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suni-my.sharepoint.com/personal/a_m_a_i_elberry_uva_nl/Documents/GEM-E3/Linking/OPERA results/Base 6/"/>
    </mc:Choice>
  </mc:AlternateContent>
  <xr:revisionPtr revIDLastSave="5" documentId="8_{1188383A-5EF4-400B-B5BE-074EF8F660EA}" xr6:coauthVersionLast="47" xr6:coauthVersionMax="47" xr10:uidLastSave="{3031FC21-13C5-D343-A95F-2DDF282484BA}"/>
  <bookViews>
    <workbookView xWindow="4340" yWindow="500" windowWidth="24460" windowHeight="16060" firstSheet="6" activeTab="10" xr2:uid="{00000000-000D-0000-FFFF-FFFF00000000}"/>
  </bookViews>
  <sheets>
    <sheet name="General Information" sheetId="1" r:id="rId1"/>
    <sheet name="Summary" sheetId="3" r:id="rId2"/>
    <sheet name="GHG emissions" sheetId="4" r:id="rId3"/>
    <sheet name="Service Demand" sheetId="5" r:id="rId4"/>
    <sheet name="Energy balance options" sheetId="8" r:id="rId5"/>
    <sheet name="Prod-Cons 2nd energy carriers" sheetId="21" r:id="rId6"/>
    <sheet name="Refinery sector" sheetId="55" r:id="rId7"/>
    <sheet name="Emission per option-sector" sheetId="37" r:id="rId8"/>
    <sheet name="CO2 emissions per sector" sheetId="39" r:id="rId9"/>
    <sheet name="Capacity per option" sheetId="17" r:id="rId10"/>
    <sheet name="Cost per option" sheetId="16" r:id="rId11"/>
    <sheet name="Cost per sector" sheetId="19" r:id="rId12"/>
    <sheet name="Energy savings options" sheetId="51" r:id="rId13"/>
    <sheet name="Interregional Flows" sheetId="9" r:id="rId14"/>
    <sheet name="Regional Service Demand" sheetId="10" r:id="rId15"/>
    <sheet name="Rg Electricity Balance Options" sheetId="11" r:id="rId16"/>
    <sheet name="Rg Heat Balance Options" sheetId="12" r:id="rId17"/>
    <sheet name="Rg Ht100to200 Balance Options" sheetId="31" r:id="rId18"/>
    <sheet name="Rg Ht200to400 Balance Options" sheetId="32" r:id="rId19"/>
    <sheet name="Rg HtD200to400 Balance Options" sheetId="38" r:id="rId20"/>
    <sheet name="Rg HtHT400 Balance Options" sheetId="33" r:id="rId21"/>
    <sheet name="Rg NG Balance Options" sheetId="13" r:id="rId22"/>
    <sheet name="Rg H2 Balance Options" sheetId="14" r:id="rId23"/>
    <sheet name="Rg Capacity per option" sheetId="24" r:id="rId24"/>
    <sheet name="Rg Energy balance options" sheetId="25" r:id="rId25"/>
    <sheet name="Savings BE" sheetId="27" r:id="rId26"/>
    <sheet name="Storage" sheetId="23" r:id="rId27"/>
    <sheet name="Constraint - National" sheetId="34" r:id="rId28"/>
    <sheet name="Constraints - Regional" sheetId="35" r:id="rId29"/>
    <sheet name="Constraints - Regional with ts" sheetId="36" r:id="rId30"/>
    <sheet name="Prices" sheetId="54" r:id="rId31"/>
    <sheet name="Elec and H2 trade and prices" sheetId="56" r:id="rId32"/>
    <sheet name="Carbon balance options" sheetId="40" r:id="rId33"/>
    <sheet name="Carbon balance" sheetId="41" r:id="rId34"/>
    <sheet name="Sankey results - all ec" sheetId="49" r:id="rId35"/>
    <sheet name="Sankey results" sheetId="57" r:id="rId36"/>
    <sheet name="Final energy per sector" sheetId="52" r:id="rId37"/>
    <sheet name="Primary energy per sector" sheetId="53" r:id="rId38"/>
    <sheet name="Carbon Plot" sheetId="45" r:id="rId39"/>
    <sheet name="HeatGen" sheetId="47" r:id="rId40"/>
    <sheet name="HeatPlot" sheetId="48" r:id="rId41"/>
  </sheets>
  <definedNames>
    <definedName name="_xlnm._FilterDatabase" localSheetId="28" hidden="1">'Constraints - Regional'!$A$4:$F$1549</definedName>
    <definedName name="_xlnm._FilterDatabase" localSheetId="10" hidden="1">'Cost per option'!$A$10:$N$539</definedName>
    <definedName name="_xlnm._FilterDatabase" localSheetId="7" hidden="1">'Emission per option-sector'!$A$4:$F$405</definedName>
    <definedName name="_xlnm._FilterDatabase" localSheetId="4" hidden="1">'Energy balance options'!$C$2:$C$3000</definedName>
    <definedName name="_xlnm._FilterDatabase" localSheetId="39" hidden="1">HeatGen!$A$2:$O$1989</definedName>
    <definedName name="_xlnm._FilterDatabase" localSheetId="13" hidden="1">'Interregional Flows'!$A$4:$D$87</definedName>
    <definedName name="_xlnm._FilterDatabase" localSheetId="15" hidden="1">'Rg Electricity Balance Options'!$A$9:$C$300</definedName>
    <definedName name="_xlnm._FilterDatabase" localSheetId="24" hidden="1">'Rg Energy balance options'!$A$4:$R$1938</definedName>
    <definedName name="_xlnm._FilterDatabase" localSheetId="22" hidden="1">'Rg H2 Balance Options'!$A$9:$C$300</definedName>
    <definedName name="_xlnm._FilterDatabase" localSheetId="16" hidden="1">'Rg Heat Balance Options'!$A$9:$C$300</definedName>
    <definedName name="_xlnm._FilterDatabase" localSheetId="17" hidden="1">'Rg Ht100to200 Balance Options'!$A$9:$S$86</definedName>
    <definedName name="_xlnm._FilterDatabase" localSheetId="18" hidden="1">'Rg Ht200to400 Balance Options'!$A$9:$S$88</definedName>
    <definedName name="_xlnm._FilterDatabase" localSheetId="19" hidden="1">'Rg HtD200to400 Balance Options'!$A$9:$C$300</definedName>
    <definedName name="_xlnm._FilterDatabase" localSheetId="20" hidden="1">'Rg HtHT400 Balance Options'!$A$9:$C$300</definedName>
    <definedName name="_xlnm._FilterDatabase" localSheetId="21" hidden="1">'Rg NG Balance Options'!$A$9:$C$300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44" i="48" l="1"/>
  <c r="Y44" i="48"/>
  <c r="J11" i="48"/>
  <c r="AV45" i="48" s="1"/>
  <c r="I11" i="48"/>
  <c r="AU45" i="48" s="1"/>
  <c r="H11" i="48"/>
  <c r="AT45" i="48" s="1"/>
  <c r="B11" i="48"/>
  <c r="B10" i="48"/>
  <c r="J9" i="48"/>
  <c r="AJ45" i="48" s="1"/>
  <c r="I9" i="48"/>
  <c r="AI45" i="48" s="1"/>
  <c r="H9" i="48"/>
  <c r="AH45" i="48" s="1"/>
  <c r="G9" i="48"/>
  <c r="AG45" i="48" s="1"/>
  <c r="F9" i="48"/>
  <c r="AF45" i="48" s="1"/>
  <c r="B9" i="48"/>
  <c r="B8" i="48"/>
  <c r="J7" i="48"/>
  <c r="X45" i="48" s="1"/>
  <c r="I7" i="48"/>
  <c r="W45" i="48" s="1"/>
  <c r="B7" i="48"/>
  <c r="B6" i="48"/>
  <c r="B5" i="48"/>
  <c r="B4" i="48"/>
  <c r="X1989" i="47"/>
  <c r="K1989" i="47"/>
  <c r="A1989" i="47"/>
  <c r="X1988" i="47"/>
  <c r="W1988" i="47"/>
  <c r="V1988" i="47"/>
  <c r="S1988" i="47"/>
  <c r="R1988" i="47"/>
  <c r="Q1988" i="47"/>
  <c r="P1988" i="47"/>
  <c r="N1988" i="47"/>
  <c r="M1988" i="47"/>
  <c r="K1988" i="47"/>
  <c r="I1988" i="47"/>
  <c r="H1988" i="47"/>
  <c r="G1988" i="47"/>
  <c r="F1988" i="47"/>
  <c r="E1988" i="47"/>
  <c r="C1988" i="47"/>
  <c r="B1988" i="47"/>
  <c r="A1988" i="47"/>
  <c r="V1987" i="47"/>
  <c r="Q1987" i="47"/>
  <c r="A1987" i="47"/>
  <c r="X1986" i="47"/>
  <c r="W1986" i="47"/>
  <c r="V1986" i="47"/>
  <c r="S1986" i="47"/>
  <c r="R1986" i="47"/>
  <c r="Q1986" i="47"/>
  <c r="P1986" i="47"/>
  <c r="N1986" i="47"/>
  <c r="M1986" i="47"/>
  <c r="K1986" i="47"/>
  <c r="I1986" i="47"/>
  <c r="H1986" i="47"/>
  <c r="G1986" i="47"/>
  <c r="F1986" i="47"/>
  <c r="E1986" i="47"/>
  <c r="C1986" i="47"/>
  <c r="B1986" i="47"/>
  <c r="A1986" i="47"/>
  <c r="V1985" i="47"/>
  <c r="R1985" i="47"/>
  <c r="Q1985" i="47"/>
  <c r="N1985" i="47"/>
  <c r="I1985" i="47"/>
  <c r="E1985" i="47"/>
  <c r="D1985" i="47"/>
  <c r="C1985" i="47"/>
  <c r="A1985" i="47"/>
  <c r="X1985" i="47" s="1"/>
  <c r="X1984" i="47"/>
  <c r="U1984" i="47"/>
  <c r="R1984" i="47"/>
  <c r="P1984" i="47"/>
  <c r="M1984" i="47"/>
  <c r="L1984" i="47"/>
  <c r="J1984" i="47"/>
  <c r="E1984" i="47"/>
  <c r="D1984" i="47"/>
  <c r="C1984" i="47"/>
  <c r="B1984" i="47"/>
  <c r="A1984" i="47"/>
  <c r="T1984" i="47" s="1"/>
  <c r="V1983" i="47"/>
  <c r="R1983" i="47"/>
  <c r="Q1983" i="47"/>
  <c r="P1983" i="47"/>
  <c r="M1983" i="47"/>
  <c r="J1983" i="47"/>
  <c r="G1983" i="47"/>
  <c r="E1983" i="47"/>
  <c r="D1983" i="47"/>
  <c r="C1983" i="47"/>
  <c r="A1983" i="47"/>
  <c r="T1983" i="47" s="1"/>
  <c r="A1982" i="47"/>
  <c r="U1982" i="47" s="1"/>
  <c r="A1981" i="47"/>
  <c r="V1981" i="47" s="1"/>
  <c r="X1980" i="47"/>
  <c r="U1980" i="47"/>
  <c r="T1980" i="47"/>
  <c r="S1980" i="47"/>
  <c r="R1980" i="47"/>
  <c r="P1980" i="47"/>
  <c r="M1980" i="47"/>
  <c r="L1980" i="47"/>
  <c r="J1980" i="47"/>
  <c r="I1980" i="47"/>
  <c r="H1980" i="47"/>
  <c r="E1980" i="47"/>
  <c r="D1980" i="47"/>
  <c r="C1980" i="47"/>
  <c r="B1980" i="47"/>
  <c r="A1980" i="47"/>
  <c r="V1979" i="47"/>
  <c r="T1979" i="47"/>
  <c r="S1979" i="47"/>
  <c r="R1979" i="47"/>
  <c r="Q1979" i="47"/>
  <c r="P1979" i="47"/>
  <c r="M1979" i="47"/>
  <c r="J1979" i="47"/>
  <c r="I1979" i="47"/>
  <c r="H1979" i="47"/>
  <c r="G1979" i="47"/>
  <c r="E1979" i="47"/>
  <c r="D1979" i="47"/>
  <c r="C1979" i="47"/>
  <c r="A1979" i="47"/>
  <c r="U1978" i="47"/>
  <c r="T1978" i="47"/>
  <c r="S1978" i="47"/>
  <c r="R1978" i="47"/>
  <c r="M1978" i="47"/>
  <c r="J1978" i="47"/>
  <c r="I1978" i="47"/>
  <c r="H1978" i="47"/>
  <c r="E1978" i="47"/>
  <c r="C1978" i="47"/>
  <c r="A1978" i="47"/>
  <c r="V1977" i="47"/>
  <c r="T1977" i="47"/>
  <c r="S1977" i="47"/>
  <c r="R1977" i="47"/>
  <c r="P1977" i="47"/>
  <c r="J1977" i="47"/>
  <c r="I1977" i="47"/>
  <c r="H1977" i="47"/>
  <c r="G1977" i="47"/>
  <c r="D1977" i="47"/>
  <c r="A1977" i="47"/>
  <c r="U1976" i="47"/>
  <c r="T1976" i="47"/>
  <c r="S1976" i="47"/>
  <c r="P1976" i="47"/>
  <c r="J1976" i="47"/>
  <c r="I1976" i="47"/>
  <c r="H1976" i="47"/>
  <c r="D1976" i="47"/>
  <c r="A1976" i="47"/>
  <c r="V1975" i="47"/>
  <c r="T1975" i="47"/>
  <c r="S1975" i="47"/>
  <c r="Q1975" i="47"/>
  <c r="J1975" i="47"/>
  <c r="I1975" i="47"/>
  <c r="H1975" i="47"/>
  <c r="E1975" i="47"/>
  <c r="A1975" i="47"/>
  <c r="R1974" i="47"/>
  <c r="E1974" i="47"/>
  <c r="A1974" i="47"/>
  <c r="U1974" i="47" s="1"/>
  <c r="R1973" i="47"/>
  <c r="G1973" i="47"/>
  <c r="A1973" i="47"/>
  <c r="V1973" i="47" s="1"/>
  <c r="X1972" i="47"/>
  <c r="S1972" i="47"/>
  <c r="L1972" i="47"/>
  <c r="H1972" i="47"/>
  <c r="B1972" i="47"/>
  <c r="A1972" i="47"/>
  <c r="S1971" i="47"/>
  <c r="M1971" i="47"/>
  <c r="H1971" i="47"/>
  <c r="C1971" i="47"/>
  <c r="A1971" i="47"/>
  <c r="X1970" i="47"/>
  <c r="T1970" i="47"/>
  <c r="M1970" i="47"/>
  <c r="L1970" i="47"/>
  <c r="I1970" i="47"/>
  <c r="C1970" i="47"/>
  <c r="B1970" i="47"/>
  <c r="A1970" i="47"/>
  <c r="U1970" i="47" s="1"/>
  <c r="T1969" i="47"/>
  <c r="P1969" i="47"/>
  <c r="M1969" i="47"/>
  <c r="I1969" i="47"/>
  <c r="D1969" i="47"/>
  <c r="C1969" i="47"/>
  <c r="A1969" i="47"/>
  <c r="V1969" i="47" s="1"/>
  <c r="X1968" i="47"/>
  <c r="W1968" i="47"/>
  <c r="V1968" i="47"/>
  <c r="U1968" i="47"/>
  <c r="T1968" i="47"/>
  <c r="S1968" i="47"/>
  <c r="Q1968" i="47"/>
  <c r="P1968" i="47"/>
  <c r="N1968" i="47"/>
  <c r="M1968" i="47"/>
  <c r="L1968" i="47"/>
  <c r="K1968" i="47"/>
  <c r="J1968" i="47"/>
  <c r="H1968" i="47"/>
  <c r="G1968" i="47"/>
  <c r="F1968" i="47"/>
  <c r="E1968" i="47"/>
  <c r="D1968" i="47"/>
  <c r="C1968" i="47"/>
  <c r="B1968" i="47"/>
  <c r="A1968" i="47"/>
  <c r="R1968" i="47" s="1"/>
  <c r="X1967" i="47"/>
  <c r="W1967" i="47"/>
  <c r="V1967" i="47"/>
  <c r="U1967" i="47"/>
  <c r="T1967" i="47"/>
  <c r="S1967" i="47"/>
  <c r="Q1967" i="47"/>
  <c r="P1967" i="47"/>
  <c r="N1967" i="47"/>
  <c r="M1967" i="47"/>
  <c r="L1967" i="47"/>
  <c r="K1967" i="47"/>
  <c r="J1967" i="47"/>
  <c r="H1967" i="47"/>
  <c r="G1967" i="47"/>
  <c r="F1967" i="47"/>
  <c r="E1967" i="47"/>
  <c r="D1967" i="47"/>
  <c r="C1967" i="47"/>
  <c r="B1967" i="47"/>
  <c r="A1967" i="47"/>
  <c r="R1967" i="47" s="1"/>
  <c r="X1966" i="47"/>
  <c r="W1966" i="47"/>
  <c r="V1966" i="47"/>
  <c r="U1966" i="47"/>
  <c r="T1966" i="47"/>
  <c r="S1966" i="47"/>
  <c r="Q1966" i="47"/>
  <c r="P1966" i="47"/>
  <c r="N1966" i="47"/>
  <c r="M1966" i="47"/>
  <c r="L1966" i="47"/>
  <c r="K1966" i="47"/>
  <c r="J1966" i="47"/>
  <c r="H1966" i="47"/>
  <c r="G1966" i="47"/>
  <c r="F1966" i="47"/>
  <c r="E1966" i="47"/>
  <c r="D1966" i="47"/>
  <c r="C1966" i="47"/>
  <c r="B1966" i="47"/>
  <c r="A1966" i="47"/>
  <c r="R1966" i="47" s="1"/>
  <c r="X1965" i="47"/>
  <c r="W1965" i="47"/>
  <c r="V1965" i="47"/>
  <c r="U1965" i="47"/>
  <c r="T1965" i="47"/>
  <c r="S1965" i="47"/>
  <c r="Q1965" i="47"/>
  <c r="P1965" i="47"/>
  <c r="N1965" i="47"/>
  <c r="M1965" i="47"/>
  <c r="L1965" i="47"/>
  <c r="K1965" i="47"/>
  <c r="J1965" i="47"/>
  <c r="H1965" i="47"/>
  <c r="G1965" i="47"/>
  <c r="F1965" i="47"/>
  <c r="E1965" i="47"/>
  <c r="D1965" i="47"/>
  <c r="C1965" i="47"/>
  <c r="B1965" i="47"/>
  <c r="A1965" i="47"/>
  <c r="R1965" i="47" s="1"/>
  <c r="X1964" i="47"/>
  <c r="W1964" i="47"/>
  <c r="V1964" i="47"/>
  <c r="U1964" i="47"/>
  <c r="T1964" i="47"/>
  <c r="S1964" i="47"/>
  <c r="Q1964" i="47"/>
  <c r="P1964" i="47"/>
  <c r="N1964" i="47"/>
  <c r="M1964" i="47"/>
  <c r="L1964" i="47"/>
  <c r="K1964" i="47"/>
  <c r="J1964" i="47"/>
  <c r="H1964" i="47"/>
  <c r="G1964" i="47"/>
  <c r="F1964" i="47"/>
  <c r="E1964" i="47"/>
  <c r="D1964" i="47"/>
  <c r="C1964" i="47"/>
  <c r="B1964" i="47"/>
  <c r="A1964" i="47"/>
  <c r="R1964" i="47" s="1"/>
  <c r="X1963" i="47"/>
  <c r="W1963" i="47"/>
  <c r="V1963" i="47"/>
  <c r="U1963" i="47"/>
  <c r="T1963" i="47"/>
  <c r="S1963" i="47"/>
  <c r="Q1963" i="47"/>
  <c r="P1963" i="47"/>
  <c r="N1963" i="47"/>
  <c r="M1963" i="47"/>
  <c r="L1963" i="47"/>
  <c r="K1963" i="47"/>
  <c r="J1963" i="47"/>
  <c r="H1963" i="47"/>
  <c r="G1963" i="47"/>
  <c r="F1963" i="47"/>
  <c r="E1963" i="47"/>
  <c r="D1963" i="47"/>
  <c r="C1963" i="47"/>
  <c r="B1963" i="47"/>
  <c r="A1963" i="47"/>
  <c r="R1963" i="47" s="1"/>
  <c r="X1962" i="47"/>
  <c r="W1962" i="47"/>
  <c r="V1962" i="47"/>
  <c r="U1962" i="47"/>
  <c r="T1962" i="47"/>
  <c r="S1962" i="47"/>
  <c r="Q1962" i="47"/>
  <c r="P1962" i="47"/>
  <c r="N1962" i="47"/>
  <c r="M1962" i="47"/>
  <c r="L1962" i="47"/>
  <c r="K1962" i="47"/>
  <c r="J1962" i="47"/>
  <c r="H1962" i="47"/>
  <c r="G1962" i="47"/>
  <c r="F1962" i="47"/>
  <c r="E1962" i="47"/>
  <c r="D1962" i="47"/>
  <c r="C1962" i="47"/>
  <c r="B1962" i="47"/>
  <c r="A1962" i="47"/>
  <c r="R1962" i="47" s="1"/>
  <c r="X1961" i="47"/>
  <c r="W1961" i="47"/>
  <c r="V1961" i="47"/>
  <c r="U1961" i="47"/>
  <c r="T1961" i="47"/>
  <c r="S1961" i="47"/>
  <c r="Q1961" i="47"/>
  <c r="P1961" i="47"/>
  <c r="N1961" i="47"/>
  <c r="M1961" i="47"/>
  <c r="L1961" i="47"/>
  <c r="K1961" i="47"/>
  <c r="J1961" i="47"/>
  <c r="H1961" i="47"/>
  <c r="G1961" i="47"/>
  <c r="F1961" i="47"/>
  <c r="E1961" i="47"/>
  <c r="D1961" i="47"/>
  <c r="C1961" i="47"/>
  <c r="B1961" i="47"/>
  <c r="A1961" i="47"/>
  <c r="R1961" i="47" s="1"/>
  <c r="X1960" i="47"/>
  <c r="W1960" i="47"/>
  <c r="V1960" i="47"/>
  <c r="U1960" i="47"/>
  <c r="T1960" i="47"/>
  <c r="S1960" i="47"/>
  <c r="Q1960" i="47"/>
  <c r="P1960" i="47"/>
  <c r="N1960" i="47"/>
  <c r="M1960" i="47"/>
  <c r="L1960" i="47"/>
  <c r="K1960" i="47"/>
  <c r="J1960" i="47"/>
  <c r="H1960" i="47"/>
  <c r="G1960" i="47"/>
  <c r="F1960" i="47"/>
  <c r="E1960" i="47"/>
  <c r="D1960" i="47"/>
  <c r="C1960" i="47"/>
  <c r="B1960" i="47"/>
  <c r="A1960" i="47"/>
  <c r="R1960" i="47" s="1"/>
  <c r="X1959" i="47"/>
  <c r="W1959" i="47"/>
  <c r="V1959" i="47"/>
  <c r="U1959" i="47"/>
  <c r="T1959" i="47"/>
  <c r="S1959" i="47"/>
  <c r="Q1959" i="47"/>
  <c r="P1959" i="47"/>
  <c r="N1959" i="47"/>
  <c r="M1959" i="47"/>
  <c r="L1959" i="47"/>
  <c r="K1959" i="47"/>
  <c r="J1959" i="47"/>
  <c r="H1959" i="47"/>
  <c r="G1959" i="47"/>
  <c r="F1959" i="47"/>
  <c r="E1959" i="47"/>
  <c r="D1959" i="47"/>
  <c r="C1959" i="47"/>
  <c r="B1959" i="47"/>
  <c r="A1959" i="47"/>
  <c r="R1959" i="47" s="1"/>
  <c r="X1958" i="47"/>
  <c r="W1958" i="47"/>
  <c r="V1958" i="47"/>
  <c r="U1958" i="47"/>
  <c r="T1958" i="47"/>
  <c r="S1958" i="47"/>
  <c r="Q1958" i="47"/>
  <c r="P1958" i="47"/>
  <c r="N1958" i="47"/>
  <c r="M1958" i="47"/>
  <c r="L1958" i="47"/>
  <c r="K1958" i="47"/>
  <c r="J1958" i="47"/>
  <c r="H1958" i="47"/>
  <c r="G1958" i="47"/>
  <c r="F1958" i="47"/>
  <c r="E1958" i="47"/>
  <c r="D1958" i="47"/>
  <c r="C1958" i="47"/>
  <c r="B1958" i="47"/>
  <c r="A1958" i="47"/>
  <c r="R1958" i="47" s="1"/>
  <c r="X1957" i="47"/>
  <c r="W1957" i="47"/>
  <c r="V1957" i="47"/>
  <c r="U1957" i="47"/>
  <c r="T1957" i="47"/>
  <c r="S1957" i="47"/>
  <c r="Q1957" i="47"/>
  <c r="P1957" i="47"/>
  <c r="N1957" i="47"/>
  <c r="M1957" i="47"/>
  <c r="L1957" i="47"/>
  <c r="K1957" i="47"/>
  <c r="J1957" i="47"/>
  <c r="H1957" i="47"/>
  <c r="G1957" i="47"/>
  <c r="F1957" i="47"/>
  <c r="E1957" i="47"/>
  <c r="D1957" i="47"/>
  <c r="C1957" i="47"/>
  <c r="B1957" i="47"/>
  <c r="A1957" i="47"/>
  <c r="R1957" i="47" s="1"/>
  <c r="X1956" i="47"/>
  <c r="W1956" i="47"/>
  <c r="V1956" i="47"/>
  <c r="U1956" i="47"/>
  <c r="T1956" i="47"/>
  <c r="S1956" i="47"/>
  <c r="Q1956" i="47"/>
  <c r="P1956" i="47"/>
  <c r="N1956" i="47"/>
  <c r="M1956" i="47"/>
  <c r="L1956" i="47"/>
  <c r="K1956" i="47"/>
  <c r="J1956" i="47"/>
  <c r="H1956" i="47"/>
  <c r="G1956" i="47"/>
  <c r="F1956" i="47"/>
  <c r="E1956" i="47"/>
  <c r="D1956" i="47"/>
  <c r="C1956" i="47"/>
  <c r="B1956" i="47"/>
  <c r="A1956" i="47"/>
  <c r="R1956" i="47" s="1"/>
  <c r="X1955" i="47"/>
  <c r="W1955" i="47"/>
  <c r="V1955" i="47"/>
  <c r="U1955" i="47"/>
  <c r="T1955" i="47"/>
  <c r="S1955" i="47"/>
  <c r="Q1955" i="47"/>
  <c r="P1955" i="47"/>
  <c r="N1955" i="47"/>
  <c r="M1955" i="47"/>
  <c r="L1955" i="47"/>
  <c r="K1955" i="47"/>
  <c r="J1955" i="47"/>
  <c r="H1955" i="47"/>
  <c r="G1955" i="47"/>
  <c r="F1955" i="47"/>
  <c r="E1955" i="47"/>
  <c r="D1955" i="47"/>
  <c r="C1955" i="47"/>
  <c r="B1955" i="47"/>
  <c r="A1955" i="47"/>
  <c r="R1955" i="47" s="1"/>
  <c r="X1954" i="47"/>
  <c r="W1954" i="47"/>
  <c r="V1954" i="47"/>
  <c r="U1954" i="47"/>
  <c r="T1954" i="47"/>
  <c r="S1954" i="47"/>
  <c r="Q1954" i="47"/>
  <c r="P1954" i="47"/>
  <c r="N1954" i="47"/>
  <c r="M1954" i="47"/>
  <c r="L1954" i="47"/>
  <c r="K1954" i="47"/>
  <c r="J1954" i="47"/>
  <c r="H1954" i="47"/>
  <c r="G1954" i="47"/>
  <c r="F1954" i="47"/>
  <c r="E1954" i="47"/>
  <c r="D1954" i="47"/>
  <c r="C1954" i="47"/>
  <c r="B1954" i="47"/>
  <c r="A1954" i="47"/>
  <c r="R1954" i="47" s="1"/>
  <c r="X1953" i="47"/>
  <c r="W1953" i="47"/>
  <c r="V1953" i="47"/>
  <c r="U1953" i="47"/>
  <c r="T1953" i="47"/>
  <c r="S1953" i="47"/>
  <c r="Q1953" i="47"/>
  <c r="P1953" i="47"/>
  <c r="N1953" i="47"/>
  <c r="M1953" i="47"/>
  <c r="L1953" i="47"/>
  <c r="K1953" i="47"/>
  <c r="J1953" i="47"/>
  <c r="H1953" i="47"/>
  <c r="G1953" i="47"/>
  <c r="F1953" i="47"/>
  <c r="E1953" i="47"/>
  <c r="D1953" i="47"/>
  <c r="C1953" i="47"/>
  <c r="B1953" i="47"/>
  <c r="A1953" i="47"/>
  <c r="R1953" i="47" s="1"/>
  <c r="X1952" i="47"/>
  <c r="W1952" i="47"/>
  <c r="V1952" i="47"/>
  <c r="U1952" i="47"/>
  <c r="T1952" i="47"/>
  <c r="S1952" i="47"/>
  <c r="Q1952" i="47"/>
  <c r="P1952" i="47"/>
  <c r="N1952" i="47"/>
  <c r="M1952" i="47"/>
  <c r="L1952" i="47"/>
  <c r="K1952" i="47"/>
  <c r="J1952" i="47"/>
  <c r="H1952" i="47"/>
  <c r="G1952" i="47"/>
  <c r="F1952" i="47"/>
  <c r="E1952" i="47"/>
  <c r="D1952" i="47"/>
  <c r="C1952" i="47"/>
  <c r="B1952" i="47"/>
  <c r="A1952" i="47"/>
  <c r="R1952" i="47" s="1"/>
  <c r="X1951" i="47"/>
  <c r="W1951" i="47"/>
  <c r="V1951" i="47"/>
  <c r="U1951" i="47"/>
  <c r="T1951" i="47"/>
  <c r="S1951" i="47"/>
  <c r="Q1951" i="47"/>
  <c r="P1951" i="47"/>
  <c r="N1951" i="47"/>
  <c r="M1951" i="47"/>
  <c r="L1951" i="47"/>
  <c r="K1951" i="47"/>
  <c r="J1951" i="47"/>
  <c r="H1951" i="47"/>
  <c r="G1951" i="47"/>
  <c r="F1951" i="47"/>
  <c r="E1951" i="47"/>
  <c r="D1951" i="47"/>
  <c r="C1951" i="47"/>
  <c r="B1951" i="47"/>
  <c r="A1951" i="47"/>
  <c r="R1951" i="47" s="1"/>
  <c r="X1950" i="47"/>
  <c r="W1950" i="47"/>
  <c r="V1950" i="47"/>
  <c r="U1950" i="47"/>
  <c r="T1950" i="47"/>
  <c r="S1950" i="47"/>
  <c r="Q1950" i="47"/>
  <c r="P1950" i="47"/>
  <c r="N1950" i="47"/>
  <c r="M1950" i="47"/>
  <c r="L1950" i="47"/>
  <c r="K1950" i="47"/>
  <c r="J1950" i="47"/>
  <c r="H1950" i="47"/>
  <c r="G1950" i="47"/>
  <c r="F1950" i="47"/>
  <c r="E1950" i="47"/>
  <c r="D1950" i="47"/>
  <c r="C1950" i="47"/>
  <c r="B1950" i="47"/>
  <c r="A1950" i="47"/>
  <c r="R1950" i="47" s="1"/>
  <c r="X1949" i="47"/>
  <c r="W1949" i="47"/>
  <c r="V1949" i="47"/>
  <c r="U1949" i="47"/>
  <c r="T1949" i="47"/>
  <c r="S1949" i="47"/>
  <c r="Q1949" i="47"/>
  <c r="P1949" i="47"/>
  <c r="N1949" i="47"/>
  <c r="M1949" i="47"/>
  <c r="L1949" i="47"/>
  <c r="K1949" i="47"/>
  <c r="J1949" i="47"/>
  <c r="H1949" i="47"/>
  <c r="G1949" i="47"/>
  <c r="F1949" i="47"/>
  <c r="E1949" i="47"/>
  <c r="D1949" i="47"/>
  <c r="C1949" i="47"/>
  <c r="B1949" i="47"/>
  <c r="A1949" i="47"/>
  <c r="R1949" i="47" s="1"/>
  <c r="X1948" i="47"/>
  <c r="W1948" i="47"/>
  <c r="V1948" i="47"/>
  <c r="U1948" i="47"/>
  <c r="T1948" i="47"/>
  <c r="S1948" i="47"/>
  <c r="Q1948" i="47"/>
  <c r="P1948" i="47"/>
  <c r="N1948" i="47"/>
  <c r="M1948" i="47"/>
  <c r="L1948" i="47"/>
  <c r="K1948" i="47"/>
  <c r="J1948" i="47"/>
  <c r="H1948" i="47"/>
  <c r="G1948" i="47"/>
  <c r="F1948" i="47"/>
  <c r="E1948" i="47"/>
  <c r="D1948" i="47"/>
  <c r="C1948" i="47"/>
  <c r="B1948" i="47"/>
  <c r="A1948" i="47"/>
  <c r="R1948" i="47" s="1"/>
  <c r="X1947" i="47"/>
  <c r="W1947" i="47"/>
  <c r="V1947" i="47"/>
  <c r="U1947" i="47"/>
  <c r="T1947" i="47"/>
  <c r="S1947" i="47"/>
  <c r="Q1947" i="47"/>
  <c r="P1947" i="47"/>
  <c r="N1947" i="47"/>
  <c r="M1947" i="47"/>
  <c r="L1947" i="47"/>
  <c r="K1947" i="47"/>
  <c r="J1947" i="47"/>
  <c r="H1947" i="47"/>
  <c r="G1947" i="47"/>
  <c r="F1947" i="47"/>
  <c r="E1947" i="47"/>
  <c r="D1947" i="47"/>
  <c r="C1947" i="47"/>
  <c r="B1947" i="47"/>
  <c r="A1947" i="47"/>
  <c r="R1947" i="47" s="1"/>
  <c r="X1946" i="47"/>
  <c r="W1946" i="47"/>
  <c r="V1946" i="47"/>
  <c r="U1946" i="47"/>
  <c r="T1946" i="47"/>
  <c r="S1946" i="47"/>
  <c r="Q1946" i="47"/>
  <c r="P1946" i="47"/>
  <c r="N1946" i="47"/>
  <c r="M1946" i="47"/>
  <c r="L1946" i="47"/>
  <c r="K1946" i="47"/>
  <c r="J1946" i="47"/>
  <c r="H1946" i="47"/>
  <c r="G1946" i="47"/>
  <c r="F1946" i="47"/>
  <c r="E1946" i="47"/>
  <c r="D1946" i="47"/>
  <c r="C1946" i="47"/>
  <c r="B1946" i="47"/>
  <c r="A1946" i="47"/>
  <c r="R1946" i="47" s="1"/>
  <c r="X1945" i="47"/>
  <c r="W1945" i="47"/>
  <c r="V1945" i="47"/>
  <c r="U1945" i="47"/>
  <c r="T1945" i="47"/>
  <c r="S1945" i="47"/>
  <c r="Q1945" i="47"/>
  <c r="P1945" i="47"/>
  <c r="N1945" i="47"/>
  <c r="M1945" i="47"/>
  <c r="L1945" i="47"/>
  <c r="K1945" i="47"/>
  <c r="J1945" i="47"/>
  <c r="H1945" i="47"/>
  <c r="G1945" i="47"/>
  <c r="F1945" i="47"/>
  <c r="E1945" i="47"/>
  <c r="D1945" i="47"/>
  <c r="C1945" i="47"/>
  <c r="B1945" i="47"/>
  <c r="A1945" i="47"/>
  <c r="R1945" i="47" s="1"/>
  <c r="X1944" i="47"/>
  <c r="W1944" i="47"/>
  <c r="V1944" i="47"/>
  <c r="U1944" i="47"/>
  <c r="T1944" i="47"/>
  <c r="S1944" i="47"/>
  <c r="Q1944" i="47"/>
  <c r="P1944" i="47"/>
  <c r="N1944" i="47"/>
  <c r="M1944" i="47"/>
  <c r="L1944" i="47"/>
  <c r="K1944" i="47"/>
  <c r="J1944" i="47"/>
  <c r="H1944" i="47"/>
  <c r="G1944" i="47"/>
  <c r="F1944" i="47"/>
  <c r="E1944" i="47"/>
  <c r="D1944" i="47"/>
  <c r="C1944" i="47"/>
  <c r="B1944" i="47"/>
  <c r="A1944" i="47"/>
  <c r="R1944" i="47" s="1"/>
  <c r="X1943" i="47"/>
  <c r="W1943" i="47"/>
  <c r="V1943" i="47"/>
  <c r="U1943" i="47"/>
  <c r="T1943" i="47"/>
  <c r="S1943" i="47"/>
  <c r="Q1943" i="47"/>
  <c r="P1943" i="47"/>
  <c r="N1943" i="47"/>
  <c r="M1943" i="47"/>
  <c r="L1943" i="47"/>
  <c r="K1943" i="47"/>
  <c r="J1943" i="47"/>
  <c r="H1943" i="47"/>
  <c r="G1943" i="47"/>
  <c r="F1943" i="47"/>
  <c r="E1943" i="47"/>
  <c r="D1943" i="47"/>
  <c r="C1943" i="47"/>
  <c r="B1943" i="47"/>
  <c r="A1943" i="47"/>
  <c r="R1943" i="47" s="1"/>
  <c r="X1942" i="47"/>
  <c r="W1942" i="47"/>
  <c r="V1942" i="47"/>
  <c r="U1942" i="47"/>
  <c r="T1942" i="47"/>
  <c r="S1942" i="47"/>
  <c r="Q1942" i="47"/>
  <c r="P1942" i="47"/>
  <c r="N1942" i="47"/>
  <c r="M1942" i="47"/>
  <c r="L1942" i="47"/>
  <c r="K1942" i="47"/>
  <c r="J1942" i="47"/>
  <c r="H1942" i="47"/>
  <c r="G1942" i="47"/>
  <c r="F1942" i="47"/>
  <c r="E1942" i="47"/>
  <c r="D1942" i="47"/>
  <c r="C1942" i="47"/>
  <c r="B1942" i="47"/>
  <c r="A1942" i="47"/>
  <c r="R1942" i="47" s="1"/>
  <c r="X1941" i="47"/>
  <c r="W1941" i="47"/>
  <c r="V1941" i="47"/>
  <c r="U1941" i="47"/>
  <c r="T1941" i="47"/>
  <c r="S1941" i="47"/>
  <c r="Q1941" i="47"/>
  <c r="P1941" i="47"/>
  <c r="N1941" i="47"/>
  <c r="M1941" i="47"/>
  <c r="L1941" i="47"/>
  <c r="K1941" i="47"/>
  <c r="J1941" i="47"/>
  <c r="H1941" i="47"/>
  <c r="G1941" i="47"/>
  <c r="F1941" i="47"/>
  <c r="E1941" i="47"/>
  <c r="D1941" i="47"/>
  <c r="C1941" i="47"/>
  <c r="B1941" i="47"/>
  <c r="A1941" i="47"/>
  <c r="R1941" i="47" s="1"/>
  <c r="X1940" i="47"/>
  <c r="W1940" i="47"/>
  <c r="V1940" i="47"/>
  <c r="U1940" i="47"/>
  <c r="T1940" i="47"/>
  <c r="S1940" i="47"/>
  <c r="Q1940" i="47"/>
  <c r="P1940" i="47"/>
  <c r="N1940" i="47"/>
  <c r="M1940" i="47"/>
  <c r="L1940" i="47"/>
  <c r="K1940" i="47"/>
  <c r="J1940" i="47"/>
  <c r="H1940" i="47"/>
  <c r="G1940" i="47"/>
  <c r="F1940" i="47"/>
  <c r="E1940" i="47"/>
  <c r="D1940" i="47"/>
  <c r="C1940" i="47"/>
  <c r="B1940" i="47"/>
  <c r="A1940" i="47"/>
  <c r="R1940" i="47" s="1"/>
  <c r="X1939" i="47"/>
  <c r="W1939" i="47"/>
  <c r="V1939" i="47"/>
  <c r="U1939" i="47"/>
  <c r="T1939" i="47"/>
  <c r="S1939" i="47"/>
  <c r="Q1939" i="47"/>
  <c r="P1939" i="47"/>
  <c r="N1939" i="47"/>
  <c r="M1939" i="47"/>
  <c r="L1939" i="47"/>
  <c r="K1939" i="47"/>
  <c r="J1939" i="47"/>
  <c r="H1939" i="47"/>
  <c r="G1939" i="47"/>
  <c r="F1939" i="47"/>
  <c r="E1939" i="47"/>
  <c r="D1939" i="47"/>
  <c r="C1939" i="47"/>
  <c r="B1939" i="47"/>
  <c r="A1939" i="47"/>
  <c r="R1939" i="47" s="1"/>
  <c r="X1938" i="47"/>
  <c r="W1938" i="47"/>
  <c r="V1938" i="47"/>
  <c r="U1938" i="47"/>
  <c r="T1938" i="47"/>
  <c r="S1938" i="47"/>
  <c r="Q1938" i="47"/>
  <c r="P1938" i="47"/>
  <c r="N1938" i="47"/>
  <c r="M1938" i="47"/>
  <c r="L1938" i="47"/>
  <c r="K1938" i="47"/>
  <c r="J1938" i="47"/>
  <c r="H1938" i="47"/>
  <c r="G1938" i="47"/>
  <c r="F1938" i="47"/>
  <c r="E1938" i="47"/>
  <c r="D1938" i="47"/>
  <c r="C1938" i="47"/>
  <c r="B1938" i="47"/>
  <c r="A1938" i="47"/>
  <c r="R1938" i="47" s="1"/>
  <c r="X1937" i="47"/>
  <c r="W1937" i="47"/>
  <c r="V1937" i="47"/>
  <c r="U1937" i="47"/>
  <c r="T1937" i="47"/>
  <c r="S1937" i="47"/>
  <c r="Q1937" i="47"/>
  <c r="P1937" i="47"/>
  <c r="N1937" i="47"/>
  <c r="M1937" i="47"/>
  <c r="L1937" i="47"/>
  <c r="K1937" i="47"/>
  <c r="J1937" i="47"/>
  <c r="H1937" i="47"/>
  <c r="G1937" i="47"/>
  <c r="F1937" i="47"/>
  <c r="E1937" i="47"/>
  <c r="D1937" i="47"/>
  <c r="C1937" i="47"/>
  <c r="B1937" i="47"/>
  <c r="A1937" i="47"/>
  <c r="R1937" i="47" s="1"/>
  <c r="X1936" i="47"/>
  <c r="W1936" i="47"/>
  <c r="V1936" i="47"/>
  <c r="U1936" i="47"/>
  <c r="T1936" i="47"/>
  <c r="S1936" i="47"/>
  <c r="Q1936" i="47"/>
  <c r="P1936" i="47"/>
  <c r="N1936" i="47"/>
  <c r="M1936" i="47"/>
  <c r="L1936" i="47"/>
  <c r="K1936" i="47"/>
  <c r="J1936" i="47"/>
  <c r="H1936" i="47"/>
  <c r="G1936" i="47"/>
  <c r="F1936" i="47"/>
  <c r="E1936" i="47"/>
  <c r="D1936" i="47"/>
  <c r="C1936" i="47"/>
  <c r="B1936" i="47"/>
  <c r="A1936" i="47"/>
  <c r="R1936" i="47" s="1"/>
  <c r="W1935" i="47"/>
  <c r="V1935" i="47"/>
  <c r="T1935" i="47"/>
  <c r="S1935" i="47"/>
  <c r="Q1935" i="47"/>
  <c r="P1935" i="47"/>
  <c r="M1935" i="47"/>
  <c r="L1935" i="47"/>
  <c r="K1935" i="47"/>
  <c r="I1935" i="47"/>
  <c r="H1935" i="47"/>
  <c r="G1935" i="47"/>
  <c r="E1935" i="47"/>
  <c r="D1935" i="47"/>
  <c r="C1935" i="47"/>
  <c r="B1935" i="47"/>
  <c r="A1935" i="47"/>
  <c r="X1934" i="47"/>
  <c r="U1934" i="47"/>
  <c r="T1934" i="47"/>
  <c r="Q1934" i="47"/>
  <c r="L1934" i="47"/>
  <c r="J1934" i="47"/>
  <c r="I1934" i="47"/>
  <c r="D1934" i="47"/>
  <c r="B1934" i="47"/>
  <c r="A1934" i="47"/>
  <c r="S1934" i="47" s="1"/>
  <c r="X1933" i="47"/>
  <c r="V1933" i="47"/>
  <c r="U1933" i="47"/>
  <c r="S1933" i="47"/>
  <c r="R1933" i="47"/>
  <c r="Q1933" i="47"/>
  <c r="P1933" i="47"/>
  <c r="M1933" i="47"/>
  <c r="L1933" i="47"/>
  <c r="K1933" i="47"/>
  <c r="I1933" i="47"/>
  <c r="H1933" i="47"/>
  <c r="G1933" i="47"/>
  <c r="E1933" i="47"/>
  <c r="D1933" i="47"/>
  <c r="C1933" i="47"/>
  <c r="B1933" i="47"/>
  <c r="A1933" i="47"/>
  <c r="X1932" i="47"/>
  <c r="S1932" i="47"/>
  <c r="Q1932" i="47"/>
  <c r="L1932" i="47"/>
  <c r="H1932" i="47"/>
  <c r="D1932" i="47"/>
  <c r="B1932" i="47"/>
  <c r="A1932" i="47"/>
  <c r="U1932" i="47" s="1"/>
  <c r="X1931" i="47"/>
  <c r="V1931" i="47"/>
  <c r="U1931" i="47"/>
  <c r="S1931" i="47"/>
  <c r="R1931" i="47"/>
  <c r="Q1931" i="47"/>
  <c r="P1931" i="47"/>
  <c r="M1931" i="47"/>
  <c r="L1931" i="47"/>
  <c r="K1931" i="47"/>
  <c r="I1931" i="47"/>
  <c r="H1931" i="47"/>
  <c r="G1931" i="47"/>
  <c r="E1931" i="47"/>
  <c r="D1931" i="47"/>
  <c r="C1931" i="47"/>
  <c r="B1931" i="47"/>
  <c r="A1931" i="47"/>
  <c r="U1930" i="47"/>
  <c r="S1930" i="47"/>
  <c r="R1930" i="47"/>
  <c r="Q1930" i="47"/>
  <c r="M1930" i="47"/>
  <c r="J1930" i="47"/>
  <c r="H1930" i="47"/>
  <c r="G1930" i="47"/>
  <c r="D1930" i="47"/>
  <c r="C1930" i="47"/>
  <c r="A1930" i="47"/>
  <c r="T1930" i="47" s="1"/>
  <c r="X1929" i="47"/>
  <c r="V1929" i="47"/>
  <c r="U1929" i="47"/>
  <c r="S1929" i="47"/>
  <c r="R1929" i="47"/>
  <c r="Q1929" i="47"/>
  <c r="P1929" i="47"/>
  <c r="M1929" i="47"/>
  <c r="L1929" i="47"/>
  <c r="K1929" i="47"/>
  <c r="I1929" i="47"/>
  <c r="H1929" i="47"/>
  <c r="G1929" i="47"/>
  <c r="E1929" i="47"/>
  <c r="D1929" i="47"/>
  <c r="C1929" i="47"/>
  <c r="B1929" i="47"/>
  <c r="A1929" i="47"/>
  <c r="X1928" i="47"/>
  <c r="U1928" i="47"/>
  <c r="T1928" i="47"/>
  <c r="S1928" i="47"/>
  <c r="R1928" i="47"/>
  <c r="Q1928" i="47"/>
  <c r="M1928" i="47"/>
  <c r="L1928" i="47"/>
  <c r="J1928" i="47"/>
  <c r="I1928" i="47"/>
  <c r="H1928" i="47"/>
  <c r="G1928" i="47"/>
  <c r="D1928" i="47"/>
  <c r="C1928" i="47"/>
  <c r="B1928" i="47"/>
  <c r="A1928" i="47"/>
  <c r="X1927" i="47"/>
  <c r="V1927" i="47"/>
  <c r="U1927" i="47"/>
  <c r="S1927" i="47"/>
  <c r="R1927" i="47"/>
  <c r="Q1927" i="47"/>
  <c r="P1927" i="47"/>
  <c r="M1927" i="47"/>
  <c r="L1927" i="47"/>
  <c r="K1927" i="47"/>
  <c r="I1927" i="47"/>
  <c r="H1927" i="47"/>
  <c r="G1927" i="47"/>
  <c r="E1927" i="47"/>
  <c r="D1927" i="47"/>
  <c r="C1927" i="47"/>
  <c r="B1927" i="47"/>
  <c r="A1927" i="47"/>
  <c r="L1926" i="47"/>
  <c r="A1926" i="47"/>
  <c r="V1926" i="47" s="1"/>
  <c r="X1925" i="47"/>
  <c r="V1925" i="47"/>
  <c r="U1925" i="47"/>
  <c r="S1925" i="47"/>
  <c r="R1925" i="47"/>
  <c r="Q1925" i="47"/>
  <c r="P1925" i="47"/>
  <c r="M1925" i="47"/>
  <c r="L1925" i="47"/>
  <c r="K1925" i="47"/>
  <c r="I1925" i="47"/>
  <c r="H1925" i="47"/>
  <c r="G1925" i="47"/>
  <c r="E1925" i="47"/>
  <c r="D1925" i="47"/>
  <c r="C1925" i="47"/>
  <c r="B1925" i="47"/>
  <c r="A1925" i="47"/>
  <c r="A1924" i="47"/>
  <c r="M1924" i="47" s="1"/>
  <c r="A1923" i="47"/>
  <c r="N1923" i="47" s="1"/>
  <c r="W1922" i="47"/>
  <c r="V1922" i="47"/>
  <c r="S1922" i="47"/>
  <c r="Q1922" i="47"/>
  <c r="N1922" i="47"/>
  <c r="M1922" i="47"/>
  <c r="K1922" i="47"/>
  <c r="J1922" i="47"/>
  <c r="E1922" i="47"/>
  <c r="D1922" i="47"/>
  <c r="C1922" i="47"/>
  <c r="B1922" i="47"/>
  <c r="A1922" i="47"/>
  <c r="U1922" i="47" s="1"/>
  <c r="A1921" i="47"/>
  <c r="W1920" i="47"/>
  <c r="V1920" i="47"/>
  <c r="T1920" i="47"/>
  <c r="S1920" i="47"/>
  <c r="Q1920" i="47"/>
  <c r="N1920" i="47"/>
  <c r="M1920" i="47"/>
  <c r="K1920" i="47"/>
  <c r="I1920" i="47"/>
  <c r="F1920" i="47"/>
  <c r="E1920" i="47"/>
  <c r="D1920" i="47"/>
  <c r="C1920" i="47"/>
  <c r="B1920" i="47"/>
  <c r="A1920" i="47"/>
  <c r="A1919" i="47"/>
  <c r="W1918" i="47"/>
  <c r="U1918" i="47"/>
  <c r="T1918" i="47"/>
  <c r="S1918" i="47"/>
  <c r="Q1918" i="47"/>
  <c r="N1918" i="47"/>
  <c r="M1918" i="47"/>
  <c r="L1918" i="47"/>
  <c r="J1918" i="47"/>
  <c r="I1918" i="47"/>
  <c r="F1918" i="47"/>
  <c r="E1918" i="47"/>
  <c r="D1918" i="47"/>
  <c r="C1918" i="47"/>
  <c r="B1918" i="47"/>
  <c r="A1918" i="47"/>
  <c r="S1917" i="47"/>
  <c r="R1917" i="47"/>
  <c r="Q1917" i="47"/>
  <c r="M1917" i="47"/>
  <c r="J1917" i="47"/>
  <c r="F1917" i="47"/>
  <c r="E1917" i="47"/>
  <c r="A1917" i="47"/>
  <c r="V1916" i="47"/>
  <c r="T1916" i="47"/>
  <c r="A1916" i="47"/>
  <c r="W1915" i="47"/>
  <c r="T1915" i="47"/>
  <c r="S1915" i="47"/>
  <c r="R1915" i="47"/>
  <c r="Q1915" i="47"/>
  <c r="I1915" i="47"/>
  <c r="H1915" i="47"/>
  <c r="G1915" i="47"/>
  <c r="F1915" i="47"/>
  <c r="C1915" i="47"/>
  <c r="A1915" i="47"/>
  <c r="M1915" i="47" s="1"/>
  <c r="N1914" i="47"/>
  <c r="M1914" i="47"/>
  <c r="K1914" i="47"/>
  <c r="F1914" i="47"/>
  <c r="A1914" i="47"/>
  <c r="R1914" i="47" s="1"/>
  <c r="W1913" i="47"/>
  <c r="I1913" i="47"/>
  <c r="A1913" i="47"/>
  <c r="X1912" i="47"/>
  <c r="W1912" i="47"/>
  <c r="V1912" i="47"/>
  <c r="T1912" i="47"/>
  <c r="S1912" i="47"/>
  <c r="P1912" i="47"/>
  <c r="N1912" i="47"/>
  <c r="K1912" i="47"/>
  <c r="J1912" i="47"/>
  <c r="I1912" i="47"/>
  <c r="H1912" i="47"/>
  <c r="E1912" i="47"/>
  <c r="C1912" i="47"/>
  <c r="B1912" i="47"/>
  <c r="A1912" i="47"/>
  <c r="P1911" i="47"/>
  <c r="A1911" i="47"/>
  <c r="A1910" i="47"/>
  <c r="X1909" i="47"/>
  <c r="W1909" i="47"/>
  <c r="T1909" i="47"/>
  <c r="R1909" i="47"/>
  <c r="Q1909" i="47"/>
  <c r="P1909" i="47"/>
  <c r="M1909" i="47"/>
  <c r="J1909" i="47"/>
  <c r="I1909" i="47"/>
  <c r="G1909" i="47"/>
  <c r="F1909" i="47"/>
  <c r="E1909" i="47"/>
  <c r="C1909" i="47"/>
  <c r="A1909" i="47"/>
  <c r="N1908" i="47"/>
  <c r="A1908" i="47"/>
  <c r="R1908" i="47" s="1"/>
  <c r="X1907" i="47"/>
  <c r="W1907" i="47"/>
  <c r="S1907" i="47"/>
  <c r="Q1907" i="47"/>
  <c r="N1907" i="47"/>
  <c r="M1907" i="47"/>
  <c r="J1907" i="47"/>
  <c r="H1907" i="47"/>
  <c r="G1907" i="47"/>
  <c r="E1907" i="47"/>
  <c r="C1907" i="47"/>
  <c r="A1907" i="47"/>
  <c r="X1906" i="47"/>
  <c r="W1906" i="47"/>
  <c r="S1906" i="47"/>
  <c r="M1906" i="47"/>
  <c r="K1906" i="47"/>
  <c r="I1906" i="47"/>
  <c r="H1906" i="47"/>
  <c r="E1906" i="47"/>
  <c r="A1906" i="47"/>
  <c r="R1905" i="47"/>
  <c r="C1905" i="47"/>
  <c r="A1905" i="47"/>
  <c r="X1904" i="47"/>
  <c r="V1904" i="47"/>
  <c r="T1904" i="47"/>
  <c r="S1904" i="47"/>
  <c r="R1904" i="47"/>
  <c r="P1904" i="47"/>
  <c r="N1904" i="47"/>
  <c r="M1904" i="47"/>
  <c r="J1904" i="47"/>
  <c r="I1904" i="47"/>
  <c r="H1904" i="47"/>
  <c r="F1904" i="47"/>
  <c r="E1904" i="47"/>
  <c r="C1904" i="47"/>
  <c r="B1904" i="47"/>
  <c r="A1904" i="47"/>
  <c r="W1903" i="47"/>
  <c r="T1903" i="47"/>
  <c r="S1903" i="47"/>
  <c r="R1903" i="47"/>
  <c r="Q1903" i="47"/>
  <c r="P1903" i="47"/>
  <c r="N1903" i="47"/>
  <c r="J1903" i="47"/>
  <c r="I1903" i="47"/>
  <c r="H1903" i="47"/>
  <c r="G1903" i="47"/>
  <c r="F1903" i="47"/>
  <c r="E1903" i="47"/>
  <c r="C1903" i="47"/>
  <c r="A1903" i="47"/>
  <c r="W1902" i="47"/>
  <c r="V1902" i="47"/>
  <c r="T1902" i="47"/>
  <c r="S1902" i="47"/>
  <c r="R1902" i="47"/>
  <c r="P1902" i="47"/>
  <c r="K1902" i="47"/>
  <c r="J1902" i="47"/>
  <c r="I1902" i="47"/>
  <c r="H1902" i="47"/>
  <c r="F1902" i="47"/>
  <c r="E1902" i="47"/>
  <c r="C1902" i="47"/>
  <c r="A1902" i="47"/>
  <c r="W1901" i="47"/>
  <c r="V1901" i="47"/>
  <c r="T1901" i="47"/>
  <c r="S1901" i="47"/>
  <c r="R1901" i="47"/>
  <c r="P1901" i="47"/>
  <c r="K1901" i="47"/>
  <c r="J1901" i="47"/>
  <c r="I1901" i="47"/>
  <c r="H1901" i="47"/>
  <c r="F1901" i="47"/>
  <c r="E1901" i="47"/>
  <c r="C1901" i="47"/>
  <c r="A1901" i="47"/>
  <c r="X1900" i="47"/>
  <c r="S1900" i="47"/>
  <c r="P1900" i="47"/>
  <c r="M1900" i="47"/>
  <c r="J1900" i="47"/>
  <c r="H1900" i="47"/>
  <c r="F1900" i="47"/>
  <c r="A1900" i="47"/>
  <c r="X1899" i="47"/>
  <c r="T1899" i="47"/>
  <c r="M1899" i="47"/>
  <c r="J1899" i="47"/>
  <c r="E1899" i="47"/>
  <c r="A1899" i="47"/>
  <c r="X1898" i="47"/>
  <c r="W1898" i="47"/>
  <c r="T1898" i="47"/>
  <c r="S1898" i="47"/>
  <c r="R1898" i="47"/>
  <c r="Q1898" i="47"/>
  <c r="M1898" i="47"/>
  <c r="J1898" i="47"/>
  <c r="I1898" i="47"/>
  <c r="H1898" i="47"/>
  <c r="G1898" i="47"/>
  <c r="F1898" i="47"/>
  <c r="C1898" i="47"/>
  <c r="A1898" i="47"/>
  <c r="V1897" i="47"/>
  <c r="R1897" i="47"/>
  <c r="M1897" i="47"/>
  <c r="K1897" i="47"/>
  <c r="H1897" i="47"/>
  <c r="B1897" i="47"/>
  <c r="A1897" i="47"/>
  <c r="A1896" i="47"/>
  <c r="X1895" i="47"/>
  <c r="W1895" i="47"/>
  <c r="V1895" i="47"/>
  <c r="T1895" i="47"/>
  <c r="S1895" i="47"/>
  <c r="M1895" i="47"/>
  <c r="K1895" i="47"/>
  <c r="J1895" i="47"/>
  <c r="I1895" i="47"/>
  <c r="H1895" i="47"/>
  <c r="E1895" i="47"/>
  <c r="C1895" i="47"/>
  <c r="A1895" i="47"/>
  <c r="W1894" i="47"/>
  <c r="Q1894" i="47"/>
  <c r="N1894" i="47"/>
  <c r="M1894" i="47"/>
  <c r="H1894" i="47"/>
  <c r="C1894" i="47"/>
  <c r="A1894" i="47"/>
  <c r="W1893" i="47"/>
  <c r="V1893" i="47"/>
  <c r="R1893" i="47"/>
  <c r="P1893" i="47"/>
  <c r="M1893" i="47"/>
  <c r="I1893" i="47"/>
  <c r="E1893" i="47"/>
  <c r="C1893" i="47"/>
  <c r="B1893" i="47"/>
  <c r="A1893" i="47"/>
  <c r="K1893" i="47" s="1"/>
  <c r="X1892" i="47"/>
  <c r="W1892" i="47"/>
  <c r="T1892" i="47"/>
  <c r="R1892" i="47"/>
  <c r="N1892" i="47"/>
  <c r="M1892" i="47"/>
  <c r="J1892" i="47"/>
  <c r="I1892" i="47"/>
  <c r="G1892" i="47"/>
  <c r="F1892" i="47"/>
  <c r="E1892" i="47"/>
  <c r="A1892" i="47"/>
  <c r="W1891" i="47"/>
  <c r="R1891" i="47"/>
  <c r="M1891" i="47"/>
  <c r="H1891" i="47"/>
  <c r="C1891" i="47"/>
  <c r="A1891" i="47"/>
  <c r="X1890" i="47"/>
  <c r="W1890" i="47"/>
  <c r="R1890" i="47"/>
  <c r="Q1890" i="47"/>
  <c r="N1890" i="47"/>
  <c r="H1890" i="47"/>
  <c r="F1890" i="47"/>
  <c r="E1890" i="47"/>
  <c r="C1890" i="47"/>
  <c r="A1890" i="47"/>
  <c r="M1890" i="47" s="1"/>
  <c r="X1889" i="47"/>
  <c r="W1889" i="47"/>
  <c r="T1889" i="47"/>
  <c r="S1889" i="47"/>
  <c r="M1889" i="47"/>
  <c r="K1889" i="47"/>
  <c r="I1889" i="47"/>
  <c r="H1889" i="47"/>
  <c r="F1889" i="47"/>
  <c r="E1889" i="47"/>
  <c r="A1889" i="47"/>
  <c r="X1888" i="47"/>
  <c r="R1888" i="47"/>
  <c r="P1888" i="47"/>
  <c r="N1888" i="47"/>
  <c r="A1888" i="47"/>
  <c r="W1887" i="47"/>
  <c r="U1887" i="47"/>
  <c r="T1887" i="47"/>
  <c r="R1887" i="47"/>
  <c r="Q1887" i="47"/>
  <c r="L1887" i="47"/>
  <c r="I1887" i="47"/>
  <c r="H1887" i="47"/>
  <c r="G1887" i="47"/>
  <c r="F1887" i="47"/>
  <c r="D1887" i="47"/>
  <c r="A1887" i="47"/>
  <c r="X1886" i="47"/>
  <c r="V1886" i="47"/>
  <c r="U1886" i="47"/>
  <c r="R1886" i="47"/>
  <c r="Q1886" i="47"/>
  <c r="P1886" i="47"/>
  <c r="N1886" i="47"/>
  <c r="M1886" i="47"/>
  <c r="K1886" i="47"/>
  <c r="H1886" i="47"/>
  <c r="G1886" i="47"/>
  <c r="F1886" i="47"/>
  <c r="E1886" i="47"/>
  <c r="D1886" i="47"/>
  <c r="C1886" i="47"/>
  <c r="A1886" i="47"/>
  <c r="V1885" i="47"/>
  <c r="U1885" i="47"/>
  <c r="T1885" i="47"/>
  <c r="R1885" i="47"/>
  <c r="Q1885" i="47"/>
  <c r="P1885" i="47"/>
  <c r="M1885" i="47"/>
  <c r="K1885" i="47"/>
  <c r="I1885" i="47"/>
  <c r="H1885" i="47"/>
  <c r="G1885" i="47"/>
  <c r="F1885" i="47"/>
  <c r="D1885" i="47"/>
  <c r="C1885" i="47"/>
  <c r="A1885" i="47"/>
  <c r="U1884" i="47"/>
  <c r="P1884" i="47"/>
  <c r="A1884" i="47"/>
  <c r="N1884" i="47" s="1"/>
  <c r="W1883" i="47"/>
  <c r="V1883" i="47"/>
  <c r="U1883" i="47"/>
  <c r="T1883" i="47"/>
  <c r="R1883" i="47"/>
  <c r="Q1883" i="47"/>
  <c r="L1883" i="47"/>
  <c r="K1883" i="47"/>
  <c r="I1883" i="47"/>
  <c r="H1883" i="47"/>
  <c r="G1883" i="47"/>
  <c r="F1883" i="47"/>
  <c r="D1883" i="47"/>
  <c r="A1883" i="47"/>
  <c r="X1882" i="47"/>
  <c r="U1882" i="47"/>
  <c r="R1882" i="47"/>
  <c r="Q1882" i="47"/>
  <c r="P1882" i="47"/>
  <c r="L1882" i="47"/>
  <c r="G1882" i="47"/>
  <c r="F1882" i="47"/>
  <c r="E1882" i="47"/>
  <c r="C1882" i="47"/>
  <c r="A1882" i="47"/>
  <c r="W1882" i="47" s="1"/>
  <c r="U1881" i="47"/>
  <c r="M1881" i="47"/>
  <c r="L1881" i="47"/>
  <c r="K1881" i="47"/>
  <c r="H1881" i="47"/>
  <c r="A1881" i="47"/>
  <c r="Q1881" i="47" s="1"/>
  <c r="X1880" i="47"/>
  <c r="W1880" i="47"/>
  <c r="V1880" i="47"/>
  <c r="U1880" i="47"/>
  <c r="R1880" i="47"/>
  <c r="Q1880" i="47"/>
  <c r="L1880" i="47"/>
  <c r="K1880" i="47"/>
  <c r="H1880" i="47"/>
  <c r="G1880" i="47"/>
  <c r="F1880" i="47"/>
  <c r="D1880" i="47"/>
  <c r="A1880" i="47"/>
  <c r="U1879" i="47"/>
  <c r="T1879" i="47"/>
  <c r="R1879" i="47"/>
  <c r="P1879" i="47"/>
  <c r="L1879" i="47"/>
  <c r="H1879" i="47"/>
  <c r="G1879" i="47"/>
  <c r="D1879" i="47"/>
  <c r="C1879" i="47"/>
  <c r="A1879" i="47"/>
  <c r="W1879" i="47" s="1"/>
  <c r="X1878" i="47"/>
  <c r="V1878" i="47"/>
  <c r="P1878" i="47"/>
  <c r="L1878" i="47"/>
  <c r="D1878" i="47"/>
  <c r="C1878" i="47"/>
  <c r="A1878" i="47"/>
  <c r="W1877" i="47"/>
  <c r="V1877" i="47"/>
  <c r="U1877" i="47"/>
  <c r="T1877" i="47"/>
  <c r="Q1877" i="47"/>
  <c r="L1877" i="47"/>
  <c r="K1877" i="47"/>
  <c r="I1877" i="47"/>
  <c r="H1877" i="47"/>
  <c r="F1877" i="47"/>
  <c r="D1877" i="47"/>
  <c r="A1877" i="47"/>
  <c r="U1876" i="47"/>
  <c r="Q1876" i="47"/>
  <c r="P1876" i="47"/>
  <c r="H1876" i="47"/>
  <c r="E1876" i="47"/>
  <c r="D1876" i="47"/>
  <c r="A1876" i="47"/>
  <c r="V1875" i="47"/>
  <c r="K1875" i="47"/>
  <c r="A1875" i="47"/>
  <c r="W1875" i="47" s="1"/>
  <c r="X1874" i="47"/>
  <c r="W1874" i="47"/>
  <c r="V1874" i="47"/>
  <c r="S1874" i="47"/>
  <c r="R1874" i="47"/>
  <c r="Q1874" i="47"/>
  <c r="P1874" i="47"/>
  <c r="N1874" i="47"/>
  <c r="M1874" i="47"/>
  <c r="L1874" i="47"/>
  <c r="I1874" i="47"/>
  <c r="H1874" i="47"/>
  <c r="G1874" i="47"/>
  <c r="F1874" i="47"/>
  <c r="E1874" i="47"/>
  <c r="D1874" i="47"/>
  <c r="B1874" i="47"/>
  <c r="A1874" i="47"/>
  <c r="X1873" i="47"/>
  <c r="U1873" i="47"/>
  <c r="Q1873" i="47"/>
  <c r="N1873" i="47"/>
  <c r="J1873" i="47"/>
  <c r="B1873" i="47"/>
  <c r="A1873" i="47"/>
  <c r="X1872" i="47"/>
  <c r="W1872" i="47"/>
  <c r="V1872" i="47"/>
  <c r="S1872" i="47"/>
  <c r="R1872" i="47"/>
  <c r="Q1872" i="47"/>
  <c r="P1872" i="47"/>
  <c r="N1872" i="47"/>
  <c r="M1872" i="47"/>
  <c r="L1872" i="47"/>
  <c r="I1872" i="47"/>
  <c r="H1872" i="47"/>
  <c r="G1872" i="47"/>
  <c r="F1872" i="47"/>
  <c r="E1872" i="47"/>
  <c r="D1872" i="47"/>
  <c r="B1872" i="47"/>
  <c r="A1872" i="47"/>
  <c r="X1871" i="47"/>
  <c r="W1871" i="47"/>
  <c r="S1871" i="47"/>
  <c r="R1871" i="47"/>
  <c r="M1871" i="47"/>
  <c r="L1871" i="47"/>
  <c r="H1871" i="47"/>
  <c r="G1871" i="47"/>
  <c r="E1871" i="47"/>
  <c r="D1871" i="47"/>
  <c r="A1871" i="47"/>
  <c r="X1870" i="47"/>
  <c r="W1870" i="47"/>
  <c r="V1870" i="47"/>
  <c r="S1870" i="47"/>
  <c r="R1870" i="47"/>
  <c r="Q1870" i="47"/>
  <c r="P1870" i="47"/>
  <c r="N1870" i="47"/>
  <c r="M1870" i="47"/>
  <c r="L1870" i="47"/>
  <c r="I1870" i="47"/>
  <c r="H1870" i="47"/>
  <c r="G1870" i="47"/>
  <c r="F1870" i="47"/>
  <c r="E1870" i="47"/>
  <c r="D1870" i="47"/>
  <c r="B1870" i="47"/>
  <c r="A1870" i="47"/>
  <c r="V1869" i="47"/>
  <c r="U1869" i="47"/>
  <c r="S1869" i="47"/>
  <c r="R1869" i="47"/>
  <c r="Q1869" i="47"/>
  <c r="N1869" i="47"/>
  <c r="J1869" i="47"/>
  <c r="I1869" i="47"/>
  <c r="H1869" i="47"/>
  <c r="G1869" i="47"/>
  <c r="E1869" i="47"/>
  <c r="D1869" i="47"/>
  <c r="A1869" i="47"/>
  <c r="X1868" i="47"/>
  <c r="W1868" i="47"/>
  <c r="V1868" i="47"/>
  <c r="S1868" i="47"/>
  <c r="R1868" i="47"/>
  <c r="Q1868" i="47"/>
  <c r="P1868" i="47"/>
  <c r="N1868" i="47"/>
  <c r="M1868" i="47"/>
  <c r="L1868" i="47"/>
  <c r="I1868" i="47"/>
  <c r="H1868" i="47"/>
  <c r="G1868" i="47"/>
  <c r="F1868" i="47"/>
  <c r="E1868" i="47"/>
  <c r="D1868" i="47"/>
  <c r="B1868" i="47"/>
  <c r="A1868" i="47"/>
  <c r="X1867" i="47"/>
  <c r="W1867" i="47"/>
  <c r="V1867" i="47"/>
  <c r="U1867" i="47"/>
  <c r="S1867" i="47"/>
  <c r="R1867" i="47"/>
  <c r="N1867" i="47"/>
  <c r="L1867" i="47"/>
  <c r="J1867" i="47"/>
  <c r="I1867" i="47"/>
  <c r="H1867" i="47"/>
  <c r="G1867" i="47"/>
  <c r="D1867" i="47"/>
  <c r="B1867" i="47"/>
  <c r="A1867" i="47"/>
  <c r="U1866" i="47"/>
  <c r="H1866" i="47"/>
  <c r="A1866" i="47"/>
  <c r="K1866" i="47" s="1"/>
  <c r="W1865" i="47"/>
  <c r="U1865" i="47"/>
  <c r="T1865" i="47"/>
  <c r="S1865" i="47"/>
  <c r="R1865" i="47"/>
  <c r="Q1865" i="47"/>
  <c r="K1865" i="47"/>
  <c r="J1865" i="47"/>
  <c r="I1865" i="47"/>
  <c r="H1865" i="47"/>
  <c r="G1865" i="47"/>
  <c r="F1865" i="47"/>
  <c r="C1865" i="47"/>
  <c r="A1865" i="47"/>
  <c r="A1864" i="47"/>
  <c r="R1864" i="47" s="1"/>
  <c r="W1863" i="47"/>
  <c r="J1863" i="47"/>
  <c r="I1863" i="47"/>
  <c r="A1863" i="47"/>
  <c r="U1863" i="47" s="1"/>
  <c r="X1862" i="47"/>
  <c r="W1862" i="47"/>
  <c r="U1862" i="47"/>
  <c r="T1862" i="47"/>
  <c r="R1862" i="47"/>
  <c r="K1862" i="47"/>
  <c r="J1862" i="47"/>
  <c r="H1862" i="47"/>
  <c r="G1862" i="47"/>
  <c r="F1862" i="47"/>
  <c r="A1862" i="47"/>
  <c r="T1861" i="47"/>
  <c r="P1861" i="47"/>
  <c r="B1861" i="47"/>
  <c r="A1861" i="47"/>
  <c r="R1861" i="47" s="1"/>
  <c r="N1860" i="47"/>
  <c r="L1860" i="47"/>
  <c r="J1860" i="47"/>
  <c r="C1860" i="47"/>
  <c r="A1860" i="47"/>
  <c r="P1860" i="47" s="1"/>
  <c r="W1859" i="47"/>
  <c r="U1859" i="47"/>
  <c r="T1859" i="47"/>
  <c r="S1859" i="47"/>
  <c r="K1859" i="47"/>
  <c r="J1859" i="47"/>
  <c r="I1859" i="47"/>
  <c r="H1859" i="47"/>
  <c r="F1859" i="47"/>
  <c r="A1859" i="47"/>
  <c r="W1858" i="47"/>
  <c r="U1858" i="47"/>
  <c r="T1858" i="47"/>
  <c r="Q1858" i="47"/>
  <c r="P1858" i="47"/>
  <c r="N1858" i="47"/>
  <c r="J1858" i="47"/>
  <c r="H1858" i="47"/>
  <c r="F1858" i="47"/>
  <c r="D1858" i="47"/>
  <c r="C1858" i="47"/>
  <c r="B1858" i="47"/>
  <c r="A1858" i="47"/>
  <c r="X1858" i="47" s="1"/>
  <c r="Q1857" i="47"/>
  <c r="P1857" i="47"/>
  <c r="K1857" i="47"/>
  <c r="C1857" i="47"/>
  <c r="B1857" i="47"/>
  <c r="A1857" i="47"/>
  <c r="X1856" i="47"/>
  <c r="U1856" i="47"/>
  <c r="R1856" i="47"/>
  <c r="L1856" i="47"/>
  <c r="K1856" i="47"/>
  <c r="J1856" i="47"/>
  <c r="G1856" i="47"/>
  <c r="F1856" i="47"/>
  <c r="A1856" i="47"/>
  <c r="W1855" i="47"/>
  <c r="U1855" i="47"/>
  <c r="S1855" i="47"/>
  <c r="R1855" i="47"/>
  <c r="Q1855" i="47"/>
  <c r="P1855" i="47"/>
  <c r="J1855" i="47"/>
  <c r="H1855" i="47"/>
  <c r="G1855" i="47"/>
  <c r="F1855" i="47"/>
  <c r="C1855" i="47"/>
  <c r="B1855" i="47"/>
  <c r="A1855" i="47"/>
  <c r="K1855" i="47" s="1"/>
  <c r="X1854" i="47"/>
  <c r="Q1854" i="47"/>
  <c r="L1854" i="47"/>
  <c r="K1854" i="47"/>
  <c r="F1854" i="47"/>
  <c r="D1854" i="47"/>
  <c r="B1854" i="47"/>
  <c r="A1854" i="47"/>
  <c r="N1854" i="47" s="1"/>
  <c r="W1853" i="47"/>
  <c r="I1853" i="47"/>
  <c r="A1853" i="47"/>
  <c r="S1853" i="47" s="1"/>
  <c r="X1852" i="47"/>
  <c r="U1852" i="47"/>
  <c r="T1852" i="47"/>
  <c r="R1852" i="47"/>
  <c r="Q1852" i="47"/>
  <c r="P1852" i="47"/>
  <c r="N1852" i="47"/>
  <c r="L1852" i="47"/>
  <c r="J1852" i="47"/>
  <c r="H1852" i="47"/>
  <c r="G1852" i="47"/>
  <c r="F1852" i="47"/>
  <c r="D1852" i="47"/>
  <c r="C1852" i="47"/>
  <c r="B1852" i="47"/>
  <c r="A1852" i="47"/>
  <c r="U1851" i="47"/>
  <c r="T1851" i="47"/>
  <c r="S1851" i="47"/>
  <c r="R1851" i="47"/>
  <c r="Q1851" i="47"/>
  <c r="P1851" i="47"/>
  <c r="L1851" i="47"/>
  <c r="J1851" i="47"/>
  <c r="I1851" i="47"/>
  <c r="H1851" i="47"/>
  <c r="G1851" i="47"/>
  <c r="F1851" i="47"/>
  <c r="C1851" i="47"/>
  <c r="B1851" i="47"/>
  <c r="A1851" i="47"/>
  <c r="W1850" i="47"/>
  <c r="Q1850" i="47"/>
  <c r="P1850" i="47"/>
  <c r="K1850" i="47"/>
  <c r="H1850" i="47"/>
  <c r="F1850" i="47"/>
  <c r="C1850" i="47"/>
  <c r="A1850" i="47"/>
  <c r="N1850" i="47" s="1"/>
  <c r="U1849" i="47"/>
  <c r="S1849" i="47"/>
  <c r="K1849" i="47"/>
  <c r="G1849" i="47"/>
  <c r="F1849" i="47"/>
  <c r="A1849" i="47"/>
  <c r="R1849" i="47" s="1"/>
  <c r="W1848" i="47"/>
  <c r="U1848" i="47"/>
  <c r="T1848" i="47"/>
  <c r="R1848" i="47"/>
  <c r="Q1848" i="47"/>
  <c r="L1848" i="47"/>
  <c r="J1848" i="47"/>
  <c r="H1848" i="47"/>
  <c r="G1848" i="47"/>
  <c r="F1848" i="47"/>
  <c r="D1848" i="47"/>
  <c r="B1848" i="47"/>
  <c r="A1848" i="47"/>
  <c r="W1847" i="47"/>
  <c r="L1847" i="47"/>
  <c r="G1847" i="47"/>
  <c r="A1847" i="47"/>
  <c r="Q1847" i="47" s="1"/>
  <c r="W1846" i="47"/>
  <c r="U1846" i="47"/>
  <c r="T1846" i="47"/>
  <c r="N1846" i="47"/>
  <c r="L1846" i="47"/>
  <c r="K1846" i="47"/>
  <c r="H1846" i="47"/>
  <c r="G1846" i="47"/>
  <c r="F1846" i="47"/>
  <c r="B1846" i="47"/>
  <c r="A1846" i="47"/>
  <c r="W1845" i="47"/>
  <c r="U1845" i="47"/>
  <c r="T1845" i="47"/>
  <c r="S1845" i="47"/>
  <c r="R1845" i="47"/>
  <c r="L1845" i="47"/>
  <c r="J1845" i="47"/>
  <c r="I1845" i="47"/>
  <c r="H1845" i="47"/>
  <c r="G1845" i="47"/>
  <c r="C1845" i="47"/>
  <c r="B1845" i="47"/>
  <c r="A1845" i="47"/>
  <c r="X1844" i="47"/>
  <c r="R1844" i="47"/>
  <c r="N1844" i="47"/>
  <c r="L1844" i="47"/>
  <c r="K1844" i="47"/>
  <c r="J1844" i="47"/>
  <c r="G1844" i="47"/>
  <c r="B1844" i="47"/>
  <c r="A1844" i="47"/>
  <c r="W1843" i="47"/>
  <c r="T1843" i="47"/>
  <c r="P1843" i="47"/>
  <c r="L1843" i="47"/>
  <c r="K1843" i="47"/>
  <c r="I1843" i="47"/>
  <c r="H1843" i="47"/>
  <c r="B1843" i="47"/>
  <c r="A1843" i="47"/>
  <c r="X1842" i="47"/>
  <c r="U1842" i="47"/>
  <c r="N1842" i="47"/>
  <c r="K1842" i="47"/>
  <c r="J1842" i="47"/>
  <c r="I1842" i="47"/>
  <c r="F1842" i="47"/>
  <c r="A1842" i="47"/>
  <c r="I1841" i="47"/>
  <c r="A1841" i="47"/>
  <c r="P1841" i="47" s="1"/>
  <c r="A1840" i="47"/>
  <c r="X1839" i="47"/>
  <c r="T1839" i="47"/>
  <c r="N1839" i="47"/>
  <c r="K1839" i="47"/>
  <c r="J1839" i="47"/>
  <c r="I1839" i="47"/>
  <c r="G1839" i="47"/>
  <c r="A1839" i="47"/>
  <c r="J1838" i="47"/>
  <c r="A1838" i="47"/>
  <c r="L1838" i="47" s="1"/>
  <c r="P1837" i="47"/>
  <c r="A1837" i="47"/>
  <c r="X1836" i="47"/>
  <c r="U1836" i="47"/>
  <c r="L1836" i="47"/>
  <c r="K1836" i="47"/>
  <c r="J1836" i="47"/>
  <c r="G1836" i="47"/>
  <c r="A1836" i="47"/>
  <c r="A1835" i="47"/>
  <c r="X1834" i="47"/>
  <c r="W1834" i="47"/>
  <c r="T1834" i="47"/>
  <c r="P1834" i="47"/>
  <c r="L1834" i="47"/>
  <c r="K1834" i="47"/>
  <c r="J1834" i="47"/>
  <c r="F1834" i="47"/>
  <c r="D1834" i="47"/>
  <c r="B1834" i="47"/>
  <c r="A1834" i="47"/>
  <c r="U1833" i="47"/>
  <c r="N1833" i="47"/>
  <c r="K1833" i="47"/>
  <c r="J1833" i="47"/>
  <c r="G1833" i="47"/>
  <c r="A1833" i="47"/>
  <c r="X1832" i="47"/>
  <c r="W1832" i="47"/>
  <c r="U1832" i="47"/>
  <c r="S1832" i="47"/>
  <c r="Q1832" i="47"/>
  <c r="P1832" i="47"/>
  <c r="N1832" i="47"/>
  <c r="K1832" i="47"/>
  <c r="J1832" i="47"/>
  <c r="G1832" i="47"/>
  <c r="F1832" i="47"/>
  <c r="D1832" i="47"/>
  <c r="C1832" i="47"/>
  <c r="B1832" i="47"/>
  <c r="A1832" i="47"/>
  <c r="X1831" i="47"/>
  <c r="R1831" i="47"/>
  <c r="N1831" i="47"/>
  <c r="K1831" i="47"/>
  <c r="J1831" i="47"/>
  <c r="G1831" i="47"/>
  <c r="D1831" i="47"/>
  <c r="A1831" i="47"/>
  <c r="L1830" i="47"/>
  <c r="B1830" i="47"/>
  <c r="A1830" i="47"/>
  <c r="X1830" i="47" s="1"/>
  <c r="X1829" i="47"/>
  <c r="T1829" i="47"/>
  <c r="S1829" i="47"/>
  <c r="R1829" i="47"/>
  <c r="Q1829" i="47"/>
  <c r="P1829" i="47"/>
  <c r="K1829" i="47"/>
  <c r="I1829" i="47"/>
  <c r="H1829" i="47"/>
  <c r="G1829" i="47"/>
  <c r="F1829" i="47"/>
  <c r="D1829" i="47"/>
  <c r="B1829" i="47"/>
  <c r="A1829" i="47"/>
  <c r="X1828" i="47"/>
  <c r="U1828" i="47"/>
  <c r="T1828" i="47"/>
  <c r="S1828" i="47"/>
  <c r="Q1828" i="47"/>
  <c r="P1828" i="47"/>
  <c r="N1828" i="47"/>
  <c r="L1828" i="47"/>
  <c r="J1828" i="47"/>
  <c r="I1828" i="47"/>
  <c r="G1828" i="47"/>
  <c r="F1828" i="47"/>
  <c r="D1828" i="47"/>
  <c r="C1828" i="47"/>
  <c r="B1828" i="47"/>
  <c r="A1828" i="47"/>
  <c r="U1827" i="47"/>
  <c r="T1827" i="47"/>
  <c r="S1827" i="47"/>
  <c r="R1827" i="47"/>
  <c r="Q1827" i="47"/>
  <c r="P1827" i="47"/>
  <c r="N1827" i="47"/>
  <c r="J1827" i="47"/>
  <c r="I1827" i="47"/>
  <c r="H1827" i="47"/>
  <c r="G1827" i="47"/>
  <c r="F1827" i="47"/>
  <c r="D1827" i="47"/>
  <c r="B1827" i="47"/>
  <c r="A1827" i="47"/>
  <c r="P1826" i="47"/>
  <c r="G1826" i="47"/>
  <c r="A1826" i="47"/>
  <c r="T1826" i="47" s="1"/>
  <c r="X1825" i="47"/>
  <c r="U1825" i="47"/>
  <c r="T1825" i="47"/>
  <c r="R1825" i="47"/>
  <c r="P1825" i="47"/>
  <c r="J1825" i="47"/>
  <c r="I1825" i="47"/>
  <c r="H1825" i="47"/>
  <c r="G1825" i="47"/>
  <c r="D1825" i="47"/>
  <c r="A1825" i="47"/>
  <c r="Q1824" i="47"/>
  <c r="L1824" i="47"/>
  <c r="B1824" i="47"/>
  <c r="A1824" i="47"/>
  <c r="W1824" i="47" s="1"/>
  <c r="G1823" i="47"/>
  <c r="A1823" i="47"/>
  <c r="X1822" i="47"/>
  <c r="W1822" i="47"/>
  <c r="U1822" i="47"/>
  <c r="T1822" i="47"/>
  <c r="S1822" i="47"/>
  <c r="Q1822" i="47"/>
  <c r="N1822" i="47"/>
  <c r="K1822" i="47"/>
  <c r="J1822" i="47"/>
  <c r="I1822" i="47"/>
  <c r="G1822" i="47"/>
  <c r="F1822" i="47"/>
  <c r="C1822" i="47"/>
  <c r="B1822" i="47"/>
  <c r="A1822" i="47"/>
  <c r="A1821" i="47"/>
  <c r="S1821" i="47" s="1"/>
  <c r="X1820" i="47"/>
  <c r="U1820" i="47"/>
  <c r="T1820" i="47"/>
  <c r="N1820" i="47"/>
  <c r="J1820" i="47"/>
  <c r="I1820" i="47"/>
  <c r="G1820" i="47"/>
  <c r="C1820" i="47"/>
  <c r="A1820" i="47"/>
  <c r="X1819" i="47"/>
  <c r="U1819" i="47"/>
  <c r="T1819" i="47"/>
  <c r="S1819" i="47"/>
  <c r="Q1819" i="47"/>
  <c r="P1819" i="47"/>
  <c r="K1819" i="47"/>
  <c r="J1819" i="47"/>
  <c r="I1819" i="47"/>
  <c r="H1819" i="47"/>
  <c r="F1819" i="47"/>
  <c r="D1819" i="47"/>
  <c r="B1819" i="47"/>
  <c r="A1819" i="47"/>
  <c r="X1818" i="47"/>
  <c r="U1818" i="47"/>
  <c r="T1818" i="47"/>
  <c r="Q1818" i="47"/>
  <c r="P1818" i="47"/>
  <c r="L1818" i="47"/>
  <c r="K1818" i="47"/>
  <c r="I1818" i="47"/>
  <c r="F1818" i="47"/>
  <c r="D1818" i="47"/>
  <c r="C1818" i="47"/>
  <c r="B1818" i="47"/>
  <c r="A1818" i="47"/>
  <c r="X1817" i="47"/>
  <c r="U1817" i="47"/>
  <c r="Q1817" i="47"/>
  <c r="N1817" i="47"/>
  <c r="K1817" i="47"/>
  <c r="J1817" i="47"/>
  <c r="I1817" i="47"/>
  <c r="G1817" i="47"/>
  <c r="B1817" i="47"/>
  <c r="A1817" i="47"/>
  <c r="D1816" i="47"/>
  <c r="A1816" i="47"/>
  <c r="U1815" i="47"/>
  <c r="S1815" i="47"/>
  <c r="R1815" i="47"/>
  <c r="Q1815" i="47"/>
  <c r="N1815" i="47"/>
  <c r="K1815" i="47"/>
  <c r="H1815" i="47"/>
  <c r="G1815" i="47"/>
  <c r="F1815" i="47"/>
  <c r="D1815" i="47"/>
  <c r="B1815" i="47"/>
  <c r="A1815" i="47"/>
  <c r="A1814" i="47"/>
  <c r="Q1814" i="47" s="1"/>
  <c r="Q1813" i="47"/>
  <c r="K1813" i="47"/>
  <c r="A1813" i="47"/>
  <c r="R1813" i="47" s="1"/>
  <c r="V1812" i="47"/>
  <c r="U1812" i="47"/>
  <c r="T1812" i="47"/>
  <c r="R1812" i="47"/>
  <c r="Q1812" i="47"/>
  <c r="P1812" i="47"/>
  <c r="N1812" i="47"/>
  <c r="K1812" i="47"/>
  <c r="I1812" i="47"/>
  <c r="H1812" i="47"/>
  <c r="G1812" i="47"/>
  <c r="F1812" i="47"/>
  <c r="E1812" i="47"/>
  <c r="C1812" i="47"/>
  <c r="A1812" i="47"/>
  <c r="W1811" i="47"/>
  <c r="V1811" i="47"/>
  <c r="U1811" i="47"/>
  <c r="T1811" i="47"/>
  <c r="Q1811" i="47"/>
  <c r="P1811" i="47"/>
  <c r="L1811" i="47"/>
  <c r="K1811" i="47"/>
  <c r="I1811" i="47"/>
  <c r="G1811" i="47"/>
  <c r="F1811" i="47"/>
  <c r="E1811" i="47"/>
  <c r="D1811" i="47"/>
  <c r="A1811" i="47"/>
  <c r="A1810" i="47"/>
  <c r="P1810" i="47" s="1"/>
  <c r="V1809" i="47"/>
  <c r="Q1809" i="47"/>
  <c r="L1809" i="47"/>
  <c r="G1809" i="47"/>
  <c r="C1809" i="47"/>
  <c r="A1809" i="47"/>
  <c r="M1809" i="47" s="1"/>
  <c r="X1808" i="47"/>
  <c r="V1808" i="47"/>
  <c r="U1808" i="47"/>
  <c r="T1808" i="47"/>
  <c r="R1808" i="47"/>
  <c r="Q1808" i="47"/>
  <c r="L1808" i="47"/>
  <c r="K1808" i="47"/>
  <c r="I1808" i="47"/>
  <c r="H1808" i="47"/>
  <c r="G1808" i="47"/>
  <c r="F1808" i="47"/>
  <c r="C1808" i="47"/>
  <c r="A1808" i="47"/>
  <c r="T1807" i="47"/>
  <c r="D1807" i="47"/>
  <c r="A1807" i="47"/>
  <c r="X1806" i="47"/>
  <c r="V1806" i="47"/>
  <c r="U1806" i="47"/>
  <c r="R1806" i="47"/>
  <c r="N1806" i="47"/>
  <c r="L1806" i="47"/>
  <c r="K1806" i="47"/>
  <c r="I1806" i="47"/>
  <c r="H1806" i="47"/>
  <c r="E1806" i="47"/>
  <c r="C1806" i="47"/>
  <c r="A1806" i="47"/>
  <c r="X1805" i="47"/>
  <c r="W1805" i="47"/>
  <c r="U1805" i="47"/>
  <c r="T1805" i="47"/>
  <c r="M1805" i="47"/>
  <c r="K1805" i="47"/>
  <c r="I1805" i="47"/>
  <c r="E1805" i="47"/>
  <c r="D1805" i="47"/>
  <c r="A1805" i="47"/>
  <c r="L1805" i="47" s="1"/>
  <c r="T1804" i="47"/>
  <c r="E1804" i="47"/>
  <c r="A1804" i="47"/>
  <c r="X1803" i="47"/>
  <c r="V1803" i="47"/>
  <c r="K1803" i="47"/>
  <c r="E1803" i="47"/>
  <c r="A1803" i="47"/>
  <c r="M1803" i="47" s="1"/>
  <c r="X1802" i="47"/>
  <c r="U1802" i="47"/>
  <c r="R1802" i="47"/>
  <c r="N1802" i="47"/>
  <c r="K1802" i="47"/>
  <c r="I1802" i="47"/>
  <c r="F1802" i="47"/>
  <c r="E1802" i="47"/>
  <c r="A1802" i="47"/>
  <c r="L1802" i="47" s="1"/>
  <c r="T1801" i="47"/>
  <c r="P1801" i="47"/>
  <c r="K1801" i="47"/>
  <c r="E1801" i="47"/>
  <c r="C1801" i="47"/>
  <c r="A1801" i="47"/>
  <c r="M1801" i="47" s="1"/>
  <c r="V1800" i="47"/>
  <c r="K1800" i="47"/>
  <c r="F1800" i="47"/>
  <c r="A1800" i="47"/>
  <c r="N1800" i="47" s="1"/>
  <c r="A1799" i="47"/>
  <c r="M1799" i="47" s="1"/>
  <c r="T1798" i="47"/>
  <c r="Q1798" i="47"/>
  <c r="I1798" i="47"/>
  <c r="F1798" i="47"/>
  <c r="C1798" i="47"/>
  <c r="A1798" i="47"/>
  <c r="N1798" i="47" s="1"/>
  <c r="X1797" i="47"/>
  <c r="V1797" i="47"/>
  <c r="U1797" i="47"/>
  <c r="T1797" i="47"/>
  <c r="Q1797" i="47"/>
  <c r="P1797" i="47"/>
  <c r="N1797" i="47"/>
  <c r="M1797" i="47"/>
  <c r="K1797" i="47"/>
  <c r="I1797" i="47"/>
  <c r="G1797" i="47"/>
  <c r="F1797" i="47"/>
  <c r="E1797" i="47"/>
  <c r="D1797" i="47"/>
  <c r="C1797" i="47"/>
  <c r="A1797" i="47"/>
  <c r="V1796" i="47"/>
  <c r="U1796" i="47"/>
  <c r="T1796" i="47"/>
  <c r="R1796" i="47"/>
  <c r="Q1796" i="47"/>
  <c r="P1796" i="47"/>
  <c r="N1796" i="47"/>
  <c r="K1796" i="47"/>
  <c r="I1796" i="47"/>
  <c r="H1796" i="47"/>
  <c r="G1796" i="47"/>
  <c r="F1796" i="47"/>
  <c r="E1796" i="47"/>
  <c r="C1796" i="47"/>
  <c r="A1796" i="47"/>
  <c r="A1795" i="47"/>
  <c r="U1794" i="47"/>
  <c r="R1794" i="47"/>
  <c r="L1794" i="47"/>
  <c r="G1794" i="47"/>
  <c r="E1794" i="47"/>
  <c r="A1794" i="47"/>
  <c r="P1794" i="47" s="1"/>
  <c r="W1793" i="47"/>
  <c r="V1793" i="47"/>
  <c r="Q1793" i="47"/>
  <c r="L1793" i="47"/>
  <c r="I1793" i="47"/>
  <c r="F1793" i="47"/>
  <c r="C1793" i="47"/>
  <c r="A1793" i="47"/>
  <c r="M1793" i="47" s="1"/>
  <c r="R1792" i="47"/>
  <c r="A1792" i="47"/>
  <c r="W1791" i="47"/>
  <c r="V1791" i="47"/>
  <c r="U1791" i="47"/>
  <c r="T1791" i="47"/>
  <c r="Q1791" i="47"/>
  <c r="M1791" i="47"/>
  <c r="K1791" i="47"/>
  <c r="I1791" i="47"/>
  <c r="G1791" i="47"/>
  <c r="F1791" i="47"/>
  <c r="D1791" i="47"/>
  <c r="C1791" i="47"/>
  <c r="A1791" i="47"/>
  <c r="X1790" i="47"/>
  <c r="V1790" i="47"/>
  <c r="R1790" i="47"/>
  <c r="L1790" i="47"/>
  <c r="I1790" i="47"/>
  <c r="G1790" i="47"/>
  <c r="C1790" i="47"/>
  <c r="A1790" i="47"/>
  <c r="N1790" i="47" s="1"/>
  <c r="W1789" i="47"/>
  <c r="V1789" i="47"/>
  <c r="U1789" i="47"/>
  <c r="T1789" i="47"/>
  <c r="M1789" i="47"/>
  <c r="L1789" i="47"/>
  <c r="I1789" i="47"/>
  <c r="G1789" i="47"/>
  <c r="E1789" i="47"/>
  <c r="C1789" i="47"/>
  <c r="A1789" i="47"/>
  <c r="X1788" i="47"/>
  <c r="V1788" i="47"/>
  <c r="U1788" i="47"/>
  <c r="T1788" i="47"/>
  <c r="Q1788" i="47"/>
  <c r="N1788" i="47"/>
  <c r="K1788" i="47"/>
  <c r="I1788" i="47"/>
  <c r="H1788" i="47"/>
  <c r="F1788" i="47"/>
  <c r="E1788" i="47"/>
  <c r="C1788" i="47"/>
  <c r="A1788" i="47"/>
  <c r="X1787" i="47"/>
  <c r="W1787" i="47"/>
  <c r="Q1787" i="47"/>
  <c r="P1787" i="47"/>
  <c r="M1787" i="47"/>
  <c r="K1787" i="47"/>
  <c r="F1787" i="47"/>
  <c r="D1787" i="47"/>
  <c r="C1787" i="47"/>
  <c r="A1787" i="47"/>
  <c r="L1787" i="47" s="1"/>
  <c r="X1786" i="47"/>
  <c r="V1786" i="47"/>
  <c r="U1786" i="47"/>
  <c r="R1786" i="47"/>
  <c r="N1786" i="47"/>
  <c r="L1786" i="47"/>
  <c r="I1786" i="47"/>
  <c r="G1786" i="47"/>
  <c r="F1786" i="47"/>
  <c r="C1786" i="47"/>
  <c r="A1786" i="47"/>
  <c r="X1785" i="47"/>
  <c r="W1785" i="47"/>
  <c r="V1785" i="47"/>
  <c r="T1785" i="47"/>
  <c r="Q1785" i="47"/>
  <c r="P1785" i="47"/>
  <c r="N1785" i="47"/>
  <c r="L1785" i="47"/>
  <c r="K1785" i="47"/>
  <c r="G1785" i="47"/>
  <c r="F1785" i="47"/>
  <c r="E1785" i="47"/>
  <c r="D1785" i="47"/>
  <c r="C1785" i="47"/>
  <c r="A1785" i="47"/>
  <c r="P1784" i="47"/>
  <c r="L1784" i="47"/>
  <c r="A1784" i="47"/>
  <c r="U1783" i="47"/>
  <c r="P1783" i="47"/>
  <c r="L1783" i="47"/>
  <c r="F1783" i="47"/>
  <c r="C1783" i="47"/>
  <c r="A1783" i="47"/>
  <c r="M1783" i="47" s="1"/>
  <c r="X1782" i="47"/>
  <c r="U1782" i="47"/>
  <c r="T1782" i="47"/>
  <c r="R1782" i="47"/>
  <c r="Q1782" i="47"/>
  <c r="P1782" i="47"/>
  <c r="L1782" i="47"/>
  <c r="I1782" i="47"/>
  <c r="H1782" i="47"/>
  <c r="G1782" i="47"/>
  <c r="F1782" i="47"/>
  <c r="E1782" i="47"/>
  <c r="C1782" i="47"/>
  <c r="A1782" i="47"/>
  <c r="Q1781" i="47"/>
  <c r="N1781" i="47"/>
  <c r="D1781" i="47"/>
  <c r="A1781" i="47"/>
  <c r="X1780" i="47"/>
  <c r="V1780" i="47"/>
  <c r="L1780" i="47"/>
  <c r="I1780" i="47"/>
  <c r="A1780" i="47"/>
  <c r="T1779" i="47"/>
  <c r="R1779" i="47"/>
  <c r="G1779" i="47"/>
  <c r="E1779" i="47"/>
  <c r="A1779" i="47"/>
  <c r="X1779" i="47" s="1"/>
  <c r="X1778" i="47"/>
  <c r="W1778" i="47"/>
  <c r="U1778" i="47"/>
  <c r="T1778" i="47"/>
  <c r="S1778" i="47"/>
  <c r="R1778" i="47"/>
  <c r="N1778" i="47"/>
  <c r="M1778" i="47"/>
  <c r="L1778" i="47"/>
  <c r="J1778" i="47"/>
  <c r="I1778" i="47"/>
  <c r="G1778" i="47"/>
  <c r="E1778" i="47"/>
  <c r="D1778" i="47"/>
  <c r="C1778" i="47"/>
  <c r="B1778" i="47"/>
  <c r="A1778" i="47"/>
  <c r="X1777" i="47"/>
  <c r="V1777" i="47"/>
  <c r="T1777" i="47"/>
  <c r="S1777" i="47"/>
  <c r="R1777" i="47"/>
  <c r="P1777" i="47"/>
  <c r="N1777" i="47"/>
  <c r="M1777" i="47"/>
  <c r="J1777" i="47"/>
  <c r="I1777" i="47"/>
  <c r="G1777" i="47"/>
  <c r="F1777" i="47"/>
  <c r="E1777" i="47"/>
  <c r="D1777" i="47"/>
  <c r="C1777" i="47"/>
  <c r="A1777" i="47"/>
  <c r="X1776" i="47"/>
  <c r="V1776" i="47"/>
  <c r="U1776" i="47"/>
  <c r="T1776" i="47"/>
  <c r="R1776" i="47"/>
  <c r="N1776" i="47"/>
  <c r="K1776" i="47"/>
  <c r="J1776" i="47"/>
  <c r="I1776" i="47"/>
  <c r="G1776" i="47"/>
  <c r="D1776" i="47"/>
  <c r="C1776" i="47"/>
  <c r="A1776" i="47"/>
  <c r="W1775" i="47"/>
  <c r="V1775" i="47"/>
  <c r="T1775" i="47"/>
  <c r="S1775" i="47"/>
  <c r="R1775" i="47"/>
  <c r="P1775" i="47"/>
  <c r="L1775" i="47"/>
  <c r="J1775" i="47"/>
  <c r="I1775" i="47"/>
  <c r="G1775" i="47"/>
  <c r="F1775" i="47"/>
  <c r="E1775" i="47"/>
  <c r="D1775" i="47"/>
  <c r="A1775" i="47"/>
  <c r="U1774" i="47"/>
  <c r="R1774" i="47"/>
  <c r="D1774" i="47"/>
  <c r="A1774" i="47"/>
  <c r="L1774" i="47" s="1"/>
  <c r="X1773" i="47"/>
  <c r="W1773" i="47"/>
  <c r="V1773" i="47"/>
  <c r="T1773" i="47"/>
  <c r="R1773" i="47"/>
  <c r="P1773" i="47"/>
  <c r="L1773" i="47"/>
  <c r="J1773" i="47"/>
  <c r="I1773" i="47"/>
  <c r="G1773" i="47"/>
  <c r="E1773" i="47"/>
  <c r="C1773" i="47"/>
  <c r="A1773" i="47"/>
  <c r="A1772" i="47"/>
  <c r="A1771" i="47"/>
  <c r="J1770" i="47"/>
  <c r="A1770" i="47"/>
  <c r="V1770" i="47" s="1"/>
  <c r="S1769" i="47"/>
  <c r="P1769" i="47"/>
  <c r="I1769" i="47"/>
  <c r="E1769" i="47"/>
  <c r="D1769" i="47"/>
  <c r="A1769" i="47"/>
  <c r="V1769" i="47" s="1"/>
  <c r="R1768" i="47"/>
  <c r="M1768" i="47"/>
  <c r="L1768" i="47"/>
  <c r="B1768" i="47"/>
  <c r="A1768" i="47"/>
  <c r="V1768" i="47" s="1"/>
  <c r="W1767" i="47"/>
  <c r="V1767" i="47"/>
  <c r="J1767" i="47"/>
  <c r="A1767" i="47"/>
  <c r="R1767" i="47" s="1"/>
  <c r="V1766" i="47"/>
  <c r="S1766" i="47"/>
  <c r="R1766" i="47"/>
  <c r="M1766" i="47"/>
  <c r="J1766" i="47"/>
  <c r="E1766" i="47"/>
  <c r="D1766" i="47"/>
  <c r="B1766" i="47"/>
  <c r="A1766" i="47"/>
  <c r="W1766" i="47" s="1"/>
  <c r="W1765" i="47"/>
  <c r="R1765" i="47"/>
  <c r="N1765" i="47"/>
  <c r="M1765" i="47"/>
  <c r="J1765" i="47"/>
  <c r="E1765" i="47"/>
  <c r="C1765" i="47"/>
  <c r="A1765" i="47"/>
  <c r="X1764" i="47"/>
  <c r="W1764" i="47"/>
  <c r="V1764" i="47"/>
  <c r="T1764" i="47"/>
  <c r="S1764" i="47"/>
  <c r="R1764" i="47"/>
  <c r="N1764" i="47"/>
  <c r="M1764" i="47"/>
  <c r="L1764" i="47"/>
  <c r="K1764" i="47"/>
  <c r="I1764" i="47"/>
  <c r="H1764" i="47"/>
  <c r="F1764" i="47"/>
  <c r="E1764" i="47"/>
  <c r="D1764" i="47"/>
  <c r="C1764" i="47"/>
  <c r="B1764" i="47"/>
  <c r="A1764" i="47"/>
  <c r="T1763" i="47"/>
  <c r="Q1763" i="47"/>
  <c r="I1763" i="47"/>
  <c r="A1763" i="47"/>
  <c r="L1763" i="47" s="1"/>
  <c r="W1762" i="47"/>
  <c r="V1762" i="47"/>
  <c r="U1762" i="47"/>
  <c r="S1762" i="47"/>
  <c r="R1762" i="47"/>
  <c r="Q1762" i="47"/>
  <c r="N1762" i="47"/>
  <c r="M1762" i="47"/>
  <c r="L1762" i="47"/>
  <c r="K1762" i="47"/>
  <c r="I1762" i="47"/>
  <c r="H1762" i="47"/>
  <c r="F1762" i="47"/>
  <c r="E1762" i="47"/>
  <c r="D1762" i="47"/>
  <c r="C1762" i="47"/>
  <c r="B1762" i="47"/>
  <c r="A1762" i="47"/>
  <c r="M1761" i="47"/>
  <c r="C1761" i="47"/>
  <c r="A1761" i="47"/>
  <c r="S1761" i="47" s="1"/>
  <c r="W1760" i="47"/>
  <c r="V1760" i="47"/>
  <c r="U1760" i="47"/>
  <c r="S1760" i="47"/>
  <c r="R1760" i="47"/>
  <c r="Q1760" i="47"/>
  <c r="N1760" i="47"/>
  <c r="M1760" i="47"/>
  <c r="L1760" i="47"/>
  <c r="K1760" i="47"/>
  <c r="I1760" i="47"/>
  <c r="H1760" i="47"/>
  <c r="F1760" i="47"/>
  <c r="E1760" i="47"/>
  <c r="D1760" i="47"/>
  <c r="C1760" i="47"/>
  <c r="B1760" i="47"/>
  <c r="A1760" i="47"/>
  <c r="W1759" i="47"/>
  <c r="U1759" i="47"/>
  <c r="T1759" i="47"/>
  <c r="S1759" i="47"/>
  <c r="R1759" i="47"/>
  <c r="M1759" i="47"/>
  <c r="L1759" i="47"/>
  <c r="J1759" i="47"/>
  <c r="I1759" i="47"/>
  <c r="H1759" i="47"/>
  <c r="F1759" i="47"/>
  <c r="C1759" i="47"/>
  <c r="B1759" i="47"/>
  <c r="A1759" i="47"/>
  <c r="W1758" i="47"/>
  <c r="V1758" i="47"/>
  <c r="U1758" i="47"/>
  <c r="S1758" i="47"/>
  <c r="R1758" i="47"/>
  <c r="Q1758" i="47"/>
  <c r="N1758" i="47"/>
  <c r="M1758" i="47"/>
  <c r="L1758" i="47"/>
  <c r="K1758" i="47"/>
  <c r="I1758" i="47"/>
  <c r="H1758" i="47"/>
  <c r="F1758" i="47"/>
  <c r="E1758" i="47"/>
  <c r="D1758" i="47"/>
  <c r="C1758" i="47"/>
  <c r="B1758" i="47"/>
  <c r="A1758" i="47"/>
  <c r="V1757" i="47"/>
  <c r="U1757" i="47"/>
  <c r="T1757" i="47"/>
  <c r="L1757" i="47"/>
  <c r="K1757" i="47"/>
  <c r="I1757" i="47"/>
  <c r="F1757" i="47"/>
  <c r="D1757" i="47"/>
  <c r="A1757" i="47"/>
  <c r="W1756" i="47"/>
  <c r="V1756" i="47"/>
  <c r="U1756" i="47"/>
  <c r="S1756" i="47"/>
  <c r="R1756" i="47"/>
  <c r="Q1756" i="47"/>
  <c r="N1756" i="47"/>
  <c r="M1756" i="47"/>
  <c r="L1756" i="47"/>
  <c r="K1756" i="47"/>
  <c r="I1756" i="47"/>
  <c r="H1756" i="47"/>
  <c r="F1756" i="47"/>
  <c r="E1756" i="47"/>
  <c r="D1756" i="47"/>
  <c r="C1756" i="47"/>
  <c r="B1756" i="47"/>
  <c r="A1756" i="47"/>
  <c r="W1755" i="47"/>
  <c r="V1755" i="47"/>
  <c r="I1755" i="47"/>
  <c r="H1755" i="47"/>
  <c r="A1755" i="47"/>
  <c r="L1755" i="47" s="1"/>
  <c r="W1754" i="47"/>
  <c r="V1754" i="47"/>
  <c r="U1754" i="47"/>
  <c r="S1754" i="47"/>
  <c r="R1754" i="47"/>
  <c r="Q1754" i="47"/>
  <c r="N1754" i="47"/>
  <c r="M1754" i="47"/>
  <c r="L1754" i="47"/>
  <c r="K1754" i="47"/>
  <c r="I1754" i="47"/>
  <c r="H1754" i="47"/>
  <c r="F1754" i="47"/>
  <c r="E1754" i="47"/>
  <c r="D1754" i="47"/>
  <c r="C1754" i="47"/>
  <c r="B1754" i="47"/>
  <c r="A1754" i="47"/>
  <c r="V1753" i="47"/>
  <c r="U1753" i="47"/>
  <c r="S1753" i="47"/>
  <c r="M1753" i="47"/>
  <c r="K1753" i="47"/>
  <c r="J1753" i="47"/>
  <c r="H1753" i="47"/>
  <c r="F1753" i="47"/>
  <c r="D1753" i="47"/>
  <c r="A1753" i="47"/>
  <c r="W1752" i="47"/>
  <c r="V1752" i="47"/>
  <c r="U1752" i="47"/>
  <c r="S1752" i="47"/>
  <c r="R1752" i="47"/>
  <c r="Q1752" i="47"/>
  <c r="N1752" i="47"/>
  <c r="M1752" i="47"/>
  <c r="L1752" i="47"/>
  <c r="K1752" i="47"/>
  <c r="I1752" i="47"/>
  <c r="H1752" i="47"/>
  <c r="F1752" i="47"/>
  <c r="E1752" i="47"/>
  <c r="D1752" i="47"/>
  <c r="C1752" i="47"/>
  <c r="B1752" i="47"/>
  <c r="A1752" i="47"/>
  <c r="W1751" i="47"/>
  <c r="U1751" i="47"/>
  <c r="T1751" i="47"/>
  <c r="S1751" i="47"/>
  <c r="R1751" i="47"/>
  <c r="M1751" i="47"/>
  <c r="L1751" i="47"/>
  <c r="J1751" i="47"/>
  <c r="I1751" i="47"/>
  <c r="H1751" i="47"/>
  <c r="F1751" i="47"/>
  <c r="C1751" i="47"/>
  <c r="B1751" i="47"/>
  <c r="A1751" i="47"/>
  <c r="W1750" i="47"/>
  <c r="V1750" i="47"/>
  <c r="U1750" i="47"/>
  <c r="S1750" i="47"/>
  <c r="R1750" i="47"/>
  <c r="Q1750" i="47"/>
  <c r="N1750" i="47"/>
  <c r="M1750" i="47"/>
  <c r="L1750" i="47"/>
  <c r="K1750" i="47"/>
  <c r="I1750" i="47"/>
  <c r="H1750" i="47"/>
  <c r="F1750" i="47"/>
  <c r="E1750" i="47"/>
  <c r="D1750" i="47"/>
  <c r="C1750" i="47"/>
  <c r="B1750" i="47"/>
  <c r="A1750" i="47"/>
  <c r="W1749" i="47"/>
  <c r="V1749" i="47"/>
  <c r="U1749" i="47"/>
  <c r="T1749" i="47"/>
  <c r="R1749" i="47"/>
  <c r="Q1749" i="47"/>
  <c r="K1749" i="47"/>
  <c r="J1749" i="47"/>
  <c r="I1749" i="47"/>
  <c r="F1749" i="47"/>
  <c r="D1749" i="47"/>
  <c r="C1749" i="47"/>
  <c r="A1749" i="47"/>
  <c r="W1748" i="47"/>
  <c r="V1748" i="47"/>
  <c r="U1748" i="47"/>
  <c r="S1748" i="47"/>
  <c r="R1748" i="47"/>
  <c r="Q1748" i="47"/>
  <c r="N1748" i="47"/>
  <c r="M1748" i="47"/>
  <c r="L1748" i="47"/>
  <c r="K1748" i="47"/>
  <c r="I1748" i="47"/>
  <c r="H1748" i="47"/>
  <c r="F1748" i="47"/>
  <c r="E1748" i="47"/>
  <c r="D1748" i="47"/>
  <c r="C1748" i="47"/>
  <c r="B1748" i="47"/>
  <c r="A1748" i="47"/>
  <c r="T1747" i="47"/>
  <c r="H1747" i="47"/>
  <c r="A1747" i="47"/>
  <c r="W1747" i="47" s="1"/>
  <c r="W1746" i="47"/>
  <c r="V1746" i="47"/>
  <c r="U1746" i="47"/>
  <c r="S1746" i="47"/>
  <c r="R1746" i="47"/>
  <c r="Q1746" i="47"/>
  <c r="N1746" i="47"/>
  <c r="M1746" i="47"/>
  <c r="L1746" i="47"/>
  <c r="K1746" i="47"/>
  <c r="I1746" i="47"/>
  <c r="H1746" i="47"/>
  <c r="F1746" i="47"/>
  <c r="E1746" i="47"/>
  <c r="D1746" i="47"/>
  <c r="C1746" i="47"/>
  <c r="B1746" i="47"/>
  <c r="A1746" i="47"/>
  <c r="V1745" i="47"/>
  <c r="S1745" i="47"/>
  <c r="R1745" i="47"/>
  <c r="Q1745" i="47"/>
  <c r="J1745" i="47"/>
  <c r="F1745" i="47"/>
  <c r="D1745" i="47"/>
  <c r="C1745" i="47"/>
  <c r="A1745" i="47"/>
  <c r="K1745" i="47" s="1"/>
  <c r="W1744" i="47"/>
  <c r="V1744" i="47"/>
  <c r="U1744" i="47"/>
  <c r="S1744" i="47"/>
  <c r="R1744" i="47"/>
  <c r="Q1744" i="47"/>
  <c r="N1744" i="47"/>
  <c r="M1744" i="47"/>
  <c r="L1744" i="47"/>
  <c r="K1744" i="47"/>
  <c r="I1744" i="47"/>
  <c r="H1744" i="47"/>
  <c r="F1744" i="47"/>
  <c r="E1744" i="47"/>
  <c r="D1744" i="47"/>
  <c r="C1744" i="47"/>
  <c r="B1744" i="47"/>
  <c r="A1744" i="47"/>
  <c r="W1743" i="47"/>
  <c r="T1743" i="47"/>
  <c r="M1743" i="47"/>
  <c r="K1743" i="47"/>
  <c r="H1743" i="47"/>
  <c r="B1743" i="47"/>
  <c r="A1743" i="47"/>
  <c r="V1743" i="47" s="1"/>
  <c r="W1742" i="47"/>
  <c r="V1742" i="47"/>
  <c r="U1742" i="47"/>
  <c r="S1742" i="47"/>
  <c r="R1742" i="47"/>
  <c r="Q1742" i="47"/>
  <c r="N1742" i="47"/>
  <c r="M1742" i="47"/>
  <c r="L1742" i="47"/>
  <c r="K1742" i="47"/>
  <c r="I1742" i="47"/>
  <c r="H1742" i="47"/>
  <c r="F1742" i="47"/>
  <c r="E1742" i="47"/>
  <c r="D1742" i="47"/>
  <c r="C1742" i="47"/>
  <c r="B1742" i="47"/>
  <c r="A1742" i="47"/>
  <c r="W1741" i="47"/>
  <c r="V1741" i="47"/>
  <c r="U1741" i="47"/>
  <c r="T1741" i="47"/>
  <c r="R1741" i="47"/>
  <c r="Q1741" i="47"/>
  <c r="K1741" i="47"/>
  <c r="J1741" i="47"/>
  <c r="I1741" i="47"/>
  <c r="F1741" i="47"/>
  <c r="D1741" i="47"/>
  <c r="C1741" i="47"/>
  <c r="A1741" i="47"/>
  <c r="W1740" i="47"/>
  <c r="V1740" i="47"/>
  <c r="U1740" i="47"/>
  <c r="S1740" i="47"/>
  <c r="R1740" i="47"/>
  <c r="Q1740" i="47"/>
  <c r="N1740" i="47"/>
  <c r="M1740" i="47"/>
  <c r="L1740" i="47"/>
  <c r="K1740" i="47"/>
  <c r="I1740" i="47"/>
  <c r="H1740" i="47"/>
  <c r="F1740" i="47"/>
  <c r="E1740" i="47"/>
  <c r="D1740" i="47"/>
  <c r="C1740" i="47"/>
  <c r="B1740" i="47"/>
  <c r="A1740" i="47"/>
  <c r="T1739" i="47"/>
  <c r="R1739" i="47"/>
  <c r="H1739" i="47"/>
  <c r="D1739" i="47"/>
  <c r="A1739" i="47"/>
  <c r="W1739" i="47" s="1"/>
  <c r="W1738" i="47"/>
  <c r="V1738" i="47"/>
  <c r="U1738" i="47"/>
  <c r="S1738" i="47"/>
  <c r="R1738" i="47"/>
  <c r="Q1738" i="47"/>
  <c r="N1738" i="47"/>
  <c r="M1738" i="47"/>
  <c r="L1738" i="47"/>
  <c r="K1738" i="47"/>
  <c r="I1738" i="47"/>
  <c r="H1738" i="47"/>
  <c r="F1738" i="47"/>
  <c r="E1738" i="47"/>
  <c r="D1738" i="47"/>
  <c r="C1738" i="47"/>
  <c r="B1738" i="47"/>
  <c r="A1738" i="47"/>
  <c r="W1737" i="47"/>
  <c r="U1737" i="47"/>
  <c r="T1737" i="47"/>
  <c r="S1737" i="47"/>
  <c r="R1737" i="47"/>
  <c r="Q1737" i="47"/>
  <c r="M1737" i="47"/>
  <c r="L1737" i="47"/>
  <c r="J1737" i="47"/>
  <c r="I1737" i="47"/>
  <c r="H1737" i="47"/>
  <c r="F1737" i="47"/>
  <c r="D1737" i="47"/>
  <c r="C1737" i="47"/>
  <c r="B1737" i="47"/>
  <c r="A1737" i="47"/>
  <c r="W1736" i="47"/>
  <c r="V1736" i="47"/>
  <c r="U1736" i="47"/>
  <c r="S1736" i="47"/>
  <c r="R1736" i="47"/>
  <c r="Q1736" i="47"/>
  <c r="N1736" i="47"/>
  <c r="M1736" i="47"/>
  <c r="L1736" i="47"/>
  <c r="K1736" i="47"/>
  <c r="I1736" i="47"/>
  <c r="H1736" i="47"/>
  <c r="F1736" i="47"/>
  <c r="E1736" i="47"/>
  <c r="D1736" i="47"/>
  <c r="C1736" i="47"/>
  <c r="B1736" i="47"/>
  <c r="A1736" i="47"/>
  <c r="A1735" i="47"/>
  <c r="U1735" i="47" s="1"/>
  <c r="W1734" i="47"/>
  <c r="V1734" i="47"/>
  <c r="U1734" i="47"/>
  <c r="S1734" i="47"/>
  <c r="R1734" i="47"/>
  <c r="Q1734" i="47"/>
  <c r="N1734" i="47"/>
  <c r="M1734" i="47"/>
  <c r="L1734" i="47"/>
  <c r="K1734" i="47"/>
  <c r="I1734" i="47"/>
  <c r="H1734" i="47"/>
  <c r="F1734" i="47"/>
  <c r="E1734" i="47"/>
  <c r="D1734" i="47"/>
  <c r="C1734" i="47"/>
  <c r="B1734" i="47"/>
  <c r="A1734" i="47"/>
  <c r="M1733" i="47"/>
  <c r="C1733" i="47"/>
  <c r="A1733" i="47"/>
  <c r="U1733" i="47" s="1"/>
  <c r="W1732" i="47"/>
  <c r="V1732" i="47"/>
  <c r="U1732" i="47"/>
  <c r="S1732" i="47"/>
  <c r="R1732" i="47"/>
  <c r="Q1732" i="47"/>
  <c r="N1732" i="47"/>
  <c r="M1732" i="47"/>
  <c r="L1732" i="47"/>
  <c r="K1732" i="47"/>
  <c r="I1732" i="47"/>
  <c r="H1732" i="47"/>
  <c r="F1732" i="47"/>
  <c r="E1732" i="47"/>
  <c r="D1732" i="47"/>
  <c r="C1732" i="47"/>
  <c r="B1732" i="47"/>
  <c r="A1732" i="47"/>
  <c r="W1731" i="47"/>
  <c r="U1731" i="47"/>
  <c r="R1731" i="47"/>
  <c r="M1731" i="47"/>
  <c r="L1731" i="47"/>
  <c r="J1731" i="47"/>
  <c r="F1731" i="47"/>
  <c r="C1731" i="47"/>
  <c r="B1731" i="47"/>
  <c r="A1731" i="47"/>
  <c r="W1730" i="47"/>
  <c r="V1730" i="47"/>
  <c r="U1730" i="47"/>
  <c r="S1730" i="47"/>
  <c r="R1730" i="47"/>
  <c r="Q1730" i="47"/>
  <c r="N1730" i="47"/>
  <c r="M1730" i="47"/>
  <c r="L1730" i="47"/>
  <c r="K1730" i="47"/>
  <c r="I1730" i="47"/>
  <c r="H1730" i="47"/>
  <c r="F1730" i="47"/>
  <c r="E1730" i="47"/>
  <c r="D1730" i="47"/>
  <c r="C1730" i="47"/>
  <c r="B1730" i="47"/>
  <c r="A1730" i="47"/>
  <c r="W1729" i="47"/>
  <c r="U1729" i="47"/>
  <c r="T1729" i="47"/>
  <c r="S1729" i="47"/>
  <c r="R1729" i="47"/>
  <c r="Q1729" i="47"/>
  <c r="M1729" i="47"/>
  <c r="L1729" i="47"/>
  <c r="J1729" i="47"/>
  <c r="I1729" i="47"/>
  <c r="H1729" i="47"/>
  <c r="F1729" i="47"/>
  <c r="D1729" i="47"/>
  <c r="C1729" i="47"/>
  <c r="B1729" i="47"/>
  <c r="A1729" i="47"/>
  <c r="W1728" i="47"/>
  <c r="V1728" i="47"/>
  <c r="U1728" i="47"/>
  <c r="S1728" i="47"/>
  <c r="R1728" i="47"/>
  <c r="Q1728" i="47"/>
  <c r="N1728" i="47"/>
  <c r="M1728" i="47"/>
  <c r="L1728" i="47"/>
  <c r="K1728" i="47"/>
  <c r="I1728" i="47"/>
  <c r="H1728" i="47"/>
  <c r="F1728" i="47"/>
  <c r="E1728" i="47"/>
  <c r="D1728" i="47"/>
  <c r="C1728" i="47"/>
  <c r="B1728" i="47"/>
  <c r="A1728" i="47"/>
  <c r="A1727" i="47"/>
  <c r="U1727" i="47" s="1"/>
  <c r="W1726" i="47"/>
  <c r="V1726" i="47"/>
  <c r="U1726" i="47"/>
  <c r="S1726" i="47"/>
  <c r="R1726" i="47"/>
  <c r="Q1726" i="47"/>
  <c r="N1726" i="47"/>
  <c r="M1726" i="47"/>
  <c r="L1726" i="47"/>
  <c r="K1726" i="47"/>
  <c r="I1726" i="47"/>
  <c r="H1726" i="47"/>
  <c r="F1726" i="47"/>
  <c r="E1726" i="47"/>
  <c r="D1726" i="47"/>
  <c r="C1726" i="47"/>
  <c r="B1726" i="47"/>
  <c r="A1726" i="47"/>
  <c r="M1725" i="47"/>
  <c r="C1725" i="47"/>
  <c r="A1725" i="47"/>
  <c r="U1725" i="47" s="1"/>
  <c r="W1724" i="47"/>
  <c r="V1724" i="47"/>
  <c r="U1724" i="47"/>
  <c r="S1724" i="47"/>
  <c r="R1724" i="47"/>
  <c r="Q1724" i="47"/>
  <c r="N1724" i="47"/>
  <c r="M1724" i="47"/>
  <c r="L1724" i="47"/>
  <c r="K1724" i="47"/>
  <c r="I1724" i="47"/>
  <c r="H1724" i="47"/>
  <c r="F1724" i="47"/>
  <c r="E1724" i="47"/>
  <c r="D1724" i="47"/>
  <c r="C1724" i="47"/>
  <c r="B1724" i="47"/>
  <c r="A1724" i="47"/>
  <c r="W1723" i="47"/>
  <c r="U1723" i="47"/>
  <c r="R1723" i="47"/>
  <c r="M1723" i="47"/>
  <c r="L1723" i="47"/>
  <c r="J1723" i="47"/>
  <c r="F1723" i="47"/>
  <c r="C1723" i="47"/>
  <c r="B1723" i="47"/>
  <c r="A1723" i="47"/>
  <c r="W1722" i="47"/>
  <c r="V1722" i="47"/>
  <c r="U1722" i="47"/>
  <c r="S1722" i="47"/>
  <c r="R1722" i="47"/>
  <c r="Q1722" i="47"/>
  <c r="N1722" i="47"/>
  <c r="M1722" i="47"/>
  <c r="L1722" i="47"/>
  <c r="K1722" i="47"/>
  <c r="I1722" i="47"/>
  <c r="H1722" i="47"/>
  <c r="F1722" i="47"/>
  <c r="E1722" i="47"/>
  <c r="D1722" i="47"/>
  <c r="C1722" i="47"/>
  <c r="B1722" i="47"/>
  <c r="A1722" i="47"/>
  <c r="W1721" i="47"/>
  <c r="U1721" i="47"/>
  <c r="T1721" i="47"/>
  <c r="S1721" i="47"/>
  <c r="R1721" i="47"/>
  <c r="Q1721" i="47"/>
  <c r="M1721" i="47"/>
  <c r="L1721" i="47"/>
  <c r="J1721" i="47"/>
  <c r="I1721" i="47"/>
  <c r="H1721" i="47"/>
  <c r="F1721" i="47"/>
  <c r="D1721" i="47"/>
  <c r="C1721" i="47"/>
  <c r="B1721" i="47"/>
  <c r="A1721" i="47"/>
  <c r="W1720" i="47"/>
  <c r="V1720" i="47"/>
  <c r="U1720" i="47"/>
  <c r="S1720" i="47"/>
  <c r="R1720" i="47"/>
  <c r="Q1720" i="47"/>
  <c r="N1720" i="47"/>
  <c r="M1720" i="47"/>
  <c r="L1720" i="47"/>
  <c r="K1720" i="47"/>
  <c r="I1720" i="47"/>
  <c r="H1720" i="47"/>
  <c r="F1720" i="47"/>
  <c r="E1720" i="47"/>
  <c r="D1720" i="47"/>
  <c r="C1720" i="47"/>
  <c r="B1720" i="47"/>
  <c r="A1720" i="47"/>
  <c r="A1719" i="47"/>
  <c r="U1719" i="47" s="1"/>
  <c r="W1718" i="47"/>
  <c r="V1718" i="47"/>
  <c r="U1718" i="47"/>
  <c r="S1718" i="47"/>
  <c r="R1718" i="47"/>
  <c r="Q1718" i="47"/>
  <c r="N1718" i="47"/>
  <c r="M1718" i="47"/>
  <c r="L1718" i="47"/>
  <c r="K1718" i="47"/>
  <c r="I1718" i="47"/>
  <c r="H1718" i="47"/>
  <c r="F1718" i="47"/>
  <c r="E1718" i="47"/>
  <c r="D1718" i="47"/>
  <c r="C1718" i="47"/>
  <c r="B1718" i="47"/>
  <c r="A1718" i="47"/>
  <c r="M1717" i="47"/>
  <c r="C1717" i="47"/>
  <c r="A1717" i="47"/>
  <c r="U1717" i="47" s="1"/>
  <c r="W1716" i="47"/>
  <c r="V1716" i="47"/>
  <c r="U1716" i="47"/>
  <c r="S1716" i="47"/>
  <c r="R1716" i="47"/>
  <c r="Q1716" i="47"/>
  <c r="N1716" i="47"/>
  <c r="M1716" i="47"/>
  <c r="L1716" i="47"/>
  <c r="K1716" i="47"/>
  <c r="I1716" i="47"/>
  <c r="H1716" i="47"/>
  <c r="F1716" i="47"/>
  <c r="E1716" i="47"/>
  <c r="D1716" i="47"/>
  <c r="C1716" i="47"/>
  <c r="B1716" i="47"/>
  <c r="A1716" i="47"/>
  <c r="U1715" i="47"/>
  <c r="R1715" i="47"/>
  <c r="M1715" i="47"/>
  <c r="J1715" i="47"/>
  <c r="F1715" i="47"/>
  <c r="C1715" i="47"/>
  <c r="A1715" i="47"/>
  <c r="W1714" i="47"/>
  <c r="V1714" i="47"/>
  <c r="U1714" i="47"/>
  <c r="S1714" i="47"/>
  <c r="R1714" i="47"/>
  <c r="Q1714" i="47"/>
  <c r="N1714" i="47"/>
  <c r="M1714" i="47"/>
  <c r="L1714" i="47"/>
  <c r="K1714" i="47"/>
  <c r="I1714" i="47"/>
  <c r="H1714" i="47"/>
  <c r="F1714" i="47"/>
  <c r="E1714" i="47"/>
  <c r="D1714" i="47"/>
  <c r="C1714" i="47"/>
  <c r="B1714" i="47"/>
  <c r="A1714" i="47"/>
  <c r="W1713" i="47"/>
  <c r="U1713" i="47"/>
  <c r="T1713" i="47"/>
  <c r="S1713" i="47"/>
  <c r="R1713" i="47"/>
  <c r="Q1713" i="47"/>
  <c r="M1713" i="47"/>
  <c r="L1713" i="47"/>
  <c r="J1713" i="47"/>
  <c r="I1713" i="47"/>
  <c r="H1713" i="47"/>
  <c r="F1713" i="47"/>
  <c r="D1713" i="47"/>
  <c r="C1713" i="47"/>
  <c r="B1713" i="47"/>
  <c r="A1713" i="47"/>
  <c r="W1712" i="47"/>
  <c r="V1712" i="47"/>
  <c r="U1712" i="47"/>
  <c r="S1712" i="47"/>
  <c r="R1712" i="47"/>
  <c r="Q1712" i="47"/>
  <c r="N1712" i="47"/>
  <c r="M1712" i="47"/>
  <c r="L1712" i="47"/>
  <c r="K1712" i="47"/>
  <c r="I1712" i="47"/>
  <c r="H1712" i="47"/>
  <c r="F1712" i="47"/>
  <c r="E1712" i="47"/>
  <c r="D1712" i="47"/>
  <c r="C1712" i="47"/>
  <c r="B1712" i="47"/>
  <c r="A1712" i="47"/>
  <c r="V1711" i="47"/>
  <c r="K1711" i="47"/>
  <c r="A1711" i="47"/>
  <c r="W1710" i="47"/>
  <c r="V1710" i="47"/>
  <c r="U1710" i="47"/>
  <c r="S1710" i="47"/>
  <c r="R1710" i="47"/>
  <c r="Q1710" i="47"/>
  <c r="N1710" i="47"/>
  <c r="M1710" i="47"/>
  <c r="L1710" i="47"/>
  <c r="K1710" i="47"/>
  <c r="I1710" i="47"/>
  <c r="H1710" i="47"/>
  <c r="F1710" i="47"/>
  <c r="E1710" i="47"/>
  <c r="D1710" i="47"/>
  <c r="C1710" i="47"/>
  <c r="B1710" i="47"/>
  <c r="A1710" i="47"/>
  <c r="M1709" i="47"/>
  <c r="C1709" i="47"/>
  <c r="A1709" i="47"/>
  <c r="U1709" i="47" s="1"/>
  <c r="W1708" i="47"/>
  <c r="V1708" i="47"/>
  <c r="U1708" i="47"/>
  <c r="S1708" i="47"/>
  <c r="R1708" i="47"/>
  <c r="Q1708" i="47"/>
  <c r="N1708" i="47"/>
  <c r="M1708" i="47"/>
  <c r="L1708" i="47"/>
  <c r="K1708" i="47"/>
  <c r="I1708" i="47"/>
  <c r="H1708" i="47"/>
  <c r="F1708" i="47"/>
  <c r="E1708" i="47"/>
  <c r="D1708" i="47"/>
  <c r="C1708" i="47"/>
  <c r="B1708" i="47"/>
  <c r="A1708" i="47"/>
  <c r="W1707" i="47"/>
  <c r="U1707" i="47"/>
  <c r="R1707" i="47"/>
  <c r="M1707" i="47"/>
  <c r="L1707" i="47"/>
  <c r="J1707" i="47"/>
  <c r="F1707" i="47"/>
  <c r="C1707" i="47"/>
  <c r="B1707" i="47"/>
  <c r="A1707" i="47"/>
  <c r="W1706" i="47"/>
  <c r="V1706" i="47"/>
  <c r="U1706" i="47"/>
  <c r="S1706" i="47"/>
  <c r="R1706" i="47"/>
  <c r="Q1706" i="47"/>
  <c r="N1706" i="47"/>
  <c r="M1706" i="47"/>
  <c r="L1706" i="47"/>
  <c r="K1706" i="47"/>
  <c r="I1706" i="47"/>
  <c r="H1706" i="47"/>
  <c r="F1706" i="47"/>
  <c r="E1706" i="47"/>
  <c r="D1706" i="47"/>
  <c r="C1706" i="47"/>
  <c r="B1706" i="47"/>
  <c r="A1706" i="47"/>
  <c r="W1705" i="47"/>
  <c r="U1705" i="47"/>
  <c r="T1705" i="47"/>
  <c r="S1705" i="47"/>
  <c r="R1705" i="47"/>
  <c r="Q1705" i="47"/>
  <c r="M1705" i="47"/>
  <c r="L1705" i="47"/>
  <c r="J1705" i="47"/>
  <c r="I1705" i="47"/>
  <c r="H1705" i="47"/>
  <c r="F1705" i="47"/>
  <c r="D1705" i="47"/>
  <c r="C1705" i="47"/>
  <c r="B1705" i="47"/>
  <c r="A1705" i="47"/>
  <c r="W1704" i="47"/>
  <c r="V1704" i="47"/>
  <c r="U1704" i="47"/>
  <c r="S1704" i="47"/>
  <c r="R1704" i="47"/>
  <c r="Q1704" i="47"/>
  <c r="N1704" i="47"/>
  <c r="M1704" i="47"/>
  <c r="L1704" i="47"/>
  <c r="K1704" i="47"/>
  <c r="I1704" i="47"/>
  <c r="H1704" i="47"/>
  <c r="F1704" i="47"/>
  <c r="E1704" i="47"/>
  <c r="D1704" i="47"/>
  <c r="C1704" i="47"/>
  <c r="B1704" i="47"/>
  <c r="A1704" i="47"/>
  <c r="V1703" i="47"/>
  <c r="K1703" i="47"/>
  <c r="A1703" i="47"/>
  <c r="W1702" i="47"/>
  <c r="V1702" i="47"/>
  <c r="U1702" i="47"/>
  <c r="S1702" i="47"/>
  <c r="R1702" i="47"/>
  <c r="Q1702" i="47"/>
  <c r="N1702" i="47"/>
  <c r="M1702" i="47"/>
  <c r="L1702" i="47"/>
  <c r="K1702" i="47"/>
  <c r="I1702" i="47"/>
  <c r="H1702" i="47"/>
  <c r="F1702" i="47"/>
  <c r="E1702" i="47"/>
  <c r="D1702" i="47"/>
  <c r="C1702" i="47"/>
  <c r="B1702" i="47"/>
  <c r="A1702" i="47"/>
  <c r="M1701" i="47"/>
  <c r="C1701" i="47"/>
  <c r="A1701" i="47"/>
  <c r="U1701" i="47" s="1"/>
  <c r="W1700" i="47"/>
  <c r="V1700" i="47"/>
  <c r="U1700" i="47"/>
  <c r="S1700" i="47"/>
  <c r="R1700" i="47"/>
  <c r="Q1700" i="47"/>
  <c r="N1700" i="47"/>
  <c r="M1700" i="47"/>
  <c r="L1700" i="47"/>
  <c r="K1700" i="47"/>
  <c r="I1700" i="47"/>
  <c r="H1700" i="47"/>
  <c r="F1700" i="47"/>
  <c r="E1700" i="47"/>
  <c r="D1700" i="47"/>
  <c r="C1700" i="47"/>
  <c r="B1700" i="47"/>
  <c r="A1700" i="47"/>
  <c r="W1699" i="47"/>
  <c r="U1699" i="47"/>
  <c r="R1699" i="47"/>
  <c r="M1699" i="47"/>
  <c r="L1699" i="47"/>
  <c r="J1699" i="47"/>
  <c r="F1699" i="47"/>
  <c r="C1699" i="47"/>
  <c r="B1699" i="47"/>
  <c r="A1699" i="47"/>
  <c r="W1698" i="47"/>
  <c r="V1698" i="47"/>
  <c r="U1698" i="47"/>
  <c r="S1698" i="47"/>
  <c r="R1698" i="47"/>
  <c r="Q1698" i="47"/>
  <c r="N1698" i="47"/>
  <c r="M1698" i="47"/>
  <c r="L1698" i="47"/>
  <c r="K1698" i="47"/>
  <c r="I1698" i="47"/>
  <c r="H1698" i="47"/>
  <c r="F1698" i="47"/>
  <c r="E1698" i="47"/>
  <c r="D1698" i="47"/>
  <c r="C1698" i="47"/>
  <c r="B1698" i="47"/>
  <c r="A1698" i="47"/>
  <c r="W1697" i="47"/>
  <c r="U1697" i="47"/>
  <c r="T1697" i="47"/>
  <c r="S1697" i="47"/>
  <c r="R1697" i="47"/>
  <c r="Q1697" i="47"/>
  <c r="M1697" i="47"/>
  <c r="L1697" i="47"/>
  <c r="J1697" i="47"/>
  <c r="I1697" i="47"/>
  <c r="H1697" i="47"/>
  <c r="F1697" i="47"/>
  <c r="D1697" i="47"/>
  <c r="C1697" i="47"/>
  <c r="B1697" i="47"/>
  <c r="A1697" i="47"/>
  <c r="W1696" i="47"/>
  <c r="V1696" i="47"/>
  <c r="U1696" i="47"/>
  <c r="S1696" i="47"/>
  <c r="R1696" i="47"/>
  <c r="Q1696" i="47"/>
  <c r="N1696" i="47"/>
  <c r="M1696" i="47"/>
  <c r="L1696" i="47"/>
  <c r="K1696" i="47"/>
  <c r="I1696" i="47"/>
  <c r="H1696" i="47"/>
  <c r="F1696" i="47"/>
  <c r="E1696" i="47"/>
  <c r="D1696" i="47"/>
  <c r="C1696" i="47"/>
  <c r="B1696" i="47"/>
  <c r="A1696" i="47"/>
  <c r="A1695" i="47"/>
  <c r="V1695" i="47" s="1"/>
  <c r="W1694" i="47"/>
  <c r="V1694" i="47"/>
  <c r="U1694" i="47"/>
  <c r="S1694" i="47"/>
  <c r="R1694" i="47"/>
  <c r="Q1694" i="47"/>
  <c r="N1694" i="47"/>
  <c r="M1694" i="47"/>
  <c r="L1694" i="47"/>
  <c r="K1694" i="47"/>
  <c r="I1694" i="47"/>
  <c r="H1694" i="47"/>
  <c r="F1694" i="47"/>
  <c r="E1694" i="47"/>
  <c r="D1694" i="47"/>
  <c r="C1694" i="47"/>
  <c r="B1694" i="47"/>
  <c r="A1694" i="47"/>
  <c r="A1693" i="47"/>
  <c r="V1693" i="47" s="1"/>
  <c r="W1692" i="47"/>
  <c r="V1692" i="47"/>
  <c r="U1692" i="47"/>
  <c r="S1692" i="47"/>
  <c r="R1692" i="47"/>
  <c r="Q1692" i="47"/>
  <c r="N1692" i="47"/>
  <c r="M1692" i="47"/>
  <c r="L1692" i="47"/>
  <c r="K1692" i="47"/>
  <c r="I1692" i="47"/>
  <c r="H1692" i="47"/>
  <c r="F1692" i="47"/>
  <c r="E1692" i="47"/>
  <c r="D1692" i="47"/>
  <c r="C1692" i="47"/>
  <c r="B1692" i="47"/>
  <c r="A1692" i="47"/>
  <c r="W1691" i="47"/>
  <c r="U1691" i="47"/>
  <c r="R1691" i="47"/>
  <c r="M1691" i="47"/>
  <c r="L1691" i="47"/>
  <c r="J1691" i="47"/>
  <c r="F1691" i="47"/>
  <c r="C1691" i="47"/>
  <c r="B1691" i="47"/>
  <c r="A1691" i="47"/>
  <c r="W1690" i="47"/>
  <c r="V1690" i="47"/>
  <c r="U1690" i="47"/>
  <c r="S1690" i="47"/>
  <c r="R1690" i="47"/>
  <c r="Q1690" i="47"/>
  <c r="N1690" i="47"/>
  <c r="M1690" i="47"/>
  <c r="L1690" i="47"/>
  <c r="K1690" i="47"/>
  <c r="I1690" i="47"/>
  <c r="H1690" i="47"/>
  <c r="F1690" i="47"/>
  <c r="E1690" i="47"/>
  <c r="D1690" i="47"/>
  <c r="C1690" i="47"/>
  <c r="B1690" i="47"/>
  <c r="A1690" i="47"/>
  <c r="W1689" i="47"/>
  <c r="U1689" i="47"/>
  <c r="T1689" i="47"/>
  <c r="S1689" i="47"/>
  <c r="R1689" i="47"/>
  <c r="Q1689" i="47"/>
  <c r="M1689" i="47"/>
  <c r="L1689" i="47"/>
  <c r="J1689" i="47"/>
  <c r="I1689" i="47"/>
  <c r="H1689" i="47"/>
  <c r="F1689" i="47"/>
  <c r="D1689" i="47"/>
  <c r="C1689" i="47"/>
  <c r="B1689" i="47"/>
  <c r="A1689" i="47"/>
  <c r="W1688" i="47"/>
  <c r="V1688" i="47"/>
  <c r="U1688" i="47"/>
  <c r="S1688" i="47"/>
  <c r="R1688" i="47"/>
  <c r="Q1688" i="47"/>
  <c r="N1688" i="47"/>
  <c r="M1688" i="47"/>
  <c r="L1688" i="47"/>
  <c r="K1688" i="47"/>
  <c r="I1688" i="47"/>
  <c r="H1688" i="47"/>
  <c r="F1688" i="47"/>
  <c r="E1688" i="47"/>
  <c r="D1688" i="47"/>
  <c r="C1688" i="47"/>
  <c r="B1688" i="47"/>
  <c r="A1688" i="47"/>
  <c r="V1687" i="47"/>
  <c r="T1687" i="47"/>
  <c r="S1687" i="47"/>
  <c r="K1687" i="47"/>
  <c r="I1687" i="47"/>
  <c r="H1687" i="47"/>
  <c r="A1687" i="47"/>
  <c r="W1686" i="47"/>
  <c r="V1686" i="47"/>
  <c r="U1686" i="47"/>
  <c r="S1686" i="47"/>
  <c r="R1686" i="47"/>
  <c r="Q1686" i="47"/>
  <c r="N1686" i="47"/>
  <c r="M1686" i="47"/>
  <c r="L1686" i="47"/>
  <c r="K1686" i="47"/>
  <c r="I1686" i="47"/>
  <c r="H1686" i="47"/>
  <c r="F1686" i="47"/>
  <c r="E1686" i="47"/>
  <c r="D1686" i="47"/>
  <c r="C1686" i="47"/>
  <c r="B1686" i="47"/>
  <c r="A1686" i="47"/>
  <c r="S1685" i="47"/>
  <c r="A1685" i="47"/>
  <c r="U1685" i="47" s="1"/>
  <c r="W1684" i="47"/>
  <c r="V1684" i="47"/>
  <c r="U1684" i="47"/>
  <c r="S1684" i="47"/>
  <c r="R1684" i="47"/>
  <c r="Q1684" i="47"/>
  <c r="N1684" i="47"/>
  <c r="M1684" i="47"/>
  <c r="L1684" i="47"/>
  <c r="K1684" i="47"/>
  <c r="I1684" i="47"/>
  <c r="H1684" i="47"/>
  <c r="F1684" i="47"/>
  <c r="E1684" i="47"/>
  <c r="D1684" i="47"/>
  <c r="C1684" i="47"/>
  <c r="B1684" i="47"/>
  <c r="A1684" i="47"/>
  <c r="W1683" i="47"/>
  <c r="U1683" i="47"/>
  <c r="R1683" i="47"/>
  <c r="M1683" i="47"/>
  <c r="L1683" i="47"/>
  <c r="J1683" i="47"/>
  <c r="F1683" i="47"/>
  <c r="C1683" i="47"/>
  <c r="B1683" i="47"/>
  <c r="A1683" i="47"/>
  <c r="W1682" i="47"/>
  <c r="V1682" i="47"/>
  <c r="U1682" i="47"/>
  <c r="S1682" i="47"/>
  <c r="R1682" i="47"/>
  <c r="Q1682" i="47"/>
  <c r="N1682" i="47"/>
  <c r="M1682" i="47"/>
  <c r="L1682" i="47"/>
  <c r="K1682" i="47"/>
  <c r="I1682" i="47"/>
  <c r="H1682" i="47"/>
  <c r="F1682" i="47"/>
  <c r="E1682" i="47"/>
  <c r="D1682" i="47"/>
  <c r="C1682" i="47"/>
  <c r="B1682" i="47"/>
  <c r="A1682" i="47"/>
  <c r="W1681" i="47"/>
  <c r="U1681" i="47"/>
  <c r="T1681" i="47"/>
  <c r="S1681" i="47"/>
  <c r="R1681" i="47"/>
  <c r="Q1681" i="47"/>
  <c r="M1681" i="47"/>
  <c r="L1681" i="47"/>
  <c r="J1681" i="47"/>
  <c r="I1681" i="47"/>
  <c r="H1681" i="47"/>
  <c r="F1681" i="47"/>
  <c r="D1681" i="47"/>
  <c r="C1681" i="47"/>
  <c r="B1681" i="47"/>
  <c r="A1681" i="47"/>
  <c r="W1680" i="47"/>
  <c r="V1680" i="47"/>
  <c r="U1680" i="47"/>
  <c r="S1680" i="47"/>
  <c r="R1680" i="47"/>
  <c r="Q1680" i="47"/>
  <c r="N1680" i="47"/>
  <c r="M1680" i="47"/>
  <c r="L1680" i="47"/>
  <c r="K1680" i="47"/>
  <c r="I1680" i="47"/>
  <c r="H1680" i="47"/>
  <c r="F1680" i="47"/>
  <c r="E1680" i="47"/>
  <c r="D1680" i="47"/>
  <c r="C1680" i="47"/>
  <c r="B1680" i="47"/>
  <c r="A1680" i="47"/>
  <c r="S1679" i="47"/>
  <c r="A1679" i="47"/>
  <c r="W1678" i="47"/>
  <c r="V1678" i="47"/>
  <c r="U1678" i="47"/>
  <c r="S1678" i="47"/>
  <c r="R1678" i="47"/>
  <c r="Q1678" i="47"/>
  <c r="N1678" i="47"/>
  <c r="M1678" i="47"/>
  <c r="L1678" i="47"/>
  <c r="K1678" i="47"/>
  <c r="I1678" i="47"/>
  <c r="H1678" i="47"/>
  <c r="F1678" i="47"/>
  <c r="E1678" i="47"/>
  <c r="D1678" i="47"/>
  <c r="C1678" i="47"/>
  <c r="B1678" i="47"/>
  <c r="A1678" i="47"/>
  <c r="W1677" i="47"/>
  <c r="U1677" i="47"/>
  <c r="S1677" i="47"/>
  <c r="L1677" i="47"/>
  <c r="K1677" i="47"/>
  <c r="J1677" i="47"/>
  <c r="H1677" i="47"/>
  <c r="B1677" i="47"/>
  <c r="A1677" i="47"/>
  <c r="V1677" i="47" s="1"/>
  <c r="W1676" i="47"/>
  <c r="V1676" i="47"/>
  <c r="U1676" i="47"/>
  <c r="S1676" i="47"/>
  <c r="R1676" i="47"/>
  <c r="Q1676" i="47"/>
  <c r="N1676" i="47"/>
  <c r="M1676" i="47"/>
  <c r="L1676" i="47"/>
  <c r="K1676" i="47"/>
  <c r="I1676" i="47"/>
  <c r="H1676" i="47"/>
  <c r="F1676" i="47"/>
  <c r="E1676" i="47"/>
  <c r="D1676" i="47"/>
  <c r="C1676" i="47"/>
  <c r="B1676" i="47"/>
  <c r="A1676" i="47"/>
  <c r="W1675" i="47"/>
  <c r="U1675" i="47"/>
  <c r="L1675" i="47"/>
  <c r="J1675" i="47"/>
  <c r="D1675" i="47"/>
  <c r="A1675" i="47"/>
  <c r="K1675" i="47" s="1"/>
  <c r="W1674" i="47"/>
  <c r="V1674" i="47"/>
  <c r="U1674" i="47"/>
  <c r="S1674" i="47"/>
  <c r="R1674" i="47"/>
  <c r="Q1674" i="47"/>
  <c r="N1674" i="47"/>
  <c r="M1674" i="47"/>
  <c r="L1674" i="47"/>
  <c r="K1674" i="47"/>
  <c r="I1674" i="47"/>
  <c r="H1674" i="47"/>
  <c r="F1674" i="47"/>
  <c r="E1674" i="47"/>
  <c r="D1674" i="47"/>
  <c r="C1674" i="47"/>
  <c r="B1674" i="47"/>
  <c r="A1674" i="47"/>
  <c r="W1673" i="47"/>
  <c r="U1673" i="47"/>
  <c r="T1673" i="47"/>
  <c r="S1673" i="47"/>
  <c r="R1673" i="47"/>
  <c r="Q1673" i="47"/>
  <c r="M1673" i="47"/>
  <c r="L1673" i="47"/>
  <c r="J1673" i="47"/>
  <c r="I1673" i="47"/>
  <c r="H1673" i="47"/>
  <c r="F1673" i="47"/>
  <c r="D1673" i="47"/>
  <c r="C1673" i="47"/>
  <c r="B1673" i="47"/>
  <c r="A1673" i="47"/>
  <c r="W1672" i="47"/>
  <c r="V1672" i="47"/>
  <c r="U1672" i="47"/>
  <c r="S1672" i="47"/>
  <c r="R1672" i="47"/>
  <c r="Q1672" i="47"/>
  <c r="N1672" i="47"/>
  <c r="M1672" i="47"/>
  <c r="L1672" i="47"/>
  <c r="K1672" i="47"/>
  <c r="I1672" i="47"/>
  <c r="H1672" i="47"/>
  <c r="F1672" i="47"/>
  <c r="E1672" i="47"/>
  <c r="D1672" i="47"/>
  <c r="C1672" i="47"/>
  <c r="B1672" i="47"/>
  <c r="A1672" i="47"/>
  <c r="V1671" i="47"/>
  <c r="T1671" i="47"/>
  <c r="K1671" i="47"/>
  <c r="I1671" i="47"/>
  <c r="F1671" i="47"/>
  <c r="A1671" i="47"/>
  <c r="Q1671" i="47" s="1"/>
  <c r="W1670" i="47"/>
  <c r="V1670" i="47"/>
  <c r="U1670" i="47"/>
  <c r="S1670" i="47"/>
  <c r="R1670" i="47"/>
  <c r="Q1670" i="47"/>
  <c r="N1670" i="47"/>
  <c r="M1670" i="47"/>
  <c r="L1670" i="47"/>
  <c r="K1670" i="47"/>
  <c r="I1670" i="47"/>
  <c r="H1670" i="47"/>
  <c r="F1670" i="47"/>
  <c r="E1670" i="47"/>
  <c r="D1670" i="47"/>
  <c r="C1670" i="47"/>
  <c r="B1670" i="47"/>
  <c r="A1670" i="47"/>
  <c r="V1669" i="47"/>
  <c r="T1669" i="47"/>
  <c r="M1669" i="47"/>
  <c r="K1669" i="47"/>
  <c r="I1669" i="47"/>
  <c r="C1669" i="47"/>
  <c r="A1669" i="47"/>
  <c r="W1668" i="47"/>
  <c r="V1668" i="47"/>
  <c r="U1668" i="47"/>
  <c r="S1668" i="47"/>
  <c r="R1668" i="47"/>
  <c r="Q1668" i="47"/>
  <c r="N1668" i="47"/>
  <c r="M1668" i="47"/>
  <c r="L1668" i="47"/>
  <c r="K1668" i="47"/>
  <c r="I1668" i="47"/>
  <c r="H1668" i="47"/>
  <c r="F1668" i="47"/>
  <c r="E1668" i="47"/>
  <c r="D1668" i="47"/>
  <c r="C1668" i="47"/>
  <c r="B1668" i="47"/>
  <c r="A1668" i="47"/>
  <c r="R1667" i="47"/>
  <c r="M1667" i="47"/>
  <c r="K1667" i="47"/>
  <c r="C1667" i="47"/>
  <c r="A1667" i="47"/>
  <c r="V1667" i="47" s="1"/>
  <c r="W1666" i="47"/>
  <c r="V1666" i="47"/>
  <c r="U1666" i="47"/>
  <c r="S1666" i="47"/>
  <c r="R1666" i="47"/>
  <c r="Q1666" i="47"/>
  <c r="N1666" i="47"/>
  <c r="M1666" i="47"/>
  <c r="L1666" i="47"/>
  <c r="K1666" i="47"/>
  <c r="I1666" i="47"/>
  <c r="H1666" i="47"/>
  <c r="F1666" i="47"/>
  <c r="E1666" i="47"/>
  <c r="D1666" i="47"/>
  <c r="C1666" i="47"/>
  <c r="B1666" i="47"/>
  <c r="A1666" i="47"/>
  <c r="W1665" i="47"/>
  <c r="U1665" i="47"/>
  <c r="T1665" i="47"/>
  <c r="S1665" i="47"/>
  <c r="R1665" i="47"/>
  <c r="Q1665" i="47"/>
  <c r="M1665" i="47"/>
  <c r="L1665" i="47"/>
  <c r="J1665" i="47"/>
  <c r="I1665" i="47"/>
  <c r="H1665" i="47"/>
  <c r="F1665" i="47"/>
  <c r="D1665" i="47"/>
  <c r="C1665" i="47"/>
  <c r="B1665" i="47"/>
  <c r="A1665" i="47"/>
  <c r="W1664" i="47"/>
  <c r="V1664" i="47"/>
  <c r="U1664" i="47"/>
  <c r="S1664" i="47"/>
  <c r="R1664" i="47"/>
  <c r="Q1664" i="47"/>
  <c r="N1664" i="47"/>
  <c r="M1664" i="47"/>
  <c r="L1664" i="47"/>
  <c r="K1664" i="47"/>
  <c r="I1664" i="47"/>
  <c r="H1664" i="47"/>
  <c r="F1664" i="47"/>
  <c r="E1664" i="47"/>
  <c r="D1664" i="47"/>
  <c r="C1664" i="47"/>
  <c r="B1664" i="47"/>
  <c r="A1664" i="47"/>
  <c r="A1663" i="47"/>
  <c r="L1663" i="47" s="1"/>
  <c r="W1662" i="47"/>
  <c r="V1662" i="47"/>
  <c r="U1662" i="47"/>
  <c r="S1662" i="47"/>
  <c r="R1662" i="47"/>
  <c r="Q1662" i="47"/>
  <c r="N1662" i="47"/>
  <c r="M1662" i="47"/>
  <c r="L1662" i="47"/>
  <c r="K1662" i="47"/>
  <c r="I1662" i="47"/>
  <c r="H1662" i="47"/>
  <c r="F1662" i="47"/>
  <c r="E1662" i="47"/>
  <c r="D1662" i="47"/>
  <c r="C1662" i="47"/>
  <c r="B1662" i="47"/>
  <c r="A1662" i="47"/>
  <c r="W1661" i="47"/>
  <c r="V1661" i="47"/>
  <c r="U1661" i="47"/>
  <c r="T1661" i="47"/>
  <c r="S1661" i="47"/>
  <c r="Q1661" i="47"/>
  <c r="M1661" i="47"/>
  <c r="K1661" i="47"/>
  <c r="J1661" i="47"/>
  <c r="I1661" i="47"/>
  <c r="H1661" i="47"/>
  <c r="D1661" i="47"/>
  <c r="C1661" i="47"/>
  <c r="B1661" i="47"/>
  <c r="A1661" i="47"/>
  <c r="W1660" i="47"/>
  <c r="V1660" i="47"/>
  <c r="U1660" i="47"/>
  <c r="S1660" i="47"/>
  <c r="R1660" i="47"/>
  <c r="Q1660" i="47"/>
  <c r="N1660" i="47"/>
  <c r="M1660" i="47"/>
  <c r="L1660" i="47"/>
  <c r="K1660" i="47"/>
  <c r="I1660" i="47"/>
  <c r="H1660" i="47"/>
  <c r="F1660" i="47"/>
  <c r="E1660" i="47"/>
  <c r="D1660" i="47"/>
  <c r="C1660" i="47"/>
  <c r="B1660" i="47"/>
  <c r="A1660" i="47"/>
  <c r="X1659" i="47"/>
  <c r="V1659" i="47"/>
  <c r="T1659" i="47"/>
  <c r="S1659" i="47"/>
  <c r="R1659" i="47"/>
  <c r="P1659" i="47"/>
  <c r="N1659" i="47"/>
  <c r="M1659" i="47"/>
  <c r="J1659" i="47"/>
  <c r="I1659" i="47"/>
  <c r="G1659" i="47"/>
  <c r="F1659" i="47"/>
  <c r="E1659" i="47"/>
  <c r="D1659" i="47"/>
  <c r="C1659" i="47"/>
  <c r="A1659" i="47"/>
  <c r="X1658" i="47"/>
  <c r="U1658" i="47"/>
  <c r="T1658" i="47"/>
  <c r="S1658" i="47"/>
  <c r="N1658" i="47"/>
  <c r="K1658" i="47"/>
  <c r="I1658" i="47"/>
  <c r="G1658" i="47"/>
  <c r="E1658" i="47"/>
  <c r="C1658" i="47"/>
  <c r="A1658" i="47"/>
  <c r="V1658" i="47" s="1"/>
  <c r="J1657" i="47"/>
  <c r="E1657" i="47"/>
  <c r="A1657" i="47"/>
  <c r="R1657" i="47" s="1"/>
  <c r="W1656" i="47"/>
  <c r="T1656" i="47"/>
  <c r="L1656" i="47"/>
  <c r="K1656" i="47"/>
  <c r="J1656" i="47"/>
  <c r="D1656" i="47"/>
  <c r="A1656" i="47"/>
  <c r="R1656" i="47" s="1"/>
  <c r="X1655" i="47"/>
  <c r="V1655" i="47"/>
  <c r="T1655" i="47"/>
  <c r="S1655" i="47"/>
  <c r="P1655" i="47"/>
  <c r="L1655" i="47"/>
  <c r="I1655" i="47"/>
  <c r="G1655" i="47"/>
  <c r="F1655" i="47"/>
  <c r="C1655" i="47"/>
  <c r="A1655" i="47"/>
  <c r="W1655" i="47" s="1"/>
  <c r="W1654" i="47"/>
  <c r="V1654" i="47"/>
  <c r="U1654" i="47"/>
  <c r="T1654" i="47"/>
  <c r="S1654" i="47"/>
  <c r="R1654" i="47"/>
  <c r="M1654" i="47"/>
  <c r="K1654" i="47"/>
  <c r="J1654" i="47"/>
  <c r="I1654" i="47"/>
  <c r="G1654" i="47"/>
  <c r="E1654" i="47"/>
  <c r="C1654" i="47"/>
  <c r="B1654" i="47"/>
  <c r="A1654" i="47"/>
  <c r="X1653" i="47"/>
  <c r="T1653" i="47"/>
  <c r="M1653" i="47"/>
  <c r="L1653" i="47"/>
  <c r="J1653" i="47"/>
  <c r="G1653" i="47"/>
  <c r="D1653" i="47"/>
  <c r="A1653" i="47"/>
  <c r="R1653" i="47" s="1"/>
  <c r="V1652" i="47"/>
  <c r="L1652" i="47"/>
  <c r="I1652" i="47"/>
  <c r="C1652" i="47"/>
  <c r="A1652" i="47"/>
  <c r="T1652" i="47" s="1"/>
  <c r="X1651" i="47"/>
  <c r="W1651" i="47"/>
  <c r="V1651" i="47"/>
  <c r="T1651" i="47"/>
  <c r="S1651" i="47"/>
  <c r="P1651" i="47"/>
  <c r="N1651" i="47"/>
  <c r="L1651" i="47"/>
  <c r="J1651" i="47"/>
  <c r="I1651" i="47"/>
  <c r="G1651" i="47"/>
  <c r="E1651" i="47"/>
  <c r="D1651" i="47"/>
  <c r="C1651" i="47"/>
  <c r="A1651" i="47"/>
  <c r="W1650" i="47"/>
  <c r="L1650" i="47"/>
  <c r="I1650" i="47"/>
  <c r="B1650" i="47"/>
  <c r="A1650" i="47"/>
  <c r="R1650" i="47" s="1"/>
  <c r="A1649" i="47"/>
  <c r="T1649" i="47" s="1"/>
  <c r="N1648" i="47"/>
  <c r="A1648" i="47"/>
  <c r="R1648" i="47" s="1"/>
  <c r="X1647" i="47"/>
  <c r="M1647" i="47"/>
  <c r="G1647" i="47"/>
  <c r="C1647" i="47"/>
  <c r="A1647" i="47"/>
  <c r="R1647" i="47" s="1"/>
  <c r="W1646" i="47"/>
  <c r="V1646" i="47"/>
  <c r="T1646" i="47"/>
  <c r="R1646" i="47"/>
  <c r="N1646" i="47"/>
  <c r="M1646" i="47"/>
  <c r="K1646" i="47"/>
  <c r="I1646" i="47"/>
  <c r="G1646" i="47"/>
  <c r="D1646" i="47"/>
  <c r="C1646" i="47"/>
  <c r="B1646" i="47"/>
  <c r="A1646" i="47"/>
  <c r="S1646" i="47" s="1"/>
  <c r="X1645" i="47"/>
  <c r="S1645" i="47"/>
  <c r="L1645" i="47"/>
  <c r="F1645" i="47"/>
  <c r="D1645" i="47"/>
  <c r="A1645" i="47"/>
  <c r="P1645" i="47" s="1"/>
  <c r="X1644" i="47"/>
  <c r="W1644" i="47"/>
  <c r="U1644" i="47"/>
  <c r="T1644" i="47"/>
  <c r="S1644" i="47"/>
  <c r="R1644" i="47"/>
  <c r="N1644" i="47"/>
  <c r="M1644" i="47"/>
  <c r="L1644" i="47"/>
  <c r="J1644" i="47"/>
  <c r="I1644" i="47"/>
  <c r="G1644" i="47"/>
  <c r="E1644" i="47"/>
  <c r="D1644" i="47"/>
  <c r="C1644" i="47"/>
  <c r="B1644" i="47"/>
  <c r="A1644" i="47"/>
  <c r="X1643" i="47"/>
  <c r="V1643" i="47"/>
  <c r="T1643" i="47"/>
  <c r="S1643" i="47"/>
  <c r="R1643" i="47"/>
  <c r="P1643" i="47"/>
  <c r="N1643" i="47"/>
  <c r="M1643" i="47"/>
  <c r="J1643" i="47"/>
  <c r="I1643" i="47"/>
  <c r="G1643" i="47"/>
  <c r="F1643" i="47"/>
  <c r="E1643" i="47"/>
  <c r="D1643" i="47"/>
  <c r="C1643" i="47"/>
  <c r="A1643" i="47"/>
  <c r="X1642" i="47"/>
  <c r="V1642" i="47"/>
  <c r="U1642" i="47"/>
  <c r="T1642" i="47"/>
  <c r="R1642" i="47"/>
  <c r="M1642" i="47"/>
  <c r="K1642" i="47"/>
  <c r="J1642" i="47"/>
  <c r="I1642" i="47"/>
  <c r="G1642" i="47"/>
  <c r="D1642" i="47"/>
  <c r="C1642" i="47"/>
  <c r="A1642" i="47"/>
  <c r="W1641" i="47"/>
  <c r="V1641" i="47"/>
  <c r="T1641" i="47"/>
  <c r="S1641" i="47"/>
  <c r="R1641" i="47"/>
  <c r="P1641" i="47"/>
  <c r="L1641" i="47"/>
  <c r="J1641" i="47"/>
  <c r="I1641" i="47"/>
  <c r="G1641" i="47"/>
  <c r="F1641" i="47"/>
  <c r="E1641" i="47"/>
  <c r="D1641" i="47"/>
  <c r="A1641" i="47"/>
  <c r="K1640" i="47"/>
  <c r="A1640" i="47"/>
  <c r="L1640" i="47" s="1"/>
  <c r="A1639" i="47"/>
  <c r="M1639" i="47" s="1"/>
  <c r="W1638" i="47"/>
  <c r="U1638" i="47"/>
  <c r="S1638" i="47"/>
  <c r="L1638" i="47"/>
  <c r="J1638" i="47"/>
  <c r="G1638" i="47"/>
  <c r="C1638" i="47"/>
  <c r="A1638" i="47"/>
  <c r="L1637" i="47"/>
  <c r="A1637" i="47"/>
  <c r="M1637" i="47" s="1"/>
  <c r="X1636" i="47"/>
  <c r="W1636" i="47"/>
  <c r="U1636" i="47"/>
  <c r="N1636" i="47"/>
  <c r="L1636" i="47"/>
  <c r="K1636" i="47"/>
  <c r="J1636" i="47"/>
  <c r="D1636" i="47"/>
  <c r="B1636" i="47"/>
  <c r="A1636" i="47"/>
  <c r="X1635" i="47"/>
  <c r="V1635" i="47"/>
  <c r="S1635" i="47"/>
  <c r="M1635" i="47"/>
  <c r="J1635" i="47"/>
  <c r="G1635" i="47"/>
  <c r="D1635" i="47"/>
  <c r="A1635" i="47"/>
  <c r="X1634" i="47"/>
  <c r="V1634" i="47"/>
  <c r="U1634" i="47"/>
  <c r="T1634" i="47"/>
  <c r="R1634" i="47"/>
  <c r="N1634" i="47"/>
  <c r="L1634" i="47"/>
  <c r="J1634" i="47"/>
  <c r="I1634" i="47"/>
  <c r="E1634" i="47"/>
  <c r="D1634" i="47"/>
  <c r="C1634" i="47"/>
  <c r="B1634" i="47"/>
  <c r="A1634" i="47"/>
  <c r="X1633" i="47"/>
  <c r="V1633" i="47"/>
  <c r="P1633" i="47"/>
  <c r="M1633" i="47"/>
  <c r="L1633" i="47"/>
  <c r="J1633" i="47"/>
  <c r="E1633" i="47"/>
  <c r="C1633" i="47"/>
  <c r="A1633" i="47"/>
  <c r="X1632" i="47"/>
  <c r="V1632" i="47"/>
  <c r="S1632" i="47"/>
  <c r="K1632" i="47"/>
  <c r="G1632" i="47"/>
  <c r="D1632" i="47"/>
  <c r="A1632" i="47"/>
  <c r="W1631" i="47"/>
  <c r="V1631" i="47"/>
  <c r="S1631" i="47"/>
  <c r="R1631" i="47"/>
  <c r="P1631" i="47"/>
  <c r="M1631" i="47"/>
  <c r="J1631" i="47"/>
  <c r="G1631" i="47"/>
  <c r="F1631" i="47"/>
  <c r="E1631" i="47"/>
  <c r="D1631" i="47"/>
  <c r="C1631" i="47"/>
  <c r="A1631" i="47"/>
  <c r="V1630" i="47"/>
  <c r="R1630" i="47"/>
  <c r="E1630" i="47"/>
  <c r="C1630" i="47"/>
  <c r="A1630" i="47"/>
  <c r="L1630" i="47" s="1"/>
  <c r="W1629" i="47"/>
  <c r="S1629" i="47"/>
  <c r="R1629" i="47"/>
  <c r="L1629" i="47"/>
  <c r="G1629" i="47"/>
  <c r="E1629" i="47"/>
  <c r="C1629" i="47"/>
  <c r="A1629" i="47"/>
  <c r="X1628" i="47"/>
  <c r="W1628" i="47"/>
  <c r="U1628" i="47"/>
  <c r="T1628" i="47"/>
  <c r="S1628" i="47"/>
  <c r="R1628" i="47"/>
  <c r="N1628" i="47"/>
  <c r="M1628" i="47"/>
  <c r="L1628" i="47"/>
  <c r="J1628" i="47"/>
  <c r="I1628" i="47"/>
  <c r="G1628" i="47"/>
  <c r="E1628" i="47"/>
  <c r="D1628" i="47"/>
  <c r="C1628" i="47"/>
  <c r="B1628" i="47"/>
  <c r="A1628" i="47"/>
  <c r="X1627" i="47"/>
  <c r="V1627" i="47"/>
  <c r="T1627" i="47"/>
  <c r="S1627" i="47"/>
  <c r="R1627" i="47"/>
  <c r="P1627" i="47"/>
  <c r="N1627" i="47"/>
  <c r="M1627" i="47"/>
  <c r="J1627" i="47"/>
  <c r="I1627" i="47"/>
  <c r="G1627" i="47"/>
  <c r="F1627" i="47"/>
  <c r="E1627" i="47"/>
  <c r="D1627" i="47"/>
  <c r="C1627" i="47"/>
  <c r="A1627" i="47"/>
  <c r="X1626" i="47"/>
  <c r="U1626" i="47"/>
  <c r="R1626" i="47"/>
  <c r="P1626" i="47"/>
  <c r="N1626" i="47"/>
  <c r="K1626" i="47"/>
  <c r="G1626" i="47"/>
  <c r="E1626" i="47"/>
  <c r="C1626" i="47"/>
  <c r="B1626" i="47"/>
  <c r="A1626" i="47"/>
  <c r="V1626" i="47" s="1"/>
  <c r="T1625" i="47"/>
  <c r="P1625" i="47"/>
  <c r="M1625" i="47"/>
  <c r="F1625" i="47"/>
  <c r="D1625" i="47"/>
  <c r="B1625" i="47"/>
  <c r="A1625" i="47"/>
  <c r="W1625" i="47" s="1"/>
  <c r="A1624" i="47"/>
  <c r="X1624" i="47" s="1"/>
  <c r="X1623" i="47"/>
  <c r="W1623" i="47"/>
  <c r="U1623" i="47"/>
  <c r="T1623" i="47"/>
  <c r="R1623" i="47"/>
  <c r="P1623" i="47"/>
  <c r="N1623" i="47"/>
  <c r="M1623" i="47"/>
  <c r="L1623" i="47"/>
  <c r="J1623" i="47"/>
  <c r="G1623" i="47"/>
  <c r="F1623" i="47"/>
  <c r="E1623" i="47"/>
  <c r="D1623" i="47"/>
  <c r="C1623" i="47"/>
  <c r="B1623" i="47"/>
  <c r="A1623" i="47"/>
  <c r="A1622" i="47"/>
  <c r="U1622" i="47" s="1"/>
  <c r="W1621" i="47"/>
  <c r="U1621" i="47"/>
  <c r="T1621" i="47"/>
  <c r="R1621" i="47"/>
  <c r="Q1621" i="47"/>
  <c r="N1621" i="47"/>
  <c r="M1621" i="47"/>
  <c r="L1621" i="47"/>
  <c r="J1621" i="47"/>
  <c r="H1621" i="47"/>
  <c r="F1621" i="47"/>
  <c r="E1621" i="47"/>
  <c r="D1621" i="47"/>
  <c r="C1621" i="47"/>
  <c r="B1621" i="47"/>
  <c r="A1621" i="47"/>
  <c r="U1620" i="47"/>
  <c r="T1620" i="47"/>
  <c r="S1620" i="47"/>
  <c r="R1620" i="47"/>
  <c r="Q1620" i="47"/>
  <c r="N1620" i="47"/>
  <c r="L1620" i="47"/>
  <c r="J1620" i="47"/>
  <c r="I1620" i="47"/>
  <c r="H1620" i="47"/>
  <c r="F1620" i="47"/>
  <c r="E1620" i="47"/>
  <c r="C1620" i="47"/>
  <c r="B1620" i="47"/>
  <c r="A1620" i="47"/>
  <c r="A1619" i="47"/>
  <c r="U1619" i="47" s="1"/>
  <c r="A1618" i="47"/>
  <c r="U1618" i="47" s="1"/>
  <c r="W1617" i="47"/>
  <c r="U1617" i="47"/>
  <c r="T1617" i="47"/>
  <c r="R1617" i="47"/>
  <c r="N1617" i="47"/>
  <c r="L1617" i="47"/>
  <c r="J1617" i="47"/>
  <c r="H1617" i="47"/>
  <c r="F1617" i="47"/>
  <c r="D1617" i="47"/>
  <c r="B1617" i="47"/>
  <c r="A1617" i="47"/>
  <c r="U1616" i="47"/>
  <c r="T1616" i="47"/>
  <c r="S1616" i="47"/>
  <c r="Q1616" i="47"/>
  <c r="L1616" i="47"/>
  <c r="J1616" i="47"/>
  <c r="I1616" i="47"/>
  <c r="H1616" i="47"/>
  <c r="E1616" i="47"/>
  <c r="B1616" i="47"/>
  <c r="A1616" i="47"/>
  <c r="Q1615" i="47"/>
  <c r="M1615" i="47"/>
  <c r="E1615" i="47"/>
  <c r="C1615" i="47"/>
  <c r="A1615" i="47"/>
  <c r="U1615" i="47" s="1"/>
  <c r="R1614" i="47"/>
  <c r="N1614" i="47"/>
  <c r="F1614" i="47"/>
  <c r="C1614" i="47"/>
  <c r="A1614" i="47"/>
  <c r="U1614" i="47" s="1"/>
  <c r="W1613" i="47"/>
  <c r="R1613" i="47"/>
  <c r="N1613" i="47"/>
  <c r="L1613" i="47"/>
  <c r="F1613" i="47"/>
  <c r="D1613" i="47"/>
  <c r="B1613" i="47"/>
  <c r="A1613" i="47"/>
  <c r="U1613" i="47" s="1"/>
  <c r="S1612" i="47"/>
  <c r="Q1612" i="47"/>
  <c r="L1612" i="47"/>
  <c r="H1612" i="47"/>
  <c r="E1612" i="47"/>
  <c r="B1612" i="47"/>
  <c r="A1612" i="47"/>
  <c r="U1612" i="47" s="1"/>
  <c r="W1611" i="47"/>
  <c r="T1611" i="47"/>
  <c r="Q1611" i="47"/>
  <c r="M1611" i="47"/>
  <c r="L1611" i="47"/>
  <c r="H1611" i="47"/>
  <c r="E1611" i="47"/>
  <c r="C1611" i="47"/>
  <c r="B1611" i="47"/>
  <c r="A1611" i="47"/>
  <c r="T1610" i="47"/>
  <c r="R1610" i="47"/>
  <c r="N1610" i="47"/>
  <c r="L1610" i="47"/>
  <c r="I1610" i="47"/>
  <c r="F1610" i="47"/>
  <c r="C1610" i="47"/>
  <c r="B1610" i="47"/>
  <c r="A1610" i="47"/>
  <c r="W1609" i="47"/>
  <c r="U1609" i="47"/>
  <c r="R1609" i="47"/>
  <c r="Q1609" i="47"/>
  <c r="N1609" i="47"/>
  <c r="M1609" i="47"/>
  <c r="L1609" i="47"/>
  <c r="J1609" i="47"/>
  <c r="F1609" i="47"/>
  <c r="E1609" i="47"/>
  <c r="D1609" i="47"/>
  <c r="C1609" i="47"/>
  <c r="B1609" i="47"/>
  <c r="A1609" i="47"/>
  <c r="T1609" i="47" s="1"/>
  <c r="U1608" i="47"/>
  <c r="S1608" i="47"/>
  <c r="R1608" i="47"/>
  <c r="Q1608" i="47"/>
  <c r="N1608" i="47"/>
  <c r="L1608" i="47"/>
  <c r="J1608" i="47"/>
  <c r="H1608" i="47"/>
  <c r="F1608" i="47"/>
  <c r="E1608" i="47"/>
  <c r="C1608" i="47"/>
  <c r="B1608" i="47"/>
  <c r="A1608" i="47"/>
  <c r="T1608" i="47" s="1"/>
  <c r="V1607" i="47"/>
  <c r="T1607" i="47"/>
  <c r="K1607" i="47"/>
  <c r="H1607" i="47"/>
  <c r="A1607" i="47"/>
  <c r="K1606" i="47"/>
  <c r="I1606" i="47"/>
  <c r="A1606" i="47"/>
  <c r="W1605" i="47"/>
  <c r="U1605" i="47"/>
  <c r="T1605" i="47"/>
  <c r="R1605" i="47"/>
  <c r="Q1605" i="47"/>
  <c r="N1605" i="47"/>
  <c r="M1605" i="47"/>
  <c r="L1605" i="47"/>
  <c r="J1605" i="47"/>
  <c r="H1605" i="47"/>
  <c r="F1605" i="47"/>
  <c r="E1605" i="47"/>
  <c r="D1605" i="47"/>
  <c r="C1605" i="47"/>
  <c r="B1605" i="47"/>
  <c r="A1605" i="47"/>
  <c r="U1604" i="47"/>
  <c r="T1604" i="47"/>
  <c r="S1604" i="47"/>
  <c r="R1604" i="47"/>
  <c r="Q1604" i="47"/>
  <c r="N1604" i="47"/>
  <c r="L1604" i="47"/>
  <c r="J1604" i="47"/>
  <c r="I1604" i="47"/>
  <c r="H1604" i="47"/>
  <c r="F1604" i="47"/>
  <c r="E1604" i="47"/>
  <c r="C1604" i="47"/>
  <c r="B1604" i="47"/>
  <c r="A1604" i="47"/>
  <c r="W1603" i="47"/>
  <c r="U1603" i="47"/>
  <c r="Q1603" i="47"/>
  <c r="M1603" i="47"/>
  <c r="K1603" i="47"/>
  <c r="F1603" i="47"/>
  <c r="D1603" i="47"/>
  <c r="B1603" i="47"/>
  <c r="A1603" i="47"/>
  <c r="S1603" i="47" s="1"/>
  <c r="W1602" i="47"/>
  <c r="V1602" i="47"/>
  <c r="U1602" i="47"/>
  <c r="S1602" i="47"/>
  <c r="R1602" i="47"/>
  <c r="Q1602" i="47"/>
  <c r="N1602" i="47"/>
  <c r="M1602" i="47"/>
  <c r="L1602" i="47"/>
  <c r="K1602" i="47"/>
  <c r="I1602" i="47"/>
  <c r="H1602" i="47"/>
  <c r="F1602" i="47"/>
  <c r="E1602" i="47"/>
  <c r="D1602" i="47"/>
  <c r="C1602" i="47"/>
  <c r="B1602" i="47"/>
  <c r="A1602" i="47"/>
  <c r="W1601" i="47"/>
  <c r="U1601" i="47"/>
  <c r="Q1601" i="47"/>
  <c r="M1601" i="47"/>
  <c r="K1601" i="47"/>
  <c r="F1601" i="47"/>
  <c r="D1601" i="47"/>
  <c r="B1601" i="47"/>
  <c r="A1601" i="47"/>
  <c r="S1601" i="47" s="1"/>
  <c r="W1600" i="47"/>
  <c r="V1600" i="47"/>
  <c r="U1600" i="47"/>
  <c r="S1600" i="47"/>
  <c r="R1600" i="47"/>
  <c r="Q1600" i="47"/>
  <c r="N1600" i="47"/>
  <c r="M1600" i="47"/>
  <c r="L1600" i="47"/>
  <c r="K1600" i="47"/>
  <c r="I1600" i="47"/>
  <c r="H1600" i="47"/>
  <c r="F1600" i="47"/>
  <c r="E1600" i="47"/>
  <c r="D1600" i="47"/>
  <c r="C1600" i="47"/>
  <c r="B1600" i="47"/>
  <c r="A1600" i="47"/>
  <c r="W1599" i="47"/>
  <c r="U1599" i="47"/>
  <c r="Q1599" i="47"/>
  <c r="M1599" i="47"/>
  <c r="K1599" i="47"/>
  <c r="F1599" i="47"/>
  <c r="D1599" i="47"/>
  <c r="B1599" i="47"/>
  <c r="A1599" i="47"/>
  <c r="S1599" i="47" s="1"/>
  <c r="W1598" i="47"/>
  <c r="V1598" i="47"/>
  <c r="U1598" i="47"/>
  <c r="S1598" i="47"/>
  <c r="R1598" i="47"/>
  <c r="Q1598" i="47"/>
  <c r="N1598" i="47"/>
  <c r="M1598" i="47"/>
  <c r="L1598" i="47"/>
  <c r="K1598" i="47"/>
  <c r="I1598" i="47"/>
  <c r="H1598" i="47"/>
  <c r="F1598" i="47"/>
  <c r="E1598" i="47"/>
  <c r="D1598" i="47"/>
  <c r="C1598" i="47"/>
  <c r="B1598" i="47"/>
  <c r="A1598" i="47"/>
  <c r="W1597" i="47"/>
  <c r="U1597" i="47"/>
  <c r="Q1597" i="47"/>
  <c r="M1597" i="47"/>
  <c r="K1597" i="47"/>
  <c r="F1597" i="47"/>
  <c r="D1597" i="47"/>
  <c r="B1597" i="47"/>
  <c r="A1597" i="47"/>
  <c r="S1597" i="47" s="1"/>
  <c r="W1596" i="47"/>
  <c r="V1596" i="47"/>
  <c r="U1596" i="47"/>
  <c r="S1596" i="47"/>
  <c r="R1596" i="47"/>
  <c r="Q1596" i="47"/>
  <c r="N1596" i="47"/>
  <c r="M1596" i="47"/>
  <c r="L1596" i="47"/>
  <c r="K1596" i="47"/>
  <c r="I1596" i="47"/>
  <c r="H1596" i="47"/>
  <c r="F1596" i="47"/>
  <c r="E1596" i="47"/>
  <c r="D1596" i="47"/>
  <c r="C1596" i="47"/>
  <c r="B1596" i="47"/>
  <c r="A1596" i="47"/>
  <c r="W1595" i="47"/>
  <c r="U1595" i="47"/>
  <c r="Q1595" i="47"/>
  <c r="M1595" i="47"/>
  <c r="K1595" i="47"/>
  <c r="F1595" i="47"/>
  <c r="D1595" i="47"/>
  <c r="B1595" i="47"/>
  <c r="A1595" i="47"/>
  <c r="S1595" i="47" s="1"/>
  <c r="W1594" i="47"/>
  <c r="V1594" i="47"/>
  <c r="U1594" i="47"/>
  <c r="S1594" i="47"/>
  <c r="R1594" i="47"/>
  <c r="Q1594" i="47"/>
  <c r="N1594" i="47"/>
  <c r="M1594" i="47"/>
  <c r="L1594" i="47"/>
  <c r="K1594" i="47"/>
  <c r="I1594" i="47"/>
  <c r="H1594" i="47"/>
  <c r="F1594" i="47"/>
  <c r="E1594" i="47"/>
  <c r="D1594" i="47"/>
  <c r="C1594" i="47"/>
  <c r="B1594" i="47"/>
  <c r="A1594" i="47"/>
  <c r="W1593" i="47"/>
  <c r="U1593" i="47"/>
  <c r="Q1593" i="47"/>
  <c r="M1593" i="47"/>
  <c r="K1593" i="47"/>
  <c r="F1593" i="47"/>
  <c r="D1593" i="47"/>
  <c r="B1593" i="47"/>
  <c r="A1593" i="47"/>
  <c r="S1593" i="47" s="1"/>
  <c r="W1592" i="47"/>
  <c r="V1592" i="47"/>
  <c r="U1592" i="47"/>
  <c r="S1592" i="47"/>
  <c r="R1592" i="47"/>
  <c r="Q1592" i="47"/>
  <c r="N1592" i="47"/>
  <c r="M1592" i="47"/>
  <c r="L1592" i="47"/>
  <c r="K1592" i="47"/>
  <c r="I1592" i="47"/>
  <c r="H1592" i="47"/>
  <c r="F1592" i="47"/>
  <c r="E1592" i="47"/>
  <c r="D1592" i="47"/>
  <c r="C1592" i="47"/>
  <c r="B1592" i="47"/>
  <c r="A1592" i="47"/>
  <c r="W1591" i="47"/>
  <c r="U1591" i="47"/>
  <c r="Q1591" i="47"/>
  <c r="M1591" i="47"/>
  <c r="K1591" i="47"/>
  <c r="F1591" i="47"/>
  <c r="D1591" i="47"/>
  <c r="B1591" i="47"/>
  <c r="A1591" i="47"/>
  <c r="S1591" i="47" s="1"/>
  <c r="W1590" i="47"/>
  <c r="V1590" i="47"/>
  <c r="U1590" i="47"/>
  <c r="S1590" i="47"/>
  <c r="R1590" i="47"/>
  <c r="Q1590" i="47"/>
  <c r="N1590" i="47"/>
  <c r="M1590" i="47"/>
  <c r="L1590" i="47"/>
  <c r="K1590" i="47"/>
  <c r="I1590" i="47"/>
  <c r="H1590" i="47"/>
  <c r="F1590" i="47"/>
  <c r="E1590" i="47"/>
  <c r="D1590" i="47"/>
  <c r="C1590" i="47"/>
  <c r="B1590" i="47"/>
  <c r="A1590" i="47"/>
  <c r="W1589" i="47"/>
  <c r="U1589" i="47"/>
  <c r="Q1589" i="47"/>
  <c r="M1589" i="47"/>
  <c r="K1589" i="47"/>
  <c r="F1589" i="47"/>
  <c r="D1589" i="47"/>
  <c r="B1589" i="47"/>
  <c r="A1589" i="47"/>
  <c r="S1589" i="47" s="1"/>
  <c r="W1588" i="47"/>
  <c r="V1588" i="47"/>
  <c r="U1588" i="47"/>
  <c r="S1588" i="47"/>
  <c r="R1588" i="47"/>
  <c r="Q1588" i="47"/>
  <c r="N1588" i="47"/>
  <c r="M1588" i="47"/>
  <c r="L1588" i="47"/>
  <c r="K1588" i="47"/>
  <c r="I1588" i="47"/>
  <c r="H1588" i="47"/>
  <c r="F1588" i="47"/>
  <c r="E1588" i="47"/>
  <c r="D1588" i="47"/>
  <c r="C1588" i="47"/>
  <c r="B1588" i="47"/>
  <c r="A1588" i="47"/>
  <c r="W1587" i="47"/>
  <c r="U1587" i="47"/>
  <c r="Q1587" i="47"/>
  <c r="M1587" i="47"/>
  <c r="K1587" i="47"/>
  <c r="F1587" i="47"/>
  <c r="D1587" i="47"/>
  <c r="B1587" i="47"/>
  <c r="A1587" i="47"/>
  <c r="S1587" i="47" s="1"/>
  <c r="W1586" i="47"/>
  <c r="V1586" i="47"/>
  <c r="U1586" i="47"/>
  <c r="S1586" i="47"/>
  <c r="R1586" i="47"/>
  <c r="Q1586" i="47"/>
  <c r="N1586" i="47"/>
  <c r="M1586" i="47"/>
  <c r="L1586" i="47"/>
  <c r="K1586" i="47"/>
  <c r="I1586" i="47"/>
  <c r="H1586" i="47"/>
  <c r="F1586" i="47"/>
  <c r="E1586" i="47"/>
  <c r="D1586" i="47"/>
  <c r="C1586" i="47"/>
  <c r="B1586" i="47"/>
  <c r="A1586" i="47"/>
  <c r="W1585" i="47"/>
  <c r="U1585" i="47"/>
  <c r="Q1585" i="47"/>
  <c r="M1585" i="47"/>
  <c r="K1585" i="47"/>
  <c r="F1585" i="47"/>
  <c r="D1585" i="47"/>
  <c r="B1585" i="47"/>
  <c r="A1585" i="47"/>
  <c r="S1585" i="47" s="1"/>
  <c r="W1584" i="47"/>
  <c r="V1584" i="47"/>
  <c r="U1584" i="47"/>
  <c r="S1584" i="47"/>
  <c r="R1584" i="47"/>
  <c r="Q1584" i="47"/>
  <c r="N1584" i="47"/>
  <c r="M1584" i="47"/>
  <c r="L1584" i="47"/>
  <c r="K1584" i="47"/>
  <c r="I1584" i="47"/>
  <c r="H1584" i="47"/>
  <c r="F1584" i="47"/>
  <c r="E1584" i="47"/>
  <c r="D1584" i="47"/>
  <c r="C1584" i="47"/>
  <c r="B1584" i="47"/>
  <c r="A1584" i="47"/>
  <c r="A1583" i="47"/>
  <c r="Q1583" i="47" s="1"/>
  <c r="W1582" i="47"/>
  <c r="V1582" i="47"/>
  <c r="U1582" i="47"/>
  <c r="S1582" i="47"/>
  <c r="R1582" i="47"/>
  <c r="Q1582" i="47"/>
  <c r="N1582" i="47"/>
  <c r="M1582" i="47"/>
  <c r="L1582" i="47"/>
  <c r="K1582" i="47"/>
  <c r="I1582" i="47"/>
  <c r="H1582" i="47"/>
  <c r="F1582" i="47"/>
  <c r="E1582" i="47"/>
  <c r="D1582" i="47"/>
  <c r="C1582" i="47"/>
  <c r="B1582" i="47"/>
  <c r="A1582" i="47"/>
  <c r="A1581" i="47"/>
  <c r="M1581" i="47" s="1"/>
  <c r="W1580" i="47"/>
  <c r="V1580" i="47"/>
  <c r="U1580" i="47"/>
  <c r="S1580" i="47"/>
  <c r="R1580" i="47"/>
  <c r="Q1580" i="47"/>
  <c r="N1580" i="47"/>
  <c r="M1580" i="47"/>
  <c r="L1580" i="47"/>
  <c r="K1580" i="47"/>
  <c r="I1580" i="47"/>
  <c r="H1580" i="47"/>
  <c r="F1580" i="47"/>
  <c r="E1580" i="47"/>
  <c r="D1580" i="47"/>
  <c r="C1580" i="47"/>
  <c r="B1580" i="47"/>
  <c r="A1580" i="47"/>
  <c r="W1579" i="47"/>
  <c r="U1579" i="47"/>
  <c r="T1579" i="47"/>
  <c r="S1579" i="47"/>
  <c r="M1579" i="47"/>
  <c r="I1579" i="47"/>
  <c r="F1579" i="47"/>
  <c r="D1579" i="47"/>
  <c r="B1579" i="47"/>
  <c r="A1579" i="47"/>
  <c r="K1579" i="47" s="1"/>
  <c r="W1578" i="47"/>
  <c r="V1578" i="47"/>
  <c r="U1578" i="47"/>
  <c r="S1578" i="47"/>
  <c r="R1578" i="47"/>
  <c r="Q1578" i="47"/>
  <c r="N1578" i="47"/>
  <c r="M1578" i="47"/>
  <c r="L1578" i="47"/>
  <c r="K1578" i="47"/>
  <c r="I1578" i="47"/>
  <c r="H1578" i="47"/>
  <c r="F1578" i="47"/>
  <c r="E1578" i="47"/>
  <c r="D1578" i="47"/>
  <c r="C1578" i="47"/>
  <c r="B1578" i="47"/>
  <c r="A1578" i="47"/>
  <c r="U1577" i="47"/>
  <c r="T1577" i="47"/>
  <c r="F1577" i="47"/>
  <c r="D1577" i="47"/>
  <c r="A1577" i="47"/>
  <c r="M1577" i="47" s="1"/>
  <c r="W1576" i="47"/>
  <c r="V1576" i="47"/>
  <c r="U1576" i="47"/>
  <c r="S1576" i="47"/>
  <c r="R1576" i="47"/>
  <c r="Q1576" i="47"/>
  <c r="N1576" i="47"/>
  <c r="M1576" i="47"/>
  <c r="L1576" i="47"/>
  <c r="K1576" i="47"/>
  <c r="I1576" i="47"/>
  <c r="H1576" i="47"/>
  <c r="F1576" i="47"/>
  <c r="E1576" i="47"/>
  <c r="D1576" i="47"/>
  <c r="C1576" i="47"/>
  <c r="B1576" i="47"/>
  <c r="A1576" i="47"/>
  <c r="W1575" i="47"/>
  <c r="U1575" i="47"/>
  <c r="T1575" i="47"/>
  <c r="S1575" i="47"/>
  <c r="M1575" i="47"/>
  <c r="K1575" i="47"/>
  <c r="J1575" i="47"/>
  <c r="I1575" i="47"/>
  <c r="F1575" i="47"/>
  <c r="D1575" i="47"/>
  <c r="B1575" i="47"/>
  <c r="A1575" i="47"/>
  <c r="W1574" i="47"/>
  <c r="V1574" i="47"/>
  <c r="U1574" i="47"/>
  <c r="S1574" i="47"/>
  <c r="R1574" i="47"/>
  <c r="Q1574" i="47"/>
  <c r="N1574" i="47"/>
  <c r="M1574" i="47"/>
  <c r="L1574" i="47"/>
  <c r="K1574" i="47"/>
  <c r="I1574" i="47"/>
  <c r="H1574" i="47"/>
  <c r="F1574" i="47"/>
  <c r="E1574" i="47"/>
  <c r="D1574" i="47"/>
  <c r="C1574" i="47"/>
  <c r="B1574" i="47"/>
  <c r="A1574" i="47"/>
  <c r="W1573" i="47"/>
  <c r="U1573" i="47"/>
  <c r="T1573" i="47"/>
  <c r="M1573" i="47"/>
  <c r="K1573" i="47"/>
  <c r="J1573" i="47"/>
  <c r="I1573" i="47"/>
  <c r="F1573" i="47"/>
  <c r="D1573" i="47"/>
  <c r="A1573" i="47"/>
  <c r="W1572" i="47"/>
  <c r="V1572" i="47"/>
  <c r="U1572" i="47"/>
  <c r="S1572" i="47"/>
  <c r="R1572" i="47"/>
  <c r="Q1572" i="47"/>
  <c r="N1572" i="47"/>
  <c r="M1572" i="47"/>
  <c r="L1572" i="47"/>
  <c r="K1572" i="47"/>
  <c r="I1572" i="47"/>
  <c r="H1572" i="47"/>
  <c r="F1572" i="47"/>
  <c r="E1572" i="47"/>
  <c r="D1572" i="47"/>
  <c r="C1572" i="47"/>
  <c r="B1572" i="47"/>
  <c r="A1572" i="47"/>
  <c r="K1571" i="47"/>
  <c r="A1571" i="47"/>
  <c r="W1570" i="47"/>
  <c r="V1570" i="47"/>
  <c r="U1570" i="47"/>
  <c r="S1570" i="47"/>
  <c r="R1570" i="47"/>
  <c r="Q1570" i="47"/>
  <c r="N1570" i="47"/>
  <c r="M1570" i="47"/>
  <c r="L1570" i="47"/>
  <c r="K1570" i="47"/>
  <c r="I1570" i="47"/>
  <c r="H1570" i="47"/>
  <c r="F1570" i="47"/>
  <c r="E1570" i="47"/>
  <c r="D1570" i="47"/>
  <c r="C1570" i="47"/>
  <c r="B1570" i="47"/>
  <c r="A1570" i="47"/>
  <c r="W1569" i="47"/>
  <c r="U1569" i="47"/>
  <c r="T1569" i="47"/>
  <c r="S1569" i="47"/>
  <c r="R1569" i="47"/>
  <c r="K1569" i="47"/>
  <c r="J1569" i="47"/>
  <c r="I1569" i="47"/>
  <c r="H1569" i="47"/>
  <c r="F1569" i="47"/>
  <c r="D1569" i="47"/>
  <c r="A1569" i="47"/>
  <c r="W1568" i="47"/>
  <c r="V1568" i="47"/>
  <c r="U1568" i="47"/>
  <c r="S1568" i="47"/>
  <c r="R1568" i="47"/>
  <c r="Q1568" i="47"/>
  <c r="N1568" i="47"/>
  <c r="M1568" i="47"/>
  <c r="L1568" i="47"/>
  <c r="K1568" i="47"/>
  <c r="I1568" i="47"/>
  <c r="H1568" i="47"/>
  <c r="F1568" i="47"/>
  <c r="E1568" i="47"/>
  <c r="D1568" i="47"/>
  <c r="C1568" i="47"/>
  <c r="B1568" i="47"/>
  <c r="A1568" i="47"/>
  <c r="T1567" i="47"/>
  <c r="S1567" i="47"/>
  <c r="R1567" i="47"/>
  <c r="Q1567" i="47"/>
  <c r="K1567" i="47"/>
  <c r="H1567" i="47"/>
  <c r="F1567" i="47"/>
  <c r="D1567" i="47"/>
  <c r="B1567" i="47"/>
  <c r="A1567" i="47"/>
  <c r="W1567" i="47" s="1"/>
  <c r="W1566" i="47"/>
  <c r="V1566" i="47"/>
  <c r="U1566" i="47"/>
  <c r="S1566" i="47"/>
  <c r="R1566" i="47"/>
  <c r="Q1566" i="47"/>
  <c r="N1566" i="47"/>
  <c r="M1566" i="47"/>
  <c r="L1566" i="47"/>
  <c r="K1566" i="47"/>
  <c r="I1566" i="47"/>
  <c r="H1566" i="47"/>
  <c r="F1566" i="47"/>
  <c r="E1566" i="47"/>
  <c r="D1566" i="47"/>
  <c r="C1566" i="47"/>
  <c r="B1566" i="47"/>
  <c r="A1566" i="47"/>
  <c r="W1565" i="47"/>
  <c r="T1565" i="47"/>
  <c r="Q1565" i="47"/>
  <c r="K1565" i="47"/>
  <c r="J1565" i="47"/>
  <c r="H1565" i="47"/>
  <c r="B1565" i="47"/>
  <c r="A1565" i="47"/>
  <c r="W1564" i="47"/>
  <c r="V1564" i="47"/>
  <c r="U1564" i="47"/>
  <c r="S1564" i="47"/>
  <c r="R1564" i="47"/>
  <c r="Q1564" i="47"/>
  <c r="N1564" i="47"/>
  <c r="M1564" i="47"/>
  <c r="L1564" i="47"/>
  <c r="K1564" i="47"/>
  <c r="I1564" i="47"/>
  <c r="H1564" i="47"/>
  <c r="F1564" i="47"/>
  <c r="E1564" i="47"/>
  <c r="D1564" i="47"/>
  <c r="C1564" i="47"/>
  <c r="B1564" i="47"/>
  <c r="A1564" i="47"/>
  <c r="W1563" i="47"/>
  <c r="U1563" i="47"/>
  <c r="T1563" i="47"/>
  <c r="S1563" i="47"/>
  <c r="R1563" i="47"/>
  <c r="Q1563" i="47"/>
  <c r="K1563" i="47"/>
  <c r="J1563" i="47"/>
  <c r="I1563" i="47"/>
  <c r="H1563" i="47"/>
  <c r="F1563" i="47"/>
  <c r="D1563" i="47"/>
  <c r="B1563" i="47"/>
  <c r="A1563" i="47"/>
  <c r="W1562" i="47"/>
  <c r="V1562" i="47"/>
  <c r="U1562" i="47"/>
  <c r="S1562" i="47"/>
  <c r="R1562" i="47"/>
  <c r="Q1562" i="47"/>
  <c r="N1562" i="47"/>
  <c r="M1562" i="47"/>
  <c r="L1562" i="47"/>
  <c r="K1562" i="47"/>
  <c r="I1562" i="47"/>
  <c r="H1562" i="47"/>
  <c r="F1562" i="47"/>
  <c r="E1562" i="47"/>
  <c r="D1562" i="47"/>
  <c r="C1562" i="47"/>
  <c r="B1562" i="47"/>
  <c r="A1562" i="47"/>
  <c r="A1561" i="47"/>
  <c r="K1561" i="47" s="1"/>
  <c r="W1560" i="47"/>
  <c r="V1560" i="47"/>
  <c r="U1560" i="47"/>
  <c r="S1560" i="47"/>
  <c r="R1560" i="47"/>
  <c r="Q1560" i="47"/>
  <c r="N1560" i="47"/>
  <c r="M1560" i="47"/>
  <c r="L1560" i="47"/>
  <c r="K1560" i="47"/>
  <c r="I1560" i="47"/>
  <c r="H1560" i="47"/>
  <c r="F1560" i="47"/>
  <c r="E1560" i="47"/>
  <c r="D1560" i="47"/>
  <c r="C1560" i="47"/>
  <c r="B1560" i="47"/>
  <c r="A1560" i="47"/>
  <c r="W1559" i="47"/>
  <c r="U1559" i="47"/>
  <c r="J1559" i="47"/>
  <c r="I1559" i="47"/>
  <c r="A1559" i="47"/>
  <c r="K1559" i="47" s="1"/>
  <c r="W1558" i="47"/>
  <c r="V1558" i="47"/>
  <c r="U1558" i="47"/>
  <c r="S1558" i="47"/>
  <c r="R1558" i="47"/>
  <c r="Q1558" i="47"/>
  <c r="N1558" i="47"/>
  <c r="M1558" i="47"/>
  <c r="L1558" i="47"/>
  <c r="K1558" i="47"/>
  <c r="I1558" i="47"/>
  <c r="H1558" i="47"/>
  <c r="F1558" i="47"/>
  <c r="E1558" i="47"/>
  <c r="D1558" i="47"/>
  <c r="C1558" i="47"/>
  <c r="B1558" i="47"/>
  <c r="A1558" i="47"/>
  <c r="S1557" i="47"/>
  <c r="R1557" i="47"/>
  <c r="F1557" i="47"/>
  <c r="D1557" i="47"/>
  <c r="A1557" i="47"/>
  <c r="K1557" i="47" s="1"/>
  <c r="W1556" i="47"/>
  <c r="V1556" i="47"/>
  <c r="U1556" i="47"/>
  <c r="S1556" i="47"/>
  <c r="R1556" i="47"/>
  <c r="Q1556" i="47"/>
  <c r="N1556" i="47"/>
  <c r="M1556" i="47"/>
  <c r="L1556" i="47"/>
  <c r="K1556" i="47"/>
  <c r="I1556" i="47"/>
  <c r="H1556" i="47"/>
  <c r="F1556" i="47"/>
  <c r="E1556" i="47"/>
  <c r="D1556" i="47"/>
  <c r="C1556" i="47"/>
  <c r="B1556" i="47"/>
  <c r="A1556" i="47"/>
  <c r="A1555" i="47"/>
  <c r="W1554" i="47"/>
  <c r="V1554" i="47"/>
  <c r="U1554" i="47"/>
  <c r="S1554" i="47"/>
  <c r="R1554" i="47"/>
  <c r="Q1554" i="47"/>
  <c r="N1554" i="47"/>
  <c r="M1554" i="47"/>
  <c r="L1554" i="47"/>
  <c r="K1554" i="47"/>
  <c r="I1554" i="47"/>
  <c r="H1554" i="47"/>
  <c r="F1554" i="47"/>
  <c r="E1554" i="47"/>
  <c r="D1554" i="47"/>
  <c r="C1554" i="47"/>
  <c r="B1554" i="47"/>
  <c r="A1554" i="47"/>
  <c r="W1553" i="47"/>
  <c r="U1553" i="47"/>
  <c r="T1553" i="47"/>
  <c r="S1553" i="47"/>
  <c r="R1553" i="47"/>
  <c r="K1553" i="47"/>
  <c r="J1553" i="47"/>
  <c r="I1553" i="47"/>
  <c r="H1553" i="47"/>
  <c r="F1553" i="47"/>
  <c r="D1553" i="47"/>
  <c r="A1553" i="47"/>
  <c r="W1552" i="47"/>
  <c r="V1552" i="47"/>
  <c r="U1552" i="47"/>
  <c r="S1552" i="47"/>
  <c r="R1552" i="47"/>
  <c r="Q1552" i="47"/>
  <c r="N1552" i="47"/>
  <c r="M1552" i="47"/>
  <c r="L1552" i="47"/>
  <c r="K1552" i="47"/>
  <c r="I1552" i="47"/>
  <c r="H1552" i="47"/>
  <c r="F1552" i="47"/>
  <c r="E1552" i="47"/>
  <c r="D1552" i="47"/>
  <c r="C1552" i="47"/>
  <c r="B1552" i="47"/>
  <c r="A1552" i="47"/>
  <c r="T1551" i="47"/>
  <c r="S1551" i="47"/>
  <c r="R1551" i="47"/>
  <c r="Q1551" i="47"/>
  <c r="K1551" i="47"/>
  <c r="H1551" i="47"/>
  <c r="F1551" i="47"/>
  <c r="D1551" i="47"/>
  <c r="B1551" i="47"/>
  <c r="A1551" i="47"/>
  <c r="W1551" i="47" s="1"/>
  <c r="W1550" i="47"/>
  <c r="V1550" i="47"/>
  <c r="U1550" i="47"/>
  <c r="S1550" i="47"/>
  <c r="R1550" i="47"/>
  <c r="Q1550" i="47"/>
  <c r="N1550" i="47"/>
  <c r="M1550" i="47"/>
  <c r="L1550" i="47"/>
  <c r="K1550" i="47"/>
  <c r="I1550" i="47"/>
  <c r="H1550" i="47"/>
  <c r="F1550" i="47"/>
  <c r="E1550" i="47"/>
  <c r="D1550" i="47"/>
  <c r="C1550" i="47"/>
  <c r="B1550" i="47"/>
  <c r="A1550" i="47"/>
  <c r="W1549" i="47"/>
  <c r="T1549" i="47"/>
  <c r="Q1549" i="47"/>
  <c r="K1549" i="47"/>
  <c r="J1549" i="47"/>
  <c r="H1549" i="47"/>
  <c r="B1549" i="47"/>
  <c r="A1549" i="47"/>
  <c r="W1548" i="47"/>
  <c r="V1548" i="47"/>
  <c r="U1548" i="47"/>
  <c r="S1548" i="47"/>
  <c r="R1548" i="47"/>
  <c r="Q1548" i="47"/>
  <c r="N1548" i="47"/>
  <c r="M1548" i="47"/>
  <c r="L1548" i="47"/>
  <c r="K1548" i="47"/>
  <c r="I1548" i="47"/>
  <c r="H1548" i="47"/>
  <c r="F1548" i="47"/>
  <c r="E1548" i="47"/>
  <c r="D1548" i="47"/>
  <c r="C1548" i="47"/>
  <c r="B1548" i="47"/>
  <c r="A1548" i="47"/>
  <c r="A1547" i="47"/>
  <c r="W1546" i="47"/>
  <c r="V1546" i="47"/>
  <c r="U1546" i="47"/>
  <c r="S1546" i="47"/>
  <c r="R1546" i="47"/>
  <c r="Q1546" i="47"/>
  <c r="N1546" i="47"/>
  <c r="M1546" i="47"/>
  <c r="L1546" i="47"/>
  <c r="K1546" i="47"/>
  <c r="I1546" i="47"/>
  <c r="H1546" i="47"/>
  <c r="F1546" i="47"/>
  <c r="E1546" i="47"/>
  <c r="D1546" i="47"/>
  <c r="C1546" i="47"/>
  <c r="B1546" i="47"/>
  <c r="A1546" i="47"/>
  <c r="W1545" i="47"/>
  <c r="U1545" i="47"/>
  <c r="R1545" i="47"/>
  <c r="Q1545" i="47"/>
  <c r="M1545" i="47"/>
  <c r="L1545" i="47"/>
  <c r="J1545" i="47"/>
  <c r="F1545" i="47"/>
  <c r="D1545" i="47"/>
  <c r="C1545" i="47"/>
  <c r="B1545" i="47"/>
  <c r="A1545" i="47"/>
  <c r="T1545" i="47" s="1"/>
  <c r="W1544" i="47"/>
  <c r="V1544" i="47"/>
  <c r="U1544" i="47"/>
  <c r="S1544" i="47"/>
  <c r="R1544" i="47"/>
  <c r="Q1544" i="47"/>
  <c r="N1544" i="47"/>
  <c r="M1544" i="47"/>
  <c r="L1544" i="47"/>
  <c r="K1544" i="47"/>
  <c r="I1544" i="47"/>
  <c r="H1544" i="47"/>
  <c r="F1544" i="47"/>
  <c r="E1544" i="47"/>
  <c r="D1544" i="47"/>
  <c r="C1544" i="47"/>
  <c r="B1544" i="47"/>
  <c r="A1544" i="47"/>
  <c r="W1543" i="47"/>
  <c r="U1543" i="47"/>
  <c r="T1543" i="47"/>
  <c r="S1543" i="47"/>
  <c r="R1543" i="47"/>
  <c r="Q1543" i="47"/>
  <c r="M1543" i="47"/>
  <c r="L1543" i="47"/>
  <c r="J1543" i="47"/>
  <c r="I1543" i="47"/>
  <c r="H1543" i="47"/>
  <c r="F1543" i="47"/>
  <c r="D1543" i="47"/>
  <c r="C1543" i="47"/>
  <c r="B1543" i="47"/>
  <c r="A1543" i="47"/>
  <c r="W1542" i="47"/>
  <c r="V1542" i="47"/>
  <c r="U1542" i="47"/>
  <c r="S1542" i="47"/>
  <c r="R1542" i="47"/>
  <c r="Q1542" i="47"/>
  <c r="N1542" i="47"/>
  <c r="M1542" i="47"/>
  <c r="L1542" i="47"/>
  <c r="K1542" i="47"/>
  <c r="I1542" i="47"/>
  <c r="H1542" i="47"/>
  <c r="F1542" i="47"/>
  <c r="E1542" i="47"/>
  <c r="D1542" i="47"/>
  <c r="C1542" i="47"/>
  <c r="B1542" i="47"/>
  <c r="A1542" i="47"/>
  <c r="T1541" i="47"/>
  <c r="S1541" i="47"/>
  <c r="Q1541" i="47"/>
  <c r="I1541" i="47"/>
  <c r="H1541" i="47"/>
  <c r="D1541" i="47"/>
  <c r="A1541" i="47"/>
  <c r="U1541" i="47" s="1"/>
  <c r="W1540" i="47"/>
  <c r="V1540" i="47"/>
  <c r="U1540" i="47"/>
  <c r="S1540" i="47"/>
  <c r="R1540" i="47"/>
  <c r="Q1540" i="47"/>
  <c r="N1540" i="47"/>
  <c r="M1540" i="47"/>
  <c r="L1540" i="47"/>
  <c r="K1540" i="47"/>
  <c r="I1540" i="47"/>
  <c r="H1540" i="47"/>
  <c r="F1540" i="47"/>
  <c r="E1540" i="47"/>
  <c r="D1540" i="47"/>
  <c r="C1540" i="47"/>
  <c r="B1540" i="47"/>
  <c r="A1540" i="47"/>
  <c r="A1539" i="47"/>
  <c r="W1538" i="47"/>
  <c r="V1538" i="47"/>
  <c r="U1538" i="47"/>
  <c r="S1538" i="47"/>
  <c r="R1538" i="47"/>
  <c r="Q1538" i="47"/>
  <c r="N1538" i="47"/>
  <c r="M1538" i="47"/>
  <c r="L1538" i="47"/>
  <c r="K1538" i="47"/>
  <c r="I1538" i="47"/>
  <c r="H1538" i="47"/>
  <c r="F1538" i="47"/>
  <c r="E1538" i="47"/>
  <c r="D1538" i="47"/>
  <c r="C1538" i="47"/>
  <c r="B1538" i="47"/>
  <c r="A1538" i="47"/>
  <c r="W1537" i="47"/>
  <c r="U1537" i="47"/>
  <c r="R1537" i="47"/>
  <c r="Q1537" i="47"/>
  <c r="M1537" i="47"/>
  <c r="L1537" i="47"/>
  <c r="J1537" i="47"/>
  <c r="F1537" i="47"/>
  <c r="D1537" i="47"/>
  <c r="C1537" i="47"/>
  <c r="B1537" i="47"/>
  <c r="A1537" i="47"/>
  <c r="T1537" i="47" s="1"/>
  <c r="W1536" i="47"/>
  <c r="V1536" i="47"/>
  <c r="U1536" i="47"/>
  <c r="S1536" i="47"/>
  <c r="R1536" i="47"/>
  <c r="Q1536" i="47"/>
  <c r="N1536" i="47"/>
  <c r="M1536" i="47"/>
  <c r="L1536" i="47"/>
  <c r="K1536" i="47"/>
  <c r="I1536" i="47"/>
  <c r="H1536" i="47"/>
  <c r="F1536" i="47"/>
  <c r="E1536" i="47"/>
  <c r="D1536" i="47"/>
  <c r="C1536" i="47"/>
  <c r="B1536" i="47"/>
  <c r="A1536" i="47"/>
  <c r="W1535" i="47"/>
  <c r="U1535" i="47"/>
  <c r="T1535" i="47"/>
  <c r="S1535" i="47"/>
  <c r="R1535" i="47"/>
  <c r="Q1535" i="47"/>
  <c r="M1535" i="47"/>
  <c r="L1535" i="47"/>
  <c r="J1535" i="47"/>
  <c r="I1535" i="47"/>
  <c r="H1535" i="47"/>
  <c r="F1535" i="47"/>
  <c r="D1535" i="47"/>
  <c r="C1535" i="47"/>
  <c r="B1535" i="47"/>
  <c r="A1535" i="47"/>
  <c r="W1534" i="47"/>
  <c r="V1534" i="47"/>
  <c r="U1534" i="47"/>
  <c r="S1534" i="47"/>
  <c r="R1534" i="47"/>
  <c r="Q1534" i="47"/>
  <c r="N1534" i="47"/>
  <c r="M1534" i="47"/>
  <c r="L1534" i="47"/>
  <c r="K1534" i="47"/>
  <c r="I1534" i="47"/>
  <c r="H1534" i="47"/>
  <c r="F1534" i="47"/>
  <c r="E1534" i="47"/>
  <c r="D1534" i="47"/>
  <c r="C1534" i="47"/>
  <c r="B1534" i="47"/>
  <c r="A1534" i="47"/>
  <c r="T1533" i="47"/>
  <c r="S1533" i="47"/>
  <c r="Q1533" i="47"/>
  <c r="I1533" i="47"/>
  <c r="H1533" i="47"/>
  <c r="D1533" i="47"/>
  <c r="A1533" i="47"/>
  <c r="U1533" i="47" s="1"/>
  <c r="W1532" i="47"/>
  <c r="V1532" i="47"/>
  <c r="U1532" i="47"/>
  <c r="S1532" i="47"/>
  <c r="R1532" i="47"/>
  <c r="Q1532" i="47"/>
  <c r="N1532" i="47"/>
  <c r="M1532" i="47"/>
  <c r="L1532" i="47"/>
  <c r="K1532" i="47"/>
  <c r="I1532" i="47"/>
  <c r="H1532" i="47"/>
  <c r="F1532" i="47"/>
  <c r="E1532" i="47"/>
  <c r="D1532" i="47"/>
  <c r="C1532" i="47"/>
  <c r="B1532" i="47"/>
  <c r="A1532" i="47"/>
  <c r="A1531" i="47"/>
  <c r="W1530" i="47"/>
  <c r="V1530" i="47"/>
  <c r="U1530" i="47"/>
  <c r="S1530" i="47"/>
  <c r="R1530" i="47"/>
  <c r="Q1530" i="47"/>
  <c r="N1530" i="47"/>
  <c r="M1530" i="47"/>
  <c r="L1530" i="47"/>
  <c r="K1530" i="47"/>
  <c r="I1530" i="47"/>
  <c r="H1530" i="47"/>
  <c r="F1530" i="47"/>
  <c r="E1530" i="47"/>
  <c r="D1530" i="47"/>
  <c r="C1530" i="47"/>
  <c r="B1530" i="47"/>
  <c r="A1530" i="47"/>
  <c r="W1529" i="47"/>
  <c r="U1529" i="47"/>
  <c r="R1529" i="47"/>
  <c r="Q1529" i="47"/>
  <c r="M1529" i="47"/>
  <c r="L1529" i="47"/>
  <c r="J1529" i="47"/>
  <c r="F1529" i="47"/>
  <c r="D1529" i="47"/>
  <c r="C1529" i="47"/>
  <c r="B1529" i="47"/>
  <c r="A1529" i="47"/>
  <c r="T1529" i="47" s="1"/>
  <c r="W1528" i="47"/>
  <c r="V1528" i="47"/>
  <c r="U1528" i="47"/>
  <c r="S1528" i="47"/>
  <c r="R1528" i="47"/>
  <c r="Q1528" i="47"/>
  <c r="N1528" i="47"/>
  <c r="M1528" i="47"/>
  <c r="L1528" i="47"/>
  <c r="K1528" i="47"/>
  <c r="I1528" i="47"/>
  <c r="H1528" i="47"/>
  <c r="F1528" i="47"/>
  <c r="E1528" i="47"/>
  <c r="D1528" i="47"/>
  <c r="C1528" i="47"/>
  <c r="B1528" i="47"/>
  <c r="A1528" i="47"/>
  <c r="W1527" i="47"/>
  <c r="U1527" i="47"/>
  <c r="T1527" i="47"/>
  <c r="S1527" i="47"/>
  <c r="R1527" i="47"/>
  <c r="Q1527" i="47"/>
  <c r="M1527" i="47"/>
  <c r="L1527" i="47"/>
  <c r="J1527" i="47"/>
  <c r="I1527" i="47"/>
  <c r="H1527" i="47"/>
  <c r="F1527" i="47"/>
  <c r="D1527" i="47"/>
  <c r="C1527" i="47"/>
  <c r="B1527" i="47"/>
  <c r="A1527" i="47"/>
  <c r="W1526" i="47"/>
  <c r="V1526" i="47"/>
  <c r="U1526" i="47"/>
  <c r="S1526" i="47"/>
  <c r="R1526" i="47"/>
  <c r="Q1526" i="47"/>
  <c r="N1526" i="47"/>
  <c r="M1526" i="47"/>
  <c r="L1526" i="47"/>
  <c r="K1526" i="47"/>
  <c r="I1526" i="47"/>
  <c r="H1526" i="47"/>
  <c r="F1526" i="47"/>
  <c r="E1526" i="47"/>
  <c r="D1526" i="47"/>
  <c r="C1526" i="47"/>
  <c r="B1526" i="47"/>
  <c r="A1526" i="47"/>
  <c r="T1525" i="47"/>
  <c r="S1525" i="47"/>
  <c r="Q1525" i="47"/>
  <c r="I1525" i="47"/>
  <c r="H1525" i="47"/>
  <c r="D1525" i="47"/>
  <c r="A1525" i="47"/>
  <c r="U1525" i="47" s="1"/>
  <c r="W1524" i="47"/>
  <c r="V1524" i="47"/>
  <c r="U1524" i="47"/>
  <c r="S1524" i="47"/>
  <c r="R1524" i="47"/>
  <c r="Q1524" i="47"/>
  <c r="N1524" i="47"/>
  <c r="M1524" i="47"/>
  <c r="L1524" i="47"/>
  <c r="K1524" i="47"/>
  <c r="I1524" i="47"/>
  <c r="H1524" i="47"/>
  <c r="F1524" i="47"/>
  <c r="E1524" i="47"/>
  <c r="D1524" i="47"/>
  <c r="C1524" i="47"/>
  <c r="B1524" i="47"/>
  <c r="A1524" i="47"/>
  <c r="A1523" i="47"/>
  <c r="W1522" i="47"/>
  <c r="V1522" i="47"/>
  <c r="U1522" i="47"/>
  <c r="S1522" i="47"/>
  <c r="R1522" i="47"/>
  <c r="Q1522" i="47"/>
  <c r="N1522" i="47"/>
  <c r="M1522" i="47"/>
  <c r="L1522" i="47"/>
  <c r="K1522" i="47"/>
  <c r="I1522" i="47"/>
  <c r="H1522" i="47"/>
  <c r="F1522" i="47"/>
  <c r="E1522" i="47"/>
  <c r="D1522" i="47"/>
  <c r="C1522" i="47"/>
  <c r="B1522" i="47"/>
  <c r="A1522" i="47"/>
  <c r="W1521" i="47"/>
  <c r="U1521" i="47"/>
  <c r="R1521" i="47"/>
  <c r="Q1521" i="47"/>
  <c r="M1521" i="47"/>
  <c r="L1521" i="47"/>
  <c r="J1521" i="47"/>
  <c r="F1521" i="47"/>
  <c r="D1521" i="47"/>
  <c r="C1521" i="47"/>
  <c r="B1521" i="47"/>
  <c r="A1521" i="47"/>
  <c r="T1521" i="47" s="1"/>
  <c r="W1520" i="47"/>
  <c r="V1520" i="47"/>
  <c r="U1520" i="47"/>
  <c r="S1520" i="47"/>
  <c r="R1520" i="47"/>
  <c r="Q1520" i="47"/>
  <c r="N1520" i="47"/>
  <c r="M1520" i="47"/>
  <c r="L1520" i="47"/>
  <c r="K1520" i="47"/>
  <c r="I1520" i="47"/>
  <c r="H1520" i="47"/>
  <c r="F1520" i="47"/>
  <c r="E1520" i="47"/>
  <c r="D1520" i="47"/>
  <c r="C1520" i="47"/>
  <c r="B1520" i="47"/>
  <c r="A1520" i="47"/>
  <c r="W1519" i="47"/>
  <c r="U1519" i="47"/>
  <c r="T1519" i="47"/>
  <c r="S1519" i="47"/>
  <c r="R1519" i="47"/>
  <c r="Q1519" i="47"/>
  <c r="M1519" i="47"/>
  <c r="L1519" i="47"/>
  <c r="J1519" i="47"/>
  <c r="I1519" i="47"/>
  <c r="H1519" i="47"/>
  <c r="F1519" i="47"/>
  <c r="D1519" i="47"/>
  <c r="C1519" i="47"/>
  <c r="B1519" i="47"/>
  <c r="A1519" i="47"/>
  <c r="W1518" i="47"/>
  <c r="V1518" i="47"/>
  <c r="U1518" i="47"/>
  <c r="S1518" i="47"/>
  <c r="R1518" i="47"/>
  <c r="Q1518" i="47"/>
  <c r="N1518" i="47"/>
  <c r="M1518" i="47"/>
  <c r="L1518" i="47"/>
  <c r="K1518" i="47"/>
  <c r="I1518" i="47"/>
  <c r="H1518" i="47"/>
  <c r="F1518" i="47"/>
  <c r="E1518" i="47"/>
  <c r="D1518" i="47"/>
  <c r="C1518" i="47"/>
  <c r="B1518" i="47"/>
  <c r="A1518" i="47"/>
  <c r="T1517" i="47"/>
  <c r="S1517" i="47"/>
  <c r="Q1517" i="47"/>
  <c r="I1517" i="47"/>
  <c r="H1517" i="47"/>
  <c r="D1517" i="47"/>
  <c r="A1517" i="47"/>
  <c r="U1517" i="47" s="1"/>
  <c r="W1516" i="47"/>
  <c r="V1516" i="47"/>
  <c r="U1516" i="47"/>
  <c r="S1516" i="47"/>
  <c r="R1516" i="47"/>
  <c r="Q1516" i="47"/>
  <c r="N1516" i="47"/>
  <c r="M1516" i="47"/>
  <c r="L1516" i="47"/>
  <c r="K1516" i="47"/>
  <c r="I1516" i="47"/>
  <c r="H1516" i="47"/>
  <c r="F1516" i="47"/>
  <c r="E1516" i="47"/>
  <c r="D1516" i="47"/>
  <c r="C1516" i="47"/>
  <c r="B1516" i="47"/>
  <c r="A1516" i="47"/>
  <c r="A1515" i="47"/>
  <c r="W1514" i="47"/>
  <c r="V1514" i="47"/>
  <c r="U1514" i="47"/>
  <c r="S1514" i="47"/>
  <c r="R1514" i="47"/>
  <c r="Q1514" i="47"/>
  <c r="N1514" i="47"/>
  <c r="M1514" i="47"/>
  <c r="L1514" i="47"/>
  <c r="K1514" i="47"/>
  <c r="I1514" i="47"/>
  <c r="H1514" i="47"/>
  <c r="F1514" i="47"/>
  <c r="E1514" i="47"/>
  <c r="D1514" i="47"/>
  <c r="C1514" i="47"/>
  <c r="B1514" i="47"/>
  <c r="A1514" i="47"/>
  <c r="W1513" i="47"/>
  <c r="U1513" i="47"/>
  <c r="R1513" i="47"/>
  <c r="Q1513" i="47"/>
  <c r="M1513" i="47"/>
  <c r="L1513" i="47"/>
  <c r="J1513" i="47"/>
  <c r="F1513" i="47"/>
  <c r="D1513" i="47"/>
  <c r="C1513" i="47"/>
  <c r="B1513" i="47"/>
  <c r="A1513" i="47"/>
  <c r="T1513" i="47" s="1"/>
  <c r="W1512" i="47"/>
  <c r="V1512" i="47"/>
  <c r="U1512" i="47"/>
  <c r="S1512" i="47"/>
  <c r="R1512" i="47"/>
  <c r="Q1512" i="47"/>
  <c r="N1512" i="47"/>
  <c r="M1512" i="47"/>
  <c r="L1512" i="47"/>
  <c r="K1512" i="47"/>
  <c r="I1512" i="47"/>
  <c r="H1512" i="47"/>
  <c r="F1512" i="47"/>
  <c r="E1512" i="47"/>
  <c r="D1512" i="47"/>
  <c r="C1512" i="47"/>
  <c r="B1512" i="47"/>
  <c r="A1512" i="47"/>
  <c r="W1511" i="47"/>
  <c r="U1511" i="47"/>
  <c r="T1511" i="47"/>
  <c r="S1511" i="47"/>
  <c r="R1511" i="47"/>
  <c r="Q1511" i="47"/>
  <c r="M1511" i="47"/>
  <c r="L1511" i="47"/>
  <c r="J1511" i="47"/>
  <c r="I1511" i="47"/>
  <c r="H1511" i="47"/>
  <c r="F1511" i="47"/>
  <c r="D1511" i="47"/>
  <c r="C1511" i="47"/>
  <c r="B1511" i="47"/>
  <c r="A1511" i="47"/>
  <c r="W1510" i="47"/>
  <c r="V1510" i="47"/>
  <c r="U1510" i="47"/>
  <c r="S1510" i="47"/>
  <c r="R1510" i="47"/>
  <c r="Q1510" i="47"/>
  <c r="N1510" i="47"/>
  <c r="M1510" i="47"/>
  <c r="L1510" i="47"/>
  <c r="K1510" i="47"/>
  <c r="I1510" i="47"/>
  <c r="H1510" i="47"/>
  <c r="F1510" i="47"/>
  <c r="E1510" i="47"/>
  <c r="D1510" i="47"/>
  <c r="C1510" i="47"/>
  <c r="B1510" i="47"/>
  <c r="A1510" i="47"/>
  <c r="T1509" i="47"/>
  <c r="S1509" i="47"/>
  <c r="Q1509" i="47"/>
  <c r="I1509" i="47"/>
  <c r="H1509" i="47"/>
  <c r="D1509" i="47"/>
  <c r="A1509" i="47"/>
  <c r="U1509" i="47" s="1"/>
  <c r="W1508" i="47"/>
  <c r="V1508" i="47"/>
  <c r="U1508" i="47"/>
  <c r="S1508" i="47"/>
  <c r="R1508" i="47"/>
  <c r="Q1508" i="47"/>
  <c r="N1508" i="47"/>
  <c r="M1508" i="47"/>
  <c r="L1508" i="47"/>
  <c r="K1508" i="47"/>
  <c r="I1508" i="47"/>
  <c r="H1508" i="47"/>
  <c r="F1508" i="47"/>
  <c r="E1508" i="47"/>
  <c r="D1508" i="47"/>
  <c r="C1508" i="47"/>
  <c r="B1508" i="47"/>
  <c r="A1508" i="47"/>
  <c r="A1507" i="47"/>
  <c r="W1506" i="47"/>
  <c r="V1506" i="47"/>
  <c r="U1506" i="47"/>
  <c r="S1506" i="47"/>
  <c r="R1506" i="47"/>
  <c r="Q1506" i="47"/>
  <c r="N1506" i="47"/>
  <c r="M1506" i="47"/>
  <c r="L1506" i="47"/>
  <c r="K1506" i="47"/>
  <c r="I1506" i="47"/>
  <c r="H1506" i="47"/>
  <c r="F1506" i="47"/>
  <c r="E1506" i="47"/>
  <c r="D1506" i="47"/>
  <c r="C1506" i="47"/>
  <c r="B1506" i="47"/>
  <c r="A1506" i="47"/>
  <c r="W1505" i="47"/>
  <c r="U1505" i="47"/>
  <c r="R1505" i="47"/>
  <c r="Q1505" i="47"/>
  <c r="M1505" i="47"/>
  <c r="L1505" i="47"/>
  <c r="J1505" i="47"/>
  <c r="F1505" i="47"/>
  <c r="D1505" i="47"/>
  <c r="C1505" i="47"/>
  <c r="B1505" i="47"/>
  <c r="A1505" i="47"/>
  <c r="T1505" i="47" s="1"/>
  <c r="W1504" i="47"/>
  <c r="V1504" i="47"/>
  <c r="U1504" i="47"/>
  <c r="S1504" i="47"/>
  <c r="R1504" i="47"/>
  <c r="Q1504" i="47"/>
  <c r="N1504" i="47"/>
  <c r="M1504" i="47"/>
  <c r="L1504" i="47"/>
  <c r="K1504" i="47"/>
  <c r="I1504" i="47"/>
  <c r="H1504" i="47"/>
  <c r="F1504" i="47"/>
  <c r="E1504" i="47"/>
  <c r="D1504" i="47"/>
  <c r="C1504" i="47"/>
  <c r="B1504" i="47"/>
  <c r="A1504" i="47"/>
  <c r="W1503" i="47"/>
  <c r="U1503" i="47"/>
  <c r="T1503" i="47"/>
  <c r="S1503" i="47"/>
  <c r="R1503" i="47"/>
  <c r="Q1503" i="47"/>
  <c r="M1503" i="47"/>
  <c r="L1503" i="47"/>
  <c r="J1503" i="47"/>
  <c r="I1503" i="47"/>
  <c r="H1503" i="47"/>
  <c r="F1503" i="47"/>
  <c r="D1503" i="47"/>
  <c r="C1503" i="47"/>
  <c r="B1503" i="47"/>
  <c r="A1503" i="47"/>
  <c r="W1502" i="47"/>
  <c r="V1502" i="47"/>
  <c r="U1502" i="47"/>
  <c r="S1502" i="47"/>
  <c r="R1502" i="47"/>
  <c r="Q1502" i="47"/>
  <c r="N1502" i="47"/>
  <c r="M1502" i="47"/>
  <c r="L1502" i="47"/>
  <c r="K1502" i="47"/>
  <c r="I1502" i="47"/>
  <c r="H1502" i="47"/>
  <c r="F1502" i="47"/>
  <c r="E1502" i="47"/>
  <c r="D1502" i="47"/>
  <c r="C1502" i="47"/>
  <c r="B1502" i="47"/>
  <c r="A1502" i="47"/>
  <c r="T1501" i="47"/>
  <c r="Q1501" i="47"/>
  <c r="I1501" i="47"/>
  <c r="D1501" i="47"/>
  <c r="A1501" i="47"/>
  <c r="U1501" i="47" s="1"/>
  <c r="W1500" i="47"/>
  <c r="V1500" i="47"/>
  <c r="U1500" i="47"/>
  <c r="S1500" i="47"/>
  <c r="R1500" i="47"/>
  <c r="Q1500" i="47"/>
  <c r="N1500" i="47"/>
  <c r="M1500" i="47"/>
  <c r="L1500" i="47"/>
  <c r="K1500" i="47"/>
  <c r="I1500" i="47"/>
  <c r="H1500" i="47"/>
  <c r="F1500" i="47"/>
  <c r="E1500" i="47"/>
  <c r="D1500" i="47"/>
  <c r="C1500" i="47"/>
  <c r="B1500" i="47"/>
  <c r="A1500" i="47"/>
  <c r="A1499" i="47"/>
  <c r="W1498" i="47"/>
  <c r="V1498" i="47"/>
  <c r="U1498" i="47"/>
  <c r="S1498" i="47"/>
  <c r="R1498" i="47"/>
  <c r="Q1498" i="47"/>
  <c r="N1498" i="47"/>
  <c r="M1498" i="47"/>
  <c r="L1498" i="47"/>
  <c r="K1498" i="47"/>
  <c r="I1498" i="47"/>
  <c r="H1498" i="47"/>
  <c r="F1498" i="47"/>
  <c r="E1498" i="47"/>
  <c r="D1498" i="47"/>
  <c r="C1498" i="47"/>
  <c r="B1498" i="47"/>
  <c r="A1498" i="47"/>
  <c r="X1497" i="47"/>
  <c r="W1497" i="47"/>
  <c r="V1497" i="47"/>
  <c r="U1497" i="47"/>
  <c r="T1497" i="47"/>
  <c r="S1497" i="47"/>
  <c r="Q1497" i="47"/>
  <c r="P1497" i="47"/>
  <c r="N1497" i="47"/>
  <c r="M1497" i="47"/>
  <c r="L1497" i="47"/>
  <c r="K1497" i="47"/>
  <c r="J1497" i="47"/>
  <c r="H1497" i="47"/>
  <c r="G1497" i="47"/>
  <c r="F1497" i="47"/>
  <c r="E1497" i="47"/>
  <c r="D1497" i="47"/>
  <c r="C1497" i="47"/>
  <c r="B1497" i="47"/>
  <c r="A1497" i="47"/>
  <c r="R1497" i="47" s="1"/>
  <c r="X1496" i="47"/>
  <c r="W1496" i="47"/>
  <c r="V1496" i="47"/>
  <c r="U1496" i="47"/>
  <c r="T1496" i="47"/>
  <c r="S1496" i="47"/>
  <c r="Q1496" i="47"/>
  <c r="P1496" i="47"/>
  <c r="N1496" i="47"/>
  <c r="M1496" i="47"/>
  <c r="L1496" i="47"/>
  <c r="K1496" i="47"/>
  <c r="J1496" i="47"/>
  <c r="H1496" i="47"/>
  <c r="G1496" i="47"/>
  <c r="F1496" i="47"/>
  <c r="E1496" i="47"/>
  <c r="D1496" i="47"/>
  <c r="C1496" i="47"/>
  <c r="B1496" i="47"/>
  <c r="A1496" i="47"/>
  <c r="R1496" i="47" s="1"/>
  <c r="X1495" i="47"/>
  <c r="W1495" i="47"/>
  <c r="V1495" i="47"/>
  <c r="U1495" i="47"/>
  <c r="T1495" i="47"/>
  <c r="S1495" i="47"/>
  <c r="Q1495" i="47"/>
  <c r="P1495" i="47"/>
  <c r="N1495" i="47"/>
  <c r="M1495" i="47"/>
  <c r="L1495" i="47"/>
  <c r="K1495" i="47"/>
  <c r="J1495" i="47"/>
  <c r="H1495" i="47"/>
  <c r="G1495" i="47"/>
  <c r="F1495" i="47"/>
  <c r="E1495" i="47"/>
  <c r="D1495" i="47"/>
  <c r="C1495" i="47"/>
  <c r="B1495" i="47"/>
  <c r="A1495" i="47"/>
  <c r="R1495" i="47" s="1"/>
  <c r="X1494" i="47"/>
  <c r="W1494" i="47"/>
  <c r="V1494" i="47"/>
  <c r="U1494" i="47"/>
  <c r="T1494" i="47"/>
  <c r="S1494" i="47"/>
  <c r="Q1494" i="47"/>
  <c r="P1494" i="47"/>
  <c r="N1494" i="47"/>
  <c r="M1494" i="47"/>
  <c r="L1494" i="47"/>
  <c r="K1494" i="47"/>
  <c r="J1494" i="47"/>
  <c r="H1494" i="47"/>
  <c r="G1494" i="47"/>
  <c r="F1494" i="47"/>
  <c r="E1494" i="47"/>
  <c r="D1494" i="47"/>
  <c r="C1494" i="47"/>
  <c r="B1494" i="47"/>
  <c r="A1494" i="47"/>
  <c r="R1494" i="47" s="1"/>
  <c r="X1493" i="47"/>
  <c r="W1493" i="47"/>
  <c r="V1493" i="47"/>
  <c r="U1493" i="47"/>
  <c r="T1493" i="47"/>
  <c r="S1493" i="47"/>
  <c r="Q1493" i="47"/>
  <c r="P1493" i="47"/>
  <c r="N1493" i="47"/>
  <c r="M1493" i="47"/>
  <c r="L1493" i="47"/>
  <c r="K1493" i="47"/>
  <c r="J1493" i="47"/>
  <c r="H1493" i="47"/>
  <c r="G1493" i="47"/>
  <c r="F1493" i="47"/>
  <c r="E1493" i="47"/>
  <c r="D1493" i="47"/>
  <c r="C1493" i="47"/>
  <c r="B1493" i="47"/>
  <c r="A1493" i="47"/>
  <c r="R1493" i="47" s="1"/>
  <c r="X1492" i="47"/>
  <c r="W1492" i="47"/>
  <c r="V1492" i="47"/>
  <c r="U1492" i="47"/>
  <c r="T1492" i="47"/>
  <c r="S1492" i="47"/>
  <c r="Q1492" i="47"/>
  <c r="P1492" i="47"/>
  <c r="N1492" i="47"/>
  <c r="M1492" i="47"/>
  <c r="L1492" i="47"/>
  <c r="K1492" i="47"/>
  <c r="J1492" i="47"/>
  <c r="H1492" i="47"/>
  <c r="G1492" i="47"/>
  <c r="F1492" i="47"/>
  <c r="E1492" i="47"/>
  <c r="D1492" i="47"/>
  <c r="C1492" i="47"/>
  <c r="B1492" i="47"/>
  <c r="A1492" i="47"/>
  <c r="R1492" i="47" s="1"/>
  <c r="X1491" i="47"/>
  <c r="W1491" i="47"/>
  <c r="V1491" i="47"/>
  <c r="U1491" i="47"/>
  <c r="T1491" i="47"/>
  <c r="S1491" i="47"/>
  <c r="Q1491" i="47"/>
  <c r="P1491" i="47"/>
  <c r="N1491" i="47"/>
  <c r="M1491" i="47"/>
  <c r="L1491" i="47"/>
  <c r="K1491" i="47"/>
  <c r="J1491" i="47"/>
  <c r="H1491" i="47"/>
  <c r="G1491" i="47"/>
  <c r="F1491" i="47"/>
  <c r="E1491" i="47"/>
  <c r="D1491" i="47"/>
  <c r="C1491" i="47"/>
  <c r="B1491" i="47"/>
  <c r="A1491" i="47"/>
  <c r="R1491" i="47" s="1"/>
  <c r="X1490" i="47"/>
  <c r="W1490" i="47"/>
  <c r="V1490" i="47"/>
  <c r="U1490" i="47"/>
  <c r="T1490" i="47"/>
  <c r="S1490" i="47"/>
  <c r="Q1490" i="47"/>
  <c r="P1490" i="47"/>
  <c r="N1490" i="47"/>
  <c r="M1490" i="47"/>
  <c r="L1490" i="47"/>
  <c r="K1490" i="47"/>
  <c r="J1490" i="47"/>
  <c r="H1490" i="47"/>
  <c r="G1490" i="47"/>
  <c r="F1490" i="47"/>
  <c r="E1490" i="47"/>
  <c r="D1490" i="47"/>
  <c r="C1490" i="47"/>
  <c r="B1490" i="47"/>
  <c r="A1490" i="47"/>
  <c r="R1490" i="47" s="1"/>
  <c r="X1489" i="47"/>
  <c r="W1489" i="47"/>
  <c r="V1489" i="47"/>
  <c r="U1489" i="47"/>
  <c r="T1489" i="47"/>
  <c r="S1489" i="47"/>
  <c r="Q1489" i="47"/>
  <c r="P1489" i="47"/>
  <c r="N1489" i="47"/>
  <c r="M1489" i="47"/>
  <c r="L1489" i="47"/>
  <c r="K1489" i="47"/>
  <c r="J1489" i="47"/>
  <c r="H1489" i="47"/>
  <c r="G1489" i="47"/>
  <c r="F1489" i="47"/>
  <c r="E1489" i="47"/>
  <c r="D1489" i="47"/>
  <c r="C1489" i="47"/>
  <c r="B1489" i="47"/>
  <c r="A1489" i="47"/>
  <c r="R1489" i="47" s="1"/>
  <c r="X1488" i="47"/>
  <c r="W1488" i="47"/>
  <c r="V1488" i="47"/>
  <c r="U1488" i="47"/>
  <c r="T1488" i="47"/>
  <c r="S1488" i="47"/>
  <c r="Q1488" i="47"/>
  <c r="P1488" i="47"/>
  <c r="N1488" i="47"/>
  <c r="M1488" i="47"/>
  <c r="L1488" i="47"/>
  <c r="K1488" i="47"/>
  <c r="J1488" i="47"/>
  <c r="H1488" i="47"/>
  <c r="G1488" i="47"/>
  <c r="F1488" i="47"/>
  <c r="E1488" i="47"/>
  <c r="D1488" i="47"/>
  <c r="C1488" i="47"/>
  <c r="B1488" i="47"/>
  <c r="A1488" i="47"/>
  <c r="R1488" i="47" s="1"/>
  <c r="X1487" i="47"/>
  <c r="W1487" i="47"/>
  <c r="V1487" i="47"/>
  <c r="U1487" i="47"/>
  <c r="T1487" i="47"/>
  <c r="S1487" i="47"/>
  <c r="Q1487" i="47"/>
  <c r="P1487" i="47"/>
  <c r="N1487" i="47"/>
  <c r="M1487" i="47"/>
  <c r="L1487" i="47"/>
  <c r="K1487" i="47"/>
  <c r="J1487" i="47"/>
  <c r="H1487" i="47"/>
  <c r="G1487" i="47"/>
  <c r="F1487" i="47"/>
  <c r="E1487" i="47"/>
  <c r="D1487" i="47"/>
  <c r="C1487" i="47"/>
  <c r="B1487" i="47"/>
  <c r="A1487" i="47"/>
  <c r="R1487" i="47" s="1"/>
  <c r="X1486" i="47"/>
  <c r="W1486" i="47"/>
  <c r="V1486" i="47"/>
  <c r="U1486" i="47"/>
  <c r="T1486" i="47"/>
  <c r="S1486" i="47"/>
  <c r="Q1486" i="47"/>
  <c r="P1486" i="47"/>
  <c r="N1486" i="47"/>
  <c r="M1486" i="47"/>
  <c r="L1486" i="47"/>
  <c r="K1486" i="47"/>
  <c r="J1486" i="47"/>
  <c r="H1486" i="47"/>
  <c r="G1486" i="47"/>
  <c r="F1486" i="47"/>
  <c r="E1486" i="47"/>
  <c r="D1486" i="47"/>
  <c r="C1486" i="47"/>
  <c r="B1486" i="47"/>
  <c r="A1486" i="47"/>
  <c r="R1486" i="47" s="1"/>
  <c r="X1485" i="47"/>
  <c r="W1485" i="47"/>
  <c r="V1485" i="47"/>
  <c r="U1485" i="47"/>
  <c r="T1485" i="47"/>
  <c r="S1485" i="47"/>
  <c r="Q1485" i="47"/>
  <c r="P1485" i="47"/>
  <c r="N1485" i="47"/>
  <c r="M1485" i="47"/>
  <c r="L1485" i="47"/>
  <c r="K1485" i="47"/>
  <c r="J1485" i="47"/>
  <c r="H1485" i="47"/>
  <c r="G1485" i="47"/>
  <c r="F1485" i="47"/>
  <c r="E1485" i="47"/>
  <c r="D1485" i="47"/>
  <c r="C1485" i="47"/>
  <c r="B1485" i="47"/>
  <c r="A1485" i="47"/>
  <c r="R1485" i="47" s="1"/>
  <c r="X1484" i="47"/>
  <c r="W1484" i="47"/>
  <c r="V1484" i="47"/>
  <c r="U1484" i="47"/>
  <c r="T1484" i="47"/>
  <c r="S1484" i="47"/>
  <c r="Q1484" i="47"/>
  <c r="P1484" i="47"/>
  <c r="N1484" i="47"/>
  <c r="M1484" i="47"/>
  <c r="L1484" i="47"/>
  <c r="K1484" i="47"/>
  <c r="J1484" i="47"/>
  <c r="H1484" i="47"/>
  <c r="G1484" i="47"/>
  <c r="F1484" i="47"/>
  <c r="E1484" i="47"/>
  <c r="D1484" i="47"/>
  <c r="C1484" i="47"/>
  <c r="B1484" i="47"/>
  <c r="A1484" i="47"/>
  <c r="R1484" i="47" s="1"/>
  <c r="X1483" i="47"/>
  <c r="W1483" i="47"/>
  <c r="V1483" i="47"/>
  <c r="U1483" i="47"/>
  <c r="T1483" i="47"/>
  <c r="S1483" i="47"/>
  <c r="Q1483" i="47"/>
  <c r="P1483" i="47"/>
  <c r="N1483" i="47"/>
  <c r="M1483" i="47"/>
  <c r="L1483" i="47"/>
  <c r="K1483" i="47"/>
  <c r="J1483" i="47"/>
  <c r="H1483" i="47"/>
  <c r="G1483" i="47"/>
  <c r="F1483" i="47"/>
  <c r="E1483" i="47"/>
  <c r="D1483" i="47"/>
  <c r="C1483" i="47"/>
  <c r="B1483" i="47"/>
  <c r="A1483" i="47"/>
  <c r="R1483" i="47" s="1"/>
  <c r="X1482" i="47"/>
  <c r="W1482" i="47"/>
  <c r="V1482" i="47"/>
  <c r="U1482" i="47"/>
  <c r="T1482" i="47"/>
  <c r="S1482" i="47"/>
  <c r="Q1482" i="47"/>
  <c r="P1482" i="47"/>
  <c r="N1482" i="47"/>
  <c r="M1482" i="47"/>
  <c r="L1482" i="47"/>
  <c r="K1482" i="47"/>
  <c r="J1482" i="47"/>
  <c r="H1482" i="47"/>
  <c r="G1482" i="47"/>
  <c r="F1482" i="47"/>
  <c r="E1482" i="47"/>
  <c r="D1482" i="47"/>
  <c r="C1482" i="47"/>
  <c r="B1482" i="47"/>
  <c r="A1482" i="47"/>
  <c r="R1482" i="47" s="1"/>
  <c r="X1481" i="47"/>
  <c r="W1481" i="47"/>
  <c r="V1481" i="47"/>
  <c r="U1481" i="47"/>
  <c r="T1481" i="47"/>
  <c r="S1481" i="47"/>
  <c r="Q1481" i="47"/>
  <c r="P1481" i="47"/>
  <c r="N1481" i="47"/>
  <c r="M1481" i="47"/>
  <c r="L1481" i="47"/>
  <c r="K1481" i="47"/>
  <c r="J1481" i="47"/>
  <c r="H1481" i="47"/>
  <c r="G1481" i="47"/>
  <c r="F1481" i="47"/>
  <c r="E1481" i="47"/>
  <c r="D1481" i="47"/>
  <c r="C1481" i="47"/>
  <c r="B1481" i="47"/>
  <c r="A1481" i="47"/>
  <c r="R1481" i="47" s="1"/>
  <c r="X1480" i="47"/>
  <c r="W1480" i="47"/>
  <c r="V1480" i="47"/>
  <c r="U1480" i="47"/>
  <c r="T1480" i="47"/>
  <c r="S1480" i="47"/>
  <c r="Q1480" i="47"/>
  <c r="P1480" i="47"/>
  <c r="N1480" i="47"/>
  <c r="M1480" i="47"/>
  <c r="L1480" i="47"/>
  <c r="K1480" i="47"/>
  <c r="J1480" i="47"/>
  <c r="H1480" i="47"/>
  <c r="G1480" i="47"/>
  <c r="F1480" i="47"/>
  <c r="E1480" i="47"/>
  <c r="D1480" i="47"/>
  <c r="C1480" i="47"/>
  <c r="B1480" i="47"/>
  <c r="A1480" i="47"/>
  <c r="R1480" i="47" s="1"/>
  <c r="X1479" i="47"/>
  <c r="W1479" i="47"/>
  <c r="V1479" i="47"/>
  <c r="U1479" i="47"/>
  <c r="T1479" i="47"/>
  <c r="S1479" i="47"/>
  <c r="Q1479" i="47"/>
  <c r="P1479" i="47"/>
  <c r="N1479" i="47"/>
  <c r="M1479" i="47"/>
  <c r="L1479" i="47"/>
  <c r="K1479" i="47"/>
  <c r="J1479" i="47"/>
  <c r="H1479" i="47"/>
  <c r="G1479" i="47"/>
  <c r="F1479" i="47"/>
  <c r="E1479" i="47"/>
  <c r="D1479" i="47"/>
  <c r="C1479" i="47"/>
  <c r="B1479" i="47"/>
  <c r="A1479" i="47"/>
  <c r="R1479" i="47" s="1"/>
  <c r="X1478" i="47"/>
  <c r="W1478" i="47"/>
  <c r="V1478" i="47"/>
  <c r="U1478" i="47"/>
  <c r="T1478" i="47"/>
  <c r="S1478" i="47"/>
  <c r="Q1478" i="47"/>
  <c r="P1478" i="47"/>
  <c r="N1478" i="47"/>
  <c r="M1478" i="47"/>
  <c r="L1478" i="47"/>
  <c r="K1478" i="47"/>
  <c r="J1478" i="47"/>
  <c r="H1478" i="47"/>
  <c r="G1478" i="47"/>
  <c r="F1478" i="47"/>
  <c r="E1478" i="47"/>
  <c r="D1478" i="47"/>
  <c r="C1478" i="47"/>
  <c r="B1478" i="47"/>
  <c r="A1478" i="47"/>
  <c r="R1478" i="47" s="1"/>
  <c r="X1477" i="47"/>
  <c r="W1477" i="47"/>
  <c r="V1477" i="47"/>
  <c r="U1477" i="47"/>
  <c r="T1477" i="47"/>
  <c r="S1477" i="47"/>
  <c r="Q1477" i="47"/>
  <c r="P1477" i="47"/>
  <c r="N1477" i="47"/>
  <c r="M1477" i="47"/>
  <c r="L1477" i="47"/>
  <c r="K1477" i="47"/>
  <c r="J1477" i="47"/>
  <c r="H1477" i="47"/>
  <c r="G1477" i="47"/>
  <c r="F1477" i="47"/>
  <c r="E1477" i="47"/>
  <c r="D1477" i="47"/>
  <c r="C1477" i="47"/>
  <c r="B1477" i="47"/>
  <c r="A1477" i="47"/>
  <c r="R1477" i="47" s="1"/>
  <c r="X1476" i="47"/>
  <c r="W1476" i="47"/>
  <c r="V1476" i="47"/>
  <c r="U1476" i="47"/>
  <c r="T1476" i="47"/>
  <c r="S1476" i="47"/>
  <c r="Q1476" i="47"/>
  <c r="P1476" i="47"/>
  <c r="N1476" i="47"/>
  <c r="M1476" i="47"/>
  <c r="L1476" i="47"/>
  <c r="K1476" i="47"/>
  <c r="J1476" i="47"/>
  <c r="H1476" i="47"/>
  <c r="G1476" i="47"/>
  <c r="F1476" i="47"/>
  <c r="E1476" i="47"/>
  <c r="D1476" i="47"/>
  <c r="C1476" i="47"/>
  <c r="B1476" i="47"/>
  <c r="A1476" i="47"/>
  <c r="R1476" i="47" s="1"/>
  <c r="X1475" i="47"/>
  <c r="W1475" i="47"/>
  <c r="V1475" i="47"/>
  <c r="U1475" i="47"/>
  <c r="T1475" i="47"/>
  <c r="S1475" i="47"/>
  <c r="Q1475" i="47"/>
  <c r="P1475" i="47"/>
  <c r="N1475" i="47"/>
  <c r="M1475" i="47"/>
  <c r="L1475" i="47"/>
  <c r="K1475" i="47"/>
  <c r="J1475" i="47"/>
  <c r="H1475" i="47"/>
  <c r="G1475" i="47"/>
  <c r="F1475" i="47"/>
  <c r="E1475" i="47"/>
  <c r="D1475" i="47"/>
  <c r="C1475" i="47"/>
  <c r="B1475" i="47"/>
  <c r="A1475" i="47"/>
  <c r="R1475" i="47" s="1"/>
  <c r="X1474" i="47"/>
  <c r="W1474" i="47"/>
  <c r="V1474" i="47"/>
  <c r="U1474" i="47"/>
  <c r="T1474" i="47"/>
  <c r="S1474" i="47"/>
  <c r="Q1474" i="47"/>
  <c r="P1474" i="47"/>
  <c r="N1474" i="47"/>
  <c r="M1474" i="47"/>
  <c r="L1474" i="47"/>
  <c r="K1474" i="47"/>
  <c r="J1474" i="47"/>
  <c r="H1474" i="47"/>
  <c r="G1474" i="47"/>
  <c r="F1474" i="47"/>
  <c r="E1474" i="47"/>
  <c r="D1474" i="47"/>
  <c r="C1474" i="47"/>
  <c r="B1474" i="47"/>
  <c r="A1474" i="47"/>
  <c r="R1474" i="47" s="1"/>
  <c r="X1473" i="47"/>
  <c r="W1473" i="47"/>
  <c r="V1473" i="47"/>
  <c r="U1473" i="47"/>
  <c r="T1473" i="47"/>
  <c r="S1473" i="47"/>
  <c r="Q1473" i="47"/>
  <c r="P1473" i="47"/>
  <c r="N1473" i="47"/>
  <c r="M1473" i="47"/>
  <c r="L1473" i="47"/>
  <c r="K1473" i="47"/>
  <c r="J1473" i="47"/>
  <c r="H1473" i="47"/>
  <c r="G1473" i="47"/>
  <c r="F1473" i="47"/>
  <c r="E1473" i="47"/>
  <c r="D1473" i="47"/>
  <c r="C1473" i="47"/>
  <c r="B1473" i="47"/>
  <c r="A1473" i="47"/>
  <c r="R1473" i="47" s="1"/>
  <c r="X1472" i="47"/>
  <c r="W1472" i="47"/>
  <c r="V1472" i="47"/>
  <c r="U1472" i="47"/>
  <c r="T1472" i="47"/>
  <c r="S1472" i="47"/>
  <c r="Q1472" i="47"/>
  <c r="P1472" i="47"/>
  <c r="N1472" i="47"/>
  <c r="M1472" i="47"/>
  <c r="L1472" i="47"/>
  <c r="K1472" i="47"/>
  <c r="J1472" i="47"/>
  <c r="H1472" i="47"/>
  <c r="G1472" i="47"/>
  <c r="F1472" i="47"/>
  <c r="E1472" i="47"/>
  <c r="D1472" i="47"/>
  <c r="C1472" i="47"/>
  <c r="B1472" i="47"/>
  <c r="A1472" i="47"/>
  <c r="R1472" i="47" s="1"/>
  <c r="X1471" i="47"/>
  <c r="W1471" i="47"/>
  <c r="V1471" i="47"/>
  <c r="U1471" i="47"/>
  <c r="T1471" i="47"/>
  <c r="S1471" i="47"/>
  <c r="Q1471" i="47"/>
  <c r="P1471" i="47"/>
  <c r="N1471" i="47"/>
  <c r="M1471" i="47"/>
  <c r="L1471" i="47"/>
  <c r="K1471" i="47"/>
  <c r="J1471" i="47"/>
  <c r="H1471" i="47"/>
  <c r="G1471" i="47"/>
  <c r="F1471" i="47"/>
  <c r="E1471" i="47"/>
  <c r="D1471" i="47"/>
  <c r="C1471" i="47"/>
  <c r="B1471" i="47"/>
  <c r="A1471" i="47"/>
  <c r="R1471" i="47" s="1"/>
  <c r="X1470" i="47"/>
  <c r="W1470" i="47"/>
  <c r="V1470" i="47"/>
  <c r="U1470" i="47"/>
  <c r="T1470" i="47"/>
  <c r="S1470" i="47"/>
  <c r="Q1470" i="47"/>
  <c r="P1470" i="47"/>
  <c r="N1470" i="47"/>
  <c r="M1470" i="47"/>
  <c r="L1470" i="47"/>
  <c r="K1470" i="47"/>
  <c r="J1470" i="47"/>
  <c r="H1470" i="47"/>
  <c r="G1470" i="47"/>
  <c r="F1470" i="47"/>
  <c r="E1470" i="47"/>
  <c r="D1470" i="47"/>
  <c r="C1470" i="47"/>
  <c r="B1470" i="47"/>
  <c r="A1470" i="47"/>
  <c r="R1470" i="47" s="1"/>
  <c r="X1469" i="47"/>
  <c r="W1469" i="47"/>
  <c r="V1469" i="47"/>
  <c r="U1469" i="47"/>
  <c r="T1469" i="47"/>
  <c r="S1469" i="47"/>
  <c r="Q1469" i="47"/>
  <c r="P1469" i="47"/>
  <c r="N1469" i="47"/>
  <c r="M1469" i="47"/>
  <c r="L1469" i="47"/>
  <c r="K1469" i="47"/>
  <c r="J1469" i="47"/>
  <c r="H1469" i="47"/>
  <c r="G1469" i="47"/>
  <c r="F1469" i="47"/>
  <c r="E1469" i="47"/>
  <c r="D1469" i="47"/>
  <c r="C1469" i="47"/>
  <c r="B1469" i="47"/>
  <c r="A1469" i="47"/>
  <c r="R1469" i="47" s="1"/>
  <c r="X1468" i="47"/>
  <c r="W1468" i="47"/>
  <c r="V1468" i="47"/>
  <c r="U1468" i="47"/>
  <c r="T1468" i="47"/>
  <c r="S1468" i="47"/>
  <c r="Q1468" i="47"/>
  <c r="P1468" i="47"/>
  <c r="N1468" i="47"/>
  <c r="M1468" i="47"/>
  <c r="L1468" i="47"/>
  <c r="K1468" i="47"/>
  <c r="J1468" i="47"/>
  <c r="H1468" i="47"/>
  <c r="G1468" i="47"/>
  <c r="F1468" i="47"/>
  <c r="E1468" i="47"/>
  <c r="D1468" i="47"/>
  <c r="C1468" i="47"/>
  <c r="B1468" i="47"/>
  <c r="A1468" i="47"/>
  <c r="R1468" i="47" s="1"/>
  <c r="X1467" i="47"/>
  <c r="W1467" i="47"/>
  <c r="V1467" i="47"/>
  <c r="U1467" i="47"/>
  <c r="T1467" i="47"/>
  <c r="S1467" i="47"/>
  <c r="Q1467" i="47"/>
  <c r="P1467" i="47"/>
  <c r="N1467" i="47"/>
  <c r="M1467" i="47"/>
  <c r="L1467" i="47"/>
  <c r="K1467" i="47"/>
  <c r="J1467" i="47"/>
  <c r="H1467" i="47"/>
  <c r="G1467" i="47"/>
  <c r="F1467" i="47"/>
  <c r="E1467" i="47"/>
  <c r="D1467" i="47"/>
  <c r="C1467" i="47"/>
  <c r="B1467" i="47"/>
  <c r="A1467" i="47"/>
  <c r="R1467" i="47" s="1"/>
  <c r="X1466" i="47"/>
  <c r="W1466" i="47"/>
  <c r="V1466" i="47"/>
  <c r="U1466" i="47"/>
  <c r="T1466" i="47"/>
  <c r="S1466" i="47"/>
  <c r="Q1466" i="47"/>
  <c r="P1466" i="47"/>
  <c r="N1466" i="47"/>
  <c r="M1466" i="47"/>
  <c r="L1466" i="47"/>
  <c r="K1466" i="47"/>
  <c r="J1466" i="47"/>
  <c r="H1466" i="47"/>
  <c r="G1466" i="47"/>
  <c r="F1466" i="47"/>
  <c r="E1466" i="47"/>
  <c r="D1466" i="47"/>
  <c r="C1466" i="47"/>
  <c r="B1466" i="47"/>
  <c r="A1466" i="47"/>
  <c r="R1466" i="47" s="1"/>
  <c r="X1465" i="47"/>
  <c r="W1465" i="47"/>
  <c r="V1465" i="47"/>
  <c r="U1465" i="47"/>
  <c r="T1465" i="47"/>
  <c r="S1465" i="47"/>
  <c r="Q1465" i="47"/>
  <c r="P1465" i="47"/>
  <c r="N1465" i="47"/>
  <c r="M1465" i="47"/>
  <c r="L1465" i="47"/>
  <c r="K1465" i="47"/>
  <c r="J1465" i="47"/>
  <c r="H1465" i="47"/>
  <c r="G1465" i="47"/>
  <c r="F1465" i="47"/>
  <c r="E1465" i="47"/>
  <c r="D1465" i="47"/>
  <c r="C1465" i="47"/>
  <c r="B1465" i="47"/>
  <c r="A1465" i="47"/>
  <c r="R1465" i="47" s="1"/>
  <c r="X1464" i="47"/>
  <c r="W1464" i="47"/>
  <c r="V1464" i="47"/>
  <c r="U1464" i="47"/>
  <c r="T1464" i="47"/>
  <c r="S1464" i="47"/>
  <c r="Q1464" i="47"/>
  <c r="P1464" i="47"/>
  <c r="N1464" i="47"/>
  <c r="M1464" i="47"/>
  <c r="L1464" i="47"/>
  <c r="K1464" i="47"/>
  <c r="J1464" i="47"/>
  <c r="H1464" i="47"/>
  <c r="G1464" i="47"/>
  <c r="F1464" i="47"/>
  <c r="E1464" i="47"/>
  <c r="D1464" i="47"/>
  <c r="C1464" i="47"/>
  <c r="B1464" i="47"/>
  <c r="A1464" i="47"/>
  <c r="R1464" i="47" s="1"/>
  <c r="X1463" i="47"/>
  <c r="W1463" i="47"/>
  <c r="V1463" i="47"/>
  <c r="U1463" i="47"/>
  <c r="T1463" i="47"/>
  <c r="S1463" i="47"/>
  <c r="Q1463" i="47"/>
  <c r="P1463" i="47"/>
  <c r="N1463" i="47"/>
  <c r="M1463" i="47"/>
  <c r="L1463" i="47"/>
  <c r="K1463" i="47"/>
  <c r="J1463" i="47"/>
  <c r="H1463" i="47"/>
  <c r="G1463" i="47"/>
  <c r="F1463" i="47"/>
  <c r="E1463" i="47"/>
  <c r="D1463" i="47"/>
  <c r="C1463" i="47"/>
  <c r="B1463" i="47"/>
  <c r="A1463" i="47"/>
  <c r="R1463" i="47" s="1"/>
  <c r="X1462" i="47"/>
  <c r="W1462" i="47"/>
  <c r="V1462" i="47"/>
  <c r="U1462" i="47"/>
  <c r="T1462" i="47"/>
  <c r="S1462" i="47"/>
  <c r="Q1462" i="47"/>
  <c r="P1462" i="47"/>
  <c r="N1462" i="47"/>
  <c r="M1462" i="47"/>
  <c r="L1462" i="47"/>
  <c r="K1462" i="47"/>
  <c r="J1462" i="47"/>
  <c r="H1462" i="47"/>
  <c r="G1462" i="47"/>
  <c r="F1462" i="47"/>
  <c r="E1462" i="47"/>
  <c r="D1462" i="47"/>
  <c r="C1462" i="47"/>
  <c r="B1462" i="47"/>
  <c r="A1462" i="47"/>
  <c r="R1462" i="47" s="1"/>
  <c r="X1461" i="47"/>
  <c r="W1461" i="47"/>
  <c r="V1461" i="47"/>
  <c r="U1461" i="47"/>
  <c r="T1461" i="47"/>
  <c r="S1461" i="47"/>
  <c r="Q1461" i="47"/>
  <c r="P1461" i="47"/>
  <c r="N1461" i="47"/>
  <c r="M1461" i="47"/>
  <c r="L1461" i="47"/>
  <c r="K1461" i="47"/>
  <c r="J1461" i="47"/>
  <c r="H1461" i="47"/>
  <c r="G1461" i="47"/>
  <c r="F1461" i="47"/>
  <c r="E1461" i="47"/>
  <c r="D1461" i="47"/>
  <c r="C1461" i="47"/>
  <c r="B1461" i="47"/>
  <c r="A1461" i="47"/>
  <c r="R1461" i="47" s="1"/>
  <c r="X1460" i="47"/>
  <c r="W1460" i="47"/>
  <c r="V1460" i="47"/>
  <c r="U1460" i="47"/>
  <c r="T1460" i="47"/>
  <c r="S1460" i="47"/>
  <c r="Q1460" i="47"/>
  <c r="P1460" i="47"/>
  <c r="N1460" i="47"/>
  <c r="M1460" i="47"/>
  <c r="L1460" i="47"/>
  <c r="K1460" i="47"/>
  <c r="J1460" i="47"/>
  <c r="H1460" i="47"/>
  <c r="G1460" i="47"/>
  <c r="F1460" i="47"/>
  <c r="E1460" i="47"/>
  <c r="D1460" i="47"/>
  <c r="C1460" i="47"/>
  <c r="B1460" i="47"/>
  <c r="A1460" i="47"/>
  <c r="R1460" i="47" s="1"/>
  <c r="X1459" i="47"/>
  <c r="W1459" i="47"/>
  <c r="V1459" i="47"/>
  <c r="U1459" i="47"/>
  <c r="T1459" i="47"/>
  <c r="S1459" i="47"/>
  <c r="Q1459" i="47"/>
  <c r="P1459" i="47"/>
  <c r="N1459" i="47"/>
  <c r="M1459" i="47"/>
  <c r="L1459" i="47"/>
  <c r="K1459" i="47"/>
  <c r="J1459" i="47"/>
  <c r="H1459" i="47"/>
  <c r="G1459" i="47"/>
  <c r="F1459" i="47"/>
  <c r="E1459" i="47"/>
  <c r="D1459" i="47"/>
  <c r="C1459" i="47"/>
  <c r="B1459" i="47"/>
  <c r="A1459" i="47"/>
  <c r="R1459" i="47" s="1"/>
  <c r="X1458" i="47"/>
  <c r="W1458" i="47"/>
  <c r="V1458" i="47"/>
  <c r="U1458" i="47"/>
  <c r="T1458" i="47"/>
  <c r="S1458" i="47"/>
  <c r="Q1458" i="47"/>
  <c r="P1458" i="47"/>
  <c r="N1458" i="47"/>
  <c r="M1458" i="47"/>
  <c r="L1458" i="47"/>
  <c r="K1458" i="47"/>
  <c r="J1458" i="47"/>
  <c r="H1458" i="47"/>
  <c r="G1458" i="47"/>
  <c r="F1458" i="47"/>
  <c r="E1458" i="47"/>
  <c r="D1458" i="47"/>
  <c r="C1458" i="47"/>
  <c r="B1458" i="47"/>
  <c r="A1458" i="47"/>
  <c r="R1458" i="47" s="1"/>
  <c r="X1457" i="47"/>
  <c r="W1457" i="47"/>
  <c r="V1457" i="47"/>
  <c r="U1457" i="47"/>
  <c r="T1457" i="47"/>
  <c r="S1457" i="47"/>
  <c r="Q1457" i="47"/>
  <c r="P1457" i="47"/>
  <c r="N1457" i="47"/>
  <c r="M1457" i="47"/>
  <c r="L1457" i="47"/>
  <c r="K1457" i="47"/>
  <c r="J1457" i="47"/>
  <c r="H1457" i="47"/>
  <c r="G1457" i="47"/>
  <c r="F1457" i="47"/>
  <c r="E1457" i="47"/>
  <c r="D1457" i="47"/>
  <c r="C1457" i="47"/>
  <c r="B1457" i="47"/>
  <c r="A1457" i="47"/>
  <c r="R1457" i="47" s="1"/>
  <c r="X1456" i="47"/>
  <c r="W1456" i="47"/>
  <c r="V1456" i="47"/>
  <c r="U1456" i="47"/>
  <c r="T1456" i="47"/>
  <c r="S1456" i="47"/>
  <c r="Q1456" i="47"/>
  <c r="P1456" i="47"/>
  <c r="N1456" i="47"/>
  <c r="M1456" i="47"/>
  <c r="L1456" i="47"/>
  <c r="K1456" i="47"/>
  <c r="J1456" i="47"/>
  <c r="H1456" i="47"/>
  <c r="G1456" i="47"/>
  <c r="F1456" i="47"/>
  <c r="E1456" i="47"/>
  <c r="D1456" i="47"/>
  <c r="C1456" i="47"/>
  <c r="B1456" i="47"/>
  <c r="A1456" i="47"/>
  <c r="R1456" i="47" s="1"/>
  <c r="X1455" i="47"/>
  <c r="W1455" i="47"/>
  <c r="V1455" i="47"/>
  <c r="U1455" i="47"/>
  <c r="T1455" i="47"/>
  <c r="S1455" i="47"/>
  <c r="Q1455" i="47"/>
  <c r="P1455" i="47"/>
  <c r="N1455" i="47"/>
  <c r="M1455" i="47"/>
  <c r="L1455" i="47"/>
  <c r="K1455" i="47"/>
  <c r="J1455" i="47"/>
  <c r="H1455" i="47"/>
  <c r="G1455" i="47"/>
  <c r="F1455" i="47"/>
  <c r="E1455" i="47"/>
  <c r="D1455" i="47"/>
  <c r="C1455" i="47"/>
  <c r="B1455" i="47"/>
  <c r="A1455" i="47"/>
  <c r="R1455" i="47" s="1"/>
  <c r="X1454" i="47"/>
  <c r="W1454" i="47"/>
  <c r="V1454" i="47"/>
  <c r="U1454" i="47"/>
  <c r="T1454" i="47"/>
  <c r="S1454" i="47"/>
  <c r="Q1454" i="47"/>
  <c r="P1454" i="47"/>
  <c r="N1454" i="47"/>
  <c r="M1454" i="47"/>
  <c r="L1454" i="47"/>
  <c r="K1454" i="47"/>
  <c r="J1454" i="47"/>
  <c r="H1454" i="47"/>
  <c r="G1454" i="47"/>
  <c r="F1454" i="47"/>
  <c r="E1454" i="47"/>
  <c r="D1454" i="47"/>
  <c r="C1454" i="47"/>
  <c r="B1454" i="47"/>
  <c r="A1454" i="47"/>
  <c r="R1454" i="47" s="1"/>
  <c r="X1453" i="47"/>
  <c r="W1453" i="47"/>
  <c r="V1453" i="47"/>
  <c r="U1453" i="47"/>
  <c r="T1453" i="47"/>
  <c r="S1453" i="47"/>
  <c r="Q1453" i="47"/>
  <c r="P1453" i="47"/>
  <c r="N1453" i="47"/>
  <c r="M1453" i="47"/>
  <c r="L1453" i="47"/>
  <c r="K1453" i="47"/>
  <c r="J1453" i="47"/>
  <c r="H1453" i="47"/>
  <c r="G1453" i="47"/>
  <c r="F1453" i="47"/>
  <c r="E1453" i="47"/>
  <c r="D1453" i="47"/>
  <c r="C1453" i="47"/>
  <c r="B1453" i="47"/>
  <c r="A1453" i="47"/>
  <c r="R1453" i="47" s="1"/>
  <c r="X1452" i="47"/>
  <c r="W1452" i="47"/>
  <c r="V1452" i="47"/>
  <c r="U1452" i="47"/>
  <c r="T1452" i="47"/>
  <c r="S1452" i="47"/>
  <c r="Q1452" i="47"/>
  <c r="P1452" i="47"/>
  <c r="N1452" i="47"/>
  <c r="M1452" i="47"/>
  <c r="L1452" i="47"/>
  <c r="K1452" i="47"/>
  <c r="J1452" i="47"/>
  <c r="H1452" i="47"/>
  <c r="G1452" i="47"/>
  <c r="F1452" i="47"/>
  <c r="E1452" i="47"/>
  <c r="D1452" i="47"/>
  <c r="C1452" i="47"/>
  <c r="B1452" i="47"/>
  <c r="A1452" i="47"/>
  <c r="R1452" i="47" s="1"/>
  <c r="X1451" i="47"/>
  <c r="W1451" i="47"/>
  <c r="V1451" i="47"/>
  <c r="U1451" i="47"/>
  <c r="T1451" i="47"/>
  <c r="S1451" i="47"/>
  <c r="Q1451" i="47"/>
  <c r="P1451" i="47"/>
  <c r="N1451" i="47"/>
  <c r="M1451" i="47"/>
  <c r="L1451" i="47"/>
  <c r="K1451" i="47"/>
  <c r="J1451" i="47"/>
  <c r="H1451" i="47"/>
  <c r="G1451" i="47"/>
  <c r="F1451" i="47"/>
  <c r="E1451" i="47"/>
  <c r="D1451" i="47"/>
  <c r="C1451" i="47"/>
  <c r="B1451" i="47"/>
  <c r="A1451" i="47"/>
  <c r="R1451" i="47" s="1"/>
  <c r="X1450" i="47"/>
  <c r="W1450" i="47"/>
  <c r="V1450" i="47"/>
  <c r="U1450" i="47"/>
  <c r="T1450" i="47"/>
  <c r="S1450" i="47"/>
  <c r="Q1450" i="47"/>
  <c r="P1450" i="47"/>
  <c r="N1450" i="47"/>
  <c r="M1450" i="47"/>
  <c r="L1450" i="47"/>
  <c r="K1450" i="47"/>
  <c r="J1450" i="47"/>
  <c r="H1450" i="47"/>
  <c r="G1450" i="47"/>
  <c r="F1450" i="47"/>
  <c r="E1450" i="47"/>
  <c r="D1450" i="47"/>
  <c r="C1450" i="47"/>
  <c r="B1450" i="47"/>
  <c r="A1450" i="47"/>
  <c r="R1450" i="47" s="1"/>
  <c r="X1449" i="47"/>
  <c r="W1449" i="47"/>
  <c r="V1449" i="47"/>
  <c r="U1449" i="47"/>
  <c r="T1449" i="47"/>
  <c r="S1449" i="47"/>
  <c r="Q1449" i="47"/>
  <c r="P1449" i="47"/>
  <c r="N1449" i="47"/>
  <c r="M1449" i="47"/>
  <c r="L1449" i="47"/>
  <c r="K1449" i="47"/>
  <c r="J1449" i="47"/>
  <c r="H1449" i="47"/>
  <c r="G1449" i="47"/>
  <c r="F1449" i="47"/>
  <c r="E1449" i="47"/>
  <c r="D1449" i="47"/>
  <c r="C1449" i="47"/>
  <c r="B1449" i="47"/>
  <c r="A1449" i="47"/>
  <c r="R1449" i="47" s="1"/>
  <c r="X1448" i="47"/>
  <c r="W1448" i="47"/>
  <c r="V1448" i="47"/>
  <c r="U1448" i="47"/>
  <c r="T1448" i="47"/>
  <c r="S1448" i="47"/>
  <c r="Q1448" i="47"/>
  <c r="P1448" i="47"/>
  <c r="N1448" i="47"/>
  <c r="M1448" i="47"/>
  <c r="L1448" i="47"/>
  <c r="K1448" i="47"/>
  <c r="J1448" i="47"/>
  <c r="H1448" i="47"/>
  <c r="G1448" i="47"/>
  <c r="F1448" i="47"/>
  <c r="E1448" i="47"/>
  <c r="D1448" i="47"/>
  <c r="C1448" i="47"/>
  <c r="B1448" i="47"/>
  <c r="A1448" i="47"/>
  <c r="R1448" i="47" s="1"/>
  <c r="X1447" i="47"/>
  <c r="W1447" i="47"/>
  <c r="V1447" i="47"/>
  <c r="U1447" i="47"/>
  <c r="T1447" i="47"/>
  <c r="S1447" i="47"/>
  <c r="Q1447" i="47"/>
  <c r="P1447" i="47"/>
  <c r="N1447" i="47"/>
  <c r="M1447" i="47"/>
  <c r="L1447" i="47"/>
  <c r="K1447" i="47"/>
  <c r="J1447" i="47"/>
  <c r="H1447" i="47"/>
  <c r="G1447" i="47"/>
  <c r="F1447" i="47"/>
  <c r="E1447" i="47"/>
  <c r="D1447" i="47"/>
  <c r="C1447" i="47"/>
  <c r="B1447" i="47"/>
  <c r="A1447" i="47"/>
  <c r="R1447" i="47" s="1"/>
  <c r="X1446" i="47"/>
  <c r="W1446" i="47"/>
  <c r="V1446" i="47"/>
  <c r="U1446" i="47"/>
  <c r="T1446" i="47"/>
  <c r="S1446" i="47"/>
  <c r="Q1446" i="47"/>
  <c r="P1446" i="47"/>
  <c r="N1446" i="47"/>
  <c r="M1446" i="47"/>
  <c r="L1446" i="47"/>
  <c r="K1446" i="47"/>
  <c r="J1446" i="47"/>
  <c r="H1446" i="47"/>
  <c r="G1446" i="47"/>
  <c r="F1446" i="47"/>
  <c r="E1446" i="47"/>
  <c r="D1446" i="47"/>
  <c r="C1446" i="47"/>
  <c r="B1446" i="47"/>
  <c r="A1446" i="47"/>
  <c r="R1446" i="47" s="1"/>
  <c r="X1445" i="47"/>
  <c r="W1445" i="47"/>
  <c r="V1445" i="47"/>
  <c r="U1445" i="47"/>
  <c r="T1445" i="47"/>
  <c r="S1445" i="47"/>
  <c r="Q1445" i="47"/>
  <c r="P1445" i="47"/>
  <c r="N1445" i="47"/>
  <c r="M1445" i="47"/>
  <c r="L1445" i="47"/>
  <c r="K1445" i="47"/>
  <c r="J1445" i="47"/>
  <c r="H1445" i="47"/>
  <c r="G1445" i="47"/>
  <c r="F1445" i="47"/>
  <c r="E1445" i="47"/>
  <c r="D1445" i="47"/>
  <c r="C1445" i="47"/>
  <c r="B1445" i="47"/>
  <c r="A1445" i="47"/>
  <c r="R1445" i="47" s="1"/>
  <c r="X1444" i="47"/>
  <c r="W1444" i="47"/>
  <c r="V1444" i="47"/>
  <c r="U1444" i="47"/>
  <c r="T1444" i="47"/>
  <c r="S1444" i="47"/>
  <c r="Q1444" i="47"/>
  <c r="P1444" i="47"/>
  <c r="N1444" i="47"/>
  <c r="M1444" i="47"/>
  <c r="L1444" i="47"/>
  <c r="K1444" i="47"/>
  <c r="J1444" i="47"/>
  <c r="H1444" i="47"/>
  <c r="G1444" i="47"/>
  <c r="F1444" i="47"/>
  <c r="E1444" i="47"/>
  <c r="D1444" i="47"/>
  <c r="C1444" i="47"/>
  <c r="B1444" i="47"/>
  <c r="A1444" i="47"/>
  <c r="R1444" i="47" s="1"/>
  <c r="X1443" i="47"/>
  <c r="W1443" i="47"/>
  <c r="V1443" i="47"/>
  <c r="U1443" i="47"/>
  <c r="T1443" i="47"/>
  <c r="S1443" i="47"/>
  <c r="Q1443" i="47"/>
  <c r="P1443" i="47"/>
  <c r="N1443" i="47"/>
  <c r="M1443" i="47"/>
  <c r="L1443" i="47"/>
  <c r="K1443" i="47"/>
  <c r="J1443" i="47"/>
  <c r="H1443" i="47"/>
  <c r="G1443" i="47"/>
  <c r="F1443" i="47"/>
  <c r="E1443" i="47"/>
  <c r="D1443" i="47"/>
  <c r="C1443" i="47"/>
  <c r="B1443" i="47"/>
  <c r="A1443" i="47"/>
  <c r="R1443" i="47" s="1"/>
  <c r="X1442" i="47"/>
  <c r="W1442" i="47"/>
  <c r="V1442" i="47"/>
  <c r="U1442" i="47"/>
  <c r="T1442" i="47"/>
  <c r="S1442" i="47"/>
  <c r="Q1442" i="47"/>
  <c r="P1442" i="47"/>
  <c r="N1442" i="47"/>
  <c r="M1442" i="47"/>
  <c r="L1442" i="47"/>
  <c r="K1442" i="47"/>
  <c r="J1442" i="47"/>
  <c r="H1442" i="47"/>
  <c r="G1442" i="47"/>
  <c r="F1442" i="47"/>
  <c r="E1442" i="47"/>
  <c r="D1442" i="47"/>
  <c r="C1442" i="47"/>
  <c r="B1442" i="47"/>
  <c r="A1442" i="47"/>
  <c r="R1442" i="47" s="1"/>
  <c r="X1441" i="47"/>
  <c r="W1441" i="47"/>
  <c r="V1441" i="47"/>
  <c r="U1441" i="47"/>
  <c r="T1441" i="47"/>
  <c r="S1441" i="47"/>
  <c r="Q1441" i="47"/>
  <c r="P1441" i="47"/>
  <c r="N1441" i="47"/>
  <c r="M1441" i="47"/>
  <c r="L1441" i="47"/>
  <c r="K1441" i="47"/>
  <c r="J1441" i="47"/>
  <c r="H1441" i="47"/>
  <c r="G1441" i="47"/>
  <c r="F1441" i="47"/>
  <c r="E1441" i="47"/>
  <c r="D1441" i="47"/>
  <c r="C1441" i="47"/>
  <c r="B1441" i="47"/>
  <c r="A1441" i="47"/>
  <c r="R1441" i="47" s="1"/>
  <c r="X1440" i="47"/>
  <c r="W1440" i="47"/>
  <c r="V1440" i="47"/>
  <c r="U1440" i="47"/>
  <c r="T1440" i="47"/>
  <c r="S1440" i="47"/>
  <c r="Q1440" i="47"/>
  <c r="P1440" i="47"/>
  <c r="N1440" i="47"/>
  <c r="M1440" i="47"/>
  <c r="L1440" i="47"/>
  <c r="K1440" i="47"/>
  <c r="J1440" i="47"/>
  <c r="H1440" i="47"/>
  <c r="G1440" i="47"/>
  <c r="F1440" i="47"/>
  <c r="E1440" i="47"/>
  <c r="D1440" i="47"/>
  <c r="C1440" i="47"/>
  <c r="B1440" i="47"/>
  <c r="A1440" i="47"/>
  <c r="R1440" i="47" s="1"/>
  <c r="X1439" i="47"/>
  <c r="W1439" i="47"/>
  <c r="V1439" i="47"/>
  <c r="U1439" i="47"/>
  <c r="T1439" i="47"/>
  <c r="S1439" i="47"/>
  <c r="Q1439" i="47"/>
  <c r="P1439" i="47"/>
  <c r="N1439" i="47"/>
  <c r="M1439" i="47"/>
  <c r="L1439" i="47"/>
  <c r="K1439" i="47"/>
  <c r="J1439" i="47"/>
  <c r="H1439" i="47"/>
  <c r="G1439" i="47"/>
  <c r="F1439" i="47"/>
  <c r="E1439" i="47"/>
  <c r="D1439" i="47"/>
  <c r="C1439" i="47"/>
  <c r="B1439" i="47"/>
  <c r="A1439" i="47"/>
  <c r="R1439" i="47" s="1"/>
  <c r="X1438" i="47"/>
  <c r="W1438" i="47"/>
  <c r="V1438" i="47"/>
  <c r="U1438" i="47"/>
  <c r="T1438" i="47"/>
  <c r="S1438" i="47"/>
  <c r="Q1438" i="47"/>
  <c r="P1438" i="47"/>
  <c r="N1438" i="47"/>
  <c r="M1438" i="47"/>
  <c r="L1438" i="47"/>
  <c r="K1438" i="47"/>
  <c r="J1438" i="47"/>
  <c r="H1438" i="47"/>
  <c r="G1438" i="47"/>
  <c r="F1438" i="47"/>
  <c r="E1438" i="47"/>
  <c r="D1438" i="47"/>
  <c r="C1438" i="47"/>
  <c r="B1438" i="47"/>
  <c r="A1438" i="47"/>
  <c r="R1438" i="47" s="1"/>
  <c r="X1437" i="47"/>
  <c r="W1437" i="47"/>
  <c r="V1437" i="47"/>
  <c r="U1437" i="47"/>
  <c r="T1437" i="47"/>
  <c r="S1437" i="47"/>
  <c r="Q1437" i="47"/>
  <c r="P1437" i="47"/>
  <c r="N1437" i="47"/>
  <c r="M1437" i="47"/>
  <c r="L1437" i="47"/>
  <c r="K1437" i="47"/>
  <c r="J1437" i="47"/>
  <c r="H1437" i="47"/>
  <c r="G1437" i="47"/>
  <c r="F1437" i="47"/>
  <c r="E1437" i="47"/>
  <c r="D1437" i="47"/>
  <c r="C1437" i="47"/>
  <c r="B1437" i="47"/>
  <c r="A1437" i="47"/>
  <c r="R1437" i="47" s="1"/>
  <c r="X1436" i="47"/>
  <c r="W1436" i="47"/>
  <c r="V1436" i="47"/>
  <c r="U1436" i="47"/>
  <c r="T1436" i="47"/>
  <c r="S1436" i="47"/>
  <c r="Q1436" i="47"/>
  <c r="P1436" i="47"/>
  <c r="N1436" i="47"/>
  <c r="M1436" i="47"/>
  <c r="L1436" i="47"/>
  <c r="K1436" i="47"/>
  <c r="J1436" i="47"/>
  <c r="H1436" i="47"/>
  <c r="G1436" i="47"/>
  <c r="F1436" i="47"/>
  <c r="E1436" i="47"/>
  <c r="D1436" i="47"/>
  <c r="C1436" i="47"/>
  <c r="B1436" i="47"/>
  <c r="A1436" i="47"/>
  <c r="R1436" i="47" s="1"/>
  <c r="X1435" i="47"/>
  <c r="W1435" i="47"/>
  <c r="V1435" i="47"/>
  <c r="U1435" i="47"/>
  <c r="T1435" i="47"/>
  <c r="S1435" i="47"/>
  <c r="Q1435" i="47"/>
  <c r="P1435" i="47"/>
  <c r="N1435" i="47"/>
  <c r="M1435" i="47"/>
  <c r="L1435" i="47"/>
  <c r="K1435" i="47"/>
  <c r="J1435" i="47"/>
  <c r="H1435" i="47"/>
  <c r="G1435" i="47"/>
  <c r="F1435" i="47"/>
  <c r="E1435" i="47"/>
  <c r="D1435" i="47"/>
  <c r="C1435" i="47"/>
  <c r="B1435" i="47"/>
  <c r="A1435" i="47"/>
  <c r="R1435" i="47" s="1"/>
  <c r="X1434" i="47"/>
  <c r="W1434" i="47"/>
  <c r="V1434" i="47"/>
  <c r="U1434" i="47"/>
  <c r="T1434" i="47"/>
  <c r="S1434" i="47"/>
  <c r="Q1434" i="47"/>
  <c r="P1434" i="47"/>
  <c r="N1434" i="47"/>
  <c r="M1434" i="47"/>
  <c r="L1434" i="47"/>
  <c r="K1434" i="47"/>
  <c r="J1434" i="47"/>
  <c r="H1434" i="47"/>
  <c r="G1434" i="47"/>
  <c r="F1434" i="47"/>
  <c r="E1434" i="47"/>
  <c r="D1434" i="47"/>
  <c r="C1434" i="47"/>
  <c r="B1434" i="47"/>
  <c r="A1434" i="47"/>
  <c r="R1434" i="47" s="1"/>
  <c r="X1433" i="47"/>
  <c r="W1433" i="47"/>
  <c r="V1433" i="47"/>
  <c r="U1433" i="47"/>
  <c r="T1433" i="47"/>
  <c r="S1433" i="47"/>
  <c r="Q1433" i="47"/>
  <c r="P1433" i="47"/>
  <c r="N1433" i="47"/>
  <c r="M1433" i="47"/>
  <c r="L1433" i="47"/>
  <c r="K1433" i="47"/>
  <c r="J1433" i="47"/>
  <c r="H1433" i="47"/>
  <c r="G1433" i="47"/>
  <c r="F1433" i="47"/>
  <c r="E1433" i="47"/>
  <c r="D1433" i="47"/>
  <c r="C1433" i="47"/>
  <c r="B1433" i="47"/>
  <c r="A1433" i="47"/>
  <c r="R1433" i="47" s="1"/>
  <c r="X1432" i="47"/>
  <c r="W1432" i="47"/>
  <c r="V1432" i="47"/>
  <c r="U1432" i="47"/>
  <c r="T1432" i="47"/>
  <c r="S1432" i="47"/>
  <c r="Q1432" i="47"/>
  <c r="P1432" i="47"/>
  <c r="N1432" i="47"/>
  <c r="M1432" i="47"/>
  <c r="L1432" i="47"/>
  <c r="K1432" i="47"/>
  <c r="J1432" i="47"/>
  <c r="H1432" i="47"/>
  <c r="G1432" i="47"/>
  <c r="F1432" i="47"/>
  <c r="E1432" i="47"/>
  <c r="D1432" i="47"/>
  <c r="C1432" i="47"/>
  <c r="B1432" i="47"/>
  <c r="A1432" i="47"/>
  <c r="R1432" i="47" s="1"/>
  <c r="X1431" i="47"/>
  <c r="W1431" i="47"/>
  <c r="V1431" i="47"/>
  <c r="U1431" i="47"/>
  <c r="T1431" i="47"/>
  <c r="S1431" i="47"/>
  <c r="Q1431" i="47"/>
  <c r="P1431" i="47"/>
  <c r="N1431" i="47"/>
  <c r="M1431" i="47"/>
  <c r="L1431" i="47"/>
  <c r="K1431" i="47"/>
  <c r="J1431" i="47"/>
  <c r="H1431" i="47"/>
  <c r="G1431" i="47"/>
  <c r="F1431" i="47"/>
  <c r="E1431" i="47"/>
  <c r="D1431" i="47"/>
  <c r="C1431" i="47"/>
  <c r="B1431" i="47"/>
  <c r="A1431" i="47"/>
  <c r="R1431" i="47" s="1"/>
  <c r="X1430" i="47"/>
  <c r="W1430" i="47"/>
  <c r="V1430" i="47"/>
  <c r="U1430" i="47"/>
  <c r="T1430" i="47"/>
  <c r="S1430" i="47"/>
  <c r="Q1430" i="47"/>
  <c r="P1430" i="47"/>
  <c r="N1430" i="47"/>
  <c r="M1430" i="47"/>
  <c r="L1430" i="47"/>
  <c r="K1430" i="47"/>
  <c r="J1430" i="47"/>
  <c r="H1430" i="47"/>
  <c r="G1430" i="47"/>
  <c r="F1430" i="47"/>
  <c r="E1430" i="47"/>
  <c r="D1430" i="47"/>
  <c r="C1430" i="47"/>
  <c r="B1430" i="47"/>
  <c r="A1430" i="47"/>
  <c r="R1430" i="47" s="1"/>
  <c r="X1429" i="47"/>
  <c r="W1429" i="47"/>
  <c r="V1429" i="47"/>
  <c r="U1429" i="47"/>
  <c r="T1429" i="47"/>
  <c r="S1429" i="47"/>
  <c r="Q1429" i="47"/>
  <c r="P1429" i="47"/>
  <c r="N1429" i="47"/>
  <c r="M1429" i="47"/>
  <c r="L1429" i="47"/>
  <c r="K1429" i="47"/>
  <c r="J1429" i="47"/>
  <c r="H1429" i="47"/>
  <c r="G1429" i="47"/>
  <c r="F1429" i="47"/>
  <c r="E1429" i="47"/>
  <c r="D1429" i="47"/>
  <c r="C1429" i="47"/>
  <c r="B1429" i="47"/>
  <c r="A1429" i="47"/>
  <c r="R1429" i="47" s="1"/>
  <c r="X1428" i="47"/>
  <c r="W1428" i="47"/>
  <c r="V1428" i="47"/>
  <c r="U1428" i="47"/>
  <c r="T1428" i="47"/>
  <c r="S1428" i="47"/>
  <c r="Q1428" i="47"/>
  <c r="P1428" i="47"/>
  <c r="N1428" i="47"/>
  <c r="M1428" i="47"/>
  <c r="L1428" i="47"/>
  <c r="K1428" i="47"/>
  <c r="J1428" i="47"/>
  <c r="H1428" i="47"/>
  <c r="G1428" i="47"/>
  <c r="F1428" i="47"/>
  <c r="E1428" i="47"/>
  <c r="D1428" i="47"/>
  <c r="C1428" i="47"/>
  <c r="B1428" i="47"/>
  <c r="A1428" i="47"/>
  <c r="R1428" i="47" s="1"/>
  <c r="X1427" i="47"/>
  <c r="W1427" i="47"/>
  <c r="V1427" i="47"/>
  <c r="U1427" i="47"/>
  <c r="T1427" i="47"/>
  <c r="S1427" i="47"/>
  <c r="Q1427" i="47"/>
  <c r="P1427" i="47"/>
  <c r="N1427" i="47"/>
  <c r="M1427" i="47"/>
  <c r="L1427" i="47"/>
  <c r="K1427" i="47"/>
  <c r="J1427" i="47"/>
  <c r="H1427" i="47"/>
  <c r="G1427" i="47"/>
  <c r="F1427" i="47"/>
  <c r="E1427" i="47"/>
  <c r="D1427" i="47"/>
  <c r="C1427" i="47"/>
  <c r="B1427" i="47"/>
  <c r="A1427" i="47"/>
  <c r="R1427" i="47" s="1"/>
  <c r="X1426" i="47"/>
  <c r="W1426" i="47"/>
  <c r="V1426" i="47"/>
  <c r="U1426" i="47"/>
  <c r="T1426" i="47"/>
  <c r="S1426" i="47"/>
  <c r="Q1426" i="47"/>
  <c r="P1426" i="47"/>
  <c r="N1426" i="47"/>
  <c r="M1426" i="47"/>
  <c r="L1426" i="47"/>
  <c r="K1426" i="47"/>
  <c r="J1426" i="47"/>
  <c r="H1426" i="47"/>
  <c r="G1426" i="47"/>
  <c r="F1426" i="47"/>
  <c r="E1426" i="47"/>
  <c r="D1426" i="47"/>
  <c r="C1426" i="47"/>
  <c r="B1426" i="47"/>
  <c r="A1426" i="47"/>
  <c r="R1426" i="47" s="1"/>
  <c r="X1425" i="47"/>
  <c r="W1425" i="47"/>
  <c r="V1425" i="47"/>
  <c r="U1425" i="47"/>
  <c r="T1425" i="47"/>
  <c r="S1425" i="47"/>
  <c r="Q1425" i="47"/>
  <c r="P1425" i="47"/>
  <c r="N1425" i="47"/>
  <c r="M1425" i="47"/>
  <c r="L1425" i="47"/>
  <c r="K1425" i="47"/>
  <c r="J1425" i="47"/>
  <c r="H1425" i="47"/>
  <c r="G1425" i="47"/>
  <c r="F1425" i="47"/>
  <c r="E1425" i="47"/>
  <c r="D1425" i="47"/>
  <c r="C1425" i="47"/>
  <c r="B1425" i="47"/>
  <c r="A1425" i="47"/>
  <c r="R1425" i="47" s="1"/>
  <c r="X1424" i="47"/>
  <c r="W1424" i="47"/>
  <c r="V1424" i="47"/>
  <c r="U1424" i="47"/>
  <c r="T1424" i="47"/>
  <c r="S1424" i="47"/>
  <c r="Q1424" i="47"/>
  <c r="P1424" i="47"/>
  <c r="N1424" i="47"/>
  <c r="M1424" i="47"/>
  <c r="L1424" i="47"/>
  <c r="K1424" i="47"/>
  <c r="J1424" i="47"/>
  <c r="H1424" i="47"/>
  <c r="G1424" i="47"/>
  <c r="F1424" i="47"/>
  <c r="E1424" i="47"/>
  <c r="D1424" i="47"/>
  <c r="C1424" i="47"/>
  <c r="B1424" i="47"/>
  <c r="A1424" i="47"/>
  <c r="R1424" i="47" s="1"/>
  <c r="X1423" i="47"/>
  <c r="W1423" i="47"/>
  <c r="V1423" i="47"/>
  <c r="U1423" i="47"/>
  <c r="T1423" i="47"/>
  <c r="S1423" i="47"/>
  <c r="Q1423" i="47"/>
  <c r="P1423" i="47"/>
  <c r="N1423" i="47"/>
  <c r="M1423" i="47"/>
  <c r="L1423" i="47"/>
  <c r="K1423" i="47"/>
  <c r="J1423" i="47"/>
  <c r="H1423" i="47"/>
  <c r="G1423" i="47"/>
  <c r="F1423" i="47"/>
  <c r="E1423" i="47"/>
  <c r="D1423" i="47"/>
  <c r="C1423" i="47"/>
  <c r="B1423" i="47"/>
  <c r="A1423" i="47"/>
  <c r="R1423" i="47" s="1"/>
  <c r="X1422" i="47"/>
  <c r="W1422" i="47"/>
  <c r="V1422" i="47"/>
  <c r="U1422" i="47"/>
  <c r="T1422" i="47"/>
  <c r="S1422" i="47"/>
  <c r="Q1422" i="47"/>
  <c r="P1422" i="47"/>
  <c r="N1422" i="47"/>
  <c r="M1422" i="47"/>
  <c r="L1422" i="47"/>
  <c r="K1422" i="47"/>
  <c r="J1422" i="47"/>
  <c r="H1422" i="47"/>
  <c r="G1422" i="47"/>
  <c r="F1422" i="47"/>
  <c r="E1422" i="47"/>
  <c r="D1422" i="47"/>
  <c r="C1422" i="47"/>
  <c r="B1422" i="47"/>
  <c r="A1422" i="47"/>
  <c r="R1422" i="47" s="1"/>
  <c r="X1421" i="47"/>
  <c r="W1421" i="47"/>
  <c r="V1421" i="47"/>
  <c r="U1421" i="47"/>
  <c r="T1421" i="47"/>
  <c r="S1421" i="47"/>
  <c r="Q1421" i="47"/>
  <c r="P1421" i="47"/>
  <c r="N1421" i="47"/>
  <c r="M1421" i="47"/>
  <c r="L1421" i="47"/>
  <c r="K1421" i="47"/>
  <c r="J1421" i="47"/>
  <c r="H1421" i="47"/>
  <c r="G1421" i="47"/>
  <c r="F1421" i="47"/>
  <c r="E1421" i="47"/>
  <c r="D1421" i="47"/>
  <c r="C1421" i="47"/>
  <c r="B1421" i="47"/>
  <c r="A1421" i="47"/>
  <c r="R1421" i="47" s="1"/>
  <c r="X1420" i="47"/>
  <c r="W1420" i="47"/>
  <c r="V1420" i="47"/>
  <c r="U1420" i="47"/>
  <c r="T1420" i="47"/>
  <c r="S1420" i="47"/>
  <c r="Q1420" i="47"/>
  <c r="P1420" i="47"/>
  <c r="N1420" i="47"/>
  <c r="M1420" i="47"/>
  <c r="L1420" i="47"/>
  <c r="K1420" i="47"/>
  <c r="J1420" i="47"/>
  <c r="H1420" i="47"/>
  <c r="G1420" i="47"/>
  <c r="F1420" i="47"/>
  <c r="E1420" i="47"/>
  <c r="D1420" i="47"/>
  <c r="C1420" i="47"/>
  <c r="B1420" i="47"/>
  <c r="A1420" i="47"/>
  <c r="R1420" i="47" s="1"/>
  <c r="X1419" i="47"/>
  <c r="W1419" i="47"/>
  <c r="V1419" i="47"/>
  <c r="U1419" i="47"/>
  <c r="T1419" i="47"/>
  <c r="S1419" i="47"/>
  <c r="Q1419" i="47"/>
  <c r="P1419" i="47"/>
  <c r="N1419" i="47"/>
  <c r="M1419" i="47"/>
  <c r="L1419" i="47"/>
  <c r="K1419" i="47"/>
  <c r="J1419" i="47"/>
  <c r="H1419" i="47"/>
  <c r="G1419" i="47"/>
  <c r="F1419" i="47"/>
  <c r="E1419" i="47"/>
  <c r="D1419" i="47"/>
  <c r="C1419" i="47"/>
  <c r="B1419" i="47"/>
  <c r="A1419" i="47"/>
  <c r="R1419" i="47" s="1"/>
  <c r="X1418" i="47"/>
  <c r="W1418" i="47"/>
  <c r="V1418" i="47"/>
  <c r="U1418" i="47"/>
  <c r="T1418" i="47"/>
  <c r="S1418" i="47"/>
  <c r="Q1418" i="47"/>
  <c r="P1418" i="47"/>
  <c r="N1418" i="47"/>
  <c r="M1418" i="47"/>
  <c r="L1418" i="47"/>
  <c r="K1418" i="47"/>
  <c r="J1418" i="47"/>
  <c r="H1418" i="47"/>
  <c r="G1418" i="47"/>
  <c r="F1418" i="47"/>
  <c r="E1418" i="47"/>
  <c r="D1418" i="47"/>
  <c r="C1418" i="47"/>
  <c r="B1418" i="47"/>
  <c r="A1418" i="47"/>
  <c r="R1418" i="47" s="1"/>
  <c r="X1417" i="47"/>
  <c r="W1417" i="47"/>
  <c r="V1417" i="47"/>
  <c r="U1417" i="47"/>
  <c r="T1417" i="47"/>
  <c r="S1417" i="47"/>
  <c r="Q1417" i="47"/>
  <c r="P1417" i="47"/>
  <c r="N1417" i="47"/>
  <c r="M1417" i="47"/>
  <c r="L1417" i="47"/>
  <c r="K1417" i="47"/>
  <c r="J1417" i="47"/>
  <c r="H1417" i="47"/>
  <c r="G1417" i="47"/>
  <c r="F1417" i="47"/>
  <c r="E1417" i="47"/>
  <c r="D1417" i="47"/>
  <c r="C1417" i="47"/>
  <c r="B1417" i="47"/>
  <c r="A1417" i="47"/>
  <c r="R1417" i="47" s="1"/>
  <c r="X1416" i="47"/>
  <c r="W1416" i="47"/>
  <c r="V1416" i="47"/>
  <c r="U1416" i="47"/>
  <c r="T1416" i="47"/>
  <c r="S1416" i="47"/>
  <c r="Q1416" i="47"/>
  <c r="P1416" i="47"/>
  <c r="N1416" i="47"/>
  <c r="M1416" i="47"/>
  <c r="L1416" i="47"/>
  <c r="K1416" i="47"/>
  <c r="J1416" i="47"/>
  <c r="H1416" i="47"/>
  <c r="G1416" i="47"/>
  <c r="F1416" i="47"/>
  <c r="E1416" i="47"/>
  <c r="D1416" i="47"/>
  <c r="C1416" i="47"/>
  <c r="B1416" i="47"/>
  <c r="A1416" i="47"/>
  <c r="R1416" i="47" s="1"/>
  <c r="X1415" i="47"/>
  <c r="W1415" i="47"/>
  <c r="V1415" i="47"/>
  <c r="U1415" i="47"/>
  <c r="T1415" i="47"/>
  <c r="S1415" i="47"/>
  <c r="Q1415" i="47"/>
  <c r="P1415" i="47"/>
  <c r="N1415" i="47"/>
  <c r="M1415" i="47"/>
  <c r="L1415" i="47"/>
  <c r="K1415" i="47"/>
  <c r="J1415" i="47"/>
  <c r="H1415" i="47"/>
  <c r="G1415" i="47"/>
  <c r="F1415" i="47"/>
  <c r="E1415" i="47"/>
  <c r="D1415" i="47"/>
  <c r="C1415" i="47"/>
  <c r="B1415" i="47"/>
  <c r="A1415" i="47"/>
  <c r="R1415" i="47" s="1"/>
  <c r="X1414" i="47"/>
  <c r="W1414" i="47"/>
  <c r="V1414" i="47"/>
  <c r="U1414" i="47"/>
  <c r="T1414" i="47"/>
  <c r="S1414" i="47"/>
  <c r="Q1414" i="47"/>
  <c r="P1414" i="47"/>
  <c r="N1414" i="47"/>
  <c r="M1414" i="47"/>
  <c r="L1414" i="47"/>
  <c r="K1414" i="47"/>
  <c r="J1414" i="47"/>
  <c r="H1414" i="47"/>
  <c r="G1414" i="47"/>
  <c r="F1414" i="47"/>
  <c r="E1414" i="47"/>
  <c r="D1414" i="47"/>
  <c r="C1414" i="47"/>
  <c r="B1414" i="47"/>
  <c r="A1414" i="47"/>
  <c r="R1414" i="47" s="1"/>
  <c r="X1413" i="47"/>
  <c r="W1413" i="47"/>
  <c r="V1413" i="47"/>
  <c r="U1413" i="47"/>
  <c r="T1413" i="47"/>
  <c r="S1413" i="47"/>
  <c r="Q1413" i="47"/>
  <c r="P1413" i="47"/>
  <c r="N1413" i="47"/>
  <c r="M1413" i="47"/>
  <c r="L1413" i="47"/>
  <c r="K1413" i="47"/>
  <c r="J1413" i="47"/>
  <c r="H1413" i="47"/>
  <c r="G1413" i="47"/>
  <c r="F1413" i="47"/>
  <c r="E1413" i="47"/>
  <c r="D1413" i="47"/>
  <c r="C1413" i="47"/>
  <c r="B1413" i="47"/>
  <c r="A1413" i="47"/>
  <c r="R1413" i="47" s="1"/>
  <c r="X1412" i="47"/>
  <c r="W1412" i="47"/>
  <c r="V1412" i="47"/>
  <c r="U1412" i="47"/>
  <c r="T1412" i="47"/>
  <c r="S1412" i="47"/>
  <c r="Q1412" i="47"/>
  <c r="P1412" i="47"/>
  <c r="N1412" i="47"/>
  <c r="M1412" i="47"/>
  <c r="L1412" i="47"/>
  <c r="K1412" i="47"/>
  <c r="J1412" i="47"/>
  <c r="H1412" i="47"/>
  <c r="G1412" i="47"/>
  <c r="F1412" i="47"/>
  <c r="E1412" i="47"/>
  <c r="D1412" i="47"/>
  <c r="C1412" i="47"/>
  <c r="B1412" i="47"/>
  <c r="A1412" i="47"/>
  <c r="R1412" i="47" s="1"/>
  <c r="X1411" i="47"/>
  <c r="W1411" i="47"/>
  <c r="V1411" i="47"/>
  <c r="U1411" i="47"/>
  <c r="T1411" i="47"/>
  <c r="S1411" i="47"/>
  <c r="Q1411" i="47"/>
  <c r="P1411" i="47"/>
  <c r="N1411" i="47"/>
  <c r="M1411" i="47"/>
  <c r="L1411" i="47"/>
  <c r="K1411" i="47"/>
  <c r="J1411" i="47"/>
  <c r="H1411" i="47"/>
  <c r="G1411" i="47"/>
  <c r="F1411" i="47"/>
  <c r="E1411" i="47"/>
  <c r="D1411" i="47"/>
  <c r="C1411" i="47"/>
  <c r="B1411" i="47"/>
  <c r="A1411" i="47"/>
  <c r="R1411" i="47" s="1"/>
  <c r="X1410" i="47"/>
  <c r="W1410" i="47"/>
  <c r="V1410" i="47"/>
  <c r="U1410" i="47"/>
  <c r="T1410" i="47"/>
  <c r="S1410" i="47"/>
  <c r="Q1410" i="47"/>
  <c r="P1410" i="47"/>
  <c r="N1410" i="47"/>
  <c r="M1410" i="47"/>
  <c r="L1410" i="47"/>
  <c r="K1410" i="47"/>
  <c r="J1410" i="47"/>
  <c r="H1410" i="47"/>
  <c r="G1410" i="47"/>
  <c r="F1410" i="47"/>
  <c r="E1410" i="47"/>
  <c r="D1410" i="47"/>
  <c r="C1410" i="47"/>
  <c r="B1410" i="47"/>
  <c r="A1410" i="47"/>
  <c r="R1410" i="47" s="1"/>
  <c r="X1409" i="47"/>
  <c r="W1409" i="47"/>
  <c r="V1409" i="47"/>
  <c r="U1409" i="47"/>
  <c r="T1409" i="47"/>
  <c r="S1409" i="47"/>
  <c r="Q1409" i="47"/>
  <c r="P1409" i="47"/>
  <c r="N1409" i="47"/>
  <c r="M1409" i="47"/>
  <c r="L1409" i="47"/>
  <c r="K1409" i="47"/>
  <c r="J1409" i="47"/>
  <c r="H1409" i="47"/>
  <c r="G1409" i="47"/>
  <c r="F1409" i="47"/>
  <c r="E1409" i="47"/>
  <c r="D1409" i="47"/>
  <c r="C1409" i="47"/>
  <c r="B1409" i="47"/>
  <c r="A1409" i="47"/>
  <c r="R1409" i="47" s="1"/>
  <c r="X1408" i="47"/>
  <c r="W1408" i="47"/>
  <c r="V1408" i="47"/>
  <c r="U1408" i="47"/>
  <c r="T1408" i="47"/>
  <c r="S1408" i="47"/>
  <c r="Q1408" i="47"/>
  <c r="P1408" i="47"/>
  <c r="N1408" i="47"/>
  <c r="M1408" i="47"/>
  <c r="L1408" i="47"/>
  <c r="K1408" i="47"/>
  <c r="J1408" i="47"/>
  <c r="H1408" i="47"/>
  <c r="G1408" i="47"/>
  <c r="F1408" i="47"/>
  <c r="E1408" i="47"/>
  <c r="D1408" i="47"/>
  <c r="C1408" i="47"/>
  <c r="B1408" i="47"/>
  <c r="A1408" i="47"/>
  <c r="R1408" i="47" s="1"/>
  <c r="X1407" i="47"/>
  <c r="W1407" i="47"/>
  <c r="V1407" i="47"/>
  <c r="U1407" i="47"/>
  <c r="T1407" i="47"/>
  <c r="S1407" i="47"/>
  <c r="Q1407" i="47"/>
  <c r="P1407" i="47"/>
  <c r="N1407" i="47"/>
  <c r="M1407" i="47"/>
  <c r="L1407" i="47"/>
  <c r="K1407" i="47"/>
  <c r="J1407" i="47"/>
  <c r="H1407" i="47"/>
  <c r="G1407" i="47"/>
  <c r="F1407" i="47"/>
  <c r="E1407" i="47"/>
  <c r="D1407" i="47"/>
  <c r="C1407" i="47"/>
  <c r="B1407" i="47"/>
  <c r="A1407" i="47"/>
  <c r="R1407" i="47" s="1"/>
  <c r="X1406" i="47"/>
  <c r="W1406" i="47"/>
  <c r="V1406" i="47"/>
  <c r="U1406" i="47"/>
  <c r="T1406" i="47"/>
  <c r="S1406" i="47"/>
  <c r="Q1406" i="47"/>
  <c r="P1406" i="47"/>
  <c r="N1406" i="47"/>
  <c r="M1406" i="47"/>
  <c r="L1406" i="47"/>
  <c r="K1406" i="47"/>
  <c r="J1406" i="47"/>
  <c r="H1406" i="47"/>
  <c r="G1406" i="47"/>
  <c r="F1406" i="47"/>
  <c r="E1406" i="47"/>
  <c r="D1406" i="47"/>
  <c r="C1406" i="47"/>
  <c r="B1406" i="47"/>
  <c r="A1406" i="47"/>
  <c r="R1406" i="47" s="1"/>
  <c r="X1405" i="47"/>
  <c r="W1405" i="47"/>
  <c r="V1405" i="47"/>
  <c r="U1405" i="47"/>
  <c r="T1405" i="47"/>
  <c r="S1405" i="47"/>
  <c r="Q1405" i="47"/>
  <c r="P1405" i="47"/>
  <c r="N1405" i="47"/>
  <c r="M1405" i="47"/>
  <c r="L1405" i="47"/>
  <c r="K1405" i="47"/>
  <c r="J1405" i="47"/>
  <c r="H1405" i="47"/>
  <c r="G1405" i="47"/>
  <c r="F1405" i="47"/>
  <c r="E1405" i="47"/>
  <c r="D1405" i="47"/>
  <c r="C1405" i="47"/>
  <c r="B1405" i="47"/>
  <c r="A1405" i="47"/>
  <c r="R1405" i="47" s="1"/>
  <c r="X1404" i="47"/>
  <c r="W1404" i="47"/>
  <c r="V1404" i="47"/>
  <c r="U1404" i="47"/>
  <c r="T1404" i="47"/>
  <c r="S1404" i="47"/>
  <c r="Q1404" i="47"/>
  <c r="P1404" i="47"/>
  <c r="N1404" i="47"/>
  <c r="M1404" i="47"/>
  <c r="L1404" i="47"/>
  <c r="K1404" i="47"/>
  <c r="J1404" i="47"/>
  <c r="H1404" i="47"/>
  <c r="G1404" i="47"/>
  <c r="F1404" i="47"/>
  <c r="E1404" i="47"/>
  <c r="D1404" i="47"/>
  <c r="C1404" i="47"/>
  <c r="B1404" i="47"/>
  <c r="A1404" i="47"/>
  <c r="R1404" i="47" s="1"/>
  <c r="X1403" i="47"/>
  <c r="W1403" i="47"/>
  <c r="V1403" i="47"/>
  <c r="U1403" i="47"/>
  <c r="T1403" i="47"/>
  <c r="S1403" i="47"/>
  <c r="Q1403" i="47"/>
  <c r="P1403" i="47"/>
  <c r="N1403" i="47"/>
  <c r="M1403" i="47"/>
  <c r="L1403" i="47"/>
  <c r="K1403" i="47"/>
  <c r="J1403" i="47"/>
  <c r="H1403" i="47"/>
  <c r="G1403" i="47"/>
  <c r="F1403" i="47"/>
  <c r="E1403" i="47"/>
  <c r="D1403" i="47"/>
  <c r="C1403" i="47"/>
  <c r="B1403" i="47"/>
  <c r="A1403" i="47"/>
  <c r="R1403" i="47" s="1"/>
  <c r="X1402" i="47"/>
  <c r="W1402" i="47"/>
  <c r="V1402" i="47"/>
  <c r="U1402" i="47"/>
  <c r="T1402" i="47"/>
  <c r="S1402" i="47"/>
  <c r="Q1402" i="47"/>
  <c r="P1402" i="47"/>
  <c r="N1402" i="47"/>
  <c r="M1402" i="47"/>
  <c r="L1402" i="47"/>
  <c r="K1402" i="47"/>
  <c r="J1402" i="47"/>
  <c r="H1402" i="47"/>
  <c r="G1402" i="47"/>
  <c r="F1402" i="47"/>
  <c r="E1402" i="47"/>
  <c r="D1402" i="47"/>
  <c r="C1402" i="47"/>
  <c r="B1402" i="47"/>
  <c r="A1402" i="47"/>
  <c r="R1402" i="47" s="1"/>
  <c r="X1401" i="47"/>
  <c r="W1401" i="47"/>
  <c r="V1401" i="47"/>
  <c r="U1401" i="47"/>
  <c r="T1401" i="47"/>
  <c r="S1401" i="47"/>
  <c r="Q1401" i="47"/>
  <c r="P1401" i="47"/>
  <c r="N1401" i="47"/>
  <c r="M1401" i="47"/>
  <c r="L1401" i="47"/>
  <c r="K1401" i="47"/>
  <c r="J1401" i="47"/>
  <c r="H1401" i="47"/>
  <c r="G1401" i="47"/>
  <c r="F1401" i="47"/>
  <c r="E1401" i="47"/>
  <c r="D1401" i="47"/>
  <c r="C1401" i="47"/>
  <c r="B1401" i="47"/>
  <c r="A1401" i="47"/>
  <c r="R1401" i="47" s="1"/>
  <c r="X1400" i="47"/>
  <c r="W1400" i="47"/>
  <c r="V1400" i="47"/>
  <c r="U1400" i="47"/>
  <c r="T1400" i="47"/>
  <c r="S1400" i="47"/>
  <c r="Q1400" i="47"/>
  <c r="P1400" i="47"/>
  <c r="N1400" i="47"/>
  <c r="M1400" i="47"/>
  <c r="L1400" i="47"/>
  <c r="K1400" i="47"/>
  <c r="J1400" i="47"/>
  <c r="H1400" i="47"/>
  <c r="G1400" i="47"/>
  <c r="F1400" i="47"/>
  <c r="E1400" i="47"/>
  <c r="D1400" i="47"/>
  <c r="C1400" i="47"/>
  <c r="B1400" i="47"/>
  <c r="A1400" i="47"/>
  <c r="R1400" i="47" s="1"/>
  <c r="X1399" i="47"/>
  <c r="W1399" i="47"/>
  <c r="V1399" i="47"/>
  <c r="U1399" i="47"/>
  <c r="T1399" i="47"/>
  <c r="S1399" i="47"/>
  <c r="Q1399" i="47"/>
  <c r="P1399" i="47"/>
  <c r="N1399" i="47"/>
  <c r="M1399" i="47"/>
  <c r="L1399" i="47"/>
  <c r="K1399" i="47"/>
  <c r="J1399" i="47"/>
  <c r="H1399" i="47"/>
  <c r="G1399" i="47"/>
  <c r="F1399" i="47"/>
  <c r="E1399" i="47"/>
  <c r="D1399" i="47"/>
  <c r="C1399" i="47"/>
  <c r="B1399" i="47"/>
  <c r="A1399" i="47"/>
  <c r="R1399" i="47" s="1"/>
  <c r="X1398" i="47"/>
  <c r="W1398" i="47"/>
  <c r="V1398" i="47"/>
  <c r="U1398" i="47"/>
  <c r="T1398" i="47"/>
  <c r="S1398" i="47"/>
  <c r="Q1398" i="47"/>
  <c r="P1398" i="47"/>
  <c r="N1398" i="47"/>
  <c r="M1398" i="47"/>
  <c r="L1398" i="47"/>
  <c r="K1398" i="47"/>
  <c r="J1398" i="47"/>
  <c r="H1398" i="47"/>
  <c r="G1398" i="47"/>
  <c r="F1398" i="47"/>
  <c r="E1398" i="47"/>
  <c r="D1398" i="47"/>
  <c r="C1398" i="47"/>
  <c r="B1398" i="47"/>
  <c r="A1398" i="47"/>
  <c r="R1398" i="47" s="1"/>
  <c r="X1397" i="47"/>
  <c r="W1397" i="47"/>
  <c r="V1397" i="47"/>
  <c r="U1397" i="47"/>
  <c r="T1397" i="47"/>
  <c r="S1397" i="47"/>
  <c r="Q1397" i="47"/>
  <c r="P1397" i="47"/>
  <c r="N1397" i="47"/>
  <c r="M1397" i="47"/>
  <c r="L1397" i="47"/>
  <c r="K1397" i="47"/>
  <c r="J1397" i="47"/>
  <c r="H1397" i="47"/>
  <c r="G1397" i="47"/>
  <c r="F1397" i="47"/>
  <c r="E1397" i="47"/>
  <c r="D1397" i="47"/>
  <c r="C1397" i="47"/>
  <c r="B1397" i="47"/>
  <c r="A1397" i="47"/>
  <c r="R1397" i="47" s="1"/>
  <c r="X1396" i="47"/>
  <c r="W1396" i="47"/>
  <c r="V1396" i="47"/>
  <c r="U1396" i="47"/>
  <c r="T1396" i="47"/>
  <c r="S1396" i="47"/>
  <c r="Q1396" i="47"/>
  <c r="P1396" i="47"/>
  <c r="N1396" i="47"/>
  <c r="M1396" i="47"/>
  <c r="L1396" i="47"/>
  <c r="K1396" i="47"/>
  <c r="J1396" i="47"/>
  <c r="H1396" i="47"/>
  <c r="G1396" i="47"/>
  <c r="F1396" i="47"/>
  <c r="E1396" i="47"/>
  <c r="D1396" i="47"/>
  <c r="C1396" i="47"/>
  <c r="B1396" i="47"/>
  <c r="A1396" i="47"/>
  <c r="R1396" i="47" s="1"/>
  <c r="X1395" i="47"/>
  <c r="W1395" i="47"/>
  <c r="V1395" i="47"/>
  <c r="U1395" i="47"/>
  <c r="T1395" i="47"/>
  <c r="S1395" i="47"/>
  <c r="Q1395" i="47"/>
  <c r="P1395" i="47"/>
  <c r="N1395" i="47"/>
  <c r="M1395" i="47"/>
  <c r="L1395" i="47"/>
  <c r="K1395" i="47"/>
  <c r="J1395" i="47"/>
  <c r="H1395" i="47"/>
  <c r="G1395" i="47"/>
  <c r="F1395" i="47"/>
  <c r="E1395" i="47"/>
  <c r="D1395" i="47"/>
  <c r="C1395" i="47"/>
  <c r="B1395" i="47"/>
  <c r="A1395" i="47"/>
  <c r="R1395" i="47" s="1"/>
  <c r="X1394" i="47"/>
  <c r="W1394" i="47"/>
  <c r="V1394" i="47"/>
  <c r="U1394" i="47"/>
  <c r="T1394" i="47"/>
  <c r="S1394" i="47"/>
  <c r="Q1394" i="47"/>
  <c r="P1394" i="47"/>
  <c r="N1394" i="47"/>
  <c r="M1394" i="47"/>
  <c r="L1394" i="47"/>
  <c r="K1394" i="47"/>
  <c r="J1394" i="47"/>
  <c r="H1394" i="47"/>
  <c r="G1394" i="47"/>
  <c r="F1394" i="47"/>
  <c r="E1394" i="47"/>
  <c r="D1394" i="47"/>
  <c r="C1394" i="47"/>
  <c r="B1394" i="47"/>
  <c r="A1394" i="47"/>
  <c r="R1394" i="47" s="1"/>
  <c r="X1393" i="47"/>
  <c r="W1393" i="47"/>
  <c r="V1393" i="47"/>
  <c r="U1393" i="47"/>
  <c r="T1393" i="47"/>
  <c r="S1393" i="47"/>
  <c r="Q1393" i="47"/>
  <c r="P1393" i="47"/>
  <c r="N1393" i="47"/>
  <c r="M1393" i="47"/>
  <c r="L1393" i="47"/>
  <c r="K1393" i="47"/>
  <c r="J1393" i="47"/>
  <c r="H1393" i="47"/>
  <c r="G1393" i="47"/>
  <c r="F1393" i="47"/>
  <c r="E1393" i="47"/>
  <c r="D1393" i="47"/>
  <c r="C1393" i="47"/>
  <c r="B1393" i="47"/>
  <c r="A1393" i="47"/>
  <c r="R1393" i="47" s="1"/>
  <c r="X1392" i="47"/>
  <c r="W1392" i="47"/>
  <c r="V1392" i="47"/>
  <c r="U1392" i="47"/>
  <c r="T1392" i="47"/>
  <c r="S1392" i="47"/>
  <c r="Q1392" i="47"/>
  <c r="P1392" i="47"/>
  <c r="N1392" i="47"/>
  <c r="M1392" i="47"/>
  <c r="L1392" i="47"/>
  <c r="K1392" i="47"/>
  <c r="J1392" i="47"/>
  <c r="H1392" i="47"/>
  <c r="G1392" i="47"/>
  <c r="F1392" i="47"/>
  <c r="E1392" i="47"/>
  <c r="D1392" i="47"/>
  <c r="C1392" i="47"/>
  <c r="B1392" i="47"/>
  <c r="A1392" i="47"/>
  <c r="R1392" i="47" s="1"/>
  <c r="X1391" i="47"/>
  <c r="W1391" i="47"/>
  <c r="V1391" i="47"/>
  <c r="U1391" i="47"/>
  <c r="T1391" i="47"/>
  <c r="S1391" i="47"/>
  <c r="Q1391" i="47"/>
  <c r="P1391" i="47"/>
  <c r="N1391" i="47"/>
  <c r="M1391" i="47"/>
  <c r="L1391" i="47"/>
  <c r="K1391" i="47"/>
  <c r="J1391" i="47"/>
  <c r="H1391" i="47"/>
  <c r="G1391" i="47"/>
  <c r="F1391" i="47"/>
  <c r="E1391" i="47"/>
  <c r="D1391" i="47"/>
  <c r="C1391" i="47"/>
  <c r="B1391" i="47"/>
  <c r="A1391" i="47"/>
  <c r="R1391" i="47" s="1"/>
  <c r="X1390" i="47"/>
  <c r="W1390" i="47"/>
  <c r="V1390" i="47"/>
  <c r="U1390" i="47"/>
  <c r="T1390" i="47"/>
  <c r="S1390" i="47"/>
  <c r="Q1390" i="47"/>
  <c r="P1390" i="47"/>
  <c r="N1390" i="47"/>
  <c r="M1390" i="47"/>
  <c r="L1390" i="47"/>
  <c r="K1390" i="47"/>
  <c r="J1390" i="47"/>
  <c r="H1390" i="47"/>
  <c r="G1390" i="47"/>
  <c r="F1390" i="47"/>
  <c r="E1390" i="47"/>
  <c r="D1390" i="47"/>
  <c r="C1390" i="47"/>
  <c r="B1390" i="47"/>
  <c r="A1390" i="47"/>
  <c r="R1390" i="47" s="1"/>
  <c r="X1389" i="47"/>
  <c r="W1389" i="47"/>
  <c r="V1389" i="47"/>
  <c r="U1389" i="47"/>
  <c r="T1389" i="47"/>
  <c r="S1389" i="47"/>
  <c r="Q1389" i="47"/>
  <c r="P1389" i="47"/>
  <c r="N1389" i="47"/>
  <c r="M1389" i="47"/>
  <c r="L1389" i="47"/>
  <c r="K1389" i="47"/>
  <c r="J1389" i="47"/>
  <c r="H1389" i="47"/>
  <c r="G1389" i="47"/>
  <c r="F1389" i="47"/>
  <c r="E1389" i="47"/>
  <c r="D1389" i="47"/>
  <c r="C1389" i="47"/>
  <c r="B1389" i="47"/>
  <c r="A1389" i="47"/>
  <c r="R1389" i="47" s="1"/>
  <c r="X1388" i="47"/>
  <c r="W1388" i="47"/>
  <c r="V1388" i="47"/>
  <c r="U1388" i="47"/>
  <c r="T1388" i="47"/>
  <c r="S1388" i="47"/>
  <c r="Q1388" i="47"/>
  <c r="P1388" i="47"/>
  <c r="N1388" i="47"/>
  <c r="M1388" i="47"/>
  <c r="L1388" i="47"/>
  <c r="K1388" i="47"/>
  <c r="J1388" i="47"/>
  <c r="H1388" i="47"/>
  <c r="G1388" i="47"/>
  <c r="F1388" i="47"/>
  <c r="E1388" i="47"/>
  <c r="D1388" i="47"/>
  <c r="C1388" i="47"/>
  <c r="B1388" i="47"/>
  <c r="A1388" i="47"/>
  <c r="R1388" i="47" s="1"/>
  <c r="X1387" i="47"/>
  <c r="W1387" i="47"/>
  <c r="V1387" i="47"/>
  <c r="U1387" i="47"/>
  <c r="T1387" i="47"/>
  <c r="S1387" i="47"/>
  <c r="Q1387" i="47"/>
  <c r="P1387" i="47"/>
  <c r="N1387" i="47"/>
  <c r="M1387" i="47"/>
  <c r="L1387" i="47"/>
  <c r="K1387" i="47"/>
  <c r="J1387" i="47"/>
  <c r="H1387" i="47"/>
  <c r="G1387" i="47"/>
  <c r="F1387" i="47"/>
  <c r="E1387" i="47"/>
  <c r="D1387" i="47"/>
  <c r="C1387" i="47"/>
  <c r="B1387" i="47"/>
  <c r="A1387" i="47"/>
  <c r="R1387" i="47" s="1"/>
  <c r="X1386" i="47"/>
  <c r="W1386" i="47"/>
  <c r="V1386" i="47"/>
  <c r="U1386" i="47"/>
  <c r="T1386" i="47"/>
  <c r="S1386" i="47"/>
  <c r="Q1386" i="47"/>
  <c r="P1386" i="47"/>
  <c r="N1386" i="47"/>
  <c r="M1386" i="47"/>
  <c r="L1386" i="47"/>
  <c r="K1386" i="47"/>
  <c r="J1386" i="47"/>
  <c r="H1386" i="47"/>
  <c r="G1386" i="47"/>
  <c r="F1386" i="47"/>
  <c r="E1386" i="47"/>
  <c r="D1386" i="47"/>
  <c r="C1386" i="47"/>
  <c r="B1386" i="47"/>
  <c r="A1386" i="47"/>
  <c r="R1386" i="47" s="1"/>
  <c r="X1385" i="47"/>
  <c r="W1385" i="47"/>
  <c r="V1385" i="47"/>
  <c r="U1385" i="47"/>
  <c r="T1385" i="47"/>
  <c r="S1385" i="47"/>
  <c r="Q1385" i="47"/>
  <c r="P1385" i="47"/>
  <c r="N1385" i="47"/>
  <c r="M1385" i="47"/>
  <c r="L1385" i="47"/>
  <c r="K1385" i="47"/>
  <c r="J1385" i="47"/>
  <c r="H1385" i="47"/>
  <c r="G1385" i="47"/>
  <c r="F1385" i="47"/>
  <c r="E1385" i="47"/>
  <c r="D1385" i="47"/>
  <c r="C1385" i="47"/>
  <c r="B1385" i="47"/>
  <c r="A1385" i="47"/>
  <c r="R1385" i="47" s="1"/>
  <c r="X1384" i="47"/>
  <c r="W1384" i="47"/>
  <c r="V1384" i="47"/>
  <c r="U1384" i="47"/>
  <c r="T1384" i="47"/>
  <c r="S1384" i="47"/>
  <c r="Q1384" i="47"/>
  <c r="P1384" i="47"/>
  <c r="N1384" i="47"/>
  <c r="M1384" i="47"/>
  <c r="L1384" i="47"/>
  <c r="K1384" i="47"/>
  <c r="J1384" i="47"/>
  <c r="H1384" i="47"/>
  <c r="G1384" i="47"/>
  <c r="F1384" i="47"/>
  <c r="E1384" i="47"/>
  <c r="D1384" i="47"/>
  <c r="C1384" i="47"/>
  <c r="B1384" i="47"/>
  <c r="A1384" i="47"/>
  <c r="R1384" i="47" s="1"/>
  <c r="X1383" i="47"/>
  <c r="W1383" i="47"/>
  <c r="V1383" i="47"/>
  <c r="U1383" i="47"/>
  <c r="T1383" i="47"/>
  <c r="S1383" i="47"/>
  <c r="Q1383" i="47"/>
  <c r="P1383" i="47"/>
  <c r="N1383" i="47"/>
  <c r="M1383" i="47"/>
  <c r="L1383" i="47"/>
  <c r="K1383" i="47"/>
  <c r="J1383" i="47"/>
  <c r="H1383" i="47"/>
  <c r="G1383" i="47"/>
  <c r="F1383" i="47"/>
  <c r="E1383" i="47"/>
  <c r="D1383" i="47"/>
  <c r="C1383" i="47"/>
  <c r="B1383" i="47"/>
  <c r="A1383" i="47"/>
  <c r="R1383" i="47" s="1"/>
  <c r="X1382" i="47"/>
  <c r="W1382" i="47"/>
  <c r="V1382" i="47"/>
  <c r="U1382" i="47"/>
  <c r="T1382" i="47"/>
  <c r="S1382" i="47"/>
  <c r="Q1382" i="47"/>
  <c r="P1382" i="47"/>
  <c r="N1382" i="47"/>
  <c r="M1382" i="47"/>
  <c r="L1382" i="47"/>
  <c r="K1382" i="47"/>
  <c r="J1382" i="47"/>
  <c r="H1382" i="47"/>
  <c r="G1382" i="47"/>
  <c r="F1382" i="47"/>
  <c r="E1382" i="47"/>
  <c r="D1382" i="47"/>
  <c r="C1382" i="47"/>
  <c r="B1382" i="47"/>
  <c r="A1382" i="47"/>
  <c r="R1382" i="47" s="1"/>
  <c r="X1381" i="47"/>
  <c r="W1381" i="47"/>
  <c r="V1381" i="47"/>
  <c r="U1381" i="47"/>
  <c r="T1381" i="47"/>
  <c r="S1381" i="47"/>
  <c r="Q1381" i="47"/>
  <c r="P1381" i="47"/>
  <c r="N1381" i="47"/>
  <c r="M1381" i="47"/>
  <c r="L1381" i="47"/>
  <c r="K1381" i="47"/>
  <c r="J1381" i="47"/>
  <c r="H1381" i="47"/>
  <c r="G1381" i="47"/>
  <c r="F1381" i="47"/>
  <c r="E1381" i="47"/>
  <c r="D1381" i="47"/>
  <c r="C1381" i="47"/>
  <c r="B1381" i="47"/>
  <c r="A1381" i="47"/>
  <c r="R1381" i="47" s="1"/>
  <c r="X1380" i="47"/>
  <c r="W1380" i="47"/>
  <c r="V1380" i="47"/>
  <c r="U1380" i="47"/>
  <c r="T1380" i="47"/>
  <c r="S1380" i="47"/>
  <c r="Q1380" i="47"/>
  <c r="P1380" i="47"/>
  <c r="N1380" i="47"/>
  <c r="M1380" i="47"/>
  <c r="L1380" i="47"/>
  <c r="K1380" i="47"/>
  <c r="J1380" i="47"/>
  <c r="H1380" i="47"/>
  <c r="G1380" i="47"/>
  <c r="F1380" i="47"/>
  <c r="E1380" i="47"/>
  <c r="D1380" i="47"/>
  <c r="C1380" i="47"/>
  <c r="B1380" i="47"/>
  <c r="A1380" i="47"/>
  <c r="R1380" i="47" s="1"/>
  <c r="X1379" i="47"/>
  <c r="W1379" i="47"/>
  <c r="V1379" i="47"/>
  <c r="U1379" i="47"/>
  <c r="T1379" i="47"/>
  <c r="S1379" i="47"/>
  <c r="Q1379" i="47"/>
  <c r="P1379" i="47"/>
  <c r="N1379" i="47"/>
  <c r="M1379" i="47"/>
  <c r="L1379" i="47"/>
  <c r="K1379" i="47"/>
  <c r="J1379" i="47"/>
  <c r="H1379" i="47"/>
  <c r="G1379" i="47"/>
  <c r="F1379" i="47"/>
  <c r="E1379" i="47"/>
  <c r="D1379" i="47"/>
  <c r="C1379" i="47"/>
  <c r="B1379" i="47"/>
  <c r="A1379" i="47"/>
  <c r="R1379" i="47" s="1"/>
  <c r="X1378" i="47"/>
  <c r="W1378" i="47"/>
  <c r="V1378" i="47"/>
  <c r="U1378" i="47"/>
  <c r="T1378" i="47"/>
  <c r="S1378" i="47"/>
  <c r="Q1378" i="47"/>
  <c r="P1378" i="47"/>
  <c r="N1378" i="47"/>
  <c r="M1378" i="47"/>
  <c r="L1378" i="47"/>
  <c r="K1378" i="47"/>
  <c r="J1378" i="47"/>
  <c r="H1378" i="47"/>
  <c r="G1378" i="47"/>
  <c r="F1378" i="47"/>
  <c r="E1378" i="47"/>
  <c r="D1378" i="47"/>
  <c r="C1378" i="47"/>
  <c r="B1378" i="47"/>
  <c r="A1378" i="47"/>
  <c r="R1378" i="47" s="1"/>
  <c r="X1377" i="47"/>
  <c r="W1377" i="47"/>
  <c r="V1377" i="47"/>
  <c r="U1377" i="47"/>
  <c r="T1377" i="47"/>
  <c r="S1377" i="47"/>
  <c r="Q1377" i="47"/>
  <c r="P1377" i="47"/>
  <c r="N1377" i="47"/>
  <c r="M1377" i="47"/>
  <c r="L1377" i="47"/>
  <c r="K1377" i="47"/>
  <c r="J1377" i="47"/>
  <c r="H1377" i="47"/>
  <c r="G1377" i="47"/>
  <c r="F1377" i="47"/>
  <c r="E1377" i="47"/>
  <c r="D1377" i="47"/>
  <c r="C1377" i="47"/>
  <c r="B1377" i="47"/>
  <c r="A1377" i="47"/>
  <c r="R1377" i="47" s="1"/>
  <c r="X1376" i="47"/>
  <c r="W1376" i="47"/>
  <c r="V1376" i="47"/>
  <c r="U1376" i="47"/>
  <c r="T1376" i="47"/>
  <c r="S1376" i="47"/>
  <c r="Q1376" i="47"/>
  <c r="P1376" i="47"/>
  <c r="N1376" i="47"/>
  <c r="M1376" i="47"/>
  <c r="L1376" i="47"/>
  <c r="K1376" i="47"/>
  <c r="J1376" i="47"/>
  <c r="H1376" i="47"/>
  <c r="G1376" i="47"/>
  <c r="F1376" i="47"/>
  <c r="E1376" i="47"/>
  <c r="D1376" i="47"/>
  <c r="C1376" i="47"/>
  <c r="B1376" i="47"/>
  <c r="A1376" i="47"/>
  <c r="R1376" i="47" s="1"/>
  <c r="X1375" i="47"/>
  <c r="W1375" i="47"/>
  <c r="V1375" i="47"/>
  <c r="U1375" i="47"/>
  <c r="T1375" i="47"/>
  <c r="S1375" i="47"/>
  <c r="Q1375" i="47"/>
  <c r="P1375" i="47"/>
  <c r="N1375" i="47"/>
  <c r="M1375" i="47"/>
  <c r="L1375" i="47"/>
  <c r="K1375" i="47"/>
  <c r="J1375" i="47"/>
  <c r="H1375" i="47"/>
  <c r="G1375" i="47"/>
  <c r="F1375" i="47"/>
  <c r="E1375" i="47"/>
  <c r="D1375" i="47"/>
  <c r="C1375" i="47"/>
  <c r="B1375" i="47"/>
  <c r="A1375" i="47"/>
  <c r="R1375" i="47" s="1"/>
  <c r="X1374" i="47"/>
  <c r="W1374" i="47"/>
  <c r="V1374" i="47"/>
  <c r="U1374" i="47"/>
  <c r="T1374" i="47"/>
  <c r="S1374" i="47"/>
  <c r="Q1374" i="47"/>
  <c r="P1374" i="47"/>
  <c r="N1374" i="47"/>
  <c r="M1374" i="47"/>
  <c r="L1374" i="47"/>
  <c r="K1374" i="47"/>
  <c r="J1374" i="47"/>
  <c r="H1374" i="47"/>
  <c r="G1374" i="47"/>
  <c r="F1374" i="47"/>
  <c r="E1374" i="47"/>
  <c r="D1374" i="47"/>
  <c r="C1374" i="47"/>
  <c r="B1374" i="47"/>
  <c r="A1374" i="47"/>
  <c r="R1374" i="47" s="1"/>
  <c r="X1373" i="47"/>
  <c r="W1373" i="47"/>
  <c r="V1373" i="47"/>
  <c r="U1373" i="47"/>
  <c r="T1373" i="47"/>
  <c r="S1373" i="47"/>
  <c r="Q1373" i="47"/>
  <c r="P1373" i="47"/>
  <c r="N1373" i="47"/>
  <c r="M1373" i="47"/>
  <c r="L1373" i="47"/>
  <c r="K1373" i="47"/>
  <c r="J1373" i="47"/>
  <c r="H1373" i="47"/>
  <c r="G1373" i="47"/>
  <c r="F1373" i="47"/>
  <c r="E1373" i="47"/>
  <c r="D1373" i="47"/>
  <c r="C1373" i="47"/>
  <c r="B1373" i="47"/>
  <c r="A1373" i="47"/>
  <c r="R1373" i="47" s="1"/>
  <c r="X1372" i="47"/>
  <c r="W1372" i="47"/>
  <c r="V1372" i="47"/>
  <c r="U1372" i="47"/>
  <c r="T1372" i="47"/>
  <c r="S1372" i="47"/>
  <c r="Q1372" i="47"/>
  <c r="P1372" i="47"/>
  <c r="N1372" i="47"/>
  <c r="M1372" i="47"/>
  <c r="L1372" i="47"/>
  <c r="K1372" i="47"/>
  <c r="J1372" i="47"/>
  <c r="H1372" i="47"/>
  <c r="G1372" i="47"/>
  <c r="F1372" i="47"/>
  <c r="E1372" i="47"/>
  <c r="D1372" i="47"/>
  <c r="C1372" i="47"/>
  <c r="B1372" i="47"/>
  <c r="A1372" i="47"/>
  <c r="R1372" i="47" s="1"/>
  <c r="X1371" i="47"/>
  <c r="W1371" i="47"/>
  <c r="V1371" i="47"/>
  <c r="U1371" i="47"/>
  <c r="T1371" i="47"/>
  <c r="S1371" i="47"/>
  <c r="Q1371" i="47"/>
  <c r="P1371" i="47"/>
  <c r="N1371" i="47"/>
  <c r="M1371" i="47"/>
  <c r="L1371" i="47"/>
  <c r="K1371" i="47"/>
  <c r="J1371" i="47"/>
  <c r="H1371" i="47"/>
  <c r="G1371" i="47"/>
  <c r="F1371" i="47"/>
  <c r="E1371" i="47"/>
  <c r="D1371" i="47"/>
  <c r="C1371" i="47"/>
  <c r="B1371" i="47"/>
  <c r="A1371" i="47"/>
  <c r="R1371" i="47" s="1"/>
  <c r="X1370" i="47"/>
  <c r="W1370" i="47"/>
  <c r="V1370" i="47"/>
  <c r="U1370" i="47"/>
  <c r="T1370" i="47"/>
  <c r="S1370" i="47"/>
  <c r="Q1370" i="47"/>
  <c r="P1370" i="47"/>
  <c r="N1370" i="47"/>
  <c r="M1370" i="47"/>
  <c r="L1370" i="47"/>
  <c r="K1370" i="47"/>
  <c r="J1370" i="47"/>
  <c r="H1370" i="47"/>
  <c r="G1370" i="47"/>
  <c r="F1370" i="47"/>
  <c r="E1370" i="47"/>
  <c r="D1370" i="47"/>
  <c r="C1370" i="47"/>
  <c r="B1370" i="47"/>
  <c r="A1370" i="47"/>
  <c r="R1370" i="47" s="1"/>
  <c r="X1369" i="47"/>
  <c r="W1369" i="47"/>
  <c r="V1369" i="47"/>
  <c r="U1369" i="47"/>
  <c r="T1369" i="47"/>
  <c r="S1369" i="47"/>
  <c r="Q1369" i="47"/>
  <c r="P1369" i="47"/>
  <c r="N1369" i="47"/>
  <c r="M1369" i="47"/>
  <c r="L1369" i="47"/>
  <c r="K1369" i="47"/>
  <c r="J1369" i="47"/>
  <c r="H1369" i="47"/>
  <c r="G1369" i="47"/>
  <c r="F1369" i="47"/>
  <c r="E1369" i="47"/>
  <c r="D1369" i="47"/>
  <c r="C1369" i="47"/>
  <c r="B1369" i="47"/>
  <c r="A1369" i="47"/>
  <c r="R1369" i="47" s="1"/>
  <c r="X1368" i="47"/>
  <c r="W1368" i="47"/>
  <c r="V1368" i="47"/>
  <c r="U1368" i="47"/>
  <c r="T1368" i="47"/>
  <c r="S1368" i="47"/>
  <c r="Q1368" i="47"/>
  <c r="P1368" i="47"/>
  <c r="N1368" i="47"/>
  <c r="M1368" i="47"/>
  <c r="L1368" i="47"/>
  <c r="K1368" i="47"/>
  <c r="J1368" i="47"/>
  <c r="H1368" i="47"/>
  <c r="G1368" i="47"/>
  <c r="F1368" i="47"/>
  <c r="E1368" i="47"/>
  <c r="D1368" i="47"/>
  <c r="C1368" i="47"/>
  <c r="B1368" i="47"/>
  <c r="A1368" i="47"/>
  <c r="R1368" i="47" s="1"/>
  <c r="X1367" i="47"/>
  <c r="W1367" i="47"/>
  <c r="V1367" i="47"/>
  <c r="U1367" i="47"/>
  <c r="T1367" i="47"/>
  <c r="S1367" i="47"/>
  <c r="Q1367" i="47"/>
  <c r="P1367" i="47"/>
  <c r="N1367" i="47"/>
  <c r="M1367" i="47"/>
  <c r="L1367" i="47"/>
  <c r="K1367" i="47"/>
  <c r="J1367" i="47"/>
  <c r="H1367" i="47"/>
  <c r="G1367" i="47"/>
  <c r="F1367" i="47"/>
  <c r="E1367" i="47"/>
  <c r="D1367" i="47"/>
  <c r="C1367" i="47"/>
  <c r="B1367" i="47"/>
  <c r="A1367" i="47"/>
  <c r="R1367" i="47" s="1"/>
  <c r="X1366" i="47"/>
  <c r="W1366" i="47"/>
  <c r="V1366" i="47"/>
  <c r="U1366" i="47"/>
  <c r="T1366" i="47"/>
  <c r="S1366" i="47"/>
  <c r="Q1366" i="47"/>
  <c r="P1366" i="47"/>
  <c r="N1366" i="47"/>
  <c r="M1366" i="47"/>
  <c r="L1366" i="47"/>
  <c r="K1366" i="47"/>
  <c r="J1366" i="47"/>
  <c r="H1366" i="47"/>
  <c r="G1366" i="47"/>
  <c r="F1366" i="47"/>
  <c r="E1366" i="47"/>
  <c r="D1366" i="47"/>
  <c r="C1366" i="47"/>
  <c r="B1366" i="47"/>
  <c r="A1366" i="47"/>
  <c r="R1366" i="47" s="1"/>
  <c r="X1365" i="47"/>
  <c r="W1365" i="47"/>
  <c r="V1365" i="47"/>
  <c r="U1365" i="47"/>
  <c r="T1365" i="47"/>
  <c r="S1365" i="47"/>
  <c r="Q1365" i="47"/>
  <c r="P1365" i="47"/>
  <c r="N1365" i="47"/>
  <c r="M1365" i="47"/>
  <c r="L1365" i="47"/>
  <c r="K1365" i="47"/>
  <c r="J1365" i="47"/>
  <c r="H1365" i="47"/>
  <c r="G1365" i="47"/>
  <c r="F1365" i="47"/>
  <c r="E1365" i="47"/>
  <c r="D1365" i="47"/>
  <c r="C1365" i="47"/>
  <c r="B1365" i="47"/>
  <c r="A1365" i="47"/>
  <c r="R1365" i="47" s="1"/>
  <c r="X1364" i="47"/>
  <c r="W1364" i="47"/>
  <c r="V1364" i="47"/>
  <c r="U1364" i="47"/>
  <c r="T1364" i="47"/>
  <c r="S1364" i="47"/>
  <c r="Q1364" i="47"/>
  <c r="P1364" i="47"/>
  <c r="N1364" i="47"/>
  <c r="M1364" i="47"/>
  <c r="L1364" i="47"/>
  <c r="K1364" i="47"/>
  <c r="J1364" i="47"/>
  <c r="H1364" i="47"/>
  <c r="G1364" i="47"/>
  <c r="F1364" i="47"/>
  <c r="E1364" i="47"/>
  <c r="D1364" i="47"/>
  <c r="C1364" i="47"/>
  <c r="B1364" i="47"/>
  <c r="A1364" i="47"/>
  <c r="R1364" i="47" s="1"/>
  <c r="X1363" i="47"/>
  <c r="W1363" i="47"/>
  <c r="V1363" i="47"/>
  <c r="U1363" i="47"/>
  <c r="T1363" i="47"/>
  <c r="S1363" i="47"/>
  <c r="Q1363" i="47"/>
  <c r="P1363" i="47"/>
  <c r="N1363" i="47"/>
  <c r="M1363" i="47"/>
  <c r="L1363" i="47"/>
  <c r="K1363" i="47"/>
  <c r="J1363" i="47"/>
  <c r="H1363" i="47"/>
  <c r="G1363" i="47"/>
  <c r="F1363" i="47"/>
  <c r="E1363" i="47"/>
  <c r="D1363" i="47"/>
  <c r="C1363" i="47"/>
  <c r="B1363" i="47"/>
  <c r="A1363" i="47"/>
  <c r="R1363" i="47" s="1"/>
  <c r="X1362" i="47"/>
  <c r="W1362" i="47"/>
  <c r="V1362" i="47"/>
  <c r="U1362" i="47"/>
  <c r="T1362" i="47"/>
  <c r="S1362" i="47"/>
  <c r="Q1362" i="47"/>
  <c r="P1362" i="47"/>
  <c r="N1362" i="47"/>
  <c r="M1362" i="47"/>
  <c r="L1362" i="47"/>
  <c r="K1362" i="47"/>
  <c r="J1362" i="47"/>
  <c r="H1362" i="47"/>
  <c r="G1362" i="47"/>
  <c r="F1362" i="47"/>
  <c r="E1362" i="47"/>
  <c r="D1362" i="47"/>
  <c r="C1362" i="47"/>
  <c r="B1362" i="47"/>
  <c r="A1362" i="47"/>
  <c r="R1362" i="47" s="1"/>
  <c r="X1361" i="47"/>
  <c r="W1361" i="47"/>
  <c r="V1361" i="47"/>
  <c r="U1361" i="47"/>
  <c r="T1361" i="47"/>
  <c r="S1361" i="47"/>
  <c r="Q1361" i="47"/>
  <c r="P1361" i="47"/>
  <c r="N1361" i="47"/>
  <c r="M1361" i="47"/>
  <c r="L1361" i="47"/>
  <c r="K1361" i="47"/>
  <c r="J1361" i="47"/>
  <c r="H1361" i="47"/>
  <c r="G1361" i="47"/>
  <c r="F1361" i="47"/>
  <c r="E1361" i="47"/>
  <c r="D1361" i="47"/>
  <c r="C1361" i="47"/>
  <c r="B1361" i="47"/>
  <c r="A1361" i="47"/>
  <c r="R1361" i="47" s="1"/>
  <c r="X1360" i="47"/>
  <c r="W1360" i="47"/>
  <c r="V1360" i="47"/>
  <c r="U1360" i="47"/>
  <c r="T1360" i="47"/>
  <c r="S1360" i="47"/>
  <c r="Q1360" i="47"/>
  <c r="P1360" i="47"/>
  <c r="N1360" i="47"/>
  <c r="M1360" i="47"/>
  <c r="L1360" i="47"/>
  <c r="K1360" i="47"/>
  <c r="J1360" i="47"/>
  <c r="H1360" i="47"/>
  <c r="G1360" i="47"/>
  <c r="F1360" i="47"/>
  <c r="E1360" i="47"/>
  <c r="D1360" i="47"/>
  <c r="C1360" i="47"/>
  <c r="B1360" i="47"/>
  <c r="A1360" i="47"/>
  <c r="R1360" i="47" s="1"/>
  <c r="X1359" i="47"/>
  <c r="W1359" i="47"/>
  <c r="V1359" i="47"/>
  <c r="U1359" i="47"/>
  <c r="T1359" i="47"/>
  <c r="S1359" i="47"/>
  <c r="Q1359" i="47"/>
  <c r="P1359" i="47"/>
  <c r="N1359" i="47"/>
  <c r="M1359" i="47"/>
  <c r="L1359" i="47"/>
  <c r="K1359" i="47"/>
  <c r="J1359" i="47"/>
  <c r="H1359" i="47"/>
  <c r="G1359" i="47"/>
  <c r="F1359" i="47"/>
  <c r="E1359" i="47"/>
  <c r="D1359" i="47"/>
  <c r="C1359" i="47"/>
  <c r="B1359" i="47"/>
  <c r="A1359" i="47"/>
  <c r="R1359" i="47" s="1"/>
  <c r="X1358" i="47"/>
  <c r="W1358" i="47"/>
  <c r="V1358" i="47"/>
  <c r="U1358" i="47"/>
  <c r="T1358" i="47"/>
  <c r="S1358" i="47"/>
  <c r="Q1358" i="47"/>
  <c r="P1358" i="47"/>
  <c r="N1358" i="47"/>
  <c r="M1358" i="47"/>
  <c r="L1358" i="47"/>
  <c r="K1358" i="47"/>
  <c r="J1358" i="47"/>
  <c r="H1358" i="47"/>
  <c r="G1358" i="47"/>
  <c r="F1358" i="47"/>
  <c r="E1358" i="47"/>
  <c r="D1358" i="47"/>
  <c r="C1358" i="47"/>
  <c r="B1358" i="47"/>
  <c r="A1358" i="47"/>
  <c r="R1358" i="47" s="1"/>
  <c r="X1357" i="47"/>
  <c r="W1357" i="47"/>
  <c r="V1357" i="47"/>
  <c r="U1357" i="47"/>
  <c r="T1357" i="47"/>
  <c r="S1357" i="47"/>
  <c r="Q1357" i="47"/>
  <c r="P1357" i="47"/>
  <c r="N1357" i="47"/>
  <c r="M1357" i="47"/>
  <c r="L1357" i="47"/>
  <c r="K1357" i="47"/>
  <c r="J1357" i="47"/>
  <c r="H1357" i="47"/>
  <c r="G1357" i="47"/>
  <c r="F1357" i="47"/>
  <c r="E1357" i="47"/>
  <c r="D1357" i="47"/>
  <c r="C1357" i="47"/>
  <c r="B1357" i="47"/>
  <c r="A1357" i="47"/>
  <c r="R1357" i="47" s="1"/>
  <c r="X1356" i="47"/>
  <c r="W1356" i="47"/>
  <c r="V1356" i="47"/>
  <c r="U1356" i="47"/>
  <c r="T1356" i="47"/>
  <c r="S1356" i="47"/>
  <c r="Q1356" i="47"/>
  <c r="P1356" i="47"/>
  <c r="N1356" i="47"/>
  <c r="M1356" i="47"/>
  <c r="L1356" i="47"/>
  <c r="K1356" i="47"/>
  <c r="J1356" i="47"/>
  <c r="H1356" i="47"/>
  <c r="G1356" i="47"/>
  <c r="F1356" i="47"/>
  <c r="E1356" i="47"/>
  <c r="D1356" i="47"/>
  <c r="C1356" i="47"/>
  <c r="B1356" i="47"/>
  <c r="A1356" i="47"/>
  <c r="R1356" i="47" s="1"/>
  <c r="X1355" i="47"/>
  <c r="W1355" i="47"/>
  <c r="V1355" i="47"/>
  <c r="U1355" i="47"/>
  <c r="T1355" i="47"/>
  <c r="S1355" i="47"/>
  <c r="Q1355" i="47"/>
  <c r="P1355" i="47"/>
  <c r="N1355" i="47"/>
  <c r="M1355" i="47"/>
  <c r="L1355" i="47"/>
  <c r="K1355" i="47"/>
  <c r="J1355" i="47"/>
  <c r="H1355" i="47"/>
  <c r="G1355" i="47"/>
  <c r="F1355" i="47"/>
  <c r="E1355" i="47"/>
  <c r="D1355" i="47"/>
  <c r="C1355" i="47"/>
  <c r="B1355" i="47"/>
  <c r="A1355" i="47"/>
  <c r="R1355" i="47" s="1"/>
  <c r="X1354" i="47"/>
  <c r="W1354" i="47"/>
  <c r="V1354" i="47"/>
  <c r="U1354" i="47"/>
  <c r="T1354" i="47"/>
  <c r="S1354" i="47"/>
  <c r="Q1354" i="47"/>
  <c r="P1354" i="47"/>
  <c r="N1354" i="47"/>
  <c r="M1354" i="47"/>
  <c r="L1354" i="47"/>
  <c r="K1354" i="47"/>
  <c r="J1354" i="47"/>
  <c r="H1354" i="47"/>
  <c r="G1354" i="47"/>
  <c r="F1354" i="47"/>
  <c r="E1354" i="47"/>
  <c r="D1354" i="47"/>
  <c r="C1354" i="47"/>
  <c r="B1354" i="47"/>
  <c r="A1354" i="47"/>
  <c r="R1354" i="47" s="1"/>
  <c r="X1353" i="47"/>
  <c r="W1353" i="47"/>
  <c r="V1353" i="47"/>
  <c r="U1353" i="47"/>
  <c r="T1353" i="47"/>
  <c r="S1353" i="47"/>
  <c r="Q1353" i="47"/>
  <c r="P1353" i="47"/>
  <c r="N1353" i="47"/>
  <c r="M1353" i="47"/>
  <c r="L1353" i="47"/>
  <c r="K1353" i="47"/>
  <c r="J1353" i="47"/>
  <c r="H1353" i="47"/>
  <c r="G1353" i="47"/>
  <c r="F1353" i="47"/>
  <c r="E1353" i="47"/>
  <c r="D1353" i="47"/>
  <c r="C1353" i="47"/>
  <c r="B1353" i="47"/>
  <c r="A1353" i="47"/>
  <c r="R1353" i="47" s="1"/>
  <c r="X1352" i="47"/>
  <c r="W1352" i="47"/>
  <c r="V1352" i="47"/>
  <c r="U1352" i="47"/>
  <c r="T1352" i="47"/>
  <c r="S1352" i="47"/>
  <c r="Q1352" i="47"/>
  <c r="P1352" i="47"/>
  <c r="N1352" i="47"/>
  <c r="M1352" i="47"/>
  <c r="L1352" i="47"/>
  <c r="K1352" i="47"/>
  <c r="J1352" i="47"/>
  <c r="H1352" i="47"/>
  <c r="G1352" i="47"/>
  <c r="F1352" i="47"/>
  <c r="E1352" i="47"/>
  <c r="D1352" i="47"/>
  <c r="C1352" i="47"/>
  <c r="B1352" i="47"/>
  <c r="A1352" i="47"/>
  <c r="R1352" i="47" s="1"/>
  <c r="X1351" i="47"/>
  <c r="W1351" i="47"/>
  <c r="V1351" i="47"/>
  <c r="U1351" i="47"/>
  <c r="T1351" i="47"/>
  <c r="S1351" i="47"/>
  <c r="Q1351" i="47"/>
  <c r="P1351" i="47"/>
  <c r="N1351" i="47"/>
  <c r="M1351" i="47"/>
  <c r="L1351" i="47"/>
  <c r="K1351" i="47"/>
  <c r="J1351" i="47"/>
  <c r="H1351" i="47"/>
  <c r="G1351" i="47"/>
  <c r="F1351" i="47"/>
  <c r="E1351" i="47"/>
  <c r="D1351" i="47"/>
  <c r="C1351" i="47"/>
  <c r="B1351" i="47"/>
  <c r="A1351" i="47"/>
  <c r="R1351" i="47" s="1"/>
  <c r="X1350" i="47"/>
  <c r="W1350" i="47"/>
  <c r="V1350" i="47"/>
  <c r="U1350" i="47"/>
  <c r="T1350" i="47"/>
  <c r="S1350" i="47"/>
  <c r="Q1350" i="47"/>
  <c r="P1350" i="47"/>
  <c r="N1350" i="47"/>
  <c r="M1350" i="47"/>
  <c r="L1350" i="47"/>
  <c r="K1350" i="47"/>
  <c r="J1350" i="47"/>
  <c r="H1350" i="47"/>
  <c r="G1350" i="47"/>
  <c r="F1350" i="47"/>
  <c r="E1350" i="47"/>
  <c r="D1350" i="47"/>
  <c r="C1350" i="47"/>
  <c r="B1350" i="47"/>
  <c r="A1350" i="47"/>
  <c r="R1350" i="47" s="1"/>
  <c r="X1349" i="47"/>
  <c r="W1349" i="47"/>
  <c r="V1349" i="47"/>
  <c r="U1349" i="47"/>
  <c r="T1349" i="47"/>
  <c r="S1349" i="47"/>
  <c r="Q1349" i="47"/>
  <c r="P1349" i="47"/>
  <c r="N1349" i="47"/>
  <c r="M1349" i="47"/>
  <c r="L1349" i="47"/>
  <c r="K1349" i="47"/>
  <c r="J1349" i="47"/>
  <c r="H1349" i="47"/>
  <c r="G1349" i="47"/>
  <c r="F1349" i="47"/>
  <c r="E1349" i="47"/>
  <c r="D1349" i="47"/>
  <c r="C1349" i="47"/>
  <c r="B1349" i="47"/>
  <c r="A1349" i="47"/>
  <c r="R1349" i="47" s="1"/>
  <c r="X1348" i="47"/>
  <c r="W1348" i="47"/>
  <c r="V1348" i="47"/>
  <c r="U1348" i="47"/>
  <c r="T1348" i="47"/>
  <c r="S1348" i="47"/>
  <c r="Q1348" i="47"/>
  <c r="P1348" i="47"/>
  <c r="N1348" i="47"/>
  <c r="M1348" i="47"/>
  <c r="L1348" i="47"/>
  <c r="K1348" i="47"/>
  <c r="J1348" i="47"/>
  <c r="H1348" i="47"/>
  <c r="G1348" i="47"/>
  <c r="F1348" i="47"/>
  <c r="E1348" i="47"/>
  <c r="D1348" i="47"/>
  <c r="C1348" i="47"/>
  <c r="B1348" i="47"/>
  <c r="A1348" i="47"/>
  <c r="R1348" i="47" s="1"/>
  <c r="X1347" i="47"/>
  <c r="W1347" i="47"/>
  <c r="V1347" i="47"/>
  <c r="U1347" i="47"/>
  <c r="T1347" i="47"/>
  <c r="S1347" i="47"/>
  <c r="Q1347" i="47"/>
  <c r="P1347" i="47"/>
  <c r="N1347" i="47"/>
  <c r="M1347" i="47"/>
  <c r="L1347" i="47"/>
  <c r="K1347" i="47"/>
  <c r="J1347" i="47"/>
  <c r="H1347" i="47"/>
  <c r="G1347" i="47"/>
  <c r="F1347" i="47"/>
  <c r="E1347" i="47"/>
  <c r="D1347" i="47"/>
  <c r="C1347" i="47"/>
  <c r="B1347" i="47"/>
  <c r="A1347" i="47"/>
  <c r="R1347" i="47" s="1"/>
  <c r="X1346" i="47"/>
  <c r="W1346" i="47"/>
  <c r="V1346" i="47"/>
  <c r="U1346" i="47"/>
  <c r="T1346" i="47"/>
  <c r="S1346" i="47"/>
  <c r="Q1346" i="47"/>
  <c r="P1346" i="47"/>
  <c r="N1346" i="47"/>
  <c r="M1346" i="47"/>
  <c r="L1346" i="47"/>
  <c r="K1346" i="47"/>
  <c r="J1346" i="47"/>
  <c r="H1346" i="47"/>
  <c r="G1346" i="47"/>
  <c r="F1346" i="47"/>
  <c r="E1346" i="47"/>
  <c r="D1346" i="47"/>
  <c r="C1346" i="47"/>
  <c r="B1346" i="47"/>
  <c r="A1346" i="47"/>
  <c r="R1346" i="47" s="1"/>
  <c r="X1345" i="47"/>
  <c r="W1345" i="47"/>
  <c r="V1345" i="47"/>
  <c r="U1345" i="47"/>
  <c r="T1345" i="47"/>
  <c r="S1345" i="47"/>
  <c r="Q1345" i="47"/>
  <c r="P1345" i="47"/>
  <c r="N1345" i="47"/>
  <c r="M1345" i="47"/>
  <c r="L1345" i="47"/>
  <c r="K1345" i="47"/>
  <c r="J1345" i="47"/>
  <c r="H1345" i="47"/>
  <c r="G1345" i="47"/>
  <c r="F1345" i="47"/>
  <c r="E1345" i="47"/>
  <c r="D1345" i="47"/>
  <c r="C1345" i="47"/>
  <c r="B1345" i="47"/>
  <c r="A1345" i="47"/>
  <c r="R1345" i="47" s="1"/>
  <c r="X1344" i="47"/>
  <c r="W1344" i="47"/>
  <c r="V1344" i="47"/>
  <c r="U1344" i="47"/>
  <c r="T1344" i="47"/>
  <c r="S1344" i="47"/>
  <c r="Q1344" i="47"/>
  <c r="P1344" i="47"/>
  <c r="N1344" i="47"/>
  <c r="M1344" i="47"/>
  <c r="L1344" i="47"/>
  <c r="K1344" i="47"/>
  <c r="J1344" i="47"/>
  <c r="H1344" i="47"/>
  <c r="G1344" i="47"/>
  <c r="F1344" i="47"/>
  <c r="E1344" i="47"/>
  <c r="D1344" i="47"/>
  <c r="C1344" i="47"/>
  <c r="B1344" i="47"/>
  <c r="A1344" i="47"/>
  <c r="R1344" i="47" s="1"/>
  <c r="X1343" i="47"/>
  <c r="W1343" i="47"/>
  <c r="V1343" i="47"/>
  <c r="U1343" i="47"/>
  <c r="T1343" i="47"/>
  <c r="S1343" i="47"/>
  <c r="Q1343" i="47"/>
  <c r="P1343" i="47"/>
  <c r="N1343" i="47"/>
  <c r="M1343" i="47"/>
  <c r="L1343" i="47"/>
  <c r="K1343" i="47"/>
  <c r="J1343" i="47"/>
  <c r="H1343" i="47"/>
  <c r="G1343" i="47"/>
  <c r="F1343" i="47"/>
  <c r="E1343" i="47"/>
  <c r="D1343" i="47"/>
  <c r="C1343" i="47"/>
  <c r="B1343" i="47"/>
  <c r="A1343" i="47"/>
  <c r="R1343" i="47" s="1"/>
  <c r="X1342" i="47"/>
  <c r="W1342" i="47"/>
  <c r="V1342" i="47"/>
  <c r="U1342" i="47"/>
  <c r="T1342" i="47"/>
  <c r="S1342" i="47"/>
  <c r="Q1342" i="47"/>
  <c r="P1342" i="47"/>
  <c r="N1342" i="47"/>
  <c r="M1342" i="47"/>
  <c r="L1342" i="47"/>
  <c r="K1342" i="47"/>
  <c r="J1342" i="47"/>
  <c r="H1342" i="47"/>
  <c r="G1342" i="47"/>
  <c r="F1342" i="47"/>
  <c r="E1342" i="47"/>
  <c r="D1342" i="47"/>
  <c r="C1342" i="47"/>
  <c r="B1342" i="47"/>
  <c r="A1342" i="47"/>
  <c r="R1342" i="47" s="1"/>
  <c r="X1341" i="47"/>
  <c r="W1341" i="47"/>
  <c r="V1341" i="47"/>
  <c r="U1341" i="47"/>
  <c r="T1341" i="47"/>
  <c r="S1341" i="47"/>
  <c r="Q1341" i="47"/>
  <c r="P1341" i="47"/>
  <c r="N1341" i="47"/>
  <c r="M1341" i="47"/>
  <c r="L1341" i="47"/>
  <c r="K1341" i="47"/>
  <c r="J1341" i="47"/>
  <c r="H1341" i="47"/>
  <c r="G1341" i="47"/>
  <c r="F1341" i="47"/>
  <c r="E1341" i="47"/>
  <c r="D1341" i="47"/>
  <c r="C1341" i="47"/>
  <c r="B1341" i="47"/>
  <c r="A1341" i="47"/>
  <c r="R1341" i="47" s="1"/>
  <c r="X1340" i="47"/>
  <c r="W1340" i="47"/>
  <c r="V1340" i="47"/>
  <c r="U1340" i="47"/>
  <c r="T1340" i="47"/>
  <c r="S1340" i="47"/>
  <c r="Q1340" i="47"/>
  <c r="P1340" i="47"/>
  <c r="N1340" i="47"/>
  <c r="M1340" i="47"/>
  <c r="L1340" i="47"/>
  <c r="K1340" i="47"/>
  <c r="J1340" i="47"/>
  <c r="H1340" i="47"/>
  <c r="G1340" i="47"/>
  <c r="F1340" i="47"/>
  <c r="E1340" i="47"/>
  <c r="D1340" i="47"/>
  <c r="C1340" i="47"/>
  <c r="B1340" i="47"/>
  <c r="A1340" i="47"/>
  <c r="R1340" i="47" s="1"/>
  <c r="X1339" i="47"/>
  <c r="W1339" i="47"/>
  <c r="V1339" i="47"/>
  <c r="U1339" i="47"/>
  <c r="T1339" i="47"/>
  <c r="S1339" i="47"/>
  <c r="Q1339" i="47"/>
  <c r="P1339" i="47"/>
  <c r="N1339" i="47"/>
  <c r="M1339" i="47"/>
  <c r="L1339" i="47"/>
  <c r="K1339" i="47"/>
  <c r="J1339" i="47"/>
  <c r="H1339" i="47"/>
  <c r="G1339" i="47"/>
  <c r="F1339" i="47"/>
  <c r="E1339" i="47"/>
  <c r="D1339" i="47"/>
  <c r="C1339" i="47"/>
  <c r="B1339" i="47"/>
  <c r="A1339" i="47"/>
  <c r="R1339" i="47" s="1"/>
  <c r="X1338" i="47"/>
  <c r="W1338" i="47"/>
  <c r="V1338" i="47"/>
  <c r="U1338" i="47"/>
  <c r="T1338" i="47"/>
  <c r="S1338" i="47"/>
  <c r="Q1338" i="47"/>
  <c r="P1338" i="47"/>
  <c r="N1338" i="47"/>
  <c r="M1338" i="47"/>
  <c r="L1338" i="47"/>
  <c r="K1338" i="47"/>
  <c r="J1338" i="47"/>
  <c r="H1338" i="47"/>
  <c r="G1338" i="47"/>
  <c r="F1338" i="47"/>
  <c r="E1338" i="47"/>
  <c r="D1338" i="47"/>
  <c r="C1338" i="47"/>
  <c r="B1338" i="47"/>
  <c r="A1338" i="47"/>
  <c r="R1338" i="47" s="1"/>
  <c r="X1337" i="47"/>
  <c r="W1337" i="47"/>
  <c r="V1337" i="47"/>
  <c r="U1337" i="47"/>
  <c r="T1337" i="47"/>
  <c r="S1337" i="47"/>
  <c r="Q1337" i="47"/>
  <c r="P1337" i="47"/>
  <c r="N1337" i="47"/>
  <c r="M1337" i="47"/>
  <c r="L1337" i="47"/>
  <c r="K1337" i="47"/>
  <c r="J1337" i="47"/>
  <c r="H1337" i="47"/>
  <c r="G1337" i="47"/>
  <c r="F1337" i="47"/>
  <c r="E1337" i="47"/>
  <c r="D1337" i="47"/>
  <c r="C1337" i="47"/>
  <c r="B1337" i="47"/>
  <c r="A1337" i="47"/>
  <c r="R1337" i="47" s="1"/>
  <c r="X1336" i="47"/>
  <c r="W1336" i="47"/>
  <c r="V1336" i="47"/>
  <c r="U1336" i="47"/>
  <c r="T1336" i="47"/>
  <c r="S1336" i="47"/>
  <c r="Q1336" i="47"/>
  <c r="P1336" i="47"/>
  <c r="N1336" i="47"/>
  <c r="M1336" i="47"/>
  <c r="L1336" i="47"/>
  <c r="K1336" i="47"/>
  <c r="J1336" i="47"/>
  <c r="H1336" i="47"/>
  <c r="G1336" i="47"/>
  <c r="F1336" i="47"/>
  <c r="E1336" i="47"/>
  <c r="D1336" i="47"/>
  <c r="C1336" i="47"/>
  <c r="B1336" i="47"/>
  <c r="A1336" i="47"/>
  <c r="R1336" i="47" s="1"/>
  <c r="X1335" i="47"/>
  <c r="W1335" i="47"/>
  <c r="V1335" i="47"/>
  <c r="U1335" i="47"/>
  <c r="T1335" i="47"/>
  <c r="S1335" i="47"/>
  <c r="Q1335" i="47"/>
  <c r="P1335" i="47"/>
  <c r="N1335" i="47"/>
  <c r="M1335" i="47"/>
  <c r="L1335" i="47"/>
  <c r="K1335" i="47"/>
  <c r="J1335" i="47"/>
  <c r="H1335" i="47"/>
  <c r="G1335" i="47"/>
  <c r="F1335" i="47"/>
  <c r="E1335" i="47"/>
  <c r="D1335" i="47"/>
  <c r="C1335" i="47"/>
  <c r="B1335" i="47"/>
  <c r="A1335" i="47"/>
  <c r="R1335" i="47" s="1"/>
  <c r="X1334" i="47"/>
  <c r="W1334" i="47"/>
  <c r="V1334" i="47"/>
  <c r="U1334" i="47"/>
  <c r="T1334" i="47"/>
  <c r="S1334" i="47"/>
  <c r="Q1334" i="47"/>
  <c r="P1334" i="47"/>
  <c r="N1334" i="47"/>
  <c r="M1334" i="47"/>
  <c r="L1334" i="47"/>
  <c r="K1334" i="47"/>
  <c r="J1334" i="47"/>
  <c r="H1334" i="47"/>
  <c r="G1334" i="47"/>
  <c r="F1334" i="47"/>
  <c r="E1334" i="47"/>
  <c r="D1334" i="47"/>
  <c r="C1334" i="47"/>
  <c r="B1334" i="47"/>
  <c r="A1334" i="47"/>
  <c r="R1334" i="47" s="1"/>
  <c r="X1333" i="47"/>
  <c r="W1333" i="47"/>
  <c r="V1333" i="47"/>
  <c r="U1333" i="47"/>
  <c r="T1333" i="47"/>
  <c r="S1333" i="47"/>
  <c r="Q1333" i="47"/>
  <c r="P1333" i="47"/>
  <c r="N1333" i="47"/>
  <c r="M1333" i="47"/>
  <c r="L1333" i="47"/>
  <c r="K1333" i="47"/>
  <c r="J1333" i="47"/>
  <c r="H1333" i="47"/>
  <c r="G1333" i="47"/>
  <c r="F1333" i="47"/>
  <c r="E1333" i="47"/>
  <c r="D1333" i="47"/>
  <c r="C1333" i="47"/>
  <c r="B1333" i="47"/>
  <c r="A1333" i="47"/>
  <c r="R1333" i="47" s="1"/>
  <c r="X1332" i="47"/>
  <c r="W1332" i="47"/>
  <c r="V1332" i="47"/>
  <c r="U1332" i="47"/>
  <c r="T1332" i="47"/>
  <c r="S1332" i="47"/>
  <c r="Q1332" i="47"/>
  <c r="P1332" i="47"/>
  <c r="N1332" i="47"/>
  <c r="M1332" i="47"/>
  <c r="L1332" i="47"/>
  <c r="K1332" i="47"/>
  <c r="J1332" i="47"/>
  <c r="H1332" i="47"/>
  <c r="G1332" i="47"/>
  <c r="F1332" i="47"/>
  <c r="E1332" i="47"/>
  <c r="D1332" i="47"/>
  <c r="C1332" i="47"/>
  <c r="B1332" i="47"/>
  <c r="A1332" i="47"/>
  <c r="R1332" i="47" s="1"/>
  <c r="X1331" i="47"/>
  <c r="W1331" i="47"/>
  <c r="V1331" i="47"/>
  <c r="U1331" i="47"/>
  <c r="T1331" i="47"/>
  <c r="S1331" i="47"/>
  <c r="Q1331" i="47"/>
  <c r="P1331" i="47"/>
  <c r="N1331" i="47"/>
  <c r="M1331" i="47"/>
  <c r="L1331" i="47"/>
  <c r="K1331" i="47"/>
  <c r="J1331" i="47"/>
  <c r="H1331" i="47"/>
  <c r="G1331" i="47"/>
  <c r="F1331" i="47"/>
  <c r="E1331" i="47"/>
  <c r="D1331" i="47"/>
  <c r="C1331" i="47"/>
  <c r="B1331" i="47"/>
  <c r="A1331" i="47"/>
  <c r="R1331" i="47" s="1"/>
  <c r="X1330" i="47"/>
  <c r="W1330" i="47"/>
  <c r="V1330" i="47"/>
  <c r="U1330" i="47"/>
  <c r="T1330" i="47"/>
  <c r="S1330" i="47"/>
  <c r="Q1330" i="47"/>
  <c r="P1330" i="47"/>
  <c r="N1330" i="47"/>
  <c r="M1330" i="47"/>
  <c r="L1330" i="47"/>
  <c r="K1330" i="47"/>
  <c r="J1330" i="47"/>
  <c r="H1330" i="47"/>
  <c r="G1330" i="47"/>
  <c r="F1330" i="47"/>
  <c r="E1330" i="47"/>
  <c r="D1330" i="47"/>
  <c r="C1330" i="47"/>
  <c r="B1330" i="47"/>
  <c r="A1330" i="47"/>
  <c r="R1330" i="47" s="1"/>
  <c r="X1329" i="47"/>
  <c r="W1329" i="47"/>
  <c r="V1329" i="47"/>
  <c r="U1329" i="47"/>
  <c r="T1329" i="47"/>
  <c r="S1329" i="47"/>
  <c r="Q1329" i="47"/>
  <c r="P1329" i="47"/>
  <c r="N1329" i="47"/>
  <c r="M1329" i="47"/>
  <c r="L1329" i="47"/>
  <c r="K1329" i="47"/>
  <c r="J1329" i="47"/>
  <c r="H1329" i="47"/>
  <c r="G1329" i="47"/>
  <c r="F1329" i="47"/>
  <c r="E1329" i="47"/>
  <c r="D1329" i="47"/>
  <c r="C1329" i="47"/>
  <c r="B1329" i="47"/>
  <c r="A1329" i="47"/>
  <c r="R1329" i="47" s="1"/>
  <c r="X1328" i="47"/>
  <c r="W1328" i="47"/>
  <c r="V1328" i="47"/>
  <c r="U1328" i="47"/>
  <c r="T1328" i="47"/>
  <c r="S1328" i="47"/>
  <c r="Q1328" i="47"/>
  <c r="P1328" i="47"/>
  <c r="N1328" i="47"/>
  <c r="M1328" i="47"/>
  <c r="L1328" i="47"/>
  <c r="K1328" i="47"/>
  <c r="J1328" i="47"/>
  <c r="H1328" i="47"/>
  <c r="G1328" i="47"/>
  <c r="F1328" i="47"/>
  <c r="E1328" i="47"/>
  <c r="D1328" i="47"/>
  <c r="C1328" i="47"/>
  <c r="B1328" i="47"/>
  <c r="A1328" i="47"/>
  <c r="R1328" i="47" s="1"/>
  <c r="X1327" i="47"/>
  <c r="W1327" i="47"/>
  <c r="V1327" i="47"/>
  <c r="U1327" i="47"/>
  <c r="T1327" i="47"/>
  <c r="S1327" i="47"/>
  <c r="Q1327" i="47"/>
  <c r="P1327" i="47"/>
  <c r="N1327" i="47"/>
  <c r="M1327" i="47"/>
  <c r="L1327" i="47"/>
  <c r="K1327" i="47"/>
  <c r="J1327" i="47"/>
  <c r="H1327" i="47"/>
  <c r="G1327" i="47"/>
  <c r="F1327" i="47"/>
  <c r="E1327" i="47"/>
  <c r="D1327" i="47"/>
  <c r="C1327" i="47"/>
  <c r="B1327" i="47"/>
  <c r="A1327" i="47"/>
  <c r="R1327" i="47" s="1"/>
  <c r="X1326" i="47"/>
  <c r="W1326" i="47"/>
  <c r="V1326" i="47"/>
  <c r="U1326" i="47"/>
  <c r="T1326" i="47"/>
  <c r="S1326" i="47"/>
  <c r="Q1326" i="47"/>
  <c r="P1326" i="47"/>
  <c r="N1326" i="47"/>
  <c r="M1326" i="47"/>
  <c r="L1326" i="47"/>
  <c r="K1326" i="47"/>
  <c r="J1326" i="47"/>
  <c r="H1326" i="47"/>
  <c r="G1326" i="47"/>
  <c r="F1326" i="47"/>
  <c r="E1326" i="47"/>
  <c r="D1326" i="47"/>
  <c r="C1326" i="47"/>
  <c r="B1326" i="47"/>
  <c r="A1326" i="47"/>
  <c r="R1326" i="47" s="1"/>
  <c r="X1325" i="47"/>
  <c r="W1325" i="47"/>
  <c r="V1325" i="47"/>
  <c r="U1325" i="47"/>
  <c r="T1325" i="47"/>
  <c r="S1325" i="47"/>
  <c r="Q1325" i="47"/>
  <c r="P1325" i="47"/>
  <c r="N1325" i="47"/>
  <c r="M1325" i="47"/>
  <c r="L1325" i="47"/>
  <c r="K1325" i="47"/>
  <c r="J1325" i="47"/>
  <c r="H1325" i="47"/>
  <c r="G1325" i="47"/>
  <c r="F1325" i="47"/>
  <c r="E1325" i="47"/>
  <c r="D1325" i="47"/>
  <c r="C1325" i="47"/>
  <c r="B1325" i="47"/>
  <c r="A1325" i="47"/>
  <c r="R1325" i="47" s="1"/>
  <c r="X1324" i="47"/>
  <c r="W1324" i="47"/>
  <c r="V1324" i="47"/>
  <c r="U1324" i="47"/>
  <c r="T1324" i="47"/>
  <c r="S1324" i="47"/>
  <c r="Q1324" i="47"/>
  <c r="P1324" i="47"/>
  <c r="N1324" i="47"/>
  <c r="M1324" i="47"/>
  <c r="L1324" i="47"/>
  <c r="K1324" i="47"/>
  <c r="J1324" i="47"/>
  <c r="H1324" i="47"/>
  <c r="G1324" i="47"/>
  <c r="F1324" i="47"/>
  <c r="E1324" i="47"/>
  <c r="D1324" i="47"/>
  <c r="C1324" i="47"/>
  <c r="B1324" i="47"/>
  <c r="A1324" i="47"/>
  <c r="R1324" i="47" s="1"/>
  <c r="X1323" i="47"/>
  <c r="W1323" i="47"/>
  <c r="V1323" i="47"/>
  <c r="U1323" i="47"/>
  <c r="T1323" i="47"/>
  <c r="S1323" i="47"/>
  <c r="Q1323" i="47"/>
  <c r="P1323" i="47"/>
  <c r="N1323" i="47"/>
  <c r="M1323" i="47"/>
  <c r="L1323" i="47"/>
  <c r="K1323" i="47"/>
  <c r="J1323" i="47"/>
  <c r="H1323" i="47"/>
  <c r="G1323" i="47"/>
  <c r="F1323" i="47"/>
  <c r="E1323" i="47"/>
  <c r="D1323" i="47"/>
  <c r="C1323" i="47"/>
  <c r="B1323" i="47"/>
  <c r="A1323" i="47"/>
  <c r="R1323" i="47" s="1"/>
  <c r="X1322" i="47"/>
  <c r="W1322" i="47"/>
  <c r="V1322" i="47"/>
  <c r="U1322" i="47"/>
  <c r="T1322" i="47"/>
  <c r="S1322" i="47"/>
  <c r="Q1322" i="47"/>
  <c r="P1322" i="47"/>
  <c r="N1322" i="47"/>
  <c r="M1322" i="47"/>
  <c r="L1322" i="47"/>
  <c r="K1322" i="47"/>
  <c r="J1322" i="47"/>
  <c r="H1322" i="47"/>
  <c r="G1322" i="47"/>
  <c r="F1322" i="47"/>
  <c r="E1322" i="47"/>
  <c r="D1322" i="47"/>
  <c r="C1322" i="47"/>
  <c r="B1322" i="47"/>
  <c r="A1322" i="47"/>
  <c r="R1322" i="47" s="1"/>
  <c r="X1321" i="47"/>
  <c r="W1321" i="47"/>
  <c r="V1321" i="47"/>
  <c r="U1321" i="47"/>
  <c r="T1321" i="47"/>
  <c r="S1321" i="47"/>
  <c r="Q1321" i="47"/>
  <c r="P1321" i="47"/>
  <c r="N1321" i="47"/>
  <c r="M1321" i="47"/>
  <c r="L1321" i="47"/>
  <c r="K1321" i="47"/>
  <c r="J1321" i="47"/>
  <c r="H1321" i="47"/>
  <c r="G1321" i="47"/>
  <c r="F1321" i="47"/>
  <c r="E1321" i="47"/>
  <c r="D1321" i="47"/>
  <c r="C1321" i="47"/>
  <c r="B1321" i="47"/>
  <c r="A1321" i="47"/>
  <c r="R1321" i="47" s="1"/>
  <c r="X1320" i="47"/>
  <c r="W1320" i="47"/>
  <c r="V1320" i="47"/>
  <c r="U1320" i="47"/>
  <c r="T1320" i="47"/>
  <c r="S1320" i="47"/>
  <c r="Q1320" i="47"/>
  <c r="P1320" i="47"/>
  <c r="N1320" i="47"/>
  <c r="M1320" i="47"/>
  <c r="L1320" i="47"/>
  <c r="K1320" i="47"/>
  <c r="J1320" i="47"/>
  <c r="H1320" i="47"/>
  <c r="G1320" i="47"/>
  <c r="F1320" i="47"/>
  <c r="E1320" i="47"/>
  <c r="D1320" i="47"/>
  <c r="C1320" i="47"/>
  <c r="B1320" i="47"/>
  <c r="A1320" i="47"/>
  <c r="R1320" i="47" s="1"/>
  <c r="X1319" i="47"/>
  <c r="W1319" i="47"/>
  <c r="V1319" i="47"/>
  <c r="U1319" i="47"/>
  <c r="T1319" i="47"/>
  <c r="S1319" i="47"/>
  <c r="Q1319" i="47"/>
  <c r="P1319" i="47"/>
  <c r="N1319" i="47"/>
  <c r="M1319" i="47"/>
  <c r="L1319" i="47"/>
  <c r="K1319" i="47"/>
  <c r="J1319" i="47"/>
  <c r="H1319" i="47"/>
  <c r="G1319" i="47"/>
  <c r="F1319" i="47"/>
  <c r="E1319" i="47"/>
  <c r="D1319" i="47"/>
  <c r="C1319" i="47"/>
  <c r="B1319" i="47"/>
  <c r="A1319" i="47"/>
  <c r="R1319" i="47" s="1"/>
  <c r="X1318" i="47"/>
  <c r="W1318" i="47"/>
  <c r="V1318" i="47"/>
  <c r="U1318" i="47"/>
  <c r="T1318" i="47"/>
  <c r="S1318" i="47"/>
  <c r="Q1318" i="47"/>
  <c r="P1318" i="47"/>
  <c r="N1318" i="47"/>
  <c r="M1318" i="47"/>
  <c r="L1318" i="47"/>
  <c r="K1318" i="47"/>
  <c r="J1318" i="47"/>
  <c r="H1318" i="47"/>
  <c r="G1318" i="47"/>
  <c r="F1318" i="47"/>
  <c r="E1318" i="47"/>
  <c r="D1318" i="47"/>
  <c r="C1318" i="47"/>
  <c r="B1318" i="47"/>
  <c r="A1318" i="47"/>
  <c r="R1318" i="47" s="1"/>
  <c r="X1317" i="47"/>
  <c r="W1317" i="47"/>
  <c r="V1317" i="47"/>
  <c r="U1317" i="47"/>
  <c r="T1317" i="47"/>
  <c r="S1317" i="47"/>
  <c r="Q1317" i="47"/>
  <c r="P1317" i="47"/>
  <c r="N1317" i="47"/>
  <c r="M1317" i="47"/>
  <c r="L1317" i="47"/>
  <c r="K1317" i="47"/>
  <c r="J1317" i="47"/>
  <c r="H1317" i="47"/>
  <c r="G1317" i="47"/>
  <c r="F1317" i="47"/>
  <c r="E1317" i="47"/>
  <c r="D1317" i="47"/>
  <c r="C1317" i="47"/>
  <c r="B1317" i="47"/>
  <c r="A1317" i="47"/>
  <c r="R1317" i="47" s="1"/>
  <c r="X1316" i="47"/>
  <c r="W1316" i="47"/>
  <c r="V1316" i="47"/>
  <c r="U1316" i="47"/>
  <c r="T1316" i="47"/>
  <c r="S1316" i="47"/>
  <c r="Q1316" i="47"/>
  <c r="P1316" i="47"/>
  <c r="N1316" i="47"/>
  <c r="M1316" i="47"/>
  <c r="L1316" i="47"/>
  <c r="K1316" i="47"/>
  <c r="J1316" i="47"/>
  <c r="H1316" i="47"/>
  <c r="G1316" i="47"/>
  <c r="F1316" i="47"/>
  <c r="E1316" i="47"/>
  <c r="D1316" i="47"/>
  <c r="C1316" i="47"/>
  <c r="B1316" i="47"/>
  <c r="A1316" i="47"/>
  <c r="R1316" i="47" s="1"/>
  <c r="X1315" i="47"/>
  <c r="W1315" i="47"/>
  <c r="V1315" i="47"/>
  <c r="U1315" i="47"/>
  <c r="T1315" i="47"/>
  <c r="S1315" i="47"/>
  <c r="Q1315" i="47"/>
  <c r="P1315" i="47"/>
  <c r="N1315" i="47"/>
  <c r="M1315" i="47"/>
  <c r="L1315" i="47"/>
  <c r="K1315" i="47"/>
  <c r="J1315" i="47"/>
  <c r="H1315" i="47"/>
  <c r="G1315" i="47"/>
  <c r="F1315" i="47"/>
  <c r="E1315" i="47"/>
  <c r="D1315" i="47"/>
  <c r="C1315" i="47"/>
  <c r="B1315" i="47"/>
  <c r="A1315" i="47"/>
  <c r="R1315" i="47" s="1"/>
  <c r="X1314" i="47"/>
  <c r="W1314" i="47"/>
  <c r="V1314" i="47"/>
  <c r="U1314" i="47"/>
  <c r="T1314" i="47"/>
  <c r="S1314" i="47"/>
  <c r="Q1314" i="47"/>
  <c r="P1314" i="47"/>
  <c r="N1314" i="47"/>
  <c r="M1314" i="47"/>
  <c r="L1314" i="47"/>
  <c r="K1314" i="47"/>
  <c r="J1314" i="47"/>
  <c r="H1314" i="47"/>
  <c r="G1314" i="47"/>
  <c r="F1314" i="47"/>
  <c r="E1314" i="47"/>
  <c r="D1314" i="47"/>
  <c r="C1314" i="47"/>
  <c r="B1314" i="47"/>
  <c r="A1314" i="47"/>
  <c r="R1314" i="47" s="1"/>
  <c r="X1313" i="47"/>
  <c r="W1313" i="47"/>
  <c r="V1313" i="47"/>
  <c r="U1313" i="47"/>
  <c r="T1313" i="47"/>
  <c r="S1313" i="47"/>
  <c r="Q1313" i="47"/>
  <c r="P1313" i="47"/>
  <c r="N1313" i="47"/>
  <c r="M1313" i="47"/>
  <c r="L1313" i="47"/>
  <c r="K1313" i="47"/>
  <c r="J1313" i="47"/>
  <c r="H1313" i="47"/>
  <c r="G1313" i="47"/>
  <c r="F1313" i="47"/>
  <c r="E1313" i="47"/>
  <c r="D1313" i="47"/>
  <c r="C1313" i="47"/>
  <c r="B1313" i="47"/>
  <c r="A1313" i="47"/>
  <c r="R1313" i="47" s="1"/>
  <c r="X1312" i="47"/>
  <c r="W1312" i="47"/>
  <c r="V1312" i="47"/>
  <c r="U1312" i="47"/>
  <c r="T1312" i="47"/>
  <c r="S1312" i="47"/>
  <c r="Q1312" i="47"/>
  <c r="P1312" i="47"/>
  <c r="N1312" i="47"/>
  <c r="M1312" i="47"/>
  <c r="L1312" i="47"/>
  <c r="K1312" i="47"/>
  <c r="J1312" i="47"/>
  <c r="H1312" i="47"/>
  <c r="G1312" i="47"/>
  <c r="F1312" i="47"/>
  <c r="E1312" i="47"/>
  <c r="D1312" i="47"/>
  <c r="C1312" i="47"/>
  <c r="B1312" i="47"/>
  <c r="A1312" i="47"/>
  <c r="R1312" i="47" s="1"/>
  <c r="X1311" i="47"/>
  <c r="W1311" i="47"/>
  <c r="V1311" i="47"/>
  <c r="U1311" i="47"/>
  <c r="T1311" i="47"/>
  <c r="S1311" i="47"/>
  <c r="Q1311" i="47"/>
  <c r="P1311" i="47"/>
  <c r="N1311" i="47"/>
  <c r="M1311" i="47"/>
  <c r="L1311" i="47"/>
  <c r="K1311" i="47"/>
  <c r="J1311" i="47"/>
  <c r="H1311" i="47"/>
  <c r="G1311" i="47"/>
  <c r="F1311" i="47"/>
  <c r="E1311" i="47"/>
  <c r="D1311" i="47"/>
  <c r="C1311" i="47"/>
  <c r="B1311" i="47"/>
  <c r="A1311" i="47"/>
  <c r="R1311" i="47" s="1"/>
  <c r="X1310" i="47"/>
  <c r="W1310" i="47"/>
  <c r="V1310" i="47"/>
  <c r="U1310" i="47"/>
  <c r="T1310" i="47"/>
  <c r="S1310" i="47"/>
  <c r="Q1310" i="47"/>
  <c r="P1310" i="47"/>
  <c r="N1310" i="47"/>
  <c r="M1310" i="47"/>
  <c r="L1310" i="47"/>
  <c r="K1310" i="47"/>
  <c r="J1310" i="47"/>
  <c r="H1310" i="47"/>
  <c r="G1310" i="47"/>
  <c r="F1310" i="47"/>
  <c r="E1310" i="47"/>
  <c r="D1310" i="47"/>
  <c r="C1310" i="47"/>
  <c r="B1310" i="47"/>
  <c r="A1310" i="47"/>
  <c r="R1310" i="47" s="1"/>
  <c r="X1309" i="47"/>
  <c r="W1309" i="47"/>
  <c r="V1309" i="47"/>
  <c r="U1309" i="47"/>
  <c r="T1309" i="47"/>
  <c r="S1309" i="47"/>
  <c r="Q1309" i="47"/>
  <c r="P1309" i="47"/>
  <c r="N1309" i="47"/>
  <c r="M1309" i="47"/>
  <c r="L1309" i="47"/>
  <c r="K1309" i="47"/>
  <c r="J1309" i="47"/>
  <c r="H1309" i="47"/>
  <c r="G1309" i="47"/>
  <c r="F1309" i="47"/>
  <c r="E1309" i="47"/>
  <c r="D1309" i="47"/>
  <c r="C1309" i="47"/>
  <c r="B1309" i="47"/>
  <c r="A1309" i="47"/>
  <c r="R1309" i="47" s="1"/>
  <c r="X1308" i="47"/>
  <c r="W1308" i="47"/>
  <c r="V1308" i="47"/>
  <c r="U1308" i="47"/>
  <c r="T1308" i="47"/>
  <c r="S1308" i="47"/>
  <c r="Q1308" i="47"/>
  <c r="P1308" i="47"/>
  <c r="N1308" i="47"/>
  <c r="M1308" i="47"/>
  <c r="L1308" i="47"/>
  <c r="K1308" i="47"/>
  <c r="J1308" i="47"/>
  <c r="H1308" i="47"/>
  <c r="G1308" i="47"/>
  <c r="F1308" i="47"/>
  <c r="E1308" i="47"/>
  <c r="D1308" i="47"/>
  <c r="C1308" i="47"/>
  <c r="B1308" i="47"/>
  <c r="A1308" i="47"/>
  <c r="R1308" i="47" s="1"/>
  <c r="X1307" i="47"/>
  <c r="W1307" i="47"/>
  <c r="V1307" i="47"/>
  <c r="U1307" i="47"/>
  <c r="T1307" i="47"/>
  <c r="S1307" i="47"/>
  <c r="Q1307" i="47"/>
  <c r="P1307" i="47"/>
  <c r="N1307" i="47"/>
  <c r="M1307" i="47"/>
  <c r="L1307" i="47"/>
  <c r="K1307" i="47"/>
  <c r="J1307" i="47"/>
  <c r="H1307" i="47"/>
  <c r="G1307" i="47"/>
  <c r="F1307" i="47"/>
  <c r="E1307" i="47"/>
  <c r="D1307" i="47"/>
  <c r="C1307" i="47"/>
  <c r="B1307" i="47"/>
  <c r="A1307" i="47"/>
  <c r="R1307" i="47" s="1"/>
  <c r="X1306" i="47"/>
  <c r="W1306" i="47"/>
  <c r="V1306" i="47"/>
  <c r="U1306" i="47"/>
  <c r="T1306" i="47"/>
  <c r="S1306" i="47"/>
  <c r="Q1306" i="47"/>
  <c r="P1306" i="47"/>
  <c r="N1306" i="47"/>
  <c r="M1306" i="47"/>
  <c r="L1306" i="47"/>
  <c r="K1306" i="47"/>
  <c r="J1306" i="47"/>
  <c r="H1306" i="47"/>
  <c r="G1306" i="47"/>
  <c r="F1306" i="47"/>
  <c r="E1306" i="47"/>
  <c r="D1306" i="47"/>
  <c r="C1306" i="47"/>
  <c r="B1306" i="47"/>
  <c r="A1306" i="47"/>
  <c r="R1306" i="47" s="1"/>
  <c r="X1305" i="47"/>
  <c r="W1305" i="47"/>
  <c r="V1305" i="47"/>
  <c r="U1305" i="47"/>
  <c r="T1305" i="47"/>
  <c r="S1305" i="47"/>
  <c r="Q1305" i="47"/>
  <c r="P1305" i="47"/>
  <c r="N1305" i="47"/>
  <c r="M1305" i="47"/>
  <c r="L1305" i="47"/>
  <c r="K1305" i="47"/>
  <c r="J1305" i="47"/>
  <c r="H1305" i="47"/>
  <c r="G1305" i="47"/>
  <c r="F1305" i="47"/>
  <c r="E1305" i="47"/>
  <c r="D1305" i="47"/>
  <c r="C1305" i="47"/>
  <c r="B1305" i="47"/>
  <c r="A1305" i="47"/>
  <c r="R1305" i="47" s="1"/>
  <c r="X1304" i="47"/>
  <c r="W1304" i="47"/>
  <c r="V1304" i="47"/>
  <c r="U1304" i="47"/>
  <c r="T1304" i="47"/>
  <c r="S1304" i="47"/>
  <c r="Q1304" i="47"/>
  <c r="P1304" i="47"/>
  <c r="N1304" i="47"/>
  <c r="M1304" i="47"/>
  <c r="L1304" i="47"/>
  <c r="K1304" i="47"/>
  <c r="J1304" i="47"/>
  <c r="H1304" i="47"/>
  <c r="G1304" i="47"/>
  <c r="F1304" i="47"/>
  <c r="E1304" i="47"/>
  <c r="D1304" i="47"/>
  <c r="C1304" i="47"/>
  <c r="B1304" i="47"/>
  <c r="A1304" i="47"/>
  <c r="R1304" i="47" s="1"/>
  <c r="X1303" i="47"/>
  <c r="W1303" i="47"/>
  <c r="V1303" i="47"/>
  <c r="U1303" i="47"/>
  <c r="T1303" i="47"/>
  <c r="S1303" i="47"/>
  <c r="Q1303" i="47"/>
  <c r="P1303" i="47"/>
  <c r="N1303" i="47"/>
  <c r="M1303" i="47"/>
  <c r="L1303" i="47"/>
  <c r="K1303" i="47"/>
  <c r="J1303" i="47"/>
  <c r="H1303" i="47"/>
  <c r="G1303" i="47"/>
  <c r="F1303" i="47"/>
  <c r="E1303" i="47"/>
  <c r="D1303" i="47"/>
  <c r="C1303" i="47"/>
  <c r="B1303" i="47"/>
  <c r="A1303" i="47"/>
  <c r="R1303" i="47" s="1"/>
  <c r="X1302" i="47"/>
  <c r="W1302" i="47"/>
  <c r="V1302" i="47"/>
  <c r="U1302" i="47"/>
  <c r="T1302" i="47"/>
  <c r="S1302" i="47"/>
  <c r="Q1302" i="47"/>
  <c r="P1302" i="47"/>
  <c r="N1302" i="47"/>
  <c r="M1302" i="47"/>
  <c r="L1302" i="47"/>
  <c r="K1302" i="47"/>
  <c r="J1302" i="47"/>
  <c r="H1302" i="47"/>
  <c r="G1302" i="47"/>
  <c r="F1302" i="47"/>
  <c r="E1302" i="47"/>
  <c r="D1302" i="47"/>
  <c r="C1302" i="47"/>
  <c r="B1302" i="47"/>
  <c r="A1302" i="47"/>
  <c r="R1302" i="47" s="1"/>
  <c r="X1301" i="47"/>
  <c r="W1301" i="47"/>
  <c r="V1301" i="47"/>
  <c r="U1301" i="47"/>
  <c r="T1301" i="47"/>
  <c r="S1301" i="47"/>
  <c r="Q1301" i="47"/>
  <c r="P1301" i="47"/>
  <c r="N1301" i="47"/>
  <c r="M1301" i="47"/>
  <c r="L1301" i="47"/>
  <c r="K1301" i="47"/>
  <c r="J1301" i="47"/>
  <c r="H1301" i="47"/>
  <c r="G1301" i="47"/>
  <c r="F1301" i="47"/>
  <c r="E1301" i="47"/>
  <c r="D1301" i="47"/>
  <c r="C1301" i="47"/>
  <c r="B1301" i="47"/>
  <c r="A1301" i="47"/>
  <c r="R1301" i="47" s="1"/>
  <c r="X1300" i="47"/>
  <c r="W1300" i="47"/>
  <c r="V1300" i="47"/>
  <c r="U1300" i="47"/>
  <c r="T1300" i="47"/>
  <c r="S1300" i="47"/>
  <c r="Q1300" i="47"/>
  <c r="P1300" i="47"/>
  <c r="N1300" i="47"/>
  <c r="M1300" i="47"/>
  <c r="L1300" i="47"/>
  <c r="K1300" i="47"/>
  <c r="J1300" i="47"/>
  <c r="H1300" i="47"/>
  <c r="G1300" i="47"/>
  <c r="F1300" i="47"/>
  <c r="E1300" i="47"/>
  <c r="D1300" i="47"/>
  <c r="C1300" i="47"/>
  <c r="B1300" i="47"/>
  <c r="A1300" i="47"/>
  <c r="R1300" i="47" s="1"/>
  <c r="X1299" i="47"/>
  <c r="W1299" i="47"/>
  <c r="V1299" i="47"/>
  <c r="U1299" i="47"/>
  <c r="T1299" i="47"/>
  <c r="S1299" i="47"/>
  <c r="Q1299" i="47"/>
  <c r="P1299" i="47"/>
  <c r="N1299" i="47"/>
  <c r="M1299" i="47"/>
  <c r="L1299" i="47"/>
  <c r="K1299" i="47"/>
  <c r="J1299" i="47"/>
  <c r="H1299" i="47"/>
  <c r="G1299" i="47"/>
  <c r="F1299" i="47"/>
  <c r="E1299" i="47"/>
  <c r="D1299" i="47"/>
  <c r="C1299" i="47"/>
  <c r="B1299" i="47"/>
  <c r="A1299" i="47"/>
  <c r="R1299" i="47" s="1"/>
  <c r="X1298" i="47"/>
  <c r="W1298" i="47"/>
  <c r="V1298" i="47"/>
  <c r="U1298" i="47"/>
  <c r="T1298" i="47"/>
  <c r="S1298" i="47"/>
  <c r="Q1298" i="47"/>
  <c r="P1298" i="47"/>
  <c r="N1298" i="47"/>
  <c r="M1298" i="47"/>
  <c r="L1298" i="47"/>
  <c r="K1298" i="47"/>
  <c r="J1298" i="47"/>
  <c r="H1298" i="47"/>
  <c r="G1298" i="47"/>
  <c r="F1298" i="47"/>
  <c r="E1298" i="47"/>
  <c r="D1298" i="47"/>
  <c r="C1298" i="47"/>
  <c r="B1298" i="47"/>
  <c r="A1298" i="47"/>
  <c r="R1298" i="47" s="1"/>
  <c r="X1297" i="47"/>
  <c r="W1297" i="47"/>
  <c r="V1297" i="47"/>
  <c r="U1297" i="47"/>
  <c r="T1297" i="47"/>
  <c r="S1297" i="47"/>
  <c r="Q1297" i="47"/>
  <c r="P1297" i="47"/>
  <c r="N1297" i="47"/>
  <c r="M1297" i="47"/>
  <c r="L1297" i="47"/>
  <c r="K1297" i="47"/>
  <c r="J1297" i="47"/>
  <c r="H1297" i="47"/>
  <c r="G1297" i="47"/>
  <c r="F1297" i="47"/>
  <c r="E1297" i="47"/>
  <c r="D1297" i="47"/>
  <c r="C1297" i="47"/>
  <c r="B1297" i="47"/>
  <c r="A1297" i="47"/>
  <c r="R1297" i="47" s="1"/>
  <c r="X1296" i="47"/>
  <c r="W1296" i="47"/>
  <c r="V1296" i="47"/>
  <c r="U1296" i="47"/>
  <c r="T1296" i="47"/>
  <c r="S1296" i="47"/>
  <c r="Q1296" i="47"/>
  <c r="P1296" i="47"/>
  <c r="N1296" i="47"/>
  <c r="M1296" i="47"/>
  <c r="L1296" i="47"/>
  <c r="K1296" i="47"/>
  <c r="J1296" i="47"/>
  <c r="H1296" i="47"/>
  <c r="G1296" i="47"/>
  <c r="F1296" i="47"/>
  <c r="E1296" i="47"/>
  <c r="D1296" i="47"/>
  <c r="C1296" i="47"/>
  <c r="B1296" i="47"/>
  <c r="A1296" i="47"/>
  <c r="R1296" i="47" s="1"/>
  <c r="X1295" i="47"/>
  <c r="W1295" i="47"/>
  <c r="V1295" i="47"/>
  <c r="U1295" i="47"/>
  <c r="T1295" i="47"/>
  <c r="S1295" i="47"/>
  <c r="Q1295" i="47"/>
  <c r="P1295" i="47"/>
  <c r="N1295" i="47"/>
  <c r="M1295" i="47"/>
  <c r="L1295" i="47"/>
  <c r="K1295" i="47"/>
  <c r="J1295" i="47"/>
  <c r="H1295" i="47"/>
  <c r="G1295" i="47"/>
  <c r="F1295" i="47"/>
  <c r="E1295" i="47"/>
  <c r="D1295" i="47"/>
  <c r="C1295" i="47"/>
  <c r="B1295" i="47"/>
  <c r="A1295" i="47"/>
  <c r="R1295" i="47" s="1"/>
  <c r="X1294" i="47"/>
  <c r="W1294" i="47"/>
  <c r="V1294" i="47"/>
  <c r="U1294" i="47"/>
  <c r="T1294" i="47"/>
  <c r="S1294" i="47"/>
  <c r="Q1294" i="47"/>
  <c r="P1294" i="47"/>
  <c r="N1294" i="47"/>
  <c r="M1294" i="47"/>
  <c r="L1294" i="47"/>
  <c r="K1294" i="47"/>
  <c r="J1294" i="47"/>
  <c r="H1294" i="47"/>
  <c r="G1294" i="47"/>
  <c r="F1294" i="47"/>
  <c r="E1294" i="47"/>
  <c r="D1294" i="47"/>
  <c r="C1294" i="47"/>
  <c r="B1294" i="47"/>
  <c r="A1294" i="47"/>
  <c r="R1294" i="47" s="1"/>
  <c r="X1293" i="47"/>
  <c r="W1293" i="47"/>
  <c r="V1293" i="47"/>
  <c r="U1293" i="47"/>
  <c r="T1293" i="47"/>
  <c r="S1293" i="47"/>
  <c r="Q1293" i="47"/>
  <c r="P1293" i="47"/>
  <c r="N1293" i="47"/>
  <c r="M1293" i="47"/>
  <c r="L1293" i="47"/>
  <c r="K1293" i="47"/>
  <c r="J1293" i="47"/>
  <c r="H1293" i="47"/>
  <c r="G1293" i="47"/>
  <c r="F1293" i="47"/>
  <c r="E1293" i="47"/>
  <c r="D1293" i="47"/>
  <c r="C1293" i="47"/>
  <c r="B1293" i="47"/>
  <c r="A1293" i="47"/>
  <c r="R1293" i="47" s="1"/>
  <c r="X1292" i="47"/>
  <c r="W1292" i="47"/>
  <c r="V1292" i="47"/>
  <c r="U1292" i="47"/>
  <c r="T1292" i="47"/>
  <c r="S1292" i="47"/>
  <c r="Q1292" i="47"/>
  <c r="P1292" i="47"/>
  <c r="N1292" i="47"/>
  <c r="M1292" i="47"/>
  <c r="L1292" i="47"/>
  <c r="K1292" i="47"/>
  <c r="J1292" i="47"/>
  <c r="H1292" i="47"/>
  <c r="G1292" i="47"/>
  <c r="F1292" i="47"/>
  <c r="E1292" i="47"/>
  <c r="D1292" i="47"/>
  <c r="C1292" i="47"/>
  <c r="B1292" i="47"/>
  <c r="A1292" i="47"/>
  <c r="R1292" i="47" s="1"/>
  <c r="X1291" i="47"/>
  <c r="W1291" i="47"/>
  <c r="V1291" i="47"/>
  <c r="U1291" i="47"/>
  <c r="T1291" i="47"/>
  <c r="S1291" i="47"/>
  <c r="Q1291" i="47"/>
  <c r="P1291" i="47"/>
  <c r="N1291" i="47"/>
  <c r="M1291" i="47"/>
  <c r="L1291" i="47"/>
  <c r="K1291" i="47"/>
  <c r="J1291" i="47"/>
  <c r="H1291" i="47"/>
  <c r="G1291" i="47"/>
  <c r="F1291" i="47"/>
  <c r="E1291" i="47"/>
  <c r="D1291" i="47"/>
  <c r="C1291" i="47"/>
  <c r="B1291" i="47"/>
  <c r="A1291" i="47"/>
  <c r="R1291" i="47" s="1"/>
  <c r="X1290" i="47"/>
  <c r="W1290" i="47"/>
  <c r="V1290" i="47"/>
  <c r="U1290" i="47"/>
  <c r="T1290" i="47"/>
  <c r="S1290" i="47"/>
  <c r="Q1290" i="47"/>
  <c r="P1290" i="47"/>
  <c r="N1290" i="47"/>
  <c r="M1290" i="47"/>
  <c r="L1290" i="47"/>
  <c r="K1290" i="47"/>
  <c r="J1290" i="47"/>
  <c r="H1290" i="47"/>
  <c r="G1290" i="47"/>
  <c r="F1290" i="47"/>
  <c r="E1290" i="47"/>
  <c r="D1290" i="47"/>
  <c r="C1290" i="47"/>
  <c r="B1290" i="47"/>
  <c r="A1290" i="47"/>
  <c r="R1290" i="47" s="1"/>
  <c r="X1289" i="47"/>
  <c r="W1289" i="47"/>
  <c r="V1289" i="47"/>
  <c r="U1289" i="47"/>
  <c r="T1289" i="47"/>
  <c r="S1289" i="47"/>
  <c r="Q1289" i="47"/>
  <c r="P1289" i="47"/>
  <c r="N1289" i="47"/>
  <c r="M1289" i="47"/>
  <c r="L1289" i="47"/>
  <c r="K1289" i="47"/>
  <c r="J1289" i="47"/>
  <c r="H1289" i="47"/>
  <c r="G1289" i="47"/>
  <c r="F1289" i="47"/>
  <c r="E1289" i="47"/>
  <c r="D1289" i="47"/>
  <c r="C1289" i="47"/>
  <c r="B1289" i="47"/>
  <c r="A1289" i="47"/>
  <c r="R1289" i="47" s="1"/>
  <c r="X1288" i="47"/>
  <c r="W1288" i="47"/>
  <c r="V1288" i="47"/>
  <c r="U1288" i="47"/>
  <c r="T1288" i="47"/>
  <c r="S1288" i="47"/>
  <c r="Q1288" i="47"/>
  <c r="P1288" i="47"/>
  <c r="N1288" i="47"/>
  <c r="M1288" i="47"/>
  <c r="L1288" i="47"/>
  <c r="K1288" i="47"/>
  <c r="J1288" i="47"/>
  <c r="H1288" i="47"/>
  <c r="G1288" i="47"/>
  <c r="F1288" i="47"/>
  <c r="E1288" i="47"/>
  <c r="D1288" i="47"/>
  <c r="C1288" i="47"/>
  <c r="B1288" i="47"/>
  <c r="A1288" i="47"/>
  <c r="R1288" i="47" s="1"/>
  <c r="X1287" i="47"/>
  <c r="W1287" i="47"/>
  <c r="V1287" i="47"/>
  <c r="U1287" i="47"/>
  <c r="T1287" i="47"/>
  <c r="S1287" i="47"/>
  <c r="Q1287" i="47"/>
  <c r="P1287" i="47"/>
  <c r="N1287" i="47"/>
  <c r="M1287" i="47"/>
  <c r="L1287" i="47"/>
  <c r="K1287" i="47"/>
  <c r="J1287" i="47"/>
  <c r="H1287" i="47"/>
  <c r="G1287" i="47"/>
  <c r="F1287" i="47"/>
  <c r="E1287" i="47"/>
  <c r="D1287" i="47"/>
  <c r="C1287" i="47"/>
  <c r="B1287" i="47"/>
  <c r="A1287" i="47"/>
  <c r="R1287" i="47" s="1"/>
  <c r="X1286" i="47"/>
  <c r="W1286" i="47"/>
  <c r="V1286" i="47"/>
  <c r="U1286" i="47"/>
  <c r="T1286" i="47"/>
  <c r="S1286" i="47"/>
  <c r="Q1286" i="47"/>
  <c r="P1286" i="47"/>
  <c r="N1286" i="47"/>
  <c r="M1286" i="47"/>
  <c r="L1286" i="47"/>
  <c r="K1286" i="47"/>
  <c r="J1286" i="47"/>
  <c r="H1286" i="47"/>
  <c r="G1286" i="47"/>
  <c r="F1286" i="47"/>
  <c r="E1286" i="47"/>
  <c r="D1286" i="47"/>
  <c r="C1286" i="47"/>
  <c r="B1286" i="47"/>
  <c r="A1286" i="47"/>
  <c r="R1286" i="47" s="1"/>
  <c r="X1285" i="47"/>
  <c r="W1285" i="47"/>
  <c r="V1285" i="47"/>
  <c r="U1285" i="47"/>
  <c r="T1285" i="47"/>
  <c r="S1285" i="47"/>
  <c r="Q1285" i="47"/>
  <c r="P1285" i="47"/>
  <c r="N1285" i="47"/>
  <c r="M1285" i="47"/>
  <c r="L1285" i="47"/>
  <c r="K1285" i="47"/>
  <c r="J1285" i="47"/>
  <c r="H1285" i="47"/>
  <c r="G1285" i="47"/>
  <c r="F1285" i="47"/>
  <c r="E1285" i="47"/>
  <c r="D1285" i="47"/>
  <c r="C1285" i="47"/>
  <c r="B1285" i="47"/>
  <c r="A1285" i="47"/>
  <c r="R1285" i="47" s="1"/>
  <c r="X1284" i="47"/>
  <c r="W1284" i="47"/>
  <c r="V1284" i="47"/>
  <c r="U1284" i="47"/>
  <c r="T1284" i="47"/>
  <c r="S1284" i="47"/>
  <c r="Q1284" i="47"/>
  <c r="P1284" i="47"/>
  <c r="N1284" i="47"/>
  <c r="M1284" i="47"/>
  <c r="L1284" i="47"/>
  <c r="K1284" i="47"/>
  <c r="J1284" i="47"/>
  <c r="H1284" i="47"/>
  <c r="G1284" i="47"/>
  <c r="F1284" i="47"/>
  <c r="E1284" i="47"/>
  <c r="D1284" i="47"/>
  <c r="C1284" i="47"/>
  <c r="B1284" i="47"/>
  <c r="A1284" i="47"/>
  <c r="R1284" i="47" s="1"/>
  <c r="X1283" i="47"/>
  <c r="W1283" i="47"/>
  <c r="V1283" i="47"/>
  <c r="U1283" i="47"/>
  <c r="T1283" i="47"/>
  <c r="S1283" i="47"/>
  <c r="Q1283" i="47"/>
  <c r="P1283" i="47"/>
  <c r="N1283" i="47"/>
  <c r="M1283" i="47"/>
  <c r="L1283" i="47"/>
  <c r="K1283" i="47"/>
  <c r="J1283" i="47"/>
  <c r="H1283" i="47"/>
  <c r="G1283" i="47"/>
  <c r="F1283" i="47"/>
  <c r="E1283" i="47"/>
  <c r="D1283" i="47"/>
  <c r="C1283" i="47"/>
  <c r="B1283" i="47"/>
  <c r="A1283" i="47"/>
  <c r="R1283" i="47" s="1"/>
  <c r="X1282" i="47"/>
  <c r="W1282" i="47"/>
  <c r="V1282" i="47"/>
  <c r="U1282" i="47"/>
  <c r="T1282" i="47"/>
  <c r="S1282" i="47"/>
  <c r="Q1282" i="47"/>
  <c r="P1282" i="47"/>
  <c r="N1282" i="47"/>
  <c r="M1282" i="47"/>
  <c r="L1282" i="47"/>
  <c r="K1282" i="47"/>
  <c r="J1282" i="47"/>
  <c r="H1282" i="47"/>
  <c r="G1282" i="47"/>
  <c r="F1282" i="47"/>
  <c r="E1282" i="47"/>
  <c r="D1282" i="47"/>
  <c r="C1282" i="47"/>
  <c r="B1282" i="47"/>
  <c r="A1282" i="47"/>
  <c r="R1282" i="47" s="1"/>
  <c r="X1281" i="47"/>
  <c r="W1281" i="47"/>
  <c r="V1281" i="47"/>
  <c r="U1281" i="47"/>
  <c r="T1281" i="47"/>
  <c r="S1281" i="47"/>
  <c r="Q1281" i="47"/>
  <c r="P1281" i="47"/>
  <c r="N1281" i="47"/>
  <c r="M1281" i="47"/>
  <c r="L1281" i="47"/>
  <c r="K1281" i="47"/>
  <c r="J1281" i="47"/>
  <c r="H1281" i="47"/>
  <c r="G1281" i="47"/>
  <c r="F1281" i="47"/>
  <c r="E1281" i="47"/>
  <c r="D1281" i="47"/>
  <c r="C1281" i="47"/>
  <c r="B1281" i="47"/>
  <c r="A1281" i="47"/>
  <c r="R1281" i="47" s="1"/>
  <c r="X1280" i="47"/>
  <c r="W1280" i="47"/>
  <c r="V1280" i="47"/>
  <c r="U1280" i="47"/>
  <c r="T1280" i="47"/>
  <c r="S1280" i="47"/>
  <c r="Q1280" i="47"/>
  <c r="P1280" i="47"/>
  <c r="N1280" i="47"/>
  <c r="M1280" i="47"/>
  <c r="L1280" i="47"/>
  <c r="K1280" i="47"/>
  <c r="J1280" i="47"/>
  <c r="H1280" i="47"/>
  <c r="G1280" i="47"/>
  <c r="F1280" i="47"/>
  <c r="E1280" i="47"/>
  <c r="D1280" i="47"/>
  <c r="C1280" i="47"/>
  <c r="B1280" i="47"/>
  <c r="A1280" i="47"/>
  <c r="R1280" i="47" s="1"/>
  <c r="X1279" i="47"/>
  <c r="W1279" i="47"/>
  <c r="V1279" i="47"/>
  <c r="U1279" i="47"/>
  <c r="T1279" i="47"/>
  <c r="S1279" i="47"/>
  <c r="Q1279" i="47"/>
  <c r="P1279" i="47"/>
  <c r="N1279" i="47"/>
  <c r="M1279" i="47"/>
  <c r="L1279" i="47"/>
  <c r="K1279" i="47"/>
  <c r="J1279" i="47"/>
  <c r="H1279" i="47"/>
  <c r="G1279" i="47"/>
  <c r="F1279" i="47"/>
  <c r="E1279" i="47"/>
  <c r="D1279" i="47"/>
  <c r="C1279" i="47"/>
  <c r="B1279" i="47"/>
  <c r="A1279" i="47"/>
  <c r="R1279" i="47" s="1"/>
  <c r="X1278" i="47"/>
  <c r="W1278" i="47"/>
  <c r="V1278" i="47"/>
  <c r="U1278" i="47"/>
  <c r="T1278" i="47"/>
  <c r="S1278" i="47"/>
  <c r="Q1278" i="47"/>
  <c r="P1278" i="47"/>
  <c r="N1278" i="47"/>
  <c r="M1278" i="47"/>
  <c r="L1278" i="47"/>
  <c r="K1278" i="47"/>
  <c r="J1278" i="47"/>
  <c r="H1278" i="47"/>
  <c r="G1278" i="47"/>
  <c r="F1278" i="47"/>
  <c r="E1278" i="47"/>
  <c r="D1278" i="47"/>
  <c r="C1278" i="47"/>
  <c r="B1278" i="47"/>
  <c r="A1278" i="47"/>
  <c r="R1278" i="47" s="1"/>
  <c r="X1277" i="47"/>
  <c r="W1277" i="47"/>
  <c r="V1277" i="47"/>
  <c r="U1277" i="47"/>
  <c r="T1277" i="47"/>
  <c r="S1277" i="47"/>
  <c r="R1277" i="47"/>
  <c r="Q1277" i="47"/>
  <c r="P1277" i="47"/>
  <c r="B1277" i="47"/>
  <c r="X1276" i="47"/>
  <c r="W1276" i="47"/>
  <c r="V1276" i="47"/>
  <c r="U1276" i="47"/>
  <c r="T1276" i="47"/>
  <c r="S1276" i="47"/>
  <c r="R1276" i="47"/>
  <c r="Q1276" i="47"/>
  <c r="P1276" i="47"/>
  <c r="B1276" i="47"/>
  <c r="X1275" i="47"/>
  <c r="W1275" i="47"/>
  <c r="V1275" i="47"/>
  <c r="U1275" i="47"/>
  <c r="T1275" i="47"/>
  <c r="S1275" i="47"/>
  <c r="R1275" i="47"/>
  <c r="Q1275" i="47"/>
  <c r="P1275" i="47"/>
  <c r="B1275" i="47"/>
  <c r="X1274" i="47"/>
  <c r="W1274" i="47"/>
  <c r="V1274" i="47"/>
  <c r="U1274" i="47"/>
  <c r="T1274" i="47"/>
  <c r="S1274" i="47"/>
  <c r="R1274" i="47"/>
  <c r="Q1274" i="47"/>
  <c r="P1274" i="47"/>
  <c r="B1274" i="47"/>
  <c r="X1273" i="47"/>
  <c r="W1273" i="47"/>
  <c r="V1273" i="47"/>
  <c r="U1273" i="47"/>
  <c r="T1273" i="47"/>
  <c r="S1273" i="47"/>
  <c r="R1273" i="47"/>
  <c r="Q1273" i="47"/>
  <c r="P1273" i="47"/>
  <c r="B1273" i="47"/>
  <c r="X1272" i="47"/>
  <c r="W1272" i="47"/>
  <c r="V1272" i="47"/>
  <c r="U1272" i="47"/>
  <c r="T1272" i="47"/>
  <c r="S1272" i="47"/>
  <c r="R1272" i="47"/>
  <c r="Q1272" i="47"/>
  <c r="P1272" i="47"/>
  <c r="B1272" i="47"/>
  <c r="X1271" i="47"/>
  <c r="W1271" i="47"/>
  <c r="V1271" i="47"/>
  <c r="U1271" i="47"/>
  <c r="T1271" i="47"/>
  <c r="S1271" i="47"/>
  <c r="R1271" i="47"/>
  <c r="Q1271" i="47"/>
  <c r="P1271" i="47"/>
  <c r="B1271" i="47"/>
  <c r="X1270" i="47"/>
  <c r="W1270" i="47"/>
  <c r="V1270" i="47"/>
  <c r="U1270" i="47"/>
  <c r="T1270" i="47"/>
  <c r="S1270" i="47"/>
  <c r="R1270" i="47"/>
  <c r="Q1270" i="47"/>
  <c r="P1270" i="47"/>
  <c r="B1270" i="47"/>
  <c r="X1269" i="47"/>
  <c r="W1269" i="47"/>
  <c r="V1269" i="47"/>
  <c r="U1269" i="47"/>
  <c r="T1269" i="47"/>
  <c r="S1269" i="47"/>
  <c r="R1269" i="47"/>
  <c r="Q1269" i="47"/>
  <c r="P1269" i="47"/>
  <c r="B1269" i="47"/>
  <c r="X1268" i="47"/>
  <c r="W1268" i="47"/>
  <c r="V1268" i="47"/>
  <c r="U1268" i="47"/>
  <c r="T1268" i="47"/>
  <c r="S1268" i="47"/>
  <c r="R1268" i="47"/>
  <c r="Q1268" i="47"/>
  <c r="P1268" i="47"/>
  <c r="B1268" i="47"/>
  <c r="X1267" i="47"/>
  <c r="W1267" i="47"/>
  <c r="V1267" i="47"/>
  <c r="U1267" i="47"/>
  <c r="T1267" i="47"/>
  <c r="S1267" i="47"/>
  <c r="R1267" i="47"/>
  <c r="Q1267" i="47"/>
  <c r="P1267" i="47"/>
  <c r="B1267" i="47"/>
  <c r="X1266" i="47"/>
  <c r="W1266" i="47"/>
  <c r="V1266" i="47"/>
  <c r="U1266" i="47"/>
  <c r="T1266" i="47"/>
  <c r="S1266" i="47"/>
  <c r="R1266" i="47"/>
  <c r="Q1266" i="47"/>
  <c r="P1266" i="47"/>
  <c r="B1266" i="47"/>
  <c r="X1265" i="47"/>
  <c r="W1265" i="47"/>
  <c r="AN1265" i="47" s="1"/>
  <c r="V1265" i="47"/>
  <c r="U1265" i="47"/>
  <c r="T1265" i="47"/>
  <c r="S1265" i="47"/>
  <c r="R1265" i="47"/>
  <c r="Q1265" i="47"/>
  <c r="P1265" i="47"/>
  <c r="B1265" i="47"/>
  <c r="X1264" i="47"/>
  <c r="W1264" i="47"/>
  <c r="V1264" i="47"/>
  <c r="U1264" i="47"/>
  <c r="T1264" i="47"/>
  <c r="S1264" i="47"/>
  <c r="R1264" i="47"/>
  <c r="Q1264" i="47"/>
  <c r="P1264" i="47"/>
  <c r="B1264" i="47"/>
  <c r="X1263" i="47"/>
  <c r="W1263" i="47"/>
  <c r="V1263" i="47"/>
  <c r="U1263" i="47"/>
  <c r="T1263" i="47"/>
  <c r="S1263" i="47"/>
  <c r="R1263" i="47"/>
  <c r="Q1263" i="47"/>
  <c r="P1263" i="47"/>
  <c r="B1263" i="47"/>
  <c r="X1262" i="47"/>
  <c r="W1262" i="47"/>
  <c r="V1262" i="47"/>
  <c r="U1262" i="47"/>
  <c r="T1262" i="47"/>
  <c r="S1262" i="47"/>
  <c r="R1262" i="47"/>
  <c r="Q1262" i="47"/>
  <c r="P1262" i="47"/>
  <c r="B1262" i="47"/>
  <c r="X1261" i="47"/>
  <c r="W1261" i="47"/>
  <c r="V1261" i="47"/>
  <c r="U1261" i="47"/>
  <c r="T1261" i="47"/>
  <c r="S1261" i="47"/>
  <c r="R1261" i="47"/>
  <c r="Q1261" i="47"/>
  <c r="P1261" i="47"/>
  <c r="B1261" i="47"/>
  <c r="X1260" i="47"/>
  <c r="W1260" i="47"/>
  <c r="V1260" i="47"/>
  <c r="U1260" i="47"/>
  <c r="T1260" i="47"/>
  <c r="S1260" i="47"/>
  <c r="R1260" i="47"/>
  <c r="Q1260" i="47"/>
  <c r="P1260" i="47"/>
  <c r="B1260" i="47"/>
  <c r="X1259" i="47"/>
  <c r="W1259" i="47"/>
  <c r="V1259" i="47"/>
  <c r="U1259" i="47"/>
  <c r="T1259" i="47"/>
  <c r="S1259" i="47"/>
  <c r="R1259" i="47"/>
  <c r="Q1259" i="47"/>
  <c r="P1259" i="47"/>
  <c r="B1259" i="47"/>
  <c r="X1258" i="47"/>
  <c r="W1258" i="47"/>
  <c r="V1258" i="47"/>
  <c r="U1258" i="47"/>
  <c r="T1258" i="47"/>
  <c r="S1258" i="47"/>
  <c r="R1258" i="47"/>
  <c r="Q1258" i="47"/>
  <c r="P1258" i="47"/>
  <c r="B1258" i="47"/>
  <c r="X1257" i="47"/>
  <c r="W1257" i="47"/>
  <c r="V1257" i="47"/>
  <c r="U1257" i="47"/>
  <c r="T1257" i="47"/>
  <c r="S1257" i="47"/>
  <c r="R1257" i="47"/>
  <c r="Q1257" i="47"/>
  <c r="P1257" i="47"/>
  <c r="B1257" i="47"/>
  <c r="X1256" i="47"/>
  <c r="W1256" i="47"/>
  <c r="V1256" i="47"/>
  <c r="U1256" i="47"/>
  <c r="T1256" i="47"/>
  <c r="S1256" i="47"/>
  <c r="R1256" i="47"/>
  <c r="Q1256" i="47"/>
  <c r="P1256" i="47"/>
  <c r="B1256" i="47"/>
  <c r="X1255" i="47"/>
  <c r="W1255" i="47"/>
  <c r="V1255" i="47"/>
  <c r="U1255" i="47"/>
  <c r="T1255" i="47"/>
  <c r="S1255" i="47"/>
  <c r="R1255" i="47"/>
  <c r="Q1255" i="47"/>
  <c r="P1255" i="47"/>
  <c r="B1255" i="47"/>
  <c r="X1254" i="47"/>
  <c r="W1254" i="47"/>
  <c r="V1254" i="47"/>
  <c r="U1254" i="47"/>
  <c r="T1254" i="47"/>
  <c r="S1254" i="47"/>
  <c r="R1254" i="47"/>
  <c r="Q1254" i="47"/>
  <c r="P1254" i="47"/>
  <c r="B1254" i="47"/>
  <c r="X1253" i="47"/>
  <c r="W1253" i="47"/>
  <c r="V1253" i="47"/>
  <c r="U1253" i="47"/>
  <c r="T1253" i="47"/>
  <c r="S1253" i="47"/>
  <c r="R1253" i="47"/>
  <c r="Q1253" i="47"/>
  <c r="P1253" i="47"/>
  <c r="B1253" i="47"/>
  <c r="X1252" i="47"/>
  <c r="W1252" i="47"/>
  <c r="V1252" i="47"/>
  <c r="U1252" i="47"/>
  <c r="T1252" i="47"/>
  <c r="S1252" i="47"/>
  <c r="R1252" i="47"/>
  <c r="Q1252" i="47"/>
  <c r="P1252" i="47"/>
  <c r="B1252" i="47"/>
  <c r="X1251" i="47"/>
  <c r="W1251" i="47"/>
  <c r="V1251" i="47"/>
  <c r="U1251" i="47"/>
  <c r="T1251" i="47"/>
  <c r="S1251" i="47"/>
  <c r="R1251" i="47"/>
  <c r="Q1251" i="47"/>
  <c r="P1251" i="47"/>
  <c r="B1251" i="47"/>
  <c r="X1250" i="47"/>
  <c r="W1250" i="47"/>
  <c r="V1250" i="47"/>
  <c r="U1250" i="47"/>
  <c r="T1250" i="47"/>
  <c r="S1250" i="47"/>
  <c r="R1250" i="47"/>
  <c r="Q1250" i="47"/>
  <c r="P1250" i="47"/>
  <c r="B1250" i="47"/>
  <c r="X1249" i="47"/>
  <c r="W1249" i="47"/>
  <c r="V1249" i="47"/>
  <c r="U1249" i="47"/>
  <c r="T1249" i="47"/>
  <c r="S1249" i="47"/>
  <c r="R1249" i="47"/>
  <c r="Q1249" i="47"/>
  <c r="P1249" i="47"/>
  <c r="B1249" i="47"/>
  <c r="X1248" i="47"/>
  <c r="W1248" i="47"/>
  <c r="V1248" i="47"/>
  <c r="U1248" i="47"/>
  <c r="T1248" i="47"/>
  <c r="S1248" i="47"/>
  <c r="R1248" i="47"/>
  <c r="Q1248" i="47"/>
  <c r="P1248" i="47"/>
  <c r="B1248" i="47"/>
  <c r="X1247" i="47"/>
  <c r="W1247" i="47"/>
  <c r="V1247" i="47"/>
  <c r="U1247" i="47"/>
  <c r="T1247" i="47"/>
  <c r="S1247" i="47"/>
  <c r="R1247" i="47"/>
  <c r="Q1247" i="47"/>
  <c r="P1247" i="47"/>
  <c r="B1247" i="47"/>
  <c r="X1246" i="47"/>
  <c r="W1246" i="47"/>
  <c r="V1246" i="47"/>
  <c r="U1246" i="47"/>
  <c r="T1246" i="47"/>
  <c r="S1246" i="47"/>
  <c r="R1246" i="47"/>
  <c r="Q1246" i="47"/>
  <c r="P1246" i="47"/>
  <c r="B1246" i="47"/>
  <c r="X1245" i="47"/>
  <c r="W1245" i="47"/>
  <c r="V1245" i="47"/>
  <c r="U1245" i="47"/>
  <c r="T1245" i="47"/>
  <c r="S1245" i="47"/>
  <c r="R1245" i="47"/>
  <c r="Q1245" i="47"/>
  <c r="P1245" i="47"/>
  <c r="B1245" i="47"/>
  <c r="X1244" i="47"/>
  <c r="W1244" i="47"/>
  <c r="V1244" i="47"/>
  <c r="U1244" i="47"/>
  <c r="T1244" i="47"/>
  <c r="S1244" i="47"/>
  <c r="R1244" i="47"/>
  <c r="Q1244" i="47"/>
  <c r="P1244" i="47"/>
  <c r="B1244" i="47"/>
  <c r="X1243" i="47"/>
  <c r="W1243" i="47"/>
  <c r="V1243" i="47"/>
  <c r="U1243" i="47"/>
  <c r="T1243" i="47"/>
  <c r="S1243" i="47"/>
  <c r="R1243" i="47"/>
  <c r="Q1243" i="47"/>
  <c r="P1243" i="47"/>
  <c r="B1243" i="47"/>
  <c r="X1242" i="47"/>
  <c r="W1242" i="47"/>
  <c r="V1242" i="47"/>
  <c r="AM1242" i="47" s="1"/>
  <c r="U1242" i="47"/>
  <c r="T1242" i="47"/>
  <c r="S1242" i="47"/>
  <c r="R1242" i="47"/>
  <c r="Q1242" i="47"/>
  <c r="P1242" i="47"/>
  <c r="B1242" i="47"/>
  <c r="X1241" i="47"/>
  <c r="W1241" i="47"/>
  <c r="V1241" i="47"/>
  <c r="U1241" i="47"/>
  <c r="T1241" i="47"/>
  <c r="S1241" i="47"/>
  <c r="R1241" i="47"/>
  <c r="Q1241" i="47"/>
  <c r="P1241" i="47"/>
  <c r="B1241" i="47"/>
  <c r="X1240" i="47"/>
  <c r="W1240" i="47"/>
  <c r="V1240" i="47"/>
  <c r="U1240" i="47"/>
  <c r="T1240" i="47"/>
  <c r="S1240" i="47"/>
  <c r="R1240" i="47"/>
  <c r="Q1240" i="47"/>
  <c r="P1240" i="47"/>
  <c r="B1240" i="47"/>
  <c r="X1239" i="47"/>
  <c r="W1239" i="47"/>
  <c r="V1239" i="47"/>
  <c r="U1239" i="47"/>
  <c r="T1239" i="47"/>
  <c r="S1239" i="47"/>
  <c r="R1239" i="47"/>
  <c r="Q1239" i="47"/>
  <c r="P1239" i="47"/>
  <c r="B1239" i="47"/>
  <c r="X1238" i="47"/>
  <c r="W1238" i="47"/>
  <c r="V1238" i="47"/>
  <c r="U1238" i="47"/>
  <c r="T1238" i="47"/>
  <c r="S1238" i="47"/>
  <c r="R1238" i="47"/>
  <c r="Q1238" i="47"/>
  <c r="P1238" i="47"/>
  <c r="B1238" i="47"/>
  <c r="X1237" i="47"/>
  <c r="W1237" i="47"/>
  <c r="V1237" i="47"/>
  <c r="U1237" i="47"/>
  <c r="T1237" i="47"/>
  <c r="S1237" i="47"/>
  <c r="R1237" i="47"/>
  <c r="Q1237" i="47"/>
  <c r="P1237" i="47"/>
  <c r="B1237" i="47"/>
  <c r="X1236" i="47"/>
  <c r="W1236" i="47"/>
  <c r="V1236" i="47"/>
  <c r="U1236" i="47"/>
  <c r="T1236" i="47"/>
  <c r="S1236" i="47"/>
  <c r="R1236" i="47"/>
  <c r="Q1236" i="47"/>
  <c r="P1236" i="47"/>
  <c r="B1236" i="47"/>
  <c r="X1235" i="47"/>
  <c r="W1235" i="47"/>
  <c r="V1235" i="47"/>
  <c r="U1235" i="47"/>
  <c r="T1235" i="47"/>
  <c r="S1235" i="47"/>
  <c r="R1235" i="47"/>
  <c r="Q1235" i="47"/>
  <c r="P1235" i="47"/>
  <c r="B1235" i="47"/>
  <c r="X1234" i="47"/>
  <c r="W1234" i="47"/>
  <c r="V1234" i="47"/>
  <c r="U1234" i="47"/>
  <c r="T1234" i="47"/>
  <c r="S1234" i="47"/>
  <c r="R1234" i="47"/>
  <c r="Q1234" i="47"/>
  <c r="P1234" i="47"/>
  <c r="B1234" i="47"/>
  <c r="X1233" i="47"/>
  <c r="W1233" i="47"/>
  <c r="V1233" i="47"/>
  <c r="U1233" i="47"/>
  <c r="T1233" i="47"/>
  <c r="S1233" i="47"/>
  <c r="R1233" i="47"/>
  <c r="Q1233" i="47"/>
  <c r="P1233" i="47"/>
  <c r="B1233" i="47"/>
  <c r="X1232" i="47"/>
  <c r="W1232" i="47"/>
  <c r="V1232" i="47"/>
  <c r="U1232" i="47"/>
  <c r="T1232" i="47"/>
  <c r="S1232" i="47"/>
  <c r="R1232" i="47"/>
  <c r="Q1232" i="47"/>
  <c r="P1232" i="47"/>
  <c r="B1232" i="47"/>
  <c r="X1231" i="47"/>
  <c r="W1231" i="47"/>
  <c r="V1231" i="47"/>
  <c r="U1231" i="47"/>
  <c r="T1231" i="47"/>
  <c r="S1231" i="47"/>
  <c r="R1231" i="47"/>
  <c r="Q1231" i="47"/>
  <c r="P1231" i="47"/>
  <c r="B1231" i="47"/>
  <c r="X1230" i="47"/>
  <c r="W1230" i="47"/>
  <c r="V1230" i="47"/>
  <c r="U1230" i="47"/>
  <c r="T1230" i="47"/>
  <c r="S1230" i="47"/>
  <c r="R1230" i="47"/>
  <c r="Q1230" i="47"/>
  <c r="P1230" i="47"/>
  <c r="B1230" i="47"/>
  <c r="X1229" i="47"/>
  <c r="W1229" i="47"/>
  <c r="V1229" i="47"/>
  <c r="U1229" i="47"/>
  <c r="T1229" i="47"/>
  <c r="S1229" i="47"/>
  <c r="R1229" i="47"/>
  <c r="Q1229" i="47"/>
  <c r="P1229" i="47"/>
  <c r="B1229" i="47"/>
  <c r="X1228" i="47"/>
  <c r="W1228" i="47"/>
  <c r="V1228" i="47"/>
  <c r="U1228" i="47"/>
  <c r="T1228" i="47"/>
  <c r="S1228" i="47"/>
  <c r="R1228" i="47"/>
  <c r="Q1228" i="47"/>
  <c r="P1228" i="47"/>
  <c r="B1228" i="47"/>
  <c r="X1227" i="47"/>
  <c r="W1227" i="47"/>
  <c r="V1227" i="47"/>
  <c r="U1227" i="47"/>
  <c r="T1227" i="47"/>
  <c r="S1227" i="47"/>
  <c r="R1227" i="47"/>
  <c r="Q1227" i="47"/>
  <c r="P1227" i="47"/>
  <c r="B1227" i="47"/>
  <c r="X1226" i="47"/>
  <c r="W1226" i="47"/>
  <c r="V1226" i="47"/>
  <c r="U1226" i="47"/>
  <c r="T1226" i="47"/>
  <c r="S1226" i="47"/>
  <c r="R1226" i="47"/>
  <c r="Q1226" i="47"/>
  <c r="P1226" i="47"/>
  <c r="B1226" i="47"/>
  <c r="X1225" i="47"/>
  <c r="W1225" i="47"/>
  <c r="V1225" i="47"/>
  <c r="U1225" i="47"/>
  <c r="T1225" i="47"/>
  <c r="S1225" i="47"/>
  <c r="R1225" i="47"/>
  <c r="Q1225" i="47"/>
  <c r="P1225" i="47"/>
  <c r="B1225" i="47"/>
  <c r="X1224" i="47"/>
  <c r="W1224" i="47"/>
  <c r="V1224" i="47"/>
  <c r="U1224" i="47"/>
  <c r="T1224" i="47"/>
  <c r="S1224" i="47"/>
  <c r="R1224" i="47"/>
  <c r="Q1224" i="47"/>
  <c r="P1224" i="47"/>
  <c r="B1224" i="47"/>
  <c r="X1223" i="47"/>
  <c r="W1223" i="47"/>
  <c r="V1223" i="47"/>
  <c r="U1223" i="47"/>
  <c r="T1223" i="47"/>
  <c r="S1223" i="47"/>
  <c r="R1223" i="47"/>
  <c r="Q1223" i="47"/>
  <c r="P1223" i="47"/>
  <c r="B1223" i="47"/>
  <c r="X1222" i="47"/>
  <c r="W1222" i="47"/>
  <c r="V1222" i="47"/>
  <c r="U1222" i="47"/>
  <c r="T1222" i="47"/>
  <c r="S1222" i="47"/>
  <c r="R1222" i="47"/>
  <c r="Q1222" i="47"/>
  <c r="P1222" i="47"/>
  <c r="B1222" i="47"/>
  <c r="X1221" i="47"/>
  <c r="W1221" i="47"/>
  <c r="V1221" i="47"/>
  <c r="U1221" i="47"/>
  <c r="T1221" i="47"/>
  <c r="S1221" i="47"/>
  <c r="R1221" i="47"/>
  <c r="Q1221" i="47"/>
  <c r="P1221" i="47"/>
  <c r="B1221" i="47"/>
  <c r="X1220" i="47"/>
  <c r="W1220" i="47"/>
  <c r="V1220" i="47"/>
  <c r="U1220" i="47"/>
  <c r="T1220" i="47"/>
  <c r="S1220" i="47"/>
  <c r="R1220" i="47"/>
  <c r="AO1220" i="47" s="1"/>
  <c r="Q1220" i="47"/>
  <c r="P1220" i="47"/>
  <c r="B1220" i="47"/>
  <c r="X1219" i="47"/>
  <c r="W1219" i="47"/>
  <c r="V1219" i="47"/>
  <c r="U1219" i="47"/>
  <c r="T1219" i="47"/>
  <c r="S1219" i="47"/>
  <c r="R1219" i="47"/>
  <c r="Q1219" i="47"/>
  <c r="P1219" i="47"/>
  <c r="B1219" i="47"/>
  <c r="X1218" i="47"/>
  <c r="W1218" i="47"/>
  <c r="V1218" i="47"/>
  <c r="U1218" i="47"/>
  <c r="T1218" i="47"/>
  <c r="S1218" i="47"/>
  <c r="R1218" i="47"/>
  <c r="Q1218" i="47"/>
  <c r="P1218" i="47"/>
  <c r="B1218" i="47"/>
  <c r="X1217" i="47"/>
  <c r="W1217" i="47"/>
  <c r="V1217" i="47"/>
  <c r="U1217" i="47"/>
  <c r="T1217" i="47"/>
  <c r="S1217" i="47"/>
  <c r="R1217" i="47"/>
  <c r="Q1217" i="47"/>
  <c r="P1217" i="47"/>
  <c r="AG1217" i="47" s="1"/>
  <c r="B1217" i="47"/>
  <c r="X1216" i="47"/>
  <c r="W1216" i="47"/>
  <c r="V1216" i="47"/>
  <c r="U1216" i="47"/>
  <c r="T1216" i="47"/>
  <c r="S1216" i="47"/>
  <c r="R1216" i="47"/>
  <c r="AH1216" i="47" s="1"/>
  <c r="Q1216" i="47"/>
  <c r="P1216" i="47"/>
  <c r="B1216" i="47"/>
  <c r="X1215" i="47"/>
  <c r="W1215" i="47"/>
  <c r="V1215" i="47"/>
  <c r="U1215" i="47"/>
  <c r="T1215" i="47"/>
  <c r="S1215" i="47"/>
  <c r="R1215" i="47"/>
  <c r="Q1215" i="47"/>
  <c r="P1215" i="47"/>
  <c r="B1215" i="47"/>
  <c r="X1214" i="47"/>
  <c r="W1214" i="47"/>
  <c r="V1214" i="47"/>
  <c r="U1214" i="47"/>
  <c r="T1214" i="47"/>
  <c r="S1214" i="47"/>
  <c r="R1214" i="47"/>
  <c r="Q1214" i="47"/>
  <c r="P1214" i="47"/>
  <c r="B1214" i="47"/>
  <c r="X1213" i="47"/>
  <c r="W1213" i="47"/>
  <c r="V1213" i="47"/>
  <c r="U1213" i="47"/>
  <c r="T1213" i="47"/>
  <c r="S1213" i="47"/>
  <c r="R1213" i="47"/>
  <c r="Q1213" i="47"/>
  <c r="P1213" i="47"/>
  <c r="B1213" i="47"/>
  <c r="X1212" i="47"/>
  <c r="W1212" i="47"/>
  <c r="V1212" i="47"/>
  <c r="U1212" i="47"/>
  <c r="T1212" i="47"/>
  <c r="S1212" i="47"/>
  <c r="R1212" i="47"/>
  <c r="Q1212" i="47"/>
  <c r="P1212" i="47"/>
  <c r="B1212" i="47"/>
  <c r="X1211" i="47"/>
  <c r="W1211" i="47"/>
  <c r="V1211" i="47"/>
  <c r="U1211" i="47"/>
  <c r="T1211" i="47"/>
  <c r="S1211" i="47"/>
  <c r="R1211" i="47"/>
  <c r="Q1211" i="47"/>
  <c r="P1211" i="47"/>
  <c r="B1211" i="47"/>
  <c r="X1210" i="47"/>
  <c r="W1210" i="47"/>
  <c r="V1210" i="47"/>
  <c r="U1210" i="47"/>
  <c r="T1210" i="47"/>
  <c r="S1210" i="47"/>
  <c r="R1210" i="47"/>
  <c r="Q1210" i="47"/>
  <c r="P1210" i="47"/>
  <c r="B1210" i="47"/>
  <c r="X1209" i="47"/>
  <c r="W1209" i="47"/>
  <c r="V1209" i="47"/>
  <c r="U1209" i="47"/>
  <c r="T1209" i="47"/>
  <c r="S1209" i="47"/>
  <c r="R1209" i="47"/>
  <c r="Q1209" i="47"/>
  <c r="P1209" i="47"/>
  <c r="B1209" i="47"/>
  <c r="X1208" i="47"/>
  <c r="W1208" i="47"/>
  <c r="V1208" i="47"/>
  <c r="U1208" i="47"/>
  <c r="T1208" i="47"/>
  <c r="S1208" i="47"/>
  <c r="R1208" i="47"/>
  <c r="Q1208" i="47"/>
  <c r="P1208" i="47"/>
  <c r="B1208" i="47"/>
  <c r="X1207" i="47"/>
  <c r="W1207" i="47"/>
  <c r="V1207" i="47"/>
  <c r="U1207" i="47"/>
  <c r="T1207" i="47"/>
  <c r="S1207" i="47"/>
  <c r="R1207" i="47"/>
  <c r="Q1207" i="47"/>
  <c r="P1207" i="47"/>
  <c r="B1207" i="47"/>
  <c r="X1206" i="47"/>
  <c r="W1206" i="47"/>
  <c r="V1206" i="47"/>
  <c r="U1206" i="47"/>
  <c r="T1206" i="47"/>
  <c r="S1206" i="47"/>
  <c r="R1206" i="47"/>
  <c r="Q1206" i="47"/>
  <c r="P1206" i="47"/>
  <c r="B1206" i="47"/>
  <c r="X1205" i="47"/>
  <c r="W1205" i="47"/>
  <c r="V1205" i="47"/>
  <c r="U1205" i="47"/>
  <c r="T1205" i="47"/>
  <c r="S1205" i="47"/>
  <c r="R1205" i="47"/>
  <c r="Q1205" i="47"/>
  <c r="P1205" i="47"/>
  <c r="B1205" i="47"/>
  <c r="X1204" i="47"/>
  <c r="W1204" i="47"/>
  <c r="V1204" i="47"/>
  <c r="U1204" i="47"/>
  <c r="T1204" i="47"/>
  <c r="S1204" i="47"/>
  <c r="R1204" i="47"/>
  <c r="Q1204" i="47"/>
  <c r="P1204" i="47"/>
  <c r="B1204" i="47"/>
  <c r="X1203" i="47"/>
  <c r="W1203" i="47"/>
  <c r="V1203" i="47"/>
  <c r="U1203" i="47"/>
  <c r="T1203" i="47"/>
  <c r="S1203" i="47"/>
  <c r="R1203" i="47"/>
  <c r="Q1203" i="47"/>
  <c r="P1203" i="47"/>
  <c r="B1203" i="47"/>
  <c r="X1202" i="47"/>
  <c r="W1202" i="47"/>
  <c r="V1202" i="47"/>
  <c r="U1202" i="47"/>
  <c r="T1202" i="47"/>
  <c r="S1202" i="47"/>
  <c r="R1202" i="47"/>
  <c r="Q1202" i="47"/>
  <c r="P1202" i="47"/>
  <c r="B1202" i="47"/>
  <c r="X1201" i="47"/>
  <c r="W1201" i="47"/>
  <c r="V1201" i="47"/>
  <c r="U1201" i="47"/>
  <c r="T1201" i="47"/>
  <c r="S1201" i="47"/>
  <c r="R1201" i="47"/>
  <c r="Q1201" i="47"/>
  <c r="P1201" i="47"/>
  <c r="B1201" i="47"/>
  <c r="X1200" i="47"/>
  <c r="W1200" i="47"/>
  <c r="V1200" i="47"/>
  <c r="U1200" i="47"/>
  <c r="T1200" i="47"/>
  <c r="S1200" i="47"/>
  <c r="R1200" i="47"/>
  <c r="Q1200" i="47"/>
  <c r="P1200" i="47"/>
  <c r="B1200" i="47"/>
  <c r="X1199" i="47"/>
  <c r="W1199" i="47"/>
  <c r="V1199" i="47"/>
  <c r="U1199" i="47"/>
  <c r="T1199" i="47"/>
  <c r="S1199" i="47"/>
  <c r="R1199" i="47"/>
  <c r="Q1199" i="47"/>
  <c r="P1199" i="47"/>
  <c r="B1199" i="47"/>
  <c r="X1198" i="47"/>
  <c r="W1198" i="47"/>
  <c r="V1198" i="47"/>
  <c r="U1198" i="47"/>
  <c r="T1198" i="47"/>
  <c r="S1198" i="47"/>
  <c r="R1198" i="47"/>
  <c r="Q1198" i="47"/>
  <c r="P1198" i="47"/>
  <c r="B1198" i="47"/>
  <c r="X1197" i="47"/>
  <c r="W1197" i="47"/>
  <c r="V1197" i="47"/>
  <c r="U1197" i="47"/>
  <c r="T1197" i="47"/>
  <c r="S1197" i="47"/>
  <c r="R1197" i="47"/>
  <c r="Q1197" i="47"/>
  <c r="P1197" i="47"/>
  <c r="B1197" i="47"/>
  <c r="X1196" i="47"/>
  <c r="W1196" i="47"/>
  <c r="V1196" i="47"/>
  <c r="U1196" i="47"/>
  <c r="T1196" i="47"/>
  <c r="S1196" i="47"/>
  <c r="R1196" i="47"/>
  <c r="Q1196" i="47"/>
  <c r="P1196" i="47"/>
  <c r="B1196" i="47"/>
  <c r="X1195" i="47"/>
  <c r="W1195" i="47"/>
  <c r="V1195" i="47"/>
  <c r="U1195" i="47"/>
  <c r="T1195" i="47"/>
  <c r="S1195" i="47"/>
  <c r="R1195" i="47"/>
  <c r="Q1195" i="47"/>
  <c r="P1195" i="47"/>
  <c r="B1195" i="47"/>
  <c r="X1194" i="47"/>
  <c r="W1194" i="47"/>
  <c r="V1194" i="47"/>
  <c r="U1194" i="47"/>
  <c r="T1194" i="47"/>
  <c r="S1194" i="47"/>
  <c r="R1194" i="47"/>
  <c r="Q1194" i="47"/>
  <c r="P1194" i="47"/>
  <c r="B1194" i="47"/>
  <c r="X1193" i="47"/>
  <c r="W1193" i="47"/>
  <c r="V1193" i="47"/>
  <c r="U1193" i="47"/>
  <c r="T1193" i="47"/>
  <c r="S1193" i="47"/>
  <c r="R1193" i="47"/>
  <c r="Q1193" i="47"/>
  <c r="P1193" i="47"/>
  <c r="B1193" i="47"/>
  <c r="X1192" i="47"/>
  <c r="W1192" i="47"/>
  <c r="V1192" i="47"/>
  <c r="U1192" i="47"/>
  <c r="T1192" i="47"/>
  <c r="S1192" i="47"/>
  <c r="R1192" i="47"/>
  <c r="Q1192" i="47"/>
  <c r="P1192" i="47"/>
  <c r="B1192" i="47"/>
  <c r="X1191" i="47"/>
  <c r="W1191" i="47"/>
  <c r="V1191" i="47"/>
  <c r="U1191" i="47"/>
  <c r="T1191" i="47"/>
  <c r="S1191" i="47"/>
  <c r="R1191" i="47"/>
  <c r="Q1191" i="47"/>
  <c r="P1191" i="47"/>
  <c r="B1191" i="47"/>
  <c r="X1190" i="47"/>
  <c r="W1190" i="47"/>
  <c r="V1190" i="47"/>
  <c r="U1190" i="47"/>
  <c r="T1190" i="47"/>
  <c r="S1190" i="47"/>
  <c r="R1190" i="47"/>
  <c r="Q1190" i="47"/>
  <c r="P1190" i="47"/>
  <c r="B1190" i="47"/>
  <c r="X1189" i="47"/>
  <c r="W1189" i="47"/>
  <c r="V1189" i="47"/>
  <c r="U1189" i="47"/>
  <c r="T1189" i="47"/>
  <c r="S1189" i="47"/>
  <c r="R1189" i="47"/>
  <c r="Q1189" i="47"/>
  <c r="P1189" i="47"/>
  <c r="B1189" i="47"/>
  <c r="X1188" i="47"/>
  <c r="W1188" i="47"/>
  <c r="V1188" i="47"/>
  <c r="U1188" i="47"/>
  <c r="T1188" i="47"/>
  <c r="S1188" i="47"/>
  <c r="R1188" i="47"/>
  <c r="Q1188" i="47"/>
  <c r="P1188" i="47"/>
  <c r="B1188" i="47"/>
  <c r="X1187" i="47"/>
  <c r="W1187" i="47"/>
  <c r="V1187" i="47"/>
  <c r="U1187" i="47"/>
  <c r="T1187" i="47"/>
  <c r="S1187" i="47"/>
  <c r="R1187" i="47"/>
  <c r="Q1187" i="47"/>
  <c r="P1187" i="47"/>
  <c r="B1187" i="47"/>
  <c r="X1186" i="47"/>
  <c r="W1186" i="47"/>
  <c r="V1186" i="47"/>
  <c r="U1186" i="47"/>
  <c r="T1186" i="47"/>
  <c r="S1186" i="47"/>
  <c r="R1186" i="47"/>
  <c r="Q1186" i="47"/>
  <c r="P1186" i="47"/>
  <c r="B1186" i="47"/>
  <c r="X1185" i="47"/>
  <c r="W1185" i="47"/>
  <c r="V1185" i="47"/>
  <c r="U1185" i="47"/>
  <c r="T1185" i="47"/>
  <c r="S1185" i="47"/>
  <c r="R1185" i="47"/>
  <c r="Q1185" i="47"/>
  <c r="P1185" i="47"/>
  <c r="B1185" i="47"/>
  <c r="X1184" i="47"/>
  <c r="W1184" i="47"/>
  <c r="V1184" i="47"/>
  <c r="U1184" i="47"/>
  <c r="T1184" i="47"/>
  <c r="S1184" i="47"/>
  <c r="R1184" i="47"/>
  <c r="Q1184" i="47"/>
  <c r="P1184" i="47"/>
  <c r="B1184" i="47"/>
  <c r="X1183" i="47"/>
  <c r="W1183" i="47"/>
  <c r="V1183" i="47"/>
  <c r="U1183" i="47"/>
  <c r="T1183" i="47"/>
  <c r="S1183" i="47"/>
  <c r="R1183" i="47"/>
  <c r="Q1183" i="47"/>
  <c r="P1183" i="47"/>
  <c r="B1183" i="47"/>
  <c r="X1182" i="47"/>
  <c r="W1182" i="47"/>
  <c r="V1182" i="47"/>
  <c r="U1182" i="47"/>
  <c r="T1182" i="47"/>
  <c r="S1182" i="47"/>
  <c r="R1182" i="47"/>
  <c r="Q1182" i="47"/>
  <c r="P1182" i="47"/>
  <c r="B1182" i="47"/>
  <c r="X1181" i="47"/>
  <c r="W1181" i="47"/>
  <c r="V1181" i="47"/>
  <c r="U1181" i="47"/>
  <c r="T1181" i="47"/>
  <c r="S1181" i="47"/>
  <c r="R1181" i="47"/>
  <c r="Q1181" i="47"/>
  <c r="P1181" i="47"/>
  <c r="B1181" i="47"/>
  <c r="X1180" i="47"/>
  <c r="W1180" i="47"/>
  <c r="V1180" i="47"/>
  <c r="U1180" i="47"/>
  <c r="T1180" i="47"/>
  <c r="S1180" i="47"/>
  <c r="R1180" i="47"/>
  <c r="Q1180" i="47"/>
  <c r="P1180" i="47"/>
  <c r="B1180" i="47"/>
  <c r="X1179" i="47"/>
  <c r="W1179" i="47"/>
  <c r="V1179" i="47"/>
  <c r="U1179" i="47"/>
  <c r="T1179" i="47"/>
  <c r="S1179" i="47"/>
  <c r="R1179" i="47"/>
  <c r="Q1179" i="47"/>
  <c r="P1179" i="47"/>
  <c r="B1179" i="47"/>
  <c r="X1178" i="47"/>
  <c r="W1178" i="47"/>
  <c r="V1178" i="47"/>
  <c r="U1178" i="47"/>
  <c r="T1178" i="47"/>
  <c r="S1178" i="47"/>
  <c r="R1178" i="47"/>
  <c r="Q1178" i="47"/>
  <c r="P1178" i="47"/>
  <c r="B1178" i="47"/>
  <c r="X1177" i="47"/>
  <c r="W1177" i="47"/>
  <c r="V1177" i="47"/>
  <c r="U1177" i="47"/>
  <c r="T1177" i="47"/>
  <c r="S1177" i="47"/>
  <c r="R1177" i="47"/>
  <c r="Q1177" i="47"/>
  <c r="P1177" i="47"/>
  <c r="B1177" i="47"/>
  <c r="X1176" i="47"/>
  <c r="W1176" i="47"/>
  <c r="V1176" i="47"/>
  <c r="U1176" i="47"/>
  <c r="T1176" i="47"/>
  <c r="S1176" i="47"/>
  <c r="R1176" i="47"/>
  <c r="Q1176" i="47"/>
  <c r="P1176" i="47"/>
  <c r="B1176" i="47"/>
  <c r="X1175" i="47"/>
  <c r="W1175" i="47"/>
  <c r="V1175" i="47"/>
  <c r="U1175" i="47"/>
  <c r="T1175" i="47"/>
  <c r="S1175" i="47"/>
  <c r="R1175" i="47"/>
  <c r="Q1175" i="47"/>
  <c r="P1175" i="47"/>
  <c r="B1175" i="47"/>
  <c r="X1174" i="47"/>
  <c r="W1174" i="47"/>
  <c r="V1174" i="47"/>
  <c r="U1174" i="47"/>
  <c r="T1174" i="47"/>
  <c r="S1174" i="47"/>
  <c r="R1174" i="47"/>
  <c r="Q1174" i="47"/>
  <c r="P1174" i="47"/>
  <c r="B1174" i="47"/>
  <c r="X1173" i="47"/>
  <c r="W1173" i="47"/>
  <c r="V1173" i="47"/>
  <c r="U1173" i="47"/>
  <c r="T1173" i="47"/>
  <c r="S1173" i="47"/>
  <c r="R1173" i="47"/>
  <c r="Q1173" i="47"/>
  <c r="P1173" i="47"/>
  <c r="B1173" i="47"/>
  <c r="X1172" i="47"/>
  <c r="W1172" i="47"/>
  <c r="V1172" i="47"/>
  <c r="U1172" i="47"/>
  <c r="T1172" i="47"/>
  <c r="S1172" i="47"/>
  <c r="R1172" i="47"/>
  <c r="Q1172" i="47"/>
  <c r="P1172" i="47"/>
  <c r="B1172" i="47"/>
  <c r="X1171" i="47"/>
  <c r="W1171" i="47"/>
  <c r="V1171" i="47"/>
  <c r="U1171" i="47"/>
  <c r="T1171" i="47"/>
  <c r="S1171" i="47"/>
  <c r="R1171" i="47"/>
  <c r="Q1171" i="47"/>
  <c r="P1171" i="47"/>
  <c r="B1171" i="47"/>
  <c r="X1170" i="47"/>
  <c r="W1170" i="47"/>
  <c r="V1170" i="47"/>
  <c r="U1170" i="47"/>
  <c r="T1170" i="47"/>
  <c r="S1170" i="47"/>
  <c r="R1170" i="47"/>
  <c r="Q1170" i="47"/>
  <c r="P1170" i="47"/>
  <c r="B1170" i="47"/>
  <c r="X1169" i="47"/>
  <c r="W1169" i="47"/>
  <c r="V1169" i="47"/>
  <c r="U1169" i="47"/>
  <c r="T1169" i="47"/>
  <c r="S1169" i="47"/>
  <c r="R1169" i="47"/>
  <c r="Q1169" i="47"/>
  <c r="P1169" i="47"/>
  <c r="B1169" i="47"/>
  <c r="X1168" i="47"/>
  <c r="W1168" i="47"/>
  <c r="V1168" i="47"/>
  <c r="U1168" i="47"/>
  <c r="T1168" i="47"/>
  <c r="S1168" i="47"/>
  <c r="R1168" i="47"/>
  <c r="Q1168" i="47"/>
  <c r="P1168" i="47"/>
  <c r="B1168" i="47"/>
  <c r="X1167" i="47"/>
  <c r="W1167" i="47"/>
  <c r="V1167" i="47"/>
  <c r="U1167" i="47"/>
  <c r="T1167" i="47"/>
  <c r="S1167" i="47"/>
  <c r="R1167" i="47"/>
  <c r="Q1167" i="47"/>
  <c r="P1167" i="47"/>
  <c r="B1167" i="47"/>
  <c r="X1166" i="47"/>
  <c r="W1166" i="47"/>
  <c r="V1166" i="47"/>
  <c r="U1166" i="47"/>
  <c r="T1166" i="47"/>
  <c r="S1166" i="47"/>
  <c r="R1166" i="47"/>
  <c r="Q1166" i="47"/>
  <c r="P1166" i="47"/>
  <c r="B1166" i="47"/>
  <c r="X1165" i="47"/>
  <c r="W1165" i="47"/>
  <c r="V1165" i="47"/>
  <c r="U1165" i="47"/>
  <c r="T1165" i="47"/>
  <c r="S1165" i="47"/>
  <c r="R1165" i="47"/>
  <c r="Q1165" i="47"/>
  <c r="P1165" i="47"/>
  <c r="B1165" i="47"/>
  <c r="X1164" i="47"/>
  <c r="W1164" i="47"/>
  <c r="V1164" i="47"/>
  <c r="U1164" i="47"/>
  <c r="T1164" i="47"/>
  <c r="S1164" i="47"/>
  <c r="R1164" i="47"/>
  <c r="Q1164" i="47"/>
  <c r="P1164" i="47"/>
  <c r="B1164" i="47"/>
  <c r="X1163" i="47"/>
  <c r="W1163" i="47"/>
  <c r="V1163" i="47"/>
  <c r="U1163" i="47"/>
  <c r="T1163" i="47"/>
  <c r="S1163" i="47"/>
  <c r="R1163" i="47"/>
  <c r="Q1163" i="47"/>
  <c r="P1163" i="47"/>
  <c r="B1163" i="47"/>
  <c r="X1162" i="47"/>
  <c r="W1162" i="47"/>
  <c r="V1162" i="47"/>
  <c r="U1162" i="47"/>
  <c r="T1162" i="47"/>
  <c r="S1162" i="47"/>
  <c r="R1162" i="47"/>
  <c r="Q1162" i="47"/>
  <c r="P1162" i="47"/>
  <c r="B1162" i="47"/>
  <c r="X1161" i="47"/>
  <c r="W1161" i="47"/>
  <c r="V1161" i="47"/>
  <c r="U1161" i="47"/>
  <c r="T1161" i="47"/>
  <c r="S1161" i="47"/>
  <c r="R1161" i="47"/>
  <c r="Q1161" i="47"/>
  <c r="P1161" i="47"/>
  <c r="B1161" i="47"/>
  <c r="X1160" i="47"/>
  <c r="W1160" i="47"/>
  <c r="V1160" i="47"/>
  <c r="U1160" i="47"/>
  <c r="T1160" i="47"/>
  <c r="S1160" i="47"/>
  <c r="R1160" i="47"/>
  <c r="Q1160" i="47"/>
  <c r="P1160" i="47"/>
  <c r="B1160" i="47"/>
  <c r="X1159" i="47"/>
  <c r="W1159" i="47"/>
  <c r="V1159" i="47"/>
  <c r="U1159" i="47"/>
  <c r="T1159" i="47"/>
  <c r="S1159" i="47"/>
  <c r="R1159" i="47"/>
  <c r="Q1159" i="47"/>
  <c r="P1159" i="47"/>
  <c r="B1159" i="47"/>
  <c r="X1158" i="47"/>
  <c r="W1158" i="47"/>
  <c r="V1158" i="47"/>
  <c r="U1158" i="47"/>
  <c r="T1158" i="47"/>
  <c r="S1158" i="47"/>
  <c r="R1158" i="47"/>
  <c r="Q1158" i="47"/>
  <c r="P1158" i="47"/>
  <c r="B1158" i="47"/>
  <c r="X1157" i="47"/>
  <c r="W1157" i="47"/>
  <c r="V1157" i="47"/>
  <c r="U1157" i="47"/>
  <c r="T1157" i="47"/>
  <c r="S1157" i="47"/>
  <c r="R1157" i="47"/>
  <c r="Q1157" i="47"/>
  <c r="P1157" i="47"/>
  <c r="B1157" i="47"/>
  <c r="X1156" i="47"/>
  <c r="W1156" i="47"/>
  <c r="V1156" i="47"/>
  <c r="U1156" i="47"/>
  <c r="T1156" i="47"/>
  <c r="S1156" i="47"/>
  <c r="R1156" i="47"/>
  <c r="Q1156" i="47"/>
  <c r="P1156" i="47"/>
  <c r="B1156" i="47"/>
  <c r="X1155" i="47"/>
  <c r="W1155" i="47"/>
  <c r="V1155" i="47"/>
  <c r="U1155" i="47"/>
  <c r="T1155" i="47"/>
  <c r="S1155" i="47"/>
  <c r="R1155" i="47"/>
  <c r="Q1155" i="47"/>
  <c r="P1155" i="47"/>
  <c r="B1155" i="47"/>
  <c r="X1154" i="47"/>
  <c r="W1154" i="47"/>
  <c r="V1154" i="47"/>
  <c r="U1154" i="47"/>
  <c r="T1154" i="47"/>
  <c r="S1154" i="47"/>
  <c r="R1154" i="47"/>
  <c r="Q1154" i="47"/>
  <c r="P1154" i="47"/>
  <c r="B1154" i="47"/>
  <c r="X1153" i="47"/>
  <c r="W1153" i="47"/>
  <c r="V1153" i="47"/>
  <c r="U1153" i="47"/>
  <c r="T1153" i="47"/>
  <c r="S1153" i="47"/>
  <c r="R1153" i="47"/>
  <c r="Q1153" i="47"/>
  <c r="P1153" i="47"/>
  <c r="B1153" i="47"/>
  <c r="X1152" i="47"/>
  <c r="W1152" i="47"/>
  <c r="V1152" i="47"/>
  <c r="U1152" i="47"/>
  <c r="T1152" i="47"/>
  <c r="S1152" i="47"/>
  <c r="R1152" i="47"/>
  <c r="Q1152" i="47"/>
  <c r="P1152" i="47"/>
  <c r="B1152" i="47"/>
  <c r="X1151" i="47"/>
  <c r="W1151" i="47"/>
  <c r="V1151" i="47"/>
  <c r="U1151" i="47"/>
  <c r="T1151" i="47"/>
  <c r="S1151" i="47"/>
  <c r="R1151" i="47"/>
  <c r="Q1151" i="47"/>
  <c r="P1151" i="47"/>
  <c r="B1151" i="47"/>
  <c r="X1150" i="47"/>
  <c r="W1150" i="47"/>
  <c r="V1150" i="47"/>
  <c r="U1150" i="47"/>
  <c r="T1150" i="47"/>
  <c r="S1150" i="47"/>
  <c r="R1150" i="47"/>
  <c r="Q1150" i="47"/>
  <c r="P1150" i="47"/>
  <c r="B1150" i="47"/>
  <c r="X1149" i="47"/>
  <c r="W1149" i="47"/>
  <c r="V1149" i="47"/>
  <c r="U1149" i="47"/>
  <c r="T1149" i="47"/>
  <c r="S1149" i="47"/>
  <c r="R1149" i="47"/>
  <c r="Q1149" i="47"/>
  <c r="P1149" i="47"/>
  <c r="B1149" i="47"/>
  <c r="X1148" i="47"/>
  <c r="W1148" i="47"/>
  <c r="V1148" i="47"/>
  <c r="U1148" i="47"/>
  <c r="T1148" i="47"/>
  <c r="S1148" i="47"/>
  <c r="R1148" i="47"/>
  <c r="Q1148" i="47"/>
  <c r="P1148" i="47"/>
  <c r="B1148" i="47"/>
  <c r="X1147" i="47"/>
  <c r="W1147" i="47"/>
  <c r="V1147" i="47"/>
  <c r="U1147" i="47"/>
  <c r="T1147" i="47"/>
  <c r="S1147" i="47"/>
  <c r="R1147" i="47"/>
  <c r="Q1147" i="47"/>
  <c r="P1147" i="47"/>
  <c r="B1147" i="47"/>
  <c r="X1146" i="47"/>
  <c r="W1146" i="47"/>
  <c r="V1146" i="47"/>
  <c r="U1146" i="47"/>
  <c r="T1146" i="47"/>
  <c r="S1146" i="47"/>
  <c r="R1146" i="47"/>
  <c r="Q1146" i="47"/>
  <c r="P1146" i="47"/>
  <c r="B1146" i="47"/>
  <c r="X1145" i="47"/>
  <c r="W1145" i="47"/>
  <c r="V1145" i="47"/>
  <c r="U1145" i="47"/>
  <c r="T1145" i="47"/>
  <c r="S1145" i="47"/>
  <c r="R1145" i="47"/>
  <c r="Q1145" i="47"/>
  <c r="P1145" i="47"/>
  <c r="B1145" i="47"/>
  <c r="X1144" i="47"/>
  <c r="W1144" i="47"/>
  <c r="V1144" i="47"/>
  <c r="U1144" i="47"/>
  <c r="T1144" i="47"/>
  <c r="S1144" i="47"/>
  <c r="R1144" i="47"/>
  <c r="Q1144" i="47"/>
  <c r="P1144" i="47"/>
  <c r="B1144" i="47"/>
  <c r="X1143" i="47"/>
  <c r="W1143" i="47"/>
  <c r="V1143" i="47"/>
  <c r="U1143" i="47"/>
  <c r="T1143" i="47"/>
  <c r="S1143" i="47"/>
  <c r="R1143" i="47"/>
  <c r="Q1143" i="47"/>
  <c r="P1143" i="47"/>
  <c r="B1143" i="47"/>
  <c r="X1142" i="47"/>
  <c r="W1142" i="47"/>
  <c r="V1142" i="47"/>
  <c r="U1142" i="47"/>
  <c r="T1142" i="47"/>
  <c r="S1142" i="47"/>
  <c r="R1142" i="47"/>
  <c r="Q1142" i="47"/>
  <c r="P1142" i="47"/>
  <c r="B1142" i="47"/>
  <c r="X1141" i="47"/>
  <c r="W1141" i="47"/>
  <c r="V1141" i="47"/>
  <c r="U1141" i="47"/>
  <c r="T1141" i="47"/>
  <c r="S1141" i="47"/>
  <c r="R1141" i="47"/>
  <c r="Q1141" i="47"/>
  <c r="P1141" i="47"/>
  <c r="B1141" i="47"/>
  <c r="X1140" i="47"/>
  <c r="W1140" i="47"/>
  <c r="V1140" i="47"/>
  <c r="U1140" i="47"/>
  <c r="T1140" i="47"/>
  <c r="S1140" i="47"/>
  <c r="R1140" i="47"/>
  <c r="Q1140" i="47"/>
  <c r="P1140" i="47"/>
  <c r="B1140" i="47"/>
  <c r="X1139" i="47"/>
  <c r="W1139" i="47"/>
  <c r="V1139" i="47"/>
  <c r="U1139" i="47"/>
  <c r="T1139" i="47"/>
  <c r="S1139" i="47"/>
  <c r="R1139" i="47"/>
  <c r="Q1139" i="47"/>
  <c r="P1139" i="47"/>
  <c r="B1139" i="47"/>
  <c r="X1138" i="47"/>
  <c r="W1138" i="47"/>
  <c r="V1138" i="47"/>
  <c r="U1138" i="47"/>
  <c r="T1138" i="47"/>
  <c r="S1138" i="47"/>
  <c r="R1138" i="47"/>
  <c r="Q1138" i="47"/>
  <c r="P1138" i="47"/>
  <c r="B1138" i="47"/>
  <c r="X1137" i="47"/>
  <c r="W1137" i="47"/>
  <c r="V1137" i="47"/>
  <c r="U1137" i="47"/>
  <c r="T1137" i="47"/>
  <c r="S1137" i="47"/>
  <c r="R1137" i="47"/>
  <c r="Q1137" i="47"/>
  <c r="P1137" i="47"/>
  <c r="B1137" i="47"/>
  <c r="X1136" i="47"/>
  <c r="W1136" i="47"/>
  <c r="V1136" i="47"/>
  <c r="U1136" i="47"/>
  <c r="T1136" i="47"/>
  <c r="S1136" i="47"/>
  <c r="R1136" i="47"/>
  <c r="Q1136" i="47"/>
  <c r="P1136" i="47"/>
  <c r="B1136" i="47"/>
  <c r="X1135" i="47"/>
  <c r="W1135" i="47"/>
  <c r="V1135" i="47"/>
  <c r="U1135" i="47"/>
  <c r="T1135" i="47"/>
  <c r="S1135" i="47"/>
  <c r="R1135" i="47"/>
  <c r="Q1135" i="47"/>
  <c r="P1135" i="47"/>
  <c r="B1135" i="47"/>
  <c r="X1134" i="47"/>
  <c r="W1134" i="47"/>
  <c r="V1134" i="47"/>
  <c r="U1134" i="47"/>
  <c r="T1134" i="47"/>
  <c r="S1134" i="47"/>
  <c r="R1134" i="47"/>
  <c r="Q1134" i="47"/>
  <c r="P1134" i="47"/>
  <c r="B1134" i="47"/>
  <c r="X1133" i="47"/>
  <c r="W1133" i="47"/>
  <c r="V1133" i="47"/>
  <c r="U1133" i="47"/>
  <c r="T1133" i="47"/>
  <c r="S1133" i="47"/>
  <c r="R1133" i="47"/>
  <c r="Q1133" i="47"/>
  <c r="P1133" i="47"/>
  <c r="B1133" i="47"/>
  <c r="X1132" i="47"/>
  <c r="W1132" i="47"/>
  <c r="V1132" i="47"/>
  <c r="U1132" i="47"/>
  <c r="T1132" i="47"/>
  <c r="S1132" i="47"/>
  <c r="R1132" i="47"/>
  <c r="Q1132" i="47"/>
  <c r="P1132" i="47"/>
  <c r="B1132" i="47"/>
  <c r="X1131" i="47"/>
  <c r="W1131" i="47"/>
  <c r="V1131" i="47"/>
  <c r="U1131" i="47"/>
  <c r="T1131" i="47"/>
  <c r="S1131" i="47"/>
  <c r="R1131" i="47"/>
  <c r="Q1131" i="47"/>
  <c r="P1131" i="47"/>
  <c r="B1131" i="47"/>
  <c r="X1130" i="47"/>
  <c r="W1130" i="47"/>
  <c r="V1130" i="47"/>
  <c r="U1130" i="47"/>
  <c r="T1130" i="47"/>
  <c r="S1130" i="47"/>
  <c r="R1130" i="47"/>
  <c r="Q1130" i="47"/>
  <c r="P1130" i="47"/>
  <c r="B1130" i="47"/>
  <c r="X1129" i="47"/>
  <c r="W1129" i="47"/>
  <c r="V1129" i="47"/>
  <c r="U1129" i="47"/>
  <c r="T1129" i="47"/>
  <c r="S1129" i="47"/>
  <c r="R1129" i="47"/>
  <c r="Q1129" i="47"/>
  <c r="P1129" i="47"/>
  <c r="B1129" i="47"/>
  <c r="X1128" i="47"/>
  <c r="W1128" i="47"/>
  <c r="V1128" i="47"/>
  <c r="U1128" i="47"/>
  <c r="T1128" i="47"/>
  <c r="S1128" i="47"/>
  <c r="R1128" i="47"/>
  <c r="Q1128" i="47"/>
  <c r="P1128" i="47"/>
  <c r="B1128" i="47"/>
  <c r="X1127" i="47"/>
  <c r="W1127" i="47"/>
  <c r="V1127" i="47"/>
  <c r="U1127" i="47"/>
  <c r="T1127" i="47"/>
  <c r="S1127" i="47"/>
  <c r="R1127" i="47"/>
  <c r="Q1127" i="47"/>
  <c r="P1127" i="47"/>
  <c r="B1127" i="47"/>
  <c r="X1126" i="47"/>
  <c r="W1126" i="47"/>
  <c r="V1126" i="47"/>
  <c r="U1126" i="47"/>
  <c r="T1126" i="47"/>
  <c r="S1126" i="47"/>
  <c r="R1126" i="47"/>
  <c r="Q1126" i="47"/>
  <c r="P1126" i="47"/>
  <c r="B1126" i="47"/>
  <c r="X1125" i="47"/>
  <c r="W1125" i="47"/>
  <c r="V1125" i="47"/>
  <c r="U1125" i="47"/>
  <c r="T1125" i="47"/>
  <c r="S1125" i="47"/>
  <c r="R1125" i="47"/>
  <c r="Q1125" i="47"/>
  <c r="P1125" i="47"/>
  <c r="B1125" i="47"/>
  <c r="X1124" i="47"/>
  <c r="W1124" i="47"/>
  <c r="V1124" i="47"/>
  <c r="U1124" i="47"/>
  <c r="T1124" i="47"/>
  <c r="S1124" i="47"/>
  <c r="R1124" i="47"/>
  <c r="Q1124" i="47"/>
  <c r="P1124" i="47"/>
  <c r="B1124" i="47"/>
  <c r="X1123" i="47"/>
  <c r="W1123" i="47"/>
  <c r="V1123" i="47"/>
  <c r="U1123" i="47"/>
  <c r="T1123" i="47"/>
  <c r="S1123" i="47"/>
  <c r="R1123" i="47"/>
  <c r="Q1123" i="47"/>
  <c r="P1123" i="47"/>
  <c r="B1123" i="47"/>
  <c r="X1122" i="47"/>
  <c r="W1122" i="47"/>
  <c r="V1122" i="47"/>
  <c r="U1122" i="47"/>
  <c r="T1122" i="47"/>
  <c r="S1122" i="47"/>
  <c r="R1122" i="47"/>
  <c r="Q1122" i="47"/>
  <c r="P1122" i="47"/>
  <c r="B1122" i="47"/>
  <c r="X1121" i="47"/>
  <c r="W1121" i="47"/>
  <c r="V1121" i="47"/>
  <c r="U1121" i="47"/>
  <c r="T1121" i="47"/>
  <c r="S1121" i="47"/>
  <c r="R1121" i="47"/>
  <c r="Q1121" i="47"/>
  <c r="P1121" i="47"/>
  <c r="B1121" i="47"/>
  <c r="X1120" i="47"/>
  <c r="W1120" i="47"/>
  <c r="V1120" i="47"/>
  <c r="U1120" i="47"/>
  <c r="T1120" i="47"/>
  <c r="S1120" i="47"/>
  <c r="R1120" i="47"/>
  <c r="Q1120" i="47"/>
  <c r="P1120" i="47"/>
  <c r="B1120" i="47"/>
  <c r="X1119" i="47"/>
  <c r="W1119" i="47"/>
  <c r="V1119" i="47"/>
  <c r="U1119" i="47"/>
  <c r="T1119" i="47"/>
  <c r="S1119" i="47"/>
  <c r="R1119" i="47"/>
  <c r="Q1119" i="47"/>
  <c r="P1119" i="47"/>
  <c r="B1119" i="47"/>
  <c r="X1118" i="47"/>
  <c r="W1118" i="47"/>
  <c r="V1118" i="47"/>
  <c r="U1118" i="47"/>
  <c r="T1118" i="47"/>
  <c r="S1118" i="47"/>
  <c r="R1118" i="47"/>
  <c r="Q1118" i="47"/>
  <c r="P1118" i="47"/>
  <c r="B1118" i="47"/>
  <c r="X1117" i="47"/>
  <c r="W1117" i="47"/>
  <c r="V1117" i="47"/>
  <c r="U1117" i="47"/>
  <c r="T1117" i="47"/>
  <c r="S1117" i="47"/>
  <c r="R1117" i="47"/>
  <c r="Q1117" i="47"/>
  <c r="P1117" i="47"/>
  <c r="B1117" i="47"/>
  <c r="X1116" i="47"/>
  <c r="W1116" i="47"/>
  <c r="V1116" i="47"/>
  <c r="U1116" i="47"/>
  <c r="T1116" i="47"/>
  <c r="S1116" i="47"/>
  <c r="R1116" i="47"/>
  <c r="Q1116" i="47"/>
  <c r="P1116" i="47"/>
  <c r="B1116" i="47"/>
  <c r="X1115" i="47"/>
  <c r="W1115" i="47"/>
  <c r="V1115" i="47"/>
  <c r="U1115" i="47"/>
  <c r="T1115" i="47"/>
  <c r="S1115" i="47"/>
  <c r="R1115" i="47"/>
  <c r="Q1115" i="47"/>
  <c r="P1115" i="47"/>
  <c r="B1115" i="47"/>
  <c r="X1114" i="47"/>
  <c r="W1114" i="47"/>
  <c r="V1114" i="47"/>
  <c r="U1114" i="47"/>
  <c r="T1114" i="47"/>
  <c r="S1114" i="47"/>
  <c r="R1114" i="47"/>
  <c r="Q1114" i="47"/>
  <c r="P1114" i="47"/>
  <c r="B1114" i="47"/>
  <c r="X1113" i="47"/>
  <c r="W1113" i="47"/>
  <c r="V1113" i="47"/>
  <c r="U1113" i="47"/>
  <c r="T1113" i="47"/>
  <c r="S1113" i="47"/>
  <c r="R1113" i="47"/>
  <c r="Q1113" i="47"/>
  <c r="P1113" i="47"/>
  <c r="B1113" i="47"/>
  <c r="X1112" i="47"/>
  <c r="W1112" i="47"/>
  <c r="V1112" i="47"/>
  <c r="U1112" i="47"/>
  <c r="T1112" i="47"/>
  <c r="S1112" i="47"/>
  <c r="R1112" i="47"/>
  <c r="Q1112" i="47"/>
  <c r="P1112" i="47"/>
  <c r="B1112" i="47"/>
  <c r="X1111" i="47"/>
  <c r="W1111" i="47"/>
  <c r="V1111" i="47"/>
  <c r="U1111" i="47"/>
  <c r="T1111" i="47"/>
  <c r="S1111" i="47"/>
  <c r="R1111" i="47"/>
  <c r="Q1111" i="47"/>
  <c r="P1111" i="47"/>
  <c r="B1111" i="47"/>
  <c r="X1110" i="47"/>
  <c r="W1110" i="47"/>
  <c r="V1110" i="47"/>
  <c r="U1110" i="47"/>
  <c r="T1110" i="47"/>
  <c r="S1110" i="47"/>
  <c r="R1110" i="47"/>
  <c r="Q1110" i="47"/>
  <c r="P1110" i="47"/>
  <c r="B1110" i="47"/>
  <c r="X1109" i="47"/>
  <c r="W1109" i="47"/>
  <c r="V1109" i="47"/>
  <c r="U1109" i="47"/>
  <c r="T1109" i="47"/>
  <c r="S1109" i="47"/>
  <c r="R1109" i="47"/>
  <c r="Q1109" i="47"/>
  <c r="P1109" i="47"/>
  <c r="B1109" i="47"/>
  <c r="X1108" i="47"/>
  <c r="W1108" i="47"/>
  <c r="V1108" i="47"/>
  <c r="U1108" i="47"/>
  <c r="T1108" i="47"/>
  <c r="S1108" i="47"/>
  <c r="R1108" i="47"/>
  <c r="Q1108" i="47"/>
  <c r="P1108" i="47"/>
  <c r="B1108" i="47"/>
  <c r="X1107" i="47"/>
  <c r="W1107" i="47"/>
  <c r="V1107" i="47"/>
  <c r="U1107" i="47"/>
  <c r="T1107" i="47"/>
  <c r="S1107" i="47"/>
  <c r="R1107" i="47"/>
  <c r="Q1107" i="47"/>
  <c r="P1107" i="47"/>
  <c r="B1107" i="47"/>
  <c r="X1106" i="47"/>
  <c r="W1106" i="47"/>
  <c r="V1106" i="47"/>
  <c r="U1106" i="47"/>
  <c r="T1106" i="47"/>
  <c r="S1106" i="47"/>
  <c r="R1106" i="47"/>
  <c r="Q1106" i="47"/>
  <c r="P1106" i="47"/>
  <c r="B1106" i="47"/>
  <c r="X1105" i="47"/>
  <c r="W1105" i="47"/>
  <c r="V1105" i="47"/>
  <c r="U1105" i="47"/>
  <c r="T1105" i="47"/>
  <c r="S1105" i="47"/>
  <c r="R1105" i="47"/>
  <c r="Q1105" i="47"/>
  <c r="P1105" i="47"/>
  <c r="B1105" i="47"/>
  <c r="X1104" i="47"/>
  <c r="W1104" i="47"/>
  <c r="V1104" i="47"/>
  <c r="U1104" i="47"/>
  <c r="T1104" i="47"/>
  <c r="S1104" i="47"/>
  <c r="R1104" i="47"/>
  <c r="Q1104" i="47"/>
  <c r="P1104" i="47"/>
  <c r="B1104" i="47"/>
  <c r="X1103" i="47"/>
  <c r="W1103" i="47"/>
  <c r="V1103" i="47"/>
  <c r="U1103" i="47"/>
  <c r="T1103" i="47"/>
  <c r="S1103" i="47"/>
  <c r="R1103" i="47"/>
  <c r="Q1103" i="47"/>
  <c r="P1103" i="47"/>
  <c r="B1103" i="47"/>
  <c r="X1102" i="47"/>
  <c r="W1102" i="47"/>
  <c r="V1102" i="47"/>
  <c r="U1102" i="47"/>
  <c r="T1102" i="47"/>
  <c r="S1102" i="47"/>
  <c r="R1102" i="47"/>
  <c r="Q1102" i="47"/>
  <c r="P1102" i="47"/>
  <c r="B1102" i="47"/>
  <c r="X1101" i="47"/>
  <c r="W1101" i="47"/>
  <c r="V1101" i="47"/>
  <c r="U1101" i="47"/>
  <c r="T1101" i="47"/>
  <c r="S1101" i="47"/>
  <c r="R1101" i="47"/>
  <c r="Q1101" i="47"/>
  <c r="P1101" i="47"/>
  <c r="B1101" i="47"/>
  <c r="X1100" i="47"/>
  <c r="W1100" i="47"/>
  <c r="V1100" i="47"/>
  <c r="U1100" i="47"/>
  <c r="T1100" i="47"/>
  <c r="S1100" i="47"/>
  <c r="R1100" i="47"/>
  <c r="Q1100" i="47"/>
  <c r="P1100" i="47"/>
  <c r="B1100" i="47"/>
  <c r="X1099" i="47"/>
  <c r="W1099" i="47"/>
  <c r="V1099" i="47"/>
  <c r="U1099" i="47"/>
  <c r="T1099" i="47"/>
  <c r="S1099" i="47"/>
  <c r="R1099" i="47"/>
  <c r="Q1099" i="47"/>
  <c r="P1099" i="47"/>
  <c r="B1099" i="47"/>
  <c r="X1098" i="47"/>
  <c r="W1098" i="47"/>
  <c r="V1098" i="47"/>
  <c r="U1098" i="47"/>
  <c r="T1098" i="47"/>
  <c r="S1098" i="47"/>
  <c r="R1098" i="47"/>
  <c r="Q1098" i="47"/>
  <c r="P1098" i="47"/>
  <c r="B1098" i="47"/>
  <c r="X1097" i="47"/>
  <c r="W1097" i="47"/>
  <c r="V1097" i="47"/>
  <c r="U1097" i="47"/>
  <c r="T1097" i="47"/>
  <c r="S1097" i="47"/>
  <c r="R1097" i="47"/>
  <c r="Q1097" i="47"/>
  <c r="P1097" i="47"/>
  <c r="B1097" i="47"/>
  <c r="X1096" i="47"/>
  <c r="W1096" i="47"/>
  <c r="V1096" i="47"/>
  <c r="U1096" i="47"/>
  <c r="T1096" i="47"/>
  <c r="S1096" i="47"/>
  <c r="R1096" i="47"/>
  <c r="Q1096" i="47"/>
  <c r="P1096" i="47"/>
  <c r="B1096" i="47"/>
  <c r="X1095" i="47"/>
  <c r="W1095" i="47"/>
  <c r="V1095" i="47"/>
  <c r="U1095" i="47"/>
  <c r="T1095" i="47"/>
  <c r="S1095" i="47"/>
  <c r="R1095" i="47"/>
  <c r="Q1095" i="47"/>
  <c r="P1095" i="47"/>
  <c r="B1095" i="47"/>
  <c r="X1094" i="47"/>
  <c r="W1094" i="47"/>
  <c r="V1094" i="47"/>
  <c r="U1094" i="47"/>
  <c r="T1094" i="47"/>
  <c r="S1094" i="47"/>
  <c r="R1094" i="47"/>
  <c r="Q1094" i="47"/>
  <c r="P1094" i="47"/>
  <c r="B1094" i="47"/>
  <c r="X1093" i="47"/>
  <c r="W1093" i="47"/>
  <c r="V1093" i="47"/>
  <c r="U1093" i="47"/>
  <c r="T1093" i="47"/>
  <c r="S1093" i="47"/>
  <c r="R1093" i="47"/>
  <c r="Q1093" i="47"/>
  <c r="P1093" i="47"/>
  <c r="AL1093" i="47" s="1"/>
  <c r="B1093" i="47"/>
  <c r="X1092" i="47"/>
  <c r="W1092" i="47"/>
  <c r="V1092" i="47"/>
  <c r="U1092" i="47"/>
  <c r="T1092" i="47"/>
  <c r="S1092" i="47"/>
  <c r="R1092" i="47"/>
  <c r="Q1092" i="47"/>
  <c r="P1092" i="47"/>
  <c r="B1092" i="47"/>
  <c r="X1091" i="47"/>
  <c r="W1091" i="47"/>
  <c r="V1091" i="47"/>
  <c r="U1091" i="47"/>
  <c r="T1091" i="47"/>
  <c r="S1091" i="47"/>
  <c r="R1091" i="47"/>
  <c r="Q1091" i="47"/>
  <c r="P1091" i="47"/>
  <c r="B1091" i="47"/>
  <c r="X1090" i="47"/>
  <c r="W1090" i="47"/>
  <c r="V1090" i="47"/>
  <c r="U1090" i="47"/>
  <c r="T1090" i="47"/>
  <c r="S1090" i="47"/>
  <c r="R1090" i="47"/>
  <c r="Q1090" i="47"/>
  <c r="P1090" i="47"/>
  <c r="B1090" i="47"/>
  <c r="X1089" i="47"/>
  <c r="W1089" i="47"/>
  <c r="V1089" i="47"/>
  <c r="U1089" i="47"/>
  <c r="T1089" i="47"/>
  <c r="S1089" i="47"/>
  <c r="R1089" i="47"/>
  <c r="Q1089" i="47"/>
  <c r="P1089" i="47"/>
  <c r="B1089" i="47"/>
  <c r="X1088" i="47"/>
  <c r="W1088" i="47"/>
  <c r="V1088" i="47"/>
  <c r="U1088" i="47"/>
  <c r="T1088" i="47"/>
  <c r="S1088" i="47"/>
  <c r="R1088" i="47"/>
  <c r="Q1088" i="47"/>
  <c r="P1088" i="47"/>
  <c r="B1088" i="47"/>
  <c r="X1087" i="47"/>
  <c r="W1087" i="47"/>
  <c r="V1087" i="47"/>
  <c r="U1087" i="47"/>
  <c r="T1087" i="47"/>
  <c r="S1087" i="47"/>
  <c r="R1087" i="47"/>
  <c r="Q1087" i="47"/>
  <c r="P1087" i="47"/>
  <c r="B1087" i="47"/>
  <c r="X1086" i="47"/>
  <c r="W1086" i="47"/>
  <c r="V1086" i="47"/>
  <c r="U1086" i="47"/>
  <c r="T1086" i="47"/>
  <c r="S1086" i="47"/>
  <c r="R1086" i="47"/>
  <c r="Q1086" i="47"/>
  <c r="P1086" i="47"/>
  <c r="B1086" i="47"/>
  <c r="X1085" i="47"/>
  <c r="W1085" i="47"/>
  <c r="V1085" i="47"/>
  <c r="U1085" i="47"/>
  <c r="T1085" i="47"/>
  <c r="S1085" i="47"/>
  <c r="R1085" i="47"/>
  <c r="Q1085" i="47"/>
  <c r="P1085" i="47"/>
  <c r="B1085" i="47"/>
  <c r="X1084" i="47"/>
  <c r="W1084" i="47"/>
  <c r="V1084" i="47"/>
  <c r="U1084" i="47"/>
  <c r="T1084" i="47"/>
  <c r="S1084" i="47"/>
  <c r="R1084" i="47"/>
  <c r="Q1084" i="47"/>
  <c r="P1084" i="47"/>
  <c r="B1084" i="47"/>
  <c r="X1083" i="47"/>
  <c r="W1083" i="47"/>
  <c r="V1083" i="47"/>
  <c r="U1083" i="47"/>
  <c r="T1083" i="47"/>
  <c r="S1083" i="47"/>
  <c r="R1083" i="47"/>
  <c r="Q1083" i="47"/>
  <c r="P1083" i="47"/>
  <c r="B1083" i="47"/>
  <c r="X1082" i="47"/>
  <c r="W1082" i="47"/>
  <c r="V1082" i="47"/>
  <c r="U1082" i="47"/>
  <c r="T1082" i="47"/>
  <c r="S1082" i="47"/>
  <c r="R1082" i="47"/>
  <c r="Q1082" i="47"/>
  <c r="P1082" i="47"/>
  <c r="B1082" i="47"/>
  <c r="X1081" i="47"/>
  <c r="W1081" i="47"/>
  <c r="V1081" i="47"/>
  <c r="U1081" i="47"/>
  <c r="T1081" i="47"/>
  <c r="S1081" i="47"/>
  <c r="R1081" i="47"/>
  <c r="Q1081" i="47"/>
  <c r="P1081" i="47"/>
  <c r="B1081" i="47"/>
  <c r="X1080" i="47"/>
  <c r="W1080" i="47"/>
  <c r="V1080" i="47"/>
  <c r="U1080" i="47"/>
  <c r="T1080" i="47"/>
  <c r="S1080" i="47"/>
  <c r="R1080" i="47"/>
  <c r="Q1080" i="47"/>
  <c r="P1080" i="47"/>
  <c r="B1080" i="47"/>
  <c r="X1079" i="47"/>
  <c r="W1079" i="47"/>
  <c r="V1079" i="47"/>
  <c r="U1079" i="47"/>
  <c r="T1079" i="47"/>
  <c r="S1079" i="47"/>
  <c r="R1079" i="47"/>
  <c r="Q1079" i="47"/>
  <c r="P1079" i="47"/>
  <c r="B1079" i="47"/>
  <c r="X1078" i="47"/>
  <c r="W1078" i="47"/>
  <c r="V1078" i="47"/>
  <c r="U1078" i="47"/>
  <c r="T1078" i="47"/>
  <c r="S1078" i="47"/>
  <c r="R1078" i="47"/>
  <c r="Q1078" i="47"/>
  <c r="P1078" i="47"/>
  <c r="B1078" i="47"/>
  <c r="X1077" i="47"/>
  <c r="W1077" i="47"/>
  <c r="V1077" i="47"/>
  <c r="U1077" i="47"/>
  <c r="T1077" i="47"/>
  <c r="S1077" i="47"/>
  <c r="R1077" i="47"/>
  <c r="Q1077" i="47"/>
  <c r="P1077" i="47"/>
  <c r="B1077" i="47"/>
  <c r="X1076" i="47"/>
  <c r="W1076" i="47"/>
  <c r="V1076" i="47"/>
  <c r="U1076" i="47"/>
  <c r="T1076" i="47"/>
  <c r="S1076" i="47"/>
  <c r="R1076" i="47"/>
  <c r="Q1076" i="47"/>
  <c r="P1076" i="47"/>
  <c r="B1076" i="47"/>
  <c r="X1075" i="47"/>
  <c r="W1075" i="47"/>
  <c r="V1075" i="47"/>
  <c r="U1075" i="47"/>
  <c r="T1075" i="47"/>
  <c r="S1075" i="47"/>
  <c r="R1075" i="47"/>
  <c r="Q1075" i="47"/>
  <c r="P1075" i="47"/>
  <c r="B1075" i="47"/>
  <c r="X1074" i="47"/>
  <c r="W1074" i="47"/>
  <c r="V1074" i="47"/>
  <c r="U1074" i="47"/>
  <c r="T1074" i="47"/>
  <c r="S1074" i="47"/>
  <c r="R1074" i="47"/>
  <c r="Q1074" i="47"/>
  <c r="P1074" i="47"/>
  <c r="B1074" i="47"/>
  <c r="X1073" i="47"/>
  <c r="W1073" i="47"/>
  <c r="V1073" i="47"/>
  <c r="U1073" i="47"/>
  <c r="T1073" i="47"/>
  <c r="S1073" i="47"/>
  <c r="R1073" i="47"/>
  <c r="Q1073" i="47"/>
  <c r="P1073" i="47"/>
  <c r="B1073" i="47"/>
  <c r="X1072" i="47"/>
  <c r="W1072" i="47"/>
  <c r="V1072" i="47"/>
  <c r="U1072" i="47"/>
  <c r="T1072" i="47"/>
  <c r="S1072" i="47"/>
  <c r="R1072" i="47"/>
  <c r="Q1072" i="47"/>
  <c r="P1072" i="47"/>
  <c r="B1072" i="47"/>
  <c r="X1071" i="47"/>
  <c r="W1071" i="47"/>
  <c r="V1071" i="47"/>
  <c r="U1071" i="47"/>
  <c r="T1071" i="47"/>
  <c r="S1071" i="47"/>
  <c r="R1071" i="47"/>
  <c r="Q1071" i="47"/>
  <c r="P1071" i="47"/>
  <c r="B1071" i="47"/>
  <c r="X1070" i="47"/>
  <c r="W1070" i="47"/>
  <c r="V1070" i="47"/>
  <c r="U1070" i="47"/>
  <c r="T1070" i="47"/>
  <c r="S1070" i="47"/>
  <c r="R1070" i="47"/>
  <c r="Q1070" i="47"/>
  <c r="P1070" i="47"/>
  <c r="B1070" i="47"/>
  <c r="X1069" i="47"/>
  <c r="W1069" i="47"/>
  <c r="V1069" i="47"/>
  <c r="U1069" i="47"/>
  <c r="T1069" i="47"/>
  <c r="S1069" i="47"/>
  <c r="R1069" i="47"/>
  <c r="Q1069" i="47"/>
  <c r="P1069" i="47"/>
  <c r="B1069" i="47"/>
  <c r="X1068" i="47"/>
  <c r="W1068" i="47"/>
  <c r="V1068" i="47"/>
  <c r="U1068" i="47"/>
  <c r="T1068" i="47"/>
  <c r="S1068" i="47"/>
  <c r="R1068" i="47"/>
  <c r="Q1068" i="47"/>
  <c r="P1068" i="47"/>
  <c r="B1068" i="47"/>
  <c r="X1067" i="47"/>
  <c r="W1067" i="47"/>
  <c r="V1067" i="47"/>
  <c r="U1067" i="47"/>
  <c r="T1067" i="47"/>
  <c r="S1067" i="47"/>
  <c r="R1067" i="47"/>
  <c r="Q1067" i="47"/>
  <c r="P1067" i="47"/>
  <c r="B1067" i="47"/>
  <c r="X1066" i="47"/>
  <c r="W1066" i="47"/>
  <c r="V1066" i="47"/>
  <c r="U1066" i="47"/>
  <c r="T1066" i="47"/>
  <c r="S1066" i="47"/>
  <c r="R1066" i="47"/>
  <c r="Q1066" i="47"/>
  <c r="P1066" i="47"/>
  <c r="B1066" i="47"/>
  <c r="X1065" i="47"/>
  <c r="W1065" i="47"/>
  <c r="V1065" i="47"/>
  <c r="U1065" i="47"/>
  <c r="T1065" i="47"/>
  <c r="S1065" i="47"/>
  <c r="R1065" i="47"/>
  <c r="Q1065" i="47"/>
  <c r="P1065" i="47"/>
  <c r="B1065" i="47"/>
  <c r="X1064" i="47"/>
  <c r="W1064" i="47"/>
  <c r="V1064" i="47"/>
  <c r="U1064" i="47"/>
  <c r="T1064" i="47"/>
  <c r="S1064" i="47"/>
  <c r="R1064" i="47"/>
  <c r="Q1064" i="47"/>
  <c r="P1064" i="47"/>
  <c r="B1064" i="47"/>
  <c r="X1063" i="47"/>
  <c r="W1063" i="47"/>
  <c r="V1063" i="47"/>
  <c r="U1063" i="47"/>
  <c r="T1063" i="47"/>
  <c r="S1063" i="47"/>
  <c r="R1063" i="47"/>
  <c r="Q1063" i="47"/>
  <c r="P1063" i="47"/>
  <c r="B1063" i="47"/>
  <c r="X1062" i="47"/>
  <c r="W1062" i="47"/>
  <c r="V1062" i="47"/>
  <c r="U1062" i="47"/>
  <c r="T1062" i="47"/>
  <c r="S1062" i="47"/>
  <c r="R1062" i="47"/>
  <c r="Q1062" i="47"/>
  <c r="P1062" i="47"/>
  <c r="B1062" i="47"/>
  <c r="X1061" i="47"/>
  <c r="W1061" i="47"/>
  <c r="V1061" i="47"/>
  <c r="U1061" i="47"/>
  <c r="T1061" i="47"/>
  <c r="S1061" i="47"/>
  <c r="R1061" i="47"/>
  <c r="Q1061" i="47"/>
  <c r="P1061" i="47"/>
  <c r="B1061" i="47"/>
  <c r="X1060" i="47"/>
  <c r="W1060" i="47"/>
  <c r="V1060" i="47"/>
  <c r="U1060" i="47"/>
  <c r="T1060" i="47"/>
  <c r="S1060" i="47"/>
  <c r="R1060" i="47"/>
  <c r="Q1060" i="47"/>
  <c r="P1060" i="47"/>
  <c r="B1060" i="47"/>
  <c r="X1059" i="47"/>
  <c r="W1059" i="47"/>
  <c r="V1059" i="47"/>
  <c r="U1059" i="47"/>
  <c r="T1059" i="47"/>
  <c r="S1059" i="47"/>
  <c r="R1059" i="47"/>
  <c r="Q1059" i="47"/>
  <c r="P1059" i="47"/>
  <c r="B1059" i="47"/>
  <c r="X1058" i="47"/>
  <c r="W1058" i="47"/>
  <c r="V1058" i="47"/>
  <c r="U1058" i="47"/>
  <c r="T1058" i="47"/>
  <c r="S1058" i="47"/>
  <c r="R1058" i="47"/>
  <c r="Q1058" i="47"/>
  <c r="P1058" i="47"/>
  <c r="B1058" i="47"/>
  <c r="X1057" i="47"/>
  <c r="W1057" i="47"/>
  <c r="V1057" i="47"/>
  <c r="U1057" i="47"/>
  <c r="T1057" i="47"/>
  <c r="S1057" i="47"/>
  <c r="R1057" i="47"/>
  <c r="Q1057" i="47"/>
  <c r="P1057" i="47"/>
  <c r="B1057" i="47"/>
  <c r="X1056" i="47"/>
  <c r="W1056" i="47"/>
  <c r="V1056" i="47"/>
  <c r="U1056" i="47"/>
  <c r="T1056" i="47"/>
  <c r="S1056" i="47"/>
  <c r="R1056" i="47"/>
  <c r="Q1056" i="47"/>
  <c r="P1056" i="47"/>
  <c r="B1056" i="47"/>
  <c r="X1055" i="47"/>
  <c r="W1055" i="47"/>
  <c r="V1055" i="47"/>
  <c r="U1055" i="47"/>
  <c r="T1055" i="47"/>
  <c r="S1055" i="47"/>
  <c r="R1055" i="47"/>
  <c r="Q1055" i="47"/>
  <c r="P1055" i="47"/>
  <c r="B1055" i="47"/>
  <c r="X1054" i="47"/>
  <c r="W1054" i="47"/>
  <c r="V1054" i="47"/>
  <c r="U1054" i="47"/>
  <c r="T1054" i="47"/>
  <c r="S1054" i="47"/>
  <c r="R1054" i="47"/>
  <c r="Q1054" i="47"/>
  <c r="P1054" i="47"/>
  <c r="B1054" i="47"/>
  <c r="X1053" i="47"/>
  <c r="W1053" i="47"/>
  <c r="V1053" i="47"/>
  <c r="U1053" i="47"/>
  <c r="T1053" i="47"/>
  <c r="S1053" i="47"/>
  <c r="R1053" i="47"/>
  <c r="Q1053" i="47"/>
  <c r="P1053" i="47"/>
  <c r="B1053" i="47"/>
  <c r="X1052" i="47"/>
  <c r="W1052" i="47"/>
  <c r="V1052" i="47"/>
  <c r="U1052" i="47"/>
  <c r="T1052" i="47"/>
  <c r="S1052" i="47"/>
  <c r="R1052" i="47"/>
  <c r="Q1052" i="47"/>
  <c r="P1052" i="47"/>
  <c r="B1052" i="47"/>
  <c r="X1051" i="47"/>
  <c r="W1051" i="47"/>
  <c r="V1051" i="47"/>
  <c r="U1051" i="47"/>
  <c r="T1051" i="47"/>
  <c r="S1051" i="47"/>
  <c r="R1051" i="47"/>
  <c r="Q1051" i="47"/>
  <c r="P1051" i="47"/>
  <c r="B1051" i="47"/>
  <c r="X1050" i="47"/>
  <c r="W1050" i="47"/>
  <c r="V1050" i="47"/>
  <c r="U1050" i="47"/>
  <c r="T1050" i="47"/>
  <c r="S1050" i="47"/>
  <c r="R1050" i="47"/>
  <c r="Q1050" i="47"/>
  <c r="P1050" i="47"/>
  <c r="B1050" i="47"/>
  <c r="X1049" i="47"/>
  <c r="W1049" i="47"/>
  <c r="V1049" i="47"/>
  <c r="U1049" i="47"/>
  <c r="T1049" i="47"/>
  <c r="S1049" i="47"/>
  <c r="R1049" i="47"/>
  <c r="Q1049" i="47"/>
  <c r="P1049" i="47"/>
  <c r="B1049" i="47"/>
  <c r="X1048" i="47"/>
  <c r="W1048" i="47"/>
  <c r="V1048" i="47"/>
  <c r="U1048" i="47"/>
  <c r="T1048" i="47"/>
  <c r="S1048" i="47"/>
  <c r="R1048" i="47"/>
  <c r="Q1048" i="47"/>
  <c r="P1048" i="47"/>
  <c r="B1048" i="47"/>
  <c r="X1047" i="47"/>
  <c r="W1047" i="47"/>
  <c r="V1047" i="47"/>
  <c r="U1047" i="47"/>
  <c r="T1047" i="47"/>
  <c r="S1047" i="47"/>
  <c r="R1047" i="47"/>
  <c r="Q1047" i="47"/>
  <c r="P1047" i="47"/>
  <c r="B1047" i="47"/>
  <c r="X1046" i="47"/>
  <c r="W1046" i="47"/>
  <c r="V1046" i="47"/>
  <c r="U1046" i="47"/>
  <c r="T1046" i="47"/>
  <c r="S1046" i="47"/>
  <c r="R1046" i="47"/>
  <c r="Q1046" i="47"/>
  <c r="P1046" i="47"/>
  <c r="B1046" i="47"/>
  <c r="X1045" i="47"/>
  <c r="W1045" i="47"/>
  <c r="V1045" i="47"/>
  <c r="U1045" i="47"/>
  <c r="T1045" i="47"/>
  <c r="S1045" i="47"/>
  <c r="R1045" i="47"/>
  <c r="Q1045" i="47"/>
  <c r="P1045" i="47"/>
  <c r="B1045" i="47"/>
  <c r="X1044" i="47"/>
  <c r="W1044" i="47"/>
  <c r="V1044" i="47"/>
  <c r="U1044" i="47"/>
  <c r="T1044" i="47"/>
  <c r="S1044" i="47"/>
  <c r="R1044" i="47"/>
  <c r="Q1044" i="47"/>
  <c r="P1044" i="47"/>
  <c r="B1044" i="47"/>
  <c r="X1043" i="47"/>
  <c r="W1043" i="47"/>
  <c r="V1043" i="47"/>
  <c r="U1043" i="47"/>
  <c r="T1043" i="47"/>
  <c r="S1043" i="47"/>
  <c r="R1043" i="47"/>
  <c r="Q1043" i="47"/>
  <c r="P1043" i="47"/>
  <c r="B1043" i="47"/>
  <c r="X1042" i="47"/>
  <c r="W1042" i="47"/>
  <c r="V1042" i="47"/>
  <c r="U1042" i="47"/>
  <c r="T1042" i="47"/>
  <c r="S1042" i="47"/>
  <c r="R1042" i="47"/>
  <c r="Q1042" i="47"/>
  <c r="P1042" i="47"/>
  <c r="B1042" i="47"/>
  <c r="X1041" i="47"/>
  <c r="W1041" i="47"/>
  <c r="V1041" i="47"/>
  <c r="U1041" i="47"/>
  <c r="T1041" i="47"/>
  <c r="S1041" i="47"/>
  <c r="R1041" i="47"/>
  <c r="Q1041" i="47"/>
  <c r="P1041" i="47"/>
  <c r="B1041" i="47"/>
  <c r="X1040" i="47"/>
  <c r="W1040" i="47"/>
  <c r="V1040" i="47"/>
  <c r="U1040" i="47"/>
  <c r="T1040" i="47"/>
  <c r="S1040" i="47"/>
  <c r="R1040" i="47"/>
  <c r="Q1040" i="47"/>
  <c r="P1040" i="47"/>
  <c r="B1040" i="47"/>
  <c r="X1039" i="47"/>
  <c r="W1039" i="47"/>
  <c r="V1039" i="47"/>
  <c r="U1039" i="47"/>
  <c r="T1039" i="47"/>
  <c r="S1039" i="47"/>
  <c r="R1039" i="47"/>
  <c r="Q1039" i="47"/>
  <c r="P1039" i="47"/>
  <c r="B1039" i="47"/>
  <c r="X1038" i="47"/>
  <c r="W1038" i="47"/>
  <c r="V1038" i="47"/>
  <c r="U1038" i="47"/>
  <c r="T1038" i="47"/>
  <c r="S1038" i="47"/>
  <c r="R1038" i="47"/>
  <c r="Q1038" i="47"/>
  <c r="P1038" i="47"/>
  <c r="B1038" i="47"/>
  <c r="X1037" i="47"/>
  <c r="W1037" i="47"/>
  <c r="V1037" i="47"/>
  <c r="U1037" i="47"/>
  <c r="T1037" i="47"/>
  <c r="S1037" i="47"/>
  <c r="R1037" i="47"/>
  <c r="Q1037" i="47"/>
  <c r="P1037" i="47"/>
  <c r="B1037" i="47"/>
  <c r="X1036" i="47"/>
  <c r="W1036" i="47"/>
  <c r="V1036" i="47"/>
  <c r="U1036" i="47"/>
  <c r="T1036" i="47"/>
  <c r="S1036" i="47"/>
  <c r="R1036" i="47"/>
  <c r="Q1036" i="47"/>
  <c r="P1036" i="47"/>
  <c r="B1036" i="47"/>
  <c r="X1035" i="47"/>
  <c r="W1035" i="47"/>
  <c r="V1035" i="47"/>
  <c r="U1035" i="47"/>
  <c r="T1035" i="47"/>
  <c r="S1035" i="47"/>
  <c r="R1035" i="47"/>
  <c r="Q1035" i="47"/>
  <c r="P1035" i="47"/>
  <c r="B1035" i="47"/>
  <c r="X1034" i="47"/>
  <c r="W1034" i="47"/>
  <c r="V1034" i="47"/>
  <c r="U1034" i="47"/>
  <c r="T1034" i="47"/>
  <c r="S1034" i="47"/>
  <c r="R1034" i="47"/>
  <c r="Q1034" i="47"/>
  <c r="P1034" i="47"/>
  <c r="B1034" i="47"/>
  <c r="X1033" i="47"/>
  <c r="W1033" i="47"/>
  <c r="V1033" i="47"/>
  <c r="U1033" i="47"/>
  <c r="T1033" i="47"/>
  <c r="S1033" i="47"/>
  <c r="R1033" i="47"/>
  <c r="Q1033" i="47"/>
  <c r="P1033" i="47"/>
  <c r="B1033" i="47"/>
  <c r="X1032" i="47"/>
  <c r="W1032" i="47"/>
  <c r="V1032" i="47"/>
  <c r="U1032" i="47"/>
  <c r="T1032" i="47"/>
  <c r="S1032" i="47"/>
  <c r="R1032" i="47"/>
  <c r="Q1032" i="47"/>
  <c r="P1032" i="47"/>
  <c r="B1032" i="47"/>
  <c r="X1031" i="47"/>
  <c r="W1031" i="47"/>
  <c r="V1031" i="47"/>
  <c r="U1031" i="47"/>
  <c r="T1031" i="47"/>
  <c r="S1031" i="47"/>
  <c r="R1031" i="47"/>
  <c r="Q1031" i="47"/>
  <c r="P1031" i="47"/>
  <c r="B1031" i="47"/>
  <c r="X1030" i="47"/>
  <c r="W1030" i="47"/>
  <c r="V1030" i="47"/>
  <c r="U1030" i="47"/>
  <c r="T1030" i="47"/>
  <c r="S1030" i="47"/>
  <c r="R1030" i="47"/>
  <c r="Q1030" i="47"/>
  <c r="P1030" i="47"/>
  <c r="B1030" i="47"/>
  <c r="X1029" i="47"/>
  <c r="W1029" i="47"/>
  <c r="V1029" i="47"/>
  <c r="U1029" i="47"/>
  <c r="T1029" i="47"/>
  <c r="S1029" i="47"/>
  <c r="R1029" i="47"/>
  <c r="Q1029" i="47"/>
  <c r="P1029" i="47"/>
  <c r="B1029" i="47"/>
  <c r="X1028" i="47"/>
  <c r="W1028" i="47"/>
  <c r="V1028" i="47"/>
  <c r="U1028" i="47"/>
  <c r="T1028" i="47"/>
  <c r="S1028" i="47"/>
  <c r="R1028" i="47"/>
  <c r="Q1028" i="47"/>
  <c r="P1028" i="47"/>
  <c r="B1028" i="47"/>
  <c r="X1027" i="47"/>
  <c r="W1027" i="47"/>
  <c r="V1027" i="47"/>
  <c r="U1027" i="47"/>
  <c r="T1027" i="47"/>
  <c r="S1027" i="47"/>
  <c r="R1027" i="47"/>
  <c r="Q1027" i="47"/>
  <c r="P1027" i="47"/>
  <c r="B1027" i="47"/>
  <c r="X1026" i="47"/>
  <c r="W1026" i="47"/>
  <c r="V1026" i="47"/>
  <c r="U1026" i="47"/>
  <c r="T1026" i="47"/>
  <c r="S1026" i="47"/>
  <c r="R1026" i="47"/>
  <c r="Q1026" i="47"/>
  <c r="P1026" i="47"/>
  <c r="B1026" i="47"/>
  <c r="X1025" i="47"/>
  <c r="W1025" i="47"/>
  <c r="V1025" i="47"/>
  <c r="U1025" i="47"/>
  <c r="T1025" i="47"/>
  <c r="S1025" i="47"/>
  <c r="R1025" i="47"/>
  <c r="Q1025" i="47"/>
  <c r="P1025" i="47"/>
  <c r="B1025" i="47"/>
  <c r="X1024" i="47"/>
  <c r="W1024" i="47"/>
  <c r="V1024" i="47"/>
  <c r="U1024" i="47"/>
  <c r="T1024" i="47"/>
  <c r="S1024" i="47"/>
  <c r="R1024" i="47"/>
  <c r="Q1024" i="47"/>
  <c r="P1024" i="47"/>
  <c r="B1024" i="47"/>
  <c r="X1023" i="47"/>
  <c r="W1023" i="47"/>
  <c r="V1023" i="47"/>
  <c r="U1023" i="47"/>
  <c r="T1023" i="47"/>
  <c r="S1023" i="47"/>
  <c r="R1023" i="47"/>
  <c r="Q1023" i="47"/>
  <c r="P1023" i="47"/>
  <c r="B1023" i="47"/>
  <c r="X1022" i="47"/>
  <c r="W1022" i="47"/>
  <c r="V1022" i="47"/>
  <c r="U1022" i="47"/>
  <c r="T1022" i="47"/>
  <c r="S1022" i="47"/>
  <c r="R1022" i="47"/>
  <c r="Q1022" i="47"/>
  <c r="P1022" i="47"/>
  <c r="B1022" i="47"/>
  <c r="X1021" i="47"/>
  <c r="W1021" i="47"/>
  <c r="V1021" i="47"/>
  <c r="U1021" i="47"/>
  <c r="T1021" i="47"/>
  <c r="S1021" i="47"/>
  <c r="R1021" i="47"/>
  <c r="Q1021" i="47"/>
  <c r="P1021" i="47"/>
  <c r="B1021" i="47"/>
  <c r="X1020" i="47"/>
  <c r="W1020" i="47"/>
  <c r="V1020" i="47"/>
  <c r="U1020" i="47"/>
  <c r="T1020" i="47"/>
  <c r="S1020" i="47"/>
  <c r="R1020" i="47"/>
  <c r="Q1020" i="47"/>
  <c r="P1020" i="47"/>
  <c r="B1020" i="47"/>
  <c r="X1019" i="47"/>
  <c r="W1019" i="47"/>
  <c r="V1019" i="47"/>
  <c r="U1019" i="47"/>
  <c r="T1019" i="47"/>
  <c r="S1019" i="47"/>
  <c r="R1019" i="47"/>
  <c r="Q1019" i="47"/>
  <c r="P1019" i="47"/>
  <c r="B1019" i="47"/>
  <c r="X1018" i="47"/>
  <c r="W1018" i="47"/>
  <c r="V1018" i="47"/>
  <c r="U1018" i="47"/>
  <c r="T1018" i="47"/>
  <c r="S1018" i="47"/>
  <c r="R1018" i="47"/>
  <c r="Q1018" i="47"/>
  <c r="P1018" i="47"/>
  <c r="B1018" i="47"/>
  <c r="X1017" i="47"/>
  <c r="W1017" i="47"/>
  <c r="V1017" i="47"/>
  <c r="U1017" i="47"/>
  <c r="T1017" i="47"/>
  <c r="S1017" i="47"/>
  <c r="R1017" i="47"/>
  <c r="Q1017" i="47"/>
  <c r="P1017" i="47"/>
  <c r="B1017" i="47"/>
  <c r="X1016" i="47"/>
  <c r="W1016" i="47"/>
  <c r="V1016" i="47"/>
  <c r="U1016" i="47"/>
  <c r="T1016" i="47"/>
  <c r="S1016" i="47"/>
  <c r="R1016" i="47"/>
  <c r="Q1016" i="47"/>
  <c r="P1016" i="47"/>
  <c r="B1016" i="47"/>
  <c r="X1015" i="47"/>
  <c r="W1015" i="47"/>
  <c r="V1015" i="47"/>
  <c r="U1015" i="47"/>
  <c r="T1015" i="47"/>
  <c r="S1015" i="47"/>
  <c r="R1015" i="47"/>
  <c r="Q1015" i="47"/>
  <c r="P1015" i="47"/>
  <c r="B1015" i="47"/>
  <c r="X1014" i="47"/>
  <c r="W1014" i="47"/>
  <c r="V1014" i="47"/>
  <c r="U1014" i="47"/>
  <c r="T1014" i="47"/>
  <c r="S1014" i="47"/>
  <c r="R1014" i="47"/>
  <c r="Q1014" i="47"/>
  <c r="P1014" i="47"/>
  <c r="B1014" i="47"/>
  <c r="X1013" i="47"/>
  <c r="W1013" i="47"/>
  <c r="V1013" i="47"/>
  <c r="U1013" i="47"/>
  <c r="T1013" i="47"/>
  <c r="S1013" i="47"/>
  <c r="R1013" i="47"/>
  <c r="Q1013" i="47"/>
  <c r="P1013" i="47"/>
  <c r="B1013" i="47"/>
  <c r="X1012" i="47"/>
  <c r="W1012" i="47"/>
  <c r="V1012" i="47"/>
  <c r="U1012" i="47"/>
  <c r="T1012" i="47"/>
  <c r="S1012" i="47"/>
  <c r="R1012" i="47"/>
  <c r="Q1012" i="47"/>
  <c r="P1012" i="47"/>
  <c r="B1012" i="47"/>
  <c r="X1011" i="47"/>
  <c r="W1011" i="47"/>
  <c r="V1011" i="47"/>
  <c r="U1011" i="47"/>
  <c r="T1011" i="47"/>
  <c r="S1011" i="47"/>
  <c r="R1011" i="47"/>
  <c r="Q1011" i="47"/>
  <c r="P1011" i="47"/>
  <c r="B1011" i="47"/>
  <c r="X1010" i="47"/>
  <c r="W1010" i="47"/>
  <c r="V1010" i="47"/>
  <c r="U1010" i="47"/>
  <c r="T1010" i="47"/>
  <c r="S1010" i="47"/>
  <c r="R1010" i="47"/>
  <c r="Q1010" i="47"/>
  <c r="P1010" i="47"/>
  <c r="B1010" i="47"/>
  <c r="X1009" i="47"/>
  <c r="W1009" i="47"/>
  <c r="V1009" i="47"/>
  <c r="U1009" i="47"/>
  <c r="T1009" i="47"/>
  <c r="S1009" i="47"/>
  <c r="R1009" i="47"/>
  <c r="Q1009" i="47"/>
  <c r="P1009" i="47"/>
  <c r="B1009" i="47"/>
  <c r="X1008" i="47"/>
  <c r="W1008" i="47"/>
  <c r="V1008" i="47"/>
  <c r="U1008" i="47"/>
  <c r="T1008" i="47"/>
  <c r="S1008" i="47"/>
  <c r="R1008" i="47"/>
  <c r="Q1008" i="47"/>
  <c r="P1008" i="47"/>
  <c r="B1008" i="47"/>
  <c r="X1007" i="47"/>
  <c r="W1007" i="47"/>
  <c r="V1007" i="47"/>
  <c r="U1007" i="47"/>
  <c r="T1007" i="47"/>
  <c r="S1007" i="47"/>
  <c r="R1007" i="47"/>
  <c r="Q1007" i="47"/>
  <c r="P1007" i="47"/>
  <c r="B1007" i="47"/>
  <c r="X1006" i="47"/>
  <c r="W1006" i="47"/>
  <c r="V1006" i="47"/>
  <c r="U1006" i="47"/>
  <c r="T1006" i="47"/>
  <c r="S1006" i="47"/>
  <c r="R1006" i="47"/>
  <c r="Q1006" i="47"/>
  <c r="P1006" i="47"/>
  <c r="B1006" i="47"/>
  <c r="X1005" i="47"/>
  <c r="W1005" i="47"/>
  <c r="V1005" i="47"/>
  <c r="U1005" i="47"/>
  <c r="T1005" i="47"/>
  <c r="S1005" i="47"/>
  <c r="R1005" i="47"/>
  <c r="Q1005" i="47"/>
  <c r="P1005" i="47"/>
  <c r="B1005" i="47"/>
  <c r="X1004" i="47"/>
  <c r="W1004" i="47"/>
  <c r="V1004" i="47"/>
  <c r="U1004" i="47"/>
  <c r="T1004" i="47"/>
  <c r="S1004" i="47"/>
  <c r="R1004" i="47"/>
  <c r="Q1004" i="47"/>
  <c r="P1004" i="47"/>
  <c r="B1004" i="47"/>
  <c r="X1003" i="47"/>
  <c r="W1003" i="47"/>
  <c r="V1003" i="47"/>
  <c r="U1003" i="47"/>
  <c r="T1003" i="47"/>
  <c r="S1003" i="47"/>
  <c r="R1003" i="47"/>
  <c r="Q1003" i="47"/>
  <c r="P1003" i="47"/>
  <c r="B1003" i="47"/>
  <c r="X1002" i="47"/>
  <c r="W1002" i="47"/>
  <c r="V1002" i="47"/>
  <c r="U1002" i="47"/>
  <c r="T1002" i="47"/>
  <c r="S1002" i="47"/>
  <c r="R1002" i="47"/>
  <c r="Q1002" i="47"/>
  <c r="P1002" i="47"/>
  <c r="B1002" i="47"/>
  <c r="X1001" i="47"/>
  <c r="W1001" i="47"/>
  <c r="V1001" i="47"/>
  <c r="U1001" i="47"/>
  <c r="T1001" i="47"/>
  <c r="S1001" i="47"/>
  <c r="R1001" i="47"/>
  <c r="Q1001" i="47"/>
  <c r="P1001" i="47"/>
  <c r="B1001" i="47"/>
  <c r="X1000" i="47"/>
  <c r="W1000" i="47"/>
  <c r="V1000" i="47"/>
  <c r="U1000" i="47"/>
  <c r="T1000" i="47"/>
  <c r="S1000" i="47"/>
  <c r="R1000" i="47"/>
  <c r="Q1000" i="47"/>
  <c r="P1000" i="47"/>
  <c r="B1000" i="47"/>
  <c r="X999" i="47"/>
  <c r="W999" i="47"/>
  <c r="V999" i="47"/>
  <c r="U999" i="47"/>
  <c r="T999" i="47"/>
  <c r="S999" i="47"/>
  <c r="R999" i="47"/>
  <c r="Q999" i="47"/>
  <c r="P999" i="47"/>
  <c r="B999" i="47"/>
  <c r="X998" i="47"/>
  <c r="W998" i="47"/>
  <c r="V998" i="47"/>
  <c r="U998" i="47"/>
  <c r="T998" i="47"/>
  <c r="S998" i="47"/>
  <c r="R998" i="47"/>
  <c r="Q998" i="47"/>
  <c r="P998" i="47"/>
  <c r="B998" i="47"/>
  <c r="X997" i="47"/>
  <c r="W997" i="47"/>
  <c r="V997" i="47"/>
  <c r="U997" i="47"/>
  <c r="T997" i="47"/>
  <c r="S997" i="47"/>
  <c r="R997" i="47"/>
  <c r="Q997" i="47"/>
  <c r="P997" i="47"/>
  <c r="B997" i="47"/>
  <c r="X996" i="47"/>
  <c r="W996" i="47"/>
  <c r="V996" i="47"/>
  <c r="U996" i="47"/>
  <c r="T996" i="47"/>
  <c r="S996" i="47"/>
  <c r="R996" i="47"/>
  <c r="Q996" i="47"/>
  <c r="P996" i="47"/>
  <c r="B996" i="47"/>
  <c r="X995" i="47"/>
  <c r="W995" i="47"/>
  <c r="V995" i="47"/>
  <c r="U995" i="47"/>
  <c r="T995" i="47"/>
  <c r="S995" i="47"/>
  <c r="R995" i="47"/>
  <c r="Q995" i="47"/>
  <c r="P995" i="47"/>
  <c r="B995" i="47"/>
  <c r="X994" i="47"/>
  <c r="W994" i="47"/>
  <c r="V994" i="47"/>
  <c r="U994" i="47"/>
  <c r="T994" i="47"/>
  <c r="S994" i="47"/>
  <c r="R994" i="47"/>
  <c r="Q994" i="47"/>
  <c r="P994" i="47"/>
  <c r="B994" i="47"/>
  <c r="X993" i="47"/>
  <c r="W993" i="47"/>
  <c r="V993" i="47"/>
  <c r="U993" i="47"/>
  <c r="T993" i="47"/>
  <c r="S993" i="47"/>
  <c r="R993" i="47"/>
  <c r="Q993" i="47"/>
  <c r="P993" i="47"/>
  <c r="B993" i="47"/>
  <c r="X992" i="47"/>
  <c r="W992" i="47"/>
  <c r="V992" i="47"/>
  <c r="U992" i="47"/>
  <c r="T992" i="47"/>
  <c r="S992" i="47"/>
  <c r="R992" i="47"/>
  <c r="Q992" i="47"/>
  <c r="P992" i="47"/>
  <c r="B992" i="47"/>
  <c r="X991" i="47"/>
  <c r="W991" i="47"/>
  <c r="V991" i="47"/>
  <c r="U991" i="47"/>
  <c r="T991" i="47"/>
  <c r="S991" i="47"/>
  <c r="R991" i="47"/>
  <c r="Q991" i="47"/>
  <c r="P991" i="47"/>
  <c r="B991" i="47"/>
  <c r="X990" i="47"/>
  <c r="W990" i="47"/>
  <c r="V990" i="47"/>
  <c r="U990" i="47"/>
  <c r="T990" i="47"/>
  <c r="S990" i="47"/>
  <c r="R990" i="47"/>
  <c r="Q990" i="47"/>
  <c r="P990" i="47"/>
  <c r="B990" i="47"/>
  <c r="X989" i="47"/>
  <c r="W989" i="47"/>
  <c r="V989" i="47"/>
  <c r="U989" i="47"/>
  <c r="T989" i="47"/>
  <c r="S989" i="47"/>
  <c r="R989" i="47"/>
  <c r="Q989" i="47"/>
  <c r="P989" i="47"/>
  <c r="B989" i="47"/>
  <c r="X988" i="47"/>
  <c r="W988" i="47"/>
  <c r="V988" i="47"/>
  <c r="U988" i="47"/>
  <c r="T988" i="47"/>
  <c r="S988" i="47"/>
  <c r="R988" i="47"/>
  <c r="Q988" i="47"/>
  <c r="P988" i="47"/>
  <c r="B988" i="47"/>
  <c r="X987" i="47"/>
  <c r="W987" i="47"/>
  <c r="V987" i="47"/>
  <c r="U987" i="47"/>
  <c r="T987" i="47"/>
  <c r="S987" i="47"/>
  <c r="R987" i="47"/>
  <c r="Q987" i="47"/>
  <c r="P987" i="47"/>
  <c r="B987" i="47"/>
  <c r="X986" i="47"/>
  <c r="W986" i="47"/>
  <c r="V986" i="47"/>
  <c r="U986" i="47"/>
  <c r="T986" i="47"/>
  <c r="S986" i="47"/>
  <c r="R986" i="47"/>
  <c r="Q986" i="47"/>
  <c r="P986" i="47"/>
  <c r="B986" i="47"/>
  <c r="X985" i="47"/>
  <c r="W985" i="47"/>
  <c r="V985" i="47"/>
  <c r="U985" i="47"/>
  <c r="T985" i="47"/>
  <c r="S985" i="47"/>
  <c r="R985" i="47"/>
  <c r="Q985" i="47"/>
  <c r="P985" i="47"/>
  <c r="B985" i="47"/>
  <c r="X984" i="47"/>
  <c r="W984" i="47"/>
  <c r="V984" i="47"/>
  <c r="U984" i="47"/>
  <c r="T984" i="47"/>
  <c r="S984" i="47"/>
  <c r="R984" i="47"/>
  <c r="Q984" i="47"/>
  <c r="P984" i="47"/>
  <c r="B984" i="47"/>
  <c r="X983" i="47"/>
  <c r="W983" i="47"/>
  <c r="V983" i="47"/>
  <c r="U983" i="47"/>
  <c r="T983" i="47"/>
  <c r="S983" i="47"/>
  <c r="R983" i="47"/>
  <c r="Q983" i="47"/>
  <c r="P983" i="47"/>
  <c r="B983" i="47"/>
  <c r="X982" i="47"/>
  <c r="W982" i="47"/>
  <c r="V982" i="47"/>
  <c r="U982" i="47"/>
  <c r="T982" i="47"/>
  <c r="S982" i="47"/>
  <c r="R982" i="47"/>
  <c r="Q982" i="47"/>
  <c r="P982" i="47"/>
  <c r="B982" i="47"/>
  <c r="X981" i="47"/>
  <c r="W981" i="47"/>
  <c r="V981" i="47"/>
  <c r="U981" i="47"/>
  <c r="T981" i="47"/>
  <c r="S981" i="47"/>
  <c r="R981" i="47"/>
  <c r="Q981" i="47"/>
  <c r="P981" i="47"/>
  <c r="B981" i="47"/>
  <c r="X980" i="47"/>
  <c r="W980" i="47"/>
  <c r="V980" i="47"/>
  <c r="U980" i="47"/>
  <c r="T980" i="47"/>
  <c r="S980" i="47"/>
  <c r="R980" i="47"/>
  <c r="Q980" i="47"/>
  <c r="P980" i="47"/>
  <c r="B980" i="47"/>
  <c r="X979" i="47"/>
  <c r="W979" i="47"/>
  <c r="V979" i="47"/>
  <c r="U979" i="47"/>
  <c r="T979" i="47"/>
  <c r="S979" i="47"/>
  <c r="R979" i="47"/>
  <c r="Q979" i="47"/>
  <c r="P979" i="47"/>
  <c r="B979" i="47"/>
  <c r="X978" i="47"/>
  <c r="W978" i="47"/>
  <c r="V978" i="47"/>
  <c r="U978" i="47"/>
  <c r="T978" i="47"/>
  <c r="S978" i="47"/>
  <c r="R978" i="47"/>
  <c r="Q978" i="47"/>
  <c r="P978" i="47"/>
  <c r="B978" i="47"/>
  <c r="X977" i="47"/>
  <c r="W977" i="47"/>
  <c r="V977" i="47"/>
  <c r="U977" i="47"/>
  <c r="T977" i="47"/>
  <c r="S977" i="47"/>
  <c r="R977" i="47"/>
  <c r="Q977" i="47"/>
  <c r="P977" i="47"/>
  <c r="B977" i="47"/>
  <c r="X976" i="47"/>
  <c r="W976" i="47"/>
  <c r="V976" i="47"/>
  <c r="U976" i="47"/>
  <c r="T976" i="47"/>
  <c r="S976" i="47"/>
  <c r="R976" i="47"/>
  <c r="Q976" i="47"/>
  <c r="P976" i="47"/>
  <c r="B976" i="47"/>
  <c r="X975" i="47"/>
  <c r="W975" i="47"/>
  <c r="V975" i="47"/>
  <c r="U975" i="47"/>
  <c r="T975" i="47"/>
  <c r="S975" i="47"/>
  <c r="R975" i="47"/>
  <c r="Q975" i="47"/>
  <c r="P975" i="47"/>
  <c r="B975" i="47"/>
  <c r="X974" i="47"/>
  <c r="W974" i="47"/>
  <c r="V974" i="47"/>
  <c r="U974" i="47"/>
  <c r="T974" i="47"/>
  <c r="S974" i="47"/>
  <c r="R974" i="47"/>
  <c r="Q974" i="47"/>
  <c r="P974" i="47"/>
  <c r="B974" i="47"/>
  <c r="X973" i="47"/>
  <c r="W973" i="47"/>
  <c r="V973" i="47"/>
  <c r="U973" i="47"/>
  <c r="T973" i="47"/>
  <c r="S973" i="47"/>
  <c r="R973" i="47"/>
  <c r="Q973" i="47"/>
  <c r="P973" i="47"/>
  <c r="B973" i="47"/>
  <c r="X972" i="47"/>
  <c r="W972" i="47"/>
  <c r="V972" i="47"/>
  <c r="U972" i="47"/>
  <c r="T972" i="47"/>
  <c r="S972" i="47"/>
  <c r="R972" i="47"/>
  <c r="Q972" i="47"/>
  <c r="P972" i="47"/>
  <c r="B972" i="47"/>
  <c r="X971" i="47"/>
  <c r="W971" i="47"/>
  <c r="V971" i="47"/>
  <c r="U971" i="47"/>
  <c r="T971" i="47"/>
  <c r="S971" i="47"/>
  <c r="R971" i="47"/>
  <c r="Q971" i="47"/>
  <c r="P971" i="47"/>
  <c r="B971" i="47"/>
  <c r="X970" i="47"/>
  <c r="W970" i="47"/>
  <c r="V970" i="47"/>
  <c r="U970" i="47"/>
  <c r="T970" i="47"/>
  <c r="S970" i="47"/>
  <c r="R970" i="47"/>
  <c r="Q970" i="47"/>
  <c r="P970" i="47"/>
  <c r="B970" i="47"/>
  <c r="X969" i="47"/>
  <c r="W969" i="47"/>
  <c r="V969" i="47"/>
  <c r="U969" i="47"/>
  <c r="T969" i="47"/>
  <c r="S969" i="47"/>
  <c r="R969" i="47"/>
  <c r="Q969" i="47"/>
  <c r="P969" i="47"/>
  <c r="B969" i="47"/>
  <c r="X968" i="47"/>
  <c r="W968" i="47"/>
  <c r="V968" i="47"/>
  <c r="U968" i="47"/>
  <c r="T968" i="47"/>
  <c r="S968" i="47"/>
  <c r="R968" i="47"/>
  <c r="Q968" i="47"/>
  <c r="P968" i="47"/>
  <c r="B968" i="47"/>
  <c r="X967" i="47"/>
  <c r="W967" i="47"/>
  <c r="V967" i="47"/>
  <c r="U967" i="47"/>
  <c r="T967" i="47"/>
  <c r="S967" i="47"/>
  <c r="R967" i="47"/>
  <c r="Q967" i="47"/>
  <c r="P967" i="47"/>
  <c r="B967" i="47"/>
  <c r="X966" i="47"/>
  <c r="W966" i="47"/>
  <c r="V966" i="47"/>
  <c r="U966" i="47"/>
  <c r="T966" i="47"/>
  <c r="S966" i="47"/>
  <c r="R966" i="47"/>
  <c r="Q966" i="47"/>
  <c r="P966" i="47"/>
  <c r="B966" i="47"/>
  <c r="X965" i="47"/>
  <c r="W965" i="47"/>
  <c r="V965" i="47"/>
  <c r="U965" i="47"/>
  <c r="T965" i="47"/>
  <c r="S965" i="47"/>
  <c r="R965" i="47"/>
  <c r="Q965" i="47"/>
  <c r="P965" i="47"/>
  <c r="B965" i="47"/>
  <c r="X964" i="47"/>
  <c r="W964" i="47"/>
  <c r="V964" i="47"/>
  <c r="U964" i="47"/>
  <c r="T964" i="47"/>
  <c r="S964" i="47"/>
  <c r="R964" i="47"/>
  <c r="Q964" i="47"/>
  <c r="P964" i="47"/>
  <c r="B964" i="47"/>
  <c r="X963" i="47"/>
  <c r="W963" i="47"/>
  <c r="V963" i="47"/>
  <c r="U963" i="47"/>
  <c r="T963" i="47"/>
  <c r="S963" i="47"/>
  <c r="R963" i="47"/>
  <c r="Q963" i="47"/>
  <c r="P963" i="47"/>
  <c r="B963" i="47"/>
  <c r="X962" i="47"/>
  <c r="W962" i="47"/>
  <c r="V962" i="47"/>
  <c r="U962" i="47"/>
  <c r="T962" i="47"/>
  <c r="S962" i="47"/>
  <c r="R962" i="47"/>
  <c r="Q962" i="47"/>
  <c r="P962" i="47"/>
  <c r="B962" i="47"/>
  <c r="X961" i="47"/>
  <c r="W961" i="47"/>
  <c r="V961" i="47"/>
  <c r="U961" i="47"/>
  <c r="T961" i="47"/>
  <c r="S961" i="47"/>
  <c r="R961" i="47"/>
  <c r="Q961" i="47"/>
  <c r="P961" i="47"/>
  <c r="B961" i="47"/>
  <c r="X960" i="47"/>
  <c r="W960" i="47"/>
  <c r="V960" i="47"/>
  <c r="U960" i="47"/>
  <c r="T960" i="47"/>
  <c r="S960" i="47"/>
  <c r="R960" i="47"/>
  <c r="Q960" i="47"/>
  <c r="P960" i="47"/>
  <c r="B960" i="47"/>
  <c r="X959" i="47"/>
  <c r="W959" i="47"/>
  <c r="V959" i="47"/>
  <c r="U959" i="47"/>
  <c r="T959" i="47"/>
  <c r="S959" i="47"/>
  <c r="R959" i="47"/>
  <c r="Q959" i="47"/>
  <c r="P959" i="47"/>
  <c r="B959" i="47"/>
  <c r="X958" i="47"/>
  <c r="W958" i="47"/>
  <c r="V958" i="47"/>
  <c r="U958" i="47"/>
  <c r="T958" i="47"/>
  <c r="S958" i="47"/>
  <c r="R958" i="47"/>
  <c r="Q958" i="47"/>
  <c r="P958" i="47"/>
  <c r="B958" i="47"/>
  <c r="X957" i="47"/>
  <c r="W957" i="47"/>
  <c r="V957" i="47"/>
  <c r="U957" i="47"/>
  <c r="T957" i="47"/>
  <c r="S957" i="47"/>
  <c r="R957" i="47"/>
  <c r="Q957" i="47"/>
  <c r="P957" i="47"/>
  <c r="B957" i="47"/>
  <c r="X956" i="47"/>
  <c r="W956" i="47"/>
  <c r="V956" i="47"/>
  <c r="U956" i="47"/>
  <c r="T956" i="47"/>
  <c r="S956" i="47"/>
  <c r="R956" i="47"/>
  <c r="Q956" i="47"/>
  <c r="P956" i="47"/>
  <c r="B956" i="47"/>
  <c r="X955" i="47"/>
  <c r="W955" i="47"/>
  <c r="V955" i="47"/>
  <c r="U955" i="47"/>
  <c r="T955" i="47"/>
  <c r="S955" i="47"/>
  <c r="R955" i="47"/>
  <c r="Q955" i="47"/>
  <c r="P955" i="47"/>
  <c r="B955" i="47"/>
  <c r="X954" i="47"/>
  <c r="W954" i="47"/>
  <c r="V954" i="47"/>
  <c r="U954" i="47"/>
  <c r="T954" i="47"/>
  <c r="S954" i="47"/>
  <c r="R954" i="47"/>
  <c r="Q954" i="47"/>
  <c r="P954" i="47"/>
  <c r="B954" i="47"/>
  <c r="X953" i="47"/>
  <c r="W953" i="47"/>
  <c r="V953" i="47"/>
  <c r="U953" i="47"/>
  <c r="T953" i="47"/>
  <c r="S953" i="47"/>
  <c r="R953" i="47"/>
  <c r="Q953" i="47"/>
  <c r="P953" i="47"/>
  <c r="B953" i="47"/>
  <c r="X952" i="47"/>
  <c r="W952" i="47"/>
  <c r="V952" i="47"/>
  <c r="U952" i="47"/>
  <c r="T952" i="47"/>
  <c r="S952" i="47"/>
  <c r="R952" i="47"/>
  <c r="Q952" i="47"/>
  <c r="P952" i="47"/>
  <c r="B952" i="47"/>
  <c r="X951" i="47"/>
  <c r="W951" i="47"/>
  <c r="V951" i="47"/>
  <c r="U951" i="47"/>
  <c r="T951" i="47"/>
  <c r="S951" i="47"/>
  <c r="R951" i="47"/>
  <c r="Q951" i="47"/>
  <c r="P951" i="47"/>
  <c r="B951" i="47"/>
  <c r="X950" i="47"/>
  <c r="W950" i="47"/>
  <c r="V950" i="47"/>
  <c r="U950" i="47"/>
  <c r="T950" i="47"/>
  <c r="S950" i="47"/>
  <c r="R950" i="47"/>
  <c r="Q950" i="47"/>
  <c r="P950" i="47"/>
  <c r="B950" i="47"/>
  <c r="X949" i="47"/>
  <c r="W949" i="47"/>
  <c r="V949" i="47"/>
  <c r="U949" i="47"/>
  <c r="T949" i="47"/>
  <c r="S949" i="47"/>
  <c r="R949" i="47"/>
  <c r="Q949" i="47"/>
  <c r="P949" i="47"/>
  <c r="B949" i="47"/>
  <c r="X948" i="47"/>
  <c r="W948" i="47"/>
  <c r="V948" i="47"/>
  <c r="U948" i="47"/>
  <c r="T948" i="47"/>
  <c r="S948" i="47"/>
  <c r="R948" i="47"/>
  <c r="Q948" i="47"/>
  <c r="P948" i="47"/>
  <c r="B948" i="47"/>
  <c r="X947" i="47"/>
  <c r="W947" i="47"/>
  <c r="V947" i="47"/>
  <c r="U947" i="47"/>
  <c r="T947" i="47"/>
  <c r="S947" i="47"/>
  <c r="R947" i="47"/>
  <c r="Q947" i="47"/>
  <c r="P947" i="47"/>
  <c r="B947" i="47"/>
  <c r="X946" i="47"/>
  <c r="W946" i="47"/>
  <c r="V946" i="47"/>
  <c r="U946" i="47"/>
  <c r="T946" i="47"/>
  <c r="S946" i="47"/>
  <c r="R946" i="47"/>
  <c r="Q946" i="47"/>
  <c r="P946" i="47"/>
  <c r="B946" i="47"/>
  <c r="X945" i="47"/>
  <c r="W945" i="47"/>
  <c r="V945" i="47"/>
  <c r="U945" i="47"/>
  <c r="T945" i="47"/>
  <c r="S945" i="47"/>
  <c r="R945" i="47"/>
  <c r="Q945" i="47"/>
  <c r="P945" i="47"/>
  <c r="B945" i="47"/>
  <c r="X944" i="47"/>
  <c r="W944" i="47"/>
  <c r="V944" i="47"/>
  <c r="U944" i="47"/>
  <c r="T944" i="47"/>
  <c r="S944" i="47"/>
  <c r="R944" i="47"/>
  <c r="Q944" i="47"/>
  <c r="P944" i="47"/>
  <c r="B944" i="47"/>
  <c r="X943" i="47"/>
  <c r="W943" i="47"/>
  <c r="V943" i="47"/>
  <c r="U943" i="47"/>
  <c r="T943" i="47"/>
  <c r="S943" i="47"/>
  <c r="R943" i="47"/>
  <c r="Q943" i="47"/>
  <c r="P943" i="47"/>
  <c r="B943" i="47"/>
  <c r="X942" i="47"/>
  <c r="W942" i="47"/>
  <c r="V942" i="47"/>
  <c r="U942" i="47"/>
  <c r="T942" i="47"/>
  <c r="S942" i="47"/>
  <c r="R942" i="47"/>
  <c r="Q942" i="47"/>
  <c r="P942" i="47"/>
  <c r="B942" i="47"/>
  <c r="X941" i="47"/>
  <c r="W941" i="47"/>
  <c r="V941" i="47"/>
  <c r="U941" i="47"/>
  <c r="T941" i="47"/>
  <c r="S941" i="47"/>
  <c r="R941" i="47"/>
  <c r="Q941" i="47"/>
  <c r="P941" i="47"/>
  <c r="B941" i="47"/>
  <c r="X940" i="47"/>
  <c r="W940" i="47"/>
  <c r="V940" i="47"/>
  <c r="U940" i="47"/>
  <c r="T940" i="47"/>
  <c r="S940" i="47"/>
  <c r="R940" i="47"/>
  <c r="Q940" i="47"/>
  <c r="P940" i="47"/>
  <c r="B940" i="47"/>
  <c r="X939" i="47"/>
  <c r="W939" i="47"/>
  <c r="V939" i="47"/>
  <c r="U939" i="47"/>
  <c r="T939" i="47"/>
  <c r="S939" i="47"/>
  <c r="R939" i="47"/>
  <c r="Q939" i="47"/>
  <c r="P939" i="47"/>
  <c r="B939" i="47"/>
  <c r="X938" i="47"/>
  <c r="W938" i="47"/>
  <c r="V938" i="47"/>
  <c r="U938" i="47"/>
  <c r="T938" i="47"/>
  <c r="S938" i="47"/>
  <c r="R938" i="47"/>
  <c r="Q938" i="47"/>
  <c r="P938" i="47"/>
  <c r="B938" i="47"/>
  <c r="X937" i="47"/>
  <c r="W937" i="47"/>
  <c r="V937" i="47"/>
  <c r="U937" i="47"/>
  <c r="T937" i="47"/>
  <c r="S937" i="47"/>
  <c r="R937" i="47"/>
  <c r="Q937" i="47"/>
  <c r="P937" i="47"/>
  <c r="B937" i="47"/>
  <c r="X936" i="47"/>
  <c r="W936" i="47"/>
  <c r="V936" i="47"/>
  <c r="U936" i="47"/>
  <c r="T936" i="47"/>
  <c r="S936" i="47"/>
  <c r="R936" i="47"/>
  <c r="Q936" i="47"/>
  <c r="P936" i="47"/>
  <c r="B936" i="47"/>
  <c r="X935" i="47"/>
  <c r="W935" i="47"/>
  <c r="V935" i="47"/>
  <c r="U935" i="47"/>
  <c r="T935" i="47"/>
  <c r="S935" i="47"/>
  <c r="R935" i="47"/>
  <c r="Q935" i="47"/>
  <c r="P935" i="47"/>
  <c r="B935" i="47"/>
  <c r="X934" i="47"/>
  <c r="W934" i="47"/>
  <c r="V934" i="47"/>
  <c r="U934" i="47"/>
  <c r="T934" i="47"/>
  <c r="S934" i="47"/>
  <c r="R934" i="47"/>
  <c r="Q934" i="47"/>
  <c r="P934" i="47"/>
  <c r="B934" i="47"/>
  <c r="X933" i="47"/>
  <c r="W933" i="47"/>
  <c r="V933" i="47"/>
  <c r="U933" i="47"/>
  <c r="T933" i="47"/>
  <c r="S933" i="47"/>
  <c r="R933" i="47"/>
  <c r="Q933" i="47"/>
  <c r="P933" i="47"/>
  <c r="B933" i="47"/>
  <c r="X932" i="47"/>
  <c r="W932" i="47"/>
  <c r="V932" i="47"/>
  <c r="U932" i="47"/>
  <c r="T932" i="47"/>
  <c r="S932" i="47"/>
  <c r="R932" i="47"/>
  <c r="Q932" i="47"/>
  <c r="P932" i="47"/>
  <c r="B932" i="47"/>
  <c r="X931" i="47"/>
  <c r="W931" i="47"/>
  <c r="V931" i="47"/>
  <c r="U931" i="47"/>
  <c r="T931" i="47"/>
  <c r="S931" i="47"/>
  <c r="R931" i="47"/>
  <c r="Q931" i="47"/>
  <c r="P931" i="47"/>
  <c r="B931" i="47"/>
  <c r="X930" i="47"/>
  <c r="W930" i="47"/>
  <c r="V930" i="47"/>
  <c r="U930" i="47"/>
  <c r="T930" i="47"/>
  <c r="S930" i="47"/>
  <c r="R930" i="47"/>
  <c r="Q930" i="47"/>
  <c r="P930" i="47"/>
  <c r="B930" i="47"/>
  <c r="X929" i="47"/>
  <c r="W929" i="47"/>
  <c r="V929" i="47"/>
  <c r="U929" i="47"/>
  <c r="T929" i="47"/>
  <c r="S929" i="47"/>
  <c r="R929" i="47"/>
  <c r="Q929" i="47"/>
  <c r="P929" i="47"/>
  <c r="B929" i="47"/>
  <c r="X928" i="47"/>
  <c r="W928" i="47"/>
  <c r="V928" i="47"/>
  <c r="U928" i="47"/>
  <c r="T928" i="47"/>
  <c r="S928" i="47"/>
  <c r="R928" i="47"/>
  <c r="Q928" i="47"/>
  <c r="P928" i="47"/>
  <c r="B928" i="47"/>
  <c r="X927" i="47"/>
  <c r="W927" i="47"/>
  <c r="V927" i="47"/>
  <c r="U927" i="47"/>
  <c r="T927" i="47"/>
  <c r="S927" i="47"/>
  <c r="R927" i="47"/>
  <c r="Q927" i="47"/>
  <c r="P927" i="47"/>
  <c r="B927" i="47"/>
  <c r="X926" i="47"/>
  <c r="W926" i="47"/>
  <c r="V926" i="47"/>
  <c r="U926" i="47"/>
  <c r="T926" i="47"/>
  <c r="S926" i="47"/>
  <c r="R926" i="47"/>
  <c r="Q926" i="47"/>
  <c r="P926" i="47"/>
  <c r="B926" i="47"/>
  <c r="X925" i="47"/>
  <c r="W925" i="47"/>
  <c r="V925" i="47"/>
  <c r="U925" i="47"/>
  <c r="T925" i="47"/>
  <c r="S925" i="47"/>
  <c r="R925" i="47"/>
  <c r="Q925" i="47"/>
  <c r="P925" i="47"/>
  <c r="B925" i="47"/>
  <c r="X924" i="47"/>
  <c r="W924" i="47"/>
  <c r="V924" i="47"/>
  <c r="U924" i="47"/>
  <c r="T924" i="47"/>
  <c r="S924" i="47"/>
  <c r="R924" i="47"/>
  <c r="Q924" i="47"/>
  <c r="P924" i="47"/>
  <c r="B924" i="47"/>
  <c r="X923" i="47"/>
  <c r="W923" i="47"/>
  <c r="V923" i="47"/>
  <c r="U923" i="47"/>
  <c r="T923" i="47"/>
  <c r="S923" i="47"/>
  <c r="R923" i="47"/>
  <c r="Q923" i="47"/>
  <c r="P923" i="47"/>
  <c r="B923" i="47"/>
  <c r="X922" i="47"/>
  <c r="W922" i="47"/>
  <c r="V922" i="47"/>
  <c r="U922" i="47"/>
  <c r="T922" i="47"/>
  <c r="S922" i="47"/>
  <c r="R922" i="47"/>
  <c r="Q922" i="47"/>
  <c r="P922" i="47"/>
  <c r="B922" i="47"/>
  <c r="X921" i="47"/>
  <c r="W921" i="47"/>
  <c r="V921" i="47"/>
  <c r="U921" i="47"/>
  <c r="T921" i="47"/>
  <c r="S921" i="47"/>
  <c r="R921" i="47"/>
  <c r="Q921" i="47"/>
  <c r="P921" i="47"/>
  <c r="B921" i="47"/>
  <c r="X920" i="47"/>
  <c r="W920" i="47"/>
  <c r="V920" i="47"/>
  <c r="U920" i="47"/>
  <c r="T920" i="47"/>
  <c r="S920" i="47"/>
  <c r="R920" i="47"/>
  <c r="Q920" i="47"/>
  <c r="P920" i="47"/>
  <c r="B920" i="47"/>
  <c r="X919" i="47"/>
  <c r="W919" i="47"/>
  <c r="V919" i="47"/>
  <c r="U919" i="47"/>
  <c r="T919" i="47"/>
  <c r="S919" i="47"/>
  <c r="R919" i="47"/>
  <c r="Q919" i="47"/>
  <c r="P919" i="47"/>
  <c r="B919" i="47"/>
  <c r="X918" i="47"/>
  <c r="W918" i="47"/>
  <c r="V918" i="47"/>
  <c r="U918" i="47"/>
  <c r="T918" i="47"/>
  <c r="S918" i="47"/>
  <c r="R918" i="47"/>
  <c r="Q918" i="47"/>
  <c r="P918" i="47"/>
  <c r="B918" i="47"/>
  <c r="X917" i="47"/>
  <c r="W917" i="47"/>
  <c r="V917" i="47"/>
  <c r="U917" i="47"/>
  <c r="T917" i="47"/>
  <c r="S917" i="47"/>
  <c r="R917" i="47"/>
  <c r="Q917" i="47"/>
  <c r="P917" i="47"/>
  <c r="B917" i="47"/>
  <c r="X916" i="47"/>
  <c r="W916" i="47"/>
  <c r="V916" i="47"/>
  <c r="U916" i="47"/>
  <c r="T916" i="47"/>
  <c r="S916" i="47"/>
  <c r="R916" i="47"/>
  <c r="Q916" i="47"/>
  <c r="P916" i="47"/>
  <c r="B916" i="47"/>
  <c r="X915" i="47"/>
  <c r="W915" i="47"/>
  <c r="V915" i="47"/>
  <c r="U915" i="47"/>
  <c r="T915" i="47"/>
  <c r="S915" i="47"/>
  <c r="R915" i="47"/>
  <c r="Q915" i="47"/>
  <c r="P915" i="47"/>
  <c r="B915" i="47"/>
  <c r="X914" i="47"/>
  <c r="W914" i="47"/>
  <c r="V914" i="47"/>
  <c r="U914" i="47"/>
  <c r="T914" i="47"/>
  <c r="S914" i="47"/>
  <c r="R914" i="47"/>
  <c r="Q914" i="47"/>
  <c r="P914" i="47"/>
  <c r="B914" i="47"/>
  <c r="X913" i="47"/>
  <c r="W913" i="47"/>
  <c r="V913" i="47"/>
  <c r="U913" i="47"/>
  <c r="T913" i="47"/>
  <c r="S913" i="47"/>
  <c r="R913" i="47"/>
  <c r="Q913" i="47"/>
  <c r="P913" i="47"/>
  <c r="B913" i="47"/>
  <c r="X912" i="47"/>
  <c r="W912" i="47"/>
  <c r="V912" i="47"/>
  <c r="U912" i="47"/>
  <c r="T912" i="47"/>
  <c r="S912" i="47"/>
  <c r="R912" i="47"/>
  <c r="Q912" i="47"/>
  <c r="P912" i="47"/>
  <c r="B912" i="47"/>
  <c r="X911" i="47"/>
  <c r="W911" i="47"/>
  <c r="V911" i="47"/>
  <c r="U911" i="47"/>
  <c r="T911" i="47"/>
  <c r="S911" i="47"/>
  <c r="R911" i="47"/>
  <c r="Q911" i="47"/>
  <c r="P911" i="47"/>
  <c r="B911" i="47"/>
  <c r="X910" i="47"/>
  <c r="W910" i="47"/>
  <c r="V910" i="47"/>
  <c r="U910" i="47"/>
  <c r="T910" i="47"/>
  <c r="S910" i="47"/>
  <c r="R910" i="47"/>
  <c r="Q910" i="47"/>
  <c r="P910" i="47"/>
  <c r="B910" i="47"/>
  <c r="X909" i="47"/>
  <c r="W909" i="47"/>
  <c r="V909" i="47"/>
  <c r="U909" i="47"/>
  <c r="T909" i="47"/>
  <c r="S909" i="47"/>
  <c r="R909" i="47"/>
  <c r="Q909" i="47"/>
  <c r="P909" i="47"/>
  <c r="B909" i="47"/>
  <c r="X908" i="47"/>
  <c r="W908" i="47"/>
  <c r="V908" i="47"/>
  <c r="U908" i="47"/>
  <c r="T908" i="47"/>
  <c r="S908" i="47"/>
  <c r="R908" i="47"/>
  <c r="Q908" i="47"/>
  <c r="P908" i="47"/>
  <c r="B908" i="47"/>
  <c r="X907" i="47"/>
  <c r="W907" i="47"/>
  <c r="V907" i="47"/>
  <c r="U907" i="47"/>
  <c r="T907" i="47"/>
  <c r="S907" i="47"/>
  <c r="R907" i="47"/>
  <c r="Q907" i="47"/>
  <c r="P907" i="47"/>
  <c r="B907" i="47"/>
  <c r="X906" i="47"/>
  <c r="W906" i="47"/>
  <c r="V906" i="47"/>
  <c r="U906" i="47"/>
  <c r="T906" i="47"/>
  <c r="S906" i="47"/>
  <c r="R906" i="47"/>
  <c r="Q906" i="47"/>
  <c r="P906" i="47"/>
  <c r="B906" i="47"/>
  <c r="X905" i="47"/>
  <c r="W905" i="47"/>
  <c r="V905" i="47"/>
  <c r="U905" i="47"/>
  <c r="T905" i="47"/>
  <c r="S905" i="47"/>
  <c r="R905" i="47"/>
  <c r="Q905" i="47"/>
  <c r="P905" i="47"/>
  <c r="B905" i="47"/>
  <c r="X904" i="47"/>
  <c r="W904" i="47"/>
  <c r="V904" i="47"/>
  <c r="U904" i="47"/>
  <c r="T904" i="47"/>
  <c r="S904" i="47"/>
  <c r="R904" i="47"/>
  <c r="Q904" i="47"/>
  <c r="P904" i="47"/>
  <c r="B904" i="47"/>
  <c r="X903" i="47"/>
  <c r="W903" i="47"/>
  <c r="V903" i="47"/>
  <c r="U903" i="47"/>
  <c r="T903" i="47"/>
  <c r="S903" i="47"/>
  <c r="R903" i="47"/>
  <c r="Q903" i="47"/>
  <c r="P903" i="47"/>
  <c r="B903" i="47"/>
  <c r="X902" i="47"/>
  <c r="W902" i="47"/>
  <c r="V902" i="47"/>
  <c r="U902" i="47"/>
  <c r="T902" i="47"/>
  <c r="S902" i="47"/>
  <c r="R902" i="47"/>
  <c r="Q902" i="47"/>
  <c r="P902" i="47"/>
  <c r="B902" i="47"/>
  <c r="X901" i="47"/>
  <c r="W901" i="47"/>
  <c r="V901" i="47"/>
  <c r="U901" i="47"/>
  <c r="T901" i="47"/>
  <c r="S901" i="47"/>
  <c r="R901" i="47"/>
  <c r="Q901" i="47"/>
  <c r="P901" i="47"/>
  <c r="B901" i="47"/>
  <c r="X900" i="47"/>
  <c r="W900" i="47"/>
  <c r="V900" i="47"/>
  <c r="U900" i="47"/>
  <c r="T900" i="47"/>
  <c r="S900" i="47"/>
  <c r="R900" i="47"/>
  <c r="Q900" i="47"/>
  <c r="P900" i="47"/>
  <c r="B900" i="47"/>
  <c r="X899" i="47"/>
  <c r="W899" i="47"/>
  <c r="V899" i="47"/>
  <c r="U899" i="47"/>
  <c r="T899" i="47"/>
  <c r="S899" i="47"/>
  <c r="R899" i="47"/>
  <c r="Q899" i="47"/>
  <c r="P899" i="47"/>
  <c r="B899" i="47"/>
  <c r="X898" i="47"/>
  <c r="W898" i="47"/>
  <c r="V898" i="47"/>
  <c r="U898" i="47"/>
  <c r="T898" i="47"/>
  <c r="S898" i="47"/>
  <c r="R898" i="47"/>
  <c r="Q898" i="47"/>
  <c r="P898" i="47"/>
  <c r="B898" i="47"/>
  <c r="X897" i="47"/>
  <c r="W897" i="47"/>
  <c r="V897" i="47"/>
  <c r="U897" i="47"/>
  <c r="T897" i="47"/>
  <c r="S897" i="47"/>
  <c r="R897" i="47"/>
  <c r="Q897" i="47"/>
  <c r="P897" i="47"/>
  <c r="B897" i="47"/>
  <c r="X896" i="47"/>
  <c r="W896" i="47"/>
  <c r="V896" i="47"/>
  <c r="U896" i="47"/>
  <c r="T896" i="47"/>
  <c r="S896" i="47"/>
  <c r="R896" i="47"/>
  <c r="Q896" i="47"/>
  <c r="P896" i="47"/>
  <c r="B896" i="47"/>
  <c r="X895" i="47"/>
  <c r="W895" i="47"/>
  <c r="V895" i="47"/>
  <c r="U895" i="47"/>
  <c r="T895" i="47"/>
  <c r="S895" i="47"/>
  <c r="R895" i="47"/>
  <c r="Q895" i="47"/>
  <c r="P895" i="47"/>
  <c r="B895" i="47"/>
  <c r="X894" i="47"/>
  <c r="W894" i="47"/>
  <c r="V894" i="47"/>
  <c r="U894" i="47"/>
  <c r="T894" i="47"/>
  <c r="S894" i="47"/>
  <c r="R894" i="47"/>
  <c r="Q894" i="47"/>
  <c r="P894" i="47"/>
  <c r="B894" i="47"/>
  <c r="X893" i="47"/>
  <c r="W893" i="47"/>
  <c r="V893" i="47"/>
  <c r="U893" i="47"/>
  <c r="T893" i="47"/>
  <c r="S893" i="47"/>
  <c r="R893" i="47"/>
  <c r="Q893" i="47"/>
  <c r="P893" i="47"/>
  <c r="B893" i="47"/>
  <c r="X892" i="47"/>
  <c r="W892" i="47"/>
  <c r="V892" i="47"/>
  <c r="U892" i="47"/>
  <c r="T892" i="47"/>
  <c r="S892" i="47"/>
  <c r="R892" i="47"/>
  <c r="Q892" i="47"/>
  <c r="P892" i="47"/>
  <c r="B892" i="47"/>
  <c r="X891" i="47"/>
  <c r="W891" i="47"/>
  <c r="V891" i="47"/>
  <c r="U891" i="47"/>
  <c r="T891" i="47"/>
  <c r="S891" i="47"/>
  <c r="R891" i="47"/>
  <c r="Q891" i="47"/>
  <c r="P891" i="47"/>
  <c r="B891" i="47"/>
  <c r="X890" i="47"/>
  <c r="W890" i="47"/>
  <c r="V890" i="47"/>
  <c r="U890" i="47"/>
  <c r="T890" i="47"/>
  <c r="S890" i="47"/>
  <c r="R890" i="47"/>
  <c r="Q890" i="47"/>
  <c r="P890" i="47"/>
  <c r="B890" i="47"/>
  <c r="X889" i="47"/>
  <c r="W889" i="47"/>
  <c r="V889" i="47"/>
  <c r="U889" i="47"/>
  <c r="T889" i="47"/>
  <c r="S889" i="47"/>
  <c r="R889" i="47"/>
  <c r="Q889" i="47"/>
  <c r="P889" i="47"/>
  <c r="B889" i="47"/>
  <c r="X888" i="47"/>
  <c r="W888" i="47"/>
  <c r="V888" i="47"/>
  <c r="U888" i="47"/>
  <c r="T888" i="47"/>
  <c r="S888" i="47"/>
  <c r="R888" i="47"/>
  <c r="Q888" i="47"/>
  <c r="P888" i="47"/>
  <c r="B888" i="47"/>
  <c r="X887" i="47"/>
  <c r="W887" i="47"/>
  <c r="V887" i="47"/>
  <c r="U887" i="47"/>
  <c r="T887" i="47"/>
  <c r="S887" i="47"/>
  <c r="R887" i="47"/>
  <c r="Q887" i="47"/>
  <c r="P887" i="47"/>
  <c r="B887" i="47"/>
  <c r="X886" i="47"/>
  <c r="W886" i="47"/>
  <c r="V886" i="47"/>
  <c r="U886" i="47"/>
  <c r="T886" i="47"/>
  <c r="S886" i="47"/>
  <c r="R886" i="47"/>
  <c r="Q886" i="47"/>
  <c r="P886" i="47"/>
  <c r="B886" i="47"/>
  <c r="X885" i="47"/>
  <c r="W885" i="47"/>
  <c r="V885" i="47"/>
  <c r="U885" i="47"/>
  <c r="T885" i="47"/>
  <c r="S885" i="47"/>
  <c r="R885" i="47"/>
  <c r="Q885" i="47"/>
  <c r="P885" i="47"/>
  <c r="B885" i="47"/>
  <c r="X884" i="47"/>
  <c r="W884" i="47"/>
  <c r="V884" i="47"/>
  <c r="U884" i="47"/>
  <c r="T884" i="47"/>
  <c r="S884" i="47"/>
  <c r="R884" i="47"/>
  <c r="Q884" i="47"/>
  <c r="P884" i="47"/>
  <c r="B884" i="47"/>
  <c r="X883" i="47"/>
  <c r="W883" i="47"/>
  <c r="V883" i="47"/>
  <c r="U883" i="47"/>
  <c r="T883" i="47"/>
  <c r="S883" i="47"/>
  <c r="R883" i="47"/>
  <c r="Q883" i="47"/>
  <c r="P883" i="47"/>
  <c r="B883" i="47"/>
  <c r="X882" i="47"/>
  <c r="W882" i="47"/>
  <c r="V882" i="47"/>
  <c r="U882" i="47"/>
  <c r="T882" i="47"/>
  <c r="S882" i="47"/>
  <c r="R882" i="47"/>
  <c r="Q882" i="47"/>
  <c r="P882" i="47"/>
  <c r="B882" i="47"/>
  <c r="X881" i="47"/>
  <c r="W881" i="47"/>
  <c r="V881" i="47"/>
  <c r="U881" i="47"/>
  <c r="T881" i="47"/>
  <c r="S881" i="47"/>
  <c r="R881" i="47"/>
  <c r="Q881" i="47"/>
  <c r="P881" i="47"/>
  <c r="B881" i="47"/>
  <c r="X880" i="47"/>
  <c r="W880" i="47"/>
  <c r="V880" i="47"/>
  <c r="U880" i="47"/>
  <c r="T880" i="47"/>
  <c r="S880" i="47"/>
  <c r="R880" i="47"/>
  <c r="Q880" i="47"/>
  <c r="P880" i="47"/>
  <c r="B880" i="47"/>
  <c r="X879" i="47"/>
  <c r="W879" i="47"/>
  <c r="V879" i="47"/>
  <c r="U879" i="47"/>
  <c r="T879" i="47"/>
  <c r="S879" i="47"/>
  <c r="R879" i="47"/>
  <c r="Q879" i="47"/>
  <c r="P879" i="47"/>
  <c r="B879" i="47"/>
  <c r="X878" i="47"/>
  <c r="W878" i="47"/>
  <c r="V878" i="47"/>
  <c r="U878" i="47"/>
  <c r="T878" i="47"/>
  <c r="S878" i="47"/>
  <c r="R878" i="47"/>
  <c r="Q878" i="47"/>
  <c r="P878" i="47"/>
  <c r="B878" i="47"/>
  <c r="X877" i="47"/>
  <c r="W877" i="47"/>
  <c r="V877" i="47"/>
  <c r="U877" i="47"/>
  <c r="T877" i="47"/>
  <c r="S877" i="47"/>
  <c r="R877" i="47"/>
  <c r="Q877" i="47"/>
  <c r="P877" i="47"/>
  <c r="B877" i="47"/>
  <c r="X876" i="47"/>
  <c r="W876" i="47"/>
  <c r="V876" i="47"/>
  <c r="U876" i="47"/>
  <c r="T876" i="47"/>
  <c r="S876" i="47"/>
  <c r="R876" i="47"/>
  <c r="Q876" i="47"/>
  <c r="P876" i="47"/>
  <c r="B876" i="47"/>
  <c r="X875" i="47"/>
  <c r="W875" i="47"/>
  <c r="V875" i="47"/>
  <c r="U875" i="47"/>
  <c r="T875" i="47"/>
  <c r="S875" i="47"/>
  <c r="R875" i="47"/>
  <c r="Q875" i="47"/>
  <c r="P875" i="47"/>
  <c r="B875" i="47"/>
  <c r="X874" i="47"/>
  <c r="W874" i="47"/>
  <c r="V874" i="47"/>
  <c r="U874" i="47"/>
  <c r="T874" i="47"/>
  <c r="S874" i="47"/>
  <c r="R874" i="47"/>
  <c r="Q874" i="47"/>
  <c r="P874" i="47"/>
  <c r="B874" i="47"/>
  <c r="X873" i="47"/>
  <c r="W873" i="47"/>
  <c r="V873" i="47"/>
  <c r="U873" i="47"/>
  <c r="T873" i="47"/>
  <c r="S873" i="47"/>
  <c r="R873" i="47"/>
  <c r="Q873" i="47"/>
  <c r="P873" i="47"/>
  <c r="B873" i="47"/>
  <c r="X872" i="47"/>
  <c r="W872" i="47"/>
  <c r="V872" i="47"/>
  <c r="U872" i="47"/>
  <c r="T872" i="47"/>
  <c r="S872" i="47"/>
  <c r="R872" i="47"/>
  <c r="Q872" i="47"/>
  <c r="P872" i="47"/>
  <c r="B872" i="47"/>
  <c r="X871" i="47"/>
  <c r="W871" i="47"/>
  <c r="V871" i="47"/>
  <c r="U871" i="47"/>
  <c r="T871" i="47"/>
  <c r="S871" i="47"/>
  <c r="R871" i="47"/>
  <c r="Q871" i="47"/>
  <c r="P871" i="47"/>
  <c r="B871" i="47"/>
  <c r="X870" i="47"/>
  <c r="W870" i="47"/>
  <c r="V870" i="47"/>
  <c r="U870" i="47"/>
  <c r="T870" i="47"/>
  <c r="S870" i="47"/>
  <c r="R870" i="47"/>
  <c r="Q870" i="47"/>
  <c r="P870" i="47"/>
  <c r="B870" i="47"/>
  <c r="X869" i="47"/>
  <c r="W869" i="47"/>
  <c r="V869" i="47"/>
  <c r="U869" i="47"/>
  <c r="T869" i="47"/>
  <c r="S869" i="47"/>
  <c r="R869" i="47"/>
  <c r="Q869" i="47"/>
  <c r="P869" i="47"/>
  <c r="B869" i="47"/>
  <c r="X868" i="47"/>
  <c r="W868" i="47"/>
  <c r="V868" i="47"/>
  <c r="U868" i="47"/>
  <c r="T868" i="47"/>
  <c r="S868" i="47"/>
  <c r="R868" i="47"/>
  <c r="Q868" i="47"/>
  <c r="P868" i="47"/>
  <c r="B868" i="47"/>
  <c r="X867" i="47"/>
  <c r="W867" i="47"/>
  <c r="V867" i="47"/>
  <c r="U867" i="47"/>
  <c r="T867" i="47"/>
  <c r="S867" i="47"/>
  <c r="R867" i="47"/>
  <c r="Q867" i="47"/>
  <c r="P867" i="47"/>
  <c r="B867" i="47"/>
  <c r="X866" i="47"/>
  <c r="W866" i="47"/>
  <c r="V866" i="47"/>
  <c r="U866" i="47"/>
  <c r="T866" i="47"/>
  <c r="S866" i="47"/>
  <c r="R866" i="47"/>
  <c r="Q866" i="47"/>
  <c r="P866" i="47"/>
  <c r="B866" i="47"/>
  <c r="X865" i="47"/>
  <c r="W865" i="47"/>
  <c r="V865" i="47"/>
  <c r="U865" i="47"/>
  <c r="T865" i="47"/>
  <c r="S865" i="47"/>
  <c r="R865" i="47"/>
  <c r="Q865" i="47"/>
  <c r="P865" i="47"/>
  <c r="B865" i="47"/>
  <c r="X864" i="47"/>
  <c r="W864" i="47"/>
  <c r="V864" i="47"/>
  <c r="U864" i="47"/>
  <c r="T864" i="47"/>
  <c r="S864" i="47"/>
  <c r="R864" i="47"/>
  <c r="Q864" i="47"/>
  <c r="P864" i="47"/>
  <c r="B864" i="47"/>
  <c r="X863" i="47"/>
  <c r="W863" i="47"/>
  <c r="V863" i="47"/>
  <c r="U863" i="47"/>
  <c r="T863" i="47"/>
  <c r="S863" i="47"/>
  <c r="R863" i="47"/>
  <c r="Q863" i="47"/>
  <c r="P863" i="47"/>
  <c r="B863" i="47"/>
  <c r="X862" i="47"/>
  <c r="W862" i="47"/>
  <c r="V862" i="47"/>
  <c r="U862" i="47"/>
  <c r="T862" i="47"/>
  <c r="S862" i="47"/>
  <c r="R862" i="47"/>
  <c r="Q862" i="47"/>
  <c r="P862" i="47"/>
  <c r="B862" i="47"/>
  <c r="X861" i="47"/>
  <c r="W861" i="47"/>
  <c r="V861" i="47"/>
  <c r="U861" i="47"/>
  <c r="T861" i="47"/>
  <c r="S861" i="47"/>
  <c r="R861" i="47"/>
  <c r="Q861" i="47"/>
  <c r="P861" i="47"/>
  <c r="B861" i="47"/>
  <c r="X860" i="47"/>
  <c r="W860" i="47"/>
  <c r="V860" i="47"/>
  <c r="U860" i="47"/>
  <c r="T860" i="47"/>
  <c r="S860" i="47"/>
  <c r="R860" i="47"/>
  <c r="Q860" i="47"/>
  <c r="P860" i="47"/>
  <c r="B860" i="47"/>
  <c r="X859" i="47"/>
  <c r="W859" i="47"/>
  <c r="V859" i="47"/>
  <c r="U859" i="47"/>
  <c r="T859" i="47"/>
  <c r="S859" i="47"/>
  <c r="R859" i="47"/>
  <c r="Q859" i="47"/>
  <c r="P859" i="47"/>
  <c r="B859" i="47"/>
  <c r="X858" i="47"/>
  <c r="W858" i="47"/>
  <c r="V858" i="47"/>
  <c r="U858" i="47"/>
  <c r="T858" i="47"/>
  <c r="S858" i="47"/>
  <c r="R858" i="47"/>
  <c r="Q858" i="47"/>
  <c r="P858" i="47"/>
  <c r="B858" i="47"/>
  <c r="X857" i="47"/>
  <c r="W857" i="47"/>
  <c r="V857" i="47"/>
  <c r="U857" i="47"/>
  <c r="T857" i="47"/>
  <c r="S857" i="47"/>
  <c r="R857" i="47"/>
  <c r="Q857" i="47"/>
  <c r="P857" i="47"/>
  <c r="B857" i="47"/>
  <c r="X856" i="47"/>
  <c r="W856" i="47"/>
  <c r="V856" i="47"/>
  <c r="U856" i="47"/>
  <c r="T856" i="47"/>
  <c r="S856" i="47"/>
  <c r="R856" i="47"/>
  <c r="Q856" i="47"/>
  <c r="P856" i="47"/>
  <c r="B856" i="47"/>
  <c r="X855" i="47"/>
  <c r="W855" i="47"/>
  <c r="V855" i="47"/>
  <c r="U855" i="47"/>
  <c r="T855" i="47"/>
  <c r="S855" i="47"/>
  <c r="R855" i="47"/>
  <c r="Q855" i="47"/>
  <c r="P855" i="47"/>
  <c r="B855" i="47"/>
  <c r="X854" i="47"/>
  <c r="W854" i="47"/>
  <c r="V854" i="47"/>
  <c r="U854" i="47"/>
  <c r="T854" i="47"/>
  <c r="S854" i="47"/>
  <c r="R854" i="47"/>
  <c r="Q854" i="47"/>
  <c r="P854" i="47"/>
  <c r="B854" i="47"/>
  <c r="X853" i="47"/>
  <c r="W853" i="47"/>
  <c r="V853" i="47"/>
  <c r="U853" i="47"/>
  <c r="T853" i="47"/>
  <c r="S853" i="47"/>
  <c r="R853" i="47"/>
  <c r="Q853" i="47"/>
  <c r="P853" i="47"/>
  <c r="B853" i="47"/>
  <c r="X852" i="47"/>
  <c r="W852" i="47"/>
  <c r="V852" i="47"/>
  <c r="U852" i="47"/>
  <c r="T852" i="47"/>
  <c r="S852" i="47"/>
  <c r="R852" i="47"/>
  <c r="Q852" i="47"/>
  <c r="P852" i="47"/>
  <c r="B852" i="47"/>
  <c r="X851" i="47"/>
  <c r="W851" i="47"/>
  <c r="V851" i="47"/>
  <c r="U851" i="47"/>
  <c r="T851" i="47"/>
  <c r="S851" i="47"/>
  <c r="R851" i="47"/>
  <c r="Q851" i="47"/>
  <c r="P851" i="47"/>
  <c r="B851" i="47"/>
  <c r="X850" i="47"/>
  <c r="W850" i="47"/>
  <c r="V850" i="47"/>
  <c r="U850" i="47"/>
  <c r="T850" i="47"/>
  <c r="S850" i="47"/>
  <c r="R850" i="47"/>
  <c r="Q850" i="47"/>
  <c r="P850" i="47"/>
  <c r="B850" i="47"/>
  <c r="X849" i="47"/>
  <c r="W849" i="47"/>
  <c r="V849" i="47"/>
  <c r="U849" i="47"/>
  <c r="T849" i="47"/>
  <c r="S849" i="47"/>
  <c r="R849" i="47"/>
  <c r="Q849" i="47"/>
  <c r="P849" i="47"/>
  <c r="B849" i="47"/>
  <c r="X848" i="47"/>
  <c r="W848" i="47"/>
  <c r="V848" i="47"/>
  <c r="U848" i="47"/>
  <c r="T848" i="47"/>
  <c r="S848" i="47"/>
  <c r="R848" i="47"/>
  <c r="Q848" i="47"/>
  <c r="P848" i="47"/>
  <c r="B848" i="47"/>
  <c r="X847" i="47"/>
  <c r="W847" i="47"/>
  <c r="V847" i="47"/>
  <c r="U847" i="47"/>
  <c r="T847" i="47"/>
  <c r="S847" i="47"/>
  <c r="R847" i="47"/>
  <c r="Q847" i="47"/>
  <c r="P847" i="47"/>
  <c r="B847" i="47"/>
  <c r="X846" i="47"/>
  <c r="W846" i="47"/>
  <c r="V846" i="47"/>
  <c r="U846" i="47"/>
  <c r="T846" i="47"/>
  <c r="S846" i="47"/>
  <c r="R846" i="47"/>
  <c r="Q846" i="47"/>
  <c r="P846" i="47"/>
  <c r="B846" i="47"/>
  <c r="X845" i="47"/>
  <c r="W845" i="47"/>
  <c r="V845" i="47"/>
  <c r="U845" i="47"/>
  <c r="T845" i="47"/>
  <c r="S845" i="47"/>
  <c r="R845" i="47"/>
  <c r="Q845" i="47"/>
  <c r="P845" i="47"/>
  <c r="B845" i="47"/>
  <c r="X844" i="47"/>
  <c r="W844" i="47"/>
  <c r="V844" i="47"/>
  <c r="U844" i="47"/>
  <c r="T844" i="47"/>
  <c r="S844" i="47"/>
  <c r="R844" i="47"/>
  <c r="Q844" i="47"/>
  <c r="P844" i="47"/>
  <c r="B844" i="47"/>
  <c r="X843" i="47"/>
  <c r="W843" i="47"/>
  <c r="V843" i="47"/>
  <c r="U843" i="47"/>
  <c r="T843" i="47"/>
  <c r="S843" i="47"/>
  <c r="R843" i="47"/>
  <c r="Q843" i="47"/>
  <c r="P843" i="47"/>
  <c r="B843" i="47"/>
  <c r="X842" i="47"/>
  <c r="W842" i="47"/>
  <c r="V842" i="47"/>
  <c r="U842" i="47"/>
  <c r="T842" i="47"/>
  <c r="S842" i="47"/>
  <c r="R842" i="47"/>
  <c r="Q842" i="47"/>
  <c r="P842" i="47"/>
  <c r="B842" i="47"/>
  <c r="X841" i="47"/>
  <c r="W841" i="47"/>
  <c r="V841" i="47"/>
  <c r="U841" i="47"/>
  <c r="T841" i="47"/>
  <c r="S841" i="47"/>
  <c r="R841" i="47"/>
  <c r="Q841" i="47"/>
  <c r="P841" i="47"/>
  <c r="B841" i="47"/>
  <c r="X840" i="47"/>
  <c r="W840" i="47"/>
  <c r="V840" i="47"/>
  <c r="U840" i="47"/>
  <c r="T840" i="47"/>
  <c r="S840" i="47"/>
  <c r="R840" i="47"/>
  <c r="Q840" i="47"/>
  <c r="P840" i="47"/>
  <c r="B840" i="47"/>
  <c r="X839" i="47"/>
  <c r="W839" i="47"/>
  <c r="V839" i="47"/>
  <c r="U839" i="47"/>
  <c r="T839" i="47"/>
  <c r="S839" i="47"/>
  <c r="R839" i="47"/>
  <c r="Q839" i="47"/>
  <c r="P839" i="47"/>
  <c r="B839" i="47"/>
  <c r="X838" i="47"/>
  <c r="W838" i="47"/>
  <c r="V838" i="47"/>
  <c r="U838" i="47"/>
  <c r="T838" i="47"/>
  <c r="S838" i="47"/>
  <c r="R838" i="47"/>
  <c r="Q838" i="47"/>
  <c r="P838" i="47"/>
  <c r="B838" i="47"/>
  <c r="X837" i="47"/>
  <c r="W837" i="47"/>
  <c r="V837" i="47"/>
  <c r="U837" i="47"/>
  <c r="T837" i="47"/>
  <c r="S837" i="47"/>
  <c r="R837" i="47"/>
  <c r="Q837" i="47"/>
  <c r="P837" i="47"/>
  <c r="B837" i="47"/>
  <c r="X836" i="47"/>
  <c r="W836" i="47"/>
  <c r="V836" i="47"/>
  <c r="U836" i="47"/>
  <c r="T836" i="47"/>
  <c r="S836" i="47"/>
  <c r="R836" i="47"/>
  <c r="Q836" i="47"/>
  <c r="P836" i="47"/>
  <c r="B836" i="47"/>
  <c r="X835" i="47"/>
  <c r="W835" i="47"/>
  <c r="V835" i="47"/>
  <c r="U835" i="47"/>
  <c r="T835" i="47"/>
  <c r="S835" i="47"/>
  <c r="R835" i="47"/>
  <c r="Q835" i="47"/>
  <c r="P835" i="47"/>
  <c r="B835" i="47"/>
  <c r="X834" i="47"/>
  <c r="W834" i="47"/>
  <c r="V834" i="47"/>
  <c r="U834" i="47"/>
  <c r="T834" i="47"/>
  <c r="S834" i="47"/>
  <c r="R834" i="47"/>
  <c r="Q834" i="47"/>
  <c r="P834" i="47"/>
  <c r="B834" i="47"/>
  <c r="X833" i="47"/>
  <c r="W833" i="47"/>
  <c r="V833" i="47"/>
  <c r="U833" i="47"/>
  <c r="T833" i="47"/>
  <c r="S833" i="47"/>
  <c r="R833" i="47"/>
  <c r="Q833" i="47"/>
  <c r="P833" i="47"/>
  <c r="B833" i="47"/>
  <c r="X832" i="47"/>
  <c r="W832" i="47"/>
  <c r="V832" i="47"/>
  <c r="U832" i="47"/>
  <c r="T832" i="47"/>
  <c r="S832" i="47"/>
  <c r="R832" i="47"/>
  <c r="Q832" i="47"/>
  <c r="P832" i="47"/>
  <c r="B832" i="47"/>
  <c r="X831" i="47"/>
  <c r="W831" i="47"/>
  <c r="V831" i="47"/>
  <c r="U831" i="47"/>
  <c r="T831" i="47"/>
  <c r="S831" i="47"/>
  <c r="R831" i="47"/>
  <c r="Q831" i="47"/>
  <c r="P831" i="47"/>
  <c r="B831" i="47"/>
  <c r="X830" i="47"/>
  <c r="W830" i="47"/>
  <c r="V830" i="47"/>
  <c r="U830" i="47"/>
  <c r="T830" i="47"/>
  <c r="S830" i="47"/>
  <c r="R830" i="47"/>
  <c r="Q830" i="47"/>
  <c r="P830" i="47"/>
  <c r="B830" i="47"/>
  <c r="X829" i="47"/>
  <c r="W829" i="47"/>
  <c r="V829" i="47"/>
  <c r="U829" i="47"/>
  <c r="T829" i="47"/>
  <c r="S829" i="47"/>
  <c r="R829" i="47"/>
  <c r="Q829" i="47"/>
  <c r="P829" i="47"/>
  <c r="B829" i="47"/>
  <c r="X828" i="47"/>
  <c r="W828" i="47"/>
  <c r="V828" i="47"/>
  <c r="U828" i="47"/>
  <c r="T828" i="47"/>
  <c r="S828" i="47"/>
  <c r="R828" i="47"/>
  <c r="Q828" i="47"/>
  <c r="P828" i="47"/>
  <c r="B828" i="47"/>
  <c r="X827" i="47"/>
  <c r="W827" i="47"/>
  <c r="V827" i="47"/>
  <c r="U827" i="47"/>
  <c r="T827" i="47"/>
  <c r="S827" i="47"/>
  <c r="R827" i="47"/>
  <c r="Q827" i="47"/>
  <c r="P827" i="47"/>
  <c r="B827" i="47"/>
  <c r="X826" i="47"/>
  <c r="W826" i="47"/>
  <c r="V826" i="47"/>
  <c r="U826" i="47"/>
  <c r="T826" i="47"/>
  <c r="S826" i="47"/>
  <c r="R826" i="47"/>
  <c r="Q826" i="47"/>
  <c r="P826" i="47"/>
  <c r="B826" i="47"/>
  <c r="X825" i="47"/>
  <c r="W825" i="47"/>
  <c r="V825" i="47"/>
  <c r="U825" i="47"/>
  <c r="T825" i="47"/>
  <c r="S825" i="47"/>
  <c r="R825" i="47"/>
  <c r="Q825" i="47"/>
  <c r="P825" i="47"/>
  <c r="B825" i="47"/>
  <c r="X824" i="47"/>
  <c r="W824" i="47"/>
  <c r="V824" i="47"/>
  <c r="U824" i="47"/>
  <c r="T824" i="47"/>
  <c r="S824" i="47"/>
  <c r="R824" i="47"/>
  <c r="Q824" i="47"/>
  <c r="P824" i="47"/>
  <c r="B824" i="47"/>
  <c r="X823" i="47"/>
  <c r="W823" i="47"/>
  <c r="V823" i="47"/>
  <c r="U823" i="47"/>
  <c r="T823" i="47"/>
  <c r="S823" i="47"/>
  <c r="R823" i="47"/>
  <c r="Q823" i="47"/>
  <c r="P823" i="47"/>
  <c r="B823" i="47"/>
  <c r="X822" i="47"/>
  <c r="W822" i="47"/>
  <c r="V822" i="47"/>
  <c r="U822" i="47"/>
  <c r="T822" i="47"/>
  <c r="S822" i="47"/>
  <c r="R822" i="47"/>
  <c r="Q822" i="47"/>
  <c r="P822" i="47"/>
  <c r="B822" i="47"/>
  <c r="X821" i="47"/>
  <c r="W821" i="47"/>
  <c r="V821" i="47"/>
  <c r="U821" i="47"/>
  <c r="T821" i="47"/>
  <c r="S821" i="47"/>
  <c r="R821" i="47"/>
  <c r="Q821" i="47"/>
  <c r="P821" i="47"/>
  <c r="B821" i="47"/>
  <c r="X820" i="47"/>
  <c r="W820" i="47"/>
  <c r="V820" i="47"/>
  <c r="U820" i="47"/>
  <c r="T820" i="47"/>
  <c r="S820" i="47"/>
  <c r="R820" i="47"/>
  <c r="Q820" i="47"/>
  <c r="P820" i="47"/>
  <c r="B820" i="47"/>
  <c r="X819" i="47"/>
  <c r="W819" i="47"/>
  <c r="V819" i="47"/>
  <c r="U819" i="47"/>
  <c r="T819" i="47"/>
  <c r="S819" i="47"/>
  <c r="R819" i="47"/>
  <c r="Q819" i="47"/>
  <c r="P819" i="47"/>
  <c r="B819" i="47"/>
  <c r="X818" i="47"/>
  <c r="W818" i="47"/>
  <c r="V818" i="47"/>
  <c r="U818" i="47"/>
  <c r="T818" i="47"/>
  <c r="S818" i="47"/>
  <c r="R818" i="47"/>
  <c r="Q818" i="47"/>
  <c r="P818" i="47"/>
  <c r="B818" i="47"/>
  <c r="X817" i="47"/>
  <c r="W817" i="47"/>
  <c r="V817" i="47"/>
  <c r="U817" i="47"/>
  <c r="T817" i="47"/>
  <c r="S817" i="47"/>
  <c r="R817" i="47"/>
  <c r="Q817" i="47"/>
  <c r="P817" i="47"/>
  <c r="B817" i="47"/>
  <c r="X816" i="47"/>
  <c r="W816" i="47"/>
  <c r="V816" i="47"/>
  <c r="U816" i="47"/>
  <c r="T816" i="47"/>
  <c r="S816" i="47"/>
  <c r="R816" i="47"/>
  <c r="Q816" i="47"/>
  <c r="P816" i="47"/>
  <c r="B816" i="47"/>
  <c r="X815" i="47"/>
  <c r="W815" i="47"/>
  <c r="V815" i="47"/>
  <c r="U815" i="47"/>
  <c r="T815" i="47"/>
  <c r="S815" i="47"/>
  <c r="R815" i="47"/>
  <c r="Q815" i="47"/>
  <c r="P815" i="47"/>
  <c r="B815" i="47"/>
  <c r="X814" i="47"/>
  <c r="W814" i="47"/>
  <c r="V814" i="47"/>
  <c r="U814" i="47"/>
  <c r="T814" i="47"/>
  <c r="S814" i="47"/>
  <c r="R814" i="47"/>
  <c r="Q814" i="47"/>
  <c r="P814" i="47"/>
  <c r="B814" i="47"/>
  <c r="X813" i="47"/>
  <c r="W813" i="47"/>
  <c r="V813" i="47"/>
  <c r="U813" i="47"/>
  <c r="T813" i="47"/>
  <c r="S813" i="47"/>
  <c r="R813" i="47"/>
  <c r="Q813" i="47"/>
  <c r="P813" i="47"/>
  <c r="B813" i="47"/>
  <c r="X812" i="47"/>
  <c r="W812" i="47"/>
  <c r="V812" i="47"/>
  <c r="U812" i="47"/>
  <c r="T812" i="47"/>
  <c r="S812" i="47"/>
  <c r="R812" i="47"/>
  <c r="Q812" i="47"/>
  <c r="P812" i="47"/>
  <c r="B812" i="47"/>
  <c r="X811" i="47"/>
  <c r="W811" i="47"/>
  <c r="V811" i="47"/>
  <c r="U811" i="47"/>
  <c r="T811" i="47"/>
  <c r="S811" i="47"/>
  <c r="R811" i="47"/>
  <c r="Q811" i="47"/>
  <c r="P811" i="47"/>
  <c r="B811" i="47"/>
  <c r="X810" i="47"/>
  <c r="W810" i="47"/>
  <c r="V810" i="47"/>
  <c r="U810" i="47"/>
  <c r="T810" i="47"/>
  <c r="S810" i="47"/>
  <c r="R810" i="47"/>
  <c r="Q810" i="47"/>
  <c r="P810" i="47"/>
  <c r="B810" i="47"/>
  <c r="X809" i="47"/>
  <c r="W809" i="47"/>
  <c r="V809" i="47"/>
  <c r="U809" i="47"/>
  <c r="T809" i="47"/>
  <c r="S809" i="47"/>
  <c r="R809" i="47"/>
  <c r="Q809" i="47"/>
  <c r="P809" i="47"/>
  <c r="B809" i="47"/>
  <c r="X808" i="47"/>
  <c r="W808" i="47"/>
  <c r="V808" i="47"/>
  <c r="U808" i="47"/>
  <c r="T808" i="47"/>
  <c r="S808" i="47"/>
  <c r="R808" i="47"/>
  <c r="Q808" i="47"/>
  <c r="P808" i="47"/>
  <c r="B808" i="47"/>
  <c r="X807" i="47"/>
  <c r="W807" i="47"/>
  <c r="V807" i="47"/>
  <c r="U807" i="47"/>
  <c r="T807" i="47"/>
  <c r="S807" i="47"/>
  <c r="R807" i="47"/>
  <c r="Q807" i="47"/>
  <c r="P807" i="47"/>
  <c r="B807" i="47"/>
  <c r="X806" i="47"/>
  <c r="W806" i="47"/>
  <c r="V806" i="47"/>
  <c r="U806" i="47"/>
  <c r="T806" i="47"/>
  <c r="S806" i="47"/>
  <c r="R806" i="47"/>
  <c r="Q806" i="47"/>
  <c r="P806" i="47"/>
  <c r="B806" i="47"/>
  <c r="X805" i="47"/>
  <c r="W805" i="47"/>
  <c r="V805" i="47"/>
  <c r="U805" i="47"/>
  <c r="T805" i="47"/>
  <c r="S805" i="47"/>
  <c r="R805" i="47"/>
  <c r="Q805" i="47"/>
  <c r="P805" i="47"/>
  <c r="B805" i="47"/>
  <c r="X804" i="47"/>
  <c r="W804" i="47"/>
  <c r="V804" i="47"/>
  <c r="U804" i="47"/>
  <c r="T804" i="47"/>
  <c r="S804" i="47"/>
  <c r="R804" i="47"/>
  <c r="Q804" i="47"/>
  <c r="P804" i="47"/>
  <c r="B804" i="47"/>
  <c r="X803" i="47"/>
  <c r="W803" i="47"/>
  <c r="V803" i="47"/>
  <c r="U803" i="47"/>
  <c r="T803" i="47"/>
  <c r="S803" i="47"/>
  <c r="R803" i="47"/>
  <c r="Q803" i="47"/>
  <c r="P803" i="47"/>
  <c r="B803" i="47"/>
  <c r="X802" i="47"/>
  <c r="W802" i="47"/>
  <c r="V802" i="47"/>
  <c r="U802" i="47"/>
  <c r="T802" i="47"/>
  <c r="S802" i="47"/>
  <c r="R802" i="47"/>
  <c r="Q802" i="47"/>
  <c r="P802" i="47"/>
  <c r="B802" i="47"/>
  <c r="X801" i="47"/>
  <c r="W801" i="47"/>
  <c r="V801" i="47"/>
  <c r="U801" i="47"/>
  <c r="T801" i="47"/>
  <c r="S801" i="47"/>
  <c r="R801" i="47"/>
  <c r="Q801" i="47"/>
  <c r="P801" i="47"/>
  <c r="B801" i="47"/>
  <c r="X800" i="47"/>
  <c r="W800" i="47"/>
  <c r="V800" i="47"/>
  <c r="U800" i="47"/>
  <c r="T800" i="47"/>
  <c r="S800" i="47"/>
  <c r="R800" i="47"/>
  <c r="Q800" i="47"/>
  <c r="P800" i="47"/>
  <c r="B800" i="47"/>
  <c r="X799" i="47"/>
  <c r="W799" i="47"/>
  <c r="V799" i="47"/>
  <c r="U799" i="47"/>
  <c r="T799" i="47"/>
  <c r="S799" i="47"/>
  <c r="R799" i="47"/>
  <c r="Q799" i="47"/>
  <c r="P799" i="47"/>
  <c r="B799" i="47"/>
  <c r="X798" i="47"/>
  <c r="W798" i="47"/>
  <c r="V798" i="47"/>
  <c r="U798" i="47"/>
  <c r="T798" i="47"/>
  <c r="S798" i="47"/>
  <c r="R798" i="47"/>
  <c r="Q798" i="47"/>
  <c r="P798" i="47"/>
  <c r="B798" i="47"/>
  <c r="X797" i="47"/>
  <c r="W797" i="47"/>
  <c r="V797" i="47"/>
  <c r="U797" i="47"/>
  <c r="T797" i="47"/>
  <c r="S797" i="47"/>
  <c r="R797" i="47"/>
  <c r="Q797" i="47"/>
  <c r="P797" i="47"/>
  <c r="B797" i="47"/>
  <c r="X796" i="47"/>
  <c r="W796" i="47"/>
  <c r="V796" i="47"/>
  <c r="U796" i="47"/>
  <c r="T796" i="47"/>
  <c r="S796" i="47"/>
  <c r="R796" i="47"/>
  <c r="Q796" i="47"/>
  <c r="P796" i="47"/>
  <c r="B796" i="47"/>
  <c r="X795" i="47"/>
  <c r="W795" i="47"/>
  <c r="V795" i="47"/>
  <c r="U795" i="47"/>
  <c r="T795" i="47"/>
  <c r="S795" i="47"/>
  <c r="R795" i="47"/>
  <c r="Q795" i="47"/>
  <c r="P795" i="47"/>
  <c r="B795" i="47"/>
  <c r="X794" i="47"/>
  <c r="W794" i="47"/>
  <c r="V794" i="47"/>
  <c r="U794" i="47"/>
  <c r="T794" i="47"/>
  <c r="S794" i="47"/>
  <c r="R794" i="47"/>
  <c r="Q794" i="47"/>
  <c r="P794" i="47"/>
  <c r="B794" i="47"/>
  <c r="X793" i="47"/>
  <c r="W793" i="47"/>
  <c r="V793" i="47"/>
  <c r="U793" i="47"/>
  <c r="T793" i="47"/>
  <c r="S793" i="47"/>
  <c r="R793" i="47"/>
  <c r="Q793" i="47"/>
  <c r="P793" i="47"/>
  <c r="B793" i="47"/>
  <c r="X792" i="47"/>
  <c r="W792" i="47"/>
  <c r="V792" i="47"/>
  <c r="U792" i="47"/>
  <c r="T792" i="47"/>
  <c r="S792" i="47"/>
  <c r="R792" i="47"/>
  <c r="Q792" i="47"/>
  <c r="P792" i="47"/>
  <c r="B792" i="47"/>
  <c r="X791" i="47"/>
  <c r="W791" i="47"/>
  <c r="V791" i="47"/>
  <c r="U791" i="47"/>
  <c r="T791" i="47"/>
  <c r="S791" i="47"/>
  <c r="R791" i="47"/>
  <c r="Q791" i="47"/>
  <c r="P791" i="47"/>
  <c r="B791" i="47"/>
  <c r="X790" i="47"/>
  <c r="W790" i="47"/>
  <c r="V790" i="47"/>
  <c r="U790" i="47"/>
  <c r="T790" i="47"/>
  <c r="S790" i="47"/>
  <c r="R790" i="47"/>
  <c r="Q790" i="47"/>
  <c r="P790" i="47"/>
  <c r="B790" i="47"/>
  <c r="X789" i="47"/>
  <c r="W789" i="47"/>
  <c r="V789" i="47"/>
  <c r="U789" i="47"/>
  <c r="T789" i="47"/>
  <c r="S789" i="47"/>
  <c r="R789" i="47"/>
  <c r="Q789" i="47"/>
  <c r="P789" i="47"/>
  <c r="B789" i="47"/>
  <c r="X788" i="47"/>
  <c r="W788" i="47"/>
  <c r="V788" i="47"/>
  <c r="U788" i="47"/>
  <c r="T788" i="47"/>
  <c r="S788" i="47"/>
  <c r="R788" i="47"/>
  <c r="Q788" i="47"/>
  <c r="P788" i="47"/>
  <c r="B788" i="47"/>
  <c r="X787" i="47"/>
  <c r="W787" i="47"/>
  <c r="V787" i="47"/>
  <c r="U787" i="47"/>
  <c r="T787" i="47"/>
  <c r="S787" i="47"/>
  <c r="R787" i="47"/>
  <c r="Q787" i="47"/>
  <c r="P787" i="47"/>
  <c r="B787" i="47"/>
  <c r="X786" i="47"/>
  <c r="W786" i="47"/>
  <c r="V786" i="47"/>
  <c r="U786" i="47"/>
  <c r="T786" i="47"/>
  <c r="S786" i="47"/>
  <c r="R786" i="47"/>
  <c r="Q786" i="47"/>
  <c r="P786" i="47"/>
  <c r="B786" i="47"/>
  <c r="X785" i="47"/>
  <c r="W785" i="47"/>
  <c r="V785" i="47"/>
  <c r="U785" i="47"/>
  <c r="T785" i="47"/>
  <c r="S785" i="47"/>
  <c r="R785" i="47"/>
  <c r="Q785" i="47"/>
  <c r="P785" i="47"/>
  <c r="B785" i="47"/>
  <c r="X784" i="47"/>
  <c r="W784" i="47"/>
  <c r="V784" i="47"/>
  <c r="U784" i="47"/>
  <c r="T784" i="47"/>
  <c r="S784" i="47"/>
  <c r="R784" i="47"/>
  <c r="Q784" i="47"/>
  <c r="P784" i="47"/>
  <c r="B784" i="47"/>
  <c r="X783" i="47"/>
  <c r="W783" i="47"/>
  <c r="V783" i="47"/>
  <c r="U783" i="47"/>
  <c r="T783" i="47"/>
  <c r="S783" i="47"/>
  <c r="R783" i="47"/>
  <c r="Q783" i="47"/>
  <c r="P783" i="47"/>
  <c r="B783" i="47"/>
  <c r="X782" i="47"/>
  <c r="W782" i="47"/>
  <c r="V782" i="47"/>
  <c r="U782" i="47"/>
  <c r="T782" i="47"/>
  <c r="S782" i="47"/>
  <c r="R782" i="47"/>
  <c r="Q782" i="47"/>
  <c r="P782" i="47"/>
  <c r="B782" i="47"/>
  <c r="X781" i="47"/>
  <c r="W781" i="47"/>
  <c r="V781" i="47"/>
  <c r="U781" i="47"/>
  <c r="T781" i="47"/>
  <c r="S781" i="47"/>
  <c r="R781" i="47"/>
  <c r="Q781" i="47"/>
  <c r="P781" i="47"/>
  <c r="B781" i="47"/>
  <c r="X780" i="47"/>
  <c r="W780" i="47"/>
  <c r="V780" i="47"/>
  <c r="U780" i="47"/>
  <c r="T780" i="47"/>
  <c r="S780" i="47"/>
  <c r="R780" i="47"/>
  <c r="Q780" i="47"/>
  <c r="P780" i="47"/>
  <c r="B780" i="47"/>
  <c r="X779" i="47"/>
  <c r="W779" i="47"/>
  <c r="V779" i="47"/>
  <c r="U779" i="47"/>
  <c r="T779" i="47"/>
  <c r="S779" i="47"/>
  <c r="R779" i="47"/>
  <c r="Q779" i="47"/>
  <c r="P779" i="47"/>
  <c r="B779" i="47"/>
  <c r="X778" i="47"/>
  <c r="W778" i="47"/>
  <c r="V778" i="47"/>
  <c r="U778" i="47"/>
  <c r="T778" i="47"/>
  <c r="S778" i="47"/>
  <c r="R778" i="47"/>
  <c r="Q778" i="47"/>
  <c r="P778" i="47"/>
  <c r="B778" i="47"/>
  <c r="X777" i="47"/>
  <c r="W777" i="47"/>
  <c r="V777" i="47"/>
  <c r="U777" i="47"/>
  <c r="T777" i="47"/>
  <c r="S777" i="47"/>
  <c r="R777" i="47"/>
  <c r="Q777" i="47"/>
  <c r="P777" i="47"/>
  <c r="B777" i="47"/>
  <c r="X776" i="47"/>
  <c r="W776" i="47"/>
  <c r="V776" i="47"/>
  <c r="U776" i="47"/>
  <c r="T776" i="47"/>
  <c r="S776" i="47"/>
  <c r="R776" i="47"/>
  <c r="Q776" i="47"/>
  <c r="P776" i="47"/>
  <c r="B776" i="47"/>
  <c r="X775" i="47"/>
  <c r="W775" i="47"/>
  <c r="V775" i="47"/>
  <c r="U775" i="47"/>
  <c r="T775" i="47"/>
  <c r="S775" i="47"/>
  <c r="R775" i="47"/>
  <c r="Q775" i="47"/>
  <c r="P775" i="47"/>
  <c r="B775" i="47"/>
  <c r="X774" i="47"/>
  <c r="W774" i="47"/>
  <c r="V774" i="47"/>
  <c r="U774" i="47"/>
  <c r="T774" i="47"/>
  <c r="S774" i="47"/>
  <c r="R774" i="47"/>
  <c r="Q774" i="47"/>
  <c r="P774" i="47"/>
  <c r="B774" i="47"/>
  <c r="X773" i="47"/>
  <c r="W773" i="47"/>
  <c r="V773" i="47"/>
  <c r="U773" i="47"/>
  <c r="T773" i="47"/>
  <c r="S773" i="47"/>
  <c r="R773" i="47"/>
  <c r="Q773" i="47"/>
  <c r="P773" i="47"/>
  <c r="B773" i="47"/>
  <c r="X772" i="47"/>
  <c r="W772" i="47"/>
  <c r="V772" i="47"/>
  <c r="U772" i="47"/>
  <c r="T772" i="47"/>
  <c r="S772" i="47"/>
  <c r="R772" i="47"/>
  <c r="Q772" i="47"/>
  <c r="P772" i="47"/>
  <c r="B772" i="47"/>
  <c r="X771" i="47"/>
  <c r="W771" i="47"/>
  <c r="V771" i="47"/>
  <c r="U771" i="47"/>
  <c r="T771" i="47"/>
  <c r="S771" i="47"/>
  <c r="R771" i="47"/>
  <c r="Q771" i="47"/>
  <c r="P771" i="47"/>
  <c r="B771" i="47"/>
  <c r="X770" i="47"/>
  <c r="W770" i="47"/>
  <c r="V770" i="47"/>
  <c r="U770" i="47"/>
  <c r="T770" i="47"/>
  <c r="S770" i="47"/>
  <c r="R770" i="47"/>
  <c r="Q770" i="47"/>
  <c r="P770" i="47"/>
  <c r="B770" i="47"/>
  <c r="X769" i="47"/>
  <c r="W769" i="47"/>
  <c r="V769" i="47"/>
  <c r="U769" i="47"/>
  <c r="T769" i="47"/>
  <c r="S769" i="47"/>
  <c r="R769" i="47"/>
  <c r="Q769" i="47"/>
  <c r="P769" i="47"/>
  <c r="B769" i="47"/>
  <c r="X768" i="47"/>
  <c r="W768" i="47"/>
  <c r="V768" i="47"/>
  <c r="U768" i="47"/>
  <c r="T768" i="47"/>
  <c r="S768" i="47"/>
  <c r="R768" i="47"/>
  <c r="Q768" i="47"/>
  <c r="P768" i="47"/>
  <c r="B768" i="47"/>
  <c r="X767" i="47"/>
  <c r="W767" i="47"/>
  <c r="V767" i="47"/>
  <c r="U767" i="47"/>
  <c r="T767" i="47"/>
  <c r="S767" i="47"/>
  <c r="R767" i="47"/>
  <c r="Q767" i="47"/>
  <c r="P767" i="47"/>
  <c r="B767" i="47"/>
  <c r="X766" i="47"/>
  <c r="W766" i="47"/>
  <c r="V766" i="47"/>
  <c r="U766" i="47"/>
  <c r="T766" i="47"/>
  <c r="S766" i="47"/>
  <c r="R766" i="47"/>
  <c r="Q766" i="47"/>
  <c r="P766" i="47"/>
  <c r="B766" i="47"/>
  <c r="X765" i="47"/>
  <c r="W765" i="47"/>
  <c r="V765" i="47"/>
  <c r="U765" i="47"/>
  <c r="T765" i="47"/>
  <c r="S765" i="47"/>
  <c r="R765" i="47"/>
  <c r="Q765" i="47"/>
  <c r="P765" i="47"/>
  <c r="B765" i="47"/>
  <c r="X764" i="47"/>
  <c r="W764" i="47"/>
  <c r="V764" i="47"/>
  <c r="U764" i="47"/>
  <c r="T764" i="47"/>
  <c r="S764" i="47"/>
  <c r="R764" i="47"/>
  <c r="Q764" i="47"/>
  <c r="P764" i="47"/>
  <c r="B764" i="47"/>
  <c r="X763" i="47"/>
  <c r="W763" i="47"/>
  <c r="V763" i="47"/>
  <c r="U763" i="47"/>
  <c r="T763" i="47"/>
  <c r="S763" i="47"/>
  <c r="R763" i="47"/>
  <c r="Q763" i="47"/>
  <c r="P763" i="47"/>
  <c r="B763" i="47"/>
  <c r="X762" i="47"/>
  <c r="W762" i="47"/>
  <c r="V762" i="47"/>
  <c r="U762" i="47"/>
  <c r="T762" i="47"/>
  <c r="S762" i="47"/>
  <c r="R762" i="47"/>
  <c r="Q762" i="47"/>
  <c r="P762" i="47"/>
  <c r="B762" i="47"/>
  <c r="X761" i="47"/>
  <c r="W761" i="47"/>
  <c r="V761" i="47"/>
  <c r="U761" i="47"/>
  <c r="T761" i="47"/>
  <c r="S761" i="47"/>
  <c r="R761" i="47"/>
  <c r="Q761" i="47"/>
  <c r="P761" i="47"/>
  <c r="B761" i="47"/>
  <c r="X760" i="47"/>
  <c r="W760" i="47"/>
  <c r="V760" i="47"/>
  <c r="U760" i="47"/>
  <c r="T760" i="47"/>
  <c r="S760" i="47"/>
  <c r="R760" i="47"/>
  <c r="Q760" i="47"/>
  <c r="P760" i="47"/>
  <c r="B760" i="47"/>
  <c r="X759" i="47"/>
  <c r="W759" i="47"/>
  <c r="V759" i="47"/>
  <c r="U759" i="47"/>
  <c r="T759" i="47"/>
  <c r="S759" i="47"/>
  <c r="R759" i="47"/>
  <c r="Q759" i="47"/>
  <c r="P759" i="47"/>
  <c r="B759" i="47"/>
  <c r="X758" i="47"/>
  <c r="W758" i="47"/>
  <c r="V758" i="47"/>
  <c r="U758" i="47"/>
  <c r="T758" i="47"/>
  <c r="S758" i="47"/>
  <c r="R758" i="47"/>
  <c r="Q758" i="47"/>
  <c r="P758" i="47"/>
  <c r="B758" i="47"/>
  <c r="X757" i="47"/>
  <c r="W757" i="47"/>
  <c r="V757" i="47"/>
  <c r="U757" i="47"/>
  <c r="T757" i="47"/>
  <c r="S757" i="47"/>
  <c r="R757" i="47"/>
  <c r="Q757" i="47"/>
  <c r="P757" i="47"/>
  <c r="B757" i="47"/>
  <c r="X756" i="47"/>
  <c r="W756" i="47"/>
  <c r="V756" i="47"/>
  <c r="U756" i="47"/>
  <c r="T756" i="47"/>
  <c r="S756" i="47"/>
  <c r="R756" i="47"/>
  <c r="Q756" i="47"/>
  <c r="P756" i="47"/>
  <c r="B756" i="47"/>
  <c r="X755" i="47"/>
  <c r="W755" i="47"/>
  <c r="V755" i="47"/>
  <c r="U755" i="47"/>
  <c r="T755" i="47"/>
  <c r="S755" i="47"/>
  <c r="R755" i="47"/>
  <c r="Q755" i="47"/>
  <c r="P755" i="47"/>
  <c r="B755" i="47"/>
  <c r="X754" i="47"/>
  <c r="W754" i="47"/>
  <c r="V754" i="47"/>
  <c r="U754" i="47"/>
  <c r="T754" i="47"/>
  <c r="S754" i="47"/>
  <c r="R754" i="47"/>
  <c r="Q754" i="47"/>
  <c r="P754" i="47"/>
  <c r="B754" i="47"/>
  <c r="X753" i="47"/>
  <c r="W753" i="47"/>
  <c r="V753" i="47"/>
  <c r="U753" i="47"/>
  <c r="T753" i="47"/>
  <c r="S753" i="47"/>
  <c r="R753" i="47"/>
  <c r="Q753" i="47"/>
  <c r="P753" i="47"/>
  <c r="B753" i="47"/>
  <c r="X752" i="47"/>
  <c r="W752" i="47"/>
  <c r="V752" i="47"/>
  <c r="U752" i="47"/>
  <c r="T752" i="47"/>
  <c r="S752" i="47"/>
  <c r="R752" i="47"/>
  <c r="Q752" i="47"/>
  <c r="P752" i="47"/>
  <c r="B752" i="47"/>
  <c r="X751" i="47"/>
  <c r="W751" i="47"/>
  <c r="V751" i="47"/>
  <c r="U751" i="47"/>
  <c r="T751" i="47"/>
  <c r="S751" i="47"/>
  <c r="R751" i="47"/>
  <c r="Q751" i="47"/>
  <c r="P751" i="47"/>
  <c r="B751" i="47"/>
  <c r="X750" i="47"/>
  <c r="W750" i="47"/>
  <c r="V750" i="47"/>
  <c r="U750" i="47"/>
  <c r="T750" i="47"/>
  <c r="S750" i="47"/>
  <c r="R750" i="47"/>
  <c r="Q750" i="47"/>
  <c r="P750" i="47"/>
  <c r="B750" i="47"/>
  <c r="X749" i="47"/>
  <c r="W749" i="47"/>
  <c r="V749" i="47"/>
  <c r="U749" i="47"/>
  <c r="T749" i="47"/>
  <c r="S749" i="47"/>
  <c r="R749" i="47"/>
  <c r="Q749" i="47"/>
  <c r="P749" i="47"/>
  <c r="B749" i="47"/>
  <c r="X748" i="47"/>
  <c r="W748" i="47"/>
  <c r="V748" i="47"/>
  <c r="U748" i="47"/>
  <c r="T748" i="47"/>
  <c r="S748" i="47"/>
  <c r="R748" i="47"/>
  <c r="Q748" i="47"/>
  <c r="P748" i="47"/>
  <c r="B748" i="47"/>
  <c r="X747" i="47"/>
  <c r="W747" i="47"/>
  <c r="V747" i="47"/>
  <c r="U747" i="47"/>
  <c r="T747" i="47"/>
  <c r="S747" i="47"/>
  <c r="R747" i="47"/>
  <c r="Q747" i="47"/>
  <c r="P747" i="47"/>
  <c r="B747" i="47"/>
  <c r="X746" i="47"/>
  <c r="W746" i="47"/>
  <c r="V746" i="47"/>
  <c r="U746" i="47"/>
  <c r="T746" i="47"/>
  <c r="S746" i="47"/>
  <c r="R746" i="47"/>
  <c r="Q746" i="47"/>
  <c r="P746" i="47"/>
  <c r="B746" i="47"/>
  <c r="X745" i="47"/>
  <c r="W745" i="47"/>
  <c r="V745" i="47"/>
  <c r="U745" i="47"/>
  <c r="T745" i="47"/>
  <c r="S745" i="47"/>
  <c r="R745" i="47"/>
  <c r="Q745" i="47"/>
  <c r="P745" i="47"/>
  <c r="B745" i="47"/>
  <c r="X744" i="47"/>
  <c r="W744" i="47"/>
  <c r="V744" i="47"/>
  <c r="U744" i="47"/>
  <c r="T744" i="47"/>
  <c r="S744" i="47"/>
  <c r="R744" i="47"/>
  <c r="Q744" i="47"/>
  <c r="P744" i="47"/>
  <c r="B744" i="47"/>
  <c r="X743" i="47"/>
  <c r="W743" i="47"/>
  <c r="V743" i="47"/>
  <c r="U743" i="47"/>
  <c r="T743" i="47"/>
  <c r="S743" i="47"/>
  <c r="R743" i="47"/>
  <c r="Q743" i="47"/>
  <c r="P743" i="47"/>
  <c r="B743" i="47"/>
  <c r="X742" i="47"/>
  <c r="W742" i="47"/>
  <c r="V742" i="47"/>
  <c r="U742" i="47"/>
  <c r="T742" i="47"/>
  <c r="S742" i="47"/>
  <c r="R742" i="47"/>
  <c r="Q742" i="47"/>
  <c r="P742" i="47"/>
  <c r="B742" i="47"/>
  <c r="X741" i="47"/>
  <c r="W741" i="47"/>
  <c r="V741" i="47"/>
  <c r="U741" i="47"/>
  <c r="T741" i="47"/>
  <c r="S741" i="47"/>
  <c r="R741" i="47"/>
  <c r="Q741" i="47"/>
  <c r="P741" i="47"/>
  <c r="B741" i="47"/>
  <c r="X740" i="47"/>
  <c r="W740" i="47"/>
  <c r="V740" i="47"/>
  <c r="U740" i="47"/>
  <c r="T740" i="47"/>
  <c r="S740" i="47"/>
  <c r="R740" i="47"/>
  <c r="Q740" i="47"/>
  <c r="P740" i="47"/>
  <c r="B740" i="47"/>
  <c r="X739" i="47"/>
  <c r="W739" i="47"/>
  <c r="V739" i="47"/>
  <c r="U739" i="47"/>
  <c r="T739" i="47"/>
  <c r="S739" i="47"/>
  <c r="R739" i="47"/>
  <c r="Q739" i="47"/>
  <c r="P739" i="47"/>
  <c r="B739" i="47"/>
  <c r="X738" i="47"/>
  <c r="W738" i="47"/>
  <c r="V738" i="47"/>
  <c r="U738" i="47"/>
  <c r="T738" i="47"/>
  <c r="S738" i="47"/>
  <c r="R738" i="47"/>
  <c r="Q738" i="47"/>
  <c r="P738" i="47"/>
  <c r="B738" i="47"/>
  <c r="X737" i="47"/>
  <c r="W737" i="47"/>
  <c r="V737" i="47"/>
  <c r="U737" i="47"/>
  <c r="T737" i="47"/>
  <c r="S737" i="47"/>
  <c r="R737" i="47"/>
  <c r="Q737" i="47"/>
  <c r="P737" i="47"/>
  <c r="B737" i="47"/>
  <c r="X736" i="47"/>
  <c r="W736" i="47"/>
  <c r="V736" i="47"/>
  <c r="U736" i="47"/>
  <c r="T736" i="47"/>
  <c r="S736" i="47"/>
  <c r="R736" i="47"/>
  <c r="Q736" i="47"/>
  <c r="P736" i="47"/>
  <c r="B736" i="47"/>
  <c r="X735" i="47"/>
  <c r="W735" i="47"/>
  <c r="V735" i="47"/>
  <c r="U735" i="47"/>
  <c r="T735" i="47"/>
  <c r="S735" i="47"/>
  <c r="R735" i="47"/>
  <c r="Q735" i="47"/>
  <c r="P735" i="47"/>
  <c r="B735" i="47"/>
  <c r="X734" i="47"/>
  <c r="W734" i="47"/>
  <c r="V734" i="47"/>
  <c r="U734" i="47"/>
  <c r="T734" i="47"/>
  <c r="S734" i="47"/>
  <c r="R734" i="47"/>
  <c r="Q734" i="47"/>
  <c r="P734" i="47"/>
  <c r="B734" i="47"/>
  <c r="X733" i="47"/>
  <c r="W733" i="47"/>
  <c r="V733" i="47"/>
  <c r="U733" i="47"/>
  <c r="T733" i="47"/>
  <c r="S733" i="47"/>
  <c r="R733" i="47"/>
  <c r="Q733" i="47"/>
  <c r="P733" i="47"/>
  <c r="B733" i="47"/>
  <c r="X732" i="47"/>
  <c r="W732" i="47"/>
  <c r="V732" i="47"/>
  <c r="U732" i="47"/>
  <c r="T732" i="47"/>
  <c r="S732" i="47"/>
  <c r="R732" i="47"/>
  <c r="Q732" i="47"/>
  <c r="P732" i="47"/>
  <c r="B732" i="47"/>
  <c r="X731" i="47"/>
  <c r="W731" i="47"/>
  <c r="V731" i="47"/>
  <c r="U731" i="47"/>
  <c r="T731" i="47"/>
  <c r="S731" i="47"/>
  <c r="R731" i="47"/>
  <c r="Q731" i="47"/>
  <c r="P731" i="47"/>
  <c r="B731" i="47"/>
  <c r="X730" i="47"/>
  <c r="W730" i="47"/>
  <c r="V730" i="47"/>
  <c r="U730" i="47"/>
  <c r="T730" i="47"/>
  <c r="S730" i="47"/>
  <c r="R730" i="47"/>
  <c r="Q730" i="47"/>
  <c r="P730" i="47"/>
  <c r="B730" i="47"/>
  <c r="X729" i="47"/>
  <c r="W729" i="47"/>
  <c r="V729" i="47"/>
  <c r="U729" i="47"/>
  <c r="T729" i="47"/>
  <c r="S729" i="47"/>
  <c r="R729" i="47"/>
  <c r="Q729" i="47"/>
  <c r="P729" i="47"/>
  <c r="B729" i="47"/>
  <c r="X728" i="47"/>
  <c r="W728" i="47"/>
  <c r="V728" i="47"/>
  <c r="U728" i="47"/>
  <c r="T728" i="47"/>
  <c r="S728" i="47"/>
  <c r="R728" i="47"/>
  <c r="Q728" i="47"/>
  <c r="P728" i="47"/>
  <c r="B728" i="47"/>
  <c r="X727" i="47"/>
  <c r="W727" i="47"/>
  <c r="V727" i="47"/>
  <c r="U727" i="47"/>
  <c r="T727" i="47"/>
  <c r="S727" i="47"/>
  <c r="R727" i="47"/>
  <c r="Q727" i="47"/>
  <c r="P727" i="47"/>
  <c r="B727" i="47"/>
  <c r="X726" i="47"/>
  <c r="W726" i="47"/>
  <c r="V726" i="47"/>
  <c r="U726" i="47"/>
  <c r="T726" i="47"/>
  <c r="S726" i="47"/>
  <c r="R726" i="47"/>
  <c r="Q726" i="47"/>
  <c r="P726" i="47"/>
  <c r="B726" i="47"/>
  <c r="X725" i="47"/>
  <c r="W725" i="47"/>
  <c r="V725" i="47"/>
  <c r="U725" i="47"/>
  <c r="T725" i="47"/>
  <c r="S725" i="47"/>
  <c r="R725" i="47"/>
  <c r="Q725" i="47"/>
  <c r="P725" i="47"/>
  <c r="B725" i="47"/>
  <c r="X724" i="47"/>
  <c r="W724" i="47"/>
  <c r="V724" i="47"/>
  <c r="U724" i="47"/>
  <c r="T724" i="47"/>
  <c r="S724" i="47"/>
  <c r="R724" i="47"/>
  <c r="Q724" i="47"/>
  <c r="P724" i="47"/>
  <c r="B724" i="47"/>
  <c r="X723" i="47"/>
  <c r="W723" i="47"/>
  <c r="V723" i="47"/>
  <c r="U723" i="47"/>
  <c r="T723" i="47"/>
  <c r="S723" i="47"/>
  <c r="R723" i="47"/>
  <c r="Q723" i="47"/>
  <c r="P723" i="47"/>
  <c r="B723" i="47"/>
  <c r="X722" i="47"/>
  <c r="W722" i="47"/>
  <c r="V722" i="47"/>
  <c r="AM722" i="47" s="1"/>
  <c r="U722" i="47"/>
  <c r="T722" i="47"/>
  <c r="S722" i="47"/>
  <c r="R722" i="47"/>
  <c r="Q722" i="47"/>
  <c r="P722" i="47"/>
  <c r="B722" i="47"/>
  <c r="X721" i="47"/>
  <c r="W721" i="47"/>
  <c r="V721" i="47"/>
  <c r="U721" i="47"/>
  <c r="T721" i="47"/>
  <c r="S721" i="47"/>
  <c r="R721" i="47"/>
  <c r="Q721" i="47"/>
  <c r="P721" i="47"/>
  <c r="B721" i="47"/>
  <c r="X720" i="47"/>
  <c r="W720" i="47"/>
  <c r="V720" i="47"/>
  <c r="U720" i="47"/>
  <c r="T720" i="47"/>
  <c r="S720" i="47"/>
  <c r="R720" i="47"/>
  <c r="Q720" i="47"/>
  <c r="P720" i="47"/>
  <c r="B720" i="47"/>
  <c r="X719" i="47"/>
  <c r="W719" i="47"/>
  <c r="V719" i="47"/>
  <c r="U719" i="47"/>
  <c r="T719" i="47"/>
  <c r="S719" i="47"/>
  <c r="R719" i="47"/>
  <c r="Q719" i="47"/>
  <c r="P719" i="47"/>
  <c r="B719" i="47"/>
  <c r="X718" i="47"/>
  <c r="W718" i="47"/>
  <c r="V718" i="47"/>
  <c r="U718" i="47"/>
  <c r="T718" i="47"/>
  <c r="S718" i="47"/>
  <c r="R718" i="47"/>
  <c r="Q718" i="47"/>
  <c r="P718" i="47"/>
  <c r="B718" i="47"/>
  <c r="X717" i="47"/>
  <c r="W717" i="47"/>
  <c r="V717" i="47"/>
  <c r="U717" i="47"/>
  <c r="T717" i="47"/>
  <c r="S717" i="47"/>
  <c r="R717" i="47"/>
  <c r="Q717" i="47"/>
  <c r="P717" i="47"/>
  <c r="B717" i="47"/>
  <c r="X716" i="47"/>
  <c r="W716" i="47"/>
  <c r="V716" i="47"/>
  <c r="U716" i="47"/>
  <c r="T716" i="47"/>
  <c r="S716" i="47"/>
  <c r="R716" i="47"/>
  <c r="Q716" i="47"/>
  <c r="P716" i="47"/>
  <c r="B716" i="47"/>
  <c r="X715" i="47"/>
  <c r="W715" i="47"/>
  <c r="V715" i="47"/>
  <c r="U715" i="47"/>
  <c r="T715" i="47"/>
  <c r="S715" i="47"/>
  <c r="R715" i="47"/>
  <c r="Q715" i="47"/>
  <c r="P715" i="47"/>
  <c r="B715" i="47"/>
  <c r="X714" i="47"/>
  <c r="W714" i="47"/>
  <c r="V714" i="47"/>
  <c r="U714" i="47"/>
  <c r="T714" i="47"/>
  <c r="S714" i="47"/>
  <c r="R714" i="47"/>
  <c r="Q714" i="47"/>
  <c r="P714" i="47"/>
  <c r="B714" i="47"/>
  <c r="X713" i="47"/>
  <c r="W713" i="47"/>
  <c r="V713" i="47"/>
  <c r="U713" i="47"/>
  <c r="T713" i="47"/>
  <c r="S713" i="47"/>
  <c r="R713" i="47"/>
  <c r="Q713" i="47"/>
  <c r="P713" i="47"/>
  <c r="B713" i="47"/>
  <c r="X712" i="47"/>
  <c r="W712" i="47"/>
  <c r="V712" i="47"/>
  <c r="U712" i="47"/>
  <c r="T712" i="47"/>
  <c r="S712" i="47"/>
  <c r="R712" i="47"/>
  <c r="Q712" i="47"/>
  <c r="P712" i="47"/>
  <c r="B712" i="47"/>
  <c r="X711" i="47"/>
  <c r="W711" i="47"/>
  <c r="V711" i="47"/>
  <c r="U711" i="47"/>
  <c r="T711" i="47"/>
  <c r="S711" i="47"/>
  <c r="R711" i="47"/>
  <c r="Q711" i="47"/>
  <c r="P711" i="47"/>
  <c r="B711" i="47"/>
  <c r="X710" i="47"/>
  <c r="W710" i="47"/>
  <c r="V710" i="47"/>
  <c r="U710" i="47"/>
  <c r="T710" i="47"/>
  <c r="S710" i="47"/>
  <c r="R710" i="47"/>
  <c r="Q710" i="47"/>
  <c r="P710" i="47"/>
  <c r="B710" i="47"/>
  <c r="X709" i="47"/>
  <c r="W709" i="47"/>
  <c r="V709" i="47"/>
  <c r="U709" i="47"/>
  <c r="T709" i="47"/>
  <c r="S709" i="47"/>
  <c r="R709" i="47"/>
  <c r="Q709" i="47"/>
  <c r="P709" i="47"/>
  <c r="B709" i="47"/>
  <c r="X708" i="47"/>
  <c r="W708" i="47"/>
  <c r="V708" i="47"/>
  <c r="U708" i="47"/>
  <c r="T708" i="47"/>
  <c r="S708" i="47"/>
  <c r="R708" i="47"/>
  <c r="Q708" i="47"/>
  <c r="P708" i="47"/>
  <c r="B708" i="47"/>
  <c r="X707" i="47"/>
  <c r="W707" i="47"/>
  <c r="V707" i="47"/>
  <c r="U707" i="47"/>
  <c r="T707" i="47"/>
  <c r="S707" i="47"/>
  <c r="R707" i="47"/>
  <c r="Q707" i="47"/>
  <c r="P707" i="47"/>
  <c r="B707" i="47"/>
  <c r="X706" i="47"/>
  <c r="W706" i="47"/>
  <c r="V706" i="47"/>
  <c r="U706" i="47"/>
  <c r="T706" i="47"/>
  <c r="S706" i="47"/>
  <c r="R706" i="47"/>
  <c r="Q706" i="47"/>
  <c r="P706" i="47"/>
  <c r="B706" i="47"/>
  <c r="X705" i="47"/>
  <c r="W705" i="47"/>
  <c r="V705" i="47"/>
  <c r="U705" i="47"/>
  <c r="T705" i="47"/>
  <c r="S705" i="47"/>
  <c r="R705" i="47"/>
  <c r="Q705" i="47"/>
  <c r="P705" i="47"/>
  <c r="B705" i="47"/>
  <c r="X704" i="47"/>
  <c r="W704" i="47"/>
  <c r="V704" i="47"/>
  <c r="U704" i="47"/>
  <c r="T704" i="47"/>
  <c r="S704" i="47"/>
  <c r="R704" i="47"/>
  <c r="Q704" i="47"/>
  <c r="P704" i="47"/>
  <c r="B704" i="47"/>
  <c r="X703" i="47"/>
  <c r="W703" i="47"/>
  <c r="V703" i="47"/>
  <c r="U703" i="47"/>
  <c r="T703" i="47"/>
  <c r="S703" i="47"/>
  <c r="R703" i="47"/>
  <c r="Q703" i="47"/>
  <c r="P703" i="47"/>
  <c r="B703" i="47"/>
  <c r="X702" i="47"/>
  <c r="W702" i="47"/>
  <c r="V702" i="47"/>
  <c r="U702" i="47"/>
  <c r="T702" i="47"/>
  <c r="S702" i="47"/>
  <c r="R702" i="47"/>
  <c r="Q702" i="47"/>
  <c r="P702" i="47"/>
  <c r="B702" i="47"/>
  <c r="X701" i="47"/>
  <c r="W701" i="47"/>
  <c r="V701" i="47"/>
  <c r="U701" i="47"/>
  <c r="T701" i="47"/>
  <c r="S701" i="47"/>
  <c r="R701" i="47"/>
  <c r="Q701" i="47"/>
  <c r="P701" i="47"/>
  <c r="B701" i="47"/>
  <c r="X700" i="47"/>
  <c r="W700" i="47"/>
  <c r="V700" i="47"/>
  <c r="U700" i="47"/>
  <c r="T700" i="47"/>
  <c r="S700" i="47"/>
  <c r="R700" i="47"/>
  <c r="Q700" i="47"/>
  <c r="P700" i="47"/>
  <c r="B700" i="47"/>
  <c r="X699" i="47"/>
  <c r="W699" i="47"/>
  <c r="V699" i="47"/>
  <c r="U699" i="47"/>
  <c r="T699" i="47"/>
  <c r="S699" i="47"/>
  <c r="R699" i="47"/>
  <c r="Q699" i="47"/>
  <c r="P699" i="47"/>
  <c r="B699" i="47"/>
  <c r="X698" i="47"/>
  <c r="W698" i="47"/>
  <c r="V698" i="47"/>
  <c r="U698" i="47"/>
  <c r="T698" i="47"/>
  <c r="S698" i="47"/>
  <c r="R698" i="47"/>
  <c r="Q698" i="47"/>
  <c r="P698" i="47"/>
  <c r="B698" i="47"/>
  <c r="V697" i="47"/>
  <c r="S697" i="47"/>
  <c r="M697" i="47"/>
  <c r="I697" i="47"/>
  <c r="D697" i="47"/>
  <c r="A697" i="47"/>
  <c r="Q697" i="47" s="1"/>
  <c r="X696" i="47"/>
  <c r="W696" i="47"/>
  <c r="V696" i="47"/>
  <c r="Q696" i="47"/>
  <c r="O696" i="47"/>
  <c r="N696" i="47"/>
  <c r="M696" i="47"/>
  <c r="H696" i="47"/>
  <c r="F696" i="47"/>
  <c r="E696" i="47"/>
  <c r="D696" i="47"/>
  <c r="A696" i="47"/>
  <c r="R696" i="47" s="1"/>
  <c r="V695" i="47"/>
  <c r="R695" i="47"/>
  <c r="M695" i="47"/>
  <c r="I695" i="47"/>
  <c r="C695" i="47"/>
  <c r="A695" i="47"/>
  <c r="Q695" i="47" s="1"/>
  <c r="X694" i="47"/>
  <c r="W694" i="47"/>
  <c r="V694" i="47"/>
  <c r="Q694" i="47"/>
  <c r="O694" i="47"/>
  <c r="N694" i="47"/>
  <c r="L694" i="47"/>
  <c r="H694" i="47"/>
  <c r="F694" i="47"/>
  <c r="D694" i="47"/>
  <c r="C694" i="47"/>
  <c r="A694" i="47"/>
  <c r="R694" i="47" s="1"/>
  <c r="U693" i="47"/>
  <c r="R693" i="47"/>
  <c r="L693" i="47"/>
  <c r="I693" i="47"/>
  <c r="C693" i="47"/>
  <c r="A693" i="47"/>
  <c r="Q693" i="47" s="1"/>
  <c r="X692" i="47"/>
  <c r="V692" i="47"/>
  <c r="U692" i="47"/>
  <c r="Q692" i="47"/>
  <c r="N692" i="47"/>
  <c r="M692" i="47"/>
  <c r="L692" i="47"/>
  <c r="H692" i="47"/>
  <c r="E692" i="47"/>
  <c r="D692" i="47"/>
  <c r="C692" i="47"/>
  <c r="A692" i="47"/>
  <c r="R692" i="47" s="1"/>
  <c r="U691" i="47"/>
  <c r="R691" i="47"/>
  <c r="L691" i="47"/>
  <c r="I691" i="47"/>
  <c r="C691" i="47"/>
  <c r="A691" i="47"/>
  <c r="Q691" i="47" s="1"/>
  <c r="X690" i="47"/>
  <c r="W690" i="47"/>
  <c r="V690" i="47"/>
  <c r="U690" i="47"/>
  <c r="T690" i="47"/>
  <c r="S690" i="47"/>
  <c r="R690" i="47"/>
  <c r="P690" i="47"/>
  <c r="O690" i="47"/>
  <c r="N690" i="47"/>
  <c r="M690" i="47"/>
  <c r="L690" i="47"/>
  <c r="K690" i="47"/>
  <c r="J690" i="47"/>
  <c r="H690" i="47"/>
  <c r="G690" i="47"/>
  <c r="F690" i="47"/>
  <c r="E690" i="47"/>
  <c r="D690" i="47"/>
  <c r="C690" i="47"/>
  <c r="B690" i="47"/>
  <c r="A690" i="47"/>
  <c r="Q690" i="47" s="1"/>
  <c r="T689" i="47"/>
  <c r="M689" i="47"/>
  <c r="I689" i="47"/>
  <c r="D689" i="47"/>
  <c r="A689" i="47"/>
  <c r="X688" i="47"/>
  <c r="W688" i="47"/>
  <c r="V688" i="47"/>
  <c r="Q688" i="47"/>
  <c r="P688" i="47"/>
  <c r="O688" i="47"/>
  <c r="N688" i="47"/>
  <c r="M688" i="47"/>
  <c r="H688" i="47"/>
  <c r="G688" i="47"/>
  <c r="F688" i="47"/>
  <c r="E688" i="47"/>
  <c r="D688" i="47"/>
  <c r="A688" i="47"/>
  <c r="R688" i="47" s="1"/>
  <c r="V687" i="47"/>
  <c r="S687" i="47"/>
  <c r="R687" i="47"/>
  <c r="J687" i="47"/>
  <c r="I687" i="47"/>
  <c r="C687" i="47"/>
  <c r="A687" i="47"/>
  <c r="M687" i="47" s="1"/>
  <c r="X686" i="47"/>
  <c r="W686" i="47"/>
  <c r="V686" i="47"/>
  <c r="Q686" i="47"/>
  <c r="P686" i="47"/>
  <c r="O686" i="47"/>
  <c r="N686" i="47"/>
  <c r="L686" i="47"/>
  <c r="H686" i="47"/>
  <c r="G686" i="47"/>
  <c r="F686" i="47"/>
  <c r="D686" i="47"/>
  <c r="C686" i="47"/>
  <c r="A686" i="47"/>
  <c r="R686" i="47" s="1"/>
  <c r="S685" i="47"/>
  <c r="L685" i="47"/>
  <c r="J685" i="47"/>
  <c r="I685" i="47"/>
  <c r="A685" i="47"/>
  <c r="U685" i="47" s="1"/>
  <c r="X684" i="47"/>
  <c r="V684" i="47"/>
  <c r="U684" i="47"/>
  <c r="Q684" i="47"/>
  <c r="P684" i="47"/>
  <c r="N684" i="47"/>
  <c r="M684" i="47"/>
  <c r="L684" i="47"/>
  <c r="H684" i="47"/>
  <c r="F684" i="47"/>
  <c r="E684" i="47"/>
  <c r="D684" i="47"/>
  <c r="C684" i="47"/>
  <c r="A684" i="47"/>
  <c r="R684" i="47" s="1"/>
  <c r="U683" i="47"/>
  <c r="S683" i="47"/>
  <c r="R683" i="47"/>
  <c r="L683" i="47"/>
  <c r="J683" i="47"/>
  <c r="C683" i="47"/>
  <c r="A683" i="47"/>
  <c r="X682" i="47"/>
  <c r="W682" i="47"/>
  <c r="V682" i="47"/>
  <c r="U682" i="47"/>
  <c r="T682" i="47"/>
  <c r="S682" i="47"/>
  <c r="R682" i="47"/>
  <c r="P682" i="47"/>
  <c r="O682" i="47"/>
  <c r="N682" i="47"/>
  <c r="M682" i="47"/>
  <c r="L682" i="47"/>
  <c r="K682" i="47"/>
  <c r="J682" i="47"/>
  <c r="H682" i="47"/>
  <c r="G682" i="47"/>
  <c r="F682" i="47"/>
  <c r="E682" i="47"/>
  <c r="D682" i="47"/>
  <c r="C682" i="47"/>
  <c r="B682" i="47"/>
  <c r="A682" i="47"/>
  <c r="Q682" i="47" s="1"/>
  <c r="A681" i="47"/>
  <c r="X680" i="47"/>
  <c r="W680" i="47"/>
  <c r="V680" i="47"/>
  <c r="Q680" i="47"/>
  <c r="P680" i="47"/>
  <c r="O680" i="47"/>
  <c r="N680" i="47"/>
  <c r="M680" i="47"/>
  <c r="H680" i="47"/>
  <c r="G680" i="47"/>
  <c r="F680" i="47"/>
  <c r="E680" i="47"/>
  <c r="D680" i="47"/>
  <c r="A680" i="47"/>
  <c r="R680" i="47" s="1"/>
  <c r="R679" i="47"/>
  <c r="A679" i="47"/>
  <c r="X678" i="47"/>
  <c r="W678" i="47"/>
  <c r="V678" i="47"/>
  <c r="Q678" i="47"/>
  <c r="P678" i="47"/>
  <c r="O678" i="47"/>
  <c r="N678" i="47"/>
  <c r="L678" i="47"/>
  <c r="H678" i="47"/>
  <c r="G678" i="47"/>
  <c r="F678" i="47"/>
  <c r="D678" i="47"/>
  <c r="C678" i="47"/>
  <c r="A678" i="47"/>
  <c r="R678" i="47" s="1"/>
  <c r="R677" i="47"/>
  <c r="Q677" i="47"/>
  <c r="A677" i="47"/>
  <c r="X676" i="47"/>
  <c r="V676" i="47"/>
  <c r="U676" i="47"/>
  <c r="Q676" i="47"/>
  <c r="P676" i="47"/>
  <c r="N676" i="47"/>
  <c r="M676" i="47"/>
  <c r="L676" i="47"/>
  <c r="H676" i="47"/>
  <c r="F676" i="47"/>
  <c r="E676" i="47"/>
  <c r="D676" i="47"/>
  <c r="C676" i="47"/>
  <c r="A676" i="47"/>
  <c r="R676" i="47" s="1"/>
  <c r="U675" i="47"/>
  <c r="R675" i="47"/>
  <c r="Q675" i="47"/>
  <c r="L675" i="47"/>
  <c r="I675" i="47"/>
  <c r="G675" i="47"/>
  <c r="C675" i="47"/>
  <c r="A675" i="47"/>
  <c r="X674" i="47"/>
  <c r="W674" i="47"/>
  <c r="V674" i="47"/>
  <c r="U674" i="47"/>
  <c r="T674" i="47"/>
  <c r="S674" i="47"/>
  <c r="R674" i="47"/>
  <c r="P674" i="47"/>
  <c r="O674" i="47"/>
  <c r="N674" i="47"/>
  <c r="M674" i="47"/>
  <c r="L674" i="47"/>
  <c r="K674" i="47"/>
  <c r="J674" i="47"/>
  <c r="H674" i="47"/>
  <c r="G674" i="47"/>
  <c r="F674" i="47"/>
  <c r="E674" i="47"/>
  <c r="D674" i="47"/>
  <c r="C674" i="47"/>
  <c r="B674" i="47"/>
  <c r="A674" i="47"/>
  <c r="Q674" i="47" s="1"/>
  <c r="V673" i="47"/>
  <c r="U673" i="47"/>
  <c r="T673" i="47"/>
  <c r="S673" i="47"/>
  <c r="M673" i="47"/>
  <c r="L673" i="47"/>
  <c r="K673" i="47"/>
  <c r="I673" i="47"/>
  <c r="H673" i="47"/>
  <c r="D673" i="47"/>
  <c r="C673" i="47"/>
  <c r="A673" i="47"/>
  <c r="X672" i="47"/>
  <c r="W672" i="47"/>
  <c r="V672" i="47"/>
  <c r="Q672" i="47"/>
  <c r="P672" i="47"/>
  <c r="O672" i="47"/>
  <c r="N672" i="47"/>
  <c r="M672" i="47"/>
  <c r="H672" i="47"/>
  <c r="G672" i="47"/>
  <c r="F672" i="47"/>
  <c r="E672" i="47"/>
  <c r="D672" i="47"/>
  <c r="A672" i="47"/>
  <c r="R672" i="47" s="1"/>
  <c r="M671" i="47"/>
  <c r="A671" i="47"/>
  <c r="X670" i="47"/>
  <c r="W670" i="47"/>
  <c r="V670" i="47"/>
  <c r="Q670" i="47"/>
  <c r="P670" i="47"/>
  <c r="O670" i="47"/>
  <c r="N670" i="47"/>
  <c r="L670" i="47"/>
  <c r="H670" i="47"/>
  <c r="G670" i="47"/>
  <c r="F670" i="47"/>
  <c r="D670" i="47"/>
  <c r="C670" i="47"/>
  <c r="A670" i="47"/>
  <c r="R670" i="47" s="1"/>
  <c r="T669" i="47"/>
  <c r="S669" i="47"/>
  <c r="R669" i="47"/>
  <c r="L669" i="47"/>
  <c r="K669" i="47"/>
  <c r="J669" i="47"/>
  <c r="H669" i="47"/>
  <c r="C669" i="47"/>
  <c r="B669" i="47"/>
  <c r="A669" i="47"/>
  <c r="X668" i="47"/>
  <c r="V668" i="47"/>
  <c r="U668" i="47"/>
  <c r="Q668" i="47"/>
  <c r="P668" i="47"/>
  <c r="N668" i="47"/>
  <c r="M668" i="47"/>
  <c r="L668" i="47"/>
  <c r="H668" i="47"/>
  <c r="F668" i="47"/>
  <c r="E668" i="47"/>
  <c r="D668" i="47"/>
  <c r="C668" i="47"/>
  <c r="A668" i="47"/>
  <c r="R668" i="47" s="1"/>
  <c r="U667" i="47"/>
  <c r="T667" i="47"/>
  <c r="J667" i="47"/>
  <c r="I667" i="47"/>
  <c r="G667" i="47"/>
  <c r="A667" i="47"/>
  <c r="L667" i="47" s="1"/>
  <c r="X666" i="47"/>
  <c r="W666" i="47"/>
  <c r="V666" i="47"/>
  <c r="U666" i="47"/>
  <c r="T666" i="47"/>
  <c r="S666" i="47"/>
  <c r="R666" i="47"/>
  <c r="P666" i="47"/>
  <c r="O666" i="47"/>
  <c r="N666" i="47"/>
  <c r="M666" i="47"/>
  <c r="L666" i="47"/>
  <c r="K666" i="47"/>
  <c r="J666" i="47"/>
  <c r="H666" i="47"/>
  <c r="G666" i="47"/>
  <c r="F666" i="47"/>
  <c r="E666" i="47"/>
  <c r="D666" i="47"/>
  <c r="C666" i="47"/>
  <c r="B666" i="47"/>
  <c r="A666" i="47"/>
  <c r="Q666" i="47" s="1"/>
  <c r="S665" i="47"/>
  <c r="C665" i="47"/>
  <c r="A665" i="47"/>
  <c r="X664" i="47"/>
  <c r="W664" i="47"/>
  <c r="V664" i="47"/>
  <c r="Q664" i="47"/>
  <c r="P664" i="47"/>
  <c r="O664" i="47"/>
  <c r="N664" i="47"/>
  <c r="M664" i="47"/>
  <c r="H664" i="47"/>
  <c r="G664" i="47"/>
  <c r="F664" i="47"/>
  <c r="E664" i="47"/>
  <c r="D664" i="47"/>
  <c r="A664" i="47"/>
  <c r="R664" i="47" s="1"/>
  <c r="M663" i="47"/>
  <c r="K663" i="47"/>
  <c r="A663" i="47"/>
  <c r="X662" i="47"/>
  <c r="W662" i="47"/>
  <c r="V662" i="47"/>
  <c r="Q662" i="47"/>
  <c r="P662" i="47"/>
  <c r="O662" i="47"/>
  <c r="N662" i="47"/>
  <c r="L662" i="47"/>
  <c r="H662" i="47"/>
  <c r="G662" i="47"/>
  <c r="F662" i="47"/>
  <c r="D662" i="47"/>
  <c r="C662" i="47"/>
  <c r="A662" i="47"/>
  <c r="R662" i="47" s="1"/>
  <c r="U661" i="47"/>
  <c r="R661" i="47"/>
  <c r="K661" i="47"/>
  <c r="J661" i="47"/>
  <c r="I661" i="47"/>
  <c r="B661" i="47"/>
  <c r="A661" i="47"/>
  <c r="L661" i="47" s="1"/>
  <c r="X660" i="47"/>
  <c r="V660" i="47"/>
  <c r="U660" i="47"/>
  <c r="Q660" i="47"/>
  <c r="P660" i="47"/>
  <c r="N660" i="47"/>
  <c r="M660" i="47"/>
  <c r="L660" i="47"/>
  <c r="H660" i="47"/>
  <c r="F660" i="47"/>
  <c r="E660" i="47"/>
  <c r="D660" i="47"/>
  <c r="C660" i="47"/>
  <c r="A660" i="47"/>
  <c r="R660" i="47" s="1"/>
  <c r="U659" i="47"/>
  <c r="T659" i="47"/>
  <c r="S659" i="47"/>
  <c r="L659" i="47"/>
  <c r="K659" i="47"/>
  <c r="I659" i="47"/>
  <c r="G659" i="47"/>
  <c r="C659" i="47"/>
  <c r="A659" i="47"/>
  <c r="J659" i="47" s="1"/>
  <c r="X658" i="47"/>
  <c r="W658" i="47"/>
  <c r="V658" i="47"/>
  <c r="U658" i="47"/>
  <c r="T658" i="47"/>
  <c r="S658" i="47"/>
  <c r="R658" i="47"/>
  <c r="P658" i="47"/>
  <c r="O658" i="47"/>
  <c r="N658" i="47"/>
  <c r="M658" i="47"/>
  <c r="L658" i="47"/>
  <c r="K658" i="47"/>
  <c r="J658" i="47"/>
  <c r="H658" i="47"/>
  <c r="G658" i="47"/>
  <c r="F658" i="47"/>
  <c r="E658" i="47"/>
  <c r="D658" i="47"/>
  <c r="C658" i="47"/>
  <c r="B658" i="47"/>
  <c r="A658" i="47"/>
  <c r="Q658" i="47" s="1"/>
  <c r="A657" i="47"/>
  <c r="M657" i="47" s="1"/>
  <c r="X656" i="47"/>
  <c r="W656" i="47"/>
  <c r="V656" i="47"/>
  <c r="U656" i="47"/>
  <c r="Q656" i="47"/>
  <c r="P656" i="47"/>
  <c r="O656" i="47"/>
  <c r="N656" i="47"/>
  <c r="M656" i="47"/>
  <c r="L656" i="47"/>
  <c r="H656" i="47"/>
  <c r="G656" i="47"/>
  <c r="F656" i="47"/>
  <c r="E656" i="47"/>
  <c r="D656" i="47"/>
  <c r="B656" i="47"/>
  <c r="A656" i="47"/>
  <c r="R656" i="47" s="1"/>
  <c r="R655" i="47"/>
  <c r="B655" i="47"/>
  <c r="A655" i="47"/>
  <c r="X654" i="47"/>
  <c r="W654" i="47"/>
  <c r="V654" i="47"/>
  <c r="T654" i="47"/>
  <c r="Q654" i="47"/>
  <c r="P654" i="47"/>
  <c r="O654" i="47"/>
  <c r="N654" i="47"/>
  <c r="L654" i="47"/>
  <c r="K654" i="47"/>
  <c r="H654" i="47"/>
  <c r="G654" i="47"/>
  <c r="F654" i="47"/>
  <c r="D654" i="47"/>
  <c r="C654" i="47"/>
  <c r="B654" i="47"/>
  <c r="A654" i="47"/>
  <c r="R654" i="47" s="1"/>
  <c r="U653" i="47"/>
  <c r="T653" i="47"/>
  <c r="S653" i="47"/>
  <c r="R653" i="47"/>
  <c r="L653" i="47"/>
  <c r="K653" i="47"/>
  <c r="J653" i="47"/>
  <c r="I653" i="47"/>
  <c r="H653" i="47"/>
  <c r="C653" i="47"/>
  <c r="B653" i="47"/>
  <c r="A653" i="47"/>
  <c r="X652" i="47"/>
  <c r="V652" i="47"/>
  <c r="U652" i="47"/>
  <c r="T652" i="47"/>
  <c r="Q652" i="47"/>
  <c r="P652" i="47"/>
  <c r="N652" i="47"/>
  <c r="M652" i="47"/>
  <c r="L652" i="47"/>
  <c r="K652" i="47"/>
  <c r="H652" i="47"/>
  <c r="F652" i="47"/>
  <c r="E652" i="47"/>
  <c r="D652" i="47"/>
  <c r="C652" i="47"/>
  <c r="B652" i="47"/>
  <c r="A652" i="47"/>
  <c r="R652" i="47" s="1"/>
  <c r="U651" i="47"/>
  <c r="T651" i="47"/>
  <c r="S651" i="47"/>
  <c r="L651" i="47"/>
  <c r="K651" i="47"/>
  <c r="I651" i="47"/>
  <c r="G651" i="47"/>
  <c r="C651" i="47"/>
  <c r="A651" i="47"/>
  <c r="J651" i="47" s="1"/>
  <c r="X650" i="47"/>
  <c r="W650" i="47"/>
  <c r="V650" i="47"/>
  <c r="U650" i="47"/>
  <c r="T650" i="47"/>
  <c r="S650" i="47"/>
  <c r="R650" i="47"/>
  <c r="P650" i="47"/>
  <c r="O650" i="47"/>
  <c r="N650" i="47"/>
  <c r="M650" i="47"/>
  <c r="L650" i="47"/>
  <c r="K650" i="47"/>
  <c r="J650" i="47"/>
  <c r="H650" i="47"/>
  <c r="G650" i="47"/>
  <c r="F650" i="47"/>
  <c r="E650" i="47"/>
  <c r="D650" i="47"/>
  <c r="C650" i="47"/>
  <c r="B650" i="47"/>
  <c r="A650" i="47"/>
  <c r="Q650" i="47" s="1"/>
  <c r="U649" i="47"/>
  <c r="T649" i="47"/>
  <c r="S649" i="47"/>
  <c r="I649" i="47"/>
  <c r="H649" i="47"/>
  <c r="G649" i="47"/>
  <c r="A649" i="47"/>
  <c r="L649" i="47" s="1"/>
  <c r="X648" i="47"/>
  <c r="W648" i="47"/>
  <c r="V648" i="47"/>
  <c r="U648" i="47"/>
  <c r="Q648" i="47"/>
  <c r="P648" i="47"/>
  <c r="O648" i="47"/>
  <c r="N648" i="47"/>
  <c r="M648" i="47"/>
  <c r="L648" i="47"/>
  <c r="H648" i="47"/>
  <c r="G648" i="47"/>
  <c r="F648" i="47"/>
  <c r="E648" i="47"/>
  <c r="D648" i="47"/>
  <c r="B648" i="47"/>
  <c r="A648" i="47"/>
  <c r="R648" i="47" s="1"/>
  <c r="S647" i="47"/>
  <c r="R647" i="47"/>
  <c r="Q647" i="47"/>
  <c r="K647" i="47"/>
  <c r="H647" i="47"/>
  <c r="G647" i="47"/>
  <c r="C647" i="47"/>
  <c r="A647" i="47"/>
  <c r="V647" i="47" s="1"/>
  <c r="X646" i="47"/>
  <c r="W646" i="47"/>
  <c r="V646" i="47"/>
  <c r="T646" i="47"/>
  <c r="Q646" i="47"/>
  <c r="P646" i="47"/>
  <c r="O646" i="47"/>
  <c r="N646" i="47"/>
  <c r="L646" i="47"/>
  <c r="K646" i="47"/>
  <c r="H646" i="47"/>
  <c r="G646" i="47"/>
  <c r="F646" i="47"/>
  <c r="D646" i="47"/>
  <c r="C646" i="47"/>
  <c r="B646" i="47"/>
  <c r="A646" i="47"/>
  <c r="R646" i="47" s="1"/>
  <c r="U645" i="47"/>
  <c r="T645" i="47"/>
  <c r="S645" i="47"/>
  <c r="R645" i="47"/>
  <c r="Q645" i="47"/>
  <c r="P645" i="47"/>
  <c r="K645" i="47"/>
  <c r="J645" i="47"/>
  <c r="I645" i="47"/>
  <c r="H645" i="47"/>
  <c r="G645" i="47"/>
  <c r="C645" i="47"/>
  <c r="B645" i="47"/>
  <c r="A645" i="47"/>
  <c r="X644" i="47"/>
  <c r="V644" i="47"/>
  <c r="U644" i="47"/>
  <c r="T644" i="47"/>
  <c r="Q644" i="47"/>
  <c r="P644" i="47"/>
  <c r="N644" i="47"/>
  <c r="M644" i="47"/>
  <c r="L644" i="47"/>
  <c r="K644" i="47"/>
  <c r="H644" i="47"/>
  <c r="F644" i="47"/>
  <c r="E644" i="47"/>
  <c r="D644" i="47"/>
  <c r="C644" i="47"/>
  <c r="B644" i="47"/>
  <c r="A644" i="47"/>
  <c r="R644" i="47" s="1"/>
  <c r="Q643" i="47"/>
  <c r="O643" i="47"/>
  <c r="C643" i="47"/>
  <c r="B643" i="47"/>
  <c r="A643" i="47"/>
  <c r="X642" i="47"/>
  <c r="W642" i="47"/>
  <c r="V642" i="47"/>
  <c r="U642" i="47"/>
  <c r="T642" i="47"/>
  <c r="S642" i="47"/>
  <c r="R642" i="47"/>
  <c r="P642" i="47"/>
  <c r="O642" i="47"/>
  <c r="N642" i="47"/>
  <c r="M642" i="47"/>
  <c r="L642" i="47"/>
  <c r="K642" i="47"/>
  <c r="J642" i="47"/>
  <c r="H642" i="47"/>
  <c r="G642" i="47"/>
  <c r="F642" i="47"/>
  <c r="E642" i="47"/>
  <c r="D642" i="47"/>
  <c r="C642" i="47"/>
  <c r="B642" i="47"/>
  <c r="A642" i="47"/>
  <c r="Q642" i="47" s="1"/>
  <c r="U641" i="47"/>
  <c r="T641" i="47"/>
  <c r="S641" i="47"/>
  <c r="I641" i="47"/>
  <c r="H641" i="47"/>
  <c r="G641" i="47"/>
  <c r="A641" i="47"/>
  <c r="L641" i="47" s="1"/>
  <c r="X640" i="47"/>
  <c r="W640" i="47"/>
  <c r="V640" i="47"/>
  <c r="U640" i="47"/>
  <c r="Q640" i="47"/>
  <c r="P640" i="47"/>
  <c r="O640" i="47"/>
  <c r="N640" i="47"/>
  <c r="M640" i="47"/>
  <c r="L640" i="47"/>
  <c r="H640" i="47"/>
  <c r="G640" i="47"/>
  <c r="F640" i="47"/>
  <c r="E640" i="47"/>
  <c r="D640" i="47"/>
  <c r="B640" i="47"/>
  <c r="A640" i="47"/>
  <c r="R640" i="47" s="1"/>
  <c r="V639" i="47"/>
  <c r="U639" i="47"/>
  <c r="S639" i="47"/>
  <c r="R639" i="47"/>
  <c r="Q639" i="47"/>
  <c r="K639" i="47"/>
  <c r="J639" i="47"/>
  <c r="I639" i="47"/>
  <c r="H639" i="47"/>
  <c r="G639" i="47"/>
  <c r="C639" i="47"/>
  <c r="A639" i="47"/>
  <c r="X638" i="47"/>
  <c r="W638" i="47"/>
  <c r="V638" i="47"/>
  <c r="T638" i="47"/>
  <c r="Q638" i="47"/>
  <c r="P638" i="47"/>
  <c r="O638" i="47"/>
  <c r="N638" i="47"/>
  <c r="L638" i="47"/>
  <c r="K638" i="47"/>
  <c r="H638" i="47"/>
  <c r="G638" i="47"/>
  <c r="F638" i="47"/>
  <c r="D638" i="47"/>
  <c r="C638" i="47"/>
  <c r="B638" i="47"/>
  <c r="A638" i="47"/>
  <c r="R638" i="47" s="1"/>
  <c r="U637" i="47"/>
  <c r="T637" i="47"/>
  <c r="S637" i="47"/>
  <c r="R637" i="47"/>
  <c r="Q637" i="47"/>
  <c r="P637" i="47"/>
  <c r="K637" i="47"/>
  <c r="J637" i="47"/>
  <c r="I637" i="47"/>
  <c r="H637" i="47"/>
  <c r="G637" i="47"/>
  <c r="C637" i="47"/>
  <c r="B637" i="47"/>
  <c r="A637" i="47"/>
  <c r="X636" i="47"/>
  <c r="V636" i="47"/>
  <c r="U636" i="47"/>
  <c r="T636" i="47"/>
  <c r="Q636" i="47"/>
  <c r="P636" i="47"/>
  <c r="N636" i="47"/>
  <c r="M636" i="47"/>
  <c r="L636" i="47"/>
  <c r="K636" i="47"/>
  <c r="H636" i="47"/>
  <c r="F636" i="47"/>
  <c r="E636" i="47"/>
  <c r="D636" i="47"/>
  <c r="C636" i="47"/>
  <c r="B636" i="47"/>
  <c r="A636" i="47"/>
  <c r="R636" i="47" s="1"/>
  <c r="Q635" i="47"/>
  <c r="O635" i="47"/>
  <c r="C635" i="47"/>
  <c r="B635" i="47"/>
  <c r="A635" i="47"/>
  <c r="X634" i="47"/>
  <c r="W634" i="47"/>
  <c r="V634" i="47"/>
  <c r="U634" i="47"/>
  <c r="T634" i="47"/>
  <c r="S634" i="47"/>
  <c r="R634" i="47"/>
  <c r="P634" i="47"/>
  <c r="O634" i="47"/>
  <c r="N634" i="47"/>
  <c r="M634" i="47"/>
  <c r="L634" i="47"/>
  <c r="K634" i="47"/>
  <c r="J634" i="47"/>
  <c r="H634" i="47"/>
  <c r="G634" i="47"/>
  <c r="F634" i="47"/>
  <c r="E634" i="47"/>
  <c r="D634" i="47"/>
  <c r="C634" i="47"/>
  <c r="B634" i="47"/>
  <c r="A634" i="47"/>
  <c r="Q634" i="47" s="1"/>
  <c r="U633" i="47"/>
  <c r="T633" i="47"/>
  <c r="I633" i="47"/>
  <c r="H633" i="47"/>
  <c r="A633" i="47"/>
  <c r="L633" i="47" s="1"/>
  <c r="X632" i="47"/>
  <c r="W632" i="47"/>
  <c r="V632" i="47"/>
  <c r="U632" i="47"/>
  <c r="R632" i="47"/>
  <c r="Q632" i="47"/>
  <c r="P632" i="47"/>
  <c r="O632" i="47"/>
  <c r="N632" i="47"/>
  <c r="M632" i="47"/>
  <c r="L632" i="47"/>
  <c r="I632" i="47"/>
  <c r="H632" i="47"/>
  <c r="G632" i="47"/>
  <c r="F632" i="47"/>
  <c r="E632" i="47"/>
  <c r="D632" i="47"/>
  <c r="B632" i="47"/>
  <c r="A632" i="47"/>
  <c r="V631" i="47"/>
  <c r="U631" i="47"/>
  <c r="S631" i="47"/>
  <c r="P631" i="47"/>
  <c r="K631" i="47"/>
  <c r="J631" i="47"/>
  <c r="I631" i="47"/>
  <c r="H631" i="47"/>
  <c r="B631" i="47"/>
  <c r="A631" i="47"/>
  <c r="X630" i="47"/>
  <c r="W630" i="47"/>
  <c r="V630" i="47"/>
  <c r="T630" i="47"/>
  <c r="R630" i="47"/>
  <c r="Q630" i="47"/>
  <c r="P630" i="47"/>
  <c r="O630" i="47"/>
  <c r="N630" i="47"/>
  <c r="L630" i="47"/>
  <c r="K630" i="47"/>
  <c r="I630" i="47"/>
  <c r="H630" i="47"/>
  <c r="G630" i="47"/>
  <c r="F630" i="47"/>
  <c r="D630" i="47"/>
  <c r="C630" i="47"/>
  <c r="B630" i="47"/>
  <c r="A630" i="47"/>
  <c r="U629" i="47"/>
  <c r="T629" i="47"/>
  <c r="Q629" i="47"/>
  <c r="K629" i="47"/>
  <c r="J629" i="47"/>
  <c r="I629" i="47"/>
  <c r="C629" i="47"/>
  <c r="A629" i="47"/>
  <c r="X628" i="47"/>
  <c r="V628" i="47"/>
  <c r="U628" i="47"/>
  <c r="T628" i="47"/>
  <c r="R628" i="47"/>
  <c r="Q628" i="47"/>
  <c r="P628" i="47"/>
  <c r="N628" i="47"/>
  <c r="M628" i="47"/>
  <c r="L628" i="47"/>
  <c r="K628" i="47"/>
  <c r="I628" i="47"/>
  <c r="H628" i="47"/>
  <c r="F628" i="47"/>
  <c r="E628" i="47"/>
  <c r="D628" i="47"/>
  <c r="C628" i="47"/>
  <c r="B628" i="47"/>
  <c r="A628" i="47"/>
  <c r="U627" i="47"/>
  <c r="L627" i="47"/>
  <c r="K627" i="47"/>
  <c r="J627" i="47"/>
  <c r="A627" i="47"/>
  <c r="X626" i="47"/>
  <c r="W626" i="47"/>
  <c r="V626" i="47"/>
  <c r="U626" i="47"/>
  <c r="T626" i="47"/>
  <c r="S626" i="47"/>
  <c r="R626" i="47"/>
  <c r="P626" i="47"/>
  <c r="O626" i="47"/>
  <c r="N626" i="47"/>
  <c r="M626" i="47"/>
  <c r="L626" i="47"/>
  <c r="K626" i="47"/>
  <c r="J626" i="47"/>
  <c r="H626" i="47"/>
  <c r="G626" i="47"/>
  <c r="F626" i="47"/>
  <c r="E626" i="47"/>
  <c r="D626" i="47"/>
  <c r="C626" i="47"/>
  <c r="B626" i="47"/>
  <c r="A626" i="47"/>
  <c r="Q626" i="47" s="1"/>
  <c r="V625" i="47"/>
  <c r="U625" i="47"/>
  <c r="T625" i="47"/>
  <c r="S625" i="47"/>
  <c r="Q625" i="47"/>
  <c r="P625" i="47"/>
  <c r="L625" i="47"/>
  <c r="K625" i="47"/>
  <c r="I625" i="47"/>
  <c r="H625" i="47"/>
  <c r="G625" i="47"/>
  <c r="D625" i="47"/>
  <c r="C625" i="47"/>
  <c r="A625" i="47"/>
  <c r="X624" i="47"/>
  <c r="W624" i="47"/>
  <c r="V624" i="47"/>
  <c r="U624" i="47"/>
  <c r="R624" i="47"/>
  <c r="Q624" i="47"/>
  <c r="P624" i="47"/>
  <c r="O624" i="47"/>
  <c r="N624" i="47"/>
  <c r="M624" i="47"/>
  <c r="L624" i="47"/>
  <c r="I624" i="47"/>
  <c r="H624" i="47"/>
  <c r="G624" i="47"/>
  <c r="F624" i="47"/>
  <c r="E624" i="47"/>
  <c r="D624" i="47"/>
  <c r="B624" i="47"/>
  <c r="A624" i="47"/>
  <c r="W623" i="47"/>
  <c r="V623" i="47"/>
  <c r="U623" i="47"/>
  <c r="Q623" i="47"/>
  <c r="M623" i="47"/>
  <c r="K623" i="47"/>
  <c r="J623" i="47"/>
  <c r="G623" i="47"/>
  <c r="B623" i="47"/>
  <c r="A623" i="47"/>
  <c r="X622" i="47"/>
  <c r="W622" i="47"/>
  <c r="V622" i="47"/>
  <c r="T622" i="47"/>
  <c r="R622" i="47"/>
  <c r="Q622" i="47"/>
  <c r="P622" i="47"/>
  <c r="O622" i="47"/>
  <c r="N622" i="47"/>
  <c r="L622" i="47"/>
  <c r="K622" i="47"/>
  <c r="I622" i="47"/>
  <c r="H622" i="47"/>
  <c r="G622" i="47"/>
  <c r="F622" i="47"/>
  <c r="D622" i="47"/>
  <c r="C622" i="47"/>
  <c r="B622" i="47"/>
  <c r="A622" i="47"/>
  <c r="W621" i="47"/>
  <c r="U621" i="47"/>
  <c r="T621" i="47"/>
  <c r="Q621" i="47"/>
  <c r="M621" i="47"/>
  <c r="L621" i="47"/>
  <c r="K621" i="47"/>
  <c r="J621" i="47"/>
  <c r="G621" i="47"/>
  <c r="C621" i="47"/>
  <c r="B621" i="47"/>
  <c r="A621" i="47"/>
  <c r="X620" i="47"/>
  <c r="V620" i="47"/>
  <c r="U620" i="47"/>
  <c r="T620" i="47"/>
  <c r="R620" i="47"/>
  <c r="Q620" i="47"/>
  <c r="P620" i="47"/>
  <c r="N620" i="47"/>
  <c r="M620" i="47"/>
  <c r="L620" i="47"/>
  <c r="K620" i="47"/>
  <c r="I620" i="47"/>
  <c r="H620" i="47"/>
  <c r="F620" i="47"/>
  <c r="E620" i="47"/>
  <c r="D620" i="47"/>
  <c r="C620" i="47"/>
  <c r="B620" i="47"/>
  <c r="A620" i="47"/>
  <c r="V619" i="47"/>
  <c r="U619" i="47"/>
  <c r="T619" i="47"/>
  <c r="Q619" i="47"/>
  <c r="O619" i="47"/>
  <c r="M619" i="47"/>
  <c r="L619" i="47"/>
  <c r="K619" i="47"/>
  <c r="J619" i="47"/>
  <c r="F619" i="47"/>
  <c r="D619" i="47"/>
  <c r="C619" i="47"/>
  <c r="B619" i="47"/>
  <c r="A619" i="47"/>
  <c r="X618" i="47"/>
  <c r="W618" i="47"/>
  <c r="V618" i="47"/>
  <c r="U618" i="47"/>
  <c r="T618" i="47"/>
  <c r="S618" i="47"/>
  <c r="R618" i="47"/>
  <c r="P618" i="47"/>
  <c r="O618" i="47"/>
  <c r="N618" i="47"/>
  <c r="M618" i="47"/>
  <c r="L618" i="47"/>
  <c r="K618" i="47"/>
  <c r="J618" i="47"/>
  <c r="H618" i="47"/>
  <c r="G618" i="47"/>
  <c r="F618" i="47"/>
  <c r="E618" i="47"/>
  <c r="D618" i="47"/>
  <c r="C618" i="47"/>
  <c r="B618" i="47"/>
  <c r="A618" i="47"/>
  <c r="Q618" i="47" s="1"/>
  <c r="W617" i="47"/>
  <c r="U617" i="47"/>
  <c r="T617" i="47"/>
  <c r="S617" i="47"/>
  <c r="Q617" i="47"/>
  <c r="P617" i="47"/>
  <c r="N617" i="47"/>
  <c r="M617" i="47"/>
  <c r="K617" i="47"/>
  <c r="I617" i="47"/>
  <c r="H617" i="47"/>
  <c r="G617" i="47"/>
  <c r="E617" i="47"/>
  <c r="D617" i="47"/>
  <c r="C617" i="47"/>
  <c r="A617" i="47"/>
  <c r="X616" i="47"/>
  <c r="W616" i="47"/>
  <c r="V616" i="47"/>
  <c r="U616" i="47"/>
  <c r="R616" i="47"/>
  <c r="Q616" i="47"/>
  <c r="P616" i="47"/>
  <c r="O616" i="47"/>
  <c r="N616" i="47"/>
  <c r="M616" i="47"/>
  <c r="L616" i="47"/>
  <c r="I616" i="47"/>
  <c r="H616" i="47"/>
  <c r="G616" i="47"/>
  <c r="F616" i="47"/>
  <c r="E616" i="47"/>
  <c r="D616" i="47"/>
  <c r="B616" i="47"/>
  <c r="A616" i="47"/>
  <c r="W615" i="47"/>
  <c r="U615" i="47"/>
  <c r="S615" i="47"/>
  <c r="R615" i="47"/>
  <c r="Q615" i="47"/>
  <c r="P615" i="47"/>
  <c r="N615" i="47"/>
  <c r="M615" i="47"/>
  <c r="J615" i="47"/>
  <c r="I615" i="47"/>
  <c r="H615" i="47"/>
  <c r="G615" i="47"/>
  <c r="E615" i="47"/>
  <c r="C615" i="47"/>
  <c r="B615" i="47"/>
  <c r="A615" i="47"/>
  <c r="X614" i="47"/>
  <c r="W614" i="47"/>
  <c r="V614" i="47"/>
  <c r="T614" i="47"/>
  <c r="R614" i="47"/>
  <c r="Q614" i="47"/>
  <c r="P614" i="47"/>
  <c r="O614" i="47"/>
  <c r="N614" i="47"/>
  <c r="L614" i="47"/>
  <c r="K614" i="47"/>
  <c r="I614" i="47"/>
  <c r="H614" i="47"/>
  <c r="G614" i="47"/>
  <c r="F614" i="47"/>
  <c r="D614" i="47"/>
  <c r="C614" i="47"/>
  <c r="B614" i="47"/>
  <c r="A614" i="47"/>
  <c r="W613" i="47"/>
  <c r="T613" i="47"/>
  <c r="S613" i="47"/>
  <c r="R613" i="47"/>
  <c r="Q613" i="47"/>
  <c r="P613" i="47"/>
  <c r="M613" i="47"/>
  <c r="L613" i="47"/>
  <c r="J613" i="47"/>
  <c r="I613" i="47"/>
  <c r="H613" i="47"/>
  <c r="G613" i="47"/>
  <c r="D613" i="47"/>
  <c r="C613" i="47"/>
  <c r="B613" i="47"/>
  <c r="A613" i="47"/>
  <c r="X612" i="47"/>
  <c r="V612" i="47"/>
  <c r="U612" i="47"/>
  <c r="T612" i="47"/>
  <c r="R612" i="47"/>
  <c r="Q612" i="47"/>
  <c r="P612" i="47"/>
  <c r="N612" i="47"/>
  <c r="M612" i="47"/>
  <c r="L612" i="47"/>
  <c r="K612" i="47"/>
  <c r="I612" i="47"/>
  <c r="H612" i="47"/>
  <c r="F612" i="47"/>
  <c r="E612" i="47"/>
  <c r="D612" i="47"/>
  <c r="C612" i="47"/>
  <c r="B612" i="47"/>
  <c r="A612" i="47"/>
  <c r="V611" i="47"/>
  <c r="T611" i="47"/>
  <c r="S611" i="47"/>
  <c r="R611" i="47"/>
  <c r="Q611" i="47"/>
  <c r="O611" i="47"/>
  <c r="M611" i="47"/>
  <c r="L611" i="47"/>
  <c r="J611" i="47"/>
  <c r="I611" i="47"/>
  <c r="G611" i="47"/>
  <c r="F611" i="47"/>
  <c r="D611" i="47"/>
  <c r="C611" i="47"/>
  <c r="B611" i="47"/>
  <c r="A611" i="47"/>
  <c r="X610" i="47"/>
  <c r="W610" i="47"/>
  <c r="V610" i="47"/>
  <c r="U610" i="47"/>
  <c r="T610" i="47"/>
  <c r="S610" i="47"/>
  <c r="R610" i="47"/>
  <c r="P610" i="47"/>
  <c r="O610" i="47"/>
  <c r="N610" i="47"/>
  <c r="M610" i="47"/>
  <c r="L610" i="47"/>
  <c r="K610" i="47"/>
  <c r="J610" i="47"/>
  <c r="H610" i="47"/>
  <c r="G610" i="47"/>
  <c r="F610" i="47"/>
  <c r="E610" i="47"/>
  <c r="D610" i="47"/>
  <c r="C610" i="47"/>
  <c r="B610" i="47"/>
  <c r="A610" i="47"/>
  <c r="Q610" i="47" s="1"/>
  <c r="W609" i="47"/>
  <c r="V609" i="47"/>
  <c r="U609" i="47"/>
  <c r="T609" i="47"/>
  <c r="S609" i="47"/>
  <c r="Q609" i="47"/>
  <c r="P609" i="47"/>
  <c r="M609" i="47"/>
  <c r="L609" i="47"/>
  <c r="K609" i="47"/>
  <c r="I609" i="47"/>
  <c r="H609" i="47"/>
  <c r="G609" i="47"/>
  <c r="E609" i="47"/>
  <c r="C609" i="47"/>
  <c r="A609" i="47"/>
  <c r="X608" i="47"/>
  <c r="W608" i="47"/>
  <c r="V608" i="47"/>
  <c r="U608" i="47"/>
  <c r="R608" i="47"/>
  <c r="Q608" i="47"/>
  <c r="P608" i="47"/>
  <c r="O608" i="47"/>
  <c r="N608" i="47"/>
  <c r="M608" i="47"/>
  <c r="L608" i="47"/>
  <c r="I608" i="47"/>
  <c r="H608" i="47"/>
  <c r="G608" i="47"/>
  <c r="F608" i="47"/>
  <c r="E608" i="47"/>
  <c r="D608" i="47"/>
  <c r="B608" i="47"/>
  <c r="A608" i="47"/>
  <c r="W607" i="47"/>
  <c r="V607" i="47"/>
  <c r="U607" i="47"/>
  <c r="S607" i="47"/>
  <c r="R607" i="47"/>
  <c r="Q607" i="47"/>
  <c r="P607" i="47"/>
  <c r="M607" i="47"/>
  <c r="K607" i="47"/>
  <c r="J607" i="47"/>
  <c r="I607" i="47"/>
  <c r="H607" i="47"/>
  <c r="G607" i="47"/>
  <c r="E607" i="47"/>
  <c r="B607" i="47"/>
  <c r="A607" i="47"/>
  <c r="X606" i="47"/>
  <c r="W606" i="47"/>
  <c r="V606" i="47"/>
  <c r="T606" i="47"/>
  <c r="R606" i="47"/>
  <c r="Q606" i="47"/>
  <c r="P606" i="47"/>
  <c r="O606" i="47"/>
  <c r="N606" i="47"/>
  <c r="L606" i="47"/>
  <c r="K606" i="47"/>
  <c r="I606" i="47"/>
  <c r="H606" i="47"/>
  <c r="G606" i="47"/>
  <c r="F606" i="47"/>
  <c r="D606" i="47"/>
  <c r="C606" i="47"/>
  <c r="B606" i="47"/>
  <c r="A606" i="47"/>
  <c r="W605" i="47"/>
  <c r="U605" i="47"/>
  <c r="T605" i="47"/>
  <c r="S605" i="47"/>
  <c r="R605" i="47"/>
  <c r="Q605" i="47"/>
  <c r="P605" i="47"/>
  <c r="L605" i="47"/>
  <c r="K605" i="47"/>
  <c r="J605" i="47"/>
  <c r="I605" i="47"/>
  <c r="H605" i="47"/>
  <c r="G605" i="47"/>
  <c r="D605" i="47"/>
  <c r="B605" i="47"/>
  <c r="A605" i="47"/>
  <c r="X604" i="47"/>
  <c r="V604" i="47"/>
  <c r="U604" i="47"/>
  <c r="T604" i="47"/>
  <c r="R604" i="47"/>
  <c r="Q604" i="47"/>
  <c r="P604" i="47"/>
  <c r="N604" i="47"/>
  <c r="M604" i="47"/>
  <c r="L604" i="47"/>
  <c r="K604" i="47"/>
  <c r="I604" i="47"/>
  <c r="H604" i="47"/>
  <c r="F604" i="47"/>
  <c r="E604" i="47"/>
  <c r="D604" i="47"/>
  <c r="C604" i="47"/>
  <c r="B604" i="47"/>
  <c r="A604" i="47"/>
  <c r="V603" i="47"/>
  <c r="U603" i="47"/>
  <c r="T603" i="47"/>
  <c r="S603" i="47"/>
  <c r="R603" i="47"/>
  <c r="Q603" i="47"/>
  <c r="O603" i="47"/>
  <c r="L603" i="47"/>
  <c r="K603" i="47"/>
  <c r="J603" i="47"/>
  <c r="I603" i="47"/>
  <c r="G603" i="47"/>
  <c r="F603" i="47"/>
  <c r="D603" i="47"/>
  <c r="B603" i="47"/>
  <c r="A603" i="47"/>
  <c r="X602" i="47"/>
  <c r="W602" i="47"/>
  <c r="V602" i="47"/>
  <c r="U602" i="47"/>
  <c r="T602" i="47"/>
  <c r="S602" i="47"/>
  <c r="R602" i="47"/>
  <c r="P602" i="47"/>
  <c r="O602" i="47"/>
  <c r="N602" i="47"/>
  <c r="M602" i="47"/>
  <c r="L602" i="47"/>
  <c r="K602" i="47"/>
  <c r="J602" i="47"/>
  <c r="H602" i="47"/>
  <c r="G602" i="47"/>
  <c r="F602" i="47"/>
  <c r="E602" i="47"/>
  <c r="D602" i="47"/>
  <c r="C602" i="47"/>
  <c r="B602" i="47"/>
  <c r="A602" i="47"/>
  <c r="Q602" i="47" s="1"/>
  <c r="W601" i="47"/>
  <c r="V601" i="47"/>
  <c r="U601" i="47"/>
  <c r="T601" i="47"/>
  <c r="S601" i="47"/>
  <c r="P601" i="47"/>
  <c r="N601" i="47"/>
  <c r="M601" i="47"/>
  <c r="L601" i="47"/>
  <c r="K601" i="47"/>
  <c r="I601" i="47"/>
  <c r="H601" i="47"/>
  <c r="E601" i="47"/>
  <c r="D601" i="47"/>
  <c r="C601" i="47"/>
  <c r="A601" i="47"/>
  <c r="X600" i="47"/>
  <c r="W600" i="47"/>
  <c r="V600" i="47"/>
  <c r="U600" i="47"/>
  <c r="R600" i="47"/>
  <c r="Q600" i="47"/>
  <c r="P600" i="47"/>
  <c r="O600" i="47"/>
  <c r="N600" i="47"/>
  <c r="M600" i="47"/>
  <c r="L600" i="47"/>
  <c r="I600" i="47"/>
  <c r="H600" i="47"/>
  <c r="G600" i="47"/>
  <c r="F600" i="47"/>
  <c r="E600" i="47"/>
  <c r="D600" i="47"/>
  <c r="B600" i="47"/>
  <c r="A600" i="47"/>
  <c r="W599" i="47"/>
  <c r="V599" i="47"/>
  <c r="U599" i="47"/>
  <c r="S599" i="47"/>
  <c r="R599" i="47"/>
  <c r="P599" i="47"/>
  <c r="N599" i="47"/>
  <c r="M599" i="47"/>
  <c r="K599" i="47"/>
  <c r="J599" i="47"/>
  <c r="I599" i="47"/>
  <c r="H599" i="47"/>
  <c r="E599" i="47"/>
  <c r="C599" i="47"/>
  <c r="B599" i="47"/>
  <c r="A599" i="47"/>
  <c r="X598" i="47"/>
  <c r="W598" i="47"/>
  <c r="V598" i="47"/>
  <c r="T598" i="47"/>
  <c r="R598" i="47"/>
  <c r="Q598" i="47"/>
  <c r="P598" i="47"/>
  <c r="O598" i="47"/>
  <c r="N598" i="47"/>
  <c r="L598" i="47"/>
  <c r="K598" i="47"/>
  <c r="I598" i="47"/>
  <c r="H598" i="47"/>
  <c r="G598" i="47"/>
  <c r="F598" i="47"/>
  <c r="D598" i="47"/>
  <c r="C598" i="47"/>
  <c r="B598" i="47"/>
  <c r="A598" i="47"/>
  <c r="W597" i="47"/>
  <c r="U597" i="47"/>
  <c r="T597" i="47"/>
  <c r="S597" i="47"/>
  <c r="R597" i="47"/>
  <c r="P597" i="47"/>
  <c r="M597" i="47"/>
  <c r="L597" i="47"/>
  <c r="K597" i="47"/>
  <c r="J597" i="47"/>
  <c r="I597" i="47"/>
  <c r="H597" i="47"/>
  <c r="D597" i="47"/>
  <c r="C597" i="47"/>
  <c r="B597" i="47"/>
  <c r="A597" i="47"/>
  <c r="X596" i="47"/>
  <c r="V596" i="47"/>
  <c r="U596" i="47"/>
  <c r="T596" i="47"/>
  <c r="R596" i="47"/>
  <c r="Q596" i="47"/>
  <c r="P596" i="47"/>
  <c r="N596" i="47"/>
  <c r="M596" i="47"/>
  <c r="L596" i="47"/>
  <c r="K596" i="47"/>
  <c r="I596" i="47"/>
  <c r="H596" i="47"/>
  <c r="F596" i="47"/>
  <c r="E596" i="47"/>
  <c r="D596" i="47"/>
  <c r="C596" i="47"/>
  <c r="B596" i="47"/>
  <c r="A596" i="47"/>
  <c r="V595" i="47"/>
  <c r="U595" i="47"/>
  <c r="T595" i="47"/>
  <c r="S595" i="47"/>
  <c r="R595" i="47"/>
  <c r="O595" i="47"/>
  <c r="M595" i="47"/>
  <c r="L595" i="47"/>
  <c r="K595" i="47"/>
  <c r="J595" i="47"/>
  <c r="I595" i="47"/>
  <c r="G595" i="47"/>
  <c r="D595" i="47"/>
  <c r="C595" i="47"/>
  <c r="B595" i="47"/>
  <c r="A595" i="47"/>
  <c r="X594" i="47"/>
  <c r="W594" i="47"/>
  <c r="V594" i="47"/>
  <c r="U594" i="47"/>
  <c r="T594" i="47"/>
  <c r="S594" i="47"/>
  <c r="R594" i="47"/>
  <c r="P594" i="47"/>
  <c r="O594" i="47"/>
  <c r="N594" i="47"/>
  <c r="M594" i="47"/>
  <c r="L594" i="47"/>
  <c r="K594" i="47"/>
  <c r="J594" i="47"/>
  <c r="H594" i="47"/>
  <c r="G594" i="47"/>
  <c r="F594" i="47"/>
  <c r="E594" i="47"/>
  <c r="D594" i="47"/>
  <c r="C594" i="47"/>
  <c r="B594" i="47"/>
  <c r="A594" i="47"/>
  <c r="Q594" i="47" s="1"/>
  <c r="X593" i="47"/>
  <c r="W593" i="47"/>
  <c r="U593" i="47"/>
  <c r="T593" i="47"/>
  <c r="S593" i="47"/>
  <c r="Q593" i="47"/>
  <c r="P593" i="47"/>
  <c r="O593" i="47"/>
  <c r="N593" i="47"/>
  <c r="L593" i="47"/>
  <c r="K593" i="47"/>
  <c r="I593" i="47"/>
  <c r="H593" i="47"/>
  <c r="G593" i="47"/>
  <c r="F593" i="47"/>
  <c r="E593" i="47"/>
  <c r="C593" i="47"/>
  <c r="A593" i="47"/>
  <c r="X592" i="47"/>
  <c r="W592" i="47"/>
  <c r="V592" i="47"/>
  <c r="U592" i="47"/>
  <c r="T592" i="47"/>
  <c r="R592" i="47"/>
  <c r="P592" i="47"/>
  <c r="O592" i="47"/>
  <c r="N592" i="47"/>
  <c r="M592" i="47"/>
  <c r="L592" i="47"/>
  <c r="J592" i="47"/>
  <c r="I592" i="47"/>
  <c r="G592" i="47"/>
  <c r="F592" i="47"/>
  <c r="E592" i="47"/>
  <c r="D592" i="47"/>
  <c r="B592" i="47"/>
  <c r="A592" i="47"/>
  <c r="X591" i="47"/>
  <c r="W591" i="47"/>
  <c r="U591" i="47"/>
  <c r="S591" i="47"/>
  <c r="R591" i="47"/>
  <c r="Q591" i="47"/>
  <c r="P591" i="47"/>
  <c r="O591" i="47"/>
  <c r="N591" i="47"/>
  <c r="K591" i="47"/>
  <c r="J591" i="47"/>
  <c r="I591" i="47"/>
  <c r="H591" i="47"/>
  <c r="G591" i="47"/>
  <c r="F591" i="47"/>
  <c r="E591" i="47"/>
  <c r="B591" i="47"/>
  <c r="A591" i="47"/>
  <c r="X590" i="47"/>
  <c r="W590" i="47"/>
  <c r="V590" i="47"/>
  <c r="T590" i="47"/>
  <c r="S590" i="47"/>
  <c r="R590" i="47"/>
  <c r="P590" i="47"/>
  <c r="O590" i="47"/>
  <c r="N590" i="47"/>
  <c r="L590" i="47"/>
  <c r="K590" i="47"/>
  <c r="J590" i="47"/>
  <c r="I590" i="47"/>
  <c r="G590" i="47"/>
  <c r="F590" i="47"/>
  <c r="D590" i="47"/>
  <c r="C590" i="47"/>
  <c r="B590" i="47"/>
  <c r="A590" i="47"/>
  <c r="S589" i="47"/>
  <c r="R589" i="47"/>
  <c r="Q589" i="47"/>
  <c r="I589" i="47"/>
  <c r="H589" i="47"/>
  <c r="G589" i="47"/>
  <c r="A589" i="47"/>
  <c r="O589" i="47" s="1"/>
  <c r="X588" i="47"/>
  <c r="V588" i="47"/>
  <c r="U588" i="47"/>
  <c r="T588" i="47"/>
  <c r="S588" i="47"/>
  <c r="R588" i="47"/>
  <c r="P588" i="47"/>
  <c r="O588" i="47"/>
  <c r="N588" i="47"/>
  <c r="M588" i="47"/>
  <c r="L588" i="47"/>
  <c r="K588" i="47"/>
  <c r="J588" i="47"/>
  <c r="H588" i="47"/>
  <c r="G588" i="47"/>
  <c r="F588" i="47"/>
  <c r="E588" i="47"/>
  <c r="D588" i="47"/>
  <c r="C588" i="47"/>
  <c r="B588" i="47"/>
  <c r="A588" i="47"/>
  <c r="W588" i="47" s="1"/>
  <c r="X587" i="47"/>
  <c r="W587" i="47"/>
  <c r="V587" i="47"/>
  <c r="U587" i="47"/>
  <c r="T587" i="47"/>
  <c r="S587" i="47"/>
  <c r="Q587" i="47"/>
  <c r="P587" i="47"/>
  <c r="O587" i="47"/>
  <c r="N587" i="47"/>
  <c r="M587" i="47"/>
  <c r="L587" i="47"/>
  <c r="K587" i="47"/>
  <c r="I587" i="47"/>
  <c r="H587" i="47"/>
  <c r="G587" i="47"/>
  <c r="F587" i="47"/>
  <c r="E587" i="47"/>
  <c r="D587" i="47"/>
  <c r="C587" i="47"/>
  <c r="A587" i="47"/>
  <c r="X586" i="47"/>
  <c r="W586" i="47"/>
  <c r="V586" i="47"/>
  <c r="U586" i="47"/>
  <c r="T586" i="47"/>
  <c r="R586" i="47"/>
  <c r="Q586" i="47"/>
  <c r="P586" i="47"/>
  <c r="O586" i="47"/>
  <c r="N586" i="47"/>
  <c r="M586" i="47"/>
  <c r="L586" i="47"/>
  <c r="J586" i="47"/>
  <c r="I586" i="47"/>
  <c r="H586" i="47"/>
  <c r="G586" i="47"/>
  <c r="F586" i="47"/>
  <c r="E586" i="47"/>
  <c r="D586" i="47"/>
  <c r="B586" i="47"/>
  <c r="A586" i="47"/>
  <c r="X585" i="47"/>
  <c r="W585" i="47"/>
  <c r="V585" i="47"/>
  <c r="U585" i="47"/>
  <c r="R585" i="47"/>
  <c r="Q585" i="47"/>
  <c r="P585" i="47"/>
  <c r="O585" i="47"/>
  <c r="N585" i="47"/>
  <c r="M585" i="47"/>
  <c r="K585" i="47"/>
  <c r="I585" i="47"/>
  <c r="H585" i="47"/>
  <c r="G585" i="47"/>
  <c r="F585" i="47"/>
  <c r="E585" i="47"/>
  <c r="C585" i="47"/>
  <c r="B585" i="47"/>
  <c r="A585" i="47"/>
  <c r="S585" i="47" s="1"/>
  <c r="X584" i="47"/>
  <c r="W584" i="47"/>
  <c r="V584" i="47"/>
  <c r="T584" i="47"/>
  <c r="S584" i="47"/>
  <c r="R584" i="47"/>
  <c r="Q584" i="47"/>
  <c r="P584" i="47"/>
  <c r="O584" i="47"/>
  <c r="N584" i="47"/>
  <c r="L584" i="47"/>
  <c r="K584" i="47"/>
  <c r="J584" i="47"/>
  <c r="I584" i="47"/>
  <c r="H584" i="47"/>
  <c r="G584" i="47"/>
  <c r="F584" i="47"/>
  <c r="D584" i="47"/>
  <c r="C584" i="47"/>
  <c r="B584" i="47"/>
  <c r="A584" i="47"/>
  <c r="X583" i="47"/>
  <c r="W583" i="47"/>
  <c r="U583" i="47"/>
  <c r="T583" i="47"/>
  <c r="R583" i="47"/>
  <c r="Q583" i="47"/>
  <c r="O583" i="47"/>
  <c r="M583" i="47"/>
  <c r="L583" i="47"/>
  <c r="K583" i="47"/>
  <c r="I583" i="47"/>
  <c r="H583" i="47"/>
  <c r="E583" i="47"/>
  <c r="D583" i="47"/>
  <c r="C583" i="47"/>
  <c r="B583" i="47"/>
  <c r="A583" i="47"/>
  <c r="S583" i="47" s="1"/>
  <c r="X582" i="47"/>
  <c r="V582" i="47"/>
  <c r="U582" i="47"/>
  <c r="T582" i="47"/>
  <c r="S582" i="47"/>
  <c r="R582" i="47"/>
  <c r="Q582" i="47"/>
  <c r="P582" i="47"/>
  <c r="N582" i="47"/>
  <c r="M582" i="47"/>
  <c r="L582" i="47"/>
  <c r="K582" i="47"/>
  <c r="J582" i="47"/>
  <c r="I582" i="47"/>
  <c r="H582" i="47"/>
  <c r="F582" i="47"/>
  <c r="E582" i="47"/>
  <c r="D582" i="47"/>
  <c r="C582" i="47"/>
  <c r="B582" i="47"/>
  <c r="A582" i="47"/>
  <c r="W581" i="47"/>
  <c r="V581" i="47"/>
  <c r="U581" i="47"/>
  <c r="T581" i="47"/>
  <c r="R581" i="47"/>
  <c r="Q581" i="47"/>
  <c r="N581" i="47"/>
  <c r="M581" i="47"/>
  <c r="L581" i="47"/>
  <c r="K581" i="47"/>
  <c r="I581" i="47"/>
  <c r="G581" i="47"/>
  <c r="E581" i="47"/>
  <c r="D581" i="47"/>
  <c r="C581" i="47"/>
  <c r="B581" i="47"/>
  <c r="A581" i="47"/>
  <c r="S581" i="47" s="1"/>
  <c r="X580" i="47"/>
  <c r="W580" i="47"/>
  <c r="V580" i="47"/>
  <c r="U580" i="47"/>
  <c r="T580" i="47"/>
  <c r="S580" i="47"/>
  <c r="R580" i="47"/>
  <c r="P580" i="47"/>
  <c r="O580" i="47"/>
  <c r="N580" i="47"/>
  <c r="M580" i="47"/>
  <c r="L580" i="47"/>
  <c r="K580" i="47"/>
  <c r="J580" i="47"/>
  <c r="H580" i="47"/>
  <c r="G580" i="47"/>
  <c r="F580" i="47"/>
  <c r="E580" i="47"/>
  <c r="D580" i="47"/>
  <c r="C580" i="47"/>
  <c r="B580" i="47"/>
  <c r="A580" i="47"/>
  <c r="Q580" i="47" s="1"/>
  <c r="X579" i="47"/>
  <c r="W579" i="47"/>
  <c r="U579" i="47"/>
  <c r="T579" i="47"/>
  <c r="S579" i="47"/>
  <c r="Q579" i="47"/>
  <c r="O579" i="47"/>
  <c r="N579" i="47"/>
  <c r="M579" i="47"/>
  <c r="K579" i="47"/>
  <c r="I579" i="47"/>
  <c r="H579" i="47"/>
  <c r="F579" i="47"/>
  <c r="E579" i="47"/>
  <c r="D579" i="47"/>
  <c r="C579" i="47"/>
  <c r="A579" i="47"/>
  <c r="X578" i="47"/>
  <c r="W578" i="47"/>
  <c r="V578" i="47"/>
  <c r="U578" i="47"/>
  <c r="T578" i="47"/>
  <c r="R578" i="47"/>
  <c r="Q578" i="47"/>
  <c r="P578" i="47"/>
  <c r="O578" i="47"/>
  <c r="N578" i="47"/>
  <c r="M578" i="47"/>
  <c r="L578" i="47"/>
  <c r="J578" i="47"/>
  <c r="I578" i="47"/>
  <c r="H578" i="47"/>
  <c r="G578" i="47"/>
  <c r="F578" i="47"/>
  <c r="E578" i="47"/>
  <c r="D578" i="47"/>
  <c r="B578" i="47"/>
  <c r="A578" i="47"/>
  <c r="U577" i="47"/>
  <c r="S577" i="47"/>
  <c r="R577" i="47"/>
  <c r="Q577" i="47"/>
  <c r="O577" i="47"/>
  <c r="J577" i="47"/>
  <c r="I577" i="47"/>
  <c r="H577" i="47"/>
  <c r="F577" i="47"/>
  <c r="E577" i="47"/>
  <c r="A577" i="47"/>
  <c r="X577" i="47" s="1"/>
  <c r="X576" i="47"/>
  <c r="W576" i="47"/>
  <c r="V576" i="47"/>
  <c r="T576" i="47"/>
  <c r="S576" i="47"/>
  <c r="R576" i="47"/>
  <c r="Q576" i="47"/>
  <c r="P576" i="47"/>
  <c r="O576" i="47"/>
  <c r="N576" i="47"/>
  <c r="L576" i="47"/>
  <c r="K576" i="47"/>
  <c r="J576" i="47"/>
  <c r="I576" i="47"/>
  <c r="H576" i="47"/>
  <c r="G576" i="47"/>
  <c r="F576" i="47"/>
  <c r="D576" i="47"/>
  <c r="C576" i="47"/>
  <c r="B576" i="47"/>
  <c r="A576" i="47"/>
  <c r="W575" i="47"/>
  <c r="S575" i="47"/>
  <c r="R575" i="47"/>
  <c r="L575" i="47"/>
  <c r="I575" i="47"/>
  <c r="H575" i="47"/>
  <c r="B575" i="47"/>
  <c r="A575" i="47"/>
  <c r="T575" i="47" s="1"/>
  <c r="X574" i="47"/>
  <c r="V574" i="47"/>
  <c r="U574" i="47"/>
  <c r="T574" i="47"/>
  <c r="S574" i="47"/>
  <c r="R574" i="47"/>
  <c r="Q574" i="47"/>
  <c r="P574" i="47"/>
  <c r="N574" i="47"/>
  <c r="M574" i="47"/>
  <c r="L574" i="47"/>
  <c r="K574" i="47"/>
  <c r="J574" i="47"/>
  <c r="I574" i="47"/>
  <c r="H574" i="47"/>
  <c r="F574" i="47"/>
  <c r="E574" i="47"/>
  <c r="D574" i="47"/>
  <c r="C574" i="47"/>
  <c r="B574" i="47"/>
  <c r="A574" i="47"/>
  <c r="T573" i="47"/>
  <c r="J573" i="47"/>
  <c r="A573" i="47"/>
  <c r="S573" i="47" s="1"/>
  <c r="X572" i="47"/>
  <c r="W572" i="47"/>
  <c r="V572" i="47"/>
  <c r="U572" i="47"/>
  <c r="T572" i="47"/>
  <c r="S572" i="47"/>
  <c r="R572" i="47"/>
  <c r="P572" i="47"/>
  <c r="O572" i="47"/>
  <c r="N572" i="47"/>
  <c r="M572" i="47"/>
  <c r="L572" i="47"/>
  <c r="K572" i="47"/>
  <c r="J572" i="47"/>
  <c r="H572" i="47"/>
  <c r="G572" i="47"/>
  <c r="F572" i="47"/>
  <c r="E572" i="47"/>
  <c r="D572" i="47"/>
  <c r="C572" i="47"/>
  <c r="B572" i="47"/>
  <c r="A572" i="47"/>
  <c r="Q572" i="47" s="1"/>
  <c r="X571" i="47"/>
  <c r="W571" i="47"/>
  <c r="T571" i="47"/>
  <c r="S571" i="47"/>
  <c r="Q571" i="47"/>
  <c r="O571" i="47"/>
  <c r="N571" i="47"/>
  <c r="M571" i="47"/>
  <c r="I571" i="47"/>
  <c r="H571" i="47"/>
  <c r="F571" i="47"/>
  <c r="E571" i="47"/>
  <c r="D571" i="47"/>
  <c r="C571" i="47"/>
  <c r="A571" i="47"/>
  <c r="U571" i="47" s="1"/>
  <c r="X570" i="47"/>
  <c r="W570" i="47"/>
  <c r="V570" i="47"/>
  <c r="U570" i="47"/>
  <c r="T570" i="47"/>
  <c r="R570" i="47"/>
  <c r="Q570" i="47"/>
  <c r="P570" i="47"/>
  <c r="O570" i="47"/>
  <c r="N570" i="47"/>
  <c r="M570" i="47"/>
  <c r="L570" i="47"/>
  <c r="J570" i="47"/>
  <c r="I570" i="47"/>
  <c r="H570" i="47"/>
  <c r="G570" i="47"/>
  <c r="F570" i="47"/>
  <c r="E570" i="47"/>
  <c r="D570" i="47"/>
  <c r="B570" i="47"/>
  <c r="A570" i="47"/>
  <c r="F569" i="47"/>
  <c r="A569" i="47"/>
  <c r="U569" i="47" s="1"/>
  <c r="X568" i="47"/>
  <c r="W568" i="47"/>
  <c r="V568" i="47"/>
  <c r="T568" i="47"/>
  <c r="S568" i="47"/>
  <c r="R568" i="47"/>
  <c r="Q568" i="47"/>
  <c r="P568" i="47"/>
  <c r="O568" i="47"/>
  <c r="N568" i="47"/>
  <c r="L568" i="47"/>
  <c r="K568" i="47"/>
  <c r="J568" i="47"/>
  <c r="I568" i="47"/>
  <c r="H568" i="47"/>
  <c r="G568" i="47"/>
  <c r="F568" i="47"/>
  <c r="D568" i="47"/>
  <c r="C568" i="47"/>
  <c r="B568" i="47"/>
  <c r="A568" i="47"/>
  <c r="X567" i="47"/>
  <c r="O567" i="47"/>
  <c r="K567" i="47"/>
  <c r="J567" i="47"/>
  <c r="G567" i="47"/>
  <c r="E567" i="47"/>
  <c r="A567" i="47"/>
  <c r="P567" i="47" s="1"/>
  <c r="X566" i="47"/>
  <c r="V566" i="47"/>
  <c r="U566" i="47"/>
  <c r="T566" i="47"/>
  <c r="S566" i="47"/>
  <c r="R566" i="47"/>
  <c r="Q566" i="47"/>
  <c r="P566" i="47"/>
  <c r="N566" i="47"/>
  <c r="M566" i="47"/>
  <c r="L566" i="47"/>
  <c r="K566" i="47"/>
  <c r="J566" i="47"/>
  <c r="I566" i="47"/>
  <c r="H566" i="47"/>
  <c r="F566" i="47"/>
  <c r="E566" i="47"/>
  <c r="D566" i="47"/>
  <c r="C566" i="47"/>
  <c r="B566" i="47"/>
  <c r="A566" i="47"/>
  <c r="J565" i="47"/>
  <c r="F565" i="47"/>
  <c r="A565" i="47"/>
  <c r="O565" i="47" s="1"/>
  <c r="X564" i="47"/>
  <c r="W564" i="47"/>
  <c r="V564" i="47"/>
  <c r="U564" i="47"/>
  <c r="T564" i="47"/>
  <c r="S564" i="47"/>
  <c r="R564" i="47"/>
  <c r="P564" i="47"/>
  <c r="O564" i="47"/>
  <c r="N564" i="47"/>
  <c r="M564" i="47"/>
  <c r="L564" i="47"/>
  <c r="K564" i="47"/>
  <c r="J564" i="47"/>
  <c r="H564" i="47"/>
  <c r="G564" i="47"/>
  <c r="F564" i="47"/>
  <c r="E564" i="47"/>
  <c r="D564" i="47"/>
  <c r="C564" i="47"/>
  <c r="B564" i="47"/>
  <c r="A564" i="47"/>
  <c r="Q564" i="47" s="1"/>
  <c r="X563" i="47"/>
  <c r="T563" i="47"/>
  <c r="Q563" i="47"/>
  <c r="P563" i="47"/>
  <c r="L563" i="47"/>
  <c r="K563" i="47"/>
  <c r="H563" i="47"/>
  <c r="F563" i="47"/>
  <c r="C563" i="47"/>
  <c r="A563" i="47"/>
  <c r="U563" i="47" s="1"/>
  <c r="X562" i="47"/>
  <c r="W562" i="47"/>
  <c r="V562" i="47"/>
  <c r="U562" i="47"/>
  <c r="T562" i="47"/>
  <c r="R562" i="47"/>
  <c r="Q562" i="47"/>
  <c r="P562" i="47"/>
  <c r="O562" i="47"/>
  <c r="N562" i="47"/>
  <c r="M562" i="47"/>
  <c r="L562" i="47"/>
  <c r="J562" i="47"/>
  <c r="I562" i="47"/>
  <c r="H562" i="47"/>
  <c r="G562" i="47"/>
  <c r="F562" i="47"/>
  <c r="E562" i="47"/>
  <c r="D562" i="47"/>
  <c r="B562" i="47"/>
  <c r="A562" i="47"/>
  <c r="X561" i="47"/>
  <c r="S561" i="47"/>
  <c r="R561" i="47"/>
  <c r="P561" i="47"/>
  <c r="J561" i="47"/>
  <c r="H561" i="47"/>
  <c r="G561" i="47"/>
  <c r="B561" i="47"/>
  <c r="A561" i="47"/>
  <c r="K561" i="47" s="1"/>
  <c r="X560" i="47"/>
  <c r="W560" i="47"/>
  <c r="V560" i="47"/>
  <c r="T560" i="47"/>
  <c r="S560" i="47"/>
  <c r="R560" i="47"/>
  <c r="Q560" i="47"/>
  <c r="P560" i="47"/>
  <c r="O560" i="47"/>
  <c r="N560" i="47"/>
  <c r="L560" i="47"/>
  <c r="K560" i="47"/>
  <c r="J560" i="47"/>
  <c r="I560" i="47"/>
  <c r="H560" i="47"/>
  <c r="G560" i="47"/>
  <c r="F560" i="47"/>
  <c r="D560" i="47"/>
  <c r="C560" i="47"/>
  <c r="B560" i="47"/>
  <c r="A560" i="47"/>
  <c r="X559" i="47"/>
  <c r="T559" i="47"/>
  <c r="S559" i="47"/>
  <c r="Q559" i="47"/>
  <c r="O559" i="47"/>
  <c r="M559" i="47"/>
  <c r="J559" i="47"/>
  <c r="I559" i="47"/>
  <c r="G559" i="47"/>
  <c r="D559" i="47"/>
  <c r="B559" i="47"/>
  <c r="A559" i="47"/>
  <c r="R559" i="47" s="1"/>
  <c r="X558" i="47"/>
  <c r="V558" i="47"/>
  <c r="U558" i="47"/>
  <c r="T558" i="47"/>
  <c r="S558" i="47"/>
  <c r="R558" i="47"/>
  <c r="Q558" i="47"/>
  <c r="P558" i="47"/>
  <c r="N558" i="47"/>
  <c r="M558" i="47"/>
  <c r="L558" i="47"/>
  <c r="K558" i="47"/>
  <c r="J558" i="47"/>
  <c r="I558" i="47"/>
  <c r="H558" i="47"/>
  <c r="F558" i="47"/>
  <c r="E558" i="47"/>
  <c r="D558" i="47"/>
  <c r="C558" i="47"/>
  <c r="B558" i="47"/>
  <c r="A558" i="47"/>
  <c r="R557" i="47"/>
  <c r="O557" i="47"/>
  <c r="N557" i="47"/>
  <c r="G557" i="47"/>
  <c r="E557" i="47"/>
  <c r="D557" i="47"/>
  <c r="A557" i="47"/>
  <c r="T557" i="47" s="1"/>
  <c r="X556" i="47"/>
  <c r="W556" i="47"/>
  <c r="V556" i="47"/>
  <c r="U556" i="47"/>
  <c r="T556" i="47"/>
  <c r="S556" i="47"/>
  <c r="R556" i="47"/>
  <c r="P556" i="47"/>
  <c r="O556" i="47"/>
  <c r="N556" i="47"/>
  <c r="M556" i="47"/>
  <c r="L556" i="47"/>
  <c r="K556" i="47"/>
  <c r="J556" i="47"/>
  <c r="H556" i="47"/>
  <c r="G556" i="47"/>
  <c r="F556" i="47"/>
  <c r="E556" i="47"/>
  <c r="D556" i="47"/>
  <c r="C556" i="47"/>
  <c r="B556" i="47"/>
  <c r="A556" i="47"/>
  <c r="Q556" i="47" s="1"/>
  <c r="X555" i="47"/>
  <c r="T555" i="47"/>
  <c r="Q555" i="47"/>
  <c r="P555" i="47"/>
  <c r="O555" i="47"/>
  <c r="N555" i="47"/>
  <c r="I555" i="47"/>
  <c r="G555" i="47"/>
  <c r="F555" i="47"/>
  <c r="E555" i="47"/>
  <c r="C555" i="47"/>
  <c r="A555" i="47"/>
  <c r="U555" i="47" s="1"/>
  <c r="X554" i="47"/>
  <c r="W554" i="47"/>
  <c r="V554" i="47"/>
  <c r="U554" i="47"/>
  <c r="T554" i="47"/>
  <c r="R554" i="47"/>
  <c r="Q554" i="47"/>
  <c r="P554" i="47"/>
  <c r="O554" i="47"/>
  <c r="N554" i="47"/>
  <c r="M554" i="47"/>
  <c r="L554" i="47"/>
  <c r="J554" i="47"/>
  <c r="I554" i="47"/>
  <c r="H554" i="47"/>
  <c r="G554" i="47"/>
  <c r="F554" i="47"/>
  <c r="E554" i="47"/>
  <c r="D554" i="47"/>
  <c r="B554" i="47"/>
  <c r="A554" i="47"/>
  <c r="X553" i="47"/>
  <c r="U553" i="47"/>
  <c r="R553" i="47"/>
  <c r="Q553" i="47"/>
  <c r="P553" i="47"/>
  <c r="O553" i="47"/>
  <c r="N553" i="47"/>
  <c r="J553" i="47"/>
  <c r="H553" i="47"/>
  <c r="G553" i="47"/>
  <c r="F553" i="47"/>
  <c r="E553" i="47"/>
  <c r="B553" i="47"/>
  <c r="A553" i="47"/>
  <c r="S553" i="47" s="1"/>
  <c r="X552" i="47"/>
  <c r="W552" i="47"/>
  <c r="V552" i="47"/>
  <c r="T552" i="47"/>
  <c r="S552" i="47"/>
  <c r="R552" i="47"/>
  <c r="Q552" i="47"/>
  <c r="P552" i="47"/>
  <c r="O552" i="47"/>
  <c r="N552" i="47"/>
  <c r="L552" i="47"/>
  <c r="K552" i="47"/>
  <c r="J552" i="47"/>
  <c r="I552" i="47"/>
  <c r="H552" i="47"/>
  <c r="G552" i="47"/>
  <c r="F552" i="47"/>
  <c r="D552" i="47"/>
  <c r="C552" i="47"/>
  <c r="B552" i="47"/>
  <c r="A552" i="47"/>
  <c r="S551" i="47"/>
  <c r="R551" i="47"/>
  <c r="P551" i="47"/>
  <c r="I551" i="47"/>
  <c r="H551" i="47"/>
  <c r="E551" i="47"/>
  <c r="A551" i="47"/>
  <c r="T551" i="47" s="1"/>
  <c r="X550" i="47"/>
  <c r="V550" i="47"/>
  <c r="U550" i="47"/>
  <c r="T550" i="47"/>
  <c r="S550" i="47"/>
  <c r="R550" i="47"/>
  <c r="Q550" i="47"/>
  <c r="P550" i="47"/>
  <c r="N550" i="47"/>
  <c r="M550" i="47"/>
  <c r="L550" i="47"/>
  <c r="K550" i="47"/>
  <c r="J550" i="47"/>
  <c r="I550" i="47"/>
  <c r="H550" i="47"/>
  <c r="F550" i="47"/>
  <c r="E550" i="47"/>
  <c r="D550" i="47"/>
  <c r="C550" i="47"/>
  <c r="B550" i="47"/>
  <c r="A550" i="47"/>
  <c r="W549" i="47"/>
  <c r="T549" i="47"/>
  <c r="S549" i="47"/>
  <c r="R549" i="47"/>
  <c r="Q549" i="47"/>
  <c r="O549" i="47"/>
  <c r="N549" i="47"/>
  <c r="M549" i="47"/>
  <c r="J549" i="47"/>
  <c r="I549" i="47"/>
  <c r="G549" i="47"/>
  <c r="F549" i="47"/>
  <c r="E549" i="47"/>
  <c r="D549" i="47"/>
  <c r="B549" i="47"/>
  <c r="A549" i="47"/>
  <c r="X548" i="47"/>
  <c r="W548" i="47"/>
  <c r="V548" i="47"/>
  <c r="U548" i="47"/>
  <c r="T548" i="47"/>
  <c r="S548" i="47"/>
  <c r="R548" i="47"/>
  <c r="P548" i="47"/>
  <c r="O548" i="47"/>
  <c r="N548" i="47"/>
  <c r="M548" i="47"/>
  <c r="L548" i="47"/>
  <c r="K548" i="47"/>
  <c r="J548" i="47"/>
  <c r="H548" i="47"/>
  <c r="G548" i="47"/>
  <c r="F548" i="47"/>
  <c r="E548" i="47"/>
  <c r="D548" i="47"/>
  <c r="C548" i="47"/>
  <c r="B548" i="47"/>
  <c r="A548" i="47"/>
  <c r="Q548" i="47" s="1"/>
  <c r="L547" i="47"/>
  <c r="A547" i="47"/>
  <c r="Q547" i="47" s="1"/>
  <c r="X546" i="47"/>
  <c r="W546" i="47"/>
  <c r="V546" i="47"/>
  <c r="U546" i="47"/>
  <c r="T546" i="47"/>
  <c r="R546" i="47"/>
  <c r="Q546" i="47"/>
  <c r="P546" i="47"/>
  <c r="O546" i="47"/>
  <c r="N546" i="47"/>
  <c r="M546" i="47"/>
  <c r="L546" i="47"/>
  <c r="J546" i="47"/>
  <c r="I546" i="47"/>
  <c r="H546" i="47"/>
  <c r="G546" i="47"/>
  <c r="F546" i="47"/>
  <c r="E546" i="47"/>
  <c r="D546" i="47"/>
  <c r="B546" i="47"/>
  <c r="A546" i="47"/>
  <c r="R545" i="47"/>
  <c r="B545" i="47"/>
  <c r="A545" i="47"/>
  <c r="X544" i="47"/>
  <c r="W544" i="47"/>
  <c r="V544" i="47"/>
  <c r="T544" i="47"/>
  <c r="S544" i="47"/>
  <c r="R544" i="47"/>
  <c r="Q544" i="47"/>
  <c r="P544" i="47"/>
  <c r="O544" i="47"/>
  <c r="N544" i="47"/>
  <c r="L544" i="47"/>
  <c r="K544" i="47"/>
  <c r="J544" i="47"/>
  <c r="I544" i="47"/>
  <c r="H544" i="47"/>
  <c r="G544" i="47"/>
  <c r="F544" i="47"/>
  <c r="D544" i="47"/>
  <c r="C544" i="47"/>
  <c r="B544" i="47"/>
  <c r="A544" i="47"/>
  <c r="A543" i="47"/>
  <c r="X542" i="47"/>
  <c r="V542" i="47"/>
  <c r="U542" i="47"/>
  <c r="T542" i="47"/>
  <c r="S542" i="47"/>
  <c r="R542" i="47"/>
  <c r="Q542" i="47"/>
  <c r="P542" i="47"/>
  <c r="N542" i="47"/>
  <c r="M542" i="47"/>
  <c r="L542" i="47"/>
  <c r="K542" i="47"/>
  <c r="J542" i="47"/>
  <c r="I542" i="47"/>
  <c r="H542" i="47"/>
  <c r="F542" i="47"/>
  <c r="E542" i="47"/>
  <c r="D542" i="47"/>
  <c r="C542" i="47"/>
  <c r="B542" i="47"/>
  <c r="A542" i="47"/>
  <c r="W541" i="47"/>
  <c r="U541" i="47"/>
  <c r="S541" i="47"/>
  <c r="N541" i="47"/>
  <c r="M541" i="47"/>
  <c r="J541" i="47"/>
  <c r="I541" i="47"/>
  <c r="D541" i="47"/>
  <c r="C541" i="47"/>
  <c r="A541" i="47"/>
  <c r="X540" i="47"/>
  <c r="W540" i="47"/>
  <c r="V540" i="47"/>
  <c r="U540" i="47"/>
  <c r="T540" i="47"/>
  <c r="S540" i="47"/>
  <c r="R540" i="47"/>
  <c r="P540" i="47"/>
  <c r="O540" i="47"/>
  <c r="N540" i="47"/>
  <c r="M540" i="47"/>
  <c r="L540" i="47"/>
  <c r="K540" i="47"/>
  <c r="J540" i="47"/>
  <c r="H540" i="47"/>
  <c r="G540" i="47"/>
  <c r="F540" i="47"/>
  <c r="E540" i="47"/>
  <c r="D540" i="47"/>
  <c r="C540" i="47"/>
  <c r="B540" i="47"/>
  <c r="A540" i="47"/>
  <c r="Q540" i="47" s="1"/>
  <c r="A539" i="47"/>
  <c r="P539" i="47" s="1"/>
  <c r="X538" i="47"/>
  <c r="W538" i="47"/>
  <c r="V538" i="47"/>
  <c r="U538" i="47"/>
  <c r="T538" i="47"/>
  <c r="R538" i="47"/>
  <c r="Q538" i="47"/>
  <c r="P538" i="47"/>
  <c r="O538" i="47"/>
  <c r="N538" i="47"/>
  <c r="M538" i="47"/>
  <c r="L538" i="47"/>
  <c r="J538" i="47"/>
  <c r="I538" i="47"/>
  <c r="H538" i="47"/>
  <c r="G538" i="47"/>
  <c r="F538" i="47"/>
  <c r="E538" i="47"/>
  <c r="D538" i="47"/>
  <c r="B538" i="47"/>
  <c r="A538" i="47"/>
  <c r="I537" i="47"/>
  <c r="A537" i="47"/>
  <c r="P537" i="47" s="1"/>
  <c r="X536" i="47"/>
  <c r="W536" i="47"/>
  <c r="V536" i="47"/>
  <c r="T536" i="47"/>
  <c r="S536" i="47"/>
  <c r="R536" i="47"/>
  <c r="Q536" i="47"/>
  <c r="P536" i="47"/>
  <c r="O536" i="47"/>
  <c r="N536" i="47"/>
  <c r="L536" i="47"/>
  <c r="K536" i="47"/>
  <c r="J536" i="47"/>
  <c r="I536" i="47"/>
  <c r="H536" i="47"/>
  <c r="G536" i="47"/>
  <c r="F536" i="47"/>
  <c r="D536" i="47"/>
  <c r="C536" i="47"/>
  <c r="B536" i="47"/>
  <c r="A536" i="47"/>
  <c r="A535" i="47"/>
  <c r="X534" i="47"/>
  <c r="V534" i="47"/>
  <c r="U534" i="47"/>
  <c r="T534" i="47"/>
  <c r="S534" i="47"/>
  <c r="R534" i="47"/>
  <c r="Q534" i="47"/>
  <c r="P534" i="47"/>
  <c r="N534" i="47"/>
  <c r="M534" i="47"/>
  <c r="L534" i="47"/>
  <c r="K534" i="47"/>
  <c r="J534" i="47"/>
  <c r="I534" i="47"/>
  <c r="H534" i="47"/>
  <c r="F534" i="47"/>
  <c r="E534" i="47"/>
  <c r="D534" i="47"/>
  <c r="C534" i="47"/>
  <c r="B534" i="47"/>
  <c r="A534" i="47"/>
  <c r="S533" i="47"/>
  <c r="I533" i="47"/>
  <c r="F533" i="47"/>
  <c r="A533" i="47"/>
  <c r="O533" i="47" s="1"/>
  <c r="X532" i="47"/>
  <c r="W532" i="47"/>
  <c r="V532" i="47"/>
  <c r="U532" i="47"/>
  <c r="T532" i="47"/>
  <c r="S532" i="47"/>
  <c r="R532" i="47"/>
  <c r="P532" i="47"/>
  <c r="O532" i="47"/>
  <c r="N532" i="47"/>
  <c r="M532" i="47"/>
  <c r="L532" i="47"/>
  <c r="K532" i="47"/>
  <c r="J532" i="47"/>
  <c r="H532" i="47"/>
  <c r="G532" i="47"/>
  <c r="F532" i="47"/>
  <c r="E532" i="47"/>
  <c r="D532" i="47"/>
  <c r="C532" i="47"/>
  <c r="B532" i="47"/>
  <c r="A532" i="47"/>
  <c r="Q532" i="47" s="1"/>
  <c r="L531" i="47"/>
  <c r="A531" i="47"/>
  <c r="X530" i="47"/>
  <c r="W530" i="47"/>
  <c r="V530" i="47"/>
  <c r="U530" i="47"/>
  <c r="T530" i="47"/>
  <c r="R530" i="47"/>
  <c r="Q530" i="47"/>
  <c r="P530" i="47"/>
  <c r="O530" i="47"/>
  <c r="N530" i="47"/>
  <c r="M530" i="47"/>
  <c r="L530" i="47"/>
  <c r="J530" i="47"/>
  <c r="I530" i="47"/>
  <c r="H530" i="47"/>
  <c r="G530" i="47"/>
  <c r="F530" i="47"/>
  <c r="E530" i="47"/>
  <c r="D530" i="47"/>
  <c r="B530" i="47"/>
  <c r="A530" i="47"/>
  <c r="X529" i="47"/>
  <c r="W529" i="47"/>
  <c r="U529" i="47"/>
  <c r="P529" i="47"/>
  <c r="N529" i="47"/>
  <c r="K529" i="47"/>
  <c r="J529" i="47"/>
  <c r="H529" i="47"/>
  <c r="F529" i="47"/>
  <c r="B529" i="47"/>
  <c r="A529" i="47"/>
  <c r="X528" i="47"/>
  <c r="W528" i="47"/>
  <c r="V528" i="47"/>
  <c r="T528" i="47"/>
  <c r="S528" i="47"/>
  <c r="R528" i="47"/>
  <c r="Q528" i="47"/>
  <c r="P528" i="47"/>
  <c r="O528" i="47"/>
  <c r="N528" i="47"/>
  <c r="L528" i="47"/>
  <c r="K528" i="47"/>
  <c r="J528" i="47"/>
  <c r="I528" i="47"/>
  <c r="H528" i="47"/>
  <c r="G528" i="47"/>
  <c r="F528" i="47"/>
  <c r="D528" i="47"/>
  <c r="C528" i="47"/>
  <c r="B528" i="47"/>
  <c r="A528" i="47"/>
  <c r="W527" i="47"/>
  <c r="S527" i="47"/>
  <c r="Q527" i="47"/>
  <c r="P527" i="47"/>
  <c r="K527" i="47"/>
  <c r="G527" i="47"/>
  <c r="E527" i="47"/>
  <c r="D527" i="47"/>
  <c r="B527" i="47"/>
  <c r="A527" i="47"/>
  <c r="M527" i="47" s="1"/>
  <c r="X526" i="47"/>
  <c r="V526" i="47"/>
  <c r="U526" i="47"/>
  <c r="T526" i="47"/>
  <c r="S526" i="47"/>
  <c r="R526" i="47"/>
  <c r="Q526" i="47"/>
  <c r="P526" i="47"/>
  <c r="N526" i="47"/>
  <c r="M526" i="47"/>
  <c r="L526" i="47"/>
  <c r="K526" i="47"/>
  <c r="J526" i="47"/>
  <c r="I526" i="47"/>
  <c r="H526" i="47"/>
  <c r="F526" i="47"/>
  <c r="E526" i="47"/>
  <c r="D526" i="47"/>
  <c r="C526" i="47"/>
  <c r="B526" i="47"/>
  <c r="A526" i="47"/>
  <c r="W525" i="47"/>
  <c r="S525" i="47"/>
  <c r="O525" i="47"/>
  <c r="L525" i="47"/>
  <c r="E525" i="47"/>
  <c r="B525" i="47"/>
  <c r="A525" i="47"/>
  <c r="T525" i="47" s="1"/>
  <c r="X524" i="47"/>
  <c r="W524" i="47"/>
  <c r="V524" i="47"/>
  <c r="U524" i="47"/>
  <c r="T524" i="47"/>
  <c r="S524" i="47"/>
  <c r="R524" i="47"/>
  <c r="P524" i="47"/>
  <c r="O524" i="47"/>
  <c r="N524" i="47"/>
  <c r="M524" i="47"/>
  <c r="L524" i="47"/>
  <c r="K524" i="47"/>
  <c r="G524" i="47"/>
  <c r="F524" i="47"/>
  <c r="E524" i="47"/>
  <c r="C524" i="47"/>
  <c r="B524" i="47"/>
  <c r="A524" i="47"/>
  <c r="Q524" i="47" s="1"/>
  <c r="X523" i="47"/>
  <c r="T523" i="47"/>
  <c r="P523" i="47"/>
  <c r="O523" i="47"/>
  <c r="M523" i="47"/>
  <c r="I523" i="47"/>
  <c r="F523" i="47"/>
  <c r="D523" i="47"/>
  <c r="C523" i="47"/>
  <c r="A523" i="47"/>
  <c r="U523" i="47" s="1"/>
  <c r="X522" i="47"/>
  <c r="W522" i="47"/>
  <c r="V522" i="47"/>
  <c r="U522" i="47"/>
  <c r="T522" i="47"/>
  <c r="R522" i="47"/>
  <c r="Q522" i="47"/>
  <c r="P522" i="47"/>
  <c r="O522" i="47"/>
  <c r="N522" i="47"/>
  <c r="M522" i="47"/>
  <c r="L522" i="47"/>
  <c r="J522" i="47"/>
  <c r="I522" i="47"/>
  <c r="H522" i="47"/>
  <c r="G522" i="47"/>
  <c r="F522" i="47"/>
  <c r="E522" i="47"/>
  <c r="D522" i="47"/>
  <c r="B522" i="47"/>
  <c r="A522" i="47"/>
  <c r="X521" i="47"/>
  <c r="U521" i="47"/>
  <c r="Q521" i="47"/>
  <c r="P521" i="47"/>
  <c r="O521" i="47"/>
  <c r="M521" i="47"/>
  <c r="G521" i="47"/>
  <c r="F521" i="47"/>
  <c r="C521" i="47"/>
  <c r="B521" i="47"/>
  <c r="A521" i="47"/>
  <c r="S521" i="47" s="1"/>
  <c r="X520" i="47"/>
  <c r="W520" i="47"/>
  <c r="V520" i="47"/>
  <c r="T520" i="47"/>
  <c r="S520" i="47"/>
  <c r="R520" i="47"/>
  <c r="Q520" i="47"/>
  <c r="P520" i="47"/>
  <c r="O520" i="47"/>
  <c r="N520" i="47"/>
  <c r="L520" i="47"/>
  <c r="K520" i="47"/>
  <c r="I520" i="47"/>
  <c r="H520" i="47"/>
  <c r="G520" i="47"/>
  <c r="F520" i="47"/>
  <c r="D520" i="47"/>
  <c r="C520" i="47"/>
  <c r="B520" i="47"/>
  <c r="A520" i="47"/>
  <c r="T519" i="47"/>
  <c r="R519" i="47"/>
  <c r="P519" i="47"/>
  <c r="J519" i="47"/>
  <c r="H519" i="47"/>
  <c r="E519" i="47"/>
  <c r="A519" i="47"/>
  <c r="S519" i="47" s="1"/>
  <c r="X518" i="47"/>
  <c r="V518" i="47"/>
  <c r="U518" i="47"/>
  <c r="T518" i="47"/>
  <c r="S518" i="47"/>
  <c r="R518" i="47"/>
  <c r="Q518" i="47"/>
  <c r="P518" i="47"/>
  <c r="N518" i="47"/>
  <c r="M518" i="47"/>
  <c r="L518" i="47"/>
  <c r="K518" i="47"/>
  <c r="J518" i="47"/>
  <c r="I518" i="47"/>
  <c r="H518" i="47"/>
  <c r="F518" i="47"/>
  <c r="E518" i="47"/>
  <c r="D518" i="47"/>
  <c r="C518" i="47"/>
  <c r="B518" i="47"/>
  <c r="A518" i="47"/>
  <c r="Q517" i="47"/>
  <c r="L517" i="47"/>
  <c r="A517" i="47"/>
  <c r="S517" i="47" s="1"/>
  <c r="X516" i="47"/>
  <c r="W516" i="47"/>
  <c r="V516" i="47"/>
  <c r="U516" i="47"/>
  <c r="T516" i="47"/>
  <c r="S516" i="47"/>
  <c r="R516" i="47"/>
  <c r="P516" i="47"/>
  <c r="O516" i="47"/>
  <c r="N516" i="47"/>
  <c r="M516" i="47"/>
  <c r="K516" i="47"/>
  <c r="H516" i="47"/>
  <c r="G516" i="47"/>
  <c r="F516" i="47"/>
  <c r="E516" i="47"/>
  <c r="B516" i="47"/>
  <c r="A516" i="47"/>
  <c r="Q516" i="47" s="1"/>
  <c r="X515" i="47"/>
  <c r="U515" i="47"/>
  <c r="T515" i="47"/>
  <c r="S515" i="47"/>
  <c r="Q515" i="47"/>
  <c r="P515" i="47"/>
  <c r="O515" i="47"/>
  <c r="M515" i="47"/>
  <c r="K515" i="47"/>
  <c r="I515" i="47"/>
  <c r="H515" i="47"/>
  <c r="G515" i="47"/>
  <c r="F515" i="47"/>
  <c r="C515" i="47"/>
  <c r="A515" i="47"/>
  <c r="X514" i="47"/>
  <c r="W514" i="47"/>
  <c r="V514" i="47"/>
  <c r="U514" i="47"/>
  <c r="T514" i="47"/>
  <c r="R514" i="47"/>
  <c r="Q514" i="47"/>
  <c r="P514" i="47"/>
  <c r="O514" i="47"/>
  <c r="N514" i="47"/>
  <c r="M514" i="47"/>
  <c r="L514" i="47"/>
  <c r="H514" i="47"/>
  <c r="G514" i="47"/>
  <c r="F514" i="47"/>
  <c r="E514" i="47"/>
  <c r="D514" i="47"/>
  <c r="B514" i="47"/>
  <c r="A514" i="47"/>
  <c r="X513" i="47"/>
  <c r="U513" i="47"/>
  <c r="S513" i="47"/>
  <c r="R513" i="47"/>
  <c r="Q513" i="47"/>
  <c r="P513" i="47"/>
  <c r="O513" i="47"/>
  <c r="M513" i="47"/>
  <c r="I513" i="47"/>
  <c r="H513" i="47"/>
  <c r="G513" i="47"/>
  <c r="F513" i="47"/>
  <c r="C513" i="47"/>
  <c r="B513" i="47"/>
  <c r="A513" i="47"/>
  <c r="X512" i="47"/>
  <c r="W512" i="47"/>
  <c r="V512" i="47"/>
  <c r="T512" i="47"/>
  <c r="S512" i="47"/>
  <c r="R512" i="47"/>
  <c r="Q512" i="47"/>
  <c r="P512" i="47"/>
  <c r="O512" i="47"/>
  <c r="N512" i="47"/>
  <c r="L512" i="47"/>
  <c r="K512" i="47"/>
  <c r="I512" i="47"/>
  <c r="H512" i="47"/>
  <c r="G512" i="47"/>
  <c r="F512" i="47"/>
  <c r="C512" i="47"/>
  <c r="B512" i="47"/>
  <c r="A512" i="47"/>
  <c r="O511" i="47"/>
  <c r="A511" i="47"/>
  <c r="K511" i="47" s="1"/>
  <c r="X510" i="47"/>
  <c r="V510" i="47"/>
  <c r="U510" i="47"/>
  <c r="T510" i="47"/>
  <c r="S510" i="47"/>
  <c r="R510" i="47"/>
  <c r="Q510" i="47"/>
  <c r="P510" i="47"/>
  <c r="N510" i="47"/>
  <c r="M510" i="47"/>
  <c r="K510" i="47"/>
  <c r="J510" i="47"/>
  <c r="I510" i="47"/>
  <c r="H510" i="47"/>
  <c r="F510" i="47"/>
  <c r="E510" i="47"/>
  <c r="D510" i="47"/>
  <c r="B510" i="47"/>
  <c r="A510" i="47"/>
  <c r="W509" i="47"/>
  <c r="K509" i="47"/>
  <c r="J509" i="47"/>
  <c r="A509" i="47"/>
  <c r="X508" i="47"/>
  <c r="W508" i="47"/>
  <c r="V508" i="47"/>
  <c r="U508" i="47"/>
  <c r="T508" i="47"/>
  <c r="S508" i="47"/>
  <c r="R508" i="47"/>
  <c r="P508" i="47"/>
  <c r="O508" i="47"/>
  <c r="N508" i="47"/>
  <c r="M508" i="47"/>
  <c r="L508" i="47"/>
  <c r="K508" i="47"/>
  <c r="H508" i="47"/>
  <c r="G508" i="47"/>
  <c r="F508" i="47"/>
  <c r="E508" i="47"/>
  <c r="D508" i="47"/>
  <c r="C508" i="47"/>
  <c r="B508" i="47"/>
  <c r="A508" i="47"/>
  <c r="Q508" i="47" s="1"/>
  <c r="V507" i="47"/>
  <c r="U507" i="47"/>
  <c r="Q507" i="47"/>
  <c r="L507" i="47"/>
  <c r="H507" i="47"/>
  <c r="G507" i="47"/>
  <c r="C507" i="47"/>
  <c r="A507" i="47"/>
  <c r="X506" i="47"/>
  <c r="W506" i="47"/>
  <c r="V506" i="47"/>
  <c r="U506" i="47"/>
  <c r="T506" i="47"/>
  <c r="R506" i="47"/>
  <c r="Q506" i="47"/>
  <c r="P506" i="47"/>
  <c r="O506" i="47"/>
  <c r="N506" i="47"/>
  <c r="M506" i="47"/>
  <c r="L506" i="47"/>
  <c r="I506" i="47"/>
  <c r="H506" i="47"/>
  <c r="G506" i="47"/>
  <c r="F506" i="47"/>
  <c r="E506" i="47"/>
  <c r="D506" i="47"/>
  <c r="B506" i="47"/>
  <c r="A506" i="47"/>
  <c r="X505" i="47"/>
  <c r="U505" i="47"/>
  <c r="S505" i="47"/>
  <c r="P505" i="47"/>
  <c r="O505" i="47"/>
  <c r="K505" i="47"/>
  <c r="I505" i="47"/>
  <c r="H505" i="47"/>
  <c r="C505" i="47"/>
  <c r="B505" i="47"/>
  <c r="A505" i="47"/>
  <c r="V505" i="47" s="1"/>
  <c r="X504" i="47"/>
  <c r="W504" i="47"/>
  <c r="V504" i="47"/>
  <c r="T504" i="47"/>
  <c r="S504" i="47"/>
  <c r="R504" i="47"/>
  <c r="Q504" i="47"/>
  <c r="P504" i="47"/>
  <c r="O504" i="47"/>
  <c r="N504" i="47"/>
  <c r="L504" i="47"/>
  <c r="K504" i="47"/>
  <c r="J504" i="47"/>
  <c r="I504" i="47"/>
  <c r="H504" i="47"/>
  <c r="G504" i="47"/>
  <c r="F504" i="47"/>
  <c r="D504" i="47"/>
  <c r="C504" i="47"/>
  <c r="B504" i="47"/>
  <c r="A504" i="47"/>
  <c r="X503" i="47"/>
  <c r="A503" i="47"/>
  <c r="X502" i="47"/>
  <c r="V502" i="47"/>
  <c r="U502" i="47"/>
  <c r="T502" i="47"/>
  <c r="S502" i="47"/>
  <c r="R502" i="47"/>
  <c r="Q502" i="47"/>
  <c r="P502" i="47"/>
  <c r="N502" i="47"/>
  <c r="M502" i="47"/>
  <c r="L502" i="47"/>
  <c r="K502" i="47"/>
  <c r="J502" i="47"/>
  <c r="I502" i="47"/>
  <c r="F502" i="47"/>
  <c r="E502" i="47"/>
  <c r="D502" i="47"/>
  <c r="C502" i="47"/>
  <c r="B502" i="47"/>
  <c r="A502" i="47"/>
  <c r="T501" i="47"/>
  <c r="Q501" i="47"/>
  <c r="O501" i="47"/>
  <c r="G501" i="47"/>
  <c r="E501" i="47"/>
  <c r="C501" i="47"/>
  <c r="A501" i="47"/>
  <c r="W501" i="47" s="1"/>
  <c r="X500" i="47"/>
  <c r="W500" i="47"/>
  <c r="V500" i="47"/>
  <c r="U500" i="47"/>
  <c r="T500" i="47"/>
  <c r="S500" i="47"/>
  <c r="R500" i="47"/>
  <c r="P500" i="47"/>
  <c r="O500" i="47"/>
  <c r="N500" i="47"/>
  <c r="M500" i="47"/>
  <c r="L500" i="47"/>
  <c r="K500" i="47"/>
  <c r="H500" i="47"/>
  <c r="G500" i="47"/>
  <c r="F500" i="47"/>
  <c r="E500" i="47"/>
  <c r="D500" i="47"/>
  <c r="C500" i="47"/>
  <c r="B500" i="47"/>
  <c r="A500" i="47"/>
  <c r="Q500" i="47" s="1"/>
  <c r="A499" i="47"/>
  <c r="W498" i="47"/>
  <c r="V498" i="47"/>
  <c r="T498" i="47"/>
  <c r="Q498" i="47"/>
  <c r="O498" i="47"/>
  <c r="N498" i="47"/>
  <c r="L498" i="47"/>
  <c r="H498" i="47"/>
  <c r="G498" i="47"/>
  <c r="F498" i="47"/>
  <c r="D498" i="47"/>
  <c r="B498" i="47"/>
  <c r="A498" i="47"/>
  <c r="X497" i="47"/>
  <c r="U497" i="47"/>
  <c r="R497" i="47"/>
  <c r="P497" i="47"/>
  <c r="O497" i="47"/>
  <c r="K497" i="47"/>
  <c r="H497" i="47"/>
  <c r="G497" i="47"/>
  <c r="B497" i="47"/>
  <c r="A497" i="47"/>
  <c r="V497" i="47" s="1"/>
  <c r="X496" i="47"/>
  <c r="V496" i="47"/>
  <c r="P496" i="47"/>
  <c r="N496" i="47"/>
  <c r="J496" i="47"/>
  <c r="G496" i="47"/>
  <c r="D496" i="47"/>
  <c r="B496" i="47"/>
  <c r="A496" i="47"/>
  <c r="Q495" i="47"/>
  <c r="O495" i="47"/>
  <c r="J495" i="47"/>
  <c r="G495" i="47"/>
  <c r="E495" i="47"/>
  <c r="A495" i="47"/>
  <c r="X494" i="47"/>
  <c r="V494" i="47"/>
  <c r="T494" i="47"/>
  <c r="S494" i="47"/>
  <c r="Q494" i="47"/>
  <c r="P494" i="47"/>
  <c r="M494" i="47"/>
  <c r="J494" i="47"/>
  <c r="H494" i="47"/>
  <c r="F494" i="47"/>
  <c r="E494" i="47"/>
  <c r="B494" i="47"/>
  <c r="A494" i="47"/>
  <c r="R493" i="47"/>
  <c r="I493" i="47"/>
  <c r="A493" i="47"/>
  <c r="X492" i="47"/>
  <c r="W492" i="47"/>
  <c r="V492" i="47"/>
  <c r="U492" i="47"/>
  <c r="T492" i="47"/>
  <c r="S492" i="47"/>
  <c r="R492" i="47"/>
  <c r="P492" i="47"/>
  <c r="O492" i="47"/>
  <c r="N492" i="47"/>
  <c r="M492" i="47"/>
  <c r="K492" i="47"/>
  <c r="J492" i="47"/>
  <c r="H492" i="47"/>
  <c r="G492" i="47"/>
  <c r="F492" i="47"/>
  <c r="E492" i="47"/>
  <c r="D492" i="47"/>
  <c r="B492" i="47"/>
  <c r="A492" i="47"/>
  <c r="Q492" i="47" s="1"/>
  <c r="X491" i="47"/>
  <c r="U491" i="47"/>
  <c r="T491" i="47"/>
  <c r="S491" i="47"/>
  <c r="Q491" i="47"/>
  <c r="O491" i="47"/>
  <c r="M491" i="47"/>
  <c r="K491" i="47"/>
  <c r="I491" i="47"/>
  <c r="H491" i="47"/>
  <c r="G491" i="47"/>
  <c r="D491" i="47"/>
  <c r="A491" i="47"/>
  <c r="X490" i="47"/>
  <c r="W490" i="47"/>
  <c r="U490" i="47"/>
  <c r="T490" i="47"/>
  <c r="Q490" i="47"/>
  <c r="P490" i="47"/>
  <c r="N490" i="47"/>
  <c r="M490" i="47"/>
  <c r="J490" i="47"/>
  <c r="H490" i="47"/>
  <c r="G490" i="47"/>
  <c r="F490" i="47"/>
  <c r="D490" i="47"/>
  <c r="B490" i="47"/>
  <c r="A490" i="47"/>
  <c r="X489" i="47"/>
  <c r="V489" i="47"/>
  <c r="S489" i="47"/>
  <c r="R489" i="47"/>
  <c r="M489" i="47"/>
  <c r="K489" i="47"/>
  <c r="I489" i="47"/>
  <c r="H489" i="47"/>
  <c r="G489" i="47"/>
  <c r="F489" i="47"/>
  <c r="B489" i="47"/>
  <c r="A489" i="47"/>
  <c r="W488" i="47"/>
  <c r="V488" i="47"/>
  <c r="S488" i="47"/>
  <c r="Q488" i="47"/>
  <c r="P488" i="47"/>
  <c r="K488" i="47"/>
  <c r="H488" i="47"/>
  <c r="G488" i="47"/>
  <c r="F488" i="47"/>
  <c r="D488" i="47"/>
  <c r="B488" i="47"/>
  <c r="A488" i="47"/>
  <c r="U487" i="47"/>
  <c r="T487" i="47"/>
  <c r="R487" i="47"/>
  <c r="Q487" i="47"/>
  <c r="K487" i="47"/>
  <c r="H487" i="47"/>
  <c r="G487" i="47"/>
  <c r="E487" i="47"/>
  <c r="C487" i="47"/>
  <c r="A487" i="47"/>
  <c r="O487" i="47" s="1"/>
  <c r="U486" i="47"/>
  <c r="T486" i="47"/>
  <c r="Q486" i="47"/>
  <c r="P486" i="47"/>
  <c r="K486" i="47"/>
  <c r="F486" i="47"/>
  <c r="E486" i="47"/>
  <c r="D486" i="47"/>
  <c r="C486" i="47"/>
  <c r="A486" i="47"/>
  <c r="W485" i="47"/>
  <c r="T485" i="47"/>
  <c r="S485" i="47"/>
  <c r="R485" i="47"/>
  <c r="Q485" i="47"/>
  <c r="O485" i="47"/>
  <c r="N485" i="47"/>
  <c r="L485" i="47"/>
  <c r="I485" i="47"/>
  <c r="G485" i="47"/>
  <c r="F485" i="47"/>
  <c r="E485" i="47"/>
  <c r="C485" i="47"/>
  <c r="B485" i="47"/>
  <c r="A485" i="47"/>
  <c r="X484" i="47"/>
  <c r="W484" i="47"/>
  <c r="V484" i="47"/>
  <c r="U484" i="47"/>
  <c r="T484" i="47"/>
  <c r="S484" i="47"/>
  <c r="R484" i="47"/>
  <c r="P484" i="47"/>
  <c r="O484" i="47"/>
  <c r="N484" i="47"/>
  <c r="L484" i="47"/>
  <c r="K484" i="47"/>
  <c r="H484" i="47"/>
  <c r="G484" i="47"/>
  <c r="F484" i="47"/>
  <c r="E484" i="47"/>
  <c r="D484" i="47"/>
  <c r="C484" i="47"/>
  <c r="B484" i="47"/>
  <c r="A484" i="47"/>
  <c r="Q484" i="47" s="1"/>
  <c r="V483" i="47"/>
  <c r="F483" i="47"/>
  <c r="D483" i="47"/>
  <c r="A483" i="47"/>
  <c r="P483" i="47" s="1"/>
  <c r="V482" i="47"/>
  <c r="P482" i="47"/>
  <c r="N482" i="47"/>
  <c r="H482" i="47"/>
  <c r="G482" i="47"/>
  <c r="A482" i="47"/>
  <c r="W481" i="47"/>
  <c r="U481" i="47"/>
  <c r="S481" i="47"/>
  <c r="R481" i="47"/>
  <c r="Q481" i="47"/>
  <c r="P481" i="47"/>
  <c r="N481" i="47"/>
  <c r="M481" i="47"/>
  <c r="H481" i="47"/>
  <c r="G481" i="47"/>
  <c r="E481" i="47"/>
  <c r="B481" i="47"/>
  <c r="A481" i="47"/>
  <c r="X480" i="47"/>
  <c r="W480" i="47"/>
  <c r="V480" i="47"/>
  <c r="R480" i="47"/>
  <c r="Q480" i="47"/>
  <c r="P480" i="47"/>
  <c r="O480" i="47"/>
  <c r="N480" i="47"/>
  <c r="L480" i="47"/>
  <c r="K480" i="47"/>
  <c r="I480" i="47"/>
  <c r="H480" i="47"/>
  <c r="G480" i="47"/>
  <c r="F480" i="47"/>
  <c r="D480" i="47"/>
  <c r="C480" i="47"/>
  <c r="B480" i="47"/>
  <c r="A480" i="47"/>
  <c r="S480" i="47" s="1"/>
  <c r="W479" i="47"/>
  <c r="T479" i="47"/>
  <c r="S479" i="47"/>
  <c r="R479" i="47"/>
  <c r="Q479" i="47"/>
  <c r="P479" i="47"/>
  <c r="M479" i="47"/>
  <c r="L479" i="47"/>
  <c r="J479" i="47"/>
  <c r="I479" i="47"/>
  <c r="H479" i="47"/>
  <c r="G479" i="47"/>
  <c r="D479" i="47"/>
  <c r="C479" i="47"/>
  <c r="B479" i="47"/>
  <c r="A479" i="47"/>
  <c r="X478" i="47"/>
  <c r="V478" i="47"/>
  <c r="U478" i="47"/>
  <c r="T478" i="47"/>
  <c r="R478" i="47"/>
  <c r="Q478" i="47"/>
  <c r="P478" i="47"/>
  <c r="N478" i="47"/>
  <c r="M478" i="47"/>
  <c r="L478" i="47"/>
  <c r="K478" i="47"/>
  <c r="I478" i="47"/>
  <c r="F478" i="47"/>
  <c r="E478" i="47"/>
  <c r="D478" i="47"/>
  <c r="C478" i="47"/>
  <c r="B478" i="47"/>
  <c r="A478" i="47"/>
  <c r="S478" i="47" s="1"/>
  <c r="V477" i="47"/>
  <c r="T477" i="47"/>
  <c r="S477" i="47"/>
  <c r="R477" i="47"/>
  <c r="Q477" i="47"/>
  <c r="O477" i="47"/>
  <c r="M477" i="47"/>
  <c r="L477" i="47"/>
  <c r="J477" i="47"/>
  <c r="I477" i="47"/>
  <c r="G477" i="47"/>
  <c r="F477" i="47"/>
  <c r="D477" i="47"/>
  <c r="C477" i="47"/>
  <c r="B477" i="47"/>
  <c r="A477" i="47"/>
  <c r="X476" i="47"/>
  <c r="W476" i="47"/>
  <c r="V476" i="47"/>
  <c r="U476" i="47"/>
  <c r="T476" i="47"/>
  <c r="S476" i="47"/>
  <c r="R476" i="47"/>
  <c r="P476" i="47"/>
  <c r="O476" i="47"/>
  <c r="N476" i="47"/>
  <c r="M476" i="47"/>
  <c r="K476" i="47"/>
  <c r="J476" i="47"/>
  <c r="G476" i="47"/>
  <c r="F476" i="47"/>
  <c r="E476" i="47"/>
  <c r="D476" i="47"/>
  <c r="B476" i="47"/>
  <c r="A476" i="47"/>
  <c r="Q476" i="47" s="1"/>
  <c r="W475" i="47"/>
  <c r="V475" i="47"/>
  <c r="U475" i="47"/>
  <c r="T475" i="47"/>
  <c r="M475" i="47"/>
  <c r="L475" i="47"/>
  <c r="K475" i="47"/>
  <c r="I475" i="47"/>
  <c r="G475" i="47"/>
  <c r="F475" i="47"/>
  <c r="A475" i="47"/>
  <c r="W474" i="47"/>
  <c r="U474" i="47"/>
  <c r="T474" i="47"/>
  <c r="R474" i="47"/>
  <c r="P474" i="47"/>
  <c r="L474" i="47"/>
  <c r="J474" i="47"/>
  <c r="I474" i="47"/>
  <c r="H474" i="47"/>
  <c r="G474" i="47"/>
  <c r="F474" i="47"/>
  <c r="A474" i="47"/>
  <c r="V473" i="47"/>
  <c r="U473" i="47"/>
  <c r="S473" i="47"/>
  <c r="R473" i="47"/>
  <c r="O473" i="47"/>
  <c r="I473" i="47"/>
  <c r="G473" i="47"/>
  <c r="F473" i="47"/>
  <c r="E473" i="47"/>
  <c r="A473" i="47"/>
  <c r="X472" i="47"/>
  <c r="T472" i="47"/>
  <c r="S472" i="47"/>
  <c r="R472" i="47"/>
  <c r="Q472" i="47"/>
  <c r="P472" i="47"/>
  <c r="O472" i="47"/>
  <c r="N472" i="47"/>
  <c r="J472" i="47"/>
  <c r="I472" i="47"/>
  <c r="H472" i="47"/>
  <c r="G472" i="47"/>
  <c r="F472" i="47"/>
  <c r="B472" i="47"/>
  <c r="A472" i="47"/>
  <c r="X471" i="47"/>
  <c r="R471" i="47"/>
  <c r="G471" i="47"/>
  <c r="A471" i="47"/>
  <c r="T471" i="47" s="1"/>
  <c r="V470" i="47"/>
  <c r="T470" i="47"/>
  <c r="S470" i="47"/>
  <c r="P470" i="47"/>
  <c r="N470" i="47"/>
  <c r="F470" i="47"/>
  <c r="D470" i="47"/>
  <c r="C470" i="47"/>
  <c r="A470" i="47"/>
  <c r="U470" i="47" s="1"/>
  <c r="W469" i="47"/>
  <c r="T469" i="47"/>
  <c r="S469" i="47"/>
  <c r="Q469" i="47"/>
  <c r="O469" i="47"/>
  <c r="K469" i="47"/>
  <c r="J469" i="47"/>
  <c r="G469" i="47"/>
  <c r="E469" i="47"/>
  <c r="B469" i="47"/>
  <c r="A469" i="47"/>
  <c r="X468" i="47"/>
  <c r="W468" i="47"/>
  <c r="V468" i="47"/>
  <c r="U468" i="47"/>
  <c r="T468" i="47"/>
  <c r="S468" i="47"/>
  <c r="R468" i="47"/>
  <c r="P468" i="47"/>
  <c r="O468" i="47"/>
  <c r="N468" i="47"/>
  <c r="M468" i="47"/>
  <c r="L468" i="47"/>
  <c r="K468" i="47"/>
  <c r="J468" i="47"/>
  <c r="G468" i="47"/>
  <c r="F468" i="47"/>
  <c r="E468" i="47"/>
  <c r="D468" i="47"/>
  <c r="C468" i="47"/>
  <c r="B468" i="47"/>
  <c r="A468" i="47"/>
  <c r="Q468" i="47" s="1"/>
  <c r="U467" i="47"/>
  <c r="T467" i="47"/>
  <c r="S467" i="47"/>
  <c r="Q467" i="47"/>
  <c r="P467" i="47"/>
  <c r="O467" i="47"/>
  <c r="K467" i="47"/>
  <c r="I467" i="47"/>
  <c r="H467" i="47"/>
  <c r="G467" i="47"/>
  <c r="F467" i="47"/>
  <c r="D467" i="47"/>
  <c r="A467" i="47"/>
  <c r="X466" i="47"/>
  <c r="U466" i="47"/>
  <c r="T466" i="47"/>
  <c r="Q466" i="47"/>
  <c r="P466" i="47"/>
  <c r="O466" i="47"/>
  <c r="N466" i="47"/>
  <c r="G466" i="47"/>
  <c r="F466" i="47"/>
  <c r="E466" i="47"/>
  <c r="D466" i="47"/>
  <c r="A466" i="47"/>
  <c r="X465" i="47"/>
  <c r="U465" i="47"/>
  <c r="S465" i="47"/>
  <c r="R465" i="47"/>
  <c r="Q465" i="47"/>
  <c r="P465" i="47"/>
  <c r="O465" i="47"/>
  <c r="M465" i="47"/>
  <c r="I465" i="47"/>
  <c r="G465" i="47"/>
  <c r="F465" i="47"/>
  <c r="C465" i="47"/>
  <c r="B465" i="47"/>
  <c r="A465" i="47"/>
  <c r="X464" i="47"/>
  <c r="W464" i="47"/>
  <c r="T464" i="47"/>
  <c r="S464" i="47"/>
  <c r="Q464" i="47"/>
  <c r="P464" i="47"/>
  <c r="O464" i="47"/>
  <c r="N464" i="47"/>
  <c r="L464" i="47"/>
  <c r="G464" i="47"/>
  <c r="F464" i="47"/>
  <c r="D464" i="47"/>
  <c r="C464" i="47"/>
  <c r="B464" i="47"/>
  <c r="A464" i="47"/>
  <c r="X463" i="47"/>
  <c r="U463" i="47"/>
  <c r="S463" i="47"/>
  <c r="R463" i="47"/>
  <c r="Q463" i="47"/>
  <c r="P463" i="47"/>
  <c r="O463" i="47"/>
  <c r="L463" i="47"/>
  <c r="K463" i="47"/>
  <c r="I463" i="47"/>
  <c r="G463" i="47"/>
  <c r="E463" i="47"/>
  <c r="C463" i="47"/>
  <c r="B463" i="47"/>
  <c r="A463" i="47"/>
  <c r="U462" i="47"/>
  <c r="K462" i="47"/>
  <c r="A462" i="47"/>
  <c r="T462" i="47" s="1"/>
  <c r="W461" i="47"/>
  <c r="V461" i="47"/>
  <c r="U461" i="47"/>
  <c r="T461" i="47"/>
  <c r="R461" i="47"/>
  <c r="Q461" i="47"/>
  <c r="O461" i="47"/>
  <c r="N461" i="47"/>
  <c r="M461" i="47"/>
  <c r="L461" i="47"/>
  <c r="K461" i="47"/>
  <c r="G461" i="47"/>
  <c r="F461" i="47"/>
  <c r="E461" i="47"/>
  <c r="D461" i="47"/>
  <c r="C461" i="47"/>
  <c r="B461" i="47"/>
  <c r="A461" i="47"/>
  <c r="S461" i="47" s="1"/>
  <c r="X460" i="47"/>
  <c r="W460" i="47"/>
  <c r="V460" i="47"/>
  <c r="U460" i="47"/>
  <c r="T460" i="47"/>
  <c r="S460" i="47"/>
  <c r="R460" i="47"/>
  <c r="P460" i="47"/>
  <c r="O460" i="47"/>
  <c r="N460" i="47"/>
  <c r="M460" i="47"/>
  <c r="K460" i="47"/>
  <c r="H460" i="47"/>
  <c r="G460" i="47"/>
  <c r="F460" i="47"/>
  <c r="E460" i="47"/>
  <c r="D460" i="47"/>
  <c r="B460" i="47"/>
  <c r="A460" i="47"/>
  <c r="Q460" i="47" s="1"/>
  <c r="X459" i="47"/>
  <c r="W459" i="47"/>
  <c r="V459" i="47"/>
  <c r="U459" i="47"/>
  <c r="S459" i="47"/>
  <c r="Q459" i="47"/>
  <c r="P459" i="47"/>
  <c r="O459" i="47"/>
  <c r="N459" i="47"/>
  <c r="M459" i="47"/>
  <c r="L459" i="47"/>
  <c r="I459" i="47"/>
  <c r="H459" i="47"/>
  <c r="G459" i="47"/>
  <c r="F459" i="47"/>
  <c r="E459" i="47"/>
  <c r="D459" i="47"/>
  <c r="C459" i="47"/>
  <c r="A459" i="47"/>
  <c r="T459" i="47" s="1"/>
  <c r="W458" i="47"/>
  <c r="U458" i="47"/>
  <c r="Q458" i="47"/>
  <c r="P458" i="47"/>
  <c r="N458" i="47"/>
  <c r="G458" i="47"/>
  <c r="E458" i="47"/>
  <c r="D458" i="47"/>
  <c r="B458" i="47"/>
  <c r="A458" i="47"/>
  <c r="X457" i="47"/>
  <c r="W457" i="47"/>
  <c r="V457" i="47"/>
  <c r="U457" i="47"/>
  <c r="R457" i="47"/>
  <c r="Q457" i="47"/>
  <c r="P457" i="47"/>
  <c r="O457" i="47"/>
  <c r="N457" i="47"/>
  <c r="M457" i="47"/>
  <c r="K457" i="47"/>
  <c r="I457" i="47"/>
  <c r="G457" i="47"/>
  <c r="F457" i="47"/>
  <c r="E457" i="47"/>
  <c r="B457" i="47"/>
  <c r="A457" i="47"/>
  <c r="S457" i="47" s="1"/>
  <c r="W456" i="47"/>
  <c r="Q456" i="47"/>
  <c r="P456" i="47"/>
  <c r="N456" i="47"/>
  <c r="L456" i="47"/>
  <c r="D456" i="47"/>
  <c r="C456" i="47"/>
  <c r="B456" i="47"/>
  <c r="A456" i="47"/>
  <c r="T456" i="47" s="1"/>
  <c r="X455" i="47"/>
  <c r="W455" i="47"/>
  <c r="U455" i="47"/>
  <c r="T455" i="47"/>
  <c r="R455" i="47"/>
  <c r="Q455" i="47"/>
  <c r="P455" i="47"/>
  <c r="O455" i="47"/>
  <c r="M455" i="47"/>
  <c r="L455" i="47"/>
  <c r="I455" i="47"/>
  <c r="H455" i="47"/>
  <c r="G455" i="47"/>
  <c r="E455" i="47"/>
  <c r="D455" i="47"/>
  <c r="C455" i="47"/>
  <c r="B455" i="47"/>
  <c r="A455" i="47"/>
  <c r="S455" i="47" s="1"/>
  <c r="V454" i="47"/>
  <c r="T454" i="47"/>
  <c r="Q454" i="47"/>
  <c r="P454" i="47"/>
  <c r="M454" i="47"/>
  <c r="L454" i="47"/>
  <c r="D454" i="47"/>
  <c r="C454" i="47"/>
  <c r="B454" i="47"/>
  <c r="A454" i="47"/>
  <c r="W453" i="47"/>
  <c r="V453" i="47"/>
  <c r="U453" i="47"/>
  <c r="T453" i="47"/>
  <c r="R453" i="47"/>
  <c r="Q453" i="47"/>
  <c r="O453" i="47"/>
  <c r="N453" i="47"/>
  <c r="M453" i="47"/>
  <c r="L453" i="47"/>
  <c r="K453" i="47"/>
  <c r="I453" i="47"/>
  <c r="G453" i="47"/>
  <c r="E453" i="47"/>
  <c r="D453" i="47"/>
  <c r="C453" i="47"/>
  <c r="B453" i="47"/>
  <c r="A453" i="47"/>
  <c r="S453" i="47" s="1"/>
  <c r="X452" i="47"/>
  <c r="W452" i="47"/>
  <c r="V452" i="47"/>
  <c r="U452" i="47"/>
  <c r="T452" i="47"/>
  <c r="S452" i="47"/>
  <c r="R452" i="47"/>
  <c r="P452" i="47"/>
  <c r="O452" i="47"/>
  <c r="N452" i="47"/>
  <c r="M452" i="47"/>
  <c r="L452" i="47"/>
  <c r="K452" i="47"/>
  <c r="H452" i="47"/>
  <c r="G452" i="47"/>
  <c r="F452" i="47"/>
  <c r="E452" i="47"/>
  <c r="C452" i="47"/>
  <c r="B452" i="47"/>
  <c r="A452" i="47"/>
  <c r="Q452" i="47" s="1"/>
  <c r="X451" i="47"/>
  <c r="W451" i="47"/>
  <c r="V451" i="47"/>
  <c r="S451" i="47"/>
  <c r="Q451" i="47"/>
  <c r="P451" i="47"/>
  <c r="O451" i="47"/>
  <c r="N451" i="47"/>
  <c r="M451" i="47"/>
  <c r="I451" i="47"/>
  <c r="H451" i="47"/>
  <c r="G451" i="47"/>
  <c r="F451" i="47"/>
  <c r="E451" i="47"/>
  <c r="D451" i="47"/>
  <c r="A451" i="47"/>
  <c r="T451" i="47" s="1"/>
  <c r="W450" i="47"/>
  <c r="U450" i="47"/>
  <c r="T450" i="47"/>
  <c r="R450" i="47"/>
  <c r="Q450" i="47"/>
  <c r="P450" i="47"/>
  <c r="N450" i="47"/>
  <c r="M450" i="47"/>
  <c r="I450" i="47"/>
  <c r="H450" i="47"/>
  <c r="G450" i="47"/>
  <c r="E450" i="47"/>
  <c r="B450" i="47"/>
  <c r="A450" i="47"/>
  <c r="X449" i="47"/>
  <c r="W449" i="47"/>
  <c r="V449" i="47"/>
  <c r="U449" i="47"/>
  <c r="R449" i="47"/>
  <c r="Q449" i="47"/>
  <c r="P449" i="47"/>
  <c r="O449" i="47"/>
  <c r="N449" i="47"/>
  <c r="M449" i="47"/>
  <c r="K449" i="47"/>
  <c r="H449" i="47"/>
  <c r="G449" i="47"/>
  <c r="F449" i="47"/>
  <c r="C449" i="47"/>
  <c r="B449" i="47"/>
  <c r="A449" i="47"/>
  <c r="S449" i="47" s="1"/>
  <c r="W448" i="47"/>
  <c r="T448" i="47"/>
  <c r="S448" i="47"/>
  <c r="R448" i="47"/>
  <c r="Q448" i="47"/>
  <c r="P448" i="47"/>
  <c r="N448" i="47"/>
  <c r="L448" i="47"/>
  <c r="I448" i="47"/>
  <c r="H448" i="47"/>
  <c r="G448" i="47"/>
  <c r="D448" i="47"/>
  <c r="C448" i="47"/>
  <c r="B448" i="47"/>
  <c r="A448" i="47"/>
  <c r="X447" i="47"/>
  <c r="W447" i="47"/>
  <c r="U447" i="47"/>
  <c r="T447" i="47"/>
  <c r="R447" i="47"/>
  <c r="Q447" i="47"/>
  <c r="P447" i="47"/>
  <c r="O447" i="47"/>
  <c r="M447" i="47"/>
  <c r="L447" i="47"/>
  <c r="K447" i="47"/>
  <c r="I447" i="47"/>
  <c r="G447" i="47"/>
  <c r="D447" i="47"/>
  <c r="C447" i="47"/>
  <c r="B447" i="47"/>
  <c r="A447" i="47"/>
  <c r="S447" i="47" s="1"/>
  <c r="V446" i="47"/>
  <c r="T446" i="47"/>
  <c r="S446" i="47"/>
  <c r="R446" i="47"/>
  <c r="Q446" i="47"/>
  <c r="P446" i="47"/>
  <c r="M446" i="47"/>
  <c r="L446" i="47"/>
  <c r="I446" i="47"/>
  <c r="H446" i="47"/>
  <c r="D446" i="47"/>
  <c r="C446" i="47"/>
  <c r="B446" i="47"/>
  <c r="A446" i="47"/>
  <c r="W445" i="47"/>
  <c r="V445" i="47"/>
  <c r="U445" i="47"/>
  <c r="T445" i="47"/>
  <c r="R445" i="47"/>
  <c r="Q445" i="47"/>
  <c r="O445" i="47"/>
  <c r="N445" i="47"/>
  <c r="M445" i="47"/>
  <c r="L445" i="47"/>
  <c r="K445" i="47"/>
  <c r="I445" i="47"/>
  <c r="G445" i="47"/>
  <c r="E445" i="47"/>
  <c r="D445" i="47"/>
  <c r="C445" i="47"/>
  <c r="B445" i="47"/>
  <c r="A445" i="47"/>
  <c r="S445" i="47" s="1"/>
  <c r="X444" i="47"/>
  <c r="W444" i="47"/>
  <c r="V444" i="47"/>
  <c r="U444" i="47"/>
  <c r="T444" i="47"/>
  <c r="S444" i="47"/>
  <c r="R444" i="47"/>
  <c r="P444" i="47"/>
  <c r="O444" i="47"/>
  <c r="N444" i="47"/>
  <c r="M444" i="47"/>
  <c r="L444" i="47"/>
  <c r="K444" i="47"/>
  <c r="H444" i="47"/>
  <c r="G444" i="47"/>
  <c r="E444" i="47"/>
  <c r="D444" i="47"/>
  <c r="C444" i="47"/>
  <c r="B444" i="47"/>
  <c r="A444" i="47"/>
  <c r="Q444" i="47" s="1"/>
  <c r="X443" i="47"/>
  <c r="W443" i="47"/>
  <c r="V443" i="47"/>
  <c r="U443" i="47"/>
  <c r="S443" i="47"/>
  <c r="Q443" i="47"/>
  <c r="P443" i="47"/>
  <c r="O443" i="47"/>
  <c r="N443" i="47"/>
  <c r="M443" i="47"/>
  <c r="L443" i="47"/>
  <c r="I443" i="47"/>
  <c r="G443" i="47"/>
  <c r="E443" i="47"/>
  <c r="D443" i="47"/>
  <c r="C443" i="47"/>
  <c r="A443" i="47"/>
  <c r="T443" i="47" s="1"/>
  <c r="W442" i="47"/>
  <c r="R442" i="47"/>
  <c r="N442" i="47"/>
  <c r="M442" i="47"/>
  <c r="H442" i="47"/>
  <c r="D442" i="47"/>
  <c r="B442" i="47"/>
  <c r="A442" i="47"/>
  <c r="X441" i="47"/>
  <c r="W441" i="47"/>
  <c r="V441" i="47"/>
  <c r="U441" i="47"/>
  <c r="R441" i="47"/>
  <c r="Q441" i="47"/>
  <c r="P441" i="47"/>
  <c r="O441" i="47"/>
  <c r="N441" i="47"/>
  <c r="M441" i="47"/>
  <c r="K441" i="47"/>
  <c r="I441" i="47"/>
  <c r="G441" i="47"/>
  <c r="E441" i="47"/>
  <c r="C441" i="47"/>
  <c r="B441" i="47"/>
  <c r="A441" i="47"/>
  <c r="S441" i="47" s="1"/>
  <c r="V440" i="47"/>
  <c r="A440" i="47"/>
  <c r="L440" i="47" s="1"/>
  <c r="X439" i="47"/>
  <c r="W439" i="47"/>
  <c r="T439" i="47"/>
  <c r="R439" i="47"/>
  <c r="Q439" i="47"/>
  <c r="P439" i="47"/>
  <c r="O439" i="47"/>
  <c r="M439" i="47"/>
  <c r="K439" i="47"/>
  <c r="I439" i="47"/>
  <c r="H439" i="47"/>
  <c r="G439" i="47"/>
  <c r="E439" i="47"/>
  <c r="D439" i="47"/>
  <c r="B439" i="47"/>
  <c r="A439" i="47"/>
  <c r="S439" i="47" s="1"/>
  <c r="A438" i="47"/>
  <c r="W437" i="47"/>
  <c r="V437" i="47"/>
  <c r="T437" i="47"/>
  <c r="R437" i="47"/>
  <c r="Q437" i="47"/>
  <c r="O437" i="47"/>
  <c r="N437" i="47"/>
  <c r="M437" i="47"/>
  <c r="K437" i="47"/>
  <c r="I437" i="47"/>
  <c r="G437" i="47"/>
  <c r="F437" i="47"/>
  <c r="E437" i="47"/>
  <c r="D437" i="47"/>
  <c r="B437" i="47"/>
  <c r="A437" i="47"/>
  <c r="S437" i="47" s="1"/>
  <c r="X436" i="47"/>
  <c r="W436" i="47"/>
  <c r="V436" i="47"/>
  <c r="U436" i="47"/>
  <c r="T436" i="47"/>
  <c r="S436" i="47"/>
  <c r="R436" i="47"/>
  <c r="P436" i="47"/>
  <c r="O436" i="47"/>
  <c r="N436" i="47"/>
  <c r="M436" i="47"/>
  <c r="K436" i="47"/>
  <c r="G436" i="47"/>
  <c r="F436" i="47"/>
  <c r="E436" i="47"/>
  <c r="D436" i="47"/>
  <c r="B436" i="47"/>
  <c r="A436" i="47"/>
  <c r="Q436" i="47" s="1"/>
  <c r="X435" i="47"/>
  <c r="W435" i="47"/>
  <c r="V435" i="47"/>
  <c r="U435" i="47"/>
  <c r="S435" i="47"/>
  <c r="Q435" i="47"/>
  <c r="P435" i="47"/>
  <c r="O435" i="47"/>
  <c r="N435" i="47"/>
  <c r="M435" i="47"/>
  <c r="I435" i="47"/>
  <c r="H435" i="47"/>
  <c r="G435" i="47"/>
  <c r="F435" i="47"/>
  <c r="E435" i="47"/>
  <c r="D435" i="47"/>
  <c r="A435" i="47"/>
  <c r="T435" i="47" s="1"/>
  <c r="W434" i="47"/>
  <c r="V434" i="47"/>
  <c r="R434" i="47"/>
  <c r="Q434" i="47"/>
  <c r="P434" i="47"/>
  <c r="J434" i="47"/>
  <c r="G434" i="47"/>
  <c r="E434" i="47"/>
  <c r="D434" i="47"/>
  <c r="A434" i="47"/>
  <c r="U434" i="47" s="1"/>
  <c r="X433" i="47"/>
  <c r="W433" i="47"/>
  <c r="V433" i="47"/>
  <c r="U433" i="47"/>
  <c r="R433" i="47"/>
  <c r="Q433" i="47"/>
  <c r="P433" i="47"/>
  <c r="O433" i="47"/>
  <c r="N433" i="47"/>
  <c r="M433" i="47"/>
  <c r="K433" i="47"/>
  <c r="H433" i="47"/>
  <c r="G433" i="47"/>
  <c r="F433" i="47"/>
  <c r="E433" i="47"/>
  <c r="B433" i="47"/>
  <c r="A433" i="47"/>
  <c r="S433" i="47" s="1"/>
  <c r="R432" i="47"/>
  <c r="N432" i="47"/>
  <c r="G432" i="47"/>
  <c r="B432" i="47"/>
  <c r="A432" i="47"/>
  <c r="W432" i="47" s="1"/>
  <c r="X431" i="47"/>
  <c r="W431" i="47"/>
  <c r="U431" i="47"/>
  <c r="T431" i="47"/>
  <c r="R431" i="47"/>
  <c r="Q431" i="47"/>
  <c r="P431" i="47"/>
  <c r="O431" i="47"/>
  <c r="M431" i="47"/>
  <c r="L431" i="47"/>
  <c r="K431" i="47"/>
  <c r="H431" i="47"/>
  <c r="E431" i="47"/>
  <c r="D431" i="47"/>
  <c r="C431" i="47"/>
  <c r="B431" i="47"/>
  <c r="A431" i="47"/>
  <c r="S431" i="47" s="1"/>
  <c r="V430" i="47"/>
  <c r="U430" i="47"/>
  <c r="Q430" i="47"/>
  <c r="P430" i="47"/>
  <c r="M430" i="47"/>
  <c r="K430" i="47"/>
  <c r="D430" i="47"/>
  <c r="C430" i="47"/>
  <c r="B430" i="47"/>
  <c r="A430" i="47"/>
  <c r="T430" i="47" s="1"/>
  <c r="W429" i="47"/>
  <c r="V429" i="47"/>
  <c r="U429" i="47"/>
  <c r="T429" i="47"/>
  <c r="R429" i="47"/>
  <c r="Q429" i="47"/>
  <c r="O429" i="47"/>
  <c r="N429" i="47"/>
  <c r="M429" i="47"/>
  <c r="L429" i="47"/>
  <c r="K429" i="47"/>
  <c r="I429" i="47"/>
  <c r="F429" i="47"/>
  <c r="E429" i="47"/>
  <c r="D429" i="47"/>
  <c r="C429" i="47"/>
  <c r="B429" i="47"/>
  <c r="A429" i="47"/>
  <c r="S429" i="47" s="1"/>
  <c r="X428" i="47"/>
  <c r="W428" i="47"/>
  <c r="V428" i="47"/>
  <c r="U428" i="47"/>
  <c r="T428" i="47"/>
  <c r="S428" i="47"/>
  <c r="R428" i="47"/>
  <c r="P428" i="47"/>
  <c r="O428" i="47"/>
  <c r="N428" i="47"/>
  <c r="M428" i="47"/>
  <c r="K428" i="47"/>
  <c r="J428" i="47"/>
  <c r="H428" i="47"/>
  <c r="B428" i="47"/>
  <c r="A428" i="47"/>
  <c r="Q428" i="47" s="1"/>
  <c r="W427" i="47"/>
  <c r="S427" i="47"/>
  <c r="Q427" i="47"/>
  <c r="L427" i="47"/>
  <c r="H427" i="47"/>
  <c r="F427" i="47"/>
  <c r="C427" i="47"/>
  <c r="A427" i="47"/>
  <c r="M427" i="47" s="1"/>
  <c r="J426" i="47"/>
  <c r="A426" i="47"/>
  <c r="V426" i="47" s="1"/>
  <c r="J425" i="47"/>
  <c r="A425" i="47"/>
  <c r="U425" i="47" s="1"/>
  <c r="V424" i="47"/>
  <c r="S424" i="47"/>
  <c r="R424" i="47"/>
  <c r="Q424" i="47"/>
  <c r="P424" i="47"/>
  <c r="O424" i="47"/>
  <c r="J424" i="47"/>
  <c r="I424" i="47"/>
  <c r="H424" i="47"/>
  <c r="G424" i="47"/>
  <c r="F424" i="47"/>
  <c r="D424" i="47"/>
  <c r="A424" i="47"/>
  <c r="X423" i="47"/>
  <c r="T423" i="47"/>
  <c r="S423" i="47"/>
  <c r="R423" i="47"/>
  <c r="Q423" i="47"/>
  <c r="O423" i="47"/>
  <c r="M423" i="47"/>
  <c r="J423" i="47"/>
  <c r="H423" i="47"/>
  <c r="E423" i="47"/>
  <c r="D423" i="47"/>
  <c r="A423" i="47"/>
  <c r="X422" i="47"/>
  <c r="U422" i="47"/>
  <c r="S422" i="47"/>
  <c r="R422" i="47"/>
  <c r="Q422" i="47"/>
  <c r="P422" i="47"/>
  <c r="N422" i="47"/>
  <c r="J422" i="47"/>
  <c r="I422" i="47"/>
  <c r="H422" i="47"/>
  <c r="F422" i="47"/>
  <c r="E422" i="47"/>
  <c r="D422" i="47"/>
  <c r="A422" i="47"/>
  <c r="W421" i="47"/>
  <c r="V421" i="47"/>
  <c r="T421" i="47"/>
  <c r="S421" i="47"/>
  <c r="R421" i="47"/>
  <c r="Q421" i="47"/>
  <c r="N421" i="47"/>
  <c r="M421" i="47"/>
  <c r="J421" i="47"/>
  <c r="I421" i="47"/>
  <c r="G421" i="47"/>
  <c r="E421" i="47"/>
  <c r="D421" i="47"/>
  <c r="B421" i="47"/>
  <c r="A421" i="47"/>
  <c r="X420" i="47"/>
  <c r="W420" i="47"/>
  <c r="V420" i="47"/>
  <c r="U420" i="47"/>
  <c r="T420" i="47"/>
  <c r="S420" i="47"/>
  <c r="R420" i="47"/>
  <c r="P420" i="47"/>
  <c r="O420" i="47"/>
  <c r="N420" i="47"/>
  <c r="M420" i="47"/>
  <c r="K420" i="47"/>
  <c r="H420" i="47"/>
  <c r="G420" i="47"/>
  <c r="F420" i="47"/>
  <c r="E420" i="47"/>
  <c r="D420" i="47"/>
  <c r="B420" i="47"/>
  <c r="A420" i="47"/>
  <c r="Q420" i="47" s="1"/>
  <c r="U419" i="47"/>
  <c r="S419" i="47"/>
  <c r="Q419" i="47"/>
  <c r="I419" i="47"/>
  <c r="F419" i="47"/>
  <c r="E419" i="47"/>
  <c r="A419" i="47"/>
  <c r="W419" i="47" s="1"/>
  <c r="W418" i="47"/>
  <c r="A418" i="47"/>
  <c r="X417" i="47"/>
  <c r="V417" i="47"/>
  <c r="U417" i="47"/>
  <c r="S417" i="47"/>
  <c r="R417" i="47"/>
  <c r="Q417" i="47"/>
  <c r="O417" i="47"/>
  <c r="K417" i="47"/>
  <c r="I417" i="47"/>
  <c r="H417" i="47"/>
  <c r="F417" i="47"/>
  <c r="E417" i="47"/>
  <c r="A417" i="47"/>
  <c r="X416" i="47"/>
  <c r="V416" i="47"/>
  <c r="S416" i="47"/>
  <c r="R416" i="47"/>
  <c r="Q416" i="47"/>
  <c r="P416" i="47"/>
  <c r="O416" i="47"/>
  <c r="N416" i="47"/>
  <c r="I416" i="47"/>
  <c r="H416" i="47"/>
  <c r="G416" i="47"/>
  <c r="F416" i="47"/>
  <c r="A416" i="47"/>
  <c r="X415" i="47"/>
  <c r="W415" i="47"/>
  <c r="T415" i="47"/>
  <c r="S415" i="47"/>
  <c r="R415" i="47"/>
  <c r="Q415" i="47"/>
  <c r="O415" i="47"/>
  <c r="M415" i="47"/>
  <c r="L415" i="47"/>
  <c r="J415" i="47"/>
  <c r="H415" i="47"/>
  <c r="D415" i="47"/>
  <c r="C415" i="47"/>
  <c r="B415" i="47"/>
  <c r="A415" i="47"/>
  <c r="X414" i="47"/>
  <c r="N414" i="47"/>
  <c r="L414" i="47"/>
  <c r="D414" i="47"/>
  <c r="A414" i="47"/>
  <c r="W413" i="47"/>
  <c r="U413" i="47"/>
  <c r="K413" i="47"/>
  <c r="C413" i="47"/>
  <c r="A413" i="47"/>
  <c r="X412" i="47"/>
  <c r="W412" i="47"/>
  <c r="U412" i="47"/>
  <c r="T412" i="47"/>
  <c r="S412" i="47"/>
  <c r="R412" i="47"/>
  <c r="P412" i="47"/>
  <c r="O412" i="47"/>
  <c r="N412" i="47"/>
  <c r="M412" i="47"/>
  <c r="L412" i="47"/>
  <c r="K412" i="47"/>
  <c r="H412" i="47"/>
  <c r="G412" i="47"/>
  <c r="F412" i="47"/>
  <c r="E412" i="47"/>
  <c r="C412" i="47"/>
  <c r="B412" i="47"/>
  <c r="A412" i="47"/>
  <c r="Q412" i="47" s="1"/>
  <c r="X411" i="47"/>
  <c r="W411" i="47"/>
  <c r="S411" i="47"/>
  <c r="Q411" i="47"/>
  <c r="O411" i="47"/>
  <c r="N411" i="47"/>
  <c r="H411" i="47"/>
  <c r="F411" i="47"/>
  <c r="E411" i="47"/>
  <c r="C411" i="47"/>
  <c r="A411" i="47"/>
  <c r="X410" i="47"/>
  <c r="P410" i="47"/>
  <c r="O410" i="47"/>
  <c r="N410" i="47"/>
  <c r="M410" i="47"/>
  <c r="F410" i="47"/>
  <c r="E410" i="47"/>
  <c r="A410" i="47"/>
  <c r="X409" i="47"/>
  <c r="W409" i="47"/>
  <c r="O409" i="47"/>
  <c r="N409" i="47"/>
  <c r="M409" i="47"/>
  <c r="K409" i="47"/>
  <c r="E409" i="47"/>
  <c r="C409" i="47"/>
  <c r="B409" i="47"/>
  <c r="A409" i="47"/>
  <c r="X408" i="47"/>
  <c r="O408" i="47"/>
  <c r="N408" i="47"/>
  <c r="L408" i="47"/>
  <c r="C408" i="47"/>
  <c r="A408" i="47"/>
  <c r="V408" i="47" s="1"/>
  <c r="X407" i="47"/>
  <c r="W407" i="47"/>
  <c r="M407" i="47"/>
  <c r="L407" i="47"/>
  <c r="K407" i="47"/>
  <c r="C407" i="47"/>
  <c r="B407" i="47"/>
  <c r="A407" i="47"/>
  <c r="T407" i="47" s="1"/>
  <c r="X406" i="47"/>
  <c r="M406" i="47"/>
  <c r="J406" i="47"/>
  <c r="C406" i="47"/>
  <c r="A406" i="47"/>
  <c r="U406" i="47" s="1"/>
  <c r="V405" i="47"/>
  <c r="L405" i="47"/>
  <c r="J405" i="47"/>
  <c r="B405" i="47"/>
  <c r="A405" i="47"/>
  <c r="T405" i="47" s="1"/>
  <c r="X404" i="47"/>
  <c r="W404" i="47"/>
  <c r="V404" i="47"/>
  <c r="U404" i="47"/>
  <c r="T404" i="47"/>
  <c r="S404" i="47"/>
  <c r="R404" i="47"/>
  <c r="P404" i="47"/>
  <c r="O404" i="47"/>
  <c r="N404" i="47"/>
  <c r="M404" i="47"/>
  <c r="L404" i="47"/>
  <c r="K404" i="47"/>
  <c r="H404" i="47"/>
  <c r="G404" i="47"/>
  <c r="F404" i="47"/>
  <c r="E404" i="47"/>
  <c r="C404" i="47"/>
  <c r="B404" i="47"/>
  <c r="A404" i="47"/>
  <c r="Q404" i="47" s="1"/>
  <c r="W403" i="47"/>
  <c r="O403" i="47"/>
  <c r="M403" i="47"/>
  <c r="H403" i="47"/>
  <c r="A403" i="47"/>
  <c r="A402" i="47"/>
  <c r="N402" i="47" s="1"/>
  <c r="A401" i="47"/>
  <c r="M401" i="47" s="1"/>
  <c r="X400" i="47"/>
  <c r="W400" i="47"/>
  <c r="V400" i="47"/>
  <c r="S400" i="47"/>
  <c r="P400" i="47"/>
  <c r="N400" i="47"/>
  <c r="L400" i="47"/>
  <c r="J400" i="47"/>
  <c r="I400" i="47"/>
  <c r="F400" i="47"/>
  <c r="C400" i="47"/>
  <c r="A400" i="47"/>
  <c r="X399" i="47"/>
  <c r="W399" i="47"/>
  <c r="T399" i="47"/>
  <c r="S399" i="47"/>
  <c r="O399" i="47"/>
  <c r="K399" i="47"/>
  <c r="I399" i="47"/>
  <c r="D399" i="47"/>
  <c r="B399" i="47"/>
  <c r="A399" i="47"/>
  <c r="A398" i="47"/>
  <c r="X398" i="47" s="1"/>
  <c r="Q397" i="47"/>
  <c r="E397" i="47"/>
  <c r="A397" i="47"/>
  <c r="X396" i="47"/>
  <c r="W396" i="47"/>
  <c r="U396" i="47"/>
  <c r="T396" i="47"/>
  <c r="S396" i="47"/>
  <c r="R396" i="47"/>
  <c r="P396" i="47"/>
  <c r="O396" i="47"/>
  <c r="N396" i="47"/>
  <c r="M396" i="47"/>
  <c r="L396" i="47"/>
  <c r="K396" i="47"/>
  <c r="H396" i="47"/>
  <c r="G396" i="47"/>
  <c r="F396" i="47"/>
  <c r="E396" i="47"/>
  <c r="C396" i="47"/>
  <c r="B396" i="47"/>
  <c r="A396" i="47"/>
  <c r="Q396" i="47" s="1"/>
  <c r="O395" i="47"/>
  <c r="E395" i="47"/>
  <c r="A395" i="47"/>
  <c r="N394" i="47"/>
  <c r="A394" i="47"/>
  <c r="X393" i="47"/>
  <c r="V393" i="47"/>
  <c r="R393" i="47"/>
  <c r="N393" i="47"/>
  <c r="A393" i="47"/>
  <c r="W392" i="47"/>
  <c r="T392" i="47"/>
  <c r="R392" i="47"/>
  <c r="L392" i="47"/>
  <c r="J392" i="47"/>
  <c r="B392" i="47"/>
  <c r="A392" i="47"/>
  <c r="A391" i="47"/>
  <c r="A390" i="47"/>
  <c r="W389" i="47"/>
  <c r="U389" i="47"/>
  <c r="S389" i="47"/>
  <c r="R389" i="47"/>
  <c r="Q389" i="47"/>
  <c r="O389" i="47"/>
  <c r="N389" i="47"/>
  <c r="M389" i="47"/>
  <c r="J389" i="47"/>
  <c r="I389" i="47"/>
  <c r="G389" i="47"/>
  <c r="F389" i="47"/>
  <c r="E389" i="47"/>
  <c r="D389" i="47"/>
  <c r="A389" i="47"/>
  <c r="X388" i="47"/>
  <c r="W388" i="47"/>
  <c r="V388" i="47"/>
  <c r="U388" i="47"/>
  <c r="T388" i="47"/>
  <c r="S388" i="47"/>
  <c r="R388" i="47"/>
  <c r="P388" i="47"/>
  <c r="O388" i="47"/>
  <c r="N388" i="47"/>
  <c r="M388" i="47"/>
  <c r="K388" i="47"/>
  <c r="J388" i="47"/>
  <c r="H388" i="47"/>
  <c r="G388" i="47"/>
  <c r="F388" i="47"/>
  <c r="E388" i="47"/>
  <c r="D388" i="47"/>
  <c r="B388" i="47"/>
  <c r="A388" i="47"/>
  <c r="Q388" i="47" s="1"/>
  <c r="X387" i="47"/>
  <c r="V387" i="47"/>
  <c r="S387" i="47"/>
  <c r="N387" i="47"/>
  <c r="K387" i="47"/>
  <c r="H387" i="47"/>
  <c r="D387" i="47"/>
  <c r="A387" i="47"/>
  <c r="W386" i="47"/>
  <c r="U386" i="47"/>
  <c r="R386" i="47"/>
  <c r="M386" i="47"/>
  <c r="J386" i="47"/>
  <c r="H386" i="47"/>
  <c r="B386" i="47"/>
  <c r="A386" i="47"/>
  <c r="S385" i="47"/>
  <c r="M385" i="47"/>
  <c r="A385" i="47"/>
  <c r="W385" i="47" s="1"/>
  <c r="V384" i="47"/>
  <c r="S384" i="47"/>
  <c r="Q384" i="47"/>
  <c r="K384" i="47"/>
  <c r="I384" i="47"/>
  <c r="F384" i="47"/>
  <c r="A384" i="47"/>
  <c r="X383" i="47"/>
  <c r="U383" i="47"/>
  <c r="S383" i="47"/>
  <c r="R383" i="47"/>
  <c r="Q383" i="47"/>
  <c r="P383" i="47"/>
  <c r="O383" i="47"/>
  <c r="M383" i="47"/>
  <c r="J383" i="47"/>
  <c r="I383" i="47"/>
  <c r="H383" i="47"/>
  <c r="G383" i="47"/>
  <c r="E383" i="47"/>
  <c r="D383" i="47"/>
  <c r="A383" i="47"/>
  <c r="X382" i="47"/>
  <c r="V382" i="47"/>
  <c r="T382" i="47"/>
  <c r="S382" i="47"/>
  <c r="R382" i="47"/>
  <c r="Q382" i="47"/>
  <c r="N382" i="47"/>
  <c r="M382" i="47"/>
  <c r="J382" i="47"/>
  <c r="I382" i="47"/>
  <c r="H382" i="47"/>
  <c r="E382" i="47"/>
  <c r="D382" i="47"/>
  <c r="B382" i="47"/>
  <c r="A382" i="47"/>
  <c r="W381" i="47"/>
  <c r="S381" i="47"/>
  <c r="R381" i="47"/>
  <c r="Q381" i="47"/>
  <c r="O381" i="47"/>
  <c r="N381" i="47"/>
  <c r="M381" i="47"/>
  <c r="I381" i="47"/>
  <c r="G381" i="47"/>
  <c r="F381" i="47"/>
  <c r="E381" i="47"/>
  <c r="D381" i="47"/>
  <c r="A381" i="47"/>
  <c r="U381" i="47" s="1"/>
  <c r="X380" i="47"/>
  <c r="W380" i="47"/>
  <c r="V380" i="47"/>
  <c r="U380" i="47"/>
  <c r="T380" i="47"/>
  <c r="S380" i="47"/>
  <c r="R380" i="47"/>
  <c r="P380" i="47"/>
  <c r="O380" i="47"/>
  <c r="N380" i="47"/>
  <c r="M380" i="47"/>
  <c r="K380" i="47"/>
  <c r="J380" i="47"/>
  <c r="H380" i="47"/>
  <c r="G380" i="47"/>
  <c r="F380" i="47"/>
  <c r="E380" i="47"/>
  <c r="D380" i="47"/>
  <c r="B380" i="47"/>
  <c r="A380" i="47"/>
  <c r="Q380" i="47" s="1"/>
  <c r="X379" i="47"/>
  <c r="W379" i="47"/>
  <c r="V379" i="47"/>
  <c r="U379" i="47"/>
  <c r="Q379" i="47"/>
  <c r="P379" i="47"/>
  <c r="O379" i="47"/>
  <c r="N379" i="47"/>
  <c r="M379" i="47"/>
  <c r="H379" i="47"/>
  <c r="G379" i="47"/>
  <c r="F379" i="47"/>
  <c r="E379" i="47"/>
  <c r="D379" i="47"/>
  <c r="A379" i="47"/>
  <c r="T379" i="47" s="1"/>
  <c r="V378" i="47"/>
  <c r="T378" i="47"/>
  <c r="P378" i="47"/>
  <c r="J378" i="47"/>
  <c r="H378" i="47"/>
  <c r="B378" i="47"/>
  <c r="A378" i="47"/>
  <c r="U378" i="47" s="1"/>
  <c r="X377" i="47"/>
  <c r="W377" i="47"/>
  <c r="V377" i="47"/>
  <c r="U377" i="47"/>
  <c r="Q377" i="47"/>
  <c r="P377" i="47"/>
  <c r="O377" i="47"/>
  <c r="N377" i="47"/>
  <c r="M377" i="47"/>
  <c r="K377" i="47"/>
  <c r="H377" i="47"/>
  <c r="G377" i="47"/>
  <c r="F377" i="47"/>
  <c r="E377" i="47"/>
  <c r="B377" i="47"/>
  <c r="A377" i="47"/>
  <c r="S377" i="47" s="1"/>
  <c r="T376" i="47"/>
  <c r="R376" i="47"/>
  <c r="I376" i="47"/>
  <c r="G376" i="47"/>
  <c r="A376" i="47"/>
  <c r="K376" i="47" s="1"/>
  <c r="X375" i="47"/>
  <c r="W375" i="47"/>
  <c r="U375" i="47"/>
  <c r="T375" i="47"/>
  <c r="Q375" i="47"/>
  <c r="P375" i="47"/>
  <c r="O375" i="47"/>
  <c r="M375" i="47"/>
  <c r="K375" i="47"/>
  <c r="H375" i="47"/>
  <c r="G375" i="47"/>
  <c r="E375" i="47"/>
  <c r="D375" i="47"/>
  <c r="B375" i="47"/>
  <c r="A375" i="47"/>
  <c r="S375" i="47" s="1"/>
  <c r="U374" i="47"/>
  <c r="T374" i="47"/>
  <c r="S374" i="47"/>
  <c r="R374" i="47"/>
  <c r="Q374" i="47"/>
  <c r="K374" i="47"/>
  <c r="J374" i="47"/>
  <c r="I374" i="47"/>
  <c r="H374" i="47"/>
  <c r="F374" i="47"/>
  <c r="A374" i="47"/>
  <c r="W373" i="47"/>
  <c r="V373" i="47"/>
  <c r="U373" i="47"/>
  <c r="T373" i="47"/>
  <c r="Q373" i="47"/>
  <c r="O373" i="47"/>
  <c r="N373" i="47"/>
  <c r="M373" i="47"/>
  <c r="K373" i="47"/>
  <c r="G373" i="47"/>
  <c r="F373" i="47"/>
  <c r="E373" i="47"/>
  <c r="D373" i="47"/>
  <c r="B373" i="47"/>
  <c r="A373" i="47"/>
  <c r="S373" i="47" s="1"/>
  <c r="X372" i="47"/>
  <c r="W372" i="47"/>
  <c r="V372" i="47"/>
  <c r="U372" i="47"/>
  <c r="T372" i="47"/>
  <c r="S372" i="47"/>
  <c r="R372" i="47"/>
  <c r="P372" i="47"/>
  <c r="O372" i="47"/>
  <c r="N372" i="47"/>
  <c r="M372" i="47"/>
  <c r="K372" i="47"/>
  <c r="J372" i="47"/>
  <c r="H372" i="47"/>
  <c r="G372" i="47"/>
  <c r="F372" i="47"/>
  <c r="E372" i="47"/>
  <c r="D372" i="47"/>
  <c r="B372" i="47"/>
  <c r="A372" i="47"/>
  <c r="Q372" i="47" s="1"/>
  <c r="X371" i="47"/>
  <c r="W371" i="47"/>
  <c r="V371" i="47"/>
  <c r="U371" i="47"/>
  <c r="S371" i="47"/>
  <c r="Q371" i="47"/>
  <c r="P371" i="47"/>
  <c r="O371" i="47"/>
  <c r="N371" i="47"/>
  <c r="M371" i="47"/>
  <c r="I371" i="47"/>
  <c r="H371" i="47"/>
  <c r="G371" i="47"/>
  <c r="F371" i="47"/>
  <c r="E371" i="47"/>
  <c r="D371" i="47"/>
  <c r="A371" i="47"/>
  <c r="T371" i="47" s="1"/>
  <c r="Q370" i="47"/>
  <c r="P370" i="47"/>
  <c r="D370" i="47"/>
  <c r="B370" i="47"/>
  <c r="A370" i="47"/>
  <c r="X369" i="47"/>
  <c r="W369" i="47"/>
  <c r="V369" i="47"/>
  <c r="U369" i="47"/>
  <c r="R369" i="47"/>
  <c r="Q369" i="47"/>
  <c r="P369" i="47"/>
  <c r="O369" i="47"/>
  <c r="N369" i="47"/>
  <c r="M369" i="47"/>
  <c r="K369" i="47"/>
  <c r="I369" i="47"/>
  <c r="H369" i="47"/>
  <c r="G369" i="47"/>
  <c r="F369" i="47"/>
  <c r="E369" i="47"/>
  <c r="B369" i="47"/>
  <c r="A369" i="47"/>
  <c r="S369" i="47" s="1"/>
  <c r="V368" i="47"/>
  <c r="T368" i="47"/>
  <c r="S368" i="47"/>
  <c r="R368" i="47"/>
  <c r="Q368" i="47"/>
  <c r="P368" i="47"/>
  <c r="K368" i="47"/>
  <c r="J368" i="47"/>
  <c r="I368" i="47"/>
  <c r="H368" i="47"/>
  <c r="G368" i="47"/>
  <c r="B368" i="47"/>
  <c r="A368" i="47"/>
  <c r="X367" i="47"/>
  <c r="W367" i="47"/>
  <c r="U367" i="47"/>
  <c r="T367" i="47"/>
  <c r="Q367" i="47"/>
  <c r="P367" i="47"/>
  <c r="O367" i="47"/>
  <c r="M367" i="47"/>
  <c r="K367" i="47"/>
  <c r="H367" i="47"/>
  <c r="G367" i="47"/>
  <c r="F367" i="47"/>
  <c r="E367" i="47"/>
  <c r="D367" i="47"/>
  <c r="A367" i="47"/>
  <c r="S367" i="47" s="1"/>
  <c r="X366" i="47"/>
  <c r="V366" i="47"/>
  <c r="U366" i="47"/>
  <c r="T366" i="47"/>
  <c r="Q366" i="47"/>
  <c r="N366" i="47"/>
  <c r="I366" i="47"/>
  <c r="H366" i="47"/>
  <c r="G366" i="47"/>
  <c r="D366" i="47"/>
  <c r="A366" i="47"/>
  <c r="U365" i="47"/>
  <c r="R365" i="47"/>
  <c r="Q365" i="47"/>
  <c r="P365" i="47"/>
  <c r="I365" i="47"/>
  <c r="H365" i="47"/>
  <c r="G365" i="47"/>
  <c r="F365" i="47"/>
  <c r="A365" i="47"/>
  <c r="V365" i="47" s="1"/>
  <c r="X364" i="47"/>
  <c r="V364" i="47"/>
  <c r="S364" i="47"/>
  <c r="R364" i="47"/>
  <c r="Q364" i="47"/>
  <c r="P364" i="47"/>
  <c r="O364" i="47"/>
  <c r="N364" i="47"/>
  <c r="J364" i="47"/>
  <c r="I364" i="47"/>
  <c r="H364" i="47"/>
  <c r="G364" i="47"/>
  <c r="F364" i="47"/>
  <c r="B364" i="47"/>
  <c r="A364" i="47"/>
  <c r="X363" i="47"/>
  <c r="W363" i="47"/>
  <c r="V363" i="47"/>
  <c r="U363" i="47"/>
  <c r="T363" i="47"/>
  <c r="S363" i="47"/>
  <c r="R363" i="47"/>
  <c r="Q363" i="47"/>
  <c r="P363" i="47"/>
  <c r="O363" i="47"/>
  <c r="N363" i="47"/>
  <c r="M363" i="47"/>
  <c r="K363" i="47"/>
  <c r="J363" i="47"/>
  <c r="I363" i="47"/>
  <c r="H363" i="47"/>
  <c r="G363" i="47"/>
  <c r="F363" i="47"/>
  <c r="E363" i="47"/>
  <c r="D363" i="47"/>
  <c r="B363" i="47"/>
  <c r="A363" i="47"/>
  <c r="X362" i="47"/>
  <c r="V362" i="47"/>
  <c r="Q362" i="47"/>
  <c r="P362" i="47"/>
  <c r="N362" i="47"/>
  <c r="M362" i="47"/>
  <c r="H362" i="47"/>
  <c r="F362" i="47"/>
  <c r="E362" i="47"/>
  <c r="D362" i="47"/>
  <c r="A362" i="47"/>
  <c r="R362" i="47" s="1"/>
  <c r="U361" i="47"/>
  <c r="T361" i="47"/>
  <c r="K361" i="47"/>
  <c r="J361" i="47"/>
  <c r="I361" i="47"/>
  <c r="B361" i="47"/>
  <c r="A361" i="47"/>
  <c r="R361" i="47" s="1"/>
  <c r="X360" i="47"/>
  <c r="W360" i="47"/>
  <c r="V360" i="47"/>
  <c r="U360" i="47"/>
  <c r="T360" i="47"/>
  <c r="S360" i="47"/>
  <c r="R360" i="47"/>
  <c r="P360" i="47"/>
  <c r="O360" i="47"/>
  <c r="N360" i="47"/>
  <c r="M360" i="47"/>
  <c r="K360" i="47"/>
  <c r="J360" i="47"/>
  <c r="H360" i="47"/>
  <c r="G360" i="47"/>
  <c r="F360" i="47"/>
  <c r="E360" i="47"/>
  <c r="D360" i="47"/>
  <c r="B360" i="47"/>
  <c r="A360" i="47"/>
  <c r="Q360" i="47" s="1"/>
  <c r="V359" i="47"/>
  <c r="U359" i="47"/>
  <c r="M359" i="47"/>
  <c r="D359" i="47"/>
  <c r="A359" i="47"/>
  <c r="S359" i="47" s="1"/>
  <c r="X358" i="47"/>
  <c r="W358" i="47"/>
  <c r="Q358" i="47"/>
  <c r="P358" i="47"/>
  <c r="O358" i="47"/>
  <c r="N358" i="47"/>
  <c r="H358" i="47"/>
  <c r="G358" i="47"/>
  <c r="F358" i="47"/>
  <c r="E358" i="47"/>
  <c r="A358" i="47"/>
  <c r="R358" i="47" s="1"/>
  <c r="V357" i="47"/>
  <c r="U357" i="47"/>
  <c r="R357" i="47"/>
  <c r="M357" i="47"/>
  <c r="K357" i="47"/>
  <c r="I357" i="47"/>
  <c r="C357" i="47"/>
  <c r="B357" i="47"/>
  <c r="A357" i="47"/>
  <c r="X356" i="47"/>
  <c r="W356" i="47"/>
  <c r="Q356" i="47"/>
  <c r="P356" i="47"/>
  <c r="O356" i="47"/>
  <c r="N356" i="47"/>
  <c r="H356" i="47"/>
  <c r="G356" i="47"/>
  <c r="F356" i="47"/>
  <c r="D356" i="47"/>
  <c r="A356" i="47"/>
  <c r="R356" i="47" s="1"/>
  <c r="X355" i="47"/>
  <c r="W355" i="47"/>
  <c r="U355" i="47"/>
  <c r="T355" i="47"/>
  <c r="S355" i="47"/>
  <c r="R355" i="47"/>
  <c r="Q355" i="47"/>
  <c r="P355" i="47"/>
  <c r="O355" i="47"/>
  <c r="N355" i="47"/>
  <c r="M355" i="47"/>
  <c r="K355" i="47"/>
  <c r="I355" i="47"/>
  <c r="H355" i="47"/>
  <c r="G355" i="47"/>
  <c r="F355" i="47"/>
  <c r="E355" i="47"/>
  <c r="D355" i="47"/>
  <c r="B355" i="47"/>
  <c r="A355" i="47"/>
  <c r="P354" i="47"/>
  <c r="F354" i="47"/>
  <c r="A354" i="47"/>
  <c r="W353" i="47"/>
  <c r="V353" i="47"/>
  <c r="U353" i="47"/>
  <c r="T353" i="47"/>
  <c r="Q353" i="47"/>
  <c r="O353" i="47"/>
  <c r="N353" i="47"/>
  <c r="M353" i="47"/>
  <c r="K353" i="47"/>
  <c r="G353" i="47"/>
  <c r="F353" i="47"/>
  <c r="E353" i="47"/>
  <c r="D353" i="47"/>
  <c r="B353" i="47"/>
  <c r="A353" i="47"/>
  <c r="R353" i="47" s="1"/>
  <c r="X352" i="47"/>
  <c r="W352" i="47"/>
  <c r="V352" i="47"/>
  <c r="U352" i="47"/>
  <c r="T352" i="47"/>
  <c r="S352" i="47"/>
  <c r="R352" i="47"/>
  <c r="P352" i="47"/>
  <c r="O352" i="47"/>
  <c r="N352" i="47"/>
  <c r="M352" i="47"/>
  <c r="K352" i="47"/>
  <c r="J352" i="47"/>
  <c r="H352" i="47"/>
  <c r="G352" i="47"/>
  <c r="F352" i="47"/>
  <c r="E352" i="47"/>
  <c r="D352" i="47"/>
  <c r="B352" i="47"/>
  <c r="A352" i="47"/>
  <c r="Q352" i="47" s="1"/>
  <c r="X351" i="47"/>
  <c r="W351" i="47"/>
  <c r="V351" i="47"/>
  <c r="U351" i="47"/>
  <c r="O351" i="47"/>
  <c r="N351" i="47"/>
  <c r="M351" i="47"/>
  <c r="F351" i="47"/>
  <c r="E351" i="47"/>
  <c r="D351" i="47"/>
  <c r="A351" i="47"/>
  <c r="S351" i="47" s="1"/>
  <c r="P350" i="47"/>
  <c r="G350" i="47"/>
  <c r="A350" i="47"/>
  <c r="X349" i="47"/>
  <c r="W349" i="47"/>
  <c r="V349" i="47"/>
  <c r="U349" i="47"/>
  <c r="O349" i="47"/>
  <c r="N349" i="47"/>
  <c r="K349" i="47"/>
  <c r="F349" i="47"/>
  <c r="E349" i="47"/>
  <c r="B349" i="47"/>
  <c r="A349" i="47"/>
  <c r="R349" i="47" s="1"/>
  <c r="Q348" i="47"/>
  <c r="H348" i="47"/>
  <c r="A348" i="47"/>
  <c r="R348" i="47" s="1"/>
  <c r="X347" i="47"/>
  <c r="V347" i="47"/>
  <c r="U347" i="47"/>
  <c r="T347" i="47"/>
  <c r="S347" i="47"/>
  <c r="R347" i="47"/>
  <c r="Q347" i="47"/>
  <c r="P347" i="47"/>
  <c r="O347" i="47"/>
  <c r="N347" i="47"/>
  <c r="M347" i="47"/>
  <c r="L347" i="47"/>
  <c r="K347" i="47"/>
  <c r="I347" i="47"/>
  <c r="H347" i="47"/>
  <c r="G347" i="47"/>
  <c r="F347" i="47"/>
  <c r="E347" i="47"/>
  <c r="D347" i="47"/>
  <c r="C347" i="47"/>
  <c r="B347" i="47"/>
  <c r="A347" i="47"/>
  <c r="A346" i="47"/>
  <c r="M346" i="47" s="1"/>
  <c r="W345" i="47"/>
  <c r="V345" i="47"/>
  <c r="T345" i="47"/>
  <c r="R345" i="47"/>
  <c r="Q345" i="47"/>
  <c r="O345" i="47"/>
  <c r="N345" i="47"/>
  <c r="M345" i="47"/>
  <c r="K345" i="47"/>
  <c r="I345" i="47"/>
  <c r="G345" i="47"/>
  <c r="F345" i="47"/>
  <c r="E345" i="47"/>
  <c r="D345" i="47"/>
  <c r="B345" i="47"/>
  <c r="A345" i="47"/>
  <c r="X344" i="47"/>
  <c r="W344" i="47"/>
  <c r="U344" i="47"/>
  <c r="T344" i="47"/>
  <c r="S344" i="47"/>
  <c r="R344" i="47"/>
  <c r="P344" i="47"/>
  <c r="O344" i="47"/>
  <c r="N344" i="47"/>
  <c r="M344" i="47"/>
  <c r="L344" i="47"/>
  <c r="K344" i="47"/>
  <c r="H344" i="47"/>
  <c r="G344" i="47"/>
  <c r="F344" i="47"/>
  <c r="E344" i="47"/>
  <c r="C344" i="47"/>
  <c r="B344" i="47"/>
  <c r="A344" i="47"/>
  <c r="Q344" i="47" s="1"/>
  <c r="X343" i="47"/>
  <c r="W343" i="47"/>
  <c r="U343" i="47"/>
  <c r="S343" i="47"/>
  <c r="Q343" i="47"/>
  <c r="P343" i="47"/>
  <c r="O343" i="47"/>
  <c r="N343" i="47"/>
  <c r="I343" i="47"/>
  <c r="H343" i="47"/>
  <c r="G343" i="47"/>
  <c r="F343" i="47"/>
  <c r="E343" i="47"/>
  <c r="A343" i="47"/>
  <c r="W342" i="47"/>
  <c r="V342" i="47"/>
  <c r="U342" i="47"/>
  <c r="T342" i="47"/>
  <c r="R342" i="47"/>
  <c r="P342" i="47"/>
  <c r="N342" i="47"/>
  <c r="L342" i="47"/>
  <c r="G342" i="47"/>
  <c r="E342" i="47"/>
  <c r="D342" i="47"/>
  <c r="B342" i="47"/>
  <c r="A342" i="47"/>
  <c r="X341" i="47"/>
  <c r="W341" i="47"/>
  <c r="U341" i="47"/>
  <c r="R341" i="47"/>
  <c r="Q341" i="47"/>
  <c r="P341" i="47"/>
  <c r="O341" i="47"/>
  <c r="N341" i="47"/>
  <c r="K341" i="47"/>
  <c r="H341" i="47"/>
  <c r="G341" i="47"/>
  <c r="F341" i="47"/>
  <c r="E341" i="47"/>
  <c r="B341" i="47"/>
  <c r="A341" i="47"/>
  <c r="V340" i="47"/>
  <c r="T340" i="47"/>
  <c r="S340" i="47"/>
  <c r="R340" i="47"/>
  <c r="P340" i="47"/>
  <c r="N340" i="47"/>
  <c r="I340" i="47"/>
  <c r="G340" i="47"/>
  <c r="D340" i="47"/>
  <c r="C340" i="47"/>
  <c r="B340" i="47"/>
  <c r="A340" i="47"/>
  <c r="X339" i="47"/>
  <c r="W339" i="47"/>
  <c r="V339" i="47"/>
  <c r="U339" i="47"/>
  <c r="T339" i="47"/>
  <c r="S339" i="47"/>
  <c r="R339" i="47"/>
  <c r="Q339" i="47"/>
  <c r="P339" i="47"/>
  <c r="O339" i="47"/>
  <c r="N339" i="47"/>
  <c r="M339" i="47"/>
  <c r="K339" i="47"/>
  <c r="I339" i="47"/>
  <c r="H339" i="47"/>
  <c r="G339" i="47"/>
  <c r="F339" i="47"/>
  <c r="E339" i="47"/>
  <c r="D339" i="47"/>
  <c r="B339" i="47"/>
  <c r="A339" i="47"/>
  <c r="X338" i="47"/>
  <c r="V338" i="47"/>
  <c r="Q338" i="47"/>
  <c r="P338" i="47"/>
  <c r="N338" i="47"/>
  <c r="E338" i="47"/>
  <c r="D338" i="47"/>
  <c r="A338" i="47"/>
  <c r="U337" i="47"/>
  <c r="T337" i="47"/>
  <c r="S337" i="47"/>
  <c r="R337" i="47"/>
  <c r="Q337" i="47"/>
  <c r="N337" i="47"/>
  <c r="I337" i="47"/>
  <c r="G337" i="47"/>
  <c r="C337" i="47"/>
  <c r="B337" i="47"/>
  <c r="A337" i="47"/>
  <c r="W337" i="47" s="1"/>
  <c r="X336" i="47"/>
  <c r="W336" i="47"/>
  <c r="V336" i="47"/>
  <c r="U336" i="47"/>
  <c r="T336" i="47"/>
  <c r="S336" i="47"/>
  <c r="R336" i="47"/>
  <c r="P336" i="47"/>
  <c r="O336" i="47"/>
  <c r="N336" i="47"/>
  <c r="M336" i="47"/>
  <c r="K336" i="47"/>
  <c r="H336" i="47"/>
  <c r="G336" i="47"/>
  <c r="F336" i="47"/>
  <c r="E336" i="47"/>
  <c r="B336" i="47"/>
  <c r="A336" i="47"/>
  <c r="Q336" i="47" s="1"/>
  <c r="X335" i="47"/>
  <c r="L335" i="47"/>
  <c r="A335" i="47"/>
  <c r="V335" i="47" s="1"/>
  <c r="X334" i="47"/>
  <c r="T334" i="47"/>
  <c r="Q334" i="47"/>
  <c r="P334" i="47"/>
  <c r="M334" i="47"/>
  <c r="G334" i="47"/>
  <c r="F334" i="47"/>
  <c r="A334" i="47"/>
  <c r="X333" i="47"/>
  <c r="V333" i="47"/>
  <c r="U333" i="47"/>
  <c r="S333" i="47"/>
  <c r="R333" i="47"/>
  <c r="Q333" i="47"/>
  <c r="O333" i="47"/>
  <c r="K333" i="47"/>
  <c r="I333" i="47"/>
  <c r="H333" i="47"/>
  <c r="F333" i="47"/>
  <c r="C333" i="47"/>
  <c r="B333" i="47"/>
  <c r="A333" i="47"/>
  <c r="A332" i="47"/>
  <c r="X331" i="47"/>
  <c r="W331" i="47"/>
  <c r="V331" i="47"/>
  <c r="U331" i="47"/>
  <c r="T331" i="47"/>
  <c r="S331" i="47"/>
  <c r="R331" i="47"/>
  <c r="Q331" i="47"/>
  <c r="P331" i="47"/>
  <c r="O331" i="47"/>
  <c r="N331" i="47"/>
  <c r="M331" i="47"/>
  <c r="K331" i="47"/>
  <c r="I331" i="47"/>
  <c r="H331" i="47"/>
  <c r="G331" i="47"/>
  <c r="F331" i="47"/>
  <c r="E331" i="47"/>
  <c r="B331" i="47"/>
  <c r="A331" i="47"/>
  <c r="V330" i="47"/>
  <c r="K330" i="47"/>
  <c r="A330" i="47"/>
  <c r="T330" i="47" s="1"/>
  <c r="W329" i="47"/>
  <c r="V329" i="47"/>
  <c r="U329" i="47"/>
  <c r="T329" i="47"/>
  <c r="R329" i="47"/>
  <c r="Q329" i="47"/>
  <c r="O329" i="47"/>
  <c r="N329" i="47"/>
  <c r="M329" i="47"/>
  <c r="L329" i="47"/>
  <c r="K329" i="47"/>
  <c r="G329" i="47"/>
  <c r="F329" i="47"/>
  <c r="E329" i="47"/>
  <c r="C329" i="47"/>
  <c r="B329" i="47"/>
  <c r="A329" i="47"/>
  <c r="X328" i="47"/>
  <c r="W328" i="47"/>
  <c r="V328" i="47"/>
  <c r="U328" i="47"/>
  <c r="T328" i="47"/>
  <c r="S328" i="47"/>
  <c r="R328" i="47"/>
  <c r="P328" i="47"/>
  <c r="O328" i="47"/>
  <c r="N328" i="47"/>
  <c r="M328" i="47"/>
  <c r="L328" i="47"/>
  <c r="K328" i="47"/>
  <c r="J328" i="47"/>
  <c r="H328" i="47"/>
  <c r="F328" i="47"/>
  <c r="E328" i="47"/>
  <c r="D328" i="47"/>
  <c r="C328" i="47"/>
  <c r="B328" i="47"/>
  <c r="A328" i="47"/>
  <c r="Q328" i="47" s="1"/>
  <c r="X327" i="47"/>
  <c r="W327" i="47"/>
  <c r="V327" i="47"/>
  <c r="U327" i="47"/>
  <c r="S327" i="47"/>
  <c r="Q327" i="47"/>
  <c r="P327" i="47"/>
  <c r="O327" i="47"/>
  <c r="N327" i="47"/>
  <c r="M327" i="47"/>
  <c r="I327" i="47"/>
  <c r="H327" i="47"/>
  <c r="G327" i="47"/>
  <c r="F327" i="47"/>
  <c r="E327" i="47"/>
  <c r="A327" i="47"/>
  <c r="W326" i="47"/>
  <c r="T326" i="47"/>
  <c r="R326" i="47"/>
  <c r="Q326" i="47"/>
  <c r="P326" i="47"/>
  <c r="N326" i="47"/>
  <c r="M326" i="47"/>
  <c r="I326" i="47"/>
  <c r="H326" i="47"/>
  <c r="G326" i="47"/>
  <c r="E326" i="47"/>
  <c r="D326" i="47"/>
  <c r="B326" i="47"/>
  <c r="A326" i="47"/>
  <c r="X325" i="47"/>
  <c r="W325" i="47"/>
  <c r="V325" i="47"/>
  <c r="U325" i="47"/>
  <c r="R325" i="47"/>
  <c r="Q325" i="47"/>
  <c r="P325" i="47"/>
  <c r="O325" i="47"/>
  <c r="N325" i="47"/>
  <c r="M325" i="47"/>
  <c r="K325" i="47"/>
  <c r="I325" i="47"/>
  <c r="H325" i="47"/>
  <c r="G325" i="47"/>
  <c r="F325" i="47"/>
  <c r="E325" i="47"/>
  <c r="C325" i="47"/>
  <c r="B325" i="47"/>
  <c r="A325" i="47"/>
  <c r="W324" i="47"/>
  <c r="V324" i="47"/>
  <c r="U324" i="47"/>
  <c r="S324" i="47"/>
  <c r="Q324" i="47"/>
  <c r="N324" i="47"/>
  <c r="M324" i="47"/>
  <c r="L324" i="47"/>
  <c r="I324" i="47"/>
  <c r="H324" i="47"/>
  <c r="D324" i="47"/>
  <c r="C324" i="47"/>
  <c r="A324" i="47"/>
  <c r="X323" i="47"/>
  <c r="W323" i="47"/>
  <c r="V323" i="47"/>
  <c r="U323" i="47"/>
  <c r="T323" i="47"/>
  <c r="S323" i="47"/>
  <c r="R323" i="47"/>
  <c r="Q323" i="47"/>
  <c r="P323" i="47"/>
  <c r="O323" i="47"/>
  <c r="N323" i="47"/>
  <c r="L323" i="47"/>
  <c r="K323" i="47"/>
  <c r="I323" i="47"/>
  <c r="H323" i="47"/>
  <c r="G323" i="47"/>
  <c r="F323" i="47"/>
  <c r="E323" i="47"/>
  <c r="C323" i="47"/>
  <c r="B323" i="47"/>
  <c r="A323" i="47"/>
  <c r="X322" i="47"/>
  <c r="W322" i="47"/>
  <c r="V322" i="47"/>
  <c r="U322" i="47"/>
  <c r="Q322" i="47"/>
  <c r="P322" i="47"/>
  <c r="O322" i="47"/>
  <c r="N322" i="47"/>
  <c r="K322" i="47"/>
  <c r="H322" i="47"/>
  <c r="G322" i="47"/>
  <c r="F322" i="47"/>
  <c r="C322" i="47"/>
  <c r="B322" i="47"/>
  <c r="A322" i="47"/>
  <c r="R322" i="47" s="1"/>
  <c r="T321" i="47"/>
  <c r="J321" i="47"/>
  <c r="A321" i="47"/>
  <c r="S321" i="47" s="1"/>
  <c r="X320" i="47"/>
  <c r="W320" i="47"/>
  <c r="U320" i="47"/>
  <c r="T320" i="47"/>
  <c r="Q320" i="47"/>
  <c r="P320" i="47"/>
  <c r="O320" i="47"/>
  <c r="L320" i="47"/>
  <c r="K320" i="47"/>
  <c r="H320" i="47"/>
  <c r="G320" i="47"/>
  <c r="D320" i="47"/>
  <c r="C320" i="47"/>
  <c r="B320" i="47"/>
  <c r="A320" i="47"/>
  <c r="R320" i="47" s="1"/>
  <c r="T319" i="47"/>
  <c r="S319" i="47"/>
  <c r="K319" i="47"/>
  <c r="J319" i="47"/>
  <c r="C319" i="47"/>
  <c r="B319" i="47"/>
  <c r="A319" i="47"/>
  <c r="L319" i="47" s="1"/>
  <c r="W318" i="47"/>
  <c r="V318" i="47"/>
  <c r="U318" i="47"/>
  <c r="T318" i="47"/>
  <c r="Q318" i="47"/>
  <c r="O318" i="47"/>
  <c r="N318" i="47"/>
  <c r="M318" i="47"/>
  <c r="L318" i="47"/>
  <c r="K318" i="47"/>
  <c r="G318" i="47"/>
  <c r="F318" i="47"/>
  <c r="D318" i="47"/>
  <c r="C318" i="47"/>
  <c r="B318" i="47"/>
  <c r="A318" i="47"/>
  <c r="R318" i="47" s="1"/>
  <c r="X317" i="47"/>
  <c r="W317" i="47"/>
  <c r="V317" i="47"/>
  <c r="U317" i="47"/>
  <c r="T317" i="47"/>
  <c r="S317" i="47"/>
  <c r="R317" i="47"/>
  <c r="P317" i="47"/>
  <c r="O317" i="47"/>
  <c r="N317" i="47"/>
  <c r="M317" i="47"/>
  <c r="L317" i="47"/>
  <c r="K317" i="47"/>
  <c r="G317" i="47"/>
  <c r="F317" i="47"/>
  <c r="E317" i="47"/>
  <c r="C317" i="47"/>
  <c r="B317" i="47"/>
  <c r="A317" i="47"/>
  <c r="Q317" i="47" s="1"/>
  <c r="X316" i="47"/>
  <c r="W316" i="47"/>
  <c r="V316" i="47"/>
  <c r="U316" i="47"/>
  <c r="Q316" i="47"/>
  <c r="P316" i="47"/>
  <c r="O316" i="47"/>
  <c r="N316" i="47"/>
  <c r="M316" i="47"/>
  <c r="L316" i="47"/>
  <c r="G316" i="47"/>
  <c r="F316" i="47"/>
  <c r="D316" i="47"/>
  <c r="C316" i="47"/>
  <c r="A316" i="47"/>
  <c r="S316" i="47" s="1"/>
  <c r="X315" i="47"/>
  <c r="W315" i="47"/>
  <c r="V315" i="47"/>
  <c r="U315" i="47"/>
  <c r="T315" i="47"/>
  <c r="S315" i="47"/>
  <c r="R315" i="47"/>
  <c r="Q315" i="47"/>
  <c r="P315" i="47"/>
  <c r="O315" i="47"/>
  <c r="N315" i="47"/>
  <c r="M315" i="47"/>
  <c r="L315" i="47"/>
  <c r="K315" i="47"/>
  <c r="J315" i="47"/>
  <c r="I315" i="47"/>
  <c r="G315" i="47"/>
  <c r="F315" i="47"/>
  <c r="E315" i="47"/>
  <c r="C315" i="47"/>
  <c r="B315" i="47"/>
  <c r="A315" i="47"/>
  <c r="U314" i="47"/>
  <c r="R314" i="47"/>
  <c r="B314" i="47"/>
  <c r="A314" i="47"/>
  <c r="O314" i="47" s="1"/>
  <c r="A313" i="47"/>
  <c r="N313" i="47" s="1"/>
  <c r="K312" i="47"/>
  <c r="A312" i="47"/>
  <c r="O312" i="47" s="1"/>
  <c r="X311" i="47"/>
  <c r="V311" i="47"/>
  <c r="M311" i="47"/>
  <c r="F311" i="47"/>
  <c r="A311" i="47"/>
  <c r="L311" i="47" s="1"/>
  <c r="W310" i="47"/>
  <c r="T310" i="47"/>
  <c r="S310" i="47"/>
  <c r="R310" i="47"/>
  <c r="N310" i="47"/>
  <c r="K310" i="47"/>
  <c r="I310" i="47"/>
  <c r="G310" i="47"/>
  <c r="B310" i="47"/>
  <c r="A310" i="47"/>
  <c r="X309" i="47"/>
  <c r="W309" i="47"/>
  <c r="V309" i="47"/>
  <c r="U309" i="47"/>
  <c r="T309" i="47"/>
  <c r="S309" i="47"/>
  <c r="R309" i="47"/>
  <c r="P309" i="47"/>
  <c r="O309" i="47"/>
  <c r="N309" i="47"/>
  <c r="M309" i="47"/>
  <c r="L309" i="47"/>
  <c r="H309" i="47"/>
  <c r="G309" i="47"/>
  <c r="F309" i="47"/>
  <c r="E309" i="47"/>
  <c r="C309" i="47"/>
  <c r="B309" i="47"/>
  <c r="A309" i="47"/>
  <c r="Q309" i="47" s="1"/>
  <c r="X308" i="47"/>
  <c r="U308" i="47"/>
  <c r="T308" i="47"/>
  <c r="S308" i="47"/>
  <c r="Q308" i="47"/>
  <c r="P308" i="47"/>
  <c r="L308" i="47"/>
  <c r="I308" i="47"/>
  <c r="H308" i="47"/>
  <c r="G308" i="47"/>
  <c r="F308" i="47"/>
  <c r="C308" i="47"/>
  <c r="A308" i="47"/>
  <c r="X307" i="47"/>
  <c r="W307" i="47"/>
  <c r="V307" i="47"/>
  <c r="U307" i="47"/>
  <c r="T307" i="47"/>
  <c r="S307" i="47"/>
  <c r="R307" i="47"/>
  <c r="Q307" i="47"/>
  <c r="P307" i="47"/>
  <c r="O307" i="47"/>
  <c r="N307" i="47"/>
  <c r="M307" i="47"/>
  <c r="L307" i="47"/>
  <c r="J307" i="47"/>
  <c r="I307" i="47"/>
  <c r="H307" i="47"/>
  <c r="G307" i="47"/>
  <c r="F307" i="47"/>
  <c r="E307" i="47"/>
  <c r="C307" i="47"/>
  <c r="B307" i="47"/>
  <c r="A307" i="47"/>
  <c r="R306" i="47"/>
  <c r="Q306" i="47"/>
  <c r="N306" i="47"/>
  <c r="C306" i="47"/>
  <c r="B306" i="47"/>
  <c r="A306" i="47"/>
  <c r="W306" i="47" s="1"/>
  <c r="X305" i="47"/>
  <c r="W305" i="47"/>
  <c r="V305" i="47"/>
  <c r="T305" i="47"/>
  <c r="R305" i="47"/>
  <c r="Q305" i="47"/>
  <c r="P305" i="47"/>
  <c r="O305" i="47"/>
  <c r="N305" i="47"/>
  <c r="L305" i="47"/>
  <c r="K305" i="47"/>
  <c r="I305" i="47"/>
  <c r="H305" i="47"/>
  <c r="F305" i="47"/>
  <c r="D305" i="47"/>
  <c r="C305" i="47"/>
  <c r="B305" i="47"/>
  <c r="A305" i="47"/>
  <c r="W304" i="47"/>
  <c r="U304" i="47"/>
  <c r="T304" i="47"/>
  <c r="S304" i="47"/>
  <c r="R304" i="47"/>
  <c r="Q304" i="47"/>
  <c r="K304" i="47"/>
  <c r="J304" i="47"/>
  <c r="I304" i="47"/>
  <c r="H304" i="47"/>
  <c r="D304" i="47"/>
  <c r="C304" i="47"/>
  <c r="B304" i="47"/>
  <c r="A304" i="47"/>
  <c r="X303" i="47"/>
  <c r="V303" i="47"/>
  <c r="U303" i="47"/>
  <c r="T303" i="47"/>
  <c r="R303" i="47"/>
  <c r="Q303" i="47"/>
  <c r="P303" i="47"/>
  <c r="N303" i="47"/>
  <c r="M303" i="47"/>
  <c r="L303" i="47"/>
  <c r="K303" i="47"/>
  <c r="H303" i="47"/>
  <c r="F303" i="47"/>
  <c r="D303" i="47"/>
  <c r="C303" i="47"/>
  <c r="B303" i="47"/>
  <c r="A303" i="47"/>
  <c r="V302" i="47"/>
  <c r="U302" i="47"/>
  <c r="T302" i="47"/>
  <c r="S302" i="47"/>
  <c r="M302" i="47"/>
  <c r="K302" i="47"/>
  <c r="J302" i="47"/>
  <c r="I302" i="47"/>
  <c r="G302" i="47"/>
  <c r="B302" i="47"/>
  <c r="A302" i="47"/>
  <c r="R302" i="47" s="1"/>
  <c r="X301" i="47"/>
  <c r="W301" i="47"/>
  <c r="V301" i="47"/>
  <c r="U301" i="47"/>
  <c r="T301" i="47"/>
  <c r="S301" i="47"/>
  <c r="R301" i="47"/>
  <c r="P301" i="47"/>
  <c r="O301" i="47"/>
  <c r="N301" i="47"/>
  <c r="M301" i="47"/>
  <c r="L301" i="47"/>
  <c r="K301" i="47"/>
  <c r="J301" i="47"/>
  <c r="F301" i="47"/>
  <c r="E301" i="47"/>
  <c r="D301" i="47"/>
  <c r="C301" i="47"/>
  <c r="B301" i="47"/>
  <c r="A301" i="47"/>
  <c r="Q301" i="47" s="1"/>
  <c r="N300" i="47"/>
  <c r="C300" i="47"/>
  <c r="A300" i="47"/>
  <c r="W300" i="47" s="1"/>
  <c r="X299" i="47"/>
  <c r="W299" i="47"/>
  <c r="V299" i="47"/>
  <c r="U299" i="47"/>
  <c r="T299" i="47"/>
  <c r="S299" i="47"/>
  <c r="R299" i="47"/>
  <c r="Q299" i="47"/>
  <c r="P299" i="47"/>
  <c r="O299" i="47"/>
  <c r="N299" i="47"/>
  <c r="M299" i="47"/>
  <c r="L299" i="47"/>
  <c r="I299" i="47"/>
  <c r="H299" i="47"/>
  <c r="G299" i="47"/>
  <c r="F299" i="47"/>
  <c r="D299" i="47"/>
  <c r="C299" i="47"/>
  <c r="B299" i="47"/>
  <c r="A299" i="47"/>
  <c r="W298" i="47"/>
  <c r="V298" i="47"/>
  <c r="K298" i="47"/>
  <c r="A298" i="47"/>
  <c r="U298" i="47" s="1"/>
  <c r="P297" i="47"/>
  <c r="B297" i="47"/>
  <c r="A297" i="47"/>
  <c r="K297" i="47" s="1"/>
  <c r="A296" i="47"/>
  <c r="V296" i="47" s="1"/>
  <c r="T295" i="47"/>
  <c r="S295" i="47"/>
  <c r="J295" i="47"/>
  <c r="A295" i="47"/>
  <c r="R295" i="47" s="1"/>
  <c r="T294" i="47"/>
  <c r="S294" i="47"/>
  <c r="R294" i="47"/>
  <c r="I294" i="47"/>
  <c r="H294" i="47"/>
  <c r="A294" i="47"/>
  <c r="Q294" i="47" s="1"/>
  <c r="V293" i="47"/>
  <c r="T293" i="47"/>
  <c r="S293" i="47"/>
  <c r="R293" i="47"/>
  <c r="Q293" i="47"/>
  <c r="N293" i="47"/>
  <c r="L293" i="47"/>
  <c r="J293" i="47"/>
  <c r="I293" i="47"/>
  <c r="F293" i="47"/>
  <c r="E293" i="47"/>
  <c r="D293" i="47"/>
  <c r="B293" i="47"/>
  <c r="A293" i="47"/>
  <c r="W292" i="47"/>
  <c r="V292" i="47"/>
  <c r="U292" i="47"/>
  <c r="T292" i="47"/>
  <c r="S292" i="47"/>
  <c r="R292" i="47"/>
  <c r="O292" i="47"/>
  <c r="N292" i="47"/>
  <c r="M292" i="47"/>
  <c r="L292" i="47"/>
  <c r="K292" i="47"/>
  <c r="G292" i="47"/>
  <c r="F292" i="47"/>
  <c r="E292" i="47"/>
  <c r="C292" i="47"/>
  <c r="B292" i="47"/>
  <c r="A292" i="47"/>
  <c r="Q292" i="47" s="1"/>
  <c r="X291" i="47"/>
  <c r="W291" i="47"/>
  <c r="V291" i="47"/>
  <c r="U291" i="47"/>
  <c r="T291" i="47"/>
  <c r="S291" i="47"/>
  <c r="R291" i="47"/>
  <c r="Q291" i="47"/>
  <c r="P291" i="47"/>
  <c r="O291" i="47"/>
  <c r="N291" i="47"/>
  <c r="M291" i="47"/>
  <c r="L291" i="47"/>
  <c r="K291" i="47"/>
  <c r="H291" i="47"/>
  <c r="G291" i="47"/>
  <c r="F291" i="47"/>
  <c r="E291" i="47"/>
  <c r="D291" i="47"/>
  <c r="C291" i="47"/>
  <c r="B291" i="47"/>
  <c r="A291" i="47"/>
  <c r="X290" i="47"/>
  <c r="V290" i="47"/>
  <c r="U290" i="47"/>
  <c r="T290" i="47"/>
  <c r="Q290" i="47"/>
  <c r="P290" i="47"/>
  <c r="N290" i="47"/>
  <c r="L290" i="47"/>
  <c r="I290" i="47"/>
  <c r="H290" i="47"/>
  <c r="G290" i="47"/>
  <c r="F290" i="47"/>
  <c r="D290" i="47"/>
  <c r="A290" i="47"/>
  <c r="U289" i="47"/>
  <c r="R289" i="47"/>
  <c r="Q289" i="47"/>
  <c r="P289" i="47"/>
  <c r="I289" i="47"/>
  <c r="H289" i="47"/>
  <c r="G289" i="47"/>
  <c r="F289" i="47"/>
  <c r="A289" i="47"/>
  <c r="V289" i="47" s="1"/>
  <c r="X288" i="47"/>
  <c r="V288" i="47"/>
  <c r="S288" i="47"/>
  <c r="R288" i="47"/>
  <c r="Q288" i="47"/>
  <c r="P288" i="47"/>
  <c r="O288" i="47"/>
  <c r="N288" i="47"/>
  <c r="J288" i="47"/>
  <c r="I288" i="47"/>
  <c r="H288" i="47"/>
  <c r="G288" i="47"/>
  <c r="F288" i="47"/>
  <c r="C288" i="47"/>
  <c r="B288" i="47"/>
  <c r="A288" i="47"/>
  <c r="X287" i="47"/>
  <c r="Q287" i="47"/>
  <c r="P287" i="47"/>
  <c r="O287" i="47"/>
  <c r="L287" i="47"/>
  <c r="G287" i="47"/>
  <c r="D287" i="47"/>
  <c r="C287" i="47"/>
  <c r="B287" i="47"/>
  <c r="A287" i="47"/>
  <c r="X286" i="47"/>
  <c r="L286" i="47"/>
  <c r="B286" i="47"/>
  <c r="A286" i="47"/>
  <c r="T286" i="47" s="1"/>
  <c r="K285" i="47"/>
  <c r="A285" i="47"/>
  <c r="W284" i="47"/>
  <c r="V284" i="47"/>
  <c r="U284" i="47"/>
  <c r="T284" i="47"/>
  <c r="S284" i="47"/>
  <c r="R284" i="47"/>
  <c r="O284" i="47"/>
  <c r="N284" i="47"/>
  <c r="M284" i="47"/>
  <c r="L284" i="47"/>
  <c r="K284" i="47"/>
  <c r="G284" i="47"/>
  <c r="F284" i="47"/>
  <c r="E284" i="47"/>
  <c r="D284" i="47"/>
  <c r="C284" i="47"/>
  <c r="B284" i="47"/>
  <c r="A284" i="47"/>
  <c r="Q284" i="47" s="1"/>
  <c r="X283" i="47"/>
  <c r="W283" i="47"/>
  <c r="V283" i="47"/>
  <c r="U283" i="47"/>
  <c r="T283" i="47"/>
  <c r="S283" i="47"/>
  <c r="R283" i="47"/>
  <c r="Q283" i="47"/>
  <c r="P283" i="47"/>
  <c r="O283" i="47"/>
  <c r="N283" i="47"/>
  <c r="M283" i="47"/>
  <c r="L283" i="47"/>
  <c r="K283" i="47"/>
  <c r="I283" i="47"/>
  <c r="H283" i="47"/>
  <c r="G283" i="47"/>
  <c r="F283" i="47"/>
  <c r="E283" i="47"/>
  <c r="D283" i="47"/>
  <c r="C283" i="47"/>
  <c r="B283" i="47"/>
  <c r="A283" i="47"/>
  <c r="X282" i="47"/>
  <c r="O282" i="47"/>
  <c r="N282" i="47"/>
  <c r="E282" i="47"/>
  <c r="D282" i="47"/>
  <c r="A282" i="47"/>
  <c r="V282" i="47" s="1"/>
  <c r="X281" i="47"/>
  <c r="N281" i="47"/>
  <c r="M281" i="47"/>
  <c r="B281" i="47"/>
  <c r="A281" i="47"/>
  <c r="W281" i="47" s="1"/>
  <c r="K280" i="47"/>
  <c r="A280" i="47"/>
  <c r="T279" i="47"/>
  <c r="S279" i="47"/>
  <c r="R279" i="47"/>
  <c r="H279" i="47"/>
  <c r="A279" i="47"/>
  <c r="Q279" i="47" s="1"/>
  <c r="X278" i="47"/>
  <c r="T278" i="47"/>
  <c r="S278" i="47"/>
  <c r="R278" i="47"/>
  <c r="Q278" i="47"/>
  <c r="P278" i="47"/>
  <c r="L278" i="47"/>
  <c r="H278" i="47"/>
  <c r="E278" i="47"/>
  <c r="D278" i="47"/>
  <c r="B278" i="47"/>
  <c r="A278" i="47"/>
  <c r="S277" i="47"/>
  <c r="R277" i="47"/>
  <c r="Q277" i="47"/>
  <c r="N277" i="47"/>
  <c r="F277" i="47"/>
  <c r="E277" i="47"/>
  <c r="D277" i="47"/>
  <c r="A277" i="47"/>
  <c r="T277" i="47" s="1"/>
  <c r="W276" i="47"/>
  <c r="V276" i="47"/>
  <c r="U276" i="47"/>
  <c r="T276" i="47"/>
  <c r="S276" i="47"/>
  <c r="R276" i="47"/>
  <c r="O276" i="47"/>
  <c r="N276" i="47"/>
  <c r="M276" i="47"/>
  <c r="L276" i="47"/>
  <c r="K276" i="47"/>
  <c r="G276" i="47"/>
  <c r="F276" i="47"/>
  <c r="E276" i="47"/>
  <c r="D276" i="47"/>
  <c r="C276" i="47"/>
  <c r="B276" i="47"/>
  <c r="A276" i="47"/>
  <c r="Q276" i="47" s="1"/>
  <c r="X275" i="47"/>
  <c r="W275" i="47"/>
  <c r="V275" i="47"/>
  <c r="U275" i="47"/>
  <c r="T275" i="47"/>
  <c r="S275" i="47"/>
  <c r="R275" i="47"/>
  <c r="Q275" i="47"/>
  <c r="P275" i="47"/>
  <c r="O275" i="47"/>
  <c r="N275" i="47"/>
  <c r="M275" i="47"/>
  <c r="L275" i="47"/>
  <c r="K275" i="47"/>
  <c r="G275" i="47"/>
  <c r="F275" i="47"/>
  <c r="E275" i="47"/>
  <c r="D275" i="47"/>
  <c r="C275" i="47"/>
  <c r="B275" i="47"/>
  <c r="A275" i="47"/>
  <c r="V274" i="47"/>
  <c r="U274" i="47"/>
  <c r="T274" i="47"/>
  <c r="Q274" i="47"/>
  <c r="P274" i="47"/>
  <c r="O274" i="47"/>
  <c r="L274" i="47"/>
  <c r="G274" i="47"/>
  <c r="F274" i="47"/>
  <c r="E274" i="47"/>
  <c r="A274" i="47"/>
  <c r="X273" i="47"/>
  <c r="V273" i="47"/>
  <c r="U273" i="47"/>
  <c r="R273" i="47"/>
  <c r="Q273" i="47"/>
  <c r="P273" i="47"/>
  <c r="O273" i="47"/>
  <c r="N273" i="47"/>
  <c r="I273" i="47"/>
  <c r="H273" i="47"/>
  <c r="G273" i="47"/>
  <c r="F273" i="47"/>
  <c r="E273" i="47"/>
  <c r="B273" i="47"/>
  <c r="A273" i="47"/>
  <c r="X272" i="47"/>
  <c r="Q272" i="47"/>
  <c r="P272" i="47"/>
  <c r="O272" i="47"/>
  <c r="N272" i="47"/>
  <c r="G272" i="47"/>
  <c r="F272" i="47"/>
  <c r="B272" i="47"/>
  <c r="A272" i="47"/>
  <c r="X271" i="47"/>
  <c r="W271" i="47"/>
  <c r="O271" i="47"/>
  <c r="K271" i="47"/>
  <c r="B271" i="47"/>
  <c r="A271" i="47"/>
  <c r="U270" i="47"/>
  <c r="A270" i="47"/>
  <c r="X270" i="47" s="1"/>
  <c r="T269" i="47"/>
  <c r="K269" i="47"/>
  <c r="I269" i="47"/>
  <c r="A269" i="47"/>
  <c r="W268" i="47"/>
  <c r="V268" i="47"/>
  <c r="U268" i="47"/>
  <c r="T268" i="47"/>
  <c r="S268" i="47"/>
  <c r="R268" i="47"/>
  <c r="O268" i="47"/>
  <c r="N268" i="47"/>
  <c r="L268" i="47"/>
  <c r="K268" i="47"/>
  <c r="G268" i="47"/>
  <c r="F268" i="47"/>
  <c r="E268" i="47"/>
  <c r="D268" i="47"/>
  <c r="C268" i="47"/>
  <c r="B268" i="47"/>
  <c r="A268" i="47"/>
  <c r="Q268" i="47" s="1"/>
  <c r="X267" i="47"/>
  <c r="W267" i="47"/>
  <c r="V267" i="47"/>
  <c r="U267" i="47"/>
  <c r="S267" i="47"/>
  <c r="R267" i="47"/>
  <c r="Q267" i="47"/>
  <c r="P267" i="47"/>
  <c r="O267" i="47"/>
  <c r="N267" i="47"/>
  <c r="L267" i="47"/>
  <c r="K267" i="47"/>
  <c r="I267" i="47"/>
  <c r="H267" i="47"/>
  <c r="G267" i="47"/>
  <c r="F267" i="47"/>
  <c r="E267" i="47"/>
  <c r="D267" i="47"/>
  <c r="C267" i="47"/>
  <c r="B267" i="47"/>
  <c r="A267" i="47"/>
  <c r="X266" i="47"/>
  <c r="W266" i="47"/>
  <c r="V266" i="47"/>
  <c r="S266" i="47"/>
  <c r="Q266" i="47"/>
  <c r="P266" i="47"/>
  <c r="O266" i="47"/>
  <c r="N266" i="47"/>
  <c r="I266" i="47"/>
  <c r="H266" i="47"/>
  <c r="G266" i="47"/>
  <c r="F266" i="47"/>
  <c r="E266" i="47"/>
  <c r="D266" i="47"/>
  <c r="A266" i="47"/>
  <c r="W265" i="47"/>
  <c r="U265" i="47"/>
  <c r="R265" i="47"/>
  <c r="E265" i="47"/>
  <c r="B265" i="47"/>
  <c r="A265" i="47"/>
  <c r="M265" i="47" s="1"/>
  <c r="X264" i="47"/>
  <c r="W264" i="47"/>
  <c r="V264" i="47"/>
  <c r="R264" i="47"/>
  <c r="Q264" i="47"/>
  <c r="P264" i="47"/>
  <c r="O264" i="47"/>
  <c r="N264" i="47"/>
  <c r="I264" i="47"/>
  <c r="H264" i="47"/>
  <c r="G264" i="47"/>
  <c r="F264" i="47"/>
  <c r="E264" i="47"/>
  <c r="C264" i="47"/>
  <c r="A264" i="47"/>
  <c r="A263" i="47"/>
  <c r="W263" i="47" s="1"/>
  <c r="X262" i="47"/>
  <c r="W262" i="47"/>
  <c r="U262" i="47"/>
  <c r="R262" i="47"/>
  <c r="Q262" i="47"/>
  <c r="P262" i="47"/>
  <c r="O262" i="47"/>
  <c r="M262" i="47"/>
  <c r="L262" i="47"/>
  <c r="I262" i="47"/>
  <c r="H262" i="47"/>
  <c r="G262" i="47"/>
  <c r="E262" i="47"/>
  <c r="D262" i="47"/>
  <c r="C262" i="47"/>
  <c r="A262" i="47"/>
  <c r="V261" i="47"/>
  <c r="T261" i="47"/>
  <c r="S261" i="47"/>
  <c r="R261" i="47"/>
  <c r="Q261" i="47"/>
  <c r="M261" i="47"/>
  <c r="K261" i="47"/>
  <c r="I261" i="47"/>
  <c r="D261" i="47"/>
  <c r="C261" i="47"/>
  <c r="B261" i="47"/>
  <c r="A261" i="47"/>
  <c r="U261" i="47" s="1"/>
  <c r="W260" i="47"/>
  <c r="V260" i="47"/>
  <c r="U260" i="47"/>
  <c r="R260" i="47"/>
  <c r="Q260" i="47"/>
  <c r="O260" i="47"/>
  <c r="N260" i="47"/>
  <c r="M260" i="47"/>
  <c r="L260" i="47"/>
  <c r="I260" i="47"/>
  <c r="G260" i="47"/>
  <c r="F260" i="47"/>
  <c r="E260" i="47"/>
  <c r="D260" i="47"/>
  <c r="C260" i="47"/>
  <c r="A260" i="47"/>
  <c r="X259" i="47"/>
  <c r="W259" i="47"/>
  <c r="V259" i="47"/>
  <c r="U259" i="47"/>
  <c r="T259" i="47"/>
  <c r="S259" i="47"/>
  <c r="R259" i="47"/>
  <c r="Q259" i="47"/>
  <c r="P259" i="47"/>
  <c r="O259" i="47"/>
  <c r="N259" i="47"/>
  <c r="M259" i="47"/>
  <c r="L259" i="47"/>
  <c r="K259" i="47"/>
  <c r="I259" i="47"/>
  <c r="H259" i="47"/>
  <c r="G259" i="47"/>
  <c r="F259" i="47"/>
  <c r="E259" i="47"/>
  <c r="D259" i="47"/>
  <c r="C259" i="47"/>
  <c r="B259" i="47"/>
  <c r="A259" i="47"/>
  <c r="X258" i="47"/>
  <c r="Q258" i="47"/>
  <c r="K258" i="47"/>
  <c r="F258" i="47"/>
  <c r="A258" i="47"/>
  <c r="L258" i="47" s="1"/>
  <c r="W257" i="47"/>
  <c r="V257" i="47"/>
  <c r="T257" i="47"/>
  <c r="O257" i="47"/>
  <c r="N257" i="47"/>
  <c r="L257" i="47"/>
  <c r="J257" i="47"/>
  <c r="F257" i="47"/>
  <c r="D257" i="47"/>
  <c r="B257" i="47"/>
  <c r="A257" i="47"/>
  <c r="A256" i="47"/>
  <c r="K256" i="47" s="1"/>
  <c r="S255" i="47"/>
  <c r="F255" i="47"/>
  <c r="A255" i="47"/>
  <c r="W255" i="47" s="1"/>
  <c r="X254" i="47"/>
  <c r="S254" i="47"/>
  <c r="Q254" i="47"/>
  <c r="P254" i="47"/>
  <c r="K254" i="47"/>
  <c r="J254" i="47"/>
  <c r="H254" i="47"/>
  <c r="E254" i="47"/>
  <c r="B254" i="47"/>
  <c r="A254" i="47"/>
  <c r="U253" i="47"/>
  <c r="N253" i="47"/>
  <c r="J253" i="47"/>
  <c r="C253" i="47"/>
  <c r="A253" i="47"/>
  <c r="V253" i="47" s="1"/>
  <c r="S252" i="47"/>
  <c r="G252" i="47"/>
  <c r="A252" i="47"/>
  <c r="K252" i="47" s="1"/>
  <c r="X251" i="47"/>
  <c r="W251" i="47"/>
  <c r="V251" i="47"/>
  <c r="U251" i="47"/>
  <c r="T251" i="47"/>
  <c r="S251" i="47"/>
  <c r="R251" i="47"/>
  <c r="Q251" i="47"/>
  <c r="P251" i="47"/>
  <c r="O251" i="47"/>
  <c r="N251" i="47"/>
  <c r="M251" i="47"/>
  <c r="L251" i="47"/>
  <c r="K251" i="47"/>
  <c r="J251" i="47"/>
  <c r="I251" i="47"/>
  <c r="H251" i="47"/>
  <c r="G251" i="47"/>
  <c r="F251" i="47"/>
  <c r="E251" i="47"/>
  <c r="D251" i="47"/>
  <c r="C251" i="47"/>
  <c r="B251" i="47"/>
  <c r="A251" i="47"/>
  <c r="V250" i="47"/>
  <c r="Q250" i="47"/>
  <c r="K250" i="47"/>
  <c r="D250" i="47"/>
  <c r="A250" i="47"/>
  <c r="W250" i="47" s="1"/>
  <c r="X249" i="47"/>
  <c r="W249" i="47"/>
  <c r="V249" i="47"/>
  <c r="R249" i="47"/>
  <c r="Q249" i="47"/>
  <c r="P249" i="47"/>
  <c r="O249" i="47"/>
  <c r="N249" i="47"/>
  <c r="M249" i="47"/>
  <c r="I249" i="47"/>
  <c r="H249" i="47"/>
  <c r="G249" i="47"/>
  <c r="F249" i="47"/>
  <c r="E249" i="47"/>
  <c r="D249" i="47"/>
  <c r="A249" i="47"/>
  <c r="W248" i="47"/>
  <c r="U248" i="47"/>
  <c r="S248" i="47"/>
  <c r="R248" i="47"/>
  <c r="Q248" i="47"/>
  <c r="N248" i="47"/>
  <c r="K248" i="47"/>
  <c r="I248" i="47"/>
  <c r="E248" i="47"/>
  <c r="B248" i="47"/>
  <c r="A248" i="47"/>
  <c r="V248" i="47" s="1"/>
  <c r="X247" i="47"/>
  <c r="W247" i="47"/>
  <c r="V247" i="47"/>
  <c r="R247" i="47"/>
  <c r="Q247" i="47"/>
  <c r="P247" i="47"/>
  <c r="O247" i="47"/>
  <c r="N247" i="47"/>
  <c r="L247" i="47"/>
  <c r="I247" i="47"/>
  <c r="H247" i="47"/>
  <c r="G247" i="47"/>
  <c r="F247" i="47"/>
  <c r="C247" i="47"/>
  <c r="A247" i="47"/>
  <c r="A246" i="47"/>
  <c r="X245" i="47"/>
  <c r="V245" i="47"/>
  <c r="U245" i="47"/>
  <c r="R245" i="47"/>
  <c r="Q245" i="47"/>
  <c r="P245" i="47"/>
  <c r="N245" i="47"/>
  <c r="M245" i="47"/>
  <c r="L245" i="47"/>
  <c r="I245" i="47"/>
  <c r="H245" i="47"/>
  <c r="F245" i="47"/>
  <c r="E245" i="47"/>
  <c r="C245" i="47"/>
  <c r="A245" i="47"/>
  <c r="V244" i="47"/>
  <c r="T244" i="47"/>
  <c r="R244" i="47"/>
  <c r="K244" i="47"/>
  <c r="I244" i="47"/>
  <c r="D244" i="47"/>
  <c r="A244" i="47"/>
  <c r="U244" i="47" s="1"/>
  <c r="X243" i="47"/>
  <c r="W243" i="47"/>
  <c r="V243" i="47"/>
  <c r="U243" i="47"/>
  <c r="T243" i="47"/>
  <c r="S243" i="47"/>
  <c r="R243" i="47"/>
  <c r="Q243" i="47"/>
  <c r="P243" i="47"/>
  <c r="O243" i="47"/>
  <c r="N243" i="47"/>
  <c r="M243" i="47"/>
  <c r="L243" i="47"/>
  <c r="K243" i="47"/>
  <c r="I243" i="47"/>
  <c r="H243" i="47"/>
  <c r="G243" i="47"/>
  <c r="F243" i="47"/>
  <c r="E243" i="47"/>
  <c r="D243" i="47"/>
  <c r="C243" i="47"/>
  <c r="B243" i="47"/>
  <c r="A243" i="47"/>
  <c r="V242" i="47"/>
  <c r="U242" i="47"/>
  <c r="P242" i="47"/>
  <c r="N242" i="47"/>
  <c r="K242" i="47"/>
  <c r="G242" i="47"/>
  <c r="E242" i="47"/>
  <c r="C242" i="47"/>
  <c r="A242" i="47"/>
  <c r="W242" i="47" s="1"/>
  <c r="U241" i="47"/>
  <c r="R241" i="47"/>
  <c r="G241" i="47"/>
  <c r="A241" i="47"/>
  <c r="X241" i="47" s="1"/>
  <c r="W240" i="47"/>
  <c r="V240" i="47"/>
  <c r="U240" i="47"/>
  <c r="S240" i="47"/>
  <c r="P240" i="47"/>
  <c r="O240" i="47"/>
  <c r="N240" i="47"/>
  <c r="K240" i="47"/>
  <c r="G240" i="47"/>
  <c r="F240" i="47"/>
  <c r="E240" i="47"/>
  <c r="C240" i="47"/>
  <c r="B240" i="47"/>
  <c r="A240" i="47"/>
  <c r="X239" i="47"/>
  <c r="T239" i="47"/>
  <c r="R239" i="47"/>
  <c r="P239" i="47"/>
  <c r="J239" i="47"/>
  <c r="I239" i="47"/>
  <c r="G239" i="47"/>
  <c r="B239" i="47"/>
  <c r="A239" i="47"/>
  <c r="K239" i="47" s="1"/>
  <c r="W238" i="47"/>
  <c r="T238" i="47"/>
  <c r="S238" i="47"/>
  <c r="P238" i="47"/>
  <c r="O238" i="47"/>
  <c r="K238" i="47"/>
  <c r="G238" i="47"/>
  <c r="E238" i="47"/>
  <c r="D238" i="47"/>
  <c r="B238" i="47"/>
  <c r="A238" i="47"/>
  <c r="U238" i="47" s="1"/>
  <c r="X237" i="47"/>
  <c r="T237" i="47"/>
  <c r="S237" i="47"/>
  <c r="R237" i="47"/>
  <c r="Q237" i="47"/>
  <c r="P237" i="47"/>
  <c r="K237" i="47"/>
  <c r="I237" i="47"/>
  <c r="H237" i="47"/>
  <c r="F237" i="47"/>
  <c r="E237" i="47"/>
  <c r="B237" i="47"/>
  <c r="A237" i="47"/>
  <c r="W236" i="47"/>
  <c r="V236" i="47"/>
  <c r="O236" i="47"/>
  <c r="N236" i="47"/>
  <c r="L236" i="47"/>
  <c r="K236" i="47"/>
  <c r="F236" i="47"/>
  <c r="D236" i="47"/>
  <c r="C236" i="47"/>
  <c r="A236" i="47"/>
  <c r="X235" i="47"/>
  <c r="W235" i="47"/>
  <c r="V235" i="47"/>
  <c r="U235" i="47"/>
  <c r="T235" i="47"/>
  <c r="S235" i="47"/>
  <c r="R235" i="47"/>
  <c r="Q235" i="47"/>
  <c r="P235" i="47"/>
  <c r="O235" i="47"/>
  <c r="N235" i="47"/>
  <c r="M235" i="47"/>
  <c r="L235" i="47"/>
  <c r="K235" i="47"/>
  <c r="J235" i="47"/>
  <c r="I235" i="47"/>
  <c r="H235" i="47"/>
  <c r="G235" i="47"/>
  <c r="F235" i="47"/>
  <c r="E235" i="47"/>
  <c r="D235" i="47"/>
  <c r="C235" i="47"/>
  <c r="B235" i="47"/>
  <c r="A235" i="47"/>
  <c r="X234" i="47"/>
  <c r="W234" i="47"/>
  <c r="V234" i="47"/>
  <c r="S234" i="47"/>
  <c r="Q234" i="47"/>
  <c r="P234" i="47"/>
  <c r="O234" i="47"/>
  <c r="N234" i="47"/>
  <c r="M234" i="47"/>
  <c r="I234" i="47"/>
  <c r="H234" i="47"/>
  <c r="G234" i="47"/>
  <c r="F234" i="47"/>
  <c r="E234" i="47"/>
  <c r="D234" i="47"/>
  <c r="A234" i="47"/>
  <c r="J233" i="47"/>
  <c r="E233" i="47"/>
  <c r="A233" i="47"/>
  <c r="R233" i="47" s="1"/>
  <c r="X232" i="47"/>
  <c r="W232" i="47"/>
  <c r="V232" i="47"/>
  <c r="R232" i="47"/>
  <c r="Q232" i="47"/>
  <c r="P232" i="47"/>
  <c r="O232" i="47"/>
  <c r="N232" i="47"/>
  <c r="M232" i="47"/>
  <c r="I232" i="47"/>
  <c r="H232" i="47"/>
  <c r="G232" i="47"/>
  <c r="F232" i="47"/>
  <c r="E232" i="47"/>
  <c r="C232" i="47"/>
  <c r="A232" i="47"/>
  <c r="L231" i="47"/>
  <c r="K231" i="47"/>
  <c r="D231" i="47"/>
  <c r="A231" i="47"/>
  <c r="R231" i="47" s="1"/>
  <c r="W230" i="47"/>
  <c r="U230" i="47"/>
  <c r="R230" i="47"/>
  <c r="Q230" i="47"/>
  <c r="P230" i="47"/>
  <c r="M230" i="47"/>
  <c r="L230" i="47"/>
  <c r="I230" i="47"/>
  <c r="H230" i="47"/>
  <c r="E230" i="47"/>
  <c r="D230" i="47"/>
  <c r="C230" i="47"/>
  <c r="A230" i="47"/>
  <c r="V229" i="47"/>
  <c r="U229" i="47"/>
  <c r="S229" i="47"/>
  <c r="Q229" i="47"/>
  <c r="M229" i="47"/>
  <c r="K229" i="47"/>
  <c r="H229" i="47"/>
  <c r="C229" i="47"/>
  <c r="B229" i="47"/>
  <c r="A229" i="47"/>
  <c r="W228" i="47"/>
  <c r="V228" i="47"/>
  <c r="U228" i="47"/>
  <c r="R228" i="47"/>
  <c r="Q228" i="47"/>
  <c r="O228" i="47"/>
  <c r="N228" i="47"/>
  <c r="M228" i="47"/>
  <c r="L228" i="47"/>
  <c r="I228" i="47"/>
  <c r="G228" i="47"/>
  <c r="F228" i="47"/>
  <c r="E228" i="47"/>
  <c r="D228" i="47"/>
  <c r="C228" i="47"/>
  <c r="A228" i="47"/>
  <c r="X227" i="47"/>
  <c r="W227" i="47"/>
  <c r="V227" i="47"/>
  <c r="U227" i="47"/>
  <c r="T227" i="47"/>
  <c r="S227" i="47"/>
  <c r="R227" i="47"/>
  <c r="Q227" i="47"/>
  <c r="P227" i="47"/>
  <c r="O227" i="47"/>
  <c r="N227" i="47"/>
  <c r="M227" i="47"/>
  <c r="L227" i="47"/>
  <c r="K227" i="47"/>
  <c r="J227" i="47"/>
  <c r="H227" i="47"/>
  <c r="G227" i="47"/>
  <c r="F227" i="47"/>
  <c r="E227" i="47"/>
  <c r="D227" i="47"/>
  <c r="C227" i="47"/>
  <c r="B227" i="47"/>
  <c r="A227" i="47"/>
  <c r="X226" i="47"/>
  <c r="W226" i="47"/>
  <c r="Q226" i="47"/>
  <c r="P226" i="47"/>
  <c r="N226" i="47"/>
  <c r="K226" i="47"/>
  <c r="I226" i="47"/>
  <c r="H226" i="47"/>
  <c r="F226" i="47"/>
  <c r="E226" i="47"/>
  <c r="A226" i="47"/>
  <c r="M225" i="47"/>
  <c r="A225" i="47"/>
  <c r="S224" i="47"/>
  <c r="O224" i="47"/>
  <c r="N224" i="47"/>
  <c r="H224" i="47"/>
  <c r="F224" i="47"/>
  <c r="A224" i="47"/>
  <c r="Q224" i="47" s="1"/>
  <c r="L223" i="47"/>
  <c r="A223" i="47"/>
  <c r="W222" i="47"/>
  <c r="R222" i="47"/>
  <c r="P222" i="47"/>
  <c r="O222" i="47"/>
  <c r="I222" i="47"/>
  <c r="D222" i="47"/>
  <c r="A222" i="47"/>
  <c r="V221" i="47"/>
  <c r="U221" i="47"/>
  <c r="T221" i="47"/>
  <c r="S221" i="47"/>
  <c r="N221" i="47"/>
  <c r="K221" i="47"/>
  <c r="I221" i="47"/>
  <c r="C221" i="47"/>
  <c r="B221" i="47"/>
  <c r="A221" i="47"/>
  <c r="O220" i="47"/>
  <c r="G220" i="47"/>
  <c r="A220" i="47"/>
  <c r="N220" i="47" s="1"/>
  <c r="X219" i="47"/>
  <c r="W219" i="47"/>
  <c r="V219" i="47"/>
  <c r="U219" i="47"/>
  <c r="R219" i="47"/>
  <c r="Q219" i="47"/>
  <c r="P219" i="47"/>
  <c r="O219" i="47"/>
  <c r="N219" i="47"/>
  <c r="M219" i="47"/>
  <c r="K219" i="47"/>
  <c r="J219" i="47"/>
  <c r="I219" i="47"/>
  <c r="H219" i="47"/>
  <c r="G219" i="47"/>
  <c r="F219" i="47"/>
  <c r="E219" i="47"/>
  <c r="D219" i="47"/>
  <c r="B219" i="47"/>
  <c r="A219" i="47"/>
  <c r="V218" i="47"/>
  <c r="U218" i="47"/>
  <c r="T218" i="47"/>
  <c r="Q218" i="47"/>
  <c r="P218" i="47"/>
  <c r="K218" i="47"/>
  <c r="I218" i="47"/>
  <c r="H218" i="47"/>
  <c r="D218" i="47"/>
  <c r="A218" i="47"/>
  <c r="X217" i="47"/>
  <c r="W217" i="47"/>
  <c r="V217" i="47"/>
  <c r="U217" i="47"/>
  <c r="R217" i="47"/>
  <c r="Q217" i="47"/>
  <c r="P217" i="47"/>
  <c r="O217" i="47"/>
  <c r="N217" i="47"/>
  <c r="M217" i="47"/>
  <c r="I217" i="47"/>
  <c r="G217" i="47"/>
  <c r="F217" i="47"/>
  <c r="E217" i="47"/>
  <c r="D217" i="47"/>
  <c r="B217" i="47"/>
  <c r="A217" i="47"/>
  <c r="Q216" i="47"/>
  <c r="M216" i="47"/>
  <c r="K216" i="47"/>
  <c r="I216" i="47"/>
  <c r="A216" i="47"/>
  <c r="X215" i="47"/>
  <c r="W215" i="47"/>
  <c r="V215" i="47"/>
  <c r="T215" i="47"/>
  <c r="R215" i="47"/>
  <c r="Q215" i="47"/>
  <c r="P215" i="47"/>
  <c r="O215" i="47"/>
  <c r="N215" i="47"/>
  <c r="K215" i="47"/>
  <c r="I215" i="47"/>
  <c r="H215" i="47"/>
  <c r="G215" i="47"/>
  <c r="F215" i="47"/>
  <c r="D215" i="47"/>
  <c r="B215" i="47"/>
  <c r="A215" i="47"/>
  <c r="A214" i="47"/>
  <c r="X213" i="47"/>
  <c r="V213" i="47"/>
  <c r="T213" i="47"/>
  <c r="R213" i="47"/>
  <c r="Q213" i="47"/>
  <c r="P213" i="47"/>
  <c r="N213" i="47"/>
  <c r="M213" i="47"/>
  <c r="K213" i="47"/>
  <c r="I213" i="47"/>
  <c r="F213" i="47"/>
  <c r="E213" i="47"/>
  <c r="D213" i="47"/>
  <c r="B213" i="47"/>
  <c r="A213" i="47"/>
  <c r="A212" i="47"/>
  <c r="X211" i="47"/>
  <c r="W211" i="47"/>
  <c r="V211" i="47"/>
  <c r="U211" i="47"/>
  <c r="T211" i="47"/>
  <c r="S211" i="47"/>
  <c r="R211" i="47"/>
  <c r="Q211" i="47"/>
  <c r="P211" i="47"/>
  <c r="O211" i="47"/>
  <c r="N211" i="47"/>
  <c r="L211" i="47"/>
  <c r="K211" i="47"/>
  <c r="J211" i="47"/>
  <c r="I211" i="47"/>
  <c r="H211" i="47"/>
  <c r="F211" i="47"/>
  <c r="E211" i="47"/>
  <c r="D211" i="47"/>
  <c r="C211" i="47"/>
  <c r="B211" i="47"/>
  <c r="A211" i="47"/>
  <c r="U210" i="47"/>
  <c r="O210" i="47"/>
  <c r="E210" i="47"/>
  <c r="C210" i="47"/>
  <c r="A210" i="47"/>
  <c r="M210" i="47" s="1"/>
  <c r="A209" i="47"/>
  <c r="O209" i="47" s="1"/>
  <c r="A208" i="47"/>
  <c r="M208" i="47" s="1"/>
  <c r="X207" i="47"/>
  <c r="W207" i="47"/>
  <c r="Q207" i="47"/>
  <c r="O207" i="47"/>
  <c r="N207" i="47"/>
  <c r="J207" i="47"/>
  <c r="I207" i="47"/>
  <c r="G207" i="47"/>
  <c r="D207" i="47"/>
  <c r="A207" i="47"/>
  <c r="R207" i="47" s="1"/>
  <c r="W206" i="47"/>
  <c r="U206" i="47"/>
  <c r="T206" i="47"/>
  <c r="S206" i="47"/>
  <c r="R206" i="47"/>
  <c r="O206" i="47"/>
  <c r="M206" i="47"/>
  <c r="K206" i="47"/>
  <c r="I206" i="47"/>
  <c r="E206" i="47"/>
  <c r="D206" i="47"/>
  <c r="C206" i="47"/>
  <c r="B206" i="47"/>
  <c r="A206" i="47"/>
  <c r="X205" i="47"/>
  <c r="V205" i="47"/>
  <c r="R205" i="47"/>
  <c r="N205" i="47"/>
  <c r="M205" i="47"/>
  <c r="J205" i="47"/>
  <c r="I205" i="47"/>
  <c r="D205" i="47"/>
  <c r="A205" i="47"/>
  <c r="S205" i="47" s="1"/>
  <c r="A204" i="47"/>
  <c r="L204" i="47" s="1"/>
  <c r="X203" i="47"/>
  <c r="W203" i="47"/>
  <c r="V203" i="47"/>
  <c r="U203" i="47"/>
  <c r="T203" i="47"/>
  <c r="S203" i="47"/>
  <c r="R203" i="47"/>
  <c r="Q203" i="47"/>
  <c r="P203" i="47"/>
  <c r="O203" i="47"/>
  <c r="N203" i="47"/>
  <c r="M203" i="47"/>
  <c r="L203" i="47"/>
  <c r="K203" i="47"/>
  <c r="J203" i="47"/>
  <c r="I203" i="47"/>
  <c r="H203" i="47"/>
  <c r="G203" i="47"/>
  <c r="F203" i="47"/>
  <c r="E203" i="47"/>
  <c r="D203" i="47"/>
  <c r="C203" i="47"/>
  <c r="B203" i="47"/>
  <c r="A203" i="47"/>
  <c r="A202" i="47"/>
  <c r="T202" i="47" s="1"/>
  <c r="X201" i="47"/>
  <c r="V201" i="47"/>
  <c r="U201" i="47"/>
  <c r="T201" i="47"/>
  <c r="R201" i="47"/>
  <c r="Q201" i="47"/>
  <c r="P201" i="47"/>
  <c r="N201" i="47"/>
  <c r="L201" i="47"/>
  <c r="K201" i="47"/>
  <c r="I201" i="47"/>
  <c r="H201" i="47"/>
  <c r="F201" i="47"/>
  <c r="D201" i="47"/>
  <c r="C201" i="47"/>
  <c r="B201" i="47"/>
  <c r="A201" i="47"/>
  <c r="A200" i="47"/>
  <c r="T200" i="47" s="1"/>
  <c r="X199" i="47"/>
  <c r="W199" i="47"/>
  <c r="V199" i="47"/>
  <c r="U199" i="47"/>
  <c r="T199" i="47"/>
  <c r="S199" i="47"/>
  <c r="R199" i="47"/>
  <c r="P199" i="47"/>
  <c r="O199" i="47"/>
  <c r="N199" i="47"/>
  <c r="M199" i="47"/>
  <c r="L199" i="47"/>
  <c r="K199" i="47"/>
  <c r="G199" i="47"/>
  <c r="F199" i="47"/>
  <c r="D199" i="47"/>
  <c r="C199" i="47"/>
  <c r="B199" i="47"/>
  <c r="A199" i="47"/>
  <c r="Q199" i="47" s="1"/>
  <c r="W198" i="47"/>
  <c r="P198" i="47"/>
  <c r="M198" i="47"/>
  <c r="C198" i="47"/>
  <c r="A198" i="47"/>
  <c r="U198" i="47" s="1"/>
  <c r="X197" i="47"/>
  <c r="W197" i="47"/>
  <c r="V197" i="47"/>
  <c r="U197" i="47"/>
  <c r="R197" i="47"/>
  <c r="Q197" i="47"/>
  <c r="P197" i="47"/>
  <c r="O197" i="47"/>
  <c r="N197" i="47"/>
  <c r="L197" i="47"/>
  <c r="I197" i="47"/>
  <c r="H197" i="47"/>
  <c r="G197" i="47"/>
  <c r="F197" i="47"/>
  <c r="D197" i="47"/>
  <c r="B197" i="47"/>
  <c r="A197" i="47"/>
  <c r="W196" i="47"/>
  <c r="R196" i="47"/>
  <c r="P196" i="47"/>
  <c r="M196" i="47"/>
  <c r="B196" i="47"/>
  <c r="A196" i="47"/>
  <c r="U196" i="47" s="1"/>
  <c r="X195" i="47"/>
  <c r="W195" i="47"/>
  <c r="V195" i="47"/>
  <c r="U195" i="47"/>
  <c r="T195" i="47"/>
  <c r="S195" i="47"/>
  <c r="R195" i="47"/>
  <c r="Q195" i="47"/>
  <c r="P195" i="47"/>
  <c r="O195" i="47"/>
  <c r="N195" i="47"/>
  <c r="L195" i="47"/>
  <c r="K195" i="47"/>
  <c r="I195" i="47"/>
  <c r="H195" i="47"/>
  <c r="G195" i="47"/>
  <c r="F195" i="47"/>
  <c r="D195" i="47"/>
  <c r="C195" i="47"/>
  <c r="B195" i="47"/>
  <c r="A195" i="47"/>
  <c r="S194" i="47"/>
  <c r="Q194" i="47"/>
  <c r="I194" i="47"/>
  <c r="A194" i="47"/>
  <c r="T194" i="47" s="1"/>
  <c r="U193" i="47"/>
  <c r="R193" i="47"/>
  <c r="P193" i="47"/>
  <c r="N193" i="47"/>
  <c r="H193" i="47"/>
  <c r="D193" i="47"/>
  <c r="A193" i="47"/>
  <c r="S193" i="47" s="1"/>
  <c r="W192" i="47"/>
  <c r="T192" i="47"/>
  <c r="R192" i="47"/>
  <c r="N192" i="47"/>
  <c r="J192" i="47"/>
  <c r="G192" i="47"/>
  <c r="D192" i="47"/>
  <c r="C192" i="47"/>
  <c r="A192" i="47"/>
  <c r="S192" i="47" s="1"/>
  <c r="X191" i="47"/>
  <c r="W191" i="47"/>
  <c r="V191" i="47"/>
  <c r="U191" i="47"/>
  <c r="T191" i="47"/>
  <c r="S191" i="47"/>
  <c r="R191" i="47"/>
  <c r="P191" i="47"/>
  <c r="O191" i="47"/>
  <c r="N191" i="47"/>
  <c r="M191" i="47"/>
  <c r="L191" i="47"/>
  <c r="K191" i="47"/>
  <c r="G191" i="47"/>
  <c r="F191" i="47"/>
  <c r="D191" i="47"/>
  <c r="C191" i="47"/>
  <c r="B191" i="47"/>
  <c r="A191" i="47"/>
  <c r="Q191" i="47" s="1"/>
  <c r="X190" i="47"/>
  <c r="W190" i="47"/>
  <c r="U190" i="47"/>
  <c r="T190" i="47"/>
  <c r="S190" i="47"/>
  <c r="Q190" i="47"/>
  <c r="O190" i="47"/>
  <c r="N190" i="47"/>
  <c r="K190" i="47"/>
  <c r="I190" i="47"/>
  <c r="H190" i="47"/>
  <c r="F190" i="47"/>
  <c r="D190" i="47"/>
  <c r="C190" i="47"/>
  <c r="A190" i="47"/>
  <c r="T189" i="47"/>
  <c r="Q189" i="47"/>
  <c r="I189" i="47"/>
  <c r="G189" i="47"/>
  <c r="A189" i="47"/>
  <c r="V189" i="47" s="1"/>
  <c r="S188" i="47"/>
  <c r="Q188" i="47"/>
  <c r="I188" i="47"/>
  <c r="F188" i="47"/>
  <c r="A188" i="47"/>
  <c r="U188" i="47" s="1"/>
  <c r="X187" i="47"/>
  <c r="W187" i="47"/>
  <c r="V187" i="47"/>
  <c r="U187" i="47"/>
  <c r="T187" i="47"/>
  <c r="S187" i="47"/>
  <c r="R187" i="47"/>
  <c r="Q187" i="47"/>
  <c r="P187" i="47"/>
  <c r="O187" i="47"/>
  <c r="N187" i="47"/>
  <c r="M187" i="47"/>
  <c r="L187" i="47"/>
  <c r="K187" i="47"/>
  <c r="J187" i="47"/>
  <c r="G187" i="47"/>
  <c r="F187" i="47"/>
  <c r="E187" i="47"/>
  <c r="D187" i="47"/>
  <c r="C187" i="47"/>
  <c r="B187" i="47"/>
  <c r="A187" i="47"/>
  <c r="X186" i="47"/>
  <c r="W186" i="47"/>
  <c r="U186" i="47"/>
  <c r="T186" i="47"/>
  <c r="R186" i="47"/>
  <c r="Q186" i="47"/>
  <c r="P186" i="47"/>
  <c r="O186" i="47"/>
  <c r="M186" i="47"/>
  <c r="L186" i="47"/>
  <c r="K186" i="47"/>
  <c r="I186" i="47"/>
  <c r="G186" i="47"/>
  <c r="E186" i="47"/>
  <c r="D186" i="47"/>
  <c r="C186" i="47"/>
  <c r="B186" i="47"/>
  <c r="A186" i="47"/>
  <c r="V185" i="47"/>
  <c r="R185" i="47"/>
  <c r="P185" i="47"/>
  <c r="L185" i="47"/>
  <c r="H185" i="47"/>
  <c r="D185" i="47"/>
  <c r="B185" i="47"/>
  <c r="A185" i="47"/>
  <c r="T185" i="47" s="1"/>
  <c r="W184" i="47"/>
  <c r="V184" i="47"/>
  <c r="U184" i="47"/>
  <c r="T184" i="47"/>
  <c r="R184" i="47"/>
  <c r="Q184" i="47"/>
  <c r="O184" i="47"/>
  <c r="N184" i="47"/>
  <c r="M184" i="47"/>
  <c r="L184" i="47"/>
  <c r="K184" i="47"/>
  <c r="I184" i="47"/>
  <c r="G184" i="47"/>
  <c r="F184" i="47"/>
  <c r="D184" i="47"/>
  <c r="C184" i="47"/>
  <c r="B184" i="47"/>
  <c r="A184" i="47"/>
  <c r="X183" i="47"/>
  <c r="W183" i="47"/>
  <c r="V183" i="47"/>
  <c r="U183" i="47"/>
  <c r="T183" i="47"/>
  <c r="S183" i="47"/>
  <c r="R183" i="47"/>
  <c r="P183" i="47"/>
  <c r="O183" i="47"/>
  <c r="N183" i="47"/>
  <c r="L183" i="47"/>
  <c r="K183" i="47"/>
  <c r="H183" i="47"/>
  <c r="G183" i="47"/>
  <c r="F183" i="47"/>
  <c r="D183" i="47"/>
  <c r="C183" i="47"/>
  <c r="B183" i="47"/>
  <c r="A183" i="47"/>
  <c r="Q183" i="47" s="1"/>
  <c r="X182" i="47"/>
  <c r="V182" i="47"/>
  <c r="S182" i="47"/>
  <c r="O182" i="47"/>
  <c r="M182" i="47"/>
  <c r="K182" i="47"/>
  <c r="I182" i="47"/>
  <c r="F182" i="47"/>
  <c r="A182" i="47"/>
  <c r="W181" i="47"/>
  <c r="Q181" i="47"/>
  <c r="O181" i="47"/>
  <c r="H181" i="47"/>
  <c r="E181" i="47"/>
  <c r="A181" i="47"/>
  <c r="N181" i="47" s="1"/>
  <c r="A180" i="47"/>
  <c r="R180" i="47" s="1"/>
  <c r="X179" i="47"/>
  <c r="W179" i="47"/>
  <c r="V179" i="47"/>
  <c r="U179" i="47"/>
  <c r="T179" i="47"/>
  <c r="S179" i="47"/>
  <c r="R179" i="47"/>
  <c r="Q179" i="47"/>
  <c r="P179" i="47"/>
  <c r="O179" i="47"/>
  <c r="N179" i="47"/>
  <c r="L179" i="47"/>
  <c r="K179" i="47"/>
  <c r="I179" i="47"/>
  <c r="H179" i="47"/>
  <c r="G179" i="47"/>
  <c r="F179" i="47"/>
  <c r="D179" i="47"/>
  <c r="C179" i="47"/>
  <c r="B179" i="47"/>
  <c r="A179" i="47"/>
  <c r="P178" i="47"/>
  <c r="A178" i="47"/>
  <c r="M178" i="47" s="1"/>
  <c r="X177" i="47"/>
  <c r="V177" i="47"/>
  <c r="U177" i="47"/>
  <c r="T177" i="47"/>
  <c r="R177" i="47"/>
  <c r="Q177" i="47"/>
  <c r="P177" i="47"/>
  <c r="N177" i="47"/>
  <c r="M177" i="47"/>
  <c r="K177" i="47"/>
  <c r="I177" i="47"/>
  <c r="H177" i="47"/>
  <c r="F177" i="47"/>
  <c r="E177" i="47"/>
  <c r="D177" i="47"/>
  <c r="B177" i="47"/>
  <c r="A177" i="47"/>
  <c r="V176" i="47"/>
  <c r="T176" i="47"/>
  <c r="O176" i="47"/>
  <c r="M176" i="47"/>
  <c r="K176" i="47"/>
  <c r="J176" i="47"/>
  <c r="F176" i="47"/>
  <c r="D176" i="47"/>
  <c r="B176" i="47"/>
  <c r="A176" i="47"/>
  <c r="X175" i="47"/>
  <c r="W175" i="47"/>
  <c r="V175" i="47"/>
  <c r="U175" i="47"/>
  <c r="T175" i="47"/>
  <c r="S175" i="47"/>
  <c r="R175" i="47"/>
  <c r="P175" i="47"/>
  <c r="O175" i="47"/>
  <c r="N175" i="47"/>
  <c r="M175" i="47"/>
  <c r="L175" i="47"/>
  <c r="K175" i="47"/>
  <c r="H175" i="47"/>
  <c r="G175" i="47"/>
  <c r="F175" i="47"/>
  <c r="E175" i="47"/>
  <c r="D175" i="47"/>
  <c r="C175" i="47"/>
  <c r="B175" i="47"/>
  <c r="A175" i="47"/>
  <c r="Q175" i="47" s="1"/>
  <c r="A174" i="47"/>
  <c r="P174" i="47" s="1"/>
  <c r="X173" i="47"/>
  <c r="W173" i="47"/>
  <c r="V173" i="47"/>
  <c r="U173" i="47"/>
  <c r="R173" i="47"/>
  <c r="Q173" i="47"/>
  <c r="P173" i="47"/>
  <c r="O173" i="47"/>
  <c r="N173" i="47"/>
  <c r="M173" i="47"/>
  <c r="L173" i="47"/>
  <c r="I173" i="47"/>
  <c r="H173" i="47"/>
  <c r="G173" i="47"/>
  <c r="F173" i="47"/>
  <c r="E173" i="47"/>
  <c r="D173" i="47"/>
  <c r="B173" i="47"/>
  <c r="A173" i="47"/>
  <c r="W172" i="47"/>
  <c r="U172" i="47"/>
  <c r="S172" i="47"/>
  <c r="R172" i="47"/>
  <c r="K172" i="47"/>
  <c r="I172" i="47"/>
  <c r="G172" i="47"/>
  <c r="E172" i="47"/>
  <c r="B172" i="47"/>
  <c r="A172" i="47"/>
  <c r="X171" i="47"/>
  <c r="W171" i="47"/>
  <c r="V171" i="47"/>
  <c r="U171" i="47"/>
  <c r="T171" i="47"/>
  <c r="S171" i="47"/>
  <c r="R171" i="47"/>
  <c r="Q171" i="47"/>
  <c r="P171" i="47"/>
  <c r="O171" i="47"/>
  <c r="N171" i="47"/>
  <c r="M171" i="47"/>
  <c r="L171" i="47"/>
  <c r="K171" i="47"/>
  <c r="I171" i="47"/>
  <c r="H171" i="47"/>
  <c r="G171" i="47"/>
  <c r="F171" i="47"/>
  <c r="E171" i="47"/>
  <c r="D171" i="47"/>
  <c r="C171" i="47"/>
  <c r="B171" i="47"/>
  <c r="A171" i="47"/>
  <c r="W170" i="47"/>
  <c r="U170" i="47"/>
  <c r="P170" i="47"/>
  <c r="H170" i="47"/>
  <c r="D170" i="47"/>
  <c r="A170" i="47"/>
  <c r="X170" i="47" s="1"/>
  <c r="A169" i="47"/>
  <c r="X169" i="47" s="1"/>
  <c r="Q168" i="47"/>
  <c r="E168" i="47"/>
  <c r="A168" i="47"/>
  <c r="W168" i="47" s="1"/>
  <c r="X167" i="47"/>
  <c r="W167" i="47"/>
  <c r="V167" i="47"/>
  <c r="U167" i="47"/>
  <c r="T167" i="47"/>
  <c r="S167" i="47"/>
  <c r="R167" i="47"/>
  <c r="P167" i="47"/>
  <c r="O167" i="47"/>
  <c r="N167" i="47"/>
  <c r="M167" i="47"/>
  <c r="L167" i="47"/>
  <c r="K167" i="47"/>
  <c r="J167" i="47"/>
  <c r="H167" i="47"/>
  <c r="G167" i="47"/>
  <c r="F167" i="47"/>
  <c r="E167" i="47"/>
  <c r="D167" i="47"/>
  <c r="C167" i="47"/>
  <c r="B167" i="47"/>
  <c r="A167" i="47"/>
  <c r="Q167" i="47" s="1"/>
  <c r="W166" i="47"/>
  <c r="U166" i="47"/>
  <c r="T166" i="47"/>
  <c r="Q166" i="47"/>
  <c r="P166" i="47"/>
  <c r="M166" i="47"/>
  <c r="K166" i="47"/>
  <c r="H166" i="47"/>
  <c r="G166" i="47"/>
  <c r="F166" i="47"/>
  <c r="C166" i="47"/>
  <c r="A166" i="47"/>
  <c r="O166" i="47" s="1"/>
  <c r="P165" i="47"/>
  <c r="F165" i="47"/>
  <c r="A165" i="47"/>
  <c r="U165" i="47" s="1"/>
  <c r="O164" i="47"/>
  <c r="E164" i="47"/>
  <c r="A164" i="47"/>
  <c r="U164" i="47" s="1"/>
  <c r="X163" i="47"/>
  <c r="W163" i="47"/>
  <c r="V163" i="47"/>
  <c r="U163" i="47"/>
  <c r="T163" i="47"/>
  <c r="S163" i="47"/>
  <c r="R163" i="47"/>
  <c r="Q163" i="47"/>
  <c r="P163" i="47"/>
  <c r="O163" i="47"/>
  <c r="N163" i="47"/>
  <c r="M163" i="47"/>
  <c r="L163" i="47"/>
  <c r="K163" i="47"/>
  <c r="I163" i="47"/>
  <c r="H163" i="47"/>
  <c r="G163" i="47"/>
  <c r="F163" i="47"/>
  <c r="E163" i="47"/>
  <c r="D163" i="47"/>
  <c r="C163" i="47"/>
  <c r="B163" i="47"/>
  <c r="A163" i="47"/>
  <c r="T162" i="47"/>
  <c r="Q162" i="47"/>
  <c r="G162" i="47"/>
  <c r="A162" i="47"/>
  <c r="S162" i="47" s="1"/>
  <c r="T161" i="47"/>
  <c r="P161" i="47"/>
  <c r="E161" i="47"/>
  <c r="A161" i="47"/>
  <c r="S161" i="47" s="1"/>
  <c r="T160" i="47"/>
  <c r="S160" i="47"/>
  <c r="O160" i="47"/>
  <c r="M160" i="47"/>
  <c r="I160" i="47"/>
  <c r="E160" i="47"/>
  <c r="B160" i="47"/>
  <c r="A160" i="47"/>
  <c r="R160" i="47" s="1"/>
  <c r="X159" i="47"/>
  <c r="V159" i="47"/>
  <c r="U159" i="47"/>
  <c r="T159" i="47"/>
  <c r="S159" i="47"/>
  <c r="R159" i="47"/>
  <c r="P159" i="47"/>
  <c r="O159" i="47"/>
  <c r="N159" i="47"/>
  <c r="M159" i="47"/>
  <c r="L159" i="47"/>
  <c r="K159" i="47"/>
  <c r="H159" i="47"/>
  <c r="G159" i="47"/>
  <c r="F159" i="47"/>
  <c r="E159" i="47"/>
  <c r="D159" i="47"/>
  <c r="C159" i="47"/>
  <c r="B159" i="47"/>
  <c r="A159" i="47"/>
  <c r="Q159" i="47" s="1"/>
  <c r="U158" i="47"/>
  <c r="Q158" i="47"/>
  <c r="K158" i="47"/>
  <c r="G158" i="47"/>
  <c r="A158" i="47"/>
  <c r="T158" i="47" s="1"/>
  <c r="U157" i="47"/>
  <c r="P157" i="47"/>
  <c r="F157" i="47"/>
  <c r="A157" i="47"/>
  <c r="T157" i="47" s="1"/>
  <c r="X156" i="47"/>
  <c r="U156" i="47"/>
  <c r="S156" i="47"/>
  <c r="P156" i="47"/>
  <c r="N156" i="47"/>
  <c r="J156" i="47"/>
  <c r="I156" i="47"/>
  <c r="F156" i="47"/>
  <c r="B156" i="47"/>
  <c r="A156" i="47"/>
  <c r="R156" i="47" s="1"/>
  <c r="X155" i="47"/>
  <c r="W155" i="47"/>
  <c r="V155" i="47"/>
  <c r="U155" i="47"/>
  <c r="T155" i="47"/>
  <c r="S155" i="47"/>
  <c r="R155" i="47"/>
  <c r="Q155" i="47"/>
  <c r="P155" i="47"/>
  <c r="O155" i="47"/>
  <c r="N155" i="47"/>
  <c r="M155" i="47"/>
  <c r="L155" i="47"/>
  <c r="K155" i="47"/>
  <c r="J155" i="47"/>
  <c r="H155" i="47"/>
  <c r="G155" i="47"/>
  <c r="F155" i="47"/>
  <c r="D155" i="47"/>
  <c r="C155" i="47"/>
  <c r="B155" i="47"/>
  <c r="A155" i="47"/>
  <c r="W154" i="47"/>
  <c r="T154" i="47"/>
  <c r="S154" i="47"/>
  <c r="R154" i="47"/>
  <c r="Q154" i="47"/>
  <c r="P154" i="47"/>
  <c r="L154" i="47"/>
  <c r="J154" i="47"/>
  <c r="I154" i="47"/>
  <c r="H154" i="47"/>
  <c r="G154" i="47"/>
  <c r="D154" i="47"/>
  <c r="C154" i="47"/>
  <c r="B154" i="47"/>
  <c r="A154" i="47"/>
  <c r="X153" i="47"/>
  <c r="T153" i="47"/>
  <c r="N153" i="47"/>
  <c r="F153" i="47"/>
  <c r="A153" i="47"/>
  <c r="O153" i="47" s="1"/>
  <c r="X152" i="47"/>
  <c r="R152" i="47"/>
  <c r="O152" i="47"/>
  <c r="F152" i="47"/>
  <c r="A152" i="47"/>
  <c r="S152" i="47" s="1"/>
  <c r="W151" i="47"/>
  <c r="S151" i="47"/>
  <c r="O151" i="47"/>
  <c r="J151" i="47"/>
  <c r="F151" i="47"/>
  <c r="D151" i="47"/>
  <c r="A151" i="47"/>
  <c r="N151" i="47" s="1"/>
  <c r="X150" i="47"/>
  <c r="S150" i="47"/>
  <c r="I150" i="47"/>
  <c r="A150" i="47"/>
  <c r="R150" i="47" s="1"/>
  <c r="M149" i="47"/>
  <c r="E149" i="47"/>
  <c r="A149" i="47"/>
  <c r="V149" i="47" s="1"/>
  <c r="W148" i="47"/>
  <c r="S148" i="47"/>
  <c r="R148" i="47"/>
  <c r="J148" i="47"/>
  <c r="I148" i="47"/>
  <c r="E148" i="47"/>
  <c r="A148" i="47"/>
  <c r="X147" i="47"/>
  <c r="W147" i="47"/>
  <c r="V147" i="47"/>
  <c r="U147" i="47"/>
  <c r="T147" i="47"/>
  <c r="S147" i="47"/>
  <c r="R147" i="47"/>
  <c r="Q147" i="47"/>
  <c r="P147" i="47"/>
  <c r="M147" i="47"/>
  <c r="I147" i="47"/>
  <c r="H147" i="47"/>
  <c r="G147" i="47"/>
  <c r="F147" i="47"/>
  <c r="E147" i="47"/>
  <c r="D147" i="47"/>
  <c r="B147" i="47"/>
  <c r="A147" i="47"/>
  <c r="X146" i="47"/>
  <c r="W146" i="47"/>
  <c r="V146" i="47"/>
  <c r="U146" i="47"/>
  <c r="Q146" i="47"/>
  <c r="M146" i="47"/>
  <c r="H146" i="47"/>
  <c r="F146" i="47"/>
  <c r="E146" i="47"/>
  <c r="D146" i="47"/>
  <c r="A146" i="47"/>
  <c r="V145" i="47"/>
  <c r="R145" i="47"/>
  <c r="Q145" i="47"/>
  <c r="P145" i="47"/>
  <c r="M145" i="47"/>
  <c r="I145" i="47"/>
  <c r="H145" i="47"/>
  <c r="G145" i="47"/>
  <c r="D145" i="47"/>
  <c r="A145" i="47"/>
  <c r="X145" i="47" s="1"/>
  <c r="X144" i="47"/>
  <c r="W144" i="47"/>
  <c r="V144" i="47"/>
  <c r="U144" i="47"/>
  <c r="Q144" i="47"/>
  <c r="M144" i="47"/>
  <c r="K144" i="47"/>
  <c r="F144" i="47"/>
  <c r="B144" i="47"/>
  <c r="A144" i="47"/>
  <c r="V143" i="47"/>
  <c r="R143" i="47"/>
  <c r="Q143" i="47"/>
  <c r="P143" i="47"/>
  <c r="L143" i="47"/>
  <c r="I143" i="47"/>
  <c r="H143" i="47"/>
  <c r="G143" i="47"/>
  <c r="C143" i="47"/>
  <c r="A143" i="47"/>
  <c r="X142" i="47"/>
  <c r="W142" i="47"/>
  <c r="U142" i="47"/>
  <c r="T142" i="47"/>
  <c r="Q142" i="47"/>
  <c r="O142" i="47"/>
  <c r="M142" i="47"/>
  <c r="L142" i="47"/>
  <c r="H142" i="47"/>
  <c r="D142" i="47"/>
  <c r="C142" i="47"/>
  <c r="B142" i="47"/>
  <c r="A142" i="47"/>
  <c r="U141" i="47"/>
  <c r="R141" i="47"/>
  <c r="Q141" i="47"/>
  <c r="P141" i="47"/>
  <c r="L141" i="47"/>
  <c r="I141" i="47"/>
  <c r="F141" i="47"/>
  <c r="C141" i="47"/>
  <c r="A141" i="47"/>
  <c r="X141" i="47" s="1"/>
  <c r="W140" i="47"/>
  <c r="V140" i="47"/>
  <c r="U140" i="47"/>
  <c r="T140" i="47"/>
  <c r="Q140" i="47"/>
  <c r="N140" i="47"/>
  <c r="M140" i="47"/>
  <c r="L140" i="47"/>
  <c r="K140" i="47"/>
  <c r="G140" i="47"/>
  <c r="D140" i="47"/>
  <c r="C140" i="47"/>
  <c r="B140" i="47"/>
  <c r="A140" i="47"/>
  <c r="X139" i="47"/>
  <c r="W139" i="47"/>
  <c r="V139" i="47"/>
  <c r="U139" i="47"/>
  <c r="T139" i="47"/>
  <c r="S139" i="47"/>
  <c r="R139" i="47"/>
  <c r="Q139" i="47"/>
  <c r="P139" i="47"/>
  <c r="O139" i="47"/>
  <c r="N139" i="47"/>
  <c r="M139" i="47"/>
  <c r="L139" i="47"/>
  <c r="K139" i="47"/>
  <c r="I139" i="47"/>
  <c r="H139" i="47"/>
  <c r="G139" i="47"/>
  <c r="F139" i="47"/>
  <c r="E139" i="47"/>
  <c r="D139" i="47"/>
  <c r="C139" i="47"/>
  <c r="B139" i="47"/>
  <c r="A139" i="47"/>
  <c r="V138" i="47"/>
  <c r="R138" i="47"/>
  <c r="N138" i="47"/>
  <c r="I138" i="47"/>
  <c r="F138" i="47"/>
  <c r="B138" i="47"/>
  <c r="A138" i="47"/>
  <c r="K138" i="47" s="1"/>
  <c r="W137" i="47"/>
  <c r="V137" i="47"/>
  <c r="U137" i="47"/>
  <c r="T137" i="47"/>
  <c r="S137" i="47"/>
  <c r="R137" i="47"/>
  <c r="O137" i="47"/>
  <c r="N137" i="47"/>
  <c r="M137" i="47"/>
  <c r="K137" i="47"/>
  <c r="J137" i="47"/>
  <c r="D137" i="47"/>
  <c r="B137" i="47"/>
  <c r="A137" i="47"/>
  <c r="X137" i="47" s="1"/>
  <c r="X136" i="47"/>
  <c r="W136" i="47"/>
  <c r="V136" i="47"/>
  <c r="U136" i="47"/>
  <c r="T136" i="47"/>
  <c r="S136" i="47"/>
  <c r="R136" i="47"/>
  <c r="P136" i="47"/>
  <c r="O136" i="47"/>
  <c r="N136" i="47"/>
  <c r="M136" i="47"/>
  <c r="L136" i="47"/>
  <c r="K136" i="47"/>
  <c r="J136" i="47"/>
  <c r="H136" i="47"/>
  <c r="C136" i="47"/>
  <c r="B136" i="47"/>
  <c r="A136" i="47"/>
  <c r="Q136" i="47" s="1"/>
  <c r="W135" i="47"/>
  <c r="U135" i="47"/>
  <c r="M135" i="47"/>
  <c r="L135" i="47"/>
  <c r="G135" i="47"/>
  <c r="A135" i="47"/>
  <c r="V135" i="47" s="1"/>
  <c r="X134" i="47"/>
  <c r="W134" i="47"/>
  <c r="V134" i="47"/>
  <c r="U134" i="47"/>
  <c r="R134" i="47"/>
  <c r="P134" i="47"/>
  <c r="O134" i="47"/>
  <c r="N134" i="47"/>
  <c r="M134" i="47"/>
  <c r="G134" i="47"/>
  <c r="F134" i="47"/>
  <c r="E134" i="47"/>
  <c r="B134" i="47"/>
  <c r="A134" i="47"/>
  <c r="S134" i="47" s="1"/>
  <c r="A133" i="47"/>
  <c r="N133" i="47" s="1"/>
  <c r="W132" i="47"/>
  <c r="T132" i="47"/>
  <c r="Q132" i="47"/>
  <c r="I132" i="47"/>
  <c r="D132" i="47"/>
  <c r="A132" i="47"/>
  <c r="L132" i="47" s="1"/>
  <c r="X131" i="47"/>
  <c r="W131" i="47"/>
  <c r="V131" i="47"/>
  <c r="U131" i="47"/>
  <c r="T131" i="47"/>
  <c r="S131" i="47"/>
  <c r="R131" i="47"/>
  <c r="Q131" i="47"/>
  <c r="P131" i="47"/>
  <c r="O131" i="47"/>
  <c r="N131" i="47"/>
  <c r="M131" i="47"/>
  <c r="L131" i="47"/>
  <c r="K131" i="47"/>
  <c r="J131" i="47"/>
  <c r="I131" i="47"/>
  <c r="G131" i="47"/>
  <c r="F131" i="47"/>
  <c r="D131" i="47"/>
  <c r="C131" i="47"/>
  <c r="B131" i="47"/>
  <c r="A131" i="47"/>
  <c r="V130" i="47"/>
  <c r="T130" i="47"/>
  <c r="S130" i="47"/>
  <c r="R130" i="47"/>
  <c r="Q130" i="47"/>
  <c r="N130" i="47"/>
  <c r="K130" i="47"/>
  <c r="J130" i="47"/>
  <c r="I130" i="47"/>
  <c r="F130" i="47"/>
  <c r="D130" i="47"/>
  <c r="C130" i="47"/>
  <c r="B130" i="47"/>
  <c r="A130" i="47"/>
  <c r="W129" i="47"/>
  <c r="V129" i="47"/>
  <c r="U129" i="47"/>
  <c r="T129" i="47"/>
  <c r="S129" i="47"/>
  <c r="R129" i="47"/>
  <c r="O129" i="47"/>
  <c r="N129" i="47"/>
  <c r="M129" i="47"/>
  <c r="K129" i="47"/>
  <c r="J129" i="47"/>
  <c r="G129" i="47"/>
  <c r="F129" i="47"/>
  <c r="E129" i="47"/>
  <c r="D129" i="47"/>
  <c r="B129" i="47"/>
  <c r="A129" i="47"/>
  <c r="X129" i="47" s="1"/>
  <c r="X128" i="47"/>
  <c r="W128" i="47"/>
  <c r="V128" i="47"/>
  <c r="U128" i="47"/>
  <c r="T128" i="47"/>
  <c r="S128" i="47"/>
  <c r="R128" i="47"/>
  <c r="P128" i="47"/>
  <c r="O128" i="47"/>
  <c r="N128" i="47"/>
  <c r="M128" i="47"/>
  <c r="L128" i="47"/>
  <c r="K128" i="47"/>
  <c r="J128" i="47"/>
  <c r="H128" i="47"/>
  <c r="G128" i="47"/>
  <c r="F128" i="47"/>
  <c r="E128" i="47"/>
  <c r="D128" i="47"/>
  <c r="C128" i="47"/>
  <c r="B128" i="47"/>
  <c r="A128" i="47"/>
  <c r="Q128" i="47" s="1"/>
  <c r="W127" i="47"/>
  <c r="O127" i="47"/>
  <c r="L127" i="47"/>
  <c r="D127" i="47"/>
  <c r="A127" i="47"/>
  <c r="M127" i="47" s="1"/>
  <c r="X126" i="47"/>
  <c r="W126" i="47"/>
  <c r="V126" i="47"/>
  <c r="U126" i="47"/>
  <c r="R126" i="47"/>
  <c r="P126" i="47"/>
  <c r="O126" i="47"/>
  <c r="N126" i="47"/>
  <c r="M126" i="47"/>
  <c r="J126" i="47"/>
  <c r="G126" i="47"/>
  <c r="F126" i="47"/>
  <c r="E126" i="47"/>
  <c r="B126" i="47"/>
  <c r="A126" i="47"/>
  <c r="S126" i="47" s="1"/>
  <c r="W125" i="47"/>
  <c r="V125" i="47"/>
  <c r="Q125" i="47"/>
  <c r="I125" i="47"/>
  <c r="H125" i="47"/>
  <c r="F125" i="47"/>
  <c r="A125" i="47"/>
  <c r="N125" i="47" s="1"/>
  <c r="X124" i="47"/>
  <c r="T124" i="47"/>
  <c r="Q124" i="47"/>
  <c r="H124" i="47"/>
  <c r="D124" i="47"/>
  <c r="A124" i="47"/>
  <c r="W124" i="47" s="1"/>
  <c r="X123" i="47"/>
  <c r="W123" i="47"/>
  <c r="V123" i="47"/>
  <c r="U123" i="47"/>
  <c r="T123" i="47"/>
  <c r="S123" i="47"/>
  <c r="R123" i="47"/>
  <c r="Q123" i="47"/>
  <c r="P123" i="47"/>
  <c r="M123" i="47"/>
  <c r="J123" i="47"/>
  <c r="I123" i="47"/>
  <c r="H123" i="47"/>
  <c r="G123" i="47"/>
  <c r="F123" i="47"/>
  <c r="E123" i="47"/>
  <c r="D123" i="47"/>
  <c r="B123" i="47"/>
  <c r="A123" i="47"/>
  <c r="V122" i="47"/>
  <c r="N122" i="47"/>
  <c r="B122" i="47"/>
  <c r="A122" i="47"/>
  <c r="K122" i="47" s="1"/>
  <c r="W121" i="47"/>
  <c r="V121" i="47"/>
  <c r="U121" i="47"/>
  <c r="T121" i="47"/>
  <c r="S121" i="47"/>
  <c r="R121" i="47"/>
  <c r="O121" i="47"/>
  <c r="N121" i="47"/>
  <c r="M121" i="47"/>
  <c r="L121" i="47"/>
  <c r="K121" i="47"/>
  <c r="J121" i="47"/>
  <c r="G121" i="47"/>
  <c r="F121" i="47"/>
  <c r="E121" i="47"/>
  <c r="D121" i="47"/>
  <c r="C121" i="47"/>
  <c r="B121" i="47"/>
  <c r="A121" i="47"/>
  <c r="X121" i="47" s="1"/>
  <c r="X120" i="47"/>
  <c r="W120" i="47"/>
  <c r="V120" i="47"/>
  <c r="U120" i="47"/>
  <c r="T120" i="47"/>
  <c r="S120" i="47"/>
  <c r="R120" i="47"/>
  <c r="P120" i="47"/>
  <c r="O120" i="47"/>
  <c r="N120" i="47"/>
  <c r="M120" i="47"/>
  <c r="L120" i="47"/>
  <c r="K120" i="47"/>
  <c r="J120" i="47"/>
  <c r="H120" i="47"/>
  <c r="G120" i="47"/>
  <c r="F120" i="47"/>
  <c r="E120" i="47"/>
  <c r="D120" i="47"/>
  <c r="C120" i="47"/>
  <c r="B120" i="47"/>
  <c r="A120" i="47"/>
  <c r="Q120" i="47" s="1"/>
  <c r="V119" i="47"/>
  <c r="I119" i="47"/>
  <c r="A119" i="47"/>
  <c r="M119" i="47" s="1"/>
  <c r="X118" i="47"/>
  <c r="W118" i="47"/>
  <c r="V118" i="47"/>
  <c r="U118" i="47"/>
  <c r="R118" i="47"/>
  <c r="P118" i="47"/>
  <c r="O118" i="47"/>
  <c r="N118" i="47"/>
  <c r="M118" i="47"/>
  <c r="J118" i="47"/>
  <c r="G118" i="47"/>
  <c r="F118" i="47"/>
  <c r="E118" i="47"/>
  <c r="B118" i="47"/>
  <c r="A118" i="47"/>
  <c r="S118" i="47" s="1"/>
  <c r="W117" i="47"/>
  <c r="V117" i="47"/>
  <c r="S117" i="47"/>
  <c r="P117" i="47"/>
  <c r="N117" i="47"/>
  <c r="I117" i="47"/>
  <c r="H117" i="47"/>
  <c r="G117" i="47"/>
  <c r="C117" i="47"/>
  <c r="A117" i="47"/>
  <c r="X117" i="47" s="1"/>
  <c r="X116" i="47"/>
  <c r="W116" i="47"/>
  <c r="R116" i="47"/>
  <c r="Q116" i="47"/>
  <c r="P116" i="47"/>
  <c r="L116" i="47"/>
  <c r="I116" i="47"/>
  <c r="G116" i="47"/>
  <c r="D116" i="47"/>
  <c r="B116" i="47"/>
  <c r="A116" i="47"/>
  <c r="X115" i="47"/>
  <c r="W115" i="47"/>
  <c r="V115" i="47"/>
  <c r="U115" i="47"/>
  <c r="T115" i="47"/>
  <c r="S115" i="47"/>
  <c r="R115" i="47"/>
  <c r="Q115" i="47"/>
  <c r="P115" i="47"/>
  <c r="O115" i="47"/>
  <c r="N115" i="47"/>
  <c r="M115" i="47"/>
  <c r="L115" i="47"/>
  <c r="K115" i="47"/>
  <c r="J115" i="47"/>
  <c r="I115" i="47"/>
  <c r="H115" i="47"/>
  <c r="G115" i="47"/>
  <c r="F115" i="47"/>
  <c r="E115" i="47"/>
  <c r="D115" i="47"/>
  <c r="C115" i="47"/>
  <c r="B115" i="47"/>
  <c r="A115" i="47"/>
  <c r="A114" i="47"/>
  <c r="Q114" i="47" s="1"/>
  <c r="W113" i="47"/>
  <c r="V113" i="47"/>
  <c r="U113" i="47"/>
  <c r="T113" i="47"/>
  <c r="S113" i="47"/>
  <c r="R113" i="47"/>
  <c r="O113" i="47"/>
  <c r="N113" i="47"/>
  <c r="M113" i="47"/>
  <c r="L113" i="47"/>
  <c r="K113" i="47"/>
  <c r="G113" i="47"/>
  <c r="F113" i="47"/>
  <c r="E113" i="47"/>
  <c r="D113" i="47"/>
  <c r="C113" i="47"/>
  <c r="B113" i="47"/>
  <c r="A113" i="47"/>
  <c r="X113" i="47" s="1"/>
  <c r="X112" i="47"/>
  <c r="W112" i="47"/>
  <c r="V112" i="47"/>
  <c r="U112" i="47"/>
  <c r="T112" i="47"/>
  <c r="S112" i="47"/>
  <c r="R112" i="47"/>
  <c r="P112" i="47"/>
  <c r="O112" i="47"/>
  <c r="N112" i="47"/>
  <c r="M112" i="47"/>
  <c r="L112" i="47"/>
  <c r="K112" i="47"/>
  <c r="J112" i="47"/>
  <c r="H112" i="47"/>
  <c r="G112" i="47"/>
  <c r="F112" i="47"/>
  <c r="E112" i="47"/>
  <c r="D112" i="47"/>
  <c r="C112" i="47"/>
  <c r="B112" i="47"/>
  <c r="A112" i="47"/>
  <c r="Q112" i="47" s="1"/>
  <c r="X111" i="47"/>
  <c r="W111" i="47"/>
  <c r="N111" i="47"/>
  <c r="M111" i="47"/>
  <c r="D111" i="47"/>
  <c r="A111" i="47"/>
  <c r="W110" i="47"/>
  <c r="R110" i="47"/>
  <c r="M110" i="47"/>
  <c r="J110" i="47"/>
  <c r="H110" i="47"/>
  <c r="A110" i="47"/>
  <c r="V110" i="47" s="1"/>
  <c r="V109" i="47"/>
  <c r="S109" i="47"/>
  <c r="Q109" i="47"/>
  <c r="O109" i="47"/>
  <c r="G109" i="47"/>
  <c r="C109" i="47"/>
  <c r="A109" i="47"/>
  <c r="R109" i="47" s="1"/>
  <c r="X108" i="47"/>
  <c r="T108" i="47"/>
  <c r="S108" i="47"/>
  <c r="R108" i="47"/>
  <c r="P108" i="47"/>
  <c r="O108" i="47"/>
  <c r="L108" i="47"/>
  <c r="I108" i="47"/>
  <c r="H108" i="47"/>
  <c r="D108" i="47"/>
  <c r="C108" i="47"/>
  <c r="B108" i="47"/>
  <c r="A108" i="47"/>
  <c r="X107" i="47"/>
  <c r="W107" i="47"/>
  <c r="V107" i="47"/>
  <c r="U107" i="47"/>
  <c r="T107" i="47"/>
  <c r="S107" i="47"/>
  <c r="R107" i="47"/>
  <c r="Q107" i="47"/>
  <c r="P107" i="47"/>
  <c r="O107" i="47"/>
  <c r="N107" i="47"/>
  <c r="M107" i="47"/>
  <c r="L107" i="47"/>
  <c r="K107" i="47"/>
  <c r="I107" i="47"/>
  <c r="H107" i="47"/>
  <c r="G107" i="47"/>
  <c r="F107" i="47"/>
  <c r="E107" i="47"/>
  <c r="D107" i="47"/>
  <c r="C107" i="47"/>
  <c r="B107" i="47"/>
  <c r="A107" i="47"/>
  <c r="V106" i="47"/>
  <c r="T106" i="47"/>
  <c r="S106" i="47"/>
  <c r="R106" i="47"/>
  <c r="N106" i="47"/>
  <c r="M106" i="47"/>
  <c r="L106" i="47"/>
  <c r="I106" i="47"/>
  <c r="F106" i="47"/>
  <c r="D106" i="47"/>
  <c r="C106" i="47"/>
  <c r="B106" i="47"/>
  <c r="A106" i="47"/>
  <c r="Q106" i="47" s="1"/>
  <c r="W105" i="47"/>
  <c r="V105" i="47"/>
  <c r="U105" i="47"/>
  <c r="T105" i="47"/>
  <c r="S105" i="47"/>
  <c r="R105" i="47"/>
  <c r="O105" i="47"/>
  <c r="N105" i="47"/>
  <c r="M105" i="47"/>
  <c r="L105" i="47"/>
  <c r="K105" i="47"/>
  <c r="G105" i="47"/>
  <c r="F105" i="47"/>
  <c r="E105" i="47"/>
  <c r="D105" i="47"/>
  <c r="C105" i="47"/>
  <c r="B105" i="47"/>
  <c r="A105" i="47"/>
  <c r="X105" i="47" s="1"/>
  <c r="X104" i="47"/>
  <c r="W104" i="47"/>
  <c r="V104" i="47"/>
  <c r="U104" i="47"/>
  <c r="T104" i="47"/>
  <c r="S104" i="47"/>
  <c r="R104" i="47"/>
  <c r="P104" i="47"/>
  <c r="O104" i="47"/>
  <c r="N104" i="47"/>
  <c r="M104" i="47"/>
  <c r="L104" i="47"/>
  <c r="K104" i="47"/>
  <c r="H104" i="47"/>
  <c r="G104" i="47"/>
  <c r="F104" i="47"/>
  <c r="E104" i="47"/>
  <c r="D104" i="47"/>
  <c r="C104" i="47"/>
  <c r="B104" i="47"/>
  <c r="A104" i="47"/>
  <c r="Q104" i="47" s="1"/>
  <c r="X103" i="47"/>
  <c r="U103" i="47"/>
  <c r="N103" i="47"/>
  <c r="M103" i="47"/>
  <c r="I103" i="47"/>
  <c r="G103" i="47"/>
  <c r="D103" i="47"/>
  <c r="A103" i="47"/>
  <c r="Q103" i="47" s="1"/>
  <c r="R102" i="47"/>
  <c r="M102" i="47"/>
  <c r="F102" i="47"/>
  <c r="A102" i="47"/>
  <c r="V102" i="47" s="1"/>
  <c r="V101" i="47"/>
  <c r="S101" i="47"/>
  <c r="Q101" i="47"/>
  <c r="O101" i="47"/>
  <c r="I101" i="47"/>
  <c r="G101" i="47"/>
  <c r="C101" i="47"/>
  <c r="A101" i="47"/>
  <c r="R101" i="47" s="1"/>
  <c r="X100" i="47"/>
  <c r="T100" i="47"/>
  <c r="S100" i="47"/>
  <c r="R100" i="47"/>
  <c r="Q100" i="47"/>
  <c r="P100" i="47"/>
  <c r="O100" i="47"/>
  <c r="L100" i="47"/>
  <c r="I100" i="47"/>
  <c r="H100" i="47"/>
  <c r="G100" i="47"/>
  <c r="D100" i="47"/>
  <c r="C100" i="47"/>
  <c r="B100" i="47"/>
  <c r="A100" i="47"/>
  <c r="X99" i="47"/>
  <c r="W99" i="47"/>
  <c r="V99" i="47"/>
  <c r="U99" i="47"/>
  <c r="T99" i="47"/>
  <c r="S99" i="47"/>
  <c r="R99" i="47"/>
  <c r="Q99" i="47"/>
  <c r="P99" i="47"/>
  <c r="O99" i="47"/>
  <c r="N99" i="47"/>
  <c r="M99" i="47"/>
  <c r="L99" i="47"/>
  <c r="K99" i="47"/>
  <c r="I99" i="47"/>
  <c r="H99" i="47"/>
  <c r="G99" i="47"/>
  <c r="F99" i="47"/>
  <c r="E99" i="47"/>
  <c r="D99" i="47"/>
  <c r="C99" i="47"/>
  <c r="B99" i="47"/>
  <c r="A99" i="47"/>
  <c r="V98" i="47"/>
  <c r="T98" i="47"/>
  <c r="S98" i="47"/>
  <c r="R98" i="47"/>
  <c r="N98" i="47"/>
  <c r="M98" i="47"/>
  <c r="L98" i="47"/>
  <c r="I98" i="47"/>
  <c r="F98" i="47"/>
  <c r="D98" i="47"/>
  <c r="C98" i="47"/>
  <c r="B98" i="47"/>
  <c r="A98" i="47"/>
  <c r="Q98" i="47" s="1"/>
  <c r="W97" i="47"/>
  <c r="V97" i="47"/>
  <c r="U97" i="47"/>
  <c r="T97" i="47"/>
  <c r="R97" i="47"/>
  <c r="Q97" i="47"/>
  <c r="O97" i="47"/>
  <c r="N97" i="47"/>
  <c r="M97" i="47"/>
  <c r="L97" i="47"/>
  <c r="K97" i="47"/>
  <c r="I97" i="47"/>
  <c r="G97" i="47"/>
  <c r="F97" i="47"/>
  <c r="E97" i="47"/>
  <c r="D97" i="47"/>
  <c r="C97" i="47"/>
  <c r="B97" i="47"/>
  <c r="A97" i="47"/>
  <c r="X96" i="47"/>
  <c r="W96" i="47"/>
  <c r="V96" i="47"/>
  <c r="U96" i="47"/>
  <c r="T96" i="47"/>
  <c r="S96" i="47"/>
  <c r="R96" i="47"/>
  <c r="P96" i="47"/>
  <c r="O96" i="47"/>
  <c r="N96" i="47"/>
  <c r="M96" i="47"/>
  <c r="L96" i="47"/>
  <c r="K96" i="47"/>
  <c r="H96" i="47"/>
  <c r="G96" i="47"/>
  <c r="F96" i="47"/>
  <c r="E96" i="47"/>
  <c r="D96" i="47"/>
  <c r="C96" i="47"/>
  <c r="B96" i="47"/>
  <c r="A96" i="47"/>
  <c r="Q96" i="47" s="1"/>
  <c r="X95" i="47"/>
  <c r="W95" i="47"/>
  <c r="V95" i="47"/>
  <c r="U95" i="47"/>
  <c r="S95" i="47"/>
  <c r="Q95" i="47"/>
  <c r="P95" i="47"/>
  <c r="O95" i="47"/>
  <c r="N95" i="47"/>
  <c r="M95" i="47"/>
  <c r="L95" i="47"/>
  <c r="I95" i="47"/>
  <c r="H95" i="47"/>
  <c r="G95" i="47"/>
  <c r="F95" i="47"/>
  <c r="E95" i="47"/>
  <c r="D95" i="47"/>
  <c r="C95" i="47"/>
  <c r="A95" i="47"/>
  <c r="W94" i="47"/>
  <c r="V94" i="47"/>
  <c r="U94" i="47"/>
  <c r="R94" i="47"/>
  <c r="Q94" i="47"/>
  <c r="P94" i="47"/>
  <c r="N94" i="47"/>
  <c r="M94" i="47"/>
  <c r="L94" i="47"/>
  <c r="I94" i="47"/>
  <c r="H94" i="47"/>
  <c r="G94" i="47"/>
  <c r="E94" i="47"/>
  <c r="D94" i="47"/>
  <c r="B94" i="47"/>
  <c r="A94" i="47"/>
  <c r="X94" i="47" s="1"/>
  <c r="X93" i="47"/>
  <c r="W93" i="47"/>
  <c r="V93" i="47"/>
  <c r="U93" i="47"/>
  <c r="R93" i="47"/>
  <c r="Q93" i="47"/>
  <c r="P93" i="47"/>
  <c r="O93" i="47"/>
  <c r="N93" i="47"/>
  <c r="M93" i="47"/>
  <c r="K93" i="47"/>
  <c r="I93" i="47"/>
  <c r="H93" i="47"/>
  <c r="G93" i="47"/>
  <c r="F93" i="47"/>
  <c r="E93" i="47"/>
  <c r="C93" i="47"/>
  <c r="B93" i="47"/>
  <c r="A93" i="47"/>
  <c r="W92" i="47"/>
  <c r="V92" i="47"/>
  <c r="T92" i="47"/>
  <c r="R92" i="47"/>
  <c r="Q92" i="47"/>
  <c r="P92" i="47"/>
  <c r="N92" i="47"/>
  <c r="L92" i="47"/>
  <c r="K92" i="47"/>
  <c r="I92" i="47"/>
  <c r="H92" i="47"/>
  <c r="G92" i="47"/>
  <c r="D92" i="47"/>
  <c r="C92" i="47"/>
  <c r="B92" i="47"/>
  <c r="A92" i="47"/>
  <c r="X92" i="47" s="1"/>
  <c r="X91" i="47"/>
  <c r="W91" i="47"/>
  <c r="V91" i="47"/>
  <c r="U91" i="47"/>
  <c r="T91" i="47"/>
  <c r="S91" i="47"/>
  <c r="R91" i="47"/>
  <c r="Q91" i="47"/>
  <c r="P91" i="47"/>
  <c r="O91" i="47"/>
  <c r="N91" i="47"/>
  <c r="M91" i="47"/>
  <c r="L91" i="47"/>
  <c r="K91" i="47"/>
  <c r="I91" i="47"/>
  <c r="H91" i="47"/>
  <c r="G91" i="47"/>
  <c r="F91" i="47"/>
  <c r="E91" i="47"/>
  <c r="D91" i="47"/>
  <c r="C91" i="47"/>
  <c r="B91" i="47"/>
  <c r="A91" i="47"/>
  <c r="X90" i="47"/>
  <c r="U90" i="47"/>
  <c r="Q90" i="47"/>
  <c r="N90" i="47"/>
  <c r="H90" i="47"/>
  <c r="F90" i="47"/>
  <c r="C90" i="47"/>
  <c r="A90" i="47"/>
  <c r="L90" i="47" s="1"/>
  <c r="A89" i="47"/>
  <c r="L89" i="47" s="1"/>
  <c r="X88" i="47"/>
  <c r="W88" i="47"/>
  <c r="V88" i="47"/>
  <c r="U88" i="47"/>
  <c r="T88" i="47"/>
  <c r="S88" i="47"/>
  <c r="R88" i="47"/>
  <c r="P88" i="47"/>
  <c r="O88" i="47"/>
  <c r="N88" i="47"/>
  <c r="M88" i="47"/>
  <c r="L88" i="47"/>
  <c r="K88" i="47"/>
  <c r="H88" i="47"/>
  <c r="G88" i="47"/>
  <c r="F88" i="47"/>
  <c r="E88" i="47"/>
  <c r="D88" i="47"/>
  <c r="C88" i="47"/>
  <c r="B88" i="47"/>
  <c r="A88" i="47"/>
  <c r="Q88" i="47" s="1"/>
  <c r="X87" i="47"/>
  <c r="U87" i="47"/>
  <c r="T87" i="47"/>
  <c r="Q87" i="47"/>
  <c r="O87" i="47"/>
  <c r="L87" i="47"/>
  <c r="H87" i="47"/>
  <c r="G87" i="47"/>
  <c r="F87" i="47"/>
  <c r="C87" i="47"/>
  <c r="A87" i="47"/>
  <c r="V87" i="47" s="1"/>
  <c r="X86" i="47"/>
  <c r="V86" i="47"/>
  <c r="T86" i="47"/>
  <c r="L86" i="47"/>
  <c r="J86" i="47"/>
  <c r="G86" i="47"/>
  <c r="A86" i="47"/>
  <c r="U86" i="47" s="1"/>
  <c r="X85" i="47"/>
  <c r="V85" i="47"/>
  <c r="U85" i="47"/>
  <c r="S85" i="47"/>
  <c r="Q85" i="47"/>
  <c r="P85" i="47"/>
  <c r="O85" i="47"/>
  <c r="K85" i="47"/>
  <c r="H85" i="47"/>
  <c r="G85" i="47"/>
  <c r="F85" i="47"/>
  <c r="C85" i="47"/>
  <c r="B85" i="47"/>
  <c r="A85" i="47"/>
  <c r="V84" i="47"/>
  <c r="T84" i="47"/>
  <c r="S84" i="47"/>
  <c r="P84" i="47"/>
  <c r="O84" i="47"/>
  <c r="J84" i="47"/>
  <c r="H84" i="47"/>
  <c r="G84" i="47"/>
  <c r="C84" i="47"/>
  <c r="B84" i="47"/>
  <c r="A84" i="47"/>
  <c r="X84" i="47" s="1"/>
  <c r="X83" i="47"/>
  <c r="W83" i="47"/>
  <c r="V83" i="47"/>
  <c r="U83" i="47"/>
  <c r="T83" i="47"/>
  <c r="S83" i="47"/>
  <c r="R83" i="47"/>
  <c r="Q83" i="47"/>
  <c r="P83" i="47"/>
  <c r="O83" i="47"/>
  <c r="N83" i="47"/>
  <c r="M83" i="47"/>
  <c r="L83" i="47"/>
  <c r="K83" i="47"/>
  <c r="J83" i="47"/>
  <c r="H83" i="47"/>
  <c r="G83" i="47"/>
  <c r="F83" i="47"/>
  <c r="E83" i="47"/>
  <c r="D83" i="47"/>
  <c r="C83" i="47"/>
  <c r="B83" i="47"/>
  <c r="A83" i="47"/>
  <c r="T82" i="47"/>
  <c r="S82" i="47"/>
  <c r="Q82" i="47"/>
  <c r="P82" i="47"/>
  <c r="F82" i="47"/>
  <c r="E82" i="47"/>
  <c r="A82" i="47"/>
  <c r="R82" i="47" s="1"/>
  <c r="T81" i="47"/>
  <c r="S81" i="47"/>
  <c r="O81" i="47"/>
  <c r="N81" i="47"/>
  <c r="I81" i="47"/>
  <c r="D81" i="47"/>
  <c r="A81" i="47"/>
  <c r="R81" i="47" s="1"/>
  <c r="X80" i="47"/>
  <c r="W80" i="47"/>
  <c r="V80" i="47"/>
  <c r="U80" i="47"/>
  <c r="T80" i="47"/>
  <c r="S80" i="47"/>
  <c r="R80" i="47"/>
  <c r="P80" i="47"/>
  <c r="O80" i="47"/>
  <c r="N80" i="47"/>
  <c r="M80" i="47"/>
  <c r="L80" i="47"/>
  <c r="H80" i="47"/>
  <c r="G80" i="47"/>
  <c r="F80" i="47"/>
  <c r="D80" i="47"/>
  <c r="C80" i="47"/>
  <c r="B80" i="47"/>
  <c r="A80" i="47"/>
  <c r="Q80" i="47" s="1"/>
  <c r="T79" i="47"/>
  <c r="I79" i="47"/>
  <c r="A79" i="47"/>
  <c r="U79" i="47" s="1"/>
  <c r="U78" i="47"/>
  <c r="R78" i="47"/>
  <c r="H78" i="47"/>
  <c r="A78" i="47"/>
  <c r="T78" i="47" s="1"/>
  <c r="U77" i="47"/>
  <c r="R77" i="47"/>
  <c r="J77" i="47"/>
  <c r="G77" i="47"/>
  <c r="A77" i="47"/>
  <c r="S77" i="47" s="1"/>
  <c r="T76" i="47"/>
  <c r="S76" i="47"/>
  <c r="Q76" i="47"/>
  <c r="P76" i="47"/>
  <c r="J76" i="47"/>
  <c r="I76" i="47"/>
  <c r="G76" i="47"/>
  <c r="F76" i="47"/>
  <c r="A76" i="47"/>
  <c r="R76" i="47" s="1"/>
  <c r="X75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I75" i="47"/>
  <c r="H75" i="47"/>
  <c r="G75" i="47"/>
  <c r="F75" i="47"/>
  <c r="E75" i="47"/>
  <c r="D75" i="47"/>
  <c r="C75" i="47"/>
  <c r="B75" i="47"/>
  <c r="A75" i="47"/>
  <c r="A74" i="47"/>
  <c r="T74" i="47" s="1"/>
  <c r="W73" i="47"/>
  <c r="U73" i="47"/>
  <c r="S73" i="47"/>
  <c r="R73" i="47"/>
  <c r="Q73" i="47"/>
  <c r="O73" i="47"/>
  <c r="N73" i="47"/>
  <c r="M73" i="47"/>
  <c r="I73" i="47"/>
  <c r="G73" i="47"/>
  <c r="F73" i="47"/>
  <c r="E73" i="47"/>
  <c r="D73" i="47"/>
  <c r="C73" i="47"/>
  <c r="A73" i="47"/>
  <c r="X72" i="47"/>
  <c r="W72" i="47"/>
  <c r="V72" i="47"/>
  <c r="U72" i="47"/>
  <c r="T72" i="47"/>
  <c r="S72" i="47"/>
  <c r="R72" i="47"/>
  <c r="P72" i="47"/>
  <c r="O72" i="47"/>
  <c r="N72" i="47"/>
  <c r="M72" i="47"/>
  <c r="L72" i="47"/>
  <c r="K72" i="47"/>
  <c r="H72" i="47"/>
  <c r="G72" i="47"/>
  <c r="F72" i="47"/>
  <c r="E72" i="47"/>
  <c r="D72" i="47"/>
  <c r="C72" i="47"/>
  <c r="B72" i="47"/>
  <c r="A72" i="47"/>
  <c r="Q72" i="47" s="1"/>
  <c r="X71" i="47"/>
  <c r="Q71" i="47"/>
  <c r="P71" i="47"/>
  <c r="N71" i="47"/>
  <c r="G71" i="47"/>
  <c r="F71" i="47"/>
  <c r="D71" i="47"/>
  <c r="A71" i="47"/>
  <c r="V71" i="47" s="1"/>
  <c r="W70" i="47"/>
  <c r="Q70" i="47"/>
  <c r="O70" i="47"/>
  <c r="M70" i="47"/>
  <c r="F70" i="47"/>
  <c r="E70" i="47"/>
  <c r="B70" i="47"/>
  <c r="A70" i="47"/>
  <c r="U70" i="47" s="1"/>
  <c r="A69" i="47"/>
  <c r="V69" i="47" s="1"/>
  <c r="A68" i="47"/>
  <c r="T68" i="47" s="1"/>
  <c r="X67" i="47"/>
  <c r="W67" i="47"/>
  <c r="V67" i="47"/>
  <c r="U67" i="47"/>
  <c r="T67" i="47"/>
  <c r="S67" i="47"/>
  <c r="R67" i="47"/>
  <c r="Q67" i="47"/>
  <c r="P67" i="47"/>
  <c r="O67" i="47"/>
  <c r="N67" i="47"/>
  <c r="M67" i="47"/>
  <c r="K67" i="47"/>
  <c r="I67" i="47"/>
  <c r="G67" i="47"/>
  <c r="F67" i="47"/>
  <c r="E67" i="47"/>
  <c r="D67" i="47"/>
  <c r="B67" i="47"/>
  <c r="A67" i="47"/>
  <c r="X66" i="47"/>
  <c r="V66" i="47"/>
  <c r="T66" i="47"/>
  <c r="N66" i="47"/>
  <c r="M66" i="47"/>
  <c r="K66" i="47"/>
  <c r="E66" i="47"/>
  <c r="D66" i="47"/>
  <c r="B66" i="47"/>
  <c r="A66" i="47"/>
  <c r="R66" i="47" s="1"/>
  <c r="R65" i="47"/>
  <c r="O65" i="47"/>
  <c r="I65" i="47"/>
  <c r="F65" i="47"/>
  <c r="A65" i="47"/>
  <c r="Q65" i="47" s="1"/>
  <c r="X64" i="47"/>
  <c r="W64" i="47"/>
  <c r="V64" i="47"/>
  <c r="U64" i="47"/>
  <c r="T64" i="47"/>
  <c r="S64" i="47"/>
  <c r="R64" i="47"/>
  <c r="P64" i="47"/>
  <c r="O64" i="47"/>
  <c r="N64" i="47"/>
  <c r="M64" i="47"/>
  <c r="L64" i="47"/>
  <c r="K64" i="47"/>
  <c r="H64" i="47"/>
  <c r="G64" i="47"/>
  <c r="F64" i="47"/>
  <c r="E64" i="47"/>
  <c r="D64" i="47"/>
  <c r="C64" i="47"/>
  <c r="B64" i="47"/>
  <c r="A64" i="47"/>
  <c r="Q64" i="47" s="1"/>
  <c r="S63" i="47"/>
  <c r="P63" i="47"/>
  <c r="I63" i="47"/>
  <c r="G63" i="47"/>
  <c r="A63" i="47"/>
  <c r="Q63" i="47" s="1"/>
  <c r="X62" i="47"/>
  <c r="W62" i="47"/>
  <c r="U62" i="47"/>
  <c r="O62" i="47"/>
  <c r="N62" i="47"/>
  <c r="F62" i="47"/>
  <c r="E62" i="47"/>
  <c r="B62" i="47"/>
  <c r="A62" i="47"/>
  <c r="R62" i="47" s="1"/>
  <c r="P61" i="47"/>
  <c r="G61" i="47"/>
  <c r="A61" i="47"/>
  <c r="R61" i="47" s="1"/>
  <c r="X60" i="47"/>
  <c r="W60" i="47"/>
  <c r="T60" i="47"/>
  <c r="O60" i="47"/>
  <c r="N60" i="47"/>
  <c r="K60" i="47"/>
  <c r="F60" i="47"/>
  <c r="D60" i="47"/>
  <c r="B60" i="47"/>
  <c r="A60" i="47"/>
  <c r="R60" i="47" s="1"/>
  <c r="X59" i="47"/>
  <c r="W59" i="47"/>
  <c r="V59" i="47"/>
  <c r="U59" i="47"/>
  <c r="T59" i="47"/>
  <c r="S59" i="47"/>
  <c r="R59" i="47"/>
  <c r="Q59" i="47"/>
  <c r="P59" i="47"/>
  <c r="O59" i="47"/>
  <c r="N59" i="47"/>
  <c r="M59" i="47"/>
  <c r="K59" i="47"/>
  <c r="J59" i="47"/>
  <c r="I59" i="47"/>
  <c r="G59" i="47"/>
  <c r="F59" i="47"/>
  <c r="E59" i="47"/>
  <c r="D59" i="47"/>
  <c r="B59" i="47"/>
  <c r="A59" i="47"/>
  <c r="U58" i="47"/>
  <c r="T58" i="47"/>
  <c r="R58" i="47"/>
  <c r="J58" i="47"/>
  <c r="E58" i="47"/>
  <c r="D58" i="47"/>
  <c r="B58" i="47"/>
  <c r="A58" i="47"/>
  <c r="V58" i="47" s="1"/>
  <c r="V57" i="47"/>
  <c r="U57" i="47"/>
  <c r="S57" i="47"/>
  <c r="R57" i="47"/>
  <c r="N57" i="47"/>
  <c r="M57" i="47"/>
  <c r="K57" i="47"/>
  <c r="F57" i="47"/>
  <c r="E57" i="47"/>
  <c r="C57" i="47"/>
  <c r="B57" i="47"/>
  <c r="A57" i="47"/>
  <c r="W57" i="47" s="1"/>
  <c r="X56" i="47"/>
  <c r="W56" i="47"/>
  <c r="V56" i="47"/>
  <c r="T56" i="47"/>
  <c r="S56" i="47"/>
  <c r="R56" i="47"/>
  <c r="P56" i="47"/>
  <c r="O56" i="47"/>
  <c r="N56" i="47"/>
  <c r="K56" i="47"/>
  <c r="J56" i="47"/>
  <c r="G56" i="47"/>
  <c r="F56" i="47"/>
  <c r="D56" i="47"/>
  <c r="B56" i="47"/>
  <c r="A56" i="47"/>
  <c r="U56" i="47" s="1"/>
  <c r="X55" i="47"/>
  <c r="W55" i="47"/>
  <c r="U55" i="47"/>
  <c r="T55" i="47"/>
  <c r="P55" i="47"/>
  <c r="O55" i="47"/>
  <c r="M55" i="47"/>
  <c r="H55" i="47"/>
  <c r="G55" i="47"/>
  <c r="E55" i="47"/>
  <c r="D55" i="47"/>
  <c r="A55" i="47"/>
  <c r="Q55" i="47" s="1"/>
  <c r="V54" i="47"/>
  <c r="N54" i="47"/>
  <c r="F54" i="47"/>
  <c r="A54" i="47"/>
  <c r="R54" i="47" s="1"/>
  <c r="W53" i="47"/>
  <c r="R53" i="47"/>
  <c r="O53" i="47"/>
  <c r="G53" i="47"/>
  <c r="B53" i="47"/>
  <c r="A53" i="47"/>
  <c r="S53" i="47" s="1"/>
  <c r="X52" i="47"/>
  <c r="W52" i="47"/>
  <c r="V52" i="47"/>
  <c r="U52" i="47"/>
  <c r="T52" i="47"/>
  <c r="S52" i="47"/>
  <c r="R52" i="47"/>
  <c r="P52" i="47"/>
  <c r="O52" i="47"/>
  <c r="N52" i="47"/>
  <c r="M52" i="47"/>
  <c r="L52" i="47"/>
  <c r="K52" i="47"/>
  <c r="H52" i="47"/>
  <c r="G52" i="47"/>
  <c r="F52" i="47"/>
  <c r="E52" i="47"/>
  <c r="D52" i="47"/>
  <c r="C52" i="47"/>
  <c r="B52" i="47"/>
  <c r="A52" i="47"/>
  <c r="Q52" i="47" s="1"/>
  <c r="X51" i="47"/>
  <c r="W51" i="47"/>
  <c r="V51" i="47"/>
  <c r="U51" i="47"/>
  <c r="T51" i="47"/>
  <c r="S51" i="47"/>
  <c r="R51" i="47"/>
  <c r="Q51" i="47"/>
  <c r="P51" i="47"/>
  <c r="O51" i="47"/>
  <c r="N51" i="47"/>
  <c r="M51" i="47"/>
  <c r="L51" i="47"/>
  <c r="K51" i="47"/>
  <c r="I51" i="47"/>
  <c r="H51" i="47"/>
  <c r="G51" i="47"/>
  <c r="F51" i="47"/>
  <c r="E51" i="47"/>
  <c r="D51" i="47"/>
  <c r="C51" i="47"/>
  <c r="B51" i="47"/>
  <c r="A51" i="47"/>
  <c r="U50" i="47"/>
  <c r="T50" i="47"/>
  <c r="R50" i="47"/>
  <c r="M50" i="47"/>
  <c r="L50" i="47"/>
  <c r="E50" i="47"/>
  <c r="D50" i="47"/>
  <c r="B50" i="47"/>
  <c r="A50" i="47"/>
  <c r="V50" i="47" s="1"/>
  <c r="V49" i="47"/>
  <c r="U49" i="47"/>
  <c r="S49" i="47"/>
  <c r="R49" i="47"/>
  <c r="N49" i="47"/>
  <c r="M49" i="47"/>
  <c r="K49" i="47"/>
  <c r="J49" i="47"/>
  <c r="F49" i="47"/>
  <c r="E49" i="47"/>
  <c r="C49" i="47"/>
  <c r="B49" i="47"/>
  <c r="A49" i="47"/>
  <c r="W49" i="47" s="1"/>
  <c r="X48" i="47"/>
  <c r="W48" i="47"/>
  <c r="V48" i="47"/>
  <c r="T48" i="47"/>
  <c r="S48" i="47"/>
  <c r="R48" i="47"/>
  <c r="P48" i="47"/>
  <c r="O48" i="47"/>
  <c r="N48" i="47"/>
  <c r="L48" i="47"/>
  <c r="K48" i="47"/>
  <c r="J48" i="47"/>
  <c r="H48" i="47"/>
  <c r="G48" i="47"/>
  <c r="F48" i="47"/>
  <c r="D48" i="47"/>
  <c r="C48" i="47"/>
  <c r="B48" i="47"/>
  <c r="A48" i="47"/>
  <c r="U48" i="47" s="1"/>
  <c r="X47" i="47"/>
  <c r="W47" i="47"/>
  <c r="U47" i="47"/>
  <c r="T47" i="47"/>
  <c r="S47" i="47"/>
  <c r="P47" i="47"/>
  <c r="O47" i="47"/>
  <c r="M47" i="47"/>
  <c r="K47" i="47"/>
  <c r="H47" i="47"/>
  <c r="A47" i="47"/>
  <c r="Q47" i="47" s="1"/>
  <c r="N46" i="47"/>
  <c r="I46" i="47"/>
  <c r="A46" i="47"/>
  <c r="V46" i="47" s="1"/>
  <c r="W45" i="47"/>
  <c r="R45" i="47"/>
  <c r="O45" i="47"/>
  <c r="J45" i="47"/>
  <c r="G45" i="47"/>
  <c r="B45" i="47"/>
  <c r="A45" i="47"/>
  <c r="S45" i="47" s="1"/>
  <c r="X44" i="47"/>
  <c r="W44" i="47"/>
  <c r="V44" i="47"/>
  <c r="U44" i="47"/>
  <c r="S44" i="47"/>
  <c r="R44" i="47"/>
  <c r="P44" i="47"/>
  <c r="O44" i="47"/>
  <c r="N44" i="47"/>
  <c r="M44" i="47"/>
  <c r="L44" i="47"/>
  <c r="K44" i="47"/>
  <c r="J44" i="47"/>
  <c r="G44" i="47"/>
  <c r="F44" i="47"/>
  <c r="E44" i="47"/>
  <c r="D44" i="47"/>
  <c r="C44" i="47"/>
  <c r="B44" i="47"/>
  <c r="A44" i="47"/>
  <c r="Q44" i="47" s="1"/>
  <c r="X43" i="47"/>
  <c r="W43" i="47"/>
  <c r="V43" i="47"/>
  <c r="U43" i="47"/>
  <c r="T43" i="47"/>
  <c r="S43" i="47"/>
  <c r="R43" i="47"/>
  <c r="Q43" i="47"/>
  <c r="P43" i="47"/>
  <c r="O43" i="47"/>
  <c r="N43" i="47"/>
  <c r="M43" i="47"/>
  <c r="L43" i="47"/>
  <c r="K43" i="47"/>
  <c r="I43" i="47"/>
  <c r="G43" i="47"/>
  <c r="F43" i="47"/>
  <c r="E43" i="47"/>
  <c r="D43" i="47"/>
  <c r="C43" i="47"/>
  <c r="B43" i="47"/>
  <c r="A43" i="47"/>
  <c r="U42" i="47"/>
  <c r="T42" i="47"/>
  <c r="R42" i="47"/>
  <c r="E42" i="47"/>
  <c r="D42" i="47"/>
  <c r="B42" i="47"/>
  <c r="A42" i="47"/>
  <c r="V42" i="47" s="1"/>
  <c r="V41" i="47"/>
  <c r="S41" i="47"/>
  <c r="R41" i="47"/>
  <c r="N41" i="47"/>
  <c r="M41" i="47"/>
  <c r="K41" i="47"/>
  <c r="F41" i="47"/>
  <c r="E41" i="47"/>
  <c r="B41" i="47"/>
  <c r="A41" i="47"/>
  <c r="W41" i="47" s="1"/>
  <c r="X40" i="47"/>
  <c r="W40" i="47"/>
  <c r="T40" i="47"/>
  <c r="S40" i="47"/>
  <c r="R40" i="47"/>
  <c r="P40" i="47"/>
  <c r="O40" i="47"/>
  <c r="N40" i="47"/>
  <c r="K40" i="47"/>
  <c r="H40" i="47"/>
  <c r="G40" i="47"/>
  <c r="F40" i="47"/>
  <c r="D40" i="47"/>
  <c r="B40" i="47"/>
  <c r="A40" i="47"/>
  <c r="U40" i="47" s="1"/>
  <c r="X39" i="47"/>
  <c r="W39" i="47"/>
  <c r="U39" i="47"/>
  <c r="T39" i="47"/>
  <c r="S39" i="47"/>
  <c r="P39" i="47"/>
  <c r="O39" i="47"/>
  <c r="M39" i="47"/>
  <c r="L39" i="47"/>
  <c r="K39" i="47"/>
  <c r="G39" i="47"/>
  <c r="E39" i="47"/>
  <c r="D39" i="47"/>
  <c r="C39" i="47"/>
  <c r="A39" i="47"/>
  <c r="Q39" i="47" s="1"/>
  <c r="Q38" i="47"/>
  <c r="P38" i="47"/>
  <c r="N38" i="47"/>
  <c r="I38" i="47"/>
  <c r="F38" i="47"/>
  <c r="A38" i="47"/>
  <c r="V38" i="47" s="1"/>
  <c r="Q37" i="47"/>
  <c r="O37" i="47"/>
  <c r="I37" i="47"/>
  <c r="G37" i="47"/>
  <c r="B37" i="47"/>
  <c r="A37" i="47"/>
  <c r="R37" i="47" s="1"/>
  <c r="X36" i="47"/>
  <c r="W36" i="47"/>
  <c r="V36" i="47"/>
  <c r="U36" i="47"/>
  <c r="T36" i="47"/>
  <c r="S36" i="47"/>
  <c r="R36" i="47"/>
  <c r="P36" i="47"/>
  <c r="O36" i="47"/>
  <c r="N36" i="47"/>
  <c r="M36" i="47"/>
  <c r="L36" i="47"/>
  <c r="K36" i="47"/>
  <c r="G36" i="47"/>
  <c r="F36" i="47"/>
  <c r="E36" i="47"/>
  <c r="D36" i="47"/>
  <c r="C36" i="47"/>
  <c r="B36" i="47"/>
  <c r="A36" i="47"/>
  <c r="Q36" i="47" s="1"/>
  <c r="S35" i="47"/>
  <c r="Q35" i="47"/>
  <c r="L35" i="47"/>
  <c r="D35" i="47"/>
  <c r="C35" i="47"/>
  <c r="A35" i="47"/>
  <c r="K35" i="47" s="1"/>
  <c r="U34" i="47"/>
  <c r="T34" i="47"/>
  <c r="R34" i="47"/>
  <c r="M34" i="47"/>
  <c r="L34" i="47"/>
  <c r="E34" i="47"/>
  <c r="D34" i="47"/>
  <c r="B34" i="47"/>
  <c r="A34" i="47"/>
  <c r="V34" i="47" s="1"/>
  <c r="V33" i="47"/>
  <c r="U33" i="47"/>
  <c r="S33" i="47"/>
  <c r="R33" i="47"/>
  <c r="N33" i="47"/>
  <c r="M33" i="47"/>
  <c r="K33" i="47"/>
  <c r="F33" i="47"/>
  <c r="C33" i="47"/>
  <c r="B33" i="47"/>
  <c r="A33" i="47"/>
  <c r="W33" i="47" s="1"/>
  <c r="X32" i="47"/>
  <c r="W32" i="47"/>
  <c r="V32" i="47"/>
  <c r="T32" i="47"/>
  <c r="S32" i="47"/>
  <c r="R32" i="47"/>
  <c r="P32" i="47"/>
  <c r="O32" i="47"/>
  <c r="N32" i="47"/>
  <c r="L32" i="47"/>
  <c r="K32" i="47"/>
  <c r="J32" i="47"/>
  <c r="G32" i="47"/>
  <c r="F32" i="47"/>
  <c r="D32" i="47"/>
  <c r="C32" i="47"/>
  <c r="B32" i="47"/>
  <c r="A32" i="47"/>
  <c r="U32" i="47" s="1"/>
  <c r="X31" i="47"/>
  <c r="W31" i="47"/>
  <c r="U31" i="47"/>
  <c r="T31" i="47"/>
  <c r="S31" i="47"/>
  <c r="P31" i="47"/>
  <c r="O31" i="47"/>
  <c r="L31" i="47"/>
  <c r="K31" i="47"/>
  <c r="H31" i="47"/>
  <c r="G31" i="47"/>
  <c r="D31" i="47"/>
  <c r="C31" i="47"/>
  <c r="A31" i="47"/>
  <c r="Q31" i="47" s="1"/>
  <c r="V30" i="47"/>
  <c r="Q30" i="47"/>
  <c r="P30" i="47"/>
  <c r="F30" i="47"/>
  <c r="A30" i="47"/>
  <c r="N30" i="47" s="1"/>
  <c r="R29" i="47"/>
  <c r="Q29" i="47"/>
  <c r="O29" i="47"/>
  <c r="G29" i="47"/>
  <c r="B29" i="47"/>
  <c r="A29" i="47"/>
  <c r="J29" i="47" s="1"/>
  <c r="X28" i="47"/>
  <c r="W28" i="47"/>
  <c r="V28" i="47"/>
  <c r="U28" i="47"/>
  <c r="T28" i="47"/>
  <c r="S28" i="47"/>
  <c r="R28" i="47"/>
  <c r="P28" i="47"/>
  <c r="O28" i="47"/>
  <c r="N28" i="47"/>
  <c r="L28" i="47"/>
  <c r="K28" i="47"/>
  <c r="J28" i="47"/>
  <c r="H28" i="47"/>
  <c r="G28" i="47"/>
  <c r="F28" i="47"/>
  <c r="E28" i="47"/>
  <c r="C28" i="47"/>
  <c r="B28" i="47"/>
  <c r="A28" i="47"/>
  <c r="Q28" i="47" s="1"/>
  <c r="S27" i="47"/>
  <c r="K27" i="47"/>
  <c r="I27" i="47"/>
  <c r="C27" i="47"/>
  <c r="A27" i="47"/>
  <c r="Q27" i="47" s="1"/>
  <c r="U26" i="47"/>
  <c r="T26" i="47"/>
  <c r="R26" i="47"/>
  <c r="M26" i="47"/>
  <c r="L26" i="47"/>
  <c r="D26" i="47"/>
  <c r="B26" i="47"/>
  <c r="A26" i="47"/>
  <c r="V26" i="47" s="1"/>
  <c r="V25" i="47"/>
  <c r="S25" i="47"/>
  <c r="R25" i="47"/>
  <c r="N25" i="47"/>
  <c r="M25" i="47"/>
  <c r="K25" i="47"/>
  <c r="F25" i="47"/>
  <c r="E25" i="47"/>
  <c r="B25" i="47"/>
  <c r="A25" i="47"/>
  <c r="W25" i="47" s="1"/>
  <c r="X24" i="47"/>
  <c r="W24" i="47"/>
  <c r="V24" i="47"/>
  <c r="T24" i="47"/>
  <c r="S24" i="47"/>
  <c r="R24" i="47"/>
  <c r="P24" i="47"/>
  <c r="O24" i="47"/>
  <c r="N24" i="47"/>
  <c r="K24" i="47"/>
  <c r="H24" i="47"/>
  <c r="G24" i="47"/>
  <c r="F24" i="47"/>
  <c r="D24" i="47"/>
  <c r="B24" i="47"/>
  <c r="A24" i="47"/>
  <c r="U24" i="47" s="1"/>
  <c r="X23" i="47"/>
  <c r="W23" i="47"/>
  <c r="U23" i="47"/>
  <c r="T23" i="47"/>
  <c r="S23" i="47"/>
  <c r="P23" i="47"/>
  <c r="O23" i="47"/>
  <c r="M23" i="47"/>
  <c r="L23" i="47"/>
  <c r="K23" i="47"/>
  <c r="H23" i="47"/>
  <c r="G23" i="47"/>
  <c r="D23" i="47"/>
  <c r="C23" i="47"/>
  <c r="A23" i="47"/>
  <c r="Q23" i="47" s="1"/>
  <c r="A22" i="47"/>
  <c r="V22" i="47" s="1"/>
  <c r="I21" i="47"/>
  <c r="G21" i="47"/>
  <c r="A21" i="47"/>
  <c r="R21" i="47" s="1"/>
  <c r="X20" i="47"/>
  <c r="W20" i="47"/>
  <c r="V20" i="47"/>
  <c r="U20" i="47"/>
  <c r="T20" i="47"/>
  <c r="S20" i="47"/>
  <c r="R20" i="47"/>
  <c r="P20" i="47"/>
  <c r="O20" i="47"/>
  <c r="N20" i="47"/>
  <c r="M20" i="47"/>
  <c r="K20" i="47"/>
  <c r="J20" i="47"/>
  <c r="H20" i="47"/>
  <c r="G20" i="47"/>
  <c r="F20" i="47"/>
  <c r="E20" i="47"/>
  <c r="D20" i="47"/>
  <c r="B20" i="47"/>
  <c r="A20" i="47"/>
  <c r="Q20" i="47" s="1"/>
  <c r="S19" i="47"/>
  <c r="Q19" i="47"/>
  <c r="K19" i="47"/>
  <c r="I19" i="47"/>
  <c r="D19" i="47"/>
  <c r="A19" i="47"/>
  <c r="U18" i="47"/>
  <c r="T18" i="47"/>
  <c r="R18" i="47"/>
  <c r="M18" i="47"/>
  <c r="J18" i="47"/>
  <c r="E18" i="47"/>
  <c r="D18" i="47"/>
  <c r="B18" i="47"/>
  <c r="A18" i="47"/>
  <c r="V18" i="47" s="1"/>
  <c r="V17" i="47"/>
  <c r="U17" i="47"/>
  <c r="S17" i="47"/>
  <c r="R17" i="47"/>
  <c r="N17" i="47"/>
  <c r="M17" i="47"/>
  <c r="K17" i="47"/>
  <c r="J17" i="47"/>
  <c r="F17" i="47"/>
  <c r="E17" i="47"/>
  <c r="B17" i="47"/>
  <c r="A17" i="47"/>
  <c r="W17" i="47" s="1"/>
  <c r="X16" i="47"/>
  <c r="W16" i="47"/>
  <c r="V16" i="47"/>
  <c r="T16" i="47"/>
  <c r="S16" i="47"/>
  <c r="R16" i="47"/>
  <c r="P16" i="47"/>
  <c r="O16" i="47"/>
  <c r="N16" i="47"/>
  <c r="K16" i="47"/>
  <c r="J16" i="47"/>
  <c r="G16" i="47"/>
  <c r="F16" i="47"/>
  <c r="D16" i="47"/>
  <c r="B16" i="47"/>
  <c r="A16" i="47"/>
  <c r="U16" i="47" s="1"/>
  <c r="X15" i="47"/>
  <c r="W15" i="47"/>
  <c r="T15" i="47"/>
  <c r="S15" i="47"/>
  <c r="P15" i="47"/>
  <c r="O15" i="47"/>
  <c r="M15" i="47"/>
  <c r="K15" i="47"/>
  <c r="G15" i="47"/>
  <c r="E15" i="47"/>
  <c r="D15" i="47"/>
  <c r="A15" i="47"/>
  <c r="Q15" i="47" s="1"/>
  <c r="V14" i="47"/>
  <c r="N14" i="47"/>
  <c r="I14" i="47"/>
  <c r="F14" i="47"/>
  <c r="A14" i="47"/>
  <c r="Q14" i="47" s="1"/>
  <c r="R13" i="47"/>
  <c r="I13" i="47"/>
  <c r="B13" i="47"/>
  <c r="A13" i="47"/>
  <c r="Q13" i="47" s="1"/>
  <c r="X12" i="47"/>
  <c r="W12" i="47"/>
  <c r="V12" i="47"/>
  <c r="U12" i="47"/>
  <c r="T12" i="47"/>
  <c r="S12" i="47"/>
  <c r="R12" i="47"/>
  <c r="P12" i="47"/>
  <c r="O12" i="47"/>
  <c r="N12" i="47"/>
  <c r="M12" i="47"/>
  <c r="K12" i="47"/>
  <c r="H12" i="47"/>
  <c r="G12" i="47"/>
  <c r="F12" i="47"/>
  <c r="E12" i="47"/>
  <c r="D12" i="47"/>
  <c r="B12" i="47"/>
  <c r="A12" i="47"/>
  <c r="Q12" i="47" s="1"/>
  <c r="S11" i="47"/>
  <c r="Q11" i="47"/>
  <c r="K11" i="47"/>
  <c r="I11" i="47"/>
  <c r="D11" i="47"/>
  <c r="A11" i="47"/>
  <c r="U10" i="47"/>
  <c r="T10" i="47"/>
  <c r="R10" i="47"/>
  <c r="M10" i="47"/>
  <c r="L10" i="47"/>
  <c r="E10" i="47"/>
  <c r="D10" i="47"/>
  <c r="B10" i="47"/>
  <c r="A10" i="47"/>
  <c r="V10" i="47" s="1"/>
  <c r="V9" i="47"/>
  <c r="U9" i="47"/>
  <c r="S9" i="47"/>
  <c r="R9" i="47"/>
  <c r="N9" i="47"/>
  <c r="K9" i="47"/>
  <c r="F9" i="47"/>
  <c r="E9" i="47"/>
  <c r="C9" i="47"/>
  <c r="B9" i="47"/>
  <c r="A9" i="47"/>
  <c r="W9" i="47" s="1"/>
  <c r="X8" i="47"/>
  <c r="V8" i="47"/>
  <c r="T8" i="47"/>
  <c r="S8" i="47"/>
  <c r="R8" i="47"/>
  <c r="P8" i="47"/>
  <c r="O8" i="47"/>
  <c r="N8" i="47"/>
  <c r="L8" i="47"/>
  <c r="K8" i="47"/>
  <c r="H8" i="47"/>
  <c r="G8" i="47"/>
  <c r="F8" i="47"/>
  <c r="D8" i="47"/>
  <c r="C8" i="47"/>
  <c r="B8" i="47"/>
  <c r="A8" i="47"/>
  <c r="U8" i="47" s="1"/>
  <c r="X7" i="47"/>
  <c r="W7" i="47"/>
  <c r="U7" i="47"/>
  <c r="T7" i="47"/>
  <c r="S7" i="47"/>
  <c r="P7" i="47"/>
  <c r="O7" i="47"/>
  <c r="M7" i="47"/>
  <c r="K7" i="47"/>
  <c r="H7" i="47"/>
  <c r="G7" i="47"/>
  <c r="E7" i="47"/>
  <c r="D7" i="47"/>
  <c r="A7" i="47"/>
  <c r="Q7" i="47" s="1"/>
  <c r="P6" i="47"/>
  <c r="N6" i="47"/>
  <c r="H6" i="47"/>
  <c r="A6" i="47"/>
  <c r="V6" i="47" s="1"/>
  <c r="W5" i="47"/>
  <c r="Q5" i="47"/>
  <c r="O5" i="47"/>
  <c r="J5" i="47"/>
  <c r="I5" i="47"/>
  <c r="G5" i="47"/>
  <c r="F5" i="47"/>
  <c r="B5" i="47"/>
  <c r="A5" i="47"/>
  <c r="X4" i="47"/>
  <c r="W4" i="47"/>
  <c r="V4" i="47"/>
  <c r="U4" i="47"/>
  <c r="T4" i="47"/>
  <c r="S4" i="47"/>
  <c r="R4" i="47"/>
  <c r="P4" i="47"/>
  <c r="O4" i="47"/>
  <c r="N4" i="47"/>
  <c r="L4" i="47"/>
  <c r="K4" i="47"/>
  <c r="H4" i="47"/>
  <c r="G4" i="47"/>
  <c r="F4" i="47"/>
  <c r="E4" i="47"/>
  <c r="D4" i="47"/>
  <c r="C4" i="47"/>
  <c r="B4" i="47"/>
  <c r="A4" i="47"/>
  <c r="Q4" i="47" s="1"/>
  <c r="A3" i="47"/>
  <c r="P3" i="47" s="1"/>
  <c r="B12" i="45"/>
  <c r="L11" i="45"/>
  <c r="K11" i="45"/>
  <c r="J11" i="45"/>
  <c r="I11" i="45"/>
  <c r="H11" i="45"/>
  <c r="G11" i="45"/>
  <c r="F11" i="45"/>
  <c r="E11" i="45"/>
  <c r="B11" i="45"/>
  <c r="L10" i="45"/>
  <c r="K10" i="45"/>
  <c r="J10" i="45"/>
  <c r="I10" i="45"/>
  <c r="H10" i="45"/>
  <c r="G10" i="45"/>
  <c r="F10" i="45"/>
  <c r="E10" i="45"/>
  <c r="B10" i="45"/>
  <c r="L9" i="45"/>
  <c r="K9" i="45"/>
  <c r="J9" i="45"/>
  <c r="I9" i="45"/>
  <c r="H9" i="45"/>
  <c r="G9" i="45"/>
  <c r="F9" i="45"/>
  <c r="E9" i="45"/>
  <c r="B9" i="45"/>
  <c r="L8" i="45"/>
  <c r="K8" i="45"/>
  <c r="J8" i="45"/>
  <c r="I8" i="45"/>
  <c r="H8" i="45"/>
  <c r="G8" i="45"/>
  <c r="F8" i="45"/>
  <c r="E8" i="45"/>
  <c r="B8" i="45"/>
  <c r="L7" i="45"/>
  <c r="K7" i="45"/>
  <c r="J7" i="45"/>
  <c r="I7" i="45"/>
  <c r="H7" i="45"/>
  <c r="G7" i="45"/>
  <c r="F7" i="45"/>
  <c r="E7" i="45"/>
  <c r="B7" i="45"/>
  <c r="B5" i="45"/>
  <c r="J4" i="45"/>
  <c r="I4" i="45"/>
  <c r="F4" i="45"/>
  <c r="E4" i="45"/>
  <c r="E53" i="57"/>
  <c r="D53" i="57"/>
  <c r="G53" i="57" s="1"/>
  <c r="F52" i="57"/>
  <c r="E52" i="57"/>
  <c r="D52" i="57"/>
  <c r="E51" i="57"/>
  <c r="F51" i="57" s="1"/>
  <c r="D51" i="57"/>
  <c r="F50" i="57"/>
  <c r="E50" i="57"/>
  <c r="D50" i="57"/>
  <c r="G50" i="57" s="1"/>
  <c r="E49" i="57"/>
  <c r="F49" i="57" s="1"/>
  <c r="D49" i="57"/>
  <c r="E48" i="57"/>
  <c r="D48" i="57"/>
  <c r="G48" i="57" s="1"/>
  <c r="E47" i="57"/>
  <c r="D47" i="57"/>
  <c r="G47" i="57" s="1"/>
  <c r="E46" i="57"/>
  <c r="D46" i="57"/>
  <c r="G46" i="57" s="1"/>
  <c r="E45" i="57"/>
  <c r="F45" i="57" s="1"/>
  <c r="D45" i="57"/>
  <c r="G45" i="57" s="1"/>
  <c r="G44" i="57"/>
  <c r="E44" i="57"/>
  <c r="D44" i="57"/>
  <c r="E43" i="57"/>
  <c r="D43" i="57"/>
  <c r="G43" i="57" s="1"/>
  <c r="G42" i="57"/>
  <c r="E42" i="57"/>
  <c r="F42" i="57" s="1"/>
  <c r="D42" i="57"/>
  <c r="E41" i="57"/>
  <c r="F41" i="57" s="1"/>
  <c r="D41" i="57"/>
  <c r="G41" i="57" s="1"/>
  <c r="G40" i="57"/>
  <c r="E40" i="57"/>
  <c r="D40" i="57"/>
  <c r="E39" i="57"/>
  <c r="F39" i="57" s="1"/>
  <c r="D39" i="57"/>
  <c r="G39" i="57" s="1"/>
  <c r="E38" i="57"/>
  <c r="F38" i="57" s="1"/>
  <c r="D38" i="57"/>
  <c r="G38" i="57" s="1"/>
  <c r="E37" i="57"/>
  <c r="F37" i="57" s="1"/>
  <c r="D37" i="57"/>
  <c r="G37" i="57" s="1"/>
  <c r="E36" i="57"/>
  <c r="F36" i="57" s="1"/>
  <c r="D36" i="57"/>
  <c r="G36" i="57" s="1"/>
  <c r="E35" i="57"/>
  <c r="D35" i="57"/>
  <c r="G35" i="57" s="1"/>
  <c r="B5" i="41"/>
  <c r="L4" i="41"/>
  <c r="L4" i="45" s="1"/>
  <c r="K4" i="41"/>
  <c r="K4" i="45" s="1"/>
  <c r="J4" i="41"/>
  <c r="I4" i="41"/>
  <c r="H4" i="41"/>
  <c r="H4" i="45" s="1"/>
  <c r="M4" i="45" s="1"/>
  <c r="G4" i="41"/>
  <c r="G4" i="45" s="1"/>
  <c r="F4" i="41"/>
  <c r="E4" i="41"/>
  <c r="M4" i="41" s="1"/>
  <c r="B4" i="41"/>
  <c r="B4" i="45" s="1"/>
  <c r="G3000" i="40"/>
  <c r="F3000" i="40"/>
  <c r="G2999" i="40"/>
  <c r="F2999" i="40"/>
  <c r="G2998" i="40"/>
  <c r="F2998" i="40"/>
  <c r="G2997" i="40"/>
  <c r="F2997" i="40"/>
  <c r="G2996" i="40"/>
  <c r="F2996" i="40"/>
  <c r="G2995" i="40"/>
  <c r="F2995" i="40"/>
  <c r="G2994" i="40"/>
  <c r="F2994" i="40"/>
  <c r="G2993" i="40"/>
  <c r="F2993" i="40"/>
  <c r="G2992" i="40"/>
  <c r="F2992" i="40"/>
  <c r="G2991" i="40"/>
  <c r="F2991" i="40"/>
  <c r="G2990" i="40"/>
  <c r="F2990" i="40"/>
  <c r="G2989" i="40"/>
  <c r="F2989" i="40"/>
  <c r="G2988" i="40"/>
  <c r="F2988" i="40"/>
  <c r="G2987" i="40"/>
  <c r="F2987" i="40"/>
  <c r="G2986" i="40"/>
  <c r="F2986" i="40"/>
  <c r="G2985" i="40"/>
  <c r="F2985" i="40"/>
  <c r="G2984" i="40"/>
  <c r="F2984" i="40"/>
  <c r="G2983" i="40"/>
  <c r="F2983" i="40"/>
  <c r="G2982" i="40"/>
  <c r="F2982" i="40"/>
  <c r="G2981" i="40"/>
  <c r="F2981" i="40"/>
  <c r="G2980" i="40"/>
  <c r="F2980" i="40"/>
  <c r="G2979" i="40"/>
  <c r="F2979" i="40"/>
  <c r="G2978" i="40"/>
  <c r="F2978" i="40"/>
  <c r="G2977" i="40"/>
  <c r="F2977" i="40"/>
  <c r="G2976" i="40"/>
  <c r="F2976" i="40"/>
  <c r="G2975" i="40"/>
  <c r="F2975" i="40"/>
  <c r="G2974" i="40"/>
  <c r="F2974" i="40"/>
  <c r="G2973" i="40"/>
  <c r="F2973" i="40"/>
  <c r="G2972" i="40"/>
  <c r="F2972" i="40"/>
  <c r="G2971" i="40"/>
  <c r="F2971" i="40"/>
  <c r="G2970" i="40"/>
  <c r="F2970" i="40"/>
  <c r="G2969" i="40"/>
  <c r="F2969" i="40"/>
  <c r="G2968" i="40"/>
  <c r="F2968" i="40"/>
  <c r="G2967" i="40"/>
  <c r="F2967" i="40"/>
  <c r="G2966" i="40"/>
  <c r="F2966" i="40"/>
  <c r="G2965" i="40"/>
  <c r="F2965" i="40"/>
  <c r="G2964" i="40"/>
  <c r="F2964" i="40"/>
  <c r="G2963" i="40"/>
  <c r="F2963" i="40"/>
  <c r="G2962" i="40"/>
  <c r="F2962" i="40"/>
  <c r="G2961" i="40"/>
  <c r="F2961" i="40"/>
  <c r="G2960" i="40"/>
  <c r="F2960" i="40"/>
  <c r="G2959" i="40"/>
  <c r="F2959" i="40"/>
  <c r="G2958" i="40"/>
  <c r="F2958" i="40"/>
  <c r="G2957" i="40"/>
  <c r="F2957" i="40"/>
  <c r="G2956" i="40"/>
  <c r="F2956" i="40"/>
  <c r="G2955" i="40"/>
  <c r="F2955" i="40"/>
  <c r="G2954" i="40"/>
  <c r="F2954" i="40"/>
  <c r="G2953" i="40"/>
  <c r="F2953" i="40"/>
  <c r="G2952" i="40"/>
  <c r="F2952" i="40"/>
  <c r="G2951" i="40"/>
  <c r="F2951" i="40"/>
  <c r="G2950" i="40"/>
  <c r="F2950" i="40"/>
  <c r="G2949" i="40"/>
  <c r="F2949" i="40"/>
  <c r="G2948" i="40"/>
  <c r="F2948" i="40"/>
  <c r="G2947" i="40"/>
  <c r="F2947" i="40"/>
  <c r="G2946" i="40"/>
  <c r="F2946" i="40"/>
  <c r="G2945" i="40"/>
  <c r="F2945" i="40"/>
  <c r="G2944" i="40"/>
  <c r="F2944" i="40"/>
  <c r="G2943" i="40"/>
  <c r="F2943" i="40"/>
  <c r="G2942" i="40"/>
  <c r="F2942" i="40"/>
  <c r="G2941" i="40"/>
  <c r="F2941" i="40"/>
  <c r="G2940" i="40"/>
  <c r="F2940" i="40"/>
  <c r="G2939" i="40"/>
  <c r="F2939" i="40"/>
  <c r="G2938" i="40"/>
  <c r="F2938" i="40"/>
  <c r="G2937" i="40"/>
  <c r="F2937" i="40"/>
  <c r="G2936" i="40"/>
  <c r="F2936" i="40"/>
  <c r="G2935" i="40"/>
  <c r="F2935" i="40"/>
  <c r="G2934" i="40"/>
  <c r="F2934" i="40"/>
  <c r="G2933" i="40"/>
  <c r="F2933" i="40"/>
  <c r="G2932" i="40"/>
  <c r="F2932" i="40"/>
  <c r="G2931" i="40"/>
  <c r="F2931" i="40"/>
  <c r="G2930" i="40"/>
  <c r="F2930" i="40"/>
  <c r="G2929" i="40"/>
  <c r="F2929" i="40"/>
  <c r="G2928" i="40"/>
  <c r="F2928" i="40"/>
  <c r="G2927" i="40"/>
  <c r="F2927" i="40"/>
  <c r="G2926" i="40"/>
  <c r="F2926" i="40"/>
  <c r="G2925" i="40"/>
  <c r="F2925" i="40"/>
  <c r="G2924" i="40"/>
  <c r="F2924" i="40"/>
  <c r="G2923" i="40"/>
  <c r="F2923" i="40"/>
  <c r="G2922" i="40"/>
  <c r="F2922" i="40"/>
  <c r="G2921" i="40"/>
  <c r="F2921" i="40"/>
  <c r="G2920" i="40"/>
  <c r="F2920" i="40"/>
  <c r="G2919" i="40"/>
  <c r="F2919" i="40"/>
  <c r="G2918" i="40"/>
  <c r="F2918" i="40"/>
  <c r="G2917" i="40"/>
  <c r="F2917" i="40"/>
  <c r="G2916" i="40"/>
  <c r="F2916" i="40"/>
  <c r="G2915" i="40"/>
  <c r="F2915" i="40"/>
  <c r="G2914" i="40"/>
  <c r="F2914" i="40"/>
  <c r="G2913" i="40"/>
  <c r="F2913" i="40"/>
  <c r="G2912" i="40"/>
  <c r="F2912" i="40"/>
  <c r="G2911" i="40"/>
  <c r="F2911" i="40"/>
  <c r="G2910" i="40"/>
  <c r="F2910" i="40"/>
  <c r="G2909" i="40"/>
  <c r="F2909" i="40"/>
  <c r="G2908" i="40"/>
  <c r="F2908" i="40"/>
  <c r="G2907" i="40"/>
  <c r="F2907" i="40"/>
  <c r="G2906" i="40"/>
  <c r="F2906" i="40"/>
  <c r="G2905" i="40"/>
  <c r="F2905" i="40"/>
  <c r="G2904" i="40"/>
  <c r="F2904" i="40"/>
  <c r="G2903" i="40"/>
  <c r="F2903" i="40"/>
  <c r="G2902" i="40"/>
  <c r="F2902" i="40"/>
  <c r="G2901" i="40"/>
  <c r="F2901" i="40"/>
  <c r="G2900" i="40"/>
  <c r="F2900" i="40"/>
  <c r="G2899" i="40"/>
  <c r="F2899" i="40"/>
  <c r="G2898" i="40"/>
  <c r="F2898" i="40"/>
  <c r="G2897" i="40"/>
  <c r="F2897" i="40"/>
  <c r="G2896" i="40"/>
  <c r="F2896" i="40"/>
  <c r="G2895" i="40"/>
  <c r="F2895" i="40"/>
  <c r="G2894" i="40"/>
  <c r="F2894" i="40"/>
  <c r="G2893" i="40"/>
  <c r="F2893" i="40"/>
  <c r="G2892" i="40"/>
  <c r="F2892" i="40"/>
  <c r="G2891" i="40"/>
  <c r="F2891" i="40"/>
  <c r="G2890" i="40"/>
  <c r="F2890" i="40"/>
  <c r="G2889" i="40"/>
  <c r="F2889" i="40"/>
  <c r="G2888" i="40"/>
  <c r="F2888" i="40"/>
  <c r="G2887" i="40"/>
  <c r="F2887" i="40"/>
  <c r="G2886" i="40"/>
  <c r="F2886" i="40"/>
  <c r="G2885" i="40"/>
  <c r="F2885" i="40"/>
  <c r="G2884" i="40"/>
  <c r="F2884" i="40"/>
  <c r="G2883" i="40"/>
  <c r="F2883" i="40"/>
  <c r="G2882" i="40"/>
  <c r="F2882" i="40"/>
  <c r="G2881" i="40"/>
  <c r="F2881" i="40"/>
  <c r="G2880" i="40"/>
  <c r="F2880" i="40"/>
  <c r="G2879" i="40"/>
  <c r="F2879" i="40"/>
  <c r="G2878" i="40"/>
  <c r="F2878" i="40"/>
  <c r="G2877" i="40"/>
  <c r="F2877" i="40"/>
  <c r="G2876" i="40"/>
  <c r="F2876" i="40"/>
  <c r="G2875" i="40"/>
  <c r="F2875" i="40"/>
  <c r="G2874" i="40"/>
  <c r="F2874" i="40"/>
  <c r="G2873" i="40"/>
  <c r="F2873" i="40"/>
  <c r="G2872" i="40"/>
  <c r="F2872" i="40"/>
  <c r="G2871" i="40"/>
  <c r="F2871" i="40"/>
  <c r="G2870" i="40"/>
  <c r="F2870" i="40"/>
  <c r="G2869" i="40"/>
  <c r="F2869" i="40"/>
  <c r="G2868" i="40"/>
  <c r="F2868" i="40"/>
  <c r="G2867" i="40"/>
  <c r="F2867" i="40"/>
  <c r="G2866" i="40"/>
  <c r="F2866" i="40"/>
  <c r="G2865" i="40"/>
  <c r="F2865" i="40"/>
  <c r="G2864" i="40"/>
  <c r="F2864" i="40"/>
  <c r="G2863" i="40"/>
  <c r="F2863" i="40"/>
  <c r="G2862" i="40"/>
  <c r="F2862" i="40"/>
  <c r="G2861" i="40"/>
  <c r="F2861" i="40"/>
  <c r="G2860" i="40"/>
  <c r="F2860" i="40"/>
  <c r="G2859" i="40"/>
  <c r="F2859" i="40"/>
  <c r="G2858" i="40"/>
  <c r="F2858" i="40"/>
  <c r="G2857" i="40"/>
  <c r="F2857" i="40"/>
  <c r="G2856" i="40"/>
  <c r="F2856" i="40"/>
  <c r="G2855" i="40"/>
  <c r="F2855" i="40"/>
  <c r="G2854" i="40"/>
  <c r="F2854" i="40"/>
  <c r="G2853" i="40"/>
  <c r="F2853" i="40"/>
  <c r="G2852" i="40"/>
  <c r="F2852" i="40"/>
  <c r="G2851" i="40"/>
  <c r="F2851" i="40"/>
  <c r="G2850" i="40"/>
  <c r="F2850" i="40"/>
  <c r="G2849" i="40"/>
  <c r="F2849" i="40"/>
  <c r="G2848" i="40"/>
  <c r="F2848" i="40"/>
  <c r="G2847" i="40"/>
  <c r="F2847" i="40"/>
  <c r="G2846" i="40"/>
  <c r="F2846" i="40"/>
  <c r="G2845" i="40"/>
  <c r="F2845" i="40"/>
  <c r="G2844" i="40"/>
  <c r="F2844" i="40"/>
  <c r="G2843" i="40"/>
  <c r="F2843" i="40"/>
  <c r="G2842" i="40"/>
  <c r="F2842" i="40"/>
  <c r="G2841" i="40"/>
  <c r="F2841" i="40"/>
  <c r="G2840" i="40"/>
  <c r="F2840" i="40"/>
  <c r="G2839" i="40"/>
  <c r="F2839" i="40"/>
  <c r="G2838" i="40"/>
  <c r="F2838" i="40"/>
  <c r="G2837" i="40"/>
  <c r="F2837" i="40"/>
  <c r="G2836" i="40"/>
  <c r="F2836" i="40"/>
  <c r="G2835" i="40"/>
  <c r="F2835" i="40"/>
  <c r="G2834" i="40"/>
  <c r="F2834" i="40"/>
  <c r="G2833" i="40"/>
  <c r="F2833" i="40"/>
  <c r="G2832" i="40"/>
  <c r="F2832" i="40"/>
  <c r="G2831" i="40"/>
  <c r="F2831" i="40"/>
  <c r="G2830" i="40"/>
  <c r="F2830" i="40"/>
  <c r="G2829" i="40"/>
  <c r="F2829" i="40"/>
  <c r="G2828" i="40"/>
  <c r="F2828" i="40"/>
  <c r="G2827" i="40"/>
  <c r="F2827" i="40"/>
  <c r="G2826" i="40"/>
  <c r="F2826" i="40"/>
  <c r="G2825" i="40"/>
  <c r="F2825" i="40"/>
  <c r="G2824" i="40"/>
  <c r="F2824" i="40"/>
  <c r="G2823" i="40"/>
  <c r="F2823" i="40"/>
  <c r="G2822" i="40"/>
  <c r="F2822" i="40"/>
  <c r="G2821" i="40"/>
  <c r="F2821" i="40"/>
  <c r="G2820" i="40"/>
  <c r="F2820" i="40"/>
  <c r="G2819" i="40"/>
  <c r="F2819" i="40"/>
  <c r="G2818" i="40"/>
  <c r="F2818" i="40"/>
  <c r="G2817" i="40"/>
  <c r="F2817" i="40"/>
  <c r="G2816" i="40"/>
  <c r="F2816" i="40"/>
  <c r="G2815" i="40"/>
  <c r="F2815" i="40"/>
  <c r="G2814" i="40"/>
  <c r="F2814" i="40"/>
  <c r="G2813" i="40"/>
  <c r="F2813" i="40"/>
  <c r="G2812" i="40"/>
  <c r="F2812" i="40"/>
  <c r="G2811" i="40"/>
  <c r="F2811" i="40"/>
  <c r="G2810" i="40"/>
  <c r="F2810" i="40"/>
  <c r="G2809" i="40"/>
  <c r="F2809" i="40"/>
  <c r="G2808" i="40"/>
  <c r="F2808" i="40"/>
  <c r="G2807" i="40"/>
  <c r="F2807" i="40"/>
  <c r="G2806" i="40"/>
  <c r="F2806" i="40"/>
  <c r="G2805" i="40"/>
  <c r="F2805" i="40"/>
  <c r="G2804" i="40"/>
  <c r="F2804" i="40"/>
  <c r="G2803" i="40"/>
  <c r="F2803" i="40"/>
  <c r="G2802" i="40"/>
  <c r="F2802" i="40"/>
  <c r="G2801" i="40"/>
  <c r="F2801" i="40"/>
  <c r="G2800" i="40"/>
  <c r="F2800" i="40"/>
  <c r="G2799" i="40"/>
  <c r="F2799" i="40"/>
  <c r="G2798" i="40"/>
  <c r="F2798" i="40"/>
  <c r="G2797" i="40"/>
  <c r="F2797" i="40"/>
  <c r="G2796" i="40"/>
  <c r="F2796" i="40"/>
  <c r="G2795" i="40"/>
  <c r="F2795" i="40"/>
  <c r="G2794" i="40"/>
  <c r="F2794" i="40"/>
  <c r="G2793" i="40"/>
  <c r="F2793" i="40"/>
  <c r="G2792" i="40"/>
  <c r="F2792" i="40"/>
  <c r="G2791" i="40"/>
  <c r="F2791" i="40"/>
  <c r="G2790" i="40"/>
  <c r="F2790" i="40"/>
  <c r="G2789" i="40"/>
  <c r="F2789" i="40"/>
  <c r="G2788" i="40"/>
  <c r="F2788" i="40"/>
  <c r="G2787" i="40"/>
  <c r="F2787" i="40"/>
  <c r="G2786" i="40"/>
  <c r="F2786" i="40"/>
  <c r="G2785" i="40"/>
  <c r="F2785" i="40"/>
  <c r="G2784" i="40"/>
  <c r="F2784" i="40"/>
  <c r="G2783" i="40"/>
  <c r="F2783" i="40"/>
  <c r="G2782" i="40"/>
  <c r="F2782" i="40"/>
  <c r="G2781" i="40"/>
  <c r="F2781" i="40"/>
  <c r="G2780" i="40"/>
  <c r="F2780" i="40"/>
  <c r="G2779" i="40"/>
  <c r="F2779" i="40"/>
  <c r="G2778" i="40"/>
  <c r="F2778" i="40"/>
  <c r="G2777" i="40"/>
  <c r="F2777" i="40"/>
  <c r="G2776" i="40"/>
  <c r="F2776" i="40"/>
  <c r="G2775" i="40"/>
  <c r="F2775" i="40"/>
  <c r="G2774" i="40"/>
  <c r="F2774" i="40"/>
  <c r="G2773" i="40"/>
  <c r="F2773" i="40"/>
  <c r="G2772" i="40"/>
  <c r="F2772" i="40"/>
  <c r="G2771" i="40"/>
  <c r="F2771" i="40"/>
  <c r="G2770" i="40"/>
  <c r="F2770" i="40"/>
  <c r="G2769" i="40"/>
  <c r="F2769" i="40"/>
  <c r="G2768" i="40"/>
  <c r="F2768" i="40"/>
  <c r="G2767" i="40"/>
  <c r="F2767" i="40"/>
  <c r="G2766" i="40"/>
  <c r="F2766" i="40"/>
  <c r="G2765" i="40"/>
  <c r="F2765" i="40"/>
  <c r="G2764" i="40"/>
  <c r="F2764" i="40"/>
  <c r="G2763" i="40"/>
  <c r="F2763" i="40"/>
  <c r="G2762" i="40"/>
  <c r="F2762" i="40"/>
  <c r="G2761" i="40"/>
  <c r="F2761" i="40"/>
  <c r="G2760" i="40"/>
  <c r="F2760" i="40"/>
  <c r="G2759" i="40"/>
  <c r="F2759" i="40"/>
  <c r="G2758" i="40"/>
  <c r="F2758" i="40"/>
  <c r="G2757" i="40"/>
  <c r="F2757" i="40"/>
  <c r="G2756" i="40"/>
  <c r="F2756" i="40"/>
  <c r="G2755" i="40"/>
  <c r="F2755" i="40"/>
  <c r="G2754" i="40"/>
  <c r="F2754" i="40"/>
  <c r="G2753" i="40"/>
  <c r="F2753" i="40"/>
  <c r="G2752" i="40"/>
  <c r="F2752" i="40"/>
  <c r="G2751" i="40"/>
  <c r="F2751" i="40"/>
  <c r="G2750" i="40"/>
  <c r="F2750" i="40"/>
  <c r="G2749" i="40"/>
  <c r="F2749" i="40"/>
  <c r="G2748" i="40"/>
  <c r="F2748" i="40"/>
  <c r="G2747" i="40"/>
  <c r="F2747" i="40"/>
  <c r="G2746" i="40"/>
  <c r="F2746" i="40"/>
  <c r="G2745" i="40"/>
  <c r="F2745" i="40"/>
  <c r="G2744" i="40"/>
  <c r="F2744" i="40"/>
  <c r="G2743" i="40"/>
  <c r="F2743" i="40"/>
  <c r="G2742" i="40"/>
  <c r="F2742" i="40"/>
  <c r="G2741" i="40"/>
  <c r="F2741" i="40"/>
  <c r="G2740" i="40"/>
  <c r="F2740" i="40"/>
  <c r="G2739" i="40"/>
  <c r="F2739" i="40"/>
  <c r="G2738" i="40"/>
  <c r="F2738" i="40"/>
  <c r="G2737" i="40"/>
  <c r="F2737" i="40"/>
  <c r="G2736" i="40"/>
  <c r="F2736" i="40"/>
  <c r="G2735" i="40"/>
  <c r="F2735" i="40"/>
  <c r="G2734" i="40"/>
  <c r="F2734" i="40"/>
  <c r="G2733" i="40"/>
  <c r="F2733" i="40"/>
  <c r="G2732" i="40"/>
  <c r="F2732" i="40"/>
  <c r="G2731" i="40"/>
  <c r="F2731" i="40"/>
  <c r="G2730" i="40"/>
  <c r="F2730" i="40"/>
  <c r="G2729" i="40"/>
  <c r="F2729" i="40"/>
  <c r="G2728" i="40"/>
  <c r="F2728" i="40"/>
  <c r="G2727" i="40"/>
  <c r="F2727" i="40"/>
  <c r="G2726" i="40"/>
  <c r="F2726" i="40"/>
  <c r="G2725" i="40"/>
  <c r="F2725" i="40"/>
  <c r="G2724" i="40"/>
  <c r="F2724" i="40"/>
  <c r="G2723" i="40"/>
  <c r="F2723" i="40"/>
  <c r="G2722" i="40"/>
  <c r="F2722" i="40"/>
  <c r="G2721" i="40"/>
  <c r="F2721" i="40"/>
  <c r="G2720" i="40"/>
  <c r="F2720" i="40"/>
  <c r="G2719" i="40"/>
  <c r="F2719" i="40"/>
  <c r="G2718" i="40"/>
  <c r="F2718" i="40"/>
  <c r="G2717" i="40"/>
  <c r="F2717" i="40"/>
  <c r="G2716" i="40"/>
  <c r="F2716" i="40"/>
  <c r="G2715" i="40"/>
  <c r="F2715" i="40"/>
  <c r="G2714" i="40"/>
  <c r="F2714" i="40"/>
  <c r="G2713" i="40"/>
  <c r="F2713" i="40"/>
  <c r="G2712" i="40"/>
  <c r="F2712" i="40"/>
  <c r="G2711" i="40"/>
  <c r="F2711" i="40"/>
  <c r="G2710" i="40"/>
  <c r="F2710" i="40"/>
  <c r="G2709" i="40"/>
  <c r="F2709" i="40"/>
  <c r="G2708" i="40"/>
  <c r="F2708" i="40"/>
  <c r="G2707" i="40"/>
  <c r="F2707" i="40"/>
  <c r="G2706" i="40"/>
  <c r="F2706" i="40"/>
  <c r="G2705" i="40"/>
  <c r="F2705" i="40"/>
  <c r="G2704" i="40"/>
  <c r="F2704" i="40"/>
  <c r="G2703" i="40"/>
  <c r="F2703" i="40"/>
  <c r="G2702" i="40"/>
  <c r="F2702" i="40"/>
  <c r="G2701" i="40"/>
  <c r="F2701" i="40"/>
  <c r="G2700" i="40"/>
  <c r="F2700" i="40"/>
  <c r="G2699" i="40"/>
  <c r="F2699" i="40"/>
  <c r="G2698" i="40"/>
  <c r="F2698" i="40"/>
  <c r="G2697" i="40"/>
  <c r="F2697" i="40"/>
  <c r="G2696" i="40"/>
  <c r="F2696" i="40"/>
  <c r="G2695" i="40"/>
  <c r="F2695" i="40"/>
  <c r="G2694" i="40"/>
  <c r="F2694" i="40"/>
  <c r="G2693" i="40"/>
  <c r="F2693" i="40"/>
  <c r="G2692" i="40"/>
  <c r="F2692" i="40"/>
  <c r="G2691" i="40"/>
  <c r="F2691" i="40"/>
  <c r="G2690" i="40"/>
  <c r="F2690" i="40"/>
  <c r="G2689" i="40"/>
  <c r="F2689" i="40"/>
  <c r="G2688" i="40"/>
  <c r="F2688" i="40"/>
  <c r="G2687" i="40"/>
  <c r="F2687" i="40"/>
  <c r="G2686" i="40"/>
  <c r="F2686" i="40"/>
  <c r="G2685" i="40"/>
  <c r="F2685" i="40"/>
  <c r="G2684" i="40"/>
  <c r="F2684" i="40"/>
  <c r="G2683" i="40"/>
  <c r="F2683" i="40"/>
  <c r="G2682" i="40"/>
  <c r="F2682" i="40"/>
  <c r="G2681" i="40"/>
  <c r="F2681" i="40"/>
  <c r="G2680" i="40"/>
  <c r="F2680" i="40"/>
  <c r="G2679" i="40"/>
  <c r="F2679" i="40"/>
  <c r="G2678" i="40"/>
  <c r="F2678" i="40"/>
  <c r="G2677" i="40"/>
  <c r="F2677" i="40"/>
  <c r="G2676" i="40"/>
  <c r="F2676" i="40"/>
  <c r="G2675" i="40"/>
  <c r="F2675" i="40"/>
  <c r="G2674" i="40"/>
  <c r="F2674" i="40"/>
  <c r="G2673" i="40"/>
  <c r="F2673" i="40"/>
  <c r="G2672" i="40"/>
  <c r="F2672" i="40"/>
  <c r="G2671" i="40"/>
  <c r="F2671" i="40"/>
  <c r="G2670" i="40"/>
  <c r="F2670" i="40"/>
  <c r="G2669" i="40"/>
  <c r="F2669" i="40"/>
  <c r="G2668" i="40"/>
  <c r="F2668" i="40"/>
  <c r="G2667" i="40"/>
  <c r="F2667" i="40"/>
  <c r="G2666" i="40"/>
  <c r="F2666" i="40"/>
  <c r="G2665" i="40"/>
  <c r="F2665" i="40"/>
  <c r="G2664" i="40"/>
  <c r="F2664" i="40"/>
  <c r="G2663" i="40"/>
  <c r="F2663" i="40"/>
  <c r="G2662" i="40"/>
  <c r="F2662" i="40"/>
  <c r="G2661" i="40"/>
  <c r="F2661" i="40"/>
  <c r="G2660" i="40"/>
  <c r="F2660" i="40"/>
  <c r="G2659" i="40"/>
  <c r="F2659" i="40"/>
  <c r="G2658" i="40"/>
  <c r="F2658" i="40"/>
  <c r="G2657" i="40"/>
  <c r="F2657" i="40"/>
  <c r="G2656" i="40"/>
  <c r="F2656" i="40"/>
  <c r="G2655" i="40"/>
  <c r="F2655" i="40"/>
  <c r="G2654" i="40"/>
  <c r="F2654" i="40"/>
  <c r="G2653" i="40"/>
  <c r="F2653" i="40"/>
  <c r="G2652" i="40"/>
  <c r="F2652" i="40"/>
  <c r="G2651" i="40"/>
  <c r="F2651" i="40"/>
  <c r="G2650" i="40"/>
  <c r="F2650" i="40"/>
  <c r="G2649" i="40"/>
  <c r="F2649" i="40"/>
  <c r="G2648" i="40"/>
  <c r="F2648" i="40"/>
  <c r="G2647" i="40"/>
  <c r="F2647" i="40"/>
  <c r="G2646" i="40"/>
  <c r="F2646" i="40"/>
  <c r="G2645" i="40"/>
  <c r="F2645" i="40"/>
  <c r="G2644" i="40"/>
  <c r="F2644" i="40"/>
  <c r="G2643" i="40"/>
  <c r="F2643" i="40"/>
  <c r="G2642" i="40"/>
  <c r="F2642" i="40"/>
  <c r="G2641" i="40"/>
  <c r="F2641" i="40"/>
  <c r="G2640" i="40"/>
  <c r="F2640" i="40"/>
  <c r="G2639" i="40"/>
  <c r="F2639" i="40"/>
  <c r="G2638" i="40"/>
  <c r="F2638" i="40"/>
  <c r="G2637" i="40"/>
  <c r="F2637" i="40"/>
  <c r="G2636" i="40"/>
  <c r="F2636" i="40"/>
  <c r="G2635" i="40"/>
  <c r="F2635" i="40"/>
  <c r="G2634" i="40"/>
  <c r="F2634" i="40"/>
  <c r="G2633" i="40"/>
  <c r="F2633" i="40"/>
  <c r="G2632" i="40"/>
  <c r="F2632" i="40"/>
  <c r="G2631" i="40"/>
  <c r="F2631" i="40"/>
  <c r="G2630" i="40"/>
  <c r="F2630" i="40"/>
  <c r="G2629" i="40"/>
  <c r="F2629" i="40"/>
  <c r="G2628" i="40"/>
  <c r="F2628" i="40"/>
  <c r="G2627" i="40"/>
  <c r="F2627" i="40"/>
  <c r="G2626" i="40"/>
  <c r="F2626" i="40"/>
  <c r="G2625" i="40"/>
  <c r="F2625" i="40"/>
  <c r="G2624" i="40"/>
  <c r="F2624" i="40"/>
  <c r="G2623" i="40"/>
  <c r="F2623" i="40"/>
  <c r="G2622" i="40"/>
  <c r="F2622" i="40"/>
  <c r="G2621" i="40"/>
  <c r="F2621" i="40"/>
  <c r="G2620" i="40"/>
  <c r="F2620" i="40"/>
  <c r="G2619" i="40"/>
  <c r="F2619" i="40"/>
  <c r="G2618" i="40"/>
  <c r="F2618" i="40"/>
  <c r="G2617" i="40"/>
  <c r="F2617" i="40"/>
  <c r="G2616" i="40"/>
  <c r="F2616" i="40"/>
  <c r="G2615" i="40"/>
  <c r="F2615" i="40"/>
  <c r="G2614" i="40"/>
  <c r="F2614" i="40"/>
  <c r="G2613" i="40"/>
  <c r="F2613" i="40"/>
  <c r="G2612" i="40"/>
  <c r="F2612" i="40"/>
  <c r="G2611" i="40"/>
  <c r="F2611" i="40"/>
  <c r="G2610" i="40"/>
  <c r="F2610" i="40"/>
  <c r="G2609" i="40"/>
  <c r="F2609" i="40"/>
  <c r="G2608" i="40"/>
  <c r="F2608" i="40"/>
  <c r="G2607" i="40"/>
  <c r="F2607" i="40"/>
  <c r="G2606" i="40"/>
  <c r="F2606" i="40"/>
  <c r="G2605" i="40"/>
  <c r="F2605" i="40"/>
  <c r="G2604" i="40"/>
  <c r="F2604" i="40"/>
  <c r="G2603" i="40"/>
  <c r="F2603" i="40"/>
  <c r="G2602" i="40"/>
  <c r="F2602" i="40"/>
  <c r="G2601" i="40"/>
  <c r="F2601" i="40"/>
  <c r="G2600" i="40"/>
  <c r="F2600" i="40"/>
  <c r="G2599" i="40"/>
  <c r="F2599" i="40"/>
  <c r="G2598" i="40"/>
  <c r="F2598" i="40"/>
  <c r="G2597" i="40"/>
  <c r="F2597" i="40"/>
  <c r="G2596" i="40"/>
  <c r="F2596" i="40"/>
  <c r="G2595" i="40"/>
  <c r="F2595" i="40"/>
  <c r="G2594" i="40"/>
  <c r="F2594" i="40"/>
  <c r="G2593" i="40"/>
  <c r="F2593" i="40"/>
  <c r="G2592" i="40"/>
  <c r="F2592" i="40"/>
  <c r="G2591" i="40"/>
  <c r="F2591" i="40"/>
  <c r="G2590" i="40"/>
  <c r="F2590" i="40"/>
  <c r="G2589" i="40"/>
  <c r="F2589" i="40"/>
  <c r="G2588" i="40"/>
  <c r="F2588" i="40"/>
  <c r="G2587" i="40"/>
  <c r="F2587" i="40"/>
  <c r="G2586" i="40"/>
  <c r="F2586" i="40"/>
  <c r="G2585" i="40"/>
  <c r="F2585" i="40"/>
  <c r="G2584" i="40"/>
  <c r="F2584" i="40"/>
  <c r="G2583" i="40"/>
  <c r="F2583" i="40"/>
  <c r="G2582" i="40"/>
  <c r="F2582" i="40"/>
  <c r="G2581" i="40"/>
  <c r="F2581" i="40"/>
  <c r="G2580" i="40"/>
  <c r="F2580" i="40"/>
  <c r="G2579" i="40"/>
  <c r="F2579" i="40"/>
  <c r="G2578" i="40"/>
  <c r="F2578" i="40"/>
  <c r="G2577" i="40"/>
  <c r="F2577" i="40"/>
  <c r="G2576" i="40"/>
  <c r="F2576" i="40"/>
  <c r="G2575" i="40"/>
  <c r="F2575" i="40"/>
  <c r="G2574" i="40"/>
  <c r="F2574" i="40"/>
  <c r="G2573" i="40"/>
  <c r="F2573" i="40"/>
  <c r="G2572" i="40"/>
  <c r="F2572" i="40"/>
  <c r="G2571" i="40"/>
  <c r="F2571" i="40"/>
  <c r="G2570" i="40"/>
  <c r="F2570" i="40"/>
  <c r="G2569" i="40"/>
  <c r="F2569" i="40"/>
  <c r="G2568" i="40"/>
  <c r="F2568" i="40"/>
  <c r="G2567" i="40"/>
  <c r="F2567" i="40"/>
  <c r="G2566" i="40"/>
  <c r="F2566" i="40"/>
  <c r="G2565" i="40"/>
  <c r="F2565" i="40"/>
  <c r="G2564" i="40"/>
  <c r="F2564" i="40"/>
  <c r="G2563" i="40"/>
  <c r="F2563" i="40"/>
  <c r="G2562" i="40"/>
  <c r="F2562" i="40"/>
  <c r="G2561" i="40"/>
  <c r="F2561" i="40"/>
  <c r="G2560" i="40"/>
  <c r="F2560" i="40"/>
  <c r="G2559" i="40"/>
  <c r="F2559" i="40"/>
  <c r="G2558" i="40"/>
  <c r="F2558" i="40"/>
  <c r="G2557" i="40"/>
  <c r="F2557" i="40"/>
  <c r="G2556" i="40"/>
  <c r="F2556" i="40"/>
  <c r="G2555" i="40"/>
  <c r="F2555" i="40"/>
  <c r="G2554" i="40"/>
  <c r="F2554" i="40"/>
  <c r="G2553" i="40"/>
  <c r="F2553" i="40"/>
  <c r="G2552" i="40"/>
  <c r="F2552" i="40"/>
  <c r="G2551" i="40"/>
  <c r="F2551" i="40"/>
  <c r="G2550" i="40"/>
  <c r="F2550" i="40"/>
  <c r="G2549" i="40"/>
  <c r="F2549" i="40"/>
  <c r="G2548" i="40"/>
  <c r="F2548" i="40"/>
  <c r="G2547" i="40"/>
  <c r="F2547" i="40"/>
  <c r="G2546" i="40"/>
  <c r="F2546" i="40"/>
  <c r="G2545" i="40"/>
  <c r="F2545" i="40"/>
  <c r="G2544" i="40"/>
  <c r="F2544" i="40"/>
  <c r="G2543" i="40"/>
  <c r="F2543" i="40"/>
  <c r="G2542" i="40"/>
  <c r="F2542" i="40"/>
  <c r="G2541" i="40"/>
  <c r="F2541" i="40"/>
  <c r="G2540" i="40"/>
  <c r="F2540" i="40"/>
  <c r="G2539" i="40"/>
  <c r="F2539" i="40"/>
  <c r="G2538" i="40"/>
  <c r="F2538" i="40"/>
  <c r="G2537" i="40"/>
  <c r="F2537" i="40"/>
  <c r="G2536" i="40"/>
  <c r="F2536" i="40"/>
  <c r="G2535" i="40"/>
  <c r="F2535" i="40"/>
  <c r="G2534" i="40"/>
  <c r="F2534" i="40"/>
  <c r="G2533" i="40"/>
  <c r="F2533" i="40"/>
  <c r="G2532" i="40"/>
  <c r="F2532" i="40"/>
  <c r="G2531" i="40"/>
  <c r="F2531" i="40"/>
  <c r="G2530" i="40"/>
  <c r="F2530" i="40"/>
  <c r="G2529" i="40"/>
  <c r="F2529" i="40"/>
  <c r="G2528" i="40"/>
  <c r="F2528" i="40"/>
  <c r="G2527" i="40"/>
  <c r="F2527" i="40"/>
  <c r="G2526" i="40"/>
  <c r="F2526" i="40"/>
  <c r="G2525" i="40"/>
  <c r="F2525" i="40"/>
  <c r="G2524" i="40"/>
  <c r="F2524" i="40"/>
  <c r="G2523" i="40"/>
  <c r="F2523" i="40"/>
  <c r="G2522" i="40"/>
  <c r="F2522" i="40"/>
  <c r="G2521" i="40"/>
  <c r="F2521" i="40"/>
  <c r="G2520" i="40"/>
  <c r="F2520" i="40"/>
  <c r="G2519" i="40"/>
  <c r="F2519" i="40"/>
  <c r="G2518" i="40"/>
  <c r="F2518" i="40"/>
  <c r="G2517" i="40"/>
  <c r="F2517" i="40"/>
  <c r="G2516" i="40"/>
  <c r="F2516" i="40"/>
  <c r="G2515" i="40"/>
  <c r="F2515" i="40"/>
  <c r="G2514" i="40"/>
  <c r="F2514" i="40"/>
  <c r="G2513" i="40"/>
  <c r="F2513" i="40"/>
  <c r="G2512" i="40"/>
  <c r="F2512" i="40"/>
  <c r="G2511" i="40"/>
  <c r="F2511" i="40"/>
  <c r="G2510" i="40"/>
  <c r="F2510" i="40"/>
  <c r="G2509" i="40"/>
  <c r="F2509" i="40"/>
  <c r="G2508" i="40"/>
  <c r="F2508" i="40"/>
  <c r="G2507" i="40"/>
  <c r="F2507" i="40"/>
  <c r="G2506" i="40"/>
  <c r="F2506" i="40"/>
  <c r="G2505" i="40"/>
  <c r="F2505" i="40"/>
  <c r="G2504" i="40"/>
  <c r="F2504" i="40"/>
  <c r="G2503" i="40"/>
  <c r="F2503" i="40"/>
  <c r="G2502" i="40"/>
  <c r="F2502" i="40"/>
  <c r="G2501" i="40"/>
  <c r="F2501" i="40"/>
  <c r="G2500" i="40"/>
  <c r="F2500" i="40"/>
  <c r="G2499" i="40"/>
  <c r="F2499" i="40"/>
  <c r="G2498" i="40"/>
  <c r="F2498" i="40"/>
  <c r="G2497" i="40"/>
  <c r="F2497" i="40"/>
  <c r="G2496" i="40"/>
  <c r="F2496" i="40"/>
  <c r="G2495" i="40"/>
  <c r="F2495" i="40"/>
  <c r="G2494" i="40"/>
  <c r="F2494" i="40"/>
  <c r="G2493" i="40"/>
  <c r="F2493" i="40"/>
  <c r="G2492" i="40"/>
  <c r="F2492" i="40"/>
  <c r="G2491" i="40"/>
  <c r="F2491" i="40"/>
  <c r="G2490" i="40"/>
  <c r="F2490" i="40"/>
  <c r="G2489" i="40"/>
  <c r="F2489" i="40"/>
  <c r="G2488" i="40"/>
  <c r="F2488" i="40"/>
  <c r="G2487" i="40"/>
  <c r="F2487" i="40"/>
  <c r="G2486" i="40"/>
  <c r="F2486" i="40"/>
  <c r="G2485" i="40"/>
  <c r="F2485" i="40"/>
  <c r="G2484" i="40"/>
  <c r="F2484" i="40"/>
  <c r="G2483" i="40"/>
  <c r="F2483" i="40"/>
  <c r="G2482" i="40"/>
  <c r="F2482" i="40"/>
  <c r="G2481" i="40"/>
  <c r="F2481" i="40"/>
  <c r="G2480" i="40"/>
  <c r="F2480" i="40"/>
  <c r="G2479" i="40"/>
  <c r="F2479" i="40"/>
  <c r="G2478" i="40"/>
  <c r="F2478" i="40"/>
  <c r="G2477" i="40"/>
  <c r="F2477" i="40"/>
  <c r="G2476" i="40"/>
  <c r="F2476" i="40"/>
  <c r="G2475" i="40"/>
  <c r="F2475" i="40"/>
  <c r="G2474" i="40"/>
  <c r="F2474" i="40"/>
  <c r="G2473" i="40"/>
  <c r="F2473" i="40"/>
  <c r="G2472" i="40"/>
  <c r="F2472" i="40"/>
  <c r="G2471" i="40"/>
  <c r="F2471" i="40"/>
  <c r="G2470" i="40"/>
  <c r="F2470" i="40"/>
  <c r="G2469" i="40"/>
  <c r="F2469" i="40"/>
  <c r="G2468" i="40"/>
  <c r="F2468" i="40"/>
  <c r="G2467" i="40"/>
  <c r="F2467" i="40"/>
  <c r="G2466" i="40"/>
  <c r="F2466" i="40"/>
  <c r="G2465" i="40"/>
  <c r="F2465" i="40"/>
  <c r="G2464" i="40"/>
  <c r="F2464" i="40"/>
  <c r="G2463" i="40"/>
  <c r="F2463" i="40"/>
  <c r="G2462" i="40"/>
  <c r="F2462" i="40"/>
  <c r="G2461" i="40"/>
  <c r="F2461" i="40"/>
  <c r="G2460" i="40"/>
  <c r="F2460" i="40"/>
  <c r="G2459" i="40"/>
  <c r="F2459" i="40"/>
  <c r="G2458" i="40"/>
  <c r="F2458" i="40"/>
  <c r="G2457" i="40"/>
  <c r="F2457" i="40"/>
  <c r="G2456" i="40"/>
  <c r="F2456" i="40"/>
  <c r="G2455" i="40"/>
  <c r="F2455" i="40"/>
  <c r="G2454" i="40"/>
  <c r="F2454" i="40"/>
  <c r="G2453" i="40"/>
  <c r="F2453" i="40"/>
  <c r="G2452" i="40"/>
  <c r="F2452" i="40"/>
  <c r="G2451" i="40"/>
  <c r="F2451" i="40"/>
  <c r="G2450" i="40"/>
  <c r="F2450" i="40"/>
  <c r="G2449" i="40"/>
  <c r="F2449" i="40"/>
  <c r="G2448" i="40"/>
  <c r="F2448" i="40"/>
  <c r="G2447" i="40"/>
  <c r="F2447" i="40"/>
  <c r="G2446" i="40"/>
  <c r="F2446" i="40"/>
  <c r="G2445" i="40"/>
  <c r="F2445" i="40"/>
  <c r="G2444" i="40"/>
  <c r="F2444" i="40"/>
  <c r="G2443" i="40"/>
  <c r="F2443" i="40"/>
  <c r="G2442" i="40"/>
  <c r="F2442" i="40"/>
  <c r="G2441" i="40"/>
  <c r="F2441" i="40"/>
  <c r="G2440" i="40"/>
  <c r="F2440" i="40"/>
  <c r="G2439" i="40"/>
  <c r="F2439" i="40"/>
  <c r="G2438" i="40"/>
  <c r="F2438" i="40"/>
  <c r="G2437" i="40"/>
  <c r="F2437" i="40"/>
  <c r="G2436" i="40"/>
  <c r="F2436" i="40"/>
  <c r="G2435" i="40"/>
  <c r="F2435" i="40"/>
  <c r="G2434" i="40"/>
  <c r="F2434" i="40"/>
  <c r="G2433" i="40"/>
  <c r="F2433" i="40"/>
  <c r="G2432" i="40"/>
  <c r="F2432" i="40"/>
  <c r="G2431" i="40"/>
  <c r="F2431" i="40"/>
  <c r="G2430" i="40"/>
  <c r="F2430" i="40"/>
  <c r="G2429" i="40"/>
  <c r="F2429" i="40"/>
  <c r="G2428" i="40"/>
  <c r="F2428" i="40"/>
  <c r="G2427" i="40"/>
  <c r="F2427" i="40"/>
  <c r="G2426" i="40"/>
  <c r="F2426" i="40"/>
  <c r="G2425" i="40"/>
  <c r="F2425" i="40"/>
  <c r="G2424" i="40"/>
  <c r="F2424" i="40"/>
  <c r="G2423" i="40"/>
  <c r="F2423" i="40"/>
  <c r="G2422" i="40"/>
  <c r="F2422" i="40"/>
  <c r="G2421" i="40"/>
  <c r="F2421" i="40"/>
  <c r="G2420" i="40"/>
  <c r="F2420" i="40"/>
  <c r="G2419" i="40"/>
  <c r="F2419" i="40"/>
  <c r="G2418" i="40"/>
  <c r="F2418" i="40"/>
  <c r="G2417" i="40"/>
  <c r="F2417" i="40"/>
  <c r="G2416" i="40"/>
  <c r="F2416" i="40"/>
  <c r="G2415" i="40"/>
  <c r="F2415" i="40"/>
  <c r="G2414" i="40"/>
  <c r="F2414" i="40"/>
  <c r="G2413" i="40"/>
  <c r="F2413" i="40"/>
  <c r="G2412" i="40"/>
  <c r="F2412" i="40"/>
  <c r="G2411" i="40"/>
  <c r="F2411" i="40"/>
  <c r="G2410" i="40"/>
  <c r="F2410" i="40"/>
  <c r="G2409" i="40"/>
  <c r="F2409" i="40"/>
  <c r="G2408" i="40"/>
  <c r="F2408" i="40"/>
  <c r="G2407" i="40"/>
  <c r="F2407" i="40"/>
  <c r="G2406" i="40"/>
  <c r="F2406" i="40"/>
  <c r="G2405" i="40"/>
  <c r="F2405" i="40"/>
  <c r="G2404" i="40"/>
  <c r="F2404" i="40"/>
  <c r="G2403" i="40"/>
  <c r="F2403" i="40"/>
  <c r="G2402" i="40"/>
  <c r="F2402" i="40"/>
  <c r="G2401" i="40"/>
  <c r="F2401" i="40"/>
  <c r="G2400" i="40"/>
  <c r="F2400" i="40"/>
  <c r="G2399" i="40"/>
  <c r="F2399" i="40"/>
  <c r="G2398" i="40"/>
  <c r="F2398" i="40"/>
  <c r="G2397" i="40"/>
  <c r="F2397" i="40"/>
  <c r="G2396" i="40"/>
  <c r="F2396" i="40"/>
  <c r="G2395" i="40"/>
  <c r="F2395" i="40"/>
  <c r="G2394" i="40"/>
  <c r="F2394" i="40"/>
  <c r="G2393" i="40"/>
  <c r="F2393" i="40"/>
  <c r="G2392" i="40"/>
  <c r="F2392" i="40"/>
  <c r="G2391" i="40"/>
  <c r="F2391" i="40"/>
  <c r="G2390" i="40"/>
  <c r="F2390" i="40"/>
  <c r="G2389" i="40"/>
  <c r="F2389" i="40"/>
  <c r="G2388" i="40"/>
  <c r="F2388" i="40"/>
  <c r="G2387" i="40"/>
  <c r="F2387" i="40"/>
  <c r="G2386" i="40"/>
  <c r="F2386" i="40"/>
  <c r="G2385" i="40"/>
  <c r="F2385" i="40"/>
  <c r="G2384" i="40"/>
  <c r="F2384" i="40"/>
  <c r="G2383" i="40"/>
  <c r="F2383" i="40"/>
  <c r="G2382" i="40"/>
  <c r="F2382" i="40"/>
  <c r="G2381" i="40"/>
  <c r="F2381" i="40"/>
  <c r="G2380" i="40"/>
  <c r="F2380" i="40"/>
  <c r="G2379" i="40"/>
  <c r="F2379" i="40"/>
  <c r="G2378" i="40"/>
  <c r="F2378" i="40"/>
  <c r="G2377" i="40"/>
  <c r="F2377" i="40"/>
  <c r="G2376" i="40"/>
  <c r="F2376" i="40"/>
  <c r="G2375" i="40"/>
  <c r="F2375" i="40"/>
  <c r="G2374" i="40"/>
  <c r="F2374" i="40"/>
  <c r="G2373" i="40"/>
  <c r="F2373" i="40"/>
  <c r="G2372" i="40"/>
  <c r="F2372" i="40"/>
  <c r="G2371" i="40"/>
  <c r="F2371" i="40"/>
  <c r="G2370" i="40"/>
  <c r="F2370" i="40"/>
  <c r="G2369" i="40"/>
  <c r="F2369" i="40"/>
  <c r="G2368" i="40"/>
  <c r="F2368" i="40"/>
  <c r="G2367" i="40"/>
  <c r="F2367" i="40"/>
  <c r="G2366" i="40"/>
  <c r="F2366" i="40"/>
  <c r="G2365" i="40"/>
  <c r="F2365" i="40"/>
  <c r="G2364" i="40"/>
  <c r="F2364" i="40"/>
  <c r="G2363" i="40"/>
  <c r="F2363" i="40"/>
  <c r="G2362" i="40"/>
  <c r="F2362" i="40"/>
  <c r="G2361" i="40"/>
  <c r="F2361" i="40"/>
  <c r="G2360" i="40"/>
  <c r="F2360" i="40"/>
  <c r="G2359" i="40"/>
  <c r="F2359" i="40"/>
  <c r="G2358" i="40"/>
  <c r="F2358" i="40"/>
  <c r="G2357" i="40"/>
  <c r="F2357" i="40"/>
  <c r="G2356" i="40"/>
  <c r="F2356" i="40"/>
  <c r="G2355" i="40"/>
  <c r="F2355" i="40"/>
  <c r="G2354" i="40"/>
  <c r="F2354" i="40"/>
  <c r="G2353" i="40"/>
  <c r="F2353" i="40"/>
  <c r="G2352" i="40"/>
  <c r="F2352" i="40"/>
  <c r="G2351" i="40"/>
  <c r="F2351" i="40"/>
  <c r="G2350" i="40"/>
  <c r="F2350" i="40"/>
  <c r="G2349" i="40"/>
  <c r="F2349" i="40"/>
  <c r="G2348" i="40"/>
  <c r="F2348" i="40"/>
  <c r="G2347" i="40"/>
  <c r="F2347" i="40"/>
  <c r="G2346" i="40"/>
  <c r="F2346" i="40"/>
  <c r="G2345" i="40"/>
  <c r="F2345" i="40"/>
  <c r="G2344" i="40"/>
  <c r="F2344" i="40"/>
  <c r="G2343" i="40"/>
  <c r="F2343" i="40"/>
  <c r="G2342" i="40"/>
  <c r="F2342" i="40"/>
  <c r="G2341" i="40"/>
  <c r="F2341" i="40"/>
  <c r="G2340" i="40"/>
  <c r="F2340" i="40"/>
  <c r="G2339" i="40"/>
  <c r="F2339" i="40"/>
  <c r="G2338" i="40"/>
  <c r="F2338" i="40"/>
  <c r="G2337" i="40"/>
  <c r="F2337" i="40"/>
  <c r="G2336" i="40"/>
  <c r="F2336" i="40"/>
  <c r="G2335" i="40"/>
  <c r="F2335" i="40"/>
  <c r="G2334" i="40"/>
  <c r="F2334" i="40"/>
  <c r="G2333" i="40"/>
  <c r="F2333" i="40"/>
  <c r="G2332" i="40"/>
  <c r="F2332" i="40"/>
  <c r="G2331" i="40"/>
  <c r="F2331" i="40"/>
  <c r="G2330" i="40"/>
  <c r="F2330" i="40"/>
  <c r="G2329" i="40"/>
  <c r="F2329" i="40"/>
  <c r="G2328" i="40"/>
  <c r="F2328" i="40"/>
  <c r="G2327" i="40"/>
  <c r="F2327" i="40"/>
  <c r="G2326" i="40"/>
  <c r="F2326" i="40"/>
  <c r="G2325" i="40"/>
  <c r="F2325" i="40"/>
  <c r="G2324" i="40"/>
  <c r="F2324" i="40"/>
  <c r="G2323" i="40"/>
  <c r="F2323" i="40"/>
  <c r="G2322" i="40"/>
  <c r="F2322" i="40"/>
  <c r="G2321" i="40"/>
  <c r="F2321" i="40"/>
  <c r="G2320" i="40"/>
  <c r="F2320" i="40"/>
  <c r="G2319" i="40"/>
  <c r="F2319" i="40"/>
  <c r="G2318" i="40"/>
  <c r="F2318" i="40"/>
  <c r="G2317" i="40"/>
  <c r="F2317" i="40"/>
  <c r="G2316" i="40"/>
  <c r="F2316" i="40"/>
  <c r="G2315" i="40"/>
  <c r="F2315" i="40"/>
  <c r="G2314" i="40"/>
  <c r="F2314" i="40"/>
  <c r="G2313" i="40"/>
  <c r="F2313" i="40"/>
  <c r="G2312" i="40"/>
  <c r="F2312" i="40"/>
  <c r="G2311" i="40"/>
  <c r="F2311" i="40"/>
  <c r="G2310" i="40"/>
  <c r="F2310" i="40"/>
  <c r="G2309" i="40"/>
  <c r="F2309" i="40"/>
  <c r="G2308" i="40"/>
  <c r="F2308" i="40"/>
  <c r="G2307" i="40"/>
  <c r="F2307" i="40"/>
  <c r="G2306" i="40"/>
  <c r="F2306" i="40"/>
  <c r="G2305" i="40"/>
  <c r="F2305" i="40"/>
  <c r="G2304" i="40"/>
  <c r="F2304" i="40"/>
  <c r="G2303" i="40"/>
  <c r="F2303" i="40"/>
  <c r="G2302" i="40"/>
  <c r="F2302" i="40"/>
  <c r="G2301" i="40"/>
  <c r="F2301" i="40"/>
  <c r="G2300" i="40"/>
  <c r="F2300" i="40"/>
  <c r="G2299" i="40"/>
  <c r="F2299" i="40"/>
  <c r="G2298" i="40"/>
  <c r="F2298" i="40"/>
  <c r="G2297" i="40"/>
  <c r="F2297" i="40"/>
  <c r="G2296" i="40"/>
  <c r="F2296" i="40"/>
  <c r="G2295" i="40"/>
  <c r="F2295" i="40"/>
  <c r="G2294" i="40"/>
  <c r="F2294" i="40"/>
  <c r="G2293" i="40"/>
  <c r="F2293" i="40"/>
  <c r="G2292" i="40"/>
  <c r="F2292" i="40"/>
  <c r="G2291" i="40"/>
  <c r="F2291" i="40"/>
  <c r="G2290" i="40"/>
  <c r="F2290" i="40"/>
  <c r="G2289" i="40"/>
  <c r="F2289" i="40"/>
  <c r="G2288" i="40"/>
  <c r="F2288" i="40"/>
  <c r="G2287" i="40"/>
  <c r="F2287" i="40"/>
  <c r="G2286" i="40"/>
  <c r="F2286" i="40"/>
  <c r="G2285" i="40"/>
  <c r="F2285" i="40"/>
  <c r="G2284" i="40"/>
  <c r="F2284" i="40"/>
  <c r="G2283" i="40"/>
  <c r="F2283" i="40"/>
  <c r="G2282" i="40"/>
  <c r="F2282" i="40"/>
  <c r="G2281" i="40"/>
  <c r="F2281" i="40"/>
  <c r="G2280" i="40"/>
  <c r="F2280" i="40"/>
  <c r="G2279" i="40"/>
  <c r="F2279" i="40"/>
  <c r="G2278" i="40"/>
  <c r="F2278" i="40"/>
  <c r="G2277" i="40"/>
  <c r="F2277" i="40"/>
  <c r="G2276" i="40"/>
  <c r="F2276" i="40"/>
  <c r="G2275" i="40"/>
  <c r="F2275" i="40"/>
  <c r="G2274" i="40"/>
  <c r="F2274" i="40"/>
  <c r="G2273" i="40"/>
  <c r="F2273" i="40"/>
  <c r="G2272" i="40"/>
  <c r="F2272" i="40"/>
  <c r="G2271" i="40"/>
  <c r="F2271" i="40"/>
  <c r="G2270" i="40"/>
  <c r="F2270" i="40"/>
  <c r="G2269" i="40"/>
  <c r="F2269" i="40"/>
  <c r="G2268" i="40"/>
  <c r="F2268" i="40"/>
  <c r="G2267" i="40"/>
  <c r="F2267" i="40"/>
  <c r="G2266" i="40"/>
  <c r="F2266" i="40"/>
  <c r="G2265" i="40"/>
  <c r="F2265" i="40"/>
  <c r="G2264" i="40"/>
  <c r="F2264" i="40"/>
  <c r="G2263" i="40"/>
  <c r="F2263" i="40"/>
  <c r="G2262" i="40"/>
  <c r="F2262" i="40"/>
  <c r="G2261" i="40"/>
  <c r="F2261" i="40"/>
  <c r="G2260" i="40"/>
  <c r="F2260" i="40"/>
  <c r="G2259" i="40"/>
  <c r="F2259" i="40"/>
  <c r="G2258" i="40"/>
  <c r="F2258" i="40"/>
  <c r="G2257" i="40"/>
  <c r="F2257" i="40"/>
  <c r="G2256" i="40"/>
  <c r="F2256" i="40"/>
  <c r="G2255" i="40"/>
  <c r="F2255" i="40"/>
  <c r="G2254" i="40"/>
  <c r="F2254" i="40"/>
  <c r="G2253" i="40"/>
  <c r="F2253" i="40"/>
  <c r="G2252" i="40"/>
  <c r="F2252" i="40"/>
  <c r="G2251" i="40"/>
  <c r="F2251" i="40"/>
  <c r="G2250" i="40"/>
  <c r="F2250" i="40"/>
  <c r="G2249" i="40"/>
  <c r="F2249" i="40"/>
  <c r="G2248" i="40"/>
  <c r="F2248" i="40"/>
  <c r="G2247" i="40"/>
  <c r="F2247" i="40"/>
  <c r="G2246" i="40"/>
  <c r="F2246" i="40"/>
  <c r="G2245" i="40"/>
  <c r="F2245" i="40"/>
  <c r="G2244" i="40"/>
  <c r="F2244" i="40"/>
  <c r="G2243" i="40"/>
  <c r="F2243" i="40"/>
  <c r="G2242" i="40"/>
  <c r="F2242" i="40"/>
  <c r="G2241" i="40"/>
  <c r="F2241" i="40"/>
  <c r="G2240" i="40"/>
  <c r="F2240" i="40"/>
  <c r="G2239" i="40"/>
  <c r="F2239" i="40"/>
  <c r="G2238" i="40"/>
  <c r="F2238" i="40"/>
  <c r="G2237" i="40"/>
  <c r="F2237" i="40"/>
  <c r="G2236" i="40"/>
  <c r="F2236" i="40"/>
  <c r="G2235" i="40"/>
  <c r="F2235" i="40"/>
  <c r="G2234" i="40"/>
  <c r="F2234" i="40"/>
  <c r="G2233" i="40"/>
  <c r="F2233" i="40"/>
  <c r="G2232" i="40"/>
  <c r="F2232" i="40"/>
  <c r="G2231" i="40"/>
  <c r="F2231" i="40"/>
  <c r="G2230" i="40"/>
  <c r="F2230" i="40"/>
  <c r="G2229" i="40"/>
  <c r="F2229" i="40"/>
  <c r="G2228" i="40"/>
  <c r="F2228" i="40"/>
  <c r="G2227" i="40"/>
  <c r="F2227" i="40"/>
  <c r="G2226" i="40"/>
  <c r="F2226" i="40"/>
  <c r="G2225" i="40"/>
  <c r="F2225" i="40"/>
  <c r="G2224" i="40"/>
  <c r="F2224" i="40"/>
  <c r="G2223" i="40"/>
  <c r="F2223" i="40"/>
  <c r="G2222" i="40"/>
  <c r="F2222" i="40"/>
  <c r="G2221" i="40"/>
  <c r="F2221" i="40"/>
  <c r="G2220" i="40"/>
  <c r="F2220" i="40"/>
  <c r="G2219" i="40"/>
  <c r="F2219" i="40"/>
  <c r="G2218" i="40"/>
  <c r="F2218" i="40"/>
  <c r="G2217" i="40"/>
  <c r="F2217" i="40"/>
  <c r="G2216" i="40"/>
  <c r="F2216" i="40"/>
  <c r="G2215" i="40"/>
  <c r="F2215" i="40"/>
  <c r="G2214" i="40"/>
  <c r="F2214" i="40"/>
  <c r="G2213" i="40"/>
  <c r="F2213" i="40"/>
  <c r="G2212" i="40"/>
  <c r="F2212" i="40"/>
  <c r="G2211" i="40"/>
  <c r="F2211" i="40"/>
  <c r="G2210" i="40"/>
  <c r="F2210" i="40"/>
  <c r="G2209" i="40"/>
  <c r="F2209" i="40"/>
  <c r="G2208" i="40"/>
  <c r="F2208" i="40"/>
  <c r="G2207" i="40"/>
  <c r="F2207" i="40"/>
  <c r="G2206" i="40"/>
  <c r="F2206" i="40"/>
  <c r="G2205" i="40"/>
  <c r="F2205" i="40"/>
  <c r="G2204" i="40"/>
  <c r="F2204" i="40"/>
  <c r="G2203" i="40"/>
  <c r="F2203" i="40"/>
  <c r="G2202" i="40"/>
  <c r="F2202" i="40"/>
  <c r="G2201" i="40"/>
  <c r="F2201" i="40"/>
  <c r="G2200" i="40"/>
  <c r="F2200" i="40"/>
  <c r="G2199" i="40"/>
  <c r="F2199" i="40"/>
  <c r="G2198" i="40"/>
  <c r="F2198" i="40"/>
  <c r="G2197" i="40"/>
  <c r="F2197" i="40"/>
  <c r="G2196" i="40"/>
  <c r="F2196" i="40"/>
  <c r="G2195" i="40"/>
  <c r="F2195" i="40"/>
  <c r="G2194" i="40"/>
  <c r="F2194" i="40"/>
  <c r="G2193" i="40"/>
  <c r="F2193" i="40"/>
  <c r="G2192" i="40"/>
  <c r="F2192" i="40"/>
  <c r="G2191" i="40"/>
  <c r="F2191" i="40"/>
  <c r="G2190" i="40"/>
  <c r="F2190" i="40"/>
  <c r="G2189" i="40"/>
  <c r="F2189" i="40"/>
  <c r="G2188" i="40"/>
  <c r="F2188" i="40"/>
  <c r="G2187" i="40"/>
  <c r="F2187" i="40"/>
  <c r="G2186" i="40"/>
  <c r="F2186" i="40"/>
  <c r="G2185" i="40"/>
  <c r="F2185" i="40"/>
  <c r="G2184" i="40"/>
  <c r="F2184" i="40"/>
  <c r="G2183" i="40"/>
  <c r="F2183" i="40"/>
  <c r="G2182" i="40"/>
  <c r="F2182" i="40"/>
  <c r="G2181" i="40"/>
  <c r="F2181" i="40"/>
  <c r="G2180" i="40"/>
  <c r="F2180" i="40"/>
  <c r="G2179" i="40"/>
  <c r="F2179" i="40"/>
  <c r="G2178" i="40"/>
  <c r="F2178" i="40"/>
  <c r="G2177" i="40"/>
  <c r="F2177" i="40"/>
  <c r="G2176" i="40"/>
  <c r="F2176" i="40"/>
  <c r="G2175" i="40"/>
  <c r="F2175" i="40"/>
  <c r="G2174" i="40"/>
  <c r="F2174" i="40"/>
  <c r="G2173" i="40"/>
  <c r="F2173" i="40"/>
  <c r="G2172" i="40"/>
  <c r="F2172" i="40"/>
  <c r="G2171" i="40"/>
  <c r="F2171" i="40"/>
  <c r="G2170" i="40"/>
  <c r="F2170" i="40"/>
  <c r="G2169" i="40"/>
  <c r="F2169" i="40"/>
  <c r="G2168" i="40"/>
  <c r="F2168" i="40"/>
  <c r="G2167" i="40"/>
  <c r="F2167" i="40"/>
  <c r="G2166" i="40"/>
  <c r="F2166" i="40"/>
  <c r="G2165" i="40"/>
  <c r="F2165" i="40"/>
  <c r="G2164" i="40"/>
  <c r="F2164" i="40"/>
  <c r="G2163" i="40"/>
  <c r="F2163" i="40"/>
  <c r="G2162" i="40"/>
  <c r="F2162" i="40"/>
  <c r="G2161" i="40"/>
  <c r="F2161" i="40"/>
  <c r="G2160" i="40"/>
  <c r="F2160" i="40"/>
  <c r="G2159" i="40"/>
  <c r="F2159" i="40"/>
  <c r="G2158" i="40"/>
  <c r="F2158" i="40"/>
  <c r="G2157" i="40"/>
  <c r="F2157" i="40"/>
  <c r="G2156" i="40"/>
  <c r="F2156" i="40"/>
  <c r="G2155" i="40"/>
  <c r="F2155" i="40"/>
  <c r="G2154" i="40"/>
  <c r="F2154" i="40"/>
  <c r="G2153" i="40"/>
  <c r="F2153" i="40"/>
  <c r="G2152" i="40"/>
  <c r="F2152" i="40"/>
  <c r="G2151" i="40"/>
  <c r="F2151" i="40"/>
  <c r="G2150" i="40"/>
  <c r="F2150" i="40"/>
  <c r="G2149" i="40"/>
  <c r="F2149" i="40"/>
  <c r="G2148" i="40"/>
  <c r="F2148" i="40"/>
  <c r="G2147" i="40"/>
  <c r="F2147" i="40"/>
  <c r="G2146" i="40"/>
  <c r="F2146" i="40"/>
  <c r="G2145" i="40"/>
  <c r="F2145" i="40"/>
  <c r="G2144" i="40"/>
  <c r="F2144" i="40"/>
  <c r="G2143" i="40"/>
  <c r="F2143" i="40"/>
  <c r="G2142" i="40"/>
  <c r="F2142" i="40"/>
  <c r="G2141" i="40"/>
  <c r="F2141" i="40"/>
  <c r="G2140" i="40"/>
  <c r="F2140" i="40"/>
  <c r="G2139" i="40"/>
  <c r="F2139" i="40"/>
  <c r="G2138" i="40"/>
  <c r="F2138" i="40"/>
  <c r="G2137" i="40"/>
  <c r="F2137" i="40"/>
  <c r="G2136" i="40"/>
  <c r="F2136" i="40"/>
  <c r="G2135" i="40"/>
  <c r="F2135" i="40"/>
  <c r="G2134" i="40"/>
  <c r="F2134" i="40"/>
  <c r="G2133" i="40"/>
  <c r="F2133" i="40"/>
  <c r="G2132" i="40"/>
  <c r="F2132" i="40"/>
  <c r="G2131" i="40"/>
  <c r="F2131" i="40"/>
  <c r="G2130" i="40"/>
  <c r="F2130" i="40"/>
  <c r="G2129" i="40"/>
  <c r="F2129" i="40"/>
  <c r="G2128" i="40"/>
  <c r="F2128" i="40"/>
  <c r="G2127" i="40"/>
  <c r="F2127" i="40"/>
  <c r="G2126" i="40"/>
  <c r="F2126" i="40"/>
  <c r="G2125" i="40"/>
  <c r="F2125" i="40"/>
  <c r="G2124" i="40"/>
  <c r="F2124" i="40"/>
  <c r="G2123" i="40"/>
  <c r="F2123" i="40"/>
  <c r="G2122" i="40"/>
  <c r="F2122" i="40"/>
  <c r="G2121" i="40"/>
  <c r="F2121" i="40"/>
  <c r="G2120" i="40"/>
  <c r="F2120" i="40"/>
  <c r="G2119" i="40"/>
  <c r="F2119" i="40"/>
  <c r="G2118" i="40"/>
  <c r="F2118" i="40"/>
  <c r="G2117" i="40"/>
  <c r="F2117" i="40"/>
  <c r="G2116" i="40"/>
  <c r="F2116" i="40"/>
  <c r="G2115" i="40"/>
  <c r="F2115" i="40"/>
  <c r="G2114" i="40"/>
  <c r="F2114" i="40"/>
  <c r="G2113" i="40"/>
  <c r="F2113" i="40"/>
  <c r="G2112" i="40"/>
  <c r="F2112" i="40"/>
  <c r="G2111" i="40"/>
  <c r="F2111" i="40"/>
  <c r="G2110" i="40"/>
  <c r="F2110" i="40"/>
  <c r="G2109" i="40"/>
  <c r="F2109" i="40"/>
  <c r="G2108" i="40"/>
  <c r="F2108" i="40"/>
  <c r="G2107" i="40"/>
  <c r="F2107" i="40"/>
  <c r="G2106" i="40"/>
  <c r="F2106" i="40"/>
  <c r="G2105" i="40"/>
  <c r="F2105" i="40"/>
  <c r="G2104" i="40"/>
  <c r="F2104" i="40"/>
  <c r="G2103" i="40"/>
  <c r="F2103" i="40"/>
  <c r="G2102" i="40"/>
  <c r="F2102" i="40"/>
  <c r="G2101" i="40"/>
  <c r="F2101" i="40"/>
  <c r="G2100" i="40"/>
  <c r="F2100" i="40"/>
  <c r="G2099" i="40"/>
  <c r="F2099" i="40"/>
  <c r="G2098" i="40"/>
  <c r="F2098" i="40"/>
  <c r="G2097" i="40"/>
  <c r="F2097" i="40"/>
  <c r="G2096" i="40"/>
  <c r="F2096" i="40"/>
  <c r="G2095" i="40"/>
  <c r="F2095" i="40"/>
  <c r="G2094" i="40"/>
  <c r="F2094" i="40"/>
  <c r="G2093" i="40"/>
  <c r="F2093" i="40"/>
  <c r="G2092" i="40"/>
  <c r="F2092" i="40"/>
  <c r="G2091" i="40"/>
  <c r="F2091" i="40"/>
  <c r="G2090" i="40"/>
  <c r="F2090" i="40"/>
  <c r="G2089" i="40"/>
  <c r="F2089" i="40"/>
  <c r="G2088" i="40"/>
  <c r="F2088" i="40"/>
  <c r="G2087" i="40"/>
  <c r="F2087" i="40"/>
  <c r="G2086" i="40"/>
  <c r="F2086" i="40"/>
  <c r="G2085" i="40"/>
  <c r="F2085" i="40"/>
  <c r="G2084" i="40"/>
  <c r="F2084" i="40"/>
  <c r="G2083" i="40"/>
  <c r="F2083" i="40"/>
  <c r="G2082" i="40"/>
  <c r="F2082" i="40"/>
  <c r="G2081" i="40"/>
  <c r="F2081" i="40"/>
  <c r="G2080" i="40"/>
  <c r="F2080" i="40"/>
  <c r="G2079" i="40"/>
  <c r="F2079" i="40"/>
  <c r="G2078" i="40"/>
  <c r="F2078" i="40"/>
  <c r="G2077" i="40"/>
  <c r="F2077" i="40"/>
  <c r="G2076" i="40"/>
  <c r="F2076" i="40"/>
  <c r="G2075" i="40"/>
  <c r="F2075" i="40"/>
  <c r="G2074" i="40"/>
  <c r="F2074" i="40"/>
  <c r="G2073" i="40"/>
  <c r="F2073" i="40"/>
  <c r="G2072" i="40"/>
  <c r="F2072" i="40"/>
  <c r="G2071" i="40"/>
  <c r="F2071" i="40"/>
  <c r="G2070" i="40"/>
  <c r="F2070" i="40"/>
  <c r="G2069" i="40"/>
  <c r="F2069" i="40"/>
  <c r="G2068" i="40"/>
  <c r="F2068" i="40"/>
  <c r="G2067" i="40"/>
  <c r="F2067" i="40"/>
  <c r="G2066" i="40"/>
  <c r="F2066" i="40"/>
  <c r="G2065" i="40"/>
  <c r="F2065" i="40"/>
  <c r="G2064" i="40"/>
  <c r="F2064" i="40"/>
  <c r="G2063" i="40"/>
  <c r="F2063" i="40"/>
  <c r="G2062" i="40"/>
  <c r="F2062" i="40"/>
  <c r="G2061" i="40"/>
  <c r="F2061" i="40"/>
  <c r="G2060" i="40"/>
  <c r="F2060" i="40"/>
  <c r="G2059" i="40"/>
  <c r="F2059" i="40"/>
  <c r="G2058" i="40"/>
  <c r="F2058" i="40"/>
  <c r="G2057" i="40"/>
  <c r="F2057" i="40"/>
  <c r="G2056" i="40"/>
  <c r="F2056" i="40"/>
  <c r="G2055" i="40"/>
  <c r="F2055" i="40"/>
  <c r="G2054" i="40"/>
  <c r="F2054" i="40"/>
  <c r="G2053" i="40"/>
  <c r="F2053" i="40"/>
  <c r="G2052" i="40"/>
  <c r="F2052" i="40"/>
  <c r="G2051" i="40"/>
  <c r="F2051" i="40"/>
  <c r="G2050" i="40"/>
  <c r="F2050" i="40"/>
  <c r="G2049" i="40"/>
  <c r="F2049" i="40"/>
  <c r="G2048" i="40"/>
  <c r="F2048" i="40"/>
  <c r="G2047" i="40"/>
  <c r="F2047" i="40"/>
  <c r="G2046" i="40"/>
  <c r="F2046" i="40"/>
  <c r="G2045" i="40"/>
  <c r="F2045" i="40"/>
  <c r="G2044" i="40"/>
  <c r="F2044" i="40"/>
  <c r="G2043" i="40"/>
  <c r="F2043" i="40"/>
  <c r="G2042" i="40"/>
  <c r="F2042" i="40"/>
  <c r="G2041" i="40"/>
  <c r="F2041" i="40"/>
  <c r="G2040" i="40"/>
  <c r="F2040" i="40"/>
  <c r="G2039" i="40"/>
  <c r="F2039" i="40"/>
  <c r="G2038" i="40"/>
  <c r="F2038" i="40"/>
  <c r="G2037" i="40"/>
  <c r="F2037" i="40"/>
  <c r="G2036" i="40"/>
  <c r="F2036" i="40"/>
  <c r="G2035" i="40"/>
  <c r="F2035" i="40"/>
  <c r="G2034" i="40"/>
  <c r="F2034" i="40"/>
  <c r="G2033" i="40"/>
  <c r="F2033" i="40"/>
  <c r="G2032" i="40"/>
  <c r="F2032" i="40"/>
  <c r="G2031" i="40"/>
  <c r="F2031" i="40"/>
  <c r="G2030" i="40"/>
  <c r="F2030" i="40"/>
  <c r="G2029" i="40"/>
  <c r="F2029" i="40"/>
  <c r="G2028" i="40"/>
  <c r="F2028" i="40"/>
  <c r="G2027" i="40"/>
  <c r="F2027" i="40"/>
  <c r="G2026" i="40"/>
  <c r="F2026" i="40"/>
  <c r="G2025" i="40"/>
  <c r="F2025" i="40"/>
  <c r="G2024" i="40"/>
  <c r="F2024" i="40"/>
  <c r="G2023" i="40"/>
  <c r="F2023" i="40"/>
  <c r="G2022" i="40"/>
  <c r="F2022" i="40"/>
  <c r="G2021" i="40"/>
  <c r="F2021" i="40"/>
  <c r="G2020" i="40"/>
  <c r="F2020" i="40"/>
  <c r="G2019" i="40"/>
  <c r="F2019" i="40"/>
  <c r="G2018" i="40"/>
  <c r="F2018" i="40"/>
  <c r="G2017" i="40"/>
  <c r="F2017" i="40"/>
  <c r="G2016" i="40"/>
  <c r="F2016" i="40"/>
  <c r="G2015" i="40"/>
  <c r="F2015" i="40"/>
  <c r="G2014" i="40"/>
  <c r="F2014" i="40"/>
  <c r="G2013" i="40"/>
  <c r="F2013" i="40"/>
  <c r="G2012" i="40"/>
  <c r="F2012" i="40"/>
  <c r="G2011" i="40"/>
  <c r="F2011" i="40"/>
  <c r="G2010" i="40"/>
  <c r="F2010" i="40"/>
  <c r="G2009" i="40"/>
  <c r="F2009" i="40"/>
  <c r="G2008" i="40"/>
  <c r="F2008" i="40"/>
  <c r="G2007" i="40"/>
  <c r="F2007" i="40"/>
  <c r="G2006" i="40"/>
  <c r="F2006" i="40"/>
  <c r="G2005" i="40"/>
  <c r="F2005" i="40"/>
  <c r="G2004" i="40"/>
  <c r="F2004" i="40"/>
  <c r="G2003" i="40"/>
  <c r="F2003" i="40"/>
  <c r="G2002" i="40"/>
  <c r="F2002" i="40"/>
  <c r="G2001" i="40"/>
  <c r="F2001" i="40"/>
  <c r="G2000" i="40"/>
  <c r="F2000" i="40"/>
  <c r="G1999" i="40"/>
  <c r="F1999" i="40"/>
  <c r="G1998" i="40"/>
  <c r="F1998" i="40"/>
  <c r="G1997" i="40"/>
  <c r="F1997" i="40"/>
  <c r="G1996" i="40"/>
  <c r="F1996" i="40"/>
  <c r="G1995" i="40"/>
  <c r="F1995" i="40"/>
  <c r="G1994" i="40"/>
  <c r="F1994" i="40"/>
  <c r="G1993" i="40"/>
  <c r="F1993" i="40"/>
  <c r="G1992" i="40"/>
  <c r="F1992" i="40"/>
  <c r="G1991" i="40"/>
  <c r="F1991" i="40"/>
  <c r="G1990" i="40"/>
  <c r="F1990" i="40"/>
  <c r="G1989" i="40"/>
  <c r="F1989" i="40"/>
  <c r="G1988" i="40"/>
  <c r="F1988" i="40"/>
  <c r="G1987" i="40"/>
  <c r="F1987" i="40"/>
  <c r="G1986" i="40"/>
  <c r="F1986" i="40"/>
  <c r="G1985" i="40"/>
  <c r="F1985" i="40"/>
  <c r="G1984" i="40"/>
  <c r="F1984" i="40"/>
  <c r="G1983" i="40"/>
  <c r="F1983" i="40"/>
  <c r="G1982" i="40"/>
  <c r="F1982" i="40"/>
  <c r="G1981" i="40"/>
  <c r="F1981" i="40"/>
  <c r="G1980" i="40"/>
  <c r="F1980" i="40"/>
  <c r="G1979" i="40"/>
  <c r="F1979" i="40"/>
  <c r="G1978" i="40"/>
  <c r="F1978" i="40"/>
  <c r="G1977" i="40"/>
  <c r="F1977" i="40"/>
  <c r="G1976" i="40"/>
  <c r="F1976" i="40"/>
  <c r="G1975" i="40"/>
  <c r="F1975" i="40"/>
  <c r="G1974" i="40"/>
  <c r="F1974" i="40"/>
  <c r="G1973" i="40"/>
  <c r="F1973" i="40"/>
  <c r="G1972" i="40"/>
  <c r="F1972" i="40"/>
  <c r="G1971" i="40"/>
  <c r="F1971" i="40"/>
  <c r="G1970" i="40"/>
  <c r="F1970" i="40"/>
  <c r="G1969" i="40"/>
  <c r="F1969" i="40"/>
  <c r="G1968" i="40"/>
  <c r="F1968" i="40"/>
  <c r="G1967" i="40"/>
  <c r="F1967" i="40"/>
  <c r="G1966" i="40"/>
  <c r="F1966" i="40"/>
  <c r="G1965" i="40"/>
  <c r="F1965" i="40"/>
  <c r="G1964" i="40"/>
  <c r="F1964" i="40"/>
  <c r="G1963" i="40"/>
  <c r="F1963" i="40"/>
  <c r="G1962" i="40"/>
  <c r="F1962" i="40"/>
  <c r="G1961" i="40"/>
  <c r="F1961" i="40"/>
  <c r="G1960" i="40"/>
  <c r="F1960" i="40"/>
  <c r="G1959" i="40"/>
  <c r="F1959" i="40"/>
  <c r="G1958" i="40"/>
  <c r="F1958" i="40"/>
  <c r="G1957" i="40"/>
  <c r="F1957" i="40"/>
  <c r="G1956" i="40"/>
  <c r="F1956" i="40"/>
  <c r="G1955" i="40"/>
  <c r="F1955" i="40"/>
  <c r="G1954" i="40"/>
  <c r="F1954" i="40"/>
  <c r="G1953" i="40"/>
  <c r="F1953" i="40"/>
  <c r="G1952" i="40"/>
  <c r="F1952" i="40"/>
  <c r="G1951" i="40"/>
  <c r="F1951" i="40"/>
  <c r="G1950" i="40"/>
  <c r="F1950" i="40"/>
  <c r="G1949" i="40"/>
  <c r="F1949" i="40"/>
  <c r="G1948" i="40"/>
  <c r="F1948" i="40"/>
  <c r="G1947" i="40"/>
  <c r="F1947" i="40"/>
  <c r="G1946" i="40"/>
  <c r="F1946" i="40"/>
  <c r="G1945" i="40"/>
  <c r="F1945" i="40"/>
  <c r="G1944" i="40"/>
  <c r="F1944" i="40"/>
  <c r="G1943" i="40"/>
  <c r="F1943" i="40"/>
  <c r="G1942" i="40"/>
  <c r="F1942" i="40"/>
  <c r="G1941" i="40"/>
  <c r="F1941" i="40"/>
  <c r="G1940" i="40"/>
  <c r="F1940" i="40"/>
  <c r="G1939" i="40"/>
  <c r="F1939" i="40"/>
  <c r="G1938" i="40"/>
  <c r="F1938" i="40"/>
  <c r="G1937" i="40"/>
  <c r="F1937" i="40"/>
  <c r="G1936" i="40"/>
  <c r="F1936" i="40"/>
  <c r="G1935" i="40"/>
  <c r="F1935" i="40"/>
  <c r="G1934" i="40"/>
  <c r="F1934" i="40"/>
  <c r="G1933" i="40"/>
  <c r="F1933" i="40"/>
  <c r="G1932" i="40"/>
  <c r="F1932" i="40"/>
  <c r="G1931" i="40"/>
  <c r="F1931" i="40"/>
  <c r="G1930" i="40"/>
  <c r="F1930" i="40"/>
  <c r="G1929" i="40"/>
  <c r="F1929" i="40"/>
  <c r="G1928" i="40"/>
  <c r="F1928" i="40"/>
  <c r="G1927" i="40"/>
  <c r="F1927" i="40"/>
  <c r="G1926" i="40"/>
  <c r="F1926" i="40"/>
  <c r="G1925" i="40"/>
  <c r="F1925" i="40"/>
  <c r="G1924" i="40"/>
  <c r="F1924" i="40"/>
  <c r="G1923" i="40"/>
  <c r="F1923" i="40"/>
  <c r="G1922" i="40"/>
  <c r="F1922" i="40"/>
  <c r="G1921" i="40"/>
  <c r="F1921" i="40"/>
  <c r="G1920" i="40"/>
  <c r="F1920" i="40"/>
  <c r="G1919" i="40"/>
  <c r="F1919" i="40"/>
  <c r="G1918" i="40"/>
  <c r="F1918" i="40"/>
  <c r="G1917" i="40"/>
  <c r="F1917" i="40"/>
  <c r="G1916" i="40"/>
  <c r="F1916" i="40"/>
  <c r="G1915" i="40"/>
  <c r="F1915" i="40"/>
  <c r="G1914" i="40"/>
  <c r="F1914" i="40"/>
  <c r="G1913" i="40"/>
  <c r="F1913" i="40"/>
  <c r="G1912" i="40"/>
  <c r="F1912" i="40"/>
  <c r="G1911" i="40"/>
  <c r="F1911" i="40"/>
  <c r="G1910" i="40"/>
  <c r="F1910" i="40"/>
  <c r="G1909" i="40"/>
  <c r="F1909" i="40"/>
  <c r="G1908" i="40"/>
  <c r="F1908" i="40"/>
  <c r="G1907" i="40"/>
  <c r="F1907" i="40"/>
  <c r="G1906" i="40"/>
  <c r="F1906" i="40"/>
  <c r="G1905" i="40"/>
  <c r="F1905" i="40"/>
  <c r="G1904" i="40"/>
  <c r="F1904" i="40"/>
  <c r="G1903" i="40"/>
  <c r="F1903" i="40"/>
  <c r="G1902" i="40"/>
  <c r="F1902" i="40"/>
  <c r="G1901" i="40"/>
  <c r="F1901" i="40"/>
  <c r="G1900" i="40"/>
  <c r="F1900" i="40"/>
  <c r="G1899" i="40"/>
  <c r="F1899" i="40"/>
  <c r="G1898" i="40"/>
  <c r="F1898" i="40"/>
  <c r="G1897" i="40"/>
  <c r="F1897" i="40"/>
  <c r="G1896" i="40"/>
  <c r="F1896" i="40"/>
  <c r="G1895" i="40"/>
  <c r="F1895" i="40"/>
  <c r="G1894" i="40"/>
  <c r="F1894" i="40"/>
  <c r="G1893" i="40"/>
  <c r="F1893" i="40"/>
  <c r="G1892" i="40"/>
  <c r="F1892" i="40"/>
  <c r="G1891" i="40"/>
  <c r="F1891" i="40"/>
  <c r="G1890" i="40"/>
  <c r="F1890" i="40"/>
  <c r="G1889" i="40"/>
  <c r="F1889" i="40"/>
  <c r="G1888" i="40"/>
  <c r="F1888" i="40"/>
  <c r="G1887" i="40"/>
  <c r="F1887" i="40"/>
  <c r="G1886" i="40"/>
  <c r="F1886" i="40"/>
  <c r="G1885" i="40"/>
  <c r="F1885" i="40"/>
  <c r="G1884" i="40"/>
  <c r="F1884" i="40"/>
  <c r="G1883" i="40"/>
  <c r="F1883" i="40"/>
  <c r="G1882" i="40"/>
  <c r="F1882" i="40"/>
  <c r="G1881" i="40"/>
  <c r="F1881" i="40"/>
  <c r="G1880" i="40"/>
  <c r="F1880" i="40"/>
  <c r="G1879" i="40"/>
  <c r="F1879" i="40"/>
  <c r="G1878" i="40"/>
  <c r="F1878" i="40"/>
  <c r="G1877" i="40"/>
  <c r="F1877" i="40"/>
  <c r="G1876" i="40"/>
  <c r="F1876" i="40"/>
  <c r="G1875" i="40"/>
  <c r="F1875" i="40"/>
  <c r="G1874" i="40"/>
  <c r="F1874" i="40"/>
  <c r="G1873" i="40"/>
  <c r="F1873" i="40"/>
  <c r="G1872" i="40"/>
  <c r="F1872" i="40"/>
  <c r="G1871" i="40"/>
  <c r="F1871" i="40"/>
  <c r="G1870" i="40"/>
  <c r="F1870" i="40"/>
  <c r="G1869" i="40"/>
  <c r="F1869" i="40"/>
  <c r="G1868" i="40"/>
  <c r="F1868" i="40"/>
  <c r="G1867" i="40"/>
  <c r="F1867" i="40"/>
  <c r="G1866" i="40"/>
  <c r="F1866" i="40"/>
  <c r="G1865" i="40"/>
  <c r="F1865" i="40"/>
  <c r="G1864" i="40"/>
  <c r="F1864" i="40"/>
  <c r="G1863" i="40"/>
  <c r="F1863" i="40"/>
  <c r="G1862" i="40"/>
  <c r="F1862" i="40"/>
  <c r="G1861" i="40"/>
  <c r="F1861" i="40"/>
  <c r="G1860" i="40"/>
  <c r="F1860" i="40"/>
  <c r="G1859" i="40"/>
  <c r="F1859" i="40"/>
  <c r="G1858" i="40"/>
  <c r="F1858" i="40"/>
  <c r="G1857" i="40"/>
  <c r="F1857" i="40"/>
  <c r="G1856" i="40"/>
  <c r="F1856" i="40"/>
  <c r="G1855" i="40"/>
  <c r="F1855" i="40"/>
  <c r="G1854" i="40"/>
  <c r="F1854" i="40"/>
  <c r="G1853" i="40"/>
  <c r="F1853" i="40"/>
  <c r="G1852" i="40"/>
  <c r="F1852" i="40"/>
  <c r="G1851" i="40"/>
  <c r="F1851" i="40"/>
  <c r="G1850" i="40"/>
  <c r="F1850" i="40"/>
  <c r="G1849" i="40"/>
  <c r="F1849" i="40"/>
  <c r="G1848" i="40"/>
  <c r="F1848" i="40"/>
  <c r="G1847" i="40"/>
  <c r="F1847" i="40"/>
  <c r="G1846" i="40"/>
  <c r="F1846" i="40"/>
  <c r="G1845" i="40"/>
  <c r="F1845" i="40"/>
  <c r="G1844" i="40"/>
  <c r="F1844" i="40"/>
  <c r="G1843" i="40"/>
  <c r="F1843" i="40"/>
  <c r="G1842" i="40"/>
  <c r="F1842" i="40"/>
  <c r="G1841" i="40"/>
  <c r="F1841" i="40"/>
  <c r="G1840" i="40"/>
  <c r="F1840" i="40"/>
  <c r="G1839" i="40"/>
  <c r="F1839" i="40"/>
  <c r="G1838" i="40"/>
  <c r="F1838" i="40"/>
  <c r="G1837" i="40"/>
  <c r="F1837" i="40"/>
  <c r="G1836" i="40"/>
  <c r="F1836" i="40"/>
  <c r="G1835" i="40"/>
  <c r="F1835" i="40"/>
  <c r="G1834" i="40"/>
  <c r="F1834" i="40"/>
  <c r="G1833" i="40"/>
  <c r="F1833" i="40"/>
  <c r="G1832" i="40"/>
  <c r="F1832" i="40"/>
  <c r="G1831" i="40"/>
  <c r="F1831" i="40"/>
  <c r="G1830" i="40"/>
  <c r="F1830" i="40"/>
  <c r="G1829" i="40"/>
  <c r="F1829" i="40"/>
  <c r="G1828" i="40"/>
  <c r="F1828" i="40"/>
  <c r="G1827" i="40"/>
  <c r="F1827" i="40"/>
  <c r="G1826" i="40"/>
  <c r="F1826" i="40"/>
  <c r="G1825" i="40"/>
  <c r="F1825" i="40"/>
  <c r="G1824" i="40"/>
  <c r="F1824" i="40"/>
  <c r="G1823" i="40"/>
  <c r="F1823" i="40"/>
  <c r="G1822" i="40"/>
  <c r="F1822" i="40"/>
  <c r="G1821" i="40"/>
  <c r="F1821" i="40"/>
  <c r="G1820" i="40"/>
  <c r="F1820" i="40"/>
  <c r="G1819" i="40"/>
  <c r="F1819" i="40"/>
  <c r="G1818" i="40"/>
  <c r="F1818" i="40"/>
  <c r="G1817" i="40"/>
  <c r="F1817" i="40"/>
  <c r="G1816" i="40"/>
  <c r="F1816" i="40"/>
  <c r="G1815" i="40"/>
  <c r="F1815" i="40"/>
  <c r="G1814" i="40"/>
  <c r="F1814" i="40"/>
  <c r="G1813" i="40"/>
  <c r="F1813" i="40"/>
  <c r="G1812" i="40"/>
  <c r="F1812" i="40"/>
  <c r="G1811" i="40"/>
  <c r="F1811" i="40"/>
  <c r="G1810" i="40"/>
  <c r="F1810" i="40"/>
  <c r="G1809" i="40"/>
  <c r="F1809" i="40"/>
  <c r="G1808" i="40"/>
  <c r="F1808" i="40"/>
  <c r="G1807" i="40"/>
  <c r="F1807" i="40"/>
  <c r="G1806" i="40"/>
  <c r="F1806" i="40"/>
  <c r="G1805" i="40"/>
  <c r="F1805" i="40"/>
  <c r="G1804" i="40"/>
  <c r="F1804" i="40"/>
  <c r="G1803" i="40"/>
  <c r="F1803" i="40"/>
  <c r="G1802" i="40"/>
  <c r="F1802" i="40"/>
  <c r="G1801" i="40"/>
  <c r="F1801" i="40"/>
  <c r="G1800" i="40"/>
  <c r="F1800" i="40"/>
  <c r="G1799" i="40"/>
  <c r="F1799" i="40"/>
  <c r="G1798" i="40"/>
  <c r="F1798" i="40"/>
  <c r="G1797" i="40"/>
  <c r="F1797" i="40"/>
  <c r="G1796" i="40"/>
  <c r="F1796" i="40"/>
  <c r="G1795" i="40"/>
  <c r="F1795" i="40"/>
  <c r="G1794" i="40"/>
  <c r="F1794" i="40"/>
  <c r="G1793" i="40"/>
  <c r="F1793" i="40"/>
  <c r="G1792" i="40"/>
  <c r="F1792" i="40"/>
  <c r="G1791" i="40"/>
  <c r="F1791" i="40"/>
  <c r="G1790" i="40"/>
  <c r="F1790" i="40"/>
  <c r="G1789" i="40"/>
  <c r="F1789" i="40"/>
  <c r="G1788" i="40"/>
  <c r="F1788" i="40"/>
  <c r="G1787" i="40"/>
  <c r="F1787" i="40"/>
  <c r="G1786" i="40"/>
  <c r="F1786" i="40"/>
  <c r="G1785" i="40"/>
  <c r="F1785" i="40"/>
  <c r="G1784" i="40"/>
  <c r="F1784" i="40"/>
  <c r="G1783" i="40"/>
  <c r="F1783" i="40"/>
  <c r="G1782" i="40"/>
  <c r="F1782" i="40"/>
  <c r="G1781" i="40"/>
  <c r="F1781" i="40"/>
  <c r="G1780" i="40"/>
  <c r="F1780" i="40"/>
  <c r="G1779" i="40"/>
  <c r="F1779" i="40"/>
  <c r="G1778" i="40"/>
  <c r="F1778" i="40"/>
  <c r="G1777" i="40"/>
  <c r="F1777" i="40"/>
  <c r="G1776" i="40"/>
  <c r="F1776" i="40"/>
  <c r="G1775" i="40"/>
  <c r="F1775" i="40"/>
  <c r="G1774" i="40"/>
  <c r="F1774" i="40"/>
  <c r="G1773" i="40"/>
  <c r="F1773" i="40"/>
  <c r="G1772" i="40"/>
  <c r="F1772" i="40"/>
  <c r="G1771" i="40"/>
  <c r="F1771" i="40"/>
  <c r="G1770" i="40"/>
  <c r="F1770" i="40"/>
  <c r="G1769" i="40"/>
  <c r="F1769" i="40"/>
  <c r="G1768" i="40"/>
  <c r="F1768" i="40"/>
  <c r="G1767" i="40"/>
  <c r="F1767" i="40"/>
  <c r="G1766" i="40"/>
  <c r="F1766" i="40"/>
  <c r="G1765" i="40"/>
  <c r="F1765" i="40"/>
  <c r="G1764" i="40"/>
  <c r="F1764" i="40"/>
  <c r="G1763" i="40"/>
  <c r="F1763" i="40"/>
  <c r="G1762" i="40"/>
  <c r="F1762" i="40"/>
  <c r="G1761" i="40"/>
  <c r="F1761" i="40"/>
  <c r="G1760" i="40"/>
  <c r="F1760" i="40"/>
  <c r="G1759" i="40"/>
  <c r="F1759" i="40"/>
  <c r="G1758" i="40"/>
  <c r="F1758" i="40"/>
  <c r="G1757" i="40"/>
  <c r="F1757" i="40"/>
  <c r="G1756" i="40"/>
  <c r="F1756" i="40"/>
  <c r="G1755" i="40"/>
  <c r="F1755" i="40"/>
  <c r="G1754" i="40"/>
  <c r="F1754" i="40"/>
  <c r="G1753" i="40"/>
  <c r="F1753" i="40"/>
  <c r="G1752" i="40"/>
  <c r="F1752" i="40"/>
  <c r="G1751" i="40"/>
  <c r="F1751" i="40"/>
  <c r="G1750" i="40"/>
  <c r="F1750" i="40"/>
  <c r="G1749" i="40"/>
  <c r="F1749" i="40"/>
  <c r="G1748" i="40"/>
  <c r="F1748" i="40"/>
  <c r="G1747" i="40"/>
  <c r="F1747" i="40"/>
  <c r="G1746" i="40"/>
  <c r="F1746" i="40"/>
  <c r="G1745" i="40"/>
  <c r="F1745" i="40"/>
  <c r="G1744" i="40"/>
  <c r="F1744" i="40"/>
  <c r="G1743" i="40"/>
  <c r="F1743" i="40"/>
  <c r="G1742" i="40"/>
  <c r="F1742" i="40"/>
  <c r="G1741" i="40"/>
  <c r="F1741" i="40"/>
  <c r="G1740" i="40"/>
  <c r="F1740" i="40"/>
  <c r="G1739" i="40"/>
  <c r="F1739" i="40"/>
  <c r="G1738" i="40"/>
  <c r="F1738" i="40"/>
  <c r="G1737" i="40"/>
  <c r="F1737" i="40"/>
  <c r="G1736" i="40"/>
  <c r="F1736" i="40"/>
  <c r="G1735" i="40"/>
  <c r="F1735" i="40"/>
  <c r="G1734" i="40"/>
  <c r="F1734" i="40"/>
  <c r="G1733" i="40"/>
  <c r="F1733" i="40"/>
  <c r="G1732" i="40"/>
  <c r="F1732" i="40"/>
  <c r="G1731" i="40"/>
  <c r="F1731" i="40"/>
  <c r="G1730" i="40"/>
  <c r="F1730" i="40"/>
  <c r="G1729" i="40"/>
  <c r="F1729" i="40"/>
  <c r="G1728" i="40"/>
  <c r="F1728" i="40"/>
  <c r="G1727" i="40"/>
  <c r="F1727" i="40"/>
  <c r="G1726" i="40"/>
  <c r="F1726" i="40"/>
  <c r="G1725" i="40"/>
  <c r="F1725" i="40"/>
  <c r="G1724" i="40"/>
  <c r="F1724" i="40"/>
  <c r="G1723" i="40"/>
  <c r="F1723" i="40"/>
  <c r="G1722" i="40"/>
  <c r="F1722" i="40"/>
  <c r="G1721" i="40"/>
  <c r="F1721" i="40"/>
  <c r="G1720" i="40"/>
  <c r="F1720" i="40"/>
  <c r="G1719" i="40"/>
  <c r="F1719" i="40"/>
  <c r="G1718" i="40"/>
  <c r="F1718" i="40"/>
  <c r="G1717" i="40"/>
  <c r="F1717" i="40"/>
  <c r="G1716" i="40"/>
  <c r="F1716" i="40"/>
  <c r="G1715" i="40"/>
  <c r="F1715" i="40"/>
  <c r="G1714" i="40"/>
  <c r="F1714" i="40"/>
  <c r="G1713" i="40"/>
  <c r="F1713" i="40"/>
  <c r="G1712" i="40"/>
  <c r="F1712" i="40"/>
  <c r="G1711" i="40"/>
  <c r="F1711" i="40"/>
  <c r="G1710" i="40"/>
  <c r="F1710" i="40"/>
  <c r="G1709" i="40"/>
  <c r="F1709" i="40"/>
  <c r="G1708" i="40"/>
  <c r="F1708" i="40"/>
  <c r="G1707" i="40"/>
  <c r="F1707" i="40"/>
  <c r="G1706" i="40"/>
  <c r="F1706" i="40"/>
  <c r="G1705" i="40"/>
  <c r="F1705" i="40"/>
  <c r="G1704" i="40"/>
  <c r="F1704" i="40"/>
  <c r="G1703" i="40"/>
  <c r="F1703" i="40"/>
  <c r="G1702" i="40"/>
  <c r="F1702" i="40"/>
  <c r="G1701" i="40"/>
  <c r="F1701" i="40"/>
  <c r="G1700" i="40"/>
  <c r="F1700" i="40"/>
  <c r="G1699" i="40"/>
  <c r="F1699" i="40"/>
  <c r="G1698" i="40"/>
  <c r="F1698" i="40"/>
  <c r="G1697" i="40"/>
  <c r="F1697" i="40"/>
  <c r="G1696" i="40"/>
  <c r="F1696" i="40"/>
  <c r="G1695" i="40"/>
  <c r="F1695" i="40"/>
  <c r="G1694" i="40"/>
  <c r="F1694" i="40"/>
  <c r="G1693" i="40"/>
  <c r="F1693" i="40"/>
  <c r="G1692" i="40"/>
  <c r="F1692" i="40"/>
  <c r="G1691" i="40"/>
  <c r="F1691" i="40"/>
  <c r="G1690" i="40"/>
  <c r="F1690" i="40"/>
  <c r="G1689" i="40"/>
  <c r="F1689" i="40"/>
  <c r="G1688" i="40"/>
  <c r="F1688" i="40"/>
  <c r="G1687" i="40"/>
  <c r="F1687" i="40"/>
  <c r="G1686" i="40"/>
  <c r="F1686" i="40"/>
  <c r="G1685" i="40"/>
  <c r="F1685" i="40"/>
  <c r="G1684" i="40"/>
  <c r="F1684" i="40"/>
  <c r="G1683" i="40"/>
  <c r="F1683" i="40"/>
  <c r="G1682" i="40"/>
  <c r="F1682" i="40"/>
  <c r="G1681" i="40"/>
  <c r="F1681" i="40"/>
  <c r="G1680" i="40"/>
  <c r="F1680" i="40"/>
  <c r="G1679" i="40"/>
  <c r="F1679" i="40"/>
  <c r="G1678" i="40"/>
  <c r="F1678" i="40"/>
  <c r="G1677" i="40"/>
  <c r="F1677" i="40"/>
  <c r="G1676" i="40"/>
  <c r="F1676" i="40"/>
  <c r="G1675" i="40"/>
  <c r="F1675" i="40"/>
  <c r="G1674" i="40"/>
  <c r="F1674" i="40"/>
  <c r="G1673" i="40"/>
  <c r="F1673" i="40"/>
  <c r="G1672" i="40"/>
  <c r="F1672" i="40"/>
  <c r="G1671" i="40"/>
  <c r="F1671" i="40"/>
  <c r="G1670" i="40"/>
  <c r="F1670" i="40"/>
  <c r="G1669" i="40"/>
  <c r="F1669" i="40"/>
  <c r="G1668" i="40"/>
  <c r="F1668" i="40"/>
  <c r="G1667" i="40"/>
  <c r="F1667" i="40"/>
  <c r="G1666" i="40"/>
  <c r="F1666" i="40"/>
  <c r="G1665" i="40"/>
  <c r="F1665" i="40"/>
  <c r="G1664" i="40"/>
  <c r="F1664" i="40"/>
  <c r="G1663" i="40"/>
  <c r="F1663" i="40"/>
  <c r="G1662" i="40"/>
  <c r="F1662" i="40"/>
  <c r="G1661" i="40"/>
  <c r="F1661" i="40"/>
  <c r="G1660" i="40"/>
  <c r="F1660" i="40"/>
  <c r="G1659" i="40"/>
  <c r="F1659" i="40"/>
  <c r="G1658" i="40"/>
  <c r="F1658" i="40"/>
  <c r="G1657" i="40"/>
  <c r="F1657" i="40"/>
  <c r="G1656" i="40"/>
  <c r="F1656" i="40"/>
  <c r="G1655" i="40"/>
  <c r="F1655" i="40"/>
  <c r="G1654" i="40"/>
  <c r="F1654" i="40"/>
  <c r="G1653" i="40"/>
  <c r="F1653" i="40"/>
  <c r="G1652" i="40"/>
  <c r="F1652" i="40"/>
  <c r="G1651" i="40"/>
  <c r="F1651" i="40"/>
  <c r="G1650" i="40"/>
  <c r="F1650" i="40"/>
  <c r="G1649" i="40"/>
  <c r="F1649" i="40"/>
  <c r="G1648" i="40"/>
  <c r="F1648" i="40"/>
  <c r="G1647" i="40"/>
  <c r="F1647" i="40"/>
  <c r="G1646" i="40"/>
  <c r="F1646" i="40"/>
  <c r="G1645" i="40"/>
  <c r="F1645" i="40"/>
  <c r="G1644" i="40"/>
  <c r="F1644" i="40"/>
  <c r="G1643" i="40"/>
  <c r="F1643" i="40"/>
  <c r="G1642" i="40"/>
  <c r="F1642" i="40"/>
  <c r="G1641" i="40"/>
  <c r="F1641" i="40"/>
  <c r="G1640" i="40"/>
  <c r="F1640" i="40"/>
  <c r="G1639" i="40"/>
  <c r="F1639" i="40"/>
  <c r="G1638" i="40"/>
  <c r="F1638" i="40"/>
  <c r="G1637" i="40"/>
  <c r="F1637" i="40"/>
  <c r="G1636" i="40"/>
  <c r="F1636" i="40"/>
  <c r="G1635" i="40"/>
  <c r="F1635" i="40"/>
  <c r="G1634" i="40"/>
  <c r="F1634" i="40"/>
  <c r="G1633" i="40"/>
  <c r="F1633" i="40"/>
  <c r="G1632" i="40"/>
  <c r="F1632" i="40"/>
  <c r="G1631" i="40"/>
  <c r="F1631" i="40"/>
  <c r="G1630" i="40"/>
  <c r="F1630" i="40"/>
  <c r="G1629" i="40"/>
  <c r="F1629" i="40"/>
  <c r="G1628" i="40"/>
  <c r="F1628" i="40"/>
  <c r="G1627" i="40"/>
  <c r="F1627" i="40"/>
  <c r="G1626" i="40"/>
  <c r="F1626" i="40"/>
  <c r="G1625" i="40"/>
  <c r="F1625" i="40"/>
  <c r="G1624" i="40"/>
  <c r="F1624" i="40"/>
  <c r="G1623" i="40"/>
  <c r="F1623" i="40"/>
  <c r="G1622" i="40"/>
  <c r="F1622" i="40"/>
  <c r="G1621" i="40"/>
  <c r="F1621" i="40"/>
  <c r="G1620" i="40"/>
  <c r="F1620" i="40"/>
  <c r="G1619" i="40"/>
  <c r="F1619" i="40"/>
  <c r="G1618" i="40"/>
  <c r="F1618" i="40"/>
  <c r="G1617" i="40"/>
  <c r="F1617" i="40"/>
  <c r="G1616" i="40"/>
  <c r="F1616" i="40"/>
  <c r="G1615" i="40"/>
  <c r="F1615" i="40"/>
  <c r="G1614" i="40"/>
  <c r="F1614" i="40"/>
  <c r="G1613" i="40"/>
  <c r="F1613" i="40"/>
  <c r="G1612" i="40"/>
  <c r="F1612" i="40"/>
  <c r="G1611" i="40"/>
  <c r="F1611" i="40"/>
  <c r="G1610" i="40"/>
  <c r="F1610" i="40"/>
  <c r="G1609" i="40"/>
  <c r="F1609" i="40"/>
  <c r="G1608" i="40"/>
  <c r="F1608" i="40"/>
  <c r="G1607" i="40"/>
  <c r="F1607" i="40"/>
  <c r="G1606" i="40"/>
  <c r="F1606" i="40"/>
  <c r="G1605" i="40"/>
  <c r="F1605" i="40"/>
  <c r="G1604" i="40"/>
  <c r="F1604" i="40"/>
  <c r="G1603" i="40"/>
  <c r="F1603" i="40"/>
  <c r="G1602" i="40"/>
  <c r="F1602" i="40"/>
  <c r="G1601" i="40"/>
  <c r="F1601" i="40"/>
  <c r="G1600" i="40"/>
  <c r="F1600" i="40"/>
  <c r="G1599" i="40"/>
  <c r="F1599" i="40"/>
  <c r="G1598" i="40"/>
  <c r="F1598" i="40"/>
  <c r="G1597" i="40"/>
  <c r="F1597" i="40"/>
  <c r="G1596" i="40"/>
  <c r="F1596" i="40"/>
  <c r="G1595" i="40"/>
  <c r="F1595" i="40"/>
  <c r="G1594" i="40"/>
  <c r="F1594" i="40"/>
  <c r="G1593" i="40"/>
  <c r="F1593" i="40"/>
  <c r="G1592" i="40"/>
  <c r="F1592" i="40"/>
  <c r="G1591" i="40"/>
  <c r="F1591" i="40"/>
  <c r="G1590" i="40"/>
  <c r="F1590" i="40"/>
  <c r="G1589" i="40"/>
  <c r="F1589" i="40"/>
  <c r="G1588" i="40"/>
  <c r="F1588" i="40"/>
  <c r="G1587" i="40"/>
  <c r="F1587" i="40"/>
  <c r="G1586" i="40"/>
  <c r="F1586" i="40"/>
  <c r="G1585" i="40"/>
  <c r="F1585" i="40"/>
  <c r="G1584" i="40"/>
  <c r="F1584" i="40"/>
  <c r="G1583" i="40"/>
  <c r="F1583" i="40"/>
  <c r="G1582" i="40"/>
  <c r="F1582" i="40"/>
  <c r="G1581" i="40"/>
  <c r="F1581" i="40"/>
  <c r="G1580" i="40"/>
  <c r="F1580" i="40"/>
  <c r="G1579" i="40"/>
  <c r="F1579" i="40"/>
  <c r="G1578" i="40"/>
  <c r="F1578" i="40"/>
  <c r="G1577" i="40"/>
  <c r="F1577" i="40"/>
  <c r="G1576" i="40"/>
  <c r="F1576" i="40"/>
  <c r="G1575" i="40"/>
  <c r="F1575" i="40"/>
  <c r="G1574" i="40"/>
  <c r="F1574" i="40"/>
  <c r="G1573" i="40"/>
  <c r="F1573" i="40"/>
  <c r="G1572" i="40"/>
  <c r="F1572" i="40"/>
  <c r="G1571" i="40"/>
  <c r="F1571" i="40"/>
  <c r="G1570" i="40"/>
  <c r="F1570" i="40"/>
  <c r="G1569" i="40"/>
  <c r="F1569" i="40"/>
  <c r="G1568" i="40"/>
  <c r="F1568" i="40"/>
  <c r="G1567" i="40"/>
  <c r="F1567" i="40"/>
  <c r="G1566" i="40"/>
  <c r="F1566" i="40"/>
  <c r="G1565" i="40"/>
  <c r="F1565" i="40"/>
  <c r="G1564" i="40"/>
  <c r="F1564" i="40"/>
  <c r="G1563" i="40"/>
  <c r="F1563" i="40"/>
  <c r="G1562" i="40"/>
  <c r="F1562" i="40"/>
  <c r="G1561" i="40"/>
  <c r="F1561" i="40"/>
  <c r="G1560" i="40"/>
  <c r="F1560" i="40"/>
  <c r="G1559" i="40"/>
  <c r="F1559" i="40"/>
  <c r="G1558" i="40"/>
  <c r="F1558" i="40"/>
  <c r="G1557" i="40"/>
  <c r="F1557" i="40"/>
  <c r="G1556" i="40"/>
  <c r="F1556" i="40"/>
  <c r="G1555" i="40"/>
  <c r="F1555" i="40"/>
  <c r="G1554" i="40"/>
  <c r="F1554" i="40"/>
  <c r="G1553" i="40"/>
  <c r="F1553" i="40"/>
  <c r="G1552" i="40"/>
  <c r="F1552" i="40"/>
  <c r="G1551" i="40"/>
  <c r="F1551" i="40"/>
  <c r="G1550" i="40"/>
  <c r="F1550" i="40"/>
  <c r="G1549" i="40"/>
  <c r="F1549" i="40"/>
  <c r="G1548" i="40"/>
  <c r="F1548" i="40"/>
  <c r="G1547" i="40"/>
  <c r="F1547" i="40"/>
  <c r="G1546" i="40"/>
  <c r="F1546" i="40"/>
  <c r="G1545" i="40"/>
  <c r="F1545" i="40"/>
  <c r="G1544" i="40"/>
  <c r="F1544" i="40"/>
  <c r="G1543" i="40"/>
  <c r="F1543" i="40"/>
  <c r="G1542" i="40"/>
  <c r="F1542" i="40"/>
  <c r="G1541" i="40"/>
  <c r="F1541" i="40"/>
  <c r="G1540" i="40"/>
  <c r="F1540" i="40"/>
  <c r="G1539" i="40"/>
  <c r="F1539" i="40"/>
  <c r="G1538" i="40"/>
  <c r="F1538" i="40"/>
  <c r="G1537" i="40"/>
  <c r="F1537" i="40"/>
  <c r="G1536" i="40"/>
  <c r="F1536" i="40"/>
  <c r="G1535" i="40"/>
  <c r="F1535" i="40"/>
  <c r="G1534" i="40"/>
  <c r="F1534" i="40"/>
  <c r="G1533" i="40"/>
  <c r="F1533" i="40"/>
  <c r="G1532" i="40"/>
  <c r="F1532" i="40"/>
  <c r="G1531" i="40"/>
  <c r="F1531" i="40"/>
  <c r="G1530" i="40"/>
  <c r="F1530" i="40"/>
  <c r="G1529" i="40"/>
  <c r="F1529" i="40"/>
  <c r="G1528" i="40"/>
  <c r="F1528" i="40"/>
  <c r="G1527" i="40"/>
  <c r="F1527" i="40"/>
  <c r="G1526" i="40"/>
  <c r="F1526" i="40"/>
  <c r="G1525" i="40"/>
  <c r="F1525" i="40"/>
  <c r="G1524" i="40"/>
  <c r="F1524" i="40"/>
  <c r="G1523" i="40"/>
  <c r="F1523" i="40"/>
  <c r="G1522" i="40"/>
  <c r="F1522" i="40"/>
  <c r="G1521" i="40"/>
  <c r="F1521" i="40"/>
  <c r="G1520" i="40"/>
  <c r="F1520" i="40"/>
  <c r="G1519" i="40"/>
  <c r="F1519" i="40"/>
  <c r="G1518" i="40"/>
  <c r="F1518" i="40"/>
  <c r="G1517" i="40"/>
  <c r="F1517" i="40"/>
  <c r="G1516" i="40"/>
  <c r="F1516" i="40"/>
  <c r="G1515" i="40"/>
  <c r="F1515" i="40"/>
  <c r="G1514" i="40"/>
  <c r="F1514" i="40"/>
  <c r="G1513" i="40"/>
  <c r="F1513" i="40"/>
  <c r="G1512" i="40"/>
  <c r="F1512" i="40"/>
  <c r="G1511" i="40"/>
  <c r="F1511" i="40"/>
  <c r="G1510" i="40"/>
  <c r="F1510" i="40"/>
  <c r="G1509" i="40"/>
  <c r="F1509" i="40"/>
  <c r="G1508" i="40"/>
  <c r="F1508" i="40"/>
  <c r="G1507" i="40"/>
  <c r="F1507" i="40"/>
  <c r="G1506" i="40"/>
  <c r="F1506" i="40"/>
  <c r="G1505" i="40"/>
  <c r="F1505" i="40"/>
  <c r="G1504" i="40"/>
  <c r="F1504" i="40"/>
  <c r="G1503" i="40"/>
  <c r="F1503" i="40"/>
  <c r="G1502" i="40"/>
  <c r="F1502" i="40"/>
  <c r="G1501" i="40"/>
  <c r="F1501" i="40"/>
  <c r="G1500" i="40"/>
  <c r="F1500" i="40"/>
  <c r="G1499" i="40"/>
  <c r="F1499" i="40"/>
  <c r="G1498" i="40"/>
  <c r="F1498" i="40"/>
  <c r="G1497" i="40"/>
  <c r="F1497" i="40"/>
  <c r="G1496" i="40"/>
  <c r="F1496" i="40"/>
  <c r="G1495" i="40"/>
  <c r="F1495" i="40"/>
  <c r="G1494" i="40"/>
  <c r="F1494" i="40"/>
  <c r="G1493" i="40"/>
  <c r="F1493" i="40"/>
  <c r="G1492" i="40"/>
  <c r="F1492" i="40"/>
  <c r="G1491" i="40"/>
  <c r="F1491" i="40"/>
  <c r="G1490" i="40"/>
  <c r="F1490" i="40"/>
  <c r="G1489" i="40"/>
  <c r="F1489" i="40"/>
  <c r="G1488" i="40"/>
  <c r="F1488" i="40"/>
  <c r="G1487" i="40"/>
  <c r="F1487" i="40"/>
  <c r="G1486" i="40"/>
  <c r="F1486" i="40"/>
  <c r="G1485" i="40"/>
  <c r="F1485" i="40"/>
  <c r="G1484" i="40"/>
  <c r="F1484" i="40"/>
  <c r="G1483" i="40"/>
  <c r="F1483" i="40"/>
  <c r="G1482" i="40"/>
  <c r="F1482" i="40"/>
  <c r="G1481" i="40"/>
  <c r="F1481" i="40"/>
  <c r="G1480" i="40"/>
  <c r="F1480" i="40"/>
  <c r="G1479" i="40"/>
  <c r="F1479" i="40"/>
  <c r="G1478" i="40"/>
  <c r="F1478" i="40"/>
  <c r="G1477" i="40"/>
  <c r="F1477" i="40"/>
  <c r="G1476" i="40"/>
  <c r="F1476" i="40"/>
  <c r="G1475" i="40"/>
  <c r="F1475" i="40"/>
  <c r="G1474" i="40"/>
  <c r="F1474" i="40"/>
  <c r="G1473" i="40"/>
  <c r="F1473" i="40"/>
  <c r="G1472" i="40"/>
  <c r="F1472" i="40"/>
  <c r="G1471" i="40"/>
  <c r="F1471" i="40"/>
  <c r="G1470" i="40"/>
  <c r="F1470" i="40"/>
  <c r="G1469" i="40"/>
  <c r="F1469" i="40"/>
  <c r="G1468" i="40"/>
  <c r="F1468" i="40"/>
  <c r="G1467" i="40"/>
  <c r="F1467" i="40"/>
  <c r="G1466" i="40"/>
  <c r="F1466" i="40"/>
  <c r="G1465" i="40"/>
  <c r="F1465" i="40"/>
  <c r="G1464" i="40"/>
  <c r="F1464" i="40"/>
  <c r="G1463" i="40"/>
  <c r="F1463" i="40"/>
  <c r="G1462" i="40"/>
  <c r="F1462" i="40"/>
  <c r="G1461" i="40"/>
  <c r="F1461" i="40"/>
  <c r="G1460" i="40"/>
  <c r="F1460" i="40"/>
  <c r="G1459" i="40"/>
  <c r="F1459" i="40"/>
  <c r="G1458" i="40"/>
  <c r="F1458" i="40"/>
  <c r="G1457" i="40"/>
  <c r="F1457" i="40"/>
  <c r="G1456" i="40"/>
  <c r="F1456" i="40"/>
  <c r="G1455" i="40"/>
  <c r="F1455" i="40"/>
  <c r="G1454" i="40"/>
  <c r="F1454" i="40"/>
  <c r="G1453" i="40"/>
  <c r="F1453" i="40"/>
  <c r="G1452" i="40"/>
  <c r="F1452" i="40"/>
  <c r="G1451" i="40"/>
  <c r="F1451" i="40"/>
  <c r="G1450" i="40"/>
  <c r="F1450" i="40"/>
  <c r="G1449" i="40"/>
  <c r="F1449" i="40"/>
  <c r="G1448" i="40"/>
  <c r="F1448" i="40"/>
  <c r="G1447" i="40"/>
  <c r="F1447" i="40"/>
  <c r="G1446" i="40"/>
  <c r="F1446" i="40"/>
  <c r="G1445" i="40"/>
  <c r="F1445" i="40"/>
  <c r="G1444" i="40"/>
  <c r="F1444" i="40"/>
  <c r="G1443" i="40"/>
  <c r="F1443" i="40"/>
  <c r="G1442" i="40"/>
  <c r="F1442" i="40"/>
  <c r="G1441" i="40"/>
  <c r="F1441" i="40"/>
  <c r="G1440" i="40"/>
  <c r="F1440" i="40"/>
  <c r="G1439" i="40"/>
  <c r="F1439" i="40"/>
  <c r="G1438" i="40"/>
  <c r="F1438" i="40"/>
  <c r="G1437" i="40"/>
  <c r="F1437" i="40"/>
  <c r="G1436" i="40"/>
  <c r="F1436" i="40"/>
  <c r="G1435" i="40"/>
  <c r="F1435" i="40"/>
  <c r="G1434" i="40"/>
  <c r="F1434" i="40"/>
  <c r="G1433" i="40"/>
  <c r="F1433" i="40"/>
  <c r="G1432" i="40"/>
  <c r="F1432" i="40"/>
  <c r="G1431" i="40"/>
  <c r="F1431" i="40"/>
  <c r="G1430" i="40"/>
  <c r="F1430" i="40"/>
  <c r="G1429" i="40"/>
  <c r="F1429" i="40"/>
  <c r="G1428" i="40"/>
  <c r="F1428" i="40"/>
  <c r="G1427" i="40"/>
  <c r="F1427" i="40"/>
  <c r="G1426" i="40"/>
  <c r="F1426" i="40"/>
  <c r="G1425" i="40"/>
  <c r="F1425" i="40"/>
  <c r="G1424" i="40"/>
  <c r="F1424" i="40"/>
  <c r="G1423" i="40"/>
  <c r="F1423" i="40"/>
  <c r="G1422" i="40"/>
  <c r="F1422" i="40"/>
  <c r="G1421" i="40"/>
  <c r="F1421" i="40"/>
  <c r="G1420" i="40"/>
  <c r="F1420" i="40"/>
  <c r="G1419" i="40"/>
  <c r="F1419" i="40"/>
  <c r="G1418" i="40"/>
  <c r="F1418" i="40"/>
  <c r="G1417" i="40"/>
  <c r="F1417" i="40"/>
  <c r="G1416" i="40"/>
  <c r="F1416" i="40"/>
  <c r="G1415" i="40"/>
  <c r="F1415" i="40"/>
  <c r="G1414" i="40"/>
  <c r="F1414" i="40"/>
  <c r="G1413" i="40"/>
  <c r="F1413" i="40"/>
  <c r="G1412" i="40"/>
  <c r="F1412" i="40"/>
  <c r="G1411" i="40"/>
  <c r="F1411" i="40"/>
  <c r="G1410" i="40"/>
  <c r="F1410" i="40"/>
  <c r="G1409" i="40"/>
  <c r="F1409" i="40"/>
  <c r="G1408" i="40"/>
  <c r="F1408" i="40"/>
  <c r="G1407" i="40"/>
  <c r="F1407" i="40"/>
  <c r="G1406" i="40"/>
  <c r="F1406" i="40"/>
  <c r="G1405" i="40"/>
  <c r="F1405" i="40"/>
  <c r="G1404" i="40"/>
  <c r="F1404" i="40"/>
  <c r="G1403" i="40"/>
  <c r="F1403" i="40"/>
  <c r="G1402" i="40"/>
  <c r="F1402" i="40"/>
  <c r="G1401" i="40"/>
  <c r="F1401" i="40"/>
  <c r="G1400" i="40"/>
  <c r="F1400" i="40"/>
  <c r="G1399" i="40"/>
  <c r="F1399" i="40"/>
  <c r="G1398" i="40"/>
  <c r="F1398" i="40"/>
  <c r="G1397" i="40"/>
  <c r="F1397" i="40"/>
  <c r="G1396" i="40"/>
  <c r="F1396" i="40"/>
  <c r="G1395" i="40"/>
  <c r="F1395" i="40"/>
  <c r="G1394" i="40"/>
  <c r="F1394" i="40"/>
  <c r="G1393" i="40"/>
  <c r="F1393" i="40"/>
  <c r="G1392" i="40"/>
  <c r="F1392" i="40"/>
  <c r="G1391" i="40"/>
  <c r="F1391" i="40"/>
  <c r="G1390" i="40"/>
  <c r="F1390" i="40"/>
  <c r="G1389" i="40"/>
  <c r="F1389" i="40"/>
  <c r="G1388" i="40"/>
  <c r="F1388" i="40"/>
  <c r="G1387" i="40"/>
  <c r="F1387" i="40"/>
  <c r="G1386" i="40"/>
  <c r="F1386" i="40"/>
  <c r="G1385" i="40"/>
  <c r="F1385" i="40"/>
  <c r="G1384" i="40"/>
  <c r="F1384" i="40"/>
  <c r="G1383" i="40"/>
  <c r="F1383" i="40"/>
  <c r="G1382" i="40"/>
  <c r="F1382" i="40"/>
  <c r="G1381" i="40"/>
  <c r="F1381" i="40"/>
  <c r="G1380" i="40"/>
  <c r="F1380" i="40"/>
  <c r="G1379" i="40"/>
  <c r="F1379" i="40"/>
  <c r="G1378" i="40"/>
  <c r="F1378" i="40"/>
  <c r="G1377" i="40"/>
  <c r="F1377" i="40"/>
  <c r="G1376" i="40"/>
  <c r="F1376" i="40"/>
  <c r="G1375" i="40"/>
  <c r="F1375" i="40"/>
  <c r="G1374" i="40"/>
  <c r="F1374" i="40"/>
  <c r="G1373" i="40"/>
  <c r="F1373" i="40"/>
  <c r="G1372" i="40"/>
  <c r="F1372" i="40"/>
  <c r="G1371" i="40"/>
  <c r="F1371" i="40"/>
  <c r="G1370" i="40"/>
  <c r="F1370" i="40"/>
  <c r="G1369" i="40"/>
  <c r="F1369" i="40"/>
  <c r="G1368" i="40"/>
  <c r="F1368" i="40"/>
  <c r="G1367" i="40"/>
  <c r="F1367" i="40"/>
  <c r="G1366" i="40"/>
  <c r="F1366" i="40"/>
  <c r="G1365" i="40"/>
  <c r="F1365" i="40"/>
  <c r="G1364" i="40"/>
  <c r="F1364" i="40"/>
  <c r="G1363" i="40"/>
  <c r="F1363" i="40"/>
  <c r="G1362" i="40"/>
  <c r="F1362" i="40"/>
  <c r="G1361" i="40"/>
  <c r="F1361" i="40"/>
  <c r="G1360" i="40"/>
  <c r="F1360" i="40"/>
  <c r="G1359" i="40"/>
  <c r="F1359" i="40"/>
  <c r="G1358" i="40"/>
  <c r="F1358" i="40"/>
  <c r="G1357" i="40"/>
  <c r="F1357" i="40"/>
  <c r="G1356" i="40"/>
  <c r="F1356" i="40"/>
  <c r="G1355" i="40"/>
  <c r="F1355" i="40"/>
  <c r="G1354" i="40"/>
  <c r="F1354" i="40"/>
  <c r="G1353" i="40"/>
  <c r="F1353" i="40"/>
  <c r="G1352" i="40"/>
  <c r="F1352" i="40"/>
  <c r="G1351" i="40"/>
  <c r="F1351" i="40"/>
  <c r="G1350" i="40"/>
  <c r="F1350" i="40"/>
  <c r="G1349" i="40"/>
  <c r="F1349" i="40"/>
  <c r="G1348" i="40"/>
  <c r="F1348" i="40"/>
  <c r="G1347" i="40"/>
  <c r="F1347" i="40"/>
  <c r="G1346" i="40"/>
  <c r="F1346" i="40"/>
  <c r="G1345" i="40"/>
  <c r="F1345" i="40"/>
  <c r="G1344" i="40"/>
  <c r="F1344" i="40"/>
  <c r="G1343" i="40"/>
  <c r="F1343" i="40"/>
  <c r="G1342" i="40"/>
  <c r="F1342" i="40"/>
  <c r="G1341" i="40"/>
  <c r="F1341" i="40"/>
  <c r="G1340" i="40"/>
  <c r="F1340" i="40"/>
  <c r="G1339" i="40"/>
  <c r="F1339" i="40"/>
  <c r="G1338" i="40"/>
  <c r="F1338" i="40"/>
  <c r="G1337" i="40"/>
  <c r="F1337" i="40"/>
  <c r="G1336" i="40"/>
  <c r="F1336" i="40"/>
  <c r="G1335" i="40"/>
  <c r="F1335" i="40"/>
  <c r="G1334" i="40"/>
  <c r="F1334" i="40"/>
  <c r="G1333" i="40"/>
  <c r="F1333" i="40"/>
  <c r="G1332" i="40"/>
  <c r="F1332" i="40"/>
  <c r="G1331" i="40"/>
  <c r="F1331" i="40"/>
  <c r="G1330" i="40"/>
  <c r="F1330" i="40"/>
  <c r="G1329" i="40"/>
  <c r="F1329" i="40"/>
  <c r="G1328" i="40"/>
  <c r="F1328" i="40"/>
  <c r="G1327" i="40"/>
  <c r="F1327" i="40"/>
  <c r="G1326" i="40"/>
  <c r="F1326" i="40"/>
  <c r="G1325" i="40"/>
  <c r="F1325" i="40"/>
  <c r="G1324" i="40"/>
  <c r="F1324" i="40"/>
  <c r="G1323" i="40"/>
  <c r="F1323" i="40"/>
  <c r="G1322" i="40"/>
  <c r="F1322" i="40"/>
  <c r="G1321" i="40"/>
  <c r="F1321" i="40"/>
  <c r="G1320" i="40"/>
  <c r="F1320" i="40"/>
  <c r="G1319" i="40"/>
  <c r="F1319" i="40"/>
  <c r="G1318" i="40"/>
  <c r="F1318" i="40"/>
  <c r="G1317" i="40"/>
  <c r="F1317" i="40"/>
  <c r="G1316" i="40"/>
  <c r="F1316" i="40"/>
  <c r="G1315" i="40"/>
  <c r="F1315" i="40"/>
  <c r="G1314" i="40"/>
  <c r="F1314" i="40"/>
  <c r="G1313" i="40"/>
  <c r="F1313" i="40"/>
  <c r="G1312" i="40"/>
  <c r="F1312" i="40"/>
  <c r="G1311" i="40"/>
  <c r="F1311" i="40"/>
  <c r="G1310" i="40"/>
  <c r="F1310" i="40"/>
  <c r="G1309" i="40"/>
  <c r="F1309" i="40"/>
  <c r="G1308" i="40"/>
  <c r="F1308" i="40"/>
  <c r="G1307" i="40"/>
  <c r="F1307" i="40"/>
  <c r="G1306" i="40"/>
  <c r="F1306" i="40"/>
  <c r="G1305" i="40"/>
  <c r="F1305" i="40"/>
  <c r="G1304" i="40"/>
  <c r="F1304" i="40"/>
  <c r="G1303" i="40"/>
  <c r="F1303" i="40"/>
  <c r="G1302" i="40"/>
  <c r="F1302" i="40"/>
  <c r="G1301" i="40"/>
  <c r="F1301" i="40"/>
  <c r="G1300" i="40"/>
  <c r="F1300" i="40"/>
  <c r="G1299" i="40"/>
  <c r="F1299" i="40"/>
  <c r="G1298" i="40"/>
  <c r="F1298" i="40"/>
  <c r="G1297" i="40"/>
  <c r="F1297" i="40"/>
  <c r="G1296" i="40"/>
  <c r="F1296" i="40"/>
  <c r="G1295" i="40"/>
  <c r="F1295" i="40"/>
  <c r="G1294" i="40"/>
  <c r="F1294" i="40"/>
  <c r="G1293" i="40"/>
  <c r="F1293" i="40"/>
  <c r="G1292" i="40"/>
  <c r="F1292" i="40"/>
  <c r="G1291" i="40"/>
  <c r="F1291" i="40"/>
  <c r="G1290" i="40"/>
  <c r="F1290" i="40"/>
  <c r="G1289" i="40"/>
  <c r="F1289" i="40"/>
  <c r="G1288" i="40"/>
  <c r="F1288" i="40"/>
  <c r="G1287" i="40"/>
  <c r="F1287" i="40"/>
  <c r="G1286" i="40"/>
  <c r="F1286" i="40"/>
  <c r="G1285" i="40"/>
  <c r="F1285" i="40"/>
  <c r="G1284" i="40"/>
  <c r="F1284" i="40"/>
  <c r="G1283" i="40"/>
  <c r="F1283" i="40"/>
  <c r="G1282" i="40"/>
  <c r="F1282" i="40"/>
  <c r="G1281" i="40"/>
  <c r="F1281" i="40"/>
  <c r="G1280" i="40"/>
  <c r="F1280" i="40"/>
  <c r="G1279" i="40"/>
  <c r="F1279" i="40"/>
  <c r="G1278" i="40"/>
  <c r="F1278" i="40"/>
  <c r="G1277" i="40"/>
  <c r="F1277" i="40"/>
  <c r="G1276" i="40"/>
  <c r="F1276" i="40"/>
  <c r="G1275" i="40"/>
  <c r="F1275" i="40"/>
  <c r="G1274" i="40"/>
  <c r="F1274" i="40"/>
  <c r="G1273" i="40"/>
  <c r="F1273" i="40"/>
  <c r="G1272" i="40"/>
  <c r="F1272" i="40"/>
  <c r="G1271" i="40"/>
  <c r="F1271" i="40"/>
  <c r="G1270" i="40"/>
  <c r="F1270" i="40"/>
  <c r="G1269" i="40"/>
  <c r="F1269" i="40"/>
  <c r="G1268" i="40"/>
  <c r="F1268" i="40"/>
  <c r="G1267" i="40"/>
  <c r="F1267" i="40"/>
  <c r="G1266" i="40"/>
  <c r="F1266" i="40"/>
  <c r="G1265" i="40"/>
  <c r="F1265" i="40"/>
  <c r="G1264" i="40"/>
  <c r="F1264" i="40"/>
  <c r="G1263" i="40"/>
  <c r="F1263" i="40"/>
  <c r="G1262" i="40"/>
  <c r="F1262" i="40"/>
  <c r="G1261" i="40"/>
  <c r="F1261" i="40"/>
  <c r="G1260" i="40"/>
  <c r="F1260" i="40"/>
  <c r="G1259" i="40"/>
  <c r="F1259" i="40"/>
  <c r="G1258" i="40"/>
  <c r="F1258" i="40"/>
  <c r="G1257" i="40"/>
  <c r="F1257" i="40"/>
  <c r="G1256" i="40"/>
  <c r="F1256" i="40"/>
  <c r="G1255" i="40"/>
  <c r="F1255" i="40"/>
  <c r="G1254" i="40"/>
  <c r="F1254" i="40"/>
  <c r="G1253" i="40"/>
  <c r="F1253" i="40"/>
  <c r="G1252" i="40"/>
  <c r="F1252" i="40"/>
  <c r="G1251" i="40"/>
  <c r="F1251" i="40"/>
  <c r="G1250" i="40"/>
  <c r="F1250" i="40"/>
  <c r="G1249" i="40"/>
  <c r="F1249" i="40"/>
  <c r="G1248" i="40"/>
  <c r="F1248" i="40"/>
  <c r="G1247" i="40"/>
  <c r="F1247" i="40"/>
  <c r="G1246" i="40"/>
  <c r="F1246" i="40"/>
  <c r="G1245" i="40"/>
  <c r="F1245" i="40"/>
  <c r="G1244" i="40"/>
  <c r="F1244" i="40"/>
  <c r="G1243" i="40"/>
  <c r="F1243" i="40"/>
  <c r="G1242" i="40"/>
  <c r="F1242" i="40"/>
  <c r="G1241" i="40"/>
  <c r="F1241" i="40"/>
  <c r="G1240" i="40"/>
  <c r="F1240" i="40"/>
  <c r="G1239" i="40"/>
  <c r="F1239" i="40"/>
  <c r="G1238" i="40"/>
  <c r="F1238" i="40"/>
  <c r="G1237" i="40"/>
  <c r="F1237" i="40"/>
  <c r="G1236" i="40"/>
  <c r="F1236" i="40"/>
  <c r="G1235" i="40"/>
  <c r="F1235" i="40"/>
  <c r="G1234" i="40"/>
  <c r="F1234" i="40"/>
  <c r="G1233" i="40"/>
  <c r="F1233" i="40"/>
  <c r="G1232" i="40"/>
  <c r="F1232" i="40"/>
  <c r="G1231" i="40"/>
  <c r="F1231" i="40"/>
  <c r="G1230" i="40"/>
  <c r="F1230" i="40"/>
  <c r="G1229" i="40"/>
  <c r="F1229" i="40"/>
  <c r="G1228" i="40"/>
  <c r="F1228" i="40"/>
  <c r="G1227" i="40"/>
  <c r="F1227" i="40"/>
  <c r="G1226" i="40"/>
  <c r="F1226" i="40"/>
  <c r="G1225" i="40"/>
  <c r="F1225" i="40"/>
  <c r="G1224" i="40"/>
  <c r="F1224" i="40"/>
  <c r="G1223" i="40"/>
  <c r="F1223" i="40"/>
  <c r="G1222" i="40"/>
  <c r="F1222" i="40"/>
  <c r="G1221" i="40"/>
  <c r="F1221" i="40"/>
  <c r="G1220" i="40"/>
  <c r="F1220" i="40"/>
  <c r="G1219" i="40"/>
  <c r="F1219" i="40"/>
  <c r="G1218" i="40"/>
  <c r="F1218" i="40"/>
  <c r="G1217" i="40"/>
  <c r="F1217" i="40"/>
  <c r="G1216" i="40"/>
  <c r="F1216" i="40"/>
  <c r="G1215" i="40"/>
  <c r="F1215" i="40"/>
  <c r="G1214" i="40"/>
  <c r="F1214" i="40"/>
  <c r="G1213" i="40"/>
  <c r="F1213" i="40"/>
  <c r="G1212" i="40"/>
  <c r="F1212" i="40"/>
  <c r="G1211" i="40"/>
  <c r="F1211" i="40"/>
  <c r="G1210" i="40"/>
  <c r="F1210" i="40"/>
  <c r="G1209" i="40"/>
  <c r="F1209" i="40"/>
  <c r="G1208" i="40"/>
  <c r="F1208" i="40"/>
  <c r="G1207" i="40"/>
  <c r="F1207" i="40"/>
  <c r="G1206" i="40"/>
  <c r="F1206" i="40"/>
  <c r="G1205" i="40"/>
  <c r="F1205" i="40"/>
  <c r="G1204" i="40"/>
  <c r="F1204" i="40"/>
  <c r="G1203" i="40"/>
  <c r="F1203" i="40"/>
  <c r="G1202" i="40"/>
  <c r="F1202" i="40"/>
  <c r="G1201" i="40"/>
  <c r="F1201" i="40"/>
  <c r="G1200" i="40"/>
  <c r="F1200" i="40"/>
  <c r="G1199" i="40"/>
  <c r="F1199" i="40"/>
  <c r="G1198" i="40"/>
  <c r="F1198" i="40"/>
  <c r="G1197" i="40"/>
  <c r="F1197" i="40"/>
  <c r="G1196" i="40"/>
  <c r="F1196" i="40"/>
  <c r="G1195" i="40"/>
  <c r="F1195" i="40"/>
  <c r="G1194" i="40"/>
  <c r="F1194" i="40"/>
  <c r="G1193" i="40"/>
  <c r="F1193" i="40"/>
  <c r="G1192" i="40"/>
  <c r="F1192" i="40"/>
  <c r="G1191" i="40"/>
  <c r="F1191" i="40"/>
  <c r="G1190" i="40"/>
  <c r="F1190" i="40"/>
  <c r="G1189" i="40"/>
  <c r="F1189" i="40"/>
  <c r="G1188" i="40"/>
  <c r="F1188" i="40"/>
  <c r="G1187" i="40"/>
  <c r="F1187" i="40"/>
  <c r="G1186" i="40"/>
  <c r="F1186" i="40"/>
  <c r="G1185" i="40"/>
  <c r="F1185" i="40"/>
  <c r="G1184" i="40"/>
  <c r="F1184" i="40"/>
  <c r="G1183" i="40"/>
  <c r="F1183" i="40"/>
  <c r="G1182" i="40"/>
  <c r="F1182" i="40"/>
  <c r="G1181" i="40"/>
  <c r="F1181" i="40"/>
  <c r="G1180" i="40"/>
  <c r="F1180" i="40"/>
  <c r="G1179" i="40"/>
  <c r="F1179" i="40"/>
  <c r="G1178" i="40"/>
  <c r="F1178" i="40"/>
  <c r="G1177" i="40"/>
  <c r="F1177" i="40"/>
  <c r="G1176" i="40"/>
  <c r="F1176" i="40"/>
  <c r="G1175" i="40"/>
  <c r="F1175" i="40"/>
  <c r="G1174" i="40"/>
  <c r="F1174" i="40"/>
  <c r="G1173" i="40"/>
  <c r="F1173" i="40"/>
  <c r="G1172" i="40"/>
  <c r="F1172" i="40"/>
  <c r="G1171" i="40"/>
  <c r="F1171" i="40"/>
  <c r="G1170" i="40"/>
  <c r="F1170" i="40"/>
  <c r="G1169" i="40"/>
  <c r="F1169" i="40"/>
  <c r="G1168" i="40"/>
  <c r="F1168" i="40"/>
  <c r="G1167" i="40"/>
  <c r="F1167" i="40"/>
  <c r="G1166" i="40"/>
  <c r="F1166" i="40"/>
  <c r="G1165" i="40"/>
  <c r="F1165" i="40"/>
  <c r="G1164" i="40"/>
  <c r="F1164" i="40"/>
  <c r="G1163" i="40"/>
  <c r="F1163" i="40"/>
  <c r="G1162" i="40"/>
  <c r="F1162" i="40"/>
  <c r="G1161" i="40"/>
  <c r="F1161" i="40"/>
  <c r="G1160" i="40"/>
  <c r="F1160" i="40"/>
  <c r="G1159" i="40"/>
  <c r="F1159" i="40"/>
  <c r="G1158" i="40"/>
  <c r="F1158" i="40"/>
  <c r="G1157" i="40"/>
  <c r="F1157" i="40"/>
  <c r="G1156" i="40"/>
  <c r="F1156" i="40"/>
  <c r="G1155" i="40"/>
  <c r="F1155" i="40"/>
  <c r="G1154" i="40"/>
  <c r="F1154" i="40"/>
  <c r="G1153" i="40"/>
  <c r="F1153" i="40"/>
  <c r="G1152" i="40"/>
  <c r="F1152" i="40"/>
  <c r="G1151" i="40"/>
  <c r="F1151" i="40"/>
  <c r="G1150" i="40"/>
  <c r="F1150" i="40"/>
  <c r="G1149" i="40"/>
  <c r="F1149" i="40"/>
  <c r="G1148" i="40"/>
  <c r="F1148" i="40"/>
  <c r="G1147" i="40"/>
  <c r="F1147" i="40"/>
  <c r="G1146" i="40"/>
  <c r="F1146" i="40"/>
  <c r="G1145" i="40"/>
  <c r="F1145" i="40"/>
  <c r="G1144" i="40"/>
  <c r="F1144" i="40"/>
  <c r="G1143" i="40"/>
  <c r="F1143" i="40"/>
  <c r="G1142" i="40"/>
  <c r="F1142" i="40"/>
  <c r="G1141" i="40"/>
  <c r="F1141" i="40"/>
  <c r="G1140" i="40"/>
  <c r="F1140" i="40"/>
  <c r="G1139" i="40"/>
  <c r="F1139" i="40"/>
  <c r="G1138" i="40"/>
  <c r="F1138" i="40"/>
  <c r="G1137" i="40"/>
  <c r="F1137" i="40"/>
  <c r="G1136" i="40"/>
  <c r="F1136" i="40"/>
  <c r="G1135" i="40"/>
  <c r="F1135" i="40"/>
  <c r="G1134" i="40"/>
  <c r="F1134" i="40"/>
  <c r="G1133" i="40"/>
  <c r="F1133" i="40"/>
  <c r="G1132" i="40"/>
  <c r="F1132" i="40"/>
  <c r="G1131" i="40"/>
  <c r="F1131" i="40"/>
  <c r="G1130" i="40"/>
  <c r="F1130" i="40"/>
  <c r="G1129" i="40"/>
  <c r="F1129" i="40"/>
  <c r="G1128" i="40"/>
  <c r="F1128" i="40"/>
  <c r="G1127" i="40"/>
  <c r="F1127" i="40"/>
  <c r="G1126" i="40"/>
  <c r="F1126" i="40"/>
  <c r="G1125" i="40"/>
  <c r="F1125" i="40"/>
  <c r="G1124" i="40"/>
  <c r="F1124" i="40"/>
  <c r="G1123" i="40"/>
  <c r="F1123" i="40"/>
  <c r="G1122" i="40"/>
  <c r="F1122" i="40"/>
  <c r="G1121" i="40"/>
  <c r="F1121" i="40"/>
  <c r="G1120" i="40"/>
  <c r="F1120" i="40"/>
  <c r="G1119" i="40"/>
  <c r="F1119" i="40"/>
  <c r="G1118" i="40"/>
  <c r="F1118" i="40"/>
  <c r="G1117" i="40"/>
  <c r="F1117" i="40"/>
  <c r="G1116" i="40"/>
  <c r="F1116" i="40"/>
  <c r="G1115" i="40"/>
  <c r="F1115" i="40"/>
  <c r="G1114" i="40"/>
  <c r="F1114" i="40"/>
  <c r="G1113" i="40"/>
  <c r="F1113" i="40"/>
  <c r="G1112" i="40"/>
  <c r="F1112" i="40"/>
  <c r="G1111" i="40"/>
  <c r="F1111" i="40"/>
  <c r="G1110" i="40"/>
  <c r="F1110" i="40"/>
  <c r="G1109" i="40"/>
  <c r="F1109" i="40"/>
  <c r="G1108" i="40"/>
  <c r="F1108" i="40"/>
  <c r="G1107" i="40"/>
  <c r="F1107" i="40"/>
  <c r="G1106" i="40"/>
  <c r="F1106" i="40"/>
  <c r="G1105" i="40"/>
  <c r="F1105" i="40"/>
  <c r="G1104" i="40"/>
  <c r="F1104" i="40"/>
  <c r="G1103" i="40"/>
  <c r="F1103" i="40"/>
  <c r="G1102" i="40"/>
  <c r="F1102" i="40"/>
  <c r="G1101" i="40"/>
  <c r="F1101" i="40"/>
  <c r="G1100" i="40"/>
  <c r="F1100" i="40"/>
  <c r="G1099" i="40"/>
  <c r="F1099" i="40"/>
  <c r="G1098" i="40"/>
  <c r="F1098" i="40"/>
  <c r="G1097" i="40"/>
  <c r="F1097" i="40"/>
  <c r="G1096" i="40"/>
  <c r="F1096" i="40"/>
  <c r="G1095" i="40"/>
  <c r="F1095" i="40"/>
  <c r="G1094" i="40"/>
  <c r="F1094" i="40"/>
  <c r="G1093" i="40"/>
  <c r="F1093" i="40"/>
  <c r="G1092" i="40"/>
  <c r="F1092" i="40"/>
  <c r="G1091" i="40"/>
  <c r="F1091" i="40"/>
  <c r="G1090" i="40"/>
  <c r="F1090" i="40"/>
  <c r="G1089" i="40"/>
  <c r="F1089" i="40"/>
  <c r="G1088" i="40"/>
  <c r="F1088" i="40"/>
  <c r="G1087" i="40"/>
  <c r="F1087" i="40"/>
  <c r="G1086" i="40"/>
  <c r="F1086" i="40"/>
  <c r="G1085" i="40"/>
  <c r="F1085" i="40"/>
  <c r="G1084" i="40"/>
  <c r="F1084" i="40"/>
  <c r="G1083" i="40"/>
  <c r="F1083" i="40"/>
  <c r="G1082" i="40"/>
  <c r="F1082" i="40"/>
  <c r="G1081" i="40"/>
  <c r="F1081" i="40"/>
  <c r="G1080" i="40"/>
  <c r="F1080" i="40"/>
  <c r="G1079" i="40"/>
  <c r="F1079" i="40"/>
  <c r="G1078" i="40"/>
  <c r="F1078" i="40"/>
  <c r="G1077" i="40"/>
  <c r="F1077" i="40"/>
  <c r="G1076" i="40"/>
  <c r="F1076" i="40"/>
  <c r="G1075" i="40"/>
  <c r="F1075" i="40"/>
  <c r="G1074" i="40"/>
  <c r="F1074" i="40"/>
  <c r="G1073" i="40"/>
  <c r="F1073" i="40"/>
  <c r="G1072" i="40"/>
  <c r="F1072" i="40"/>
  <c r="G1071" i="40"/>
  <c r="F1071" i="40"/>
  <c r="G1070" i="40"/>
  <c r="F1070" i="40"/>
  <c r="G1069" i="40"/>
  <c r="F1069" i="40"/>
  <c r="G1068" i="40"/>
  <c r="F1068" i="40"/>
  <c r="G1067" i="40"/>
  <c r="F1067" i="40"/>
  <c r="G1066" i="40"/>
  <c r="F1066" i="40"/>
  <c r="G1065" i="40"/>
  <c r="F1065" i="40"/>
  <c r="G1064" i="40"/>
  <c r="F1064" i="40"/>
  <c r="G1063" i="40"/>
  <c r="F1063" i="40"/>
  <c r="G1062" i="40"/>
  <c r="F1062" i="40"/>
  <c r="G1061" i="40"/>
  <c r="F1061" i="40"/>
  <c r="G1060" i="40"/>
  <c r="F1060" i="40"/>
  <c r="G1059" i="40"/>
  <c r="F1059" i="40"/>
  <c r="G1058" i="40"/>
  <c r="F1058" i="40"/>
  <c r="G1057" i="40"/>
  <c r="F1057" i="40"/>
  <c r="G1056" i="40"/>
  <c r="F1056" i="40"/>
  <c r="G1055" i="40"/>
  <c r="F1055" i="40"/>
  <c r="G1054" i="40"/>
  <c r="F1054" i="40"/>
  <c r="G1053" i="40"/>
  <c r="F1053" i="40"/>
  <c r="G1052" i="40"/>
  <c r="F1052" i="40"/>
  <c r="G1051" i="40"/>
  <c r="F1051" i="40"/>
  <c r="G1050" i="40"/>
  <c r="F1050" i="40"/>
  <c r="G1049" i="40"/>
  <c r="F1049" i="40"/>
  <c r="G1048" i="40"/>
  <c r="F1048" i="40"/>
  <c r="G1047" i="40"/>
  <c r="F1047" i="40"/>
  <c r="G1046" i="40"/>
  <c r="F1046" i="40"/>
  <c r="G1045" i="40"/>
  <c r="F1045" i="40"/>
  <c r="G1044" i="40"/>
  <c r="F1044" i="40"/>
  <c r="G1043" i="40"/>
  <c r="F1043" i="40"/>
  <c r="G1042" i="40"/>
  <c r="F1042" i="40"/>
  <c r="G1041" i="40"/>
  <c r="F1041" i="40"/>
  <c r="G1040" i="40"/>
  <c r="F1040" i="40"/>
  <c r="G1039" i="40"/>
  <c r="F1039" i="40"/>
  <c r="G1038" i="40"/>
  <c r="F1038" i="40"/>
  <c r="G1037" i="40"/>
  <c r="F1037" i="40"/>
  <c r="G1036" i="40"/>
  <c r="F1036" i="40"/>
  <c r="G1035" i="40"/>
  <c r="F1035" i="40"/>
  <c r="G1034" i="40"/>
  <c r="F1034" i="40"/>
  <c r="G1033" i="40"/>
  <c r="F1033" i="40"/>
  <c r="G1032" i="40"/>
  <c r="F1032" i="40"/>
  <c r="G1031" i="40"/>
  <c r="F1031" i="40"/>
  <c r="G1030" i="40"/>
  <c r="F1030" i="40"/>
  <c r="G1029" i="40"/>
  <c r="F1029" i="40"/>
  <c r="G1028" i="40"/>
  <c r="F1028" i="40"/>
  <c r="G1027" i="40"/>
  <c r="F1027" i="40"/>
  <c r="G1026" i="40"/>
  <c r="F1026" i="40"/>
  <c r="G1025" i="40"/>
  <c r="F1025" i="40"/>
  <c r="G1024" i="40"/>
  <c r="F1024" i="40"/>
  <c r="G1023" i="40"/>
  <c r="F1023" i="40"/>
  <c r="G1022" i="40"/>
  <c r="F1022" i="40"/>
  <c r="G1021" i="40"/>
  <c r="F1021" i="40"/>
  <c r="G1020" i="40"/>
  <c r="F1020" i="40"/>
  <c r="G1019" i="40"/>
  <c r="F1019" i="40"/>
  <c r="G1018" i="40"/>
  <c r="F1018" i="40"/>
  <c r="G1017" i="40"/>
  <c r="F1017" i="40"/>
  <c r="G1016" i="40"/>
  <c r="F1016" i="40"/>
  <c r="G1015" i="40"/>
  <c r="F1015" i="40"/>
  <c r="G1014" i="40"/>
  <c r="F1014" i="40"/>
  <c r="G1013" i="40"/>
  <c r="F1013" i="40"/>
  <c r="G1012" i="40"/>
  <c r="F1012" i="40"/>
  <c r="G1011" i="40"/>
  <c r="F1011" i="40"/>
  <c r="G1010" i="40"/>
  <c r="F1010" i="40"/>
  <c r="G1009" i="40"/>
  <c r="F1009" i="40"/>
  <c r="G1008" i="40"/>
  <c r="F1008" i="40"/>
  <c r="G1007" i="40"/>
  <c r="F1007" i="40"/>
  <c r="G1006" i="40"/>
  <c r="F1006" i="40"/>
  <c r="G1005" i="40"/>
  <c r="F1005" i="40"/>
  <c r="G1004" i="40"/>
  <c r="F1004" i="40"/>
  <c r="G1003" i="40"/>
  <c r="F1003" i="40"/>
  <c r="G1002" i="40"/>
  <c r="F1002" i="40"/>
  <c r="G1001" i="40"/>
  <c r="F1001" i="40"/>
  <c r="G1000" i="40"/>
  <c r="F1000" i="40"/>
  <c r="G999" i="40"/>
  <c r="F999" i="40"/>
  <c r="G998" i="40"/>
  <c r="F998" i="40"/>
  <c r="G997" i="40"/>
  <c r="F997" i="40"/>
  <c r="G996" i="40"/>
  <c r="F996" i="40"/>
  <c r="G995" i="40"/>
  <c r="F995" i="40"/>
  <c r="G994" i="40"/>
  <c r="F994" i="40"/>
  <c r="G993" i="40"/>
  <c r="F993" i="40"/>
  <c r="G992" i="40"/>
  <c r="F992" i="40"/>
  <c r="G991" i="40"/>
  <c r="F991" i="40"/>
  <c r="G990" i="40"/>
  <c r="F990" i="40"/>
  <c r="G989" i="40"/>
  <c r="F989" i="40"/>
  <c r="G988" i="40"/>
  <c r="F988" i="40"/>
  <c r="G987" i="40"/>
  <c r="F987" i="40"/>
  <c r="G986" i="40"/>
  <c r="F986" i="40"/>
  <c r="G985" i="40"/>
  <c r="F985" i="40"/>
  <c r="G984" i="40"/>
  <c r="F984" i="40"/>
  <c r="G983" i="40"/>
  <c r="F983" i="40"/>
  <c r="G982" i="40"/>
  <c r="F982" i="40"/>
  <c r="G981" i="40"/>
  <c r="F981" i="40"/>
  <c r="G980" i="40"/>
  <c r="F980" i="40"/>
  <c r="G979" i="40"/>
  <c r="F979" i="40"/>
  <c r="G978" i="40"/>
  <c r="F978" i="40"/>
  <c r="G977" i="40"/>
  <c r="F977" i="40"/>
  <c r="G976" i="40"/>
  <c r="F976" i="40"/>
  <c r="G975" i="40"/>
  <c r="F975" i="40"/>
  <c r="G974" i="40"/>
  <c r="F974" i="40"/>
  <c r="G973" i="40"/>
  <c r="F973" i="40"/>
  <c r="G972" i="40"/>
  <c r="F972" i="40"/>
  <c r="G971" i="40"/>
  <c r="F971" i="40"/>
  <c r="G970" i="40"/>
  <c r="F970" i="40"/>
  <c r="G969" i="40"/>
  <c r="F969" i="40"/>
  <c r="G968" i="40"/>
  <c r="F968" i="40"/>
  <c r="G967" i="40"/>
  <c r="F967" i="40"/>
  <c r="G966" i="40"/>
  <c r="F966" i="40"/>
  <c r="G965" i="40"/>
  <c r="F965" i="40"/>
  <c r="G964" i="40"/>
  <c r="F964" i="40"/>
  <c r="G963" i="40"/>
  <c r="F963" i="40"/>
  <c r="G962" i="40"/>
  <c r="F962" i="40"/>
  <c r="G961" i="40"/>
  <c r="F961" i="40"/>
  <c r="G960" i="40"/>
  <c r="F960" i="40"/>
  <c r="G959" i="40"/>
  <c r="F959" i="40"/>
  <c r="G958" i="40"/>
  <c r="F958" i="40"/>
  <c r="G957" i="40"/>
  <c r="F957" i="40"/>
  <c r="G956" i="40"/>
  <c r="F956" i="40"/>
  <c r="G955" i="40"/>
  <c r="F955" i="40"/>
  <c r="G954" i="40"/>
  <c r="F954" i="40"/>
  <c r="G953" i="40"/>
  <c r="F953" i="40"/>
  <c r="G952" i="40"/>
  <c r="F952" i="40"/>
  <c r="G951" i="40"/>
  <c r="F951" i="40"/>
  <c r="G950" i="40"/>
  <c r="F950" i="40"/>
  <c r="G949" i="40"/>
  <c r="F949" i="40"/>
  <c r="G948" i="40"/>
  <c r="F948" i="40"/>
  <c r="G947" i="40"/>
  <c r="F947" i="40"/>
  <c r="G946" i="40"/>
  <c r="F946" i="40"/>
  <c r="G945" i="40"/>
  <c r="F945" i="40"/>
  <c r="G944" i="40"/>
  <c r="F944" i="40"/>
  <c r="G943" i="40"/>
  <c r="F943" i="40"/>
  <c r="G942" i="40"/>
  <c r="F942" i="40"/>
  <c r="G941" i="40"/>
  <c r="F941" i="40"/>
  <c r="G940" i="40"/>
  <c r="F940" i="40"/>
  <c r="G939" i="40"/>
  <c r="F939" i="40"/>
  <c r="G938" i="40"/>
  <c r="F938" i="40"/>
  <c r="G937" i="40"/>
  <c r="F937" i="40"/>
  <c r="G936" i="40"/>
  <c r="F936" i="40"/>
  <c r="G935" i="40"/>
  <c r="F935" i="40"/>
  <c r="G934" i="40"/>
  <c r="F934" i="40"/>
  <c r="G933" i="40"/>
  <c r="F933" i="40"/>
  <c r="G932" i="40"/>
  <c r="F932" i="40"/>
  <c r="G931" i="40"/>
  <c r="F931" i="40"/>
  <c r="G930" i="40"/>
  <c r="F930" i="40"/>
  <c r="G929" i="40"/>
  <c r="F929" i="40"/>
  <c r="G928" i="40"/>
  <c r="F928" i="40"/>
  <c r="G927" i="40"/>
  <c r="F927" i="40"/>
  <c r="G926" i="40"/>
  <c r="F926" i="40"/>
  <c r="G925" i="40"/>
  <c r="F925" i="40"/>
  <c r="G924" i="40"/>
  <c r="F924" i="40"/>
  <c r="G923" i="40"/>
  <c r="F923" i="40"/>
  <c r="G922" i="40"/>
  <c r="F922" i="40"/>
  <c r="G921" i="40"/>
  <c r="F921" i="40"/>
  <c r="G920" i="40"/>
  <c r="F920" i="40"/>
  <c r="G919" i="40"/>
  <c r="F919" i="40"/>
  <c r="G918" i="40"/>
  <c r="F918" i="40"/>
  <c r="G917" i="40"/>
  <c r="F917" i="40"/>
  <c r="G916" i="40"/>
  <c r="F916" i="40"/>
  <c r="G915" i="40"/>
  <c r="F915" i="40"/>
  <c r="G914" i="40"/>
  <c r="F914" i="40"/>
  <c r="G913" i="40"/>
  <c r="F913" i="40"/>
  <c r="G912" i="40"/>
  <c r="F912" i="40"/>
  <c r="G911" i="40"/>
  <c r="F911" i="40"/>
  <c r="G910" i="40"/>
  <c r="F910" i="40"/>
  <c r="G909" i="40"/>
  <c r="F909" i="40"/>
  <c r="G908" i="40"/>
  <c r="F908" i="40"/>
  <c r="G907" i="40"/>
  <c r="F907" i="40"/>
  <c r="G906" i="40"/>
  <c r="F906" i="40"/>
  <c r="G905" i="40"/>
  <c r="F905" i="40"/>
  <c r="G904" i="40"/>
  <c r="F904" i="40"/>
  <c r="G903" i="40"/>
  <c r="F903" i="40"/>
  <c r="G902" i="40"/>
  <c r="F902" i="40"/>
  <c r="G901" i="40"/>
  <c r="F901" i="40"/>
  <c r="G900" i="40"/>
  <c r="F900" i="40"/>
  <c r="G899" i="40"/>
  <c r="F899" i="40"/>
  <c r="G898" i="40"/>
  <c r="F898" i="40"/>
  <c r="G897" i="40"/>
  <c r="F897" i="40"/>
  <c r="G896" i="40"/>
  <c r="F896" i="40"/>
  <c r="G895" i="40"/>
  <c r="F895" i="40"/>
  <c r="G894" i="40"/>
  <c r="F894" i="40"/>
  <c r="G893" i="40"/>
  <c r="F893" i="40"/>
  <c r="G892" i="40"/>
  <c r="F892" i="40"/>
  <c r="G891" i="40"/>
  <c r="F891" i="40"/>
  <c r="G890" i="40"/>
  <c r="F890" i="40"/>
  <c r="G889" i="40"/>
  <c r="F889" i="40"/>
  <c r="G888" i="40"/>
  <c r="F888" i="40"/>
  <c r="G887" i="40"/>
  <c r="F887" i="40"/>
  <c r="G886" i="40"/>
  <c r="F886" i="40"/>
  <c r="G885" i="40"/>
  <c r="F885" i="40"/>
  <c r="G884" i="40"/>
  <c r="F884" i="40"/>
  <c r="G883" i="40"/>
  <c r="F883" i="40"/>
  <c r="G882" i="40"/>
  <c r="F882" i="40"/>
  <c r="G881" i="40"/>
  <c r="F881" i="40"/>
  <c r="G880" i="40"/>
  <c r="F880" i="40"/>
  <c r="G879" i="40"/>
  <c r="F879" i="40"/>
  <c r="G878" i="40"/>
  <c r="F878" i="40"/>
  <c r="G877" i="40"/>
  <c r="F877" i="40"/>
  <c r="G876" i="40"/>
  <c r="F876" i="40"/>
  <c r="G875" i="40"/>
  <c r="F875" i="40"/>
  <c r="G874" i="40"/>
  <c r="F874" i="40"/>
  <c r="G873" i="40"/>
  <c r="F873" i="40"/>
  <c r="G872" i="40"/>
  <c r="F872" i="40"/>
  <c r="G871" i="40"/>
  <c r="F871" i="40"/>
  <c r="G870" i="40"/>
  <c r="F870" i="40"/>
  <c r="G869" i="40"/>
  <c r="F869" i="40"/>
  <c r="G868" i="40"/>
  <c r="F868" i="40"/>
  <c r="G867" i="40"/>
  <c r="F867" i="40"/>
  <c r="G866" i="40"/>
  <c r="F866" i="40"/>
  <c r="G865" i="40"/>
  <c r="F865" i="40"/>
  <c r="G864" i="40"/>
  <c r="F864" i="40"/>
  <c r="G863" i="40"/>
  <c r="F863" i="40"/>
  <c r="G862" i="40"/>
  <c r="F862" i="40"/>
  <c r="G861" i="40"/>
  <c r="F861" i="40"/>
  <c r="G860" i="40"/>
  <c r="F860" i="40"/>
  <c r="G859" i="40"/>
  <c r="F859" i="40"/>
  <c r="G858" i="40"/>
  <c r="F858" i="40"/>
  <c r="G857" i="40"/>
  <c r="F857" i="40"/>
  <c r="G856" i="40"/>
  <c r="F856" i="40"/>
  <c r="G855" i="40"/>
  <c r="F855" i="40"/>
  <c r="G854" i="40"/>
  <c r="F854" i="40"/>
  <c r="G853" i="40"/>
  <c r="F853" i="40"/>
  <c r="G852" i="40"/>
  <c r="F852" i="40"/>
  <c r="G851" i="40"/>
  <c r="F851" i="40"/>
  <c r="G850" i="40"/>
  <c r="F850" i="40"/>
  <c r="G849" i="40"/>
  <c r="F849" i="40"/>
  <c r="G848" i="40"/>
  <c r="F848" i="40"/>
  <c r="G847" i="40"/>
  <c r="F847" i="40"/>
  <c r="G846" i="40"/>
  <c r="F846" i="40"/>
  <c r="G845" i="40"/>
  <c r="F845" i="40"/>
  <c r="G844" i="40"/>
  <c r="F844" i="40"/>
  <c r="G843" i="40"/>
  <c r="F843" i="40"/>
  <c r="G842" i="40"/>
  <c r="F842" i="40"/>
  <c r="G841" i="40"/>
  <c r="F841" i="40"/>
  <c r="G840" i="40"/>
  <c r="F840" i="40"/>
  <c r="G839" i="40"/>
  <c r="F839" i="40"/>
  <c r="G838" i="40"/>
  <c r="F838" i="40"/>
  <c r="G837" i="40"/>
  <c r="F837" i="40"/>
  <c r="G836" i="40"/>
  <c r="F836" i="40"/>
  <c r="G835" i="40"/>
  <c r="F835" i="40"/>
  <c r="G834" i="40"/>
  <c r="F834" i="40"/>
  <c r="G833" i="40"/>
  <c r="F833" i="40"/>
  <c r="G832" i="40"/>
  <c r="F832" i="40"/>
  <c r="G831" i="40"/>
  <c r="F831" i="40"/>
  <c r="G830" i="40"/>
  <c r="F830" i="40"/>
  <c r="G829" i="40"/>
  <c r="F829" i="40"/>
  <c r="G828" i="40"/>
  <c r="F828" i="40"/>
  <c r="G827" i="40"/>
  <c r="F827" i="40"/>
  <c r="G826" i="40"/>
  <c r="F826" i="40"/>
  <c r="G825" i="40"/>
  <c r="F825" i="40"/>
  <c r="G824" i="40"/>
  <c r="F824" i="40"/>
  <c r="G823" i="40"/>
  <c r="F823" i="40"/>
  <c r="G822" i="40"/>
  <c r="F822" i="40"/>
  <c r="G821" i="40"/>
  <c r="F821" i="40"/>
  <c r="G820" i="40"/>
  <c r="F820" i="40"/>
  <c r="G819" i="40"/>
  <c r="F819" i="40"/>
  <c r="G818" i="40"/>
  <c r="F818" i="40"/>
  <c r="G817" i="40"/>
  <c r="F817" i="40"/>
  <c r="G816" i="40"/>
  <c r="F816" i="40"/>
  <c r="G815" i="40"/>
  <c r="F815" i="40"/>
  <c r="G814" i="40"/>
  <c r="F814" i="40"/>
  <c r="G813" i="40"/>
  <c r="F813" i="40"/>
  <c r="G812" i="40"/>
  <c r="F812" i="40"/>
  <c r="G811" i="40"/>
  <c r="F811" i="40"/>
  <c r="G810" i="40"/>
  <c r="F810" i="40"/>
  <c r="G809" i="40"/>
  <c r="F809" i="40"/>
  <c r="G808" i="40"/>
  <c r="F808" i="40"/>
  <c r="G807" i="40"/>
  <c r="F807" i="40"/>
  <c r="G806" i="40"/>
  <c r="F806" i="40"/>
  <c r="G805" i="40"/>
  <c r="F805" i="40"/>
  <c r="G804" i="40"/>
  <c r="F804" i="40"/>
  <c r="G803" i="40"/>
  <c r="F803" i="40"/>
  <c r="G802" i="40"/>
  <c r="F802" i="40"/>
  <c r="G801" i="40"/>
  <c r="F801" i="40"/>
  <c r="G800" i="40"/>
  <c r="F800" i="40"/>
  <c r="G799" i="40"/>
  <c r="F799" i="40"/>
  <c r="G798" i="40"/>
  <c r="F798" i="40"/>
  <c r="G797" i="40"/>
  <c r="F797" i="40"/>
  <c r="G796" i="40"/>
  <c r="F796" i="40"/>
  <c r="G795" i="40"/>
  <c r="F795" i="40"/>
  <c r="G794" i="40"/>
  <c r="F794" i="40"/>
  <c r="G793" i="40"/>
  <c r="F793" i="40"/>
  <c r="G792" i="40"/>
  <c r="F792" i="40"/>
  <c r="G791" i="40"/>
  <c r="F791" i="40"/>
  <c r="G790" i="40"/>
  <c r="F790" i="40"/>
  <c r="G789" i="40"/>
  <c r="F789" i="40"/>
  <c r="G788" i="40"/>
  <c r="F788" i="40"/>
  <c r="G787" i="40"/>
  <c r="F787" i="40"/>
  <c r="G786" i="40"/>
  <c r="F786" i="40"/>
  <c r="G785" i="40"/>
  <c r="F785" i="40"/>
  <c r="G784" i="40"/>
  <c r="F784" i="40"/>
  <c r="G783" i="40"/>
  <c r="F783" i="40"/>
  <c r="G782" i="40"/>
  <c r="F782" i="40"/>
  <c r="G781" i="40"/>
  <c r="F781" i="40"/>
  <c r="G780" i="40"/>
  <c r="F780" i="40"/>
  <c r="G779" i="40"/>
  <c r="F779" i="40"/>
  <c r="G778" i="40"/>
  <c r="F778" i="40"/>
  <c r="G777" i="40"/>
  <c r="F777" i="40"/>
  <c r="G776" i="40"/>
  <c r="F776" i="40"/>
  <c r="G775" i="40"/>
  <c r="F775" i="40"/>
  <c r="G774" i="40"/>
  <c r="F774" i="40"/>
  <c r="G773" i="40"/>
  <c r="F773" i="40"/>
  <c r="G772" i="40"/>
  <c r="F772" i="40"/>
  <c r="G771" i="40"/>
  <c r="F771" i="40"/>
  <c r="G770" i="40"/>
  <c r="F770" i="40"/>
  <c r="G769" i="40"/>
  <c r="F769" i="40"/>
  <c r="G768" i="40"/>
  <c r="F768" i="40"/>
  <c r="G767" i="40"/>
  <c r="F767" i="40"/>
  <c r="G766" i="40"/>
  <c r="F766" i="40"/>
  <c r="G765" i="40"/>
  <c r="F765" i="40"/>
  <c r="G764" i="40"/>
  <c r="F764" i="40"/>
  <c r="G763" i="40"/>
  <c r="F763" i="40"/>
  <c r="G762" i="40"/>
  <c r="F762" i="40"/>
  <c r="G761" i="40"/>
  <c r="F761" i="40"/>
  <c r="G760" i="40"/>
  <c r="F760" i="40"/>
  <c r="G759" i="40"/>
  <c r="F759" i="40"/>
  <c r="G758" i="40"/>
  <c r="F758" i="40"/>
  <c r="G757" i="40"/>
  <c r="F757" i="40"/>
  <c r="G756" i="40"/>
  <c r="F756" i="40"/>
  <c r="G755" i="40"/>
  <c r="F755" i="40"/>
  <c r="G754" i="40"/>
  <c r="F754" i="40"/>
  <c r="G753" i="40"/>
  <c r="F753" i="40"/>
  <c r="G752" i="40"/>
  <c r="F752" i="40"/>
  <c r="G751" i="40"/>
  <c r="F751" i="40"/>
  <c r="G750" i="40"/>
  <c r="F750" i="40"/>
  <c r="G749" i="40"/>
  <c r="F749" i="40"/>
  <c r="G748" i="40"/>
  <c r="F748" i="40"/>
  <c r="G747" i="40"/>
  <c r="F747" i="40"/>
  <c r="G746" i="40"/>
  <c r="F746" i="40"/>
  <c r="G745" i="40"/>
  <c r="F745" i="40"/>
  <c r="G744" i="40"/>
  <c r="F744" i="40"/>
  <c r="G743" i="40"/>
  <c r="F743" i="40"/>
  <c r="G742" i="40"/>
  <c r="F742" i="40"/>
  <c r="G741" i="40"/>
  <c r="F741" i="40"/>
  <c r="G740" i="40"/>
  <c r="F740" i="40"/>
  <c r="G739" i="40"/>
  <c r="F739" i="40"/>
  <c r="G738" i="40"/>
  <c r="F738" i="40"/>
  <c r="G737" i="40"/>
  <c r="F737" i="40"/>
  <c r="G736" i="40"/>
  <c r="F736" i="40"/>
  <c r="G735" i="40"/>
  <c r="F735" i="40"/>
  <c r="G734" i="40"/>
  <c r="F734" i="40"/>
  <c r="G733" i="40"/>
  <c r="F733" i="40"/>
  <c r="G732" i="40"/>
  <c r="F732" i="40"/>
  <c r="G731" i="40"/>
  <c r="F731" i="40"/>
  <c r="G730" i="40"/>
  <c r="F730" i="40"/>
  <c r="G729" i="40"/>
  <c r="F729" i="40"/>
  <c r="G728" i="40"/>
  <c r="F728" i="40"/>
  <c r="G727" i="40"/>
  <c r="F727" i="40"/>
  <c r="G726" i="40"/>
  <c r="F726" i="40"/>
  <c r="G725" i="40"/>
  <c r="F725" i="40"/>
  <c r="G724" i="40"/>
  <c r="F724" i="40"/>
  <c r="G723" i="40"/>
  <c r="F723" i="40"/>
  <c r="G722" i="40"/>
  <c r="F722" i="40"/>
  <c r="G721" i="40"/>
  <c r="F721" i="40"/>
  <c r="G720" i="40"/>
  <c r="F720" i="40"/>
  <c r="G719" i="40"/>
  <c r="F719" i="40"/>
  <c r="G718" i="40"/>
  <c r="F718" i="40"/>
  <c r="G717" i="40"/>
  <c r="F717" i="40"/>
  <c r="G716" i="40"/>
  <c r="F716" i="40"/>
  <c r="G715" i="40"/>
  <c r="F715" i="40"/>
  <c r="G714" i="40"/>
  <c r="F714" i="40"/>
  <c r="G713" i="40"/>
  <c r="F713" i="40"/>
  <c r="G712" i="40"/>
  <c r="F712" i="40"/>
  <c r="G711" i="40"/>
  <c r="F711" i="40"/>
  <c r="G710" i="40"/>
  <c r="F710" i="40"/>
  <c r="G709" i="40"/>
  <c r="F709" i="40"/>
  <c r="G708" i="40"/>
  <c r="F708" i="40"/>
  <c r="G707" i="40"/>
  <c r="F707" i="40"/>
  <c r="G706" i="40"/>
  <c r="F706" i="40"/>
  <c r="G705" i="40"/>
  <c r="F705" i="40"/>
  <c r="G704" i="40"/>
  <c r="F704" i="40"/>
  <c r="G703" i="40"/>
  <c r="F703" i="40"/>
  <c r="G702" i="40"/>
  <c r="F702" i="40"/>
  <c r="G701" i="40"/>
  <c r="F701" i="40"/>
  <c r="G700" i="40"/>
  <c r="F700" i="40"/>
  <c r="G699" i="40"/>
  <c r="F699" i="40"/>
  <c r="G698" i="40"/>
  <c r="F698" i="40"/>
  <c r="G697" i="40"/>
  <c r="F697" i="40"/>
  <c r="G696" i="40"/>
  <c r="F696" i="40"/>
  <c r="G695" i="40"/>
  <c r="F695" i="40"/>
  <c r="G694" i="40"/>
  <c r="F694" i="40"/>
  <c r="G693" i="40"/>
  <c r="F693" i="40"/>
  <c r="G692" i="40"/>
  <c r="F692" i="40"/>
  <c r="G691" i="40"/>
  <c r="F691" i="40"/>
  <c r="G690" i="40"/>
  <c r="F690" i="40"/>
  <c r="G689" i="40"/>
  <c r="F689" i="40"/>
  <c r="G688" i="40"/>
  <c r="F688" i="40"/>
  <c r="G687" i="40"/>
  <c r="F687" i="40"/>
  <c r="G686" i="40"/>
  <c r="F686" i="40"/>
  <c r="G685" i="40"/>
  <c r="F685" i="40"/>
  <c r="G684" i="40"/>
  <c r="F684" i="40"/>
  <c r="G683" i="40"/>
  <c r="F683" i="40"/>
  <c r="G682" i="40"/>
  <c r="F682" i="40"/>
  <c r="G681" i="40"/>
  <c r="F681" i="40"/>
  <c r="G680" i="40"/>
  <c r="F680" i="40"/>
  <c r="G679" i="40"/>
  <c r="F679" i="40"/>
  <c r="G678" i="40"/>
  <c r="F678" i="40"/>
  <c r="G677" i="40"/>
  <c r="F677" i="40"/>
  <c r="G676" i="40"/>
  <c r="F676" i="40"/>
  <c r="G675" i="40"/>
  <c r="F675" i="40"/>
  <c r="G674" i="40"/>
  <c r="F674" i="40"/>
  <c r="G673" i="40"/>
  <c r="F673" i="40"/>
  <c r="G672" i="40"/>
  <c r="F672" i="40"/>
  <c r="G671" i="40"/>
  <c r="F671" i="40"/>
  <c r="G670" i="40"/>
  <c r="F670" i="40"/>
  <c r="G669" i="40"/>
  <c r="F669" i="40"/>
  <c r="G668" i="40"/>
  <c r="F668" i="40"/>
  <c r="G667" i="40"/>
  <c r="F667" i="40"/>
  <c r="G666" i="40"/>
  <c r="F666" i="40"/>
  <c r="G665" i="40"/>
  <c r="F665" i="40"/>
  <c r="G664" i="40"/>
  <c r="F664" i="40"/>
  <c r="G663" i="40"/>
  <c r="F663" i="40"/>
  <c r="G662" i="40"/>
  <c r="F662" i="40"/>
  <c r="G661" i="40"/>
  <c r="F661" i="40"/>
  <c r="G660" i="40"/>
  <c r="F660" i="40"/>
  <c r="G659" i="40"/>
  <c r="F659" i="40"/>
  <c r="G658" i="40"/>
  <c r="F658" i="40"/>
  <c r="G657" i="40"/>
  <c r="F657" i="40"/>
  <c r="G656" i="40"/>
  <c r="F656" i="40"/>
  <c r="G655" i="40"/>
  <c r="F655" i="40"/>
  <c r="G654" i="40"/>
  <c r="F654" i="40"/>
  <c r="G653" i="40"/>
  <c r="F653" i="40"/>
  <c r="G652" i="40"/>
  <c r="F652" i="40"/>
  <c r="G651" i="40"/>
  <c r="F651" i="40"/>
  <c r="G650" i="40"/>
  <c r="F650" i="40"/>
  <c r="G649" i="40"/>
  <c r="F649" i="40"/>
  <c r="G648" i="40"/>
  <c r="F648" i="40"/>
  <c r="G647" i="40"/>
  <c r="F647" i="40"/>
  <c r="G646" i="40"/>
  <c r="F646" i="40"/>
  <c r="G645" i="40"/>
  <c r="F645" i="40"/>
  <c r="G644" i="40"/>
  <c r="F644" i="40"/>
  <c r="G643" i="40"/>
  <c r="F643" i="40"/>
  <c r="G642" i="40"/>
  <c r="F642" i="40"/>
  <c r="G641" i="40"/>
  <c r="F641" i="40"/>
  <c r="G640" i="40"/>
  <c r="F640" i="40"/>
  <c r="G639" i="40"/>
  <c r="F639" i="40"/>
  <c r="G638" i="40"/>
  <c r="F638" i="40"/>
  <c r="G637" i="40"/>
  <c r="F637" i="40"/>
  <c r="G636" i="40"/>
  <c r="F636" i="40"/>
  <c r="G635" i="40"/>
  <c r="F635" i="40"/>
  <c r="G634" i="40"/>
  <c r="F634" i="40"/>
  <c r="G633" i="40"/>
  <c r="F633" i="40"/>
  <c r="G632" i="40"/>
  <c r="F632" i="40"/>
  <c r="G631" i="40"/>
  <c r="F631" i="40"/>
  <c r="G630" i="40"/>
  <c r="F630" i="40"/>
  <c r="G629" i="40"/>
  <c r="F629" i="40"/>
  <c r="G628" i="40"/>
  <c r="F628" i="40"/>
  <c r="G627" i="40"/>
  <c r="F627" i="40"/>
  <c r="G626" i="40"/>
  <c r="F626" i="40"/>
  <c r="G625" i="40"/>
  <c r="F625" i="40"/>
  <c r="G624" i="40"/>
  <c r="F624" i="40"/>
  <c r="G623" i="40"/>
  <c r="F623" i="40"/>
  <c r="G622" i="40"/>
  <c r="F622" i="40"/>
  <c r="G621" i="40"/>
  <c r="F621" i="40"/>
  <c r="G620" i="40"/>
  <c r="F620" i="40"/>
  <c r="G619" i="40"/>
  <c r="F619" i="40"/>
  <c r="G618" i="40"/>
  <c r="F618" i="40"/>
  <c r="G617" i="40"/>
  <c r="F617" i="40"/>
  <c r="G616" i="40"/>
  <c r="F616" i="40"/>
  <c r="G615" i="40"/>
  <c r="F615" i="40"/>
  <c r="G614" i="40"/>
  <c r="F614" i="40"/>
  <c r="G613" i="40"/>
  <c r="F613" i="40"/>
  <c r="G612" i="40"/>
  <c r="F612" i="40"/>
  <c r="G611" i="40"/>
  <c r="F611" i="40"/>
  <c r="G610" i="40"/>
  <c r="F610" i="40"/>
  <c r="G609" i="40"/>
  <c r="F609" i="40"/>
  <c r="G608" i="40"/>
  <c r="F608" i="40"/>
  <c r="G607" i="40"/>
  <c r="F607" i="40"/>
  <c r="G606" i="40"/>
  <c r="F606" i="40"/>
  <c r="G605" i="40"/>
  <c r="F605" i="40"/>
  <c r="G604" i="40"/>
  <c r="F604" i="40"/>
  <c r="G603" i="40"/>
  <c r="F603" i="40"/>
  <c r="G602" i="40"/>
  <c r="F602" i="40"/>
  <c r="G601" i="40"/>
  <c r="F601" i="40"/>
  <c r="G600" i="40"/>
  <c r="F600" i="40"/>
  <c r="G599" i="40"/>
  <c r="F599" i="40"/>
  <c r="G598" i="40"/>
  <c r="F598" i="40"/>
  <c r="G597" i="40"/>
  <c r="F597" i="40"/>
  <c r="G596" i="40"/>
  <c r="F596" i="40"/>
  <c r="G595" i="40"/>
  <c r="F595" i="40"/>
  <c r="G594" i="40"/>
  <c r="F594" i="40"/>
  <c r="G593" i="40"/>
  <c r="F593" i="40"/>
  <c r="G592" i="40"/>
  <c r="F592" i="40"/>
  <c r="G591" i="40"/>
  <c r="F591" i="40"/>
  <c r="G590" i="40"/>
  <c r="F590" i="40"/>
  <c r="G589" i="40"/>
  <c r="F589" i="40"/>
  <c r="G588" i="40"/>
  <c r="F588" i="40"/>
  <c r="G587" i="40"/>
  <c r="F587" i="40"/>
  <c r="G586" i="40"/>
  <c r="F586" i="40"/>
  <c r="G585" i="40"/>
  <c r="F585" i="40"/>
  <c r="G584" i="40"/>
  <c r="F584" i="40"/>
  <c r="G583" i="40"/>
  <c r="F583" i="40"/>
  <c r="G582" i="40"/>
  <c r="F582" i="40"/>
  <c r="G581" i="40"/>
  <c r="F581" i="40"/>
  <c r="G580" i="40"/>
  <c r="F580" i="40"/>
  <c r="G579" i="40"/>
  <c r="F579" i="40"/>
  <c r="G578" i="40"/>
  <c r="F578" i="40"/>
  <c r="G577" i="40"/>
  <c r="F577" i="40"/>
  <c r="G576" i="40"/>
  <c r="F576" i="40"/>
  <c r="G575" i="40"/>
  <c r="F575" i="40"/>
  <c r="G574" i="40"/>
  <c r="F574" i="40"/>
  <c r="G573" i="40"/>
  <c r="F573" i="40"/>
  <c r="G572" i="40"/>
  <c r="F572" i="40"/>
  <c r="G571" i="40"/>
  <c r="F571" i="40"/>
  <c r="G570" i="40"/>
  <c r="F570" i="40"/>
  <c r="G569" i="40"/>
  <c r="F569" i="40"/>
  <c r="G568" i="40"/>
  <c r="F568" i="40"/>
  <c r="G567" i="40"/>
  <c r="F567" i="40"/>
  <c r="G566" i="40"/>
  <c r="F566" i="40"/>
  <c r="G565" i="40"/>
  <c r="F565" i="40"/>
  <c r="G564" i="40"/>
  <c r="F564" i="40"/>
  <c r="G563" i="40"/>
  <c r="F563" i="40"/>
  <c r="G562" i="40"/>
  <c r="F562" i="40"/>
  <c r="G561" i="40"/>
  <c r="F561" i="40"/>
  <c r="G560" i="40"/>
  <c r="F560" i="40"/>
  <c r="G559" i="40"/>
  <c r="F559" i="40"/>
  <c r="G558" i="40"/>
  <c r="F558" i="40"/>
  <c r="G557" i="40"/>
  <c r="F557" i="40"/>
  <c r="G556" i="40"/>
  <c r="F556" i="40"/>
  <c r="G555" i="40"/>
  <c r="F555" i="40"/>
  <c r="G554" i="40"/>
  <c r="F554" i="40"/>
  <c r="G553" i="40"/>
  <c r="F553" i="40"/>
  <c r="G552" i="40"/>
  <c r="F552" i="40"/>
  <c r="G551" i="40"/>
  <c r="F551" i="40"/>
  <c r="G550" i="40"/>
  <c r="F550" i="40"/>
  <c r="G549" i="40"/>
  <c r="F549" i="40"/>
  <c r="G548" i="40"/>
  <c r="F548" i="40"/>
  <c r="G547" i="40"/>
  <c r="F547" i="40"/>
  <c r="G546" i="40"/>
  <c r="F546" i="40"/>
  <c r="G545" i="40"/>
  <c r="F545" i="40"/>
  <c r="G544" i="40"/>
  <c r="F544" i="40"/>
  <c r="G543" i="40"/>
  <c r="F543" i="40"/>
  <c r="G542" i="40"/>
  <c r="F542" i="40"/>
  <c r="G541" i="40"/>
  <c r="F541" i="40"/>
  <c r="G540" i="40"/>
  <c r="F540" i="40"/>
  <c r="G539" i="40"/>
  <c r="F539" i="40"/>
  <c r="G538" i="40"/>
  <c r="F538" i="40"/>
  <c r="G537" i="40"/>
  <c r="F537" i="40"/>
  <c r="G536" i="40"/>
  <c r="F536" i="40"/>
  <c r="G535" i="40"/>
  <c r="F535" i="40"/>
  <c r="G534" i="40"/>
  <c r="F534" i="40"/>
  <c r="G533" i="40"/>
  <c r="F533" i="40"/>
  <c r="G532" i="40"/>
  <c r="F532" i="40"/>
  <c r="G531" i="40"/>
  <c r="F531" i="40"/>
  <c r="G530" i="40"/>
  <c r="F530" i="40"/>
  <c r="G529" i="40"/>
  <c r="F529" i="40"/>
  <c r="G528" i="40"/>
  <c r="F528" i="40"/>
  <c r="G527" i="40"/>
  <c r="F527" i="40"/>
  <c r="G526" i="40"/>
  <c r="F526" i="40"/>
  <c r="G525" i="40"/>
  <c r="F525" i="40"/>
  <c r="G524" i="40"/>
  <c r="F524" i="40"/>
  <c r="G523" i="40"/>
  <c r="F523" i="40"/>
  <c r="G522" i="40"/>
  <c r="F522" i="40"/>
  <c r="G521" i="40"/>
  <c r="F521" i="40"/>
  <c r="G520" i="40"/>
  <c r="F520" i="40"/>
  <c r="G519" i="40"/>
  <c r="F519" i="40"/>
  <c r="G518" i="40"/>
  <c r="F518" i="40"/>
  <c r="G517" i="40"/>
  <c r="F517" i="40"/>
  <c r="G516" i="40"/>
  <c r="F516" i="40"/>
  <c r="G515" i="40"/>
  <c r="F515" i="40"/>
  <c r="G514" i="40"/>
  <c r="F514" i="40"/>
  <c r="G513" i="40"/>
  <c r="F513" i="40"/>
  <c r="G512" i="40"/>
  <c r="F512" i="40"/>
  <c r="G511" i="40"/>
  <c r="F511" i="40"/>
  <c r="G510" i="40"/>
  <c r="F510" i="40"/>
  <c r="G509" i="40"/>
  <c r="F509" i="40"/>
  <c r="G508" i="40"/>
  <c r="F508" i="40"/>
  <c r="G507" i="40"/>
  <c r="F507" i="40"/>
  <c r="G506" i="40"/>
  <c r="F506" i="40"/>
  <c r="G505" i="40"/>
  <c r="F505" i="40"/>
  <c r="G504" i="40"/>
  <c r="F504" i="40"/>
  <c r="G503" i="40"/>
  <c r="F503" i="40"/>
  <c r="G502" i="40"/>
  <c r="F502" i="40"/>
  <c r="G501" i="40"/>
  <c r="F501" i="40"/>
  <c r="G500" i="40"/>
  <c r="F500" i="40"/>
  <c r="G499" i="40"/>
  <c r="F499" i="40"/>
  <c r="G498" i="40"/>
  <c r="F498" i="40"/>
  <c r="G497" i="40"/>
  <c r="F497" i="40"/>
  <c r="G496" i="40"/>
  <c r="F496" i="40"/>
  <c r="G495" i="40"/>
  <c r="F495" i="40"/>
  <c r="G494" i="40"/>
  <c r="F494" i="40"/>
  <c r="G493" i="40"/>
  <c r="F493" i="40"/>
  <c r="G492" i="40"/>
  <c r="F492" i="40"/>
  <c r="G491" i="40"/>
  <c r="F491" i="40"/>
  <c r="G490" i="40"/>
  <c r="F490" i="40"/>
  <c r="G489" i="40"/>
  <c r="F489" i="40"/>
  <c r="G488" i="40"/>
  <c r="F488" i="40"/>
  <c r="G487" i="40"/>
  <c r="F487" i="40"/>
  <c r="G486" i="40"/>
  <c r="F486" i="40"/>
  <c r="G485" i="40"/>
  <c r="F485" i="40"/>
  <c r="G484" i="40"/>
  <c r="F484" i="40"/>
  <c r="G483" i="40"/>
  <c r="F483" i="40"/>
  <c r="G482" i="40"/>
  <c r="F482" i="40"/>
  <c r="G481" i="40"/>
  <c r="F481" i="40"/>
  <c r="G480" i="40"/>
  <c r="F480" i="40"/>
  <c r="G479" i="40"/>
  <c r="F479" i="40"/>
  <c r="G478" i="40"/>
  <c r="F478" i="40"/>
  <c r="G477" i="40"/>
  <c r="F477" i="40"/>
  <c r="G476" i="40"/>
  <c r="F476" i="40"/>
  <c r="G475" i="40"/>
  <c r="F475" i="40"/>
  <c r="G474" i="40"/>
  <c r="F474" i="40"/>
  <c r="G473" i="40"/>
  <c r="F473" i="40"/>
  <c r="G472" i="40"/>
  <c r="F472" i="40"/>
  <c r="G471" i="40"/>
  <c r="F471" i="40"/>
  <c r="G470" i="40"/>
  <c r="F470" i="40"/>
  <c r="G469" i="40"/>
  <c r="F469" i="40"/>
  <c r="G468" i="40"/>
  <c r="F468" i="40"/>
  <c r="G467" i="40"/>
  <c r="F467" i="40"/>
  <c r="G466" i="40"/>
  <c r="F466" i="40"/>
  <c r="G465" i="40"/>
  <c r="F465" i="40"/>
  <c r="G464" i="40"/>
  <c r="F464" i="40"/>
  <c r="G463" i="40"/>
  <c r="F463" i="40"/>
  <c r="G462" i="40"/>
  <c r="F462" i="40"/>
  <c r="G461" i="40"/>
  <c r="F461" i="40"/>
  <c r="G460" i="40"/>
  <c r="F460" i="40"/>
  <c r="G459" i="40"/>
  <c r="F459" i="40"/>
  <c r="G458" i="40"/>
  <c r="F458" i="40"/>
  <c r="G457" i="40"/>
  <c r="F457" i="40"/>
  <c r="G456" i="40"/>
  <c r="F456" i="40"/>
  <c r="G455" i="40"/>
  <c r="F455" i="40"/>
  <c r="G454" i="40"/>
  <c r="F454" i="40"/>
  <c r="G453" i="40"/>
  <c r="F453" i="40"/>
  <c r="G452" i="40"/>
  <c r="F452" i="40"/>
  <c r="G451" i="40"/>
  <c r="F451" i="40"/>
  <c r="G450" i="40"/>
  <c r="F450" i="40"/>
  <c r="G449" i="40"/>
  <c r="F449" i="40"/>
  <c r="G448" i="40"/>
  <c r="F448" i="40"/>
  <c r="G447" i="40"/>
  <c r="F447" i="40"/>
  <c r="G446" i="40"/>
  <c r="F446" i="40"/>
  <c r="G445" i="40"/>
  <c r="F445" i="40"/>
  <c r="G444" i="40"/>
  <c r="F444" i="40"/>
  <c r="G443" i="40"/>
  <c r="F443" i="40"/>
  <c r="G442" i="40"/>
  <c r="F442" i="40"/>
  <c r="G441" i="40"/>
  <c r="F441" i="40"/>
  <c r="G440" i="40"/>
  <c r="F440" i="40"/>
  <c r="G439" i="40"/>
  <c r="F439" i="40"/>
  <c r="G438" i="40"/>
  <c r="F438" i="40"/>
  <c r="G437" i="40"/>
  <c r="F437" i="40"/>
  <c r="G436" i="40"/>
  <c r="F436" i="40"/>
  <c r="G435" i="40"/>
  <c r="F435" i="40"/>
  <c r="G434" i="40"/>
  <c r="F434" i="40"/>
  <c r="G433" i="40"/>
  <c r="F433" i="40"/>
  <c r="G432" i="40"/>
  <c r="F432" i="40"/>
  <c r="G431" i="40"/>
  <c r="F431" i="40"/>
  <c r="G430" i="40"/>
  <c r="F430" i="40"/>
  <c r="G429" i="40"/>
  <c r="F429" i="40"/>
  <c r="G428" i="40"/>
  <c r="F428" i="40"/>
  <c r="G427" i="40"/>
  <c r="F427" i="40"/>
  <c r="G426" i="40"/>
  <c r="F426" i="40"/>
  <c r="G425" i="40"/>
  <c r="F425" i="40"/>
  <c r="G424" i="40"/>
  <c r="F424" i="40"/>
  <c r="G423" i="40"/>
  <c r="F423" i="40"/>
  <c r="G422" i="40"/>
  <c r="F422" i="40"/>
  <c r="G421" i="40"/>
  <c r="F421" i="40"/>
  <c r="G420" i="40"/>
  <c r="F420" i="40"/>
  <c r="G419" i="40"/>
  <c r="F419" i="40"/>
  <c r="G418" i="40"/>
  <c r="F418" i="40"/>
  <c r="G417" i="40"/>
  <c r="F417" i="40"/>
  <c r="G416" i="40"/>
  <c r="F416" i="40"/>
  <c r="G415" i="40"/>
  <c r="F415" i="40"/>
  <c r="G414" i="40"/>
  <c r="F414" i="40"/>
  <c r="G413" i="40"/>
  <c r="F413" i="40"/>
  <c r="G412" i="40"/>
  <c r="F412" i="40"/>
  <c r="G411" i="40"/>
  <c r="F411" i="40"/>
  <c r="G410" i="40"/>
  <c r="F410" i="40"/>
  <c r="G409" i="40"/>
  <c r="F409" i="40"/>
  <c r="G408" i="40"/>
  <c r="F408" i="40"/>
  <c r="G407" i="40"/>
  <c r="F407" i="40"/>
  <c r="G406" i="40"/>
  <c r="F406" i="40"/>
  <c r="G405" i="40"/>
  <c r="F405" i="40"/>
  <c r="G404" i="40"/>
  <c r="F404" i="40"/>
  <c r="G403" i="40"/>
  <c r="F403" i="40"/>
  <c r="G402" i="40"/>
  <c r="F402" i="40"/>
  <c r="G401" i="40"/>
  <c r="F401" i="40"/>
  <c r="G400" i="40"/>
  <c r="F400" i="40"/>
  <c r="G399" i="40"/>
  <c r="F399" i="40"/>
  <c r="G398" i="40"/>
  <c r="F398" i="40"/>
  <c r="G397" i="40"/>
  <c r="F397" i="40"/>
  <c r="G396" i="40"/>
  <c r="F396" i="40"/>
  <c r="G395" i="40"/>
  <c r="F395" i="40"/>
  <c r="G394" i="40"/>
  <c r="F394" i="40"/>
  <c r="G393" i="40"/>
  <c r="F393" i="40"/>
  <c r="G392" i="40"/>
  <c r="F392" i="40"/>
  <c r="G391" i="40"/>
  <c r="F391" i="40"/>
  <c r="G390" i="40"/>
  <c r="F390" i="40"/>
  <c r="G389" i="40"/>
  <c r="F389" i="40"/>
  <c r="G388" i="40"/>
  <c r="F388" i="40"/>
  <c r="G387" i="40"/>
  <c r="F387" i="40"/>
  <c r="G386" i="40"/>
  <c r="F386" i="40"/>
  <c r="G385" i="40"/>
  <c r="F385" i="40"/>
  <c r="G384" i="40"/>
  <c r="F384" i="40"/>
  <c r="G383" i="40"/>
  <c r="F383" i="40"/>
  <c r="G382" i="40"/>
  <c r="F382" i="40"/>
  <c r="G381" i="40"/>
  <c r="F381" i="40"/>
  <c r="G380" i="40"/>
  <c r="F380" i="40"/>
  <c r="G379" i="40"/>
  <c r="F379" i="40"/>
  <c r="G378" i="40"/>
  <c r="F378" i="40"/>
  <c r="G377" i="40"/>
  <c r="F377" i="40"/>
  <c r="G376" i="40"/>
  <c r="F376" i="40"/>
  <c r="G375" i="40"/>
  <c r="F375" i="40"/>
  <c r="G374" i="40"/>
  <c r="F374" i="40"/>
  <c r="G373" i="40"/>
  <c r="F373" i="40"/>
  <c r="G372" i="40"/>
  <c r="F372" i="40"/>
  <c r="G371" i="40"/>
  <c r="F371" i="40"/>
  <c r="G370" i="40"/>
  <c r="F370" i="40"/>
  <c r="G369" i="40"/>
  <c r="F369" i="40"/>
  <c r="G368" i="40"/>
  <c r="F368" i="40"/>
  <c r="G367" i="40"/>
  <c r="F367" i="40"/>
  <c r="G366" i="40"/>
  <c r="F366" i="40"/>
  <c r="G365" i="40"/>
  <c r="F365" i="40"/>
  <c r="G364" i="40"/>
  <c r="F364" i="40"/>
  <c r="G363" i="40"/>
  <c r="F363" i="40"/>
  <c r="G362" i="40"/>
  <c r="F362" i="40"/>
  <c r="G361" i="40"/>
  <c r="F361" i="40"/>
  <c r="G360" i="40"/>
  <c r="F360" i="40"/>
  <c r="G359" i="40"/>
  <c r="F359" i="40"/>
  <c r="G358" i="40"/>
  <c r="F358" i="40"/>
  <c r="G357" i="40"/>
  <c r="F357" i="40"/>
  <c r="G356" i="40"/>
  <c r="F356" i="40"/>
  <c r="G355" i="40"/>
  <c r="F355" i="40"/>
  <c r="G354" i="40"/>
  <c r="F354" i="40"/>
  <c r="G353" i="40"/>
  <c r="F353" i="40"/>
  <c r="G352" i="40"/>
  <c r="F352" i="40"/>
  <c r="G351" i="40"/>
  <c r="F351" i="40"/>
  <c r="G350" i="40"/>
  <c r="F350" i="40"/>
  <c r="G349" i="40"/>
  <c r="F349" i="40"/>
  <c r="G348" i="40"/>
  <c r="F348" i="40"/>
  <c r="G347" i="40"/>
  <c r="F347" i="40"/>
  <c r="G346" i="40"/>
  <c r="F346" i="40"/>
  <c r="G345" i="40"/>
  <c r="F345" i="40"/>
  <c r="G344" i="40"/>
  <c r="F344" i="40"/>
  <c r="G343" i="40"/>
  <c r="F343" i="40"/>
  <c r="G342" i="40"/>
  <c r="F342" i="40"/>
  <c r="G341" i="40"/>
  <c r="F341" i="40"/>
  <c r="G340" i="40"/>
  <c r="F340" i="40"/>
  <c r="G339" i="40"/>
  <c r="F339" i="40"/>
  <c r="G338" i="40"/>
  <c r="F338" i="40"/>
  <c r="G337" i="40"/>
  <c r="F337" i="40"/>
  <c r="G336" i="40"/>
  <c r="F336" i="40"/>
  <c r="G335" i="40"/>
  <c r="F335" i="40"/>
  <c r="G334" i="40"/>
  <c r="F334" i="40"/>
  <c r="G333" i="40"/>
  <c r="F333" i="40"/>
  <c r="G332" i="40"/>
  <c r="F332" i="40"/>
  <c r="G331" i="40"/>
  <c r="F331" i="40"/>
  <c r="G330" i="40"/>
  <c r="F330" i="40"/>
  <c r="G329" i="40"/>
  <c r="F329" i="40"/>
  <c r="G328" i="40"/>
  <c r="F328" i="40"/>
  <c r="G327" i="40"/>
  <c r="F327" i="40"/>
  <c r="G326" i="40"/>
  <c r="F326" i="40"/>
  <c r="G325" i="40"/>
  <c r="F325" i="40"/>
  <c r="G324" i="40"/>
  <c r="F324" i="40"/>
  <c r="G323" i="40"/>
  <c r="F323" i="40"/>
  <c r="G322" i="40"/>
  <c r="F322" i="40"/>
  <c r="G321" i="40"/>
  <c r="F321" i="40"/>
  <c r="G320" i="40"/>
  <c r="F320" i="40"/>
  <c r="G319" i="40"/>
  <c r="F319" i="40"/>
  <c r="G318" i="40"/>
  <c r="F318" i="40"/>
  <c r="G317" i="40"/>
  <c r="F317" i="40"/>
  <c r="G316" i="40"/>
  <c r="F316" i="40"/>
  <c r="G315" i="40"/>
  <c r="F315" i="40"/>
  <c r="G314" i="40"/>
  <c r="F314" i="40"/>
  <c r="G313" i="40"/>
  <c r="F313" i="40"/>
  <c r="G312" i="40"/>
  <c r="F312" i="40"/>
  <c r="G311" i="40"/>
  <c r="F311" i="40"/>
  <c r="G310" i="40"/>
  <c r="F310" i="40"/>
  <c r="G309" i="40"/>
  <c r="F309" i="40"/>
  <c r="G308" i="40"/>
  <c r="F308" i="40"/>
  <c r="G307" i="40"/>
  <c r="F307" i="40"/>
  <c r="G306" i="40"/>
  <c r="F306" i="40"/>
  <c r="G305" i="40"/>
  <c r="F305" i="40"/>
  <c r="G304" i="40"/>
  <c r="F304" i="40"/>
  <c r="G303" i="40"/>
  <c r="F303" i="40"/>
  <c r="G302" i="40"/>
  <c r="F302" i="40"/>
  <c r="G301" i="40"/>
  <c r="F301" i="40"/>
  <c r="G300" i="40"/>
  <c r="F300" i="40"/>
  <c r="G299" i="40"/>
  <c r="F299" i="40"/>
  <c r="G298" i="40"/>
  <c r="F298" i="40"/>
  <c r="G297" i="40"/>
  <c r="F297" i="40"/>
  <c r="G296" i="40"/>
  <c r="F296" i="40"/>
  <c r="G295" i="40"/>
  <c r="F295" i="40"/>
  <c r="G294" i="40"/>
  <c r="F294" i="40"/>
  <c r="G293" i="40"/>
  <c r="F293" i="40"/>
  <c r="G292" i="40"/>
  <c r="F292" i="40"/>
  <c r="G291" i="40"/>
  <c r="F291" i="40"/>
  <c r="G290" i="40"/>
  <c r="F290" i="40"/>
  <c r="G289" i="40"/>
  <c r="F289" i="40"/>
  <c r="G288" i="40"/>
  <c r="F288" i="40"/>
  <c r="G287" i="40"/>
  <c r="F287" i="40"/>
  <c r="G286" i="40"/>
  <c r="F286" i="40"/>
  <c r="G285" i="40"/>
  <c r="F285" i="40"/>
  <c r="G284" i="40"/>
  <c r="F284" i="40"/>
  <c r="G283" i="40"/>
  <c r="F283" i="40"/>
  <c r="G282" i="40"/>
  <c r="F282" i="40"/>
  <c r="G281" i="40"/>
  <c r="F281" i="40"/>
  <c r="G280" i="40"/>
  <c r="F280" i="40"/>
  <c r="G279" i="40"/>
  <c r="F279" i="40"/>
  <c r="G278" i="40"/>
  <c r="F278" i="40"/>
  <c r="G277" i="40"/>
  <c r="F277" i="40"/>
  <c r="G276" i="40"/>
  <c r="F276" i="40"/>
  <c r="G275" i="40"/>
  <c r="F275" i="40"/>
  <c r="G274" i="40"/>
  <c r="F274" i="40"/>
  <c r="G273" i="40"/>
  <c r="F273" i="40"/>
  <c r="G272" i="40"/>
  <c r="F272" i="40"/>
  <c r="G271" i="40"/>
  <c r="F271" i="40"/>
  <c r="G270" i="40"/>
  <c r="F270" i="40"/>
  <c r="G269" i="40"/>
  <c r="F269" i="40"/>
  <c r="G268" i="40"/>
  <c r="F268" i="40"/>
  <c r="G267" i="40"/>
  <c r="F267" i="40"/>
  <c r="G266" i="40"/>
  <c r="F266" i="40"/>
  <c r="G265" i="40"/>
  <c r="F265" i="40"/>
  <c r="G264" i="40"/>
  <c r="F264" i="40"/>
  <c r="G263" i="40"/>
  <c r="F263" i="40"/>
  <c r="G262" i="40"/>
  <c r="F262" i="40"/>
  <c r="G261" i="40"/>
  <c r="F261" i="40"/>
  <c r="G260" i="40"/>
  <c r="F260" i="40"/>
  <c r="G259" i="40"/>
  <c r="F259" i="40"/>
  <c r="G258" i="40"/>
  <c r="F258" i="40"/>
  <c r="G257" i="40"/>
  <c r="F257" i="40"/>
  <c r="G256" i="40"/>
  <c r="F256" i="40"/>
  <c r="G255" i="40"/>
  <c r="F255" i="40"/>
  <c r="G254" i="40"/>
  <c r="F254" i="40"/>
  <c r="G253" i="40"/>
  <c r="F253" i="40"/>
  <c r="G252" i="40"/>
  <c r="F252" i="40"/>
  <c r="G251" i="40"/>
  <c r="F251" i="40"/>
  <c r="G250" i="40"/>
  <c r="F250" i="40"/>
  <c r="G249" i="40"/>
  <c r="F249" i="40"/>
  <c r="G248" i="40"/>
  <c r="F248" i="40"/>
  <c r="G247" i="40"/>
  <c r="F247" i="40"/>
  <c r="G246" i="40"/>
  <c r="F246" i="40"/>
  <c r="G245" i="40"/>
  <c r="F245" i="40"/>
  <c r="G244" i="40"/>
  <c r="F244" i="40"/>
  <c r="G243" i="40"/>
  <c r="F243" i="40"/>
  <c r="G242" i="40"/>
  <c r="F242" i="40"/>
  <c r="G241" i="40"/>
  <c r="F241" i="40"/>
  <c r="G240" i="40"/>
  <c r="F240" i="40"/>
  <c r="G239" i="40"/>
  <c r="F239" i="40"/>
  <c r="G238" i="40"/>
  <c r="F238" i="40"/>
  <c r="G237" i="40"/>
  <c r="F237" i="40"/>
  <c r="G236" i="40"/>
  <c r="F236" i="40"/>
  <c r="G235" i="40"/>
  <c r="F235" i="40"/>
  <c r="G234" i="40"/>
  <c r="F234" i="40"/>
  <c r="G233" i="40"/>
  <c r="F233" i="40"/>
  <c r="G232" i="40"/>
  <c r="F232" i="40"/>
  <c r="G231" i="40"/>
  <c r="F231" i="40"/>
  <c r="G230" i="40"/>
  <c r="F230" i="40"/>
  <c r="G229" i="40"/>
  <c r="F229" i="40"/>
  <c r="G228" i="40"/>
  <c r="F228" i="40"/>
  <c r="G227" i="40"/>
  <c r="F227" i="40"/>
  <c r="G226" i="40"/>
  <c r="F226" i="40"/>
  <c r="G225" i="40"/>
  <c r="F225" i="40"/>
  <c r="G224" i="40"/>
  <c r="F224" i="40"/>
  <c r="G223" i="40"/>
  <c r="F223" i="40"/>
  <c r="G222" i="40"/>
  <c r="F222" i="40"/>
  <c r="G221" i="40"/>
  <c r="F221" i="40"/>
  <c r="G220" i="40"/>
  <c r="F220" i="40"/>
  <c r="G219" i="40"/>
  <c r="F219" i="40"/>
  <c r="G218" i="40"/>
  <c r="F218" i="40"/>
  <c r="G217" i="40"/>
  <c r="F217" i="40"/>
  <c r="G216" i="40"/>
  <c r="F216" i="40"/>
  <c r="G215" i="40"/>
  <c r="F215" i="40"/>
  <c r="G214" i="40"/>
  <c r="F214" i="40"/>
  <c r="G213" i="40"/>
  <c r="F213" i="40"/>
  <c r="G212" i="40"/>
  <c r="F212" i="40"/>
  <c r="G211" i="40"/>
  <c r="F211" i="40"/>
  <c r="G210" i="40"/>
  <c r="F210" i="40"/>
  <c r="G209" i="40"/>
  <c r="F209" i="40"/>
  <c r="G208" i="40"/>
  <c r="F208" i="40"/>
  <c r="G207" i="40"/>
  <c r="F207" i="40"/>
  <c r="G206" i="40"/>
  <c r="F206" i="40"/>
  <c r="G205" i="40"/>
  <c r="F205" i="40"/>
  <c r="G204" i="40"/>
  <c r="F204" i="40"/>
  <c r="G203" i="40"/>
  <c r="F203" i="40"/>
  <c r="G202" i="40"/>
  <c r="F202" i="40"/>
  <c r="G201" i="40"/>
  <c r="F201" i="40"/>
  <c r="G200" i="40"/>
  <c r="F200" i="40"/>
  <c r="G199" i="40"/>
  <c r="F199" i="40"/>
  <c r="G198" i="40"/>
  <c r="F198" i="40"/>
  <c r="G197" i="40"/>
  <c r="F197" i="40"/>
  <c r="G196" i="40"/>
  <c r="F196" i="40"/>
  <c r="G195" i="40"/>
  <c r="F195" i="40"/>
  <c r="G194" i="40"/>
  <c r="F194" i="40"/>
  <c r="G193" i="40"/>
  <c r="F193" i="40"/>
  <c r="G192" i="40"/>
  <c r="F192" i="40"/>
  <c r="G191" i="40"/>
  <c r="F191" i="40"/>
  <c r="G190" i="40"/>
  <c r="F190" i="40"/>
  <c r="G189" i="40"/>
  <c r="F189" i="40"/>
  <c r="G188" i="40"/>
  <c r="F188" i="40"/>
  <c r="G187" i="40"/>
  <c r="F187" i="40"/>
  <c r="G186" i="40"/>
  <c r="F186" i="40"/>
  <c r="G185" i="40"/>
  <c r="F185" i="40"/>
  <c r="G184" i="40"/>
  <c r="F184" i="40"/>
  <c r="G183" i="40"/>
  <c r="F183" i="40"/>
  <c r="G182" i="40"/>
  <c r="F182" i="40"/>
  <c r="G181" i="40"/>
  <c r="F181" i="40"/>
  <c r="G180" i="40"/>
  <c r="F180" i="40"/>
  <c r="G179" i="40"/>
  <c r="F179" i="40"/>
  <c r="G178" i="40"/>
  <c r="F178" i="40"/>
  <c r="G177" i="40"/>
  <c r="F177" i="40"/>
  <c r="G176" i="40"/>
  <c r="F176" i="40"/>
  <c r="G175" i="40"/>
  <c r="F175" i="40"/>
  <c r="G174" i="40"/>
  <c r="F174" i="40"/>
  <c r="G173" i="40"/>
  <c r="F173" i="40"/>
  <c r="G172" i="40"/>
  <c r="F172" i="40"/>
  <c r="G171" i="40"/>
  <c r="F171" i="40"/>
  <c r="G170" i="40"/>
  <c r="F170" i="40"/>
  <c r="G169" i="40"/>
  <c r="F169" i="40"/>
  <c r="G168" i="40"/>
  <c r="F168" i="40"/>
  <c r="G167" i="40"/>
  <c r="F167" i="40"/>
  <c r="G166" i="40"/>
  <c r="F166" i="40"/>
  <c r="G165" i="40"/>
  <c r="F165" i="40"/>
  <c r="G164" i="40"/>
  <c r="F164" i="40"/>
  <c r="G163" i="40"/>
  <c r="F163" i="40"/>
  <c r="G162" i="40"/>
  <c r="F162" i="40"/>
  <c r="G161" i="40"/>
  <c r="F161" i="40"/>
  <c r="G160" i="40"/>
  <c r="F160" i="40"/>
  <c r="G159" i="40"/>
  <c r="F159" i="40"/>
  <c r="G158" i="40"/>
  <c r="F158" i="40"/>
  <c r="G157" i="40"/>
  <c r="F157" i="40"/>
  <c r="G156" i="40"/>
  <c r="F156" i="40"/>
  <c r="G155" i="40"/>
  <c r="F155" i="40"/>
  <c r="G154" i="40"/>
  <c r="F154" i="40"/>
  <c r="G153" i="40"/>
  <c r="F153" i="40"/>
  <c r="G152" i="40"/>
  <c r="F152" i="40"/>
  <c r="G151" i="40"/>
  <c r="F151" i="40"/>
  <c r="G150" i="40"/>
  <c r="F150" i="40"/>
  <c r="G149" i="40"/>
  <c r="F149" i="40"/>
  <c r="G148" i="40"/>
  <c r="F148" i="40"/>
  <c r="G147" i="40"/>
  <c r="F147" i="40"/>
  <c r="G146" i="40"/>
  <c r="F146" i="40"/>
  <c r="G145" i="40"/>
  <c r="F145" i="40"/>
  <c r="G144" i="40"/>
  <c r="F144" i="40"/>
  <c r="G143" i="40"/>
  <c r="F143" i="40"/>
  <c r="G142" i="40"/>
  <c r="F142" i="40"/>
  <c r="G141" i="40"/>
  <c r="F141" i="40"/>
  <c r="G140" i="40"/>
  <c r="F140" i="40"/>
  <c r="G139" i="40"/>
  <c r="F139" i="40"/>
  <c r="G138" i="40"/>
  <c r="F138" i="40"/>
  <c r="G137" i="40"/>
  <c r="F137" i="40"/>
  <c r="G136" i="40"/>
  <c r="F136" i="40"/>
  <c r="G135" i="40"/>
  <c r="F135" i="40"/>
  <c r="G134" i="40"/>
  <c r="F134" i="40"/>
  <c r="G133" i="40"/>
  <c r="F133" i="40"/>
  <c r="G132" i="40"/>
  <c r="F132" i="40"/>
  <c r="G131" i="40"/>
  <c r="F131" i="40"/>
  <c r="G130" i="40"/>
  <c r="F130" i="40"/>
  <c r="G129" i="40"/>
  <c r="F129" i="40"/>
  <c r="G128" i="40"/>
  <c r="F128" i="40"/>
  <c r="G127" i="40"/>
  <c r="F127" i="40"/>
  <c r="G126" i="40"/>
  <c r="F126" i="40"/>
  <c r="G125" i="40"/>
  <c r="F125" i="40"/>
  <c r="G124" i="40"/>
  <c r="F124" i="40"/>
  <c r="G123" i="40"/>
  <c r="F123" i="40"/>
  <c r="G122" i="40"/>
  <c r="F122" i="40"/>
  <c r="G121" i="40"/>
  <c r="F121" i="40"/>
  <c r="G120" i="40"/>
  <c r="F120" i="40"/>
  <c r="G119" i="40"/>
  <c r="F119" i="40"/>
  <c r="G118" i="40"/>
  <c r="F118" i="40"/>
  <c r="G117" i="40"/>
  <c r="F117" i="40"/>
  <c r="G116" i="40"/>
  <c r="F116" i="40"/>
  <c r="G115" i="40"/>
  <c r="F115" i="40"/>
  <c r="G114" i="40"/>
  <c r="F114" i="40"/>
  <c r="G113" i="40"/>
  <c r="F113" i="40"/>
  <c r="G112" i="40"/>
  <c r="F112" i="40"/>
  <c r="G111" i="40"/>
  <c r="F111" i="40"/>
  <c r="G110" i="40"/>
  <c r="F110" i="40"/>
  <c r="G109" i="40"/>
  <c r="F109" i="40"/>
  <c r="G108" i="40"/>
  <c r="F108" i="40"/>
  <c r="G107" i="40"/>
  <c r="F107" i="40"/>
  <c r="G106" i="40"/>
  <c r="F106" i="40"/>
  <c r="G105" i="40"/>
  <c r="F105" i="40"/>
  <c r="G104" i="40"/>
  <c r="F104" i="40"/>
  <c r="G103" i="40"/>
  <c r="F103" i="40"/>
  <c r="G102" i="40"/>
  <c r="F102" i="40"/>
  <c r="G101" i="40"/>
  <c r="F101" i="40"/>
  <c r="G100" i="40"/>
  <c r="F100" i="40"/>
  <c r="G99" i="40"/>
  <c r="F99" i="40"/>
  <c r="G98" i="40"/>
  <c r="F98" i="40"/>
  <c r="G97" i="40"/>
  <c r="F97" i="40"/>
  <c r="G96" i="40"/>
  <c r="F96" i="40"/>
  <c r="G95" i="40"/>
  <c r="F95" i="40"/>
  <c r="G94" i="40"/>
  <c r="F94" i="40"/>
  <c r="G93" i="40"/>
  <c r="F93" i="40"/>
  <c r="G92" i="40"/>
  <c r="F92" i="40"/>
  <c r="G91" i="40"/>
  <c r="F91" i="40"/>
  <c r="G90" i="40"/>
  <c r="F90" i="40"/>
  <c r="G89" i="40"/>
  <c r="F89" i="40"/>
  <c r="G88" i="40"/>
  <c r="F88" i="40"/>
  <c r="G87" i="40"/>
  <c r="F87" i="40"/>
  <c r="G86" i="40"/>
  <c r="F86" i="40"/>
  <c r="G85" i="40"/>
  <c r="F85" i="40"/>
  <c r="G84" i="40"/>
  <c r="F84" i="40"/>
  <c r="G83" i="40"/>
  <c r="F83" i="40"/>
  <c r="G82" i="40"/>
  <c r="F82" i="40"/>
  <c r="G81" i="40"/>
  <c r="F81" i="40"/>
  <c r="G80" i="40"/>
  <c r="F80" i="40"/>
  <c r="G79" i="40"/>
  <c r="F79" i="40"/>
  <c r="G78" i="40"/>
  <c r="F78" i="40"/>
  <c r="G77" i="40"/>
  <c r="F77" i="40"/>
  <c r="G76" i="40"/>
  <c r="F76" i="40"/>
  <c r="G75" i="40"/>
  <c r="F75" i="40"/>
  <c r="G74" i="40"/>
  <c r="F74" i="40"/>
  <c r="G73" i="40"/>
  <c r="F73" i="40"/>
  <c r="G72" i="40"/>
  <c r="F72" i="40"/>
  <c r="G71" i="40"/>
  <c r="F71" i="40"/>
  <c r="G70" i="40"/>
  <c r="F70" i="40"/>
  <c r="G69" i="40"/>
  <c r="F69" i="40"/>
  <c r="G68" i="40"/>
  <c r="F68" i="40"/>
  <c r="G67" i="40"/>
  <c r="F67" i="40"/>
  <c r="G66" i="40"/>
  <c r="F66" i="40"/>
  <c r="G65" i="40"/>
  <c r="F65" i="40"/>
  <c r="G64" i="40"/>
  <c r="F64" i="40"/>
  <c r="G63" i="40"/>
  <c r="F63" i="40"/>
  <c r="G62" i="40"/>
  <c r="F62" i="40"/>
  <c r="G61" i="40"/>
  <c r="F61" i="40"/>
  <c r="G60" i="40"/>
  <c r="F60" i="40"/>
  <c r="G59" i="40"/>
  <c r="F59" i="40"/>
  <c r="G58" i="40"/>
  <c r="F58" i="40"/>
  <c r="G57" i="40"/>
  <c r="F57" i="40"/>
  <c r="G56" i="40"/>
  <c r="F56" i="40"/>
  <c r="G55" i="40"/>
  <c r="F55" i="40"/>
  <c r="G54" i="40"/>
  <c r="F54" i="40"/>
  <c r="G53" i="40"/>
  <c r="F53" i="40"/>
  <c r="G52" i="40"/>
  <c r="F52" i="40"/>
  <c r="G51" i="40"/>
  <c r="F51" i="40"/>
  <c r="G50" i="40"/>
  <c r="F50" i="40"/>
  <c r="G49" i="40"/>
  <c r="F49" i="40"/>
  <c r="G48" i="40"/>
  <c r="F48" i="40"/>
  <c r="G47" i="40"/>
  <c r="F47" i="40"/>
  <c r="G46" i="40"/>
  <c r="F46" i="40"/>
  <c r="G45" i="40"/>
  <c r="F45" i="40"/>
  <c r="G44" i="40"/>
  <c r="F44" i="40"/>
  <c r="G43" i="40"/>
  <c r="F43" i="40"/>
  <c r="G42" i="40"/>
  <c r="F42" i="40"/>
  <c r="G41" i="40"/>
  <c r="F41" i="40"/>
  <c r="G40" i="40"/>
  <c r="F40" i="40"/>
  <c r="G39" i="40"/>
  <c r="F39" i="40"/>
  <c r="G38" i="40"/>
  <c r="F38" i="40"/>
  <c r="G37" i="40"/>
  <c r="F37" i="40"/>
  <c r="G36" i="40"/>
  <c r="F36" i="40"/>
  <c r="G35" i="40"/>
  <c r="F35" i="40"/>
  <c r="G34" i="40"/>
  <c r="F34" i="40"/>
  <c r="G33" i="40"/>
  <c r="F33" i="40"/>
  <c r="G32" i="40"/>
  <c r="F32" i="40"/>
  <c r="G31" i="40"/>
  <c r="F31" i="40"/>
  <c r="G30" i="40"/>
  <c r="F30" i="40"/>
  <c r="G29" i="40"/>
  <c r="F29" i="40"/>
  <c r="G28" i="40"/>
  <c r="F28" i="40"/>
  <c r="G27" i="40"/>
  <c r="F27" i="40"/>
  <c r="G26" i="40"/>
  <c r="F26" i="40"/>
  <c r="G25" i="40"/>
  <c r="F25" i="40"/>
  <c r="G24" i="40"/>
  <c r="F24" i="40"/>
  <c r="G23" i="40"/>
  <c r="F23" i="40"/>
  <c r="G22" i="40"/>
  <c r="F22" i="40"/>
  <c r="G21" i="40"/>
  <c r="F21" i="40"/>
  <c r="G20" i="40"/>
  <c r="F20" i="40"/>
  <c r="G19" i="40"/>
  <c r="F19" i="40"/>
  <c r="G18" i="40"/>
  <c r="F18" i="40"/>
  <c r="G17" i="40"/>
  <c r="F17" i="40"/>
  <c r="G16" i="40"/>
  <c r="F16" i="40"/>
  <c r="G15" i="40"/>
  <c r="F15" i="40"/>
  <c r="G14" i="40"/>
  <c r="F14" i="40"/>
  <c r="G13" i="40"/>
  <c r="F13" i="40"/>
  <c r="G12" i="40"/>
  <c r="F12" i="40"/>
  <c r="G11" i="40"/>
  <c r="F11" i="40"/>
  <c r="G10" i="40"/>
  <c r="F10" i="40"/>
  <c r="G9" i="40"/>
  <c r="F9" i="40"/>
  <c r="G8" i="40"/>
  <c r="F8" i="40"/>
  <c r="G7" i="40"/>
  <c r="F7" i="40"/>
  <c r="G6" i="40"/>
  <c r="F6" i="40"/>
  <c r="C33" i="54"/>
  <c r="B33" i="54"/>
  <c r="C32" i="54"/>
  <c r="B32" i="54"/>
  <c r="C31" i="54"/>
  <c r="B31" i="54"/>
  <c r="C30" i="54"/>
  <c r="B30" i="54"/>
  <c r="C29" i="54"/>
  <c r="B29" i="54"/>
  <c r="C28" i="54"/>
  <c r="B28" i="54"/>
  <c r="C27" i="54"/>
  <c r="B27" i="54"/>
  <c r="C26" i="54"/>
  <c r="B26" i="54"/>
  <c r="C25" i="54"/>
  <c r="B25" i="54"/>
  <c r="C24" i="54"/>
  <c r="B24" i="54"/>
  <c r="C23" i="54"/>
  <c r="B23" i="54"/>
  <c r="C22" i="54"/>
  <c r="B22" i="54"/>
  <c r="C21" i="54"/>
  <c r="B21" i="54"/>
  <c r="C20" i="54"/>
  <c r="B20" i="54"/>
  <c r="C19" i="54"/>
  <c r="B19" i="54"/>
  <c r="C18" i="54"/>
  <c r="B18" i="54"/>
  <c r="C17" i="54"/>
  <c r="B17" i="54"/>
  <c r="C16" i="54"/>
  <c r="B16" i="54"/>
  <c r="C15" i="54"/>
  <c r="B15" i="54"/>
  <c r="C14" i="54"/>
  <c r="B14" i="54"/>
  <c r="C13" i="54"/>
  <c r="B13" i="54"/>
  <c r="C12" i="54"/>
  <c r="B12" i="54"/>
  <c r="C11" i="54"/>
  <c r="B11" i="54"/>
  <c r="C10" i="54"/>
  <c r="B10" i="54"/>
  <c r="C9" i="54"/>
  <c r="B9" i="54"/>
  <c r="C8" i="54"/>
  <c r="B8" i="54"/>
  <c r="C7" i="54"/>
  <c r="B7" i="54"/>
  <c r="U34" i="23"/>
  <c r="Q34" i="23"/>
  <c r="S34" i="23" s="1"/>
  <c r="P34" i="23"/>
  <c r="N16" i="23"/>
  <c r="J16" i="23"/>
  <c r="L16" i="23" s="1"/>
  <c r="L15" i="23"/>
  <c r="J15" i="23"/>
  <c r="L14" i="23"/>
  <c r="J14" i="23"/>
  <c r="N14" i="23" s="1"/>
  <c r="N13" i="23"/>
  <c r="J12" i="23"/>
  <c r="L12" i="23" s="1"/>
  <c r="U11" i="23"/>
  <c r="S11" i="23"/>
  <c r="Q11" i="23"/>
  <c r="N11" i="23"/>
  <c r="L11" i="23"/>
  <c r="J11" i="23"/>
  <c r="Q10" i="23"/>
  <c r="J10" i="23"/>
  <c r="L10" i="23" s="1"/>
  <c r="U9" i="23"/>
  <c r="N9" i="23"/>
  <c r="J9" i="23"/>
  <c r="L9" i="23" s="1"/>
  <c r="U8" i="23"/>
  <c r="J8" i="23"/>
  <c r="L8" i="23" s="1"/>
  <c r="U7" i="23"/>
  <c r="S7" i="23"/>
  <c r="Q7" i="23"/>
  <c r="L7" i="23"/>
  <c r="J7" i="23"/>
  <c r="N7" i="23" s="1"/>
  <c r="Q6" i="23"/>
  <c r="S6" i="23" s="1"/>
  <c r="N6" i="23"/>
  <c r="L6" i="23"/>
  <c r="J6" i="23"/>
  <c r="Q5" i="23"/>
  <c r="U5" i="23" s="1"/>
  <c r="L5" i="23"/>
  <c r="J5" i="23"/>
  <c r="N5" i="23" s="1"/>
  <c r="S3" i="23"/>
  <c r="Q3" i="23"/>
  <c r="J3" i="23"/>
  <c r="L3" i="23" s="1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J26" i="27" s="1"/>
  <c r="V300" i="14"/>
  <c r="S300" i="14" s="1"/>
  <c r="V299" i="14"/>
  <c r="S299" i="14"/>
  <c r="V298" i="14"/>
  <c r="S298" i="14" s="1"/>
  <c r="V297" i="14"/>
  <c r="S297" i="14"/>
  <c r="V296" i="14"/>
  <c r="S296" i="14" s="1"/>
  <c r="V295" i="14"/>
  <c r="S295" i="14"/>
  <c r="V294" i="14"/>
  <c r="S294" i="14"/>
  <c r="V293" i="14"/>
  <c r="S293" i="14"/>
  <c r="V292" i="14"/>
  <c r="S292" i="14" s="1"/>
  <c r="V291" i="14"/>
  <c r="S291" i="14"/>
  <c r="V290" i="14"/>
  <c r="S290" i="14" s="1"/>
  <c r="V289" i="14"/>
  <c r="S289" i="14"/>
  <c r="V288" i="14"/>
  <c r="S288" i="14" s="1"/>
  <c r="V287" i="14"/>
  <c r="S287" i="14"/>
  <c r="V286" i="14"/>
  <c r="S286" i="14" s="1"/>
  <c r="V285" i="14"/>
  <c r="S285" i="14"/>
  <c r="V284" i="14"/>
  <c r="S284" i="14" s="1"/>
  <c r="V283" i="14"/>
  <c r="S283" i="14"/>
  <c r="V282" i="14"/>
  <c r="S282" i="14"/>
  <c r="V281" i="14"/>
  <c r="S281" i="14"/>
  <c r="V280" i="14"/>
  <c r="S280" i="14" s="1"/>
  <c r="V279" i="14"/>
  <c r="S279" i="14"/>
  <c r="V278" i="14"/>
  <c r="S278" i="14"/>
  <c r="V277" i="14"/>
  <c r="S277" i="14"/>
  <c r="V276" i="14"/>
  <c r="S276" i="14" s="1"/>
  <c r="V275" i="14"/>
  <c r="S275" i="14"/>
  <c r="V274" i="14"/>
  <c r="S274" i="14" s="1"/>
  <c r="V273" i="14"/>
  <c r="S273" i="14"/>
  <c r="V272" i="14"/>
  <c r="S272" i="14" s="1"/>
  <c r="V271" i="14"/>
  <c r="S271" i="14"/>
  <c r="V270" i="14"/>
  <c r="S270" i="14"/>
  <c r="V269" i="14"/>
  <c r="S269" i="14"/>
  <c r="V268" i="14"/>
  <c r="S268" i="14" s="1"/>
  <c r="V267" i="14"/>
  <c r="S267" i="14"/>
  <c r="V266" i="14"/>
  <c r="S266" i="14" s="1"/>
  <c r="V265" i="14"/>
  <c r="S265" i="14"/>
  <c r="V264" i="14"/>
  <c r="S264" i="14" s="1"/>
  <c r="V263" i="14"/>
  <c r="S263" i="14"/>
  <c r="V262" i="14"/>
  <c r="S262" i="14"/>
  <c r="V261" i="14"/>
  <c r="S261" i="14"/>
  <c r="V260" i="14"/>
  <c r="S260" i="14" s="1"/>
  <c r="V259" i="14"/>
  <c r="S259" i="14"/>
  <c r="V258" i="14"/>
  <c r="S258" i="14" s="1"/>
  <c r="V257" i="14"/>
  <c r="S257" i="14"/>
  <c r="V256" i="14"/>
  <c r="S256" i="14" s="1"/>
  <c r="V255" i="14"/>
  <c r="S255" i="14"/>
  <c r="V254" i="14"/>
  <c r="S254" i="14" s="1"/>
  <c r="V253" i="14"/>
  <c r="S253" i="14"/>
  <c r="V252" i="14"/>
  <c r="S252" i="14" s="1"/>
  <c r="V251" i="14"/>
  <c r="S251" i="14"/>
  <c r="V250" i="14"/>
  <c r="S250" i="14"/>
  <c r="V249" i="14"/>
  <c r="S249" i="14"/>
  <c r="V248" i="14"/>
  <c r="S248" i="14" s="1"/>
  <c r="V247" i="14"/>
  <c r="S247" i="14"/>
  <c r="V246" i="14"/>
  <c r="S246" i="14"/>
  <c r="V245" i="14"/>
  <c r="S245" i="14"/>
  <c r="V244" i="14"/>
  <c r="S244" i="14" s="1"/>
  <c r="V243" i="14"/>
  <c r="S243" i="14"/>
  <c r="V242" i="14"/>
  <c r="S242" i="14" s="1"/>
  <c r="V241" i="14"/>
  <c r="S241" i="14"/>
  <c r="V240" i="14"/>
  <c r="S240" i="14" s="1"/>
  <c r="V239" i="14"/>
  <c r="S239" i="14"/>
  <c r="V238" i="14"/>
  <c r="S238" i="14"/>
  <c r="V237" i="14"/>
  <c r="S237" i="14"/>
  <c r="V236" i="14"/>
  <c r="S236" i="14" s="1"/>
  <c r="V235" i="14"/>
  <c r="S235" i="14"/>
  <c r="V234" i="14"/>
  <c r="S234" i="14" s="1"/>
  <c r="V233" i="14"/>
  <c r="S233" i="14"/>
  <c r="V232" i="14"/>
  <c r="S232" i="14" s="1"/>
  <c r="V231" i="14"/>
  <c r="S231" i="14"/>
  <c r="V230" i="14"/>
  <c r="S230" i="14"/>
  <c r="V229" i="14"/>
  <c r="S229" i="14"/>
  <c r="V228" i="14"/>
  <c r="S228" i="14" s="1"/>
  <c r="V227" i="14"/>
  <c r="S227" i="14"/>
  <c r="V226" i="14"/>
  <c r="S226" i="14" s="1"/>
  <c r="V225" i="14"/>
  <c r="S225" i="14"/>
  <c r="V224" i="14"/>
  <c r="S224" i="14" s="1"/>
  <c r="V223" i="14"/>
  <c r="S223" i="14"/>
  <c r="V222" i="14"/>
  <c r="S222" i="14" s="1"/>
  <c r="V221" i="14"/>
  <c r="S221" i="14"/>
  <c r="V220" i="14"/>
  <c r="S220" i="14" s="1"/>
  <c r="V219" i="14"/>
  <c r="S219" i="14"/>
  <c r="V218" i="14"/>
  <c r="S218" i="14"/>
  <c r="V217" i="14"/>
  <c r="S217" i="14"/>
  <c r="V216" i="14"/>
  <c r="S216" i="14" s="1"/>
  <c r="V215" i="14"/>
  <c r="S215" i="14"/>
  <c r="V214" i="14"/>
  <c r="S214" i="14"/>
  <c r="V213" i="14"/>
  <c r="S213" i="14"/>
  <c r="V212" i="14"/>
  <c r="S212" i="14" s="1"/>
  <c r="V211" i="14"/>
  <c r="S211" i="14"/>
  <c r="V210" i="14"/>
  <c r="S210" i="14" s="1"/>
  <c r="V209" i="14"/>
  <c r="S209" i="14"/>
  <c r="V208" i="14"/>
  <c r="S208" i="14" s="1"/>
  <c r="V207" i="14"/>
  <c r="S207" i="14"/>
  <c r="V206" i="14"/>
  <c r="S206" i="14"/>
  <c r="V205" i="14"/>
  <c r="S205" i="14"/>
  <c r="V204" i="14"/>
  <c r="S204" i="14" s="1"/>
  <c r="V203" i="14"/>
  <c r="S203" i="14"/>
  <c r="V202" i="14"/>
  <c r="S202" i="14" s="1"/>
  <c r="V201" i="14"/>
  <c r="S201" i="14"/>
  <c r="V200" i="14"/>
  <c r="S200" i="14" s="1"/>
  <c r="V199" i="14"/>
  <c r="S199" i="14"/>
  <c r="V198" i="14"/>
  <c r="S198" i="14"/>
  <c r="V197" i="14"/>
  <c r="S197" i="14"/>
  <c r="V196" i="14"/>
  <c r="S196" i="14" s="1"/>
  <c r="V195" i="14"/>
  <c r="S195" i="14"/>
  <c r="V194" i="14"/>
  <c r="S194" i="14" s="1"/>
  <c r="V193" i="14"/>
  <c r="S193" i="14"/>
  <c r="V192" i="14"/>
  <c r="S192" i="14" s="1"/>
  <c r="V191" i="14"/>
  <c r="S191" i="14"/>
  <c r="V190" i="14"/>
  <c r="S190" i="14" s="1"/>
  <c r="V189" i="14"/>
  <c r="S189" i="14"/>
  <c r="V188" i="14"/>
  <c r="S188" i="14" s="1"/>
  <c r="V187" i="14"/>
  <c r="S187" i="14"/>
  <c r="V186" i="14"/>
  <c r="S186" i="14"/>
  <c r="V185" i="14"/>
  <c r="S185" i="14"/>
  <c r="V184" i="14"/>
  <c r="S184" i="14" s="1"/>
  <c r="V183" i="14"/>
  <c r="S183" i="14"/>
  <c r="V182" i="14"/>
  <c r="S182" i="14"/>
  <c r="V181" i="14"/>
  <c r="S181" i="14"/>
  <c r="V180" i="14"/>
  <c r="S180" i="14" s="1"/>
  <c r="V179" i="14"/>
  <c r="S179" i="14"/>
  <c r="V178" i="14"/>
  <c r="S178" i="14" s="1"/>
  <c r="V177" i="14"/>
  <c r="S177" i="14"/>
  <c r="V176" i="14"/>
  <c r="S176" i="14" s="1"/>
  <c r="V175" i="14"/>
  <c r="S175" i="14"/>
  <c r="V174" i="14"/>
  <c r="S174" i="14"/>
  <c r="V173" i="14"/>
  <c r="S173" i="14"/>
  <c r="V172" i="14"/>
  <c r="S172" i="14" s="1"/>
  <c r="V171" i="14"/>
  <c r="S171" i="14"/>
  <c r="V170" i="14"/>
  <c r="S170" i="14" s="1"/>
  <c r="V169" i="14"/>
  <c r="S169" i="14"/>
  <c r="V168" i="14"/>
  <c r="S168" i="14" s="1"/>
  <c r="V167" i="14"/>
  <c r="S167" i="14"/>
  <c r="V166" i="14"/>
  <c r="S166" i="14"/>
  <c r="V165" i="14"/>
  <c r="S165" i="14"/>
  <c r="V164" i="14"/>
  <c r="S164" i="14" s="1"/>
  <c r="V163" i="14"/>
  <c r="S163" i="14"/>
  <c r="V162" i="14"/>
  <c r="S162" i="14" s="1"/>
  <c r="V161" i="14"/>
  <c r="S161" i="14"/>
  <c r="V160" i="14"/>
  <c r="S160" i="14" s="1"/>
  <c r="V159" i="14"/>
  <c r="S159" i="14"/>
  <c r="V158" i="14"/>
  <c r="S158" i="14" s="1"/>
  <c r="V157" i="14"/>
  <c r="S157" i="14"/>
  <c r="V156" i="14"/>
  <c r="S156" i="14" s="1"/>
  <c r="V155" i="14"/>
  <c r="S155" i="14"/>
  <c r="V154" i="14"/>
  <c r="S154" i="14"/>
  <c r="V153" i="14"/>
  <c r="S153" i="14"/>
  <c r="V152" i="14"/>
  <c r="S152" i="14" s="1"/>
  <c r="V151" i="14"/>
  <c r="S151" i="14"/>
  <c r="V150" i="14"/>
  <c r="S150" i="14"/>
  <c r="V149" i="14"/>
  <c r="S149" i="14"/>
  <c r="V148" i="14"/>
  <c r="S148" i="14" s="1"/>
  <c r="V147" i="14"/>
  <c r="S147" i="14"/>
  <c r="V146" i="14"/>
  <c r="S146" i="14" s="1"/>
  <c r="V145" i="14"/>
  <c r="S145" i="14"/>
  <c r="V144" i="14"/>
  <c r="S144" i="14" s="1"/>
  <c r="V143" i="14"/>
  <c r="S143" i="14"/>
  <c r="V142" i="14"/>
  <c r="S142" i="14"/>
  <c r="V141" i="14"/>
  <c r="S141" i="14"/>
  <c r="V140" i="14"/>
  <c r="S140" i="14" s="1"/>
  <c r="V139" i="14"/>
  <c r="S139" i="14"/>
  <c r="V138" i="14"/>
  <c r="S138" i="14" s="1"/>
  <c r="V137" i="14"/>
  <c r="S137" i="14"/>
  <c r="V136" i="14"/>
  <c r="S136" i="14" s="1"/>
  <c r="V135" i="14"/>
  <c r="S135" i="14"/>
  <c r="V134" i="14"/>
  <c r="S134" i="14"/>
  <c r="V133" i="14"/>
  <c r="S133" i="14"/>
  <c r="V132" i="14"/>
  <c r="S132" i="14" s="1"/>
  <c r="V131" i="14"/>
  <c r="S131" i="14"/>
  <c r="V130" i="14"/>
  <c r="S130" i="14" s="1"/>
  <c r="V129" i="14"/>
  <c r="S129" i="14"/>
  <c r="V128" i="14"/>
  <c r="S128" i="14" s="1"/>
  <c r="V127" i="14"/>
  <c r="S127" i="14"/>
  <c r="V126" i="14"/>
  <c r="S126" i="14" s="1"/>
  <c r="V125" i="14"/>
  <c r="S125" i="14"/>
  <c r="V124" i="14"/>
  <c r="S124" i="14" s="1"/>
  <c r="V123" i="14"/>
  <c r="S123" i="14"/>
  <c r="V122" i="14"/>
  <c r="S122" i="14"/>
  <c r="V121" i="14"/>
  <c r="S121" i="14"/>
  <c r="V120" i="14"/>
  <c r="S120" i="14" s="1"/>
  <c r="V119" i="14"/>
  <c r="S119" i="14"/>
  <c r="V118" i="14"/>
  <c r="S118" i="14"/>
  <c r="V117" i="14"/>
  <c r="S117" i="14"/>
  <c r="V116" i="14"/>
  <c r="S116" i="14" s="1"/>
  <c r="V115" i="14"/>
  <c r="S115" i="14"/>
  <c r="V114" i="14"/>
  <c r="S114" i="14" s="1"/>
  <c r="V113" i="14"/>
  <c r="S113" i="14"/>
  <c r="V112" i="14"/>
  <c r="S112" i="14" s="1"/>
  <c r="V111" i="14"/>
  <c r="S111" i="14"/>
  <c r="V110" i="14"/>
  <c r="S110" i="14"/>
  <c r="V109" i="14"/>
  <c r="S109" i="14"/>
  <c r="V108" i="14"/>
  <c r="S108" i="14" s="1"/>
  <c r="V107" i="14"/>
  <c r="S107" i="14"/>
  <c r="V106" i="14"/>
  <c r="S106" i="14" s="1"/>
  <c r="V105" i="14"/>
  <c r="S105" i="14"/>
  <c r="V104" i="14"/>
  <c r="S104" i="14" s="1"/>
  <c r="V103" i="14"/>
  <c r="S103" i="14"/>
  <c r="V102" i="14"/>
  <c r="S102" i="14"/>
  <c r="V101" i="14"/>
  <c r="S101" i="14"/>
  <c r="V100" i="14"/>
  <c r="S100" i="14" s="1"/>
  <c r="V99" i="14"/>
  <c r="S99" i="14"/>
  <c r="V98" i="14"/>
  <c r="S98" i="14" s="1"/>
  <c r="V97" i="14"/>
  <c r="S97" i="14"/>
  <c r="V96" i="14"/>
  <c r="S96" i="14" s="1"/>
  <c r="V95" i="14"/>
  <c r="S95" i="14"/>
  <c r="V94" i="14"/>
  <c r="S94" i="14" s="1"/>
  <c r="V93" i="14"/>
  <c r="S93" i="14"/>
  <c r="V92" i="14"/>
  <c r="S92" i="14" s="1"/>
  <c r="V91" i="14"/>
  <c r="S91" i="14"/>
  <c r="V90" i="14"/>
  <c r="S90" i="14"/>
  <c r="V89" i="14"/>
  <c r="S89" i="14"/>
  <c r="V88" i="14"/>
  <c r="S88" i="14" s="1"/>
  <c r="V87" i="14"/>
  <c r="S87" i="14"/>
  <c r="V86" i="14"/>
  <c r="S86" i="14"/>
  <c r="V85" i="14"/>
  <c r="S85" i="14"/>
  <c r="V84" i="14"/>
  <c r="S84" i="14" s="1"/>
  <c r="V83" i="14"/>
  <c r="S83" i="14"/>
  <c r="V82" i="14"/>
  <c r="S82" i="14" s="1"/>
  <c r="V81" i="14"/>
  <c r="S81" i="14"/>
  <c r="V80" i="14"/>
  <c r="S80" i="14" s="1"/>
  <c r="V79" i="14"/>
  <c r="S79" i="14"/>
  <c r="V78" i="14"/>
  <c r="S78" i="14"/>
  <c r="V77" i="14"/>
  <c r="S77" i="14"/>
  <c r="V76" i="14"/>
  <c r="S76" i="14" s="1"/>
  <c r="V75" i="14"/>
  <c r="S75" i="14"/>
  <c r="V74" i="14"/>
  <c r="S74" i="14" s="1"/>
  <c r="V73" i="14"/>
  <c r="S73" i="14"/>
  <c r="V72" i="14"/>
  <c r="S72" i="14" s="1"/>
  <c r="V71" i="14"/>
  <c r="S71" i="14"/>
  <c r="V70" i="14"/>
  <c r="S70" i="14"/>
  <c r="V69" i="14"/>
  <c r="S69" i="14"/>
  <c r="V68" i="14"/>
  <c r="S68" i="14" s="1"/>
  <c r="V67" i="14"/>
  <c r="S67" i="14"/>
  <c r="V66" i="14"/>
  <c r="S66" i="14" s="1"/>
  <c r="V65" i="14"/>
  <c r="S65" i="14"/>
  <c r="V64" i="14"/>
  <c r="S64" i="14" s="1"/>
  <c r="V63" i="14"/>
  <c r="S63" i="14"/>
  <c r="V62" i="14"/>
  <c r="S62" i="14" s="1"/>
  <c r="V61" i="14"/>
  <c r="S61" i="14"/>
  <c r="V60" i="14"/>
  <c r="S60" i="14" s="1"/>
  <c r="V59" i="14"/>
  <c r="S59" i="14"/>
  <c r="V58" i="14"/>
  <c r="S58" i="14"/>
  <c r="V57" i="14"/>
  <c r="S57" i="14"/>
  <c r="V56" i="14"/>
  <c r="S56" i="14" s="1"/>
  <c r="V55" i="14"/>
  <c r="S55" i="14"/>
  <c r="V54" i="14"/>
  <c r="S54" i="14"/>
  <c r="V53" i="14"/>
  <c r="S53" i="14"/>
  <c r="V52" i="14"/>
  <c r="S52" i="14" s="1"/>
  <c r="V51" i="14"/>
  <c r="S51" i="14"/>
  <c r="V50" i="14"/>
  <c r="S50" i="14" s="1"/>
  <c r="V49" i="14"/>
  <c r="S49" i="14"/>
  <c r="V48" i="14"/>
  <c r="S48" i="14" s="1"/>
  <c r="V47" i="14"/>
  <c r="S47" i="14"/>
  <c r="V46" i="14"/>
  <c r="S46" i="14"/>
  <c r="V45" i="14"/>
  <c r="S45" i="14"/>
  <c r="V44" i="14"/>
  <c r="S44" i="14" s="1"/>
  <c r="V43" i="14"/>
  <c r="S43" i="14"/>
  <c r="V42" i="14"/>
  <c r="S42" i="14" s="1"/>
  <c r="V41" i="14"/>
  <c r="S41" i="14"/>
  <c r="V40" i="14"/>
  <c r="S40" i="14" s="1"/>
  <c r="V39" i="14"/>
  <c r="S39" i="14"/>
  <c r="V38" i="14"/>
  <c r="S38" i="14"/>
  <c r="V37" i="14"/>
  <c r="S37" i="14"/>
  <c r="V36" i="14"/>
  <c r="S36" i="14" s="1"/>
  <c r="V35" i="14"/>
  <c r="S35" i="14"/>
  <c r="V34" i="14"/>
  <c r="S34" i="14" s="1"/>
  <c r="V33" i="14"/>
  <c r="S33" i="14"/>
  <c r="V32" i="14"/>
  <c r="S32" i="14" s="1"/>
  <c r="V31" i="14"/>
  <c r="S31" i="14"/>
  <c r="V30" i="14"/>
  <c r="S30" i="14" s="1"/>
  <c r="V29" i="14"/>
  <c r="S29" i="14"/>
  <c r="V28" i="14"/>
  <c r="S28" i="14" s="1"/>
  <c r="V27" i="14"/>
  <c r="S27" i="14"/>
  <c r="V26" i="14"/>
  <c r="S26" i="14"/>
  <c r="V25" i="14"/>
  <c r="S25" i="14"/>
  <c r="V24" i="14"/>
  <c r="S24" i="14" s="1"/>
  <c r="V23" i="14"/>
  <c r="S23" i="14"/>
  <c r="V22" i="14"/>
  <c r="S22" i="14"/>
  <c r="V21" i="14"/>
  <c r="S21" i="14"/>
  <c r="V20" i="14"/>
  <c r="S20" i="14" s="1"/>
  <c r="V19" i="14"/>
  <c r="S19" i="14"/>
  <c r="V18" i="14"/>
  <c r="S18" i="14" s="1"/>
  <c r="V17" i="14"/>
  <c r="S17" i="14"/>
  <c r="V16" i="14"/>
  <c r="S16" i="14" s="1"/>
  <c r="V15" i="14"/>
  <c r="S15" i="14"/>
  <c r="V14" i="14"/>
  <c r="S14" i="14"/>
  <c r="V13" i="14"/>
  <c r="S13" i="14"/>
  <c r="V12" i="14"/>
  <c r="S12" i="14" s="1"/>
  <c r="V11" i="14"/>
  <c r="S11" i="14"/>
  <c r="S226" i="13"/>
  <c r="S225" i="13"/>
  <c r="S224" i="13"/>
  <c r="S223" i="13"/>
  <c r="S222" i="13"/>
  <c r="S221" i="13"/>
  <c r="S220" i="13"/>
  <c r="S219" i="13"/>
  <c r="S218" i="13"/>
  <c r="S217" i="13"/>
  <c r="S216" i="13"/>
  <c r="S215" i="13"/>
  <c r="S214" i="13"/>
  <c r="S213" i="13"/>
  <c r="S212" i="13"/>
  <c r="S211" i="13"/>
  <c r="S210" i="13"/>
  <c r="S209" i="13"/>
  <c r="S208" i="13"/>
  <c r="S207" i="13"/>
  <c r="S206" i="13"/>
  <c r="S205" i="13"/>
  <c r="S204" i="13"/>
  <c r="S203" i="13"/>
  <c r="S202" i="13"/>
  <c r="S201" i="13"/>
  <c r="S200" i="13"/>
  <c r="S199" i="13"/>
  <c r="S198" i="13"/>
  <c r="S197" i="13"/>
  <c r="S196" i="13"/>
  <c r="S195" i="13"/>
  <c r="S194" i="13"/>
  <c r="S193" i="13"/>
  <c r="S192" i="13"/>
  <c r="S191" i="13"/>
  <c r="S190" i="13"/>
  <c r="S189" i="13"/>
  <c r="S188" i="13"/>
  <c r="S187" i="13"/>
  <c r="S186" i="13"/>
  <c r="S185" i="13"/>
  <c r="S184" i="13"/>
  <c r="S183" i="13"/>
  <c r="S182" i="13"/>
  <c r="S181" i="13"/>
  <c r="S180" i="13"/>
  <c r="S179" i="13"/>
  <c r="S178" i="13"/>
  <c r="S177" i="13"/>
  <c r="S176" i="13"/>
  <c r="S175" i="13"/>
  <c r="S174" i="13"/>
  <c r="S173" i="13"/>
  <c r="S172" i="13"/>
  <c r="S171" i="13"/>
  <c r="S170" i="13"/>
  <c r="S169" i="13"/>
  <c r="S168" i="13"/>
  <c r="S167" i="13"/>
  <c r="S166" i="13"/>
  <c r="S165" i="13"/>
  <c r="S164" i="13"/>
  <c r="S163" i="13"/>
  <c r="S162" i="13"/>
  <c r="S161" i="13"/>
  <c r="S160" i="13"/>
  <c r="S159" i="13"/>
  <c r="S158" i="13"/>
  <c r="S157" i="13"/>
  <c r="S156" i="13"/>
  <c r="S155" i="13"/>
  <c r="S154" i="13"/>
  <c r="S153" i="13"/>
  <c r="S152" i="13"/>
  <c r="S151" i="13"/>
  <c r="S150" i="13"/>
  <c r="S149" i="13"/>
  <c r="S148" i="13"/>
  <c r="S147" i="13"/>
  <c r="S146" i="13"/>
  <c r="S145" i="13"/>
  <c r="S144" i="13"/>
  <c r="S143" i="13"/>
  <c r="S142" i="13"/>
  <c r="S141" i="13"/>
  <c r="S140" i="13"/>
  <c r="S139" i="13"/>
  <c r="S138" i="13"/>
  <c r="S137" i="13"/>
  <c r="S136" i="13"/>
  <c r="S135" i="13"/>
  <c r="S134" i="13"/>
  <c r="S133" i="13"/>
  <c r="S132" i="13"/>
  <c r="S131" i="13"/>
  <c r="S130" i="13"/>
  <c r="S129" i="13"/>
  <c r="S128" i="13"/>
  <c r="S127" i="13"/>
  <c r="S126" i="13"/>
  <c r="S125" i="13"/>
  <c r="S124" i="13"/>
  <c r="S123" i="13"/>
  <c r="S122" i="13"/>
  <c r="S121" i="13"/>
  <c r="S120" i="13"/>
  <c r="S119" i="13"/>
  <c r="S118" i="13"/>
  <c r="S117" i="13"/>
  <c r="S116" i="13"/>
  <c r="S115" i="13"/>
  <c r="S114" i="13"/>
  <c r="S113" i="13"/>
  <c r="S112" i="13"/>
  <c r="S111" i="13"/>
  <c r="S110" i="13"/>
  <c r="S109" i="13"/>
  <c r="S108" i="13"/>
  <c r="S107" i="13"/>
  <c r="S106" i="13"/>
  <c r="S105" i="13"/>
  <c r="S104" i="13"/>
  <c r="S103" i="13"/>
  <c r="S102" i="13"/>
  <c r="S101" i="13"/>
  <c r="S100" i="13"/>
  <c r="S99" i="13"/>
  <c r="S98" i="13"/>
  <c r="S97" i="13"/>
  <c r="S96" i="13"/>
  <c r="S95" i="13"/>
  <c r="S94" i="13"/>
  <c r="S93" i="13"/>
  <c r="S92" i="13"/>
  <c r="S91" i="13"/>
  <c r="S90" i="13"/>
  <c r="S89" i="13"/>
  <c r="S88" i="13"/>
  <c r="S87" i="13"/>
  <c r="S86" i="13"/>
  <c r="S85" i="13"/>
  <c r="S84" i="13"/>
  <c r="S83" i="13"/>
  <c r="S82" i="13"/>
  <c r="S81" i="13"/>
  <c r="S80" i="13"/>
  <c r="S79" i="13"/>
  <c r="S78" i="13"/>
  <c r="S77" i="13"/>
  <c r="S76" i="13"/>
  <c r="S75" i="13"/>
  <c r="S74" i="13"/>
  <c r="S73" i="13"/>
  <c r="S72" i="13"/>
  <c r="S71" i="13"/>
  <c r="S70" i="13"/>
  <c r="S69" i="13"/>
  <c r="S68" i="13"/>
  <c r="S67" i="13"/>
  <c r="S66" i="13"/>
  <c r="S65" i="13"/>
  <c r="S64" i="13"/>
  <c r="S63" i="13"/>
  <c r="S62" i="13"/>
  <c r="S61" i="13"/>
  <c r="S60" i="13"/>
  <c r="S59" i="13"/>
  <c r="S58" i="13"/>
  <c r="S57" i="13"/>
  <c r="S56" i="13"/>
  <c r="S55" i="13"/>
  <c r="S54" i="13"/>
  <c r="S53" i="13"/>
  <c r="S52" i="13"/>
  <c r="S51" i="13"/>
  <c r="S50" i="13"/>
  <c r="S49" i="13"/>
  <c r="S48" i="13"/>
  <c r="S47" i="13"/>
  <c r="S46" i="13"/>
  <c r="S45" i="13"/>
  <c r="S44" i="13"/>
  <c r="S43" i="13"/>
  <c r="S42" i="13"/>
  <c r="S41" i="13"/>
  <c r="S40" i="13"/>
  <c r="S39" i="13"/>
  <c r="S38" i="13"/>
  <c r="S37" i="13"/>
  <c r="S36" i="13"/>
  <c r="S35" i="13"/>
  <c r="S34" i="13"/>
  <c r="S33" i="13"/>
  <c r="S32" i="13"/>
  <c r="S31" i="13"/>
  <c r="S30" i="13"/>
  <c r="S29" i="13"/>
  <c r="S28" i="13"/>
  <c r="S27" i="13"/>
  <c r="S26" i="13"/>
  <c r="S25" i="13"/>
  <c r="S24" i="13"/>
  <c r="S23" i="13"/>
  <c r="S22" i="13"/>
  <c r="S21" i="13"/>
  <c r="S20" i="13"/>
  <c r="S19" i="13"/>
  <c r="S18" i="13"/>
  <c r="S17" i="13"/>
  <c r="G5" i="13" s="1"/>
  <c r="S16" i="13"/>
  <c r="B5" i="13" s="1"/>
  <c r="S15" i="13"/>
  <c r="S14" i="13"/>
  <c r="N4" i="13" s="1"/>
  <c r="S13" i="13"/>
  <c r="N5" i="13" s="1"/>
  <c r="S12" i="13"/>
  <c r="S11" i="13"/>
  <c r="I5" i="13"/>
  <c r="F4" i="13"/>
  <c r="S250" i="33"/>
  <c r="S249" i="33"/>
  <c r="S248" i="33"/>
  <c r="S247" i="33"/>
  <c r="S246" i="33"/>
  <c r="S245" i="33"/>
  <c r="S244" i="33"/>
  <c r="S243" i="33"/>
  <c r="S242" i="33"/>
  <c r="S241" i="33"/>
  <c r="S240" i="33"/>
  <c r="S239" i="33"/>
  <c r="S238" i="33"/>
  <c r="S237" i="33"/>
  <c r="S236" i="33"/>
  <c r="S235" i="33"/>
  <c r="S234" i="33"/>
  <c r="S233" i="33"/>
  <c r="S232" i="33"/>
  <c r="S231" i="33"/>
  <c r="S230" i="33"/>
  <c r="S229" i="33"/>
  <c r="S228" i="33"/>
  <c r="S227" i="33"/>
  <c r="S226" i="33"/>
  <c r="S225" i="33"/>
  <c r="S224" i="33"/>
  <c r="S223" i="33"/>
  <c r="S222" i="33"/>
  <c r="S221" i="33"/>
  <c r="S220" i="33"/>
  <c r="S219" i="33"/>
  <c r="S218" i="33"/>
  <c r="S217" i="33"/>
  <c r="S216" i="33"/>
  <c r="S215" i="33"/>
  <c r="S214" i="33"/>
  <c r="S213" i="33"/>
  <c r="S212" i="33"/>
  <c r="S211" i="33"/>
  <c r="S210" i="33"/>
  <c r="S209" i="33"/>
  <c r="S208" i="33"/>
  <c r="S207" i="33"/>
  <c r="S206" i="33"/>
  <c r="S205" i="33"/>
  <c r="S204" i="33"/>
  <c r="S203" i="33"/>
  <c r="S202" i="33"/>
  <c r="S201" i="33"/>
  <c r="S200" i="33"/>
  <c r="S199" i="33"/>
  <c r="S198" i="33"/>
  <c r="S197" i="33"/>
  <c r="S196" i="33"/>
  <c r="S195" i="33"/>
  <c r="S194" i="33"/>
  <c r="S193" i="33"/>
  <c r="S192" i="33"/>
  <c r="S191" i="33"/>
  <c r="S190" i="33"/>
  <c r="S189" i="33"/>
  <c r="S188" i="33"/>
  <c r="S187" i="33"/>
  <c r="S186" i="33"/>
  <c r="S185" i="33"/>
  <c r="S184" i="33"/>
  <c r="S183" i="33"/>
  <c r="S182" i="33"/>
  <c r="S181" i="33"/>
  <c r="S180" i="33"/>
  <c r="S179" i="33"/>
  <c r="S178" i="33"/>
  <c r="S177" i="33"/>
  <c r="S176" i="33"/>
  <c r="S175" i="33"/>
  <c r="S174" i="33"/>
  <c r="S173" i="33"/>
  <c r="S172" i="33"/>
  <c r="S171" i="33"/>
  <c r="S170" i="33"/>
  <c r="S169" i="33"/>
  <c r="S168" i="33"/>
  <c r="S167" i="33"/>
  <c r="S166" i="33"/>
  <c r="S165" i="33"/>
  <c r="S164" i="33"/>
  <c r="S163" i="33"/>
  <c r="S162" i="33"/>
  <c r="S161" i="33"/>
  <c r="S160" i="33"/>
  <c r="S159" i="33"/>
  <c r="S158" i="33"/>
  <c r="S157" i="33"/>
  <c r="S156" i="33"/>
  <c r="S155" i="33"/>
  <c r="S154" i="33"/>
  <c r="S153" i="33"/>
  <c r="S152" i="33"/>
  <c r="S151" i="33"/>
  <c r="S150" i="33"/>
  <c r="S149" i="33"/>
  <c r="S148" i="33"/>
  <c r="S147" i="33"/>
  <c r="S146" i="33"/>
  <c r="S145" i="33"/>
  <c r="S144" i="33"/>
  <c r="S143" i="33"/>
  <c r="S142" i="33"/>
  <c r="S141" i="33"/>
  <c r="S140" i="33"/>
  <c r="S139" i="33"/>
  <c r="S138" i="33"/>
  <c r="S137" i="33"/>
  <c r="S136" i="33"/>
  <c r="S135" i="33"/>
  <c r="S134" i="33"/>
  <c r="S133" i="33"/>
  <c r="S132" i="33"/>
  <c r="S131" i="33"/>
  <c r="S130" i="33"/>
  <c r="S129" i="33"/>
  <c r="S128" i="33"/>
  <c r="S127" i="33"/>
  <c r="S126" i="33"/>
  <c r="S125" i="33"/>
  <c r="S124" i="33"/>
  <c r="S123" i="33"/>
  <c r="S122" i="33"/>
  <c r="S121" i="33"/>
  <c r="S120" i="33"/>
  <c r="S119" i="33"/>
  <c r="S118" i="33"/>
  <c r="S117" i="33"/>
  <c r="S116" i="33"/>
  <c r="S115" i="33"/>
  <c r="S114" i="33"/>
  <c r="S113" i="33"/>
  <c r="S112" i="33"/>
  <c r="S111" i="33"/>
  <c r="S110" i="33"/>
  <c r="S109" i="33"/>
  <c r="S108" i="33"/>
  <c r="S107" i="33"/>
  <c r="S106" i="33"/>
  <c r="S105" i="33"/>
  <c r="S104" i="33"/>
  <c r="S103" i="33"/>
  <c r="S102" i="33"/>
  <c r="S101" i="33"/>
  <c r="S100" i="33"/>
  <c r="S99" i="33"/>
  <c r="S98" i="33"/>
  <c r="S97" i="33"/>
  <c r="S96" i="33"/>
  <c r="S95" i="33"/>
  <c r="S94" i="33"/>
  <c r="S93" i="33"/>
  <c r="S92" i="33"/>
  <c r="S91" i="33"/>
  <c r="S90" i="33"/>
  <c r="S89" i="33"/>
  <c r="S88" i="33"/>
  <c r="S87" i="33"/>
  <c r="S86" i="33"/>
  <c r="S85" i="33"/>
  <c r="S84" i="33"/>
  <c r="S83" i="33"/>
  <c r="S82" i="33"/>
  <c r="S81" i="33"/>
  <c r="S80" i="33"/>
  <c r="S79" i="33"/>
  <c r="S78" i="33"/>
  <c r="S77" i="33"/>
  <c r="S76" i="33"/>
  <c r="S75" i="33"/>
  <c r="S74" i="33"/>
  <c r="S73" i="33"/>
  <c r="S72" i="33"/>
  <c r="S71" i="33"/>
  <c r="S70" i="33"/>
  <c r="S69" i="33"/>
  <c r="S68" i="33"/>
  <c r="S67" i="33"/>
  <c r="S66" i="33"/>
  <c r="S65" i="33"/>
  <c r="S64" i="33"/>
  <c r="S63" i="33"/>
  <c r="S62" i="33"/>
  <c r="S61" i="33"/>
  <c r="S60" i="33"/>
  <c r="S59" i="33"/>
  <c r="S58" i="33"/>
  <c r="S57" i="33"/>
  <c r="S56" i="33"/>
  <c r="S55" i="33"/>
  <c r="S54" i="33"/>
  <c r="S53" i="33"/>
  <c r="S52" i="33"/>
  <c r="S51" i="33"/>
  <c r="S50" i="33"/>
  <c r="S49" i="33"/>
  <c r="S48" i="33"/>
  <c r="S47" i="33"/>
  <c r="S46" i="33"/>
  <c r="S45" i="33"/>
  <c r="S44" i="33"/>
  <c r="S43" i="33"/>
  <c r="S37" i="33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D5" i="33" s="1"/>
  <c r="S15" i="33"/>
  <c r="N4" i="33" s="1"/>
  <c r="S14" i="33"/>
  <c r="S13" i="33"/>
  <c r="S12" i="33"/>
  <c r="S11" i="33"/>
  <c r="K5" i="33" s="1"/>
  <c r="H5" i="33"/>
  <c r="E4" i="33"/>
  <c r="S250" i="38"/>
  <c r="S249" i="38"/>
  <c r="S248" i="38"/>
  <c r="S247" i="38"/>
  <c r="S246" i="38"/>
  <c r="S245" i="38"/>
  <c r="S244" i="38"/>
  <c r="S243" i="38"/>
  <c r="S242" i="38"/>
  <c r="S241" i="38"/>
  <c r="S240" i="38"/>
  <c r="S239" i="38"/>
  <c r="S238" i="38"/>
  <c r="S237" i="38"/>
  <c r="S236" i="38"/>
  <c r="S235" i="38"/>
  <c r="S234" i="38"/>
  <c r="S233" i="38"/>
  <c r="S232" i="38"/>
  <c r="S231" i="38"/>
  <c r="S230" i="38"/>
  <c r="S229" i="38"/>
  <c r="S228" i="38"/>
  <c r="S227" i="38"/>
  <c r="S226" i="38"/>
  <c r="S225" i="38"/>
  <c r="S224" i="38"/>
  <c r="S223" i="38"/>
  <c r="S222" i="38"/>
  <c r="S221" i="38"/>
  <c r="S220" i="38"/>
  <c r="S219" i="38"/>
  <c r="S218" i="38"/>
  <c r="S217" i="38"/>
  <c r="S216" i="38"/>
  <c r="S215" i="38"/>
  <c r="S214" i="38"/>
  <c r="S213" i="38"/>
  <c r="S212" i="38"/>
  <c r="S211" i="38"/>
  <c r="S210" i="38"/>
  <c r="S209" i="38"/>
  <c r="S208" i="38"/>
  <c r="S207" i="38"/>
  <c r="S206" i="38"/>
  <c r="S205" i="38"/>
  <c r="S204" i="38"/>
  <c r="S203" i="38"/>
  <c r="S202" i="38"/>
  <c r="S201" i="38"/>
  <c r="S200" i="38"/>
  <c r="S199" i="38"/>
  <c r="S198" i="38"/>
  <c r="S197" i="38"/>
  <c r="S196" i="38"/>
  <c r="S195" i="38"/>
  <c r="S194" i="38"/>
  <c r="S193" i="38"/>
  <c r="S192" i="38"/>
  <c r="S191" i="38"/>
  <c r="S190" i="38"/>
  <c r="S189" i="38"/>
  <c r="S188" i="38"/>
  <c r="S187" i="38"/>
  <c r="S186" i="38"/>
  <c r="S185" i="38"/>
  <c r="S184" i="38"/>
  <c r="S183" i="38"/>
  <c r="S182" i="38"/>
  <c r="S181" i="38"/>
  <c r="S180" i="38"/>
  <c r="S179" i="38"/>
  <c r="S178" i="38"/>
  <c r="S177" i="38"/>
  <c r="S176" i="38"/>
  <c r="S175" i="38"/>
  <c r="S174" i="38"/>
  <c r="S173" i="38"/>
  <c r="S172" i="38"/>
  <c r="S171" i="38"/>
  <c r="S170" i="38"/>
  <c r="S169" i="38"/>
  <c r="S168" i="38"/>
  <c r="S167" i="38"/>
  <c r="S166" i="38"/>
  <c r="S165" i="38"/>
  <c r="S164" i="38"/>
  <c r="S163" i="38"/>
  <c r="S162" i="38"/>
  <c r="S161" i="38"/>
  <c r="S160" i="38"/>
  <c r="S159" i="38"/>
  <c r="S158" i="38"/>
  <c r="S157" i="38"/>
  <c r="S156" i="38"/>
  <c r="S155" i="38"/>
  <c r="S154" i="38"/>
  <c r="S153" i="38"/>
  <c r="S152" i="38"/>
  <c r="S151" i="38"/>
  <c r="S150" i="38"/>
  <c r="S149" i="38"/>
  <c r="S148" i="38"/>
  <c r="S147" i="38"/>
  <c r="S146" i="38"/>
  <c r="S145" i="38"/>
  <c r="S144" i="38"/>
  <c r="S143" i="38"/>
  <c r="S142" i="38"/>
  <c r="S141" i="38"/>
  <c r="S140" i="38"/>
  <c r="S139" i="38"/>
  <c r="S138" i="38"/>
  <c r="S137" i="38"/>
  <c r="S136" i="38"/>
  <c r="S135" i="38"/>
  <c r="S134" i="38"/>
  <c r="S133" i="38"/>
  <c r="S132" i="38"/>
  <c r="S131" i="38"/>
  <c r="S130" i="38"/>
  <c r="S129" i="38"/>
  <c r="S128" i="38"/>
  <c r="S127" i="38"/>
  <c r="S126" i="38"/>
  <c r="S125" i="38"/>
  <c r="S124" i="38"/>
  <c r="S123" i="38"/>
  <c r="S122" i="38"/>
  <c r="S121" i="38"/>
  <c r="S120" i="38"/>
  <c r="S119" i="38"/>
  <c r="S118" i="38"/>
  <c r="S117" i="38"/>
  <c r="S116" i="38"/>
  <c r="S115" i="38"/>
  <c r="S114" i="38"/>
  <c r="S113" i="38"/>
  <c r="S112" i="38"/>
  <c r="S111" i="38"/>
  <c r="S110" i="38"/>
  <c r="S109" i="38"/>
  <c r="S108" i="38"/>
  <c r="S107" i="38"/>
  <c r="S106" i="38"/>
  <c r="S105" i="38"/>
  <c r="S104" i="38"/>
  <c r="S103" i="38"/>
  <c r="S102" i="38"/>
  <c r="S101" i="38"/>
  <c r="S100" i="38"/>
  <c r="S99" i="38"/>
  <c r="S98" i="38"/>
  <c r="S97" i="38"/>
  <c r="S96" i="38"/>
  <c r="S95" i="38"/>
  <c r="S94" i="38"/>
  <c r="S93" i="38"/>
  <c r="S92" i="38"/>
  <c r="S91" i="38"/>
  <c r="S90" i="38"/>
  <c r="S89" i="38"/>
  <c r="S88" i="38"/>
  <c r="S87" i="38"/>
  <c r="S86" i="38"/>
  <c r="S85" i="38"/>
  <c r="S84" i="38"/>
  <c r="S83" i="38"/>
  <c r="S82" i="38"/>
  <c r="S81" i="38"/>
  <c r="S80" i="38"/>
  <c r="S79" i="38"/>
  <c r="S78" i="38"/>
  <c r="S77" i="38"/>
  <c r="S76" i="38"/>
  <c r="S75" i="38"/>
  <c r="S74" i="38"/>
  <c r="S73" i="38"/>
  <c r="S72" i="38"/>
  <c r="S71" i="38"/>
  <c r="S70" i="38"/>
  <c r="S69" i="38"/>
  <c r="S68" i="38"/>
  <c r="S67" i="38"/>
  <c r="S66" i="38"/>
  <c r="S65" i="38"/>
  <c r="S64" i="38"/>
  <c r="S63" i="38"/>
  <c r="S62" i="38"/>
  <c r="S61" i="38"/>
  <c r="S60" i="38"/>
  <c r="S59" i="38"/>
  <c r="S58" i="38"/>
  <c r="S57" i="38"/>
  <c r="S56" i="38"/>
  <c r="S55" i="38"/>
  <c r="S54" i="38"/>
  <c r="S53" i="38"/>
  <c r="S52" i="38"/>
  <c r="S51" i="38"/>
  <c r="S50" i="38"/>
  <c r="S49" i="38"/>
  <c r="S48" i="38"/>
  <c r="S47" i="38"/>
  <c r="S46" i="38"/>
  <c r="S45" i="38"/>
  <c r="S44" i="38"/>
  <c r="S43" i="38"/>
  <c r="S42" i="38"/>
  <c r="S41" i="38"/>
  <c r="S40" i="38"/>
  <c r="S39" i="38"/>
  <c r="S38" i="38"/>
  <c r="S37" i="38"/>
  <c r="S36" i="38"/>
  <c r="S35" i="38"/>
  <c r="S34" i="38"/>
  <c r="S33" i="38"/>
  <c r="S32" i="38"/>
  <c r="S31" i="38"/>
  <c r="S30" i="38"/>
  <c r="S29" i="38"/>
  <c r="S28" i="38"/>
  <c r="S27" i="38"/>
  <c r="S26" i="38"/>
  <c r="S25" i="38"/>
  <c r="S24" i="38"/>
  <c r="S23" i="38"/>
  <c r="S22" i="38"/>
  <c r="S21" i="38"/>
  <c r="S20" i="38"/>
  <c r="S19" i="38"/>
  <c r="S18" i="38"/>
  <c r="H5" i="38" s="1"/>
  <c r="S17" i="38"/>
  <c r="S16" i="38"/>
  <c r="S15" i="38"/>
  <c r="S14" i="38"/>
  <c r="B5" i="38" s="1"/>
  <c r="S13" i="38"/>
  <c r="S12" i="38"/>
  <c r="S11" i="38"/>
  <c r="I5" i="38" s="1"/>
  <c r="K5" i="38"/>
  <c r="L4" i="38"/>
  <c r="H4" i="38"/>
  <c r="S250" i="32"/>
  <c r="S249" i="32"/>
  <c r="S248" i="32"/>
  <c r="S247" i="32"/>
  <c r="S246" i="32"/>
  <c r="S245" i="32"/>
  <c r="S244" i="32"/>
  <c r="S243" i="32"/>
  <c r="S242" i="32"/>
  <c r="S241" i="32"/>
  <c r="S240" i="32"/>
  <c r="S239" i="32"/>
  <c r="S238" i="32"/>
  <c r="S237" i="32"/>
  <c r="S236" i="32"/>
  <c r="S235" i="32"/>
  <c r="S234" i="32"/>
  <c r="S233" i="32"/>
  <c r="S232" i="32"/>
  <c r="S231" i="32"/>
  <c r="S230" i="32"/>
  <c r="S229" i="32"/>
  <c r="S228" i="32"/>
  <c r="S227" i="32"/>
  <c r="S226" i="32"/>
  <c r="S225" i="32"/>
  <c r="S224" i="32"/>
  <c r="S223" i="32"/>
  <c r="S222" i="32"/>
  <c r="S221" i="32"/>
  <c r="S220" i="32"/>
  <c r="S219" i="32"/>
  <c r="S218" i="32"/>
  <c r="S217" i="32"/>
  <c r="S216" i="32"/>
  <c r="S215" i="32"/>
  <c r="S214" i="32"/>
  <c r="S213" i="32"/>
  <c r="S212" i="32"/>
  <c r="S211" i="32"/>
  <c r="S210" i="32"/>
  <c r="S209" i="32"/>
  <c r="S208" i="32"/>
  <c r="S207" i="32"/>
  <c r="S206" i="32"/>
  <c r="S205" i="32"/>
  <c r="S204" i="32"/>
  <c r="S203" i="32"/>
  <c r="S202" i="32"/>
  <c r="S201" i="32"/>
  <c r="S200" i="32"/>
  <c r="S199" i="32"/>
  <c r="S198" i="32"/>
  <c r="S197" i="32"/>
  <c r="S196" i="32"/>
  <c r="S195" i="32"/>
  <c r="S194" i="32"/>
  <c r="S193" i="32"/>
  <c r="S192" i="32"/>
  <c r="S191" i="32"/>
  <c r="S190" i="32"/>
  <c r="S189" i="32"/>
  <c r="S188" i="32"/>
  <c r="S187" i="32"/>
  <c r="S186" i="32"/>
  <c r="S185" i="32"/>
  <c r="S184" i="32"/>
  <c r="S183" i="32"/>
  <c r="S182" i="32"/>
  <c r="S181" i="32"/>
  <c r="S180" i="32"/>
  <c r="S179" i="32"/>
  <c r="S178" i="32"/>
  <c r="S177" i="32"/>
  <c r="S176" i="32"/>
  <c r="S175" i="32"/>
  <c r="S174" i="32"/>
  <c r="S173" i="32"/>
  <c r="S172" i="32"/>
  <c r="S171" i="32"/>
  <c r="S170" i="32"/>
  <c r="S169" i="32"/>
  <c r="S168" i="32"/>
  <c r="S167" i="32"/>
  <c r="S166" i="32"/>
  <c r="S165" i="32"/>
  <c r="S164" i="32"/>
  <c r="S163" i="32"/>
  <c r="S162" i="32"/>
  <c r="S161" i="32"/>
  <c r="S160" i="32"/>
  <c r="S159" i="32"/>
  <c r="S158" i="32"/>
  <c r="S157" i="32"/>
  <c r="S156" i="32"/>
  <c r="S155" i="32"/>
  <c r="S154" i="32"/>
  <c r="S153" i="32"/>
  <c r="S152" i="32"/>
  <c r="S151" i="32"/>
  <c r="S150" i="32"/>
  <c r="S149" i="32"/>
  <c r="S148" i="32"/>
  <c r="S147" i="32"/>
  <c r="S146" i="32"/>
  <c r="S145" i="32"/>
  <c r="S144" i="32"/>
  <c r="S143" i="32"/>
  <c r="S142" i="32"/>
  <c r="S141" i="32"/>
  <c r="S140" i="32"/>
  <c r="S139" i="32"/>
  <c r="S138" i="32"/>
  <c r="S137" i="32"/>
  <c r="S136" i="32"/>
  <c r="S135" i="32"/>
  <c r="S134" i="32"/>
  <c r="S133" i="32"/>
  <c r="S132" i="32"/>
  <c r="S131" i="32"/>
  <c r="S130" i="32"/>
  <c r="S129" i="32"/>
  <c r="S128" i="32"/>
  <c r="S127" i="32"/>
  <c r="S126" i="32"/>
  <c r="S125" i="32"/>
  <c r="S124" i="32"/>
  <c r="S123" i="32"/>
  <c r="S122" i="32"/>
  <c r="S121" i="32"/>
  <c r="S120" i="32"/>
  <c r="S119" i="32"/>
  <c r="S118" i="32"/>
  <c r="S117" i="32"/>
  <c r="S116" i="32"/>
  <c r="S115" i="32"/>
  <c r="S114" i="32"/>
  <c r="S113" i="32"/>
  <c r="S112" i="32"/>
  <c r="S111" i="32"/>
  <c r="S110" i="32"/>
  <c r="S109" i="32"/>
  <c r="S108" i="32"/>
  <c r="S107" i="32"/>
  <c r="S106" i="32"/>
  <c r="S105" i="32"/>
  <c r="S104" i="32"/>
  <c r="S103" i="32"/>
  <c r="S102" i="32"/>
  <c r="S101" i="32"/>
  <c r="S100" i="32"/>
  <c r="S99" i="32"/>
  <c r="S98" i="32"/>
  <c r="S97" i="32"/>
  <c r="S96" i="32"/>
  <c r="S95" i="32"/>
  <c r="S94" i="32"/>
  <c r="S93" i="32"/>
  <c r="S92" i="32"/>
  <c r="S91" i="32"/>
  <c r="S90" i="32"/>
  <c r="S89" i="32"/>
  <c r="S88" i="32"/>
  <c r="S87" i="32"/>
  <c r="S86" i="32"/>
  <c r="S85" i="32"/>
  <c r="S84" i="32"/>
  <c r="S83" i="32"/>
  <c r="S82" i="32"/>
  <c r="S81" i="32"/>
  <c r="S80" i="32"/>
  <c r="S79" i="32"/>
  <c r="S78" i="32"/>
  <c r="S77" i="32"/>
  <c r="S76" i="32"/>
  <c r="S75" i="32"/>
  <c r="S74" i="32"/>
  <c r="S73" i="32"/>
  <c r="S72" i="32"/>
  <c r="S71" i="32"/>
  <c r="S70" i="32"/>
  <c r="S69" i="32"/>
  <c r="S68" i="32"/>
  <c r="S67" i="32"/>
  <c r="S66" i="32"/>
  <c r="S65" i="32"/>
  <c r="S64" i="32"/>
  <c r="S63" i="32"/>
  <c r="S62" i="32"/>
  <c r="S61" i="32"/>
  <c r="S60" i="32"/>
  <c r="S59" i="32"/>
  <c r="S58" i="32"/>
  <c r="S57" i="32"/>
  <c r="S56" i="32"/>
  <c r="S55" i="32"/>
  <c r="S54" i="32"/>
  <c r="S53" i="32"/>
  <c r="S52" i="32"/>
  <c r="S51" i="32"/>
  <c r="S50" i="32"/>
  <c r="S49" i="32"/>
  <c r="S48" i="32"/>
  <c r="S47" i="32"/>
  <c r="S46" i="32"/>
  <c r="S45" i="32"/>
  <c r="S44" i="32"/>
  <c r="S43" i="32"/>
  <c r="S42" i="32"/>
  <c r="S41" i="32"/>
  <c r="S40" i="32"/>
  <c r="S39" i="32"/>
  <c r="S38" i="32"/>
  <c r="S37" i="32"/>
  <c r="S36" i="32"/>
  <c r="S35" i="32"/>
  <c r="S34" i="32"/>
  <c r="S33" i="32"/>
  <c r="S32" i="32"/>
  <c r="S31" i="32"/>
  <c r="S30" i="32"/>
  <c r="S29" i="32"/>
  <c r="S28" i="32"/>
  <c r="S27" i="32"/>
  <c r="S26" i="32"/>
  <c r="S25" i="32"/>
  <c r="S24" i="32"/>
  <c r="S23" i="32"/>
  <c r="S22" i="32"/>
  <c r="S21" i="32"/>
  <c r="S20" i="32"/>
  <c r="S19" i="32"/>
  <c r="S18" i="32"/>
  <c r="S17" i="32"/>
  <c r="S16" i="32"/>
  <c r="S15" i="32"/>
  <c r="S14" i="32"/>
  <c r="N4" i="32" s="1"/>
  <c r="S13" i="32"/>
  <c r="I5" i="32" s="1"/>
  <c r="S12" i="32"/>
  <c r="S11" i="32"/>
  <c r="F5" i="32"/>
  <c r="B5" i="32"/>
  <c r="C4" i="32"/>
  <c r="S250" i="31"/>
  <c r="S249" i="31"/>
  <c r="S248" i="31"/>
  <c r="S247" i="31"/>
  <c r="S246" i="31"/>
  <c r="S245" i="31"/>
  <c r="S244" i="31"/>
  <c r="S243" i="31"/>
  <c r="S242" i="31"/>
  <c r="S241" i="31"/>
  <c r="S240" i="31"/>
  <c r="S239" i="31"/>
  <c r="S238" i="31"/>
  <c r="S237" i="31"/>
  <c r="S236" i="31"/>
  <c r="S235" i="31"/>
  <c r="S234" i="31"/>
  <c r="S233" i="31"/>
  <c r="S232" i="31"/>
  <c r="S231" i="31"/>
  <c r="S230" i="31"/>
  <c r="S229" i="31"/>
  <c r="S228" i="31"/>
  <c r="S227" i="31"/>
  <c r="S226" i="31"/>
  <c r="S225" i="31"/>
  <c r="S224" i="31"/>
  <c r="S223" i="31"/>
  <c r="S222" i="31"/>
  <c r="S221" i="31"/>
  <c r="S220" i="31"/>
  <c r="S219" i="31"/>
  <c r="S218" i="31"/>
  <c r="S217" i="31"/>
  <c r="S216" i="31"/>
  <c r="S215" i="31"/>
  <c r="S214" i="31"/>
  <c r="S213" i="31"/>
  <c r="S212" i="31"/>
  <c r="S211" i="31"/>
  <c r="S210" i="31"/>
  <c r="S209" i="31"/>
  <c r="S208" i="31"/>
  <c r="S207" i="31"/>
  <c r="S206" i="31"/>
  <c r="S205" i="31"/>
  <c r="S204" i="31"/>
  <c r="S203" i="31"/>
  <c r="S202" i="31"/>
  <c r="S201" i="31"/>
  <c r="S200" i="31"/>
  <c r="S199" i="31"/>
  <c r="S198" i="31"/>
  <c r="S197" i="31"/>
  <c r="S196" i="31"/>
  <c r="S195" i="31"/>
  <c r="S194" i="31"/>
  <c r="S193" i="31"/>
  <c r="S192" i="31"/>
  <c r="S191" i="31"/>
  <c r="S190" i="31"/>
  <c r="S189" i="31"/>
  <c r="S188" i="31"/>
  <c r="S187" i="31"/>
  <c r="S186" i="31"/>
  <c r="S185" i="31"/>
  <c r="S184" i="31"/>
  <c r="S183" i="31"/>
  <c r="S182" i="31"/>
  <c r="S181" i="31"/>
  <c r="S180" i="31"/>
  <c r="S179" i="31"/>
  <c r="S178" i="31"/>
  <c r="S177" i="31"/>
  <c r="S176" i="31"/>
  <c r="S175" i="31"/>
  <c r="S174" i="31"/>
  <c r="S173" i="31"/>
  <c r="S172" i="31"/>
  <c r="S171" i="31"/>
  <c r="S170" i="31"/>
  <c r="S169" i="31"/>
  <c r="S168" i="31"/>
  <c r="S167" i="31"/>
  <c r="S166" i="31"/>
  <c r="S165" i="31"/>
  <c r="S164" i="31"/>
  <c r="S163" i="31"/>
  <c r="S162" i="31"/>
  <c r="S161" i="31"/>
  <c r="S160" i="31"/>
  <c r="S159" i="31"/>
  <c r="S158" i="31"/>
  <c r="S157" i="31"/>
  <c r="S156" i="31"/>
  <c r="S155" i="31"/>
  <c r="S154" i="31"/>
  <c r="S153" i="31"/>
  <c r="S152" i="31"/>
  <c r="S151" i="31"/>
  <c r="S150" i="31"/>
  <c r="S149" i="31"/>
  <c r="S148" i="31"/>
  <c r="S147" i="31"/>
  <c r="S146" i="31"/>
  <c r="S145" i="31"/>
  <c r="S144" i="31"/>
  <c r="S143" i="31"/>
  <c r="S142" i="31"/>
  <c r="S141" i="31"/>
  <c r="S140" i="31"/>
  <c r="S139" i="31"/>
  <c r="S138" i="31"/>
  <c r="S137" i="31"/>
  <c r="S136" i="31"/>
  <c r="S135" i="31"/>
  <c r="S134" i="31"/>
  <c r="S133" i="31"/>
  <c r="S132" i="31"/>
  <c r="S131" i="31"/>
  <c r="S130" i="31"/>
  <c r="S129" i="31"/>
  <c r="S128" i="31"/>
  <c r="S127" i="31"/>
  <c r="S126" i="31"/>
  <c r="S125" i="31"/>
  <c r="S124" i="31"/>
  <c r="S123" i="31"/>
  <c r="S122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S106" i="31"/>
  <c r="S105" i="31"/>
  <c r="S104" i="31"/>
  <c r="S103" i="31"/>
  <c r="S102" i="31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S87" i="31"/>
  <c r="S86" i="31"/>
  <c r="S85" i="31"/>
  <c r="S84" i="31"/>
  <c r="S83" i="31"/>
  <c r="S82" i="31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S67" i="31"/>
  <c r="S66" i="31"/>
  <c r="S65" i="31"/>
  <c r="S64" i="31"/>
  <c r="S63" i="31"/>
  <c r="S62" i="31"/>
  <c r="S61" i="31"/>
  <c r="S60" i="31"/>
  <c r="S59" i="31"/>
  <c r="S58" i="31"/>
  <c r="S57" i="31"/>
  <c r="S56" i="31"/>
  <c r="S55" i="31"/>
  <c r="S54" i="31"/>
  <c r="S53" i="31"/>
  <c r="S52" i="31"/>
  <c r="S51" i="31"/>
  <c r="S50" i="31"/>
  <c r="S49" i="31"/>
  <c r="S48" i="31"/>
  <c r="S47" i="31"/>
  <c r="S46" i="31"/>
  <c r="S45" i="31"/>
  <c r="S44" i="31"/>
  <c r="S43" i="31"/>
  <c r="S42" i="31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S27" i="31"/>
  <c r="S26" i="31"/>
  <c r="S25" i="31"/>
  <c r="S24" i="31"/>
  <c r="S23" i="31"/>
  <c r="S22" i="31"/>
  <c r="S21" i="31"/>
  <c r="S20" i="31"/>
  <c r="S19" i="31"/>
  <c r="S18" i="31"/>
  <c r="S17" i="31"/>
  <c r="S16" i="31"/>
  <c r="E5" i="31" s="1"/>
  <c r="S15" i="31"/>
  <c r="H5" i="31" s="1"/>
  <c r="S14" i="31"/>
  <c r="S13" i="31"/>
  <c r="S12" i="31"/>
  <c r="S11" i="31"/>
  <c r="J5" i="31" s="1"/>
  <c r="M5" i="31"/>
  <c r="I5" i="31"/>
  <c r="F5" i="31"/>
  <c r="J4" i="31"/>
  <c r="J6" i="31" s="1"/>
  <c r="F4" i="31"/>
  <c r="F6" i="31" s="1"/>
  <c r="C4" i="31"/>
  <c r="S250" i="12"/>
  <c r="S249" i="12"/>
  <c r="S248" i="12"/>
  <c r="S247" i="12"/>
  <c r="S246" i="12"/>
  <c r="S245" i="12"/>
  <c r="S244" i="12"/>
  <c r="S243" i="12"/>
  <c r="S242" i="12"/>
  <c r="S241" i="12"/>
  <c r="S240" i="12"/>
  <c r="S239" i="12"/>
  <c r="S238" i="12"/>
  <c r="S237" i="12"/>
  <c r="S236" i="12"/>
  <c r="S235" i="12"/>
  <c r="S234" i="12"/>
  <c r="S233" i="12"/>
  <c r="S232" i="12"/>
  <c r="S231" i="12"/>
  <c r="S230" i="12"/>
  <c r="S229" i="12"/>
  <c r="S228" i="12"/>
  <c r="S227" i="12"/>
  <c r="S226" i="12"/>
  <c r="S225" i="12"/>
  <c r="S224" i="12"/>
  <c r="S223" i="12"/>
  <c r="S222" i="12"/>
  <c r="S221" i="12"/>
  <c r="S220" i="12"/>
  <c r="S219" i="12"/>
  <c r="S218" i="12"/>
  <c r="S217" i="12"/>
  <c r="S216" i="12"/>
  <c r="S215" i="12"/>
  <c r="S214" i="12"/>
  <c r="S213" i="12"/>
  <c r="S212" i="12"/>
  <c r="S211" i="12"/>
  <c r="S210" i="12"/>
  <c r="S209" i="12"/>
  <c r="S208" i="12"/>
  <c r="S207" i="12"/>
  <c r="S206" i="12"/>
  <c r="S205" i="12"/>
  <c r="S204" i="12"/>
  <c r="S203" i="12"/>
  <c r="S202" i="12"/>
  <c r="S201" i="12"/>
  <c r="S200" i="12"/>
  <c r="S199" i="12"/>
  <c r="S198" i="12"/>
  <c r="S197" i="12"/>
  <c r="S196" i="12"/>
  <c r="S195" i="12"/>
  <c r="S194" i="12"/>
  <c r="S193" i="12"/>
  <c r="S192" i="12"/>
  <c r="S191" i="12"/>
  <c r="S190" i="12"/>
  <c r="S189" i="12"/>
  <c r="S188" i="12"/>
  <c r="S187" i="12"/>
  <c r="S186" i="12"/>
  <c r="S185" i="12"/>
  <c r="S184" i="12"/>
  <c r="S183" i="12"/>
  <c r="S182" i="12"/>
  <c r="S181" i="12"/>
  <c r="S180" i="12"/>
  <c r="S179" i="12"/>
  <c r="S178" i="12"/>
  <c r="S177" i="12"/>
  <c r="S176" i="12"/>
  <c r="S175" i="12"/>
  <c r="S174" i="12"/>
  <c r="S173" i="12"/>
  <c r="S172" i="12"/>
  <c r="S171" i="12"/>
  <c r="S170" i="12"/>
  <c r="S169" i="12"/>
  <c r="S168" i="12"/>
  <c r="S167" i="12"/>
  <c r="S166" i="12"/>
  <c r="S165" i="12"/>
  <c r="S164" i="12"/>
  <c r="S163" i="12"/>
  <c r="S162" i="12"/>
  <c r="S161" i="12"/>
  <c r="S160" i="12"/>
  <c r="S159" i="12"/>
  <c r="S158" i="12"/>
  <c r="S157" i="12"/>
  <c r="S156" i="12"/>
  <c r="S155" i="12"/>
  <c r="S154" i="12"/>
  <c r="S153" i="12"/>
  <c r="S152" i="12"/>
  <c r="S151" i="12"/>
  <c r="S150" i="12"/>
  <c r="S149" i="12"/>
  <c r="S148" i="12"/>
  <c r="S147" i="12"/>
  <c r="S146" i="12"/>
  <c r="S145" i="12"/>
  <c r="S144" i="12"/>
  <c r="S143" i="12"/>
  <c r="S142" i="12"/>
  <c r="S141" i="12"/>
  <c r="S140" i="12"/>
  <c r="S139" i="12"/>
  <c r="S138" i="12"/>
  <c r="S137" i="12"/>
  <c r="S136" i="12"/>
  <c r="S135" i="12"/>
  <c r="S134" i="12"/>
  <c r="S133" i="12"/>
  <c r="S132" i="12"/>
  <c r="S131" i="12"/>
  <c r="S130" i="12"/>
  <c r="S129" i="12"/>
  <c r="S128" i="12"/>
  <c r="S127" i="12"/>
  <c r="S126" i="12"/>
  <c r="S125" i="12"/>
  <c r="S124" i="12"/>
  <c r="S123" i="12"/>
  <c r="S122" i="12"/>
  <c r="S121" i="12"/>
  <c r="S120" i="12"/>
  <c r="S119" i="12"/>
  <c r="S118" i="12"/>
  <c r="S117" i="12"/>
  <c r="S116" i="12"/>
  <c r="S115" i="12"/>
  <c r="S114" i="12"/>
  <c r="S113" i="12"/>
  <c r="S112" i="12"/>
  <c r="S111" i="12"/>
  <c r="S110" i="12"/>
  <c r="S109" i="12"/>
  <c r="S108" i="12"/>
  <c r="S107" i="12"/>
  <c r="S106" i="12"/>
  <c r="S105" i="12"/>
  <c r="S104" i="12"/>
  <c r="S103" i="12"/>
  <c r="S102" i="12"/>
  <c r="S101" i="12"/>
  <c r="S100" i="12"/>
  <c r="S99" i="12"/>
  <c r="S98" i="12"/>
  <c r="S97" i="12"/>
  <c r="S96" i="12"/>
  <c r="S95" i="12"/>
  <c r="S94" i="12"/>
  <c r="S93" i="12"/>
  <c r="S92" i="12"/>
  <c r="S91" i="12"/>
  <c r="S90" i="12"/>
  <c r="S89" i="12"/>
  <c r="S88" i="12"/>
  <c r="S87" i="12"/>
  <c r="S86" i="12"/>
  <c r="S85" i="12"/>
  <c r="S84" i="12"/>
  <c r="S83" i="12"/>
  <c r="S82" i="12"/>
  <c r="S81" i="12"/>
  <c r="S80" i="12"/>
  <c r="S79" i="12"/>
  <c r="S78" i="12"/>
  <c r="S77" i="12"/>
  <c r="S76" i="12"/>
  <c r="S75" i="12"/>
  <c r="S74" i="12"/>
  <c r="S73" i="12"/>
  <c r="S72" i="12"/>
  <c r="S71" i="12"/>
  <c r="S70" i="12"/>
  <c r="S69" i="12"/>
  <c r="S68" i="12"/>
  <c r="S67" i="12"/>
  <c r="S66" i="12"/>
  <c r="S65" i="12"/>
  <c r="S64" i="12"/>
  <c r="S63" i="12"/>
  <c r="S62" i="12"/>
  <c r="S61" i="12"/>
  <c r="S60" i="12"/>
  <c r="S59" i="12"/>
  <c r="S58" i="12"/>
  <c r="S57" i="12"/>
  <c r="S56" i="12"/>
  <c r="S55" i="12"/>
  <c r="S54" i="12"/>
  <c r="S53" i="12"/>
  <c r="S52" i="12"/>
  <c r="S51" i="12"/>
  <c r="S50" i="12"/>
  <c r="S49" i="12"/>
  <c r="S48" i="12"/>
  <c r="S47" i="12"/>
  <c r="S46" i="12"/>
  <c r="S45" i="12"/>
  <c r="S44" i="12"/>
  <c r="S43" i="12"/>
  <c r="S42" i="12"/>
  <c r="S41" i="12"/>
  <c r="S40" i="12"/>
  <c r="S39" i="12"/>
  <c r="S38" i="12"/>
  <c r="S37" i="12"/>
  <c r="S36" i="12"/>
  <c r="S35" i="12"/>
  <c r="S34" i="12"/>
  <c r="S33" i="12"/>
  <c r="S32" i="12"/>
  <c r="S31" i="12"/>
  <c r="S30" i="12"/>
  <c r="S29" i="12"/>
  <c r="S28" i="12"/>
  <c r="S27" i="12"/>
  <c r="S26" i="12"/>
  <c r="S25" i="12"/>
  <c r="S24" i="12"/>
  <c r="S23" i="12"/>
  <c r="S22" i="12"/>
  <c r="S21" i="12"/>
  <c r="S20" i="12"/>
  <c r="S19" i="12"/>
  <c r="S18" i="12"/>
  <c r="S17" i="12"/>
  <c r="S16" i="12"/>
  <c r="S15" i="12"/>
  <c r="M4" i="12" s="1"/>
  <c r="M6" i="12" s="1"/>
  <c r="S14" i="12"/>
  <c r="M5" i="12" s="1"/>
  <c r="S13" i="12"/>
  <c r="S12" i="12"/>
  <c r="L5" i="12" s="1"/>
  <c r="S11" i="12"/>
  <c r="G5" i="12" s="1"/>
  <c r="D5" i="12"/>
  <c r="S226" i="11"/>
  <c r="S225" i="11"/>
  <c r="S224" i="11"/>
  <c r="S223" i="11"/>
  <c r="S222" i="11"/>
  <c r="S221" i="11"/>
  <c r="S220" i="11"/>
  <c r="S219" i="11"/>
  <c r="S218" i="11"/>
  <c r="S217" i="11"/>
  <c r="S216" i="11"/>
  <c r="S215" i="11"/>
  <c r="S214" i="11"/>
  <c r="S213" i="11"/>
  <c r="S212" i="11"/>
  <c r="S211" i="11"/>
  <c r="S210" i="11"/>
  <c r="S209" i="11"/>
  <c r="S208" i="11"/>
  <c r="S207" i="11"/>
  <c r="S206" i="11"/>
  <c r="S205" i="11"/>
  <c r="S204" i="11"/>
  <c r="S203" i="11"/>
  <c r="S202" i="11"/>
  <c r="S201" i="11"/>
  <c r="S200" i="11"/>
  <c r="S199" i="11"/>
  <c r="S198" i="11"/>
  <c r="S197" i="11"/>
  <c r="S196" i="11"/>
  <c r="S195" i="11"/>
  <c r="S194" i="11"/>
  <c r="S193" i="11"/>
  <c r="S192" i="11"/>
  <c r="S191" i="11"/>
  <c r="S190" i="11"/>
  <c r="S189" i="11"/>
  <c r="S188" i="11"/>
  <c r="S187" i="11"/>
  <c r="S186" i="11"/>
  <c r="S185" i="11"/>
  <c r="S184" i="11"/>
  <c r="S183" i="11"/>
  <c r="S182" i="11"/>
  <c r="S181" i="11"/>
  <c r="S180" i="11"/>
  <c r="S179" i="11"/>
  <c r="S178" i="11"/>
  <c r="S177" i="11"/>
  <c r="S176" i="11"/>
  <c r="S175" i="11"/>
  <c r="S174" i="11"/>
  <c r="S173" i="11"/>
  <c r="S172" i="11"/>
  <c r="S171" i="11"/>
  <c r="S170" i="11"/>
  <c r="S169" i="11"/>
  <c r="S168" i="11"/>
  <c r="S167" i="11"/>
  <c r="S166" i="11"/>
  <c r="S165" i="11"/>
  <c r="S164" i="11"/>
  <c r="S163" i="11"/>
  <c r="S162" i="11"/>
  <c r="S161" i="11"/>
  <c r="S160" i="11"/>
  <c r="S159" i="11"/>
  <c r="S158" i="11"/>
  <c r="S157" i="11"/>
  <c r="S156" i="11"/>
  <c r="S155" i="11"/>
  <c r="S154" i="11"/>
  <c r="S153" i="11"/>
  <c r="S152" i="11"/>
  <c r="S151" i="11"/>
  <c r="S150" i="11"/>
  <c r="S149" i="11"/>
  <c r="S148" i="11"/>
  <c r="S147" i="11"/>
  <c r="S146" i="11"/>
  <c r="S145" i="11"/>
  <c r="S144" i="11"/>
  <c r="S143" i="11"/>
  <c r="S142" i="11"/>
  <c r="S141" i="11"/>
  <c r="S140" i="11"/>
  <c r="S139" i="11"/>
  <c r="S138" i="11"/>
  <c r="S137" i="11"/>
  <c r="S136" i="11"/>
  <c r="S135" i="11"/>
  <c r="S134" i="11"/>
  <c r="S133" i="11"/>
  <c r="S132" i="11"/>
  <c r="S131" i="11"/>
  <c r="S130" i="11"/>
  <c r="S129" i="11"/>
  <c r="S128" i="11"/>
  <c r="S127" i="11"/>
  <c r="S126" i="11"/>
  <c r="S125" i="11"/>
  <c r="S124" i="11"/>
  <c r="S123" i="11"/>
  <c r="S122" i="11"/>
  <c r="S121" i="11"/>
  <c r="S120" i="11"/>
  <c r="S119" i="11"/>
  <c r="S118" i="11"/>
  <c r="S117" i="11"/>
  <c r="S116" i="11"/>
  <c r="S115" i="11"/>
  <c r="S114" i="11"/>
  <c r="S113" i="11"/>
  <c r="S112" i="11"/>
  <c r="S111" i="11"/>
  <c r="S110" i="11"/>
  <c r="S109" i="11"/>
  <c r="S108" i="11"/>
  <c r="S107" i="11"/>
  <c r="S106" i="11"/>
  <c r="S105" i="11"/>
  <c r="S104" i="11"/>
  <c r="S103" i="11"/>
  <c r="S102" i="11"/>
  <c r="S101" i="11"/>
  <c r="S100" i="11"/>
  <c r="S99" i="11"/>
  <c r="S98" i="11"/>
  <c r="S97" i="11"/>
  <c r="S96" i="11"/>
  <c r="S95" i="11"/>
  <c r="S94" i="11"/>
  <c r="S93" i="11"/>
  <c r="S92" i="11"/>
  <c r="S91" i="11"/>
  <c r="S90" i="11"/>
  <c r="S89" i="11"/>
  <c r="S88" i="11"/>
  <c r="S87" i="11"/>
  <c r="S86" i="11"/>
  <c r="S85" i="11"/>
  <c r="S84" i="11"/>
  <c r="S83" i="11"/>
  <c r="S82" i="11"/>
  <c r="S81" i="11"/>
  <c r="S80" i="11"/>
  <c r="S79" i="11"/>
  <c r="S78" i="11"/>
  <c r="S77" i="11"/>
  <c r="S76" i="11"/>
  <c r="S75" i="11"/>
  <c r="S74" i="11"/>
  <c r="S73" i="11"/>
  <c r="S72" i="11"/>
  <c r="S71" i="11"/>
  <c r="S70" i="11"/>
  <c r="S69" i="11"/>
  <c r="S68" i="11"/>
  <c r="S67" i="11"/>
  <c r="S66" i="11"/>
  <c r="S65" i="11"/>
  <c r="S64" i="11"/>
  <c r="S63" i="11"/>
  <c r="S62" i="11"/>
  <c r="S61" i="11"/>
  <c r="S60" i="11"/>
  <c r="S59" i="11"/>
  <c r="S58" i="11"/>
  <c r="S57" i="11"/>
  <c r="S56" i="11"/>
  <c r="S55" i="11"/>
  <c r="S54" i="11"/>
  <c r="S53" i="11"/>
  <c r="S52" i="11"/>
  <c r="S51" i="11"/>
  <c r="S50" i="11"/>
  <c r="S49" i="11"/>
  <c r="S48" i="11"/>
  <c r="S47" i="11"/>
  <c r="S46" i="11"/>
  <c r="S45" i="11"/>
  <c r="S44" i="11"/>
  <c r="S43" i="11"/>
  <c r="S42" i="11"/>
  <c r="S41" i="11"/>
  <c r="S40" i="11"/>
  <c r="S39" i="11"/>
  <c r="S38" i="11"/>
  <c r="S37" i="11"/>
  <c r="S36" i="11"/>
  <c r="S35" i="11"/>
  <c r="S34" i="11"/>
  <c r="S33" i="11"/>
  <c r="S32" i="11"/>
  <c r="S31" i="11"/>
  <c r="S30" i="11"/>
  <c r="S29" i="11"/>
  <c r="S28" i="11"/>
  <c r="S27" i="11"/>
  <c r="S26" i="11"/>
  <c r="S25" i="11"/>
  <c r="S24" i="11"/>
  <c r="S23" i="11"/>
  <c r="S22" i="11"/>
  <c r="S21" i="11"/>
  <c r="S20" i="11"/>
  <c r="S19" i="11"/>
  <c r="S18" i="11"/>
  <c r="I5" i="11" s="1"/>
  <c r="S17" i="11"/>
  <c r="S16" i="11"/>
  <c r="S15" i="11"/>
  <c r="S14" i="11"/>
  <c r="S13" i="11"/>
  <c r="H5" i="11" s="1"/>
  <c r="S12" i="11"/>
  <c r="S11" i="11"/>
  <c r="M5" i="11"/>
  <c r="K4" i="11"/>
  <c r="C7" i="19"/>
  <c r="G5" i="19"/>
  <c r="F5" i="19"/>
  <c r="E5" i="19"/>
  <c r="D5" i="19"/>
  <c r="C5" i="19"/>
  <c r="C7" i="16"/>
  <c r="C6" i="16"/>
  <c r="G5" i="16"/>
  <c r="F5" i="16"/>
  <c r="E5" i="16"/>
  <c r="D5" i="16"/>
  <c r="C5" i="16"/>
  <c r="D53" i="39"/>
  <c r="C53" i="39"/>
  <c r="B53" i="39"/>
  <c r="D52" i="39"/>
  <c r="C52" i="39"/>
  <c r="B52" i="39"/>
  <c r="D51" i="39"/>
  <c r="C51" i="39"/>
  <c r="B51" i="39"/>
  <c r="D50" i="39"/>
  <c r="C50" i="39"/>
  <c r="B50" i="39"/>
  <c r="D49" i="39"/>
  <c r="C49" i="39"/>
  <c r="B49" i="39"/>
  <c r="D48" i="39"/>
  <c r="C48" i="39"/>
  <c r="B48" i="39"/>
  <c r="D47" i="39"/>
  <c r="C47" i="39"/>
  <c r="B47" i="39"/>
  <c r="D46" i="39"/>
  <c r="C46" i="39"/>
  <c r="B46" i="39"/>
  <c r="D45" i="39"/>
  <c r="C45" i="39"/>
  <c r="B45" i="39"/>
  <c r="D44" i="39"/>
  <c r="C44" i="39"/>
  <c r="B44" i="39"/>
  <c r="D43" i="39"/>
  <c r="C43" i="39"/>
  <c r="B43" i="39"/>
  <c r="D42" i="39"/>
  <c r="C42" i="39"/>
  <c r="B42" i="39"/>
  <c r="D41" i="39"/>
  <c r="C41" i="39"/>
  <c r="C55" i="39" s="1"/>
  <c r="B41" i="39"/>
  <c r="D40" i="39"/>
  <c r="C40" i="39"/>
  <c r="B40" i="39"/>
  <c r="D39" i="39"/>
  <c r="C39" i="39"/>
  <c r="B39" i="39"/>
  <c r="D38" i="39"/>
  <c r="C38" i="39"/>
  <c r="B38" i="39"/>
  <c r="D37" i="39"/>
  <c r="C37" i="39"/>
  <c r="B37" i="39"/>
  <c r="D36" i="39"/>
  <c r="C36" i="39"/>
  <c r="B36" i="39"/>
  <c r="D35" i="39"/>
  <c r="D55" i="39" s="1"/>
  <c r="C35" i="39"/>
  <c r="B35" i="39"/>
  <c r="D34" i="39"/>
  <c r="C34" i="39"/>
  <c r="B34" i="39"/>
  <c r="U28" i="39"/>
  <c r="T28" i="39"/>
  <c r="R28" i="39"/>
  <c r="U26" i="39"/>
  <c r="O26" i="39"/>
  <c r="N26" i="39"/>
  <c r="H26" i="39"/>
  <c r="E26" i="39"/>
  <c r="P26" i="39" s="1"/>
  <c r="D26" i="39"/>
  <c r="C26" i="39"/>
  <c r="B26" i="39"/>
  <c r="P25" i="39"/>
  <c r="N25" i="39"/>
  <c r="H25" i="39"/>
  <c r="E25" i="39"/>
  <c r="D25" i="39"/>
  <c r="O25" i="39" s="1"/>
  <c r="C25" i="39"/>
  <c r="B25" i="39"/>
  <c r="P24" i="39"/>
  <c r="O24" i="39"/>
  <c r="H24" i="39"/>
  <c r="E24" i="39"/>
  <c r="D24" i="39"/>
  <c r="C24" i="39"/>
  <c r="N24" i="39" s="1"/>
  <c r="B24" i="39"/>
  <c r="E23" i="39"/>
  <c r="P23" i="39" s="1"/>
  <c r="D23" i="39"/>
  <c r="O23" i="39" s="1"/>
  <c r="C23" i="39"/>
  <c r="N23" i="39" s="1"/>
  <c r="B23" i="39"/>
  <c r="O22" i="39"/>
  <c r="N22" i="39"/>
  <c r="E22" i="39"/>
  <c r="P22" i="39" s="1"/>
  <c r="D22" i="39"/>
  <c r="C22" i="39"/>
  <c r="B22" i="39"/>
  <c r="P21" i="39"/>
  <c r="E21" i="39"/>
  <c r="D21" i="39"/>
  <c r="O21" i="39" s="1"/>
  <c r="C21" i="39"/>
  <c r="N21" i="39" s="1"/>
  <c r="B21" i="39"/>
  <c r="R20" i="39"/>
  <c r="P20" i="39"/>
  <c r="E20" i="39"/>
  <c r="D20" i="39"/>
  <c r="O20" i="39" s="1"/>
  <c r="C20" i="39"/>
  <c r="N20" i="39" s="1"/>
  <c r="B20" i="39"/>
  <c r="N19" i="39"/>
  <c r="E19" i="39"/>
  <c r="P19" i="39" s="1"/>
  <c r="D19" i="39"/>
  <c r="O19" i="39" s="1"/>
  <c r="C19" i="39"/>
  <c r="B19" i="39"/>
  <c r="P18" i="39"/>
  <c r="O18" i="39"/>
  <c r="E18" i="39"/>
  <c r="D18" i="39"/>
  <c r="C18" i="39"/>
  <c r="N18" i="39" s="1"/>
  <c r="B18" i="39"/>
  <c r="O17" i="39"/>
  <c r="N17" i="39"/>
  <c r="H17" i="39"/>
  <c r="E17" i="39"/>
  <c r="P17" i="39" s="1"/>
  <c r="D17" i="39"/>
  <c r="C17" i="39"/>
  <c r="B17" i="39"/>
  <c r="R16" i="39"/>
  <c r="E16" i="39"/>
  <c r="P16" i="39" s="1"/>
  <c r="D16" i="39"/>
  <c r="O16" i="39" s="1"/>
  <c r="C16" i="39"/>
  <c r="N16" i="39" s="1"/>
  <c r="B16" i="39"/>
  <c r="O15" i="39"/>
  <c r="N15" i="39"/>
  <c r="E15" i="39"/>
  <c r="P15" i="39" s="1"/>
  <c r="D15" i="39"/>
  <c r="C15" i="39"/>
  <c r="B15" i="39"/>
  <c r="P14" i="39"/>
  <c r="N14" i="39"/>
  <c r="E14" i="39"/>
  <c r="D14" i="39"/>
  <c r="O14" i="39" s="1"/>
  <c r="C14" i="39"/>
  <c r="B14" i="39"/>
  <c r="P13" i="39"/>
  <c r="O13" i="39"/>
  <c r="H13" i="39"/>
  <c r="E13" i="39"/>
  <c r="D13" i="39"/>
  <c r="C13" i="39"/>
  <c r="N13" i="39" s="1"/>
  <c r="B13" i="39"/>
  <c r="E12" i="39"/>
  <c r="P12" i="39" s="1"/>
  <c r="D12" i="39"/>
  <c r="O12" i="39" s="1"/>
  <c r="C12" i="39"/>
  <c r="N12" i="39" s="1"/>
  <c r="B12" i="39"/>
  <c r="T11" i="39"/>
  <c r="S11" i="39"/>
  <c r="S28" i="39" s="1"/>
  <c r="P11" i="39"/>
  <c r="N11" i="39"/>
  <c r="H11" i="39"/>
  <c r="E11" i="39"/>
  <c r="D11" i="39"/>
  <c r="O11" i="39" s="1"/>
  <c r="C11" i="39"/>
  <c r="B11" i="39"/>
  <c r="O10" i="39"/>
  <c r="H10" i="39"/>
  <c r="E10" i="39"/>
  <c r="P10" i="39" s="1"/>
  <c r="D10" i="39"/>
  <c r="C10" i="39"/>
  <c r="N10" i="39" s="1"/>
  <c r="B10" i="39"/>
  <c r="H9" i="39"/>
  <c r="E9" i="39"/>
  <c r="P9" i="39" s="1"/>
  <c r="D9" i="39"/>
  <c r="O9" i="39" s="1"/>
  <c r="C9" i="39"/>
  <c r="N9" i="39" s="1"/>
  <c r="B9" i="39"/>
  <c r="O8" i="39"/>
  <c r="N8" i="39"/>
  <c r="H8" i="39"/>
  <c r="E8" i="39"/>
  <c r="P8" i="39" s="1"/>
  <c r="D8" i="39"/>
  <c r="C8" i="39"/>
  <c r="B8" i="39"/>
  <c r="P7" i="39"/>
  <c r="P28" i="39" s="1"/>
  <c r="H7" i="39"/>
  <c r="E7" i="39"/>
  <c r="E28" i="39" s="1"/>
  <c r="D7" i="39"/>
  <c r="O7" i="39" s="1"/>
  <c r="C7" i="39"/>
  <c r="C28" i="39" s="1"/>
  <c r="B7" i="39"/>
  <c r="I4" i="39"/>
  <c r="C62" i="55"/>
  <c r="B62" i="55"/>
  <c r="C60" i="55"/>
  <c r="D60" i="55" s="1"/>
  <c r="B60" i="55"/>
  <c r="C58" i="55"/>
  <c r="B58" i="55"/>
  <c r="C55" i="55"/>
  <c r="B55" i="55"/>
  <c r="D55" i="55" s="1"/>
  <c r="C53" i="55"/>
  <c r="B53" i="55"/>
  <c r="C50" i="55"/>
  <c r="B50" i="55"/>
  <c r="C49" i="55"/>
  <c r="B49" i="55"/>
  <c r="C39" i="55"/>
  <c r="B39" i="55"/>
  <c r="C38" i="55"/>
  <c r="B38" i="55"/>
  <c r="C29" i="55"/>
  <c r="B29" i="55"/>
  <c r="C25" i="55"/>
  <c r="B25" i="55"/>
  <c r="C13" i="55"/>
  <c r="B13" i="55"/>
  <c r="D13" i="55" s="1"/>
  <c r="C8" i="55"/>
  <c r="B8" i="55"/>
  <c r="C7" i="55"/>
  <c r="D7" i="55" s="1"/>
  <c r="B7" i="55"/>
  <c r="C6" i="55"/>
  <c r="B6" i="55"/>
  <c r="G3000" i="8"/>
  <c r="F3000" i="8"/>
  <c r="G2999" i="8"/>
  <c r="F2999" i="8"/>
  <c r="G2998" i="8"/>
  <c r="F2998" i="8"/>
  <c r="G2997" i="8"/>
  <c r="F2997" i="8"/>
  <c r="G2996" i="8"/>
  <c r="F2996" i="8"/>
  <c r="G2995" i="8"/>
  <c r="F2995" i="8"/>
  <c r="G2994" i="8"/>
  <c r="F2994" i="8"/>
  <c r="G2993" i="8"/>
  <c r="F2993" i="8"/>
  <c r="G2992" i="8"/>
  <c r="F2992" i="8"/>
  <c r="G2991" i="8"/>
  <c r="F2991" i="8"/>
  <c r="G2990" i="8"/>
  <c r="F2990" i="8"/>
  <c r="G2989" i="8"/>
  <c r="F2989" i="8"/>
  <c r="G2988" i="8"/>
  <c r="F2988" i="8"/>
  <c r="G2987" i="8"/>
  <c r="F2987" i="8"/>
  <c r="G2986" i="8"/>
  <c r="F2986" i="8"/>
  <c r="G2985" i="8"/>
  <c r="F2985" i="8"/>
  <c r="G2984" i="8"/>
  <c r="F2984" i="8"/>
  <c r="G2983" i="8"/>
  <c r="F2983" i="8"/>
  <c r="G2982" i="8"/>
  <c r="F2982" i="8"/>
  <c r="G2981" i="8"/>
  <c r="F2981" i="8"/>
  <c r="G2980" i="8"/>
  <c r="F2980" i="8"/>
  <c r="G2979" i="8"/>
  <c r="F2979" i="8"/>
  <c r="G2978" i="8"/>
  <c r="F2978" i="8"/>
  <c r="G2977" i="8"/>
  <c r="F2977" i="8"/>
  <c r="G2976" i="8"/>
  <c r="F2976" i="8"/>
  <c r="G2975" i="8"/>
  <c r="F2975" i="8"/>
  <c r="G2974" i="8"/>
  <c r="F2974" i="8"/>
  <c r="G2973" i="8"/>
  <c r="F2973" i="8"/>
  <c r="G2972" i="8"/>
  <c r="F2972" i="8"/>
  <c r="G2971" i="8"/>
  <c r="F2971" i="8"/>
  <c r="G2970" i="8"/>
  <c r="F2970" i="8"/>
  <c r="G2969" i="8"/>
  <c r="F2969" i="8"/>
  <c r="G2968" i="8"/>
  <c r="F2968" i="8"/>
  <c r="G2967" i="8"/>
  <c r="F2967" i="8"/>
  <c r="G2966" i="8"/>
  <c r="F2966" i="8"/>
  <c r="G2965" i="8"/>
  <c r="F2965" i="8"/>
  <c r="G2964" i="8"/>
  <c r="F2964" i="8"/>
  <c r="G2963" i="8"/>
  <c r="F2963" i="8"/>
  <c r="G2962" i="8"/>
  <c r="F2962" i="8"/>
  <c r="G2961" i="8"/>
  <c r="F2961" i="8"/>
  <c r="G2960" i="8"/>
  <c r="F2960" i="8"/>
  <c r="G2959" i="8"/>
  <c r="F2959" i="8"/>
  <c r="G2958" i="8"/>
  <c r="F2958" i="8"/>
  <c r="G2957" i="8"/>
  <c r="F2957" i="8"/>
  <c r="G2956" i="8"/>
  <c r="F2956" i="8"/>
  <c r="G2955" i="8"/>
  <c r="F2955" i="8"/>
  <c r="G2954" i="8"/>
  <c r="F2954" i="8"/>
  <c r="G2953" i="8"/>
  <c r="F2953" i="8"/>
  <c r="G2952" i="8"/>
  <c r="F2952" i="8"/>
  <c r="G2951" i="8"/>
  <c r="F2951" i="8"/>
  <c r="G2950" i="8"/>
  <c r="F2950" i="8"/>
  <c r="G2949" i="8"/>
  <c r="F2949" i="8"/>
  <c r="G2948" i="8"/>
  <c r="F2948" i="8"/>
  <c r="G2947" i="8"/>
  <c r="F2947" i="8"/>
  <c r="G2946" i="8"/>
  <c r="F2946" i="8"/>
  <c r="G2945" i="8"/>
  <c r="F2945" i="8"/>
  <c r="G2944" i="8"/>
  <c r="F2944" i="8"/>
  <c r="G2943" i="8"/>
  <c r="F2943" i="8"/>
  <c r="G2942" i="8"/>
  <c r="F2942" i="8"/>
  <c r="G2941" i="8"/>
  <c r="F2941" i="8"/>
  <c r="G2940" i="8"/>
  <c r="F2940" i="8"/>
  <c r="G2939" i="8"/>
  <c r="F2939" i="8"/>
  <c r="G2938" i="8"/>
  <c r="F2938" i="8"/>
  <c r="G2937" i="8"/>
  <c r="F2937" i="8"/>
  <c r="G2936" i="8"/>
  <c r="F2936" i="8"/>
  <c r="G2935" i="8"/>
  <c r="F2935" i="8"/>
  <c r="G2934" i="8"/>
  <c r="F2934" i="8"/>
  <c r="G2933" i="8"/>
  <c r="F2933" i="8"/>
  <c r="G2932" i="8"/>
  <c r="F2932" i="8"/>
  <c r="G2931" i="8"/>
  <c r="F2931" i="8"/>
  <c r="G2930" i="8"/>
  <c r="F2930" i="8"/>
  <c r="G2929" i="8"/>
  <c r="F2929" i="8"/>
  <c r="G2928" i="8"/>
  <c r="F2928" i="8"/>
  <c r="G2927" i="8"/>
  <c r="F2927" i="8"/>
  <c r="G2926" i="8"/>
  <c r="F2926" i="8"/>
  <c r="G2925" i="8"/>
  <c r="F2925" i="8"/>
  <c r="G2924" i="8"/>
  <c r="F2924" i="8"/>
  <c r="G2923" i="8"/>
  <c r="F2923" i="8"/>
  <c r="G2922" i="8"/>
  <c r="F2922" i="8"/>
  <c r="G2921" i="8"/>
  <c r="F2921" i="8"/>
  <c r="G2920" i="8"/>
  <c r="F2920" i="8"/>
  <c r="G2919" i="8"/>
  <c r="F2919" i="8"/>
  <c r="G2918" i="8"/>
  <c r="F2918" i="8"/>
  <c r="G2917" i="8"/>
  <c r="F2917" i="8"/>
  <c r="G2916" i="8"/>
  <c r="F2916" i="8"/>
  <c r="G2915" i="8"/>
  <c r="F2915" i="8"/>
  <c r="G2914" i="8"/>
  <c r="F2914" i="8"/>
  <c r="G2913" i="8"/>
  <c r="F2913" i="8"/>
  <c r="G2912" i="8"/>
  <c r="F2912" i="8"/>
  <c r="G2911" i="8"/>
  <c r="F2911" i="8"/>
  <c r="G2910" i="8"/>
  <c r="F2910" i="8"/>
  <c r="G2909" i="8"/>
  <c r="F2909" i="8"/>
  <c r="G2908" i="8"/>
  <c r="F2908" i="8"/>
  <c r="G2907" i="8"/>
  <c r="F2907" i="8"/>
  <c r="G2906" i="8"/>
  <c r="F2906" i="8"/>
  <c r="G2905" i="8"/>
  <c r="F2905" i="8"/>
  <c r="G2904" i="8"/>
  <c r="F2904" i="8"/>
  <c r="G2903" i="8"/>
  <c r="F2903" i="8"/>
  <c r="G2902" i="8"/>
  <c r="F2902" i="8"/>
  <c r="G2901" i="8"/>
  <c r="F2901" i="8"/>
  <c r="G2900" i="8"/>
  <c r="F2900" i="8"/>
  <c r="G2899" i="8"/>
  <c r="F2899" i="8"/>
  <c r="G2898" i="8"/>
  <c r="F2898" i="8"/>
  <c r="G2897" i="8"/>
  <c r="F2897" i="8"/>
  <c r="G2896" i="8"/>
  <c r="F2896" i="8"/>
  <c r="G2895" i="8"/>
  <c r="F2895" i="8"/>
  <c r="G2894" i="8"/>
  <c r="F2894" i="8"/>
  <c r="G2893" i="8"/>
  <c r="F2893" i="8"/>
  <c r="G2892" i="8"/>
  <c r="F2892" i="8"/>
  <c r="G2891" i="8"/>
  <c r="F2891" i="8"/>
  <c r="G2890" i="8"/>
  <c r="F2890" i="8"/>
  <c r="G2889" i="8"/>
  <c r="F2889" i="8"/>
  <c r="G2888" i="8"/>
  <c r="F2888" i="8"/>
  <c r="G2887" i="8"/>
  <c r="F2887" i="8"/>
  <c r="G2886" i="8"/>
  <c r="F2886" i="8"/>
  <c r="G2885" i="8"/>
  <c r="F2885" i="8"/>
  <c r="G2884" i="8"/>
  <c r="F2884" i="8"/>
  <c r="G2883" i="8"/>
  <c r="F2883" i="8"/>
  <c r="G2882" i="8"/>
  <c r="F2882" i="8"/>
  <c r="G2881" i="8"/>
  <c r="F2881" i="8"/>
  <c r="G2880" i="8"/>
  <c r="F2880" i="8"/>
  <c r="G2879" i="8"/>
  <c r="F2879" i="8"/>
  <c r="G2878" i="8"/>
  <c r="F2878" i="8"/>
  <c r="G2877" i="8"/>
  <c r="F2877" i="8"/>
  <c r="G2876" i="8"/>
  <c r="F2876" i="8"/>
  <c r="G2875" i="8"/>
  <c r="F2875" i="8"/>
  <c r="G2874" i="8"/>
  <c r="F2874" i="8"/>
  <c r="G2873" i="8"/>
  <c r="F2873" i="8"/>
  <c r="G2872" i="8"/>
  <c r="F2872" i="8"/>
  <c r="G2871" i="8"/>
  <c r="F2871" i="8"/>
  <c r="G2870" i="8"/>
  <c r="F2870" i="8"/>
  <c r="G2869" i="8"/>
  <c r="F2869" i="8"/>
  <c r="G2868" i="8"/>
  <c r="F2868" i="8"/>
  <c r="G2867" i="8"/>
  <c r="F2867" i="8"/>
  <c r="G2866" i="8"/>
  <c r="F2866" i="8"/>
  <c r="G2865" i="8"/>
  <c r="F2865" i="8"/>
  <c r="G2864" i="8"/>
  <c r="F2864" i="8"/>
  <c r="G2863" i="8"/>
  <c r="F2863" i="8"/>
  <c r="G2862" i="8"/>
  <c r="F2862" i="8"/>
  <c r="G2861" i="8"/>
  <c r="F2861" i="8"/>
  <c r="G2860" i="8"/>
  <c r="F2860" i="8"/>
  <c r="G2859" i="8"/>
  <c r="F2859" i="8"/>
  <c r="G2858" i="8"/>
  <c r="F2858" i="8"/>
  <c r="G2857" i="8"/>
  <c r="F2857" i="8"/>
  <c r="G2856" i="8"/>
  <c r="F2856" i="8"/>
  <c r="G2855" i="8"/>
  <c r="F2855" i="8"/>
  <c r="G2854" i="8"/>
  <c r="F2854" i="8"/>
  <c r="G2853" i="8"/>
  <c r="F2853" i="8"/>
  <c r="G2852" i="8"/>
  <c r="F2852" i="8"/>
  <c r="G2851" i="8"/>
  <c r="F2851" i="8"/>
  <c r="G2850" i="8"/>
  <c r="F2850" i="8"/>
  <c r="G2849" i="8"/>
  <c r="F2849" i="8"/>
  <c r="G2848" i="8"/>
  <c r="F2848" i="8"/>
  <c r="G2847" i="8"/>
  <c r="F2847" i="8"/>
  <c r="G2846" i="8"/>
  <c r="F2846" i="8"/>
  <c r="G2845" i="8"/>
  <c r="F2845" i="8"/>
  <c r="G2844" i="8"/>
  <c r="F2844" i="8"/>
  <c r="G2843" i="8"/>
  <c r="F2843" i="8"/>
  <c r="G2842" i="8"/>
  <c r="F2842" i="8"/>
  <c r="G2841" i="8"/>
  <c r="F2841" i="8"/>
  <c r="G2840" i="8"/>
  <c r="F2840" i="8"/>
  <c r="G2839" i="8"/>
  <c r="F2839" i="8"/>
  <c r="G2838" i="8"/>
  <c r="F2838" i="8"/>
  <c r="G2837" i="8"/>
  <c r="F2837" i="8"/>
  <c r="G2836" i="8"/>
  <c r="F2836" i="8"/>
  <c r="G2835" i="8"/>
  <c r="F2835" i="8"/>
  <c r="G2834" i="8"/>
  <c r="F2834" i="8"/>
  <c r="G2833" i="8"/>
  <c r="F2833" i="8"/>
  <c r="G2832" i="8"/>
  <c r="F2832" i="8"/>
  <c r="G2831" i="8"/>
  <c r="F2831" i="8"/>
  <c r="G2830" i="8"/>
  <c r="F2830" i="8"/>
  <c r="G2829" i="8"/>
  <c r="F2829" i="8"/>
  <c r="G2828" i="8"/>
  <c r="F2828" i="8"/>
  <c r="G2827" i="8"/>
  <c r="F2827" i="8"/>
  <c r="G2826" i="8"/>
  <c r="F2826" i="8"/>
  <c r="G2825" i="8"/>
  <c r="F2825" i="8"/>
  <c r="G2824" i="8"/>
  <c r="F2824" i="8"/>
  <c r="G2823" i="8"/>
  <c r="F2823" i="8"/>
  <c r="G2822" i="8"/>
  <c r="F2822" i="8"/>
  <c r="G2821" i="8"/>
  <c r="F2821" i="8"/>
  <c r="G2820" i="8"/>
  <c r="F2820" i="8"/>
  <c r="G2819" i="8"/>
  <c r="F2819" i="8"/>
  <c r="G2818" i="8"/>
  <c r="F2818" i="8"/>
  <c r="G2817" i="8"/>
  <c r="F2817" i="8"/>
  <c r="G2816" i="8"/>
  <c r="F2816" i="8"/>
  <c r="G2815" i="8"/>
  <c r="F2815" i="8"/>
  <c r="G2814" i="8"/>
  <c r="F2814" i="8"/>
  <c r="G2813" i="8"/>
  <c r="F2813" i="8"/>
  <c r="G2812" i="8"/>
  <c r="F2812" i="8"/>
  <c r="G2811" i="8"/>
  <c r="F2811" i="8"/>
  <c r="G2810" i="8"/>
  <c r="F2810" i="8"/>
  <c r="G2809" i="8"/>
  <c r="F2809" i="8"/>
  <c r="G2808" i="8"/>
  <c r="F2808" i="8"/>
  <c r="G2807" i="8"/>
  <c r="F2807" i="8"/>
  <c r="G2806" i="8"/>
  <c r="F2806" i="8"/>
  <c r="G2805" i="8"/>
  <c r="F2805" i="8"/>
  <c r="G2804" i="8"/>
  <c r="F2804" i="8"/>
  <c r="G2803" i="8"/>
  <c r="F2803" i="8"/>
  <c r="G2802" i="8"/>
  <c r="F2802" i="8"/>
  <c r="G2801" i="8"/>
  <c r="F2801" i="8"/>
  <c r="G2800" i="8"/>
  <c r="F2800" i="8"/>
  <c r="G2799" i="8"/>
  <c r="F2799" i="8"/>
  <c r="G2798" i="8"/>
  <c r="F2798" i="8"/>
  <c r="G2797" i="8"/>
  <c r="F2797" i="8"/>
  <c r="G2796" i="8"/>
  <c r="F2796" i="8"/>
  <c r="G2795" i="8"/>
  <c r="F2795" i="8"/>
  <c r="G2794" i="8"/>
  <c r="F2794" i="8"/>
  <c r="G2793" i="8"/>
  <c r="F2793" i="8"/>
  <c r="G2792" i="8"/>
  <c r="F2792" i="8"/>
  <c r="G2791" i="8"/>
  <c r="F2791" i="8"/>
  <c r="G2790" i="8"/>
  <c r="F2790" i="8"/>
  <c r="G2789" i="8"/>
  <c r="F2789" i="8"/>
  <c r="G2788" i="8"/>
  <c r="F2788" i="8"/>
  <c r="G2787" i="8"/>
  <c r="F2787" i="8"/>
  <c r="G2786" i="8"/>
  <c r="F2786" i="8"/>
  <c r="G2785" i="8"/>
  <c r="F2785" i="8"/>
  <c r="G2784" i="8"/>
  <c r="F2784" i="8"/>
  <c r="G2783" i="8"/>
  <c r="F2783" i="8"/>
  <c r="G2782" i="8"/>
  <c r="F2782" i="8"/>
  <c r="G2781" i="8"/>
  <c r="F2781" i="8"/>
  <c r="G2780" i="8"/>
  <c r="F2780" i="8"/>
  <c r="G2779" i="8"/>
  <c r="F2779" i="8"/>
  <c r="G2778" i="8"/>
  <c r="F2778" i="8"/>
  <c r="G2777" i="8"/>
  <c r="F2777" i="8"/>
  <c r="G2776" i="8"/>
  <c r="F2776" i="8"/>
  <c r="G2775" i="8"/>
  <c r="F2775" i="8"/>
  <c r="G2774" i="8"/>
  <c r="F2774" i="8"/>
  <c r="G2773" i="8"/>
  <c r="F2773" i="8"/>
  <c r="G2772" i="8"/>
  <c r="F2772" i="8"/>
  <c r="G2771" i="8"/>
  <c r="F2771" i="8"/>
  <c r="G2770" i="8"/>
  <c r="F2770" i="8"/>
  <c r="G2769" i="8"/>
  <c r="F2769" i="8"/>
  <c r="G2768" i="8"/>
  <c r="F2768" i="8"/>
  <c r="G2767" i="8"/>
  <c r="F2767" i="8"/>
  <c r="G2766" i="8"/>
  <c r="F2766" i="8"/>
  <c r="G2765" i="8"/>
  <c r="F2765" i="8"/>
  <c r="G2764" i="8"/>
  <c r="F2764" i="8"/>
  <c r="G2763" i="8"/>
  <c r="F2763" i="8"/>
  <c r="G2762" i="8"/>
  <c r="F2762" i="8"/>
  <c r="G2761" i="8"/>
  <c r="F2761" i="8"/>
  <c r="G2760" i="8"/>
  <c r="F2760" i="8"/>
  <c r="G2759" i="8"/>
  <c r="F2759" i="8"/>
  <c r="G2758" i="8"/>
  <c r="F2758" i="8"/>
  <c r="G2757" i="8"/>
  <c r="F2757" i="8"/>
  <c r="G2756" i="8"/>
  <c r="F2756" i="8"/>
  <c r="G2755" i="8"/>
  <c r="F2755" i="8"/>
  <c r="G2754" i="8"/>
  <c r="F2754" i="8"/>
  <c r="G2753" i="8"/>
  <c r="F2753" i="8"/>
  <c r="G2752" i="8"/>
  <c r="F2752" i="8"/>
  <c r="G2751" i="8"/>
  <c r="F2751" i="8"/>
  <c r="G2750" i="8"/>
  <c r="F2750" i="8"/>
  <c r="G2749" i="8"/>
  <c r="F2749" i="8"/>
  <c r="G2748" i="8"/>
  <c r="F2748" i="8"/>
  <c r="G2747" i="8"/>
  <c r="F2747" i="8"/>
  <c r="G2746" i="8"/>
  <c r="F2746" i="8"/>
  <c r="G2745" i="8"/>
  <c r="F2745" i="8"/>
  <c r="G2744" i="8"/>
  <c r="F2744" i="8"/>
  <c r="G2743" i="8"/>
  <c r="F2743" i="8"/>
  <c r="G2742" i="8"/>
  <c r="F2742" i="8"/>
  <c r="G2741" i="8"/>
  <c r="F2741" i="8"/>
  <c r="G2740" i="8"/>
  <c r="F2740" i="8"/>
  <c r="G2739" i="8"/>
  <c r="F2739" i="8"/>
  <c r="G2738" i="8"/>
  <c r="F2738" i="8"/>
  <c r="G2737" i="8"/>
  <c r="F2737" i="8"/>
  <c r="G2736" i="8"/>
  <c r="F2736" i="8"/>
  <c r="G2735" i="8"/>
  <c r="F2735" i="8"/>
  <c r="G2734" i="8"/>
  <c r="F2734" i="8"/>
  <c r="G2733" i="8"/>
  <c r="F2733" i="8"/>
  <c r="G2732" i="8"/>
  <c r="F2732" i="8"/>
  <c r="G2731" i="8"/>
  <c r="F2731" i="8"/>
  <c r="G2730" i="8"/>
  <c r="F2730" i="8"/>
  <c r="G2729" i="8"/>
  <c r="F2729" i="8"/>
  <c r="G2728" i="8"/>
  <c r="F2728" i="8"/>
  <c r="G2727" i="8"/>
  <c r="F2727" i="8"/>
  <c r="G2726" i="8"/>
  <c r="F2726" i="8"/>
  <c r="G2725" i="8"/>
  <c r="F2725" i="8"/>
  <c r="G2724" i="8"/>
  <c r="F2724" i="8"/>
  <c r="G2723" i="8"/>
  <c r="F2723" i="8"/>
  <c r="G2722" i="8"/>
  <c r="F2722" i="8"/>
  <c r="G2721" i="8"/>
  <c r="F2721" i="8"/>
  <c r="G2720" i="8"/>
  <c r="F2720" i="8"/>
  <c r="G2719" i="8"/>
  <c r="F2719" i="8"/>
  <c r="G2718" i="8"/>
  <c r="F2718" i="8"/>
  <c r="G2717" i="8"/>
  <c r="F2717" i="8"/>
  <c r="G2716" i="8"/>
  <c r="F2716" i="8"/>
  <c r="G2715" i="8"/>
  <c r="F2715" i="8"/>
  <c r="G2714" i="8"/>
  <c r="F2714" i="8"/>
  <c r="G2713" i="8"/>
  <c r="F2713" i="8"/>
  <c r="G2712" i="8"/>
  <c r="F2712" i="8"/>
  <c r="G2711" i="8"/>
  <c r="F2711" i="8"/>
  <c r="G2710" i="8"/>
  <c r="F2710" i="8"/>
  <c r="G2709" i="8"/>
  <c r="F2709" i="8"/>
  <c r="G2708" i="8"/>
  <c r="F2708" i="8"/>
  <c r="G2707" i="8"/>
  <c r="F2707" i="8"/>
  <c r="G2706" i="8"/>
  <c r="F2706" i="8"/>
  <c r="G2705" i="8"/>
  <c r="F2705" i="8"/>
  <c r="G2704" i="8"/>
  <c r="F2704" i="8"/>
  <c r="G2703" i="8"/>
  <c r="F2703" i="8"/>
  <c r="G2702" i="8"/>
  <c r="F2702" i="8"/>
  <c r="G2701" i="8"/>
  <c r="F2701" i="8"/>
  <c r="G2700" i="8"/>
  <c r="F2700" i="8"/>
  <c r="G2699" i="8"/>
  <c r="F2699" i="8"/>
  <c r="G2698" i="8"/>
  <c r="F2698" i="8"/>
  <c r="G2697" i="8"/>
  <c r="F2697" i="8"/>
  <c r="G2696" i="8"/>
  <c r="F2696" i="8"/>
  <c r="G2695" i="8"/>
  <c r="F2695" i="8"/>
  <c r="G2694" i="8"/>
  <c r="F2694" i="8"/>
  <c r="G2693" i="8"/>
  <c r="F2693" i="8"/>
  <c r="G2692" i="8"/>
  <c r="F2692" i="8"/>
  <c r="G2691" i="8"/>
  <c r="F2691" i="8"/>
  <c r="G2690" i="8"/>
  <c r="F2690" i="8"/>
  <c r="G2689" i="8"/>
  <c r="F2689" i="8"/>
  <c r="G2688" i="8"/>
  <c r="F2688" i="8"/>
  <c r="G2687" i="8"/>
  <c r="F2687" i="8"/>
  <c r="G2686" i="8"/>
  <c r="F2686" i="8"/>
  <c r="G2685" i="8"/>
  <c r="F2685" i="8"/>
  <c r="G2684" i="8"/>
  <c r="F2684" i="8"/>
  <c r="G2683" i="8"/>
  <c r="F2683" i="8"/>
  <c r="G2682" i="8"/>
  <c r="F2682" i="8"/>
  <c r="G2681" i="8"/>
  <c r="F2681" i="8"/>
  <c r="G2680" i="8"/>
  <c r="F2680" i="8"/>
  <c r="G2679" i="8"/>
  <c r="F2679" i="8"/>
  <c r="G2678" i="8"/>
  <c r="F2678" i="8"/>
  <c r="G2677" i="8"/>
  <c r="F2677" i="8"/>
  <c r="G2676" i="8"/>
  <c r="F2676" i="8"/>
  <c r="G2675" i="8"/>
  <c r="F2675" i="8"/>
  <c r="G2674" i="8"/>
  <c r="F2674" i="8"/>
  <c r="G2673" i="8"/>
  <c r="F2673" i="8"/>
  <c r="G2672" i="8"/>
  <c r="F2672" i="8"/>
  <c r="G2671" i="8"/>
  <c r="F2671" i="8"/>
  <c r="G2670" i="8"/>
  <c r="F2670" i="8"/>
  <c r="G2669" i="8"/>
  <c r="F2669" i="8"/>
  <c r="G2668" i="8"/>
  <c r="F2668" i="8"/>
  <c r="G2667" i="8"/>
  <c r="F2667" i="8"/>
  <c r="G2666" i="8"/>
  <c r="F2666" i="8"/>
  <c r="G2665" i="8"/>
  <c r="F2665" i="8"/>
  <c r="G2664" i="8"/>
  <c r="F2664" i="8"/>
  <c r="G2663" i="8"/>
  <c r="F2663" i="8"/>
  <c r="G2662" i="8"/>
  <c r="F2662" i="8"/>
  <c r="G2661" i="8"/>
  <c r="F2661" i="8"/>
  <c r="G2660" i="8"/>
  <c r="F2660" i="8"/>
  <c r="G2659" i="8"/>
  <c r="F2659" i="8"/>
  <c r="G2658" i="8"/>
  <c r="F2658" i="8"/>
  <c r="G2657" i="8"/>
  <c r="F2657" i="8"/>
  <c r="G2656" i="8"/>
  <c r="F2656" i="8"/>
  <c r="G2655" i="8"/>
  <c r="F2655" i="8"/>
  <c r="G2654" i="8"/>
  <c r="F2654" i="8"/>
  <c r="G2653" i="8"/>
  <c r="F2653" i="8"/>
  <c r="G2652" i="8"/>
  <c r="F2652" i="8"/>
  <c r="G2651" i="8"/>
  <c r="F2651" i="8"/>
  <c r="G2650" i="8"/>
  <c r="F2650" i="8"/>
  <c r="G2649" i="8"/>
  <c r="F2649" i="8"/>
  <c r="G2648" i="8"/>
  <c r="F2648" i="8"/>
  <c r="G2647" i="8"/>
  <c r="F2647" i="8"/>
  <c r="G2646" i="8"/>
  <c r="F2646" i="8"/>
  <c r="G2645" i="8"/>
  <c r="F2645" i="8"/>
  <c r="G2644" i="8"/>
  <c r="F2644" i="8"/>
  <c r="G2643" i="8"/>
  <c r="F2643" i="8"/>
  <c r="G2642" i="8"/>
  <c r="F2642" i="8"/>
  <c r="G2641" i="8"/>
  <c r="F2641" i="8"/>
  <c r="G2640" i="8"/>
  <c r="F2640" i="8"/>
  <c r="G2639" i="8"/>
  <c r="F2639" i="8"/>
  <c r="G2638" i="8"/>
  <c r="F2638" i="8"/>
  <c r="G2637" i="8"/>
  <c r="F2637" i="8"/>
  <c r="G2636" i="8"/>
  <c r="F2636" i="8"/>
  <c r="G2635" i="8"/>
  <c r="F2635" i="8"/>
  <c r="G2634" i="8"/>
  <c r="F2634" i="8"/>
  <c r="G2633" i="8"/>
  <c r="F2633" i="8"/>
  <c r="G2632" i="8"/>
  <c r="F2632" i="8"/>
  <c r="G2631" i="8"/>
  <c r="F2631" i="8"/>
  <c r="G2630" i="8"/>
  <c r="F2630" i="8"/>
  <c r="G2629" i="8"/>
  <c r="F2629" i="8"/>
  <c r="G2628" i="8"/>
  <c r="F2628" i="8"/>
  <c r="G2627" i="8"/>
  <c r="F2627" i="8"/>
  <c r="G2626" i="8"/>
  <c r="F2626" i="8"/>
  <c r="G2625" i="8"/>
  <c r="F2625" i="8"/>
  <c r="G2624" i="8"/>
  <c r="F2624" i="8"/>
  <c r="G2623" i="8"/>
  <c r="F2623" i="8"/>
  <c r="G2622" i="8"/>
  <c r="F2622" i="8"/>
  <c r="G2621" i="8"/>
  <c r="F2621" i="8"/>
  <c r="G2620" i="8"/>
  <c r="F2620" i="8"/>
  <c r="G2619" i="8"/>
  <c r="F2619" i="8"/>
  <c r="G2618" i="8"/>
  <c r="F2618" i="8"/>
  <c r="G2617" i="8"/>
  <c r="F2617" i="8"/>
  <c r="G2616" i="8"/>
  <c r="F2616" i="8"/>
  <c r="G2615" i="8"/>
  <c r="F2615" i="8"/>
  <c r="G2614" i="8"/>
  <c r="F2614" i="8"/>
  <c r="G2613" i="8"/>
  <c r="F2613" i="8"/>
  <c r="G2612" i="8"/>
  <c r="F2612" i="8"/>
  <c r="G2611" i="8"/>
  <c r="F2611" i="8"/>
  <c r="G2610" i="8"/>
  <c r="F2610" i="8"/>
  <c r="G2609" i="8"/>
  <c r="F2609" i="8"/>
  <c r="G2608" i="8"/>
  <c r="F2608" i="8"/>
  <c r="G2607" i="8"/>
  <c r="F2607" i="8"/>
  <c r="G2606" i="8"/>
  <c r="F2606" i="8"/>
  <c r="G2605" i="8"/>
  <c r="F2605" i="8"/>
  <c r="G2604" i="8"/>
  <c r="F2604" i="8"/>
  <c r="G2603" i="8"/>
  <c r="F2603" i="8"/>
  <c r="G2602" i="8"/>
  <c r="F2602" i="8"/>
  <c r="G2601" i="8"/>
  <c r="F2601" i="8"/>
  <c r="G2600" i="8"/>
  <c r="F2600" i="8"/>
  <c r="G2599" i="8"/>
  <c r="F2599" i="8"/>
  <c r="G2598" i="8"/>
  <c r="F2598" i="8"/>
  <c r="G2597" i="8"/>
  <c r="F2597" i="8"/>
  <c r="G2596" i="8"/>
  <c r="F2596" i="8"/>
  <c r="G2595" i="8"/>
  <c r="F2595" i="8"/>
  <c r="G2594" i="8"/>
  <c r="F2594" i="8"/>
  <c r="G2593" i="8"/>
  <c r="F2593" i="8"/>
  <c r="G2592" i="8"/>
  <c r="F2592" i="8"/>
  <c r="G2591" i="8"/>
  <c r="F2591" i="8"/>
  <c r="G2590" i="8"/>
  <c r="F2590" i="8"/>
  <c r="G2589" i="8"/>
  <c r="F2589" i="8"/>
  <c r="G2588" i="8"/>
  <c r="F2588" i="8"/>
  <c r="G2587" i="8"/>
  <c r="F2587" i="8"/>
  <c r="G2586" i="8"/>
  <c r="F2586" i="8"/>
  <c r="G2585" i="8"/>
  <c r="F2585" i="8"/>
  <c r="G2584" i="8"/>
  <c r="F2584" i="8"/>
  <c r="G2583" i="8"/>
  <c r="F2583" i="8"/>
  <c r="G2582" i="8"/>
  <c r="F2582" i="8"/>
  <c r="G2581" i="8"/>
  <c r="F2581" i="8"/>
  <c r="G2580" i="8"/>
  <c r="F2580" i="8"/>
  <c r="G2579" i="8"/>
  <c r="F2579" i="8"/>
  <c r="G2578" i="8"/>
  <c r="F2578" i="8"/>
  <c r="G2577" i="8"/>
  <c r="F2577" i="8"/>
  <c r="G2576" i="8"/>
  <c r="F2576" i="8"/>
  <c r="G2575" i="8"/>
  <c r="F2575" i="8"/>
  <c r="G2574" i="8"/>
  <c r="F2574" i="8"/>
  <c r="G2573" i="8"/>
  <c r="F2573" i="8"/>
  <c r="G2572" i="8"/>
  <c r="F2572" i="8"/>
  <c r="G2571" i="8"/>
  <c r="F2571" i="8"/>
  <c r="G2570" i="8"/>
  <c r="F2570" i="8"/>
  <c r="G2569" i="8"/>
  <c r="F2569" i="8"/>
  <c r="G2568" i="8"/>
  <c r="F2568" i="8"/>
  <c r="G2567" i="8"/>
  <c r="F2567" i="8"/>
  <c r="G2566" i="8"/>
  <c r="F2566" i="8"/>
  <c r="G2565" i="8"/>
  <c r="F2565" i="8"/>
  <c r="G2564" i="8"/>
  <c r="F2564" i="8"/>
  <c r="G2563" i="8"/>
  <c r="F2563" i="8"/>
  <c r="G2562" i="8"/>
  <c r="F2562" i="8"/>
  <c r="G2561" i="8"/>
  <c r="F2561" i="8"/>
  <c r="G2560" i="8"/>
  <c r="F2560" i="8"/>
  <c r="G2559" i="8"/>
  <c r="F2559" i="8"/>
  <c r="G2558" i="8"/>
  <c r="F2558" i="8"/>
  <c r="G2557" i="8"/>
  <c r="F2557" i="8"/>
  <c r="G2556" i="8"/>
  <c r="F2556" i="8"/>
  <c r="G2555" i="8"/>
  <c r="F2555" i="8"/>
  <c r="G2554" i="8"/>
  <c r="F2554" i="8"/>
  <c r="G2553" i="8"/>
  <c r="F2553" i="8"/>
  <c r="G2552" i="8"/>
  <c r="F2552" i="8"/>
  <c r="G2551" i="8"/>
  <c r="F2551" i="8"/>
  <c r="G2550" i="8"/>
  <c r="F2550" i="8"/>
  <c r="G2549" i="8"/>
  <c r="F2549" i="8"/>
  <c r="G2548" i="8"/>
  <c r="F2548" i="8"/>
  <c r="G2547" i="8"/>
  <c r="F2547" i="8"/>
  <c r="G2546" i="8"/>
  <c r="F2546" i="8"/>
  <c r="G2545" i="8"/>
  <c r="F2545" i="8"/>
  <c r="G2544" i="8"/>
  <c r="F2544" i="8"/>
  <c r="G2543" i="8"/>
  <c r="F2543" i="8"/>
  <c r="G2542" i="8"/>
  <c r="F2542" i="8"/>
  <c r="G2541" i="8"/>
  <c r="F2541" i="8"/>
  <c r="G2540" i="8"/>
  <c r="F2540" i="8"/>
  <c r="G2539" i="8"/>
  <c r="F2539" i="8"/>
  <c r="G2538" i="8"/>
  <c r="F2538" i="8"/>
  <c r="G2537" i="8"/>
  <c r="F2537" i="8"/>
  <c r="G2536" i="8"/>
  <c r="F2536" i="8"/>
  <c r="G2535" i="8"/>
  <c r="F2535" i="8"/>
  <c r="G2534" i="8"/>
  <c r="F2534" i="8"/>
  <c r="G2533" i="8"/>
  <c r="F2533" i="8"/>
  <c r="G2532" i="8"/>
  <c r="F2532" i="8"/>
  <c r="G2531" i="8"/>
  <c r="F2531" i="8"/>
  <c r="G2530" i="8"/>
  <c r="F2530" i="8"/>
  <c r="G2529" i="8"/>
  <c r="F2529" i="8"/>
  <c r="G2528" i="8"/>
  <c r="F2528" i="8"/>
  <c r="G2527" i="8"/>
  <c r="F2527" i="8"/>
  <c r="G2526" i="8"/>
  <c r="F2526" i="8"/>
  <c r="G2525" i="8"/>
  <c r="F2525" i="8"/>
  <c r="G2524" i="8"/>
  <c r="F2524" i="8"/>
  <c r="G2523" i="8"/>
  <c r="F2523" i="8"/>
  <c r="G2522" i="8"/>
  <c r="F2522" i="8"/>
  <c r="G2521" i="8"/>
  <c r="F2521" i="8"/>
  <c r="G2520" i="8"/>
  <c r="F2520" i="8"/>
  <c r="G2519" i="8"/>
  <c r="F2519" i="8"/>
  <c r="G2518" i="8"/>
  <c r="F2518" i="8"/>
  <c r="G2517" i="8"/>
  <c r="F2517" i="8"/>
  <c r="G2516" i="8"/>
  <c r="F2516" i="8"/>
  <c r="G2515" i="8"/>
  <c r="F2515" i="8"/>
  <c r="G2514" i="8"/>
  <c r="F2514" i="8"/>
  <c r="G2513" i="8"/>
  <c r="F2513" i="8"/>
  <c r="G2512" i="8"/>
  <c r="F2512" i="8"/>
  <c r="G2511" i="8"/>
  <c r="F2511" i="8"/>
  <c r="G2510" i="8"/>
  <c r="F2510" i="8"/>
  <c r="G2509" i="8"/>
  <c r="F2509" i="8"/>
  <c r="G2508" i="8"/>
  <c r="F2508" i="8"/>
  <c r="G2507" i="8"/>
  <c r="F2507" i="8"/>
  <c r="G2506" i="8"/>
  <c r="F2506" i="8"/>
  <c r="G2505" i="8"/>
  <c r="F2505" i="8"/>
  <c r="G2504" i="8"/>
  <c r="F2504" i="8"/>
  <c r="G2503" i="8"/>
  <c r="F2503" i="8"/>
  <c r="G2502" i="8"/>
  <c r="F2502" i="8"/>
  <c r="G2501" i="8"/>
  <c r="F2501" i="8"/>
  <c r="G2500" i="8"/>
  <c r="F2500" i="8"/>
  <c r="G2499" i="8"/>
  <c r="F2499" i="8"/>
  <c r="G2498" i="8"/>
  <c r="F2498" i="8"/>
  <c r="G2497" i="8"/>
  <c r="F2497" i="8"/>
  <c r="G2496" i="8"/>
  <c r="F2496" i="8"/>
  <c r="G2495" i="8"/>
  <c r="F2495" i="8"/>
  <c r="G2494" i="8"/>
  <c r="F2494" i="8"/>
  <c r="G2493" i="8"/>
  <c r="F2493" i="8"/>
  <c r="G2492" i="8"/>
  <c r="F2492" i="8"/>
  <c r="G2491" i="8"/>
  <c r="F2491" i="8"/>
  <c r="G2490" i="8"/>
  <c r="F2490" i="8"/>
  <c r="G2489" i="8"/>
  <c r="F2489" i="8"/>
  <c r="G2488" i="8"/>
  <c r="F2488" i="8"/>
  <c r="G2487" i="8"/>
  <c r="F2487" i="8"/>
  <c r="G2486" i="8"/>
  <c r="F2486" i="8"/>
  <c r="G2485" i="8"/>
  <c r="F2485" i="8"/>
  <c r="G2484" i="8"/>
  <c r="F2484" i="8"/>
  <c r="G2483" i="8"/>
  <c r="F2483" i="8"/>
  <c r="G2482" i="8"/>
  <c r="F2482" i="8"/>
  <c r="G2481" i="8"/>
  <c r="F2481" i="8"/>
  <c r="G2480" i="8"/>
  <c r="F2480" i="8"/>
  <c r="G2479" i="8"/>
  <c r="F2479" i="8"/>
  <c r="G2478" i="8"/>
  <c r="F2478" i="8"/>
  <c r="G2477" i="8"/>
  <c r="F2477" i="8"/>
  <c r="G2476" i="8"/>
  <c r="F2476" i="8"/>
  <c r="G2475" i="8"/>
  <c r="F2475" i="8"/>
  <c r="G2474" i="8"/>
  <c r="F2474" i="8"/>
  <c r="G2473" i="8"/>
  <c r="F2473" i="8"/>
  <c r="G2472" i="8"/>
  <c r="F2472" i="8"/>
  <c r="G2471" i="8"/>
  <c r="F2471" i="8"/>
  <c r="G2470" i="8"/>
  <c r="F2470" i="8"/>
  <c r="G2469" i="8"/>
  <c r="F2469" i="8"/>
  <c r="G2468" i="8"/>
  <c r="F2468" i="8"/>
  <c r="G2467" i="8"/>
  <c r="F2467" i="8"/>
  <c r="G2466" i="8"/>
  <c r="F2466" i="8"/>
  <c r="G2465" i="8"/>
  <c r="F2465" i="8"/>
  <c r="G2464" i="8"/>
  <c r="F2464" i="8"/>
  <c r="G2463" i="8"/>
  <c r="F2463" i="8"/>
  <c r="G2462" i="8"/>
  <c r="F2462" i="8"/>
  <c r="G2461" i="8"/>
  <c r="F2461" i="8"/>
  <c r="G2460" i="8"/>
  <c r="F2460" i="8"/>
  <c r="G2459" i="8"/>
  <c r="F2459" i="8"/>
  <c r="G2458" i="8"/>
  <c r="F2458" i="8"/>
  <c r="G2457" i="8"/>
  <c r="F2457" i="8"/>
  <c r="G2456" i="8"/>
  <c r="F2456" i="8"/>
  <c r="G2455" i="8"/>
  <c r="F2455" i="8"/>
  <c r="G2454" i="8"/>
  <c r="F2454" i="8"/>
  <c r="G2453" i="8"/>
  <c r="F2453" i="8"/>
  <c r="G2452" i="8"/>
  <c r="F2452" i="8"/>
  <c r="G2451" i="8"/>
  <c r="F2451" i="8"/>
  <c r="G2450" i="8"/>
  <c r="F2450" i="8"/>
  <c r="G2449" i="8"/>
  <c r="F2449" i="8"/>
  <c r="G2448" i="8"/>
  <c r="F2448" i="8"/>
  <c r="G2447" i="8"/>
  <c r="F2447" i="8"/>
  <c r="G2446" i="8"/>
  <c r="F2446" i="8"/>
  <c r="G2445" i="8"/>
  <c r="F2445" i="8"/>
  <c r="G2444" i="8"/>
  <c r="F2444" i="8"/>
  <c r="G2443" i="8"/>
  <c r="F2443" i="8"/>
  <c r="G2442" i="8"/>
  <c r="F2442" i="8"/>
  <c r="G2441" i="8"/>
  <c r="F2441" i="8"/>
  <c r="G2440" i="8"/>
  <c r="F2440" i="8"/>
  <c r="G2439" i="8"/>
  <c r="F2439" i="8"/>
  <c r="G2438" i="8"/>
  <c r="F2438" i="8"/>
  <c r="G2437" i="8"/>
  <c r="F2437" i="8"/>
  <c r="G2436" i="8"/>
  <c r="F2436" i="8"/>
  <c r="G2435" i="8"/>
  <c r="F2435" i="8"/>
  <c r="G2434" i="8"/>
  <c r="F2434" i="8"/>
  <c r="G2433" i="8"/>
  <c r="F2433" i="8"/>
  <c r="G2432" i="8"/>
  <c r="F2432" i="8"/>
  <c r="G2431" i="8"/>
  <c r="F2431" i="8"/>
  <c r="G2430" i="8"/>
  <c r="F2430" i="8"/>
  <c r="G2429" i="8"/>
  <c r="F2429" i="8"/>
  <c r="G2428" i="8"/>
  <c r="F2428" i="8"/>
  <c r="G2427" i="8"/>
  <c r="F2427" i="8"/>
  <c r="G2426" i="8"/>
  <c r="F2426" i="8"/>
  <c r="G2425" i="8"/>
  <c r="F2425" i="8"/>
  <c r="G2424" i="8"/>
  <c r="F2424" i="8"/>
  <c r="G2423" i="8"/>
  <c r="F2423" i="8"/>
  <c r="G2422" i="8"/>
  <c r="F2422" i="8"/>
  <c r="G2421" i="8"/>
  <c r="F2421" i="8"/>
  <c r="G2420" i="8"/>
  <c r="F2420" i="8"/>
  <c r="G2419" i="8"/>
  <c r="F2419" i="8"/>
  <c r="G2418" i="8"/>
  <c r="F2418" i="8"/>
  <c r="G2417" i="8"/>
  <c r="F2417" i="8"/>
  <c r="G2416" i="8"/>
  <c r="F2416" i="8"/>
  <c r="G2415" i="8"/>
  <c r="F2415" i="8"/>
  <c r="G2414" i="8"/>
  <c r="F2414" i="8"/>
  <c r="G2413" i="8"/>
  <c r="F2413" i="8"/>
  <c r="G2412" i="8"/>
  <c r="F2412" i="8"/>
  <c r="G2411" i="8"/>
  <c r="F2411" i="8"/>
  <c r="G2410" i="8"/>
  <c r="F2410" i="8"/>
  <c r="G2409" i="8"/>
  <c r="F2409" i="8"/>
  <c r="G2408" i="8"/>
  <c r="F2408" i="8"/>
  <c r="G2407" i="8"/>
  <c r="F2407" i="8"/>
  <c r="G2406" i="8"/>
  <c r="F2406" i="8"/>
  <c r="G2405" i="8"/>
  <c r="F2405" i="8"/>
  <c r="G2404" i="8"/>
  <c r="F2404" i="8"/>
  <c r="G2403" i="8"/>
  <c r="F2403" i="8"/>
  <c r="G2402" i="8"/>
  <c r="F2402" i="8"/>
  <c r="G2401" i="8"/>
  <c r="F2401" i="8"/>
  <c r="G2400" i="8"/>
  <c r="F2400" i="8"/>
  <c r="G2399" i="8"/>
  <c r="F2399" i="8"/>
  <c r="G2398" i="8"/>
  <c r="F2398" i="8"/>
  <c r="G2397" i="8"/>
  <c r="F2397" i="8"/>
  <c r="G2396" i="8"/>
  <c r="F2396" i="8"/>
  <c r="G2395" i="8"/>
  <c r="F2395" i="8"/>
  <c r="G2394" i="8"/>
  <c r="F2394" i="8"/>
  <c r="G2393" i="8"/>
  <c r="F2393" i="8"/>
  <c r="G2392" i="8"/>
  <c r="F2392" i="8"/>
  <c r="G2391" i="8"/>
  <c r="F2391" i="8"/>
  <c r="G2390" i="8"/>
  <c r="F2390" i="8"/>
  <c r="G2389" i="8"/>
  <c r="F2389" i="8"/>
  <c r="G2388" i="8"/>
  <c r="F2388" i="8"/>
  <c r="G2387" i="8"/>
  <c r="F2387" i="8"/>
  <c r="G2386" i="8"/>
  <c r="F2386" i="8"/>
  <c r="G2385" i="8"/>
  <c r="F2385" i="8"/>
  <c r="G2384" i="8"/>
  <c r="F2384" i="8"/>
  <c r="G2383" i="8"/>
  <c r="F2383" i="8"/>
  <c r="G2382" i="8"/>
  <c r="F2382" i="8"/>
  <c r="G2381" i="8"/>
  <c r="F2381" i="8"/>
  <c r="G2380" i="8"/>
  <c r="F2380" i="8"/>
  <c r="G2379" i="8"/>
  <c r="F2379" i="8"/>
  <c r="G2378" i="8"/>
  <c r="F2378" i="8"/>
  <c r="G2377" i="8"/>
  <c r="F2377" i="8"/>
  <c r="G2376" i="8"/>
  <c r="F2376" i="8"/>
  <c r="G2375" i="8"/>
  <c r="F2375" i="8"/>
  <c r="G2374" i="8"/>
  <c r="F2374" i="8"/>
  <c r="G2373" i="8"/>
  <c r="F2373" i="8"/>
  <c r="G2372" i="8"/>
  <c r="F2372" i="8"/>
  <c r="G2371" i="8"/>
  <c r="F2371" i="8"/>
  <c r="G2370" i="8"/>
  <c r="F2370" i="8"/>
  <c r="G2369" i="8"/>
  <c r="F2369" i="8"/>
  <c r="G2368" i="8"/>
  <c r="F2368" i="8"/>
  <c r="G2367" i="8"/>
  <c r="F2367" i="8"/>
  <c r="G2366" i="8"/>
  <c r="F2366" i="8"/>
  <c r="G2365" i="8"/>
  <c r="F2365" i="8"/>
  <c r="G2364" i="8"/>
  <c r="F2364" i="8"/>
  <c r="G2363" i="8"/>
  <c r="F2363" i="8"/>
  <c r="G2362" i="8"/>
  <c r="F2362" i="8"/>
  <c r="G2361" i="8"/>
  <c r="F2361" i="8"/>
  <c r="G2360" i="8"/>
  <c r="F2360" i="8"/>
  <c r="G2359" i="8"/>
  <c r="F2359" i="8"/>
  <c r="G2358" i="8"/>
  <c r="F2358" i="8"/>
  <c r="G2357" i="8"/>
  <c r="F2357" i="8"/>
  <c r="G2356" i="8"/>
  <c r="F2356" i="8"/>
  <c r="G2355" i="8"/>
  <c r="F2355" i="8"/>
  <c r="G2354" i="8"/>
  <c r="F2354" i="8"/>
  <c r="G2353" i="8"/>
  <c r="F2353" i="8"/>
  <c r="G2352" i="8"/>
  <c r="F2352" i="8"/>
  <c r="G2351" i="8"/>
  <c r="F2351" i="8"/>
  <c r="G2350" i="8"/>
  <c r="F2350" i="8"/>
  <c r="G2349" i="8"/>
  <c r="F2349" i="8"/>
  <c r="G2348" i="8"/>
  <c r="F2348" i="8"/>
  <c r="G2347" i="8"/>
  <c r="F2347" i="8"/>
  <c r="G2346" i="8"/>
  <c r="F2346" i="8"/>
  <c r="G2345" i="8"/>
  <c r="F2345" i="8"/>
  <c r="G2344" i="8"/>
  <c r="F2344" i="8"/>
  <c r="G2343" i="8"/>
  <c r="F2343" i="8"/>
  <c r="G2342" i="8"/>
  <c r="F2342" i="8"/>
  <c r="G2341" i="8"/>
  <c r="F2341" i="8"/>
  <c r="G2340" i="8"/>
  <c r="F2340" i="8"/>
  <c r="G2339" i="8"/>
  <c r="F2339" i="8"/>
  <c r="G2338" i="8"/>
  <c r="F2338" i="8"/>
  <c r="G2337" i="8"/>
  <c r="F2337" i="8"/>
  <c r="G2336" i="8"/>
  <c r="F2336" i="8"/>
  <c r="G2335" i="8"/>
  <c r="F2335" i="8"/>
  <c r="G2334" i="8"/>
  <c r="F2334" i="8"/>
  <c r="G2333" i="8"/>
  <c r="F2333" i="8"/>
  <c r="G2332" i="8"/>
  <c r="F2332" i="8"/>
  <c r="G2331" i="8"/>
  <c r="F2331" i="8"/>
  <c r="G2330" i="8"/>
  <c r="F2330" i="8"/>
  <c r="G2329" i="8"/>
  <c r="F2329" i="8"/>
  <c r="G2328" i="8"/>
  <c r="F2328" i="8"/>
  <c r="G2327" i="8"/>
  <c r="F2327" i="8"/>
  <c r="G2326" i="8"/>
  <c r="F2326" i="8"/>
  <c r="G2325" i="8"/>
  <c r="F2325" i="8"/>
  <c r="G2324" i="8"/>
  <c r="F2324" i="8"/>
  <c r="G2323" i="8"/>
  <c r="F2323" i="8"/>
  <c r="G2322" i="8"/>
  <c r="F2322" i="8"/>
  <c r="G2321" i="8"/>
  <c r="F2321" i="8"/>
  <c r="G2320" i="8"/>
  <c r="F2320" i="8"/>
  <c r="G2319" i="8"/>
  <c r="F2319" i="8"/>
  <c r="G2318" i="8"/>
  <c r="F2318" i="8"/>
  <c r="G2317" i="8"/>
  <c r="F2317" i="8"/>
  <c r="G2316" i="8"/>
  <c r="F2316" i="8"/>
  <c r="G2315" i="8"/>
  <c r="F2315" i="8"/>
  <c r="G2314" i="8"/>
  <c r="F2314" i="8"/>
  <c r="G2313" i="8"/>
  <c r="F2313" i="8"/>
  <c r="G2312" i="8"/>
  <c r="F2312" i="8"/>
  <c r="G2311" i="8"/>
  <c r="F2311" i="8"/>
  <c r="G2310" i="8"/>
  <c r="F2310" i="8"/>
  <c r="G2309" i="8"/>
  <c r="F2309" i="8"/>
  <c r="G2308" i="8"/>
  <c r="F2308" i="8"/>
  <c r="G2307" i="8"/>
  <c r="F2307" i="8"/>
  <c r="G2306" i="8"/>
  <c r="F2306" i="8"/>
  <c r="G2305" i="8"/>
  <c r="F2305" i="8"/>
  <c r="G2304" i="8"/>
  <c r="F2304" i="8"/>
  <c r="G2303" i="8"/>
  <c r="F2303" i="8"/>
  <c r="G2302" i="8"/>
  <c r="F2302" i="8"/>
  <c r="G2301" i="8"/>
  <c r="F2301" i="8"/>
  <c r="G2300" i="8"/>
  <c r="F2300" i="8"/>
  <c r="G2299" i="8"/>
  <c r="F2299" i="8"/>
  <c r="G2298" i="8"/>
  <c r="F2298" i="8"/>
  <c r="G2297" i="8"/>
  <c r="F2297" i="8"/>
  <c r="G2296" i="8"/>
  <c r="F2296" i="8"/>
  <c r="G2295" i="8"/>
  <c r="F2295" i="8"/>
  <c r="G2294" i="8"/>
  <c r="F2294" i="8"/>
  <c r="G2293" i="8"/>
  <c r="F2293" i="8"/>
  <c r="G2292" i="8"/>
  <c r="F2292" i="8"/>
  <c r="G2291" i="8"/>
  <c r="F2291" i="8"/>
  <c r="G2290" i="8"/>
  <c r="F2290" i="8"/>
  <c r="G2289" i="8"/>
  <c r="F2289" i="8"/>
  <c r="G2288" i="8"/>
  <c r="F2288" i="8"/>
  <c r="G2287" i="8"/>
  <c r="F2287" i="8"/>
  <c r="G2286" i="8"/>
  <c r="F2286" i="8"/>
  <c r="G2285" i="8"/>
  <c r="F2285" i="8"/>
  <c r="G2284" i="8"/>
  <c r="F2284" i="8"/>
  <c r="G2283" i="8"/>
  <c r="F2283" i="8"/>
  <c r="G2282" i="8"/>
  <c r="F2282" i="8"/>
  <c r="G2281" i="8"/>
  <c r="F2281" i="8"/>
  <c r="G2280" i="8"/>
  <c r="F2280" i="8"/>
  <c r="G2279" i="8"/>
  <c r="F2279" i="8"/>
  <c r="G2278" i="8"/>
  <c r="F2278" i="8"/>
  <c r="G2277" i="8"/>
  <c r="F2277" i="8"/>
  <c r="G2276" i="8"/>
  <c r="F2276" i="8"/>
  <c r="G2275" i="8"/>
  <c r="F2275" i="8"/>
  <c r="G2274" i="8"/>
  <c r="F2274" i="8"/>
  <c r="G2273" i="8"/>
  <c r="F2273" i="8"/>
  <c r="G2272" i="8"/>
  <c r="F2272" i="8"/>
  <c r="G2271" i="8"/>
  <c r="F2271" i="8"/>
  <c r="G2270" i="8"/>
  <c r="F2270" i="8"/>
  <c r="G2269" i="8"/>
  <c r="F2269" i="8"/>
  <c r="G2268" i="8"/>
  <c r="F2268" i="8"/>
  <c r="G2267" i="8"/>
  <c r="F2267" i="8"/>
  <c r="G2266" i="8"/>
  <c r="F2266" i="8"/>
  <c r="G2265" i="8"/>
  <c r="F2265" i="8"/>
  <c r="G2264" i="8"/>
  <c r="F2264" i="8"/>
  <c r="G2263" i="8"/>
  <c r="F2263" i="8"/>
  <c r="G2262" i="8"/>
  <c r="F2262" i="8"/>
  <c r="G2261" i="8"/>
  <c r="F2261" i="8"/>
  <c r="G2260" i="8"/>
  <c r="F2260" i="8"/>
  <c r="G2259" i="8"/>
  <c r="F2259" i="8"/>
  <c r="G2258" i="8"/>
  <c r="F2258" i="8"/>
  <c r="G2257" i="8"/>
  <c r="F2257" i="8"/>
  <c r="G2256" i="8"/>
  <c r="F2256" i="8"/>
  <c r="G2255" i="8"/>
  <c r="F2255" i="8"/>
  <c r="G2254" i="8"/>
  <c r="F2254" i="8"/>
  <c r="G2253" i="8"/>
  <c r="F2253" i="8"/>
  <c r="G2252" i="8"/>
  <c r="F2252" i="8"/>
  <c r="G2251" i="8"/>
  <c r="F2251" i="8"/>
  <c r="G2250" i="8"/>
  <c r="F2250" i="8"/>
  <c r="G2249" i="8"/>
  <c r="F2249" i="8"/>
  <c r="G2248" i="8"/>
  <c r="F2248" i="8"/>
  <c r="G2247" i="8"/>
  <c r="F2247" i="8"/>
  <c r="G2246" i="8"/>
  <c r="F2246" i="8"/>
  <c r="G2245" i="8"/>
  <c r="F2245" i="8"/>
  <c r="G2244" i="8"/>
  <c r="F2244" i="8"/>
  <c r="G2243" i="8"/>
  <c r="F2243" i="8"/>
  <c r="G2242" i="8"/>
  <c r="F2242" i="8"/>
  <c r="G2241" i="8"/>
  <c r="F2241" i="8"/>
  <c r="G2240" i="8"/>
  <c r="F2240" i="8"/>
  <c r="G2239" i="8"/>
  <c r="F2239" i="8"/>
  <c r="G2238" i="8"/>
  <c r="F2238" i="8"/>
  <c r="G2237" i="8"/>
  <c r="F2237" i="8"/>
  <c r="G2236" i="8"/>
  <c r="F2236" i="8"/>
  <c r="G2235" i="8"/>
  <c r="F2235" i="8"/>
  <c r="G2234" i="8"/>
  <c r="F2234" i="8"/>
  <c r="G2233" i="8"/>
  <c r="F2233" i="8"/>
  <c r="G2232" i="8"/>
  <c r="F2232" i="8"/>
  <c r="G2231" i="8"/>
  <c r="F2231" i="8"/>
  <c r="G2230" i="8"/>
  <c r="F2230" i="8"/>
  <c r="G2229" i="8"/>
  <c r="F2229" i="8"/>
  <c r="G2228" i="8"/>
  <c r="F2228" i="8"/>
  <c r="G2227" i="8"/>
  <c r="F2227" i="8"/>
  <c r="G2226" i="8"/>
  <c r="F2226" i="8"/>
  <c r="G2225" i="8"/>
  <c r="F2225" i="8"/>
  <c r="G2224" i="8"/>
  <c r="F2224" i="8"/>
  <c r="G2223" i="8"/>
  <c r="F2223" i="8"/>
  <c r="G2222" i="8"/>
  <c r="F2222" i="8"/>
  <c r="G2221" i="8"/>
  <c r="F2221" i="8"/>
  <c r="G2220" i="8"/>
  <c r="F2220" i="8"/>
  <c r="G2219" i="8"/>
  <c r="F2219" i="8"/>
  <c r="G2218" i="8"/>
  <c r="F2218" i="8"/>
  <c r="G2217" i="8"/>
  <c r="F2217" i="8"/>
  <c r="G2216" i="8"/>
  <c r="F2216" i="8"/>
  <c r="G2215" i="8"/>
  <c r="F2215" i="8"/>
  <c r="G2214" i="8"/>
  <c r="F2214" i="8"/>
  <c r="G2213" i="8"/>
  <c r="F2213" i="8"/>
  <c r="G2212" i="8"/>
  <c r="F2212" i="8"/>
  <c r="G2211" i="8"/>
  <c r="F2211" i="8"/>
  <c r="G2210" i="8"/>
  <c r="F2210" i="8"/>
  <c r="G2209" i="8"/>
  <c r="F2209" i="8"/>
  <c r="G2208" i="8"/>
  <c r="F2208" i="8"/>
  <c r="G2207" i="8"/>
  <c r="F2207" i="8"/>
  <c r="G2206" i="8"/>
  <c r="F2206" i="8"/>
  <c r="G2205" i="8"/>
  <c r="F2205" i="8"/>
  <c r="G2204" i="8"/>
  <c r="F2204" i="8"/>
  <c r="G2203" i="8"/>
  <c r="F2203" i="8"/>
  <c r="G2202" i="8"/>
  <c r="F2202" i="8"/>
  <c r="G2201" i="8"/>
  <c r="F2201" i="8"/>
  <c r="G2200" i="8"/>
  <c r="F2200" i="8"/>
  <c r="G2199" i="8"/>
  <c r="F2199" i="8"/>
  <c r="G2198" i="8"/>
  <c r="F2198" i="8"/>
  <c r="G2197" i="8"/>
  <c r="F2197" i="8"/>
  <c r="G2196" i="8"/>
  <c r="F2196" i="8"/>
  <c r="G2195" i="8"/>
  <c r="F2195" i="8"/>
  <c r="G2194" i="8"/>
  <c r="F2194" i="8"/>
  <c r="G2193" i="8"/>
  <c r="F2193" i="8"/>
  <c r="G2192" i="8"/>
  <c r="F2192" i="8"/>
  <c r="G2191" i="8"/>
  <c r="F2191" i="8"/>
  <c r="G2190" i="8"/>
  <c r="F2190" i="8"/>
  <c r="G2189" i="8"/>
  <c r="F2189" i="8"/>
  <c r="G2188" i="8"/>
  <c r="F2188" i="8"/>
  <c r="G2187" i="8"/>
  <c r="F2187" i="8"/>
  <c r="G2186" i="8"/>
  <c r="F2186" i="8"/>
  <c r="G2185" i="8"/>
  <c r="F2185" i="8"/>
  <c r="G2184" i="8"/>
  <c r="F2184" i="8"/>
  <c r="G2183" i="8"/>
  <c r="F2183" i="8"/>
  <c r="G2182" i="8"/>
  <c r="F2182" i="8"/>
  <c r="G2181" i="8"/>
  <c r="F2181" i="8"/>
  <c r="G2180" i="8"/>
  <c r="F2180" i="8"/>
  <c r="G2179" i="8"/>
  <c r="F2179" i="8"/>
  <c r="G2178" i="8"/>
  <c r="F2178" i="8"/>
  <c r="G2177" i="8"/>
  <c r="F2177" i="8"/>
  <c r="G2176" i="8"/>
  <c r="F2176" i="8"/>
  <c r="G2175" i="8"/>
  <c r="F2175" i="8"/>
  <c r="G2174" i="8"/>
  <c r="F2174" i="8"/>
  <c r="G2173" i="8"/>
  <c r="F2173" i="8"/>
  <c r="G2172" i="8"/>
  <c r="F2172" i="8"/>
  <c r="G2171" i="8"/>
  <c r="F2171" i="8"/>
  <c r="G2170" i="8"/>
  <c r="F2170" i="8"/>
  <c r="G2169" i="8"/>
  <c r="F2169" i="8"/>
  <c r="G2168" i="8"/>
  <c r="F2168" i="8"/>
  <c r="G2167" i="8"/>
  <c r="F2167" i="8"/>
  <c r="G2166" i="8"/>
  <c r="F2166" i="8"/>
  <c r="G2165" i="8"/>
  <c r="F2165" i="8"/>
  <c r="G2164" i="8"/>
  <c r="F2164" i="8"/>
  <c r="G2163" i="8"/>
  <c r="F2163" i="8"/>
  <c r="G2162" i="8"/>
  <c r="F2162" i="8"/>
  <c r="G2161" i="8"/>
  <c r="F2161" i="8"/>
  <c r="G2160" i="8"/>
  <c r="F2160" i="8"/>
  <c r="G2159" i="8"/>
  <c r="F2159" i="8"/>
  <c r="G2158" i="8"/>
  <c r="F2158" i="8"/>
  <c r="G2157" i="8"/>
  <c r="F2157" i="8"/>
  <c r="G2156" i="8"/>
  <c r="F2156" i="8"/>
  <c r="G2155" i="8"/>
  <c r="F2155" i="8"/>
  <c r="G2154" i="8"/>
  <c r="F2154" i="8"/>
  <c r="G2153" i="8"/>
  <c r="F2153" i="8"/>
  <c r="G2152" i="8"/>
  <c r="F2152" i="8"/>
  <c r="G2151" i="8"/>
  <c r="F2151" i="8"/>
  <c r="G2150" i="8"/>
  <c r="F2150" i="8"/>
  <c r="G2149" i="8"/>
  <c r="F2149" i="8"/>
  <c r="G2148" i="8"/>
  <c r="F2148" i="8"/>
  <c r="G2147" i="8"/>
  <c r="F2147" i="8"/>
  <c r="G2146" i="8"/>
  <c r="F2146" i="8"/>
  <c r="G2145" i="8"/>
  <c r="F2145" i="8"/>
  <c r="G2144" i="8"/>
  <c r="F2144" i="8"/>
  <c r="G2143" i="8"/>
  <c r="F2143" i="8"/>
  <c r="G2142" i="8"/>
  <c r="F2142" i="8"/>
  <c r="G2141" i="8"/>
  <c r="F2141" i="8"/>
  <c r="G2140" i="8"/>
  <c r="F2140" i="8"/>
  <c r="G2139" i="8"/>
  <c r="F2139" i="8"/>
  <c r="G2138" i="8"/>
  <c r="F2138" i="8"/>
  <c r="G2137" i="8"/>
  <c r="F2137" i="8"/>
  <c r="G2136" i="8"/>
  <c r="F2136" i="8"/>
  <c r="G2135" i="8"/>
  <c r="F2135" i="8"/>
  <c r="G2134" i="8"/>
  <c r="F2134" i="8"/>
  <c r="G2133" i="8"/>
  <c r="F2133" i="8"/>
  <c r="G2132" i="8"/>
  <c r="F2132" i="8"/>
  <c r="G2131" i="8"/>
  <c r="F2131" i="8"/>
  <c r="G2130" i="8"/>
  <c r="F2130" i="8"/>
  <c r="G2129" i="8"/>
  <c r="F2129" i="8"/>
  <c r="G2128" i="8"/>
  <c r="F2128" i="8"/>
  <c r="G2127" i="8"/>
  <c r="F2127" i="8"/>
  <c r="G2126" i="8"/>
  <c r="F2126" i="8"/>
  <c r="G2125" i="8"/>
  <c r="F2125" i="8"/>
  <c r="G2124" i="8"/>
  <c r="F2124" i="8"/>
  <c r="G2123" i="8"/>
  <c r="F2123" i="8"/>
  <c r="G2122" i="8"/>
  <c r="F2122" i="8"/>
  <c r="G2121" i="8"/>
  <c r="F2121" i="8"/>
  <c r="G2120" i="8"/>
  <c r="F2120" i="8"/>
  <c r="G2119" i="8"/>
  <c r="F2119" i="8"/>
  <c r="G2118" i="8"/>
  <c r="F2118" i="8"/>
  <c r="G2117" i="8"/>
  <c r="F2117" i="8"/>
  <c r="G2116" i="8"/>
  <c r="F2116" i="8"/>
  <c r="G2115" i="8"/>
  <c r="F2115" i="8"/>
  <c r="G2114" i="8"/>
  <c r="F2114" i="8"/>
  <c r="G2113" i="8"/>
  <c r="F2113" i="8"/>
  <c r="G2112" i="8"/>
  <c r="F2112" i="8"/>
  <c r="G2111" i="8"/>
  <c r="F2111" i="8"/>
  <c r="G2110" i="8"/>
  <c r="F2110" i="8"/>
  <c r="G2109" i="8"/>
  <c r="F2109" i="8"/>
  <c r="G2108" i="8"/>
  <c r="F2108" i="8"/>
  <c r="G2107" i="8"/>
  <c r="F2107" i="8"/>
  <c r="G2106" i="8"/>
  <c r="F2106" i="8"/>
  <c r="G2105" i="8"/>
  <c r="F2105" i="8"/>
  <c r="G2104" i="8"/>
  <c r="F2104" i="8"/>
  <c r="G2103" i="8"/>
  <c r="F2103" i="8"/>
  <c r="G2102" i="8"/>
  <c r="F2102" i="8"/>
  <c r="G2101" i="8"/>
  <c r="F2101" i="8"/>
  <c r="G2100" i="8"/>
  <c r="F2100" i="8"/>
  <c r="G2099" i="8"/>
  <c r="F2099" i="8"/>
  <c r="G2098" i="8"/>
  <c r="F2098" i="8"/>
  <c r="G2097" i="8"/>
  <c r="F2097" i="8"/>
  <c r="G2096" i="8"/>
  <c r="F2096" i="8"/>
  <c r="G2095" i="8"/>
  <c r="F2095" i="8"/>
  <c r="G2094" i="8"/>
  <c r="F2094" i="8"/>
  <c r="G2093" i="8"/>
  <c r="F2093" i="8"/>
  <c r="G2092" i="8"/>
  <c r="F2092" i="8"/>
  <c r="G2091" i="8"/>
  <c r="F2091" i="8"/>
  <c r="G2090" i="8"/>
  <c r="F2090" i="8"/>
  <c r="G2089" i="8"/>
  <c r="F2089" i="8"/>
  <c r="G2088" i="8"/>
  <c r="F2088" i="8"/>
  <c r="G2087" i="8"/>
  <c r="F2087" i="8"/>
  <c r="G2086" i="8"/>
  <c r="F2086" i="8"/>
  <c r="G2085" i="8"/>
  <c r="F2085" i="8"/>
  <c r="G2084" i="8"/>
  <c r="F2084" i="8"/>
  <c r="G2083" i="8"/>
  <c r="F2083" i="8"/>
  <c r="G2082" i="8"/>
  <c r="F2082" i="8"/>
  <c r="G2081" i="8"/>
  <c r="F2081" i="8"/>
  <c r="G2080" i="8"/>
  <c r="F2080" i="8"/>
  <c r="G2079" i="8"/>
  <c r="F2079" i="8"/>
  <c r="G2078" i="8"/>
  <c r="F2078" i="8"/>
  <c r="G2077" i="8"/>
  <c r="F2077" i="8"/>
  <c r="G2076" i="8"/>
  <c r="F2076" i="8"/>
  <c r="G2075" i="8"/>
  <c r="F2075" i="8"/>
  <c r="G2074" i="8"/>
  <c r="F2074" i="8"/>
  <c r="G2073" i="8"/>
  <c r="F2073" i="8"/>
  <c r="G2072" i="8"/>
  <c r="F2072" i="8"/>
  <c r="G2071" i="8"/>
  <c r="F2071" i="8"/>
  <c r="G2070" i="8"/>
  <c r="F2070" i="8"/>
  <c r="G2069" i="8"/>
  <c r="F2069" i="8"/>
  <c r="G2068" i="8"/>
  <c r="F2068" i="8"/>
  <c r="G2067" i="8"/>
  <c r="F2067" i="8"/>
  <c r="G2066" i="8"/>
  <c r="F2066" i="8"/>
  <c r="G2065" i="8"/>
  <c r="F2065" i="8"/>
  <c r="G2064" i="8"/>
  <c r="F2064" i="8"/>
  <c r="G2063" i="8"/>
  <c r="F2063" i="8"/>
  <c r="G2062" i="8"/>
  <c r="F2062" i="8"/>
  <c r="G2061" i="8"/>
  <c r="F2061" i="8"/>
  <c r="G2060" i="8"/>
  <c r="F2060" i="8"/>
  <c r="G2059" i="8"/>
  <c r="F2059" i="8"/>
  <c r="G2058" i="8"/>
  <c r="F2058" i="8"/>
  <c r="G2057" i="8"/>
  <c r="F2057" i="8"/>
  <c r="G2056" i="8"/>
  <c r="F2056" i="8"/>
  <c r="G2055" i="8"/>
  <c r="F2055" i="8"/>
  <c r="G2054" i="8"/>
  <c r="F2054" i="8"/>
  <c r="G2053" i="8"/>
  <c r="F2053" i="8"/>
  <c r="G2052" i="8"/>
  <c r="F2052" i="8"/>
  <c r="G2051" i="8"/>
  <c r="F2051" i="8"/>
  <c r="G2050" i="8"/>
  <c r="F2050" i="8"/>
  <c r="G2049" i="8"/>
  <c r="F2049" i="8"/>
  <c r="G2048" i="8"/>
  <c r="F2048" i="8"/>
  <c r="G2047" i="8"/>
  <c r="F2047" i="8"/>
  <c r="G2046" i="8"/>
  <c r="F2046" i="8"/>
  <c r="G2045" i="8"/>
  <c r="F2045" i="8"/>
  <c r="G2044" i="8"/>
  <c r="F2044" i="8"/>
  <c r="G2043" i="8"/>
  <c r="F2043" i="8"/>
  <c r="G2042" i="8"/>
  <c r="F2042" i="8"/>
  <c r="G2041" i="8"/>
  <c r="F2041" i="8"/>
  <c r="G2040" i="8"/>
  <c r="F2040" i="8"/>
  <c r="G2039" i="8"/>
  <c r="F2039" i="8"/>
  <c r="G2038" i="8"/>
  <c r="F2038" i="8"/>
  <c r="G2037" i="8"/>
  <c r="F2037" i="8"/>
  <c r="G2036" i="8"/>
  <c r="F2036" i="8"/>
  <c r="G2035" i="8"/>
  <c r="F2035" i="8"/>
  <c r="G2034" i="8"/>
  <c r="F2034" i="8"/>
  <c r="G2033" i="8"/>
  <c r="F2033" i="8"/>
  <c r="G2032" i="8"/>
  <c r="F2032" i="8"/>
  <c r="G2031" i="8"/>
  <c r="F2031" i="8"/>
  <c r="G2030" i="8"/>
  <c r="F2030" i="8"/>
  <c r="G2029" i="8"/>
  <c r="F2029" i="8"/>
  <c r="G2028" i="8"/>
  <c r="F2028" i="8"/>
  <c r="G2027" i="8"/>
  <c r="F2027" i="8"/>
  <c r="G2026" i="8"/>
  <c r="F2026" i="8"/>
  <c r="G2025" i="8"/>
  <c r="F2025" i="8"/>
  <c r="G2024" i="8"/>
  <c r="F2024" i="8"/>
  <c r="G2023" i="8"/>
  <c r="F2023" i="8"/>
  <c r="G2022" i="8"/>
  <c r="F2022" i="8"/>
  <c r="G2021" i="8"/>
  <c r="F2021" i="8"/>
  <c r="G2020" i="8"/>
  <c r="F2020" i="8"/>
  <c r="G2019" i="8"/>
  <c r="F2019" i="8"/>
  <c r="G2018" i="8"/>
  <c r="F2018" i="8"/>
  <c r="G2017" i="8"/>
  <c r="F2017" i="8"/>
  <c r="G2016" i="8"/>
  <c r="F2016" i="8"/>
  <c r="G2015" i="8"/>
  <c r="F2015" i="8"/>
  <c r="G2014" i="8"/>
  <c r="F2014" i="8"/>
  <c r="G2013" i="8"/>
  <c r="F2013" i="8"/>
  <c r="G2012" i="8"/>
  <c r="F2012" i="8"/>
  <c r="G2011" i="8"/>
  <c r="F2011" i="8"/>
  <c r="G2010" i="8"/>
  <c r="I525" i="47" s="1"/>
  <c r="F2010" i="8"/>
  <c r="G2009" i="8"/>
  <c r="F2009" i="8"/>
  <c r="G2008" i="8"/>
  <c r="F2008" i="8"/>
  <c r="G2007" i="8"/>
  <c r="F2007" i="8"/>
  <c r="G2006" i="8"/>
  <c r="F2006" i="8"/>
  <c r="G2005" i="8"/>
  <c r="F2005" i="8"/>
  <c r="G2004" i="8"/>
  <c r="F2004" i="8"/>
  <c r="G2003" i="8"/>
  <c r="F2003" i="8"/>
  <c r="G2002" i="8"/>
  <c r="F2002" i="8"/>
  <c r="G2001" i="8"/>
  <c r="F2001" i="8"/>
  <c r="G2000" i="8"/>
  <c r="F2000" i="8"/>
  <c r="G1999" i="8"/>
  <c r="F1999" i="8"/>
  <c r="G1998" i="8"/>
  <c r="F1998" i="8"/>
  <c r="D524" i="47" s="1"/>
  <c r="G1997" i="8"/>
  <c r="J524" i="47" s="1"/>
  <c r="F1997" i="8"/>
  <c r="G1996" i="8"/>
  <c r="H524" i="47" s="1"/>
  <c r="F1996" i="8"/>
  <c r="G1995" i="8"/>
  <c r="F1995" i="8"/>
  <c r="G1994" i="8"/>
  <c r="F1994" i="8"/>
  <c r="G1993" i="8"/>
  <c r="F1993" i="8"/>
  <c r="G1992" i="8"/>
  <c r="F1992" i="8"/>
  <c r="G1991" i="8"/>
  <c r="F1991" i="8"/>
  <c r="G1990" i="8"/>
  <c r="F1990" i="8"/>
  <c r="G1989" i="8"/>
  <c r="F1989" i="8"/>
  <c r="G1988" i="8"/>
  <c r="F1988" i="8"/>
  <c r="G1987" i="8"/>
  <c r="F1987" i="8"/>
  <c r="G1986" i="8"/>
  <c r="F1986" i="8"/>
  <c r="G1985" i="8"/>
  <c r="F1985" i="8"/>
  <c r="G1984" i="8"/>
  <c r="F1984" i="8"/>
  <c r="G1983" i="8"/>
  <c r="F1983" i="8"/>
  <c r="G1982" i="8"/>
  <c r="F1982" i="8"/>
  <c r="G1981" i="8"/>
  <c r="F1981" i="8"/>
  <c r="G1980" i="8"/>
  <c r="F1980" i="8"/>
  <c r="G1979" i="8"/>
  <c r="F1979" i="8"/>
  <c r="G1978" i="8"/>
  <c r="F1978" i="8"/>
  <c r="G1977" i="8"/>
  <c r="F1977" i="8"/>
  <c r="G1976" i="8"/>
  <c r="F1976" i="8"/>
  <c r="G1975" i="8"/>
  <c r="F1975" i="8"/>
  <c r="G1974" i="8"/>
  <c r="F1974" i="8"/>
  <c r="G1973" i="8"/>
  <c r="F1973" i="8"/>
  <c r="G1972" i="8"/>
  <c r="J521" i="47" s="1"/>
  <c r="F1972" i="8"/>
  <c r="G1971" i="8"/>
  <c r="F1971" i="8"/>
  <c r="G1970" i="8"/>
  <c r="F1970" i="8"/>
  <c r="G1969" i="8"/>
  <c r="F1969" i="8"/>
  <c r="G1968" i="8"/>
  <c r="F1968" i="8"/>
  <c r="G1967" i="8"/>
  <c r="F1967" i="8"/>
  <c r="G1966" i="8"/>
  <c r="J520" i="47" s="1"/>
  <c r="F1966" i="8"/>
  <c r="G1965" i="8"/>
  <c r="F1965" i="8"/>
  <c r="G1964" i="8"/>
  <c r="F1964" i="8"/>
  <c r="G1963" i="8"/>
  <c r="F1963" i="8"/>
  <c r="G1962" i="8"/>
  <c r="F1962" i="8"/>
  <c r="G1961" i="8"/>
  <c r="F1961" i="8"/>
  <c r="G1960" i="8"/>
  <c r="F1960" i="8"/>
  <c r="G1959" i="8"/>
  <c r="F1959" i="8"/>
  <c r="G1958" i="8"/>
  <c r="F1958" i="8"/>
  <c r="G1957" i="8"/>
  <c r="F1957" i="8"/>
  <c r="G1956" i="8"/>
  <c r="F1956" i="8"/>
  <c r="G1955" i="8"/>
  <c r="F1955" i="8"/>
  <c r="G1954" i="8"/>
  <c r="L516" i="47" s="1"/>
  <c r="F1954" i="8"/>
  <c r="C516" i="47" s="1"/>
  <c r="G1953" i="8"/>
  <c r="F1953" i="8"/>
  <c r="D516" i="47" s="1"/>
  <c r="G1952" i="8"/>
  <c r="J516" i="47" s="1"/>
  <c r="F1952" i="8"/>
  <c r="G1951" i="8"/>
  <c r="F1951" i="8"/>
  <c r="G1950" i="8"/>
  <c r="F1950" i="8"/>
  <c r="D515" i="47" s="1"/>
  <c r="G1949" i="8"/>
  <c r="F1949" i="8"/>
  <c r="G1948" i="8"/>
  <c r="I514" i="47" s="1"/>
  <c r="F1948" i="8"/>
  <c r="G1947" i="8"/>
  <c r="J514" i="47" s="1"/>
  <c r="F1947" i="8"/>
  <c r="G1946" i="8"/>
  <c r="F1946" i="8"/>
  <c r="G1945" i="8"/>
  <c r="J513" i="47" s="1"/>
  <c r="F1945" i="8"/>
  <c r="G1944" i="8"/>
  <c r="F1944" i="8"/>
  <c r="G1943" i="8"/>
  <c r="F1943" i="8"/>
  <c r="G1942" i="8"/>
  <c r="F1942" i="8"/>
  <c r="G1941" i="8"/>
  <c r="F1941" i="8"/>
  <c r="G1940" i="8"/>
  <c r="F1940" i="8"/>
  <c r="G1939" i="8"/>
  <c r="F1939" i="8"/>
  <c r="G1938" i="8"/>
  <c r="F1938" i="8"/>
  <c r="G1937" i="8"/>
  <c r="F1937" i="8"/>
  <c r="G1936" i="8"/>
  <c r="F1936" i="8"/>
  <c r="G1935" i="8"/>
  <c r="F1935" i="8"/>
  <c r="G1934" i="8"/>
  <c r="F1934" i="8"/>
  <c r="G1933" i="8"/>
  <c r="F1933" i="8"/>
  <c r="G1932" i="8"/>
  <c r="F1932" i="8"/>
  <c r="G1931" i="8"/>
  <c r="F1931" i="8"/>
  <c r="G1930" i="8"/>
  <c r="F1930" i="8"/>
  <c r="G1929" i="8"/>
  <c r="F1929" i="8"/>
  <c r="G1928" i="8"/>
  <c r="F1928" i="8"/>
  <c r="G1927" i="8"/>
  <c r="F1927" i="8"/>
  <c r="G1926" i="8"/>
  <c r="F1926" i="8"/>
  <c r="G1925" i="8"/>
  <c r="F1925" i="8"/>
  <c r="G1924" i="8"/>
  <c r="F1924" i="8"/>
  <c r="G1923" i="8"/>
  <c r="F1923" i="8"/>
  <c r="G1922" i="8"/>
  <c r="F1922" i="8"/>
  <c r="G1921" i="8"/>
  <c r="F1921" i="8"/>
  <c r="G1920" i="8"/>
  <c r="F1920" i="8"/>
  <c r="G1919" i="8"/>
  <c r="F1919" i="8"/>
  <c r="G1918" i="8"/>
  <c r="F1918" i="8"/>
  <c r="G1917" i="8"/>
  <c r="F1917" i="8"/>
  <c r="G1916" i="8"/>
  <c r="F1916" i="8"/>
  <c r="G1915" i="8"/>
  <c r="F1915" i="8"/>
  <c r="G1914" i="8"/>
  <c r="F1914" i="8"/>
  <c r="G1913" i="8"/>
  <c r="F1913" i="8"/>
  <c r="G1912" i="8"/>
  <c r="F1912" i="8"/>
  <c r="G1911" i="8"/>
  <c r="F1911" i="8"/>
  <c r="G1910" i="8"/>
  <c r="F1910" i="8"/>
  <c r="G1909" i="8"/>
  <c r="F1909" i="8"/>
  <c r="G1908" i="8"/>
  <c r="F1908" i="8"/>
  <c r="G1907" i="8"/>
  <c r="F1907" i="8"/>
  <c r="G1906" i="8"/>
  <c r="F1906" i="8"/>
  <c r="G1905" i="8"/>
  <c r="F1905" i="8"/>
  <c r="G1904" i="8"/>
  <c r="F1904" i="8"/>
  <c r="D512" i="47" s="1"/>
  <c r="G1903" i="8"/>
  <c r="J512" i="47" s="1"/>
  <c r="F1903" i="8"/>
  <c r="G1902" i="8"/>
  <c r="F1902" i="8"/>
  <c r="G1901" i="8"/>
  <c r="F1901" i="8"/>
  <c r="G1900" i="8"/>
  <c r="F1900" i="8"/>
  <c r="G1899" i="8"/>
  <c r="F1899" i="8"/>
  <c r="G1898" i="8"/>
  <c r="F1898" i="8"/>
  <c r="G1897" i="8"/>
  <c r="F1897" i="8"/>
  <c r="G1896" i="8"/>
  <c r="F1896" i="8"/>
  <c r="G1895" i="8"/>
  <c r="F1895" i="8"/>
  <c r="G1894" i="8"/>
  <c r="F1894" i="8"/>
  <c r="G1893" i="8"/>
  <c r="F1893" i="8"/>
  <c r="G1892" i="8"/>
  <c r="F1892" i="8"/>
  <c r="G1891" i="8"/>
  <c r="L510" i="47" s="1"/>
  <c r="F1891" i="8"/>
  <c r="C510" i="47" s="1"/>
  <c r="G1890" i="8"/>
  <c r="F1890" i="8"/>
  <c r="G1889" i="8"/>
  <c r="F1889" i="8"/>
  <c r="G1888" i="8"/>
  <c r="F1888" i="8"/>
  <c r="G1887" i="8"/>
  <c r="F1887" i="8"/>
  <c r="G1886" i="8"/>
  <c r="J508" i="47" s="1"/>
  <c r="F1886" i="8"/>
  <c r="G1885" i="8"/>
  <c r="F1885" i="8"/>
  <c r="G1884" i="8"/>
  <c r="F1884" i="8"/>
  <c r="G1883" i="8"/>
  <c r="J506" i="47" s="1"/>
  <c r="F1883" i="8"/>
  <c r="G1882" i="8"/>
  <c r="F1882" i="8"/>
  <c r="G1881" i="8"/>
  <c r="F1881" i="8"/>
  <c r="G1880" i="8"/>
  <c r="F1880" i="8"/>
  <c r="G1879" i="8"/>
  <c r="F1879" i="8"/>
  <c r="G1878" i="8"/>
  <c r="F1878" i="8"/>
  <c r="G1877" i="8"/>
  <c r="F1877" i="8"/>
  <c r="G1876" i="8"/>
  <c r="F1876" i="8"/>
  <c r="G1875" i="8"/>
  <c r="F1875" i="8"/>
  <c r="G1874" i="8"/>
  <c r="F1874" i="8"/>
  <c r="G1873" i="8"/>
  <c r="F1873" i="8"/>
  <c r="G1872" i="8"/>
  <c r="F1872" i="8"/>
  <c r="G1871" i="8"/>
  <c r="F1871" i="8"/>
  <c r="G1870" i="8"/>
  <c r="F1870" i="8"/>
  <c r="G1869" i="8"/>
  <c r="F1869" i="8"/>
  <c r="G1868" i="8"/>
  <c r="F1868" i="8"/>
  <c r="G1867" i="8"/>
  <c r="H502" i="47" s="1"/>
  <c r="F1867" i="8"/>
  <c r="G1866" i="8"/>
  <c r="F1866" i="8"/>
  <c r="G1865" i="8"/>
  <c r="J500" i="47" s="1"/>
  <c r="F1865" i="8"/>
  <c r="G1864" i="8"/>
  <c r="F1864" i="8"/>
  <c r="G1863" i="8"/>
  <c r="F1863" i="8"/>
  <c r="G1862" i="8"/>
  <c r="F1862" i="8"/>
  <c r="G1861" i="8"/>
  <c r="F1861" i="8"/>
  <c r="G1860" i="8"/>
  <c r="F1860" i="8"/>
  <c r="G1859" i="8"/>
  <c r="F1859" i="8"/>
  <c r="G1858" i="8"/>
  <c r="F1858" i="8"/>
  <c r="G1857" i="8"/>
  <c r="F1857" i="8"/>
  <c r="G1856" i="8"/>
  <c r="F1856" i="8"/>
  <c r="G1855" i="8"/>
  <c r="F1855" i="8"/>
  <c r="G1854" i="8"/>
  <c r="F1854" i="8"/>
  <c r="G1853" i="8"/>
  <c r="F1853" i="8"/>
  <c r="G1852" i="8"/>
  <c r="F1852" i="8"/>
  <c r="G1851" i="8"/>
  <c r="F1851" i="8"/>
  <c r="G1850" i="8"/>
  <c r="F1850" i="8"/>
  <c r="G1849" i="8"/>
  <c r="F1849" i="8"/>
  <c r="G1848" i="8"/>
  <c r="F1848" i="8"/>
  <c r="G1847" i="8"/>
  <c r="F1847" i="8"/>
  <c r="G1846" i="8"/>
  <c r="F1846" i="8"/>
  <c r="G1845" i="8"/>
  <c r="F1845" i="8"/>
  <c r="G1844" i="8"/>
  <c r="F1844" i="8"/>
  <c r="G1843" i="8"/>
  <c r="F1843" i="8"/>
  <c r="G1842" i="8"/>
  <c r="F1842" i="8"/>
  <c r="G1841" i="8"/>
  <c r="F1841" i="8"/>
  <c r="G1840" i="8"/>
  <c r="F1840" i="8"/>
  <c r="G1839" i="8"/>
  <c r="F1839" i="8"/>
  <c r="G1838" i="8"/>
  <c r="F1838" i="8"/>
  <c r="G1837" i="8"/>
  <c r="F1837" i="8"/>
  <c r="G1836" i="8"/>
  <c r="F1836" i="8"/>
  <c r="G1835" i="8"/>
  <c r="F1835" i="8"/>
  <c r="G1834" i="8"/>
  <c r="F1834" i="8"/>
  <c r="G1833" i="8"/>
  <c r="F1833" i="8"/>
  <c r="G1832" i="8"/>
  <c r="F1832" i="8"/>
  <c r="G1831" i="8"/>
  <c r="F1831" i="8"/>
  <c r="G1830" i="8"/>
  <c r="F1830" i="8"/>
  <c r="G1829" i="8"/>
  <c r="F1829" i="8"/>
  <c r="G1828" i="8"/>
  <c r="F1828" i="8"/>
  <c r="G1827" i="8"/>
  <c r="F1827" i="8"/>
  <c r="G1826" i="8"/>
  <c r="F1826" i="8"/>
  <c r="G1825" i="8"/>
  <c r="F1825" i="8"/>
  <c r="G1824" i="8"/>
  <c r="F1824" i="8"/>
  <c r="G1823" i="8"/>
  <c r="F1823" i="8"/>
  <c r="G1822" i="8"/>
  <c r="F1822" i="8"/>
  <c r="G1821" i="8"/>
  <c r="F1821" i="8"/>
  <c r="G1820" i="8"/>
  <c r="F1820" i="8"/>
  <c r="G1819" i="8"/>
  <c r="F1819" i="8"/>
  <c r="G1818" i="8"/>
  <c r="F1818" i="8"/>
  <c r="C497" i="47" s="1"/>
  <c r="G1817" i="8"/>
  <c r="L496" i="47" s="1"/>
  <c r="F1817" i="8"/>
  <c r="G1816" i="8"/>
  <c r="L495" i="47" s="1"/>
  <c r="F1816" i="8"/>
  <c r="G1815" i="8"/>
  <c r="L494" i="47" s="1"/>
  <c r="F1815" i="8"/>
  <c r="C494" i="47" s="1"/>
  <c r="G1814" i="8"/>
  <c r="F1814" i="8"/>
  <c r="G1813" i="8"/>
  <c r="L492" i="47" s="1"/>
  <c r="F1813" i="8"/>
  <c r="C492" i="47" s="1"/>
  <c r="G1812" i="8"/>
  <c r="F1812" i="8"/>
  <c r="C491" i="47" s="1"/>
  <c r="G1811" i="8"/>
  <c r="F1811" i="8"/>
  <c r="G1810" i="8"/>
  <c r="F1810" i="8"/>
  <c r="G1809" i="8"/>
  <c r="L488" i="47" s="1"/>
  <c r="F1809" i="8"/>
  <c r="G1808" i="8"/>
  <c r="F1808" i="8"/>
  <c r="G1807" i="8"/>
  <c r="C23" i="55" s="1"/>
  <c r="F1807" i="8"/>
  <c r="B23" i="55" s="1"/>
  <c r="G1806" i="8"/>
  <c r="F1806" i="8"/>
  <c r="G1805" i="8"/>
  <c r="F1805" i="8"/>
  <c r="G1804" i="8"/>
  <c r="F1804" i="8"/>
  <c r="G1803" i="8"/>
  <c r="F1803" i="8"/>
  <c r="G1802" i="8"/>
  <c r="F1802" i="8"/>
  <c r="G1801" i="8"/>
  <c r="F1801" i="8"/>
  <c r="G1800" i="8"/>
  <c r="F1800" i="8"/>
  <c r="G1799" i="8"/>
  <c r="F1799" i="8"/>
  <c r="G1798" i="8"/>
  <c r="J485" i="47" s="1"/>
  <c r="F1798" i="8"/>
  <c r="G1797" i="8"/>
  <c r="F1797" i="8"/>
  <c r="G1796" i="8"/>
  <c r="F1796" i="8"/>
  <c r="G1795" i="8"/>
  <c r="F1795" i="8"/>
  <c r="G1794" i="8"/>
  <c r="J484" i="47" s="1"/>
  <c r="F1794" i="8"/>
  <c r="G1793" i="8"/>
  <c r="F1793" i="8"/>
  <c r="G1792" i="8"/>
  <c r="M484" i="47" s="1"/>
  <c r="F1792" i="8"/>
  <c r="G1791" i="8"/>
  <c r="F1791" i="8"/>
  <c r="G1790" i="8"/>
  <c r="F1790" i="8"/>
  <c r="G1789" i="8"/>
  <c r="F1789" i="8"/>
  <c r="G1788" i="8"/>
  <c r="F1788" i="8"/>
  <c r="G1787" i="8"/>
  <c r="F1787" i="8"/>
  <c r="G1786" i="8"/>
  <c r="T483" i="47" s="1"/>
  <c r="F1786" i="8"/>
  <c r="G1785" i="8"/>
  <c r="J482" i="47" s="1"/>
  <c r="F1785" i="8"/>
  <c r="G1784" i="8"/>
  <c r="F1784" i="8"/>
  <c r="G1783" i="8"/>
  <c r="F1783" i="8"/>
  <c r="G1782" i="8"/>
  <c r="F1782" i="8"/>
  <c r="G1781" i="8"/>
  <c r="F1781" i="8"/>
  <c r="G1780" i="8"/>
  <c r="I481" i="47" s="1"/>
  <c r="F1780" i="8"/>
  <c r="G1779" i="8"/>
  <c r="F1779" i="8"/>
  <c r="C481" i="47" s="1"/>
  <c r="G1778" i="8"/>
  <c r="F1778" i="8"/>
  <c r="G1777" i="8"/>
  <c r="J481" i="47" s="1"/>
  <c r="F1777" i="8"/>
  <c r="G1776" i="8"/>
  <c r="F1776" i="8"/>
  <c r="G1775" i="8"/>
  <c r="F1775" i="8"/>
  <c r="G1774" i="8"/>
  <c r="F1774" i="8"/>
  <c r="G1773" i="8"/>
  <c r="T480" i="47" s="1"/>
  <c r="F1773" i="8"/>
  <c r="G1772" i="8"/>
  <c r="F1772" i="8"/>
  <c r="G1771" i="8"/>
  <c r="F1771" i="8"/>
  <c r="G1770" i="8"/>
  <c r="F1770" i="8"/>
  <c r="G1769" i="8"/>
  <c r="F1769" i="8"/>
  <c r="G1768" i="8"/>
  <c r="F1768" i="8"/>
  <c r="G1767" i="8"/>
  <c r="H478" i="47" s="1"/>
  <c r="F1767" i="8"/>
  <c r="G1766" i="8"/>
  <c r="F1766" i="8"/>
  <c r="G1765" i="8"/>
  <c r="F1765" i="8"/>
  <c r="G1764" i="8"/>
  <c r="F1764" i="8"/>
  <c r="G1763" i="8"/>
  <c r="L476" i="47" s="1"/>
  <c r="F1763" i="8"/>
  <c r="C476" i="47" s="1"/>
  <c r="G1762" i="8"/>
  <c r="C45" i="55" s="1"/>
  <c r="F1762" i="8"/>
  <c r="B45" i="55" s="1"/>
  <c r="G1761" i="8"/>
  <c r="F1761" i="8"/>
  <c r="G1760" i="8"/>
  <c r="H476" i="47" s="1"/>
  <c r="F1760" i="8"/>
  <c r="G1759" i="8"/>
  <c r="F1759" i="8"/>
  <c r="G1758" i="8"/>
  <c r="F1758" i="8"/>
  <c r="G1757" i="8"/>
  <c r="F1757" i="8"/>
  <c r="G1756" i="8"/>
  <c r="K473" i="47" s="1"/>
  <c r="F1756" i="8"/>
  <c r="G1755" i="8"/>
  <c r="F1755" i="8"/>
  <c r="G1754" i="8"/>
  <c r="J473" i="47" s="1"/>
  <c r="F1754" i="8"/>
  <c r="G1753" i="8"/>
  <c r="F1753" i="8"/>
  <c r="G1752" i="8"/>
  <c r="F1752" i="8"/>
  <c r="G1751" i="8"/>
  <c r="F1751" i="8"/>
  <c r="G1750" i="8"/>
  <c r="F1750" i="8"/>
  <c r="G1749" i="8"/>
  <c r="F1749" i="8"/>
  <c r="D472" i="47" s="1"/>
  <c r="G1748" i="8"/>
  <c r="F1748" i="8"/>
  <c r="G1747" i="8"/>
  <c r="F1747" i="8"/>
  <c r="G1746" i="8"/>
  <c r="K471" i="47" s="1"/>
  <c r="F1746" i="8"/>
  <c r="G1745" i="8"/>
  <c r="F1745" i="8"/>
  <c r="G1744" i="8"/>
  <c r="J471" i="47" s="1"/>
  <c r="F1744" i="8"/>
  <c r="G1743" i="8"/>
  <c r="F1743" i="8"/>
  <c r="G1742" i="8"/>
  <c r="F1742" i="8"/>
  <c r="G1741" i="8"/>
  <c r="F1741" i="8"/>
  <c r="G1740" i="8"/>
  <c r="K470" i="47" s="1"/>
  <c r="F1740" i="8"/>
  <c r="G1739" i="8"/>
  <c r="F1739" i="8"/>
  <c r="E470" i="47" s="1"/>
  <c r="G1738" i="8"/>
  <c r="F1738" i="8"/>
  <c r="G1737" i="8"/>
  <c r="F1737" i="8"/>
  <c r="G1736" i="8"/>
  <c r="F1736" i="8"/>
  <c r="G1735" i="8"/>
  <c r="F1735" i="8"/>
  <c r="G1734" i="8"/>
  <c r="F1734" i="8"/>
  <c r="G1733" i="8"/>
  <c r="F1733" i="8"/>
  <c r="G1732" i="8"/>
  <c r="I469" i="47" s="1"/>
  <c r="F1732" i="8"/>
  <c r="G1731" i="8"/>
  <c r="H468" i="47" s="1"/>
  <c r="F1731" i="8"/>
  <c r="G1730" i="8"/>
  <c r="F1730" i="8"/>
  <c r="G1729" i="8"/>
  <c r="J466" i="47" s="1"/>
  <c r="F1729" i="8"/>
  <c r="G1728" i="8"/>
  <c r="H466" i="47" s="1"/>
  <c r="F1728" i="8"/>
  <c r="G1727" i="8"/>
  <c r="F1727" i="8"/>
  <c r="G1726" i="8"/>
  <c r="F1726" i="8"/>
  <c r="G1725" i="8"/>
  <c r="J465" i="47" s="1"/>
  <c r="F1725" i="8"/>
  <c r="G1724" i="8"/>
  <c r="H465" i="47" s="1"/>
  <c r="F1724" i="8"/>
  <c r="G1723" i="8"/>
  <c r="J464" i="47" s="1"/>
  <c r="F1723" i="8"/>
  <c r="G1722" i="8"/>
  <c r="H464" i="47" s="1"/>
  <c r="F1722" i="8"/>
  <c r="G1721" i="8"/>
  <c r="F1721" i="8"/>
  <c r="D463" i="47" s="1"/>
  <c r="G1720" i="8"/>
  <c r="H463" i="47" s="1"/>
  <c r="F1720" i="8"/>
  <c r="G1719" i="8"/>
  <c r="C61" i="55" s="1"/>
  <c r="F1719" i="8"/>
  <c r="B61" i="55" s="1"/>
  <c r="G1718" i="8"/>
  <c r="C56" i="55" s="1"/>
  <c r="F1718" i="8"/>
  <c r="B56" i="55" s="1"/>
  <c r="G1717" i="8"/>
  <c r="C44" i="55" s="1"/>
  <c r="F1717" i="8"/>
  <c r="B44" i="55" s="1"/>
  <c r="G1716" i="8"/>
  <c r="J462" i="47" s="1"/>
  <c r="F1716" i="8"/>
  <c r="G1715" i="8"/>
  <c r="C28" i="55" s="1"/>
  <c r="F1715" i="8"/>
  <c r="B28" i="55" s="1"/>
  <c r="G1714" i="8"/>
  <c r="F1714" i="8"/>
  <c r="G1713" i="8"/>
  <c r="F1713" i="8"/>
  <c r="G1712" i="8"/>
  <c r="I461" i="47" s="1"/>
  <c r="F1712" i="8"/>
  <c r="G1711" i="8"/>
  <c r="F1711" i="8"/>
  <c r="G1710" i="8"/>
  <c r="F1710" i="8"/>
  <c r="G1709" i="8"/>
  <c r="F1709" i="8"/>
  <c r="G1708" i="8"/>
  <c r="F1708" i="8"/>
  <c r="G1707" i="8"/>
  <c r="L460" i="47" s="1"/>
  <c r="F1707" i="8"/>
  <c r="C460" i="47" s="1"/>
  <c r="G1706" i="8"/>
  <c r="F1706" i="8"/>
  <c r="G1705" i="8"/>
  <c r="F1705" i="8"/>
  <c r="G1704" i="8"/>
  <c r="J460" i="47" s="1"/>
  <c r="F1704" i="8"/>
  <c r="G1703" i="8"/>
  <c r="F1703" i="8"/>
  <c r="G1702" i="8"/>
  <c r="F1702" i="8"/>
  <c r="G1701" i="8"/>
  <c r="F1701" i="8"/>
  <c r="G1700" i="8"/>
  <c r="F1700" i="8"/>
  <c r="G1699" i="8"/>
  <c r="F1699" i="8"/>
  <c r="G1698" i="8"/>
  <c r="F1698" i="8"/>
  <c r="G1697" i="8"/>
  <c r="F1697" i="8"/>
  <c r="G1696" i="8"/>
  <c r="F1696" i="8"/>
  <c r="G1695" i="8"/>
  <c r="F1695" i="8"/>
  <c r="G1694" i="8"/>
  <c r="F1694" i="8"/>
  <c r="G1693" i="8"/>
  <c r="F1693" i="8"/>
  <c r="G1692" i="8"/>
  <c r="F1692" i="8"/>
  <c r="G1691" i="8"/>
  <c r="F1691" i="8"/>
  <c r="G1690" i="8"/>
  <c r="F1690" i="8"/>
  <c r="G1689" i="8"/>
  <c r="F1689" i="8"/>
  <c r="G1688" i="8"/>
  <c r="J458" i="47" s="1"/>
  <c r="F1688" i="8"/>
  <c r="G1687" i="8"/>
  <c r="F1687" i="8"/>
  <c r="G1686" i="8"/>
  <c r="F1686" i="8"/>
  <c r="G1685" i="8"/>
  <c r="M458" i="47" s="1"/>
  <c r="F1685" i="8"/>
  <c r="G1684" i="8"/>
  <c r="F1684" i="8"/>
  <c r="C457" i="47" s="1"/>
  <c r="G1683" i="8"/>
  <c r="F1683" i="8"/>
  <c r="G1682" i="8"/>
  <c r="F1682" i="8"/>
  <c r="G1681" i="8"/>
  <c r="H457" i="47" s="1"/>
  <c r="F1681" i="8"/>
  <c r="G1680" i="8"/>
  <c r="F1680" i="8"/>
  <c r="G1679" i="8"/>
  <c r="F1679" i="8"/>
  <c r="G1678" i="8"/>
  <c r="F1678" i="8"/>
  <c r="G1677" i="8"/>
  <c r="F1677" i="8"/>
  <c r="G1676" i="8"/>
  <c r="F1676" i="8"/>
  <c r="G1675" i="8"/>
  <c r="F1675" i="8"/>
  <c r="G1674" i="8"/>
  <c r="F1674" i="8"/>
  <c r="G456" i="47" s="1"/>
  <c r="G1673" i="8"/>
  <c r="F1673" i="8"/>
  <c r="G1672" i="8"/>
  <c r="F1672" i="8"/>
  <c r="G1671" i="8"/>
  <c r="K455" i="47" s="1"/>
  <c r="F1671" i="8"/>
  <c r="G1670" i="8"/>
  <c r="F1670" i="8"/>
  <c r="G1669" i="8"/>
  <c r="F1669" i="8"/>
  <c r="G1668" i="8"/>
  <c r="F1668" i="8"/>
  <c r="G1667" i="8"/>
  <c r="F1667" i="8"/>
  <c r="G1666" i="8"/>
  <c r="F1666" i="8"/>
  <c r="G1665" i="8"/>
  <c r="F1665" i="8"/>
  <c r="G1664" i="8"/>
  <c r="F1664" i="8"/>
  <c r="F454" i="47" s="1"/>
  <c r="G1663" i="8"/>
  <c r="J454" i="47" s="1"/>
  <c r="F1663" i="8"/>
  <c r="G1662" i="8"/>
  <c r="F1662" i="8"/>
  <c r="F453" i="47" s="1"/>
  <c r="G1661" i="8"/>
  <c r="F1661" i="8"/>
  <c r="G1660" i="8"/>
  <c r="F1660" i="8"/>
  <c r="D452" i="47" s="1"/>
  <c r="G1659" i="8"/>
  <c r="J452" i="47" s="1"/>
  <c r="F1659" i="8"/>
  <c r="G1658" i="8"/>
  <c r="F1658" i="8"/>
  <c r="G1657" i="8"/>
  <c r="L451" i="47" s="1"/>
  <c r="F1657" i="8"/>
  <c r="C451" i="47" s="1"/>
  <c r="G1656" i="8"/>
  <c r="U451" i="47" s="1"/>
  <c r="F1656" i="8"/>
  <c r="G1655" i="8"/>
  <c r="F1655" i="8"/>
  <c r="G1654" i="8"/>
  <c r="F1654" i="8"/>
  <c r="D450" i="47" s="1"/>
  <c r="G1653" i="8"/>
  <c r="J450" i="47" s="1"/>
  <c r="F1653" i="8"/>
  <c r="G1652" i="8"/>
  <c r="I449" i="47" s="1"/>
  <c r="F1652" i="8"/>
  <c r="G1651" i="8"/>
  <c r="F1651" i="8"/>
  <c r="E449" i="47" s="1"/>
  <c r="G1650" i="8"/>
  <c r="F1650" i="8"/>
  <c r="G1649" i="8"/>
  <c r="J448" i="47" s="1"/>
  <c r="F1649" i="8"/>
  <c r="G1648" i="8"/>
  <c r="F1648" i="8"/>
  <c r="E447" i="47" s="1"/>
  <c r="G1647" i="8"/>
  <c r="H447" i="47" s="1"/>
  <c r="F1647" i="8"/>
  <c r="G1646" i="8"/>
  <c r="F1646" i="8"/>
  <c r="F446" i="47" s="1"/>
  <c r="G1645" i="8"/>
  <c r="J446" i="47" s="1"/>
  <c r="F1645" i="8"/>
  <c r="G1644" i="8"/>
  <c r="F1644" i="8"/>
  <c r="F445" i="47" s="1"/>
  <c r="G1643" i="8"/>
  <c r="F1643" i="8"/>
  <c r="G1642" i="8"/>
  <c r="F1642" i="8"/>
  <c r="G1641" i="8"/>
  <c r="F1641" i="8"/>
  <c r="G1640" i="8"/>
  <c r="F1640" i="8"/>
  <c r="G1639" i="8"/>
  <c r="F1639" i="8"/>
  <c r="G1638" i="8"/>
  <c r="F1638" i="8"/>
  <c r="F444" i="47" s="1"/>
  <c r="G1637" i="8"/>
  <c r="J444" i="47" s="1"/>
  <c r="F1637" i="8"/>
  <c r="G1636" i="8"/>
  <c r="F1636" i="8"/>
  <c r="F443" i="47" s="1"/>
  <c r="G1635" i="8"/>
  <c r="H443" i="47" s="1"/>
  <c r="F1635" i="8"/>
  <c r="G1634" i="8"/>
  <c r="F1634" i="8"/>
  <c r="G1633" i="8"/>
  <c r="F1633" i="8"/>
  <c r="G1632" i="8"/>
  <c r="F1632" i="8"/>
  <c r="F441" i="47" s="1"/>
  <c r="G1631" i="8"/>
  <c r="H441" i="47" s="1"/>
  <c r="F1631" i="8"/>
  <c r="G1630" i="8"/>
  <c r="F1630" i="8"/>
  <c r="G1629" i="8"/>
  <c r="H440" i="47" s="1"/>
  <c r="F1629" i="8"/>
  <c r="G1628" i="8"/>
  <c r="L439" i="47" s="1"/>
  <c r="F1628" i="8"/>
  <c r="C439" i="47" s="1"/>
  <c r="G1627" i="8"/>
  <c r="U439" i="47" s="1"/>
  <c r="F1627" i="8"/>
  <c r="G1626" i="8"/>
  <c r="F1626" i="8"/>
  <c r="G1625" i="8"/>
  <c r="F1625" i="8"/>
  <c r="G1624" i="8"/>
  <c r="F1624" i="8"/>
  <c r="G1623" i="8"/>
  <c r="L437" i="47" s="1"/>
  <c r="F1623" i="8"/>
  <c r="C437" i="47" s="1"/>
  <c r="G1622" i="8"/>
  <c r="U437" i="47" s="1"/>
  <c r="F1622" i="8"/>
  <c r="G1621" i="8"/>
  <c r="F1621" i="8"/>
  <c r="G1620" i="8"/>
  <c r="L436" i="47" s="1"/>
  <c r="F1620" i="8"/>
  <c r="C436" i="47" s="1"/>
  <c r="G1619" i="8"/>
  <c r="J436" i="47" s="1"/>
  <c r="F1619" i="8"/>
  <c r="G1618" i="8"/>
  <c r="H436" i="47" s="1"/>
  <c r="F1618" i="8"/>
  <c r="G1617" i="8"/>
  <c r="L435" i="47" s="1"/>
  <c r="F1617" i="8"/>
  <c r="C435" i="47" s="1"/>
  <c r="G1616" i="8"/>
  <c r="F1616" i="8"/>
  <c r="G1615" i="8"/>
  <c r="L434" i="47" s="1"/>
  <c r="F1615" i="8"/>
  <c r="G1614" i="8"/>
  <c r="F1614" i="8"/>
  <c r="G1613" i="8"/>
  <c r="I433" i="47" s="1"/>
  <c r="F1613" i="8"/>
  <c r="G1612" i="8"/>
  <c r="F1612" i="8"/>
  <c r="C433" i="47" s="1"/>
  <c r="G1611" i="8"/>
  <c r="F1611" i="8"/>
  <c r="G1610" i="8"/>
  <c r="F1610" i="8"/>
  <c r="G1609" i="8"/>
  <c r="I431" i="47" s="1"/>
  <c r="F1609" i="8"/>
  <c r="G1608" i="8"/>
  <c r="F1608" i="8"/>
  <c r="G431" i="47" s="1"/>
  <c r="G1607" i="8"/>
  <c r="F1607" i="8"/>
  <c r="G1606" i="8"/>
  <c r="J430" i="47" s="1"/>
  <c r="F1606" i="8"/>
  <c r="G1605" i="8"/>
  <c r="F1605" i="8"/>
  <c r="G429" i="47" s="1"/>
  <c r="G1604" i="8"/>
  <c r="F1604" i="8"/>
  <c r="G1603" i="8"/>
  <c r="F1603" i="8"/>
  <c r="G1602" i="8"/>
  <c r="L428" i="47" s="1"/>
  <c r="F1602" i="8"/>
  <c r="G1601" i="8"/>
  <c r="F1601" i="8"/>
  <c r="G1600" i="8"/>
  <c r="F1600" i="8"/>
  <c r="G1599" i="8"/>
  <c r="F1599" i="8"/>
  <c r="E428" i="47" s="1"/>
  <c r="G1598" i="8"/>
  <c r="F1598" i="8"/>
  <c r="G1597" i="8"/>
  <c r="F1597" i="8"/>
  <c r="G1596" i="8"/>
  <c r="F1596" i="8"/>
  <c r="G1595" i="8"/>
  <c r="F1595" i="8"/>
  <c r="G1594" i="8"/>
  <c r="F1594" i="8"/>
  <c r="G1593" i="8"/>
  <c r="F1593" i="8"/>
  <c r="G1592" i="8"/>
  <c r="F1592" i="8"/>
  <c r="G1591" i="8"/>
  <c r="F1591" i="8"/>
  <c r="G1590" i="8"/>
  <c r="F1590" i="8"/>
  <c r="G1589" i="8"/>
  <c r="F1589" i="8"/>
  <c r="G1588" i="8"/>
  <c r="F1588" i="8"/>
  <c r="G1587" i="8"/>
  <c r="F1587" i="8"/>
  <c r="G1586" i="8"/>
  <c r="F1586" i="8"/>
  <c r="G1585" i="8"/>
  <c r="I423" i="47" s="1"/>
  <c r="F1585" i="8"/>
  <c r="G1584" i="8"/>
  <c r="F1584" i="8"/>
  <c r="C423" i="47" s="1"/>
  <c r="G1583" i="8"/>
  <c r="F1583" i="8"/>
  <c r="C422" i="47" s="1"/>
  <c r="G1582" i="8"/>
  <c r="M422" i="47" s="1"/>
  <c r="F1582" i="8"/>
  <c r="G1581" i="8"/>
  <c r="L421" i="47" s="1"/>
  <c r="F1581" i="8"/>
  <c r="C421" i="47" s="1"/>
  <c r="G1580" i="8"/>
  <c r="F1580" i="8"/>
  <c r="G1579" i="8"/>
  <c r="F1579" i="8"/>
  <c r="G1578" i="8"/>
  <c r="F1578" i="8"/>
  <c r="G1577" i="8"/>
  <c r="L420" i="47" s="1"/>
  <c r="F1577" i="8"/>
  <c r="C420" i="47" s="1"/>
  <c r="G1576" i="8"/>
  <c r="J420" i="47" s="1"/>
  <c r="F1576" i="8"/>
  <c r="G1575" i="8"/>
  <c r="F1575" i="8"/>
  <c r="G1574" i="8"/>
  <c r="F1574" i="8"/>
  <c r="G1573" i="8"/>
  <c r="F1573" i="8"/>
  <c r="G1572" i="8"/>
  <c r="F1572" i="8"/>
  <c r="G1571" i="8"/>
  <c r="F1571" i="8"/>
  <c r="G1570" i="8"/>
  <c r="F1570" i="8"/>
  <c r="G1569" i="8"/>
  <c r="F1569" i="8"/>
  <c r="C417" i="47" s="1"/>
  <c r="G1568" i="8"/>
  <c r="F1568" i="8"/>
  <c r="G1567" i="8"/>
  <c r="J417" i="47" s="1"/>
  <c r="F1567" i="8"/>
  <c r="G1566" i="8"/>
  <c r="F1566" i="8"/>
  <c r="C416" i="47" s="1"/>
  <c r="G1565" i="8"/>
  <c r="F1565" i="8"/>
  <c r="D416" i="47" s="1"/>
  <c r="G1564" i="8"/>
  <c r="J416" i="47" s="1"/>
  <c r="F1564" i="8"/>
  <c r="G1563" i="8"/>
  <c r="I415" i="47" s="1"/>
  <c r="F1563" i="8"/>
  <c r="G1562" i="8"/>
  <c r="F1562" i="8"/>
  <c r="E415" i="47" s="1"/>
  <c r="G1561" i="8"/>
  <c r="F1561" i="8"/>
  <c r="G1560" i="8"/>
  <c r="F1560" i="8"/>
  <c r="G1559" i="8"/>
  <c r="F1559" i="8"/>
  <c r="G1558" i="8"/>
  <c r="M413" i="47" s="1"/>
  <c r="F1558" i="8"/>
  <c r="G1557" i="8"/>
  <c r="F1557" i="8"/>
  <c r="G1556" i="8"/>
  <c r="F1556" i="8"/>
  <c r="G1555" i="8"/>
  <c r="F1555" i="8"/>
  <c r="G1554" i="8"/>
  <c r="F1554" i="8"/>
  <c r="G1553" i="8"/>
  <c r="F1553" i="8"/>
  <c r="G1552" i="8"/>
  <c r="F1552" i="8"/>
  <c r="G1551" i="8"/>
  <c r="F1551" i="8"/>
  <c r="G1550" i="8"/>
  <c r="F1550" i="8"/>
  <c r="G1549" i="8"/>
  <c r="F1549" i="8"/>
  <c r="G1548" i="8"/>
  <c r="F1548" i="8"/>
  <c r="G1547" i="8"/>
  <c r="F1547" i="8"/>
  <c r="G1546" i="8"/>
  <c r="F1546" i="8"/>
  <c r="G1545" i="8"/>
  <c r="F1545" i="8"/>
  <c r="G1544" i="8"/>
  <c r="F1544" i="8"/>
  <c r="G1543" i="8"/>
  <c r="F1543" i="8"/>
  <c r="G1542" i="8"/>
  <c r="F1542" i="8"/>
  <c r="G1541" i="8"/>
  <c r="F1541" i="8"/>
  <c r="G1540" i="8"/>
  <c r="F1540" i="8"/>
  <c r="G1539" i="8"/>
  <c r="F1539" i="8"/>
  <c r="G1538" i="8"/>
  <c r="F1538" i="8"/>
  <c r="G1537" i="8"/>
  <c r="F1537" i="8"/>
  <c r="G1536" i="8"/>
  <c r="F1536" i="8"/>
  <c r="G1535" i="8"/>
  <c r="F1535" i="8"/>
  <c r="G1534" i="8"/>
  <c r="F1534" i="8"/>
  <c r="G1533" i="8"/>
  <c r="F1533" i="8"/>
  <c r="G1532" i="8"/>
  <c r="F1532" i="8"/>
  <c r="D412" i="47" s="1"/>
  <c r="G1531" i="8"/>
  <c r="J412" i="47" s="1"/>
  <c r="F1531" i="8"/>
  <c r="G1530" i="8"/>
  <c r="V412" i="47" s="1"/>
  <c r="F1530" i="8"/>
  <c r="G1529" i="8"/>
  <c r="F1529" i="8"/>
  <c r="D411" i="47" s="1"/>
  <c r="G1528" i="8"/>
  <c r="M411" i="47" s="1"/>
  <c r="F1528" i="8"/>
  <c r="G1527" i="8"/>
  <c r="F1527" i="8"/>
  <c r="D410" i="47" s="1"/>
  <c r="G1526" i="8"/>
  <c r="F1526" i="8"/>
  <c r="G1525" i="8"/>
  <c r="F1525" i="8"/>
  <c r="G1524" i="8"/>
  <c r="F1524" i="8"/>
  <c r="G1523" i="8"/>
  <c r="F1523" i="8"/>
  <c r="G1522" i="8"/>
  <c r="F1522" i="8"/>
  <c r="G1521" i="8"/>
  <c r="F1521" i="8"/>
  <c r="G1520" i="8"/>
  <c r="F1520" i="8"/>
  <c r="G1519" i="8"/>
  <c r="F1519" i="8"/>
  <c r="D408" i="47" s="1"/>
  <c r="G1518" i="8"/>
  <c r="J408" i="47" s="1"/>
  <c r="F1518" i="8"/>
  <c r="G1517" i="8"/>
  <c r="F1517" i="8"/>
  <c r="G1516" i="8"/>
  <c r="F1516" i="8"/>
  <c r="G1515" i="8"/>
  <c r="J407" i="47" s="1"/>
  <c r="F1515" i="8"/>
  <c r="G1514" i="8"/>
  <c r="F1514" i="8"/>
  <c r="G1513" i="8"/>
  <c r="F1513" i="8"/>
  <c r="G1512" i="8"/>
  <c r="F1512" i="8"/>
  <c r="G1511" i="8"/>
  <c r="F1511" i="8"/>
  <c r="G1510" i="8"/>
  <c r="F1510" i="8"/>
  <c r="G1509" i="8"/>
  <c r="F1509" i="8"/>
  <c r="G1508" i="8"/>
  <c r="F1508" i="8"/>
  <c r="D404" i="47" s="1"/>
  <c r="G1507" i="8"/>
  <c r="J404" i="47" s="1"/>
  <c r="F1507" i="8"/>
  <c r="G1506" i="8"/>
  <c r="F1506" i="8"/>
  <c r="C403" i="47" s="1"/>
  <c r="G1505" i="8"/>
  <c r="F1505" i="8"/>
  <c r="G1504" i="8"/>
  <c r="F1504" i="8"/>
  <c r="G1503" i="8"/>
  <c r="F1503" i="8"/>
  <c r="G1502" i="8"/>
  <c r="F1502" i="8"/>
  <c r="G1501" i="8"/>
  <c r="F1501" i="8"/>
  <c r="G1500" i="8"/>
  <c r="F1500" i="8"/>
  <c r="G1499" i="8"/>
  <c r="F1499" i="8"/>
  <c r="D400" i="47" s="1"/>
  <c r="G1498" i="8"/>
  <c r="F1498" i="8"/>
  <c r="G1497" i="8"/>
  <c r="L399" i="47" s="1"/>
  <c r="F1497" i="8"/>
  <c r="C399" i="47" s="1"/>
  <c r="G1496" i="8"/>
  <c r="U399" i="47" s="1"/>
  <c r="F1496" i="8"/>
  <c r="G1495" i="8"/>
  <c r="J399" i="47" s="1"/>
  <c r="F1495" i="8"/>
  <c r="G1494" i="8"/>
  <c r="F1494" i="8"/>
  <c r="G1493" i="8"/>
  <c r="F1493" i="8"/>
  <c r="G1492" i="8"/>
  <c r="F1492" i="8"/>
  <c r="G1491" i="8"/>
  <c r="F1491" i="8"/>
  <c r="G1490" i="8"/>
  <c r="F1490" i="8"/>
  <c r="G1489" i="8"/>
  <c r="F1489" i="8"/>
  <c r="G1488" i="8"/>
  <c r="F1488" i="8"/>
  <c r="G1487" i="8"/>
  <c r="F1487" i="8"/>
  <c r="G1486" i="8"/>
  <c r="F1486" i="8"/>
  <c r="D396" i="47" s="1"/>
  <c r="G1485" i="8"/>
  <c r="J396" i="47" s="1"/>
  <c r="F1485" i="8"/>
  <c r="G1484" i="8"/>
  <c r="V396" i="47" s="1"/>
  <c r="F1484" i="8"/>
  <c r="G1483" i="8"/>
  <c r="F1483" i="8"/>
  <c r="G1482" i="8"/>
  <c r="F1482" i="8"/>
  <c r="G1481" i="8"/>
  <c r="F1481" i="8"/>
  <c r="G1480" i="8"/>
  <c r="F1480" i="8"/>
  <c r="G1479" i="8"/>
  <c r="F1479" i="8"/>
  <c r="G1478" i="8"/>
  <c r="X394" i="47" s="1"/>
  <c r="F1478" i="8"/>
  <c r="G1477" i="8"/>
  <c r="F1477" i="8"/>
  <c r="D394" i="47" s="1"/>
  <c r="G1476" i="8"/>
  <c r="F1476" i="8"/>
  <c r="G1475" i="8"/>
  <c r="F1475" i="8"/>
  <c r="C393" i="47" s="1"/>
  <c r="G1474" i="8"/>
  <c r="J393" i="47" s="1"/>
  <c r="F1474" i="8"/>
  <c r="G1473" i="8"/>
  <c r="H393" i="47" s="1"/>
  <c r="F1473" i="8"/>
  <c r="G1472" i="8"/>
  <c r="F1472" i="8"/>
  <c r="G1471" i="8"/>
  <c r="H392" i="47" s="1"/>
  <c r="F1471" i="8"/>
  <c r="G1470" i="8"/>
  <c r="F1470" i="8"/>
  <c r="G1469" i="8"/>
  <c r="F1469" i="8"/>
  <c r="G1468" i="8"/>
  <c r="F1468" i="8"/>
  <c r="H14" i="39" s="1"/>
  <c r="G1467" i="8"/>
  <c r="F1467" i="8"/>
  <c r="G1466" i="8"/>
  <c r="F1466" i="8"/>
  <c r="G1465" i="8"/>
  <c r="F1465" i="8"/>
  <c r="C389" i="47" s="1"/>
  <c r="G1464" i="8"/>
  <c r="L388" i="47" s="1"/>
  <c r="F1464" i="8"/>
  <c r="C388" i="47" s="1"/>
  <c r="G1463" i="8"/>
  <c r="F1463" i="8"/>
  <c r="G1462" i="8"/>
  <c r="F1462" i="8"/>
  <c r="G1461" i="8"/>
  <c r="F1461" i="8"/>
  <c r="G1460" i="8"/>
  <c r="F1460" i="8"/>
  <c r="G1459" i="8"/>
  <c r="F1459" i="8"/>
  <c r="G1458" i="8"/>
  <c r="F1458" i="8"/>
  <c r="G1457" i="8"/>
  <c r="F1457" i="8"/>
  <c r="C383" i="47" s="1"/>
  <c r="G1456" i="8"/>
  <c r="L382" i="47" s="1"/>
  <c r="F1456" i="8"/>
  <c r="C382" i="47" s="1"/>
  <c r="G1455" i="8"/>
  <c r="F1455" i="8"/>
  <c r="C381" i="47" s="1"/>
  <c r="G1454" i="8"/>
  <c r="L380" i="47" s="1"/>
  <c r="F1454" i="8"/>
  <c r="C380" i="47" s="1"/>
  <c r="G1453" i="8"/>
  <c r="F1453" i="8"/>
  <c r="G1452" i="8"/>
  <c r="L379" i="47" s="1"/>
  <c r="F1452" i="8"/>
  <c r="C379" i="47" s="1"/>
  <c r="G1451" i="8"/>
  <c r="L378" i="47" s="1"/>
  <c r="F1451" i="8"/>
  <c r="G1450" i="8"/>
  <c r="F1450" i="8"/>
  <c r="C377" i="47" s="1"/>
  <c r="G1449" i="8"/>
  <c r="F1449" i="8"/>
  <c r="G1448" i="8"/>
  <c r="L375" i="47" s="1"/>
  <c r="F1448" i="8"/>
  <c r="C375" i="47" s="1"/>
  <c r="G1447" i="8"/>
  <c r="F1447" i="8"/>
  <c r="C374" i="47" s="1"/>
  <c r="G1446" i="8"/>
  <c r="L373" i="47" s="1"/>
  <c r="F1446" i="8"/>
  <c r="C373" i="47" s="1"/>
  <c r="G1445" i="8"/>
  <c r="L372" i="47" s="1"/>
  <c r="F1445" i="8"/>
  <c r="C372" i="47" s="1"/>
  <c r="G1444" i="8"/>
  <c r="F1444" i="8"/>
  <c r="G1443" i="8"/>
  <c r="L371" i="47" s="1"/>
  <c r="F1443" i="8"/>
  <c r="C371" i="47" s="1"/>
  <c r="G1442" i="8"/>
  <c r="F1442" i="8"/>
  <c r="G1441" i="8"/>
  <c r="F1441" i="8"/>
  <c r="C369" i="47" s="1"/>
  <c r="G1440" i="8"/>
  <c r="F1440" i="8"/>
  <c r="C368" i="47" s="1"/>
  <c r="G1439" i="8"/>
  <c r="F1439" i="8"/>
  <c r="G1438" i="8"/>
  <c r="L367" i="47" s="1"/>
  <c r="F1438" i="8"/>
  <c r="C367" i="47" s="1"/>
  <c r="G1437" i="8"/>
  <c r="L366" i="47" s="1"/>
  <c r="F1437" i="8"/>
  <c r="G1436" i="8"/>
  <c r="F1436" i="8"/>
  <c r="G1435" i="8"/>
  <c r="F1435" i="8"/>
  <c r="G1434" i="8"/>
  <c r="F1434" i="8"/>
  <c r="C364" i="47" s="1"/>
  <c r="G1433" i="8"/>
  <c r="L363" i="47" s="1"/>
  <c r="F1433" i="8"/>
  <c r="C363" i="47" s="1"/>
  <c r="G1432" i="8"/>
  <c r="F1432" i="8"/>
  <c r="G1431" i="8"/>
  <c r="F1431" i="8"/>
  <c r="G1430" i="8"/>
  <c r="F1430" i="8"/>
  <c r="C361" i="47" s="1"/>
  <c r="G1429" i="8"/>
  <c r="L360" i="47" s="1"/>
  <c r="F1429" i="8"/>
  <c r="C360" i="47" s="1"/>
  <c r="G1428" i="8"/>
  <c r="F1428" i="8"/>
  <c r="C359" i="47" s="1"/>
  <c r="G1427" i="8"/>
  <c r="F1427" i="8"/>
  <c r="G1426" i="8"/>
  <c r="F1426" i="8"/>
  <c r="G1425" i="8"/>
  <c r="F1425" i="8"/>
  <c r="G1424" i="8"/>
  <c r="F1424" i="8"/>
  <c r="G1423" i="8"/>
  <c r="F1423" i="8"/>
  <c r="G1422" i="8"/>
  <c r="F1422" i="8"/>
  <c r="G1421" i="8"/>
  <c r="F1421" i="8"/>
  <c r="G1420" i="8"/>
  <c r="F1420" i="8"/>
  <c r="G1419" i="8"/>
  <c r="J357" i="47" s="1"/>
  <c r="F1419" i="8"/>
  <c r="G1418" i="8"/>
  <c r="F1418" i="8"/>
  <c r="G1417" i="8"/>
  <c r="F1417" i="8"/>
  <c r="G1416" i="8"/>
  <c r="F1416" i="8"/>
  <c r="G1415" i="8"/>
  <c r="F1415" i="8"/>
  <c r="G1414" i="8"/>
  <c r="F1414" i="8"/>
  <c r="G1413" i="8"/>
  <c r="F1413" i="8"/>
  <c r="G1412" i="8"/>
  <c r="F1412" i="8"/>
  <c r="G1411" i="8"/>
  <c r="F1411" i="8"/>
  <c r="G1410" i="8"/>
  <c r="L355" i="47" s="1"/>
  <c r="F1410" i="8"/>
  <c r="C355" i="47" s="1"/>
  <c r="G1409" i="8"/>
  <c r="J355" i="47" s="1"/>
  <c r="F1409" i="8"/>
  <c r="G1408" i="8"/>
  <c r="V355" i="47" s="1"/>
  <c r="F1408" i="8"/>
  <c r="G1407" i="8"/>
  <c r="F1407" i="8"/>
  <c r="G1406" i="8"/>
  <c r="F1406" i="8"/>
  <c r="G1405" i="8"/>
  <c r="F1405" i="8"/>
  <c r="G1404" i="8"/>
  <c r="F1404" i="8"/>
  <c r="G1403" i="8"/>
  <c r="F1403" i="8"/>
  <c r="G1402" i="8"/>
  <c r="F1402" i="8"/>
  <c r="G1401" i="8"/>
  <c r="F1401" i="8"/>
  <c r="G1400" i="8"/>
  <c r="F1400" i="8"/>
  <c r="G1399" i="8"/>
  <c r="F1399" i="8"/>
  <c r="G1398" i="8"/>
  <c r="L353" i="47" s="1"/>
  <c r="F1398" i="8"/>
  <c r="C353" i="47" s="1"/>
  <c r="G1397" i="8"/>
  <c r="F1397" i="8"/>
  <c r="G1396" i="8"/>
  <c r="L352" i="47" s="1"/>
  <c r="F1396" i="8"/>
  <c r="C352" i="47" s="1"/>
  <c r="G1395" i="8"/>
  <c r="L351" i="47" s="1"/>
  <c r="F1395" i="8"/>
  <c r="C351" i="47" s="1"/>
  <c r="G1394" i="8"/>
  <c r="F1394" i="8"/>
  <c r="G1393" i="8"/>
  <c r="I350" i="47" s="1"/>
  <c r="F1393" i="8"/>
  <c r="G1392" i="8"/>
  <c r="F1392" i="8"/>
  <c r="G1391" i="8"/>
  <c r="F1391" i="8"/>
  <c r="G1390" i="8"/>
  <c r="F1390" i="8"/>
  <c r="G1389" i="8"/>
  <c r="F1389" i="8"/>
  <c r="G1388" i="8"/>
  <c r="F1388" i="8"/>
  <c r="C349" i="47" s="1"/>
  <c r="G1387" i="8"/>
  <c r="F1387" i="8"/>
  <c r="G1386" i="8"/>
  <c r="M349" i="47" s="1"/>
  <c r="F1386" i="8"/>
  <c r="G1385" i="8"/>
  <c r="F1385" i="8"/>
  <c r="G1384" i="8"/>
  <c r="F1384" i="8"/>
  <c r="G1383" i="8"/>
  <c r="F1383" i="8"/>
  <c r="G1382" i="8"/>
  <c r="F1382" i="8"/>
  <c r="G1381" i="8"/>
  <c r="F1381" i="8"/>
  <c r="G1380" i="8"/>
  <c r="F1380" i="8"/>
  <c r="G1379" i="8"/>
  <c r="F1379" i="8"/>
  <c r="G1378" i="8"/>
  <c r="W347" i="47" s="1"/>
  <c r="F1378" i="8"/>
  <c r="G1377" i="8"/>
  <c r="J347" i="47" s="1"/>
  <c r="F1377" i="8"/>
  <c r="G1376" i="8"/>
  <c r="F1376" i="8"/>
  <c r="C346" i="47" s="1"/>
  <c r="G1375" i="8"/>
  <c r="U346" i="47" s="1"/>
  <c r="F1375" i="8"/>
  <c r="G1374" i="8"/>
  <c r="J346" i="47" s="1"/>
  <c r="F1374" i="8"/>
  <c r="G1373" i="8"/>
  <c r="F1373" i="8"/>
  <c r="G1372" i="8"/>
  <c r="F1372" i="8"/>
  <c r="G1371" i="8"/>
  <c r="F1371" i="8"/>
  <c r="G1370" i="8"/>
  <c r="F1370" i="8"/>
  <c r="G1369" i="8"/>
  <c r="F1369" i="8"/>
  <c r="G1368" i="8"/>
  <c r="F1368" i="8"/>
  <c r="D344" i="47" s="1"/>
  <c r="G1367" i="8"/>
  <c r="J344" i="47" s="1"/>
  <c r="F1367" i="8"/>
  <c r="G1366" i="8"/>
  <c r="V344" i="47" s="1"/>
  <c r="F1366" i="8"/>
  <c r="G1365" i="8"/>
  <c r="L343" i="47" s="1"/>
  <c r="F1365" i="8"/>
  <c r="C343" i="47" s="1"/>
  <c r="G1364" i="8"/>
  <c r="F1364" i="8"/>
  <c r="G1363" i="8"/>
  <c r="I342" i="47" s="1"/>
  <c r="F1363" i="8"/>
  <c r="G1362" i="8"/>
  <c r="J342" i="47" s="1"/>
  <c r="F1362" i="8"/>
  <c r="G1361" i="8"/>
  <c r="I341" i="47" s="1"/>
  <c r="F1361" i="8"/>
  <c r="G1360" i="8"/>
  <c r="F1360" i="8"/>
  <c r="G1359" i="8"/>
  <c r="F1359" i="8"/>
  <c r="G1358" i="8"/>
  <c r="F1358" i="8"/>
  <c r="G1357" i="8"/>
  <c r="F1357" i="8"/>
  <c r="G1356" i="8"/>
  <c r="J340" i="47" s="1"/>
  <c r="F1356" i="8"/>
  <c r="G1355" i="8"/>
  <c r="F1355" i="8"/>
  <c r="G1354" i="8"/>
  <c r="L339" i="47" s="1"/>
  <c r="F1354" i="8"/>
  <c r="C339" i="47" s="1"/>
  <c r="G1353" i="8"/>
  <c r="J339" i="47" s="1"/>
  <c r="F1353" i="8"/>
  <c r="G1352" i="8"/>
  <c r="L338" i="47" s="1"/>
  <c r="F1352" i="8"/>
  <c r="C338" i="47" s="1"/>
  <c r="G1351" i="8"/>
  <c r="F1351" i="8"/>
  <c r="G1350" i="8"/>
  <c r="J338" i="47" s="1"/>
  <c r="F1350" i="8"/>
  <c r="G1349" i="8"/>
  <c r="F1349" i="8"/>
  <c r="E337" i="47" s="1"/>
  <c r="G1348" i="8"/>
  <c r="J337" i="47" s="1"/>
  <c r="F1348" i="8"/>
  <c r="G1347" i="8"/>
  <c r="L336" i="47" s="1"/>
  <c r="F1347" i="8"/>
  <c r="C336" i="47" s="1"/>
  <c r="G1346" i="8"/>
  <c r="F1346" i="8"/>
  <c r="D336" i="47" s="1"/>
  <c r="G1345" i="8"/>
  <c r="J336" i="47" s="1"/>
  <c r="F1345" i="8"/>
  <c r="G1344" i="8"/>
  <c r="F1344" i="8"/>
  <c r="G1343" i="8"/>
  <c r="F1343" i="8"/>
  <c r="G1342" i="8"/>
  <c r="F1342" i="8"/>
  <c r="G1341" i="8"/>
  <c r="F1341" i="8"/>
  <c r="G1340" i="8"/>
  <c r="F1340" i="8"/>
  <c r="G1339" i="8"/>
  <c r="F1339" i="8"/>
  <c r="G1338" i="8"/>
  <c r="F1338" i="8"/>
  <c r="G1337" i="8"/>
  <c r="F1337" i="8"/>
  <c r="G1336" i="8"/>
  <c r="F1336" i="8"/>
  <c r="G1335" i="8"/>
  <c r="F1335" i="8"/>
  <c r="G1334" i="8"/>
  <c r="F1334" i="8"/>
  <c r="G1333" i="8"/>
  <c r="F1333" i="8"/>
  <c r="G1332" i="8"/>
  <c r="F1332" i="8"/>
  <c r="G1331" i="8"/>
  <c r="F1331" i="8"/>
  <c r="G1330" i="8"/>
  <c r="F1330" i="8"/>
  <c r="G1329" i="8"/>
  <c r="F1329" i="8"/>
  <c r="G1328" i="8"/>
  <c r="F1328" i="8"/>
  <c r="G1327" i="8"/>
  <c r="F1327" i="8"/>
  <c r="G1326" i="8"/>
  <c r="F1326" i="8"/>
  <c r="G1325" i="8"/>
  <c r="F1325" i="8"/>
  <c r="G1324" i="8"/>
  <c r="F1324" i="8"/>
  <c r="G1323" i="8"/>
  <c r="F1323" i="8"/>
  <c r="G1322" i="8"/>
  <c r="F1322" i="8"/>
  <c r="E334" i="47" s="1"/>
  <c r="G1321" i="8"/>
  <c r="F1321" i="8"/>
  <c r="G1320" i="8"/>
  <c r="F1320" i="8"/>
  <c r="G1319" i="8"/>
  <c r="F1319" i="8"/>
  <c r="G1318" i="8"/>
  <c r="F1318" i="8"/>
  <c r="G1317" i="8"/>
  <c r="F1317" i="8"/>
  <c r="G1316" i="8"/>
  <c r="F1316" i="8"/>
  <c r="G1315" i="8"/>
  <c r="C51" i="55" s="1"/>
  <c r="F1315" i="8"/>
  <c r="B51" i="55" s="1"/>
  <c r="G1314" i="8"/>
  <c r="F1314" i="8"/>
  <c r="G1313" i="8"/>
  <c r="F1313" i="8"/>
  <c r="G1312" i="8"/>
  <c r="F1312" i="8"/>
  <c r="G1311" i="8"/>
  <c r="F1311" i="8"/>
  <c r="G1310" i="8"/>
  <c r="F1310" i="8"/>
  <c r="G1309" i="8"/>
  <c r="F1309" i="8"/>
  <c r="G1308" i="8"/>
  <c r="F1308" i="8"/>
  <c r="G1307" i="8"/>
  <c r="F1307" i="8"/>
  <c r="G1306" i="8"/>
  <c r="F1306" i="8"/>
  <c r="G1305" i="8"/>
  <c r="F1305" i="8"/>
  <c r="G1304" i="8"/>
  <c r="C20" i="55" s="1"/>
  <c r="F1304" i="8"/>
  <c r="B20" i="55" s="1"/>
  <c r="G1303" i="8"/>
  <c r="F1303" i="8"/>
  <c r="G1302" i="8"/>
  <c r="F1302" i="8"/>
  <c r="G1301" i="8"/>
  <c r="F1301" i="8"/>
  <c r="G1300" i="8"/>
  <c r="F1300" i="8"/>
  <c r="G1299" i="8"/>
  <c r="F1299" i="8"/>
  <c r="G1298" i="8"/>
  <c r="C11" i="55" s="1"/>
  <c r="F1298" i="8"/>
  <c r="B11" i="55" s="1"/>
  <c r="G1297" i="8"/>
  <c r="F1297" i="8"/>
  <c r="G1296" i="8"/>
  <c r="F1296" i="8"/>
  <c r="G1295" i="8"/>
  <c r="C48" i="55" s="1"/>
  <c r="F1295" i="8"/>
  <c r="B48" i="55" s="1"/>
  <c r="G1294" i="8"/>
  <c r="J333" i="47" s="1"/>
  <c r="F1294" i="8"/>
  <c r="G1293" i="8"/>
  <c r="F1293" i="8"/>
  <c r="G1292" i="8"/>
  <c r="F1292" i="8"/>
  <c r="G1291" i="8"/>
  <c r="F1291" i="8"/>
  <c r="G1290" i="8"/>
  <c r="F1290" i="8"/>
  <c r="G1289" i="8"/>
  <c r="F1289" i="8"/>
  <c r="G1288" i="8"/>
  <c r="L331" i="47" s="1"/>
  <c r="F1288" i="8"/>
  <c r="C331" i="47" s="1"/>
  <c r="G1287" i="8"/>
  <c r="F1287" i="8"/>
  <c r="D331" i="47" s="1"/>
  <c r="G1286" i="8"/>
  <c r="J331" i="47" s="1"/>
  <c r="F1286" i="8"/>
  <c r="G1285" i="8"/>
  <c r="F1285" i="8"/>
  <c r="G1284" i="8"/>
  <c r="J330" i="47" s="1"/>
  <c r="F1284" i="8"/>
  <c r="G1283" i="8"/>
  <c r="I329" i="47" s="1"/>
  <c r="F1283" i="8"/>
  <c r="G1282" i="8"/>
  <c r="F1282" i="8"/>
  <c r="D329" i="47" s="1"/>
  <c r="G1281" i="8"/>
  <c r="F1281" i="8"/>
  <c r="G1280" i="8"/>
  <c r="F1280" i="8"/>
  <c r="G328" i="47" s="1"/>
  <c r="G1279" i="8"/>
  <c r="L327" i="47" s="1"/>
  <c r="F1279" i="8"/>
  <c r="C327" i="47" s="1"/>
  <c r="G1278" i="8"/>
  <c r="F1278" i="8"/>
  <c r="D327" i="47" s="1"/>
  <c r="G1277" i="8"/>
  <c r="F1277" i="8"/>
  <c r="G1276" i="8"/>
  <c r="F1276" i="8"/>
  <c r="G1275" i="8"/>
  <c r="U326" i="47" s="1"/>
  <c r="F1275" i="8"/>
  <c r="G1274" i="8"/>
  <c r="J326" i="47" s="1"/>
  <c r="F1274" i="8"/>
  <c r="G1273" i="8"/>
  <c r="F1273" i="8"/>
  <c r="G1272" i="8"/>
  <c r="F1272" i="8"/>
  <c r="G1271" i="8"/>
  <c r="F1271" i="8"/>
  <c r="G1270" i="8"/>
  <c r="F1270" i="8"/>
  <c r="G1269" i="8"/>
  <c r="F1269" i="8"/>
  <c r="G1268" i="8"/>
  <c r="F1268" i="8"/>
  <c r="E324" i="47" s="1"/>
  <c r="G1267" i="8"/>
  <c r="F1267" i="8"/>
  <c r="G1266" i="8"/>
  <c r="F1266" i="8"/>
  <c r="D323" i="47" s="1"/>
  <c r="G1265" i="8"/>
  <c r="J323" i="47" s="1"/>
  <c r="F1265" i="8"/>
  <c r="G1264" i="8"/>
  <c r="F1264" i="8"/>
  <c r="G1263" i="8"/>
  <c r="M323" i="47" s="1"/>
  <c r="F1263" i="8"/>
  <c r="G1262" i="8"/>
  <c r="F1262" i="8"/>
  <c r="E322" i="47" s="1"/>
  <c r="G1261" i="8"/>
  <c r="F1261" i="8"/>
  <c r="G1260" i="8"/>
  <c r="F1260" i="8"/>
  <c r="G1259" i="8"/>
  <c r="M322" i="47" s="1"/>
  <c r="F1259" i="8"/>
  <c r="G1258" i="8"/>
  <c r="F1258" i="8"/>
  <c r="G1257" i="8"/>
  <c r="F1257" i="8"/>
  <c r="G1256" i="8"/>
  <c r="F1256" i="8"/>
  <c r="E320" i="47" s="1"/>
  <c r="G1255" i="8"/>
  <c r="M320" i="47" s="1"/>
  <c r="F1255" i="8"/>
  <c r="G1254" i="8"/>
  <c r="F1254" i="8"/>
  <c r="G1253" i="8"/>
  <c r="F1253" i="8"/>
  <c r="G1252" i="8"/>
  <c r="F1252" i="8"/>
  <c r="G1251" i="8"/>
  <c r="F1251" i="8"/>
  <c r="E318" i="47" s="1"/>
  <c r="G1250" i="8"/>
  <c r="F1250" i="8"/>
  <c r="D317" i="47" s="1"/>
  <c r="G1249" i="8"/>
  <c r="J317" i="47" s="1"/>
  <c r="F1249" i="8"/>
  <c r="G1248" i="8"/>
  <c r="F1248" i="8"/>
  <c r="G1247" i="8"/>
  <c r="H317" i="47" s="1"/>
  <c r="F1247" i="8"/>
  <c r="G1246" i="8"/>
  <c r="F1246" i="8"/>
  <c r="E316" i="47" s="1"/>
  <c r="G1245" i="8"/>
  <c r="F1245" i="8"/>
  <c r="G1244" i="8"/>
  <c r="F1244" i="8"/>
  <c r="G1243" i="8"/>
  <c r="H316" i="47" s="1"/>
  <c r="F1243" i="8"/>
  <c r="G1242" i="8"/>
  <c r="F1242" i="8"/>
  <c r="D315" i="47" s="1"/>
  <c r="G1241" i="8"/>
  <c r="H315" i="47" s="1"/>
  <c r="F1241" i="8"/>
  <c r="G1240" i="8"/>
  <c r="F1240" i="8"/>
  <c r="G1239" i="8"/>
  <c r="H314" i="47" s="1"/>
  <c r="F1239" i="8"/>
  <c r="G1238" i="8"/>
  <c r="F1238" i="8"/>
  <c r="G1237" i="8"/>
  <c r="F1237" i="8"/>
  <c r="G1236" i="8"/>
  <c r="F1236" i="8"/>
  <c r="G1235" i="8"/>
  <c r="F1235" i="8"/>
  <c r="G1234" i="8"/>
  <c r="F1234" i="8"/>
  <c r="G1233" i="8"/>
  <c r="F1233" i="8"/>
  <c r="G1232" i="8"/>
  <c r="F1232" i="8"/>
  <c r="G1231" i="8"/>
  <c r="F1231" i="8"/>
  <c r="G1230" i="8"/>
  <c r="F1230" i="8"/>
  <c r="G1229" i="8"/>
  <c r="F1229" i="8"/>
  <c r="G1228" i="8"/>
  <c r="F1228" i="8"/>
  <c r="G1227" i="8"/>
  <c r="F1227" i="8"/>
  <c r="G1226" i="8"/>
  <c r="F1226" i="8"/>
  <c r="G1225" i="8"/>
  <c r="F1225" i="8"/>
  <c r="G1224" i="8"/>
  <c r="F1224" i="8"/>
  <c r="G1223" i="8"/>
  <c r="F1223" i="8"/>
  <c r="G1222" i="8"/>
  <c r="F1222" i="8"/>
  <c r="G1221" i="8"/>
  <c r="F1221" i="8"/>
  <c r="G1220" i="8"/>
  <c r="F1220" i="8"/>
  <c r="G1219" i="8"/>
  <c r="F1219" i="8"/>
  <c r="G1218" i="8"/>
  <c r="F1218" i="8"/>
  <c r="G1217" i="8"/>
  <c r="J311" i="47" s="1"/>
  <c r="F1217" i="8"/>
  <c r="G1216" i="8"/>
  <c r="F1216" i="8"/>
  <c r="E310" i="47" s="1"/>
  <c r="G1215" i="8"/>
  <c r="J310" i="47" s="1"/>
  <c r="F1215" i="8"/>
  <c r="G1214" i="8"/>
  <c r="F1214" i="8"/>
  <c r="G1213" i="8"/>
  <c r="K309" i="47" s="1"/>
  <c r="F1213" i="8"/>
  <c r="G1212" i="8"/>
  <c r="F1212" i="8"/>
  <c r="D309" i="47" s="1"/>
  <c r="G1211" i="8"/>
  <c r="J309" i="47" s="1"/>
  <c r="F1211" i="8"/>
  <c r="G1210" i="8"/>
  <c r="F1210" i="8"/>
  <c r="G1209" i="8"/>
  <c r="F1209" i="8"/>
  <c r="G1208" i="8"/>
  <c r="F1208" i="8"/>
  <c r="G1207" i="8"/>
  <c r="K308" i="47" s="1"/>
  <c r="F1207" i="8"/>
  <c r="G1206" i="8"/>
  <c r="F1206" i="8"/>
  <c r="G1205" i="8"/>
  <c r="F1205" i="8"/>
  <c r="G1204" i="8"/>
  <c r="F1204" i="8"/>
  <c r="G1203" i="8"/>
  <c r="F1203" i="8"/>
  <c r="G1202" i="8"/>
  <c r="F1202" i="8"/>
  <c r="G1201" i="8"/>
  <c r="K307" i="47" s="1"/>
  <c r="F1201" i="8"/>
  <c r="G1200" i="8"/>
  <c r="F1200" i="8"/>
  <c r="D307" i="47" s="1"/>
  <c r="G1199" i="8"/>
  <c r="F1199" i="8"/>
  <c r="G1198" i="8"/>
  <c r="F1198" i="8"/>
  <c r="G1197" i="8"/>
  <c r="F1197" i="8"/>
  <c r="G1196" i="8"/>
  <c r="F1196" i="8"/>
  <c r="E306" i="47" s="1"/>
  <c r="G1195" i="8"/>
  <c r="F1195" i="8"/>
  <c r="G1194" i="8"/>
  <c r="F1194" i="8"/>
  <c r="G305" i="47" s="1"/>
  <c r="G1193" i="8"/>
  <c r="F1193" i="8"/>
  <c r="G1192" i="8"/>
  <c r="F1192" i="8"/>
  <c r="G1191" i="8"/>
  <c r="M304" i="47" s="1"/>
  <c r="F1191" i="8"/>
  <c r="G1190" i="8"/>
  <c r="I303" i="47" s="1"/>
  <c r="F1190" i="8"/>
  <c r="G1189" i="8"/>
  <c r="F1189" i="8"/>
  <c r="E303" i="47" s="1"/>
  <c r="G1188" i="8"/>
  <c r="F1188" i="8"/>
  <c r="G1187" i="8"/>
  <c r="F1187" i="8"/>
  <c r="G1186" i="8"/>
  <c r="F1186" i="8"/>
  <c r="G301" i="47" s="1"/>
  <c r="G1185" i="8"/>
  <c r="H301" i="47" s="1"/>
  <c r="F1185" i="8"/>
  <c r="G1184" i="8"/>
  <c r="F1184" i="8"/>
  <c r="G1183" i="8"/>
  <c r="F1183" i="8"/>
  <c r="G1182" i="8"/>
  <c r="F1182" i="8"/>
  <c r="G1181" i="8"/>
  <c r="F1181" i="8"/>
  <c r="G1180" i="8"/>
  <c r="F1180" i="8"/>
  <c r="G1179" i="8"/>
  <c r="F1179" i="8"/>
  <c r="G1178" i="8"/>
  <c r="F1178" i="8"/>
  <c r="G1177" i="8"/>
  <c r="K299" i="47" s="1"/>
  <c r="F1177" i="8"/>
  <c r="G1176" i="8"/>
  <c r="F1176" i="8"/>
  <c r="E299" i="47" s="1"/>
  <c r="G1175" i="8"/>
  <c r="J299" i="47" s="1"/>
  <c r="F1175" i="8"/>
  <c r="G1174" i="8"/>
  <c r="F1174" i="8"/>
  <c r="G1173" i="8"/>
  <c r="F1173" i="8"/>
  <c r="G1172" i="8"/>
  <c r="F1172" i="8"/>
  <c r="G1171" i="8"/>
  <c r="F1171" i="8"/>
  <c r="G1170" i="8"/>
  <c r="F1170" i="8"/>
  <c r="G1169" i="8"/>
  <c r="F1169" i="8"/>
  <c r="G1168" i="8"/>
  <c r="F1168" i="8"/>
  <c r="G1167" i="8"/>
  <c r="F1167" i="8"/>
  <c r="G1166" i="8"/>
  <c r="F1166" i="8"/>
  <c r="G1165" i="8"/>
  <c r="F1165" i="8"/>
  <c r="G1164" i="8"/>
  <c r="F1164" i="8"/>
  <c r="G1163" i="8"/>
  <c r="F1163" i="8"/>
  <c r="G1162" i="8"/>
  <c r="F1162" i="8"/>
  <c r="G1161" i="8"/>
  <c r="F1161" i="8"/>
  <c r="G1160" i="8"/>
  <c r="F1160" i="8"/>
  <c r="G1159" i="8"/>
  <c r="F1159" i="8"/>
  <c r="G1158" i="8"/>
  <c r="F1158" i="8"/>
  <c r="G1157" i="8"/>
  <c r="F1157" i="8"/>
  <c r="G1156" i="8"/>
  <c r="J298" i="47" s="1"/>
  <c r="F1156" i="8"/>
  <c r="G1155" i="8"/>
  <c r="F1155" i="8"/>
  <c r="G1154" i="8"/>
  <c r="F1154" i="8"/>
  <c r="G1153" i="8"/>
  <c r="F1153" i="8"/>
  <c r="G1152" i="8"/>
  <c r="F1152" i="8"/>
  <c r="G1151" i="8"/>
  <c r="I295" i="47" s="1"/>
  <c r="F1151" i="8"/>
  <c r="G1150" i="8"/>
  <c r="F1150" i="8"/>
  <c r="G1149" i="8"/>
  <c r="F1149" i="8"/>
  <c r="G1148" i="8"/>
  <c r="J294" i="47" s="1"/>
  <c r="F1148" i="8"/>
  <c r="G1147" i="8"/>
  <c r="F1147" i="8"/>
  <c r="G1146" i="8"/>
  <c r="F1146" i="8"/>
  <c r="G1145" i="8"/>
  <c r="F1145" i="8"/>
  <c r="G1144" i="8"/>
  <c r="F1144" i="8"/>
  <c r="D292" i="47" s="1"/>
  <c r="G1143" i="8"/>
  <c r="J292" i="47" s="1"/>
  <c r="F1143" i="8"/>
  <c r="G1142" i="8"/>
  <c r="F1142" i="8"/>
  <c r="G1141" i="8"/>
  <c r="F1141" i="8"/>
  <c r="G1140" i="8"/>
  <c r="F1140" i="8"/>
  <c r="G1139" i="8"/>
  <c r="F1139" i="8"/>
  <c r="G1138" i="8"/>
  <c r="I291" i="47" s="1"/>
  <c r="F1138" i="8"/>
  <c r="G1137" i="8"/>
  <c r="J291" i="47" s="1"/>
  <c r="F1137" i="8"/>
  <c r="G1136" i="8"/>
  <c r="F1136" i="8"/>
  <c r="G1135" i="8"/>
  <c r="F1135" i="8"/>
  <c r="G1134" i="8"/>
  <c r="F1134" i="8"/>
  <c r="G1133" i="8"/>
  <c r="F1133" i="8"/>
  <c r="G1132" i="8"/>
  <c r="F1132" i="8"/>
  <c r="G1131" i="8"/>
  <c r="F1131" i="8"/>
  <c r="G1130" i="8"/>
  <c r="F1130" i="8"/>
  <c r="G1129" i="8"/>
  <c r="C17" i="55" s="1"/>
  <c r="F1129" i="8"/>
  <c r="B17" i="55" s="1"/>
  <c r="G1128" i="8"/>
  <c r="F1128" i="8"/>
  <c r="G1127" i="8"/>
  <c r="F1127" i="8"/>
  <c r="G1126" i="8"/>
  <c r="F1126" i="8"/>
  <c r="G1125" i="8"/>
  <c r="F1125" i="8"/>
  <c r="G1124" i="8"/>
  <c r="F1124" i="8"/>
  <c r="G1123" i="8"/>
  <c r="F1123" i="8"/>
  <c r="G1122" i="8"/>
  <c r="F1122" i="8"/>
  <c r="G1121" i="8"/>
  <c r="F1121" i="8"/>
  <c r="G1120" i="8"/>
  <c r="F1120" i="8"/>
  <c r="G1119" i="8"/>
  <c r="F1119" i="8"/>
  <c r="G1118" i="8"/>
  <c r="F1118" i="8"/>
  <c r="G1117" i="8"/>
  <c r="F1117" i="8"/>
  <c r="G1116" i="8"/>
  <c r="F1116" i="8"/>
  <c r="G1115" i="8"/>
  <c r="F1115" i="8"/>
  <c r="G1114" i="8"/>
  <c r="F1114" i="8"/>
  <c r="G1113" i="8"/>
  <c r="F1113" i="8"/>
  <c r="G1112" i="8"/>
  <c r="F1112" i="8"/>
  <c r="G1111" i="8"/>
  <c r="F1111" i="8"/>
  <c r="G1110" i="8"/>
  <c r="F1110" i="8"/>
  <c r="G1109" i="8"/>
  <c r="F1109" i="8"/>
  <c r="G1108" i="8"/>
  <c r="F1108" i="8"/>
  <c r="G1107" i="8"/>
  <c r="F1107" i="8"/>
  <c r="G1106" i="8"/>
  <c r="F1106" i="8"/>
  <c r="G1105" i="8"/>
  <c r="F1105" i="8"/>
  <c r="G1104" i="8"/>
  <c r="F1104" i="8"/>
  <c r="G1103" i="8"/>
  <c r="F1103" i="8"/>
  <c r="G1102" i="8"/>
  <c r="F1102" i="8"/>
  <c r="G1101" i="8"/>
  <c r="F1101" i="8"/>
  <c r="G1100" i="8"/>
  <c r="F1100" i="8"/>
  <c r="G1099" i="8"/>
  <c r="F1099" i="8"/>
  <c r="G1098" i="8"/>
  <c r="F1098" i="8"/>
  <c r="G1097" i="8"/>
  <c r="F1097" i="8"/>
  <c r="G1096" i="8"/>
  <c r="F1096" i="8"/>
  <c r="G1095" i="8"/>
  <c r="F1095" i="8"/>
  <c r="G1094" i="8"/>
  <c r="F1094" i="8"/>
  <c r="G1093" i="8"/>
  <c r="F1093" i="8"/>
  <c r="G1092" i="8"/>
  <c r="F1092" i="8"/>
  <c r="G1091" i="8"/>
  <c r="F1091" i="8"/>
  <c r="G1090" i="8"/>
  <c r="F1090" i="8"/>
  <c r="G1089" i="8"/>
  <c r="F1089" i="8"/>
  <c r="G1088" i="8"/>
  <c r="F1088" i="8"/>
  <c r="G1087" i="8"/>
  <c r="F1087" i="8"/>
  <c r="G1086" i="8"/>
  <c r="F1086" i="8"/>
  <c r="G1085" i="8"/>
  <c r="F1085" i="8"/>
  <c r="G1084" i="8"/>
  <c r="F1084" i="8"/>
  <c r="G1083" i="8"/>
  <c r="F1083" i="8"/>
  <c r="G1082" i="8"/>
  <c r="F1082" i="8"/>
  <c r="G1081" i="8"/>
  <c r="F1081" i="8"/>
  <c r="G1080" i="8"/>
  <c r="F1080" i="8"/>
  <c r="G1079" i="8"/>
  <c r="F1079" i="8"/>
  <c r="G1078" i="8"/>
  <c r="J284" i="47" s="1"/>
  <c r="F1078" i="8"/>
  <c r="G1077" i="8"/>
  <c r="F1077" i="8"/>
  <c r="G1076" i="8"/>
  <c r="F1076" i="8"/>
  <c r="G1075" i="8"/>
  <c r="J283" i="47" s="1"/>
  <c r="F1075" i="8"/>
  <c r="G1074" i="8"/>
  <c r="F1074" i="8"/>
  <c r="G1073" i="8"/>
  <c r="F1073" i="8"/>
  <c r="G1072" i="8"/>
  <c r="F1072" i="8"/>
  <c r="G1071" i="8"/>
  <c r="F1071" i="8"/>
  <c r="G1070" i="8"/>
  <c r="F1070" i="8"/>
  <c r="G1069" i="8"/>
  <c r="F1069" i="8"/>
  <c r="G1068" i="8"/>
  <c r="F1068" i="8"/>
  <c r="G1067" i="8"/>
  <c r="C65" i="55" s="1"/>
  <c r="F1067" i="8"/>
  <c r="G1066" i="8"/>
  <c r="F1066" i="8"/>
  <c r="G1065" i="8"/>
  <c r="F1065" i="8"/>
  <c r="G1064" i="8"/>
  <c r="F1064" i="8"/>
  <c r="G1063" i="8"/>
  <c r="F1063" i="8"/>
  <c r="G1062" i="8"/>
  <c r="F1062" i="8"/>
  <c r="G1061" i="8"/>
  <c r="F1061" i="8"/>
  <c r="G1060" i="8"/>
  <c r="F1060" i="8"/>
  <c r="G1059" i="8"/>
  <c r="F1059" i="8"/>
  <c r="G1058" i="8"/>
  <c r="I279" i="47" s="1"/>
  <c r="F1058" i="8"/>
  <c r="G1057" i="8"/>
  <c r="J279" i="47" s="1"/>
  <c r="F1057" i="8"/>
  <c r="G1056" i="8"/>
  <c r="F1056" i="8"/>
  <c r="G1055" i="8"/>
  <c r="F1055" i="8"/>
  <c r="G1054" i="8"/>
  <c r="I278" i="47" s="1"/>
  <c r="F1054" i="8"/>
  <c r="G1053" i="8"/>
  <c r="J278" i="47" s="1"/>
  <c r="F1053" i="8"/>
  <c r="G1052" i="8"/>
  <c r="F1052" i="8"/>
  <c r="G1051" i="8"/>
  <c r="I277" i="47" s="1"/>
  <c r="F1051" i="8"/>
  <c r="G1050" i="8"/>
  <c r="F1050" i="8"/>
  <c r="G1049" i="8"/>
  <c r="F1049" i="8"/>
  <c r="G1048" i="8"/>
  <c r="F1048" i="8"/>
  <c r="G1047" i="8"/>
  <c r="F1047" i="8"/>
  <c r="G1046" i="8"/>
  <c r="F1046" i="8"/>
  <c r="G1045" i="8"/>
  <c r="F1045" i="8"/>
  <c r="G1044" i="8"/>
  <c r="F1044" i="8"/>
  <c r="G1043" i="8"/>
  <c r="F1043" i="8"/>
  <c r="G1042" i="8"/>
  <c r="J276" i="47" s="1"/>
  <c r="F1042" i="8"/>
  <c r="G1041" i="8"/>
  <c r="F1041" i="8"/>
  <c r="G1040" i="8"/>
  <c r="F1040" i="8"/>
  <c r="G1039" i="8"/>
  <c r="I275" i="47" s="1"/>
  <c r="F1039" i="8"/>
  <c r="G1038" i="8"/>
  <c r="J275" i="47" s="1"/>
  <c r="F1038" i="8"/>
  <c r="G1037" i="8"/>
  <c r="F1037" i="8"/>
  <c r="G1036" i="8"/>
  <c r="H275" i="47" s="1"/>
  <c r="F1036" i="8"/>
  <c r="G1035" i="8"/>
  <c r="I274" i="47" s="1"/>
  <c r="F1035" i="8"/>
  <c r="G1034" i="8"/>
  <c r="F1034" i="8"/>
  <c r="G1033" i="8"/>
  <c r="F1033" i="8"/>
  <c r="G1032" i="8"/>
  <c r="H274" i="47" s="1"/>
  <c r="F1032" i="8"/>
  <c r="G1031" i="8"/>
  <c r="F1031" i="8"/>
  <c r="G1030" i="8"/>
  <c r="J273" i="47" s="1"/>
  <c r="F1030" i="8"/>
  <c r="G1029" i="8"/>
  <c r="F1029" i="8"/>
  <c r="G1028" i="8"/>
  <c r="F1028" i="8"/>
  <c r="G1027" i="8"/>
  <c r="F1027" i="8"/>
  <c r="G1026" i="8"/>
  <c r="F1026" i="8"/>
  <c r="C272" i="47" s="1"/>
  <c r="G1025" i="8"/>
  <c r="F1025" i="8"/>
  <c r="G1024" i="8"/>
  <c r="F1024" i="8"/>
  <c r="G1023" i="8"/>
  <c r="F1023" i="8"/>
  <c r="G1022" i="8"/>
  <c r="F1022" i="8"/>
  <c r="G1021" i="8"/>
  <c r="F1021" i="8"/>
  <c r="C271" i="47" s="1"/>
  <c r="G1020" i="8"/>
  <c r="F1020" i="8"/>
  <c r="G1019" i="8"/>
  <c r="F1019" i="8"/>
  <c r="G1018" i="8"/>
  <c r="F1018" i="8"/>
  <c r="G1017" i="8"/>
  <c r="F1017" i="8"/>
  <c r="G1016" i="8"/>
  <c r="F1016" i="8"/>
  <c r="G1015" i="8"/>
  <c r="F1015" i="8"/>
  <c r="G1014" i="8"/>
  <c r="F1014" i="8"/>
  <c r="G1013" i="8"/>
  <c r="F1013" i="8"/>
  <c r="G1012" i="8"/>
  <c r="F1012" i="8"/>
  <c r="G1011" i="8"/>
  <c r="F1011" i="8"/>
  <c r="G1010" i="8"/>
  <c r="F1010" i="8"/>
  <c r="G1009" i="8"/>
  <c r="F1009" i="8"/>
  <c r="G1008" i="8"/>
  <c r="F1008" i="8"/>
  <c r="G1007" i="8"/>
  <c r="C14" i="55" s="1"/>
  <c r="F1007" i="8"/>
  <c r="G1006" i="8"/>
  <c r="F1006" i="8"/>
  <c r="G1005" i="8"/>
  <c r="J268" i="47" s="1"/>
  <c r="F1005" i="8"/>
  <c r="G1004" i="8"/>
  <c r="M268" i="47" s="1"/>
  <c r="F1004" i="8"/>
  <c r="G1003" i="8"/>
  <c r="C15" i="55" s="1"/>
  <c r="F1003" i="8"/>
  <c r="B15" i="55" s="1"/>
  <c r="G1002" i="8"/>
  <c r="J267" i="47" s="1"/>
  <c r="F1002" i="8"/>
  <c r="G1001" i="8"/>
  <c r="F1001" i="8"/>
  <c r="G1000" i="8"/>
  <c r="M267" i="47" s="1"/>
  <c r="F1000" i="8"/>
  <c r="G999" i="8"/>
  <c r="T267" i="47" s="1"/>
  <c r="F999" i="8"/>
  <c r="G998" i="8"/>
  <c r="M266" i="47" s="1"/>
  <c r="F998" i="8"/>
  <c r="G997" i="8"/>
  <c r="F997" i="8"/>
  <c r="G996" i="8"/>
  <c r="F996" i="8"/>
  <c r="G995" i="8"/>
  <c r="F995" i="8"/>
  <c r="G994" i="8"/>
  <c r="F994" i="8"/>
  <c r="G993" i="8"/>
  <c r="J265" i="47" s="1"/>
  <c r="F993" i="8"/>
  <c r="G992" i="8"/>
  <c r="M264" i="47" s="1"/>
  <c r="F992" i="8"/>
  <c r="G991" i="8"/>
  <c r="C22" i="55" s="1"/>
  <c r="F991" i="8"/>
  <c r="B22" i="55" s="1"/>
  <c r="G990" i="8"/>
  <c r="F990" i="8"/>
  <c r="G989" i="8"/>
  <c r="C21" i="55" s="1"/>
  <c r="F989" i="8"/>
  <c r="B21" i="55" s="1"/>
  <c r="G988" i="8"/>
  <c r="F988" i="8"/>
  <c r="G987" i="8"/>
  <c r="F987" i="8"/>
  <c r="G986" i="8"/>
  <c r="F986" i="8"/>
  <c r="G985" i="8"/>
  <c r="F985" i="8"/>
  <c r="G984" i="8"/>
  <c r="F984" i="8"/>
  <c r="G983" i="8"/>
  <c r="F983" i="8"/>
  <c r="G982" i="8"/>
  <c r="F982" i="8"/>
  <c r="G981" i="8"/>
  <c r="F981" i="8"/>
  <c r="G980" i="8"/>
  <c r="F980" i="8"/>
  <c r="G979" i="8"/>
  <c r="F979" i="8"/>
  <c r="G978" i="8"/>
  <c r="F978" i="8"/>
  <c r="G977" i="8"/>
  <c r="H261" i="47" s="1"/>
  <c r="F977" i="8"/>
  <c r="G976" i="8"/>
  <c r="F976" i="8"/>
  <c r="G975" i="8"/>
  <c r="F975" i="8"/>
  <c r="G974" i="8"/>
  <c r="J259" i="47" s="1"/>
  <c r="F974" i="8"/>
  <c r="G973" i="8"/>
  <c r="F973" i="8"/>
  <c r="G972" i="8"/>
  <c r="F972" i="8"/>
  <c r="G971" i="8"/>
  <c r="F971" i="8"/>
  <c r="G970" i="8"/>
  <c r="F970" i="8"/>
  <c r="G969" i="8"/>
  <c r="F969" i="8"/>
  <c r="G968" i="8"/>
  <c r="F968" i="8"/>
  <c r="G967" i="8"/>
  <c r="F967" i="8"/>
  <c r="G966" i="8"/>
  <c r="F966" i="8"/>
  <c r="G965" i="8"/>
  <c r="F965" i="8"/>
  <c r="C248" i="47" s="1"/>
  <c r="G964" i="8"/>
  <c r="H248" i="47" s="1"/>
  <c r="F964" i="8"/>
  <c r="G963" i="8"/>
  <c r="F963" i="8"/>
  <c r="G962" i="8"/>
  <c r="F962" i="8"/>
  <c r="G961" i="8"/>
  <c r="F961" i="8"/>
  <c r="G960" i="8"/>
  <c r="F960" i="8"/>
  <c r="G959" i="8"/>
  <c r="F959" i="8"/>
  <c r="G958" i="8"/>
  <c r="F958" i="8"/>
  <c r="G957" i="8"/>
  <c r="F957" i="8"/>
  <c r="G956" i="8"/>
  <c r="F956" i="8"/>
  <c r="G955" i="8"/>
  <c r="F955" i="8"/>
  <c r="G954" i="8"/>
  <c r="F954" i="8"/>
  <c r="G953" i="8"/>
  <c r="F953" i="8"/>
  <c r="G952" i="8"/>
  <c r="F952" i="8"/>
  <c r="G951" i="8"/>
  <c r="F951" i="8"/>
  <c r="G950" i="8"/>
  <c r="F950" i="8"/>
  <c r="H23" i="39" s="1"/>
  <c r="G949" i="8"/>
  <c r="F949" i="8"/>
  <c r="G948" i="8"/>
  <c r="F948" i="8"/>
  <c r="G947" i="8"/>
  <c r="F947" i="8"/>
  <c r="G946" i="8"/>
  <c r="F946" i="8"/>
  <c r="D245" i="47" s="1"/>
  <c r="G945" i="8"/>
  <c r="F945" i="8"/>
  <c r="G944" i="8"/>
  <c r="F944" i="8"/>
  <c r="G943" i="8"/>
  <c r="F943" i="8"/>
  <c r="G942" i="8"/>
  <c r="F942" i="8"/>
  <c r="G941" i="8"/>
  <c r="F941" i="8"/>
  <c r="G940" i="8"/>
  <c r="J243" i="47" s="1"/>
  <c r="F940" i="8"/>
  <c r="G939" i="8"/>
  <c r="F939" i="8"/>
  <c r="G938" i="8"/>
  <c r="F938" i="8"/>
  <c r="G937" i="8"/>
  <c r="F937" i="8"/>
  <c r="G936" i="8"/>
  <c r="F936" i="8"/>
  <c r="G935" i="8"/>
  <c r="F935" i="8"/>
  <c r="G934" i="8"/>
  <c r="F934" i="8"/>
  <c r="G933" i="8"/>
  <c r="F933" i="8"/>
  <c r="G932" i="8"/>
  <c r="F932" i="8"/>
  <c r="G931" i="8"/>
  <c r="F931" i="8"/>
  <c r="G930" i="8"/>
  <c r="I241" i="47" s="1"/>
  <c r="F930" i="8"/>
  <c r="G929" i="8"/>
  <c r="L241" i="47" s="1"/>
  <c r="F929" i="8"/>
  <c r="G928" i="8"/>
  <c r="F928" i="8"/>
  <c r="G927" i="8"/>
  <c r="F927" i="8"/>
  <c r="G926" i="8"/>
  <c r="F926" i="8"/>
  <c r="G925" i="8"/>
  <c r="F925" i="8"/>
  <c r="G924" i="8"/>
  <c r="F924" i="8"/>
  <c r="G923" i="8"/>
  <c r="F923" i="8"/>
  <c r="G922" i="8"/>
  <c r="F922" i="8"/>
  <c r="G921" i="8"/>
  <c r="F921" i="8"/>
  <c r="G920" i="8"/>
  <c r="J240" i="47" s="1"/>
  <c r="F920" i="8"/>
  <c r="G919" i="8"/>
  <c r="F919" i="8"/>
  <c r="G918" i="8"/>
  <c r="F918" i="8"/>
  <c r="G917" i="8"/>
  <c r="F917" i="8"/>
  <c r="G916" i="8"/>
  <c r="F916" i="8"/>
  <c r="G915" i="8"/>
  <c r="F915" i="8"/>
  <c r="C238" i="47" s="1"/>
  <c r="G914" i="8"/>
  <c r="M238" i="47" s="1"/>
  <c r="F914" i="8"/>
  <c r="G913" i="8"/>
  <c r="J237" i="47" s="1"/>
  <c r="F913" i="8"/>
  <c r="G912" i="8"/>
  <c r="F912" i="8"/>
  <c r="G911" i="8"/>
  <c r="F911" i="8"/>
  <c r="G910" i="8"/>
  <c r="F910" i="8"/>
  <c r="G909" i="8"/>
  <c r="F909" i="8"/>
  <c r="G908" i="8"/>
  <c r="F908" i="8"/>
  <c r="G907" i="8"/>
  <c r="F907" i="8"/>
  <c r="G906" i="8"/>
  <c r="F906" i="8"/>
  <c r="G905" i="8"/>
  <c r="F905" i="8"/>
  <c r="G904" i="8"/>
  <c r="F904" i="8"/>
  <c r="G903" i="8"/>
  <c r="F903" i="8"/>
  <c r="G902" i="8"/>
  <c r="F902" i="8"/>
  <c r="G901" i="8"/>
  <c r="F901" i="8"/>
  <c r="G900" i="8"/>
  <c r="F900" i="8"/>
  <c r="G899" i="8"/>
  <c r="F899" i="8"/>
  <c r="G898" i="8"/>
  <c r="F898" i="8"/>
  <c r="G897" i="8"/>
  <c r="F897" i="8"/>
  <c r="G896" i="8"/>
  <c r="F896" i="8"/>
  <c r="G895" i="8"/>
  <c r="F895" i="8"/>
  <c r="G894" i="8"/>
  <c r="F894" i="8"/>
  <c r="G893" i="8"/>
  <c r="F893" i="8"/>
  <c r="G892" i="8"/>
  <c r="F892" i="8"/>
  <c r="G891" i="8"/>
  <c r="F891" i="8"/>
  <c r="G890" i="8"/>
  <c r="F890" i="8"/>
  <c r="G889" i="8"/>
  <c r="F889" i="8"/>
  <c r="G888" i="8"/>
  <c r="F888" i="8"/>
  <c r="G887" i="8"/>
  <c r="F887" i="8"/>
  <c r="G886" i="8"/>
  <c r="F886" i="8"/>
  <c r="G885" i="8"/>
  <c r="F885" i="8"/>
  <c r="G884" i="8"/>
  <c r="F884" i="8"/>
  <c r="G883" i="8"/>
  <c r="F883" i="8"/>
  <c r="G882" i="8"/>
  <c r="F882" i="8"/>
  <c r="G881" i="8"/>
  <c r="F881" i="8"/>
  <c r="G880" i="8"/>
  <c r="F880" i="8"/>
  <c r="G879" i="8"/>
  <c r="F879" i="8"/>
  <c r="G878" i="8"/>
  <c r="F878" i="8"/>
  <c r="G877" i="8"/>
  <c r="F877" i="8"/>
  <c r="G876" i="8"/>
  <c r="F876" i="8"/>
  <c r="G875" i="8"/>
  <c r="F875" i="8"/>
  <c r="G874" i="8"/>
  <c r="F874" i="8"/>
  <c r="G873" i="8"/>
  <c r="F873" i="8"/>
  <c r="G872" i="8"/>
  <c r="F872" i="8"/>
  <c r="G871" i="8"/>
  <c r="F871" i="8"/>
  <c r="G870" i="8"/>
  <c r="F870" i="8"/>
  <c r="G869" i="8"/>
  <c r="F869" i="8"/>
  <c r="G868" i="8"/>
  <c r="F868" i="8"/>
  <c r="G867" i="8"/>
  <c r="F867" i="8"/>
  <c r="G866" i="8"/>
  <c r="X230" i="47" s="1"/>
  <c r="F866" i="8"/>
  <c r="G865" i="8"/>
  <c r="O230" i="47" s="1"/>
  <c r="F865" i="8"/>
  <c r="G864" i="8"/>
  <c r="F864" i="8"/>
  <c r="G230" i="47" s="1"/>
  <c r="G863" i="8"/>
  <c r="F863" i="8"/>
  <c r="G862" i="8"/>
  <c r="F862" i="8"/>
  <c r="G861" i="8"/>
  <c r="F861" i="8"/>
  <c r="G860" i="8"/>
  <c r="F860" i="8"/>
  <c r="G859" i="8"/>
  <c r="J229" i="47" s="1"/>
  <c r="F859" i="8"/>
  <c r="G858" i="8"/>
  <c r="F858" i="8"/>
  <c r="G857" i="8"/>
  <c r="F857" i="8"/>
  <c r="G856" i="8"/>
  <c r="I227" i="47" s="1"/>
  <c r="F856" i="8"/>
  <c r="G855" i="8"/>
  <c r="F855" i="8"/>
  <c r="G854" i="8"/>
  <c r="F854" i="8"/>
  <c r="G853" i="8"/>
  <c r="F853" i="8"/>
  <c r="G852" i="8"/>
  <c r="F852" i="8"/>
  <c r="G851" i="8"/>
  <c r="F851" i="8"/>
  <c r="G850" i="8"/>
  <c r="F850" i="8"/>
  <c r="G849" i="8"/>
  <c r="F849" i="8"/>
  <c r="G848" i="8"/>
  <c r="T226" i="47" s="1"/>
  <c r="F848" i="8"/>
  <c r="G847" i="8"/>
  <c r="F847" i="8"/>
  <c r="G846" i="8"/>
  <c r="F846" i="8"/>
  <c r="G845" i="8"/>
  <c r="F845" i="8"/>
  <c r="G844" i="8"/>
  <c r="F844" i="8"/>
  <c r="G843" i="8"/>
  <c r="F843" i="8"/>
  <c r="G842" i="8"/>
  <c r="F842" i="8"/>
  <c r="G841" i="8"/>
  <c r="F841" i="8"/>
  <c r="G840" i="8"/>
  <c r="F840" i="8"/>
  <c r="G839" i="8"/>
  <c r="F839" i="8"/>
  <c r="G838" i="8"/>
  <c r="F838" i="8"/>
  <c r="G837" i="8"/>
  <c r="F837" i="8"/>
  <c r="G836" i="8"/>
  <c r="F836" i="8"/>
  <c r="G835" i="8"/>
  <c r="F835" i="8"/>
  <c r="G834" i="8"/>
  <c r="F834" i="8"/>
  <c r="E222" i="47" s="1"/>
  <c r="G833" i="8"/>
  <c r="J222" i="47" s="1"/>
  <c r="F833" i="8"/>
  <c r="G832" i="8"/>
  <c r="F832" i="8"/>
  <c r="G831" i="8"/>
  <c r="F831" i="8"/>
  <c r="E221" i="47" s="1"/>
  <c r="G830" i="8"/>
  <c r="J221" i="47" s="1"/>
  <c r="F830" i="8"/>
  <c r="G829" i="8"/>
  <c r="M221" i="47" s="1"/>
  <c r="F829" i="8"/>
  <c r="G828" i="8"/>
  <c r="F828" i="8"/>
  <c r="G827" i="8"/>
  <c r="F827" i="8"/>
  <c r="G826" i="8"/>
  <c r="M220" i="47" s="1"/>
  <c r="F826" i="8"/>
  <c r="G825" i="8"/>
  <c r="L219" i="47" s="1"/>
  <c r="F825" i="8"/>
  <c r="C219" i="47" s="1"/>
  <c r="G824" i="8"/>
  <c r="S219" i="47" s="1"/>
  <c r="F824" i="8"/>
  <c r="G823" i="8"/>
  <c r="T219" i="47" s="1"/>
  <c r="F823" i="8"/>
  <c r="G822" i="8"/>
  <c r="L218" i="47" s="1"/>
  <c r="F822" i="8"/>
  <c r="C218" i="47" s="1"/>
  <c r="G821" i="8"/>
  <c r="F821" i="8"/>
  <c r="G820" i="8"/>
  <c r="F820" i="8"/>
  <c r="G819" i="8"/>
  <c r="F819" i="8"/>
  <c r="G818" i="8"/>
  <c r="F818" i="8"/>
  <c r="G817" i="8"/>
  <c r="F817" i="8"/>
  <c r="G816" i="8"/>
  <c r="L217" i="47" s="1"/>
  <c r="F816" i="8"/>
  <c r="G815" i="8"/>
  <c r="F815" i="8"/>
  <c r="G814" i="8"/>
  <c r="H217" i="47" s="1"/>
  <c r="F814" i="8"/>
  <c r="G813" i="8"/>
  <c r="F813" i="8"/>
  <c r="G812" i="8"/>
  <c r="F812" i="8"/>
  <c r="G811" i="8"/>
  <c r="F811" i="8"/>
  <c r="C216" i="47" s="1"/>
  <c r="G810" i="8"/>
  <c r="U216" i="47" s="1"/>
  <c r="F810" i="8"/>
  <c r="G809" i="8"/>
  <c r="F809" i="8"/>
  <c r="G808" i="8"/>
  <c r="L215" i="47" s="1"/>
  <c r="F808" i="8"/>
  <c r="C215" i="47" s="1"/>
  <c r="G807" i="8"/>
  <c r="F807" i="8"/>
  <c r="G806" i="8"/>
  <c r="F806" i="8"/>
  <c r="G805" i="8"/>
  <c r="L214" i="47" s="1"/>
  <c r="F805" i="8"/>
  <c r="G804" i="8"/>
  <c r="F804" i="8"/>
  <c r="G803" i="8"/>
  <c r="F803" i="8"/>
  <c r="G802" i="8"/>
  <c r="L213" i="47" s="1"/>
  <c r="F802" i="8"/>
  <c r="C213" i="47" s="1"/>
  <c r="G801" i="8"/>
  <c r="U213" i="47" s="1"/>
  <c r="F801" i="8"/>
  <c r="G800" i="8"/>
  <c r="H213" i="47" s="1"/>
  <c r="F800" i="8"/>
  <c r="G799" i="8"/>
  <c r="F799" i="8"/>
  <c r="G798" i="8"/>
  <c r="F798" i="8"/>
  <c r="G797" i="8"/>
  <c r="F797" i="8"/>
  <c r="G796" i="8"/>
  <c r="F796" i="8"/>
  <c r="G795" i="8"/>
  <c r="F795" i="8"/>
  <c r="G794" i="8"/>
  <c r="F794" i="8"/>
  <c r="G793" i="8"/>
  <c r="F793" i="8"/>
  <c r="G792" i="8"/>
  <c r="F792" i="8"/>
  <c r="G791" i="8"/>
  <c r="F791" i="8"/>
  <c r="G790" i="8"/>
  <c r="F790" i="8"/>
  <c r="G789" i="8"/>
  <c r="F789" i="8"/>
  <c r="G211" i="47" s="1"/>
  <c r="G788" i="8"/>
  <c r="M211" i="47" s="1"/>
  <c r="F788" i="8"/>
  <c r="G787" i="8"/>
  <c r="F787" i="8"/>
  <c r="G786" i="8"/>
  <c r="F786" i="8"/>
  <c r="G785" i="8"/>
  <c r="F785" i="8"/>
  <c r="G784" i="8"/>
  <c r="F784" i="8"/>
  <c r="G783" i="8"/>
  <c r="F783" i="8"/>
  <c r="G782" i="8"/>
  <c r="F782" i="8"/>
  <c r="G781" i="8"/>
  <c r="F781" i="8"/>
  <c r="G780" i="8"/>
  <c r="F780" i="8"/>
  <c r="G779" i="8"/>
  <c r="F779" i="8"/>
  <c r="G778" i="8"/>
  <c r="F778" i="8"/>
  <c r="G777" i="8"/>
  <c r="J206" i="47" s="1"/>
  <c r="F777" i="8"/>
  <c r="G776" i="8"/>
  <c r="H205" i="47" s="1"/>
  <c r="F776" i="8"/>
  <c r="G775" i="8"/>
  <c r="F775" i="8"/>
  <c r="G774" i="8"/>
  <c r="F774" i="8"/>
  <c r="G773" i="8"/>
  <c r="F773" i="8"/>
  <c r="G772" i="8"/>
  <c r="F772" i="8"/>
  <c r="G771" i="8"/>
  <c r="F771" i="8"/>
  <c r="G770" i="8"/>
  <c r="F770" i="8"/>
  <c r="G769" i="8"/>
  <c r="F769" i="8"/>
  <c r="G768" i="8"/>
  <c r="F768" i="8"/>
  <c r="G767" i="8"/>
  <c r="F767" i="8"/>
  <c r="G766" i="8"/>
  <c r="F766" i="8"/>
  <c r="G765" i="8"/>
  <c r="F765" i="8"/>
  <c r="G764" i="8"/>
  <c r="F764" i="8"/>
  <c r="G763" i="8"/>
  <c r="F763" i="8"/>
  <c r="G762" i="8"/>
  <c r="F762" i="8"/>
  <c r="G761" i="8"/>
  <c r="F761" i="8"/>
  <c r="G760" i="8"/>
  <c r="F760" i="8"/>
  <c r="G759" i="8"/>
  <c r="F759" i="8"/>
  <c r="G758" i="8"/>
  <c r="F758" i="8"/>
  <c r="G757" i="8"/>
  <c r="F757" i="8"/>
  <c r="E201" i="47" s="1"/>
  <c r="G756" i="8"/>
  <c r="F756" i="8"/>
  <c r="G755" i="8"/>
  <c r="F755" i="8"/>
  <c r="G754" i="8"/>
  <c r="M201" i="47" s="1"/>
  <c r="F754" i="8"/>
  <c r="G753" i="8"/>
  <c r="F753" i="8"/>
  <c r="G752" i="8"/>
  <c r="F752" i="8"/>
  <c r="G751" i="8"/>
  <c r="F751" i="8"/>
  <c r="G750" i="8"/>
  <c r="F750" i="8"/>
  <c r="G749" i="8"/>
  <c r="F749" i="8"/>
  <c r="E199" i="47" s="1"/>
  <c r="G748" i="8"/>
  <c r="J199" i="47" s="1"/>
  <c r="F748" i="8"/>
  <c r="G747" i="8"/>
  <c r="F747" i="8"/>
  <c r="G746" i="8"/>
  <c r="H199" i="47" s="1"/>
  <c r="F746" i="8"/>
  <c r="G745" i="8"/>
  <c r="F745" i="8"/>
  <c r="E198" i="47" s="1"/>
  <c r="G744" i="8"/>
  <c r="F744" i="8"/>
  <c r="G743" i="8"/>
  <c r="F743" i="8"/>
  <c r="G742" i="8"/>
  <c r="F742" i="8"/>
  <c r="G741" i="8"/>
  <c r="F741" i="8"/>
  <c r="G740" i="8"/>
  <c r="F740" i="8"/>
  <c r="G739" i="8"/>
  <c r="F739" i="8"/>
  <c r="G738" i="8"/>
  <c r="F738" i="8"/>
  <c r="E197" i="47" s="1"/>
  <c r="G737" i="8"/>
  <c r="F737" i="8"/>
  <c r="G736" i="8"/>
  <c r="F736" i="8"/>
  <c r="G735" i="8"/>
  <c r="M197" i="47" s="1"/>
  <c r="F735" i="8"/>
  <c r="G734" i="8"/>
  <c r="F734" i="8"/>
  <c r="E196" i="47" s="1"/>
  <c r="G733" i="8"/>
  <c r="F733" i="8"/>
  <c r="G732" i="8"/>
  <c r="F732" i="8"/>
  <c r="G731" i="8"/>
  <c r="H196" i="47" s="1"/>
  <c r="F731" i="8"/>
  <c r="G730" i="8"/>
  <c r="F730" i="8"/>
  <c r="E195" i="47" s="1"/>
  <c r="G729" i="8"/>
  <c r="J195" i="47" s="1"/>
  <c r="F729" i="8"/>
  <c r="G728" i="8"/>
  <c r="F728" i="8"/>
  <c r="G727" i="8"/>
  <c r="M195" i="47" s="1"/>
  <c r="F727" i="8"/>
  <c r="G726" i="8"/>
  <c r="F726" i="8"/>
  <c r="E194" i="47" s="1"/>
  <c r="G725" i="8"/>
  <c r="F725" i="8"/>
  <c r="G724" i="8"/>
  <c r="F724" i="8"/>
  <c r="G723" i="8"/>
  <c r="F723" i="8"/>
  <c r="G722" i="8"/>
  <c r="F722" i="8"/>
  <c r="E193" i="47" s="1"/>
  <c r="G721" i="8"/>
  <c r="J193" i="47" s="1"/>
  <c r="F721" i="8"/>
  <c r="G720" i="8"/>
  <c r="F720" i="8"/>
  <c r="G719" i="8"/>
  <c r="F719" i="8"/>
  <c r="G718" i="8"/>
  <c r="F718" i="8"/>
  <c r="G717" i="8"/>
  <c r="M192" i="47" s="1"/>
  <c r="F717" i="8"/>
  <c r="G716" i="8"/>
  <c r="F716" i="8"/>
  <c r="E191" i="47" s="1"/>
  <c r="G715" i="8"/>
  <c r="J191" i="47" s="1"/>
  <c r="F715" i="8"/>
  <c r="G714" i="8"/>
  <c r="F714" i="8"/>
  <c r="G713" i="8"/>
  <c r="H191" i="47" s="1"/>
  <c r="F713" i="8"/>
  <c r="G712" i="8"/>
  <c r="F712" i="8"/>
  <c r="E190" i="47" s="1"/>
  <c r="G711" i="8"/>
  <c r="F711" i="8"/>
  <c r="G710" i="8"/>
  <c r="F710" i="8"/>
  <c r="G709" i="8"/>
  <c r="M190" i="47" s="1"/>
  <c r="F709" i="8"/>
  <c r="G708" i="8"/>
  <c r="F708" i="8"/>
  <c r="G707" i="8"/>
  <c r="F707" i="8"/>
  <c r="G706" i="8"/>
  <c r="F706" i="8"/>
  <c r="G705" i="8"/>
  <c r="F705" i="8"/>
  <c r="G704" i="8"/>
  <c r="F704" i="8"/>
  <c r="G703" i="8"/>
  <c r="F703" i="8"/>
  <c r="G702" i="8"/>
  <c r="F702" i="8"/>
  <c r="G701" i="8"/>
  <c r="F701" i="8"/>
  <c r="G700" i="8"/>
  <c r="F700" i="8"/>
  <c r="G699" i="8"/>
  <c r="F699" i="8"/>
  <c r="G698" i="8"/>
  <c r="F698" i="8"/>
  <c r="G697" i="8"/>
  <c r="F697" i="8"/>
  <c r="G696" i="8"/>
  <c r="F696" i="8"/>
  <c r="G695" i="8"/>
  <c r="F695" i="8"/>
  <c r="G694" i="8"/>
  <c r="F694" i="8"/>
  <c r="G693" i="8"/>
  <c r="F693" i="8"/>
  <c r="G692" i="8"/>
  <c r="F692" i="8"/>
  <c r="G691" i="8"/>
  <c r="F691" i="8"/>
  <c r="G690" i="8"/>
  <c r="F690" i="8"/>
  <c r="G689" i="8"/>
  <c r="F689" i="8"/>
  <c r="G688" i="8"/>
  <c r="F688" i="8"/>
  <c r="G687" i="8"/>
  <c r="F687" i="8"/>
  <c r="G686" i="8"/>
  <c r="F686" i="8"/>
  <c r="G685" i="8"/>
  <c r="I187" i="47" s="1"/>
  <c r="F685" i="8"/>
  <c r="G684" i="8"/>
  <c r="F684" i="8"/>
  <c r="G683" i="8"/>
  <c r="H187" i="47" s="1"/>
  <c r="F683" i="8"/>
  <c r="G682" i="8"/>
  <c r="F682" i="8"/>
  <c r="G681" i="8"/>
  <c r="H186" i="47" s="1"/>
  <c r="F681" i="8"/>
  <c r="G680" i="8"/>
  <c r="F680" i="8"/>
  <c r="G679" i="8"/>
  <c r="F679" i="8"/>
  <c r="G678" i="8"/>
  <c r="F678" i="8"/>
  <c r="G677" i="8"/>
  <c r="F677" i="8"/>
  <c r="G676" i="8"/>
  <c r="F676" i="8"/>
  <c r="G675" i="8"/>
  <c r="F675" i="8"/>
  <c r="G674" i="8"/>
  <c r="F674" i="8"/>
  <c r="E184" i="47" s="1"/>
  <c r="G673" i="8"/>
  <c r="F673" i="8"/>
  <c r="G672" i="8"/>
  <c r="F672" i="8"/>
  <c r="G671" i="8"/>
  <c r="F671" i="8"/>
  <c r="G670" i="8"/>
  <c r="F670" i="8"/>
  <c r="G669" i="8"/>
  <c r="F669" i="8"/>
  <c r="G668" i="8"/>
  <c r="F668" i="8"/>
  <c r="G667" i="8"/>
  <c r="F667" i="8"/>
  <c r="G666" i="8"/>
  <c r="F666" i="8"/>
  <c r="E183" i="47" s="1"/>
  <c r="G665" i="8"/>
  <c r="J183" i="47" s="1"/>
  <c r="F665" i="8"/>
  <c r="G664" i="8"/>
  <c r="F664" i="8"/>
  <c r="G663" i="8"/>
  <c r="M183" i="47" s="1"/>
  <c r="F663" i="8"/>
  <c r="G662" i="8"/>
  <c r="F662" i="8"/>
  <c r="D182" i="47" s="1"/>
  <c r="G661" i="8"/>
  <c r="F661" i="8"/>
  <c r="G660" i="8"/>
  <c r="F660" i="8"/>
  <c r="G659" i="8"/>
  <c r="F659" i="8"/>
  <c r="G658" i="8"/>
  <c r="F658" i="8"/>
  <c r="G657" i="8"/>
  <c r="F657" i="8"/>
  <c r="G656" i="8"/>
  <c r="F656" i="8"/>
  <c r="G655" i="8"/>
  <c r="F655" i="8"/>
  <c r="G654" i="8"/>
  <c r="F654" i="8"/>
  <c r="G653" i="8"/>
  <c r="F653" i="8"/>
  <c r="G652" i="8"/>
  <c r="F652" i="8"/>
  <c r="G651" i="8"/>
  <c r="F651" i="8"/>
  <c r="G650" i="8"/>
  <c r="F650" i="8"/>
  <c r="G649" i="8"/>
  <c r="F649" i="8"/>
  <c r="G648" i="8"/>
  <c r="F648" i="8"/>
  <c r="G647" i="8"/>
  <c r="F647" i="8"/>
  <c r="G646" i="8"/>
  <c r="F646" i="8"/>
  <c r="E179" i="47" s="1"/>
  <c r="G645" i="8"/>
  <c r="J179" i="47" s="1"/>
  <c r="F645" i="8"/>
  <c r="G644" i="8"/>
  <c r="F644" i="8"/>
  <c r="G643" i="8"/>
  <c r="M179" i="47" s="1"/>
  <c r="F643" i="8"/>
  <c r="G642" i="8"/>
  <c r="F642" i="8"/>
  <c r="G641" i="8"/>
  <c r="F641" i="8"/>
  <c r="G640" i="8"/>
  <c r="F640" i="8"/>
  <c r="G639" i="8"/>
  <c r="F639" i="8"/>
  <c r="G638" i="8"/>
  <c r="F638" i="8"/>
  <c r="G637" i="8"/>
  <c r="F637" i="8"/>
  <c r="G636" i="8"/>
  <c r="F636" i="8"/>
  <c r="G635" i="8"/>
  <c r="F635" i="8"/>
  <c r="G634" i="8"/>
  <c r="F634" i="8"/>
  <c r="G633" i="8"/>
  <c r="F633" i="8"/>
  <c r="G632" i="8"/>
  <c r="F632" i="8"/>
  <c r="G631" i="8"/>
  <c r="F631" i="8"/>
  <c r="G630" i="8"/>
  <c r="F630" i="8"/>
  <c r="G629" i="8"/>
  <c r="F629" i="8"/>
  <c r="G628" i="8"/>
  <c r="F628" i="8"/>
  <c r="G627" i="8"/>
  <c r="L177" i="47" s="1"/>
  <c r="F627" i="8"/>
  <c r="C177" i="47" s="1"/>
  <c r="G626" i="8"/>
  <c r="F626" i="8"/>
  <c r="G625" i="8"/>
  <c r="F625" i="8"/>
  <c r="G624" i="8"/>
  <c r="F624" i="8"/>
  <c r="G623" i="8"/>
  <c r="F623" i="8"/>
  <c r="G622" i="8"/>
  <c r="F622" i="8"/>
  <c r="G621" i="8"/>
  <c r="F621" i="8"/>
  <c r="G620" i="8"/>
  <c r="F620" i="8"/>
  <c r="G619" i="8"/>
  <c r="J175" i="47" s="1"/>
  <c r="F619" i="8"/>
  <c r="G618" i="8"/>
  <c r="F618" i="8"/>
  <c r="G617" i="8"/>
  <c r="F617" i="8"/>
  <c r="G616" i="8"/>
  <c r="F616" i="8"/>
  <c r="G615" i="8"/>
  <c r="J171" i="47" s="1"/>
  <c r="F615" i="8"/>
  <c r="G614" i="8"/>
  <c r="J170" i="47" s="1"/>
  <c r="F614" i="8"/>
  <c r="G613" i="8"/>
  <c r="F613" i="8"/>
  <c r="G612" i="8"/>
  <c r="F612" i="8"/>
  <c r="G611" i="8"/>
  <c r="F611" i="8"/>
  <c r="G610" i="8"/>
  <c r="F610" i="8"/>
  <c r="G609" i="8"/>
  <c r="F609" i="8"/>
  <c r="G608" i="8"/>
  <c r="F608" i="8"/>
  <c r="G607" i="8"/>
  <c r="F607" i="8"/>
  <c r="G606" i="8"/>
  <c r="F606" i="8"/>
  <c r="G605" i="8"/>
  <c r="F605" i="8"/>
  <c r="G604" i="8"/>
  <c r="F604" i="8"/>
  <c r="G603" i="8"/>
  <c r="F603" i="8"/>
  <c r="G602" i="8"/>
  <c r="F602" i="8"/>
  <c r="G601" i="8"/>
  <c r="J163" i="47" s="1"/>
  <c r="F601" i="8"/>
  <c r="G600" i="8"/>
  <c r="F600" i="8"/>
  <c r="G599" i="8"/>
  <c r="F599" i="8"/>
  <c r="G598" i="8"/>
  <c r="J162" i="47" s="1"/>
  <c r="F598" i="8"/>
  <c r="G597" i="8"/>
  <c r="F597" i="8"/>
  <c r="G596" i="8"/>
  <c r="J161" i="47" s="1"/>
  <c r="F596" i="8"/>
  <c r="G595" i="8"/>
  <c r="W160" i="47" s="1"/>
  <c r="F595" i="8"/>
  <c r="G594" i="8"/>
  <c r="J160" i="47" s="1"/>
  <c r="F594" i="8"/>
  <c r="G593" i="8"/>
  <c r="W159" i="47" s="1"/>
  <c r="F593" i="8"/>
  <c r="G592" i="8"/>
  <c r="J159" i="47" s="1"/>
  <c r="F592" i="8"/>
  <c r="G591" i="8"/>
  <c r="F591" i="8"/>
  <c r="G590" i="8"/>
  <c r="F590" i="8"/>
  <c r="G589" i="8"/>
  <c r="F589" i="8"/>
  <c r="G588" i="8"/>
  <c r="F588" i="8"/>
  <c r="G587" i="8"/>
  <c r="F587" i="8"/>
  <c r="G586" i="8"/>
  <c r="F586" i="8"/>
  <c r="G585" i="8"/>
  <c r="J157" i="47" s="1"/>
  <c r="F585" i="8"/>
  <c r="G584" i="8"/>
  <c r="F584" i="8"/>
  <c r="G583" i="8"/>
  <c r="F583" i="8"/>
  <c r="G582" i="8"/>
  <c r="F582" i="8"/>
  <c r="G581" i="8"/>
  <c r="F581" i="8"/>
  <c r="G580" i="8"/>
  <c r="F580" i="8"/>
  <c r="G579" i="8"/>
  <c r="F579" i="8"/>
  <c r="G578" i="8"/>
  <c r="F578" i="8"/>
  <c r="G577" i="8"/>
  <c r="F577" i="8"/>
  <c r="G576" i="8"/>
  <c r="F576" i="8"/>
  <c r="G575" i="8"/>
  <c r="C36" i="55" s="1"/>
  <c r="F575" i="8"/>
  <c r="G574" i="8"/>
  <c r="F574" i="8"/>
  <c r="G573" i="8"/>
  <c r="F573" i="8"/>
  <c r="G572" i="8"/>
  <c r="F572" i="8"/>
  <c r="G571" i="8"/>
  <c r="F571" i="8"/>
  <c r="G570" i="8"/>
  <c r="F570" i="8"/>
  <c r="G569" i="8"/>
  <c r="F569" i="8"/>
  <c r="G568" i="8"/>
  <c r="F568" i="8"/>
  <c r="G567" i="8"/>
  <c r="F567" i="8"/>
  <c r="G566" i="8"/>
  <c r="F566" i="8"/>
  <c r="G565" i="8"/>
  <c r="I155" i="47" s="1"/>
  <c r="F565" i="8"/>
  <c r="G564" i="8"/>
  <c r="F564" i="8"/>
  <c r="E155" i="47" s="1"/>
  <c r="G563" i="8"/>
  <c r="F563" i="8"/>
  <c r="G562" i="8"/>
  <c r="M154" i="47" s="1"/>
  <c r="F562" i="8"/>
  <c r="G561" i="8"/>
  <c r="F561" i="8"/>
  <c r="G560" i="8"/>
  <c r="F560" i="8"/>
  <c r="G559" i="8"/>
  <c r="F559" i="8"/>
  <c r="G558" i="8"/>
  <c r="F558" i="8"/>
  <c r="G557" i="8"/>
  <c r="F557" i="8"/>
  <c r="G556" i="8"/>
  <c r="F556" i="8"/>
  <c r="G555" i="8"/>
  <c r="F555" i="8"/>
  <c r="G554" i="8"/>
  <c r="F554" i="8"/>
  <c r="G553" i="8"/>
  <c r="F553" i="8"/>
  <c r="G552" i="8"/>
  <c r="F552" i="8"/>
  <c r="G551" i="8"/>
  <c r="F551" i="8"/>
  <c r="G550" i="8"/>
  <c r="F550" i="8"/>
  <c r="G549" i="8"/>
  <c r="F549" i="8"/>
  <c r="G548" i="8"/>
  <c r="F548" i="8"/>
  <c r="G547" i="8"/>
  <c r="F547" i="8"/>
  <c r="G546" i="8"/>
  <c r="F546" i="8"/>
  <c r="G545" i="8"/>
  <c r="F545" i="8"/>
  <c r="G544" i="8"/>
  <c r="F544" i="8"/>
  <c r="G543" i="8"/>
  <c r="J152" i="47" s="1"/>
  <c r="F543" i="8"/>
  <c r="G542" i="8"/>
  <c r="F542" i="8"/>
  <c r="G541" i="8"/>
  <c r="F541" i="8"/>
  <c r="G540" i="8"/>
  <c r="F540" i="8"/>
  <c r="G539" i="8"/>
  <c r="F539" i="8"/>
  <c r="G538" i="8"/>
  <c r="F538" i="8"/>
  <c r="G537" i="8"/>
  <c r="F537" i="8"/>
  <c r="G536" i="8"/>
  <c r="F536" i="8"/>
  <c r="G535" i="8"/>
  <c r="F535" i="8"/>
  <c r="G534" i="8"/>
  <c r="F534" i="8"/>
  <c r="G533" i="8"/>
  <c r="F533" i="8"/>
  <c r="G532" i="8"/>
  <c r="F532" i="8"/>
  <c r="G531" i="8"/>
  <c r="F531" i="8"/>
  <c r="G530" i="8"/>
  <c r="F530" i="8"/>
  <c r="G529" i="8"/>
  <c r="F529" i="8"/>
  <c r="G528" i="8"/>
  <c r="F528" i="8"/>
  <c r="G527" i="8"/>
  <c r="O150" i="47" s="1"/>
  <c r="F527" i="8"/>
  <c r="G526" i="8"/>
  <c r="F526" i="8"/>
  <c r="G525" i="8"/>
  <c r="F525" i="8"/>
  <c r="G524" i="8"/>
  <c r="F524" i="8"/>
  <c r="G523" i="8"/>
  <c r="F523" i="8"/>
  <c r="G522" i="8"/>
  <c r="F522" i="8"/>
  <c r="G521" i="8"/>
  <c r="F521" i="8"/>
  <c r="G520" i="8"/>
  <c r="F520" i="8"/>
  <c r="G519" i="8"/>
  <c r="N149" i="47" s="1"/>
  <c r="F519" i="8"/>
  <c r="G518" i="8"/>
  <c r="F518" i="8"/>
  <c r="G517" i="8"/>
  <c r="F517" i="8"/>
  <c r="G516" i="8"/>
  <c r="F516" i="8"/>
  <c r="G515" i="8"/>
  <c r="F515" i="8"/>
  <c r="G514" i="8"/>
  <c r="F514" i="8"/>
  <c r="G513" i="8"/>
  <c r="F513" i="8"/>
  <c r="G512" i="8"/>
  <c r="F512" i="8"/>
  <c r="G511" i="8"/>
  <c r="F511" i="8"/>
  <c r="G510" i="8"/>
  <c r="F510" i="8"/>
  <c r="G509" i="8"/>
  <c r="F509" i="8"/>
  <c r="G508" i="8"/>
  <c r="F508" i="8"/>
  <c r="G507" i="8"/>
  <c r="F507" i="8"/>
  <c r="G506" i="8"/>
  <c r="F506" i="8"/>
  <c r="G505" i="8"/>
  <c r="L147" i="47" s="1"/>
  <c r="F505" i="8"/>
  <c r="C147" i="47" s="1"/>
  <c r="G504" i="8"/>
  <c r="F504" i="8"/>
  <c r="G503" i="8"/>
  <c r="K147" i="47" s="1"/>
  <c r="F503" i="8"/>
  <c r="G502" i="8"/>
  <c r="O147" i="47" s="1"/>
  <c r="F502" i="8"/>
  <c r="G501" i="8"/>
  <c r="J147" i="47" s="1"/>
  <c r="F501" i="8"/>
  <c r="G500" i="8"/>
  <c r="N147" i="47" s="1"/>
  <c r="F500" i="8"/>
  <c r="G499" i="8"/>
  <c r="F499" i="8"/>
  <c r="G498" i="8"/>
  <c r="F498" i="8"/>
  <c r="G497" i="8"/>
  <c r="F497" i="8"/>
  <c r="G496" i="8"/>
  <c r="F496" i="8"/>
  <c r="G495" i="8"/>
  <c r="F495" i="8"/>
  <c r="G494" i="8"/>
  <c r="F494" i="8"/>
  <c r="G493" i="8"/>
  <c r="F493" i="8"/>
  <c r="G492" i="8"/>
  <c r="L146" i="47" s="1"/>
  <c r="F492" i="8"/>
  <c r="C146" i="47" s="1"/>
  <c r="G491" i="8"/>
  <c r="F491" i="8"/>
  <c r="G490" i="8"/>
  <c r="F490" i="8"/>
  <c r="G489" i="8"/>
  <c r="O146" i="47" s="1"/>
  <c r="F489" i="8"/>
  <c r="G488" i="8"/>
  <c r="N146" i="47" s="1"/>
  <c r="F488" i="8"/>
  <c r="G487" i="8"/>
  <c r="F487" i="8"/>
  <c r="G486" i="8"/>
  <c r="F486" i="8"/>
  <c r="G485" i="8"/>
  <c r="F485" i="8"/>
  <c r="G484" i="8"/>
  <c r="F484" i="8"/>
  <c r="G483" i="8"/>
  <c r="F483" i="8"/>
  <c r="G482" i="8"/>
  <c r="F482" i="8"/>
  <c r="G481" i="8"/>
  <c r="F481" i="8"/>
  <c r="G480" i="8"/>
  <c r="F480" i="8"/>
  <c r="G479" i="8"/>
  <c r="F479" i="8"/>
  <c r="B64" i="55" s="1"/>
  <c r="G478" i="8"/>
  <c r="F478" i="8"/>
  <c r="G477" i="8"/>
  <c r="F477" i="8"/>
  <c r="G476" i="8"/>
  <c r="F476" i="8"/>
  <c r="G475" i="8"/>
  <c r="F475" i="8"/>
  <c r="G474" i="8"/>
  <c r="F474" i="8"/>
  <c r="G473" i="8"/>
  <c r="F473" i="8"/>
  <c r="C144" i="47" s="1"/>
  <c r="G472" i="8"/>
  <c r="O144" i="47" s="1"/>
  <c r="F472" i="8"/>
  <c r="G471" i="8"/>
  <c r="F471" i="8"/>
  <c r="E144" i="47" s="1"/>
  <c r="G470" i="8"/>
  <c r="F470" i="8"/>
  <c r="G469" i="8"/>
  <c r="N144" i="47" s="1"/>
  <c r="F469" i="8"/>
  <c r="G468" i="8"/>
  <c r="H144" i="47" s="1"/>
  <c r="F468" i="8"/>
  <c r="G467" i="8"/>
  <c r="F467" i="8"/>
  <c r="G466" i="8"/>
  <c r="F466" i="8"/>
  <c r="G465" i="8"/>
  <c r="F465" i="8"/>
  <c r="G464" i="8"/>
  <c r="F464" i="8"/>
  <c r="G463" i="8"/>
  <c r="F463" i="8"/>
  <c r="G462" i="8"/>
  <c r="F462" i="8"/>
  <c r="G461" i="8"/>
  <c r="K142" i="47" s="1"/>
  <c r="F461" i="8"/>
  <c r="G460" i="8"/>
  <c r="F460" i="8"/>
  <c r="G459" i="8"/>
  <c r="F459" i="8"/>
  <c r="E142" i="47" s="1"/>
  <c r="G458" i="8"/>
  <c r="F458" i="8"/>
  <c r="G457" i="8"/>
  <c r="F457" i="8"/>
  <c r="G456" i="8"/>
  <c r="H141" i="47" s="1"/>
  <c r="F456" i="8"/>
  <c r="G455" i="8"/>
  <c r="F455" i="8"/>
  <c r="E140" i="47" s="1"/>
  <c r="G454" i="8"/>
  <c r="F454" i="8"/>
  <c r="G453" i="8"/>
  <c r="F453" i="8"/>
  <c r="G452" i="8"/>
  <c r="J139" i="47" s="1"/>
  <c r="F452" i="8"/>
  <c r="G451" i="8"/>
  <c r="J138" i="47" s="1"/>
  <c r="F451" i="8"/>
  <c r="G450" i="8"/>
  <c r="L137" i="47" s="1"/>
  <c r="F450" i="8"/>
  <c r="G449" i="8"/>
  <c r="F449" i="8"/>
  <c r="G448" i="8"/>
  <c r="F448" i="8"/>
  <c r="G447" i="8"/>
  <c r="F447" i="8"/>
  <c r="G446" i="8"/>
  <c r="F446" i="8"/>
  <c r="G445" i="8"/>
  <c r="F445" i="8"/>
  <c r="G444" i="8"/>
  <c r="F444" i="8"/>
  <c r="E136" i="47" s="1"/>
  <c r="G443" i="8"/>
  <c r="F443" i="8"/>
  <c r="G442" i="8"/>
  <c r="F442" i="8"/>
  <c r="G441" i="8"/>
  <c r="F441" i="8"/>
  <c r="G440" i="8"/>
  <c r="F440" i="8"/>
  <c r="G439" i="8"/>
  <c r="F439" i="8"/>
  <c r="G438" i="8"/>
  <c r="J134" i="47" s="1"/>
  <c r="F438" i="8"/>
  <c r="G437" i="8"/>
  <c r="F437" i="8"/>
  <c r="G436" i="8"/>
  <c r="H134" i="47" s="1"/>
  <c r="F436" i="8"/>
  <c r="G435" i="8"/>
  <c r="F435" i="8"/>
  <c r="G434" i="8"/>
  <c r="F434" i="8"/>
  <c r="G433" i="8"/>
  <c r="F433" i="8"/>
  <c r="G432" i="8"/>
  <c r="F432" i="8"/>
  <c r="G431" i="8"/>
  <c r="F431" i="8"/>
  <c r="G430" i="8"/>
  <c r="H132" i="47" s="1"/>
  <c r="F430" i="8"/>
  <c r="G429" i="8"/>
  <c r="F429" i="8"/>
  <c r="E131" i="47" s="1"/>
  <c r="G428" i="8"/>
  <c r="H131" i="47" s="1"/>
  <c r="F428" i="8"/>
  <c r="G427" i="8"/>
  <c r="F427" i="8"/>
  <c r="G426" i="8"/>
  <c r="F426" i="8"/>
  <c r="G425" i="8"/>
  <c r="L129" i="47" s="1"/>
  <c r="F425" i="8"/>
  <c r="C129" i="47" s="1"/>
  <c r="G424" i="8"/>
  <c r="F424" i="8"/>
  <c r="G423" i="8"/>
  <c r="F423" i="8"/>
  <c r="G422" i="8"/>
  <c r="F422" i="8"/>
  <c r="G421" i="8"/>
  <c r="F421" i="8"/>
  <c r="G420" i="8"/>
  <c r="F420" i="8"/>
  <c r="G419" i="8"/>
  <c r="F419" i="8"/>
  <c r="G418" i="8"/>
  <c r="F418" i="8"/>
  <c r="G417" i="8"/>
  <c r="F417" i="8"/>
  <c r="G416" i="8"/>
  <c r="H126" i="47" s="1"/>
  <c r="F416" i="8"/>
  <c r="G415" i="8"/>
  <c r="F415" i="8"/>
  <c r="G414" i="8"/>
  <c r="F414" i="8"/>
  <c r="G413" i="8"/>
  <c r="F413" i="8"/>
  <c r="G412" i="8"/>
  <c r="F412" i="8"/>
  <c r="G411" i="8"/>
  <c r="F411" i="8"/>
  <c r="G410" i="8"/>
  <c r="F410" i="8"/>
  <c r="G409" i="8"/>
  <c r="F409" i="8"/>
  <c r="G408" i="8"/>
  <c r="F408" i="8"/>
  <c r="G407" i="8"/>
  <c r="F407" i="8"/>
  <c r="G406" i="8"/>
  <c r="F406" i="8"/>
  <c r="G405" i="8"/>
  <c r="L124" i="47" s="1"/>
  <c r="F405" i="8"/>
  <c r="G404" i="8"/>
  <c r="F404" i="8"/>
  <c r="G403" i="8"/>
  <c r="F403" i="8"/>
  <c r="G402" i="8"/>
  <c r="F402" i="8"/>
  <c r="G401" i="8"/>
  <c r="J124" i="47" s="1"/>
  <c r="F401" i="8"/>
  <c r="G400" i="8"/>
  <c r="F400" i="8"/>
  <c r="G399" i="8"/>
  <c r="F399" i="8"/>
  <c r="G398" i="8"/>
  <c r="L123" i="47" s="1"/>
  <c r="F398" i="8"/>
  <c r="C123" i="47" s="1"/>
  <c r="G397" i="8"/>
  <c r="F397" i="8"/>
  <c r="G396" i="8"/>
  <c r="K123" i="47" s="1"/>
  <c r="F396" i="8"/>
  <c r="G395" i="8"/>
  <c r="O123" i="47" s="1"/>
  <c r="F395" i="8"/>
  <c r="G394" i="8"/>
  <c r="N123" i="47" s="1"/>
  <c r="F394" i="8"/>
  <c r="G393" i="8"/>
  <c r="F393" i="8"/>
  <c r="G392" i="8"/>
  <c r="F392" i="8"/>
  <c r="G391" i="8"/>
  <c r="F391" i="8"/>
  <c r="G390" i="8"/>
  <c r="J122" i="47" s="1"/>
  <c r="F390" i="8"/>
  <c r="G389" i="8"/>
  <c r="F389" i="8"/>
  <c r="G388" i="8"/>
  <c r="F388" i="8"/>
  <c r="G387" i="8"/>
  <c r="F387" i="8"/>
  <c r="G386" i="8"/>
  <c r="F386" i="8"/>
  <c r="G385" i="8"/>
  <c r="F385" i="8"/>
  <c r="G384" i="8"/>
  <c r="F384" i="8"/>
  <c r="G383" i="8"/>
  <c r="F383" i="8"/>
  <c r="G382" i="8"/>
  <c r="F382" i="8"/>
  <c r="G381" i="8"/>
  <c r="F381" i="8"/>
  <c r="G380" i="8"/>
  <c r="H118" i="47" s="1"/>
  <c r="F380" i="8"/>
  <c r="G379" i="8"/>
  <c r="F379" i="8"/>
  <c r="G378" i="8"/>
  <c r="F378" i="8"/>
  <c r="G377" i="8"/>
  <c r="J116" i="47" s="1"/>
  <c r="F377" i="8"/>
  <c r="G376" i="8"/>
  <c r="F376" i="8"/>
  <c r="G375" i="8"/>
  <c r="F375" i="8"/>
  <c r="G374" i="8"/>
  <c r="F374" i="8"/>
  <c r="G373" i="8"/>
  <c r="F373" i="8"/>
  <c r="G372" i="8"/>
  <c r="F372" i="8"/>
  <c r="G371" i="8"/>
  <c r="F371" i="8"/>
  <c r="G370" i="8"/>
  <c r="F370" i="8"/>
  <c r="G369" i="8"/>
  <c r="F369" i="8"/>
  <c r="G368" i="8"/>
  <c r="F368" i="8"/>
  <c r="G367" i="8"/>
  <c r="F367" i="8"/>
  <c r="G366" i="8"/>
  <c r="F366" i="8"/>
  <c r="G365" i="8"/>
  <c r="F365" i="8"/>
  <c r="G364" i="8"/>
  <c r="F364" i="8"/>
  <c r="G363" i="8"/>
  <c r="F363" i="8"/>
  <c r="G362" i="8"/>
  <c r="F362" i="8"/>
  <c r="G361" i="8"/>
  <c r="F361" i="8"/>
  <c r="G360" i="8"/>
  <c r="F360" i="8"/>
  <c r="G359" i="8"/>
  <c r="F359" i="8"/>
  <c r="G358" i="8"/>
  <c r="F358" i="8"/>
  <c r="G357" i="8"/>
  <c r="F357" i="8"/>
  <c r="G356" i="8"/>
  <c r="J113" i="47" s="1"/>
  <c r="F356" i="8"/>
  <c r="G355" i="8"/>
  <c r="F355" i="8"/>
  <c r="G354" i="8"/>
  <c r="F354" i="8"/>
  <c r="G353" i="8"/>
  <c r="F353" i="8"/>
  <c r="G352" i="8"/>
  <c r="F352" i="8"/>
  <c r="G351" i="8"/>
  <c r="F351" i="8"/>
  <c r="G350" i="8"/>
  <c r="F350" i="8"/>
  <c r="G349" i="8"/>
  <c r="F349" i="8"/>
  <c r="G348" i="8"/>
  <c r="I109" i="47" s="1"/>
  <c r="F348" i="8"/>
  <c r="G347" i="8"/>
  <c r="J109" i="47" s="1"/>
  <c r="F347" i="8"/>
  <c r="G346" i="8"/>
  <c r="J108" i="47" s="1"/>
  <c r="F346" i="8"/>
  <c r="G345" i="8"/>
  <c r="J107" i="47" s="1"/>
  <c r="F345" i="8"/>
  <c r="G344" i="8"/>
  <c r="J106" i="47" s="1"/>
  <c r="F344" i="8"/>
  <c r="G343" i="8"/>
  <c r="J105" i="47" s="1"/>
  <c r="F343" i="8"/>
  <c r="G342" i="8"/>
  <c r="J104" i="47" s="1"/>
  <c r="F342" i="8"/>
  <c r="G341" i="8"/>
  <c r="F341" i="8"/>
  <c r="G340" i="8"/>
  <c r="F340" i="8"/>
  <c r="G339" i="8"/>
  <c r="J101" i="47" s="1"/>
  <c r="F339" i="8"/>
  <c r="G338" i="8"/>
  <c r="J100" i="47" s="1"/>
  <c r="F338" i="8"/>
  <c r="G337" i="8"/>
  <c r="J99" i="47" s="1"/>
  <c r="F337" i="8"/>
  <c r="G336" i="8"/>
  <c r="J98" i="47" s="1"/>
  <c r="F336" i="8"/>
  <c r="G335" i="8"/>
  <c r="F335" i="8"/>
  <c r="G334" i="8"/>
  <c r="J96" i="47" s="1"/>
  <c r="F334" i="8"/>
  <c r="G333" i="8"/>
  <c r="F333" i="8"/>
  <c r="G332" i="8"/>
  <c r="F332" i="8"/>
  <c r="G331" i="8"/>
  <c r="F331" i="8"/>
  <c r="G330" i="8"/>
  <c r="F330" i="8"/>
  <c r="G329" i="8"/>
  <c r="J91" i="47" s="1"/>
  <c r="F329" i="8"/>
  <c r="G328" i="8"/>
  <c r="F328" i="8"/>
  <c r="G327" i="8"/>
  <c r="F327" i="8"/>
  <c r="G326" i="8"/>
  <c r="J88" i="47" s="1"/>
  <c r="F326" i="8"/>
  <c r="G325" i="8"/>
  <c r="F325" i="8"/>
  <c r="G324" i="8"/>
  <c r="F324" i="8"/>
  <c r="G323" i="8"/>
  <c r="F323" i="8"/>
  <c r="G322" i="8"/>
  <c r="J85" i="47" s="1"/>
  <c r="F322" i="8"/>
  <c r="G321" i="8"/>
  <c r="F321" i="8"/>
  <c r="G320" i="8"/>
  <c r="I83" i="47" s="1"/>
  <c r="F320" i="8"/>
  <c r="G319" i="8"/>
  <c r="I82" i="47" s="1"/>
  <c r="F319" i="8"/>
  <c r="G318" i="8"/>
  <c r="J82" i="47" s="1"/>
  <c r="F318" i="8"/>
  <c r="G317" i="8"/>
  <c r="F317" i="8"/>
  <c r="G316" i="8"/>
  <c r="F316" i="8"/>
  <c r="G315" i="8"/>
  <c r="F315" i="8"/>
  <c r="G314" i="8"/>
  <c r="F314" i="8"/>
  <c r="G313" i="8"/>
  <c r="F313" i="8"/>
  <c r="G312" i="8"/>
  <c r="F312" i="8"/>
  <c r="G311" i="8"/>
  <c r="F311" i="8"/>
  <c r="G310" i="8"/>
  <c r="F310" i="8"/>
  <c r="G309" i="8"/>
  <c r="F309" i="8"/>
  <c r="G308" i="8"/>
  <c r="F308" i="8"/>
  <c r="E81" i="47" s="1"/>
  <c r="G307" i="8"/>
  <c r="J81" i="47" s="1"/>
  <c r="F307" i="8"/>
  <c r="G306" i="8"/>
  <c r="K80" i="47" s="1"/>
  <c r="F306" i="8"/>
  <c r="G305" i="8"/>
  <c r="F305" i="8"/>
  <c r="G304" i="8"/>
  <c r="F304" i="8"/>
  <c r="E80" i="47" s="1"/>
  <c r="G303" i="8"/>
  <c r="J80" i="47" s="1"/>
  <c r="F303" i="8"/>
  <c r="G302" i="8"/>
  <c r="F302" i="8"/>
  <c r="G301" i="8"/>
  <c r="F301" i="8"/>
  <c r="G300" i="8"/>
  <c r="F300" i="8"/>
  <c r="G299" i="8"/>
  <c r="F299" i="8"/>
  <c r="G298" i="8"/>
  <c r="F298" i="8"/>
  <c r="G297" i="8"/>
  <c r="F297" i="8"/>
  <c r="G296" i="8"/>
  <c r="F296" i="8"/>
  <c r="G295" i="8"/>
  <c r="F295" i="8"/>
  <c r="G294" i="8"/>
  <c r="C47" i="55" s="1"/>
  <c r="F294" i="8"/>
  <c r="B47" i="55" s="1"/>
  <c r="G293" i="8"/>
  <c r="F293" i="8"/>
  <c r="G292" i="8"/>
  <c r="F292" i="8"/>
  <c r="B43" i="55" s="1"/>
  <c r="G291" i="8"/>
  <c r="C42" i="55" s="1"/>
  <c r="F291" i="8"/>
  <c r="G290" i="8"/>
  <c r="C40" i="55" s="1"/>
  <c r="F290" i="8"/>
  <c r="B40" i="55" s="1"/>
  <c r="G289" i="8"/>
  <c r="F289" i="8"/>
  <c r="G288" i="8"/>
  <c r="J78" i="47" s="1"/>
  <c r="F288" i="8"/>
  <c r="G287" i="8"/>
  <c r="C32" i="55" s="1"/>
  <c r="F287" i="8"/>
  <c r="B32" i="55" s="1"/>
  <c r="G286" i="8"/>
  <c r="F286" i="8"/>
  <c r="G285" i="8"/>
  <c r="F285" i="8"/>
  <c r="G284" i="8"/>
  <c r="F284" i="8"/>
  <c r="G283" i="8"/>
  <c r="F283" i="8"/>
  <c r="G282" i="8"/>
  <c r="F282" i="8"/>
  <c r="G281" i="8"/>
  <c r="F281" i="8"/>
  <c r="G280" i="8"/>
  <c r="F280" i="8"/>
  <c r="G279" i="8"/>
  <c r="F279" i="8"/>
  <c r="G278" i="8"/>
  <c r="F278" i="8"/>
  <c r="G277" i="8"/>
  <c r="F277" i="8"/>
  <c r="G276" i="8"/>
  <c r="F276" i="8"/>
  <c r="G275" i="8"/>
  <c r="J75" i="47" s="1"/>
  <c r="AA75" i="47" s="1"/>
  <c r="F275" i="8"/>
  <c r="G274" i="8"/>
  <c r="F274" i="8"/>
  <c r="G273" i="8"/>
  <c r="J73" i="47" s="1"/>
  <c r="F273" i="8"/>
  <c r="G272" i="8"/>
  <c r="F272" i="8"/>
  <c r="G271" i="8"/>
  <c r="J72" i="47" s="1"/>
  <c r="F271" i="8"/>
  <c r="G270" i="8"/>
  <c r="F270" i="8"/>
  <c r="G269" i="8"/>
  <c r="F269" i="8"/>
  <c r="G268" i="8"/>
  <c r="F268" i="8"/>
  <c r="G267" i="8"/>
  <c r="F267" i="8"/>
  <c r="G266" i="8"/>
  <c r="F266" i="8"/>
  <c r="G265" i="8"/>
  <c r="F265" i="8"/>
  <c r="G264" i="8"/>
  <c r="F264" i="8"/>
  <c r="G263" i="8"/>
  <c r="F263" i="8"/>
  <c r="G262" i="8"/>
  <c r="L67" i="47" s="1"/>
  <c r="F262" i="8"/>
  <c r="C67" i="47" s="1"/>
  <c r="G261" i="8"/>
  <c r="J67" i="47" s="1"/>
  <c r="F261" i="8"/>
  <c r="G260" i="8"/>
  <c r="H67" i="47" s="1"/>
  <c r="F260" i="8"/>
  <c r="G259" i="8"/>
  <c r="F259" i="8"/>
  <c r="G258" i="8"/>
  <c r="F258" i="8"/>
  <c r="G257" i="8"/>
  <c r="J64" i="47" s="1"/>
  <c r="F257" i="8"/>
  <c r="G256" i="8"/>
  <c r="F256" i="8"/>
  <c r="G255" i="8"/>
  <c r="F255" i="8"/>
  <c r="G254" i="8"/>
  <c r="L62" i="47" s="1"/>
  <c r="F254" i="8"/>
  <c r="G253" i="8"/>
  <c r="F253" i="8"/>
  <c r="G252" i="8"/>
  <c r="F252" i="8"/>
  <c r="G251" i="8"/>
  <c r="F251" i="8"/>
  <c r="G250" i="8"/>
  <c r="L59" i="47" s="1"/>
  <c r="F250" i="8"/>
  <c r="C59" i="47" s="1"/>
  <c r="G249" i="8"/>
  <c r="H59" i="47" s="1"/>
  <c r="F249" i="8"/>
  <c r="G248" i="8"/>
  <c r="L58" i="47" s="1"/>
  <c r="F248" i="8"/>
  <c r="G247" i="8"/>
  <c r="F247" i="8"/>
  <c r="G246" i="8"/>
  <c r="M58" i="47" s="1"/>
  <c r="F246" i="8"/>
  <c r="G245" i="8"/>
  <c r="F245" i="8"/>
  <c r="G244" i="8"/>
  <c r="J57" i="47" s="1"/>
  <c r="F244" i="8"/>
  <c r="G243" i="8"/>
  <c r="L56" i="47" s="1"/>
  <c r="F243" i="8"/>
  <c r="C56" i="47" s="1"/>
  <c r="G242" i="8"/>
  <c r="H56" i="47" s="1"/>
  <c r="F242" i="8"/>
  <c r="G241" i="8"/>
  <c r="L55" i="47" s="1"/>
  <c r="F241" i="8"/>
  <c r="G240" i="8"/>
  <c r="F240" i="8"/>
  <c r="G239" i="8"/>
  <c r="F239" i="8"/>
  <c r="G238" i="8"/>
  <c r="F238" i="8"/>
  <c r="G237" i="8"/>
  <c r="J53" i="47" s="1"/>
  <c r="F237" i="8"/>
  <c r="G236" i="8"/>
  <c r="J52" i="47" s="1"/>
  <c r="F236" i="8"/>
  <c r="G235" i="8"/>
  <c r="J51" i="47" s="1"/>
  <c r="AA51" i="47" s="1"/>
  <c r="F235" i="8"/>
  <c r="G234" i="8"/>
  <c r="J50" i="47" s="1"/>
  <c r="F234" i="8"/>
  <c r="G233" i="8"/>
  <c r="F233" i="8"/>
  <c r="G232" i="8"/>
  <c r="F232" i="8"/>
  <c r="G231" i="8"/>
  <c r="F231" i="8"/>
  <c r="G230" i="8"/>
  <c r="F230" i="8"/>
  <c r="G229" i="8"/>
  <c r="F229" i="8"/>
  <c r="G228" i="8"/>
  <c r="F228" i="8"/>
  <c r="G227" i="8"/>
  <c r="L47" i="47" s="1"/>
  <c r="F227" i="8"/>
  <c r="C47" i="47" s="1"/>
  <c r="G226" i="8"/>
  <c r="F226" i="8"/>
  <c r="G47" i="47" s="1"/>
  <c r="G225" i="8"/>
  <c r="F225" i="8"/>
  <c r="G224" i="8"/>
  <c r="F224" i="8"/>
  <c r="E47" i="47" s="1"/>
  <c r="G223" i="8"/>
  <c r="F223" i="8"/>
  <c r="D47" i="47" s="1"/>
  <c r="G222" i="8"/>
  <c r="F222" i="8"/>
  <c r="G221" i="8"/>
  <c r="F221" i="8"/>
  <c r="G220" i="8"/>
  <c r="F220" i="8"/>
  <c r="G219" i="8"/>
  <c r="F219" i="8"/>
  <c r="G218" i="8"/>
  <c r="F218" i="8"/>
  <c r="G217" i="8"/>
  <c r="F217" i="8"/>
  <c r="G216" i="8"/>
  <c r="F216" i="8"/>
  <c r="G215" i="8"/>
  <c r="F215" i="8"/>
  <c r="G214" i="8"/>
  <c r="F214" i="8"/>
  <c r="G213" i="8"/>
  <c r="F213" i="8"/>
  <c r="G212" i="8"/>
  <c r="F212" i="8"/>
  <c r="G211" i="8"/>
  <c r="T44" i="47" s="1"/>
  <c r="F211" i="8"/>
  <c r="G210" i="8"/>
  <c r="H44" i="47" s="1"/>
  <c r="F210" i="8"/>
  <c r="G209" i="8"/>
  <c r="J43" i="47" s="1"/>
  <c r="F209" i="8"/>
  <c r="G208" i="8"/>
  <c r="H43" i="47" s="1"/>
  <c r="F208" i="8"/>
  <c r="G207" i="8"/>
  <c r="L42" i="47" s="1"/>
  <c r="F207" i="8"/>
  <c r="G206" i="8"/>
  <c r="J42" i="47" s="1"/>
  <c r="F206" i="8"/>
  <c r="G205" i="8"/>
  <c r="M42" i="47" s="1"/>
  <c r="F205" i="8"/>
  <c r="G204" i="8"/>
  <c r="F204" i="8"/>
  <c r="C41" i="47" s="1"/>
  <c r="G203" i="8"/>
  <c r="U41" i="47" s="1"/>
  <c r="F203" i="8"/>
  <c r="G202" i="8"/>
  <c r="J41" i="47" s="1"/>
  <c r="F202" i="8"/>
  <c r="G201" i="8"/>
  <c r="F201" i="8"/>
  <c r="G200" i="8"/>
  <c r="F200" i="8"/>
  <c r="G199" i="8"/>
  <c r="L40" i="47" s="1"/>
  <c r="F199" i="8"/>
  <c r="C40" i="47" s="1"/>
  <c r="G198" i="8"/>
  <c r="J40" i="47" s="1"/>
  <c r="F198" i="8"/>
  <c r="G197" i="8"/>
  <c r="V40" i="47" s="1"/>
  <c r="F197" i="8"/>
  <c r="G196" i="8"/>
  <c r="F196" i="8"/>
  <c r="G195" i="8"/>
  <c r="F195" i="8"/>
  <c r="G194" i="8"/>
  <c r="F194" i="8"/>
  <c r="G193" i="8"/>
  <c r="F193" i="8"/>
  <c r="G192" i="8"/>
  <c r="F192" i="8"/>
  <c r="G191" i="8"/>
  <c r="H39" i="47" s="1"/>
  <c r="F191" i="8"/>
  <c r="G190" i="8"/>
  <c r="F190" i="8"/>
  <c r="G189" i="8"/>
  <c r="F189" i="8"/>
  <c r="G188" i="8"/>
  <c r="F188" i="8"/>
  <c r="G187" i="8"/>
  <c r="F187" i="8"/>
  <c r="G186" i="8"/>
  <c r="F186" i="8"/>
  <c r="G185" i="8"/>
  <c r="F185" i="8"/>
  <c r="G184" i="8"/>
  <c r="F184" i="8"/>
  <c r="G183" i="8"/>
  <c r="F183" i="8"/>
  <c r="G182" i="8"/>
  <c r="H38" i="47" s="1"/>
  <c r="F182" i="8"/>
  <c r="G181" i="8"/>
  <c r="F181" i="8"/>
  <c r="G180" i="8"/>
  <c r="F180" i="8"/>
  <c r="G179" i="8"/>
  <c r="F179" i="8"/>
  <c r="G178" i="8"/>
  <c r="F178" i="8"/>
  <c r="G177" i="8"/>
  <c r="J37" i="47" s="1"/>
  <c r="F177" i="8"/>
  <c r="G176" i="8"/>
  <c r="F176" i="8"/>
  <c r="G175" i="8"/>
  <c r="J36" i="47" s="1"/>
  <c r="F175" i="8"/>
  <c r="G174" i="8"/>
  <c r="F174" i="8"/>
  <c r="G173" i="8"/>
  <c r="H36" i="47" s="1"/>
  <c r="F173" i="8"/>
  <c r="G172" i="8"/>
  <c r="F172" i="8"/>
  <c r="G171" i="8"/>
  <c r="F171" i="8"/>
  <c r="G170" i="8"/>
  <c r="F170" i="8"/>
  <c r="G169" i="8"/>
  <c r="F169" i="8"/>
  <c r="G168" i="8"/>
  <c r="F168" i="8"/>
  <c r="G167" i="8"/>
  <c r="F167" i="8"/>
  <c r="G166" i="8"/>
  <c r="F166" i="8"/>
  <c r="G165" i="8"/>
  <c r="F165" i="8"/>
  <c r="G164" i="8"/>
  <c r="F164" i="8"/>
  <c r="G163" i="8"/>
  <c r="F163" i="8"/>
  <c r="G162" i="8"/>
  <c r="F162" i="8"/>
  <c r="G161" i="8"/>
  <c r="J34" i="47" s="1"/>
  <c r="F161" i="8"/>
  <c r="G160" i="8"/>
  <c r="F160" i="8"/>
  <c r="G159" i="8"/>
  <c r="F159" i="8"/>
  <c r="G158" i="8"/>
  <c r="F158" i="8"/>
  <c r="G157" i="8"/>
  <c r="F157" i="8"/>
  <c r="E33" i="47" s="1"/>
  <c r="G156" i="8"/>
  <c r="J33" i="47" s="1"/>
  <c r="F156" i="8"/>
  <c r="G155" i="8"/>
  <c r="F155" i="8"/>
  <c r="G154" i="8"/>
  <c r="F154" i="8"/>
  <c r="G153" i="8"/>
  <c r="H32" i="47" s="1"/>
  <c r="F153" i="8"/>
  <c r="G152" i="8"/>
  <c r="F152" i="8"/>
  <c r="E31" i="47" s="1"/>
  <c r="G151" i="8"/>
  <c r="M31" i="47" s="1"/>
  <c r="F151" i="8"/>
  <c r="G150" i="8"/>
  <c r="F150" i="8"/>
  <c r="G149" i="8"/>
  <c r="H30" i="47" s="1"/>
  <c r="F149" i="8"/>
  <c r="G148" i="8"/>
  <c r="F148" i="8"/>
  <c r="G147" i="8"/>
  <c r="F147" i="8"/>
  <c r="G146" i="8"/>
  <c r="F146" i="8"/>
  <c r="G145" i="8"/>
  <c r="F145" i="8"/>
  <c r="G144" i="8"/>
  <c r="F144" i="8"/>
  <c r="G143" i="8"/>
  <c r="F143" i="8"/>
  <c r="G142" i="8"/>
  <c r="F142" i="8"/>
  <c r="G141" i="8"/>
  <c r="F141" i="8"/>
  <c r="G140" i="8"/>
  <c r="F140" i="8"/>
  <c r="G139" i="8"/>
  <c r="F139" i="8"/>
  <c r="G138" i="8"/>
  <c r="F138" i="8"/>
  <c r="G137" i="8"/>
  <c r="F137" i="8"/>
  <c r="G136" i="8"/>
  <c r="F136" i="8"/>
  <c r="D28" i="47" s="1"/>
  <c r="G135" i="8"/>
  <c r="M28" i="47" s="1"/>
  <c r="F135" i="8"/>
  <c r="G134" i="8"/>
  <c r="F134" i="8"/>
  <c r="G133" i="8"/>
  <c r="F133" i="8"/>
  <c r="G132" i="8"/>
  <c r="F132" i="8"/>
  <c r="G131" i="8"/>
  <c r="F131" i="8"/>
  <c r="G130" i="8"/>
  <c r="F130" i="8"/>
  <c r="G129" i="8"/>
  <c r="F129" i="8"/>
  <c r="G128" i="8"/>
  <c r="F128" i="8"/>
  <c r="G127" i="8"/>
  <c r="F127" i="8"/>
  <c r="G126" i="8"/>
  <c r="F126" i="8"/>
  <c r="G125" i="8"/>
  <c r="F125" i="8"/>
  <c r="G124" i="8"/>
  <c r="F124" i="8"/>
  <c r="G123" i="8"/>
  <c r="F123" i="8"/>
  <c r="G122" i="8"/>
  <c r="F122" i="8"/>
  <c r="G121" i="8"/>
  <c r="F121" i="8"/>
  <c r="G120" i="8"/>
  <c r="F120" i="8"/>
  <c r="G119" i="8"/>
  <c r="F119" i="8"/>
  <c r="G118" i="8"/>
  <c r="F118" i="8"/>
  <c r="G117" i="8"/>
  <c r="F117" i="8"/>
  <c r="G116" i="8"/>
  <c r="F116" i="8"/>
  <c r="G115" i="8"/>
  <c r="F115" i="8"/>
  <c r="G114" i="8"/>
  <c r="F114" i="8"/>
  <c r="G113" i="8"/>
  <c r="F113" i="8"/>
  <c r="G112" i="8"/>
  <c r="F112" i="8"/>
  <c r="G111" i="8"/>
  <c r="F111" i="8"/>
  <c r="G110" i="8"/>
  <c r="F110" i="8"/>
  <c r="E26" i="47" s="1"/>
  <c r="G109" i="8"/>
  <c r="J26" i="47" s="1"/>
  <c r="F109" i="8"/>
  <c r="G108" i="8"/>
  <c r="F108" i="8"/>
  <c r="G107" i="8"/>
  <c r="F107" i="8"/>
  <c r="G106" i="8"/>
  <c r="F106" i="8"/>
  <c r="G105" i="8"/>
  <c r="F105" i="8"/>
  <c r="G104" i="8"/>
  <c r="F104" i="8"/>
  <c r="G103" i="8"/>
  <c r="F103" i="8"/>
  <c r="G102" i="8"/>
  <c r="F102" i="8"/>
  <c r="G101" i="8"/>
  <c r="F101" i="8"/>
  <c r="G100" i="8"/>
  <c r="F100" i="8"/>
  <c r="G99" i="8"/>
  <c r="F99" i="8"/>
  <c r="G98" i="8"/>
  <c r="F98" i="8"/>
  <c r="G97" i="8"/>
  <c r="F97" i="8"/>
  <c r="G96" i="8"/>
  <c r="F96" i="8"/>
  <c r="G95" i="8"/>
  <c r="F95" i="8"/>
  <c r="G94" i="8"/>
  <c r="F94" i="8"/>
  <c r="G93" i="8"/>
  <c r="F93" i="8"/>
  <c r="G92" i="8"/>
  <c r="F92" i="8"/>
  <c r="G91" i="8"/>
  <c r="F91" i="8"/>
  <c r="G90" i="8"/>
  <c r="F90" i="8"/>
  <c r="G89" i="8"/>
  <c r="F89" i="8"/>
  <c r="G88" i="8"/>
  <c r="F88" i="8"/>
  <c r="G87" i="8"/>
  <c r="F87" i="8"/>
  <c r="G86" i="8"/>
  <c r="F86" i="8"/>
  <c r="C25" i="47" s="1"/>
  <c r="G85" i="8"/>
  <c r="U25" i="47" s="1"/>
  <c r="F85" i="8"/>
  <c r="G84" i="8"/>
  <c r="J25" i="47" s="1"/>
  <c r="F84" i="8"/>
  <c r="G83" i="8"/>
  <c r="L24" i="47" s="1"/>
  <c r="F83" i="8"/>
  <c r="C24" i="47" s="1"/>
  <c r="G82" i="8"/>
  <c r="J24" i="47" s="1"/>
  <c r="F82" i="8"/>
  <c r="G81" i="8"/>
  <c r="F81" i="8"/>
  <c r="G80" i="8"/>
  <c r="F80" i="8"/>
  <c r="G79" i="8"/>
  <c r="F79" i="8"/>
  <c r="G78" i="8"/>
  <c r="F78" i="8"/>
  <c r="G77" i="8"/>
  <c r="I22" i="47" s="1"/>
  <c r="F77" i="8"/>
  <c r="G76" i="8"/>
  <c r="H22" i="47" s="1"/>
  <c r="F76" i="8"/>
  <c r="G75" i="8"/>
  <c r="F75" i="8"/>
  <c r="G74" i="8"/>
  <c r="F74" i="8"/>
  <c r="G73" i="8"/>
  <c r="F73" i="8"/>
  <c r="G72" i="8"/>
  <c r="L20" i="47" s="1"/>
  <c r="F72" i="8"/>
  <c r="C20" i="47" s="1"/>
  <c r="G71" i="8"/>
  <c r="L19" i="47" s="1"/>
  <c r="F71" i="8"/>
  <c r="C19" i="47" s="1"/>
  <c r="G70" i="8"/>
  <c r="F70" i="8"/>
  <c r="G69" i="8"/>
  <c r="L18" i="47" s="1"/>
  <c r="F69" i="8"/>
  <c r="G68" i="8"/>
  <c r="F68" i="8"/>
  <c r="G67" i="8"/>
  <c r="F67" i="8"/>
  <c r="G66" i="8"/>
  <c r="F66" i="8"/>
  <c r="C17" i="47" s="1"/>
  <c r="G65" i="8"/>
  <c r="L16" i="47" s="1"/>
  <c r="F65" i="8"/>
  <c r="C16" i="47" s="1"/>
  <c r="G64" i="8"/>
  <c r="H16" i="47" s="1"/>
  <c r="F64" i="8"/>
  <c r="G63" i="8"/>
  <c r="L15" i="47" s="1"/>
  <c r="F63" i="8"/>
  <c r="C15" i="47" s="1"/>
  <c r="G62" i="8"/>
  <c r="U15" i="47" s="1"/>
  <c r="F62" i="8"/>
  <c r="G61" i="8"/>
  <c r="F61" i="8"/>
  <c r="G60" i="8"/>
  <c r="H15" i="47" s="1"/>
  <c r="F60" i="8"/>
  <c r="G59" i="8"/>
  <c r="F59" i="8"/>
  <c r="G58" i="8"/>
  <c r="F58" i="8"/>
  <c r="G57" i="8"/>
  <c r="F57" i="8"/>
  <c r="G56" i="8"/>
  <c r="F56" i="8"/>
  <c r="G55" i="8"/>
  <c r="F55" i="8"/>
  <c r="G54" i="8"/>
  <c r="F54" i="8"/>
  <c r="G53" i="8"/>
  <c r="J13" i="47" s="1"/>
  <c r="F53" i="8"/>
  <c r="G52" i="8"/>
  <c r="F52" i="8"/>
  <c r="G51" i="8"/>
  <c r="L12" i="47" s="1"/>
  <c r="F51" i="8"/>
  <c r="C12" i="47" s="1"/>
  <c r="G50" i="8"/>
  <c r="J12" i="47" s="1"/>
  <c r="F50" i="8"/>
  <c r="G49" i="8"/>
  <c r="F49" i="8"/>
  <c r="G48" i="8"/>
  <c r="L11" i="47" s="1"/>
  <c r="F48" i="8"/>
  <c r="G47" i="8"/>
  <c r="F47" i="8"/>
  <c r="G46" i="8"/>
  <c r="F46" i="8"/>
  <c r="G45" i="8"/>
  <c r="F45" i="8"/>
  <c r="G44" i="8"/>
  <c r="F44" i="8"/>
  <c r="G43" i="8"/>
  <c r="J10" i="47" s="1"/>
  <c r="F43" i="8"/>
  <c r="G42" i="8"/>
  <c r="F42" i="8"/>
  <c r="G41" i="8"/>
  <c r="F41" i="8"/>
  <c r="G40" i="8"/>
  <c r="J9" i="47" s="1"/>
  <c r="F40" i="8"/>
  <c r="G39" i="8"/>
  <c r="F39" i="8"/>
  <c r="G38" i="8"/>
  <c r="M9" i="47" s="1"/>
  <c r="F38" i="8"/>
  <c r="G37" i="8"/>
  <c r="W8" i="47" s="1"/>
  <c r="F37" i="8"/>
  <c r="G36" i="8"/>
  <c r="J8" i="47" s="1"/>
  <c r="F36" i="8"/>
  <c r="G35" i="8"/>
  <c r="F35" i="8"/>
  <c r="G34" i="8"/>
  <c r="F34" i="8"/>
  <c r="G33" i="8"/>
  <c r="F33" i="8"/>
  <c r="G32" i="8"/>
  <c r="F32" i="8"/>
  <c r="G31" i="8"/>
  <c r="L7" i="47" s="1"/>
  <c r="F31" i="8"/>
  <c r="G30" i="8"/>
  <c r="F30" i="8"/>
  <c r="G29" i="8"/>
  <c r="F29" i="8"/>
  <c r="G28" i="8"/>
  <c r="F28" i="8"/>
  <c r="G27" i="8"/>
  <c r="F27" i="8"/>
  <c r="G26" i="8"/>
  <c r="F26" i="8"/>
  <c r="G25" i="8"/>
  <c r="F25" i="8"/>
  <c r="P24" i="8"/>
  <c r="V24" i="8" s="1"/>
  <c r="G24" i="8"/>
  <c r="F24" i="8"/>
  <c r="P23" i="8"/>
  <c r="V23" i="8" s="1"/>
  <c r="G23" i="8"/>
  <c r="F23" i="8"/>
  <c r="P22" i="8"/>
  <c r="V22" i="8" s="1"/>
  <c r="G22" i="8"/>
  <c r="F22" i="8"/>
  <c r="P21" i="8"/>
  <c r="V21" i="8" s="1"/>
  <c r="G21" i="8"/>
  <c r="F21" i="8"/>
  <c r="P20" i="8"/>
  <c r="V20" i="8" s="1"/>
  <c r="G20" i="8"/>
  <c r="F20" i="8"/>
  <c r="P19" i="8"/>
  <c r="V19" i="8" s="1"/>
  <c r="G19" i="8"/>
  <c r="F19" i="8"/>
  <c r="P18" i="8"/>
  <c r="V18" i="8" s="1"/>
  <c r="G18" i="8"/>
  <c r="F18" i="8"/>
  <c r="P17" i="8"/>
  <c r="V17" i="8" s="1"/>
  <c r="G17" i="8"/>
  <c r="F17" i="8"/>
  <c r="P16" i="8"/>
  <c r="V16" i="8" s="1"/>
  <c r="G16" i="8"/>
  <c r="F16" i="8"/>
  <c r="P15" i="8"/>
  <c r="G15" i="8"/>
  <c r="C26" i="55" s="1"/>
  <c r="F15" i="8"/>
  <c r="B26" i="55" s="1"/>
  <c r="P14" i="8"/>
  <c r="V14" i="8" s="1"/>
  <c r="G14" i="8"/>
  <c r="F14" i="8"/>
  <c r="P13" i="8"/>
  <c r="V13" i="8" s="1"/>
  <c r="G13" i="8"/>
  <c r="F13" i="8"/>
  <c r="P12" i="8"/>
  <c r="V12" i="8" s="1"/>
  <c r="G12" i="8"/>
  <c r="F12" i="8"/>
  <c r="P11" i="8"/>
  <c r="V11" i="8" s="1"/>
  <c r="G11" i="8"/>
  <c r="F11" i="8"/>
  <c r="T10" i="8"/>
  <c r="P10" i="8"/>
  <c r="V10" i="8" s="1"/>
  <c r="G10" i="8"/>
  <c r="M4" i="47" s="1"/>
  <c r="F10" i="8"/>
  <c r="T9" i="8"/>
  <c r="P9" i="8"/>
  <c r="V9" i="8" s="1"/>
  <c r="G9" i="8"/>
  <c r="F9" i="8"/>
  <c r="T8" i="8"/>
  <c r="P8" i="8"/>
  <c r="V8" i="8" s="1"/>
  <c r="G8" i="8"/>
  <c r="F8" i="8"/>
  <c r="T7" i="8"/>
  <c r="P7" i="8"/>
  <c r="V7" i="8" s="1"/>
  <c r="G7" i="8"/>
  <c r="F7" i="8"/>
  <c r="T6" i="8"/>
  <c r="P6" i="8"/>
  <c r="V6" i="8" s="1"/>
  <c r="G6" i="8"/>
  <c r="F6" i="8"/>
  <c r="B36" i="4"/>
  <c r="G20" i="4"/>
  <c r="F20" i="4"/>
  <c r="E20" i="4"/>
  <c r="D20" i="4"/>
  <c r="C20" i="4"/>
  <c r="B20" i="4"/>
  <c r="I20" i="4" s="1"/>
  <c r="I12" i="4"/>
  <c r="I11" i="4"/>
  <c r="I10" i="4"/>
  <c r="I9" i="4"/>
  <c r="I8" i="4"/>
  <c r="I7" i="4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24" i="3" s="1"/>
  <c r="AK726" i="47" l="1"/>
  <c r="AG728" i="47"/>
  <c r="AM729" i="47"/>
  <c r="AI731" i="47"/>
  <c r="AG732" i="47"/>
  <c r="AK734" i="47"/>
  <c r="I30" i="55"/>
  <c r="B42" i="55"/>
  <c r="B52" i="55"/>
  <c r="H18" i="39"/>
  <c r="D22" i="55"/>
  <c r="D15" i="55"/>
  <c r="D51" i="55"/>
  <c r="I14" i="55" s="1"/>
  <c r="D23" i="55"/>
  <c r="B57" i="55"/>
  <c r="AA203" i="47"/>
  <c r="AG738" i="47"/>
  <c r="AK740" i="47"/>
  <c r="AI741" i="47"/>
  <c r="AJ742" i="47"/>
  <c r="AH235" i="47"/>
  <c r="D20" i="55"/>
  <c r="B59" i="55"/>
  <c r="D44" i="55"/>
  <c r="D6" i="55"/>
  <c r="D25" i="55"/>
  <c r="C9" i="55"/>
  <c r="C46" i="55"/>
  <c r="C59" i="55"/>
  <c r="C27" i="55"/>
  <c r="AC363" i="47"/>
  <c r="AI698" i="47"/>
  <c r="AG699" i="47"/>
  <c r="AM700" i="47"/>
  <c r="AK701" i="47"/>
  <c r="D62" i="55"/>
  <c r="AA243" i="47"/>
  <c r="AA67" i="47"/>
  <c r="D26" i="55"/>
  <c r="D40" i="55"/>
  <c r="D47" i="55"/>
  <c r="D11" i="55"/>
  <c r="D56" i="55"/>
  <c r="D45" i="55"/>
  <c r="AG736" i="47"/>
  <c r="AM737" i="47"/>
  <c r="AO792" i="47"/>
  <c r="AI819" i="47"/>
  <c r="AJ820" i="47"/>
  <c r="AK822" i="47"/>
  <c r="AN824" i="47"/>
  <c r="AM825" i="47"/>
  <c r="AK826" i="47"/>
  <c r="AI827" i="47"/>
  <c r="AJ828" i="47"/>
  <c r="AK830" i="47"/>
  <c r="AN832" i="47"/>
  <c r="AM833" i="47"/>
  <c r="AK834" i="47"/>
  <c r="AI835" i="47"/>
  <c r="AJ836" i="47"/>
  <c r="AK838" i="47"/>
  <c r="AN840" i="47"/>
  <c r="AM841" i="47"/>
  <c r="AK842" i="47"/>
  <c r="AI843" i="47"/>
  <c r="AK846" i="47"/>
  <c r="AN848" i="47"/>
  <c r="AM849" i="47"/>
  <c r="AK850" i="47"/>
  <c r="AI851" i="47"/>
  <c r="AK854" i="47"/>
  <c r="AN856" i="47"/>
  <c r="AM857" i="47"/>
  <c r="AK858" i="47"/>
  <c r="AI859" i="47"/>
  <c r="AK862" i="47"/>
  <c r="AK864" i="47"/>
  <c r="AM865" i="47"/>
  <c r="AK866" i="47"/>
  <c r="AI867" i="47"/>
  <c r="AK870" i="47"/>
  <c r="AK872" i="47"/>
  <c r="AM873" i="47"/>
  <c r="AK874" i="47"/>
  <c r="AI875" i="47"/>
  <c r="AK878" i="47"/>
  <c r="AI879" i="47"/>
  <c r="AL881" i="47"/>
  <c r="AK882" i="47"/>
  <c r="AI883" i="47"/>
  <c r="AK886" i="47"/>
  <c r="AH887" i="47"/>
  <c r="AL888" i="47"/>
  <c r="AK890" i="47"/>
  <c r="AI891" i="47"/>
  <c r="AG892" i="47"/>
  <c r="AK894" i="47"/>
  <c r="AK896" i="47"/>
  <c r="AL897" i="47"/>
  <c r="AK898" i="47"/>
  <c r="AI899" i="47"/>
  <c r="AG900" i="47"/>
  <c r="AM901" i="47"/>
  <c r="AH903" i="47"/>
  <c r="AK906" i="47"/>
  <c r="AI907" i="47"/>
  <c r="AH908" i="47"/>
  <c r="AK910" i="47"/>
  <c r="AI911" i="47"/>
  <c r="AK914" i="47"/>
  <c r="AI915" i="47"/>
  <c r="AG916" i="47"/>
  <c r="AK918" i="47"/>
  <c r="AI919" i="47"/>
  <c r="AM921" i="47"/>
  <c r="AK922" i="47"/>
  <c r="AI923" i="47"/>
  <c r="AG924" i="47"/>
  <c r="AH927" i="47"/>
  <c r="AM929" i="47"/>
  <c r="AK930" i="47"/>
  <c r="AI931" i="47"/>
  <c r="AG932" i="47"/>
  <c r="AK934" i="47"/>
  <c r="AI935" i="47"/>
  <c r="AM937" i="47"/>
  <c r="AK938" i="47"/>
  <c r="AI939" i="47"/>
  <c r="AN713" i="47"/>
  <c r="AN813" i="47"/>
  <c r="AK744" i="47"/>
  <c r="AG746" i="47"/>
  <c r="AK748" i="47"/>
  <c r="AJ750" i="47"/>
  <c r="AM751" i="47"/>
  <c r="AK752" i="47"/>
  <c r="AG754" i="47"/>
  <c r="AK756" i="47"/>
  <c r="AN758" i="47"/>
  <c r="AM759" i="47"/>
  <c r="AK760" i="47"/>
  <c r="AG762" i="47"/>
  <c r="AK764" i="47"/>
  <c r="AH765" i="47"/>
  <c r="AI766" i="47"/>
  <c r="AM767" i="47"/>
  <c r="AK768" i="47"/>
  <c r="AN770" i="47"/>
  <c r="AJ772" i="47"/>
  <c r="AH773" i="47"/>
  <c r="AI774" i="47"/>
  <c r="AM775" i="47"/>
  <c r="AI777" i="47"/>
  <c r="AM778" i="47"/>
  <c r="AM779" i="47"/>
  <c r="AH781" i="47"/>
  <c r="AI782" i="47"/>
  <c r="AM783" i="47"/>
  <c r="AI785" i="47"/>
  <c r="AK788" i="47"/>
  <c r="AO789" i="47"/>
  <c r="AL790" i="47"/>
  <c r="AM791" i="47"/>
  <c r="AJ705" i="47"/>
  <c r="AN707" i="47"/>
  <c r="AL710" i="47"/>
  <c r="AO718" i="47"/>
  <c r="AO807" i="47"/>
  <c r="AM1088" i="47"/>
  <c r="AN1093" i="47"/>
  <c r="AL1220" i="47"/>
  <c r="AM1232" i="47"/>
  <c r="AL1234" i="47"/>
  <c r="AJ1235" i="47"/>
  <c r="AG1236" i="47"/>
  <c r="AI1247" i="47"/>
  <c r="AK1250" i="47"/>
  <c r="AI1267" i="47"/>
  <c r="AL795" i="47"/>
  <c r="AN798" i="47"/>
  <c r="AL799" i="47"/>
  <c r="AH1081" i="47"/>
  <c r="AO1082" i="47"/>
  <c r="AJ1084" i="47"/>
  <c r="AL1085" i="47"/>
  <c r="AJ1212" i="47"/>
  <c r="AJ1213" i="47"/>
  <c r="AN1234" i="47"/>
  <c r="AN1242" i="47"/>
  <c r="AI1062" i="47"/>
  <c r="AG1066" i="47"/>
  <c r="AG1070" i="47"/>
  <c r="AM1071" i="47"/>
  <c r="AK1072" i="47"/>
  <c r="AI1073" i="47"/>
  <c r="AG1074" i="47"/>
  <c r="AM1075" i="47"/>
  <c r="AG1078" i="47"/>
  <c r="AM1079" i="47"/>
  <c r="AK1080" i="47"/>
  <c r="AO1098" i="47"/>
  <c r="AM1107" i="47"/>
  <c r="AG1110" i="47"/>
  <c r="AM1111" i="47"/>
  <c r="AI1113" i="47"/>
  <c r="AL1114" i="47"/>
  <c r="AM1115" i="47"/>
  <c r="AK1116" i="47"/>
  <c r="AH1118" i="47"/>
  <c r="AI1121" i="47"/>
  <c r="AL1122" i="47"/>
  <c r="AM1123" i="47"/>
  <c r="AK1124" i="47"/>
  <c r="AH1126" i="47"/>
  <c r="AI1129" i="47"/>
  <c r="AL1130" i="47"/>
  <c r="AM1131" i="47"/>
  <c r="AK1132" i="47"/>
  <c r="AG1134" i="47"/>
  <c r="AI1137" i="47"/>
  <c r="AJ1138" i="47"/>
  <c r="AM1139" i="47"/>
  <c r="AK1140" i="47"/>
  <c r="AG1142" i="47"/>
  <c r="AI1145" i="47"/>
  <c r="AL1146" i="47"/>
  <c r="AM1147" i="47"/>
  <c r="AK1148" i="47"/>
  <c r="AG1150" i="47"/>
  <c r="AI1153" i="47"/>
  <c r="AL1154" i="47"/>
  <c r="AM1155" i="47"/>
  <c r="AK1156" i="47"/>
  <c r="AH1158" i="47"/>
  <c r="AH1161" i="47"/>
  <c r="AN1162" i="47"/>
  <c r="AM1163" i="47"/>
  <c r="AK1164" i="47"/>
  <c r="AH1166" i="47"/>
  <c r="AI1169" i="47"/>
  <c r="AM1170" i="47"/>
  <c r="AI1177" i="47"/>
  <c r="AM1178" i="47"/>
  <c r="AM1179" i="47"/>
  <c r="AK1180" i="47"/>
  <c r="AH1182" i="47"/>
  <c r="AK1184" i="47"/>
  <c r="AK1208" i="47"/>
  <c r="AI1209" i="47"/>
  <c r="AG1210" i="47"/>
  <c r="AM1211" i="47"/>
  <c r="AH1257" i="47"/>
  <c r="AI1261" i="47"/>
  <c r="AO1106" i="47"/>
  <c r="AN1171" i="47"/>
  <c r="AJ1173" i="47"/>
  <c r="AL1176" i="47"/>
  <c r="AG1186" i="47"/>
  <c r="AJ1189" i="47"/>
  <c r="AG1190" i="47"/>
  <c r="AN1191" i="47"/>
  <c r="AL1192" i="47"/>
  <c r="AJ1197" i="47"/>
  <c r="AN1199" i="47"/>
  <c r="AL1200" i="47"/>
  <c r="AJ1201" i="47"/>
  <c r="AH1202" i="47"/>
  <c r="AJ1205" i="47"/>
  <c r="AN1206" i="47"/>
  <c r="AN1207" i="47"/>
  <c r="AG1230" i="47"/>
  <c r="AH1095" i="47"/>
  <c r="AK1097" i="47"/>
  <c r="AI1098" i="47"/>
  <c r="AN803" i="47"/>
  <c r="AO815" i="47"/>
  <c r="AK1207" i="47"/>
  <c r="AM1252" i="47"/>
  <c r="AK1253" i="47"/>
  <c r="AI1254" i="47"/>
  <c r="AK1269" i="47"/>
  <c r="AG1271" i="47"/>
  <c r="AK1273" i="47"/>
  <c r="AI1274" i="47"/>
  <c r="AG940" i="47"/>
  <c r="AK942" i="47"/>
  <c r="AI943" i="47"/>
  <c r="AM945" i="47"/>
  <c r="AK946" i="47"/>
  <c r="AI947" i="47"/>
  <c r="AG948" i="47"/>
  <c r="AK950" i="47"/>
  <c r="AI951" i="47"/>
  <c r="AG952" i="47"/>
  <c r="AK954" i="47"/>
  <c r="AI955" i="47"/>
  <c r="AG956" i="47"/>
  <c r="AK958" i="47"/>
  <c r="AI959" i="47"/>
  <c r="AK962" i="47"/>
  <c r="AH964" i="47"/>
  <c r="AK966" i="47"/>
  <c r="AI967" i="47"/>
  <c r="AK970" i="47"/>
  <c r="AI972" i="47"/>
  <c r="AK974" i="47"/>
  <c r="AH975" i="47"/>
  <c r="AL976" i="47"/>
  <c r="AL978" i="47"/>
  <c r="AI980" i="47"/>
  <c r="AK982" i="47"/>
  <c r="AL984" i="47"/>
  <c r="AK986" i="47"/>
  <c r="AH988" i="47"/>
  <c r="AK990" i="47"/>
  <c r="AL992" i="47"/>
  <c r="AL994" i="47"/>
  <c r="AH996" i="47"/>
  <c r="AK998" i="47"/>
  <c r="AL1000" i="47"/>
  <c r="AK1002" i="47"/>
  <c r="AH1004" i="47"/>
  <c r="AK1006" i="47"/>
  <c r="AL1008" i="47"/>
  <c r="AK1010" i="47"/>
  <c r="AG1012" i="47"/>
  <c r="AM1013" i="47"/>
  <c r="AK1014" i="47"/>
  <c r="AL1016" i="47"/>
  <c r="AK1018" i="47"/>
  <c r="AN1020" i="47"/>
  <c r="AM1021" i="47"/>
  <c r="AK1022" i="47"/>
  <c r="AK1024" i="47"/>
  <c r="AK1026" i="47"/>
  <c r="AI1027" i="47"/>
  <c r="AM1029" i="47"/>
  <c r="AK1030" i="47"/>
  <c r="AI1031" i="47"/>
  <c r="AG1032" i="47"/>
  <c r="AK1034" i="47"/>
  <c r="AI1035" i="47"/>
  <c r="AM1037" i="47"/>
  <c r="AK1038" i="47"/>
  <c r="AG1040" i="47"/>
  <c r="AK1042" i="47"/>
  <c r="AI1043" i="47"/>
  <c r="AM1045" i="47"/>
  <c r="AK1046" i="47"/>
  <c r="AK1048" i="47"/>
  <c r="AM1050" i="47"/>
  <c r="AI1051" i="47"/>
  <c r="AM1053" i="47"/>
  <c r="AK1054" i="47"/>
  <c r="AG1056" i="47"/>
  <c r="AM1058" i="47"/>
  <c r="AI1059" i="47"/>
  <c r="AM1061" i="47"/>
  <c r="AK1064" i="47"/>
  <c r="AI1067" i="47"/>
  <c r="AL1068" i="47"/>
  <c r="AN1092" i="47"/>
  <c r="AM1185" i="47"/>
  <c r="AM1221" i="47"/>
  <c r="AM1237" i="47"/>
  <c r="AI1239" i="47"/>
  <c r="AM1241" i="47"/>
  <c r="AH1251" i="47"/>
  <c r="AN1268" i="47"/>
  <c r="B16" i="55"/>
  <c r="C34" i="55"/>
  <c r="C9" i="21"/>
  <c r="E9" i="21" s="1"/>
  <c r="H20" i="39"/>
  <c r="G8" i="48"/>
  <c r="AA45" i="48" s="1"/>
  <c r="H16" i="39"/>
  <c r="B41" i="55"/>
  <c r="B19" i="55"/>
  <c r="J10" i="48"/>
  <c r="AP45" i="48" s="1"/>
  <c r="AF203" i="47"/>
  <c r="AO698" i="47"/>
  <c r="AM699" i="47"/>
  <c r="AK700" i="47"/>
  <c r="AI701" i="47"/>
  <c r="AJ712" i="47"/>
  <c r="AO713" i="47"/>
  <c r="D39" i="55"/>
  <c r="AA43" i="47"/>
  <c r="C12" i="55"/>
  <c r="C16" i="55"/>
  <c r="D16" i="55" s="1"/>
  <c r="J8" i="48"/>
  <c r="AD45" i="48" s="1"/>
  <c r="I8" i="48"/>
  <c r="AC45" i="48" s="1"/>
  <c r="B10" i="55"/>
  <c r="B5" i="55"/>
  <c r="B33" i="55"/>
  <c r="B31" i="55"/>
  <c r="B66" i="55"/>
  <c r="D66" i="55" s="1"/>
  <c r="H15" i="39"/>
  <c r="F11" i="48"/>
  <c r="AR45" i="48" s="1"/>
  <c r="B30" i="55"/>
  <c r="B63" i="55"/>
  <c r="H22" i="39"/>
  <c r="H4" i="48"/>
  <c r="B36" i="55"/>
  <c r="D36" i="55" s="1"/>
  <c r="C10" i="55"/>
  <c r="C31" i="55"/>
  <c r="C24" i="55"/>
  <c r="C30" i="55"/>
  <c r="C19" i="55"/>
  <c r="AA275" i="47"/>
  <c r="C63" i="55"/>
  <c r="D63" i="55" s="1"/>
  <c r="I24" i="55" s="1"/>
  <c r="C18" i="55"/>
  <c r="C37" i="55"/>
  <c r="AN347" i="47"/>
  <c r="D38" i="55"/>
  <c r="AI203" i="47"/>
  <c r="AC235" i="47"/>
  <c r="AK235" i="47"/>
  <c r="AH251" i="47"/>
  <c r="AM725" i="47"/>
  <c r="AM726" i="47"/>
  <c r="AK727" i="47"/>
  <c r="AG729" i="47"/>
  <c r="AO729" i="47"/>
  <c r="AM730" i="47"/>
  <c r="AI732" i="47"/>
  <c r="AM733" i="47"/>
  <c r="AM734" i="47"/>
  <c r="AK735" i="47"/>
  <c r="AG737" i="47"/>
  <c r="AO737" i="47"/>
  <c r="AM738" i="47"/>
  <c r="AI740" i="47"/>
  <c r="AM742" i="47"/>
  <c r="AK743" i="47"/>
  <c r="AG745" i="47"/>
  <c r="AO745" i="47"/>
  <c r="AM746" i="47"/>
  <c r="AN749" i="47"/>
  <c r="AM750" i="47"/>
  <c r="AK751" i="47"/>
  <c r="AG753" i="47"/>
  <c r="AO753" i="47"/>
  <c r="AM754" i="47"/>
  <c r="AH756" i="47"/>
  <c r="AM757" i="47"/>
  <c r="AM758" i="47"/>
  <c r="AH760" i="47"/>
  <c r="AG761" i="47"/>
  <c r="AO761" i="47"/>
  <c r="AM762" i="47"/>
  <c r="V15" i="8"/>
  <c r="AO699" i="47"/>
  <c r="AJ713" i="47"/>
  <c r="AG703" i="47"/>
  <c r="AN704" i="47"/>
  <c r="AL705" i="47"/>
  <c r="AI706" i="47"/>
  <c r="AN708" i="47"/>
  <c r="AL711" i="47"/>
  <c r="AM719" i="47"/>
  <c r="AO722" i="47"/>
  <c r="AK724" i="47"/>
  <c r="AI725" i="47"/>
  <c r="AJ726" i="47"/>
  <c r="AM727" i="47"/>
  <c r="AK728" i="47"/>
  <c r="AG730" i="47"/>
  <c r="AO730" i="47"/>
  <c r="AK732" i="47"/>
  <c r="AI733" i="47"/>
  <c r="AJ734" i="47"/>
  <c r="AM735" i="47"/>
  <c r="AK736" i="47"/>
  <c r="AO738" i="47"/>
  <c r="AM743" i="47"/>
  <c r="AO746" i="47"/>
  <c r="AO754" i="47"/>
  <c r="AO762" i="47"/>
  <c r="AB203" i="47"/>
  <c r="AJ203" i="47"/>
  <c r="AM701" i="47"/>
  <c r="B65" i="55"/>
  <c r="AA115" i="47"/>
  <c r="AI115" i="47"/>
  <c r="C6" i="21"/>
  <c r="E6" i="21" s="1"/>
  <c r="C8" i="21"/>
  <c r="E8" i="21" s="1"/>
  <c r="C54" i="55"/>
  <c r="C66" i="55"/>
  <c r="AA139" i="47"/>
  <c r="C57" i="55"/>
  <c r="D8" i="55"/>
  <c r="D53" i="55"/>
  <c r="I16" i="55" s="1"/>
  <c r="AL235" i="47"/>
  <c r="AL702" i="47"/>
  <c r="AN705" i="47"/>
  <c r="AL706" i="47"/>
  <c r="AN716" i="47"/>
  <c r="AL717" i="47"/>
  <c r="AI722" i="47"/>
  <c r="AG723" i="47"/>
  <c r="AO723" i="47"/>
  <c r="AK725" i="47"/>
  <c r="AI726" i="47"/>
  <c r="AM728" i="47"/>
  <c r="AI730" i="47"/>
  <c r="AG731" i="47"/>
  <c r="AO731" i="47"/>
  <c r="AK733" i="47"/>
  <c r="AI734" i="47"/>
  <c r="D48" i="55"/>
  <c r="I17" i="55" s="1"/>
  <c r="B9" i="55"/>
  <c r="D9" i="55" s="1"/>
  <c r="D21" i="55"/>
  <c r="D59" i="55"/>
  <c r="D17" i="55"/>
  <c r="AI700" i="47"/>
  <c r="AJ701" i="47"/>
  <c r="AO701" i="47"/>
  <c r="C35" i="55"/>
  <c r="C67" i="55"/>
  <c r="C41" i="55"/>
  <c r="Z187" i="47"/>
  <c r="AA235" i="47"/>
  <c r="AN702" i="47"/>
  <c r="AL703" i="47"/>
  <c r="AJ704" i="47"/>
  <c r="AL707" i="47"/>
  <c r="AJ708" i="47"/>
  <c r="AG709" i="47"/>
  <c r="AK711" i="47"/>
  <c r="AL714" i="47"/>
  <c r="AI723" i="47"/>
  <c r="AG724" i="47"/>
  <c r="AO724" i="47"/>
  <c r="AO728" i="47"/>
  <c r="AO732" i="47"/>
  <c r="AO736" i="47"/>
  <c r="AI739" i="47"/>
  <c r="AG740" i="47"/>
  <c r="AO740" i="47"/>
  <c r="AK742" i="47"/>
  <c r="AG744" i="47"/>
  <c r="AO744" i="47"/>
  <c r="AM745" i="47"/>
  <c r="AI747" i="47"/>
  <c r="AG748" i="47"/>
  <c r="AO748" i="47"/>
  <c r="AK750" i="47"/>
  <c r="AH751" i="47"/>
  <c r="AH752" i="47"/>
  <c r="AO752" i="47"/>
  <c r="AM753" i="47"/>
  <c r="AI755" i="47"/>
  <c r="AG756" i="47"/>
  <c r="AO756" i="47"/>
  <c r="AK758" i="47"/>
  <c r="AG760" i="47"/>
  <c r="AO760" i="47"/>
  <c r="AJ762" i="47"/>
  <c r="AI763" i="47"/>
  <c r="AG764" i="47"/>
  <c r="AO764" i="47"/>
  <c r="AK766" i="47"/>
  <c r="AH767" i="47"/>
  <c r="AG768" i="47"/>
  <c r="AO768" i="47"/>
  <c r="AM769" i="47"/>
  <c r="AI771" i="47"/>
  <c r="AL699" i="47"/>
  <c r="AJ700" i="47"/>
  <c r="AM702" i="47"/>
  <c r="AK703" i="47"/>
  <c r="AI704" i="47"/>
  <c r="AI705" i="47"/>
  <c r="AO705" i="47"/>
  <c r="AI708" i="47"/>
  <c r="AO709" i="47"/>
  <c r="AJ711" i="47"/>
  <c r="AN712" i="47"/>
  <c r="AK717" i="47"/>
  <c r="AI718" i="47"/>
  <c r="AN723" i="47"/>
  <c r="AL724" i="47"/>
  <c r="AH726" i="47"/>
  <c r="AN727" i="47"/>
  <c r="AJ729" i="47"/>
  <c r="AN731" i="47"/>
  <c r="AL732" i="47"/>
  <c r="AH734" i="47"/>
  <c r="AN735" i="47"/>
  <c r="AJ737" i="47"/>
  <c r="AN739" i="47"/>
  <c r="AL740" i="47"/>
  <c r="AH742" i="47"/>
  <c r="AN743" i="47"/>
  <c r="AJ745" i="47"/>
  <c r="AN747" i="47"/>
  <c r="AL748" i="47"/>
  <c r="AH750" i="47"/>
  <c r="AN751" i="47"/>
  <c r="AJ753" i="47"/>
  <c r="AN755" i="47"/>
  <c r="AI757" i="47"/>
  <c r="AH758" i="47"/>
  <c r="AN759" i="47"/>
  <c r="AJ761" i="47"/>
  <c r="AI765" i="47"/>
  <c r="AH766" i="47"/>
  <c r="AN767" i="47"/>
  <c r="AJ769" i="47"/>
  <c r="AO770" i="47"/>
  <c r="AK772" i="47"/>
  <c r="AJ773" i="47"/>
  <c r="AH774" i="47"/>
  <c r="AL776" i="47"/>
  <c r="AO778" i="47"/>
  <c r="AK780" i="47"/>
  <c r="AI781" i="47"/>
  <c r="AH782" i="47"/>
  <c r="AL784" i="47"/>
  <c r="AM786" i="47"/>
  <c r="AN787" i="47"/>
  <c r="AL788" i="47"/>
  <c r="AN791" i="47"/>
  <c r="AM736" i="47"/>
  <c r="AI738" i="47"/>
  <c r="AG739" i="47"/>
  <c r="AO739" i="47"/>
  <c r="AK741" i="47"/>
  <c r="AI742" i="47"/>
  <c r="AM744" i="47"/>
  <c r="AI746" i="47"/>
  <c r="AG747" i="47"/>
  <c r="AO747" i="47"/>
  <c r="AK749" i="47"/>
  <c r="AI750" i="47"/>
  <c r="AH754" i="47"/>
  <c r="AG755" i="47"/>
  <c r="AO755" i="47"/>
  <c r="AL756" i="47"/>
  <c r="AK757" i="47"/>
  <c r="AI758" i="47"/>
  <c r="AM760" i="47"/>
  <c r="AI762" i="47"/>
  <c r="AN763" i="47"/>
  <c r="AL764" i="47"/>
  <c r="AK765" i="47"/>
  <c r="AG767" i="47"/>
  <c r="AO767" i="47"/>
  <c r="AH770" i="47"/>
  <c r="AJ771" i="47"/>
  <c r="AL772" i="47"/>
  <c r="AK773" i="47"/>
  <c r="AN775" i="47"/>
  <c r="AO775" i="47"/>
  <c r="AK777" i="47"/>
  <c r="AH778" i="47"/>
  <c r="AJ779" i="47"/>
  <c r="AO779" i="47"/>
  <c r="AL780" i="47"/>
  <c r="AK781" i="47"/>
  <c r="AN783" i="47"/>
  <c r="AO783" i="47"/>
  <c r="AK785" i="47"/>
  <c r="AM787" i="47"/>
  <c r="AO787" i="47"/>
  <c r="AM788" i="47"/>
  <c r="AO791" i="47"/>
  <c r="AJ797" i="47"/>
  <c r="AJ801" i="47"/>
  <c r="AI805" i="47"/>
  <c r="AL811" i="47"/>
  <c r="AI820" i="47"/>
  <c r="AK823" i="47"/>
  <c r="AH825" i="47"/>
  <c r="AO825" i="47"/>
  <c r="AI828" i="47"/>
  <c r="AK831" i="47"/>
  <c r="AH833" i="47"/>
  <c r="AO833" i="47"/>
  <c r="AI836" i="47"/>
  <c r="AK839" i="47"/>
  <c r="AI840" i="47"/>
  <c r="AH841" i="47"/>
  <c r="AO841" i="47"/>
  <c r="AI844" i="47"/>
  <c r="AK847" i="47"/>
  <c r="AH849" i="47"/>
  <c r="AO849" i="47"/>
  <c r="AI852" i="47"/>
  <c r="AO853" i="47"/>
  <c r="AK855" i="47"/>
  <c r="AI856" i="47"/>
  <c r="AH857" i="47"/>
  <c r="AO857" i="47"/>
  <c r="AI860" i="47"/>
  <c r="AK863" i="47"/>
  <c r="AI864" i="47"/>
  <c r="AH865" i="47"/>
  <c r="AG698" i="47"/>
  <c r="AN699" i="47"/>
  <c r="AL700" i="47"/>
  <c r="AG702" i="47"/>
  <c r="AO702" i="47"/>
  <c r="AM703" i="47"/>
  <c r="AG706" i="47"/>
  <c r="AO706" i="47"/>
  <c r="AK708" i="47"/>
  <c r="AI709" i="47"/>
  <c r="AH715" i="47"/>
  <c r="AM773" i="47"/>
  <c r="AK776" i="47"/>
  <c r="AK778" i="47"/>
  <c r="AI779" i="47"/>
  <c r="AM781" i="47"/>
  <c r="AH783" i="47"/>
  <c r="AK784" i="47"/>
  <c r="AK786" i="47"/>
  <c r="AI787" i="47"/>
  <c r="AG788" i="47"/>
  <c r="AO788" i="47"/>
  <c r="AM789" i="47"/>
  <c r="AG792" i="47"/>
  <c r="AJ794" i="47"/>
  <c r="AH795" i="47"/>
  <c r="AL797" i="47"/>
  <c r="AO799" i="47"/>
  <c r="AM804" i="47"/>
  <c r="AI809" i="47"/>
  <c r="AL821" i="47"/>
  <c r="AI822" i="47"/>
  <c r="AO822" i="47"/>
  <c r="AM823" i="47"/>
  <c r="AK824" i="47"/>
  <c r="AG826" i="47"/>
  <c r="AO826" i="47"/>
  <c r="AL829" i="47"/>
  <c r="AI830" i="47"/>
  <c r="AO830" i="47"/>
  <c r="AM831" i="47"/>
  <c r="AG834" i="47"/>
  <c r="AO834" i="47"/>
  <c r="AL837" i="47"/>
  <c r="AI838" i="47"/>
  <c r="AO838" i="47"/>
  <c r="AM839" i="47"/>
  <c r="AG842" i="47"/>
  <c r="AO842" i="47"/>
  <c r="AL845" i="47"/>
  <c r="AI846" i="47"/>
  <c r="AO846" i="47"/>
  <c r="AM847" i="47"/>
  <c r="AG850" i="47"/>
  <c r="AO850" i="47"/>
  <c r="AL853" i="47"/>
  <c r="AI854" i="47"/>
  <c r="AO854" i="47"/>
  <c r="AM855" i="47"/>
  <c r="AG858" i="47"/>
  <c r="AO858" i="47"/>
  <c r="AL861" i="47"/>
  <c r="AI862" i="47"/>
  <c r="AO862" i="47"/>
  <c r="AM863" i="47"/>
  <c r="AG866" i="47"/>
  <c r="AO866" i="47"/>
  <c r="AM867" i="47"/>
  <c r="AM869" i="47"/>
  <c r="AJ870" i="47"/>
  <c r="AO870" i="47"/>
  <c r="AM871" i="47"/>
  <c r="AG874" i="47"/>
  <c r="AO874" i="47"/>
  <c r="AM875" i="47"/>
  <c r="AH877" i="47"/>
  <c r="AI878" i="47"/>
  <c r="AO878" i="47"/>
  <c r="AM879" i="47"/>
  <c r="AG882" i="47"/>
  <c r="AO882" i="47"/>
  <c r="AM883" i="47"/>
  <c r="AH885" i="47"/>
  <c r="AI886" i="47"/>
  <c r="AO886" i="47"/>
  <c r="AM887" i="47"/>
  <c r="AK888" i="47"/>
  <c r="AG890" i="47"/>
  <c r="AO890" i="47"/>
  <c r="AM893" i="47"/>
  <c r="AJ894" i="47"/>
  <c r="AO894" i="47"/>
  <c r="AM895" i="47"/>
  <c r="AJ698" i="47"/>
  <c r="AH699" i="47"/>
  <c r="AN700" i="47"/>
  <c r="AM704" i="47"/>
  <c r="AK705" i="47"/>
  <c r="AH706" i="47"/>
  <c r="AM707" i="47"/>
  <c r="AK709" i="47"/>
  <c r="AI710" i="47"/>
  <c r="AL722" i="47"/>
  <c r="AJ723" i="47"/>
  <c r="AN725" i="47"/>
  <c r="AJ727" i="47"/>
  <c r="AH728" i="47"/>
  <c r="AL730" i="47"/>
  <c r="AJ731" i="47"/>
  <c r="AN733" i="47"/>
  <c r="AJ735" i="47"/>
  <c r="AH736" i="47"/>
  <c r="AL738" i="47"/>
  <c r="AJ739" i="47"/>
  <c r="AN741" i="47"/>
  <c r="AJ743" i="47"/>
  <c r="AH744" i="47"/>
  <c r="AL746" i="47"/>
  <c r="AJ747" i="47"/>
  <c r="AJ751" i="47"/>
  <c r="AL754" i="47"/>
  <c r="AJ755" i="47"/>
  <c r="AN757" i="47"/>
  <c r="AJ759" i="47"/>
  <c r="AL762" i="47"/>
  <c r="AJ763" i="47"/>
  <c r="AJ767" i="47"/>
  <c r="AH768" i="47"/>
  <c r="AL770" i="47"/>
  <c r="AO772" i="47"/>
  <c r="AJ775" i="47"/>
  <c r="AL778" i="47"/>
  <c r="AO780" i="47"/>
  <c r="AL782" i="47"/>
  <c r="AI783" i="47"/>
  <c r="AO784" i="47"/>
  <c r="AN785" i="47"/>
  <c r="AL786" i="47"/>
  <c r="AJ787" i="47"/>
  <c r="AH788" i="47"/>
  <c r="AJ791" i="47"/>
  <c r="AH792" i="47"/>
  <c r="AO793" i="47"/>
  <c r="AK794" i="47"/>
  <c r="AI795" i="47"/>
  <c r="AK802" i="47"/>
  <c r="AI803" i="47"/>
  <c r="AN804" i="47"/>
  <c r="AM808" i="47"/>
  <c r="AI817" i="47"/>
  <c r="AL820" i="47"/>
  <c r="AJ821" i="47"/>
  <c r="AH822" i="47"/>
  <c r="AN823" i="47"/>
  <c r="AJ825" i="47"/>
  <c r="AK763" i="47"/>
  <c r="AN765" i="47"/>
  <c r="AK767" i="47"/>
  <c r="AG769" i="47"/>
  <c r="AO769" i="47"/>
  <c r="AM770" i="47"/>
  <c r="AK771" i="47"/>
  <c r="AL773" i="47"/>
  <c r="AK775" i="47"/>
  <c r="AH776" i="47"/>
  <c r="AH777" i="47"/>
  <c r="AO777" i="47"/>
  <c r="AK779" i="47"/>
  <c r="AL781" i="47"/>
  <c r="AO781" i="47"/>
  <c r="AK783" i="47"/>
  <c r="AH784" i="47"/>
  <c r="AH785" i="47"/>
  <c r="AO785" i="47"/>
  <c r="AK787" i="47"/>
  <c r="AM790" i="47"/>
  <c r="AK791" i="47"/>
  <c r="AI792" i="47"/>
  <c r="AN794" i="47"/>
  <c r="AO800" i="47"/>
  <c r="AM806" i="47"/>
  <c r="AM816" i="47"/>
  <c r="AH819" i="47"/>
  <c r="AO819" i="47"/>
  <c r="AK821" i="47"/>
  <c r="AM824" i="47"/>
  <c r="AJ827" i="47"/>
  <c r="AO827" i="47"/>
  <c r="AM828" i="47"/>
  <c r="AK829" i="47"/>
  <c r="AN831" i="47"/>
  <c r="AM832" i="47"/>
  <c r="AK835" i="47"/>
  <c r="AO835" i="47"/>
  <c r="AM836" i="47"/>
  <c r="AK837" i="47"/>
  <c r="AN839" i="47"/>
  <c r="AM840" i="47"/>
  <c r="AK843" i="47"/>
  <c r="AO843" i="47"/>
  <c r="AM844" i="47"/>
  <c r="AK845" i="47"/>
  <c r="AN847" i="47"/>
  <c r="AM848" i="47"/>
  <c r="AK851" i="47"/>
  <c r="AO851" i="47"/>
  <c r="AM852" i="47"/>
  <c r="AK853" i="47"/>
  <c r="AN855" i="47"/>
  <c r="AM856" i="47"/>
  <c r="AK857" i="47"/>
  <c r="AK859" i="47"/>
  <c r="AO859" i="47"/>
  <c r="AM860" i="47"/>
  <c r="AK861" i="47"/>
  <c r="AN863" i="47"/>
  <c r="AM864" i="47"/>
  <c r="AK865" i="47"/>
  <c r="AK867" i="47"/>
  <c r="AO867" i="47"/>
  <c r="AM868" i="47"/>
  <c r="AK869" i="47"/>
  <c r="AN871" i="47"/>
  <c r="AM872" i="47"/>
  <c r="AK873" i="47"/>
  <c r="AK875" i="47"/>
  <c r="AO875" i="47"/>
  <c r="AM876" i="47"/>
  <c r="AK877" i="47"/>
  <c r="AN879" i="47"/>
  <c r="AM880" i="47"/>
  <c r="AK881" i="47"/>
  <c r="AK883" i="47"/>
  <c r="AM884" i="47"/>
  <c r="AK885" i="47"/>
  <c r="AG887" i="47"/>
  <c r="AO887" i="47"/>
  <c r="AM888" i="47"/>
  <c r="AK889" i="47"/>
  <c r="AL698" i="47"/>
  <c r="AN701" i="47"/>
  <c r="AK702" i="47"/>
  <c r="AI703" i="47"/>
  <c r="AG704" i="47"/>
  <c r="AO704" i="47"/>
  <c r="AM705" i="47"/>
  <c r="AK706" i="47"/>
  <c r="AI707" i="47"/>
  <c r="AM708" i="47"/>
  <c r="AJ720" i="47"/>
  <c r="AH725" i="47"/>
  <c r="AN726" i="47"/>
  <c r="AJ728" i="47"/>
  <c r="AH729" i="47"/>
  <c r="AL731" i="47"/>
  <c r="AH733" i="47"/>
  <c r="AN734" i="47"/>
  <c r="AJ736" i="47"/>
  <c r="AH737" i="47"/>
  <c r="AL739" i="47"/>
  <c r="AH741" i="47"/>
  <c r="AN742" i="47"/>
  <c r="AJ744" i="47"/>
  <c r="AH745" i="47"/>
  <c r="AL747" i="47"/>
  <c r="AI748" i="47"/>
  <c r="AI749" i="47"/>
  <c r="AN750" i="47"/>
  <c r="AJ752" i="47"/>
  <c r="AH753" i="47"/>
  <c r="AI756" i="47"/>
  <c r="AH757" i="47"/>
  <c r="AK759" i="47"/>
  <c r="AJ760" i="47"/>
  <c r="AH761" i="47"/>
  <c r="AN762" i="47"/>
  <c r="AO765" i="47"/>
  <c r="AN766" i="47"/>
  <c r="AJ768" i="47"/>
  <c r="AH769" i="47"/>
  <c r="AI772" i="47"/>
  <c r="AO773" i="47"/>
  <c r="AL775" i="47"/>
  <c r="AJ776" i="47"/>
  <c r="AN778" i="47"/>
  <c r="AJ780" i="47"/>
  <c r="AN782" i="47"/>
  <c r="AJ784" i="47"/>
  <c r="AN786" i="47"/>
  <c r="AG789" i="47"/>
  <c r="AN790" i="47"/>
  <c r="AL791" i="47"/>
  <c r="AG793" i="47"/>
  <c r="AH796" i="47"/>
  <c r="AO774" i="47"/>
  <c r="AO790" i="47"/>
  <c r="AO892" i="47"/>
  <c r="AO900" i="47"/>
  <c r="AH794" i="47"/>
  <c r="AM796" i="47"/>
  <c r="AM797" i="47"/>
  <c r="AM798" i="47"/>
  <c r="AO798" i="47"/>
  <c r="AM799" i="47"/>
  <c r="AN802" i="47"/>
  <c r="AN806" i="47"/>
  <c r="AH812" i="47"/>
  <c r="AJ819" i="47"/>
  <c r="AO820" i="47"/>
  <c r="AN821" i="47"/>
  <c r="AI824" i="47"/>
  <c r="AN825" i="47"/>
  <c r="AL826" i="47"/>
  <c r="AO828" i="47"/>
  <c r="AN829" i="47"/>
  <c r="AK832" i="47"/>
  <c r="AN833" i="47"/>
  <c r="AL834" i="47"/>
  <c r="AO836" i="47"/>
  <c r="AN837" i="47"/>
  <c r="AK840" i="47"/>
  <c r="AN841" i="47"/>
  <c r="AL842" i="47"/>
  <c r="AO844" i="47"/>
  <c r="AN845" i="47"/>
  <c r="AK848" i="47"/>
  <c r="AN849" i="47"/>
  <c r="AL850" i="47"/>
  <c r="AO852" i="47"/>
  <c r="AN853" i="47"/>
  <c r="AK856" i="47"/>
  <c r="AN857" i="47"/>
  <c r="AL858" i="47"/>
  <c r="AO860" i="47"/>
  <c r="AN861" i="47"/>
  <c r="AH864" i="47"/>
  <c r="AN865" i="47"/>
  <c r="AL866" i="47"/>
  <c r="AO868" i="47"/>
  <c r="AN869" i="47"/>
  <c r="AL872" i="47"/>
  <c r="AN873" i="47"/>
  <c r="AL874" i="47"/>
  <c r="AO876" i="47"/>
  <c r="AN877" i="47"/>
  <c r="AL878" i="47"/>
  <c r="AL880" i="47"/>
  <c r="AN881" i="47"/>
  <c r="AL882" i="47"/>
  <c r="AO884" i="47"/>
  <c r="AN885" i="47"/>
  <c r="AL886" i="47"/>
  <c r="AO888" i="47"/>
  <c r="AN889" i="47"/>
  <c r="AL890" i="47"/>
  <c r="AJ891" i="47"/>
  <c r="AN893" i="47"/>
  <c r="AL894" i="47"/>
  <c r="AL896" i="47"/>
  <c r="AN897" i="47"/>
  <c r="AL898" i="47"/>
  <c r="AH900" i="47"/>
  <c r="AL902" i="47"/>
  <c r="AM904" i="47"/>
  <c r="AN905" i="47"/>
  <c r="AL906" i="47"/>
  <c r="AJ907" i="47"/>
  <c r="AL910" i="47"/>
  <c r="AL912" i="47"/>
  <c r="AN913" i="47"/>
  <c r="AL914" i="47"/>
  <c r="AO865" i="47"/>
  <c r="AI868" i="47"/>
  <c r="AG869" i="47"/>
  <c r="AO869" i="47"/>
  <c r="AK871" i="47"/>
  <c r="AI872" i="47"/>
  <c r="AH873" i="47"/>
  <c r="AO873" i="47"/>
  <c r="AI876" i="47"/>
  <c r="AM877" i="47"/>
  <c r="AO877" i="47"/>
  <c r="AJ879" i="47"/>
  <c r="AI880" i="47"/>
  <c r="AI881" i="47"/>
  <c r="AO881" i="47"/>
  <c r="AI884" i="47"/>
  <c r="AM885" i="47"/>
  <c r="AO885" i="47"/>
  <c r="AJ887" i="47"/>
  <c r="AI888" i="47"/>
  <c r="AI889" i="47"/>
  <c r="AO889" i="47"/>
  <c r="AI892" i="47"/>
  <c r="AL893" i="47"/>
  <c r="AO893" i="47"/>
  <c r="AJ895" i="47"/>
  <c r="AI896" i="47"/>
  <c r="AI897" i="47"/>
  <c r="AO897" i="47"/>
  <c r="AK899" i="47"/>
  <c r="AN901" i="47"/>
  <c r="AO901" i="47"/>
  <c r="AK903" i="47"/>
  <c r="AI904" i="47"/>
  <c r="AJ905" i="47"/>
  <c r="AO905" i="47"/>
  <c r="AM906" i="47"/>
  <c r="AN909" i="47"/>
  <c r="AO909" i="47"/>
  <c r="AJ911" i="47"/>
  <c r="AI912" i="47"/>
  <c r="AI913" i="47"/>
  <c r="AO913" i="47"/>
  <c r="AM914" i="47"/>
  <c r="AI916" i="47"/>
  <c r="AG917" i="47"/>
  <c r="AO917" i="47"/>
  <c r="AI920" i="47"/>
  <c r="AI921" i="47"/>
  <c r="AO921" i="47"/>
  <c r="AM922" i="47"/>
  <c r="AI924" i="47"/>
  <c r="AM925" i="47"/>
  <c r="AO925" i="47"/>
  <c r="AM928" i="47"/>
  <c r="AG929" i="47"/>
  <c r="AO929" i="47"/>
  <c r="AM930" i="47"/>
  <c r="AI932" i="47"/>
  <c r="AM933" i="47"/>
  <c r="AO933" i="47"/>
  <c r="AK935" i="47"/>
  <c r="AI936" i="47"/>
  <c r="AG937" i="47"/>
  <c r="AO937" i="47"/>
  <c r="AM938" i="47"/>
  <c r="AI940" i="47"/>
  <c r="AM941" i="47"/>
  <c r="AO941" i="47"/>
  <c r="AK943" i="47"/>
  <c r="AI944" i="47"/>
  <c r="AG945" i="47"/>
  <c r="AO945" i="47"/>
  <c r="AM946" i="47"/>
  <c r="AH948" i="47"/>
  <c r="AM949" i="47"/>
  <c r="AO949" i="47"/>
  <c r="AK951" i="47"/>
  <c r="AI952" i="47"/>
  <c r="AG953" i="47"/>
  <c r="AO953" i="47"/>
  <c r="AM954" i="47"/>
  <c r="AI956" i="47"/>
  <c r="AH957" i="47"/>
  <c r="AO957" i="47"/>
  <c r="AG716" i="47"/>
  <c r="AO716" i="47"/>
  <c r="AJ722" i="47"/>
  <c r="AN724" i="47"/>
  <c r="AL725" i="47"/>
  <c r="AH727" i="47"/>
  <c r="AL729" i="47"/>
  <c r="AJ730" i="47"/>
  <c r="AN732" i="47"/>
  <c r="AL733" i="47"/>
  <c r="AH735" i="47"/>
  <c r="AL737" i="47"/>
  <c r="AJ738" i="47"/>
  <c r="AN740" i="47"/>
  <c r="AL741" i="47"/>
  <c r="AH743" i="47"/>
  <c r="AL745" i="47"/>
  <c r="AJ746" i="47"/>
  <c r="AN748" i="47"/>
  <c r="AL749" i="47"/>
  <c r="AO751" i="47"/>
  <c r="AL753" i="47"/>
  <c r="AJ754" i="47"/>
  <c r="AN756" i="47"/>
  <c r="AL757" i="47"/>
  <c r="AH759" i="47"/>
  <c r="AO763" i="47"/>
  <c r="AN764" i="47"/>
  <c r="AL765" i="47"/>
  <c r="AJ766" i="47"/>
  <c r="AJ770" i="47"/>
  <c r="AN772" i="47"/>
  <c r="AJ774" i="47"/>
  <c r="AJ778" i="47"/>
  <c r="AN780" i="47"/>
  <c r="AJ782" i="47"/>
  <c r="AN784" i="47"/>
  <c r="AI786" i="47"/>
  <c r="AH787" i="47"/>
  <c r="AN788" i="47"/>
  <c r="AL789" i="47"/>
  <c r="AJ790" i="47"/>
  <c r="AH791" i="47"/>
  <c r="AI794" i="47"/>
  <c r="AO795" i="47"/>
  <c r="AL804" i="47"/>
  <c r="AL819" i="47"/>
  <c r="AO821" i="47"/>
  <c r="AN822" i="47"/>
  <c r="AL823" i="47"/>
  <c r="AJ824" i="47"/>
  <c r="AL827" i="47"/>
  <c r="AO829" i="47"/>
  <c r="AN830" i="47"/>
  <c r="AL831" i="47"/>
  <c r="AJ832" i="47"/>
  <c r="AL835" i="47"/>
  <c r="AO837" i="47"/>
  <c r="AN838" i="47"/>
  <c r="AL839" i="47"/>
  <c r="AG898" i="47"/>
  <c r="AO898" i="47"/>
  <c r="AM899" i="47"/>
  <c r="AH901" i="47"/>
  <c r="AK902" i="47"/>
  <c r="AO902" i="47"/>
  <c r="AM903" i="47"/>
  <c r="AK904" i="47"/>
  <c r="AN906" i="47"/>
  <c r="AM907" i="47"/>
  <c r="AH909" i="47"/>
  <c r="AJ910" i="47"/>
  <c r="AO910" i="47"/>
  <c r="AM911" i="47"/>
  <c r="AK912" i="47"/>
  <c r="AG914" i="47"/>
  <c r="AO914" i="47"/>
  <c r="AM915" i="47"/>
  <c r="AM917" i="47"/>
  <c r="AJ918" i="47"/>
  <c r="AO918" i="47"/>
  <c r="AM919" i="47"/>
  <c r="AK920" i="47"/>
  <c r="AG922" i="47"/>
  <c r="AO922" i="47"/>
  <c r="AM923" i="47"/>
  <c r="AK926" i="47"/>
  <c r="AO926" i="47"/>
  <c r="AM927" i="47"/>
  <c r="AK928" i="47"/>
  <c r="AN930" i="47"/>
  <c r="AM931" i="47"/>
  <c r="AJ934" i="47"/>
  <c r="AO934" i="47"/>
  <c r="AM935" i="47"/>
  <c r="AK936" i="47"/>
  <c r="AG938" i="47"/>
  <c r="AO938" i="47"/>
  <c r="AM939" i="47"/>
  <c r="AG942" i="47"/>
  <c r="AO942" i="47"/>
  <c r="AM943" i="47"/>
  <c r="AK944" i="47"/>
  <c r="AG946" i="47"/>
  <c r="AO946" i="47"/>
  <c r="AM947" i="47"/>
  <c r="AG950" i="47"/>
  <c r="AO950" i="47"/>
  <c r="AM951" i="47"/>
  <c r="AK952" i="47"/>
  <c r="AG954" i="47"/>
  <c r="AO954" i="47"/>
  <c r="AM955" i="47"/>
  <c r="AK956" i="47"/>
  <c r="AJ958" i="47"/>
  <c r="AO958" i="47"/>
  <c r="AM959" i="47"/>
  <c r="AK960" i="47"/>
  <c r="AG962" i="47"/>
  <c r="AO962" i="47"/>
  <c r="AM963" i="47"/>
  <c r="AK964" i="47"/>
  <c r="AJ966" i="47"/>
  <c r="AO966" i="47"/>
  <c r="AK968" i="47"/>
  <c r="AG970" i="47"/>
  <c r="AO970" i="47"/>
  <c r="AM971" i="47"/>
  <c r="AK972" i="47"/>
  <c r="AJ974" i="47"/>
  <c r="AO974" i="47"/>
  <c r="AK976" i="47"/>
  <c r="AG978" i="47"/>
  <c r="AO978" i="47"/>
  <c r="AK980" i="47"/>
  <c r="AJ982" i="47"/>
  <c r="AO982" i="47"/>
  <c r="AK984" i="47"/>
  <c r="AG986" i="47"/>
  <c r="AO986" i="47"/>
  <c r="AL828" i="47"/>
  <c r="AJ829" i="47"/>
  <c r="AH830" i="47"/>
  <c r="AJ833" i="47"/>
  <c r="AL836" i="47"/>
  <c r="AJ837" i="47"/>
  <c r="AH838" i="47"/>
  <c r="AJ841" i="47"/>
  <c r="AL844" i="47"/>
  <c r="AJ845" i="47"/>
  <c r="AH846" i="47"/>
  <c r="AJ849" i="47"/>
  <c r="AL852" i="47"/>
  <c r="AJ853" i="47"/>
  <c r="AH854" i="47"/>
  <c r="AJ857" i="47"/>
  <c r="AL860" i="47"/>
  <c r="AJ861" i="47"/>
  <c r="AH862" i="47"/>
  <c r="AJ865" i="47"/>
  <c r="AH866" i="47"/>
  <c r="AL868" i="47"/>
  <c r="AJ869" i="47"/>
  <c r="AH870" i="47"/>
  <c r="AJ873" i="47"/>
  <c r="AH874" i="47"/>
  <c r="AK876" i="47"/>
  <c r="AJ877" i="47"/>
  <c r="AH878" i="47"/>
  <c r="AJ881" i="47"/>
  <c r="AH882" i="47"/>
  <c r="AK884" i="47"/>
  <c r="AJ885" i="47"/>
  <c r="AH886" i="47"/>
  <c r="AJ889" i="47"/>
  <c r="AH890" i="47"/>
  <c r="AK892" i="47"/>
  <c r="AJ893" i="47"/>
  <c r="AH894" i="47"/>
  <c r="AJ897" i="47"/>
  <c r="AH898" i="47"/>
  <c r="AK900" i="47"/>
  <c r="AJ901" i="47"/>
  <c r="AH902" i="47"/>
  <c r="AN903" i="47"/>
  <c r="AO906" i="47"/>
  <c r="AJ909" i="47"/>
  <c r="AH910" i="47"/>
  <c r="AN911" i="47"/>
  <c r="AJ913" i="47"/>
  <c r="AH914" i="47"/>
  <c r="AJ917" i="47"/>
  <c r="AH918" i="47"/>
  <c r="AN919" i="47"/>
  <c r="AJ921" i="47"/>
  <c r="AH922" i="47"/>
  <c r="AL924" i="47"/>
  <c r="AJ925" i="47"/>
  <c r="AH926" i="47"/>
  <c r="AN927" i="47"/>
  <c r="AJ929" i="47"/>
  <c r="AO930" i="47"/>
  <c r="AJ933" i="47"/>
  <c r="AH934" i="47"/>
  <c r="AN935" i="47"/>
  <c r="AJ937" i="47"/>
  <c r="AH938" i="47"/>
  <c r="AL940" i="47"/>
  <c r="AJ941" i="47"/>
  <c r="AH942" i="47"/>
  <c r="AN943" i="47"/>
  <c r="AJ945" i="47"/>
  <c r="AH946" i="47"/>
  <c r="AL948" i="47"/>
  <c r="AK891" i="47"/>
  <c r="AM892" i="47"/>
  <c r="AK893" i="47"/>
  <c r="AN895" i="47"/>
  <c r="AM896" i="47"/>
  <c r="AK897" i="47"/>
  <c r="AL899" i="47"/>
  <c r="AM900" i="47"/>
  <c r="AK901" i="47"/>
  <c r="AG903" i="47"/>
  <c r="AO903" i="47"/>
  <c r="AK905" i="47"/>
  <c r="AL907" i="47"/>
  <c r="AM908" i="47"/>
  <c r="AK909" i="47"/>
  <c r="AI910" i="47"/>
  <c r="AM912" i="47"/>
  <c r="AK913" i="47"/>
  <c r="AK915" i="47"/>
  <c r="AM916" i="47"/>
  <c r="AK917" i="47"/>
  <c r="AI918" i="47"/>
  <c r="AM920" i="47"/>
  <c r="AK921" i="47"/>
  <c r="AK923" i="47"/>
  <c r="AO923" i="47"/>
  <c r="AM924" i="47"/>
  <c r="AK925" i="47"/>
  <c r="AI926" i="47"/>
  <c r="AL929" i="47"/>
  <c r="AL931" i="47"/>
  <c r="AO931" i="47"/>
  <c r="AM932" i="47"/>
  <c r="AK933" i="47"/>
  <c r="AI934" i="47"/>
  <c r="AM936" i="47"/>
  <c r="AK937" i="47"/>
  <c r="AK939" i="47"/>
  <c r="AO939" i="47"/>
  <c r="AM940" i="47"/>
  <c r="AK941" i="47"/>
  <c r="AI942" i="47"/>
  <c r="AM944" i="47"/>
  <c r="AK945" i="47"/>
  <c r="AK947" i="47"/>
  <c r="AO947" i="47"/>
  <c r="AM948" i="47"/>
  <c r="AK949" i="47"/>
  <c r="AI950" i="47"/>
  <c r="AM952" i="47"/>
  <c r="AK953" i="47"/>
  <c r="AI954" i="47"/>
  <c r="AM956" i="47"/>
  <c r="AK957" i="47"/>
  <c r="AI958" i="47"/>
  <c r="AM960" i="47"/>
  <c r="AK961" i="47"/>
  <c r="AK963" i="47"/>
  <c r="AM964" i="47"/>
  <c r="AI966" i="47"/>
  <c r="AM968" i="47"/>
  <c r="AK969" i="47"/>
  <c r="AL971" i="47"/>
  <c r="AM972" i="47"/>
  <c r="AI974" i="47"/>
  <c r="AK799" i="47"/>
  <c r="AM802" i="47"/>
  <c r="AJ814" i="47"/>
  <c r="AN820" i="47"/>
  <c r="AH823" i="47"/>
  <c r="AJ826" i="47"/>
  <c r="AN828" i="47"/>
  <c r="AH831" i="47"/>
  <c r="AJ834" i="47"/>
  <c r="AN836" i="47"/>
  <c r="AH839" i="47"/>
  <c r="AJ842" i="47"/>
  <c r="AH843" i="47"/>
  <c r="AN844" i="47"/>
  <c r="AH847" i="47"/>
  <c r="AJ850" i="47"/>
  <c r="AH851" i="47"/>
  <c r="AN852" i="47"/>
  <c r="AH855" i="47"/>
  <c r="AJ858" i="47"/>
  <c r="AH859" i="47"/>
  <c r="AN860" i="47"/>
  <c r="AH863" i="47"/>
  <c r="AJ866" i="47"/>
  <c r="AH867" i="47"/>
  <c r="AN868" i="47"/>
  <c r="AH871" i="47"/>
  <c r="AJ874" i="47"/>
  <c r="AH875" i="47"/>
  <c r="AN876" i="47"/>
  <c r="AJ878" i="47"/>
  <c r="AH879" i="47"/>
  <c r="AN880" i="47"/>
  <c r="AI882" i="47"/>
  <c r="AH883" i="47"/>
  <c r="AN884" i="47"/>
  <c r="AJ886" i="47"/>
  <c r="AN888" i="47"/>
  <c r="AI890" i="47"/>
  <c r="AH891" i="47"/>
  <c r="AN892" i="47"/>
  <c r="AH895" i="47"/>
  <c r="AN896" i="47"/>
  <c r="AI898" i="47"/>
  <c r="AH899" i="47"/>
  <c r="AN900" i="47"/>
  <c r="AJ902" i="47"/>
  <c r="AN904" i="47"/>
  <c r="AI906" i="47"/>
  <c r="AH907" i="47"/>
  <c r="AN908" i="47"/>
  <c r="AL909" i="47"/>
  <c r="AH911" i="47"/>
  <c r="AN912" i="47"/>
  <c r="AI914" i="47"/>
  <c r="AH915" i="47"/>
  <c r="AN916" i="47"/>
  <c r="AL917" i="47"/>
  <c r="AH919" i="47"/>
  <c r="AN920" i="47"/>
  <c r="AO908" i="47"/>
  <c r="AO916" i="47"/>
  <c r="AO924" i="47"/>
  <c r="AO932" i="47"/>
  <c r="AO940" i="47"/>
  <c r="AO948" i="47"/>
  <c r="AO952" i="47"/>
  <c r="AO956" i="47"/>
  <c r="AO964" i="47"/>
  <c r="AO972" i="47"/>
  <c r="AO976" i="47"/>
  <c r="AO980" i="47"/>
  <c r="AO984" i="47"/>
  <c r="AO988" i="47"/>
  <c r="AO992" i="47"/>
  <c r="AJ840" i="47"/>
  <c r="AL843" i="47"/>
  <c r="AO845" i="47"/>
  <c r="AN846" i="47"/>
  <c r="AL847" i="47"/>
  <c r="AJ848" i="47"/>
  <c r="AL851" i="47"/>
  <c r="AJ852" i="47"/>
  <c r="AN854" i="47"/>
  <c r="AL855" i="47"/>
  <c r="AJ856" i="47"/>
  <c r="AL859" i="47"/>
  <c r="AO861" i="47"/>
  <c r="AN862" i="47"/>
  <c r="AL863" i="47"/>
  <c r="AJ864" i="47"/>
  <c r="AL867" i="47"/>
  <c r="AJ868" i="47"/>
  <c r="AN870" i="47"/>
  <c r="AL871" i="47"/>
  <c r="AJ872" i="47"/>
  <c r="AL875" i="47"/>
  <c r="AJ876" i="47"/>
  <c r="AL879" i="47"/>
  <c r="AJ880" i="47"/>
  <c r="AL883" i="47"/>
  <c r="AJ884" i="47"/>
  <c r="AL887" i="47"/>
  <c r="AJ888" i="47"/>
  <c r="AL891" i="47"/>
  <c r="AL895" i="47"/>
  <c r="AJ896" i="47"/>
  <c r="AN898" i="47"/>
  <c r="AI900" i="47"/>
  <c r="AL903" i="47"/>
  <c r="AJ904" i="47"/>
  <c r="AH905" i="47"/>
  <c r="AI908" i="47"/>
  <c r="AL911" i="47"/>
  <c r="AJ912" i="47"/>
  <c r="AH913" i="47"/>
  <c r="AL915" i="47"/>
  <c r="AJ916" i="47"/>
  <c r="AL919" i="47"/>
  <c r="AJ920" i="47"/>
  <c r="AH921" i="47"/>
  <c r="AL923" i="47"/>
  <c r="AJ924" i="47"/>
  <c r="AL927" i="47"/>
  <c r="AJ928" i="47"/>
  <c r="AH929" i="47"/>
  <c r="AJ932" i="47"/>
  <c r="AN934" i="47"/>
  <c r="AL935" i="47"/>
  <c r="AJ936" i="47"/>
  <c r="AH937" i="47"/>
  <c r="AL939" i="47"/>
  <c r="AJ940" i="47"/>
  <c r="AN942" i="47"/>
  <c r="AL943" i="47"/>
  <c r="AJ944" i="47"/>
  <c r="AH945" i="47"/>
  <c r="AL947" i="47"/>
  <c r="AI948" i="47"/>
  <c r="AL951" i="47"/>
  <c r="AJ952" i="47"/>
  <c r="AH953" i="47"/>
  <c r="AL955" i="47"/>
  <c r="AJ956" i="47"/>
  <c r="AL959" i="47"/>
  <c r="AJ960" i="47"/>
  <c r="AH961" i="47"/>
  <c r="AI964" i="47"/>
  <c r="AH965" i="47"/>
  <c r="AL967" i="47"/>
  <c r="AH969" i="47"/>
  <c r="AJ972" i="47"/>
  <c r="AH973" i="47"/>
  <c r="AM975" i="47"/>
  <c r="AI977" i="47"/>
  <c r="AI981" i="47"/>
  <c r="AL983" i="47"/>
  <c r="AH985" i="47"/>
  <c r="AL987" i="47"/>
  <c r="AK988" i="47"/>
  <c r="AJ990" i="47"/>
  <c r="AO990" i="47"/>
  <c r="AK992" i="47"/>
  <c r="AG994" i="47"/>
  <c r="AO994" i="47"/>
  <c r="AK996" i="47"/>
  <c r="AJ998" i="47"/>
  <c r="AO998" i="47"/>
  <c r="AK1000" i="47"/>
  <c r="AG1002" i="47"/>
  <c r="AO1002" i="47"/>
  <c r="AK1004" i="47"/>
  <c r="AH1006" i="47"/>
  <c r="AO1006" i="47"/>
  <c r="AK1008" i="47"/>
  <c r="AG1010" i="47"/>
  <c r="AO1010" i="47"/>
  <c r="AK1012" i="47"/>
  <c r="AI1014" i="47"/>
  <c r="AO1014" i="47"/>
  <c r="AK1016" i="47"/>
  <c r="AG1018" i="47"/>
  <c r="AO1018" i="47"/>
  <c r="AK1020" i="47"/>
  <c r="AI1022" i="47"/>
  <c r="AO1022" i="47"/>
  <c r="AM1023" i="47"/>
  <c r="AG1026" i="47"/>
  <c r="AO1026" i="47"/>
  <c r="AM1027" i="47"/>
  <c r="AK1028" i="47"/>
  <c r="AI1030" i="47"/>
  <c r="AO1030" i="47"/>
  <c r="AM1031" i="47"/>
  <c r="AG1034" i="47"/>
  <c r="AO1034" i="47"/>
  <c r="AM1035" i="47"/>
  <c r="AK1036" i="47"/>
  <c r="AI1038" i="47"/>
  <c r="AO1038" i="47"/>
  <c r="AM1039" i="47"/>
  <c r="AI1041" i="47"/>
  <c r="AG1042" i="47"/>
  <c r="AO1042" i="47"/>
  <c r="AK1044" i="47"/>
  <c r="AI1046" i="47"/>
  <c r="AO1046" i="47"/>
  <c r="AM1047" i="47"/>
  <c r="AI1049" i="47"/>
  <c r="AG1050" i="47"/>
  <c r="AO1050" i="47"/>
  <c r="AK1052" i="47"/>
  <c r="AI1054" i="47"/>
  <c r="AO1054" i="47"/>
  <c r="AM1055" i="47"/>
  <c r="AI1057" i="47"/>
  <c r="AG1058" i="47"/>
  <c r="AO1058" i="47"/>
  <c r="AM1059" i="47"/>
  <c r="AH1061" i="47"/>
  <c r="AO1062" i="47"/>
  <c r="AM1063" i="47"/>
  <c r="AO1066" i="47"/>
  <c r="AM1067" i="47"/>
  <c r="AO1070" i="47"/>
  <c r="AO1074" i="47"/>
  <c r="AO1078" i="47"/>
  <c r="AJ949" i="47"/>
  <c r="AH950" i="47"/>
  <c r="AN951" i="47"/>
  <c r="AJ953" i="47"/>
  <c r="AH954" i="47"/>
  <c r="AN955" i="47"/>
  <c r="AM957" i="47"/>
  <c r="AH958" i="47"/>
  <c r="AN959" i="47"/>
  <c r="AJ961" i="47"/>
  <c r="AH962" i="47"/>
  <c r="AJ965" i="47"/>
  <c r="AN967" i="47"/>
  <c r="AJ969" i="47"/>
  <c r="AH970" i="47"/>
  <c r="AN971" i="47"/>
  <c r="AJ973" i="47"/>
  <c r="AN975" i="47"/>
  <c r="AJ977" i="47"/>
  <c r="AN979" i="47"/>
  <c r="AJ981" i="47"/>
  <c r="AN983" i="47"/>
  <c r="AJ985" i="47"/>
  <c r="AN987" i="47"/>
  <c r="AK989" i="47"/>
  <c r="AN991" i="47"/>
  <c r="AJ993" i="47"/>
  <c r="AN995" i="47"/>
  <c r="AJ997" i="47"/>
  <c r="AN999" i="47"/>
  <c r="AJ1001" i="47"/>
  <c r="AN1003" i="47"/>
  <c r="AJ1005" i="47"/>
  <c r="AN1007" i="47"/>
  <c r="AJ1009" i="47"/>
  <c r="AN1011" i="47"/>
  <c r="AJ1013" i="47"/>
  <c r="AN1015" i="47"/>
  <c r="AJ1017" i="47"/>
  <c r="AN1019" i="47"/>
  <c r="AL1021" i="47"/>
  <c r="AL1024" i="47"/>
  <c r="AJ1025" i="47"/>
  <c r="AH1026" i="47"/>
  <c r="AN1027" i="47"/>
  <c r="AL1029" i="47"/>
  <c r="AH1030" i="47"/>
  <c r="AJ1033" i="47"/>
  <c r="AH1034" i="47"/>
  <c r="AN1035" i="47"/>
  <c r="AL1037" i="47"/>
  <c r="AH1038" i="47"/>
  <c r="AL1040" i="47"/>
  <c r="AJ1041" i="47"/>
  <c r="AN1043" i="47"/>
  <c r="AL1045" i="47"/>
  <c r="AH1046" i="47"/>
  <c r="AL1048" i="47"/>
  <c r="AJ1049" i="47"/>
  <c r="AH1050" i="47"/>
  <c r="AN1051" i="47"/>
  <c r="AL1053" i="47"/>
  <c r="AH1054" i="47"/>
  <c r="AL1056" i="47"/>
  <c r="AJ1057" i="47"/>
  <c r="AH1058" i="47"/>
  <c r="AL1061" i="47"/>
  <c r="AH1062" i="47"/>
  <c r="AL1064" i="47"/>
  <c r="AJ1065" i="47"/>
  <c r="AJ1069" i="47"/>
  <c r="AN1071" i="47"/>
  <c r="AL1072" i="47"/>
  <c r="AJ1073" i="47"/>
  <c r="AH1074" i="47"/>
  <c r="AJ1077" i="47"/>
  <c r="AH1078" i="47"/>
  <c r="AN1079" i="47"/>
  <c r="AL1080" i="47"/>
  <c r="AK1086" i="47"/>
  <c r="AM976" i="47"/>
  <c r="AK977" i="47"/>
  <c r="AI978" i="47"/>
  <c r="AL979" i="47"/>
  <c r="AM980" i="47"/>
  <c r="AI982" i="47"/>
  <c r="AM984" i="47"/>
  <c r="AI986" i="47"/>
  <c r="AK987" i="47"/>
  <c r="AM988" i="47"/>
  <c r="AI990" i="47"/>
  <c r="AM992" i="47"/>
  <c r="AI994" i="47"/>
  <c r="AM996" i="47"/>
  <c r="AI998" i="47"/>
  <c r="AM1000" i="47"/>
  <c r="AI1002" i="47"/>
  <c r="AM1004" i="47"/>
  <c r="AI1006" i="47"/>
  <c r="AG1007" i="47"/>
  <c r="AO1007" i="47"/>
  <c r="AM1008" i="47"/>
  <c r="AI1010" i="47"/>
  <c r="AM1012" i="47"/>
  <c r="AG1015" i="47"/>
  <c r="AO1015" i="47"/>
  <c r="AM1016" i="47"/>
  <c r="AI1018" i="47"/>
  <c r="AM1020" i="47"/>
  <c r="AK1021" i="47"/>
  <c r="AG1023" i="47"/>
  <c r="AO1023" i="47"/>
  <c r="AM1024" i="47"/>
  <c r="AK1025" i="47"/>
  <c r="AI1026" i="47"/>
  <c r="AM1028" i="47"/>
  <c r="AK1029" i="47"/>
  <c r="AG1031" i="47"/>
  <c r="AO1031" i="47"/>
  <c r="AM1032" i="47"/>
  <c r="AK1033" i="47"/>
  <c r="AI1034" i="47"/>
  <c r="AM1036" i="47"/>
  <c r="AK1037" i="47"/>
  <c r="AG1039" i="47"/>
  <c r="AO1039" i="47"/>
  <c r="AM1040" i="47"/>
  <c r="AK1041" i="47"/>
  <c r="AI1042" i="47"/>
  <c r="AM1044" i="47"/>
  <c r="AK1045" i="47"/>
  <c r="AG1047" i="47"/>
  <c r="AO1047" i="47"/>
  <c r="AM1048" i="47"/>
  <c r="AK1049" i="47"/>
  <c r="AI1050" i="47"/>
  <c r="AM1051" i="47"/>
  <c r="AM1052" i="47"/>
  <c r="AK1053" i="47"/>
  <c r="AG1055" i="47"/>
  <c r="AO1055" i="47"/>
  <c r="AM1056" i="47"/>
  <c r="AK1057" i="47"/>
  <c r="AJ1059" i="47"/>
  <c r="AM1060" i="47"/>
  <c r="AK1061" i="47"/>
  <c r="AG1063" i="47"/>
  <c r="AO1063" i="47"/>
  <c r="AM1064" i="47"/>
  <c r="AK1065" i="47"/>
  <c r="AM1068" i="47"/>
  <c r="AK1069" i="47"/>
  <c r="AK1071" i="47"/>
  <c r="AO1071" i="47"/>
  <c r="AM1072" i="47"/>
  <c r="AJ922" i="47"/>
  <c r="AH923" i="47"/>
  <c r="AN924" i="47"/>
  <c r="AL925" i="47"/>
  <c r="AO927" i="47"/>
  <c r="AN928" i="47"/>
  <c r="AJ930" i="47"/>
  <c r="AH931" i="47"/>
  <c r="AN932" i="47"/>
  <c r="AL933" i="47"/>
  <c r="AH935" i="47"/>
  <c r="AN936" i="47"/>
  <c r="AJ938" i="47"/>
  <c r="AH939" i="47"/>
  <c r="AN940" i="47"/>
  <c r="AL941" i="47"/>
  <c r="AH943" i="47"/>
  <c r="AN944" i="47"/>
  <c r="AJ946" i="47"/>
  <c r="AH947" i="47"/>
  <c r="AN948" i="47"/>
  <c r="AL949" i="47"/>
  <c r="AH951" i="47"/>
  <c r="AN952" i="47"/>
  <c r="AL953" i="47"/>
  <c r="AK955" i="47"/>
  <c r="AN956" i="47"/>
  <c r="AL957" i="47"/>
  <c r="AH959" i="47"/>
  <c r="AN960" i="47"/>
  <c r="AL963" i="47"/>
  <c r="AL965" i="47"/>
  <c r="AH967" i="47"/>
  <c r="AN968" i="47"/>
  <c r="AH971" i="47"/>
  <c r="AL973" i="47"/>
  <c r="AO975" i="47"/>
  <c r="AL977" i="47"/>
  <c r="AH979" i="47"/>
  <c r="AL981" i="47"/>
  <c r="AH983" i="47"/>
  <c r="AL985" i="47"/>
  <c r="AJ986" i="47"/>
  <c r="AH987" i="47"/>
  <c r="AL989" i="47"/>
  <c r="AH991" i="47"/>
  <c r="AL993" i="47"/>
  <c r="AK995" i="47"/>
  <c r="AL997" i="47"/>
  <c r="AH999" i="47"/>
  <c r="AL1001" i="47"/>
  <c r="AK1003" i="47"/>
  <c r="AL1005" i="47"/>
  <c r="AJ1006" i="47"/>
  <c r="AH1007" i="47"/>
  <c r="AL1009" i="47"/>
  <c r="AI1011" i="47"/>
  <c r="AJ1014" i="47"/>
  <c r="AH1015" i="47"/>
  <c r="AL1017" i="47"/>
  <c r="AI1019" i="47"/>
  <c r="AJ1022" i="47"/>
  <c r="AH1023" i="47"/>
  <c r="AL1025" i="47"/>
  <c r="AJ1027" i="47"/>
  <c r="AN1028" i="47"/>
  <c r="AJ1030" i="47"/>
  <c r="AH1031" i="47"/>
  <c r="AN1032" i="47"/>
  <c r="AL1033" i="47"/>
  <c r="AJ1035" i="47"/>
  <c r="AN1036" i="47"/>
  <c r="AJ1038" i="47"/>
  <c r="AH1039" i="47"/>
  <c r="AL1041" i="47"/>
  <c r="AJ1043" i="47"/>
  <c r="AN1044" i="47"/>
  <c r="AJ1046" i="47"/>
  <c r="AH1047" i="47"/>
  <c r="AN1048" i="47"/>
  <c r="AL1049" i="47"/>
  <c r="AO996" i="47"/>
  <c r="AO1000" i="47"/>
  <c r="AO1004" i="47"/>
  <c r="AO1008" i="47"/>
  <c r="AO1012" i="47"/>
  <c r="AO1016" i="47"/>
  <c r="AO1024" i="47"/>
  <c r="AO1032" i="47"/>
  <c r="AO1040" i="47"/>
  <c r="AO1048" i="47"/>
  <c r="AO1056" i="47"/>
  <c r="AK1062" i="47"/>
  <c r="AO1064" i="47"/>
  <c r="AK1066" i="47"/>
  <c r="AO1068" i="47"/>
  <c r="AM1069" i="47"/>
  <c r="AK1070" i="47"/>
  <c r="AI1071" i="47"/>
  <c r="AG1072" i="47"/>
  <c r="AK1074" i="47"/>
  <c r="AI1075" i="47"/>
  <c r="AL1076" i="47"/>
  <c r="AO1076" i="47"/>
  <c r="AM1077" i="47"/>
  <c r="AJ915" i="47"/>
  <c r="AN917" i="47"/>
  <c r="AL918" i="47"/>
  <c r="AL920" i="47"/>
  <c r="AN921" i="47"/>
  <c r="AL922" i="47"/>
  <c r="AJ923" i="47"/>
  <c r="AN925" i="47"/>
  <c r="AL926" i="47"/>
  <c r="AL928" i="47"/>
  <c r="AN929" i="47"/>
  <c r="AL930" i="47"/>
  <c r="AJ931" i="47"/>
  <c r="AN933" i="47"/>
  <c r="AL934" i="47"/>
  <c r="AH936" i="47"/>
  <c r="AN937" i="47"/>
  <c r="AL938" i="47"/>
  <c r="AJ939" i="47"/>
  <c r="AN941" i="47"/>
  <c r="AL942" i="47"/>
  <c r="AH944" i="47"/>
  <c r="AN945" i="47"/>
  <c r="AL946" i="47"/>
  <c r="AJ947" i="47"/>
  <c r="AN949" i="47"/>
  <c r="AL950" i="47"/>
  <c r="AJ951" i="47"/>
  <c r="AN953" i="47"/>
  <c r="AL954" i="47"/>
  <c r="AJ955" i="47"/>
  <c r="AN957" i="47"/>
  <c r="AL958" i="47"/>
  <c r="AJ959" i="47"/>
  <c r="AO960" i="47"/>
  <c r="AN961" i="47"/>
  <c r="AJ963" i="47"/>
  <c r="AL966" i="47"/>
  <c r="AJ968" i="47"/>
  <c r="AN969" i="47"/>
  <c r="AJ971" i="47"/>
  <c r="AN973" i="47"/>
  <c r="AK975" i="47"/>
  <c r="AN977" i="47"/>
  <c r="AJ979" i="47"/>
  <c r="AN981" i="47"/>
  <c r="AM983" i="47"/>
  <c r="AN985" i="47"/>
  <c r="AJ987" i="47"/>
  <c r="AN989" i="47"/>
  <c r="AM991" i="47"/>
  <c r="AN993" i="47"/>
  <c r="AJ995" i="47"/>
  <c r="AN997" i="47"/>
  <c r="AM999" i="47"/>
  <c r="AN1001" i="47"/>
  <c r="AJ1003" i="47"/>
  <c r="AN1005" i="47"/>
  <c r="AJ1007" i="47"/>
  <c r="AN1009" i="47"/>
  <c r="AJ1011" i="47"/>
  <c r="AH1012" i="47"/>
  <c r="AN1013" i="47"/>
  <c r="AJ1015" i="47"/>
  <c r="AN1017" i="47"/>
  <c r="AJ1019" i="47"/>
  <c r="AH1020" i="47"/>
  <c r="AN1021" i="47"/>
  <c r="AJ1023" i="47"/>
  <c r="AN1025" i="47"/>
  <c r="AL1026" i="47"/>
  <c r="AH1028" i="47"/>
  <c r="AN1029" i="47"/>
  <c r="AL1030" i="47"/>
  <c r="AJ1031" i="47"/>
  <c r="AH1080" i="47"/>
  <c r="AI960" i="47"/>
  <c r="AG961" i="47"/>
  <c r="AO961" i="47"/>
  <c r="AM962" i="47"/>
  <c r="AN965" i="47"/>
  <c r="AO965" i="47"/>
  <c r="AL968" i="47"/>
  <c r="AM970" i="47"/>
  <c r="AM973" i="47"/>
  <c r="AO973" i="47"/>
  <c r="AM974" i="47"/>
  <c r="AI976" i="47"/>
  <c r="AM978" i="47"/>
  <c r="AM981" i="47"/>
  <c r="AM982" i="47"/>
  <c r="AK983" i="47"/>
  <c r="AI984" i="47"/>
  <c r="AI985" i="47"/>
  <c r="AM986" i="47"/>
  <c r="AI988" i="47"/>
  <c r="AM990" i="47"/>
  <c r="AI992" i="47"/>
  <c r="AI993" i="47"/>
  <c r="AM994" i="47"/>
  <c r="AI996" i="47"/>
  <c r="AM998" i="47"/>
  <c r="AI1000" i="47"/>
  <c r="AM1002" i="47"/>
  <c r="AI1004" i="47"/>
  <c r="AM1006" i="47"/>
  <c r="AI1008" i="47"/>
  <c r="AM1010" i="47"/>
  <c r="AK1011" i="47"/>
  <c r="AI1012" i="47"/>
  <c r="AM1014" i="47"/>
  <c r="AI1016" i="47"/>
  <c r="AM1018" i="47"/>
  <c r="AK1019" i="47"/>
  <c r="AI1020" i="47"/>
  <c r="AM1022" i="47"/>
  <c r="AI1024" i="47"/>
  <c r="AH1025" i="47"/>
  <c r="AO1025" i="47"/>
  <c r="AK1027" i="47"/>
  <c r="AI1028" i="47"/>
  <c r="AG1029" i="47"/>
  <c r="AO1029" i="47"/>
  <c r="AM1030" i="47"/>
  <c r="AL1032" i="47"/>
  <c r="AH1033" i="47"/>
  <c r="AO1033" i="47"/>
  <c r="AK1035" i="47"/>
  <c r="AI1036" i="47"/>
  <c r="AG1037" i="47"/>
  <c r="AO1037" i="47"/>
  <c r="AM1038" i="47"/>
  <c r="AK1040" i="47"/>
  <c r="AH1041" i="47"/>
  <c r="AO1041" i="47"/>
  <c r="AK1043" i="47"/>
  <c r="AI1044" i="47"/>
  <c r="AM1046" i="47"/>
  <c r="AM989" i="47"/>
  <c r="AL991" i="47"/>
  <c r="AJ992" i="47"/>
  <c r="AH993" i="47"/>
  <c r="AL995" i="47"/>
  <c r="AM997" i="47"/>
  <c r="AL999" i="47"/>
  <c r="AH1001" i="47"/>
  <c r="AL1003" i="47"/>
  <c r="AM1005" i="47"/>
  <c r="AL1007" i="47"/>
  <c r="AI1009" i="47"/>
  <c r="AN1010" i="47"/>
  <c r="AL1011" i="47"/>
  <c r="AL1013" i="47"/>
  <c r="AL1015" i="47"/>
  <c r="AJ1016" i="47"/>
  <c r="AH1017" i="47"/>
  <c r="AL1019" i="47"/>
  <c r="AH1021" i="47"/>
  <c r="AL1023" i="47"/>
  <c r="AJ1024" i="47"/>
  <c r="AN1026" i="47"/>
  <c r="AL1027" i="47"/>
  <c r="AJ1028" i="47"/>
  <c r="AH1029" i="47"/>
  <c r="AL1031" i="47"/>
  <c r="AJ1032" i="47"/>
  <c r="AL1035" i="47"/>
  <c r="AJ1036" i="47"/>
  <c r="AH1037" i="47"/>
  <c r="AL1039" i="47"/>
  <c r="AJ1040" i="47"/>
  <c r="AN1042" i="47"/>
  <c r="AL1043" i="47"/>
  <c r="AH1045" i="47"/>
  <c r="AL1047" i="47"/>
  <c r="AJ1048" i="47"/>
  <c r="AN1050" i="47"/>
  <c r="AL1051" i="47"/>
  <c r="AH1053" i="47"/>
  <c r="AL1055" i="47"/>
  <c r="AJ1056" i="47"/>
  <c r="AN1058" i="47"/>
  <c r="AL1059" i="47"/>
  <c r="AJ1060" i="47"/>
  <c r="AL1063" i="47"/>
  <c r="AJ1064" i="47"/>
  <c r="AN1066" i="47"/>
  <c r="AL1071" i="47"/>
  <c r="AJ1072" i="47"/>
  <c r="AN1074" i="47"/>
  <c r="AL1079" i="47"/>
  <c r="AJ1080" i="47"/>
  <c r="AG1081" i="47"/>
  <c r="AO1085" i="47"/>
  <c r="AL1086" i="47"/>
  <c r="AI1087" i="47"/>
  <c r="AL1089" i="47"/>
  <c r="AM1099" i="47"/>
  <c r="AJ1108" i="47"/>
  <c r="AL1111" i="47"/>
  <c r="AJ1112" i="47"/>
  <c r="AN1114" i="47"/>
  <c r="AJ1116" i="47"/>
  <c r="AH1117" i="47"/>
  <c r="AL1119" i="47"/>
  <c r="AO1121" i="47"/>
  <c r="AN1186" i="47"/>
  <c r="AL1187" i="47"/>
  <c r="AJ1188" i="47"/>
  <c r="AL1191" i="47"/>
  <c r="AJ1192" i="47"/>
  <c r="AN1194" i="47"/>
  <c r="AL1199" i="47"/>
  <c r="AJ1200" i="47"/>
  <c r="AN1225" i="47"/>
  <c r="AM1228" i="47"/>
  <c r="AN1253" i="47"/>
  <c r="AL1254" i="47"/>
  <c r="AO1110" i="47"/>
  <c r="AO1118" i="47"/>
  <c r="AO1126" i="47"/>
  <c r="AO1134" i="47"/>
  <c r="AO1142" i="47"/>
  <c r="AO1150" i="47"/>
  <c r="AO1158" i="47"/>
  <c r="AO1166" i="47"/>
  <c r="AM1171" i="47"/>
  <c r="AK1172" i="47"/>
  <c r="AH1174" i="47"/>
  <c r="AO1174" i="47"/>
  <c r="AO1182" i="47"/>
  <c r="AJ1202" i="47"/>
  <c r="AO1202" i="47"/>
  <c r="AO1206" i="47"/>
  <c r="AM1207" i="47"/>
  <c r="AJ1208" i="47"/>
  <c r="AH1209" i="47"/>
  <c r="AN1210" i="47"/>
  <c r="AL1211" i="47"/>
  <c r="AG1213" i="47"/>
  <c r="AO1213" i="47"/>
  <c r="AN1217" i="47"/>
  <c r="AJ1222" i="47"/>
  <c r="AN1224" i="47"/>
  <c r="AJ1230" i="47"/>
  <c r="AK1231" i="47"/>
  <c r="AO1231" i="47"/>
  <c r="AH1249" i="47"/>
  <c r="AN1250" i="47"/>
  <c r="AI1081" i="47"/>
  <c r="AL1082" i="47"/>
  <c r="AM1083" i="47"/>
  <c r="AI1088" i="47"/>
  <c r="AK1094" i="47"/>
  <c r="AN1096" i="47"/>
  <c r="AL1097" i="47"/>
  <c r="AK1105" i="47"/>
  <c r="AI1106" i="47"/>
  <c r="AH1110" i="47"/>
  <c r="AL1112" i="47"/>
  <c r="AH1114" i="47"/>
  <c r="AN1115" i="47"/>
  <c r="AJ1117" i="47"/>
  <c r="AL1120" i="47"/>
  <c r="AH1122" i="47"/>
  <c r="AN1123" i="47"/>
  <c r="AJ1125" i="47"/>
  <c r="AL1128" i="47"/>
  <c r="AH1130" i="47"/>
  <c r="AN1131" i="47"/>
  <c r="AJ1133" i="47"/>
  <c r="AL1136" i="47"/>
  <c r="AH1138" i="47"/>
  <c r="AN1139" i="47"/>
  <c r="AJ1141" i="47"/>
  <c r="AL1144" i="47"/>
  <c r="AH1146" i="47"/>
  <c r="AN1147" i="47"/>
  <c r="AJ1149" i="47"/>
  <c r="AL1152" i="47"/>
  <c r="AH1154" i="47"/>
  <c r="AN1155" i="47"/>
  <c r="AJ1157" i="47"/>
  <c r="AL1160" i="47"/>
  <c r="AI1161" i="47"/>
  <c r="AH1162" i="47"/>
  <c r="AN1163" i="47"/>
  <c r="AJ1165" i="47"/>
  <c r="AL1168" i="47"/>
  <c r="AH1170" i="47"/>
  <c r="AO1210" i="47"/>
  <c r="AO1217" i="47"/>
  <c r="AO1228" i="47"/>
  <c r="AJ1246" i="47"/>
  <c r="AN1254" i="47"/>
  <c r="AM1076" i="47"/>
  <c r="AK1077" i="47"/>
  <c r="AO1079" i="47"/>
  <c r="AM1080" i="47"/>
  <c r="AJ1081" i="47"/>
  <c r="AH1082" i="47"/>
  <c r="AL1087" i="47"/>
  <c r="AK1091" i="47"/>
  <c r="AI1095" i="47"/>
  <c r="AG1096" i="47"/>
  <c r="AO1096" i="47"/>
  <c r="AN1104" i="47"/>
  <c r="AG1111" i="47"/>
  <c r="AO1111" i="47"/>
  <c r="AK1113" i="47"/>
  <c r="AI1114" i="47"/>
  <c r="AM1116" i="47"/>
  <c r="AG1119" i="47"/>
  <c r="AO1119" i="47"/>
  <c r="AK1121" i="47"/>
  <c r="AI1122" i="47"/>
  <c r="AM1124" i="47"/>
  <c r="AG1127" i="47"/>
  <c r="AO1127" i="47"/>
  <c r="AK1129" i="47"/>
  <c r="AI1130" i="47"/>
  <c r="AM1132" i="47"/>
  <c r="AH1134" i="47"/>
  <c r="AG1135" i="47"/>
  <c r="AO1135" i="47"/>
  <c r="AK1137" i="47"/>
  <c r="AI1138" i="47"/>
  <c r="AM1140" i="47"/>
  <c r="AH1142" i="47"/>
  <c r="AG1143" i="47"/>
  <c r="AO1143" i="47"/>
  <c r="AK1145" i="47"/>
  <c r="AI1146" i="47"/>
  <c r="AM1148" i="47"/>
  <c r="AH1150" i="47"/>
  <c r="AG1151" i="47"/>
  <c r="AO1151" i="47"/>
  <c r="AK1153" i="47"/>
  <c r="AI1154" i="47"/>
  <c r="AM1156" i="47"/>
  <c r="AK1157" i="47"/>
  <c r="AG1159" i="47"/>
  <c r="AO1159" i="47"/>
  <c r="AK1161" i="47"/>
  <c r="AI1162" i="47"/>
  <c r="AM1164" i="47"/>
  <c r="AG1167" i="47"/>
  <c r="AO1167" i="47"/>
  <c r="AK1169" i="47"/>
  <c r="AI1170" i="47"/>
  <c r="AM1172" i="47"/>
  <c r="AG1175" i="47"/>
  <c r="AO1175" i="47"/>
  <c r="AK1177" i="47"/>
  <c r="AI1178" i="47"/>
  <c r="AM1180" i="47"/>
  <c r="AG1183" i="47"/>
  <c r="AO1183" i="47"/>
  <c r="AM1184" i="47"/>
  <c r="AK1185" i="47"/>
  <c r="AM1188" i="47"/>
  <c r="AK1189" i="47"/>
  <c r="AI1190" i="47"/>
  <c r="AK1191" i="47"/>
  <c r="AO1191" i="47"/>
  <c r="AM1192" i="47"/>
  <c r="AM1196" i="47"/>
  <c r="AK1197" i="47"/>
  <c r="AO1199" i="47"/>
  <c r="AM1200" i="47"/>
  <c r="AO1258" i="47"/>
  <c r="AJ1051" i="47"/>
  <c r="AN1052" i="47"/>
  <c r="AJ1054" i="47"/>
  <c r="AH1055" i="47"/>
  <c r="AL1057" i="47"/>
  <c r="AH1059" i="47"/>
  <c r="AN1060" i="47"/>
  <c r="AJ1062" i="47"/>
  <c r="AH1063" i="47"/>
  <c r="AL1065" i="47"/>
  <c r="AL1067" i="47"/>
  <c r="AN1068" i="47"/>
  <c r="AI1069" i="47"/>
  <c r="AI1070" i="47"/>
  <c r="AG1071" i="47"/>
  <c r="AN1072" i="47"/>
  <c r="AO1075" i="47"/>
  <c r="AN1076" i="47"/>
  <c r="AL1077" i="47"/>
  <c r="AK1079" i="47"/>
  <c r="AN1080" i="47"/>
  <c r="AK1081" i="47"/>
  <c r="AM1084" i="47"/>
  <c r="AM1087" i="47"/>
  <c r="AH1093" i="47"/>
  <c r="AL1094" i="47"/>
  <c r="AJ1095" i="47"/>
  <c r="AI1103" i="47"/>
  <c r="AJ1110" i="47"/>
  <c r="AN1112" i="47"/>
  <c r="AL1113" i="47"/>
  <c r="AI1115" i="47"/>
  <c r="AJ1118" i="47"/>
  <c r="AN1120" i="47"/>
  <c r="AL1121" i="47"/>
  <c r="AH1123" i="47"/>
  <c r="AJ1126" i="47"/>
  <c r="AN1128" i="47"/>
  <c r="AL1129" i="47"/>
  <c r="AI1131" i="47"/>
  <c r="AJ1134" i="47"/>
  <c r="AN1136" i="47"/>
  <c r="AL1137" i="47"/>
  <c r="AH1139" i="47"/>
  <c r="AJ1142" i="47"/>
  <c r="AN1144" i="47"/>
  <c r="AL1145" i="47"/>
  <c r="AH1147" i="47"/>
  <c r="AJ1150" i="47"/>
  <c r="AN1152" i="47"/>
  <c r="AL1153" i="47"/>
  <c r="AH1155" i="47"/>
  <c r="AJ1158" i="47"/>
  <c r="AN1160" i="47"/>
  <c r="AL1161" i="47"/>
  <c r="AH1163" i="47"/>
  <c r="AJ1166" i="47"/>
  <c r="AN1168" i="47"/>
  <c r="AL1169" i="47"/>
  <c r="AH1171" i="47"/>
  <c r="AJ1174" i="47"/>
  <c r="AN1176" i="47"/>
  <c r="AL1177" i="47"/>
  <c r="AH1179" i="47"/>
  <c r="AJ1182" i="47"/>
  <c r="AN1184" i="47"/>
  <c r="AG1203" i="47"/>
  <c r="AN1204" i="47"/>
  <c r="AL1205" i="47"/>
  <c r="AM1208" i="47"/>
  <c r="AK1209" i="47"/>
  <c r="AM1212" i="47"/>
  <c r="AL1214" i="47"/>
  <c r="AM1215" i="47"/>
  <c r="AK1216" i="47"/>
  <c r="AJ1234" i="47"/>
  <c r="AK1234" i="47"/>
  <c r="AN1240" i="47"/>
  <c r="AJ1257" i="47"/>
  <c r="AI1265" i="47"/>
  <c r="AM1267" i="47"/>
  <c r="AH1079" i="47"/>
  <c r="AG1080" i="47"/>
  <c r="AH1089" i="47"/>
  <c r="AM1094" i="47"/>
  <c r="AL1102" i="47"/>
  <c r="AI1111" i="47"/>
  <c r="AG1112" i="47"/>
  <c r="AO1112" i="47"/>
  <c r="AK1114" i="47"/>
  <c r="AN1116" i="47"/>
  <c r="AM1117" i="47"/>
  <c r="AI1119" i="47"/>
  <c r="AG1120" i="47"/>
  <c r="AO1120" i="47"/>
  <c r="AK1122" i="47"/>
  <c r="AN1124" i="47"/>
  <c r="AM1125" i="47"/>
  <c r="AI1127" i="47"/>
  <c r="AG1128" i="47"/>
  <c r="AO1128" i="47"/>
  <c r="AK1130" i="47"/>
  <c r="AN1132" i="47"/>
  <c r="AM1133" i="47"/>
  <c r="AI1135" i="47"/>
  <c r="AG1136" i="47"/>
  <c r="AO1136" i="47"/>
  <c r="AK1138" i="47"/>
  <c r="AN1140" i="47"/>
  <c r="AM1141" i="47"/>
  <c r="AI1143" i="47"/>
  <c r="AG1144" i="47"/>
  <c r="AO1144" i="47"/>
  <c r="AK1146" i="47"/>
  <c r="AN1148" i="47"/>
  <c r="AM1149" i="47"/>
  <c r="AI1151" i="47"/>
  <c r="AG1152" i="47"/>
  <c r="AO1152" i="47"/>
  <c r="AK1154" i="47"/>
  <c r="AN1156" i="47"/>
  <c r="AM1157" i="47"/>
  <c r="AI1159" i="47"/>
  <c r="AG1160" i="47"/>
  <c r="AO1160" i="47"/>
  <c r="AK1162" i="47"/>
  <c r="AN1164" i="47"/>
  <c r="AK1186" i="47"/>
  <c r="AI1187" i="47"/>
  <c r="AG1188" i="47"/>
  <c r="AO1188" i="47"/>
  <c r="AM1189" i="47"/>
  <c r="AK1190" i="47"/>
  <c r="AI1191" i="47"/>
  <c r="AG1192" i="47"/>
  <c r="AK1194" i="47"/>
  <c r="AL1196" i="47"/>
  <c r="AO1196" i="47"/>
  <c r="AM1197" i="47"/>
  <c r="AN1236" i="47"/>
  <c r="AK1251" i="47"/>
  <c r="AN1033" i="47"/>
  <c r="AL1034" i="47"/>
  <c r="AH1036" i="47"/>
  <c r="AN1037" i="47"/>
  <c r="AJ1039" i="47"/>
  <c r="AN1041" i="47"/>
  <c r="AL1042" i="47"/>
  <c r="AH1044" i="47"/>
  <c r="AN1045" i="47"/>
  <c r="AJ1047" i="47"/>
  <c r="AN1049" i="47"/>
  <c r="AL1050" i="47"/>
  <c r="AH1052" i="47"/>
  <c r="AN1053" i="47"/>
  <c r="AJ1055" i="47"/>
  <c r="AN1057" i="47"/>
  <c r="AL1058" i="47"/>
  <c r="AH1060" i="47"/>
  <c r="AN1061" i="47"/>
  <c r="AJ1063" i="47"/>
  <c r="AN1065" i="47"/>
  <c r="AL1066" i="47"/>
  <c r="AJ1067" i="47"/>
  <c r="AH1068" i="47"/>
  <c r="AN1069" i="47"/>
  <c r="AL1070" i="47"/>
  <c r="AN1073" i="47"/>
  <c r="AL1074" i="47"/>
  <c r="AJ1075" i="47"/>
  <c r="AH1076" i="47"/>
  <c r="AN1077" i="47"/>
  <c r="AL1078" i="47"/>
  <c r="AJ1079" i="47"/>
  <c r="AN1084" i="47"/>
  <c r="AJ1093" i="47"/>
  <c r="AL1110" i="47"/>
  <c r="AJ1111" i="47"/>
  <c r="AN1113" i="47"/>
  <c r="AH1116" i="47"/>
  <c r="AL1118" i="47"/>
  <c r="AJ1119" i="47"/>
  <c r="AN1121" i="47"/>
  <c r="AI1123" i="47"/>
  <c r="AH1124" i="47"/>
  <c r="AL1126" i="47"/>
  <c r="AJ1127" i="47"/>
  <c r="AN1129" i="47"/>
  <c r="AH1132" i="47"/>
  <c r="AL1134" i="47"/>
  <c r="AJ1135" i="47"/>
  <c r="AN1137" i="47"/>
  <c r="AI1139" i="47"/>
  <c r="AH1140" i="47"/>
  <c r="AL1142" i="47"/>
  <c r="AJ1143" i="47"/>
  <c r="AN1145" i="47"/>
  <c r="AI1147" i="47"/>
  <c r="AH1148" i="47"/>
  <c r="AL1150" i="47"/>
  <c r="AJ1151" i="47"/>
  <c r="AN1153" i="47"/>
  <c r="AI1155" i="47"/>
  <c r="AH1156" i="47"/>
  <c r="AL1158" i="47"/>
  <c r="AJ1159" i="47"/>
  <c r="AN1161" i="47"/>
  <c r="AI1163" i="47"/>
  <c r="AH1164" i="47"/>
  <c r="AL1166" i="47"/>
  <c r="AJ1167" i="47"/>
  <c r="AN1169" i="47"/>
  <c r="AI1171" i="47"/>
  <c r="AH1172" i="47"/>
  <c r="AL1174" i="47"/>
  <c r="AJ1175" i="47"/>
  <c r="AN1177" i="47"/>
  <c r="AI1179" i="47"/>
  <c r="AO1180" i="47"/>
  <c r="AL1182" i="47"/>
  <c r="AJ1183" i="47"/>
  <c r="AN1185" i="47"/>
  <c r="AH1200" i="47"/>
  <c r="AO1271" i="47"/>
  <c r="AO1275" i="47"/>
  <c r="AI1048" i="47"/>
  <c r="AH1049" i="47"/>
  <c r="AO1049" i="47"/>
  <c r="AK1051" i="47"/>
  <c r="AI1052" i="47"/>
  <c r="AM1054" i="47"/>
  <c r="AK1056" i="47"/>
  <c r="AH1057" i="47"/>
  <c r="AO1057" i="47"/>
  <c r="AK1059" i="47"/>
  <c r="AI1060" i="47"/>
  <c r="AG1061" i="47"/>
  <c r="AO1061" i="47"/>
  <c r="AI1064" i="47"/>
  <c r="AI1065" i="47"/>
  <c r="AO1065" i="47"/>
  <c r="AM1066" i="47"/>
  <c r="AO1069" i="47"/>
  <c r="AI1072" i="47"/>
  <c r="AH1073" i="47"/>
  <c r="AO1073" i="47"/>
  <c r="AM1074" i="47"/>
  <c r="AK1075" i="47"/>
  <c r="AI1076" i="47"/>
  <c r="AI1077" i="47"/>
  <c r="AO1077" i="47"/>
  <c r="AI1080" i="47"/>
  <c r="AH1084" i="47"/>
  <c r="AN1088" i="47"/>
  <c r="AK1089" i="47"/>
  <c r="AM1092" i="47"/>
  <c r="AJ1100" i="47"/>
  <c r="AM1110" i="47"/>
  <c r="AI1112" i="47"/>
  <c r="AO1113" i="47"/>
  <c r="AK1115" i="47"/>
  <c r="AG1117" i="47"/>
  <c r="AO1117" i="47"/>
  <c r="AM1118" i="47"/>
  <c r="AI1120" i="47"/>
  <c r="AK1123" i="47"/>
  <c r="AG1125" i="47"/>
  <c r="AO1125" i="47"/>
  <c r="AM1126" i="47"/>
  <c r="AI1128" i="47"/>
  <c r="AK1131" i="47"/>
  <c r="AG1133" i="47"/>
  <c r="AO1133" i="47"/>
  <c r="AM1134" i="47"/>
  <c r="AI1136" i="47"/>
  <c r="AK1139" i="47"/>
  <c r="AG1141" i="47"/>
  <c r="AO1141" i="47"/>
  <c r="AM1142" i="47"/>
  <c r="AI1144" i="47"/>
  <c r="AM1145" i="47"/>
  <c r="AK1147" i="47"/>
  <c r="AG1149" i="47"/>
  <c r="AO1149" i="47"/>
  <c r="AM1150" i="47"/>
  <c r="AI1152" i="47"/>
  <c r="AG1201" i="47"/>
  <c r="AO1201" i="47"/>
  <c r="AM1202" i="47"/>
  <c r="AK1203" i="47"/>
  <c r="AI1204" i="47"/>
  <c r="AI1205" i="47"/>
  <c r="AO1205" i="47"/>
  <c r="AM1206" i="47"/>
  <c r="AN1209" i="47"/>
  <c r="AL1210" i="47"/>
  <c r="AJ1211" i="47"/>
  <c r="AL1212" i="47"/>
  <c r="AH1215" i="47"/>
  <c r="AN1216" i="47"/>
  <c r="AL1217" i="47"/>
  <c r="AO1219" i="47"/>
  <c r="AN1220" i="47"/>
  <c r="AL1221" i="47"/>
  <c r="AN1223" i="47"/>
  <c r="AL1224" i="47"/>
  <c r="AH1226" i="47"/>
  <c r="AH1230" i="47"/>
  <c r="AM1260" i="47"/>
  <c r="AK1261" i="47"/>
  <c r="AH1262" i="47"/>
  <c r="AO1262" i="47"/>
  <c r="AK1263" i="47"/>
  <c r="AK1264" i="47"/>
  <c r="AL1270" i="47"/>
  <c r="AL1274" i="47"/>
  <c r="AJ1275" i="47"/>
  <c r="AM1165" i="47"/>
  <c r="AI1167" i="47"/>
  <c r="AG1168" i="47"/>
  <c r="AO1168" i="47"/>
  <c r="AK1170" i="47"/>
  <c r="AN1172" i="47"/>
  <c r="AM1173" i="47"/>
  <c r="AI1175" i="47"/>
  <c r="AG1176" i="47"/>
  <c r="AO1176" i="47"/>
  <c r="AK1178" i="47"/>
  <c r="AN1180" i="47"/>
  <c r="AM1181" i="47"/>
  <c r="AI1183" i="47"/>
  <c r="AG1187" i="47"/>
  <c r="AN1188" i="47"/>
  <c r="AL1189" i="47"/>
  <c r="AN1192" i="47"/>
  <c r="AH1195" i="47"/>
  <c r="AN1196" i="47"/>
  <c r="AL1197" i="47"/>
  <c r="AJ1198" i="47"/>
  <c r="AK1199" i="47"/>
  <c r="AN1200" i="47"/>
  <c r="AK1201" i="47"/>
  <c r="AM1204" i="47"/>
  <c r="AK1205" i="47"/>
  <c r="AI1206" i="47"/>
  <c r="AG1207" i="47"/>
  <c r="AO1207" i="47"/>
  <c r="AL1208" i="47"/>
  <c r="AN1218" i="47"/>
  <c r="AL1226" i="47"/>
  <c r="AN1228" i="47"/>
  <c r="AN1229" i="47"/>
  <c r="AL1232" i="47"/>
  <c r="AL1238" i="47"/>
  <c r="AI1246" i="47"/>
  <c r="AG1250" i="47"/>
  <c r="AO1250" i="47"/>
  <c r="AL1251" i="47"/>
  <c r="AO1253" i="47"/>
  <c r="AN1257" i="47"/>
  <c r="AK1258" i="47"/>
  <c r="AN1260" i="47"/>
  <c r="AL1261" i="47"/>
  <c r="AJ1265" i="47"/>
  <c r="AJ1268" i="47"/>
  <c r="AO1269" i="47"/>
  <c r="AK1275" i="47"/>
  <c r="AO1237" i="47"/>
  <c r="AI1240" i="47"/>
  <c r="AN1241" i="47"/>
  <c r="AN1247" i="47"/>
  <c r="AM1251" i="47"/>
  <c r="AJ1252" i="47"/>
  <c r="AG1257" i="47"/>
  <c r="AO1257" i="47"/>
  <c r="AL1258" i="47"/>
  <c r="AI1259" i="47"/>
  <c r="AG1260" i="47"/>
  <c r="AO1260" i="47"/>
  <c r="AM1261" i="47"/>
  <c r="AK1265" i="47"/>
  <c r="AH1266" i="47"/>
  <c r="AN1267" i="47"/>
  <c r="AJ1272" i="47"/>
  <c r="AK1155" i="47"/>
  <c r="AG1157" i="47"/>
  <c r="AO1157" i="47"/>
  <c r="AM1158" i="47"/>
  <c r="AI1160" i="47"/>
  <c r="AM1161" i="47"/>
  <c r="AK1163" i="47"/>
  <c r="AG1165" i="47"/>
  <c r="AO1165" i="47"/>
  <c r="AM1166" i="47"/>
  <c r="AI1168" i="47"/>
  <c r="AK1171" i="47"/>
  <c r="AG1173" i="47"/>
  <c r="AO1173" i="47"/>
  <c r="AM1174" i="47"/>
  <c r="AI1176" i="47"/>
  <c r="AK1179" i="47"/>
  <c r="AH1180" i="47"/>
  <c r="AG1181" i="47"/>
  <c r="AO1181" i="47"/>
  <c r="AM1182" i="47"/>
  <c r="AI1184" i="47"/>
  <c r="AO1185" i="47"/>
  <c r="AL1186" i="47"/>
  <c r="AJ1187" i="47"/>
  <c r="AH1188" i="47"/>
  <c r="AN1189" i="47"/>
  <c r="AL1190" i="47"/>
  <c r="AN1193" i="47"/>
  <c r="AL1194" i="47"/>
  <c r="AJ1195" i="47"/>
  <c r="AH1196" i="47"/>
  <c r="AN1197" i="47"/>
  <c r="AL1198" i="47"/>
  <c r="AJ1199" i="47"/>
  <c r="AK1202" i="47"/>
  <c r="AJ1203" i="47"/>
  <c r="AG1204" i="47"/>
  <c r="AO1204" i="47"/>
  <c r="AM1205" i="47"/>
  <c r="AL1206" i="47"/>
  <c r="AI1207" i="47"/>
  <c r="AN1208" i="47"/>
  <c r="AG1211" i="47"/>
  <c r="AH1214" i="47"/>
  <c r="AM1216" i="47"/>
  <c r="AJ1217" i="47"/>
  <c r="AG1218" i="47"/>
  <c r="AN1219" i="47"/>
  <c r="AM1226" i="47"/>
  <c r="AJ1227" i="47"/>
  <c r="AM1229" i="47"/>
  <c r="AK1230" i="47"/>
  <c r="AH1231" i="47"/>
  <c r="AN1232" i="47"/>
  <c r="AJ1240" i="47"/>
  <c r="AO1241" i="47"/>
  <c r="AL1242" i="47"/>
  <c r="AO1247" i="47"/>
  <c r="AG1254" i="47"/>
  <c r="AO1254" i="47"/>
  <c r="AL1255" i="47"/>
  <c r="AH1256" i="47"/>
  <c r="AM1258" i="47"/>
  <c r="AN1261" i="47"/>
  <c r="AN1264" i="47"/>
  <c r="AM1271" i="47"/>
  <c r="AM1275" i="47"/>
  <c r="AN1122" i="47"/>
  <c r="AJ1124" i="47"/>
  <c r="AH1125" i="47"/>
  <c r="AL1127" i="47"/>
  <c r="AO1129" i="47"/>
  <c r="AN1130" i="47"/>
  <c r="AJ1132" i="47"/>
  <c r="AH1133" i="47"/>
  <c r="AL1135" i="47"/>
  <c r="AO1137" i="47"/>
  <c r="AN1138" i="47"/>
  <c r="AJ1140" i="47"/>
  <c r="AH1141" i="47"/>
  <c r="AL1143" i="47"/>
  <c r="AO1145" i="47"/>
  <c r="AN1146" i="47"/>
  <c r="AJ1148" i="47"/>
  <c r="AH1149" i="47"/>
  <c r="AL1151" i="47"/>
  <c r="AO1153" i="47"/>
  <c r="AN1154" i="47"/>
  <c r="AJ1156" i="47"/>
  <c r="AH1157" i="47"/>
  <c r="AL1159" i="47"/>
  <c r="AO1161" i="47"/>
  <c r="AJ1164" i="47"/>
  <c r="AH1165" i="47"/>
  <c r="AL1167" i="47"/>
  <c r="AO1169" i="47"/>
  <c r="AN1170" i="47"/>
  <c r="AJ1172" i="47"/>
  <c r="AH1173" i="47"/>
  <c r="AL1175" i="47"/>
  <c r="AO1177" i="47"/>
  <c r="AN1178" i="47"/>
  <c r="AJ1180" i="47"/>
  <c r="AH1181" i="47"/>
  <c r="AL1183" i="47"/>
  <c r="AJ1184" i="47"/>
  <c r="AI1185" i="47"/>
  <c r="AM1186" i="47"/>
  <c r="AI1189" i="47"/>
  <c r="AO1189" i="47"/>
  <c r="AI1192" i="47"/>
  <c r="AG1193" i="47"/>
  <c r="AO1193" i="47"/>
  <c r="AM1194" i="47"/>
  <c r="AK1195" i="47"/>
  <c r="AI1196" i="47"/>
  <c r="AG1197" i="47"/>
  <c r="AO1197" i="47"/>
  <c r="AI1200" i="47"/>
  <c r="AN1201" i="47"/>
  <c r="AL1202" i="47"/>
  <c r="AN1205" i="47"/>
  <c r="AK1210" i="47"/>
  <c r="AH1211" i="47"/>
  <c r="AO1212" i="47"/>
  <c r="AL1213" i="47"/>
  <c r="AI1214" i="47"/>
  <c r="AG1215" i="47"/>
  <c r="AO1215" i="47"/>
  <c r="AK1217" i="47"/>
  <c r="AO1222" i="47"/>
  <c r="AK1224" i="47"/>
  <c r="AG1232" i="47"/>
  <c r="AL1233" i="47"/>
  <c r="AH1241" i="47"/>
  <c r="AH1243" i="47"/>
  <c r="AM1245" i="47"/>
  <c r="AK1246" i="47"/>
  <c r="AJ1253" i="47"/>
  <c r="AM1255" i="47"/>
  <c r="AI1257" i="47"/>
  <c r="AG1261" i="47"/>
  <c r="AO1261" i="47"/>
  <c r="AG1267" i="47"/>
  <c r="AM1268" i="47"/>
  <c r="AJ1269" i="47"/>
  <c r="AN1271" i="47"/>
  <c r="AL1272" i="47"/>
  <c r="AH1178" i="47"/>
  <c r="AN1179" i="47"/>
  <c r="AJ1181" i="47"/>
  <c r="AL1184" i="47"/>
  <c r="AO1186" i="47"/>
  <c r="AO1190" i="47"/>
  <c r="AM1191" i="47"/>
  <c r="AK1192" i="47"/>
  <c r="AI1193" i="47"/>
  <c r="AH1194" i="47"/>
  <c r="AO1194" i="47"/>
  <c r="AM1195" i="47"/>
  <c r="AN1198" i="47"/>
  <c r="AO1198" i="47"/>
  <c r="AM1199" i="47"/>
  <c r="AK1200" i="47"/>
  <c r="AH1201" i="47"/>
  <c r="AN1202" i="47"/>
  <c r="AL1203" i="47"/>
  <c r="AJ1204" i="47"/>
  <c r="AL1207" i="47"/>
  <c r="AI1208" i="47"/>
  <c r="AM1209" i="47"/>
  <c r="AO1209" i="47"/>
  <c r="AM1210" i="47"/>
  <c r="AN1213" i="47"/>
  <c r="AK1214" i="47"/>
  <c r="AK1218" i="47"/>
  <c r="AK1221" i="47"/>
  <c r="AO1223" i="47"/>
  <c r="AI1232" i="47"/>
  <c r="AO1236" i="47"/>
  <c r="AO1242" i="47"/>
  <c r="AK1243" i="47"/>
  <c r="AI1244" i="47"/>
  <c r="AL1250" i="47"/>
  <c r="AN1252" i="47"/>
  <c r="AL1253" i="47"/>
  <c r="AJ1254" i="47"/>
  <c r="AH1258" i="47"/>
  <c r="AM1259" i="47"/>
  <c r="AK1260" i="47"/>
  <c r="AO1265" i="47"/>
  <c r="AJ1267" i="47"/>
  <c r="AG1268" i="47"/>
  <c r="AO1268" i="47"/>
  <c r="AN1272" i="47"/>
  <c r="AH1275" i="47"/>
  <c r="AM1276" i="47"/>
  <c r="AI1277" i="47"/>
  <c r="AO1233" i="47"/>
  <c r="AM1234" i="47"/>
  <c r="AI1235" i="47"/>
  <c r="AL1237" i="47"/>
  <c r="AI1238" i="47"/>
  <c r="AH1239" i="47"/>
  <c r="AK1241" i="47"/>
  <c r="AJ1242" i="47"/>
  <c r="AK1242" i="47"/>
  <c r="AJ1244" i="47"/>
  <c r="AJ1261" i="47"/>
  <c r="AH1265" i="47"/>
  <c r="AH1268" i="47"/>
  <c r="AL1268" i="47"/>
  <c r="AM1269" i="47"/>
  <c r="AI1271" i="47"/>
  <c r="AN1276" i="47"/>
  <c r="B5" i="14"/>
  <c r="M4" i="14"/>
  <c r="D41" i="55"/>
  <c r="D65" i="55"/>
  <c r="N6" i="13"/>
  <c r="AN99" i="47"/>
  <c r="AG99" i="47"/>
  <c r="AA99" i="47"/>
  <c r="AN107" i="47"/>
  <c r="AI107" i="47"/>
  <c r="AA107" i="47"/>
  <c r="Y107" i="47"/>
  <c r="C52" i="55"/>
  <c r="D52" i="55" s="1"/>
  <c r="I13" i="55" s="1"/>
  <c r="AA283" i="47"/>
  <c r="AI283" i="47"/>
  <c r="AF283" i="47"/>
  <c r="AE283" i="47"/>
  <c r="AM283" i="47"/>
  <c r="AN283" i="47"/>
  <c r="AD283" i="47"/>
  <c r="AA299" i="47"/>
  <c r="AH299" i="47"/>
  <c r="AG299" i="47"/>
  <c r="AF299" i="47"/>
  <c r="AE299" i="47"/>
  <c r="AD323" i="47"/>
  <c r="B54" i="55"/>
  <c r="F10" i="48"/>
  <c r="AL45" i="48" s="1"/>
  <c r="I5" i="48"/>
  <c r="K45" i="48" s="1"/>
  <c r="F137" i="47"/>
  <c r="H21" i="39"/>
  <c r="B18" i="55"/>
  <c r="D18" i="55" s="1"/>
  <c r="G7" i="48"/>
  <c r="U45" i="48" s="1"/>
  <c r="I4" i="48"/>
  <c r="F428" i="47"/>
  <c r="D29" i="55"/>
  <c r="B34" i="55"/>
  <c r="D34" i="55" s="1"/>
  <c r="L4" i="11"/>
  <c r="L6" i="11" s="1"/>
  <c r="N5" i="11"/>
  <c r="J5" i="11"/>
  <c r="B5" i="11"/>
  <c r="H4" i="11"/>
  <c r="H6" i="11" s="1"/>
  <c r="O5" i="11"/>
  <c r="G5" i="11"/>
  <c r="M4" i="11"/>
  <c r="M6" i="11" s="1"/>
  <c r="E4" i="11"/>
  <c r="L5" i="11"/>
  <c r="D5" i="11"/>
  <c r="J4" i="11"/>
  <c r="J6" i="11" s="1"/>
  <c r="B4" i="11"/>
  <c r="K5" i="11"/>
  <c r="K6" i="11" s="1"/>
  <c r="C5" i="11"/>
  <c r="I4" i="11"/>
  <c r="I6" i="11" s="1"/>
  <c r="B4" i="12"/>
  <c r="E5" i="12"/>
  <c r="K4" i="31"/>
  <c r="N5" i="31"/>
  <c r="L5" i="31"/>
  <c r="D5" i="31"/>
  <c r="I4" i="31"/>
  <c r="I6" i="31" s="1"/>
  <c r="D4" i="32"/>
  <c r="G5" i="32"/>
  <c r="M4" i="38"/>
  <c r="F4" i="33"/>
  <c r="I5" i="33"/>
  <c r="G4" i="13"/>
  <c r="G6" i="13" s="1"/>
  <c r="J5" i="13"/>
  <c r="C5" i="14"/>
  <c r="S5" i="23"/>
  <c r="F46" i="57"/>
  <c r="C3" i="47"/>
  <c r="S3" i="47"/>
  <c r="Q6" i="47"/>
  <c r="U11" i="47"/>
  <c r="M11" i="47"/>
  <c r="E11" i="47"/>
  <c r="R11" i="47"/>
  <c r="J11" i="47"/>
  <c r="B11" i="47"/>
  <c r="X11" i="47"/>
  <c r="P11" i="47"/>
  <c r="H11" i="47"/>
  <c r="W11" i="47"/>
  <c r="O11" i="47"/>
  <c r="G11" i="47"/>
  <c r="V11" i="47"/>
  <c r="N11" i="47"/>
  <c r="F11" i="47"/>
  <c r="T11" i="47"/>
  <c r="O13" i="47"/>
  <c r="P14" i="47"/>
  <c r="J21" i="47"/>
  <c r="N22" i="47"/>
  <c r="L27" i="47"/>
  <c r="I29" i="47"/>
  <c r="I30" i="47"/>
  <c r="I35" i="47"/>
  <c r="Q46" i="47"/>
  <c r="Z59" i="47"/>
  <c r="AI59" i="47"/>
  <c r="AF75" i="47"/>
  <c r="AH75" i="47"/>
  <c r="AC83" i="47"/>
  <c r="Y99" i="47"/>
  <c r="AK107" i="47"/>
  <c r="J6" i="48"/>
  <c r="R45" i="48" s="1"/>
  <c r="G136" i="47"/>
  <c r="F5" i="48"/>
  <c r="H45" i="48" s="1"/>
  <c r="C137" i="47"/>
  <c r="B24" i="55"/>
  <c r="D24" i="55" s="1"/>
  <c r="C64" i="55"/>
  <c r="AK267" i="47"/>
  <c r="Z275" i="47"/>
  <c r="D57" i="55"/>
  <c r="D61" i="55"/>
  <c r="AI43" i="47"/>
  <c r="AN43" i="47"/>
  <c r="AF43" i="47"/>
  <c r="AM43" i="47"/>
  <c r="AE43" i="47"/>
  <c r="C43" i="55"/>
  <c r="D43" i="55" s="1"/>
  <c r="AB123" i="47"/>
  <c r="AI123" i="47"/>
  <c r="AM131" i="47"/>
  <c r="AE131" i="47"/>
  <c r="AN131" i="47"/>
  <c r="AK131" i="47"/>
  <c r="Y131" i="47"/>
  <c r="AI131" i="47"/>
  <c r="AG131" i="47"/>
  <c r="AF131" i="47"/>
  <c r="AC131" i="47"/>
  <c r="AE147" i="47"/>
  <c r="AD211" i="47"/>
  <c r="AC211" i="47"/>
  <c r="AE211" i="47"/>
  <c r="AJ219" i="47"/>
  <c r="AK227" i="47"/>
  <c r="AC227" i="47"/>
  <c r="Z227" i="47"/>
  <c r="AN227" i="47"/>
  <c r="AD267" i="47"/>
  <c r="AH275" i="47"/>
  <c r="Y275" i="47"/>
  <c r="AD275" i="47"/>
  <c r="AL275" i="47"/>
  <c r="AB275" i="47"/>
  <c r="AI275" i="47"/>
  <c r="AK275" i="47"/>
  <c r="AJ275" i="47"/>
  <c r="D49" i="55"/>
  <c r="D58" i="55"/>
  <c r="N7" i="39"/>
  <c r="N28" i="39" s="1"/>
  <c r="H19" i="39"/>
  <c r="N4" i="11"/>
  <c r="N6" i="11" s="1"/>
  <c r="D4" i="12"/>
  <c r="D6" i="12" s="1"/>
  <c r="M4" i="31"/>
  <c r="M6" i="31" s="1"/>
  <c r="F4" i="32"/>
  <c r="F6" i="32" s="1"/>
  <c r="L5" i="38"/>
  <c r="H4" i="33"/>
  <c r="H6" i="33" s="1"/>
  <c r="K4" i="13"/>
  <c r="H5" i="13"/>
  <c r="D4" i="14"/>
  <c r="G5" i="14"/>
  <c r="J25" i="27"/>
  <c r="J24" i="27" s="1"/>
  <c r="N10" i="23"/>
  <c r="F40" i="57"/>
  <c r="F43" i="57"/>
  <c r="F53" i="57"/>
  <c r="D3" i="47"/>
  <c r="T3" i="47"/>
  <c r="S5" i="47"/>
  <c r="K5" i="47"/>
  <c r="C5" i="47"/>
  <c r="X5" i="47"/>
  <c r="P5" i="47"/>
  <c r="H5" i="47"/>
  <c r="V5" i="47"/>
  <c r="N5" i="47"/>
  <c r="U5" i="47"/>
  <c r="M5" i="47"/>
  <c r="E5" i="47"/>
  <c r="T5" i="47"/>
  <c r="L5" i="47"/>
  <c r="D5" i="47"/>
  <c r="R5" i="47"/>
  <c r="C11" i="47"/>
  <c r="U19" i="47"/>
  <c r="M19" i="47"/>
  <c r="E19" i="47"/>
  <c r="R19" i="47"/>
  <c r="J19" i="47"/>
  <c r="B19" i="47"/>
  <c r="X19" i="47"/>
  <c r="P19" i="47"/>
  <c r="H19" i="47"/>
  <c r="W19" i="47"/>
  <c r="O19" i="47"/>
  <c r="G19" i="47"/>
  <c r="V19" i="47"/>
  <c r="N19" i="47"/>
  <c r="F19" i="47"/>
  <c r="T19" i="47"/>
  <c r="O21" i="47"/>
  <c r="P22" i="47"/>
  <c r="S37" i="47"/>
  <c r="K37" i="47"/>
  <c r="C37" i="47"/>
  <c r="X37" i="47"/>
  <c r="P37" i="47"/>
  <c r="H37" i="47"/>
  <c r="V37" i="47"/>
  <c r="N37" i="47"/>
  <c r="F37" i="47"/>
  <c r="U37" i="47"/>
  <c r="M37" i="47"/>
  <c r="E37" i="47"/>
  <c r="T37" i="47"/>
  <c r="L37" i="47"/>
  <c r="D37" i="47"/>
  <c r="W37" i="47"/>
  <c r="R38" i="47"/>
  <c r="J38" i="47"/>
  <c r="B38" i="47"/>
  <c r="W38" i="47"/>
  <c r="O38" i="47"/>
  <c r="G38" i="47"/>
  <c r="U38" i="47"/>
  <c r="M38" i="47"/>
  <c r="E38" i="47"/>
  <c r="T38" i="47"/>
  <c r="L38" i="47"/>
  <c r="D38" i="47"/>
  <c r="S38" i="47"/>
  <c r="K38" i="47"/>
  <c r="C38" i="47"/>
  <c r="X38" i="47"/>
  <c r="AJ59" i="47"/>
  <c r="AG67" i="47"/>
  <c r="AO67" i="47"/>
  <c r="AB99" i="47"/>
  <c r="AI91" i="47"/>
  <c r="AH91" i="47"/>
  <c r="AC91" i="47"/>
  <c r="AA91" i="47"/>
  <c r="AO91" i="47"/>
  <c r="Z91" i="47"/>
  <c r="AB147" i="47"/>
  <c r="AF171" i="47"/>
  <c r="AD171" i="47"/>
  <c r="AA171" i="47"/>
  <c r="AD179" i="47"/>
  <c r="AD195" i="47"/>
  <c r="C33" i="55"/>
  <c r="D33" i="55" s="1"/>
  <c r="I7" i="55" s="1"/>
  <c r="H8" i="48"/>
  <c r="AB45" i="48" s="1"/>
  <c r="B9" i="21"/>
  <c r="D9" i="21" s="1"/>
  <c r="AM67" i="47"/>
  <c r="AJ67" i="47"/>
  <c r="AI67" i="47"/>
  <c r="Y67" i="47"/>
  <c r="AF67" i="47"/>
  <c r="AE67" i="47"/>
  <c r="AN67" i="47"/>
  <c r="AB67" i="47"/>
  <c r="Z83" i="47"/>
  <c r="AG83" i="47"/>
  <c r="B6" i="21"/>
  <c r="D6" i="21" s="1"/>
  <c r="B8" i="21"/>
  <c r="D8" i="21" s="1"/>
  <c r="B46" i="55"/>
  <c r="D46" i="55" s="1"/>
  <c r="B67" i="55"/>
  <c r="D67" i="55" s="1"/>
  <c r="I9" i="55" s="1"/>
  <c r="B12" i="55"/>
  <c r="D12" i="55" s="1"/>
  <c r="B27" i="55"/>
  <c r="D27" i="55" s="1"/>
  <c r="D28" i="39"/>
  <c r="O4" i="11"/>
  <c r="O6" i="11" s="1"/>
  <c r="E4" i="12"/>
  <c r="E6" i="12" s="1"/>
  <c r="H5" i="12"/>
  <c r="N4" i="31"/>
  <c r="N6" i="31" s="1"/>
  <c r="G4" i="32"/>
  <c r="G6" i="32" s="1"/>
  <c r="J5" i="32"/>
  <c r="C5" i="38"/>
  <c r="N5" i="38"/>
  <c r="F5" i="38"/>
  <c r="K4" i="38"/>
  <c r="K6" i="38" s="1"/>
  <c r="C4" i="38"/>
  <c r="I4" i="33"/>
  <c r="I6" i="33" s="1"/>
  <c r="L5" i="33"/>
  <c r="M5" i="33"/>
  <c r="E5" i="33"/>
  <c r="J4" i="33"/>
  <c r="J6" i="33" s="1"/>
  <c r="B4" i="33"/>
  <c r="B6" i="33" s="1"/>
  <c r="J5" i="33"/>
  <c r="B5" i="33"/>
  <c r="G4" i="33"/>
  <c r="G6" i="33" s="1"/>
  <c r="G5" i="33"/>
  <c r="L4" i="33"/>
  <c r="L6" i="33" s="1"/>
  <c r="D4" i="33"/>
  <c r="D6" i="33" s="1"/>
  <c r="N5" i="33"/>
  <c r="N6" i="33" s="1"/>
  <c r="F5" i="33"/>
  <c r="K4" i="33"/>
  <c r="K6" i="33" s="1"/>
  <c r="C4" i="33"/>
  <c r="L4" i="13"/>
  <c r="K5" i="13"/>
  <c r="E4" i="14"/>
  <c r="H5" i="14"/>
  <c r="S10" i="23"/>
  <c r="U10" i="23"/>
  <c r="M5" i="45"/>
  <c r="H3" i="47"/>
  <c r="X3" i="47"/>
  <c r="R6" i="47"/>
  <c r="J6" i="47"/>
  <c r="B6" i="47"/>
  <c r="W6" i="47"/>
  <c r="O6" i="47"/>
  <c r="G6" i="47"/>
  <c r="U6" i="47"/>
  <c r="M6" i="47"/>
  <c r="E6" i="47"/>
  <c r="T6" i="47"/>
  <c r="L6" i="47"/>
  <c r="D6" i="47"/>
  <c r="S6" i="47"/>
  <c r="K6" i="47"/>
  <c r="C6" i="47"/>
  <c r="X6" i="47"/>
  <c r="Q21" i="47"/>
  <c r="Q22" i="47"/>
  <c r="AN51" i="47"/>
  <c r="AH51" i="47"/>
  <c r="Y51" i="47"/>
  <c r="AB59" i="47"/>
  <c r="AK59" i="47"/>
  <c r="AH67" i="47"/>
  <c r="AB75" i="47"/>
  <c r="AK99" i="47"/>
  <c r="AA163" i="47"/>
  <c r="Y163" i="47"/>
  <c r="AA179" i="47"/>
  <c r="Z179" i="47"/>
  <c r="AA195" i="47"/>
  <c r="Y195" i="47"/>
  <c r="AE219" i="47"/>
  <c r="AC219" i="47"/>
  <c r="AB219" i="47"/>
  <c r="AN219" i="47"/>
  <c r="AA291" i="47"/>
  <c r="AB299" i="47"/>
  <c r="AB307" i="47"/>
  <c r="AH307" i="47"/>
  <c r="AJ315" i="47"/>
  <c r="AN315" i="47"/>
  <c r="AB315" i="47"/>
  <c r="Y315" i="47"/>
  <c r="AK315" i="47"/>
  <c r="AE315" i="47"/>
  <c r="AA323" i="47"/>
  <c r="AA339" i="47"/>
  <c r="AA347" i="47"/>
  <c r="AE347" i="47"/>
  <c r="AG355" i="47"/>
  <c r="AN355" i="47"/>
  <c r="AK355" i="47"/>
  <c r="AJ355" i="47"/>
  <c r="AE355" i="47"/>
  <c r="AB355" i="47"/>
  <c r="AA355" i="47"/>
  <c r="D50" i="55"/>
  <c r="I15" i="55" s="1"/>
  <c r="B28" i="39"/>
  <c r="C4" i="11"/>
  <c r="C6" i="11" s="1"/>
  <c r="E5" i="11"/>
  <c r="I4" i="12"/>
  <c r="I5" i="12"/>
  <c r="N4" i="12"/>
  <c r="F4" i="12"/>
  <c r="F6" i="12" s="1"/>
  <c r="N5" i="12"/>
  <c r="F5" i="12"/>
  <c r="K4" i="12"/>
  <c r="C4" i="12"/>
  <c r="K5" i="12"/>
  <c r="C5" i="12"/>
  <c r="H4" i="12"/>
  <c r="H6" i="12" s="1"/>
  <c r="J5" i="12"/>
  <c r="B5" i="12"/>
  <c r="G4" i="12"/>
  <c r="G6" i="12" s="1"/>
  <c r="B4" i="31"/>
  <c r="K4" i="32"/>
  <c r="N5" i="32"/>
  <c r="N6" i="32" s="1"/>
  <c r="H5" i="32"/>
  <c r="D4" i="38"/>
  <c r="G5" i="38"/>
  <c r="M4" i="33"/>
  <c r="M5" i="13"/>
  <c r="E5" i="13"/>
  <c r="J4" i="13"/>
  <c r="J6" i="13" s="1"/>
  <c r="B4" i="13"/>
  <c r="B6" i="13" s="1"/>
  <c r="G4" i="14"/>
  <c r="G6" i="14" s="1"/>
  <c r="J5" i="14"/>
  <c r="N8" i="23"/>
  <c r="M5" i="41"/>
  <c r="F44" i="57"/>
  <c r="F47" i="57"/>
  <c r="G51" i="57"/>
  <c r="I3" i="47"/>
  <c r="F6" i="47"/>
  <c r="Z11" i="47"/>
  <c r="S13" i="47"/>
  <c r="K13" i="47"/>
  <c r="C13" i="47"/>
  <c r="X13" i="47"/>
  <c r="P13" i="47"/>
  <c r="H13" i="47"/>
  <c r="V13" i="47"/>
  <c r="N13" i="47"/>
  <c r="F13" i="47"/>
  <c r="U13" i="47"/>
  <c r="M13" i="47"/>
  <c r="E13" i="47"/>
  <c r="T13" i="47"/>
  <c r="L13" i="47"/>
  <c r="D13" i="47"/>
  <c r="W13" i="47"/>
  <c r="R14" i="47"/>
  <c r="J14" i="47"/>
  <c r="B14" i="47"/>
  <c r="W14" i="47"/>
  <c r="O14" i="47"/>
  <c r="G14" i="47"/>
  <c r="U14" i="47"/>
  <c r="M14" i="47"/>
  <c r="E14" i="47"/>
  <c r="T14" i="47"/>
  <c r="L14" i="47"/>
  <c r="D14" i="47"/>
  <c r="S14" i="47"/>
  <c r="K14" i="47"/>
  <c r="C14" i="47"/>
  <c r="X14" i="47"/>
  <c r="U27" i="47"/>
  <c r="M27" i="47"/>
  <c r="E27" i="47"/>
  <c r="R27" i="47"/>
  <c r="J27" i="47"/>
  <c r="B27" i="47"/>
  <c r="X27" i="47"/>
  <c r="P27" i="47"/>
  <c r="H27" i="47"/>
  <c r="W27" i="47"/>
  <c r="O27" i="47"/>
  <c r="G27" i="47"/>
  <c r="V27" i="47"/>
  <c r="N27" i="47"/>
  <c r="F27" i="47"/>
  <c r="T27" i="47"/>
  <c r="AH43" i="47"/>
  <c r="Y43" i="47"/>
  <c r="AJ51" i="47"/>
  <c r="AB51" i="47"/>
  <c r="AI51" i="47"/>
  <c r="Z51" i="47"/>
  <c r="AG51" i="47"/>
  <c r="AC75" i="47"/>
  <c r="AF91" i="47"/>
  <c r="G4" i="48"/>
  <c r="D428" i="47"/>
  <c r="F4" i="48"/>
  <c r="C428" i="47"/>
  <c r="C7" i="21"/>
  <c r="E7" i="21" s="1"/>
  <c r="B55" i="39"/>
  <c r="D4" i="11"/>
  <c r="D6" i="11" s="1"/>
  <c r="F5" i="11"/>
  <c r="J4" i="12"/>
  <c r="J6" i="12" s="1"/>
  <c r="L4" i="32"/>
  <c r="K5" i="32"/>
  <c r="E4" i="38"/>
  <c r="H4" i="14"/>
  <c r="H6" i="14" s="1"/>
  <c r="K5" i="14"/>
  <c r="K3" i="47"/>
  <c r="J4" i="47"/>
  <c r="Z19" i="47"/>
  <c r="S21" i="47"/>
  <c r="K21" i="47"/>
  <c r="C21" i="47"/>
  <c r="X21" i="47"/>
  <c r="P21" i="47"/>
  <c r="H21" i="47"/>
  <c r="V21" i="47"/>
  <c r="N21" i="47"/>
  <c r="F21" i="47"/>
  <c r="U21" i="47"/>
  <c r="M21" i="47"/>
  <c r="E21" i="47"/>
  <c r="T21" i="47"/>
  <c r="L21" i="47"/>
  <c r="D21" i="47"/>
  <c r="W21" i="47"/>
  <c r="R22" i="47"/>
  <c r="J22" i="47"/>
  <c r="B22" i="47"/>
  <c r="W22" i="47"/>
  <c r="O22" i="47"/>
  <c r="G22" i="47"/>
  <c r="U22" i="47"/>
  <c r="M22" i="47"/>
  <c r="E22" i="47"/>
  <c r="T22" i="47"/>
  <c r="L22" i="47"/>
  <c r="D22" i="47"/>
  <c r="S22" i="47"/>
  <c r="K22" i="47"/>
  <c r="C22" i="47"/>
  <c r="X22" i="47"/>
  <c r="Z38" i="47"/>
  <c r="Z43" i="47"/>
  <c r="AB43" i="47"/>
  <c r="R46" i="47"/>
  <c r="J46" i="47"/>
  <c r="B46" i="47"/>
  <c r="X46" i="47"/>
  <c r="P46" i="47"/>
  <c r="H46" i="47"/>
  <c r="W46" i="47"/>
  <c r="O46" i="47"/>
  <c r="G46" i="47"/>
  <c r="U46" i="47"/>
  <c r="M46" i="47"/>
  <c r="E46" i="47"/>
  <c r="T46" i="47"/>
  <c r="L46" i="47"/>
  <c r="D46" i="47"/>
  <c r="S46" i="47"/>
  <c r="K46" i="47"/>
  <c r="C46" i="47"/>
  <c r="AO51" i="47"/>
  <c r="Z67" i="47"/>
  <c r="AM59" i="47"/>
  <c r="AA59" i="47"/>
  <c r="Y59" i="47"/>
  <c r="AE59" i="47"/>
  <c r="AA147" i="47"/>
  <c r="AK147" i="47"/>
  <c r="Z155" i="47"/>
  <c r="AG155" i="47"/>
  <c r="AO155" i="47"/>
  <c r="AE155" i="47"/>
  <c r="Y155" i="47"/>
  <c r="AN155" i="47"/>
  <c r="AJ155" i="47"/>
  <c r="AD155" i="47"/>
  <c r="AE123" i="47"/>
  <c r="AF147" i="47"/>
  <c r="Z291" i="47"/>
  <c r="AK291" i="47"/>
  <c r="AG331" i="47"/>
  <c r="AE331" i="47"/>
  <c r="AN331" i="47"/>
  <c r="AM331" i="47"/>
  <c r="AA331" i="47"/>
  <c r="Z331" i="47"/>
  <c r="AC339" i="47"/>
  <c r="AC355" i="47"/>
  <c r="B37" i="55"/>
  <c r="D37" i="55" s="1"/>
  <c r="O28" i="39"/>
  <c r="F4" i="11"/>
  <c r="F6" i="11" s="1"/>
  <c r="L4" i="12"/>
  <c r="L6" i="12" s="1"/>
  <c r="E4" i="31"/>
  <c r="E6" i="31" s="1"/>
  <c r="M5" i="32"/>
  <c r="E5" i="32"/>
  <c r="J4" i="32"/>
  <c r="J6" i="32" s="1"/>
  <c r="B4" i="32"/>
  <c r="B6" i="32" s="1"/>
  <c r="G4" i="38"/>
  <c r="G6" i="38" s="1"/>
  <c r="J5" i="38"/>
  <c r="C5" i="33"/>
  <c r="C4" i="13"/>
  <c r="F5" i="13"/>
  <c r="L4" i="14"/>
  <c r="L6" i="14" s="1"/>
  <c r="I5" i="14"/>
  <c r="F35" i="57"/>
  <c r="G52" i="57"/>
  <c r="L3" i="47"/>
  <c r="I6" i="47"/>
  <c r="Z6" i="47" s="1"/>
  <c r="G13" i="47"/>
  <c r="H14" i="47"/>
  <c r="B21" i="47"/>
  <c r="F22" i="47"/>
  <c r="D27" i="47"/>
  <c r="S29" i="47"/>
  <c r="K29" i="47"/>
  <c r="C29" i="47"/>
  <c r="X29" i="47"/>
  <c r="P29" i="47"/>
  <c r="H29" i="47"/>
  <c r="V29" i="47"/>
  <c r="N29" i="47"/>
  <c r="F29" i="47"/>
  <c r="U29" i="47"/>
  <c r="M29" i="47"/>
  <c r="E29" i="47"/>
  <c r="T29" i="47"/>
  <c r="L29" i="47"/>
  <c r="D29" i="47"/>
  <c r="W29" i="47"/>
  <c r="R30" i="47"/>
  <c r="J30" i="47"/>
  <c r="B30" i="47"/>
  <c r="W30" i="47"/>
  <c r="O30" i="47"/>
  <c r="G30" i="47"/>
  <c r="U30" i="47"/>
  <c r="M30" i="47"/>
  <c r="E30" i="47"/>
  <c r="T30" i="47"/>
  <c r="L30" i="47"/>
  <c r="D30" i="47"/>
  <c r="S30" i="47"/>
  <c r="K30" i="47"/>
  <c r="C30" i="47"/>
  <c r="X30" i="47"/>
  <c r="U35" i="47"/>
  <c r="M35" i="47"/>
  <c r="E35" i="47"/>
  <c r="R35" i="47"/>
  <c r="J35" i="47"/>
  <c r="B35" i="47"/>
  <c r="X35" i="47"/>
  <c r="P35" i="47"/>
  <c r="H35" i="47"/>
  <c r="W35" i="47"/>
  <c r="O35" i="47"/>
  <c r="G35" i="47"/>
  <c r="V35" i="47"/>
  <c r="N35" i="47"/>
  <c r="F35" i="47"/>
  <c r="T35" i="47"/>
  <c r="AE38" i="47"/>
  <c r="AG43" i="47"/>
  <c r="F46" i="47"/>
  <c r="AC51" i="47"/>
  <c r="AK51" i="47"/>
  <c r="AF59" i="47"/>
  <c r="AN59" i="47"/>
  <c r="AK67" i="47"/>
  <c r="AM83" i="47"/>
  <c r="AH83" i="47"/>
  <c r="AC147" i="47"/>
  <c r="AC123" i="47"/>
  <c r="AA259" i="47"/>
  <c r="AK259" i="47"/>
  <c r="Z259" i="47"/>
  <c r="AI259" i="47"/>
  <c r="AN259" i="47"/>
  <c r="AM259" i="47"/>
  <c r="AE267" i="47"/>
  <c r="AA267" i="47"/>
  <c r="AL267" i="47"/>
  <c r="AB267" i="47"/>
  <c r="AN267" i="47"/>
  <c r="AM267" i="47"/>
  <c r="B7" i="21"/>
  <c r="D7" i="21" s="1"/>
  <c r="H12" i="39"/>
  <c r="H28" i="39" s="1"/>
  <c r="D32" i="55"/>
  <c r="D64" i="55"/>
  <c r="I12" i="55" s="1"/>
  <c r="B14" i="55"/>
  <c r="D14" i="55" s="1"/>
  <c r="I6" i="55"/>
  <c r="D28" i="55"/>
  <c r="D42" i="55"/>
  <c r="G4" i="11"/>
  <c r="G6" i="11" s="1"/>
  <c r="H6" i="38"/>
  <c r="D4" i="13"/>
  <c r="G49" i="57"/>
  <c r="AA5" i="47"/>
  <c r="AE6" i="47"/>
  <c r="AH11" i="47"/>
  <c r="AF37" i="47"/>
  <c r="AC43" i="47"/>
  <c r="AK43" i="47"/>
  <c r="AJ43" i="47"/>
  <c r="AD51" i="47"/>
  <c r="AL51" i="47"/>
  <c r="AG59" i="47"/>
  <c r="AO59" i="47"/>
  <c r="AC59" i="47"/>
  <c r="AC67" i="47"/>
  <c r="C5" i="55"/>
  <c r="D5" i="55" s="1"/>
  <c r="I5" i="55" s="1"/>
  <c r="AF123" i="47"/>
  <c r="AD187" i="47"/>
  <c r="AL187" i="47"/>
  <c r="Y187" i="47"/>
  <c r="AF187" i="47"/>
  <c r="AN187" i="47"/>
  <c r="AJ187" i="47"/>
  <c r="AB187" i="47"/>
  <c r="AK219" i="47"/>
  <c r="L6" i="38"/>
  <c r="E6" i="33"/>
  <c r="F6" i="13"/>
  <c r="L5" i="14"/>
  <c r="D5" i="14"/>
  <c r="I4" i="14"/>
  <c r="I6" i="14" s="1"/>
  <c r="N5" i="14"/>
  <c r="F5" i="14"/>
  <c r="K4" i="14"/>
  <c r="K6" i="14" s="1"/>
  <c r="C4" i="14"/>
  <c r="C6" i="14" s="1"/>
  <c r="U3" i="47"/>
  <c r="M3" i="47"/>
  <c r="E3" i="47"/>
  <c r="R3" i="47"/>
  <c r="J3" i="47"/>
  <c r="B3" i="47"/>
  <c r="W3" i="47"/>
  <c r="O3" i="47"/>
  <c r="G3" i="47"/>
  <c r="V3" i="47"/>
  <c r="N3" i="47"/>
  <c r="F3" i="47"/>
  <c r="Q3" i="47"/>
  <c r="AF5" i="47"/>
  <c r="AE14" i="47"/>
  <c r="AH19" i="47"/>
  <c r="E23" i="47"/>
  <c r="AH38" i="47"/>
  <c r="AD43" i="47"/>
  <c r="AL43" i="47"/>
  <c r="AO43" i="47"/>
  <c r="AH59" i="47"/>
  <c r="AG75" i="47"/>
  <c r="AB83" i="47"/>
  <c r="AJ91" i="47"/>
  <c r="AB107" i="47"/>
  <c r="H10" i="48"/>
  <c r="AN45" i="48" s="1"/>
  <c r="I6" i="48"/>
  <c r="Q45" i="48" s="1"/>
  <c r="F136" i="47"/>
  <c r="J5" i="48"/>
  <c r="L45" i="48" s="1"/>
  <c r="G137" i="47"/>
  <c r="G11" i="48"/>
  <c r="AS45" i="48" s="1"/>
  <c r="G10" i="48"/>
  <c r="AM45" i="48" s="1"/>
  <c r="D247" i="47"/>
  <c r="H7" i="48"/>
  <c r="V45" i="48" s="1"/>
  <c r="J4" i="48"/>
  <c r="G428" i="47"/>
  <c r="B35" i="55"/>
  <c r="D35" i="55" s="1"/>
  <c r="H4" i="31"/>
  <c r="H6" i="31" s="1"/>
  <c r="C5" i="31"/>
  <c r="C6" i="31" s="1"/>
  <c r="K5" i="31"/>
  <c r="I4" i="32"/>
  <c r="I6" i="32" s="1"/>
  <c r="D5" i="32"/>
  <c r="L5" i="32"/>
  <c r="B4" i="38"/>
  <c r="B6" i="38" s="1"/>
  <c r="J4" i="38"/>
  <c r="J6" i="38" s="1"/>
  <c r="E5" i="38"/>
  <c r="M5" i="38"/>
  <c r="I4" i="13"/>
  <c r="I6" i="13" s="1"/>
  <c r="D5" i="13"/>
  <c r="L5" i="13"/>
  <c r="B4" i="14"/>
  <c r="B6" i="14" s="1"/>
  <c r="J4" i="14"/>
  <c r="J6" i="14" s="1"/>
  <c r="E5" i="14"/>
  <c r="M5" i="14"/>
  <c r="B7" i="47"/>
  <c r="J7" i="47"/>
  <c r="R7" i="47"/>
  <c r="I8" i="47"/>
  <c r="Q8" i="47"/>
  <c r="H9" i="47"/>
  <c r="P9" i="47"/>
  <c r="X9" i="47"/>
  <c r="G10" i="47"/>
  <c r="O10" i="47"/>
  <c r="W10" i="47"/>
  <c r="B15" i="47"/>
  <c r="J15" i="47"/>
  <c r="R15" i="47"/>
  <c r="I16" i="47"/>
  <c r="Q16" i="47"/>
  <c r="H17" i="47"/>
  <c r="P17" i="47"/>
  <c r="X17" i="47"/>
  <c r="G18" i="47"/>
  <c r="O18" i="47"/>
  <c r="W18" i="47"/>
  <c r="B23" i="47"/>
  <c r="J23" i="47"/>
  <c r="R23" i="47"/>
  <c r="I24" i="47"/>
  <c r="Q24" i="47"/>
  <c r="H25" i="47"/>
  <c r="P25" i="47"/>
  <c r="X25" i="47"/>
  <c r="G26" i="47"/>
  <c r="O26" i="47"/>
  <c r="W26" i="47"/>
  <c r="B31" i="47"/>
  <c r="J31" i="47"/>
  <c r="R31" i="47"/>
  <c r="I32" i="47"/>
  <c r="Q32" i="47"/>
  <c r="H33" i="47"/>
  <c r="P33" i="47"/>
  <c r="X33" i="47"/>
  <c r="G34" i="47"/>
  <c r="O34" i="47"/>
  <c r="W34" i="47"/>
  <c r="B39" i="47"/>
  <c r="J39" i="47"/>
  <c r="R39" i="47"/>
  <c r="I40" i="47"/>
  <c r="Q40" i="47"/>
  <c r="H41" i="47"/>
  <c r="P41" i="47"/>
  <c r="X41" i="47"/>
  <c r="G42" i="47"/>
  <c r="O42" i="47"/>
  <c r="W42" i="47"/>
  <c r="D45" i="47"/>
  <c r="L45" i="47"/>
  <c r="T45" i="47"/>
  <c r="B47" i="47"/>
  <c r="J47" i="47"/>
  <c r="R47" i="47"/>
  <c r="I48" i="47"/>
  <c r="Q48" i="47"/>
  <c r="H49" i="47"/>
  <c r="P49" i="47"/>
  <c r="X49" i="47"/>
  <c r="G50" i="47"/>
  <c r="O50" i="47"/>
  <c r="W50" i="47"/>
  <c r="D53" i="47"/>
  <c r="L53" i="47"/>
  <c r="T53" i="47"/>
  <c r="C54" i="47"/>
  <c r="K54" i="47"/>
  <c r="S54" i="47"/>
  <c r="B55" i="47"/>
  <c r="J55" i="47"/>
  <c r="R55" i="47"/>
  <c r="I56" i="47"/>
  <c r="Q56" i="47"/>
  <c r="H57" i="47"/>
  <c r="P57" i="47"/>
  <c r="X57" i="47"/>
  <c r="G58" i="47"/>
  <c r="O58" i="47"/>
  <c r="W58" i="47"/>
  <c r="H60" i="47"/>
  <c r="Q60" i="47"/>
  <c r="C61" i="47"/>
  <c r="M61" i="47"/>
  <c r="V61" i="47"/>
  <c r="H62" i="47"/>
  <c r="Q62" i="47"/>
  <c r="D63" i="47"/>
  <c r="M63" i="47"/>
  <c r="V63" i="47"/>
  <c r="C65" i="47"/>
  <c r="L65" i="47"/>
  <c r="U65" i="47"/>
  <c r="H66" i="47"/>
  <c r="Q66" i="47"/>
  <c r="H68" i="47"/>
  <c r="R68" i="47"/>
  <c r="H69" i="47"/>
  <c r="R69" i="47"/>
  <c r="I70" i="47"/>
  <c r="T70" i="47"/>
  <c r="I71" i="47"/>
  <c r="T71" i="47"/>
  <c r="H74" i="47"/>
  <c r="R74" i="47"/>
  <c r="B76" i="47"/>
  <c r="N76" i="47"/>
  <c r="X76" i="47"/>
  <c r="C77" i="47"/>
  <c r="N77" i="47"/>
  <c r="X77" i="47"/>
  <c r="E78" i="47"/>
  <c r="O78" i="47"/>
  <c r="E79" i="47"/>
  <c r="O79" i="47"/>
  <c r="B81" i="47"/>
  <c r="L81" i="47"/>
  <c r="V81" i="47"/>
  <c r="B82" i="47"/>
  <c r="M82" i="47"/>
  <c r="X82" i="47"/>
  <c r="AJ83" i="47"/>
  <c r="AN83" i="47"/>
  <c r="K84" i="47"/>
  <c r="B86" i="47"/>
  <c r="O86" i="47"/>
  <c r="K87" i="47"/>
  <c r="J89" i="47"/>
  <c r="W89" i="47"/>
  <c r="AE91" i="47"/>
  <c r="Y91" i="47"/>
  <c r="AM91" i="47"/>
  <c r="AF99" i="47"/>
  <c r="AH99" i="47"/>
  <c r="J102" i="47"/>
  <c r="AF107" i="47"/>
  <c r="AH107" i="47"/>
  <c r="L114" i="47"/>
  <c r="AN123" i="47"/>
  <c r="AO131" i="47"/>
  <c r="C7" i="47"/>
  <c r="I9" i="47"/>
  <c r="Q9" i="47"/>
  <c r="H10" i="47"/>
  <c r="P10" i="47"/>
  <c r="X10" i="47"/>
  <c r="I17" i="47"/>
  <c r="Q17" i="47"/>
  <c r="H18" i="47"/>
  <c r="P18" i="47"/>
  <c r="X18" i="47"/>
  <c r="I25" i="47"/>
  <c r="Q25" i="47"/>
  <c r="H26" i="47"/>
  <c r="P26" i="47"/>
  <c r="X26" i="47"/>
  <c r="I33" i="47"/>
  <c r="Q33" i="47"/>
  <c r="H34" i="47"/>
  <c r="P34" i="47"/>
  <c r="X34" i="47"/>
  <c r="I41" i="47"/>
  <c r="Q41" i="47"/>
  <c r="H42" i="47"/>
  <c r="P42" i="47"/>
  <c r="X42" i="47"/>
  <c r="E45" i="47"/>
  <c r="M45" i="47"/>
  <c r="U45" i="47"/>
  <c r="I49" i="47"/>
  <c r="Q49" i="47"/>
  <c r="H50" i="47"/>
  <c r="P50" i="47"/>
  <c r="X50" i="47"/>
  <c r="AE51" i="47"/>
  <c r="AM51" i="47"/>
  <c r="E53" i="47"/>
  <c r="M53" i="47"/>
  <c r="U53" i="47"/>
  <c r="D54" i="47"/>
  <c r="L54" i="47"/>
  <c r="T54" i="47"/>
  <c r="C55" i="47"/>
  <c r="K55" i="47"/>
  <c r="S55" i="47"/>
  <c r="I57" i="47"/>
  <c r="Q57" i="47"/>
  <c r="H58" i="47"/>
  <c r="P58" i="47"/>
  <c r="X58" i="47"/>
  <c r="I60" i="47"/>
  <c r="E61" i="47"/>
  <c r="N61" i="47"/>
  <c r="W61" i="47"/>
  <c r="I62" i="47"/>
  <c r="E63" i="47"/>
  <c r="N63" i="47"/>
  <c r="W63" i="47"/>
  <c r="D65" i="47"/>
  <c r="M65" i="47"/>
  <c r="V65" i="47"/>
  <c r="I66" i="47"/>
  <c r="I68" i="47"/>
  <c r="S68" i="47"/>
  <c r="I69" i="47"/>
  <c r="S69" i="47"/>
  <c r="J70" i="47"/>
  <c r="K71" i="47"/>
  <c r="I74" i="47"/>
  <c r="S74" i="47"/>
  <c r="D76" i="47"/>
  <c r="O76" i="47"/>
  <c r="E77" i="47"/>
  <c r="O77" i="47"/>
  <c r="F78" i="47"/>
  <c r="P78" i="47"/>
  <c r="F79" i="47"/>
  <c r="P79" i="47"/>
  <c r="C81" i="47"/>
  <c r="M81" i="47"/>
  <c r="W81" i="47"/>
  <c r="D82" i="47"/>
  <c r="N82" i="47"/>
  <c r="U84" i="47"/>
  <c r="M84" i="47"/>
  <c r="E84" i="47"/>
  <c r="W84" i="47"/>
  <c r="N84" i="47"/>
  <c r="D84" i="47"/>
  <c r="R84" i="47"/>
  <c r="I84" i="47"/>
  <c r="L84" i="47"/>
  <c r="D86" i="47"/>
  <c r="P86" i="47"/>
  <c r="K89" i="47"/>
  <c r="AO99" i="47"/>
  <c r="Z99" i="47"/>
  <c r="AO107" i="47"/>
  <c r="Z107" i="47"/>
  <c r="AG107" i="47"/>
  <c r="Z131" i="47"/>
  <c r="AH131" i="47"/>
  <c r="N148" i="47"/>
  <c r="I10" i="47"/>
  <c r="Q10" i="47"/>
  <c r="I18" i="47"/>
  <c r="Q18" i="47"/>
  <c r="I26" i="47"/>
  <c r="Q26" i="47"/>
  <c r="I34" i="47"/>
  <c r="Q34" i="47"/>
  <c r="I42" i="47"/>
  <c r="Q42" i="47"/>
  <c r="F45" i="47"/>
  <c r="N45" i="47"/>
  <c r="V45" i="47"/>
  <c r="I50" i="47"/>
  <c r="Q50" i="47"/>
  <c r="AF51" i="47"/>
  <c r="F53" i="47"/>
  <c r="N53" i="47"/>
  <c r="V53" i="47"/>
  <c r="E54" i="47"/>
  <c r="M54" i="47"/>
  <c r="U54" i="47"/>
  <c r="I58" i="47"/>
  <c r="Q58" i="47"/>
  <c r="U60" i="47"/>
  <c r="M60" i="47"/>
  <c r="E60" i="47"/>
  <c r="J60" i="47"/>
  <c r="S60" i="47"/>
  <c r="F61" i="47"/>
  <c r="O61" i="47"/>
  <c r="X61" i="47"/>
  <c r="S62" i="47"/>
  <c r="K62" i="47"/>
  <c r="C62" i="47"/>
  <c r="J62" i="47"/>
  <c r="T62" i="47"/>
  <c r="F63" i="47"/>
  <c r="O63" i="47"/>
  <c r="X63" i="47"/>
  <c r="E65" i="47"/>
  <c r="N65" i="47"/>
  <c r="W65" i="47"/>
  <c r="W66" i="47"/>
  <c r="O66" i="47"/>
  <c r="G66" i="47"/>
  <c r="J66" i="47"/>
  <c r="S66" i="47"/>
  <c r="J68" i="47"/>
  <c r="J69" i="47"/>
  <c r="S70" i="47"/>
  <c r="K70" i="47"/>
  <c r="C70" i="47"/>
  <c r="P70" i="47"/>
  <c r="G70" i="47"/>
  <c r="L70" i="47"/>
  <c r="V70" i="47"/>
  <c r="R71" i="47"/>
  <c r="J71" i="47"/>
  <c r="B71" i="47"/>
  <c r="U71" i="47"/>
  <c r="L71" i="47"/>
  <c r="C71" i="47"/>
  <c r="M71" i="47"/>
  <c r="W71" i="47"/>
  <c r="J74" i="47"/>
  <c r="Y75" i="47"/>
  <c r="AJ75" i="47"/>
  <c r="F77" i="47"/>
  <c r="P77" i="47"/>
  <c r="G78" i="47"/>
  <c r="Q78" i="47"/>
  <c r="G79" i="47"/>
  <c r="S79" i="47"/>
  <c r="AD83" i="47"/>
  <c r="AL83" i="47"/>
  <c r="AE83" i="47"/>
  <c r="F86" i="47"/>
  <c r="Q86" i="47"/>
  <c r="R87" i="47"/>
  <c r="J87" i="47"/>
  <c r="B87" i="47"/>
  <c r="S87" i="47"/>
  <c r="I87" i="47"/>
  <c r="W87" i="47"/>
  <c r="N87" i="47"/>
  <c r="E87" i="47"/>
  <c r="M87" i="47"/>
  <c r="W90" i="47"/>
  <c r="O90" i="47"/>
  <c r="G90" i="47"/>
  <c r="V90" i="47"/>
  <c r="M90" i="47"/>
  <c r="D90" i="47"/>
  <c r="T90" i="47"/>
  <c r="K90" i="47"/>
  <c r="B90" i="47"/>
  <c r="R90" i="47"/>
  <c r="I90" i="47"/>
  <c r="P90" i="47"/>
  <c r="AB91" i="47"/>
  <c r="AJ99" i="47"/>
  <c r="P102" i="47"/>
  <c r="AJ107" i="47"/>
  <c r="R111" i="47"/>
  <c r="J111" i="47"/>
  <c r="B111" i="47"/>
  <c r="S111" i="47"/>
  <c r="K111" i="47"/>
  <c r="C111" i="47"/>
  <c r="O111" i="47"/>
  <c r="E111" i="47"/>
  <c r="V111" i="47"/>
  <c r="L111" i="47"/>
  <c r="T111" i="47"/>
  <c r="H111" i="47"/>
  <c r="Q111" i="47"/>
  <c r="G111" i="47"/>
  <c r="P111" i="47"/>
  <c r="F111" i="47"/>
  <c r="AA131" i="47"/>
  <c r="AM139" i="47"/>
  <c r="AH139" i="47"/>
  <c r="U68" i="47"/>
  <c r="M68" i="47"/>
  <c r="E68" i="47"/>
  <c r="P68" i="47"/>
  <c r="G68" i="47"/>
  <c r="K68" i="47"/>
  <c r="V68" i="47"/>
  <c r="T69" i="47"/>
  <c r="L69" i="47"/>
  <c r="D69" i="47"/>
  <c r="U69" i="47"/>
  <c r="K69" i="47"/>
  <c r="B69" i="47"/>
  <c r="M69" i="47"/>
  <c r="W69" i="47"/>
  <c r="W74" i="47"/>
  <c r="O74" i="47"/>
  <c r="G74" i="47"/>
  <c r="P74" i="47"/>
  <c r="F74" i="47"/>
  <c r="K74" i="47"/>
  <c r="U74" i="47"/>
  <c r="Z75" i="47"/>
  <c r="AI75" i="47"/>
  <c r="AK75" i="47"/>
  <c r="X89" i="47"/>
  <c r="P89" i="47"/>
  <c r="H89" i="47"/>
  <c r="R89" i="47"/>
  <c r="I89" i="47"/>
  <c r="O89" i="47"/>
  <c r="F89" i="47"/>
  <c r="V89" i="47"/>
  <c r="M89" i="47"/>
  <c r="D89" i="47"/>
  <c r="N89" i="47"/>
  <c r="AK91" i="47"/>
  <c r="AC99" i="47"/>
  <c r="AC107" i="47"/>
  <c r="Z139" i="47"/>
  <c r="F8" i="48"/>
  <c r="Z45" i="48" s="1"/>
  <c r="H6" i="48"/>
  <c r="P45" i="48" s="1"/>
  <c r="G6" i="48"/>
  <c r="O45" i="48" s="1"/>
  <c r="D136" i="47"/>
  <c r="H5" i="48"/>
  <c r="J45" i="48" s="1"/>
  <c r="E137" i="47"/>
  <c r="I10" i="48"/>
  <c r="AO45" i="48" s="1"/>
  <c r="F7" i="48"/>
  <c r="T45" i="48" s="1"/>
  <c r="G5" i="48"/>
  <c r="I45" i="48" s="1"/>
  <c r="D4" i="31"/>
  <c r="D6" i="31" s="1"/>
  <c r="L4" i="31"/>
  <c r="L6" i="31" s="1"/>
  <c r="G5" i="31"/>
  <c r="E4" i="32"/>
  <c r="E6" i="32" s="1"/>
  <c r="M4" i="32"/>
  <c r="M6" i="32" s="1"/>
  <c r="F4" i="38"/>
  <c r="F6" i="38" s="1"/>
  <c r="N4" i="38"/>
  <c r="N6" i="38" s="1"/>
  <c r="E4" i="13"/>
  <c r="E6" i="13" s="1"/>
  <c r="M4" i="13"/>
  <c r="M6" i="13" s="1"/>
  <c r="F4" i="14"/>
  <c r="F6" i="14" s="1"/>
  <c r="N4" i="14"/>
  <c r="N6" i="14" s="1"/>
  <c r="I4" i="47"/>
  <c r="AN4" i="47" s="1"/>
  <c r="F7" i="47"/>
  <c r="N7" i="47"/>
  <c r="V7" i="47"/>
  <c r="E8" i="47"/>
  <c r="M8" i="47"/>
  <c r="D9" i="47"/>
  <c r="L9" i="47"/>
  <c r="T9" i="47"/>
  <c r="C10" i="47"/>
  <c r="K10" i="47"/>
  <c r="S10" i="47"/>
  <c r="I12" i="47"/>
  <c r="Z12" i="47" s="1"/>
  <c r="F15" i="47"/>
  <c r="N15" i="47"/>
  <c r="V15" i="47"/>
  <c r="E16" i="47"/>
  <c r="M16" i="47"/>
  <c r="D17" i="47"/>
  <c r="L17" i="47"/>
  <c r="T17" i="47"/>
  <c r="C18" i="47"/>
  <c r="K18" i="47"/>
  <c r="S18" i="47"/>
  <c r="I20" i="47"/>
  <c r="AJ20" i="47" s="1"/>
  <c r="F23" i="47"/>
  <c r="N23" i="47"/>
  <c r="V23" i="47"/>
  <c r="E24" i="47"/>
  <c r="M24" i="47"/>
  <c r="D25" i="47"/>
  <c r="L25" i="47"/>
  <c r="T25" i="47"/>
  <c r="C26" i="47"/>
  <c r="K26" i="47"/>
  <c r="S26" i="47"/>
  <c r="I28" i="47"/>
  <c r="AC28" i="47" s="1"/>
  <c r="F31" i="47"/>
  <c r="N31" i="47"/>
  <c r="V31" i="47"/>
  <c r="E32" i="47"/>
  <c r="M32" i="47"/>
  <c r="D33" i="47"/>
  <c r="L33" i="47"/>
  <c r="T33" i="47"/>
  <c r="C34" i="47"/>
  <c r="K34" i="47"/>
  <c r="S34" i="47"/>
  <c r="I36" i="47"/>
  <c r="Z36" i="47" s="1"/>
  <c r="F39" i="47"/>
  <c r="N39" i="47"/>
  <c r="V39" i="47"/>
  <c r="E40" i="47"/>
  <c r="M40" i="47"/>
  <c r="D41" i="47"/>
  <c r="L41" i="47"/>
  <c r="T41" i="47"/>
  <c r="C42" i="47"/>
  <c r="K42" i="47"/>
  <c r="S42" i="47"/>
  <c r="I44" i="47"/>
  <c r="Z44" i="47" s="1"/>
  <c r="H45" i="47"/>
  <c r="P45" i="47"/>
  <c r="X45" i="47"/>
  <c r="F47" i="47"/>
  <c r="N47" i="47"/>
  <c r="V47" i="47"/>
  <c r="E48" i="47"/>
  <c r="M48" i="47"/>
  <c r="D49" i="47"/>
  <c r="L49" i="47"/>
  <c r="T49" i="47"/>
  <c r="C50" i="47"/>
  <c r="K50" i="47"/>
  <c r="S50" i="47"/>
  <c r="I52" i="47"/>
  <c r="Z52" i="47" s="1"/>
  <c r="H53" i="47"/>
  <c r="P53" i="47"/>
  <c r="X53" i="47"/>
  <c r="G54" i="47"/>
  <c r="O54" i="47"/>
  <c r="W54" i="47"/>
  <c r="F55" i="47"/>
  <c r="N55" i="47"/>
  <c r="V55" i="47"/>
  <c r="E56" i="47"/>
  <c r="M56" i="47"/>
  <c r="D57" i="47"/>
  <c r="L57" i="47"/>
  <c r="T57" i="47"/>
  <c r="C58" i="47"/>
  <c r="K58" i="47"/>
  <c r="S58" i="47"/>
  <c r="C60" i="47"/>
  <c r="L60" i="47"/>
  <c r="V60" i="47"/>
  <c r="H61" i="47"/>
  <c r="Q61" i="47"/>
  <c r="D62" i="47"/>
  <c r="M62" i="47"/>
  <c r="V62" i="47"/>
  <c r="H63" i="47"/>
  <c r="G65" i="47"/>
  <c r="C66" i="47"/>
  <c r="L66" i="47"/>
  <c r="U66" i="47"/>
  <c r="B68" i="47"/>
  <c r="L68" i="47"/>
  <c r="W68" i="47"/>
  <c r="C69" i="47"/>
  <c r="N69" i="47"/>
  <c r="X69" i="47"/>
  <c r="D70" i="47"/>
  <c r="N70" i="47"/>
  <c r="X70" i="47"/>
  <c r="E71" i="47"/>
  <c r="O71" i="47"/>
  <c r="X73" i="47"/>
  <c r="P73" i="47"/>
  <c r="H73" i="47"/>
  <c r="T73" i="47"/>
  <c r="K73" i="47"/>
  <c r="B73" i="47"/>
  <c r="L73" i="47"/>
  <c r="V73" i="47"/>
  <c r="B74" i="47"/>
  <c r="L74" i="47"/>
  <c r="V74" i="47"/>
  <c r="AM75" i="47"/>
  <c r="H76" i="47"/>
  <c r="I77" i="47"/>
  <c r="I78" i="47"/>
  <c r="K79" i="47"/>
  <c r="F81" i="47"/>
  <c r="H82" i="47"/>
  <c r="AF83" i="47"/>
  <c r="F84" i="47"/>
  <c r="Q84" i="47"/>
  <c r="AH84" i="47" s="1"/>
  <c r="T85" i="47"/>
  <c r="L85" i="47"/>
  <c r="D85" i="47"/>
  <c r="R85" i="47"/>
  <c r="I85" i="47"/>
  <c r="W85" i="47"/>
  <c r="N85" i="47"/>
  <c r="E85" i="47"/>
  <c r="M85" i="47"/>
  <c r="H86" i="47"/>
  <c r="D87" i="47"/>
  <c r="P87" i="47"/>
  <c r="B89" i="47"/>
  <c r="Q89" i="47"/>
  <c r="E90" i="47"/>
  <c r="S90" i="47"/>
  <c r="AD91" i="47"/>
  <c r="AL91" i="47"/>
  <c r="AI99" i="47"/>
  <c r="R103" i="47"/>
  <c r="J103" i="47"/>
  <c r="B103" i="47"/>
  <c r="S103" i="47"/>
  <c r="K103" i="47"/>
  <c r="C103" i="47"/>
  <c r="O103" i="47"/>
  <c r="E103" i="47"/>
  <c r="V103" i="47"/>
  <c r="L103" i="47"/>
  <c r="T103" i="47"/>
  <c r="H103" i="47"/>
  <c r="P103" i="47"/>
  <c r="F103" i="47"/>
  <c r="W103" i="47"/>
  <c r="I111" i="47"/>
  <c r="AC115" i="47"/>
  <c r="AG123" i="47"/>
  <c r="AO123" i="47"/>
  <c r="I45" i="47"/>
  <c r="Q45" i="47"/>
  <c r="I53" i="47"/>
  <c r="Q53" i="47"/>
  <c r="H54" i="47"/>
  <c r="P54" i="47"/>
  <c r="X54" i="47"/>
  <c r="I61" i="47"/>
  <c r="C68" i="47"/>
  <c r="N68" i="47"/>
  <c r="X68" i="47"/>
  <c r="E69" i="47"/>
  <c r="O69" i="47"/>
  <c r="C74" i="47"/>
  <c r="M74" i="47"/>
  <c r="X74" i="47"/>
  <c r="AN75" i="47"/>
  <c r="R79" i="47"/>
  <c r="J79" i="47"/>
  <c r="B79" i="47"/>
  <c r="Q79" i="47"/>
  <c r="H79" i="47"/>
  <c r="L79" i="47"/>
  <c r="V79" i="47"/>
  <c r="AO83" i="47"/>
  <c r="AI83" i="47"/>
  <c r="C89" i="47"/>
  <c r="S89" i="47"/>
  <c r="S102" i="47"/>
  <c r="K102" i="47"/>
  <c r="C102" i="47"/>
  <c r="T102" i="47"/>
  <c r="L102" i="47"/>
  <c r="D102" i="47"/>
  <c r="X102" i="47"/>
  <c r="N102" i="47"/>
  <c r="B102" i="47"/>
  <c r="U102" i="47"/>
  <c r="I102" i="47"/>
  <c r="Q102" i="47"/>
  <c r="G102" i="47"/>
  <c r="O102" i="47"/>
  <c r="E102" i="47"/>
  <c r="W102" i="47"/>
  <c r="AO115" i="47"/>
  <c r="AN115" i="47"/>
  <c r="Z115" i="47"/>
  <c r="AK115" i="47"/>
  <c r="Y115" i="47"/>
  <c r="AG115" i="47"/>
  <c r="AF115" i="47"/>
  <c r="AH115" i="47"/>
  <c r="I54" i="47"/>
  <c r="Q54" i="47"/>
  <c r="T61" i="47"/>
  <c r="L61" i="47"/>
  <c r="D61" i="47"/>
  <c r="J61" i="47"/>
  <c r="S61" i="47"/>
  <c r="R63" i="47"/>
  <c r="J63" i="47"/>
  <c r="B63" i="47"/>
  <c r="K63" i="47"/>
  <c r="T63" i="47"/>
  <c r="X65" i="47"/>
  <c r="P65" i="47"/>
  <c r="H65" i="47"/>
  <c r="J65" i="47"/>
  <c r="S65" i="47"/>
  <c r="D68" i="47"/>
  <c r="O68" i="47"/>
  <c r="F69" i="47"/>
  <c r="P69" i="47"/>
  <c r="D74" i="47"/>
  <c r="N74" i="47"/>
  <c r="AD75" i="47"/>
  <c r="AL75" i="47"/>
  <c r="AE75" i="47"/>
  <c r="AO75" i="47"/>
  <c r="T77" i="47"/>
  <c r="L77" i="47"/>
  <c r="D77" i="47"/>
  <c r="Q77" i="47"/>
  <c r="H77" i="47"/>
  <c r="K77" i="47"/>
  <c r="V77" i="47"/>
  <c r="S78" i="47"/>
  <c r="K78" i="47"/>
  <c r="C78" i="47"/>
  <c r="V78" i="47"/>
  <c r="M78" i="47"/>
  <c r="D78" i="47"/>
  <c r="L78" i="47"/>
  <c r="W78" i="47"/>
  <c r="C79" i="47"/>
  <c r="M79" i="47"/>
  <c r="W79" i="47"/>
  <c r="Y83" i="47"/>
  <c r="AK83" i="47"/>
  <c r="E89" i="47"/>
  <c r="T89" i="47"/>
  <c r="AN91" i="47"/>
  <c r="W114" i="47"/>
  <c r="O114" i="47"/>
  <c r="G114" i="47"/>
  <c r="U114" i="47"/>
  <c r="M114" i="47"/>
  <c r="E114" i="47"/>
  <c r="X114" i="47"/>
  <c r="P114" i="47"/>
  <c r="H114" i="47"/>
  <c r="S114" i="47"/>
  <c r="F114" i="47"/>
  <c r="R114" i="47"/>
  <c r="D114" i="47"/>
  <c r="N114" i="47"/>
  <c r="B114" i="47"/>
  <c r="K114" i="47"/>
  <c r="V114" i="47"/>
  <c r="J114" i="47"/>
  <c r="T114" i="47"/>
  <c r="I114" i="47"/>
  <c r="AD139" i="47"/>
  <c r="AC331" i="47"/>
  <c r="AM355" i="47"/>
  <c r="G4" i="31"/>
  <c r="G6" i="31" s="1"/>
  <c r="B5" i="31"/>
  <c r="H4" i="32"/>
  <c r="H6" i="32" s="1"/>
  <c r="C5" i="32"/>
  <c r="C6" i="32" s="1"/>
  <c r="I4" i="38"/>
  <c r="I6" i="38" s="1"/>
  <c r="D5" i="38"/>
  <c r="H4" i="13"/>
  <c r="H6" i="13" s="1"/>
  <c r="C5" i="13"/>
  <c r="I7" i="47"/>
  <c r="Z7" i="47" s="1"/>
  <c r="G9" i="47"/>
  <c r="O9" i="47"/>
  <c r="F10" i="47"/>
  <c r="N10" i="47"/>
  <c r="I15" i="47"/>
  <c r="Z15" i="47" s="1"/>
  <c r="G17" i="47"/>
  <c r="O17" i="47"/>
  <c r="F18" i="47"/>
  <c r="N18" i="47"/>
  <c r="I23" i="47"/>
  <c r="AG23" i="47" s="1"/>
  <c r="G25" i="47"/>
  <c r="O25" i="47"/>
  <c r="F26" i="47"/>
  <c r="N26" i="47"/>
  <c r="AE26" i="47" s="1"/>
  <c r="I31" i="47"/>
  <c r="AJ31" i="47" s="1"/>
  <c r="G33" i="47"/>
  <c r="O33" i="47"/>
  <c r="F34" i="47"/>
  <c r="N34" i="47"/>
  <c r="I39" i="47"/>
  <c r="AJ39" i="47" s="1"/>
  <c r="G41" i="47"/>
  <c r="O41" i="47"/>
  <c r="AF41" i="47" s="1"/>
  <c r="F42" i="47"/>
  <c r="N42" i="47"/>
  <c r="C45" i="47"/>
  <c r="K45" i="47"/>
  <c r="I47" i="47"/>
  <c r="G49" i="47"/>
  <c r="O49" i="47"/>
  <c r="F50" i="47"/>
  <c r="N50" i="47"/>
  <c r="C53" i="47"/>
  <c r="K53" i="47"/>
  <c r="B54" i="47"/>
  <c r="J54" i="47"/>
  <c r="I55" i="47"/>
  <c r="AL55" i="47" s="1"/>
  <c r="G57" i="47"/>
  <c r="O57" i="47"/>
  <c r="AF57" i="47" s="1"/>
  <c r="F58" i="47"/>
  <c r="N58" i="47"/>
  <c r="AD59" i="47"/>
  <c r="AL59" i="47"/>
  <c r="G60" i="47"/>
  <c r="P60" i="47"/>
  <c r="B61" i="47"/>
  <c r="K61" i="47"/>
  <c r="U61" i="47"/>
  <c r="G62" i="47"/>
  <c r="P62" i="47"/>
  <c r="C63" i="47"/>
  <c r="L63" i="47"/>
  <c r="U63" i="47"/>
  <c r="B65" i="47"/>
  <c r="K65" i="47"/>
  <c r="T65" i="47"/>
  <c r="F66" i="47"/>
  <c r="P66" i="47"/>
  <c r="F68" i="47"/>
  <c r="Q68" i="47"/>
  <c r="G69" i="47"/>
  <c r="Q69" i="47"/>
  <c r="H70" i="47"/>
  <c r="R70" i="47"/>
  <c r="H71" i="47"/>
  <c r="Y71" i="47" s="1"/>
  <c r="S71" i="47"/>
  <c r="E74" i="47"/>
  <c r="Q74" i="47"/>
  <c r="U76" i="47"/>
  <c r="M76" i="47"/>
  <c r="E76" i="47"/>
  <c r="V76" i="47"/>
  <c r="L76" i="47"/>
  <c r="C76" i="47"/>
  <c r="K76" i="47"/>
  <c r="W76" i="47"/>
  <c r="B77" i="47"/>
  <c r="M77" i="47"/>
  <c r="W77" i="47"/>
  <c r="B78" i="47"/>
  <c r="N78" i="47"/>
  <c r="X78" i="47"/>
  <c r="D79" i="47"/>
  <c r="N79" i="47"/>
  <c r="X79" i="47"/>
  <c r="X81" i="47"/>
  <c r="P81" i="47"/>
  <c r="H81" i="47"/>
  <c r="Q81" i="47"/>
  <c r="G81" i="47"/>
  <c r="K81" i="47"/>
  <c r="U81" i="47"/>
  <c r="W82" i="47"/>
  <c r="O82" i="47"/>
  <c r="G82" i="47"/>
  <c r="U82" i="47"/>
  <c r="L82" i="47"/>
  <c r="C82" i="47"/>
  <c r="K82" i="47"/>
  <c r="V82" i="47"/>
  <c r="AA83" i="47"/>
  <c r="AA84" i="47"/>
  <c r="S86" i="47"/>
  <c r="K86" i="47"/>
  <c r="C86" i="47"/>
  <c r="W86" i="47"/>
  <c r="N86" i="47"/>
  <c r="E86" i="47"/>
  <c r="R86" i="47"/>
  <c r="I86" i="47"/>
  <c r="M86" i="47"/>
  <c r="G89" i="47"/>
  <c r="U89" i="47"/>
  <c r="J90" i="47"/>
  <c r="AG91" i="47"/>
  <c r="H102" i="47"/>
  <c r="S110" i="47"/>
  <c r="K110" i="47"/>
  <c r="C110" i="47"/>
  <c r="T110" i="47"/>
  <c r="L110" i="47"/>
  <c r="D110" i="47"/>
  <c r="X110" i="47"/>
  <c r="N110" i="47"/>
  <c r="B110" i="47"/>
  <c r="U110" i="47"/>
  <c r="I110" i="47"/>
  <c r="Q110" i="47"/>
  <c r="G110" i="47"/>
  <c r="P110" i="47"/>
  <c r="F110" i="47"/>
  <c r="O110" i="47"/>
  <c r="E110" i="47"/>
  <c r="U111" i="47"/>
  <c r="AL111" i="47" s="1"/>
  <c r="C114" i="47"/>
  <c r="AN147" i="47"/>
  <c r="AD67" i="47"/>
  <c r="AL67" i="47"/>
  <c r="F92" i="47"/>
  <c r="O92" i="47"/>
  <c r="T93" i="47"/>
  <c r="L93" i="47"/>
  <c r="D93" i="47"/>
  <c r="J93" i="47"/>
  <c r="S93" i="47"/>
  <c r="F94" i="47"/>
  <c r="O94" i="47"/>
  <c r="R95" i="47"/>
  <c r="J95" i="47"/>
  <c r="B95" i="47"/>
  <c r="K95" i="47"/>
  <c r="T95" i="47"/>
  <c r="X97" i="47"/>
  <c r="P97" i="47"/>
  <c r="H97" i="47"/>
  <c r="J97" i="47"/>
  <c r="S97" i="47"/>
  <c r="E98" i="47"/>
  <c r="U100" i="47"/>
  <c r="M100" i="47"/>
  <c r="E100" i="47"/>
  <c r="V100" i="47"/>
  <c r="N100" i="47"/>
  <c r="F100" i="47"/>
  <c r="K100" i="47"/>
  <c r="W100" i="47"/>
  <c r="B101" i="47"/>
  <c r="N101" i="47"/>
  <c r="X101" i="47"/>
  <c r="E106" i="47"/>
  <c r="U108" i="47"/>
  <c r="M108" i="47"/>
  <c r="E108" i="47"/>
  <c r="V108" i="47"/>
  <c r="N108" i="47"/>
  <c r="F108" i="47"/>
  <c r="K108" i="47"/>
  <c r="W108" i="47"/>
  <c r="B109" i="47"/>
  <c r="N109" i="47"/>
  <c r="X109" i="47"/>
  <c r="U116" i="47"/>
  <c r="M116" i="47"/>
  <c r="E116" i="47"/>
  <c r="S116" i="47"/>
  <c r="K116" i="47"/>
  <c r="C116" i="47"/>
  <c r="V116" i="47"/>
  <c r="N116" i="47"/>
  <c r="F116" i="47"/>
  <c r="O116" i="47"/>
  <c r="K117" i="47"/>
  <c r="E119" i="47"/>
  <c r="Q119" i="47"/>
  <c r="D122" i="47"/>
  <c r="R122" i="47"/>
  <c r="AL123" i="47"/>
  <c r="B124" i="47"/>
  <c r="P124" i="47"/>
  <c r="F127" i="47"/>
  <c r="T127" i="47"/>
  <c r="AB131" i="47"/>
  <c r="AJ131" i="47"/>
  <c r="I133" i="47"/>
  <c r="W133" i="47"/>
  <c r="D135" i="47"/>
  <c r="O135" i="47"/>
  <c r="E150" i="47"/>
  <c r="E153" i="47"/>
  <c r="AE163" i="47"/>
  <c r="AM163" i="47"/>
  <c r="AG179" i="47"/>
  <c r="AO179" i="47"/>
  <c r="AD115" i="47"/>
  <c r="AL115" i="47"/>
  <c r="F119" i="47"/>
  <c r="T119" i="47"/>
  <c r="F122" i="47"/>
  <c r="S122" i="47"/>
  <c r="T125" i="47"/>
  <c r="L125" i="47"/>
  <c r="D125" i="47"/>
  <c r="R125" i="47"/>
  <c r="J125" i="47"/>
  <c r="B125" i="47"/>
  <c r="U125" i="47"/>
  <c r="M125" i="47"/>
  <c r="E125" i="47"/>
  <c r="O125" i="47"/>
  <c r="G127" i="47"/>
  <c r="U127" i="47"/>
  <c r="U132" i="47"/>
  <c r="M132" i="47"/>
  <c r="E132" i="47"/>
  <c r="S132" i="47"/>
  <c r="K132" i="47"/>
  <c r="C132" i="47"/>
  <c r="V132" i="47"/>
  <c r="N132" i="47"/>
  <c r="F132" i="47"/>
  <c r="O132" i="47"/>
  <c r="K133" i="47"/>
  <c r="X133" i="47"/>
  <c r="E135" i="47"/>
  <c r="Q135" i="47"/>
  <c r="AB139" i="47"/>
  <c r="AJ147" i="47"/>
  <c r="W149" i="47"/>
  <c r="O149" i="47"/>
  <c r="G149" i="47"/>
  <c r="T149" i="47"/>
  <c r="K149" i="47"/>
  <c r="B149" i="47"/>
  <c r="R149" i="47"/>
  <c r="I149" i="47"/>
  <c r="Q149" i="47"/>
  <c r="H149" i="47"/>
  <c r="P149" i="47"/>
  <c r="F149" i="47"/>
  <c r="U149" i="47"/>
  <c r="L149" i="47"/>
  <c r="C149" i="47"/>
  <c r="X149" i="47"/>
  <c r="AB155" i="47"/>
  <c r="AM99" i="47"/>
  <c r="AE99" i="47"/>
  <c r="F101" i="47"/>
  <c r="P101" i="47"/>
  <c r="AM107" i="47"/>
  <c r="AE107" i="47"/>
  <c r="F109" i="47"/>
  <c r="P109" i="47"/>
  <c r="T117" i="47"/>
  <c r="L117" i="47"/>
  <c r="D117" i="47"/>
  <c r="R117" i="47"/>
  <c r="J117" i="47"/>
  <c r="AJ117" i="47" s="1"/>
  <c r="B117" i="47"/>
  <c r="U117" i="47"/>
  <c r="M117" i="47"/>
  <c r="E117" i="47"/>
  <c r="O117" i="47"/>
  <c r="G119" i="47"/>
  <c r="U119" i="47"/>
  <c r="I122" i="47"/>
  <c r="T122" i="47"/>
  <c r="AD123" i="47"/>
  <c r="AH123" i="47"/>
  <c r="G124" i="47"/>
  <c r="R124" i="47"/>
  <c r="C125" i="47"/>
  <c r="P125" i="47"/>
  <c r="I127" i="47"/>
  <c r="V127" i="47"/>
  <c r="AD131" i="47"/>
  <c r="AL131" i="47"/>
  <c r="B132" i="47"/>
  <c r="P132" i="47"/>
  <c r="F135" i="47"/>
  <c r="T135" i="47"/>
  <c r="W138" i="47"/>
  <c r="O138" i="47"/>
  <c r="G138" i="47"/>
  <c r="U138" i="47"/>
  <c r="M138" i="47"/>
  <c r="E138" i="47"/>
  <c r="T138" i="47"/>
  <c r="L138" i="47"/>
  <c r="D138" i="47"/>
  <c r="X138" i="47"/>
  <c r="P138" i="47"/>
  <c r="H138" i="47"/>
  <c r="Q138" i="47"/>
  <c r="AC139" i="47"/>
  <c r="D149" i="47"/>
  <c r="J150" i="47"/>
  <c r="T152" i="47"/>
  <c r="L152" i="47"/>
  <c r="D152" i="47"/>
  <c r="P152" i="47"/>
  <c r="G152" i="47"/>
  <c r="W152" i="47"/>
  <c r="N152" i="47"/>
  <c r="E152" i="47"/>
  <c r="V152" i="47"/>
  <c r="M152" i="47"/>
  <c r="C152" i="47"/>
  <c r="U152" i="47"/>
  <c r="K152" i="47"/>
  <c r="B152" i="47"/>
  <c r="Q152" i="47"/>
  <c r="H152" i="47"/>
  <c r="J153" i="47"/>
  <c r="AC155" i="47"/>
  <c r="AK155" i="47"/>
  <c r="AG163" i="47"/>
  <c r="T133" i="47"/>
  <c r="L133" i="47"/>
  <c r="D133" i="47"/>
  <c r="R133" i="47"/>
  <c r="J133" i="47"/>
  <c r="B133" i="47"/>
  <c r="U133" i="47"/>
  <c r="M133" i="47"/>
  <c r="E133" i="47"/>
  <c r="O133" i="47"/>
  <c r="AL139" i="47"/>
  <c r="AI139" i="47"/>
  <c r="AD147" i="47"/>
  <c r="AL147" i="47"/>
  <c r="AH163" i="47"/>
  <c r="AG171" i="47"/>
  <c r="AO171" i="47"/>
  <c r="AL179" i="47"/>
  <c r="U92" i="47"/>
  <c r="M92" i="47"/>
  <c r="E92" i="47"/>
  <c r="J92" i="47"/>
  <c r="S92" i="47"/>
  <c r="S94" i="47"/>
  <c r="K94" i="47"/>
  <c r="C94" i="47"/>
  <c r="J94" i="47"/>
  <c r="T94" i="47"/>
  <c r="W98" i="47"/>
  <c r="O98" i="47"/>
  <c r="G98" i="47"/>
  <c r="X98" i="47"/>
  <c r="P98" i="47"/>
  <c r="H98" i="47"/>
  <c r="K98" i="47"/>
  <c r="U98" i="47"/>
  <c r="H101" i="47"/>
  <c r="W106" i="47"/>
  <c r="O106" i="47"/>
  <c r="G106" i="47"/>
  <c r="X106" i="47"/>
  <c r="P106" i="47"/>
  <c r="H106" i="47"/>
  <c r="K106" i="47"/>
  <c r="U106" i="47"/>
  <c r="AE106" i="47" s="1"/>
  <c r="G108" i="47"/>
  <c r="Q108" i="47"/>
  <c r="H109" i="47"/>
  <c r="AM115" i="47"/>
  <c r="AE115" i="47"/>
  <c r="H116" i="47"/>
  <c r="T116" i="47"/>
  <c r="AC116" i="47" s="1"/>
  <c r="F117" i="47"/>
  <c r="Q117" i="47"/>
  <c r="L119" i="47"/>
  <c r="W119" i="47"/>
  <c r="Y123" i="47"/>
  <c r="AK123" i="47"/>
  <c r="I124" i="47"/>
  <c r="G125" i="47"/>
  <c r="S125" i="47"/>
  <c r="W130" i="47"/>
  <c r="O130" i="47"/>
  <c r="G130" i="47"/>
  <c r="U130" i="47"/>
  <c r="M130" i="47"/>
  <c r="E130" i="47"/>
  <c r="X130" i="47"/>
  <c r="P130" i="47"/>
  <c r="H130" i="47"/>
  <c r="L130" i="47"/>
  <c r="G132" i="47"/>
  <c r="R132" i="47"/>
  <c r="C133" i="47"/>
  <c r="P133" i="47"/>
  <c r="I135" i="47"/>
  <c r="C138" i="47"/>
  <c r="S138" i="47"/>
  <c r="AE139" i="47"/>
  <c r="AJ139" i="47"/>
  <c r="X143" i="47"/>
  <c r="AM147" i="47"/>
  <c r="X148" i="47"/>
  <c r="P148" i="47"/>
  <c r="H148" i="47"/>
  <c r="O148" i="47"/>
  <c r="F148" i="47"/>
  <c r="V148" i="47"/>
  <c r="M148" i="47"/>
  <c r="D148" i="47"/>
  <c r="U148" i="47"/>
  <c r="L148" i="47"/>
  <c r="C148" i="47"/>
  <c r="T148" i="47"/>
  <c r="K148" i="47"/>
  <c r="B148" i="47"/>
  <c r="Q148" i="47"/>
  <c r="G148" i="47"/>
  <c r="J149" i="47"/>
  <c r="U151" i="47"/>
  <c r="M151" i="47"/>
  <c r="E151" i="47"/>
  <c r="T151" i="47"/>
  <c r="K151" i="47"/>
  <c r="B151" i="47"/>
  <c r="R151" i="47"/>
  <c r="I151" i="47"/>
  <c r="Q151" i="47"/>
  <c r="H151" i="47"/>
  <c r="P151" i="47"/>
  <c r="G151" i="47"/>
  <c r="V151" i="47"/>
  <c r="L151" i="47"/>
  <c r="C151" i="47"/>
  <c r="X151" i="47"/>
  <c r="I152" i="47"/>
  <c r="AM155" i="47"/>
  <c r="AN163" i="47"/>
  <c r="AD163" i="47"/>
  <c r="AB163" i="47"/>
  <c r="AL163" i="47"/>
  <c r="AJ163" i="47"/>
  <c r="Z163" i="47"/>
  <c r="AI163" i="47"/>
  <c r="AH171" i="47"/>
  <c r="W122" i="47"/>
  <c r="O122" i="47"/>
  <c r="G122" i="47"/>
  <c r="U122" i="47"/>
  <c r="M122" i="47"/>
  <c r="E122" i="47"/>
  <c r="X122" i="47"/>
  <c r="P122" i="47"/>
  <c r="H122" i="47"/>
  <c r="L122" i="47"/>
  <c r="Z123" i="47"/>
  <c r="R127" i="47"/>
  <c r="J127" i="47"/>
  <c r="B127" i="47"/>
  <c r="X127" i="47"/>
  <c r="P127" i="47"/>
  <c r="H127" i="47"/>
  <c r="S127" i="47"/>
  <c r="K127" i="47"/>
  <c r="C127" i="47"/>
  <c r="N127" i="47"/>
  <c r="F133" i="47"/>
  <c r="Q133" i="47"/>
  <c r="AF139" i="47"/>
  <c r="AN139" i="47"/>
  <c r="AF155" i="47"/>
  <c r="R119" i="47"/>
  <c r="J119" i="47"/>
  <c r="B119" i="47"/>
  <c r="X119" i="47"/>
  <c r="P119" i="47"/>
  <c r="H119" i="47"/>
  <c r="S119" i="47"/>
  <c r="K119" i="47"/>
  <c r="C119" i="47"/>
  <c r="N119" i="47"/>
  <c r="AM123" i="47"/>
  <c r="AJ123" i="47"/>
  <c r="AA123" i="47"/>
  <c r="G133" i="47"/>
  <c r="S133" i="47"/>
  <c r="Y139" i="47"/>
  <c r="AK139" i="47"/>
  <c r="AG139" i="47"/>
  <c r="AO139" i="47"/>
  <c r="AL155" i="47"/>
  <c r="AJ171" i="47"/>
  <c r="AD99" i="47"/>
  <c r="AL99" i="47"/>
  <c r="T101" i="47"/>
  <c r="L101" i="47"/>
  <c r="D101" i="47"/>
  <c r="U101" i="47"/>
  <c r="M101" i="47"/>
  <c r="E101" i="47"/>
  <c r="K101" i="47"/>
  <c r="W101" i="47"/>
  <c r="AD107" i="47"/>
  <c r="AL107" i="47"/>
  <c r="T109" i="47"/>
  <c r="L109" i="47"/>
  <c r="D109" i="47"/>
  <c r="U109" i="47"/>
  <c r="M109" i="47"/>
  <c r="E109" i="47"/>
  <c r="K109" i="47"/>
  <c r="W109" i="47"/>
  <c r="AB115" i="47"/>
  <c r="AJ115" i="47"/>
  <c r="D119" i="47"/>
  <c r="O119" i="47"/>
  <c r="C122" i="47"/>
  <c r="Q122" i="47"/>
  <c r="U124" i="47"/>
  <c r="M124" i="47"/>
  <c r="E124" i="47"/>
  <c r="S124" i="47"/>
  <c r="K124" i="47"/>
  <c r="C124" i="47"/>
  <c r="V124" i="47"/>
  <c r="N124" i="47"/>
  <c r="F124" i="47"/>
  <c r="O124" i="47"/>
  <c r="K125" i="47"/>
  <c r="X125" i="47"/>
  <c r="E127" i="47"/>
  <c r="Q127" i="47"/>
  <c r="J132" i="47"/>
  <c r="X132" i="47"/>
  <c r="H133" i="47"/>
  <c r="V133" i="47"/>
  <c r="R135" i="47"/>
  <c r="J135" i="47"/>
  <c r="B135" i="47"/>
  <c r="X135" i="47"/>
  <c r="P135" i="47"/>
  <c r="H135" i="47"/>
  <c r="S135" i="47"/>
  <c r="K135" i="47"/>
  <c r="C135" i="47"/>
  <c r="N135" i="47"/>
  <c r="S149" i="47"/>
  <c r="AJ149" i="47" s="1"/>
  <c r="V150" i="47"/>
  <c r="N150" i="47"/>
  <c r="F150" i="47"/>
  <c r="P150" i="47"/>
  <c r="G150" i="47"/>
  <c r="W150" i="47"/>
  <c r="M150" i="47"/>
  <c r="D150" i="47"/>
  <c r="U150" i="47"/>
  <c r="L150" i="47"/>
  <c r="C150" i="47"/>
  <c r="T150" i="47"/>
  <c r="K150" i="47"/>
  <c r="B150" i="47"/>
  <c r="Q150" i="47"/>
  <c r="H150" i="47"/>
  <c r="AO150" i="47" s="1"/>
  <c r="W153" i="47"/>
  <c r="S153" i="47"/>
  <c r="K153" i="47"/>
  <c r="C153" i="47"/>
  <c r="U153" i="47"/>
  <c r="L153" i="47"/>
  <c r="B153" i="47"/>
  <c r="R153" i="47"/>
  <c r="I153" i="47"/>
  <c r="Q153" i="47"/>
  <c r="H153" i="47"/>
  <c r="P153" i="47"/>
  <c r="G153" i="47"/>
  <c r="V153" i="47"/>
  <c r="M153" i="47"/>
  <c r="D153" i="47"/>
  <c r="AH155" i="47"/>
  <c r="I105" i="47"/>
  <c r="Q105" i="47"/>
  <c r="I113" i="47"/>
  <c r="Q113" i="47"/>
  <c r="D118" i="47"/>
  <c r="L118" i="47"/>
  <c r="T118" i="47"/>
  <c r="I121" i="47"/>
  <c r="Q121" i="47"/>
  <c r="D126" i="47"/>
  <c r="L126" i="47"/>
  <c r="T126" i="47"/>
  <c r="I129" i="47"/>
  <c r="Q129" i="47"/>
  <c r="D134" i="47"/>
  <c r="L134" i="47"/>
  <c r="T134" i="47"/>
  <c r="I137" i="47"/>
  <c r="Q137" i="47"/>
  <c r="X140" i="47"/>
  <c r="P140" i="47"/>
  <c r="H140" i="47"/>
  <c r="J140" i="47"/>
  <c r="S140" i="47"/>
  <c r="E141" i="47"/>
  <c r="N141" i="47"/>
  <c r="V142" i="47"/>
  <c r="N142" i="47"/>
  <c r="F142" i="47"/>
  <c r="J142" i="47"/>
  <c r="S142" i="47"/>
  <c r="F143" i="47"/>
  <c r="O143" i="47"/>
  <c r="T144" i="47"/>
  <c r="L144" i="47"/>
  <c r="D144" i="47"/>
  <c r="J144" i="47"/>
  <c r="S144" i="47"/>
  <c r="F145" i="47"/>
  <c r="O145" i="47"/>
  <c r="R146" i="47"/>
  <c r="J146" i="47"/>
  <c r="B146" i="47"/>
  <c r="K146" i="47"/>
  <c r="T146" i="47"/>
  <c r="H156" i="47"/>
  <c r="I157" i="47"/>
  <c r="I158" i="47"/>
  <c r="G160" i="47"/>
  <c r="I161" i="47"/>
  <c r="I162" i="47"/>
  <c r="AO163" i="47"/>
  <c r="C164" i="47"/>
  <c r="N164" i="47"/>
  <c r="X164" i="47"/>
  <c r="D165" i="47"/>
  <c r="O165" i="47"/>
  <c r="E166" i="47"/>
  <c r="D168" i="47"/>
  <c r="O168" i="47"/>
  <c r="K169" i="47"/>
  <c r="G170" i="47"/>
  <c r="S170" i="47"/>
  <c r="AI171" i="47"/>
  <c r="T172" i="47"/>
  <c r="L172" i="47"/>
  <c r="D172" i="47"/>
  <c r="V172" i="47"/>
  <c r="M172" i="47"/>
  <c r="C172" i="47"/>
  <c r="Q172" i="47"/>
  <c r="H172" i="47"/>
  <c r="X172" i="47"/>
  <c r="O172" i="47"/>
  <c r="F172" i="47"/>
  <c r="P172" i="47"/>
  <c r="AN179" i="47"/>
  <c r="AE195" i="47"/>
  <c r="AE227" i="47"/>
  <c r="W169" i="47"/>
  <c r="O169" i="47"/>
  <c r="G169" i="47"/>
  <c r="P169" i="47"/>
  <c r="F169" i="47"/>
  <c r="V169" i="47"/>
  <c r="M169" i="47"/>
  <c r="D169" i="47"/>
  <c r="L169" i="47"/>
  <c r="AB171" i="47"/>
  <c r="R174" i="47"/>
  <c r="J174" i="47"/>
  <c r="B174" i="47"/>
  <c r="V174" i="47"/>
  <c r="M174" i="47"/>
  <c r="D174" i="47"/>
  <c r="S174" i="47"/>
  <c r="I174" i="47"/>
  <c r="Q174" i="47"/>
  <c r="H174" i="47"/>
  <c r="X174" i="47"/>
  <c r="O174" i="47"/>
  <c r="F174" i="47"/>
  <c r="T174" i="47"/>
  <c r="T180" i="47"/>
  <c r="L180" i="47"/>
  <c r="D180" i="47"/>
  <c r="U180" i="47"/>
  <c r="K180" i="47"/>
  <c r="B180" i="47"/>
  <c r="Q180" i="47"/>
  <c r="H180" i="47"/>
  <c r="P180" i="47"/>
  <c r="G180" i="47"/>
  <c r="W180" i="47"/>
  <c r="N180" i="47"/>
  <c r="E180" i="47"/>
  <c r="S180" i="47"/>
  <c r="AE187" i="47"/>
  <c r="AF195" i="47"/>
  <c r="AN195" i="47"/>
  <c r="AL211" i="47"/>
  <c r="S157" i="47"/>
  <c r="K157" i="47"/>
  <c r="C157" i="47"/>
  <c r="Q157" i="47"/>
  <c r="H157" i="47"/>
  <c r="L157" i="47"/>
  <c r="V157" i="47"/>
  <c r="R158" i="47"/>
  <c r="J158" i="47"/>
  <c r="B158" i="47"/>
  <c r="V158" i="47"/>
  <c r="M158" i="47"/>
  <c r="D158" i="47"/>
  <c r="L158" i="47"/>
  <c r="W158" i="47"/>
  <c r="W161" i="47"/>
  <c r="O161" i="47"/>
  <c r="G161" i="47"/>
  <c r="Q161" i="47"/>
  <c r="H161" i="47"/>
  <c r="K161" i="47"/>
  <c r="U161" i="47"/>
  <c r="V162" i="47"/>
  <c r="N162" i="47"/>
  <c r="F162" i="47"/>
  <c r="U162" i="47"/>
  <c r="L162" i="47"/>
  <c r="C162" i="47"/>
  <c r="K162" i="47"/>
  <c r="W162" i="47"/>
  <c r="F164" i="47"/>
  <c r="P164" i="47"/>
  <c r="G165" i="47"/>
  <c r="Q165" i="47"/>
  <c r="F168" i="47"/>
  <c r="S168" i="47"/>
  <c r="B169" i="47"/>
  <c r="N169" i="47"/>
  <c r="C174" i="47"/>
  <c r="U174" i="47"/>
  <c r="V178" i="47"/>
  <c r="N178" i="47"/>
  <c r="F178" i="47"/>
  <c r="U178" i="47"/>
  <c r="L178" i="47"/>
  <c r="C178" i="47"/>
  <c r="R178" i="47"/>
  <c r="I178" i="47"/>
  <c r="Q178" i="47"/>
  <c r="H178" i="47"/>
  <c r="X178" i="47"/>
  <c r="O178" i="47"/>
  <c r="E178" i="47"/>
  <c r="S178" i="47"/>
  <c r="AH179" i="47"/>
  <c r="C180" i="47"/>
  <c r="V180" i="47"/>
  <c r="Y147" i="47"/>
  <c r="AG147" i="47"/>
  <c r="AO147" i="47"/>
  <c r="AH147" i="47"/>
  <c r="T156" i="47"/>
  <c r="L156" i="47"/>
  <c r="D156" i="47"/>
  <c r="V156" i="47"/>
  <c r="M156" i="47"/>
  <c r="C156" i="47"/>
  <c r="K156" i="47"/>
  <c r="W156" i="47"/>
  <c r="B157" i="47"/>
  <c r="M157" i="47"/>
  <c r="W157" i="47"/>
  <c r="C158" i="47"/>
  <c r="N158" i="47"/>
  <c r="X158" i="47"/>
  <c r="X160" i="47"/>
  <c r="P160" i="47"/>
  <c r="H160" i="47"/>
  <c r="U160" i="47"/>
  <c r="L160" i="47"/>
  <c r="C160" i="47"/>
  <c r="K160" i="47"/>
  <c r="V160" i="47"/>
  <c r="B161" i="47"/>
  <c r="L161" i="47"/>
  <c r="V161" i="47"/>
  <c r="B162" i="47"/>
  <c r="M162" i="47"/>
  <c r="X162" i="47"/>
  <c r="G164" i="47"/>
  <c r="Q164" i="47"/>
  <c r="H165" i="47"/>
  <c r="R165" i="47"/>
  <c r="G168" i="47"/>
  <c r="U168" i="47"/>
  <c r="C169" i="47"/>
  <c r="Q169" i="47"/>
  <c r="L170" i="47"/>
  <c r="E174" i="47"/>
  <c r="W174" i="47"/>
  <c r="B178" i="47"/>
  <c r="T178" i="47"/>
  <c r="Y179" i="47"/>
  <c r="AB179" i="47"/>
  <c r="F180" i="47"/>
  <c r="X180" i="47"/>
  <c r="S181" i="47"/>
  <c r="K181" i="47"/>
  <c r="C181" i="47"/>
  <c r="P181" i="47"/>
  <c r="G181" i="47"/>
  <c r="V181" i="47"/>
  <c r="M181" i="47"/>
  <c r="D181" i="47"/>
  <c r="U181" i="47"/>
  <c r="L181" i="47"/>
  <c r="B181" i="47"/>
  <c r="R181" i="47"/>
  <c r="I181" i="47"/>
  <c r="T181" i="47"/>
  <c r="AG187" i="47"/>
  <c r="AO187" i="47"/>
  <c r="AH195" i="47"/>
  <c r="AF211" i="47"/>
  <c r="W141" i="47"/>
  <c r="O141" i="47"/>
  <c r="G141" i="47"/>
  <c r="J141" i="47"/>
  <c r="S141" i="47"/>
  <c r="U143" i="47"/>
  <c r="M143" i="47"/>
  <c r="E143" i="47"/>
  <c r="J143" i="47"/>
  <c r="S143" i="47"/>
  <c r="S145" i="47"/>
  <c r="K145" i="47"/>
  <c r="C145" i="47"/>
  <c r="J145" i="47"/>
  <c r="T145" i="47"/>
  <c r="Z147" i="47"/>
  <c r="AI147" i="47"/>
  <c r="D157" i="47"/>
  <c r="N157" i="47"/>
  <c r="X157" i="47"/>
  <c r="E158" i="47"/>
  <c r="O158" i="47"/>
  <c r="C161" i="47"/>
  <c r="M161" i="47"/>
  <c r="X161" i="47"/>
  <c r="D162" i="47"/>
  <c r="O162" i="47"/>
  <c r="AC163" i="47"/>
  <c r="AK163" i="47"/>
  <c r="H164" i="47"/>
  <c r="S164" i="47"/>
  <c r="I165" i="47"/>
  <c r="T165" i="47"/>
  <c r="J168" i="47"/>
  <c r="V168" i="47"/>
  <c r="E169" i="47"/>
  <c r="R169" i="47"/>
  <c r="V170" i="47"/>
  <c r="N170" i="47"/>
  <c r="F170" i="47"/>
  <c r="T170" i="47"/>
  <c r="K170" i="47"/>
  <c r="B170" i="47"/>
  <c r="R170" i="47"/>
  <c r="I170" i="47"/>
  <c r="M170" i="47"/>
  <c r="AE171" i="47"/>
  <c r="G174" i="47"/>
  <c r="D178" i="47"/>
  <c r="W178" i="47"/>
  <c r="AJ179" i="47"/>
  <c r="AF179" i="47"/>
  <c r="I180" i="47"/>
  <c r="AH187" i="47"/>
  <c r="AL195" i="47"/>
  <c r="AO195" i="47"/>
  <c r="AM195" i="47"/>
  <c r="AG195" i="47"/>
  <c r="AA227" i="47"/>
  <c r="AI227" i="47"/>
  <c r="I118" i="47"/>
  <c r="Q118" i="47"/>
  <c r="I126" i="47"/>
  <c r="Q126" i="47"/>
  <c r="I134" i="47"/>
  <c r="Q134" i="47"/>
  <c r="F140" i="47"/>
  <c r="O140" i="47"/>
  <c r="B141" i="47"/>
  <c r="K141" i="47"/>
  <c r="T141" i="47"/>
  <c r="G142" i="47"/>
  <c r="P142" i="47"/>
  <c r="B143" i="47"/>
  <c r="K143" i="47"/>
  <c r="T143" i="47"/>
  <c r="G144" i="47"/>
  <c r="P144" i="47"/>
  <c r="B145" i="47"/>
  <c r="L145" i="47"/>
  <c r="U145" i="47"/>
  <c r="G146" i="47"/>
  <c r="P146" i="47"/>
  <c r="E156" i="47"/>
  <c r="O156" i="47"/>
  <c r="E157" i="47"/>
  <c r="O157" i="47"/>
  <c r="F158" i="47"/>
  <c r="P158" i="47"/>
  <c r="D160" i="47"/>
  <c r="N160" i="47"/>
  <c r="D161" i="47"/>
  <c r="N161" i="47"/>
  <c r="E162" i="47"/>
  <c r="P162" i="47"/>
  <c r="J164" i="47"/>
  <c r="J165" i="47"/>
  <c r="R166" i="47"/>
  <c r="J166" i="47"/>
  <c r="B166" i="47"/>
  <c r="S166" i="47"/>
  <c r="I166" i="47"/>
  <c r="L166" i="47"/>
  <c r="V166" i="47"/>
  <c r="L168" i="47"/>
  <c r="H169" i="47"/>
  <c r="S169" i="47"/>
  <c r="C170" i="47"/>
  <c r="O170" i="47"/>
  <c r="AN171" i="47"/>
  <c r="J172" i="47"/>
  <c r="K174" i="47"/>
  <c r="G178" i="47"/>
  <c r="AK179" i="47"/>
  <c r="J180" i="47"/>
  <c r="F181" i="47"/>
  <c r="X181" i="47"/>
  <c r="R182" i="47"/>
  <c r="J182" i="47"/>
  <c r="B182" i="47"/>
  <c r="U182" i="47"/>
  <c r="L182" i="47"/>
  <c r="C182" i="47"/>
  <c r="Q182" i="47"/>
  <c r="H182" i="47"/>
  <c r="P182" i="47"/>
  <c r="G182" i="47"/>
  <c r="W182" i="47"/>
  <c r="N182" i="47"/>
  <c r="E182" i="47"/>
  <c r="T182" i="47"/>
  <c r="AA187" i="47"/>
  <c r="AI187" i="47"/>
  <c r="Z195" i="47"/>
  <c r="AJ195" i="47"/>
  <c r="AI195" i="47"/>
  <c r="AI211" i="47"/>
  <c r="L212" i="47"/>
  <c r="T164" i="47"/>
  <c r="L164" i="47"/>
  <c r="D164" i="47"/>
  <c r="R164" i="47"/>
  <c r="I164" i="47"/>
  <c r="K164" i="47"/>
  <c r="V164" i="47"/>
  <c r="S165" i="47"/>
  <c r="K165" i="47"/>
  <c r="C165" i="47"/>
  <c r="W165" i="47"/>
  <c r="N165" i="47"/>
  <c r="E165" i="47"/>
  <c r="L165" i="47"/>
  <c r="V165" i="47"/>
  <c r="X168" i="47"/>
  <c r="P168" i="47"/>
  <c r="H168" i="47"/>
  <c r="T168" i="47"/>
  <c r="K168" i="47"/>
  <c r="B168" i="47"/>
  <c r="R168" i="47"/>
  <c r="I168" i="47"/>
  <c r="M168" i="47"/>
  <c r="I169" i="47"/>
  <c r="T169" i="47"/>
  <c r="AL171" i="47"/>
  <c r="AM171" i="47"/>
  <c r="L174" i="47"/>
  <c r="J178" i="47"/>
  <c r="AI179" i="47"/>
  <c r="M180" i="47"/>
  <c r="AD180" i="47" s="1"/>
  <c r="I64" i="47"/>
  <c r="I72" i="47"/>
  <c r="I80" i="47"/>
  <c r="I88" i="47"/>
  <c r="I96" i="47"/>
  <c r="I104" i="47"/>
  <c r="H105" i="47"/>
  <c r="P105" i="47"/>
  <c r="AG105" i="47" s="1"/>
  <c r="I112" i="47"/>
  <c r="H113" i="47"/>
  <c r="P113" i="47"/>
  <c r="C118" i="47"/>
  <c r="K118" i="47"/>
  <c r="I120" i="47"/>
  <c r="H121" i="47"/>
  <c r="P121" i="47"/>
  <c r="AG121" i="47" s="1"/>
  <c r="C126" i="47"/>
  <c r="K126" i="47"/>
  <c r="I128" i="47"/>
  <c r="AE128" i="47" s="1"/>
  <c r="H129" i="47"/>
  <c r="P129" i="47"/>
  <c r="C134" i="47"/>
  <c r="K134" i="47"/>
  <c r="I136" i="47"/>
  <c r="AB136" i="47" s="1"/>
  <c r="H137" i="47"/>
  <c r="P137" i="47"/>
  <c r="I140" i="47"/>
  <c r="R140" i="47"/>
  <c r="D141" i="47"/>
  <c r="M141" i="47"/>
  <c r="V141" i="47"/>
  <c r="I142" i="47"/>
  <c r="Y142" i="47" s="1"/>
  <c r="R142" i="47"/>
  <c r="D143" i="47"/>
  <c r="N143" i="47"/>
  <c r="W143" i="47"/>
  <c r="I144" i="47"/>
  <c r="R144" i="47"/>
  <c r="E145" i="47"/>
  <c r="N145" i="47"/>
  <c r="AE145" i="47" s="1"/>
  <c r="W145" i="47"/>
  <c r="I146" i="47"/>
  <c r="S146" i="47"/>
  <c r="V154" i="47"/>
  <c r="N154" i="47"/>
  <c r="F154" i="47"/>
  <c r="X154" i="47"/>
  <c r="O154" i="47"/>
  <c r="E154" i="47"/>
  <c r="K154" i="47"/>
  <c r="U154" i="47"/>
  <c r="AI155" i="47"/>
  <c r="AA155" i="47"/>
  <c r="G156" i="47"/>
  <c r="Q156" i="47"/>
  <c r="G157" i="47"/>
  <c r="R157" i="47"/>
  <c r="H158" i="47"/>
  <c r="S158" i="47"/>
  <c r="F160" i="47"/>
  <c r="Q160" i="47"/>
  <c r="F161" i="47"/>
  <c r="R161" i="47"/>
  <c r="H162" i="47"/>
  <c r="AK162" i="47" s="1"/>
  <c r="R162" i="47"/>
  <c r="AF163" i="47"/>
  <c r="B164" i="47"/>
  <c r="M164" i="47"/>
  <c r="W164" i="47"/>
  <c r="B165" i="47"/>
  <c r="M165" i="47"/>
  <c r="X165" i="47"/>
  <c r="D166" i="47"/>
  <c r="N166" i="47"/>
  <c r="X166" i="47"/>
  <c r="C168" i="47"/>
  <c r="N168" i="47"/>
  <c r="J169" i="47"/>
  <c r="U169" i="47"/>
  <c r="E170" i="47"/>
  <c r="Q170" i="47"/>
  <c r="Z171" i="47"/>
  <c r="Y171" i="47"/>
  <c r="N172" i="47"/>
  <c r="AE172" i="47" s="1"/>
  <c r="N174" i="47"/>
  <c r="X176" i="47"/>
  <c r="P176" i="47"/>
  <c r="H176" i="47"/>
  <c r="U176" i="47"/>
  <c r="L176" i="47"/>
  <c r="C176" i="47"/>
  <c r="R176" i="47"/>
  <c r="I176" i="47"/>
  <c r="Q176" i="47"/>
  <c r="G176" i="47"/>
  <c r="W176" i="47"/>
  <c r="N176" i="47"/>
  <c r="E176" i="47"/>
  <c r="S176" i="47"/>
  <c r="K178" i="47"/>
  <c r="AE179" i="47"/>
  <c r="AM179" i="47"/>
  <c r="O180" i="47"/>
  <c r="J181" i="47"/>
  <c r="AC187" i="47"/>
  <c r="AK187" i="47"/>
  <c r="J216" i="47"/>
  <c r="AM219" i="47"/>
  <c r="AN243" i="47"/>
  <c r="C200" i="47"/>
  <c r="M200" i="47"/>
  <c r="C202" i="47"/>
  <c r="M202" i="47"/>
  <c r="AE203" i="47"/>
  <c r="C204" i="47"/>
  <c r="R204" i="47"/>
  <c r="E208" i="47"/>
  <c r="S208" i="47"/>
  <c r="F209" i="47"/>
  <c r="R209" i="47"/>
  <c r="AB211" i="47"/>
  <c r="C212" i="47"/>
  <c r="R212" i="47"/>
  <c r="V214" i="47"/>
  <c r="N214" i="47"/>
  <c r="F214" i="47"/>
  <c r="X214" i="47"/>
  <c r="O214" i="47"/>
  <c r="E214" i="47"/>
  <c r="W214" i="47"/>
  <c r="M214" i="47"/>
  <c r="D214" i="47"/>
  <c r="T214" i="47"/>
  <c r="I214" i="47"/>
  <c r="Q214" i="47"/>
  <c r="C214" i="47"/>
  <c r="R214" i="47"/>
  <c r="U223" i="47"/>
  <c r="M223" i="47"/>
  <c r="E223" i="47"/>
  <c r="Q223" i="47"/>
  <c r="H223" i="47"/>
  <c r="P223" i="47"/>
  <c r="G223" i="47"/>
  <c r="T223" i="47"/>
  <c r="I223" i="47"/>
  <c r="O223" i="47"/>
  <c r="C223" i="47"/>
  <c r="R223" i="47"/>
  <c r="S225" i="47"/>
  <c r="K225" i="47"/>
  <c r="C225" i="47"/>
  <c r="Q225" i="47"/>
  <c r="H225" i="47"/>
  <c r="P225" i="47"/>
  <c r="G225" i="47"/>
  <c r="W225" i="47"/>
  <c r="L225" i="47"/>
  <c r="T225" i="47"/>
  <c r="F225" i="47"/>
  <c r="O225" i="47"/>
  <c r="AI235" i="47"/>
  <c r="AB235" i="47"/>
  <c r="AI243" i="47"/>
  <c r="AH243" i="47"/>
  <c r="AE251" i="47"/>
  <c r="AC171" i="47"/>
  <c r="AK171" i="47"/>
  <c r="S173" i="47"/>
  <c r="K173" i="47"/>
  <c r="C173" i="47"/>
  <c r="J173" i="47"/>
  <c r="T173" i="47"/>
  <c r="W177" i="47"/>
  <c r="O177" i="47"/>
  <c r="G177" i="47"/>
  <c r="J177" i="47"/>
  <c r="S177" i="47"/>
  <c r="F185" i="47"/>
  <c r="Q185" i="47"/>
  <c r="J188" i="47"/>
  <c r="J189" i="47"/>
  <c r="R190" i="47"/>
  <c r="J190" i="47"/>
  <c r="B190" i="47"/>
  <c r="P190" i="47"/>
  <c r="G190" i="47"/>
  <c r="L190" i="47"/>
  <c r="V190" i="47"/>
  <c r="I192" i="47"/>
  <c r="I193" i="47"/>
  <c r="J194" i="47"/>
  <c r="G196" i="47"/>
  <c r="Q196" i="47"/>
  <c r="G198" i="47"/>
  <c r="Q198" i="47"/>
  <c r="D200" i="47"/>
  <c r="O200" i="47"/>
  <c r="D202" i="47"/>
  <c r="P202" i="47"/>
  <c r="AC203" i="47"/>
  <c r="D204" i="47"/>
  <c r="S204" i="47"/>
  <c r="F205" i="47"/>
  <c r="F207" i="47"/>
  <c r="F208" i="47"/>
  <c r="U208" i="47"/>
  <c r="G209" i="47"/>
  <c r="T209" i="47"/>
  <c r="I210" i="47"/>
  <c r="V210" i="47"/>
  <c r="AK211" i="47"/>
  <c r="F212" i="47"/>
  <c r="S212" i="47"/>
  <c r="B214" i="47"/>
  <c r="S214" i="47"/>
  <c r="G216" i="47"/>
  <c r="V216" i="47"/>
  <c r="AF219" i="47"/>
  <c r="B223" i="47"/>
  <c r="S223" i="47"/>
  <c r="I224" i="47"/>
  <c r="B225" i="47"/>
  <c r="R225" i="47"/>
  <c r="Y227" i="47"/>
  <c r="AH227" i="47"/>
  <c r="AJ227" i="47"/>
  <c r="I231" i="47"/>
  <c r="H233" i="47"/>
  <c r="AF235" i="47"/>
  <c r="AF251" i="47"/>
  <c r="AN251" i="47"/>
  <c r="AM187" i="47"/>
  <c r="T188" i="47"/>
  <c r="L188" i="47"/>
  <c r="D188" i="47"/>
  <c r="P188" i="47"/>
  <c r="G188" i="47"/>
  <c r="K188" i="47"/>
  <c r="V188" i="47"/>
  <c r="S189" i="47"/>
  <c r="K189" i="47"/>
  <c r="C189" i="47"/>
  <c r="U189" i="47"/>
  <c r="L189" i="47"/>
  <c r="B189" i="47"/>
  <c r="M189" i="47"/>
  <c r="W189" i="47"/>
  <c r="V194" i="47"/>
  <c r="N194" i="47"/>
  <c r="F194" i="47"/>
  <c r="P194" i="47"/>
  <c r="G194" i="47"/>
  <c r="K194" i="47"/>
  <c r="U194" i="47"/>
  <c r="H198" i="47"/>
  <c r="S198" i="47"/>
  <c r="F200" i="47"/>
  <c r="Q200" i="47"/>
  <c r="G202" i="47"/>
  <c r="Q202" i="47"/>
  <c r="AD203" i="47"/>
  <c r="AH203" i="47"/>
  <c r="E204" i="47"/>
  <c r="T204" i="47"/>
  <c r="I208" i="47"/>
  <c r="V208" i="47"/>
  <c r="H209" i="47"/>
  <c r="W209" i="47"/>
  <c r="K210" i="47"/>
  <c r="W210" i="47"/>
  <c r="AH211" i="47"/>
  <c r="G212" i="47"/>
  <c r="T212" i="47"/>
  <c r="G214" i="47"/>
  <c r="U214" i="47"/>
  <c r="D223" i="47"/>
  <c r="V223" i="47"/>
  <c r="D225" i="47"/>
  <c r="U225" i="47"/>
  <c r="V246" i="47"/>
  <c r="N246" i="47"/>
  <c r="F246" i="47"/>
  <c r="P246" i="47"/>
  <c r="G246" i="47"/>
  <c r="X246" i="47"/>
  <c r="O246" i="47"/>
  <c r="E246" i="47"/>
  <c r="M246" i="47"/>
  <c r="B246" i="47"/>
  <c r="W246" i="47"/>
  <c r="K246" i="47"/>
  <c r="U246" i="47"/>
  <c r="J246" i="47"/>
  <c r="T246" i="47"/>
  <c r="I246" i="47"/>
  <c r="S246" i="47"/>
  <c r="H246" i="47"/>
  <c r="R246" i="47"/>
  <c r="D246" i="47"/>
  <c r="Q246" i="47"/>
  <c r="C246" i="47"/>
  <c r="AC179" i="47"/>
  <c r="I185" i="47"/>
  <c r="S185" i="47"/>
  <c r="B188" i="47"/>
  <c r="M188" i="47"/>
  <c r="W188" i="47"/>
  <c r="D189" i="47"/>
  <c r="N189" i="47"/>
  <c r="X189" i="47"/>
  <c r="X192" i="47"/>
  <c r="P192" i="47"/>
  <c r="H192" i="47"/>
  <c r="O192" i="47"/>
  <c r="F192" i="47"/>
  <c r="K192" i="47"/>
  <c r="U192" i="47"/>
  <c r="W193" i="47"/>
  <c r="O193" i="47"/>
  <c r="G193" i="47"/>
  <c r="T193" i="47"/>
  <c r="K193" i="47"/>
  <c r="B193" i="47"/>
  <c r="L193" i="47"/>
  <c r="V193" i="47"/>
  <c r="B194" i="47"/>
  <c r="L194" i="47"/>
  <c r="W194" i="47"/>
  <c r="AB195" i="47"/>
  <c r="I196" i="47"/>
  <c r="S196" i="47"/>
  <c r="I198" i="47"/>
  <c r="T198" i="47"/>
  <c r="G200" i="47"/>
  <c r="R200" i="47"/>
  <c r="H202" i="47"/>
  <c r="R202" i="47"/>
  <c r="AM203" i="47"/>
  <c r="I204" i="47"/>
  <c r="V204" i="47"/>
  <c r="J208" i="47"/>
  <c r="W208" i="47"/>
  <c r="I209" i="47"/>
  <c r="L210" i="47"/>
  <c r="X210" i="47"/>
  <c r="AM211" i="47"/>
  <c r="I212" i="47"/>
  <c r="H214" i="47"/>
  <c r="X220" i="47"/>
  <c r="P220" i="47"/>
  <c r="H220" i="47"/>
  <c r="U220" i="47"/>
  <c r="L220" i="47"/>
  <c r="C220" i="47"/>
  <c r="T220" i="47"/>
  <c r="K220" i="47"/>
  <c r="B220" i="47"/>
  <c r="V220" i="47"/>
  <c r="I220" i="47"/>
  <c r="Q220" i="47"/>
  <c r="E220" i="47"/>
  <c r="R220" i="47"/>
  <c r="F223" i="47"/>
  <c r="W223" i="47"/>
  <c r="E225" i="47"/>
  <c r="V225" i="47"/>
  <c r="AB227" i="47"/>
  <c r="M233" i="47"/>
  <c r="AD235" i="47"/>
  <c r="AJ235" i="47"/>
  <c r="L246" i="47"/>
  <c r="AK251" i="47"/>
  <c r="J185" i="47"/>
  <c r="C188" i="47"/>
  <c r="N188" i="47"/>
  <c r="X188" i="47"/>
  <c r="E189" i="47"/>
  <c r="O189" i="47"/>
  <c r="B192" i="47"/>
  <c r="L192" i="47"/>
  <c r="V192" i="47"/>
  <c r="C193" i="47"/>
  <c r="M193" i="47"/>
  <c r="X193" i="47"/>
  <c r="C194" i="47"/>
  <c r="M194" i="47"/>
  <c r="X194" i="47"/>
  <c r="AC195" i="47"/>
  <c r="J196" i="47"/>
  <c r="K198" i="47"/>
  <c r="I200" i="47"/>
  <c r="S200" i="47"/>
  <c r="I202" i="47"/>
  <c r="S202" i="47"/>
  <c r="K204" i="47"/>
  <c r="W204" i="47"/>
  <c r="K208" i="47"/>
  <c r="X208" i="47"/>
  <c r="N209" i="47"/>
  <c r="K212" i="47"/>
  <c r="J214" i="47"/>
  <c r="AA219" i="47"/>
  <c r="AI219" i="47"/>
  <c r="D220" i="47"/>
  <c r="S220" i="47"/>
  <c r="V222" i="47"/>
  <c r="N222" i="47"/>
  <c r="F222" i="47"/>
  <c r="U222" i="47"/>
  <c r="L222" i="47"/>
  <c r="C222" i="47"/>
  <c r="T222" i="47"/>
  <c r="K222" i="47"/>
  <c r="B222" i="47"/>
  <c r="M222" i="47"/>
  <c r="S222" i="47"/>
  <c r="H222" i="47"/>
  <c r="Q222" i="47"/>
  <c r="J223" i="47"/>
  <c r="X223" i="47"/>
  <c r="I225" i="47"/>
  <c r="X225" i="47"/>
  <c r="Q231" i="47"/>
  <c r="N233" i="47"/>
  <c r="AE235" i="47"/>
  <c r="AE243" i="47"/>
  <c r="AM243" i="47"/>
  <c r="AB259" i="47"/>
  <c r="AJ259" i="47"/>
  <c r="W185" i="47"/>
  <c r="O185" i="47"/>
  <c r="G185" i="47"/>
  <c r="X185" i="47"/>
  <c r="N185" i="47"/>
  <c r="E185" i="47"/>
  <c r="K185" i="47"/>
  <c r="U185" i="47"/>
  <c r="E188" i="47"/>
  <c r="O188" i="47"/>
  <c r="F189" i="47"/>
  <c r="P189" i="47"/>
  <c r="D194" i="47"/>
  <c r="O194" i="47"/>
  <c r="T196" i="47"/>
  <c r="L196" i="47"/>
  <c r="D196" i="47"/>
  <c r="X196" i="47"/>
  <c r="O196" i="47"/>
  <c r="F196" i="47"/>
  <c r="K196" i="47"/>
  <c r="V196" i="47"/>
  <c r="R198" i="47"/>
  <c r="J198" i="47"/>
  <c r="B198" i="47"/>
  <c r="X198" i="47"/>
  <c r="O198" i="47"/>
  <c r="F198" i="47"/>
  <c r="L198" i="47"/>
  <c r="V198" i="47"/>
  <c r="J200" i="47"/>
  <c r="J202" i="47"/>
  <c r="Y203" i="47"/>
  <c r="AL203" i="47"/>
  <c r="AK203" i="47"/>
  <c r="Z203" i="47"/>
  <c r="AG203" i="47"/>
  <c r="AO203" i="47"/>
  <c r="AN203" i="47"/>
  <c r="R210" i="47"/>
  <c r="J210" i="47"/>
  <c r="B210" i="47"/>
  <c r="Q210" i="47"/>
  <c r="H210" i="47"/>
  <c r="P210" i="47"/>
  <c r="G210" i="47"/>
  <c r="T210" i="47"/>
  <c r="F210" i="47"/>
  <c r="N210" i="47"/>
  <c r="Y211" i="47"/>
  <c r="AJ211" i="47"/>
  <c r="Z211" i="47"/>
  <c r="AG211" i="47"/>
  <c r="AO211" i="47"/>
  <c r="AN211" i="47"/>
  <c r="K214" i="47"/>
  <c r="AD219" i="47"/>
  <c r="F220" i="47"/>
  <c r="W220" i="47"/>
  <c r="K223" i="47"/>
  <c r="T224" i="47"/>
  <c r="L224" i="47"/>
  <c r="D224" i="47"/>
  <c r="V224" i="47"/>
  <c r="M224" i="47"/>
  <c r="C224" i="47"/>
  <c r="U224" i="47"/>
  <c r="K224" i="47"/>
  <c r="B224" i="47"/>
  <c r="P224" i="47"/>
  <c r="E224" i="47"/>
  <c r="X224" i="47"/>
  <c r="J224" i="47"/>
  <c r="R224" i="47"/>
  <c r="J225" i="47"/>
  <c r="AD227" i="47"/>
  <c r="X236" i="47"/>
  <c r="P236" i="47"/>
  <c r="H236" i="47"/>
  <c r="R236" i="47"/>
  <c r="I236" i="47"/>
  <c r="Q236" i="47"/>
  <c r="G236" i="47"/>
  <c r="U236" i="47"/>
  <c r="J236" i="47"/>
  <c r="S236" i="47"/>
  <c r="E236" i="47"/>
  <c r="M236" i="47"/>
  <c r="B236" i="47"/>
  <c r="T236" i="47"/>
  <c r="AD251" i="47"/>
  <c r="AC259" i="47"/>
  <c r="AC267" i="47"/>
  <c r="X200" i="47"/>
  <c r="P200" i="47"/>
  <c r="H200" i="47"/>
  <c r="W200" i="47"/>
  <c r="N200" i="47"/>
  <c r="E200" i="47"/>
  <c r="K200" i="47"/>
  <c r="U200" i="47"/>
  <c r="V202" i="47"/>
  <c r="N202" i="47"/>
  <c r="F202" i="47"/>
  <c r="X202" i="47"/>
  <c r="O202" i="47"/>
  <c r="E202" i="47"/>
  <c r="K202" i="47"/>
  <c r="U202" i="47"/>
  <c r="X204" i="47"/>
  <c r="P204" i="47"/>
  <c r="H204" i="47"/>
  <c r="Q204" i="47"/>
  <c r="G204" i="47"/>
  <c r="O204" i="47"/>
  <c r="F204" i="47"/>
  <c r="U204" i="47"/>
  <c r="J204" i="47"/>
  <c r="M204" i="47"/>
  <c r="T208" i="47"/>
  <c r="L208" i="47"/>
  <c r="D208" i="47"/>
  <c r="Q208" i="47"/>
  <c r="H208" i="47"/>
  <c r="P208" i="47"/>
  <c r="G208" i="47"/>
  <c r="O208" i="47"/>
  <c r="C208" i="47"/>
  <c r="N208" i="47"/>
  <c r="S209" i="47"/>
  <c r="K209" i="47"/>
  <c r="C209" i="47"/>
  <c r="V209" i="47"/>
  <c r="M209" i="47"/>
  <c r="D209" i="47"/>
  <c r="U209" i="47"/>
  <c r="L209" i="47"/>
  <c r="B209" i="47"/>
  <c r="X209" i="47"/>
  <c r="J209" i="47"/>
  <c r="P209" i="47"/>
  <c r="X212" i="47"/>
  <c r="P212" i="47"/>
  <c r="H212" i="47"/>
  <c r="W212" i="47"/>
  <c r="N212" i="47"/>
  <c r="E212" i="47"/>
  <c r="V212" i="47"/>
  <c r="M212" i="47"/>
  <c r="D212" i="47"/>
  <c r="U212" i="47"/>
  <c r="J212" i="47"/>
  <c r="O212" i="47"/>
  <c r="AM227" i="47"/>
  <c r="U231" i="47"/>
  <c r="M231" i="47"/>
  <c r="E231" i="47"/>
  <c r="P231" i="47"/>
  <c r="G231" i="47"/>
  <c r="X231" i="47"/>
  <c r="O231" i="47"/>
  <c r="F231" i="47"/>
  <c r="V231" i="47"/>
  <c r="J231" i="47"/>
  <c r="S231" i="47"/>
  <c r="H231" i="47"/>
  <c r="N231" i="47"/>
  <c r="B231" i="47"/>
  <c r="T231" i="47"/>
  <c r="S233" i="47"/>
  <c r="K233" i="47"/>
  <c r="C233" i="47"/>
  <c r="P233" i="47"/>
  <c r="G233" i="47"/>
  <c r="X233" i="47"/>
  <c r="O233" i="47"/>
  <c r="F233" i="47"/>
  <c r="W233" i="47"/>
  <c r="L233" i="47"/>
  <c r="U233" i="47"/>
  <c r="I233" i="47"/>
  <c r="Q233" i="47"/>
  <c r="D233" i="47"/>
  <c r="T233" i="47"/>
  <c r="Y235" i="47"/>
  <c r="AM235" i="47"/>
  <c r="Z235" i="47"/>
  <c r="AG235" i="47"/>
  <c r="AO235" i="47"/>
  <c r="Y243" i="47"/>
  <c r="AK243" i="47"/>
  <c r="AD243" i="47"/>
  <c r="Z243" i="47"/>
  <c r="AJ243" i="47"/>
  <c r="AF243" i="47"/>
  <c r="AG243" i="47"/>
  <c r="AD259" i="47"/>
  <c r="AL259" i="47"/>
  <c r="C185" i="47"/>
  <c r="M185" i="47"/>
  <c r="H188" i="47"/>
  <c r="R188" i="47"/>
  <c r="H189" i="47"/>
  <c r="R189" i="47"/>
  <c r="Z190" i="47"/>
  <c r="E192" i="47"/>
  <c r="Q192" i="47"/>
  <c r="F193" i="47"/>
  <c r="Q193" i="47"/>
  <c r="H194" i="47"/>
  <c r="R194" i="47"/>
  <c r="C196" i="47"/>
  <c r="N196" i="47"/>
  <c r="D198" i="47"/>
  <c r="N198" i="47"/>
  <c r="B200" i="47"/>
  <c r="L200" i="47"/>
  <c r="V200" i="47"/>
  <c r="B202" i="47"/>
  <c r="L202" i="47"/>
  <c r="W202" i="47"/>
  <c r="B204" i="47"/>
  <c r="N204" i="47"/>
  <c r="W205" i="47"/>
  <c r="O205" i="47"/>
  <c r="G205" i="47"/>
  <c r="U205" i="47"/>
  <c r="L205" i="47"/>
  <c r="C205" i="47"/>
  <c r="T205" i="47"/>
  <c r="K205" i="47"/>
  <c r="B205" i="47"/>
  <c r="Q205" i="47"/>
  <c r="E205" i="47"/>
  <c r="P205" i="47"/>
  <c r="U207" i="47"/>
  <c r="M207" i="47"/>
  <c r="E207" i="47"/>
  <c r="V207" i="47"/>
  <c r="L207" i="47"/>
  <c r="C207" i="47"/>
  <c r="T207" i="47"/>
  <c r="K207" i="47"/>
  <c r="B207" i="47"/>
  <c r="S207" i="47"/>
  <c r="H207" i="47"/>
  <c r="P207" i="47"/>
  <c r="B208" i="47"/>
  <c r="R208" i="47"/>
  <c r="E209" i="47"/>
  <c r="Q209" i="47"/>
  <c r="D210" i="47"/>
  <c r="S210" i="47"/>
  <c r="AA211" i="47"/>
  <c r="B212" i="47"/>
  <c r="Q212" i="47"/>
  <c r="P214" i="47"/>
  <c r="AG214" i="47" s="1"/>
  <c r="T216" i="47"/>
  <c r="L216" i="47"/>
  <c r="D216" i="47"/>
  <c r="X216" i="47"/>
  <c r="O216" i="47"/>
  <c r="F216" i="47"/>
  <c r="W216" i="47"/>
  <c r="N216" i="47"/>
  <c r="E216" i="47"/>
  <c r="S216" i="47"/>
  <c r="H216" i="47"/>
  <c r="P216" i="47"/>
  <c r="B216" i="47"/>
  <c r="R216" i="47"/>
  <c r="AL219" i="47"/>
  <c r="J220" i="47"/>
  <c r="G222" i="47"/>
  <c r="X222" i="47"/>
  <c r="N223" i="47"/>
  <c r="G224" i="47"/>
  <c r="W224" i="47"/>
  <c r="N225" i="47"/>
  <c r="AF227" i="47"/>
  <c r="AL227" i="47"/>
  <c r="C231" i="47"/>
  <c r="W231" i="47"/>
  <c r="B233" i="47"/>
  <c r="V233" i="47"/>
  <c r="AL251" i="47"/>
  <c r="AE259" i="47"/>
  <c r="L271" i="47"/>
  <c r="R218" i="47"/>
  <c r="J218" i="47"/>
  <c r="B218" i="47"/>
  <c r="X218" i="47"/>
  <c r="O218" i="47"/>
  <c r="F218" i="47"/>
  <c r="W218" i="47"/>
  <c r="N218" i="47"/>
  <c r="E218" i="47"/>
  <c r="M218" i="47"/>
  <c r="W221" i="47"/>
  <c r="O221" i="47"/>
  <c r="G221" i="47"/>
  <c r="Q221" i="47"/>
  <c r="H221" i="47"/>
  <c r="P221" i="47"/>
  <c r="F221" i="47"/>
  <c r="L221" i="47"/>
  <c r="X221" i="47"/>
  <c r="R226" i="47"/>
  <c r="J226" i="47"/>
  <c r="B226" i="47"/>
  <c r="V226" i="47"/>
  <c r="M226" i="47"/>
  <c r="D226" i="47"/>
  <c r="U226" i="47"/>
  <c r="L226" i="47"/>
  <c r="C226" i="47"/>
  <c r="O226" i="47"/>
  <c r="W229" i="47"/>
  <c r="O229" i="47"/>
  <c r="G229" i="47"/>
  <c r="P229" i="47"/>
  <c r="F229" i="47"/>
  <c r="X229" i="47"/>
  <c r="N229" i="47"/>
  <c r="E229" i="47"/>
  <c r="L229" i="47"/>
  <c r="B241" i="47"/>
  <c r="P241" i="47"/>
  <c r="L242" i="47"/>
  <c r="AC243" i="47"/>
  <c r="B244" i="47"/>
  <c r="M244" i="47"/>
  <c r="H250" i="47"/>
  <c r="T250" i="47"/>
  <c r="AB251" i="47"/>
  <c r="AM251" i="47"/>
  <c r="J252" i="47"/>
  <c r="W252" i="47"/>
  <c r="E253" i="47"/>
  <c r="S253" i="47"/>
  <c r="V254" i="47"/>
  <c r="N254" i="47"/>
  <c r="F254" i="47"/>
  <c r="W254" i="47"/>
  <c r="M254" i="47"/>
  <c r="D254" i="47"/>
  <c r="U254" i="47"/>
  <c r="L254" i="47"/>
  <c r="C254" i="47"/>
  <c r="O254" i="47"/>
  <c r="J255" i="47"/>
  <c r="V255" i="47"/>
  <c r="F256" i="47"/>
  <c r="Q256" i="47"/>
  <c r="S257" i="47"/>
  <c r="K257" i="47"/>
  <c r="C257" i="47"/>
  <c r="R257" i="47"/>
  <c r="I257" i="47"/>
  <c r="Q257" i="47"/>
  <c r="H257" i="47"/>
  <c r="M257" i="47"/>
  <c r="X257" i="47"/>
  <c r="H258" i="47"/>
  <c r="T258" i="47"/>
  <c r="H263" i="47"/>
  <c r="S263" i="47"/>
  <c r="L270" i="47"/>
  <c r="U280" i="47"/>
  <c r="M280" i="47"/>
  <c r="E280" i="47"/>
  <c r="T280" i="47"/>
  <c r="L280" i="47"/>
  <c r="D280" i="47"/>
  <c r="Q280" i="47"/>
  <c r="G280" i="47"/>
  <c r="P280" i="47"/>
  <c r="F280" i="47"/>
  <c r="O280" i="47"/>
  <c r="C280" i="47"/>
  <c r="X280" i="47"/>
  <c r="N280" i="47"/>
  <c r="B280" i="47"/>
  <c r="S280" i="47"/>
  <c r="I280" i="47"/>
  <c r="R280" i="47"/>
  <c r="H280" i="47"/>
  <c r="AC283" i="47"/>
  <c r="AK283" i="47"/>
  <c r="AL307" i="47"/>
  <c r="AD315" i="47"/>
  <c r="AL315" i="47"/>
  <c r="U239" i="47"/>
  <c r="M239" i="47"/>
  <c r="E239" i="47"/>
  <c r="W239" i="47"/>
  <c r="N239" i="47"/>
  <c r="D239" i="47"/>
  <c r="V239" i="47"/>
  <c r="L239" i="47"/>
  <c r="C239" i="47"/>
  <c r="O239" i="47"/>
  <c r="F241" i="47"/>
  <c r="Q241" i="47"/>
  <c r="R242" i="47"/>
  <c r="J242" i="47"/>
  <c r="B242" i="47"/>
  <c r="S242" i="47"/>
  <c r="I242" i="47"/>
  <c r="Q242" i="47"/>
  <c r="H242" i="47"/>
  <c r="M242" i="47"/>
  <c r="X242" i="47"/>
  <c r="AL243" i="47"/>
  <c r="C244" i="47"/>
  <c r="Q244" i="47"/>
  <c r="I250" i="47"/>
  <c r="U250" i="47"/>
  <c r="AA251" i="47"/>
  <c r="AC251" i="47"/>
  <c r="F253" i="47"/>
  <c r="T253" i="47"/>
  <c r="K255" i="47"/>
  <c r="G256" i="47"/>
  <c r="R256" i="47"/>
  <c r="I258" i="47"/>
  <c r="U258" i="47"/>
  <c r="I263" i="47"/>
  <c r="T263" i="47"/>
  <c r="S265" i="47"/>
  <c r="K265" i="47"/>
  <c r="C265" i="47"/>
  <c r="P265" i="47"/>
  <c r="G265" i="47"/>
  <c r="X265" i="47"/>
  <c r="O265" i="47"/>
  <c r="F265" i="47"/>
  <c r="Q265" i="47"/>
  <c r="H265" i="47"/>
  <c r="N265" i="47"/>
  <c r="X269" i="47"/>
  <c r="P269" i="47"/>
  <c r="H269" i="47"/>
  <c r="W269" i="47"/>
  <c r="O269" i="47"/>
  <c r="G269" i="47"/>
  <c r="Q269" i="47"/>
  <c r="E269" i="47"/>
  <c r="N269" i="47"/>
  <c r="D269" i="47"/>
  <c r="M269" i="47"/>
  <c r="C269" i="47"/>
  <c r="V269" i="47"/>
  <c r="L269" i="47"/>
  <c r="B269" i="47"/>
  <c r="R269" i="47"/>
  <c r="F269" i="47"/>
  <c r="T270" i="47"/>
  <c r="AC275" i="47"/>
  <c r="J280" i="47"/>
  <c r="AL283" i="47"/>
  <c r="AF291" i="47"/>
  <c r="AN291" i="47"/>
  <c r="AM315" i="47"/>
  <c r="AJ251" i="47"/>
  <c r="X252" i="47"/>
  <c r="P252" i="47"/>
  <c r="H252" i="47"/>
  <c r="V252" i="47"/>
  <c r="M252" i="47"/>
  <c r="D252" i="47"/>
  <c r="U252" i="47"/>
  <c r="L252" i="47"/>
  <c r="C252" i="47"/>
  <c r="N252" i="47"/>
  <c r="U255" i="47"/>
  <c r="M255" i="47"/>
  <c r="E255" i="47"/>
  <c r="R255" i="47"/>
  <c r="I255" i="47"/>
  <c r="Q255" i="47"/>
  <c r="H255" i="47"/>
  <c r="L255" i="47"/>
  <c r="X255" i="47"/>
  <c r="H256" i="47"/>
  <c r="S256" i="47"/>
  <c r="J263" i="47"/>
  <c r="V263" i="47"/>
  <c r="AK299" i="47"/>
  <c r="X184" i="47"/>
  <c r="P184" i="47"/>
  <c r="H184" i="47"/>
  <c r="J184" i="47"/>
  <c r="S184" i="47"/>
  <c r="V186" i="47"/>
  <c r="N186" i="47"/>
  <c r="F186" i="47"/>
  <c r="J186" i="47"/>
  <c r="AF186" i="47" s="1"/>
  <c r="S186" i="47"/>
  <c r="AK195" i="47"/>
  <c r="S197" i="47"/>
  <c r="K197" i="47"/>
  <c r="C197" i="47"/>
  <c r="J197" i="47"/>
  <c r="T197" i="47"/>
  <c r="W201" i="47"/>
  <c r="O201" i="47"/>
  <c r="G201" i="47"/>
  <c r="J201" i="47"/>
  <c r="S201" i="47"/>
  <c r="V206" i="47"/>
  <c r="N206" i="47"/>
  <c r="F206" i="47"/>
  <c r="Q206" i="47"/>
  <c r="H206" i="47"/>
  <c r="P206" i="47"/>
  <c r="G206" i="47"/>
  <c r="L206" i="47"/>
  <c r="X206" i="47"/>
  <c r="G218" i="47"/>
  <c r="S218" i="47"/>
  <c r="D221" i="47"/>
  <c r="R221" i="47"/>
  <c r="G226" i="47"/>
  <c r="S226" i="47"/>
  <c r="D229" i="47"/>
  <c r="R229" i="47"/>
  <c r="AN235" i="47"/>
  <c r="W237" i="47"/>
  <c r="O237" i="47"/>
  <c r="G237" i="47"/>
  <c r="V237" i="47"/>
  <c r="M237" i="47"/>
  <c r="D237" i="47"/>
  <c r="U237" i="47"/>
  <c r="L237" i="47"/>
  <c r="C237" i="47"/>
  <c r="N237" i="47"/>
  <c r="J238" i="47"/>
  <c r="F239" i="47"/>
  <c r="Q239" i="47"/>
  <c r="T240" i="47"/>
  <c r="L240" i="47"/>
  <c r="D240" i="47"/>
  <c r="R240" i="47"/>
  <c r="I240" i="47"/>
  <c r="Q240" i="47"/>
  <c r="H240" i="47"/>
  <c r="M240" i="47"/>
  <c r="X240" i="47"/>
  <c r="H241" i="47"/>
  <c r="T241" i="47"/>
  <c r="D242" i="47"/>
  <c r="O242" i="47"/>
  <c r="G244" i="47"/>
  <c r="S244" i="47"/>
  <c r="J248" i="47"/>
  <c r="L250" i="47"/>
  <c r="B252" i="47"/>
  <c r="O252" i="47"/>
  <c r="K253" i="47"/>
  <c r="G254" i="47"/>
  <c r="R254" i="47"/>
  <c r="B255" i="47"/>
  <c r="N255" i="47"/>
  <c r="I256" i="47"/>
  <c r="U256" i="47"/>
  <c r="E257" i="47"/>
  <c r="P257" i="47"/>
  <c r="J261" i="47"/>
  <c r="K263" i="47"/>
  <c r="D265" i="47"/>
  <c r="T265" i="47"/>
  <c r="J269" i="47"/>
  <c r="AE275" i="47"/>
  <c r="AM275" i="47"/>
  <c r="V280" i="47"/>
  <c r="X285" i="47"/>
  <c r="P285" i="47"/>
  <c r="H285" i="47"/>
  <c r="W285" i="47"/>
  <c r="O285" i="47"/>
  <c r="G285" i="47"/>
  <c r="R285" i="47"/>
  <c r="F285" i="47"/>
  <c r="Q285" i="47"/>
  <c r="E285" i="47"/>
  <c r="N285" i="47"/>
  <c r="D285" i="47"/>
  <c r="M285" i="47"/>
  <c r="C285" i="47"/>
  <c r="V285" i="47"/>
  <c r="L285" i="47"/>
  <c r="B285" i="47"/>
  <c r="T285" i="47"/>
  <c r="J285" i="47"/>
  <c r="S285" i="47"/>
  <c r="I285" i="47"/>
  <c r="Z299" i="47"/>
  <c r="AH323" i="47"/>
  <c r="AO243" i="47"/>
  <c r="R250" i="47"/>
  <c r="J250" i="47"/>
  <c r="B250" i="47"/>
  <c r="P250" i="47"/>
  <c r="G250" i="47"/>
  <c r="X250" i="47"/>
  <c r="O250" i="47"/>
  <c r="F250" i="47"/>
  <c r="M250" i="47"/>
  <c r="E252" i="47"/>
  <c r="Q252" i="47"/>
  <c r="W253" i="47"/>
  <c r="O253" i="47"/>
  <c r="G253" i="47"/>
  <c r="R253" i="47"/>
  <c r="I253" i="47"/>
  <c r="Q253" i="47"/>
  <c r="H253" i="47"/>
  <c r="L253" i="47"/>
  <c r="X253" i="47"/>
  <c r="C255" i="47"/>
  <c r="O255" i="47"/>
  <c r="J256" i="47"/>
  <c r="X256" i="47"/>
  <c r="R258" i="47"/>
  <c r="J258" i="47"/>
  <c r="B258" i="47"/>
  <c r="W258" i="47"/>
  <c r="N258" i="47"/>
  <c r="E258" i="47"/>
  <c r="V258" i="47"/>
  <c r="M258" i="47"/>
  <c r="D258" i="47"/>
  <c r="O258" i="47"/>
  <c r="AF259" i="47"/>
  <c r="U263" i="47"/>
  <c r="M263" i="47"/>
  <c r="E263" i="47"/>
  <c r="P263" i="47"/>
  <c r="G263" i="47"/>
  <c r="X263" i="47"/>
  <c r="O263" i="47"/>
  <c r="F263" i="47"/>
  <c r="L263" i="47"/>
  <c r="W270" i="47"/>
  <c r="O270" i="47"/>
  <c r="G270" i="47"/>
  <c r="V270" i="47"/>
  <c r="N270" i="47"/>
  <c r="F270" i="47"/>
  <c r="R270" i="47"/>
  <c r="H270" i="47"/>
  <c r="Q270" i="47"/>
  <c r="E270" i="47"/>
  <c r="P270" i="47"/>
  <c r="D270" i="47"/>
  <c r="M270" i="47"/>
  <c r="C270" i="47"/>
  <c r="S270" i="47"/>
  <c r="I270" i="47"/>
  <c r="AF275" i="47"/>
  <c r="AN275" i="47"/>
  <c r="W280" i="47"/>
  <c r="AJ291" i="47"/>
  <c r="AD307" i="47"/>
  <c r="AH315" i="47"/>
  <c r="I229" i="47"/>
  <c r="T229" i="47"/>
  <c r="AK229" i="47" s="1"/>
  <c r="V238" i="47"/>
  <c r="N238" i="47"/>
  <c r="F238" i="47"/>
  <c r="R238" i="47"/>
  <c r="I238" i="47"/>
  <c r="Q238" i="47"/>
  <c r="H238" i="47"/>
  <c r="L238" i="47"/>
  <c r="X238" i="47"/>
  <c r="H239" i="47"/>
  <c r="S239" i="47"/>
  <c r="J241" i="47"/>
  <c r="F242" i="47"/>
  <c r="T242" i="47"/>
  <c r="J244" i="47"/>
  <c r="T248" i="47"/>
  <c r="L248" i="47"/>
  <c r="D248" i="47"/>
  <c r="P248" i="47"/>
  <c r="G248" i="47"/>
  <c r="X248" i="47"/>
  <c r="O248" i="47"/>
  <c r="F248" i="47"/>
  <c r="M248" i="47"/>
  <c r="C250" i="47"/>
  <c r="N250" i="47"/>
  <c r="F252" i="47"/>
  <c r="R252" i="47"/>
  <c r="B253" i="47"/>
  <c r="M253" i="47"/>
  <c r="I254" i="47"/>
  <c r="T254" i="47"/>
  <c r="AK254" i="47" s="1"/>
  <c r="D255" i="47"/>
  <c r="P255" i="47"/>
  <c r="G257" i="47"/>
  <c r="U257" i="47"/>
  <c r="C258" i="47"/>
  <c r="P258" i="47"/>
  <c r="W261" i="47"/>
  <c r="O261" i="47"/>
  <c r="G261" i="47"/>
  <c r="P261" i="47"/>
  <c r="F261" i="47"/>
  <c r="X261" i="47"/>
  <c r="N261" i="47"/>
  <c r="E261" i="47"/>
  <c r="L261" i="47"/>
  <c r="B263" i="47"/>
  <c r="N263" i="47"/>
  <c r="I265" i="47"/>
  <c r="V265" i="47"/>
  <c r="S269" i="47"/>
  <c r="B270" i="47"/>
  <c r="AG275" i="47"/>
  <c r="AO275" i="47"/>
  <c r="U285" i="47"/>
  <c r="AE307" i="47"/>
  <c r="Y323" i="47"/>
  <c r="T256" i="47"/>
  <c r="L256" i="47"/>
  <c r="D256" i="47"/>
  <c r="W256" i="47"/>
  <c r="N256" i="47"/>
  <c r="E256" i="47"/>
  <c r="V256" i="47"/>
  <c r="M256" i="47"/>
  <c r="C256" i="47"/>
  <c r="O256" i="47"/>
  <c r="C263" i="47"/>
  <c r="Q263" i="47"/>
  <c r="AJ267" i="47"/>
  <c r="J270" i="47"/>
  <c r="AF307" i="47"/>
  <c r="AN307" i="47"/>
  <c r="S241" i="47"/>
  <c r="K241" i="47"/>
  <c r="C241" i="47"/>
  <c r="W241" i="47"/>
  <c r="N241" i="47"/>
  <c r="E241" i="47"/>
  <c r="V241" i="47"/>
  <c r="M241" i="47"/>
  <c r="D241" i="47"/>
  <c r="O241" i="47"/>
  <c r="AB243" i="47"/>
  <c r="X244" i="47"/>
  <c r="P244" i="47"/>
  <c r="H244" i="47"/>
  <c r="O244" i="47"/>
  <c r="F244" i="47"/>
  <c r="W244" i="47"/>
  <c r="N244" i="47"/>
  <c r="E244" i="47"/>
  <c r="L244" i="47"/>
  <c r="E250" i="47"/>
  <c r="S250" i="47"/>
  <c r="Y251" i="47"/>
  <c r="AI251" i="47"/>
  <c r="Z251" i="47"/>
  <c r="AG251" i="47"/>
  <c r="AO251" i="47"/>
  <c r="I252" i="47"/>
  <c r="T252" i="47"/>
  <c r="D253" i="47"/>
  <c r="P253" i="47"/>
  <c r="G255" i="47"/>
  <c r="T255" i="47"/>
  <c r="B256" i="47"/>
  <c r="P256" i="47"/>
  <c r="G258" i="47"/>
  <c r="S258" i="47"/>
  <c r="D263" i="47"/>
  <c r="R263" i="47"/>
  <c r="L265" i="47"/>
  <c r="U269" i="47"/>
  <c r="K270" i="47"/>
  <c r="V271" i="47"/>
  <c r="N271" i="47"/>
  <c r="F271" i="47"/>
  <c r="U271" i="47"/>
  <c r="M271" i="47"/>
  <c r="E271" i="47"/>
  <c r="S271" i="47"/>
  <c r="I271" i="47"/>
  <c r="R271" i="47"/>
  <c r="H271" i="47"/>
  <c r="Q271" i="47"/>
  <c r="G271" i="47"/>
  <c r="P271" i="47"/>
  <c r="D271" i="47"/>
  <c r="T271" i="47"/>
  <c r="J271" i="47"/>
  <c r="T281" i="47"/>
  <c r="L281" i="47"/>
  <c r="D281" i="47"/>
  <c r="S281" i="47"/>
  <c r="K281" i="47"/>
  <c r="C281" i="47"/>
  <c r="R281" i="47"/>
  <c r="H281" i="47"/>
  <c r="Q281" i="47"/>
  <c r="G281" i="47"/>
  <c r="P281" i="47"/>
  <c r="F281" i="47"/>
  <c r="O281" i="47"/>
  <c r="E281" i="47"/>
  <c r="V281" i="47"/>
  <c r="J281" i="47"/>
  <c r="U281" i="47"/>
  <c r="I281" i="47"/>
  <c r="AB283" i="47"/>
  <c r="AJ283" i="47"/>
  <c r="AD291" i="47"/>
  <c r="AN299" i="47"/>
  <c r="AG307" i="47"/>
  <c r="AO307" i="47"/>
  <c r="AC315" i="47"/>
  <c r="AH267" i="47"/>
  <c r="Z267" i="47"/>
  <c r="Y267" i="47"/>
  <c r="U272" i="47"/>
  <c r="M272" i="47"/>
  <c r="E272" i="47"/>
  <c r="T272" i="47"/>
  <c r="L272" i="47"/>
  <c r="D272" i="47"/>
  <c r="K272" i="47"/>
  <c r="W272" i="47"/>
  <c r="C277" i="47"/>
  <c r="M277" i="47"/>
  <c r="G279" i="47"/>
  <c r="L282" i="47"/>
  <c r="J286" i="47"/>
  <c r="V287" i="47"/>
  <c r="N287" i="47"/>
  <c r="F287" i="47"/>
  <c r="U287" i="47"/>
  <c r="M287" i="47"/>
  <c r="E287" i="47"/>
  <c r="K287" i="47"/>
  <c r="W287" i="47"/>
  <c r="E289" i="47"/>
  <c r="O289" i="47"/>
  <c r="AI291" i="47"/>
  <c r="E294" i="47"/>
  <c r="H295" i="47"/>
  <c r="I296" i="47"/>
  <c r="S296" i="47"/>
  <c r="G298" i="47"/>
  <c r="AO299" i="47"/>
  <c r="L300" i="47"/>
  <c r="D302" i="47"/>
  <c r="K306" i="47"/>
  <c r="E311" i="47"/>
  <c r="U311" i="47"/>
  <c r="I312" i="47"/>
  <c r="X312" i="47"/>
  <c r="L313" i="47"/>
  <c r="AG323" i="47"/>
  <c r="S282" i="47"/>
  <c r="K282" i="47"/>
  <c r="C282" i="47"/>
  <c r="R282" i="47"/>
  <c r="J282" i="47"/>
  <c r="B282" i="47"/>
  <c r="M282" i="47"/>
  <c r="W282" i="47"/>
  <c r="W286" i="47"/>
  <c r="O286" i="47"/>
  <c r="G286" i="47"/>
  <c r="V286" i="47"/>
  <c r="N286" i="47"/>
  <c r="F286" i="47"/>
  <c r="K286" i="47"/>
  <c r="U286" i="47"/>
  <c r="AG291" i="47"/>
  <c r="AO291" i="47"/>
  <c r="J296" i="47"/>
  <c r="U297" i="47"/>
  <c r="M297" i="47"/>
  <c r="E297" i="47"/>
  <c r="W297" i="47"/>
  <c r="N297" i="47"/>
  <c r="D297" i="47"/>
  <c r="V297" i="47"/>
  <c r="L297" i="47"/>
  <c r="C297" i="47"/>
  <c r="O297" i="47"/>
  <c r="AC299" i="47"/>
  <c r="R300" i="47"/>
  <c r="J300" i="47"/>
  <c r="B300" i="47"/>
  <c r="P300" i="47"/>
  <c r="G300" i="47"/>
  <c r="X300" i="47"/>
  <c r="O300" i="47"/>
  <c r="F300" i="47"/>
  <c r="M300" i="47"/>
  <c r="T306" i="47"/>
  <c r="L306" i="47"/>
  <c r="D306" i="47"/>
  <c r="P306" i="47"/>
  <c r="G306" i="47"/>
  <c r="X306" i="47"/>
  <c r="O306" i="47"/>
  <c r="F306" i="47"/>
  <c r="M306" i="47"/>
  <c r="J312" i="47"/>
  <c r="T314" i="47"/>
  <c r="L314" i="47"/>
  <c r="D314" i="47"/>
  <c r="W314" i="47"/>
  <c r="N314" i="47"/>
  <c r="E314" i="47"/>
  <c r="V314" i="47"/>
  <c r="M314" i="47"/>
  <c r="C314" i="47"/>
  <c r="P314" i="47"/>
  <c r="G314" i="47"/>
  <c r="Q314" i="47"/>
  <c r="AG339" i="47"/>
  <c r="AO339" i="47"/>
  <c r="AO347" i="47"/>
  <c r="Z363" i="47"/>
  <c r="AI363" i="47"/>
  <c r="U296" i="47"/>
  <c r="M296" i="47"/>
  <c r="E296" i="47"/>
  <c r="T296" i="47"/>
  <c r="L296" i="47"/>
  <c r="D296" i="47"/>
  <c r="K296" i="47"/>
  <c r="W296" i="47"/>
  <c r="AD299" i="47"/>
  <c r="AL299" i="47"/>
  <c r="U313" i="47"/>
  <c r="M313" i="47"/>
  <c r="E313" i="47"/>
  <c r="R313" i="47"/>
  <c r="I313" i="47"/>
  <c r="Q313" i="47"/>
  <c r="H313" i="47"/>
  <c r="T313" i="47"/>
  <c r="K313" i="47"/>
  <c r="B313" i="47"/>
  <c r="O313" i="47"/>
  <c r="U321" i="47"/>
  <c r="M321" i="47"/>
  <c r="E321" i="47"/>
  <c r="X321" i="47"/>
  <c r="O321" i="47"/>
  <c r="F321" i="47"/>
  <c r="W321" i="47"/>
  <c r="N321" i="47"/>
  <c r="D321" i="47"/>
  <c r="R321" i="47"/>
  <c r="I321" i="47"/>
  <c r="Q321" i="47"/>
  <c r="H321" i="47"/>
  <c r="P321" i="47"/>
  <c r="G321" i="47"/>
  <c r="V321" i="47"/>
  <c r="AK323" i="47"/>
  <c r="AB323" i="47"/>
  <c r="AO323" i="47"/>
  <c r="AN323" i="47"/>
  <c r="AI323" i="47"/>
  <c r="Z323" i="47"/>
  <c r="AI331" i="47"/>
  <c r="U332" i="47"/>
  <c r="M332" i="47"/>
  <c r="E332" i="47"/>
  <c r="T332" i="47"/>
  <c r="K332" i="47"/>
  <c r="B332" i="47"/>
  <c r="R332" i="47"/>
  <c r="I332" i="47"/>
  <c r="S332" i="47"/>
  <c r="G332" i="47"/>
  <c r="Q332" i="47"/>
  <c r="F332" i="47"/>
  <c r="P332" i="47"/>
  <c r="D332" i="47"/>
  <c r="O332" i="47"/>
  <c r="C332" i="47"/>
  <c r="X332" i="47"/>
  <c r="L332" i="47"/>
  <c r="W332" i="47"/>
  <c r="J332" i="47"/>
  <c r="V332" i="47"/>
  <c r="H332" i="47"/>
  <c r="AH339" i="47"/>
  <c r="W340" i="47"/>
  <c r="AG347" i="47"/>
  <c r="Y363" i="47"/>
  <c r="C286" i="47"/>
  <c r="M286" i="47"/>
  <c r="AH291" i="47"/>
  <c r="Y291" i="47"/>
  <c r="AB291" i="47"/>
  <c r="AL291" i="47"/>
  <c r="V295" i="47"/>
  <c r="N295" i="47"/>
  <c r="F295" i="47"/>
  <c r="U295" i="47"/>
  <c r="M295" i="47"/>
  <c r="E295" i="47"/>
  <c r="K295" i="47"/>
  <c r="W295" i="47"/>
  <c r="B296" i="47"/>
  <c r="N296" i="47"/>
  <c r="X296" i="47"/>
  <c r="F297" i="47"/>
  <c r="Q297" i="47"/>
  <c r="T298" i="47"/>
  <c r="L298" i="47"/>
  <c r="D298" i="47"/>
  <c r="R298" i="47"/>
  <c r="I298" i="47"/>
  <c r="Q298" i="47"/>
  <c r="H298" i="47"/>
  <c r="M298" i="47"/>
  <c r="X298" i="47"/>
  <c r="AM299" i="47"/>
  <c r="D300" i="47"/>
  <c r="Q300" i="47"/>
  <c r="C313" i="47"/>
  <c r="P313" i="47"/>
  <c r="F314" i="47"/>
  <c r="S314" i="47"/>
  <c r="B321" i="47"/>
  <c r="AB331" i="47"/>
  <c r="AJ331" i="47"/>
  <c r="N332" i="47"/>
  <c r="AI339" i="47"/>
  <c r="AM347" i="47"/>
  <c r="V279" i="47"/>
  <c r="N279" i="47"/>
  <c r="F279" i="47"/>
  <c r="U279" i="47"/>
  <c r="M279" i="47"/>
  <c r="E279" i="47"/>
  <c r="K279" i="47"/>
  <c r="W279" i="47"/>
  <c r="F282" i="47"/>
  <c r="P282" i="47"/>
  <c r="D286" i="47"/>
  <c r="P286" i="47"/>
  <c r="AC291" i="47"/>
  <c r="AM291" i="47"/>
  <c r="W294" i="47"/>
  <c r="O294" i="47"/>
  <c r="G294" i="47"/>
  <c r="V294" i="47"/>
  <c r="N294" i="47"/>
  <c r="F294" i="47"/>
  <c r="K294" i="47"/>
  <c r="U294" i="47"/>
  <c r="B295" i="47"/>
  <c r="L295" i="47"/>
  <c r="X295" i="47"/>
  <c r="C296" i="47"/>
  <c r="O296" i="47"/>
  <c r="G297" i="47"/>
  <c r="R297" i="47"/>
  <c r="B298" i="47"/>
  <c r="N298" i="47"/>
  <c r="E300" i="47"/>
  <c r="S300" i="47"/>
  <c r="AJ307" i="47"/>
  <c r="Y307" i="47"/>
  <c r="AM307" i="47"/>
  <c r="V312" i="47"/>
  <c r="N312" i="47"/>
  <c r="F312" i="47"/>
  <c r="W312" i="47"/>
  <c r="M312" i="47"/>
  <c r="D312" i="47"/>
  <c r="U312" i="47"/>
  <c r="L312" i="47"/>
  <c r="C312" i="47"/>
  <c r="P312" i="47"/>
  <c r="G312" i="47"/>
  <c r="Q312" i="47"/>
  <c r="D313" i="47"/>
  <c r="S313" i="47"/>
  <c r="AF315" i="47"/>
  <c r="C321" i="47"/>
  <c r="AJ323" i="47"/>
  <c r="AK331" i="47"/>
  <c r="Z339" i="47"/>
  <c r="AF267" i="47"/>
  <c r="H272" i="47"/>
  <c r="R272" i="47"/>
  <c r="J277" i="47"/>
  <c r="W278" i="47"/>
  <c r="O278" i="47"/>
  <c r="G278" i="47"/>
  <c r="V278" i="47"/>
  <c r="N278" i="47"/>
  <c r="F278" i="47"/>
  <c r="K278" i="47"/>
  <c r="U278" i="47"/>
  <c r="B279" i="47"/>
  <c r="L279" i="47"/>
  <c r="X279" i="47"/>
  <c r="G282" i="47"/>
  <c r="Q282" i="47"/>
  <c r="E286" i="47"/>
  <c r="Q286" i="47"/>
  <c r="H287" i="47"/>
  <c r="R287" i="47"/>
  <c r="J289" i="47"/>
  <c r="S290" i="47"/>
  <c r="K290" i="47"/>
  <c r="C290" i="47"/>
  <c r="R290" i="47"/>
  <c r="J290" i="47"/>
  <c r="B290" i="47"/>
  <c r="M290" i="47"/>
  <c r="W290" i="47"/>
  <c r="X293" i="47"/>
  <c r="P293" i="47"/>
  <c r="H293" i="47"/>
  <c r="W293" i="47"/>
  <c r="O293" i="47"/>
  <c r="G293" i="47"/>
  <c r="K293" i="47"/>
  <c r="U293" i="47"/>
  <c r="B294" i="47"/>
  <c r="L294" i="47"/>
  <c r="X294" i="47"/>
  <c r="C295" i="47"/>
  <c r="O295" i="47"/>
  <c r="F296" i="47"/>
  <c r="P296" i="47"/>
  <c r="H297" i="47"/>
  <c r="S297" i="47"/>
  <c r="C298" i="47"/>
  <c r="O298" i="47"/>
  <c r="AJ299" i="47"/>
  <c r="H300" i="47"/>
  <c r="T300" i="47"/>
  <c r="X302" i="47"/>
  <c r="P302" i="47"/>
  <c r="H302" i="47"/>
  <c r="O302" i="47"/>
  <c r="F302" i="47"/>
  <c r="W302" i="47"/>
  <c r="N302" i="47"/>
  <c r="E302" i="47"/>
  <c r="L302" i="47"/>
  <c r="H306" i="47"/>
  <c r="S306" i="47"/>
  <c r="Z307" i="47"/>
  <c r="AC307" i="47"/>
  <c r="W311" i="47"/>
  <c r="O311" i="47"/>
  <c r="G311" i="47"/>
  <c r="R311" i="47"/>
  <c r="I311" i="47"/>
  <c r="Q311" i="47"/>
  <c r="H311" i="47"/>
  <c r="T311" i="47"/>
  <c r="K311" i="47"/>
  <c r="B311" i="47"/>
  <c r="N311" i="47"/>
  <c r="B312" i="47"/>
  <c r="R312" i="47"/>
  <c r="F313" i="47"/>
  <c r="V313" i="47"/>
  <c r="I314" i="47"/>
  <c r="X314" i="47"/>
  <c r="AG315" i="47"/>
  <c r="AO315" i="47"/>
  <c r="AC323" i="47"/>
  <c r="AL323" i="47"/>
  <c r="Y219" i="47"/>
  <c r="AG219" i="47"/>
  <c r="AO219" i="47"/>
  <c r="AH219" i="47"/>
  <c r="X228" i="47"/>
  <c r="P228" i="47"/>
  <c r="H228" i="47"/>
  <c r="J228" i="47"/>
  <c r="S228" i="47"/>
  <c r="V230" i="47"/>
  <c r="N230" i="47"/>
  <c r="F230" i="47"/>
  <c r="J230" i="47"/>
  <c r="S230" i="47"/>
  <c r="T232" i="47"/>
  <c r="L232" i="47"/>
  <c r="D232" i="47"/>
  <c r="J232" i="47"/>
  <c r="S232" i="47"/>
  <c r="R234" i="47"/>
  <c r="J234" i="47"/>
  <c r="B234" i="47"/>
  <c r="K234" i="47"/>
  <c r="T234" i="47"/>
  <c r="W245" i="47"/>
  <c r="O245" i="47"/>
  <c r="G245" i="47"/>
  <c r="J245" i="47"/>
  <c r="S245" i="47"/>
  <c r="U247" i="47"/>
  <c r="M247" i="47"/>
  <c r="E247" i="47"/>
  <c r="J247" i="47"/>
  <c r="S247" i="47"/>
  <c r="S249" i="47"/>
  <c r="K249" i="47"/>
  <c r="C249" i="47"/>
  <c r="J249" i="47"/>
  <c r="T249" i="47"/>
  <c r="X260" i="47"/>
  <c r="P260" i="47"/>
  <c r="H260" i="47"/>
  <c r="J260" i="47"/>
  <c r="S260" i="47"/>
  <c r="V262" i="47"/>
  <c r="N262" i="47"/>
  <c r="F262" i="47"/>
  <c r="J262" i="47"/>
  <c r="S262" i="47"/>
  <c r="T264" i="47"/>
  <c r="L264" i="47"/>
  <c r="D264" i="47"/>
  <c r="J264" i="47"/>
  <c r="S264" i="47"/>
  <c r="R266" i="47"/>
  <c r="J266" i="47"/>
  <c r="B266" i="47"/>
  <c r="K266" i="47"/>
  <c r="T266" i="47"/>
  <c r="AI267" i="47"/>
  <c r="I272" i="47"/>
  <c r="S272" i="47"/>
  <c r="S274" i="47"/>
  <c r="K274" i="47"/>
  <c r="C274" i="47"/>
  <c r="R274" i="47"/>
  <c r="J274" i="47"/>
  <c r="B274" i="47"/>
  <c r="M274" i="47"/>
  <c r="W274" i="47"/>
  <c r="X277" i="47"/>
  <c r="P277" i="47"/>
  <c r="H277" i="47"/>
  <c r="W277" i="47"/>
  <c r="O277" i="47"/>
  <c r="G277" i="47"/>
  <c r="K277" i="47"/>
  <c r="U277" i="47"/>
  <c r="C279" i="47"/>
  <c r="O279" i="47"/>
  <c r="H282" i="47"/>
  <c r="T282" i="47"/>
  <c r="AG283" i="47"/>
  <c r="AO283" i="47"/>
  <c r="H286" i="47"/>
  <c r="R286" i="47"/>
  <c r="I287" i="47"/>
  <c r="S287" i="47"/>
  <c r="T289" i="47"/>
  <c r="L289" i="47"/>
  <c r="D289" i="47"/>
  <c r="S289" i="47"/>
  <c r="K289" i="47"/>
  <c r="C289" i="47"/>
  <c r="M289" i="47"/>
  <c r="W289" i="47"/>
  <c r="AE291" i="47"/>
  <c r="C294" i="47"/>
  <c r="M294" i="47"/>
  <c r="D295" i="47"/>
  <c r="P295" i="47"/>
  <c r="G296" i="47"/>
  <c r="Q296" i="47"/>
  <c r="I297" i="47"/>
  <c r="T297" i="47"/>
  <c r="E298" i="47"/>
  <c r="P298" i="47"/>
  <c r="Y299" i="47"/>
  <c r="I300" i="47"/>
  <c r="U300" i="47"/>
  <c r="I306" i="47"/>
  <c r="U306" i="47"/>
  <c r="C311" i="47"/>
  <c r="P311" i="47"/>
  <c r="E312" i="47"/>
  <c r="S312" i="47"/>
  <c r="G313" i="47"/>
  <c r="W313" i="47"/>
  <c r="J314" i="47"/>
  <c r="Z315" i="47"/>
  <c r="W319" i="47"/>
  <c r="O319" i="47"/>
  <c r="G319" i="47"/>
  <c r="X319" i="47"/>
  <c r="N319" i="47"/>
  <c r="E319" i="47"/>
  <c r="V319" i="47"/>
  <c r="M319" i="47"/>
  <c r="D319" i="47"/>
  <c r="R319" i="47"/>
  <c r="I319" i="47"/>
  <c r="Q319" i="47"/>
  <c r="H319" i="47"/>
  <c r="P319" i="47"/>
  <c r="F319" i="47"/>
  <c r="U319" i="47"/>
  <c r="K321" i="47"/>
  <c r="AE323" i="47"/>
  <c r="AM323" i="47"/>
  <c r="I159" i="47"/>
  <c r="I167" i="47"/>
  <c r="AF167" i="47" s="1"/>
  <c r="I175" i="47"/>
  <c r="I183" i="47"/>
  <c r="AE183" i="47" s="1"/>
  <c r="I191" i="47"/>
  <c r="AI191" i="47" s="1"/>
  <c r="I199" i="47"/>
  <c r="AC199" i="47" s="1"/>
  <c r="W213" i="47"/>
  <c r="O213" i="47"/>
  <c r="G213" i="47"/>
  <c r="J213" i="47"/>
  <c r="S213" i="47"/>
  <c r="U215" i="47"/>
  <c r="M215" i="47"/>
  <c r="E215" i="47"/>
  <c r="J215" i="47"/>
  <c r="S215" i="47"/>
  <c r="S217" i="47"/>
  <c r="K217" i="47"/>
  <c r="C217" i="47"/>
  <c r="J217" i="47"/>
  <c r="T217" i="47"/>
  <c r="Z219" i="47"/>
  <c r="AG227" i="47"/>
  <c r="AO227" i="47"/>
  <c r="B228" i="47"/>
  <c r="K228" i="47"/>
  <c r="T228" i="47"/>
  <c r="B230" i="47"/>
  <c r="K230" i="47"/>
  <c r="T230" i="47"/>
  <c r="B232" i="47"/>
  <c r="K232" i="47"/>
  <c r="U232" i="47"/>
  <c r="C234" i="47"/>
  <c r="L234" i="47"/>
  <c r="U234" i="47"/>
  <c r="B245" i="47"/>
  <c r="K245" i="47"/>
  <c r="T245" i="47"/>
  <c r="B247" i="47"/>
  <c r="K247" i="47"/>
  <c r="T247" i="47"/>
  <c r="B249" i="47"/>
  <c r="L249" i="47"/>
  <c r="U249" i="47"/>
  <c r="Y259" i="47"/>
  <c r="AG259" i="47"/>
  <c r="AO259" i="47"/>
  <c r="AH259" i="47"/>
  <c r="B260" i="47"/>
  <c r="K260" i="47"/>
  <c r="T260" i="47"/>
  <c r="B262" i="47"/>
  <c r="K262" i="47"/>
  <c r="T262" i="47"/>
  <c r="B264" i="47"/>
  <c r="K264" i="47"/>
  <c r="U264" i="47"/>
  <c r="C266" i="47"/>
  <c r="L266" i="47"/>
  <c r="U266" i="47"/>
  <c r="AG267" i="47"/>
  <c r="AO267" i="47"/>
  <c r="J272" i="47"/>
  <c r="V272" i="47"/>
  <c r="T273" i="47"/>
  <c r="L273" i="47"/>
  <c r="D273" i="47"/>
  <c r="S273" i="47"/>
  <c r="K273" i="47"/>
  <c r="C273" i="47"/>
  <c r="M273" i="47"/>
  <c r="W273" i="47"/>
  <c r="D274" i="47"/>
  <c r="N274" i="47"/>
  <c r="X274" i="47"/>
  <c r="B277" i="47"/>
  <c r="L277" i="47"/>
  <c r="V277" i="47"/>
  <c r="C278" i="47"/>
  <c r="M278" i="47"/>
  <c r="D279" i="47"/>
  <c r="P279" i="47"/>
  <c r="I282" i="47"/>
  <c r="U282" i="47"/>
  <c r="AH283" i="47"/>
  <c r="Z283" i="47"/>
  <c r="Y283" i="47"/>
  <c r="I286" i="47"/>
  <c r="S286" i="47"/>
  <c r="AJ286" i="47" s="1"/>
  <c r="J287" i="47"/>
  <c r="T287" i="47"/>
  <c r="U288" i="47"/>
  <c r="M288" i="47"/>
  <c r="E288" i="47"/>
  <c r="T288" i="47"/>
  <c r="L288" i="47"/>
  <c r="D288" i="47"/>
  <c r="K288" i="47"/>
  <c r="W288" i="47"/>
  <c r="B289" i="47"/>
  <c r="N289" i="47"/>
  <c r="X289" i="47"/>
  <c r="E290" i="47"/>
  <c r="O290" i="47"/>
  <c r="C293" i="47"/>
  <c r="M293" i="47"/>
  <c r="D294" i="47"/>
  <c r="P294" i="47"/>
  <c r="G295" i="47"/>
  <c r="Q295" i="47"/>
  <c r="H296" i="47"/>
  <c r="R296" i="47"/>
  <c r="J297" i="47"/>
  <c r="X297" i="47"/>
  <c r="F298" i="47"/>
  <c r="S298" i="47"/>
  <c r="AI299" i="47"/>
  <c r="K300" i="47"/>
  <c r="V300" i="47"/>
  <c r="C302" i="47"/>
  <c r="Q302" i="47"/>
  <c r="V304" i="47"/>
  <c r="N304" i="47"/>
  <c r="F304" i="47"/>
  <c r="P304" i="47"/>
  <c r="G304" i="47"/>
  <c r="X304" i="47"/>
  <c r="O304" i="47"/>
  <c r="E304" i="47"/>
  <c r="L304" i="47"/>
  <c r="J306" i="47"/>
  <c r="V306" i="47"/>
  <c r="AK307" i="47"/>
  <c r="R308" i="47"/>
  <c r="J308" i="47"/>
  <c r="B308" i="47"/>
  <c r="W308" i="47"/>
  <c r="N308" i="47"/>
  <c r="E308" i="47"/>
  <c r="V308" i="47"/>
  <c r="M308" i="47"/>
  <c r="D308" i="47"/>
  <c r="O308" i="47"/>
  <c r="X310" i="47"/>
  <c r="P310" i="47"/>
  <c r="H310" i="47"/>
  <c r="V310" i="47"/>
  <c r="M310" i="47"/>
  <c r="D310" i="47"/>
  <c r="U310" i="47"/>
  <c r="L310" i="47"/>
  <c r="C310" i="47"/>
  <c r="O310" i="47"/>
  <c r="F310" i="47"/>
  <c r="Q310" i="47"/>
  <c r="D311" i="47"/>
  <c r="S311" i="47"/>
  <c r="H312" i="47"/>
  <c r="T312" i="47"/>
  <c r="J313" i="47"/>
  <c r="X313" i="47"/>
  <c r="K314" i="47"/>
  <c r="L321" i="47"/>
  <c r="AF323" i="47"/>
  <c r="F330" i="47"/>
  <c r="R330" i="47"/>
  <c r="AH331" i="47"/>
  <c r="H335" i="47"/>
  <c r="T335" i="47"/>
  <c r="AD339" i="47"/>
  <c r="AL339" i="47"/>
  <c r="AF339" i="47"/>
  <c r="AD347" i="47"/>
  <c r="AL347" i="47"/>
  <c r="P348" i="47"/>
  <c r="S350" i="47"/>
  <c r="K350" i="47"/>
  <c r="C350" i="47"/>
  <c r="X350" i="47"/>
  <c r="O350" i="47"/>
  <c r="F350" i="47"/>
  <c r="W350" i="47"/>
  <c r="N350" i="47"/>
  <c r="E350" i="47"/>
  <c r="V350" i="47"/>
  <c r="M350" i="47"/>
  <c r="D350" i="47"/>
  <c r="U350" i="47"/>
  <c r="L350" i="47"/>
  <c r="B350" i="47"/>
  <c r="T350" i="47"/>
  <c r="W354" i="47"/>
  <c r="O354" i="47"/>
  <c r="G354" i="47"/>
  <c r="X354" i="47"/>
  <c r="N354" i="47"/>
  <c r="E354" i="47"/>
  <c r="V354" i="47"/>
  <c r="M354" i="47"/>
  <c r="D354" i="47"/>
  <c r="U354" i="47"/>
  <c r="L354" i="47"/>
  <c r="C354" i="47"/>
  <c r="T354" i="47"/>
  <c r="K354" i="47"/>
  <c r="B354" i="47"/>
  <c r="S354" i="47"/>
  <c r="Y355" i="47"/>
  <c r="AA363" i="47"/>
  <c r="AA315" i="47"/>
  <c r="AI315" i="47"/>
  <c r="H330" i="47"/>
  <c r="S330" i="47"/>
  <c r="S334" i="47"/>
  <c r="K334" i="47"/>
  <c r="C334" i="47"/>
  <c r="U334" i="47"/>
  <c r="L334" i="47"/>
  <c r="B334" i="47"/>
  <c r="R334" i="47"/>
  <c r="I334" i="47"/>
  <c r="N334" i="47"/>
  <c r="I335" i="47"/>
  <c r="U335" i="47"/>
  <c r="W346" i="47"/>
  <c r="O346" i="47"/>
  <c r="G346" i="47"/>
  <c r="R346" i="47"/>
  <c r="I346" i="47"/>
  <c r="Q346" i="47"/>
  <c r="H346" i="47"/>
  <c r="P346" i="47"/>
  <c r="F346" i="47"/>
  <c r="X346" i="47"/>
  <c r="N346" i="47"/>
  <c r="E346" i="47"/>
  <c r="S346" i="47"/>
  <c r="Z355" i="47"/>
  <c r="AH355" i="47"/>
  <c r="AB363" i="47"/>
  <c r="R324" i="47"/>
  <c r="J324" i="47"/>
  <c r="B324" i="47"/>
  <c r="K324" i="47"/>
  <c r="T324" i="47"/>
  <c r="I330" i="47"/>
  <c r="D334" i="47"/>
  <c r="O334" i="47"/>
  <c r="K335" i="47"/>
  <c r="W338" i="47"/>
  <c r="O338" i="47"/>
  <c r="G338" i="47"/>
  <c r="T338" i="47"/>
  <c r="K338" i="47"/>
  <c r="B338" i="47"/>
  <c r="R338" i="47"/>
  <c r="I338" i="47"/>
  <c r="M338" i="47"/>
  <c r="AN339" i="47"/>
  <c r="B346" i="47"/>
  <c r="T346" i="47"/>
  <c r="H350" i="47"/>
  <c r="H354" i="47"/>
  <c r="AG354" i="47" s="1"/>
  <c r="AI355" i="47"/>
  <c r="T357" i="47"/>
  <c r="L357" i="47"/>
  <c r="D357" i="47"/>
  <c r="Q357" i="47"/>
  <c r="H357" i="47"/>
  <c r="P357" i="47"/>
  <c r="G357" i="47"/>
  <c r="X357" i="47"/>
  <c r="O357" i="47"/>
  <c r="F357" i="47"/>
  <c r="W357" i="47"/>
  <c r="N357" i="47"/>
  <c r="E357" i="47"/>
  <c r="S357" i="47"/>
  <c r="I359" i="47"/>
  <c r="L361" i="47"/>
  <c r="AJ363" i="47"/>
  <c r="U348" i="47"/>
  <c r="M348" i="47"/>
  <c r="E348" i="47"/>
  <c r="X348" i="47"/>
  <c r="O348" i="47"/>
  <c r="F348" i="47"/>
  <c r="W348" i="47"/>
  <c r="N348" i="47"/>
  <c r="D348" i="47"/>
  <c r="V348" i="47"/>
  <c r="L348" i="47"/>
  <c r="C348" i="47"/>
  <c r="T348" i="47"/>
  <c r="K348" i="47"/>
  <c r="B348" i="47"/>
  <c r="S348" i="47"/>
  <c r="I354" i="47"/>
  <c r="K359" i="47"/>
  <c r="AM363" i="47"/>
  <c r="AD331" i="47"/>
  <c r="AL331" i="47"/>
  <c r="R335" i="47"/>
  <c r="J335" i="47"/>
  <c r="B335" i="47"/>
  <c r="P335" i="47"/>
  <c r="G335" i="47"/>
  <c r="W335" i="47"/>
  <c r="N335" i="47"/>
  <c r="E335" i="47"/>
  <c r="M335" i="47"/>
  <c r="AE339" i="47"/>
  <c r="Y339" i="47"/>
  <c r="AJ339" i="47"/>
  <c r="D346" i="47"/>
  <c r="V346" i="47"/>
  <c r="AB347" i="47"/>
  <c r="Z347" i="47"/>
  <c r="Y347" i="47"/>
  <c r="AH347" i="47"/>
  <c r="AC347" i="47"/>
  <c r="G348" i="47"/>
  <c r="J350" i="47"/>
  <c r="J354" i="47"/>
  <c r="L359" i="47"/>
  <c r="X361" i="47"/>
  <c r="P361" i="47"/>
  <c r="H361" i="47"/>
  <c r="Q361" i="47"/>
  <c r="G361" i="47"/>
  <c r="O361" i="47"/>
  <c r="F361" i="47"/>
  <c r="W361" i="47"/>
  <c r="N361" i="47"/>
  <c r="E361" i="47"/>
  <c r="V361" i="47"/>
  <c r="M361" i="47"/>
  <c r="D361" i="47"/>
  <c r="S361" i="47"/>
  <c r="AF363" i="47"/>
  <c r="W330" i="47"/>
  <c r="O330" i="47"/>
  <c r="G330" i="47"/>
  <c r="X330" i="47"/>
  <c r="N330" i="47"/>
  <c r="E330" i="47"/>
  <c r="U330" i="47"/>
  <c r="L330" i="47"/>
  <c r="C330" i="47"/>
  <c r="M330" i="47"/>
  <c r="C335" i="47"/>
  <c r="O335" i="47"/>
  <c r="AM339" i="47"/>
  <c r="AI347" i="47"/>
  <c r="AD355" i="47"/>
  <c r="AL355" i="47"/>
  <c r="AG363" i="47"/>
  <c r="AO363" i="47"/>
  <c r="H268" i="47"/>
  <c r="P268" i="47"/>
  <c r="X268" i="47"/>
  <c r="H276" i="47"/>
  <c r="P276" i="47"/>
  <c r="X276" i="47"/>
  <c r="H284" i="47"/>
  <c r="P284" i="47"/>
  <c r="X284" i="47"/>
  <c r="H292" i="47"/>
  <c r="P292" i="47"/>
  <c r="X292" i="47"/>
  <c r="W303" i="47"/>
  <c r="O303" i="47"/>
  <c r="G303" i="47"/>
  <c r="J303" i="47"/>
  <c r="S303" i="47"/>
  <c r="U305" i="47"/>
  <c r="M305" i="47"/>
  <c r="E305" i="47"/>
  <c r="J305" i="47"/>
  <c r="S305" i="47"/>
  <c r="AI307" i="47"/>
  <c r="I316" i="47"/>
  <c r="I318" i="47"/>
  <c r="I320" i="47"/>
  <c r="I322" i="47"/>
  <c r="F324" i="47"/>
  <c r="O324" i="47"/>
  <c r="X324" i="47"/>
  <c r="S326" i="47"/>
  <c r="K326" i="47"/>
  <c r="C326" i="47"/>
  <c r="X326" i="47"/>
  <c r="O326" i="47"/>
  <c r="F326" i="47"/>
  <c r="L326" i="47"/>
  <c r="V326" i="47"/>
  <c r="B330" i="47"/>
  <c r="P330" i="47"/>
  <c r="AF331" i="47"/>
  <c r="T333" i="47"/>
  <c r="L333" i="47"/>
  <c r="D333" i="47"/>
  <c r="P333" i="47"/>
  <c r="G333" i="47"/>
  <c r="W333" i="47"/>
  <c r="N333" i="47"/>
  <c r="AF333" i="47" s="1"/>
  <c r="E333" i="47"/>
  <c r="M333" i="47"/>
  <c r="H334" i="47"/>
  <c r="V334" i="47"/>
  <c r="D335" i="47"/>
  <c r="Q335" i="47"/>
  <c r="K337" i="47"/>
  <c r="F338" i="47"/>
  <c r="S338" i="47"/>
  <c r="K340" i="47"/>
  <c r="S342" i="47"/>
  <c r="K342" i="47"/>
  <c r="C342" i="47"/>
  <c r="Q342" i="47"/>
  <c r="H342" i="47"/>
  <c r="X342" i="47"/>
  <c r="O342" i="47"/>
  <c r="F342" i="47"/>
  <c r="M342" i="47"/>
  <c r="K346" i="47"/>
  <c r="AJ347" i="47"/>
  <c r="AF347" i="47"/>
  <c r="I348" i="47"/>
  <c r="Q350" i="47"/>
  <c r="Q354" i="47"/>
  <c r="AE363" i="47"/>
  <c r="AH363" i="47"/>
  <c r="I268" i="47"/>
  <c r="I276" i="47"/>
  <c r="I284" i="47"/>
  <c r="Z284" i="47" s="1"/>
  <c r="I292" i="47"/>
  <c r="AA307" i="47"/>
  <c r="R316" i="47"/>
  <c r="J316" i="47"/>
  <c r="B316" i="47"/>
  <c r="K316" i="47"/>
  <c r="T316" i="47"/>
  <c r="X318" i="47"/>
  <c r="P318" i="47"/>
  <c r="H318" i="47"/>
  <c r="J318" i="47"/>
  <c r="S318" i="47"/>
  <c r="V320" i="47"/>
  <c r="N320" i="47"/>
  <c r="F320" i="47"/>
  <c r="J320" i="47"/>
  <c r="S320" i="47"/>
  <c r="T322" i="47"/>
  <c r="L322" i="47"/>
  <c r="D322" i="47"/>
  <c r="J322" i="47"/>
  <c r="S322" i="47"/>
  <c r="G324" i="47"/>
  <c r="P324" i="47"/>
  <c r="D330" i="47"/>
  <c r="Q330" i="47"/>
  <c r="Y331" i="47"/>
  <c r="AO331" i="47"/>
  <c r="J334" i="47"/>
  <c r="W334" i="47"/>
  <c r="F335" i="47"/>
  <c r="S335" i="47"/>
  <c r="X337" i="47"/>
  <c r="P337" i="47"/>
  <c r="H337" i="47"/>
  <c r="O337" i="47"/>
  <c r="F337" i="47"/>
  <c r="V337" i="47"/>
  <c r="M337" i="47"/>
  <c r="D337" i="47"/>
  <c r="L337" i="47"/>
  <c r="H338" i="47"/>
  <c r="U338" i="47"/>
  <c r="AB339" i="47"/>
  <c r="AK339" i="47"/>
  <c r="U340" i="47"/>
  <c r="M340" i="47"/>
  <c r="E340" i="47"/>
  <c r="Q340" i="47"/>
  <c r="H340" i="47"/>
  <c r="X340" i="47"/>
  <c r="O340" i="47"/>
  <c r="F340" i="47"/>
  <c r="L340" i="47"/>
  <c r="L346" i="47"/>
  <c r="AK347" i="47"/>
  <c r="J348" i="47"/>
  <c r="R350" i="47"/>
  <c r="R354" i="47"/>
  <c r="AF355" i="47"/>
  <c r="AO355" i="47"/>
  <c r="AB357" i="47"/>
  <c r="R359" i="47"/>
  <c r="J359" i="47"/>
  <c r="B359" i="47"/>
  <c r="Q359" i="47"/>
  <c r="H359" i="47"/>
  <c r="P359" i="47"/>
  <c r="G359" i="47"/>
  <c r="X359" i="47"/>
  <c r="O359" i="47"/>
  <c r="F359" i="47"/>
  <c r="W359" i="47"/>
  <c r="N359" i="47"/>
  <c r="E359" i="47"/>
  <c r="T359" i="47"/>
  <c r="X370" i="47"/>
  <c r="O370" i="47"/>
  <c r="F370" i="47"/>
  <c r="W370" i="47"/>
  <c r="N370" i="47"/>
  <c r="E370" i="47"/>
  <c r="M370" i="47"/>
  <c r="P390" i="47"/>
  <c r="F390" i="47"/>
  <c r="R390" i="47"/>
  <c r="H390" i="47"/>
  <c r="Q390" i="47"/>
  <c r="E390" i="47"/>
  <c r="N390" i="47"/>
  <c r="D390" i="47"/>
  <c r="X390" i="47"/>
  <c r="M390" i="47"/>
  <c r="C390" i="47"/>
  <c r="V390" i="47"/>
  <c r="L390" i="47"/>
  <c r="B390" i="47"/>
  <c r="T390" i="47"/>
  <c r="J390" i="47"/>
  <c r="T391" i="47"/>
  <c r="K391" i="47"/>
  <c r="B391" i="47"/>
  <c r="R391" i="47"/>
  <c r="H391" i="47"/>
  <c r="Q391" i="47"/>
  <c r="G391" i="47"/>
  <c r="P391" i="47"/>
  <c r="E391" i="47"/>
  <c r="O391" i="47"/>
  <c r="D391" i="47"/>
  <c r="X391" i="47"/>
  <c r="M391" i="47"/>
  <c r="C391" i="47"/>
  <c r="U391" i="47"/>
  <c r="J391" i="47"/>
  <c r="H376" i="47"/>
  <c r="S376" i="47"/>
  <c r="I378" i="47"/>
  <c r="P384" i="47"/>
  <c r="G384" i="47"/>
  <c r="R384" i="47"/>
  <c r="H384" i="47"/>
  <c r="O384" i="47"/>
  <c r="D384" i="47"/>
  <c r="X384" i="47"/>
  <c r="N384" i="47"/>
  <c r="C384" i="47"/>
  <c r="W384" i="47"/>
  <c r="L384" i="47"/>
  <c r="B384" i="47"/>
  <c r="T384" i="47"/>
  <c r="J384" i="47"/>
  <c r="Q385" i="47"/>
  <c r="I390" i="47"/>
  <c r="I391" i="47"/>
  <c r="K390" i="47"/>
  <c r="L391" i="47"/>
  <c r="G370" i="47"/>
  <c r="R370" i="47"/>
  <c r="J376" i="47"/>
  <c r="V376" i="47"/>
  <c r="S390" i="47"/>
  <c r="S391" i="47"/>
  <c r="T341" i="47"/>
  <c r="L341" i="47"/>
  <c r="D341" i="47"/>
  <c r="J341" i="47"/>
  <c r="S341" i="47"/>
  <c r="R343" i="47"/>
  <c r="J343" i="47"/>
  <c r="B343" i="47"/>
  <c r="K343" i="47"/>
  <c r="T343" i="47"/>
  <c r="X345" i="47"/>
  <c r="P345" i="47"/>
  <c r="H345" i="47"/>
  <c r="J345" i="47"/>
  <c r="S345" i="47"/>
  <c r="G349" i="47"/>
  <c r="P349" i="47"/>
  <c r="G351" i="47"/>
  <c r="P351" i="47"/>
  <c r="I356" i="47"/>
  <c r="I358" i="47"/>
  <c r="I362" i="47"/>
  <c r="AK363" i="47"/>
  <c r="AN363" i="47"/>
  <c r="J365" i="47"/>
  <c r="S366" i="47"/>
  <c r="K366" i="47"/>
  <c r="C366" i="47"/>
  <c r="R366" i="47"/>
  <c r="J366" i="47"/>
  <c r="B366" i="47"/>
  <c r="M366" i="47"/>
  <c r="W366" i="47"/>
  <c r="H370" i="47"/>
  <c r="T370" i="47"/>
  <c r="X378" i="47"/>
  <c r="O378" i="47"/>
  <c r="F378" i="47"/>
  <c r="W378" i="47"/>
  <c r="N378" i="47"/>
  <c r="E378" i="47"/>
  <c r="M378" i="47"/>
  <c r="U390" i="47"/>
  <c r="W391" i="47"/>
  <c r="H349" i="47"/>
  <c r="Q349" i="47"/>
  <c r="H351" i="47"/>
  <c r="Q351" i="47"/>
  <c r="U356" i="47"/>
  <c r="M356" i="47"/>
  <c r="E356" i="47"/>
  <c r="J356" i="47"/>
  <c r="S356" i="47"/>
  <c r="S358" i="47"/>
  <c r="K358" i="47"/>
  <c r="C358" i="47"/>
  <c r="J358" i="47"/>
  <c r="T358" i="47"/>
  <c r="W362" i="47"/>
  <c r="O362" i="47"/>
  <c r="G362" i="47"/>
  <c r="J362" i="47"/>
  <c r="S362" i="47"/>
  <c r="AD363" i="47"/>
  <c r="AL363" i="47"/>
  <c r="T365" i="47"/>
  <c r="L365" i="47"/>
  <c r="D365" i="47"/>
  <c r="S365" i="47"/>
  <c r="K365" i="47"/>
  <c r="C365" i="47"/>
  <c r="M365" i="47"/>
  <c r="W365" i="47"/>
  <c r="I370" i="47"/>
  <c r="U370" i="47"/>
  <c r="X376" i="47"/>
  <c r="O376" i="47"/>
  <c r="F376" i="47"/>
  <c r="W376" i="47"/>
  <c r="N376" i="47"/>
  <c r="D376" i="47"/>
  <c r="L376" i="47"/>
  <c r="U385" i="47"/>
  <c r="K385" i="47"/>
  <c r="B385" i="47"/>
  <c r="R385" i="47"/>
  <c r="H385" i="47"/>
  <c r="P385" i="47"/>
  <c r="F385" i="47"/>
  <c r="O385" i="47"/>
  <c r="E385" i="47"/>
  <c r="X385" i="47"/>
  <c r="N385" i="47"/>
  <c r="C385" i="47"/>
  <c r="V385" i="47"/>
  <c r="J385" i="47"/>
  <c r="I301" i="47"/>
  <c r="AL301" i="47" s="1"/>
  <c r="I309" i="47"/>
  <c r="Y309" i="47" s="1"/>
  <c r="I317" i="47"/>
  <c r="AF317" i="47" s="1"/>
  <c r="T325" i="47"/>
  <c r="L325" i="47"/>
  <c r="D325" i="47"/>
  <c r="J325" i="47"/>
  <c r="S325" i="47"/>
  <c r="AJ325" i="47" s="1"/>
  <c r="R327" i="47"/>
  <c r="J327" i="47"/>
  <c r="AL327" i="47" s="1"/>
  <c r="B327" i="47"/>
  <c r="K327" i="47"/>
  <c r="T327" i="47"/>
  <c r="X329" i="47"/>
  <c r="P329" i="47"/>
  <c r="H329" i="47"/>
  <c r="J329" i="47"/>
  <c r="S329" i="47"/>
  <c r="AJ329" i="47" s="1"/>
  <c r="C341" i="47"/>
  <c r="M341" i="47"/>
  <c r="V341" i="47"/>
  <c r="D343" i="47"/>
  <c r="M343" i="47"/>
  <c r="V343" i="47"/>
  <c r="AM343" i="47" s="1"/>
  <c r="C345" i="47"/>
  <c r="L345" i="47"/>
  <c r="U345" i="47"/>
  <c r="I349" i="47"/>
  <c r="I351" i="47"/>
  <c r="I353" i="47"/>
  <c r="B356" i="47"/>
  <c r="K356" i="47"/>
  <c r="T356" i="47"/>
  <c r="B358" i="47"/>
  <c r="L358" i="47"/>
  <c r="U358" i="47"/>
  <c r="B362" i="47"/>
  <c r="K362" i="47"/>
  <c r="T362" i="47"/>
  <c r="U364" i="47"/>
  <c r="M364" i="47"/>
  <c r="E364" i="47"/>
  <c r="T364" i="47"/>
  <c r="L364" i="47"/>
  <c r="D364" i="47"/>
  <c r="K364" i="47"/>
  <c r="W364" i="47"/>
  <c r="B365" i="47"/>
  <c r="N365" i="47"/>
  <c r="X365" i="47"/>
  <c r="E366" i="47"/>
  <c r="O366" i="47"/>
  <c r="J370" i="47"/>
  <c r="V370" i="47"/>
  <c r="X374" i="47"/>
  <c r="N374" i="47"/>
  <c r="E374" i="47"/>
  <c r="V374" i="47"/>
  <c r="M374" i="47"/>
  <c r="D374" i="47"/>
  <c r="L374" i="47"/>
  <c r="B376" i="47"/>
  <c r="P376" i="47"/>
  <c r="D378" i="47"/>
  <c r="Q378" i="47"/>
  <c r="G385" i="47"/>
  <c r="T349" i="47"/>
  <c r="L349" i="47"/>
  <c r="D349" i="47"/>
  <c r="J349" i="47"/>
  <c r="S349" i="47"/>
  <c r="R351" i="47"/>
  <c r="J351" i="47"/>
  <c r="B351" i="47"/>
  <c r="K351" i="47"/>
  <c r="T351" i="47"/>
  <c r="X353" i="47"/>
  <c r="P353" i="47"/>
  <c r="H353" i="47"/>
  <c r="J353" i="47"/>
  <c r="S353" i="47"/>
  <c r="C356" i="47"/>
  <c r="L356" i="47"/>
  <c r="V356" i="47"/>
  <c r="D358" i="47"/>
  <c r="M358" i="47"/>
  <c r="V358" i="47"/>
  <c r="C362" i="47"/>
  <c r="L362" i="47"/>
  <c r="U362" i="47"/>
  <c r="E365" i="47"/>
  <c r="O365" i="47"/>
  <c r="F366" i="47"/>
  <c r="P366" i="47"/>
  <c r="X368" i="47"/>
  <c r="O368" i="47"/>
  <c r="F368" i="47"/>
  <c r="W368" i="47"/>
  <c r="N368" i="47"/>
  <c r="D368" i="47"/>
  <c r="L368" i="47"/>
  <c r="L370" i="47"/>
  <c r="B374" i="47"/>
  <c r="P374" i="47"/>
  <c r="C376" i="47"/>
  <c r="Q376" i="47"/>
  <c r="G378" i="47"/>
  <c r="R378" i="47"/>
  <c r="I385" i="47"/>
  <c r="P394" i="47"/>
  <c r="G394" i="47"/>
  <c r="L394" i="47"/>
  <c r="V394" i="47"/>
  <c r="U395" i="47"/>
  <c r="L395" i="47"/>
  <c r="C395" i="47"/>
  <c r="M395" i="47"/>
  <c r="W395" i="47"/>
  <c r="T397" i="47"/>
  <c r="K397" i="47"/>
  <c r="B397" i="47"/>
  <c r="U397" i="47"/>
  <c r="L397" i="47"/>
  <c r="C397" i="47"/>
  <c r="N397" i="47"/>
  <c r="J398" i="47"/>
  <c r="V398" i="47"/>
  <c r="K401" i="47"/>
  <c r="X401" i="47"/>
  <c r="M402" i="47"/>
  <c r="P386" i="47"/>
  <c r="G386" i="47"/>
  <c r="L386" i="47"/>
  <c r="V386" i="47"/>
  <c r="U387" i="47"/>
  <c r="L387" i="47"/>
  <c r="C387" i="47"/>
  <c r="M387" i="47"/>
  <c r="W387" i="47"/>
  <c r="P392" i="47"/>
  <c r="G392" i="47"/>
  <c r="K392" i="47"/>
  <c r="V392" i="47"/>
  <c r="U393" i="47"/>
  <c r="K393" i="47"/>
  <c r="B393" i="47"/>
  <c r="M393" i="47"/>
  <c r="W393" i="47"/>
  <c r="B394" i="47"/>
  <c r="M394" i="47"/>
  <c r="W394" i="47"/>
  <c r="D395" i="47"/>
  <c r="N395" i="47"/>
  <c r="X395" i="47"/>
  <c r="D397" i="47"/>
  <c r="O397" i="47"/>
  <c r="K398" i="47"/>
  <c r="P403" i="47"/>
  <c r="G403" i="47"/>
  <c r="T403" i="47"/>
  <c r="I403" i="47"/>
  <c r="U403" i="47"/>
  <c r="K403" i="47"/>
  <c r="N403" i="47"/>
  <c r="K405" i="47"/>
  <c r="L406" i="47"/>
  <c r="T398" i="47"/>
  <c r="P398" i="47"/>
  <c r="F398" i="47"/>
  <c r="Q398" i="47"/>
  <c r="H398" i="47"/>
  <c r="L398" i="47"/>
  <c r="P401" i="47"/>
  <c r="G401" i="47"/>
  <c r="R401" i="47"/>
  <c r="H401" i="47"/>
  <c r="S401" i="47"/>
  <c r="I401" i="47"/>
  <c r="N401" i="47"/>
  <c r="U402" i="47"/>
  <c r="L402" i="47"/>
  <c r="B402" i="47"/>
  <c r="R402" i="47"/>
  <c r="H402" i="47"/>
  <c r="T402" i="47"/>
  <c r="I402" i="47"/>
  <c r="O402" i="47"/>
  <c r="I367" i="47"/>
  <c r="R367" i="47"/>
  <c r="I373" i="47"/>
  <c r="R373" i="47"/>
  <c r="I375" i="47"/>
  <c r="R375" i="47"/>
  <c r="I377" i="47"/>
  <c r="R377" i="47"/>
  <c r="I379" i="47"/>
  <c r="S379" i="47"/>
  <c r="J381" i="47"/>
  <c r="P382" i="47"/>
  <c r="F382" i="47"/>
  <c r="K382" i="47"/>
  <c r="U382" i="47"/>
  <c r="T383" i="47"/>
  <c r="K383" i="47"/>
  <c r="B383" i="47"/>
  <c r="L383" i="47"/>
  <c r="W383" i="47"/>
  <c r="D386" i="47"/>
  <c r="N386" i="47"/>
  <c r="X386" i="47"/>
  <c r="E387" i="47"/>
  <c r="O387" i="47"/>
  <c r="T389" i="47"/>
  <c r="K389" i="47"/>
  <c r="B389" i="47"/>
  <c r="L389" i="47"/>
  <c r="V389" i="47"/>
  <c r="C392" i="47"/>
  <c r="N392" i="47"/>
  <c r="X392" i="47"/>
  <c r="E393" i="47"/>
  <c r="O393" i="47"/>
  <c r="E394" i="47"/>
  <c r="O394" i="47"/>
  <c r="F395" i="47"/>
  <c r="P395" i="47"/>
  <c r="F397" i="47"/>
  <c r="R397" i="47"/>
  <c r="B398" i="47"/>
  <c r="M398" i="47"/>
  <c r="P399" i="47"/>
  <c r="G399" i="47"/>
  <c r="Q399" i="47"/>
  <c r="E399" i="47"/>
  <c r="R399" i="47"/>
  <c r="H399" i="47"/>
  <c r="M399" i="47"/>
  <c r="T400" i="47"/>
  <c r="K400" i="47"/>
  <c r="B400" i="47"/>
  <c r="Q400" i="47"/>
  <c r="G400" i="47"/>
  <c r="R400" i="47"/>
  <c r="H400" i="47"/>
  <c r="O400" i="47"/>
  <c r="B401" i="47"/>
  <c r="O401" i="47"/>
  <c r="D402" i="47"/>
  <c r="P402" i="47"/>
  <c r="D403" i="47"/>
  <c r="Q403" i="47"/>
  <c r="S405" i="47"/>
  <c r="S406" i="47"/>
  <c r="P409" i="47"/>
  <c r="G409" i="47"/>
  <c r="S409" i="47"/>
  <c r="I409" i="47"/>
  <c r="R409" i="47"/>
  <c r="H409" i="47"/>
  <c r="Q409" i="47"/>
  <c r="F409" i="47"/>
  <c r="U409" i="47"/>
  <c r="J409" i="47"/>
  <c r="V409" i="47"/>
  <c r="U410" i="47"/>
  <c r="L410" i="47"/>
  <c r="B410" i="47"/>
  <c r="T410" i="47"/>
  <c r="I410" i="47"/>
  <c r="R410" i="47"/>
  <c r="H410" i="47"/>
  <c r="Q410" i="47"/>
  <c r="G410" i="47"/>
  <c r="V410" i="47"/>
  <c r="J410" i="47"/>
  <c r="W410" i="47"/>
  <c r="O413" i="47"/>
  <c r="F413" i="47"/>
  <c r="R413" i="47"/>
  <c r="G413" i="47"/>
  <c r="Q413" i="47"/>
  <c r="E413" i="47"/>
  <c r="N413" i="47"/>
  <c r="D413" i="47"/>
  <c r="V413" i="47"/>
  <c r="L413" i="47"/>
  <c r="B413" i="47"/>
  <c r="T413" i="47"/>
  <c r="J413" i="47"/>
  <c r="S413" i="47"/>
  <c r="I413" i="47"/>
  <c r="T414" i="47"/>
  <c r="U414" i="47"/>
  <c r="K414" i="47"/>
  <c r="B414" i="47"/>
  <c r="R414" i="47"/>
  <c r="H414" i="47"/>
  <c r="Q414" i="47"/>
  <c r="F414" i="47"/>
  <c r="P414" i="47"/>
  <c r="E414" i="47"/>
  <c r="M414" i="47"/>
  <c r="C414" i="47"/>
  <c r="V414" i="47"/>
  <c r="J414" i="47"/>
  <c r="S414" i="47"/>
  <c r="I414" i="47"/>
  <c r="I328" i="47"/>
  <c r="I336" i="47"/>
  <c r="I344" i="47"/>
  <c r="I352" i="47"/>
  <c r="I360" i="47"/>
  <c r="B367" i="47"/>
  <c r="J367" i="47"/>
  <c r="J369" i="47"/>
  <c r="K371" i="47"/>
  <c r="J373" i="47"/>
  <c r="J375" i="47"/>
  <c r="J377" i="47"/>
  <c r="K379" i="47"/>
  <c r="T381" i="47"/>
  <c r="K381" i="47"/>
  <c r="B381" i="47"/>
  <c r="L381" i="47"/>
  <c r="V381" i="47"/>
  <c r="E386" i="47"/>
  <c r="O386" i="47"/>
  <c r="F387" i="47"/>
  <c r="P387" i="47"/>
  <c r="D392" i="47"/>
  <c r="O392" i="47"/>
  <c r="F393" i="47"/>
  <c r="P393" i="47"/>
  <c r="F394" i="47"/>
  <c r="Q394" i="47"/>
  <c r="G395" i="47"/>
  <c r="Q395" i="47"/>
  <c r="G397" i="47"/>
  <c r="S397" i="47"/>
  <c r="C398" i="47"/>
  <c r="N398" i="47"/>
  <c r="C401" i="47"/>
  <c r="Q401" i="47"/>
  <c r="E402" i="47"/>
  <c r="Q402" i="47"/>
  <c r="E403" i="47"/>
  <c r="S403" i="47"/>
  <c r="P407" i="47"/>
  <c r="G407" i="47"/>
  <c r="R407" i="47"/>
  <c r="H407" i="47"/>
  <c r="Q407" i="47"/>
  <c r="E407" i="47"/>
  <c r="O407" i="47"/>
  <c r="D407" i="47"/>
  <c r="S407" i="47"/>
  <c r="I407" i="47"/>
  <c r="U407" i="47"/>
  <c r="T408" i="47"/>
  <c r="K408" i="47"/>
  <c r="B408" i="47"/>
  <c r="R408" i="47"/>
  <c r="H408" i="47"/>
  <c r="Q408" i="47"/>
  <c r="G408" i="47"/>
  <c r="P408" i="47"/>
  <c r="F408" i="47"/>
  <c r="S408" i="47"/>
  <c r="I408" i="47"/>
  <c r="W408" i="47"/>
  <c r="F386" i="47"/>
  <c r="Q386" i="47"/>
  <c r="G387" i="47"/>
  <c r="Q387" i="47"/>
  <c r="F392" i="47"/>
  <c r="Q392" i="47"/>
  <c r="G393" i="47"/>
  <c r="Q393" i="47"/>
  <c r="H394" i="47"/>
  <c r="R394" i="47"/>
  <c r="H395" i="47"/>
  <c r="S395" i="47"/>
  <c r="I397" i="47"/>
  <c r="V397" i="47"/>
  <c r="D398" i="47"/>
  <c r="R398" i="47"/>
  <c r="E401" i="47"/>
  <c r="U401" i="47"/>
  <c r="F402" i="47"/>
  <c r="V402" i="47"/>
  <c r="F403" i="47"/>
  <c r="V403" i="47"/>
  <c r="O405" i="47"/>
  <c r="F405" i="47"/>
  <c r="Q405" i="47"/>
  <c r="E405" i="47"/>
  <c r="N405" i="47"/>
  <c r="D405" i="47"/>
  <c r="W405" i="47"/>
  <c r="M405" i="47"/>
  <c r="C405" i="47"/>
  <c r="R405" i="47"/>
  <c r="G405" i="47"/>
  <c r="U405" i="47"/>
  <c r="T406" i="47"/>
  <c r="K406" i="47"/>
  <c r="B406" i="47"/>
  <c r="Q406" i="47"/>
  <c r="F406" i="47"/>
  <c r="P406" i="47"/>
  <c r="E406" i="47"/>
  <c r="N406" i="47"/>
  <c r="D406" i="47"/>
  <c r="R406" i="47"/>
  <c r="H406" i="47"/>
  <c r="V406" i="47"/>
  <c r="U418" i="47"/>
  <c r="L418" i="47"/>
  <c r="B418" i="47"/>
  <c r="X418" i="47"/>
  <c r="N418" i="47"/>
  <c r="D418" i="47"/>
  <c r="R418" i="47"/>
  <c r="G418" i="47"/>
  <c r="Q418" i="47"/>
  <c r="F418" i="47"/>
  <c r="P418" i="47"/>
  <c r="E418" i="47"/>
  <c r="M418" i="47"/>
  <c r="V418" i="47"/>
  <c r="I418" i="47"/>
  <c r="T418" i="47"/>
  <c r="H418" i="47"/>
  <c r="I394" i="47"/>
  <c r="T394" i="47"/>
  <c r="I395" i="47"/>
  <c r="T395" i="47"/>
  <c r="J397" i="47"/>
  <c r="W397" i="47"/>
  <c r="E398" i="47"/>
  <c r="S398" i="47"/>
  <c r="F401" i="47"/>
  <c r="V401" i="47"/>
  <c r="G402" i="47"/>
  <c r="W402" i="47"/>
  <c r="J418" i="47"/>
  <c r="I386" i="47"/>
  <c r="T386" i="47"/>
  <c r="I387" i="47"/>
  <c r="T387" i="47"/>
  <c r="I392" i="47"/>
  <c r="S392" i="47"/>
  <c r="I393" i="47"/>
  <c r="S393" i="47"/>
  <c r="J394" i="47"/>
  <c r="U394" i="47"/>
  <c r="K395" i="47"/>
  <c r="V395" i="47"/>
  <c r="M397" i="47"/>
  <c r="I398" i="47"/>
  <c r="U398" i="47"/>
  <c r="J401" i="47"/>
  <c r="W401" i="47"/>
  <c r="J402" i="47"/>
  <c r="X402" i="47"/>
  <c r="L403" i="47"/>
  <c r="X403" i="47"/>
  <c r="I405" i="47"/>
  <c r="I406" i="47"/>
  <c r="O418" i="47"/>
  <c r="P411" i="47"/>
  <c r="G411" i="47"/>
  <c r="L411" i="47"/>
  <c r="V411" i="47"/>
  <c r="P417" i="47"/>
  <c r="G417" i="47"/>
  <c r="W417" i="47"/>
  <c r="M417" i="47"/>
  <c r="B417" i="47"/>
  <c r="N417" i="47"/>
  <c r="C419" i="47"/>
  <c r="O419" i="47"/>
  <c r="E425" i="47"/>
  <c r="F426" i="47"/>
  <c r="F425" i="47"/>
  <c r="G426" i="47"/>
  <c r="H419" i="47"/>
  <c r="T419" i="47"/>
  <c r="K425" i="47"/>
  <c r="M426" i="47"/>
  <c r="O425" i="47"/>
  <c r="P426" i="47"/>
  <c r="K419" i="47"/>
  <c r="V419" i="47"/>
  <c r="Q425" i="47"/>
  <c r="Q426" i="47"/>
  <c r="I411" i="47"/>
  <c r="T411" i="47"/>
  <c r="L419" i="47"/>
  <c r="P427" i="47"/>
  <c r="G427" i="47"/>
  <c r="T427" i="47"/>
  <c r="I427" i="47"/>
  <c r="O427" i="47"/>
  <c r="E427" i="47"/>
  <c r="X427" i="47"/>
  <c r="N427" i="47"/>
  <c r="D427" i="47"/>
  <c r="U427" i="47"/>
  <c r="K427" i="47"/>
  <c r="V427" i="47"/>
  <c r="K411" i="47"/>
  <c r="U411" i="47"/>
  <c r="P419" i="47"/>
  <c r="G419" i="47"/>
  <c r="X419" i="47"/>
  <c r="N419" i="47"/>
  <c r="D419" i="47"/>
  <c r="M419" i="47"/>
  <c r="P425" i="47"/>
  <c r="G425" i="47"/>
  <c r="R425" i="47"/>
  <c r="H425" i="47"/>
  <c r="X425" i="47"/>
  <c r="N425" i="47"/>
  <c r="C425" i="47"/>
  <c r="W425" i="47"/>
  <c r="M425" i="47"/>
  <c r="B425" i="47"/>
  <c r="S425" i="47"/>
  <c r="I425" i="47"/>
  <c r="V425" i="47"/>
  <c r="U426" i="47"/>
  <c r="L426" i="47"/>
  <c r="B426" i="47"/>
  <c r="R426" i="47"/>
  <c r="H426" i="47"/>
  <c r="O426" i="47"/>
  <c r="E426" i="47"/>
  <c r="X426" i="47"/>
  <c r="N426" i="47"/>
  <c r="D426" i="47"/>
  <c r="T426" i="47"/>
  <c r="I426" i="47"/>
  <c r="W426" i="47"/>
  <c r="L438" i="47"/>
  <c r="K432" i="47"/>
  <c r="H434" i="47"/>
  <c r="F438" i="47"/>
  <c r="S438" i="47"/>
  <c r="X442" i="47"/>
  <c r="O442" i="47"/>
  <c r="F442" i="47"/>
  <c r="Q442" i="47"/>
  <c r="G442" i="47"/>
  <c r="P442" i="47"/>
  <c r="E442" i="47"/>
  <c r="U442" i="47"/>
  <c r="J442" i="47"/>
  <c r="T442" i="47"/>
  <c r="I442" i="47"/>
  <c r="V442" i="47"/>
  <c r="X432" i="47"/>
  <c r="O432" i="47"/>
  <c r="F432" i="47"/>
  <c r="S432" i="47"/>
  <c r="I432" i="47"/>
  <c r="L432" i="47"/>
  <c r="H438" i="47"/>
  <c r="U438" i="47"/>
  <c r="X440" i="47"/>
  <c r="O440" i="47"/>
  <c r="F440" i="47"/>
  <c r="P440" i="47"/>
  <c r="D440" i="47"/>
  <c r="T440" i="47"/>
  <c r="J440" i="47"/>
  <c r="N440" i="47"/>
  <c r="I438" i="47"/>
  <c r="V438" i="47"/>
  <c r="B440" i="47"/>
  <c r="Q440" i="47"/>
  <c r="P423" i="47"/>
  <c r="G423" i="47"/>
  <c r="K423" i="47"/>
  <c r="U423" i="47"/>
  <c r="T424" i="47"/>
  <c r="K424" i="47"/>
  <c r="B424" i="47"/>
  <c r="L424" i="47"/>
  <c r="W424" i="47"/>
  <c r="F430" i="47"/>
  <c r="R430" i="47"/>
  <c r="C432" i="47"/>
  <c r="P432" i="47"/>
  <c r="X434" i="47"/>
  <c r="O434" i="47"/>
  <c r="F434" i="47"/>
  <c r="T434" i="47"/>
  <c r="I434" i="47"/>
  <c r="M434" i="47"/>
  <c r="K438" i="47"/>
  <c r="C440" i="47"/>
  <c r="R440" i="47"/>
  <c r="P415" i="47"/>
  <c r="G415" i="47"/>
  <c r="K415" i="47"/>
  <c r="U415" i="47"/>
  <c r="T416" i="47"/>
  <c r="K416" i="47"/>
  <c r="B416" i="47"/>
  <c r="L416" i="47"/>
  <c r="W416" i="47"/>
  <c r="O421" i="47"/>
  <c r="F421" i="47"/>
  <c r="K421" i="47"/>
  <c r="U421" i="47"/>
  <c r="T422" i="47"/>
  <c r="K422" i="47"/>
  <c r="B422" i="47"/>
  <c r="L422" i="47"/>
  <c r="V422" i="47"/>
  <c r="B423" i="47"/>
  <c r="L423" i="47"/>
  <c r="W423" i="47"/>
  <c r="C424" i="47"/>
  <c r="N424" i="47"/>
  <c r="X424" i="47"/>
  <c r="H430" i="47"/>
  <c r="D432" i="47"/>
  <c r="Q432" i="47"/>
  <c r="B434" i="47"/>
  <c r="N434" i="47"/>
  <c r="G440" i="47"/>
  <c r="S440" i="47"/>
  <c r="L442" i="47"/>
  <c r="X438" i="47"/>
  <c r="N438" i="47"/>
  <c r="E438" i="47"/>
  <c r="P438" i="47"/>
  <c r="D438" i="47"/>
  <c r="T438" i="47"/>
  <c r="J438" i="47"/>
  <c r="M438" i="47"/>
  <c r="H432" i="47"/>
  <c r="T432" i="47"/>
  <c r="B438" i="47"/>
  <c r="Q438" i="47"/>
  <c r="I440" i="47"/>
  <c r="W440" i="47"/>
  <c r="X430" i="47"/>
  <c r="N430" i="47"/>
  <c r="E430" i="47"/>
  <c r="S430" i="47"/>
  <c r="I430" i="47"/>
  <c r="L430" i="47"/>
  <c r="J432" i="47"/>
  <c r="V432" i="47"/>
  <c r="C438" i="47"/>
  <c r="R438" i="47"/>
  <c r="K440" i="47"/>
  <c r="J456" i="47"/>
  <c r="F462" i="47"/>
  <c r="R462" i="47"/>
  <c r="X454" i="47"/>
  <c r="N454" i="47"/>
  <c r="E454" i="47"/>
  <c r="K454" i="47"/>
  <c r="U454" i="47"/>
  <c r="X456" i="47"/>
  <c r="O456" i="47"/>
  <c r="F456" i="47"/>
  <c r="K456" i="47"/>
  <c r="V456" i="47"/>
  <c r="X458" i="47"/>
  <c r="O458" i="47"/>
  <c r="F458" i="47"/>
  <c r="L458" i="47"/>
  <c r="V458" i="47"/>
  <c r="H462" i="47"/>
  <c r="S462" i="47"/>
  <c r="I462" i="47"/>
  <c r="X462" i="47"/>
  <c r="N462" i="47"/>
  <c r="E462" i="47"/>
  <c r="V462" i="47"/>
  <c r="M462" i="47"/>
  <c r="D462" i="47"/>
  <c r="L462" i="47"/>
  <c r="X446" i="47"/>
  <c r="N446" i="47"/>
  <c r="E446" i="47"/>
  <c r="K446" i="47"/>
  <c r="U446" i="47"/>
  <c r="X448" i="47"/>
  <c r="O448" i="47"/>
  <c r="F448" i="47"/>
  <c r="K448" i="47"/>
  <c r="V448" i="47"/>
  <c r="X450" i="47"/>
  <c r="O450" i="47"/>
  <c r="F450" i="47"/>
  <c r="L450" i="47"/>
  <c r="V450" i="47"/>
  <c r="H454" i="47"/>
  <c r="R454" i="47"/>
  <c r="H456" i="47"/>
  <c r="R456" i="47"/>
  <c r="H458" i="47"/>
  <c r="R458" i="47"/>
  <c r="B462" i="47"/>
  <c r="P462" i="47"/>
  <c r="I454" i="47"/>
  <c r="S454" i="47"/>
  <c r="I456" i="47"/>
  <c r="S456" i="47"/>
  <c r="I458" i="47"/>
  <c r="T458" i="47"/>
  <c r="C462" i="47"/>
  <c r="Q462" i="47"/>
  <c r="V469" i="47"/>
  <c r="M469" i="47"/>
  <c r="D469" i="47"/>
  <c r="U469" i="47"/>
  <c r="L469" i="47"/>
  <c r="C469" i="47"/>
  <c r="N469" i="47"/>
  <c r="J470" i="47"/>
  <c r="E471" i="47"/>
  <c r="Q471" i="47"/>
  <c r="R466" i="47"/>
  <c r="I466" i="47"/>
  <c r="L466" i="47"/>
  <c r="V466" i="47"/>
  <c r="W467" i="47"/>
  <c r="N467" i="47"/>
  <c r="E467" i="47"/>
  <c r="L467" i="47"/>
  <c r="V467" i="47"/>
  <c r="R470" i="47"/>
  <c r="I470" i="47"/>
  <c r="Q470" i="47"/>
  <c r="H470" i="47"/>
  <c r="L470" i="47"/>
  <c r="X470" i="47"/>
  <c r="H471" i="47"/>
  <c r="S471" i="47"/>
  <c r="Q475" i="47"/>
  <c r="H475" i="47"/>
  <c r="O475" i="47"/>
  <c r="E475" i="47"/>
  <c r="X475" i="47"/>
  <c r="N475" i="47"/>
  <c r="D475" i="47"/>
  <c r="P475" i="47"/>
  <c r="J429" i="47"/>
  <c r="J431" i="47"/>
  <c r="J433" i="47"/>
  <c r="K435" i="47"/>
  <c r="J437" i="47"/>
  <c r="J439" i="47"/>
  <c r="J441" i="47"/>
  <c r="K443" i="47"/>
  <c r="J445" i="47"/>
  <c r="J447" i="47"/>
  <c r="J449" i="47"/>
  <c r="K451" i="47"/>
  <c r="J453" i="47"/>
  <c r="J455" i="47"/>
  <c r="J457" i="47"/>
  <c r="K459" i="47"/>
  <c r="J461" i="47"/>
  <c r="W463" i="47"/>
  <c r="M463" i="47"/>
  <c r="J463" i="47"/>
  <c r="T463" i="47"/>
  <c r="R464" i="47"/>
  <c r="I464" i="47"/>
  <c r="K464" i="47"/>
  <c r="V464" i="47"/>
  <c r="W465" i="47"/>
  <c r="N465" i="47"/>
  <c r="E465" i="47"/>
  <c r="K465" i="47"/>
  <c r="V465" i="47"/>
  <c r="B466" i="47"/>
  <c r="M466" i="47"/>
  <c r="W466" i="47"/>
  <c r="C467" i="47"/>
  <c r="M467" i="47"/>
  <c r="X467" i="47"/>
  <c r="F469" i="47"/>
  <c r="R469" i="47"/>
  <c r="B470" i="47"/>
  <c r="M470" i="47"/>
  <c r="I471" i="47"/>
  <c r="Q473" i="47"/>
  <c r="H473" i="47"/>
  <c r="X473" i="47"/>
  <c r="N473" i="47"/>
  <c r="C473" i="47"/>
  <c r="W473" i="47"/>
  <c r="M473" i="47"/>
  <c r="B473" i="47"/>
  <c r="P473" i="47"/>
  <c r="V474" i="47"/>
  <c r="M474" i="47"/>
  <c r="D474" i="47"/>
  <c r="O474" i="47"/>
  <c r="E474" i="47"/>
  <c r="X474" i="47"/>
  <c r="N474" i="47"/>
  <c r="B474" i="47"/>
  <c r="Q474" i="47"/>
  <c r="C475" i="47"/>
  <c r="S475" i="47"/>
  <c r="W471" i="47"/>
  <c r="M471" i="47"/>
  <c r="D471" i="47"/>
  <c r="U471" i="47"/>
  <c r="L471" i="47"/>
  <c r="C471" i="47"/>
  <c r="O471" i="47"/>
  <c r="B471" i="47"/>
  <c r="P471" i="47"/>
  <c r="R482" i="47"/>
  <c r="I482" i="47"/>
  <c r="W482" i="47"/>
  <c r="M482" i="47"/>
  <c r="B482" i="47"/>
  <c r="O482" i="47"/>
  <c r="D482" i="47"/>
  <c r="X482" i="47"/>
  <c r="L482" i="47"/>
  <c r="Q482" i="47"/>
  <c r="H483" i="47"/>
  <c r="V472" i="47"/>
  <c r="L472" i="47"/>
  <c r="C472" i="47"/>
  <c r="K472" i="47"/>
  <c r="W472" i="47"/>
  <c r="E482" i="47"/>
  <c r="T482" i="47"/>
  <c r="K483" i="47"/>
  <c r="F482" i="47"/>
  <c r="U482" i="47"/>
  <c r="L483" i="47"/>
  <c r="V493" i="47"/>
  <c r="M493" i="47"/>
  <c r="D493" i="47"/>
  <c r="Q493" i="47"/>
  <c r="F493" i="47"/>
  <c r="N493" i="47"/>
  <c r="C493" i="47"/>
  <c r="T493" i="47"/>
  <c r="J493" i="47"/>
  <c r="U493" i="47"/>
  <c r="E493" i="47"/>
  <c r="S493" i="47"/>
  <c r="B493" i="47"/>
  <c r="O493" i="47"/>
  <c r="L493" i="47"/>
  <c r="W493" i="47"/>
  <c r="G493" i="47"/>
  <c r="W499" i="47"/>
  <c r="N499" i="47"/>
  <c r="E499" i="47"/>
  <c r="U499" i="47"/>
  <c r="K499" i="47"/>
  <c r="O499" i="47"/>
  <c r="C499" i="47"/>
  <c r="X499" i="47"/>
  <c r="L499" i="47"/>
  <c r="S499" i="47"/>
  <c r="G499" i="47"/>
  <c r="Q499" i="47"/>
  <c r="F499" i="47"/>
  <c r="P499" i="47"/>
  <c r="D499" i="47"/>
  <c r="I499" i="47"/>
  <c r="H499" i="47"/>
  <c r="V499" i="47"/>
  <c r="T499" i="47"/>
  <c r="M499" i="47"/>
  <c r="O483" i="47"/>
  <c r="M486" i="47"/>
  <c r="K493" i="47"/>
  <c r="W483" i="47"/>
  <c r="N483" i="47"/>
  <c r="E483" i="47"/>
  <c r="X483" i="47"/>
  <c r="M483" i="47"/>
  <c r="C483" i="47"/>
  <c r="U483" i="47"/>
  <c r="I483" i="47"/>
  <c r="S483" i="47"/>
  <c r="G483" i="47"/>
  <c r="Q483" i="47"/>
  <c r="W503" i="47"/>
  <c r="M503" i="47"/>
  <c r="D503" i="47"/>
  <c r="R503" i="47"/>
  <c r="H503" i="47"/>
  <c r="Q503" i="47"/>
  <c r="E503" i="47"/>
  <c r="P503" i="47"/>
  <c r="C503" i="47"/>
  <c r="O503" i="47"/>
  <c r="B503" i="47"/>
  <c r="U503" i="47"/>
  <c r="J503" i="47"/>
  <c r="T503" i="47"/>
  <c r="I503" i="47"/>
  <c r="S503" i="47"/>
  <c r="G503" i="47"/>
  <c r="K503" i="47"/>
  <c r="L503" i="47"/>
  <c r="J486" i="47"/>
  <c r="X486" i="47"/>
  <c r="J487" i="47"/>
  <c r="L509" i="47"/>
  <c r="W477" i="47"/>
  <c r="N477" i="47"/>
  <c r="E477" i="47"/>
  <c r="K477" i="47"/>
  <c r="U477" i="47"/>
  <c r="X479" i="47"/>
  <c r="O479" i="47"/>
  <c r="E479" i="47"/>
  <c r="K479" i="47"/>
  <c r="U479" i="47"/>
  <c r="X481" i="47"/>
  <c r="O481" i="47"/>
  <c r="F481" i="47"/>
  <c r="K481" i="47"/>
  <c r="V481" i="47"/>
  <c r="R488" i="47"/>
  <c r="I488" i="47"/>
  <c r="X488" i="47"/>
  <c r="N488" i="47"/>
  <c r="C488" i="47"/>
  <c r="T488" i="47"/>
  <c r="J488" i="47"/>
  <c r="O488" i="47"/>
  <c r="W489" i="47"/>
  <c r="N489" i="47"/>
  <c r="E489" i="47"/>
  <c r="Q489" i="47"/>
  <c r="O489" i="47"/>
  <c r="C489" i="47"/>
  <c r="U489" i="47"/>
  <c r="J489" i="47"/>
  <c r="P489" i="47"/>
  <c r="W495" i="47"/>
  <c r="M495" i="47"/>
  <c r="D495" i="47"/>
  <c r="R495" i="47"/>
  <c r="H495" i="47"/>
  <c r="X495" i="47"/>
  <c r="K495" i="47"/>
  <c r="T495" i="47"/>
  <c r="I495" i="47"/>
  <c r="P495" i="47"/>
  <c r="C495" i="47"/>
  <c r="S495" i="47"/>
  <c r="R486" i="47"/>
  <c r="I486" i="47"/>
  <c r="V486" i="47"/>
  <c r="L486" i="47"/>
  <c r="B486" i="47"/>
  <c r="S486" i="47"/>
  <c r="H486" i="47"/>
  <c r="N486" i="47"/>
  <c r="W487" i="47"/>
  <c r="M487" i="47"/>
  <c r="D487" i="47"/>
  <c r="X487" i="47"/>
  <c r="L487" i="47"/>
  <c r="B487" i="47"/>
  <c r="S487" i="47"/>
  <c r="I487" i="47"/>
  <c r="P487" i="47"/>
  <c r="B495" i="47"/>
  <c r="U495" i="47"/>
  <c r="R496" i="47"/>
  <c r="I496" i="47"/>
  <c r="S496" i="47"/>
  <c r="H496" i="47"/>
  <c r="Q496" i="47"/>
  <c r="F496" i="47"/>
  <c r="O496" i="47"/>
  <c r="C496" i="47"/>
  <c r="W496" i="47"/>
  <c r="K496" i="47"/>
  <c r="T496" i="47"/>
  <c r="K501" i="47"/>
  <c r="W507" i="47"/>
  <c r="N507" i="47"/>
  <c r="E507" i="47"/>
  <c r="T507" i="47"/>
  <c r="I507" i="47"/>
  <c r="P507" i="47"/>
  <c r="F507" i="47"/>
  <c r="O507" i="47"/>
  <c r="E509" i="47"/>
  <c r="S509" i="47"/>
  <c r="I511" i="47"/>
  <c r="U511" i="47"/>
  <c r="F517" i="47"/>
  <c r="V501" i="47"/>
  <c r="M501" i="47"/>
  <c r="D501" i="47"/>
  <c r="S501" i="47"/>
  <c r="I501" i="47"/>
  <c r="L501" i="47"/>
  <c r="F509" i="47"/>
  <c r="T509" i="47"/>
  <c r="J511" i="47"/>
  <c r="I517" i="47"/>
  <c r="R490" i="47"/>
  <c r="I490" i="47"/>
  <c r="L490" i="47"/>
  <c r="V490" i="47"/>
  <c r="W491" i="47"/>
  <c r="N491" i="47"/>
  <c r="E491" i="47"/>
  <c r="L491" i="47"/>
  <c r="V491" i="47"/>
  <c r="R494" i="47"/>
  <c r="I494" i="47"/>
  <c r="K494" i="47"/>
  <c r="U494" i="47"/>
  <c r="F497" i="47"/>
  <c r="Q497" i="47"/>
  <c r="R498" i="47"/>
  <c r="I498" i="47"/>
  <c r="U498" i="47"/>
  <c r="J498" i="47"/>
  <c r="M498" i="47"/>
  <c r="X498" i="47"/>
  <c r="B501" i="47"/>
  <c r="N501" i="47"/>
  <c r="F505" i="47"/>
  <c r="R505" i="47"/>
  <c r="D507" i="47"/>
  <c r="S507" i="47"/>
  <c r="I509" i="47"/>
  <c r="U509" i="47"/>
  <c r="K517" i="47"/>
  <c r="W511" i="47"/>
  <c r="M511" i="47"/>
  <c r="D511" i="47"/>
  <c r="Q511" i="47"/>
  <c r="G511" i="47"/>
  <c r="X511" i="47"/>
  <c r="L511" i="47"/>
  <c r="B511" i="47"/>
  <c r="P511" i="47"/>
  <c r="J478" i="47"/>
  <c r="J480" i="47"/>
  <c r="V485" i="47"/>
  <c r="M485" i="47"/>
  <c r="D485" i="47"/>
  <c r="K485" i="47"/>
  <c r="U485" i="47"/>
  <c r="E490" i="47"/>
  <c r="O490" i="47"/>
  <c r="F491" i="47"/>
  <c r="P491" i="47"/>
  <c r="D494" i="47"/>
  <c r="N494" i="47"/>
  <c r="J497" i="47"/>
  <c r="E498" i="47"/>
  <c r="P498" i="47"/>
  <c r="F501" i="47"/>
  <c r="R501" i="47"/>
  <c r="J505" i="47"/>
  <c r="K507" i="47"/>
  <c r="X507" i="47"/>
  <c r="C511" i="47"/>
  <c r="R511" i="47"/>
  <c r="V509" i="47"/>
  <c r="M509" i="47"/>
  <c r="D509" i="47"/>
  <c r="R509" i="47"/>
  <c r="G509" i="47"/>
  <c r="N509" i="47"/>
  <c r="C509" i="47"/>
  <c r="O509" i="47"/>
  <c r="E511" i="47"/>
  <c r="S511" i="47"/>
  <c r="V517" i="47"/>
  <c r="M517" i="47"/>
  <c r="D517" i="47"/>
  <c r="R517" i="47"/>
  <c r="G517" i="47"/>
  <c r="O517" i="47"/>
  <c r="E517" i="47"/>
  <c r="N517" i="47"/>
  <c r="C517" i="47"/>
  <c r="T517" i="47"/>
  <c r="J517" i="47"/>
  <c r="U517" i="47"/>
  <c r="W497" i="47"/>
  <c r="N497" i="47"/>
  <c r="E497" i="47"/>
  <c r="S497" i="47"/>
  <c r="I497" i="47"/>
  <c r="M497" i="47"/>
  <c r="J501" i="47"/>
  <c r="U501" i="47"/>
  <c r="W505" i="47"/>
  <c r="N505" i="47"/>
  <c r="E505" i="47"/>
  <c r="Q505" i="47"/>
  <c r="G505" i="47"/>
  <c r="M505" i="47"/>
  <c r="M507" i="47"/>
  <c r="B509" i="47"/>
  <c r="Q509" i="47"/>
  <c r="H511" i="47"/>
  <c r="T511" i="47"/>
  <c r="B517" i="47"/>
  <c r="W517" i="47"/>
  <c r="W513" i="47"/>
  <c r="N513" i="47"/>
  <c r="E513" i="47"/>
  <c r="K513" i="47"/>
  <c r="V513" i="47"/>
  <c r="W515" i="47"/>
  <c r="N515" i="47"/>
  <c r="E515" i="47"/>
  <c r="L515" i="47"/>
  <c r="V515" i="47"/>
  <c r="I519" i="47"/>
  <c r="H521" i="47"/>
  <c r="R521" i="47"/>
  <c r="G523" i="47"/>
  <c r="Q523" i="47"/>
  <c r="F525" i="47"/>
  <c r="Q525" i="47"/>
  <c r="X531" i="47"/>
  <c r="O531" i="47"/>
  <c r="F531" i="47"/>
  <c r="W531" i="47"/>
  <c r="N531" i="47"/>
  <c r="E531" i="47"/>
  <c r="V531" i="47"/>
  <c r="M531" i="47"/>
  <c r="D531" i="47"/>
  <c r="S531" i="47"/>
  <c r="C531" i="47"/>
  <c r="P531" i="47"/>
  <c r="K531" i="47"/>
  <c r="I531" i="47"/>
  <c r="U531" i="47"/>
  <c r="H531" i="47"/>
  <c r="T531" i="47"/>
  <c r="G531" i="47"/>
  <c r="I521" i="47"/>
  <c r="H523" i="47"/>
  <c r="S523" i="47"/>
  <c r="G525" i="47"/>
  <c r="R525" i="47"/>
  <c r="U527" i="47"/>
  <c r="L527" i="47"/>
  <c r="C527" i="47"/>
  <c r="T527" i="47"/>
  <c r="J527" i="47"/>
  <c r="R527" i="47"/>
  <c r="H527" i="47"/>
  <c r="O527" i="47"/>
  <c r="X535" i="47"/>
  <c r="O535" i="47"/>
  <c r="E535" i="47"/>
  <c r="W535" i="47"/>
  <c r="M535" i="47"/>
  <c r="D535" i="47"/>
  <c r="U535" i="47"/>
  <c r="L535" i="47"/>
  <c r="C535" i="47"/>
  <c r="R535" i="47"/>
  <c r="B535" i="47"/>
  <c r="P535" i="47"/>
  <c r="K535" i="47"/>
  <c r="J535" i="47"/>
  <c r="I535" i="47"/>
  <c r="T535" i="47"/>
  <c r="H535" i="47"/>
  <c r="S535" i="47"/>
  <c r="G535" i="47"/>
  <c r="W519" i="47"/>
  <c r="M519" i="47"/>
  <c r="D519" i="47"/>
  <c r="K519" i="47"/>
  <c r="U519" i="47"/>
  <c r="Q531" i="47"/>
  <c r="Q535" i="47"/>
  <c r="B519" i="47"/>
  <c r="L519" i="47"/>
  <c r="X519" i="47"/>
  <c r="W521" i="47"/>
  <c r="N521" i="47"/>
  <c r="E521" i="47"/>
  <c r="K521" i="47"/>
  <c r="V521" i="47"/>
  <c r="K523" i="47"/>
  <c r="J525" i="47"/>
  <c r="C519" i="47"/>
  <c r="O519" i="47"/>
  <c r="W523" i="47"/>
  <c r="N523" i="47"/>
  <c r="E523" i="47"/>
  <c r="L523" i="47"/>
  <c r="V523" i="47"/>
  <c r="V525" i="47"/>
  <c r="M525" i="47"/>
  <c r="D525" i="47"/>
  <c r="K525" i="47"/>
  <c r="U525" i="47"/>
  <c r="G519" i="47"/>
  <c r="Q519" i="47"/>
  <c r="C525" i="47"/>
  <c r="N525" i="47"/>
  <c r="I527" i="47"/>
  <c r="X527" i="47"/>
  <c r="V529" i="47"/>
  <c r="M529" i="47"/>
  <c r="C529" i="47"/>
  <c r="S529" i="47"/>
  <c r="I529" i="47"/>
  <c r="Q529" i="47"/>
  <c r="G529" i="47"/>
  <c r="O529" i="47"/>
  <c r="E529" i="47"/>
  <c r="R529" i="47"/>
  <c r="K533" i="47"/>
  <c r="K537" i="47"/>
  <c r="G539" i="47"/>
  <c r="T539" i="47"/>
  <c r="H539" i="47"/>
  <c r="U539" i="47"/>
  <c r="W533" i="47"/>
  <c r="N533" i="47"/>
  <c r="E533" i="47"/>
  <c r="V533" i="47"/>
  <c r="M533" i="47"/>
  <c r="D533" i="47"/>
  <c r="U533" i="47"/>
  <c r="L533" i="47"/>
  <c r="C533" i="47"/>
  <c r="Q533" i="47"/>
  <c r="X537" i="47"/>
  <c r="O537" i="47"/>
  <c r="F537" i="47"/>
  <c r="W537" i="47"/>
  <c r="N537" i="47"/>
  <c r="E537" i="47"/>
  <c r="V537" i="47"/>
  <c r="M537" i="47"/>
  <c r="C537" i="47"/>
  <c r="Q537" i="47"/>
  <c r="I539" i="47"/>
  <c r="B533" i="47"/>
  <c r="R533" i="47"/>
  <c r="B537" i="47"/>
  <c r="R537" i="47"/>
  <c r="K539" i="47"/>
  <c r="G537" i="47"/>
  <c r="S537" i="47"/>
  <c r="L539" i="47"/>
  <c r="G533" i="47"/>
  <c r="T533" i="47"/>
  <c r="H537" i="47"/>
  <c r="U537" i="47"/>
  <c r="U543" i="47"/>
  <c r="L543" i="47"/>
  <c r="C543" i="47"/>
  <c r="R543" i="47"/>
  <c r="P543" i="47"/>
  <c r="E543" i="47"/>
  <c r="X543" i="47"/>
  <c r="J543" i="47"/>
  <c r="W543" i="47"/>
  <c r="I543" i="47"/>
  <c r="T543" i="47"/>
  <c r="H543" i="47"/>
  <c r="S543" i="47"/>
  <c r="G543" i="47"/>
  <c r="Q543" i="47"/>
  <c r="D543" i="47"/>
  <c r="O543" i="47"/>
  <c r="B543" i="47"/>
  <c r="K543" i="47"/>
  <c r="X539" i="47"/>
  <c r="O539" i="47"/>
  <c r="F539" i="47"/>
  <c r="W539" i="47"/>
  <c r="N539" i="47"/>
  <c r="E539" i="47"/>
  <c r="V539" i="47"/>
  <c r="M539" i="47"/>
  <c r="D539" i="47"/>
  <c r="Q539" i="47"/>
  <c r="M543" i="47"/>
  <c r="J533" i="47"/>
  <c r="J537" i="47"/>
  <c r="C539" i="47"/>
  <c r="S539" i="47"/>
  <c r="V545" i="47"/>
  <c r="M545" i="47"/>
  <c r="C545" i="47"/>
  <c r="Q545" i="47"/>
  <c r="G545" i="47"/>
  <c r="O545" i="47"/>
  <c r="E545" i="47"/>
  <c r="P545" i="47"/>
  <c r="K547" i="47"/>
  <c r="T541" i="47"/>
  <c r="K541" i="47"/>
  <c r="B541" i="47"/>
  <c r="L541" i="47"/>
  <c r="V541" i="47"/>
  <c r="F545" i="47"/>
  <c r="S545" i="47"/>
  <c r="O547" i="47"/>
  <c r="H545" i="47"/>
  <c r="U545" i="47"/>
  <c r="I545" i="47"/>
  <c r="W545" i="47"/>
  <c r="V547" i="47"/>
  <c r="M547" i="47"/>
  <c r="D547" i="47"/>
  <c r="T547" i="47"/>
  <c r="I547" i="47"/>
  <c r="P547" i="47"/>
  <c r="F547" i="47"/>
  <c r="X547" i="47"/>
  <c r="N547" i="47"/>
  <c r="C547" i="47"/>
  <c r="S547" i="47"/>
  <c r="E541" i="47"/>
  <c r="O541" i="47"/>
  <c r="J545" i="47"/>
  <c r="X545" i="47"/>
  <c r="E547" i="47"/>
  <c r="U547" i="47"/>
  <c r="F541" i="47"/>
  <c r="Q541" i="47"/>
  <c r="K545" i="47"/>
  <c r="G547" i="47"/>
  <c r="W547" i="47"/>
  <c r="G541" i="47"/>
  <c r="R541" i="47"/>
  <c r="N545" i="47"/>
  <c r="H547" i="47"/>
  <c r="U549" i="47"/>
  <c r="L549" i="47"/>
  <c r="C549" i="47"/>
  <c r="K549" i="47"/>
  <c r="V549" i="47"/>
  <c r="J551" i="47"/>
  <c r="I553" i="47"/>
  <c r="H555" i="47"/>
  <c r="S555" i="47"/>
  <c r="F557" i="47"/>
  <c r="Q557" i="47"/>
  <c r="E559" i="47"/>
  <c r="P559" i="47"/>
  <c r="I561" i="47"/>
  <c r="U561" i="47"/>
  <c r="G563" i="47"/>
  <c r="S563" i="47"/>
  <c r="K565" i="47"/>
  <c r="J569" i="47"/>
  <c r="U551" i="47"/>
  <c r="L551" i="47"/>
  <c r="C551" i="47"/>
  <c r="K551" i="47"/>
  <c r="W551" i="47"/>
  <c r="N565" i="47"/>
  <c r="R567" i="47"/>
  <c r="I567" i="47"/>
  <c r="Q567" i="47"/>
  <c r="H567" i="47"/>
  <c r="W567" i="47"/>
  <c r="M567" i="47"/>
  <c r="D567" i="47"/>
  <c r="U567" i="47"/>
  <c r="L567" i="47"/>
  <c r="C567" i="47"/>
  <c r="S567" i="47"/>
  <c r="O569" i="47"/>
  <c r="B551" i="47"/>
  <c r="M551" i="47"/>
  <c r="X551" i="47"/>
  <c r="V553" i="47"/>
  <c r="M553" i="47"/>
  <c r="C553" i="47"/>
  <c r="K553" i="47"/>
  <c r="W553" i="47"/>
  <c r="K555" i="47"/>
  <c r="I557" i="47"/>
  <c r="S557" i="47"/>
  <c r="H559" i="47"/>
  <c r="I563" i="47"/>
  <c r="B567" i="47"/>
  <c r="T567" i="47"/>
  <c r="Q569" i="47"/>
  <c r="D551" i="47"/>
  <c r="O551" i="47"/>
  <c r="V555" i="47"/>
  <c r="M555" i="47"/>
  <c r="D555" i="47"/>
  <c r="L555" i="47"/>
  <c r="W555" i="47"/>
  <c r="J557" i="47"/>
  <c r="W561" i="47"/>
  <c r="N561" i="47"/>
  <c r="E561" i="47"/>
  <c r="V561" i="47"/>
  <c r="M561" i="47"/>
  <c r="C561" i="47"/>
  <c r="O561" i="47"/>
  <c r="R565" i="47"/>
  <c r="I565" i="47"/>
  <c r="Q565" i="47"/>
  <c r="G565" i="47"/>
  <c r="V565" i="47"/>
  <c r="M565" i="47"/>
  <c r="D565" i="47"/>
  <c r="U565" i="47"/>
  <c r="L565" i="47"/>
  <c r="C565" i="47"/>
  <c r="S565" i="47"/>
  <c r="U557" i="47"/>
  <c r="L557" i="47"/>
  <c r="C557" i="47"/>
  <c r="K557" i="47"/>
  <c r="V557" i="47"/>
  <c r="B565" i="47"/>
  <c r="T565" i="47"/>
  <c r="G551" i="47"/>
  <c r="Q551" i="47"/>
  <c r="B557" i="47"/>
  <c r="M557" i="47"/>
  <c r="W557" i="47"/>
  <c r="U559" i="47"/>
  <c r="L559" i="47"/>
  <c r="C559" i="47"/>
  <c r="K559" i="47"/>
  <c r="W559" i="47"/>
  <c r="F561" i="47"/>
  <c r="Q561" i="47"/>
  <c r="W563" i="47"/>
  <c r="N563" i="47"/>
  <c r="E563" i="47"/>
  <c r="V563" i="47"/>
  <c r="M563" i="47"/>
  <c r="D563" i="47"/>
  <c r="O563" i="47"/>
  <c r="E565" i="47"/>
  <c r="W565" i="47"/>
  <c r="P569" i="47"/>
  <c r="V569" i="47"/>
  <c r="K569" i="47"/>
  <c r="B569" i="47"/>
  <c r="S569" i="47"/>
  <c r="I569" i="47"/>
  <c r="R569" i="47"/>
  <c r="H569" i="47"/>
  <c r="X569" i="47"/>
  <c r="N569" i="47"/>
  <c r="E569" i="47"/>
  <c r="W569" i="47"/>
  <c r="M569" i="47"/>
  <c r="C569" i="47"/>
  <c r="G569" i="47"/>
  <c r="K571" i="47"/>
  <c r="G573" i="47"/>
  <c r="R573" i="47"/>
  <c r="D575" i="47"/>
  <c r="O575" i="47"/>
  <c r="B577" i="47"/>
  <c r="M577" i="47"/>
  <c r="W577" i="47"/>
  <c r="P571" i="47"/>
  <c r="G571" i="47"/>
  <c r="L571" i="47"/>
  <c r="V571" i="47"/>
  <c r="I573" i="47"/>
  <c r="E575" i="47"/>
  <c r="Q575" i="47"/>
  <c r="C577" i="47"/>
  <c r="N577" i="47"/>
  <c r="P579" i="47"/>
  <c r="G579" i="47"/>
  <c r="L579" i="47"/>
  <c r="V579" i="47"/>
  <c r="O573" i="47"/>
  <c r="F573" i="47"/>
  <c r="K573" i="47"/>
  <c r="U573" i="47"/>
  <c r="B573" i="47"/>
  <c r="L573" i="47"/>
  <c r="V573" i="47"/>
  <c r="J575" i="47"/>
  <c r="C573" i="47"/>
  <c r="M573" i="47"/>
  <c r="W573" i="47"/>
  <c r="P575" i="47"/>
  <c r="G575" i="47"/>
  <c r="K575" i="47"/>
  <c r="U575" i="47"/>
  <c r="D573" i="47"/>
  <c r="N573" i="47"/>
  <c r="E573" i="47"/>
  <c r="Q573" i="47"/>
  <c r="C575" i="47"/>
  <c r="M575" i="47"/>
  <c r="X575" i="47"/>
  <c r="P577" i="47"/>
  <c r="G577" i="47"/>
  <c r="K577" i="47"/>
  <c r="V577" i="47"/>
  <c r="E589" i="47"/>
  <c r="P589" i="47"/>
  <c r="F581" i="47"/>
  <c r="O581" i="47"/>
  <c r="G583" i="47"/>
  <c r="P583" i="47"/>
  <c r="J589" i="47"/>
  <c r="T589" i="47"/>
  <c r="K589" i="47"/>
  <c r="W589" i="47"/>
  <c r="B589" i="47"/>
  <c r="M589" i="47"/>
  <c r="X589" i="47"/>
  <c r="J581" i="47"/>
  <c r="J583" i="47"/>
  <c r="J585" i="47"/>
  <c r="D589" i="47"/>
  <c r="D45" i="48"/>
  <c r="H22" i="48"/>
  <c r="C45" i="48"/>
  <c r="G22" i="48"/>
  <c r="E45" i="48"/>
  <c r="I22" i="48"/>
  <c r="F45" i="48"/>
  <c r="J22" i="48"/>
  <c r="B45" i="48"/>
  <c r="V367" i="47"/>
  <c r="N367" i="47"/>
  <c r="AE367" i="47" s="1"/>
  <c r="U368" i="47"/>
  <c r="AL368" i="47" s="1"/>
  <c r="M368" i="47"/>
  <c r="E368" i="47"/>
  <c r="T369" i="47"/>
  <c r="L369" i="47"/>
  <c r="D369" i="47"/>
  <c r="S370" i="47"/>
  <c r="K370" i="47"/>
  <c r="C370" i="47"/>
  <c r="R371" i="47"/>
  <c r="J371" i="47"/>
  <c r="B371" i="47"/>
  <c r="X373" i="47"/>
  <c r="P373" i="47"/>
  <c r="AG373" i="47" s="1"/>
  <c r="H373" i="47"/>
  <c r="W374" i="47"/>
  <c r="O374" i="47"/>
  <c r="G374" i="47"/>
  <c r="V375" i="47"/>
  <c r="N375" i="47"/>
  <c r="F375" i="47"/>
  <c r="U376" i="47"/>
  <c r="M376" i="47"/>
  <c r="E376" i="47"/>
  <c r="T377" i="47"/>
  <c r="AK377" i="47" s="1"/>
  <c r="L377" i="47"/>
  <c r="D377" i="47"/>
  <c r="S378" i="47"/>
  <c r="K378" i="47"/>
  <c r="C378" i="47"/>
  <c r="R379" i="47"/>
  <c r="J379" i="47"/>
  <c r="AA379" i="47" s="1"/>
  <c r="B379" i="47"/>
  <c r="X381" i="47"/>
  <c r="P381" i="47"/>
  <c r="H381" i="47"/>
  <c r="W382" i="47"/>
  <c r="O382" i="47"/>
  <c r="G382" i="47"/>
  <c r="V383" i="47"/>
  <c r="N383" i="47"/>
  <c r="F383" i="47"/>
  <c r="U384" i="47"/>
  <c r="M384" i="47"/>
  <c r="E384" i="47"/>
  <c r="T385" i="47"/>
  <c r="L385" i="47"/>
  <c r="D385" i="47"/>
  <c r="S386" i="47"/>
  <c r="AJ386" i="47" s="1"/>
  <c r="K386" i="47"/>
  <c r="C386" i="47"/>
  <c r="R387" i="47"/>
  <c r="J387" i="47"/>
  <c r="B387" i="47"/>
  <c r="X389" i="47"/>
  <c r="P389" i="47"/>
  <c r="H389" i="47"/>
  <c r="W390" i="47"/>
  <c r="O390" i="47"/>
  <c r="G390" i="47"/>
  <c r="V391" i="47"/>
  <c r="N391" i="47"/>
  <c r="AE391" i="47" s="1"/>
  <c r="F391" i="47"/>
  <c r="U392" i="47"/>
  <c r="M392" i="47"/>
  <c r="E392" i="47"/>
  <c r="T393" i="47"/>
  <c r="L393" i="47"/>
  <c r="D393" i="47"/>
  <c r="S394" i="47"/>
  <c r="K394" i="47"/>
  <c r="C394" i="47"/>
  <c r="R395" i="47"/>
  <c r="AI395" i="47" s="1"/>
  <c r="J395" i="47"/>
  <c r="B395" i="47"/>
  <c r="X397" i="47"/>
  <c r="P397" i="47"/>
  <c r="H397" i="47"/>
  <c r="W398" i="47"/>
  <c r="O398" i="47"/>
  <c r="G398" i="47"/>
  <c r="V399" i="47"/>
  <c r="N399" i="47"/>
  <c r="F399" i="47"/>
  <c r="U400" i="47"/>
  <c r="M400" i="47"/>
  <c r="E400" i="47"/>
  <c r="T401" i="47"/>
  <c r="L401" i="47"/>
  <c r="D401" i="47"/>
  <c r="S402" i="47"/>
  <c r="K402" i="47"/>
  <c r="C402" i="47"/>
  <c r="R403" i="47"/>
  <c r="AI403" i="47" s="1"/>
  <c r="J403" i="47"/>
  <c r="B403" i="47"/>
  <c r="X405" i="47"/>
  <c r="AO405" i="47" s="1"/>
  <c r="P405" i="47"/>
  <c r="H405" i="47"/>
  <c r="W406" i="47"/>
  <c r="O406" i="47"/>
  <c r="G406" i="47"/>
  <c r="V407" i="47"/>
  <c r="N407" i="47"/>
  <c r="F407" i="47"/>
  <c r="U408" i="47"/>
  <c r="M408" i="47"/>
  <c r="E408" i="47"/>
  <c r="T409" i="47"/>
  <c r="L409" i="47"/>
  <c r="D409" i="47"/>
  <c r="S410" i="47"/>
  <c r="K410" i="47"/>
  <c r="C410" i="47"/>
  <c r="R411" i="47"/>
  <c r="J411" i="47"/>
  <c r="B411" i="47"/>
  <c r="X413" i="47"/>
  <c r="P413" i="47"/>
  <c r="H413" i="47"/>
  <c r="W414" i="47"/>
  <c r="AN414" i="47" s="1"/>
  <c r="O414" i="47"/>
  <c r="G414" i="47"/>
  <c r="V415" i="47"/>
  <c r="N415" i="47"/>
  <c r="F415" i="47"/>
  <c r="U416" i="47"/>
  <c r="M416" i="47"/>
  <c r="E416" i="47"/>
  <c r="T417" i="47"/>
  <c r="L417" i="47"/>
  <c r="D417" i="47"/>
  <c r="S418" i="47"/>
  <c r="K418" i="47"/>
  <c r="AB418" i="47" s="1"/>
  <c r="C418" i="47"/>
  <c r="R419" i="47"/>
  <c r="J419" i="47"/>
  <c r="B419" i="47"/>
  <c r="X421" i="47"/>
  <c r="P421" i="47"/>
  <c r="H421" i="47"/>
  <c r="W422" i="47"/>
  <c r="O422" i="47"/>
  <c r="G422" i="47"/>
  <c r="V423" i="47"/>
  <c r="AM423" i="47" s="1"/>
  <c r="N423" i="47"/>
  <c r="F423" i="47"/>
  <c r="U424" i="47"/>
  <c r="M424" i="47"/>
  <c r="E424" i="47"/>
  <c r="T425" i="47"/>
  <c r="L425" i="47"/>
  <c r="D425" i="47"/>
  <c r="S426" i="47"/>
  <c r="K426" i="47"/>
  <c r="C426" i="47"/>
  <c r="R427" i="47"/>
  <c r="J427" i="47"/>
  <c r="B427" i="47"/>
  <c r="X429" i="47"/>
  <c r="P429" i="47"/>
  <c r="H429" i="47"/>
  <c r="W430" i="47"/>
  <c r="O430" i="47"/>
  <c r="G430" i="47"/>
  <c r="V431" i="47"/>
  <c r="N431" i="47"/>
  <c r="F431" i="47"/>
  <c r="U432" i="47"/>
  <c r="AL432" i="47" s="1"/>
  <c r="M432" i="47"/>
  <c r="E432" i="47"/>
  <c r="T433" i="47"/>
  <c r="L433" i="47"/>
  <c r="D433" i="47"/>
  <c r="S434" i="47"/>
  <c r="K434" i="47"/>
  <c r="C434" i="47"/>
  <c r="R435" i="47"/>
  <c r="J435" i="47"/>
  <c r="B435" i="47"/>
  <c r="X437" i="47"/>
  <c r="P437" i="47"/>
  <c r="AG437" i="47" s="1"/>
  <c r="H437" i="47"/>
  <c r="W438" i="47"/>
  <c r="O438" i="47"/>
  <c r="G438" i="47"/>
  <c r="V439" i="47"/>
  <c r="N439" i="47"/>
  <c r="F439" i="47"/>
  <c r="U440" i="47"/>
  <c r="M440" i="47"/>
  <c r="E440" i="47"/>
  <c r="T441" i="47"/>
  <c r="AK441" i="47" s="1"/>
  <c r="L441" i="47"/>
  <c r="D441" i="47"/>
  <c r="S442" i="47"/>
  <c r="K442" i="47"/>
  <c r="C442" i="47"/>
  <c r="R443" i="47"/>
  <c r="J443" i="47"/>
  <c r="B443" i="47"/>
  <c r="X445" i="47"/>
  <c r="P445" i="47"/>
  <c r="H445" i="47"/>
  <c r="W446" i="47"/>
  <c r="O446" i="47"/>
  <c r="G446" i="47"/>
  <c r="V447" i="47"/>
  <c r="N447" i="47"/>
  <c r="F447" i="47"/>
  <c r="U448" i="47"/>
  <c r="M448" i="47"/>
  <c r="E448" i="47"/>
  <c r="T449" i="47"/>
  <c r="L449" i="47"/>
  <c r="D449" i="47"/>
  <c r="S450" i="47"/>
  <c r="AJ450" i="47" s="1"/>
  <c r="K450" i="47"/>
  <c r="C450" i="47"/>
  <c r="R451" i="47"/>
  <c r="J451" i="47"/>
  <c r="B451" i="47"/>
  <c r="X453" i="47"/>
  <c r="P453" i="47"/>
  <c r="H453" i="47"/>
  <c r="W454" i="47"/>
  <c r="O454" i="47"/>
  <c r="G454" i="47"/>
  <c r="V455" i="47"/>
  <c r="N455" i="47"/>
  <c r="F455" i="47"/>
  <c r="U456" i="47"/>
  <c r="M456" i="47"/>
  <c r="E456" i="47"/>
  <c r="T457" i="47"/>
  <c r="L457" i="47"/>
  <c r="D457" i="47"/>
  <c r="S458" i="47"/>
  <c r="K458" i="47"/>
  <c r="C458" i="47"/>
  <c r="R459" i="47"/>
  <c r="AI459" i="47" s="1"/>
  <c r="J459" i="47"/>
  <c r="B459" i="47"/>
  <c r="X461" i="47"/>
  <c r="P461" i="47"/>
  <c r="H461" i="47"/>
  <c r="W462" i="47"/>
  <c r="O462" i="47"/>
  <c r="G462" i="47"/>
  <c r="V463" i="47"/>
  <c r="N463" i="47"/>
  <c r="F463" i="47"/>
  <c r="U464" i="47"/>
  <c r="M464" i="47"/>
  <c r="E464" i="47"/>
  <c r="T465" i="47"/>
  <c r="L465" i="47"/>
  <c r="D465" i="47"/>
  <c r="S466" i="47"/>
  <c r="K466" i="47"/>
  <c r="C466" i="47"/>
  <c r="R467" i="47"/>
  <c r="AI467" i="47" s="1"/>
  <c r="J467" i="47"/>
  <c r="B467" i="47"/>
  <c r="X469" i="47"/>
  <c r="AO469" i="47" s="1"/>
  <c r="P469" i="47"/>
  <c r="H469" i="47"/>
  <c r="W470" i="47"/>
  <c r="O470" i="47"/>
  <c r="G470" i="47"/>
  <c r="V471" i="47"/>
  <c r="N471" i="47"/>
  <c r="F471" i="47"/>
  <c r="U472" i="47"/>
  <c r="M472" i="47"/>
  <c r="E472" i="47"/>
  <c r="T473" i="47"/>
  <c r="L473" i="47"/>
  <c r="D473" i="47"/>
  <c r="S474" i="47"/>
  <c r="K474" i="47"/>
  <c r="C474" i="47"/>
  <c r="R475" i="47"/>
  <c r="J475" i="47"/>
  <c r="B475" i="47"/>
  <c r="X477" i="47"/>
  <c r="P477" i="47"/>
  <c r="H477" i="47"/>
  <c r="W478" i="47"/>
  <c r="AN478" i="47" s="1"/>
  <c r="O478" i="47"/>
  <c r="G478" i="47"/>
  <c r="V479" i="47"/>
  <c r="N479" i="47"/>
  <c r="F479" i="47"/>
  <c r="U480" i="47"/>
  <c r="M480" i="47"/>
  <c r="E480" i="47"/>
  <c r="T481" i="47"/>
  <c r="L481" i="47"/>
  <c r="D481" i="47"/>
  <c r="S482" i="47"/>
  <c r="K482" i="47"/>
  <c r="C482" i="47"/>
  <c r="R483" i="47"/>
  <c r="J483" i="47"/>
  <c r="B483" i="47"/>
  <c r="X485" i="47"/>
  <c r="P485" i="47"/>
  <c r="H485" i="47"/>
  <c r="W486" i="47"/>
  <c r="O486" i="47"/>
  <c r="G486" i="47"/>
  <c r="V487" i="47"/>
  <c r="AM487" i="47" s="1"/>
  <c r="N487" i="47"/>
  <c r="F487" i="47"/>
  <c r="U488" i="47"/>
  <c r="M488" i="47"/>
  <c r="E488" i="47"/>
  <c r="T489" i="47"/>
  <c r="L489" i="47"/>
  <c r="D489" i="47"/>
  <c r="S490" i="47"/>
  <c r="K490" i="47"/>
  <c r="C490" i="47"/>
  <c r="R491" i="47"/>
  <c r="J491" i="47"/>
  <c r="B491" i="47"/>
  <c r="X493" i="47"/>
  <c r="P493" i="47"/>
  <c r="H493" i="47"/>
  <c r="W494" i="47"/>
  <c r="O494" i="47"/>
  <c r="G494" i="47"/>
  <c r="V495" i="47"/>
  <c r="N495" i="47"/>
  <c r="F495" i="47"/>
  <c r="U496" i="47"/>
  <c r="AL496" i="47" s="1"/>
  <c r="M496" i="47"/>
  <c r="E496" i="47"/>
  <c r="T497" i="47"/>
  <c r="L497" i="47"/>
  <c r="D497" i="47"/>
  <c r="S498" i="47"/>
  <c r="K498" i="47"/>
  <c r="C498" i="47"/>
  <c r="R499" i="47"/>
  <c r="J499" i="47"/>
  <c r="AA499" i="47" s="1"/>
  <c r="B499" i="47"/>
  <c r="X501" i="47"/>
  <c r="P501" i="47"/>
  <c r="H501" i="47"/>
  <c r="W502" i="47"/>
  <c r="O502" i="47"/>
  <c r="G502" i="47"/>
  <c r="V503" i="47"/>
  <c r="N503" i="47"/>
  <c r="F503" i="47"/>
  <c r="U504" i="47"/>
  <c r="M504" i="47"/>
  <c r="E504" i="47"/>
  <c r="T505" i="47"/>
  <c r="AK505" i="47" s="1"/>
  <c r="L505" i="47"/>
  <c r="D505" i="47"/>
  <c r="S506" i="47"/>
  <c r="K506" i="47"/>
  <c r="C506" i="47"/>
  <c r="R507" i="47"/>
  <c r="J507" i="47"/>
  <c r="B507" i="47"/>
  <c r="X509" i="47"/>
  <c r="P509" i="47"/>
  <c r="H509" i="47"/>
  <c r="W510" i="47"/>
  <c r="O510" i="47"/>
  <c r="G510" i="47"/>
  <c r="V511" i="47"/>
  <c r="N511" i="47"/>
  <c r="F511" i="47"/>
  <c r="U512" i="47"/>
  <c r="M512" i="47"/>
  <c r="E512" i="47"/>
  <c r="T513" i="47"/>
  <c r="L513" i="47"/>
  <c r="D513" i="47"/>
  <c r="S514" i="47"/>
  <c r="AJ514" i="47" s="1"/>
  <c r="K514" i="47"/>
  <c r="C514" i="47"/>
  <c r="R515" i="47"/>
  <c r="J515" i="47"/>
  <c r="B515" i="47"/>
  <c r="X517" i="47"/>
  <c r="P517" i="47"/>
  <c r="H517" i="47"/>
  <c r="W518" i="47"/>
  <c r="O518" i="47"/>
  <c r="G518" i="47"/>
  <c r="V519" i="47"/>
  <c r="N519" i="47"/>
  <c r="F519" i="47"/>
  <c r="U520" i="47"/>
  <c r="M520" i="47"/>
  <c r="E520" i="47"/>
  <c r="T521" i="47"/>
  <c r="L521" i="47"/>
  <c r="D521" i="47"/>
  <c r="S522" i="47"/>
  <c r="K522" i="47"/>
  <c r="C522" i="47"/>
  <c r="R523" i="47"/>
  <c r="AI523" i="47" s="1"/>
  <c r="J523" i="47"/>
  <c r="B523" i="47"/>
  <c r="X525" i="47"/>
  <c r="P525" i="47"/>
  <c r="H525" i="47"/>
  <c r="W526" i="47"/>
  <c r="O526" i="47"/>
  <c r="G526" i="47"/>
  <c r="V527" i="47"/>
  <c r="N527" i="47"/>
  <c r="F527" i="47"/>
  <c r="U528" i="47"/>
  <c r="M528" i="47"/>
  <c r="E528" i="47"/>
  <c r="T529" i="47"/>
  <c r="L529" i="47"/>
  <c r="D529" i="47"/>
  <c r="S530" i="47"/>
  <c r="K530" i="47"/>
  <c r="C530" i="47"/>
  <c r="R531" i="47"/>
  <c r="AI531" i="47" s="1"/>
  <c r="J531" i="47"/>
  <c r="B531" i="47"/>
  <c r="X533" i="47"/>
  <c r="AO533" i="47" s="1"/>
  <c r="P533" i="47"/>
  <c r="H533" i="47"/>
  <c r="W534" i="47"/>
  <c r="O534" i="47"/>
  <c r="G534" i="47"/>
  <c r="V535" i="47"/>
  <c r="N535" i="47"/>
  <c r="F535" i="47"/>
  <c r="U536" i="47"/>
  <c r="M536" i="47"/>
  <c r="E536" i="47"/>
  <c r="T537" i="47"/>
  <c r="AK537" i="47" s="1"/>
  <c r="L537" i="47"/>
  <c r="D537" i="47"/>
  <c r="S538" i="47"/>
  <c r="K538" i="47"/>
  <c r="C538" i="47"/>
  <c r="R539" i="47"/>
  <c r="J539" i="47"/>
  <c r="B539" i="47"/>
  <c r="X541" i="47"/>
  <c r="P541" i="47"/>
  <c r="H541" i="47"/>
  <c r="W542" i="47"/>
  <c r="AN542" i="47" s="1"/>
  <c r="O542" i="47"/>
  <c r="G542" i="47"/>
  <c r="V543" i="47"/>
  <c r="N543" i="47"/>
  <c r="F543" i="47"/>
  <c r="U544" i="47"/>
  <c r="M544" i="47"/>
  <c r="E544" i="47"/>
  <c r="T545" i="47"/>
  <c r="L545" i="47"/>
  <c r="D545" i="47"/>
  <c r="S546" i="47"/>
  <c r="K546" i="47"/>
  <c r="AA546" i="47" s="1"/>
  <c r="C546" i="47"/>
  <c r="R547" i="47"/>
  <c r="J547" i="47"/>
  <c r="AA547" i="47" s="1"/>
  <c r="B547" i="47"/>
  <c r="X549" i="47"/>
  <c r="P549" i="47"/>
  <c r="H549" i="47"/>
  <c r="AN549" i="47" s="1"/>
  <c r="W550" i="47"/>
  <c r="O550" i="47"/>
  <c r="G550" i="47"/>
  <c r="V551" i="47"/>
  <c r="AM551" i="47" s="1"/>
  <c r="N551" i="47"/>
  <c r="F551" i="47"/>
  <c r="U552" i="47"/>
  <c r="M552" i="47"/>
  <c r="E552" i="47"/>
  <c r="T553" i="47"/>
  <c r="L553" i="47"/>
  <c r="D553" i="47"/>
  <c r="S554" i="47"/>
  <c r="K554" i="47"/>
  <c r="AA554" i="47" s="1"/>
  <c r="C554" i="47"/>
  <c r="R555" i="47"/>
  <c r="J555" i="47"/>
  <c r="AA555" i="47" s="1"/>
  <c r="B555" i="47"/>
  <c r="X557" i="47"/>
  <c r="P557" i="47"/>
  <c r="AG557" i="47" s="1"/>
  <c r="H557" i="47"/>
  <c r="W558" i="47"/>
  <c r="O558" i="47"/>
  <c r="G558" i="47"/>
  <c r="V559" i="47"/>
  <c r="N559" i="47"/>
  <c r="F559" i="47"/>
  <c r="U560" i="47"/>
  <c r="AL560" i="47" s="1"/>
  <c r="M560" i="47"/>
  <c r="E560" i="47"/>
  <c r="T561" i="47"/>
  <c r="L561" i="47"/>
  <c r="D561" i="47"/>
  <c r="S562" i="47"/>
  <c r="K562" i="47"/>
  <c r="C562" i="47"/>
  <c r="R563" i="47"/>
  <c r="J563" i="47"/>
  <c r="AA563" i="47" s="1"/>
  <c r="B563" i="47"/>
  <c r="X565" i="47"/>
  <c r="P565" i="47"/>
  <c r="H565" i="47"/>
  <c r="W566" i="47"/>
  <c r="O566" i="47"/>
  <c r="G566" i="47"/>
  <c r="V567" i="47"/>
  <c r="N567" i="47"/>
  <c r="F567" i="47"/>
  <c r="U568" i="47"/>
  <c r="M568" i="47"/>
  <c r="E568" i="47"/>
  <c r="T569" i="47"/>
  <c r="AK569" i="47" s="1"/>
  <c r="L569" i="47"/>
  <c r="D569" i="47"/>
  <c r="S570" i="47"/>
  <c r="K570" i="47"/>
  <c r="C570" i="47"/>
  <c r="R571" i="47"/>
  <c r="J571" i="47"/>
  <c r="AL571" i="47" s="1"/>
  <c r="B571" i="47"/>
  <c r="X573" i="47"/>
  <c r="P573" i="47"/>
  <c r="H573" i="47"/>
  <c r="W574" i="47"/>
  <c r="O574" i="47"/>
  <c r="AF574" i="47" s="1"/>
  <c r="G574" i="47"/>
  <c r="V575" i="47"/>
  <c r="N575" i="47"/>
  <c r="AE575" i="47" s="1"/>
  <c r="F575" i="47"/>
  <c r="U576" i="47"/>
  <c r="M576" i="47"/>
  <c r="E576" i="47"/>
  <c r="T577" i="47"/>
  <c r="L577" i="47"/>
  <c r="D577" i="47"/>
  <c r="S578" i="47"/>
  <c r="AJ578" i="47" s="1"/>
  <c r="K578" i="47"/>
  <c r="C578" i="47"/>
  <c r="R579" i="47"/>
  <c r="J579" i="47"/>
  <c r="AL579" i="47" s="1"/>
  <c r="B579" i="47"/>
  <c r="X581" i="47"/>
  <c r="P581" i="47"/>
  <c r="H581" i="47"/>
  <c r="AC581" i="47" s="1"/>
  <c r="W582" i="47"/>
  <c r="O582" i="47"/>
  <c r="G582" i="47"/>
  <c r="V583" i="47"/>
  <c r="N583" i="47"/>
  <c r="F583" i="47"/>
  <c r="U584" i="47"/>
  <c r="M584" i="47"/>
  <c r="AG584" i="47" s="1"/>
  <c r="E584" i="47"/>
  <c r="T585" i="47"/>
  <c r="L585" i="47"/>
  <c r="D585" i="47"/>
  <c r="S586" i="47"/>
  <c r="K586" i="47"/>
  <c r="C586" i="47"/>
  <c r="R587" i="47"/>
  <c r="AI587" i="47" s="1"/>
  <c r="J587" i="47"/>
  <c r="B587" i="47"/>
  <c r="V589" i="47"/>
  <c r="N589" i="47"/>
  <c r="F589" i="47"/>
  <c r="U589" i="47"/>
  <c r="L589" i="47"/>
  <c r="C589" i="47"/>
  <c r="U590" i="47"/>
  <c r="M590" i="47"/>
  <c r="E590" i="47"/>
  <c r="Q590" i="47"/>
  <c r="H590" i="47"/>
  <c r="AI590" i="47" s="1"/>
  <c r="T591" i="47"/>
  <c r="L591" i="47"/>
  <c r="D591" i="47"/>
  <c r="V591" i="47"/>
  <c r="M591" i="47"/>
  <c r="C591" i="47"/>
  <c r="S592" i="47"/>
  <c r="K592" i="47"/>
  <c r="C592" i="47"/>
  <c r="Q592" i="47"/>
  <c r="H592" i="47"/>
  <c r="R593" i="47"/>
  <c r="J593" i="47"/>
  <c r="B593" i="47"/>
  <c r="V593" i="47"/>
  <c r="M593" i="47"/>
  <c r="D593" i="47"/>
  <c r="X595" i="47"/>
  <c r="P595" i="47"/>
  <c r="H595" i="47"/>
  <c r="W595" i="47"/>
  <c r="N595" i="47"/>
  <c r="E595" i="47"/>
  <c r="Q595" i="47"/>
  <c r="F595" i="47"/>
  <c r="V597" i="47"/>
  <c r="N597" i="47"/>
  <c r="AE597" i="47" s="1"/>
  <c r="F597" i="47"/>
  <c r="X597" i="47"/>
  <c r="O597" i="47"/>
  <c r="E597" i="47"/>
  <c r="Q597" i="47"/>
  <c r="G597" i="47"/>
  <c r="T599" i="47"/>
  <c r="L599" i="47"/>
  <c r="AC599" i="47" s="1"/>
  <c r="D599" i="47"/>
  <c r="X599" i="47"/>
  <c r="O599" i="47"/>
  <c r="F599" i="47"/>
  <c r="Q599" i="47"/>
  <c r="G599" i="47"/>
  <c r="R601" i="47"/>
  <c r="J601" i="47"/>
  <c r="AB601" i="47" s="1"/>
  <c r="B601" i="47"/>
  <c r="X601" i="47"/>
  <c r="O601" i="47"/>
  <c r="F601" i="47"/>
  <c r="Q601" i="47"/>
  <c r="G601" i="47"/>
  <c r="X603" i="47"/>
  <c r="P603" i="47"/>
  <c r="AG603" i="47" s="1"/>
  <c r="H603" i="47"/>
  <c r="W603" i="47"/>
  <c r="N603" i="47"/>
  <c r="E603" i="47"/>
  <c r="M603" i="47"/>
  <c r="C603" i="47"/>
  <c r="V605" i="47"/>
  <c r="N605" i="47"/>
  <c r="AE605" i="47" s="1"/>
  <c r="F605" i="47"/>
  <c r="X605" i="47"/>
  <c r="O605" i="47"/>
  <c r="E605" i="47"/>
  <c r="M605" i="47"/>
  <c r="C605" i="47"/>
  <c r="T607" i="47"/>
  <c r="L607" i="47"/>
  <c r="AC607" i="47" s="1"/>
  <c r="D607" i="47"/>
  <c r="X607" i="47"/>
  <c r="O607" i="47"/>
  <c r="F607" i="47"/>
  <c r="N607" i="47"/>
  <c r="C607" i="47"/>
  <c r="R609" i="47"/>
  <c r="J609" i="47"/>
  <c r="AA609" i="47" s="1"/>
  <c r="B609" i="47"/>
  <c r="X609" i="47"/>
  <c r="O609" i="47"/>
  <c r="F609" i="47"/>
  <c r="N609" i="47"/>
  <c r="D609" i="47"/>
  <c r="X619" i="47"/>
  <c r="P619" i="47"/>
  <c r="H619" i="47"/>
  <c r="W619" i="47"/>
  <c r="N619" i="47"/>
  <c r="E619" i="47"/>
  <c r="S619" i="47"/>
  <c r="I619" i="47"/>
  <c r="R619" i="47"/>
  <c r="G619" i="47"/>
  <c r="V621" i="47"/>
  <c r="N621" i="47"/>
  <c r="F621" i="47"/>
  <c r="X621" i="47"/>
  <c r="O621" i="47"/>
  <c r="E621" i="47"/>
  <c r="S621" i="47"/>
  <c r="I621" i="47"/>
  <c r="Z621" i="47" s="1"/>
  <c r="R621" i="47"/>
  <c r="H621" i="47"/>
  <c r="P621" i="47"/>
  <c r="D621" i="47"/>
  <c r="T623" i="47"/>
  <c r="L623" i="47"/>
  <c r="D623" i="47"/>
  <c r="X623" i="47"/>
  <c r="O623" i="47"/>
  <c r="F623" i="47"/>
  <c r="S623" i="47"/>
  <c r="I623" i="47"/>
  <c r="R623" i="47"/>
  <c r="H623" i="47"/>
  <c r="P623" i="47"/>
  <c r="E623" i="47"/>
  <c r="N623" i="47"/>
  <c r="C623" i="47"/>
  <c r="X627" i="47"/>
  <c r="P627" i="47"/>
  <c r="H627" i="47"/>
  <c r="W627" i="47"/>
  <c r="N627" i="47"/>
  <c r="E627" i="47"/>
  <c r="V627" i="47"/>
  <c r="M627" i="47"/>
  <c r="D627" i="47"/>
  <c r="T627" i="47"/>
  <c r="I627" i="47"/>
  <c r="S627" i="47"/>
  <c r="G627" i="47"/>
  <c r="R627" i="47"/>
  <c r="AI627" i="47" s="1"/>
  <c r="F627" i="47"/>
  <c r="Q627" i="47"/>
  <c r="C627" i="47"/>
  <c r="O627" i="47"/>
  <c r="B627" i="47"/>
  <c r="G633" i="47"/>
  <c r="S633" i="47"/>
  <c r="X635" i="47"/>
  <c r="P635" i="47"/>
  <c r="H635" i="47"/>
  <c r="W635" i="47"/>
  <c r="N635" i="47"/>
  <c r="E635" i="47"/>
  <c r="V635" i="47"/>
  <c r="M635" i="47"/>
  <c r="D635" i="47"/>
  <c r="L635" i="47"/>
  <c r="X643" i="47"/>
  <c r="P643" i="47"/>
  <c r="H643" i="47"/>
  <c r="W643" i="47"/>
  <c r="N643" i="47"/>
  <c r="E643" i="47"/>
  <c r="V643" i="47"/>
  <c r="M643" i="47"/>
  <c r="D643" i="47"/>
  <c r="L643" i="47"/>
  <c r="T655" i="47"/>
  <c r="L655" i="47"/>
  <c r="D655" i="47"/>
  <c r="P655" i="47"/>
  <c r="G655" i="47"/>
  <c r="X655" i="47"/>
  <c r="O655" i="47"/>
  <c r="F655" i="47"/>
  <c r="W655" i="47"/>
  <c r="N655" i="47"/>
  <c r="E655" i="47"/>
  <c r="Q655" i="47"/>
  <c r="R665" i="47"/>
  <c r="J665" i="47"/>
  <c r="B665" i="47"/>
  <c r="P665" i="47"/>
  <c r="G665" i="47"/>
  <c r="X665" i="47"/>
  <c r="O665" i="47"/>
  <c r="F665" i="47"/>
  <c r="W665" i="47"/>
  <c r="N665" i="47"/>
  <c r="E665" i="47"/>
  <c r="Q665" i="47"/>
  <c r="R681" i="47"/>
  <c r="J681" i="47"/>
  <c r="B681" i="47"/>
  <c r="U681" i="47"/>
  <c r="L681" i="47"/>
  <c r="C681" i="47"/>
  <c r="P681" i="47"/>
  <c r="G681" i="47"/>
  <c r="X681" i="47"/>
  <c r="O681" i="47"/>
  <c r="F681" i="47"/>
  <c r="W681" i="47"/>
  <c r="N681" i="47"/>
  <c r="E681" i="47"/>
  <c r="T681" i="47"/>
  <c r="R689" i="47"/>
  <c r="J689" i="47"/>
  <c r="B689" i="47"/>
  <c r="U689" i="47"/>
  <c r="L689" i="47"/>
  <c r="C689" i="47"/>
  <c r="Q689" i="47"/>
  <c r="H689" i="47"/>
  <c r="P689" i="47"/>
  <c r="G689" i="47"/>
  <c r="X689" i="47"/>
  <c r="O689" i="47"/>
  <c r="F689" i="47"/>
  <c r="W689" i="47"/>
  <c r="N689" i="47"/>
  <c r="E689" i="47"/>
  <c r="R657" i="47"/>
  <c r="J657" i="47"/>
  <c r="B657" i="47"/>
  <c r="P657" i="47"/>
  <c r="G657" i="47"/>
  <c r="X657" i="47"/>
  <c r="O657" i="47"/>
  <c r="F657" i="47"/>
  <c r="W657" i="47"/>
  <c r="N657" i="47"/>
  <c r="E657" i="47"/>
  <c r="Q657" i="47"/>
  <c r="T671" i="47"/>
  <c r="L671" i="47"/>
  <c r="D671" i="47"/>
  <c r="P671" i="47"/>
  <c r="G671" i="47"/>
  <c r="X671" i="47"/>
  <c r="O671" i="47"/>
  <c r="F671" i="47"/>
  <c r="W671" i="47"/>
  <c r="N671" i="47"/>
  <c r="E671" i="47"/>
  <c r="Q671" i="47"/>
  <c r="T679" i="47"/>
  <c r="L679" i="47"/>
  <c r="D679" i="47"/>
  <c r="U679" i="47"/>
  <c r="K679" i="47"/>
  <c r="B679" i="47"/>
  <c r="P679" i="47"/>
  <c r="G679" i="47"/>
  <c r="X679" i="47"/>
  <c r="O679" i="47"/>
  <c r="F679" i="47"/>
  <c r="W679" i="47"/>
  <c r="N679" i="47"/>
  <c r="E679" i="47"/>
  <c r="S679" i="47"/>
  <c r="D681" i="47"/>
  <c r="V681" i="47"/>
  <c r="C655" i="47"/>
  <c r="S655" i="47"/>
  <c r="C657" i="47"/>
  <c r="S657" i="47"/>
  <c r="T663" i="47"/>
  <c r="L663" i="47"/>
  <c r="D663" i="47"/>
  <c r="P663" i="47"/>
  <c r="G663" i="47"/>
  <c r="X663" i="47"/>
  <c r="O663" i="47"/>
  <c r="F663" i="47"/>
  <c r="W663" i="47"/>
  <c r="N663" i="47"/>
  <c r="E663" i="47"/>
  <c r="Q663" i="47"/>
  <c r="D665" i="47"/>
  <c r="T665" i="47"/>
  <c r="B671" i="47"/>
  <c r="R671" i="47"/>
  <c r="V677" i="47"/>
  <c r="N677" i="47"/>
  <c r="F677" i="47"/>
  <c r="T677" i="47"/>
  <c r="K677" i="47"/>
  <c r="B677" i="47"/>
  <c r="P677" i="47"/>
  <c r="G677" i="47"/>
  <c r="X677" i="47"/>
  <c r="O677" i="47"/>
  <c r="E677" i="47"/>
  <c r="W677" i="47"/>
  <c r="M677" i="47"/>
  <c r="D677" i="47"/>
  <c r="S677" i="47"/>
  <c r="C679" i="47"/>
  <c r="V679" i="47"/>
  <c r="H681" i="47"/>
  <c r="V629" i="47"/>
  <c r="N629" i="47"/>
  <c r="F629" i="47"/>
  <c r="X629" i="47"/>
  <c r="O629" i="47"/>
  <c r="E629" i="47"/>
  <c r="W629" i="47"/>
  <c r="M629" i="47"/>
  <c r="D629" i="47"/>
  <c r="L629" i="47"/>
  <c r="K633" i="47"/>
  <c r="V633" i="47"/>
  <c r="F635" i="47"/>
  <c r="R635" i="47"/>
  <c r="K641" i="47"/>
  <c r="V641" i="47"/>
  <c r="F643" i="47"/>
  <c r="R643" i="47"/>
  <c r="I647" i="47"/>
  <c r="U647" i="47"/>
  <c r="K649" i="47"/>
  <c r="V649" i="47"/>
  <c r="H655" i="47"/>
  <c r="U655" i="47"/>
  <c r="D657" i="47"/>
  <c r="T657" i="47"/>
  <c r="B663" i="47"/>
  <c r="R663" i="47"/>
  <c r="H665" i="47"/>
  <c r="U665" i="47"/>
  <c r="K667" i="47"/>
  <c r="V669" i="47"/>
  <c r="N669" i="47"/>
  <c r="F669" i="47"/>
  <c r="P669" i="47"/>
  <c r="G669" i="47"/>
  <c r="X669" i="47"/>
  <c r="O669" i="47"/>
  <c r="E669" i="47"/>
  <c r="W669" i="47"/>
  <c r="M669" i="47"/>
  <c r="D669" i="47"/>
  <c r="Q669" i="47"/>
  <c r="C671" i="47"/>
  <c r="S671" i="47"/>
  <c r="X675" i="47"/>
  <c r="P675" i="47"/>
  <c r="H675" i="47"/>
  <c r="T675" i="47"/>
  <c r="K675" i="47"/>
  <c r="B675" i="47"/>
  <c r="O675" i="47"/>
  <c r="F675" i="47"/>
  <c r="W675" i="47"/>
  <c r="N675" i="47"/>
  <c r="E675" i="47"/>
  <c r="V675" i="47"/>
  <c r="M675" i="47"/>
  <c r="D675" i="47"/>
  <c r="S675" i="47"/>
  <c r="C677" i="47"/>
  <c r="U677" i="47"/>
  <c r="H679" i="47"/>
  <c r="I681" i="47"/>
  <c r="R685" i="47"/>
  <c r="K689" i="47"/>
  <c r="B629" i="47"/>
  <c r="P629" i="47"/>
  <c r="T631" i="47"/>
  <c r="L631" i="47"/>
  <c r="D631" i="47"/>
  <c r="X631" i="47"/>
  <c r="O631" i="47"/>
  <c r="F631" i="47"/>
  <c r="W631" i="47"/>
  <c r="N631" i="47"/>
  <c r="E631" i="47"/>
  <c r="M631" i="47"/>
  <c r="G635" i="47"/>
  <c r="S635" i="47"/>
  <c r="G643" i="47"/>
  <c r="S643" i="47"/>
  <c r="J647" i="47"/>
  <c r="I655" i="47"/>
  <c r="V655" i="47"/>
  <c r="H657" i="47"/>
  <c r="U657" i="47"/>
  <c r="V661" i="47"/>
  <c r="N661" i="47"/>
  <c r="F661" i="47"/>
  <c r="P661" i="47"/>
  <c r="G661" i="47"/>
  <c r="X661" i="47"/>
  <c r="O661" i="47"/>
  <c r="E661" i="47"/>
  <c r="W661" i="47"/>
  <c r="M661" i="47"/>
  <c r="D661" i="47"/>
  <c r="Q661" i="47"/>
  <c r="C663" i="47"/>
  <c r="S663" i="47"/>
  <c r="I665" i="47"/>
  <c r="V665" i="47"/>
  <c r="H671" i="47"/>
  <c r="U671" i="47"/>
  <c r="H677" i="47"/>
  <c r="I679" i="47"/>
  <c r="K681" i="47"/>
  <c r="R633" i="47"/>
  <c r="J633" i="47"/>
  <c r="B633" i="47"/>
  <c r="X633" i="47"/>
  <c r="O633" i="47"/>
  <c r="F633" i="47"/>
  <c r="W633" i="47"/>
  <c r="N633" i="47"/>
  <c r="E633" i="47"/>
  <c r="M633" i="47"/>
  <c r="I635" i="47"/>
  <c r="T635" i="47"/>
  <c r="R641" i="47"/>
  <c r="J641" i="47"/>
  <c r="B641" i="47"/>
  <c r="X641" i="47"/>
  <c r="O641" i="47"/>
  <c r="F641" i="47"/>
  <c r="W641" i="47"/>
  <c r="N641" i="47"/>
  <c r="E641" i="47"/>
  <c r="M641" i="47"/>
  <c r="I643" i="47"/>
  <c r="T643" i="47"/>
  <c r="R649" i="47"/>
  <c r="J649" i="47"/>
  <c r="B649" i="47"/>
  <c r="X649" i="47"/>
  <c r="O649" i="47"/>
  <c r="F649" i="47"/>
  <c r="W649" i="47"/>
  <c r="N649" i="47"/>
  <c r="E649" i="47"/>
  <c r="M649" i="47"/>
  <c r="J655" i="47"/>
  <c r="I657" i="47"/>
  <c r="V657" i="47"/>
  <c r="H663" i="47"/>
  <c r="U663" i="47"/>
  <c r="K665" i="47"/>
  <c r="X667" i="47"/>
  <c r="P667" i="47"/>
  <c r="H667" i="47"/>
  <c r="O667" i="47"/>
  <c r="F667" i="47"/>
  <c r="W667" i="47"/>
  <c r="N667" i="47"/>
  <c r="E667" i="47"/>
  <c r="V667" i="47"/>
  <c r="M667" i="47"/>
  <c r="D667" i="47"/>
  <c r="Q667" i="47"/>
  <c r="I671" i="47"/>
  <c r="V671" i="47"/>
  <c r="I677" i="47"/>
  <c r="J679" i="47"/>
  <c r="M681" i="47"/>
  <c r="X683" i="47"/>
  <c r="P683" i="47"/>
  <c r="H683" i="47"/>
  <c r="T683" i="47"/>
  <c r="K683" i="47"/>
  <c r="B683" i="47"/>
  <c r="Q683" i="47"/>
  <c r="G683" i="47"/>
  <c r="O683" i="47"/>
  <c r="F683" i="47"/>
  <c r="W683" i="47"/>
  <c r="N683" i="47"/>
  <c r="E683" i="47"/>
  <c r="V683" i="47"/>
  <c r="M683" i="47"/>
  <c r="D683" i="47"/>
  <c r="S689" i="47"/>
  <c r="G629" i="47"/>
  <c r="R629" i="47"/>
  <c r="C631" i="47"/>
  <c r="Q631" i="47"/>
  <c r="C633" i="47"/>
  <c r="P633" i="47"/>
  <c r="J635" i="47"/>
  <c r="U635" i="47"/>
  <c r="T639" i="47"/>
  <c r="L639" i="47"/>
  <c r="D639" i="47"/>
  <c r="X639" i="47"/>
  <c r="O639" i="47"/>
  <c r="F639" i="47"/>
  <c r="W639" i="47"/>
  <c r="N639" i="47"/>
  <c r="E639" i="47"/>
  <c r="M639" i="47"/>
  <c r="C641" i="47"/>
  <c r="P641" i="47"/>
  <c r="J643" i="47"/>
  <c r="U643" i="47"/>
  <c r="T647" i="47"/>
  <c r="L647" i="47"/>
  <c r="D647" i="47"/>
  <c r="X647" i="47"/>
  <c r="O647" i="47"/>
  <c r="F647" i="47"/>
  <c r="W647" i="47"/>
  <c r="N647" i="47"/>
  <c r="E647" i="47"/>
  <c r="M647" i="47"/>
  <c r="C649" i="47"/>
  <c r="P649" i="47"/>
  <c r="X651" i="47"/>
  <c r="P651" i="47"/>
  <c r="H651" i="47"/>
  <c r="O651" i="47"/>
  <c r="F651" i="47"/>
  <c r="W651" i="47"/>
  <c r="N651" i="47"/>
  <c r="E651" i="47"/>
  <c r="V651" i="47"/>
  <c r="M651" i="47"/>
  <c r="D651" i="47"/>
  <c r="Q651" i="47"/>
  <c r="K655" i="47"/>
  <c r="K657" i="47"/>
  <c r="X659" i="47"/>
  <c r="P659" i="47"/>
  <c r="H659" i="47"/>
  <c r="O659" i="47"/>
  <c r="F659" i="47"/>
  <c r="W659" i="47"/>
  <c r="N659" i="47"/>
  <c r="E659" i="47"/>
  <c r="V659" i="47"/>
  <c r="M659" i="47"/>
  <c r="D659" i="47"/>
  <c r="Q659" i="47"/>
  <c r="C661" i="47"/>
  <c r="S661" i="47"/>
  <c r="I663" i="47"/>
  <c r="V663" i="47"/>
  <c r="L665" i="47"/>
  <c r="B667" i="47"/>
  <c r="R667" i="47"/>
  <c r="J671" i="47"/>
  <c r="J677" i="47"/>
  <c r="M679" i="47"/>
  <c r="Q681" i="47"/>
  <c r="V685" i="47"/>
  <c r="N685" i="47"/>
  <c r="F685" i="47"/>
  <c r="T685" i="47"/>
  <c r="K685" i="47"/>
  <c r="B685" i="47"/>
  <c r="Q685" i="47"/>
  <c r="H685" i="47"/>
  <c r="P685" i="47"/>
  <c r="G685" i="47"/>
  <c r="X685" i="47"/>
  <c r="O685" i="47"/>
  <c r="E685" i="47"/>
  <c r="W685" i="47"/>
  <c r="M685" i="47"/>
  <c r="D685" i="47"/>
  <c r="I372" i="47"/>
  <c r="I380" i="47"/>
  <c r="I388" i="47"/>
  <c r="I396" i="47"/>
  <c r="I404" i="47"/>
  <c r="I412" i="47"/>
  <c r="I420" i="47"/>
  <c r="I428" i="47"/>
  <c r="I436" i="47"/>
  <c r="I444" i="47"/>
  <c r="I452" i="47"/>
  <c r="I460" i="47"/>
  <c r="I468" i="47"/>
  <c r="I476" i="47"/>
  <c r="I484" i="47"/>
  <c r="I492" i="47"/>
  <c r="I500" i="47"/>
  <c r="I508" i="47"/>
  <c r="I516" i="47"/>
  <c r="I524" i="47"/>
  <c r="I532" i="47"/>
  <c r="I540" i="47"/>
  <c r="I548" i="47"/>
  <c r="I556" i="47"/>
  <c r="I564" i="47"/>
  <c r="I572" i="47"/>
  <c r="I580" i="47"/>
  <c r="I588" i="47"/>
  <c r="Q588" i="47"/>
  <c r="X611" i="47"/>
  <c r="P611" i="47"/>
  <c r="H611" i="47"/>
  <c r="W611" i="47"/>
  <c r="N611" i="47"/>
  <c r="E611" i="47"/>
  <c r="K611" i="47"/>
  <c r="U611" i="47"/>
  <c r="V613" i="47"/>
  <c r="N613" i="47"/>
  <c r="F613" i="47"/>
  <c r="X613" i="47"/>
  <c r="O613" i="47"/>
  <c r="E613" i="47"/>
  <c r="K613" i="47"/>
  <c r="U613" i="47"/>
  <c r="T615" i="47"/>
  <c r="L615" i="47"/>
  <c r="D615" i="47"/>
  <c r="X615" i="47"/>
  <c r="O615" i="47"/>
  <c r="F615" i="47"/>
  <c r="K615" i="47"/>
  <c r="V615" i="47"/>
  <c r="R617" i="47"/>
  <c r="J617" i="47"/>
  <c r="B617" i="47"/>
  <c r="X617" i="47"/>
  <c r="O617" i="47"/>
  <c r="F617" i="47"/>
  <c r="L617" i="47"/>
  <c r="V617" i="47"/>
  <c r="R625" i="47"/>
  <c r="J625" i="47"/>
  <c r="B625" i="47"/>
  <c r="X625" i="47"/>
  <c r="O625" i="47"/>
  <c r="F625" i="47"/>
  <c r="W625" i="47"/>
  <c r="N625" i="47"/>
  <c r="E625" i="47"/>
  <c r="M625" i="47"/>
  <c r="H629" i="47"/>
  <c r="S629" i="47"/>
  <c r="G631" i="47"/>
  <c r="R631" i="47"/>
  <c r="D633" i="47"/>
  <c r="Q633" i="47"/>
  <c r="K635" i="47"/>
  <c r="AB635" i="47" s="1"/>
  <c r="V637" i="47"/>
  <c r="N637" i="47"/>
  <c r="F637" i="47"/>
  <c r="X637" i="47"/>
  <c r="O637" i="47"/>
  <c r="E637" i="47"/>
  <c r="W637" i="47"/>
  <c r="M637" i="47"/>
  <c r="D637" i="47"/>
  <c r="L637" i="47"/>
  <c r="B639" i="47"/>
  <c r="P639" i="47"/>
  <c r="D641" i="47"/>
  <c r="Q641" i="47"/>
  <c r="K643" i="47"/>
  <c r="V645" i="47"/>
  <c r="N645" i="47"/>
  <c r="F645" i="47"/>
  <c r="X645" i="47"/>
  <c r="O645" i="47"/>
  <c r="E645" i="47"/>
  <c r="W645" i="47"/>
  <c r="M645" i="47"/>
  <c r="D645" i="47"/>
  <c r="L645" i="47"/>
  <c r="B647" i="47"/>
  <c r="P647" i="47"/>
  <c r="D649" i="47"/>
  <c r="Q649" i="47"/>
  <c r="B651" i="47"/>
  <c r="R651" i="47"/>
  <c r="V653" i="47"/>
  <c r="N653" i="47"/>
  <c r="F653" i="47"/>
  <c r="P653" i="47"/>
  <c r="G653" i="47"/>
  <c r="X653" i="47"/>
  <c r="O653" i="47"/>
  <c r="E653" i="47"/>
  <c r="W653" i="47"/>
  <c r="M653" i="47"/>
  <c r="D653" i="47"/>
  <c r="Q653" i="47"/>
  <c r="M655" i="47"/>
  <c r="AD655" i="47" s="1"/>
  <c r="L657" i="47"/>
  <c r="AC657" i="47" s="1"/>
  <c r="B659" i="47"/>
  <c r="R659" i="47"/>
  <c r="H661" i="47"/>
  <c r="T661" i="47"/>
  <c r="J663" i="47"/>
  <c r="M665" i="47"/>
  <c r="C667" i="47"/>
  <c r="S667" i="47"/>
  <c r="I669" i="47"/>
  <c r="Y669" i="47" s="1"/>
  <c r="U669" i="47"/>
  <c r="K671" i="47"/>
  <c r="AB671" i="47" s="1"/>
  <c r="R673" i="47"/>
  <c r="J673" i="47"/>
  <c r="B673" i="47"/>
  <c r="P673" i="47"/>
  <c r="G673" i="47"/>
  <c r="X673" i="47"/>
  <c r="O673" i="47"/>
  <c r="F673" i="47"/>
  <c r="W673" i="47"/>
  <c r="N673" i="47"/>
  <c r="E673" i="47"/>
  <c r="Q673" i="47"/>
  <c r="J675" i="47"/>
  <c r="L677" i="47"/>
  <c r="AC677" i="47" s="1"/>
  <c r="Q679" i="47"/>
  <c r="AH679" i="47" s="1"/>
  <c r="S681" i="47"/>
  <c r="AJ681" i="47" s="1"/>
  <c r="I683" i="47"/>
  <c r="C685" i="47"/>
  <c r="T687" i="47"/>
  <c r="L687" i="47"/>
  <c r="D687" i="47"/>
  <c r="U687" i="47"/>
  <c r="K687" i="47"/>
  <c r="B687" i="47"/>
  <c r="Q687" i="47"/>
  <c r="H687" i="47"/>
  <c r="P687" i="47"/>
  <c r="G687" i="47"/>
  <c r="X687" i="47"/>
  <c r="O687" i="47"/>
  <c r="F687" i="47"/>
  <c r="W687" i="47"/>
  <c r="N687" i="47"/>
  <c r="E687" i="47"/>
  <c r="V689" i="47"/>
  <c r="AK698" i="47"/>
  <c r="AJ699" i="47"/>
  <c r="AI699" i="47"/>
  <c r="AH700" i="47"/>
  <c r="AJ703" i="47"/>
  <c r="AH704" i="47"/>
  <c r="AM706" i="47"/>
  <c r="AN711" i="47"/>
  <c r="AL713" i="47"/>
  <c r="AG714" i="47"/>
  <c r="AO714" i="47"/>
  <c r="AL715" i="47"/>
  <c r="AK718" i="47"/>
  <c r="I636" i="47"/>
  <c r="I638" i="47"/>
  <c r="I640" i="47"/>
  <c r="I644" i="47"/>
  <c r="I646" i="47"/>
  <c r="I648" i="47"/>
  <c r="I652" i="47"/>
  <c r="I654" i="47"/>
  <c r="I656" i="47"/>
  <c r="I660" i="47"/>
  <c r="I662" i="47"/>
  <c r="I664" i="47"/>
  <c r="I668" i="47"/>
  <c r="I670" i="47"/>
  <c r="I672" i="47"/>
  <c r="I676" i="47"/>
  <c r="I678" i="47"/>
  <c r="I680" i="47"/>
  <c r="I684" i="47"/>
  <c r="I686" i="47"/>
  <c r="I688" i="47"/>
  <c r="D691" i="47"/>
  <c r="M691" i="47"/>
  <c r="V691" i="47"/>
  <c r="I692" i="47"/>
  <c r="D693" i="47"/>
  <c r="M693" i="47"/>
  <c r="W693" i="47"/>
  <c r="I694" i="47"/>
  <c r="E695" i="47"/>
  <c r="N695" i="47"/>
  <c r="W695" i="47"/>
  <c r="I696" i="47"/>
  <c r="E697" i="47"/>
  <c r="N697" i="47"/>
  <c r="W697" i="47"/>
  <c r="AM698" i="47"/>
  <c r="AK699" i="47"/>
  <c r="AG701" i="47"/>
  <c r="AH705" i="47"/>
  <c r="AG705" i="47"/>
  <c r="AN706" i="47"/>
  <c r="AL708" i="47"/>
  <c r="AL709" i="47"/>
  <c r="AM710" i="47"/>
  <c r="AM713" i="47"/>
  <c r="AK714" i="47"/>
  <c r="AN717" i="47"/>
  <c r="AO719" i="47"/>
  <c r="AL719" i="47"/>
  <c r="W596" i="47"/>
  <c r="O596" i="47"/>
  <c r="G596" i="47"/>
  <c r="J596" i="47"/>
  <c r="S596" i="47"/>
  <c r="U598" i="47"/>
  <c r="M598" i="47"/>
  <c r="E598" i="47"/>
  <c r="J598" i="47"/>
  <c r="S598" i="47"/>
  <c r="S600" i="47"/>
  <c r="K600" i="47"/>
  <c r="C600" i="47"/>
  <c r="J600" i="47"/>
  <c r="T600" i="47"/>
  <c r="W604" i="47"/>
  <c r="O604" i="47"/>
  <c r="G604" i="47"/>
  <c r="J604" i="47"/>
  <c r="S604" i="47"/>
  <c r="U606" i="47"/>
  <c r="M606" i="47"/>
  <c r="E606" i="47"/>
  <c r="J606" i="47"/>
  <c r="S606" i="47"/>
  <c r="S608" i="47"/>
  <c r="K608" i="47"/>
  <c r="C608" i="47"/>
  <c r="J608" i="47"/>
  <c r="T608" i="47"/>
  <c r="W612" i="47"/>
  <c r="O612" i="47"/>
  <c r="G612" i="47"/>
  <c r="J612" i="47"/>
  <c r="S612" i="47"/>
  <c r="U614" i="47"/>
  <c r="M614" i="47"/>
  <c r="E614" i="47"/>
  <c r="J614" i="47"/>
  <c r="S614" i="47"/>
  <c r="S616" i="47"/>
  <c r="K616" i="47"/>
  <c r="C616" i="47"/>
  <c r="J616" i="47"/>
  <c r="T616" i="47"/>
  <c r="W620" i="47"/>
  <c r="O620" i="47"/>
  <c r="G620" i="47"/>
  <c r="J620" i="47"/>
  <c r="S620" i="47"/>
  <c r="U622" i="47"/>
  <c r="M622" i="47"/>
  <c r="E622" i="47"/>
  <c r="J622" i="47"/>
  <c r="S622" i="47"/>
  <c r="S624" i="47"/>
  <c r="K624" i="47"/>
  <c r="C624" i="47"/>
  <c r="J624" i="47"/>
  <c r="T624" i="47"/>
  <c r="W628" i="47"/>
  <c r="O628" i="47"/>
  <c r="G628" i="47"/>
  <c r="J628" i="47"/>
  <c r="S628" i="47"/>
  <c r="U630" i="47"/>
  <c r="M630" i="47"/>
  <c r="E630" i="47"/>
  <c r="J630" i="47"/>
  <c r="S630" i="47"/>
  <c r="S632" i="47"/>
  <c r="K632" i="47"/>
  <c r="C632" i="47"/>
  <c r="J632" i="47"/>
  <c r="T632" i="47"/>
  <c r="W636" i="47"/>
  <c r="O636" i="47"/>
  <c r="G636" i="47"/>
  <c r="J636" i="47"/>
  <c r="S636" i="47"/>
  <c r="U638" i="47"/>
  <c r="M638" i="47"/>
  <c r="E638" i="47"/>
  <c r="J638" i="47"/>
  <c r="S638" i="47"/>
  <c r="S640" i="47"/>
  <c r="K640" i="47"/>
  <c r="C640" i="47"/>
  <c r="J640" i="47"/>
  <c r="T640" i="47"/>
  <c r="W644" i="47"/>
  <c r="O644" i="47"/>
  <c r="G644" i="47"/>
  <c r="J644" i="47"/>
  <c r="S644" i="47"/>
  <c r="U646" i="47"/>
  <c r="M646" i="47"/>
  <c r="E646" i="47"/>
  <c r="J646" i="47"/>
  <c r="S646" i="47"/>
  <c r="S648" i="47"/>
  <c r="K648" i="47"/>
  <c r="C648" i="47"/>
  <c r="J648" i="47"/>
  <c r="T648" i="47"/>
  <c r="W652" i="47"/>
  <c r="O652" i="47"/>
  <c r="G652" i="47"/>
  <c r="J652" i="47"/>
  <c r="S652" i="47"/>
  <c r="U654" i="47"/>
  <c r="M654" i="47"/>
  <c r="E654" i="47"/>
  <c r="J654" i="47"/>
  <c r="S654" i="47"/>
  <c r="S656" i="47"/>
  <c r="K656" i="47"/>
  <c r="C656" i="47"/>
  <c r="J656" i="47"/>
  <c r="T656" i="47"/>
  <c r="W660" i="47"/>
  <c r="O660" i="47"/>
  <c r="G660" i="47"/>
  <c r="J660" i="47"/>
  <c r="S660" i="47"/>
  <c r="U662" i="47"/>
  <c r="M662" i="47"/>
  <c r="E662" i="47"/>
  <c r="J662" i="47"/>
  <c r="S662" i="47"/>
  <c r="S664" i="47"/>
  <c r="K664" i="47"/>
  <c r="C664" i="47"/>
  <c r="J664" i="47"/>
  <c r="T664" i="47"/>
  <c r="W668" i="47"/>
  <c r="O668" i="47"/>
  <c r="G668" i="47"/>
  <c r="J668" i="47"/>
  <c r="S668" i="47"/>
  <c r="U670" i="47"/>
  <c r="M670" i="47"/>
  <c r="E670" i="47"/>
  <c r="J670" i="47"/>
  <c r="S670" i="47"/>
  <c r="S672" i="47"/>
  <c r="K672" i="47"/>
  <c r="C672" i="47"/>
  <c r="J672" i="47"/>
  <c r="T672" i="47"/>
  <c r="W676" i="47"/>
  <c r="O676" i="47"/>
  <c r="G676" i="47"/>
  <c r="J676" i="47"/>
  <c r="S676" i="47"/>
  <c r="U678" i="47"/>
  <c r="M678" i="47"/>
  <c r="E678" i="47"/>
  <c r="J678" i="47"/>
  <c r="S678" i="47"/>
  <c r="S680" i="47"/>
  <c r="K680" i="47"/>
  <c r="C680" i="47"/>
  <c r="J680" i="47"/>
  <c r="T680" i="47"/>
  <c r="W684" i="47"/>
  <c r="O684" i="47"/>
  <c r="G684" i="47"/>
  <c r="J684" i="47"/>
  <c r="S684" i="47"/>
  <c r="U686" i="47"/>
  <c r="M686" i="47"/>
  <c r="E686" i="47"/>
  <c r="J686" i="47"/>
  <c r="S686" i="47"/>
  <c r="S688" i="47"/>
  <c r="K688" i="47"/>
  <c r="C688" i="47"/>
  <c r="J688" i="47"/>
  <c r="T688" i="47"/>
  <c r="E691" i="47"/>
  <c r="N691" i="47"/>
  <c r="W691" i="47"/>
  <c r="W692" i="47"/>
  <c r="O692" i="47"/>
  <c r="G692" i="47"/>
  <c r="J692" i="47"/>
  <c r="S692" i="47"/>
  <c r="E693" i="47"/>
  <c r="O693" i="47"/>
  <c r="X693" i="47"/>
  <c r="U694" i="47"/>
  <c r="M694" i="47"/>
  <c r="E694" i="47"/>
  <c r="J694" i="47"/>
  <c r="S694" i="47"/>
  <c r="F695" i="47"/>
  <c r="O695" i="47"/>
  <c r="X695" i="47"/>
  <c r="S696" i="47"/>
  <c r="K696" i="47"/>
  <c r="C696" i="47"/>
  <c r="J696" i="47"/>
  <c r="T696" i="47"/>
  <c r="F697" i="47"/>
  <c r="O697" i="47"/>
  <c r="X697" i="47"/>
  <c r="AN698" i="47"/>
  <c r="AH701" i="47"/>
  <c r="AK704" i="47"/>
  <c r="AN710" i="47"/>
  <c r="AH711" i="47"/>
  <c r="AI711" i="47"/>
  <c r="AK712" i="47"/>
  <c r="AI714" i="47"/>
  <c r="AN715" i="47"/>
  <c r="AK716" i="47"/>
  <c r="AH717" i="47"/>
  <c r="AJ717" i="47"/>
  <c r="AM718" i="47"/>
  <c r="AH719" i="47"/>
  <c r="B660" i="47"/>
  <c r="K660" i="47"/>
  <c r="T660" i="47"/>
  <c r="B662" i="47"/>
  <c r="K662" i="47"/>
  <c r="T662" i="47"/>
  <c r="B664" i="47"/>
  <c r="L664" i="47"/>
  <c r="U664" i="47"/>
  <c r="B668" i="47"/>
  <c r="K668" i="47"/>
  <c r="T668" i="47"/>
  <c r="B670" i="47"/>
  <c r="K670" i="47"/>
  <c r="T670" i="47"/>
  <c r="B672" i="47"/>
  <c r="L672" i="47"/>
  <c r="U672" i="47"/>
  <c r="B676" i="47"/>
  <c r="K676" i="47"/>
  <c r="T676" i="47"/>
  <c r="B678" i="47"/>
  <c r="K678" i="47"/>
  <c r="T678" i="47"/>
  <c r="B680" i="47"/>
  <c r="L680" i="47"/>
  <c r="U680" i="47"/>
  <c r="B684" i="47"/>
  <c r="K684" i="47"/>
  <c r="T684" i="47"/>
  <c r="B686" i="47"/>
  <c r="K686" i="47"/>
  <c r="T686" i="47"/>
  <c r="B688" i="47"/>
  <c r="L688" i="47"/>
  <c r="U688" i="47"/>
  <c r="F691" i="47"/>
  <c r="O691" i="47"/>
  <c r="B692" i="47"/>
  <c r="K692" i="47"/>
  <c r="T692" i="47"/>
  <c r="G693" i="47"/>
  <c r="P693" i="47"/>
  <c r="B694" i="47"/>
  <c r="K694" i="47"/>
  <c r="T694" i="47"/>
  <c r="G695" i="47"/>
  <c r="P695" i="47"/>
  <c r="B696" i="47"/>
  <c r="L696" i="47"/>
  <c r="U696" i="47"/>
  <c r="G697" i="47"/>
  <c r="P697" i="47"/>
  <c r="AN703" i="47"/>
  <c r="AL704" i="47"/>
  <c r="AN709" i="47"/>
  <c r="AK713" i="47"/>
  <c r="AI713" i="47"/>
  <c r="AJ714" i="47"/>
  <c r="AG715" i="47"/>
  <c r="AO715" i="47"/>
  <c r="AL716" i="47"/>
  <c r="AI717" i="47"/>
  <c r="AN718" i="47"/>
  <c r="AJ719" i="47"/>
  <c r="AG720" i="47"/>
  <c r="AO720" i="47"/>
  <c r="AL721" i="47"/>
  <c r="G691" i="47"/>
  <c r="H693" i="47"/>
  <c r="H695" i="47"/>
  <c r="H697" i="47"/>
  <c r="AI702" i="47"/>
  <c r="AH702" i="47"/>
  <c r="AO703" i="47"/>
  <c r="AG707" i="47"/>
  <c r="AO707" i="47"/>
  <c r="AG708" i="47"/>
  <c r="AO708" i="47"/>
  <c r="AM709" i="47"/>
  <c r="AJ710" i="47"/>
  <c r="AG710" i="47"/>
  <c r="AM711" i="47"/>
  <c r="AM712" i="47"/>
  <c r="AH713" i="47"/>
  <c r="AG713" i="47"/>
  <c r="AJ718" i="47"/>
  <c r="AK719" i="47"/>
  <c r="AH720" i="47"/>
  <c r="AI720" i="47"/>
  <c r="AM721" i="47"/>
  <c r="AH698" i="47"/>
  <c r="AL701" i="47"/>
  <c r="AJ702" i="47"/>
  <c r="AH707" i="47"/>
  <c r="AH708" i="47"/>
  <c r="AH710" i="47"/>
  <c r="AI715" i="47"/>
  <c r="AM715" i="47"/>
  <c r="AH718" i="47"/>
  <c r="AL718" i="47"/>
  <c r="AG718" i="47"/>
  <c r="X691" i="47"/>
  <c r="P691" i="47"/>
  <c r="H691" i="47"/>
  <c r="J691" i="47"/>
  <c r="S691" i="47"/>
  <c r="V693" i="47"/>
  <c r="N693" i="47"/>
  <c r="F693" i="47"/>
  <c r="J693" i="47"/>
  <c r="S693" i="47"/>
  <c r="T695" i="47"/>
  <c r="L695" i="47"/>
  <c r="D695" i="47"/>
  <c r="J695" i="47"/>
  <c r="S695" i="47"/>
  <c r="R697" i="47"/>
  <c r="J697" i="47"/>
  <c r="B697" i="47"/>
  <c r="K697" i="47"/>
  <c r="T697" i="47"/>
  <c r="AH703" i="47"/>
  <c r="AJ706" i="47"/>
  <c r="AH709" i="47"/>
  <c r="AG712" i="47"/>
  <c r="AL712" i="47"/>
  <c r="AO712" i="47"/>
  <c r="AM714" i="47"/>
  <c r="AJ715" i="47"/>
  <c r="AG721" i="47"/>
  <c r="AK721" i="47"/>
  <c r="AJ721" i="47"/>
  <c r="AI721" i="47"/>
  <c r="AO721" i="47"/>
  <c r="B691" i="47"/>
  <c r="K691" i="47"/>
  <c r="T691" i="47"/>
  <c r="F692" i="47"/>
  <c r="P692" i="47"/>
  <c r="B693" i="47"/>
  <c r="K693" i="47"/>
  <c r="T693" i="47"/>
  <c r="G694" i="47"/>
  <c r="P694" i="47"/>
  <c r="B695" i="47"/>
  <c r="K695" i="47"/>
  <c r="U695" i="47"/>
  <c r="G696" i="47"/>
  <c r="P696" i="47"/>
  <c r="C697" i="47"/>
  <c r="L697" i="47"/>
  <c r="U697" i="47"/>
  <c r="AG700" i="47"/>
  <c r="AO700" i="47"/>
  <c r="AJ707" i="47"/>
  <c r="AK707" i="47"/>
  <c r="AJ709" i="47"/>
  <c r="AK710" i="47"/>
  <c r="AO710" i="47"/>
  <c r="AH712" i="47"/>
  <c r="AI712" i="47"/>
  <c r="AM716" i="47"/>
  <c r="AN719" i="47"/>
  <c r="AK720" i="47"/>
  <c r="AH721" i="47"/>
  <c r="AN721" i="47"/>
  <c r="AG711" i="47"/>
  <c r="AO711" i="47"/>
  <c r="AN714" i="47"/>
  <c r="AK715" i="47"/>
  <c r="AH716" i="47"/>
  <c r="AM717" i="47"/>
  <c r="AG719" i="47"/>
  <c r="AL720" i="47"/>
  <c r="AN722" i="47"/>
  <c r="AK723" i="47"/>
  <c r="AH724" i="47"/>
  <c r="AG727" i="47"/>
  <c r="AO727" i="47"/>
  <c r="AL728" i="47"/>
  <c r="AI729" i="47"/>
  <c r="AN730" i="47"/>
  <c r="AK731" i="47"/>
  <c r="AH732" i="47"/>
  <c r="AG735" i="47"/>
  <c r="AO735" i="47"/>
  <c r="AL736" i="47"/>
  <c r="AI737" i="47"/>
  <c r="AN738" i="47"/>
  <c r="AK739" i="47"/>
  <c r="AH740" i="47"/>
  <c r="AM741" i="47"/>
  <c r="AG743" i="47"/>
  <c r="AO743" i="47"/>
  <c r="AL744" i="47"/>
  <c r="AI745" i="47"/>
  <c r="AN746" i="47"/>
  <c r="AK747" i="47"/>
  <c r="AH748" i="47"/>
  <c r="AM749" i="47"/>
  <c r="AG751" i="47"/>
  <c r="AL752" i="47"/>
  <c r="AI753" i="47"/>
  <c r="AN754" i="47"/>
  <c r="AK755" i="47"/>
  <c r="AJ758" i="47"/>
  <c r="AG759" i="47"/>
  <c r="AO759" i="47"/>
  <c r="AL760" i="47"/>
  <c r="AI761" i="47"/>
  <c r="AH764" i="47"/>
  <c r="AM765" i="47"/>
  <c r="AL768" i="47"/>
  <c r="AI769" i="47"/>
  <c r="AH772" i="47"/>
  <c r="AG775" i="47"/>
  <c r="AH780" i="47"/>
  <c r="AG783" i="47"/>
  <c r="AL787" i="47"/>
  <c r="AJ788" i="47"/>
  <c r="AI793" i="47"/>
  <c r="AG795" i="47"/>
  <c r="AG796" i="47"/>
  <c r="AO796" i="47"/>
  <c r="AO797" i="47"/>
  <c r="AH797" i="47"/>
  <c r="AN801" i="47"/>
  <c r="AI804" i="47"/>
  <c r="AK804" i="47"/>
  <c r="AM807" i="47"/>
  <c r="AN809" i="47"/>
  <c r="AK810" i="47"/>
  <c r="AH811" i="47"/>
  <c r="AK811" i="47"/>
  <c r="AM812" i="47"/>
  <c r="AJ813" i="47"/>
  <c r="AI814" i="47"/>
  <c r="AO814" i="47"/>
  <c r="AI816" i="47"/>
  <c r="AL816" i="47"/>
  <c r="AM817" i="47"/>
  <c r="AJ818" i="47"/>
  <c r="AI716" i="47"/>
  <c r="AM720" i="47"/>
  <c r="AG722" i="47"/>
  <c r="AL723" i="47"/>
  <c r="AI724" i="47"/>
  <c r="AM752" i="47"/>
  <c r="AL755" i="47"/>
  <c r="AL763" i="47"/>
  <c r="AI764" i="47"/>
  <c r="AM768" i="47"/>
  <c r="AG770" i="47"/>
  <c r="AL771" i="47"/>
  <c r="AN773" i="47"/>
  <c r="AK774" i="47"/>
  <c r="AH775" i="47"/>
  <c r="AM776" i="47"/>
  <c r="AJ777" i="47"/>
  <c r="AG778" i="47"/>
  <c r="AL779" i="47"/>
  <c r="AI780" i="47"/>
  <c r="AN781" i="47"/>
  <c r="AK782" i="47"/>
  <c r="AM784" i="47"/>
  <c r="AJ785" i="47"/>
  <c r="AG786" i="47"/>
  <c r="AO786" i="47"/>
  <c r="AH789" i="47"/>
  <c r="AK792" i="47"/>
  <c r="AJ792" i="47"/>
  <c r="AJ793" i="47"/>
  <c r="AK793" i="47"/>
  <c r="AI797" i="47"/>
  <c r="AK798" i="47"/>
  <c r="AM800" i="47"/>
  <c r="AG801" i="47"/>
  <c r="AO801" i="47"/>
  <c r="AJ802" i="47"/>
  <c r="AN805" i="47"/>
  <c r="AN807" i="47"/>
  <c r="AJ808" i="47"/>
  <c r="AH809" i="47"/>
  <c r="AO809" i="47"/>
  <c r="AL810" i="47"/>
  <c r="AI811" i="47"/>
  <c r="AN812" i="47"/>
  <c r="AK813" i="47"/>
  <c r="AH814" i="47"/>
  <c r="AM815" i="47"/>
  <c r="AK818" i="47"/>
  <c r="AH714" i="47"/>
  <c r="AJ716" i="47"/>
  <c r="AG717" i="47"/>
  <c r="AO717" i="47"/>
  <c r="AI719" i="47"/>
  <c r="AN720" i="47"/>
  <c r="AH722" i="47"/>
  <c r="AM723" i="47"/>
  <c r="AJ724" i="47"/>
  <c r="AG725" i="47"/>
  <c r="AO725" i="47"/>
  <c r="AL726" i="47"/>
  <c r="AI727" i="47"/>
  <c r="AN728" i="47"/>
  <c r="AK729" i="47"/>
  <c r="AH730" i="47"/>
  <c r="AM731" i="47"/>
  <c r="AJ732" i="47"/>
  <c r="AG733" i="47"/>
  <c r="AO733" i="47"/>
  <c r="AL734" i="47"/>
  <c r="AI735" i="47"/>
  <c r="AN736" i="47"/>
  <c r="AK737" i="47"/>
  <c r="AH738" i="47"/>
  <c r="AM739" i="47"/>
  <c r="AJ740" i="47"/>
  <c r="AG741" i="47"/>
  <c r="AO741" i="47"/>
  <c r="AL742" i="47"/>
  <c r="AI743" i="47"/>
  <c r="AN744" i="47"/>
  <c r="AK745" i="47"/>
  <c r="AH746" i="47"/>
  <c r="AM747" i="47"/>
  <c r="AJ748" i="47"/>
  <c r="AG749" i="47"/>
  <c r="AO749" i="47"/>
  <c r="AL750" i="47"/>
  <c r="AI751" i="47"/>
  <c r="AN752" i="47"/>
  <c r="AK753" i="47"/>
  <c r="AM755" i="47"/>
  <c r="AJ756" i="47"/>
  <c r="AG757" i="47"/>
  <c r="AO757" i="47"/>
  <c r="AL758" i="47"/>
  <c r="AI759" i="47"/>
  <c r="AN760" i="47"/>
  <c r="AK761" i="47"/>
  <c r="AH762" i="47"/>
  <c r="AM763" i="47"/>
  <c r="AJ764" i="47"/>
  <c r="AG765" i="47"/>
  <c r="AL766" i="47"/>
  <c r="AI767" i="47"/>
  <c r="AN768" i="47"/>
  <c r="AK769" i="47"/>
  <c r="AM771" i="47"/>
  <c r="AG773" i="47"/>
  <c r="AL774" i="47"/>
  <c r="AI775" i="47"/>
  <c r="AN776" i="47"/>
  <c r="AG781" i="47"/>
  <c r="AH786" i="47"/>
  <c r="AI789" i="47"/>
  <c r="AG790" i="47"/>
  <c r="AL792" i="47"/>
  <c r="AL793" i="47"/>
  <c r="AJ795" i="47"/>
  <c r="AI796" i="47"/>
  <c r="AJ796" i="47"/>
  <c r="AH801" i="47"/>
  <c r="AI801" i="47"/>
  <c r="AG803" i="47"/>
  <c r="AM803" i="47"/>
  <c r="AO803" i="47"/>
  <c r="AK806" i="47"/>
  <c r="AK808" i="47"/>
  <c r="AM810" i="47"/>
  <c r="AJ811" i="47"/>
  <c r="AG812" i="47"/>
  <c r="AO812" i="47"/>
  <c r="AL813" i="47"/>
  <c r="AN815" i="47"/>
  <c r="AJ816" i="47"/>
  <c r="AG817" i="47"/>
  <c r="AO817" i="47"/>
  <c r="AL818" i="47"/>
  <c r="AH749" i="47"/>
  <c r="AG752" i="47"/>
  <c r="AI754" i="47"/>
  <c r="AL761" i="47"/>
  <c r="AM766" i="47"/>
  <c r="AL769" i="47"/>
  <c r="AI770" i="47"/>
  <c r="AN771" i="47"/>
  <c r="AM774" i="47"/>
  <c r="AG776" i="47"/>
  <c r="AO776" i="47"/>
  <c r="AL777" i="47"/>
  <c r="AI778" i="47"/>
  <c r="AN779" i="47"/>
  <c r="AM782" i="47"/>
  <c r="AJ783" i="47"/>
  <c r="AG784" i="47"/>
  <c r="AL785" i="47"/>
  <c r="AJ789" i="47"/>
  <c r="AH790" i="47"/>
  <c r="AM792" i="47"/>
  <c r="AN792" i="47"/>
  <c r="AM793" i="47"/>
  <c r="AK795" i="47"/>
  <c r="AK796" i="47"/>
  <c r="AK797" i="47"/>
  <c r="AN799" i="47"/>
  <c r="AN800" i="47"/>
  <c r="AL801" i="47"/>
  <c r="AL802" i="47"/>
  <c r="AH803" i="47"/>
  <c r="AK803" i="47"/>
  <c r="AO805" i="47"/>
  <c r="AH805" i="47"/>
  <c r="AH807" i="47"/>
  <c r="AL807" i="47"/>
  <c r="AJ807" i="47"/>
  <c r="AI807" i="47"/>
  <c r="AG807" i="47"/>
  <c r="AK816" i="47"/>
  <c r="AH817" i="47"/>
  <c r="AM818" i="47"/>
  <c r="AM761" i="47"/>
  <c r="AG763" i="47"/>
  <c r="AG771" i="47"/>
  <c r="AO771" i="47"/>
  <c r="AI773" i="47"/>
  <c r="AN774" i="47"/>
  <c r="AM777" i="47"/>
  <c r="AG779" i="47"/>
  <c r="AM785" i="47"/>
  <c r="AJ786" i="47"/>
  <c r="AG787" i="47"/>
  <c r="AK789" i="47"/>
  <c r="AI790" i="47"/>
  <c r="AG791" i="47"/>
  <c r="AN793" i="47"/>
  <c r="AL794" i="47"/>
  <c r="AM795" i="47"/>
  <c r="AL796" i="47"/>
  <c r="AG800" i="47"/>
  <c r="AM801" i="47"/>
  <c r="AM805" i="47"/>
  <c r="AJ809" i="47"/>
  <c r="AL809" i="47"/>
  <c r="AG810" i="47"/>
  <c r="AI810" i="47"/>
  <c r="AH810" i="47"/>
  <c r="AO810" i="47"/>
  <c r="AI812" i="47"/>
  <c r="AK812" i="47"/>
  <c r="AJ812" i="47"/>
  <c r="AK814" i="47"/>
  <c r="AM814" i="47"/>
  <c r="AH815" i="47"/>
  <c r="AL815" i="47"/>
  <c r="AJ815" i="47"/>
  <c r="AI815" i="47"/>
  <c r="AG815" i="47"/>
  <c r="AK722" i="47"/>
  <c r="AH723" i="47"/>
  <c r="AM724" i="47"/>
  <c r="AJ725" i="47"/>
  <c r="AG726" i="47"/>
  <c r="AO726" i="47"/>
  <c r="AL727" i="47"/>
  <c r="AI728" i="47"/>
  <c r="AN729" i="47"/>
  <c r="AK730" i="47"/>
  <c r="AH731" i="47"/>
  <c r="AM732" i="47"/>
  <c r="AJ733" i="47"/>
  <c r="AG734" i="47"/>
  <c r="AO734" i="47"/>
  <c r="AL735" i="47"/>
  <c r="AI736" i="47"/>
  <c r="AN737" i="47"/>
  <c r="AK738" i="47"/>
  <c r="AH739" i="47"/>
  <c r="AM740" i="47"/>
  <c r="AJ741" i="47"/>
  <c r="AG742" i="47"/>
  <c r="AO742" i="47"/>
  <c r="AL743" i="47"/>
  <c r="AI744" i="47"/>
  <c r="AN745" i="47"/>
  <c r="AK746" i="47"/>
  <c r="AH747" i="47"/>
  <c r="AM748" i="47"/>
  <c r="AJ749" i="47"/>
  <c r="AG750" i="47"/>
  <c r="AO750" i="47"/>
  <c r="AL751" i="47"/>
  <c r="AI752" i="47"/>
  <c r="AN753" i="47"/>
  <c r="AK754" i="47"/>
  <c r="AH755" i="47"/>
  <c r="AM756" i="47"/>
  <c r="AJ757" i="47"/>
  <c r="AG758" i="47"/>
  <c r="AO758" i="47"/>
  <c r="AL759" i="47"/>
  <c r="AI760" i="47"/>
  <c r="AN761" i="47"/>
  <c r="AK762" i="47"/>
  <c r="AH763" i="47"/>
  <c r="AM764" i="47"/>
  <c r="AJ765" i="47"/>
  <c r="AG766" i="47"/>
  <c r="AO766" i="47"/>
  <c r="AL767" i="47"/>
  <c r="AI768" i="47"/>
  <c r="AN769" i="47"/>
  <c r="AK770" i="47"/>
  <c r="AH771" i="47"/>
  <c r="AM772" i="47"/>
  <c r="AG774" i="47"/>
  <c r="AI776" i="47"/>
  <c r="AN777" i="47"/>
  <c r="AH779" i="47"/>
  <c r="AM780" i="47"/>
  <c r="AJ781" i="47"/>
  <c r="AG782" i="47"/>
  <c r="AO782" i="47"/>
  <c r="AL783" i="47"/>
  <c r="AI784" i="47"/>
  <c r="AK790" i="47"/>
  <c r="AI791" i="47"/>
  <c r="AM794" i="47"/>
  <c r="AN795" i="47"/>
  <c r="AL798" i="47"/>
  <c r="AH799" i="47"/>
  <c r="AI799" i="47"/>
  <c r="AG799" i="47"/>
  <c r="AI800" i="47"/>
  <c r="AH800" i="47"/>
  <c r="AJ803" i="47"/>
  <c r="AJ805" i="47"/>
  <c r="AN810" i="47"/>
  <c r="AJ817" i="47"/>
  <c r="AL817" i="47"/>
  <c r="AG818" i="47"/>
  <c r="AN818" i="47"/>
  <c r="AI818" i="47"/>
  <c r="AH818" i="47"/>
  <c r="AO818" i="47"/>
  <c r="AG777" i="47"/>
  <c r="AG785" i="47"/>
  <c r="AN789" i="47"/>
  <c r="AN797" i="47"/>
  <c r="AH798" i="47"/>
  <c r="AG798" i="47"/>
  <c r="AJ799" i="47"/>
  <c r="AJ800" i="47"/>
  <c r="AL800" i="47"/>
  <c r="AG802" i="47"/>
  <c r="AH802" i="47"/>
  <c r="AO802" i="47"/>
  <c r="AG804" i="47"/>
  <c r="AO804" i="47"/>
  <c r="AK805" i="47"/>
  <c r="AI806" i="47"/>
  <c r="AO806" i="47"/>
  <c r="AK807" i="47"/>
  <c r="AN808" i="47"/>
  <c r="AO813" i="47"/>
  <c r="AM813" i="47"/>
  <c r="I594" i="47"/>
  <c r="I602" i="47"/>
  <c r="AH602" i="47" s="1"/>
  <c r="I610" i="47"/>
  <c r="I618" i="47"/>
  <c r="AA618" i="47" s="1"/>
  <c r="I626" i="47"/>
  <c r="I634" i="47"/>
  <c r="I642" i="47"/>
  <c r="I650" i="47"/>
  <c r="I658" i="47"/>
  <c r="I666" i="47"/>
  <c r="I674" i="47"/>
  <c r="I682" i="47"/>
  <c r="I690" i="47"/>
  <c r="AG772" i="47"/>
  <c r="AG780" i="47"/>
  <c r="AI788" i="47"/>
  <c r="AH793" i="47"/>
  <c r="AG794" i="47"/>
  <c r="AO794" i="47"/>
  <c r="AN796" i="47"/>
  <c r="AI798" i="47"/>
  <c r="AJ798" i="47"/>
  <c r="AK800" i="47"/>
  <c r="AI802" i="47"/>
  <c r="AL803" i="47"/>
  <c r="AH804" i="47"/>
  <c r="AL805" i="47"/>
  <c r="AH806" i="47"/>
  <c r="AJ806" i="47"/>
  <c r="AI808" i="47"/>
  <c r="AL808" i="47"/>
  <c r="AM809" i="47"/>
  <c r="AJ810" i="47"/>
  <c r="AG811" i="47"/>
  <c r="AO811" i="47"/>
  <c r="AL812" i="47"/>
  <c r="AI813" i="47"/>
  <c r="AN814" i="47"/>
  <c r="AK815" i="47"/>
  <c r="AN816" i="47"/>
  <c r="AG797" i="47"/>
  <c r="AK801" i="47"/>
  <c r="AJ804" i="47"/>
  <c r="AG805" i="47"/>
  <c r="AL806" i="47"/>
  <c r="AK809" i="47"/>
  <c r="AM811" i="47"/>
  <c r="AG813" i="47"/>
  <c r="AL814" i="47"/>
  <c r="AK817" i="47"/>
  <c r="AM819" i="47"/>
  <c r="AG821" i="47"/>
  <c r="AL822" i="47"/>
  <c r="AI823" i="47"/>
  <c r="AK825" i="47"/>
  <c r="AH826" i="47"/>
  <c r="AM827" i="47"/>
  <c r="AG829" i="47"/>
  <c r="AL830" i="47"/>
  <c r="AI831" i="47"/>
  <c r="AK833" i="47"/>
  <c r="AH834" i="47"/>
  <c r="AM835" i="47"/>
  <c r="AG837" i="47"/>
  <c r="AL838" i="47"/>
  <c r="AI839" i="47"/>
  <c r="AK841" i="47"/>
  <c r="AH842" i="47"/>
  <c r="AM843" i="47"/>
  <c r="AJ844" i="47"/>
  <c r="AG845" i="47"/>
  <c r="AL846" i="47"/>
  <c r="AI847" i="47"/>
  <c r="AK849" i="47"/>
  <c r="AH850" i="47"/>
  <c r="AM851" i="47"/>
  <c r="AG853" i="47"/>
  <c r="AL854" i="47"/>
  <c r="AI855" i="47"/>
  <c r="AH858" i="47"/>
  <c r="AM859" i="47"/>
  <c r="AJ860" i="47"/>
  <c r="AG861" i="47"/>
  <c r="AL862" i="47"/>
  <c r="AI863" i="47"/>
  <c r="AN864" i="47"/>
  <c r="AL870" i="47"/>
  <c r="AI871" i="47"/>
  <c r="AN872" i="47"/>
  <c r="AG877" i="47"/>
  <c r="AG885" i="47"/>
  <c r="AI887" i="47"/>
  <c r="AM891" i="47"/>
  <c r="AJ892" i="47"/>
  <c r="AG893" i="47"/>
  <c r="AI895" i="47"/>
  <c r="AJ900" i="47"/>
  <c r="AG901" i="47"/>
  <c r="AI903" i="47"/>
  <c r="AH906" i="47"/>
  <c r="AJ908" i="47"/>
  <c r="AG909" i="47"/>
  <c r="AG925" i="47"/>
  <c r="AI927" i="47"/>
  <c r="AK929" i="47"/>
  <c r="AH930" i="47"/>
  <c r="AG933" i="47"/>
  <c r="AG941" i="47"/>
  <c r="AJ948" i="47"/>
  <c r="AG949" i="47"/>
  <c r="AG957" i="47"/>
  <c r="AJ964" i="47"/>
  <c r="AG965" i="47"/>
  <c r="AG973" i="47"/>
  <c r="AL974" i="47"/>
  <c r="AI975" i="47"/>
  <c r="AN976" i="47"/>
  <c r="AH978" i="47"/>
  <c r="AM979" i="47"/>
  <c r="AJ980" i="47"/>
  <c r="AG981" i="47"/>
  <c r="AO981" i="47"/>
  <c r="AL982" i="47"/>
  <c r="AI983" i="47"/>
  <c r="AN984" i="47"/>
  <c r="AK985" i="47"/>
  <c r="AH986" i="47"/>
  <c r="AM987" i="47"/>
  <c r="AJ988" i="47"/>
  <c r="AG989" i="47"/>
  <c r="AO989" i="47"/>
  <c r="AL990" i="47"/>
  <c r="AI991" i="47"/>
  <c r="AN992" i="47"/>
  <c r="AK993" i="47"/>
  <c r="AH994" i="47"/>
  <c r="AM995" i="47"/>
  <c r="AJ996" i="47"/>
  <c r="AG997" i="47"/>
  <c r="AO997" i="47"/>
  <c r="AL998" i="47"/>
  <c r="AI999" i="47"/>
  <c r="AN1000" i="47"/>
  <c r="AK1001" i="47"/>
  <c r="AH1002" i="47"/>
  <c r="AM1003" i="47"/>
  <c r="AJ1004" i="47"/>
  <c r="AG1005" i="47"/>
  <c r="AO1005" i="47"/>
  <c r="AL1006" i="47"/>
  <c r="AI1007" i="47"/>
  <c r="AN1008" i="47"/>
  <c r="AK1009" i="47"/>
  <c r="AH1010" i="47"/>
  <c r="AM1011" i="47"/>
  <c r="AJ1012" i="47"/>
  <c r="AG1013" i="47"/>
  <c r="AO1013" i="47"/>
  <c r="AL1014" i="47"/>
  <c r="AI1015" i="47"/>
  <c r="AN1016" i="47"/>
  <c r="AK1017" i="47"/>
  <c r="AH1018" i="47"/>
  <c r="AM1019" i="47"/>
  <c r="AJ1020" i="47"/>
  <c r="AG1021" i="47"/>
  <c r="AO1021" i="47"/>
  <c r="AL1022" i="47"/>
  <c r="AI1023" i="47"/>
  <c r="AN1024" i="47"/>
  <c r="AL1038" i="47"/>
  <c r="AI1039" i="47"/>
  <c r="AN1040" i="47"/>
  <c r="AH1042" i="47"/>
  <c r="AM1043" i="47"/>
  <c r="AJ1044" i="47"/>
  <c r="AG1045" i="47"/>
  <c r="AO1045" i="47"/>
  <c r="AL1046" i="47"/>
  <c r="AI1047" i="47"/>
  <c r="AJ1052" i="47"/>
  <c r="AG1053" i="47"/>
  <c r="AO1053" i="47"/>
  <c r="AL1054" i="47"/>
  <c r="AI1055" i="47"/>
  <c r="AN1056" i="47"/>
  <c r="AL1062" i="47"/>
  <c r="AI1063" i="47"/>
  <c r="AN1064" i="47"/>
  <c r="AI1066" i="47"/>
  <c r="AH1066" i="47"/>
  <c r="AO1067" i="47"/>
  <c r="AH1070" i="47"/>
  <c r="AL1073" i="47"/>
  <c r="AK1073" i="47"/>
  <c r="AJ1074" i="47"/>
  <c r="AG1075" i="47"/>
  <c r="AI1078" i="47"/>
  <c r="AG1079" i="47"/>
  <c r="AM1081" i="47"/>
  <c r="AM1082" i="47"/>
  <c r="AK1083" i="47"/>
  <c r="AK1085" i="47"/>
  <c r="AI1085" i="47"/>
  <c r="AG1088" i="47"/>
  <c r="AH1088" i="47"/>
  <c r="AO1088" i="47"/>
  <c r="AN1090" i="47"/>
  <c r="AL1091" i="47"/>
  <c r="AJ1098" i="47"/>
  <c r="AK1099" i="47"/>
  <c r="AH1100" i="47"/>
  <c r="AI1100" i="47"/>
  <c r="AM1101" i="47"/>
  <c r="AJ1102" i="47"/>
  <c r="AG1103" i="47"/>
  <c r="AO1103" i="47"/>
  <c r="AL1104" i="47"/>
  <c r="AI1105" i="47"/>
  <c r="AN1106" i="47"/>
  <c r="AL1108" i="47"/>
  <c r="AG808" i="47"/>
  <c r="AO808" i="47"/>
  <c r="AN811" i="47"/>
  <c r="AH813" i="47"/>
  <c r="AG816" i="47"/>
  <c r="AO816" i="47"/>
  <c r="AN819" i="47"/>
  <c r="AK820" i="47"/>
  <c r="AH821" i="47"/>
  <c r="AM822" i="47"/>
  <c r="AJ823" i="47"/>
  <c r="AG824" i="47"/>
  <c r="AO824" i="47"/>
  <c r="AL825" i="47"/>
  <c r="AI826" i="47"/>
  <c r="AN827" i="47"/>
  <c r="AK828" i="47"/>
  <c r="AH829" i="47"/>
  <c r="AM830" i="47"/>
  <c r="AJ831" i="47"/>
  <c r="AG832" i="47"/>
  <c r="AO832" i="47"/>
  <c r="AL833" i="47"/>
  <c r="AI834" i="47"/>
  <c r="AN835" i="47"/>
  <c r="AK836" i="47"/>
  <c r="AH837" i="47"/>
  <c r="AM838" i="47"/>
  <c r="AJ839" i="47"/>
  <c r="AG840" i="47"/>
  <c r="AO840" i="47"/>
  <c r="AL841" i="47"/>
  <c r="AI842" i="47"/>
  <c r="AN843" i="47"/>
  <c r="AK844" i="47"/>
  <c r="AH845" i="47"/>
  <c r="AM846" i="47"/>
  <c r="AJ847" i="47"/>
  <c r="AG848" i="47"/>
  <c r="AO848" i="47"/>
  <c r="AL849" i="47"/>
  <c r="AI850" i="47"/>
  <c r="AN851" i="47"/>
  <c r="AK852" i="47"/>
  <c r="AH853" i="47"/>
  <c r="AM854" i="47"/>
  <c r="AJ855" i="47"/>
  <c r="AG856" i="47"/>
  <c r="AO856" i="47"/>
  <c r="AL857" i="47"/>
  <c r="AI858" i="47"/>
  <c r="AN859" i="47"/>
  <c r="AK860" i="47"/>
  <c r="AH861" i="47"/>
  <c r="AM862" i="47"/>
  <c r="AJ863" i="47"/>
  <c r="AG864" i="47"/>
  <c r="AO864" i="47"/>
  <c r="AL865" i="47"/>
  <c r="AI866" i="47"/>
  <c r="AN867" i="47"/>
  <c r="AK868" i="47"/>
  <c r="AH869" i="47"/>
  <c r="AM870" i="47"/>
  <c r="AJ871" i="47"/>
  <c r="AG872" i="47"/>
  <c r="AO872" i="47"/>
  <c r="AL873" i="47"/>
  <c r="AI874" i="47"/>
  <c r="AN875" i="47"/>
  <c r="AM878" i="47"/>
  <c r="AG880" i="47"/>
  <c r="AO880" i="47"/>
  <c r="AN883" i="47"/>
  <c r="AM886" i="47"/>
  <c r="AG888" i="47"/>
  <c r="AL889" i="47"/>
  <c r="AN891" i="47"/>
  <c r="AH893" i="47"/>
  <c r="AM894" i="47"/>
  <c r="AG896" i="47"/>
  <c r="AO896" i="47"/>
  <c r="AN899" i="47"/>
  <c r="AM902" i="47"/>
  <c r="AJ903" i="47"/>
  <c r="AG904" i="47"/>
  <c r="AO904" i="47"/>
  <c r="AL905" i="47"/>
  <c r="AN907" i="47"/>
  <c r="AK908" i="47"/>
  <c r="AM910" i="47"/>
  <c r="AG912" i="47"/>
  <c r="AO912" i="47"/>
  <c r="AL913" i="47"/>
  <c r="AN915" i="47"/>
  <c r="AK916" i="47"/>
  <c r="AH917" i="47"/>
  <c r="AM918" i="47"/>
  <c r="AJ919" i="47"/>
  <c r="AG920" i="47"/>
  <c r="AO920" i="47"/>
  <c r="AL921" i="47"/>
  <c r="AI922" i="47"/>
  <c r="AN923" i="47"/>
  <c r="AK924" i="47"/>
  <c r="AH925" i="47"/>
  <c r="AM926" i="47"/>
  <c r="AJ927" i="47"/>
  <c r="AG928" i="47"/>
  <c r="AO928" i="47"/>
  <c r="AI930" i="47"/>
  <c r="AN931" i="47"/>
  <c r="AK932" i="47"/>
  <c r="AH933" i="47"/>
  <c r="AM934" i="47"/>
  <c r="AJ935" i="47"/>
  <c r="AG936" i="47"/>
  <c r="AO936" i="47"/>
  <c r="AL937" i="47"/>
  <c r="AI938" i="47"/>
  <c r="AN939" i="47"/>
  <c r="AK940" i="47"/>
  <c r="AH941" i="47"/>
  <c r="AM942" i="47"/>
  <c r="AJ943" i="47"/>
  <c r="AG944" i="47"/>
  <c r="AO944" i="47"/>
  <c r="AL945" i="47"/>
  <c r="AI946" i="47"/>
  <c r="AN947" i="47"/>
  <c r="AK948" i="47"/>
  <c r="AH949" i="47"/>
  <c r="AM950" i="47"/>
  <c r="AM958" i="47"/>
  <c r="AG960" i="47"/>
  <c r="AL961" i="47"/>
  <c r="AI962" i="47"/>
  <c r="AN963" i="47"/>
  <c r="AM966" i="47"/>
  <c r="AJ967" i="47"/>
  <c r="AG968" i="47"/>
  <c r="AO968" i="47"/>
  <c r="AL969" i="47"/>
  <c r="AI970" i="47"/>
  <c r="AJ975" i="47"/>
  <c r="AG976" i="47"/>
  <c r="AH981" i="47"/>
  <c r="AJ983" i="47"/>
  <c r="AG984" i="47"/>
  <c r="AH989" i="47"/>
  <c r="AJ991" i="47"/>
  <c r="AG992" i="47"/>
  <c r="AH997" i="47"/>
  <c r="AJ999" i="47"/>
  <c r="AG1000" i="47"/>
  <c r="AH1005" i="47"/>
  <c r="AG1008" i="47"/>
  <c r="AH1013" i="47"/>
  <c r="AG1016" i="47"/>
  <c r="AG1024" i="47"/>
  <c r="AG1048" i="47"/>
  <c r="AI1058" i="47"/>
  <c r="AN1059" i="47"/>
  <c r="AK1060" i="47"/>
  <c r="AM1062" i="47"/>
  <c r="AG1064" i="47"/>
  <c r="AJ1066" i="47"/>
  <c r="AG1067" i="47"/>
  <c r="AL1069" i="47"/>
  <c r="AM1073" i="47"/>
  <c r="AH1075" i="47"/>
  <c r="AJ1078" i="47"/>
  <c r="AO1080" i="47"/>
  <c r="AN1081" i="47"/>
  <c r="AO1081" i="47"/>
  <c r="AN1082" i="47"/>
  <c r="AH1085" i="47"/>
  <c r="AG1085" i="47"/>
  <c r="AJ1086" i="47"/>
  <c r="AK1088" i="47"/>
  <c r="AH1098" i="47"/>
  <c r="AM1098" i="47"/>
  <c r="AG1098" i="47"/>
  <c r="AH1103" i="47"/>
  <c r="AJ1106" i="47"/>
  <c r="AK1107" i="47"/>
  <c r="AH1108" i="47"/>
  <c r="AI1108" i="47"/>
  <c r="AM1109" i="47"/>
  <c r="AH808" i="47"/>
  <c r="AH816" i="47"/>
  <c r="AG819" i="47"/>
  <c r="AI821" i="47"/>
  <c r="AH824" i="47"/>
  <c r="AG827" i="47"/>
  <c r="AI829" i="47"/>
  <c r="AH832" i="47"/>
  <c r="AG835" i="47"/>
  <c r="AI837" i="47"/>
  <c r="AH840" i="47"/>
  <c r="AG843" i="47"/>
  <c r="AI845" i="47"/>
  <c r="AH848" i="47"/>
  <c r="AG851" i="47"/>
  <c r="AI853" i="47"/>
  <c r="AH856" i="47"/>
  <c r="AG859" i="47"/>
  <c r="AI861" i="47"/>
  <c r="AG867" i="47"/>
  <c r="AI869" i="47"/>
  <c r="AH872" i="47"/>
  <c r="AG875" i="47"/>
  <c r="AL876" i="47"/>
  <c r="AI877" i="47"/>
  <c r="AN878" i="47"/>
  <c r="AK879" i="47"/>
  <c r="AH880" i="47"/>
  <c r="AM881" i="47"/>
  <c r="AJ882" i="47"/>
  <c r="AG883" i="47"/>
  <c r="AO883" i="47"/>
  <c r="AL884" i="47"/>
  <c r="AI885" i="47"/>
  <c r="AN886" i="47"/>
  <c r="AK887" i="47"/>
  <c r="AH888" i="47"/>
  <c r="AM889" i="47"/>
  <c r="AJ890" i="47"/>
  <c r="AG891" i="47"/>
  <c r="AO891" i="47"/>
  <c r="AL892" i="47"/>
  <c r="AI893" i="47"/>
  <c r="AN894" i="47"/>
  <c r="AK895" i="47"/>
  <c r="AH896" i="47"/>
  <c r="AM897" i="47"/>
  <c r="AJ898" i="47"/>
  <c r="AG899" i="47"/>
  <c r="AO899" i="47"/>
  <c r="AL900" i="47"/>
  <c r="AI901" i="47"/>
  <c r="AN902" i="47"/>
  <c r="AH904" i="47"/>
  <c r="AM905" i="47"/>
  <c r="AJ906" i="47"/>
  <c r="AG907" i="47"/>
  <c r="AO907" i="47"/>
  <c r="AL908" i="47"/>
  <c r="AI909" i="47"/>
  <c r="AN910" i="47"/>
  <c r="AK911" i="47"/>
  <c r="AH912" i="47"/>
  <c r="AM913" i="47"/>
  <c r="AJ914" i="47"/>
  <c r="AG915" i="47"/>
  <c r="AO915" i="47"/>
  <c r="AL916" i="47"/>
  <c r="AI917" i="47"/>
  <c r="AN918" i="47"/>
  <c r="AK919" i="47"/>
  <c r="AH920" i="47"/>
  <c r="AG923" i="47"/>
  <c r="AI925" i="47"/>
  <c r="AN926" i="47"/>
  <c r="AK927" i="47"/>
  <c r="AH928" i="47"/>
  <c r="AG931" i="47"/>
  <c r="AL932" i="47"/>
  <c r="AI933" i="47"/>
  <c r="AG939" i="47"/>
  <c r="AI941" i="47"/>
  <c r="AG947" i="47"/>
  <c r="AI949" i="47"/>
  <c r="AN950" i="47"/>
  <c r="AH952" i="47"/>
  <c r="AM953" i="47"/>
  <c r="AJ954" i="47"/>
  <c r="AG955" i="47"/>
  <c r="AO955" i="47"/>
  <c r="AL956" i="47"/>
  <c r="AI957" i="47"/>
  <c r="AN958" i="47"/>
  <c r="AK959" i="47"/>
  <c r="AH960" i="47"/>
  <c r="AM961" i="47"/>
  <c r="AJ962" i="47"/>
  <c r="AG963" i="47"/>
  <c r="AO963" i="47"/>
  <c r="AL964" i="47"/>
  <c r="AI965" i="47"/>
  <c r="AN966" i="47"/>
  <c r="AK967" i="47"/>
  <c r="AH968" i="47"/>
  <c r="AM969" i="47"/>
  <c r="AJ970" i="47"/>
  <c r="AG971" i="47"/>
  <c r="AO971" i="47"/>
  <c r="AL972" i="47"/>
  <c r="AI973" i="47"/>
  <c r="AN974" i="47"/>
  <c r="AH976" i="47"/>
  <c r="AM977" i="47"/>
  <c r="AJ978" i="47"/>
  <c r="AG979" i="47"/>
  <c r="AO979" i="47"/>
  <c r="AL980" i="47"/>
  <c r="AN982" i="47"/>
  <c r="AH984" i="47"/>
  <c r="AM985" i="47"/>
  <c r="AG987" i="47"/>
  <c r="AO987" i="47"/>
  <c r="AL988" i="47"/>
  <c r="AI989" i="47"/>
  <c r="AN990" i="47"/>
  <c r="AK991" i="47"/>
  <c r="AH992" i="47"/>
  <c r="AM993" i="47"/>
  <c r="AJ994" i="47"/>
  <c r="AG995" i="47"/>
  <c r="AO995" i="47"/>
  <c r="AL996" i="47"/>
  <c r="AI997" i="47"/>
  <c r="AN998" i="47"/>
  <c r="AK999" i="47"/>
  <c r="AH1000" i="47"/>
  <c r="AM1001" i="47"/>
  <c r="AJ1002" i="47"/>
  <c r="AG1003" i="47"/>
  <c r="AO1003" i="47"/>
  <c r="AL1004" i="47"/>
  <c r="AI1005" i="47"/>
  <c r="AN1006" i="47"/>
  <c r="AK1007" i="47"/>
  <c r="AH1008" i="47"/>
  <c r="AM1009" i="47"/>
  <c r="AJ1010" i="47"/>
  <c r="AG1011" i="47"/>
  <c r="AO1011" i="47"/>
  <c r="AL1012" i="47"/>
  <c r="AI1013" i="47"/>
  <c r="AN1014" i="47"/>
  <c r="AK1015" i="47"/>
  <c r="AH1016" i="47"/>
  <c r="AM1017" i="47"/>
  <c r="AJ1018" i="47"/>
  <c r="AG1019" i="47"/>
  <c r="AO1019" i="47"/>
  <c r="AL1020" i="47"/>
  <c r="AI1021" i="47"/>
  <c r="AN1022" i="47"/>
  <c r="AK1023" i="47"/>
  <c r="AH1024" i="47"/>
  <c r="AM1025" i="47"/>
  <c r="AJ1026" i="47"/>
  <c r="AG1027" i="47"/>
  <c r="AO1027" i="47"/>
  <c r="AL1028" i="47"/>
  <c r="AI1029" i="47"/>
  <c r="AN1030" i="47"/>
  <c r="AK1031" i="47"/>
  <c r="AH1032" i="47"/>
  <c r="AM1033" i="47"/>
  <c r="AJ1034" i="47"/>
  <c r="AG1035" i="47"/>
  <c r="AO1035" i="47"/>
  <c r="AL1036" i="47"/>
  <c r="AI1037" i="47"/>
  <c r="AN1038" i="47"/>
  <c r="AK1039" i="47"/>
  <c r="AH1040" i="47"/>
  <c r="AM1041" i="47"/>
  <c r="AJ1042" i="47"/>
  <c r="AG1043" i="47"/>
  <c r="AO1043" i="47"/>
  <c r="AL1044" i="47"/>
  <c r="AI1045" i="47"/>
  <c r="AN1046" i="47"/>
  <c r="AK1047" i="47"/>
  <c r="AH1048" i="47"/>
  <c r="AM1049" i="47"/>
  <c r="AJ1050" i="47"/>
  <c r="AG1051" i="47"/>
  <c r="AO1051" i="47"/>
  <c r="AL1052" i="47"/>
  <c r="AI1053" i="47"/>
  <c r="AN1054" i="47"/>
  <c r="AK1055" i="47"/>
  <c r="AH1056" i="47"/>
  <c r="AM1057" i="47"/>
  <c r="AJ1058" i="47"/>
  <c r="AG1059" i="47"/>
  <c r="AO1059" i="47"/>
  <c r="AL1060" i="47"/>
  <c r="AI1061" i="47"/>
  <c r="AN1062" i="47"/>
  <c r="AK1063" i="47"/>
  <c r="AH1064" i="47"/>
  <c r="AM1065" i="47"/>
  <c r="AH1067" i="47"/>
  <c r="AJ1070" i="47"/>
  <c r="AH1071" i="47"/>
  <c r="AO1072" i="47"/>
  <c r="AG1076" i="47"/>
  <c r="AK1078" i="47"/>
  <c r="AI1079" i="47"/>
  <c r="AH1090" i="47"/>
  <c r="AJ1090" i="47"/>
  <c r="AG1090" i="47"/>
  <c r="AG1101" i="47"/>
  <c r="AL1101" i="47"/>
  <c r="AI1101" i="47"/>
  <c r="AO1101" i="47"/>
  <c r="AH1106" i="47"/>
  <c r="AM1106" i="47"/>
  <c r="AG1106" i="47"/>
  <c r="AG806" i="47"/>
  <c r="AG814" i="47"/>
  <c r="AN817" i="47"/>
  <c r="AM820" i="47"/>
  <c r="AG822" i="47"/>
  <c r="AH827" i="47"/>
  <c r="AG830" i="47"/>
  <c r="AI832" i="47"/>
  <c r="AH835" i="47"/>
  <c r="AG838" i="47"/>
  <c r="AG846" i="47"/>
  <c r="AI848" i="47"/>
  <c r="AG854" i="47"/>
  <c r="AG862" i="47"/>
  <c r="AG870" i="47"/>
  <c r="AG878" i="47"/>
  <c r="AG886" i="47"/>
  <c r="AG894" i="47"/>
  <c r="AG902" i="47"/>
  <c r="AG910" i="47"/>
  <c r="AG918" i="47"/>
  <c r="AG926" i="47"/>
  <c r="AI928" i="47"/>
  <c r="AG934" i="47"/>
  <c r="AH955" i="47"/>
  <c r="AJ957" i="47"/>
  <c r="AG958" i="47"/>
  <c r="AH963" i="47"/>
  <c r="AG966" i="47"/>
  <c r="AI968" i="47"/>
  <c r="AG974" i="47"/>
  <c r="AL975" i="47"/>
  <c r="AK978" i="47"/>
  <c r="AG982" i="47"/>
  <c r="AJ989" i="47"/>
  <c r="AG990" i="47"/>
  <c r="AK994" i="47"/>
  <c r="AH995" i="47"/>
  <c r="AG998" i="47"/>
  <c r="AH1003" i="47"/>
  <c r="AG1006" i="47"/>
  <c r="AH1011" i="47"/>
  <c r="AG1014" i="47"/>
  <c r="AH1019" i="47"/>
  <c r="AJ1021" i="47"/>
  <c r="AG1022" i="47"/>
  <c r="AH1027" i="47"/>
  <c r="AJ1029" i="47"/>
  <c r="AG1030" i="47"/>
  <c r="AI1032" i="47"/>
  <c r="AH1035" i="47"/>
  <c r="AJ1037" i="47"/>
  <c r="AG1038" i="47"/>
  <c r="AI1040" i="47"/>
  <c r="AH1043" i="47"/>
  <c r="AJ1045" i="47"/>
  <c r="AG1046" i="47"/>
  <c r="AK1050" i="47"/>
  <c r="AH1051" i="47"/>
  <c r="AJ1053" i="47"/>
  <c r="AG1054" i="47"/>
  <c r="AI1056" i="47"/>
  <c r="AK1058" i="47"/>
  <c r="AJ1061" i="47"/>
  <c r="AG1062" i="47"/>
  <c r="AG1068" i="47"/>
  <c r="AJ1071" i="47"/>
  <c r="AH1072" i="47"/>
  <c r="AM1078" i="47"/>
  <c r="AN1083" i="47"/>
  <c r="AG1084" i="47"/>
  <c r="AJ1085" i="47"/>
  <c r="AN1085" i="47"/>
  <c r="AG1087" i="47"/>
  <c r="AK1087" i="47"/>
  <c r="AO1087" i="47"/>
  <c r="AJ1088" i="47"/>
  <c r="AI1090" i="47"/>
  <c r="AM1090" i="47"/>
  <c r="AH1092" i="47"/>
  <c r="AL1092" i="47"/>
  <c r="AG1092" i="47"/>
  <c r="AH1094" i="47"/>
  <c r="AO1094" i="47"/>
  <c r="AM1096" i="47"/>
  <c r="AN1099" i="47"/>
  <c r="AK1100" i="47"/>
  <c r="AH1101" i="47"/>
  <c r="AN1101" i="47"/>
  <c r="AM1102" i="47"/>
  <c r="AJ1103" i="47"/>
  <c r="AG1104" i="47"/>
  <c r="AO1104" i="47"/>
  <c r="AL1105" i="47"/>
  <c r="AG1109" i="47"/>
  <c r="AN1109" i="47"/>
  <c r="AL1109" i="47"/>
  <c r="AI1109" i="47"/>
  <c r="AO1109" i="47"/>
  <c r="AG809" i="47"/>
  <c r="AG825" i="47"/>
  <c r="AG833" i="47"/>
  <c r="AG841" i="47"/>
  <c r="AG849" i="47"/>
  <c r="AG857" i="47"/>
  <c r="AG865" i="47"/>
  <c r="AG873" i="47"/>
  <c r="AG881" i="47"/>
  <c r="AG889" i="47"/>
  <c r="AG897" i="47"/>
  <c r="AG905" i="47"/>
  <c r="AG913" i="47"/>
  <c r="AG921" i="47"/>
  <c r="AL962" i="47"/>
  <c r="AI963" i="47"/>
  <c r="AN964" i="47"/>
  <c r="AK965" i="47"/>
  <c r="AH966" i="47"/>
  <c r="AM967" i="47"/>
  <c r="AG969" i="47"/>
  <c r="AO969" i="47"/>
  <c r="AL970" i="47"/>
  <c r="AI971" i="47"/>
  <c r="AN972" i="47"/>
  <c r="AK973" i="47"/>
  <c r="AH974" i="47"/>
  <c r="AJ976" i="47"/>
  <c r="AG977" i="47"/>
  <c r="AO977" i="47"/>
  <c r="AI979" i="47"/>
  <c r="AN980" i="47"/>
  <c r="AK981" i="47"/>
  <c r="AH982" i="47"/>
  <c r="AJ984" i="47"/>
  <c r="AG985" i="47"/>
  <c r="AO985" i="47"/>
  <c r="AL986" i="47"/>
  <c r="AI987" i="47"/>
  <c r="AN988" i="47"/>
  <c r="AH990" i="47"/>
  <c r="AG993" i="47"/>
  <c r="AO993" i="47"/>
  <c r="AI995" i="47"/>
  <c r="AN996" i="47"/>
  <c r="AK997" i="47"/>
  <c r="AH998" i="47"/>
  <c r="AJ1000" i="47"/>
  <c r="AG1001" i="47"/>
  <c r="AO1001" i="47"/>
  <c r="AL1002" i="47"/>
  <c r="AI1003" i="47"/>
  <c r="AN1004" i="47"/>
  <c r="AK1005" i="47"/>
  <c r="AM1007" i="47"/>
  <c r="AJ1008" i="47"/>
  <c r="AG1009" i="47"/>
  <c r="AO1009" i="47"/>
  <c r="AL1010" i="47"/>
  <c r="AN1012" i="47"/>
  <c r="AK1013" i="47"/>
  <c r="AH1014" i="47"/>
  <c r="AM1015" i="47"/>
  <c r="AG1017" i="47"/>
  <c r="AO1017" i="47"/>
  <c r="AL1018" i="47"/>
  <c r="AH1022" i="47"/>
  <c r="AG1025" i="47"/>
  <c r="AG1033" i="47"/>
  <c r="AG1041" i="47"/>
  <c r="AG1049" i="47"/>
  <c r="AG1057" i="47"/>
  <c r="AG1065" i="47"/>
  <c r="AM1070" i="47"/>
  <c r="AG1073" i="47"/>
  <c r="AH1077" i="47"/>
  <c r="AG1077" i="47"/>
  <c r="AN1078" i="47"/>
  <c r="AG1082" i="47"/>
  <c r="AI1084" i="47"/>
  <c r="AM1086" i="47"/>
  <c r="AH1087" i="47"/>
  <c r="AN1089" i="47"/>
  <c r="AO1090" i="47"/>
  <c r="AM1091" i="47"/>
  <c r="AI1092" i="47"/>
  <c r="AI1094" i="47"/>
  <c r="AL1095" i="47"/>
  <c r="AI1096" i="47"/>
  <c r="AN1097" i="47"/>
  <c r="AK1098" i="47"/>
  <c r="AM1104" i="47"/>
  <c r="AN1107" i="47"/>
  <c r="AK1108" i="47"/>
  <c r="AH1109" i="47"/>
  <c r="AG820" i="47"/>
  <c r="AM826" i="47"/>
  <c r="AG828" i="47"/>
  <c r="AM834" i="47"/>
  <c r="AJ835" i="47"/>
  <c r="AG836" i="47"/>
  <c r="AM842" i="47"/>
  <c r="AJ843" i="47"/>
  <c r="AG844" i="47"/>
  <c r="AM850" i="47"/>
  <c r="AJ851" i="47"/>
  <c r="AG852" i="47"/>
  <c r="AM858" i="47"/>
  <c r="AJ859" i="47"/>
  <c r="AG860" i="47"/>
  <c r="AM866" i="47"/>
  <c r="AJ867" i="47"/>
  <c r="AG868" i="47"/>
  <c r="AL869" i="47"/>
  <c r="AI870" i="47"/>
  <c r="AM874" i="47"/>
  <c r="AJ875" i="47"/>
  <c r="AG876" i="47"/>
  <c r="AL877" i="47"/>
  <c r="AK880" i="47"/>
  <c r="AH881" i="47"/>
  <c r="AM882" i="47"/>
  <c r="AJ883" i="47"/>
  <c r="AG884" i="47"/>
  <c r="AL885" i="47"/>
  <c r="AN887" i="47"/>
  <c r="AH889" i="47"/>
  <c r="AM890" i="47"/>
  <c r="AI894" i="47"/>
  <c r="AH897" i="47"/>
  <c r="AM898" i="47"/>
  <c r="AJ899" i="47"/>
  <c r="AL901" i="47"/>
  <c r="AI902" i="47"/>
  <c r="AG908" i="47"/>
  <c r="AG964" i="47"/>
  <c r="AG972" i="47"/>
  <c r="AH977" i="47"/>
  <c r="AG980" i="47"/>
  <c r="AG988" i="47"/>
  <c r="AG996" i="47"/>
  <c r="AG1004" i="47"/>
  <c r="AH1009" i="47"/>
  <c r="AG1020" i="47"/>
  <c r="AO1020" i="47"/>
  <c r="AN1023" i="47"/>
  <c r="AM1026" i="47"/>
  <c r="AG1028" i="47"/>
  <c r="AO1028" i="47"/>
  <c r="AN1031" i="47"/>
  <c r="AK1032" i="47"/>
  <c r="AM1034" i="47"/>
  <c r="AG1036" i="47"/>
  <c r="AO1036" i="47"/>
  <c r="AN1039" i="47"/>
  <c r="AM1042" i="47"/>
  <c r="AG1044" i="47"/>
  <c r="AO1044" i="47"/>
  <c r="AN1047" i="47"/>
  <c r="AG1052" i="47"/>
  <c r="AO1052" i="47"/>
  <c r="AN1055" i="47"/>
  <c r="AG1060" i="47"/>
  <c r="AO1060" i="47"/>
  <c r="AN1063" i="47"/>
  <c r="AH1065" i="47"/>
  <c r="AK1067" i="47"/>
  <c r="AI1068" i="47"/>
  <c r="AH1069" i="47"/>
  <c r="AG1069" i="47"/>
  <c r="AN1070" i="47"/>
  <c r="AL1075" i="47"/>
  <c r="AK1076" i="47"/>
  <c r="AJ1076" i="47"/>
  <c r="AI1082" i="47"/>
  <c r="AI1083" i="47"/>
  <c r="AH1083" i="47"/>
  <c r="AO1083" i="47"/>
  <c r="AG1083" i="47"/>
  <c r="AL1088" i="47"/>
  <c r="AG1089" i="47"/>
  <c r="AO1089" i="47"/>
  <c r="AK1090" i="47"/>
  <c r="AN1091" i="47"/>
  <c r="AJ1092" i="47"/>
  <c r="AO1092" i="47"/>
  <c r="AM1093" i="47"/>
  <c r="AM1095" i="47"/>
  <c r="AJ1096" i="47"/>
  <c r="AG1097" i="47"/>
  <c r="AO1097" i="47"/>
  <c r="AL1098" i="47"/>
  <c r="AI1099" i="47"/>
  <c r="AL1099" i="47"/>
  <c r="AM1100" i="47"/>
  <c r="AJ1101" i="47"/>
  <c r="AG1102" i="47"/>
  <c r="AO1102" i="47"/>
  <c r="AL1103" i="47"/>
  <c r="AI1104" i="47"/>
  <c r="AN1105" i="47"/>
  <c r="AK1106" i="47"/>
  <c r="AK819" i="47"/>
  <c r="AH820" i="47"/>
  <c r="AM821" i="47"/>
  <c r="AJ822" i="47"/>
  <c r="AG823" i="47"/>
  <c r="AO823" i="47"/>
  <c r="AL824" i="47"/>
  <c r="AI825" i="47"/>
  <c r="AN826" i="47"/>
  <c r="AK827" i="47"/>
  <c r="AH828" i="47"/>
  <c r="AM829" i="47"/>
  <c r="AJ830" i="47"/>
  <c r="AG831" i="47"/>
  <c r="AO831" i="47"/>
  <c r="AL832" i="47"/>
  <c r="AI833" i="47"/>
  <c r="AN834" i="47"/>
  <c r="AH836" i="47"/>
  <c r="AM837" i="47"/>
  <c r="AJ838" i="47"/>
  <c r="AG839" i="47"/>
  <c r="AO839" i="47"/>
  <c r="AL840" i="47"/>
  <c r="AI841" i="47"/>
  <c r="AN842" i="47"/>
  <c r="AH844" i="47"/>
  <c r="AM845" i="47"/>
  <c r="AJ846" i="47"/>
  <c r="AG847" i="47"/>
  <c r="AO847" i="47"/>
  <c r="AL848" i="47"/>
  <c r="AI849" i="47"/>
  <c r="AN850" i="47"/>
  <c r="AH852" i="47"/>
  <c r="AM853" i="47"/>
  <c r="AJ854" i="47"/>
  <c r="AG855" i="47"/>
  <c r="AO855" i="47"/>
  <c r="AL856" i="47"/>
  <c r="AI857" i="47"/>
  <c r="AN858" i="47"/>
  <c r="AH860" i="47"/>
  <c r="AM861" i="47"/>
  <c r="AJ862" i="47"/>
  <c r="AG863" i="47"/>
  <c r="AO863" i="47"/>
  <c r="AL864" i="47"/>
  <c r="AI865" i="47"/>
  <c r="AN866" i="47"/>
  <c r="AH868" i="47"/>
  <c r="AG871" i="47"/>
  <c r="AO871" i="47"/>
  <c r="AI873" i="47"/>
  <c r="AN874" i="47"/>
  <c r="AH876" i="47"/>
  <c r="AG879" i="47"/>
  <c r="AO879" i="47"/>
  <c r="AN882" i="47"/>
  <c r="AH884" i="47"/>
  <c r="AN890" i="47"/>
  <c r="AH892" i="47"/>
  <c r="AG895" i="47"/>
  <c r="AO895" i="47"/>
  <c r="AL904" i="47"/>
  <c r="AI905" i="47"/>
  <c r="AK907" i="47"/>
  <c r="AM909" i="47"/>
  <c r="AG911" i="47"/>
  <c r="AO911" i="47"/>
  <c r="AN914" i="47"/>
  <c r="AH916" i="47"/>
  <c r="AG919" i="47"/>
  <c r="AO919" i="47"/>
  <c r="AN922" i="47"/>
  <c r="AH924" i="47"/>
  <c r="AJ926" i="47"/>
  <c r="AG927" i="47"/>
  <c r="AI929" i="47"/>
  <c r="AK931" i="47"/>
  <c r="AH932" i="47"/>
  <c r="AG935" i="47"/>
  <c r="AO935" i="47"/>
  <c r="AL936" i="47"/>
  <c r="AI937" i="47"/>
  <c r="AN938" i="47"/>
  <c r="AH940" i="47"/>
  <c r="AJ942" i="47"/>
  <c r="AG943" i="47"/>
  <c r="AO943" i="47"/>
  <c r="AL944" i="47"/>
  <c r="AI945" i="47"/>
  <c r="AN946" i="47"/>
  <c r="AJ950" i="47"/>
  <c r="AG951" i="47"/>
  <c r="AO951" i="47"/>
  <c r="AL952" i="47"/>
  <c r="AI953" i="47"/>
  <c r="AN954" i="47"/>
  <c r="AH956" i="47"/>
  <c r="AG959" i="47"/>
  <c r="AO959" i="47"/>
  <c r="AL960" i="47"/>
  <c r="AI961" i="47"/>
  <c r="AN962" i="47"/>
  <c r="AM965" i="47"/>
  <c r="AG967" i="47"/>
  <c r="AO967" i="47"/>
  <c r="AI969" i="47"/>
  <c r="AN970" i="47"/>
  <c r="AK971" i="47"/>
  <c r="AH972" i="47"/>
  <c r="AG975" i="47"/>
  <c r="AN978" i="47"/>
  <c r="AK979" i="47"/>
  <c r="AH980" i="47"/>
  <c r="AG983" i="47"/>
  <c r="AO983" i="47"/>
  <c r="AN986" i="47"/>
  <c r="AG991" i="47"/>
  <c r="AO991" i="47"/>
  <c r="AN994" i="47"/>
  <c r="AG999" i="47"/>
  <c r="AO999" i="47"/>
  <c r="AI1001" i="47"/>
  <c r="AN1002" i="47"/>
  <c r="AI1017" i="47"/>
  <c r="AN1018" i="47"/>
  <c r="AI1025" i="47"/>
  <c r="AI1033" i="47"/>
  <c r="AN1034" i="47"/>
  <c r="AK1068" i="47"/>
  <c r="AJ1068" i="47"/>
  <c r="AN1075" i="47"/>
  <c r="AJ1082" i="47"/>
  <c r="AJ1083" i="47"/>
  <c r="AK1084" i="47"/>
  <c r="AO1084" i="47"/>
  <c r="AM1085" i="47"/>
  <c r="AG1086" i="47"/>
  <c r="AO1086" i="47"/>
  <c r="AJ1087" i="47"/>
  <c r="AN1087" i="47"/>
  <c r="AL1090" i="47"/>
  <c r="AK1092" i="47"/>
  <c r="AJ1094" i="47"/>
  <c r="AJ1097" i="47"/>
  <c r="AN1100" i="47"/>
  <c r="AK1101" i="47"/>
  <c r="AH1102" i="47"/>
  <c r="AK1102" i="47"/>
  <c r="AM1103" i="47"/>
  <c r="AJ1104" i="47"/>
  <c r="AG1105" i="47"/>
  <c r="AO1105" i="47"/>
  <c r="AL1106" i="47"/>
  <c r="AH1107" i="47"/>
  <c r="AL1107" i="47"/>
  <c r="AM1108" i="47"/>
  <c r="AJ1109" i="47"/>
  <c r="AG906" i="47"/>
  <c r="AG930" i="47"/>
  <c r="AN1067" i="47"/>
  <c r="AI1074" i="47"/>
  <c r="AL1081" i="47"/>
  <c r="AK1082" i="47"/>
  <c r="AL1083" i="47"/>
  <c r="AH1086" i="47"/>
  <c r="AI1086" i="47"/>
  <c r="AI1089" i="47"/>
  <c r="AM1089" i="47"/>
  <c r="AJ1089" i="47"/>
  <c r="AI1091" i="47"/>
  <c r="AJ1091" i="47"/>
  <c r="AG1093" i="47"/>
  <c r="AK1093" i="47"/>
  <c r="AI1093" i="47"/>
  <c r="AO1093" i="47"/>
  <c r="AG1095" i="47"/>
  <c r="AN1095" i="47"/>
  <c r="AK1095" i="47"/>
  <c r="AO1095" i="47"/>
  <c r="AL1096" i="47"/>
  <c r="AI1097" i="47"/>
  <c r="AN1098" i="47"/>
  <c r="AJ1105" i="47"/>
  <c r="AI1107" i="47"/>
  <c r="AN1108" i="47"/>
  <c r="AK1109" i="47"/>
  <c r="AL1084" i="47"/>
  <c r="AN1086" i="47"/>
  <c r="AG1091" i="47"/>
  <c r="AO1091" i="47"/>
  <c r="AN1094" i="47"/>
  <c r="AH1096" i="47"/>
  <c r="AM1097" i="47"/>
  <c r="AG1099" i="47"/>
  <c r="AO1099" i="47"/>
  <c r="AL1100" i="47"/>
  <c r="AN1102" i="47"/>
  <c r="AK1103" i="47"/>
  <c r="AH1104" i="47"/>
  <c r="AM1105" i="47"/>
  <c r="AG1107" i="47"/>
  <c r="AO1107" i="47"/>
  <c r="AN1110" i="47"/>
  <c r="AK1111" i="47"/>
  <c r="AH1112" i="47"/>
  <c r="AM1113" i="47"/>
  <c r="AJ1114" i="47"/>
  <c r="AG1115" i="47"/>
  <c r="AO1115" i="47"/>
  <c r="AL1116" i="47"/>
  <c r="AI1117" i="47"/>
  <c r="AN1118" i="47"/>
  <c r="AK1119" i="47"/>
  <c r="AH1120" i="47"/>
  <c r="AM1121" i="47"/>
  <c r="AJ1122" i="47"/>
  <c r="AG1123" i="47"/>
  <c r="AO1123" i="47"/>
  <c r="AL1124" i="47"/>
  <c r="AI1125" i="47"/>
  <c r="AN1126" i="47"/>
  <c r="AK1127" i="47"/>
  <c r="AH1128" i="47"/>
  <c r="AM1129" i="47"/>
  <c r="AJ1130" i="47"/>
  <c r="AG1131" i="47"/>
  <c r="AO1131" i="47"/>
  <c r="AL1132" i="47"/>
  <c r="AI1133" i="47"/>
  <c r="AN1134" i="47"/>
  <c r="AK1135" i="47"/>
  <c r="AH1136" i="47"/>
  <c r="AM1137" i="47"/>
  <c r="AG1139" i="47"/>
  <c r="AO1139" i="47"/>
  <c r="AL1140" i="47"/>
  <c r="AI1141" i="47"/>
  <c r="AN1142" i="47"/>
  <c r="AK1143" i="47"/>
  <c r="AH1144" i="47"/>
  <c r="AJ1146" i="47"/>
  <c r="AG1147" i="47"/>
  <c r="AO1147" i="47"/>
  <c r="AL1148" i="47"/>
  <c r="AI1149" i="47"/>
  <c r="AN1150" i="47"/>
  <c r="AK1151" i="47"/>
  <c r="AH1152" i="47"/>
  <c r="AM1153" i="47"/>
  <c r="AJ1154" i="47"/>
  <c r="AG1155" i="47"/>
  <c r="AO1155" i="47"/>
  <c r="AL1156" i="47"/>
  <c r="AI1157" i="47"/>
  <c r="AN1158" i="47"/>
  <c r="AK1159" i="47"/>
  <c r="AH1160" i="47"/>
  <c r="AJ1162" i="47"/>
  <c r="AG1163" i="47"/>
  <c r="AO1163" i="47"/>
  <c r="AL1164" i="47"/>
  <c r="AI1165" i="47"/>
  <c r="AN1166" i="47"/>
  <c r="AK1167" i="47"/>
  <c r="AH1168" i="47"/>
  <c r="AM1169" i="47"/>
  <c r="AJ1170" i="47"/>
  <c r="AG1171" i="47"/>
  <c r="AO1171" i="47"/>
  <c r="AL1172" i="47"/>
  <c r="AI1173" i="47"/>
  <c r="AN1174" i="47"/>
  <c r="AK1175" i="47"/>
  <c r="AH1176" i="47"/>
  <c r="AM1177" i="47"/>
  <c r="AJ1178" i="47"/>
  <c r="AG1179" i="47"/>
  <c r="AO1179" i="47"/>
  <c r="AL1180" i="47"/>
  <c r="AI1181" i="47"/>
  <c r="AN1182" i="47"/>
  <c r="AK1183" i="47"/>
  <c r="AG1185" i="47"/>
  <c r="AK1187" i="47"/>
  <c r="AI1188" i="47"/>
  <c r="AH1189" i="47"/>
  <c r="AG1189" i="47"/>
  <c r="AN1190" i="47"/>
  <c r="AH1193" i="47"/>
  <c r="AL1195" i="47"/>
  <c r="AK1196" i="47"/>
  <c r="AJ1196" i="47"/>
  <c r="AI1197" i="47"/>
  <c r="AI1201" i="47"/>
  <c r="AG1202" i="47"/>
  <c r="AN1203" i="47"/>
  <c r="AM1203" i="47"/>
  <c r="AL1204" i="47"/>
  <c r="AG1206" i="47"/>
  <c r="AJ1209" i="47"/>
  <c r="AI1210" i="47"/>
  <c r="AH1210" i="47"/>
  <c r="AO1211" i="47"/>
  <c r="AN1212" i="47"/>
  <c r="AM1213" i="47"/>
  <c r="AJ1214" i="47"/>
  <c r="AJ1215" i="47"/>
  <c r="AI1215" i="47"/>
  <c r="AI1216" i="47"/>
  <c r="AI1217" i="47"/>
  <c r="AI1218" i="47"/>
  <c r="AH1218" i="47"/>
  <c r="AI1219" i="47"/>
  <c r="AH1219" i="47"/>
  <c r="AI1223" i="47"/>
  <c r="AH1223" i="47"/>
  <c r="AI1227" i="47"/>
  <c r="AJ1231" i="47"/>
  <c r="AI1231" i="47"/>
  <c r="AG1233" i="47"/>
  <c r="AJ1233" i="47"/>
  <c r="AH1233" i="47"/>
  <c r="AK1235" i="47"/>
  <c r="AM1236" i="47"/>
  <c r="AG1237" i="47"/>
  <c r="AI1237" i="47"/>
  <c r="AJ1238" i="47"/>
  <c r="AK1239" i="47"/>
  <c r="AM1240" i="47"/>
  <c r="AG1241" i="47"/>
  <c r="AL1245" i="47"/>
  <c r="AO1246" i="47"/>
  <c r="AN1248" i="47"/>
  <c r="AK1249" i="47"/>
  <c r="AH1255" i="47"/>
  <c r="AM1256" i="47"/>
  <c r="AG1258" i="47"/>
  <c r="AJ1258" i="47"/>
  <c r="AL1260" i="47"/>
  <c r="AK1262" i="47"/>
  <c r="AG1263" i="47"/>
  <c r="AM1263" i="47"/>
  <c r="AM1264" i="47"/>
  <c r="AJ1266" i="47"/>
  <c r="AO1266" i="47"/>
  <c r="AO1267" i="47"/>
  <c r="AN1269" i="47"/>
  <c r="AK1270" i="47"/>
  <c r="AM1272" i="47"/>
  <c r="AJ1274" i="47"/>
  <c r="AO1274" i="47"/>
  <c r="AI1276" i="47"/>
  <c r="AN1277" i="47"/>
  <c r="AH1091" i="47"/>
  <c r="AG1094" i="47"/>
  <c r="AH1099" i="47"/>
  <c r="AH1115" i="47"/>
  <c r="AG1118" i="47"/>
  <c r="AG1126" i="47"/>
  <c r="AH1131" i="47"/>
  <c r="AG1158" i="47"/>
  <c r="AG1166" i="47"/>
  <c r="AG1174" i="47"/>
  <c r="AG1182" i="47"/>
  <c r="AH1185" i="47"/>
  <c r="AK1188" i="47"/>
  <c r="AG1194" i="47"/>
  <c r="AN1195" i="47"/>
  <c r="AG1198" i="47"/>
  <c r="AI1202" i="47"/>
  <c r="AO1203" i="47"/>
  <c r="AH1206" i="47"/>
  <c r="AL1209" i="47"/>
  <c r="AJ1210" i="47"/>
  <c r="AK1215" i="47"/>
  <c r="AJ1216" i="47"/>
  <c r="AJ1218" i="47"/>
  <c r="AM1219" i="47"/>
  <c r="AN1221" i="47"/>
  <c r="AN1222" i="47"/>
  <c r="AL1222" i="47"/>
  <c r="AG1222" i="47"/>
  <c r="AO1225" i="47"/>
  <c r="AI1226" i="47"/>
  <c r="AJ1226" i="47"/>
  <c r="AO1227" i="47"/>
  <c r="AO1229" i="47"/>
  <c r="AN1230" i="47"/>
  <c r="AI1230" i="47"/>
  <c r="AK1233" i="47"/>
  <c r="AK1238" i="47"/>
  <c r="AL1239" i="47"/>
  <c r="AO1244" i="47"/>
  <c r="AG1248" i="47"/>
  <c r="AH1248" i="47"/>
  <c r="AO1248" i="47"/>
  <c r="AN1256" i="47"/>
  <c r="AI1263" i="47"/>
  <c r="AG1266" i="47"/>
  <c r="AH1274" i="47"/>
  <c r="AO1277" i="47"/>
  <c r="AG1113" i="47"/>
  <c r="AK1117" i="47"/>
  <c r="AM1119" i="47"/>
  <c r="AJ1120" i="47"/>
  <c r="AG1121" i="47"/>
  <c r="AK1125" i="47"/>
  <c r="AM1127" i="47"/>
  <c r="AJ1128" i="47"/>
  <c r="AG1129" i="47"/>
  <c r="AK1133" i="47"/>
  <c r="AM1135" i="47"/>
  <c r="AJ1136" i="47"/>
  <c r="AG1137" i="47"/>
  <c r="AL1138" i="47"/>
  <c r="AK1141" i="47"/>
  <c r="AM1143" i="47"/>
  <c r="AJ1144" i="47"/>
  <c r="AG1145" i="47"/>
  <c r="AK1149" i="47"/>
  <c r="AM1151" i="47"/>
  <c r="AJ1152" i="47"/>
  <c r="AG1153" i="47"/>
  <c r="AM1159" i="47"/>
  <c r="AJ1160" i="47"/>
  <c r="AG1161" i="47"/>
  <c r="AL1162" i="47"/>
  <c r="AK1165" i="47"/>
  <c r="AM1167" i="47"/>
  <c r="AJ1168" i="47"/>
  <c r="AG1169" i="47"/>
  <c r="AL1170" i="47"/>
  <c r="AK1173" i="47"/>
  <c r="AM1175" i="47"/>
  <c r="AJ1176" i="47"/>
  <c r="AG1177" i="47"/>
  <c r="AL1178" i="47"/>
  <c r="AK1181" i="47"/>
  <c r="AM1183" i="47"/>
  <c r="AN1187" i="47"/>
  <c r="AM1187" i="47"/>
  <c r="AL1188" i="47"/>
  <c r="AJ1193" i="47"/>
  <c r="AI1194" i="47"/>
  <c r="AO1195" i="47"/>
  <c r="AH1198" i="47"/>
  <c r="AL1201" i="47"/>
  <c r="AM1214" i="47"/>
  <c r="AL1215" i="47"/>
  <c r="AL1216" i="47"/>
  <c r="AK1219" i="47"/>
  <c r="AI1221" i="47"/>
  <c r="AO1221" i="47"/>
  <c r="AH1222" i="47"/>
  <c r="AH1225" i="47"/>
  <c r="AJ1225" i="47"/>
  <c r="AK1226" i="47"/>
  <c r="AL1227" i="47"/>
  <c r="AK1229" i="47"/>
  <c r="AL1231" i="47"/>
  <c r="AI1233" i="47"/>
  <c r="AM1233" i="47"/>
  <c r="AM1235" i="47"/>
  <c r="AL1236" i="47"/>
  <c r="AJ1236" i="47"/>
  <c r="AM1239" i="47"/>
  <c r="AG1240" i="47"/>
  <c r="AJ1241" i="47"/>
  <c r="AG1243" i="47"/>
  <c r="AN1245" i="47"/>
  <c r="AL1246" i="47"/>
  <c r="AL1247" i="47"/>
  <c r="AI1248" i="47"/>
  <c r="AH1253" i="47"/>
  <c r="AI1253" i="47"/>
  <c r="AG1253" i="47"/>
  <c r="AK1277" i="47"/>
  <c r="AK1096" i="47"/>
  <c r="AH1097" i="47"/>
  <c r="AJ1099" i="47"/>
  <c r="AG1100" i="47"/>
  <c r="AO1100" i="47"/>
  <c r="AI1102" i="47"/>
  <c r="AN1103" i="47"/>
  <c r="AK1104" i="47"/>
  <c r="AH1105" i="47"/>
  <c r="AJ1107" i="47"/>
  <c r="AG1108" i="47"/>
  <c r="AO1108" i="47"/>
  <c r="AI1110" i="47"/>
  <c r="AN1111" i="47"/>
  <c r="AK1112" i="47"/>
  <c r="AH1113" i="47"/>
  <c r="AM1114" i="47"/>
  <c r="AJ1115" i="47"/>
  <c r="AG1116" i="47"/>
  <c r="AO1116" i="47"/>
  <c r="AL1117" i="47"/>
  <c r="AI1118" i="47"/>
  <c r="AN1119" i="47"/>
  <c r="AK1120" i="47"/>
  <c r="AH1121" i="47"/>
  <c r="AM1122" i="47"/>
  <c r="AJ1123" i="47"/>
  <c r="AG1124" i="47"/>
  <c r="AO1124" i="47"/>
  <c r="AL1125" i="47"/>
  <c r="AI1126" i="47"/>
  <c r="AN1127" i="47"/>
  <c r="AK1128" i="47"/>
  <c r="AH1129" i="47"/>
  <c r="AM1130" i="47"/>
  <c r="AJ1131" i="47"/>
  <c r="AG1132" i="47"/>
  <c r="AO1132" i="47"/>
  <c r="AL1133" i="47"/>
  <c r="AI1134" i="47"/>
  <c r="AN1135" i="47"/>
  <c r="AK1136" i="47"/>
  <c r="AH1137" i="47"/>
  <c r="AM1138" i="47"/>
  <c r="AJ1139" i="47"/>
  <c r="AG1140" i="47"/>
  <c r="AO1140" i="47"/>
  <c r="AL1141" i="47"/>
  <c r="AI1142" i="47"/>
  <c r="AN1143" i="47"/>
  <c r="AK1144" i="47"/>
  <c r="AH1145" i="47"/>
  <c r="AM1146" i="47"/>
  <c r="AJ1147" i="47"/>
  <c r="AG1148" i="47"/>
  <c r="AO1148" i="47"/>
  <c r="AL1149" i="47"/>
  <c r="AI1150" i="47"/>
  <c r="AN1151" i="47"/>
  <c r="AK1152" i="47"/>
  <c r="AH1153" i="47"/>
  <c r="AM1154" i="47"/>
  <c r="AJ1155" i="47"/>
  <c r="AG1156" i="47"/>
  <c r="AO1156" i="47"/>
  <c r="AL1157" i="47"/>
  <c r="AI1158" i="47"/>
  <c r="AN1159" i="47"/>
  <c r="AK1160" i="47"/>
  <c r="AM1162" i="47"/>
  <c r="AJ1163" i="47"/>
  <c r="AG1164" i="47"/>
  <c r="AO1164" i="47"/>
  <c r="AL1165" i="47"/>
  <c r="AI1166" i="47"/>
  <c r="AN1167" i="47"/>
  <c r="AK1168" i="47"/>
  <c r="AH1169" i="47"/>
  <c r="AJ1171" i="47"/>
  <c r="AG1172" i="47"/>
  <c r="AO1172" i="47"/>
  <c r="AL1173" i="47"/>
  <c r="AI1174" i="47"/>
  <c r="AN1175" i="47"/>
  <c r="AK1176" i="47"/>
  <c r="AH1177" i="47"/>
  <c r="AJ1179" i="47"/>
  <c r="AG1180" i="47"/>
  <c r="AL1181" i="47"/>
  <c r="AI1182" i="47"/>
  <c r="AN1183" i="47"/>
  <c r="AJ1185" i="47"/>
  <c r="AI1186" i="47"/>
  <c r="AH1186" i="47"/>
  <c r="AO1187" i="47"/>
  <c r="AH1190" i="47"/>
  <c r="AL1193" i="47"/>
  <c r="AK1193" i="47"/>
  <c r="AJ1194" i="47"/>
  <c r="AG1195" i="47"/>
  <c r="AI1198" i="47"/>
  <c r="AG1199" i="47"/>
  <c r="AM1201" i="47"/>
  <c r="AH1203" i="47"/>
  <c r="AJ1206" i="47"/>
  <c r="AH1207" i="47"/>
  <c r="AG1208" i="47"/>
  <c r="AO1208" i="47"/>
  <c r="AI1211" i="47"/>
  <c r="AG1212" i="47"/>
  <c r="AO1214" i="47"/>
  <c r="AN1215" i="47"/>
  <c r="AM1217" i="47"/>
  <c r="AL1218" i="47"/>
  <c r="AM1218" i="47"/>
  <c r="AL1219" i="47"/>
  <c r="AJ1221" i="47"/>
  <c r="AI1222" i="47"/>
  <c r="AL1223" i="47"/>
  <c r="AI1225" i="47"/>
  <c r="AK1225" i="47"/>
  <c r="AM1227" i="47"/>
  <c r="AL1228" i="47"/>
  <c r="AI1228" i="47"/>
  <c r="AL1229" i="47"/>
  <c r="AM1231" i="47"/>
  <c r="AO1232" i="47"/>
  <c r="AN1233" i="47"/>
  <c r="AJ1237" i="47"/>
  <c r="AN1237" i="47"/>
  <c r="AN1239" i="47"/>
  <c r="AH1240" i="47"/>
  <c r="AI1243" i="47"/>
  <c r="AM1243" i="47"/>
  <c r="AJ1243" i="47"/>
  <c r="AI1245" i="47"/>
  <c r="AN1246" i="47"/>
  <c r="AM1247" i="47"/>
  <c r="AJ1256" i="47"/>
  <c r="AL1185" i="47"/>
  <c r="AJ1186" i="47"/>
  <c r="AG1191" i="47"/>
  <c r="AM1193" i="47"/>
  <c r="AH1199" i="47"/>
  <c r="AG1200" i="47"/>
  <c r="AO1200" i="47"/>
  <c r="AI1203" i="47"/>
  <c r="AK1206" i="47"/>
  <c r="AJ1207" i="47"/>
  <c r="AH1208" i="47"/>
  <c r="AI1212" i="47"/>
  <c r="AH1212" i="47"/>
  <c r="AI1213" i="47"/>
  <c r="AN1214" i="47"/>
  <c r="AG1220" i="47"/>
  <c r="AH1220" i="47"/>
  <c r="AK1222" i="47"/>
  <c r="AM1223" i="47"/>
  <c r="AG1224" i="47"/>
  <c r="AH1224" i="47"/>
  <c r="AO1224" i="47"/>
  <c r="AM1225" i="47"/>
  <c r="AH1228" i="47"/>
  <c r="AG1228" i="47"/>
  <c r="AJ1229" i="47"/>
  <c r="AL1230" i="47"/>
  <c r="AN1231" i="47"/>
  <c r="AH1232" i="47"/>
  <c r="AI1236" i="47"/>
  <c r="AH1236" i="47"/>
  <c r="AK1237" i="47"/>
  <c r="AM1238" i="47"/>
  <c r="AO1239" i="47"/>
  <c r="AM1244" i="47"/>
  <c r="AH1245" i="47"/>
  <c r="AG1245" i="47"/>
  <c r="AJ1248" i="47"/>
  <c r="AM1249" i="47"/>
  <c r="AO1249" i="47"/>
  <c r="AI1256" i="47"/>
  <c r="AO1259" i="47"/>
  <c r="AL1259" i="47"/>
  <c r="AG1262" i="47"/>
  <c r="AN1262" i="47"/>
  <c r="AL1262" i="47"/>
  <c r="AI1262" i="47"/>
  <c r="AL1263" i="47"/>
  <c r="AI1264" i="47"/>
  <c r="AK1266" i="47"/>
  <c r="AJ1270" i="47"/>
  <c r="AO1270" i="47"/>
  <c r="AL1271" i="47"/>
  <c r="AI1272" i="47"/>
  <c r="AN1273" i="47"/>
  <c r="AK1274" i="47"/>
  <c r="AJ1277" i="47"/>
  <c r="AK1110" i="47"/>
  <c r="AH1111" i="47"/>
  <c r="AM1112" i="47"/>
  <c r="AJ1113" i="47"/>
  <c r="AG1114" i="47"/>
  <c r="AO1114" i="47"/>
  <c r="AL1115" i="47"/>
  <c r="AI1116" i="47"/>
  <c r="AN1117" i="47"/>
  <c r="AK1118" i="47"/>
  <c r="AH1119" i="47"/>
  <c r="AM1120" i="47"/>
  <c r="AJ1121" i="47"/>
  <c r="AG1122" i="47"/>
  <c r="AO1122" i="47"/>
  <c r="AL1123" i="47"/>
  <c r="AI1124" i="47"/>
  <c r="AN1125" i="47"/>
  <c r="AK1126" i="47"/>
  <c r="AH1127" i="47"/>
  <c r="AM1128" i="47"/>
  <c r="AJ1129" i="47"/>
  <c r="AG1130" i="47"/>
  <c r="AO1130" i="47"/>
  <c r="AL1131" i="47"/>
  <c r="AI1132" i="47"/>
  <c r="AN1133" i="47"/>
  <c r="AK1134" i="47"/>
  <c r="AH1135" i="47"/>
  <c r="AM1136" i="47"/>
  <c r="AJ1137" i="47"/>
  <c r="AG1138" i="47"/>
  <c r="AO1138" i="47"/>
  <c r="AL1139" i="47"/>
  <c r="AI1140" i="47"/>
  <c r="AN1141" i="47"/>
  <c r="AK1142" i="47"/>
  <c r="AH1143" i="47"/>
  <c r="AM1144" i="47"/>
  <c r="AJ1145" i="47"/>
  <c r="AG1146" i="47"/>
  <c r="AO1146" i="47"/>
  <c r="AL1147" i="47"/>
  <c r="AI1148" i="47"/>
  <c r="AN1149" i="47"/>
  <c r="AK1150" i="47"/>
  <c r="AH1151" i="47"/>
  <c r="AM1152" i="47"/>
  <c r="AJ1153" i="47"/>
  <c r="AG1154" i="47"/>
  <c r="AO1154" i="47"/>
  <c r="AL1155" i="47"/>
  <c r="AI1156" i="47"/>
  <c r="AN1157" i="47"/>
  <c r="AK1158" i="47"/>
  <c r="AH1159" i="47"/>
  <c r="AM1160" i="47"/>
  <c r="AJ1161" i="47"/>
  <c r="AG1162" i="47"/>
  <c r="AO1162" i="47"/>
  <c r="AL1163" i="47"/>
  <c r="AI1164" i="47"/>
  <c r="AN1165" i="47"/>
  <c r="AK1166" i="47"/>
  <c r="AH1167" i="47"/>
  <c r="AM1168" i="47"/>
  <c r="AJ1169" i="47"/>
  <c r="AG1170" i="47"/>
  <c r="AO1170" i="47"/>
  <c r="AL1171" i="47"/>
  <c r="AI1172" i="47"/>
  <c r="AN1173" i="47"/>
  <c r="AK1174" i="47"/>
  <c r="AH1175" i="47"/>
  <c r="AM1176" i="47"/>
  <c r="AJ1177" i="47"/>
  <c r="AG1178" i="47"/>
  <c r="AO1178" i="47"/>
  <c r="AL1179" i="47"/>
  <c r="AI1180" i="47"/>
  <c r="AN1181" i="47"/>
  <c r="AK1182" i="47"/>
  <c r="AH1183" i="47"/>
  <c r="AH1187" i="47"/>
  <c r="AJ1190" i="47"/>
  <c r="AH1191" i="47"/>
  <c r="AO1192" i="47"/>
  <c r="AI1195" i="47"/>
  <c r="AG1196" i="47"/>
  <c r="AK1198" i="47"/>
  <c r="AI1199" i="47"/>
  <c r="AH1204" i="47"/>
  <c r="AG1209" i="47"/>
  <c r="AK1211" i="47"/>
  <c r="AG1214" i="47"/>
  <c r="AO1235" i="47"/>
  <c r="AL1235" i="47"/>
  <c r="AG1235" i="47"/>
  <c r="AG1239" i="47"/>
  <c r="AN1244" i="47"/>
  <c r="AK1248" i="47"/>
  <c r="AG1249" i="47"/>
  <c r="AJ1264" i="47"/>
  <c r="AL1266" i="47"/>
  <c r="AH1270" i="47"/>
  <c r="AN1270" i="47"/>
  <c r="AG1270" i="47"/>
  <c r="AM1273" i="47"/>
  <c r="AO1273" i="47"/>
  <c r="AG1184" i="47"/>
  <c r="AO1184" i="47"/>
  <c r="AJ1191" i="47"/>
  <c r="AH1192" i="47"/>
  <c r="AM1198" i="47"/>
  <c r="AH1205" i="47"/>
  <c r="AG1205" i="47"/>
  <c r="AK1212" i="47"/>
  <c r="AK1213" i="47"/>
  <c r="AO1218" i="47"/>
  <c r="AI1220" i="47"/>
  <c r="AM1220" i="47"/>
  <c r="AK1223" i="47"/>
  <c r="AI1224" i="47"/>
  <c r="AM1224" i="47"/>
  <c r="AL1225" i="47"/>
  <c r="AN1226" i="47"/>
  <c r="AK1227" i="47"/>
  <c r="AG1227" i="47"/>
  <c r="AJ1228" i="47"/>
  <c r="AG1231" i="47"/>
  <c r="AJ1232" i="47"/>
  <c r="AH1234" i="47"/>
  <c r="AO1234" i="47"/>
  <c r="AH1235" i="47"/>
  <c r="AN1238" i="47"/>
  <c r="AO1238" i="47"/>
  <c r="AK1240" i="47"/>
  <c r="AL1243" i="47"/>
  <c r="AG1244" i="47"/>
  <c r="AL1244" i="47"/>
  <c r="AJ1245" i="47"/>
  <c r="AO1245" i="47"/>
  <c r="AM1246" i="47"/>
  <c r="AG1247" i="47"/>
  <c r="AH1247" i="47"/>
  <c r="AL1248" i="47"/>
  <c r="AI1249" i="47"/>
  <c r="AN1249" i="47"/>
  <c r="AM1250" i="47"/>
  <c r="AJ1251" i="47"/>
  <c r="AL1252" i="47"/>
  <c r="AO1252" i="47"/>
  <c r="AN1255" i="47"/>
  <c r="AK1256" i="47"/>
  <c r="AN1263" i="47"/>
  <c r="AM1266" i="47"/>
  <c r="AL1269" i="47"/>
  <c r="AI1270" i="47"/>
  <c r="AK1272" i="47"/>
  <c r="AJ1273" i="47"/>
  <c r="AM1274" i="47"/>
  <c r="AO1276" i="47"/>
  <c r="AL1277" i="47"/>
  <c r="AH1184" i="47"/>
  <c r="AM1190" i="47"/>
  <c r="AH1197" i="47"/>
  <c r="AK1204" i="47"/>
  <c r="AN1211" i="47"/>
  <c r="AH1217" i="47"/>
  <c r="AJ1219" i="47"/>
  <c r="AG1219" i="47"/>
  <c r="AJ1220" i="47"/>
  <c r="AG1223" i="47"/>
  <c r="AJ1224" i="47"/>
  <c r="AG1226" i="47"/>
  <c r="AO1226" i="47"/>
  <c r="AH1227" i="47"/>
  <c r="AO1230" i="47"/>
  <c r="AK1232" i="47"/>
  <c r="AH1238" i="47"/>
  <c r="AJ1239" i="47"/>
  <c r="AL1240" i="47"/>
  <c r="AI1241" i="47"/>
  <c r="AH1244" i="47"/>
  <c r="AK1245" i="47"/>
  <c r="AK1247" i="47"/>
  <c r="AM1248" i="47"/>
  <c r="AH1252" i="47"/>
  <c r="AI1252" i="47"/>
  <c r="AM1253" i="47"/>
  <c r="AG1255" i="47"/>
  <c r="AO1255" i="47"/>
  <c r="AL1256" i="47"/>
  <c r="AN1258" i="47"/>
  <c r="AK1259" i="47"/>
  <c r="AJ1260" i="47"/>
  <c r="AJ1262" i="47"/>
  <c r="AO1263" i="47"/>
  <c r="AL1264" i="47"/>
  <c r="AN1266" i="47"/>
  <c r="AI1273" i="47"/>
  <c r="AN1274" i="47"/>
  <c r="AH1276" i="47"/>
  <c r="AM1277" i="47"/>
  <c r="AM1222" i="47"/>
  <c r="AG1225" i="47"/>
  <c r="AH1229" i="47"/>
  <c r="AG1229" i="47"/>
  <c r="AK1236" i="47"/>
  <c r="AG1242" i="47"/>
  <c r="AN1243" i="47"/>
  <c r="AG1246" i="47"/>
  <c r="AJ1249" i="47"/>
  <c r="AI1250" i="47"/>
  <c r="AH1250" i="47"/>
  <c r="AO1251" i="47"/>
  <c r="AH1254" i="47"/>
  <c r="AL1257" i="47"/>
  <c r="AK1257" i="47"/>
  <c r="AG1259" i="47"/>
  <c r="AM1265" i="47"/>
  <c r="AH1267" i="47"/>
  <c r="AH1271" i="47"/>
  <c r="AG1272" i="47"/>
  <c r="AO1272" i="47"/>
  <c r="AI1275" i="47"/>
  <c r="AG1276" i="47"/>
  <c r="AH1221" i="47"/>
  <c r="AG1221" i="47"/>
  <c r="AK1228" i="47"/>
  <c r="AI1229" i="47"/>
  <c r="AG1234" i="47"/>
  <c r="AN1235" i="47"/>
  <c r="AG1238" i="47"/>
  <c r="AI1242" i="47"/>
  <c r="AH1242" i="47"/>
  <c r="AO1243" i="47"/>
  <c r="AH1246" i="47"/>
  <c r="AL1249" i="47"/>
  <c r="AJ1250" i="47"/>
  <c r="AG1251" i="47"/>
  <c r="AM1257" i="47"/>
  <c r="AH1259" i="47"/>
  <c r="AH1263" i="47"/>
  <c r="AG1264" i="47"/>
  <c r="AO1264" i="47"/>
  <c r="AJ1271" i="47"/>
  <c r="AH1272" i="47"/>
  <c r="AH1213" i="47"/>
  <c r="AK1220" i="47"/>
  <c r="AN1227" i="47"/>
  <c r="AI1234" i="47"/>
  <c r="AL1241" i="47"/>
  <c r="AG1256" i="47"/>
  <c r="AO1256" i="47"/>
  <c r="AJ1263" i="47"/>
  <c r="AH1264" i="47"/>
  <c r="AM1270" i="47"/>
  <c r="AK1271" i="47"/>
  <c r="AG1273" i="47"/>
  <c r="AH1277" i="47"/>
  <c r="AG1277" i="47"/>
  <c r="AI1251" i="47"/>
  <c r="AG1252" i="47"/>
  <c r="AK1254" i="47"/>
  <c r="AJ1255" i="47"/>
  <c r="AI1255" i="47"/>
  <c r="AJ1259" i="47"/>
  <c r="AH1260" i="47"/>
  <c r="AM1262" i="47"/>
  <c r="AG1265" i="47"/>
  <c r="AK1267" i="47"/>
  <c r="AI1268" i="47"/>
  <c r="AH1269" i="47"/>
  <c r="AG1269" i="47"/>
  <c r="AH1273" i="47"/>
  <c r="AL1275" i="47"/>
  <c r="AK1276" i="47"/>
  <c r="AJ1276" i="47"/>
  <c r="AO1240" i="47"/>
  <c r="AJ1247" i="47"/>
  <c r="AM1254" i="47"/>
  <c r="AK1255" i="47"/>
  <c r="AI1260" i="47"/>
  <c r="AH1261" i="47"/>
  <c r="AL1267" i="47"/>
  <c r="AK1268" i="47"/>
  <c r="AI1269" i="47"/>
  <c r="AG1274" i="47"/>
  <c r="AN1275" i="47"/>
  <c r="AL1276" i="47"/>
  <c r="AK1252" i="47"/>
  <c r="AN1259" i="47"/>
  <c r="AI1266" i="47"/>
  <c r="AL1273" i="47"/>
  <c r="AG1275" i="47"/>
  <c r="AG1216" i="47"/>
  <c r="AO1216" i="47"/>
  <c r="AJ1223" i="47"/>
  <c r="AM1230" i="47"/>
  <c r="AH1237" i="47"/>
  <c r="AK1244" i="47"/>
  <c r="AN1251" i="47"/>
  <c r="AI1258" i="47"/>
  <c r="AL1265" i="47"/>
  <c r="X1499" i="47"/>
  <c r="P1499" i="47"/>
  <c r="G1499" i="47"/>
  <c r="N1499" i="47"/>
  <c r="E1499" i="47"/>
  <c r="K1499" i="47"/>
  <c r="V1499" i="47"/>
  <c r="X1507" i="47"/>
  <c r="P1507" i="47"/>
  <c r="G1507" i="47"/>
  <c r="N1507" i="47"/>
  <c r="E1507" i="47"/>
  <c r="K1507" i="47"/>
  <c r="V1507" i="47"/>
  <c r="X1515" i="47"/>
  <c r="P1515" i="47"/>
  <c r="G1515" i="47"/>
  <c r="N1515" i="47"/>
  <c r="E1515" i="47"/>
  <c r="K1515" i="47"/>
  <c r="V1515" i="47"/>
  <c r="X1523" i="47"/>
  <c r="P1523" i="47"/>
  <c r="G1523" i="47"/>
  <c r="N1523" i="47"/>
  <c r="E1523" i="47"/>
  <c r="K1523" i="47"/>
  <c r="V1523" i="47"/>
  <c r="X1531" i="47"/>
  <c r="P1531" i="47"/>
  <c r="G1531" i="47"/>
  <c r="N1531" i="47"/>
  <c r="E1531" i="47"/>
  <c r="K1531" i="47"/>
  <c r="V1531" i="47"/>
  <c r="X1539" i="47"/>
  <c r="P1539" i="47"/>
  <c r="G1539" i="47"/>
  <c r="N1539" i="47"/>
  <c r="E1539" i="47"/>
  <c r="K1539" i="47"/>
  <c r="V1539" i="47"/>
  <c r="X1547" i="47"/>
  <c r="P1547" i="47"/>
  <c r="G1547" i="47"/>
  <c r="N1547" i="47"/>
  <c r="E1547" i="47"/>
  <c r="K1547" i="47"/>
  <c r="V1547" i="47"/>
  <c r="X1555" i="47"/>
  <c r="P1555" i="47"/>
  <c r="G1555" i="47"/>
  <c r="N1555" i="47"/>
  <c r="E1555" i="47"/>
  <c r="V1555" i="47"/>
  <c r="L1555" i="47"/>
  <c r="C1555" i="47"/>
  <c r="M1555" i="47"/>
  <c r="B1561" i="47"/>
  <c r="Q1561" i="47"/>
  <c r="X1571" i="47"/>
  <c r="P1571" i="47"/>
  <c r="G1571" i="47"/>
  <c r="N1571" i="47"/>
  <c r="E1571" i="47"/>
  <c r="V1571" i="47"/>
  <c r="L1571" i="47"/>
  <c r="C1571" i="47"/>
  <c r="M1571" i="47"/>
  <c r="B1581" i="47"/>
  <c r="S1581" i="47"/>
  <c r="B1583" i="47"/>
  <c r="U1583" i="47"/>
  <c r="X1606" i="47"/>
  <c r="P1606" i="47"/>
  <c r="G1606" i="47"/>
  <c r="W1606" i="47"/>
  <c r="M1606" i="47"/>
  <c r="D1606" i="47"/>
  <c r="L1606" i="47"/>
  <c r="B1606" i="47"/>
  <c r="U1606" i="47"/>
  <c r="J1606" i="47"/>
  <c r="S1606" i="47"/>
  <c r="H1606" i="47"/>
  <c r="R1606" i="47"/>
  <c r="F1606" i="47"/>
  <c r="Q1606" i="47"/>
  <c r="E1606" i="47"/>
  <c r="N1606" i="47"/>
  <c r="C1606" i="47"/>
  <c r="B1499" i="47"/>
  <c r="L1499" i="47"/>
  <c r="W1499" i="47"/>
  <c r="J1501" i="47"/>
  <c r="B1507" i="47"/>
  <c r="L1507" i="47"/>
  <c r="W1507" i="47"/>
  <c r="J1509" i="47"/>
  <c r="B1515" i="47"/>
  <c r="L1515" i="47"/>
  <c r="W1515" i="47"/>
  <c r="J1517" i="47"/>
  <c r="B1523" i="47"/>
  <c r="L1523" i="47"/>
  <c r="W1523" i="47"/>
  <c r="J1525" i="47"/>
  <c r="B1531" i="47"/>
  <c r="L1531" i="47"/>
  <c r="W1531" i="47"/>
  <c r="J1533" i="47"/>
  <c r="B1539" i="47"/>
  <c r="L1539" i="47"/>
  <c r="W1539" i="47"/>
  <c r="J1541" i="47"/>
  <c r="B1547" i="47"/>
  <c r="L1547" i="47"/>
  <c r="W1547" i="47"/>
  <c r="X1549" i="47"/>
  <c r="P1549" i="47"/>
  <c r="G1549" i="47"/>
  <c r="N1549" i="47"/>
  <c r="E1549" i="47"/>
  <c r="V1549" i="47"/>
  <c r="L1549" i="47"/>
  <c r="C1549" i="47"/>
  <c r="M1549" i="47"/>
  <c r="B1555" i="47"/>
  <c r="Q1555" i="47"/>
  <c r="H1557" i="47"/>
  <c r="T1557" i="47"/>
  <c r="D1561" i="47"/>
  <c r="R1561" i="47"/>
  <c r="X1565" i="47"/>
  <c r="P1565" i="47"/>
  <c r="G1565" i="47"/>
  <c r="N1565" i="47"/>
  <c r="E1565" i="47"/>
  <c r="V1565" i="47"/>
  <c r="L1565" i="47"/>
  <c r="C1565" i="47"/>
  <c r="M1565" i="47"/>
  <c r="B1571" i="47"/>
  <c r="Q1571" i="47"/>
  <c r="I1577" i="47"/>
  <c r="W1577" i="47"/>
  <c r="D1581" i="47"/>
  <c r="T1581" i="47"/>
  <c r="D1583" i="47"/>
  <c r="W1583" i="47"/>
  <c r="C1499" i="47"/>
  <c r="M1499" i="47"/>
  <c r="X1501" i="47"/>
  <c r="P1501" i="47"/>
  <c r="G1501" i="47"/>
  <c r="N1501" i="47"/>
  <c r="E1501" i="47"/>
  <c r="K1501" i="47"/>
  <c r="V1501" i="47"/>
  <c r="C1507" i="47"/>
  <c r="M1507" i="47"/>
  <c r="X1509" i="47"/>
  <c r="P1509" i="47"/>
  <c r="G1509" i="47"/>
  <c r="N1509" i="47"/>
  <c r="E1509" i="47"/>
  <c r="K1509" i="47"/>
  <c r="V1509" i="47"/>
  <c r="C1515" i="47"/>
  <c r="M1515" i="47"/>
  <c r="X1517" i="47"/>
  <c r="P1517" i="47"/>
  <c r="G1517" i="47"/>
  <c r="N1517" i="47"/>
  <c r="E1517" i="47"/>
  <c r="K1517" i="47"/>
  <c r="V1517" i="47"/>
  <c r="C1523" i="47"/>
  <c r="M1523" i="47"/>
  <c r="X1525" i="47"/>
  <c r="P1525" i="47"/>
  <c r="G1525" i="47"/>
  <c r="N1525" i="47"/>
  <c r="E1525" i="47"/>
  <c r="K1525" i="47"/>
  <c r="V1525" i="47"/>
  <c r="C1531" i="47"/>
  <c r="M1531" i="47"/>
  <c r="X1533" i="47"/>
  <c r="P1533" i="47"/>
  <c r="G1533" i="47"/>
  <c r="N1533" i="47"/>
  <c r="E1533" i="47"/>
  <c r="K1533" i="47"/>
  <c r="V1533" i="47"/>
  <c r="C1539" i="47"/>
  <c r="M1539" i="47"/>
  <c r="X1541" i="47"/>
  <c r="P1541" i="47"/>
  <c r="G1541" i="47"/>
  <c r="N1541" i="47"/>
  <c r="E1541" i="47"/>
  <c r="K1541" i="47"/>
  <c r="V1541" i="47"/>
  <c r="C1547" i="47"/>
  <c r="M1547" i="47"/>
  <c r="D1555" i="47"/>
  <c r="R1555" i="47"/>
  <c r="I1557" i="47"/>
  <c r="U1557" i="47"/>
  <c r="X1559" i="47"/>
  <c r="P1559" i="47"/>
  <c r="G1559" i="47"/>
  <c r="N1559" i="47"/>
  <c r="E1559" i="47"/>
  <c r="V1559" i="47"/>
  <c r="L1559" i="47"/>
  <c r="C1559" i="47"/>
  <c r="M1559" i="47"/>
  <c r="F1561" i="47"/>
  <c r="S1561" i="47"/>
  <c r="D1571" i="47"/>
  <c r="R1571" i="47"/>
  <c r="J1577" i="47"/>
  <c r="F1581" i="47"/>
  <c r="U1581" i="47"/>
  <c r="F1583" i="47"/>
  <c r="D1499" i="47"/>
  <c r="Q1499" i="47"/>
  <c r="B1501" i="47"/>
  <c r="L1501" i="47"/>
  <c r="W1501" i="47"/>
  <c r="H1505" i="47"/>
  <c r="S1505" i="47"/>
  <c r="D1507" i="47"/>
  <c r="Q1507" i="47"/>
  <c r="B1509" i="47"/>
  <c r="L1509" i="47"/>
  <c r="W1509" i="47"/>
  <c r="H1513" i="47"/>
  <c r="S1513" i="47"/>
  <c r="D1515" i="47"/>
  <c r="Q1515" i="47"/>
  <c r="B1517" i="47"/>
  <c r="L1517" i="47"/>
  <c r="W1517" i="47"/>
  <c r="H1521" i="47"/>
  <c r="S1521" i="47"/>
  <c r="D1523" i="47"/>
  <c r="Q1523" i="47"/>
  <c r="B1525" i="47"/>
  <c r="L1525" i="47"/>
  <c r="W1525" i="47"/>
  <c r="H1529" i="47"/>
  <c r="S1529" i="47"/>
  <c r="D1531" i="47"/>
  <c r="Q1531" i="47"/>
  <c r="B1533" i="47"/>
  <c r="L1533" i="47"/>
  <c r="W1533" i="47"/>
  <c r="H1537" i="47"/>
  <c r="S1537" i="47"/>
  <c r="D1539" i="47"/>
  <c r="Q1539" i="47"/>
  <c r="B1541" i="47"/>
  <c r="L1541" i="47"/>
  <c r="W1541" i="47"/>
  <c r="H1545" i="47"/>
  <c r="S1545" i="47"/>
  <c r="D1547" i="47"/>
  <c r="Q1547" i="47"/>
  <c r="D1549" i="47"/>
  <c r="R1549" i="47"/>
  <c r="I1551" i="47"/>
  <c r="U1551" i="47"/>
  <c r="X1553" i="47"/>
  <c r="P1553" i="47"/>
  <c r="G1553" i="47"/>
  <c r="N1553" i="47"/>
  <c r="E1553" i="47"/>
  <c r="V1553" i="47"/>
  <c r="L1553" i="47"/>
  <c r="C1553" i="47"/>
  <c r="M1553" i="47"/>
  <c r="F1555" i="47"/>
  <c r="S1555" i="47"/>
  <c r="J1557" i="47"/>
  <c r="W1557" i="47"/>
  <c r="B1559" i="47"/>
  <c r="Q1559" i="47"/>
  <c r="H1561" i="47"/>
  <c r="T1561" i="47"/>
  <c r="D1565" i="47"/>
  <c r="R1565" i="47"/>
  <c r="I1567" i="47"/>
  <c r="U1567" i="47"/>
  <c r="X1569" i="47"/>
  <c r="P1569" i="47"/>
  <c r="G1569" i="47"/>
  <c r="N1569" i="47"/>
  <c r="E1569" i="47"/>
  <c r="V1569" i="47"/>
  <c r="L1569" i="47"/>
  <c r="C1569" i="47"/>
  <c r="M1569" i="47"/>
  <c r="F1571" i="47"/>
  <c r="S1571" i="47"/>
  <c r="X1573" i="47"/>
  <c r="P1573" i="47"/>
  <c r="G1573" i="47"/>
  <c r="R1573" i="47"/>
  <c r="H1573" i="47"/>
  <c r="N1573" i="47"/>
  <c r="E1573" i="47"/>
  <c r="V1573" i="47"/>
  <c r="L1573" i="47"/>
  <c r="C1573" i="47"/>
  <c r="Q1573" i="47"/>
  <c r="K1577" i="47"/>
  <c r="J1579" i="47"/>
  <c r="I1581" i="47"/>
  <c r="W1581" i="47"/>
  <c r="J1583" i="47"/>
  <c r="T1606" i="47"/>
  <c r="F1499" i="47"/>
  <c r="R1499" i="47"/>
  <c r="C1501" i="47"/>
  <c r="M1501" i="47"/>
  <c r="X1503" i="47"/>
  <c r="P1503" i="47"/>
  <c r="G1503" i="47"/>
  <c r="N1503" i="47"/>
  <c r="E1503" i="47"/>
  <c r="K1503" i="47"/>
  <c r="V1503" i="47"/>
  <c r="I1505" i="47"/>
  <c r="F1507" i="47"/>
  <c r="R1507" i="47"/>
  <c r="C1509" i="47"/>
  <c r="M1509" i="47"/>
  <c r="X1511" i="47"/>
  <c r="P1511" i="47"/>
  <c r="G1511" i="47"/>
  <c r="N1511" i="47"/>
  <c r="E1511" i="47"/>
  <c r="K1511" i="47"/>
  <c r="V1511" i="47"/>
  <c r="I1513" i="47"/>
  <c r="F1515" i="47"/>
  <c r="R1515" i="47"/>
  <c r="C1517" i="47"/>
  <c r="M1517" i="47"/>
  <c r="X1519" i="47"/>
  <c r="P1519" i="47"/>
  <c r="G1519" i="47"/>
  <c r="N1519" i="47"/>
  <c r="AN1519" i="47" s="1"/>
  <c r="E1519" i="47"/>
  <c r="K1519" i="47"/>
  <c r="V1519" i="47"/>
  <c r="I1521" i="47"/>
  <c r="F1523" i="47"/>
  <c r="R1523" i="47"/>
  <c r="C1525" i="47"/>
  <c r="M1525" i="47"/>
  <c r="X1527" i="47"/>
  <c r="P1527" i="47"/>
  <c r="G1527" i="47"/>
  <c r="N1527" i="47"/>
  <c r="E1527" i="47"/>
  <c r="K1527" i="47"/>
  <c r="V1527" i="47"/>
  <c r="I1529" i="47"/>
  <c r="F1531" i="47"/>
  <c r="R1531" i="47"/>
  <c r="C1533" i="47"/>
  <c r="M1533" i="47"/>
  <c r="X1535" i="47"/>
  <c r="P1535" i="47"/>
  <c r="G1535" i="47"/>
  <c r="N1535" i="47"/>
  <c r="E1535" i="47"/>
  <c r="K1535" i="47"/>
  <c r="V1535" i="47"/>
  <c r="I1537" i="47"/>
  <c r="F1539" i="47"/>
  <c r="R1539" i="47"/>
  <c r="C1541" i="47"/>
  <c r="M1541" i="47"/>
  <c r="X1543" i="47"/>
  <c r="P1543" i="47"/>
  <c r="G1543" i="47"/>
  <c r="N1543" i="47"/>
  <c r="E1543" i="47"/>
  <c r="K1543" i="47"/>
  <c r="V1543" i="47"/>
  <c r="I1545" i="47"/>
  <c r="F1547" i="47"/>
  <c r="R1547" i="47"/>
  <c r="F1549" i="47"/>
  <c r="S1549" i="47"/>
  <c r="J1551" i="47"/>
  <c r="B1553" i="47"/>
  <c r="Q1553" i="47"/>
  <c r="H1555" i="47"/>
  <c r="T1555" i="47"/>
  <c r="D1559" i="47"/>
  <c r="R1559" i="47"/>
  <c r="I1561" i="47"/>
  <c r="U1561" i="47"/>
  <c r="X1563" i="47"/>
  <c r="P1563" i="47"/>
  <c r="G1563" i="47"/>
  <c r="N1563" i="47"/>
  <c r="E1563" i="47"/>
  <c r="V1563" i="47"/>
  <c r="L1563" i="47"/>
  <c r="C1563" i="47"/>
  <c r="M1563" i="47"/>
  <c r="F1565" i="47"/>
  <c r="S1565" i="47"/>
  <c r="J1567" i="47"/>
  <c r="B1569" i="47"/>
  <c r="Q1569" i="47"/>
  <c r="AH1569" i="47" s="1"/>
  <c r="H1571" i="47"/>
  <c r="T1571" i="47"/>
  <c r="B1573" i="47"/>
  <c r="S1573" i="47"/>
  <c r="X1575" i="47"/>
  <c r="P1575" i="47"/>
  <c r="G1575" i="47"/>
  <c r="R1575" i="47"/>
  <c r="H1575" i="47"/>
  <c r="N1575" i="47"/>
  <c r="E1575" i="47"/>
  <c r="V1575" i="47"/>
  <c r="L1575" i="47"/>
  <c r="C1575" i="47"/>
  <c r="Q1575" i="47"/>
  <c r="J1581" i="47"/>
  <c r="K1583" i="47"/>
  <c r="V1606" i="47"/>
  <c r="AM1606" i="47" s="1"/>
  <c r="H1499" i="47"/>
  <c r="S1499" i="47"/>
  <c r="AN1503" i="47"/>
  <c r="H1507" i="47"/>
  <c r="S1507" i="47"/>
  <c r="H1515" i="47"/>
  <c r="S1515" i="47"/>
  <c r="H1523" i="47"/>
  <c r="S1523" i="47"/>
  <c r="H1531" i="47"/>
  <c r="S1531" i="47"/>
  <c r="H1539" i="47"/>
  <c r="S1539" i="47"/>
  <c r="H1547" i="47"/>
  <c r="S1547" i="47"/>
  <c r="I1555" i="47"/>
  <c r="U1555" i="47"/>
  <c r="X1557" i="47"/>
  <c r="P1557" i="47"/>
  <c r="G1557" i="47"/>
  <c r="N1557" i="47"/>
  <c r="E1557" i="47"/>
  <c r="V1557" i="47"/>
  <c r="L1557" i="47"/>
  <c r="C1557" i="47"/>
  <c r="M1557" i="47"/>
  <c r="F1559" i="47"/>
  <c r="S1559" i="47"/>
  <c r="J1561" i="47"/>
  <c r="W1561" i="47"/>
  <c r="I1571" i="47"/>
  <c r="U1571" i="47"/>
  <c r="X1577" i="47"/>
  <c r="P1577" i="47"/>
  <c r="G1577" i="47"/>
  <c r="R1577" i="47"/>
  <c r="H1577" i="47"/>
  <c r="N1577" i="47"/>
  <c r="E1577" i="47"/>
  <c r="V1577" i="47"/>
  <c r="L1577" i="47"/>
  <c r="C1577" i="47"/>
  <c r="Q1577" i="47"/>
  <c r="K1581" i="47"/>
  <c r="M1583" i="47"/>
  <c r="I1499" i="47"/>
  <c r="T1499" i="47"/>
  <c r="F1501" i="47"/>
  <c r="R1501" i="47"/>
  <c r="X1505" i="47"/>
  <c r="P1505" i="47"/>
  <c r="G1505" i="47"/>
  <c r="N1505" i="47"/>
  <c r="E1505" i="47"/>
  <c r="K1505" i="47"/>
  <c r="V1505" i="47"/>
  <c r="I1507" i="47"/>
  <c r="T1507" i="47"/>
  <c r="F1509" i="47"/>
  <c r="R1509" i="47"/>
  <c r="X1513" i="47"/>
  <c r="P1513" i="47"/>
  <c r="G1513" i="47"/>
  <c r="N1513" i="47"/>
  <c r="E1513" i="47"/>
  <c r="K1513" i="47"/>
  <c r="V1513" i="47"/>
  <c r="I1515" i="47"/>
  <c r="T1515" i="47"/>
  <c r="F1517" i="47"/>
  <c r="R1517" i="47"/>
  <c r="X1521" i="47"/>
  <c r="P1521" i="47"/>
  <c r="G1521" i="47"/>
  <c r="N1521" i="47"/>
  <c r="E1521" i="47"/>
  <c r="K1521" i="47"/>
  <c r="V1521" i="47"/>
  <c r="I1523" i="47"/>
  <c r="T1523" i="47"/>
  <c r="F1525" i="47"/>
  <c r="R1525" i="47"/>
  <c r="X1529" i="47"/>
  <c r="P1529" i="47"/>
  <c r="G1529" i="47"/>
  <c r="N1529" i="47"/>
  <c r="E1529" i="47"/>
  <c r="K1529" i="47"/>
  <c r="V1529" i="47"/>
  <c r="I1531" i="47"/>
  <c r="T1531" i="47"/>
  <c r="F1533" i="47"/>
  <c r="R1533" i="47"/>
  <c r="X1537" i="47"/>
  <c r="P1537" i="47"/>
  <c r="G1537" i="47"/>
  <c r="N1537" i="47"/>
  <c r="E1537" i="47"/>
  <c r="K1537" i="47"/>
  <c r="V1537" i="47"/>
  <c r="I1539" i="47"/>
  <c r="T1539" i="47"/>
  <c r="F1541" i="47"/>
  <c r="R1541" i="47"/>
  <c r="X1545" i="47"/>
  <c r="P1545" i="47"/>
  <c r="G1545" i="47"/>
  <c r="N1545" i="47"/>
  <c r="E1545" i="47"/>
  <c r="K1545" i="47"/>
  <c r="V1545" i="47"/>
  <c r="I1547" i="47"/>
  <c r="T1547" i="47"/>
  <c r="I1549" i="47"/>
  <c r="U1549" i="47"/>
  <c r="X1551" i="47"/>
  <c r="P1551" i="47"/>
  <c r="G1551" i="47"/>
  <c r="N1551" i="47"/>
  <c r="E1551" i="47"/>
  <c r="V1551" i="47"/>
  <c r="L1551" i="47"/>
  <c r="C1551" i="47"/>
  <c r="M1551" i="47"/>
  <c r="J1555" i="47"/>
  <c r="W1555" i="47"/>
  <c r="B1557" i="47"/>
  <c r="Q1557" i="47"/>
  <c r="H1559" i="47"/>
  <c r="T1559" i="47"/>
  <c r="I1565" i="47"/>
  <c r="U1565" i="47"/>
  <c r="X1567" i="47"/>
  <c r="P1567" i="47"/>
  <c r="G1567" i="47"/>
  <c r="N1567" i="47"/>
  <c r="E1567" i="47"/>
  <c r="V1567" i="47"/>
  <c r="L1567" i="47"/>
  <c r="C1567" i="47"/>
  <c r="M1567" i="47"/>
  <c r="J1571" i="47"/>
  <c r="W1571" i="47"/>
  <c r="B1577" i="47"/>
  <c r="S1577" i="47"/>
  <c r="X1579" i="47"/>
  <c r="P1579" i="47"/>
  <c r="G1579" i="47"/>
  <c r="R1579" i="47"/>
  <c r="H1579" i="47"/>
  <c r="N1579" i="47"/>
  <c r="E1579" i="47"/>
  <c r="V1579" i="47"/>
  <c r="L1579" i="47"/>
  <c r="C1579" i="47"/>
  <c r="Q1579" i="47"/>
  <c r="X1607" i="47"/>
  <c r="P1607" i="47"/>
  <c r="G1607" i="47"/>
  <c r="S1607" i="47"/>
  <c r="I1607" i="47"/>
  <c r="W1607" i="47"/>
  <c r="L1607" i="47"/>
  <c r="B1607" i="47"/>
  <c r="U1607" i="47"/>
  <c r="J1607" i="47"/>
  <c r="R1607" i="47"/>
  <c r="F1607" i="47"/>
  <c r="Q1607" i="47"/>
  <c r="E1607" i="47"/>
  <c r="N1607" i="47"/>
  <c r="D1607" i="47"/>
  <c r="M1607" i="47"/>
  <c r="C1607" i="47"/>
  <c r="J1499" i="47"/>
  <c r="U1499" i="47"/>
  <c r="H1501" i="47"/>
  <c r="S1501" i="47"/>
  <c r="J1507" i="47"/>
  <c r="U1507" i="47"/>
  <c r="J1515" i="47"/>
  <c r="U1515" i="47"/>
  <c r="J1523" i="47"/>
  <c r="U1523" i="47"/>
  <c r="J1531" i="47"/>
  <c r="U1531" i="47"/>
  <c r="J1539" i="47"/>
  <c r="U1539" i="47"/>
  <c r="J1547" i="47"/>
  <c r="U1547" i="47"/>
  <c r="AN1549" i="47"/>
  <c r="K1555" i="47"/>
  <c r="X1561" i="47"/>
  <c r="P1561" i="47"/>
  <c r="G1561" i="47"/>
  <c r="N1561" i="47"/>
  <c r="E1561" i="47"/>
  <c r="V1561" i="47"/>
  <c r="L1561" i="47"/>
  <c r="C1561" i="47"/>
  <c r="M1561" i="47"/>
  <c r="AN1565" i="47"/>
  <c r="AN1573" i="47"/>
  <c r="X1581" i="47"/>
  <c r="P1581" i="47"/>
  <c r="G1581" i="47"/>
  <c r="R1581" i="47"/>
  <c r="H1581" i="47"/>
  <c r="N1581" i="47"/>
  <c r="E1581" i="47"/>
  <c r="V1581" i="47"/>
  <c r="L1581" i="47"/>
  <c r="C1581" i="47"/>
  <c r="Q1581" i="47"/>
  <c r="X1583" i="47"/>
  <c r="P1583" i="47"/>
  <c r="G1583" i="47"/>
  <c r="R1583" i="47"/>
  <c r="H1583" i="47"/>
  <c r="N1583" i="47"/>
  <c r="E1583" i="47"/>
  <c r="V1583" i="47"/>
  <c r="L1583" i="47"/>
  <c r="C1583" i="47"/>
  <c r="S1583" i="47"/>
  <c r="I1583" i="47"/>
  <c r="T1583" i="47"/>
  <c r="I1585" i="47"/>
  <c r="I1587" i="47"/>
  <c r="I1589" i="47"/>
  <c r="I1591" i="47"/>
  <c r="I1593" i="47"/>
  <c r="I1595" i="47"/>
  <c r="I1597" i="47"/>
  <c r="I1599" i="47"/>
  <c r="I1601" i="47"/>
  <c r="I1603" i="47"/>
  <c r="X1610" i="47"/>
  <c r="P1610" i="47"/>
  <c r="G1610" i="47"/>
  <c r="W1610" i="47"/>
  <c r="M1610" i="47"/>
  <c r="D1610" i="47"/>
  <c r="K1610" i="47"/>
  <c r="V1610" i="47"/>
  <c r="X1611" i="47"/>
  <c r="P1611" i="47"/>
  <c r="G1611" i="47"/>
  <c r="S1611" i="47"/>
  <c r="I1611" i="47"/>
  <c r="K1611" i="47"/>
  <c r="V1611" i="47"/>
  <c r="J1612" i="47"/>
  <c r="J1613" i="47"/>
  <c r="I1614" i="47"/>
  <c r="T1614" i="47"/>
  <c r="H1615" i="47"/>
  <c r="T1615" i="47"/>
  <c r="F1618" i="47"/>
  <c r="R1618" i="47"/>
  <c r="E1619" i="47"/>
  <c r="Q1619" i="47"/>
  <c r="C1622" i="47"/>
  <c r="N1622" i="47"/>
  <c r="F1624" i="47"/>
  <c r="S1624" i="47"/>
  <c r="K1625" i="47"/>
  <c r="Q1629" i="47"/>
  <c r="H1629" i="47"/>
  <c r="U1629" i="47"/>
  <c r="K1629" i="47"/>
  <c r="B1629" i="47"/>
  <c r="V1629" i="47"/>
  <c r="J1629" i="47"/>
  <c r="P1629" i="47"/>
  <c r="D1629" i="47"/>
  <c r="N1629" i="47"/>
  <c r="K1630" i="47"/>
  <c r="X1630" i="47"/>
  <c r="Q1632" i="47"/>
  <c r="H1632" i="47"/>
  <c r="P1632" i="47"/>
  <c r="F1632" i="47"/>
  <c r="T1632" i="47"/>
  <c r="I1632" i="47"/>
  <c r="N1632" i="47"/>
  <c r="C1632" i="47"/>
  <c r="M1632" i="47"/>
  <c r="D1637" i="47"/>
  <c r="S1637" i="47"/>
  <c r="I1639" i="47"/>
  <c r="W1639" i="47"/>
  <c r="D1640" i="47"/>
  <c r="S1640" i="47"/>
  <c r="D1648" i="47"/>
  <c r="X1648" i="47"/>
  <c r="J1649" i="47"/>
  <c r="P1657" i="47"/>
  <c r="X1585" i="47"/>
  <c r="P1585" i="47"/>
  <c r="G1585" i="47"/>
  <c r="J1585" i="47"/>
  <c r="T1585" i="47"/>
  <c r="X1587" i="47"/>
  <c r="P1587" i="47"/>
  <c r="G1587" i="47"/>
  <c r="J1587" i="47"/>
  <c r="T1587" i="47"/>
  <c r="X1589" i="47"/>
  <c r="P1589" i="47"/>
  <c r="G1589" i="47"/>
  <c r="J1589" i="47"/>
  <c r="T1589" i="47"/>
  <c r="X1591" i="47"/>
  <c r="P1591" i="47"/>
  <c r="G1591" i="47"/>
  <c r="J1591" i="47"/>
  <c r="T1591" i="47"/>
  <c r="X1593" i="47"/>
  <c r="P1593" i="47"/>
  <c r="G1593" i="47"/>
  <c r="J1593" i="47"/>
  <c r="T1593" i="47"/>
  <c r="X1595" i="47"/>
  <c r="P1595" i="47"/>
  <c r="G1595" i="47"/>
  <c r="J1595" i="47"/>
  <c r="T1595" i="47"/>
  <c r="X1597" i="47"/>
  <c r="P1597" i="47"/>
  <c r="G1597" i="47"/>
  <c r="J1597" i="47"/>
  <c r="T1597" i="47"/>
  <c r="X1599" i="47"/>
  <c r="P1599" i="47"/>
  <c r="G1599" i="47"/>
  <c r="J1599" i="47"/>
  <c r="T1599" i="47"/>
  <c r="X1601" i="47"/>
  <c r="P1601" i="47"/>
  <c r="G1601" i="47"/>
  <c r="J1601" i="47"/>
  <c r="T1601" i="47"/>
  <c r="X1603" i="47"/>
  <c r="P1603" i="47"/>
  <c r="G1603" i="47"/>
  <c r="J1603" i="47"/>
  <c r="T1603" i="47"/>
  <c r="X1612" i="47"/>
  <c r="P1612" i="47"/>
  <c r="G1612" i="47"/>
  <c r="W1612" i="47"/>
  <c r="M1612" i="47"/>
  <c r="D1612" i="47"/>
  <c r="K1612" i="47"/>
  <c r="V1612" i="47"/>
  <c r="X1613" i="47"/>
  <c r="P1613" i="47"/>
  <c r="G1613" i="47"/>
  <c r="S1613" i="47"/>
  <c r="I1613" i="47"/>
  <c r="K1613" i="47"/>
  <c r="V1613" i="47"/>
  <c r="J1614" i="47"/>
  <c r="J1615" i="47"/>
  <c r="H1618" i="47"/>
  <c r="S1618" i="47"/>
  <c r="F1619" i="47"/>
  <c r="R1619" i="47"/>
  <c r="E1622" i="47"/>
  <c r="Q1622" i="47"/>
  <c r="G1624" i="47"/>
  <c r="T1624" i="47"/>
  <c r="Q1625" i="47"/>
  <c r="H1625" i="47"/>
  <c r="S1625" i="47"/>
  <c r="I1625" i="47"/>
  <c r="U1625" i="47"/>
  <c r="J1625" i="47"/>
  <c r="L1625" i="47"/>
  <c r="X1625" i="47"/>
  <c r="B1632" i="47"/>
  <c r="R1632" i="47"/>
  <c r="Q1635" i="47"/>
  <c r="H1635" i="47"/>
  <c r="U1635" i="47"/>
  <c r="K1635" i="47"/>
  <c r="B1635" i="47"/>
  <c r="R1635" i="47"/>
  <c r="F1635" i="47"/>
  <c r="N1635" i="47"/>
  <c r="C1635" i="47"/>
  <c r="P1635" i="47"/>
  <c r="F1637" i="47"/>
  <c r="T1637" i="47"/>
  <c r="Q1638" i="47"/>
  <c r="H1638" i="47"/>
  <c r="P1638" i="47"/>
  <c r="F1638" i="47"/>
  <c r="N1638" i="47"/>
  <c r="D1638" i="47"/>
  <c r="M1638" i="47"/>
  <c r="B1638" i="47"/>
  <c r="R1638" i="47"/>
  <c r="J1639" i="47"/>
  <c r="X1639" i="47"/>
  <c r="E1640" i="47"/>
  <c r="T1640" i="47"/>
  <c r="Q1645" i="47"/>
  <c r="H1645" i="47"/>
  <c r="U1645" i="47"/>
  <c r="K1645" i="47"/>
  <c r="B1645" i="47"/>
  <c r="V1645" i="47"/>
  <c r="J1645" i="47"/>
  <c r="T1645" i="47"/>
  <c r="G1645" i="47"/>
  <c r="N1645" i="47"/>
  <c r="C1645" i="47"/>
  <c r="R1645" i="47"/>
  <c r="Q1647" i="47"/>
  <c r="H1647" i="47"/>
  <c r="U1647" i="47"/>
  <c r="K1647" i="47"/>
  <c r="B1647" i="47"/>
  <c r="T1647" i="47"/>
  <c r="I1647" i="47"/>
  <c r="S1647" i="47"/>
  <c r="F1647" i="47"/>
  <c r="P1647" i="47"/>
  <c r="D1647" i="47"/>
  <c r="W1647" i="47"/>
  <c r="J1647" i="47"/>
  <c r="V1647" i="47"/>
  <c r="E1648" i="47"/>
  <c r="M1649" i="47"/>
  <c r="Q1650" i="47"/>
  <c r="H1650" i="47"/>
  <c r="P1650" i="47"/>
  <c r="F1650" i="47"/>
  <c r="S1650" i="47"/>
  <c r="G1650" i="47"/>
  <c r="T1650" i="47"/>
  <c r="E1650" i="47"/>
  <c r="N1650" i="47"/>
  <c r="C1650" i="47"/>
  <c r="V1650" i="47"/>
  <c r="J1650" i="47"/>
  <c r="U1650" i="47"/>
  <c r="Q1652" i="47"/>
  <c r="H1652" i="47"/>
  <c r="P1652" i="47"/>
  <c r="F1652" i="47"/>
  <c r="R1652" i="47"/>
  <c r="E1652" i="47"/>
  <c r="M1652" i="47"/>
  <c r="B1652" i="47"/>
  <c r="W1652" i="47"/>
  <c r="K1652" i="47"/>
  <c r="S1652" i="47"/>
  <c r="D1652" i="47"/>
  <c r="U1652" i="47"/>
  <c r="X1614" i="47"/>
  <c r="P1614" i="47"/>
  <c r="G1614" i="47"/>
  <c r="W1614" i="47"/>
  <c r="M1614" i="47"/>
  <c r="D1614" i="47"/>
  <c r="K1614" i="47"/>
  <c r="V1614" i="47"/>
  <c r="X1615" i="47"/>
  <c r="P1615" i="47"/>
  <c r="G1615" i="47"/>
  <c r="S1615" i="47"/>
  <c r="I1615" i="47"/>
  <c r="K1615" i="47"/>
  <c r="V1615" i="47"/>
  <c r="I1618" i="47"/>
  <c r="T1618" i="47"/>
  <c r="H1619" i="47"/>
  <c r="T1619" i="47"/>
  <c r="F1622" i="47"/>
  <c r="R1622" i="47"/>
  <c r="I1624" i="47"/>
  <c r="V1624" i="47"/>
  <c r="Q1630" i="47"/>
  <c r="H1630" i="47"/>
  <c r="P1630" i="47"/>
  <c r="F1630" i="47"/>
  <c r="U1630" i="47"/>
  <c r="J1630" i="47"/>
  <c r="T1630" i="47"/>
  <c r="G1630" i="47"/>
  <c r="M1630" i="47"/>
  <c r="G1637" i="47"/>
  <c r="V1637" i="47"/>
  <c r="L1639" i="47"/>
  <c r="G1640" i="47"/>
  <c r="U1640" i="47"/>
  <c r="J1648" i="47"/>
  <c r="P1649" i="47"/>
  <c r="Q1657" i="47"/>
  <c r="H1657" i="47"/>
  <c r="U1657" i="47"/>
  <c r="K1657" i="47"/>
  <c r="B1657" i="47"/>
  <c r="X1657" i="47"/>
  <c r="M1657" i="47"/>
  <c r="C1657" i="47"/>
  <c r="V1657" i="47"/>
  <c r="I1657" i="47"/>
  <c r="S1657" i="47"/>
  <c r="F1657" i="47"/>
  <c r="L1657" i="47"/>
  <c r="T1657" i="47"/>
  <c r="C1585" i="47"/>
  <c r="L1585" i="47"/>
  <c r="V1585" i="47"/>
  <c r="C1587" i="47"/>
  <c r="L1587" i="47"/>
  <c r="V1587" i="47"/>
  <c r="C1589" i="47"/>
  <c r="L1589" i="47"/>
  <c r="V1589" i="47"/>
  <c r="C1591" i="47"/>
  <c r="L1591" i="47"/>
  <c r="V1591" i="47"/>
  <c r="C1593" i="47"/>
  <c r="L1593" i="47"/>
  <c r="V1593" i="47"/>
  <c r="C1595" i="47"/>
  <c r="L1595" i="47"/>
  <c r="V1595" i="47"/>
  <c r="C1597" i="47"/>
  <c r="L1597" i="47"/>
  <c r="V1597" i="47"/>
  <c r="C1599" i="47"/>
  <c r="L1599" i="47"/>
  <c r="V1599" i="47"/>
  <c r="C1601" i="47"/>
  <c r="L1601" i="47"/>
  <c r="V1601" i="47"/>
  <c r="C1603" i="47"/>
  <c r="L1603" i="47"/>
  <c r="V1603" i="47"/>
  <c r="E1610" i="47"/>
  <c r="Q1610" i="47"/>
  <c r="D1611" i="47"/>
  <c r="N1611" i="47"/>
  <c r="C1612" i="47"/>
  <c r="N1612" i="47"/>
  <c r="C1613" i="47"/>
  <c r="M1613" i="47"/>
  <c r="B1614" i="47"/>
  <c r="L1614" i="47"/>
  <c r="B1615" i="47"/>
  <c r="L1615" i="47"/>
  <c r="W1615" i="47"/>
  <c r="X1616" i="47"/>
  <c r="P1616" i="47"/>
  <c r="G1616" i="47"/>
  <c r="W1616" i="47"/>
  <c r="M1616" i="47"/>
  <c r="D1616" i="47"/>
  <c r="K1616" i="47"/>
  <c r="V1616" i="47"/>
  <c r="X1617" i="47"/>
  <c r="P1617" i="47"/>
  <c r="G1617" i="47"/>
  <c r="S1617" i="47"/>
  <c r="I1617" i="47"/>
  <c r="K1617" i="47"/>
  <c r="V1617" i="47"/>
  <c r="J1618" i="47"/>
  <c r="J1619" i="47"/>
  <c r="H1622" i="47"/>
  <c r="S1622" i="47"/>
  <c r="K1624" i="47"/>
  <c r="C1625" i="47"/>
  <c r="N1625" i="47"/>
  <c r="F1626" i="47"/>
  <c r="S1626" i="47"/>
  <c r="F1629" i="47"/>
  <c r="T1629" i="47"/>
  <c r="B1630" i="47"/>
  <c r="N1630" i="47"/>
  <c r="E1632" i="47"/>
  <c r="U1632" i="47"/>
  <c r="Q1633" i="47"/>
  <c r="H1633" i="47"/>
  <c r="U1633" i="47"/>
  <c r="K1633" i="47"/>
  <c r="B1633" i="47"/>
  <c r="S1633" i="47"/>
  <c r="G1633" i="47"/>
  <c r="T1633" i="47"/>
  <c r="F1633" i="47"/>
  <c r="N1633" i="47"/>
  <c r="E1635" i="47"/>
  <c r="T1635" i="47"/>
  <c r="Q1636" i="47"/>
  <c r="H1636" i="47"/>
  <c r="P1636" i="47"/>
  <c r="F1636" i="47"/>
  <c r="R1636" i="47"/>
  <c r="E1636" i="47"/>
  <c r="T1636" i="47"/>
  <c r="G1636" i="47"/>
  <c r="M1636" i="47"/>
  <c r="I1637" i="47"/>
  <c r="X1637" i="47"/>
  <c r="E1638" i="47"/>
  <c r="T1638" i="47"/>
  <c r="I1640" i="47"/>
  <c r="W1640" i="47"/>
  <c r="E1645" i="47"/>
  <c r="W1645" i="47"/>
  <c r="E1647" i="47"/>
  <c r="L1648" i="47"/>
  <c r="D1650" i="47"/>
  <c r="X1650" i="47"/>
  <c r="G1652" i="47"/>
  <c r="X1652" i="47"/>
  <c r="D1657" i="47"/>
  <c r="W1657" i="47"/>
  <c r="X1618" i="47"/>
  <c r="P1618" i="47"/>
  <c r="G1618" i="47"/>
  <c r="W1618" i="47"/>
  <c r="M1618" i="47"/>
  <c r="D1618" i="47"/>
  <c r="K1618" i="47"/>
  <c r="V1618" i="47"/>
  <c r="X1619" i="47"/>
  <c r="P1619" i="47"/>
  <c r="G1619" i="47"/>
  <c r="S1619" i="47"/>
  <c r="I1619" i="47"/>
  <c r="K1619" i="47"/>
  <c r="V1619" i="47"/>
  <c r="I1622" i="47"/>
  <c r="T1622" i="47"/>
  <c r="Q1624" i="47"/>
  <c r="H1624" i="47"/>
  <c r="W1624" i="47"/>
  <c r="M1624" i="47"/>
  <c r="D1624" i="47"/>
  <c r="U1624" i="47"/>
  <c r="J1624" i="47"/>
  <c r="L1624" i="47"/>
  <c r="Q1639" i="47"/>
  <c r="H1639" i="47"/>
  <c r="U1639" i="47"/>
  <c r="K1639" i="47"/>
  <c r="B1639" i="47"/>
  <c r="N1639" i="47"/>
  <c r="D1639" i="47"/>
  <c r="S1639" i="47"/>
  <c r="F1639" i="47"/>
  <c r="P1639" i="47"/>
  <c r="Q1649" i="47"/>
  <c r="H1649" i="47"/>
  <c r="U1649" i="47"/>
  <c r="K1649" i="47"/>
  <c r="B1649" i="47"/>
  <c r="S1649" i="47"/>
  <c r="G1649" i="47"/>
  <c r="N1649" i="47"/>
  <c r="C1649" i="47"/>
  <c r="X1649" i="47"/>
  <c r="L1649" i="47"/>
  <c r="R1649" i="47"/>
  <c r="E1649" i="47"/>
  <c r="V1649" i="47"/>
  <c r="I1278" i="47"/>
  <c r="I1279" i="47"/>
  <c r="I1280" i="47"/>
  <c r="I1281" i="47"/>
  <c r="I1282" i="47"/>
  <c r="I1283" i="47"/>
  <c r="I1284" i="47"/>
  <c r="I1285" i="47"/>
  <c r="I1286" i="47"/>
  <c r="I1287" i="47"/>
  <c r="I1288" i="47"/>
  <c r="I1289" i="47"/>
  <c r="I1290" i="47"/>
  <c r="I1291" i="47"/>
  <c r="I1292" i="47"/>
  <c r="I1293" i="47"/>
  <c r="I1294" i="47"/>
  <c r="I1295" i="47"/>
  <c r="I1296" i="47"/>
  <c r="I1297" i="47"/>
  <c r="I1298" i="47"/>
  <c r="I1299" i="47"/>
  <c r="I1300" i="47"/>
  <c r="I1301" i="47"/>
  <c r="I1302" i="47"/>
  <c r="I1303" i="47"/>
  <c r="I1304" i="47"/>
  <c r="I1305" i="47"/>
  <c r="I1306" i="47"/>
  <c r="I1307" i="47"/>
  <c r="I1308" i="47"/>
  <c r="I1309" i="47"/>
  <c r="I1310" i="47"/>
  <c r="I1311" i="47"/>
  <c r="I1312" i="47"/>
  <c r="I1313" i="47"/>
  <c r="I1314" i="47"/>
  <c r="I1315" i="47"/>
  <c r="I1316" i="47"/>
  <c r="I1317" i="47"/>
  <c r="I1318" i="47"/>
  <c r="I1319" i="47"/>
  <c r="I1320" i="47"/>
  <c r="I1321" i="47"/>
  <c r="I1322" i="47"/>
  <c r="I1323" i="47"/>
  <c r="I1324" i="47"/>
  <c r="I1325" i="47"/>
  <c r="I1326" i="47"/>
  <c r="I1327" i="47"/>
  <c r="I1328" i="47"/>
  <c r="I1329" i="47"/>
  <c r="I1330" i="47"/>
  <c r="I1331" i="47"/>
  <c r="I1332" i="47"/>
  <c r="I1333" i="47"/>
  <c r="I1334" i="47"/>
  <c r="I1335" i="47"/>
  <c r="I1336" i="47"/>
  <c r="I1337" i="47"/>
  <c r="I1338" i="47"/>
  <c r="I1339" i="47"/>
  <c r="I1340" i="47"/>
  <c r="I1341" i="47"/>
  <c r="I1342" i="47"/>
  <c r="I1343" i="47"/>
  <c r="I1344" i="47"/>
  <c r="I1345" i="47"/>
  <c r="I1346" i="47"/>
  <c r="I1347" i="47"/>
  <c r="I1348" i="47"/>
  <c r="I1349" i="47"/>
  <c r="I1350" i="47"/>
  <c r="I1351" i="47"/>
  <c r="I1352" i="47"/>
  <c r="I1353" i="47"/>
  <c r="I1354" i="47"/>
  <c r="I1355" i="47"/>
  <c r="I1356" i="47"/>
  <c r="I1357" i="47"/>
  <c r="I1358" i="47"/>
  <c r="I1359" i="47"/>
  <c r="I1360" i="47"/>
  <c r="I1361" i="47"/>
  <c r="I1362" i="47"/>
  <c r="I1363" i="47"/>
  <c r="I1364" i="47"/>
  <c r="I1365" i="47"/>
  <c r="I1366" i="47"/>
  <c r="I1367" i="47"/>
  <c r="I1368" i="47"/>
  <c r="I1369" i="47"/>
  <c r="I1370" i="47"/>
  <c r="I1371" i="47"/>
  <c r="I1372" i="47"/>
  <c r="I1373" i="47"/>
  <c r="I1374" i="47"/>
  <c r="I1375" i="47"/>
  <c r="I1376" i="47"/>
  <c r="I1377" i="47"/>
  <c r="I1378" i="47"/>
  <c r="I1379" i="47"/>
  <c r="I1380" i="47"/>
  <c r="I1381" i="47"/>
  <c r="I1382" i="47"/>
  <c r="I1383" i="47"/>
  <c r="I1384" i="47"/>
  <c r="I1385" i="47"/>
  <c r="I1386" i="47"/>
  <c r="I1387" i="47"/>
  <c r="I1388" i="47"/>
  <c r="I1389" i="47"/>
  <c r="I1390" i="47"/>
  <c r="I1391" i="47"/>
  <c r="I1392" i="47"/>
  <c r="I1393" i="47"/>
  <c r="I1394" i="47"/>
  <c r="I1395" i="47"/>
  <c r="I1396" i="47"/>
  <c r="I1397" i="47"/>
  <c r="I1398" i="47"/>
  <c r="I1399" i="47"/>
  <c r="I1400" i="47"/>
  <c r="I1401" i="47"/>
  <c r="I1402" i="47"/>
  <c r="I1403" i="47"/>
  <c r="I1404" i="47"/>
  <c r="I1405" i="47"/>
  <c r="I1406" i="47"/>
  <c r="I1407" i="47"/>
  <c r="I1408" i="47"/>
  <c r="I1409" i="47"/>
  <c r="I1410" i="47"/>
  <c r="I1411" i="47"/>
  <c r="I1412" i="47"/>
  <c r="I1413" i="47"/>
  <c r="I1414" i="47"/>
  <c r="I1415" i="47"/>
  <c r="I1416" i="47"/>
  <c r="I1417" i="47"/>
  <c r="I1418" i="47"/>
  <c r="I1419" i="47"/>
  <c r="I1420" i="47"/>
  <c r="I1421" i="47"/>
  <c r="I1422" i="47"/>
  <c r="I1423" i="47"/>
  <c r="I1424" i="47"/>
  <c r="I1425" i="47"/>
  <c r="I1426" i="47"/>
  <c r="I1427" i="47"/>
  <c r="I1428" i="47"/>
  <c r="I1429" i="47"/>
  <c r="I1430" i="47"/>
  <c r="I1431" i="47"/>
  <c r="I1432" i="47"/>
  <c r="I1433" i="47"/>
  <c r="I1434" i="47"/>
  <c r="I1435" i="47"/>
  <c r="I1436" i="47"/>
  <c r="I1437" i="47"/>
  <c r="I1438" i="47"/>
  <c r="I1439" i="47"/>
  <c r="I1440" i="47"/>
  <c r="I1441" i="47"/>
  <c r="I1442" i="47"/>
  <c r="I1443" i="47"/>
  <c r="I1444" i="47"/>
  <c r="I1445" i="47"/>
  <c r="I1446" i="47"/>
  <c r="I1447" i="47"/>
  <c r="I1448" i="47"/>
  <c r="I1449" i="47"/>
  <c r="I1450" i="47"/>
  <c r="I1451" i="47"/>
  <c r="I1452" i="47"/>
  <c r="I1453" i="47"/>
  <c r="I1454" i="47"/>
  <c r="I1455" i="47"/>
  <c r="I1456" i="47"/>
  <c r="I1457" i="47"/>
  <c r="I1458" i="47"/>
  <c r="I1459" i="47"/>
  <c r="I1460" i="47"/>
  <c r="I1461" i="47"/>
  <c r="I1462" i="47"/>
  <c r="I1463" i="47"/>
  <c r="I1464" i="47"/>
  <c r="I1465" i="47"/>
  <c r="I1466" i="47"/>
  <c r="I1467" i="47"/>
  <c r="I1468" i="47"/>
  <c r="I1469" i="47"/>
  <c r="I1470" i="47"/>
  <c r="I1471" i="47"/>
  <c r="I1472" i="47"/>
  <c r="I1473" i="47"/>
  <c r="I1474" i="47"/>
  <c r="I1475" i="47"/>
  <c r="I1476" i="47"/>
  <c r="I1477" i="47"/>
  <c r="I1478" i="47"/>
  <c r="I1479" i="47"/>
  <c r="I1480" i="47"/>
  <c r="I1481" i="47"/>
  <c r="I1482" i="47"/>
  <c r="I1483" i="47"/>
  <c r="I1484" i="47"/>
  <c r="I1485" i="47"/>
  <c r="I1486" i="47"/>
  <c r="I1487" i="47"/>
  <c r="I1488" i="47"/>
  <c r="I1489" i="47"/>
  <c r="I1490" i="47"/>
  <c r="I1491" i="47"/>
  <c r="I1492" i="47"/>
  <c r="I1493" i="47"/>
  <c r="I1494" i="47"/>
  <c r="I1495" i="47"/>
  <c r="I1496" i="47"/>
  <c r="I1497" i="47"/>
  <c r="X1498" i="47"/>
  <c r="P1498" i="47"/>
  <c r="G1498" i="47"/>
  <c r="J1498" i="47"/>
  <c r="T1498" i="47"/>
  <c r="X1500" i="47"/>
  <c r="P1500" i="47"/>
  <c r="G1500" i="47"/>
  <c r="J1500" i="47"/>
  <c r="T1500" i="47"/>
  <c r="X1502" i="47"/>
  <c r="P1502" i="47"/>
  <c r="G1502" i="47"/>
  <c r="J1502" i="47"/>
  <c r="T1502" i="47"/>
  <c r="X1504" i="47"/>
  <c r="P1504" i="47"/>
  <c r="G1504" i="47"/>
  <c r="J1504" i="47"/>
  <c r="T1504" i="47"/>
  <c r="X1506" i="47"/>
  <c r="P1506" i="47"/>
  <c r="G1506" i="47"/>
  <c r="J1506" i="47"/>
  <c r="T1506" i="47"/>
  <c r="X1508" i="47"/>
  <c r="P1508" i="47"/>
  <c r="G1508" i="47"/>
  <c r="J1508" i="47"/>
  <c r="T1508" i="47"/>
  <c r="X1510" i="47"/>
  <c r="P1510" i="47"/>
  <c r="G1510" i="47"/>
  <c r="J1510" i="47"/>
  <c r="T1510" i="47"/>
  <c r="X1512" i="47"/>
  <c r="P1512" i="47"/>
  <c r="G1512" i="47"/>
  <c r="J1512" i="47"/>
  <c r="T1512" i="47"/>
  <c r="X1514" i="47"/>
  <c r="P1514" i="47"/>
  <c r="G1514" i="47"/>
  <c r="J1514" i="47"/>
  <c r="T1514" i="47"/>
  <c r="X1516" i="47"/>
  <c r="P1516" i="47"/>
  <c r="G1516" i="47"/>
  <c r="J1516" i="47"/>
  <c r="T1516" i="47"/>
  <c r="X1518" i="47"/>
  <c r="P1518" i="47"/>
  <c r="G1518" i="47"/>
  <c r="J1518" i="47"/>
  <c r="T1518" i="47"/>
  <c r="X1520" i="47"/>
  <c r="P1520" i="47"/>
  <c r="G1520" i="47"/>
  <c r="J1520" i="47"/>
  <c r="T1520" i="47"/>
  <c r="X1522" i="47"/>
  <c r="P1522" i="47"/>
  <c r="G1522" i="47"/>
  <c r="J1522" i="47"/>
  <c r="T1522" i="47"/>
  <c r="X1524" i="47"/>
  <c r="P1524" i="47"/>
  <c r="G1524" i="47"/>
  <c r="J1524" i="47"/>
  <c r="T1524" i="47"/>
  <c r="X1526" i="47"/>
  <c r="P1526" i="47"/>
  <c r="G1526" i="47"/>
  <c r="J1526" i="47"/>
  <c r="T1526" i="47"/>
  <c r="X1528" i="47"/>
  <c r="P1528" i="47"/>
  <c r="G1528" i="47"/>
  <c r="J1528" i="47"/>
  <c r="T1528" i="47"/>
  <c r="X1530" i="47"/>
  <c r="P1530" i="47"/>
  <c r="G1530" i="47"/>
  <c r="J1530" i="47"/>
  <c r="T1530" i="47"/>
  <c r="X1532" i="47"/>
  <c r="P1532" i="47"/>
  <c r="G1532" i="47"/>
  <c r="J1532" i="47"/>
  <c r="T1532" i="47"/>
  <c r="X1534" i="47"/>
  <c r="P1534" i="47"/>
  <c r="G1534" i="47"/>
  <c r="J1534" i="47"/>
  <c r="T1534" i="47"/>
  <c r="X1536" i="47"/>
  <c r="P1536" i="47"/>
  <c r="G1536" i="47"/>
  <c r="J1536" i="47"/>
  <c r="T1536" i="47"/>
  <c r="X1538" i="47"/>
  <c r="P1538" i="47"/>
  <c r="G1538" i="47"/>
  <c r="J1538" i="47"/>
  <c r="T1538" i="47"/>
  <c r="X1540" i="47"/>
  <c r="P1540" i="47"/>
  <c r="G1540" i="47"/>
  <c r="J1540" i="47"/>
  <c r="T1540" i="47"/>
  <c r="X1542" i="47"/>
  <c r="P1542" i="47"/>
  <c r="G1542" i="47"/>
  <c r="J1542" i="47"/>
  <c r="T1542" i="47"/>
  <c r="X1544" i="47"/>
  <c r="P1544" i="47"/>
  <c r="G1544" i="47"/>
  <c r="J1544" i="47"/>
  <c r="T1544" i="47"/>
  <c r="X1546" i="47"/>
  <c r="P1546" i="47"/>
  <c r="G1546" i="47"/>
  <c r="J1546" i="47"/>
  <c r="T1546" i="47"/>
  <c r="X1548" i="47"/>
  <c r="P1548" i="47"/>
  <c r="G1548" i="47"/>
  <c r="J1548" i="47"/>
  <c r="T1548" i="47"/>
  <c r="X1550" i="47"/>
  <c r="P1550" i="47"/>
  <c r="G1550" i="47"/>
  <c r="J1550" i="47"/>
  <c r="T1550" i="47"/>
  <c r="X1552" i="47"/>
  <c r="P1552" i="47"/>
  <c r="G1552" i="47"/>
  <c r="J1552" i="47"/>
  <c r="T1552" i="47"/>
  <c r="X1554" i="47"/>
  <c r="P1554" i="47"/>
  <c r="G1554" i="47"/>
  <c r="J1554" i="47"/>
  <c r="T1554" i="47"/>
  <c r="X1556" i="47"/>
  <c r="P1556" i="47"/>
  <c r="G1556" i="47"/>
  <c r="J1556" i="47"/>
  <c r="T1556" i="47"/>
  <c r="X1558" i="47"/>
  <c r="P1558" i="47"/>
  <c r="G1558" i="47"/>
  <c r="J1558" i="47"/>
  <c r="T1558" i="47"/>
  <c r="X1560" i="47"/>
  <c r="P1560" i="47"/>
  <c r="G1560" i="47"/>
  <c r="J1560" i="47"/>
  <c r="T1560" i="47"/>
  <c r="X1562" i="47"/>
  <c r="P1562" i="47"/>
  <c r="G1562" i="47"/>
  <c r="J1562" i="47"/>
  <c r="T1562" i="47"/>
  <c r="X1564" i="47"/>
  <c r="P1564" i="47"/>
  <c r="G1564" i="47"/>
  <c r="J1564" i="47"/>
  <c r="T1564" i="47"/>
  <c r="X1566" i="47"/>
  <c r="P1566" i="47"/>
  <c r="G1566" i="47"/>
  <c r="J1566" i="47"/>
  <c r="T1566" i="47"/>
  <c r="X1568" i="47"/>
  <c r="P1568" i="47"/>
  <c r="G1568" i="47"/>
  <c r="J1568" i="47"/>
  <c r="T1568" i="47"/>
  <c r="X1570" i="47"/>
  <c r="P1570" i="47"/>
  <c r="G1570" i="47"/>
  <c r="J1570" i="47"/>
  <c r="T1570" i="47"/>
  <c r="X1572" i="47"/>
  <c r="P1572" i="47"/>
  <c r="G1572" i="47"/>
  <c r="J1572" i="47"/>
  <c r="T1572" i="47"/>
  <c r="X1574" i="47"/>
  <c r="P1574" i="47"/>
  <c r="G1574" i="47"/>
  <c r="J1574" i="47"/>
  <c r="T1574" i="47"/>
  <c r="X1576" i="47"/>
  <c r="P1576" i="47"/>
  <c r="G1576" i="47"/>
  <c r="J1576" i="47"/>
  <c r="T1576" i="47"/>
  <c r="X1578" i="47"/>
  <c r="P1578" i="47"/>
  <c r="G1578" i="47"/>
  <c r="J1578" i="47"/>
  <c r="T1578" i="47"/>
  <c r="X1580" i="47"/>
  <c r="P1580" i="47"/>
  <c r="G1580" i="47"/>
  <c r="J1580" i="47"/>
  <c r="T1580" i="47"/>
  <c r="X1582" i="47"/>
  <c r="P1582" i="47"/>
  <c r="G1582" i="47"/>
  <c r="J1582" i="47"/>
  <c r="T1582" i="47"/>
  <c r="X1584" i="47"/>
  <c r="P1584" i="47"/>
  <c r="G1584" i="47"/>
  <c r="J1584" i="47"/>
  <c r="T1584" i="47"/>
  <c r="E1585" i="47"/>
  <c r="N1585" i="47"/>
  <c r="X1586" i="47"/>
  <c r="P1586" i="47"/>
  <c r="G1586" i="47"/>
  <c r="J1586" i="47"/>
  <c r="T1586" i="47"/>
  <c r="E1587" i="47"/>
  <c r="N1587" i="47"/>
  <c r="X1588" i="47"/>
  <c r="P1588" i="47"/>
  <c r="G1588" i="47"/>
  <c r="J1588" i="47"/>
  <c r="T1588" i="47"/>
  <c r="E1589" i="47"/>
  <c r="N1589" i="47"/>
  <c r="X1590" i="47"/>
  <c r="P1590" i="47"/>
  <c r="G1590" i="47"/>
  <c r="J1590" i="47"/>
  <c r="T1590" i="47"/>
  <c r="E1591" i="47"/>
  <c r="N1591" i="47"/>
  <c r="X1592" i="47"/>
  <c r="P1592" i="47"/>
  <c r="G1592" i="47"/>
  <c r="J1592" i="47"/>
  <c r="T1592" i="47"/>
  <c r="E1593" i="47"/>
  <c r="N1593" i="47"/>
  <c r="X1594" i="47"/>
  <c r="P1594" i="47"/>
  <c r="G1594" i="47"/>
  <c r="J1594" i="47"/>
  <c r="T1594" i="47"/>
  <c r="E1595" i="47"/>
  <c r="N1595" i="47"/>
  <c r="X1596" i="47"/>
  <c r="P1596" i="47"/>
  <c r="G1596" i="47"/>
  <c r="J1596" i="47"/>
  <c r="T1596" i="47"/>
  <c r="E1597" i="47"/>
  <c r="N1597" i="47"/>
  <c r="X1598" i="47"/>
  <c r="P1598" i="47"/>
  <c r="G1598" i="47"/>
  <c r="J1598" i="47"/>
  <c r="T1598" i="47"/>
  <c r="E1599" i="47"/>
  <c r="N1599" i="47"/>
  <c r="X1600" i="47"/>
  <c r="P1600" i="47"/>
  <c r="G1600" i="47"/>
  <c r="J1600" i="47"/>
  <c r="T1600" i="47"/>
  <c r="E1601" i="47"/>
  <c r="N1601" i="47"/>
  <c r="X1602" i="47"/>
  <c r="P1602" i="47"/>
  <c r="G1602" i="47"/>
  <c r="J1602" i="47"/>
  <c r="T1602" i="47"/>
  <c r="E1603" i="47"/>
  <c r="N1603" i="47"/>
  <c r="X1604" i="47"/>
  <c r="P1604" i="47"/>
  <c r="G1604" i="47"/>
  <c r="W1604" i="47"/>
  <c r="M1604" i="47"/>
  <c r="D1604" i="47"/>
  <c r="K1604" i="47"/>
  <c r="V1604" i="47"/>
  <c r="X1605" i="47"/>
  <c r="P1605" i="47"/>
  <c r="G1605" i="47"/>
  <c r="S1605" i="47"/>
  <c r="I1605" i="47"/>
  <c r="K1605" i="47"/>
  <c r="V1605" i="47"/>
  <c r="I1608" i="47"/>
  <c r="H1609" i="47"/>
  <c r="H1610" i="47"/>
  <c r="S1610" i="47"/>
  <c r="F1611" i="47"/>
  <c r="R1611" i="47"/>
  <c r="F1612" i="47"/>
  <c r="R1612" i="47"/>
  <c r="E1613" i="47"/>
  <c r="Q1613" i="47"/>
  <c r="E1614" i="47"/>
  <c r="Q1614" i="47"/>
  <c r="D1615" i="47"/>
  <c r="N1615" i="47"/>
  <c r="C1616" i="47"/>
  <c r="N1616" i="47"/>
  <c r="C1617" i="47"/>
  <c r="M1617" i="47"/>
  <c r="B1618" i="47"/>
  <c r="L1618" i="47"/>
  <c r="B1619" i="47"/>
  <c r="L1619" i="47"/>
  <c r="W1619" i="47"/>
  <c r="X1620" i="47"/>
  <c r="P1620" i="47"/>
  <c r="G1620" i="47"/>
  <c r="W1620" i="47"/>
  <c r="M1620" i="47"/>
  <c r="D1620" i="47"/>
  <c r="K1620" i="47"/>
  <c r="V1620" i="47"/>
  <c r="X1621" i="47"/>
  <c r="P1621" i="47"/>
  <c r="G1621" i="47"/>
  <c r="S1621" i="47"/>
  <c r="I1621" i="47"/>
  <c r="K1621" i="47"/>
  <c r="AN1621" i="47" s="1"/>
  <c r="V1621" i="47"/>
  <c r="J1622" i="47"/>
  <c r="B1624" i="47"/>
  <c r="N1624" i="47"/>
  <c r="E1625" i="47"/>
  <c r="R1625" i="47"/>
  <c r="J1626" i="47"/>
  <c r="I1629" i="47"/>
  <c r="X1629" i="47"/>
  <c r="D1630" i="47"/>
  <c r="S1630" i="47"/>
  <c r="Q1631" i="47"/>
  <c r="H1631" i="47"/>
  <c r="U1631" i="47"/>
  <c r="K1631" i="47"/>
  <c r="B1631" i="47"/>
  <c r="T1631" i="47"/>
  <c r="I1631" i="47"/>
  <c r="X1631" i="47"/>
  <c r="L1631" i="47"/>
  <c r="N1631" i="47"/>
  <c r="J1632" i="47"/>
  <c r="W1632" i="47"/>
  <c r="D1633" i="47"/>
  <c r="R1633" i="47"/>
  <c r="Q1634" i="47"/>
  <c r="H1634" i="47"/>
  <c r="P1634" i="47"/>
  <c r="F1634" i="47"/>
  <c r="S1634" i="47"/>
  <c r="G1634" i="47"/>
  <c r="W1634" i="47"/>
  <c r="K1634" i="47"/>
  <c r="M1634" i="47"/>
  <c r="I1635" i="47"/>
  <c r="W1635" i="47"/>
  <c r="C1636" i="47"/>
  <c r="S1636" i="47"/>
  <c r="I1638" i="47"/>
  <c r="V1638" i="47"/>
  <c r="C1639" i="47"/>
  <c r="R1639" i="47"/>
  <c r="Q1642" i="47"/>
  <c r="H1642" i="47"/>
  <c r="P1642" i="47"/>
  <c r="F1642" i="47"/>
  <c r="W1642" i="47"/>
  <c r="L1642" i="47"/>
  <c r="B1642" i="47"/>
  <c r="S1642" i="47"/>
  <c r="E1642" i="47"/>
  <c r="N1642" i="47"/>
  <c r="I1645" i="47"/>
  <c r="L1647" i="47"/>
  <c r="D1649" i="47"/>
  <c r="W1649" i="47"/>
  <c r="K1650" i="47"/>
  <c r="J1652" i="47"/>
  <c r="Q1656" i="47"/>
  <c r="H1656" i="47"/>
  <c r="P1656" i="47"/>
  <c r="F1656" i="47"/>
  <c r="X1656" i="47"/>
  <c r="M1656" i="47"/>
  <c r="C1656" i="47"/>
  <c r="S1656" i="47"/>
  <c r="E1656" i="47"/>
  <c r="N1656" i="47"/>
  <c r="B1656" i="47"/>
  <c r="U1656" i="47"/>
  <c r="I1656" i="47"/>
  <c r="V1656" i="47"/>
  <c r="G1657" i="47"/>
  <c r="C1618" i="47"/>
  <c r="N1618" i="47"/>
  <c r="C1619" i="47"/>
  <c r="M1619" i="47"/>
  <c r="X1622" i="47"/>
  <c r="P1622" i="47"/>
  <c r="G1622" i="47"/>
  <c r="W1622" i="47"/>
  <c r="M1622" i="47"/>
  <c r="D1622" i="47"/>
  <c r="K1622" i="47"/>
  <c r="V1622" i="47"/>
  <c r="C1624" i="47"/>
  <c r="P1624" i="47"/>
  <c r="Q1637" i="47"/>
  <c r="H1637" i="47"/>
  <c r="U1637" i="47"/>
  <c r="K1637" i="47"/>
  <c r="B1637" i="47"/>
  <c r="P1637" i="47"/>
  <c r="E1637" i="47"/>
  <c r="W1637" i="47"/>
  <c r="J1637" i="47"/>
  <c r="N1637" i="47"/>
  <c r="E1639" i="47"/>
  <c r="T1639" i="47"/>
  <c r="Q1640" i="47"/>
  <c r="H1640" i="47"/>
  <c r="P1640" i="47"/>
  <c r="F1640" i="47"/>
  <c r="X1640" i="47"/>
  <c r="M1640" i="47"/>
  <c r="C1640" i="47"/>
  <c r="V1640" i="47"/>
  <c r="J1640" i="47"/>
  <c r="N1640" i="47"/>
  <c r="Q1648" i="47"/>
  <c r="H1648" i="47"/>
  <c r="P1648" i="47"/>
  <c r="F1648" i="47"/>
  <c r="T1648" i="47"/>
  <c r="I1648" i="47"/>
  <c r="W1648" i="47"/>
  <c r="K1648" i="47"/>
  <c r="U1648" i="47"/>
  <c r="G1648" i="47"/>
  <c r="M1648" i="47"/>
  <c r="B1648" i="47"/>
  <c r="S1648" i="47"/>
  <c r="F1649" i="47"/>
  <c r="H1585" i="47"/>
  <c r="R1585" i="47"/>
  <c r="H1587" i="47"/>
  <c r="R1587" i="47"/>
  <c r="H1589" i="47"/>
  <c r="R1589" i="47"/>
  <c r="H1591" i="47"/>
  <c r="R1591" i="47"/>
  <c r="H1593" i="47"/>
  <c r="R1593" i="47"/>
  <c r="H1595" i="47"/>
  <c r="R1595" i="47"/>
  <c r="H1597" i="47"/>
  <c r="R1597" i="47"/>
  <c r="H1599" i="47"/>
  <c r="R1599" i="47"/>
  <c r="H1601" i="47"/>
  <c r="R1601" i="47"/>
  <c r="H1603" i="47"/>
  <c r="R1603" i="47"/>
  <c r="X1608" i="47"/>
  <c r="P1608" i="47"/>
  <c r="G1608" i="47"/>
  <c r="W1608" i="47"/>
  <c r="M1608" i="47"/>
  <c r="D1608" i="47"/>
  <c r="K1608" i="47"/>
  <c r="V1608" i="47"/>
  <c r="X1609" i="47"/>
  <c r="P1609" i="47"/>
  <c r="G1609" i="47"/>
  <c r="S1609" i="47"/>
  <c r="I1609" i="47"/>
  <c r="K1609" i="47"/>
  <c r="V1609" i="47"/>
  <c r="J1610" i="47"/>
  <c r="U1610" i="47"/>
  <c r="J1611" i="47"/>
  <c r="U1611" i="47"/>
  <c r="I1612" i="47"/>
  <c r="T1612" i="47"/>
  <c r="H1613" i="47"/>
  <c r="T1613" i="47"/>
  <c r="H1614" i="47"/>
  <c r="S1614" i="47"/>
  <c r="F1615" i="47"/>
  <c r="R1615" i="47"/>
  <c r="F1616" i="47"/>
  <c r="R1616" i="47"/>
  <c r="E1617" i="47"/>
  <c r="Q1617" i="47"/>
  <c r="E1618" i="47"/>
  <c r="Q1618" i="47"/>
  <c r="D1619" i="47"/>
  <c r="N1619" i="47"/>
  <c r="B1622" i="47"/>
  <c r="L1622" i="47"/>
  <c r="E1624" i="47"/>
  <c r="R1624" i="47"/>
  <c r="G1625" i="47"/>
  <c r="V1625" i="47"/>
  <c r="Q1626" i="47"/>
  <c r="H1626" i="47"/>
  <c r="W1626" i="47"/>
  <c r="M1626" i="47"/>
  <c r="D1626" i="47"/>
  <c r="T1626" i="47"/>
  <c r="I1626" i="47"/>
  <c r="L1626" i="47"/>
  <c r="M1629" i="47"/>
  <c r="I1630" i="47"/>
  <c r="W1630" i="47"/>
  <c r="L1632" i="47"/>
  <c r="I1633" i="47"/>
  <c r="W1633" i="47"/>
  <c r="L1635" i="47"/>
  <c r="AO1635" i="47" s="1"/>
  <c r="I1636" i="47"/>
  <c r="V1636" i="47"/>
  <c r="C1637" i="47"/>
  <c r="R1637" i="47"/>
  <c r="K1638" i="47"/>
  <c r="X1638" i="47"/>
  <c r="G1639" i="47"/>
  <c r="V1639" i="47"/>
  <c r="B1640" i="47"/>
  <c r="R1640" i="47"/>
  <c r="M1645" i="47"/>
  <c r="N1647" i="47"/>
  <c r="C1648" i="47"/>
  <c r="V1648" i="47"/>
  <c r="I1649" i="47"/>
  <c r="M1650" i="47"/>
  <c r="N1652" i="47"/>
  <c r="Q1653" i="47"/>
  <c r="H1653" i="47"/>
  <c r="U1653" i="47"/>
  <c r="K1653" i="47"/>
  <c r="B1653" i="47"/>
  <c r="P1653" i="47"/>
  <c r="E1653" i="47"/>
  <c r="S1653" i="47"/>
  <c r="F1653" i="47"/>
  <c r="N1653" i="47"/>
  <c r="C1653" i="47"/>
  <c r="V1653" i="47"/>
  <c r="I1653" i="47"/>
  <c r="W1653" i="47"/>
  <c r="G1656" i="47"/>
  <c r="AN1656" i="47" s="1"/>
  <c r="N1657" i="47"/>
  <c r="F1663" i="47"/>
  <c r="T1663" i="47"/>
  <c r="Q1623" i="47"/>
  <c r="H1623" i="47"/>
  <c r="S1623" i="47"/>
  <c r="I1623" i="47"/>
  <c r="K1623" i="47"/>
  <c r="V1623" i="47"/>
  <c r="Q1641" i="47"/>
  <c r="H1641" i="47"/>
  <c r="U1641" i="47"/>
  <c r="K1641" i="47"/>
  <c r="B1641" i="47"/>
  <c r="X1641" i="47"/>
  <c r="M1641" i="47"/>
  <c r="C1641" i="47"/>
  <c r="N1641" i="47"/>
  <c r="E1646" i="47"/>
  <c r="Q1651" i="47"/>
  <c r="H1651" i="47"/>
  <c r="U1651" i="47"/>
  <c r="K1651" i="47"/>
  <c r="B1651" i="47"/>
  <c r="R1651" i="47"/>
  <c r="F1651" i="47"/>
  <c r="M1651" i="47"/>
  <c r="Q1654" i="47"/>
  <c r="H1654" i="47"/>
  <c r="P1654" i="47"/>
  <c r="F1654" i="47"/>
  <c r="N1654" i="47"/>
  <c r="D1654" i="47"/>
  <c r="L1654" i="47"/>
  <c r="X1654" i="47"/>
  <c r="E1655" i="47"/>
  <c r="R1655" i="47"/>
  <c r="D1658" i="47"/>
  <c r="R1658" i="47"/>
  <c r="H1663" i="47"/>
  <c r="U1663" i="47"/>
  <c r="F1667" i="47"/>
  <c r="I1663" i="47"/>
  <c r="V1663" i="47"/>
  <c r="J1663" i="47"/>
  <c r="W1663" i="47"/>
  <c r="K1663" i="47"/>
  <c r="Q1646" i="47"/>
  <c r="H1646" i="47"/>
  <c r="P1646" i="47"/>
  <c r="F1646" i="47"/>
  <c r="U1646" i="47"/>
  <c r="J1646" i="47"/>
  <c r="L1646" i="47"/>
  <c r="X1646" i="47"/>
  <c r="J1655" i="47"/>
  <c r="J1658" i="47"/>
  <c r="X1669" i="47"/>
  <c r="P1669" i="47"/>
  <c r="G1669" i="47"/>
  <c r="N1669" i="47"/>
  <c r="E1669" i="47"/>
  <c r="R1669" i="47"/>
  <c r="F1669" i="47"/>
  <c r="Q1669" i="47"/>
  <c r="D1669" i="47"/>
  <c r="W1669" i="47"/>
  <c r="J1669" i="47"/>
  <c r="U1669" i="47"/>
  <c r="H1669" i="47"/>
  <c r="S1669" i="47"/>
  <c r="B1669" i="47"/>
  <c r="L1669" i="47"/>
  <c r="X1663" i="47"/>
  <c r="P1663" i="47"/>
  <c r="G1663" i="47"/>
  <c r="N1663" i="47"/>
  <c r="E1663" i="47"/>
  <c r="M1663" i="47"/>
  <c r="C1663" i="47"/>
  <c r="R1663" i="47"/>
  <c r="D1663" i="47"/>
  <c r="Q1663" i="47"/>
  <c r="Q1655" i="47"/>
  <c r="H1655" i="47"/>
  <c r="U1655" i="47"/>
  <c r="K1655" i="47"/>
  <c r="B1655" i="47"/>
  <c r="N1655" i="47"/>
  <c r="D1655" i="47"/>
  <c r="M1655" i="47"/>
  <c r="Q1658" i="47"/>
  <c r="H1658" i="47"/>
  <c r="P1658" i="47"/>
  <c r="F1658" i="47"/>
  <c r="W1658" i="47"/>
  <c r="L1658" i="47"/>
  <c r="B1658" i="47"/>
  <c r="M1658" i="47"/>
  <c r="B1663" i="47"/>
  <c r="S1663" i="47"/>
  <c r="X1667" i="47"/>
  <c r="P1667" i="47"/>
  <c r="G1667" i="47"/>
  <c r="N1667" i="47"/>
  <c r="E1667" i="47"/>
  <c r="T1667" i="47"/>
  <c r="I1667" i="47"/>
  <c r="S1667" i="47"/>
  <c r="H1667" i="47"/>
  <c r="L1667" i="47"/>
  <c r="W1667" i="47"/>
  <c r="J1667" i="47"/>
  <c r="U1667" i="47"/>
  <c r="D1667" i="47"/>
  <c r="Q1667" i="47"/>
  <c r="B1667" i="47"/>
  <c r="X1679" i="47"/>
  <c r="P1679" i="47"/>
  <c r="G1679" i="47"/>
  <c r="N1679" i="47"/>
  <c r="E1679" i="47"/>
  <c r="M1679" i="47"/>
  <c r="C1679" i="47"/>
  <c r="W1679" i="47"/>
  <c r="L1679" i="47"/>
  <c r="B1679" i="47"/>
  <c r="U1679" i="47"/>
  <c r="J1679" i="47"/>
  <c r="V1679" i="47"/>
  <c r="F1679" i="47"/>
  <c r="T1679" i="47"/>
  <c r="D1679" i="47"/>
  <c r="R1679" i="47"/>
  <c r="Q1679" i="47"/>
  <c r="K1679" i="47"/>
  <c r="I1679" i="47"/>
  <c r="H1679" i="47"/>
  <c r="J1671" i="47"/>
  <c r="I1677" i="47"/>
  <c r="C1685" i="47"/>
  <c r="X1687" i="47"/>
  <c r="P1687" i="47"/>
  <c r="G1687" i="47"/>
  <c r="N1687" i="47"/>
  <c r="E1687" i="47"/>
  <c r="Q1687" i="47"/>
  <c r="D1687" i="47"/>
  <c r="M1687" i="47"/>
  <c r="C1687" i="47"/>
  <c r="W1687" i="47"/>
  <c r="L1687" i="47"/>
  <c r="B1687" i="47"/>
  <c r="U1687" i="47"/>
  <c r="J1687" i="47"/>
  <c r="R1687" i="47"/>
  <c r="F1687" i="47"/>
  <c r="M1693" i="47"/>
  <c r="I1695" i="47"/>
  <c r="H1685" i="47"/>
  <c r="K1695" i="47"/>
  <c r="X1675" i="47"/>
  <c r="P1675" i="47"/>
  <c r="G1675" i="47"/>
  <c r="N1675" i="47"/>
  <c r="E1675" i="47"/>
  <c r="T1675" i="47"/>
  <c r="I1675" i="47"/>
  <c r="S1675" i="47"/>
  <c r="H1675" i="47"/>
  <c r="M1675" i="47"/>
  <c r="J1685" i="47"/>
  <c r="T1695" i="47"/>
  <c r="X1711" i="47"/>
  <c r="P1711" i="47"/>
  <c r="G1711" i="47"/>
  <c r="N1711" i="47"/>
  <c r="E1711" i="47"/>
  <c r="Q1711" i="47"/>
  <c r="D1711" i="47"/>
  <c r="M1711" i="47"/>
  <c r="C1711" i="47"/>
  <c r="W1711" i="47"/>
  <c r="L1711" i="47"/>
  <c r="B1711" i="47"/>
  <c r="U1711" i="47"/>
  <c r="J1711" i="47"/>
  <c r="T1711" i="47"/>
  <c r="I1711" i="47"/>
  <c r="S1711" i="47"/>
  <c r="H1711" i="47"/>
  <c r="R1711" i="47"/>
  <c r="F1711" i="47"/>
  <c r="X1671" i="47"/>
  <c r="P1671" i="47"/>
  <c r="G1671" i="47"/>
  <c r="N1671" i="47"/>
  <c r="E1671" i="47"/>
  <c r="M1671" i="47"/>
  <c r="C1671" i="47"/>
  <c r="W1671" i="47"/>
  <c r="L1671" i="47"/>
  <c r="B1671" i="47"/>
  <c r="R1671" i="47"/>
  <c r="B1675" i="47"/>
  <c r="Q1675" i="47"/>
  <c r="K1685" i="47"/>
  <c r="X1703" i="47"/>
  <c r="P1703" i="47"/>
  <c r="G1703" i="47"/>
  <c r="N1703" i="47"/>
  <c r="E1703" i="47"/>
  <c r="Q1703" i="47"/>
  <c r="D1703" i="47"/>
  <c r="M1703" i="47"/>
  <c r="C1703" i="47"/>
  <c r="W1703" i="47"/>
  <c r="L1703" i="47"/>
  <c r="B1703" i="47"/>
  <c r="U1703" i="47"/>
  <c r="J1703" i="47"/>
  <c r="T1703" i="47"/>
  <c r="I1703" i="47"/>
  <c r="S1703" i="47"/>
  <c r="H1703" i="47"/>
  <c r="R1703" i="47"/>
  <c r="F1703" i="47"/>
  <c r="D1671" i="47"/>
  <c r="S1671" i="47"/>
  <c r="C1675" i="47"/>
  <c r="R1675" i="47"/>
  <c r="X1677" i="47"/>
  <c r="P1677" i="47"/>
  <c r="G1677" i="47"/>
  <c r="N1677" i="47"/>
  <c r="E1677" i="47"/>
  <c r="R1677" i="47"/>
  <c r="F1677" i="47"/>
  <c r="Q1677" i="47"/>
  <c r="D1677" i="47"/>
  <c r="M1677" i="47"/>
  <c r="M1685" i="47"/>
  <c r="X1693" i="47"/>
  <c r="P1693" i="47"/>
  <c r="G1693" i="47"/>
  <c r="N1693" i="47"/>
  <c r="E1693" i="47"/>
  <c r="S1693" i="47"/>
  <c r="H1693" i="47"/>
  <c r="R1693" i="47"/>
  <c r="F1693" i="47"/>
  <c r="Q1693" i="47"/>
  <c r="D1693" i="47"/>
  <c r="W1693" i="47"/>
  <c r="L1693" i="47"/>
  <c r="B1693" i="47"/>
  <c r="U1693" i="47"/>
  <c r="J1693" i="47"/>
  <c r="T1693" i="47"/>
  <c r="I1693" i="47"/>
  <c r="Q1627" i="47"/>
  <c r="H1627" i="47"/>
  <c r="U1627" i="47"/>
  <c r="K1627" i="47"/>
  <c r="B1627" i="47"/>
  <c r="L1627" i="47"/>
  <c r="W1627" i="47"/>
  <c r="Q1628" i="47"/>
  <c r="H1628" i="47"/>
  <c r="P1628" i="47"/>
  <c r="F1628" i="47"/>
  <c r="K1628" i="47"/>
  <c r="V1628" i="47"/>
  <c r="Q1643" i="47"/>
  <c r="H1643" i="47"/>
  <c r="U1643" i="47"/>
  <c r="K1643" i="47"/>
  <c r="B1643" i="47"/>
  <c r="L1643" i="47"/>
  <c r="W1643" i="47"/>
  <c r="Q1644" i="47"/>
  <c r="H1644" i="47"/>
  <c r="P1644" i="47"/>
  <c r="F1644" i="47"/>
  <c r="K1644" i="47"/>
  <c r="V1644" i="47"/>
  <c r="Q1659" i="47"/>
  <c r="H1659" i="47"/>
  <c r="U1659" i="47"/>
  <c r="K1659" i="47"/>
  <c r="B1659" i="47"/>
  <c r="L1659" i="47"/>
  <c r="W1659" i="47"/>
  <c r="X1661" i="47"/>
  <c r="P1661" i="47"/>
  <c r="G1661" i="47"/>
  <c r="N1661" i="47"/>
  <c r="E1661" i="47"/>
  <c r="R1661" i="47"/>
  <c r="F1661" i="47"/>
  <c r="L1661" i="47"/>
  <c r="H1671" i="47"/>
  <c r="U1671" i="47"/>
  <c r="F1675" i="47"/>
  <c r="V1675" i="47"/>
  <c r="C1677" i="47"/>
  <c r="T1677" i="47"/>
  <c r="C1693" i="47"/>
  <c r="X1685" i="47"/>
  <c r="P1685" i="47"/>
  <c r="G1685" i="47"/>
  <c r="N1685" i="47"/>
  <c r="E1685" i="47"/>
  <c r="R1685" i="47"/>
  <c r="F1685" i="47"/>
  <c r="Q1685" i="47"/>
  <c r="D1685" i="47"/>
  <c r="W1685" i="47"/>
  <c r="L1685" i="47"/>
  <c r="B1685" i="47"/>
  <c r="T1685" i="47"/>
  <c r="I1685" i="47"/>
  <c r="V1685" i="47"/>
  <c r="K1693" i="47"/>
  <c r="X1695" i="47"/>
  <c r="P1695" i="47"/>
  <c r="G1695" i="47"/>
  <c r="N1695" i="47"/>
  <c r="E1695" i="47"/>
  <c r="Q1695" i="47"/>
  <c r="D1695" i="47"/>
  <c r="M1695" i="47"/>
  <c r="C1695" i="47"/>
  <c r="W1695" i="47"/>
  <c r="L1695" i="47"/>
  <c r="B1695" i="47"/>
  <c r="U1695" i="47"/>
  <c r="J1695" i="47"/>
  <c r="S1695" i="47"/>
  <c r="H1695" i="47"/>
  <c r="R1695" i="47"/>
  <c r="F1695" i="47"/>
  <c r="X1683" i="47"/>
  <c r="P1683" i="47"/>
  <c r="G1683" i="47"/>
  <c r="N1683" i="47"/>
  <c r="E1683" i="47"/>
  <c r="K1683" i="47"/>
  <c r="V1683" i="47"/>
  <c r="X1691" i="47"/>
  <c r="P1691" i="47"/>
  <c r="G1691" i="47"/>
  <c r="N1691" i="47"/>
  <c r="E1691" i="47"/>
  <c r="K1691" i="47"/>
  <c r="V1691" i="47"/>
  <c r="X1699" i="47"/>
  <c r="P1699" i="47"/>
  <c r="G1699" i="47"/>
  <c r="N1699" i="47"/>
  <c r="E1699" i="47"/>
  <c r="K1699" i="47"/>
  <c r="V1699" i="47"/>
  <c r="I1701" i="47"/>
  <c r="T1701" i="47"/>
  <c r="X1707" i="47"/>
  <c r="P1707" i="47"/>
  <c r="G1707" i="47"/>
  <c r="N1707" i="47"/>
  <c r="E1707" i="47"/>
  <c r="K1707" i="47"/>
  <c r="V1707" i="47"/>
  <c r="I1709" i="47"/>
  <c r="T1709" i="47"/>
  <c r="X1715" i="47"/>
  <c r="P1715" i="47"/>
  <c r="G1715" i="47"/>
  <c r="N1715" i="47"/>
  <c r="E1715" i="47"/>
  <c r="K1715" i="47"/>
  <c r="V1715" i="47"/>
  <c r="I1717" i="47"/>
  <c r="T1717" i="47"/>
  <c r="F1719" i="47"/>
  <c r="R1719" i="47"/>
  <c r="X1723" i="47"/>
  <c r="P1723" i="47"/>
  <c r="G1723" i="47"/>
  <c r="N1723" i="47"/>
  <c r="E1723" i="47"/>
  <c r="K1723" i="47"/>
  <c r="V1723" i="47"/>
  <c r="I1725" i="47"/>
  <c r="T1725" i="47"/>
  <c r="F1727" i="47"/>
  <c r="R1727" i="47"/>
  <c r="X1731" i="47"/>
  <c r="P1731" i="47"/>
  <c r="G1731" i="47"/>
  <c r="N1731" i="47"/>
  <c r="E1731" i="47"/>
  <c r="K1731" i="47"/>
  <c r="V1731" i="47"/>
  <c r="I1733" i="47"/>
  <c r="T1733" i="47"/>
  <c r="F1735" i="47"/>
  <c r="R1735" i="47"/>
  <c r="B1739" i="47"/>
  <c r="M1739" i="47"/>
  <c r="I1743" i="47"/>
  <c r="U1743" i="47"/>
  <c r="B1747" i="47"/>
  <c r="M1747" i="47"/>
  <c r="B1755" i="47"/>
  <c r="Q1755" i="47"/>
  <c r="Q1771" i="47"/>
  <c r="H1771" i="47"/>
  <c r="U1771" i="47"/>
  <c r="K1771" i="47"/>
  <c r="B1771" i="47"/>
  <c r="P1771" i="47"/>
  <c r="E1771" i="47"/>
  <c r="X1771" i="47"/>
  <c r="L1771" i="47"/>
  <c r="W1771" i="47"/>
  <c r="J1771" i="47"/>
  <c r="T1771" i="47"/>
  <c r="G1771" i="47"/>
  <c r="S1771" i="47"/>
  <c r="F1771" i="47"/>
  <c r="N1771" i="47"/>
  <c r="C1771" i="47"/>
  <c r="Q1772" i="47"/>
  <c r="H1772" i="47"/>
  <c r="P1772" i="47"/>
  <c r="F1772" i="47"/>
  <c r="N1772" i="47"/>
  <c r="D1772" i="47"/>
  <c r="R1772" i="47"/>
  <c r="C1772" i="47"/>
  <c r="M1772" i="47"/>
  <c r="B1772" i="47"/>
  <c r="W1772" i="47"/>
  <c r="K1772" i="47"/>
  <c r="V1772" i="47"/>
  <c r="J1772" i="47"/>
  <c r="T1772" i="47"/>
  <c r="G1772" i="47"/>
  <c r="S1795" i="47"/>
  <c r="J1795" i="47"/>
  <c r="B1795" i="47"/>
  <c r="R1795" i="47"/>
  <c r="H1795" i="47"/>
  <c r="X1795" i="47"/>
  <c r="M1795" i="47"/>
  <c r="C1795" i="47"/>
  <c r="P1795" i="47"/>
  <c r="D1795" i="47"/>
  <c r="K1795" i="47"/>
  <c r="W1795" i="47"/>
  <c r="I1795" i="47"/>
  <c r="V1795" i="47"/>
  <c r="G1795" i="47"/>
  <c r="U1795" i="47"/>
  <c r="F1795" i="47"/>
  <c r="T1795" i="47"/>
  <c r="E1795" i="47"/>
  <c r="N1795" i="47"/>
  <c r="L1795" i="47"/>
  <c r="J1701" i="47"/>
  <c r="J1709" i="47"/>
  <c r="B1715" i="47"/>
  <c r="L1715" i="47"/>
  <c r="W1715" i="47"/>
  <c r="J1717" i="47"/>
  <c r="H1719" i="47"/>
  <c r="S1719" i="47"/>
  <c r="J1725" i="47"/>
  <c r="H1727" i="47"/>
  <c r="S1727" i="47"/>
  <c r="J1733" i="47"/>
  <c r="H1735" i="47"/>
  <c r="S1735" i="47"/>
  <c r="C1739" i="47"/>
  <c r="Q1739" i="47"/>
  <c r="J1743" i="47"/>
  <c r="X1745" i="47"/>
  <c r="P1745" i="47"/>
  <c r="G1745" i="47"/>
  <c r="N1745" i="47"/>
  <c r="E1745" i="47"/>
  <c r="W1745" i="47"/>
  <c r="L1745" i="47"/>
  <c r="B1745" i="47"/>
  <c r="M1745" i="47"/>
  <c r="C1747" i="47"/>
  <c r="Q1747" i="47"/>
  <c r="C1755" i="47"/>
  <c r="S1755" i="47"/>
  <c r="X1757" i="47"/>
  <c r="P1757" i="47"/>
  <c r="G1757" i="47"/>
  <c r="N1757" i="47"/>
  <c r="E1757" i="47"/>
  <c r="S1757" i="47"/>
  <c r="H1757" i="47"/>
  <c r="M1757" i="47"/>
  <c r="C1757" i="47"/>
  <c r="Q1757" i="47"/>
  <c r="Q1761" i="47"/>
  <c r="K1763" i="47"/>
  <c r="M1767" i="47"/>
  <c r="D1768" i="47"/>
  <c r="L1770" i="47"/>
  <c r="D1771" i="47"/>
  <c r="E1772" i="47"/>
  <c r="I1774" i="47"/>
  <c r="Q1780" i="47"/>
  <c r="H1780" i="47"/>
  <c r="P1780" i="47"/>
  <c r="F1780" i="47"/>
  <c r="U1780" i="47"/>
  <c r="J1780" i="47"/>
  <c r="T1780" i="47"/>
  <c r="G1780" i="47"/>
  <c r="S1780" i="47"/>
  <c r="E1780" i="47"/>
  <c r="R1780" i="47"/>
  <c r="D1780" i="47"/>
  <c r="N1780" i="47"/>
  <c r="C1780" i="47"/>
  <c r="M1780" i="47"/>
  <c r="AO1780" i="47" s="1"/>
  <c r="B1780" i="47"/>
  <c r="W1780" i="47"/>
  <c r="K1780" i="47"/>
  <c r="Q1795" i="47"/>
  <c r="X1701" i="47"/>
  <c r="P1701" i="47"/>
  <c r="G1701" i="47"/>
  <c r="N1701" i="47"/>
  <c r="E1701" i="47"/>
  <c r="K1701" i="47"/>
  <c r="V1701" i="47"/>
  <c r="X1709" i="47"/>
  <c r="P1709" i="47"/>
  <c r="G1709" i="47"/>
  <c r="N1709" i="47"/>
  <c r="E1709" i="47"/>
  <c r="K1709" i="47"/>
  <c r="V1709" i="47"/>
  <c r="X1717" i="47"/>
  <c r="P1717" i="47"/>
  <c r="G1717" i="47"/>
  <c r="N1717" i="47"/>
  <c r="E1717" i="47"/>
  <c r="K1717" i="47"/>
  <c r="V1717" i="47"/>
  <c r="I1719" i="47"/>
  <c r="T1719" i="47"/>
  <c r="X1725" i="47"/>
  <c r="P1725" i="47"/>
  <c r="G1725" i="47"/>
  <c r="N1725" i="47"/>
  <c r="E1725" i="47"/>
  <c r="K1725" i="47"/>
  <c r="V1725" i="47"/>
  <c r="I1727" i="47"/>
  <c r="T1727" i="47"/>
  <c r="X1733" i="47"/>
  <c r="P1733" i="47"/>
  <c r="G1733" i="47"/>
  <c r="N1733" i="47"/>
  <c r="E1733" i="47"/>
  <c r="K1733" i="47"/>
  <c r="V1733" i="47"/>
  <c r="I1735" i="47"/>
  <c r="T1735" i="47"/>
  <c r="D1747" i="47"/>
  <c r="R1747" i="47"/>
  <c r="D1755" i="47"/>
  <c r="T1755" i="47"/>
  <c r="B1757" i="47"/>
  <c r="R1757" i="47"/>
  <c r="J1768" i="47"/>
  <c r="Q1769" i="47"/>
  <c r="H1769" i="47"/>
  <c r="U1769" i="47"/>
  <c r="K1769" i="47"/>
  <c r="B1769" i="47"/>
  <c r="R1769" i="47"/>
  <c r="F1769" i="47"/>
  <c r="N1769" i="47"/>
  <c r="C1769" i="47"/>
  <c r="X1769" i="47"/>
  <c r="L1769" i="47"/>
  <c r="W1769" i="47"/>
  <c r="J1769" i="47"/>
  <c r="T1769" i="47"/>
  <c r="G1769" i="47"/>
  <c r="S1770" i="47"/>
  <c r="I1771" i="47"/>
  <c r="I1772" i="47"/>
  <c r="S1784" i="47"/>
  <c r="J1784" i="47"/>
  <c r="B1784" i="47"/>
  <c r="W1784" i="47"/>
  <c r="M1784" i="47"/>
  <c r="D1784" i="47"/>
  <c r="U1784" i="47"/>
  <c r="I1784" i="47"/>
  <c r="V1784" i="47"/>
  <c r="H1784" i="47"/>
  <c r="K1784" i="47"/>
  <c r="X1784" i="47"/>
  <c r="G1784" i="47"/>
  <c r="T1784" i="47"/>
  <c r="F1784" i="47"/>
  <c r="R1784" i="47"/>
  <c r="E1784" i="47"/>
  <c r="Q1784" i="47"/>
  <c r="C1784" i="47"/>
  <c r="N1784" i="47"/>
  <c r="D1683" i="47"/>
  <c r="Q1683" i="47"/>
  <c r="D1691" i="47"/>
  <c r="Q1691" i="47"/>
  <c r="D1699" i="47"/>
  <c r="Q1699" i="47"/>
  <c r="B1701" i="47"/>
  <c r="L1701" i="47"/>
  <c r="W1701" i="47"/>
  <c r="D1707" i="47"/>
  <c r="Q1707" i="47"/>
  <c r="B1709" i="47"/>
  <c r="L1709" i="47"/>
  <c r="W1709" i="47"/>
  <c r="D1715" i="47"/>
  <c r="Q1715" i="47"/>
  <c r="B1717" i="47"/>
  <c r="L1717" i="47"/>
  <c r="W1717" i="47"/>
  <c r="J1719" i="47"/>
  <c r="D1723" i="47"/>
  <c r="Q1723" i="47"/>
  <c r="B1725" i="47"/>
  <c r="L1725" i="47"/>
  <c r="W1725" i="47"/>
  <c r="J1727" i="47"/>
  <c r="D1731" i="47"/>
  <c r="Q1731" i="47"/>
  <c r="B1733" i="47"/>
  <c r="L1733" i="47"/>
  <c r="W1733" i="47"/>
  <c r="J1735" i="47"/>
  <c r="F1739" i="47"/>
  <c r="S1739" i="47"/>
  <c r="X1743" i="47"/>
  <c r="P1743" i="47"/>
  <c r="G1743" i="47"/>
  <c r="N1743" i="47"/>
  <c r="E1743" i="47"/>
  <c r="Q1743" i="47"/>
  <c r="D1743" i="47"/>
  <c r="L1743" i="47"/>
  <c r="F1747" i="47"/>
  <c r="S1747" i="47"/>
  <c r="X1761" i="47"/>
  <c r="P1761" i="47"/>
  <c r="G1761" i="47"/>
  <c r="N1761" i="47"/>
  <c r="E1761" i="47"/>
  <c r="W1761" i="47"/>
  <c r="L1761" i="47"/>
  <c r="B1761" i="47"/>
  <c r="U1761" i="47"/>
  <c r="J1761" i="47"/>
  <c r="T1761" i="47"/>
  <c r="I1761" i="47"/>
  <c r="R1761" i="47"/>
  <c r="F1761" i="47"/>
  <c r="V1761" i="47"/>
  <c r="U1770" i="47"/>
  <c r="M1771" i="47"/>
  <c r="L1772" i="47"/>
  <c r="X1719" i="47"/>
  <c r="P1719" i="47"/>
  <c r="G1719" i="47"/>
  <c r="N1719" i="47"/>
  <c r="E1719" i="47"/>
  <c r="K1719" i="47"/>
  <c r="V1719" i="47"/>
  <c r="X1727" i="47"/>
  <c r="P1727" i="47"/>
  <c r="G1727" i="47"/>
  <c r="N1727" i="47"/>
  <c r="E1727" i="47"/>
  <c r="K1727" i="47"/>
  <c r="V1727" i="47"/>
  <c r="X1735" i="47"/>
  <c r="P1735" i="47"/>
  <c r="G1735" i="47"/>
  <c r="N1735" i="47"/>
  <c r="E1735" i="47"/>
  <c r="K1735" i="47"/>
  <c r="V1735" i="47"/>
  <c r="R1771" i="47"/>
  <c r="S1772" i="47"/>
  <c r="AM1780" i="47"/>
  <c r="H1683" i="47"/>
  <c r="S1683" i="47"/>
  <c r="H1691" i="47"/>
  <c r="S1691" i="47"/>
  <c r="H1699" i="47"/>
  <c r="S1699" i="47"/>
  <c r="D1701" i="47"/>
  <c r="Q1701" i="47"/>
  <c r="H1707" i="47"/>
  <c r="S1707" i="47"/>
  <c r="D1709" i="47"/>
  <c r="Q1709" i="47"/>
  <c r="H1715" i="47"/>
  <c r="S1715" i="47"/>
  <c r="D1717" i="47"/>
  <c r="Q1717" i="47"/>
  <c r="B1719" i="47"/>
  <c r="L1719" i="47"/>
  <c r="W1719" i="47"/>
  <c r="H1723" i="47"/>
  <c r="S1723" i="47"/>
  <c r="D1725" i="47"/>
  <c r="Q1725" i="47"/>
  <c r="B1727" i="47"/>
  <c r="L1727" i="47"/>
  <c r="W1727" i="47"/>
  <c r="H1731" i="47"/>
  <c r="S1731" i="47"/>
  <c r="D1733" i="47"/>
  <c r="Q1733" i="47"/>
  <c r="B1735" i="47"/>
  <c r="L1735" i="47"/>
  <c r="W1735" i="47"/>
  <c r="I1739" i="47"/>
  <c r="V1739" i="47"/>
  <c r="X1741" i="47"/>
  <c r="P1741" i="47"/>
  <c r="G1741" i="47"/>
  <c r="N1741" i="47"/>
  <c r="E1741" i="47"/>
  <c r="S1741" i="47"/>
  <c r="H1741" i="47"/>
  <c r="L1741" i="47"/>
  <c r="C1743" i="47"/>
  <c r="R1743" i="47"/>
  <c r="H1745" i="47"/>
  <c r="T1745" i="47"/>
  <c r="I1747" i="47"/>
  <c r="V1747" i="47"/>
  <c r="X1749" i="47"/>
  <c r="P1749" i="47"/>
  <c r="G1749" i="47"/>
  <c r="N1749" i="47"/>
  <c r="E1749" i="47"/>
  <c r="S1749" i="47"/>
  <c r="H1749" i="47"/>
  <c r="L1749" i="47"/>
  <c r="X1753" i="47"/>
  <c r="P1753" i="47"/>
  <c r="G1753" i="47"/>
  <c r="N1753" i="47"/>
  <c r="E1753" i="47"/>
  <c r="W1753" i="47"/>
  <c r="L1753" i="47"/>
  <c r="B1753" i="47"/>
  <c r="T1753" i="47"/>
  <c r="I1753" i="47"/>
  <c r="Q1753" i="47"/>
  <c r="K1755" i="47"/>
  <c r="D1761" i="47"/>
  <c r="X1763" i="47"/>
  <c r="P1763" i="47"/>
  <c r="G1763" i="47"/>
  <c r="N1763" i="47"/>
  <c r="E1763" i="47"/>
  <c r="U1763" i="47"/>
  <c r="J1763" i="47"/>
  <c r="S1763" i="47"/>
  <c r="H1763" i="47"/>
  <c r="R1763" i="47"/>
  <c r="F1763" i="47"/>
  <c r="M1763" i="47"/>
  <c r="C1763" i="47"/>
  <c r="V1763" i="47"/>
  <c r="Q1767" i="47"/>
  <c r="H1767" i="47"/>
  <c r="U1767" i="47"/>
  <c r="K1767" i="47"/>
  <c r="B1767" i="47"/>
  <c r="S1767" i="47"/>
  <c r="G1767" i="47"/>
  <c r="T1767" i="47"/>
  <c r="F1767" i="47"/>
  <c r="P1767" i="47"/>
  <c r="D1767" i="47"/>
  <c r="N1767" i="47"/>
  <c r="C1767" i="47"/>
  <c r="X1767" i="47"/>
  <c r="L1767" i="47"/>
  <c r="Q1770" i="47"/>
  <c r="H1770" i="47"/>
  <c r="P1770" i="47"/>
  <c r="F1770" i="47"/>
  <c r="R1770" i="47"/>
  <c r="E1770" i="47"/>
  <c r="T1770" i="47"/>
  <c r="G1770" i="47"/>
  <c r="N1770" i="47"/>
  <c r="C1770" i="47"/>
  <c r="M1770" i="47"/>
  <c r="B1770" i="47"/>
  <c r="W1770" i="47"/>
  <c r="K1770" i="47"/>
  <c r="X1770" i="47"/>
  <c r="V1771" i="47"/>
  <c r="U1772" i="47"/>
  <c r="X1665" i="47"/>
  <c r="P1665" i="47"/>
  <c r="G1665" i="47"/>
  <c r="N1665" i="47"/>
  <c r="E1665" i="47"/>
  <c r="K1665" i="47"/>
  <c r="V1665" i="47"/>
  <c r="X1673" i="47"/>
  <c r="P1673" i="47"/>
  <c r="G1673" i="47"/>
  <c r="N1673" i="47"/>
  <c r="E1673" i="47"/>
  <c r="K1673" i="47"/>
  <c r="V1673" i="47"/>
  <c r="X1681" i="47"/>
  <c r="P1681" i="47"/>
  <c r="G1681" i="47"/>
  <c r="N1681" i="47"/>
  <c r="E1681" i="47"/>
  <c r="K1681" i="47"/>
  <c r="V1681" i="47"/>
  <c r="I1683" i="47"/>
  <c r="T1683" i="47"/>
  <c r="AK1683" i="47" s="1"/>
  <c r="X1689" i="47"/>
  <c r="P1689" i="47"/>
  <c r="G1689" i="47"/>
  <c r="N1689" i="47"/>
  <c r="AN1689" i="47" s="1"/>
  <c r="E1689" i="47"/>
  <c r="K1689" i="47"/>
  <c r="V1689" i="47"/>
  <c r="I1691" i="47"/>
  <c r="T1691" i="47"/>
  <c r="X1697" i="47"/>
  <c r="P1697" i="47"/>
  <c r="G1697" i="47"/>
  <c r="N1697" i="47"/>
  <c r="E1697" i="47"/>
  <c r="K1697" i="47"/>
  <c r="V1697" i="47"/>
  <c r="I1699" i="47"/>
  <c r="T1699" i="47"/>
  <c r="F1701" i="47"/>
  <c r="R1701" i="47"/>
  <c r="X1705" i="47"/>
  <c r="P1705" i="47"/>
  <c r="G1705" i="47"/>
  <c r="N1705" i="47"/>
  <c r="E1705" i="47"/>
  <c r="K1705" i="47"/>
  <c r="V1705" i="47"/>
  <c r="I1707" i="47"/>
  <c r="T1707" i="47"/>
  <c r="F1709" i="47"/>
  <c r="R1709" i="47"/>
  <c r="X1713" i="47"/>
  <c r="P1713" i="47"/>
  <c r="G1713" i="47"/>
  <c r="N1713" i="47"/>
  <c r="E1713" i="47"/>
  <c r="K1713" i="47"/>
  <c r="V1713" i="47"/>
  <c r="I1715" i="47"/>
  <c r="T1715" i="47"/>
  <c r="F1717" i="47"/>
  <c r="R1717" i="47"/>
  <c r="C1719" i="47"/>
  <c r="M1719" i="47"/>
  <c r="X1721" i="47"/>
  <c r="P1721" i="47"/>
  <c r="G1721" i="47"/>
  <c r="N1721" i="47"/>
  <c r="E1721" i="47"/>
  <c r="K1721" i="47"/>
  <c r="V1721" i="47"/>
  <c r="I1723" i="47"/>
  <c r="T1723" i="47"/>
  <c r="F1725" i="47"/>
  <c r="R1725" i="47"/>
  <c r="C1727" i="47"/>
  <c r="M1727" i="47"/>
  <c r="X1729" i="47"/>
  <c r="P1729" i="47"/>
  <c r="G1729" i="47"/>
  <c r="N1729" i="47"/>
  <c r="E1729" i="47"/>
  <c r="K1729" i="47"/>
  <c r="V1729" i="47"/>
  <c r="I1731" i="47"/>
  <c r="T1731" i="47"/>
  <c r="F1733" i="47"/>
  <c r="R1733" i="47"/>
  <c r="C1735" i="47"/>
  <c r="M1735" i="47"/>
  <c r="X1737" i="47"/>
  <c r="P1737" i="47"/>
  <c r="G1737" i="47"/>
  <c r="N1737" i="47"/>
  <c r="E1737" i="47"/>
  <c r="K1737" i="47"/>
  <c r="V1737" i="47"/>
  <c r="K1739" i="47"/>
  <c r="B1741" i="47"/>
  <c r="M1741" i="47"/>
  <c r="AN1741" i="47" s="1"/>
  <c r="F1743" i="47"/>
  <c r="S1743" i="47"/>
  <c r="I1745" i="47"/>
  <c r="U1745" i="47"/>
  <c r="K1747" i="47"/>
  <c r="B1749" i="47"/>
  <c r="M1749" i="47"/>
  <c r="C1753" i="47"/>
  <c r="R1753" i="47"/>
  <c r="J1757" i="47"/>
  <c r="W1757" i="47"/>
  <c r="H1761" i="47"/>
  <c r="B1763" i="47"/>
  <c r="W1763" i="47"/>
  <c r="Q1765" i="47"/>
  <c r="H1765" i="47"/>
  <c r="U1765" i="47"/>
  <c r="K1765" i="47"/>
  <c r="B1765" i="47"/>
  <c r="T1765" i="47"/>
  <c r="I1765" i="47"/>
  <c r="X1765" i="47"/>
  <c r="L1765" i="47"/>
  <c r="V1765" i="47"/>
  <c r="G1765" i="47"/>
  <c r="S1765" i="47"/>
  <c r="F1765" i="47"/>
  <c r="P1765" i="47"/>
  <c r="D1765" i="47"/>
  <c r="E1767" i="47"/>
  <c r="M1769" i="47"/>
  <c r="D1770" i="47"/>
  <c r="X1772" i="47"/>
  <c r="S1781" i="47"/>
  <c r="J1781" i="47"/>
  <c r="R1781" i="47"/>
  <c r="H1781" i="47"/>
  <c r="W1781" i="47"/>
  <c r="L1781" i="47"/>
  <c r="B1781" i="47"/>
  <c r="V1781" i="47"/>
  <c r="I1781" i="47"/>
  <c r="M1781" i="47"/>
  <c r="K1781" i="47"/>
  <c r="X1781" i="47"/>
  <c r="G1781" i="47"/>
  <c r="U1781" i="47"/>
  <c r="F1781" i="47"/>
  <c r="T1781" i="47"/>
  <c r="E1781" i="47"/>
  <c r="P1781" i="47"/>
  <c r="C1781" i="47"/>
  <c r="S1792" i="47"/>
  <c r="J1792" i="47"/>
  <c r="B1792" i="47"/>
  <c r="W1792" i="47"/>
  <c r="M1792" i="47"/>
  <c r="D1792" i="47"/>
  <c r="P1792" i="47"/>
  <c r="E1792" i="47"/>
  <c r="Q1792" i="47"/>
  <c r="C1792" i="47"/>
  <c r="K1792" i="47"/>
  <c r="X1792" i="47"/>
  <c r="I1792" i="47"/>
  <c r="V1792" i="47"/>
  <c r="H1792" i="47"/>
  <c r="U1792" i="47"/>
  <c r="G1792" i="47"/>
  <c r="T1792" i="47"/>
  <c r="F1792" i="47"/>
  <c r="N1792" i="47"/>
  <c r="L1792" i="47"/>
  <c r="H1701" i="47"/>
  <c r="S1701" i="47"/>
  <c r="H1709" i="47"/>
  <c r="S1709" i="47"/>
  <c r="H1717" i="47"/>
  <c r="S1717" i="47"/>
  <c r="D1719" i="47"/>
  <c r="Q1719" i="47"/>
  <c r="H1725" i="47"/>
  <c r="S1725" i="47"/>
  <c r="D1727" i="47"/>
  <c r="Q1727" i="47"/>
  <c r="H1733" i="47"/>
  <c r="S1733" i="47"/>
  <c r="D1735" i="47"/>
  <c r="Q1735" i="47"/>
  <c r="X1739" i="47"/>
  <c r="P1739" i="47"/>
  <c r="G1739" i="47"/>
  <c r="N1739" i="47"/>
  <c r="E1739" i="47"/>
  <c r="U1739" i="47"/>
  <c r="J1739" i="47"/>
  <c r="L1739" i="47"/>
  <c r="X1747" i="47"/>
  <c r="P1747" i="47"/>
  <c r="G1747" i="47"/>
  <c r="N1747" i="47"/>
  <c r="E1747" i="47"/>
  <c r="U1747" i="47"/>
  <c r="J1747" i="47"/>
  <c r="L1747" i="47"/>
  <c r="X1755" i="47"/>
  <c r="P1755" i="47"/>
  <c r="G1755" i="47"/>
  <c r="N1755" i="47"/>
  <c r="E1755" i="47"/>
  <c r="U1755" i="47"/>
  <c r="J1755" i="47"/>
  <c r="R1755" i="47"/>
  <c r="F1755" i="47"/>
  <c r="M1755" i="47"/>
  <c r="K1761" i="47"/>
  <c r="D1763" i="47"/>
  <c r="I1767" i="47"/>
  <c r="Q1768" i="47"/>
  <c r="H1768" i="47"/>
  <c r="P1768" i="47"/>
  <c r="F1768" i="47"/>
  <c r="S1768" i="47"/>
  <c r="G1768" i="47"/>
  <c r="W1768" i="47"/>
  <c r="K1768" i="47"/>
  <c r="U1768" i="47"/>
  <c r="I1768" i="47"/>
  <c r="T1768" i="47"/>
  <c r="E1768" i="47"/>
  <c r="N1768" i="47"/>
  <c r="C1768" i="47"/>
  <c r="X1768" i="47"/>
  <c r="AG1769" i="47"/>
  <c r="I1770" i="47"/>
  <c r="Q1774" i="47"/>
  <c r="H1774" i="47"/>
  <c r="P1774" i="47"/>
  <c r="F1774" i="47"/>
  <c r="X1774" i="47"/>
  <c r="M1774" i="47"/>
  <c r="C1774" i="47"/>
  <c r="W1774" i="47"/>
  <c r="K1774" i="47"/>
  <c r="V1774" i="47"/>
  <c r="J1774" i="47"/>
  <c r="T1774" i="47"/>
  <c r="G1774" i="47"/>
  <c r="S1774" i="47"/>
  <c r="E1774" i="47"/>
  <c r="N1774" i="47"/>
  <c r="B1774" i="47"/>
  <c r="L1799" i="47"/>
  <c r="S1804" i="47"/>
  <c r="J1804" i="47"/>
  <c r="B1804" i="47"/>
  <c r="W1804" i="47"/>
  <c r="M1804" i="47"/>
  <c r="D1804" i="47"/>
  <c r="R1804" i="47"/>
  <c r="G1804" i="47"/>
  <c r="X1804" i="47"/>
  <c r="K1804" i="47"/>
  <c r="P1804" i="47"/>
  <c r="S1807" i="47"/>
  <c r="J1807" i="47"/>
  <c r="B1807" i="47"/>
  <c r="R1807" i="47"/>
  <c r="H1807" i="47"/>
  <c r="P1807" i="47"/>
  <c r="E1807" i="47"/>
  <c r="W1807" i="47"/>
  <c r="K1807" i="47"/>
  <c r="N1807" i="47"/>
  <c r="L1810" i="47"/>
  <c r="N1814" i="47"/>
  <c r="V1816" i="47"/>
  <c r="M1816" i="47"/>
  <c r="E1816" i="47"/>
  <c r="R1816" i="47"/>
  <c r="H1816" i="47"/>
  <c r="T1816" i="47"/>
  <c r="I1816" i="47"/>
  <c r="N1816" i="47"/>
  <c r="B1816" i="47"/>
  <c r="X1816" i="47"/>
  <c r="J1816" i="47"/>
  <c r="U1816" i="47"/>
  <c r="F1816" i="47"/>
  <c r="S1816" i="47"/>
  <c r="R1821" i="47"/>
  <c r="V1823" i="47"/>
  <c r="M1823" i="47"/>
  <c r="E1823" i="47"/>
  <c r="W1823" i="47"/>
  <c r="L1823" i="47"/>
  <c r="C1823" i="47"/>
  <c r="P1823" i="47"/>
  <c r="D1823" i="47"/>
  <c r="R1823" i="47"/>
  <c r="F1823" i="47"/>
  <c r="N1823" i="47"/>
  <c r="J1823" i="47"/>
  <c r="X1823" i="47"/>
  <c r="I1823" i="47"/>
  <c r="U1823" i="47"/>
  <c r="G1766" i="47"/>
  <c r="U1766" i="47"/>
  <c r="F1779" i="47"/>
  <c r="S1779" i="47"/>
  <c r="D1783" i="47"/>
  <c r="T1783" i="47"/>
  <c r="S1786" i="47"/>
  <c r="J1786" i="47"/>
  <c r="B1786" i="47"/>
  <c r="W1786" i="47"/>
  <c r="M1786" i="47"/>
  <c r="D1786" i="47"/>
  <c r="T1786" i="47"/>
  <c r="H1786" i="47"/>
  <c r="Q1786" i="47"/>
  <c r="E1786" i="47"/>
  <c r="P1786" i="47"/>
  <c r="S1789" i="47"/>
  <c r="J1789" i="47"/>
  <c r="B1789" i="47"/>
  <c r="R1789" i="47"/>
  <c r="H1789" i="47"/>
  <c r="Q1789" i="47"/>
  <c r="F1789" i="47"/>
  <c r="P1789" i="47"/>
  <c r="D1789" i="47"/>
  <c r="N1789" i="47"/>
  <c r="K1790" i="47"/>
  <c r="K1793" i="47"/>
  <c r="X1793" i="47"/>
  <c r="F1794" i="47"/>
  <c r="T1794" i="47"/>
  <c r="E1798" i="47"/>
  <c r="R1798" i="47"/>
  <c r="H1800" i="47"/>
  <c r="X1800" i="47"/>
  <c r="D1801" i="47"/>
  <c r="Q1801" i="47"/>
  <c r="I1803" i="47"/>
  <c r="W1803" i="47"/>
  <c r="C1804" i="47"/>
  <c r="Q1804" i="47"/>
  <c r="C1807" i="47"/>
  <c r="Q1807" i="47"/>
  <c r="E1809" i="47"/>
  <c r="U1809" i="47"/>
  <c r="N1813" i="47"/>
  <c r="C1816" i="47"/>
  <c r="W1816" i="47"/>
  <c r="B1823" i="47"/>
  <c r="P1824" i="47"/>
  <c r="K1826" i="47"/>
  <c r="I1830" i="47"/>
  <c r="S1799" i="47"/>
  <c r="J1799" i="47"/>
  <c r="B1799" i="47"/>
  <c r="R1799" i="47"/>
  <c r="H1799" i="47"/>
  <c r="V1799" i="47"/>
  <c r="K1799" i="47"/>
  <c r="P1799" i="47"/>
  <c r="D1799" i="47"/>
  <c r="N1799" i="47"/>
  <c r="S1810" i="47"/>
  <c r="J1810" i="47"/>
  <c r="B1810" i="47"/>
  <c r="W1810" i="47"/>
  <c r="M1810" i="47"/>
  <c r="D1810" i="47"/>
  <c r="N1810" i="47"/>
  <c r="C1810" i="47"/>
  <c r="V1810" i="47"/>
  <c r="I1810" i="47"/>
  <c r="Q1810" i="47"/>
  <c r="V1814" i="47"/>
  <c r="M1814" i="47"/>
  <c r="E1814" i="47"/>
  <c r="R1814" i="47"/>
  <c r="H1814" i="47"/>
  <c r="U1814" i="47"/>
  <c r="J1814" i="47"/>
  <c r="S1814" i="47"/>
  <c r="F1814" i="47"/>
  <c r="T1814" i="47"/>
  <c r="D1814" i="47"/>
  <c r="P1814" i="47"/>
  <c r="B1814" i="47"/>
  <c r="W1814" i="47"/>
  <c r="V1821" i="47"/>
  <c r="M1821" i="47"/>
  <c r="E1821" i="47"/>
  <c r="W1821" i="47"/>
  <c r="L1821" i="47"/>
  <c r="C1821" i="47"/>
  <c r="Q1821" i="47"/>
  <c r="F1821" i="47"/>
  <c r="U1821" i="47"/>
  <c r="I1821" i="47"/>
  <c r="K1821" i="47"/>
  <c r="X1821" i="47"/>
  <c r="H1821" i="47"/>
  <c r="T1821" i="47"/>
  <c r="G1821" i="47"/>
  <c r="V1835" i="47"/>
  <c r="M1835" i="47"/>
  <c r="E1835" i="47"/>
  <c r="W1835" i="47"/>
  <c r="L1835" i="47"/>
  <c r="C1835" i="47"/>
  <c r="R1835" i="47"/>
  <c r="G1835" i="47"/>
  <c r="K1835" i="47"/>
  <c r="Q1835" i="47"/>
  <c r="B1835" i="47"/>
  <c r="N1835" i="47"/>
  <c r="X1835" i="47"/>
  <c r="I1835" i="47"/>
  <c r="U1835" i="47"/>
  <c r="H1835" i="47"/>
  <c r="T1835" i="47"/>
  <c r="F1835" i="47"/>
  <c r="S1835" i="47"/>
  <c r="D1835" i="47"/>
  <c r="X1751" i="47"/>
  <c r="P1751" i="47"/>
  <c r="G1751" i="47"/>
  <c r="N1751" i="47"/>
  <c r="E1751" i="47"/>
  <c r="K1751" i="47"/>
  <c r="V1751" i="47"/>
  <c r="X1759" i="47"/>
  <c r="P1759" i="47"/>
  <c r="G1759" i="47"/>
  <c r="N1759" i="47"/>
  <c r="E1759" i="47"/>
  <c r="K1759" i="47"/>
  <c r="V1759" i="47"/>
  <c r="K1766" i="47"/>
  <c r="Q1773" i="47"/>
  <c r="H1773" i="47"/>
  <c r="U1773" i="47"/>
  <c r="K1773" i="47"/>
  <c r="B1773" i="47"/>
  <c r="N1773" i="47"/>
  <c r="D1773" i="47"/>
  <c r="M1773" i="47"/>
  <c r="Q1776" i="47"/>
  <c r="H1776" i="47"/>
  <c r="P1776" i="47"/>
  <c r="F1776" i="47"/>
  <c r="W1776" i="47"/>
  <c r="L1776" i="47"/>
  <c r="B1776" i="47"/>
  <c r="M1776" i="47"/>
  <c r="I1779" i="47"/>
  <c r="W1779" i="47"/>
  <c r="G1783" i="47"/>
  <c r="W1783" i="47"/>
  <c r="S1787" i="47"/>
  <c r="J1787" i="47"/>
  <c r="B1787" i="47"/>
  <c r="R1787" i="47"/>
  <c r="H1787" i="47"/>
  <c r="T1787" i="47"/>
  <c r="G1787" i="47"/>
  <c r="V1787" i="47"/>
  <c r="I1787" i="47"/>
  <c r="N1787" i="47"/>
  <c r="H1794" i="47"/>
  <c r="V1794" i="47"/>
  <c r="G1798" i="47"/>
  <c r="U1798" i="47"/>
  <c r="C1799" i="47"/>
  <c r="Q1799" i="47"/>
  <c r="L1800" i="47"/>
  <c r="F1801" i="47"/>
  <c r="V1801" i="47"/>
  <c r="S1802" i="47"/>
  <c r="J1802" i="47"/>
  <c r="B1802" i="47"/>
  <c r="W1802" i="47"/>
  <c r="M1802" i="47"/>
  <c r="D1802" i="47"/>
  <c r="T1802" i="47"/>
  <c r="H1802" i="47"/>
  <c r="P1802" i="47"/>
  <c r="C1802" i="47"/>
  <c r="Q1802" i="47"/>
  <c r="L1803" i="47"/>
  <c r="F1804" i="47"/>
  <c r="U1804" i="47"/>
  <c r="S1805" i="47"/>
  <c r="J1805" i="47"/>
  <c r="B1805" i="47"/>
  <c r="R1805" i="47"/>
  <c r="H1805" i="47"/>
  <c r="Q1805" i="47"/>
  <c r="F1805" i="47"/>
  <c r="N1805" i="47"/>
  <c r="C1805" i="47"/>
  <c r="P1805" i="47"/>
  <c r="F1807" i="47"/>
  <c r="U1807" i="47"/>
  <c r="I1809" i="47"/>
  <c r="W1809" i="47"/>
  <c r="E1810" i="47"/>
  <c r="R1810" i="47"/>
  <c r="C1814" i="47"/>
  <c r="X1814" i="47"/>
  <c r="G1816" i="47"/>
  <c r="B1821" i="47"/>
  <c r="H1823" i="47"/>
  <c r="S1826" i="47"/>
  <c r="N1830" i="47"/>
  <c r="J1835" i="47"/>
  <c r="Q1766" i="47"/>
  <c r="H1766" i="47"/>
  <c r="P1766" i="47"/>
  <c r="F1766" i="47"/>
  <c r="T1766" i="47"/>
  <c r="I1766" i="47"/>
  <c r="L1766" i="47"/>
  <c r="X1766" i="47"/>
  <c r="L1779" i="47"/>
  <c r="I1783" i="47"/>
  <c r="X1783" i="47"/>
  <c r="S1790" i="47"/>
  <c r="J1790" i="47"/>
  <c r="B1790" i="47"/>
  <c r="W1790" i="47"/>
  <c r="M1790" i="47"/>
  <c r="D1790" i="47"/>
  <c r="Q1790" i="47"/>
  <c r="F1790" i="47"/>
  <c r="U1790" i="47"/>
  <c r="H1790" i="47"/>
  <c r="P1790" i="47"/>
  <c r="S1793" i="47"/>
  <c r="J1793" i="47"/>
  <c r="B1793" i="47"/>
  <c r="R1793" i="47"/>
  <c r="H1793" i="47"/>
  <c r="N1793" i="47"/>
  <c r="D1793" i="47"/>
  <c r="U1793" i="47"/>
  <c r="G1793" i="47"/>
  <c r="P1793" i="47"/>
  <c r="I1794" i="47"/>
  <c r="H1798" i="47"/>
  <c r="X1798" i="47"/>
  <c r="E1799" i="47"/>
  <c r="T1799" i="47"/>
  <c r="G1801" i="47"/>
  <c r="W1801" i="47"/>
  <c r="H1804" i="47"/>
  <c r="V1804" i="47"/>
  <c r="G1807" i="47"/>
  <c r="V1807" i="47"/>
  <c r="K1809" i="47"/>
  <c r="X1809" i="47"/>
  <c r="F1810" i="47"/>
  <c r="T1810" i="47"/>
  <c r="V1813" i="47"/>
  <c r="M1813" i="47"/>
  <c r="E1813" i="47"/>
  <c r="W1813" i="47"/>
  <c r="L1813" i="47"/>
  <c r="C1813" i="47"/>
  <c r="U1813" i="47"/>
  <c r="J1813" i="47"/>
  <c r="P1813" i="47"/>
  <c r="B1813" i="47"/>
  <c r="I1813" i="47"/>
  <c r="T1813" i="47"/>
  <c r="G1813" i="47"/>
  <c r="S1813" i="47"/>
  <c r="G1814" i="47"/>
  <c r="K1816" i="47"/>
  <c r="D1821" i="47"/>
  <c r="K1823" i="47"/>
  <c r="V1824" i="47"/>
  <c r="M1824" i="47"/>
  <c r="E1824" i="47"/>
  <c r="R1824" i="47"/>
  <c r="H1824" i="47"/>
  <c r="N1824" i="47"/>
  <c r="C1824" i="47"/>
  <c r="U1824" i="47"/>
  <c r="I1824" i="47"/>
  <c r="X1824" i="47"/>
  <c r="J1824" i="47"/>
  <c r="T1824" i="47"/>
  <c r="F1824" i="47"/>
  <c r="S1824" i="47"/>
  <c r="D1824" i="47"/>
  <c r="P1830" i="47"/>
  <c r="P1835" i="47"/>
  <c r="V1840" i="47"/>
  <c r="M1840" i="47"/>
  <c r="E1840" i="47"/>
  <c r="R1840" i="47"/>
  <c r="H1840" i="47"/>
  <c r="N1840" i="47"/>
  <c r="C1840" i="47"/>
  <c r="T1840" i="47"/>
  <c r="G1840" i="47"/>
  <c r="U1840" i="47"/>
  <c r="F1840" i="47"/>
  <c r="S1840" i="47"/>
  <c r="D1840" i="47"/>
  <c r="Q1840" i="47"/>
  <c r="B1840" i="47"/>
  <c r="L1840" i="47"/>
  <c r="K1840" i="47"/>
  <c r="X1840" i="47"/>
  <c r="J1840" i="47"/>
  <c r="W1840" i="47"/>
  <c r="I1840" i="47"/>
  <c r="Q1779" i="47"/>
  <c r="H1779" i="47"/>
  <c r="U1779" i="47"/>
  <c r="K1779" i="47"/>
  <c r="B1779" i="47"/>
  <c r="V1779" i="47"/>
  <c r="J1779" i="47"/>
  <c r="M1779" i="47"/>
  <c r="F1799" i="47"/>
  <c r="U1799" i="47"/>
  <c r="S1800" i="47"/>
  <c r="J1800" i="47"/>
  <c r="B1800" i="47"/>
  <c r="W1800" i="47"/>
  <c r="M1800" i="47"/>
  <c r="D1800" i="47"/>
  <c r="U1800" i="47"/>
  <c r="I1800" i="47"/>
  <c r="T1800" i="47"/>
  <c r="G1800" i="47"/>
  <c r="P1800" i="47"/>
  <c r="S1803" i="47"/>
  <c r="J1803" i="47"/>
  <c r="B1803" i="47"/>
  <c r="R1803" i="47"/>
  <c r="H1803" i="47"/>
  <c r="T1803" i="47"/>
  <c r="G1803" i="47"/>
  <c r="U1803" i="47"/>
  <c r="F1803" i="47"/>
  <c r="N1803" i="47"/>
  <c r="I1804" i="47"/>
  <c r="I1807" i="47"/>
  <c r="X1807" i="47"/>
  <c r="G1810" i="47"/>
  <c r="U1810" i="47"/>
  <c r="D1813" i="47"/>
  <c r="X1813" i="47"/>
  <c r="I1814" i="47"/>
  <c r="L1816" i="47"/>
  <c r="J1821" i="47"/>
  <c r="Q1823" i="47"/>
  <c r="V1826" i="47"/>
  <c r="M1826" i="47"/>
  <c r="E1826" i="47"/>
  <c r="R1826" i="47"/>
  <c r="H1826" i="47"/>
  <c r="X1826" i="47"/>
  <c r="L1826" i="47"/>
  <c r="B1826" i="47"/>
  <c r="Q1826" i="47"/>
  <c r="D1826" i="47"/>
  <c r="N1826" i="47"/>
  <c r="J1826" i="47"/>
  <c r="W1826" i="47"/>
  <c r="I1826" i="47"/>
  <c r="U1826" i="47"/>
  <c r="P1840" i="47"/>
  <c r="D1751" i="47"/>
  <c r="Q1751" i="47"/>
  <c r="D1759" i="47"/>
  <c r="Q1759" i="47"/>
  <c r="C1766" i="47"/>
  <c r="N1766" i="47"/>
  <c r="F1773" i="47"/>
  <c r="S1773" i="47"/>
  <c r="Q1775" i="47"/>
  <c r="H1775" i="47"/>
  <c r="U1775" i="47"/>
  <c r="K1775" i="47"/>
  <c r="B1775" i="47"/>
  <c r="X1775" i="47"/>
  <c r="M1775" i="47"/>
  <c r="C1775" i="47"/>
  <c r="N1775" i="47"/>
  <c r="E1776" i="47"/>
  <c r="S1776" i="47"/>
  <c r="C1779" i="47"/>
  <c r="N1779" i="47"/>
  <c r="K1786" i="47"/>
  <c r="AL1786" i="47" s="1"/>
  <c r="E1787" i="47"/>
  <c r="U1787" i="47"/>
  <c r="S1788" i="47"/>
  <c r="J1788" i="47"/>
  <c r="B1788" i="47"/>
  <c r="W1788" i="47"/>
  <c r="M1788" i="47"/>
  <c r="D1788" i="47"/>
  <c r="R1788" i="47"/>
  <c r="G1788" i="47"/>
  <c r="L1788" i="47"/>
  <c r="P1788" i="47"/>
  <c r="K1789" i="47"/>
  <c r="X1789" i="47"/>
  <c r="E1790" i="47"/>
  <c r="T1790" i="47"/>
  <c r="S1791" i="47"/>
  <c r="J1791" i="47"/>
  <c r="B1791" i="47"/>
  <c r="R1791" i="47"/>
  <c r="H1791" i="47"/>
  <c r="P1791" i="47"/>
  <c r="E1791" i="47"/>
  <c r="X1791" i="47"/>
  <c r="L1791" i="47"/>
  <c r="N1791" i="47"/>
  <c r="E1793" i="47"/>
  <c r="T1793" i="47"/>
  <c r="G1799" i="47"/>
  <c r="W1799" i="47"/>
  <c r="C1800" i="47"/>
  <c r="Q1800" i="47"/>
  <c r="G1802" i="47"/>
  <c r="V1802" i="47"/>
  <c r="C1803" i="47"/>
  <c r="P1803" i="47"/>
  <c r="L1804" i="47"/>
  <c r="G1805" i="47"/>
  <c r="V1805" i="47"/>
  <c r="AM1805" i="47" s="1"/>
  <c r="S1806" i="47"/>
  <c r="J1806" i="47"/>
  <c r="B1806" i="47"/>
  <c r="W1806" i="47"/>
  <c r="M1806" i="47"/>
  <c r="D1806" i="47"/>
  <c r="Q1806" i="47"/>
  <c r="F1806" i="47"/>
  <c r="T1806" i="47"/>
  <c r="G1806" i="47"/>
  <c r="P1806" i="47"/>
  <c r="L1807" i="47"/>
  <c r="H1810" i="47"/>
  <c r="X1810" i="47"/>
  <c r="F1813" i="47"/>
  <c r="K1814" i="47"/>
  <c r="P1816" i="47"/>
  <c r="V1820" i="47"/>
  <c r="M1820" i="47"/>
  <c r="E1820" i="47"/>
  <c r="R1820" i="47"/>
  <c r="H1820" i="47"/>
  <c r="Q1820" i="47"/>
  <c r="F1820" i="47"/>
  <c r="S1820" i="47"/>
  <c r="D1820" i="47"/>
  <c r="P1820" i="47"/>
  <c r="B1820" i="47"/>
  <c r="L1820" i="47"/>
  <c r="K1820" i="47"/>
  <c r="W1820" i="47"/>
  <c r="N1821" i="47"/>
  <c r="S1823" i="47"/>
  <c r="G1824" i="47"/>
  <c r="C1826" i="47"/>
  <c r="V1837" i="47"/>
  <c r="M1837" i="47"/>
  <c r="E1837" i="47"/>
  <c r="W1837" i="47"/>
  <c r="L1837" i="47"/>
  <c r="C1837" i="47"/>
  <c r="Q1837" i="47"/>
  <c r="F1837" i="47"/>
  <c r="T1837" i="47"/>
  <c r="H1837" i="47"/>
  <c r="U1837" i="47"/>
  <c r="G1837" i="47"/>
  <c r="S1837" i="47"/>
  <c r="D1837" i="47"/>
  <c r="R1837" i="47"/>
  <c r="B1837" i="47"/>
  <c r="N1837" i="47"/>
  <c r="K1837" i="47"/>
  <c r="J1837" i="47"/>
  <c r="X1837" i="47"/>
  <c r="I1837" i="47"/>
  <c r="D1779" i="47"/>
  <c r="P1779" i="47"/>
  <c r="S1783" i="47"/>
  <c r="J1783" i="47"/>
  <c r="B1783" i="47"/>
  <c r="R1783" i="47"/>
  <c r="H1783" i="47"/>
  <c r="V1783" i="47"/>
  <c r="K1783" i="47"/>
  <c r="Q1783" i="47"/>
  <c r="E1783" i="47"/>
  <c r="N1783" i="47"/>
  <c r="S1794" i="47"/>
  <c r="J1794" i="47"/>
  <c r="B1794" i="47"/>
  <c r="W1794" i="47"/>
  <c r="M1794" i="47"/>
  <c r="D1794" i="47"/>
  <c r="N1794" i="47"/>
  <c r="C1794" i="47"/>
  <c r="X1794" i="47"/>
  <c r="K1794" i="47"/>
  <c r="Q1794" i="47"/>
  <c r="S1798" i="47"/>
  <c r="J1798" i="47"/>
  <c r="B1798" i="47"/>
  <c r="W1798" i="47"/>
  <c r="M1798" i="47"/>
  <c r="D1798" i="47"/>
  <c r="V1798" i="47"/>
  <c r="K1798" i="47"/>
  <c r="L1798" i="47"/>
  <c r="P1798" i="47"/>
  <c r="I1799" i="47"/>
  <c r="X1799" i="47"/>
  <c r="E1800" i="47"/>
  <c r="R1800" i="47"/>
  <c r="S1801" i="47"/>
  <c r="J1801" i="47"/>
  <c r="B1801" i="47"/>
  <c r="R1801" i="47"/>
  <c r="H1801" i="47"/>
  <c r="U1801" i="47"/>
  <c r="I1801" i="47"/>
  <c r="X1801" i="47"/>
  <c r="L1801" i="47"/>
  <c r="N1801" i="47"/>
  <c r="D1803" i="47"/>
  <c r="Q1803" i="47"/>
  <c r="N1804" i="47"/>
  <c r="M1807" i="47"/>
  <c r="S1809" i="47"/>
  <c r="J1809" i="47"/>
  <c r="B1809" i="47"/>
  <c r="R1809" i="47"/>
  <c r="H1809" i="47"/>
  <c r="N1809" i="47"/>
  <c r="D1809" i="47"/>
  <c r="T1809" i="47"/>
  <c r="F1809" i="47"/>
  <c r="P1809" i="47"/>
  <c r="K1810" i="47"/>
  <c r="H1813" i="47"/>
  <c r="AH1813" i="47" s="1"/>
  <c r="L1814" i="47"/>
  <c r="Q1816" i="47"/>
  <c r="AH1816" i="47" s="1"/>
  <c r="P1821" i="47"/>
  <c r="T1823" i="47"/>
  <c r="K1824" i="47"/>
  <c r="F1826" i="47"/>
  <c r="V1830" i="47"/>
  <c r="M1830" i="47"/>
  <c r="E1830" i="47"/>
  <c r="R1830" i="47"/>
  <c r="H1830" i="47"/>
  <c r="U1830" i="47"/>
  <c r="J1830" i="47"/>
  <c r="Q1830" i="47"/>
  <c r="D1830" i="47"/>
  <c r="K1830" i="47"/>
  <c r="W1830" i="47"/>
  <c r="G1830" i="47"/>
  <c r="T1830" i="47"/>
  <c r="F1830" i="47"/>
  <c r="S1830" i="47"/>
  <c r="C1830" i="47"/>
  <c r="C1838" i="47"/>
  <c r="S1838" i="47"/>
  <c r="D1841" i="47"/>
  <c r="R1841" i="47"/>
  <c r="G1853" i="47"/>
  <c r="V1833" i="47"/>
  <c r="M1833" i="47"/>
  <c r="E1833" i="47"/>
  <c r="W1833" i="47"/>
  <c r="L1833" i="47"/>
  <c r="C1833" i="47"/>
  <c r="S1833" i="47"/>
  <c r="H1833" i="47"/>
  <c r="Q1833" i="47"/>
  <c r="D1833" i="47"/>
  <c r="P1833" i="47"/>
  <c r="V1836" i="47"/>
  <c r="M1836" i="47"/>
  <c r="E1836" i="47"/>
  <c r="R1836" i="47"/>
  <c r="H1836" i="47"/>
  <c r="Q1836" i="47"/>
  <c r="F1836" i="47"/>
  <c r="P1836" i="47"/>
  <c r="C1836" i="47"/>
  <c r="N1836" i="47"/>
  <c r="F1838" i="47"/>
  <c r="T1838" i="47"/>
  <c r="F1841" i="47"/>
  <c r="S1841" i="47"/>
  <c r="I1847" i="47"/>
  <c r="V1831" i="47"/>
  <c r="M1831" i="47"/>
  <c r="E1831" i="47"/>
  <c r="W1831" i="47"/>
  <c r="L1831" i="47"/>
  <c r="C1831" i="47"/>
  <c r="T1831" i="47"/>
  <c r="I1831" i="47"/>
  <c r="U1831" i="47"/>
  <c r="H1831" i="47"/>
  <c r="P1831" i="47"/>
  <c r="B1833" i="47"/>
  <c r="R1833" i="47"/>
  <c r="B1836" i="47"/>
  <c r="S1836" i="47"/>
  <c r="G1838" i="47"/>
  <c r="U1838" i="47"/>
  <c r="V1839" i="47"/>
  <c r="M1839" i="47"/>
  <c r="E1839" i="47"/>
  <c r="W1839" i="47"/>
  <c r="L1839" i="47"/>
  <c r="C1839" i="47"/>
  <c r="P1839" i="47"/>
  <c r="D1839" i="47"/>
  <c r="Q1839" i="47"/>
  <c r="B1839" i="47"/>
  <c r="R1839" i="47"/>
  <c r="G1841" i="47"/>
  <c r="T1841" i="47"/>
  <c r="V1842" i="47"/>
  <c r="M1842" i="47"/>
  <c r="E1842" i="47"/>
  <c r="S1842" i="47"/>
  <c r="R1842" i="47"/>
  <c r="H1842" i="47"/>
  <c r="L1842" i="47"/>
  <c r="B1842" i="47"/>
  <c r="P1842" i="47"/>
  <c r="C1842" i="47"/>
  <c r="Q1842" i="47"/>
  <c r="J1847" i="47"/>
  <c r="H1849" i="47"/>
  <c r="K1853" i="47"/>
  <c r="V1817" i="47"/>
  <c r="M1817" i="47"/>
  <c r="E1817" i="47"/>
  <c r="W1817" i="47"/>
  <c r="L1817" i="47"/>
  <c r="C1817" i="47"/>
  <c r="S1817" i="47"/>
  <c r="H1817" i="47"/>
  <c r="R1817" i="47"/>
  <c r="F1817" i="47"/>
  <c r="P1817" i="47"/>
  <c r="V1825" i="47"/>
  <c r="M1825" i="47"/>
  <c r="E1825" i="47"/>
  <c r="W1825" i="47"/>
  <c r="L1825" i="47"/>
  <c r="C1825" i="47"/>
  <c r="N1825" i="47"/>
  <c r="B1825" i="47"/>
  <c r="K1825" i="47"/>
  <c r="Q1825" i="47"/>
  <c r="B1831" i="47"/>
  <c r="Q1831" i="47"/>
  <c r="F1833" i="47"/>
  <c r="T1833" i="47"/>
  <c r="V1834" i="47"/>
  <c r="M1834" i="47"/>
  <c r="E1834" i="47"/>
  <c r="R1834" i="47"/>
  <c r="H1834" i="47"/>
  <c r="S1834" i="47"/>
  <c r="G1834" i="47"/>
  <c r="U1834" i="47"/>
  <c r="I1834" i="47"/>
  <c r="N1834" i="47"/>
  <c r="D1836" i="47"/>
  <c r="T1836" i="47"/>
  <c r="I1838" i="47"/>
  <c r="W1838" i="47"/>
  <c r="F1839" i="47"/>
  <c r="S1839" i="47"/>
  <c r="H1841" i="47"/>
  <c r="U1841" i="47"/>
  <c r="D1842" i="47"/>
  <c r="T1842" i="47"/>
  <c r="V1843" i="47"/>
  <c r="M1843" i="47"/>
  <c r="E1843" i="47"/>
  <c r="X1843" i="47"/>
  <c r="N1843" i="47"/>
  <c r="D1843" i="47"/>
  <c r="R1843" i="47"/>
  <c r="G1843" i="47"/>
  <c r="Q1843" i="47"/>
  <c r="C1843" i="47"/>
  <c r="J1843" i="47"/>
  <c r="S1843" i="47"/>
  <c r="V1844" i="47"/>
  <c r="M1844" i="47"/>
  <c r="E1844" i="47"/>
  <c r="S1844" i="47"/>
  <c r="I1844" i="47"/>
  <c r="Q1844" i="47"/>
  <c r="F1844" i="47"/>
  <c r="U1844" i="47"/>
  <c r="H1844" i="47"/>
  <c r="T1844" i="47"/>
  <c r="D1844" i="47"/>
  <c r="P1844" i="47"/>
  <c r="K1847" i="47"/>
  <c r="J1849" i="47"/>
  <c r="X1660" i="47"/>
  <c r="P1660" i="47"/>
  <c r="G1660" i="47"/>
  <c r="J1660" i="47"/>
  <c r="T1660" i="47"/>
  <c r="X1662" i="47"/>
  <c r="P1662" i="47"/>
  <c r="G1662" i="47"/>
  <c r="J1662" i="47"/>
  <c r="T1662" i="47"/>
  <c r="X1664" i="47"/>
  <c r="P1664" i="47"/>
  <c r="G1664" i="47"/>
  <c r="J1664" i="47"/>
  <c r="T1664" i="47"/>
  <c r="X1666" i="47"/>
  <c r="P1666" i="47"/>
  <c r="G1666" i="47"/>
  <c r="J1666" i="47"/>
  <c r="T1666" i="47"/>
  <c r="X1668" i="47"/>
  <c r="P1668" i="47"/>
  <c r="G1668" i="47"/>
  <c r="J1668" i="47"/>
  <c r="T1668" i="47"/>
  <c r="X1670" i="47"/>
  <c r="P1670" i="47"/>
  <c r="G1670" i="47"/>
  <c r="J1670" i="47"/>
  <c r="T1670" i="47"/>
  <c r="X1672" i="47"/>
  <c r="P1672" i="47"/>
  <c r="G1672" i="47"/>
  <c r="J1672" i="47"/>
  <c r="T1672" i="47"/>
  <c r="X1674" i="47"/>
  <c r="P1674" i="47"/>
  <c r="G1674" i="47"/>
  <c r="J1674" i="47"/>
  <c r="T1674" i="47"/>
  <c r="X1676" i="47"/>
  <c r="P1676" i="47"/>
  <c r="G1676" i="47"/>
  <c r="J1676" i="47"/>
  <c r="T1676" i="47"/>
  <c r="X1678" i="47"/>
  <c r="P1678" i="47"/>
  <c r="G1678" i="47"/>
  <c r="J1678" i="47"/>
  <c r="T1678" i="47"/>
  <c r="X1680" i="47"/>
  <c r="P1680" i="47"/>
  <c r="G1680" i="47"/>
  <c r="J1680" i="47"/>
  <c r="T1680" i="47"/>
  <c r="X1682" i="47"/>
  <c r="P1682" i="47"/>
  <c r="G1682" i="47"/>
  <c r="J1682" i="47"/>
  <c r="T1682" i="47"/>
  <c r="X1684" i="47"/>
  <c r="P1684" i="47"/>
  <c r="G1684" i="47"/>
  <c r="J1684" i="47"/>
  <c r="T1684" i="47"/>
  <c r="X1686" i="47"/>
  <c r="P1686" i="47"/>
  <c r="G1686" i="47"/>
  <c r="J1686" i="47"/>
  <c r="T1686" i="47"/>
  <c r="X1688" i="47"/>
  <c r="P1688" i="47"/>
  <c r="G1688" i="47"/>
  <c r="J1688" i="47"/>
  <c r="T1688" i="47"/>
  <c r="X1690" i="47"/>
  <c r="P1690" i="47"/>
  <c r="G1690" i="47"/>
  <c r="J1690" i="47"/>
  <c r="T1690" i="47"/>
  <c r="X1692" i="47"/>
  <c r="P1692" i="47"/>
  <c r="G1692" i="47"/>
  <c r="J1692" i="47"/>
  <c r="T1692" i="47"/>
  <c r="X1694" i="47"/>
  <c r="P1694" i="47"/>
  <c r="G1694" i="47"/>
  <c r="J1694" i="47"/>
  <c r="T1694" i="47"/>
  <c r="X1696" i="47"/>
  <c r="P1696" i="47"/>
  <c r="G1696" i="47"/>
  <c r="J1696" i="47"/>
  <c r="T1696" i="47"/>
  <c r="X1698" i="47"/>
  <c r="P1698" i="47"/>
  <c r="G1698" i="47"/>
  <c r="J1698" i="47"/>
  <c r="T1698" i="47"/>
  <c r="X1700" i="47"/>
  <c r="P1700" i="47"/>
  <c r="G1700" i="47"/>
  <c r="J1700" i="47"/>
  <c r="T1700" i="47"/>
  <c r="X1702" i="47"/>
  <c r="P1702" i="47"/>
  <c r="G1702" i="47"/>
  <c r="J1702" i="47"/>
  <c r="T1702" i="47"/>
  <c r="X1704" i="47"/>
  <c r="P1704" i="47"/>
  <c r="G1704" i="47"/>
  <c r="J1704" i="47"/>
  <c r="T1704" i="47"/>
  <c r="X1706" i="47"/>
  <c r="P1706" i="47"/>
  <c r="G1706" i="47"/>
  <c r="J1706" i="47"/>
  <c r="T1706" i="47"/>
  <c r="X1708" i="47"/>
  <c r="P1708" i="47"/>
  <c r="G1708" i="47"/>
  <c r="J1708" i="47"/>
  <c r="T1708" i="47"/>
  <c r="X1710" i="47"/>
  <c r="P1710" i="47"/>
  <c r="G1710" i="47"/>
  <c r="J1710" i="47"/>
  <c r="T1710" i="47"/>
  <c r="X1712" i="47"/>
  <c r="P1712" i="47"/>
  <c r="G1712" i="47"/>
  <c r="J1712" i="47"/>
  <c r="T1712" i="47"/>
  <c r="X1714" i="47"/>
  <c r="P1714" i="47"/>
  <c r="G1714" i="47"/>
  <c r="J1714" i="47"/>
  <c r="T1714" i="47"/>
  <c r="X1716" i="47"/>
  <c r="P1716" i="47"/>
  <c r="G1716" i="47"/>
  <c r="J1716" i="47"/>
  <c r="T1716" i="47"/>
  <c r="X1718" i="47"/>
  <c r="P1718" i="47"/>
  <c r="G1718" i="47"/>
  <c r="J1718" i="47"/>
  <c r="T1718" i="47"/>
  <c r="X1720" i="47"/>
  <c r="P1720" i="47"/>
  <c r="G1720" i="47"/>
  <c r="J1720" i="47"/>
  <c r="T1720" i="47"/>
  <c r="X1722" i="47"/>
  <c r="P1722" i="47"/>
  <c r="G1722" i="47"/>
  <c r="J1722" i="47"/>
  <c r="T1722" i="47"/>
  <c r="X1724" i="47"/>
  <c r="P1724" i="47"/>
  <c r="G1724" i="47"/>
  <c r="J1724" i="47"/>
  <c r="T1724" i="47"/>
  <c r="X1726" i="47"/>
  <c r="P1726" i="47"/>
  <c r="G1726" i="47"/>
  <c r="J1726" i="47"/>
  <c r="AM1726" i="47" s="1"/>
  <c r="T1726" i="47"/>
  <c r="X1728" i="47"/>
  <c r="P1728" i="47"/>
  <c r="G1728" i="47"/>
  <c r="J1728" i="47"/>
  <c r="T1728" i="47"/>
  <c r="X1730" i="47"/>
  <c r="P1730" i="47"/>
  <c r="G1730" i="47"/>
  <c r="J1730" i="47"/>
  <c r="T1730" i="47"/>
  <c r="X1732" i="47"/>
  <c r="P1732" i="47"/>
  <c r="G1732" i="47"/>
  <c r="J1732" i="47"/>
  <c r="T1732" i="47"/>
  <c r="X1734" i="47"/>
  <c r="P1734" i="47"/>
  <c r="G1734" i="47"/>
  <c r="J1734" i="47"/>
  <c r="T1734" i="47"/>
  <c r="X1736" i="47"/>
  <c r="P1736" i="47"/>
  <c r="G1736" i="47"/>
  <c r="J1736" i="47"/>
  <c r="T1736" i="47"/>
  <c r="X1738" i="47"/>
  <c r="P1738" i="47"/>
  <c r="G1738" i="47"/>
  <c r="J1738" i="47"/>
  <c r="T1738" i="47"/>
  <c r="X1740" i="47"/>
  <c r="P1740" i="47"/>
  <c r="G1740" i="47"/>
  <c r="J1740" i="47"/>
  <c r="T1740" i="47"/>
  <c r="X1742" i="47"/>
  <c r="P1742" i="47"/>
  <c r="G1742" i="47"/>
  <c r="J1742" i="47"/>
  <c r="AL1742" i="47" s="1"/>
  <c r="T1742" i="47"/>
  <c r="X1744" i="47"/>
  <c r="P1744" i="47"/>
  <c r="G1744" i="47"/>
  <c r="J1744" i="47"/>
  <c r="T1744" i="47"/>
  <c r="X1746" i="47"/>
  <c r="P1746" i="47"/>
  <c r="G1746" i="47"/>
  <c r="J1746" i="47"/>
  <c r="T1746" i="47"/>
  <c r="X1748" i="47"/>
  <c r="P1748" i="47"/>
  <c r="G1748" i="47"/>
  <c r="J1748" i="47"/>
  <c r="T1748" i="47"/>
  <c r="X1750" i="47"/>
  <c r="P1750" i="47"/>
  <c r="G1750" i="47"/>
  <c r="J1750" i="47"/>
  <c r="T1750" i="47"/>
  <c r="X1752" i="47"/>
  <c r="P1752" i="47"/>
  <c r="G1752" i="47"/>
  <c r="J1752" i="47"/>
  <c r="T1752" i="47"/>
  <c r="X1754" i="47"/>
  <c r="P1754" i="47"/>
  <c r="G1754" i="47"/>
  <c r="J1754" i="47"/>
  <c r="T1754" i="47"/>
  <c r="X1756" i="47"/>
  <c r="P1756" i="47"/>
  <c r="G1756" i="47"/>
  <c r="J1756" i="47"/>
  <c r="T1756" i="47"/>
  <c r="X1758" i="47"/>
  <c r="P1758" i="47"/>
  <c r="G1758" i="47"/>
  <c r="J1758" i="47"/>
  <c r="AN1758" i="47" s="1"/>
  <c r="T1758" i="47"/>
  <c r="X1760" i="47"/>
  <c r="P1760" i="47"/>
  <c r="G1760" i="47"/>
  <c r="J1760" i="47"/>
  <c r="T1760" i="47"/>
  <c r="X1762" i="47"/>
  <c r="P1762" i="47"/>
  <c r="G1762" i="47"/>
  <c r="J1762" i="47"/>
  <c r="T1762" i="47"/>
  <c r="Q1764" i="47"/>
  <c r="P1764" i="47"/>
  <c r="G1764" i="47"/>
  <c r="J1764" i="47"/>
  <c r="U1764" i="47"/>
  <c r="Q1777" i="47"/>
  <c r="H1777" i="47"/>
  <c r="U1777" i="47"/>
  <c r="K1777" i="47"/>
  <c r="B1777" i="47"/>
  <c r="L1777" i="47"/>
  <c r="W1777" i="47"/>
  <c r="Q1778" i="47"/>
  <c r="H1778" i="47"/>
  <c r="P1778" i="47"/>
  <c r="F1778" i="47"/>
  <c r="K1778" i="47"/>
  <c r="V1778" i="47"/>
  <c r="S1782" i="47"/>
  <c r="J1782" i="47"/>
  <c r="B1782" i="47"/>
  <c r="W1782" i="47"/>
  <c r="M1782" i="47"/>
  <c r="D1782" i="47"/>
  <c r="V1782" i="47"/>
  <c r="K1782" i="47"/>
  <c r="N1782" i="47"/>
  <c r="S1785" i="47"/>
  <c r="J1785" i="47"/>
  <c r="B1785" i="47"/>
  <c r="R1785" i="47"/>
  <c r="H1785" i="47"/>
  <c r="U1785" i="47"/>
  <c r="I1785" i="47"/>
  <c r="M1785" i="47"/>
  <c r="S1808" i="47"/>
  <c r="J1808" i="47"/>
  <c r="B1808" i="47"/>
  <c r="W1808" i="47"/>
  <c r="M1808" i="47"/>
  <c r="D1808" i="47"/>
  <c r="P1808" i="47"/>
  <c r="E1808" i="47"/>
  <c r="N1808" i="47"/>
  <c r="S1811" i="47"/>
  <c r="J1811" i="47"/>
  <c r="B1811" i="47"/>
  <c r="R1811" i="47"/>
  <c r="H1811" i="47"/>
  <c r="X1811" i="47"/>
  <c r="M1811" i="47"/>
  <c r="C1811" i="47"/>
  <c r="N1811" i="47"/>
  <c r="V1815" i="47"/>
  <c r="M1815" i="47"/>
  <c r="E1815" i="47"/>
  <c r="W1815" i="47"/>
  <c r="L1815" i="47"/>
  <c r="C1815" i="47"/>
  <c r="T1815" i="47"/>
  <c r="I1815" i="47"/>
  <c r="X1815" i="47"/>
  <c r="J1815" i="47"/>
  <c r="P1815" i="47"/>
  <c r="D1817" i="47"/>
  <c r="T1817" i="47"/>
  <c r="V1818" i="47"/>
  <c r="M1818" i="47"/>
  <c r="E1818" i="47"/>
  <c r="R1818" i="47"/>
  <c r="H1818" i="47"/>
  <c r="S1818" i="47"/>
  <c r="G1818" i="47"/>
  <c r="W1818" i="47"/>
  <c r="J1818" i="47"/>
  <c r="N1818" i="47"/>
  <c r="F1825" i="47"/>
  <c r="S1825" i="47"/>
  <c r="F1831" i="47"/>
  <c r="S1831" i="47"/>
  <c r="I1833" i="47"/>
  <c r="X1833" i="47"/>
  <c r="C1834" i="47"/>
  <c r="Q1834" i="47"/>
  <c r="I1836" i="47"/>
  <c r="W1836" i="47"/>
  <c r="H1839" i="47"/>
  <c r="AK1839" i="47" s="1"/>
  <c r="U1839" i="47"/>
  <c r="K1841" i="47"/>
  <c r="G1842" i="47"/>
  <c r="W1842" i="47"/>
  <c r="AN1842" i="47" s="1"/>
  <c r="F1843" i="47"/>
  <c r="U1843" i="47"/>
  <c r="AL1843" i="47" s="1"/>
  <c r="C1844" i="47"/>
  <c r="W1844" i="47"/>
  <c r="V1846" i="47"/>
  <c r="M1846" i="47"/>
  <c r="E1846" i="47"/>
  <c r="S1846" i="47"/>
  <c r="I1846" i="47"/>
  <c r="P1846" i="47"/>
  <c r="D1846" i="47"/>
  <c r="Q1846" i="47"/>
  <c r="C1846" i="47"/>
  <c r="X1846" i="47"/>
  <c r="J1846" i="47"/>
  <c r="R1846" i="47"/>
  <c r="V1850" i="47"/>
  <c r="M1850" i="47"/>
  <c r="E1850" i="47"/>
  <c r="S1850" i="47"/>
  <c r="I1850" i="47"/>
  <c r="X1850" i="47"/>
  <c r="L1850" i="47"/>
  <c r="B1850" i="47"/>
  <c r="T1850" i="47"/>
  <c r="G1850" i="47"/>
  <c r="J1850" i="47"/>
  <c r="R1850" i="47"/>
  <c r="D1850" i="47"/>
  <c r="U1850" i="47"/>
  <c r="V1838" i="47"/>
  <c r="M1838" i="47"/>
  <c r="E1838" i="47"/>
  <c r="R1838" i="47"/>
  <c r="H1838" i="47"/>
  <c r="P1838" i="47"/>
  <c r="D1838" i="47"/>
  <c r="X1838" i="47"/>
  <c r="K1838" i="47"/>
  <c r="N1838" i="47"/>
  <c r="V1847" i="47"/>
  <c r="M1847" i="47"/>
  <c r="E1847" i="47"/>
  <c r="X1847" i="47"/>
  <c r="N1847" i="47"/>
  <c r="D1847" i="47"/>
  <c r="P1847" i="47"/>
  <c r="C1847" i="47"/>
  <c r="T1847" i="47"/>
  <c r="H1847" i="47"/>
  <c r="S1847" i="47"/>
  <c r="F1847" i="47"/>
  <c r="R1847" i="47"/>
  <c r="B1838" i="47"/>
  <c r="Q1838" i="47"/>
  <c r="V1841" i="47"/>
  <c r="M1841" i="47"/>
  <c r="E1841" i="47"/>
  <c r="W1841" i="47"/>
  <c r="L1841" i="47"/>
  <c r="C1841" i="47"/>
  <c r="N1841" i="47"/>
  <c r="B1841" i="47"/>
  <c r="X1841" i="47"/>
  <c r="J1841" i="47"/>
  <c r="Q1841" i="47"/>
  <c r="B1847" i="47"/>
  <c r="U1847" i="47"/>
  <c r="V1849" i="47"/>
  <c r="M1849" i="47"/>
  <c r="E1849" i="47"/>
  <c r="X1849" i="47"/>
  <c r="N1849" i="47"/>
  <c r="D1849" i="47"/>
  <c r="L1849" i="47"/>
  <c r="B1849" i="47"/>
  <c r="Q1849" i="47"/>
  <c r="C1849" i="47"/>
  <c r="P1849" i="47"/>
  <c r="W1849" i="47"/>
  <c r="I1849" i="47"/>
  <c r="T1849" i="47"/>
  <c r="V1853" i="47"/>
  <c r="M1853" i="47"/>
  <c r="E1853" i="47"/>
  <c r="X1853" i="47"/>
  <c r="N1853" i="47"/>
  <c r="D1853" i="47"/>
  <c r="U1853" i="47"/>
  <c r="J1853" i="47"/>
  <c r="R1853" i="47"/>
  <c r="F1853" i="47"/>
  <c r="Q1853" i="47"/>
  <c r="C1853" i="47"/>
  <c r="H1853" i="47"/>
  <c r="T1853" i="47"/>
  <c r="B1853" i="47"/>
  <c r="P1853" i="47"/>
  <c r="L1853" i="47"/>
  <c r="L1861" i="47"/>
  <c r="F1864" i="47"/>
  <c r="L1864" i="47"/>
  <c r="S1796" i="47"/>
  <c r="J1796" i="47"/>
  <c r="B1796" i="47"/>
  <c r="W1796" i="47"/>
  <c r="M1796" i="47"/>
  <c r="D1796" i="47"/>
  <c r="L1796" i="47"/>
  <c r="X1796" i="47"/>
  <c r="S1797" i="47"/>
  <c r="J1797" i="47"/>
  <c r="B1797" i="47"/>
  <c r="R1797" i="47"/>
  <c r="H1797" i="47"/>
  <c r="L1797" i="47"/>
  <c r="W1797" i="47"/>
  <c r="S1812" i="47"/>
  <c r="J1812" i="47"/>
  <c r="B1812" i="47"/>
  <c r="W1812" i="47"/>
  <c r="M1812" i="47"/>
  <c r="D1812" i="47"/>
  <c r="L1812" i="47"/>
  <c r="X1812" i="47"/>
  <c r="V1819" i="47"/>
  <c r="M1819" i="47"/>
  <c r="E1819" i="47"/>
  <c r="W1819" i="47"/>
  <c r="L1819" i="47"/>
  <c r="C1819" i="47"/>
  <c r="R1819" i="47"/>
  <c r="G1819" i="47"/>
  <c r="N1819" i="47"/>
  <c r="V1822" i="47"/>
  <c r="M1822" i="47"/>
  <c r="E1822" i="47"/>
  <c r="R1822" i="47"/>
  <c r="H1822" i="47"/>
  <c r="P1822" i="47"/>
  <c r="D1822" i="47"/>
  <c r="L1822" i="47"/>
  <c r="V1829" i="47"/>
  <c r="M1829" i="47"/>
  <c r="E1829" i="47"/>
  <c r="W1829" i="47"/>
  <c r="L1829" i="47"/>
  <c r="C1829" i="47"/>
  <c r="U1829" i="47"/>
  <c r="J1829" i="47"/>
  <c r="N1829" i="47"/>
  <c r="V1832" i="47"/>
  <c r="M1832" i="47"/>
  <c r="E1832" i="47"/>
  <c r="R1832" i="47"/>
  <c r="H1832" i="47"/>
  <c r="T1832" i="47"/>
  <c r="I1832" i="47"/>
  <c r="L1832" i="47"/>
  <c r="V1845" i="47"/>
  <c r="M1845" i="47"/>
  <c r="E1845" i="47"/>
  <c r="X1845" i="47"/>
  <c r="N1845" i="47"/>
  <c r="D1845" i="47"/>
  <c r="Q1845" i="47"/>
  <c r="F1845" i="47"/>
  <c r="K1845" i="47"/>
  <c r="P1845" i="47"/>
  <c r="V1848" i="47"/>
  <c r="M1848" i="47"/>
  <c r="E1848" i="47"/>
  <c r="S1848" i="47"/>
  <c r="I1848" i="47"/>
  <c r="N1848" i="47"/>
  <c r="C1848" i="47"/>
  <c r="X1848" i="47"/>
  <c r="K1848" i="47"/>
  <c r="P1848" i="47"/>
  <c r="V1857" i="47"/>
  <c r="M1857" i="47"/>
  <c r="E1857" i="47"/>
  <c r="X1857" i="47"/>
  <c r="N1857" i="47"/>
  <c r="D1857" i="47"/>
  <c r="S1857" i="47"/>
  <c r="H1857" i="47"/>
  <c r="U1857" i="47"/>
  <c r="I1857" i="47"/>
  <c r="T1857" i="47"/>
  <c r="G1857" i="47"/>
  <c r="R1857" i="47"/>
  <c r="F1857" i="47"/>
  <c r="W1857" i="47"/>
  <c r="K1860" i="47"/>
  <c r="L1863" i="47"/>
  <c r="P1864" i="47"/>
  <c r="V1854" i="47"/>
  <c r="M1854" i="47"/>
  <c r="E1854" i="47"/>
  <c r="S1854" i="47"/>
  <c r="I1854" i="47"/>
  <c r="U1854" i="47"/>
  <c r="J1854" i="47"/>
  <c r="W1854" i="47"/>
  <c r="H1854" i="47"/>
  <c r="T1854" i="47"/>
  <c r="G1854" i="47"/>
  <c r="P1854" i="47"/>
  <c r="V1861" i="47"/>
  <c r="M1861" i="47"/>
  <c r="E1861" i="47"/>
  <c r="X1861" i="47"/>
  <c r="N1861" i="47"/>
  <c r="D1861" i="47"/>
  <c r="Q1861" i="47"/>
  <c r="F1861" i="47"/>
  <c r="K1861" i="47"/>
  <c r="W1861" i="47"/>
  <c r="J1861" i="47"/>
  <c r="U1861" i="47"/>
  <c r="I1861" i="47"/>
  <c r="S1861" i="47"/>
  <c r="C1854" i="47"/>
  <c r="R1854" i="47"/>
  <c r="V1856" i="47"/>
  <c r="M1856" i="47"/>
  <c r="E1856" i="47"/>
  <c r="S1856" i="47"/>
  <c r="I1856" i="47"/>
  <c r="T1856" i="47"/>
  <c r="H1856" i="47"/>
  <c r="Q1856" i="47"/>
  <c r="D1856" i="47"/>
  <c r="P1856" i="47"/>
  <c r="C1856" i="47"/>
  <c r="N1856" i="47"/>
  <c r="B1856" i="47"/>
  <c r="W1856" i="47"/>
  <c r="J1857" i="47"/>
  <c r="C1861" i="47"/>
  <c r="V1860" i="47"/>
  <c r="M1860" i="47"/>
  <c r="E1860" i="47"/>
  <c r="S1860" i="47"/>
  <c r="I1860" i="47"/>
  <c r="Q1860" i="47"/>
  <c r="F1860" i="47"/>
  <c r="U1860" i="47"/>
  <c r="H1860" i="47"/>
  <c r="T1860" i="47"/>
  <c r="G1860" i="47"/>
  <c r="R1860" i="47"/>
  <c r="D1860" i="47"/>
  <c r="W1860" i="47"/>
  <c r="G1861" i="47"/>
  <c r="V1864" i="47"/>
  <c r="M1864" i="47"/>
  <c r="E1864" i="47"/>
  <c r="S1864" i="47"/>
  <c r="I1864" i="47"/>
  <c r="N1864" i="47"/>
  <c r="C1864" i="47"/>
  <c r="X1864" i="47"/>
  <c r="K1864" i="47"/>
  <c r="W1864" i="47"/>
  <c r="J1864" i="47"/>
  <c r="U1864" i="47"/>
  <c r="H1864" i="47"/>
  <c r="T1864" i="47"/>
  <c r="G1864" i="47"/>
  <c r="Q1864" i="47"/>
  <c r="D1864" i="47"/>
  <c r="L1857" i="47"/>
  <c r="B1860" i="47"/>
  <c r="X1860" i="47"/>
  <c r="H1861" i="47"/>
  <c r="V1863" i="47"/>
  <c r="M1863" i="47"/>
  <c r="E1863" i="47"/>
  <c r="X1863" i="47"/>
  <c r="N1863" i="47"/>
  <c r="D1863" i="47"/>
  <c r="P1863" i="47"/>
  <c r="C1863" i="47"/>
  <c r="T1863" i="47"/>
  <c r="H1863" i="47"/>
  <c r="S1863" i="47"/>
  <c r="G1863" i="47"/>
  <c r="R1863" i="47"/>
  <c r="F1863" i="47"/>
  <c r="Q1863" i="47"/>
  <c r="B1863" i="47"/>
  <c r="K1863" i="47"/>
  <c r="B1864" i="47"/>
  <c r="Q1875" i="47"/>
  <c r="V1866" i="47"/>
  <c r="M1866" i="47"/>
  <c r="E1866" i="47"/>
  <c r="S1866" i="47"/>
  <c r="I1866" i="47"/>
  <c r="X1866" i="47"/>
  <c r="L1866" i="47"/>
  <c r="B1866" i="47"/>
  <c r="N1866" i="47"/>
  <c r="C1866" i="47"/>
  <c r="P1866" i="47"/>
  <c r="T1873" i="47"/>
  <c r="K1873" i="47"/>
  <c r="C1873" i="47"/>
  <c r="P1873" i="47"/>
  <c r="F1873" i="47"/>
  <c r="S1873" i="47"/>
  <c r="H1873" i="47"/>
  <c r="R1873" i="47"/>
  <c r="G1873" i="47"/>
  <c r="M1873" i="47"/>
  <c r="L1873" i="47"/>
  <c r="W1873" i="47"/>
  <c r="I1873" i="47"/>
  <c r="V1873" i="47"/>
  <c r="V1859" i="47"/>
  <c r="M1859" i="47"/>
  <c r="E1859" i="47"/>
  <c r="X1859" i="47"/>
  <c r="N1859" i="47"/>
  <c r="D1859" i="47"/>
  <c r="R1859" i="47"/>
  <c r="G1859" i="47"/>
  <c r="L1859" i="47"/>
  <c r="V1862" i="47"/>
  <c r="M1862" i="47"/>
  <c r="E1862" i="47"/>
  <c r="S1862" i="47"/>
  <c r="I1862" i="47"/>
  <c r="P1862" i="47"/>
  <c r="D1862" i="47"/>
  <c r="L1862" i="47"/>
  <c r="D1866" i="47"/>
  <c r="Q1866" i="47"/>
  <c r="S1875" i="47"/>
  <c r="J1875" i="47"/>
  <c r="B1875" i="47"/>
  <c r="X1875" i="47"/>
  <c r="N1875" i="47"/>
  <c r="E1875" i="47"/>
  <c r="T1875" i="47"/>
  <c r="H1875" i="47"/>
  <c r="U1875" i="47"/>
  <c r="G1875" i="47"/>
  <c r="R1875" i="47"/>
  <c r="F1875" i="47"/>
  <c r="M1875" i="47"/>
  <c r="L1875" i="47"/>
  <c r="I1875" i="47"/>
  <c r="V1827" i="47"/>
  <c r="M1827" i="47"/>
  <c r="E1827" i="47"/>
  <c r="W1827" i="47"/>
  <c r="L1827" i="47"/>
  <c r="C1827" i="47"/>
  <c r="K1827" i="47"/>
  <c r="X1827" i="47"/>
  <c r="V1828" i="47"/>
  <c r="M1828" i="47"/>
  <c r="E1828" i="47"/>
  <c r="R1828" i="47"/>
  <c r="H1828" i="47"/>
  <c r="K1828" i="47"/>
  <c r="W1828" i="47"/>
  <c r="K1858" i="47"/>
  <c r="B1859" i="47"/>
  <c r="P1859" i="47"/>
  <c r="B1862" i="47"/>
  <c r="N1862" i="47"/>
  <c r="V1865" i="47"/>
  <c r="M1865" i="47"/>
  <c r="E1865" i="47"/>
  <c r="X1865" i="47"/>
  <c r="N1865" i="47"/>
  <c r="D1865" i="47"/>
  <c r="L1865" i="47"/>
  <c r="B1865" i="47"/>
  <c r="P1865" i="47"/>
  <c r="F1866" i="47"/>
  <c r="R1866" i="47"/>
  <c r="D1873" i="47"/>
  <c r="C1875" i="47"/>
  <c r="S1876" i="47"/>
  <c r="J1876" i="47"/>
  <c r="B1876" i="47"/>
  <c r="T1876" i="47"/>
  <c r="I1876" i="47"/>
  <c r="R1876" i="47"/>
  <c r="G1876" i="47"/>
  <c r="X1876" i="47"/>
  <c r="L1876" i="47"/>
  <c r="W1876" i="47"/>
  <c r="K1876" i="47"/>
  <c r="N1876" i="47"/>
  <c r="M1876" i="47"/>
  <c r="F1876" i="47"/>
  <c r="V1876" i="47"/>
  <c r="V1855" i="47"/>
  <c r="M1855" i="47"/>
  <c r="E1855" i="47"/>
  <c r="X1855" i="47"/>
  <c r="N1855" i="47"/>
  <c r="D1855" i="47"/>
  <c r="T1855" i="47"/>
  <c r="I1855" i="47"/>
  <c r="L1855" i="47"/>
  <c r="V1858" i="47"/>
  <c r="M1858" i="47"/>
  <c r="E1858" i="47"/>
  <c r="S1858" i="47"/>
  <c r="I1858" i="47"/>
  <c r="R1858" i="47"/>
  <c r="G1858" i="47"/>
  <c r="L1858" i="47"/>
  <c r="C1859" i="47"/>
  <c r="Q1859" i="47"/>
  <c r="C1862" i="47"/>
  <c r="Q1862" i="47"/>
  <c r="G1866" i="47"/>
  <c r="T1866" i="47"/>
  <c r="E1873" i="47"/>
  <c r="D1875" i="47"/>
  <c r="C1876" i="47"/>
  <c r="S1878" i="47"/>
  <c r="J1878" i="47"/>
  <c r="B1878" i="47"/>
  <c r="T1878" i="47"/>
  <c r="I1878" i="47"/>
  <c r="Q1878" i="47"/>
  <c r="F1878" i="47"/>
  <c r="W1878" i="47"/>
  <c r="K1878" i="47"/>
  <c r="U1878" i="47"/>
  <c r="G1878" i="47"/>
  <c r="R1878" i="47"/>
  <c r="E1878" i="47"/>
  <c r="N1878" i="47"/>
  <c r="M1878" i="47"/>
  <c r="H1878" i="47"/>
  <c r="J1866" i="47"/>
  <c r="W1866" i="47"/>
  <c r="P1875" i="47"/>
  <c r="D1884" i="47"/>
  <c r="U1896" i="47"/>
  <c r="L1896" i="47"/>
  <c r="D1896" i="47"/>
  <c r="V1896" i="47"/>
  <c r="K1896" i="47"/>
  <c r="B1896" i="47"/>
  <c r="Q1896" i="47"/>
  <c r="F1896" i="47"/>
  <c r="S1896" i="47"/>
  <c r="G1896" i="47"/>
  <c r="N1896" i="47"/>
  <c r="M1896" i="47"/>
  <c r="J1896" i="47"/>
  <c r="X1896" i="47"/>
  <c r="I1896" i="47"/>
  <c r="W1896" i="47"/>
  <c r="H1896" i="47"/>
  <c r="T1896" i="47"/>
  <c r="E1896" i="47"/>
  <c r="R1896" i="47"/>
  <c r="C1896" i="47"/>
  <c r="G1884" i="47"/>
  <c r="P1896" i="47"/>
  <c r="V1851" i="47"/>
  <c r="M1851" i="47"/>
  <c r="E1851" i="47"/>
  <c r="X1851" i="47"/>
  <c r="N1851" i="47"/>
  <c r="D1851" i="47"/>
  <c r="K1851" i="47"/>
  <c r="W1851" i="47"/>
  <c r="V1852" i="47"/>
  <c r="M1852" i="47"/>
  <c r="E1852" i="47"/>
  <c r="S1852" i="47"/>
  <c r="I1852" i="47"/>
  <c r="K1852" i="47"/>
  <c r="W1852" i="47"/>
  <c r="T1867" i="47"/>
  <c r="K1867" i="47"/>
  <c r="C1867" i="47"/>
  <c r="P1867" i="47"/>
  <c r="F1867" i="47"/>
  <c r="Q1867" i="47"/>
  <c r="E1867" i="47"/>
  <c r="M1867" i="47"/>
  <c r="T1871" i="47"/>
  <c r="K1871" i="47"/>
  <c r="C1871" i="47"/>
  <c r="P1871" i="47"/>
  <c r="F1871" i="47"/>
  <c r="V1871" i="47"/>
  <c r="J1871" i="47"/>
  <c r="U1871" i="47"/>
  <c r="I1871" i="47"/>
  <c r="N1871" i="47"/>
  <c r="S1881" i="47"/>
  <c r="J1881" i="47"/>
  <c r="B1881" i="47"/>
  <c r="X1881" i="47"/>
  <c r="N1881" i="47"/>
  <c r="E1881" i="47"/>
  <c r="P1881" i="47"/>
  <c r="D1881" i="47"/>
  <c r="V1881" i="47"/>
  <c r="I1881" i="47"/>
  <c r="T1881" i="47"/>
  <c r="G1881" i="47"/>
  <c r="R1881" i="47"/>
  <c r="F1881" i="47"/>
  <c r="W1881" i="47"/>
  <c r="K1884" i="47"/>
  <c r="U1888" i="47"/>
  <c r="L1888" i="47"/>
  <c r="D1888" i="47"/>
  <c r="V1888" i="47"/>
  <c r="K1888" i="47"/>
  <c r="B1888" i="47"/>
  <c r="W1888" i="47"/>
  <c r="J1888" i="47"/>
  <c r="M1888" i="47"/>
  <c r="I1888" i="47"/>
  <c r="T1888" i="47"/>
  <c r="G1888" i="47"/>
  <c r="S1888" i="47"/>
  <c r="F1888" i="47"/>
  <c r="Q1888" i="47"/>
  <c r="C1888" i="47"/>
  <c r="B1871" i="47"/>
  <c r="Q1871" i="47"/>
  <c r="C1881" i="47"/>
  <c r="L1884" i="47"/>
  <c r="E1888" i="47"/>
  <c r="H1888" i="47"/>
  <c r="S1884" i="47"/>
  <c r="J1884" i="47"/>
  <c r="B1884" i="47"/>
  <c r="T1884" i="47"/>
  <c r="I1884" i="47"/>
  <c r="X1884" i="47"/>
  <c r="M1884" i="47"/>
  <c r="C1884" i="47"/>
  <c r="V1884" i="47"/>
  <c r="H1884" i="47"/>
  <c r="R1884" i="47"/>
  <c r="F1884" i="47"/>
  <c r="Q1884" i="47"/>
  <c r="E1884" i="47"/>
  <c r="W1884" i="47"/>
  <c r="U1891" i="47"/>
  <c r="L1891" i="47"/>
  <c r="D1891" i="47"/>
  <c r="Q1891" i="47"/>
  <c r="G1891" i="47"/>
  <c r="T1891" i="47"/>
  <c r="I1891" i="47"/>
  <c r="X1891" i="47"/>
  <c r="K1891" i="47"/>
  <c r="N1891" i="47"/>
  <c r="U1899" i="47"/>
  <c r="L1899" i="47"/>
  <c r="D1899" i="47"/>
  <c r="Q1899" i="47"/>
  <c r="G1899" i="47"/>
  <c r="N1899" i="47"/>
  <c r="C1899" i="47"/>
  <c r="S1899" i="47"/>
  <c r="F1899" i="47"/>
  <c r="P1899" i="47"/>
  <c r="U1911" i="47"/>
  <c r="L1911" i="47"/>
  <c r="D1911" i="47"/>
  <c r="V1911" i="47"/>
  <c r="K1911" i="47"/>
  <c r="B1911" i="47"/>
  <c r="R1911" i="47"/>
  <c r="G1911" i="47"/>
  <c r="W1911" i="47"/>
  <c r="I1911" i="47"/>
  <c r="X1911" i="47"/>
  <c r="H1911" i="47"/>
  <c r="T1911" i="47"/>
  <c r="F1911" i="47"/>
  <c r="S1911" i="47"/>
  <c r="E1911" i="47"/>
  <c r="Q1911" i="47"/>
  <c r="C1911" i="47"/>
  <c r="N1911" i="47"/>
  <c r="M1911" i="47"/>
  <c r="B1891" i="47"/>
  <c r="P1891" i="47"/>
  <c r="U1894" i="47"/>
  <c r="L1894" i="47"/>
  <c r="D1894" i="47"/>
  <c r="V1894" i="47"/>
  <c r="K1894" i="47"/>
  <c r="B1894" i="47"/>
  <c r="R1894" i="47"/>
  <c r="G1894" i="47"/>
  <c r="X1894" i="47"/>
  <c r="J1894" i="47"/>
  <c r="P1894" i="47"/>
  <c r="U1897" i="47"/>
  <c r="L1897" i="47"/>
  <c r="D1897" i="47"/>
  <c r="Q1897" i="47"/>
  <c r="G1897" i="47"/>
  <c r="P1897" i="47"/>
  <c r="E1897" i="47"/>
  <c r="W1897" i="47"/>
  <c r="J1897" i="47"/>
  <c r="N1897" i="47"/>
  <c r="B1899" i="47"/>
  <c r="R1899" i="47"/>
  <c r="U1905" i="47"/>
  <c r="L1905" i="47"/>
  <c r="D1905" i="47"/>
  <c r="V1905" i="47"/>
  <c r="K1905" i="47"/>
  <c r="B1905" i="47"/>
  <c r="W1905" i="47"/>
  <c r="J1905" i="47"/>
  <c r="X1905" i="47"/>
  <c r="I1905" i="47"/>
  <c r="M1905" i="47"/>
  <c r="H1905" i="47"/>
  <c r="T1905" i="47"/>
  <c r="G1905" i="47"/>
  <c r="S1905" i="47"/>
  <c r="F1905" i="47"/>
  <c r="J1911" i="47"/>
  <c r="T1869" i="47"/>
  <c r="K1869" i="47"/>
  <c r="C1869" i="47"/>
  <c r="P1869" i="47"/>
  <c r="F1869" i="47"/>
  <c r="L1869" i="47"/>
  <c r="W1869" i="47"/>
  <c r="S1877" i="47"/>
  <c r="J1877" i="47"/>
  <c r="B1877" i="47"/>
  <c r="X1877" i="47"/>
  <c r="N1877" i="47"/>
  <c r="E1877" i="47"/>
  <c r="R1877" i="47"/>
  <c r="G1877" i="47"/>
  <c r="M1877" i="47"/>
  <c r="I1879" i="47"/>
  <c r="V1879" i="47"/>
  <c r="S1880" i="47"/>
  <c r="J1880" i="47"/>
  <c r="B1880" i="47"/>
  <c r="T1880" i="47"/>
  <c r="I1880" i="47"/>
  <c r="P1880" i="47"/>
  <c r="E1880" i="47"/>
  <c r="M1880" i="47"/>
  <c r="H1882" i="47"/>
  <c r="V1882" i="47"/>
  <c r="S1887" i="47"/>
  <c r="J1887" i="47"/>
  <c r="B1887" i="47"/>
  <c r="X1887" i="47"/>
  <c r="N1887" i="47"/>
  <c r="E1887" i="47"/>
  <c r="V1887" i="47"/>
  <c r="K1887" i="47"/>
  <c r="M1887" i="47"/>
  <c r="U1889" i="47"/>
  <c r="L1889" i="47"/>
  <c r="D1889" i="47"/>
  <c r="Q1889" i="47"/>
  <c r="AK1889" i="47" s="1"/>
  <c r="G1889" i="47"/>
  <c r="V1889" i="47"/>
  <c r="J1889" i="47"/>
  <c r="P1889" i="47"/>
  <c r="C1889" i="47"/>
  <c r="N1889" i="47"/>
  <c r="J1890" i="47"/>
  <c r="E1891" i="47"/>
  <c r="S1891" i="47"/>
  <c r="J1893" i="47"/>
  <c r="X1893" i="47"/>
  <c r="E1894" i="47"/>
  <c r="S1894" i="47"/>
  <c r="C1897" i="47"/>
  <c r="S1897" i="47"/>
  <c r="H1899" i="47"/>
  <c r="V1899" i="47"/>
  <c r="U1900" i="47"/>
  <c r="L1900" i="47"/>
  <c r="D1900" i="47"/>
  <c r="V1900" i="47"/>
  <c r="K1900" i="47"/>
  <c r="B1900" i="47"/>
  <c r="N1900" i="47"/>
  <c r="C1900" i="47"/>
  <c r="W1900" i="47"/>
  <c r="I1900" i="47"/>
  <c r="Q1900" i="47"/>
  <c r="E1905" i="47"/>
  <c r="U1910" i="47"/>
  <c r="L1910" i="47"/>
  <c r="D1910" i="47"/>
  <c r="Q1910" i="47"/>
  <c r="G1910" i="47"/>
  <c r="S1910" i="47"/>
  <c r="H1910" i="47"/>
  <c r="R1910" i="47"/>
  <c r="E1910" i="47"/>
  <c r="M1910" i="47"/>
  <c r="K1910" i="47"/>
  <c r="X1910" i="47"/>
  <c r="J1910" i="47"/>
  <c r="W1910" i="47"/>
  <c r="I1910" i="47"/>
  <c r="T1910" i="47"/>
  <c r="C1910" i="47"/>
  <c r="P1910" i="47"/>
  <c r="B1910" i="47"/>
  <c r="B1869" i="47"/>
  <c r="M1869" i="47"/>
  <c r="X1869" i="47"/>
  <c r="C1877" i="47"/>
  <c r="P1877" i="47"/>
  <c r="K1879" i="47"/>
  <c r="C1880" i="47"/>
  <c r="N1880" i="47"/>
  <c r="K1882" i="47"/>
  <c r="S1883" i="47"/>
  <c r="J1883" i="47"/>
  <c r="B1883" i="47"/>
  <c r="X1883" i="47"/>
  <c r="N1883" i="47"/>
  <c r="E1883" i="47"/>
  <c r="M1883" i="47"/>
  <c r="C1883" i="47"/>
  <c r="P1883" i="47"/>
  <c r="C1887" i="47"/>
  <c r="P1887" i="47"/>
  <c r="B1889" i="47"/>
  <c r="R1889" i="47"/>
  <c r="F1891" i="47"/>
  <c r="V1891" i="47"/>
  <c r="U1892" i="47"/>
  <c r="L1892" i="47"/>
  <c r="D1892" i="47"/>
  <c r="V1892" i="47"/>
  <c r="K1892" i="47"/>
  <c r="B1892" i="47"/>
  <c r="S1892" i="47"/>
  <c r="H1892" i="47"/>
  <c r="P1892" i="47"/>
  <c r="C1892" i="47"/>
  <c r="Q1892" i="47"/>
  <c r="F1894" i="47"/>
  <c r="T1894" i="47"/>
  <c r="U1895" i="47"/>
  <c r="L1895" i="47"/>
  <c r="D1895" i="47"/>
  <c r="Q1895" i="47"/>
  <c r="G1895" i="47"/>
  <c r="R1895" i="47"/>
  <c r="F1895" i="47"/>
  <c r="N1895" i="47"/>
  <c r="B1895" i="47"/>
  <c r="P1895" i="47"/>
  <c r="F1897" i="47"/>
  <c r="T1897" i="47"/>
  <c r="I1899" i="47"/>
  <c r="W1899" i="47"/>
  <c r="E1900" i="47"/>
  <c r="R1900" i="47"/>
  <c r="N1905" i="47"/>
  <c r="U1908" i="47"/>
  <c r="L1908" i="47"/>
  <c r="D1908" i="47"/>
  <c r="Q1908" i="47"/>
  <c r="G1908" i="47"/>
  <c r="T1908" i="47"/>
  <c r="I1908" i="47"/>
  <c r="W1908" i="47"/>
  <c r="J1908" i="47"/>
  <c r="K1908" i="47"/>
  <c r="X1908" i="47"/>
  <c r="H1908" i="47"/>
  <c r="V1908" i="47"/>
  <c r="F1908" i="47"/>
  <c r="S1908" i="47"/>
  <c r="E1908" i="47"/>
  <c r="P1908" i="47"/>
  <c r="B1908" i="47"/>
  <c r="F1910" i="47"/>
  <c r="P1905" i="47"/>
  <c r="C1908" i="47"/>
  <c r="N1910" i="47"/>
  <c r="S1879" i="47"/>
  <c r="J1879" i="47"/>
  <c r="B1879" i="47"/>
  <c r="X1879" i="47"/>
  <c r="N1879" i="47"/>
  <c r="E1879" i="47"/>
  <c r="Q1879" i="47"/>
  <c r="F1879" i="47"/>
  <c r="M1879" i="47"/>
  <c r="S1882" i="47"/>
  <c r="J1882" i="47"/>
  <c r="B1882" i="47"/>
  <c r="T1882" i="47"/>
  <c r="I1882" i="47"/>
  <c r="N1882" i="47"/>
  <c r="D1882" i="47"/>
  <c r="M1882" i="47"/>
  <c r="U1890" i="47"/>
  <c r="L1890" i="47"/>
  <c r="D1890" i="47"/>
  <c r="V1890" i="47"/>
  <c r="K1890" i="47"/>
  <c r="B1890" i="47"/>
  <c r="T1890" i="47"/>
  <c r="I1890" i="47"/>
  <c r="S1890" i="47"/>
  <c r="G1890" i="47"/>
  <c r="P1890" i="47"/>
  <c r="J1891" i="47"/>
  <c r="AN1891" i="47" s="1"/>
  <c r="U1893" i="47"/>
  <c r="L1893" i="47"/>
  <c r="D1893" i="47"/>
  <c r="Q1893" i="47"/>
  <c r="G1893" i="47"/>
  <c r="S1893" i="47"/>
  <c r="H1893" i="47"/>
  <c r="T1893" i="47"/>
  <c r="F1893" i="47"/>
  <c r="N1893" i="47"/>
  <c r="I1894" i="47"/>
  <c r="I1897" i="47"/>
  <c r="X1897" i="47"/>
  <c r="K1899" i="47"/>
  <c r="G1900" i="47"/>
  <c r="T1900" i="47"/>
  <c r="Q1905" i="47"/>
  <c r="M1908" i="47"/>
  <c r="V1910" i="47"/>
  <c r="U1913" i="47"/>
  <c r="L1913" i="47"/>
  <c r="D1913" i="47"/>
  <c r="V1913" i="47"/>
  <c r="K1913" i="47"/>
  <c r="B1913" i="47"/>
  <c r="Q1913" i="47"/>
  <c r="F1913" i="47"/>
  <c r="S1913" i="47"/>
  <c r="G1913" i="47"/>
  <c r="R1913" i="47"/>
  <c r="E1913" i="47"/>
  <c r="P1913" i="47"/>
  <c r="C1913" i="47"/>
  <c r="X1913" i="47"/>
  <c r="X1921" i="47"/>
  <c r="P1921" i="47"/>
  <c r="G1921" i="47"/>
  <c r="V1921" i="47"/>
  <c r="L1921" i="47"/>
  <c r="C1921" i="47"/>
  <c r="T1921" i="47"/>
  <c r="I1921" i="47"/>
  <c r="U1921" i="47"/>
  <c r="H1921" i="47"/>
  <c r="Q1921" i="47"/>
  <c r="D1921" i="47"/>
  <c r="W1921" i="47"/>
  <c r="E1921" i="47"/>
  <c r="S1921" i="47"/>
  <c r="B1921" i="47"/>
  <c r="N1921" i="47"/>
  <c r="M1921" i="47"/>
  <c r="K1921" i="47"/>
  <c r="J1921" i="47"/>
  <c r="F1921" i="47"/>
  <c r="H1913" i="47"/>
  <c r="U1916" i="47"/>
  <c r="L1916" i="47"/>
  <c r="D1916" i="47"/>
  <c r="Q1916" i="47"/>
  <c r="G1916" i="47"/>
  <c r="N1916" i="47"/>
  <c r="C1916" i="47"/>
  <c r="S1916" i="47"/>
  <c r="F1916" i="47"/>
  <c r="R1916" i="47"/>
  <c r="E1916" i="47"/>
  <c r="P1916" i="47"/>
  <c r="B1916" i="47"/>
  <c r="W1916" i="47"/>
  <c r="R1921" i="47"/>
  <c r="H1916" i="47"/>
  <c r="X1916" i="47"/>
  <c r="U1906" i="47"/>
  <c r="L1906" i="47"/>
  <c r="D1906" i="47"/>
  <c r="Q1906" i="47"/>
  <c r="G1906" i="47"/>
  <c r="V1906" i="47"/>
  <c r="J1906" i="47"/>
  <c r="N1906" i="47"/>
  <c r="B1906" i="47"/>
  <c r="P1906" i="47"/>
  <c r="J1913" i="47"/>
  <c r="I1916" i="47"/>
  <c r="T1868" i="47"/>
  <c r="K1868" i="47"/>
  <c r="C1868" i="47"/>
  <c r="J1868" i="47"/>
  <c r="U1868" i="47"/>
  <c r="T1870" i="47"/>
  <c r="K1870" i="47"/>
  <c r="C1870" i="47"/>
  <c r="J1870" i="47"/>
  <c r="U1870" i="47"/>
  <c r="T1872" i="47"/>
  <c r="K1872" i="47"/>
  <c r="C1872" i="47"/>
  <c r="J1872" i="47"/>
  <c r="U1872" i="47"/>
  <c r="T1874" i="47"/>
  <c r="K1874" i="47"/>
  <c r="C1874" i="47"/>
  <c r="J1874" i="47"/>
  <c r="U1874" i="47"/>
  <c r="S1885" i="47"/>
  <c r="J1885" i="47"/>
  <c r="B1885" i="47"/>
  <c r="X1885" i="47"/>
  <c r="N1885" i="47"/>
  <c r="E1885" i="47"/>
  <c r="L1885" i="47"/>
  <c r="W1885" i="47"/>
  <c r="S1886" i="47"/>
  <c r="J1886" i="47"/>
  <c r="B1886" i="47"/>
  <c r="T1886" i="47"/>
  <c r="I1886" i="47"/>
  <c r="L1886" i="47"/>
  <c r="W1886" i="47"/>
  <c r="U1898" i="47"/>
  <c r="L1898" i="47"/>
  <c r="D1898" i="47"/>
  <c r="V1898" i="47"/>
  <c r="K1898" i="47"/>
  <c r="B1898" i="47"/>
  <c r="P1898" i="47"/>
  <c r="E1898" i="47"/>
  <c r="N1898" i="47"/>
  <c r="U1901" i="47"/>
  <c r="L1901" i="47"/>
  <c r="D1901" i="47"/>
  <c r="Q1901" i="47"/>
  <c r="G1901" i="47"/>
  <c r="X1901" i="47"/>
  <c r="M1901" i="47"/>
  <c r="B1901" i="47"/>
  <c r="N1901" i="47"/>
  <c r="C1906" i="47"/>
  <c r="R1906" i="47"/>
  <c r="M1913" i="47"/>
  <c r="U1914" i="47"/>
  <c r="L1914" i="47"/>
  <c r="D1914" i="47"/>
  <c r="Q1914" i="47"/>
  <c r="G1914" i="47"/>
  <c r="P1914" i="47"/>
  <c r="E1914" i="47"/>
  <c r="W1914" i="47"/>
  <c r="J1914" i="47"/>
  <c r="V1914" i="47"/>
  <c r="I1914" i="47"/>
  <c r="T1914" i="47"/>
  <c r="H1914" i="47"/>
  <c r="S1914" i="47"/>
  <c r="J1916" i="47"/>
  <c r="X1919" i="47"/>
  <c r="P1919" i="47"/>
  <c r="G1919" i="47"/>
  <c r="V1919" i="47"/>
  <c r="L1919" i="47"/>
  <c r="C1919" i="47"/>
  <c r="U1919" i="47"/>
  <c r="J1919" i="47"/>
  <c r="T1919" i="47"/>
  <c r="H1919" i="47"/>
  <c r="M1919" i="47"/>
  <c r="I1919" i="47"/>
  <c r="W1919" i="47"/>
  <c r="F1919" i="47"/>
  <c r="S1919" i="47"/>
  <c r="E1919" i="47"/>
  <c r="R1919" i="47"/>
  <c r="D1919" i="47"/>
  <c r="Q1919" i="47"/>
  <c r="B1919" i="47"/>
  <c r="N1913" i="47"/>
  <c r="B1914" i="47"/>
  <c r="X1914" i="47"/>
  <c r="K1916" i="47"/>
  <c r="K1919" i="47"/>
  <c r="F1906" i="47"/>
  <c r="T1906" i="47"/>
  <c r="U1907" i="47"/>
  <c r="L1907" i="47"/>
  <c r="D1907" i="47"/>
  <c r="V1907" i="47"/>
  <c r="K1907" i="47"/>
  <c r="B1907" i="47"/>
  <c r="T1907" i="47"/>
  <c r="I1907" i="47"/>
  <c r="R1907" i="47"/>
  <c r="F1907" i="47"/>
  <c r="P1907" i="47"/>
  <c r="T1913" i="47"/>
  <c r="C1914" i="47"/>
  <c r="M1916" i="47"/>
  <c r="X1917" i="47"/>
  <c r="P1917" i="47"/>
  <c r="V1917" i="47"/>
  <c r="L1917" i="47"/>
  <c r="D1917" i="47"/>
  <c r="W1917" i="47"/>
  <c r="K1917" i="47"/>
  <c r="B1917" i="47"/>
  <c r="N1917" i="47"/>
  <c r="C1917" i="47"/>
  <c r="I1917" i="47"/>
  <c r="U1917" i="47"/>
  <c r="H1917" i="47"/>
  <c r="T1917" i="47"/>
  <c r="G1917" i="47"/>
  <c r="N1919" i="47"/>
  <c r="E1923" i="47"/>
  <c r="U1923" i="47"/>
  <c r="D1924" i="47"/>
  <c r="V1924" i="47"/>
  <c r="F1923" i="47"/>
  <c r="W1923" i="47"/>
  <c r="E1924" i="47"/>
  <c r="X1924" i="47"/>
  <c r="J1915" i="47"/>
  <c r="X1915" i="47"/>
  <c r="I1923" i="47"/>
  <c r="J1924" i="47"/>
  <c r="W1926" i="47"/>
  <c r="N1926" i="47"/>
  <c r="F1926" i="47"/>
  <c r="P1926" i="47"/>
  <c r="E1926" i="47"/>
  <c r="M1926" i="47"/>
  <c r="C1926" i="47"/>
  <c r="S1926" i="47"/>
  <c r="H1926" i="47"/>
  <c r="T1926" i="47"/>
  <c r="D1926" i="47"/>
  <c r="K1926" i="47"/>
  <c r="X1926" i="47"/>
  <c r="G1926" i="47"/>
  <c r="R1926" i="47"/>
  <c r="Q1926" i="47"/>
  <c r="U1902" i="47"/>
  <c r="L1902" i="47"/>
  <c r="D1902" i="47"/>
  <c r="Q1902" i="47"/>
  <c r="G1902" i="47"/>
  <c r="X1902" i="47"/>
  <c r="M1902" i="47"/>
  <c r="B1902" i="47"/>
  <c r="N1902" i="47"/>
  <c r="U1909" i="47"/>
  <c r="L1909" i="47"/>
  <c r="D1909" i="47"/>
  <c r="V1909" i="47"/>
  <c r="K1909" i="47"/>
  <c r="B1909" i="47"/>
  <c r="S1909" i="47"/>
  <c r="H1909" i="47"/>
  <c r="N1909" i="47"/>
  <c r="U1912" i="47"/>
  <c r="L1912" i="47"/>
  <c r="D1912" i="47"/>
  <c r="Q1912" i="47"/>
  <c r="G1912" i="47"/>
  <c r="R1912" i="47"/>
  <c r="F1912" i="47"/>
  <c r="M1912" i="47"/>
  <c r="J1923" i="47"/>
  <c r="K1924" i="47"/>
  <c r="B1926" i="47"/>
  <c r="U1915" i="47"/>
  <c r="L1915" i="47"/>
  <c r="D1915" i="47"/>
  <c r="V1915" i="47"/>
  <c r="K1915" i="47"/>
  <c r="B1915" i="47"/>
  <c r="P1915" i="47"/>
  <c r="E1915" i="47"/>
  <c r="N1915" i="47"/>
  <c r="M1923" i="47"/>
  <c r="L1924" i="47"/>
  <c r="I1926" i="47"/>
  <c r="J1926" i="47"/>
  <c r="X1923" i="47"/>
  <c r="P1923" i="47"/>
  <c r="G1923" i="47"/>
  <c r="V1923" i="47"/>
  <c r="L1923" i="47"/>
  <c r="C1923" i="47"/>
  <c r="S1923" i="47"/>
  <c r="H1923" i="47"/>
  <c r="Q1923" i="47"/>
  <c r="D1923" i="47"/>
  <c r="K1923" i="47"/>
  <c r="R1923" i="47"/>
  <c r="W1924" i="47"/>
  <c r="P1924" i="47"/>
  <c r="G1924" i="47"/>
  <c r="R1924" i="47"/>
  <c r="H1924" i="47"/>
  <c r="S1924" i="47"/>
  <c r="F1924" i="47"/>
  <c r="U1924" i="47"/>
  <c r="I1924" i="47"/>
  <c r="N1924" i="47"/>
  <c r="C1924" i="47"/>
  <c r="Q1924" i="47"/>
  <c r="B1923" i="47"/>
  <c r="T1923" i="47"/>
  <c r="B1924" i="47"/>
  <c r="T1924" i="47"/>
  <c r="U1926" i="47"/>
  <c r="U1903" i="47"/>
  <c r="L1903" i="47"/>
  <c r="D1903" i="47"/>
  <c r="V1903" i="47"/>
  <c r="K1903" i="47"/>
  <c r="B1903" i="47"/>
  <c r="M1903" i="47"/>
  <c r="X1903" i="47"/>
  <c r="U1904" i="47"/>
  <c r="L1904" i="47"/>
  <c r="D1904" i="47"/>
  <c r="Q1904" i="47"/>
  <c r="G1904" i="47"/>
  <c r="K1904" i="47"/>
  <c r="W1904" i="47"/>
  <c r="X1920" i="47"/>
  <c r="P1920" i="47"/>
  <c r="G1920" i="47"/>
  <c r="R1920" i="47"/>
  <c r="H1920" i="47"/>
  <c r="U1920" i="47"/>
  <c r="J1920" i="47"/>
  <c r="L1920" i="47"/>
  <c r="F1922" i="47"/>
  <c r="X1922" i="47"/>
  <c r="P1922" i="47"/>
  <c r="G1922" i="47"/>
  <c r="R1922" i="47"/>
  <c r="H1922" i="47"/>
  <c r="T1922" i="47"/>
  <c r="I1922" i="47"/>
  <c r="L1922" i="47"/>
  <c r="X1918" i="47"/>
  <c r="P1918" i="47"/>
  <c r="G1918" i="47"/>
  <c r="R1918" i="47"/>
  <c r="H1918" i="47"/>
  <c r="K1918" i="47"/>
  <c r="V1918" i="47"/>
  <c r="B1930" i="47"/>
  <c r="L1930" i="47"/>
  <c r="X1930" i="47"/>
  <c r="J1932" i="47"/>
  <c r="H1934" i="47"/>
  <c r="W1932" i="47"/>
  <c r="N1932" i="47"/>
  <c r="F1932" i="47"/>
  <c r="P1932" i="47"/>
  <c r="E1932" i="47"/>
  <c r="K1932" i="47"/>
  <c r="V1932" i="47"/>
  <c r="C1932" i="47"/>
  <c r="M1932" i="47"/>
  <c r="W1934" i="47"/>
  <c r="N1934" i="47"/>
  <c r="F1934" i="47"/>
  <c r="P1934" i="47"/>
  <c r="E1934" i="47"/>
  <c r="K1934" i="47"/>
  <c r="V1934" i="47"/>
  <c r="W1928" i="47"/>
  <c r="N1928" i="47"/>
  <c r="F1928" i="47"/>
  <c r="P1928" i="47"/>
  <c r="E1928" i="47"/>
  <c r="K1928" i="47"/>
  <c r="V1928" i="47"/>
  <c r="I1930" i="47"/>
  <c r="G1932" i="47"/>
  <c r="R1932" i="47"/>
  <c r="C1934" i="47"/>
  <c r="M1934" i="47"/>
  <c r="W1930" i="47"/>
  <c r="N1930" i="47"/>
  <c r="F1930" i="47"/>
  <c r="P1930" i="47"/>
  <c r="E1930" i="47"/>
  <c r="K1930" i="47"/>
  <c r="V1930" i="47"/>
  <c r="I1932" i="47"/>
  <c r="T1932" i="47"/>
  <c r="G1934" i="47"/>
  <c r="R1934" i="47"/>
  <c r="W1925" i="47"/>
  <c r="N1925" i="47"/>
  <c r="F1925" i="47"/>
  <c r="J1925" i="47"/>
  <c r="T1925" i="47"/>
  <c r="W1927" i="47"/>
  <c r="N1927" i="47"/>
  <c r="F1927" i="47"/>
  <c r="J1927" i="47"/>
  <c r="T1927" i="47"/>
  <c r="W1929" i="47"/>
  <c r="N1929" i="47"/>
  <c r="F1929" i="47"/>
  <c r="J1929" i="47"/>
  <c r="T1929" i="47"/>
  <c r="W1931" i="47"/>
  <c r="N1931" i="47"/>
  <c r="F1931" i="47"/>
  <c r="J1931" i="47"/>
  <c r="T1931" i="47"/>
  <c r="W1933" i="47"/>
  <c r="AN1933" i="47" s="1"/>
  <c r="N1933" i="47"/>
  <c r="F1933" i="47"/>
  <c r="J1933" i="47"/>
  <c r="T1933" i="47"/>
  <c r="R1935" i="47"/>
  <c r="X1935" i="47"/>
  <c r="N1935" i="47"/>
  <c r="F1935" i="47"/>
  <c r="J1935" i="47"/>
  <c r="U1935" i="47"/>
  <c r="W1971" i="47"/>
  <c r="N1971" i="47"/>
  <c r="F1971" i="47"/>
  <c r="U1971" i="47"/>
  <c r="K1971" i="47"/>
  <c r="B1971" i="47"/>
  <c r="L1971" i="47"/>
  <c r="X1971" i="47"/>
  <c r="W1972" i="47"/>
  <c r="N1972" i="47"/>
  <c r="F1972" i="47"/>
  <c r="Q1972" i="47"/>
  <c r="G1972" i="47"/>
  <c r="K1972" i="47"/>
  <c r="V1972" i="47"/>
  <c r="J1973" i="47"/>
  <c r="J1974" i="47"/>
  <c r="E1981" i="47"/>
  <c r="Q1981" i="47"/>
  <c r="D1982" i="47"/>
  <c r="P1982" i="47"/>
  <c r="W1973" i="47"/>
  <c r="N1973" i="47"/>
  <c r="F1973" i="47"/>
  <c r="U1973" i="47"/>
  <c r="K1973" i="47"/>
  <c r="B1973" i="47"/>
  <c r="L1973" i="47"/>
  <c r="X1973" i="47"/>
  <c r="W1974" i="47"/>
  <c r="N1974" i="47"/>
  <c r="F1974" i="47"/>
  <c r="Q1974" i="47"/>
  <c r="G1974" i="47"/>
  <c r="K1974" i="47"/>
  <c r="V1974" i="47"/>
  <c r="G1981" i="47"/>
  <c r="R1981" i="47"/>
  <c r="E1982" i="47"/>
  <c r="R1982" i="47"/>
  <c r="E1969" i="47"/>
  <c r="Q1969" i="47"/>
  <c r="D1970" i="47"/>
  <c r="P1970" i="47"/>
  <c r="D1971" i="47"/>
  <c r="P1971" i="47"/>
  <c r="C1972" i="47"/>
  <c r="M1972" i="47"/>
  <c r="C1973" i="47"/>
  <c r="M1973" i="47"/>
  <c r="B1974" i="47"/>
  <c r="L1974" i="47"/>
  <c r="X1974" i="47"/>
  <c r="W1975" i="47"/>
  <c r="N1975" i="47"/>
  <c r="F1975" i="47"/>
  <c r="U1975" i="47"/>
  <c r="K1975" i="47"/>
  <c r="B1975" i="47"/>
  <c r="L1975" i="47"/>
  <c r="X1975" i="47"/>
  <c r="W1976" i="47"/>
  <c r="N1976" i="47"/>
  <c r="F1976" i="47"/>
  <c r="Q1976" i="47"/>
  <c r="G1976" i="47"/>
  <c r="K1976" i="47"/>
  <c r="V1976" i="47"/>
  <c r="H1981" i="47"/>
  <c r="S1981" i="47"/>
  <c r="H1982" i="47"/>
  <c r="S1982" i="47"/>
  <c r="U1987" i="47"/>
  <c r="L1987" i="47"/>
  <c r="D1987" i="47"/>
  <c r="P1987" i="47"/>
  <c r="F1987" i="47"/>
  <c r="T1987" i="47"/>
  <c r="I1987" i="47"/>
  <c r="S1987" i="47"/>
  <c r="H1987" i="47"/>
  <c r="R1987" i="47"/>
  <c r="G1987" i="47"/>
  <c r="X1987" i="47"/>
  <c r="M1987" i="47"/>
  <c r="B1987" i="47"/>
  <c r="W1987" i="47"/>
  <c r="G1969" i="47"/>
  <c r="R1969" i="47"/>
  <c r="E1970" i="47"/>
  <c r="R1970" i="47"/>
  <c r="E1971" i="47"/>
  <c r="Q1971" i="47"/>
  <c r="D1972" i="47"/>
  <c r="P1972" i="47"/>
  <c r="D1973" i="47"/>
  <c r="P1973" i="47"/>
  <c r="C1974" i="47"/>
  <c r="M1974" i="47"/>
  <c r="C1975" i="47"/>
  <c r="M1975" i="47"/>
  <c r="B1976" i="47"/>
  <c r="L1976" i="47"/>
  <c r="X1976" i="47"/>
  <c r="W1977" i="47"/>
  <c r="N1977" i="47"/>
  <c r="F1977" i="47"/>
  <c r="U1977" i="47"/>
  <c r="K1977" i="47"/>
  <c r="B1977" i="47"/>
  <c r="L1977" i="47"/>
  <c r="X1977" i="47"/>
  <c r="W1978" i="47"/>
  <c r="N1978" i="47"/>
  <c r="F1978" i="47"/>
  <c r="Q1978" i="47"/>
  <c r="G1978" i="47"/>
  <c r="K1978" i="47"/>
  <c r="V1978" i="47"/>
  <c r="I1981" i="47"/>
  <c r="T1981" i="47"/>
  <c r="I1982" i="47"/>
  <c r="T1982" i="47"/>
  <c r="H1983" i="47"/>
  <c r="S1983" i="47"/>
  <c r="H1984" i="47"/>
  <c r="S1984" i="47"/>
  <c r="G1985" i="47"/>
  <c r="S1985" i="47"/>
  <c r="C1987" i="47"/>
  <c r="H1969" i="47"/>
  <c r="S1969" i="47"/>
  <c r="H1970" i="47"/>
  <c r="S1970" i="47"/>
  <c r="G1971" i="47"/>
  <c r="R1971" i="47"/>
  <c r="E1972" i="47"/>
  <c r="R1972" i="47"/>
  <c r="E1973" i="47"/>
  <c r="Q1973" i="47"/>
  <c r="D1974" i="47"/>
  <c r="P1974" i="47"/>
  <c r="D1975" i="47"/>
  <c r="P1975" i="47"/>
  <c r="C1976" i="47"/>
  <c r="M1976" i="47"/>
  <c r="C1977" i="47"/>
  <c r="M1977" i="47"/>
  <c r="B1978" i="47"/>
  <c r="L1978" i="47"/>
  <c r="X1978" i="47"/>
  <c r="W1979" i="47"/>
  <c r="N1979" i="47"/>
  <c r="F1979" i="47"/>
  <c r="U1979" i="47"/>
  <c r="K1979" i="47"/>
  <c r="B1979" i="47"/>
  <c r="L1979" i="47"/>
  <c r="X1979" i="47"/>
  <c r="W1980" i="47"/>
  <c r="N1980" i="47"/>
  <c r="F1980" i="47"/>
  <c r="Q1980" i="47"/>
  <c r="G1980" i="47"/>
  <c r="K1980" i="47"/>
  <c r="V1980" i="47"/>
  <c r="J1981" i="47"/>
  <c r="J1982" i="47"/>
  <c r="I1983" i="47"/>
  <c r="I1984" i="47"/>
  <c r="H1985" i="47"/>
  <c r="T1985" i="47"/>
  <c r="E1987" i="47"/>
  <c r="W1981" i="47"/>
  <c r="N1981" i="47"/>
  <c r="F1981" i="47"/>
  <c r="U1981" i="47"/>
  <c r="K1981" i="47"/>
  <c r="B1981" i="47"/>
  <c r="L1981" i="47"/>
  <c r="X1981" i="47"/>
  <c r="W1982" i="47"/>
  <c r="N1982" i="47"/>
  <c r="F1982" i="47"/>
  <c r="Q1982" i="47"/>
  <c r="G1982" i="47"/>
  <c r="K1982" i="47"/>
  <c r="V1982" i="47"/>
  <c r="J1987" i="47"/>
  <c r="J1969" i="47"/>
  <c r="J1970" i="47"/>
  <c r="I1971" i="47"/>
  <c r="T1971" i="47"/>
  <c r="I1972" i="47"/>
  <c r="T1972" i="47"/>
  <c r="H1973" i="47"/>
  <c r="S1973" i="47"/>
  <c r="H1974" i="47"/>
  <c r="S1974" i="47"/>
  <c r="G1975" i="47"/>
  <c r="R1975" i="47"/>
  <c r="E1976" i="47"/>
  <c r="R1976" i="47"/>
  <c r="E1977" i="47"/>
  <c r="Q1977" i="47"/>
  <c r="D1978" i="47"/>
  <c r="P1978" i="47"/>
  <c r="C1981" i="47"/>
  <c r="M1981" i="47"/>
  <c r="B1982" i="47"/>
  <c r="L1982" i="47"/>
  <c r="X1982" i="47"/>
  <c r="W1983" i="47"/>
  <c r="N1983" i="47"/>
  <c r="F1983" i="47"/>
  <c r="U1983" i="47"/>
  <c r="K1983" i="47"/>
  <c r="B1983" i="47"/>
  <c r="L1983" i="47"/>
  <c r="X1983" i="47"/>
  <c r="W1984" i="47"/>
  <c r="N1984" i="47"/>
  <c r="F1984" i="47"/>
  <c r="Q1984" i="47"/>
  <c r="G1984" i="47"/>
  <c r="K1984" i="47"/>
  <c r="V1984" i="47"/>
  <c r="J1985" i="47"/>
  <c r="K1987" i="47"/>
  <c r="W1969" i="47"/>
  <c r="N1969" i="47"/>
  <c r="F1969" i="47"/>
  <c r="U1969" i="47"/>
  <c r="K1969" i="47"/>
  <c r="B1969" i="47"/>
  <c r="L1969" i="47"/>
  <c r="X1969" i="47"/>
  <c r="W1970" i="47"/>
  <c r="N1970" i="47"/>
  <c r="F1970" i="47"/>
  <c r="Q1970" i="47"/>
  <c r="G1970" i="47"/>
  <c r="K1970" i="47"/>
  <c r="V1970" i="47"/>
  <c r="J1971" i="47"/>
  <c r="V1971" i="47"/>
  <c r="J1972" i="47"/>
  <c r="U1972" i="47"/>
  <c r="I1973" i="47"/>
  <c r="T1973" i="47"/>
  <c r="I1974" i="47"/>
  <c r="T1974" i="47"/>
  <c r="D1981" i="47"/>
  <c r="P1981" i="47"/>
  <c r="C1982" i="47"/>
  <c r="M1982" i="47"/>
  <c r="U1985" i="47"/>
  <c r="L1985" i="47"/>
  <c r="P1985" i="47"/>
  <c r="F1985" i="47"/>
  <c r="W1985" i="47"/>
  <c r="K1985" i="47"/>
  <c r="B1985" i="47"/>
  <c r="M1985" i="47"/>
  <c r="N1987" i="47"/>
  <c r="U1989" i="47"/>
  <c r="L1989" i="47"/>
  <c r="D1989" i="47"/>
  <c r="Q1989" i="47"/>
  <c r="G1989" i="47"/>
  <c r="P1989" i="47"/>
  <c r="F1989" i="47"/>
  <c r="M1989" i="47"/>
  <c r="B1989" i="47"/>
  <c r="N1989" i="47"/>
  <c r="C1989" i="47"/>
  <c r="R1989" i="47"/>
  <c r="E1989" i="47"/>
  <c r="S1989" i="47"/>
  <c r="H1989" i="47"/>
  <c r="T1989" i="47"/>
  <c r="I1936" i="47"/>
  <c r="AH1936" i="47" s="1"/>
  <c r="I1937" i="47"/>
  <c r="AJ1937" i="47" s="1"/>
  <c r="I1938" i="47"/>
  <c r="AI1938" i="47" s="1"/>
  <c r="I1939" i="47"/>
  <c r="AN1939" i="47" s="1"/>
  <c r="I1940" i="47"/>
  <c r="AL1940" i="47" s="1"/>
  <c r="I1941" i="47"/>
  <c r="AL1941" i="47" s="1"/>
  <c r="I1942" i="47"/>
  <c r="AO1942" i="47" s="1"/>
  <c r="I1943" i="47"/>
  <c r="AL1943" i="47" s="1"/>
  <c r="I1944" i="47"/>
  <c r="AO1944" i="47" s="1"/>
  <c r="I1945" i="47"/>
  <c r="AL1945" i="47" s="1"/>
  <c r="I1946" i="47"/>
  <c r="AN1946" i="47" s="1"/>
  <c r="I1947" i="47"/>
  <c r="AO1947" i="47" s="1"/>
  <c r="I1948" i="47"/>
  <c r="AN1948" i="47" s="1"/>
  <c r="I1949" i="47"/>
  <c r="AM1949" i="47" s="1"/>
  <c r="I1950" i="47"/>
  <c r="AJ1950" i="47" s="1"/>
  <c r="I1951" i="47"/>
  <c r="AL1951" i="47" s="1"/>
  <c r="I1952" i="47"/>
  <c r="AG1952" i="47" s="1"/>
  <c r="I1953" i="47"/>
  <c r="AK1953" i="47" s="1"/>
  <c r="I1954" i="47"/>
  <c r="AI1954" i="47" s="1"/>
  <c r="I1955" i="47"/>
  <c r="AJ1955" i="47" s="1"/>
  <c r="I1956" i="47"/>
  <c r="AI1956" i="47" s="1"/>
  <c r="I1957" i="47"/>
  <c r="AL1957" i="47" s="1"/>
  <c r="I1958" i="47"/>
  <c r="AK1958" i="47" s="1"/>
  <c r="I1959" i="47"/>
  <c r="AN1959" i="47" s="1"/>
  <c r="I1960" i="47"/>
  <c r="AI1960" i="47" s="1"/>
  <c r="I1961" i="47"/>
  <c r="AJ1961" i="47" s="1"/>
  <c r="I1962" i="47"/>
  <c r="AM1962" i="47" s="1"/>
  <c r="I1963" i="47"/>
  <c r="AK1963" i="47" s="1"/>
  <c r="I1964" i="47"/>
  <c r="AI1964" i="47" s="1"/>
  <c r="I1965" i="47"/>
  <c r="AI1965" i="47" s="1"/>
  <c r="I1966" i="47"/>
  <c r="AI1966" i="47" s="1"/>
  <c r="I1967" i="47"/>
  <c r="AG1967" i="47" s="1"/>
  <c r="I1968" i="47"/>
  <c r="AK1968" i="47" s="1"/>
  <c r="I1989" i="47"/>
  <c r="V1989" i="47"/>
  <c r="J1989" i="47"/>
  <c r="W1989" i="47"/>
  <c r="U1986" i="47"/>
  <c r="L1986" i="47"/>
  <c r="D1986" i="47"/>
  <c r="J1986" i="47"/>
  <c r="T1986" i="47"/>
  <c r="U1988" i="47"/>
  <c r="L1988" i="47"/>
  <c r="D1988" i="47"/>
  <c r="J1988" i="47"/>
  <c r="T1988" i="47"/>
  <c r="AH1883" i="47" l="1"/>
  <c r="AJ1889" i="47"/>
  <c r="AI1880" i="47"/>
  <c r="AL1832" i="47"/>
  <c r="AI1844" i="47"/>
  <c r="AK1818" i="47"/>
  <c r="AI1785" i="47"/>
  <c r="AG1778" i="47"/>
  <c r="AO1777" i="47"/>
  <c r="AN1913" i="47"/>
  <c r="AJ1931" i="47"/>
  <c r="AH1930" i="47"/>
  <c r="AK1920" i="47"/>
  <c r="AJ1904" i="47"/>
  <c r="AI1886" i="47"/>
  <c r="AO1870" i="47"/>
  <c r="AJ1893" i="47"/>
  <c r="AJ1895" i="47"/>
  <c r="AI1927" i="47"/>
  <c r="AO1772" i="47"/>
  <c r="AI1541" i="47"/>
  <c r="AN1537" i="47"/>
  <c r="AN1505" i="47"/>
  <c r="AB621" i="47"/>
  <c r="Y593" i="47"/>
  <c r="AH582" i="47"/>
  <c r="AL583" i="47"/>
  <c r="AJ589" i="47"/>
  <c r="AO577" i="47"/>
  <c r="AK351" i="47"/>
  <c r="AB341" i="47"/>
  <c r="AH333" i="47"/>
  <c r="AG268" i="47"/>
  <c r="Z357" i="47"/>
  <c r="AA297" i="47"/>
  <c r="AI289" i="47"/>
  <c r="AE225" i="47"/>
  <c r="Z205" i="47"/>
  <c r="AN236" i="47"/>
  <c r="AJ126" i="47"/>
  <c r="AD56" i="47"/>
  <c r="AG631" i="47"/>
  <c r="AL683" i="47"/>
  <c r="AL675" i="47"/>
  <c r="AC619" i="47"/>
  <c r="AF603" i="47"/>
  <c r="AF595" i="47"/>
  <c r="AD587" i="47"/>
  <c r="AL578" i="47"/>
  <c r="Y560" i="47"/>
  <c r="AE557" i="47"/>
  <c r="Y542" i="47"/>
  <c r="AH553" i="47"/>
  <c r="AI350" i="47"/>
  <c r="AE338" i="47"/>
  <c r="AF342" i="47"/>
  <c r="Z318" i="47"/>
  <c r="AM361" i="47"/>
  <c r="AD173" i="47"/>
  <c r="AF160" i="47"/>
  <c r="AL89" i="47"/>
  <c r="AE58" i="47"/>
  <c r="AE42" i="47"/>
  <c r="D54" i="55"/>
  <c r="I10" i="55" s="1"/>
  <c r="AL1733" i="47"/>
  <c r="AH1617" i="47"/>
  <c r="AK1613" i="47"/>
  <c r="AN1545" i="47"/>
  <c r="AB684" i="47"/>
  <c r="AB662" i="47"/>
  <c r="Z649" i="47"/>
  <c r="AI592" i="47"/>
  <c r="AN5" i="47"/>
  <c r="I23" i="55"/>
  <c r="AN1762" i="47"/>
  <c r="AO1760" i="47"/>
  <c r="AK1752" i="47"/>
  <c r="AG1750" i="47"/>
  <c r="AL1746" i="47"/>
  <c r="AO1744" i="47"/>
  <c r="AK1736" i="47"/>
  <c r="AG1734" i="47"/>
  <c r="AN1730" i="47"/>
  <c r="AO1728" i="47"/>
  <c r="AK1720" i="47"/>
  <c r="AG1718" i="47"/>
  <c r="AO1712" i="47"/>
  <c r="AK1704" i="47"/>
  <c r="AG1702" i="47"/>
  <c r="AO1696" i="47"/>
  <c r="AK1688" i="47"/>
  <c r="AG1686" i="47"/>
  <c r="AO1680" i="47"/>
  <c r="AK1672" i="47"/>
  <c r="AG1670" i="47"/>
  <c r="AO1664" i="47"/>
  <c r="AK1830" i="47"/>
  <c r="AG1821" i="47"/>
  <c r="AG1633" i="47"/>
  <c r="AN1592" i="47"/>
  <c r="AO1586" i="47"/>
  <c r="AG1532" i="47"/>
  <c r="AO1526" i="47"/>
  <c r="AK1518" i="47"/>
  <c r="AG1516" i="47"/>
  <c r="AO1510" i="47"/>
  <c r="AK1502" i="47"/>
  <c r="AD665" i="47"/>
  <c r="AD689" i="47"/>
  <c r="AJ631" i="47"/>
  <c r="AO595" i="47"/>
  <c r="AI591" i="47"/>
  <c r="AA562" i="47"/>
  <c r="AE535" i="47"/>
  <c r="AK529" i="47"/>
  <c r="AL520" i="47"/>
  <c r="AG517" i="47"/>
  <c r="AM511" i="47"/>
  <c r="AN502" i="47"/>
  <c r="AB498" i="47"/>
  <c r="AO493" i="47"/>
  <c r="AI483" i="47"/>
  <c r="AJ474" i="47"/>
  <c r="AE471" i="47"/>
  <c r="AK465" i="47"/>
  <c r="AF462" i="47"/>
  <c r="AL456" i="47"/>
  <c r="AG453" i="47"/>
  <c r="AM447" i="47"/>
  <c r="AN438" i="47"/>
  <c r="AO429" i="47"/>
  <c r="AC425" i="47"/>
  <c r="AI419" i="47"/>
  <c r="AD416" i="47"/>
  <c r="AJ410" i="47"/>
  <c r="AK401" i="47"/>
  <c r="AF398" i="47"/>
  <c r="AL392" i="47"/>
  <c r="AG389" i="47"/>
  <c r="AM383" i="47"/>
  <c r="AN374" i="47"/>
  <c r="AB370" i="47"/>
  <c r="AG567" i="47"/>
  <c r="AE365" i="47"/>
  <c r="AD364" i="47"/>
  <c r="AK356" i="47"/>
  <c r="AL365" i="47"/>
  <c r="AL343" i="47"/>
  <c r="AJ335" i="47"/>
  <c r="AD330" i="47"/>
  <c r="AF312" i="47"/>
  <c r="AE256" i="47"/>
  <c r="AB95" i="47"/>
  <c r="AB61" i="47"/>
  <c r="AO30" i="47"/>
  <c r="AN29" i="47"/>
  <c r="AL21" i="47"/>
  <c r="Z14" i="47"/>
  <c r="AK1723" i="47"/>
  <c r="AK1707" i="47"/>
  <c r="AO1628" i="47"/>
  <c r="AN1623" i="47"/>
  <c r="AL1539" i="47"/>
  <c r="AL1565" i="47"/>
  <c r="AI1509" i="47"/>
  <c r="AM623" i="47"/>
  <c r="AM586" i="47"/>
  <c r="AH577" i="47"/>
  <c r="Z568" i="47"/>
  <c r="AF565" i="47"/>
  <c r="AG550" i="47"/>
  <c r="Y575" i="47"/>
  <c r="AJ305" i="47"/>
  <c r="AF303" i="47"/>
  <c r="AO276" i="47"/>
  <c r="AJ346" i="47"/>
  <c r="AO222" i="47"/>
  <c r="AI194" i="47"/>
  <c r="Z119" i="47"/>
  <c r="AG151" i="47"/>
  <c r="AK148" i="47"/>
  <c r="AI1790" i="47"/>
  <c r="AC627" i="47"/>
  <c r="AL605" i="47"/>
  <c r="AE519" i="47"/>
  <c r="AG501" i="47"/>
  <c r="AB353" i="47"/>
  <c r="AB325" i="47"/>
  <c r="AE343" i="47"/>
  <c r="AF324" i="47"/>
  <c r="AK354" i="47"/>
  <c r="AH261" i="47"/>
  <c r="AD32" i="47"/>
  <c r="AD16" i="47"/>
  <c r="AL1701" i="47"/>
  <c r="AN1511" i="47"/>
  <c r="AB691" i="47"/>
  <c r="AM583" i="47"/>
  <c r="AA570" i="47"/>
  <c r="AO565" i="47"/>
  <c r="AM552" i="47"/>
  <c r="AL563" i="47"/>
  <c r="AD358" i="47"/>
  <c r="AG353" i="47"/>
  <c r="AA349" i="47"/>
  <c r="AF364" i="47"/>
  <c r="AI365" i="47"/>
  <c r="AA362" i="47"/>
  <c r="AJ322" i="47"/>
  <c r="AE320" i="47"/>
  <c r="AB316" i="47"/>
  <c r="AO333" i="47"/>
  <c r="AN288" i="47"/>
  <c r="AK287" i="47"/>
  <c r="AO217" i="47"/>
  <c r="Y188" i="47"/>
  <c r="AC109" i="47"/>
  <c r="AI1792" i="47"/>
  <c r="AJ1765" i="47"/>
  <c r="AK1757" i="47"/>
  <c r="AJ1743" i="47"/>
  <c r="AK1731" i="47"/>
  <c r="AJ1721" i="47"/>
  <c r="AN1713" i="47"/>
  <c r="AN1705" i="47"/>
  <c r="AO1665" i="47"/>
  <c r="AJ1685" i="47"/>
  <c r="AK1644" i="47"/>
  <c r="AJ1679" i="47"/>
  <c r="AN1611" i="47"/>
  <c r="AO1545" i="47"/>
  <c r="AH677" i="47"/>
  <c r="AC585" i="47"/>
  <c r="AI579" i="47"/>
  <c r="AB576" i="47"/>
  <c r="Y573" i="47"/>
  <c r="AJ570" i="47"/>
  <c r="AE567" i="47"/>
  <c r="AK561" i="47"/>
  <c r="AD558" i="47"/>
  <c r="AL552" i="47"/>
  <c r="AG549" i="47"/>
  <c r="AM543" i="47"/>
  <c r="AA539" i="47"/>
  <c r="AN534" i="47"/>
  <c r="AO525" i="47"/>
  <c r="AI515" i="47"/>
  <c r="AJ506" i="47"/>
  <c r="AE503" i="47"/>
  <c r="AK497" i="47"/>
  <c r="AF494" i="47"/>
  <c r="AL488" i="47"/>
  <c r="AG485" i="47"/>
  <c r="AM479" i="47"/>
  <c r="AN470" i="47"/>
  <c r="AB466" i="47"/>
  <c r="AO461" i="47"/>
  <c r="AC457" i="47"/>
  <c r="AI451" i="47"/>
  <c r="AJ442" i="47"/>
  <c r="AK433" i="47"/>
  <c r="AF430" i="47"/>
  <c r="AL424" i="47"/>
  <c r="AG421" i="47"/>
  <c r="AM415" i="47"/>
  <c r="AA411" i="47"/>
  <c r="AN406" i="47"/>
  <c r="AB402" i="47"/>
  <c r="AO397" i="47"/>
  <c r="AC393" i="47"/>
  <c r="AI387" i="47"/>
  <c r="AJ378" i="47"/>
  <c r="AE375" i="47"/>
  <c r="AK369" i="47"/>
  <c r="AD585" i="47"/>
  <c r="AL349" i="47"/>
  <c r="AK345" i="47"/>
  <c r="AI144" i="47"/>
  <c r="AD141" i="47"/>
  <c r="AA178" i="47"/>
  <c r="AO94" i="47"/>
  <c r="AF152" i="47"/>
  <c r="AK100" i="47"/>
  <c r="AB97" i="47"/>
  <c r="AK1974" i="47"/>
  <c r="AH1958" i="47"/>
  <c r="AI1974" i="47"/>
  <c r="AL1984" i="47"/>
  <c r="AL1978" i="47"/>
  <c r="AK1925" i="47"/>
  <c r="AH1932" i="47"/>
  <c r="AG1928" i="47"/>
  <c r="AI1907" i="47"/>
  <c r="AM1874" i="47"/>
  <c r="AO1906" i="47"/>
  <c r="AK1916" i="47"/>
  <c r="AK1895" i="47"/>
  <c r="AK1892" i="47"/>
  <c r="AH1887" i="47"/>
  <c r="AJ1869" i="47"/>
  <c r="AG1911" i="47"/>
  <c r="AK1848" i="47"/>
  <c r="AO1829" i="47"/>
  <c r="AJ1812" i="47"/>
  <c r="AO1796" i="47"/>
  <c r="AG1825" i="47"/>
  <c r="AG1835" i="47"/>
  <c r="AH1798" i="47"/>
  <c r="AO1802" i="47"/>
  <c r="AG1794" i="47"/>
  <c r="AN1755" i="47"/>
  <c r="AN1737" i="47"/>
  <c r="AL1643" i="47"/>
  <c r="AH1628" i="47"/>
  <c r="AL1677" i="47"/>
  <c r="AL1641" i="47"/>
  <c r="AJ1632" i="47"/>
  <c r="AG1625" i="47"/>
  <c r="AK1594" i="47"/>
  <c r="AK1582" i="47"/>
  <c r="AN1576" i="47"/>
  <c r="AK1566" i="47"/>
  <c r="AK1550" i="47"/>
  <c r="AK1534" i="47"/>
  <c r="AL1638" i="47"/>
  <c r="AK1970" i="47"/>
  <c r="AG1977" i="47"/>
  <c r="AM1981" i="47"/>
  <c r="AM1935" i="47"/>
  <c r="AJ1929" i="47"/>
  <c r="AH1925" i="47"/>
  <c r="AO1907" i="47"/>
  <c r="AG1890" i="47"/>
  <c r="AM1871" i="47"/>
  <c r="AI1861" i="47"/>
  <c r="AI1864" i="47"/>
  <c r="AJ1848" i="47"/>
  <c r="AK1832" i="47"/>
  <c r="AL1829" i="47"/>
  <c r="AN1850" i="47"/>
  <c r="AH1850" i="47"/>
  <c r="AL1839" i="47"/>
  <c r="AJ1831" i="47"/>
  <c r="AN1785" i="47"/>
  <c r="AH1756" i="47"/>
  <c r="AN1740" i="47"/>
  <c r="AM1802" i="47"/>
  <c r="AL1787" i="47"/>
  <c r="AJ1773" i="47"/>
  <c r="AM1803" i="47"/>
  <c r="AO1779" i="47"/>
  <c r="AI1759" i="47"/>
  <c r="AG1697" i="47"/>
  <c r="AH1763" i="47"/>
  <c r="AG1643" i="47"/>
  <c r="AK1687" i="47"/>
  <c r="AK1655" i="47"/>
  <c r="AO1654" i="47"/>
  <c r="AI1641" i="47"/>
  <c r="AO1653" i="47"/>
  <c r="AM1630" i="47"/>
  <c r="AI1615" i="47"/>
  <c r="AL1611" i="47"/>
  <c r="AO1645" i="47"/>
  <c r="AM1631" i="47"/>
  <c r="AN1617" i="47"/>
  <c r="AN1527" i="47"/>
  <c r="AD678" i="47"/>
  <c r="AI1973" i="47"/>
  <c r="AK1979" i="47"/>
  <c r="AG1983" i="47"/>
  <c r="AK1975" i="47"/>
  <c r="AN1915" i="47"/>
  <c r="AO1900" i="47"/>
  <c r="AI1887" i="47"/>
  <c r="AK1888" i="47"/>
  <c r="AK1881" i="47"/>
  <c r="AM1828" i="47"/>
  <c r="AM1827" i="47"/>
  <c r="AG1841" i="47"/>
  <c r="AK1834" i="47"/>
  <c r="AL1836" i="47"/>
  <c r="AL1833" i="47"/>
  <c r="AK1804" i="47"/>
  <c r="AH1814" i="47"/>
  <c r="AN1767" i="47"/>
  <c r="AJ1769" i="47"/>
  <c r="AL1675" i="47"/>
  <c r="AG1567" i="47"/>
  <c r="AO1535" i="47"/>
  <c r="AL1525" i="47"/>
  <c r="AM1973" i="47"/>
  <c r="AI1976" i="47"/>
  <c r="AK1972" i="47"/>
  <c r="AG1969" i="47"/>
  <c r="AJ1976" i="47"/>
  <c r="AN1918" i="47"/>
  <c r="AN1922" i="47"/>
  <c r="AK1923" i="47"/>
  <c r="AK1912" i="47"/>
  <c r="AN1898" i="47"/>
  <c r="AO1897" i="47"/>
  <c r="AI1908" i="47"/>
  <c r="AI1882" i="47"/>
  <c r="AI1905" i="47"/>
  <c r="AO1865" i="47"/>
  <c r="AJ1859" i="47"/>
  <c r="AI1873" i="47"/>
  <c r="AH1829" i="47"/>
  <c r="AJ1822" i="47"/>
  <c r="AJ1849" i="47"/>
  <c r="AO1844" i="47"/>
  <c r="AN1836" i="47"/>
  <c r="AI1818" i="47"/>
  <c r="AO1815" i="47"/>
  <c r="AN1778" i="47"/>
  <c r="AN1752" i="47"/>
  <c r="AN1736" i="47"/>
  <c r="AJ1823" i="47"/>
  <c r="AG1773" i="47"/>
  <c r="AI1786" i="47"/>
  <c r="AL1717" i="47"/>
  <c r="AK1691" i="47"/>
  <c r="AM1693" i="47"/>
  <c r="AM1703" i="47"/>
  <c r="AJ1687" i="47"/>
  <c r="AM1646" i="47"/>
  <c r="AM1625" i="47"/>
  <c r="AH1618" i="47"/>
  <c r="AJ1614" i="47"/>
  <c r="AL1610" i="47"/>
  <c r="AO1608" i="47"/>
  <c r="AJ1589" i="47"/>
  <c r="AO1621" i="47"/>
  <c r="AO1620" i="47"/>
  <c r="AN1598" i="47"/>
  <c r="AK1552" i="47"/>
  <c r="AK1536" i="47"/>
  <c r="AL1507" i="47"/>
  <c r="AO1513" i="47"/>
  <c r="AN1575" i="47"/>
  <c r="AG696" i="47"/>
  <c r="AB693" i="47"/>
  <c r="AJ676" i="47"/>
  <c r="AB672" i="47"/>
  <c r="AF652" i="47"/>
  <c r="AN644" i="47"/>
  <c r="AK1988" i="47"/>
  <c r="AK1978" i="47"/>
  <c r="AK1930" i="47"/>
  <c r="AO1934" i="47"/>
  <c r="AI1918" i="47"/>
  <c r="AJ1920" i="47"/>
  <c r="AI1890" i="47"/>
  <c r="AK1866" i="47"/>
  <c r="AK1859" i="47"/>
  <c r="AN1864" i="47"/>
  <c r="AG1860" i="47"/>
  <c r="AH1819" i="47"/>
  <c r="AN1847" i="47"/>
  <c r="AK1808" i="47"/>
  <c r="AN1843" i="47"/>
  <c r="AO1817" i="47"/>
  <c r="AO1842" i="47"/>
  <c r="AH1809" i="47"/>
  <c r="AM1783" i="47"/>
  <c r="AH1791" i="47"/>
  <c r="AN1826" i="47"/>
  <c r="AK1826" i="47"/>
  <c r="AN1824" i="47"/>
  <c r="AJ1821" i="47"/>
  <c r="AN1743" i="47"/>
  <c r="AK1784" i="47"/>
  <c r="AH1795" i="47"/>
  <c r="AM1659" i="47"/>
  <c r="AL1685" i="47"/>
  <c r="AJ1635" i="47"/>
  <c r="AH1615" i="47"/>
  <c r="AH1579" i="47"/>
  <c r="AN1521" i="47"/>
  <c r="AL1569" i="47"/>
  <c r="AJ1509" i="47"/>
  <c r="AO1989" i="47"/>
  <c r="AO1972" i="47"/>
  <c r="AJ1988" i="47"/>
  <c r="AM1983" i="47"/>
  <c r="AM1987" i="47"/>
  <c r="AM1933" i="47"/>
  <c r="AN1931" i="47"/>
  <c r="AI1934" i="47"/>
  <c r="AH1924" i="47"/>
  <c r="AJ1902" i="47"/>
  <c r="AK1913" i="47"/>
  <c r="AK1901" i="47"/>
  <c r="AI1885" i="47"/>
  <c r="AJ1872" i="47"/>
  <c r="AI1883" i="47"/>
  <c r="AN1892" i="47"/>
  <c r="AM1891" i="47"/>
  <c r="AH1889" i="47"/>
  <c r="AO1782" i="47"/>
  <c r="AM1764" i="47"/>
  <c r="AK1754" i="47"/>
  <c r="AN1748" i="47"/>
  <c r="AK1738" i="47"/>
  <c r="AK1722" i="47"/>
  <c r="AK1706" i="47"/>
  <c r="AI1700" i="47"/>
  <c r="AK1690" i="47"/>
  <c r="AK1674" i="47"/>
  <c r="AI1849" i="47"/>
  <c r="AH1794" i="47"/>
  <c r="AG1783" i="47"/>
  <c r="AO1805" i="47"/>
  <c r="AL1781" i="47"/>
  <c r="AM1771" i="47"/>
  <c r="AL1627" i="47"/>
  <c r="AM1711" i="47"/>
  <c r="AO1632" i="47"/>
  <c r="AN1605" i="47"/>
  <c r="AM1586" i="47"/>
  <c r="AL1622" i="47"/>
  <c r="AL1619" i="47"/>
  <c r="AO1647" i="47"/>
  <c r="AL1549" i="47"/>
  <c r="AL1535" i="47"/>
  <c r="AK1519" i="47"/>
  <c r="AL695" i="47"/>
  <c r="AG1981" i="47"/>
  <c r="AM1971" i="47"/>
  <c r="AN1970" i="47"/>
  <c r="AN1969" i="47"/>
  <c r="AH1984" i="47"/>
  <c r="AL1983" i="47"/>
  <c r="AJ1971" i="47"/>
  <c r="AG1927" i="47"/>
  <c r="AH1928" i="47"/>
  <c r="AG1922" i="47"/>
  <c r="AH1909" i="47"/>
  <c r="AM1926" i="47"/>
  <c r="AH1917" i="47"/>
  <c r="AI1914" i="47"/>
  <c r="AM1895" i="47"/>
  <c r="AL1873" i="47"/>
  <c r="AI1845" i="47"/>
  <c r="AG1796" i="47"/>
  <c r="AI1846" i="47"/>
  <c r="AJ1754" i="47"/>
  <c r="AL1738" i="47"/>
  <c r="AG1834" i="47"/>
  <c r="AO1831" i="47"/>
  <c r="AL1789" i="47"/>
  <c r="AJ1776" i="47"/>
  <c r="AK1805" i="47"/>
  <c r="AI1802" i="47"/>
  <c r="AO1787" i="47"/>
  <c r="AM1800" i="47"/>
  <c r="AK1807" i="47"/>
  <c r="AL1725" i="47"/>
  <c r="AL1709" i="47"/>
  <c r="AK1792" i="47"/>
  <c r="AG1784" i="47"/>
  <c r="AN1780" i="47"/>
  <c r="AN1685" i="47"/>
  <c r="AH1671" i="47"/>
  <c r="AK1703" i="47"/>
  <c r="AH1675" i="47"/>
  <c r="AM1687" i="47"/>
  <c r="AI1679" i="47"/>
  <c r="AM1667" i="47"/>
  <c r="AM1669" i="47"/>
  <c r="AO1638" i="47"/>
  <c r="AN1613" i="47"/>
  <c r="AI1601" i="47"/>
  <c r="AI1593" i="47"/>
  <c r="AI1585" i="47"/>
  <c r="AJ1629" i="47"/>
  <c r="AJ1605" i="47"/>
  <c r="AN1604" i="47"/>
  <c r="AG1600" i="47"/>
  <c r="AO1598" i="47"/>
  <c r="AK1590" i="47"/>
  <c r="AN1588" i="47"/>
  <c r="AG1584" i="47"/>
  <c r="AO1578" i="47"/>
  <c r="AK1570" i="47"/>
  <c r="AG1568" i="47"/>
  <c r="AO1562" i="47"/>
  <c r="AK1554" i="47"/>
  <c r="AK1538" i="47"/>
  <c r="AG1520" i="47"/>
  <c r="AO1514" i="47"/>
  <c r="AG1504" i="47"/>
  <c r="AO1498" i="47"/>
  <c r="AJ1501" i="47"/>
  <c r="AK1559" i="47"/>
  <c r="AI1525" i="47"/>
  <c r="AH1986" i="47"/>
  <c r="AH1966" i="47"/>
  <c r="AG1978" i="47"/>
  <c r="AJ1977" i="47"/>
  <c r="AL1982" i="47"/>
  <c r="AH1935" i="47"/>
  <c r="AO1929" i="47"/>
  <c r="AL1903" i="47"/>
  <c r="AH1926" i="47"/>
  <c r="AN1885" i="47"/>
  <c r="AL1874" i="47"/>
  <c r="AH1905" i="47"/>
  <c r="AO1896" i="47"/>
  <c r="AL1878" i="47"/>
  <c r="AO1855" i="47"/>
  <c r="AL1863" i="47"/>
  <c r="AL1819" i="47"/>
  <c r="AK1812" i="47"/>
  <c r="AN1853" i="47"/>
  <c r="AK1846" i="47"/>
  <c r="AO1833" i="47"/>
  <c r="AI1800" i="47"/>
  <c r="AG1837" i="47"/>
  <c r="AG1810" i="47"/>
  <c r="AI1806" i="47"/>
  <c r="AG1803" i="47"/>
  <c r="AK1793" i="47"/>
  <c r="AO1788" i="47"/>
  <c r="AH1751" i="47"/>
  <c r="AN1793" i="47"/>
  <c r="AL1774" i="47"/>
  <c r="AK1768" i="47"/>
  <c r="AN1721" i="47"/>
  <c r="AH1781" i="47"/>
  <c r="AI1695" i="47"/>
  <c r="AH1661" i="47"/>
  <c r="AI1654" i="47"/>
  <c r="AN1651" i="47"/>
  <c r="AJ1638" i="47"/>
  <c r="AI1590" i="47"/>
  <c r="AO1633" i="47"/>
  <c r="AL1523" i="47"/>
  <c r="AH1607" i="47"/>
  <c r="AN1535" i="47"/>
  <c r="AD625" i="47"/>
  <c r="Z625" i="47"/>
  <c r="AB663" i="47"/>
  <c r="AB655" i="47"/>
  <c r="AD681" i="47"/>
  <c r="AM667" i="47"/>
  <c r="AO667" i="47"/>
  <c r="AL671" i="47"/>
  <c r="AF631" i="47"/>
  <c r="AD669" i="47"/>
  <c r="AE669" i="47"/>
  <c r="AM629" i="47"/>
  <c r="AN677" i="47"/>
  <c r="AK677" i="47"/>
  <c r="AC683" i="47"/>
  <c r="AF679" i="47"/>
  <c r="AC679" i="47"/>
  <c r="AF671" i="47"/>
  <c r="AO689" i="47"/>
  <c r="AF681" i="47"/>
  <c r="AA681" i="47"/>
  <c r="AD635" i="47"/>
  <c r="AO623" i="47"/>
  <c r="AG619" i="47"/>
  <c r="AG595" i="47"/>
  <c r="AF566" i="47"/>
  <c r="AC566" i="47"/>
  <c r="AK566" i="47"/>
  <c r="AN538" i="47"/>
  <c r="AG538" i="47"/>
  <c r="AM538" i="47"/>
  <c r="AK538" i="47"/>
  <c r="AC538" i="47"/>
  <c r="AL538" i="47"/>
  <c r="AE538" i="47"/>
  <c r="AC529" i="47"/>
  <c r="AA529" i="47"/>
  <c r="AO529" i="47"/>
  <c r="AB529" i="47"/>
  <c r="AI520" i="47"/>
  <c r="AO520" i="47"/>
  <c r="Y520" i="47"/>
  <c r="AK520" i="47"/>
  <c r="AE520" i="47"/>
  <c r="AG520" i="47"/>
  <c r="AC520" i="47"/>
  <c r="Z520" i="47"/>
  <c r="AH520" i="47"/>
  <c r="AN520" i="47"/>
  <c r="AJ520" i="47"/>
  <c r="AF520" i="47"/>
  <c r="AB520" i="47"/>
  <c r="AM520" i="47"/>
  <c r="AC517" i="47"/>
  <c r="AJ517" i="47"/>
  <c r="AE511" i="47"/>
  <c r="AL502" i="47"/>
  <c r="AE502" i="47"/>
  <c r="AA502" i="47"/>
  <c r="AB502" i="47"/>
  <c r="AJ502" i="47"/>
  <c r="AM502" i="47"/>
  <c r="AC502" i="47"/>
  <c r="AG493" i="47"/>
  <c r="AA483" i="47"/>
  <c r="AG483" i="47"/>
  <c r="AL474" i="47"/>
  <c r="Z474" i="47"/>
  <c r="AN474" i="47"/>
  <c r="AC474" i="47"/>
  <c r="Y474" i="47"/>
  <c r="AI474" i="47"/>
  <c r="AK474" i="47"/>
  <c r="AA474" i="47"/>
  <c r="AC465" i="47"/>
  <c r="AD456" i="47"/>
  <c r="AL453" i="47"/>
  <c r="AE453" i="47"/>
  <c r="AC453" i="47"/>
  <c r="AM453" i="47"/>
  <c r="AF453" i="47"/>
  <c r="AD453" i="47"/>
  <c r="AN453" i="47"/>
  <c r="AK453" i="47"/>
  <c r="AB453" i="47"/>
  <c r="AE447" i="47"/>
  <c r="AF438" i="47"/>
  <c r="AG429" i="47"/>
  <c r="AA419" i="47"/>
  <c r="Z419" i="47"/>
  <c r="AH419" i="47"/>
  <c r="AB410" i="47"/>
  <c r="AD410" i="47"/>
  <c r="AC401" i="47"/>
  <c r="AD392" i="47"/>
  <c r="AL389" i="47"/>
  <c r="AA389" i="47"/>
  <c r="AH389" i="47"/>
  <c r="AI389" i="47"/>
  <c r="AN389" i="47"/>
  <c r="AF389" i="47"/>
  <c r="AE383" i="47"/>
  <c r="AD383" i="47"/>
  <c r="AF374" i="47"/>
  <c r="AG609" i="47"/>
  <c r="AN621" i="47"/>
  <c r="Y605" i="47"/>
  <c r="AC609" i="47"/>
  <c r="AH607" i="47"/>
  <c r="AH593" i="47"/>
  <c r="AB597" i="47"/>
  <c r="Y599" i="47"/>
  <c r="AB589" i="47"/>
  <c r="AE593" i="47"/>
  <c r="AF581" i="47"/>
  <c r="AK590" i="47"/>
  <c r="AJ591" i="47"/>
  <c r="Z593" i="47"/>
  <c r="AG589" i="47"/>
  <c r="Z585" i="47"/>
  <c r="AH573" i="47"/>
  <c r="AF586" i="47"/>
  <c r="AI578" i="47"/>
  <c r="Z589" i="47"/>
  <c r="AH581" i="47"/>
  <c r="AM566" i="47"/>
  <c r="Y578" i="47"/>
  <c r="AF587" i="47"/>
  <c r="AJ583" i="47"/>
  <c r="AB573" i="47"/>
  <c r="AD586" i="47"/>
  <c r="AJ581" i="47"/>
  <c r="AI583" i="47"/>
  <c r="AM578" i="47"/>
  <c r="AM571" i="47"/>
  <c r="AN577" i="47"/>
  <c r="AK571" i="47"/>
  <c r="AE558" i="47"/>
  <c r="AF570" i="47"/>
  <c r="AN570" i="47"/>
  <c r="Y569" i="47"/>
  <c r="AA567" i="47"/>
  <c r="AD563" i="47"/>
  <c r="AH561" i="47"/>
  <c r="AL559" i="47"/>
  <c r="AF571" i="47"/>
  <c r="Z562" i="47"/>
  <c r="AD581" i="47"/>
  <c r="AJ568" i="47"/>
  <c r="AC565" i="47"/>
  <c r="AI565" i="47"/>
  <c r="AN561" i="47"/>
  <c r="AM555" i="47"/>
  <c r="AN579" i="47"/>
  <c r="AI568" i="47"/>
  <c r="Z560" i="47"/>
  <c r="AB553" i="47"/>
  <c r="AM550" i="47"/>
  <c r="AN578" i="47"/>
  <c r="AI570" i="47"/>
  <c r="AE566" i="47"/>
  <c r="AB551" i="47"/>
  <c r="AC583" i="47"/>
  <c r="AA569" i="47"/>
  <c r="Z561" i="47"/>
  <c r="AI561" i="47"/>
  <c r="Z554" i="47"/>
  <c r="AO560" i="47"/>
  <c r="AF546" i="47"/>
  <c r="Z546" i="47"/>
  <c r="AO562" i="47"/>
  <c r="AA561" i="47"/>
  <c r="AE552" i="47"/>
  <c r="AK550" i="47"/>
  <c r="AM542" i="47"/>
  <c r="Y545" i="47"/>
  <c r="AB541" i="47"/>
  <c r="AK557" i="47"/>
  <c r="AH545" i="47"/>
  <c r="AG494" i="47"/>
  <c r="AA495" i="47"/>
  <c r="AL473" i="47"/>
  <c r="AD433" i="47"/>
  <c r="AC456" i="47"/>
  <c r="Z424" i="47"/>
  <c r="AN685" i="47"/>
  <c r="AA677" i="47"/>
  <c r="AL643" i="47"/>
  <c r="AD683" i="47"/>
  <c r="AH683" i="47"/>
  <c r="AA679" i="47"/>
  <c r="AB665" i="47"/>
  <c r="Y671" i="47"/>
  <c r="AJ635" i="47"/>
  <c r="AO631" i="47"/>
  <c r="AN669" i="47"/>
  <c r="AM669" i="47"/>
  <c r="AL655" i="47"/>
  <c r="AD629" i="47"/>
  <c r="Z689" i="47"/>
  <c r="AM681" i="47"/>
  <c r="AO679" i="47"/>
  <c r="AK679" i="47"/>
  <c r="AO671" i="47"/>
  <c r="AE657" i="47"/>
  <c r="AA657" i="47"/>
  <c r="AA689" i="47"/>
  <c r="AO681" i="47"/>
  <c r="AI681" i="47"/>
  <c r="AF665" i="47"/>
  <c r="AM635" i="47"/>
  <c r="AE627" i="47"/>
  <c r="AG623" i="47"/>
  <c r="AJ621" i="47"/>
  <c r="AI619" i="47"/>
  <c r="AO619" i="47"/>
  <c r="AI609" i="47"/>
  <c r="AK607" i="47"/>
  <c r="AM605" i="47"/>
  <c r="AO603" i="47"/>
  <c r="AI601" i="47"/>
  <c r="AK599" i="47"/>
  <c r="AM597" i="47"/>
  <c r="AH592" i="47"/>
  <c r="AC591" i="47"/>
  <c r="AC589" i="47"/>
  <c r="AL584" i="47"/>
  <c r="AG581" i="47"/>
  <c r="AM575" i="47"/>
  <c r="AN566" i="47"/>
  <c r="AO557" i="47"/>
  <c r="AC553" i="47"/>
  <c r="AI547" i="47"/>
  <c r="AD544" i="47"/>
  <c r="AI544" i="47"/>
  <c r="AF544" i="47"/>
  <c r="AN544" i="47"/>
  <c r="AB544" i="47"/>
  <c r="AE544" i="47"/>
  <c r="AA544" i="47"/>
  <c r="AG544" i="47"/>
  <c r="AJ544" i="47"/>
  <c r="AM544" i="47"/>
  <c r="Z544" i="47"/>
  <c r="AO544" i="47"/>
  <c r="Y541" i="47"/>
  <c r="Z541" i="47"/>
  <c r="AA541" i="47"/>
  <c r="AD541" i="47"/>
  <c r="AL541" i="47"/>
  <c r="AN541" i="47"/>
  <c r="AE541" i="47"/>
  <c r="AJ541" i="47"/>
  <c r="AJ538" i="47"/>
  <c r="AF526" i="47"/>
  <c r="AA526" i="47"/>
  <c r="AI526" i="47"/>
  <c r="AJ526" i="47"/>
  <c r="Y526" i="47"/>
  <c r="AL526" i="47"/>
  <c r="AE526" i="47"/>
  <c r="AO526" i="47"/>
  <c r="AK526" i="47"/>
  <c r="AB526" i="47"/>
  <c r="AG526" i="47"/>
  <c r="AC526" i="47"/>
  <c r="AD526" i="47"/>
  <c r="AH526" i="47"/>
  <c r="AM526" i="47"/>
  <c r="Z526" i="47"/>
  <c r="AA507" i="47"/>
  <c r="AL507" i="47"/>
  <c r="AM507" i="47"/>
  <c r="AC507" i="47"/>
  <c r="AH507" i="47"/>
  <c r="AC489" i="47"/>
  <c r="AM489" i="47"/>
  <c r="AO489" i="47"/>
  <c r="AI489" i="47"/>
  <c r="AD480" i="47"/>
  <c r="AH480" i="47"/>
  <c r="AA477" i="47"/>
  <c r="AF477" i="47"/>
  <c r="AM477" i="47"/>
  <c r="AJ477" i="47"/>
  <c r="Z477" i="47"/>
  <c r="AK477" i="47"/>
  <c r="AC477" i="47"/>
  <c r="AM443" i="47"/>
  <c r="AK443" i="47"/>
  <c r="AE443" i="47"/>
  <c r="Z443" i="47"/>
  <c r="AJ443" i="47"/>
  <c r="AC443" i="47"/>
  <c r="AO443" i="47"/>
  <c r="AD443" i="47"/>
  <c r="AH443" i="47"/>
  <c r="AN443" i="47"/>
  <c r="AL443" i="47"/>
  <c r="AB434" i="47"/>
  <c r="AN434" i="47"/>
  <c r="AG434" i="47"/>
  <c r="AI434" i="47"/>
  <c r="AN413" i="47"/>
  <c r="AL413" i="47"/>
  <c r="AB413" i="47"/>
  <c r="AE407" i="47"/>
  <c r="AN407" i="47"/>
  <c r="AN623" i="47"/>
  <c r="AJ607" i="47"/>
  <c r="AM619" i="47"/>
  <c r="AA599" i="47"/>
  <c r="AN609" i="47"/>
  <c r="AM607" i="47"/>
  <c r="AG597" i="47"/>
  <c r="Z597" i="47"/>
  <c r="AK603" i="47"/>
  <c r="AN591" i="47"/>
  <c r="AI603" i="47"/>
  <c r="Z590" i="47"/>
  <c r="AN607" i="47"/>
  <c r="AM584" i="47"/>
  <c r="AG577" i="47"/>
  <c r="AO586" i="47"/>
  <c r="AO576" i="47"/>
  <c r="AA591" i="47"/>
  <c r="AH587" i="47"/>
  <c r="AH579" i="47"/>
  <c r="AG575" i="47"/>
  <c r="Y589" i="47"/>
  <c r="Y577" i="47"/>
  <c r="AG585" i="47"/>
  <c r="AF585" i="47"/>
  <c r="AD578" i="47"/>
  <c r="AC571" i="47"/>
  <c r="AL587" i="47"/>
  <c r="AD577" i="47"/>
  <c r="AB571" i="47"/>
  <c r="AF557" i="47"/>
  <c r="AN568" i="47"/>
  <c r="AE570" i="47"/>
  <c r="AI569" i="47"/>
  <c r="AG566" i="47"/>
  <c r="AM563" i="47"/>
  <c r="AN557" i="47"/>
  <c r="AE579" i="47"/>
  <c r="AM568" i="47"/>
  <c r="AK560" i="47"/>
  <c r="AO579" i="47"/>
  <c r="AA568" i="47"/>
  <c r="AL565" i="47"/>
  <c r="AO563" i="47"/>
  <c r="AJ560" i="47"/>
  <c r="AE553" i="47"/>
  <c r="AB579" i="47"/>
  <c r="Z559" i="47"/>
  <c r="AJ559" i="47"/>
  <c r="AE587" i="47"/>
  <c r="AE578" i="47"/>
  <c r="Z570" i="47"/>
  <c r="AD567" i="47"/>
  <c r="AE565" i="47"/>
  <c r="AL581" i="47"/>
  <c r="AL566" i="47"/>
  <c r="AG559" i="47"/>
  <c r="Y553" i="47"/>
  <c r="AF553" i="47"/>
  <c r="AF560" i="47"/>
  <c r="AK546" i="47"/>
  <c r="AB552" i="47"/>
  <c r="AD559" i="47"/>
  <c r="AM558" i="47"/>
  <c r="AH552" i="47"/>
  <c r="AK547" i="47"/>
  <c r="AM562" i="47"/>
  <c r="AC544" i="47"/>
  <c r="AF547" i="47"/>
  <c r="AK541" i="47"/>
  <c r="AN552" i="47"/>
  <c r="AL505" i="47"/>
  <c r="AO490" i="47"/>
  <c r="AI487" i="47"/>
  <c r="AL447" i="47"/>
  <c r="AH431" i="47"/>
  <c r="AL475" i="47"/>
  <c r="AL670" i="47"/>
  <c r="AB656" i="47"/>
  <c r="AJ648" i="47"/>
  <c r="AF636" i="47"/>
  <c r="AN628" i="47"/>
  <c r="AD614" i="47"/>
  <c r="AL606" i="47"/>
  <c r="AL669" i="47"/>
  <c r="AA671" i="47"/>
  <c r="AN647" i="47"/>
  <c r="AM683" i="47"/>
  <c r="Z677" i="47"/>
  <c r="AL657" i="47"/>
  <c r="Y679" i="47"/>
  <c r="AE675" i="47"/>
  <c r="AG675" i="47"/>
  <c r="AB667" i="47"/>
  <c r="AN629" i="47"/>
  <c r="Y681" i="47"/>
  <c r="AF677" i="47"/>
  <c r="AE677" i="47"/>
  <c r="AH675" i="47"/>
  <c r="AN657" i="47"/>
  <c r="AI657" i="47"/>
  <c r="AG689" i="47"/>
  <c r="AI689" i="47"/>
  <c r="AO665" i="47"/>
  <c r="AE655" i="47"/>
  <c r="AC655" i="47"/>
  <c r="AJ627" i="47"/>
  <c r="AN627" i="47"/>
  <c r="AC623" i="47"/>
  <c r="Z619" i="47"/>
  <c r="AK591" i="47"/>
  <c r="AL589" i="47"/>
  <c r="AO581" i="47"/>
  <c r="AC577" i="47"/>
  <c r="AI571" i="47"/>
  <c r="AD568" i="47"/>
  <c r="Y565" i="47"/>
  <c r="AJ562" i="47"/>
  <c r="AE559" i="47"/>
  <c r="AK553" i="47"/>
  <c r="AF550" i="47"/>
  <c r="AO550" i="47"/>
  <c r="Z550" i="47"/>
  <c r="AB550" i="47"/>
  <c r="Y550" i="47"/>
  <c r="AJ550" i="47"/>
  <c r="AL550" i="47"/>
  <c r="AL544" i="47"/>
  <c r="AG541" i="47"/>
  <c r="AM535" i="47"/>
  <c r="AA531" i="47"/>
  <c r="AC531" i="47"/>
  <c r="AN526" i="47"/>
  <c r="AM522" i="47"/>
  <c r="AE522" i="47"/>
  <c r="AN522" i="47"/>
  <c r="AA522" i="47"/>
  <c r="AH522" i="47"/>
  <c r="AK522" i="47"/>
  <c r="Z522" i="47"/>
  <c r="AC522" i="47"/>
  <c r="AD522" i="47"/>
  <c r="AL522" i="47"/>
  <c r="AF522" i="47"/>
  <c r="AO522" i="47"/>
  <c r="AI522" i="47"/>
  <c r="AO517" i="47"/>
  <c r="AC513" i="47"/>
  <c r="Z513" i="47"/>
  <c r="AO513" i="47"/>
  <c r="AJ513" i="47"/>
  <c r="AD513" i="47"/>
  <c r="AI507" i="47"/>
  <c r="AN504" i="47"/>
  <c r="AF504" i="47"/>
  <c r="AH504" i="47"/>
  <c r="AE504" i="47"/>
  <c r="AO504" i="47"/>
  <c r="AK504" i="47"/>
  <c r="AG504" i="47"/>
  <c r="AC504" i="47"/>
  <c r="Z504" i="47"/>
  <c r="AB504" i="47"/>
  <c r="AA504" i="47"/>
  <c r="AJ504" i="47"/>
  <c r="Y501" i="47"/>
  <c r="AN501" i="47"/>
  <c r="AK501" i="47"/>
  <c r="AH501" i="47"/>
  <c r="AF501" i="47"/>
  <c r="AJ498" i="47"/>
  <c r="AE495" i="47"/>
  <c r="AK489" i="47"/>
  <c r="AF486" i="47"/>
  <c r="AL480" i="47"/>
  <c r="AG477" i="47"/>
  <c r="AM471" i="47"/>
  <c r="AL467" i="47"/>
  <c r="AF467" i="47"/>
  <c r="AH467" i="47"/>
  <c r="Z467" i="47"/>
  <c r="AG467" i="47"/>
  <c r="AB467" i="47"/>
  <c r="AN462" i="47"/>
  <c r="AB458" i="47"/>
  <c r="AN458" i="47"/>
  <c r="AO453" i="47"/>
  <c r="AC449" i="47"/>
  <c r="AI443" i="47"/>
  <c r="AD440" i="47"/>
  <c r="AM437" i="47"/>
  <c r="AJ437" i="47"/>
  <c r="AD437" i="47"/>
  <c r="AN437" i="47"/>
  <c r="AK437" i="47"/>
  <c r="AF437" i="47"/>
  <c r="AI437" i="47"/>
  <c r="AB437" i="47"/>
  <c r="AJ434" i="47"/>
  <c r="AE431" i="47"/>
  <c r="AK425" i="47"/>
  <c r="AF422" i="47"/>
  <c r="AL416" i="47"/>
  <c r="AG413" i="47"/>
  <c r="AM407" i="47"/>
  <c r="AA403" i="47"/>
  <c r="AD403" i="47"/>
  <c r="Y403" i="47"/>
  <c r="AN403" i="47"/>
  <c r="AN398" i="47"/>
  <c r="AB394" i="47"/>
  <c r="AO389" i="47"/>
  <c r="AC385" i="47"/>
  <c r="AI379" i="47"/>
  <c r="AD376" i="47"/>
  <c r="AM373" i="47"/>
  <c r="AE373" i="47"/>
  <c r="AF373" i="47"/>
  <c r="AL373" i="47"/>
  <c r="AK373" i="47"/>
  <c r="AD373" i="47"/>
  <c r="AJ373" i="47"/>
  <c r="AN373" i="47"/>
  <c r="AB373" i="47"/>
  <c r="AJ370" i="47"/>
  <c r="AM367" i="47"/>
  <c r="AC621" i="47"/>
  <c r="Y607" i="47"/>
  <c r="AL601" i="47"/>
  <c r="AB623" i="47"/>
  <c r="AD609" i="47"/>
  <c r="AG605" i="47"/>
  <c r="AA585" i="47"/>
  <c r="AO589" i="47"/>
  <c r="AD597" i="47"/>
  <c r="Z603" i="47"/>
  <c r="AB591" i="47"/>
  <c r="AK576" i="47"/>
  <c r="AJ601" i="47"/>
  <c r="AG601" i="47"/>
  <c r="AB607" i="47"/>
  <c r="AC597" i="47"/>
  <c r="AC584" i="47"/>
  <c r="AM576" i="47"/>
  <c r="Z571" i="47"/>
  <c r="AG586" i="47"/>
  <c r="AE576" i="47"/>
  <c r="AL591" i="47"/>
  <c r="Y587" i="47"/>
  <c r="Z578" i="47"/>
  <c r="AL574" i="47"/>
  <c r="AI585" i="47"/>
  <c r="AA575" i="47"/>
  <c r="AL585" i="47"/>
  <c r="AJ576" i="47"/>
  <c r="AF573" i="47"/>
  <c r="Y585" i="47"/>
  <c r="AK574" i="47"/>
  <c r="Y582" i="47"/>
  <c r="AE577" i="47"/>
  <c r="AC587" i="47"/>
  <c r="AE586" i="47"/>
  <c r="AO568" i="47"/>
  <c r="AH555" i="47"/>
  <c r="AE568" i="47"/>
  <c r="Z569" i="47"/>
  <c r="AJ566" i="47"/>
  <c r="AG560" i="47"/>
  <c r="AD557" i="47"/>
  <c r="AC578" i="47"/>
  <c r="AK568" i="47"/>
  <c r="AM557" i="47"/>
  <c r="AD579" i="47"/>
  <c r="Y568" i="47"/>
  <c r="AF561" i="47"/>
  <c r="AA560" i="47"/>
  <c r="AF551" i="47"/>
  <c r="AO578" i="47"/>
  <c r="AK567" i="47"/>
  <c r="AI558" i="47"/>
  <c r="AD553" i="47"/>
  <c r="AK586" i="47"/>
  <c r="AF577" i="47"/>
  <c r="AC570" i="47"/>
  <c r="AN567" i="47"/>
  <c r="AO561" i="47"/>
  <c r="AC551" i="47"/>
  <c r="AK579" i="47"/>
  <c r="AD566" i="47"/>
  <c r="AA551" i="47"/>
  <c r="AK551" i="47"/>
  <c r="AJ551" i="47"/>
  <c r="Y551" i="47"/>
  <c r="AI559" i="47"/>
  <c r="AN547" i="47"/>
  <c r="Y544" i="47"/>
  <c r="AO558" i="47"/>
  <c r="AO545" i="47"/>
  <c r="AA558" i="47"/>
  <c r="Y552" i="47"/>
  <c r="AD562" i="47"/>
  <c r="AL569" i="47"/>
  <c r="AJ545" i="47"/>
  <c r="Y562" i="47"/>
  <c r="AD550" i="47"/>
  <c r="AD545" i="47"/>
  <c r="AA537" i="47"/>
  <c r="Y497" i="47"/>
  <c r="AO480" i="47"/>
  <c r="AC498" i="47"/>
  <c r="AO496" i="47"/>
  <c r="AL486" i="47"/>
  <c r="AM483" i="47"/>
  <c r="AK466" i="47"/>
  <c r="AL434" i="47"/>
  <c r="AL637" i="47"/>
  <c r="AD524" i="47"/>
  <c r="AB524" i="47"/>
  <c r="AM524" i="47"/>
  <c r="AK524" i="47"/>
  <c r="AE524" i="47"/>
  <c r="AG524" i="47"/>
  <c r="AO524" i="47"/>
  <c r="AL524" i="47"/>
  <c r="AB460" i="47"/>
  <c r="AF460" i="47"/>
  <c r="Y460" i="47"/>
  <c r="AK460" i="47"/>
  <c r="AO460" i="47"/>
  <c r="AG460" i="47"/>
  <c r="AH460" i="47"/>
  <c r="AJ396" i="47"/>
  <c r="AB396" i="47"/>
  <c r="AC396" i="47"/>
  <c r="AK396" i="47"/>
  <c r="AL396" i="47"/>
  <c r="AD396" i="47"/>
  <c r="AH396" i="47"/>
  <c r="AO396" i="47"/>
  <c r="AG396" i="47"/>
  <c r="Y396" i="47"/>
  <c r="AB683" i="47"/>
  <c r="AM671" i="47"/>
  <c r="AN667" i="47"/>
  <c r="AL677" i="47"/>
  <c r="AN675" i="47"/>
  <c r="AO675" i="47"/>
  <c r="AF669" i="47"/>
  <c r="AL665" i="47"/>
  <c r="AI635" i="47"/>
  <c r="AM679" i="47"/>
  <c r="AO677" i="47"/>
  <c r="AM677" i="47"/>
  <c r="AJ679" i="47"/>
  <c r="AG679" i="47"/>
  <c r="AK681" i="47"/>
  <c r="AG681" i="47"/>
  <c r="AC675" i="47"/>
  <c r="AN655" i="47"/>
  <c r="AK655" i="47"/>
  <c r="Z627" i="47"/>
  <c r="Y627" i="47"/>
  <c r="AI623" i="47"/>
  <c r="AK623" i="47"/>
  <c r="AF621" i="47"/>
  <c r="AJ619" i="47"/>
  <c r="AE609" i="47"/>
  <c r="AE607" i="47"/>
  <c r="AD603" i="47"/>
  <c r="AH601" i="47"/>
  <c r="AH599" i="47"/>
  <c r="AH597" i="47"/>
  <c r="AH595" i="47"/>
  <c r="AD593" i="47"/>
  <c r="AB592" i="47"/>
  <c r="AJ586" i="47"/>
  <c r="AE583" i="47"/>
  <c r="AK577" i="47"/>
  <c r="AL568" i="47"/>
  <c r="AG565" i="47"/>
  <c r="AM559" i="47"/>
  <c r="AN550" i="47"/>
  <c r="AO546" i="47"/>
  <c r="AC546" i="47"/>
  <c r="AD546" i="47"/>
  <c r="AM546" i="47"/>
  <c r="AO541" i="47"/>
  <c r="AC537" i="47"/>
  <c r="AD528" i="47"/>
  <c r="AE528" i="47"/>
  <c r="AF528" i="47"/>
  <c r="Z528" i="47"/>
  <c r="AG528" i="47"/>
  <c r="AH528" i="47"/>
  <c r="AO528" i="47"/>
  <c r="AI528" i="47"/>
  <c r="AA528" i="47"/>
  <c r="AC528" i="47"/>
  <c r="Y528" i="47"/>
  <c r="AJ528" i="47"/>
  <c r="AM528" i="47"/>
  <c r="AB528" i="47"/>
  <c r="AN528" i="47"/>
  <c r="AK528" i="47"/>
  <c r="AK525" i="47"/>
  <c r="AN525" i="47"/>
  <c r="AC525" i="47"/>
  <c r="AF525" i="47"/>
  <c r="AJ522" i="47"/>
  <c r="AK513" i="47"/>
  <c r="AE510" i="47"/>
  <c r="AG510" i="47"/>
  <c r="AH510" i="47"/>
  <c r="AL510" i="47"/>
  <c r="AA510" i="47"/>
  <c r="AJ510" i="47"/>
  <c r="AM510" i="47"/>
  <c r="AD510" i="47"/>
  <c r="Z510" i="47"/>
  <c r="Y510" i="47"/>
  <c r="AK510" i="47"/>
  <c r="AI510" i="47"/>
  <c r="AL504" i="47"/>
  <c r="AM495" i="47"/>
  <c r="AH491" i="47"/>
  <c r="Z491" i="47"/>
  <c r="AF491" i="47"/>
  <c r="AO491" i="47"/>
  <c r="AK491" i="47"/>
  <c r="AL491" i="47"/>
  <c r="AD491" i="47"/>
  <c r="AN486" i="47"/>
  <c r="AB482" i="47"/>
  <c r="AM482" i="47"/>
  <c r="AG482" i="47"/>
  <c r="AO477" i="47"/>
  <c r="AC473" i="47"/>
  <c r="AJ473" i="47"/>
  <c r="Z473" i="47"/>
  <c r="AD464" i="47"/>
  <c r="AE464" i="47"/>
  <c r="AH461" i="47"/>
  <c r="AE461" i="47"/>
  <c r="AJ461" i="47"/>
  <c r="AN461" i="47"/>
  <c r="AK461" i="47"/>
  <c r="AB461" i="47"/>
  <c r="AF461" i="47"/>
  <c r="AJ458" i="47"/>
  <c r="AE455" i="47"/>
  <c r="AC455" i="47"/>
  <c r="AL455" i="47"/>
  <c r="AK449" i="47"/>
  <c r="AF446" i="47"/>
  <c r="AC446" i="47"/>
  <c r="AL440" i="47"/>
  <c r="AM431" i="47"/>
  <c r="AA427" i="47"/>
  <c r="AJ427" i="47"/>
  <c r="AH427" i="47"/>
  <c r="AN427" i="47"/>
  <c r="AN422" i="47"/>
  <c r="AO413" i="47"/>
  <c r="AC409" i="47"/>
  <c r="AN409" i="47"/>
  <c r="AO409" i="47"/>
  <c r="AB409" i="47"/>
  <c r="AD400" i="47"/>
  <c r="AN400" i="47"/>
  <c r="AM400" i="47"/>
  <c r="Y397" i="47"/>
  <c r="AH397" i="47"/>
  <c r="AJ394" i="47"/>
  <c r="AK385" i="47"/>
  <c r="AF382" i="47"/>
  <c r="AM382" i="47"/>
  <c r="AH382" i="47"/>
  <c r="AL376" i="47"/>
  <c r="AH609" i="47"/>
  <c r="AA627" i="47"/>
  <c r="Z601" i="47"/>
  <c r="Z609" i="47"/>
  <c r="Y609" i="47"/>
  <c r="AD601" i="47"/>
  <c r="AA583" i="47"/>
  <c r="AD589" i="47"/>
  <c r="AJ593" i="47"/>
  <c r="AN599" i="47"/>
  <c r="AK589" i="47"/>
  <c r="AK609" i="47"/>
  <c r="AL599" i="47"/>
  <c r="AE599" i="47"/>
  <c r="AH605" i="47"/>
  <c r="AI589" i="47"/>
  <c r="AK581" i="47"/>
  <c r="AC576" i="47"/>
  <c r="AE584" i="47"/>
  <c r="AM574" i="47"/>
  <c r="AO591" i="47"/>
  <c r="AL586" i="47"/>
  <c r="AJ577" i="47"/>
  <c r="AC574" i="47"/>
  <c r="AB585" i="47"/>
  <c r="AM573" i="47"/>
  <c r="AN584" i="47"/>
  <c r="Z576" i="47"/>
  <c r="AK592" i="47"/>
  <c r="AB583" i="47"/>
  <c r="AD599" i="47"/>
  <c r="AB581" i="47"/>
  <c r="AG571" i="47"/>
  <c r="AC586" i="47"/>
  <c r="AG576" i="47"/>
  <c r="AN585" i="47"/>
  <c r="AF568" i="47"/>
  <c r="AK578" i="47"/>
  <c r="AO559" i="47"/>
  <c r="AD569" i="47"/>
  <c r="AJ569" i="47"/>
  <c r="AA566" i="47"/>
  <c r="AE563" i="47"/>
  <c r="AC560" i="47"/>
  <c r="AH576" i="47"/>
  <c r="AI566" i="47"/>
  <c r="AB557" i="47"/>
  <c r="AI577" i="47"/>
  <c r="AH568" i="47"/>
  <c r="AD565" i="47"/>
  <c r="AA557" i="47"/>
  <c r="AF578" i="47"/>
  <c r="Z558" i="47"/>
  <c r="AM553" i="47"/>
  <c r="AJ584" i="47"/>
  <c r="Z575" i="47"/>
  <c r="AF569" i="47"/>
  <c r="Y567" i="47"/>
  <c r="AB567" i="47"/>
  <c r="Z555" i="47"/>
  <c r="AL551" i="47"/>
  <c r="AI574" i="47"/>
  <c r="AB565" i="47"/>
  <c r="AH557" i="47"/>
  <c r="AM549" i="47"/>
  <c r="AN554" i="47"/>
  <c r="AE545" i="47"/>
  <c r="AN560" i="47"/>
  <c r="AH541" i="47"/>
  <c r="AC554" i="47"/>
  <c r="AA545" i="47"/>
  <c r="AK558" i="47"/>
  <c r="AG561" i="47"/>
  <c r="AH566" i="47"/>
  <c r="AO553" i="47"/>
  <c r="AA533" i="47"/>
  <c r="AN527" i="47"/>
  <c r="AC478" i="47"/>
  <c r="AE482" i="47"/>
  <c r="AK632" i="47"/>
  <c r="AD630" i="47"/>
  <c r="AI624" i="47"/>
  <c r="AL622" i="47"/>
  <c r="AJ612" i="47"/>
  <c r="AB608" i="47"/>
  <c r="AJ600" i="47"/>
  <c r="AJ667" i="47"/>
  <c r="AI631" i="47"/>
  <c r="AI667" i="47"/>
  <c r="AM651" i="47"/>
  <c r="AE683" i="47"/>
  <c r="AK683" i="47"/>
  <c r="AB681" i="47"/>
  <c r="AM655" i="47"/>
  <c r="AK631" i="47"/>
  <c r="AF629" i="47"/>
  <c r="AJ657" i="47"/>
  <c r="AH665" i="47"/>
  <c r="AG665" i="47"/>
  <c r="AF627" i="47"/>
  <c r="AK627" i="47"/>
  <c r="AG627" i="47"/>
  <c r="Z623" i="47"/>
  <c r="AO621" i="47"/>
  <c r="AM593" i="47"/>
  <c r="AJ592" i="47"/>
  <c r="AH590" i="47"/>
  <c r="AE589" i="47"/>
  <c r="AN574" i="47"/>
  <c r="AB570" i="47"/>
  <c r="AG570" i="47"/>
  <c r="AC561" i="47"/>
  <c r="AI555" i="47"/>
  <c r="AD552" i="47"/>
  <c r="AJ552" i="47"/>
  <c r="AF552" i="47"/>
  <c r="Z552" i="47"/>
  <c r="AA552" i="47"/>
  <c r="AK549" i="47"/>
  <c r="AA549" i="47"/>
  <c r="AI549" i="47"/>
  <c r="AJ549" i="47"/>
  <c r="AJ546" i="47"/>
  <c r="AE543" i="47"/>
  <c r="AL534" i="47"/>
  <c r="AH534" i="47"/>
  <c r="Z534" i="47"/>
  <c r="AO534" i="47"/>
  <c r="AI534" i="47"/>
  <c r="AB534" i="47"/>
  <c r="AM534" i="47"/>
  <c r="AA534" i="47"/>
  <c r="AK534" i="47"/>
  <c r="AE534" i="47"/>
  <c r="AJ534" i="47"/>
  <c r="AD534" i="47"/>
  <c r="AG534" i="47"/>
  <c r="Y534" i="47"/>
  <c r="AL528" i="47"/>
  <c r="AG525" i="47"/>
  <c r="AM519" i="47"/>
  <c r="Y515" i="47"/>
  <c r="AO515" i="47"/>
  <c r="AD515" i="47"/>
  <c r="AF515" i="47"/>
  <c r="AH515" i="47"/>
  <c r="AL515" i="47"/>
  <c r="AJ515" i="47"/>
  <c r="AG515" i="47"/>
  <c r="AK515" i="47"/>
  <c r="Z515" i="47"/>
  <c r="AN510" i="47"/>
  <c r="AD506" i="47"/>
  <c r="AM506" i="47"/>
  <c r="AF506" i="47"/>
  <c r="AK506" i="47"/>
  <c r="AO506" i="47"/>
  <c r="Y506" i="47"/>
  <c r="AI506" i="47"/>
  <c r="AC506" i="47"/>
  <c r="AL506" i="47"/>
  <c r="AN506" i="47"/>
  <c r="Z506" i="47"/>
  <c r="AO501" i="47"/>
  <c r="AC497" i="47"/>
  <c r="AI491" i="47"/>
  <c r="AD488" i="47"/>
  <c r="Z485" i="47"/>
  <c r="AC485" i="47"/>
  <c r="AH485" i="47"/>
  <c r="AJ485" i="47"/>
  <c r="AK485" i="47"/>
  <c r="AE485" i="47"/>
  <c r="AN485" i="47"/>
  <c r="AF485" i="47"/>
  <c r="AJ482" i="47"/>
  <c r="AE479" i="47"/>
  <c r="AK473" i="47"/>
  <c r="AF470" i="47"/>
  <c r="AE470" i="47"/>
  <c r="AJ470" i="47"/>
  <c r="AL464" i="47"/>
  <c r="AG461" i="47"/>
  <c r="AM455" i="47"/>
  <c r="AM451" i="47"/>
  <c r="AJ451" i="47"/>
  <c r="AN451" i="47"/>
  <c r="AD451" i="47"/>
  <c r="AG451" i="47"/>
  <c r="Z451" i="47"/>
  <c r="AO451" i="47"/>
  <c r="AH451" i="47"/>
  <c r="AE451" i="47"/>
  <c r="AK451" i="47"/>
  <c r="Y451" i="47"/>
  <c r="AF451" i="47"/>
  <c r="AN446" i="47"/>
  <c r="AB442" i="47"/>
  <c r="AE442" i="47"/>
  <c r="AI442" i="47"/>
  <c r="AD442" i="47"/>
  <c r="AO437" i="47"/>
  <c r="AC433" i="47"/>
  <c r="AI427" i="47"/>
  <c r="AD424" i="47"/>
  <c r="AJ421" i="47"/>
  <c r="AN421" i="47"/>
  <c r="AI421" i="47"/>
  <c r="AE421" i="47"/>
  <c r="AD421" i="47"/>
  <c r="AH421" i="47"/>
  <c r="AJ418" i="47"/>
  <c r="AE415" i="47"/>
  <c r="AI415" i="47"/>
  <c r="AJ415" i="47"/>
  <c r="AF415" i="47"/>
  <c r="AK409" i="47"/>
  <c r="AF406" i="47"/>
  <c r="AL400" i="47"/>
  <c r="AG397" i="47"/>
  <c r="AM391" i="47"/>
  <c r="AA387" i="47"/>
  <c r="AN382" i="47"/>
  <c r="AB378" i="47"/>
  <c r="AA378" i="47"/>
  <c r="AG378" i="47"/>
  <c r="AO373" i="47"/>
  <c r="AC369" i="47"/>
  <c r="AL627" i="47"/>
  <c r="AB627" i="47"/>
  <c r="AB619" i="47"/>
  <c r="AD623" i="47"/>
  <c r="AI605" i="47"/>
  <c r="Z607" i="47"/>
  <c r="AG599" i="47"/>
  <c r="AE582" i="47"/>
  <c r="AB599" i="47"/>
  <c r="AA589" i="47"/>
  <c r="AJ603" i="47"/>
  <c r="AL597" i="47"/>
  <c r="AJ599" i="47"/>
  <c r="AE601" i="47"/>
  <c r="AJ587" i="47"/>
  <c r="Z579" i="47"/>
  <c r="AO575" i="47"/>
  <c r="Z591" i="47"/>
  <c r="AH583" i="47"/>
  <c r="AE573" i="47"/>
  <c r="AF591" i="47"/>
  <c r="Y586" i="47"/>
  <c r="AN576" i="47"/>
  <c r="AN573" i="47"/>
  <c r="AJ585" i="47"/>
  <c r="AC573" i="47"/>
  <c r="Z584" i="47"/>
  <c r="AN575" i="47"/>
  <c r="Z592" i="47"/>
  <c r="Z582" i="47"/>
  <c r="AJ590" i="47"/>
  <c r="AM579" i="47"/>
  <c r="AH575" i="47"/>
  <c r="AM570" i="47"/>
  <c r="AA586" i="47"/>
  <c r="AF575" i="47"/>
  <c r="AH584" i="47"/>
  <c r="AF567" i="47"/>
  <c r="AA576" i="47"/>
  <c r="AF579" i="47"/>
  <c r="AN569" i="47"/>
  <c r="AN565" i="47"/>
  <c r="AN563" i="47"/>
  <c r="AN559" i="47"/>
  <c r="AH554" i="47"/>
  <c r="AF576" i="47"/>
  <c r="Z566" i="47"/>
  <c r="AO567" i="47"/>
  <c r="AM565" i="47"/>
  <c r="AD561" i="47"/>
  <c r="AN555" i="47"/>
  <c r="AF583" i="47"/>
  <c r="AD571" i="47"/>
  <c r="Y566" i="47"/>
  <c r="AJ557" i="47"/>
  <c r="AC552" i="47"/>
  <c r="AA584" i="47"/>
  <c r="AJ574" i="47"/>
  <c r="AJ567" i="47"/>
  <c r="AH567" i="47"/>
  <c r="AD554" i="47"/>
  <c r="Z586" i="47"/>
  <c r="AG574" i="47"/>
  <c r="AJ563" i="47"/>
  <c r="AB549" i="47"/>
  <c r="AE554" i="47"/>
  <c r="AI541" i="47"/>
  <c r="AE560" i="47"/>
  <c r="AE546" i="47"/>
  <c r="AG553" i="47"/>
  <c r="AE542" i="47"/>
  <c r="AG551" i="47"/>
  <c r="AE547" i="47"/>
  <c r="AM547" i="47"/>
  <c r="AL562" i="47"/>
  <c r="AK544" i="47"/>
  <c r="AO552" i="47"/>
  <c r="AH544" i="47"/>
  <c r="AD543" i="47"/>
  <c r="AH543" i="47"/>
  <c r="AO543" i="47"/>
  <c r="Y537" i="47"/>
  <c r="AJ488" i="47"/>
  <c r="AA479" i="47"/>
  <c r="AC464" i="47"/>
  <c r="AB457" i="47"/>
  <c r="AB441" i="47"/>
  <c r="Z448" i="47"/>
  <c r="AE611" i="47"/>
  <c r="AI629" i="47"/>
  <c r="AH667" i="47"/>
  <c r="AF667" i="47"/>
  <c r="Z657" i="47"/>
  <c r="AK635" i="47"/>
  <c r="Z679" i="47"/>
  <c r="Z655" i="47"/>
  <c r="AE631" i="47"/>
  <c r="AG629" i="47"/>
  <c r="AJ675" i="47"/>
  <c r="AF675" i="47"/>
  <c r="AO629" i="47"/>
  <c r="AJ677" i="47"/>
  <c r="AG677" i="47"/>
  <c r="AE671" i="47"/>
  <c r="AC671" i="47"/>
  <c r="AN689" i="47"/>
  <c r="AE681" i="47"/>
  <c r="AC681" i="47"/>
  <c r="AF655" i="47"/>
  <c r="Y635" i="47"/>
  <c r="AO627" i="47"/>
  <c r="AJ623" i="47"/>
  <c r="AG621" i="47"/>
  <c r="AE619" i="47"/>
  <c r="AF609" i="47"/>
  <c r="AF607" i="47"/>
  <c r="AF605" i="47"/>
  <c r="AE603" i="47"/>
  <c r="AF601" i="47"/>
  <c r="AF599" i="47"/>
  <c r="AF597" i="47"/>
  <c r="AE595" i="47"/>
  <c r="AM589" i="47"/>
  <c r="Y558" i="47"/>
  <c r="AH558" i="47"/>
  <c r="AJ558" i="47"/>
  <c r="AC558" i="47"/>
  <c r="AE530" i="47"/>
  <c r="AL530" i="47"/>
  <c r="AK530" i="47"/>
  <c r="AG530" i="47"/>
  <c r="Y530" i="47"/>
  <c r="AC530" i="47"/>
  <c r="AF530" i="47"/>
  <c r="AA530" i="47"/>
  <c r="AM530" i="47"/>
  <c r="AO530" i="47"/>
  <c r="AH530" i="47"/>
  <c r="Z530" i="47"/>
  <c r="AC521" i="47"/>
  <c r="AO521" i="47"/>
  <c r="AF512" i="47"/>
  <c r="AG512" i="47"/>
  <c r="AO512" i="47"/>
  <c r="AI512" i="47"/>
  <c r="AC512" i="47"/>
  <c r="Y512" i="47"/>
  <c r="AJ512" i="47"/>
  <c r="AE512" i="47"/>
  <c r="Z512" i="47"/>
  <c r="AB512" i="47"/>
  <c r="AN512" i="47"/>
  <c r="AK512" i="47"/>
  <c r="AM512" i="47"/>
  <c r="Y509" i="47"/>
  <c r="AB509" i="47"/>
  <c r="AN509" i="47"/>
  <c r="AA509" i="47"/>
  <c r="AA475" i="47"/>
  <c r="AD475" i="47"/>
  <c r="Z475" i="47"/>
  <c r="AK475" i="47"/>
  <c r="AD448" i="47"/>
  <c r="AE448" i="47"/>
  <c r="AK448" i="47"/>
  <c r="AH448" i="47"/>
  <c r="AG448" i="47"/>
  <c r="AC448" i="47"/>
  <c r="AH445" i="47"/>
  <c r="AK445" i="47"/>
  <c r="AD445" i="47"/>
  <c r="AB445" i="47"/>
  <c r="AI445" i="47"/>
  <c r="AN445" i="47"/>
  <c r="AE445" i="47"/>
  <c r="Z445" i="47"/>
  <c r="AF445" i="47"/>
  <c r="AE439" i="47"/>
  <c r="AK439" i="47"/>
  <c r="AD384" i="47"/>
  <c r="AH384" i="47"/>
  <c r="Z384" i="47"/>
  <c r="AM384" i="47"/>
  <c r="AH381" i="47"/>
  <c r="AE381" i="47"/>
  <c r="AL381" i="47"/>
  <c r="AF381" i="47"/>
  <c r="AN381" i="47"/>
  <c r="AD621" i="47"/>
  <c r="AI607" i="47"/>
  <c r="AL621" i="47"/>
  <c r="AL609" i="47"/>
  <c r="AL607" i="47"/>
  <c r="AK595" i="47"/>
  <c r="AA581" i="47"/>
  <c r="Z587" i="47"/>
  <c r="AE591" i="47"/>
  <c r="AJ597" i="47"/>
  <c r="AK584" i="47"/>
  <c r="AI597" i="47"/>
  <c r="AA597" i="47"/>
  <c r="AM599" i="47"/>
  <c r="AI599" i="47"/>
  <c r="AK587" i="47"/>
  <c r="AA578" i="47"/>
  <c r="AD575" i="47"/>
  <c r="AH589" i="47"/>
  <c r="AL582" i="47"/>
  <c r="AG591" i="47"/>
  <c r="AM585" i="47"/>
  <c r="AD573" i="47"/>
  <c r="Z583" i="47"/>
  <c r="AF584" i="47"/>
  <c r="AC575" i="47"/>
  <c r="AA590" i="47"/>
  <c r="AO582" i="47"/>
  <c r="AM587" i="47"/>
  <c r="AC579" i="47"/>
  <c r="AD570" i="47"/>
  <c r="AK583" i="47"/>
  <c r="AI584" i="47"/>
  <c r="AA565" i="47"/>
  <c r="AK575" i="47"/>
  <c r="AB569" i="47"/>
  <c r="AE562" i="47"/>
  <c r="AB559" i="47"/>
  <c r="AH551" i="47"/>
  <c r="AJ575" i="47"/>
  <c r="AK565" i="47"/>
  <c r="AC557" i="47"/>
  <c r="AI575" i="47"/>
  <c r="AB566" i="47"/>
  <c r="AM561" i="47"/>
  <c r="AC555" i="47"/>
  <c r="AI582" i="47"/>
  <c r="AL570" i="47"/>
  <c r="AK563" i="47"/>
  <c r="AC563" i="47"/>
  <c r="AG563" i="47"/>
  <c r="Z557" i="47"/>
  <c r="AO551" i="47"/>
  <c r="AA574" i="47"/>
  <c r="Z567" i="47"/>
  <c r="AO585" i="47"/>
  <c r="AN571" i="47"/>
  <c r="AJ555" i="47"/>
  <c r="AI553" i="47"/>
  <c r="AF559" i="47"/>
  <c r="AI546" i="47"/>
  <c r="AI538" i="47"/>
  <c r="AI551" i="47"/>
  <c r="AF541" i="47"/>
  <c r="AC550" i="47"/>
  <c r="AO547" i="47"/>
  <c r="AG546" i="47"/>
  <c r="AL558" i="47"/>
  <c r="AC562" i="47"/>
  <c r="AE550" i="47"/>
  <c r="AC542" i="47"/>
  <c r="AD523" i="47"/>
  <c r="AF511" i="47"/>
  <c r="Y507" i="47"/>
  <c r="AO503" i="47"/>
  <c r="AO455" i="47"/>
  <c r="AO439" i="47"/>
  <c r="AH454" i="47"/>
  <c r="AN442" i="47"/>
  <c r="AA640" i="47"/>
  <c r="AI620" i="47"/>
  <c r="AH653" i="47"/>
  <c r="AJ629" i="47"/>
  <c r="AO613" i="47"/>
  <c r="AC665" i="47"/>
  <c r="AG683" i="47"/>
  <c r="Y667" i="47"/>
  <c r="Z635" i="47"/>
  <c r="AN631" i="47"/>
  <c r="AH669" i="47"/>
  <c r="AG669" i="47"/>
  <c r="AK665" i="47"/>
  <c r="AJ655" i="47"/>
  <c r="AN671" i="47"/>
  <c r="AK671" i="47"/>
  <c r="AC689" i="47"/>
  <c r="AO655" i="47"/>
  <c r="AC635" i="47"/>
  <c r="AG635" i="47"/>
  <c r="AH627" i="47"/>
  <c r="AD627" i="47"/>
  <c r="AE621" i="47"/>
  <c r="AN619" i="47"/>
  <c r="AO609" i="47"/>
  <c r="AO607" i="47"/>
  <c r="AO605" i="47"/>
  <c r="AN603" i="47"/>
  <c r="AO601" i="47"/>
  <c r="AO599" i="47"/>
  <c r="AO597" i="47"/>
  <c r="AN595" i="47"/>
  <c r="AA593" i="47"/>
  <c r="AD591" i="47"/>
  <c r="AD590" i="47"/>
  <c r="AK585" i="47"/>
  <c r="AF582" i="47"/>
  <c r="AL576" i="47"/>
  <c r="AG573" i="47"/>
  <c r="AM567" i="47"/>
  <c r="AN558" i="47"/>
  <c r="AF554" i="47"/>
  <c r="AG554" i="47"/>
  <c r="AO554" i="47"/>
  <c r="AO549" i="47"/>
  <c r="AC545" i="47"/>
  <c r="AI539" i="47"/>
  <c r="AD536" i="47"/>
  <c r="AF536" i="47"/>
  <c r="AC536" i="47"/>
  <c r="AO536" i="47"/>
  <c r="AE536" i="47"/>
  <c r="AJ536" i="47"/>
  <c r="AH536" i="47"/>
  <c r="Z536" i="47"/>
  <c r="Y536" i="47"/>
  <c r="AI536" i="47"/>
  <c r="AA536" i="47"/>
  <c r="AB536" i="47"/>
  <c r="AN536" i="47"/>
  <c r="AK536" i="47"/>
  <c r="AM536" i="47"/>
  <c r="AG536" i="47"/>
  <c r="Y533" i="47"/>
  <c r="Z533" i="47"/>
  <c r="AJ533" i="47"/>
  <c r="AF533" i="47"/>
  <c r="AJ530" i="47"/>
  <c r="AE527" i="47"/>
  <c r="AK521" i="47"/>
  <c r="AH518" i="47"/>
  <c r="AG518" i="47"/>
  <c r="AK518" i="47"/>
  <c r="AL518" i="47"/>
  <c r="AC518" i="47"/>
  <c r="AD518" i="47"/>
  <c r="AO518" i="47"/>
  <c r="AA518" i="47"/>
  <c r="AM518" i="47"/>
  <c r="AE518" i="47"/>
  <c r="Z518" i="47"/>
  <c r="AJ518" i="47"/>
  <c r="AL512" i="47"/>
  <c r="AG509" i="47"/>
  <c r="AM503" i="47"/>
  <c r="AN494" i="47"/>
  <c r="AB490" i="47"/>
  <c r="AH490" i="47"/>
  <c r="AE490" i="47"/>
  <c r="AK490" i="47"/>
  <c r="AO485" i="47"/>
  <c r="AC481" i="47"/>
  <c r="AJ481" i="47"/>
  <c r="AI475" i="47"/>
  <c r="AD472" i="47"/>
  <c r="AK472" i="47"/>
  <c r="AF469" i="47"/>
  <c r="AB469" i="47"/>
  <c r="AN469" i="47"/>
  <c r="AJ469" i="47"/>
  <c r="AK469" i="47"/>
  <c r="AJ466" i="47"/>
  <c r="AE463" i="47"/>
  <c r="AK457" i="47"/>
  <c r="AF454" i="47"/>
  <c r="AM454" i="47"/>
  <c r="AG454" i="47"/>
  <c r="AL448" i="47"/>
  <c r="AG445" i="47"/>
  <c r="AM439" i="47"/>
  <c r="AM435" i="47"/>
  <c r="AG435" i="47"/>
  <c r="AO435" i="47"/>
  <c r="AF435" i="47"/>
  <c r="AN435" i="47"/>
  <c r="AJ435" i="47"/>
  <c r="Z435" i="47"/>
  <c r="AD435" i="47"/>
  <c r="AL435" i="47"/>
  <c r="Y435" i="47"/>
  <c r="AH435" i="47"/>
  <c r="AN430" i="47"/>
  <c r="AB426" i="47"/>
  <c r="AO421" i="47"/>
  <c r="AM417" i="47"/>
  <c r="Z417" i="47"/>
  <c r="AO417" i="47"/>
  <c r="Y417" i="47"/>
  <c r="AI417" i="47"/>
  <c r="AJ417" i="47"/>
  <c r="AF417" i="47"/>
  <c r="AL417" i="47"/>
  <c r="AH417" i="47"/>
  <c r="AB417" i="47"/>
  <c r="AI411" i="47"/>
  <c r="AD408" i="47"/>
  <c r="AO408" i="47"/>
  <c r="Y405" i="47"/>
  <c r="AC405" i="47"/>
  <c r="AM405" i="47"/>
  <c r="AK405" i="47"/>
  <c r="AA405" i="47"/>
  <c r="AJ402" i="47"/>
  <c r="AE399" i="47"/>
  <c r="AB399" i="47"/>
  <c r="AK399" i="47"/>
  <c r="AK393" i="47"/>
  <c r="AF390" i="47"/>
  <c r="AL384" i="47"/>
  <c r="AG381" i="47"/>
  <c r="AM375" i="47"/>
  <c r="AD371" i="47"/>
  <c r="AL371" i="47"/>
  <c r="AE371" i="47"/>
  <c r="AM371" i="47"/>
  <c r="AN371" i="47"/>
  <c r="AH371" i="47"/>
  <c r="AO371" i="47"/>
  <c r="Z371" i="47"/>
  <c r="AK371" i="47"/>
  <c r="AG371" i="47"/>
  <c r="AJ371" i="47"/>
  <c r="AF619" i="47"/>
  <c r="AL619" i="47"/>
  <c r="AB609" i="47"/>
  <c r="AA607" i="47"/>
  <c r="AL593" i="47"/>
  <c r="Z599" i="47"/>
  <c r="AM582" i="47"/>
  <c r="AC590" i="47"/>
  <c r="Y597" i="47"/>
  <c r="AG583" i="47"/>
  <c r="AG593" i="47"/>
  <c r="AF593" i="47"/>
  <c r="AK597" i="47"/>
  <c r="AA595" i="47"/>
  <c r="AB587" i="47"/>
  <c r="AM577" i="47"/>
  <c r="AG587" i="47"/>
  <c r="AC582" i="47"/>
  <c r="AK593" i="47"/>
  <c r="AH591" i="47"/>
  <c r="AB584" i="47"/>
  <c r="AL575" i="47"/>
  <c r="AD583" i="47"/>
  <c r="AC568" i="47"/>
  <c r="AO584" i="47"/>
  <c r="AB574" i="47"/>
  <c r="AF589" i="47"/>
  <c r="AG582" i="47"/>
  <c r="Z574" i="47"/>
  <c r="AI562" i="47"/>
  <c r="Y583" i="47"/>
  <c r="Y574" i="47"/>
  <c r="AN583" i="47"/>
  <c r="AH563" i="47"/>
  <c r="AK573" i="47"/>
  <c r="AO574" i="47"/>
  <c r="AE569" i="47"/>
  <c r="AM569" i="47"/>
  <c r="AF563" i="47"/>
  <c r="AK562" i="47"/>
  <c r="AD574" i="47"/>
  <c r="AL557" i="47"/>
  <c r="AE571" i="47"/>
  <c r="AJ565" i="47"/>
  <c r="AH565" i="47"/>
  <c r="AA582" i="47"/>
  <c r="AK570" i="47"/>
  <c r="Y561" i="47"/>
  <c r="AB555" i="47"/>
  <c r="AD551" i="47"/>
  <c r="AK582" i="47"/>
  <c r="AO571" i="47"/>
  <c r="AC567" i="47"/>
  <c r="AI567" i="47"/>
  <c r="AK552" i="47"/>
  <c r="AE585" i="47"/>
  <c r="Y571" i="47"/>
  <c r="AH562" i="47"/>
  <c r="AF555" i="47"/>
  <c r="AG555" i="47"/>
  <c r="AC549" i="47"/>
  <c r="AF549" i="47"/>
  <c r="AA538" i="47"/>
  <c r="AO555" i="47"/>
  <c r="Y546" i="47"/>
  <c r="AI530" i="47"/>
  <c r="AA550" i="47"/>
  <c r="AJ553" i="47"/>
  <c r="AI550" i="47"/>
  <c r="AN545" i="47"/>
  <c r="AL555" i="47"/>
  <c r="AB558" i="47"/>
  <c r="AI545" i="47"/>
  <c r="AJ521" i="47"/>
  <c r="AI513" i="47"/>
  <c r="Y489" i="47"/>
  <c r="AG472" i="47"/>
  <c r="AG465" i="47"/>
  <c r="AH681" i="47"/>
  <c r="AB657" i="47"/>
  <c r="AE639" i="47"/>
  <c r="AL635" i="47"/>
  <c r="AJ689" i="47"/>
  <c r="AF683" i="47"/>
  <c r="AO683" i="47"/>
  <c r="AB689" i="47"/>
  <c r="AK657" i="47"/>
  <c r="AH657" i="47"/>
  <c r="AG657" i="47"/>
  <c r="AF689" i="47"/>
  <c r="AL689" i="47"/>
  <c r="AN665" i="47"/>
  <c r="AI665" i="47"/>
  <c r="AO635" i="47"/>
  <c r="AM627" i="47"/>
  <c r="AE623" i="47"/>
  <c r="AF623" i="47"/>
  <c r="AI621" i="47"/>
  <c r="AM621" i="47"/>
  <c r="AI593" i="47"/>
  <c r="AM591" i="47"/>
  <c r="AL590" i="47"/>
  <c r="AA587" i="47"/>
  <c r="AN582" i="47"/>
  <c r="AO573" i="47"/>
  <c r="AC569" i="47"/>
  <c r="AI563" i="47"/>
  <c r="AM560" i="47"/>
  <c r="AJ554" i="47"/>
  <c r="AE551" i="47"/>
  <c r="AK545" i="47"/>
  <c r="AF542" i="47"/>
  <c r="AJ542" i="47"/>
  <c r="AG542" i="47"/>
  <c r="AH542" i="47"/>
  <c r="Z542" i="47"/>
  <c r="AB542" i="47"/>
  <c r="AL542" i="47"/>
  <c r="AD542" i="47"/>
  <c r="AK542" i="47"/>
  <c r="AI542" i="47"/>
  <c r="AO542" i="47"/>
  <c r="AL536" i="47"/>
  <c r="AG533" i="47"/>
  <c r="AM527" i="47"/>
  <c r="AA523" i="47"/>
  <c r="AF523" i="47"/>
  <c r="Z523" i="47"/>
  <c r="AN518" i="47"/>
  <c r="AD514" i="47"/>
  <c r="AH514" i="47"/>
  <c r="Y514" i="47"/>
  <c r="AN514" i="47"/>
  <c r="AG514" i="47"/>
  <c r="AL514" i="47"/>
  <c r="AI514" i="47"/>
  <c r="AK514" i="47"/>
  <c r="AO514" i="47"/>
  <c r="AF514" i="47"/>
  <c r="AO509" i="47"/>
  <c r="AC505" i="47"/>
  <c r="AB505" i="47"/>
  <c r="AO505" i="47"/>
  <c r="AI499" i="47"/>
  <c r="AD496" i="47"/>
  <c r="AE496" i="47"/>
  <c r="AA496" i="47"/>
  <c r="Y493" i="47"/>
  <c r="Z493" i="47"/>
  <c r="AI493" i="47"/>
  <c r="AJ490" i="47"/>
  <c r="AE487" i="47"/>
  <c r="AH487" i="47"/>
  <c r="AK481" i="47"/>
  <c r="AF478" i="47"/>
  <c r="AK478" i="47"/>
  <c r="AL472" i="47"/>
  <c r="AG469" i="47"/>
  <c r="AM463" i="47"/>
  <c r="AG459" i="47"/>
  <c r="AF459" i="47"/>
  <c r="Z459" i="47"/>
  <c r="AK459" i="47"/>
  <c r="AH459" i="47"/>
  <c r="AD459" i="47"/>
  <c r="AL459" i="47"/>
  <c r="AC459" i="47"/>
  <c r="AE459" i="47"/>
  <c r="AO459" i="47"/>
  <c r="AN454" i="47"/>
  <c r="AK450" i="47"/>
  <c r="AD450" i="47"/>
  <c r="AL450" i="47"/>
  <c r="Z450" i="47"/>
  <c r="AI450" i="47"/>
  <c r="AN450" i="47"/>
  <c r="AE450" i="47"/>
  <c r="Y450" i="47"/>
  <c r="AG450" i="47"/>
  <c r="AH450" i="47"/>
  <c r="AO445" i="47"/>
  <c r="AC441" i="47"/>
  <c r="AI435" i="47"/>
  <c r="AD432" i="47"/>
  <c r="AB429" i="47"/>
  <c r="AJ429" i="47"/>
  <c r="AN429" i="47"/>
  <c r="AC429" i="47"/>
  <c r="AM429" i="47"/>
  <c r="AF429" i="47"/>
  <c r="AK429" i="47"/>
  <c r="AJ426" i="47"/>
  <c r="AE423" i="47"/>
  <c r="AH423" i="47"/>
  <c r="AK417" i="47"/>
  <c r="AF414" i="47"/>
  <c r="AO414" i="47"/>
  <c r="AC414" i="47"/>
  <c r="AE414" i="47"/>
  <c r="AL408" i="47"/>
  <c r="AG405" i="47"/>
  <c r="AM399" i="47"/>
  <c r="AA395" i="47"/>
  <c r="AN390" i="47"/>
  <c r="AB386" i="47"/>
  <c r="AO381" i="47"/>
  <c r="AC377" i="47"/>
  <c r="AI371" i="47"/>
  <c r="AD368" i="47"/>
  <c r="AJ609" i="47"/>
  <c r="AG607" i="47"/>
  <c r="AM609" i="47"/>
  <c r="AD607" i="47"/>
  <c r="AB593" i="47"/>
  <c r="AN597" i="47"/>
  <c r="AN589" i="47"/>
  <c r="AN593" i="47"/>
  <c r="AA592" i="47"/>
  <c r="AO593" i="47"/>
  <c r="AI586" i="47"/>
  <c r="AE574" i="47"/>
  <c r="AN586" i="47"/>
  <c r="Y579" i="47"/>
  <c r="AC593" i="47"/>
  <c r="Y591" i="47"/>
  <c r="AD582" i="47"/>
  <c r="AB575" i="47"/>
  <c r="AH571" i="47"/>
  <c r="AB582" i="47"/>
  <c r="AO587" i="47"/>
  <c r="AL573" i="47"/>
  <c r="AN581" i="47"/>
  <c r="AH585" i="47"/>
  <c r="AG579" i="47"/>
  <c r="Z573" i="47"/>
  <c r="AJ582" i="47"/>
  <c r="AI573" i="47"/>
  <c r="AH574" i="47"/>
  <c r="AJ561" i="47"/>
  <c r="AO570" i="47"/>
  <c r="AA573" i="47"/>
  <c r="AO569" i="47"/>
  <c r="AG569" i="47"/>
  <c r="AC559" i="47"/>
  <c r="AN587" i="47"/>
  <c r="AJ573" i="47"/>
  <c r="Y563" i="47"/>
  <c r="AE555" i="47"/>
  <c r="Z565" i="47"/>
  <c r="AE561" i="47"/>
  <c r="AD555" i="47"/>
  <c r="AH569" i="47"/>
  <c r="AI560" i="47"/>
  <c r="AN553" i="47"/>
  <c r="AH570" i="47"/>
  <c r="AL567" i="47"/>
  <c r="AO566" i="47"/>
  <c r="AN551" i="47"/>
  <c r="AO583" i="47"/>
  <c r="Y570" i="47"/>
  <c r="AL561" i="47"/>
  <c r="AI554" i="47"/>
  <c r="AL549" i="47"/>
  <c r="Y547" i="47"/>
  <c r="AH547" i="47"/>
  <c r="AC547" i="47"/>
  <c r="AB568" i="47"/>
  <c r="AM554" i="47"/>
  <c r="AN546" i="47"/>
  <c r="AG568" i="47"/>
  <c r="AD549" i="47"/>
  <c r="Z538" i="47"/>
  <c r="AI552" i="47"/>
  <c r="AH550" i="47"/>
  <c r="AG547" i="47"/>
  <c r="Z545" i="47"/>
  <c r="AL545" i="47"/>
  <c r="AG552" i="47"/>
  <c r="AB561" i="47"/>
  <c r="AA542" i="47"/>
  <c r="Z551" i="47"/>
  <c r="Y519" i="47"/>
  <c r="AI481" i="47"/>
  <c r="AL470" i="47"/>
  <c r="AC539" i="47"/>
  <c r="AB539" i="47"/>
  <c r="AH533" i="47"/>
  <c r="AE533" i="47"/>
  <c r="Y539" i="47"/>
  <c r="Z529" i="47"/>
  <c r="AE529" i="47"/>
  <c r="AM525" i="47"/>
  <c r="AM521" i="47"/>
  <c r="AB519" i="47"/>
  <c r="Y535" i="47"/>
  <c r="AO535" i="47"/>
  <c r="AI527" i="47"/>
  <c r="AJ523" i="47"/>
  <c r="AG531" i="47"/>
  <c r="AN531" i="47"/>
  <c r="AH525" i="47"/>
  <c r="AL529" i="47"/>
  <c r="AJ497" i="47"/>
  <c r="AF517" i="47"/>
  <c r="AJ511" i="47"/>
  <c r="AB507" i="47"/>
  <c r="AL485" i="47"/>
  <c r="AD527" i="47"/>
  <c r="AG527" i="47"/>
  <c r="AL509" i="47"/>
  <c r="AE501" i="47"/>
  <c r="AH497" i="47"/>
  <c r="AK509" i="47"/>
  <c r="AD501" i="47"/>
  <c r="AB496" i="47"/>
  <c r="Z496" i="47"/>
  <c r="AD487" i="47"/>
  <c r="Z486" i="47"/>
  <c r="AB497" i="47"/>
  <c r="AE489" i="47"/>
  <c r="AB480" i="47"/>
  <c r="AB477" i="47"/>
  <c r="AA486" i="47"/>
  <c r="AB503" i="47"/>
  <c r="AM496" i="47"/>
  <c r="AH495" i="47"/>
  <c r="AJ483" i="47"/>
  <c r="AN483" i="47"/>
  <c r="AD486" i="47"/>
  <c r="AB499" i="47"/>
  <c r="AC493" i="47"/>
  <c r="AL490" i="47"/>
  <c r="AJ480" i="47"/>
  <c r="Y488" i="47"/>
  <c r="AD482" i="47"/>
  <c r="AG471" i="47"/>
  <c r="AE480" i="47"/>
  <c r="AH474" i="47"/>
  <c r="AM474" i="47"/>
  <c r="AO467" i="47"/>
  <c r="AG463" i="47"/>
  <c r="AI463" i="47"/>
  <c r="AB451" i="47"/>
  <c r="AB435" i="47"/>
  <c r="AJ471" i="47"/>
  <c r="AM467" i="47"/>
  <c r="AI466" i="47"/>
  <c r="AN479" i="47"/>
  <c r="AL469" i="47"/>
  <c r="AJ464" i="47"/>
  <c r="Z456" i="47"/>
  <c r="AH458" i="47"/>
  <c r="AE458" i="47"/>
  <c r="AG458" i="47"/>
  <c r="AF450" i="47"/>
  <c r="AI472" i="47"/>
  <c r="AE462" i="47"/>
  <c r="AG470" i="47"/>
  <c r="AO465" i="47"/>
  <c r="AK455" i="47"/>
  <c r="AI441" i="47"/>
  <c r="AG457" i="47"/>
  <c r="AJ440" i="47"/>
  <c r="AC431" i="47"/>
  <c r="AM422" i="47"/>
  <c r="AF421" i="47"/>
  <c r="AB431" i="47"/>
  <c r="AL423" i="47"/>
  <c r="AK456" i="47"/>
  <c r="AK440" i="47"/>
  <c r="AG464" i="47"/>
  <c r="AK442" i="47"/>
  <c r="AF442" i="47"/>
  <c r="AN439" i="47"/>
  <c r="AB545" i="47"/>
  <c r="AL547" i="47"/>
  <c r="AJ547" i="47"/>
  <c r="AM541" i="47"/>
  <c r="AF545" i="47"/>
  <c r="AE539" i="47"/>
  <c r="AJ537" i="47"/>
  <c r="AI537" i="47"/>
  <c r="AE537" i="47"/>
  <c r="AN533" i="47"/>
  <c r="AB537" i="47"/>
  <c r="AJ529" i="47"/>
  <c r="AM523" i="47"/>
  <c r="AB521" i="47"/>
  <c r="AK535" i="47"/>
  <c r="AC535" i="47"/>
  <c r="AA527" i="47"/>
  <c r="AD505" i="47"/>
  <c r="AI519" i="47"/>
  <c r="AD509" i="47"/>
  <c r="AG519" i="47"/>
  <c r="AA497" i="47"/>
  <c r="AB485" i="47"/>
  <c r="AO523" i="47"/>
  <c r="AD511" i="47"/>
  <c r="Z509" i="47"/>
  <c r="AE491" i="47"/>
  <c r="AG513" i="47"/>
  <c r="AM501" i="47"/>
  <c r="AJ509" i="47"/>
  <c r="AE507" i="47"/>
  <c r="AN496" i="47"/>
  <c r="AI496" i="47"/>
  <c r="AG487" i="47"/>
  <c r="AN487" i="47"/>
  <c r="AI486" i="47"/>
  <c r="AJ495" i="47"/>
  <c r="AI495" i="47"/>
  <c r="AG489" i="47"/>
  <c r="AN489" i="47"/>
  <c r="AI488" i="47"/>
  <c r="AL479" i="47"/>
  <c r="AF498" i="47"/>
  <c r="AE498" i="47"/>
  <c r="AF503" i="47"/>
  <c r="AD503" i="47"/>
  <c r="Y490" i="47"/>
  <c r="Z483" i="47"/>
  <c r="AN481" i="47"/>
  <c r="AK494" i="47"/>
  <c r="AD499" i="47"/>
  <c r="AH499" i="47"/>
  <c r="AL499" i="47"/>
  <c r="AF493" i="47"/>
  <c r="AE493" i="47"/>
  <c r="Y480" i="47"/>
  <c r="AB487" i="47"/>
  <c r="AC472" i="47"/>
  <c r="AN482" i="47"/>
  <c r="AD471" i="47"/>
  <c r="AG473" i="47"/>
  <c r="AH473" i="47"/>
  <c r="AD467" i="47"/>
  <c r="AE465" i="47"/>
  <c r="AD463" i="47"/>
  <c r="AE449" i="47"/>
  <c r="AO449" i="47"/>
  <c r="Y449" i="47"/>
  <c r="AB449" i="47"/>
  <c r="AF433" i="47"/>
  <c r="AM433" i="47"/>
  <c r="AE433" i="47"/>
  <c r="AH433" i="47"/>
  <c r="AE475" i="47"/>
  <c r="AC467" i="47"/>
  <c r="AK464" i="47"/>
  <c r="AD494" i="47"/>
  <c r="Y472" i="47"/>
  <c r="AL463" i="47"/>
  <c r="AJ454" i="47"/>
  <c r="AJ465" i="47"/>
  <c r="AI456" i="47"/>
  <c r="AO450" i="47"/>
  <c r="AL446" i="47"/>
  <c r="AO462" i="47"/>
  <c r="AM470" i="47"/>
  <c r="AD455" i="47"/>
  <c r="AG466" i="47"/>
  <c r="AC463" i="47"/>
  <c r="AF456" i="47"/>
  <c r="AO463" i="47"/>
  <c r="AE430" i="47"/>
  <c r="AN440" i="47"/>
  <c r="AK432" i="47"/>
  <c r="AE438" i="47"/>
  <c r="AK430" i="47"/>
  <c r="AL430" i="47"/>
  <c r="AH430" i="47"/>
  <c r="AM430" i="47"/>
  <c r="AD430" i="47"/>
  <c r="AC422" i="47"/>
  <c r="AJ422" i="47"/>
  <c r="AN416" i="47"/>
  <c r="AG415" i="47"/>
  <c r="Z434" i="47"/>
  <c r="AI430" i="47"/>
  <c r="AF455" i="47"/>
  <c r="AC432" i="47"/>
  <c r="AC438" i="47"/>
  <c r="AE419" i="47"/>
  <c r="AD427" i="47"/>
  <c r="AD547" i="47"/>
  <c r="AC541" i="47"/>
  <c r="AJ539" i="47"/>
  <c r="AN539" i="47"/>
  <c r="AJ543" i="47"/>
  <c r="AG543" i="47"/>
  <c r="AN537" i="47"/>
  <c r="AC533" i="47"/>
  <c r="AE525" i="47"/>
  <c r="AC523" i="47"/>
  <c r="Z537" i="47"/>
  <c r="AD519" i="47"/>
  <c r="Z535" i="47"/>
  <c r="AL535" i="47"/>
  <c r="AK527" i="47"/>
  <c r="Z521" i="47"/>
  <c r="AJ531" i="47"/>
  <c r="AF531" i="47"/>
  <c r="AM515" i="47"/>
  <c r="AE513" i="47"/>
  <c r="AB527" i="47"/>
  <c r="AE497" i="47"/>
  <c r="AL517" i="47"/>
  <c r="AI517" i="47"/>
  <c r="AM509" i="47"/>
  <c r="AI511" i="47"/>
  <c r="AA505" i="47"/>
  <c r="AE494" i="47"/>
  <c r="AG511" i="47"/>
  <c r="AN511" i="47"/>
  <c r="AG523" i="47"/>
  <c r="AJ507" i="47"/>
  <c r="AO498" i="47"/>
  <c r="AL494" i="47"/>
  <c r="AN491" i="47"/>
  <c r="AN507" i="47"/>
  <c r="AL495" i="47"/>
  <c r="Z487" i="47"/>
  <c r="AE486" i="47"/>
  <c r="AA489" i="47"/>
  <c r="AF488" i="47"/>
  <c r="AB479" i="47"/>
  <c r="AE477" i="47"/>
  <c r="AH498" i="47"/>
  <c r="AL523" i="47"/>
  <c r="AO497" i="47"/>
  <c r="AN503" i="47"/>
  <c r="AJ489" i="47"/>
  <c r="AL483" i="47"/>
  <c r="AB493" i="47"/>
  <c r="AN490" i="47"/>
  <c r="AK499" i="47"/>
  <c r="AB488" i="47"/>
  <c r="AF480" i="47"/>
  <c r="AB486" i="47"/>
  <c r="AM472" i="47"/>
  <c r="AH482" i="47"/>
  <c r="Y482" i="47"/>
  <c r="AD490" i="47"/>
  <c r="AN471" i="47"/>
  <c r="AD479" i="47"/>
  <c r="AI473" i="47"/>
  <c r="AE474" i="47"/>
  <c r="AH472" i="47"/>
  <c r="AN465" i="47"/>
  <c r="AN463" i="47"/>
  <c r="AG447" i="47"/>
  <c r="AF447" i="47"/>
  <c r="AH447" i="47"/>
  <c r="AI447" i="47"/>
  <c r="AK447" i="47"/>
  <c r="AB447" i="47"/>
  <c r="AO431" i="47"/>
  <c r="AL431" i="47"/>
  <c r="AN431" i="47"/>
  <c r="AG431" i="47"/>
  <c r="AD431" i="47"/>
  <c r="AO475" i="47"/>
  <c r="AO470" i="47"/>
  <c r="AH471" i="47"/>
  <c r="AD469" i="47"/>
  <c r="AH462" i="47"/>
  <c r="Z454" i="47"/>
  <c r="AJ449" i="47"/>
  <c r="AI446" i="47"/>
  <c r="AJ446" i="47"/>
  <c r="AK446" i="47"/>
  <c r="AL466" i="47"/>
  <c r="AB475" i="47"/>
  <c r="AF465" i="47"/>
  <c r="AL441" i="47"/>
  <c r="AJ462" i="47"/>
  <c r="AF458" i="47"/>
  <c r="AO456" i="47"/>
  <c r="AI462" i="47"/>
  <c r="AN455" i="47"/>
  <c r="AO430" i="47"/>
  <c r="AI449" i="47"/>
  <c r="AB439" i="47"/>
  <c r="AO438" i="47"/>
  <c r="AF457" i="47"/>
  <c r="AK434" i="47"/>
  <c r="AM438" i="47"/>
  <c r="AG440" i="47"/>
  <c r="Z432" i="47"/>
  <c r="AH456" i="47"/>
  <c r="AL442" i="47"/>
  <c r="AK431" i="47"/>
  <c r="Z425" i="47"/>
  <c r="Y425" i="47"/>
  <c r="AA425" i="47"/>
  <c r="AL425" i="47"/>
  <c r="AB427" i="47"/>
  <c r="AK427" i="47"/>
  <c r="AB425" i="47"/>
  <c r="Y543" i="47"/>
  <c r="AI543" i="47"/>
  <c r="Z539" i="47"/>
  <c r="AL533" i="47"/>
  <c r="AI529" i="47"/>
  <c r="AD529" i="47"/>
  <c r="AE521" i="47"/>
  <c r="AH535" i="47"/>
  <c r="AN519" i="47"/>
  <c r="AA535" i="47"/>
  <c r="AK531" i="47"/>
  <c r="AO531" i="47"/>
  <c r="AH523" i="47"/>
  <c r="AC515" i="47"/>
  <c r="AN513" i="47"/>
  <c r="AK511" i="47"/>
  <c r="AH505" i="47"/>
  <c r="AL501" i="47"/>
  <c r="AN497" i="47"/>
  <c r="AA517" i="47"/>
  <c r="AF509" i="47"/>
  <c r="AD485" i="47"/>
  <c r="AH527" i="47"/>
  <c r="AF521" i="47"/>
  <c r="AD498" i="47"/>
  <c r="AB494" i="47"/>
  <c r="AM490" i="47"/>
  <c r="AF507" i="47"/>
  <c r="AF496" i="47"/>
  <c r="AJ487" i="47"/>
  <c r="Y486" i="47"/>
  <c r="AG495" i="47"/>
  <c r="AD495" i="47"/>
  <c r="AL489" i="47"/>
  <c r="AA488" i="47"/>
  <c r="AM481" i="47"/>
  <c r="AN477" i="47"/>
  <c r="AC509" i="47"/>
  <c r="AF495" i="47"/>
  <c r="AJ503" i="47"/>
  <c r="AG503" i="47"/>
  <c r="AH488" i="47"/>
  <c r="AM499" i="47"/>
  <c r="AJ499" i="47"/>
  <c r="AE499" i="47"/>
  <c r="AJ493" i="47"/>
  <c r="AH493" i="47"/>
  <c r="AB483" i="47"/>
  <c r="AC482" i="47"/>
  <c r="AI482" i="47"/>
  <c r="AO478" i="47"/>
  <c r="AO474" i="47"/>
  <c r="AD473" i="47"/>
  <c r="Z471" i="47"/>
  <c r="AN466" i="47"/>
  <c r="AM464" i="47"/>
  <c r="AA461" i="47"/>
  <c r="AA445" i="47"/>
  <c r="AA429" i="47"/>
  <c r="AC470" i="47"/>
  <c r="AE467" i="47"/>
  <c r="Z480" i="47"/>
  <c r="Z489" i="47"/>
  <c r="AM469" i="47"/>
  <c r="AI454" i="47"/>
  <c r="AM448" i="47"/>
  <c r="AC462" i="47"/>
  <c r="AF464" i="47"/>
  <c r="AK470" i="47"/>
  <c r="AB462" i="47"/>
  <c r="AL462" i="47"/>
  <c r="AO458" i="47"/>
  <c r="AD447" i="47"/>
  <c r="AM432" i="47"/>
  <c r="AH438" i="47"/>
  <c r="AK462" i="47"/>
  <c r="AD438" i="47"/>
  <c r="AG422" i="47"/>
  <c r="Z438" i="47"/>
  <c r="AJ438" i="47"/>
  <c r="AF426" i="47"/>
  <c r="AJ425" i="47"/>
  <c r="AL427" i="47"/>
  <c r="AO410" i="47"/>
  <c r="AD409" i="47"/>
  <c r="AH539" i="47"/>
  <c r="AF539" i="47"/>
  <c r="AB543" i="47"/>
  <c r="AK543" i="47"/>
  <c r="AK533" i="47"/>
  <c r="AH537" i="47"/>
  <c r="AF537" i="47"/>
  <c r="AM529" i="47"/>
  <c r="AL525" i="47"/>
  <c r="AE523" i="47"/>
  <c r="AN521" i="47"/>
  <c r="AH531" i="47"/>
  <c r="AB535" i="47"/>
  <c r="AD535" i="47"/>
  <c r="Y529" i="47"/>
  <c r="AC527" i="47"/>
  <c r="AG539" i="47"/>
  <c r="Y531" i="47"/>
  <c r="AD531" i="47"/>
  <c r="AN529" i="47"/>
  <c r="AK519" i="47"/>
  <c r="AA501" i="47"/>
  <c r="AK517" i="47"/>
  <c r="AD517" i="47"/>
  <c r="AG491" i="47"/>
  <c r="AM485" i="47"/>
  <c r="AH521" i="47"/>
  <c r="AC511" i="47"/>
  <c r="AB517" i="47"/>
  <c r="AA498" i="47"/>
  <c r="AC490" i="47"/>
  <c r="AD521" i="47"/>
  <c r="AC501" i="47"/>
  <c r="AF505" i="47"/>
  <c r="AO494" i="47"/>
  <c r="AJ486" i="47"/>
  <c r="Z495" i="47"/>
  <c r="AN495" i="47"/>
  <c r="AK488" i="47"/>
  <c r="AF479" i="47"/>
  <c r="AJ519" i="47"/>
  <c r="AG505" i="47"/>
  <c r="AJ494" i="47"/>
  <c r="AG521" i="47"/>
  <c r="Z503" i="47"/>
  <c r="AL487" i="47"/>
  <c r="AD483" i="47"/>
  <c r="AA490" i="47"/>
  <c r="AF483" i="47"/>
  <c r="Y499" i="47"/>
  <c r="AC499" i="47"/>
  <c r="AN499" i="47"/>
  <c r="AG486" i="47"/>
  <c r="AE472" i="47"/>
  <c r="AK482" i="47"/>
  <c r="AG497" i="47"/>
  <c r="AO482" i="47"/>
  <c r="AG481" i="47"/>
  <c r="AK479" i="47"/>
  <c r="AG480" i="47"/>
  <c r="AF471" i="47"/>
  <c r="AD478" i="47"/>
  <c r="AE481" i="47"/>
  <c r="AN473" i="47"/>
  <c r="AD470" i="47"/>
  <c r="AD466" i="47"/>
  <c r="AB464" i="47"/>
  <c r="AB459" i="47"/>
  <c r="AB443" i="47"/>
  <c r="AD489" i="47"/>
  <c r="AF475" i="47"/>
  <c r="AN467" i="47"/>
  <c r="AM480" i="47"/>
  <c r="AA470" i="47"/>
  <c r="AM446" i="47"/>
  <c r="AD454" i="47"/>
  <c r="AC454" i="47"/>
  <c r="Y448" i="47"/>
  <c r="AE446" i="47"/>
  <c r="AF463" i="47"/>
  <c r="AL454" i="47"/>
  <c r="AG446" i="47"/>
  <c r="AD446" i="47"/>
  <c r="AA438" i="47"/>
  <c r="AG449" i="47"/>
  <c r="AK422" i="47"/>
  <c r="AO416" i="47"/>
  <c r="AF416" i="47"/>
  <c r="AM416" i="47"/>
  <c r="AE416" i="47"/>
  <c r="AG416" i="47"/>
  <c r="AH416" i="47"/>
  <c r="Z416" i="47"/>
  <c r="AJ416" i="47"/>
  <c r="AI416" i="47"/>
  <c r="AF439" i="47"/>
  <c r="AC424" i="47"/>
  <c r="AA424" i="47"/>
  <c r="AG424" i="47"/>
  <c r="AH424" i="47"/>
  <c r="AI424" i="47"/>
  <c r="AL422" i="47"/>
  <c r="AI448" i="47"/>
  <c r="AH446" i="47"/>
  <c r="AA426" i="47"/>
  <c r="AG419" i="47"/>
  <c r="AO539" i="47"/>
  <c r="Z543" i="47"/>
  <c r="AC543" i="47"/>
  <c r="AO537" i="47"/>
  <c r="AD533" i="47"/>
  <c r="AB533" i="47"/>
  <c r="AF529" i="47"/>
  <c r="AB525" i="47"/>
  <c r="AN523" i="47"/>
  <c r="AG537" i="47"/>
  <c r="AG535" i="47"/>
  <c r="AN535" i="47"/>
  <c r="AL527" i="47"/>
  <c r="AL531" i="47"/>
  <c r="AM531" i="47"/>
  <c r="AI521" i="47"/>
  <c r="AE515" i="47"/>
  <c r="AH509" i="47"/>
  <c r="AE505" i="47"/>
  <c r="AK498" i="47"/>
  <c r="AM517" i="47"/>
  <c r="AE509" i="47"/>
  <c r="AI501" i="47"/>
  <c r="AO511" i="47"/>
  <c r="AI505" i="47"/>
  <c r="AL498" i="47"/>
  <c r="AI494" i="47"/>
  <c r="AA511" i="47"/>
  <c r="Z501" i="47"/>
  <c r="AF513" i="47"/>
  <c r="AG507" i="47"/>
  <c r="AN498" i="47"/>
  <c r="AH496" i="47"/>
  <c r="AA494" i="47"/>
  <c r="AC487" i="47"/>
  <c r="AK495" i="47"/>
  <c r="AM494" i="47"/>
  <c r="AF489" i="47"/>
  <c r="AO479" i="47"/>
  <c r="Z505" i="47"/>
  <c r="AB489" i="47"/>
  <c r="Y505" i="47"/>
  <c r="AL513" i="47"/>
  <c r="AK503" i="47"/>
  <c r="AH503" i="47"/>
  <c r="AJ505" i="47"/>
  <c r="AL497" i="47"/>
  <c r="AO483" i="47"/>
  <c r="AK487" i="47"/>
  <c r="Z499" i="47"/>
  <c r="AO499" i="47"/>
  <c r="AM497" i="47"/>
  <c r="AL493" i="47"/>
  <c r="AD493" i="47"/>
  <c r="AC483" i="47"/>
  <c r="AI497" i="47"/>
  <c r="AC480" i="47"/>
  <c r="AH479" i="47"/>
  <c r="AC479" i="47"/>
  <c r="Z479" i="47"/>
  <c r="AD481" i="47"/>
  <c r="AF474" i="47"/>
  <c r="AN464" i="47"/>
  <c r="AO464" i="47"/>
  <c r="AM457" i="47"/>
  <c r="AL457" i="47"/>
  <c r="AJ441" i="47"/>
  <c r="AD441" i="47"/>
  <c r="AE441" i="47"/>
  <c r="AH441" i="47"/>
  <c r="AH486" i="47"/>
  <c r="AH470" i="47"/>
  <c r="AM466" i="47"/>
  <c r="AN480" i="47"/>
  <c r="AI480" i="47"/>
  <c r="AE469" i="47"/>
  <c r="AK458" i="47"/>
  <c r="AJ472" i="47"/>
  <c r="AM450" i="47"/>
  <c r="AO446" i="47"/>
  <c r="AD462" i="47"/>
  <c r="AL449" i="47"/>
  <c r="AM473" i="47"/>
  <c r="Z462" i="47"/>
  <c r="AJ457" i="47"/>
  <c r="AB454" i="47"/>
  <c r="AM475" i="47"/>
  <c r="AH465" i="47"/>
  <c r="AM449" i="47"/>
  <c r="AC430" i="47"/>
  <c r="AK438" i="47"/>
  <c r="AB433" i="47"/>
  <c r="Z446" i="47"/>
  <c r="AL433" i="47"/>
  <c r="AN423" i="47"/>
  <c r="AL421" i="47"/>
  <c r="AK416" i="47"/>
  <c r="AF449" i="47"/>
  <c r="AB438" i="47"/>
  <c r="AO434" i="47"/>
  <c r="AH463" i="47"/>
  <c r="AO447" i="47"/>
  <c r="AN441" i="47"/>
  <c r="Z426" i="47"/>
  <c r="AM426" i="47"/>
  <c r="AI426" i="47"/>
  <c r="AD425" i="47"/>
  <c r="AG425" i="47"/>
  <c r="AC419" i="47"/>
  <c r="AB547" i="47"/>
  <c r="AM545" i="47"/>
  <c r="AD539" i="47"/>
  <c r="AF543" i="47"/>
  <c r="AN543" i="47"/>
  <c r="AL543" i="47"/>
  <c r="AI533" i="47"/>
  <c r="AD537" i="47"/>
  <c r="AM533" i="47"/>
  <c r="AO527" i="47"/>
  <c r="AH519" i="47"/>
  <c r="AA525" i="47"/>
  <c r="AO519" i="47"/>
  <c r="AF527" i="47"/>
  <c r="AI525" i="47"/>
  <c r="Z531" i="47"/>
  <c r="AN515" i="47"/>
  <c r="AN517" i="47"/>
  <c r="AN505" i="47"/>
  <c r="AD497" i="47"/>
  <c r="AE517" i="47"/>
  <c r="AF490" i="47"/>
  <c r="AA519" i="47"/>
  <c r="AG529" i="47"/>
  <c r="AM491" i="47"/>
  <c r="AI490" i="47"/>
  <c r="Z517" i="47"/>
  <c r="AJ501" i="47"/>
  <c r="AL511" i="47"/>
  <c r="Z507" i="47"/>
  <c r="AF497" i="47"/>
  <c r="AO487" i="47"/>
  <c r="AC486" i="47"/>
  <c r="AB495" i="47"/>
  <c r="Y494" i="47"/>
  <c r="AH489" i="47"/>
  <c r="AE488" i="47"/>
  <c r="AF481" i="47"/>
  <c r="AB478" i="47"/>
  <c r="AA487" i="47"/>
  <c r="AC503" i="47"/>
  <c r="Y513" i="47"/>
  <c r="AA503" i="47"/>
  <c r="Y503" i="47"/>
  <c r="AM505" i="47"/>
  <c r="AH483" i="47"/>
  <c r="AF487" i="47"/>
  <c r="AH481" i="47"/>
  <c r="AA493" i="47"/>
  <c r="AM493" i="47"/>
  <c r="AL482" i="47"/>
  <c r="AN472" i="47"/>
  <c r="AF482" i="47"/>
  <c r="AG479" i="47"/>
  <c r="AC471" i="47"/>
  <c r="AM478" i="47"/>
  <c r="AJ475" i="47"/>
  <c r="AE473" i="47"/>
  <c r="AI469" i="47"/>
  <c r="AM465" i="47"/>
  <c r="AI464" i="47"/>
  <c r="AG455" i="47"/>
  <c r="AG439" i="47"/>
  <c r="Y439" i="47"/>
  <c r="AJ439" i="47"/>
  <c r="Z439" i="47"/>
  <c r="AI439" i="47"/>
  <c r="AH475" i="47"/>
  <c r="Z470" i="47"/>
  <c r="AC466" i="47"/>
  <c r="AJ479" i="47"/>
  <c r="Z458" i="47"/>
  <c r="AO472" i="47"/>
  <c r="AC450" i="47"/>
  <c r="AF448" i="47"/>
  <c r="AM462" i="47"/>
  <c r="AG456" i="47"/>
  <c r="AF472" i="47"/>
  <c r="AM456" i="47"/>
  <c r="AA472" i="47"/>
  <c r="AD439" i="47"/>
  <c r="Z430" i="47"/>
  <c r="AE456" i="47"/>
  <c r="AJ433" i="47"/>
  <c r="AH432" i="47"/>
  <c r="AC423" i="47"/>
  <c r="Y423" i="47"/>
  <c r="AB421" i="47"/>
  <c r="AL415" i="47"/>
  <c r="AJ448" i="47"/>
  <c r="AG432" i="47"/>
  <c r="Y424" i="47"/>
  <c r="AO457" i="47"/>
  <c r="AN457" i="47"/>
  <c r="AO432" i="47"/>
  <c r="AA434" i="47"/>
  <c r="AK426" i="47"/>
  <c r="AN425" i="47"/>
  <c r="AM424" i="47"/>
  <c r="AK423" i="47"/>
  <c r="Z547" i="47"/>
  <c r="AG545" i="47"/>
  <c r="AM539" i="47"/>
  <c r="AA543" i="47"/>
  <c r="AL537" i="47"/>
  <c r="AM537" i="47"/>
  <c r="AL539" i="47"/>
  <c r="AK539" i="47"/>
  <c r="AH529" i="47"/>
  <c r="Z527" i="47"/>
  <c r="AD525" i="47"/>
  <c r="AF519" i="47"/>
  <c r="AB523" i="47"/>
  <c r="AC519" i="47"/>
  <c r="AL519" i="47"/>
  <c r="AJ535" i="47"/>
  <c r="AI535" i="47"/>
  <c r="AF535" i="47"/>
  <c r="Y527" i="47"/>
  <c r="AB531" i="47"/>
  <c r="AE531" i="47"/>
  <c r="Z519" i="47"/>
  <c r="AM513" i="47"/>
  <c r="AD507" i="47"/>
  <c r="Z497" i="47"/>
  <c r="AI509" i="47"/>
  <c r="AO507" i="47"/>
  <c r="AG498" i="47"/>
  <c r="AJ527" i="47"/>
  <c r="AH511" i="47"/>
  <c r="AI498" i="47"/>
  <c r="AC491" i="47"/>
  <c r="Z511" i="47"/>
  <c r="AK507" i="47"/>
  <c r="AB501" i="47"/>
  <c r="AK496" i="47"/>
  <c r="AJ496" i="47"/>
  <c r="AM486" i="47"/>
  <c r="AO495" i="47"/>
  <c r="AO488" i="47"/>
  <c r="AO481" i="47"/>
  <c r="AL477" i="47"/>
  <c r="AO486" i="47"/>
  <c r="AL503" i="47"/>
  <c r="AI503" i="47"/>
  <c r="AE483" i="47"/>
  <c r="AK486" i="47"/>
  <c r="AG499" i="47"/>
  <c r="AF499" i="47"/>
  <c r="AN493" i="47"/>
  <c r="AK493" i="47"/>
  <c r="Y487" i="47"/>
  <c r="AM488" i="47"/>
  <c r="AE478" i="47"/>
  <c r="AL471" i="47"/>
  <c r="AD474" i="47"/>
  <c r="AO473" i="47"/>
  <c r="Z465" i="47"/>
  <c r="AK463" i="47"/>
  <c r="AA453" i="47"/>
  <c r="AA437" i="47"/>
  <c r="AG475" i="47"/>
  <c r="AI470" i="47"/>
  <c r="AE466" i="47"/>
  <c r="AF466" i="47"/>
  <c r="Y479" i="47"/>
  <c r="AI479" i="47"/>
  <c r="AC469" i="47"/>
  <c r="AJ456" i="47"/>
  <c r="AK471" i="47"/>
  <c r="AI458" i="47"/>
  <c r="AO448" i="47"/>
  <c r="AO471" i="47"/>
  <c r="AM458" i="47"/>
  <c r="AB456" i="47"/>
  <c r="AE454" i="47"/>
  <c r="AI471" i="47"/>
  <c r="AA456" i="47"/>
  <c r="Z447" i="47"/>
  <c r="AI438" i="47"/>
  <c r="AJ430" i="47"/>
  <c r="AN433" i="47"/>
  <c r="AH449" i="47"/>
  <c r="AC442" i="47"/>
  <c r="AD415" i="47"/>
  <c r="Y446" i="47"/>
  <c r="AK424" i="47"/>
  <c r="AE457" i="47"/>
  <c r="AO441" i="47"/>
  <c r="AD457" i="47"/>
  <c r="AA440" i="47"/>
  <c r="AC440" i="47"/>
  <c r="AM440" i="47"/>
  <c r="Y438" i="47"/>
  <c r="AG430" i="47"/>
  <c r="AL386" i="47"/>
  <c r="AF411" i="47"/>
  <c r="AE411" i="47"/>
  <c r="Y411" i="47"/>
  <c r="AE417" i="47"/>
  <c r="AC411" i="47"/>
  <c r="AF418" i="47"/>
  <c r="AO411" i="47"/>
  <c r="AA402" i="47"/>
  <c r="AM395" i="47"/>
  <c r="AK387" i="47"/>
  <c r="AM401" i="47"/>
  <c r="Y418" i="47"/>
  <c r="AH418" i="47"/>
  <c r="AL418" i="47"/>
  <c r="Y406" i="47"/>
  <c r="AO406" i="47"/>
  <c r="AD406" i="47"/>
  <c r="AL406" i="47"/>
  <c r="AA406" i="47"/>
  <c r="AN405" i="47"/>
  <c r="Z397" i="47"/>
  <c r="AJ408" i="47"/>
  <c r="AB408" i="47"/>
  <c r="AH407" i="47"/>
  <c r="AG387" i="47"/>
  <c r="Z369" i="47"/>
  <c r="Y369" i="47"/>
  <c r="AD369" i="47"/>
  <c r="AN369" i="47"/>
  <c r="AE369" i="47"/>
  <c r="AJ369" i="47"/>
  <c r="AH369" i="47"/>
  <c r="AB369" i="47"/>
  <c r="AM369" i="47"/>
  <c r="AL369" i="47"/>
  <c r="AI369" i="47"/>
  <c r="AC427" i="47"/>
  <c r="AM414" i="47"/>
  <c r="AI414" i="47"/>
  <c r="AK413" i="47"/>
  <c r="AH410" i="47"/>
  <c r="AM409" i="47"/>
  <c r="AJ409" i="47"/>
  <c r="AF394" i="47"/>
  <c r="AC389" i="47"/>
  <c r="AC370" i="47"/>
  <c r="AG366" i="47"/>
  <c r="AE366" i="47"/>
  <c r="AK419" i="47"/>
  <c r="AN401" i="47"/>
  <c r="AB395" i="47"/>
  <c r="Z387" i="47"/>
  <c r="AB387" i="47"/>
  <c r="Y387" i="47"/>
  <c r="AO387" i="47"/>
  <c r="AE387" i="47"/>
  <c r="AM387" i="47"/>
  <c r="AJ387" i="47"/>
  <c r="AK395" i="47"/>
  <c r="AK418" i="47"/>
  <c r="AI406" i="47"/>
  <c r="AB406" i="47"/>
  <c r="AM402" i="47"/>
  <c r="AJ395" i="47"/>
  <c r="AH387" i="47"/>
  <c r="AK408" i="47"/>
  <c r="AK407" i="47"/>
  <c r="AO407" i="47"/>
  <c r="AC407" i="47"/>
  <c r="AD407" i="47"/>
  <c r="AB407" i="47"/>
  <c r="AH401" i="47"/>
  <c r="AH394" i="47"/>
  <c r="AB381" i="47"/>
  <c r="AA367" i="47"/>
  <c r="AI413" i="47"/>
  <c r="Y402" i="47"/>
  <c r="AE402" i="47"/>
  <c r="Y401" i="47"/>
  <c r="AD401" i="47"/>
  <c r="AG398" i="47"/>
  <c r="AN418" i="47"/>
  <c r="AI368" i="47"/>
  <c r="AA374" i="47"/>
  <c r="AB384" i="47"/>
  <c r="AG462" i="47"/>
  <c r="Y456" i="47"/>
  <c r="AC458" i="47"/>
  <c r="AO454" i="47"/>
  <c r="AB440" i="47"/>
  <c r="AA432" i="47"/>
  <c r="Y432" i="47"/>
  <c r="AG438" i="47"/>
  <c r="AE434" i="47"/>
  <c r="AO424" i="47"/>
  <c r="AC416" i="47"/>
  <c r="AJ423" i="47"/>
  <c r="AF440" i="47"/>
  <c r="AJ432" i="47"/>
  <c r="AG442" i="47"/>
  <c r="AC426" i="47"/>
  <c r="AL411" i="47"/>
  <c r="AG427" i="47"/>
  <c r="AH426" i="47"/>
  <c r="AN432" i="47"/>
  <c r="AA423" i="47"/>
  <c r="Y419" i="47"/>
  <c r="AL419" i="47"/>
  <c r="AJ419" i="47"/>
  <c r="Y427" i="47"/>
  <c r="AD417" i="47"/>
  <c r="AG411" i="47"/>
  <c r="AK415" i="47"/>
  <c r="AA401" i="47"/>
  <c r="AL394" i="47"/>
  <c r="AK386" i="47"/>
  <c r="Z395" i="47"/>
  <c r="Z418" i="47"/>
  <c r="AI418" i="47"/>
  <c r="AK406" i="47"/>
  <c r="AE405" i="47"/>
  <c r="Y395" i="47"/>
  <c r="AF395" i="47"/>
  <c r="AH415" i="47"/>
  <c r="AG408" i="47"/>
  <c r="AL407" i="47"/>
  <c r="AI407" i="47"/>
  <c r="AF386" i="47"/>
  <c r="AK381" i="47"/>
  <c r="AI410" i="47"/>
  <c r="AL409" i="47"/>
  <c r="AG409" i="47"/>
  <c r="AH366" i="47"/>
  <c r="AE424" i="47"/>
  <c r="AA422" i="47"/>
  <c r="Y422" i="47"/>
  <c r="AI422" i="47"/>
  <c r="AH422" i="47"/>
  <c r="AO422" i="47"/>
  <c r="AF434" i="47"/>
  <c r="AH440" i="47"/>
  <c r="AO440" i="47"/>
  <c r="AE426" i="47"/>
  <c r="AL426" i="47"/>
  <c r="AE425" i="47"/>
  <c r="AD419" i="47"/>
  <c r="AB411" i="47"/>
  <c r="AE427" i="47"/>
  <c r="AF423" i="47"/>
  <c r="AH425" i="47"/>
  <c r="AI432" i="47"/>
  <c r="AN417" i="47"/>
  <c r="AA415" i="47"/>
  <c r="Z406" i="47"/>
  <c r="AA394" i="47"/>
  <c r="Z386" i="47"/>
  <c r="AI386" i="47"/>
  <c r="AD386" i="47"/>
  <c r="AA386" i="47"/>
  <c r="Y386" i="47"/>
  <c r="AN386" i="47"/>
  <c r="AN411" i="47"/>
  <c r="AK394" i="47"/>
  <c r="AM418" i="47"/>
  <c r="AE406" i="47"/>
  <c r="AL405" i="47"/>
  <c r="AL401" i="47"/>
  <c r="AI394" i="47"/>
  <c r="AH386" i="47"/>
  <c r="AH411" i="47"/>
  <c r="AL414" i="47"/>
  <c r="AM413" i="47"/>
  <c r="AF413" i="47"/>
  <c r="AG410" i="47"/>
  <c r="AN424" i="47"/>
  <c r="AG423" i="47"/>
  <c r="AE440" i="47"/>
  <c r="AL438" i="47"/>
  <c r="AF432" i="47"/>
  <c r="AM442" i="47"/>
  <c r="AH442" i="47"/>
  <c r="AE432" i="47"/>
  <c r="AO426" i="47"/>
  <c r="AM425" i="47"/>
  <c r="AO425" i="47"/>
  <c r="AO427" i="47"/>
  <c r="AE422" i="47"/>
  <c r="AD423" i="47"/>
  <c r="AD426" i="47"/>
  <c r="AO415" i="47"/>
  <c r="Z405" i="47"/>
  <c r="AL398" i="47"/>
  <c r="AJ393" i="47"/>
  <c r="AJ398" i="47"/>
  <c r="Z394" i="47"/>
  <c r="AD418" i="47"/>
  <c r="AE418" i="47"/>
  <c r="AH405" i="47"/>
  <c r="AE394" i="47"/>
  <c r="AH408" i="47"/>
  <c r="AJ407" i="47"/>
  <c r="AG407" i="47"/>
  <c r="AA377" i="47"/>
  <c r="AE352" i="47"/>
  <c r="AK352" i="47"/>
  <c r="AM352" i="47"/>
  <c r="AI352" i="47"/>
  <c r="AG352" i="47"/>
  <c r="AN352" i="47"/>
  <c r="AF352" i="47"/>
  <c r="Y352" i="47"/>
  <c r="AB352" i="47"/>
  <c r="AA400" i="47"/>
  <c r="AN399" i="47"/>
  <c r="Y383" i="47"/>
  <c r="Y379" i="47"/>
  <c r="AG367" i="47"/>
  <c r="AM394" i="47"/>
  <c r="AG370" i="47"/>
  <c r="AG417" i="47"/>
  <c r="Y415" i="47"/>
  <c r="AO403" i="47"/>
  <c r="Z398" i="47"/>
  <c r="AI393" i="47"/>
  <c r="AE393" i="47"/>
  <c r="AO393" i="47"/>
  <c r="AM393" i="47"/>
  <c r="AO418" i="47"/>
  <c r="AG406" i="47"/>
  <c r="AI405" i="47"/>
  <c r="AI398" i="47"/>
  <c r="AH393" i="47"/>
  <c r="AC408" i="47"/>
  <c r="AM408" i="47"/>
  <c r="AE408" i="47"/>
  <c r="AF408" i="47"/>
  <c r="AJ403" i="47"/>
  <c r="AJ397" i="47"/>
  <c r="AF392" i="47"/>
  <c r="AA375" i="47"/>
  <c r="AI344" i="47"/>
  <c r="AF344" i="47"/>
  <c r="AG344" i="47"/>
  <c r="AK344" i="47"/>
  <c r="AO344" i="47"/>
  <c r="Z414" i="47"/>
  <c r="AA410" i="47"/>
  <c r="AF410" i="47"/>
  <c r="Y409" i="47"/>
  <c r="AE409" i="47"/>
  <c r="AF409" i="47"/>
  <c r="AH403" i="47"/>
  <c r="AI400" i="47"/>
  <c r="AD394" i="47"/>
  <c r="AB392" i="47"/>
  <c r="AM386" i="47"/>
  <c r="AB401" i="47"/>
  <c r="AI425" i="47"/>
  <c r="AO419" i="47"/>
  <c r="AF427" i="47"/>
  <c r="AM419" i="47"/>
  <c r="AG426" i="47"/>
  <c r="AF419" i="47"/>
  <c r="AC403" i="47"/>
  <c r="AD397" i="47"/>
  <c r="AJ392" i="47"/>
  <c r="AA418" i="47"/>
  <c r="AN402" i="47"/>
  <c r="AN397" i="47"/>
  <c r="AG418" i="47"/>
  <c r="AF405" i="47"/>
  <c r="AN408" i="47"/>
  <c r="AI408" i="47"/>
  <c r="AF407" i="47"/>
  <c r="AM381" i="47"/>
  <c r="AA373" i="47"/>
  <c r="AG336" i="47"/>
  <c r="AJ336" i="47"/>
  <c r="AL336" i="47"/>
  <c r="AO336" i="47"/>
  <c r="Y336" i="47"/>
  <c r="AJ414" i="47"/>
  <c r="AH414" i="47"/>
  <c r="AJ413" i="47"/>
  <c r="AM410" i="47"/>
  <c r="AC410" i="47"/>
  <c r="AI409" i="47"/>
  <c r="AG395" i="47"/>
  <c r="AO386" i="47"/>
  <c r="AL382" i="47"/>
  <c r="AG377" i="47"/>
  <c r="AH377" i="47"/>
  <c r="AM377" i="47"/>
  <c r="AJ377" i="47"/>
  <c r="AL377" i="47"/>
  <c r="AB377" i="47"/>
  <c r="Y377" i="47"/>
  <c r="AO398" i="47"/>
  <c r="AE403" i="47"/>
  <c r="AC415" i="47"/>
  <c r="AI440" i="47"/>
  <c r="AD434" i="47"/>
  <c r="AB424" i="47"/>
  <c r="AJ424" i="47"/>
  <c r="AN456" i="47"/>
  <c r="AA442" i="47"/>
  <c r="AO442" i="47"/>
  <c r="AB432" i="47"/>
  <c r="AN426" i="47"/>
  <c r="Y426" i="47"/>
  <c r="AM427" i="47"/>
  <c r="Z427" i="47"/>
  <c r="AK411" i="47"/>
  <c r="AB419" i="47"/>
  <c r="AF425" i="47"/>
  <c r="Z422" i="47"/>
  <c r="AM411" i="47"/>
  <c r="AO402" i="47"/>
  <c r="AI392" i="47"/>
  <c r="AN392" i="47"/>
  <c r="AC392" i="47"/>
  <c r="AK392" i="47"/>
  <c r="AA392" i="47"/>
  <c r="AA397" i="47"/>
  <c r="AF424" i="47"/>
  <c r="AC418" i="47"/>
  <c r="AM406" i="47"/>
  <c r="AH406" i="47"/>
  <c r="AD405" i="47"/>
  <c r="AM403" i="47"/>
  <c r="AM397" i="47"/>
  <c r="AH392" i="47"/>
  <c r="AN419" i="47"/>
  <c r="Z408" i="47"/>
  <c r="AH402" i="47"/>
  <c r="AH395" i="47"/>
  <c r="AC381" i="47"/>
  <c r="AB371" i="47"/>
  <c r="AL328" i="47"/>
  <c r="AN328" i="47"/>
  <c r="AD328" i="47"/>
  <c r="AC328" i="47"/>
  <c r="AE328" i="47"/>
  <c r="AA328" i="47"/>
  <c r="AA414" i="47"/>
  <c r="Y414" i="47"/>
  <c r="AA413" i="47"/>
  <c r="AH413" i="47"/>
  <c r="Y382" i="47"/>
  <c r="Y378" i="47"/>
  <c r="AJ375" i="47"/>
  <c r="AN375" i="47"/>
  <c r="AG375" i="47"/>
  <c r="AL403" i="47"/>
  <c r="AF397" i="47"/>
  <c r="AN393" i="47"/>
  <c r="AG392" i="47"/>
  <c r="AM398" i="47"/>
  <c r="AK397" i="47"/>
  <c r="AH376" i="47"/>
  <c r="AF365" i="47"/>
  <c r="AM356" i="47"/>
  <c r="AC349" i="47"/>
  <c r="AO374" i="47"/>
  <c r="AN364" i="47"/>
  <c r="AK362" i="47"/>
  <c r="AB329" i="47"/>
  <c r="AN329" i="47"/>
  <c r="AM385" i="47"/>
  <c r="Y385" i="47"/>
  <c r="AD385" i="47"/>
  <c r="AC376" i="47"/>
  <c r="AF362" i="47"/>
  <c r="AA356" i="47"/>
  <c r="AL390" i="47"/>
  <c r="AD378" i="47"/>
  <c r="AO362" i="47"/>
  <c r="AD375" i="47"/>
  <c r="AC384" i="47"/>
  <c r="AI384" i="47"/>
  <c r="AH391" i="47"/>
  <c r="AF367" i="47"/>
  <c r="AO359" i="47"/>
  <c r="AK340" i="47"/>
  <c r="AG337" i="47"/>
  <c r="Z376" i="47"/>
  <c r="AH350" i="47"/>
  <c r="AJ338" i="47"/>
  <c r="AO326" i="47"/>
  <c r="AN322" i="47"/>
  <c r="AB322" i="47"/>
  <c r="AO292" i="47"/>
  <c r="AC330" i="47"/>
  <c r="AI329" i="47"/>
  <c r="AE361" i="47"/>
  <c r="AO361" i="47"/>
  <c r="AG350" i="47"/>
  <c r="AI374" i="47"/>
  <c r="AE346" i="47"/>
  <c r="AN367" i="47"/>
  <c r="AB213" i="47"/>
  <c r="AG287" i="47"/>
  <c r="Z407" i="47"/>
  <c r="AE398" i="47"/>
  <c r="AG393" i="47"/>
  <c r="AB379" i="47"/>
  <c r="AJ360" i="47"/>
  <c r="AD360" i="47"/>
  <c r="AO360" i="47"/>
  <c r="AD414" i="47"/>
  <c r="AB414" i="47"/>
  <c r="AC413" i="47"/>
  <c r="Y410" i="47"/>
  <c r="AA409" i="47"/>
  <c r="AF401" i="47"/>
  <c r="AB400" i="47"/>
  <c r="AG399" i="47"/>
  <c r="AN383" i="47"/>
  <c r="AG382" i="47"/>
  <c r="AI373" i="47"/>
  <c r="AC402" i="47"/>
  <c r="AG401" i="47"/>
  <c r="Z403" i="47"/>
  <c r="AD393" i="47"/>
  <c r="AN387" i="47"/>
  <c r="AG386" i="47"/>
  <c r="AA398" i="47"/>
  <c r="AN395" i="47"/>
  <c r="AG394" i="47"/>
  <c r="AJ383" i="47"/>
  <c r="AE368" i="47"/>
  <c r="AC356" i="47"/>
  <c r="AB351" i="47"/>
  <c r="AK349" i="47"/>
  <c r="AJ384" i="47"/>
  <c r="AK375" i="47"/>
  <c r="AM370" i="47"/>
  <c r="AG364" i="47"/>
  <c r="AH364" i="47"/>
  <c r="Y364" i="47"/>
  <c r="AB362" i="47"/>
  <c r="Z353" i="47"/>
  <c r="AD343" i="47"/>
  <c r="AG329" i="47"/>
  <c r="AE400" i="47"/>
  <c r="AI385" i="47"/>
  <c r="AL370" i="47"/>
  <c r="AC365" i="47"/>
  <c r="AN362" i="47"/>
  <c r="AB366" i="47"/>
  <c r="Y360" i="47"/>
  <c r="AJ345" i="47"/>
  <c r="Z391" i="47"/>
  <c r="AI383" i="47"/>
  <c r="AK367" i="47"/>
  <c r="AI364" i="47"/>
  <c r="AC346" i="47"/>
  <c r="AH340" i="47"/>
  <c r="AC337" i="47"/>
  <c r="AO337" i="47"/>
  <c r="AC322" i="47"/>
  <c r="AA318" i="47"/>
  <c r="AI316" i="47"/>
  <c r="AO342" i="47"/>
  <c r="AE333" i="47"/>
  <c r="AG330" i="47"/>
  <c r="Y333" i="47"/>
  <c r="AD350" i="47"/>
  <c r="AO286" i="47"/>
  <c r="AK400" i="47"/>
  <c r="AD398" i="47"/>
  <c r="AF393" i="47"/>
  <c r="AB389" i="47"/>
  <c r="AC383" i="47"/>
  <c r="AA381" i="47"/>
  <c r="Z373" i="47"/>
  <c r="AL402" i="47"/>
  <c r="AC398" i="47"/>
  <c r="AK403" i="47"/>
  <c r="AO395" i="47"/>
  <c r="AD387" i="47"/>
  <c r="AE397" i="47"/>
  <c r="AD395" i="47"/>
  <c r="AH383" i="47"/>
  <c r="AL375" i="47"/>
  <c r="AN368" i="47"/>
  <c r="AL362" i="47"/>
  <c r="AF383" i="47"/>
  <c r="Z374" i="47"/>
  <c r="Y374" i="47"/>
  <c r="AA370" i="47"/>
  <c r="Z351" i="47"/>
  <c r="AO329" i="47"/>
  <c r="AE385" i="47"/>
  <c r="AE376" i="47"/>
  <c r="Z370" i="47"/>
  <c r="AE378" i="47"/>
  <c r="AK368" i="47"/>
  <c r="AN358" i="47"/>
  <c r="AB390" i="47"/>
  <c r="Z390" i="47"/>
  <c r="AG384" i="47"/>
  <c r="AO391" i="47"/>
  <c r="AI391" i="47"/>
  <c r="AM390" i="47"/>
  <c r="Y390" i="47"/>
  <c r="AN370" i="47"/>
  <c r="AK359" i="47"/>
  <c r="AG359" i="47"/>
  <c r="AL342" i="47"/>
  <c r="AG326" i="47"/>
  <c r="AH326" i="47"/>
  <c r="AL305" i="47"/>
  <c r="AE362" i="47"/>
  <c r="AD362" i="47"/>
  <c r="AA354" i="47"/>
  <c r="AM346" i="47"/>
  <c r="AE335" i="47"/>
  <c r="AL348" i="47"/>
  <c r="AI357" i="47"/>
  <c r="AI334" i="47"/>
  <c r="AK330" i="47"/>
  <c r="AN354" i="47"/>
  <c r="AF360" i="47"/>
  <c r="AN360" i="47"/>
  <c r="AG414" i="47"/>
  <c r="AK414" i="47"/>
  <c r="Z410" i="47"/>
  <c r="AJ406" i="47"/>
  <c r="AF400" i="47"/>
  <c r="AD399" i="47"/>
  <c r="AK389" i="47"/>
  <c r="AJ379" i="47"/>
  <c r="AF402" i="47"/>
  <c r="AE401" i="47"/>
  <c r="Y398" i="47"/>
  <c r="AE395" i="47"/>
  <c r="AB393" i="47"/>
  <c r="Z382" i="47"/>
  <c r="AG374" i="47"/>
  <c r="AC362" i="47"/>
  <c r="AJ353" i="47"/>
  <c r="AA351" i="47"/>
  <c r="AG383" i="47"/>
  <c r="AF366" i="47"/>
  <c r="AC364" i="47"/>
  <c r="AL358" i="47"/>
  <c r="Z349" i="47"/>
  <c r="AM341" i="47"/>
  <c r="AK327" i="47"/>
  <c r="AC325" i="47"/>
  <c r="AN365" i="47"/>
  <c r="AA358" i="47"/>
  <c r="AL356" i="47"/>
  <c r="AN378" i="47"/>
  <c r="AN366" i="47"/>
  <c r="AM365" i="47"/>
  <c r="AG365" i="47"/>
  <c r="Z365" i="47"/>
  <c r="AE356" i="47"/>
  <c r="AN356" i="47"/>
  <c r="AH345" i="47"/>
  <c r="AD345" i="47"/>
  <c r="AN345" i="47"/>
  <c r="AJ341" i="47"/>
  <c r="AB375" i="47"/>
  <c r="AM362" i="47"/>
  <c r="AI354" i="47"/>
  <c r="AN343" i="47"/>
  <c r="AD340" i="47"/>
  <c r="AD337" i="47"/>
  <c r="AJ320" i="47"/>
  <c r="AG318" i="47"/>
  <c r="Z292" i="47"/>
  <c r="Z368" i="47"/>
  <c r="AH342" i="47"/>
  <c r="AH335" i="47"/>
  <c r="AK329" i="47"/>
  <c r="AL316" i="47"/>
  <c r="AF335" i="47"/>
  <c r="AL325" i="47"/>
  <c r="AA350" i="47"/>
  <c r="AN357" i="47"/>
  <c r="AK324" i="47"/>
  <c r="AB345" i="47"/>
  <c r="AJ350" i="47"/>
  <c r="Z319" i="47"/>
  <c r="AK266" i="47"/>
  <c r="AC264" i="47"/>
  <c r="AA260" i="47"/>
  <c r="Z413" i="47"/>
  <c r="AE413" i="47"/>
  <c r="AN410" i="47"/>
  <c r="AK410" i="47"/>
  <c r="AH409" i="47"/>
  <c r="AJ405" i="47"/>
  <c r="AI397" i="47"/>
  <c r="AO392" i="47"/>
  <c r="AF387" i="47"/>
  <c r="AL383" i="47"/>
  <c r="AO383" i="47"/>
  <c r="AA383" i="47"/>
  <c r="AF379" i="47"/>
  <c r="AE379" i="47"/>
  <c r="AN379" i="47"/>
  <c r="AL379" i="47"/>
  <c r="AI367" i="47"/>
  <c r="Z402" i="47"/>
  <c r="Z401" i="47"/>
  <c r="AH398" i="47"/>
  <c r="AC406" i="47"/>
  <c r="AG403" i="47"/>
  <c r="AL393" i="47"/>
  <c r="AC387" i="47"/>
  <c r="AD402" i="47"/>
  <c r="AC397" i="47"/>
  <c r="AC395" i="47"/>
  <c r="AK379" i="47"/>
  <c r="AF368" i="47"/>
  <c r="AA353" i="47"/>
  <c r="AI351" i="47"/>
  <c r="AA382" i="47"/>
  <c r="AD374" i="47"/>
  <c r="AL385" i="47"/>
  <c r="AD365" i="47"/>
  <c r="AH351" i="47"/>
  <c r="AO382" i="47"/>
  <c r="AD366" i="47"/>
  <c r="AE364" i="47"/>
  <c r="AF353" i="47"/>
  <c r="AG345" i="47"/>
  <c r="AE341" i="47"/>
  <c r="AN341" i="47"/>
  <c r="AJ385" i="47"/>
  <c r="AH385" i="47"/>
  <c r="AO384" i="47"/>
  <c r="AL378" i="47"/>
  <c r="AF391" i="47"/>
  <c r="AB391" i="47"/>
  <c r="AD390" i="47"/>
  <c r="AB374" i="47"/>
  <c r="AF370" i="47"/>
  <c r="AM378" i="47"/>
  <c r="AE359" i="47"/>
  <c r="AH359" i="47"/>
  <c r="AN334" i="47"/>
  <c r="AM326" i="47"/>
  <c r="AG309" i="47"/>
  <c r="AG284" i="47"/>
  <c r="AN385" i="47"/>
  <c r="AO330" i="47"/>
  <c r="AM379" i="47"/>
  <c r="AH343" i="47"/>
  <c r="AK374" i="47"/>
  <c r="AN348" i="47"/>
  <c r="AG317" i="47"/>
  <c r="AM354" i="47"/>
  <c r="AK326" i="47"/>
  <c r="AI399" i="47"/>
  <c r="AE392" i="47"/>
  <c r="AK383" i="47"/>
  <c r="AI377" i="47"/>
  <c r="AO367" i="47"/>
  <c r="AL367" i="47"/>
  <c r="AD367" i="47"/>
  <c r="AK402" i="47"/>
  <c r="AJ401" i="47"/>
  <c r="AB405" i="47"/>
  <c r="AC400" i="47"/>
  <c r="AN394" i="47"/>
  <c r="AM392" i="47"/>
  <c r="AL387" i="47"/>
  <c r="AE410" i="47"/>
  <c r="AO401" i="47"/>
  <c r="AL397" i="47"/>
  <c r="AL395" i="47"/>
  <c r="AI378" i="47"/>
  <c r="AO368" i="47"/>
  <c r="AM358" i="47"/>
  <c r="AI353" i="47"/>
  <c r="AH353" i="47"/>
  <c r="AK353" i="47"/>
  <c r="AJ349" i="47"/>
  <c r="AG400" i="47"/>
  <c r="AH378" i="47"/>
  <c r="AM374" i="47"/>
  <c r="AO365" i="47"/>
  <c r="AC345" i="47"/>
  <c r="AF385" i="47"/>
  <c r="AF376" i="47"/>
  <c r="AJ362" i="47"/>
  <c r="AB358" i="47"/>
  <c r="AJ351" i="47"/>
  <c r="AD351" i="47"/>
  <c r="AL351" i="47"/>
  <c r="AK382" i="47"/>
  <c r="AF378" i="47"/>
  <c r="AJ364" i="47"/>
  <c r="AG351" i="47"/>
  <c r="AO345" i="47"/>
  <c r="AH379" i="47"/>
  <c r="AJ367" i="47"/>
  <c r="AI382" i="47"/>
  <c r="AB367" i="47"/>
  <c r="AA384" i="47"/>
  <c r="AF403" i="47"/>
  <c r="AK316" i="47"/>
  <c r="Z276" i="47"/>
  <c r="AB342" i="47"/>
  <c r="AM334" i="47"/>
  <c r="AF375" i="47"/>
  <c r="AL374" i="47"/>
  <c r="AD338" i="47"/>
  <c r="AN338" i="47"/>
  <c r="AG340" i="47"/>
  <c r="AK277" i="47"/>
  <c r="AC247" i="47"/>
  <c r="AN327" i="47"/>
  <c r="Z327" i="47"/>
  <c r="AE327" i="47"/>
  <c r="AO376" i="47"/>
  <c r="AB365" i="47"/>
  <c r="AJ358" i="47"/>
  <c r="AH349" i="47"/>
  <c r="AO378" i="47"/>
  <c r="AK366" i="47"/>
  <c r="AJ391" i="47"/>
  <c r="AO400" i="47"/>
  <c r="AK384" i="47"/>
  <c r="AF384" i="47"/>
  <c r="AA391" i="47"/>
  <c r="AG391" i="47"/>
  <c r="AA390" i="47"/>
  <c r="AA359" i="47"/>
  <c r="AG360" i="47"/>
  <c r="AF330" i="47"/>
  <c r="AK361" i="47"/>
  <c r="Z361" i="47"/>
  <c r="Z346" i="47"/>
  <c r="AE354" i="47"/>
  <c r="AG297" i="47"/>
  <c r="Y289" i="47"/>
  <c r="AE329" i="47"/>
  <c r="AL410" i="47"/>
  <c r="Z409" i="47"/>
  <c r="AG402" i="47"/>
  <c r="AH400" i="47"/>
  <c r="AH399" i="47"/>
  <c r="AM389" i="47"/>
  <c r="AE386" i="47"/>
  <c r="AE382" i="47"/>
  <c r="AD382" i="47"/>
  <c r="AI375" i="47"/>
  <c r="AI402" i="47"/>
  <c r="AI401" i="47"/>
  <c r="AK398" i="47"/>
  <c r="AB403" i="47"/>
  <c r="AB398" i="47"/>
  <c r="AC386" i="47"/>
  <c r="AB397" i="47"/>
  <c r="AC394" i="47"/>
  <c r="Z385" i="47"/>
  <c r="AH368" i="47"/>
  <c r="AM368" i="47"/>
  <c r="Y368" i="47"/>
  <c r="AG368" i="47"/>
  <c r="AO353" i="47"/>
  <c r="AG376" i="47"/>
  <c r="AE374" i="47"/>
  <c r="AL364" i="47"/>
  <c r="AB356" i="47"/>
  <c r="AA329" i="47"/>
  <c r="AI327" i="47"/>
  <c r="AA385" i="47"/>
  <c r="AG385" i="47"/>
  <c r="AJ365" i="47"/>
  <c r="AJ356" i="47"/>
  <c r="AI349" i="47"/>
  <c r="AN391" i="47"/>
  <c r="AI366" i="47"/>
  <c r="AG349" i="47"/>
  <c r="AB343" i="47"/>
  <c r="AK341" i="47"/>
  <c r="AJ390" i="47"/>
  <c r="AA376" i="47"/>
  <c r="Z366" i="47"/>
  <c r="AI376" i="47"/>
  <c r="AK376" i="47"/>
  <c r="AL391" i="47"/>
  <c r="AK390" i="47"/>
  <c r="AE390" i="47"/>
  <c r="AA368" i="47"/>
  <c r="AO340" i="47"/>
  <c r="AL338" i="47"/>
  <c r="AE337" i="47"/>
  <c r="AA322" i="47"/>
  <c r="AM320" i="47"/>
  <c r="AK378" i="47"/>
  <c r="AH354" i="47"/>
  <c r="AB340" i="47"/>
  <c r="AD333" i="47"/>
  <c r="AB333" i="47"/>
  <c r="AK333" i="47"/>
  <c r="AF326" i="47"/>
  <c r="AK305" i="47"/>
  <c r="AH365" i="47"/>
  <c r="AJ368" i="47"/>
  <c r="AB359" i="47"/>
  <c r="Z359" i="47"/>
  <c r="AI338" i="47"/>
  <c r="AF334" i="47"/>
  <c r="AI324" i="47"/>
  <c r="AH374" i="47"/>
  <c r="AL350" i="47"/>
  <c r="AF350" i="47"/>
  <c r="AM345" i="47"/>
  <c r="AK310" i="47"/>
  <c r="AJ304" i="47"/>
  <c r="AM319" i="47"/>
  <c r="AM293" i="47"/>
  <c r="AE289" i="47"/>
  <c r="AD288" i="47"/>
  <c r="AE273" i="47"/>
  <c r="AI266" i="47"/>
  <c r="AK249" i="47"/>
  <c r="AD247" i="47"/>
  <c r="AB234" i="47"/>
  <c r="AK232" i="47"/>
  <c r="AM311" i="47"/>
  <c r="AG253" i="47"/>
  <c r="Z265" i="47"/>
  <c r="AG255" i="47"/>
  <c r="AI239" i="47"/>
  <c r="AH237" i="47"/>
  <c r="AA220" i="47"/>
  <c r="Z236" i="47"/>
  <c r="AE220" i="47"/>
  <c r="AK185" i="47"/>
  <c r="AD198" i="47"/>
  <c r="AL190" i="47"/>
  <c r="AK177" i="47"/>
  <c r="AO165" i="47"/>
  <c r="AF154" i="47"/>
  <c r="AD168" i="47"/>
  <c r="AB143" i="47"/>
  <c r="AD145" i="47"/>
  <c r="AD160" i="47"/>
  <c r="AA98" i="47"/>
  <c r="AM58" i="47"/>
  <c r="AM50" i="47"/>
  <c r="AI42" i="47"/>
  <c r="AJ41" i="47"/>
  <c r="AN24" i="47"/>
  <c r="AC11" i="47"/>
  <c r="D30" i="55"/>
  <c r="I22" i="55" s="1"/>
  <c r="D10" i="55"/>
  <c r="D19" i="55"/>
  <c r="AK364" i="47"/>
  <c r="AC358" i="47"/>
  <c r="AL345" i="47"/>
  <c r="AD341" i="47"/>
  <c r="AB327" i="47"/>
  <c r="AK325" i="47"/>
  <c r="AO385" i="47"/>
  <c r="AB385" i="47"/>
  <c r="AN376" i="47"/>
  <c r="AK365" i="47"/>
  <c r="AK358" i="47"/>
  <c r="AD356" i="47"/>
  <c r="AK370" i="47"/>
  <c r="AK343" i="47"/>
  <c r="AC341" i="47"/>
  <c r="AI370" i="47"/>
  <c r="AC391" i="47"/>
  <c r="AO366" i="47"/>
  <c r="AE384" i="47"/>
  <c r="AK391" i="47"/>
  <c r="AO390" i="47"/>
  <c r="AG390" i="47"/>
  <c r="AE370" i="47"/>
  <c r="AA348" i="47"/>
  <c r="AF340" i="47"/>
  <c r="AF337" i="47"/>
  <c r="AA334" i="47"/>
  <c r="AG324" i="47"/>
  <c r="AA320" i="47"/>
  <c r="AO318" i="47"/>
  <c r="AD342" i="47"/>
  <c r="AJ342" i="47"/>
  <c r="AC326" i="47"/>
  <c r="AO324" i="47"/>
  <c r="AJ361" i="47"/>
  <c r="AF361" i="47"/>
  <c r="AA335" i="47"/>
  <c r="AM348" i="47"/>
  <c r="AD348" i="47"/>
  <c r="AC361" i="47"/>
  <c r="AO357" i="47"/>
  <c r="AF338" i="47"/>
  <c r="AB324" i="47"/>
  <c r="AC316" i="47"/>
  <c r="AH310" i="47"/>
  <c r="AM310" i="47"/>
  <c r="AA306" i="47"/>
  <c r="AL282" i="47"/>
  <c r="AB230" i="47"/>
  <c r="Z300" i="47"/>
  <c r="AG295" i="47"/>
  <c r="AI286" i="47"/>
  <c r="AL277" i="47"/>
  <c r="AN274" i="47"/>
  <c r="AJ272" i="47"/>
  <c r="AM249" i="47"/>
  <c r="AJ297" i="47"/>
  <c r="AO293" i="47"/>
  <c r="AJ290" i="47"/>
  <c r="AI279" i="47"/>
  <c r="AB244" i="47"/>
  <c r="AD263" i="47"/>
  <c r="AI265" i="47"/>
  <c r="AD185" i="47"/>
  <c r="AO231" i="47"/>
  <c r="AC204" i="47"/>
  <c r="AL169" i="47"/>
  <c r="AF121" i="47"/>
  <c r="AA90" i="47"/>
  <c r="AM66" i="47"/>
  <c r="AB53" i="47"/>
  <c r="AF33" i="47"/>
  <c r="AE18" i="47"/>
  <c r="AH114" i="47"/>
  <c r="AH103" i="47"/>
  <c r="AA57" i="47"/>
  <c r="AN17" i="47"/>
  <c r="AL270" i="47"/>
  <c r="AG254" i="47"/>
  <c r="AB242" i="47"/>
  <c r="AE224" i="47"/>
  <c r="AB164" i="47"/>
  <c r="AB101" i="47"/>
  <c r="Z73" i="47"/>
  <c r="AM31" i="47"/>
  <c r="AC25" i="47"/>
  <c r="AM69" i="47"/>
  <c r="AM19" i="47"/>
  <c r="AC5" i="47"/>
  <c r="AN303" i="47"/>
  <c r="AG276" i="47"/>
  <c r="AD361" i="47"/>
  <c r="AH361" i="47"/>
  <c r="AJ357" i="47"/>
  <c r="AG357" i="47"/>
  <c r="AO346" i="47"/>
  <c r="AF346" i="47"/>
  <c r="AL334" i="47"/>
  <c r="AL366" i="47"/>
  <c r="AC350" i="47"/>
  <c r="AO313" i="47"/>
  <c r="AF310" i="47"/>
  <c r="AG310" i="47"/>
  <c r="AN308" i="47"/>
  <c r="AH302" i="47"/>
  <c r="AO288" i="47"/>
  <c r="AG279" i="47"/>
  <c r="AE274" i="47"/>
  <c r="AC273" i="47"/>
  <c r="AB260" i="47"/>
  <c r="AC234" i="47"/>
  <c r="AK228" i="47"/>
  <c r="AJ213" i="47"/>
  <c r="AH245" i="47"/>
  <c r="AI311" i="47"/>
  <c r="Z294" i="47"/>
  <c r="Z252" i="47"/>
  <c r="AH254" i="47"/>
  <c r="AJ238" i="47"/>
  <c r="AB229" i="47"/>
  <c r="AM248" i="47"/>
  <c r="AJ240" i="47"/>
  <c r="AL201" i="47"/>
  <c r="AG226" i="47"/>
  <c r="AN207" i="47"/>
  <c r="AA233" i="47"/>
  <c r="AK173" i="47"/>
  <c r="AD176" i="47"/>
  <c r="AE174" i="47"/>
  <c r="AK170" i="47"/>
  <c r="AG143" i="47"/>
  <c r="AD153" i="47"/>
  <c r="AO125" i="47"/>
  <c r="AF106" i="47"/>
  <c r="AC100" i="47"/>
  <c r="AO93" i="47"/>
  <c r="AE81" i="47"/>
  <c r="AI70" i="47"/>
  <c r="AK65" i="47"/>
  <c r="AF55" i="47"/>
  <c r="AJ85" i="47"/>
  <c r="AK60" i="47"/>
  <c r="AB60" i="47"/>
  <c r="AE56" i="47"/>
  <c r="AB33" i="47"/>
  <c r="AF16" i="47"/>
  <c r="AH27" i="47"/>
  <c r="AM38" i="47"/>
  <c r="AK295" i="47"/>
  <c r="AE281" i="47"/>
  <c r="AA271" i="47"/>
  <c r="AB270" i="47"/>
  <c r="AG258" i="47"/>
  <c r="AN240" i="47"/>
  <c r="AE184" i="47"/>
  <c r="AJ252" i="47"/>
  <c r="AB258" i="47"/>
  <c r="AK257" i="47"/>
  <c r="AM233" i="47"/>
  <c r="AJ210" i="47"/>
  <c r="AL200" i="47"/>
  <c r="AI176" i="47"/>
  <c r="AI172" i="47"/>
  <c r="AN172" i="47"/>
  <c r="AL165" i="47"/>
  <c r="AJ161" i="47"/>
  <c r="AL100" i="47"/>
  <c r="AI110" i="47"/>
  <c r="AA63" i="47"/>
  <c r="AG87" i="47"/>
  <c r="AJ63" i="47"/>
  <c r="AI45" i="47"/>
  <c r="AL10" i="47"/>
  <c r="Y48" i="47"/>
  <c r="AD9" i="47"/>
  <c r="I18" i="55"/>
  <c r="D31" i="55"/>
  <c r="I11" i="55" s="1"/>
  <c r="AJ366" i="47"/>
  <c r="AA345" i="47"/>
  <c r="AI343" i="47"/>
  <c r="AM376" i="47"/>
  <c r="Y384" i="47"/>
  <c r="AJ376" i="47"/>
  <c r="AD391" i="47"/>
  <c r="Y391" i="47"/>
  <c r="AC390" i="47"/>
  <c r="AH390" i="47"/>
  <c r="AO370" i="47"/>
  <c r="AN359" i="47"/>
  <c r="AH330" i="47"/>
  <c r="AJ318" i="47"/>
  <c r="AA316" i="47"/>
  <c r="Z268" i="47"/>
  <c r="AB337" i="47"/>
  <c r="AN333" i="47"/>
  <c r="AD305" i="47"/>
  <c r="AG292" i="47"/>
  <c r="AO268" i="47"/>
  <c r="AN330" i="47"/>
  <c r="AG361" i="47"/>
  <c r="AB348" i="47"/>
  <c r="AG346" i="47"/>
  <c r="Z335" i="47"/>
  <c r="AB334" i="47"/>
  <c r="AL354" i="47"/>
  <c r="AF354" i="47"/>
  <c r="AG342" i="47"/>
  <c r="AK312" i="47"/>
  <c r="AF308" i="47"/>
  <c r="AO304" i="47"/>
  <c r="AK297" i="47"/>
  <c r="AK282" i="47"/>
  <c r="AN277" i="47"/>
  <c r="AI274" i="47"/>
  <c r="AF260" i="47"/>
  <c r="AM232" i="47"/>
  <c r="AE300" i="47"/>
  <c r="AM290" i="47"/>
  <c r="AJ278" i="47"/>
  <c r="Y332" i="47"/>
  <c r="AD296" i="47"/>
  <c r="AF241" i="47"/>
  <c r="AM261" i="47"/>
  <c r="AM253" i="47"/>
  <c r="AH250" i="47"/>
  <c r="AI206" i="47"/>
  <c r="AF201" i="47"/>
  <c r="AJ186" i="47"/>
  <c r="AG184" i="47"/>
  <c r="Z269" i="47"/>
  <c r="AL242" i="47"/>
  <c r="AC226" i="47"/>
  <c r="AD216" i="47"/>
  <c r="AI189" i="47"/>
  <c r="AB202" i="47"/>
  <c r="AJ224" i="47"/>
  <c r="AB223" i="47"/>
  <c r="AH190" i="47"/>
  <c r="AO166" i="47"/>
  <c r="AJ158" i="47"/>
  <c r="AJ146" i="47"/>
  <c r="AB140" i="47"/>
  <c r="AG113" i="47"/>
  <c r="AB166" i="47"/>
  <c r="AF124" i="47"/>
  <c r="AC93" i="47"/>
  <c r="Z86" i="47"/>
  <c r="AF82" i="47"/>
  <c r="AD77" i="47"/>
  <c r="AH69" i="47"/>
  <c r="AF49" i="47"/>
  <c r="AK84" i="47"/>
  <c r="AA77" i="47"/>
  <c r="AM54" i="47"/>
  <c r="Z103" i="47"/>
  <c r="AF53" i="47"/>
  <c r="AN111" i="47"/>
  <c r="AH87" i="47"/>
  <c r="AF84" i="47"/>
  <c r="AA34" i="47"/>
  <c r="AN32" i="47"/>
  <c r="I19" i="55"/>
  <c r="Z46" i="47"/>
  <c r="AF35" i="47"/>
  <c r="I20" i="55"/>
  <c r="AO272" i="47"/>
  <c r="AJ313" i="47"/>
  <c r="AJ314" i="47"/>
  <c r="AA295" i="47"/>
  <c r="AN244" i="47"/>
  <c r="AJ269" i="47"/>
  <c r="AD250" i="47"/>
  <c r="AH285" i="47"/>
  <c r="Z261" i="47"/>
  <c r="AN255" i="47"/>
  <c r="AB218" i="47"/>
  <c r="AJ216" i="47"/>
  <c r="AH209" i="47"/>
  <c r="AB207" i="47"/>
  <c r="AG205" i="47"/>
  <c r="Z222" i="47"/>
  <c r="AI192" i="47"/>
  <c r="AC173" i="47"/>
  <c r="AD225" i="47"/>
  <c r="AA154" i="47"/>
  <c r="Y182" i="47"/>
  <c r="AO181" i="47"/>
  <c r="AJ118" i="47"/>
  <c r="AL164" i="47"/>
  <c r="AH158" i="47"/>
  <c r="Z152" i="47"/>
  <c r="AN97" i="47"/>
  <c r="AF95" i="47"/>
  <c r="AH65" i="47"/>
  <c r="AM86" i="47"/>
  <c r="AI78" i="47"/>
  <c r="AH90" i="47"/>
  <c r="AJ9" i="47"/>
  <c r="AB66" i="47"/>
  <c r="AL62" i="47"/>
  <c r="AA25" i="47"/>
  <c r="AN8" i="47"/>
  <c r="AH13" i="47"/>
  <c r="AN384" i="47"/>
  <c r="AI390" i="47"/>
  <c r="AD370" i="47"/>
  <c r="AF359" i="47"/>
  <c r="AI359" i="47"/>
  <c r="AC340" i="47"/>
  <c r="AL340" i="47"/>
  <c r="AM337" i="47"/>
  <c r="AK322" i="47"/>
  <c r="AB346" i="47"/>
  <c r="AG333" i="47"/>
  <c r="AJ326" i="47"/>
  <c r="AJ303" i="47"/>
  <c r="AO284" i="47"/>
  <c r="AL330" i="47"/>
  <c r="AG335" i="47"/>
  <c r="AO348" i="47"/>
  <c r="AC357" i="47"/>
  <c r="AK338" i="47"/>
  <c r="AM277" i="47"/>
  <c r="AK262" i="47"/>
  <c r="AK245" i="47"/>
  <c r="AN213" i="47"/>
  <c r="Z306" i="47"/>
  <c r="Y266" i="47"/>
  <c r="AC262" i="47"/>
  <c r="AL314" i="47"/>
  <c r="AH293" i="47"/>
  <c r="AH282" i="47"/>
  <c r="AE278" i="47"/>
  <c r="AO254" i="47"/>
  <c r="AH248" i="47"/>
  <c r="AJ239" i="47"/>
  <c r="AG257" i="47"/>
  <c r="AE253" i="47"/>
  <c r="AI240" i="47"/>
  <c r="Z280" i="47"/>
  <c r="AE212" i="47"/>
  <c r="AJ246" i="47"/>
  <c r="AI177" i="47"/>
  <c r="AL137" i="47"/>
  <c r="AO132" i="47"/>
  <c r="AH122" i="47"/>
  <c r="AF127" i="47"/>
  <c r="AE122" i="47"/>
  <c r="AA97" i="47"/>
  <c r="Y102" i="47"/>
  <c r="AL81" i="47"/>
  <c r="AE79" i="47"/>
  <c r="AN76" i="47"/>
  <c r="AH74" i="47"/>
  <c r="AA54" i="47"/>
  <c r="AJ47" i="47"/>
  <c r="AE39" i="47"/>
  <c r="AM18" i="47"/>
  <c r="AI37" i="47"/>
  <c r="AL1985" i="47"/>
  <c r="AM1989" i="47"/>
  <c r="AH1989" i="47"/>
  <c r="AI1975" i="47"/>
  <c r="AK1971" i="47"/>
  <c r="AO1988" i="47"/>
  <c r="AM1986" i="47"/>
  <c r="AJ1980" i="47"/>
  <c r="AH1988" i="47"/>
  <c r="AH1971" i="47"/>
  <c r="AH1946" i="47"/>
  <c r="AL1987" i="47"/>
  <c r="AH1969" i="47"/>
  <c r="AI1981" i="47"/>
  <c r="AG1976" i="47"/>
  <c r="AJ1964" i="47"/>
  <c r="AJ1956" i="47"/>
  <c r="AJ1978" i="47"/>
  <c r="AN1963" i="47"/>
  <c r="AO1955" i="47"/>
  <c r="AH1987" i="47"/>
  <c r="AG1964" i="47"/>
  <c r="AN1955" i="47"/>
  <c r="AL1946" i="47"/>
  <c r="AM1966" i="47"/>
  <c r="AJ1957" i="47"/>
  <c r="AH1979" i="47"/>
  <c r="AG1962" i="47"/>
  <c r="AI1953" i="47"/>
  <c r="AK1983" i="47"/>
  <c r="AG1965" i="47"/>
  <c r="AI1958" i="47"/>
  <c r="AO1948" i="47"/>
  <c r="AK1976" i="47"/>
  <c r="AN1962" i="47"/>
  <c r="AI1955" i="47"/>
  <c r="AG1946" i="47"/>
  <c r="AL1970" i="47"/>
  <c r="AO1960" i="47"/>
  <c r="AG1953" i="47"/>
  <c r="AJ1941" i="47"/>
  <c r="AG1942" i="47"/>
  <c r="AK1950" i="47"/>
  <c r="AN1942" i="47"/>
  <c r="AN1927" i="47"/>
  <c r="AM1951" i="47"/>
  <c r="AG1947" i="47"/>
  <c r="AJ1938" i="47"/>
  <c r="AG1930" i="47"/>
  <c r="AG1938" i="47"/>
  <c r="AH1937" i="47"/>
  <c r="AG1934" i="47"/>
  <c r="AG1941" i="47"/>
  <c r="AL1938" i="47"/>
  <c r="AN1932" i="47"/>
  <c r="AM1931" i="47"/>
  <c r="AG1937" i="47"/>
  <c r="AL1936" i="47"/>
  <c r="AJ1928" i="47"/>
  <c r="AI1929" i="47"/>
  <c r="AG1931" i="47"/>
  <c r="AO1928" i="47"/>
  <c r="AN1904" i="47"/>
  <c r="AM1927" i="47"/>
  <c r="AM1920" i="47"/>
  <c r="AH1923" i="47"/>
  <c r="AO1923" i="47"/>
  <c r="AI1912" i="47"/>
  <c r="AJ1909" i="47"/>
  <c r="AH1927" i="47"/>
  <c r="AN1926" i="47"/>
  <c r="AN1923" i="47"/>
  <c r="AK1907" i="47"/>
  <c r="AN1919" i="47"/>
  <c r="AL1901" i="47"/>
  <c r="AJ1886" i="47"/>
  <c r="AJ1885" i="47"/>
  <c r="AL1868" i="47"/>
  <c r="AK1915" i="47"/>
  <c r="AH1906" i="47"/>
  <c r="AO1916" i="47"/>
  <c r="AL1916" i="47"/>
  <c r="AG1921" i="47"/>
  <c r="AM1913" i="47"/>
  <c r="AM1910" i="47"/>
  <c r="AI1898" i="47"/>
  <c r="AN1893" i="47"/>
  <c r="AM1890" i="47"/>
  <c r="AJ1879" i="47"/>
  <c r="AH1898" i="47"/>
  <c r="AJ1908" i="47"/>
  <c r="AL1869" i="47"/>
  <c r="AM1912" i="47"/>
  <c r="AN1897" i="47"/>
  <c r="AG1894" i="47"/>
  <c r="AO1911" i="47"/>
  <c r="AO1884" i="47"/>
  <c r="AN1889" i="47"/>
  <c r="AL1858" i="47"/>
  <c r="AH1858" i="47"/>
  <c r="AK1858" i="47"/>
  <c r="AN1858" i="47"/>
  <c r="AG1858" i="47"/>
  <c r="AO1858" i="47"/>
  <c r="AK1985" i="47"/>
  <c r="AH1973" i="47"/>
  <c r="AJ1969" i="47"/>
  <c r="AK1982" i="47"/>
  <c r="AH1978" i="47"/>
  <c r="AL1977" i="47"/>
  <c r="AG1988" i="47"/>
  <c r="AJ1987" i="47"/>
  <c r="AJ1982" i="47"/>
  <c r="AH1976" i="47"/>
  <c r="AL1975" i="47"/>
  <c r="AN1974" i="47"/>
  <c r="AN1973" i="47"/>
  <c r="AJ1975" i="47"/>
  <c r="AO1963" i="47"/>
  <c r="AG1955" i="47"/>
  <c r="AH1975" i="47"/>
  <c r="AK1962" i="47"/>
  <c r="AN1954" i="47"/>
  <c r="AK1984" i="47"/>
  <c r="AM1963" i="47"/>
  <c r="AM1954" i="47"/>
  <c r="AO1945" i="47"/>
  <c r="AJ1965" i="47"/>
  <c r="AI1957" i="47"/>
  <c r="AM1961" i="47"/>
  <c r="AL1952" i="47"/>
  <c r="AG1980" i="47"/>
  <c r="AM1964" i="47"/>
  <c r="AG1957" i="47"/>
  <c r="AH1942" i="47"/>
  <c r="AJ1972" i="47"/>
  <c r="AK1961" i="47"/>
  <c r="AJ1952" i="47"/>
  <c r="AI1945" i="47"/>
  <c r="AO1968" i="47"/>
  <c r="AL1959" i="47"/>
  <c r="AJ1951" i="47"/>
  <c r="AJ1940" i="47"/>
  <c r="AG1940" i="47"/>
  <c r="AI1950" i="47"/>
  <c r="AN1941" i="47"/>
  <c r="AO1949" i="47"/>
  <c r="AM1946" i="47"/>
  <c r="AG1933" i="47"/>
  <c r="AM1940" i="47"/>
  <c r="AN1937" i="47"/>
  <c r="AK1940" i="47"/>
  <c r="AO1930" i="47"/>
  <c r="AG1935" i="47"/>
  <c r="AJ1933" i="47"/>
  <c r="AN1935" i="47"/>
  <c r="AG1929" i="47"/>
  <c r="AH1929" i="47"/>
  <c r="AL1928" i="47"/>
  <c r="AI1924" i="47"/>
  <c r="AJ1926" i="47"/>
  <c r="AM1919" i="47"/>
  <c r="AK1914" i="47"/>
  <c r="AH1914" i="47"/>
  <c r="AL1898" i="47"/>
  <c r="AM1868" i="47"/>
  <c r="AO1868" i="47"/>
  <c r="AJ1868" i="47"/>
  <c r="AN1868" i="47"/>
  <c r="AG1868" i="47"/>
  <c r="AI1868" i="47"/>
  <c r="AJ1916" i="47"/>
  <c r="AI1915" i="47"/>
  <c r="AL1921" i="47"/>
  <c r="AO1921" i="47"/>
  <c r="AI1913" i="47"/>
  <c r="AK1908" i="47"/>
  <c r="AI1900" i="47"/>
  <c r="AK1894" i="47"/>
  <c r="AG1910" i="47"/>
  <c r="AO1899" i="47"/>
  <c r="AL1879" i="47"/>
  <c r="AG1879" i="47"/>
  <c r="AN1877" i="47"/>
  <c r="AL1877" i="47"/>
  <c r="AK1877" i="47"/>
  <c r="AK1869" i="47"/>
  <c r="AL1891" i="47"/>
  <c r="AH1884" i="47"/>
  <c r="AN1895" i="47"/>
  <c r="AL1887" i="47"/>
  <c r="AL1881" i="47"/>
  <c r="AH1881" i="47"/>
  <c r="AH1867" i="47"/>
  <c r="AI1852" i="47"/>
  <c r="AL1883" i="47"/>
  <c r="AH1896" i="47"/>
  <c r="AM1877" i="47"/>
  <c r="AH1869" i="47"/>
  <c r="AH1876" i="47"/>
  <c r="AG1876" i="47"/>
  <c r="AL1876" i="47"/>
  <c r="AN1985" i="47"/>
  <c r="AO1969" i="47"/>
  <c r="AJ1974" i="47"/>
  <c r="AN1986" i="47"/>
  <c r="AN1982" i="47"/>
  <c r="AN1981" i="47"/>
  <c r="AI1985" i="47"/>
  <c r="AH1980" i="47"/>
  <c r="AL1979" i="47"/>
  <c r="AJ1986" i="47"/>
  <c r="AI1970" i="47"/>
  <c r="AN1987" i="47"/>
  <c r="AH1965" i="47"/>
  <c r="AM1975" i="47"/>
  <c r="AO1973" i="47"/>
  <c r="AH1968" i="47"/>
  <c r="AN1972" i="47"/>
  <c r="AN1971" i="47"/>
  <c r="AO1970" i="47"/>
  <c r="AL1962" i="47"/>
  <c r="AO1953" i="47"/>
  <c r="AL1974" i="47"/>
  <c r="AI1962" i="47"/>
  <c r="AN1953" i="47"/>
  <c r="AK1980" i="47"/>
  <c r="AJ1962" i="47"/>
  <c r="AM1953" i="47"/>
  <c r="AH1941" i="47"/>
  <c r="AO1964" i="47"/>
  <c r="AO1956" i="47"/>
  <c r="AJ1960" i="47"/>
  <c r="AN1950" i="47"/>
  <c r="AI1977" i="47"/>
  <c r="AJ1963" i="47"/>
  <c r="AM1956" i="47"/>
  <c r="AM1985" i="47"/>
  <c r="AM1969" i="47"/>
  <c r="AI1961" i="47"/>
  <c r="AK1951" i="47"/>
  <c r="AI1943" i="47"/>
  <c r="AL1967" i="47"/>
  <c r="AN1957" i="47"/>
  <c r="AO1950" i="47"/>
  <c r="AK1939" i="47"/>
  <c r="AM1945" i="47"/>
  <c r="AG1949" i="47"/>
  <c r="AN1940" i="47"/>
  <c r="AK1931" i="47"/>
  <c r="AI1925" i="47"/>
  <c r="AL1948" i="47"/>
  <c r="AJ1945" i="47"/>
  <c r="AM1939" i="47"/>
  <c r="AL1939" i="47"/>
  <c r="AM1932" i="47"/>
  <c r="AI1940" i="47"/>
  <c r="AL1933" i="47"/>
  <c r="AJ1932" i="47"/>
  <c r="AH1933" i="47"/>
  <c r="AK1937" i="47"/>
  <c r="AG1939" i="47"/>
  <c r="AM1925" i="47"/>
  <c r="AO1922" i="47"/>
  <c r="AL1920" i="47"/>
  <c r="AN1903" i="47"/>
  <c r="AI1903" i="47"/>
  <c r="AH1903" i="47"/>
  <c r="AG1903" i="47"/>
  <c r="AM1929" i="47"/>
  <c r="AJ1923" i="47"/>
  <c r="AK1928" i="47"/>
  <c r="AL1915" i="47"/>
  <c r="AH1912" i="47"/>
  <c r="AO1902" i="47"/>
  <c r="AI1926" i="47"/>
  <c r="AK1917" i="47"/>
  <c r="AN1917" i="47"/>
  <c r="AH1919" i="47"/>
  <c r="AN1886" i="47"/>
  <c r="AJ1874" i="47"/>
  <c r="AI1874" i="47"/>
  <c r="AO1874" i="47"/>
  <c r="AG1874" i="47"/>
  <c r="AH1874" i="47"/>
  <c r="AK1872" i="47"/>
  <c r="AG1906" i="47"/>
  <c r="AI1921" i="47"/>
  <c r="AK1918" i="47"/>
  <c r="AJ1912" i="47"/>
  <c r="AM1897" i="47"/>
  <c r="AH1879" i="47"/>
  <c r="AI1892" i="47"/>
  <c r="AM1908" i="47"/>
  <c r="AM1892" i="47"/>
  <c r="AG1887" i="47"/>
  <c r="AO1883" i="47"/>
  <c r="AG1877" i="47"/>
  <c r="AL1910" i="47"/>
  <c r="AJ1897" i="47"/>
  <c r="AO1887" i="47"/>
  <c r="AG1880" i="47"/>
  <c r="AJ1877" i="47"/>
  <c r="AN1912" i="47"/>
  <c r="AO1909" i="47"/>
  <c r="AO1905" i="47"/>
  <c r="AL1905" i="47"/>
  <c r="AH1911" i="47"/>
  <c r="AN1911" i="47"/>
  <c r="AL1911" i="47"/>
  <c r="AO1891" i="47"/>
  <c r="AJ1906" i="47"/>
  <c r="AG1893" i="47"/>
  <c r="AG1885" i="47"/>
  <c r="AH1888" i="47"/>
  <c r="AN1888" i="47"/>
  <c r="AH1886" i="47"/>
  <c r="AO1882" i="47"/>
  <c r="AH1877" i="47"/>
  <c r="AL1989" i="47"/>
  <c r="AM1970" i="47"/>
  <c r="AO1981" i="47"/>
  <c r="AM1968" i="47"/>
  <c r="AI1972" i="47"/>
  <c r="AH1967" i="47"/>
  <c r="AJ1985" i="47"/>
  <c r="AK1981" i="47"/>
  <c r="AK1987" i="47"/>
  <c r="AJ1981" i="47"/>
  <c r="AH1957" i="47"/>
  <c r="AM1974" i="47"/>
  <c r="AH1960" i="47"/>
  <c r="AO1971" i="47"/>
  <c r="AH1963" i="47"/>
  <c r="AK1969" i="47"/>
  <c r="AN1960" i="47"/>
  <c r="AK1949" i="47"/>
  <c r="AG1961" i="47"/>
  <c r="AG1951" i="47"/>
  <c r="AI1978" i="47"/>
  <c r="AO1961" i="47"/>
  <c r="AN1952" i="47"/>
  <c r="AI1979" i="47"/>
  <c r="AL1963" i="47"/>
  <c r="AM1955" i="47"/>
  <c r="AJ1968" i="47"/>
  <c r="AO1959" i="47"/>
  <c r="AG1948" i="47"/>
  <c r="AL1976" i="47"/>
  <c r="AI1963" i="47"/>
  <c r="AK1955" i="47"/>
  <c r="AO1985" i="47"/>
  <c r="AG1968" i="47"/>
  <c r="AG1960" i="47"/>
  <c r="AI1951" i="47"/>
  <c r="AO1984" i="47"/>
  <c r="AN1965" i="47"/>
  <c r="AK1956" i="47"/>
  <c r="AL1949" i="47"/>
  <c r="AJ1943" i="47"/>
  <c r="AJ1944" i="47"/>
  <c r="AM1948" i="47"/>
  <c r="AO1939" i="47"/>
  <c r="AO1935" i="47"/>
  <c r="AN1929" i="47"/>
  <c r="AG1944" i="47"/>
  <c r="AK1945" i="47"/>
  <c r="AK1932" i="47"/>
  <c r="AN1930" i="47"/>
  <c r="AI1932" i="47"/>
  <c r="AI1936" i="47"/>
  <c r="AN1934" i="47"/>
  <c r="AJ1936" i="47"/>
  <c r="AI1939" i="47"/>
  <c r="AI1933" i="47"/>
  <c r="AI1931" i="47"/>
  <c r="AL1929" i="47"/>
  <c r="AG1936" i="47"/>
  <c r="AO1936" i="47"/>
  <c r="AG1918" i="47"/>
  <c r="AL1930" i="47"/>
  <c r="AH1920" i="47"/>
  <c r="AH1904" i="47"/>
  <c r="AM1903" i="47"/>
  <c r="AL1926" i="47"/>
  <c r="AG1924" i="47"/>
  <c r="AM1909" i="47"/>
  <c r="AO1915" i="47"/>
  <c r="AM1924" i="47"/>
  <c r="AJ1917" i="47"/>
  <c r="AG1912" i="47"/>
  <c r="AM1907" i="47"/>
  <c r="AO1914" i="47"/>
  <c r="AG1919" i="47"/>
  <c r="AM1914" i="47"/>
  <c r="AO1901" i="47"/>
  <c r="AG1898" i="47"/>
  <c r="AL1870" i="47"/>
  <c r="AL1906" i="47"/>
  <c r="AN1916" i="47"/>
  <c r="AN1907" i="47"/>
  <c r="AJ1921" i="47"/>
  <c r="AK1921" i="47"/>
  <c r="AM1916" i="47"/>
  <c r="AJ1913" i="47"/>
  <c r="AL1913" i="47"/>
  <c r="AK1909" i="47"/>
  <c r="AM1904" i="47"/>
  <c r="AH1893" i="47"/>
  <c r="AJ1890" i="47"/>
  <c r="AL1890" i="47"/>
  <c r="AK1882" i="47"/>
  <c r="AG1905" i="47"/>
  <c r="AJ1915" i="47"/>
  <c r="AH1908" i="47"/>
  <c r="AN1899" i="47"/>
  <c r="AI1895" i="47"/>
  <c r="AH1892" i="47"/>
  <c r="AK1910" i="47"/>
  <c r="AI1910" i="47"/>
  <c r="AN1906" i="47"/>
  <c r="AN1880" i="47"/>
  <c r="AL1880" i="47"/>
  <c r="AH1880" i="47"/>
  <c r="AO1880" i="47"/>
  <c r="AN1869" i="47"/>
  <c r="AO1912" i="47"/>
  <c r="AG1891" i="47"/>
  <c r="AN1909" i="47"/>
  <c r="AI1891" i="47"/>
  <c r="AI1884" i="47"/>
  <c r="AI1879" i="47"/>
  <c r="AG1867" i="47"/>
  <c r="AJ1878" i="47"/>
  <c r="AL1828" i="47"/>
  <c r="AL1986" i="47"/>
  <c r="AK1989" i="47"/>
  <c r="AM1988" i="47"/>
  <c r="AG1985" i="47"/>
  <c r="AN1984" i="47"/>
  <c r="AN1983" i="47"/>
  <c r="AH1977" i="47"/>
  <c r="AJ1973" i="47"/>
  <c r="AH1961" i="47"/>
  <c r="AM1982" i="47"/>
  <c r="AH1964" i="47"/>
  <c r="AH1959" i="47"/>
  <c r="AN1978" i="47"/>
  <c r="AN1977" i="47"/>
  <c r="AG1973" i="47"/>
  <c r="AI1969" i="47"/>
  <c r="AN1976" i="47"/>
  <c r="AN1975" i="47"/>
  <c r="AG1971" i="47"/>
  <c r="AH1949" i="47"/>
  <c r="AG1986" i="47"/>
  <c r="AM1972" i="47"/>
  <c r="AH1955" i="47"/>
  <c r="AK1967" i="47"/>
  <c r="AK1959" i="47"/>
  <c r="AM1947" i="47"/>
  <c r="AM1960" i="47"/>
  <c r="AH1950" i="47"/>
  <c r="AL1960" i="47"/>
  <c r="AO1951" i="47"/>
  <c r="AK1977" i="47"/>
  <c r="AN1961" i="47"/>
  <c r="AL1954" i="47"/>
  <c r="AO1967" i="47"/>
  <c r="AL1958" i="47"/>
  <c r="AH1947" i="47"/>
  <c r="AO1962" i="47"/>
  <c r="AJ1954" i="47"/>
  <c r="AM1967" i="47"/>
  <c r="AM1959" i="47"/>
  <c r="AL1950" i="47"/>
  <c r="AK1964" i="47"/>
  <c r="AG1954" i="47"/>
  <c r="AN1947" i="47"/>
  <c r="AO1943" i="47"/>
  <c r="AM1944" i="47"/>
  <c r="AJ1947" i="47"/>
  <c r="AH1938" i="47"/>
  <c r="AI1935" i="47"/>
  <c r="AK1927" i="47"/>
  <c r="AN1943" i="47"/>
  <c r="AM1943" i="47"/>
  <c r="AK1943" i="47"/>
  <c r="AN1928" i="47"/>
  <c r="AO1933" i="47"/>
  <c r="AK1938" i="47"/>
  <c r="AH1934" i="47"/>
  <c r="AO1932" i="47"/>
  <c r="AJ1939" i="47"/>
  <c r="AK1935" i="47"/>
  <c r="AJ1935" i="47"/>
  <c r="AO1918" i="47"/>
  <c r="AI1920" i="47"/>
  <c r="AK1924" i="47"/>
  <c r="AN1924" i="47"/>
  <c r="AL1925" i="47"/>
  <c r="AG1915" i="47"/>
  <c r="AH1902" i="47"/>
  <c r="AO1926" i="47"/>
  <c r="AL1917" i="47"/>
  <c r="AG1907" i="47"/>
  <c r="AI1919" i="47"/>
  <c r="AK1919" i="47"/>
  <c r="AO1919" i="47"/>
  <c r="AL1914" i="47"/>
  <c r="AH1870" i="47"/>
  <c r="AM1870" i="47"/>
  <c r="AN1870" i="47"/>
  <c r="AJ1870" i="47"/>
  <c r="AG1870" i="47"/>
  <c r="AI1870" i="47"/>
  <c r="AK1868" i="47"/>
  <c r="AK1903" i="47"/>
  <c r="AG1925" i="47"/>
  <c r="AH1915" i="47"/>
  <c r="AH1907" i="47"/>
  <c r="AM1902" i="47"/>
  <c r="AH1894" i="47"/>
  <c r="AN1894" i="47"/>
  <c r="AO1890" i="47"/>
  <c r="AN1890" i="47"/>
  <c r="AK1904" i="47"/>
  <c r="AO1908" i="47"/>
  <c r="AO1886" i="47"/>
  <c r="AM1900" i="47"/>
  <c r="AJ1894" i="47"/>
  <c r="AL1889" i="47"/>
  <c r="AK1887" i="47"/>
  <c r="AK1880" i="47"/>
  <c r="AI1877" i="47"/>
  <c r="AG1904" i="47"/>
  <c r="AJ1905" i="47"/>
  <c r="AN1905" i="47"/>
  <c r="AI1899" i="47"/>
  <c r="AH1897" i="47"/>
  <c r="AI1894" i="47"/>
  <c r="AJ1903" i="47"/>
  <c r="AK1891" i="47"/>
  <c r="AO1895" i="47"/>
  <c r="AL1884" i="47"/>
  <c r="AG1888" i="47"/>
  <c r="AJ1888" i="47"/>
  <c r="AN1881" i="47"/>
  <c r="AG1881" i="47"/>
  <c r="AI1896" i="47"/>
  <c r="AM1896" i="47"/>
  <c r="AN1874" i="47"/>
  <c r="AM1878" i="47"/>
  <c r="AL1988" i="47"/>
  <c r="AJ1989" i="47"/>
  <c r="AN1988" i="47"/>
  <c r="AK1973" i="47"/>
  <c r="AO1983" i="47"/>
  <c r="AO1982" i="47"/>
  <c r="AH1953" i="47"/>
  <c r="AH1956" i="47"/>
  <c r="AN1980" i="47"/>
  <c r="AN1979" i="47"/>
  <c r="AG1975" i="47"/>
  <c r="AI1971" i="47"/>
  <c r="AH1951" i="47"/>
  <c r="AJ1984" i="47"/>
  <c r="AM1979" i="47"/>
  <c r="AO1977" i="47"/>
  <c r="AO1976" i="47"/>
  <c r="AO1987" i="47"/>
  <c r="AG1987" i="47"/>
  <c r="AM1977" i="47"/>
  <c r="AO1975" i="47"/>
  <c r="AO1974" i="47"/>
  <c r="AG1982" i="47"/>
  <c r="AH1985" i="47"/>
  <c r="AI1967" i="47"/>
  <c r="AI1959" i="47"/>
  <c r="AJ1967" i="47"/>
  <c r="AJ1959" i="47"/>
  <c r="AJ1949" i="47"/>
  <c r="AL1968" i="47"/>
  <c r="AN1958" i="47"/>
  <c r="AG1950" i="47"/>
  <c r="AK1960" i="47"/>
  <c r="AH1948" i="47"/>
  <c r="AL1966" i="47"/>
  <c r="AN1956" i="47"/>
  <c r="AJ1946" i="47"/>
  <c r="AN1967" i="47"/>
  <c r="AL1961" i="47"/>
  <c r="AJ1953" i="47"/>
  <c r="AJ1966" i="47"/>
  <c r="AJ1958" i="47"/>
  <c r="AG1963" i="47"/>
  <c r="AH1952" i="47"/>
  <c r="AK1946" i="47"/>
  <c r="AH1940" i="47"/>
  <c r="AG1943" i="47"/>
  <c r="AI1947" i="47"/>
  <c r="AM1937" i="47"/>
  <c r="AK1933" i="47"/>
  <c r="AN1925" i="47"/>
  <c r="AL1953" i="47"/>
  <c r="AL1942" i="47"/>
  <c r="AM1930" i="47"/>
  <c r="AI1937" i="47"/>
  <c r="AM1942" i="47"/>
  <c r="AM1934" i="47"/>
  <c r="AG1932" i="47"/>
  <c r="AL1932" i="47"/>
  <c r="AL1931" i="47"/>
  <c r="AO1938" i="47"/>
  <c r="AL1934" i="47"/>
  <c r="AK1934" i="47"/>
  <c r="AJ1927" i="47"/>
  <c r="AK1922" i="47"/>
  <c r="AL1924" i="47"/>
  <c r="AI1923" i="47"/>
  <c r="AM1923" i="47"/>
  <c r="AJ1925" i="47"/>
  <c r="AL1912" i="47"/>
  <c r="AG1926" i="47"/>
  <c r="AL1923" i="47"/>
  <c r="AM1917" i="47"/>
  <c r="AI1917" i="47"/>
  <c r="AN1914" i="47"/>
  <c r="AH1901" i="47"/>
  <c r="AO1898" i="47"/>
  <c r="AJ1898" i="47"/>
  <c r="AK1886" i="47"/>
  <c r="AO1885" i="47"/>
  <c r="AK1874" i="47"/>
  <c r="AI1902" i="47"/>
  <c r="AG1916" i="47"/>
  <c r="AH1916" i="47"/>
  <c r="AN1921" i="47"/>
  <c r="AO1913" i="47"/>
  <c r="AH1913" i="47"/>
  <c r="AJ1918" i="47"/>
  <c r="AO1904" i="47"/>
  <c r="AK1900" i="47"/>
  <c r="AK1890" i="47"/>
  <c r="AO1879" i="47"/>
  <c r="AI1904" i="47"/>
  <c r="AK1897" i="47"/>
  <c r="AH1895" i="47"/>
  <c r="AG1892" i="47"/>
  <c r="AL1892" i="47"/>
  <c r="AG1883" i="47"/>
  <c r="AJ1883" i="47"/>
  <c r="AO1869" i="47"/>
  <c r="AN1910" i="47"/>
  <c r="AJ1910" i="47"/>
  <c r="AH1900" i="47"/>
  <c r="AK1899" i="47"/>
  <c r="AN1887" i="47"/>
  <c r="AG1899" i="47"/>
  <c r="AH1890" i="47"/>
  <c r="AM1884" i="47"/>
  <c r="AJ1884" i="47"/>
  <c r="AG1902" i="47"/>
  <c r="AI1888" i="47"/>
  <c r="AO1888" i="47"/>
  <c r="AM1888" i="47"/>
  <c r="AI1871" i="47"/>
  <c r="AJ1867" i="47"/>
  <c r="AH1868" i="47"/>
  <c r="AG1855" i="47"/>
  <c r="AH1865" i="47"/>
  <c r="AL1969" i="47"/>
  <c r="AM1984" i="47"/>
  <c r="AH1945" i="47"/>
  <c r="AI1988" i="47"/>
  <c r="AO1979" i="47"/>
  <c r="AO1978" i="47"/>
  <c r="AH1943" i="47"/>
  <c r="AM1978" i="47"/>
  <c r="AG1972" i="47"/>
  <c r="AH1962" i="47"/>
  <c r="AM1976" i="47"/>
  <c r="AG1970" i="47"/>
  <c r="AI1982" i="47"/>
  <c r="AH1974" i="47"/>
  <c r="AL1973" i="47"/>
  <c r="AG1966" i="47"/>
  <c r="AG1958" i="47"/>
  <c r="AL1980" i="47"/>
  <c r="AO1966" i="47"/>
  <c r="AO1958" i="47"/>
  <c r="AL1947" i="47"/>
  <c r="AN1966" i="47"/>
  <c r="AK1957" i="47"/>
  <c r="AJ1948" i="47"/>
  <c r="AG1959" i="47"/>
  <c r="AI1946" i="47"/>
  <c r="AN1964" i="47"/>
  <c r="AL1955" i="47"/>
  <c r="AI1944" i="47"/>
  <c r="AK1966" i="47"/>
  <c r="AK1952" i="47"/>
  <c r="AO1965" i="47"/>
  <c r="AO1957" i="47"/>
  <c r="AN1944" i="47"/>
  <c r="AG1945" i="47"/>
  <c r="AN1945" i="47"/>
  <c r="AO1946" i="47"/>
  <c r="AO1952" i="47"/>
  <c r="AM1941" i="47"/>
  <c r="AK1941" i="47"/>
  <c r="AM1928" i="47"/>
  <c r="AO1940" i="47"/>
  <c r="AK1942" i="47"/>
  <c r="AO1941" i="47"/>
  <c r="AH1931" i="47"/>
  <c r="AJ1930" i="47"/>
  <c r="AO1931" i="47"/>
  <c r="AL1937" i="47"/>
  <c r="AJ1934" i="47"/>
  <c r="AM1918" i="47"/>
  <c r="AI1930" i="47"/>
  <c r="AM1922" i="47"/>
  <c r="AI1928" i="47"/>
  <c r="AG1920" i="47"/>
  <c r="AL1904" i="47"/>
  <c r="AO1925" i="47"/>
  <c r="AL1909" i="47"/>
  <c r="AO1924" i="47"/>
  <c r="AG1917" i="47"/>
  <c r="AL1907" i="47"/>
  <c r="AJ1919" i="47"/>
  <c r="AL1919" i="47"/>
  <c r="AI1906" i="47"/>
  <c r="AM1898" i="47"/>
  <c r="AL1872" i="47"/>
  <c r="AH1922" i="47"/>
  <c r="AM1906" i="47"/>
  <c r="AL1922" i="47"/>
  <c r="AM1921" i="47"/>
  <c r="AN1902" i="47"/>
  <c r="AL1893" i="47"/>
  <c r="AJ1882" i="47"/>
  <c r="AG1908" i="47"/>
  <c r="AL1908" i="47"/>
  <c r="AO1892" i="47"/>
  <c r="AG1900" i="47"/>
  <c r="AO1893" i="47"/>
  <c r="AO1889" i="47"/>
  <c r="AM1882" i="47"/>
  <c r="AG1869" i="47"/>
  <c r="AI1897" i="47"/>
  <c r="AK1911" i="47"/>
  <c r="AL1899" i="47"/>
  <c r="AH1891" i="47"/>
  <c r="AJ1900" i="47"/>
  <c r="AM1880" i="47"/>
  <c r="AI1881" i="47"/>
  <c r="AL1871" i="47"/>
  <c r="AK1867" i="47"/>
  <c r="AN1851" i="47"/>
  <c r="AK1896" i="47"/>
  <c r="AN1866" i="47"/>
  <c r="AJ1855" i="47"/>
  <c r="AG1884" i="47"/>
  <c r="AO1876" i="47"/>
  <c r="AL1866" i="47"/>
  <c r="AK1986" i="47"/>
  <c r="AN1989" i="47"/>
  <c r="AG1989" i="47"/>
  <c r="AH1970" i="47"/>
  <c r="AI1989" i="47"/>
  <c r="AL1972" i="47"/>
  <c r="AH1982" i="47"/>
  <c r="AL1981" i="47"/>
  <c r="AM1980" i="47"/>
  <c r="AG1974" i="47"/>
  <c r="AJ1970" i="47"/>
  <c r="AJ1983" i="47"/>
  <c r="AH1954" i="47"/>
  <c r="AI1987" i="47"/>
  <c r="AH1981" i="47"/>
  <c r="AH1972" i="47"/>
  <c r="AL1971" i="47"/>
  <c r="AO1980" i="47"/>
  <c r="AM1965" i="47"/>
  <c r="AM1957" i="47"/>
  <c r="AL1965" i="47"/>
  <c r="AL1944" i="47"/>
  <c r="AK1965" i="47"/>
  <c r="AG1956" i="47"/>
  <c r="AK1947" i="47"/>
  <c r="AM1958" i="47"/>
  <c r="AI1980" i="47"/>
  <c r="AH1944" i="47"/>
  <c r="AM1950" i="47"/>
  <c r="AL1964" i="47"/>
  <c r="AL1956" i="47"/>
  <c r="AJ1942" i="47"/>
  <c r="AK1944" i="47"/>
  <c r="AN1951" i="47"/>
  <c r="AL1935" i="47"/>
  <c r="AK1929" i="47"/>
  <c r="AH1939" i="47"/>
  <c r="AI1941" i="47"/>
  <c r="AI1942" i="47"/>
  <c r="AO1937" i="47"/>
  <c r="AI1922" i="47"/>
  <c r="AO1920" i="47"/>
  <c r="AO1903" i="47"/>
  <c r="AJ1924" i="47"/>
  <c r="AG1923" i="47"/>
  <c r="AM1915" i="47"/>
  <c r="AL1902" i="47"/>
  <c r="AK1926" i="47"/>
  <c r="AN1920" i="47"/>
  <c r="AO1917" i="47"/>
  <c r="AJ1907" i="47"/>
  <c r="AK1906" i="47"/>
  <c r="AJ1922" i="47"/>
  <c r="AJ1914" i="47"/>
  <c r="AG1914" i="47"/>
  <c r="AM1901" i="47"/>
  <c r="AG1901" i="47"/>
  <c r="AM1885" i="47"/>
  <c r="AH1885" i="47"/>
  <c r="AN1872" i="47"/>
  <c r="AH1872" i="47"/>
  <c r="AM1872" i="47"/>
  <c r="AO1872" i="47"/>
  <c r="AK1870" i="47"/>
  <c r="AI1916" i="47"/>
  <c r="AH1921" i="47"/>
  <c r="AG1913" i="47"/>
  <c r="AI1901" i="47"/>
  <c r="AK1893" i="47"/>
  <c r="AK1902" i="47"/>
  <c r="AN1908" i="47"/>
  <c r="AG1895" i="47"/>
  <c r="AJ1892" i="47"/>
  <c r="AO1910" i="47"/>
  <c r="AH1910" i="47"/>
  <c r="AN1900" i="47"/>
  <c r="AL1900" i="47"/>
  <c r="AM1889" i="47"/>
  <c r="AM1887" i="47"/>
  <c r="AL1882" i="47"/>
  <c r="AG1882" i="47"/>
  <c r="AN1882" i="47"/>
  <c r="AH1882" i="47"/>
  <c r="AJ1880" i="47"/>
  <c r="AO1877" i="47"/>
  <c r="AM1905" i="47"/>
  <c r="AL1897" i="47"/>
  <c r="AM1894" i="47"/>
  <c r="AM1911" i="47"/>
  <c r="AJ1899" i="47"/>
  <c r="AK1898" i="47"/>
  <c r="AJ1901" i="47"/>
  <c r="AN1901" i="47"/>
  <c r="AI1851" i="47"/>
  <c r="AG1896" i="47"/>
  <c r="AI1858" i="47"/>
  <c r="AK1855" i="47"/>
  <c r="AN1875" i="47"/>
  <c r="AM1858" i="47"/>
  <c r="AN1828" i="47"/>
  <c r="AK1827" i="47"/>
  <c r="AI1875" i="47"/>
  <c r="AN1862" i="47"/>
  <c r="AM1873" i="47"/>
  <c r="AJ1873" i="47"/>
  <c r="AG1866" i="47"/>
  <c r="AM1866" i="47"/>
  <c r="AH1864" i="47"/>
  <c r="AO1864" i="47"/>
  <c r="AM1856" i="47"/>
  <c r="AH1854" i="47"/>
  <c r="AM1854" i="47"/>
  <c r="AN1857" i="47"/>
  <c r="AJ1857" i="47"/>
  <c r="AG1848" i="47"/>
  <c r="AO1845" i="47"/>
  <c r="AI1832" i="47"/>
  <c r="AG1822" i="47"/>
  <c r="AI1819" i="47"/>
  <c r="AJ1865" i="47"/>
  <c r="AI1869" i="47"/>
  <c r="AO1853" i="47"/>
  <c r="AO1841" i="47"/>
  <c r="AM1841" i="47"/>
  <c r="AG1847" i="47"/>
  <c r="AK1845" i="47"/>
  <c r="AI1838" i="47"/>
  <c r="AN1815" i="47"/>
  <c r="AN1811" i="47"/>
  <c r="AM1778" i="47"/>
  <c r="AG1764" i="47"/>
  <c r="AH1760" i="47"/>
  <c r="AI1760" i="47"/>
  <c r="AL1760" i="47"/>
  <c r="AO1758" i="47"/>
  <c r="AK1750" i="47"/>
  <c r="AG1748" i="47"/>
  <c r="AI1744" i="47"/>
  <c r="AM1744" i="47"/>
  <c r="AJ1744" i="47"/>
  <c r="AL1744" i="47"/>
  <c r="AO1742" i="47"/>
  <c r="AK1734" i="47"/>
  <c r="AG1732" i="47"/>
  <c r="AM1728" i="47"/>
  <c r="AL1728" i="47"/>
  <c r="AI1728" i="47"/>
  <c r="AH1728" i="47"/>
  <c r="AJ1728" i="47"/>
  <c r="AO1726" i="47"/>
  <c r="AK1718" i="47"/>
  <c r="AG1716" i="47"/>
  <c r="AM1712" i="47"/>
  <c r="AI1712" i="47"/>
  <c r="AJ1712" i="47"/>
  <c r="AL1712" i="47"/>
  <c r="AH1712" i="47"/>
  <c r="AO1710" i="47"/>
  <c r="AK1702" i="47"/>
  <c r="AG1700" i="47"/>
  <c r="AJ1696" i="47"/>
  <c r="AI1696" i="47"/>
  <c r="AL1696" i="47"/>
  <c r="AH1696" i="47"/>
  <c r="AM1696" i="47"/>
  <c r="AO1694" i="47"/>
  <c r="AK1686" i="47"/>
  <c r="AG1684" i="47"/>
  <c r="AL1680" i="47"/>
  <c r="AH1680" i="47"/>
  <c r="AO1678" i="47"/>
  <c r="AK1670" i="47"/>
  <c r="AG1668" i="47"/>
  <c r="AM1664" i="47"/>
  <c r="AH1664" i="47"/>
  <c r="AJ1664" i="47"/>
  <c r="AI1664" i="47"/>
  <c r="AL1664" i="47"/>
  <c r="AO1662" i="47"/>
  <c r="AO1852" i="47"/>
  <c r="AG1850" i="47"/>
  <c r="AG1842" i="47"/>
  <c r="AM1842" i="47"/>
  <c r="AJ1836" i="47"/>
  <c r="AK1831" i="47"/>
  <c r="AK1861" i="47"/>
  <c r="AI1841" i="47"/>
  <c r="AN1834" i="47"/>
  <c r="AN1830" i="47"/>
  <c r="AJ1809" i="47"/>
  <c r="AO1801" i="47"/>
  <c r="AO1794" i="47"/>
  <c r="AJ1794" i="47"/>
  <c r="AI1783" i="47"/>
  <c r="AM1820" i="47"/>
  <c r="AO1810" i="47"/>
  <c r="AN1791" i="47"/>
  <c r="AO1775" i="47"/>
  <c r="AO1836" i="47"/>
  <c r="AI1803" i="47"/>
  <c r="AL1799" i="47"/>
  <c r="AJ1824" i="47"/>
  <c r="AG1818" i="47"/>
  <c r="AG1813" i="47"/>
  <c r="AM1813" i="47"/>
  <c r="AM1790" i="47"/>
  <c r="AO1814" i="47"/>
  <c r="AG1805" i="47"/>
  <c r="AM1801" i="47"/>
  <c r="AI1787" i="47"/>
  <c r="AI1776" i="47"/>
  <c r="AI1773" i="47"/>
  <c r="AG1759" i="47"/>
  <c r="AG1751" i="47"/>
  <c r="AJ1835" i="47"/>
  <c r="AM1809" i="47"/>
  <c r="AI1799" i="47"/>
  <c r="AI1829" i="47"/>
  <c r="AL1809" i="47"/>
  <c r="AK1794" i="47"/>
  <c r="AL1766" i="47"/>
  <c r="AI1794" i="47"/>
  <c r="AN1774" i="47"/>
  <c r="AL1768" i="47"/>
  <c r="AH1768" i="47"/>
  <c r="AO1755" i="47"/>
  <c r="AG1747" i="47"/>
  <c r="AG1739" i="47"/>
  <c r="AH1727" i="47"/>
  <c r="AL1792" i="47"/>
  <c r="AO1781" i="47"/>
  <c r="AM1765" i="47"/>
  <c r="AI1765" i="47"/>
  <c r="AO1737" i="47"/>
  <c r="AM1729" i="47"/>
  <c r="AI1717" i="47"/>
  <c r="AM1705" i="47"/>
  <c r="AI1701" i="47"/>
  <c r="AM1681" i="47"/>
  <c r="AM1673" i="47"/>
  <c r="AM1665" i="47"/>
  <c r="AH1832" i="47"/>
  <c r="AL1767" i="47"/>
  <c r="AI1763" i="47"/>
  <c r="AG1763" i="47"/>
  <c r="AM1747" i="47"/>
  <c r="AL1741" i="47"/>
  <c r="AM1741" i="47"/>
  <c r="AI1741" i="47"/>
  <c r="AH1741" i="47"/>
  <c r="AI1739" i="47"/>
  <c r="AN1739" i="47"/>
  <c r="AK1739" i="47"/>
  <c r="AJ1731" i="47"/>
  <c r="AJ1723" i="47"/>
  <c r="AJ1715" i="47"/>
  <c r="AL1683" i="47"/>
  <c r="AI1683" i="47"/>
  <c r="AN1683" i="47"/>
  <c r="AM1791" i="47"/>
  <c r="AN1742" i="47"/>
  <c r="AG1735" i="47"/>
  <c r="AG1727" i="47"/>
  <c r="AG1719" i="47"/>
  <c r="AM1761" i="47"/>
  <c r="AN1756" i="47"/>
  <c r="AN1733" i="47"/>
  <c r="AM1788" i="47"/>
  <c r="AL1784" i="47"/>
  <c r="AH1769" i="47"/>
  <c r="AI1747" i="47"/>
  <c r="AM1733" i="47"/>
  <c r="AJ1727" i="47"/>
  <c r="AK1852" i="47"/>
  <c r="AJ1896" i="47"/>
  <c r="AL1896" i="47"/>
  <c r="AI1878" i="47"/>
  <c r="AK1878" i="47"/>
  <c r="AM1855" i="47"/>
  <c r="AN1876" i="47"/>
  <c r="AG1865" i="47"/>
  <c r="AM1865" i="47"/>
  <c r="AJ1862" i="47"/>
  <c r="AI1867" i="47"/>
  <c r="AI1863" i="47"/>
  <c r="AN1860" i="47"/>
  <c r="AH1860" i="47"/>
  <c r="AH1856" i="47"/>
  <c r="AI1854" i="47"/>
  <c r="AN1861" i="47"/>
  <c r="AN1854" i="47"/>
  <c r="AH1852" i="47"/>
  <c r="AM1848" i="47"/>
  <c r="AN1829" i="47"/>
  <c r="AK1822" i="47"/>
  <c r="AM1797" i="47"/>
  <c r="AO1867" i="47"/>
  <c r="AN1859" i="47"/>
  <c r="AH1853" i="47"/>
  <c r="AH1849" i="47"/>
  <c r="AM1849" i="47"/>
  <c r="AH1838" i="47"/>
  <c r="AG1846" i="47"/>
  <c r="AO1828" i="47"/>
  <c r="AJ1818" i="47"/>
  <c r="AG1815" i="47"/>
  <c r="AI1811" i="47"/>
  <c r="AL1785" i="47"/>
  <c r="AM1782" i="47"/>
  <c r="AH1764" i="47"/>
  <c r="AK1756" i="47"/>
  <c r="AG1754" i="47"/>
  <c r="AJ1750" i="47"/>
  <c r="AH1750" i="47"/>
  <c r="AL1750" i="47"/>
  <c r="AM1750" i="47"/>
  <c r="AI1750" i="47"/>
  <c r="AO1748" i="47"/>
  <c r="AK1740" i="47"/>
  <c r="AG1738" i="47"/>
  <c r="AM1734" i="47"/>
  <c r="AJ1734" i="47"/>
  <c r="AH1734" i="47"/>
  <c r="AI1734" i="47"/>
  <c r="AL1734" i="47"/>
  <c r="AO1732" i="47"/>
  <c r="AK1724" i="47"/>
  <c r="AG1722" i="47"/>
  <c r="AI1718" i="47"/>
  <c r="AL1718" i="47"/>
  <c r="AH1718" i="47"/>
  <c r="AJ1718" i="47"/>
  <c r="AM1718" i="47"/>
  <c r="AO1716" i="47"/>
  <c r="AK1708" i="47"/>
  <c r="AG1706" i="47"/>
  <c r="AN1702" i="47"/>
  <c r="AM1702" i="47"/>
  <c r="AL1702" i="47"/>
  <c r="AI1702" i="47"/>
  <c r="AH1702" i="47"/>
  <c r="AJ1702" i="47"/>
  <c r="AO1700" i="47"/>
  <c r="AK1692" i="47"/>
  <c r="AG1690" i="47"/>
  <c r="AM1686" i="47"/>
  <c r="AH1686" i="47"/>
  <c r="AI1686" i="47"/>
  <c r="AL1686" i="47"/>
  <c r="AJ1686" i="47"/>
  <c r="AN1686" i="47"/>
  <c r="AO1684" i="47"/>
  <c r="AK1676" i="47"/>
  <c r="AG1674" i="47"/>
  <c r="AN1670" i="47"/>
  <c r="AH1670" i="47"/>
  <c r="AM1670" i="47"/>
  <c r="AJ1670" i="47"/>
  <c r="AI1670" i="47"/>
  <c r="AL1670" i="47"/>
  <c r="AO1668" i="47"/>
  <c r="AK1660" i="47"/>
  <c r="AG1851" i="47"/>
  <c r="AH1844" i="47"/>
  <c r="AN1838" i="47"/>
  <c r="AJ1834" i="47"/>
  <c r="AH1831" i="47"/>
  <c r="AN1825" i="47"/>
  <c r="AI1817" i="47"/>
  <c r="AM1817" i="47"/>
  <c r="AK1841" i="47"/>
  <c r="AH1855" i="47"/>
  <c r="AM1836" i="47"/>
  <c r="AN1833" i="47"/>
  <c r="AJ1832" i="47"/>
  <c r="AL1818" i="47"/>
  <c r="AK1809" i="47"/>
  <c r="AJ1837" i="47"/>
  <c r="AJ1820" i="47"/>
  <c r="AI1791" i="47"/>
  <c r="AG1788" i="47"/>
  <c r="AO1813" i="47"/>
  <c r="AL1800" i="47"/>
  <c r="AO1840" i="47"/>
  <c r="AL1840" i="47"/>
  <c r="AI1812" i="47"/>
  <c r="AO1798" i="47"/>
  <c r="AL1790" i="47"/>
  <c r="AJ1790" i="47"/>
  <c r="AK1766" i="47"/>
  <c r="AK1829" i="47"/>
  <c r="AJ1805" i="47"/>
  <c r="AK1802" i="47"/>
  <c r="AG1777" i="47"/>
  <c r="AH1776" i="47"/>
  <c r="AH1773" i="47"/>
  <c r="AO1759" i="47"/>
  <c r="AO1751" i="47"/>
  <c r="AH1835" i="47"/>
  <c r="AO1821" i="47"/>
  <c r="AN1821" i="47"/>
  <c r="AG1814" i="47"/>
  <c r="AI1814" i="47"/>
  <c r="AH1801" i="47"/>
  <c r="AH1789" i="47"/>
  <c r="AH1786" i="47"/>
  <c r="AJ1786" i="47"/>
  <c r="AO1823" i="47"/>
  <c r="AL1816" i="47"/>
  <c r="AI1816" i="47"/>
  <c r="AJ1807" i="47"/>
  <c r="AN1804" i="47"/>
  <c r="AK1798" i="47"/>
  <c r="AI1755" i="47"/>
  <c r="AO1747" i="47"/>
  <c r="AO1739" i="47"/>
  <c r="AM1811" i="47"/>
  <c r="AG1792" i="47"/>
  <c r="AI1781" i="47"/>
  <c r="AH1765" i="47"/>
  <c r="AK1729" i="47"/>
  <c r="AL1729" i="47"/>
  <c r="AH1729" i="47"/>
  <c r="AG1713" i="47"/>
  <c r="AL1705" i="47"/>
  <c r="AK1705" i="47"/>
  <c r="AI1705" i="47"/>
  <c r="AH1705" i="47"/>
  <c r="AJ1705" i="47"/>
  <c r="AJ1681" i="47"/>
  <c r="AI1681" i="47"/>
  <c r="AK1681" i="47"/>
  <c r="AH1681" i="47"/>
  <c r="AN1681" i="47"/>
  <c r="AL1681" i="47"/>
  <c r="AN1673" i="47"/>
  <c r="AL1673" i="47"/>
  <c r="AJ1673" i="47"/>
  <c r="AH1673" i="47"/>
  <c r="AL1665" i="47"/>
  <c r="AJ1665" i="47"/>
  <c r="AK1665" i="47"/>
  <c r="AI1665" i="47"/>
  <c r="AH1665" i="47"/>
  <c r="AN1665" i="47"/>
  <c r="AJ1829" i="47"/>
  <c r="AO1776" i="47"/>
  <c r="AG1770" i="47"/>
  <c r="AG1767" i="47"/>
  <c r="AI1767" i="47"/>
  <c r="AM1767" i="47"/>
  <c r="AO1763" i="47"/>
  <c r="AH1749" i="47"/>
  <c r="AL1749" i="47"/>
  <c r="AI1749" i="47"/>
  <c r="AM1749" i="47"/>
  <c r="AK1749" i="47"/>
  <c r="AK1747" i="47"/>
  <c r="AN1747" i="47"/>
  <c r="AJ1741" i="47"/>
  <c r="AN1731" i="47"/>
  <c r="AI1731" i="47"/>
  <c r="AL1731" i="47"/>
  <c r="AI1723" i="47"/>
  <c r="AN1723" i="47"/>
  <c r="AL1723" i="47"/>
  <c r="AL1715" i="47"/>
  <c r="AI1715" i="47"/>
  <c r="AG1828" i="47"/>
  <c r="AK1763" i="47"/>
  <c r="AO1735" i="47"/>
  <c r="AO1727" i="47"/>
  <c r="AO1719" i="47"/>
  <c r="AJ1777" i="47"/>
  <c r="AN1761" i="47"/>
  <c r="AM1755" i="47"/>
  <c r="AH1723" i="47"/>
  <c r="AN1709" i="47"/>
  <c r="AH1699" i="47"/>
  <c r="AG1787" i="47"/>
  <c r="AJ1770" i="47"/>
  <c r="AO1725" i="47"/>
  <c r="AH1757" i="47"/>
  <c r="AG1757" i="47"/>
  <c r="AL1727" i="47"/>
  <c r="AI1729" i="47"/>
  <c r="AL1895" i="47"/>
  <c r="AI1889" i="47"/>
  <c r="AM1899" i="47"/>
  <c r="AJ1891" i="47"/>
  <c r="AM1879" i="47"/>
  <c r="AK1905" i="47"/>
  <c r="AJ1911" i="47"/>
  <c r="AI1911" i="47"/>
  <c r="AH1899" i="47"/>
  <c r="AK1884" i="47"/>
  <c r="AH1871" i="47"/>
  <c r="AM1881" i="47"/>
  <c r="AJ1881" i="47"/>
  <c r="AG1871" i="47"/>
  <c r="AJ1852" i="47"/>
  <c r="AO1851" i="47"/>
  <c r="AN1896" i="47"/>
  <c r="AJ1876" i="47"/>
  <c r="AO1878" i="47"/>
  <c r="AL1875" i="47"/>
  <c r="AJ1875" i="47"/>
  <c r="AO1859" i="47"/>
  <c r="AN1873" i="47"/>
  <c r="AG1873" i="47"/>
  <c r="AJ1871" i="47"/>
  <c r="AM1869" i="47"/>
  <c r="AO1863" i="47"/>
  <c r="AK1864" i="47"/>
  <c r="AO1856" i="47"/>
  <c r="AM1861" i="47"/>
  <c r="AG1878" i="47"/>
  <c r="AI1857" i="47"/>
  <c r="AO1848" i="47"/>
  <c r="AG1845" i="47"/>
  <c r="AI1822" i="47"/>
  <c r="AG1819" i="47"/>
  <c r="AI1797" i="47"/>
  <c r="AN1796" i="47"/>
  <c r="AK1862" i="47"/>
  <c r="AL1856" i="47"/>
  <c r="AL1847" i="47"/>
  <c r="AI1847" i="47"/>
  <c r="AK1850" i="47"/>
  <c r="AM1850" i="47"/>
  <c r="AN1846" i="47"/>
  <c r="AH1834" i="47"/>
  <c r="AJ1825" i="47"/>
  <c r="AO1818" i="47"/>
  <c r="AN1808" i="47"/>
  <c r="AO1785" i="47"/>
  <c r="AL1777" i="47"/>
  <c r="AK1762" i="47"/>
  <c r="AG1760" i="47"/>
  <c r="AM1756" i="47"/>
  <c r="AJ1756" i="47"/>
  <c r="AI1756" i="47"/>
  <c r="AO1754" i="47"/>
  <c r="AK1746" i="47"/>
  <c r="AG1744" i="47"/>
  <c r="AH1740" i="47"/>
  <c r="AI1740" i="47"/>
  <c r="AM1740" i="47"/>
  <c r="AJ1740" i="47"/>
  <c r="AO1738" i="47"/>
  <c r="AK1730" i="47"/>
  <c r="AG1728" i="47"/>
  <c r="AH1724" i="47"/>
  <c r="AM1724" i="47"/>
  <c r="AL1724" i="47"/>
  <c r="AJ1724" i="47"/>
  <c r="AO1722" i="47"/>
  <c r="AK1714" i="47"/>
  <c r="AG1712" i="47"/>
  <c r="AH1708" i="47"/>
  <c r="AL1708" i="47"/>
  <c r="AM1708" i="47"/>
  <c r="AN1708" i="47"/>
  <c r="AO1706" i="47"/>
  <c r="AK1698" i="47"/>
  <c r="AG1696" i="47"/>
  <c r="AH1692" i="47"/>
  <c r="AM1692" i="47"/>
  <c r="AN1692" i="47"/>
  <c r="AL1692" i="47"/>
  <c r="AJ1692" i="47"/>
  <c r="AO1690" i="47"/>
  <c r="AK1682" i="47"/>
  <c r="AG1680" i="47"/>
  <c r="AL1676" i="47"/>
  <c r="AH1676" i="47"/>
  <c r="AN1676" i="47"/>
  <c r="AI1676" i="47"/>
  <c r="AJ1676" i="47"/>
  <c r="AM1676" i="47"/>
  <c r="AO1674" i="47"/>
  <c r="AK1666" i="47"/>
  <c r="AG1664" i="47"/>
  <c r="AM1660" i="47"/>
  <c r="AN1660" i="47"/>
  <c r="AI1660" i="47"/>
  <c r="AJ1660" i="47"/>
  <c r="AH1843" i="47"/>
  <c r="AM1843" i="47"/>
  <c r="AH1817" i="47"/>
  <c r="AN1839" i="47"/>
  <c r="AI1833" i="47"/>
  <c r="AL1848" i="47"/>
  <c r="AG1836" i="47"/>
  <c r="AG1833" i="47"/>
  <c r="AJ1838" i="47"/>
  <c r="AI1831" i="47"/>
  <c r="AM1830" i="47"/>
  <c r="AL1817" i="47"/>
  <c r="AL1801" i="47"/>
  <c r="AO1799" i="47"/>
  <c r="AN1798" i="47"/>
  <c r="AO1837" i="47"/>
  <c r="AN1837" i="47"/>
  <c r="AG1816" i="47"/>
  <c r="AN1806" i="47"/>
  <c r="AJ1788" i="47"/>
  <c r="AH1759" i="47"/>
  <c r="AG1832" i="47"/>
  <c r="AH1826" i="47"/>
  <c r="AM1826" i="47"/>
  <c r="AH1796" i="47"/>
  <c r="AL1779" i="47"/>
  <c r="AM1840" i="47"/>
  <c r="AK1824" i="47"/>
  <c r="AI1824" i="47"/>
  <c r="AL1813" i="47"/>
  <c r="AK1810" i="47"/>
  <c r="AM1804" i="47"/>
  <c r="AO1783" i="47"/>
  <c r="AJ1826" i="47"/>
  <c r="AI1810" i="47"/>
  <c r="AL1804" i="47"/>
  <c r="AN1750" i="47"/>
  <c r="AK1835" i="47"/>
  <c r="AM1835" i="47"/>
  <c r="AL1825" i="47"/>
  <c r="AH1807" i="47"/>
  <c r="AO1793" i="47"/>
  <c r="AN1789" i="47"/>
  <c r="AO1786" i="47"/>
  <c r="AM1786" i="47"/>
  <c r="AM1785" i="47"/>
  <c r="AO1764" i="47"/>
  <c r="AN1823" i="47"/>
  <c r="AN1807" i="47"/>
  <c r="AG1804" i="47"/>
  <c r="AO1790" i="47"/>
  <c r="AL1794" i="47"/>
  <c r="AJ1774" i="47"/>
  <c r="AO1768" i="47"/>
  <c r="AN1768" i="47"/>
  <c r="AJ1764" i="47"/>
  <c r="AJ1725" i="47"/>
  <c r="AJ1709" i="47"/>
  <c r="AM1792" i="47"/>
  <c r="AG1781" i="47"/>
  <c r="AO1765" i="47"/>
  <c r="AN1763" i="47"/>
  <c r="AL1745" i="47"/>
  <c r="AM1737" i="47"/>
  <c r="AI1725" i="47"/>
  <c r="AK1715" i="47"/>
  <c r="AO1713" i="47"/>
  <c r="AK1699" i="47"/>
  <c r="AO1697" i="47"/>
  <c r="AN1822" i="47"/>
  <c r="AO1773" i="47"/>
  <c r="AM1770" i="47"/>
  <c r="AH1767" i="47"/>
  <c r="AJ1763" i="47"/>
  <c r="AN1753" i="47"/>
  <c r="AJ1749" i="47"/>
  <c r="AN1735" i="47"/>
  <c r="AN1727" i="47"/>
  <c r="AN1719" i="47"/>
  <c r="AH1709" i="47"/>
  <c r="AJ1699" i="47"/>
  <c r="AI1825" i="47"/>
  <c r="AH1762" i="47"/>
  <c r="AL1740" i="47"/>
  <c r="AN1734" i="47"/>
  <c r="AN1726" i="47"/>
  <c r="AN1718" i="47"/>
  <c r="AL1776" i="47"/>
  <c r="AI1761" i="47"/>
  <c r="AJ1747" i="47"/>
  <c r="AK1785" i="47"/>
  <c r="AI1757" i="47"/>
  <c r="AN1744" i="47"/>
  <c r="AN1724" i="47"/>
  <c r="AL1788" i="47"/>
  <c r="AL1780" i="47"/>
  <c r="AK1741" i="47"/>
  <c r="AK1743" i="47"/>
  <c r="AM1743" i="47"/>
  <c r="AJ1708" i="47"/>
  <c r="AI1828" i="47"/>
  <c r="AN1827" i="47"/>
  <c r="AH1866" i="47"/>
  <c r="AO1866" i="47"/>
  <c r="AJ1863" i="47"/>
  <c r="AI1860" i="47"/>
  <c r="AJ1860" i="47"/>
  <c r="AN1856" i="47"/>
  <c r="AK1856" i="47"/>
  <c r="AO1871" i="47"/>
  <c r="AL1865" i="47"/>
  <c r="AI1856" i="47"/>
  <c r="AL1854" i="47"/>
  <c r="AG1864" i="47"/>
  <c r="AO1857" i="47"/>
  <c r="AN1845" i="47"/>
  <c r="AM1845" i="47"/>
  <c r="AM1832" i="47"/>
  <c r="AN1819" i="47"/>
  <c r="AN1812" i="47"/>
  <c r="AG1861" i="47"/>
  <c r="AI1865" i="47"/>
  <c r="AI1853" i="47"/>
  <c r="AM1853" i="47"/>
  <c r="AK1865" i="47"/>
  <c r="AO1847" i="47"/>
  <c r="AM1838" i="47"/>
  <c r="AJ1846" i="47"/>
  <c r="AM1815" i="47"/>
  <c r="AJ1746" i="47"/>
  <c r="AH1746" i="47"/>
  <c r="AM1746" i="47"/>
  <c r="AN1746" i="47"/>
  <c r="AI1746" i="47"/>
  <c r="AI1730" i="47"/>
  <c r="AL1730" i="47"/>
  <c r="AM1730" i="47"/>
  <c r="AL1714" i="47"/>
  <c r="AM1714" i="47"/>
  <c r="AI1714" i="47"/>
  <c r="AI1698" i="47"/>
  <c r="AM1698" i="47"/>
  <c r="AL1698" i="47"/>
  <c r="AN1698" i="47"/>
  <c r="AM1682" i="47"/>
  <c r="AL1682" i="47"/>
  <c r="AI1682" i="47"/>
  <c r="AN1682" i="47"/>
  <c r="AN1666" i="47"/>
  <c r="AL1666" i="47"/>
  <c r="AI1666" i="47"/>
  <c r="AM1666" i="47"/>
  <c r="AG1844" i="47"/>
  <c r="AJ1844" i="47"/>
  <c r="AK1842" i="47"/>
  <c r="AK1836" i="47"/>
  <c r="AI1834" i="47"/>
  <c r="AH1825" i="47"/>
  <c r="AJ1817" i="47"/>
  <c r="AI1839" i="47"/>
  <c r="AN1831" i="47"/>
  <c r="AK1851" i="47"/>
  <c r="AH1830" i="47"/>
  <c r="AG1829" i="47"/>
  <c r="AG1801" i="47"/>
  <c r="AJ1783" i="47"/>
  <c r="AL1837" i="47"/>
  <c r="AN1820" i="47"/>
  <c r="AH1820" i="47"/>
  <c r="AG1806" i="47"/>
  <c r="AL1775" i="47"/>
  <c r="AI1827" i="47"/>
  <c r="AH1823" i="47"/>
  <c r="AJ1803" i="47"/>
  <c r="AK1779" i="47"/>
  <c r="AK1840" i="47"/>
  <c r="AJ1813" i="47"/>
  <c r="AI1793" i="47"/>
  <c r="AH1790" i="47"/>
  <c r="AG1766" i="47"/>
  <c r="AH1799" i="47"/>
  <c r="AJ1787" i="47"/>
  <c r="AM1759" i="47"/>
  <c r="AM1751" i="47"/>
  <c r="AN1855" i="47"/>
  <c r="AH1827" i="47"/>
  <c r="AK1814" i="47"/>
  <c r="AJ1799" i="47"/>
  <c r="AG1824" i="47"/>
  <c r="AO1800" i="47"/>
  <c r="AI1789" i="47"/>
  <c r="AK1786" i="47"/>
  <c r="AK1783" i="47"/>
  <c r="AH1848" i="47"/>
  <c r="AO1816" i="47"/>
  <c r="AK1788" i="47"/>
  <c r="AO1774" i="47"/>
  <c r="AL1755" i="47"/>
  <c r="AH1735" i="47"/>
  <c r="AJ1781" i="47"/>
  <c r="AI1753" i="47"/>
  <c r="AH1737" i="47"/>
  <c r="AL1737" i="47"/>
  <c r="AI1737" i="47"/>
  <c r="AK1737" i="47"/>
  <c r="AG1721" i="47"/>
  <c r="AN1712" i="47"/>
  <c r="AN1696" i="47"/>
  <c r="AG1689" i="47"/>
  <c r="AL1811" i="47"/>
  <c r="AL1772" i="47"/>
  <c r="AH1770" i="47"/>
  <c r="AK1767" i="47"/>
  <c r="AN1765" i="47"/>
  <c r="AK1745" i="47"/>
  <c r="AI1699" i="47"/>
  <c r="AL1699" i="47"/>
  <c r="AN1699" i="47"/>
  <c r="AH1824" i="47"/>
  <c r="AJ1760" i="47"/>
  <c r="AM1735" i="47"/>
  <c r="AM1727" i="47"/>
  <c r="AM1719" i="47"/>
  <c r="AK1819" i="47"/>
  <c r="AM1773" i="47"/>
  <c r="AG1743" i="47"/>
  <c r="AH1731" i="47"/>
  <c r="AH1691" i="47"/>
  <c r="AG1811" i="47"/>
  <c r="AO1784" i="47"/>
  <c r="AN1784" i="47"/>
  <c r="AK1769" i="47"/>
  <c r="AI1769" i="47"/>
  <c r="AM1725" i="47"/>
  <c r="AO1701" i="47"/>
  <c r="AH1785" i="47"/>
  <c r="AL1756" i="47"/>
  <c r="AG1827" i="47"/>
  <c r="AK1772" i="47"/>
  <c r="AI1772" i="47"/>
  <c r="AO1771" i="47"/>
  <c r="AM1876" i="47"/>
  <c r="AG1859" i="47"/>
  <c r="AK1875" i="47"/>
  <c r="AM1862" i="47"/>
  <c r="AL1855" i="47"/>
  <c r="AL1864" i="47"/>
  <c r="AJ1864" i="47"/>
  <c r="AN1865" i="47"/>
  <c r="AH1861" i="47"/>
  <c r="AK1857" i="47"/>
  <c r="AM1829" i="47"/>
  <c r="AK1796" i="47"/>
  <c r="AL1859" i="47"/>
  <c r="AG1853" i="47"/>
  <c r="AK1849" i="47"/>
  <c r="AL1846" i="47"/>
  <c r="AJ1847" i="47"/>
  <c r="AO1838" i="47"/>
  <c r="AI1815" i="47"/>
  <c r="AJ1811" i="47"/>
  <c r="AM1808" i="47"/>
  <c r="AL1808" i="47"/>
  <c r="AN1782" i="47"/>
  <c r="AK1778" i="47"/>
  <c r="AI1778" i="47"/>
  <c r="AH1777" i="47"/>
  <c r="AK1758" i="47"/>
  <c r="AG1756" i="47"/>
  <c r="AL1752" i="47"/>
  <c r="AJ1752" i="47"/>
  <c r="AI1752" i="47"/>
  <c r="AO1750" i="47"/>
  <c r="AK1742" i="47"/>
  <c r="AG1740" i="47"/>
  <c r="AI1736" i="47"/>
  <c r="AM1736" i="47"/>
  <c r="AL1736" i="47"/>
  <c r="AH1736" i="47"/>
  <c r="AO1734" i="47"/>
  <c r="AK1726" i="47"/>
  <c r="AG1724" i="47"/>
  <c r="AH1720" i="47"/>
  <c r="AI1720" i="47"/>
  <c r="AM1720" i="47"/>
  <c r="AL1720" i="47"/>
  <c r="AO1718" i="47"/>
  <c r="AK1710" i="47"/>
  <c r="AG1708" i="47"/>
  <c r="AH1704" i="47"/>
  <c r="AI1704" i="47"/>
  <c r="AJ1704" i="47"/>
  <c r="AL1704" i="47"/>
  <c r="AM1704" i="47"/>
  <c r="AO1702" i="47"/>
  <c r="AK1694" i="47"/>
  <c r="AG1692" i="47"/>
  <c r="AJ1688" i="47"/>
  <c r="AM1688" i="47"/>
  <c r="AI1688" i="47"/>
  <c r="AL1688" i="47"/>
  <c r="AH1688" i="47"/>
  <c r="AO1686" i="47"/>
  <c r="AK1678" i="47"/>
  <c r="AG1676" i="47"/>
  <c r="AI1672" i="47"/>
  <c r="AJ1672" i="47"/>
  <c r="AH1672" i="47"/>
  <c r="AL1672" i="47"/>
  <c r="AM1672" i="47"/>
  <c r="AO1670" i="47"/>
  <c r="AK1662" i="47"/>
  <c r="AG1660" i="47"/>
  <c r="AK1843" i="47"/>
  <c r="AI1843" i="47"/>
  <c r="AM1825" i="47"/>
  <c r="AI1842" i="47"/>
  <c r="AG1831" i="47"/>
  <c r="AJ1841" i="47"/>
  <c r="AH1836" i="47"/>
  <c r="AH1833" i="47"/>
  <c r="AM1833" i="47"/>
  <c r="AH1851" i="47"/>
  <c r="AO1834" i="47"/>
  <c r="AJ1830" i="47"/>
  <c r="AJ1827" i="47"/>
  <c r="AH1803" i="47"/>
  <c r="AI1801" i="47"/>
  <c r="AG1798" i="47"/>
  <c r="AH1783" i="47"/>
  <c r="AG1779" i="47"/>
  <c r="AO1806" i="47"/>
  <c r="AJ1791" i="47"/>
  <c r="AI1788" i="47"/>
  <c r="AK1775" i="47"/>
  <c r="AI1775" i="47"/>
  <c r="AL1826" i="47"/>
  <c r="AO1822" i="47"/>
  <c r="AL1810" i="47"/>
  <c r="AL1803" i="47"/>
  <c r="AL1802" i="47"/>
  <c r="AN1800" i="47"/>
  <c r="AH1782" i="47"/>
  <c r="AH1779" i="47"/>
  <c r="AO1824" i="47"/>
  <c r="AO1809" i="47"/>
  <c r="AM1766" i="47"/>
  <c r="AI1766" i="47"/>
  <c r="AJ1766" i="47"/>
  <c r="AN1766" i="47"/>
  <c r="AL1822" i="47"/>
  <c r="AN1809" i="47"/>
  <c r="AH1805" i="47"/>
  <c r="AN1802" i="47"/>
  <c r="AM1787" i="47"/>
  <c r="AK1759" i="47"/>
  <c r="AJ1759" i="47"/>
  <c r="AL1759" i="47"/>
  <c r="AN1759" i="47"/>
  <c r="AL1751" i="47"/>
  <c r="AK1751" i="47"/>
  <c r="AN1751" i="47"/>
  <c r="AJ1853" i="47"/>
  <c r="AL1835" i="47"/>
  <c r="AI1835" i="47"/>
  <c r="AG1826" i="47"/>
  <c r="AL1821" i="47"/>
  <c r="AM1821" i="47"/>
  <c r="AM1814" i="47"/>
  <c r="AN1810" i="47"/>
  <c r="AG1799" i="47"/>
  <c r="AL1796" i="47"/>
  <c r="AM1806" i="47"/>
  <c r="AJ1845" i="47"/>
  <c r="AM1816" i="47"/>
  <c r="AG1807" i="47"/>
  <c r="AO1804" i="47"/>
  <c r="AJ1804" i="47"/>
  <c r="AH1788" i="47"/>
  <c r="AK1774" i="47"/>
  <c r="AJ1768" i="47"/>
  <c r="AL1762" i="47"/>
  <c r="AL1747" i="47"/>
  <c r="AL1739" i="47"/>
  <c r="AO1792" i="47"/>
  <c r="AN1792" i="47"/>
  <c r="AK1781" i="47"/>
  <c r="AM1781" i="47"/>
  <c r="AI1779" i="47"/>
  <c r="AG1765" i="47"/>
  <c r="AK1765" i="47"/>
  <c r="AJ1762" i="47"/>
  <c r="AI1733" i="47"/>
  <c r="AO1721" i="47"/>
  <c r="AM1713" i="47"/>
  <c r="AI1709" i="47"/>
  <c r="AM1697" i="47"/>
  <c r="AO1689" i="47"/>
  <c r="AM1763" i="47"/>
  <c r="AL1763" i="47"/>
  <c r="AJ1745" i="47"/>
  <c r="AI1745" i="47"/>
  <c r="AM1745" i="47"/>
  <c r="AH1745" i="47"/>
  <c r="AI1708" i="47"/>
  <c r="AI1692" i="47"/>
  <c r="AH1818" i="47"/>
  <c r="AJ1778" i="47"/>
  <c r="AK1761" i="47"/>
  <c r="AH1744" i="47"/>
  <c r="AO1743" i="47"/>
  <c r="AN1717" i="47"/>
  <c r="AH1707" i="47"/>
  <c r="AO1808" i="47"/>
  <c r="AK1755" i="47"/>
  <c r="AJ1737" i="47"/>
  <c r="AJ1720" i="47"/>
  <c r="AO1709" i="47"/>
  <c r="AI1780" i="47"/>
  <c r="AG1780" i="47"/>
  <c r="AL1757" i="47"/>
  <c r="AM1757" i="47"/>
  <c r="AJ1755" i="47"/>
  <c r="AL1719" i="47"/>
  <c r="AK1871" i="47"/>
  <c r="AM1852" i="47"/>
  <c r="AM1851" i="47"/>
  <c r="AN1878" i="47"/>
  <c r="AH1862" i="47"/>
  <c r="AJ1858" i="47"/>
  <c r="AI1876" i="47"/>
  <c r="AM1859" i="47"/>
  <c r="AK1873" i="47"/>
  <c r="AJ1866" i="47"/>
  <c r="AH1875" i="47"/>
  <c r="AK1863" i="47"/>
  <c r="AM1863" i="47"/>
  <c r="AK1860" i="47"/>
  <c r="AJ1856" i="47"/>
  <c r="AN1863" i="47"/>
  <c r="AJ1861" i="47"/>
  <c r="AG1854" i="47"/>
  <c r="AJ1854" i="47"/>
  <c r="AL1862" i="47"/>
  <c r="AH1845" i="47"/>
  <c r="AM1822" i="47"/>
  <c r="AM1812" i="47"/>
  <c r="AJ1797" i="47"/>
  <c r="AJ1796" i="47"/>
  <c r="AI1862" i="47"/>
  <c r="AL1853" i="47"/>
  <c r="AL1845" i="47"/>
  <c r="AN1841" i="47"/>
  <c r="AI1855" i="47"/>
  <c r="AL1850" i="47"/>
  <c r="AO1850" i="47"/>
  <c r="AO1846" i="47"/>
  <c r="AK1815" i="47"/>
  <c r="AJ1808" i="47"/>
  <c r="AH1778" i="47"/>
  <c r="AL1764" i="47"/>
  <c r="AG1762" i="47"/>
  <c r="AH1758" i="47"/>
  <c r="AL1758" i="47"/>
  <c r="AM1758" i="47"/>
  <c r="AJ1758" i="47"/>
  <c r="AI1758" i="47"/>
  <c r="AO1756" i="47"/>
  <c r="AK1748" i="47"/>
  <c r="AG1746" i="47"/>
  <c r="AJ1742" i="47"/>
  <c r="AI1742" i="47"/>
  <c r="AH1742" i="47"/>
  <c r="AM1742" i="47"/>
  <c r="AO1740" i="47"/>
  <c r="AK1732" i="47"/>
  <c r="AG1730" i="47"/>
  <c r="AH1726" i="47"/>
  <c r="AI1726" i="47"/>
  <c r="AL1726" i="47"/>
  <c r="AJ1726" i="47"/>
  <c r="AO1724" i="47"/>
  <c r="AK1716" i="47"/>
  <c r="AG1714" i="47"/>
  <c r="AM1710" i="47"/>
  <c r="AN1710" i="47"/>
  <c r="AL1710" i="47"/>
  <c r="AH1710" i="47"/>
  <c r="AI1710" i="47"/>
  <c r="AJ1710" i="47"/>
  <c r="AO1708" i="47"/>
  <c r="AK1700" i="47"/>
  <c r="AG1698" i="47"/>
  <c r="AM1694" i="47"/>
  <c r="AI1694" i="47"/>
  <c r="AL1694" i="47"/>
  <c r="AJ1694" i="47"/>
  <c r="AN1694" i="47"/>
  <c r="AH1694" i="47"/>
  <c r="AO1692" i="47"/>
  <c r="AK1684" i="47"/>
  <c r="AG1682" i="47"/>
  <c r="AM1678" i="47"/>
  <c r="AL1678" i="47"/>
  <c r="AI1678" i="47"/>
  <c r="AN1678" i="47"/>
  <c r="AH1678" i="47"/>
  <c r="AJ1678" i="47"/>
  <c r="AO1676" i="47"/>
  <c r="AK1668" i="47"/>
  <c r="AG1666" i="47"/>
  <c r="AM1662" i="47"/>
  <c r="AL1662" i="47"/>
  <c r="AJ1662" i="47"/>
  <c r="AN1662" i="47"/>
  <c r="AH1662" i="47"/>
  <c r="AI1662" i="47"/>
  <c r="AO1660" i="47"/>
  <c r="AL1842" i="47"/>
  <c r="AK1844" i="47"/>
  <c r="AL1841" i="47"/>
  <c r="AH1822" i="47"/>
  <c r="AG1843" i="47"/>
  <c r="AJ1842" i="47"/>
  <c r="AH1839" i="47"/>
  <c r="AM1839" i="47"/>
  <c r="AL1849" i="47"/>
  <c r="AJ1851" i="47"/>
  <c r="AL1830" i="47"/>
  <c r="AI1809" i="47"/>
  <c r="AJ1798" i="47"/>
  <c r="AN1794" i="47"/>
  <c r="AK1837" i="47"/>
  <c r="AM1837" i="47"/>
  <c r="AI1820" i="47"/>
  <c r="AL1812" i="47"/>
  <c r="AK1806" i="47"/>
  <c r="AJ1806" i="47"/>
  <c r="AH1800" i="47"/>
  <c r="AO1791" i="47"/>
  <c r="AK1790" i="47"/>
  <c r="AH1775" i="47"/>
  <c r="AO1826" i="47"/>
  <c r="AG1800" i="47"/>
  <c r="AH1847" i="47"/>
  <c r="AH1840" i="47"/>
  <c r="AM1824" i="47"/>
  <c r="AK1813" i="47"/>
  <c r="AN1813" i="47"/>
  <c r="AN1801" i="47"/>
  <c r="AG1793" i="47"/>
  <c r="AH1766" i="47"/>
  <c r="AL1805" i="47"/>
  <c r="AH1802" i="47"/>
  <c r="AL1798" i="47"/>
  <c r="AN1783" i="47"/>
  <c r="AN1776" i="47"/>
  <c r="AO1825" i="47"/>
  <c r="AO1819" i="47"/>
  <c r="AJ1814" i="47"/>
  <c r="AH1810" i="47"/>
  <c r="AN1816" i="47"/>
  <c r="AH1804" i="47"/>
  <c r="AI1798" i="47"/>
  <c r="AL1827" i="47"/>
  <c r="AI1823" i="47"/>
  <c r="AM1823" i="47"/>
  <c r="AH1815" i="47"/>
  <c r="AI1813" i="47"/>
  <c r="AG1774" i="47"/>
  <c r="AJ1733" i="47"/>
  <c r="AH1719" i="47"/>
  <c r="AJ1701" i="47"/>
  <c r="AL1778" i="47"/>
  <c r="AJ1761" i="47"/>
  <c r="AM1752" i="47"/>
  <c r="AG1729" i="47"/>
  <c r="AN1720" i="47"/>
  <c r="AL1713" i="47"/>
  <c r="AK1713" i="47"/>
  <c r="AH1713" i="47"/>
  <c r="AJ1713" i="47"/>
  <c r="AI1713" i="47"/>
  <c r="AG1705" i="47"/>
  <c r="AH1697" i="47"/>
  <c r="AK1697" i="47"/>
  <c r="AI1697" i="47"/>
  <c r="AN1688" i="47"/>
  <c r="AG1681" i="47"/>
  <c r="AG1673" i="47"/>
  <c r="AG1665" i="47"/>
  <c r="AH1797" i="47"/>
  <c r="AO1770" i="47"/>
  <c r="AK1770" i="47"/>
  <c r="AO1767" i="47"/>
  <c r="AJ1767" i="47"/>
  <c r="AH1753" i="47"/>
  <c r="AI1743" i="47"/>
  <c r="AG1741" i="47"/>
  <c r="AH1733" i="47"/>
  <c r="AH1725" i="47"/>
  <c r="AH1717" i="47"/>
  <c r="AJ1707" i="47"/>
  <c r="AJ1691" i="47"/>
  <c r="AK1811" i="47"/>
  <c r="AI1751" i="47"/>
  <c r="AL1791" i="47"/>
  <c r="AG1761" i="47"/>
  <c r="AJ1739" i="47"/>
  <c r="AH1683" i="47"/>
  <c r="AK1801" i="47"/>
  <c r="AH1784" i="47"/>
  <c r="AN1769" i="47"/>
  <c r="AJ1736" i="47"/>
  <c r="AG1733" i="47"/>
  <c r="AO1717" i="47"/>
  <c r="AM1695" i="47"/>
  <c r="AH1873" i="47"/>
  <c r="AM1867" i="47"/>
  <c r="AM1860" i="47"/>
  <c r="AO1862" i="47"/>
  <c r="AL1857" i="47"/>
  <c r="AM1857" i="47"/>
  <c r="AM1819" i="47"/>
  <c r="AK1853" i="47"/>
  <c r="AN1849" i="47"/>
  <c r="AO1849" i="47"/>
  <c r="AH1841" i="47"/>
  <c r="AO1854" i="47"/>
  <c r="AK1847" i="47"/>
  <c r="AM1847" i="47"/>
  <c r="AG1838" i="47"/>
  <c r="AM1846" i="47"/>
  <c r="AM1818" i="47"/>
  <c r="AI1796" i="47"/>
  <c r="AJ1785" i="47"/>
  <c r="AG1782" i="47"/>
  <c r="AL1782" i="47"/>
  <c r="AN1777" i="47"/>
  <c r="AI1764" i="47"/>
  <c r="AN1764" i="47"/>
  <c r="AK1764" i="47"/>
  <c r="AO1762" i="47"/>
  <c r="AG1752" i="47"/>
  <c r="AM1748" i="47"/>
  <c r="AH1748" i="47"/>
  <c r="AI1748" i="47"/>
  <c r="AO1746" i="47"/>
  <c r="AG1736" i="47"/>
  <c r="AH1732" i="47"/>
  <c r="AM1732" i="47"/>
  <c r="AL1732" i="47"/>
  <c r="AJ1732" i="47"/>
  <c r="AN1732" i="47"/>
  <c r="AO1730" i="47"/>
  <c r="AG1720" i="47"/>
  <c r="AH1716" i="47"/>
  <c r="AL1716" i="47"/>
  <c r="AM1716" i="47"/>
  <c r="AJ1716" i="47"/>
  <c r="AN1716" i="47"/>
  <c r="AO1714" i="47"/>
  <c r="AG1704" i="47"/>
  <c r="AH1700" i="47"/>
  <c r="AL1700" i="47"/>
  <c r="AJ1700" i="47"/>
  <c r="AM1700" i="47"/>
  <c r="AN1700" i="47"/>
  <c r="AO1698" i="47"/>
  <c r="AG1688" i="47"/>
  <c r="AM1684" i="47"/>
  <c r="AI1684" i="47"/>
  <c r="AJ1684" i="47"/>
  <c r="AN1684" i="47"/>
  <c r="AO1682" i="47"/>
  <c r="AG1672" i="47"/>
  <c r="AL1668" i="47"/>
  <c r="AI1668" i="47"/>
  <c r="AM1668" i="47"/>
  <c r="AJ1668" i="47"/>
  <c r="AN1668" i="47"/>
  <c r="AH1668" i="47"/>
  <c r="AO1666" i="47"/>
  <c r="AM1844" i="47"/>
  <c r="AM1834" i="47"/>
  <c r="AJ1819" i="47"/>
  <c r="AN1817" i="47"/>
  <c r="AH1842" i="47"/>
  <c r="AL1838" i="47"/>
  <c r="AL1831" i="47"/>
  <c r="AM1831" i="47"/>
  <c r="AK1838" i="47"/>
  <c r="AI1836" i="47"/>
  <c r="AJ1833" i="47"/>
  <c r="AO1830" i="47"/>
  <c r="AO1778" i="47"/>
  <c r="AH1812" i="47"/>
  <c r="AG1785" i="47"/>
  <c r="AL1820" i="47"/>
  <c r="AI1808" i="47"/>
  <c r="AK1803" i="47"/>
  <c r="AG1830" i="47"/>
  <c r="AL1824" i="47"/>
  <c r="AH1808" i="47"/>
  <c r="AJ1793" i="47"/>
  <c r="AN1790" i="47"/>
  <c r="AO1766" i="47"/>
  <c r="AO1839" i="47"/>
  <c r="AL1807" i="47"/>
  <c r="AI1805" i="47"/>
  <c r="AK1787" i="47"/>
  <c r="AO1835" i="47"/>
  <c r="AH1821" i="47"/>
  <c r="AJ1815" i="47"/>
  <c r="AM1799" i="47"/>
  <c r="AJ1789" i="47"/>
  <c r="AN1786" i="47"/>
  <c r="AJ1779" i="47"/>
  <c r="AK1825" i="47"/>
  <c r="AI1821" i="47"/>
  <c r="AI1807" i="47"/>
  <c r="AI1804" i="47"/>
  <c r="AK1782" i="47"/>
  <c r="AM1774" i="47"/>
  <c r="AI1774" i="47"/>
  <c r="AG1768" i="47"/>
  <c r="AN1760" i="47"/>
  <c r="AM1760" i="47"/>
  <c r="AO1729" i="47"/>
  <c r="AM1721" i="47"/>
  <c r="AO1705" i="47"/>
  <c r="AM1689" i="47"/>
  <c r="AO1681" i="47"/>
  <c r="AO1673" i="47"/>
  <c r="AM1789" i="47"/>
  <c r="AJ1753" i="47"/>
  <c r="AL1753" i="47"/>
  <c r="AM1753" i="47"/>
  <c r="AG1753" i="47"/>
  <c r="AG1749" i="47"/>
  <c r="AO1741" i="47"/>
  <c r="AN1707" i="47"/>
  <c r="AI1707" i="47"/>
  <c r="AL1707" i="47"/>
  <c r="AI1691" i="47"/>
  <c r="AL1691" i="47"/>
  <c r="AN1691" i="47"/>
  <c r="AJ1772" i="47"/>
  <c r="AN1749" i="47"/>
  <c r="AK1789" i="47"/>
  <c r="AL1770" i="47"/>
  <c r="AL1761" i="47"/>
  <c r="AO1761" i="47"/>
  <c r="AN1725" i="47"/>
  <c r="AN1701" i="47"/>
  <c r="AM1784" i="47"/>
  <c r="AJ1784" i="47"/>
  <c r="AL1769" i="47"/>
  <c r="AJ1751" i="47"/>
  <c r="AK1735" i="47"/>
  <c r="AO1733" i="47"/>
  <c r="AG1812" i="47"/>
  <c r="AJ1780" i="47"/>
  <c r="AH1780" i="47"/>
  <c r="AL1735" i="47"/>
  <c r="AN1795" i="47"/>
  <c r="AI1795" i="47"/>
  <c r="AH1752" i="47"/>
  <c r="AG1889" i="47"/>
  <c r="AJ1887" i="47"/>
  <c r="AG1897" i="47"/>
  <c r="AO1894" i="47"/>
  <c r="AL1894" i="47"/>
  <c r="AN1884" i="47"/>
  <c r="AL1888" i="47"/>
  <c r="AO1881" i="47"/>
  <c r="AN1852" i="47"/>
  <c r="AG1875" i="47"/>
  <c r="AH1878" i="47"/>
  <c r="AH1859" i="47"/>
  <c r="AK1876" i="47"/>
  <c r="AI1866" i="47"/>
  <c r="AL1851" i="47"/>
  <c r="AO1827" i="47"/>
  <c r="AO1875" i="47"/>
  <c r="AG1862" i="47"/>
  <c r="AI1859" i="47"/>
  <c r="AO1873" i="47"/>
  <c r="AN1871" i="47"/>
  <c r="AM1875" i="47"/>
  <c r="AH1863" i="47"/>
  <c r="AG1863" i="47"/>
  <c r="AO1860" i="47"/>
  <c r="AM1864" i="47"/>
  <c r="AL1860" i="47"/>
  <c r="AG1856" i="47"/>
  <c r="AL1861" i="47"/>
  <c r="AO1861" i="47"/>
  <c r="AK1854" i="47"/>
  <c r="AG1852" i="47"/>
  <c r="AO1812" i="47"/>
  <c r="AN1797" i="47"/>
  <c r="AG1849" i="47"/>
  <c r="AI1850" i="47"/>
  <c r="AJ1850" i="47"/>
  <c r="AH1846" i="47"/>
  <c r="AN1844" i="47"/>
  <c r="AN1818" i="47"/>
  <c r="AK1817" i="47"/>
  <c r="AO1811" i="47"/>
  <c r="AG1808" i="47"/>
  <c r="AJ1782" i="47"/>
  <c r="AK1760" i="47"/>
  <c r="AG1758" i="47"/>
  <c r="AI1754" i="47"/>
  <c r="AL1754" i="47"/>
  <c r="AN1754" i="47"/>
  <c r="AM1754" i="47"/>
  <c r="AH1754" i="47"/>
  <c r="AO1752" i="47"/>
  <c r="AK1744" i="47"/>
  <c r="AG1742" i="47"/>
  <c r="AM1738" i="47"/>
  <c r="AN1738" i="47"/>
  <c r="AI1738" i="47"/>
  <c r="AO1736" i="47"/>
  <c r="AK1728" i="47"/>
  <c r="AG1726" i="47"/>
  <c r="AI1722" i="47"/>
  <c r="AL1722" i="47"/>
  <c r="AM1722" i="47"/>
  <c r="AN1722" i="47"/>
  <c r="AO1720" i="47"/>
  <c r="AK1712" i="47"/>
  <c r="AG1710" i="47"/>
  <c r="AN1706" i="47"/>
  <c r="AM1706" i="47"/>
  <c r="AL1706" i="47"/>
  <c r="AI1706" i="47"/>
  <c r="AO1704" i="47"/>
  <c r="AK1696" i="47"/>
  <c r="AG1694" i="47"/>
  <c r="AM1690" i="47"/>
  <c r="AI1690" i="47"/>
  <c r="AL1690" i="47"/>
  <c r="AN1690" i="47"/>
  <c r="AO1688" i="47"/>
  <c r="AK1680" i="47"/>
  <c r="AG1678" i="47"/>
  <c r="AM1674" i="47"/>
  <c r="AL1674" i="47"/>
  <c r="AN1674" i="47"/>
  <c r="AH1674" i="47"/>
  <c r="AO1672" i="47"/>
  <c r="AK1664" i="47"/>
  <c r="AG1662" i="47"/>
  <c r="AL1852" i="47"/>
  <c r="AL1844" i="47"/>
  <c r="AJ1843" i="47"/>
  <c r="AO1843" i="47"/>
  <c r="AJ1839" i="47"/>
  <c r="AL1834" i="47"/>
  <c r="AK1833" i="47"/>
  <c r="AG1817" i="47"/>
  <c r="AG1839" i="47"/>
  <c r="AI1830" i="47"/>
  <c r="AK1823" i="47"/>
  <c r="AG1809" i="47"/>
  <c r="AJ1801" i="47"/>
  <c r="AM1798" i="47"/>
  <c r="AL1783" i="47"/>
  <c r="AG1775" i="47"/>
  <c r="AI1837" i="47"/>
  <c r="AH1837" i="47"/>
  <c r="AG1820" i="47"/>
  <c r="AH1811" i="47"/>
  <c r="AH1806" i="47"/>
  <c r="AN1799" i="47"/>
  <c r="AG1791" i="47"/>
  <c r="AO1789" i="47"/>
  <c r="AN1788" i="47"/>
  <c r="AI1782" i="47"/>
  <c r="AG1840" i="47"/>
  <c r="AI1826" i="47"/>
  <c r="AO1807" i="47"/>
  <c r="AO1803" i="47"/>
  <c r="AK1800" i="47"/>
  <c r="AJ1800" i="47"/>
  <c r="AM1779" i="47"/>
  <c r="AN1840" i="47"/>
  <c r="AJ1840" i="47"/>
  <c r="AI1840" i="47"/>
  <c r="AM1807" i="47"/>
  <c r="AK1799" i="47"/>
  <c r="AL1793" i="47"/>
  <c r="AG1790" i="47"/>
  <c r="AL1815" i="47"/>
  <c r="AG1802" i="47"/>
  <c r="AJ1802" i="47"/>
  <c r="AM1794" i="47"/>
  <c r="AN1779" i="47"/>
  <c r="AG1776" i="47"/>
  <c r="AL1773" i="47"/>
  <c r="AN1835" i="47"/>
  <c r="AK1821" i="47"/>
  <c r="AN1814" i="47"/>
  <c r="AL1814" i="47"/>
  <c r="AM1810" i="47"/>
  <c r="AJ1810" i="47"/>
  <c r="AN1803" i="47"/>
  <c r="AO1797" i="47"/>
  <c r="AG1789" i="47"/>
  <c r="AG1786" i="47"/>
  <c r="AL1823" i="47"/>
  <c r="AG1823" i="47"/>
  <c r="AJ1816" i="47"/>
  <c r="AK1816" i="47"/>
  <c r="AM1796" i="47"/>
  <c r="AL1806" i="47"/>
  <c r="AH1774" i="47"/>
  <c r="AI1768" i="47"/>
  <c r="AM1768" i="47"/>
  <c r="AG1755" i="47"/>
  <c r="AN1729" i="47"/>
  <c r="AJ1717" i="47"/>
  <c r="AN1697" i="47"/>
  <c r="AH1792" i="47"/>
  <c r="AJ1792" i="47"/>
  <c r="AN1781" i="47"/>
  <c r="AL1765" i="47"/>
  <c r="AN1757" i="47"/>
  <c r="AG1737" i="47"/>
  <c r="AN1728" i="47"/>
  <c r="AK1721" i="47"/>
  <c r="AL1721" i="47"/>
  <c r="AH1721" i="47"/>
  <c r="AI1721" i="47"/>
  <c r="AN1704" i="47"/>
  <c r="AI1689" i="47"/>
  <c r="AJ1689" i="47"/>
  <c r="AH1689" i="47"/>
  <c r="AL1689" i="47"/>
  <c r="AK1689" i="47"/>
  <c r="AN1680" i="47"/>
  <c r="AN1672" i="47"/>
  <c r="AN1664" i="47"/>
  <c r="AN1770" i="47"/>
  <c r="AI1770" i="47"/>
  <c r="AK1753" i="47"/>
  <c r="AO1753" i="47"/>
  <c r="AO1749" i="47"/>
  <c r="AM1739" i="47"/>
  <c r="AI1732" i="47"/>
  <c r="AI1724" i="47"/>
  <c r="AI1716" i="47"/>
  <c r="AH1701" i="47"/>
  <c r="AJ1683" i="47"/>
  <c r="AN1805" i="47"/>
  <c r="AI1771" i="47"/>
  <c r="AL1748" i="47"/>
  <c r="AH1743" i="47"/>
  <c r="AH1715" i="47"/>
  <c r="AK1791" i="47"/>
  <c r="AI1784" i="47"/>
  <c r="AO1769" i="47"/>
  <c r="AM1769" i="47"/>
  <c r="AJ1748" i="47"/>
  <c r="AJ1729" i="47"/>
  <c r="AG1745" i="47"/>
  <c r="AN1714" i="47"/>
  <c r="AG1707" i="47"/>
  <c r="AJ1735" i="47"/>
  <c r="AJ1719" i="47"/>
  <c r="AG1795" i="47"/>
  <c r="AJ1795" i="47"/>
  <c r="AK1725" i="47"/>
  <c r="AO1723" i="47"/>
  <c r="AM1707" i="47"/>
  <c r="AK1701" i="47"/>
  <c r="AO1699" i="47"/>
  <c r="AO1691" i="47"/>
  <c r="AO1683" i="47"/>
  <c r="AH1695" i="47"/>
  <c r="AM1685" i="47"/>
  <c r="AN1675" i="47"/>
  <c r="AL1659" i="47"/>
  <c r="AH1644" i="47"/>
  <c r="AM1628" i="47"/>
  <c r="AL1693" i="47"/>
  <c r="AH1677" i="47"/>
  <c r="AI1675" i="47"/>
  <c r="AI1671" i="47"/>
  <c r="AK1711" i="47"/>
  <c r="AK1675" i="47"/>
  <c r="AH1687" i="47"/>
  <c r="AK1671" i="47"/>
  <c r="AO1667" i="47"/>
  <c r="AN1658" i="47"/>
  <c r="AN1669" i="47"/>
  <c r="AG1669" i="47"/>
  <c r="AH1653" i="47"/>
  <c r="AO1643" i="47"/>
  <c r="AM1626" i="47"/>
  <c r="AI1626" i="47"/>
  <c r="AL1626" i="47"/>
  <c r="AH1599" i="47"/>
  <c r="AJ1599" i="47"/>
  <c r="AN1599" i="47"/>
  <c r="AL1599" i="47"/>
  <c r="AH1591" i="47"/>
  <c r="AJ1591" i="47"/>
  <c r="AN1591" i="47"/>
  <c r="AL1591" i="47"/>
  <c r="AK1661" i="47"/>
  <c r="AL1648" i="47"/>
  <c r="AH1648" i="47"/>
  <c r="AG1640" i="47"/>
  <c r="AM1622" i="47"/>
  <c r="AM1642" i="47"/>
  <c r="AI1642" i="47"/>
  <c r="AK1642" i="47"/>
  <c r="AN1635" i="47"/>
  <c r="AG1634" i="47"/>
  <c r="AH1631" i="47"/>
  <c r="AH1613" i="47"/>
  <c r="AH1609" i="47"/>
  <c r="AK1609" i="47"/>
  <c r="AI1609" i="47"/>
  <c r="AL1609" i="47"/>
  <c r="AO1605" i="47"/>
  <c r="AO1604" i="47"/>
  <c r="AK1596" i="47"/>
  <c r="AL1594" i="47"/>
  <c r="AJ1594" i="47"/>
  <c r="AI1594" i="47"/>
  <c r="AM1594" i="47"/>
  <c r="AG1590" i="47"/>
  <c r="AO1588" i="47"/>
  <c r="AH1582" i="47"/>
  <c r="AL1582" i="47"/>
  <c r="AJ1582" i="47"/>
  <c r="AM1582" i="47"/>
  <c r="AI1582" i="47"/>
  <c r="AN1582" i="47"/>
  <c r="AO1580" i="47"/>
  <c r="AK1572" i="47"/>
  <c r="AG1570" i="47"/>
  <c r="AL1566" i="47"/>
  <c r="AM1566" i="47"/>
  <c r="AJ1566" i="47"/>
  <c r="AH1566" i="47"/>
  <c r="AI1566" i="47"/>
  <c r="AO1564" i="47"/>
  <c r="AK1556" i="47"/>
  <c r="AG1554" i="47"/>
  <c r="AL1550" i="47"/>
  <c r="AJ1550" i="47"/>
  <c r="AM1550" i="47"/>
  <c r="AH1550" i="47"/>
  <c r="AI1550" i="47"/>
  <c r="AN1550" i="47"/>
  <c r="AO1548" i="47"/>
  <c r="AK1540" i="47"/>
  <c r="AG1538" i="47"/>
  <c r="AJ1534" i="47"/>
  <c r="AL1534" i="47"/>
  <c r="AM1534" i="47"/>
  <c r="AI1534" i="47"/>
  <c r="AH1534" i="47"/>
  <c r="AN1534" i="47"/>
  <c r="AO1532" i="47"/>
  <c r="AK1524" i="47"/>
  <c r="AG1522" i="47"/>
  <c r="AJ1518" i="47"/>
  <c r="AM1518" i="47"/>
  <c r="AL1518" i="47"/>
  <c r="AH1518" i="47"/>
  <c r="AI1518" i="47"/>
  <c r="AN1518" i="47"/>
  <c r="AO1516" i="47"/>
  <c r="AK1508" i="47"/>
  <c r="AG1506" i="47"/>
  <c r="AJ1502" i="47"/>
  <c r="AI1502" i="47"/>
  <c r="AM1502" i="47"/>
  <c r="AL1502" i="47"/>
  <c r="AN1502" i="47"/>
  <c r="AH1502" i="47"/>
  <c r="AO1500" i="47"/>
  <c r="AI1495" i="47"/>
  <c r="AG1495" i="47"/>
  <c r="AK1495" i="47"/>
  <c r="AJ1495" i="47"/>
  <c r="AL1495" i="47"/>
  <c r="AM1495" i="47"/>
  <c r="AO1495" i="47"/>
  <c r="AN1495" i="47"/>
  <c r="AH1495" i="47"/>
  <c r="AK1487" i="47"/>
  <c r="AM1487" i="47"/>
  <c r="AG1487" i="47"/>
  <c r="AL1487" i="47"/>
  <c r="AO1487" i="47"/>
  <c r="AJ1487" i="47"/>
  <c r="AI1487" i="47"/>
  <c r="AH1487" i="47"/>
  <c r="AN1487" i="47"/>
  <c r="AK1479" i="47"/>
  <c r="AG1479" i="47"/>
  <c r="AO1479" i="47"/>
  <c r="AM1479" i="47"/>
  <c r="AI1479" i="47"/>
  <c r="AL1479" i="47"/>
  <c r="AN1479" i="47"/>
  <c r="AH1479" i="47"/>
  <c r="AJ1479" i="47"/>
  <c r="AL1471" i="47"/>
  <c r="AK1471" i="47"/>
  <c r="AN1471" i="47"/>
  <c r="AG1471" i="47"/>
  <c r="AI1471" i="47"/>
  <c r="AJ1471" i="47"/>
  <c r="AM1471" i="47"/>
  <c r="AO1471" i="47"/>
  <c r="AH1471" i="47"/>
  <c r="AK1463" i="47"/>
  <c r="AG1463" i="47"/>
  <c r="AL1463" i="47"/>
  <c r="AM1463" i="47"/>
  <c r="AJ1463" i="47"/>
  <c r="AO1463" i="47"/>
  <c r="AI1463" i="47"/>
  <c r="AN1463" i="47"/>
  <c r="AH1463" i="47"/>
  <c r="AG1455" i="47"/>
  <c r="AN1455" i="47"/>
  <c r="AJ1455" i="47"/>
  <c r="AO1455" i="47"/>
  <c r="AK1455" i="47"/>
  <c r="AM1455" i="47"/>
  <c r="AI1455" i="47"/>
  <c r="AL1455" i="47"/>
  <c r="AH1455" i="47"/>
  <c r="AK1447" i="47"/>
  <c r="AG1447" i="47"/>
  <c r="AN1447" i="47"/>
  <c r="AL1447" i="47"/>
  <c r="AI1447" i="47"/>
  <c r="AO1447" i="47"/>
  <c r="AI1439" i="47"/>
  <c r="AO1439" i="47"/>
  <c r="AM1439" i="47"/>
  <c r="AG1439" i="47"/>
  <c r="AK1439" i="47"/>
  <c r="AN1439" i="47"/>
  <c r="AH1439" i="47"/>
  <c r="AI1431" i="47"/>
  <c r="AN1431" i="47"/>
  <c r="AO1431" i="47"/>
  <c r="AJ1431" i="47"/>
  <c r="AG1431" i="47"/>
  <c r="AK1431" i="47"/>
  <c r="AH1431" i="47"/>
  <c r="AL1431" i="47"/>
  <c r="AM1431" i="47"/>
  <c r="AI1423" i="47"/>
  <c r="AM1423" i="47"/>
  <c r="AG1423" i="47"/>
  <c r="AL1423" i="47"/>
  <c r="AK1423" i="47"/>
  <c r="AO1423" i="47"/>
  <c r="AN1423" i="47"/>
  <c r="AJ1423" i="47"/>
  <c r="AH1423" i="47"/>
  <c r="AI1415" i="47"/>
  <c r="AO1415" i="47"/>
  <c r="AK1415" i="47"/>
  <c r="AM1415" i="47"/>
  <c r="AG1415" i="47"/>
  <c r="AN1415" i="47"/>
  <c r="AH1415" i="47"/>
  <c r="AL1415" i="47"/>
  <c r="AJ1415" i="47"/>
  <c r="AI1407" i="47"/>
  <c r="AK1407" i="47"/>
  <c r="AL1407" i="47"/>
  <c r="AM1407" i="47"/>
  <c r="AG1407" i="47"/>
  <c r="AH1407" i="47"/>
  <c r="AN1407" i="47"/>
  <c r="AO1407" i="47"/>
  <c r="AJ1407" i="47"/>
  <c r="AI1399" i="47"/>
  <c r="AK1399" i="47"/>
  <c r="AO1399" i="47"/>
  <c r="AL1399" i="47"/>
  <c r="AM1399" i="47"/>
  <c r="AG1399" i="47"/>
  <c r="AN1399" i="47"/>
  <c r="AJ1399" i="47"/>
  <c r="AH1399" i="47"/>
  <c r="AI1391" i="47"/>
  <c r="AL1391" i="47"/>
  <c r="AN1391" i="47"/>
  <c r="AJ1391" i="47"/>
  <c r="AO1391" i="47"/>
  <c r="AH1391" i="47"/>
  <c r="AK1391" i="47"/>
  <c r="AM1391" i="47"/>
  <c r="AG1391" i="47"/>
  <c r="AI1383" i="47"/>
  <c r="AK1383" i="47"/>
  <c r="AG1383" i="47"/>
  <c r="AN1383" i="47"/>
  <c r="AH1383" i="47"/>
  <c r="AL1383" i="47"/>
  <c r="AJ1383" i="47"/>
  <c r="AO1383" i="47"/>
  <c r="AM1383" i="47"/>
  <c r="AI1375" i="47"/>
  <c r="AN1375" i="47"/>
  <c r="AO1375" i="47"/>
  <c r="AL1375" i="47"/>
  <c r="AM1375" i="47"/>
  <c r="AG1375" i="47"/>
  <c r="AJ1375" i="47"/>
  <c r="AH1375" i="47"/>
  <c r="AK1375" i="47"/>
  <c r="AI1367" i="47"/>
  <c r="AL1367" i="47"/>
  <c r="AM1367" i="47"/>
  <c r="AN1367" i="47"/>
  <c r="AK1367" i="47"/>
  <c r="AO1367" i="47"/>
  <c r="AJ1367" i="47"/>
  <c r="AG1367" i="47"/>
  <c r="AH1367" i="47"/>
  <c r="AI1359" i="47"/>
  <c r="AN1359" i="47"/>
  <c r="AG1359" i="47"/>
  <c r="AJ1359" i="47"/>
  <c r="AK1359" i="47"/>
  <c r="AO1359" i="47"/>
  <c r="AL1359" i="47"/>
  <c r="AM1359" i="47"/>
  <c r="AH1359" i="47"/>
  <c r="AI1351" i="47"/>
  <c r="AJ1351" i="47"/>
  <c r="AO1351" i="47"/>
  <c r="AL1351" i="47"/>
  <c r="AM1351" i="47"/>
  <c r="AN1351" i="47"/>
  <c r="AG1351" i="47"/>
  <c r="AK1351" i="47"/>
  <c r="AH1351" i="47"/>
  <c r="AI1343" i="47"/>
  <c r="AK1343" i="47"/>
  <c r="AL1343" i="47"/>
  <c r="AM1343" i="47"/>
  <c r="AH1343" i="47"/>
  <c r="AO1343" i="47"/>
  <c r="AN1343" i="47"/>
  <c r="AG1343" i="47"/>
  <c r="AJ1343" i="47"/>
  <c r="AI1335" i="47"/>
  <c r="AL1335" i="47"/>
  <c r="AM1335" i="47"/>
  <c r="AO1335" i="47"/>
  <c r="AG1335" i="47"/>
  <c r="AK1335" i="47"/>
  <c r="AN1335" i="47"/>
  <c r="AJ1335" i="47"/>
  <c r="AH1335" i="47"/>
  <c r="AI1327" i="47"/>
  <c r="AM1327" i="47"/>
  <c r="AN1327" i="47"/>
  <c r="AG1327" i="47"/>
  <c r="AK1327" i="47"/>
  <c r="AJ1327" i="47"/>
  <c r="AO1327" i="47"/>
  <c r="AH1327" i="47"/>
  <c r="AL1327" i="47"/>
  <c r="AI1319" i="47"/>
  <c r="AJ1319" i="47"/>
  <c r="AL1319" i="47"/>
  <c r="AH1319" i="47"/>
  <c r="AK1319" i="47"/>
  <c r="AN1319" i="47"/>
  <c r="AO1319" i="47"/>
  <c r="AG1319" i="47"/>
  <c r="AM1319" i="47"/>
  <c r="AI1311" i="47"/>
  <c r="AK1311" i="47"/>
  <c r="AN1311" i="47"/>
  <c r="AG1311" i="47"/>
  <c r="AJ1311" i="47"/>
  <c r="AH1311" i="47"/>
  <c r="AO1311" i="47"/>
  <c r="AM1311" i="47"/>
  <c r="AL1311" i="47"/>
  <c r="AI1303" i="47"/>
  <c r="AL1303" i="47"/>
  <c r="AM1303" i="47"/>
  <c r="AN1303" i="47"/>
  <c r="AO1303" i="47"/>
  <c r="AJ1303" i="47"/>
  <c r="AG1303" i="47"/>
  <c r="AK1303" i="47"/>
  <c r="AH1303" i="47"/>
  <c r="AI1295" i="47"/>
  <c r="AN1295" i="47"/>
  <c r="AG1295" i="47"/>
  <c r="AK1295" i="47"/>
  <c r="AO1295" i="47"/>
  <c r="AM1295" i="47"/>
  <c r="AJ1295" i="47"/>
  <c r="AH1295" i="47"/>
  <c r="AL1295" i="47"/>
  <c r="AI1287" i="47"/>
  <c r="AO1287" i="47"/>
  <c r="AK1287" i="47"/>
  <c r="AN1287" i="47"/>
  <c r="AH1287" i="47"/>
  <c r="AL1287" i="47"/>
  <c r="AJ1287" i="47"/>
  <c r="AG1287" i="47"/>
  <c r="AM1287" i="47"/>
  <c r="AI1279" i="47"/>
  <c r="AK1279" i="47"/>
  <c r="AN1279" i="47"/>
  <c r="AM1279" i="47"/>
  <c r="AG1279" i="47"/>
  <c r="AH1279" i="47"/>
  <c r="AJ1279" i="47"/>
  <c r="AO1279" i="47"/>
  <c r="AL1279" i="47"/>
  <c r="AL1649" i="47"/>
  <c r="AJ1639" i="47"/>
  <c r="AN1624" i="47"/>
  <c r="AJ1619" i="47"/>
  <c r="AN1618" i="47"/>
  <c r="AH1633" i="47"/>
  <c r="AJ1626" i="47"/>
  <c r="AM1616" i="47"/>
  <c r="AN1615" i="47"/>
  <c r="AM1601" i="47"/>
  <c r="AM1585" i="47"/>
  <c r="AI1657" i="47"/>
  <c r="AL1640" i="47"/>
  <c r="AH1630" i="47"/>
  <c r="AK1618" i="47"/>
  <c r="AO1615" i="47"/>
  <c r="AO1614" i="47"/>
  <c r="AJ1652" i="47"/>
  <c r="AG1652" i="47"/>
  <c r="AH1650" i="47"/>
  <c r="AH1647" i="47"/>
  <c r="AM1645" i="47"/>
  <c r="AH1635" i="47"/>
  <c r="AG1623" i="47"/>
  <c r="AM1612" i="47"/>
  <c r="AK1597" i="47"/>
  <c r="AG1595" i="47"/>
  <c r="AO1589" i="47"/>
  <c r="AG1657" i="47"/>
  <c r="AO1630" i="47"/>
  <c r="AG1611" i="47"/>
  <c r="AG1610" i="47"/>
  <c r="AN1590" i="47"/>
  <c r="AO1581" i="47"/>
  <c r="AK1727" i="47"/>
  <c r="AG1725" i="47"/>
  <c r="AM1717" i="47"/>
  <c r="AM1709" i="47"/>
  <c r="AM1701" i="47"/>
  <c r="AK1780" i="47"/>
  <c r="AH1747" i="47"/>
  <c r="AL1795" i="47"/>
  <c r="AN1772" i="47"/>
  <c r="AG1772" i="47"/>
  <c r="AK1771" i="47"/>
  <c r="AL1695" i="47"/>
  <c r="AI1685" i="47"/>
  <c r="AL1671" i="47"/>
  <c r="AI1659" i="47"/>
  <c r="AN1643" i="47"/>
  <c r="AJ1693" i="47"/>
  <c r="AI1703" i="47"/>
  <c r="AG1671" i="47"/>
  <c r="AH1711" i="47"/>
  <c r="AL1687" i="47"/>
  <c r="AM1679" i="47"/>
  <c r="AJ1667" i="47"/>
  <c r="AO1669" i="47"/>
  <c r="AN1663" i="47"/>
  <c r="AJ1677" i="47"/>
  <c r="AI1658" i="47"/>
  <c r="AM1623" i="47"/>
  <c r="AJ1653" i="47"/>
  <c r="AI1640" i="47"/>
  <c r="AM1636" i="47"/>
  <c r="AH1626" i="47"/>
  <c r="AG1609" i="47"/>
  <c r="AG1608" i="47"/>
  <c r="AI1597" i="47"/>
  <c r="AI1589" i="47"/>
  <c r="AG1637" i="47"/>
  <c r="AG1631" i="47"/>
  <c r="AM1656" i="47"/>
  <c r="AH1642" i="47"/>
  <c r="AM1634" i="47"/>
  <c r="AO1631" i="47"/>
  <c r="AJ1630" i="47"/>
  <c r="AG1621" i="47"/>
  <c r="AG1620" i="47"/>
  <c r="AK1608" i="47"/>
  <c r="AJ1608" i="47"/>
  <c r="AI1608" i="47"/>
  <c r="AH1608" i="47"/>
  <c r="AL1608" i="47"/>
  <c r="AM1604" i="47"/>
  <c r="AK1598" i="47"/>
  <c r="AL1596" i="47"/>
  <c r="AJ1596" i="47"/>
  <c r="AM1596" i="47"/>
  <c r="AH1596" i="47"/>
  <c r="AI1596" i="47"/>
  <c r="AG1592" i="47"/>
  <c r="AO1590" i="47"/>
  <c r="AK1578" i="47"/>
  <c r="AG1576" i="47"/>
  <c r="AM1572" i="47"/>
  <c r="AN1572" i="47"/>
  <c r="AI1572" i="47"/>
  <c r="AO1570" i="47"/>
  <c r="AK1562" i="47"/>
  <c r="AG1560" i="47"/>
  <c r="AM1556" i="47"/>
  <c r="AI1556" i="47"/>
  <c r="AN1556" i="47"/>
  <c r="AO1554" i="47"/>
  <c r="AK1546" i="47"/>
  <c r="AG1544" i="47"/>
  <c r="AJ1540" i="47"/>
  <c r="AH1540" i="47"/>
  <c r="AI1540" i="47"/>
  <c r="AL1540" i="47"/>
  <c r="AM1540" i="47"/>
  <c r="AN1540" i="47"/>
  <c r="AO1538" i="47"/>
  <c r="AK1530" i="47"/>
  <c r="AG1528" i="47"/>
  <c r="AI1524" i="47"/>
  <c r="AH1524" i="47"/>
  <c r="AL1524" i="47"/>
  <c r="AJ1524" i="47"/>
  <c r="AM1524" i="47"/>
  <c r="AN1524" i="47"/>
  <c r="AO1522" i="47"/>
  <c r="AK1514" i="47"/>
  <c r="AG1512" i="47"/>
  <c r="AH1508" i="47"/>
  <c r="AJ1508" i="47"/>
  <c r="AM1508" i="47"/>
  <c r="AI1508" i="47"/>
  <c r="AL1508" i="47"/>
  <c r="AN1508" i="47"/>
  <c r="AO1506" i="47"/>
  <c r="AK1498" i="47"/>
  <c r="AI1494" i="47"/>
  <c r="AO1494" i="47"/>
  <c r="AL1494" i="47"/>
  <c r="AG1494" i="47"/>
  <c r="AK1494" i="47"/>
  <c r="AH1494" i="47"/>
  <c r="AM1494" i="47"/>
  <c r="AN1494" i="47"/>
  <c r="AJ1494" i="47"/>
  <c r="AI1486" i="47"/>
  <c r="AL1486" i="47"/>
  <c r="AG1486" i="47"/>
  <c r="AK1486" i="47"/>
  <c r="AJ1486" i="47"/>
  <c r="AO1486" i="47"/>
  <c r="AH1486" i="47"/>
  <c r="AN1486" i="47"/>
  <c r="AM1486" i="47"/>
  <c r="AI1478" i="47"/>
  <c r="AJ1478" i="47"/>
  <c r="AG1478" i="47"/>
  <c r="AL1478" i="47"/>
  <c r="AK1478" i="47"/>
  <c r="AM1478" i="47"/>
  <c r="AN1478" i="47"/>
  <c r="AO1478" i="47"/>
  <c r="AH1478" i="47"/>
  <c r="AI1470" i="47"/>
  <c r="AN1470" i="47"/>
  <c r="AJ1470" i="47"/>
  <c r="AL1470" i="47"/>
  <c r="AM1470" i="47"/>
  <c r="AG1470" i="47"/>
  <c r="AK1470" i="47"/>
  <c r="AH1470" i="47"/>
  <c r="AO1470" i="47"/>
  <c r="AI1462" i="47"/>
  <c r="AK1462" i="47"/>
  <c r="AL1462" i="47"/>
  <c r="AM1462" i="47"/>
  <c r="AG1462" i="47"/>
  <c r="AO1462" i="47"/>
  <c r="AJ1462" i="47"/>
  <c r="AN1462" i="47"/>
  <c r="AH1462" i="47"/>
  <c r="AG1454" i="47"/>
  <c r="AN1454" i="47"/>
  <c r="AO1454" i="47"/>
  <c r="AI1454" i="47"/>
  <c r="AM1454" i="47"/>
  <c r="AK1454" i="47"/>
  <c r="AJ1454" i="47"/>
  <c r="AH1454" i="47"/>
  <c r="AL1454" i="47"/>
  <c r="AM1446" i="47"/>
  <c r="AG1446" i="47"/>
  <c r="AK1446" i="47"/>
  <c r="AL1446" i="47"/>
  <c r="AH1446" i="47"/>
  <c r="AN1446" i="47"/>
  <c r="AI1446" i="47"/>
  <c r="AO1446" i="47"/>
  <c r="AJ1446" i="47"/>
  <c r="AM1438" i="47"/>
  <c r="AG1438" i="47"/>
  <c r="AL1438" i="47"/>
  <c r="AI1438" i="47"/>
  <c r="AJ1438" i="47"/>
  <c r="AK1438" i="47"/>
  <c r="AO1438" i="47"/>
  <c r="AN1438" i="47"/>
  <c r="AH1438" i="47"/>
  <c r="AI1430" i="47"/>
  <c r="AG1430" i="47"/>
  <c r="AL1430" i="47"/>
  <c r="AJ1430" i="47"/>
  <c r="AK1430" i="47"/>
  <c r="AM1430" i="47"/>
  <c r="AN1430" i="47"/>
  <c r="AH1430" i="47"/>
  <c r="AO1430" i="47"/>
  <c r="AI1422" i="47"/>
  <c r="AK1422" i="47"/>
  <c r="AL1422" i="47"/>
  <c r="AM1422" i="47"/>
  <c r="AN1422" i="47"/>
  <c r="AG1422" i="47"/>
  <c r="AO1422" i="47"/>
  <c r="AH1422" i="47"/>
  <c r="AJ1422" i="47"/>
  <c r="AI1414" i="47"/>
  <c r="AJ1414" i="47"/>
  <c r="AM1414" i="47"/>
  <c r="AK1414" i="47"/>
  <c r="AO1414" i="47"/>
  <c r="AH1414" i="47"/>
  <c r="AL1414" i="47"/>
  <c r="AN1414" i="47"/>
  <c r="AG1414" i="47"/>
  <c r="AI1406" i="47"/>
  <c r="AL1406" i="47"/>
  <c r="AK1406" i="47"/>
  <c r="AG1406" i="47"/>
  <c r="AJ1406" i="47"/>
  <c r="AH1406" i="47"/>
  <c r="AM1406" i="47"/>
  <c r="AO1406" i="47"/>
  <c r="AN1406" i="47"/>
  <c r="AG1398" i="47"/>
  <c r="AO1398" i="47"/>
  <c r="AK1398" i="47"/>
  <c r="AH1398" i="47"/>
  <c r="AL1398" i="47"/>
  <c r="AI1398" i="47"/>
  <c r="AN1398" i="47"/>
  <c r="AJ1398" i="47"/>
  <c r="AM1398" i="47"/>
  <c r="AK1390" i="47"/>
  <c r="AH1390" i="47"/>
  <c r="AG1390" i="47"/>
  <c r="AO1390" i="47"/>
  <c r="AI1390" i="47"/>
  <c r="AN1390" i="47"/>
  <c r="AL1390" i="47"/>
  <c r="AJ1390" i="47"/>
  <c r="AM1390" i="47"/>
  <c r="AI1382" i="47"/>
  <c r="AJ1382" i="47"/>
  <c r="AM1382" i="47"/>
  <c r="AL1382" i="47"/>
  <c r="AG1382" i="47"/>
  <c r="AH1382" i="47"/>
  <c r="AK1382" i="47"/>
  <c r="AO1382" i="47"/>
  <c r="AN1382" i="47"/>
  <c r="AJ1374" i="47"/>
  <c r="AI1374" i="47"/>
  <c r="AN1374" i="47"/>
  <c r="AG1374" i="47"/>
  <c r="AK1374" i="47"/>
  <c r="AL1374" i="47"/>
  <c r="AM1374" i="47"/>
  <c r="AO1374" i="47"/>
  <c r="AH1374" i="47"/>
  <c r="AJ1366" i="47"/>
  <c r="AO1366" i="47"/>
  <c r="AN1366" i="47"/>
  <c r="AK1366" i="47"/>
  <c r="AM1366" i="47"/>
  <c r="AH1366" i="47"/>
  <c r="AL1366" i="47"/>
  <c r="AG1366" i="47"/>
  <c r="AI1366" i="47"/>
  <c r="AK1358" i="47"/>
  <c r="AO1358" i="47"/>
  <c r="AJ1358" i="47"/>
  <c r="AM1358" i="47"/>
  <c r="AI1358" i="47"/>
  <c r="AG1358" i="47"/>
  <c r="AH1358" i="47"/>
  <c r="AL1358" i="47"/>
  <c r="AN1358" i="47"/>
  <c r="AK1350" i="47"/>
  <c r="AI1350" i="47"/>
  <c r="AM1350" i="47"/>
  <c r="AH1350" i="47"/>
  <c r="AG1350" i="47"/>
  <c r="AJ1350" i="47"/>
  <c r="AO1350" i="47"/>
  <c r="AN1350" i="47"/>
  <c r="AL1350" i="47"/>
  <c r="AK1342" i="47"/>
  <c r="AO1342" i="47"/>
  <c r="AL1342" i="47"/>
  <c r="AH1342" i="47"/>
  <c r="AG1342" i="47"/>
  <c r="AI1342" i="47"/>
  <c r="AN1342" i="47"/>
  <c r="AM1342" i="47"/>
  <c r="AJ1342" i="47"/>
  <c r="AG1334" i="47"/>
  <c r="AK1334" i="47"/>
  <c r="AO1334" i="47"/>
  <c r="AI1334" i="47"/>
  <c r="AJ1334" i="47"/>
  <c r="AN1334" i="47"/>
  <c r="AL1334" i="47"/>
  <c r="AM1334" i="47"/>
  <c r="AH1334" i="47"/>
  <c r="AK1326" i="47"/>
  <c r="AG1326" i="47"/>
  <c r="AH1326" i="47"/>
  <c r="AL1326" i="47"/>
  <c r="AM1326" i="47"/>
  <c r="AN1326" i="47"/>
  <c r="AI1326" i="47"/>
  <c r="AO1326" i="47"/>
  <c r="AJ1326" i="47"/>
  <c r="AK1318" i="47"/>
  <c r="AJ1318" i="47"/>
  <c r="AM1318" i="47"/>
  <c r="AG1318" i="47"/>
  <c r="AI1318" i="47"/>
  <c r="AO1318" i="47"/>
  <c r="AN1318" i="47"/>
  <c r="AL1318" i="47"/>
  <c r="AH1318" i="47"/>
  <c r="AK1310" i="47"/>
  <c r="AO1310" i="47"/>
  <c r="AH1310" i="47"/>
  <c r="AJ1310" i="47"/>
  <c r="AM1310" i="47"/>
  <c r="AI1310" i="47"/>
  <c r="AL1310" i="47"/>
  <c r="AG1310" i="47"/>
  <c r="AN1310" i="47"/>
  <c r="AK1302" i="47"/>
  <c r="AI1302" i="47"/>
  <c r="AM1302" i="47"/>
  <c r="AJ1302" i="47"/>
  <c r="AO1302" i="47"/>
  <c r="AG1302" i="47"/>
  <c r="AL1302" i="47"/>
  <c r="AN1302" i="47"/>
  <c r="AH1302" i="47"/>
  <c r="AI1294" i="47"/>
  <c r="AK1294" i="47"/>
  <c r="AG1294" i="47"/>
  <c r="AJ1294" i="47"/>
  <c r="AL1294" i="47"/>
  <c r="AM1294" i="47"/>
  <c r="AN1294" i="47"/>
  <c r="AH1294" i="47"/>
  <c r="AO1294" i="47"/>
  <c r="AI1286" i="47"/>
  <c r="AM1286" i="47"/>
  <c r="AG1286" i="47"/>
  <c r="AL1286" i="47"/>
  <c r="AN1286" i="47"/>
  <c r="AO1286" i="47"/>
  <c r="AK1286" i="47"/>
  <c r="AH1286" i="47"/>
  <c r="AJ1286" i="47"/>
  <c r="AI1278" i="47"/>
  <c r="AL1278" i="47"/>
  <c r="AN1278" i="47"/>
  <c r="AO1278" i="47"/>
  <c r="AJ1278" i="47"/>
  <c r="AK1278" i="47"/>
  <c r="AM1278" i="47"/>
  <c r="AH1278" i="47"/>
  <c r="AG1278" i="47"/>
  <c r="AO1649" i="47"/>
  <c r="AK1649" i="47"/>
  <c r="AN1629" i="47"/>
  <c r="AO1624" i="47"/>
  <c r="AN1657" i="47"/>
  <c r="AN1645" i="47"/>
  <c r="AO1637" i="47"/>
  <c r="AG1636" i="47"/>
  <c r="AK1633" i="47"/>
  <c r="AL1632" i="47"/>
  <c r="AM1617" i="47"/>
  <c r="AK1616" i="47"/>
  <c r="AH1616" i="47"/>
  <c r="AL1616" i="47"/>
  <c r="AM1595" i="47"/>
  <c r="AM1657" i="47"/>
  <c r="AH1657" i="47"/>
  <c r="AM1614" i="47"/>
  <c r="AM1652" i="47"/>
  <c r="AJ1647" i="47"/>
  <c r="AJ1646" i="47"/>
  <c r="AO1639" i="47"/>
  <c r="AG1638" i="47"/>
  <c r="AI1632" i="47"/>
  <c r="AL1625" i="47"/>
  <c r="AH1622" i="47"/>
  <c r="AM1613" i="47"/>
  <c r="AK1603" i="47"/>
  <c r="AG1601" i="47"/>
  <c r="AO1595" i="47"/>
  <c r="AK1587" i="47"/>
  <c r="AG1585" i="47"/>
  <c r="AN1639" i="47"/>
  <c r="AK1547" i="47"/>
  <c r="AL1771" i="47"/>
  <c r="AH1755" i="47"/>
  <c r="AI1735" i="47"/>
  <c r="AM1723" i="47"/>
  <c r="AI1719" i="47"/>
  <c r="AM1699" i="47"/>
  <c r="AM1691" i="47"/>
  <c r="AM1683" i="47"/>
  <c r="AK1685" i="47"/>
  <c r="AG1661" i="47"/>
  <c r="AH1659" i="47"/>
  <c r="AI1677" i="47"/>
  <c r="AN1703" i="47"/>
  <c r="AG1703" i="47"/>
  <c r="AO1671" i="47"/>
  <c r="AL1711" i="47"/>
  <c r="AH1667" i="47"/>
  <c r="AJ1663" i="47"/>
  <c r="AG1658" i="47"/>
  <c r="AL1655" i="47"/>
  <c r="AH1669" i="47"/>
  <c r="AL1646" i="47"/>
  <c r="AK1669" i="47"/>
  <c r="AG1654" i="47"/>
  <c r="AL1651" i="47"/>
  <c r="AO1641" i="47"/>
  <c r="AO1609" i="47"/>
  <c r="AH1597" i="47"/>
  <c r="AL1597" i="47"/>
  <c r="AN1597" i="47"/>
  <c r="AN1648" i="47"/>
  <c r="AH1640" i="47"/>
  <c r="AO1656" i="47"/>
  <c r="AO1651" i="47"/>
  <c r="AJ1642" i="47"/>
  <c r="AI1639" i="47"/>
  <c r="AH1634" i="47"/>
  <c r="AI1612" i="47"/>
  <c r="AM1605" i="47"/>
  <c r="AK1604" i="47"/>
  <c r="AI1604" i="47"/>
  <c r="AL1604" i="47"/>
  <c r="AH1604" i="47"/>
  <c r="AJ1604" i="47"/>
  <c r="AK1600" i="47"/>
  <c r="AJ1598" i="47"/>
  <c r="AL1598" i="47"/>
  <c r="AM1598" i="47"/>
  <c r="AH1598" i="47"/>
  <c r="AI1598" i="47"/>
  <c r="AG1594" i="47"/>
  <c r="AO1592" i="47"/>
  <c r="AK1584" i="47"/>
  <c r="AG1582" i="47"/>
  <c r="AL1578" i="47"/>
  <c r="AH1578" i="47"/>
  <c r="AJ1578" i="47"/>
  <c r="AI1578" i="47"/>
  <c r="AN1578" i="47"/>
  <c r="AM1578" i="47"/>
  <c r="AO1576" i="47"/>
  <c r="AK1568" i="47"/>
  <c r="AG1566" i="47"/>
  <c r="AH1562" i="47"/>
  <c r="AI1562" i="47"/>
  <c r="AN1562" i="47"/>
  <c r="AO1560" i="47"/>
  <c r="AG1550" i="47"/>
  <c r="AJ1546" i="47"/>
  <c r="AM1546" i="47"/>
  <c r="AN1546" i="47"/>
  <c r="AH1546" i="47"/>
  <c r="AL1546" i="47"/>
  <c r="AI1546" i="47"/>
  <c r="AO1544" i="47"/>
  <c r="AG1534" i="47"/>
  <c r="AL1530" i="47"/>
  <c r="AM1530" i="47"/>
  <c r="AJ1530" i="47"/>
  <c r="AN1530" i="47"/>
  <c r="AH1530" i="47"/>
  <c r="AI1530" i="47"/>
  <c r="AO1528" i="47"/>
  <c r="AK1520" i="47"/>
  <c r="AG1518" i="47"/>
  <c r="AL1514" i="47"/>
  <c r="AM1514" i="47"/>
  <c r="AJ1514" i="47"/>
  <c r="AN1514" i="47"/>
  <c r="AH1514" i="47"/>
  <c r="AI1514" i="47"/>
  <c r="AO1512" i="47"/>
  <c r="AK1504" i="47"/>
  <c r="AG1502" i="47"/>
  <c r="AJ1498" i="47"/>
  <c r="AM1498" i="47"/>
  <c r="AL1498" i="47"/>
  <c r="AN1498" i="47"/>
  <c r="AH1498" i="47"/>
  <c r="AI1498" i="47"/>
  <c r="AG1493" i="47"/>
  <c r="AN1493" i="47"/>
  <c r="AK1493" i="47"/>
  <c r="AM1493" i="47"/>
  <c r="AJ1493" i="47"/>
  <c r="AI1493" i="47"/>
  <c r="AO1493" i="47"/>
  <c r="AL1493" i="47"/>
  <c r="AH1493" i="47"/>
  <c r="AN1485" i="47"/>
  <c r="AL1485" i="47"/>
  <c r="AK1485" i="47"/>
  <c r="AO1485" i="47"/>
  <c r="AJ1485" i="47"/>
  <c r="AI1485" i="47"/>
  <c r="AM1485" i="47"/>
  <c r="AG1485" i="47"/>
  <c r="AH1485" i="47"/>
  <c r="AM1477" i="47"/>
  <c r="AK1477" i="47"/>
  <c r="AG1477" i="47"/>
  <c r="AN1477" i="47"/>
  <c r="AJ1477" i="47"/>
  <c r="AI1477" i="47"/>
  <c r="AL1477" i="47"/>
  <c r="AH1477" i="47"/>
  <c r="AO1477" i="47"/>
  <c r="AN1469" i="47"/>
  <c r="AO1469" i="47"/>
  <c r="AK1469" i="47"/>
  <c r="AL1469" i="47"/>
  <c r="AJ1469" i="47"/>
  <c r="AM1469" i="47"/>
  <c r="AG1469" i="47"/>
  <c r="AI1469" i="47"/>
  <c r="AH1469" i="47"/>
  <c r="AN1461" i="47"/>
  <c r="AG1461" i="47"/>
  <c r="AK1461" i="47"/>
  <c r="AO1461" i="47"/>
  <c r="AI1461" i="47"/>
  <c r="AM1461" i="47"/>
  <c r="AL1461" i="47"/>
  <c r="AJ1461" i="47"/>
  <c r="AH1461" i="47"/>
  <c r="AL1453" i="47"/>
  <c r="AM1453" i="47"/>
  <c r="AO1453" i="47"/>
  <c r="AJ1453" i="47"/>
  <c r="AN1453" i="47"/>
  <c r="AI1453" i="47"/>
  <c r="AG1453" i="47"/>
  <c r="AK1453" i="47"/>
  <c r="AH1453" i="47"/>
  <c r="AO1445" i="47"/>
  <c r="AJ1445" i="47"/>
  <c r="AG1445" i="47"/>
  <c r="AI1445" i="47"/>
  <c r="AN1445" i="47"/>
  <c r="AL1445" i="47"/>
  <c r="AM1445" i="47"/>
  <c r="AK1445" i="47"/>
  <c r="AH1445" i="47"/>
  <c r="AO1437" i="47"/>
  <c r="AG1437" i="47"/>
  <c r="AN1437" i="47"/>
  <c r="AI1437" i="47"/>
  <c r="AJ1437" i="47"/>
  <c r="AL1437" i="47"/>
  <c r="AK1437" i="47"/>
  <c r="AM1437" i="47"/>
  <c r="AH1437" i="47"/>
  <c r="AI1429" i="47"/>
  <c r="AG1429" i="47"/>
  <c r="AM1429" i="47"/>
  <c r="AO1429" i="47"/>
  <c r="AJ1429" i="47"/>
  <c r="AH1429" i="47"/>
  <c r="AN1429" i="47"/>
  <c r="AK1429" i="47"/>
  <c r="AL1429" i="47"/>
  <c r="AI1421" i="47"/>
  <c r="AG1421" i="47"/>
  <c r="AM1421" i="47"/>
  <c r="AO1421" i="47"/>
  <c r="AL1421" i="47"/>
  <c r="AN1421" i="47"/>
  <c r="AJ1421" i="47"/>
  <c r="AH1421" i="47"/>
  <c r="AK1421" i="47"/>
  <c r="AI1413" i="47"/>
  <c r="AG1413" i="47"/>
  <c r="AK1413" i="47"/>
  <c r="AH1413" i="47"/>
  <c r="AM1413" i="47"/>
  <c r="AN1413" i="47"/>
  <c r="AO1413" i="47"/>
  <c r="AJ1413" i="47"/>
  <c r="AL1413" i="47"/>
  <c r="AI1405" i="47"/>
  <c r="AO1405" i="47"/>
  <c r="AJ1405" i="47"/>
  <c r="AG1405" i="47"/>
  <c r="AM1405" i="47"/>
  <c r="AL1405" i="47"/>
  <c r="AK1405" i="47"/>
  <c r="AN1405" i="47"/>
  <c r="AH1405" i="47"/>
  <c r="AI1397" i="47"/>
  <c r="AN1397" i="47"/>
  <c r="AO1397" i="47"/>
  <c r="AK1397" i="47"/>
  <c r="AH1397" i="47"/>
  <c r="AM1397" i="47"/>
  <c r="AL1397" i="47"/>
  <c r="AJ1397" i="47"/>
  <c r="AG1397" i="47"/>
  <c r="AI1389" i="47"/>
  <c r="AM1389" i="47"/>
  <c r="AO1389" i="47"/>
  <c r="AG1389" i="47"/>
  <c r="AJ1389" i="47"/>
  <c r="AK1389" i="47"/>
  <c r="AN1389" i="47"/>
  <c r="AH1389" i="47"/>
  <c r="AL1389" i="47"/>
  <c r="AI1381" i="47"/>
  <c r="AM1381" i="47"/>
  <c r="AL1381" i="47"/>
  <c r="AG1381" i="47"/>
  <c r="AK1381" i="47"/>
  <c r="AN1381" i="47"/>
  <c r="AO1381" i="47"/>
  <c r="AJ1381" i="47"/>
  <c r="AH1381" i="47"/>
  <c r="AK1373" i="47"/>
  <c r="AJ1373" i="47"/>
  <c r="AI1373" i="47"/>
  <c r="AG1373" i="47"/>
  <c r="AH1373" i="47"/>
  <c r="AN1373" i="47"/>
  <c r="AL1373" i="47"/>
  <c r="AM1373" i="47"/>
  <c r="AO1373" i="47"/>
  <c r="AN1365" i="47"/>
  <c r="AI1365" i="47"/>
  <c r="AG1365" i="47"/>
  <c r="AH1365" i="47"/>
  <c r="AM1365" i="47"/>
  <c r="AO1365" i="47"/>
  <c r="AJ1365" i="47"/>
  <c r="AK1365" i="47"/>
  <c r="AL1365" i="47"/>
  <c r="AN1357" i="47"/>
  <c r="AM1357" i="47"/>
  <c r="AI1357" i="47"/>
  <c r="AO1357" i="47"/>
  <c r="AJ1357" i="47"/>
  <c r="AL1357" i="47"/>
  <c r="AK1357" i="47"/>
  <c r="AH1357" i="47"/>
  <c r="AG1357" i="47"/>
  <c r="AI1349" i="47"/>
  <c r="AL1349" i="47"/>
  <c r="AM1349" i="47"/>
  <c r="AO1349" i="47"/>
  <c r="AJ1349" i="47"/>
  <c r="AN1349" i="47"/>
  <c r="AG1349" i="47"/>
  <c r="AH1349" i="47"/>
  <c r="AK1349" i="47"/>
  <c r="AG1341" i="47"/>
  <c r="AJ1341" i="47"/>
  <c r="AI1341" i="47"/>
  <c r="AM1341" i="47"/>
  <c r="AK1341" i="47"/>
  <c r="AH1341" i="47"/>
  <c r="AL1341" i="47"/>
  <c r="AO1341" i="47"/>
  <c r="AN1341" i="47"/>
  <c r="AH1333" i="47"/>
  <c r="AM1333" i="47"/>
  <c r="AK1333" i="47"/>
  <c r="AG1333" i="47"/>
  <c r="AJ1333" i="47"/>
  <c r="AO1333" i="47"/>
  <c r="AL1333" i="47"/>
  <c r="AN1333" i="47"/>
  <c r="AI1333" i="47"/>
  <c r="AM1325" i="47"/>
  <c r="AL1325" i="47"/>
  <c r="AO1325" i="47"/>
  <c r="AI1325" i="47"/>
  <c r="AJ1325" i="47"/>
  <c r="AN1325" i="47"/>
  <c r="AH1325" i="47"/>
  <c r="AG1325" i="47"/>
  <c r="AK1325" i="47"/>
  <c r="AI1317" i="47"/>
  <c r="AK1317" i="47"/>
  <c r="AO1317" i="47"/>
  <c r="AM1317" i="47"/>
  <c r="AN1317" i="47"/>
  <c r="AH1317" i="47"/>
  <c r="AG1317" i="47"/>
  <c r="AL1317" i="47"/>
  <c r="AJ1317" i="47"/>
  <c r="AI1309" i="47"/>
  <c r="AO1309" i="47"/>
  <c r="AM1309" i="47"/>
  <c r="AN1309" i="47"/>
  <c r="AJ1309" i="47"/>
  <c r="AK1309" i="47"/>
  <c r="AG1309" i="47"/>
  <c r="AH1309" i="47"/>
  <c r="AL1309" i="47"/>
  <c r="AI1301" i="47"/>
  <c r="AL1301" i="47"/>
  <c r="AM1301" i="47"/>
  <c r="AK1301" i="47"/>
  <c r="AO1301" i="47"/>
  <c r="AJ1301" i="47"/>
  <c r="AN1301" i="47"/>
  <c r="AG1301" i="47"/>
  <c r="AH1301" i="47"/>
  <c r="AN1293" i="47"/>
  <c r="AI1293" i="47"/>
  <c r="AL1293" i="47"/>
  <c r="AH1293" i="47"/>
  <c r="AM1293" i="47"/>
  <c r="AO1293" i="47"/>
  <c r="AJ1293" i="47"/>
  <c r="AK1293" i="47"/>
  <c r="AG1293" i="47"/>
  <c r="AG1285" i="47"/>
  <c r="AI1285" i="47"/>
  <c r="AM1285" i="47"/>
  <c r="AK1285" i="47"/>
  <c r="AN1285" i="47"/>
  <c r="AL1285" i="47"/>
  <c r="AO1285" i="47"/>
  <c r="AJ1285" i="47"/>
  <c r="AH1285" i="47"/>
  <c r="AH1649" i="47"/>
  <c r="AH1624" i="47"/>
  <c r="AG1619" i="47"/>
  <c r="AG1618" i="47"/>
  <c r="AL1636" i="47"/>
  <c r="AN1636" i="47"/>
  <c r="AM1589" i="47"/>
  <c r="AG1649" i="47"/>
  <c r="AK1630" i="47"/>
  <c r="AM1624" i="47"/>
  <c r="AM1615" i="47"/>
  <c r="AN1652" i="47"/>
  <c r="AH1652" i="47"/>
  <c r="AK1650" i="47"/>
  <c r="AI1645" i="47"/>
  <c r="AN1638" i="47"/>
  <c r="AO1601" i="47"/>
  <c r="AK1593" i="47"/>
  <c r="AG1591" i="47"/>
  <c r="AO1585" i="47"/>
  <c r="AG1651" i="47"/>
  <c r="AI1629" i="47"/>
  <c r="AM1610" i="47"/>
  <c r="AN1609" i="47"/>
  <c r="AN1596" i="47"/>
  <c r="AI1583" i="47"/>
  <c r="AL1607" i="47"/>
  <c r="AN1513" i="47"/>
  <c r="AO1757" i="47"/>
  <c r="AO1745" i="47"/>
  <c r="AN1715" i="47"/>
  <c r="AM1795" i="47"/>
  <c r="AO1795" i="47"/>
  <c r="AH1772" i="47"/>
  <c r="AN1771" i="47"/>
  <c r="AG1731" i="47"/>
  <c r="AG1715" i="47"/>
  <c r="AO1661" i="47"/>
  <c r="AM1644" i="47"/>
  <c r="AG1628" i="47"/>
  <c r="AI1627" i="47"/>
  <c r="AK1627" i="47"/>
  <c r="AN1693" i="47"/>
  <c r="AJ1671" i="47"/>
  <c r="AJ1703" i="47"/>
  <c r="AO1703" i="47"/>
  <c r="AN1671" i="47"/>
  <c r="AK1695" i="47"/>
  <c r="AL1679" i="47"/>
  <c r="AK1667" i="47"/>
  <c r="AJ1658" i="47"/>
  <c r="AN1655" i="47"/>
  <c r="AJ1655" i="47"/>
  <c r="AM1655" i="47"/>
  <c r="AI1667" i="47"/>
  <c r="AI1655" i="47"/>
  <c r="AK1654" i="47"/>
  <c r="AN1654" i="47"/>
  <c r="AJ1654" i="47"/>
  <c r="AL1654" i="47"/>
  <c r="AK1663" i="47"/>
  <c r="AN1653" i="47"/>
  <c r="AG1653" i="47"/>
  <c r="AM1639" i="47"/>
  <c r="AI1614" i="47"/>
  <c r="AM1608" i="47"/>
  <c r="AI1603" i="47"/>
  <c r="AI1595" i="47"/>
  <c r="AI1587" i="47"/>
  <c r="AM1640" i="47"/>
  <c r="AK1639" i="47"/>
  <c r="AG1627" i="47"/>
  <c r="AL1656" i="47"/>
  <c r="AI1633" i="47"/>
  <c r="AK1631" i="47"/>
  <c r="AO1629" i="47"/>
  <c r="AM1620" i="47"/>
  <c r="AN1619" i="47"/>
  <c r="AK1602" i="47"/>
  <c r="AL1600" i="47"/>
  <c r="AJ1600" i="47"/>
  <c r="AI1600" i="47"/>
  <c r="AM1600" i="47"/>
  <c r="AH1600" i="47"/>
  <c r="AG1596" i="47"/>
  <c r="AO1594" i="47"/>
  <c r="AK1586" i="47"/>
  <c r="AH1584" i="47"/>
  <c r="AJ1584" i="47"/>
  <c r="AL1584" i="47"/>
  <c r="AI1584" i="47"/>
  <c r="AM1584" i="47"/>
  <c r="AO1582" i="47"/>
  <c r="AK1574" i="47"/>
  <c r="AG1572" i="47"/>
  <c r="AH1568" i="47"/>
  <c r="AI1568" i="47"/>
  <c r="AM1568" i="47"/>
  <c r="AN1568" i="47"/>
  <c r="AO1566" i="47"/>
  <c r="AK1558" i="47"/>
  <c r="AG1556" i="47"/>
  <c r="AH1552" i="47"/>
  <c r="AM1552" i="47"/>
  <c r="AI1552" i="47"/>
  <c r="AN1552" i="47"/>
  <c r="AO1550" i="47"/>
  <c r="AK1542" i="47"/>
  <c r="AG1540" i="47"/>
  <c r="AI1536" i="47"/>
  <c r="AM1536" i="47"/>
  <c r="AL1536" i="47"/>
  <c r="AN1536" i="47"/>
  <c r="AO1534" i="47"/>
  <c r="AK1526" i="47"/>
  <c r="AG1524" i="47"/>
  <c r="AI1520" i="47"/>
  <c r="AM1520" i="47"/>
  <c r="AL1520" i="47"/>
  <c r="AN1520" i="47"/>
  <c r="AO1518" i="47"/>
  <c r="AK1510" i="47"/>
  <c r="AG1508" i="47"/>
  <c r="AI1504" i="47"/>
  <c r="AL1504" i="47"/>
  <c r="AM1504" i="47"/>
  <c r="AN1504" i="47"/>
  <c r="AO1502" i="47"/>
  <c r="AJ1492" i="47"/>
  <c r="AM1492" i="47"/>
  <c r="AG1492" i="47"/>
  <c r="AL1492" i="47"/>
  <c r="AI1492" i="47"/>
  <c r="AO1492" i="47"/>
  <c r="AH1492" i="47"/>
  <c r="AK1492" i="47"/>
  <c r="AN1492" i="47"/>
  <c r="AM1484" i="47"/>
  <c r="AI1484" i="47"/>
  <c r="AJ1484" i="47"/>
  <c r="AL1484" i="47"/>
  <c r="AN1484" i="47"/>
  <c r="AK1484" i="47"/>
  <c r="AO1484" i="47"/>
  <c r="AH1484" i="47"/>
  <c r="AG1484" i="47"/>
  <c r="AM1476" i="47"/>
  <c r="AI1476" i="47"/>
  <c r="AK1476" i="47"/>
  <c r="AO1476" i="47"/>
  <c r="AJ1476" i="47"/>
  <c r="AG1476" i="47"/>
  <c r="AL1476" i="47"/>
  <c r="AH1476" i="47"/>
  <c r="AN1476" i="47"/>
  <c r="AJ1468" i="47"/>
  <c r="AN1468" i="47"/>
  <c r="AL1468" i="47"/>
  <c r="AO1468" i="47"/>
  <c r="AI1468" i="47"/>
  <c r="AM1468" i="47"/>
  <c r="AG1468" i="47"/>
  <c r="AK1468" i="47"/>
  <c r="AM1460" i="47"/>
  <c r="AO1460" i="47"/>
  <c r="AK1460" i="47"/>
  <c r="AN1460" i="47"/>
  <c r="AJ1460" i="47"/>
  <c r="AL1460" i="47"/>
  <c r="AG1460" i="47"/>
  <c r="AI1460" i="47"/>
  <c r="AL1452" i="47"/>
  <c r="AM1452" i="47"/>
  <c r="AN1452" i="47"/>
  <c r="AI1452" i="47"/>
  <c r="AO1452" i="47"/>
  <c r="AK1452" i="47"/>
  <c r="AG1452" i="47"/>
  <c r="AJ1452" i="47"/>
  <c r="AH1452" i="47"/>
  <c r="AI1444" i="47"/>
  <c r="AK1444" i="47"/>
  <c r="AL1444" i="47"/>
  <c r="AH1444" i="47"/>
  <c r="AN1444" i="47"/>
  <c r="AG1444" i="47"/>
  <c r="AM1444" i="47"/>
  <c r="AO1436" i="47"/>
  <c r="AL1436" i="47"/>
  <c r="AG1436" i="47"/>
  <c r="AJ1436" i="47"/>
  <c r="AH1436" i="47"/>
  <c r="AM1436" i="47"/>
  <c r="AN1436" i="47"/>
  <c r="AI1436" i="47"/>
  <c r="AK1436" i="47"/>
  <c r="AN1428" i="47"/>
  <c r="AG1428" i="47"/>
  <c r="AJ1428" i="47"/>
  <c r="AK1428" i="47"/>
  <c r="AI1428" i="47"/>
  <c r="AL1428" i="47"/>
  <c r="AM1428" i="47"/>
  <c r="AH1428" i="47"/>
  <c r="AO1428" i="47"/>
  <c r="AN1420" i="47"/>
  <c r="AJ1420" i="47"/>
  <c r="AG1420" i="47"/>
  <c r="AK1420" i="47"/>
  <c r="AM1420" i="47"/>
  <c r="AI1420" i="47"/>
  <c r="AH1420" i="47"/>
  <c r="AL1420" i="47"/>
  <c r="AO1420" i="47"/>
  <c r="AN1412" i="47"/>
  <c r="AK1412" i="47"/>
  <c r="AG1412" i="47"/>
  <c r="AJ1412" i="47"/>
  <c r="AI1412" i="47"/>
  <c r="AL1412" i="47"/>
  <c r="AO1412" i="47"/>
  <c r="AH1412" i="47"/>
  <c r="AM1412" i="47"/>
  <c r="AM1404" i="47"/>
  <c r="AN1404" i="47"/>
  <c r="AJ1404" i="47"/>
  <c r="AL1404" i="47"/>
  <c r="AK1404" i="47"/>
  <c r="AO1404" i="47"/>
  <c r="AG1404" i="47"/>
  <c r="AH1404" i="47"/>
  <c r="AI1404" i="47"/>
  <c r="AI1396" i="47"/>
  <c r="AL1396" i="47"/>
  <c r="AN1396" i="47"/>
  <c r="AO1396" i="47"/>
  <c r="AJ1396" i="47"/>
  <c r="AH1396" i="47"/>
  <c r="AG1396" i="47"/>
  <c r="AK1396" i="47"/>
  <c r="AM1396" i="47"/>
  <c r="AI1388" i="47"/>
  <c r="AN1388" i="47"/>
  <c r="AJ1388" i="47"/>
  <c r="AL1388" i="47"/>
  <c r="AG1388" i="47"/>
  <c r="AM1388" i="47"/>
  <c r="AO1388" i="47"/>
  <c r="AK1388" i="47"/>
  <c r="AH1388" i="47"/>
  <c r="AI1380" i="47"/>
  <c r="AJ1380" i="47"/>
  <c r="AN1380" i="47"/>
  <c r="AL1380" i="47"/>
  <c r="AM1380" i="47"/>
  <c r="AG1380" i="47"/>
  <c r="AO1380" i="47"/>
  <c r="AH1380" i="47"/>
  <c r="AK1380" i="47"/>
  <c r="AI1372" i="47"/>
  <c r="AN1372" i="47"/>
  <c r="AL1372" i="47"/>
  <c r="AH1372" i="47"/>
  <c r="AJ1372" i="47"/>
  <c r="AM1372" i="47"/>
  <c r="AG1372" i="47"/>
  <c r="AK1372" i="47"/>
  <c r="AO1372" i="47"/>
  <c r="AI1364" i="47"/>
  <c r="AN1364" i="47"/>
  <c r="AL1364" i="47"/>
  <c r="AG1364" i="47"/>
  <c r="AJ1364" i="47"/>
  <c r="AO1364" i="47"/>
  <c r="AK1364" i="47"/>
  <c r="AM1364" i="47"/>
  <c r="AH1364" i="47"/>
  <c r="AI1356" i="47"/>
  <c r="AN1356" i="47"/>
  <c r="AJ1356" i="47"/>
  <c r="AG1356" i="47"/>
  <c r="AM1356" i="47"/>
  <c r="AL1356" i="47"/>
  <c r="AK1356" i="47"/>
  <c r="AO1356" i="47"/>
  <c r="AH1356" i="47"/>
  <c r="AI1348" i="47"/>
  <c r="AK1348" i="47"/>
  <c r="AN1348" i="47"/>
  <c r="AM1348" i="47"/>
  <c r="AG1348" i="47"/>
  <c r="AH1348" i="47"/>
  <c r="AL1348" i="47"/>
  <c r="AJ1348" i="47"/>
  <c r="AO1348" i="47"/>
  <c r="AI1340" i="47"/>
  <c r="AN1340" i="47"/>
  <c r="AL1340" i="47"/>
  <c r="AM1340" i="47"/>
  <c r="AK1340" i="47"/>
  <c r="AG1340" i="47"/>
  <c r="AO1340" i="47"/>
  <c r="AH1340" i="47"/>
  <c r="AJ1340" i="47"/>
  <c r="AI1332" i="47"/>
  <c r="AN1332" i="47"/>
  <c r="AM1332" i="47"/>
  <c r="AO1332" i="47"/>
  <c r="AG1332" i="47"/>
  <c r="AJ1332" i="47"/>
  <c r="AH1332" i="47"/>
  <c r="AL1332" i="47"/>
  <c r="AK1332" i="47"/>
  <c r="AI1324" i="47"/>
  <c r="AN1324" i="47"/>
  <c r="AG1324" i="47"/>
  <c r="AK1324" i="47"/>
  <c r="AM1324" i="47"/>
  <c r="AO1324" i="47"/>
  <c r="AL1324" i="47"/>
  <c r="AJ1324" i="47"/>
  <c r="AH1324" i="47"/>
  <c r="AI1316" i="47"/>
  <c r="AJ1316" i="47"/>
  <c r="AN1316" i="47"/>
  <c r="AO1316" i="47"/>
  <c r="AL1316" i="47"/>
  <c r="AM1316" i="47"/>
  <c r="AH1316" i="47"/>
  <c r="AK1316" i="47"/>
  <c r="AG1316" i="47"/>
  <c r="AI1308" i="47"/>
  <c r="AN1308" i="47"/>
  <c r="AG1308" i="47"/>
  <c r="AH1308" i="47"/>
  <c r="AL1308" i="47"/>
  <c r="AJ1308" i="47"/>
  <c r="AO1308" i="47"/>
  <c r="AK1308" i="47"/>
  <c r="AM1308" i="47"/>
  <c r="AI1300" i="47"/>
  <c r="AN1300" i="47"/>
  <c r="AL1300" i="47"/>
  <c r="AG1300" i="47"/>
  <c r="AK1300" i="47"/>
  <c r="AM1300" i="47"/>
  <c r="AO1300" i="47"/>
  <c r="AH1300" i="47"/>
  <c r="AJ1300" i="47"/>
  <c r="AI1292" i="47"/>
  <c r="AN1292" i="47"/>
  <c r="AK1292" i="47"/>
  <c r="AL1292" i="47"/>
  <c r="AM1292" i="47"/>
  <c r="AG1292" i="47"/>
  <c r="AJ1292" i="47"/>
  <c r="AH1292" i="47"/>
  <c r="AO1292" i="47"/>
  <c r="AI1284" i="47"/>
  <c r="AK1284" i="47"/>
  <c r="AN1284" i="47"/>
  <c r="AJ1284" i="47"/>
  <c r="AM1284" i="47"/>
  <c r="AL1284" i="47"/>
  <c r="AO1284" i="47"/>
  <c r="AH1284" i="47"/>
  <c r="AG1284" i="47"/>
  <c r="AO1659" i="47"/>
  <c r="AK1622" i="47"/>
  <c r="AO1619" i="47"/>
  <c r="AO1618" i="47"/>
  <c r="AO1652" i="47"/>
  <c r="AI1643" i="47"/>
  <c r="AH1636" i="47"/>
  <c r="AJ1633" i="47"/>
  <c r="AL1617" i="47"/>
  <c r="AK1617" i="47"/>
  <c r="AI1617" i="47"/>
  <c r="AH1610" i="47"/>
  <c r="AM1599" i="47"/>
  <c r="AO1658" i="47"/>
  <c r="AL1658" i="47"/>
  <c r="AJ1651" i="47"/>
  <c r="AM1647" i="47"/>
  <c r="AK1647" i="47"/>
  <c r="AL1645" i="47"/>
  <c r="AI1638" i="47"/>
  <c r="AH1638" i="47"/>
  <c r="AI1635" i="47"/>
  <c r="AJ1625" i="47"/>
  <c r="AI1619" i="47"/>
  <c r="AK1599" i="47"/>
  <c r="AG1597" i="47"/>
  <c r="AO1591" i="47"/>
  <c r="AJ1637" i="47"/>
  <c r="AK1632" i="47"/>
  <c r="AH1629" i="47"/>
  <c r="AI1618" i="47"/>
  <c r="AM1611" i="47"/>
  <c r="AJ1616" i="47"/>
  <c r="AN1566" i="47"/>
  <c r="AH1468" i="47"/>
  <c r="AK1499" i="47"/>
  <c r="AH1771" i="47"/>
  <c r="AL1743" i="47"/>
  <c r="AK1733" i="47"/>
  <c r="AO1731" i="47"/>
  <c r="AK1717" i="47"/>
  <c r="AO1715" i="47"/>
  <c r="AN1695" i="47"/>
  <c r="AG1695" i="47"/>
  <c r="AK1677" i="47"/>
  <c r="AL1661" i="47"/>
  <c r="AN1659" i="47"/>
  <c r="AJ1628" i="47"/>
  <c r="AK1628" i="47"/>
  <c r="AH1627" i="47"/>
  <c r="AI1711" i="47"/>
  <c r="AG1675" i="47"/>
  <c r="AN1687" i="47"/>
  <c r="AG1687" i="47"/>
  <c r="AH1679" i="47"/>
  <c r="AG1679" i="47"/>
  <c r="AL1667" i="47"/>
  <c r="AG1659" i="47"/>
  <c r="AH1658" i="47"/>
  <c r="AH1655" i="47"/>
  <c r="AH1663" i="47"/>
  <c r="AG1663" i="47"/>
  <c r="AJ1669" i="47"/>
  <c r="AI1669" i="47"/>
  <c r="AJ1661" i="47"/>
  <c r="AG1646" i="47"/>
  <c r="AM1663" i="47"/>
  <c r="AH1654" i="47"/>
  <c r="AH1651" i="47"/>
  <c r="AJ1623" i="47"/>
  <c r="AM1648" i="47"/>
  <c r="AN1633" i="47"/>
  <c r="AK1626" i="47"/>
  <c r="AI1624" i="47"/>
  <c r="AM1609" i="47"/>
  <c r="AH1603" i="47"/>
  <c r="AJ1603" i="47"/>
  <c r="AN1603" i="47"/>
  <c r="AL1603" i="47"/>
  <c r="AH1595" i="47"/>
  <c r="AJ1595" i="47"/>
  <c r="AL1595" i="47"/>
  <c r="AL1587" i="47"/>
  <c r="AH1587" i="47"/>
  <c r="AJ1587" i="47"/>
  <c r="AN1587" i="47"/>
  <c r="AJ1648" i="47"/>
  <c r="AK1648" i="47"/>
  <c r="AL1637" i="47"/>
  <c r="AO1626" i="47"/>
  <c r="AN1622" i="47"/>
  <c r="AG1656" i="47"/>
  <c r="AN1649" i="47"/>
  <c r="AM1638" i="47"/>
  <c r="AN1634" i="47"/>
  <c r="AM1621" i="47"/>
  <c r="AJ1620" i="47"/>
  <c r="AI1620" i="47"/>
  <c r="AH1620" i="47"/>
  <c r="AK1620" i="47"/>
  <c r="AI1611" i="47"/>
  <c r="AK1605" i="47"/>
  <c r="AI1605" i="47"/>
  <c r="AL1605" i="47"/>
  <c r="AH1605" i="47"/>
  <c r="AL1602" i="47"/>
  <c r="AJ1602" i="47"/>
  <c r="AI1602" i="47"/>
  <c r="AH1602" i="47"/>
  <c r="AG1598" i="47"/>
  <c r="AO1596" i="47"/>
  <c r="AK1588" i="47"/>
  <c r="AL1586" i="47"/>
  <c r="AI1586" i="47"/>
  <c r="AK1580" i="47"/>
  <c r="AG1578" i="47"/>
  <c r="AI1574" i="47"/>
  <c r="AM1574" i="47"/>
  <c r="AN1574" i="47"/>
  <c r="AO1572" i="47"/>
  <c r="AK1564" i="47"/>
  <c r="AG1562" i="47"/>
  <c r="AJ1558" i="47"/>
  <c r="AN1558" i="47"/>
  <c r="AI1558" i="47"/>
  <c r="AO1556" i="47"/>
  <c r="AK1548" i="47"/>
  <c r="AG1546" i="47"/>
  <c r="AJ1542" i="47"/>
  <c r="AH1542" i="47"/>
  <c r="AL1542" i="47"/>
  <c r="AI1542" i="47"/>
  <c r="AM1542" i="47"/>
  <c r="AN1542" i="47"/>
  <c r="AO1540" i="47"/>
  <c r="AK1532" i="47"/>
  <c r="AG1530" i="47"/>
  <c r="AJ1526" i="47"/>
  <c r="AH1526" i="47"/>
  <c r="AM1526" i="47"/>
  <c r="AI1526" i="47"/>
  <c r="AL1526" i="47"/>
  <c r="AN1526" i="47"/>
  <c r="AO1524" i="47"/>
  <c r="AK1516" i="47"/>
  <c r="AG1514" i="47"/>
  <c r="AJ1510" i="47"/>
  <c r="AM1510" i="47"/>
  <c r="AH1510" i="47"/>
  <c r="AI1510" i="47"/>
  <c r="AL1510" i="47"/>
  <c r="AN1510" i="47"/>
  <c r="AO1508" i="47"/>
  <c r="AK1500" i="47"/>
  <c r="AG1498" i="47"/>
  <c r="AI1491" i="47"/>
  <c r="AK1491" i="47"/>
  <c r="AM1491" i="47"/>
  <c r="AO1491" i="47"/>
  <c r="AN1491" i="47"/>
  <c r="AJ1491" i="47"/>
  <c r="AL1491" i="47"/>
  <c r="AG1491" i="47"/>
  <c r="AH1491" i="47"/>
  <c r="AI1483" i="47"/>
  <c r="AM1483" i="47"/>
  <c r="AN1483" i="47"/>
  <c r="AK1483" i="47"/>
  <c r="AG1483" i="47"/>
  <c r="AO1483" i="47"/>
  <c r="AJ1483" i="47"/>
  <c r="AL1483" i="47"/>
  <c r="AH1483" i="47"/>
  <c r="AI1475" i="47"/>
  <c r="AG1475" i="47"/>
  <c r="AJ1475" i="47"/>
  <c r="AO1475" i="47"/>
  <c r="AK1475" i="47"/>
  <c r="AM1475" i="47"/>
  <c r="AN1475" i="47"/>
  <c r="AL1475" i="47"/>
  <c r="AH1475" i="47"/>
  <c r="AI1467" i="47"/>
  <c r="AO1467" i="47"/>
  <c r="AM1467" i="47"/>
  <c r="AK1467" i="47"/>
  <c r="AL1467" i="47"/>
  <c r="AJ1467" i="47"/>
  <c r="AG1467" i="47"/>
  <c r="AN1467" i="47"/>
  <c r="AH1467" i="47"/>
  <c r="AG1459" i="47"/>
  <c r="AO1459" i="47"/>
  <c r="AJ1459" i="47"/>
  <c r="AN1459" i="47"/>
  <c r="AK1459" i="47"/>
  <c r="AM1459" i="47"/>
  <c r="AH1459" i="47"/>
  <c r="AM1451" i="47"/>
  <c r="AL1451" i="47"/>
  <c r="AG1451" i="47"/>
  <c r="AN1451" i="47"/>
  <c r="AJ1451" i="47"/>
  <c r="AK1451" i="47"/>
  <c r="AH1451" i="47"/>
  <c r="AM1443" i="47"/>
  <c r="AH1443" i="47"/>
  <c r="AG1443" i="47"/>
  <c r="AL1443" i="47"/>
  <c r="AK1443" i="47"/>
  <c r="AJ1443" i="47"/>
  <c r="AO1435" i="47"/>
  <c r="AI1435" i="47"/>
  <c r="AG1435" i="47"/>
  <c r="AK1435" i="47"/>
  <c r="AL1435" i="47"/>
  <c r="AJ1435" i="47"/>
  <c r="AH1435" i="47"/>
  <c r="AM1435" i="47"/>
  <c r="AN1435" i="47"/>
  <c r="AG1427" i="47"/>
  <c r="AH1427" i="47"/>
  <c r="AN1427" i="47"/>
  <c r="AO1427" i="47"/>
  <c r="AK1427" i="47"/>
  <c r="AI1427" i="47"/>
  <c r="AM1427" i="47"/>
  <c r="AJ1427" i="47"/>
  <c r="AL1427" i="47"/>
  <c r="AG1419" i="47"/>
  <c r="AM1419" i="47"/>
  <c r="AH1419" i="47"/>
  <c r="AI1419" i="47"/>
  <c r="AL1419" i="47"/>
  <c r="AO1419" i="47"/>
  <c r="AN1419" i="47"/>
  <c r="AK1419" i="47"/>
  <c r="AJ1419" i="47"/>
  <c r="AG1411" i="47"/>
  <c r="AJ1411" i="47"/>
  <c r="AO1411" i="47"/>
  <c r="AI1411" i="47"/>
  <c r="AL1411" i="47"/>
  <c r="AM1411" i="47"/>
  <c r="AH1411" i="47"/>
  <c r="AN1411" i="47"/>
  <c r="AK1411" i="47"/>
  <c r="AG1403" i="47"/>
  <c r="AM1403" i="47"/>
  <c r="AN1403" i="47"/>
  <c r="AI1403" i="47"/>
  <c r="AJ1403" i="47"/>
  <c r="AL1403" i="47"/>
  <c r="AH1403" i="47"/>
  <c r="AO1403" i="47"/>
  <c r="AK1403" i="47"/>
  <c r="AJ1395" i="47"/>
  <c r="AK1395" i="47"/>
  <c r="AL1395" i="47"/>
  <c r="AO1395" i="47"/>
  <c r="AN1395" i="47"/>
  <c r="AI1395" i="47"/>
  <c r="AM1395" i="47"/>
  <c r="AG1395" i="47"/>
  <c r="AH1395" i="47"/>
  <c r="AG1387" i="47"/>
  <c r="AI1387" i="47"/>
  <c r="AL1387" i="47"/>
  <c r="AN1387" i="47"/>
  <c r="AK1387" i="47"/>
  <c r="AM1387" i="47"/>
  <c r="AH1387" i="47"/>
  <c r="AO1387" i="47"/>
  <c r="AJ1387" i="47"/>
  <c r="AG1379" i="47"/>
  <c r="AO1379" i="47"/>
  <c r="AM1379" i="47"/>
  <c r="AJ1379" i="47"/>
  <c r="AH1379" i="47"/>
  <c r="AN1379" i="47"/>
  <c r="AI1379" i="47"/>
  <c r="AK1379" i="47"/>
  <c r="AL1379" i="47"/>
  <c r="AO1371" i="47"/>
  <c r="AL1371" i="47"/>
  <c r="AN1371" i="47"/>
  <c r="AM1371" i="47"/>
  <c r="AJ1371" i="47"/>
  <c r="AH1371" i="47"/>
  <c r="AI1371" i="47"/>
  <c r="AG1371" i="47"/>
  <c r="AK1371" i="47"/>
  <c r="AG1363" i="47"/>
  <c r="AJ1363" i="47"/>
  <c r="AI1363" i="47"/>
  <c r="AL1363" i="47"/>
  <c r="AH1363" i="47"/>
  <c r="AK1363" i="47"/>
  <c r="AM1363" i="47"/>
  <c r="AO1363" i="47"/>
  <c r="AN1363" i="47"/>
  <c r="AG1355" i="47"/>
  <c r="AH1355" i="47"/>
  <c r="AJ1355" i="47"/>
  <c r="AK1355" i="47"/>
  <c r="AO1355" i="47"/>
  <c r="AM1355" i="47"/>
  <c r="AI1355" i="47"/>
  <c r="AL1355" i="47"/>
  <c r="AN1355" i="47"/>
  <c r="AO1347" i="47"/>
  <c r="AL1347" i="47"/>
  <c r="AH1347" i="47"/>
  <c r="AK1347" i="47"/>
  <c r="AJ1347" i="47"/>
  <c r="AM1347" i="47"/>
  <c r="AG1347" i="47"/>
  <c r="AN1347" i="47"/>
  <c r="AI1347" i="47"/>
  <c r="AG1339" i="47"/>
  <c r="AM1339" i="47"/>
  <c r="AJ1339" i="47"/>
  <c r="AI1339" i="47"/>
  <c r="AL1339" i="47"/>
  <c r="AN1339" i="47"/>
  <c r="AK1339" i="47"/>
  <c r="AH1339" i="47"/>
  <c r="AO1339" i="47"/>
  <c r="AM1331" i="47"/>
  <c r="AK1331" i="47"/>
  <c r="AG1331" i="47"/>
  <c r="AL1331" i="47"/>
  <c r="AJ1331" i="47"/>
  <c r="AN1331" i="47"/>
  <c r="AO1331" i="47"/>
  <c r="AI1331" i="47"/>
  <c r="AH1331" i="47"/>
  <c r="AJ1323" i="47"/>
  <c r="AI1323" i="47"/>
  <c r="AL1323" i="47"/>
  <c r="AM1323" i="47"/>
  <c r="AG1323" i="47"/>
  <c r="AN1323" i="47"/>
  <c r="AK1323" i="47"/>
  <c r="AO1323" i="47"/>
  <c r="AH1323" i="47"/>
  <c r="AN1315" i="47"/>
  <c r="AO1315" i="47"/>
  <c r="AM1315" i="47"/>
  <c r="AI1315" i="47"/>
  <c r="AK1315" i="47"/>
  <c r="AL1315" i="47"/>
  <c r="AG1315" i="47"/>
  <c r="AJ1315" i="47"/>
  <c r="AH1315" i="47"/>
  <c r="AO1307" i="47"/>
  <c r="AN1307" i="47"/>
  <c r="AG1307" i="47"/>
  <c r="AM1307" i="47"/>
  <c r="AK1307" i="47"/>
  <c r="AH1307" i="47"/>
  <c r="AJ1307" i="47"/>
  <c r="AI1307" i="47"/>
  <c r="AL1307" i="47"/>
  <c r="AN1299" i="47"/>
  <c r="AG1299" i="47"/>
  <c r="AJ1299" i="47"/>
  <c r="AI1299" i="47"/>
  <c r="AK1299" i="47"/>
  <c r="AM1299" i="47"/>
  <c r="AH1299" i="47"/>
  <c r="AL1299" i="47"/>
  <c r="AO1299" i="47"/>
  <c r="AN1291" i="47"/>
  <c r="AH1291" i="47"/>
  <c r="AJ1291" i="47"/>
  <c r="AI1291" i="47"/>
  <c r="AL1291" i="47"/>
  <c r="AM1291" i="47"/>
  <c r="AO1291" i="47"/>
  <c r="AG1291" i="47"/>
  <c r="AK1291" i="47"/>
  <c r="AN1283" i="47"/>
  <c r="AG1283" i="47"/>
  <c r="AI1283" i="47"/>
  <c r="AJ1283" i="47"/>
  <c r="AM1283" i="47"/>
  <c r="AL1283" i="47"/>
  <c r="AO1283" i="47"/>
  <c r="AK1283" i="47"/>
  <c r="AH1283" i="47"/>
  <c r="AM1618" i="47"/>
  <c r="AK1635" i="47"/>
  <c r="AJ1617" i="47"/>
  <c r="AN1616" i="47"/>
  <c r="AM1593" i="47"/>
  <c r="AK1657" i="47"/>
  <c r="AO1657" i="47"/>
  <c r="AM1637" i="47"/>
  <c r="AL1630" i="47"/>
  <c r="AI1622" i="47"/>
  <c r="AO1655" i="47"/>
  <c r="AL1650" i="47"/>
  <c r="AJ1650" i="47"/>
  <c r="AJ1645" i="47"/>
  <c r="AG1645" i="47"/>
  <c r="AK1637" i="47"/>
  <c r="AN1628" i="47"/>
  <c r="AK1625" i="47"/>
  <c r="AN1625" i="47"/>
  <c r="AJ1613" i="47"/>
  <c r="AN1612" i="47"/>
  <c r="AG1603" i="47"/>
  <c r="AO1597" i="47"/>
  <c r="AK1589" i="47"/>
  <c r="AG1587" i="47"/>
  <c r="AM1661" i="47"/>
  <c r="AO1648" i="47"/>
  <c r="AG1629" i="47"/>
  <c r="AN1602" i="47"/>
  <c r="AN1594" i="47"/>
  <c r="AN1586" i="47"/>
  <c r="AM1602" i="47"/>
  <c r="AG1583" i="47"/>
  <c r="AG1561" i="47"/>
  <c r="AH1460" i="47"/>
  <c r="AJ1597" i="47"/>
  <c r="AO1695" i="47"/>
  <c r="AG1685" i="47"/>
  <c r="AH1693" i="47"/>
  <c r="AG1693" i="47"/>
  <c r="AN1711" i="47"/>
  <c r="AG1711" i="47"/>
  <c r="AO1675" i="47"/>
  <c r="AN1677" i="47"/>
  <c r="AO1687" i="47"/>
  <c r="AO1679" i="47"/>
  <c r="AO1663" i="47"/>
  <c r="AN1646" i="47"/>
  <c r="AK1646" i="47"/>
  <c r="AI1646" i="47"/>
  <c r="AL1663" i="47"/>
  <c r="AK1623" i="47"/>
  <c r="AI1623" i="47"/>
  <c r="AM1671" i="47"/>
  <c r="AM1653" i="47"/>
  <c r="AI1613" i="47"/>
  <c r="AL1613" i="47"/>
  <c r="AG1624" i="47"/>
  <c r="AM1677" i="47"/>
  <c r="AK1656" i="47"/>
  <c r="AN1642" i="47"/>
  <c r="AN1632" i="47"/>
  <c r="AH1588" i="47"/>
  <c r="AJ1588" i="47"/>
  <c r="AM1588" i="47"/>
  <c r="AI1588" i="47"/>
  <c r="AL1588" i="47"/>
  <c r="AH1580" i="47"/>
  <c r="AL1580" i="47"/>
  <c r="AJ1580" i="47"/>
  <c r="AI1580" i="47"/>
  <c r="AN1580" i="47"/>
  <c r="AM1580" i="47"/>
  <c r="AM1564" i="47"/>
  <c r="AH1564" i="47"/>
  <c r="AL1564" i="47"/>
  <c r="AJ1564" i="47"/>
  <c r="AN1564" i="47"/>
  <c r="AI1564" i="47"/>
  <c r="AG1552" i="47"/>
  <c r="AJ1548" i="47"/>
  <c r="AM1548" i="47"/>
  <c r="AH1548" i="47"/>
  <c r="AL1548" i="47"/>
  <c r="AI1548" i="47"/>
  <c r="AN1548" i="47"/>
  <c r="AO1546" i="47"/>
  <c r="AG1536" i="47"/>
  <c r="AJ1532" i="47"/>
  <c r="AH1532" i="47"/>
  <c r="AI1532" i="47"/>
  <c r="AM1532" i="47"/>
  <c r="AN1532" i="47"/>
  <c r="AL1532" i="47"/>
  <c r="AO1530" i="47"/>
  <c r="AK1522" i="47"/>
  <c r="AJ1516" i="47"/>
  <c r="AI1516" i="47"/>
  <c r="AM1516" i="47"/>
  <c r="AH1516" i="47"/>
  <c r="AN1516" i="47"/>
  <c r="AL1516" i="47"/>
  <c r="AK1506" i="47"/>
  <c r="AI1500" i="47"/>
  <c r="AL1500" i="47"/>
  <c r="AJ1500" i="47"/>
  <c r="AM1500" i="47"/>
  <c r="AN1500" i="47"/>
  <c r="AH1500" i="47"/>
  <c r="AI1490" i="47"/>
  <c r="AN1490" i="47"/>
  <c r="AO1490" i="47"/>
  <c r="AM1490" i="47"/>
  <c r="AJ1490" i="47"/>
  <c r="AG1490" i="47"/>
  <c r="AK1490" i="47"/>
  <c r="AH1490" i="47"/>
  <c r="AL1490" i="47"/>
  <c r="AI1482" i="47"/>
  <c r="AG1482" i="47"/>
  <c r="AM1482" i="47"/>
  <c r="AO1482" i="47"/>
  <c r="AN1482" i="47"/>
  <c r="AK1482" i="47"/>
  <c r="AL1482" i="47"/>
  <c r="AJ1482" i="47"/>
  <c r="AH1482" i="47"/>
  <c r="AI1474" i="47"/>
  <c r="AL1474" i="47"/>
  <c r="AM1474" i="47"/>
  <c r="AO1474" i="47"/>
  <c r="AK1474" i="47"/>
  <c r="AN1474" i="47"/>
  <c r="AG1474" i="47"/>
  <c r="AH1474" i="47"/>
  <c r="AJ1474" i="47"/>
  <c r="AI1466" i="47"/>
  <c r="AO1466" i="47"/>
  <c r="AK1466" i="47"/>
  <c r="AL1466" i="47"/>
  <c r="AM1466" i="47"/>
  <c r="AG1466" i="47"/>
  <c r="AN1466" i="47"/>
  <c r="AJ1466" i="47"/>
  <c r="AH1466" i="47"/>
  <c r="AI1458" i="47"/>
  <c r="AG1458" i="47"/>
  <c r="AH1458" i="47"/>
  <c r="AN1458" i="47"/>
  <c r="AM1458" i="47"/>
  <c r="AL1458" i="47"/>
  <c r="AO1458" i="47"/>
  <c r="AK1458" i="47"/>
  <c r="AJ1458" i="47"/>
  <c r="AI1450" i="47"/>
  <c r="AM1450" i="47"/>
  <c r="AH1450" i="47"/>
  <c r="AJ1450" i="47"/>
  <c r="AO1450" i="47"/>
  <c r="AK1450" i="47"/>
  <c r="AG1450" i="47"/>
  <c r="AN1442" i="47"/>
  <c r="AJ1442" i="47"/>
  <c r="AM1442" i="47"/>
  <c r="AK1442" i="47"/>
  <c r="AH1442" i="47"/>
  <c r="AO1442" i="47"/>
  <c r="AG1442" i="47"/>
  <c r="AM1434" i="47"/>
  <c r="AI1434" i="47"/>
  <c r="AK1434" i="47"/>
  <c r="AN1434" i="47"/>
  <c r="AJ1434" i="47"/>
  <c r="AL1434" i="47"/>
  <c r="AG1434" i="47"/>
  <c r="AO1434" i="47"/>
  <c r="AH1434" i="47"/>
  <c r="AL1426" i="47"/>
  <c r="AN1426" i="47"/>
  <c r="AI1426" i="47"/>
  <c r="AO1426" i="47"/>
  <c r="AJ1426" i="47"/>
  <c r="AH1426" i="47"/>
  <c r="AM1426" i="47"/>
  <c r="AG1426" i="47"/>
  <c r="AK1426" i="47"/>
  <c r="AN1418" i="47"/>
  <c r="AK1418" i="47"/>
  <c r="AO1418" i="47"/>
  <c r="AJ1418" i="47"/>
  <c r="AG1418" i="47"/>
  <c r="AI1418" i="47"/>
  <c r="AL1418" i="47"/>
  <c r="AM1418" i="47"/>
  <c r="AH1418" i="47"/>
  <c r="AN1410" i="47"/>
  <c r="AJ1410" i="47"/>
  <c r="AK1410" i="47"/>
  <c r="AL1410" i="47"/>
  <c r="AG1410" i="47"/>
  <c r="AM1410" i="47"/>
  <c r="AI1410" i="47"/>
  <c r="AO1410" i="47"/>
  <c r="AH1410" i="47"/>
  <c r="AN1402" i="47"/>
  <c r="AI1402" i="47"/>
  <c r="AK1402" i="47"/>
  <c r="AM1402" i="47"/>
  <c r="AO1402" i="47"/>
  <c r="AL1402" i="47"/>
  <c r="AH1402" i="47"/>
  <c r="AG1402" i="47"/>
  <c r="AJ1402" i="47"/>
  <c r="AM1394" i="47"/>
  <c r="AI1394" i="47"/>
  <c r="AJ1394" i="47"/>
  <c r="AN1394" i="47"/>
  <c r="AG1394" i="47"/>
  <c r="AH1394" i="47"/>
  <c r="AL1394" i="47"/>
  <c r="AO1394" i="47"/>
  <c r="AK1394" i="47"/>
  <c r="AO1386" i="47"/>
  <c r="AG1386" i="47"/>
  <c r="AN1386" i="47"/>
  <c r="AH1386" i="47"/>
  <c r="AL1386" i="47"/>
  <c r="AJ1386" i="47"/>
  <c r="AM1386" i="47"/>
  <c r="AI1386" i="47"/>
  <c r="AK1386" i="47"/>
  <c r="AL1378" i="47"/>
  <c r="AG1378" i="47"/>
  <c r="AK1378" i="47"/>
  <c r="AO1378" i="47"/>
  <c r="AM1378" i="47"/>
  <c r="AH1378" i="47"/>
  <c r="AI1378" i="47"/>
  <c r="AN1378" i="47"/>
  <c r="AJ1378" i="47"/>
  <c r="AO1370" i="47"/>
  <c r="AI1370" i="47"/>
  <c r="AL1370" i="47"/>
  <c r="AK1370" i="47"/>
  <c r="AM1370" i="47"/>
  <c r="AG1370" i="47"/>
  <c r="AJ1370" i="47"/>
  <c r="AH1370" i="47"/>
  <c r="AN1370" i="47"/>
  <c r="AL1362" i="47"/>
  <c r="AN1362" i="47"/>
  <c r="AG1362" i="47"/>
  <c r="AJ1362" i="47"/>
  <c r="AM1362" i="47"/>
  <c r="AI1362" i="47"/>
  <c r="AH1362" i="47"/>
  <c r="AK1362" i="47"/>
  <c r="AO1362" i="47"/>
  <c r="AI1354" i="47"/>
  <c r="AN1354" i="47"/>
  <c r="AM1354" i="47"/>
  <c r="AO1354" i="47"/>
  <c r="AH1354" i="47"/>
  <c r="AG1354" i="47"/>
  <c r="AL1354" i="47"/>
  <c r="AK1354" i="47"/>
  <c r="AJ1354" i="47"/>
  <c r="AJ1346" i="47"/>
  <c r="AN1346" i="47"/>
  <c r="AG1346" i="47"/>
  <c r="AI1346" i="47"/>
  <c r="AK1346" i="47"/>
  <c r="AM1346" i="47"/>
  <c r="AO1346" i="47"/>
  <c r="AL1346" i="47"/>
  <c r="AH1346" i="47"/>
  <c r="AK1338" i="47"/>
  <c r="AM1338" i="47"/>
  <c r="AO1338" i="47"/>
  <c r="AJ1338" i="47"/>
  <c r="AH1338" i="47"/>
  <c r="AL1338" i="47"/>
  <c r="AN1338" i="47"/>
  <c r="AG1338" i="47"/>
  <c r="AI1338" i="47"/>
  <c r="AM1330" i="47"/>
  <c r="AN1330" i="47"/>
  <c r="AI1330" i="47"/>
  <c r="AG1330" i="47"/>
  <c r="AK1330" i="47"/>
  <c r="AL1330" i="47"/>
  <c r="AO1330" i="47"/>
  <c r="AJ1330" i="47"/>
  <c r="AH1330" i="47"/>
  <c r="AJ1322" i="47"/>
  <c r="AM1322" i="47"/>
  <c r="AN1322" i="47"/>
  <c r="AK1322" i="47"/>
  <c r="AL1322" i="47"/>
  <c r="AO1322" i="47"/>
  <c r="AI1322" i="47"/>
  <c r="AH1322" i="47"/>
  <c r="AG1322" i="47"/>
  <c r="AM1314" i="47"/>
  <c r="AO1314" i="47"/>
  <c r="AG1314" i="47"/>
  <c r="AN1314" i="47"/>
  <c r="AL1314" i="47"/>
  <c r="AH1314" i="47"/>
  <c r="AI1314" i="47"/>
  <c r="AK1314" i="47"/>
  <c r="AJ1314" i="47"/>
  <c r="AJ1306" i="47"/>
  <c r="AO1306" i="47"/>
  <c r="AI1306" i="47"/>
  <c r="AH1306" i="47"/>
  <c r="AM1306" i="47"/>
  <c r="AK1306" i="47"/>
  <c r="AG1306" i="47"/>
  <c r="AN1306" i="47"/>
  <c r="AL1306" i="47"/>
  <c r="AL1298" i="47"/>
  <c r="AG1298" i="47"/>
  <c r="AI1298" i="47"/>
  <c r="AN1298" i="47"/>
  <c r="AJ1298" i="47"/>
  <c r="AM1298" i="47"/>
  <c r="AO1298" i="47"/>
  <c r="AH1298" i="47"/>
  <c r="AK1298" i="47"/>
  <c r="AN1290" i="47"/>
  <c r="AK1290" i="47"/>
  <c r="AO1290" i="47"/>
  <c r="AL1290" i="47"/>
  <c r="AM1290" i="47"/>
  <c r="AJ1290" i="47"/>
  <c r="AI1290" i="47"/>
  <c r="AH1290" i="47"/>
  <c r="AG1290" i="47"/>
  <c r="AM1282" i="47"/>
  <c r="AI1282" i="47"/>
  <c r="AH1282" i="47"/>
  <c r="AK1282" i="47"/>
  <c r="AN1282" i="47"/>
  <c r="AL1282" i="47"/>
  <c r="AO1282" i="47"/>
  <c r="AG1282" i="47"/>
  <c r="AJ1282" i="47"/>
  <c r="AM1649" i="47"/>
  <c r="AJ1649" i="47"/>
  <c r="AO1644" i="47"/>
  <c r="AL1639" i="47"/>
  <c r="AL1624" i="47"/>
  <c r="AM1619" i="47"/>
  <c r="AO1650" i="47"/>
  <c r="AN1640" i="47"/>
  <c r="AK1636" i="47"/>
  <c r="AK1629" i="47"/>
  <c r="AJ1622" i="47"/>
  <c r="AM1603" i="47"/>
  <c r="AM1587" i="47"/>
  <c r="AJ1615" i="47"/>
  <c r="AN1614" i="47"/>
  <c r="AM1654" i="47"/>
  <c r="AN1647" i="47"/>
  <c r="AH1645" i="47"/>
  <c r="AG1626" i="47"/>
  <c r="AH1625" i="47"/>
  <c r="AJ1618" i="47"/>
  <c r="AO1603" i="47"/>
  <c r="AK1595" i="47"/>
  <c r="AG1593" i="47"/>
  <c r="AO1587" i="47"/>
  <c r="AK1634" i="47"/>
  <c r="AG1632" i="47"/>
  <c r="AJ1624" i="47"/>
  <c r="AK1615" i="47"/>
  <c r="AH1611" i="47"/>
  <c r="AK1611" i="47"/>
  <c r="AN1595" i="47"/>
  <c r="AO1583" i="47"/>
  <c r="AI1581" i="47"/>
  <c r="AI1656" i="47"/>
  <c r="AK1515" i="47"/>
  <c r="AH1447" i="47"/>
  <c r="AK1719" i="47"/>
  <c r="AG1717" i="47"/>
  <c r="AG1709" i="47"/>
  <c r="AG1701" i="47"/>
  <c r="AH1761" i="47"/>
  <c r="AJ1757" i="47"/>
  <c r="AN1745" i="47"/>
  <c r="AH1739" i="47"/>
  <c r="AM1731" i="47"/>
  <c r="AI1727" i="47"/>
  <c r="AM1715" i="47"/>
  <c r="AK1709" i="47"/>
  <c r="AO1707" i="47"/>
  <c r="AO1685" i="47"/>
  <c r="AI1661" i="47"/>
  <c r="AG1644" i="47"/>
  <c r="AK1643" i="47"/>
  <c r="AM1643" i="47"/>
  <c r="AJ1643" i="47"/>
  <c r="AN1627" i="47"/>
  <c r="AK1693" i="47"/>
  <c r="AO1693" i="47"/>
  <c r="AG1677" i="47"/>
  <c r="AH1703" i="47"/>
  <c r="AJ1711" i="47"/>
  <c r="AO1711" i="47"/>
  <c r="AJ1675" i="47"/>
  <c r="AN1679" i="47"/>
  <c r="AN1667" i="47"/>
  <c r="AI1663" i="47"/>
  <c r="AL1669" i="47"/>
  <c r="AH1646" i="47"/>
  <c r="AN1644" i="47"/>
  <c r="AJ1641" i="47"/>
  <c r="AM1641" i="47"/>
  <c r="AH1623" i="47"/>
  <c r="AL1653" i="47"/>
  <c r="AI1616" i="47"/>
  <c r="AK1612" i="47"/>
  <c r="AH1601" i="47"/>
  <c r="AJ1601" i="47"/>
  <c r="AN1601" i="47"/>
  <c r="AL1601" i="47"/>
  <c r="AL1593" i="47"/>
  <c r="AH1593" i="47"/>
  <c r="AJ1593" i="47"/>
  <c r="AH1585" i="47"/>
  <c r="AL1585" i="47"/>
  <c r="AJ1585" i="47"/>
  <c r="AN1585" i="47"/>
  <c r="AG1648" i="47"/>
  <c r="AO1640" i="47"/>
  <c r="AH1637" i="47"/>
  <c r="AG1622" i="47"/>
  <c r="AH1656" i="47"/>
  <c r="AJ1636" i="47"/>
  <c r="AJ1634" i="47"/>
  <c r="AL1631" i="47"/>
  <c r="AI1625" i="47"/>
  <c r="AK1621" i="47"/>
  <c r="AI1621" i="47"/>
  <c r="AH1621" i="47"/>
  <c r="AL1621" i="47"/>
  <c r="AH1614" i="47"/>
  <c r="AJ1610" i="47"/>
  <c r="AG1602" i="47"/>
  <c r="AO1600" i="47"/>
  <c r="AK1592" i="47"/>
  <c r="AH1590" i="47"/>
  <c r="AJ1590" i="47"/>
  <c r="AM1590" i="47"/>
  <c r="AL1590" i="47"/>
  <c r="AG1586" i="47"/>
  <c r="AO1584" i="47"/>
  <c r="AK1576" i="47"/>
  <c r="AG1574" i="47"/>
  <c r="AJ1570" i="47"/>
  <c r="AH1570" i="47"/>
  <c r="AM1570" i="47"/>
  <c r="AL1570" i="47"/>
  <c r="AI1570" i="47"/>
  <c r="AN1570" i="47"/>
  <c r="AO1568" i="47"/>
  <c r="AK1560" i="47"/>
  <c r="AG1558" i="47"/>
  <c r="AL1554" i="47"/>
  <c r="AH1554" i="47"/>
  <c r="AJ1554" i="47"/>
  <c r="AM1554" i="47"/>
  <c r="AN1554" i="47"/>
  <c r="AI1554" i="47"/>
  <c r="AO1552" i="47"/>
  <c r="AK1544" i="47"/>
  <c r="AG1542" i="47"/>
  <c r="AM1538" i="47"/>
  <c r="AJ1538" i="47"/>
  <c r="AN1538" i="47"/>
  <c r="AH1538" i="47"/>
  <c r="AL1538" i="47"/>
  <c r="AI1538" i="47"/>
  <c r="AO1536" i="47"/>
  <c r="AK1528" i="47"/>
  <c r="AG1526" i="47"/>
  <c r="AL1522" i="47"/>
  <c r="AN1522" i="47"/>
  <c r="AM1522" i="47"/>
  <c r="AJ1522" i="47"/>
  <c r="AH1522" i="47"/>
  <c r="AI1522" i="47"/>
  <c r="AO1520" i="47"/>
  <c r="AK1512" i="47"/>
  <c r="AG1510" i="47"/>
  <c r="AJ1506" i="47"/>
  <c r="AN1506" i="47"/>
  <c r="AM1506" i="47"/>
  <c r="AL1506" i="47"/>
  <c r="AH1506" i="47"/>
  <c r="AI1506" i="47"/>
  <c r="AO1504" i="47"/>
  <c r="AI1497" i="47"/>
  <c r="AL1497" i="47"/>
  <c r="AN1497" i="47"/>
  <c r="AJ1497" i="47"/>
  <c r="AK1497" i="47"/>
  <c r="AO1497" i="47"/>
  <c r="AH1497" i="47"/>
  <c r="AM1497" i="47"/>
  <c r="AG1497" i="47"/>
  <c r="AI1489" i="47"/>
  <c r="AJ1489" i="47"/>
  <c r="AH1489" i="47"/>
  <c r="AM1489" i="47"/>
  <c r="AN1489" i="47"/>
  <c r="AL1489" i="47"/>
  <c r="AO1489" i="47"/>
  <c r="AK1489" i="47"/>
  <c r="AG1489" i="47"/>
  <c r="AI1481" i="47"/>
  <c r="AK1481" i="47"/>
  <c r="AN1481" i="47"/>
  <c r="AJ1481" i="47"/>
  <c r="AO1481" i="47"/>
  <c r="AM1481" i="47"/>
  <c r="AL1481" i="47"/>
  <c r="AG1481" i="47"/>
  <c r="AH1481" i="47"/>
  <c r="AI1473" i="47"/>
  <c r="AM1473" i="47"/>
  <c r="AN1473" i="47"/>
  <c r="AK1473" i="47"/>
  <c r="AG1473" i="47"/>
  <c r="AJ1473" i="47"/>
  <c r="AL1473" i="47"/>
  <c r="AO1473" i="47"/>
  <c r="AH1473" i="47"/>
  <c r="AI1465" i="47"/>
  <c r="AJ1465" i="47"/>
  <c r="AM1465" i="47"/>
  <c r="AL1465" i="47"/>
  <c r="AN1465" i="47"/>
  <c r="AH1465" i="47"/>
  <c r="AK1465" i="47"/>
  <c r="AO1465" i="47"/>
  <c r="AG1465" i="47"/>
  <c r="AI1457" i="47"/>
  <c r="AN1457" i="47"/>
  <c r="AO1457" i="47"/>
  <c r="AG1457" i="47"/>
  <c r="AJ1457" i="47"/>
  <c r="AH1457" i="47"/>
  <c r="AL1457" i="47"/>
  <c r="AK1457" i="47"/>
  <c r="AM1457" i="47"/>
  <c r="AI1449" i="47"/>
  <c r="AG1449" i="47"/>
  <c r="AH1449" i="47"/>
  <c r="AM1449" i="47"/>
  <c r="AJ1449" i="47"/>
  <c r="AK1449" i="47"/>
  <c r="AN1449" i="47"/>
  <c r="AO1449" i="47"/>
  <c r="AL1449" i="47"/>
  <c r="AJ1441" i="47"/>
  <c r="AG1441" i="47"/>
  <c r="AI1441" i="47"/>
  <c r="AK1441" i="47"/>
  <c r="AO1441" i="47"/>
  <c r="AL1441" i="47"/>
  <c r="AN1441" i="47"/>
  <c r="AM1441" i="47"/>
  <c r="AH1441" i="47"/>
  <c r="AJ1433" i="47"/>
  <c r="AL1433" i="47"/>
  <c r="AM1433" i="47"/>
  <c r="AI1433" i="47"/>
  <c r="AG1433" i="47"/>
  <c r="AO1433" i="47"/>
  <c r="AK1433" i="47"/>
  <c r="AN1433" i="47"/>
  <c r="AH1433" i="47"/>
  <c r="AJ1425" i="47"/>
  <c r="AI1425" i="47"/>
  <c r="AN1425" i="47"/>
  <c r="AK1425" i="47"/>
  <c r="AM1425" i="47"/>
  <c r="AG1425" i="47"/>
  <c r="AO1425" i="47"/>
  <c r="AH1425" i="47"/>
  <c r="AL1425" i="47"/>
  <c r="AG1417" i="47"/>
  <c r="AJ1417" i="47"/>
  <c r="AK1417" i="47"/>
  <c r="AM1417" i="47"/>
  <c r="AO1417" i="47"/>
  <c r="AI1417" i="47"/>
  <c r="AL1417" i="47"/>
  <c r="AH1417" i="47"/>
  <c r="AN1417" i="47"/>
  <c r="AM1409" i="47"/>
  <c r="AG1409" i="47"/>
  <c r="AI1409" i="47"/>
  <c r="AL1409" i="47"/>
  <c r="AK1409" i="47"/>
  <c r="AN1409" i="47"/>
  <c r="AJ1409" i="47"/>
  <c r="AO1409" i="47"/>
  <c r="AH1409" i="47"/>
  <c r="AL1401" i="47"/>
  <c r="AJ1401" i="47"/>
  <c r="AO1401" i="47"/>
  <c r="AK1401" i="47"/>
  <c r="AH1401" i="47"/>
  <c r="AG1401" i="47"/>
  <c r="AM1401" i="47"/>
  <c r="AI1401" i="47"/>
  <c r="AN1401" i="47"/>
  <c r="AG1393" i="47"/>
  <c r="AK1393" i="47"/>
  <c r="AN1393" i="47"/>
  <c r="AJ1393" i="47"/>
  <c r="AI1393" i="47"/>
  <c r="AL1393" i="47"/>
  <c r="AO1393" i="47"/>
  <c r="AH1393" i="47"/>
  <c r="AM1393" i="47"/>
  <c r="AJ1385" i="47"/>
  <c r="AO1385" i="47"/>
  <c r="AG1385" i="47"/>
  <c r="AI1385" i="47"/>
  <c r="AK1385" i="47"/>
  <c r="AM1385" i="47"/>
  <c r="AN1385" i="47"/>
  <c r="AL1385" i="47"/>
  <c r="AH1385" i="47"/>
  <c r="AL1377" i="47"/>
  <c r="AG1377" i="47"/>
  <c r="AJ1377" i="47"/>
  <c r="AN1377" i="47"/>
  <c r="AM1377" i="47"/>
  <c r="AH1377" i="47"/>
  <c r="AI1377" i="47"/>
  <c r="AK1377" i="47"/>
  <c r="AO1377" i="47"/>
  <c r="AG1369" i="47"/>
  <c r="AM1369" i="47"/>
  <c r="AK1369" i="47"/>
  <c r="AL1369" i="47"/>
  <c r="AJ1369" i="47"/>
  <c r="AO1369" i="47"/>
  <c r="AI1369" i="47"/>
  <c r="AN1369" i="47"/>
  <c r="AH1369" i="47"/>
  <c r="AO1361" i="47"/>
  <c r="AJ1361" i="47"/>
  <c r="AK1361" i="47"/>
  <c r="AL1361" i="47"/>
  <c r="AG1361" i="47"/>
  <c r="AM1361" i="47"/>
  <c r="AI1361" i="47"/>
  <c r="AN1361" i="47"/>
  <c r="AH1361" i="47"/>
  <c r="AG1353" i="47"/>
  <c r="AJ1353" i="47"/>
  <c r="AM1353" i="47"/>
  <c r="AO1353" i="47"/>
  <c r="AI1353" i="47"/>
  <c r="AN1353" i="47"/>
  <c r="AK1353" i="47"/>
  <c r="AL1353" i="47"/>
  <c r="AH1353" i="47"/>
  <c r="AJ1345" i="47"/>
  <c r="AK1345" i="47"/>
  <c r="AL1345" i="47"/>
  <c r="AO1345" i="47"/>
  <c r="AI1345" i="47"/>
  <c r="AH1345" i="47"/>
  <c r="AM1345" i="47"/>
  <c r="AN1345" i="47"/>
  <c r="AG1345" i="47"/>
  <c r="AI1337" i="47"/>
  <c r="AJ1337" i="47"/>
  <c r="AK1337" i="47"/>
  <c r="AN1337" i="47"/>
  <c r="AO1337" i="47"/>
  <c r="AH1337" i="47"/>
  <c r="AM1337" i="47"/>
  <c r="AG1337" i="47"/>
  <c r="AL1337" i="47"/>
  <c r="AG1329" i="47"/>
  <c r="AI1329" i="47"/>
  <c r="AJ1329" i="47"/>
  <c r="AM1329" i="47"/>
  <c r="AK1329" i="47"/>
  <c r="AN1329" i="47"/>
  <c r="AL1329" i="47"/>
  <c r="AO1329" i="47"/>
  <c r="AH1329" i="47"/>
  <c r="AJ1321" i="47"/>
  <c r="AM1321" i="47"/>
  <c r="AK1321" i="47"/>
  <c r="AN1321" i="47"/>
  <c r="AH1321" i="47"/>
  <c r="AI1321" i="47"/>
  <c r="AO1321" i="47"/>
  <c r="AL1321" i="47"/>
  <c r="AG1321" i="47"/>
  <c r="AN1313" i="47"/>
  <c r="AL1313" i="47"/>
  <c r="AG1313" i="47"/>
  <c r="AH1313" i="47"/>
  <c r="AM1313" i="47"/>
  <c r="AO1313" i="47"/>
  <c r="AJ1313" i="47"/>
  <c r="AI1313" i="47"/>
  <c r="AK1313" i="47"/>
  <c r="AL1305" i="47"/>
  <c r="AM1305" i="47"/>
  <c r="AI1305" i="47"/>
  <c r="AN1305" i="47"/>
  <c r="AJ1305" i="47"/>
  <c r="AH1305" i="47"/>
  <c r="AG1305" i="47"/>
  <c r="AK1305" i="47"/>
  <c r="AO1305" i="47"/>
  <c r="AO1297" i="47"/>
  <c r="AJ1297" i="47"/>
  <c r="AI1297" i="47"/>
  <c r="AN1297" i="47"/>
  <c r="AM1297" i="47"/>
  <c r="AK1297" i="47"/>
  <c r="AL1297" i="47"/>
  <c r="AG1297" i="47"/>
  <c r="AH1297" i="47"/>
  <c r="AI1289" i="47"/>
  <c r="AN1289" i="47"/>
  <c r="AG1289" i="47"/>
  <c r="AJ1289" i="47"/>
  <c r="AL1289" i="47"/>
  <c r="AO1289" i="47"/>
  <c r="AM1289" i="47"/>
  <c r="AK1289" i="47"/>
  <c r="AH1289" i="47"/>
  <c r="AK1281" i="47"/>
  <c r="AJ1281" i="47"/>
  <c r="AG1281" i="47"/>
  <c r="AM1281" i="47"/>
  <c r="AI1281" i="47"/>
  <c r="AN1281" i="47"/>
  <c r="AO1281" i="47"/>
  <c r="AL1281" i="47"/>
  <c r="AH1281" i="47"/>
  <c r="AG1639" i="47"/>
  <c r="AO1634" i="47"/>
  <c r="AL1633" i="47"/>
  <c r="AG1617" i="47"/>
  <c r="AG1616" i="47"/>
  <c r="AM1597" i="47"/>
  <c r="AO1642" i="47"/>
  <c r="AG1630" i="47"/>
  <c r="AK1619" i="47"/>
  <c r="AL1652" i="47"/>
  <c r="AI1652" i="47"/>
  <c r="AM1650" i="47"/>
  <c r="AG1650" i="47"/>
  <c r="AL1647" i="47"/>
  <c r="AK1645" i="47"/>
  <c r="AO1636" i="47"/>
  <c r="AL1635" i="47"/>
  <c r="AO1625" i="47"/>
  <c r="AK1624" i="47"/>
  <c r="AL1618" i="47"/>
  <c r="AG1613" i="47"/>
  <c r="AG1612" i="47"/>
  <c r="AK1601" i="47"/>
  <c r="AG1599" i="47"/>
  <c r="AO1593" i="47"/>
  <c r="AK1585" i="47"/>
  <c r="AK1658" i="47"/>
  <c r="AL1642" i="47"/>
  <c r="AM1632" i="47"/>
  <c r="AM1629" i="47"/>
  <c r="AL1615" i="47"/>
  <c r="AJ1611" i="47"/>
  <c r="AN1610" i="47"/>
  <c r="AN1600" i="47"/>
  <c r="AN1584" i="47"/>
  <c r="AH1594" i="47"/>
  <c r="AL1623" i="47"/>
  <c r="AK1607" i="47"/>
  <c r="AM1607" i="47"/>
  <c r="AL1614" i="47"/>
  <c r="AK1795" i="47"/>
  <c r="AM1772" i="47"/>
  <c r="AJ1771" i="47"/>
  <c r="AG1771" i="47"/>
  <c r="AG1723" i="47"/>
  <c r="AG1699" i="47"/>
  <c r="AG1691" i="47"/>
  <c r="AG1683" i="47"/>
  <c r="AJ1695" i="47"/>
  <c r="AH1685" i="47"/>
  <c r="AM1675" i="47"/>
  <c r="AL1644" i="47"/>
  <c r="AH1643" i="47"/>
  <c r="AI1693" i="47"/>
  <c r="AO1677" i="47"/>
  <c r="AL1703" i="47"/>
  <c r="AI1687" i="47"/>
  <c r="AK1679" i="47"/>
  <c r="AG1667" i="47"/>
  <c r="AO1646" i="47"/>
  <c r="AN1661" i="47"/>
  <c r="AI1651" i="47"/>
  <c r="AH1641" i="47"/>
  <c r="AK1653" i="47"/>
  <c r="AI1653" i="47"/>
  <c r="AI1637" i="47"/>
  <c r="AN1630" i="47"/>
  <c r="AN1626" i="47"/>
  <c r="AL1612" i="47"/>
  <c r="AH1612" i="47"/>
  <c r="AJ1612" i="47"/>
  <c r="AJ1609" i="47"/>
  <c r="AN1608" i="47"/>
  <c r="AI1599" i="47"/>
  <c r="AI1591" i="47"/>
  <c r="AI1648" i="47"/>
  <c r="AN1637" i="47"/>
  <c r="AO1623" i="47"/>
  <c r="AO1622" i="47"/>
  <c r="AJ1656" i="47"/>
  <c r="AG1655" i="47"/>
  <c r="AG1642" i="47"/>
  <c r="AI1631" i="47"/>
  <c r="AN1631" i="47"/>
  <c r="AJ1631" i="47"/>
  <c r="AJ1621" i="47"/>
  <c r="AN1620" i="47"/>
  <c r="AI1610" i="47"/>
  <c r="AK1610" i="47"/>
  <c r="AG1605" i="47"/>
  <c r="AG1604" i="47"/>
  <c r="AO1602" i="47"/>
  <c r="AL1592" i="47"/>
  <c r="AH1592" i="47"/>
  <c r="AJ1592" i="47"/>
  <c r="AM1592" i="47"/>
  <c r="AI1592" i="47"/>
  <c r="AG1588" i="47"/>
  <c r="AG1580" i="47"/>
  <c r="AL1576" i="47"/>
  <c r="AJ1576" i="47"/>
  <c r="AH1576" i="47"/>
  <c r="AM1576" i="47"/>
  <c r="AI1576" i="47"/>
  <c r="AO1574" i="47"/>
  <c r="AG1564" i="47"/>
  <c r="AH1560" i="47"/>
  <c r="AL1560" i="47"/>
  <c r="AJ1560" i="47"/>
  <c r="AM1560" i="47"/>
  <c r="AN1560" i="47"/>
  <c r="AI1560" i="47"/>
  <c r="AO1558" i="47"/>
  <c r="AG1548" i="47"/>
  <c r="AL1544" i="47"/>
  <c r="AM1544" i="47"/>
  <c r="AI1544" i="47"/>
  <c r="AN1544" i="47"/>
  <c r="AO1542" i="47"/>
  <c r="AL1528" i="47"/>
  <c r="AM1528" i="47"/>
  <c r="AI1528" i="47"/>
  <c r="AN1528" i="47"/>
  <c r="AM1512" i="47"/>
  <c r="AL1512" i="47"/>
  <c r="AI1512" i="47"/>
  <c r="AN1512" i="47"/>
  <c r="AG1500" i="47"/>
  <c r="AN1496" i="47"/>
  <c r="AO1496" i="47"/>
  <c r="AG1496" i="47"/>
  <c r="AJ1496" i="47"/>
  <c r="AI1496" i="47"/>
  <c r="AM1496" i="47"/>
  <c r="AK1496" i="47"/>
  <c r="AL1496" i="47"/>
  <c r="AH1496" i="47"/>
  <c r="AN1488" i="47"/>
  <c r="AI1488" i="47"/>
  <c r="AK1488" i="47"/>
  <c r="AL1488" i="47"/>
  <c r="AG1488" i="47"/>
  <c r="AO1488" i="47"/>
  <c r="AJ1488" i="47"/>
  <c r="AM1488" i="47"/>
  <c r="AH1488" i="47"/>
  <c r="AN1480" i="47"/>
  <c r="AO1480" i="47"/>
  <c r="AJ1480" i="47"/>
  <c r="AG1480" i="47"/>
  <c r="AM1480" i="47"/>
  <c r="AI1480" i="47"/>
  <c r="AK1480" i="47"/>
  <c r="AL1480" i="47"/>
  <c r="AH1480" i="47"/>
  <c r="AG1472" i="47"/>
  <c r="AM1472" i="47"/>
  <c r="AJ1472" i="47"/>
  <c r="AI1472" i="47"/>
  <c r="AN1472" i="47"/>
  <c r="AL1472" i="47"/>
  <c r="AH1472" i="47"/>
  <c r="AO1472" i="47"/>
  <c r="AK1472" i="47"/>
  <c r="AJ1464" i="47"/>
  <c r="AN1464" i="47"/>
  <c r="AI1464" i="47"/>
  <c r="AG1464" i="47"/>
  <c r="AK1464" i="47"/>
  <c r="AL1464" i="47"/>
  <c r="AO1464" i="47"/>
  <c r="AM1464" i="47"/>
  <c r="AH1464" i="47"/>
  <c r="AN1456" i="47"/>
  <c r="AJ1456" i="47"/>
  <c r="AG1456" i="47"/>
  <c r="AO1456" i="47"/>
  <c r="AI1456" i="47"/>
  <c r="AK1456" i="47"/>
  <c r="AL1456" i="47"/>
  <c r="AH1456" i="47"/>
  <c r="AM1456" i="47"/>
  <c r="AN1448" i="47"/>
  <c r="AG1448" i="47"/>
  <c r="AM1448" i="47"/>
  <c r="AI1448" i="47"/>
  <c r="AL1448" i="47"/>
  <c r="AK1448" i="47"/>
  <c r="AO1448" i="47"/>
  <c r="AJ1448" i="47"/>
  <c r="AH1448" i="47"/>
  <c r="AI1440" i="47"/>
  <c r="AG1440" i="47"/>
  <c r="AL1440" i="47"/>
  <c r="AJ1440" i="47"/>
  <c r="AH1440" i="47"/>
  <c r="AK1432" i="47"/>
  <c r="AG1432" i="47"/>
  <c r="AI1432" i="47"/>
  <c r="AL1432" i="47"/>
  <c r="AH1432" i="47"/>
  <c r="AN1432" i="47"/>
  <c r="AO1432" i="47"/>
  <c r="AM1432" i="47"/>
  <c r="AJ1432" i="47"/>
  <c r="AK1424" i="47"/>
  <c r="AJ1424" i="47"/>
  <c r="AL1424" i="47"/>
  <c r="AM1424" i="47"/>
  <c r="AH1424" i="47"/>
  <c r="AI1424" i="47"/>
  <c r="AN1424" i="47"/>
  <c r="AO1424" i="47"/>
  <c r="AG1424" i="47"/>
  <c r="AN1416" i="47"/>
  <c r="AK1416" i="47"/>
  <c r="AO1416" i="47"/>
  <c r="AM1416" i="47"/>
  <c r="AJ1416" i="47"/>
  <c r="AL1416" i="47"/>
  <c r="AG1416" i="47"/>
  <c r="AI1416" i="47"/>
  <c r="AH1416" i="47"/>
  <c r="AK1408" i="47"/>
  <c r="AM1408" i="47"/>
  <c r="AL1408" i="47"/>
  <c r="AO1408" i="47"/>
  <c r="AG1408" i="47"/>
  <c r="AJ1408" i="47"/>
  <c r="AH1408" i="47"/>
  <c r="AI1408" i="47"/>
  <c r="AN1408" i="47"/>
  <c r="AK1400" i="47"/>
  <c r="AJ1400" i="47"/>
  <c r="AL1400" i="47"/>
  <c r="AH1400" i="47"/>
  <c r="AO1400" i="47"/>
  <c r="AG1400" i="47"/>
  <c r="AI1400" i="47"/>
  <c r="AM1400" i="47"/>
  <c r="AN1400" i="47"/>
  <c r="AK1392" i="47"/>
  <c r="AN1392" i="47"/>
  <c r="AO1392" i="47"/>
  <c r="AL1392" i="47"/>
  <c r="AI1392" i="47"/>
  <c r="AM1392" i="47"/>
  <c r="AJ1392" i="47"/>
  <c r="AG1392" i="47"/>
  <c r="AH1392" i="47"/>
  <c r="AK1384" i="47"/>
  <c r="AL1384" i="47"/>
  <c r="AG1384" i="47"/>
  <c r="AO1384" i="47"/>
  <c r="AN1384" i="47"/>
  <c r="AI1384" i="47"/>
  <c r="AM1384" i="47"/>
  <c r="AJ1384" i="47"/>
  <c r="AH1384" i="47"/>
  <c r="AO1376" i="47"/>
  <c r="AK1376" i="47"/>
  <c r="AL1376" i="47"/>
  <c r="AG1376" i="47"/>
  <c r="AJ1376" i="47"/>
  <c r="AI1376" i="47"/>
  <c r="AM1376" i="47"/>
  <c r="AH1376" i="47"/>
  <c r="AN1376" i="47"/>
  <c r="AK1368" i="47"/>
  <c r="AL1368" i="47"/>
  <c r="AI1368" i="47"/>
  <c r="AN1368" i="47"/>
  <c r="AO1368" i="47"/>
  <c r="AH1368" i="47"/>
  <c r="AJ1368" i="47"/>
  <c r="AG1368" i="47"/>
  <c r="AM1368" i="47"/>
  <c r="AG1360" i="47"/>
  <c r="AK1360" i="47"/>
  <c r="AM1360" i="47"/>
  <c r="AJ1360" i="47"/>
  <c r="AH1360" i="47"/>
  <c r="AL1360" i="47"/>
  <c r="AN1360" i="47"/>
  <c r="AI1360" i="47"/>
  <c r="AO1360" i="47"/>
  <c r="AN1352" i="47"/>
  <c r="AG1352" i="47"/>
  <c r="AK1352" i="47"/>
  <c r="AJ1352" i="47"/>
  <c r="AL1352" i="47"/>
  <c r="AO1352" i="47"/>
  <c r="AH1352" i="47"/>
  <c r="AI1352" i="47"/>
  <c r="AM1352" i="47"/>
  <c r="AG1344" i="47"/>
  <c r="AK1344" i="47"/>
  <c r="AN1344" i="47"/>
  <c r="AI1344" i="47"/>
  <c r="AM1344" i="47"/>
  <c r="AJ1344" i="47"/>
  <c r="AL1344" i="47"/>
  <c r="AH1344" i="47"/>
  <c r="AO1344" i="47"/>
  <c r="AG1336" i="47"/>
  <c r="AK1336" i="47"/>
  <c r="AN1336" i="47"/>
  <c r="AJ1336" i="47"/>
  <c r="AI1336" i="47"/>
  <c r="AL1336" i="47"/>
  <c r="AM1336" i="47"/>
  <c r="AO1336" i="47"/>
  <c r="AH1336" i="47"/>
  <c r="AG1328" i="47"/>
  <c r="AK1328" i="47"/>
  <c r="AN1328" i="47"/>
  <c r="AJ1328" i="47"/>
  <c r="AH1328" i="47"/>
  <c r="AL1328" i="47"/>
  <c r="AI1328" i="47"/>
  <c r="AM1328" i="47"/>
  <c r="AO1328" i="47"/>
  <c r="AG1320" i="47"/>
  <c r="AK1320" i="47"/>
  <c r="AN1320" i="47"/>
  <c r="AL1320" i="47"/>
  <c r="AO1320" i="47"/>
  <c r="AJ1320" i="47"/>
  <c r="AI1320" i="47"/>
  <c r="AH1320" i="47"/>
  <c r="AM1320" i="47"/>
  <c r="AO1312" i="47"/>
  <c r="AG1312" i="47"/>
  <c r="AK1312" i="47"/>
  <c r="AJ1312" i="47"/>
  <c r="AL1312" i="47"/>
  <c r="AH1312" i="47"/>
  <c r="AM1312" i="47"/>
  <c r="AI1312" i="47"/>
  <c r="AN1312" i="47"/>
  <c r="AG1304" i="47"/>
  <c r="AK1304" i="47"/>
  <c r="AN1304" i="47"/>
  <c r="AO1304" i="47"/>
  <c r="AI1304" i="47"/>
  <c r="AJ1304" i="47"/>
  <c r="AH1304" i="47"/>
  <c r="AM1304" i="47"/>
  <c r="AL1304" i="47"/>
  <c r="AG1296" i="47"/>
  <c r="AK1296" i="47"/>
  <c r="AJ1296" i="47"/>
  <c r="AN1296" i="47"/>
  <c r="AO1296" i="47"/>
  <c r="AL1296" i="47"/>
  <c r="AI1296" i="47"/>
  <c r="AM1296" i="47"/>
  <c r="AH1296" i="47"/>
  <c r="AN1288" i="47"/>
  <c r="AG1288" i="47"/>
  <c r="AK1288" i="47"/>
  <c r="AL1288" i="47"/>
  <c r="AJ1288" i="47"/>
  <c r="AO1288" i="47"/>
  <c r="AI1288" i="47"/>
  <c r="AM1288" i="47"/>
  <c r="AH1288" i="47"/>
  <c r="AG1280" i="47"/>
  <c r="AK1280" i="47"/>
  <c r="AJ1280" i="47"/>
  <c r="AN1280" i="47"/>
  <c r="AH1280" i="47"/>
  <c r="AM1280" i="47"/>
  <c r="AO1280" i="47"/>
  <c r="AI1280" i="47"/>
  <c r="AL1280" i="47"/>
  <c r="AI1649" i="47"/>
  <c r="AH1639" i="47"/>
  <c r="AK1638" i="47"/>
  <c r="AI1636" i="47"/>
  <c r="AM1633" i="47"/>
  <c r="AO1627" i="47"/>
  <c r="AO1617" i="47"/>
  <c r="AO1616" i="47"/>
  <c r="AM1591" i="47"/>
  <c r="AJ1657" i="47"/>
  <c r="AL1657" i="47"/>
  <c r="AG1641" i="47"/>
  <c r="AI1630" i="47"/>
  <c r="AG1615" i="47"/>
  <c r="AG1614" i="47"/>
  <c r="AN1650" i="47"/>
  <c r="AI1650" i="47"/>
  <c r="AG1647" i="47"/>
  <c r="AI1647" i="47"/>
  <c r="AK1640" i="47"/>
  <c r="AG1635" i="47"/>
  <c r="AM1635" i="47"/>
  <c r="AO1613" i="47"/>
  <c r="AO1612" i="47"/>
  <c r="AO1599" i="47"/>
  <c r="AK1591" i="47"/>
  <c r="AG1589" i="47"/>
  <c r="AM1658" i="47"/>
  <c r="AJ1640" i="47"/>
  <c r="AH1632" i="47"/>
  <c r="AK1614" i="47"/>
  <c r="AK1652" i="47"/>
  <c r="AN1593" i="47"/>
  <c r="AL1620" i="47"/>
  <c r="AK1531" i="47"/>
  <c r="AO1529" i="47"/>
  <c r="AN1529" i="47"/>
  <c r="AN1589" i="47"/>
  <c r="AM1583" i="47"/>
  <c r="AH1581" i="47"/>
  <c r="AO1561" i="47"/>
  <c r="AL1501" i="47"/>
  <c r="AK1501" i="47"/>
  <c r="AH1501" i="47"/>
  <c r="AK1579" i="47"/>
  <c r="AL1579" i="47"/>
  <c r="AJ1579" i="47"/>
  <c r="AL1559" i="47"/>
  <c r="AH1549" i="47"/>
  <c r="AK1549" i="47"/>
  <c r="AM1537" i="47"/>
  <c r="AI1533" i="47"/>
  <c r="AM1521" i="47"/>
  <c r="AI1517" i="47"/>
  <c r="AM1505" i="47"/>
  <c r="AI1501" i="47"/>
  <c r="AH1577" i="47"/>
  <c r="AM1557" i="47"/>
  <c r="AJ1507" i="47"/>
  <c r="AH1575" i="47"/>
  <c r="AI1563" i="47"/>
  <c r="AK1563" i="47"/>
  <c r="AJ1563" i="47"/>
  <c r="AH1563" i="47"/>
  <c r="AL1563" i="47"/>
  <c r="AJ1543" i="47"/>
  <c r="AH1543" i="47"/>
  <c r="AI1543" i="47"/>
  <c r="AL1543" i="47"/>
  <c r="AK1543" i="47"/>
  <c r="AI1515" i="47"/>
  <c r="AG1511" i="47"/>
  <c r="AM1503" i="47"/>
  <c r="AG1569" i="47"/>
  <c r="AO1553" i="47"/>
  <c r="AJ1561" i="47"/>
  <c r="AO1525" i="47"/>
  <c r="AM1509" i="47"/>
  <c r="AG1501" i="47"/>
  <c r="AM1565" i="47"/>
  <c r="AN1547" i="47"/>
  <c r="AN1531" i="47"/>
  <c r="AN1515" i="47"/>
  <c r="AN1499" i="47"/>
  <c r="AI1569" i="47"/>
  <c r="AA634" i="47"/>
  <c r="AJ634" i="47"/>
  <c r="Y634" i="47"/>
  <c r="AG634" i="47"/>
  <c r="AO634" i="47"/>
  <c r="AG1581" i="47"/>
  <c r="AL1515" i="47"/>
  <c r="AL1499" i="47"/>
  <c r="AN1607" i="47"/>
  <c r="AI1579" i="47"/>
  <c r="AN1571" i="47"/>
  <c r="AH1557" i="47"/>
  <c r="AM1551" i="47"/>
  <c r="AG1545" i="47"/>
  <c r="AG1529" i="47"/>
  <c r="AG1513" i="47"/>
  <c r="AG1577" i="47"/>
  <c r="AN1561" i="47"/>
  <c r="AJ1547" i="47"/>
  <c r="AG1575" i="47"/>
  <c r="AM1563" i="47"/>
  <c r="AI1539" i="47"/>
  <c r="AG1535" i="47"/>
  <c r="AM1527" i="47"/>
  <c r="AO1511" i="47"/>
  <c r="AJ1503" i="47"/>
  <c r="AK1503" i="47"/>
  <c r="AL1503" i="47"/>
  <c r="AH1503" i="47"/>
  <c r="AI1503" i="47"/>
  <c r="AO1569" i="47"/>
  <c r="AH1559" i="47"/>
  <c r="AL1551" i="47"/>
  <c r="AJ1545" i="47"/>
  <c r="AJ1537" i="47"/>
  <c r="AJ1529" i="47"/>
  <c r="AJ1521" i="47"/>
  <c r="AJ1513" i="47"/>
  <c r="AJ1505" i="47"/>
  <c r="AN1579" i="47"/>
  <c r="AG1559" i="47"/>
  <c r="AG1541" i="47"/>
  <c r="AO1501" i="47"/>
  <c r="AH1571" i="47"/>
  <c r="AK1557" i="47"/>
  <c r="AG1606" i="47"/>
  <c r="AJ1581" i="47"/>
  <c r="AM1571" i="47"/>
  <c r="AO1577" i="47"/>
  <c r="AJ1523" i="47"/>
  <c r="AO1575" i="47"/>
  <c r="AI1559" i="47"/>
  <c r="AJ1549" i="47"/>
  <c r="AJ1527" i="47"/>
  <c r="AK1527" i="47"/>
  <c r="AH1527" i="47"/>
  <c r="AI1527" i="47"/>
  <c r="AI1499" i="47"/>
  <c r="AK1573" i="47"/>
  <c r="AL1573" i="47"/>
  <c r="AL1567" i="47"/>
  <c r="AL1553" i="47"/>
  <c r="AJ1553" i="47"/>
  <c r="AK1553" i="47"/>
  <c r="AI1553" i="47"/>
  <c r="AN1551" i="47"/>
  <c r="AI1551" i="47"/>
  <c r="AH1551" i="47"/>
  <c r="AH1545" i="47"/>
  <c r="AI1545" i="47"/>
  <c r="AL1545" i="47"/>
  <c r="AK1545" i="47"/>
  <c r="AH1537" i="47"/>
  <c r="AI1537" i="47"/>
  <c r="AL1537" i="47"/>
  <c r="AK1537" i="47"/>
  <c r="AH1529" i="47"/>
  <c r="AI1529" i="47"/>
  <c r="AK1529" i="47"/>
  <c r="AL1529" i="47"/>
  <c r="AH1521" i="47"/>
  <c r="AI1521" i="47"/>
  <c r="AL1521" i="47"/>
  <c r="AK1521" i="47"/>
  <c r="AH1513" i="47"/>
  <c r="AK1513" i="47"/>
  <c r="AL1513" i="47"/>
  <c r="AI1513" i="47"/>
  <c r="AH1505" i="47"/>
  <c r="AK1505" i="47"/>
  <c r="AI1505" i="47"/>
  <c r="AL1505" i="47"/>
  <c r="AO1559" i="47"/>
  <c r="AO1541" i="47"/>
  <c r="AM1525" i="47"/>
  <c r="AG1517" i="47"/>
  <c r="AK1581" i="47"/>
  <c r="AJ1557" i="47"/>
  <c r="AM1549" i="47"/>
  <c r="AL1606" i="47"/>
  <c r="AO1606" i="47"/>
  <c r="AL1629" i="47"/>
  <c r="AH1619" i="47"/>
  <c r="AO1611" i="47"/>
  <c r="AO1610" i="47"/>
  <c r="AK1583" i="47"/>
  <c r="AH1583" i="47"/>
  <c r="AM1581" i="47"/>
  <c r="AM1561" i="47"/>
  <c r="AL1531" i="47"/>
  <c r="AJ1607" i="47"/>
  <c r="AG1579" i="47"/>
  <c r="AO1567" i="47"/>
  <c r="AM1577" i="47"/>
  <c r="AJ1559" i="47"/>
  <c r="AN1543" i="47"/>
  <c r="AJ1499" i="47"/>
  <c r="AM1575" i="47"/>
  <c r="AJ1573" i="47"/>
  <c r="AI1523" i="47"/>
  <c r="AG1519" i="47"/>
  <c r="AM1511" i="47"/>
  <c r="AK1606" i="47"/>
  <c r="AI1573" i="47"/>
  <c r="AJ1569" i="47"/>
  <c r="AK1569" i="47"/>
  <c r="AN1567" i="47"/>
  <c r="AI1567" i="47"/>
  <c r="AH1567" i="47"/>
  <c r="AM1553" i="47"/>
  <c r="AN1541" i="47"/>
  <c r="AN1533" i="47"/>
  <c r="AN1525" i="47"/>
  <c r="AN1517" i="47"/>
  <c r="AN1509" i="47"/>
  <c r="AN1501" i="47"/>
  <c r="AL1557" i="47"/>
  <c r="AO1517" i="47"/>
  <c r="AM1501" i="47"/>
  <c r="AH1555" i="47"/>
  <c r="AJ1541" i="47"/>
  <c r="AK1541" i="47"/>
  <c r="AL1541" i="47"/>
  <c r="AN1559" i="47"/>
  <c r="AG1555" i="47"/>
  <c r="AG1547" i="47"/>
  <c r="AH1541" i="47"/>
  <c r="AI1607" i="47"/>
  <c r="AO1579" i="47"/>
  <c r="AN1555" i="47"/>
  <c r="AM1545" i="47"/>
  <c r="AM1529" i="47"/>
  <c r="AM1513" i="47"/>
  <c r="AG1557" i="47"/>
  <c r="AJ1539" i="47"/>
  <c r="AJ1565" i="47"/>
  <c r="AK1555" i="47"/>
  <c r="AI1547" i="47"/>
  <c r="AG1543" i="47"/>
  <c r="AM1535" i="47"/>
  <c r="AO1519" i="47"/>
  <c r="AJ1511" i="47"/>
  <c r="AI1511" i="47"/>
  <c r="AH1511" i="47"/>
  <c r="AL1511" i="47"/>
  <c r="AK1511" i="47"/>
  <c r="AH1573" i="47"/>
  <c r="AM1569" i="47"/>
  <c r="AN1557" i="47"/>
  <c r="AI1549" i="47"/>
  <c r="AI1571" i="47"/>
  <c r="AM1541" i="47"/>
  <c r="AG1533" i="47"/>
  <c r="AN1569" i="47"/>
  <c r="AG1565" i="47"/>
  <c r="AN1539" i="47"/>
  <c r="AN1523" i="47"/>
  <c r="AN1507" i="47"/>
  <c r="AH1606" i="47"/>
  <c r="AO1555" i="47"/>
  <c r="AO1547" i="47"/>
  <c r="AG1515" i="47"/>
  <c r="AJ1583" i="47"/>
  <c r="AL1547" i="47"/>
  <c r="AG1607" i="47"/>
  <c r="AM1579" i="47"/>
  <c r="AJ1577" i="47"/>
  <c r="AH1565" i="47"/>
  <c r="AK1565" i="47"/>
  <c r="AG1551" i="47"/>
  <c r="AG1537" i="47"/>
  <c r="AG1521" i="47"/>
  <c r="AG1505" i="47"/>
  <c r="AL1571" i="47"/>
  <c r="AO1557" i="47"/>
  <c r="AJ1515" i="47"/>
  <c r="AG1563" i="47"/>
  <c r="AO1543" i="47"/>
  <c r="AJ1535" i="47"/>
  <c r="AH1535" i="47"/>
  <c r="AK1535" i="47"/>
  <c r="AI1535" i="47"/>
  <c r="AI1507" i="47"/>
  <c r="AG1503" i="47"/>
  <c r="AG1573" i="47"/>
  <c r="AI1565" i="47"/>
  <c r="AM1559" i="47"/>
  <c r="AO1533" i="47"/>
  <c r="AM1517" i="47"/>
  <c r="AG1509" i="47"/>
  <c r="AN1577" i="47"/>
  <c r="AO1565" i="47"/>
  <c r="AG1571" i="47"/>
  <c r="AO1539" i="47"/>
  <c r="AG1531" i="47"/>
  <c r="AL1527" i="47"/>
  <c r="AO1607" i="47"/>
  <c r="AM1567" i="47"/>
  <c r="AO1551" i="47"/>
  <c r="AK1539" i="47"/>
  <c r="AO1537" i="47"/>
  <c r="AK1523" i="47"/>
  <c r="AO1521" i="47"/>
  <c r="AK1507" i="47"/>
  <c r="AO1505" i="47"/>
  <c r="AL1577" i="47"/>
  <c r="AL1555" i="47"/>
  <c r="AJ1575" i="47"/>
  <c r="AK1575" i="47"/>
  <c r="AL1575" i="47"/>
  <c r="AK1571" i="47"/>
  <c r="AO1563" i="47"/>
  <c r="AH1553" i="47"/>
  <c r="AI1531" i="47"/>
  <c r="AG1527" i="47"/>
  <c r="AM1519" i="47"/>
  <c r="AO1503" i="47"/>
  <c r="AO1573" i="47"/>
  <c r="AJ1555" i="47"/>
  <c r="AH1547" i="47"/>
  <c r="AH1539" i="47"/>
  <c r="AH1531" i="47"/>
  <c r="AH1523" i="47"/>
  <c r="AH1515" i="47"/>
  <c r="AH1507" i="47"/>
  <c r="AH1499" i="47"/>
  <c r="AI1555" i="47"/>
  <c r="AO1509" i="47"/>
  <c r="AN1553" i="47"/>
  <c r="AG1549" i="47"/>
  <c r="AI1606" i="47"/>
  <c r="AO1571" i="47"/>
  <c r="AM1547" i="47"/>
  <c r="AO1531" i="47"/>
  <c r="AO1523" i="47"/>
  <c r="AM1507" i="47"/>
  <c r="AI1557" i="47"/>
  <c r="AI1577" i="47"/>
  <c r="AJ1531" i="47"/>
  <c r="AI1575" i="47"/>
  <c r="AL1561" i="47"/>
  <c r="AM1543" i="47"/>
  <c r="AO1527" i="47"/>
  <c r="AJ1519" i="47"/>
  <c r="AL1519" i="47"/>
  <c r="AH1519" i="47"/>
  <c r="AI1519" i="47"/>
  <c r="AN1581" i="47"/>
  <c r="AM1573" i="47"/>
  <c r="AJ1571" i="47"/>
  <c r="AK1561" i="47"/>
  <c r="AG1553" i="47"/>
  <c r="AL1581" i="47"/>
  <c r="AN1563" i="47"/>
  <c r="AM1533" i="47"/>
  <c r="AG1525" i="47"/>
  <c r="AN1583" i="47"/>
  <c r="AI1561" i="47"/>
  <c r="AO1549" i="47"/>
  <c r="AK1533" i="47"/>
  <c r="AL1533" i="47"/>
  <c r="AH1533" i="47"/>
  <c r="AJ1533" i="47"/>
  <c r="AL1517" i="47"/>
  <c r="AJ1517" i="47"/>
  <c r="AH1517" i="47"/>
  <c r="AK1517" i="47"/>
  <c r="AN1606" i="47"/>
  <c r="AL1583" i="47"/>
  <c r="AM1555" i="47"/>
  <c r="AM1539" i="47"/>
  <c r="AK1577" i="47"/>
  <c r="AA696" i="47"/>
  <c r="AN696" i="47"/>
  <c r="AD696" i="47"/>
  <c r="AM696" i="47"/>
  <c r="AE696" i="47"/>
  <c r="Y696" i="47"/>
  <c r="AO696" i="47"/>
  <c r="AF696" i="47"/>
  <c r="AA694" i="47"/>
  <c r="AC694" i="47"/>
  <c r="AO694" i="47"/>
  <c r="AF694" i="47"/>
  <c r="AA692" i="47"/>
  <c r="AD692" i="47"/>
  <c r="AC692" i="47"/>
  <c r="AH692" i="47"/>
  <c r="Y692" i="47"/>
  <c r="AO692" i="47"/>
  <c r="AE692" i="47"/>
  <c r="AM692" i="47"/>
  <c r="AG1523" i="47"/>
  <c r="AL690" i="47"/>
  <c r="AD690" i="47"/>
  <c r="AM690" i="47"/>
  <c r="AG690" i="47"/>
  <c r="AH690" i="47"/>
  <c r="AA690" i="47"/>
  <c r="AJ690" i="47"/>
  <c r="AC690" i="47"/>
  <c r="Y690" i="47"/>
  <c r="AO690" i="47"/>
  <c r="AJ695" i="47"/>
  <c r="AJ682" i="47"/>
  <c r="AA682" i="47"/>
  <c r="AD682" i="47"/>
  <c r="AM682" i="47"/>
  <c r="Y682" i="47"/>
  <c r="AC682" i="47"/>
  <c r="AG682" i="47"/>
  <c r="AL682" i="47"/>
  <c r="AO682" i="47"/>
  <c r="AG692" i="47"/>
  <c r="AH1525" i="47"/>
  <c r="AK1525" i="47"/>
  <c r="AH1509" i="47"/>
  <c r="AK1509" i="47"/>
  <c r="AL1509" i="47"/>
  <c r="AJ1606" i="47"/>
  <c r="AH1561" i="47"/>
  <c r="AM1531" i="47"/>
  <c r="AO1515" i="47"/>
  <c r="AG1507" i="47"/>
  <c r="AM1523" i="47"/>
  <c r="AO1507" i="47"/>
  <c r="AG1499" i="47"/>
  <c r="AK697" i="47"/>
  <c r="AM1515" i="47"/>
  <c r="AO1499" i="47"/>
  <c r="AJ1525" i="47"/>
  <c r="AB658" i="47"/>
  <c r="AL658" i="47"/>
  <c r="AJ658" i="47"/>
  <c r="AO658" i="47"/>
  <c r="AG658" i="47"/>
  <c r="AC658" i="47"/>
  <c r="Y658" i="47"/>
  <c r="Y594" i="47"/>
  <c r="AG594" i="47"/>
  <c r="AL697" i="47"/>
  <c r="AG694" i="47"/>
  <c r="AC650" i="47"/>
  <c r="AL650" i="47"/>
  <c r="Y650" i="47"/>
  <c r="AK650" i="47"/>
  <c r="AA650" i="47"/>
  <c r="AG650" i="47"/>
  <c r="AJ650" i="47"/>
  <c r="AO650" i="47"/>
  <c r="AC697" i="47"/>
  <c r="Z697" i="47"/>
  <c r="AG1539" i="47"/>
  <c r="AM1499" i="47"/>
  <c r="AA688" i="47"/>
  <c r="AN688" i="47"/>
  <c r="AD688" i="47"/>
  <c r="AE688" i="47"/>
  <c r="AF688" i="47"/>
  <c r="AH688" i="47"/>
  <c r="Y688" i="47"/>
  <c r="AG688" i="47"/>
  <c r="AE693" i="47"/>
  <c r="AL696" i="47"/>
  <c r="AC695" i="47"/>
  <c r="AA697" i="47"/>
  <c r="AO691" i="47"/>
  <c r="AL686" i="47"/>
  <c r="AC686" i="47"/>
  <c r="AJ693" i="47"/>
  <c r="Y695" i="47"/>
  <c r="AI695" i="47"/>
  <c r="AM695" i="47"/>
  <c r="Z695" i="47"/>
  <c r="AH695" i="47"/>
  <c r="AD695" i="47"/>
  <c r="AG697" i="47"/>
  <c r="AB694" i="47"/>
  <c r="AH691" i="47"/>
  <c r="AI691" i="47"/>
  <c r="Z691" i="47"/>
  <c r="AL691" i="47"/>
  <c r="AG693" i="47"/>
  <c r="AJ626" i="47"/>
  <c r="AB626" i="47"/>
  <c r="AK626" i="47"/>
  <c r="AO626" i="47"/>
  <c r="AA626" i="47"/>
  <c r="Y626" i="47"/>
  <c r="AI697" i="47"/>
  <c r="AK680" i="47"/>
  <c r="AJ674" i="47"/>
  <c r="AG674" i="47"/>
  <c r="AO674" i="47"/>
  <c r="AA674" i="47"/>
  <c r="AB674" i="47"/>
  <c r="Y674" i="47"/>
  <c r="AB695" i="47"/>
  <c r="AC688" i="47"/>
  <c r="AJ691" i="47"/>
  <c r="AA668" i="47"/>
  <c r="Y668" i="47"/>
  <c r="AE668" i="47"/>
  <c r="AM668" i="47"/>
  <c r="AC668" i="47"/>
  <c r="AL668" i="47"/>
  <c r="AJ664" i="47"/>
  <c r="AJ654" i="47"/>
  <c r="AK654" i="47"/>
  <c r="AA646" i="47"/>
  <c r="AB646" i="47"/>
  <c r="AK646" i="47"/>
  <c r="AC646" i="47"/>
  <c r="Y646" i="47"/>
  <c r="W41" i="48"/>
  <c r="AU29" i="48"/>
  <c r="AO28" i="48"/>
  <c r="AU28" i="48"/>
  <c r="AO27" i="48"/>
  <c r="W35" i="48"/>
  <c r="AO29" i="48"/>
  <c r="W30" i="48"/>
  <c r="AK676" i="47"/>
  <c r="AL688" i="47"/>
  <c r="AB676" i="47"/>
  <c r="AB696" i="47"/>
  <c r="AD694" i="47"/>
  <c r="AF692" i="47"/>
  <c r="AB688" i="47"/>
  <c r="AL680" i="47"/>
  <c r="AB668" i="47"/>
  <c r="AK660" i="47"/>
  <c r="AA695" i="47"/>
  <c r="AM693" i="47"/>
  <c r="AO666" i="47"/>
  <c r="AA666" i="47"/>
  <c r="Y666" i="47"/>
  <c r="AC666" i="47"/>
  <c r="AG666" i="47"/>
  <c r="AJ666" i="47"/>
  <c r="AB666" i="47"/>
  <c r="AL666" i="47"/>
  <c r="AK666" i="47"/>
  <c r="AK691" i="47"/>
  <c r="AK692" i="47"/>
  <c r="AK686" i="47"/>
  <c r="AA672" i="47"/>
  <c r="AI672" i="47"/>
  <c r="AM672" i="47"/>
  <c r="AD672" i="47"/>
  <c r="AJ660" i="47"/>
  <c r="AC693" i="47"/>
  <c r="AH693" i="47"/>
  <c r="AI693" i="47"/>
  <c r="AL693" i="47"/>
  <c r="AB678" i="47"/>
  <c r="AK670" i="47"/>
  <c r="AK668" i="47"/>
  <c r="AJ684" i="47"/>
  <c r="AB680" i="47"/>
  <c r="AA676" i="47"/>
  <c r="AI632" i="47"/>
  <c r="AL645" i="47"/>
  <c r="Y645" i="47"/>
  <c r="AA684" i="47"/>
  <c r="AL684" i="47"/>
  <c r="AD684" i="47"/>
  <c r="AH684" i="47"/>
  <c r="AE684" i="47"/>
  <c r="Y684" i="47"/>
  <c r="AG684" i="47"/>
  <c r="AI684" i="47"/>
  <c r="AJ680" i="47"/>
  <c r="AJ670" i="47"/>
  <c r="AF668" i="47"/>
  <c r="AA662" i="47"/>
  <c r="AC662" i="47"/>
  <c r="AM662" i="47"/>
  <c r="AN662" i="47"/>
  <c r="AN660" i="47"/>
  <c r="AK648" i="47"/>
  <c r="AD646" i="47"/>
  <c r="AM686" i="47"/>
  <c r="AM684" i="47"/>
  <c r="AJ642" i="47"/>
  <c r="AG642" i="47"/>
  <c r="AB642" i="47"/>
  <c r="AO642" i="47"/>
  <c r="AA642" i="47"/>
  <c r="AK642" i="47"/>
  <c r="AK693" i="47"/>
  <c r="AB697" i="47"/>
  <c r="AK695" i="47"/>
  <c r="AA691" i="47"/>
  <c r="Y697" i="47"/>
  <c r="AH697" i="47"/>
  <c r="AM697" i="47"/>
  <c r="AJ697" i="47"/>
  <c r="AC696" i="47"/>
  <c r="AC680" i="47"/>
  <c r="AL672" i="47"/>
  <c r="AB660" i="47"/>
  <c r="AC670" i="47"/>
  <c r="AC648" i="47"/>
  <c r="AB628" i="47"/>
  <c r="AN687" i="47"/>
  <c r="AM687" i="47"/>
  <c r="AJ687" i="47"/>
  <c r="Z687" i="47"/>
  <c r="AI687" i="47"/>
  <c r="AG653" i="47"/>
  <c r="AA653" i="47"/>
  <c r="AC672" i="47"/>
  <c r="AL664" i="47"/>
  <c r="AO697" i="47"/>
  <c r="AO695" i="47"/>
  <c r="AO693" i="47"/>
  <c r="AN691" i="47"/>
  <c r="AJ686" i="47"/>
  <c r="AF684" i="47"/>
  <c r="AA678" i="47"/>
  <c r="AM678" i="47"/>
  <c r="Y678" i="47"/>
  <c r="AH678" i="47"/>
  <c r="AC678" i="47"/>
  <c r="AN676" i="47"/>
  <c r="AK664" i="47"/>
  <c r="AD662" i="47"/>
  <c r="AL656" i="47"/>
  <c r="AK636" i="47"/>
  <c r="AK614" i="47"/>
  <c r="AA693" i="47"/>
  <c r="AG691" i="47"/>
  <c r="AG695" i="47"/>
  <c r="AB692" i="47"/>
  <c r="AB686" i="47"/>
  <c r="AK678" i="47"/>
  <c r="AC664" i="47"/>
  <c r="AF697" i="47"/>
  <c r="AF695" i="47"/>
  <c r="AF693" i="47"/>
  <c r="AE691" i="47"/>
  <c r="AA686" i="47"/>
  <c r="AI664" i="47"/>
  <c r="AK644" i="47"/>
  <c r="AI622" i="47"/>
  <c r="Y642" i="47"/>
  <c r="AK661" i="47"/>
  <c r="AL661" i="47"/>
  <c r="AA652" i="47"/>
  <c r="AE652" i="47"/>
  <c r="AL652" i="47"/>
  <c r="AB652" i="47"/>
  <c r="AC652" i="47"/>
  <c r="AJ638" i="47"/>
  <c r="AK630" i="47"/>
  <c r="AC630" i="47"/>
  <c r="AB630" i="47"/>
  <c r="AK616" i="47"/>
  <c r="AJ596" i="47"/>
  <c r="AE695" i="47"/>
  <c r="AK694" i="47"/>
  <c r="AF691" i="47"/>
  <c r="AK684" i="47"/>
  <c r="AB670" i="47"/>
  <c r="AK662" i="47"/>
  <c r="AK696" i="47"/>
  <c r="AJ694" i="47"/>
  <c r="AJ692" i="47"/>
  <c r="AK688" i="47"/>
  <c r="AD686" i="47"/>
  <c r="AA680" i="47"/>
  <c r="AL616" i="47"/>
  <c r="AD697" i="47"/>
  <c r="AV36" i="48"/>
  <c r="X40" i="48"/>
  <c r="AV27" i="48"/>
  <c r="X28" i="48"/>
  <c r="AP28" i="48"/>
  <c r="AV35" i="48"/>
  <c r="X39" i="48"/>
  <c r="AV26" i="48"/>
  <c r="R32" i="48"/>
  <c r="X27" i="48"/>
  <c r="AP27" i="48"/>
  <c r="R38" i="48"/>
  <c r="X37" i="48"/>
  <c r="AJ31" i="48"/>
  <c r="X26" i="48"/>
  <c r="AP34" i="48"/>
  <c r="R36" i="48"/>
  <c r="X31" i="48"/>
  <c r="R26" i="48"/>
  <c r="AP32" i="48"/>
  <c r="R35" i="48"/>
  <c r="X29" i="48"/>
  <c r="AP37" i="48"/>
  <c r="AJ41" i="48"/>
  <c r="AP40" i="48"/>
  <c r="F38" i="48"/>
  <c r="AP41" i="48"/>
  <c r="AP35" i="48"/>
  <c r="AJ33" i="48"/>
  <c r="AJ32" i="48"/>
  <c r="AJ29" i="48"/>
  <c r="AV37" i="48"/>
  <c r="AV28" i="48"/>
  <c r="AP38" i="48"/>
  <c r="R31" i="48"/>
  <c r="AV29" i="48"/>
  <c r="AJ40" i="48"/>
  <c r="AI694" i="47"/>
  <c r="AH694" i="47"/>
  <c r="AN694" i="47"/>
  <c r="AM694" i="47"/>
  <c r="Y673" i="47"/>
  <c r="AM673" i="47"/>
  <c r="Z673" i="47"/>
  <c r="AC673" i="47"/>
  <c r="AL678" i="47"/>
  <c r="AJ668" i="47"/>
  <c r="AB664" i="47"/>
  <c r="AA660" i="47"/>
  <c r="AJ656" i="47"/>
  <c r="AJ646" i="47"/>
  <c r="AF644" i="47"/>
  <c r="AA638" i="47"/>
  <c r="AN636" i="47"/>
  <c r="AK624" i="47"/>
  <c r="AD622" i="47"/>
  <c r="AL614" i="47"/>
  <c r="AJ604" i="47"/>
  <c r="AB600" i="47"/>
  <c r="AE687" i="47"/>
  <c r="AH687" i="47"/>
  <c r="AO673" i="47"/>
  <c r="AA663" i="47"/>
  <c r="AN645" i="47"/>
  <c r="AN637" i="47"/>
  <c r="AO615" i="47"/>
  <c r="AF613" i="47"/>
  <c r="AD685" i="47"/>
  <c r="AH685" i="47"/>
  <c r="AM663" i="47"/>
  <c r="AM659" i="47"/>
  <c r="AO659" i="47"/>
  <c r="AD651" i="47"/>
  <c r="AG651" i="47"/>
  <c r="AE647" i="47"/>
  <c r="AK639" i="47"/>
  <c r="AE660" i="47"/>
  <c r="AO649" i="47"/>
  <c r="Z643" i="47"/>
  <c r="AO641" i="47"/>
  <c r="AO633" i="47"/>
  <c r="AE686" i="47"/>
  <c r="AC676" i="47"/>
  <c r="Z647" i="47"/>
  <c r="AM633" i="47"/>
  <c r="AF663" i="47"/>
  <c r="AJ647" i="47"/>
  <c r="AM643" i="47"/>
  <c r="AS38" i="48"/>
  <c r="AN680" i="47"/>
  <c r="AO651" i="47"/>
  <c r="AH680" i="47"/>
  <c r="AA647" i="47"/>
  <c r="AI685" i="47"/>
  <c r="AB633" i="47"/>
  <c r="AO663" i="47"/>
  <c r="Z685" i="47"/>
  <c r="AC640" i="47"/>
  <c r="D38" i="48"/>
  <c r="E33" i="48"/>
  <c r="F40" i="48"/>
  <c r="V42" i="48"/>
  <c r="U31" i="48"/>
  <c r="AJ672" i="47"/>
  <c r="AJ662" i="47"/>
  <c r="AF660" i="47"/>
  <c r="AA654" i="47"/>
  <c r="AN652" i="47"/>
  <c r="AK640" i="47"/>
  <c r="AD638" i="47"/>
  <c r="AL630" i="47"/>
  <c r="AJ620" i="47"/>
  <c r="AB616" i="47"/>
  <c r="AJ608" i="47"/>
  <c r="AJ598" i="47"/>
  <c r="AF596" i="47"/>
  <c r="AN697" i="47"/>
  <c r="AN693" i="47"/>
  <c r="AB687" i="47"/>
  <c r="AH673" i="47"/>
  <c r="AG673" i="47"/>
  <c r="AG647" i="47"/>
  <c r="AF645" i="47"/>
  <c r="AG639" i="47"/>
  <c r="AF637" i="47"/>
  <c r="AC632" i="47"/>
  <c r="AI625" i="47"/>
  <c r="AI617" i="47"/>
  <c r="AC615" i="47"/>
  <c r="AN611" i="47"/>
  <c r="AB685" i="47"/>
  <c r="AM680" i="47"/>
  <c r="AE659" i="47"/>
  <c r="AN639" i="47"/>
  <c r="AH664" i="47"/>
  <c r="Y644" i="47"/>
  <c r="AH644" i="47"/>
  <c r="Y620" i="47"/>
  <c r="E41" i="48"/>
  <c r="AS36" i="48"/>
  <c r="V32" i="48"/>
  <c r="AL638" i="47"/>
  <c r="AJ628" i="47"/>
  <c r="AB624" i="47"/>
  <c r="AJ616" i="47"/>
  <c r="AJ606" i="47"/>
  <c r="AF604" i="47"/>
  <c r="AN596" i="47"/>
  <c r="AE697" i="47"/>
  <c r="AD693" i="47"/>
  <c r="AF687" i="47"/>
  <c r="AL687" i="47"/>
  <c r="AI659" i="47"/>
  <c r="AE653" i="47"/>
  <c r="AO645" i="47"/>
  <c r="AO637" i="47"/>
  <c r="AE625" i="47"/>
  <c r="AM617" i="47"/>
  <c r="AC616" i="47"/>
  <c r="AK615" i="47"/>
  <c r="AE613" i="47"/>
  <c r="AF611" i="47"/>
  <c r="AF685" i="47"/>
  <c r="AK685" i="47"/>
  <c r="AJ661" i="47"/>
  <c r="AN659" i="47"/>
  <c r="AC656" i="47"/>
  <c r="AE651" i="47"/>
  <c r="AG649" i="47"/>
  <c r="AF647" i="47"/>
  <c r="AM628" i="47"/>
  <c r="AI649" i="47"/>
  <c r="AI641" i="47"/>
  <c r="AI633" i="47"/>
  <c r="AM664" i="47"/>
  <c r="AF661" i="47"/>
  <c r="AJ643" i="47"/>
  <c r="AK628" i="47"/>
  <c r="Y676" i="47"/>
  <c r="AH663" i="47"/>
  <c r="AG663" i="47"/>
  <c r="Y680" i="47"/>
  <c r="AL660" i="47"/>
  <c r="AH622" i="47"/>
  <c r="AJ696" i="47"/>
  <c r="AL694" i="47"/>
  <c r="AN692" i="47"/>
  <c r="AJ688" i="47"/>
  <c r="AJ678" i="47"/>
  <c r="AF676" i="47"/>
  <c r="AA670" i="47"/>
  <c r="AN668" i="47"/>
  <c r="AK656" i="47"/>
  <c r="AD654" i="47"/>
  <c r="AA648" i="47"/>
  <c r="AL646" i="47"/>
  <c r="AJ636" i="47"/>
  <c r="AB632" i="47"/>
  <c r="AJ624" i="47"/>
  <c r="AJ614" i="47"/>
  <c r="AF612" i="47"/>
  <c r="AN604" i="47"/>
  <c r="AO687" i="47"/>
  <c r="AE673" i="47"/>
  <c r="AN653" i="47"/>
  <c r="AM653" i="47"/>
  <c r="AK638" i="47"/>
  <c r="AN625" i="47"/>
  <c r="AC617" i="47"/>
  <c r="AM615" i="47"/>
  <c r="AB614" i="47"/>
  <c r="AM613" i="47"/>
  <c r="AG611" i="47"/>
  <c r="AO685" i="47"/>
  <c r="AN651" i="47"/>
  <c r="AO647" i="47"/>
  <c r="AG641" i="47"/>
  <c r="AF639" i="47"/>
  <c r="AG633" i="47"/>
  <c r="AE676" i="47"/>
  <c r="AM656" i="47"/>
  <c r="AE649" i="47"/>
  <c r="AB647" i="47"/>
  <c r="AE641" i="47"/>
  <c r="AB639" i="47"/>
  <c r="AE633" i="47"/>
  <c r="AJ663" i="47"/>
  <c r="AO661" i="47"/>
  <c r="AM641" i="47"/>
  <c r="AD628" i="47"/>
  <c r="AD680" i="47"/>
  <c r="Y643" i="47"/>
  <c r="Y622" i="47"/>
  <c r="AC33" i="48"/>
  <c r="D39" i="48"/>
  <c r="E34" i="48"/>
  <c r="F41" i="48"/>
  <c r="AA656" i="47"/>
  <c r="AL654" i="47"/>
  <c r="AJ644" i="47"/>
  <c r="AB640" i="47"/>
  <c r="AA636" i="47"/>
  <c r="AJ632" i="47"/>
  <c r="AJ622" i="47"/>
  <c r="AF620" i="47"/>
  <c r="AN612" i="47"/>
  <c r="AK600" i="47"/>
  <c r="AD598" i="47"/>
  <c r="AC687" i="47"/>
  <c r="AN673" i="47"/>
  <c r="AI673" i="47"/>
  <c r="AE645" i="47"/>
  <c r="AE637" i="47"/>
  <c r="AL613" i="47"/>
  <c r="AB612" i="47"/>
  <c r="AO611" i="47"/>
  <c r="AE685" i="47"/>
  <c r="AH659" i="47"/>
  <c r="AF659" i="47"/>
  <c r="AC654" i="47"/>
  <c r="AL648" i="47"/>
  <c r="AO639" i="47"/>
  <c r="AN649" i="47"/>
  <c r="AN641" i="47"/>
  <c r="AN633" i="47"/>
  <c r="AM649" i="47"/>
  <c r="AB641" i="47"/>
  <c r="AC685" i="47"/>
  <c r="AM676" i="47"/>
  <c r="AL676" i="47"/>
  <c r="AC643" i="47"/>
  <c r="AG643" i="47"/>
  <c r="AN684" i="47"/>
  <c r="AK672" i="47"/>
  <c r="AD670" i="47"/>
  <c r="AA664" i="47"/>
  <c r="AL662" i="47"/>
  <c r="AJ652" i="47"/>
  <c r="AB648" i="47"/>
  <c r="AA644" i="47"/>
  <c r="AJ640" i="47"/>
  <c r="AJ630" i="47"/>
  <c r="AF628" i="47"/>
  <c r="AN620" i="47"/>
  <c r="AK608" i="47"/>
  <c r="AD606" i="47"/>
  <c r="AL598" i="47"/>
  <c r="AN695" i="47"/>
  <c r="AM691" i="47"/>
  <c r="AG687" i="47"/>
  <c r="AK687" i="47"/>
  <c r="AD656" i="47"/>
  <c r="AF653" i="47"/>
  <c r="AI651" i="47"/>
  <c r="AM645" i="47"/>
  <c r="AM637" i="47"/>
  <c r="AF625" i="47"/>
  <c r="AF617" i="47"/>
  <c r="AL611" i="47"/>
  <c r="AH686" i="47"/>
  <c r="AG685" i="47"/>
  <c r="AM685" i="47"/>
  <c r="AG676" i="47"/>
  <c r="AH651" i="47"/>
  <c r="AF651" i="47"/>
  <c r="AC647" i="47"/>
  <c r="AL640" i="47"/>
  <c r="AL663" i="47"/>
  <c r="AB654" i="47"/>
  <c r="AE644" i="47"/>
  <c r="AE636" i="47"/>
  <c r="AG680" i="47"/>
  <c r="AH661" i="47"/>
  <c r="AG661" i="47"/>
  <c r="Y660" i="47"/>
  <c r="AB649" i="47"/>
  <c r="AG644" i="47"/>
  <c r="AO643" i="47"/>
  <c r="AD691" i="47"/>
  <c r="AH676" i="47"/>
  <c r="AF673" i="47"/>
  <c r="AD664" i="47"/>
  <c r="AI656" i="47"/>
  <c r="AO653" i="47"/>
  <c r="AD645" i="47"/>
  <c r="AB643" i="47"/>
  <c r="AD637" i="47"/>
  <c r="AO625" i="47"/>
  <c r="AO617" i="47"/>
  <c r="AF615" i="47"/>
  <c r="AB611" i="47"/>
  <c r="AD659" i="47"/>
  <c r="AG659" i="47"/>
  <c r="AK647" i="47"/>
  <c r="AD639" i="47"/>
  <c r="AM670" i="47"/>
  <c r="Y663" i="47"/>
  <c r="AF649" i="47"/>
  <c r="AK643" i="47"/>
  <c r="AF641" i="47"/>
  <c r="AF633" i="47"/>
  <c r="AM654" i="47"/>
  <c r="AC660" i="47"/>
  <c r="AL647" i="47"/>
  <c r="AF643" i="47"/>
  <c r="AD643" i="47"/>
  <c r="AJ633" i="47"/>
  <c r="D40" i="48"/>
  <c r="F42" i="48"/>
  <c r="AS30" i="48"/>
  <c r="U38" i="48"/>
  <c r="U39" i="48"/>
  <c r="AN674" i="47"/>
  <c r="AD674" i="47"/>
  <c r="AF674" i="47"/>
  <c r="AM674" i="47"/>
  <c r="AC674" i="47"/>
  <c r="AL674" i="47"/>
  <c r="AM666" i="47"/>
  <c r="AE666" i="47"/>
  <c r="AD666" i="47"/>
  <c r="AD658" i="47"/>
  <c r="AK658" i="47"/>
  <c r="AA658" i="47"/>
  <c r="AD650" i="47"/>
  <c r="AM650" i="47"/>
  <c r="AB650" i="47"/>
  <c r="AC642" i="47"/>
  <c r="AL642" i="47"/>
  <c r="AN642" i="47"/>
  <c r="AC634" i="47"/>
  <c r="AL634" i="47"/>
  <c r="AM634" i="47"/>
  <c r="AN634" i="47"/>
  <c r="AB634" i="47"/>
  <c r="AK634" i="47"/>
  <c r="AL626" i="47"/>
  <c r="AG626" i="47"/>
  <c r="AB618" i="47"/>
  <c r="AK618" i="47"/>
  <c r="AM618" i="47"/>
  <c r="AC618" i="47"/>
  <c r="AG618" i="47"/>
  <c r="AL618" i="47"/>
  <c r="AO618" i="47"/>
  <c r="Y618" i="47"/>
  <c r="AE610" i="47"/>
  <c r="Y610" i="47"/>
  <c r="AB610" i="47"/>
  <c r="AK610" i="47"/>
  <c r="AO610" i="47"/>
  <c r="AG610" i="47"/>
  <c r="AO602" i="47"/>
  <c r="AB602" i="47"/>
  <c r="AG602" i="47"/>
  <c r="AK602" i="47"/>
  <c r="Y602" i="47"/>
  <c r="AK594" i="47"/>
  <c r="AO594" i="47"/>
  <c r="AB594" i="47"/>
  <c r="AJ594" i="47"/>
  <c r="Y691" i="47"/>
  <c r="AC691" i="47"/>
  <c r="Y693" i="47"/>
  <c r="Z693" i="47"/>
  <c r="AF632" i="47"/>
  <c r="AG632" i="47"/>
  <c r="Z632" i="47"/>
  <c r="AD632" i="47"/>
  <c r="AN632" i="47"/>
  <c r="AE632" i="47"/>
  <c r="AO632" i="47"/>
  <c r="AH632" i="47"/>
  <c r="AL632" i="47"/>
  <c r="AF630" i="47"/>
  <c r="AG630" i="47"/>
  <c r="AH630" i="47"/>
  <c r="AE630" i="47"/>
  <c r="AO630" i="47"/>
  <c r="AH628" i="47"/>
  <c r="AI628" i="47"/>
  <c r="AE628" i="47"/>
  <c r="AG628" i="47"/>
  <c r="AD624" i="47"/>
  <c r="AE624" i="47"/>
  <c r="Y624" i="47"/>
  <c r="AO624" i="47"/>
  <c r="AM624" i="47"/>
  <c r="AL624" i="47"/>
  <c r="AC624" i="47"/>
  <c r="AB622" i="47"/>
  <c r="AC622" i="47"/>
  <c r="AK622" i="47"/>
  <c r="AM622" i="47"/>
  <c r="AN622" i="47"/>
  <c r="AK620" i="47"/>
  <c r="AC620" i="47"/>
  <c r="AE620" i="47"/>
  <c r="AM620" i="47"/>
  <c r="AB620" i="47"/>
  <c r="AL620" i="47"/>
  <c r="AE616" i="47"/>
  <c r="AI616" i="47"/>
  <c r="AO616" i="47"/>
  <c r="AF616" i="47"/>
  <c r="AO614" i="47"/>
  <c r="AC614" i="47"/>
  <c r="AF614" i="47"/>
  <c r="AE614" i="47"/>
  <c r="AM612" i="47"/>
  <c r="AE612" i="47"/>
  <c r="AK612" i="47"/>
  <c r="Y608" i="47"/>
  <c r="AL608" i="47"/>
  <c r="AC608" i="47"/>
  <c r="AI608" i="47"/>
  <c r="AH608" i="47"/>
  <c r="AK606" i="47"/>
  <c r="AH606" i="47"/>
  <c r="AB606" i="47"/>
  <c r="AC606" i="47"/>
  <c r="AG604" i="47"/>
  <c r="AE604" i="47"/>
  <c r="AM604" i="47"/>
  <c r="AK604" i="47"/>
  <c r="AH604" i="47"/>
  <c r="AB604" i="47"/>
  <c r="AC600" i="47"/>
  <c r="Z600" i="47"/>
  <c r="AL600" i="47"/>
  <c r="AI600" i="47"/>
  <c r="AF34" i="48"/>
  <c r="AF37" i="48"/>
  <c r="AF42" i="48"/>
  <c r="T31" i="48"/>
  <c r="B37" i="48"/>
  <c r="AF41" i="48"/>
  <c r="AF40" i="48"/>
  <c r="B36" i="48"/>
  <c r="B42" i="48"/>
  <c r="AF26" i="48"/>
  <c r="B27" i="48"/>
  <c r="B41" i="48"/>
  <c r="B35" i="48"/>
  <c r="B26" i="48"/>
  <c r="B40" i="48"/>
  <c r="AF36" i="48"/>
  <c r="B33" i="48"/>
  <c r="AF35" i="48"/>
  <c r="AF32" i="48"/>
  <c r="AF31" i="48"/>
  <c r="AF33" i="48"/>
  <c r="AF39" i="48"/>
  <c r="B38" i="48"/>
  <c r="B32" i="48"/>
  <c r="B31" i="48"/>
  <c r="AF30" i="48"/>
  <c r="AF38" i="48"/>
  <c r="B34" i="48"/>
  <c r="AF29" i="48"/>
  <c r="AF28" i="48"/>
  <c r="B29" i="48"/>
  <c r="AF27" i="48"/>
  <c r="AB598" i="47"/>
  <c r="AC598" i="47"/>
  <c r="Z598" i="47"/>
  <c r="AK598" i="47"/>
  <c r="AH38" i="48"/>
  <c r="AH30" i="48"/>
  <c r="AT28" i="48"/>
  <c r="AT34" i="48"/>
  <c r="AH37" i="48"/>
  <c r="AH29" i="48"/>
  <c r="D35" i="48"/>
  <c r="AT27" i="48"/>
  <c r="AT32" i="48"/>
  <c r="D36" i="48"/>
  <c r="AH36" i="48"/>
  <c r="D42" i="48"/>
  <c r="D33" i="48"/>
  <c r="AT26" i="48"/>
  <c r="V30" i="48"/>
  <c r="D34" i="48"/>
  <c r="V36" i="48"/>
  <c r="AH35" i="48"/>
  <c r="D32" i="48"/>
  <c r="AH28" i="48"/>
  <c r="V34" i="48"/>
  <c r="V39" i="48"/>
  <c r="AH41" i="48"/>
  <c r="AH33" i="48"/>
  <c r="AT37" i="48"/>
  <c r="V37" i="48"/>
  <c r="AT40" i="48"/>
  <c r="AH26" i="48"/>
  <c r="AT30" i="48"/>
  <c r="V38" i="48"/>
  <c r="AT41" i="48"/>
  <c r="AH39" i="48"/>
  <c r="AH31" i="48"/>
  <c r="AT33" i="48"/>
  <c r="AT38" i="48"/>
  <c r="AT36" i="48"/>
  <c r="AH32" i="48"/>
  <c r="AT39" i="48"/>
  <c r="AT31" i="48"/>
  <c r="AT42" i="48"/>
  <c r="V35" i="48"/>
  <c r="V28" i="48"/>
  <c r="V40" i="48"/>
  <c r="AT35" i="48"/>
  <c r="AT29" i="48"/>
  <c r="AH42" i="48"/>
  <c r="AH27" i="48"/>
  <c r="AH40" i="48"/>
  <c r="AH34" i="48"/>
  <c r="AE596" i="47"/>
  <c r="AB596" i="47"/>
  <c r="AM596" i="47"/>
  <c r="Z596" i="47"/>
  <c r="AK596" i="47"/>
  <c r="AV42" i="48"/>
  <c r="AV34" i="48"/>
  <c r="R39" i="48"/>
  <c r="F34" i="48"/>
  <c r="X38" i="48"/>
  <c r="X30" i="48"/>
  <c r="AP30" i="48"/>
  <c r="AJ34" i="48"/>
  <c r="AP33" i="48"/>
  <c r="AP39" i="48"/>
  <c r="AV41" i="48"/>
  <c r="AV33" i="48"/>
  <c r="AV40" i="48"/>
  <c r="AV32" i="48"/>
  <c r="R37" i="48"/>
  <c r="X36" i="48"/>
  <c r="AP42" i="48"/>
  <c r="R30" i="48"/>
  <c r="AP29" i="48"/>
  <c r="AV31" i="48"/>
  <c r="R34" i="48"/>
  <c r="X35" i="48"/>
  <c r="AJ36" i="48"/>
  <c r="R29" i="48"/>
  <c r="AJ30" i="48"/>
  <c r="AJ38" i="48"/>
  <c r="AP26" i="48"/>
  <c r="AP31" i="48"/>
  <c r="AV30" i="48"/>
  <c r="R33" i="48"/>
  <c r="X34" i="48"/>
  <c r="F30" i="48"/>
  <c r="AJ28" i="48"/>
  <c r="AJ37" i="48"/>
  <c r="AJ39" i="48"/>
  <c r="R42" i="48"/>
  <c r="AJ42" i="48"/>
  <c r="X33" i="48"/>
  <c r="R28" i="48"/>
  <c r="AJ27" i="48"/>
  <c r="AJ35" i="48"/>
  <c r="AP36" i="48"/>
  <c r="AV39" i="48"/>
  <c r="R41" i="48"/>
  <c r="X42" i="48"/>
  <c r="X32" i="48"/>
  <c r="R27" i="48"/>
  <c r="AJ26" i="48"/>
  <c r="AV38" i="48"/>
  <c r="R40" i="48"/>
  <c r="X41" i="48"/>
  <c r="Z696" i="47"/>
  <c r="AI696" i="47"/>
  <c r="AH696" i="47"/>
  <c r="Z694" i="47"/>
  <c r="Y694" i="47"/>
  <c r="AE694" i="47"/>
  <c r="Z692" i="47"/>
  <c r="AI692" i="47"/>
  <c r="AL692" i="47"/>
  <c r="Z688" i="47"/>
  <c r="AO688" i="47"/>
  <c r="AM688" i="47"/>
  <c r="AI688" i="47"/>
  <c r="Z686" i="47"/>
  <c r="AO686" i="47"/>
  <c r="AI686" i="47"/>
  <c r="AF686" i="47"/>
  <c r="AN686" i="47"/>
  <c r="Y686" i="47"/>
  <c r="AG686" i="47"/>
  <c r="Z684" i="47"/>
  <c r="AO684" i="47"/>
  <c r="AC684" i="47"/>
  <c r="Z680" i="47"/>
  <c r="AO680" i="47"/>
  <c r="AE680" i="47"/>
  <c r="AF680" i="47"/>
  <c r="AI680" i="47"/>
  <c r="AE678" i="47"/>
  <c r="AI678" i="47"/>
  <c r="AF678" i="47"/>
  <c r="AN678" i="47"/>
  <c r="AG678" i="47"/>
  <c r="AI676" i="47"/>
  <c r="AD676" i="47"/>
  <c r="AH672" i="47"/>
  <c r="AG672" i="47"/>
  <c r="AN672" i="47"/>
  <c r="Y672" i="47"/>
  <c r="AO672" i="47"/>
  <c r="AF672" i="47"/>
  <c r="AN670" i="47"/>
  <c r="AE670" i="47"/>
  <c r="AI670" i="47"/>
  <c r="AF670" i="47"/>
  <c r="AG668" i="47"/>
  <c r="AD668" i="47"/>
  <c r="AO668" i="47"/>
  <c r="AH668" i="47"/>
  <c r="Y664" i="47"/>
  <c r="AO664" i="47"/>
  <c r="AF664" i="47"/>
  <c r="AG664" i="47"/>
  <c r="AN664" i="47"/>
  <c r="AG662" i="47"/>
  <c r="AI662" i="47"/>
  <c r="AH662" i="47"/>
  <c r="AF662" i="47"/>
  <c r="AE662" i="47"/>
  <c r="AD660" i="47"/>
  <c r="AO660" i="47"/>
  <c r="AG660" i="47"/>
  <c r="AM660" i="47"/>
  <c r="AH656" i="47"/>
  <c r="AG656" i="47"/>
  <c r="AF656" i="47"/>
  <c r="AE656" i="47"/>
  <c r="AN656" i="47"/>
  <c r="AO654" i="47"/>
  <c r="AF654" i="47"/>
  <c r="AN654" i="47"/>
  <c r="AH654" i="47"/>
  <c r="Y654" i="47"/>
  <c r="AG654" i="47"/>
  <c r="AH652" i="47"/>
  <c r="AI652" i="47"/>
  <c r="AO652" i="47"/>
  <c r="Y652" i="47"/>
  <c r="AK652" i="47"/>
  <c r="AM652" i="47"/>
  <c r="AN648" i="47"/>
  <c r="AD648" i="47"/>
  <c r="AF648" i="47"/>
  <c r="AO648" i="47"/>
  <c r="AE648" i="47"/>
  <c r="AG648" i="47"/>
  <c r="AI648" i="47"/>
  <c r="AM646" i="47"/>
  <c r="AF646" i="47"/>
  <c r="AN646" i="47"/>
  <c r="AI646" i="47"/>
  <c r="AO646" i="47"/>
  <c r="AE646" i="47"/>
  <c r="AG646" i="47"/>
  <c r="Z644" i="47"/>
  <c r="AL644" i="47"/>
  <c r="AI644" i="47"/>
  <c r="AD644" i="47"/>
  <c r="AO644" i="47"/>
  <c r="AC644" i="47"/>
  <c r="AB644" i="47"/>
  <c r="AM644" i="47"/>
  <c r="AI640" i="47"/>
  <c r="AN640" i="47"/>
  <c r="AD640" i="47"/>
  <c r="AG640" i="47"/>
  <c r="AO640" i="47"/>
  <c r="AE640" i="47"/>
  <c r="AF640" i="47"/>
  <c r="AB638" i="47"/>
  <c r="AC638" i="47"/>
  <c r="AN638" i="47"/>
  <c r="AO638" i="47"/>
  <c r="AE638" i="47"/>
  <c r="AF638" i="47"/>
  <c r="AM638" i="47"/>
  <c r="Y638" i="47"/>
  <c r="AG638" i="47"/>
  <c r="AI636" i="47"/>
  <c r="AB636" i="47"/>
  <c r="AC636" i="47"/>
  <c r="AM636" i="47"/>
  <c r="AO636" i="47"/>
  <c r="Y636" i="47"/>
  <c r="AL636" i="47"/>
  <c r="AD636" i="47"/>
  <c r="AM689" i="47"/>
  <c r="AK689" i="47"/>
  <c r="Y687" i="47"/>
  <c r="AD687" i="47"/>
  <c r="AA687" i="47"/>
  <c r="Z683" i="47"/>
  <c r="AA683" i="47"/>
  <c r="AI683" i="47"/>
  <c r="AA675" i="47"/>
  <c r="Z675" i="47"/>
  <c r="AA673" i="47"/>
  <c r="AL673" i="47"/>
  <c r="AJ673" i="47"/>
  <c r="AD673" i="47"/>
  <c r="AK673" i="47"/>
  <c r="AB673" i="47"/>
  <c r="Z669" i="47"/>
  <c r="AA669" i="47"/>
  <c r="AC669" i="47"/>
  <c r="AI669" i="47"/>
  <c r="AK669" i="47"/>
  <c r="AB669" i="47"/>
  <c r="AJ669" i="47"/>
  <c r="AI661" i="47"/>
  <c r="AC661" i="47"/>
  <c r="AB661" i="47"/>
  <c r="AA661" i="47"/>
  <c r="AK653" i="47"/>
  <c r="AC653" i="47"/>
  <c r="AJ653" i="47"/>
  <c r="AB653" i="47"/>
  <c r="AL653" i="47"/>
  <c r="Y653" i="47"/>
  <c r="Z653" i="47"/>
  <c r="AH649" i="47"/>
  <c r="AL649" i="47"/>
  <c r="AJ649" i="47"/>
  <c r="AC649" i="47"/>
  <c r="AK649" i="47"/>
  <c r="Y649" i="47"/>
  <c r="Z645" i="47"/>
  <c r="AI645" i="47"/>
  <c r="AJ645" i="47"/>
  <c r="AK645" i="47"/>
  <c r="AH645" i="47"/>
  <c r="AG645" i="47"/>
  <c r="AH641" i="47"/>
  <c r="AK641" i="47"/>
  <c r="Y641" i="47"/>
  <c r="Z641" i="47"/>
  <c r="AC641" i="47"/>
  <c r="AJ641" i="47"/>
  <c r="AL641" i="47"/>
  <c r="AH637" i="47"/>
  <c r="AI637" i="47"/>
  <c r="Y637" i="47"/>
  <c r="Z637" i="47"/>
  <c r="AK637" i="47"/>
  <c r="AJ637" i="47"/>
  <c r="AG637" i="47"/>
  <c r="AH633" i="47"/>
  <c r="Y633" i="47"/>
  <c r="Z633" i="47"/>
  <c r="AC633" i="47"/>
  <c r="AK633" i="47"/>
  <c r="AL633" i="47"/>
  <c r="AK629" i="47"/>
  <c r="AB629" i="47"/>
  <c r="AL629" i="47"/>
  <c r="Z629" i="47"/>
  <c r="AA629" i="47"/>
  <c r="AG625" i="47"/>
  <c r="AH625" i="47"/>
  <c r="Y625" i="47"/>
  <c r="AL625" i="47"/>
  <c r="AK625" i="47"/>
  <c r="AJ625" i="47"/>
  <c r="Z617" i="47"/>
  <c r="AE617" i="47"/>
  <c r="AH617" i="47"/>
  <c r="AG617" i="47"/>
  <c r="AJ615" i="47"/>
  <c r="AE615" i="47"/>
  <c r="AG615" i="47"/>
  <c r="I39" i="48"/>
  <c r="AS42" i="48"/>
  <c r="AS34" i="48"/>
  <c r="U34" i="48"/>
  <c r="I26" i="48"/>
  <c r="C32" i="48"/>
  <c r="U35" i="48"/>
  <c r="AG37" i="48"/>
  <c r="C26" i="48"/>
  <c r="I38" i="48"/>
  <c r="AS41" i="48"/>
  <c r="AS33" i="48"/>
  <c r="I32" i="48"/>
  <c r="AG35" i="48"/>
  <c r="C42" i="48"/>
  <c r="I37" i="48"/>
  <c r="AS40" i="48"/>
  <c r="AS32" i="48"/>
  <c r="C30" i="48"/>
  <c r="AG31" i="48"/>
  <c r="AG33" i="48"/>
  <c r="AG39" i="48"/>
  <c r="C41" i="48"/>
  <c r="I36" i="48"/>
  <c r="AS39" i="48"/>
  <c r="AS31" i="48"/>
  <c r="AG42" i="48"/>
  <c r="AG36" i="48"/>
  <c r="AS28" i="48"/>
  <c r="C31" i="48"/>
  <c r="AG28" i="48"/>
  <c r="AG30" i="48"/>
  <c r="C36" i="48"/>
  <c r="C40" i="48"/>
  <c r="I35" i="48"/>
  <c r="AG41" i="48"/>
  <c r="AG29" i="48"/>
  <c r="I31" i="48"/>
  <c r="AG34" i="48"/>
  <c r="C37" i="48"/>
  <c r="AS27" i="48"/>
  <c r="C39" i="48"/>
  <c r="I42" i="48"/>
  <c r="I34" i="48"/>
  <c r="AG40" i="48"/>
  <c r="U29" i="48"/>
  <c r="C35" i="48"/>
  <c r="AS26" i="48"/>
  <c r="AG26" i="48"/>
  <c r="C38" i="48"/>
  <c r="I41" i="48"/>
  <c r="I33" i="48"/>
  <c r="I28" i="48"/>
  <c r="C33" i="48"/>
  <c r="I30" i="48"/>
  <c r="I40" i="48"/>
  <c r="AS35" i="48"/>
  <c r="I27" i="48"/>
  <c r="I29" i="48"/>
  <c r="AG32" i="48"/>
  <c r="AG38" i="48"/>
  <c r="C27" i="48"/>
  <c r="AG27" i="48"/>
  <c r="U30" i="48"/>
  <c r="C34" i="48"/>
  <c r="AG613" i="47"/>
  <c r="AD613" i="47"/>
  <c r="AU39" i="48"/>
  <c r="AI35" i="48"/>
  <c r="E31" i="48"/>
  <c r="AU27" i="48"/>
  <c r="AI28" i="48"/>
  <c r="AU38" i="48"/>
  <c r="AI42" i="48"/>
  <c r="AI34" i="48"/>
  <c r="E38" i="48"/>
  <c r="W32" i="48"/>
  <c r="W38" i="48"/>
  <c r="AU26" i="48"/>
  <c r="AI27" i="48"/>
  <c r="AU31" i="48"/>
  <c r="W36" i="48"/>
  <c r="AO36" i="48"/>
  <c r="AO42" i="48"/>
  <c r="AU37" i="48"/>
  <c r="AI41" i="48"/>
  <c r="AI33" i="48"/>
  <c r="AO31" i="48"/>
  <c r="W39" i="48"/>
  <c r="W40" i="48"/>
  <c r="AI26" i="48"/>
  <c r="E27" i="48"/>
  <c r="W34" i="48"/>
  <c r="AO34" i="48"/>
  <c r="AO41" i="48"/>
  <c r="AU36" i="48"/>
  <c r="AI40" i="48"/>
  <c r="AI32" i="48"/>
  <c r="E36" i="48"/>
  <c r="W42" i="48"/>
  <c r="W37" i="48"/>
  <c r="AI30" i="48"/>
  <c r="AU30" i="48"/>
  <c r="AO39" i="48"/>
  <c r="AU42" i="48"/>
  <c r="AU34" i="48"/>
  <c r="AI38" i="48"/>
  <c r="AO30" i="48"/>
  <c r="W33" i="48"/>
  <c r="AO35" i="48"/>
  <c r="W28" i="48"/>
  <c r="AU40" i="48"/>
  <c r="AU32" i="48"/>
  <c r="AI36" i="48"/>
  <c r="AO26" i="48"/>
  <c r="AO37" i="48"/>
  <c r="AO32" i="48"/>
  <c r="AU41" i="48"/>
  <c r="E35" i="48"/>
  <c r="AO33" i="48"/>
  <c r="AU35" i="48"/>
  <c r="W31" i="48"/>
  <c r="W27" i="48"/>
  <c r="AI29" i="48"/>
  <c r="AU33" i="48"/>
  <c r="E32" i="48"/>
  <c r="W26" i="48"/>
  <c r="W29" i="48"/>
  <c r="AO40" i="48"/>
  <c r="AI39" i="48"/>
  <c r="AO38" i="48"/>
  <c r="AI37" i="48"/>
  <c r="AI31" i="48"/>
  <c r="AH588" i="47"/>
  <c r="AI588" i="47"/>
  <c r="AM588" i="47"/>
  <c r="AE588" i="47"/>
  <c r="AL580" i="47"/>
  <c r="AG580" i="47"/>
  <c r="AO580" i="47"/>
  <c r="Y580" i="47"/>
  <c r="AC580" i="47"/>
  <c r="AC572" i="47"/>
  <c r="AL572" i="47"/>
  <c r="AG572" i="47"/>
  <c r="AF572" i="47"/>
  <c r="Y572" i="47"/>
  <c r="AO572" i="47"/>
  <c r="Y564" i="47"/>
  <c r="AE564" i="47"/>
  <c r="AG564" i="47"/>
  <c r="AN564" i="47"/>
  <c r="AD564" i="47"/>
  <c r="AO564" i="47"/>
  <c r="AK556" i="47"/>
  <c r="AG556" i="47"/>
  <c r="AD556" i="47"/>
  <c r="AM556" i="47"/>
  <c r="AE556" i="47"/>
  <c r="AN556" i="47"/>
  <c r="Y556" i="47"/>
  <c r="AO556" i="47"/>
  <c r="AF556" i="47"/>
  <c r="AC556" i="47"/>
  <c r="AK548" i="47"/>
  <c r="AB548" i="47"/>
  <c r="AG548" i="47"/>
  <c r="AO548" i="47"/>
  <c r="AM548" i="47"/>
  <c r="AE548" i="47"/>
  <c r="AF548" i="47"/>
  <c r="Y548" i="47"/>
  <c r="AL540" i="47"/>
  <c r="AE540" i="47"/>
  <c r="AN540" i="47"/>
  <c r="AB540" i="47"/>
  <c r="AC540" i="47"/>
  <c r="AK540" i="47"/>
  <c r="Y540" i="47"/>
  <c r="AG540" i="47"/>
  <c r="AO540" i="47"/>
  <c r="AC532" i="47"/>
  <c r="AL532" i="47"/>
  <c r="AF532" i="47"/>
  <c r="AB532" i="47"/>
  <c r="Y532" i="47"/>
  <c r="AN532" i="47"/>
  <c r="AK532" i="47"/>
  <c r="AG532" i="47"/>
  <c r="AO532" i="47"/>
  <c r="AM516" i="47"/>
  <c r="AO516" i="47"/>
  <c r="AL516" i="47"/>
  <c r="AD516" i="47"/>
  <c r="AG516" i="47"/>
  <c r="Y516" i="47"/>
  <c r="AN516" i="47"/>
  <c r="AF508" i="47"/>
  <c r="AO508" i="47"/>
  <c r="AB508" i="47"/>
  <c r="AG508" i="47"/>
  <c r="Y508" i="47"/>
  <c r="AL508" i="47"/>
  <c r="AG500" i="47"/>
  <c r="Y500" i="47"/>
  <c r="AD500" i="47"/>
  <c r="AF500" i="47"/>
  <c r="AM500" i="47"/>
  <c r="AO500" i="47"/>
  <c r="AC500" i="47"/>
  <c r="AL500" i="47"/>
  <c r="AO492" i="47"/>
  <c r="AD492" i="47"/>
  <c r="AL492" i="47"/>
  <c r="AH492" i="47"/>
  <c r="AA492" i="47"/>
  <c r="AG492" i="47"/>
  <c r="AF492" i="47"/>
  <c r="AJ492" i="47"/>
  <c r="AM492" i="47"/>
  <c r="Y492" i="47"/>
  <c r="AN484" i="47"/>
  <c r="AF484" i="47"/>
  <c r="AO484" i="47"/>
  <c r="AJ484" i="47"/>
  <c r="Y484" i="47"/>
  <c r="AG484" i="47"/>
  <c r="AE484" i="47"/>
  <c r="AH476" i="47"/>
  <c r="AB476" i="47"/>
  <c r="AG476" i="47"/>
  <c r="AE476" i="47"/>
  <c r="AK476" i="47"/>
  <c r="AO476" i="47"/>
  <c r="AN468" i="47"/>
  <c r="AA468" i="47"/>
  <c r="AH468" i="47"/>
  <c r="AJ468" i="47"/>
  <c r="AO468" i="47"/>
  <c r="AB468" i="47"/>
  <c r="AG468" i="47"/>
  <c r="AF468" i="47"/>
  <c r="AC452" i="47"/>
  <c r="AL452" i="47"/>
  <c r="AM452" i="47"/>
  <c r="Y452" i="47"/>
  <c r="AG452" i="47"/>
  <c r="AF452" i="47"/>
  <c r="AB452" i="47"/>
  <c r="AO452" i="47"/>
  <c r="AF444" i="47"/>
  <c r="AO444" i="47"/>
  <c r="AG444" i="47"/>
  <c r="Y444" i="47"/>
  <c r="AB444" i="47"/>
  <c r="AH444" i="47"/>
  <c r="AJ444" i="47"/>
  <c r="AK444" i="47"/>
  <c r="AO436" i="47"/>
  <c r="AM436" i="47"/>
  <c r="AH436" i="47"/>
  <c r="AD436" i="47"/>
  <c r="AG436" i="47"/>
  <c r="AJ436" i="47"/>
  <c r="AF436" i="47"/>
  <c r="Y428" i="47"/>
  <c r="AH428" i="47"/>
  <c r="AF428" i="47"/>
  <c r="AE428" i="47"/>
  <c r="AA428" i="47"/>
  <c r="AN428" i="47"/>
  <c r="AM428" i="47"/>
  <c r="AG428" i="47"/>
  <c r="AO428" i="47"/>
  <c r="Y420" i="47"/>
  <c r="AO420" i="47"/>
  <c r="AG420" i="47"/>
  <c r="AL420" i="47"/>
  <c r="AN420" i="47"/>
  <c r="AF420" i="47"/>
  <c r="AM420" i="47"/>
  <c r="AE420" i="47"/>
  <c r="AJ420" i="47"/>
  <c r="AG412" i="47"/>
  <c r="AJ412" i="47"/>
  <c r="AD412" i="47"/>
  <c r="AO412" i="47"/>
  <c r="AN412" i="47"/>
  <c r="Y412" i="47"/>
  <c r="AE412" i="47"/>
  <c r="AC412" i="47"/>
  <c r="AL412" i="47"/>
  <c r="AF412" i="47"/>
  <c r="AJ404" i="47"/>
  <c r="AM404" i="47"/>
  <c r="AG404" i="47"/>
  <c r="Y404" i="47"/>
  <c r="AC404" i="47"/>
  <c r="AL404" i="47"/>
  <c r="AO404" i="47"/>
  <c r="AE404" i="47"/>
  <c r="AH404" i="47"/>
  <c r="AA388" i="47"/>
  <c r="AE388" i="47"/>
  <c r="AJ388" i="47"/>
  <c r="Y388" i="47"/>
  <c r="AG388" i="47"/>
  <c r="AL388" i="47"/>
  <c r="AH388" i="47"/>
  <c r="AK388" i="47"/>
  <c r="AO388" i="47"/>
  <c r="AH380" i="47"/>
  <c r="Y380" i="47"/>
  <c r="AO380" i="47"/>
  <c r="AB380" i="47"/>
  <c r="AJ380" i="47"/>
  <c r="AL380" i="47"/>
  <c r="AG380" i="47"/>
  <c r="AF380" i="47"/>
  <c r="AE380" i="47"/>
  <c r="AN380" i="47"/>
  <c r="AJ372" i="47"/>
  <c r="Y372" i="47"/>
  <c r="AE372" i="47"/>
  <c r="AN372" i="47"/>
  <c r="AG372" i="47"/>
  <c r="AK372" i="47"/>
  <c r="AF372" i="47"/>
  <c r="AH372" i="47"/>
  <c r="AO372" i="47"/>
  <c r="AB372" i="47"/>
  <c r="AL685" i="47"/>
  <c r="AA685" i="47"/>
  <c r="AD679" i="47"/>
  <c r="AI679" i="47"/>
  <c r="Z663" i="47"/>
  <c r="AD663" i="47"/>
  <c r="AK659" i="47"/>
  <c r="AA659" i="47"/>
  <c r="Z659" i="47"/>
  <c r="AL659" i="47"/>
  <c r="AC659" i="47"/>
  <c r="AK651" i="47"/>
  <c r="Z651" i="47"/>
  <c r="AA651" i="47"/>
  <c r="AL651" i="47"/>
  <c r="AC651" i="47"/>
  <c r="AD647" i="47"/>
  <c r="AH647" i="47"/>
  <c r="Y647" i="47"/>
  <c r="AI647" i="47"/>
  <c r="AM647" i="47"/>
  <c r="AA643" i="47"/>
  <c r="AH643" i="47"/>
  <c r="AC639" i="47"/>
  <c r="Y639" i="47"/>
  <c r="AM639" i="47"/>
  <c r="Z639" i="47"/>
  <c r="AA639" i="47"/>
  <c r="AJ639" i="47"/>
  <c r="AI639" i="47"/>
  <c r="AL639" i="47"/>
  <c r="AH639" i="47"/>
  <c r="AA635" i="47"/>
  <c r="AH635" i="47"/>
  <c r="AF635" i="47"/>
  <c r="AH631" i="47"/>
  <c r="AM631" i="47"/>
  <c r="Z631" i="47"/>
  <c r="AL631" i="47"/>
  <c r="AA631" i="47"/>
  <c r="Y631" i="47"/>
  <c r="AB631" i="47"/>
  <c r="Z671" i="47"/>
  <c r="AD671" i="47"/>
  <c r="AE667" i="47"/>
  <c r="AL667" i="47"/>
  <c r="AA667" i="47"/>
  <c r="AC667" i="47"/>
  <c r="Z667" i="47"/>
  <c r="AK667" i="47"/>
  <c r="AA655" i="47"/>
  <c r="AI655" i="47"/>
  <c r="Y657" i="47"/>
  <c r="AD657" i="47"/>
  <c r="AS29" i="48"/>
  <c r="T32" i="48"/>
  <c r="AN683" i="47"/>
  <c r="AD667" i="47"/>
  <c r="AG667" i="47"/>
  <c r="AM657" i="47"/>
  <c r="AD649" i="47"/>
  <c r="AA649" i="47"/>
  <c r="AD641" i="47"/>
  <c r="AA641" i="47"/>
  <c r="AD633" i="47"/>
  <c r="AA633" i="47"/>
  <c r="AM665" i="47"/>
  <c r="AD661" i="47"/>
  <c r="AE661" i="47"/>
  <c r="Z681" i="47"/>
  <c r="AD675" i="47"/>
  <c r="AB675" i="47"/>
  <c r="AJ671" i="47"/>
  <c r="AO669" i="47"/>
  <c r="Y665" i="47"/>
  <c r="Y655" i="47"/>
  <c r="AI643" i="47"/>
  <c r="AI671" i="47"/>
  <c r="AE663" i="47"/>
  <c r="AC663" i="47"/>
  <c r="AE679" i="47"/>
  <c r="AB679" i="47"/>
  <c r="AH671" i="47"/>
  <c r="AG671" i="47"/>
  <c r="AF657" i="47"/>
  <c r="Y689" i="47"/>
  <c r="AN681" i="47"/>
  <c r="AL681" i="47"/>
  <c r="AE643" i="47"/>
  <c r="AE635" i="47"/>
  <c r="E42" i="48"/>
  <c r="AS37" i="48"/>
  <c r="V33" i="48"/>
  <c r="Z665" i="47"/>
  <c r="AJ665" i="47"/>
  <c r="AN661" i="47"/>
  <c r="AM661" i="47"/>
  <c r="AD631" i="47"/>
  <c r="AC631" i="47"/>
  <c r="AM675" i="47"/>
  <c r="AK675" i="47"/>
  <c r="AI663" i="47"/>
  <c r="AC629" i="47"/>
  <c r="AE629" i="47"/>
  <c r="AD677" i="47"/>
  <c r="AB677" i="47"/>
  <c r="AN663" i="47"/>
  <c r="AK663" i="47"/>
  <c r="AN679" i="47"/>
  <c r="AL679" i="47"/>
  <c r="AO657" i="47"/>
  <c r="AE689" i="47"/>
  <c r="AH689" i="47"/>
  <c r="AE665" i="47"/>
  <c r="AA665" i="47"/>
  <c r="AH655" i="47"/>
  <c r="AG655" i="47"/>
  <c r="AN643" i="47"/>
  <c r="AN635" i="47"/>
  <c r="AL602" i="47"/>
  <c r="AJ602" i="47"/>
  <c r="AI602" i="47"/>
  <c r="Z602" i="47"/>
  <c r="Z594" i="47"/>
  <c r="AL594" i="47"/>
  <c r="AI594" i="47"/>
  <c r="AH594" i="47"/>
  <c r="AF594" i="47"/>
  <c r="AE594" i="47"/>
  <c r="AD594" i="47"/>
  <c r="AN594" i="47"/>
  <c r="AC594" i="47"/>
  <c r="AM594" i="47"/>
  <c r="AA594" i="47"/>
  <c r="AN606" i="47"/>
  <c r="AA606" i="47"/>
  <c r="AO606" i="47"/>
  <c r="AN600" i="47"/>
  <c r="AH600" i="47"/>
  <c r="AG600" i="47"/>
  <c r="AF600" i="47"/>
  <c r="AE600" i="47"/>
  <c r="AN598" i="47"/>
  <c r="AF598" i="47"/>
  <c r="AE598" i="47"/>
  <c r="AO598" i="47"/>
  <c r="AA598" i="47"/>
  <c r="AM598" i="47"/>
  <c r="Y598" i="47"/>
  <c r="AI598" i="47"/>
  <c r="AH598" i="47"/>
  <c r="AG598" i="47"/>
  <c r="AH596" i="47"/>
  <c r="AG596" i="47"/>
  <c r="AD596" i="47"/>
  <c r="AO596" i="47"/>
  <c r="AC596" i="47"/>
  <c r="AA596" i="47"/>
  <c r="AL596" i="47"/>
  <c r="Y596" i="47"/>
  <c r="AI596" i="47"/>
  <c r="Z588" i="47"/>
  <c r="AG588" i="47"/>
  <c r="AF588" i="47"/>
  <c r="AO588" i="47"/>
  <c r="AD588" i="47"/>
  <c r="AL588" i="47"/>
  <c r="AB588" i="47"/>
  <c r="AJ588" i="47"/>
  <c r="Y588" i="47"/>
  <c r="AC588" i="47"/>
  <c r="AA588" i="47"/>
  <c r="AN588" i="47"/>
  <c r="AK588" i="47"/>
  <c r="AF580" i="47"/>
  <c r="AK580" i="47"/>
  <c r="Z580" i="47"/>
  <c r="AJ580" i="47"/>
  <c r="AI580" i="47"/>
  <c r="AH580" i="47"/>
  <c r="AE580" i="47"/>
  <c r="AD580" i="47"/>
  <c r="AN580" i="47"/>
  <c r="AB580" i="47"/>
  <c r="AM580" i="47"/>
  <c r="AA580" i="47"/>
  <c r="AJ572" i="47"/>
  <c r="Z572" i="47"/>
  <c r="AI572" i="47"/>
  <c r="AH572" i="47"/>
  <c r="AE572" i="47"/>
  <c r="AM572" i="47"/>
  <c r="AB572" i="47"/>
  <c r="AK572" i="47"/>
  <c r="AA572" i="47"/>
  <c r="AN572" i="47"/>
  <c r="AD572" i="47"/>
  <c r="AM564" i="47"/>
  <c r="AJ564" i="47"/>
  <c r="AA564" i="47"/>
  <c r="AI564" i="47"/>
  <c r="Z564" i="47"/>
  <c r="AF564" i="47"/>
  <c r="AC564" i="47"/>
  <c r="AB564" i="47"/>
  <c r="AL564" i="47"/>
  <c r="AK564" i="47"/>
  <c r="AH564" i="47"/>
  <c r="AI556" i="47"/>
  <c r="Z556" i="47"/>
  <c r="AJ556" i="47"/>
  <c r="AL556" i="47"/>
  <c r="AB556" i="47"/>
  <c r="AA556" i="47"/>
  <c r="AH556" i="47"/>
  <c r="AI548" i="47"/>
  <c r="Z548" i="47"/>
  <c r="AL548" i="47"/>
  <c r="AH548" i="47"/>
  <c r="AD548" i="47"/>
  <c r="AC548" i="47"/>
  <c r="AA548" i="47"/>
  <c r="AN548" i="47"/>
  <c r="AJ548" i="47"/>
  <c r="AH540" i="47"/>
  <c r="AA540" i="47"/>
  <c r="AJ540" i="47"/>
  <c r="Z540" i="47"/>
  <c r="AM540" i="47"/>
  <c r="AI540" i="47"/>
  <c r="AF540" i="47"/>
  <c r="AD540" i="47"/>
  <c r="AJ532" i="47"/>
  <c r="AA532" i="47"/>
  <c r="AI532" i="47"/>
  <c r="Z532" i="47"/>
  <c r="AD532" i="47"/>
  <c r="AM532" i="47"/>
  <c r="AH532" i="47"/>
  <c r="AE532" i="47"/>
  <c r="Z524" i="47"/>
  <c r="AA524" i="47"/>
  <c r="Y524" i="47"/>
  <c r="AJ524" i="47"/>
  <c r="AH524" i="47"/>
  <c r="AN524" i="47"/>
  <c r="AC524" i="47"/>
  <c r="AI524" i="47"/>
  <c r="AF524" i="47"/>
  <c r="AJ516" i="47"/>
  <c r="AB516" i="47"/>
  <c r="AI516" i="47"/>
  <c r="AH516" i="47"/>
  <c r="AK516" i="47"/>
  <c r="AE516" i="47"/>
  <c r="Z516" i="47"/>
  <c r="AF516" i="47"/>
  <c r="AA516" i="47"/>
  <c r="AC516" i="47"/>
  <c r="AJ508" i="47"/>
  <c r="AH508" i="47"/>
  <c r="AD508" i="47"/>
  <c r="AC508" i="47"/>
  <c r="AN508" i="47"/>
  <c r="Z508" i="47"/>
  <c r="AI508" i="47"/>
  <c r="AE508" i="47"/>
  <c r="AM508" i="47"/>
  <c r="AK508" i="47"/>
  <c r="AA508" i="47"/>
  <c r="AJ500" i="47"/>
  <c r="Z500" i="47"/>
  <c r="AI500" i="47"/>
  <c r="AE500" i="47"/>
  <c r="AN500" i="47"/>
  <c r="AB500" i="47"/>
  <c r="AK500" i="47"/>
  <c r="AH500" i="47"/>
  <c r="AA500" i="47"/>
  <c r="AK492" i="47"/>
  <c r="Z492" i="47"/>
  <c r="AN492" i="47"/>
  <c r="AB492" i="47"/>
  <c r="AE492" i="47"/>
  <c r="AI492" i="47"/>
  <c r="AC492" i="47"/>
  <c r="AC484" i="47"/>
  <c r="AM484" i="47"/>
  <c r="AL484" i="47"/>
  <c r="AK484" i="47"/>
  <c r="AI484" i="47"/>
  <c r="AH484" i="47"/>
  <c r="AB484" i="47"/>
  <c r="Z484" i="47"/>
  <c r="AD484" i="47"/>
  <c r="AA484" i="47"/>
  <c r="Z476" i="47"/>
  <c r="AN476" i="47"/>
  <c r="AM476" i="47"/>
  <c r="AL476" i="47"/>
  <c r="AF476" i="47"/>
  <c r="Y476" i="47"/>
  <c r="AD476" i="47"/>
  <c r="AJ476" i="47"/>
  <c r="AC476" i="47"/>
  <c r="AI476" i="47"/>
  <c r="AA476" i="47"/>
  <c r="Z468" i="47"/>
  <c r="AE468" i="47"/>
  <c r="Y468" i="47"/>
  <c r="AI468" i="47"/>
  <c r="AC468" i="47"/>
  <c r="AM468" i="47"/>
  <c r="AL468" i="47"/>
  <c r="AD468" i="47"/>
  <c r="AK468" i="47"/>
  <c r="AN460" i="47"/>
  <c r="AE460" i="47"/>
  <c r="AM460" i="47"/>
  <c r="AL460" i="47"/>
  <c r="Z460" i="47"/>
  <c r="AJ460" i="47"/>
  <c r="AI460" i="47"/>
  <c r="AD460" i="47"/>
  <c r="AC460" i="47"/>
  <c r="AA460" i="47"/>
  <c r="AK452" i="47"/>
  <c r="AJ452" i="47"/>
  <c r="Z452" i="47"/>
  <c r="AI452" i="47"/>
  <c r="AH452" i="47"/>
  <c r="AE452" i="47"/>
  <c r="AN452" i="47"/>
  <c r="AD452" i="47"/>
  <c r="AA452" i="47"/>
  <c r="AE444" i="47"/>
  <c r="AN444" i="47"/>
  <c r="AD444" i="47"/>
  <c r="K31" i="48" s="1"/>
  <c r="Z444" i="47"/>
  <c r="AM444" i="47"/>
  <c r="AL444" i="47"/>
  <c r="AI444" i="47"/>
  <c r="AC444" i="47"/>
  <c r="AA444" i="47"/>
  <c r="Z436" i="47"/>
  <c r="AN436" i="47"/>
  <c r="AL436" i="47"/>
  <c r="AK436" i="47"/>
  <c r="AI436" i="47"/>
  <c r="AC436" i="47"/>
  <c r="AE436" i="47"/>
  <c r="AB436" i="47"/>
  <c r="AA436" i="47"/>
  <c r="Y436" i="47"/>
  <c r="AK428" i="47"/>
  <c r="Z428" i="47"/>
  <c r="AJ428" i="47"/>
  <c r="AB428" i="47"/>
  <c r="AL428" i="47"/>
  <c r="AI428" i="47"/>
  <c r="AD428" i="47"/>
  <c r="AC428" i="47"/>
  <c r="AK420" i="47"/>
  <c r="Z420" i="47"/>
  <c r="AI420" i="47"/>
  <c r="AH420" i="47"/>
  <c r="AB420" i="47"/>
  <c r="AD420" i="47"/>
  <c r="AC420" i="47"/>
  <c r="AA420" i="47"/>
  <c r="AK412" i="47"/>
  <c r="Z412" i="47"/>
  <c r="AI412" i="47"/>
  <c r="AB412" i="47"/>
  <c r="AH412" i="47"/>
  <c r="AM412" i="47"/>
  <c r="AA412" i="47"/>
  <c r="Z404" i="47"/>
  <c r="AI404" i="47"/>
  <c r="AK404" i="47"/>
  <c r="AB404" i="47"/>
  <c r="AN404" i="47"/>
  <c r="AF404" i="47"/>
  <c r="AD404" i="47"/>
  <c r="AA404" i="47"/>
  <c r="AI396" i="47"/>
  <c r="U36" i="48" s="1"/>
  <c r="Z396" i="47"/>
  <c r="AN396" i="47"/>
  <c r="U41" i="48" s="1"/>
  <c r="AE396" i="47"/>
  <c r="U32" i="48" s="1"/>
  <c r="AF396" i="47"/>
  <c r="U33" i="48" s="1"/>
  <c r="AA396" i="47"/>
  <c r="U28" i="48" s="1"/>
  <c r="AM396" i="47"/>
  <c r="U40" i="48" s="1"/>
  <c r="AI388" i="47"/>
  <c r="AF388" i="47"/>
  <c r="AM388" i="47"/>
  <c r="AN388" i="47"/>
  <c r="AD388" i="47"/>
  <c r="AB388" i="47"/>
  <c r="Z388" i="47"/>
  <c r="AC388" i="47"/>
  <c r="AI380" i="47"/>
  <c r="AD380" i="47"/>
  <c r="AM380" i="47"/>
  <c r="AA380" i="47"/>
  <c r="Z380" i="47"/>
  <c r="AK380" i="47"/>
  <c r="AC380" i="47"/>
  <c r="Z372" i="47"/>
  <c r="AI372" i="47"/>
  <c r="AD372" i="47"/>
  <c r="AM372" i="47"/>
  <c r="AL372" i="47"/>
  <c r="AA372" i="47"/>
  <c r="AC372" i="47"/>
  <c r="AB605" i="47"/>
  <c r="AA605" i="47"/>
  <c r="AN605" i="47"/>
  <c r="Y601" i="47"/>
  <c r="AN601" i="47"/>
  <c r="AM601" i="47"/>
  <c r="AK601" i="47"/>
  <c r="AC601" i="47"/>
  <c r="AA601" i="47"/>
  <c r="AD595" i="47"/>
  <c r="AC595" i="47"/>
  <c r="AM595" i="47"/>
  <c r="AB595" i="47"/>
  <c r="AL595" i="47"/>
  <c r="Z595" i="47"/>
  <c r="AJ595" i="47"/>
  <c r="Y595" i="47"/>
  <c r="AI595" i="47"/>
  <c r="AL592" i="47"/>
  <c r="Y592" i="47"/>
  <c r="AG592" i="47"/>
  <c r="AF592" i="47"/>
  <c r="AO592" i="47"/>
  <c r="AE592" i="47"/>
  <c r="AN592" i="47"/>
  <c r="AD592" i="47"/>
  <c r="AM592" i="47"/>
  <c r="AC592" i="47"/>
  <c r="Y590" i="47"/>
  <c r="AG590" i="47"/>
  <c r="AF590" i="47"/>
  <c r="AO590" i="47"/>
  <c r="AE590" i="47"/>
  <c r="AN590" i="47"/>
  <c r="AM590" i="47"/>
  <c r="AB590" i="47"/>
  <c r="AB586" i="47"/>
  <c r="AH586" i="47"/>
  <c r="AD584" i="47"/>
  <c r="Y584" i="47"/>
  <c r="Y581" i="47"/>
  <c r="AE581" i="47"/>
  <c r="Z581" i="47"/>
  <c r="AM581" i="47"/>
  <c r="AI581" i="47"/>
  <c r="AA579" i="47"/>
  <c r="AJ579" i="47"/>
  <c r="AB578" i="47"/>
  <c r="AH578" i="47"/>
  <c r="AG578" i="47"/>
  <c r="AD576" i="47"/>
  <c r="AI576" i="47"/>
  <c r="Y576" i="47"/>
  <c r="AA571" i="47"/>
  <c r="AJ571" i="47"/>
  <c r="AB562" i="47"/>
  <c r="AG562" i="47"/>
  <c r="AF562" i="47"/>
  <c r="AN562" i="47"/>
  <c r="AH560" i="47"/>
  <c r="AD560" i="47"/>
  <c r="AB560" i="47"/>
  <c r="AF558" i="47"/>
  <c r="AG558" i="47"/>
  <c r="Y557" i="47"/>
  <c r="AI557" i="47"/>
  <c r="AL554" i="47"/>
  <c r="AB554" i="47"/>
  <c r="AK554" i="47"/>
  <c r="Y554" i="47"/>
  <c r="Y549" i="47"/>
  <c r="Z549" i="47"/>
  <c r="AH549" i="47"/>
  <c r="AE549" i="47"/>
  <c r="AB546" i="47"/>
  <c r="AL546" i="47"/>
  <c r="AH546" i="47"/>
  <c r="AB538" i="47"/>
  <c r="AD538" i="47"/>
  <c r="AO538" i="47"/>
  <c r="Y538" i="47"/>
  <c r="AH538" i="47"/>
  <c r="AF538" i="47"/>
  <c r="AF534" i="47"/>
  <c r="AC534" i="47"/>
  <c r="AB530" i="47"/>
  <c r="AD530" i="47"/>
  <c r="AN530" i="47"/>
  <c r="Y525" i="47"/>
  <c r="AJ525" i="47"/>
  <c r="Z525" i="47"/>
  <c r="AB522" i="47"/>
  <c r="AG522" i="47"/>
  <c r="Y522" i="47"/>
  <c r="AD520" i="47"/>
  <c r="AA520" i="47"/>
  <c r="AF518" i="47"/>
  <c r="AI518" i="47"/>
  <c r="AB518" i="47"/>
  <c r="Y518" i="47"/>
  <c r="Y517" i="47"/>
  <c r="AH517" i="47"/>
  <c r="AA515" i="47"/>
  <c r="AB515" i="47"/>
  <c r="AB514" i="47"/>
  <c r="AE514" i="47"/>
  <c r="AA514" i="47"/>
  <c r="Z514" i="47"/>
  <c r="AM514" i="47"/>
  <c r="AC514" i="47"/>
  <c r="AD512" i="47"/>
  <c r="AA512" i="47"/>
  <c r="AH512" i="47"/>
  <c r="AF510" i="47"/>
  <c r="AB510" i="47"/>
  <c r="AC510" i="47"/>
  <c r="AO510" i="47"/>
  <c r="AB506" i="47"/>
  <c r="AA506" i="47"/>
  <c r="AE506" i="47"/>
  <c r="AH506" i="47"/>
  <c r="AG506" i="47"/>
  <c r="AD504" i="47"/>
  <c r="AM504" i="47"/>
  <c r="AI504" i="47"/>
  <c r="Y504" i="47"/>
  <c r="AF502" i="47"/>
  <c r="Y502" i="47"/>
  <c r="AI502" i="47"/>
  <c r="AD502" i="47"/>
  <c r="AO502" i="47"/>
  <c r="AH502" i="47"/>
  <c r="AG502" i="47"/>
  <c r="Z502" i="47"/>
  <c r="AK502" i="47"/>
  <c r="AA491" i="47"/>
  <c r="Y491" i="47"/>
  <c r="AJ491" i="47"/>
  <c r="AB491" i="47"/>
  <c r="Y485" i="47"/>
  <c r="AI485" i="47"/>
  <c r="AA485" i="47"/>
  <c r="AI477" i="47"/>
  <c r="Y477" i="47"/>
  <c r="AH477" i="47"/>
  <c r="AD477" i="47"/>
  <c r="AG474" i="47"/>
  <c r="AB474" i="47"/>
  <c r="Y469" i="47"/>
  <c r="AH469" i="47"/>
  <c r="AA469" i="47"/>
  <c r="Z469" i="47"/>
  <c r="AK467" i="47"/>
  <c r="AJ467" i="47"/>
  <c r="AA467" i="47"/>
  <c r="Y467" i="47"/>
  <c r="AD461" i="47"/>
  <c r="AC461" i="47"/>
  <c r="AM461" i="47"/>
  <c r="AL461" i="47"/>
  <c r="Y461" i="47"/>
  <c r="AI461" i="47"/>
  <c r="Z461" i="47"/>
  <c r="AN459" i="47"/>
  <c r="AA459" i="47"/>
  <c r="AM459" i="47"/>
  <c r="Y459" i="47"/>
  <c r="AJ459" i="47"/>
  <c r="AJ453" i="47"/>
  <c r="AC37" i="48" s="1"/>
  <c r="Z453" i="47"/>
  <c r="AI453" i="47"/>
  <c r="Y453" i="47"/>
  <c r="AH453" i="47"/>
  <c r="AA451" i="47"/>
  <c r="B28" i="48" s="1"/>
  <c r="AL451" i="47"/>
  <c r="B39" i="48" s="1"/>
  <c r="AC451" i="47"/>
  <c r="B30" i="48" s="1"/>
  <c r="AB450" i="47"/>
  <c r="C29" i="48" s="1"/>
  <c r="AA450" i="47"/>
  <c r="C28" i="48" s="1"/>
  <c r="AJ445" i="47"/>
  <c r="E37" i="48" s="1"/>
  <c r="Y445" i="47"/>
  <c r="E26" i="48" s="1"/>
  <c r="AM445" i="47"/>
  <c r="E40" i="48" s="1"/>
  <c r="AL445" i="47"/>
  <c r="E39" i="48" s="1"/>
  <c r="AC445" i="47"/>
  <c r="E30" i="48" s="1"/>
  <c r="AA443" i="47"/>
  <c r="Y443" i="47"/>
  <c r="AG443" i="47"/>
  <c r="AF443" i="47"/>
  <c r="Y437" i="47"/>
  <c r="AE437" i="47"/>
  <c r="Z437" i="47"/>
  <c r="AH437" i="47"/>
  <c r="AC437" i="47"/>
  <c r="AL437" i="47"/>
  <c r="AE435" i="47"/>
  <c r="AA435" i="47"/>
  <c r="AK435" i="47"/>
  <c r="AC435" i="47"/>
  <c r="AD429" i="47"/>
  <c r="F31" i="48" s="1"/>
  <c r="AL429" i="47"/>
  <c r="F39" i="48" s="1"/>
  <c r="Z429" i="47"/>
  <c r="Y429" i="47"/>
  <c r="AI429" i="47"/>
  <c r="AE429" i="47"/>
  <c r="F32" i="48" s="1"/>
  <c r="AH429" i="47"/>
  <c r="F35" i="48" s="1"/>
  <c r="Y421" i="47"/>
  <c r="AM421" i="47"/>
  <c r="AA421" i="47"/>
  <c r="Z421" i="47"/>
  <c r="AK421" i="47"/>
  <c r="AC421" i="47"/>
  <c r="AC417" i="47"/>
  <c r="AA417" i="47"/>
  <c r="Y413" i="47"/>
  <c r="V26" i="48" s="1"/>
  <c r="AD413" i="47"/>
  <c r="V31" i="48" s="1"/>
  <c r="AJ389" i="47"/>
  <c r="Z389" i="47"/>
  <c r="Y389" i="47"/>
  <c r="AD389" i="47"/>
  <c r="AE389" i="47"/>
  <c r="AJ381" i="47"/>
  <c r="AI381" i="47"/>
  <c r="AD381" i="47"/>
  <c r="Y381" i="47"/>
  <c r="Z381" i="47"/>
  <c r="Y373" i="47"/>
  <c r="AH373" i="47"/>
  <c r="AC373" i="47"/>
  <c r="AA371" i="47"/>
  <c r="AF371" i="47"/>
  <c r="AC371" i="47"/>
  <c r="Y371" i="47"/>
  <c r="AB577" i="47"/>
  <c r="AL577" i="47"/>
  <c r="AA577" i="47"/>
  <c r="Z577" i="47"/>
  <c r="Z563" i="47"/>
  <c r="AB563" i="47"/>
  <c r="Y559" i="47"/>
  <c r="AH559" i="47"/>
  <c r="AK559" i="47"/>
  <c r="AA559" i="47"/>
  <c r="Y555" i="47"/>
  <c r="AK555" i="47"/>
  <c r="Z553" i="47"/>
  <c r="AL553" i="47"/>
  <c r="AA553" i="47"/>
  <c r="Y523" i="47"/>
  <c r="AK523" i="47"/>
  <c r="Y521" i="47"/>
  <c r="AL521" i="47"/>
  <c r="AA521" i="47"/>
  <c r="AB513" i="47"/>
  <c r="AA513" i="47"/>
  <c r="AH513" i="47"/>
  <c r="Y511" i="47"/>
  <c r="AB511" i="47"/>
  <c r="AA480" i="47"/>
  <c r="AK480" i="47"/>
  <c r="AA478" i="47"/>
  <c r="Z478" i="47"/>
  <c r="Y478" i="47"/>
  <c r="AL478" i="47"/>
  <c r="AJ478" i="47"/>
  <c r="AH478" i="47"/>
  <c r="AG478" i="47"/>
  <c r="AI478" i="47"/>
  <c r="AM498" i="47"/>
  <c r="Z498" i="47"/>
  <c r="Y498" i="47"/>
  <c r="AH494" i="47"/>
  <c r="Z494" i="47"/>
  <c r="AC494" i="47"/>
  <c r="Z490" i="47"/>
  <c r="AG490" i="47"/>
  <c r="Y496" i="47"/>
  <c r="AG496" i="47"/>
  <c r="AC496" i="47"/>
  <c r="Y495" i="47"/>
  <c r="AC495" i="47"/>
  <c r="AN488" i="47"/>
  <c r="AG488" i="47"/>
  <c r="Z488" i="47"/>
  <c r="AC488" i="47"/>
  <c r="AB481" i="47"/>
  <c r="AA481" i="47"/>
  <c r="Z481" i="47"/>
  <c r="AL481" i="47"/>
  <c r="Y481" i="47"/>
  <c r="AB472" i="47"/>
  <c r="Z472" i="47"/>
  <c r="Y483" i="47"/>
  <c r="AK483" i="47"/>
  <c r="Z482" i="47"/>
  <c r="AA482" i="47"/>
  <c r="AF473" i="47"/>
  <c r="Y473" i="47"/>
  <c r="AA473" i="47"/>
  <c r="AB473" i="47"/>
  <c r="AB465" i="47"/>
  <c r="AI465" i="47"/>
  <c r="AD465" i="47"/>
  <c r="Y465" i="47"/>
  <c r="AL465" i="47"/>
  <c r="AA465" i="47"/>
  <c r="Z464" i="47"/>
  <c r="Y464" i="47"/>
  <c r="AA464" i="47"/>
  <c r="AH464" i="47"/>
  <c r="AA463" i="47"/>
  <c r="AJ463" i="47"/>
  <c r="AB463" i="47"/>
  <c r="Z463" i="47"/>
  <c r="Y463" i="47"/>
  <c r="AA457" i="47"/>
  <c r="Z457" i="47"/>
  <c r="AI457" i="47"/>
  <c r="Y457" i="47"/>
  <c r="AH457" i="47"/>
  <c r="AA455" i="47"/>
  <c r="AJ455" i="47"/>
  <c r="Z455" i="47"/>
  <c r="AI455" i="47"/>
  <c r="Y455" i="47"/>
  <c r="AH455" i="47"/>
  <c r="Q35" i="48" s="1"/>
  <c r="AB455" i="47"/>
  <c r="AA449" i="47"/>
  <c r="Z449" i="47"/>
  <c r="D27" i="48" s="1"/>
  <c r="AN449" i="47"/>
  <c r="AD449" i="47"/>
  <c r="D31" i="48" s="1"/>
  <c r="AA447" i="47"/>
  <c r="AJ447" i="47"/>
  <c r="D37" i="48" s="1"/>
  <c r="Y447" i="47"/>
  <c r="D26" i="48" s="1"/>
  <c r="AN447" i="47"/>
  <c r="AC447" i="47"/>
  <c r="D30" i="48" s="1"/>
  <c r="AA441" i="47"/>
  <c r="Z441" i="47"/>
  <c r="Y441" i="47"/>
  <c r="AM441" i="47"/>
  <c r="AG441" i="47"/>
  <c r="AF441" i="47"/>
  <c r="AH439" i="47"/>
  <c r="AA439" i="47"/>
  <c r="AC439" i="47"/>
  <c r="AL439" i="47"/>
  <c r="AA433" i="47"/>
  <c r="Y433" i="47"/>
  <c r="AI433" i="47"/>
  <c r="AG433" i="47"/>
  <c r="AO433" i="47"/>
  <c r="Z433" i="47"/>
  <c r="AA431" i="47"/>
  <c r="AJ431" i="47"/>
  <c r="F37" i="48" s="1"/>
  <c r="Y431" i="47"/>
  <c r="AI431" i="47"/>
  <c r="AF431" i="47"/>
  <c r="F33" i="48" s="1"/>
  <c r="Z431" i="47"/>
  <c r="Y475" i="47"/>
  <c r="AC475" i="47"/>
  <c r="AN475" i="47"/>
  <c r="Y471" i="47"/>
  <c r="AB471" i="47"/>
  <c r="AA471" i="47"/>
  <c r="Y470" i="47"/>
  <c r="AB470" i="47"/>
  <c r="Z466" i="47"/>
  <c r="Y466" i="47"/>
  <c r="AA466" i="47"/>
  <c r="AO466" i="47"/>
  <c r="AH466" i="47"/>
  <c r="AL458" i="47"/>
  <c r="Y458" i="47"/>
  <c r="AA458" i="47"/>
  <c r="AD458" i="47"/>
  <c r="AK454" i="47"/>
  <c r="Y454" i="47"/>
  <c r="AA454" i="47"/>
  <c r="AB448" i="47"/>
  <c r="D29" i="48" s="1"/>
  <c r="AA448" i="47"/>
  <c r="AN448" i="47"/>
  <c r="AB446" i="47"/>
  <c r="E29" i="48" s="1"/>
  <c r="AA446" i="47"/>
  <c r="E28" i="48" s="1"/>
  <c r="Y462" i="47"/>
  <c r="AA462" i="47"/>
  <c r="Z440" i="47"/>
  <c r="Y440" i="47"/>
  <c r="Y430" i="47"/>
  <c r="AB430" i="47"/>
  <c r="F29" i="48" s="1"/>
  <c r="AA430" i="47"/>
  <c r="AB422" i="47"/>
  <c r="AD422" i="47"/>
  <c r="AB416" i="47"/>
  <c r="AA416" i="47"/>
  <c r="Y416" i="47"/>
  <c r="AB415" i="47"/>
  <c r="V29" i="48" s="1"/>
  <c r="Z415" i="47"/>
  <c r="V27" i="48" s="1"/>
  <c r="AN415" i="47"/>
  <c r="V41" i="48" s="1"/>
  <c r="AB423" i="47"/>
  <c r="AI423" i="47"/>
  <c r="Z423" i="47"/>
  <c r="AO423" i="47"/>
  <c r="Z442" i="47"/>
  <c r="Y442" i="47"/>
  <c r="AM434" i="47"/>
  <c r="Y434" i="47"/>
  <c r="AH434" i="47"/>
  <c r="AC434" i="47"/>
  <c r="Z411" i="47"/>
  <c r="AJ411" i="47"/>
  <c r="AD411" i="47"/>
  <c r="Z393" i="47"/>
  <c r="Y393" i="47"/>
  <c r="AA393" i="47"/>
  <c r="Z392" i="47"/>
  <c r="Y392" i="47"/>
  <c r="Y394" i="47"/>
  <c r="AO394" i="47"/>
  <c r="U42" i="48" s="1"/>
  <c r="Y408" i="47"/>
  <c r="AA408" i="47"/>
  <c r="Y407" i="47"/>
  <c r="AA407" i="47"/>
  <c r="AA369" i="47"/>
  <c r="AG369" i="47"/>
  <c r="AF369" i="47"/>
  <c r="AO369" i="47"/>
  <c r="AK360" i="47"/>
  <c r="AB360" i="47"/>
  <c r="AE360" i="47"/>
  <c r="Z360" i="47"/>
  <c r="AI360" i="47"/>
  <c r="AH360" i="47"/>
  <c r="AC360" i="47"/>
  <c r="AA360" i="47"/>
  <c r="AL360" i="47"/>
  <c r="AM360" i="47"/>
  <c r="Z352" i="47"/>
  <c r="AC352" i="47"/>
  <c r="AA352" i="47"/>
  <c r="AO352" i="47"/>
  <c r="AD352" i="47"/>
  <c r="AH352" i="47"/>
  <c r="AL352" i="47"/>
  <c r="AJ352" i="47"/>
  <c r="Z344" i="47"/>
  <c r="AJ344" i="47"/>
  <c r="AE344" i="47"/>
  <c r="AD344" i="47"/>
  <c r="AA344" i="47"/>
  <c r="AM344" i="47"/>
  <c r="AB344" i="47"/>
  <c r="Y344" i="47"/>
  <c r="AC344" i="47"/>
  <c r="AL344" i="47"/>
  <c r="AN344" i="47"/>
  <c r="AH344" i="47"/>
  <c r="AB336" i="47"/>
  <c r="AM336" i="47"/>
  <c r="Z336" i="47"/>
  <c r="AK336" i="47"/>
  <c r="AI336" i="47"/>
  <c r="AH336" i="47"/>
  <c r="AC336" i="47"/>
  <c r="AA336" i="47"/>
  <c r="AE336" i="47"/>
  <c r="AN336" i="47"/>
  <c r="AF336" i="47"/>
  <c r="AD336" i="47"/>
  <c r="AK328" i="47"/>
  <c r="Z328" i="47"/>
  <c r="AJ328" i="47"/>
  <c r="AH328" i="47"/>
  <c r="AI328" i="47"/>
  <c r="AB328" i="47"/>
  <c r="AM328" i="47"/>
  <c r="AG328" i="47"/>
  <c r="Y328" i="47"/>
  <c r="AF328" i="47"/>
  <c r="AO328" i="47"/>
  <c r="Z400" i="47"/>
  <c r="Y400" i="47"/>
  <c r="AJ400" i="47"/>
  <c r="U37" i="48" s="1"/>
  <c r="Y399" i="47"/>
  <c r="AF399" i="47"/>
  <c r="AO399" i="47"/>
  <c r="Z399" i="47"/>
  <c r="AJ399" i="47"/>
  <c r="AC399" i="47"/>
  <c r="AA399" i="47"/>
  <c r="AL399" i="47"/>
  <c r="AB383" i="47"/>
  <c r="Z383" i="47"/>
  <c r="AJ382" i="47"/>
  <c r="AB382" i="47"/>
  <c r="AC382" i="47"/>
  <c r="Z379" i="47"/>
  <c r="AO379" i="47"/>
  <c r="AD379" i="47"/>
  <c r="AC379" i="47"/>
  <c r="AG379" i="47"/>
  <c r="AF377" i="47"/>
  <c r="AN377" i="47"/>
  <c r="Z377" i="47"/>
  <c r="AO377" i="47"/>
  <c r="AE377" i="47"/>
  <c r="AD377" i="47"/>
  <c r="Z375" i="47"/>
  <c r="Y375" i="47"/>
  <c r="AH375" i="47"/>
  <c r="AC375" i="47"/>
  <c r="AO375" i="47"/>
  <c r="Z367" i="47"/>
  <c r="AH367" i="47"/>
  <c r="AC367" i="47"/>
  <c r="Y367" i="47"/>
  <c r="AC368" i="47"/>
  <c r="AB368" i="47"/>
  <c r="Y353" i="47"/>
  <c r="AL353" i="47"/>
  <c r="AE353" i="47"/>
  <c r="AC353" i="47"/>
  <c r="AD353" i="47"/>
  <c r="AN353" i="47"/>
  <c r="AM353" i="47"/>
  <c r="AC374" i="47"/>
  <c r="AJ374" i="47"/>
  <c r="AB364" i="47"/>
  <c r="AM364" i="47"/>
  <c r="AA364" i="47"/>
  <c r="Z364" i="47"/>
  <c r="AO364" i="47"/>
  <c r="AD329" i="47"/>
  <c r="AC329" i="47"/>
  <c r="AL329" i="47"/>
  <c r="Y329" i="47"/>
  <c r="AH329" i="47"/>
  <c r="AM329" i="47"/>
  <c r="Z329" i="47"/>
  <c r="AF329" i="47"/>
  <c r="AA327" i="47"/>
  <c r="AM327" i="47"/>
  <c r="AC327" i="47"/>
  <c r="AG327" i="47"/>
  <c r="AH327" i="47"/>
  <c r="Y327" i="47"/>
  <c r="AD327" i="47"/>
  <c r="AJ327" i="47"/>
  <c r="AO327" i="47"/>
  <c r="AF327" i="47"/>
  <c r="AM325" i="47"/>
  <c r="AA325" i="47"/>
  <c r="Z325" i="47"/>
  <c r="AG325" i="47"/>
  <c r="AO325" i="47"/>
  <c r="AE325" i="47"/>
  <c r="AF325" i="47"/>
  <c r="AN325" i="47"/>
  <c r="AD325" i="47"/>
  <c r="AH325" i="47"/>
  <c r="Y325" i="47"/>
  <c r="AI325" i="47"/>
  <c r="Z317" i="47"/>
  <c r="Y317" i="47"/>
  <c r="AA317" i="47"/>
  <c r="AM317" i="47"/>
  <c r="AK317" i="47"/>
  <c r="AJ317" i="47"/>
  <c r="AD317" i="47"/>
  <c r="AC317" i="47"/>
  <c r="AE317" i="47"/>
  <c r="AO317" i="47"/>
  <c r="AN317" i="47"/>
  <c r="AH317" i="47"/>
  <c r="AB317" i="47"/>
  <c r="AL317" i="47"/>
  <c r="AI317" i="47"/>
  <c r="Z309" i="47"/>
  <c r="AK309" i="47"/>
  <c r="AF309" i="47"/>
  <c r="AE309" i="47"/>
  <c r="AB309" i="47"/>
  <c r="AA309" i="47"/>
  <c r="AI309" i="47"/>
  <c r="AN309" i="47"/>
  <c r="AC309" i="47"/>
  <c r="AH309" i="47"/>
  <c r="AL309" i="47"/>
  <c r="AD309" i="47"/>
  <c r="AM309" i="47"/>
  <c r="AJ309" i="47"/>
  <c r="AO309" i="47"/>
  <c r="Z301" i="47"/>
  <c r="Y301" i="47"/>
  <c r="AD301" i="47"/>
  <c r="AA301" i="47"/>
  <c r="AM301" i="47"/>
  <c r="AJ301" i="47"/>
  <c r="AH301" i="47"/>
  <c r="AC301" i="47"/>
  <c r="AO301" i="47"/>
  <c r="AB301" i="47"/>
  <c r="AG301" i="47"/>
  <c r="AK301" i="47"/>
  <c r="AE301" i="47"/>
  <c r="AI301" i="47"/>
  <c r="AN301" i="47"/>
  <c r="AF301" i="47"/>
  <c r="Y351" i="47"/>
  <c r="AN351" i="47"/>
  <c r="AC351" i="47"/>
  <c r="AF351" i="47"/>
  <c r="AE351" i="47"/>
  <c r="AM351" i="47"/>
  <c r="AO351" i="47"/>
  <c r="Y349" i="47"/>
  <c r="AM349" i="47"/>
  <c r="AF349" i="47"/>
  <c r="AD349" i="47"/>
  <c r="AN349" i="47"/>
  <c r="AE349" i="47"/>
  <c r="AO349" i="47"/>
  <c r="AB349" i="47"/>
  <c r="Y370" i="47"/>
  <c r="AH370" i="47"/>
  <c r="AA366" i="47"/>
  <c r="AC366" i="47"/>
  <c r="Y366" i="47"/>
  <c r="AM366" i="47"/>
  <c r="AA365" i="47"/>
  <c r="Y365" i="47"/>
  <c r="AH362" i="47"/>
  <c r="Z362" i="47"/>
  <c r="Y362" i="47"/>
  <c r="AI362" i="47"/>
  <c r="AG362" i="47"/>
  <c r="Z358" i="47"/>
  <c r="Y358" i="47"/>
  <c r="AG358" i="47"/>
  <c r="AH358" i="47"/>
  <c r="AE358" i="47"/>
  <c r="AO358" i="47"/>
  <c r="AI358" i="47"/>
  <c r="AF358" i="47"/>
  <c r="AF356" i="47"/>
  <c r="Z356" i="47"/>
  <c r="AO356" i="47"/>
  <c r="AI356" i="47"/>
  <c r="AH356" i="47"/>
  <c r="Y356" i="47"/>
  <c r="AG356" i="47"/>
  <c r="AI345" i="47"/>
  <c r="Z345" i="47"/>
  <c r="Y345" i="47"/>
  <c r="AE345" i="47"/>
  <c r="AF345" i="47"/>
  <c r="AF343" i="47"/>
  <c r="AA343" i="47"/>
  <c r="AO343" i="47"/>
  <c r="Y343" i="47"/>
  <c r="AC343" i="47"/>
  <c r="AG343" i="47"/>
  <c r="AJ343" i="47"/>
  <c r="Z343" i="47"/>
  <c r="AA341" i="47"/>
  <c r="Y341" i="47"/>
  <c r="AO341" i="47"/>
  <c r="Z341" i="47"/>
  <c r="AF341" i="47"/>
  <c r="AG341" i="47"/>
  <c r="AI341" i="47"/>
  <c r="AL341" i="47"/>
  <c r="AH341" i="47"/>
  <c r="Z378" i="47"/>
  <c r="AC378" i="47"/>
  <c r="Y376" i="47"/>
  <c r="AB376" i="47"/>
  <c r="Y359" i="47"/>
  <c r="AM359" i="47"/>
  <c r="AJ359" i="47"/>
  <c r="AD359" i="47"/>
  <c r="AL359" i="47"/>
  <c r="Y340" i="47"/>
  <c r="AE340" i="47"/>
  <c r="AA340" i="47"/>
  <c r="AJ340" i="47"/>
  <c r="AI340" i="47"/>
  <c r="Z340" i="47"/>
  <c r="AM340" i="47"/>
  <c r="AO338" i="47"/>
  <c r="Y338" i="47"/>
  <c r="AH338" i="47"/>
  <c r="AA338" i="47"/>
  <c r="AC338" i="47"/>
  <c r="AG338" i="47"/>
  <c r="AM338" i="47"/>
  <c r="Y337" i="47"/>
  <c r="AI337" i="47"/>
  <c r="AL337" i="47"/>
  <c r="AA337" i="47"/>
  <c r="AN337" i="47"/>
  <c r="AH337" i="47"/>
  <c r="AJ337" i="47"/>
  <c r="AK337" i="47"/>
  <c r="Z337" i="47"/>
  <c r="AL318" i="47"/>
  <c r="AC318" i="47"/>
  <c r="AI318" i="47"/>
  <c r="Y318" i="47"/>
  <c r="AN318" i="47"/>
  <c r="AM318" i="47"/>
  <c r="AE318" i="47"/>
  <c r="AF318" i="47"/>
  <c r="AK318" i="47"/>
  <c r="AH318" i="47"/>
  <c r="AD318" i="47"/>
  <c r="AB318" i="47"/>
  <c r="Z348" i="47"/>
  <c r="AI348" i="47"/>
  <c r="Y348" i="47"/>
  <c r="AH348" i="47"/>
  <c r="Y342" i="47"/>
  <c r="AK342" i="47"/>
  <c r="AE342" i="47"/>
  <c r="Z342" i="47"/>
  <c r="AA342" i="47"/>
  <c r="AC342" i="47"/>
  <c r="AI342" i="47"/>
  <c r="AM342" i="47"/>
  <c r="AN342" i="47"/>
  <c r="AO334" i="47"/>
  <c r="Y334" i="47"/>
  <c r="AG334" i="47"/>
  <c r="AD334" i="47"/>
  <c r="AH334" i="47"/>
  <c r="AK334" i="47"/>
  <c r="AC333" i="47"/>
  <c r="AA333" i="47"/>
  <c r="AL333" i="47"/>
  <c r="AM333" i="47"/>
  <c r="AJ333" i="47"/>
  <c r="Z333" i="47"/>
  <c r="AI333" i="47"/>
  <c r="AB326" i="47"/>
  <c r="AL326" i="47"/>
  <c r="AA326" i="47"/>
  <c r="AE326" i="47"/>
  <c r="AI326" i="47"/>
  <c r="AN326" i="47"/>
  <c r="AD326" i="47"/>
  <c r="Z326" i="47"/>
  <c r="Y326" i="47"/>
  <c r="Z322" i="47"/>
  <c r="AH322" i="47"/>
  <c r="AD322" i="47"/>
  <c r="AL322" i="47"/>
  <c r="AG322" i="47"/>
  <c r="AI322" i="47"/>
  <c r="AO322" i="47"/>
  <c r="AF322" i="47"/>
  <c r="AE322" i="47"/>
  <c r="Y322" i="47"/>
  <c r="AM322" i="47"/>
  <c r="Z320" i="47"/>
  <c r="Y320" i="47"/>
  <c r="AD320" i="47"/>
  <c r="AI320" i="47"/>
  <c r="AH320" i="47"/>
  <c r="AK320" i="47"/>
  <c r="AN320" i="47"/>
  <c r="AF320" i="47"/>
  <c r="AC320" i="47"/>
  <c r="AG320" i="47"/>
  <c r="AB320" i="47"/>
  <c r="AO320" i="47"/>
  <c r="AL320" i="47"/>
  <c r="Z316" i="47"/>
  <c r="AF316" i="47"/>
  <c r="AD316" i="47"/>
  <c r="AO316" i="47"/>
  <c r="Y316" i="47"/>
  <c r="AM316" i="47"/>
  <c r="AG316" i="47"/>
  <c r="AH316" i="47"/>
  <c r="AJ316" i="47"/>
  <c r="AE316" i="47"/>
  <c r="AN316" i="47"/>
  <c r="AA305" i="47"/>
  <c r="AG305" i="47"/>
  <c r="Y305" i="47"/>
  <c r="AN305" i="47"/>
  <c r="AO305" i="47"/>
  <c r="AI305" i="47"/>
  <c r="AE305" i="47"/>
  <c r="Z305" i="47"/>
  <c r="AF305" i="47"/>
  <c r="AB305" i="47"/>
  <c r="AC305" i="47"/>
  <c r="AM305" i="47"/>
  <c r="AH305" i="47"/>
  <c r="AA303" i="47"/>
  <c r="Y303" i="47"/>
  <c r="AI303" i="47"/>
  <c r="AH303" i="47"/>
  <c r="AG303" i="47"/>
  <c r="Z303" i="47"/>
  <c r="AD303" i="47"/>
  <c r="AO303" i="47"/>
  <c r="AC303" i="47"/>
  <c r="AM303" i="47"/>
  <c r="AE303" i="47"/>
  <c r="AB303" i="47"/>
  <c r="AK303" i="47"/>
  <c r="AL303" i="47"/>
  <c r="Y292" i="47"/>
  <c r="AM292" i="47"/>
  <c r="AC292" i="47"/>
  <c r="AL292" i="47"/>
  <c r="AB292" i="47"/>
  <c r="AK292" i="47"/>
  <c r="AJ292" i="47"/>
  <c r="AA292" i="47"/>
  <c r="AH292" i="47"/>
  <c r="AE292" i="47"/>
  <c r="AD292" i="47"/>
  <c r="AI292" i="47"/>
  <c r="AN292" i="47"/>
  <c r="AF292" i="47"/>
  <c r="Y284" i="47"/>
  <c r="AE284" i="47"/>
  <c r="AM284" i="47"/>
  <c r="AC284" i="47"/>
  <c r="AD284" i="47"/>
  <c r="AA284" i="47"/>
  <c r="AJ284" i="47"/>
  <c r="AN284" i="47"/>
  <c r="AH284" i="47"/>
  <c r="AB284" i="47"/>
  <c r="AI284" i="47"/>
  <c r="AL284" i="47"/>
  <c r="AK284" i="47"/>
  <c r="AF284" i="47"/>
  <c r="Y276" i="47"/>
  <c r="AL276" i="47"/>
  <c r="AB276" i="47"/>
  <c r="AH276" i="47"/>
  <c r="AJ276" i="47"/>
  <c r="AI276" i="47"/>
  <c r="AK276" i="47"/>
  <c r="AA276" i="47"/>
  <c r="AC276" i="47"/>
  <c r="AD276" i="47"/>
  <c r="AM276" i="47"/>
  <c r="AN276" i="47"/>
  <c r="AE276" i="47"/>
  <c r="AF276" i="47"/>
  <c r="Y268" i="47"/>
  <c r="AE268" i="47"/>
  <c r="AL268" i="47"/>
  <c r="AC268" i="47"/>
  <c r="AB268" i="47"/>
  <c r="AM268" i="47"/>
  <c r="AD268" i="47"/>
  <c r="AA268" i="47"/>
  <c r="AK268" i="47"/>
  <c r="AF268" i="47"/>
  <c r="AH268" i="47"/>
  <c r="AI268" i="47"/>
  <c r="AJ268" i="47"/>
  <c r="AN268" i="47"/>
  <c r="Y357" i="47"/>
  <c r="AD357" i="47"/>
  <c r="AA357" i="47"/>
  <c r="AL357" i="47"/>
  <c r="AM357" i="47"/>
  <c r="Y350" i="47"/>
  <c r="Z350" i="47"/>
  <c r="AA324" i="47"/>
  <c r="AN324" i="47"/>
  <c r="AE324" i="47"/>
  <c r="AD324" i="47"/>
  <c r="Z324" i="47"/>
  <c r="AC324" i="47"/>
  <c r="Y324" i="47"/>
  <c r="AJ324" i="47"/>
  <c r="AL324" i="47"/>
  <c r="AH324" i="47"/>
  <c r="AM324" i="47"/>
  <c r="Y346" i="47"/>
  <c r="AA346" i="47"/>
  <c r="AL346" i="47"/>
  <c r="AD346" i="47"/>
  <c r="Y330" i="47"/>
  <c r="AA330" i="47"/>
  <c r="AM330" i="47"/>
  <c r="AB330" i="47"/>
  <c r="Y335" i="47"/>
  <c r="AO335" i="47"/>
  <c r="AM335" i="47"/>
  <c r="AC335" i="47"/>
  <c r="AC321" i="47"/>
  <c r="AK321" i="47"/>
  <c r="AA321" i="47"/>
  <c r="AC310" i="47"/>
  <c r="AN310" i="47"/>
  <c r="AA308" i="47"/>
  <c r="AB308" i="47"/>
  <c r="AJ308" i="47"/>
  <c r="AG308" i="47"/>
  <c r="AK308" i="47"/>
  <c r="AL308" i="47"/>
  <c r="Z308" i="47"/>
  <c r="AH308" i="47"/>
  <c r="AC308" i="47"/>
  <c r="AO308" i="47"/>
  <c r="Y308" i="47"/>
  <c r="AE304" i="47"/>
  <c r="AB304" i="47"/>
  <c r="Y304" i="47"/>
  <c r="AA215" i="47"/>
  <c r="Z215" i="47"/>
  <c r="AO215" i="47"/>
  <c r="Y215" i="47"/>
  <c r="AN215" i="47"/>
  <c r="AM215" i="47"/>
  <c r="AG215" i="47"/>
  <c r="AC215" i="47"/>
  <c r="AH215" i="47"/>
  <c r="AI215" i="47"/>
  <c r="AE215" i="47"/>
  <c r="AF215" i="47"/>
  <c r="AB215" i="47"/>
  <c r="AK215" i="47"/>
  <c r="Z175" i="47"/>
  <c r="AL175" i="47"/>
  <c r="AH175" i="47"/>
  <c r="AC175" i="47"/>
  <c r="AA175" i="47"/>
  <c r="AI175" i="47"/>
  <c r="AE175" i="47"/>
  <c r="AN175" i="47"/>
  <c r="AB175" i="47"/>
  <c r="AJ175" i="47"/>
  <c r="AD175" i="47"/>
  <c r="AK175" i="47"/>
  <c r="AM175" i="47"/>
  <c r="Y175" i="47"/>
  <c r="AG175" i="47"/>
  <c r="AO175" i="47"/>
  <c r="AF175" i="47"/>
  <c r="AC289" i="47"/>
  <c r="AM289" i="47"/>
  <c r="Y228" i="47"/>
  <c r="AM228" i="47"/>
  <c r="Z228" i="47"/>
  <c r="AI228" i="47"/>
  <c r="AH228" i="47"/>
  <c r="AD228" i="47"/>
  <c r="AC228" i="47"/>
  <c r="AL228" i="47"/>
  <c r="AN228" i="47"/>
  <c r="AF228" i="47"/>
  <c r="AE228" i="47"/>
  <c r="Y306" i="47"/>
  <c r="AI306" i="47"/>
  <c r="AH306" i="47"/>
  <c r="AE306" i="47"/>
  <c r="AN306" i="47"/>
  <c r="Y302" i="47"/>
  <c r="AD302" i="47"/>
  <c r="Q31" i="48" s="1"/>
  <c r="AM302" i="47"/>
  <c r="AI302" i="47"/>
  <c r="AB302" i="47"/>
  <c r="AK302" i="47"/>
  <c r="Q38" i="48" s="1"/>
  <c r="AA302" i="47"/>
  <c r="AL302" i="47"/>
  <c r="Q39" i="48" s="1"/>
  <c r="Z302" i="47"/>
  <c r="AJ302" i="47"/>
  <c r="Y361" i="47"/>
  <c r="AL361" i="47"/>
  <c r="AB361" i="47"/>
  <c r="AD335" i="47"/>
  <c r="AI335" i="47"/>
  <c r="AJ348" i="47"/>
  <c r="AE348" i="47"/>
  <c r="AE357" i="47"/>
  <c r="AH357" i="47"/>
  <c r="AK346" i="47"/>
  <c r="Z338" i="47"/>
  <c r="AB335" i="47"/>
  <c r="AN346" i="47"/>
  <c r="Z334" i="47"/>
  <c r="AJ330" i="47"/>
  <c r="AC354" i="47"/>
  <c r="AN350" i="47"/>
  <c r="AI330" i="47"/>
  <c r="AJ311" i="47"/>
  <c r="AD308" i="47"/>
  <c r="AG304" i="47"/>
  <c r="AM300" i="47"/>
  <c r="Y296" i="47"/>
  <c r="AK288" i="47"/>
  <c r="AD278" i="47"/>
  <c r="AN273" i="47"/>
  <c r="AM272" i="47"/>
  <c r="AB264" i="47"/>
  <c r="AB247" i="47"/>
  <c r="AL232" i="47"/>
  <c r="AJ217" i="47"/>
  <c r="Z159" i="47"/>
  <c r="AE159" i="47"/>
  <c r="AD159" i="47"/>
  <c r="AM159" i="47"/>
  <c r="AC159" i="47"/>
  <c r="AA159" i="47"/>
  <c r="AB159" i="47"/>
  <c r="AI159" i="47"/>
  <c r="AN159" i="47"/>
  <c r="AL159" i="47"/>
  <c r="Y319" i="47"/>
  <c r="AE319" i="47"/>
  <c r="AA314" i="47"/>
  <c r="AG298" i="47"/>
  <c r="AD294" i="47"/>
  <c r="AJ289" i="47"/>
  <c r="AG264" i="47"/>
  <c r="AA264" i="47"/>
  <c r="AD264" i="47"/>
  <c r="AM262" i="47"/>
  <c r="AJ245" i="47"/>
  <c r="AA234" i="47"/>
  <c r="AO234" i="47"/>
  <c r="AF234" i="47"/>
  <c r="Y234" i="47"/>
  <c r="AA230" i="47"/>
  <c r="AO230" i="47"/>
  <c r="Y230" i="47"/>
  <c r="AF230" i="47"/>
  <c r="AO228" i="47"/>
  <c r="AF311" i="47"/>
  <c r="AC302" i="47"/>
  <c r="Q30" i="48" s="1"/>
  <c r="AO302" i="47"/>
  <c r="Q42" i="48" s="1"/>
  <c r="AG296" i="47"/>
  <c r="AB293" i="47"/>
  <c r="AD290" i="47"/>
  <c r="AJ288" i="47"/>
  <c r="AO279" i="47"/>
  <c r="AH312" i="47"/>
  <c r="AN312" i="47"/>
  <c r="AG286" i="47"/>
  <c r="AL279" i="47"/>
  <c r="AG313" i="47"/>
  <c r="AD298" i="47"/>
  <c r="AH297" i="47"/>
  <c r="AD295" i="47"/>
  <c r="AN340" i="47"/>
  <c r="AA332" i="47"/>
  <c r="AK332" i="47"/>
  <c r="Y321" i="47"/>
  <c r="AF321" i="47"/>
  <c r="AB313" i="47"/>
  <c r="AL313" i="47"/>
  <c r="AN296" i="47"/>
  <c r="AA319" i="47"/>
  <c r="AM314" i="47"/>
  <c r="AE286" i="47"/>
  <c r="AA282" i="47"/>
  <c r="AF288" i="47"/>
  <c r="Z281" i="47"/>
  <c r="AC281" i="47"/>
  <c r="AJ258" i="47"/>
  <c r="AK252" i="47"/>
  <c r="AF244" i="47"/>
  <c r="AD241" i="47"/>
  <c r="AA257" i="47"/>
  <c r="AI294" i="47"/>
  <c r="AM265" i="47"/>
  <c r="AO261" i="47"/>
  <c r="AL257" i="47"/>
  <c r="AI252" i="47"/>
  <c r="AO248" i="47"/>
  <c r="Z238" i="47"/>
  <c r="AH289" i="47"/>
  <c r="AE258" i="47"/>
  <c r="AF255" i="47"/>
  <c r="AI253" i="47"/>
  <c r="AF250" i="47"/>
  <c r="AE245" i="47"/>
  <c r="AG289" i="47"/>
  <c r="AM285" i="47"/>
  <c r="AI285" i="47"/>
  <c r="AM280" i="47"/>
  <c r="AA269" i="47"/>
  <c r="AL256" i="47"/>
  <c r="Y241" i="47"/>
  <c r="AC241" i="47"/>
  <c r="Z241" i="47"/>
  <c r="AC240" i="47"/>
  <c r="AL237" i="47"/>
  <c r="AC230" i="47"/>
  <c r="AK197" i="47"/>
  <c r="AB319" i="47"/>
  <c r="AO258" i="47"/>
  <c r="AI255" i="47"/>
  <c r="AL252" i="47"/>
  <c r="AC245" i="47"/>
  <c r="AM269" i="47"/>
  <c r="AF269" i="47"/>
  <c r="AK263" i="47"/>
  <c r="AI256" i="47"/>
  <c r="Z250" i="47"/>
  <c r="AD242" i="47"/>
  <c r="AH241" i="47"/>
  <c r="AN239" i="47"/>
  <c r="AB312" i="47"/>
  <c r="AI295" i="47"/>
  <c r="AH280" i="47"/>
  <c r="AO273" i="47"/>
  <c r="AE264" i="47"/>
  <c r="AD257" i="47"/>
  <c r="AH256" i="47"/>
  <c r="AN252" i="47"/>
  <c r="AG245" i="47"/>
  <c r="Z234" i="47"/>
  <c r="AG229" i="47"/>
  <c r="AI218" i="47"/>
  <c r="AL240" i="47"/>
  <c r="AO232" i="47"/>
  <c r="AE216" i="47"/>
  <c r="AI208" i="47"/>
  <c r="AH205" i="47"/>
  <c r="AF205" i="47"/>
  <c r="AM200" i="47"/>
  <c r="Y194" i="47"/>
  <c r="AK194" i="47"/>
  <c r="Y189" i="47"/>
  <c r="AF183" i="47"/>
  <c r="AC258" i="47"/>
  <c r="AH233" i="47"/>
  <c r="Y231" i="47"/>
  <c r="AI231" i="47"/>
  <c r="AG231" i="47"/>
  <c r="AA212" i="47"/>
  <c r="Y212" i="47"/>
  <c r="AL209" i="47"/>
  <c r="AK208" i="47"/>
  <c r="AF202" i="47"/>
  <c r="AG266" i="47"/>
  <c r="Y236" i="47"/>
  <c r="AE236" i="47"/>
  <c r="AB236" i="47"/>
  <c r="AI224" i="47"/>
  <c r="Y210" i="47"/>
  <c r="AA200" i="47"/>
  <c r="AO196" i="47"/>
  <c r="AB185" i="47"/>
  <c r="AK261" i="47"/>
  <c r="Z237" i="47"/>
  <c r="AE226" i="47"/>
  <c r="AD222" i="47"/>
  <c r="AE222" i="47"/>
  <c r="AA214" i="47"/>
  <c r="Z202" i="47"/>
  <c r="AO194" i="47"/>
  <c r="AK184" i="47"/>
  <c r="Z247" i="47"/>
  <c r="AD233" i="47"/>
  <c r="AM220" i="47"/>
  <c r="AG220" i="47"/>
  <c r="Z209" i="47"/>
  <c r="AI202" i="47"/>
  <c r="Z196" i="47"/>
  <c r="Y196" i="47"/>
  <c r="AB193" i="47"/>
  <c r="AF192" i="47"/>
  <c r="AL265" i="47"/>
  <c r="AO247" i="47"/>
  <c r="AK246" i="47"/>
  <c r="AF246" i="47"/>
  <c r="AB240" i="47"/>
  <c r="AG213" i="47"/>
  <c r="AM208" i="47"/>
  <c r="AL194" i="47"/>
  <c r="AN189" i="47"/>
  <c r="AM188" i="47"/>
  <c r="AJ266" i="47"/>
  <c r="AN242" i="47"/>
  <c r="AJ212" i="47"/>
  <c r="Y201" i="47"/>
  <c r="Y183" i="47"/>
  <c r="Z260" i="47"/>
  <c r="Z249" i="47"/>
  <c r="AI214" i="47"/>
  <c r="AE191" i="47"/>
  <c r="AA181" i="47"/>
  <c r="AC176" i="47"/>
  <c r="AE168" i="47"/>
  <c r="Z120" i="47"/>
  <c r="AL120" i="47"/>
  <c r="AA120" i="47"/>
  <c r="AK120" i="47"/>
  <c r="AI120" i="47"/>
  <c r="AF120" i="47"/>
  <c r="AD120" i="47"/>
  <c r="AB120" i="47"/>
  <c r="AJ120" i="47"/>
  <c r="AO120" i="47"/>
  <c r="Y120" i="47"/>
  <c r="AC120" i="47"/>
  <c r="AN120" i="47"/>
  <c r="AE120" i="47"/>
  <c r="AG120" i="47"/>
  <c r="AH120" i="47"/>
  <c r="Z104" i="47"/>
  <c r="AM104" i="47"/>
  <c r="Y104" i="47"/>
  <c r="AI104" i="47"/>
  <c r="AB104" i="47"/>
  <c r="AL104" i="47"/>
  <c r="AC104" i="47"/>
  <c r="AJ104" i="47"/>
  <c r="AK104" i="47"/>
  <c r="AO104" i="47"/>
  <c r="AG104" i="47"/>
  <c r="AE104" i="47"/>
  <c r="AA104" i="47"/>
  <c r="AF104" i="47"/>
  <c r="AD104" i="47"/>
  <c r="AH104" i="47"/>
  <c r="AN104" i="47"/>
  <c r="AI233" i="47"/>
  <c r="Z173" i="47"/>
  <c r="AI168" i="47"/>
  <c r="AC165" i="47"/>
  <c r="AC212" i="47"/>
  <c r="AK182" i="47"/>
  <c r="AA180" i="47"/>
  <c r="AM166" i="47"/>
  <c r="AA164" i="47"/>
  <c r="AL145" i="47"/>
  <c r="AG142" i="47"/>
  <c r="Z134" i="47"/>
  <c r="AD134" i="47"/>
  <c r="AM134" i="47"/>
  <c r="AA134" i="47"/>
  <c r="AN134" i="47"/>
  <c r="AF134" i="47"/>
  <c r="AO134" i="47"/>
  <c r="AG134" i="47"/>
  <c r="AE134" i="47"/>
  <c r="AI134" i="47"/>
  <c r="Y134" i="47"/>
  <c r="AL134" i="47"/>
  <c r="AN196" i="47"/>
  <c r="AJ188" i="47"/>
  <c r="AE170" i="47"/>
  <c r="Y167" i="47"/>
  <c r="AF162" i="47"/>
  <c r="AO157" i="47"/>
  <c r="AJ141" i="47"/>
  <c r="AF222" i="47"/>
  <c r="AO180" i="47"/>
  <c r="AL160" i="47"/>
  <c r="AD157" i="47"/>
  <c r="AC156" i="47"/>
  <c r="AI232" i="47"/>
  <c r="AJ178" i="47"/>
  <c r="AL174" i="47"/>
  <c r="AH166" i="47"/>
  <c r="AC162" i="47"/>
  <c r="AH161" i="47"/>
  <c r="AM158" i="47"/>
  <c r="AD174" i="47"/>
  <c r="AC169" i="47"/>
  <c r="AN169" i="47"/>
  <c r="AE199" i="47"/>
  <c r="AE164" i="47"/>
  <c r="AF164" i="47"/>
  <c r="AL153" i="47"/>
  <c r="AM145" i="47"/>
  <c r="Y133" i="47"/>
  <c r="AE133" i="47"/>
  <c r="AB125" i="47"/>
  <c r="AH125" i="47"/>
  <c r="AK137" i="47"/>
  <c r="AG119" i="47"/>
  <c r="AO136" i="47"/>
  <c r="Y154" i="47"/>
  <c r="Y151" i="47"/>
  <c r="AF151" i="47"/>
  <c r="AN151" i="47"/>
  <c r="AE151" i="47"/>
  <c r="AD151" i="47"/>
  <c r="Y148" i="47"/>
  <c r="AJ148" i="47"/>
  <c r="Z148" i="47"/>
  <c r="AA148" i="47"/>
  <c r="AI148" i="47"/>
  <c r="Z130" i="47"/>
  <c r="Y109" i="47"/>
  <c r="AM109" i="47"/>
  <c r="AF109" i="47"/>
  <c r="AI109" i="47"/>
  <c r="AJ109" i="47"/>
  <c r="AH109" i="47"/>
  <c r="AA109" i="47"/>
  <c r="Z109" i="47"/>
  <c r="AO98" i="47"/>
  <c r="AB94" i="47"/>
  <c r="AK161" i="47"/>
  <c r="AL133" i="47"/>
  <c r="AD310" i="47"/>
  <c r="AM308" i="47"/>
  <c r="AM306" i="47"/>
  <c r="AB300" i="47"/>
  <c r="AH295" i="47"/>
  <c r="AO289" i="47"/>
  <c r="AD273" i="47"/>
  <c r="AA272" i="47"/>
  <c r="AB232" i="47"/>
  <c r="AJ215" i="47"/>
  <c r="AF213" i="47"/>
  <c r="AH319" i="47"/>
  <c r="AO319" i="47"/>
  <c r="AN313" i="47"/>
  <c r="AL306" i="47"/>
  <c r="AF277" i="47"/>
  <c r="AA274" i="47"/>
  <c r="Z274" i="47"/>
  <c r="Y274" i="47"/>
  <c r="AM274" i="47"/>
  <c r="AL274" i="47"/>
  <c r="AC274" i="47"/>
  <c r="AJ260" i="47"/>
  <c r="AB249" i="47"/>
  <c r="AA245" i="47"/>
  <c r="Z245" i="47"/>
  <c r="AI245" i="47"/>
  <c r="AD245" i="47"/>
  <c r="AI234" i="47"/>
  <c r="AO314" i="47"/>
  <c r="AB311" i="47"/>
  <c r="AN311" i="47"/>
  <c r="AK300" i="47"/>
  <c r="AI287" i="47"/>
  <c r="AC279" i="47"/>
  <c r="AF278" i="47"/>
  <c r="AF296" i="47"/>
  <c r="AE294" i="47"/>
  <c r="Y298" i="47"/>
  <c r="AA298" i="47"/>
  <c r="AL295" i="47"/>
  <c r="AO290" i="47"/>
  <c r="AN332" i="47"/>
  <c r="AH332" i="47"/>
  <c r="AH321" i="47"/>
  <c r="AO321" i="47"/>
  <c r="AK313" i="47"/>
  <c r="AB296" i="47"/>
  <c r="AG306" i="47"/>
  <c r="AA300" i="47"/>
  <c r="AE297" i="47"/>
  <c r="AM286" i="47"/>
  <c r="AI282" i="47"/>
  <c r="AC313" i="47"/>
  <c r="AE293" i="47"/>
  <c r="AD287" i="47"/>
  <c r="AD277" i="47"/>
  <c r="AD272" i="47"/>
  <c r="AK286" i="47"/>
  <c r="AL281" i="47"/>
  <c r="AH281" i="47"/>
  <c r="AK281" i="47"/>
  <c r="AG271" i="47"/>
  <c r="AD271" i="47"/>
  <c r="AO266" i="47"/>
  <c r="Y244" i="47"/>
  <c r="AM241" i="47"/>
  <c r="AH279" i="47"/>
  <c r="AF256" i="47"/>
  <c r="AC256" i="47"/>
  <c r="AA241" i="47"/>
  <c r="AI238" i="47"/>
  <c r="AJ321" i="47"/>
  <c r="AB285" i="47"/>
  <c r="AD270" i="47"/>
  <c r="AE270" i="47"/>
  <c r="AF263" i="47"/>
  <c r="AN258" i="47"/>
  <c r="AO250" i="47"/>
  <c r="AJ279" i="47"/>
  <c r="AH266" i="47"/>
  <c r="Z256" i="47"/>
  <c r="AC250" i="47"/>
  <c r="AO240" i="47"/>
  <c r="AK240" i="47"/>
  <c r="AI229" i="47"/>
  <c r="AE213" i="47"/>
  <c r="AE206" i="47"/>
  <c r="AA197" i="47"/>
  <c r="AG197" i="47"/>
  <c r="Y197" i="47"/>
  <c r="AD197" i="47"/>
  <c r="AE186" i="47"/>
  <c r="AC32" i="48" s="1"/>
  <c r="AM298" i="47"/>
  <c r="AB280" i="47"/>
  <c r="AJ256" i="47"/>
  <c r="AH288" i="47"/>
  <c r="AN269" i="47"/>
  <c r="AF265" i="47"/>
  <c r="Z263" i="47"/>
  <c r="AJ248" i="47"/>
  <c r="AM242" i="47"/>
  <c r="Y242" i="47"/>
  <c r="AG288" i="47"/>
  <c r="AE280" i="47"/>
  <c r="AE272" i="47"/>
  <c r="AJ263" i="47"/>
  <c r="AE257" i="47"/>
  <c r="AN257" i="47"/>
  <c r="AC257" i="47"/>
  <c r="Y257" i="47"/>
  <c r="AD254" i="47"/>
  <c r="AA252" i="47"/>
  <c r="AL245" i="47"/>
  <c r="AG232" i="47"/>
  <c r="AD226" i="47"/>
  <c r="AG221" i="47"/>
  <c r="AE218" i="47"/>
  <c r="AO239" i="47"/>
  <c r="AD232" i="47"/>
  <c r="AN224" i="47"/>
  <c r="AH217" i="47"/>
  <c r="AN216" i="47"/>
  <c r="AH212" i="47"/>
  <c r="AC207" i="47"/>
  <c r="AN205" i="47"/>
  <c r="AC200" i="47"/>
  <c r="AH193" i="47"/>
  <c r="AI188" i="47"/>
  <c r="Z233" i="47"/>
  <c r="AG233" i="47"/>
  <c r="AJ231" i="47"/>
  <c r="AC223" i="47"/>
  <c r="AL212" i="47"/>
  <c r="AG212" i="47"/>
  <c r="AF208" i="47"/>
  <c r="AD206" i="47"/>
  <c r="AH204" i="47"/>
  <c r="AO202" i="47"/>
  <c r="AE200" i="47"/>
  <c r="Z264" i="47"/>
  <c r="AG240" i="47"/>
  <c r="AJ236" i="47"/>
  <c r="AG236" i="47"/>
  <c r="AA224" i="47"/>
  <c r="AD224" i="47"/>
  <c r="AH210" i="47"/>
  <c r="AK199" i="47"/>
  <c r="AA198" i="47"/>
  <c r="AG189" i="47"/>
  <c r="Z244" i="47"/>
  <c r="AF236" i="47"/>
  <c r="AO225" i="47"/>
  <c r="AM222" i="47"/>
  <c r="AB212" i="47"/>
  <c r="AJ200" i="47"/>
  <c r="AD194" i="47"/>
  <c r="AF189" i="47"/>
  <c r="AM177" i="47"/>
  <c r="AC246" i="47"/>
  <c r="AC231" i="47"/>
  <c r="AG222" i="47"/>
  <c r="AO220" i="47"/>
  <c r="AN208" i="47"/>
  <c r="Y202" i="47"/>
  <c r="AK193" i="47"/>
  <c r="Y192" i="47"/>
  <c r="AD192" i="47"/>
  <c r="AE192" i="47"/>
  <c r="AN188" i="47"/>
  <c r="AI264" i="47"/>
  <c r="AA246" i="47"/>
  <c r="AO246" i="47"/>
  <c r="Z239" i="47"/>
  <c r="AM223" i="47"/>
  <c r="AK212" i="47"/>
  <c r="Z208" i="47"/>
  <c r="AH202" i="47"/>
  <c r="AB194" i="47"/>
  <c r="AD189" i="47"/>
  <c r="AB188" i="47"/>
  <c r="AH264" i="47"/>
  <c r="AL217" i="47"/>
  <c r="AE201" i="47"/>
  <c r="AA194" i="47"/>
  <c r="AA190" i="47"/>
  <c r="AE190" i="47"/>
  <c r="AD190" i="47"/>
  <c r="AF190" i="47"/>
  <c r="AJ177" i="47"/>
  <c r="AB173" i="47"/>
  <c r="AN249" i="47"/>
  <c r="AK225" i="47"/>
  <c r="T38" i="48" s="1"/>
  <c r="AB225" i="47"/>
  <c r="T29" i="48" s="1"/>
  <c r="AG223" i="47"/>
  <c r="AF214" i="47"/>
  <c r="AI209" i="47"/>
  <c r="AD202" i="47"/>
  <c r="AA216" i="47"/>
  <c r="AN190" i="47"/>
  <c r="AF180" i="47"/>
  <c r="AE176" i="47"/>
  <c r="AL176" i="47"/>
  <c r="AN164" i="47"/>
  <c r="AH160" i="47"/>
  <c r="AE154" i="47"/>
  <c r="Z144" i="47"/>
  <c r="AF144" i="47"/>
  <c r="AL144" i="47"/>
  <c r="AB144" i="47"/>
  <c r="Y144" i="47"/>
  <c r="AM144" i="47"/>
  <c r="AN144" i="47"/>
  <c r="AE144" i="47"/>
  <c r="AD144" i="47"/>
  <c r="AG129" i="47"/>
  <c r="AB118" i="47"/>
  <c r="Z96" i="47"/>
  <c r="AH96" i="47"/>
  <c r="AE96" i="47"/>
  <c r="AD96" i="47"/>
  <c r="AB96" i="47"/>
  <c r="AG96" i="47"/>
  <c r="AK96" i="47"/>
  <c r="AA96" i="47"/>
  <c r="AF96" i="47"/>
  <c r="AJ96" i="47"/>
  <c r="AO96" i="47"/>
  <c r="AC96" i="47"/>
  <c r="AL96" i="47"/>
  <c r="Y96" i="47"/>
  <c r="AM96" i="47"/>
  <c r="AI96" i="47"/>
  <c r="AN96" i="47"/>
  <c r="AH230" i="47"/>
  <c r="AL199" i="47"/>
  <c r="AK190" i="47"/>
  <c r="AB172" i="47"/>
  <c r="Z164" i="47"/>
  <c r="AC182" i="47"/>
  <c r="AF170" i="47"/>
  <c r="AC166" i="47"/>
  <c r="AG162" i="47"/>
  <c r="AF157" i="47"/>
  <c r="AC145" i="47"/>
  <c r="AH126" i="47"/>
  <c r="AN178" i="47"/>
  <c r="AD170" i="47"/>
  <c r="AM170" i="47"/>
  <c r="AE157" i="47"/>
  <c r="AB145" i="47"/>
  <c r="AA141" i="47"/>
  <c r="AH141" i="47"/>
  <c r="AC141" i="47"/>
  <c r="Z141" i="47"/>
  <c r="Y141" i="47"/>
  <c r="AI141" i="47"/>
  <c r="AG141" i="47"/>
  <c r="AK192" i="47"/>
  <c r="AF182" i="47"/>
  <c r="AD181" i="47"/>
  <c r="AG167" i="47"/>
  <c r="AJ229" i="47"/>
  <c r="Z188" i="47"/>
  <c r="AC178" i="47"/>
  <c r="AH165" i="47"/>
  <c r="AL162" i="47"/>
  <c r="AB157" i="47"/>
  <c r="AJ194" i="47"/>
  <c r="AB180" i="47"/>
  <c r="AF174" i="47"/>
  <c r="AM174" i="47"/>
  <c r="AN167" i="47"/>
  <c r="AM197" i="47"/>
  <c r="AM173" i="47"/>
  <c r="AG156" i="47"/>
  <c r="AD140" i="47"/>
  <c r="AB150" i="47"/>
  <c r="AO144" i="47"/>
  <c r="Y135" i="47"/>
  <c r="AC135" i="47"/>
  <c r="AD135" i="47"/>
  <c r="AL135" i="47"/>
  <c r="AM135" i="47"/>
  <c r="AD124" i="47"/>
  <c r="AL188" i="47"/>
  <c r="AO119" i="47"/>
  <c r="AN135" i="47"/>
  <c r="AJ127" i="47"/>
  <c r="AH151" i="47"/>
  <c r="AL151" i="47"/>
  <c r="AC148" i="47"/>
  <c r="AG148" i="47"/>
  <c r="AH108" i="47"/>
  <c r="AK108" i="47"/>
  <c r="AC108" i="47"/>
  <c r="AJ94" i="47"/>
  <c r="AB182" i="47"/>
  <c r="AF159" i="47"/>
  <c r="AH144" i="47"/>
  <c r="AO138" i="47"/>
  <c r="AK122" i="47"/>
  <c r="AJ249" i="47"/>
  <c r="AJ232" i="47"/>
  <c r="AE230" i="47"/>
  <c r="Z314" i="47"/>
  <c r="Y314" i="47"/>
  <c r="AK311" i="47"/>
  <c r="AE302" i="47"/>
  <c r="Q32" i="48" s="1"/>
  <c r="Y300" i="47"/>
  <c r="AF295" i="47"/>
  <c r="AF293" i="47"/>
  <c r="AA290" i="47"/>
  <c r="Y287" i="47"/>
  <c r="AH287" i="47"/>
  <c r="AN278" i="47"/>
  <c r="AG312" i="47"/>
  <c r="AE312" i="47"/>
  <c r="AM294" i="47"/>
  <c r="AG282" i="47"/>
  <c r="AE279" i="47"/>
  <c r="AH298" i="47"/>
  <c r="AO296" i="47"/>
  <c r="AE290" i="47"/>
  <c r="AC332" i="47"/>
  <c r="AD332" i="47"/>
  <c r="Z321" i="47"/>
  <c r="Y313" i="47"/>
  <c r="AE314" i="47"/>
  <c r="AD300" i="47"/>
  <c r="AI300" i="47"/>
  <c r="AN297" i="47"/>
  <c r="AC290" i="47"/>
  <c r="AO312" i="47"/>
  <c r="AC300" i="47"/>
  <c r="AL287" i="47"/>
  <c r="AL272" i="47"/>
  <c r="AA281" i="47"/>
  <c r="Y281" i="47"/>
  <c r="Y279" i="47"/>
  <c r="AL271" i="47"/>
  <c r="Z266" i="47"/>
  <c r="AG256" i="47"/>
  <c r="AM247" i="47"/>
  <c r="AG244" i="47"/>
  <c r="AI278" i="47"/>
  <c r="AN266" i="47"/>
  <c r="AK256" i="47"/>
  <c r="AM264" i="47"/>
  <c r="AG261" i="47"/>
  <c r="AE250" i="47"/>
  <c r="AG248" i="47"/>
  <c r="AK319" i="47"/>
  <c r="AM270" i="47"/>
  <c r="AO263" i="47"/>
  <c r="AF253" i="47"/>
  <c r="Z285" i="47"/>
  <c r="AD285" i="47"/>
  <c r="AF285" i="47"/>
  <c r="AC278" i="47"/>
  <c r="AK265" i="47"/>
  <c r="AE255" i="47"/>
  <c r="AA248" i="47"/>
  <c r="Y248" i="47"/>
  <c r="AD240" i="47"/>
  <c r="AH239" i="47"/>
  <c r="AD237" i="47"/>
  <c r="AO206" i="47"/>
  <c r="AM206" i="47"/>
  <c r="AM186" i="47"/>
  <c r="AC40" i="48" s="1"/>
  <c r="AF314" i="47"/>
  <c r="AJ295" i="47"/>
  <c r="Y256" i="47"/>
  <c r="AD255" i="47"/>
  <c r="AD252" i="47"/>
  <c r="AN300" i="47"/>
  <c r="AC286" i="47"/>
  <c r="AF272" i="47"/>
  <c r="AD269" i="47"/>
  <c r="Y269" i="47"/>
  <c r="AO265" i="47"/>
  <c r="Y262" i="47"/>
  <c r="AB255" i="47"/>
  <c r="AH242" i="47"/>
  <c r="AF239" i="47"/>
  <c r="AD239" i="47"/>
  <c r="AO280" i="47"/>
  <c r="AC280" i="47"/>
  <c r="AC270" i="47"/>
  <c r="Y263" i="47"/>
  <c r="AH257" i="47"/>
  <c r="AM255" i="47"/>
  <c r="AN254" i="47"/>
  <c r="AD244" i="47"/>
  <c r="AF229" i="47"/>
  <c r="AM226" i="47"/>
  <c r="Y221" i="47"/>
  <c r="AA221" i="47"/>
  <c r="AB221" i="47"/>
  <c r="AD221" i="47"/>
  <c r="AN218" i="47"/>
  <c r="AB239" i="47"/>
  <c r="AN231" i="47"/>
  <c r="AI216" i="47"/>
  <c r="AG207" i="47"/>
  <c r="AM207" i="47"/>
  <c r="AB205" i="47"/>
  <c r="Y205" i="47"/>
  <c r="AA205" i="47"/>
  <c r="AE204" i="47"/>
  <c r="AD265" i="47"/>
  <c r="AB250" i="47"/>
  <c r="AL233" i="47"/>
  <c r="AA231" i="47"/>
  <c r="AD231" i="47"/>
  <c r="AN222" i="47"/>
  <c r="AO212" i="47"/>
  <c r="AD209" i="47"/>
  <c r="AE205" i="47"/>
  <c r="Y204" i="47"/>
  <c r="AN200" i="47"/>
  <c r="AO262" i="47"/>
  <c r="AA236" i="47"/>
  <c r="AO236" i="47"/>
  <c r="AO224" i="47"/>
  <c r="AM224" i="47"/>
  <c r="AG218" i="47"/>
  <c r="AB199" i="47"/>
  <c r="AI198" i="47"/>
  <c r="AC196" i="47"/>
  <c r="AE185" i="47"/>
  <c r="Z225" i="47"/>
  <c r="AB222" i="47"/>
  <c r="AJ220" i="47"/>
  <c r="AE209" i="47"/>
  <c r="Z200" i="47"/>
  <c r="AN265" i="47"/>
  <c r="AI241" i="47"/>
  <c r="Y229" i="47"/>
  <c r="AM221" i="47"/>
  <c r="AB220" i="47"/>
  <c r="AA208" i="47"/>
  <c r="AI200" i="47"/>
  <c r="AN194" i="47"/>
  <c r="AG192" i="47"/>
  <c r="AD188" i="47"/>
  <c r="AI261" i="47"/>
  <c r="AH246" i="47"/>
  <c r="AL246" i="47"/>
  <c r="AH262" i="47"/>
  <c r="AI225" i="47"/>
  <c r="T36" i="48" s="1"/>
  <c r="AM216" i="47"/>
  <c r="AF200" i="47"/>
  <c r="Z193" i="47"/>
  <c r="AA193" i="47"/>
  <c r="AI190" i="47"/>
  <c r="AA177" i="47"/>
  <c r="Y177" i="47"/>
  <c r="AL177" i="47"/>
  <c r="AB177" i="47"/>
  <c r="AD177" i="47"/>
  <c r="AC177" i="47"/>
  <c r="Z177" i="47"/>
  <c r="AJ173" i="47"/>
  <c r="Y254" i="47"/>
  <c r="AE249" i="47"/>
  <c r="AC225" i="47"/>
  <c r="AJ225" i="47"/>
  <c r="Y223" i="47"/>
  <c r="AH214" i="47"/>
  <c r="AO214" i="47"/>
  <c r="AO205" i="47"/>
  <c r="AN176" i="47"/>
  <c r="Y176" i="47"/>
  <c r="AM176" i="47"/>
  <c r="AD167" i="47"/>
  <c r="AD164" i="47"/>
  <c r="AM154" i="47"/>
  <c r="AN143" i="47"/>
  <c r="AI140" i="47"/>
  <c r="Y129" i="47"/>
  <c r="AE129" i="47"/>
  <c r="AM129" i="47"/>
  <c r="AA129" i="47"/>
  <c r="AI129" i="47"/>
  <c r="AD129" i="47"/>
  <c r="AC129" i="47"/>
  <c r="AK129" i="47"/>
  <c r="AB129" i="47"/>
  <c r="AN129" i="47"/>
  <c r="AJ129" i="47"/>
  <c r="AL129" i="47"/>
  <c r="AF88" i="47"/>
  <c r="AD88" i="47"/>
  <c r="Z88" i="47"/>
  <c r="AM88" i="47"/>
  <c r="AI88" i="47"/>
  <c r="AH88" i="47"/>
  <c r="AB88" i="47"/>
  <c r="AC88" i="47"/>
  <c r="AK88" i="47"/>
  <c r="AE88" i="47"/>
  <c r="AO88" i="47"/>
  <c r="AG88" i="47"/>
  <c r="AL88" i="47"/>
  <c r="AA88" i="47"/>
  <c r="AN88" i="47"/>
  <c r="Y88" i="47"/>
  <c r="AJ88" i="47"/>
  <c r="AB226" i="47"/>
  <c r="Y190" i="47"/>
  <c r="AF176" i="47"/>
  <c r="AB168" i="47"/>
  <c r="AE165" i="47"/>
  <c r="AI164" i="47"/>
  <c r="AI237" i="47"/>
  <c r="AF210" i="47"/>
  <c r="AK189" i="47"/>
  <c r="AE182" i="47"/>
  <c r="AL182" i="47"/>
  <c r="Z166" i="47"/>
  <c r="AL166" i="47"/>
  <c r="AF166" i="47"/>
  <c r="AG166" i="47"/>
  <c r="AD166" i="47"/>
  <c r="AK166" i="47"/>
  <c r="AK141" i="47"/>
  <c r="Z126" i="47"/>
  <c r="AE126" i="47"/>
  <c r="Y126" i="47"/>
  <c r="AF126" i="47"/>
  <c r="AD126" i="47"/>
  <c r="AO126" i="47"/>
  <c r="AM126" i="47"/>
  <c r="AL126" i="47"/>
  <c r="AN126" i="47"/>
  <c r="AG126" i="47"/>
  <c r="AA126" i="47"/>
  <c r="AI185" i="47"/>
  <c r="Z170" i="47"/>
  <c r="AO170" i="47"/>
  <c r="AA170" i="47"/>
  <c r="AL170" i="47"/>
  <c r="Y170" i="47"/>
  <c r="AI169" i="47"/>
  <c r="AK165" i="47"/>
  <c r="AO161" i="47"/>
  <c r="AJ145" i="47"/>
  <c r="AH216" i="47"/>
  <c r="Z189" i="47"/>
  <c r="AK181" i="47"/>
  <c r="AM181" i="47"/>
  <c r="AI165" i="47"/>
  <c r="AC161" i="47"/>
  <c r="AG160" i="47"/>
  <c r="AN156" i="47"/>
  <c r="AC185" i="47"/>
  <c r="AF178" i="47"/>
  <c r="AL178" i="47"/>
  <c r="AF173" i="47"/>
  <c r="AM189" i="47"/>
  <c r="AE180" i="47"/>
  <c r="AL180" i="47"/>
  <c r="AK146" i="47"/>
  <c r="AA144" i="47"/>
  <c r="AG140" i="47"/>
  <c r="Z129" i="47"/>
  <c r="AK159" i="47"/>
  <c r="Y153" i="47"/>
  <c r="AO153" i="47"/>
  <c r="AF153" i="47"/>
  <c r="AB153" i="47"/>
  <c r="AK150" i="47"/>
  <c r="AG150" i="47"/>
  <c r="AG135" i="47"/>
  <c r="AA132" i="47"/>
  <c r="Y132" i="47"/>
  <c r="AH132" i="47"/>
  <c r="AN132" i="47"/>
  <c r="AK132" i="47"/>
  <c r="Z132" i="47"/>
  <c r="AC132" i="47"/>
  <c r="AL101" i="47"/>
  <c r="AJ183" i="47"/>
  <c r="AK153" i="47"/>
  <c r="AJ134" i="47"/>
  <c r="AN127" i="47"/>
  <c r="AH117" i="47"/>
  <c r="AN106" i="47"/>
  <c r="AJ154" i="47"/>
  <c r="AA133" i="47"/>
  <c r="AM120" i="47"/>
  <c r="AI143" i="47"/>
  <c r="Z127" i="47"/>
  <c r="Y117" i="47"/>
  <c r="I9" i="39"/>
  <c r="I10" i="39"/>
  <c r="M10" i="39" s="1"/>
  <c r="I16" i="39"/>
  <c r="M16" i="39" s="1"/>
  <c r="I22" i="39"/>
  <c r="M22" i="39" s="1"/>
  <c r="I19" i="39"/>
  <c r="M19" i="39" s="1"/>
  <c r="I25" i="39"/>
  <c r="M25" i="39" s="1"/>
  <c r="I21" i="39"/>
  <c r="M21" i="39" s="1"/>
  <c r="I15" i="39"/>
  <c r="M15" i="39" s="1"/>
  <c r="I20" i="39"/>
  <c r="M20" i="39" s="1"/>
  <c r="I14" i="39"/>
  <c r="I26" i="39"/>
  <c r="I23" i="39"/>
  <c r="M23" i="39" s="1"/>
  <c r="I11" i="39"/>
  <c r="I24" i="39"/>
  <c r="I7" i="39"/>
  <c r="I8" i="39"/>
  <c r="M8" i="39" s="1"/>
  <c r="I18" i="39"/>
  <c r="M18" i="39" s="1"/>
  <c r="I13" i="39"/>
  <c r="M13" i="39" s="1"/>
  <c r="I17" i="39"/>
  <c r="M17" i="39" s="1"/>
  <c r="AE330" i="47"/>
  <c r="AN361" i="47"/>
  <c r="AC359" i="47"/>
  <c r="AN335" i="47"/>
  <c r="Z354" i="47"/>
  <c r="AK348" i="47"/>
  <c r="AF348" i="47"/>
  <c r="AF357" i="47"/>
  <c r="AK357" i="47"/>
  <c r="AB338" i="47"/>
  <c r="AH346" i="47"/>
  <c r="AC334" i="47"/>
  <c r="AJ354" i="47"/>
  <c r="AD354" i="47"/>
  <c r="AO350" i="47"/>
  <c r="AK335" i="47"/>
  <c r="AB314" i="47"/>
  <c r="Y310" i="47"/>
  <c r="Z310" i="47"/>
  <c r="AJ310" i="47"/>
  <c r="AI310" i="47"/>
  <c r="AA310" i="47"/>
  <c r="AE308" i="47"/>
  <c r="AC304" i="47"/>
  <c r="AD304" i="47"/>
  <c r="AM304" i="47"/>
  <c r="AJ298" i="47"/>
  <c r="AG294" i="47"/>
  <c r="AL288" i="47"/>
  <c r="AC277" i="47"/>
  <c r="AB273" i="47"/>
  <c r="Y273" i="47"/>
  <c r="AA273" i="47"/>
  <c r="AM273" i="47"/>
  <c r="AL273" i="47"/>
  <c r="Z273" i="47"/>
  <c r="AB262" i="47"/>
  <c r="AB245" i="47"/>
  <c r="AK230" i="47"/>
  <c r="Z199" i="47"/>
  <c r="AH199" i="47"/>
  <c r="Y199" i="47"/>
  <c r="AD199" i="47"/>
  <c r="AA199" i="47"/>
  <c r="AM199" i="47"/>
  <c r="AJ199" i="47"/>
  <c r="AB321" i="47"/>
  <c r="AI319" i="47"/>
  <c r="AF319" i="47"/>
  <c r="AJ312" i="47"/>
  <c r="Z297" i="47"/>
  <c r="AK289" i="47"/>
  <c r="Y282" i="47"/>
  <c r="AJ277" i="47"/>
  <c r="Y277" i="47"/>
  <c r="Z277" i="47"/>
  <c r="AB266" i="47"/>
  <c r="AK264" i="47"/>
  <c r="AE260" i="47"/>
  <c r="Y260" i="47"/>
  <c r="AH260" i="47"/>
  <c r="AJ247" i="47"/>
  <c r="AF245" i="47"/>
  <c r="AA232" i="47"/>
  <c r="AF232" i="47"/>
  <c r="Z232" i="47"/>
  <c r="AM230" i="47"/>
  <c r="AM313" i="47"/>
  <c r="Y311" i="47"/>
  <c r="AA311" i="47"/>
  <c r="AN302" i="47"/>
  <c r="Q41" i="48" s="1"/>
  <c r="AN293" i="47"/>
  <c r="AI290" i="47"/>
  <c r="AH286" i="47"/>
  <c r="AL278" i="47"/>
  <c r="AA277" i="47"/>
  <c r="AJ319" i="47"/>
  <c r="AM312" i="47"/>
  <c r="AJ300" i="47"/>
  <c r="AO295" i="47"/>
  <c r="AM279" i="47"/>
  <c r="AE332" i="47"/>
  <c r="Z298" i="47"/>
  <c r="AE296" i="47"/>
  <c r="K32" i="48" s="1"/>
  <c r="AE295" i="47"/>
  <c r="Z290" i="47"/>
  <c r="AO332" i="47"/>
  <c r="AJ332" i="47"/>
  <c r="AL332" i="47"/>
  <c r="AI321" i="47"/>
  <c r="AD321" i="47"/>
  <c r="AH313" i="47"/>
  <c r="AC296" i="47"/>
  <c r="AH314" i="47"/>
  <c r="AN314" i="47"/>
  <c r="AC306" i="47"/>
  <c r="AH290" i="47"/>
  <c r="AF286" i="47"/>
  <c r="AB282" i="47"/>
  <c r="Z312" i="47"/>
  <c r="AN272" i="47"/>
  <c r="AM281" i="47"/>
  <c r="AI281" i="47"/>
  <c r="AH271" i="47"/>
  <c r="AC265" i="47"/>
  <c r="AC244" i="47"/>
  <c r="AO244" i="47"/>
  <c r="AE241" i="47"/>
  <c r="AC319" i="47"/>
  <c r="AJ294" i="47"/>
  <c r="AH277" i="47"/>
  <c r="AN264" i="47"/>
  <c r="AD256" i="47"/>
  <c r="AJ255" i="47"/>
  <c r="AO287" i="47"/>
  <c r="AF274" i="47"/>
  <c r="AE263" i="47"/>
  <c r="Y239" i="47"/>
  <c r="AA239" i="47"/>
  <c r="AE238" i="47"/>
  <c r="AO282" i="47"/>
  <c r="AH273" i="47"/>
  <c r="AG270" i="47"/>
  <c r="AF258" i="47"/>
  <c r="AA258" i="47"/>
  <c r="AO253" i="47"/>
  <c r="AN253" i="47"/>
  <c r="AG250" i="47"/>
  <c r="AN298" i="47"/>
  <c r="AJ285" i="47"/>
  <c r="AN285" i="47"/>
  <c r="AJ244" i="47"/>
  <c r="AF240" i="47"/>
  <c r="AM240" i="47"/>
  <c r="Y240" i="47"/>
  <c r="AA240" i="47"/>
  <c r="AM237" i="47"/>
  <c r="AJ226" i="47"/>
  <c r="AC206" i="47"/>
  <c r="AJ201" i="47"/>
  <c r="AB197" i="47"/>
  <c r="AJ184" i="47"/>
  <c r="AC311" i="47"/>
  <c r="AH294" i="47"/>
  <c r="AO255" i="47"/>
  <c r="AL255" i="47"/>
  <c r="AM252" i="47"/>
  <c r="AK270" i="47"/>
  <c r="AG269" i="47"/>
  <c r="AD262" i="47"/>
  <c r="AK253" i="47"/>
  <c r="AM245" i="47"/>
  <c r="Z242" i="47"/>
  <c r="AL239" i="47"/>
  <c r="AK280" i="47"/>
  <c r="AI262" i="47"/>
  <c r="Z257" i="47"/>
  <c r="AA255" i="47"/>
  <c r="AC229" i="47"/>
  <c r="AN229" i="47"/>
  <c r="AH221" i="47"/>
  <c r="AC271" i="47"/>
  <c r="AL248" i="47"/>
  <c r="AK238" i="47"/>
  <c r="AE223" i="47"/>
  <c r="AF216" i="47"/>
  <c r="AA207" i="47"/>
  <c r="AO207" i="47"/>
  <c r="Z207" i="47"/>
  <c r="Y207" i="47"/>
  <c r="AK205" i="47"/>
  <c r="AE198" i="47"/>
  <c r="AH192" i="47"/>
  <c r="AD186" i="47"/>
  <c r="AC31" i="48" s="1"/>
  <c r="AN263" i="47"/>
  <c r="AH249" i="47"/>
  <c r="AC233" i="47"/>
  <c r="AB233" i="47"/>
  <c r="AM231" i="47"/>
  <c r="AL231" i="47"/>
  <c r="AH218" i="47"/>
  <c r="AD212" i="47"/>
  <c r="AG209" i="47"/>
  <c r="AM209" i="47"/>
  <c r="AG208" i="47"/>
  <c r="AD204" i="47"/>
  <c r="AG204" i="47"/>
  <c r="AE202" i="47"/>
  <c r="Y200" i="47"/>
  <c r="AG238" i="47"/>
  <c r="AL236" i="47"/>
  <c r="AM234" i="47"/>
  <c r="AB214" i="47"/>
  <c r="AE210" i="47"/>
  <c r="AA210" i="47"/>
  <c r="AM198" i="47"/>
  <c r="AC197" i="47"/>
  <c r="AK196" i="47"/>
  <c r="AF188" i="47"/>
  <c r="AO185" i="47"/>
  <c r="AM257" i="47"/>
  <c r="AE233" i="47"/>
  <c r="AO223" i="47"/>
  <c r="AK222" i="47"/>
  <c r="AO208" i="47"/>
  <c r="AB198" i="47"/>
  <c r="AO193" i="47"/>
  <c r="AO188" i="47"/>
  <c r="AG262" i="47"/>
  <c r="AE240" i="47"/>
  <c r="Z221" i="47"/>
  <c r="AK220" i="47"/>
  <c r="Y214" i="47"/>
  <c r="AC214" i="47"/>
  <c r="AL206" i="47"/>
  <c r="AC194" i="47"/>
  <c r="AF193" i="47"/>
  <c r="AO192" i="47"/>
  <c r="AL261" i="47"/>
  <c r="AB246" i="47"/>
  <c r="AG246" i="47"/>
  <c r="AM229" i="47"/>
  <c r="AF220" i="47"/>
  <c r="AK206" i="47"/>
  <c r="AH200" i="47"/>
  <c r="AG194" i="47"/>
  <c r="AC189" i="47"/>
  <c r="AG188" i="47"/>
  <c r="AA254" i="47"/>
  <c r="Y233" i="47"/>
  <c r="AM210" i="47"/>
  <c r="AJ204" i="47"/>
  <c r="Z192" i="47"/>
  <c r="AA189" i="47"/>
  <c r="AN248" i="47"/>
  <c r="AE234" i="47"/>
  <c r="AN225" i="47"/>
  <c r="T41" i="48" s="1"/>
  <c r="AI223" i="47"/>
  <c r="AH223" i="47"/>
  <c r="Z214" i="47"/>
  <c r="AJ208" i="47"/>
  <c r="AD200" i="47"/>
  <c r="AJ205" i="47"/>
  <c r="AG176" i="47"/>
  <c r="AL154" i="47"/>
  <c r="AE143" i="47"/>
  <c r="Z140" i="47"/>
  <c r="Z128" i="47"/>
  <c r="AJ128" i="47"/>
  <c r="AI128" i="47"/>
  <c r="AF128" i="47"/>
  <c r="AA128" i="47"/>
  <c r="AD128" i="47"/>
  <c r="AO128" i="47"/>
  <c r="AC128" i="47"/>
  <c r="AL128" i="47"/>
  <c r="AK128" i="47"/>
  <c r="Y128" i="47"/>
  <c r="AM128" i="47"/>
  <c r="AE80" i="47"/>
  <c r="AN80" i="47"/>
  <c r="AC80" i="47"/>
  <c r="AL80" i="47"/>
  <c r="AJ80" i="47"/>
  <c r="Z80" i="47"/>
  <c r="AI80" i="47"/>
  <c r="AK80" i="47"/>
  <c r="AF80" i="47"/>
  <c r="AO80" i="47"/>
  <c r="AB80" i="47"/>
  <c r="AD80" i="47"/>
  <c r="Y80" i="47"/>
  <c r="AH80" i="47"/>
  <c r="AM80" i="47"/>
  <c r="AG80" i="47"/>
  <c r="AA80" i="47"/>
  <c r="AL221" i="47"/>
  <c r="AL198" i="47"/>
  <c r="AK168" i="47"/>
  <c r="AN165" i="47"/>
  <c r="AJ234" i="47"/>
  <c r="AH207" i="47"/>
  <c r="AN182" i="47"/>
  <c r="AJ169" i="47"/>
  <c r="AJ166" i="47"/>
  <c r="AE161" i="47"/>
  <c r="AF156" i="47"/>
  <c r="AG144" i="47"/>
  <c r="AB141" i="47"/>
  <c r="AH118" i="47"/>
  <c r="AJ221" i="47"/>
  <c r="AG183" i="47"/>
  <c r="AI170" i="47"/>
  <c r="Z165" i="47"/>
  <c r="AD161" i="47"/>
  <c r="AE156" i="47"/>
  <c r="AJ143" i="47"/>
  <c r="AF141" i="47"/>
  <c r="AH188" i="47"/>
  <c r="Z181" i="47"/>
  <c r="AE181" i="47"/>
  <c r="AH181" i="47"/>
  <c r="Y165" i="47"/>
  <c r="AG165" i="47"/>
  <c r="AO160" i="47"/>
  <c r="AB156" i="47"/>
  <c r="AM217" i="47"/>
  <c r="AO178" i="47"/>
  <c r="AE169" i="47"/>
  <c r="AG164" i="47"/>
  <c r="AE162" i="47"/>
  <c r="AN161" i="47"/>
  <c r="AI158" i="47"/>
  <c r="AG154" i="47"/>
  <c r="AF199" i="47"/>
  <c r="AN180" i="47"/>
  <c r="Y174" i="47"/>
  <c r="AG174" i="47"/>
  <c r="AA174" i="47"/>
  <c r="AH194" i="47"/>
  <c r="Z162" i="47"/>
  <c r="AB146" i="47"/>
  <c r="AE142" i="47"/>
  <c r="AO140" i="47"/>
  <c r="AK126" i="47"/>
  <c r="AH113" i="47"/>
  <c r="AA156" i="47"/>
  <c r="AH153" i="47"/>
  <c r="AJ153" i="47"/>
  <c r="AN136" i="47"/>
  <c r="AO135" i="47"/>
  <c r="AO129" i="47"/>
  <c r="AE124" i="47"/>
  <c r="AO145" i="47"/>
  <c r="AN128" i="47"/>
  <c r="AE119" i="47"/>
  <c r="AA119" i="47"/>
  <c r="AD149" i="47"/>
  <c r="AI151" i="47"/>
  <c r="AG133" i="47"/>
  <c r="Z124" i="47"/>
  <c r="AA124" i="47"/>
  <c r="AH124" i="47"/>
  <c r="AN124" i="47"/>
  <c r="AK124" i="47"/>
  <c r="AO124" i="47"/>
  <c r="Y124" i="47"/>
  <c r="AC124" i="47"/>
  <c r="Y101" i="47"/>
  <c r="AM101" i="47"/>
  <c r="AF101" i="47"/>
  <c r="Z101" i="47"/>
  <c r="AA101" i="47"/>
  <c r="AH101" i="47"/>
  <c r="AJ101" i="47"/>
  <c r="AI101" i="47"/>
  <c r="AN98" i="47"/>
  <c r="AO92" i="47"/>
  <c r="AA92" i="47"/>
  <c r="Y92" i="47"/>
  <c r="AM92" i="47"/>
  <c r="AC92" i="47"/>
  <c r="AH92" i="47"/>
  <c r="AG92" i="47"/>
  <c r="AN92" i="47"/>
  <c r="AE92" i="47"/>
  <c r="AB92" i="47"/>
  <c r="Z92" i="47"/>
  <c r="AI92" i="47"/>
  <c r="AK92" i="47"/>
  <c r="AG177" i="47"/>
  <c r="AL152" i="47"/>
  <c r="AG152" i="47"/>
  <c r="AC138" i="47"/>
  <c r="AM138" i="47"/>
  <c r="Z138" i="47"/>
  <c r="AE138" i="47"/>
  <c r="AK135" i="47"/>
  <c r="AJ273" i="47"/>
  <c r="AL266" i="47"/>
  <c r="AL249" i="47"/>
  <c r="AK217" i="47"/>
  <c r="AD215" i="47"/>
  <c r="Z191" i="47"/>
  <c r="AK191" i="47"/>
  <c r="Y191" i="47"/>
  <c r="AF191" i="47"/>
  <c r="AJ191" i="47"/>
  <c r="AA191" i="47"/>
  <c r="AO191" i="47"/>
  <c r="AH191" i="47"/>
  <c r="AN191" i="47"/>
  <c r="AD191" i="47"/>
  <c r="AB191" i="47"/>
  <c r="AN319" i="47"/>
  <c r="AH296" i="47"/>
  <c r="AN289" i="47"/>
  <c r="AJ287" i="47"/>
  <c r="AF279" i="47"/>
  <c r="AG277" i="47"/>
  <c r="AB274" i="47"/>
  <c r="AJ262" i="47"/>
  <c r="AG260" i="47"/>
  <c r="AA247" i="47"/>
  <c r="Y247" i="47"/>
  <c r="AF247" i="47"/>
  <c r="AN245" i="47"/>
  <c r="AJ228" i="47"/>
  <c r="AH311" i="47"/>
  <c r="AF298" i="47"/>
  <c r="AO294" i="47"/>
  <c r="Y293" i="47"/>
  <c r="AC293" i="47"/>
  <c r="AK293" i="47"/>
  <c r="AA293" i="47"/>
  <c r="AB278" i="47"/>
  <c r="Z278" i="47"/>
  <c r="AA278" i="47"/>
  <c r="AI272" i="47"/>
  <c r="AC312" i="47"/>
  <c r="AC295" i="47"/>
  <c r="AF294" i="47"/>
  <c r="AN279" i="47"/>
  <c r="AI273" i="47"/>
  <c r="AH300" i="47"/>
  <c r="AI298" i="47"/>
  <c r="AM295" i="47"/>
  <c r="Z332" i="47"/>
  <c r="AL321" i="47"/>
  <c r="Z313" i="47"/>
  <c r="AK296" i="47"/>
  <c r="K38" i="48" s="1"/>
  <c r="AD306" i="47"/>
  <c r="AK306" i="47"/>
  <c r="AF300" i="47"/>
  <c r="AF297" i="47"/>
  <c r="AD297" i="47"/>
  <c r="AC287" i="47"/>
  <c r="AN286" i="47"/>
  <c r="AJ282" i="47"/>
  <c r="AL311" i="47"/>
  <c r="AF289" i="47"/>
  <c r="AE287" i="47"/>
  <c r="AB272" i="47"/>
  <c r="AK294" i="47"/>
  <c r="AI277" i="47"/>
  <c r="Y271" i="47"/>
  <c r="AE271" i="47"/>
  <c r="AI263" i="47"/>
  <c r="AK255" i="47"/>
  <c r="AN241" i="47"/>
  <c r="AO311" i="47"/>
  <c r="AI293" i="47"/>
  <c r="L36" i="48" s="1"/>
  <c r="AG274" i="47"/>
  <c r="AH263" i="47"/>
  <c r="AM256" i="47"/>
  <c r="AL285" i="47"/>
  <c r="AN271" i="47"/>
  <c r="AF261" i="47"/>
  <c r="AI249" i="47"/>
  <c r="AC248" i="47"/>
  <c r="AO238" i="47"/>
  <c r="AM238" i="47"/>
  <c r="AM296" i="47"/>
  <c r="K40" i="48" s="1"/>
  <c r="AO281" i="47"/>
  <c r="AF270" i="47"/>
  <c r="AG263" i="47"/>
  <c r="AI258" i="47"/>
  <c r="AC253" i="47"/>
  <c r="AH252" i="47"/>
  <c r="Y294" i="47"/>
  <c r="AA285" i="47"/>
  <c r="AE285" i="47"/>
  <c r="Y285" i="47"/>
  <c r="AB263" i="47"/>
  <c r="AI254" i="47"/>
  <c r="AH240" i="47"/>
  <c r="AA238" i="47"/>
  <c r="AA201" i="47"/>
  <c r="AH201" i="47"/>
  <c r="AD201" i="47"/>
  <c r="AC201" i="47"/>
  <c r="Z201" i="47"/>
  <c r="AJ197" i="47"/>
  <c r="AA184" i="47"/>
  <c r="AL290" i="47"/>
  <c r="AM263" i="47"/>
  <c r="AC255" i="47"/>
  <c r="AA253" i="47"/>
  <c r="Y252" i="47"/>
  <c r="AE313" i="47"/>
  <c r="Z293" i="47"/>
  <c r="AD281" i="47"/>
  <c r="AE269" i="47"/>
  <c r="AO269" i="47"/>
  <c r="AG265" i="47"/>
  <c r="AN260" i="47"/>
  <c r="AH244" i="47"/>
  <c r="AJ242" i="47"/>
  <c r="AC239" i="47"/>
  <c r="AN304" i="47"/>
  <c r="Y280" i="47"/>
  <c r="AF280" i="47"/>
  <c r="AI257" i="47"/>
  <c r="AF254" i="47"/>
  <c r="AE254" i="47"/>
  <c r="AK250" i="47"/>
  <c r="AF226" i="47"/>
  <c r="AA226" i="47"/>
  <c r="AK226" i="47"/>
  <c r="AO226" i="47"/>
  <c r="AF218" i="47"/>
  <c r="AF264" i="47"/>
  <c r="AG247" i="47"/>
  <c r="Z230" i="47"/>
  <c r="AG216" i="47"/>
  <c r="AO216" i="47"/>
  <c r="AJ207" i="47"/>
  <c r="AD207" i="47"/>
  <c r="AN202" i="47"/>
  <c r="Y245" i="47"/>
  <c r="AN233" i="47"/>
  <c r="AJ233" i="47"/>
  <c r="AN230" i="47"/>
  <c r="AM212" i="47"/>
  <c r="AA209" i="47"/>
  <c r="Y208" i="47"/>
  <c r="AA204" i="47"/>
  <c r="AO204" i="47"/>
  <c r="AM202" i="47"/>
  <c r="AG200" i="47"/>
  <c r="AJ254" i="47"/>
  <c r="Y237" i="47"/>
  <c r="Y232" i="47"/>
  <c r="AG224" i="47"/>
  <c r="AC224" i="47"/>
  <c r="AK213" i="47"/>
  <c r="AI210" i="47"/>
  <c r="AC198" i="47"/>
  <c r="AM196" i="47"/>
  <c r="AF194" i="47"/>
  <c r="AL241" i="47"/>
  <c r="AH231" i="47"/>
  <c r="AA223" i="47"/>
  <c r="AB208" i="47"/>
  <c r="AE197" i="47"/>
  <c r="AD193" i="47"/>
  <c r="AE188" i="47"/>
  <c r="AK237" i="47"/>
  <c r="AI220" i="47"/>
  <c r="Z212" i="47"/>
  <c r="Z206" i="47"/>
  <c r="AK198" i="47"/>
  <c r="AN193" i="47"/>
  <c r="AL191" i="47"/>
  <c r="AJ185" i="47"/>
  <c r="AD260" i="47"/>
  <c r="AI246" i="47"/>
  <c r="AN246" i="47"/>
  <c r="Y226" i="47"/>
  <c r="Y218" i="47"/>
  <c r="AN210" i="47"/>
  <c r="AM205" i="47"/>
  <c r="AL189" i="47"/>
  <c r="Z231" i="47"/>
  <c r="Z224" i="47"/>
  <c r="Z210" i="47"/>
  <c r="AO199" i="47"/>
  <c r="AM190" i="47"/>
  <c r="AA188" i="47"/>
  <c r="AF177" i="47"/>
  <c r="AO245" i="47"/>
  <c r="AK214" i="47"/>
  <c r="AE214" i="47"/>
  <c r="AI201" i="47"/>
  <c r="Z186" i="47"/>
  <c r="AB178" i="47"/>
  <c r="AH176" i="47"/>
  <c r="AO176" i="47"/>
  <c r="AH170" i="47"/>
  <c r="AE166" i="47"/>
  <c r="Y158" i="47"/>
  <c r="AB158" i="47"/>
  <c r="AL158" i="47"/>
  <c r="AK158" i="47"/>
  <c r="AB154" i="47"/>
  <c r="AN154" i="47"/>
  <c r="AD154" i="47"/>
  <c r="Z154" i="47"/>
  <c r="AH154" i="47"/>
  <c r="AI154" i="47"/>
  <c r="Z146" i="47"/>
  <c r="AE146" i="47"/>
  <c r="AC146" i="47"/>
  <c r="AN146" i="47"/>
  <c r="AO146" i="47"/>
  <c r="Y146" i="47"/>
  <c r="AH146" i="47"/>
  <c r="AD146" i="47"/>
  <c r="AL146" i="47"/>
  <c r="AF146" i="47"/>
  <c r="AG137" i="47"/>
  <c r="AB126" i="47"/>
  <c r="Y113" i="47"/>
  <c r="AM113" i="47"/>
  <c r="AE113" i="47"/>
  <c r="AB113" i="47"/>
  <c r="AD113" i="47"/>
  <c r="AN113" i="47"/>
  <c r="AL113" i="47"/>
  <c r="AO113" i="47"/>
  <c r="AI113" i="47"/>
  <c r="AF113" i="47"/>
  <c r="AK113" i="47"/>
  <c r="AJ113" i="47"/>
  <c r="AA113" i="47"/>
  <c r="AC113" i="47"/>
  <c r="AJ72" i="47"/>
  <c r="Z72" i="47"/>
  <c r="AI72" i="47"/>
  <c r="AF72" i="47"/>
  <c r="AN72" i="47"/>
  <c r="AD72" i="47"/>
  <c r="AM72" i="47"/>
  <c r="AK72" i="47"/>
  <c r="AL72" i="47"/>
  <c r="AG72" i="47"/>
  <c r="AO72" i="47"/>
  <c r="AA72" i="47"/>
  <c r="AE72" i="47"/>
  <c r="Y72" i="47"/>
  <c r="AH72" i="47"/>
  <c r="AB72" i="47"/>
  <c r="AC72" i="47"/>
  <c r="AM218" i="47"/>
  <c r="AO197" i="47"/>
  <c r="AM182" i="47"/>
  <c r="AK169" i="47"/>
  <c r="Y168" i="47"/>
  <c r="AN168" i="47"/>
  <c r="AC164" i="47"/>
  <c r="AG230" i="47"/>
  <c r="AI205" i="47"/>
  <c r="AA182" i="47"/>
  <c r="Y169" i="47"/>
  <c r="AO169" i="47"/>
  <c r="Z118" i="47"/>
  <c r="AF118" i="47"/>
  <c r="AM118" i="47"/>
  <c r="AG118" i="47"/>
  <c r="Y118" i="47"/>
  <c r="AE118" i="47"/>
  <c r="AN118" i="47"/>
  <c r="AD118" i="47"/>
  <c r="AL118" i="47"/>
  <c r="AA118" i="47"/>
  <c r="AJ182" i="47"/>
  <c r="AM168" i="47"/>
  <c r="AJ164" i="47"/>
  <c r="AA143" i="47"/>
  <c r="Y143" i="47"/>
  <c r="AH143" i="47"/>
  <c r="AC143" i="47"/>
  <c r="Z143" i="47"/>
  <c r="AN141" i="47"/>
  <c r="AO201" i="47"/>
  <c r="AI181" i="47"/>
  <c r="AG181" i="47"/>
  <c r="AK178" i="47"/>
  <c r="AC170" i="47"/>
  <c r="AD182" i="47"/>
  <c r="AM162" i="47"/>
  <c r="AN158" i="47"/>
  <c r="AM157" i="47"/>
  <c r="AH232" i="47"/>
  <c r="AN186" i="47"/>
  <c r="AC41" i="48" s="1"/>
  <c r="AH174" i="47"/>
  <c r="AI174" i="47"/>
  <c r="AA192" i="47"/>
  <c r="AF172" i="47"/>
  <c r="AC172" i="47"/>
  <c r="Z161" i="47"/>
  <c r="AC144" i="47"/>
  <c r="AM142" i="47"/>
  <c r="AH137" i="47"/>
  <c r="AC126" i="47"/>
  <c r="Z113" i="47"/>
  <c r="AH128" i="47"/>
  <c r="AM124" i="47"/>
  <c r="AB109" i="47"/>
  <c r="AC101" i="47"/>
  <c r="AK167" i="47"/>
  <c r="AB128" i="47"/>
  <c r="AM143" i="47"/>
  <c r="AO122" i="47"/>
  <c r="AO190" i="47"/>
  <c r="AD130" i="47"/>
  <c r="AB106" i="47"/>
  <c r="AE153" i="47"/>
  <c r="AO118" i="47"/>
  <c r="AC348" i="47"/>
  <c r="Y354" i="47"/>
  <c r="Z330" i="47"/>
  <c r="AI346" i="47"/>
  <c r="AL335" i="47"/>
  <c r="AB354" i="47"/>
  <c r="AM350" i="47"/>
  <c r="AB350" i="47"/>
  <c r="AA313" i="47"/>
  <c r="AO310" i="47"/>
  <c r="AF304" i="47"/>
  <c r="AO297" i="47"/>
  <c r="AD293" i="47"/>
  <c r="AB288" i="47"/>
  <c r="AM288" i="47"/>
  <c r="AA288" i="47"/>
  <c r="Z288" i="47"/>
  <c r="AI288" i="47"/>
  <c r="Y288" i="47"/>
  <c r="AA287" i="47"/>
  <c r="Z282" i="47"/>
  <c r="AO274" i="47"/>
  <c r="AC266" i="47"/>
  <c r="AK260" i="47"/>
  <c r="AC249" i="47"/>
  <c r="AL234" i="47"/>
  <c r="AA217" i="47"/>
  <c r="AC217" i="47"/>
  <c r="AF217" i="47"/>
  <c r="AD217" i="47"/>
  <c r="Z217" i="47"/>
  <c r="Y217" i="47"/>
  <c r="AN217" i="47"/>
  <c r="AL215" i="47"/>
  <c r="AI183" i="47"/>
  <c r="AN183" i="47"/>
  <c r="AC183" i="47"/>
  <c r="AH183" i="47"/>
  <c r="AB183" i="47"/>
  <c r="Z183" i="47"/>
  <c r="AL183" i="47"/>
  <c r="AM183" i="47"/>
  <c r="AA183" i="47"/>
  <c r="AD183" i="47"/>
  <c r="AL319" i="47"/>
  <c r="AD319" i="47"/>
  <c r="AG311" i="47"/>
  <c r="AL300" i="47"/>
  <c r="AD289" i="47"/>
  <c r="Z287" i="47"/>
  <c r="AO277" i="47"/>
  <c r="AJ274" i="47"/>
  <c r="AF266" i="47"/>
  <c r="AA266" i="47"/>
  <c r="AD266" i="47"/>
  <c r="AA262" i="47"/>
  <c r="AO260" i="47"/>
  <c r="AK234" i="47"/>
  <c r="AC232" i="47"/>
  <c r="AA228" i="47"/>
  <c r="AI217" i="47"/>
  <c r="AI312" i="47"/>
  <c r="Z311" i="47"/>
  <c r="AJ306" i="47"/>
  <c r="AF302" i="47"/>
  <c r="AC294" i="47"/>
  <c r="AG293" i="47"/>
  <c r="AB290" i="47"/>
  <c r="AH272" i="47"/>
  <c r="Y272" i="47"/>
  <c r="AL312" i="47"/>
  <c r="AE298" i="47"/>
  <c r="AN294" i="47"/>
  <c r="AB279" i="47"/>
  <c r="Z279" i="47"/>
  <c r="AA279" i="47"/>
  <c r="AN295" i="47"/>
  <c r="AD286" i="47"/>
  <c r="AF332" i="47"/>
  <c r="AI332" i="47"/>
  <c r="AM321" i="47"/>
  <c r="AE321" i="47"/>
  <c r="AI313" i="47"/>
  <c r="AG314" i="47"/>
  <c r="AC314" i="47"/>
  <c r="AO300" i="47"/>
  <c r="AL297" i="47"/>
  <c r="AL286" i="47"/>
  <c r="AN282" i="47"/>
  <c r="AE277" i="47"/>
  <c r="AJ296" i="47"/>
  <c r="K37" i="48" s="1"/>
  <c r="AM287" i="47"/>
  <c r="AJ293" i="47"/>
  <c r="L37" i="48" s="1"/>
  <c r="AF281" i="47"/>
  <c r="AB281" i="47"/>
  <c r="AH274" i="47"/>
  <c r="AI271" i="47"/>
  <c r="AM271" i="47"/>
  <c r="AE244" i="47"/>
  <c r="AO271" i="47"/>
  <c r="AI304" i="47"/>
  <c r="AC261" i="47"/>
  <c r="AN261" i="47"/>
  <c r="AB254" i="47"/>
  <c r="Z254" i="47"/>
  <c r="AD248" i="47"/>
  <c r="AK248" i="47"/>
  <c r="AC238" i="47"/>
  <c r="AH234" i="47"/>
  <c r="AI314" i="47"/>
  <c r="AN280" i="47"/>
  <c r="AF271" i="47"/>
  <c r="AH270" i="47"/>
  <c r="AN270" i="47"/>
  <c r="AD258" i="47"/>
  <c r="Y253" i="47"/>
  <c r="AA250" i="47"/>
  <c r="AK285" i="47"/>
  <c r="AG285" i="47"/>
  <c r="AA261" i="47"/>
  <c r="Y261" i="47"/>
  <c r="AJ261" i="47"/>
  <c r="AF242" i="47"/>
  <c r="Z240" i="47"/>
  <c r="AE237" i="47"/>
  <c r="AF237" i="47"/>
  <c r="AI221" i="47"/>
  <c r="AG206" i="47"/>
  <c r="AD184" i="47"/>
  <c r="AL184" i="47"/>
  <c r="AI184" i="47"/>
  <c r="Y184" i="47"/>
  <c r="AF287" i="47"/>
  <c r="AF273" i="47"/>
  <c r="AA263" i="47"/>
  <c r="Y255" i="47"/>
  <c r="AE252" i="47"/>
  <c r="AG252" i="47"/>
  <c r="AA280" i="47"/>
  <c r="AI269" i="47"/>
  <c r="AE265" i="47"/>
  <c r="AC260" i="47"/>
  <c r="AM239" i="47"/>
  <c r="AI280" i="47"/>
  <c r="AD280" i="47"/>
  <c r="AE266" i="47"/>
  <c r="AK258" i="47"/>
  <c r="AM254" i="47"/>
  <c r="Y250" i="47"/>
  <c r="AN250" i="47"/>
  <c r="AC242" i="47"/>
  <c r="AE229" i="47"/>
  <c r="AI226" i="47"/>
  <c r="AF221" i="47"/>
  <c r="AO218" i="47"/>
  <c r="AF262" i="47"/>
  <c r="AK244" i="47"/>
  <c r="AD234" i="47"/>
  <c r="AH229" i="47"/>
  <c r="Y216" i="47"/>
  <c r="AL216" i="47"/>
  <c r="Z216" i="47"/>
  <c r="AL207" i="47"/>
  <c r="AC205" i="47"/>
  <c r="AC202" i="47"/>
  <c r="AE196" i="47"/>
  <c r="AG191" i="47"/>
  <c r="AI260" i="47"/>
  <c r="AI244" i="47"/>
  <c r="AE242" i="47"/>
  <c r="AN234" i="47"/>
  <c r="AK231" i="47"/>
  <c r="AF231" i="47"/>
  <c r="AM213" i="47"/>
  <c r="AO209" i="47"/>
  <c r="AB209" i="47"/>
  <c r="AH208" i="47"/>
  <c r="AL204" i="47"/>
  <c r="AL202" i="47"/>
  <c r="AB201" i="47"/>
  <c r="AO200" i="47"/>
  <c r="AK236" i="47"/>
  <c r="AH236" i="47"/>
  <c r="AL230" i="47"/>
  <c r="AK224" i="47"/>
  <c r="AK210" i="47"/>
  <c r="AE207" i="47"/>
  <c r="AB196" i="47"/>
  <c r="AL186" i="47"/>
  <c r="AC39" i="48" s="1"/>
  <c r="AF185" i="47"/>
  <c r="AL253" i="47"/>
  <c r="AG239" i="47"/>
  <c r="AI230" i="47"/>
  <c r="AH222" i="47"/>
  <c r="AC222" i="47"/>
  <c r="AN204" i="47"/>
  <c r="AL197" i="47"/>
  <c r="AG249" i="47"/>
  <c r="AM225" i="47"/>
  <c r="T40" i="48" s="1"/>
  <c r="AC220" i="47"/>
  <c r="AM204" i="47"/>
  <c r="Z198" i="47"/>
  <c r="AM193" i="47"/>
  <c r="AL192" i="47"/>
  <c r="AC191" i="47"/>
  <c r="Z185" i="47"/>
  <c r="Y185" i="47"/>
  <c r="AF257" i="47"/>
  <c r="Y246" i="47"/>
  <c r="AE246" i="47"/>
  <c r="Z226" i="47"/>
  <c r="Z218" i="47"/>
  <c r="AB210" i="47"/>
  <c r="AK204" i="47"/>
  <c r="AG199" i="47"/>
  <c r="AE194" i="47"/>
  <c r="AC188" i="47"/>
  <c r="AD230" i="47"/>
  <c r="AJ223" i="47"/>
  <c r="AK209" i="47"/>
  <c r="AH198" i="47"/>
  <c r="AC190" i="47"/>
  <c r="AH185" i="47"/>
  <c r="AN177" i="47"/>
  <c r="AG159" i="47"/>
  <c r="AM250" i="47"/>
  <c r="AM244" i="47"/>
  <c r="AG225" i="47"/>
  <c r="T34" i="48" s="1"/>
  <c r="AF223" i="47"/>
  <c r="AD223" i="47"/>
  <c r="AM214" i="47"/>
  <c r="Z197" i="47"/>
  <c r="Z184" i="47"/>
  <c r="AH177" i="47"/>
  <c r="Z176" i="47"/>
  <c r="AI162" i="47"/>
  <c r="AI157" i="47"/>
  <c r="AN145" i="47"/>
  <c r="AI142" i="47"/>
  <c r="Y137" i="47"/>
  <c r="AI137" i="47"/>
  <c r="AE137" i="47"/>
  <c r="AM137" i="47"/>
  <c r="AO137" i="47"/>
  <c r="AA137" i="47"/>
  <c r="AC137" i="47"/>
  <c r="AB137" i="47"/>
  <c r="AJ137" i="47"/>
  <c r="AF137" i="47"/>
  <c r="AD137" i="47"/>
  <c r="AN137" i="47"/>
  <c r="Z112" i="47"/>
  <c r="AE112" i="47"/>
  <c r="AF112" i="47"/>
  <c r="AI112" i="47"/>
  <c r="AN112" i="47"/>
  <c r="AB112" i="47"/>
  <c r="AD112" i="47"/>
  <c r="AL112" i="47"/>
  <c r="AM112" i="47"/>
  <c r="AH112" i="47"/>
  <c r="AG112" i="47"/>
  <c r="AC112" i="47"/>
  <c r="Y112" i="47"/>
  <c r="AK112" i="47"/>
  <c r="AA112" i="47"/>
  <c r="AO112" i="47"/>
  <c r="AJ112" i="47"/>
  <c r="AF64" i="47"/>
  <c r="AN64" i="47"/>
  <c r="AL64" i="47"/>
  <c r="AC64" i="47"/>
  <c r="Z64" i="47"/>
  <c r="AG64" i="47"/>
  <c r="AD64" i="47"/>
  <c r="AM64" i="47"/>
  <c r="AA64" i="47"/>
  <c r="Y64" i="47"/>
  <c r="AI64" i="47"/>
  <c r="AE64" i="47"/>
  <c r="AO64" i="47"/>
  <c r="AH64" i="47"/>
  <c r="AB64" i="47"/>
  <c r="AJ64" i="47"/>
  <c r="AK64" i="47"/>
  <c r="AG217" i="47"/>
  <c r="AL196" i="47"/>
  <c r="Y181" i="47"/>
  <c r="AC174" i="47"/>
  <c r="Z169" i="47"/>
  <c r="AG168" i="47"/>
  <c r="AB165" i="47"/>
  <c r="AK164" i="47"/>
  <c r="AF224" i="47"/>
  <c r="AG201" i="47"/>
  <c r="AH186" i="47"/>
  <c r="AC35" i="48" s="1"/>
  <c r="AG182" i="47"/>
  <c r="AI182" i="47"/>
  <c r="AB174" i="47"/>
  <c r="AC168" i="47"/>
  <c r="AA166" i="47"/>
  <c r="AE160" i="47"/>
  <c r="AC154" i="47"/>
  <c r="AK143" i="47"/>
  <c r="AF140" i="47"/>
  <c r="AN232" i="47"/>
  <c r="AO213" i="47"/>
  <c r="Y193" i="47"/>
  <c r="AN181" i="47"/>
  <c r="AB170" i="47"/>
  <c r="AA168" i="47"/>
  <c r="Y164" i="47"/>
  <c r="AN140" i="47"/>
  <c r="AI199" i="47"/>
  <c r="AB160" i="47"/>
  <c r="AI160" i="47"/>
  <c r="AE158" i="47"/>
  <c r="AD156" i="47"/>
  <c r="AD210" i="47"/>
  <c r="AM180" i="47"/>
  <c r="AH178" i="47"/>
  <c r="AM178" i="47"/>
  <c r="AH224" i="47"/>
  <c r="AN197" i="47"/>
  <c r="AC186" i="47"/>
  <c r="AC30" i="48" s="1"/>
  <c r="AG180" i="47"/>
  <c r="AK180" i="47"/>
  <c r="AG169" i="47"/>
  <c r="AH213" i="47"/>
  <c r="AB190" i="47"/>
  <c r="AO172" i="47"/>
  <c r="AK172" i="47"/>
  <c r="AF165" i="47"/>
  <c r="AA151" i="47"/>
  <c r="AL150" i="47"/>
  <c r="AM150" i="47"/>
  <c r="AE135" i="47"/>
  <c r="AA135" i="47"/>
  <c r="AF119" i="47"/>
  <c r="AB167" i="47"/>
  <c r="AF181" i="47"/>
  <c r="AL141" i="47"/>
  <c r="AG128" i="47"/>
  <c r="AB176" i="47"/>
  <c r="AO141" i="47"/>
  <c r="AI132" i="47"/>
  <c r="AL130" i="47"/>
  <c r="Y116" i="47"/>
  <c r="AH116" i="47"/>
  <c r="Z116" i="47"/>
  <c r="AN116" i="47"/>
  <c r="AG116" i="47"/>
  <c r="AA116" i="47"/>
  <c r="AI116" i="47"/>
  <c r="AO116" i="47"/>
  <c r="AK106" i="47"/>
  <c r="AN148" i="47"/>
  <c r="AJ192" i="47"/>
  <c r="AK154" i="47"/>
  <c r="AD152" i="47"/>
  <c r="AC152" i="47"/>
  <c r="AG132" i="47"/>
  <c r="AL294" i="47"/>
  <c r="AA361" i="47"/>
  <c r="AC298" i="47"/>
  <c r="AB295" i="47"/>
  <c r="AN321" i="47"/>
  <c r="AF313" i="47"/>
  <c r="AK314" i="47"/>
  <c r="AF306" i="47"/>
  <c r="AC297" i="47"/>
  <c r="AA296" i="47"/>
  <c r="AB286" i="47"/>
  <c r="AD282" i="47"/>
  <c r="AI361" i="47"/>
  <c r="Z296" i="47"/>
  <c r="K27" i="48" s="1"/>
  <c r="AN287" i="47"/>
  <c r="AA286" i="47"/>
  <c r="AC272" i="47"/>
  <c r="AJ281" i="47"/>
  <c r="Z271" i="47"/>
  <c r="AB241" i="47"/>
  <c r="AA270" i="47"/>
  <c r="AL262" i="47"/>
  <c r="AO278" i="47"/>
  <c r="AD253" i="47"/>
  <c r="AA244" i="47"/>
  <c r="AN238" i="47"/>
  <c r="AF238" i="47"/>
  <c r="Y238" i="47"/>
  <c r="AD238" i="47"/>
  <c r="AD311" i="47"/>
  <c r="AK279" i="47"/>
  <c r="Z270" i="47"/>
  <c r="Y270" i="47"/>
  <c r="AB269" i="47"/>
  <c r="AM258" i="47"/>
  <c r="AO256" i="47"/>
  <c r="AH253" i="47"/>
  <c r="AI250" i="47"/>
  <c r="AO285" i="47"/>
  <c r="AB253" i="47"/>
  <c r="AN237" i="47"/>
  <c r="Y206" i="47"/>
  <c r="AB206" i="47"/>
  <c r="AN206" i="47"/>
  <c r="AJ206" i="47"/>
  <c r="AF206" i="47"/>
  <c r="AA206" i="47"/>
  <c r="AA304" i="47"/>
  <c r="AG272" i="47"/>
  <c r="AN262" i="47"/>
  <c r="AH255" i="47"/>
  <c r="AO252" i="47"/>
  <c r="AK278" i="47"/>
  <c r="AH269" i="47"/>
  <c r="Y265" i="47"/>
  <c r="AA265" i="47"/>
  <c r="AB265" i="47"/>
  <c r="AL258" i="47"/>
  <c r="AA242" i="47"/>
  <c r="AG280" i="47"/>
  <c r="AL280" i="47"/>
  <c r="AO264" i="47"/>
  <c r="Y258" i="47"/>
  <c r="AB257" i="47"/>
  <c r="AC254" i="47"/>
  <c r="AJ253" i="47"/>
  <c r="AD249" i="47"/>
  <c r="AG241" i="47"/>
  <c r="AO229" i="47"/>
  <c r="AO221" i="47"/>
  <c r="AN221" i="47"/>
  <c r="AB261" i="47"/>
  <c r="AG242" i="47"/>
  <c r="AE221" i="47"/>
  <c r="AC216" i="47"/>
  <c r="AL205" i="47"/>
  <c r="AN184" i="47"/>
  <c r="AK239" i="47"/>
  <c r="AK233" i="47"/>
  <c r="AF233" i="47"/>
  <c r="AJ209" i="47"/>
  <c r="AO270" i="47"/>
  <c r="AI248" i="47"/>
  <c r="AB224" i="47"/>
  <c r="AD205" i="47"/>
  <c r="AA202" i="47"/>
  <c r="AF198" i="47"/>
  <c r="AE193" i="47"/>
  <c r="AB186" i="47"/>
  <c r="AC29" i="48" s="1"/>
  <c r="AN185" i="47"/>
  <c r="AB252" i="47"/>
  <c r="AL238" i="47"/>
  <c r="Y222" i="47"/>
  <c r="AA222" i="47"/>
  <c r="AL222" i="47"/>
  <c r="AE217" i="47"/>
  <c r="AB204" i="47"/>
  <c r="AA196" i="47"/>
  <c r="AM192" i="47"/>
  <c r="AK186" i="47"/>
  <c r="AE248" i="47"/>
  <c r="AH220" i="47"/>
  <c r="AL220" i="47"/>
  <c r="AO210" i="47"/>
  <c r="Z204" i="47"/>
  <c r="AI197" i="47"/>
  <c r="AC193" i="47"/>
  <c r="AB192" i="47"/>
  <c r="AO189" i="47"/>
  <c r="AB256" i="47"/>
  <c r="AD246" i="47"/>
  <c r="AM246" i="47"/>
  <c r="AL225" i="47"/>
  <c r="AL214" i="47"/>
  <c r="AN209" i="47"/>
  <c r="AJ198" i="47"/>
  <c r="AM194" i="47"/>
  <c r="AB189" i="47"/>
  <c r="AK188" i="47"/>
  <c r="Z248" i="47"/>
  <c r="AJ214" i="47"/>
  <c r="AG202" i="47"/>
  <c r="AD261" i="47"/>
  <c r="AN226" i="47"/>
  <c r="Y225" i="47"/>
  <c r="Z223" i="47"/>
  <c r="AL223" i="47"/>
  <c r="AD214" i="47"/>
  <c r="AI212" i="47"/>
  <c r="AI204" i="47"/>
  <c r="AC236" i="47"/>
  <c r="Z194" i="47"/>
  <c r="AK183" i="47"/>
  <c r="Y162" i="47"/>
  <c r="AJ162" i="47"/>
  <c r="AA162" i="47"/>
  <c r="AH162" i="47"/>
  <c r="AF142" i="47"/>
  <c r="AC142" i="47"/>
  <c r="Z142" i="47"/>
  <c r="AO142" i="47"/>
  <c r="AK142" i="47"/>
  <c r="AL142" i="47"/>
  <c r="AN142" i="47"/>
  <c r="AH142" i="47"/>
  <c r="AB142" i="47"/>
  <c r="AD142" i="47"/>
  <c r="Z136" i="47"/>
  <c r="AL136" i="47"/>
  <c r="AA136" i="47"/>
  <c r="AK136" i="47"/>
  <c r="AI136" i="47"/>
  <c r="AJ136" i="47"/>
  <c r="AC136" i="47"/>
  <c r="AF136" i="47"/>
  <c r="AM136" i="47"/>
  <c r="AG136" i="47"/>
  <c r="AH136" i="47"/>
  <c r="AE136" i="47"/>
  <c r="AD136" i="47"/>
  <c r="Y136" i="47"/>
  <c r="AB238" i="47"/>
  <c r="AL210" i="47"/>
  <c r="AG193" i="47"/>
  <c r="AH173" i="47"/>
  <c r="AO168" i="47"/>
  <c r="AJ165" i="47"/>
  <c r="AI222" i="47"/>
  <c r="AH197" i="47"/>
  <c r="AM185" i="47"/>
  <c r="AI173" i="47"/>
  <c r="AM167" i="47"/>
  <c r="AI166" i="47"/>
  <c r="AG146" i="47"/>
  <c r="AE232" i="47"/>
  <c r="AF207" i="47"/>
  <c r="AJ190" i="47"/>
  <c r="Z180" i="47"/>
  <c r="AL167" i="47"/>
  <c r="AF158" i="47"/>
  <c r="AK145" i="47"/>
  <c r="AD143" i="47"/>
  <c r="AG234" i="47"/>
  <c r="AF197" i="47"/>
  <c r="AC181" i="47"/>
  <c r="AB181" i="47"/>
  <c r="AE177" i="47"/>
  <c r="AO162" i="47"/>
  <c r="AM156" i="47"/>
  <c r="AI145" i="47"/>
  <c r="AK200" i="47"/>
  <c r="Z178" i="47"/>
  <c r="AO177" i="47"/>
  <c r="AB162" i="47"/>
  <c r="AB161" i="47"/>
  <c r="Y157" i="47"/>
  <c r="AG157" i="47"/>
  <c r="AL157" i="47"/>
  <c r="AK157" i="47"/>
  <c r="AA157" i="47"/>
  <c r="AD196" i="47"/>
  <c r="AM184" i="47"/>
  <c r="Y180" i="47"/>
  <c r="AI180" i="47"/>
  <c r="AG178" i="47"/>
  <c r="AD208" i="47"/>
  <c r="Z182" i="47"/>
  <c r="Y159" i="47"/>
  <c r="AI146" i="47"/>
  <c r="AF143" i="47"/>
  <c r="AK134" i="47"/>
  <c r="AH121" i="47"/>
  <c r="Z105" i="47"/>
  <c r="Y150" i="47"/>
  <c r="AF150" i="47"/>
  <c r="AI150" i="47"/>
  <c r="AJ150" i="47"/>
  <c r="H37" i="48" s="1"/>
  <c r="Z150" i="47"/>
  <c r="AI135" i="47"/>
  <c r="AD109" i="47"/>
  <c r="AN101" i="47"/>
  <c r="AJ159" i="47"/>
  <c r="AI126" i="47"/>
  <c r="AE127" i="47"/>
  <c r="AA127" i="47"/>
  <c r="AD122" i="47"/>
  <c r="Y166" i="47"/>
  <c r="AK133" i="47"/>
  <c r="AM149" i="47"/>
  <c r="AF108" i="47"/>
  <c r="AE334" i="47"/>
  <c r="AJ334" i="47"/>
  <c r="AO354" i="47"/>
  <c r="AK350" i="47"/>
  <c r="AE350" i="47"/>
  <c r="AG348" i="47"/>
  <c r="Y312" i="47"/>
  <c r="AL310" i="47"/>
  <c r="AI308" i="47"/>
  <c r="AI296" i="47"/>
  <c r="K36" i="48" s="1"/>
  <c r="AF290" i="47"/>
  <c r="AC288" i="47"/>
  <c r="Z286" i="47"/>
  <c r="AK273" i="47"/>
  <c r="AL264" i="47"/>
  <c r="AK247" i="47"/>
  <c r="AB228" i="47"/>
  <c r="AB217" i="47"/>
  <c r="AA213" i="47"/>
  <c r="AC213" i="47"/>
  <c r="Y213" i="47"/>
  <c r="AI213" i="47"/>
  <c r="Z213" i="47"/>
  <c r="AL213" i="47"/>
  <c r="AC167" i="47"/>
  <c r="Z167" i="47"/>
  <c r="AJ167" i="47"/>
  <c r="AI167" i="47"/>
  <c r="AE167" i="47"/>
  <c r="AG319" i="47"/>
  <c r="AE310" i="47"/>
  <c r="AB289" i="47"/>
  <c r="Y286" i="47"/>
  <c r="AB277" i="47"/>
  <c r="AD274" i="47"/>
  <c r="Z272" i="47"/>
  <c r="AJ264" i="47"/>
  <c r="AE262" i="47"/>
  <c r="AA249" i="47"/>
  <c r="AL247" i="47"/>
  <c r="AJ230" i="47"/>
  <c r="AG228" i="47"/>
  <c r="AE311" i="47"/>
  <c r="AL304" i="47"/>
  <c r="AG302" i="47"/>
  <c r="Y297" i="47"/>
  <c r="AL293" i="47"/>
  <c r="AN290" i="47"/>
  <c r="AA289" i="47"/>
  <c r="AL289" i="47"/>
  <c r="Z289" i="47"/>
  <c r="AM278" i="47"/>
  <c r="AD312" i="47"/>
  <c r="AI297" i="47"/>
  <c r="AB294" i="47"/>
  <c r="AA294" i="47"/>
  <c r="AD279" i="47"/>
  <c r="AO298" i="47"/>
  <c r="AK298" i="47"/>
  <c r="AM332" i="47"/>
  <c r="AG332" i="47"/>
  <c r="AB332" i="47"/>
  <c r="AG321" i="47"/>
  <c r="AD313" i="47"/>
  <c r="AB298" i="47"/>
  <c r="AL296" i="47"/>
  <c r="K39" i="48" s="1"/>
  <c r="AD314" i="47"/>
  <c r="AA312" i="47"/>
  <c r="AO306" i="47"/>
  <c r="AH304" i="47"/>
  <c r="AG300" i="47"/>
  <c r="AM297" i="47"/>
  <c r="AB306" i="47"/>
  <c r="Y295" i="47"/>
  <c r="Z295" i="47"/>
  <c r="AB287" i="47"/>
  <c r="AC282" i="47"/>
  <c r="AK272" i="47"/>
  <c r="AK304" i="47"/>
  <c r="AG290" i="47"/>
  <c r="AM282" i="47"/>
  <c r="AG281" i="47"/>
  <c r="AK271" i="47"/>
  <c r="AJ271" i="47"/>
  <c r="AL269" i="47"/>
  <c r="AL260" i="47"/>
  <c r="AJ250" i="47"/>
  <c r="AJ241" i="47"/>
  <c r="AE288" i="47"/>
  <c r="AK269" i="47"/>
  <c r="AH258" i="47"/>
  <c r="AN256" i="47"/>
  <c r="AB297" i="47"/>
  <c r="AH278" i="47"/>
  <c r="AM266" i="47"/>
  <c r="AE261" i="47"/>
  <c r="AF248" i="47"/>
  <c r="AK242" i="47"/>
  <c r="AH238" i="47"/>
  <c r="Z229" i="47"/>
  <c r="AL229" i="47"/>
  <c r="AD229" i="47"/>
  <c r="AA229" i="47"/>
  <c r="AB310" i="47"/>
  <c r="AG278" i="47"/>
  <c r="AJ270" i="47"/>
  <c r="AI270" i="47"/>
  <c r="AC263" i="47"/>
  <c r="AL263" i="47"/>
  <c r="AA256" i="47"/>
  <c r="Z253" i="47"/>
  <c r="AB248" i="47"/>
  <c r="Y290" i="47"/>
  <c r="AC285" i="47"/>
  <c r="AF282" i="47"/>
  <c r="AG273" i="47"/>
  <c r="AF252" i="47"/>
  <c r="AK241" i="47"/>
  <c r="AC237" i="47"/>
  <c r="AG237" i="47"/>
  <c r="AA237" i="47"/>
  <c r="AJ218" i="47"/>
  <c r="AH206" i="47"/>
  <c r="AN201" i="47"/>
  <c r="AA186" i="47"/>
  <c r="Y186" i="47"/>
  <c r="AO186" i="47"/>
  <c r="AC42" i="48" s="1"/>
  <c r="AI186" i="47"/>
  <c r="AG186" i="47"/>
  <c r="AC34" i="48" s="1"/>
  <c r="AO184" i="47"/>
  <c r="AE282" i="47"/>
  <c r="AB271" i="47"/>
  <c r="Z262" i="47"/>
  <c r="Z255" i="47"/>
  <c r="AC252" i="47"/>
  <c r="Z304" i="47"/>
  <c r="AK290" i="47"/>
  <c r="Y278" i="47"/>
  <c r="AC269" i="47"/>
  <c r="AH265" i="47"/>
  <c r="AJ265" i="47"/>
  <c r="Z258" i="47"/>
  <c r="AL250" i="47"/>
  <c r="AO242" i="47"/>
  <c r="AI242" i="47"/>
  <c r="AE239" i="47"/>
  <c r="AL298" i="47"/>
  <c r="AJ280" i="47"/>
  <c r="AK274" i="47"/>
  <c r="Y264" i="47"/>
  <c r="AO257" i="47"/>
  <c r="AJ257" i="47"/>
  <c r="AL254" i="47"/>
  <c r="AH247" i="47"/>
  <c r="AL226" i="47"/>
  <c r="AC221" i="47"/>
  <c r="AD218" i="47"/>
  <c r="AA218" i="47"/>
  <c r="AK218" i="47"/>
  <c r="AC218" i="47"/>
  <c r="AO241" i="47"/>
  <c r="AK216" i="47"/>
  <c r="AK207" i="47"/>
  <c r="AM201" i="47"/>
  <c r="AO183" i="47"/>
  <c r="AB237" i="47"/>
  <c r="AO233" i="47"/>
  <c r="AE231" i="47"/>
  <c r="AH226" i="47"/>
  <c r="AF212" i="47"/>
  <c r="AN212" i="47"/>
  <c r="AC209" i="47"/>
  <c r="AE208" i="47"/>
  <c r="AC208" i="47"/>
  <c r="AF204" i="47"/>
  <c r="AB200" i="47"/>
  <c r="AE247" i="47"/>
  <c r="AD236" i="47"/>
  <c r="AI236" i="47"/>
  <c r="AA225" i="47"/>
  <c r="AL224" i="47"/>
  <c r="AN220" i="47"/>
  <c r="AG210" i="47"/>
  <c r="AK201" i="47"/>
  <c r="AO198" i="47"/>
  <c r="AF196" i="47"/>
  <c r="AN192" i="47"/>
  <c r="AL185" i="47"/>
  <c r="AB184" i="47"/>
  <c r="AF249" i="47"/>
  <c r="AO237" i="47"/>
  <c r="AJ222" i="47"/>
  <c r="AB216" i="47"/>
  <c r="AJ202" i="47"/>
  <c r="AC192" i="47"/>
  <c r="AA185" i="47"/>
  <c r="AN247" i="47"/>
  <c r="AN223" i="47"/>
  <c r="Z220" i="47"/>
  <c r="Y220" i="47"/>
  <c r="AD220" i="47"/>
  <c r="AC210" i="47"/>
  <c r="AJ196" i="47"/>
  <c r="AE189" i="47"/>
  <c r="AN281" i="47"/>
  <c r="AO249" i="47"/>
  <c r="Z246" i="47"/>
  <c r="AL244" i="47"/>
  <c r="Y209" i="47"/>
  <c r="AF209" i="47"/>
  <c r="Y198" i="47"/>
  <c r="AN198" i="47"/>
  <c r="AG198" i="47"/>
  <c r="AL193" i="47"/>
  <c r="AJ189" i="47"/>
  <c r="AI247" i="47"/>
  <c r="AK221" i="47"/>
  <c r="AL208" i="47"/>
  <c r="AH196" i="47"/>
  <c r="AG190" i="47"/>
  <c r="AF184" i="47"/>
  <c r="AA173" i="47"/>
  <c r="Y173" i="47"/>
  <c r="AG173" i="47"/>
  <c r="AE173" i="47"/>
  <c r="AN173" i="47"/>
  <c r="AO173" i="47"/>
  <c r="AM260" i="47"/>
  <c r="Y249" i="47"/>
  <c r="AF225" i="47"/>
  <c r="AH225" i="47"/>
  <c r="T35" i="48" s="1"/>
  <c r="AK223" i="47"/>
  <c r="AL218" i="47"/>
  <c r="AN214" i="47"/>
  <c r="AI193" i="47"/>
  <c r="AO182" i="47"/>
  <c r="AJ176" i="47"/>
  <c r="AA169" i="47"/>
  <c r="AD165" i="47"/>
  <c r="AI161" i="47"/>
  <c r="AH156" i="47"/>
  <c r="AO154" i="47"/>
  <c r="AM141" i="47"/>
  <c r="AB134" i="47"/>
  <c r="Y121" i="47"/>
  <c r="AE121" i="47"/>
  <c r="AC121" i="47"/>
  <c r="AB121" i="47"/>
  <c r="AM121" i="47"/>
  <c r="AK121" i="47"/>
  <c r="AO121" i="47"/>
  <c r="AI121" i="47"/>
  <c r="AL121" i="47"/>
  <c r="AD121" i="47"/>
  <c r="AA121" i="47"/>
  <c r="AN121" i="47"/>
  <c r="AJ121" i="47"/>
  <c r="Y105" i="47"/>
  <c r="AI105" i="47"/>
  <c r="AM105" i="47"/>
  <c r="AK105" i="47"/>
  <c r="AE105" i="47"/>
  <c r="AC105" i="47"/>
  <c r="AL105" i="47"/>
  <c r="AO105" i="47"/>
  <c r="AA105" i="47"/>
  <c r="AF105" i="47"/>
  <c r="AD105" i="47"/>
  <c r="AJ105" i="47"/>
  <c r="AN105" i="47"/>
  <c r="AB105" i="47"/>
  <c r="AJ237" i="47"/>
  <c r="AI207" i="47"/>
  <c r="AM191" i="47"/>
  <c r="AL173" i="47"/>
  <c r="Z168" i="47"/>
  <c r="AM165" i="47"/>
  <c r="AM164" i="47"/>
  <c r="AO159" i="47"/>
  <c r="AD213" i="47"/>
  <c r="AH184" i="47"/>
  <c r="AH182" i="47"/>
  <c r="AA172" i="47"/>
  <c r="AJ172" i="47"/>
  <c r="AH167" i="47"/>
  <c r="AA165" i="47"/>
  <c r="AG158" i="47"/>
  <c r="AH134" i="47"/>
  <c r="AB231" i="47"/>
  <c r="AK202" i="47"/>
  <c r="AH189" i="47"/>
  <c r="Z172" i="47"/>
  <c r="AA167" i="47"/>
  <c r="AA145" i="47"/>
  <c r="Y224" i="47"/>
  <c r="AI196" i="47"/>
  <c r="AG185" i="47"/>
  <c r="AL181" i="47"/>
  <c r="AJ181" i="47"/>
  <c r="AA176" i="47"/>
  <c r="AL168" i="47"/>
  <c r="AD162" i="47"/>
  <c r="AC160" i="47"/>
  <c r="AN157" i="47"/>
  <c r="AM236" i="47"/>
  <c r="AG196" i="47"/>
  <c r="AO167" i="47"/>
  <c r="Y161" i="47"/>
  <c r="AG161" i="47"/>
  <c r="AA161" i="47"/>
  <c r="AD158" i="47"/>
  <c r="AH157" i="47"/>
  <c r="AC184" i="47"/>
  <c r="AK174" i="47"/>
  <c r="AG170" i="47"/>
  <c r="AN199" i="47"/>
  <c r="AH172" i="47"/>
  <c r="AJ170" i="47"/>
  <c r="AO164" i="47"/>
  <c r="Z158" i="47"/>
  <c r="AF145" i="47"/>
  <c r="AJ140" i="47"/>
  <c r="AC134" i="47"/>
  <c r="Z121" i="47"/>
  <c r="AK176" i="47"/>
  <c r="AM153" i="47"/>
  <c r="AC153" i="47"/>
  <c r="AH150" i="47"/>
  <c r="AD150" i="47"/>
  <c r="AM146" i="47"/>
  <c r="AJ124" i="47"/>
  <c r="AI118" i="47"/>
  <c r="AH159" i="47"/>
  <c r="Y119" i="47"/>
  <c r="AD119" i="47"/>
  <c r="AM119" i="47"/>
  <c r="AH168" i="47"/>
  <c r="AI127" i="47"/>
  <c r="AN170" i="47"/>
  <c r="AF148" i="47"/>
  <c r="N33" i="48" s="1"/>
  <c r="AC130" i="47"/>
  <c r="AM130" i="47"/>
  <c r="AF130" i="47"/>
  <c r="AG98" i="47"/>
  <c r="AE98" i="47"/>
  <c r="AJ193" i="47"/>
  <c r="AD133" i="47"/>
  <c r="AF129" i="47"/>
  <c r="AN166" i="47"/>
  <c r="Y152" i="47"/>
  <c r="AO152" i="47"/>
  <c r="AJ152" i="47"/>
  <c r="AI152" i="47"/>
  <c r="AA152" i="47"/>
  <c r="AJ151" i="47"/>
  <c r="AE125" i="47"/>
  <c r="AH149" i="47"/>
  <c r="AN149" i="47"/>
  <c r="AF132" i="47"/>
  <c r="AD132" i="47"/>
  <c r="AF135" i="47"/>
  <c r="AO109" i="47"/>
  <c r="AN100" i="47"/>
  <c r="AI130" i="47"/>
  <c r="AC110" i="47"/>
  <c r="AO81" i="47"/>
  <c r="AD76" i="47"/>
  <c r="Z114" i="47"/>
  <c r="AI114" i="47"/>
  <c r="AL114" i="47"/>
  <c r="AD78" i="47"/>
  <c r="AH77" i="47"/>
  <c r="AB63" i="47"/>
  <c r="AK61" i="47"/>
  <c r="AL140" i="47"/>
  <c r="AF102" i="47"/>
  <c r="AM79" i="47"/>
  <c r="AO74" i="47"/>
  <c r="Z53" i="47"/>
  <c r="AB130" i="47"/>
  <c r="AM106" i="47"/>
  <c r="AC103" i="47"/>
  <c r="AA103" i="47"/>
  <c r="AE85" i="47"/>
  <c r="AA76" i="47"/>
  <c r="Y76" i="47"/>
  <c r="AB73" i="47"/>
  <c r="AE70" i="47"/>
  <c r="AL66" i="47"/>
  <c r="AH61" i="47"/>
  <c r="AK57" i="47"/>
  <c r="AN54" i="47"/>
  <c r="AB50" i="47"/>
  <c r="AE47" i="47"/>
  <c r="AL103" i="47"/>
  <c r="AL93" i="47"/>
  <c r="Z89" i="47"/>
  <c r="AO85" i="47"/>
  <c r="AN74" i="47"/>
  <c r="AC69" i="47"/>
  <c r="AL68" i="47"/>
  <c r="AM111" i="47"/>
  <c r="AI111" i="47"/>
  <c r="AM98" i="47"/>
  <c r="AD90" i="47"/>
  <c r="AE87" i="47"/>
  <c r="AH78" i="47"/>
  <c r="AD71" i="47"/>
  <c r="AC70" i="47"/>
  <c r="AJ66" i="47"/>
  <c r="AO63" i="47"/>
  <c r="AO61" i="47"/>
  <c r="AH58" i="47"/>
  <c r="AH34" i="47"/>
  <c r="AE148" i="47"/>
  <c r="AD84" i="47"/>
  <c r="Z74" i="47"/>
  <c r="Z66" i="47"/>
  <c r="Z62" i="47"/>
  <c r="AH57" i="47"/>
  <c r="AL53" i="47"/>
  <c r="AH49" i="47"/>
  <c r="AH41" i="47"/>
  <c r="AG26" i="47"/>
  <c r="Z17" i="47"/>
  <c r="AM81" i="47"/>
  <c r="Y74" i="47"/>
  <c r="AI68" i="47"/>
  <c r="AM63" i="47"/>
  <c r="AH60" i="47"/>
  <c r="AH56" i="47"/>
  <c r="AK53" i="47"/>
  <c r="Y49" i="47"/>
  <c r="AL49" i="47"/>
  <c r="AI49" i="47"/>
  <c r="AD49" i="47"/>
  <c r="AA49" i="47"/>
  <c r="AI40" i="47"/>
  <c r="Z40" i="47"/>
  <c r="AL40" i="47"/>
  <c r="AJ40" i="47"/>
  <c r="AE40" i="47"/>
  <c r="AB40" i="47"/>
  <c r="AG33" i="47"/>
  <c r="AF26" i="47"/>
  <c r="AA23" i="47"/>
  <c r="AH16" i="47"/>
  <c r="AO9" i="47"/>
  <c r="AE103" i="47"/>
  <c r="AJ57" i="47"/>
  <c r="AE46" i="47"/>
  <c r="AC36" i="47"/>
  <c r="AD18" i="47"/>
  <c r="AM12" i="47"/>
  <c r="AI3" i="47"/>
  <c r="AM102" i="47"/>
  <c r="AH76" i="47"/>
  <c r="AE54" i="47"/>
  <c r="AN40" i="47"/>
  <c r="AO28" i="47"/>
  <c r="AJ108" i="47"/>
  <c r="AE57" i="47"/>
  <c r="AD50" i="47"/>
  <c r="AJ36" i="47"/>
  <c r="Y35" i="47"/>
  <c r="AL35" i="47"/>
  <c r="AB30" i="47"/>
  <c r="AC29" i="47"/>
  <c r="Y29" i="47"/>
  <c r="AH29" i="47"/>
  <c r="C6" i="13"/>
  <c r="AI98" i="47"/>
  <c r="AE60" i="47"/>
  <c r="AM52" i="47"/>
  <c r="AN46" i="47"/>
  <c r="AO44" i="47"/>
  <c r="AO32" i="47"/>
  <c r="AD23" i="47"/>
  <c r="AK22" i="47"/>
  <c r="AA22" i="47"/>
  <c r="AB21" i="47"/>
  <c r="AK4" i="47"/>
  <c r="AG48" i="47"/>
  <c r="AD34" i="47"/>
  <c r="AE27" i="47"/>
  <c r="AO23" i="47"/>
  <c r="AN14" i="47"/>
  <c r="AO13" i="47"/>
  <c r="AJ4" i="47"/>
  <c r="AH55" i="47"/>
  <c r="AO47" i="47"/>
  <c r="AH21" i="47"/>
  <c r="AH7" i="47"/>
  <c r="AI6" i="47"/>
  <c r="E6" i="14"/>
  <c r="AA8" i="47"/>
  <c r="AE149" i="47"/>
  <c r="AO103" i="47"/>
  <c r="AL78" i="47"/>
  <c r="AN53" i="47"/>
  <c r="AM41" i="47"/>
  <c r="AN38" i="47"/>
  <c r="AO37" i="47"/>
  <c r="AE28" i="47"/>
  <c r="AJ23" i="47"/>
  <c r="AA19" i="47"/>
  <c r="AB12" i="47"/>
  <c r="AK5" i="47"/>
  <c r="AO5" i="47"/>
  <c r="AA81" i="47"/>
  <c r="AG85" i="47"/>
  <c r="AE71" i="47"/>
  <c r="AH46" i="47"/>
  <c r="AM11" i="47"/>
  <c r="AA11" i="47"/>
  <c r="AH6" i="47"/>
  <c r="B6" i="11"/>
  <c r="AG6" i="47"/>
  <c r="AC7" i="47"/>
  <c r="AC24" i="47"/>
  <c r="AD36" i="47"/>
  <c r="AJ35" i="47"/>
  <c r="AN44" i="47"/>
  <c r="Y44" i="47"/>
  <c r="AA28" i="47"/>
  <c r="AC34" i="47"/>
  <c r="AD42" i="47"/>
  <c r="AK39" i="47"/>
  <c r="Z22" i="47"/>
  <c r="AN12" i="47"/>
  <c r="AJ15" i="47"/>
  <c r="AN174" i="47"/>
  <c r="AM161" i="47"/>
  <c r="Y160" i="47"/>
  <c r="AK156" i="47"/>
  <c r="Y178" i="47"/>
  <c r="AE178" i="47"/>
  <c r="AF161" i="47"/>
  <c r="AA158" i="47"/>
  <c r="AJ157" i="47"/>
  <c r="AC180" i="47"/>
  <c r="AO174" i="47"/>
  <c r="AF169" i="47"/>
  <c r="Y172" i="47"/>
  <c r="AL172" i="47"/>
  <c r="AA146" i="47"/>
  <c r="AK144" i="47"/>
  <c r="AE141" i="47"/>
  <c r="Z137" i="47"/>
  <c r="AH105" i="47"/>
  <c r="AG153" i="47"/>
  <c r="AN150" i="47"/>
  <c r="AL124" i="47"/>
  <c r="Z117" i="47"/>
  <c r="AL109" i="47"/>
  <c r="AK101" i="47"/>
  <c r="AH133" i="47"/>
  <c r="AB127" i="47"/>
  <c r="AL122" i="47"/>
  <c r="AO151" i="47"/>
  <c r="Z151" i="47"/>
  <c r="AA149" i="47"/>
  <c r="AL148" i="47"/>
  <c r="AO148" i="47"/>
  <c r="AJ138" i="47"/>
  <c r="AK116" i="47"/>
  <c r="AL106" i="47"/>
  <c r="AF98" i="47"/>
  <c r="AJ92" i="47"/>
  <c r="AJ160" i="47"/>
  <c r="AA153" i="47"/>
  <c r="AM152" i="47"/>
  <c r="AK152" i="47"/>
  <c r="AK138" i="47"/>
  <c r="AM127" i="47"/>
  <c r="AF117" i="47"/>
  <c r="AC117" i="47"/>
  <c r="AG101" i="47"/>
  <c r="AO149" i="47"/>
  <c r="H42" i="48" s="1"/>
  <c r="Z149" i="47"/>
  <c r="AL132" i="47"/>
  <c r="AF125" i="47"/>
  <c r="AC125" i="47"/>
  <c r="AG124" i="47"/>
  <c r="AH119" i="47"/>
  <c r="AB116" i="47"/>
  <c r="AE109" i="47"/>
  <c r="AD108" i="47"/>
  <c r="AB100" i="47"/>
  <c r="AJ97" i="47"/>
  <c r="AA95" i="47"/>
  <c r="Y95" i="47"/>
  <c r="AJ95" i="47"/>
  <c r="AK93" i="47"/>
  <c r="AH110" i="47"/>
  <c r="AK110" i="47"/>
  <c r="AI86" i="47"/>
  <c r="AN82" i="47"/>
  <c r="AO79" i="47"/>
  <c r="AL76" i="47"/>
  <c r="Y70" i="47"/>
  <c r="AB65" i="47"/>
  <c r="AL61" i="47"/>
  <c r="AE50" i="47"/>
  <c r="Z31" i="47"/>
  <c r="AF17" i="47"/>
  <c r="AK114" i="47"/>
  <c r="AM78" i="47"/>
  <c r="AE74" i="47"/>
  <c r="AE66" i="47"/>
  <c r="AN55" i="47"/>
  <c r="AC102" i="47"/>
  <c r="AC79" i="47"/>
  <c r="AD74" i="47"/>
  <c r="AH45" i="47"/>
  <c r="AM103" i="47"/>
  <c r="AI103" i="47"/>
  <c r="AM95" i="47"/>
  <c r="AH89" i="47"/>
  <c r="AN85" i="47"/>
  <c r="AK73" i="47"/>
  <c r="AC66" i="47"/>
  <c r="Y61" i="47"/>
  <c r="AC57" i="47"/>
  <c r="AF54" i="47"/>
  <c r="AK41" i="47"/>
  <c r="AK25" i="47"/>
  <c r="AA20" i="47"/>
  <c r="Z20" i="47"/>
  <c r="AN20" i="47"/>
  <c r="AK9" i="47"/>
  <c r="AM4" i="47"/>
  <c r="AI4" i="47"/>
  <c r="AF4" i="47"/>
  <c r="Z4" i="47"/>
  <c r="AI102" i="47"/>
  <c r="AI89" i="47"/>
  <c r="AB85" i="47"/>
  <c r="AL73" i="47"/>
  <c r="AK69" i="47"/>
  <c r="AF65" i="47"/>
  <c r="Y108" i="47"/>
  <c r="AG90" i="47"/>
  <c r="AM90" i="47"/>
  <c r="AN87" i="47"/>
  <c r="AA66" i="47"/>
  <c r="AF63" i="47"/>
  <c r="AF61" i="47"/>
  <c r="Z58" i="47"/>
  <c r="AH50" i="47"/>
  <c r="Z34" i="47"/>
  <c r="AC84" i="47"/>
  <c r="AL84" i="47"/>
  <c r="AG78" i="47"/>
  <c r="AM65" i="47"/>
  <c r="AN61" i="47"/>
  <c r="Z57" i="47"/>
  <c r="AD53" i="47"/>
  <c r="Z49" i="47"/>
  <c r="Z41" i="47"/>
  <c r="Y26" i="47"/>
  <c r="AC26" i="47"/>
  <c r="AK26" i="47"/>
  <c r="AO10" i="47"/>
  <c r="AC114" i="47"/>
  <c r="AC81" i="47"/>
  <c r="AO77" i="47"/>
  <c r="Y68" i="47"/>
  <c r="AD63" i="47"/>
  <c r="Y60" i="47"/>
  <c r="Z56" i="47"/>
  <c r="AC53" i="47"/>
  <c r="AH48" i="47"/>
  <c r="AN42" i="47"/>
  <c r="AI39" i="47"/>
  <c r="Y33" i="47"/>
  <c r="AL33" i="47"/>
  <c r="AI33" i="47"/>
  <c r="Z16" i="47"/>
  <c r="AG9" i="47"/>
  <c r="AG56" i="47"/>
  <c r="AN45" i="47"/>
  <c r="AE32" i="47"/>
  <c r="AO16" i="47"/>
  <c r="Y12" i="47"/>
  <c r="AE3" i="47"/>
  <c r="AC52" i="47"/>
  <c r="AL39" i="47"/>
  <c r="Z27" i="47"/>
  <c r="AD4" i="47"/>
  <c r="AA108" i="47"/>
  <c r="AO56" i="47"/>
  <c r="AK35" i="47"/>
  <c r="AG35" i="47"/>
  <c r="AM34" i="47"/>
  <c r="AJ30" i="47"/>
  <c r="AF30" i="47"/>
  <c r="AK29" i="47"/>
  <c r="AG29" i="47"/>
  <c r="AO20" i="47"/>
  <c r="AB4" i="47"/>
  <c r="Z100" i="47"/>
  <c r="AM71" i="47"/>
  <c r="AN56" i="47"/>
  <c r="Y52" i="47"/>
  <c r="AC46" i="47"/>
  <c r="Y46" i="47"/>
  <c r="AO31" i="47"/>
  <c r="AH23" i="47"/>
  <c r="AI22" i="47"/>
  <c r="AJ21" i="47"/>
  <c r="AA4" i="47"/>
  <c r="AO71" i="47"/>
  <c r="AB57" i="47"/>
  <c r="AD47" i="47"/>
  <c r="AN33" i="47"/>
  <c r="AM27" i="47"/>
  <c r="AA27" i="47"/>
  <c r="AJ16" i="47"/>
  <c r="AC14" i="47"/>
  <c r="AD13" i="47"/>
  <c r="AL4" i="47"/>
  <c r="D6" i="38"/>
  <c r="N6" i="12"/>
  <c r="AH93" i="47"/>
  <c r="AF52" i="47"/>
  <c r="AC44" i="47"/>
  <c r="Y31" i="47"/>
  <c r="AB20" i="47"/>
  <c r="AO6" i="47"/>
  <c r="AD6" i="47"/>
  <c r="AM56" i="47"/>
  <c r="AC55" i="47"/>
  <c r="AJ77" i="47"/>
  <c r="AO52" i="47"/>
  <c r="AG40" i="47"/>
  <c r="AC38" i="47"/>
  <c r="AD37" i="47"/>
  <c r="AM28" i="47"/>
  <c r="Y23" i="47"/>
  <c r="AI19" i="47"/>
  <c r="AD70" i="47"/>
  <c r="AK58" i="47"/>
  <c r="AJ44" i="47"/>
  <c r="Z30" i="47"/>
  <c r="AD27" i="48" s="1"/>
  <c r="AD20" i="47"/>
  <c r="AO15" i="47"/>
  <c r="AI11" i="47"/>
  <c r="AO4" i="47"/>
  <c r="I8" i="55"/>
  <c r="AH4" i="47"/>
  <c r="AL25" i="47"/>
  <c r="AA13" i="47"/>
  <c r="AL36" i="47"/>
  <c r="AE24" i="47"/>
  <c r="AA44" i="47"/>
  <c r="AA42" i="47"/>
  <c r="AJ27" i="47"/>
  <c r="AF31" i="47"/>
  <c r="AN39" i="47"/>
  <c r="AC16" i="47"/>
  <c r="Y15" i="47"/>
  <c r="AK117" i="47"/>
  <c r="AI149" i="47"/>
  <c r="AE132" i="47"/>
  <c r="AK130" i="47"/>
  <c r="AK125" i="47"/>
  <c r="AJ116" i="47"/>
  <c r="AL108" i="47"/>
  <c r="AI95" i="47"/>
  <c r="AF92" i="47"/>
  <c r="Z110" i="47"/>
  <c r="AD110" i="47"/>
  <c r="AM82" i="47"/>
  <c r="AA114" i="47"/>
  <c r="AJ114" i="47"/>
  <c r="AF114" i="47"/>
  <c r="AO90" i="47"/>
  <c r="AN79" i="47"/>
  <c r="AC77" i="47"/>
  <c r="AJ65" i="47"/>
  <c r="AH102" i="47"/>
  <c r="AK102" i="47"/>
  <c r="AE95" i="47"/>
  <c r="AA86" i="47"/>
  <c r="Y79" i="47"/>
  <c r="Z63" i="47"/>
  <c r="Z45" i="47"/>
  <c r="AN95" i="47"/>
  <c r="AM85" i="47"/>
  <c r="Z85" i="47"/>
  <c r="AK82" i="47"/>
  <c r="Y82" i="47"/>
  <c r="AM74" i="47"/>
  <c r="AI73" i="47"/>
  <c r="Y73" i="47"/>
  <c r="AH73" i="47"/>
  <c r="AE73" i="47"/>
  <c r="AO69" i="47"/>
  <c r="AM60" i="47"/>
  <c r="AK49" i="47"/>
  <c r="AO45" i="47"/>
  <c r="AC41" i="47"/>
  <c r="AJ34" i="47"/>
  <c r="AJ18" i="47"/>
  <c r="AM15" i="47"/>
  <c r="AC9" i="47"/>
  <c r="AE89" i="47"/>
  <c r="Y89" i="47"/>
  <c r="AF81" i="47"/>
  <c r="AL74" i="47"/>
  <c r="AN69" i="47"/>
  <c r="AM68" i="47"/>
  <c r="AG111" i="47"/>
  <c r="AF111" i="47"/>
  <c r="Z90" i="47"/>
  <c r="Z87" i="47"/>
  <c r="AG77" i="47"/>
  <c r="AC71" i="47"/>
  <c r="AG70" i="47"/>
  <c r="AL54" i="47"/>
  <c r="Z50" i="47"/>
  <c r="AH26" i="47"/>
  <c r="AH145" i="47"/>
  <c r="AM117" i="47"/>
  <c r="AE90" i="47"/>
  <c r="Z84" i="47"/>
  <c r="AE82" i="47"/>
  <c r="AB71" i="47"/>
  <c r="AD65" i="47"/>
  <c r="AE61" i="47"/>
  <c r="AJ55" i="47"/>
  <c r="AL45" i="47"/>
  <c r="AO34" i="47"/>
  <c r="AH25" i="47"/>
  <c r="AG10" i="47"/>
  <c r="AD95" i="47"/>
  <c r="AB84" i="47"/>
  <c r="AE77" i="47"/>
  <c r="AK71" i="47"/>
  <c r="AH66" i="47"/>
  <c r="AN58" i="47"/>
  <c r="AI55" i="47"/>
  <c r="AI48" i="47"/>
  <c r="AA48" i="47"/>
  <c r="Z48" i="47"/>
  <c r="AM48" i="47"/>
  <c r="AJ48" i="47"/>
  <c r="AE48" i="47"/>
  <c r="AB48" i="47"/>
  <c r="AF42" i="47"/>
  <c r="AA39" i="47"/>
  <c r="AH32" i="47"/>
  <c r="AO25" i="47"/>
  <c r="AN18" i="47"/>
  <c r="AI15" i="47"/>
  <c r="Y9" i="47"/>
  <c r="AL9" i="47"/>
  <c r="AI9" i="47"/>
  <c r="AM84" i="47"/>
  <c r="AD55" i="47"/>
  <c r="AG31" i="47"/>
  <c r="AI10" i="47"/>
  <c r="AM3" i="47"/>
  <c r="AD3" i="47"/>
  <c r="AD58" i="47"/>
  <c r="AO95" i="47"/>
  <c r="AG44" i="47"/>
  <c r="AB25" i="47"/>
  <c r="AD10" i="47"/>
  <c r="AC4" i="47"/>
  <c r="AO100" i="47"/>
  <c r="AJ81" i="47"/>
  <c r="AO66" i="47"/>
  <c r="AO55" i="47"/>
  <c r="AG47" i="47"/>
  <c r="AO35" i="47"/>
  <c r="AB32" i="47"/>
  <c r="AN30" i="47"/>
  <c r="AO29" i="47"/>
  <c r="AA18" i="47"/>
  <c r="AC3" i="47"/>
  <c r="AA100" i="47"/>
  <c r="AI93" i="47"/>
  <c r="AL70" i="47"/>
  <c r="AI54" i="47"/>
  <c r="AI52" i="47"/>
  <c r="AK46" i="47"/>
  <c r="AG46" i="47"/>
  <c r="AM30" i="47"/>
  <c r="AO22" i="47"/>
  <c r="AD22" i="47"/>
  <c r="AN21" i="47"/>
  <c r="AE21" i="47"/>
  <c r="AB3" i="47"/>
  <c r="AL85" i="47"/>
  <c r="AN70" i="47"/>
  <c r="AI27" i="47"/>
  <c r="AG15" i="47"/>
  <c r="AK14" i="47"/>
  <c r="AA14" i="47"/>
  <c r="AL13" i="47"/>
  <c r="AB13" i="47"/>
  <c r="Y4" i="47"/>
  <c r="AA73" i="47"/>
  <c r="AC87" i="47"/>
  <c r="AG52" i="47"/>
  <c r="AO36" i="47"/>
  <c r="AF29" i="47"/>
  <c r="AL18" i="47"/>
  <c r="AL6" i="47"/>
  <c r="AO3" i="47"/>
  <c r="L6" i="13"/>
  <c r="AA53" i="47"/>
  <c r="AE94" i="47"/>
  <c r="AG71" i="47"/>
  <c r="AF62" i="47"/>
  <c r="AO48" i="47"/>
  <c r="AD39" i="47"/>
  <c r="AK38" i="47"/>
  <c r="AA38" i="47"/>
  <c r="AL37" i="47"/>
  <c r="AB37" i="47"/>
  <c r="Y28" i="47"/>
  <c r="AG22" i="47"/>
  <c r="AF19" i="47"/>
  <c r="AD5" i="47"/>
  <c r="AB5" i="47"/>
  <c r="AD102" i="47"/>
  <c r="AI81" i="47"/>
  <c r="AI53" i="47"/>
  <c r="AH44" i="47"/>
  <c r="Z29" i="47"/>
  <c r="AL20" i="47"/>
  <c r="AG14" i="47"/>
  <c r="AF11" i="47"/>
  <c r="AJ3" i="47"/>
  <c r="F6" i="33"/>
  <c r="K6" i="31"/>
  <c r="AB35" i="47"/>
  <c r="AE30" i="47"/>
  <c r="AM46" i="47"/>
  <c r="AM40" i="47"/>
  <c r="AE36" i="47"/>
  <c r="AF15" i="47"/>
  <c r="AF44" i="47"/>
  <c r="AA41" i="47"/>
  <c r="AN23" i="47"/>
  <c r="AD25" i="47"/>
  <c r="Y22" i="47"/>
  <c r="AB39" i="47"/>
  <c r="AD41" i="47"/>
  <c r="AA33" i="47"/>
  <c r="AI119" i="47"/>
  <c r="Y127" i="47"/>
  <c r="AC122" i="47"/>
  <c r="AF122" i="47"/>
  <c r="AK160" i="47"/>
  <c r="AC151" i="47"/>
  <c r="AH148" i="47"/>
  <c r="AD148" i="47"/>
  <c r="AG145" i="47"/>
  <c r="AA130" i="47"/>
  <c r="AJ130" i="47"/>
  <c r="Y130" i="47"/>
  <c r="AN130" i="47"/>
  <c r="AJ106" i="47"/>
  <c r="Z106" i="47"/>
  <c r="AD106" i="47"/>
  <c r="Y106" i="47"/>
  <c r="AI106" i="47"/>
  <c r="AL98" i="47"/>
  <c r="AL156" i="47"/>
  <c r="AI133" i="47"/>
  <c r="AH152" i="47"/>
  <c r="AE152" i="47"/>
  <c r="AA150" i="47"/>
  <c r="AH138" i="47"/>
  <c r="AD138" i="47"/>
  <c r="Z122" i="47"/>
  <c r="AD117" i="47"/>
  <c r="AC149" i="47"/>
  <c r="AM132" i="47"/>
  <c r="AD125" i="47"/>
  <c r="AJ122" i="47"/>
  <c r="AN133" i="47"/>
  <c r="AB117" i="47"/>
  <c r="AN108" i="47"/>
  <c r="AE100" i="47"/>
  <c r="AC97" i="47"/>
  <c r="Z97" i="47"/>
  <c r="Y97" i="47"/>
  <c r="AL97" i="47"/>
  <c r="AI97" i="47"/>
  <c r="AH97" i="47"/>
  <c r="AE97" i="47"/>
  <c r="AF94" i="47"/>
  <c r="AL110" i="47"/>
  <c r="AB110" i="47"/>
  <c r="AE86" i="47"/>
  <c r="AB82" i="47"/>
  <c r="AB81" i="47"/>
  <c r="AB76" i="47"/>
  <c r="AM114" i="47"/>
  <c r="Y114" i="47"/>
  <c r="AN114" i="47"/>
  <c r="AF97" i="47"/>
  <c r="AK89" i="47"/>
  <c r="AD79" i="47"/>
  <c r="AB78" i="47"/>
  <c r="AK77" i="47"/>
  <c r="AH71" i="47"/>
  <c r="AA65" i="47"/>
  <c r="AI63" i="47"/>
  <c r="AH54" i="47"/>
  <c r="Y125" i="47"/>
  <c r="AD111" i="47"/>
  <c r="Z102" i="47"/>
  <c r="AI94" i="47"/>
  <c r="AF85" i="47"/>
  <c r="AH79" i="47"/>
  <c r="AN73" i="47"/>
  <c r="Z61" i="47"/>
  <c r="AN103" i="47"/>
  <c r="AF103" i="47"/>
  <c r="Y100" i="47"/>
  <c r="AB93" i="47"/>
  <c r="AI85" i="47"/>
  <c r="AC74" i="47"/>
  <c r="AG73" i="47"/>
  <c r="AE69" i="47"/>
  <c r="AC60" i="47"/>
  <c r="AO53" i="47"/>
  <c r="AC49" i="47"/>
  <c r="AG45" i="47"/>
  <c r="AB34" i="47"/>
  <c r="AE31" i="47"/>
  <c r="AB18" i="47"/>
  <c r="AE15" i="47"/>
  <c r="AG89" i="47"/>
  <c r="AB74" i="47"/>
  <c r="AD69" i="47"/>
  <c r="AB68" i="47"/>
  <c r="AI90" i="47"/>
  <c r="AF90" i="47"/>
  <c r="AJ87" i="47"/>
  <c r="AL71" i="47"/>
  <c r="AF66" i="47"/>
  <c r="AK62" i="47"/>
  <c r="AJ60" i="47"/>
  <c r="AD54" i="47"/>
  <c r="AM45" i="47"/>
  <c r="Z26" i="47"/>
  <c r="AO117" i="47"/>
  <c r="AB89" i="47"/>
  <c r="AI84" i="47"/>
  <c r="AF77" i="47"/>
  <c r="AA70" i="47"/>
  <c r="AB55" i="47"/>
  <c r="AD45" i="47"/>
  <c r="AG34" i="47"/>
  <c r="Z25" i="47"/>
  <c r="Y10" i="47"/>
  <c r="AK10" i="47"/>
  <c r="AC10" i="47"/>
  <c r="AM125" i="47"/>
  <c r="AD103" i="47"/>
  <c r="AH95" i="47"/>
  <c r="Z71" i="47"/>
  <c r="Y66" i="47"/>
  <c r="AH62" i="47"/>
  <c r="AF58" i="47"/>
  <c r="AA55" i="47"/>
  <c r="AN50" i="47"/>
  <c r="AI47" i="47"/>
  <c r="Z32" i="47"/>
  <c r="AG25" i="47"/>
  <c r="AF18" i="47"/>
  <c r="AA15" i="47"/>
  <c r="AH8" i="47"/>
  <c r="AG28" i="47"/>
  <c r="AF12" i="47"/>
  <c r="AL3" i="47"/>
  <c r="AA58" i="47"/>
  <c r="AK36" i="47"/>
  <c r="AN9" i="47"/>
  <c r="AA82" i="47"/>
  <c r="AH100" i="47"/>
  <c r="AK52" i="47"/>
  <c r="AE35" i="47"/>
  <c r="AF32" i="47"/>
  <c r="AC30" i="47"/>
  <c r="AD30" i="48" s="1"/>
  <c r="AD29" i="47"/>
  <c r="Y14" i="47"/>
  <c r="AA160" i="47"/>
  <c r="AJ53" i="47"/>
  <c r="AO46" i="47"/>
  <c r="AK40" i="47"/>
  <c r="AI29" i="47"/>
  <c r="AL22" i="47"/>
  <c r="AM21" i="47"/>
  <c r="AB17" i="47"/>
  <c r="AH82" i="47"/>
  <c r="AC32" i="47"/>
  <c r="AF27" i="47"/>
  <c r="AH15" i="47"/>
  <c r="AI14" i="47"/>
  <c r="AJ13" i="47"/>
  <c r="Z3" i="47"/>
  <c r="I6" i="12"/>
  <c r="AE111" i="47"/>
  <c r="AG82" i="47"/>
  <c r="AC35" i="47"/>
  <c r="AK28" i="47"/>
  <c r="AM17" i="47"/>
  <c r="AB6" i="47"/>
  <c r="Y3" i="47"/>
  <c r="C6" i="33"/>
  <c r="C6" i="38"/>
  <c r="I21" i="55"/>
  <c r="Y56" i="47"/>
  <c r="Y32" i="47"/>
  <c r="Y90" i="47"/>
  <c r="AF70" i="47"/>
  <c r="AI61" i="47"/>
  <c r="AB47" i="47"/>
  <c r="AH39" i="47"/>
  <c r="AI38" i="47"/>
  <c r="AJ37" i="47"/>
  <c r="AD26" i="47"/>
  <c r="AF21" i="47"/>
  <c r="AN19" i="47"/>
  <c r="AD19" i="47"/>
  <c r="AM9" i="47"/>
  <c r="AL5" i="47"/>
  <c r="AJ5" i="47"/>
  <c r="AN160" i="47"/>
  <c r="AA40" i="47"/>
  <c r="AI76" i="47"/>
  <c r="AL50" i="47"/>
  <c r="AL42" i="47"/>
  <c r="AC27" i="47"/>
  <c r="AE20" i="47"/>
  <c r="AF13" i="47"/>
  <c r="AN11" i="47"/>
  <c r="AD11" i="47"/>
  <c r="M6" i="38"/>
  <c r="AK31" i="47"/>
  <c r="AH20" i="47"/>
  <c r="AF39" i="47"/>
  <c r="AA37" i="47"/>
  <c r="AM36" i="47"/>
  <c r="AN7" i="47"/>
  <c r="AI44" i="47"/>
  <c r="Y38" i="47"/>
  <c r="AI20" i="47"/>
  <c r="AM24" i="47"/>
  <c r="AA9" i="47"/>
  <c r="AD33" i="47"/>
  <c r="AC47" i="47"/>
  <c r="AL143" i="47"/>
  <c r="AH169" i="47"/>
  <c r="AH164" i="47"/>
  <c r="AM160" i="47"/>
  <c r="AO158" i="47"/>
  <c r="AI178" i="47"/>
  <c r="AJ168" i="47"/>
  <c r="AN162" i="47"/>
  <c r="AL161" i="47"/>
  <c r="AC158" i="47"/>
  <c r="AC157" i="47"/>
  <c r="AH180" i="47"/>
  <c r="Z174" i="47"/>
  <c r="AD169" i="47"/>
  <c r="AD172" i="47"/>
  <c r="AB169" i="47"/>
  <c r="Z157" i="47"/>
  <c r="AJ142" i="47"/>
  <c r="AA140" i="47"/>
  <c r="AK118" i="47"/>
  <c r="Z153" i="47"/>
  <c r="AN153" i="47"/>
  <c r="AB135" i="47"/>
  <c r="AH127" i="47"/>
  <c r="AK109" i="47"/>
  <c r="Z125" i="47"/>
  <c r="AB119" i="47"/>
  <c r="AE130" i="47"/>
  <c r="AG127" i="47"/>
  <c r="Y122" i="47"/>
  <c r="AN122" i="47"/>
  <c r="AM151" i="47"/>
  <c r="AB151" i="47"/>
  <c r="AM148" i="47"/>
  <c r="Z135" i="47"/>
  <c r="AG130" i="47"/>
  <c r="AN119" i="47"/>
  <c r="AG106" i="47"/>
  <c r="AB98" i="47"/>
  <c r="AK94" i="47"/>
  <c r="AD92" i="47"/>
  <c r="AI156" i="47"/>
  <c r="AD178" i="47"/>
  <c r="AN152" i="47"/>
  <c r="Y138" i="47"/>
  <c r="AL138" i="47"/>
  <c r="AG125" i="47"/>
  <c r="AL117" i="47"/>
  <c r="AL149" i="47"/>
  <c r="AB149" i="47"/>
  <c r="H29" i="48" s="1"/>
  <c r="AH135" i="47"/>
  <c r="AL125" i="47"/>
  <c r="Y145" i="47"/>
  <c r="Z133" i="47"/>
  <c r="AI122" i="47"/>
  <c r="AF116" i="47"/>
  <c r="AD116" i="47"/>
  <c r="AB108" i="47"/>
  <c r="AM100" i="47"/>
  <c r="AG97" i="47"/>
  <c r="AJ110" i="47"/>
  <c r="AG95" i="47"/>
  <c r="AN86" i="47"/>
  <c r="AO78" i="47"/>
  <c r="AF73" i="47"/>
  <c r="AH68" i="47"/>
  <c r="AL63" i="47"/>
  <c r="AG60" i="47"/>
  <c r="AK55" i="47"/>
  <c r="Z55" i="47"/>
  <c r="Z39" i="47"/>
  <c r="AF25" i="47"/>
  <c r="AE10" i="47"/>
  <c r="AH130" i="47"/>
  <c r="AB114" i="47"/>
  <c r="AG114" i="47"/>
  <c r="AJ78" i="47"/>
  <c r="AK76" i="47"/>
  <c r="AH70" i="47"/>
  <c r="Y65" i="47"/>
  <c r="AJ61" i="47"/>
  <c r="Z54" i="47"/>
  <c r="AL102" i="47"/>
  <c r="AB102" i="47"/>
  <c r="AN93" i="47"/>
  <c r="AJ84" i="47"/>
  <c r="AF69" i="47"/>
  <c r="AO54" i="47"/>
  <c r="AF100" i="47"/>
  <c r="AO73" i="47"/>
  <c r="Y63" i="47"/>
  <c r="AG53" i="47"/>
  <c r="Y45" i="47"/>
  <c r="AD40" i="47"/>
  <c r="AD24" i="47"/>
  <c r="AD8" i="47"/>
  <c r="AC127" i="47"/>
  <c r="AM97" i="47"/>
  <c r="AD89" i="47"/>
  <c r="AO89" i="47"/>
  <c r="Z79" i="47"/>
  <c r="AH111" i="47"/>
  <c r="AB111" i="47"/>
  <c r="AL95" i="47"/>
  <c r="AN90" i="47"/>
  <c r="AB70" i="47"/>
  <c r="AN66" i="47"/>
  <c r="AA62" i="47"/>
  <c r="AA60" i="47"/>
  <c r="AE45" i="47"/>
  <c r="AH18" i="47"/>
  <c r="AN81" i="47"/>
  <c r="AJ69" i="47"/>
  <c r="Z60" i="47"/>
  <c r="Y34" i="47"/>
  <c r="AK34" i="47"/>
  <c r="AO18" i="47"/>
  <c r="AH9" i="47"/>
  <c r="AA102" i="47"/>
  <c r="AC94" i="47"/>
  <c r="AN89" i="47"/>
  <c r="AO76" i="47"/>
  <c r="AK70" i="47"/>
  <c r="AL65" i="47"/>
  <c r="Y62" i="47"/>
  <c r="AO62" i="47"/>
  <c r="AF50" i="47"/>
  <c r="AA47" i="47"/>
  <c r="AO41" i="47"/>
  <c r="AN34" i="47"/>
  <c r="AI31" i="47"/>
  <c r="Y25" i="47"/>
  <c r="AI25" i="47"/>
  <c r="AI8" i="47"/>
  <c r="Z8" i="47"/>
  <c r="AJ8" i="47"/>
  <c r="AB8" i="47"/>
  <c r="AI82" i="47"/>
  <c r="AN60" i="47"/>
  <c r="AK24" i="47"/>
  <c r="AJ12" i="47"/>
  <c r="AO8" i="47"/>
  <c r="AF3" i="47"/>
  <c r="AC90" i="47"/>
  <c r="AN57" i="47"/>
  <c r="AI50" i="47"/>
  <c r="AB36" i="47"/>
  <c r="AG20" i="47"/>
  <c r="AC8" i="47"/>
  <c r="D6" i="13"/>
  <c r="AC89" i="47"/>
  <c r="AL77" i="47"/>
  <c r="AH63" i="47"/>
  <c r="AB52" i="47"/>
  <c r="AF45" i="47"/>
  <c r="AM35" i="47"/>
  <c r="AA35" i="47"/>
  <c r="AC31" i="47"/>
  <c r="AK30" i="47"/>
  <c r="AA30" i="47"/>
  <c r="AL29" i="47"/>
  <c r="AB29" i="47"/>
  <c r="AG84" i="47"/>
  <c r="AI66" i="47"/>
  <c r="AJ52" i="47"/>
  <c r="AB49" i="47"/>
  <c r="AD46" i="47"/>
  <c r="Y40" i="47"/>
  <c r="AB22" i="47"/>
  <c r="AC21" i="47"/>
  <c r="Z21" i="47"/>
  <c r="Y21" i="47"/>
  <c r="AK16" i="47"/>
  <c r="AK66" i="47"/>
  <c r="AB41" i="47"/>
  <c r="AH30" i="47"/>
  <c r="AN27" i="47"/>
  <c r="AD27" i="47"/>
  <c r="AO14" i="47"/>
  <c r="AD14" i="47"/>
  <c r="AN13" i="47"/>
  <c r="AE13" i="47"/>
  <c r="K6" i="32"/>
  <c r="C6" i="12"/>
  <c r="Z108" i="47"/>
  <c r="AL79" i="47"/>
  <c r="AE33" i="47"/>
  <c r="AI26" i="47"/>
  <c r="AM14" i="47"/>
  <c r="AJ6" i="47"/>
  <c r="AF6" i="47"/>
  <c r="AA106" i="47"/>
  <c r="AA56" i="47"/>
  <c r="AA32" i="47"/>
  <c r="Y87" i="47"/>
  <c r="AO38" i="47"/>
  <c r="AD38" i="47"/>
  <c r="AN37" i="47"/>
  <c r="AE37" i="47"/>
  <c r="AK32" i="47"/>
  <c r="AN25" i="47"/>
  <c r="AK20" i="47"/>
  <c r="AJ19" i="47"/>
  <c r="AB19" i="47"/>
  <c r="Y19" i="47"/>
  <c r="AL19" i="47"/>
  <c r="AG8" i="47"/>
  <c r="AE5" i="47"/>
  <c r="AG4" i="47"/>
  <c r="AA78" i="47"/>
  <c r="AG63" i="47"/>
  <c r="AJ49" i="47"/>
  <c r="AM42" i="47"/>
  <c r="AE25" i="47"/>
  <c r="AM20" i="47"/>
  <c r="AK12" i="47"/>
  <c r="AJ11" i="47"/>
  <c r="Y11" i="47"/>
  <c r="AL11" i="47"/>
  <c r="B6" i="12"/>
  <c r="E6" i="11"/>
  <c r="AC56" i="47"/>
  <c r="AI12" i="47"/>
  <c r="AM22" i="47"/>
  <c r="AN36" i="47"/>
  <c r="Y36" i="47"/>
  <c r="AK7" i="47"/>
  <c r="AD44" i="47"/>
  <c r="AL15" i="47"/>
  <c r="AI21" i="47"/>
  <c r="AL32" i="47"/>
  <c r="M6" i="14"/>
  <c r="Y39" i="47"/>
  <c r="AM32" i="47"/>
  <c r="AB16" i="47"/>
  <c r="AC42" i="47"/>
  <c r="AJ180" i="47"/>
  <c r="AJ174" i="47"/>
  <c r="AM169" i="47"/>
  <c r="AG172" i="47"/>
  <c r="AM172" i="47"/>
  <c r="AF168" i="47"/>
  <c r="Y156" i="47"/>
  <c r="Z156" i="47"/>
  <c r="AO156" i="47"/>
  <c r="AJ144" i="47"/>
  <c r="AA142" i="47"/>
  <c r="Y140" i="47"/>
  <c r="AE140" i="47"/>
  <c r="AC140" i="47"/>
  <c r="AH129" i="47"/>
  <c r="AC118" i="47"/>
  <c r="AI153" i="47"/>
  <c r="AC150" i="47"/>
  <c r="AE150" i="47"/>
  <c r="AH140" i="47"/>
  <c r="AJ135" i="47"/>
  <c r="AM133" i="47"/>
  <c r="AB124" i="47"/>
  <c r="AN109" i="47"/>
  <c r="AD101" i="47"/>
  <c r="AJ133" i="47"/>
  <c r="AJ119" i="47"/>
  <c r="AO127" i="47"/>
  <c r="AG122" i="47"/>
  <c r="AK151" i="47"/>
  <c r="AB148" i="47"/>
  <c r="AO143" i="47"/>
  <c r="AO130" i="47"/>
  <c r="AJ125" i="47"/>
  <c r="AC119" i="47"/>
  <c r="AO106" i="47"/>
  <c r="AJ98" i="47"/>
  <c r="Z98" i="47"/>
  <c r="AH98" i="47"/>
  <c r="Y98" i="47"/>
  <c r="AA94" i="47"/>
  <c r="AH94" i="47"/>
  <c r="AD94" i="47"/>
  <c r="AN94" i="47"/>
  <c r="Y94" i="47"/>
  <c r="AM94" i="47"/>
  <c r="AL92" i="47"/>
  <c r="AF133" i="47"/>
  <c r="AC133" i="47"/>
  <c r="AM122" i="47"/>
  <c r="AJ156" i="47"/>
  <c r="AB152" i="47"/>
  <c r="AG138" i="47"/>
  <c r="AG109" i="47"/>
  <c r="AK149" i="47"/>
  <c r="AB132" i="47"/>
  <c r="AK119" i="47"/>
  <c r="AL116" i="47"/>
  <c r="AO101" i="47"/>
  <c r="AO97" i="47"/>
  <c r="AJ93" i="47"/>
  <c r="AF110" i="47"/>
  <c r="AE110" i="47"/>
  <c r="Z94" i="47"/>
  <c r="AC82" i="47"/>
  <c r="AH81" i="47"/>
  <c r="AE78" i="47"/>
  <c r="AC76" i="47"/>
  <c r="AC63" i="47"/>
  <c r="Z47" i="47"/>
  <c r="AN47" i="47"/>
  <c r="AK47" i="47"/>
  <c r="AF47" i="47"/>
  <c r="AE34" i="47"/>
  <c r="AB122" i="47"/>
  <c r="AO114" i="47"/>
  <c r="AG108" i="47"/>
  <c r="AK87" i="47"/>
  <c r="AN78" i="47"/>
  <c r="AM77" i="47"/>
  <c r="AG69" i="47"/>
  <c r="AG65" i="47"/>
  <c r="AA61" i="47"/>
  <c r="AJ102" i="47"/>
  <c r="AL90" i="47"/>
  <c r="AA79" i="47"/>
  <c r="AG54" i="47"/>
  <c r="AB138" i="47"/>
  <c r="AG103" i="47"/>
  <c r="AB103" i="47"/>
  <c r="Y86" i="47"/>
  <c r="AC85" i="47"/>
  <c r="AB79" i="47"/>
  <c r="AM73" i="47"/>
  <c r="AF71" i="47"/>
  <c r="AN68" i="47"/>
  <c r="AM62" i="47"/>
  <c r="AJ58" i="47"/>
  <c r="AM55" i="47"/>
  <c r="Y53" i="47"/>
  <c r="AD48" i="47"/>
  <c r="AK33" i="47"/>
  <c r="Z28" i="47"/>
  <c r="AN28" i="47"/>
  <c r="AI28" i="47"/>
  <c r="AH28" i="47"/>
  <c r="AK17" i="47"/>
  <c r="AC95" i="47"/>
  <c r="AM89" i="47"/>
  <c r="AG74" i="47"/>
  <c r="AB69" i="47"/>
  <c r="AG68" i="47"/>
  <c r="Y111" i="47"/>
  <c r="AO111" i="47"/>
  <c r="AJ111" i="47"/>
  <c r="AG102" i="47"/>
  <c r="Z95" i="47"/>
  <c r="AB90" i="47"/>
  <c r="AA87" i="47"/>
  <c r="AA71" i="47"/>
  <c r="AJ70" i="47"/>
  <c r="AN65" i="47"/>
  <c r="AM53" i="47"/>
  <c r="Z18" i="47"/>
  <c r="AI138" i="47"/>
  <c r="AD127" i="47"/>
  <c r="AE84" i="47"/>
  <c r="AD81" i="47"/>
  <c r="AF76" i="47"/>
  <c r="Z69" i="47"/>
  <c r="AN63" i="47"/>
  <c r="AO58" i="47"/>
  <c r="AK54" i="47"/>
  <c r="AO50" i="47"/>
  <c r="AO42" i="47"/>
  <c r="AH33" i="47"/>
  <c r="AG18" i="47"/>
  <c r="Z9" i="47"/>
  <c r="Y110" i="47"/>
  <c r="AA89" i="47"/>
  <c r="AO82" i="47"/>
  <c r="AF79" i="47"/>
  <c r="AE76" i="47"/>
  <c r="Z70" i="47"/>
  <c r="AC65" i="47"/>
  <c r="AM61" i="47"/>
  <c r="AO57" i="47"/>
  <c r="AJ54" i="47"/>
  <c r="AG41" i="47"/>
  <c r="AF34" i="47"/>
  <c r="AA31" i="47"/>
  <c r="AH24" i="47"/>
  <c r="AO17" i="47"/>
  <c r="AN10" i="47"/>
  <c r="AI7" i="47"/>
  <c r="AI60" i="47"/>
  <c r="Y24" i="47"/>
  <c r="AD12" i="47"/>
  <c r="AO7" i="47"/>
  <c r="AN3" i="47"/>
  <c r="AD28" i="47"/>
  <c r="AL87" i="47"/>
  <c r="AF56" i="47"/>
  <c r="AE49" i="47"/>
  <c r="AL34" i="47"/>
  <c r="AE17" i="47"/>
  <c r="AB7" i="47"/>
  <c r="AA24" i="47"/>
  <c r="AM87" i="47"/>
  <c r="AG76" i="47"/>
  <c r="AF60" i="47"/>
  <c r="AH52" i="47"/>
  <c r="AI35" i="47"/>
  <c r="AH31" i="47"/>
  <c r="AI30" i="47"/>
  <c r="AJ29" i="47"/>
  <c r="AG12" i="47"/>
  <c r="AA85" i="47"/>
  <c r="AJ82" i="47"/>
  <c r="AD52" i="47"/>
  <c r="AL46" i="47"/>
  <c r="AA46" i="47"/>
  <c r="AL26" i="47"/>
  <c r="AJ22" i="47"/>
  <c r="AF22" i="47"/>
  <c r="AK21" i="47"/>
  <c r="AG21" i="47"/>
  <c r="AO12" i="47"/>
  <c r="E6" i="38"/>
  <c r="AJ100" i="47"/>
  <c r="AI65" i="47"/>
  <c r="AG39" i="47"/>
  <c r="AB28" i="47"/>
  <c r="AB27" i="47"/>
  <c r="Y27" i="47"/>
  <c r="AL27" i="47"/>
  <c r="AL14" i="47"/>
  <c r="AM13" i="47"/>
  <c r="AB9" i="47"/>
  <c r="B6" i="31"/>
  <c r="K6" i="12"/>
  <c r="AN31" i="47"/>
  <c r="AJ25" i="47"/>
  <c r="AI13" i="47"/>
  <c r="AN6" i="47"/>
  <c r="AI56" i="47"/>
  <c r="AI32" i="47"/>
  <c r="AC86" i="47"/>
  <c r="AL58" i="47"/>
  <c r="Y47" i="47"/>
  <c r="AL38" i="47"/>
  <c r="AM37" i="47"/>
  <c r="AF28" i="47"/>
  <c r="AK19" i="47"/>
  <c r="AG19" i="47"/>
  <c r="AI5" i="47"/>
  <c r="AM5" i="47"/>
  <c r="AK3" i="47"/>
  <c r="D6" i="14"/>
  <c r="AC58" i="47"/>
  <c r="Y16" i="47"/>
  <c r="AA138" i="47"/>
  <c r="AE62" i="47"/>
  <c r="AN48" i="47"/>
  <c r="AF40" i="47"/>
  <c r="AE22" i="47"/>
  <c r="Y20" i="47"/>
  <c r="AK11" i="47"/>
  <c r="AG11" i="47"/>
  <c r="AM10" i="47"/>
  <c r="D6" i="32"/>
  <c r="AK44" i="47"/>
  <c r="AM16" i="47"/>
  <c r="AB11" i="47"/>
  <c r="AF36" i="47"/>
  <c r="AJ32" i="47"/>
  <c r="AM6" i="47"/>
  <c r="AL44" i="47"/>
  <c r="AA12" i="47"/>
  <c r="AL16" i="47"/>
  <c r="AE16" i="47"/>
  <c r="AA36" i="47"/>
  <c r="AG30" i="47"/>
  <c r="AK15" i="47"/>
  <c r="AC40" i="47"/>
  <c r="AF138" i="47"/>
  <c r="AI124" i="47"/>
  <c r="AL119" i="47"/>
  <c r="AA117" i="47"/>
  <c r="AG149" i="47"/>
  <c r="AO133" i="47"/>
  <c r="AJ132" i="47"/>
  <c r="AL127" i="47"/>
  <c r="AA125" i="47"/>
  <c r="AK140" i="47"/>
  <c r="AE116" i="47"/>
  <c r="AE108" i="47"/>
  <c r="AE101" i="47"/>
  <c r="AD100" i="47"/>
  <c r="AK95" i="47"/>
  <c r="AA93" i="47"/>
  <c r="AG117" i="47"/>
  <c r="AO110" i="47"/>
  <c r="AI108" i="47"/>
  <c r="Y93" i="47"/>
  <c r="AB86" i="47"/>
  <c r="AL82" i="47"/>
  <c r="AK81" i="47"/>
  <c r="Y81" i="47"/>
  <c r="AM76" i="47"/>
  <c r="AJ71" i="47"/>
  <c r="AG66" i="47"/>
  <c r="AB45" i="47"/>
  <c r="Z23" i="47"/>
  <c r="AK23" i="47"/>
  <c r="AF23" i="47"/>
  <c r="AC23" i="47"/>
  <c r="AF9" i="47"/>
  <c r="AE114" i="47"/>
  <c r="AC106" i="47"/>
  <c r="AL94" i="47"/>
  <c r="AO86" i="47"/>
  <c r="AC78" i="47"/>
  <c r="AB77" i="47"/>
  <c r="AO65" i="47"/>
  <c r="Z145" i="47"/>
  <c r="AN102" i="47"/>
  <c r="AE102" i="47"/>
  <c r="AJ89" i="47"/>
  <c r="AI79" i="47"/>
  <c r="AO68" i="47"/>
  <c r="Y54" i="47"/>
  <c r="Y103" i="47"/>
  <c r="AJ103" i="47"/>
  <c r="AC98" i="47"/>
  <c r="AD85" i="47"/>
  <c r="AK85" i="47"/>
  <c r="Z78" i="47"/>
  <c r="AC73" i="47"/>
  <c r="AC68" i="47"/>
  <c r="AD62" i="47"/>
  <c r="AB58" i="47"/>
  <c r="AE55" i="47"/>
  <c r="AJ42" i="47"/>
  <c r="AM39" i="47"/>
  <c r="AC33" i="47"/>
  <c r="AJ26" i="47"/>
  <c r="AM23" i="47"/>
  <c r="AC17" i="47"/>
  <c r="AJ10" i="47"/>
  <c r="AM7" i="47"/>
  <c r="AG94" i="47"/>
  <c r="AF87" i="47"/>
  <c r="AI77" i="47"/>
  <c r="AL69" i="47"/>
  <c r="AN117" i="47"/>
  <c r="AK111" i="47"/>
  <c r="AI100" i="47"/>
  <c r="AD93" i="47"/>
  <c r="AK90" i="47"/>
  <c r="AD87" i="47"/>
  <c r="AI87" i="47"/>
  <c r="AJ79" i="47"/>
  <c r="AA74" i="47"/>
  <c r="AI71" i="47"/>
  <c r="AA69" i="47"/>
  <c r="AE65" i="47"/>
  <c r="AB62" i="47"/>
  <c r="AD60" i="47"/>
  <c r="AE53" i="47"/>
  <c r="AH42" i="47"/>
  <c r="AH10" i="47"/>
  <c r="AA110" i="47"/>
  <c r="AK98" i="47"/>
  <c r="AO87" i="47"/>
  <c r="AN84" i="47"/>
  <c r="AJ68" i="47"/>
  <c r="AE63" i="47"/>
  <c r="AG58" i="47"/>
  <c r="AC54" i="47"/>
  <c r="AG50" i="47"/>
  <c r="AG42" i="47"/>
  <c r="Z33" i="47"/>
  <c r="Y18" i="47"/>
  <c r="AK18" i="47"/>
  <c r="AG100" i="47"/>
  <c r="Z93" i="47"/>
  <c r="AB87" i="47"/>
  <c r="AD82" i="47"/>
  <c r="AI69" i="47"/>
  <c r="AD61" i="47"/>
  <c r="AG57" i="47"/>
  <c r="AB54" i="47"/>
  <c r="AO49" i="47"/>
  <c r="AK45" i="47"/>
  <c r="Y41" i="47"/>
  <c r="AI41" i="47"/>
  <c r="AI24" i="47"/>
  <c r="Z24" i="47"/>
  <c r="AL24" i="47"/>
  <c r="AJ24" i="47"/>
  <c r="AB24" i="47"/>
  <c r="AG17" i="47"/>
  <c r="AF10" i="47"/>
  <c r="AA7" i="47"/>
  <c r="Y78" i="47"/>
  <c r="AL48" i="47"/>
  <c r="AO40" i="47"/>
  <c r="AL12" i="47"/>
  <c r="AC12" i="47"/>
  <c r="AL86" i="47"/>
  <c r="AL56" i="47"/>
  <c r="AN49" i="47"/>
  <c r="AM33" i="47"/>
  <c r="AJ7" i="47"/>
  <c r="Y85" i="47"/>
  <c r="AJ73" i="47"/>
  <c r="AE41" i="47"/>
  <c r="AD30" i="47"/>
  <c r="AE29" i="47"/>
  <c r="AE9" i="47"/>
  <c r="AK79" i="47"/>
  <c r="AL52" i="47"/>
  <c r="AB46" i="47"/>
  <c r="AI46" i="47"/>
  <c r="AI34" i="47"/>
  <c r="AM25" i="47"/>
  <c r="AN22" i="47"/>
  <c r="AO21" i="47"/>
  <c r="AK8" i="47"/>
  <c r="AM93" i="47"/>
  <c r="AN62" i="47"/>
  <c r="AG36" i="47"/>
  <c r="AK27" i="47"/>
  <c r="AG27" i="47"/>
  <c r="AM26" i="47"/>
  <c r="AB14" i="47"/>
  <c r="AC13" i="47"/>
  <c r="Y13" i="47"/>
  <c r="AK68" i="47"/>
  <c r="AM49" i="47"/>
  <c r="AL31" i="47"/>
  <c r="AO24" i="47"/>
  <c r="AF7" i="47"/>
  <c r="AC6" i="47"/>
  <c r="AB56" i="47"/>
  <c r="AM110" i="47"/>
  <c r="AH85" i="47"/>
  <c r="AD66" i="47"/>
  <c r="AM57" i="47"/>
  <c r="AJ45" i="47"/>
  <c r="AB38" i="47"/>
  <c r="AC37" i="47"/>
  <c r="AH37" i="47"/>
  <c r="Y37" i="47"/>
  <c r="AJ28" i="47"/>
  <c r="AL23" i="47"/>
  <c r="AO19" i="47"/>
  <c r="AG16" i="47"/>
  <c r="AH5" i="47"/>
  <c r="Z5" i="47"/>
  <c r="Y5" i="47"/>
  <c r="AA16" i="47"/>
  <c r="AK74" i="47"/>
  <c r="AO60" i="47"/>
  <c r="AC48" i="47"/>
  <c r="AO39" i="47"/>
  <c r="AA21" i="47"/>
  <c r="AI18" i="47"/>
  <c r="AO11" i="47"/>
  <c r="AF8" i="47"/>
  <c r="AC62" i="47"/>
  <c r="Z13" i="47"/>
  <c r="AL8" i="47"/>
  <c r="AM8" i="47"/>
  <c r="AH36" i="47"/>
  <c r="Y30" i="47"/>
  <c r="AD26" i="48" s="1"/>
  <c r="AE44" i="47"/>
  <c r="AA26" i="47"/>
  <c r="AH14" i="47"/>
  <c r="AL41" i="47"/>
  <c r="AC15" i="47"/>
  <c r="AA29" i="47"/>
  <c r="AN15" i="47"/>
  <c r="AD31" i="47"/>
  <c r="AN138" i="47"/>
  <c r="AI117" i="47"/>
  <c r="Y149" i="47"/>
  <c r="AF149" i="47"/>
  <c r="AB133" i="47"/>
  <c r="AI125" i="47"/>
  <c r="Z160" i="47"/>
  <c r="AK127" i="47"/>
  <c r="AM116" i="47"/>
  <c r="AM108" i="47"/>
  <c r="AG110" i="47"/>
  <c r="AD86" i="47"/>
  <c r="AJ86" i="47"/>
  <c r="AG81" i="47"/>
  <c r="AN77" i="47"/>
  <c r="AG62" i="47"/>
  <c r="AM140" i="47"/>
  <c r="AE117" i="47"/>
  <c r="AD114" i="47"/>
  <c r="AE93" i="47"/>
  <c r="Y77" i="47"/>
  <c r="AF68" i="47"/>
  <c r="AK63" i="47"/>
  <c r="AC61" i="47"/>
  <c r="AO102" i="47"/>
  <c r="Z81" i="47"/>
  <c r="AE68" i="47"/>
  <c r="AH53" i="47"/>
  <c r="Z111" i="47"/>
  <c r="AK103" i="47"/>
  <c r="AD97" i="47"/>
  <c r="AJ90" i="47"/>
  <c r="Z77" i="47"/>
  <c r="AO70" i="47"/>
  <c r="AJ50" i="47"/>
  <c r="AM47" i="47"/>
  <c r="AB42" i="47"/>
  <c r="AB26" i="47"/>
  <c r="AE23" i="47"/>
  <c r="AB10" i="47"/>
  <c r="AE7" i="47"/>
  <c r="AF93" i="47"/>
  <c r="AF89" i="47"/>
  <c r="AK86" i="47"/>
  <c r="AF74" i="47"/>
  <c r="AD68" i="47"/>
  <c r="AC111" i="47"/>
  <c r="AA111" i="47"/>
  <c r="AH86" i="47"/>
  <c r="AN71" i="47"/>
  <c r="AM70" i="47"/>
  <c r="AA68" i="47"/>
  <c r="AJ62" i="47"/>
  <c r="AL60" i="47"/>
  <c r="Z42" i="47"/>
  <c r="Z10" i="47"/>
  <c r="AN125" i="47"/>
  <c r="AK97" i="47"/>
  <c r="AG86" i="47"/>
  <c r="AG79" i="47"/>
  <c r="AJ74" i="47"/>
  <c r="Z68" i="47"/>
  <c r="Y58" i="47"/>
  <c r="AK50" i="47"/>
  <c r="AC50" i="47"/>
  <c r="Y50" i="47"/>
  <c r="Y42" i="47"/>
  <c r="AK42" i="47"/>
  <c r="AO26" i="47"/>
  <c r="AH17" i="47"/>
  <c r="AO108" i="47"/>
  <c r="AG93" i="47"/>
  <c r="AF86" i="47"/>
  <c r="AF78" i="47"/>
  <c r="AI74" i="47"/>
  <c r="Y69" i="47"/>
  <c r="AL57" i="47"/>
  <c r="AD57" i="47"/>
  <c r="AI57" i="47"/>
  <c r="Y57" i="47"/>
  <c r="AG49" i="47"/>
  <c r="AC45" i="47"/>
  <c r="AH40" i="47"/>
  <c r="AO33" i="47"/>
  <c r="AN26" i="47"/>
  <c r="AI23" i="47"/>
  <c r="Y17" i="47"/>
  <c r="AI17" i="47"/>
  <c r="AA17" i="47"/>
  <c r="AL17" i="47"/>
  <c r="AJ76" i="47"/>
  <c r="AI58" i="47"/>
  <c r="AH47" i="47"/>
  <c r="AE12" i="47"/>
  <c r="AH3" i="47"/>
  <c r="AA3" i="47"/>
  <c r="AN110" i="47"/>
  <c r="AK78" i="47"/>
  <c r="Y55" i="47"/>
  <c r="AK48" i="47"/>
  <c r="AN41" i="47"/>
  <c r="AG32" i="47"/>
  <c r="AN16" i="47"/>
  <c r="Y7" i="47"/>
  <c r="I12" i="39"/>
  <c r="AA122" i="47"/>
  <c r="AO84" i="47"/>
  <c r="AN35" i="47"/>
  <c r="AD35" i="47"/>
  <c r="AL30" i="47"/>
  <c r="AM29" i="47"/>
  <c r="AL7" i="47"/>
  <c r="AI62" i="47"/>
  <c r="AE52" i="47"/>
  <c r="AJ46" i="47"/>
  <c r="AF46" i="47"/>
  <c r="AA45" i="47"/>
  <c r="AJ33" i="47"/>
  <c r="AG24" i="47"/>
  <c r="AC22" i="47"/>
  <c r="AD21" i="47"/>
  <c r="Y8" i="47"/>
  <c r="L6" i="32"/>
  <c r="Z76" i="47"/>
  <c r="AG61" i="47"/>
  <c r="AH35" i="47"/>
  <c r="AO27" i="47"/>
  <c r="AF24" i="47"/>
  <c r="AJ14" i="47"/>
  <c r="AF14" i="47"/>
  <c r="AK13" i="47"/>
  <c r="AG13" i="47"/>
  <c r="AE4" i="47"/>
  <c r="M6" i="33"/>
  <c r="AD98" i="47"/>
  <c r="AK56" i="47"/>
  <c r="AF48" i="47"/>
  <c r="AB31" i="47"/>
  <c r="AH22" i="47"/>
  <c r="AG7" i="47"/>
  <c r="AK6" i="47"/>
  <c r="AA6" i="47"/>
  <c r="AC20" i="47"/>
  <c r="AJ56" i="47"/>
  <c r="AH106" i="47"/>
  <c r="Y84" i="47"/>
  <c r="Z65" i="47"/>
  <c r="AG55" i="47"/>
  <c r="AB44" i="47"/>
  <c r="AJ38" i="47"/>
  <c r="AF38" i="47"/>
  <c r="AK37" i="47"/>
  <c r="AG37" i="47"/>
  <c r="AL28" i="47"/>
  <c r="AB23" i="47"/>
  <c r="AE19" i="47"/>
  <c r="AD15" i="47"/>
  <c r="AG5" i="47"/>
  <c r="K6" i="13"/>
  <c r="AA52" i="47"/>
  <c r="AI16" i="47"/>
  <c r="Z82" i="47"/>
  <c r="AD73" i="47"/>
  <c r="AL47" i="47"/>
  <c r="Z35" i="47"/>
  <c r="AF20" i="47"/>
  <c r="AJ17" i="47"/>
  <c r="AE11" i="47"/>
  <c r="AD7" i="47"/>
  <c r="AE8" i="47"/>
  <c r="AC19" i="47"/>
  <c r="AG3" i="47"/>
  <c r="Y6" i="47"/>
  <c r="AI36" i="47"/>
  <c r="Z37" i="47"/>
  <c r="AA50" i="47"/>
  <c r="AM44" i="47"/>
  <c r="AG38" i="47"/>
  <c r="AN52" i="47"/>
  <c r="AH12" i="47"/>
  <c r="AC39" i="47"/>
  <c r="AA10" i="47"/>
  <c r="AD17" i="47"/>
  <c r="AB15" i="47"/>
  <c r="AC18" i="47"/>
  <c r="AF634" i="47"/>
  <c r="AE634" i="47"/>
  <c r="AD626" i="47"/>
  <c r="AC626" i="47"/>
  <c r="Z626" i="47"/>
  <c r="AN626" i="47"/>
  <c r="AM626" i="47"/>
  <c r="AE618" i="47"/>
  <c r="AD618" i="47"/>
  <c r="Z618" i="47"/>
  <c r="AN618" i="47"/>
  <c r="AJ618" i="47"/>
  <c r="AI618" i="47"/>
  <c r="AH618" i="47"/>
  <c r="AF618" i="47"/>
  <c r="AN610" i="47"/>
  <c r="AC610" i="47"/>
  <c r="AM610" i="47"/>
  <c r="AA610" i="47"/>
  <c r="AL610" i="47"/>
  <c r="Z610" i="47"/>
  <c r="AJ610" i="47"/>
  <c r="AI610" i="47"/>
  <c r="AH610" i="47"/>
  <c r="AF610" i="47"/>
  <c r="AD610" i="47"/>
  <c r="AF602" i="47"/>
  <c r="AE602" i="47"/>
  <c r="AD602" i="47"/>
  <c r="AN602" i="47"/>
  <c r="AC602" i="47"/>
  <c r="AM602" i="47"/>
  <c r="AA602" i="47"/>
  <c r="AA632" i="47"/>
  <c r="Y632" i="47"/>
  <c r="AM632" i="47"/>
  <c r="AN630" i="47"/>
  <c r="AM630" i="47"/>
  <c r="Z630" i="47"/>
  <c r="Y630" i="47"/>
  <c r="AA628" i="47"/>
  <c r="Y628" i="47"/>
  <c r="AO628" i="47"/>
  <c r="AL628" i="47"/>
  <c r="AC628" i="47"/>
  <c r="Z628" i="47"/>
  <c r="AA624" i="47"/>
  <c r="Z624" i="47"/>
  <c r="AN624" i="47"/>
  <c r="AH624" i="47"/>
  <c r="AG624" i="47"/>
  <c r="AF624" i="47"/>
  <c r="AA622" i="47"/>
  <c r="AE622" i="47"/>
  <c r="Z622" i="47"/>
  <c r="AO622" i="47"/>
  <c r="AG622" i="47"/>
  <c r="AF622" i="47"/>
  <c r="AA620" i="47"/>
  <c r="AO620" i="47"/>
  <c r="AH620" i="47"/>
  <c r="AG620" i="47"/>
  <c r="AD620" i="47"/>
  <c r="Z620" i="47"/>
  <c r="AA616" i="47"/>
  <c r="AH616" i="47"/>
  <c r="AG616" i="47"/>
  <c r="AD616" i="47"/>
  <c r="AN616" i="47"/>
  <c r="Z616" i="47"/>
  <c r="AM616" i="47"/>
  <c r="Y616" i="47"/>
  <c r="AH614" i="47"/>
  <c r="AG614" i="47"/>
  <c r="AA614" i="47"/>
  <c r="AN614" i="47"/>
  <c r="Z614" i="47"/>
  <c r="AM614" i="47"/>
  <c r="Y614" i="47"/>
  <c r="AI614" i="47"/>
  <c r="AI612" i="47"/>
  <c r="AH612" i="47"/>
  <c r="AG612" i="47"/>
  <c r="AD612" i="47"/>
  <c r="AO612" i="47"/>
  <c r="AC612" i="47"/>
  <c r="AA612" i="47"/>
  <c r="AL612" i="47"/>
  <c r="Z612" i="47"/>
  <c r="Y612" i="47"/>
  <c r="AA608" i="47"/>
  <c r="AG608" i="47"/>
  <c r="AF608" i="47"/>
  <c r="AE608" i="47"/>
  <c r="AO608" i="47"/>
  <c r="AD608" i="47"/>
  <c r="AN608" i="47"/>
  <c r="AM608" i="47"/>
  <c r="Z608" i="47"/>
  <c r="AM606" i="47"/>
  <c r="Z606" i="47"/>
  <c r="Y606" i="47"/>
  <c r="AI606" i="47"/>
  <c r="AG606" i="47"/>
  <c r="AF606" i="47"/>
  <c r="AE606" i="47"/>
  <c r="AD604" i="47"/>
  <c r="AO604" i="47"/>
  <c r="AC604" i="47"/>
  <c r="AA604" i="47"/>
  <c r="AL604" i="47"/>
  <c r="Z604" i="47"/>
  <c r="Y604" i="47"/>
  <c r="AI604" i="47"/>
  <c r="AA600" i="47"/>
  <c r="AO600" i="47"/>
  <c r="AD600" i="47"/>
  <c r="AM600" i="47"/>
  <c r="Y600" i="47"/>
  <c r="Y640" i="47"/>
  <c r="AM640" i="47"/>
  <c r="Z638" i="47"/>
  <c r="AI638" i="47"/>
  <c r="AH638" i="47"/>
  <c r="Z636" i="47"/>
  <c r="AH636" i="47"/>
  <c r="AG636" i="47"/>
  <c r="AA637" i="47"/>
  <c r="AC637" i="47"/>
  <c r="AB637" i="47"/>
  <c r="AH629" i="47"/>
  <c r="Y629" i="47"/>
  <c r="AA625" i="47"/>
  <c r="AM625" i="47"/>
  <c r="AC625" i="47"/>
  <c r="AB625" i="47"/>
  <c r="AN617" i="47"/>
  <c r="AB617" i="47"/>
  <c r="AA617" i="47"/>
  <c r="AL617" i="47"/>
  <c r="Y617" i="47"/>
  <c r="AK617" i="47"/>
  <c r="AJ617" i="47"/>
  <c r="AD617" i="47"/>
  <c r="AB615" i="47"/>
  <c r="AN615" i="47"/>
  <c r="AA615" i="47"/>
  <c r="Z615" i="47"/>
  <c r="AL615" i="47"/>
  <c r="Y615" i="47"/>
  <c r="AI615" i="47"/>
  <c r="AH615" i="47"/>
  <c r="AD615" i="47"/>
  <c r="AB613" i="47"/>
  <c r="AN613" i="47"/>
  <c r="AA613" i="47"/>
  <c r="Z613" i="47"/>
  <c r="AK613" i="47"/>
  <c r="Y613" i="47"/>
  <c r="AJ613" i="47"/>
  <c r="AI613" i="47"/>
  <c r="AH613" i="47"/>
  <c r="AC613" i="47"/>
  <c r="AI611" i="47"/>
  <c r="AH611" i="47"/>
  <c r="AD611" i="47"/>
  <c r="AC611" i="47"/>
  <c r="AM611" i="47"/>
  <c r="AA611" i="47"/>
  <c r="AK611" i="47"/>
  <c r="Z611" i="47"/>
  <c r="AJ611" i="47"/>
  <c r="Y611" i="47"/>
  <c r="Y623" i="47"/>
  <c r="AA623" i="47"/>
  <c r="AL623" i="47"/>
  <c r="AH623" i="47"/>
  <c r="AH621" i="47"/>
  <c r="AA621" i="47"/>
  <c r="Y621" i="47"/>
  <c r="AK621" i="47"/>
  <c r="AD619" i="47"/>
  <c r="AA619" i="47"/>
  <c r="AK619" i="47"/>
  <c r="Y619" i="47"/>
  <c r="AH619" i="47"/>
  <c r="AD605" i="47"/>
  <c r="AK605" i="47"/>
  <c r="Z605" i="47"/>
  <c r="AJ605" i="47"/>
  <c r="AC605" i="47"/>
  <c r="Y603" i="47"/>
  <c r="AC603" i="47"/>
  <c r="AM603" i="47"/>
  <c r="AB603" i="47"/>
  <c r="AL603" i="47"/>
  <c r="AA603" i="47"/>
  <c r="AH603" i="47"/>
  <c r="AO1986" i="47"/>
  <c r="AI1986" i="47"/>
  <c r="AN1968" i="47"/>
  <c r="AI1968" i="47"/>
  <c r="AO1954" i="47"/>
  <c r="AK1954" i="47"/>
  <c r="AM1952" i="47"/>
  <c r="AI1952" i="47"/>
  <c r="AI1949" i="47"/>
  <c r="AN1949" i="47"/>
  <c r="AK1948" i="47"/>
  <c r="AI1948" i="47"/>
  <c r="AN1938" i="47"/>
  <c r="AM1938" i="47"/>
  <c r="AN1936" i="47"/>
  <c r="AM1936" i="47"/>
  <c r="AK1936" i="47"/>
  <c r="AG1979" i="47"/>
  <c r="AJ1979" i="47"/>
  <c r="AI1984" i="47"/>
  <c r="AG1984" i="47"/>
  <c r="AI1983" i="47"/>
  <c r="AH1983" i="47"/>
  <c r="AO1927" i="47"/>
  <c r="AL1927" i="47"/>
  <c r="AH1918" i="47"/>
  <c r="AL1918" i="47"/>
  <c r="AI1909" i="47"/>
  <c r="AG1909" i="47"/>
  <c r="AM1886" i="47"/>
  <c r="AG1886" i="47"/>
  <c r="AL1886" i="47"/>
  <c r="AL1885" i="47"/>
  <c r="AK1885" i="47"/>
  <c r="AI1872" i="47"/>
  <c r="AG1872" i="47"/>
  <c r="AI1893" i="47"/>
  <c r="AM1893" i="47"/>
  <c r="AN1883" i="47"/>
  <c r="AM1883" i="47"/>
  <c r="AK1883" i="47"/>
  <c r="AN1879" i="47"/>
  <c r="AK1879" i="47"/>
  <c r="AL1867" i="47"/>
  <c r="AN1867" i="47"/>
  <c r="AK1828" i="47"/>
  <c r="AJ1828" i="47"/>
  <c r="AH1828" i="47"/>
  <c r="AG1857" i="47"/>
  <c r="AH1857" i="47"/>
  <c r="AN1848" i="47"/>
  <c r="AI1848" i="47"/>
  <c r="AO1832" i="47"/>
  <c r="AN1832" i="47"/>
  <c r="AL1797" i="47"/>
  <c r="AK1797" i="47"/>
  <c r="AG1797" i="47"/>
  <c r="AM1777" i="47"/>
  <c r="AK1777" i="47"/>
  <c r="AI1777" i="47"/>
  <c r="AM1762" i="47"/>
  <c r="AI1762" i="47"/>
  <c r="AJ1738" i="47"/>
  <c r="AH1738" i="47"/>
  <c r="AJ1730" i="47"/>
  <c r="AH1730" i="47"/>
  <c r="AJ1722" i="47"/>
  <c r="AH1722" i="47"/>
  <c r="AH1714" i="47"/>
  <c r="AJ1714" i="47"/>
  <c r="AH1706" i="47"/>
  <c r="AJ1706" i="47"/>
  <c r="AH1698" i="47"/>
  <c r="AJ1698" i="47"/>
  <c r="AJ1690" i="47"/>
  <c r="AH1690" i="47"/>
  <c r="AL1684" i="47"/>
  <c r="AH1684" i="47"/>
  <c r="AJ1682" i="47"/>
  <c r="AH1682" i="47"/>
  <c r="AM1680" i="47"/>
  <c r="AJ1680" i="47"/>
  <c r="AI1680" i="47"/>
  <c r="AI1674" i="47"/>
  <c r="AJ1674" i="47"/>
  <c r="AJ1666" i="47"/>
  <c r="AH1666" i="47"/>
  <c r="AL1660" i="47"/>
  <c r="AH1660" i="47"/>
  <c r="AO1820" i="47"/>
  <c r="AK1820" i="47"/>
  <c r="AJ1775" i="47"/>
  <c r="AM1775" i="47"/>
  <c r="AN1775" i="47"/>
  <c r="AM1793" i="47"/>
  <c r="AH1793" i="47"/>
  <c r="AN1787" i="47"/>
  <c r="AH1787" i="47"/>
  <c r="AM1776" i="47"/>
  <c r="AK1776" i="47"/>
  <c r="AN1773" i="47"/>
  <c r="AK1773" i="47"/>
  <c r="AL1697" i="47"/>
  <c r="AJ1697" i="47"/>
  <c r="AK1673" i="47"/>
  <c r="AI1673" i="47"/>
  <c r="AJ1659" i="47"/>
  <c r="AK1659" i="47"/>
  <c r="AJ1644" i="47"/>
  <c r="AI1644" i="47"/>
  <c r="AL1628" i="47"/>
  <c r="AI1628" i="47"/>
  <c r="AJ1627" i="47"/>
  <c r="AM1627" i="47"/>
  <c r="AK1651" i="47"/>
  <c r="AM1651" i="47"/>
  <c r="AN1641" i="47"/>
  <c r="AK1641" i="47"/>
  <c r="AL1589" i="47"/>
  <c r="AH1589" i="47"/>
  <c r="AL1634" i="47"/>
  <c r="AI1634" i="47"/>
  <c r="AJ1586" i="47"/>
  <c r="AH1586" i="47"/>
  <c r="AL1574" i="47"/>
  <c r="AJ1574" i="47"/>
  <c r="AH1574" i="47"/>
  <c r="AH1572" i="47"/>
  <c r="AL1572" i="47"/>
  <c r="AJ1572" i="47"/>
  <c r="AJ1568" i="47"/>
  <c r="AL1568" i="47"/>
  <c r="AM1562" i="47"/>
  <c r="AL1562" i="47"/>
  <c r="AJ1562" i="47"/>
  <c r="AL1558" i="47"/>
  <c r="AH1558" i="47"/>
  <c r="AM1558" i="47"/>
  <c r="AL1556" i="47"/>
  <c r="AJ1556" i="47"/>
  <c r="AH1556" i="47"/>
  <c r="AJ1552" i="47"/>
  <c r="AL1552" i="47"/>
  <c r="AJ1544" i="47"/>
  <c r="AH1544" i="47"/>
  <c r="AJ1536" i="47"/>
  <c r="AH1536" i="47"/>
  <c r="AJ1528" i="47"/>
  <c r="AH1528" i="47"/>
  <c r="AJ1520" i="47"/>
  <c r="AH1520" i="47"/>
  <c r="AJ1512" i="47"/>
  <c r="AH1512" i="47"/>
  <c r="AJ1504" i="47"/>
  <c r="AH1504" i="47"/>
  <c r="AI1459" i="47"/>
  <c r="AL1459" i="47"/>
  <c r="AO1451" i="47"/>
  <c r="AI1451" i="47"/>
  <c r="AN1450" i="47"/>
  <c r="AL1450" i="47"/>
  <c r="AM1447" i="47"/>
  <c r="AJ1447" i="47"/>
  <c r="AO1444" i="47"/>
  <c r="AJ1444" i="47"/>
  <c r="AO1443" i="47"/>
  <c r="AN1443" i="47"/>
  <c r="AI1443" i="47"/>
  <c r="AI1442" i="47"/>
  <c r="AL1442" i="47"/>
  <c r="AO1440" i="47"/>
  <c r="AN1440" i="47"/>
  <c r="AM1440" i="47"/>
  <c r="AK1440" i="47"/>
  <c r="AL1439" i="47"/>
  <c r="AJ1439" i="47"/>
  <c r="AJ1567" i="47"/>
  <c r="AK1567" i="47"/>
  <c r="AJ1551" i="47"/>
  <c r="AK1551" i="47"/>
  <c r="AF690" i="47"/>
  <c r="AK690" i="47"/>
  <c r="AB690" i="47"/>
  <c r="AN690" i="47"/>
  <c r="AI690" i="47"/>
  <c r="AE690" i="47"/>
  <c r="Z690" i="47"/>
  <c r="AH682" i="47"/>
  <c r="AK682" i="47"/>
  <c r="AB682" i="47"/>
  <c r="AN682" i="47"/>
  <c r="AI682" i="47"/>
  <c r="AF682" i="47"/>
  <c r="AE682" i="47"/>
  <c r="Z682" i="47"/>
  <c r="AH674" i="47"/>
  <c r="AK674" i="47"/>
  <c r="AE674" i="47"/>
  <c r="Z674" i="47"/>
  <c r="AI674" i="47"/>
  <c r="Z666" i="47"/>
  <c r="AN666" i="47"/>
  <c r="AI666" i="47"/>
  <c r="AH666" i="47"/>
  <c r="AF666" i="47"/>
  <c r="Z658" i="47"/>
  <c r="AN658" i="47"/>
  <c r="AM658" i="47"/>
  <c r="AI658" i="47"/>
  <c r="AH658" i="47"/>
  <c r="AF658" i="47"/>
  <c r="AE658" i="47"/>
  <c r="Z650" i="47"/>
  <c r="AN650" i="47"/>
  <c r="AI650" i="47"/>
  <c r="AH650" i="47"/>
  <c r="AF650" i="47"/>
  <c r="AE650" i="47"/>
  <c r="AM642" i="47"/>
  <c r="Z642" i="47"/>
  <c r="AI642" i="47"/>
  <c r="AH642" i="47"/>
  <c r="AF642" i="47"/>
  <c r="AE642" i="47"/>
  <c r="AD642" i="47"/>
  <c r="Z634" i="47"/>
  <c r="AI634" i="47"/>
  <c r="AH634" i="47"/>
  <c r="AD634" i="47"/>
  <c r="AI626" i="47"/>
  <c r="AH626" i="47"/>
  <c r="AF626" i="47"/>
  <c r="AE626" i="47"/>
  <c r="AA630" i="47"/>
  <c r="AI630" i="47"/>
  <c r="Z678" i="47"/>
  <c r="AO678" i="47"/>
  <c r="Z676" i="47"/>
  <c r="AO676" i="47"/>
  <c r="Z672" i="47"/>
  <c r="AE672" i="47"/>
  <c r="AH670" i="47"/>
  <c r="AG670" i="47"/>
  <c r="Z670" i="47"/>
  <c r="AO670" i="47"/>
  <c r="Y670" i="47"/>
  <c r="Z668" i="47"/>
  <c r="AI668" i="47"/>
  <c r="AE664" i="47"/>
  <c r="Z664" i="47"/>
  <c r="Z662" i="47"/>
  <c r="AO662" i="47"/>
  <c r="Y662" i="47"/>
  <c r="Z660" i="47"/>
  <c r="AI660" i="47"/>
  <c r="AH660" i="47"/>
  <c r="Z656" i="47"/>
  <c r="AO656" i="47"/>
  <c r="Y656" i="47"/>
  <c r="AI654" i="47"/>
  <c r="AE654" i="47"/>
  <c r="Z654" i="47"/>
  <c r="Z652" i="47"/>
  <c r="AG652" i="47"/>
  <c r="AD652" i="47"/>
  <c r="Z648" i="47"/>
  <c r="AM648" i="47"/>
  <c r="Y648" i="47"/>
  <c r="AH648" i="47"/>
  <c r="Z646" i="47"/>
  <c r="AH646" i="47"/>
  <c r="Z640" i="47"/>
  <c r="AH640" i="47"/>
  <c r="Y661" i="47"/>
  <c r="Z661" i="47"/>
  <c r="AD653" i="47"/>
  <c r="AI653" i="47"/>
  <c r="AC645" i="47"/>
  <c r="AB645" i="47"/>
  <c r="AA645" i="47"/>
  <c r="Y685" i="47"/>
  <c r="AJ685" i="47"/>
  <c r="Y659" i="47"/>
  <c r="AB659" i="47"/>
  <c r="AJ659" i="47"/>
  <c r="Y651" i="47"/>
  <c r="AB651" i="47"/>
  <c r="AJ651" i="47"/>
  <c r="Y683" i="47"/>
  <c r="AJ683" i="47"/>
  <c r="Y677" i="47"/>
  <c r="AI677" i="47"/>
  <c r="Y675" i="47"/>
  <c r="AI675" i="47"/>
  <c r="J40" i="48" l="1"/>
  <c r="AN38" i="48"/>
  <c r="Z36" i="48"/>
  <c r="AN28" i="48"/>
  <c r="J30" i="48"/>
  <c r="AN39" i="48"/>
  <c r="P35" i="48"/>
  <c r="N40" i="48"/>
  <c r="H28" i="48"/>
  <c r="J37" i="48"/>
  <c r="AR33" i="48"/>
  <c r="K30" i="48"/>
  <c r="O33" i="48"/>
  <c r="T30" i="48"/>
  <c r="K42" i="48"/>
  <c r="AL29" i="48"/>
  <c r="AR29" i="48"/>
  <c r="AM32" i="48"/>
  <c r="H39" i="48"/>
  <c r="AD33" i="48"/>
  <c r="Q33" i="48"/>
  <c r="O42" i="48"/>
  <c r="B44" i="48"/>
  <c r="B46" i="48" s="1"/>
  <c r="I26" i="55"/>
  <c r="N38" i="48"/>
  <c r="AC38" i="48"/>
  <c r="N26" i="48"/>
  <c r="E44" i="48"/>
  <c r="E46" i="48" s="1"/>
  <c r="H33" i="48"/>
  <c r="Z37" i="48"/>
  <c r="AL26" i="48"/>
  <c r="O27" i="48"/>
  <c r="Z40" i="48"/>
  <c r="AN35" i="48"/>
  <c r="P26" i="48"/>
  <c r="AD32" i="48"/>
  <c r="H35" i="48"/>
  <c r="P30" i="48"/>
  <c r="Q34" i="48"/>
  <c r="N41" i="48"/>
  <c r="L31" i="48"/>
  <c r="L35" i="48"/>
  <c r="Q29" i="48"/>
  <c r="H27" i="48"/>
  <c r="L28" i="48"/>
  <c r="AM30" i="48"/>
  <c r="Z27" i="48"/>
  <c r="AD36" i="48"/>
  <c r="H38" i="48"/>
  <c r="J28" i="48"/>
  <c r="O28" i="48"/>
  <c r="AR41" i="48"/>
  <c r="T37" i="48"/>
  <c r="F27" i="48"/>
  <c r="Z33" i="48"/>
  <c r="AN29" i="48"/>
  <c r="Z29" i="48"/>
  <c r="AN36" i="48"/>
  <c r="AB27" i="48"/>
  <c r="H34" i="48"/>
  <c r="AA29" i="48"/>
  <c r="H30" i="48"/>
  <c r="P38" i="48"/>
  <c r="AC26" i="48"/>
  <c r="AB39" i="48"/>
  <c r="AL32" i="48"/>
  <c r="O35" i="48"/>
  <c r="H26" i="48"/>
  <c r="Z39" i="48"/>
  <c r="Z28" i="48"/>
  <c r="P37" i="48"/>
  <c r="N42" i="48"/>
  <c r="T28" i="48"/>
  <c r="AC27" i="48"/>
  <c r="J31" i="48"/>
  <c r="K33" i="48"/>
  <c r="L34" i="48"/>
  <c r="L38" i="48"/>
  <c r="P27" i="48"/>
  <c r="AR30" i="48"/>
  <c r="K34" i="48"/>
  <c r="Q40" i="48"/>
  <c r="AA41" i="48"/>
  <c r="K35" i="48"/>
  <c r="AM28" i="48"/>
  <c r="U26" i="48"/>
  <c r="Z34" i="48"/>
  <c r="J26" i="48"/>
  <c r="AD35" i="48"/>
  <c r="AC36" i="48"/>
  <c r="Q10" i="48"/>
  <c r="Q9" i="48"/>
  <c r="AP44" i="48"/>
  <c r="AP46" i="48" s="1"/>
  <c r="J32" i="48"/>
  <c r="AA42" i="48"/>
  <c r="AA39" i="48"/>
  <c r="J35" i="48"/>
  <c r="AD28" i="48"/>
  <c r="N35" i="48"/>
  <c r="AD37" i="48"/>
  <c r="R15" i="48" s="1"/>
  <c r="Z30" i="48"/>
  <c r="AD39" i="48"/>
  <c r="AD31" i="48"/>
  <c r="AB38" i="48"/>
  <c r="AD34" i="48"/>
  <c r="AA26" i="48"/>
  <c r="AD38" i="48"/>
  <c r="AD41" i="48"/>
  <c r="O34" i="48"/>
  <c r="K29" i="48"/>
  <c r="K41" i="48"/>
  <c r="Q28" i="48"/>
  <c r="F28" i="48"/>
  <c r="AB32" i="48"/>
  <c r="Z35" i="48"/>
  <c r="P42" i="48"/>
  <c r="O36" i="48"/>
  <c r="H36" i="48"/>
  <c r="AA40" i="48"/>
  <c r="AB35" i="48"/>
  <c r="AN42" i="48"/>
  <c r="AB34" i="48"/>
  <c r="O31" i="48"/>
  <c r="L27" i="48"/>
  <c r="L42" i="48"/>
  <c r="O38" i="48"/>
  <c r="O26" i="48"/>
  <c r="AR42" i="48"/>
  <c r="T42" i="48"/>
  <c r="N28" i="48"/>
  <c r="K26" i="48"/>
  <c r="Q27" i="48"/>
  <c r="Q5" i="48" s="1"/>
  <c r="Q26" i="48"/>
  <c r="AM26" i="48"/>
  <c r="R9" i="48"/>
  <c r="Q17" i="48"/>
  <c r="Q16" i="48"/>
  <c r="P13" i="48"/>
  <c r="P16" i="48"/>
  <c r="R44" i="48"/>
  <c r="R46" i="48" s="1"/>
  <c r="AB41" i="48"/>
  <c r="Q12" i="48"/>
  <c r="AB36" i="48"/>
  <c r="J38" i="48"/>
  <c r="AA35" i="48"/>
  <c r="AA33" i="48"/>
  <c r="P28" i="48"/>
  <c r="AA28" i="48"/>
  <c r="O6" i="48" s="1"/>
  <c r="C44" i="48"/>
  <c r="C46" i="48" s="1"/>
  <c r="AL27" i="48"/>
  <c r="AB29" i="48"/>
  <c r="AN34" i="48"/>
  <c r="Z42" i="48"/>
  <c r="AA34" i="48"/>
  <c r="AB30" i="48"/>
  <c r="AN33" i="48"/>
  <c r="Z38" i="48"/>
  <c r="Z31" i="48"/>
  <c r="AN31" i="48"/>
  <c r="N31" i="48"/>
  <c r="AN41" i="48"/>
  <c r="Z32" i="48"/>
  <c r="AB26" i="48"/>
  <c r="N32" i="48"/>
  <c r="J39" i="48"/>
  <c r="P33" i="48"/>
  <c r="O30" i="48"/>
  <c r="L39" i="48"/>
  <c r="H40" i="48"/>
  <c r="T26" i="48"/>
  <c r="O32" i="48"/>
  <c r="H31" i="48"/>
  <c r="J36" i="48"/>
  <c r="P14" i="48" s="1"/>
  <c r="T27" i="48"/>
  <c r="L33" i="48"/>
  <c r="R11" i="48" s="1"/>
  <c r="AR38" i="48"/>
  <c r="N27" i="48"/>
  <c r="AR26" i="48"/>
  <c r="AD42" i="48"/>
  <c r="U27" i="48"/>
  <c r="D41" i="48"/>
  <c r="V44" i="48"/>
  <c r="V46" i="48" s="1"/>
  <c r="Q18" i="48"/>
  <c r="AO44" i="48"/>
  <c r="AO46" i="48" s="1"/>
  <c r="AI44" i="48"/>
  <c r="AI46" i="48" s="1"/>
  <c r="AJ44" i="48"/>
  <c r="AJ46" i="48" s="1"/>
  <c r="AT44" i="48"/>
  <c r="AT46" i="48" s="1"/>
  <c r="AF44" i="48"/>
  <c r="AF46" i="48" s="1"/>
  <c r="R16" i="48"/>
  <c r="AA38" i="48"/>
  <c r="AN37" i="48"/>
  <c r="AB40" i="48"/>
  <c r="AB33" i="48"/>
  <c r="Z26" i="48"/>
  <c r="N29" i="48"/>
  <c r="N7" i="48" s="1"/>
  <c r="AN27" i="48"/>
  <c r="O41" i="48"/>
  <c r="AA30" i="48"/>
  <c r="O8" i="48" s="1"/>
  <c r="AA36" i="48"/>
  <c r="AD40" i="48"/>
  <c r="AN26" i="48"/>
  <c r="AN30" i="48"/>
  <c r="AB42" i="48"/>
  <c r="AB31" i="48"/>
  <c r="AB28" i="48"/>
  <c r="H41" i="48"/>
  <c r="P40" i="48"/>
  <c r="O40" i="48"/>
  <c r="AL28" i="48"/>
  <c r="T33" i="48"/>
  <c r="O37" i="48"/>
  <c r="J29" i="48"/>
  <c r="L40" i="48"/>
  <c r="AR34" i="48"/>
  <c r="L32" i="48"/>
  <c r="R10" i="48" s="1"/>
  <c r="N37" i="48"/>
  <c r="O39" i="48"/>
  <c r="AR28" i="48"/>
  <c r="R6" i="48"/>
  <c r="Q7" i="48"/>
  <c r="R13" i="48"/>
  <c r="AA31" i="48"/>
  <c r="AA32" i="48"/>
  <c r="O10" i="48" s="1"/>
  <c r="AC28" i="48"/>
  <c r="AC44" i="48" s="1"/>
  <c r="AC46" i="48" s="1"/>
  <c r="P31" i="48"/>
  <c r="L41" i="48"/>
  <c r="J34" i="48"/>
  <c r="AR39" i="48"/>
  <c r="AR32" i="48"/>
  <c r="AM29" i="48"/>
  <c r="AM31" i="48"/>
  <c r="AG44" i="48"/>
  <c r="AG46" i="48" s="1"/>
  <c r="AH44" i="48"/>
  <c r="AH46" i="48" s="1"/>
  <c r="AV44" i="48"/>
  <c r="AV46" i="48" s="1"/>
  <c r="Z41" i="48"/>
  <c r="P34" i="48"/>
  <c r="P12" i="48" s="1"/>
  <c r="P32" i="48"/>
  <c r="P10" i="48" s="1"/>
  <c r="P41" i="48"/>
  <c r="AA27" i="48"/>
  <c r="N39" i="48"/>
  <c r="P29" i="48"/>
  <c r="P36" i="48"/>
  <c r="K28" i="48"/>
  <c r="J27" i="48"/>
  <c r="P5" i="48" s="1"/>
  <c r="N34" i="48"/>
  <c r="N12" i="48" s="1"/>
  <c r="AL30" i="48"/>
  <c r="D28" i="48"/>
  <c r="F36" i="48"/>
  <c r="R14" i="48" s="1"/>
  <c r="AS44" i="48"/>
  <c r="AS46" i="48" s="1"/>
  <c r="X44" i="48"/>
  <c r="X46" i="48" s="1"/>
  <c r="AD29" i="48"/>
  <c r="AR36" i="48"/>
  <c r="T39" i="48"/>
  <c r="P39" i="48"/>
  <c r="AL31" i="48"/>
  <c r="AR27" i="48"/>
  <c r="AR31" i="48"/>
  <c r="O29" i="48"/>
  <c r="N30" i="48"/>
  <c r="N8" i="48" s="1"/>
  <c r="AR35" i="48"/>
  <c r="AR37" i="48"/>
  <c r="L29" i="48"/>
  <c r="Q36" i="48"/>
  <c r="Q14" i="48" s="1"/>
  <c r="AM27" i="48"/>
  <c r="F26" i="48"/>
  <c r="W44" i="48"/>
  <c r="W46" i="48" s="1"/>
  <c r="Q13" i="48"/>
  <c r="AU44" i="48"/>
  <c r="AU46" i="48" s="1"/>
  <c r="R12" i="48"/>
  <c r="R19" i="48"/>
  <c r="L30" i="48"/>
  <c r="R5" i="48"/>
  <c r="Q20" i="48"/>
  <c r="AA37" i="48"/>
  <c r="AB37" i="48"/>
  <c r="P15" i="48" s="1"/>
  <c r="H32" i="48"/>
  <c r="AN40" i="48"/>
  <c r="J41" i="48"/>
  <c r="J33" i="48"/>
  <c r="AR40" i="48"/>
  <c r="L26" i="48"/>
  <c r="J42" i="48"/>
  <c r="AN32" i="48"/>
  <c r="N36" i="48"/>
  <c r="Q37" i="48"/>
  <c r="Q15" i="48" s="1"/>
  <c r="R17" i="48"/>
  <c r="Q8" i="48"/>
  <c r="I44" i="48"/>
  <c r="I46" i="48" s="1"/>
  <c r="P17" i="48"/>
  <c r="Q19" i="48"/>
  <c r="Q11" i="48"/>
  <c r="AL38" i="48"/>
  <c r="AL37" i="48"/>
  <c r="AL36" i="48"/>
  <c r="AL35" i="48"/>
  <c r="AL42" i="48"/>
  <c r="AL34" i="48"/>
  <c r="AL41" i="48"/>
  <c r="AL33" i="48"/>
  <c r="AL40" i="48"/>
  <c r="AL39" i="48"/>
  <c r="AM42" i="48"/>
  <c r="O20" i="48" s="1"/>
  <c r="AM34" i="48"/>
  <c r="AM41" i="48"/>
  <c r="AM33" i="48"/>
  <c r="O11" i="48" s="1"/>
  <c r="AM40" i="48"/>
  <c r="AM39" i="48"/>
  <c r="AM38" i="48"/>
  <c r="AM37" i="48"/>
  <c r="AM36" i="48"/>
  <c r="O14" i="48" s="1"/>
  <c r="AM35" i="48"/>
  <c r="O13" i="48" s="1"/>
  <c r="N34" i="39"/>
  <c r="E21" i="4" s="1"/>
  <c r="M12" i="39"/>
  <c r="N33" i="39" s="1"/>
  <c r="E19" i="4" s="1"/>
  <c r="E18" i="4" s="1"/>
  <c r="K34" i="39"/>
  <c r="B21" i="4" s="1"/>
  <c r="I28" i="39"/>
  <c r="M7" i="39"/>
  <c r="P34" i="39"/>
  <c r="G21" i="4" s="1"/>
  <c r="M24" i="39"/>
  <c r="P33" i="39" s="1"/>
  <c r="G19" i="4" s="1"/>
  <c r="G18" i="4" s="1"/>
  <c r="M11" i="39"/>
  <c r="M33" i="39" s="1"/>
  <c r="D19" i="4" s="1"/>
  <c r="D18" i="4" s="1"/>
  <c r="M34" i="39"/>
  <c r="D21" i="4" s="1"/>
  <c r="Q34" i="39"/>
  <c r="M26" i="39"/>
  <c r="Q33" i="39" s="1"/>
  <c r="M14" i="39"/>
  <c r="O33" i="39" s="1"/>
  <c r="F19" i="4" s="1"/>
  <c r="F18" i="4" s="1"/>
  <c r="O34" i="39"/>
  <c r="F21" i="4" s="1"/>
  <c r="M9" i="39"/>
  <c r="L33" i="39" s="1"/>
  <c r="C19" i="4" s="1"/>
  <c r="C18" i="4" s="1"/>
  <c r="L34" i="39"/>
  <c r="C21" i="4" s="1"/>
  <c r="O19" i="48" l="1"/>
  <c r="O15" i="48"/>
  <c r="H44" i="48"/>
  <c r="H46" i="48" s="1"/>
  <c r="N11" i="48"/>
  <c r="R20" i="48"/>
  <c r="O7" i="48"/>
  <c r="P11" i="48"/>
  <c r="P9" i="48"/>
  <c r="O17" i="48"/>
  <c r="N16" i="48"/>
  <c r="AA44" i="48"/>
  <c r="AA46" i="48" s="1"/>
  <c r="O18" i="48"/>
  <c r="N5" i="48"/>
  <c r="O5" i="48"/>
  <c r="P8" i="48"/>
  <c r="T44" i="48"/>
  <c r="T46" i="48" s="1"/>
  <c r="O12" i="48"/>
  <c r="O9" i="48"/>
  <c r="N13" i="48"/>
  <c r="N6" i="48"/>
  <c r="N17" i="48"/>
  <c r="AL44" i="48"/>
  <c r="AL46" i="48" s="1"/>
  <c r="P18" i="48"/>
  <c r="J44" i="48"/>
  <c r="J46" i="48" s="1"/>
  <c r="N14" i="48"/>
  <c r="N10" i="48"/>
  <c r="Q6" i="48"/>
  <c r="N19" i="48"/>
  <c r="O16" i="48"/>
  <c r="AD44" i="48"/>
  <c r="AD46" i="48" s="1"/>
  <c r="N20" i="48"/>
  <c r="R18" i="48"/>
  <c r="N18" i="48"/>
  <c r="N15" i="48"/>
  <c r="P20" i="48"/>
  <c r="R7" i="48"/>
  <c r="P44" i="48"/>
  <c r="P46" i="48" s="1"/>
  <c r="F44" i="48"/>
  <c r="F46" i="48" s="1"/>
  <c r="R4" i="48"/>
  <c r="N44" i="48"/>
  <c r="AB44" i="48"/>
  <c r="AB46" i="48" s="1"/>
  <c r="K44" i="48"/>
  <c r="K46" i="48" s="1"/>
  <c r="Q4" i="48"/>
  <c r="Q22" i="48" s="1"/>
  <c r="P7" i="48"/>
  <c r="N9" i="48"/>
  <c r="U44" i="48"/>
  <c r="U46" i="48" s="1"/>
  <c r="O44" i="48"/>
  <c r="O46" i="48" s="1"/>
  <c r="O4" i="48"/>
  <c r="O22" i="48" s="1"/>
  <c r="AR44" i="48"/>
  <c r="AR46" i="48" s="1"/>
  <c r="F19" i="48"/>
  <c r="F6" i="48" s="1"/>
  <c r="L44" i="48"/>
  <c r="L46" i="48" s="1"/>
  <c r="Z44" i="48"/>
  <c r="Z46" i="48" s="1"/>
  <c r="R8" i="48"/>
  <c r="P19" i="48"/>
  <c r="P4" i="48"/>
  <c r="AM44" i="48"/>
  <c r="AM46" i="48" s="1"/>
  <c r="P6" i="48"/>
  <c r="D44" i="48"/>
  <c r="D46" i="48" s="1"/>
  <c r="I21" i="4"/>
  <c r="AN44" i="48"/>
  <c r="AN46" i="48" s="1"/>
  <c r="Q44" i="48"/>
  <c r="Q46" i="48" s="1"/>
  <c r="N4" i="48"/>
  <c r="K33" i="39"/>
  <c r="B19" i="4" s="1"/>
  <c r="M28" i="39"/>
  <c r="N45" i="48" l="1"/>
  <c r="N46" i="48" s="1"/>
  <c r="F22" i="48"/>
  <c r="P22" i="48"/>
  <c r="R22" i="48"/>
  <c r="N22" i="48"/>
  <c r="B18" i="4"/>
  <c r="I18" i="4" s="1"/>
  <c r="I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Stralen, J. (Joost) van</author>
  </authors>
  <commentList>
    <comment ref="B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Stralen, J. (Joost) van:</t>
        </r>
        <r>
          <rPr>
            <sz val="9"/>
            <color indexed="81"/>
            <rFont val="Tahoma"/>
            <family val="2"/>
          </rPr>
          <t xml:space="preserve">
Produced by import region, not visible here</t>
        </r>
      </text>
    </comment>
  </commentList>
</comments>
</file>

<file path=xl/sharedStrings.xml><?xml version="1.0" encoding="utf-8"?>
<sst xmlns="http://schemas.openxmlformats.org/spreadsheetml/2006/main" count="134167" uniqueCount="9445">
  <si>
    <t>Scenario code:</t>
  </si>
  <si>
    <t>Bron profielen:</t>
  </si>
  <si>
    <t>Timeslice indicator:</t>
  </si>
  <si>
    <t>Model:</t>
  </si>
  <si>
    <t>Flexnet</t>
  </si>
  <si>
    <t>Opera</t>
  </si>
  <si>
    <t>Main indicators</t>
  </si>
  <si>
    <t>Electricity</t>
  </si>
  <si>
    <t>Consumption</t>
  </si>
  <si>
    <t>Service demand</t>
  </si>
  <si>
    <t>Option</t>
  </si>
  <si>
    <t>v</t>
  </si>
  <si>
    <t>zj</t>
  </si>
  <si>
    <t>Activity Baseline</t>
  </si>
  <si>
    <t>Activitity Run</t>
  </si>
  <si>
    <t>Unit Activity</t>
  </si>
  <si>
    <t>Capacity Baseline</t>
  </si>
  <si>
    <t>Capacity Run</t>
  </si>
  <si>
    <t>Unit Capacity</t>
  </si>
  <si>
    <t>Service demands (activities)</t>
  </si>
  <si>
    <t>KIP agriculture</t>
  </si>
  <si>
    <t>KIP built environment</t>
  </si>
  <si>
    <t>KIP energy</t>
  </si>
  <si>
    <t>KIP transport</t>
  </si>
  <si>
    <t>LULUCF</t>
  </si>
  <si>
    <t>KIP industry</t>
  </si>
  <si>
    <t>Activity specific units (ie Mton staal), but in case PJ, it might mean simply one unit of activity, for example 1.0 ''PJ" for AVI means all (=1,0 in this case) municipal solid waste is combusted.</t>
  </si>
  <si>
    <t>Annual flow between regions for natural gas, electricity and hydrogen [PJ]</t>
  </si>
  <si>
    <t>CO2 part of GHG emissions. Sum of line 10 and 11 adds up to line 7.</t>
  </si>
  <si>
    <t>Other GHG emissions part of GHG emissions. Sum of line 10 and 11 adds up to line 7.</t>
  </si>
  <si>
    <t>Total amount of CO2 captured using CCS</t>
  </si>
  <si>
    <t>Sum all GHG emissions related to consumption of energy carriers. Sum of line 8 and 9 add up to 7.</t>
  </si>
  <si>
    <t>Sum all process GHG and negative emissions because of storage in chemicals, plastics, etc.. Sum of line 8 and 9 add up to 7.</t>
  </si>
  <si>
    <t>GHG emissions [Mton CO2-eq] per sector (Excluding emissions from aviation and international shipping!)</t>
  </si>
  <si>
    <t>Year:</t>
  </si>
  <si>
    <t>GHG emissions per type[Mton CO2-eq] (Including emissions from aviation and international shipping)</t>
  </si>
  <si>
    <t>Sum of all Green House Gasses (excl. Aviation and international shipping)</t>
  </si>
  <si>
    <t>Energy balance of all options and all energy carriers. Unit: PJ, but Mton CO2 for CO2flow. '+' is input, '-' is output.</t>
  </si>
  <si>
    <t>Zeeland</t>
  </si>
  <si>
    <t>South Holland</t>
  </si>
  <si>
    <t>Region</t>
  </si>
  <si>
    <t>Energy balance of all options of HEAT. Unit: PJ. '+' is input, '-' is output.</t>
  </si>
  <si>
    <t>Energy balance of all options of ELECTRICITY. Unit: PJ. '+' is input, '-' is output.</t>
  </si>
  <si>
    <t>Energy balance of all options of NATURAL GAS. Unit: PJ. '+' is input, '-' is output.</t>
  </si>
  <si>
    <t>Energy balance of all options of HYDROGEN. Unit: PJ. '+' is input, '-' is output.</t>
  </si>
  <si>
    <t>Production</t>
  </si>
  <si>
    <t>Balance</t>
  </si>
  <si>
    <t>Capacity per option. Note the units. Mton means the installation can if operated 100% produce x Mton per year, idem for the unit PJ.</t>
  </si>
  <si>
    <r>
      <t>Cost per option per year and break down in components [M</t>
    </r>
    <r>
      <rPr>
        <b/>
        <sz val="11"/>
        <color theme="1"/>
        <rFont val="Calibri"/>
        <family val="2"/>
      </rPr>
      <t>€/yr]</t>
    </r>
  </si>
  <si>
    <t>Total</t>
  </si>
  <si>
    <t>Total [M€/yr]</t>
  </si>
  <si>
    <t>Total from sheet summary</t>
  </si>
  <si>
    <t>Elektriciteit</t>
  </si>
  <si>
    <t>warmte</t>
  </si>
  <si>
    <t>Aardgas</t>
  </si>
  <si>
    <t>Waterstof</t>
  </si>
  <si>
    <t>PJ</t>
  </si>
  <si>
    <t>Energy carrier</t>
  </si>
  <si>
    <t>TWh</t>
  </si>
  <si>
    <t>Production and consumption of secondary energy carriers. '+' is input, '-' is output. Figures are including infrastructure losses</t>
  </si>
  <si>
    <t>Capacity</t>
  </si>
  <si>
    <t xml:space="preserve">Total </t>
  </si>
  <si>
    <t>Electricity Storage per year</t>
  </si>
  <si>
    <t>GWh</t>
  </si>
  <si>
    <t>Hydrogen Storage per year</t>
  </si>
  <si>
    <t>CCS</t>
  </si>
  <si>
    <t>Capacities between regions for natural gas, electricity and hydrogen [GW]. For electricity the capacity can be used bidirectional</t>
  </si>
  <si>
    <t>Capacity per option. For the units, see sheet 'Capacity per option'. Mton means the installation can if operated 100% produce x Mton per year, idem for the unit PJ.</t>
  </si>
  <si>
    <t>Savings in the built environment from energy service demand (activity options) per region [PJ]</t>
  </si>
  <si>
    <t>KIP bunkers</t>
  </si>
  <si>
    <t>2208 Energy in rest services - A label</t>
  </si>
  <si>
    <t>2209 Energy in rest services - A+ label</t>
  </si>
  <si>
    <t>Total net consumption</t>
  </si>
  <si>
    <t>2204 Energy in hospitals - A+ label</t>
  </si>
  <si>
    <t>2205 Energy in rest services - GFE label</t>
  </si>
  <si>
    <t>2206 Energy in rest services - DC label</t>
  </si>
  <si>
    <t>2207 Energy in rest services - B label</t>
  </si>
  <si>
    <t>2231 Electric boiler - Low Temp - FBI</t>
  </si>
  <si>
    <t>2232 Electric Heat Pump - Low Temp - FBI</t>
  </si>
  <si>
    <t>2233 Biomass boilers - Low Temp - FBI</t>
  </si>
  <si>
    <t>2234 Natural Gas boilers - Low Temp - FBI</t>
  </si>
  <si>
    <t>2235 Hydrogen boilers - Low Temp - FBI</t>
  </si>
  <si>
    <t>2236 Anaerobic Digestion biolers - Low Temp - FBI</t>
  </si>
  <si>
    <t>Biogas</t>
  </si>
  <si>
    <t>2203 Energy in hospitals - A label</t>
  </si>
  <si>
    <t>2219 REF Natural gas boilers - Low Temp - FBI</t>
  </si>
  <si>
    <t>2220 REF Natural gas CHP - Low Temp - FBI</t>
  </si>
  <si>
    <t>2224 Deep geothermal heat - FBI</t>
  </si>
  <si>
    <t>2228 REF Final Medium Temp Heat Demand - FBI</t>
  </si>
  <si>
    <t>2221 REF rest boilers - Low Temp - FBI</t>
  </si>
  <si>
    <t>2237 REF process_salt</t>
  </si>
  <si>
    <t>2238 MVR brine vaporization_salt</t>
  </si>
  <si>
    <t>2239 REF Natural Gas Medium Temp Boilers - Salt</t>
  </si>
  <si>
    <t>2240 Hydrogen Medium Temp Boilers - Salt</t>
  </si>
  <si>
    <t>2241 Electric Medium Temp Boilers - Salt</t>
  </si>
  <si>
    <t>North NL</t>
  </si>
  <si>
    <t>Offshore B</t>
  </si>
  <si>
    <t>Ambient heat</t>
  </si>
  <si>
    <t>Coal</t>
  </si>
  <si>
    <t>Solar</t>
  </si>
  <si>
    <t>913 Groen gas uit (co)vergisting van mest (en biomassa) 2010</t>
  </si>
  <si>
    <t>986 Ethanol uit biomassa (starch) 2011</t>
  </si>
  <si>
    <t>987 Ethanol uit biomassa (suiker) 2011</t>
  </si>
  <si>
    <t>1020 Zonneboiler Utiliteitsbouw eDesign 2011</t>
  </si>
  <si>
    <t>1022 WP bodem Utiliteitsbouw eDesign 2011</t>
  </si>
  <si>
    <t>1025 Geothermie WB nieuwbouw eDesign 2011</t>
  </si>
  <si>
    <t>1029 Zonneboiler WB nieuwbouw eDesign 2011</t>
  </si>
  <si>
    <t>1035 REF HR-107 (WB bestaande bouw) eDesign 2011</t>
  </si>
  <si>
    <t>1037 REF HR-107 (WB nieuwbouw) eDesign 2011</t>
  </si>
  <si>
    <t>1064 Biomass Medium Temp Boilers - Industry</t>
  </si>
  <si>
    <t>1111 Landbouw Geothermie eDesign 2011</t>
  </si>
  <si>
    <t>1113 Landbouw Biomassaketel eDesign 2011</t>
  </si>
  <si>
    <t>1114 Landbouw WKO met warmtepomp eDesign 2011</t>
  </si>
  <si>
    <t>1115 Elektriciteit uit geothermie eDesign 2011</t>
  </si>
  <si>
    <t>1117 Kleinschalige biomassaverbranding 7000u eDesign 2011</t>
  </si>
  <si>
    <t>1158 REF WKK rest industrie ebalans</t>
  </si>
  <si>
    <t>1159 REF Ketels rest industrie ebalans</t>
  </si>
  <si>
    <t>1219 REF Ketels rest huishoudens ebalans</t>
  </si>
  <si>
    <t>1220 REF Ketels aardgas huishoudens ebalans</t>
  </si>
  <si>
    <t>1224 REF WKK rest HDO ebalans</t>
  </si>
  <si>
    <t>1225 REF Ketels rest HDO ebalans</t>
  </si>
  <si>
    <t>1226 REF Ketels aardgas HDO ebalans</t>
  </si>
  <si>
    <t>1230 REF WKK rest Landbouw ebalans</t>
  </si>
  <si>
    <t>1231 REF Ketels rest Landbouw ebalans</t>
  </si>
  <si>
    <t>1232 REF Ketels aardgas Landbouw ebalans</t>
  </si>
  <si>
    <t>1247 REF WKK gas HDO ebalans</t>
  </si>
  <si>
    <t>1248 REF WKK gas Landbouw ebalans</t>
  </si>
  <si>
    <t>1273 REF diesel</t>
  </si>
  <si>
    <t>1274 REF benzine</t>
  </si>
  <si>
    <t>1275 REF other transport</t>
  </si>
  <si>
    <t>1284 REF OvOmz raffinaderijen ebalans</t>
  </si>
  <si>
    <t>1286 REF Ketels aardgas raffinaderijen ebalans</t>
  </si>
  <si>
    <t>1289 REF Ketels rest raffinaderijen ebalans</t>
  </si>
  <si>
    <t>1290 REF WKK rest raffinaderijen ebalans</t>
  </si>
  <si>
    <t>1291 Bijmenging waterstof  in aardgasnet</t>
  </si>
  <si>
    <t>1371 Natural Gas Medium Temp Boilers - Chemical</t>
  </si>
  <si>
    <t>1373 Natural Gas CHP - Chemical</t>
  </si>
  <si>
    <t>1391 REF WKK rest chemie ebalans</t>
  </si>
  <si>
    <t>1392 REF Ketels rest chemie ebalans</t>
  </si>
  <si>
    <t>1441 Biomass Medium Temp Boilers - Chemical</t>
  </si>
  <si>
    <t>1527 Huishoudens - Zuinige Koelkasten</t>
  </si>
  <si>
    <t>1528 Huishoudens - Zuinige Vriezers</t>
  </si>
  <si>
    <t>1529 Huishoudens - Zuinige Wasdrogers</t>
  </si>
  <si>
    <t>1530 Huishoudens - Zuinige Wasmachines</t>
  </si>
  <si>
    <t>1531 Huishoudens - Zuinige Vaatwassers</t>
  </si>
  <si>
    <t>1538 HDO - Normale TL naar HF-armatuur</t>
  </si>
  <si>
    <t>1539 HDO - Normale TL naar HF-adapter</t>
  </si>
  <si>
    <t>1540 HDO - Halogeen naar spaarlamp</t>
  </si>
  <si>
    <t>1543 HDO - Veegpulschakeling</t>
  </si>
  <si>
    <t>1627 REF rest E centrale</t>
  </si>
  <si>
    <t>1628 Warmtevraagvermindering Raffinaderijen, handelend</t>
  </si>
  <si>
    <t>1629 Warmtevraagvermindering chemie, handelend</t>
  </si>
  <si>
    <t>1631 Warmtevraagvermindering overig industrie, handelend</t>
  </si>
  <si>
    <t>1634 Elektriciteitsvraagvermindering raffinage, handelend</t>
  </si>
  <si>
    <t>1635 Elektriciteitsvraagvermindering chemie, handelend</t>
  </si>
  <si>
    <t>1636 Elektriciteitsvraagvermindering Overige industrie, handelend</t>
  </si>
  <si>
    <t>1650 Hybride bus (lijndienstbussen)</t>
  </si>
  <si>
    <t>1651 Waterstofbus (lijndienstbussen)</t>
  </si>
  <si>
    <t>1652 Aardgas (CNG) bus (lijndienstbussen)</t>
  </si>
  <si>
    <t>1653 Elektrische bus (lijndienstbussen)</t>
  </si>
  <si>
    <t>1724 Geothermal Industrial Heat Pump - Industry</t>
  </si>
  <si>
    <t>1725 REF WP HDO</t>
  </si>
  <si>
    <t>1726 REF WP Huishoudens</t>
  </si>
  <si>
    <t>1742 REF WKK gas gasvoorziening</t>
  </si>
  <si>
    <t>1745 Groen gas uit allesvergister (GFT)</t>
  </si>
  <si>
    <t>1746 Biomass CHP - Industry - Not ETS</t>
  </si>
  <si>
    <t>1747 Biomass CHP - Refineries</t>
  </si>
  <si>
    <t>1749 Biomass CHP - Chemical</t>
  </si>
  <si>
    <t>1750 Biomass CHP - Industry</t>
  </si>
  <si>
    <t>1759 REF Gaswinning en -import</t>
  </si>
  <si>
    <t>1761 REF E import Flexnet</t>
  </si>
  <si>
    <t>1775 REF houtkachel HH</t>
  </si>
  <si>
    <t>1799 Post-Combustion CCS in Refineries</t>
  </si>
  <si>
    <t>1838 LNG binnenschip</t>
  </si>
  <si>
    <t>1845 Bio-restgassen naar restgassen</t>
  </si>
  <si>
    <t>1846 Bio-LPG naaar LPG</t>
  </si>
  <si>
    <t>1847 Overige bio-olieproducten naar overige olieproducten</t>
  </si>
  <si>
    <t>1849 Stalluchtzuivering</t>
  </si>
  <si>
    <t>1855 SNG uit biomassa (VTT 2017)</t>
  </si>
  <si>
    <t>1859 SNG uit biomassa CCS (VTT 2017)</t>
  </si>
  <si>
    <t>1860 Biodiesel uit biomassa -single step DME</t>
  </si>
  <si>
    <t>1861 Biodiesel uit biomassa -single step DME met warmte</t>
  </si>
  <si>
    <t>1862 Biobrandstoffen FT uit biomassa</t>
  </si>
  <si>
    <t>1863 Biobrandstoffen FT  uit biomassa met warmte</t>
  </si>
  <si>
    <t>1864 Biobenzine uit biomassa</t>
  </si>
  <si>
    <t>1865 Biobenzine uit biomassa met warmte</t>
  </si>
  <si>
    <t>1866 Biobenzine naar benzine</t>
  </si>
  <si>
    <t>1867 BioDiesel naar Diesel</t>
  </si>
  <si>
    <t>1875 Biodiesel uit biomassa -single step DME LP</t>
  </si>
  <si>
    <t>1876 Biodiesel uit biomassa -single step DME HP</t>
  </si>
  <si>
    <t>1877 Biobrandstoffen FT LP</t>
  </si>
  <si>
    <t>1878 Biobrandstoffen FT HP</t>
  </si>
  <si>
    <t>1879 Biobenzine uit biomassa LP</t>
  </si>
  <si>
    <t>1880 Biobenzine uit biomassa HP</t>
  </si>
  <si>
    <t>1881 H2 uit SMR CCS from shifted syngas low</t>
  </si>
  <si>
    <t>1882 H2 uit SMR CCS from shifted syngas high</t>
  </si>
  <si>
    <t>1883 H2 uit SMR CCS from PSA tail gas low</t>
  </si>
  <si>
    <t>1884 H2 uit SMR CCS from PSA tail gas high</t>
  </si>
  <si>
    <t>1885 H2 uit SMR CCS from flue gas</t>
  </si>
  <si>
    <t>1889 H2 uit biogas SMR lokaal</t>
  </si>
  <si>
    <t>1890 H2 uit biogas SMR regionaal</t>
  </si>
  <si>
    <t>1891 H2 uit thermochemical water splitting centraal</t>
  </si>
  <si>
    <t>1892 H2 uit photocatalysis PEC centraal</t>
  </si>
  <si>
    <t>1893 H2 uit supercritical waterelktrolysis of biomass lokaal</t>
  </si>
  <si>
    <t>1913 Synthetische methanol naar brandstof omzetten</t>
  </si>
  <si>
    <t>1914 Synthetische FT naar brandstof omzetten</t>
  </si>
  <si>
    <t>1992 HFO Conventional Refinery - bunker fuels</t>
  </si>
  <si>
    <t>1993 Kerosine raffinage, uit fossiele aardolie</t>
  </si>
  <si>
    <t>1994 Dummy: Bioethanol naar Biobrandstoffen</t>
  </si>
  <si>
    <t>2004 FT biodiesel and biokerosine</t>
  </si>
  <si>
    <t>2005 Pyrolysis fuel production</t>
  </si>
  <si>
    <t>2006 Alcohol-to-jet</t>
  </si>
  <si>
    <t>2007 HEFA</t>
  </si>
  <si>
    <t>2023 Waste Gas CHP - Chemical</t>
  </si>
  <si>
    <t>2024 Waste Gas CHP with CCS - Chemical</t>
  </si>
  <si>
    <t>2027 Hydrogen High Temp Boilers - Chemical</t>
  </si>
  <si>
    <t>2030 Waste Gas High Temp Boilers - Chemical</t>
  </si>
  <si>
    <t>2031 Waste Gas Medium Temp Boilers - Chemical</t>
  </si>
  <si>
    <t>2032 Waste Gas High Temp Boilers with CCS - Chemical</t>
  </si>
  <si>
    <t>2033 Waste Gas Medium Temp Boilers with CCS - Chemical</t>
  </si>
  <si>
    <t>2036 Electric Industrial Heat Pump - Chemical</t>
  </si>
  <si>
    <t>2037 Mechanical Vapour Recompression - Chemical</t>
  </si>
  <si>
    <t>2046 Natural Gas High Temp Boilers with CCS - Fertilizers</t>
  </si>
  <si>
    <t>2047 Natural Gas Medium Temp Boilers with CCS - Fertilizers</t>
  </si>
  <si>
    <t>2048 Hydrogen High Temp Boilers - Fertilizers</t>
  </si>
  <si>
    <t>2049 Hydrogen Medium Temp Boilers - Fertilizers</t>
  </si>
  <si>
    <t>2050 Biomass High Temp Boilers - Fertilizers</t>
  </si>
  <si>
    <t>2051 Biomass Medium Temp Boilers - Fertilizers</t>
  </si>
  <si>
    <t>2052 Biomass High Temp Boilers with CCS - Fertilizers</t>
  </si>
  <si>
    <t>2053 Biomass Medium Temp Boilers with CCS - Fertilizers</t>
  </si>
  <si>
    <t>2054 Electric High Temp Boilers - Fertilizers</t>
  </si>
  <si>
    <t>2055 Electric Medium Temp Boilers - Fertilizers</t>
  </si>
  <si>
    <t>2056 Natural Gas Industrial Heat Pump - Fertilizers</t>
  </si>
  <si>
    <t>2057 Electric Industrial Heat Pump - Fertilizers</t>
  </si>
  <si>
    <t>2058 Mechanical Vapour Recompression - Fertilizers</t>
  </si>
  <si>
    <t>2060 Hydrogen Low Temp Boilers - Industry</t>
  </si>
  <si>
    <t>2061 Electric High Temp Boilers - Industry</t>
  </si>
  <si>
    <t>2062 Mechanical Vapour Recompression - Industry</t>
  </si>
  <si>
    <t>2068 Natural Gas Medium Temp Boilers with CCS - Industry - Not ETS</t>
  </si>
  <si>
    <t>2071 Hydrogen Low Temp Boilers - Industry - Not ETS</t>
  </si>
  <si>
    <t>2073 Biomass Medium Temp Boilers with CCS - Industry - Not ETS</t>
  </si>
  <si>
    <t>2076 Electric Low Temp Boilers - Industry</t>
  </si>
  <si>
    <t>2077 Mechanical Vapour Recompression - Industry - Not ETS</t>
  </si>
  <si>
    <t>2080 Naphtha from biomass gasification and FT process</t>
  </si>
  <si>
    <t>2081 Naphtha from pyrolysis biooil gasification and FT process</t>
  </si>
  <si>
    <t>2085 5% Co-processing in Conventional Refinery</t>
  </si>
  <si>
    <t>2087 Gasification of Pyrolysis Oil + Fischer Tropsch</t>
  </si>
  <si>
    <t>2088 Gasification of solid biomass + Fischer Tropsch</t>
  </si>
  <si>
    <t>2089 Fast Pirolysis with upgrading</t>
  </si>
  <si>
    <t>2097 Electric Medium Temp Boilers - Refinery</t>
  </si>
  <si>
    <t>2098 Natural Gas Industrial Heat Pump - Refineries</t>
  </si>
  <si>
    <t>2099 Electric Industrial Heat Pump - Refineries</t>
  </si>
  <si>
    <t>2100 Mechanical Vapour Recompression - Refinery</t>
  </si>
  <si>
    <t>2104 Electric High Temp Boilers - Refinery</t>
  </si>
  <si>
    <t>2114 Aquathermal</t>
  </si>
  <si>
    <t>2115 Solar thermal for district heating without storage (all sectors)</t>
  </si>
  <si>
    <t>2122 Geothermal heat production, ultradeep, baseload</t>
  </si>
  <si>
    <t>2124 Solar thermal for process hot water without storage</t>
  </si>
  <si>
    <t>2126 Air source heat pumps - households</t>
  </si>
  <si>
    <t>2130 extra Warmtevraagvermindering Raffinaderijen</t>
  </si>
  <si>
    <t>2131 extra warmtevraagvermindering chemie, handelend</t>
  </si>
  <si>
    <t>2132 extra warmtevraagvermindering overig industrie, handelend</t>
  </si>
  <si>
    <t>2133 extra elektriciteitsvraagvermindering Overige industrie, handelend</t>
  </si>
  <si>
    <t>2143 Pyrolysis Oil Production from biomass</t>
  </si>
  <si>
    <t>2147 Mono-manure digestion for heat - large-scale</t>
  </si>
  <si>
    <t>2148 Mono-manure digestion for heat - small-scale</t>
  </si>
  <si>
    <t>2149 H2 Boilers - Households</t>
  </si>
  <si>
    <t>2150 H2 Low Temp Boilers - HDO</t>
  </si>
  <si>
    <t>2162 Geothermie diep stadsverwarming</t>
  </si>
  <si>
    <t>2163 Geothermie shallow stadsverwarming</t>
  </si>
  <si>
    <t>2164 Dummy: diesel to HFO</t>
  </si>
  <si>
    <t>2167 Dummy: Synthetic diesel to HFO</t>
  </si>
  <si>
    <t>2222 REF Anaerobic Digestion to Green Gas - FBI</t>
  </si>
  <si>
    <t>2236 Anaerobic Digestion boilers - Low Temp - FBI</t>
  </si>
  <si>
    <t>2245 REF Natural Gas Medium Temp Boilers - Chlorine</t>
  </si>
  <si>
    <t>2291 Hydrogen boiler - 200-400C - FBI</t>
  </si>
  <si>
    <t>779 Reducties bij het gebruik van F-gassen URGE 2009</t>
  </si>
  <si>
    <t>1821 Levensduurverlenging melkvee</t>
  </si>
  <si>
    <t>1822 Rantsoenaanpassingen melkvee</t>
  </si>
  <si>
    <t>1824 Precisiebemesting NW</t>
  </si>
  <si>
    <t>1825 Nitrificatieremmers NW</t>
  </si>
  <si>
    <t>1826 Vergroten bosareaal met 50 kha in 2050 (of minder in pakketten B en C)</t>
  </si>
  <si>
    <t>1827 Passieve vernatting</t>
  </si>
  <si>
    <t>1828 Onderwaterdrainage</t>
  </si>
  <si>
    <t>1829 Landbouwgrond naar natuur (5 kha in 2030)</t>
  </si>
  <si>
    <t>1830 Landbouwgrond naar natte landbouw (165 ha/jr)</t>
  </si>
  <si>
    <t>1831 Gebruiksverandering moerige veengronden</t>
  </si>
  <si>
    <t>1832 Verhogen koolstofvastlegging landbouwgrond</t>
  </si>
  <si>
    <t>1848 Voedingssupplementen</t>
  </si>
  <si>
    <t>1160 REF OvOmz industrie ebalans</t>
  </si>
  <si>
    <t>1218 REF WKK rest huishoudens ebalans</t>
  </si>
  <si>
    <t>1221 REF WKK gas huishoudens ebalans</t>
  </si>
  <si>
    <t>Indicates which constraints are binding/potentials are limiting</t>
  </si>
  <si>
    <t>Constraint:</t>
  </si>
  <si>
    <t>cMaxTotCapaciteitOC</t>
  </si>
  <si>
    <t>Indicates which regional constraints are binding/potentials are limiting</t>
  </si>
  <si>
    <t>MaxTotCapaciteitRgOV</t>
  </si>
  <si>
    <t>cMaxNetworkCapacityBetweenRegions</t>
  </si>
  <si>
    <t>What is the constraint for?</t>
  </si>
  <si>
    <t>Maximum capacity potential per option per region</t>
  </si>
  <si>
    <t>Maximum network capacity between two regions</t>
  </si>
  <si>
    <t># Timeslices step 1:</t>
  </si>
  <si>
    <t># Options:</t>
  </si>
  <si>
    <t>Hour Resolution:</t>
  </si>
  <si>
    <t>CO2, LULUCF</t>
  </si>
  <si>
    <t>Total [Mton CO2-eq]</t>
  </si>
  <si>
    <t>MinTotCapaciteitRgOV</t>
  </si>
  <si>
    <t>cMinNetworkCapacityBetweenRegions</t>
  </si>
  <si>
    <t>Minimum network capacity between two regions</t>
  </si>
  <si>
    <t>cMinTotCapaciteitOC</t>
  </si>
  <si>
    <t>Minimum capacity potential per option or category</t>
  </si>
  <si>
    <t>Minimum capacity potential per option and variant per region</t>
  </si>
  <si>
    <t>cMaxTotCapacityRgO</t>
  </si>
  <si>
    <t>cMinTotCapacityRgO</t>
  </si>
  <si>
    <t>Minimum capacity potential per option per region</t>
  </si>
  <si>
    <t>cMaxAnnualFlowsBetweenRegions</t>
  </si>
  <si>
    <t>To put a cap on the maximum annual flow for a carrier that goes over a network</t>
  </si>
  <si>
    <t>cTotRegionalConsEnergiedragerMax</t>
  </si>
  <si>
    <t>To restrict utilization of a resource on a regional scale</t>
  </si>
  <si>
    <t>cREFActivityOptionAtLeastBaseline</t>
  </si>
  <si>
    <t>For activities with more than 1 REF, put a lower limit of activity</t>
  </si>
  <si>
    <t>cMaxTotActiviteitOC</t>
  </si>
  <si>
    <t>Maximum activity potential per option or category</t>
  </si>
  <si>
    <t>cMinTotActiviteitOC</t>
  </si>
  <si>
    <t>Minimum activity potential per option or category</t>
  </si>
  <si>
    <t>cMaxTotActiviteitOVBaseline(o,v,zj)</t>
  </si>
  <si>
    <t>cMinTotActiviteitOVBaseline(o,v,zj)</t>
  </si>
  <si>
    <t>cMaxTotActiviteitOVBaselineC(c)</t>
  </si>
  <si>
    <t>To set the maximum activity of a category equal to the baseline activity</t>
  </si>
  <si>
    <t>To set the maximum activity equal to the baseline activity</t>
  </si>
  <si>
    <t>To set the minimum activity equal to the baseline activity</t>
  </si>
  <si>
    <t>cMinTotActiviteitOVBaselineC(c)</t>
  </si>
  <si>
    <t>To set the minimum activity of a category equal to the baseline activity</t>
  </si>
  <si>
    <t>Indicates which regional constraints are binding/potentials are limiting for which time-slices</t>
  </si>
  <si>
    <t>MaxBijmenging</t>
  </si>
  <si>
    <t>(Only time-slices for which bound is hit, are shown!)</t>
  </si>
  <si>
    <t>cMaxConsumptionViaNetwork</t>
  </si>
  <si>
    <t>Making sure that the delivery of an energy carrier (ie heat) to a sector can't exceed a user specified value</t>
  </si>
  <si>
    <t>TotConsEnergiedragerMaxNEW</t>
  </si>
  <si>
    <t>Make sure national potential of an energy carrier/resource is not overshoot</t>
  </si>
  <si>
    <t>cConsEnergycarrierPerOC_Max</t>
  </si>
  <si>
    <t>Make sure the max consumption of an energy carrier per option or category is not overshoot</t>
  </si>
  <si>
    <t>cProdEnergycarrierPerOC_Max</t>
  </si>
  <si>
    <t>Make sure the max production of an energy carrier per option or category is not overshoot</t>
  </si>
  <si>
    <t>SectorConsEnergiedragerMin</t>
  </si>
  <si>
    <t>SectorConsEnergiedragerMax</t>
  </si>
  <si>
    <t>Make sure the max consumption of an energy carrier per sector is not overshoot</t>
  </si>
  <si>
    <t>Make sure the consumption of an energy carrier per sector fulfills a user specified minimum</t>
  </si>
  <si>
    <t>EmissieDoelNEW</t>
  </si>
  <si>
    <t>For targets of compounds(for example GHG) or energy quantities (for example max prim. energy consumption)</t>
  </si>
  <si>
    <t>1462 Solar-PV Vertical (incl. bif noise barriers)</t>
  </si>
  <si>
    <t>1463 Solar-PV Bifacial vertical</t>
  </si>
  <si>
    <t>2324 Ground source heat pumps - households</t>
  </si>
  <si>
    <t>CO2</t>
  </si>
  <si>
    <t>CO2, shipping</t>
  </si>
  <si>
    <t>CO2, aviation</t>
  </si>
  <si>
    <t>Landbouw</t>
  </si>
  <si>
    <t>Gasvoorziening</t>
  </si>
  <si>
    <t>Raffinaderijen</t>
  </si>
  <si>
    <t>Huishoudens</t>
  </si>
  <si>
    <t>Elektriciteitsopwekking</t>
  </si>
  <si>
    <t>Industrie</t>
  </si>
  <si>
    <t>Chemie</t>
  </si>
  <si>
    <t>Verkeer</t>
  </si>
  <si>
    <t>MWT</t>
  </si>
  <si>
    <t>Kunstmestindustrie</t>
  </si>
  <si>
    <t>Basismetaal ferro</t>
  </si>
  <si>
    <t>Food and Beverage Industry</t>
  </si>
  <si>
    <t>Waste</t>
  </si>
  <si>
    <t>Overige landbouw</t>
  </si>
  <si>
    <t>Bunkers</t>
  </si>
  <si>
    <t>Basic metal non-ferro</t>
  </si>
  <si>
    <t>Sector</t>
  </si>
  <si>
    <t>H2 voorziening</t>
  </si>
  <si>
    <t>HDO</t>
  </si>
  <si>
    <t>Warmteopwekking (centraal)</t>
  </si>
  <si>
    <t>Emissions per option [Mton]. The sector the option is part of is indicated. Note there is a total, energy related and there is non-energy/correction. This non-energy/correction is used to compensate/cancel out the energy related.</t>
  </si>
  <si>
    <t>CO2 emissions per sector. [Mton CO2-eq]</t>
  </si>
  <si>
    <t>Uncorrected, so all CO2 storage is allocated to the sector 'gasvoorziening', of which option 1512 is part</t>
  </si>
  <si>
    <t>Corrected, so all CO2 storage is allocated to the sectors, based on the storage/capture ratio</t>
  </si>
  <si>
    <t>Total CO2 capture</t>
  </si>
  <si>
    <t>Total CO2 stored</t>
  </si>
  <si>
    <t>Of which CCS</t>
  </si>
  <si>
    <t>Total GHG emissions</t>
  </si>
  <si>
    <t>Total emissions - CO2</t>
  </si>
  <si>
    <t>Total emissions - Other GHG</t>
  </si>
  <si>
    <t>CCS [Mton]</t>
  </si>
  <si>
    <t>Main Sector</t>
  </si>
  <si>
    <t>CO2 emissions per main sector</t>
  </si>
  <si>
    <t>CCS per main sector</t>
  </si>
  <si>
    <t>Service Demand</t>
  </si>
  <si>
    <t>Baseline [PJ]</t>
  </si>
  <si>
    <t>Run [PJ]</t>
  </si>
  <si>
    <t>Savings wrt Baseline [PJ]</t>
  </si>
  <si>
    <t>Kolen</t>
  </si>
  <si>
    <t>Zon</t>
  </si>
  <si>
    <t>Aardwarmte</t>
  </si>
  <si>
    <t>Afval (niet-biogeen)</t>
  </si>
  <si>
    <t>Omgevingswarmte</t>
  </si>
  <si>
    <t>Biomassa (hout)</t>
  </si>
  <si>
    <t>HeatHT400</t>
  </si>
  <si>
    <t>Heat200to400</t>
  </si>
  <si>
    <t>Heat100to200</t>
  </si>
  <si>
    <t>Restgassen</t>
  </si>
  <si>
    <t>HeatDir200to400</t>
  </si>
  <si>
    <t>Biomassa (AWZ, RWZ en STRT)</t>
  </si>
  <si>
    <t>Biomassa (GFT &amp; VGI)</t>
  </si>
  <si>
    <t>Cokesovengas</t>
  </si>
  <si>
    <t>Hoogovengas</t>
  </si>
  <si>
    <t>Biomassa (afval biogeen)</t>
  </si>
  <si>
    <t>1756 Solar -PV industry</t>
  </si>
  <si>
    <t>2044 REF NG Steam 200-400 boiler - Fertilizer</t>
  </si>
  <si>
    <t>2045 REF NG Steam 100-200 boiler - Fertilizer</t>
  </si>
  <si>
    <t>2117 Solar PV floating &gt; 1 MWp</t>
  </si>
  <si>
    <t>2329 REF NG Direct Firing - High Temp - Fertilizer</t>
  </si>
  <si>
    <t>2330 Direct Firing NG 200-400 C - Chemicals</t>
  </si>
  <si>
    <t>2331 Direct Firing Elec 200-400 C - Chemicals</t>
  </si>
  <si>
    <t>2338 Direct Firing NG 200-400 C - non ferro</t>
  </si>
  <si>
    <t>2339 Direct Firing Elec 200-400 C - non ferro</t>
  </si>
  <si>
    <t>2340 Natural Gas Boilers 200-400 C - non ferro</t>
  </si>
  <si>
    <t>2343 Electric Boilers 100-200C - non ferro</t>
  </si>
  <si>
    <t>2344 Electric HP &lt; 100 C non ferro</t>
  </si>
  <si>
    <t>2346 Post-Combustion CCS Add on - Fertilizer</t>
  </si>
  <si>
    <t>2356 REF methanol from NG</t>
  </si>
  <si>
    <t>Methanol</t>
  </si>
  <si>
    <t>2361 Methanol from ext. H2 and direct air capture</t>
  </si>
  <si>
    <t>Carbon balance</t>
  </si>
  <si>
    <t>in Mton CO2</t>
  </si>
  <si>
    <t xml:space="preserve"> + input - output</t>
  </si>
  <si>
    <t>Gross total</t>
  </si>
  <si>
    <t>Net total</t>
  </si>
  <si>
    <t>Carbon balance of all options and all carbon carriers. Unit:  Mton CO2. '+' is input, '-' is output.</t>
  </si>
  <si>
    <t>Character of the carbon carrier</t>
  </si>
  <si>
    <t>Carbon carrier</t>
  </si>
  <si>
    <t>887 CO2 capture at ethylene oxide production</t>
  </si>
  <si>
    <t>1027 REF HR-107 Utiliteitsbouw eDesign 2011</t>
  </si>
  <si>
    <t>1464 Solar-PV Services</t>
  </si>
  <si>
    <t>1744 REF AD of waste and sewage water - CHP</t>
  </si>
  <si>
    <t>1758 REF AD of waste and sewage water - Green gas</t>
  </si>
  <si>
    <t>1776 REF AD boiler - Other industries</t>
  </si>
  <si>
    <t>2026 NG DF 100-200C- Chemie</t>
  </si>
  <si>
    <t>2029 Biomass DF &gt; 400C - Chemical</t>
  </si>
  <si>
    <t>2072 Biomass DF &gt; 400C  - Industry</t>
  </si>
  <si>
    <t>2092 NG DF 200-400C - Refineries</t>
  </si>
  <si>
    <t>2095 Biomass DF &gt; 400C - Refineries</t>
  </si>
  <si>
    <t>2121 REF AD of waste and sewage water - Heat</t>
  </si>
  <si>
    <t>Go to Summary Sheet</t>
  </si>
  <si>
    <t>2025 Natural Gas DF &gt; 400 C - Chemical</t>
  </si>
  <si>
    <t>2028 Biomass DF &gt; 400 C - Chemical</t>
  </si>
  <si>
    <t>2059 Hydrogen DF &gt; 400 C  - Industry</t>
  </si>
  <si>
    <t>2091 Natural Gas DF &gt; 400 C- Refineries</t>
  </si>
  <si>
    <t>2093 Hydrogen DF &gt; 400 C - Refineries</t>
  </si>
  <si>
    <t>2094 Biomass DF &gt; 400 C - Refineries</t>
  </si>
  <si>
    <t>2316 Hydrogen DF &gt; 400 C - Basic metal non-ferro</t>
  </si>
  <si>
    <t>KEV2020 CO2 emissions (incl. Indirect)</t>
  </si>
  <si>
    <t>1012 Solar-PV Residential</t>
  </si>
  <si>
    <t>Offshore D</t>
  </si>
  <si>
    <t>1101 REF Gasverbranding STEG 7000u eDesign 2011</t>
  </si>
  <si>
    <t>1840 Reductie CH4 industrie</t>
  </si>
  <si>
    <t>1842 Reductie N2O industrie</t>
  </si>
  <si>
    <t>2364 REF Glass production conventional furnaces</t>
  </si>
  <si>
    <t>2365 Glass production with electric cold-top furnaces</t>
  </si>
  <si>
    <t>2366 Glass production with efficient furnaces</t>
  </si>
  <si>
    <t>2367 REF Ceramics production in conventional kilns</t>
  </si>
  <si>
    <t>2368 Ceramics production in electric kilns</t>
  </si>
  <si>
    <t>2374 Plastic waste pyrolysis oil production</t>
  </si>
  <si>
    <t>2376 Waste Gas 200-400C Boilers CCS- Refineries</t>
  </si>
  <si>
    <t>2387 Synthetic LNG production from ext. H2 and CO2</t>
  </si>
  <si>
    <t>2384 NG to LNG for shipping</t>
  </si>
  <si>
    <t>2386 Biogas to Bio-LNG for shipping</t>
  </si>
  <si>
    <t>Fossil</t>
  </si>
  <si>
    <t>Air</t>
  </si>
  <si>
    <t>CCU</t>
  </si>
  <si>
    <t>Syn</t>
  </si>
  <si>
    <t>Chemicals</t>
  </si>
  <si>
    <t>Aviation</t>
  </si>
  <si>
    <t>Other products</t>
  </si>
  <si>
    <t>Produced in PJ</t>
  </si>
  <si>
    <t>From</t>
  </si>
  <si>
    <t>Optie</t>
  </si>
  <si>
    <t>Warmte</t>
  </si>
  <si>
    <t>Netto</t>
  </si>
  <si>
    <t>NG</t>
  </si>
  <si>
    <t>H2</t>
  </si>
  <si>
    <t>WG</t>
  </si>
  <si>
    <t xml:space="preserve">Kunstmestindustrie </t>
  </si>
  <si>
    <t>Biomass</t>
  </si>
  <si>
    <t>Cokes gas</t>
  </si>
  <si>
    <t>AVI CCS &amp; water treatment</t>
  </si>
  <si>
    <t>BFG gas</t>
  </si>
  <si>
    <t>Waste nonbio</t>
  </si>
  <si>
    <t>Waste bio</t>
  </si>
  <si>
    <t>Biomass (AWZ,RWZ,STRT)</t>
  </si>
  <si>
    <t xml:space="preserve">Restgassen incl </t>
  </si>
  <si>
    <t>check</t>
  </si>
  <si>
    <t>Waste heat</t>
  </si>
  <si>
    <t>Geothermal heat</t>
  </si>
  <si>
    <t>1264 REF Aardgas HD pijplijn</t>
  </si>
  <si>
    <t>Regio1</t>
  </si>
  <si>
    <t>Timeslice22</t>
  </si>
  <si>
    <t>Timeslice23</t>
  </si>
  <si>
    <t>Timeslice85</t>
  </si>
  <si>
    <t>Timeslice87</t>
  </si>
  <si>
    <t>Timeslice88</t>
  </si>
  <si>
    <t>Timeslice89</t>
  </si>
  <si>
    <t>Timeslice91</t>
  </si>
  <si>
    <t>Timeslice92</t>
  </si>
  <si>
    <t>Timeslice113</t>
  </si>
  <si>
    <t>Timeslice115</t>
  </si>
  <si>
    <t>Timeslice116</t>
  </si>
  <si>
    <t>Timeslice225</t>
  </si>
  <si>
    <t>Timeslice226</t>
  </si>
  <si>
    <t>Timeslice275</t>
  </si>
  <si>
    <t>Timeslice276</t>
  </si>
  <si>
    <t>Timeslice330</t>
  </si>
  <si>
    <t>Timeslice331</t>
  </si>
  <si>
    <t>Timeslice332</t>
  </si>
  <si>
    <t>Timeslice333</t>
  </si>
  <si>
    <t>Timeslice334</t>
  </si>
  <si>
    <t>Timeslice335</t>
  </si>
  <si>
    <t>Timeslice339</t>
  </si>
  <si>
    <t>Timeslice340</t>
  </si>
  <si>
    <t>Timeslice341</t>
  </si>
  <si>
    <t>Timeslice342</t>
  </si>
  <si>
    <t>Timeslice344</t>
  </si>
  <si>
    <t>Timeslice345</t>
  </si>
  <si>
    <t>Timeslice355</t>
  </si>
  <si>
    <t>Timeslice356</t>
  </si>
  <si>
    <t>Timeslice358</t>
  </si>
  <si>
    <t>Timeslice359</t>
  </si>
  <si>
    <t>Timeslice368</t>
  </si>
  <si>
    <t>Timeslice369</t>
  </si>
  <si>
    <t>Timeslice370</t>
  </si>
  <si>
    <t>Timeslice379</t>
  </si>
  <si>
    <t>Timeslice380</t>
  </si>
  <si>
    <t>Timeslice381</t>
  </si>
  <si>
    <t>Timeslice382</t>
  </si>
  <si>
    <t>Timeslice383</t>
  </si>
  <si>
    <t>Timeslice387</t>
  </si>
  <si>
    <t>Timeslice388</t>
  </si>
  <si>
    <t>Timeslice389</t>
  </si>
  <si>
    <t>Timeslice390</t>
  </si>
  <si>
    <t>Timeslice392</t>
  </si>
  <si>
    <t>Timeslice393</t>
  </si>
  <si>
    <t>Timeslice394</t>
  </si>
  <si>
    <t>Timeslice395</t>
  </si>
  <si>
    <t>Timeslice396</t>
  </si>
  <si>
    <t>Timeslice397</t>
  </si>
  <si>
    <t>Timeslice564</t>
  </si>
  <si>
    <t>Timeslice565</t>
  </si>
  <si>
    <t>Timeslice566</t>
  </si>
  <si>
    <t>Timeslice569</t>
  </si>
  <si>
    <t>Timeslice656</t>
  </si>
  <si>
    <t>Timeslice657</t>
  </si>
  <si>
    <t>Timeslice658</t>
  </si>
  <si>
    <t>Timeslice680</t>
  </si>
  <si>
    <t>Timeslice874</t>
  </si>
  <si>
    <t>Timeslice876</t>
  </si>
  <si>
    <t>Timeslice877</t>
  </si>
  <si>
    <t>Timeslice1157</t>
  </si>
  <si>
    <t>Timeslice1158</t>
  </si>
  <si>
    <t>Timeslice1160</t>
  </si>
  <si>
    <t>Timeslice1161</t>
  </si>
  <si>
    <t>Timeslice1162</t>
  </si>
  <si>
    <t>Timeslice1163</t>
  </si>
  <si>
    <t>Timeslice1164</t>
  </si>
  <si>
    <t>Timeslice1165</t>
  </si>
  <si>
    <t>Timeslice1166</t>
  </si>
  <si>
    <t>Timeslice1167</t>
  </si>
  <si>
    <t>Timeslice1168</t>
  </si>
  <si>
    <t>Timeslice1169</t>
  </si>
  <si>
    <t>Timeslice1170</t>
  </si>
  <si>
    <t>Timeslice1171</t>
  </si>
  <si>
    <t>Timeslice1172</t>
  </si>
  <si>
    <t>Timeslice1173</t>
  </si>
  <si>
    <t>Timeslice1174</t>
  </si>
  <si>
    <t>Timeslice1175</t>
  </si>
  <si>
    <t>Timeslice1176</t>
  </si>
  <si>
    <t>Timeslice1177</t>
  </si>
  <si>
    <t>Timeslice1178</t>
  </si>
  <si>
    <t>Timeslice1179</t>
  </si>
  <si>
    <t>Timeslice1180</t>
  </si>
  <si>
    <t>Timeslice1181</t>
  </si>
  <si>
    <t>Timeslice1182</t>
  </si>
  <si>
    <t>Timeslice1184</t>
  </si>
  <si>
    <t>Timeslice1185</t>
  </si>
  <si>
    <t>Timeslice1186</t>
  </si>
  <si>
    <t>Timeslice1187</t>
  </si>
  <si>
    <t>Timeslice1188</t>
  </si>
  <si>
    <t>Timeslice1189</t>
  </si>
  <si>
    <t>Timeslice1190</t>
  </si>
  <si>
    <t>Timeslice1191</t>
  </si>
  <si>
    <t>Timeslice1192</t>
  </si>
  <si>
    <t>Timeslice1193</t>
  </si>
  <si>
    <t>Timeslice1195</t>
  </si>
  <si>
    <t>Timeslice1196</t>
  </si>
  <si>
    <t>Timeslice1197</t>
  </si>
  <si>
    <t>Timeslice1198</t>
  </si>
  <si>
    <t>Timeslice1199</t>
  </si>
  <si>
    <t>Timeslice1200</t>
  </si>
  <si>
    <t>Timeslice1201</t>
  </si>
  <si>
    <t>Timeslice1202</t>
  </si>
  <si>
    <t>Timeslice1203</t>
  </si>
  <si>
    <t>Timeslice1204</t>
  </si>
  <si>
    <t>Timeslice1205</t>
  </si>
  <si>
    <t>Timeslice1206</t>
  </si>
  <si>
    <t>Timeslice1208</t>
  </si>
  <si>
    <t>Timeslice1209</t>
  </si>
  <si>
    <t>Timeslice1210</t>
  </si>
  <si>
    <t>Timeslice1211</t>
  </si>
  <si>
    <t>Timeslice1212</t>
  </si>
  <si>
    <t>Timeslice1213</t>
  </si>
  <si>
    <t>Timeslice1214</t>
  </si>
  <si>
    <t>Timeslice1215</t>
  </si>
  <si>
    <t>Timeslice1216</t>
  </si>
  <si>
    <t>Timeslice1217</t>
  </si>
  <si>
    <t>Timeslice1219</t>
  </si>
  <si>
    <t>Timeslice1220</t>
  </si>
  <si>
    <t>Timeslice1221</t>
  </si>
  <si>
    <t>Timeslice1222</t>
  </si>
  <si>
    <t>Timeslice1223</t>
  </si>
  <si>
    <t>Timeslice1224</t>
  </si>
  <si>
    <t>Timeslice1225</t>
  </si>
  <si>
    <t>Timeslice1226</t>
  </si>
  <si>
    <t>Timeslice1227</t>
  </si>
  <si>
    <t>Timeslice1228</t>
  </si>
  <si>
    <t>Timeslice1229</t>
  </si>
  <si>
    <t>Timeslice1230</t>
  </si>
  <si>
    <t>Timeslice1232</t>
  </si>
  <si>
    <t>Timeslice1233</t>
  </si>
  <si>
    <t>Timeslice1234</t>
  </si>
  <si>
    <t>Timeslice1235</t>
  </si>
  <si>
    <t>Timeslice1236</t>
  </si>
  <si>
    <t>Timeslice1237</t>
  </si>
  <si>
    <t>Timeslice1238</t>
  </si>
  <si>
    <t>Timeslice1239</t>
  </si>
  <si>
    <t>Timeslice1240</t>
  </si>
  <si>
    <t>Timeslice1241</t>
  </si>
  <si>
    <t>Timeslice1242</t>
  </si>
  <si>
    <t>Timeslice1243</t>
  </si>
  <si>
    <t>Timeslice1244</t>
  </si>
  <si>
    <t>Timeslice1245</t>
  </si>
  <si>
    <t>Timeslice1246</t>
  </si>
  <si>
    <t>Timeslice1247</t>
  </si>
  <si>
    <t>Timeslice1248</t>
  </si>
  <si>
    <t>Timeslice1249</t>
  </si>
  <si>
    <t>Timeslice1250</t>
  </si>
  <si>
    <t>Timeslice1251</t>
  </si>
  <si>
    <t>Timeslice1252</t>
  </si>
  <si>
    <t>Timeslice1253</t>
  </si>
  <si>
    <t>Timeslice1254</t>
  </si>
  <si>
    <t>Timeslice1256</t>
  </si>
  <si>
    <t>Timeslice1257</t>
  </si>
  <si>
    <t>Timeslice1258</t>
  </si>
  <si>
    <t>Timeslice1259</t>
  </si>
  <si>
    <t>Timeslice1260</t>
  </si>
  <si>
    <t>Timeslice1261</t>
  </si>
  <si>
    <t>Timeslice1262</t>
  </si>
  <si>
    <t>Timeslice1263</t>
  </si>
  <si>
    <t>Timeslice1264</t>
  </si>
  <si>
    <t>Timeslice1265</t>
  </si>
  <si>
    <t>Timeslice1267</t>
  </si>
  <si>
    <t>Timeslice1268</t>
  </si>
  <si>
    <t>Timeslice1269</t>
  </si>
  <si>
    <t>Timeslice1270</t>
  </si>
  <si>
    <t>Timeslice1271</t>
  </si>
  <si>
    <t>Timeslice1272</t>
  </si>
  <si>
    <t>Timeslice1273</t>
  </si>
  <si>
    <t>Timeslice1274</t>
  </si>
  <si>
    <t>Timeslice1275</t>
  </si>
  <si>
    <t>Timeslice1276</t>
  </si>
  <si>
    <t>Timeslice1277</t>
  </si>
  <si>
    <t>Timeslice1278</t>
  </si>
  <si>
    <t>Timeslice1280</t>
  </si>
  <si>
    <t>Timeslice1281</t>
  </si>
  <si>
    <t>Timeslice1282</t>
  </si>
  <si>
    <t>Timeslice1283</t>
  </si>
  <si>
    <t>Timeslice1284</t>
  </si>
  <si>
    <t>Timeslice1285</t>
  </si>
  <si>
    <t>Timeslice1286</t>
  </si>
  <si>
    <t>Timeslice1287</t>
  </si>
  <si>
    <t>Timeslice1288</t>
  </si>
  <si>
    <t>Timeslice1289</t>
  </si>
  <si>
    <t>Timeslice1291</t>
  </si>
  <si>
    <t>Timeslice1292</t>
  </si>
  <si>
    <t>Timeslice1293</t>
  </si>
  <si>
    <t>Timeslice1294</t>
  </si>
  <si>
    <t>Timeslice1295</t>
  </si>
  <si>
    <t>Timeslice1296</t>
  </si>
  <si>
    <t>Timeslice1297</t>
  </si>
  <si>
    <t>Timeslice1298</t>
  </si>
  <si>
    <t>Timeslice1299</t>
  </si>
  <si>
    <t>Timeslice1300</t>
  </si>
  <si>
    <t>Timeslice1301</t>
  </si>
  <si>
    <t>Timeslice1302</t>
  </si>
  <si>
    <t>Timeslice1304</t>
  </si>
  <si>
    <t>Timeslice1305</t>
  </si>
  <si>
    <t>Timeslice1306</t>
  </si>
  <si>
    <t>Timeslice1307</t>
  </si>
  <si>
    <t>Timeslice1308</t>
  </si>
  <si>
    <t>Timeslice1309</t>
  </si>
  <si>
    <t>Timeslice1310</t>
  </si>
  <si>
    <t>Timeslice1311</t>
  </si>
  <si>
    <t>Timeslice1312</t>
  </si>
  <si>
    <t>Timeslice1313</t>
  </si>
  <si>
    <t>Timeslice1314</t>
  </si>
  <si>
    <t>Timeslice1315</t>
  </si>
  <si>
    <t>Timeslice1316</t>
  </si>
  <si>
    <t>Timeslice1317</t>
  </si>
  <si>
    <t>Timeslice1318</t>
  </si>
  <si>
    <t>Timeslice1319</t>
  </si>
  <si>
    <t>Timeslice1320</t>
  </si>
  <si>
    <t>Timeslice1321</t>
  </si>
  <si>
    <t>Timeslice1322</t>
  </si>
  <si>
    <t>Timeslice1323</t>
  </si>
  <si>
    <t>Timeslice1324</t>
  </si>
  <si>
    <t>Timeslice1325</t>
  </si>
  <si>
    <t>Timeslice1326</t>
  </si>
  <si>
    <t>Timeslice1328</t>
  </si>
  <si>
    <t>Timeslice1329</t>
  </si>
  <si>
    <t>Timeslice1330</t>
  </si>
  <si>
    <t>Timeslice1331</t>
  </si>
  <si>
    <t>Timeslice1332</t>
  </si>
  <si>
    <t>Timeslice1333</t>
  </si>
  <si>
    <t>Timeslice1334</t>
  </si>
  <si>
    <t>Timeslice1335</t>
  </si>
  <si>
    <t>Timeslice1336</t>
  </si>
  <si>
    <t>Timeslice1337</t>
  </si>
  <si>
    <t>Timeslice1338</t>
  </si>
  <si>
    <t>Timeslice1339</t>
  </si>
  <si>
    <t>Timeslice1340</t>
  </si>
  <si>
    <t>Timeslice1341</t>
  </si>
  <si>
    <t>Timeslice1342</t>
  </si>
  <si>
    <t>Timeslice1343</t>
  </si>
  <si>
    <t>Timeslice1344</t>
  </si>
  <si>
    <t>Timeslice1345</t>
  </si>
  <si>
    <t>Timeslice1346</t>
  </si>
  <si>
    <t>Timeslice1347</t>
  </si>
  <si>
    <t>Timeslice1348</t>
  </si>
  <si>
    <t>Timeslice1349</t>
  </si>
  <si>
    <t>Timeslice1350</t>
  </si>
  <si>
    <t>Timeslice1352</t>
  </si>
  <si>
    <t>Timeslice1353</t>
  </si>
  <si>
    <t>Timeslice1354</t>
  </si>
  <si>
    <t>Timeslice1355</t>
  </si>
  <si>
    <t>Timeslice1356</t>
  </si>
  <si>
    <t>Timeslice1357</t>
  </si>
  <si>
    <t>Timeslice1358</t>
  </si>
  <si>
    <t>Timeslice1359</t>
  </si>
  <si>
    <t>Timeslice1360</t>
  </si>
  <si>
    <t>Timeslice1361</t>
  </si>
  <si>
    <t>Timeslice1362</t>
  </si>
  <si>
    <t>Timeslice1363</t>
  </si>
  <si>
    <t>Timeslice1364</t>
  </si>
  <si>
    <t>Timeslice1365</t>
  </si>
  <si>
    <t>Timeslice1366</t>
  </si>
  <si>
    <t>Timeslice1367</t>
  </si>
  <si>
    <t>Timeslice1368</t>
  </si>
  <si>
    <t>Timeslice1369</t>
  </si>
  <si>
    <t>Timeslice1370</t>
  </si>
  <si>
    <t>Timeslice1371</t>
  </si>
  <si>
    <t>Timeslice1372</t>
  </si>
  <si>
    <t>Timeslice1373</t>
  </si>
  <si>
    <t>Timeslice1374</t>
  </si>
  <si>
    <t>Timeslice1376</t>
  </si>
  <si>
    <t>Timeslice1377</t>
  </si>
  <si>
    <t>Timeslice1378</t>
  </si>
  <si>
    <t>Timeslice1379</t>
  </si>
  <si>
    <t>Timeslice1380</t>
  </si>
  <si>
    <t>Timeslice1381</t>
  </si>
  <si>
    <t>Timeslice1382</t>
  </si>
  <si>
    <t>Timeslice1383</t>
  </si>
  <si>
    <t>Timeslice1384</t>
  </si>
  <si>
    <t>Timeslice1385</t>
  </si>
  <si>
    <t>Timeslice1387</t>
  </si>
  <si>
    <t>Timeslice1388</t>
  </si>
  <si>
    <t>Timeslice1389</t>
  </si>
  <si>
    <t>Timeslice1390</t>
  </si>
  <si>
    <t>Timeslice1391</t>
  </si>
  <si>
    <t>Timeslice1392</t>
  </si>
  <si>
    <t>Timeslice1393</t>
  </si>
  <si>
    <t>Timeslice1394</t>
  </si>
  <si>
    <t>Timeslice1395</t>
  </si>
  <si>
    <t>Timeslice1396</t>
  </si>
  <si>
    <t>Timeslice1397</t>
  </si>
  <si>
    <t>Timeslice1398</t>
  </si>
  <si>
    <t>Timeslice1400</t>
  </si>
  <si>
    <t>Timeslice1401</t>
  </si>
  <si>
    <t>Timeslice1402</t>
  </si>
  <si>
    <t>Timeslice1403</t>
  </si>
  <si>
    <t>Timeslice1404</t>
  </si>
  <si>
    <t>Timeslice1405</t>
  </si>
  <si>
    <t>Timeslice1406</t>
  </si>
  <si>
    <t>Timeslice1407</t>
  </si>
  <si>
    <t>Timeslice1408</t>
  </si>
  <si>
    <t>Timeslice1409</t>
  </si>
  <si>
    <t>Timeslice1411</t>
  </si>
  <si>
    <t>Timeslice1412</t>
  </si>
  <si>
    <t>Timeslice1413</t>
  </si>
  <si>
    <t>Timeslice1414</t>
  </si>
  <si>
    <t>Timeslice1415</t>
  </si>
  <si>
    <t>Timeslice1416</t>
  </si>
  <si>
    <t>Timeslice1417</t>
  </si>
  <si>
    <t>Timeslice1418</t>
  </si>
  <si>
    <t>Timeslice1419</t>
  </si>
  <si>
    <t>Timeslice1420</t>
  </si>
  <si>
    <t>Timeslice1421</t>
  </si>
  <si>
    <t>Timeslice1422</t>
  </si>
  <si>
    <t>Timeslice1424</t>
  </si>
  <si>
    <t>Timeslice1425</t>
  </si>
  <si>
    <t>Timeslice1426</t>
  </si>
  <si>
    <t>Timeslice1427</t>
  </si>
  <si>
    <t>Timeslice1428</t>
  </si>
  <si>
    <t>Timeslice1429</t>
  </si>
  <si>
    <t>Timeslice1430</t>
  </si>
  <si>
    <t>Timeslice1431</t>
  </si>
  <si>
    <t>Timeslice1432</t>
  </si>
  <si>
    <t>Timeslice1433</t>
  </si>
  <si>
    <t>Timeslice1435</t>
  </si>
  <si>
    <t>Timeslice1436</t>
  </si>
  <si>
    <t>Timeslice1437</t>
  </si>
  <si>
    <t>Timeslice1438</t>
  </si>
  <si>
    <t>Timeslice1439</t>
  </si>
  <si>
    <t>Timeslice1440</t>
  </si>
  <si>
    <t>Timeslice1441</t>
  </si>
  <si>
    <t>Timeslice1442</t>
  </si>
  <si>
    <t>Timeslice1443</t>
  </si>
  <si>
    <t>Timeslice1444</t>
  </si>
  <si>
    <t>Timeslice1445</t>
  </si>
  <si>
    <t>Timeslice1446</t>
  </si>
  <si>
    <t>Timeslice1448</t>
  </si>
  <si>
    <t>Timeslice1449</t>
  </si>
  <si>
    <t>Timeslice1450</t>
  </si>
  <si>
    <t>Timeslice1451</t>
  </si>
  <si>
    <t>Timeslice1452</t>
  </si>
  <si>
    <t>Timeslice1453</t>
  </si>
  <si>
    <t>Timeslice1454</t>
  </si>
  <si>
    <t>Timeslice1455</t>
  </si>
  <si>
    <t>Timeslice1456</t>
  </si>
  <si>
    <t>Timeslice1457</t>
  </si>
  <si>
    <t>Timeslice1458</t>
  </si>
  <si>
    <t>Timeslice1459</t>
  </si>
  <si>
    <t>Timeslice1460</t>
  </si>
  <si>
    <t>Timeslice1461</t>
  </si>
  <si>
    <t>Timeslice1462</t>
  </si>
  <si>
    <t>Timeslice1463</t>
  </si>
  <si>
    <t>Timeslice1464</t>
  </si>
  <si>
    <t>Timeslice1465</t>
  </si>
  <si>
    <t>Timeslice1466</t>
  </si>
  <si>
    <t>Timeslice1467</t>
  </si>
  <si>
    <t>Timeslice1468</t>
  </si>
  <si>
    <t>Timeslice1469</t>
  </si>
  <si>
    <t>Timeslice1470</t>
  </si>
  <si>
    <t>Timeslice1472</t>
  </si>
  <si>
    <t>Timeslice1473</t>
  </si>
  <si>
    <t>Timeslice1474</t>
  </si>
  <si>
    <t>Timeslice1475</t>
  </si>
  <si>
    <t>Timeslice1476</t>
  </si>
  <si>
    <t>Timeslice1477</t>
  </si>
  <si>
    <t>Timeslice1478</t>
  </si>
  <si>
    <t>Timeslice1479</t>
  </si>
  <si>
    <t>Timeslice1480</t>
  </si>
  <si>
    <t>Timeslice1481</t>
  </si>
  <si>
    <t>Timeslice1483</t>
  </si>
  <si>
    <t>Timeslice1484</t>
  </si>
  <si>
    <t>Timeslice1485</t>
  </si>
  <si>
    <t>Timeslice1486</t>
  </si>
  <si>
    <t>Timeslice1487</t>
  </si>
  <si>
    <t>Timeslice1488</t>
  </si>
  <si>
    <t>Timeslice1489</t>
  </si>
  <si>
    <t>Timeslice1490</t>
  </si>
  <si>
    <t>Timeslice1491</t>
  </si>
  <si>
    <t>Timeslice1492</t>
  </si>
  <si>
    <t>Timeslice1493</t>
  </si>
  <si>
    <t>Timeslice1494</t>
  </si>
  <si>
    <t>Timeslice1496</t>
  </si>
  <si>
    <t>Timeslice1497</t>
  </si>
  <si>
    <t>Timeslice1498</t>
  </si>
  <si>
    <t>Timeslice1499</t>
  </si>
  <si>
    <t>Timeslice1500</t>
  </si>
  <si>
    <t>Timeslice1501</t>
  </si>
  <si>
    <t>Timeslice1502</t>
  </si>
  <si>
    <t>Timeslice1503</t>
  </si>
  <si>
    <t>Timeslice1504</t>
  </si>
  <si>
    <t>Timeslice1505</t>
  </si>
  <si>
    <t>Timeslice1506</t>
  </si>
  <si>
    <t>Timeslice1507</t>
  </si>
  <si>
    <t>Timeslice1508</t>
  </si>
  <si>
    <t>Timeslice1509</t>
  </si>
  <si>
    <t>Timeslice1510</t>
  </si>
  <si>
    <t>Timeslice1511</t>
  </si>
  <si>
    <t>Timeslice1512</t>
  </si>
  <si>
    <t>Timeslice1513</t>
  </si>
  <si>
    <t>Timeslice1514</t>
  </si>
  <si>
    <t>Timeslice1515</t>
  </si>
  <si>
    <t>Timeslice1516</t>
  </si>
  <si>
    <t>Timeslice1517</t>
  </si>
  <si>
    <t>Timeslice1518</t>
  </si>
  <si>
    <t>Timeslice1520</t>
  </si>
  <si>
    <t>Timeslice1521</t>
  </si>
  <si>
    <t>Timeslice1522</t>
  </si>
  <si>
    <t>Timeslice1523</t>
  </si>
  <si>
    <t>Timeslice1524</t>
  </si>
  <si>
    <t>Timeslice1525</t>
  </si>
  <si>
    <t>Timeslice1526</t>
  </si>
  <si>
    <t>Timeslice1527</t>
  </si>
  <si>
    <t>Timeslice1528</t>
  </si>
  <si>
    <t>Timeslice1529</t>
  </si>
  <si>
    <t>Timeslice1531</t>
  </si>
  <si>
    <t>Timeslice1532</t>
  </si>
  <si>
    <t>Timeslice1533</t>
  </si>
  <si>
    <t>Timeslice1534</t>
  </si>
  <si>
    <t>Timeslice1535</t>
  </si>
  <si>
    <t>Timeslice1536</t>
  </si>
  <si>
    <t>Timeslice1537</t>
  </si>
  <si>
    <t>Timeslice1538</t>
  </si>
  <si>
    <t>Timeslice1539</t>
  </si>
  <si>
    <t>Timeslice1540</t>
  </si>
  <si>
    <t>Timeslice1541</t>
  </si>
  <si>
    <t>Timeslice1542</t>
  </si>
  <si>
    <t>Timeslice1544</t>
  </si>
  <si>
    <t>Timeslice1545</t>
  </si>
  <si>
    <t>Timeslice1546</t>
  </si>
  <si>
    <t>Timeslice1547</t>
  </si>
  <si>
    <t>Timeslice1548</t>
  </si>
  <si>
    <t>Timeslice1549</t>
  </si>
  <si>
    <t>Timeslice1550</t>
  </si>
  <si>
    <t>Timeslice1551</t>
  </si>
  <si>
    <t>Timeslice1552</t>
  </si>
  <si>
    <t>Timeslice1553</t>
  </si>
  <si>
    <t>Timeslice1555</t>
  </si>
  <si>
    <t>Timeslice1556</t>
  </si>
  <si>
    <t>Timeslice1557</t>
  </si>
  <si>
    <t>Timeslice1558</t>
  </si>
  <si>
    <t>Timeslice1559</t>
  </si>
  <si>
    <t>Timeslice1560</t>
  </si>
  <si>
    <t>Timeslice1561</t>
  </si>
  <si>
    <t>Timeslice1562</t>
  </si>
  <si>
    <t>Timeslice1563</t>
  </si>
  <si>
    <t>Timeslice1564</t>
  </si>
  <si>
    <t>Timeslice1565</t>
  </si>
  <si>
    <t>Timeslice1566</t>
  </si>
  <si>
    <t>Timeslice1568</t>
  </si>
  <si>
    <t>Timeslice1569</t>
  </si>
  <si>
    <t>Timeslice1570</t>
  </si>
  <si>
    <t>Timeslice1571</t>
  </si>
  <si>
    <t>Timeslice1572</t>
  </si>
  <si>
    <t>Timeslice1573</t>
  </si>
  <si>
    <t>Timeslice1574</t>
  </si>
  <si>
    <t>Timeslice1575</t>
  </si>
  <si>
    <t>Timeslice1576</t>
  </si>
  <si>
    <t>Timeslice1577</t>
  </si>
  <si>
    <t>Timeslice1578</t>
  </si>
  <si>
    <t>Timeslice1579</t>
  </si>
  <si>
    <t>Timeslice1580</t>
  </si>
  <si>
    <t>Timeslice1581</t>
  </si>
  <si>
    <t>Timeslice1582</t>
  </si>
  <si>
    <t>Timeslice1583</t>
  </si>
  <si>
    <t>Timeslice1584</t>
  </si>
  <si>
    <t>Timeslice1585</t>
  </si>
  <si>
    <t>Timeslice1586</t>
  </si>
  <si>
    <t>Timeslice1587</t>
  </si>
  <si>
    <t>Timeslice1588</t>
  </si>
  <si>
    <t>Timeslice1589</t>
  </si>
  <si>
    <t>Timeslice1590</t>
  </si>
  <si>
    <t>Timeslice1592</t>
  </si>
  <si>
    <t>Timeslice1593</t>
  </si>
  <si>
    <t>Timeslice1594</t>
  </si>
  <si>
    <t>Timeslice1595</t>
  </si>
  <si>
    <t>Timeslice1596</t>
  </si>
  <si>
    <t>Timeslice1597</t>
  </si>
  <si>
    <t>Timeslice1598</t>
  </si>
  <si>
    <t>Timeslice1599</t>
  </si>
  <si>
    <t>Timeslice1600</t>
  </si>
  <si>
    <t>Timeslice1601</t>
  </si>
  <si>
    <t>Timeslice1602</t>
  </si>
  <si>
    <t>Timeslice1603</t>
  </si>
  <si>
    <t>Timeslice1604</t>
  </si>
  <si>
    <t>Timeslice1605</t>
  </si>
  <si>
    <t>Timeslice1606</t>
  </si>
  <si>
    <t>Timeslice1607</t>
  </si>
  <si>
    <t>Timeslice1608</t>
  </si>
  <si>
    <t>Timeslice1609</t>
  </si>
  <si>
    <t>Timeslice1610</t>
  </si>
  <si>
    <t>Timeslice1611</t>
  </si>
  <si>
    <t>Timeslice1612</t>
  </si>
  <si>
    <t>Timeslice1613</t>
  </si>
  <si>
    <t>Timeslice1614</t>
  </si>
  <si>
    <t>Timeslice1616</t>
  </si>
  <si>
    <t>Timeslice1617</t>
  </si>
  <si>
    <t>Timeslice1618</t>
  </si>
  <si>
    <t>Timeslice1619</t>
  </si>
  <si>
    <t>Timeslice1620</t>
  </si>
  <si>
    <t>Timeslice1621</t>
  </si>
  <si>
    <t>Timeslice1622</t>
  </si>
  <si>
    <t>Timeslice1623</t>
  </si>
  <si>
    <t>Timeslice1624</t>
  </si>
  <si>
    <t>Timeslice1625</t>
  </si>
  <si>
    <t>Timeslice1626</t>
  </si>
  <si>
    <t>Timeslice1627</t>
  </si>
  <si>
    <t>Timeslice1628</t>
  </si>
  <si>
    <t>Timeslice1629</t>
  </si>
  <si>
    <t>Timeslice1630</t>
  </si>
  <si>
    <t>Timeslice1631</t>
  </si>
  <si>
    <t>Timeslice1632</t>
  </si>
  <si>
    <t>Timeslice1633</t>
  </si>
  <si>
    <t>Timeslice1634</t>
  </si>
  <si>
    <t>Timeslice1635</t>
  </si>
  <si>
    <t>Timeslice1636</t>
  </si>
  <si>
    <t>Timeslice1637</t>
  </si>
  <si>
    <t>Timeslice1638</t>
  </si>
  <si>
    <t>Timeslice1640</t>
  </si>
  <si>
    <t>Timeslice1641</t>
  </si>
  <si>
    <t>Timeslice1642</t>
  </si>
  <si>
    <t>Timeslice1643</t>
  </si>
  <si>
    <t>Timeslice1644</t>
  </si>
  <si>
    <t>Timeslice1645</t>
  </si>
  <si>
    <t>Timeslice1646</t>
  </si>
  <si>
    <t>Timeslice1647</t>
  </si>
  <si>
    <t>Timeslice1648</t>
  </si>
  <si>
    <t>Timeslice1649</t>
  </si>
  <si>
    <t>Timeslice1651</t>
  </si>
  <si>
    <t>Timeslice1652</t>
  </si>
  <si>
    <t>Timeslice1653</t>
  </si>
  <si>
    <t>Timeslice1654</t>
  </si>
  <si>
    <t>Timeslice1655</t>
  </si>
  <si>
    <t>Timeslice1656</t>
  </si>
  <si>
    <t>Timeslice1657</t>
  </si>
  <si>
    <t>Timeslice1658</t>
  </si>
  <si>
    <t>Timeslice1659</t>
  </si>
  <si>
    <t>Timeslice1660</t>
  </si>
  <si>
    <t>Timeslice1661</t>
  </si>
  <si>
    <t>Timeslice1662</t>
  </si>
  <si>
    <t>Timeslice1664</t>
  </si>
  <si>
    <t>Timeslice1665</t>
  </si>
  <si>
    <t>Timeslice1666</t>
  </si>
  <si>
    <t>Timeslice1667</t>
  </si>
  <si>
    <t>Timeslice1668</t>
  </si>
  <si>
    <t>Timeslice1669</t>
  </si>
  <si>
    <t>Timeslice1670</t>
  </si>
  <si>
    <t>Timeslice1671</t>
  </si>
  <si>
    <t>Timeslice1672</t>
  </si>
  <si>
    <t>Timeslice1673</t>
  </si>
  <si>
    <t>Timeslice1675</t>
  </si>
  <si>
    <t>Timeslice1676</t>
  </si>
  <si>
    <t>Timeslice1677</t>
  </si>
  <si>
    <t>Timeslice1678</t>
  </si>
  <si>
    <t>Timeslice1679</t>
  </si>
  <si>
    <t>Timeslice1680</t>
  </si>
  <si>
    <t>Timeslice1681</t>
  </si>
  <si>
    <t>Timeslice1682</t>
  </si>
  <si>
    <t>Timeslice1683</t>
  </si>
  <si>
    <t>Timeslice1684</t>
  </si>
  <si>
    <t>Timeslice1685</t>
  </si>
  <si>
    <t>Timeslice1686</t>
  </si>
  <si>
    <t>Timeslice1688</t>
  </si>
  <si>
    <t>Timeslice1689</t>
  </si>
  <si>
    <t>Timeslice1690</t>
  </si>
  <si>
    <t>Timeslice1691</t>
  </si>
  <si>
    <t>Timeslice1692</t>
  </si>
  <si>
    <t>Timeslice1693</t>
  </si>
  <si>
    <t>Timeslice1694</t>
  </si>
  <si>
    <t>Timeslice1695</t>
  </si>
  <si>
    <t>Timeslice1696</t>
  </si>
  <si>
    <t>Timeslice1697</t>
  </si>
  <si>
    <t>Timeslice1699</t>
  </si>
  <si>
    <t>Timeslice1700</t>
  </si>
  <si>
    <t>Timeslice1701</t>
  </si>
  <si>
    <t>Timeslice1702</t>
  </si>
  <si>
    <t>Timeslice1703</t>
  </si>
  <si>
    <t>Timeslice1704</t>
  </si>
  <si>
    <t>Timeslice1705</t>
  </si>
  <si>
    <t>Timeslice1706</t>
  </si>
  <si>
    <t>Timeslice1707</t>
  </si>
  <si>
    <t>Timeslice1708</t>
  </si>
  <si>
    <t>Timeslice1709</t>
  </si>
  <si>
    <t>Timeslice1710</t>
  </si>
  <si>
    <t>Timeslice1712</t>
  </si>
  <si>
    <t>Timeslice1713</t>
  </si>
  <si>
    <t>Timeslice1714</t>
  </si>
  <si>
    <t>Timeslice1715</t>
  </si>
  <si>
    <t>Timeslice1716</t>
  </si>
  <si>
    <t>Timeslice1717</t>
  </si>
  <si>
    <t>Timeslice1718</t>
  </si>
  <si>
    <t>Timeslice1719</t>
  </si>
  <si>
    <t>Timeslice1720</t>
  </si>
  <si>
    <t>Timeslice1721</t>
  </si>
  <si>
    <t>Timeslice1723</t>
  </si>
  <si>
    <t>Timeslice1724</t>
  </si>
  <si>
    <t>Timeslice1725</t>
  </si>
  <si>
    <t>Timeslice1726</t>
  </si>
  <si>
    <t>Timeslice1727</t>
  </si>
  <si>
    <t>Timeslice1728</t>
  </si>
  <si>
    <t>Timeslice1729</t>
  </si>
  <si>
    <t>Timeslice1730</t>
  </si>
  <si>
    <t>Timeslice1731</t>
  </si>
  <si>
    <t>Timeslice1732</t>
  </si>
  <si>
    <t>Timeslice1733</t>
  </si>
  <si>
    <t>Timeslice1734</t>
  </si>
  <si>
    <t>Timeslice1735</t>
  </si>
  <si>
    <t>Timeslice1736</t>
  </si>
  <si>
    <t>Timeslice1737</t>
  </si>
  <si>
    <t>Timeslice1738</t>
  </si>
  <si>
    <t>Timeslice1739</t>
  </si>
  <si>
    <t>Timeslice1740</t>
  </si>
  <si>
    <t>Timeslice1741</t>
  </si>
  <si>
    <t>Timeslice1742</t>
  </si>
  <si>
    <t>Timeslice1743</t>
  </si>
  <si>
    <t>Timeslice1744</t>
  </si>
  <si>
    <t>Timeslice1745</t>
  </si>
  <si>
    <t>Timeslice1746</t>
  </si>
  <si>
    <t>Timeslice1747</t>
  </si>
  <si>
    <t>Timeslice1748</t>
  </si>
  <si>
    <t>Timeslice1749</t>
  </si>
  <si>
    <t>Timeslice1750</t>
  </si>
  <si>
    <t>Timeslice1751</t>
  </si>
  <si>
    <t>Timeslice1752</t>
  </si>
  <si>
    <t>Timeslice1753</t>
  </si>
  <si>
    <t>Timeslice1754</t>
  </si>
  <si>
    <t>Timeslice1755</t>
  </si>
  <si>
    <t>Timeslice1756</t>
  </si>
  <si>
    <t>Timeslice1757</t>
  </si>
  <si>
    <t>Timeslice1758</t>
  </si>
  <si>
    <t>Timeslice1759</t>
  </si>
  <si>
    <t>Timeslice1760</t>
  </si>
  <si>
    <t>Timeslice1761</t>
  </si>
  <si>
    <t>Timeslice1762</t>
  </si>
  <si>
    <t>Timeslice1763</t>
  </si>
  <si>
    <t>Timeslice1764</t>
  </si>
  <si>
    <t>Timeslice1765</t>
  </si>
  <si>
    <t>Timeslice1766</t>
  </si>
  <si>
    <t>Timeslice1767</t>
  </si>
  <si>
    <t>Timeslice1768</t>
  </si>
  <si>
    <t>Timeslice1769</t>
  </si>
  <si>
    <t>Timeslice1770</t>
  </si>
  <si>
    <t>Timeslice1771</t>
  </si>
  <si>
    <t>Timeslice1772</t>
  </si>
  <si>
    <t>Timeslice1773</t>
  </si>
  <si>
    <t>Timeslice1774</t>
  </si>
  <si>
    <t>Timeslice1775</t>
  </si>
  <si>
    <t>Timeslice1776</t>
  </si>
  <si>
    <t>Timeslice1777</t>
  </si>
  <si>
    <t>Timeslice1778</t>
  </si>
  <si>
    <t>Timeslice1779</t>
  </si>
  <si>
    <t>Timeslice1780</t>
  </si>
  <si>
    <t>Timeslice1781</t>
  </si>
  <si>
    <t>Timeslice1782</t>
  </si>
  <si>
    <t>Timeslice1783</t>
  </si>
  <si>
    <t>Timeslice1784</t>
  </si>
  <si>
    <t>Timeslice1785</t>
  </si>
  <si>
    <t>Timeslice1786</t>
  </si>
  <si>
    <t>Timeslice1787</t>
  </si>
  <si>
    <t>Timeslice1792</t>
  </si>
  <si>
    <t>Timeslice1809</t>
  </si>
  <si>
    <t>Timeslice1810</t>
  </si>
  <si>
    <t>Timeslice1811</t>
  </si>
  <si>
    <t>Timeslice1812</t>
  </si>
  <si>
    <t>Timeslice1813</t>
  </si>
  <si>
    <t>Timeslice1814</t>
  </si>
  <si>
    <t>Timeslice1815</t>
  </si>
  <si>
    <t>Timeslice1816</t>
  </si>
  <si>
    <t>Timeslice1817</t>
  </si>
  <si>
    <t>Timeslice1818</t>
  </si>
  <si>
    <t>Timeslice1819</t>
  </si>
  <si>
    <t>Timeslice1820</t>
  </si>
  <si>
    <t>Timeslice1821</t>
  </si>
  <si>
    <t>Timeslice1822</t>
  </si>
  <si>
    <t>Timeslice1823</t>
  </si>
  <si>
    <t>Timeslice1824</t>
  </si>
  <si>
    <t>Timeslice1825</t>
  </si>
  <si>
    <t>Timeslice1826</t>
  </si>
  <si>
    <t>Timeslice1827</t>
  </si>
  <si>
    <t>Timeslice1828</t>
  </si>
  <si>
    <t>Timeslice1829</t>
  </si>
  <si>
    <t>Timeslice1830</t>
  </si>
  <si>
    <t>Timeslice1831</t>
  </si>
  <si>
    <t>Timeslice1832</t>
  </si>
  <si>
    <t>Timeslice1833</t>
  </si>
  <si>
    <t>Timeslice1834</t>
  </si>
  <si>
    <t>Timeslice1835</t>
  </si>
  <si>
    <t>Timeslice1836</t>
  </si>
  <si>
    <t>Timeslice1837</t>
  </si>
  <si>
    <t>Timeslice1838</t>
  </si>
  <si>
    <t>Timeslice1839</t>
  </si>
  <si>
    <t>Timeslice1840</t>
  </si>
  <si>
    <t>Timeslice1841</t>
  </si>
  <si>
    <t>Timeslice1842</t>
  </si>
  <si>
    <t>Timeslice1843</t>
  </si>
  <si>
    <t>Timeslice1844</t>
  </si>
  <si>
    <t>Timeslice1845</t>
  </si>
  <si>
    <t>Timeslice1846</t>
  </si>
  <si>
    <t>Timeslice1847</t>
  </si>
  <si>
    <t>Timeslice1848</t>
  </si>
  <si>
    <t>Timeslice1849</t>
  </si>
  <si>
    <t>Timeslice1850</t>
  </si>
  <si>
    <t>Timeslice1851</t>
  </si>
  <si>
    <t>Timeslice1852</t>
  </si>
  <si>
    <t>Timeslice1853</t>
  </si>
  <si>
    <t>Timeslice1854</t>
  </si>
  <si>
    <t>Timeslice1855</t>
  </si>
  <si>
    <t>Timeslice1856</t>
  </si>
  <si>
    <t>Timeslice1857</t>
  </si>
  <si>
    <t>Timeslice1858</t>
  </si>
  <si>
    <t>Timeslice1859</t>
  </si>
  <si>
    <t>Timeslice1860</t>
  </si>
  <si>
    <t>Timeslice1861</t>
  </si>
  <si>
    <t>Timeslice1862</t>
  </si>
  <si>
    <t>Timeslice1863</t>
  </si>
  <si>
    <t>Timeslice1864</t>
  </si>
  <si>
    <t>Timeslice1865</t>
  </si>
  <si>
    <t>Timeslice1866</t>
  </si>
  <si>
    <t>Timeslice1867</t>
  </si>
  <si>
    <t>Timeslice1868</t>
  </si>
  <si>
    <t>Timeslice1869</t>
  </si>
  <si>
    <t>Timeslice1870</t>
  </si>
  <si>
    <t>Timeslice1871</t>
  </si>
  <si>
    <t>Timeslice1872</t>
  </si>
  <si>
    <t>Timeslice1873</t>
  </si>
  <si>
    <t>Timeslice1874</t>
  </si>
  <si>
    <t>Timeslice1875</t>
  </si>
  <si>
    <t>Timeslice1876</t>
  </si>
  <si>
    <t>Timeslice1877</t>
  </si>
  <si>
    <t>Timeslice1878</t>
  </si>
  <si>
    <t>Timeslice1879</t>
  </si>
  <si>
    <t>Timeslice1880</t>
  </si>
  <si>
    <t>Timeslice1881</t>
  </si>
  <si>
    <t>Timeslice1882</t>
  </si>
  <si>
    <t>Timeslice1883</t>
  </si>
  <si>
    <t>Timeslice1884</t>
  </si>
  <si>
    <t>Timeslice1885</t>
  </si>
  <si>
    <t>Timeslice1886</t>
  </si>
  <si>
    <t>Timeslice1887</t>
  </si>
  <si>
    <t>Timeslice1888</t>
  </si>
  <si>
    <t>Timeslice1889</t>
  </si>
  <si>
    <t>Timeslice1890</t>
  </si>
  <si>
    <t>Timeslice1891</t>
  </si>
  <si>
    <t>Timeslice1892</t>
  </si>
  <si>
    <t>Timeslice1893</t>
  </si>
  <si>
    <t>Timeslice1894</t>
  </si>
  <si>
    <t>Timeslice1895</t>
  </si>
  <si>
    <t>Timeslice1896</t>
  </si>
  <si>
    <t>Timeslice1897</t>
  </si>
  <si>
    <t>Timeslice1898</t>
  </si>
  <si>
    <t>Timeslice1899</t>
  </si>
  <si>
    <t>Timeslice1900</t>
  </si>
  <si>
    <t>Timeslice1901</t>
  </si>
  <si>
    <t>Timeslice1902</t>
  </si>
  <si>
    <t>Timeslice1903</t>
  </si>
  <si>
    <t>Timeslice1904</t>
  </si>
  <si>
    <t>Timeslice1905</t>
  </si>
  <si>
    <t>Timeslice1906</t>
  </si>
  <si>
    <t>Timeslice1907</t>
  </si>
  <si>
    <t>Timeslice1908</t>
  </si>
  <si>
    <t>Timeslice1909</t>
  </si>
  <si>
    <t>Timeslice1910</t>
  </si>
  <si>
    <t>Timeslice1911</t>
  </si>
  <si>
    <t>Timeslice1912</t>
  </si>
  <si>
    <t>Timeslice1913</t>
  </si>
  <si>
    <t>Timeslice1914</t>
  </si>
  <si>
    <t>Timeslice1915</t>
  </si>
  <si>
    <t>Timeslice1916</t>
  </si>
  <si>
    <t>Timeslice1917</t>
  </si>
  <si>
    <t>Timeslice1918</t>
  </si>
  <si>
    <t>Timeslice1919</t>
  </si>
  <si>
    <t>Timeslice1920</t>
  </si>
  <si>
    <t>Timeslice1921</t>
  </si>
  <si>
    <t>Timeslice1922</t>
  </si>
  <si>
    <t>Timeslice1923</t>
  </si>
  <si>
    <t>Timeslice1924</t>
  </si>
  <si>
    <t>Timeslice1925</t>
  </si>
  <si>
    <t>Timeslice1926</t>
  </si>
  <si>
    <t>Timeslice1927</t>
  </si>
  <si>
    <t>Timeslice1928</t>
  </si>
  <si>
    <t>Timeslice1929</t>
  </si>
  <si>
    <t>Timeslice1930</t>
  </si>
  <si>
    <t>Timeslice1931</t>
  </si>
  <si>
    <t>Timeslice1932</t>
  </si>
  <si>
    <t>Timeslice1933</t>
  </si>
  <si>
    <t>Timeslice1934</t>
  </si>
  <si>
    <t>Timeslice1935</t>
  </si>
  <si>
    <t>Timeslice1936</t>
  </si>
  <si>
    <t>Timeslice1937</t>
  </si>
  <si>
    <t>Timeslice1938</t>
  </si>
  <si>
    <t>Timeslice1939</t>
  </si>
  <si>
    <t>Timeslice1940</t>
  </si>
  <si>
    <t>Timeslice1941</t>
  </si>
  <si>
    <t>Timeslice1942</t>
  </si>
  <si>
    <t>Timeslice1943</t>
  </si>
  <si>
    <t>Timeslice1944</t>
  </si>
  <si>
    <t>Timeslice1945</t>
  </si>
  <si>
    <t>Timeslice1946</t>
  </si>
  <si>
    <t>Timeslice1947</t>
  </si>
  <si>
    <t>Timeslice1948</t>
  </si>
  <si>
    <t>Timeslice1949</t>
  </si>
  <si>
    <t>Timeslice1950</t>
  </si>
  <si>
    <t>Timeslice1951</t>
  </si>
  <si>
    <t>Timeslice1952</t>
  </si>
  <si>
    <t>Timeslice1953</t>
  </si>
  <si>
    <t>Timeslice1954</t>
  </si>
  <si>
    <t>Timeslice1955</t>
  </si>
  <si>
    <t>Timeslice1956</t>
  </si>
  <si>
    <t>Timeslice1957</t>
  </si>
  <si>
    <t>Timeslice1958</t>
  </si>
  <si>
    <t>Timeslice1959</t>
  </si>
  <si>
    <t>Timeslice1960</t>
  </si>
  <si>
    <t>Timeslice1961</t>
  </si>
  <si>
    <t>Timeslice1962</t>
  </si>
  <si>
    <t>Timeslice1963</t>
  </si>
  <si>
    <t>Timeslice1964</t>
  </si>
  <si>
    <t>Timeslice1965</t>
  </si>
  <si>
    <t>Timeslice1966</t>
  </si>
  <si>
    <t>Timeslice1967</t>
  </si>
  <si>
    <t>Timeslice1968</t>
  </si>
  <si>
    <t>Timeslice1969</t>
  </si>
  <si>
    <t>Timeslice1970</t>
  </si>
  <si>
    <t>Timeslice1971</t>
  </si>
  <si>
    <t>Timeslice1972</t>
  </si>
  <si>
    <t>Timeslice1973</t>
  </si>
  <si>
    <t>Timeslice1974</t>
  </si>
  <si>
    <t>Timeslice1975</t>
  </si>
  <si>
    <t>Timeslice1976</t>
  </si>
  <si>
    <t>Timeslice1977</t>
  </si>
  <si>
    <t>Timeslice1978</t>
  </si>
  <si>
    <t>Timeslice1979</t>
  </si>
  <si>
    <t>Timeslice1980</t>
  </si>
  <si>
    <t>Timeslice1981</t>
  </si>
  <si>
    <t>Timeslice1982</t>
  </si>
  <si>
    <t>Timeslice1983</t>
  </si>
  <si>
    <t>Timeslice1984</t>
  </si>
  <si>
    <t>Timeslice1985</t>
  </si>
  <si>
    <t>Timeslice1986</t>
  </si>
  <si>
    <t>Timeslice1987</t>
  </si>
  <si>
    <t>Timeslice1988</t>
  </si>
  <si>
    <t>Timeslice1989</t>
  </si>
  <si>
    <t>Timeslice1990</t>
  </si>
  <si>
    <t>Timeslice1991</t>
  </si>
  <si>
    <t>Timeslice1992</t>
  </si>
  <si>
    <t>Timeslice1993</t>
  </si>
  <si>
    <t>Timeslice1994</t>
  </si>
  <si>
    <t>Timeslice1995</t>
  </si>
  <si>
    <t>Timeslice1996</t>
  </si>
  <si>
    <t>Timeslice1997</t>
  </si>
  <si>
    <t>Timeslice1998</t>
  </si>
  <si>
    <t>Timeslice1999</t>
  </si>
  <si>
    <t>Timeslice2000</t>
  </si>
  <si>
    <t>Timeslice2001</t>
  </si>
  <si>
    <t>Timeslice2002</t>
  </si>
  <si>
    <t>Timeslice2003</t>
  </si>
  <si>
    <t>Timeslice2004</t>
  </si>
  <si>
    <t>Timeslice2005</t>
  </si>
  <si>
    <t>Timeslice2006</t>
  </si>
  <si>
    <t>Timeslice2007</t>
  </si>
  <si>
    <t>Timeslice2008</t>
  </si>
  <si>
    <t>Timeslice2009</t>
  </si>
  <si>
    <t>Timeslice2010</t>
  </si>
  <si>
    <t>Timeslice2011</t>
  </si>
  <si>
    <t>Timeslice2012</t>
  </si>
  <si>
    <t>Timeslice2013</t>
  </si>
  <si>
    <t>Timeslice2014</t>
  </si>
  <si>
    <t>Timeslice2015</t>
  </si>
  <si>
    <t>Timeslice2016</t>
  </si>
  <si>
    <t>TimeSlice2017</t>
  </si>
  <si>
    <t>TimeSlice2018</t>
  </si>
  <si>
    <t>TimeSlice2019</t>
  </si>
  <si>
    <t>TimeSlice2020</t>
  </si>
  <si>
    <t>TimeSlice2021</t>
  </si>
  <si>
    <t>TimeSlice2022</t>
  </si>
  <si>
    <t>TimeSlice2023</t>
  </si>
  <si>
    <t>TimeSlice2024</t>
  </si>
  <si>
    <t>TimeSlice2025</t>
  </si>
  <si>
    <t>TimeSlice2026</t>
  </si>
  <si>
    <t>TimeSlice2027</t>
  </si>
  <si>
    <t>TimeSlice2028</t>
  </si>
  <si>
    <t>TimeSlice2029</t>
  </si>
  <si>
    <t>TimeSlice2030</t>
  </si>
  <si>
    <t>TimeSlice2031</t>
  </si>
  <si>
    <t>TimeSlice2032</t>
  </si>
  <si>
    <t>TimeSlice2033</t>
  </si>
  <si>
    <t>TimeSlice2034</t>
  </si>
  <si>
    <t>TimeSlice2035</t>
  </si>
  <si>
    <t>TimeSlice2036</t>
  </si>
  <si>
    <t>TimeSlice2037</t>
  </si>
  <si>
    <t>TimeSlice2038</t>
  </si>
  <si>
    <t>TimeSlice2039</t>
  </si>
  <si>
    <t>TimeSlice2040</t>
  </si>
  <si>
    <t>TimeSlice2041</t>
  </si>
  <si>
    <t>TimeSlice2042</t>
  </si>
  <si>
    <t>TimeSlice2043</t>
  </si>
  <si>
    <t>TimeSlice2044</t>
  </si>
  <si>
    <t>TimeSlice2045</t>
  </si>
  <si>
    <t>TimeSlice2046</t>
  </si>
  <si>
    <t>TimeSlice2047</t>
  </si>
  <si>
    <t>TimeSlice2048</t>
  </si>
  <si>
    <t>TimeSlice2049</t>
  </si>
  <si>
    <t>TimeSlice2050</t>
  </si>
  <si>
    <t>TimeSlice2051</t>
  </si>
  <si>
    <t>TimeSlice2052</t>
  </si>
  <si>
    <t>TimeSlice2053</t>
  </si>
  <si>
    <t>TimeSlice2054</t>
  </si>
  <si>
    <t>TimeSlice2055</t>
  </si>
  <si>
    <t>TimeSlice2056</t>
  </si>
  <si>
    <t>TimeSlice2057</t>
  </si>
  <si>
    <t>TimeSlice2058</t>
  </si>
  <si>
    <t>TimeSlice2059</t>
  </si>
  <si>
    <t>TimeSlice2060</t>
  </si>
  <si>
    <t>TimeSlice2061</t>
  </si>
  <si>
    <t>TimeSlice2062</t>
  </si>
  <si>
    <t>TimeSlice2063</t>
  </si>
  <si>
    <t>TimeSlice2064</t>
  </si>
  <si>
    <t>TimeSlice2065</t>
  </si>
  <si>
    <t>TimeSlice2066</t>
  </si>
  <si>
    <t>TimeSlice2067</t>
  </si>
  <si>
    <t>TimeSlice2068</t>
  </si>
  <si>
    <t>TimeSlice2069</t>
  </si>
  <si>
    <t>TimeSlice2070</t>
  </si>
  <si>
    <t>TimeSlice2071</t>
  </si>
  <si>
    <t>TimeSlice2072</t>
  </si>
  <si>
    <t>TimeSlice2073</t>
  </si>
  <si>
    <t>TimeSlice2074</t>
  </si>
  <si>
    <t>TimeSlice2075</t>
  </si>
  <si>
    <t>TimeSlice2076</t>
  </si>
  <si>
    <t>TimeSlice2077</t>
  </si>
  <si>
    <t>TimeSlice2078</t>
  </si>
  <si>
    <t>TimeSlice2079</t>
  </si>
  <si>
    <t>TimeSlice2080</t>
  </si>
  <si>
    <t>TimeSlice2081</t>
  </si>
  <si>
    <t>TimeSlice2082</t>
  </si>
  <si>
    <t>TimeSlice2083</t>
  </si>
  <si>
    <t>TimeSlice2084</t>
  </si>
  <si>
    <t>TimeSlice2085</t>
  </si>
  <si>
    <t>TimeSlice2086</t>
  </si>
  <si>
    <t>TimeSlice2087</t>
  </si>
  <si>
    <t>TimeSlice2088</t>
  </si>
  <si>
    <t>TimeSlice2089</t>
  </si>
  <si>
    <t>TimeSlice2090</t>
  </si>
  <si>
    <t>TimeSlice2091</t>
  </si>
  <si>
    <t>TimeSlice2092</t>
  </si>
  <si>
    <t>TimeSlice2093</t>
  </si>
  <si>
    <t>TimeSlice2094</t>
  </si>
  <si>
    <t>TimeSlice2095</t>
  </si>
  <si>
    <t>TimeSlice2096</t>
  </si>
  <si>
    <t>TimeSlice2097</t>
  </si>
  <si>
    <t>TimeSlice2098</t>
  </si>
  <si>
    <t>TimeSlice2099</t>
  </si>
  <si>
    <t>TimeSlice2100</t>
  </si>
  <si>
    <t>TimeSlice2101</t>
  </si>
  <si>
    <t>TimeSlice2102</t>
  </si>
  <si>
    <t>TimeSlice2103</t>
  </si>
  <si>
    <t>TimeSlice2104</t>
  </si>
  <si>
    <t>TimeSlice2105</t>
  </si>
  <si>
    <t>TimeSlice2106</t>
  </si>
  <si>
    <t>TimeSlice2107</t>
  </si>
  <si>
    <t>TimeSlice2108</t>
  </si>
  <si>
    <t>TimeSlice2109</t>
  </si>
  <si>
    <t>TimeSlice2110</t>
  </si>
  <si>
    <t>TimeSlice2111</t>
  </si>
  <si>
    <t>TimeSlice2112</t>
  </si>
  <si>
    <t>TimeSlice2113</t>
  </si>
  <si>
    <t>TimeSlice2114</t>
  </si>
  <si>
    <t>TimeSlice2115</t>
  </si>
  <si>
    <t>TimeSlice2116</t>
  </si>
  <si>
    <t>TimeSlice2117</t>
  </si>
  <si>
    <t>TimeSlice2118</t>
  </si>
  <si>
    <t>TimeSlice2119</t>
  </si>
  <si>
    <t>TimeSlice2120</t>
  </si>
  <si>
    <t>TimeSlice2121</t>
  </si>
  <si>
    <t>TimeSlice2122</t>
  </si>
  <si>
    <t>TimeSlice2123</t>
  </si>
  <si>
    <t>TimeSlice2124</t>
  </si>
  <si>
    <t>TimeSlice2125</t>
  </si>
  <si>
    <t>TimeSlice2126</t>
  </si>
  <si>
    <t>TimeSlice2127</t>
  </si>
  <si>
    <t>TimeSlice2128</t>
  </si>
  <si>
    <t>TimeSlice2129</t>
  </si>
  <si>
    <t>TimeSlice2130</t>
  </si>
  <si>
    <t>TimeSlice2131</t>
  </si>
  <si>
    <t>TimeSlice2132</t>
  </si>
  <si>
    <t>TimeSlice2133</t>
  </si>
  <si>
    <t>TimeSlice2134</t>
  </si>
  <si>
    <t>TimeSlice2135</t>
  </si>
  <si>
    <t>TimeSlice2136</t>
  </si>
  <si>
    <t>TimeSlice2137</t>
  </si>
  <si>
    <t>TimeSlice2138</t>
  </si>
  <si>
    <t>TimeSlice2139</t>
  </si>
  <si>
    <t>TimeSlice2140</t>
  </si>
  <si>
    <t>TimeSlice2141</t>
  </si>
  <si>
    <t>TimeSlice2142</t>
  </si>
  <si>
    <t>TimeSlice2143</t>
  </si>
  <si>
    <t>TimeSlice2144</t>
  </si>
  <si>
    <t>TimeSlice2145</t>
  </si>
  <si>
    <t>TimeSlice2146</t>
  </si>
  <si>
    <t>TimeSlice2147</t>
  </si>
  <si>
    <t>TimeSlice2148</t>
  </si>
  <si>
    <t>TimeSlice2149</t>
  </si>
  <si>
    <t>TimeSlice2150</t>
  </si>
  <si>
    <t>TimeSlice2151</t>
  </si>
  <si>
    <t>TimeSlice2152</t>
  </si>
  <si>
    <t>TimeSlice2153</t>
  </si>
  <si>
    <t>TimeSlice2154</t>
  </si>
  <si>
    <t>TimeSlice2155</t>
  </si>
  <si>
    <t>TimeSlice2156</t>
  </si>
  <si>
    <t>TimeSlice2157</t>
  </si>
  <si>
    <t>TimeSlice2158</t>
  </si>
  <si>
    <t>TimeSlice2159</t>
  </si>
  <si>
    <t>TimeSlice2160</t>
  </si>
  <si>
    <t>TimeSlice2161</t>
  </si>
  <si>
    <t>TimeSlice2162</t>
  </si>
  <si>
    <t>TimeSlice2163</t>
  </si>
  <si>
    <t>TimeSlice2164</t>
  </si>
  <si>
    <t>TimeSlice2165</t>
  </si>
  <si>
    <t>TimeSlice2166</t>
  </si>
  <si>
    <t>TimeSlice2167</t>
  </si>
  <si>
    <t>TimeSlice2168</t>
  </si>
  <si>
    <t>TimeSlice2169</t>
  </si>
  <si>
    <t>TimeSlice2170</t>
  </si>
  <si>
    <t>TimeSlice2171</t>
  </si>
  <si>
    <t>TimeSlice2172</t>
  </si>
  <si>
    <t>TimeSlice2173</t>
  </si>
  <si>
    <t>TimeSlice2174</t>
  </si>
  <si>
    <t>TimeSlice2175</t>
  </si>
  <si>
    <t>TimeSlice2176</t>
  </si>
  <si>
    <t>TimeSlice2177</t>
  </si>
  <si>
    <t>TimeSlice2178</t>
  </si>
  <si>
    <t>TimeSlice2179</t>
  </si>
  <si>
    <t>TimeSlice2180</t>
  </si>
  <si>
    <t>TimeSlice2181</t>
  </si>
  <si>
    <t>TimeSlice2182</t>
  </si>
  <si>
    <t>TimeSlice2183</t>
  </si>
  <si>
    <t>TimeSlice2184</t>
  </si>
  <si>
    <t>TimeSlice2185</t>
  </si>
  <si>
    <t>TimeSlice2186</t>
  </si>
  <si>
    <t>TimeSlice2187</t>
  </si>
  <si>
    <t>TimeSlice2188</t>
  </si>
  <si>
    <t>TimeSlice2189</t>
  </si>
  <si>
    <t>TimeSlice2190</t>
  </si>
  <si>
    <t>TimeSlice2191</t>
  </si>
  <si>
    <t>TimeSlice2192</t>
  </si>
  <si>
    <t>TimeSlice2193</t>
  </si>
  <si>
    <t>TimeSlice2194</t>
  </si>
  <si>
    <t>TimeSlice2195</t>
  </si>
  <si>
    <t>TimeSlice2196</t>
  </si>
  <si>
    <t>TimeSlice2197</t>
  </si>
  <si>
    <t>TimeSlice2198</t>
  </si>
  <si>
    <t>TimeSlice2199</t>
  </si>
  <si>
    <t>TimeSlice2200</t>
  </si>
  <si>
    <t>TimeSlice2201</t>
  </si>
  <si>
    <t>TimeSlice2202</t>
  </si>
  <si>
    <t>TimeSlice2203</t>
  </si>
  <si>
    <t>TimeSlice2204</t>
  </si>
  <si>
    <t>TimeSlice2205</t>
  </si>
  <si>
    <t>TimeSlice2206</t>
  </si>
  <si>
    <t>TimeSlice2207</t>
  </si>
  <si>
    <t>TimeSlice2208</t>
  </si>
  <si>
    <t>TimeSlice2209</t>
  </si>
  <si>
    <t>TimeSlice2210</t>
  </si>
  <si>
    <t>TimeSlice2211</t>
  </si>
  <si>
    <t>TimeSlice2212</t>
  </si>
  <si>
    <t>TimeSlice2213</t>
  </si>
  <si>
    <t>TimeSlice2214</t>
  </si>
  <si>
    <t>TimeSlice2215</t>
  </si>
  <si>
    <t>TimeSlice2216</t>
  </si>
  <si>
    <t>TimeSlice2217</t>
  </si>
  <si>
    <t>TimeSlice2218</t>
  </si>
  <si>
    <t>TimeSlice2219</t>
  </si>
  <si>
    <t>TimeSlice2220</t>
  </si>
  <si>
    <t>TimeSlice2221</t>
  </si>
  <si>
    <t>TimeSlice2222</t>
  </si>
  <si>
    <t>TimeSlice2223</t>
  </si>
  <si>
    <t>TimeSlice2224</t>
  </si>
  <si>
    <t>TimeSlice2225</t>
  </si>
  <si>
    <t>TimeSlice2226</t>
  </si>
  <si>
    <t>TimeSlice2227</t>
  </si>
  <si>
    <t>TimeSlice2228</t>
  </si>
  <si>
    <t>TimeSlice2229</t>
  </si>
  <si>
    <t>TimeSlice2230</t>
  </si>
  <si>
    <t>TimeSlice2231</t>
  </si>
  <si>
    <t>TimeSlice2232</t>
  </si>
  <si>
    <t>TimeSlice2233</t>
  </si>
  <si>
    <t>TimeSlice2234</t>
  </si>
  <si>
    <t>TimeSlice2235</t>
  </si>
  <si>
    <t>TimeSlice2236</t>
  </si>
  <si>
    <t>TimeSlice2237</t>
  </si>
  <si>
    <t>TimeSlice2238</t>
  </si>
  <si>
    <t>TimeSlice2239</t>
  </si>
  <si>
    <t>TimeSlice2240</t>
  </si>
  <si>
    <t>TimeSlice2241</t>
  </si>
  <si>
    <t>TimeSlice2242</t>
  </si>
  <si>
    <t>TimeSlice2243</t>
  </si>
  <si>
    <t>TimeSlice2244</t>
  </si>
  <si>
    <t>TimeSlice2245</t>
  </si>
  <si>
    <t>TimeSlice2246</t>
  </si>
  <si>
    <t>TimeSlice2247</t>
  </si>
  <si>
    <t>TimeSlice2248</t>
  </si>
  <si>
    <t>TimeSlice2249</t>
  </si>
  <si>
    <t>TimeSlice2250</t>
  </si>
  <si>
    <t>TimeSlice2251</t>
  </si>
  <si>
    <t>TimeSlice2252</t>
  </si>
  <si>
    <t>TimeSlice2253</t>
  </si>
  <si>
    <t>TimeSlice2254</t>
  </si>
  <si>
    <t>TimeSlice2255</t>
  </si>
  <si>
    <t>TimeSlice2256</t>
  </si>
  <si>
    <t>TimeSlice2257</t>
  </si>
  <si>
    <t>TimeSlice2258</t>
  </si>
  <si>
    <t>TimeSlice2259</t>
  </si>
  <si>
    <t>TimeSlice2260</t>
  </si>
  <si>
    <t>TimeSlice2261</t>
  </si>
  <si>
    <t>TimeSlice2262</t>
  </si>
  <si>
    <t>TimeSlice2263</t>
  </si>
  <si>
    <t>TimeSlice2264</t>
  </si>
  <si>
    <t>TimeSlice2265</t>
  </si>
  <si>
    <t>TimeSlice2266</t>
  </si>
  <si>
    <t>TimeSlice2267</t>
  </si>
  <si>
    <t>TimeSlice2268</t>
  </si>
  <si>
    <t>TimeSlice2269</t>
  </si>
  <si>
    <t>TimeSlice2270</t>
  </si>
  <si>
    <t>TimeSlice2271</t>
  </si>
  <si>
    <t>TimeSlice2272</t>
  </si>
  <si>
    <t>TimeSlice2273</t>
  </si>
  <si>
    <t>TimeSlice2274</t>
  </si>
  <si>
    <t>TimeSlice2275</t>
  </si>
  <si>
    <t>TimeSlice2276</t>
  </si>
  <si>
    <t>TimeSlice2277</t>
  </si>
  <si>
    <t>TimeSlice2278</t>
  </si>
  <si>
    <t>TimeSlice2279</t>
  </si>
  <si>
    <t>TimeSlice2280</t>
  </si>
  <si>
    <t>TimeSlice2281</t>
  </si>
  <si>
    <t>TimeSlice2282</t>
  </si>
  <si>
    <t>TimeSlice2283</t>
  </si>
  <si>
    <t>TimeSlice2284</t>
  </si>
  <si>
    <t>TimeSlice2285</t>
  </si>
  <si>
    <t>TimeSlice2286</t>
  </si>
  <si>
    <t>TimeSlice2287</t>
  </si>
  <si>
    <t>TimeSlice2288</t>
  </si>
  <si>
    <t>TimeSlice2289</t>
  </si>
  <si>
    <t>TimeSlice2290</t>
  </si>
  <si>
    <t>TimeSlice2291</t>
  </si>
  <si>
    <t>TimeSlice2292</t>
  </si>
  <si>
    <t>TimeSlice2293</t>
  </si>
  <si>
    <t>TimeSlice2294</t>
  </si>
  <si>
    <t>TimeSlice2295</t>
  </si>
  <si>
    <t>TimeSlice2296</t>
  </si>
  <si>
    <t>TimeSlice2297</t>
  </si>
  <si>
    <t>TimeSlice2298</t>
  </si>
  <si>
    <t>TimeSlice2299</t>
  </si>
  <si>
    <t>TimeSlice2300</t>
  </si>
  <si>
    <t>TimeSlice2301</t>
  </si>
  <si>
    <t>TimeSlice2302</t>
  </si>
  <si>
    <t>TimeSlice2303</t>
  </si>
  <si>
    <t>TimeSlice2304</t>
  </si>
  <si>
    <t>TimeSlice2305</t>
  </si>
  <si>
    <t>TimeSlice2306</t>
  </si>
  <si>
    <t>TimeSlice2307</t>
  </si>
  <si>
    <t>TimeSlice2308</t>
  </si>
  <si>
    <t>TimeSlice2309</t>
  </si>
  <si>
    <t>TimeSlice2310</t>
  </si>
  <si>
    <t>TimeSlice2311</t>
  </si>
  <si>
    <t>TimeSlice2312</t>
  </si>
  <si>
    <t>TimeSlice2313</t>
  </si>
  <si>
    <t>TimeSlice2314</t>
  </si>
  <si>
    <t>TimeSlice2315</t>
  </si>
  <si>
    <t>TimeSlice2316</t>
  </si>
  <si>
    <t>TimeSlice2317</t>
  </si>
  <si>
    <t>TimeSlice2318</t>
  </si>
  <si>
    <t>TimeSlice2319</t>
  </si>
  <si>
    <t>TimeSlice2320</t>
  </si>
  <si>
    <t>TimeSlice2321</t>
  </si>
  <si>
    <t>TimeSlice2322</t>
  </si>
  <si>
    <t>TimeSlice2323</t>
  </si>
  <si>
    <t>TimeSlice2324</t>
  </si>
  <si>
    <t>TimeSlice2325</t>
  </si>
  <si>
    <t>TimeSlice2326</t>
  </si>
  <si>
    <t>TimeSlice2327</t>
  </si>
  <si>
    <t>TimeSlice2328</t>
  </si>
  <si>
    <t>TimeSlice2329</t>
  </si>
  <si>
    <t>TimeSlice2330</t>
  </si>
  <si>
    <t>TimeSlice2331</t>
  </si>
  <si>
    <t>TimeSlice2332</t>
  </si>
  <si>
    <t>TimeSlice2333</t>
  </si>
  <si>
    <t>TimeSlice2334</t>
  </si>
  <si>
    <t>TimeSlice2335</t>
  </si>
  <si>
    <t>TimeSlice2336</t>
  </si>
  <si>
    <t>TimeSlice2337</t>
  </si>
  <si>
    <t>TimeSlice2338</t>
  </si>
  <si>
    <t>TimeSlice2339</t>
  </si>
  <si>
    <t>TimeSlice2340</t>
  </si>
  <si>
    <t>TimeSlice2341</t>
  </si>
  <si>
    <t>TimeSlice2342</t>
  </si>
  <si>
    <t>TimeSlice2343</t>
  </si>
  <si>
    <t>TimeSlice2344</t>
  </si>
  <si>
    <t>TimeSlice2345</t>
  </si>
  <si>
    <t>TimeSlice2346</t>
  </si>
  <si>
    <t>TimeSlice2347</t>
  </si>
  <si>
    <t>TimeSlice2348</t>
  </si>
  <si>
    <t>TimeSlice2349</t>
  </si>
  <si>
    <t>TimeSlice2350</t>
  </si>
  <si>
    <t>TimeSlice2351</t>
  </si>
  <si>
    <t>TimeSlice2352</t>
  </si>
  <si>
    <t>TimeSlice2353</t>
  </si>
  <si>
    <t>TimeSlice2354</t>
  </si>
  <si>
    <t>TimeSlice2355</t>
  </si>
  <si>
    <t>TimeSlice2356</t>
  </si>
  <si>
    <t>TimeSlice2357</t>
  </si>
  <si>
    <t>TimeSlice2358</t>
  </si>
  <si>
    <t>TimeSlice2359</t>
  </si>
  <si>
    <t>TimeSlice2360</t>
  </si>
  <si>
    <t>TimeSlice2361</t>
  </si>
  <si>
    <t>TimeSlice2362</t>
  </si>
  <si>
    <t>TimeSlice2363</t>
  </si>
  <si>
    <t>TimeSlice2364</t>
  </si>
  <si>
    <t>TimeSlice2365</t>
  </si>
  <si>
    <t>TimeSlice2366</t>
  </si>
  <si>
    <t>TimeSlice2367</t>
  </si>
  <si>
    <t>TimeSlice2368</t>
  </si>
  <si>
    <t>TimeSlice2369</t>
  </si>
  <si>
    <t>TimeSlice2370</t>
  </si>
  <si>
    <t>TimeSlice2371</t>
  </si>
  <si>
    <t>TimeSlice2372</t>
  </si>
  <si>
    <t>TimeSlice2373</t>
  </si>
  <si>
    <t>TimeSlice2374</t>
  </si>
  <si>
    <t>TimeSlice2375</t>
  </si>
  <si>
    <t>TimeSlice2376</t>
  </si>
  <si>
    <t>TimeSlice2377</t>
  </si>
  <si>
    <t>TimeSlice2378</t>
  </si>
  <si>
    <t>TimeSlice2379</t>
  </si>
  <si>
    <t>TimeSlice2380</t>
  </si>
  <si>
    <t>TimeSlice2381</t>
  </si>
  <si>
    <t>TimeSlice2382</t>
  </si>
  <si>
    <t>TimeSlice2383</t>
  </si>
  <si>
    <t>TimeSlice2384</t>
  </si>
  <si>
    <t>TimeSlice2385</t>
  </si>
  <si>
    <t>TimeSlice2386</t>
  </si>
  <si>
    <t>TimeSlice2387</t>
  </si>
  <si>
    <t>TimeSlice2388</t>
  </si>
  <si>
    <t>TimeSlice2389</t>
  </si>
  <si>
    <t>TimeSlice2390</t>
  </si>
  <si>
    <t>TimeSlice2391</t>
  </si>
  <si>
    <t>TimeSlice2392</t>
  </si>
  <si>
    <t>TimeSlice2393</t>
  </si>
  <si>
    <t>TimeSlice2394</t>
  </si>
  <si>
    <t>TimeSlice2395</t>
  </si>
  <si>
    <t>TimeSlice2396</t>
  </si>
  <si>
    <t>TimeSlice2397</t>
  </si>
  <si>
    <t>TimeSlice2398</t>
  </si>
  <si>
    <t>TimeSlice2399</t>
  </si>
  <si>
    <t>TimeSlice2400</t>
  </si>
  <si>
    <t>TimeSlice2401</t>
  </si>
  <si>
    <t>TimeSlice2402</t>
  </si>
  <si>
    <t>TimeSlice2403</t>
  </si>
  <si>
    <t>TimeSlice2404</t>
  </si>
  <si>
    <t>TimeSlice2405</t>
  </si>
  <si>
    <t>TimeSlice2406</t>
  </si>
  <si>
    <t>TimeSlice2407</t>
  </si>
  <si>
    <t>TimeSlice2408</t>
  </si>
  <si>
    <t>TimeSlice2409</t>
  </si>
  <si>
    <t>TimeSlice2410</t>
  </si>
  <si>
    <t>TimeSlice2411</t>
  </si>
  <si>
    <t>TimeSlice2412</t>
  </si>
  <si>
    <t>TimeSlice2413</t>
  </si>
  <si>
    <t>TimeSlice2414</t>
  </si>
  <si>
    <t>TimeSlice2415</t>
  </si>
  <si>
    <t>TimeSlice2416</t>
  </si>
  <si>
    <t>TimeSlice2417</t>
  </si>
  <si>
    <t>TimeSlice2418</t>
  </si>
  <si>
    <t>TimeSlice2419</t>
  </si>
  <si>
    <t>TimeSlice2420</t>
  </si>
  <si>
    <t>TimeSlice2421</t>
  </si>
  <si>
    <t>TimeSlice2422</t>
  </si>
  <si>
    <t>TimeSlice2423</t>
  </si>
  <si>
    <t>TimeSlice2424</t>
  </si>
  <si>
    <t>TimeSlice2425</t>
  </si>
  <si>
    <t>TimeSlice2426</t>
  </si>
  <si>
    <t>TimeSlice2427</t>
  </si>
  <si>
    <t>TimeSlice2428</t>
  </si>
  <si>
    <t>TimeSlice2429</t>
  </si>
  <si>
    <t>TimeSlice2430</t>
  </si>
  <si>
    <t>TimeSlice2431</t>
  </si>
  <si>
    <t>TimeSlice2432</t>
  </si>
  <si>
    <t>TimeSlice2433</t>
  </si>
  <si>
    <t>TimeSlice2434</t>
  </si>
  <si>
    <t>TimeSlice2435</t>
  </si>
  <si>
    <t>TimeSlice2436</t>
  </si>
  <si>
    <t>TimeSlice2437</t>
  </si>
  <si>
    <t>TimeSlice2440</t>
  </si>
  <si>
    <t>TimeSlice2441</t>
  </si>
  <si>
    <t>TimeSlice2442</t>
  </si>
  <si>
    <t>TimeSlice2444</t>
  </si>
  <si>
    <t>TimeSlice2449</t>
  </si>
  <si>
    <t>TimeSlice2450</t>
  </si>
  <si>
    <t>TimeSlice2451</t>
  </si>
  <si>
    <t>TimeSlice2452</t>
  </si>
  <si>
    <t>TimeSlice2453</t>
  </si>
  <si>
    <t>TimeSlice2454</t>
  </si>
  <si>
    <t>TimeSlice2456</t>
  </si>
  <si>
    <t>TimeSlice2457</t>
  </si>
  <si>
    <t>TimeSlice2458</t>
  </si>
  <si>
    <t>TimeSlice2459</t>
  </si>
  <si>
    <t>TimeSlice2460</t>
  </si>
  <si>
    <t>TimeSlice2461</t>
  </si>
  <si>
    <t>TimeSlice2462</t>
  </si>
  <si>
    <t>TimeSlice2463</t>
  </si>
  <si>
    <t>TimeSlice2464</t>
  </si>
  <si>
    <t>TimeSlice2465</t>
  </si>
  <si>
    <t>TimeSlice2466</t>
  </si>
  <si>
    <t>TimeSlice2467</t>
  </si>
  <si>
    <t>TimeSlice2468</t>
  </si>
  <si>
    <t>TimeSlice2469</t>
  </si>
  <si>
    <t>TimeSlice2470</t>
  </si>
  <si>
    <t>TimeSlice2471</t>
  </si>
  <si>
    <t>TimeSlice2472</t>
  </si>
  <si>
    <t>TimeSlice2473</t>
  </si>
  <si>
    <t>TimeSlice2474</t>
  </si>
  <si>
    <t>TimeSlice2475</t>
  </si>
  <si>
    <t>TimeSlice2476</t>
  </si>
  <si>
    <t>TimeSlice2477</t>
  </si>
  <si>
    <t>TimeSlice2478</t>
  </si>
  <si>
    <t>TimeSlice2479</t>
  </si>
  <si>
    <t>TimeSlice2480</t>
  </si>
  <si>
    <t>TimeSlice2481</t>
  </si>
  <si>
    <t>TimeSlice2482</t>
  </si>
  <si>
    <t>TimeSlice2483</t>
  </si>
  <si>
    <t>TimeSlice2484</t>
  </si>
  <si>
    <t>TimeSlice2485</t>
  </si>
  <si>
    <t>TimeSlice2486</t>
  </si>
  <si>
    <t>TimeSlice2487</t>
  </si>
  <si>
    <t>TimeSlice2488</t>
  </si>
  <si>
    <t>TimeSlice2489</t>
  </si>
  <si>
    <t>TimeSlice2490</t>
  </si>
  <si>
    <t>TimeSlice2491</t>
  </si>
  <si>
    <t>TimeSlice2492</t>
  </si>
  <si>
    <t>TimeSlice2493</t>
  </si>
  <si>
    <t>TimeSlice2494</t>
  </si>
  <si>
    <t>TimeSlice2495</t>
  </si>
  <si>
    <t>TimeSlice2496</t>
  </si>
  <si>
    <t>TimeSlice2497</t>
  </si>
  <si>
    <t>TimeSlice2498</t>
  </si>
  <si>
    <t>TimeSlice2499</t>
  </si>
  <si>
    <t>TimeSlice2500</t>
  </si>
  <si>
    <t>TimeSlice2501</t>
  </si>
  <si>
    <t>TimeSlice2502</t>
  </si>
  <si>
    <t>TimeSlice2503</t>
  </si>
  <si>
    <t>TimeSlice2504</t>
  </si>
  <si>
    <t>TimeSlice2505</t>
  </si>
  <si>
    <t>TimeSlice2506</t>
  </si>
  <si>
    <t>TimeSlice2507</t>
  </si>
  <si>
    <t>TimeSlice2508</t>
  </si>
  <si>
    <t>TimeSlice2509</t>
  </si>
  <si>
    <t>TimeSlice2510</t>
  </si>
  <si>
    <t>TimeSlice2511</t>
  </si>
  <si>
    <t>TimeSlice2512</t>
  </si>
  <si>
    <t>TimeSlice2513</t>
  </si>
  <si>
    <t>TimeSlice2514</t>
  </si>
  <si>
    <t>TimeSlice2515</t>
  </si>
  <si>
    <t>TimeSlice2516</t>
  </si>
  <si>
    <t>TimeSlice2517</t>
  </si>
  <si>
    <t>TimeSlice2518</t>
  </si>
  <si>
    <t>TimeSlice2519</t>
  </si>
  <si>
    <t>TimeSlice2520</t>
  </si>
  <si>
    <t>TimeSlice2521</t>
  </si>
  <si>
    <t>TimeSlice2522</t>
  </si>
  <si>
    <t>TimeSlice2523</t>
  </si>
  <si>
    <t>TimeSlice2524</t>
  </si>
  <si>
    <t>TimeSlice2525</t>
  </si>
  <si>
    <t>TimeSlice2526</t>
  </si>
  <si>
    <t>TimeSlice2527</t>
  </si>
  <si>
    <t>TimeSlice2528</t>
  </si>
  <si>
    <t>TimeSlice2529</t>
  </si>
  <si>
    <t>TimeSlice2530</t>
  </si>
  <si>
    <t>TimeSlice2531</t>
  </si>
  <si>
    <t>TimeSlice2532</t>
  </si>
  <si>
    <t>TimeSlice2533</t>
  </si>
  <si>
    <t>TimeSlice2534</t>
  </si>
  <si>
    <t>TimeSlice2535</t>
  </si>
  <si>
    <t>TimeSlice2536</t>
  </si>
  <si>
    <t>TimeSlice2537</t>
  </si>
  <si>
    <t>TimeSlice2538</t>
  </si>
  <si>
    <t>TimeSlice2539</t>
  </si>
  <si>
    <t>TimeSlice2540</t>
  </si>
  <si>
    <t>TimeSlice2541</t>
  </si>
  <si>
    <t>TimeSlice2542</t>
  </si>
  <si>
    <t>TimeSlice2543</t>
  </si>
  <si>
    <t>TimeSlice2544</t>
  </si>
  <si>
    <t>TimeSlice2545</t>
  </si>
  <si>
    <t>TimeSlice2546</t>
  </si>
  <si>
    <t>TimeSlice2547</t>
  </si>
  <si>
    <t>TimeSlice2548</t>
  </si>
  <si>
    <t>TimeSlice2549</t>
  </si>
  <si>
    <t>TimeSlice2550</t>
  </si>
  <si>
    <t>TimeSlice2551</t>
  </si>
  <si>
    <t>TimeSlice2552</t>
  </si>
  <si>
    <t>TimeSlice2553</t>
  </si>
  <si>
    <t>TimeSlice2554</t>
  </si>
  <si>
    <t>TimeSlice2555</t>
  </si>
  <si>
    <t>TimeSlice2556</t>
  </si>
  <si>
    <t>TimeSlice2557</t>
  </si>
  <si>
    <t>TimeSlice2558</t>
  </si>
  <si>
    <t>TimeSlice2559</t>
  </si>
  <si>
    <t>TimeSlice2560</t>
  </si>
  <si>
    <t>TimeSlice2561</t>
  </si>
  <si>
    <t>TimeSlice2562</t>
  </si>
  <si>
    <t>TimeSlice2563</t>
  </si>
  <si>
    <t>TimeSlice2564</t>
  </si>
  <si>
    <t>TimeSlice2565</t>
  </si>
  <si>
    <t>TimeSlice2566</t>
  </si>
  <si>
    <t>TimeSlice2567</t>
  </si>
  <si>
    <t>TimeSlice2568</t>
  </si>
  <si>
    <t>TimeSlice2569</t>
  </si>
  <si>
    <t>TimeSlice2570</t>
  </si>
  <si>
    <t>TimeSlice2571</t>
  </si>
  <si>
    <t>TimeSlice2572</t>
  </si>
  <si>
    <t>TimeSlice2573</t>
  </si>
  <si>
    <t>TimeSlice2574</t>
  </si>
  <si>
    <t>TimeSlice2575</t>
  </si>
  <si>
    <t>TimeSlice2576</t>
  </si>
  <si>
    <t>TimeSlice2577</t>
  </si>
  <si>
    <t>TimeSlice2578</t>
  </si>
  <si>
    <t>TimeSlice2579</t>
  </si>
  <si>
    <t>TimeSlice2580</t>
  </si>
  <si>
    <t>TimeSlice2581</t>
  </si>
  <si>
    <t>TimeSlice2582</t>
  </si>
  <si>
    <t>TimeSlice2583</t>
  </si>
  <si>
    <t>TimeSlice2584</t>
  </si>
  <si>
    <t>TimeSlice2585</t>
  </si>
  <si>
    <t>TimeSlice2586</t>
  </si>
  <si>
    <t>TimeSlice2587</t>
  </si>
  <si>
    <t>TimeSlice2588</t>
  </si>
  <si>
    <t>TimeSlice2589</t>
  </si>
  <si>
    <t>TimeSlice2590</t>
  </si>
  <si>
    <t>TimeSlice2591</t>
  </si>
  <si>
    <t>TimeSlice2592</t>
  </si>
  <si>
    <t>TimeSlice2593</t>
  </si>
  <si>
    <t>TimeSlice2594</t>
  </si>
  <si>
    <t>TimeSlice2595</t>
  </si>
  <si>
    <t>TimeSlice2596</t>
  </si>
  <si>
    <t>TimeSlice2597</t>
  </si>
  <si>
    <t>TimeSlice2598</t>
  </si>
  <si>
    <t>TimeSlice2599</t>
  </si>
  <si>
    <t>TimeSlice2600</t>
  </si>
  <si>
    <t>TimeSlice2601</t>
  </si>
  <si>
    <t>TimeSlice2602</t>
  </si>
  <si>
    <t>TimeSlice2603</t>
  </si>
  <si>
    <t>TimeSlice2604</t>
  </si>
  <si>
    <t>TimeSlice2605</t>
  </si>
  <si>
    <t>TimeSlice2606</t>
  </si>
  <si>
    <t>TimeSlice2607</t>
  </si>
  <si>
    <t>TimeSlice2608</t>
  </si>
  <si>
    <t>TimeSlice2609</t>
  </si>
  <si>
    <t>TimeSlice2610</t>
  </si>
  <si>
    <t>TimeSlice2611</t>
  </si>
  <si>
    <t>TimeSlice2612</t>
  </si>
  <si>
    <t>TimeSlice2613</t>
  </si>
  <si>
    <t>TimeSlice2614</t>
  </si>
  <si>
    <t>TimeSlice2615</t>
  </si>
  <si>
    <t>TimeSlice2616</t>
  </si>
  <si>
    <t>TimeSlice2617</t>
  </si>
  <si>
    <t>TimeSlice2618</t>
  </si>
  <si>
    <t>TimeSlice2619</t>
  </si>
  <si>
    <t>TimeSlice2620</t>
  </si>
  <si>
    <t>TimeSlice2621</t>
  </si>
  <si>
    <t>TimeSlice2622</t>
  </si>
  <si>
    <t>TimeSlice2623</t>
  </si>
  <si>
    <t>TimeSlice2624</t>
  </si>
  <si>
    <t>TimeSlice2625</t>
  </si>
  <si>
    <t>TimeSlice2626</t>
  </si>
  <si>
    <t>TimeSlice2627</t>
  </si>
  <si>
    <t>TimeSlice2628</t>
  </si>
  <si>
    <t>TimeSlice2629</t>
  </si>
  <si>
    <t>TimeSlice2630</t>
  </si>
  <si>
    <t>TimeSlice2631</t>
  </si>
  <si>
    <t>TimeSlice2632</t>
  </si>
  <si>
    <t>TimeSlice2633</t>
  </si>
  <si>
    <t>TimeSlice2634</t>
  </si>
  <si>
    <t>TimeSlice2635</t>
  </si>
  <si>
    <t>TimeSlice2636</t>
  </si>
  <si>
    <t>TimeSlice2637</t>
  </si>
  <si>
    <t>TimeSlice2638</t>
  </si>
  <si>
    <t>TimeSlice2639</t>
  </si>
  <si>
    <t>TimeSlice2640</t>
  </si>
  <si>
    <t>TimeSlice2641</t>
  </si>
  <si>
    <t>TimeSlice2642</t>
  </si>
  <si>
    <t>TimeSlice2643</t>
  </si>
  <si>
    <t>TimeSlice2644</t>
  </si>
  <si>
    <t>TimeSlice2645</t>
  </si>
  <si>
    <t>TimeSlice2646</t>
  </si>
  <si>
    <t>TimeSlice2647</t>
  </si>
  <si>
    <t>TimeSlice2648</t>
  </si>
  <si>
    <t>TimeSlice2649</t>
  </si>
  <si>
    <t>TimeSlice2650</t>
  </si>
  <si>
    <t>TimeSlice2651</t>
  </si>
  <si>
    <t>TimeSlice2652</t>
  </si>
  <si>
    <t>TimeSlice2653</t>
  </si>
  <si>
    <t>TimeSlice2654</t>
  </si>
  <si>
    <t>TimeSlice2655</t>
  </si>
  <si>
    <t>TimeSlice2656</t>
  </si>
  <si>
    <t>TimeSlice2657</t>
  </si>
  <si>
    <t>TimeSlice2658</t>
  </si>
  <si>
    <t>TimeSlice2659</t>
  </si>
  <si>
    <t>TimeSlice2660</t>
  </si>
  <si>
    <t>TimeSlice2661</t>
  </si>
  <si>
    <t>TimeSlice2662</t>
  </si>
  <si>
    <t>TimeSlice2663</t>
  </si>
  <si>
    <t>TimeSlice2664</t>
  </si>
  <si>
    <t>TimeSlice2665</t>
  </si>
  <si>
    <t>TimeSlice2666</t>
  </si>
  <si>
    <t>TimeSlice2667</t>
  </si>
  <si>
    <t>TimeSlice2668</t>
  </si>
  <si>
    <t>TimeSlice2669</t>
  </si>
  <si>
    <t>TimeSlice2670</t>
  </si>
  <si>
    <t>TimeSlice2671</t>
  </si>
  <si>
    <t>TimeSlice2672</t>
  </si>
  <si>
    <t>TimeSlice2673</t>
  </si>
  <si>
    <t>TimeSlice2674</t>
  </si>
  <si>
    <t>TimeSlice2675</t>
  </si>
  <si>
    <t>TimeSlice2676</t>
  </si>
  <si>
    <t>TimeSlice2677</t>
  </si>
  <si>
    <t>TimeSlice2678</t>
  </si>
  <si>
    <t>TimeSlice2679</t>
  </si>
  <si>
    <t>TimeSlice2680</t>
  </si>
  <si>
    <t>TimeSlice2681</t>
  </si>
  <si>
    <t>TimeSlice2682</t>
  </si>
  <si>
    <t>TimeSlice2683</t>
  </si>
  <si>
    <t>TimeSlice2697</t>
  </si>
  <si>
    <t>TimeSlice2698</t>
  </si>
  <si>
    <t>TimeSlice2699</t>
  </si>
  <si>
    <t>TimeSlice2700</t>
  </si>
  <si>
    <t>TimeSlice2701</t>
  </si>
  <si>
    <t>TimeSlice2702</t>
  </si>
  <si>
    <t>TimeSlice2703</t>
  </si>
  <si>
    <t>TimeSlice2704</t>
  </si>
  <si>
    <t>TimeSlice2705</t>
  </si>
  <si>
    <t>TimeSlice2706</t>
  </si>
  <si>
    <t>TimeSlice2707</t>
  </si>
  <si>
    <t>TimeSlice2713</t>
  </si>
  <si>
    <t>TimeSlice2718</t>
  </si>
  <si>
    <t>TimeSlice2720</t>
  </si>
  <si>
    <t>TimeSlice2721</t>
  </si>
  <si>
    <t>TimeSlice2722</t>
  </si>
  <si>
    <t>TimeSlice2723</t>
  </si>
  <si>
    <t>TimeSlice2724</t>
  </si>
  <si>
    <t>TimeSlice2725</t>
  </si>
  <si>
    <t>TimeSlice2726</t>
  </si>
  <si>
    <t>TimeSlice2727</t>
  </si>
  <si>
    <t>TimeSlice2728</t>
  </si>
  <si>
    <t>TimeSlice2729</t>
  </si>
  <si>
    <t>TimeSlice2730</t>
  </si>
  <si>
    <t>TimeSlice2731</t>
  </si>
  <si>
    <t>TimeSlice2732</t>
  </si>
  <si>
    <t>TimeSlice2733</t>
  </si>
  <si>
    <t>TimeSlice2734</t>
  </si>
  <si>
    <t>TimeSlice2735</t>
  </si>
  <si>
    <t>TimeSlice2736</t>
  </si>
  <si>
    <t>TimeSlice2737</t>
  </si>
  <si>
    <t>TimeSlice2738</t>
  </si>
  <si>
    <t>TimeSlice2739</t>
  </si>
  <si>
    <t>TimeSlice2740</t>
  </si>
  <si>
    <t>TimeSlice2741</t>
  </si>
  <si>
    <t>TimeSlice2742</t>
  </si>
  <si>
    <t>TimeSlice2743</t>
  </si>
  <si>
    <t>TimeSlice2744</t>
  </si>
  <si>
    <t>TimeSlice2745</t>
  </si>
  <si>
    <t>TimeSlice2746</t>
  </si>
  <si>
    <t>TimeSlice2747</t>
  </si>
  <si>
    <t>TimeSlice2748</t>
  </si>
  <si>
    <t>TimeSlice2749</t>
  </si>
  <si>
    <t>TimeSlice2750</t>
  </si>
  <si>
    <t>TimeSlice2751</t>
  </si>
  <si>
    <t>TimeSlice2752</t>
  </si>
  <si>
    <t>TimeSlice2753</t>
  </si>
  <si>
    <t>TimeSlice2754</t>
  </si>
  <si>
    <t>TimeSlice2755</t>
  </si>
  <si>
    <t>TimeSlice2756</t>
  </si>
  <si>
    <t>TimeSlice2757</t>
  </si>
  <si>
    <t>TimeSlice2758</t>
  </si>
  <si>
    <t>TimeSlice2759</t>
  </si>
  <si>
    <t>TimeSlice2760</t>
  </si>
  <si>
    <t>TimeSlice2761</t>
  </si>
  <si>
    <t>TimeSlice2762</t>
  </si>
  <si>
    <t>TimeSlice2763</t>
  </si>
  <si>
    <t>TimeSlice2764</t>
  </si>
  <si>
    <t>TimeSlice2765</t>
  </si>
  <si>
    <t>TimeSlice2766</t>
  </si>
  <si>
    <t>TimeSlice2767</t>
  </si>
  <si>
    <t>TimeSlice2768</t>
  </si>
  <si>
    <t>TimeSlice2769</t>
  </si>
  <si>
    <t>TimeSlice2770</t>
  </si>
  <si>
    <t>TimeSlice2775</t>
  </si>
  <si>
    <t>TimeSlice2776</t>
  </si>
  <si>
    <t>TimeSlice2777</t>
  </si>
  <si>
    <t>TimeSlice2778</t>
  </si>
  <si>
    <t>TimeSlice2779</t>
  </si>
  <si>
    <t>TimeSlice2780</t>
  </si>
  <si>
    <t>TimeSlice2781</t>
  </si>
  <si>
    <t>TimeSlice2782</t>
  </si>
  <si>
    <t>TimeSlice2783</t>
  </si>
  <si>
    <t>TimeSlice2784</t>
  </si>
  <si>
    <t>TimeSlice2785</t>
  </si>
  <si>
    <t>TimeSlice2786</t>
  </si>
  <si>
    <t>TimeSlice2787</t>
  </si>
  <si>
    <t>TimeSlice2788</t>
  </si>
  <si>
    <t>TimeSlice2789</t>
  </si>
  <si>
    <t>TimeSlice2790</t>
  </si>
  <si>
    <t>TimeSlice2791</t>
  </si>
  <si>
    <t>TimeSlice2792</t>
  </si>
  <si>
    <t>TimeSlice2793</t>
  </si>
  <si>
    <t>TimeSlice2794</t>
  </si>
  <si>
    <t>TimeSlice2795</t>
  </si>
  <si>
    <t>TimeSlice2796</t>
  </si>
  <si>
    <t>TimeSlice2797</t>
  </si>
  <si>
    <t>TimeSlice2798</t>
  </si>
  <si>
    <t>TimeSlice2799</t>
  </si>
  <si>
    <t>TimeSlice2800</t>
  </si>
  <si>
    <t>TimeSlice2801</t>
  </si>
  <si>
    <t>TimeSlice2802</t>
  </si>
  <si>
    <t>TimeSlice2803</t>
  </si>
  <si>
    <t>TimeSlice2804</t>
  </si>
  <si>
    <t>TimeSlice2805</t>
  </si>
  <si>
    <t>TimeSlice2806</t>
  </si>
  <si>
    <t>TimeSlice2807</t>
  </si>
  <si>
    <t>TimeSlice2808</t>
  </si>
  <si>
    <t>TimeSlice2809</t>
  </si>
  <si>
    <t>TimeSlice2810</t>
  </si>
  <si>
    <t>TimeSlice2811</t>
  </si>
  <si>
    <t>TimeSlice2812</t>
  </si>
  <si>
    <t>TimeSlice2813</t>
  </si>
  <si>
    <t>TimeSlice2814</t>
  </si>
  <si>
    <t>TimeSlice2815</t>
  </si>
  <si>
    <t>TimeSlice2816</t>
  </si>
  <si>
    <t>TimeSlice2817</t>
  </si>
  <si>
    <t>TimeSlice2818</t>
  </si>
  <si>
    <t>TimeSlice2819</t>
  </si>
  <si>
    <t>TimeSlice2820</t>
  </si>
  <si>
    <t>TimeSlice2821</t>
  </si>
  <si>
    <t>TimeSlice2822</t>
  </si>
  <si>
    <t>TimeSlice2823</t>
  </si>
  <si>
    <t>TimeSlice2824</t>
  </si>
  <si>
    <t>TimeSlice2825</t>
  </si>
  <si>
    <t>TimeSlice2826</t>
  </si>
  <si>
    <t>TimeSlice2827</t>
  </si>
  <si>
    <t>TimeSlice2828</t>
  </si>
  <si>
    <t>TimeSlice2829</t>
  </si>
  <si>
    <t>TimeSlice2830</t>
  </si>
  <si>
    <t>TimeSlice2831</t>
  </si>
  <si>
    <t>TimeSlice2832</t>
  </si>
  <si>
    <t>TimeSlice2833</t>
  </si>
  <si>
    <t>TimeSlice2834</t>
  </si>
  <si>
    <t>TimeSlice2835</t>
  </si>
  <si>
    <t>TimeSlice2836</t>
  </si>
  <si>
    <t>TimeSlice2837</t>
  </si>
  <si>
    <t>TimeSlice2838</t>
  </si>
  <si>
    <t>TimeSlice2839</t>
  </si>
  <si>
    <t>TimeSlice2840</t>
  </si>
  <si>
    <t>TimeSlice2841</t>
  </si>
  <si>
    <t>TimeSlice2842</t>
  </si>
  <si>
    <t>TimeSlice2843</t>
  </si>
  <si>
    <t>TimeSlice2844</t>
  </si>
  <si>
    <t>TimeSlice2845</t>
  </si>
  <si>
    <t>TimeSlice2846</t>
  </si>
  <si>
    <t>TimeSlice2847</t>
  </si>
  <si>
    <t>TimeSlice2848</t>
  </si>
  <si>
    <t>TimeSlice2849</t>
  </si>
  <si>
    <t>TimeSlice2850</t>
  </si>
  <si>
    <t>TimeSlice2851</t>
  </si>
  <si>
    <t>TimeSlice2852</t>
  </si>
  <si>
    <t>TimeSlice2853</t>
  </si>
  <si>
    <t>TimeSlice2854</t>
  </si>
  <si>
    <t>TimeSlice2855</t>
  </si>
  <si>
    <t>TimeSlice2856</t>
  </si>
  <si>
    <t>TimeSlice2857</t>
  </si>
  <si>
    <t>TimeSlice2858</t>
  </si>
  <si>
    <t>TimeSlice2859</t>
  </si>
  <si>
    <t>TimeSlice2860</t>
  </si>
  <si>
    <t>TimeSlice2861</t>
  </si>
  <si>
    <t>TimeSlice2862</t>
  </si>
  <si>
    <t>TimeSlice2863</t>
  </si>
  <si>
    <t>TimeSlice2864</t>
  </si>
  <si>
    <t>TimeSlice2865</t>
  </si>
  <si>
    <t>TimeSlice2866</t>
  </si>
  <si>
    <t>TimeSlice2867</t>
  </si>
  <si>
    <t>TimeSlice2868</t>
  </si>
  <si>
    <t>TimeSlice2869</t>
  </si>
  <si>
    <t>TimeSlice2870</t>
  </si>
  <si>
    <t>TimeSlice2871</t>
  </si>
  <si>
    <t>TimeSlice2872</t>
  </si>
  <si>
    <t>TimeSlice2873</t>
  </si>
  <si>
    <t>TimeSlice2874</t>
  </si>
  <si>
    <t>TimeSlice2875</t>
  </si>
  <si>
    <t>TimeSlice2876</t>
  </si>
  <si>
    <t>TimeSlice2877</t>
  </si>
  <si>
    <t>TimeSlice2878</t>
  </si>
  <si>
    <t>TimeSlice2879</t>
  </si>
  <si>
    <t>TimeSlice2880</t>
  </si>
  <si>
    <t>TimeSlice2881</t>
  </si>
  <si>
    <t>TimeSlice2882</t>
  </si>
  <si>
    <t>TimeSlice2883</t>
  </si>
  <si>
    <t>TimeSlice2884</t>
  </si>
  <si>
    <t>TimeSlice2885</t>
  </si>
  <si>
    <t>TimeSlice2886</t>
  </si>
  <si>
    <t>TimeSlice2887</t>
  </si>
  <si>
    <t>TimeSlice2888</t>
  </si>
  <si>
    <t>TimeSlice2889</t>
  </si>
  <si>
    <t>TimeSlice2890</t>
  </si>
  <si>
    <t>TimeSlice2891</t>
  </si>
  <si>
    <t>TimeSlice2892</t>
  </si>
  <si>
    <t>TimeSlice2893</t>
  </si>
  <si>
    <t>TimeSlice2894</t>
  </si>
  <si>
    <t>TimeSlice2895</t>
  </si>
  <si>
    <t>TimeSlice2896</t>
  </si>
  <si>
    <t>TimeSlice2897</t>
  </si>
  <si>
    <t>TimeSlice2898</t>
  </si>
  <si>
    <t>TimeSlice2899</t>
  </si>
  <si>
    <t>TimeSlice2900</t>
  </si>
  <si>
    <t>TimeSlice2901</t>
  </si>
  <si>
    <t>TimeSlice2902</t>
  </si>
  <si>
    <t>TimeSlice2903</t>
  </si>
  <si>
    <t>TimeSlice2904</t>
  </si>
  <si>
    <t>TimeSlice2905</t>
  </si>
  <si>
    <t>TimeSlice2906</t>
  </si>
  <si>
    <t>TimeSlice2907</t>
  </si>
  <si>
    <t>TimeSlice2908</t>
  </si>
  <si>
    <t>TimeSlice2909</t>
  </si>
  <si>
    <t>TimeSlice2910</t>
  </si>
  <si>
    <t>TimeSlice2911</t>
  </si>
  <si>
    <t>TimeSlice2912</t>
  </si>
  <si>
    <t>TimeSlice2913</t>
  </si>
  <si>
    <t>TimeSlice2914</t>
  </si>
  <si>
    <t>TimeSlice2915</t>
  </si>
  <si>
    <t>TimeSlice2916</t>
  </si>
  <si>
    <t>TimeSlice2917</t>
  </si>
  <si>
    <t>TimeSlice2918</t>
  </si>
  <si>
    <t>TimeSlice2919</t>
  </si>
  <si>
    <t>TimeSlice2920</t>
  </si>
  <si>
    <t>TimeSlice2944</t>
  </si>
  <si>
    <t>TimeSlice2970</t>
  </si>
  <si>
    <t>TimeSlice2992</t>
  </si>
  <si>
    <t>TimeSlice3016</t>
  </si>
  <si>
    <t>TimeSlice3037</t>
  </si>
  <si>
    <t>TimeSlice3038</t>
  </si>
  <si>
    <t>TimeSlice3039</t>
  </si>
  <si>
    <t>TimeSlice3040</t>
  </si>
  <si>
    <t>TimeSlice3041</t>
  </si>
  <si>
    <t>TimeSlice3042</t>
  </si>
  <si>
    <t>TimeSlice3043</t>
  </si>
  <si>
    <t>TimeSlice3044</t>
  </si>
  <si>
    <t>TimeSlice3045</t>
  </si>
  <si>
    <t>TimeSlice3046</t>
  </si>
  <si>
    <t>TimeSlice3047</t>
  </si>
  <si>
    <t>TimeSlice3048</t>
  </si>
  <si>
    <t>TimeSlice3049</t>
  </si>
  <si>
    <t>TimeSlice3050</t>
  </si>
  <si>
    <t>TimeSlice3051</t>
  </si>
  <si>
    <t>TimeSlice3052</t>
  </si>
  <si>
    <t>TimeSlice3053</t>
  </si>
  <si>
    <t>TimeSlice3054</t>
  </si>
  <si>
    <t>TimeSlice3055</t>
  </si>
  <si>
    <t>TimeSlice3056</t>
  </si>
  <si>
    <t>TimeSlice3057</t>
  </si>
  <si>
    <t>TimeSlice3058</t>
  </si>
  <si>
    <t>TimeSlice3061</t>
  </si>
  <si>
    <t>TimeSlice3062</t>
  </si>
  <si>
    <t>TimeSlice3064</t>
  </si>
  <si>
    <t>TimeSlice3065</t>
  </si>
  <si>
    <t>TimeSlice3066</t>
  </si>
  <si>
    <t>TimeSlice3067</t>
  </si>
  <si>
    <t>TimeSlice3068</t>
  </si>
  <si>
    <t>TimeSlice3073</t>
  </si>
  <si>
    <t>TimeSlice3074</t>
  </si>
  <si>
    <t>TimeSlice3075</t>
  </si>
  <si>
    <t>TimeSlice3076</t>
  </si>
  <si>
    <t>TimeSlice3077</t>
  </si>
  <si>
    <t>TimeSlice3078</t>
  </si>
  <si>
    <t>TimeSlice3088</t>
  </si>
  <si>
    <t>TimeSlice3097</t>
  </si>
  <si>
    <t>TimeSlice3098</t>
  </si>
  <si>
    <t>TimeSlice3099</t>
  </si>
  <si>
    <t>TimeSlice3100</t>
  </si>
  <si>
    <t>TimeSlice3101</t>
  </si>
  <si>
    <t>TimeSlice3102</t>
  </si>
  <si>
    <t>TimeSlice3103</t>
  </si>
  <si>
    <t>TimeSlice3104</t>
  </si>
  <si>
    <t>TimeSlice3112</t>
  </si>
  <si>
    <t>TimeSlice3116</t>
  </si>
  <si>
    <t>TimeSlice3121</t>
  </si>
  <si>
    <t>TimeSlice3122</t>
  </si>
  <si>
    <t>TimeSlice3123</t>
  </si>
  <si>
    <t>TimeSlice3124</t>
  </si>
  <si>
    <t>TimeSlice3125</t>
  </si>
  <si>
    <t>TimeSlice3126</t>
  </si>
  <si>
    <t>TimeSlice3136</t>
  </si>
  <si>
    <t>TimeSlice3145</t>
  </si>
  <si>
    <t>TimeSlice3146</t>
  </si>
  <si>
    <t>TimeSlice3147</t>
  </si>
  <si>
    <t>TimeSlice3148</t>
  </si>
  <si>
    <t>TimeSlice3149</t>
  </si>
  <si>
    <t>TimeSlice3150</t>
  </si>
  <si>
    <t>TimeSlice3151</t>
  </si>
  <si>
    <t>TimeSlice3152</t>
  </si>
  <si>
    <t>TimeSlice3160</t>
  </si>
  <si>
    <t>TimeSlice3169</t>
  </si>
  <si>
    <t>TimeSlice3170</t>
  </si>
  <si>
    <t>TimeSlice3174</t>
  </si>
  <si>
    <t>TimeSlice3176</t>
  </si>
  <si>
    <t>TimeSlice3178</t>
  </si>
  <si>
    <t>TimeSlice3179</t>
  </si>
  <si>
    <t>TimeSlice3180</t>
  </si>
  <si>
    <t>TimeSlice3182</t>
  </si>
  <si>
    <t>TimeSlice3183</t>
  </si>
  <si>
    <t>TimeSlice3184</t>
  </si>
  <si>
    <t>TimeSlice3185</t>
  </si>
  <si>
    <t>TimeSlice3186</t>
  </si>
  <si>
    <t>TimeSlice3188</t>
  </si>
  <si>
    <t>TimeSlice3189</t>
  </si>
  <si>
    <t>TimeSlice3190</t>
  </si>
  <si>
    <t>TimeSlice3191</t>
  </si>
  <si>
    <t>TimeSlice3192</t>
  </si>
  <si>
    <t>TimeSlice3193</t>
  </si>
  <si>
    <t>TimeSlice3194</t>
  </si>
  <si>
    <t>TimeSlice3195</t>
  </si>
  <si>
    <t>TimeSlice3196</t>
  </si>
  <si>
    <t>TimeSlice3197</t>
  </si>
  <si>
    <t>TimeSlice3198</t>
  </si>
  <si>
    <t>TimeSlice3202</t>
  </si>
  <si>
    <t>TimeSlice3203</t>
  </si>
  <si>
    <t>TimeSlice3204</t>
  </si>
  <si>
    <t>TimeSlice3205</t>
  </si>
  <si>
    <t>TimeSlice3208</t>
  </si>
  <si>
    <t>TimeSlice3217</t>
  </si>
  <si>
    <t>TimeSlice3218</t>
  </si>
  <si>
    <t>TimeSlice3219</t>
  </si>
  <si>
    <t>TimeSlice3220</t>
  </si>
  <si>
    <t>TimeSlice3221</t>
  </si>
  <si>
    <t>TimeSlice3222</t>
  </si>
  <si>
    <t>TimeSlice3224</t>
  </si>
  <si>
    <t>TimeSlice3225</t>
  </si>
  <si>
    <t>TimeSlice3226</t>
  </si>
  <si>
    <t>TimeSlice3227</t>
  </si>
  <si>
    <t>TimeSlice3228</t>
  </si>
  <si>
    <t>TimeSlice3229</t>
  </si>
  <si>
    <t>TimeSlice3230</t>
  </si>
  <si>
    <t>TimeSlice3231</t>
  </si>
  <si>
    <t>TimeSlice3233</t>
  </si>
  <si>
    <t>TimeSlice3235</t>
  </si>
  <si>
    <t>TimeSlice3236</t>
  </si>
  <si>
    <t>TimeSlice3237</t>
  </si>
  <si>
    <t>TimeSlice3238</t>
  </si>
  <si>
    <t>TimeSlice3239</t>
  </si>
  <si>
    <t>TimeSlice3241</t>
  </si>
  <si>
    <t>TimeSlice3242</t>
  </si>
  <si>
    <t>TimeSlice3243</t>
  </si>
  <si>
    <t>TimeSlice3244</t>
  </si>
  <si>
    <t>TimeSlice3259</t>
  </si>
  <si>
    <t>TimeSlice3260</t>
  </si>
  <si>
    <t>TimeSlice3261</t>
  </si>
  <si>
    <t>TimeSlice3262</t>
  </si>
  <si>
    <t>TimeSlice3263</t>
  </si>
  <si>
    <t>TimeSlice3264</t>
  </si>
  <si>
    <t>TimeSlice3265</t>
  </si>
  <si>
    <t>TimeSlice3266</t>
  </si>
  <si>
    <t>TimeSlice3267</t>
  </si>
  <si>
    <t>TimeSlice3268</t>
  </si>
  <si>
    <t>TimeSlice3269</t>
  </si>
  <si>
    <t>TimeSlice3270</t>
  </si>
  <si>
    <t>TimeSlice3272</t>
  </si>
  <si>
    <t>TimeSlice3274</t>
  </si>
  <si>
    <t>TimeSlice3275</t>
  </si>
  <si>
    <t>TimeSlice3280</t>
  </si>
  <si>
    <t>TimeSlice3289</t>
  </si>
  <si>
    <t>TimeSlice3290</t>
  </si>
  <si>
    <t>TimeSlice3291</t>
  </si>
  <si>
    <t>TimeSlice3292</t>
  </si>
  <si>
    <t>TimeSlice3293</t>
  </si>
  <si>
    <t>TimeSlice3294</t>
  </si>
  <si>
    <t>TimeSlice3304</t>
  </si>
  <si>
    <t>TimeSlice3313</t>
  </si>
  <si>
    <t>TimeSlice3314</t>
  </si>
  <si>
    <t>TimeSlice3315</t>
  </si>
  <si>
    <t>TimeSlice3316</t>
  </si>
  <si>
    <t>TimeSlice3317</t>
  </si>
  <si>
    <t>TimeSlice3318</t>
  </si>
  <si>
    <t>TimeSlice3328</t>
  </si>
  <si>
    <t>TimeSlice3337</t>
  </si>
  <si>
    <t>TimeSlice3338</t>
  </si>
  <si>
    <t>TimeSlice3339</t>
  </si>
  <si>
    <t>TimeSlice3340</t>
  </si>
  <si>
    <t>TimeSlice3341</t>
  </si>
  <si>
    <t>TimeSlice3342</t>
  </si>
  <si>
    <t>TimeSlice3352</t>
  </si>
  <si>
    <t>TimeSlice3354</t>
  </si>
  <si>
    <t>TimeSlice3355</t>
  </si>
  <si>
    <t>TimeSlice3356</t>
  </si>
  <si>
    <t>TimeSlice3357</t>
  </si>
  <si>
    <t>TimeSlice3358</t>
  </si>
  <si>
    <t>TimeSlice3359</t>
  </si>
  <si>
    <t>TimeSlice3360</t>
  </si>
  <si>
    <t>TimeSlice3361</t>
  </si>
  <si>
    <t>TimeSlice3362</t>
  </si>
  <si>
    <t>TimeSlice3363</t>
  </si>
  <si>
    <t>TimeSlice3364</t>
  </si>
  <si>
    <t>TimeSlice3365</t>
  </si>
  <si>
    <t>TimeSlice3366</t>
  </si>
  <si>
    <t>TimeSlice3367</t>
  </si>
  <si>
    <t>TimeSlice3368</t>
  </si>
  <si>
    <t>TimeSlice3369</t>
  </si>
  <si>
    <t>TimeSlice3370</t>
  </si>
  <si>
    <t>TimeSlice3371</t>
  </si>
  <si>
    <t>TimeSlice3372</t>
  </si>
  <si>
    <t>TimeSlice3373</t>
  </si>
  <si>
    <t>TimeSlice3376</t>
  </si>
  <si>
    <t>TimeSlice3377</t>
  </si>
  <si>
    <t>TimeSlice3379</t>
  </si>
  <si>
    <t>TimeSlice3380</t>
  </si>
  <si>
    <t>TimeSlice3381</t>
  </si>
  <si>
    <t>TimeSlice3382</t>
  </si>
  <si>
    <t>TimeSlice3383</t>
  </si>
  <si>
    <t>TimeSlice3385</t>
  </si>
  <si>
    <t>TimeSlice3386</t>
  </si>
  <si>
    <t>TimeSlice3387</t>
  </si>
  <si>
    <t>TimeSlice3388</t>
  </si>
  <si>
    <t>TimeSlice3389</t>
  </si>
  <si>
    <t>TimeSlice3390</t>
  </si>
  <si>
    <t>TimeSlice3391</t>
  </si>
  <si>
    <t>TimeSlice3392</t>
  </si>
  <si>
    <t>TimeSlice3393</t>
  </si>
  <si>
    <t>TimeSlice3394</t>
  </si>
  <si>
    <t>TimeSlice3395</t>
  </si>
  <si>
    <t>TimeSlice3396</t>
  </si>
  <si>
    <t>TimeSlice3400</t>
  </si>
  <si>
    <t>TimeSlice3402</t>
  </si>
  <si>
    <t>TimeSlice3405</t>
  </si>
  <si>
    <t>TimeSlice3409</t>
  </si>
  <si>
    <t>TimeSlice3410</t>
  </si>
  <si>
    <t>TimeSlice3411</t>
  </si>
  <si>
    <t>TimeSlice3412</t>
  </si>
  <si>
    <t>TimeSlice3413</t>
  </si>
  <si>
    <t>TimeSlice3414</t>
  </si>
  <si>
    <t>TimeSlice3424</t>
  </si>
  <si>
    <t>TimeSlice3428</t>
  </si>
  <si>
    <t>TimeSlice3429</t>
  </si>
  <si>
    <t>TimeSlice3430</t>
  </si>
  <si>
    <t>TimeSlice3431</t>
  </si>
  <si>
    <t>TimeSlice3432</t>
  </si>
  <si>
    <t>TimeSlice3433</t>
  </si>
  <si>
    <t>TimeSlice3434</t>
  </si>
  <si>
    <t>TimeSlice3435</t>
  </si>
  <si>
    <t>TimeSlice3436</t>
  </si>
  <si>
    <t>TimeSlice3437</t>
  </si>
  <si>
    <t>TimeSlice3438</t>
  </si>
  <si>
    <t>TimeSlice3448</t>
  </si>
  <si>
    <t>TimeSlice3452</t>
  </si>
  <si>
    <t>TimeSlice3453</t>
  </si>
  <si>
    <t>TimeSlice3454</t>
  </si>
  <si>
    <t>TimeSlice3455</t>
  </si>
  <si>
    <t>TimeSlice3456</t>
  </si>
  <si>
    <t>TimeSlice3457</t>
  </si>
  <si>
    <t>TimeSlice3458</t>
  </si>
  <si>
    <t>TimeSlice3459</t>
  </si>
  <si>
    <t>TimeSlice3460</t>
  </si>
  <si>
    <t>TimeSlice3461</t>
  </si>
  <si>
    <t>TimeSlice3462</t>
  </si>
  <si>
    <t>TimeSlice3463</t>
  </si>
  <si>
    <t>TimeSlice3472</t>
  </si>
  <si>
    <t>TimeSlice3475</t>
  </si>
  <si>
    <t>TimeSlice3476</t>
  </si>
  <si>
    <t>TimeSlice3477</t>
  </si>
  <si>
    <t>TimeSlice3478</t>
  </si>
  <si>
    <t>TimeSlice3479</t>
  </si>
  <si>
    <t>TimeSlice3480</t>
  </si>
  <si>
    <t>TimeSlice3481</t>
  </si>
  <si>
    <t>TimeSlice3482</t>
  </si>
  <si>
    <t>TimeSlice3483</t>
  </si>
  <si>
    <t>TimeSlice3484</t>
  </si>
  <si>
    <t>TimeSlice3485</t>
  </si>
  <si>
    <t>TimeSlice3486</t>
  </si>
  <si>
    <t>TimeSlice3487</t>
  </si>
  <si>
    <t>TimeSlice3488</t>
  </si>
  <si>
    <t>TimeSlice3489</t>
  </si>
  <si>
    <t>TimeSlice3490</t>
  </si>
  <si>
    <t>TimeSlice3491</t>
  </si>
  <si>
    <t>TimeSlice3496</t>
  </si>
  <si>
    <t>TimeSlice3499</t>
  </si>
  <si>
    <t>TimeSlice3500</t>
  </si>
  <si>
    <t>TimeSlice3501</t>
  </si>
  <si>
    <t>TimeSlice3502</t>
  </si>
  <si>
    <t>TimeSlice3503</t>
  </si>
  <si>
    <t>TimeSlice3504</t>
  </si>
  <si>
    <t>TimeSlice3505</t>
  </si>
  <si>
    <t>TimeSlice3506</t>
  </si>
  <si>
    <t>TimeSlice3507</t>
  </si>
  <si>
    <t>TimeSlice3508</t>
  </si>
  <si>
    <t>TimeSlice3509</t>
  </si>
  <si>
    <t>TimeSlice3510</t>
  </si>
  <si>
    <t>TimeSlice3511</t>
  </si>
  <si>
    <t>TimeSlice3512</t>
  </si>
  <si>
    <t>TimeSlice3513</t>
  </si>
  <si>
    <t>TimeSlice3514</t>
  </si>
  <si>
    <t>TimeSlice3515</t>
  </si>
  <si>
    <t>TimeSlice3516</t>
  </si>
  <si>
    <t>TimeSlice3517</t>
  </si>
  <si>
    <t>TimeSlice3518</t>
  </si>
  <si>
    <t>TimeSlice3520</t>
  </si>
  <si>
    <t>TimeSlice3522</t>
  </si>
  <si>
    <t>TimeSlice3523</t>
  </si>
  <si>
    <t>TimeSlice3524</t>
  </si>
  <si>
    <t>TimeSlice3529</t>
  </si>
  <si>
    <t>TimeSlice3530</t>
  </si>
  <si>
    <t>TimeSlice3531</t>
  </si>
  <si>
    <t>TimeSlice3532</t>
  </si>
  <si>
    <t>TimeSlice3533</t>
  </si>
  <si>
    <t>TimeSlice3534</t>
  </si>
  <si>
    <t>TimeSlice3544</t>
  </si>
  <si>
    <t>TimeSlice3545</t>
  </si>
  <si>
    <t>TimeSlice3546</t>
  </si>
  <si>
    <t>TimeSlice3547</t>
  </si>
  <si>
    <t>TimeSlice3548</t>
  </si>
  <si>
    <t>TimeSlice3549</t>
  </si>
  <si>
    <t>TimeSlice3553</t>
  </si>
  <si>
    <t>TimeSlice3554</t>
  </si>
  <si>
    <t>TimeSlice3555</t>
  </si>
  <si>
    <t>TimeSlice3556</t>
  </si>
  <si>
    <t>TimeSlice3557</t>
  </si>
  <si>
    <t>TimeSlice3558</t>
  </si>
  <si>
    <t>TimeSlice3568</t>
  </si>
  <si>
    <t>TimeSlice3577</t>
  </si>
  <si>
    <t>TimeSlice3578</t>
  </si>
  <si>
    <t>TimeSlice3579</t>
  </si>
  <si>
    <t>TimeSlice3580</t>
  </si>
  <si>
    <t>TimeSlice3581</t>
  </si>
  <si>
    <t>TimeSlice3582</t>
  </si>
  <si>
    <t>TimeSlice3592</t>
  </si>
  <si>
    <t>TimeSlice3594</t>
  </si>
  <si>
    <t>TimeSlice3595</t>
  </si>
  <si>
    <t>TimeSlice3596</t>
  </si>
  <si>
    <t>TimeSlice3601</t>
  </si>
  <si>
    <t>TimeSlice3602</t>
  </si>
  <si>
    <t>TimeSlice3603</t>
  </si>
  <si>
    <t>TimeSlice3604</t>
  </si>
  <si>
    <t>TimeSlice3605</t>
  </si>
  <si>
    <t>TimeSlice3606</t>
  </si>
  <si>
    <t>TimeSlice3616</t>
  </si>
  <si>
    <t>TimeSlice3620</t>
  </si>
  <si>
    <t>TimeSlice3621</t>
  </si>
  <si>
    <t>TimeSlice3622</t>
  </si>
  <si>
    <t>TimeSlice3623</t>
  </si>
  <si>
    <t>TimeSlice3624</t>
  </si>
  <si>
    <t>TimeSlice3625</t>
  </si>
  <si>
    <t>TimeSlice3626</t>
  </si>
  <si>
    <t>TimeSlice3627</t>
  </si>
  <si>
    <t>TimeSlice3628</t>
  </si>
  <si>
    <t>TimeSlice3629</t>
  </si>
  <si>
    <t>TimeSlice3630</t>
  </si>
  <si>
    <t>TimeSlice3631</t>
  </si>
  <si>
    <t>TimeSlice3632</t>
  </si>
  <si>
    <t>TimeSlice3633</t>
  </si>
  <si>
    <t>TimeSlice3634</t>
  </si>
  <si>
    <t>TimeSlice3635</t>
  </si>
  <si>
    <t>TimeSlice3636</t>
  </si>
  <si>
    <t>TimeSlice3637</t>
  </si>
  <si>
    <t>TimeSlice3638</t>
  </si>
  <si>
    <t>TimeSlice3639</t>
  </si>
  <si>
    <t>TimeSlice3640</t>
  </si>
  <si>
    <t>TimeSlice3641</t>
  </si>
  <si>
    <t>TimeSlice3642</t>
  </si>
  <si>
    <t>TimeSlice3643</t>
  </si>
  <si>
    <t>TimeSlice3644</t>
  </si>
  <si>
    <t>TimeSlice3645</t>
  </si>
  <si>
    <t>TimeSlice3646</t>
  </si>
  <si>
    <t>TimeSlice3647</t>
  </si>
  <si>
    <t>TimeSlice3648</t>
  </si>
  <si>
    <t>TimeSlice3649</t>
  </si>
  <si>
    <t>TimeSlice3650</t>
  </si>
  <si>
    <t>TimeSlice3651</t>
  </si>
  <si>
    <t>TimeSlice3652</t>
  </si>
  <si>
    <t>TimeSlice3653</t>
  </si>
  <si>
    <t>TimeSlice3654</t>
  </si>
  <si>
    <t>TimeSlice3655</t>
  </si>
  <si>
    <t>TimeSlice3656</t>
  </si>
  <si>
    <t>TimeSlice3657</t>
  </si>
  <si>
    <t>TimeSlice3658</t>
  </si>
  <si>
    <t>TimeSlice3659</t>
  </si>
  <si>
    <t>TimeSlice3660</t>
  </si>
  <si>
    <t>TimeSlice3661</t>
  </si>
  <si>
    <t>TimeSlice3662</t>
  </si>
  <si>
    <t>TimeSlice3663</t>
  </si>
  <si>
    <t>TimeSlice3664</t>
  </si>
  <si>
    <t>TimeSlice3665</t>
  </si>
  <si>
    <t>TimeSlice3666</t>
  </si>
  <si>
    <t>TimeSlice3667</t>
  </si>
  <si>
    <t>TimeSlice3668</t>
  </si>
  <si>
    <t>TimeSlice3669</t>
  </si>
  <si>
    <t>TimeSlice3670</t>
  </si>
  <si>
    <t>TimeSlice3671</t>
  </si>
  <si>
    <t>TimeSlice3672</t>
  </si>
  <si>
    <t>TimeSlice3673</t>
  </si>
  <si>
    <t>TimeSlice3674</t>
  </si>
  <si>
    <t>TimeSlice3675</t>
  </si>
  <si>
    <t>TimeSlice3676</t>
  </si>
  <si>
    <t>TimeSlice3677</t>
  </si>
  <si>
    <t>TimeSlice3678</t>
  </si>
  <si>
    <t>TimeSlice3679</t>
  </si>
  <si>
    <t>TimeSlice3680</t>
  </si>
  <si>
    <t>TimeSlice3681</t>
  </si>
  <si>
    <t>TimeSlice3682</t>
  </si>
  <si>
    <t>TimeSlice3683</t>
  </si>
  <si>
    <t>TimeSlice3684</t>
  </si>
  <si>
    <t>TimeSlice3685</t>
  </si>
  <si>
    <t>TimeSlice3686</t>
  </si>
  <si>
    <t>TimeSlice3687</t>
  </si>
  <si>
    <t>TimeSlice3688</t>
  </si>
  <si>
    <t>TimeSlice3689</t>
  </si>
  <si>
    <t>TimeSlice3690</t>
  </si>
  <si>
    <t>TimeSlice3691</t>
  </si>
  <si>
    <t>TimeSlice3692</t>
  </si>
  <si>
    <t>TimeSlice3693</t>
  </si>
  <si>
    <t>TimeSlice3694</t>
  </si>
  <si>
    <t>TimeSlice3695</t>
  </si>
  <si>
    <t>TimeSlice3696</t>
  </si>
  <si>
    <t>TimeSlice3697</t>
  </si>
  <si>
    <t>TimeSlice3698</t>
  </si>
  <si>
    <t>TimeSlice3699</t>
  </si>
  <si>
    <t>TimeSlice3700</t>
  </si>
  <si>
    <t>TimeSlice3701</t>
  </si>
  <si>
    <t>TimeSlice3702</t>
  </si>
  <si>
    <t>TimeSlice3703</t>
  </si>
  <si>
    <t>TimeSlice3704</t>
  </si>
  <si>
    <t>TimeSlice3705</t>
  </si>
  <si>
    <t>TimeSlice3706</t>
  </si>
  <si>
    <t>TimeSlice3707</t>
  </si>
  <si>
    <t>TimeSlice3708</t>
  </si>
  <si>
    <t>TimeSlice3709</t>
  </si>
  <si>
    <t>TimeSlice3710</t>
  </si>
  <si>
    <t>TimeSlice3711</t>
  </si>
  <si>
    <t>TimeSlice3712</t>
  </si>
  <si>
    <t>TimeSlice3713</t>
  </si>
  <si>
    <t>TimeSlice3714</t>
  </si>
  <si>
    <t>TimeSlice3715</t>
  </si>
  <si>
    <t>TimeSlice3716</t>
  </si>
  <si>
    <t>TimeSlice3717</t>
  </si>
  <si>
    <t>TimeSlice3718</t>
  </si>
  <si>
    <t>TimeSlice3719</t>
  </si>
  <si>
    <t>TimeSlice3720</t>
  </si>
  <si>
    <t>TimeSlice3721</t>
  </si>
  <si>
    <t>TimeSlice3722</t>
  </si>
  <si>
    <t>TimeSlice3723</t>
  </si>
  <si>
    <t>TimeSlice3724</t>
  </si>
  <si>
    <t>TimeSlice3725</t>
  </si>
  <si>
    <t>TimeSlice3726</t>
  </si>
  <si>
    <t>TimeSlice3727</t>
  </si>
  <si>
    <t>TimeSlice3728</t>
  </si>
  <si>
    <t>TimeSlice3729</t>
  </si>
  <si>
    <t>TimeSlice3730</t>
  </si>
  <si>
    <t>TimeSlice3731</t>
  </si>
  <si>
    <t>TimeSlice3732</t>
  </si>
  <si>
    <t>TimeSlice3733</t>
  </si>
  <si>
    <t>TimeSlice3734</t>
  </si>
  <si>
    <t>TimeSlice3735</t>
  </si>
  <si>
    <t>TimeSlice3736</t>
  </si>
  <si>
    <t>TimeSlice3737</t>
  </si>
  <si>
    <t>TimeSlice3738</t>
  </si>
  <si>
    <t>TimeSlice3739</t>
  </si>
  <si>
    <t>TimeSlice3740</t>
  </si>
  <si>
    <t>TimeSlice3741</t>
  </si>
  <si>
    <t>TimeSlice3742</t>
  </si>
  <si>
    <t>TimeSlice3743</t>
  </si>
  <si>
    <t>TimeSlice3744</t>
  </si>
  <si>
    <t>TimeSlice3745</t>
  </si>
  <si>
    <t>TimeSlice3746</t>
  </si>
  <si>
    <t>TimeSlice3747</t>
  </si>
  <si>
    <t>TimeSlice3748</t>
  </si>
  <si>
    <t>TimeSlice3749</t>
  </si>
  <si>
    <t>TimeSlice3750</t>
  </si>
  <si>
    <t>TimeSlice3751</t>
  </si>
  <si>
    <t>TimeSlice3752</t>
  </si>
  <si>
    <t>TimeSlice3753</t>
  </si>
  <si>
    <t>TimeSlice3754</t>
  </si>
  <si>
    <t>TimeSlice3755</t>
  </si>
  <si>
    <t>TimeSlice3756</t>
  </si>
  <si>
    <t>TimeSlice3757</t>
  </si>
  <si>
    <t>TimeSlice3758</t>
  </si>
  <si>
    <t>TimeSlice3759</t>
  </si>
  <si>
    <t>TimeSlice3760</t>
  </si>
  <si>
    <t>TimeSlice3761</t>
  </si>
  <si>
    <t>TimeSlice3762</t>
  </si>
  <si>
    <t>TimeSlice3763</t>
  </si>
  <si>
    <t>TimeSlice3764</t>
  </si>
  <si>
    <t>TimeSlice3765</t>
  </si>
  <si>
    <t>TimeSlice3766</t>
  </si>
  <si>
    <t>TimeSlice3767</t>
  </si>
  <si>
    <t>TimeSlice3768</t>
  </si>
  <si>
    <t>TimeSlice3769</t>
  </si>
  <si>
    <t>TimeSlice3770</t>
  </si>
  <si>
    <t>TimeSlice3771</t>
  </si>
  <si>
    <t>TimeSlice3772</t>
  </si>
  <si>
    <t>TimeSlice3773</t>
  </si>
  <si>
    <t>TimeSlice3774</t>
  </si>
  <si>
    <t>TimeSlice3775</t>
  </si>
  <si>
    <t>TimeSlice3776</t>
  </si>
  <si>
    <t>TimeSlice3777</t>
  </si>
  <si>
    <t>TimeSlice3778</t>
  </si>
  <si>
    <t>TimeSlice3779</t>
  </si>
  <si>
    <t>TimeSlice3780</t>
  </si>
  <si>
    <t>TimeSlice3781</t>
  </si>
  <si>
    <t>TimeSlice3782</t>
  </si>
  <si>
    <t>TimeSlice3783</t>
  </si>
  <si>
    <t>TimeSlice3784</t>
  </si>
  <si>
    <t>TimeSlice3785</t>
  </si>
  <si>
    <t>TimeSlice3786</t>
  </si>
  <si>
    <t>TimeSlice3787</t>
  </si>
  <si>
    <t>TimeSlice3788</t>
  </si>
  <si>
    <t>TimeSlice3789</t>
  </si>
  <si>
    <t>TimeSlice3790</t>
  </si>
  <si>
    <t>TimeSlice3791</t>
  </si>
  <si>
    <t>TimeSlice3792</t>
  </si>
  <si>
    <t>TimeSlice3793</t>
  </si>
  <si>
    <t>TimeSlice3794</t>
  </si>
  <si>
    <t>TimeSlice3795</t>
  </si>
  <si>
    <t>TimeSlice3796</t>
  </si>
  <si>
    <t>TimeSlice3797</t>
  </si>
  <si>
    <t>TimeSlice3798</t>
  </si>
  <si>
    <t>TimeSlice3799</t>
  </si>
  <si>
    <t>TimeSlice3800</t>
  </si>
  <si>
    <t>TimeSlice3801</t>
  </si>
  <si>
    <t>TimeSlice3802</t>
  </si>
  <si>
    <t>TimeSlice3803</t>
  </si>
  <si>
    <t>TimeSlice3804</t>
  </si>
  <si>
    <t>TimeSlice3805</t>
  </si>
  <si>
    <t>TimeSlice3806</t>
  </si>
  <si>
    <t>TimeSlice3807</t>
  </si>
  <si>
    <t>TimeSlice3808</t>
  </si>
  <si>
    <t>TimeSlice3809</t>
  </si>
  <si>
    <t>TimeSlice3810</t>
  </si>
  <si>
    <t>TimeSlice3811</t>
  </si>
  <si>
    <t>TimeSlice3812</t>
  </si>
  <si>
    <t>TimeSlice3813</t>
  </si>
  <si>
    <t>TimeSlice3814</t>
  </si>
  <si>
    <t>TimeSlice3815</t>
  </si>
  <si>
    <t>TimeSlice3816</t>
  </si>
  <si>
    <t>TimeSlice3817</t>
  </si>
  <si>
    <t>TimeSlice3818</t>
  </si>
  <si>
    <t>TimeSlice3819</t>
  </si>
  <si>
    <t>TimeSlice3820</t>
  </si>
  <si>
    <t>TimeSlice3821</t>
  </si>
  <si>
    <t>TimeSlice3822</t>
  </si>
  <si>
    <t>TimeSlice3823</t>
  </si>
  <si>
    <t>TimeSlice3824</t>
  </si>
  <si>
    <t>TimeSlice3825</t>
  </si>
  <si>
    <t>TimeSlice3826</t>
  </si>
  <si>
    <t>TimeSlice3827</t>
  </si>
  <si>
    <t>TimeSlice3828</t>
  </si>
  <si>
    <t>TimeSlice3829</t>
  </si>
  <si>
    <t>TimeSlice3830</t>
  </si>
  <si>
    <t>TimeSlice3831</t>
  </si>
  <si>
    <t>TimeSlice3832</t>
  </si>
  <si>
    <t>TimeSlice3833</t>
  </si>
  <si>
    <t>TimeSlice3834</t>
  </si>
  <si>
    <t>TimeSlice3835</t>
  </si>
  <si>
    <t>TimeSlice3836</t>
  </si>
  <si>
    <t>TimeSlice3837</t>
  </si>
  <si>
    <t>TimeSlice3838</t>
  </si>
  <si>
    <t>TimeSlice3839</t>
  </si>
  <si>
    <t>TimeSlice3840</t>
  </si>
  <si>
    <t>TimeSlice3841</t>
  </si>
  <si>
    <t>TimeSlice3842</t>
  </si>
  <si>
    <t>TimeSlice3843</t>
  </si>
  <si>
    <t>TimeSlice3844</t>
  </si>
  <si>
    <t>TimeSlice3845</t>
  </si>
  <si>
    <t>TimeSlice3846</t>
  </si>
  <si>
    <t>TimeSlice3847</t>
  </si>
  <si>
    <t>TimeSlice3848</t>
  </si>
  <si>
    <t>TimeSlice3849</t>
  </si>
  <si>
    <t>TimeSlice3850</t>
  </si>
  <si>
    <t>TimeSlice3851</t>
  </si>
  <si>
    <t>TimeSlice3852</t>
  </si>
  <si>
    <t>TimeSlice3853</t>
  </si>
  <si>
    <t>TimeSlice3854</t>
  </si>
  <si>
    <t>TimeSlice3855</t>
  </si>
  <si>
    <t>TimeSlice3856</t>
  </si>
  <si>
    <t>TimeSlice3857</t>
  </si>
  <si>
    <t>TimeSlice3858</t>
  </si>
  <si>
    <t>TimeSlice3859</t>
  </si>
  <si>
    <t>TimeSlice3860</t>
  </si>
  <si>
    <t>TimeSlice3861</t>
  </si>
  <si>
    <t>TimeSlice3862</t>
  </si>
  <si>
    <t>TimeSlice3863</t>
  </si>
  <si>
    <t>TimeSlice3864</t>
  </si>
  <si>
    <t>TimeSlice3865</t>
  </si>
  <si>
    <t>TimeSlice3866</t>
  </si>
  <si>
    <t>TimeSlice3867</t>
  </si>
  <si>
    <t>TimeSlice3868</t>
  </si>
  <si>
    <t>TimeSlice3869</t>
  </si>
  <si>
    <t>TimeSlice3870</t>
  </si>
  <si>
    <t>TimeSlice3871</t>
  </si>
  <si>
    <t>TimeSlice3872</t>
  </si>
  <si>
    <t>TimeSlice3873</t>
  </si>
  <si>
    <t>TimeSlice3874</t>
  </si>
  <si>
    <t>TimeSlice3875</t>
  </si>
  <si>
    <t>TimeSlice3876</t>
  </si>
  <si>
    <t>TimeSlice3877</t>
  </si>
  <si>
    <t>TimeSlice3878</t>
  </si>
  <si>
    <t>TimeSlice3879</t>
  </si>
  <si>
    <t>TimeSlice3880</t>
  </si>
  <si>
    <t>TimeSlice3881</t>
  </si>
  <si>
    <t>TimeSlice3882</t>
  </si>
  <si>
    <t>TimeSlice3883</t>
  </si>
  <si>
    <t>TimeSlice3884</t>
  </si>
  <si>
    <t>TimeSlice3885</t>
  </si>
  <si>
    <t>TimeSlice3886</t>
  </si>
  <si>
    <t>TimeSlice3887</t>
  </si>
  <si>
    <t>TimeSlice3888</t>
  </si>
  <si>
    <t>TimeSlice3889</t>
  </si>
  <si>
    <t>TimeSlice3890</t>
  </si>
  <si>
    <t>TimeSlice3891</t>
  </si>
  <si>
    <t>TimeSlice3892</t>
  </si>
  <si>
    <t>TimeSlice3893</t>
  </si>
  <si>
    <t>TimeSlice3894</t>
  </si>
  <si>
    <t>TimeSlice3895</t>
  </si>
  <si>
    <t>TimeSlice3896</t>
  </si>
  <si>
    <t>TimeSlice3897</t>
  </si>
  <si>
    <t>TimeSlice3898</t>
  </si>
  <si>
    <t>TimeSlice3899</t>
  </si>
  <si>
    <t>TimeSlice3900</t>
  </si>
  <si>
    <t>TimeSlice3901</t>
  </si>
  <si>
    <t>TimeSlice3902</t>
  </si>
  <si>
    <t>TimeSlice3903</t>
  </si>
  <si>
    <t>TimeSlice3904</t>
  </si>
  <si>
    <t>TimeSlice3905</t>
  </si>
  <si>
    <t>TimeSlice3906</t>
  </si>
  <si>
    <t>TimeSlice3907</t>
  </si>
  <si>
    <t>TimeSlice3908</t>
  </si>
  <si>
    <t>TimeSlice3909</t>
  </si>
  <si>
    <t>TimeSlice3910</t>
  </si>
  <si>
    <t>TimeSlice3911</t>
  </si>
  <si>
    <t>TimeSlice3912</t>
  </si>
  <si>
    <t>TimeSlice3913</t>
  </si>
  <si>
    <t>TimeSlice3914</t>
  </si>
  <si>
    <t>TimeSlice3915</t>
  </si>
  <si>
    <t>TimeSlice3916</t>
  </si>
  <si>
    <t>TimeSlice3917</t>
  </si>
  <si>
    <t>TimeSlice3918</t>
  </si>
  <si>
    <t>TimeSlice3919</t>
  </si>
  <si>
    <t>TimeSlice3920</t>
  </si>
  <si>
    <t>TimeSlice3921</t>
  </si>
  <si>
    <t>TimeSlice3922</t>
  </si>
  <si>
    <t>TimeSlice3923</t>
  </si>
  <si>
    <t>TimeSlice3924</t>
  </si>
  <si>
    <t>TimeSlice3925</t>
  </si>
  <si>
    <t>TimeSlice3926</t>
  </si>
  <si>
    <t>TimeSlice3927</t>
  </si>
  <si>
    <t>TimeSlice3928</t>
  </si>
  <si>
    <t>TimeSlice3929</t>
  </si>
  <si>
    <t>TimeSlice3930</t>
  </si>
  <si>
    <t>TimeSlice3931</t>
  </si>
  <si>
    <t>TimeSlice3932</t>
  </si>
  <si>
    <t>TimeSlice3933</t>
  </si>
  <si>
    <t>TimeSlice3934</t>
  </si>
  <si>
    <t>TimeSlice3935</t>
  </si>
  <si>
    <t>TimeSlice3936</t>
  </si>
  <si>
    <t>TimeSlice3937</t>
  </si>
  <si>
    <t>TimeSlice3938</t>
  </si>
  <si>
    <t>TimeSlice3939</t>
  </si>
  <si>
    <t>TimeSlice3940</t>
  </si>
  <si>
    <t>TimeSlice3941</t>
  </si>
  <si>
    <t>TimeSlice3942</t>
  </si>
  <si>
    <t>TimeSlice3943</t>
  </si>
  <si>
    <t>TimeSlice3944</t>
  </si>
  <si>
    <t>TimeSlice3945</t>
  </si>
  <si>
    <t>TimeSlice3946</t>
  </si>
  <si>
    <t>TimeSlice3947</t>
  </si>
  <si>
    <t>TimeSlice3948</t>
  </si>
  <si>
    <t>TimeSlice3949</t>
  </si>
  <si>
    <t>TimeSlice3950</t>
  </si>
  <si>
    <t>TimeSlice3951</t>
  </si>
  <si>
    <t>TimeSlice3952</t>
  </si>
  <si>
    <t>TimeSlice3953</t>
  </si>
  <si>
    <t>TimeSlice3954</t>
  </si>
  <si>
    <t>TimeSlice3955</t>
  </si>
  <si>
    <t>TimeSlice3956</t>
  </si>
  <si>
    <t>TimeSlice3957</t>
  </si>
  <si>
    <t>TimeSlice3958</t>
  </si>
  <si>
    <t>TimeSlice3959</t>
  </si>
  <si>
    <t>TimeSlice3960</t>
  </si>
  <si>
    <t>TimeSlice3961</t>
  </si>
  <si>
    <t>TimeSlice3962</t>
  </si>
  <si>
    <t>TimeSlice3963</t>
  </si>
  <si>
    <t>TimeSlice3964</t>
  </si>
  <si>
    <t>TimeSlice3965</t>
  </si>
  <si>
    <t>TimeSlice3966</t>
  </si>
  <si>
    <t>TimeSlice3967</t>
  </si>
  <si>
    <t>TimeSlice3968</t>
  </si>
  <si>
    <t>TimeSlice3969</t>
  </si>
  <si>
    <t>TimeSlice3970</t>
  </si>
  <si>
    <t>TimeSlice3971</t>
  </si>
  <si>
    <t>TimeSlice3972</t>
  </si>
  <si>
    <t>TimeSlice3973</t>
  </si>
  <si>
    <t>TimeSlice3974</t>
  </si>
  <si>
    <t>TimeSlice3975</t>
  </si>
  <si>
    <t>TimeSlice3976</t>
  </si>
  <si>
    <t>TimeSlice3977</t>
  </si>
  <si>
    <t>TimeSlice3978</t>
  </si>
  <si>
    <t>TimeSlice3979</t>
  </si>
  <si>
    <t>TimeSlice3980</t>
  </si>
  <si>
    <t>TimeSlice3981</t>
  </si>
  <si>
    <t>TimeSlice3982</t>
  </si>
  <si>
    <t>TimeSlice3983</t>
  </si>
  <si>
    <t>TimeSlice3984</t>
  </si>
  <si>
    <t>TimeSlice3985</t>
  </si>
  <si>
    <t>TimeSlice3986</t>
  </si>
  <si>
    <t>TimeSlice3987</t>
  </si>
  <si>
    <t>TimeSlice3988</t>
  </si>
  <si>
    <t>TimeSlice3989</t>
  </si>
  <si>
    <t>TimeSlice3990</t>
  </si>
  <si>
    <t>TimeSlice3991</t>
  </si>
  <si>
    <t>TimeSlice3992</t>
  </si>
  <si>
    <t>TimeSlice3993</t>
  </si>
  <si>
    <t>TimeSlice3994</t>
  </si>
  <si>
    <t>TimeSlice3995</t>
  </si>
  <si>
    <t>TimeSlice3996</t>
  </si>
  <si>
    <t>TimeSlice3997</t>
  </si>
  <si>
    <t>TimeSlice3998</t>
  </si>
  <si>
    <t>TimeSlice3999</t>
  </si>
  <si>
    <t>TimeSlice4000</t>
  </si>
  <si>
    <t>TimeSlice4001</t>
  </si>
  <si>
    <t>TimeSlice4002</t>
  </si>
  <si>
    <t>TimeSlice4003</t>
  </si>
  <si>
    <t>TimeSlice4004</t>
  </si>
  <si>
    <t>TimeSlice4005</t>
  </si>
  <si>
    <t>TimeSlice4006</t>
  </si>
  <si>
    <t>TimeSlice4007</t>
  </si>
  <si>
    <t>TimeSlice4008</t>
  </si>
  <si>
    <t>TimeSlice4009</t>
  </si>
  <si>
    <t>TimeSlice4010</t>
  </si>
  <si>
    <t>TimeSlice4011</t>
  </si>
  <si>
    <t>TimeSlice4012</t>
  </si>
  <si>
    <t>TimeSlice4013</t>
  </si>
  <si>
    <t>TimeSlice4014</t>
  </si>
  <si>
    <t>TimeSlice4015</t>
  </si>
  <si>
    <t>TimeSlice4016</t>
  </si>
  <si>
    <t>TimeSlice4017</t>
  </si>
  <si>
    <t>TimeSlice4018</t>
  </si>
  <si>
    <t>TimeSlice4019</t>
  </si>
  <si>
    <t>TimeSlice4020</t>
  </si>
  <si>
    <t>TimeSlice4021</t>
  </si>
  <si>
    <t>TimeSlice4022</t>
  </si>
  <si>
    <t>TimeSlice4023</t>
  </si>
  <si>
    <t>TimeSlice4024</t>
  </si>
  <si>
    <t>TimeSlice4025</t>
  </si>
  <si>
    <t>TimeSlice4026</t>
  </si>
  <si>
    <t>TimeSlice4027</t>
  </si>
  <si>
    <t>TimeSlice4028</t>
  </si>
  <si>
    <t>TimeSlice4029</t>
  </si>
  <si>
    <t>TimeSlice4030</t>
  </si>
  <si>
    <t>TimeSlice4031</t>
  </si>
  <si>
    <t>TimeSlice4032</t>
  </si>
  <si>
    <t>TimeSlice4033</t>
  </si>
  <si>
    <t>TimeSlice4034</t>
  </si>
  <si>
    <t>TimeSlice4035</t>
  </si>
  <si>
    <t>TimeSlice4036</t>
  </si>
  <si>
    <t>TimeSlice4037</t>
  </si>
  <si>
    <t>TimeSlice4038</t>
  </si>
  <si>
    <t>TimeSlice4039</t>
  </si>
  <si>
    <t>TimeSlice4040</t>
  </si>
  <si>
    <t>TimeSlice4041</t>
  </si>
  <si>
    <t>TimeSlice4042</t>
  </si>
  <si>
    <t>TimeSlice4043</t>
  </si>
  <si>
    <t>TimeSlice4044</t>
  </si>
  <si>
    <t>TimeSlice4045</t>
  </si>
  <si>
    <t>TimeSlice4046</t>
  </si>
  <si>
    <t>TimeSlice4047</t>
  </si>
  <si>
    <t>TimeSlice4048</t>
  </si>
  <si>
    <t>TimeSlice4049</t>
  </si>
  <si>
    <t>TimeSlice4050</t>
  </si>
  <si>
    <t>TimeSlice4051</t>
  </si>
  <si>
    <t>TimeSlice4052</t>
  </si>
  <si>
    <t>TimeSlice4053</t>
  </si>
  <si>
    <t>TimeSlice4054</t>
  </si>
  <si>
    <t>TimeSlice4055</t>
  </si>
  <si>
    <t>TimeSlice4056</t>
  </si>
  <si>
    <t>TimeSlice4057</t>
  </si>
  <si>
    <t>TimeSlice4058</t>
  </si>
  <si>
    <t>TimeSlice4059</t>
  </si>
  <si>
    <t>TimeSlice4060</t>
  </si>
  <si>
    <t>TimeSlice4061</t>
  </si>
  <si>
    <t>TimeSlice4062</t>
  </si>
  <si>
    <t>TimeSlice4063</t>
  </si>
  <si>
    <t>TimeSlice4064</t>
  </si>
  <si>
    <t>TimeSlice4065</t>
  </si>
  <si>
    <t>TimeSlice4066</t>
  </si>
  <si>
    <t>TimeSlice4067</t>
  </si>
  <si>
    <t>TimeSlice4068</t>
  </si>
  <si>
    <t>TimeSlice4069</t>
  </si>
  <si>
    <t>TimeSlice4070</t>
  </si>
  <si>
    <t>TimeSlice4071</t>
  </si>
  <si>
    <t>TimeSlice4072</t>
  </si>
  <si>
    <t>TimeSlice4073</t>
  </si>
  <si>
    <t>TimeSlice4074</t>
  </si>
  <si>
    <t>TimeSlice4075</t>
  </si>
  <si>
    <t>TimeSlice4076</t>
  </si>
  <si>
    <t>TimeSlice4077</t>
  </si>
  <si>
    <t>TimeSlice4078</t>
  </si>
  <si>
    <t>TimeSlice4079</t>
  </si>
  <si>
    <t>TimeSlice4080</t>
  </si>
  <si>
    <t>TimeSlice4081</t>
  </si>
  <si>
    <t>TimeSlice4082</t>
  </si>
  <si>
    <t>TimeSlice4083</t>
  </si>
  <si>
    <t>TimeSlice4084</t>
  </si>
  <si>
    <t>TimeSlice4085</t>
  </si>
  <si>
    <t>TimeSlice4086</t>
  </si>
  <si>
    <t>TimeSlice4087</t>
  </si>
  <si>
    <t>TimeSlice4088</t>
  </si>
  <si>
    <t>TimeSlice4089</t>
  </si>
  <si>
    <t>TimeSlice4090</t>
  </si>
  <si>
    <t>TimeSlice4091</t>
  </si>
  <si>
    <t>TimeSlice4092</t>
  </si>
  <si>
    <t>TimeSlice4093</t>
  </si>
  <si>
    <t>TimeSlice4094</t>
  </si>
  <si>
    <t>TimeSlice4095</t>
  </si>
  <si>
    <t>TimeSlice4096</t>
  </si>
  <si>
    <t>TimeSlice4097</t>
  </si>
  <si>
    <t>TimeSlice4098</t>
  </si>
  <si>
    <t>TimeSlice4099</t>
  </si>
  <si>
    <t>TimeSlice4100</t>
  </si>
  <si>
    <t>TimeSlice4101</t>
  </si>
  <si>
    <t>TimeSlice4102</t>
  </si>
  <si>
    <t>TimeSlice4103</t>
  </si>
  <si>
    <t>TimeSlice4104</t>
  </si>
  <si>
    <t>TimeSlice4105</t>
  </si>
  <si>
    <t>TimeSlice4106</t>
  </si>
  <si>
    <t>TimeSlice4107</t>
  </si>
  <si>
    <t>TimeSlice4108</t>
  </si>
  <si>
    <t>TimeSlice4109</t>
  </si>
  <si>
    <t>TimeSlice4110</t>
  </si>
  <si>
    <t>TimeSlice4111</t>
  </si>
  <si>
    <t>TimeSlice4112</t>
  </si>
  <si>
    <t>TimeSlice4113</t>
  </si>
  <si>
    <t>TimeSlice4114</t>
  </si>
  <si>
    <t>TimeSlice4115</t>
  </si>
  <si>
    <t>TimeSlice4116</t>
  </si>
  <si>
    <t>TimeSlice4117</t>
  </si>
  <si>
    <t>TimeSlice4118</t>
  </si>
  <si>
    <t>TimeSlice4119</t>
  </si>
  <si>
    <t>TimeSlice4120</t>
  </si>
  <si>
    <t>TimeSlice4121</t>
  </si>
  <si>
    <t>TimeSlice4122</t>
  </si>
  <si>
    <t>TimeSlice4123</t>
  </si>
  <si>
    <t>TimeSlice4124</t>
  </si>
  <si>
    <t>TimeSlice4125</t>
  </si>
  <si>
    <t>TimeSlice4126</t>
  </si>
  <si>
    <t>TimeSlice4127</t>
  </si>
  <si>
    <t>TimeSlice4128</t>
  </si>
  <si>
    <t>TimeSlice4129</t>
  </si>
  <si>
    <t>TimeSlice4130</t>
  </si>
  <si>
    <t>TimeSlice4131</t>
  </si>
  <si>
    <t>TimeSlice4132</t>
  </si>
  <si>
    <t>TimeSlice4133</t>
  </si>
  <si>
    <t>TimeSlice4134</t>
  </si>
  <si>
    <t>TimeSlice4135</t>
  </si>
  <si>
    <t>TimeSlice4136</t>
  </si>
  <si>
    <t>TimeSlice4137</t>
  </si>
  <si>
    <t>TimeSlice4138</t>
  </si>
  <si>
    <t>TimeSlice4139</t>
  </si>
  <si>
    <t>TimeSlice4140</t>
  </si>
  <si>
    <t>TimeSlice4141</t>
  </si>
  <si>
    <t>TimeSlice4142</t>
  </si>
  <si>
    <t>TimeSlice4143</t>
  </si>
  <si>
    <t>TimeSlice4144</t>
  </si>
  <si>
    <t>TimeSlice4145</t>
  </si>
  <si>
    <t>TimeSlice4146</t>
  </si>
  <si>
    <t>TimeSlice4147</t>
  </si>
  <si>
    <t>TimeSlice4148</t>
  </si>
  <si>
    <t>TimeSlice4149</t>
  </si>
  <si>
    <t>TimeSlice4150</t>
  </si>
  <si>
    <t>TimeSlice4151</t>
  </si>
  <si>
    <t>TimeSlice4152</t>
  </si>
  <si>
    <t>TimeSlice4153</t>
  </si>
  <si>
    <t>TimeSlice4154</t>
  </si>
  <si>
    <t>TimeSlice4155</t>
  </si>
  <si>
    <t>TimeSlice4156</t>
  </si>
  <si>
    <t>TimeSlice4157</t>
  </si>
  <si>
    <t>TimeSlice4158</t>
  </si>
  <si>
    <t>TimeSlice4159</t>
  </si>
  <si>
    <t>TimeSlice4160</t>
  </si>
  <si>
    <t>TimeSlice4161</t>
  </si>
  <si>
    <t>TimeSlice4162</t>
  </si>
  <si>
    <t>TimeSlice4163</t>
  </si>
  <si>
    <t>TimeSlice4164</t>
  </si>
  <si>
    <t>TimeSlice4165</t>
  </si>
  <si>
    <t>TimeSlice4166</t>
  </si>
  <si>
    <t>TimeSlice4167</t>
  </si>
  <si>
    <t>TimeSlice4168</t>
  </si>
  <si>
    <t>TimeSlice4169</t>
  </si>
  <si>
    <t>TimeSlice4170</t>
  </si>
  <si>
    <t>TimeSlice4171</t>
  </si>
  <si>
    <t>TimeSlice4172</t>
  </si>
  <si>
    <t>TimeSlice4173</t>
  </si>
  <si>
    <t>TimeSlice4174</t>
  </si>
  <si>
    <t>TimeSlice4175</t>
  </si>
  <si>
    <t>TimeSlice4176</t>
  </si>
  <si>
    <t>TimeSlice4177</t>
  </si>
  <si>
    <t>TimeSlice4178</t>
  </si>
  <si>
    <t>TimeSlice4179</t>
  </si>
  <si>
    <t>TimeSlice4180</t>
  </si>
  <si>
    <t>TimeSlice4181</t>
  </si>
  <si>
    <t>TimeSlice4182</t>
  </si>
  <si>
    <t>TimeSlice4183</t>
  </si>
  <si>
    <t>TimeSlice4184</t>
  </si>
  <si>
    <t>TimeSlice4185</t>
  </si>
  <si>
    <t>TimeSlice4186</t>
  </si>
  <si>
    <t>TimeSlice4187</t>
  </si>
  <si>
    <t>TimeSlice4188</t>
  </si>
  <si>
    <t>TimeSlice4189</t>
  </si>
  <si>
    <t>TimeSlice4190</t>
  </si>
  <si>
    <t>TimeSlice4191</t>
  </si>
  <si>
    <t>TimeSlice4192</t>
  </si>
  <si>
    <t>TimeSlice4193</t>
  </si>
  <si>
    <t>TimeSlice4194</t>
  </si>
  <si>
    <t>TimeSlice4195</t>
  </si>
  <si>
    <t>TimeSlice4196</t>
  </si>
  <si>
    <t>TimeSlice4197</t>
  </si>
  <si>
    <t>TimeSlice4198</t>
  </si>
  <si>
    <t>TimeSlice4199</t>
  </si>
  <si>
    <t>TimeSlice4200</t>
  </si>
  <si>
    <t>TimeSlice4201</t>
  </si>
  <si>
    <t>TimeSlice4202</t>
  </si>
  <si>
    <t>TimeSlice4203</t>
  </si>
  <si>
    <t>TimeSlice4204</t>
  </si>
  <si>
    <t>TimeSlice4205</t>
  </si>
  <si>
    <t>TimeSlice4206</t>
  </si>
  <si>
    <t>TimeSlice4207</t>
  </si>
  <si>
    <t>TimeSlice4208</t>
  </si>
  <si>
    <t>TimeSlice4209</t>
  </si>
  <si>
    <t>TimeSlice4210</t>
  </si>
  <si>
    <t>TimeSlice4211</t>
  </si>
  <si>
    <t>TimeSlice4212</t>
  </si>
  <si>
    <t>TimeSlice4213</t>
  </si>
  <si>
    <t>TimeSlice4214</t>
  </si>
  <si>
    <t>TimeSlice4215</t>
  </si>
  <si>
    <t>TimeSlice4216</t>
  </si>
  <si>
    <t>TimeSlice4217</t>
  </si>
  <si>
    <t>TimeSlice4218</t>
  </si>
  <si>
    <t>TimeSlice4219</t>
  </si>
  <si>
    <t>TimeSlice4220</t>
  </si>
  <si>
    <t>TimeSlice4221</t>
  </si>
  <si>
    <t>TimeSlice4222</t>
  </si>
  <si>
    <t>TimeSlice4223</t>
  </si>
  <si>
    <t>TimeSlice4224</t>
  </si>
  <si>
    <t>TimeSlice4225</t>
  </si>
  <si>
    <t>TimeSlice4226</t>
  </si>
  <si>
    <t>TimeSlice4227</t>
  </si>
  <si>
    <t>TimeSlice4228</t>
  </si>
  <si>
    <t>TimeSlice4229</t>
  </si>
  <si>
    <t>TimeSlice4230</t>
  </si>
  <si>
    <t>TimeSlice4231</t>
  </si>
  <si>
    <t>TimeSlice4232</t>
  </si>
  <si>
    <t>TimeSlice4233</t>
  </si>
  <si>
    <t>TimeSlice4234</t>
  </si>
  <si>
    <t>TimeSlice4235</t>
  </si>
  <si>
    <t>TimeSlice4236</t>
  </si>
  <si>
    <t>TimeSlice4237</t>
  </si>
  <si>
    <t>TimeSlice4238</t>
  </si>
  <si>
    <t>TimeSlice4239</t>
  </si>
  <si>
    <t>TimeSlice4240</t>
  </si>
  <si>
    <t>TimeSlice4241</t>
  </si>
  <si>
    <t>TimeSlice4242</t>
  </si>
  <si>
    <t>TimeSlice4243</t>
  </si>
  <si>
    <t>TimeSlice4244</t>
  </si>
  <si>
    <t>TimeSlice4245</t>
  </si>
  <si>
    <t>TimeSlice4246</t>
  </si>
  <si>
    <t>TimeSlice4247</t>
  </si>
  <si>
    <t>TimeSlice4248</t>
  </si>
  <si>
    <t>TimeSlice4249</t>
  </si>
  <si>
    <t>TimeSlice4250</t>
  </si>
  <si>
    <t>TimeSlice4251</t>
  </si>
  <si>
    <t>TimeSlice4252</t>
  </si>
  <si>
    <t>TimeSlice4253</t>
  </si>
  <si>
    <t>TimeSlice4254</t>
  </si>
  <si>
    <t>TimeSlice4255</t>
  </si>
  <si>
    <t>TimeSlice4256</t>
  </si>
  <si>
    <t>TimeSlice4257</t>
  </si>
  <si>
    <t>TimeSlice4258</t>
  </si>
  <si>
    <t>TimeSlice4259</t>
  </si>
  <si>
    <t>TimeSlice4260</t>
  </si>
  <si>
    <t>TimeSlice4261</t>
  </si>
  <si>
    <t>TimeSlice4262</t>
  </si>
  <si>
    <t>TimeSlice4263</t>
  </si>
  <si>
    <t>TimeSlice4264</t>
  </si>
  <si>
    <t>TimeSlice4265</t>
  </si>
  <si>
    <t>TimeSlice4266</t>
  </si>
  <si>
    <t>TimeSlice4267</t>
  </si>
  <si>
    <t>TimeSlice4268</t>
  </si>
  <si>
    <t>TimeSlice4269</t>
  </si>
  <si>
    <t>TimeSlice4270</t>
  </si>
  <si>
    <t>TimeSlice4271</t>
  </si>
  <si>
    <t>TimeSlice4272</t>
  </si>
  <si>
    <t>TimeSlice4273</t>
  </si>
  <si>
    <t>TimeSlice4274</t>
  </si>
  <si>
    <t>TimeSlice4275</t>
  </si>
  <si>
    <t>TimeSlice4276</t>
  </si>
  <si>
    <t>TimeSlice4277</t>
  </si>
  <si>
    <t>TimeSlice4278</t>
  </si>
  <si>
    <t>TimeSlice4279</t>
  </si>
  <si>
    <t>TimeSlice4280</t>
  </si>
  <si>
    <t>TimeSlice4281</t>
  </si>
  <si>
    <t>TimeSlice4282</t>
  </si>
  <si>
    <t>TimeSlice4283</t>
  </si>
  <si>
    <t>TimeSlice4284</t>
  </si>
  <si>
    <t>TimeSlice4285</t>
  </si>
  <si>
    <t>TimeSlice4286</t>
  </si>
  <si>
    <t>TimeSlice4287</t>
  </si>
  <si>
    <t>TimeSlice4288</t>
  </si>
  <si>
    <t>TimeSlice4289</t>
  </si>
  <si>
    <t>TimeSlice4290</t>
  </si>
  <si>
    <t>TimeSlice4291</t>
  </si>
  <si>
    <t>TimeSlice4292</t>
  </si>
  <si>
    <t>TimeSlice4293</t>
  </si>
  <si>
    <t>TimeSlice4294</t>
  </si>
  <si>
    <t>TimeSlice4295</t>
  </si>
  <si>
    <t>TimeSlice4296</t>
  </si>
  <si>
    <t>TimeSlice4297</t>
  </si>
  <si>
    <t>TimeSlice4298</t>
  </si>
  <si>
    <t>TimeSlice4299</t>
  </si>
  <si>
    <t>TimeSlice4300</t>
  </si>
  <si>
    <t>TimeSlice4301</t>
  </si>
  <si>
    <t>TimeSlice4302</t>
  </si>
  <si>
    <t>TimeSlice4303</t>
  </si>
  <si>
    <t>TimeSlice4304</t>
  </si>
  <si>
    <t>TimeSlice4305</t>
  </si>
  <si>
    <t>TimeSlice4306</t>
  </si>
  <si>
    <t>TimeSlice4307</t>
  </si>
  <si>
    <t>TimeSlice4308</t>
  </si>
  <si>
    <t>TimeSlice4309</t>
  </si>
  <si>
    <t>TimeSlice4310</t>
  </si>
  <si>
    <t>TimeSlice4311</t>
  </si>
  <si>
    <t>TimeSlice4312</t>
  </si>
  <si>
    <t>TimeSlice4313</t>
  </si>
  <si>
    <t>TimeSlice4314</t>
  </si>
  <si>
    <t>TimeSlice4315</t>
  </si>
  <si>
    <t>TimeSlice4316</t>
  </si>
  <si>
    <t>TimeSlice4317</t>
  </si>
  <si>
    <t>TimeSlice4318</t>
  </si>
  <si>
    <t>TimeSlice4319</t>
  </si>
  <si>
    <t>TimeSlice4320</t>
  </si>
  <si>
    <t>TimeSlice4321</t>
  </si>
  <si>
    <t>TimeSlice4322</t>
  </si>
  <si>
    <t>TimeSlice4323</t>
  </si>
  <si>
    <t>TimeSlice4324</t>
  </si>
  <si>
    <t>TimeSlice4325</t>
  </si>
  <si>
    <t>TimeSlice4326</t>
  </si>
  <si>
    <t>TimeSlice4327</t>
  </si>
  <si>
    <t>TimeSlice4328</t>
  </si>
  <si>
    <t>TimeSlice4329</t>
  </si>
  <si>
    <t>TimeSlice4330</t>
  </si>
  <si>
    <t>TimeSlice4331</t>
  </si>
  <si>
    <t>TimeSlice4332</t>
  </si>
  <si>
    <t>TimeSlice4333</t>
  </si>
  <si>
    <t>TimeSlice4334</t>
  </si>
  <si>
    <t>TimeSlice4335</t>
  </si>
  <si>
    <t>TimeSlice4336</t>
  </si>
  <si>
    <t>TimeSlice4337</t>
  </si>
  <si>
    <t>TimeSlice4338</t>
  </si>
  <si>
    <t>TimeSlice4339</t>
  </si>
  <si>
    <t>TimeSlice4340</t>
  </si>
  <si>
    <t>TimeSlice4341</t>
  </si>
  <si>
    <t>TimeSlice4342</t>
  </si>
  <si>
    <t>TimeSlice4343</t>
  </si>
  <si>
    <t>TimeSlice4344</t>
  </si>
  <si>
    <t>TimeSlice4345</t>
  </si>
  <si>
    <t>TimeSlice4346</t>
  </si>
  <si>
    <t>TimeSlice4347</t>
  </si>
  <si>
    <t>TimeSlice4348</t>
  </si>
  <si>
    <t>TimeSlice4349</t>
  </si>
  <si>
    <t>TimeSlice4350</t>
  </si>
  <si>
    <t>TimeSlice4351</t>
  </si>
  <si>
    <t>TimeSlice4352</t>
  </si>
  <si>
    <t>TimeSlice4353</t>
  </si>
  <si>
    <t>TimeSlice4354</t>
  </si>
  <si>
    <t>TimeSlice4355</t>
  </si>
  <si>
    <t>TimeSlice4356</t>
  </si>
  <si>
    <t>TimeSlice4357</t>
  </si>
  <si>
    <t>TimeSlice4358</t>
  </si>
  <si>
    <t>TimeSlice4359</t>
  </si>
  <si>
    <t>TimeSlice4360</t>
  </si>
  <si>
    <t>TimeSlice4361</t>
  </si>
  <si>
    <t>TimeSlice4362</t>
  </si>
  <si>
    <t>TimeSlice4363</t>
  </si>
  <si>
    <t>TimeSlice4364</t>
  </si>
  <si>
    <t>TimeSlice4365</t>
  </si>
  <si>
    <t>TimeSlice4366</t>
  </si>
  <si>
    <t>TimeSlice4367</t>
  </si>
  <si>
    <t>TimeSlice4368</t>
  </si>
  <si>
    <t>TimeSlice4369</t>
  </si>
  <si>
    <t>TimeSlice4370</t>
  </si>
  <si>
    <t>TimeSlice4371</t>
  </si>
  <si>
    <t>TimeSlice4372</t>
  </si>
  <si>
    <t>TimeSlice4373</t>
  </si>
  <si>
    <t>TimeSlice4374</t>
  </si>
  <si>
    <t>TimeSlice4375</t>
  </si>
  <si>
    <t>TimeSlice4376</t>
  </si>
  <si>
    <t>TimeSlice4377</t>
  </si>
  <si>
    <t>TimeSlice4378</t>
  </si>
  <si>
    <t>TimeSlice4379</t>
  </si>
  <si>
    <t>TimeSlice4380</t>
  </si>
  <si>
    <t>TimeSlice4381</t>
  </si>
  <si>
    <t>TimeSlice4382</t>
  </si>
  <si>
    <t>TimeSlice4383</t>
  </si>
  <si>
    <t>TimeSlice4384</t>
  </si>
  <si>
    <t>TimeSlice4385</t>
  </si>
  <si>
    <t>TimeSlice4386</t>
  </si>
  <si>
    <t>TimeSlice4387</t>
  </si>
  <si>
    <t>TimeSlice4388</t>
  </si>
  <si>
    <t>TimeSlice4389</t>
  </si>
  <si>
    <t>TimeSlice4390</t>
  </si>
  <si>
    <t>TimeSlice4391</t>
  </si>
  <si>
    <t>TimeSlice4392</t>
  </si>
  <si>
    <t>TimeSlice4393</t>
  </si>
  <si>
    <t>TimeSlice4394</t>
  </si>
  <si>
    <t>TimeSlice4395</t>
  </si>
  <si>
    <t>TimeSlice4396</t>
  </si>
  <si>
    <t>TimeSlice4397</t>
  </si>
  <si>
    <t>TimeSlice4398</t>
  </si>
  <si>
    <t>TimeSlice4399</t>
  </si>
  <si>
    <t>TimeSlice4400</t>
  </si>
  <si>
    <t>TimeSlice4401</t>
  </si>
  <si>
    <t>TimeSlice4402</t>
  </si>
  <si>
    <t>TimeSlice4403</t>
  </si>
  <si>
    <t>TimeSlice4404</t>
  </si>
  <si>
    <t>TimeSlice4405</t>
  </si>
  <si>
    <t>TimeSlice4406</t>
  </si>
  <si>
    <t>TimeSlice4407</t>
  </si>
  <si>
    <t>TimeSlice4408</t>
  </si>
  <si>
    <t>TimeSlice4409</t>
  </si>
  <si>
    <t>TimeSlice4410</t>
  </si>
  <si>
    <t>TimeSlice4411</t>
  </si>
  <si>
    <t>TimeSlice4412</t>
  </si>
  <si>
    <t>TimeSlice4413</t>
  </si>
  <si>
    <t>TimeSlice4414</t>
  </si>
  <si>
    <t>TimeSlice4415</t>
  </si>
  <si>
    <t>TimeSlice4416</t>
  </si>
  <si>
    <t>TimeSlice4417</t>
  </si>
  <si>
    <t>TimeSlice4418</t>
  </si>
  <si>
    <t>TimeSlice4419</t>
  </si>
  <si>
    <t>TimeSlice4420</t>
  </si>
  <si>
    <t>TimeSlice4421</t>
  </si>
  <si>
    <t>TimeSlice4422</t>
  </si>
  <si>
    <t>TimeSlice4423</t>
  </si>
  <si>
    <t>TimeSlice4424</t>
  </si>
  <si>
    <t>TimeSlice4425</t>
  </si>
  <si>
    <t>TimeSlice4426</t>
  </si>
  <si>
    <t>TimeSlice4427</t>
  </si>
  <si>
    <t>TimeSlice4428</t>
  </si>
  <si>
    <t>TimeSlice4429</t>
  </si>
  <si>
    <t>TimeSlice4430</t>
  </si>
  <si>
    <t>TimeSlice4431</t>
  </si>
  <si>
    <t>TimeSlice4432</t>
  </si>
  <si>
    <t>TimeSlice4433</t>
  </si>
  <si>
    <t>TimeSlice4434</t>
  </si>
  <si>
    <t>TimeSlice4435</t>
  </si>
  <si>
    <t>TimeSlice4436</t>
  </si>
  <si>
    <t>TimeSlice4437</t>
  </si>
  <si>
    <t>TimeSlice4438</t>
  </si>
  <si>
    <t>TimeSlice4439</t>
  </si>
  <si>
    <t>TimeSlice4440</t>
  </si>
  <si>
    <t>TimeSlice4441</t>
  </si>
  <si>
    <t>TimeSlice4442</t>
  </si>
  <si>
    <t>TimeSlice4443</t>
  </si>
  <si>
    <t>TimeSlice4444</t>
  </si>
  <si>
    <t>TimeSlice4445</t>
  </si>
  <si>
    <t>TimeSlice4446</t>
  </si>
  <si>
    <t>TimeSlice4447</t>
  </si>
  <si>
    <t>TimeSlice4448</t>
  </si>
  <si>
    <t>TimeSlice4449</t>
  </si>
  <si>
    <t>TimeSlice4450</t>
  </si>
  <si>
    <t>TimeSlice4451</t>
  </si>
  <si>
    <t>TimeSlice4452</t>
  </si>
  <si>
    <t>TimeSlice4453</t>
  </si>
  <si>
    <t>TimeSlice4454</t>
  </si>
  <si>
    <t>TimeSlice4455</t>
  </si>
  <si>
    <t>TimeSlice4456</t>
  </si>
  <si>
    <t>TimeSlice4457</t>
  </si>
  <si>
    <t>TimeSlice4458</t>
  </si>
  <si>
    <t>TimeSlice4459</t>
  </si>
  <si>
    <t>TimeSlice4460</t>
  </si>
  <si>
    <t>TimeSlice4461</t>
  </si>
  <si>
    <t>TimeSlice4462</t>
  </si>
  <si>
    <t>TimeSlice4463</t>
  </si>
  <si>
    <t>TimeSlice4464</t>
  </si>
  <si>
    <t>TimeSlice4465</t>
  </si>
  <si>
    <t>TimeSlice4466</t>
  </si>
  <si>
    <t>TimeSlice4467</t>
  </si>
  <si>
    <t>TimeSlice4468</t>
  </si>
  <si>
    <t>TimeSlice4469</t>
  </si>
  <si>
    <t>TimeSlice4470</t>
  </si>
  <si>
    <t>TimeSlice4471</t>
  </si>
  <si>
    <t>TimeSlice4472</t>
  </si>
  <si>
    <t>TimeSlice4473</t>
  </si>
  <si>
    <t>TimeSlice4474</t>
  </si>
  <si>
    <t>TimeSlice4475</t>
  </si>
  <si>
    <t>TimeSlice4476</t>
  </si>
  <si>
    <t>TimeSlice4477</t>
  </si>
  <si>
    <t>TimeSlice4478</t>
  </si>
  <si>
    <t>TimeSlice4479</t>
  </si>
  <si>
    <t>TimeSlice4480</t>
  </si>
  <si>
    <t>TimeSlice4481</t>
  </si>
  <si>
    <t>TimeSlice4482</t>
  </si>
  <si>
    <t>TimeSlice4483</t>
  </si>
  <si>
    <t>TimeSlice4484</t>
  </si>
  <si>
    <t>TimeSlice4485</t>
  </si>
  <si>
    <t>TimeSlice4486</t>
  </si>
  <si>
    <t>TimeSlice4487</t>
  </si>
  <si>
    <t>TimeSlice4488</t>
  </si>
  <si>
    <t>TimeSlice4489</t>
  </si>
  <si>
    <t>TimeSlice4490</t>
  </si>
  <si>
    <t>TimeSlice4491</t>
  </si>
  <si>
    <t>TimeSlice4492</t>
  </si>
  <si>
    <t>TimeSlice4493</t>
  </si>
  <si>
    <t>TimeSlice4494</t>
  </si>
  <si>
    <t>TimeSlice4495</t>
  </si>
  <si>
    <t>TimeSlice4496</t>
  </si>
  <si>
    <t>TimeSlice4497</t>
  </si>
  <si>
    <t>TimeSlice4498</t>
  </si>
  <si>
    <t>TimeSlice4499</t>
  </si>
  <si>
    <t>TimeSlice4500</t>
  </si>
  <si>
    <t>TimeSlice4501</t>
  </si>
  <si>
    <t>TimeSlice4502</t>
  </si>
  <si>
    <t>TimeSlice4503</t>
  </si>
  <si>
    <t>TimeSlice4504</t>
  </si>
  <si>
    <t>TimeSlice4505</t>
  </si>
  <si>
    <t>TimeSlice4506</t>
  </si>
  <si>
    <t>TimeSlice4507</t>
  </si>
  <si>
    <t>TimeSlice4508</t>
  </si>
  <si>
    <t>TimeSlice4509</t>
  </si>
  <si>
    <t>TimeSlice4510</t>
  </si>
  <si>
    <t>TimeSlice4511</t>
  </si>
  <si>
    <t>TimeSlice4512</t>
  </si>
  <si>
    <t>TimeSlice4513</t>
  </si>
  <si>
    <t>TimeSlice4514</t>
  </si>
  <si>
    <t>TimeSlice4515</t>
  </si>
  <si>
    <t>TimeSlice4516</t>
  </si>
  <si>
    <t>TimeSlice4517</t>
  </si>
  <si>
    <t>TimeSlice4518</t>
  </si>
  <si>
    <t>TimeSlice4519</t>
  </si>
  <si>
    <t>TimeSlice4520</t>
  </si>
  <si>
    <t>TimeSlice4521</t>
  </si>
  <si>
    <t>TimeSlice4522</t>
  </si>
  <si>
    <t>TimeSlice4523</t>
  </si>
  <si>
    <t>TimeSlice4524</t>
  </si>
  <si>
    <t>TimeSlice4525</t>
  </si>
  <si>
    <t>TimeSlice4526</t>
  </si>
  <si>
    <t>TimeSlice4527</t>
  </si>
  <si>
    <t>TimeSlice4528</t>
  </si>
  <si>
    <t>TimeSlice4529</t>
  </si>
  <si>
    <t>TimeSlice4530</t>
  </si>
  <si>
    <t>TimeSlice4531</t>
  </si>
  <si>
    <t>TimeSlice4532</t>
  </si>
  <si>
    <t>TimeSlice4533</t>
  </si>
  <si>
    <t>TimeSlice4534</t>
  </si>
  <si>
    <t>TimeSlice4535</t>
  </si>
  <si>
    <t>TimeSlice4536</t>
  </si>
  <si>
    <t>TimeSlice4537</t>
  </si>
  <si>
    <t>TimeSlice4538</t>
  </si>
  <si>
    <t>TimeSlice4539</t>
  </si>
  <si>
    <t>TimeSlice4540</t>
  </si>
  <si>
    <t>TimeSlice4541</t>
  </si>
  <si>
    <t>TimeSlice4542</t>
  </si>
  <si>
    <t>TimeSlice4543</t>
  </si>
  <si>
    <t>TimeSlice4544</t>
  </si>
  <si>
    <t>TimeSlice4545</t>
  </si>
  <si>
    <t>TimeSlice4546</t>
  </si>
  <si>
    <t>TimeSlice4547</t>
  </si>
  <si>
    <t>TimeSlice4548</t>
  </si>
  <si>
    <t>TimeSlice4549</t>
  </si>
  <si>
    <t>TimeSlice4550</t>
  </si>
  <si>
    <t>TimeSlice4551</t>
  </si>
  <si>
    <t>TimeSlice4552</t>
  </si>
  <si>
    <t>TimeSlice4553</t>
  </si>
  <si>
    <t>TimeSlice4554</t>
  </si>
  <si>
    <t>TimeSlice4555</t>
  </si>
  <si>
    <t>TimeSlice4556</t>
  </si>
  <si>
    <t>TimeSlice4557</t>
  </si>
  <si>
    <t>TimeSlice4558</t>
  </si>
  <si>
    <t>TimeSlice4559</t>
  </si>
  <si>
    <t>TimeSlice4560</t>
  </si>
  <si>
    <t>TimeSlice4561</t>
  </si>
  <si>
    <t>TimeSlice4562</t>
  </si>
  <si>
    <t>TimeSlice4563</t>
  </si>
  <si>
    <t>TimeSlice4564</t>
  </si>
  <si>
    <t>TimeSlice4565</t>
  </si>
  <si>
    <t>TimeSlice4566</t>
  </si>
  <si>
    <t>TimeSlice4567</t>
  </si>
  <si>
    <t>TimeSlice4568</t>
  </si>
  <si>
    <t>TimeSlice4569</t>
  </si>
  <si>
    <t>TimeSlice4570</t>
  </si>
  <si>
    <t>TimeSlice4571</t>
  </si>
  <si>
    <t>TimeSlice4572</t>
  </si>
  <si>
    <t>TimeSlice4573</t>
  </si>
  <si>
    <t>TimeSlice4574</t>
  </si>
  <si>
    <t>TimeSlice4575</t>
  </si>
  <si>
    <t>TimeSlice4576</t>
  </si>
  <si>
    <t>TimeSlice4577</t>
  </si>
  <si>
    <t>TimeSlice4578</t>
  </si>
  <si>
    <t>TimeSlice4579</t>
  </si>
  <si>
    <t>TimeSlice4580</t>
  </si>
  <si>
    <t>TimeSlice4581</t>
  </si>
  <si>
    <t>TimeSlice4582</t>
  </si>
  <si>
    <t>TimeSlice4583</t>
  </si>
  <si>
    <t>TimeSlice4584</t>
  </si>
  <si>
    <t>TimeSlice4585</t>
  </si>
  <si>
    <t>TimeSlice4586</t>
  </si>
  <si>
    <t>TimeSlice4587</t>
  </si>
  <si>
    <t>TimeSlice4588</t>
  </si>
  <si>
    <t>TimeSlice4589</t>
  </si>
  <si>
    <t>TimeSlice4590</t>
  </si>
  <si>
    <t>TimeSlice4591</t>
  </si>
  <si>
    <t>TimeSlice4592</t>
  </si>
  <si>
    <t>TimeSlice4593</t>
  </si>
  <si>
    <t>TimeSlice4594</t>
  </si>
  <si>
    <t>TimeSlice4595</t>
  </si>
  <si>
    <t>TimeSlice4596</t>
  </si>
  <si>
    <t>TimeSlice4597</t>
  </si>
  <si>
    <t>TimeSlice4598</t>
  </si>
  <si>
    <t>TimeSlice4599</t>
  </si>
  <si>
    <t>TimeSlice4600</t>
  </si>
  <si>
    <t>TimeSlice4601</t>
  </si>
  <si>
    <t>TimeSlice4602</t>
  </si>
  <si>
    <t>TimeSlice4603</t>
  </si>
  <si>
    <t>TimeSlice4604</t>
  </si>
  <si>
    <t>TimeSlice4605</t>
  </si>
  <si>
    <t>TimeSlice4606</t>
  </si>
  <si>
    <t>TimeSlice4607</t>
  </si>
  <si>
    <t>TimeSlice4608</t>
  </si>
  <si>
    <t>TimeSlice4609</t>
  </si>
  <si>
    <t>TimeSlice4610</t>
  </si>
  <si>
    <t>TimeSlice4611</t>
  </si>
  <si>
    <t>TimeSlice4612</t>
  </si>
  <si>
    <t>TimeSlice4613</t>
  </si>
  <si>
    <t>TimeSlice4614</t>
  </si>
  <si>
    <t>TimeSlice4615</t>
  </si>
  <si>
    <t>TimeSlice4616</t>
  </si>
  <si>
    <t>TimeSlice4617</t>
  </si>
  <si>
    <t>TimeSlice4618</t>
  </si>
  <si>
    <t>TimeSlice4619</t>
  </si>
  <si>
    <t>TimeSlice4620</t>
  </si>
  <si>
    <t>TimeSlice4621</t>
  </si>
  <si>
    <t>TimeSlice4622</t>
  </si>
  <si>
    <t>TimeSlice4623</t>
  </si>
  <si>
    <t>TimeSlice4624</t>
  </si>
  <si>
    <t>TimeSlice4625</t>
  </si>
  <si>
    <t>TimeSlice4626</t>
  </si>
  <si>
    <t>TimeSlice4627</t>
  </si>
  <si>
    <t>TimeSlice4628</t>
  </si>
  <si>
    <t>TimeSlice4629</t>
  </si>
  <si>
    <t>TimeSlice4630</t>
  </si>
  <si>
    <t>TimeSlice4631</t>
  </si>
  <si>
    <t>TimeSlice4632</t>
  </si>
  <si>
    <t>TimeSlice4633</t>
  </si>
  <si>
    <t>TimeSlice4634</t>
  </si>
  <si>
    <t>TimeSlice4635</t>
  </si>
  <si>
    <t>TimeSlice4636</t>
  </si>
  <si>
    <t>TimeSlice4637</t>
  </si>
  <si>
    <t>TimeSlice4638</t>
  </si>
  <si>
    <t>TimeSlice4639</t>
  </si>
  <si>
    <t>TimeSlice4640</t>
  </si>
  <si>
    <t>TimeSlice4641</t>
  </si>
  <si>
    <t>TimeSlice4642</t>
  </si>
  <si>
    <t>TimeSlice4643</t>
  </si>
  <si>
    <t>TimeSlice4644</t>
  </si>
  <si>
    <t>TimeSlice4645</t>
  </si>
  <si>
    <t>TimeSlice4646</t>
  </si>
  <si>
    <t>TimeSlice4647</t>
  </si>
  <si>
    <t>TimeSlice4648</t>
  </si>
  <si>
    <t>TimeSlice4649</t>
  </si>
  <si>
    <t>TimeSlice4650</t>
  </si>
  <si>
    <t>TimeSlice4651</t>
  </si>
  <si>
    <t>TimeSlice4652</t>
  </si>
  <si>
    <t>TimeSlice4653</t>
  </si>
  <si>
    <t>TimeSlice4654</t>
  </si>
  <si>
    <t>TimeSlice4655</t>
  </si>
  <si>
    <t>TimeSlice4656</t>
  </si>
  <si>
    <t>TimeSlice4657</t>
  </si>
  <si>
    <t>TimeSlice4658</t>
  </si>
  <si>
    <t>TimeSlice4659</t>
  </si>
  <si>
    <t>TimeSlice4660</t>
  </si>
  <si>
    <t>TimeSlice4661</t>
  </si>
  <si>
    <t>TimeSlice4662</t>
  </si>
  <si>
    <t>TimeSlice4663</t>
  </si>
  <si>
    <t>TimeSlice4664</t>
  </si>
  <si>
    <t>TimeSlice4665</t>
  </si>
  <si>
    <t>TimeSlice4666</t>
  </si>
  <si>
    <t>TimeSlice4667</t>
  </si>
  <si>
    <t>TimeSlice4668</t>
  </si>
  <si>
    <t>TimeSlice4669</t>
  </si>
  <si>
    <t>TimeSlice4670</t>
  </si>
  <si>
    <t>TimeSlice4671</t>
  </si>
  <si>
    <t>TimeSlice4672</t>
  </si>
  <si>
    <t>TimeSlice4673</t>
  </si>
  <si>
    <t>TimeSlice4674</t>
  </si>
  <si>
    <t>TimeSlice4675</t>
  </si>
  <si>
    <t>TimeSlice4676</t>
  </si>
  <si>
    <t>TimeSlice4677</t>
  </si>
  <si>
    <t>TimeSlice4678</t>
  </si>
  <si>
    <t>TimeSlice4679</t>
  </si>
  <si>
    <t>TimeSlice4680</t>
  </si>
  <si>
    <t>TimeSlice4681</t>
  </si>
  <si>
    <t>TimeSlice4682</t>
  </si>
  <si>
    <t>TimeSlice4683</t>
  </si>
  <si>
    <t>TimeSlice4684</t>
  </si>
  <si>
    <t>TimeSlice4685</t>
  </si>
  <si>
    <t>TimeSlice4686</t>
  </si>
  <si>
    <t>TimeSlice4687</t>
  </si>
  <si>
    <t>TimeSlice4688</t>
  </si>
  <si>
    <t>TimeSlice4689</t>
  </si>
  <si>
    <t>TimeSlice4690</t>
  </si>
  <si>
    <t>TimeSlice4691</t>
  </si>
  <si>
    <t>TimeSlice4692</t>
  </si>
  <si>
    <t>TimeSlice4693</t>
  </si>
  <si>
    <t>TimeSlice4694</t>
  </si>
  <si>
    <t>TimeSlice4695</t>
  </si>
  <si>
    <t>TimeSlice4696</t>
  </si>
  <si>
    <t>TimeSlice4697</t>
  </si>
  <si>
    <t>TimeSlice4698</t>
  </si>
  <si>
    <t>TimeSlice4699</t>
  </si>
  <si>
    <t>TimeSlice4700</t>
  </si>
  <si>
    <t>TimeSlice4701</t>
  </si>
  <si>
    <t>TimeSlice4702</t>
  </si>
  <si>
    <t>TimeSlice4703</t>
  </si>
  <si>
    <t>TimeSlice4704</t>
  </si>
  <si>
    <t>TimeSlice4705</t>
  </si>
  <si>
    <t>TimeSlice4706</t>
  </si>
  <si>
    <t>TimeSlice4707</t>
  </si>
  <si>
    <t>TimeSlice4708</t>
  </si>
  <si>
    <t>TimeSlice4709</t>
  </si>
  <si>
    <t>TimeSlice4710</t>
  </si>
  <si>
    <t>TimeSlice4711</t>
  </si>
  <si>
    <t>TimeSlice4712</t>
  </si>
  <si>
    <t>TimeSlice4713</t>
  </si>
  <si>
    <t>TimeSlice4714</t>
  </si>
  <si>
    <t>TimeSlice4715</t>
  </si>
  <si>
    <t>TimeSlice4716</t>
  </si>
  <si>
    <t>TimeSlice4717</t>
  </si>
  <si>
    <t>TimeSlice4718</t>
  </si>
  <si>
    <t>TimeSlice4719</t>
  </si>
  <si>
    <t>TimeSlice4720</t>
  </si>
  <si>
    <t>TimeSlice4721</t>
  </si>
  <si>
    <t>TimeSlice4722</t>
  </si>
  <si>
    <t>TimeSlice4723</t>
  </si>
  <si>
    <t>TimeSlice4724</t>
  </si>
  <si>
    <t>TimeSlice4725</t>
  </si>
  <si>
    <t>TimeSlice4726</t>
  </si>
  <si>
    <t>TimeSlice4727</t>
  </si>
  <si>
    <t>TimeSlice4728</t>
  </si>
  <si>
    <t>TimeSlice4729</t>
  </si>
  <si>
    <t>TimeSlice4730</t>
  </si>
  <si>
    <t>TimeSlice4731</t>
  </si>
  <si>
    <t>TimeSlice4732</t>
  </si>
  <si>
    <t>TimeSlice4733</t>
  </si>
  <si>
    <t>TimeSlice4734</t>
  </si>
  <si>
    <t>TimeSlice4735</t>
  </si>
  <si>
    <t>TimeSlice4736</t>
  </si>
  <si>
    <t>TimeSlice4737</t>
  </si>
  <si>
    <t>TimeSlice4738</t>
  </si>
  <si>
    <t>TimeSlice4739</t>
  </si>
  <si>
    <t>TimeSlice4740</t>
  </si>
  <si>
    <t>TimeSlice4741</t>
  </si>
  <si>
    <t>TimeSlice4742</t>
  </si>
  <si>
    <t>TimeSlice4743</t>
  </si>
  <si>
    <t>TimeSlice4744</t>
  </si>
  <si>
    <t>TimeSlice4745</t>
  </si>
  <si>
    <t>TimeSlice4746</t>
  </si>
  <si>
    <t>TimeSlice4747</t>
  </si>
  <si>
    <t>TimeSlice4748</t>
  </si>
  <si>
    <t>TimeSlice4749</t>
  </si>
  <si>
    <t>TimeSlice4750</t>
  </si>
  <si>
    <t>TimeSlice4751</t>
  </si>
  <si>
    <t>TimeSlice4752</t>
  </si>
  <si>
    <t>TimeSlice4753</t>
  </si>
  <si>
    <t>TimeSlice4754</t>
  </si>
  <si>
    <t>TimeSlice4755</t>
  </si>
  <si>
    <t>TimeSlice4756</t>
  </si>
  <si>
    <t>TimeSlice4757</t>
  </si>
  <si>
    <t>TimeSlice4758</t>
  </si>
  <si>
    <t>TimeSlice4759</t>
  </si>
  <si>
    <t>TimeSlice4760</t>
  </si>
  <si>
    <t>TimeSlice4761</t>
  </si>
  <si>
    <t>TimeSlice4762</t>
  </si>
  <si>
    <t>TimeSlice4763</t>
  </si>
  <si>
    <t>TimeSlice4764</t>
  </si>
  <si>
    <t>TimeSlice4765</t>
  </si>
  <si>
    <t>TimeSlice4766</t>
  </si>
  <si>
    <t>TimeSlice4767</t>
  </si>
  <si>
    <t>TimeSlice4768</t>
  </si>
  <si>
    <t>TimeSlice4769</t>
  </si>
  <si>
    <t>TimeSlice4770</t>
  </si>
  <si>
    <t>TimeSlice4771</t>
  </si>
  <si>
    <t>TimeSlice4772</t>
  </si>
  <si>
    <t>TimeSlice4773</t>
  </si>
  <si>
    <t>TimeSlice4774</t>
  </si>
  <si>
    <t>TimeSlice4775</t>
  </si>
  <si>
    <t>TimeSlice4776</t>
  </si>
  <si>
    <t>TimeSlice4777</t>
  </si>
  <si>
    <t>TimeSlice4778</t>
  </si>
  <si>
    <t>TimeSlice4779</t>
  </si>
  <si>
    <t>TimeSlice4780</t>
  </si>
  <si>
    <t>TimeSlice4781</t>
  </si>
  <si>
    <t>TimeSlice4782</t>
  </si>
  <si>
    <t>TimeSlice4783</t>
  </si>
  <si>
    <t>TimeSlice4784</t>
  </si>
  <si>
    <t>TimeSlice4785</t>
  </si>
  <si>
    <t>TimeSlice4786</t>
  </si>
  <si>
    <t>TimeSlice4787</t>
  </si>
  <si>
    <t>TimeSlice4788</t>
  </si>
  <si>
    <t>TimeSlice4789</t>
  </si>
  <si>
    <t>TimeSlice4790</t>
  </si>
  <si>
    <t>TimeSlice4791</t>
  </si>
  <si>
    <t>TimeSlice4792</t>
  </si>
  <si>
    <t>TimeSlice4793</t>
  </si>
  <si>
    <t>TimeSlice4794</t>
  </si>
  <si>
    <t>TimeSlice4795</t>
  </si>
  <si>
    <t>TimeSlice4796</t>
  </si>
  <si>
    <t>TimeSlice4797</t>
  </si>
  <si>
    <t>TimeSlice4798</t>
  </si>
  <si>
    <t>TimeSlice4799</t>
  </si>
  <si>
    <t>TimeSlice4800</t>
  </si>
  <si>
    <t>TimeSlice4801</t>
  </si>
  <si>
    <t>TimeSlice4802</t>
  </si>
  <si>
    <t>TimeSlice4803</t>
  </si>
  <si>
    <t>TimeSlice4804</t>
  </si>
  <si>
    <t>TimeSlice4805</t>
  </si>
  <si>
    <t>TimeSlice4806</t>
  </si>
  <si>
    <t>TimeSlice4807</t>
  </si>
  <si>
    <t>TimeSlice4808</t>
  </si>
  <si>
    <t>TimeSlice4809</t>
  </si>
  <si>
    <t>TimeSlice4810</t>
  </si>
  <si>
    <t>TimeSlice4811</t>
  </si>
  <si>
    <t>TimeSlice4812</t>
  </si>
  <si>
    <t>TimeSlice4813</t>
  </si>
  <si>
    <t>TimeSlice4814</t>
  </si>
  <si>
    <t>TimeSlice4815</t>
  </si>
  <si>
    <t>TimeSlice4816</t>
  </si>
  <si>
    <t>TimeSlice4817</t>
  </si>
  <si>
    <t>TimeSlice4818</t>
  </si>
  <si>
    <t>TimeSlice4819</t>
  </si>
  <si>
    <t>TimeSlice4820</t>
  </si>
  <si>
    <t>TimeSlice4821</t>
  </si>
  <si>
    <t>TimeSlice4822</t>
  </si>
  <si>
    <t>TimeSlice4823</t>
  </si>
  <si>
    <t>TimeSlice4824</t>
  </si>
  <si>
    <t>TimeSlice4825</t>
  </si>
  <si>
    <t>TimeSlice4826</t>
  </si>
  <si>
    <t>TimeSlice4827</t>
  </si>
  <si>
    <t>TimeSlice4828</t>
  </si>
  <si>
    <t>TimeSlice4829</t>
  </si>
  <si>
    <t>TimeSlice4830</t>
  </si>
  <si>
    <t>TimeSlice4831</t>
  </si>
  <si>
    <t>TimeSlice4832</t>
  </si>
  <si>
    <t>TimeSlice4833</t>
  </si>
  <si>
    <t>TimeSlice4834</t>
  </si>
  <si>
    <t>TimeSlice4835</t>
  </si>
  <si>
    <t>TimeSlice4836</t>
  </si>
  <si>
    <t>TimeSlice4837</t>
  </si>
  <si>
    <t>TimeSlice4838</t>
  </si>
  <si>
    <t>TimeSlice4839</t>
  </si>
  <si>
    <t>TimeSlice4840</t>
  </si>
  <si>
    <t>TimeSlice4841</t>
  </si>
  <si>
    <t>TimeSlice4842</t>
  </si>
  <si>
    <t>TimeSlice4843</t>
  </si>
  <si>
    <t>TimeSlice4844</t>
  </si>
  <si>
    <t>TimeSlice4845</t>
  </si>
  <si>
    <t>TimeSlice4846</t>
  </si>
  <si>
    <t>TimeSlice4847</t>
  </si>
  <si>
    <t>TimeSlice4848</t>
  </si>
  <si>
    <t>TimeSlice4849</t>
  </si>
  <si>
    <t>TimeSlice4850</t>
  </si>
  <si>
    <t>TimeSlice4851</t>
  </si>
  <si>
    <t>TimeSlice4852</t>
  </si>
  <si>
    <t>TimeSlice4853</t>
  </si>
  <si>
    <t>TimeSlice4854</t>
  </si>
  <si>
    <t>TimeSlice4855</t>
  </si>
  <si>
    <t>TimeSlice4856</t>
  </si>
  <si>
    <t>TimeSlice4857</t>
  </si>
  <si>
    <t>TimeSlice4858</t>
  </si>
  <si>
    <t>TimeSlice4859</t>
  </si>
  <si>
    <t>TimeSlice4860</t>
  </si>
  <si>
    <t>TimeSlice4861</t>
  </si>
  <si>
    <t>TimeSlice4862</t>
  </si>
  <si>
    <t>TimeSlice4863</t>
  </si>
  <si>
    <t>TimeSlice4864</t>
  </si>
  <si>
    <t>TimeSlice4865</t>
  </si>
  <si>
    <t>TimeSlice4866</t>
  </si>
  <si>
    <t>TimeSlice4867</t>
  </si>
  <si>
    <t>TimeSlice4868</t>
  </si>
  <si>
    <t>TimeSlice4869</t>
  </si>
  <si>
    <t>TimeSlice4870</t>
  </si>
  <si>
    <t>TimeSlice4871</t>
  </si>
  <si>
    <t>TimeSlice4872</t>
  </si>
  <si>
    <t>TimeSlice4873</t>
  </si>
  <si>
    <t>TimeSlice4874</t>
  </si>
  <si>
    <t>TimeSlice4875</t>
  </si>
  <si>
    <t>TimeSlice4876</t>
  </si>
  <si>
    <t>TimeSlice4877</t>
  </si>
  <si>
    <t>TimeSlice4878</t>
  </si>
  <si>
    <t>TimeSlice4879</t>
  </si>
  <si>
    <t>TimeSlice4880</t>
  </si>
  <si>
    <t>TimeSlice4881</t>
  </si>
  <si>
    <t>TimeSlice4882</t>
  </si>
  <si>
    <t>TimeSlice4883</t>
  </si>
  <si>
    <t>TimeSlice4884</t>
  </si>
  <si>
    <t>TimeSlice4885</t>
  </si>
  <si>
    <t>TimeSlice4886</t>
  </si>
  <si>
    <t>TimeSlice4887</t>
  </si>
  <si>
    <t>TimeSlice4888</t>
  </si>
  <si>
    <t>TimeSlice4889</t>
  </si>
  <si>
    <t>TimeSlice4890</t>
  </si>
  <si>
    <t>TimeSlice4891</t>
  </si>
  <si>
    <t>TimeSlice4892</t>
  </si>
  <si>
    <t>TimeSlice4893</t>
  </si>
  <si>
    <t>TimeSlice4894</t>
  </si>
  <si>
    <t>TimeSlice4895</t>
  </si>
  <si>
    <t>TimeSlice4896</t>
  </si>
  <si>
    <t>TimeSlice4897</t>
  </si>
  <si>
    <t>TimeSlice4898</t>
  </si>
  <si>
    <t>TimeSlice4899</t>
  </si>
  <si>
    <t>TimeSlice4900</t>
  </si>
  <si>
    <t>TimeSlice4901</t>
  </si>
  <si>
    <t>TimeSlice4902</t>
  </si>
  <si>
    <t>TimeSlice4903</t>
  </si>
  <si>
    <t>TimeSlice4904</t>
  </si>
  <si>
    <t>TimeSlice4905</t>
  </si>
  <si>
    <t>TimeSlice4906</t>
  </si>
  <si>
    <t>TimeSlice4907</t>
  </si>
  <si>
    <t>TimeSlice4908</t>
  </si>
  <si>
    <t>TimeSlice4909</t>
  </si>
  <si>
    <t>TimeSlice4910</t>
  </si>
  <si>
    <t>TimeSlice4911</t>
  </si>
  <si>
    <t>TimeSlice4912</t>
  </si>
  <si>
    <t>TimeSlice4913</t>
  </si>
  <si>
    <t>TimeSlice4914</t>
  </si>
  <si>
    <t>TimeSlice4915</t>
  </si>
  <si>
    <t>TimeSlice4916</t>
  </si>
  <si>
    <t>TimeSlice4917</t>
  </si>
  <si>
    <t>TimeSlice4918</t>
  </si>
  <si>
    <t>TimeSlice4919</t>
  </si>
  <si>
    <t>TimeSlice4920</t>
  </si>
  <si>
    <t>TimeSlice4921</t>
  </si>
  <si>
    <t>TimeSlice4922</t>
  </si>
  <si>
    <t>TimeSlice4923</t>
  </si>
  <si>
    <t>TimeSlice4924</t>
  </si>
  <si>
    <t>TimeSlice4925</t>
  </si>
  <si>
    <t>TimeSlice4926</t>
  </si>
  <si>
    <t>TimeSlice4927</t>
  </si>
  <si>
    <t>TimeSlice4928</t>
  </si>
  <si>
    <t>TimeSlice4929</t>
  </si>
  <si>
    <t>TimeSlice4930</t>
  </si>
  <si>
    <t>TimeSlice4931</t>
  </si>
  <si>
    <t>TimeSlice4932</t>
  </si>
  <si>
    <t>TimeSlice4933</t>
  </si>
  <si>
    <t>TimeSlice4934</t>
  </si>
  <si>
    <t>TimeSlice4935</t>
  </si>
  <si>
    <t>TimeSlice4936</t>
  </si>
  <si>
    <t>TimeSlice4937</t>
  </si>
  <si>
    <t>TimeSlice4938</t>
  </si>
  <si>
    <t>TimeSlice4939</t>
  </si>
  <si>
    <t>TimeSlice4940</t>
  </si>
  <si>
    <t>TimeSlice4941</t>
  </si>
  <si>
    <t>TimeSlice4942</t>
  </si>
  <si>
    <t>TimeSlice4943</t>
  </si>
  <si>
    <t>TimeSlice4944</t>
  </si>
  <si>
    <t>TimeSlice4945</t>
  </si>
  <si>
    <t>TimeSlice4946</t>
  </si>
  <si>
    <t>TimeSlice4947</t>
  </si>
  <si>
    <t>TimeSlice4948</t>
  </si>
  <si>
    <t>TimeSlice4949</t>
  </si>
  <si>
    <t>TimeSlice4950</t>
  </si>
  <si>
    <t>TimeSlice4951</t>
  </si>
  <si>
    <t>TimeSlice4952</t>
  </si>
  <si>
    <t>TimeSlice4953</t>
  </si>
  <si>
    <t>TimeSlice4954</t>
  </si>
  <si>
    <t>TimeSlice4955</t>
  </si>
  <si>
    <t>TimeSlice4956</t>
  </si>
  <si>
    <t>TimeSlice4957</t>
  </si>
  <si>
    <t>TimeSlice4958</t>
  </si>
  <si>
    <t>TimeSlice4959</t>
  </si>
  <si>
    <t>TimeSlice4960</t>
  </si>
  <si>
    <t>TimeSlice4961</t>
  </si>
  <si>
    <t>TimeSlice4962</t>
  </si>
  <si>
    <t>TimeSlice4963</t>
  </si>
  <si>
    <t>TimeSlice4964</t>
  </si>
  <si>
    <t>TimeSlice4965</t>
  </si>
  <si>
    <t>TimeSlice4966</t>
  </si>
  <si>
    <t>TimeSlice4967</t>
  </si>
  <si>
    <t>TimeSlice4968</t>
  </si>
  <si>
    <t>TimeSlice4969</t>
  </si>
  <si>
    <t>TimeSlice4970</t>
  </si>
  <si>
    <t>TimeSlice4971</t>
  </si>
  <si>
    <t>TimeSlice4972</t>
  </si>
  <si>
    <t>TimeSlice4973</t>
  </si>
  <si>
    <t>TimeSlice4974</t>
  </si>
  <si>
    <t>TimeSlice4975</t>
  </si>
  <si>
    <t>TimeSlice4976</t>
  </si>
  <si>
    <t>TimeSlice4977</t>
  </si>
  <si>
    <t>TimeSlice4978</t>
  </si>
  <si>
    <t>TimeSlice4979</t>
  </si>
  <si>
    <t>TimeSlice4980</t>
  </si>
  <si>
    <t>TimeSlice4981</t>
  </si>
  <si>
    <t>TimeSlice4982</t>
  </si>
  <si>
    <t>TimeSlice4983</t>
  </si>
  <si>
    <t>TimeSlice4984</t>
  </si>
  <si>
    <t>TimeSlice4985</t>
  </si>
  <si>
    <t>TimeSlice4986</t>
  </si>
  <si>
    <t>TimeSlice4987</t>
  </si>
  <si>
    <t>TimeSlice4988</t>
  </si>
  <si>
    <t>TimeSlice4989</t>
  </si>
  <si>
    <t>TimeSlice4990</t>
  </si>
  <si>
    <t>TimeSlice4991</t>
  </si>
  <si>
    <t>TimeSlice4992</t>
  </si>
  <si>
    <t>TimeSlice4993</t>
  </si>
  <si>
    <t>TimeSlice4994</t>
  </si>
  <si>
    <t>TimeSlice4995</t>
  </si>
  <si>
    <t>TimeSlice4996</t>
  </si>
  <si>
    <t>TimeSlice4997</t>
  </si>
  <si>
    <t>TimeSlice4998</t>
  </si>
  <si>
    <t>TimeSlice4999</t>
  </si>
  <si>
    <t>TimeSlice5000</t>
  </si>
  <si>
    <t>TimeSlice5001</t>
  </si>
  <si>
    <t>TimeSlice5002</t>
  </si>
  <si>
    <t>TimeSlice5003</t>
  </si>
  <si>
    <t>TimeSlice5004</t>
  </si>
  <si>
    <t>TimeSlice5005</t>
  </si>
  <si>
    <t>TimeSlice5006</t>
  </si>
  <si>
    <t>TimeSlice5007</t>
  </si>
  <si>
    <t>TimeSlice5008</t>
  </si>
  <si>
    <t>TimeSlice5009</t>
  </si>
  <si>
    <t>TimeSlice5010</t>
  </si>
  <si>
    <t>TimeSlice5011</t>
  </si>
  <si>
    <t>TimeSlice5012</t>
  </si>
  <si>
    <t>TimeSlice5013</t>
  </si>
  <si>
    <t>TimeSlice5014</t>
  </si>
  <si>
    <t>TimeSlice5015</t>
  </si>
  <si>
    <t>TimeSlice5016</t>
  </si>
  <si>
    <t>TimeSlice5017</t>
  </si>
  <si>
    <t>TimeSlice5018</t>
  </si>
  <si>
    <t>TimeSlice5019</t>
  </si>
  <si>
    <t>TimeSlice5020</t>
  </si>
  <si>
    <t>TimeSlice5021</t>
  </si>
  <si>
    <t>TimeSlice5022</t>
  </si>
  <si>
    <t>TimeSlice5023</t>
  </si>
  <si>
    <t>TimeSlice5024</t>
  </si>
  <si>
    <t>TimeSlice5025</t>
  </si>
  <si>
    <t>TimeSlice5026</t>
  </si>
  <si>
    <t>TimeSlice5027</t>
  </si>
  <si>
    <t>TimeSlice5028</t>
  </si>
  <si>
    <t>TimeSlice5029</t>
  </si>
  <si>
    <t>TimeSlice5030</t>
  </si>
  <si>
    <t>TimeSlice5031</t>
  </si>
  <si>
    <t>TimeSlice5032</t>
  </si>
  <si>
    <t>TimeSlice5033</t>
  </si>
  <si>
    <t>TimeSlice5034</t>
  </si>
  <si>
    <t>TimeSlice5035</t>
  </si>
  <si>
    <t>TimeSlice5036</t>
  </si>
  <si>
    <t>TimeSlice5037</t>
  </si>
  <si>
    <t>TimeSlice5038</t>
  </si>
  <si>
    <t>TimeSlice5039</t>
  </si>
  <si>
    <t>TimeSlice5040</t>
  </si>
  <si>
    <t>TimeSlice5041</t>
  </si>
  <si>
    <t>TimeSlice5042</t>
  </si>
  <si>
    <t>TimeSlice5043</t>
  </si>
  <si>
    <t>TimeSlice5044</t>
  </si>
  <si>
    <t>TimeSlice5045</t>
  </si>
  <si>
    <t>TimeSlice5046</t>
  </si>
  <si>
    <t>TimeSlice5047</t>
  </si>
  <si>
    <t>TimeSlice5048</t>
  </si>
  <si>
    <t>TimeSlice5049</t>
  </si>
  <si>
    <t>TimeSlice5050</t>
  </si>
  <si>
    <t>TimeSlice5051</t>
  </si>
  <si>
    <t>TimeSlice5052</t>
  </si>
  <si>
    <t>TimeSlice5053</t>
  </si>
  <si>
    <t>TimeSlice5054</t>
  </si>
  <si>
    <t>TimeSlice5055</t>
  </si>
  <si>
    <t>TimeSlice5056</t>
  </si>
  <si>
    <t>TimeSlice5057</t>
  </si>
  <si>
    <t>TimeSlice5058</t>
  </si>
  <si>
    <t>TimeSlice5059</t>
  </si>
  <si>
    <t>TimeSlice5060</t>
  </si>
  <si>
    <t>TimeSlice5061</t>
  </si>
  <si>
    <t>TimeSlice5062</t>
  </si>
  <si>
    <t>TimeSlice5063</t>
  </si>
  <si>
    <t>TimeSlice5064</t>
  </si>
  <si>
    <t>TimeSlice5065</t>
  </si>
  <si>
    <t>TimeSlice5066</t>
  </si>
  <si>
    <t>TimeSlice5067</t>
  </si>
  <si>
    <t>TimeSlice5068</t>
  </si>
  <si>
    <t>TimeSlice5069</t>
  </si>
  <si>
    <t>TimeSlice5070</t>
  </si>
  <si>
    <t>TimeSlice5071</t>
  </si>
  <si>
    <t>TimeSlice5072</t>
  </si>
  <si>
    <t>TimeSlice5073</t>
  </si>
  <si>
    <t>TimeSlice5074</t>
  </si>
  <si>
    <t>TimeSlice5075</t>
  </si>
  <si>
    <t>TimeSlice5076</t>
  </si>
  <si>
    <t>TimeSlice5077</t>
  </si>
  <si>
    <t>TimeSlice5078</t>
  </si>
  <si>
    <t>TimeSlice5079</t>
  </si>
  <si>
    <t>TimeSlice5080</t>
  </si>
  <si>
    <t>TimeSlice5081</t>
  </si>
  <si>
    <t>TimeSlice5082</t>
  </si>
  <si>
    <t>TimeSlice5083</t>
  </si>
  <si>
    <t>TimeSlice5084</t>
  </si>
  <si>
    <t>TimeSlice5085</t>
  </si>
  <si>
    <t>TimeSlice5086</t>
  </si>
  <si>
    <t>TimeSlice5087</t>
  </si>
  <si>
    <t>TimeSlice5088</t>
  </si>
  <si>
    <t>TimeSlice5089</t>
  </si>
  <si>
    <t>TimeSlice5090</t>
  </si>
  <si>
    <t>TimeSlice5091</t>
  </si>
  <si>
    <t>TimeSlice5092</t>
  </si>
  <si>
    <t>TimeSlice5093</t>
  </si>
  <si>
    <t>TimeSlice5094</t>
  </si>
  <si>
    <t>TimeSlice5095</t>
  </si>
  <si>
    <t>TimeSlice5096</t>
  </si>
  <si>
    <t>TimeSlice5097</t>
  </si>
  <si>
    <t>TimeSlice5098</t>
  </si>
  <si>
    <t>TimeSlice5099</t>
  </si>
  <si>
    <t>TimeSlice5100</t>
  </si>
  <si>
    <t>TimeSlice5101</t>
  </si>
  <si>
    <t>TimeSlice5102</t>
  </si>
  <si>
    <t>TimeSlice5103</t>
  </si>
  <si>
    <t>TimeSlice5104</t>
  </si>
  <si>
    <t>TimeSlice5105</t>
  </si>
  <si>
    <t>TimeSlice5106</t>
  </si>
  <si>
    <t>TimeSlice5107</t>
  </si>
  <si>
    <t>TimeSlice5108</t>
  </si>
  <si>
    <t>TimeSlice5109</t>
  </si>
  <si>
    <t>TimeSlice5110</t>
  </si>
  <si>
    <t>TimeSlice5111</t>
  </si>
  <si>
    <t>TimeSlice5112</t>
  </si>
  <si>
    <t>TimeSlice5113</t>
  </si>
  <si>
    <t>TimeSlice5114</t>
  </si>
  <si>
    <t>TimeSlice5115</t>
  </si>
  <si>
    <t>TimeSlice5116</t>
  </si>
  <si>
    <t>TimeSlice5117</t>
  </si>
  <si>
    <t>TimeSlice5118</t>
  </si>
  <si>
    <t>TimeSlice5119</t>
  </si>
  <si>
    <t>TimeSlice5120</t>
  </si>
  <si>
    <t>TimeSlice5121</t>
  </si>
  <si>
    <t>TimeSlice5122</t>
  </si>
  <si>
    <t>TimeSlice5123</t>
  </si>
  <si>
    <t>TimeSlice5124</t>
  </si>
  <si>
    <t>TimeSlice5125</t>
  </si>
  <si>
    <t>TimeSlice5126</t>
  </si>
  <si>
    <t>TimeSlice5127</t>
  </si>
  <si>
    <t>TimeSlice5128</t>
  </si>
  <si>
    <t>TimeSlice5129</t>
  </si>
  <si>
    <t>TimeSlice5130</t>
  </si>
  <si>
    <t>TimeSlice5131</t>
  </si>
  <si>
    <t>TimeSlice5132</t>
  </si>
  <si>
    <t>TimeSlice5133</t>
  </si>
  <si>
    <t>TimeSlice5134</t>
  </si>
  <si>
    <t>TimeSlice5135</t>
  </si>
  <si>
    <t>TimeSlice5136</t>
  </si>
  <si>
    <t>TimeSlice5137</t>
  </si>
  <si>
    <t>TimeSlice5138</t>
  </si>
  <si>
    <t>TimeSlice5139</t>
  </si>
  <si>
    <t>TimeSlice5140</t>
  </si>
  <si>
    <t>TimeSlice5141</t>
  </si>
  <si>
    <t>TimeSlice5142</t>
  </si>
  <si>
    <t>TimeSlice5143</t>
  </si>
  <si>
    <t>TimeSlice5144</t>
  </si>
  <si>
    <t>TimeSlice5145</t>
  </si>
  <si>
    <t>TimeSlice5146</t>
  </si>
  <si>
    <t>TimeSlice5147</t>
  </si>
  <si>
    <t>TimeSlice5148</t>
  </si>
  <si>
    <t>TimeSlice5149</t>
  </si>
  <si>
    <t>TimeSlice5150</t>
  </si>
  <si>
    <t>TimeSlice5151</t>
  </si>
  <si>
    <t>TimeSlice5152</t>
  </si>
  <si>
    <t>TimeSlice5153</t>
  </si>
  <si>
    <t>TimeSlice5154</t>
  </si>
  <si>
    <t>TimeSlice5155</t>
  </si>
  <si>
    <t>TimeSlice5156</t>
  </si>
  <si>
    <t>TimeSlice5157</t>
  </si>
  <si>
    <t>TimeSlice5158</t>
  </si>
  <si>
    <t>TimeSlice5159</t>
  </si>
  <si>
    <t>TimeSlice5160</t>
  </si>
  <si>
    <t>TimeSlice5161</t>
  </si>
  <si>
    <t>TimeSlice5162</t>
  </si>
  <si>
    <t>TimeSlice5163</t>
  </si>
  <si>
    <t>TimeSlice5164</t>
  </si>
  <si>
    <t>TimeSlice5165</t>
  </si>
  <si>
    <t>TimeSlice5166</t>
  </si>
  <si>
    <t>TimeSlice5167</t>
  </si>
  <si>
    <t>TimeSlice5168</t>
  </si>
  <si>
    <t>TimeSlice5169</t>
  </si>
  <si>
    <t>TimeSlice5170</t>
  </si>
  <si>
    <t>TimeSlice5171</t>
  </si>
  <si>
    <t>TimeSlice5172</t>
  </si>
  <si>
    <t>TimeSlice5173</t>
  </si>
  <si>
    <t>TimeSlice5174</t>
  </si>
  <si>
    <t>TimeSlice5175</t>
  </si>
  <si>
    <t>TimeSlice5176</t>
  </si>
  <si>
    <t>TimeSlice5177</t>
  </si>
  <si>
    <t>TimeSlice5178</t>
  </si>
  <si>
    <t>TimeSlice5179</t>
  </si>
  <si>
    <t>TimeSlice5180</t>
  </si>
  <si>
    <t>TimeSlice5181</t>
  </si>
  <si>
    <t>TimeSlice5182</t>
  </si>
  <si>
    <t>TimeSlice5183</t>
  </si>
  <si>
    <t>TimeSlice5184</t>
  </si>
  <si>
    <t>TimeSlice5185</t>
  </si>
  <si>
    <t>TimeSlice5186</t>
  </si>
  <si>
    <t>TimeSlice5187</t>
  </si>
  <si>
    <t>TimeSlice5188</t>
  </si>
  <si>
    <t>TimeSlice5189</t>
  </si>
  <si>
    <t>TimeSlice5190</t>
  </si>
  <si>
    <t>TimeSlice5191</t>
  </si>
  <si>
    <t>TimeSlice5192</t>
  </si>
  <si>
    <t>TimeSlice5193</t>
  </si>
  <si>
    <t>TimeSlice5194</t>
  </si>
  <si>
    <t>TimeSlice5195</t>
  </si>
  <si>
    <t>TimeSlice5196</t>
  </si>
  <si>
    <t>TimeSlice5197</t>
  </si>
  <si>
    <t>TimeSlice5198</t>
  </si>
  <si>
    <t>TimeSlice5199</t>
  </si>
  <si>
    <t>TimeSlice5200</t>
  </si>
  <si>
    <t>TimeSlice5201</t>
  </si>
  <si>
    <t>TimeSlice5202</t>
  </si>
  <si>
    <t>TimeSlice5203</t>
  </si>
  <si>
    <t>TimeSlice5204</t>
  </si>
  <si>
    <t>TimeSlice5205</t>
  </si>
  <si>
    <t>TimeSlice5206</t>
  </si>
  <si>
    <t>TimeSlice5207</t>
  </si>
  <si>
    <t>TimeSlice5208</t>
  </si>
  <si>
    <t>TimeSlice5209</t>
  </si>
  <si>
    <t>TimeSlice5210</t>
  </si>
  <si>
    <t>TimeSlice5211</t>
  </si>
  <si>
    <t>TimeSlice5212</t>
  </si>
  <si>
    <t>TimeSlice5213</t>
  </si>
  <si>
    <t>TimeSlice5214</t>
  </si>
  <si>
    <t>TimeSlice5215</t>
  </si>
  <si>
    <t>TimeSlice5216</t>
  </si>
  <si>
    <t>TimeSlice5217</t>
  </si>
  <si>
    <t>TimeSlice5218</t>
  </si>
  <si>
    <t>TimeSlice5219</t>
  </si>
  <si>
    <t>TimeSlice5220</t>
  </si>
  <si>
    <t>TimeSlice5221</t>
  </si>
  <si>
    <t>TimeSlice5222</t>
  </si>
  <si>
    <t>TimeSlice5223</t>
  </si>
  <si>
    <t>TimeSlice5224</t>
  </si>
  <si>
    <t>TimeSlice5225</t>
  </si>
  <si>
    <t>TimeSlice5226</t>
  </si>
  <si>
    <t>TimeSlice5227</t>
  </si>
  <si>
    <t>TimeSlice5228</t>
  </si>
  <si>
    <t>TimeSlice5229</t>
  </si>
  <si>
    <t>TimeSlice5230</t>
  </si>
  <si>
    <t>TimeSlice5231</t>
  </si>
  <si>
    <t>TimeSlice5232</t>
  </si>
  <si>
    <t>TimeSlice5233</t>
  </si>
  <si>
    <t>TimeSlice5234</t>
  </si>
  <si>
    <t>TimeSlice5235</t>
  </si>
  <si>
    <t>TimeSlice5236</t>
  </si>
  <si>
    <t>TimeSlice5237</t>
  </si>
  <si>
    <t>TimeSlice5238</t>
  </si>
  <si>
    <t>TimeSlice5239</t>
  </si>
  <si>
    <t>TimeSlice5240</t>
  </si>
  <si>
    <t>TimeSlice5241</t>
  </si>
  <si>
    <t>TimeSlice5242</t>
  </si>
  <si>
    <t>TimeSlice5243</t>
  </si>
  <si>
    <t>TimeSlice5244</t>
  </si>
  <si>
    <t>TimeSlice5245</t>
  </si>
  <si>
    <t>TimeSlice5246</t>
  </si>
  <si>
    <t>TimeSlice5247</t>
  </si>
  <si>
    <t>TimeSlice5248</t>
  </si>
  <si>
    <t>TimeSlice5249</t>
  </si>
  <si>
    <t>TimeSlice5250</t>
  </si>
  <si>
    <t>TimeSlice5251</t>
  </si>
  <si>
    <t>TimeSlice5252</t>
  </si>
  <si>
    <t>TimeSlice5253</t>
  </si>
  <si>
    <t>TimeSlice5254</t>
  </si>
  <si>
    <t>TimeSlice5255</t>
  </si>
  <si>
    <t>TimeSlice5256</t>
  </si>
  <si>
    <t>TimeSlice5257</t>
  </si>
  <si>
    <t>TimeSlice5258</t>
  </si>
  <si>
    <t>TimeSlice5259</t>
  </si>
  <si>
    <t>TimeSlice5260</t>
  </si>
  <si>
    <t>TimeSlice5261</t>
  </si>
  <si>
    <t>TimeSlice5262</t>
  </si>
  <si>
    <t>TimeSlice5263</t>
  </si>
  <si>
    <t>TimeSlice5264</t>
  </si>
  <si>
    <t>TimeSlice5265</t>
  </si>
  <si>
    <t>TimeSlice5266</t>
  </si>
  <si>
    <t>TimeSlice5267</t>
  </si>
  <si>
    <t>TimeSlice5268</t>
  </si>
  <si>
    <t>TimeSlice5269</t>
  </si>
  <si>
    <t>TimeSlice5270</t>
  </si>
  <si>
    <t>TimeSlice5271</t>
  </si>
  <si>
    <t>TimeSlice5272</t>
  </si>
  <si>
    <t>TimeSlice5273</t>
  </si>
  <si>
    <t>TimeSlice5274</t>
  </si>
  <si>
    <t>TimeSlice5275</t>
  </si>
  <si>
    <t>TimeSlice5276</t>
  </si>
  <si>
    <t>TimeSlice5277</t>
  </si>
  <si>
    <t>TimeSlice5278</t>
  </si>
  <si>
    <t>TimeSlice5279</t>
  </si>
  <si>
    <t>TimeSlice5280</t>
  </si>
  <si>
    <t>TimeSlice5281</t>
  </si>
  <si>
    <t>TimeSlice5282</t>
  </si>
  <si>
    <t>TimeSlice5283</t>
  </si>
  <si>
    <t>TimeSlice5284</t>
  </si>
  <si>
    <t>TimeSlice5285</t>
  </si>
  <si>
    <t>TimeSlice5286</t>
  </si>
  <si>
    <t>TimeSlice5287</t>
  </si>
  <si>
    <t>TimeSlice5288</t>
  </si>
  <si>
    <t>TimeSlice5289</t>
  </si>
  <si>
    <t>TimeSlice5290</t>
  </si>
  <si>
    <t>TimeSlice5291</t>
  </si>
  <si>
    <t>TimeSlice5292</t>
  </si>
  <si>
    <t>TimeSlice5293</t>
  </si>
  <si>
    <t>TimeSlice5294</t>
  </si>
  <si>
    <t>TimeSlice5295</t>
  </si>
  <si>
    <t>TimeSlice5296</t>
  </si>
  <si>
    <t>TimeSlice5297</t>
  </si>
  <si>
    <t>TimeSlice5298</t>
  </si>
  <si>
    <t>TimeSlice5299</t>
  </si>
  <si>
    <t>TimeSlice5300</t>
  </si>
  <si>
    <t>TimeSlice5301</t>
  </si>
  <si>
    <t>TimeSlice5302</t>
  </si>
  <si>
    <t>TimeSlice5303</t>
  </si>
  <si>
    <t>TimeSlice5304</t>
  </si>
  <si>
    <t>TimeSlice5305</t>
  </si>
  <si>
    <t>TimeSlice5306</t>
  </si>
  <si>
    <t>TimeSlice5307</t>
  </si>
  <si>
    <t>TimeSlice5308</t>
  </si>
  <si>
    <t>TimeSlice5309</t>
  </si>
  <si>
    <t>TimeSlice5310</t>
  </si>
  <si>
    <t>TimeSlice5311</t>
  </si>
  <si>
    <t>TimeSlice5312</t>
  </si>
  <si>
    <t>TimeSlice5313</t>
  </si>
  <si>
    <t>TimeSlice5314</t>
  </si>
  <si>
    <t>TimeSlice5315</t>
  </si>
  <si>
    <t>TimeSlice5316</t>
  </si>
  <si>
    <t>TimeSlice5317</t>
  </si>
  <si>
    <t>TimeSlice5318</t>
  </si>
  <si>
    <t>TimeSlice5319</t>
  </si>
  <si>
    <t>TimeSlice5320</t>
  </si>
  <si>
    <t>TimeSlice5321</t>
  </si>
  <si>
    <t>TimeSlice5322</t>
  </si>
  <si>
    <t>TimeSlice5323</t>
  </si>
  <si>
    <t>TimeSlice5324</t>
  </si>
  <si>
    <t>TimeSlice5325</t>
  </si>
  <si>
    <t>TimeSlice5326</t>
  </si>
  <si>
    <t>TimeSlice5327</t>
  </si>
  <si>
    <t>TimeSlice5328</t>
  </si>
  <si>
    <t>TimeSlice5329</t>
  </si>
  <si>
    <t>TimeSlice5330</t>
  </si>
  <si>
    <t>TimeSlice5331</t>
  </si>
  <si>
    <t>TimeSlice5332</t>
  </si>
  <si>
    <t>TimeSlice5333</t>
  </si>
  <si>
    <t>TimeSlice5334</t>
  </si>
  <si>
    <t>TimeSlice5335</t>
  </si>
  <si>
    <t>TimeSlice5336</t>
  </si>
  <si>
    <t>TimeSlice5337</t>
  </si>
  <si>
    <t>TimeSlice5338</t>
  </si>
  <si>
    <t>TimeSlice5339</t>
  </si>
  <si>
    <t>TimeSlice5340</t>
  </si>
  <si>
    <t>TimeSlice5341</t>
  </si>
  <si>
    <t>TimeSlice5342</t>
  </si>
  <si>
    <t>TimeSlice5343</t>
  </si>
  <si>
    <t>TimeSlice5344</t>
  </si>
  <si>
    <t>TimeSlice5345</t>
  </si>
  <si>
    <t>TimeSlice5346</t>
  </si>
  <si>
    <t>TimeSlice5347</t>
  </si>
  <si>
    <t>TimeSlice5348</t>
  </si>
  <si>
    <t>TimeSlice5349</t>
  </si>
  <si>
    <t>TimeSlice5350</t>
  </si>
  <si>
    <t>TimeSlice5351</t>
  </si>
  <si>
    <t>TimeSlice5352</t>
  </si>
  <si>
    <t>TimeSlice5353</t>
  </si>
  <si>
    <t>TimeSlice5354</t>
  </si>
  <si>
    <t>TimeSlice5355</t>
  </si>
  <si>
    <t>TimeSlice5356</t>
  </si>
  <si>
    <t>TimeSlice5357</t>
  </si>
  <si>
    <t>TimeSlice5358</t>
  </si>
  <si>
    <t>TimeSlice5359</t>
  </si>
  <si>
    <t>TimeSlice5360</t>
  </si>
  <si>
    <t>TimeSlice5361</t>
  </si>
  <si>
    <t>TimeSlice5362</t>
  </si>
  <si>
    <t>TimeSlice5363</t>
  </si>
  <si>
    <t>TimeSlice5364</t>
  </si>
  <si>
    <t>TimeSlice5365</t>
  </si>
  <si>
    <t>TimeSlice5366</t>
  </si>
  <si>
    <t>TimeSlice5367</t>
  </si>
  <si>
    <t>TimeSlice5368</t>
  </si>
  <si>
    <t>TimeSlice5369</t>
  </si>
  <si>
    <t>TimeSlice5370</t>
  </si>
  <si>
    <t>TimeSlice5371</t>
  </si>
  <si>
    <t>TimeSlice5372</t>
  </si>
  <si>
    <t>TimeSlice5373</t>
  </si>
  <si>
    <t>TimeSlice5374</t>
  </si>
  <si>
    <t>TimeSlice5375</t>
  </si>
  <si>
    <t>TimeSlice5376</t>
  </si>
  <si>
    <t>TimeSlice5377</t>
  </si>
  <si>
    <t>TimeSlice5378</t>
  </si>
  <si>
    <t>TimeSlice5379</t>
  </si>
  <si>
    <t>TimeSlice5380</t>
  </si>
  <si>
    <t>TimeSlice5381</t>
  </si>
  <si>
    <t>TimeSlice5382</t>
  </si>
  <si>
    <t>TimeSlice5383</t>
  </si>
  <si>
    <t>TimeSlice5384</t>
  </si>
  <si>
    <t>TimeSlice5385</t>
  </si>
  <si>
    <t>TimeSlice5386</t>
  </si>
  <si>
    <t>TimeSlice5387</t>
  </si>
  <si>
    <t>TimeSlice5388</t>
  </si>
  <si>
    <t>TimeSlice5389</t>
  </si>
  <si>
    <t>TimeSlice5390</t>
  </si>
  <si>
    <t>TimeSlice5391</t>
  </si>
  <si>
    <t>TimeSlice5392</t>
  </si>
  <si>
    <t>TimeSlice5393</t>
  </si>
  <si>
    <t>TimeSlice5394</t>
  </si>
  <si>
    <t>TimeSlice5395</t>
  </si>
  <si>
    <t>TimeSlice5396</t>
  </si>
  <si>
    <t>TimeSlice5397</t>
  </si>
  <si>
    <t>TimeSlice5398</t>
  </si>
  <si>
    <t>TimeSlice5399</t>
  </si>
  <si>
    <t>TimeSlice5400</t>
  </si>
  <si>
    <t>TimeSlice5401</t>
  </si>
  <si>
    <t>TimeSlice5402</t>
  </si>
  <si>
    <t>TimeSlice5403</t>
  </si>
  <si>
    <t>TimeSlice5404</t>
  </si>
  <si>
    <t>TimeSlice5405</t>
  </si>
  <si>
    <t>TimeSlice5406</t>
  </si>
  <si>
    <t>TimeSlice5407</t>
  </si>
  <si>
    <t>TimeSlice5408</t>
  </si>
  <si>
    <t>TimeSlice5409</t>
  </si>
  <si>
    <t>TimeSlice5410</t>
  </si>
  <si>
    <t>TimeSlice5411</t>
  </si>
  <si>
    <t>TimeSlice5412</t>
  </si>
  <si>
    <t>TimeSlice5413</t>
  </si>
  <si>
    <t>TimeSlice5414</t>
  </si>
  <si>
    <t>TimeSlice5415</t>
  </si>
  <si>
    <t>TimeSlice5416</t>
  </si>
  <si>
    <t>TimeSlice5417</t>
  </si>
  <si>
    <t>TimeSlice5418</t>
  </si>
  <si>
    <t>TimeSlice5419</t>
  </si>
  <si>
    <t>TimeSlice5420</t>
  </si>
  <si>
    <t>TimeSlice5421</t>
  </si>
  <si>
    <t>TimeSlice5422</t>
  </si>
  <si>
    <t>TimeSlice5423</t>
  </si>
  <si>
    <t>TimeSlice5424</t>
  </si>
  <si>
    <t>TimeSlice5425</t>
  </si>
  <si>
    <t>TimeSlice5426</t>
  </si>
  <si>
    <t>TimeSlice5427</t>
  </si>
  <si>
    <t>TimeSlice5428</t>
  </si>
  <si>
    <t>TimeSlice5429</t>
  </si>
  <si>
    <t>TimeSlice5430</t>
  </si>
  <si>
    <t>TimeSlice5431</t>
  </si>
  <si>
    <t>TimeSlice5432</t>
  </si>
  <si>
    <t>TimeSlice5433</t>
  </si>
  <si>
    <t>TimeSlice5434</t>
  </si>
  <si>
    <t>TimeSlice5435</t>
  </si>
  <si>
    <t>TimeSlice5436</t>
  </si>
  <si>
    <t>TimeSlice5437</t>
  </si>
  <si>
    <t>TimeSlice5438</t>
  </si>
  <si>
    <t>TimeSlice5439</t>
  </si>
  <si>
    <t>TimeSlice5440</t>
  </si>
  <si>
    <t>TimeSlice5441</t>
  </si>
  <si>
    <t>TimeSlice5442</t>
  </si>
  <si>
    <t>TimeSlice5443</t>
  </si>
  <si>
    <t>TimeSlice5444</t>
  </si>
  <si>
    <t>TimeSlice5445</t>
  </si>
  <si>
    <t>TimeSlice5446</t>
  </si>
  <si>
    <t>TimeSlice5447</t>
  </si>
  <si>
    <t>TimeSlice5448</t>
  </si>
  <si>
    <t>TimeSlice5449</t>
  </si>
  <si>
    <t>TimeSlice5450</t>
  </si>
  <si>
    <t>TimeSlice5451</t>
  </si>
  <si>
    <t>TimeSlice5452</t>
  </si>
  <si>
    <t>TimeSlice5453</t>
  </si>
  <si>
    <t>TimeSlice5454</t>
  </si>
  <si>
    <t>TimeSlice5455</t>
  </si>
  <si>
    <t>TimeSlice5456</t>
  </si>
  <si>
    <t>TimeSlice5457</t>
  </si>
  <si>
    <t>TimeSlice5458</t>
  </si>
  <si>
    <t>TimeSlice5459</t>
  </si>
  <si>
    <t>TimeSlice5460</t>
  </si>
  <si>
    <t>TimeSlice5461</t>
  </si>
  <si>
    <t>TimeSlice5462</t>
  </si>
  <si>
    <t>TimeSlice5463</t>
  </si>
  <si>
    <t>TimeSlice5464</t>
  </si>
  <si>
    <t>TimeSlice5465</t>
  </si>
  <si>
    <t>TimeSlice5466</t>
  </si>
  <si>
    <t>TimeSlice5467</t>
  </si>
  <si>
    <t>TimeSlice5468</t>
  </si>
  <si>
    <t>TimeSlice5469</t>
  </si>
  <si>
    <t>TimeSlice5470</t>
  </si>
  <si>
    <t>TimeSlice5471</t>
  </si>
  <si>
    <t>TimeSlice5472</t>
  </si>
  <si>
    <t>TimeSlice5473</t>
  </si>
  <si>
    <t>TimeSlice5474</t>
  </si>
  <si>
    <t>TimeSlice5475</t>
  </si>
  <si>
    <t>TimeSlice5476</t>
  </si>
  <si>
    <t>TimeSlice5477</t>
  </si>
  <si>
    <t>TimeSlice5478</t>
  </si>
  <si>
    <t>TimeSlice5479</t>
  </si>
  <si>
    <t>TimeSlice5480</t>
  </si>
  <si>
    <t>TimeSlice5481</t>
  </si>
  <si>
    <t>TimeSlice5482</t>
  </si>
  <si>
    <t>TimeSlice5483</t>
  </si>
  <si>
    <t>TimeSlice5484</t>
  </si>
  <si>
    <t>TimeSlice5485</t>
  </si>
  <si>
    <t>TimeSlice5486</t>
  </si>
  <si>
    <t>TimeSlice5487</t>
  </si>
  <si>
    <t>TimeSlice5488</t>
  </si>
  <si>
    <t>TimeSlice5489</t>
  </si>
  <si>
    <t>TimeSlice5490</t>
  </si>
  <si>
    <t>TimeSlice5491</t>
  </si>
  <si>
    <t>TimeSlice5492</t>
  </si>
  <si>
    <t>TimeSlice5493</t>
  </si>
  <si>
    <t>TimeSlice5494</t>
  </si>
  <si>
    <t>TimeSlice5495</t>
  </si>
  <si>
    <t>TimeSlice5496</t>
  </si>
  <si>
    <t>TimeSlice5497</t>
  </si>
  <si>
    <t>TimeSlice5498</t>
  </si>
  <si>
    <t>TimeSlice5499</t>
  </si>
  <si>
    <t>TimeSlice5500</t>
  </si>
  <si>
    <t>TimeSlice5501</t>
  </si>
  <si>
    <t>TimeSlice5502</t>
  </si>
  <si>
    <t>TimeSlice5503</t>
  </si>
  <si>
    <t>TimeSlice5504</t>
  </si>
  <si>
    <t>TimeSlice5505</t>
  </si>
  <si>
    <t>TimeSlice5506</t>
  </si>
  <si>
    <t>TimeSlice5507</t>
  </si>
  <si>
    <t>TimeSlice5508</t>
  </si>
  <si>
    <t>TimeSlice5509</t>
  </si>
  <si>
    <t>TimeSlice5510</t>
  </si>
  <si>
    <t>TimeSlice5511</t>
  </si>
  <si>
    <t>TimeSlice5512</t>
  </si>
  <si>
    <t>TimeSlice5513</t>
  </si>
  <si>
    <t>TimeSlice5514</t>
  </si>
  <si>
    <t>TimeSlice5515</t>
  </si>
  <si>
    <t>TimeSlice5516</t>
  </si>
  <si>
    <t>TimeSlice5517</t>
  </si>
  <si>
    <t>TimeSlice5518</t>
  </si>
  <si>
    <t>TimeSlice5519</t>
  </si>
  <si>
    <t>TimeSlice5520</t>
  </si>
  <si>
    <t>TimeSlice5521</t>
  </si>
  <si>
    <t>TimeSlice5522</t>
  </si>
  <si>
    <t>TimeSlice5523</t>
  </si>
  <si>
    <t>TimeSlice5524</t>
  </si>
  <si>
    <t>TimeSlice5525</t>
  </si>
  <si>
    <t>TimeSlice5526</t>
  </si>
  <si>
    <t>TimeSlice5527</t>
  </si>
  <si>
    <t>TimeSlice5528</t>
  </si>
  <si>
    <t>TimeSlice5529</t>
  </si>
  <si>
    <t>TimeSlice5530</t>
  </si>
  <si>
    <t>TimeSlice5531</t>
  </si>
  <si>
    <t>TimeSlice5532</t>
  </si>
  <si>
    <t>TimeSlice5533</t>
  </si>
  <si>
    <t>TimeSlice5534</t>
  </si>
  <si>
    <t>TimeSlice5535</t>
  </si>
  <si>
    <t>TimeSlice5536</t>
  </si>
  <si>
    <t>TimeSlice5537</t>
  </si>
  <si>
    <t>TimeSlice5538</t>
  </si>
  <si>
    <t>TimeSlice5539</t>
  </si>
  <si>
    <t>TimeSlice5540</t>
  </si>
  <si>
    <t>TimeSlice5541</t>
  </si>
  <si>
    <t>TimeSlice5542</t>
  </si>
  <si>
    <t>TimeSlice5543</t>
  </si>
  <si>
    <t>TimeSlice5544</t>
  </si>
  <si>
    <t>TimeSlice5545</t>
  </si>
  <si>
    <t>TimeSlice5546</t>
  </si>
  <si>
    <t>TimeSlice5547</t>
  </si>
  <si>
    <t>TimeSlice5548</t>
  </si>
  <si>
    <t>TimeSlice5549</t>
  </si>
  <si>
    <t>TimeSlice5550</t>
  </si>
  <si>
    <t>TimeSlice5551</t>
  </si>
  <si>
    <t>TimeSlice5552</t>
  </si>
  <si>
    <t>TimeSlice5553</t>
  </si>
  <si>
    <t>TimeSlice5554</t>
  </si>
  <si>
    <t>TimeSlice5555</t>
  </si>
  <si>
    <t>TimeSlice5556</t>
  </si>
  <si>
    <t>TimeSlice5557</t>
  </si>
  <si>
    <t>TimeSlice5558</t>
  </si>
  <si>
    <t>TimeSlice5559</t>
  </si>
  <si>
    <t>TimeSlice5560</t>
  </si>
  <si>
    <t>TimeSlice5561</t>
  </si>
  <si>
    <t>TimeSlice5562</t>
  </si>
  <si>
    <t>TimeSlice5563</t>
  </si>
  <si>
    <t>TimeSlice5564</t>
  </si>
  <si>
    <t>TimeSlice5565</t>
  </si>
  <si>
    <t>TimeSlice5566</t>
  </si>
  <si>
    <t>TimeSlice5567</t>
  </si>
  <si>
    <t>TimeSlice5568</t>
  </si>
  <si>
    <t>TimeSlice5569</t>
  </si>
  <si>
    <t>TimeSlice5570</t>
  </si>
  <si>
    <t>TimeSlice5571</t>
  </si>
  <si>
    <t>TimeSlice5572</t>
  </si>
  <si>
    <t>TimeSlice5573</t>
  </si>
  <si>
    <t>TimeSlice5574</t>
  </si>
  <si>
    <t>TimeSlice5575</t>
  </si>
  <si>
    <t>TimeSlice5576</t>
  </si>
  <si>
    <t>TimeSlice5577</t>
  </si>
  <si>
    <t>TimeSlice5578</t>
  </si>
  <si>
    <t>TimeSlice5579</t>
  </si>
  <si>
    <t>TimeSlice5580</t>
  </si>
  <si>
    <t>TimeSlice5581</t>
  </si>
  <si>
    <t>TimeSlice5582</t>
  </si>
  <si>
    <t>TimeSlice5583</t>
  </si>
  <si>
    <t>TimeSlice5584</t>
  </si>
  <si>
    <t>TimeSlice5585</t>
  </si>
  <si>
    <t>TimeSlice5586</t>
  </si>
  <si>
    <t>TimeSlice5587</t>
  </si>
  <si>
    <t>TimeSlice5588</t>
  </si>
  <si>
    <t>TimeSlice5589</t>
  </si>
  <si>
    <t>TimeSlice5590</t>
  </si>
  <si>
    <t>TimeSlice5591</t>
  </si>
  <si>
    <t>TimeSlice5592</t>
  </si>
  <si>
    <t>TimeSlice5593</t>
  </si>
  <si>
    <t>TimeSlice5594</t>
  </si>
  <si>
    <t>TimeSlice5595</t>
  </si>
  <si>
    <t>TimeSlice5596</t>
  </si>
  <si>
    <t>TimeSlice5597</t>
  </si>
  <si>
    <t>TimeSlice5598</t>
  </si>
  <si>
    <t>TimeSlice5599</t>
  </si>
  <si>
    <t>TimeSlice5600</t>
  </si>
  <si>
    <t>TimeSlice5601</t>
  </si>
  <si>
    <t>TimeSlice5602</t>
  </si>
  <si>
    <t>TimeSlice5603</t>
  </si>
  <si>
    <t>TimeSlice5604</t>
  </si>
  <si>
    <t>TimeSlice5605</t>
  </si>
  <si>
    <t>TimeSlice5606</t>
  </si>
  <si>
    <t>TimeSlice5607</t>
  </si>
  <si>
    <t>TimeSlice5608</t>
  </si>
  <si>
    <t>TimeSlice5609</t>
  </si>
  <si>
    <t>TimeSlice5610</t>
  </si>
  <si>
    <t>TimeSlice5611</t>
  </si>
  <si>
    <t>TimeSlice5612</t>
  </si>
  <si>
    <t>TimeSlice5613</t>
  </si>
  <si>
    <t>TimeSlice5614</t>
  </si>
  <si>
    <t>TimeSlice5615</t>
  </si>
  <si>
    <t>TimeSlice5616</t>
  </si>
  <si>
    <t>TimeSlice5617</t>
  </si>
  <si>
    <t>TimeSlice5618</t>
  </si>
  <si>
    <t>TimeSlice5619</t>
  </si>
  <si>
    <t>TimeSlice5620</t>
  </si>
  <si>
    <t>TimeSlice5621</t>
  </si>
  <si>
    <t>TimeSlice5622</t>
  </si>
  <si>
    <t>TimeSlice5623</t>
  </si>
  <si>
    <t>TimeSlice5624</t>
  </si>
  <si>
    <t>TimeSlice5625</t>
  </si>
  <si>
    <t>TimeSlice5626</t>
  </si>
  <si>
    <t>TimeSlice5627</t>
  </si>
  <si>
    <t>TimeSlice5628</t>
  </si>
  <si>
    <t>TimeSlice5629</t>
  </si>
  <si>
    <t>TimeSlice5630</t>
  </si>
  <si>
    <t>TimeSlice5631</t>
  </si>
  <si>
    <t>TimeSlice5632</t>
  </si>
  <si>
    <t>TimeSlice5633</t>
  </si>
  <si>
    <t>TimeSlice5634</t>
  </si>
  <si>
    <t>TimeSlice5635</t>
  </si>
  <si>
    <t>TimeSlice5636</t>
  </si>
  <si>
    <t>TimeSlice5637</t>
  </si>
  <si>
    <t>TimeSlice5638</t>
  </si>
  <si>
    <t>TimeSlice5639</t>
  </si>
  <si>
    <t>TimeSlice5640</t>
  </si>
  <si>
    <t>TimeSlice5641</t>
  </si>
  <si>
    <t>TimeSlice5642</t>
  </si>
  <si>
    <t>TimeSlice5643</t>
  </si>
  <si>
    <t>TimeSlice5644</t>
  </si>
  <si>
    <t>TimeSlice5645</t>
  </si>
  <si>
    <t>TimeSlice5646</t>
  </si>
  <si>
    <t>TimeSlice5647</t>
  </si>
  <si>
    <t>TimeSlice5648</t>
  </si>
  <si>
    <t>TimeSlice5649</t>
  </si>
  <si>
    <t>TimeSlice5650</t>
  </si>
  <si>
    <t>TimeSlice5651</t>
  </si>
  <si>
    <t>TimeSlice5652</t>
  </si>
  <si>
    <t>TimeSlice5653</t>
  </si>
  <si>
    <t>TimeSlice5654</t>
  </si>
  <si>
    <t>TimeSlice5655</t>
  </si>
  <si>
    <t>TimeSlice5656</t>
  </si>
  <si>
    <t>TimeSlice5657</t>
  </si>
  <si>
    <t>TimeSlice5658</t>
  </si>
  <si>
    <t>TimeSlice5659</t>
  </si>
  <si>
    <t>TimeSlice5660</t>
  </si>
  <si>
    <t>TimeSlice5661</t>
  </si>
  <si>
    <t>TimeSlice5662</t>
  </si>
  <si>
    <t>TimeSlice5663</t>
  </si>
  <si>
    <t>TimeSlice5664</t>
  </si>
  <si>
    <t>TimeSlice5665</t>
  </si>
  <si>
    <t>TimeSlice5666</t>
  </si>
  <si>
    <t>TimeSlice5667</t>
  </si>
  <si>
    <t>TimeSlice5668</t>
  </si>
  <si>
    <t>TimeSlice5669</t>
  </si>
  <si>
    <t>TimeSlice5670</t>
  </si>
  <si>
    <t>TimeSlice5671</t>
  </si>
  <si>
    <t>TimeSlice5672</t>
  </si>
  <si>
    <t>TimeSlice5673</t>
  </si>
  <si>
    <t>TimeSlice5674</t>
  </si>
  <si>
    <t>TimeSlice5675</t>
  </si>
  <si>
    <t>TimeSlice5676</t>
  </si>
  <si>
    <t>TimeSlice5677</t>
  </si>
  <si>
    <t>TimeSlice5678</t>
  </si>
  <si>
    <t>TimeSlice5679</t>
  </si>
  <si>
    <t>TimeSlice5680</t>
  </si>
  <si>
    <t>TimeSlice5681</t>
  </si>
  <si>
    <t>TimeSlice5682</t>
  </si>
  <si>
    <t>TimeSlice5683</t>
  </si>
  <si>
    <t>TimeSlice5684</t>
  </si>
  <si>
    <t>TimeSlice5685</t>
  </si>
  <si>
    <t>TimeSlice5686</t>
  </si>
  <si>
    <t>TimeSlice5687</t>
  </si>
  <si>
    <t>TimeSlice5688</t>
  </si>
  <si>
    <t>TimeSlice5689</t>
  </si>
  <si>
    <t>TimeSlice5690</t>
  </si>
  <si>
    <t>TimeSlice5691</t>
  </si>
  <si>
    <t>TimeSlice5692</t>
  </si>
  <si>
    <t>TimeSlice5693</t>
  </si>
  <si>
    <t>TimeSlice5694</t>
  </si>
  <si>
    <t>TimeSlice5695</t>
  </si>
  <si>
    <t>TimeSlice5696</t>
  </si>
  <si>
    <t>TimeSlice5697</t>
  </si>
  <si>
    <t>TimeSlice5698</t>
  </si>
  <si>
    <t>TimeSlice5699</t>
  </si>
  <si>
    <t>TimeSlice5700</t>
  </si>
  <si>
    <t>TimeSlice5701</t>
  </si>
  <si>
    <t>TimeSlice5702</t>
  </si>
  <si>
    <t>TimeSlice5703</t>
  </si>
  <si>
    <t>TimeSlice5704</t>
  </si>
  <si>
    <t>TimeSlice5705</t>
  </si>
  <si>
    <t>TimeSlice5706</t>
  </si>
  <si>
    <t>TimeSlice5707</t>
  </si>
  <si>
    <t>TimeSlice5708</t>
  </si>
  <si>
    <t>TimeSlice5709</t>
  </si>
  <si>
    <t>TimeSlice5710</t>
  </si>
  <si>
    <t>TimeSlice5711</t>
  </si>
  <si>
    <t>TimeSlice5712</t>
  </si>
  <si>
    <t>TimeSlice5713</t>
  </si>
  <si>
    <t>TimeSlice5714</t>
  </si>
  <si>
    <t>TimeSlice5715</t>
  </si>
  <si>
    <t>TimeSlice5716</t>
  </si>
  <si>
    <t>TimeSlice5717</t>
  </si>
  <si>
    <t>TimeSlice5718</t>
  </si>
  <si>
    <t>TimeSlice5719</t>
  </si>
  <si>
    <t>TimeSlice5720</t>
  </si>
  <si>
    <t>TimeSlice5721</t>
  </si>
  <si>
    <t>TimeSlice5722</t>
  </si>
  <si>
    <t>TimeSlice5723</t>
  </si>
  <si>
    <t>TimeSlice5724</t>
  </si>
  <si>
    <t>TimeSlice5725</t>
  </si>
  <si>
    <t>TimeSlice5726</t>
  </si>
  <si>
    <t>TimeSlice5727</t>
  </si>
  <si>
    <t>TimeSlice5728</t>
  </si>
  <si>
    <t>TimeSlice5729</t>
  </si>
  <si>
    <t>TimeSlice5730</t>
  </si>
  <si>
    <t>TimeSlice5731</t>
  </si>
  <si>
    <t>TimeSlice5732</t>
  </si>
  <si>
    <t>TimeSlice5733</t>
  </si>
  <si>
    <t>TimeSlice5734</t>
  </si>
  <si>
    <t>TimeSlice5735</t>
  </si>
  <si>
    <t>TimeSlice5736</t>
  </si>
  <si>
    <t>TimeSlice5737</t>
  </si>
  <si>
    <t>TimeSlice5738</t>
  </si>
  <si>
    <t>TimeSlice5739</t>
  </si>
  <si>
    <t>TimeSlice5740</t>
  </si>
  <si>
    <t>TimeSlice5741</t>
  </si>
  <si>
    <t>TimeSlice5742</t>
  </si>
  <si>
    <t>TimeSlice5743</t>
  </si>
  <si>
    <t>TimeSlice5744</t>
  </si>
  <si>
    <t>TimeSlice5745</t>
  </si>
  <si>
    <t>TimeSlice5746</t>
  </si>
  <si>
    <t>TimeSlice5747</t>
  </si>
  <si>
    <t>TimeSlice5748</t>
  </si>
  <si>
    <t>TimeSlice5749</t>
  </si>
  <si>
    <t>TimeSlice5750</t>
  </si>
  <si>
    <t>TimeSlice5751</t>
  </si>
  <si>
    <t>TimeSlice5752</t>
  </si>
  <si>
    <t>TimeSlice5753</t>
  </si>
  <si>
    <t>TimeSlice5754</t>
  </si>
  <si>
    <t>TimeSlice5755</t>
  </si>
  <si>
    <t>TimeSlice5756</t>
  </si>
  <si>
    <t>TimeSlice5757</t>
  </si>
  <si>
    <t>TimeSlice5758</t>
  </si>
  <si>
    <t>TimeSlice5759</t>
  </si>
  <si>
    <t>TimeSlice5760</t>
  </si>
  <si>
    <t>TimeSlice5761</t>
  </si>
  <si>
    <t>TimeSlice5762</t>
  </si>
  <si>
    <t>TimeSlice5763</t>
  </si>
  <si>
    <t>TimeSlice5764</t>
  </si>
  <si>
    <t>TimeSlice5765</t>
  </si>
  <si>
    <t>TimeSlice5766</t>
  </si>
  <si>
    <t>TimeSlice5767</t>
  </si>
  <si>
    <t>TimeSlice5768</t>
  </si>
  <si>
    <t>TimeSlice5769</t>
  </si>
  <si>
    <t>TimeSlice5770</t>
  </si>
  <si>
    <t>TimeSlice5771</t>
  </si>
  <si>
    <t>TimeSlice5772</t>
  </si>
  <si>
    <t>TimeSlice5773</t>
  </si>
  <si>
    <t>TimeSlice5774</t>
  </si>
  <si>
    <t>TimeSlice5775</t>
  </si>
  <si>
    <t>TimeSlice5776</t>
  </si>
  <si>
    <t>TimeSlice5777</t>
  </si>
  <si>
    <t>TimeSlice5778</t>
  </si>
  <si>
    <t>TimeSlice5779</t>
  </si>
  <si>
    <t>TimeSlice5780</t>
  </si>
  <si>
    <t>TimeSlice5781</t>
  </si>
  <si>
    <t>TimeSlice5782</t>
  </si>
  <si>
    <t>TimeSlice5783</t>
  </si>
  <si>
    <t>TimeSlice5784</t>
  </si>
  <si>
    <t>TimeSlice5785</t>
  </si>
  <si>
    <t>TimeSlice5786</t>
  </si>
  <si>
    <t>TimeSlice5787</t>
  </si>
  <si>
    <t>TimeSlice5788</t>
  </si>
  <si>
    <t>TimeSlice5789</t>
  </si>
  <si>
    <t>TimeSlice5790</t>
  </si>
  <si>
    <t>TimeSlice5791</t>
  </si>
  <si>
    <t>TimeSlice5792</t>
  </si>
  <si>
    <t>TimeSlice5793</t>
  </si>
  <si>
    <t>TimeSlice5794</t>
  </si>
  <si>
    <t>TimeSlice5795</t>
  </si>
  <si>
    <t>TimeSlice5796</t>
  </si>
  <si>
    <t>TimeSlice5797</t>
  </si>
  <si>
    <t>TimeSlice5798</t>
  </si>
  <si>
    <t>TimeSlice5799</t>
  </si>
  <si>
    <t>TimeSlice5800</t>
  </si>
  <si>
    <t>TimeSlice5801</t>
  </si>
  <si>
    <t>TimeSlice5802</t>
  </si>
  <si>
    <t>TimeSlice5803</t>
  </si>
  <si>
    <t>TimeSlice5804</t>
  </si>
  <si>
    <t>TimeSlice5805</t>
  </si>
  <si>
    <t>TimeSlice5806</t>
  </si>
  <si>
    <t>TimeSlice5807</t>
  </si>
  <si>
    <t>TimeSlice5808</t>
  </si>
  <si>
    <t>TimeSlice5809</t>
  </si>
  <si>
    <t>TimeSlice5810</t>
  </si>
  <si>
    <t>TimeSlice5811</t>
  </si>
  <si>
    <t>TimeSlice5812</t>
  </si>
  <si>
    <t>TimeSlice5813</t>
  </si>
  <si>
    <t>TimeSlice5814</t>
  </si>
  <si>
    <t>TimeSlice5815</t>
  </si>
  <si>
    <t>TimeSlice5816</t>
  </si>
  <si>
    <t>TimeSlice5817</t>
  </si>
  <si>
    <t>TimeSlice5818</t>
  </si>
  <si>
    <t>TimeSlice5819</t>
  </si>
  <si>
    <t>TimeSlice5820</t>
  </si>
  <si>
    <t>TimeSlice5821</t>
  </si>
  <si>
    <t>TimeSlice5822</t>
  </si>
  <si>
    <t>TimeSlice5823</t>
  </si>
  <si>
    <t>TimeSlice5824</t>
  </si>
  <si>
    <t>TimeSlice5825</t>
  </si>
  <si>
    <t>TimeSlice5826</t>
  </si>
  <si>
    <t>TimeSlice5827</t>
  </si>
  <si>
    <t>TimeSlice5828</t>
  </si>
  <si>
    <t>TimeSlice5829</t>
  </si>
  <si>
    <t>TimeSlice5830</t>
  </si>
  <si>
    <t>TimeSlice5831</t>
  </si>
  <si>
    <t>TimeSlice5832</t>
  </si>
  <si>
    <t>TimeSlice5833</t>
  </si>
  <si>
    <t>TimeSlice5834</t>
  </si>
  <si>
    <t>TimeSlice5835</t>
  </si>
  <si>
    <t>TimeSlice5836</t>
  </si>
  <si>
    <t>TimeSlice5837</t>
  </si>
  <si>
    <t>TimeSlice5838</t>
  </si>
  <si>
    <t>TimeSlice5839</t>
  </si>
  <si>
    <t>TimeSlice5840</t>
  </si>
  <si>
    <t>TimeSlice5841</t>
  </si>
  <si>
    <t>TimeSlice5842</t>
  </si>
  <si>
    <t>TimeSlice5843</t>
  </si>
  <si>
    <t>TimeSlice5844</t>
  </si>
  <si>
    <t>TimeSlice5845</t>
  </si>
  <si>
    <t>TimeSlice5846</t>
  </si>
  <si>
    <t>TimeSlice5847</t>
  </si>
  <si>
    <t>TimeSlice5848</t>
  </si>
  <si>
    <t>TimeSlice5849</t>
  </si>
  <si>
    <t>TimeSlice5850</t>
  </si>
  <si>
    <t>TimeSlice5851</t>
  </si>
  <si>
    <t>TimeSlice5852</t>
  </si>
  <si>
    <t>TimeSlice5853</t>
  </si>
  <si>
    <t>TimeSlice5854</t>
  </si>
  <si>
    <t>TimeSlice5855</t>
  </si>
  <si>
    <t>TimeSlice5856</t>
  </si>
  <si>
    <t>TimeSlice5857</t>
  </si>
  <si>
    <t>TimeSlice5858</t>
  </si>
  <si>
    <t>TimeSlice5859</t>
  </si>
  <si>
    <t>TimeSlice5860</t>
  </si>
  <si>
    <t>TimeSlice5861</t>
  </si>
  <si>
    <t>TimeSlice5862</t>
  </si>
  <si>
    <t>TimeSlice5863</t>
  </si>
  <si>
    <t>TimeSlice5864</t>
  </si>
  <si>
    <t>TimeSlice5865</t>
  </si>
  <si>
    <t>TimeSlice5866</t>
  </si>
  <si>
    <t>TimeSlice5867</t>
  </si>
  <si>
    <t>TimeSlice5868</t>
  </si>
  <si>
    <t>TimeSlice5869</t>
  </si>
  <si>
    <t>TimeSlice5870</t>
  </si>
  <si>
    <t>TimeSlice5871</t>
  </si>
  <si>
    <t>TimeSlice5872</t>
  </si>
  <si>
    <t>TimeSlice5873</t>
  </si>
  <si>
    <t>TimeSlice5874</t>
  </si>
  <si>
    <t>TimeSlice5875</t>
  </si>
  <si>
    <t>TimeSlice5876</t>
  </si>
  <si>
    <t>TimeSlice5877</t>
  </si>
  <si>
    <t>TimeSlice5878</t>
  </si>
  <si>
    <t>TimeSlice5879</t>
  </si>
  <si>
    <t>TimeSlice5880</t>
  </si>
  <si>
    <t>TimeSlice5881</t>
  </si>
  <si>
    <t>TimeSlice5882</t>
  </si>
  <si>
    <t>TimeSlice5883</t>
  </si>
  <si>
    <t>TimeSlice5884</t>
  </si>
  <si>
    <t>TimeSlice5885</t>
  </si>
  <si>
    <t>TimeSlice5886</t>
  </si>
  <si>
    <t>TimeSlice5887</t>
  </si>
  <si>
    <t>TimeSlice5888</t>
  </si>
  <si>
    <t>TimeSlice5889</t>
  </si>
  <si>
    <t>TimeSlice5890</t>
  </si>
  <si>
    <t>TimeSlice5891</t>
  </si>
  <si>
    <t>TimeSlice5892</t>
  </si>
  <si>
    <t>TimeSlice5893</t>
  </si>
  <si>
    <t>TimeSlice5894</t>
  </si>
  <si>
    <t>TimeSlice5895</t>
  </si>
  <si>
    <t>TimeSlice5896</t>
  </si>
  <si>
    <t>TimeSlice5897</t>
  </si>
  <si>
    <t>TimeSlice5898</t>
  </si>
  <si>
    <t>TimeSlice5899</t>
  </si>
  <si>
    <t>TimeSlice5900</t>
  </si>
  <si>
    <t>TimeSlice5901</t>
  </si>
  <si>
    <t>TimeSlice5902</t>
  </si>
  <si>
    <t>TimeSlice5903</t>
  </si>
  <si>
    <t>TimeSlice5904</t>
  </si>
  <si>
    <t>TimeSlice5905</t>
  </si>
  <si>
    <t>TimeSlice5906</t>
  </si>
  <si>
    <t>TimeSlice5907</t>
  </si>
  <si>
    <t>TimeSlice5908</t>
  </si>
  <si>
    <t>TimeSlice5909</t>
  </si>
  <si>
    <t>TimeSlice5910</t>
  </si>
  <si>
    <t>TimeSlice5911</t>
  </si>
  <si>
    <t>TimeSlice5912</t>
  </si>
  <si>
    <t>TimeSlice5913</t>
  </si>
  <si>
    <t>TimeSlice5914</t>
  </si>
  <si>
    <t>TimeSlice5915</t>
  </si>
  <si>
    <t>TimeSlice5916</t>
  </si>
  <si>
    <t>TimeSlice5917</t>
  </si>
  <si>
    <t>TimeSlice5918</t>
  </si>
  <si>
    <t>TimeSlice5919</t>
  </si>
  <si>
    <t>TimeSlice5920</t>
  </si>
  <si>
    <t>TimeSlice5921</t>
  </si>
  <si>
    <t>TimeSlice5922</t>
  </si>
  <si>
    <t>TimeSlice5923</t>
  </si>
  <si>
    <t>TimeSlice5924</t>
  </si>
  <si>
    <t>TimeSlice5925</t>
  </si>
  <si>
    <t>TimeSlice5926</t>
  </si>
  <si>
    <t>TimeSlice5927</t>
  </si>
  <si>
    <t>TimeSlice5928</t>
  </si>
  <si>
    <t>TimeSlice5929</t>
  </si>
  <si>
    <t>TimeSlice5930</t>
  </si>
  <si>
    <t>TimeSlice5931</t>
  </si>
  <si>
    <t>TimeSlice5932</t>
  </si>
  <si>
    <t>TimeSlice5933</t>
  </si>
  <si>
    <t>TimeSlice5934</t>
  </si>
  <si>
    <t>TimeSlice5935</t>
  </si>
  <si>
    <t>TimeSlice5936</t>
  </si>
  <si>
    <t>TimeSlice5937</t>
  </si>
  <si>
    <t>TimeSlice5938</t>
  </si>
  <si>
    <t>TimeSlice5939</t>
  </si>
  <si>
    <t>TimeSlice5940</t>
  </si>
  <si>
    <t>TimeSlice5941</t>
  </si>
  <si>
    <t>TimeSlice5942</t>
  </si>
  <si>
    <t>TimeSlice5943</t>
  </si>
  <si>
    <t>TimeSlice5944</t>
  </si>
  <si>
    <t>TimeSlice5945</t>
  </si>
  <si>
    <t>TimeSlice5946</t>
  </si>
  <si>
    <t>TimeSlice5947</t>
  </si>
  <si>
    <t>TimeSlice5948</t>
  </si>
  <si>
    <t>TimeSlice5949</t>
  </si>
  <si>
    <t>TimeSlice5950</t>
  </si>
  <si>
    <t>TimeSlice5951</t>
  </si>
  <si>
    <t>TimeSlice5952</t>
  </si>
  <si>
    <t>TimeSlice5953</t>
  </si>
  <si>
    <t>TimeSlice5954</t>
  </si>
  <si>
    <t>TimeSlice5955</t>
  </si>
  <si>
    <t>TimeSlice5956</t>
  </si>
  <si>
    <t>TimeSlice5957</t>
  </si>
  <si>
    <t>TimeSlice5958</t>
  </si>
  <si>
    <t>TimeSlice5959</t>
  </si>
  <si>
    <t>TimeSlice5960</t>
  </si>
  <si>
    <t>TimeSlice5961</t>
  </si>
  <si>
    <t>TimeSlice5962</t>
  </si>
  <si>
    <t>TimeSlice5963</t>
  </si>
  <si>
    <t>TimeSlice5964</t>
  </si>
  <si>
    <t>TimeSlice5965</t>
  </si>
  <si>
    <t>TimeSlice5966</t>
  </si>
  <si>
    <t>TimeSlice5967</t>
  </si>
  <si>
    <t>TimeSlice5968</t>
  </si>
  <si>
    <t>TimeSlice5969</t>
  </si>
  <si>
    <t>TimeSlice5970</t>
  </si>
  <si>
    <t>TimeSlice5971</t>
  </si>
  <si>
    <t>TimeSlice5972</t>
  </si>
  <si>
    <t>TimeSlice5973</t>
  </si>
  <si>
    <t>TimeSlice5974</t>
  </si>
  <si>
    <t>TimeSlice5975</t>
  </si>
  <si>
    <t>TimeSlice5976</t>
  </si>
  <si>
    <t>TimeSlice5977</t>
  </si>
  <si>
    <t>TimeSlice5978</t>
  </si>
  <si>
    <t>TimeSlice5979</t>
  </si>
  <si>
    <t>TimeSlice5980</t>
  </si>
  <si>
    <t>TimeSlice5981</t>
  </si>
  <si>
    <t>TimeSlice5982</t>
  </si>
  <si>
    <t>TimeSlice5983</t>
  </si>
  <si>
    <t>TimeSlice5984</t>
  </si>
  <si>
    <t>TimeSlice5985</t>
  </si>
  <si>
    <t>TimeSlice5986</t>
  </si>
  <si>
    <t>TimeSlice5987</t>
  </si>
  <si>
    <t>TimeSlice5988</t>
  </si>
  <si>
    <t>TimeSlice5989</t>
  </si>
  <si>
    <t>TimeSlice5990</t>
  </si>
  <si>
    <t>TimeSlice5991</t>
  </si>
  <si>
    <t>TimeSlice5992</t>
  </si>
  <si>
    <t>TimeSlice5993</t>
  </si>
  <si>
    <t>TimeSlice5994</t>
  </si>
  <si>
    <t>TimeSlice5995</t>
  </si>
  <si>
    <t>TimeSlice5996</t>
  </si>
  <si>
    <t>TimeSlice5997</t>
  </si>
  <si>
    <t>TimeSlice5998</t>
  </si>
  <si>
    <t>TimeSlice5999</t>
  </si>
  <si>
    <t>TimeSlice6000</t>
  </si>
  <si>
    <t>TimeSlice6001</t>
  </si>
  <si>
    <t>TimeSlice6002</t>
  </si>
  <si>
    <t>TimeSlice6003</t>
  </si>
  <si>
    <t>TimeSlice6004</t>
  </si>
  <si>
    <t>TimeSlice6005</t>
  </si>
  <si>
    <t>TimeSlice6006</t>
  </si>
  <si>
    <t>TimeSlice6007</t>
  </si>
  <si>
    <t>TimeSlice6008</t>
  </si>
  <si>
    <t>TimeSlice6009</t>
  </si>
  <si>
    <t>TimeSlice6010</t>
  </si>
  <si>
    <t>TimeSlice6011</t>
  </si>
  <si>
    <t>TimeSlice6012</t>
  </si>
  <si>
    <t>TimeSlice6013</t>
  </si>
  <si>
    <t>TimeSlice6014</t>
  </si>
  <si>
    <t>TimeSlice6015</t>
  </si>
  <si>
    <t>TimeSlice6016</t>
  </si>
  <si>
    <t>TimeSlice6017</t>
  </si>
  <si>
    <t>TimeSlice6018</t>
  </si>
  <si>
    <t>TimeSlice6019</t>
  </si>
  <si>
    <t>TimeSlice6020</t>
  </si>
  <si>
    <t>TimeSlice6021</t>
  </si>
  <si>
    <t>TimeSlice6022</t>
  </si>
  <si>
    <t>TimeSlice6023</t>
  </si>
  <si>
    <t>TimeSlice6024</t>
  </si>
  <si>
    <t>TimeSlice6025</t>
  </si>
  <si>
    <t>TimeSlice6026</t>
  </si>
  <si>
    <t>TimeSlice6027</t>
  </si>
  <si>
    <t>TimeSlice6028</t>
  </si>
  <si>
    <t>TimeSlice6029</t>
  </si>
  <si>
    <t>TimeSlice6030</t>
  </si>
  <si>
    <t>TimeSlice6031</t>
  </si>
  <si>
    <t>TimeSlice6032</t>
  </si>
  <si>
    <t>TimeSlice6033</t>
  </si>
  <si>
    <t>TimeSlice6034</t>
  </si>
  <si>
    <t>TimeSlice6035</t>
  </si>
  <si>
    <t>TimeSlice6036</t>
  </si>
  <si>
    <t>TimeSlice6037</t>
  </si>
  <si>
    <t>TimeSlice6038</t>
  </si>
  <si>
    <t>TimeSlice6039</t>
  </si>
  <si>
    <t>TimeSlice6040</t>
  </si>
  <si>
    <t>TimeSlice6041</t>
  </si>
  <si>
    <t>TimeSlice6042</t>
  </si>
  <si>
    <t>TimeSlice6043</t>
  </si>
  <si>
    <t>TimeSlice6044</t>
  </si>
  <si>
    <t>TimeSlice6045</t>
  </si>
  <si>
    <t>TimeSlice6046</t>
  </si>
  <si>
    <t>TimeSlice6047</t>
  </si>
  <si>
    <t>TimeSlice6048</t>
  </si>
  <si>
    <t>TimeSlice6049</t>
  </si>
  <si>
    <t>TimeSlice6050</t>
  </si>
  <si>
    <t>TimeSlice6051</t>
  </si>
  <si>
    <t>TimeSlice6052</t>
  </si>
  <si>
    <t>TimeSlice6053</t>
  </si>
  <si>
    <t>TimeSlice6054</t>
  </si>
  <si>
    <t>TimeSlice6055</t>
  </si>
  <si>
    <t>TimeSlice6056</t>
  </si>
  <si>
    <t>TimeSlice6057</t>
  </si>
  <si>
    <t>TimeSlice6058</t>
  </si>
  <si>
    <t>TimeSlice6059</t>
  </si>
  <si>
    <t>TimeSlice6060</t>
  </si>
  <si>
    <t>TimeSlice6061</t>
  </si>
  <si>
    <t>TimeSlice6062</t>
  </si>
  <si>
    <t>TimeSlice6063</t>
  </si>
  <si>
    <t>TimeSlice6064</t>
  </si>
  <si>
    <t>TimeSlice6065</t>
  </si>
  <si>
    <t>TimeSlice6066</t>
  </si>
  <si>
    <t>TimeSlice6067</t>
  </si>
  <si>
    <t>TimeSlice6068</t>
  </si>
  <si>
    <t>TimeSlice6069</t>
  </si>
  <si>
    <t>TimeSlice6070</t>
  </si>
  <si>
    <t>TimeSlice6071</t>
  </si>
  <si>
    <t>TimeSlice6072</t>
  </si>
  <si>
    <t>TimeSlice6073</t>
  </si>
  <si>
    <t>TimeSlice6074</t>
  </si>
  <si>
    <t>TimeSlice6075</t>
  </si>
  <si>
    <t>TimeSlice6076</t>
  </si>
  <si>
    <t>TimeSlice6077</t>
  </si>
  <si>
    <t>TimeSlice6078</t>
  </si>
  <si>
    <t>TimeSlice6079</t>
  </si>
  <si>
    <t>TimeSlice6080</t>
  </si>
  <si>
    <t>TimeSlice6081</t>
  </si>
  <si>
    <t>TimeSlice6082</t>
  </si>
  <si>
    <t>TimeSlice6083</t>
  </si>
  <si>
    <t>TimeSlice6084</t>
  </si>
  <si>
    <t>TimeSlice6085</t>
  </si>
  <si>
    <t>TimeSlice6086</t>
  </si>
  <si>
    <t>TimeSlice6087</t>
  </si>
  <si>
    <t>TimeSlice6088</t>
  </si>
  <si>
    <t>TimeSlice6089</t>
  </si>
  <si>
    <t>TimeSlice6090</t>
  </si>
  <si>
    <t>TimeSlice6091</t>
  </si>
  <si>
    <t>TimeSlice6092</t>
  </si>
  <si>
    <t>TimeSlice6093</t>
  </si>
  <si>
    <t>TimeSlice6094</t>
  </si>
  <si>
    <t>TimeSlice6095</t>
  </si>
  <si>
    <t>TimeSlice6096</t>
  </si>
  <si>
    <t>TimeSlice6097</t>
  </si>
  <si>
    <t>TimeSlice6098</t>
  </si>
  <si>
    <t>TimeSlice6099</t>
  </si>
  <si>
    <t>TimeSlice6100</t>
  </si>
  <si>
    <t>TimeSlice6101</t>
  </si>
  <si>
    <t>TimeSlice6102</t>
  </si>
  <si>
    <t>TimeSlice6103</t>
  </si>
  <si>
    <t>TimeSlice6104</t>
  </si>
  <si>
    <t>TimeSlice6105</t>
  </si>
  <si>
    <t>TimeSlice6106</t>
  </si>
  <si>
    <t>TimeSlice6107</t>
  </si>
  <si>
    <t>TimeSlice6108</t>
  </si>
  <si>
    <t>TimeSlice6109</t>
  </si>
  <si>
    <t>TimeSlice6110</t>
  </si>
  <si>
    <t>TimeSlice6111</t>
  </si>
  <si>
    <t>TimeSlice6112</t>
  </si>
  <si>
    <t>TimeSlice6113</t>
  </si>
  <si>
    <t>TimeSlice6114</t>
  </si>
  <si>
    <t>TimeSlice6115</t>
  </si>
  <si>
    <t>TimeSlice6116</t>
  </si>
  <si>
    <t>TimeSlice6117</t>
  </si>
  <si>
    <t>TimeSlice6118</t>
  </si>
  <si>
    <t>TimeSlice6119</t>
  </si>
  <si>
    <t>TimeSlice6120</t>
  </si>
  <si>
    <t>TimeSlice6121</t>
  </si>
  <si>
    <t>TimeSlice6122</t>
  </si>
  <si>
    <t>TimeSlice6123</t>
  </si>
  <si>
    <t>TimeSlice6124</t>
  </si>
  <si>
    <t>TimeSlice6125</t>
  </si>
  <si>
    <t>TimeSlice6126</t>
  </si>
  <si>
    <t>TimeSlice6127</t>
  </si>
  <si>
    <t>TimeSlice6128</t>
  </si>
  <si>
    <t>TimeSlice6129</t>
  </si>
  <si>
    <t>TimeSlice6130</t>
  </si>
  <si>
    <t>TimeSlice6131</t>
  </si>
  <si>
    <t>TimeSlice6132</t>
  </si>
  <si>
    <t>TimeSlice6133</t>
  </si>
  <si>
    <t>TimeSlice6134</t>
  </si>
  <si>
    <t>TimeSlice6135</t>
  </si>
  <si>
    <t>TimeSlice6136</t>
  </si>
  <si>
    <t>TimeSlice6137</t>
  </si>
  <si>
    <t>TimeSlice6138</t>
  </si>
  <si>
    <t>TimeSlice6139</t>
  </si>
  <si>
    <t>TimeSlice6140</t>
  </si>
  <si>
    <t>TimeSlice6141</t>
  </si>
  <si>
    <t>TimeSlice6142</t>
  </si>
  <si>
    <t>TimeSlice6143</t>
  </si>
  <si>
    <t>TimeSlice6144</t>
  </si>
  <si>
    <t>TimeSlice6145</t>
  </si>
  <si>
    <t>TimeSlice6146</t>
  </si>
  <si>
    <t>TimeSlice6147</t>
  </si>
  <si>
    <t>TimeSlice6148</t>
  </si>
  <si>
    <t>TimeSlice6149</t>
  </si>
  <si>
    <t>TimeSlice6150</t>
  </si>
  <si>
    <t>TimeSlice6151</t>
  </si>
  <si>
    <t>TimeSlice6152</t>
  </si>
  <si>
    <t>TimeSlice6153</t>
  </si>
  <si>
    <t>TimeSlice6154</t>
  </si>
  <si>
    <t>TimeSlice6155</t>
  </si>
  <si>
    <t>TimeSlice6156</t>
  </si>
  <si>
    <t>TimeSlice6157</t>
  </si>
  <si>
    <t>TimeSlice6158</t>
  </si>
  <si>
    <t>TimeSlice6159</t>
  </si>
  <si>
    <t>TimeSlice6160</t>
  </si>
  <si>
    <t>TimeSlice6161</t>
  </si>
  <si>
    <t>TimeSlice6162</t>
  </si>
  <si>
    <t>TimeSlice6163</t>
  </si>
  <si>
    <t>TimeSlice6164</t>
  </si>
  <si>
    <t>TimeSlice6165</t>
  </si>
  <si>
    <t>TimeSlice6166</t>
  </si>
  <si>
    <t>TimeSlice6167</t>
  </si>
  <si>
    <t>TimeSlice6168</t>
  </si>
  <si>
    <t>TimeSlice6169</t>
  </si>
  <si>
    <t>TimeSlice6170</t>
  </si>
  <si>
    <t>TimeSlice6171</t>
  </si>
  <si>
    <t>TimeSlice6172</t>
  </si>
  <si>
    <t>TimeSlice6173</t>
  </si>
  <si>
    <t>TimeSlice6174</t>
  </si>
  <si>
    <t>TimeSlice6175</t>
  </si>
  <si>
    <t>TimeSlice6176</t>
  </si>
  <si>
    <t>TimeSlice6177</t>
  </si>
  <si>
    <t>TimeSlice6178</t>
  </si>
  <si>
    <t>TimeSlice6179</t>
  </si>
  <si>
    <t>TimeSlice6180</t>
  </si>
  <si>
    <t>TimeSlice6181</t>
  </si>
  <si>
    <t>TimeSlice6182</t>
  </si>
  <si>
    <t>TimeSlice6183</t>
  </si>
  <si>
    <t>TimeSlice6184</t>
  </si>
  <si>
    <t>TimeSlice6185</t>
  </si>
  <si>
    <t>TimeSlice6186</t>
  </si>
  <si>
    <t>TimeSlice6187</t>
  </si>
  <si>
    <t>TimeSlice6188</t>
  </si>
  <si>
    <t>TimeSlice6189</t>
  </si>
  <si>
    <t>TimeSlice6190</t>
  </si>
  <si>
    <t>TimeSlice6191</t>
  </si>
  <si>
    <t>TimeSlice6192</t>
  </si>
  <si>
    <t>TimeSlice6193</t>
  </si>
  <si>
    <t>TimeSlice6194</t>
  </si>
  <si>
    <t>TimeSlice6195</t>
  </si>
  <si>
    <t>TimeSlice6196</t>
  </si>
  <si>
    <t>TimeSlice6197</t>
  </si>
  <si>
    <t>TimeSlice6198</t>
  </si>
  <si>
    <t>TimeSlice6199</t>
  </si>
  <si>
    <t>TimeSlice6200</t>
  </si>
  <si>
    <t>TimeSlice6201</t>
  </si>
  <si>
    <t>TimeSlice6202</t>
  </si>
  <si>
    <t>TimeSlice6203</t>
  </si>
  <si>
    <t>TimeSlice6204</t>
  </si>
  <si>
    <t>TimeSlice6205</t>
  </si>
  <si>
    <t>TimeSlice6206</t>
  </si>
  <si>
    <t>TimeSlice6207</t>
  </si>
  <si>
    <t>TimeSlice6208</t>
  </si>
  <si>
    <t>TimeSlice6209</t>
  </si>
  <si>
    <t>TimeSlice6210</t>
  </si>
  <si>
    <t>TimeSlice6211</t>
  </si>
  <si>
    <t>TimeSlice6212</t>
  </si>
  <si>
    <t>TimeSlice6213</t>
  </si>
  <si>
    <t>TimeSlice6214</t>
  </si>
  <si>
    <t>TimeSlice6215</t>
  </si>
  <si>
    <t>TimeSlice6216</t>
  </si>
  <si>
    <t>TimeSlice6217</t>
  </si>
  <si>
    <t>TimeSlice6218</t>
  </si>
  <si>
    <t>TimeSlice6219</t>
  </si>
  <si>
    <t>TimeSlice6220</t>
  </si>
  <si>
    <t>TimeSlice6221</t>
  </si>
  <si>
    <t>TimeSlice6222</t>
  </si>
  <si>
    <t>TimeSlice6223</t>
  </si>
  <si>
    <t>TimeSlice6224</t>
  </si>
  <si>
    <t>TimeSlice6225</t>
  </si>
  <si>
    <t>TimeSlice6226</t>
  </si>
  <si>
    <t>TimeSlice6227</t>
  </si>
  <si>
    <t>TimeSlice6228</t>
  </si>
  <si>
    <t>TimeSlice6229</t>
  </si>
  <si>
    <t>TimeSlice6230</t>
  </si>
  <si>
    <t>TimeSlice6231</t>
  </si>
  <si>
    <t>TimeSlice6232</t>
  </si>
  <si>
    <t>TimeSlice6233</t>
  </si>
  <si>
    <t>TimeSlice6234</t>
  </si>
  <si>
    <t>TimeSlice6235</t>
  </si>
  <si>
    <t>TimeSlice6236</t>
  </si>
  <si>
    <t>TimeSlice6237</t>
  </si>
  <si>
    <t>TimeSlice6238</t>
  </si>
  <si>
    <t>TimeSlice6239</t>
  </si>
  <si>
    <t>TimeSlice6240</t>
  </si>
  <si>
    <t>TimeSlice6241</t>
  </si>
  <si>
    <t>TimeSlice6242</t>
  </si>
  <si>
    <t>TimeSlice6243</t>
  </si>
  <si>
    <t>TimeSlice6244</t>
  </si>
  <si>
    <t>TimeSlice6245</t>
  </si>
  <si>
    <t>TimeSlice6246</t>
  </si>
  <si>
    <t>TimeSlice6247</t>
  </si>
  <si>
    <t>TimeSlice6248</t>
  </si>
  <si>
    <t>TimeSlice6249</t>
  </si>
  <si>
    <t>TimeSlice6250</t>
  </si>
  <si>
    <t>TimeSlice6251</t>
  </si>
  <si>
    <t>TimeSlice6252</t>
  </si>
  <si>
    <t>TimeSlice6253</t>
  </si>
  <si>
    <t>TimeSlice6254</t>
  </si>
  <si>
    <t>TimeSlice6255</t>
  </si>
  <si>
    <t>TimeSlice6256</t>
  </si>
  <si>
    <t>TimeSlice6257</t>
  </si>
  <si>
    <t>TimeSlice6258</t>
  </si>
  <si>
    <t>TimeSlice6259</t>
  </si>
  <si>
    <t>TimeSlice6260</t>
  </si>
  <si>
    <t>TimeSlice6261</t>
  </si>
  <si>
    <t>TimeSlice6262</t>
  </si>
  <si>
    <t>TimeSlice6263</t>
  </si>
  <si>
    <t>TimeSlice6264</t>
  </si>
  <si>
    <t>TimeSlice6265</t>
  </si>
  <si>
    <t>TimeSlice6266</t>
  </si>
  <si>
    <t>TimeSlice6267</t>
  </si>
  <si>
    <t>TimeSlice6268</t>
  </si>
  <si>
    <t>TimeSlice6269</t>
  </si>
  <si>
    <t>TimeSlice6270</t>
  </si>
  <si>
    <t>TimeSlice6271</t>
  </si>
  <si>
    <t>TimeSlice6272</t>
  </si>
  <si>
    <t>TimeSlice6273</t>
  </si>
  <si>
    <t>TimeSlice6274</t>
  </si>
  <si>
    <t>TimeSlice6275</t>
  </si>
  <si>
    <t>TimeSlice6276</t>
  </si>
  <si>
    <t>TimeSlice6277</t>
  </si>
  <si>
    <t>TimeSlice6278</t>
  </si>
  <si>
    <t>TimeSlice6279</t>
  </si>
  <si>
    <t>TimeSlice6280</t>
  </si>
  <si>
    <t>TimeSlice6281</t>
  </si>
  <si>
    <t>TimeSlice6282</t>
  </si>
  <si>
    <t>TimeSlice6283</t>
  </si>
  <si>
    <t>TimeSlice6284</t>
  </si>
  <si>
    <t>TimeSlice6285</t>
  </si>
  <si>
    <t>TimeSlice6286</t>
  </si>
  <si>
    <t>TimeSlice6287</t>
  </si>
  <si>
    <t>TimeSlice6288</t>
  </si>
  <si>
    <t>TimeSlice6289</t>
  </si>
  <si>
    <t>TimeSlice6290</t>
  </si>
  <si>
    <t>TimeSlice6291</t>
  </si>
  <si>
    <t>TimeSlice6292</t>
  </si>
  <si>
    <t>TimeSlice6293</t>
  </si>
  <si>
    <t>TimeSlice6294</t>
  </si>
  <si>
    <t>TimeSlice6295</t>
  </si>
  <si>
    <t>TimeSlice6296</t>
  </si>
  <si>
    <t>TimeSlice6297</t>
  </si>
  <si>
    <t>TimeSlice6298</t>
  </si>
  <si>
    <t>TimeSlice6299</t>
  </si>
  <si>
    <t>TimeSlice6300</t>
  </si>
  <si>
    <t>TimeSlice6301</t>
  </si>
  <si>
    <t>TimeSlice6302</t>
  </si>
  <si>
    <t>TimeSlice6303</t>
  </si>
  <si>
    <t>TimeSlice6304</t>
  </si>
  <si>
    <t>TimeSlice6305</t>
  </si>
  <si>
    <t>TimeSlice6306</t>
  </si>
  <si>
    <t>TimeSlice6307</t>
  </si>
  <si>
    <t>TimeSlice6308</t>
  </si>
  <si>
    <t>TimeSlice6309</t>
  </si>
  <si>
    <t>TimeSlice6310</t>
  </si>
  <si>
    <t>TimeSlice6311</t>
  </si>
  <si>
    <t>TimeSlice6312</t>
  </si>
  <si>
    <t>TimeSlice6313</t>
  </si>
  <si>
    <t>TimeSlice6314</t>
  </si>
  <si>
    <t>TimeSlice6315</t>
  </si>
  <si>
    <t>TimeSlice6316</t>
  </si>
  <si>
    <t>TimeSlice6317</t>
  </si>
  <si>
    <t>TimeSlice6318</t>
  </si>
  <si>
    <t>TimeSlice6319</t>
  </si>
  <si>
    <t>TimeSlice6320</t>
  </si>
  <si>
    <t>TimeSlice6321</t>
  </si>
  <si>
    <t>TimeSlice6322</t>
  </si>
  <si>
    <t>TimeSlice6323</t>
  </si>
  <si>
    <t>TimeSlice6324</t>
  </si>
  <si>
    <t>TimeSlice6325</t>
  </si>
  <si>
    <t>TimeSlice6326</t>
  </si>
  <si>
    <t>TimeSlice6327</t>
  </si>
  <si>
    <t>TimeSlice6328</t>
  </si>
  <si>
    <t>TimeSlice6329</t>
  </si>
  <si>
    <t>TimeSlice6330</t>
  </si>
  <si>
    <t>TimeSlice6331</t>
  </si>
  <si>
    <t>TimeSlice6332</t>
  </si>
  <si>
    <t>TimeSlice6333</t>
  </si>
  <si>
    <t>TimeSlice6334</t>
  </si>
  <si>
    <t>TimeSlice6335</t>
  </si>
  <si>
    <t>TimeSlice6336</t>
  </si>
  <si>
    <t>TimeSlice6337</t>
  </si>
  <si>
    <t>TimeSlice6338</t>
  </si>
  <si>
    <t>TimeSlice6339</t>
  </si>
  <si>
    <t>TimeSlice6340</t>
  </si>
  <si>
    <t>TimeSlice6341</t>
  </si>
  <si>
    <t>TimeSlice6342</t>
  </si>
  <si>
    <t>TimeSlice6343</t>
  </si>
  <si>
    <t>TimeSlice6344</t>
  </si>
  <si>
    <t>TimeSlice6345</t>
  </si>
  <si>
    <t>TimeSlice6346</t>
  </si>
  <si>
    <t>TimeSlice6347</t>
  </si>
  <si>
    <t>TimeSlice6348</t>
  </si>
  <si>
    <t>TimeSlice6349</t>
  </si>
  <si>
    <t>TimeSlice6350</t>
  </si>
  <si>
    <t>TimeSlice6351</t>
  </si>
  <si>
    <t>TimeSlice6352</t>
  </si>
  <si>
    <t>TimeSlice6353</t>
  </si>
  <si>
    <t>TimeSlice6354</t>
  </si>
  <si>
    <t>TimeSlice6355</t>
  </si>
  <si>
    <t>TimeSlice6356</t>
  </si>
  <si>
    <t>TimeSlice6357</t>
  </si>
  <si>
    <t>TimeSlice6358</t>
  </si>
  <si>
    <t>TimeSlice6359</t>
  </si>
  <si>
    <t>TimeSlice6360</t>
  </si>
  <si>
    <t>TimeSlice6361</t>
  </si>
  <si>
    <t>TimeSlice6362</t>
  </si>
  <si>
    <t>TimeSlice6363</t>
  </si>
  <si>
    <t>TimeSlice6364</t>
  </si>
  <si>
    <t>TimeSlice6365</t>
  </si>
  <si>
    <t>TimeSlice6366</t>
  </si>
  <si>
    <t>TimeSlice6367</t>
  </si>
  <si>
    <t>TimeSlice6368</t>
  </si>
  <si>
    <t>TimeSlice6369</t>
  </si>
  <si>
    <t>TimeSlice6370</t>
  </si>
  <si>
    <t>TimeSlice6371</t>
  </si>
  <si>
    <t>TimeSlice6372</t>
  </si>
  <si>
    <t>TimeSlice6373</t>
  </si>
  <si>
    <t>TimeSlice6374</t>
  </si>
  <si>
    <t>TimeSlice6375</t>
  </si>
  <si>
    <t>TimeSlice6376</t>
  </si>
  <si>
    <t>TimeSlice6377</t>
  </si>
  <si>
    <t>TimeSlice6378</t>
  </si>
  <si>
    <t>TimeSlice6379</t>
  </si>
  <si>
    <t>TimeSlice6380</t>
  </si>
  <si>
    <t>TimeSlice6381</t>
  </si>
  <si>
    <t>TimeSlice6382</t>
  </si>
  <si>
    <t>TimeSlice6383</t>
  </si>
  <si>
    <t>TimeSlice6384</t>
  </si>
  <si>
    <t>TimeSlice6385</t>
  </si>
  <si>
    <t>TimeSlice6386</t>
  </si>
  <si>
    <t>TimeSlice6387</t>
  </si>
  <si>
    <t>TimeSlice6388</t>
  </si>
  <si>
    <t>TimeSlice6389</t>
  </si>
  <si>
    <t>TimeSlice6390</t>
  </si>
  <si>
    <t>TimeSlice6391</t>
  </si>
  <si>
    <t>TimeSlice6392</t>
  </si>
  <si>
    <t>TimeSlice6393</t>
  </si>
  <si>
    <t>TimeSlice6394</t>
  </si>
  <si>
    <t>TimeSlice6395</t>
  </si>
  <si>
    <t>TimeSlice6396</t>
  </si>
  <si>
    <t>TimeSlice6397</t>
  </si>
  <si>
    <t>TimeSlice6398</t>
  </si>
  <si>
    <t>TimeSlice6399</t>
  </si>
  <si>
    <t>TimeSlice6400</t>
  </si>
  <si>
    <t>TimeSlice6401</t>
  </si>
  <si>
    <t>TimeSlice6402</t>
  </si>
  <si>
    <t>TimeSlice6403</t>
  </si>
  <si>
    <t>TimeSlice6404</t>
  </si>
  <si>
    <t>TimeSlice6405</t>
  </si>
  <si>
    <t>TimeSlice6406</t>
  </si>
  <si>
    <t>TimeSlice6407</t>
  </si>
  <si>
    <t>TimeSlice6408</t>
  </si>
  <si>
    <t>TimeSlice6409</t>
  </si>
  <si>
    <t>TimeSlice6410</t>
  </si>
  <si>
    <t>TimeSlice6411</t>
  </si>
  <si>
    <t>TimeSlice6412</t>
  </si>
  <si>
    <t>TimeSlice6413</t>
  </si>
  <si>
    <t>TimeSlice6414</t>
  </si>
  <si>
    <t>TimeSlice6415</t>
  </si>
  <si>
    <t>TimeSlice6416</t>
  </si>
  <si>
    <t>TimeSlice6417</t>
  </si>
  <si>
    <t>TimeSlice6418</t>
  </si>
  <si>
    <t>TimeSlice6419</t>
  </si>
  <si>
    <t>TimeSlice6420</t>
  </si>
  <si>
    <t>TimeSlice6421</t>
  </si>
  <si>
    <t>TimeSlice6422</t>
  </si>
  <si>
    <t>TimeSlice6423</t>
  </si>
  <si>
    <t>TimeSlice6424</t>
  </si>
  <si>
    <t>TimeSlice6425</t>
  </si>
  <si>
    <t>TimeSlice6426</t>
  </si>
  <si>
    <t>TimeSlice6427</t>
  </si>
  <si>
    <t>TimeSlice6428</t>
  </si>
  <si>
    <t>TimeSlice6429</t>
  </si>
  <si>
    <t>TimeSlice6430</t>
  </si>
  <si>
    <t>TimeSlice6431</t>
  </si>
  <si>
    <t>TimeSlice6432</t>
  </si>
  <si>
    <t>TimeSlice6433</t>
  </si>
  <si>
    <t>TimeSlice6434</t>
  </si>
  <si>
    <t>TimeSlice6435</t>
  </si>
  <si>
    <t>TimeSlice6436</t>
  </si>
  <si>
    <t>TimeSlice6437</t>
  </si>
  <si>
    <t>TimeSlice6438</t>
  </si>
  <si>
    <t>TimeSlice6439</t>
  </si>
  <si>
    <t>TimeSlice6440</t>
  </si>
  <si>
    <t>TimeSlice6441</t>
  </si>
  <si>
    <t>TimeSlice6442</t>
  </si>
  <si>
    <t>TimeSlice6443</t>
  </si>
  <si>
    <t>TimeSlice6444</t>
  </si>
  <si>
    <t>TimeSlice6445</t>
  </si>
  <si>
    <t>TimeSlice6446</t>
  </si>
  <si>
    <t>TimeSlice6447</t>
  </si>
  <si>
    <t>TimeSlice6448</t>
  </si>
  <si>
    <t>TimeSlice6449</t>
  </si>
  <si>
    <t>TimeSlice6450</t>
  </si>
  <si>
    <t>TimeSlice6451</t>
  </si>
  <si>
    <t>TimeSlice6452</t>
  </si>
  <si>
    <t>TimeSlice6453</t>
  </si>
  <si>
    <t>TimeSlice6454</t>
  </si>
  <si>
    <t>TimeSlice6455</t>
  </si>
  <si>
    <t>TimeSlice6456</t>
  </si>
  <si>
    <t>TimeSlice6457</t>
  </si>
  <si>
    <t>TimeSlice6458</t>
  </si>
  <si>
    <t>TimeSlice6459</t>
  </si>
  <si>
    <t>TimeSlice6460</t>
  </si>
  <si>
    <t>TimeSlice6461</t>
  </si>
  <si>
    <t>TimeSlice6462</t>
  </si>
  <si>
    <t>TimeSlice6463</t>
  </si>
  <si>
    <t>TimeSlice6464</t>
  </si>
  <si>
    <t>TimeSlice6465</t>
  </si>
  <si>
    <t>TimeSlice6466</t>
  </si>
  <si>
    <t>TimeSlice6467</t>
  </si>
  <si>
    <t>TimeSlice6468</t>
  </si>
  <si>
    <t>TimeSlice6469</t>
  </si>
  <si>
    <t>TimeSlice6470</t>
  </si>
  <si>
    <t>TimeSlice6471</t>
  </si>
  <si>
    <t>TimeSlice6472</t>
  </si>
  <si>
    <t>TimeSlice6473</t>
  </si>
  <si>
    <t>TimeSlice6474</t>
  </si>
  <si>
    <t>TimeSlice6475</t>
  </si>
  <si>
    <t>TimeSlice6476</t>
  </si>
  <si>
    <t>TimeSlice6477</t>
  </si>
  <si>
    <t>TimeSlice6478</t>
  </si>
  <si>
    <t>TimeSlice6479</t>
  </si>
  <si>
    <t>TimeSlice6480</t>
  </si>
  <si>
    <t>TimeSlice6481</t>
  </si>
  <si>
    <t>TimeSlice6482</t>
  </si>
  <si>
    <t>TimeSlice6483</t>
  </si>
  <si>
    <t>TimeSlice6484</t>
  </si>
  <si>
    <t>TimeSlice6485</t>
  </si>
  <si>
    <t>TimeSlice6486</t>
  </si>
  <si>
    <t>TimeSlice6487</t>
  </si>
  <si>
    <t>TimeSlice6488</t>
  </si>
  <si>
    <t>TimeSlice6489</t>
  </si>
  <si>
    <t>TimeSlice6490</t>
  </si>
  <si>
    <t>TimeSlice6491</t>
  </si>
  <si>
    <t>TimeSlice6492</t>
  </si>
  <si>
    <t>TimeSlice6493</t>
  </si>
  <si>
    <t>TimeSlice6494</t>
  </si>
  <si>
    <t>TimeSlice6495</t>
  </si>
  <si>
    <t>TimeSlice6496</t>
  </si>
  <si>
    <t>TimeSlice6497</t>
  </si>
  <si>
    <t>TimeSlice6498</t>
  </si>
  <si>
    <t>TimeSlice6499</t>
  </si>
  <si>
    <t>TimeSlice6500</t>
  </si>
  <si>
    <t>TimeSlice6501</t>
  </si>
  <si>
    <t>TimeSlice6502</t>
  </si>
  <si>
    <t>TimeSlice6503</t>
  </si>
  <si>
    <t>TimeSlice6504</t>
  </si>
  <si>
    <t>TimeSlice6505</t>
  </si>
  <si>
    <t>TimeSlice6506</t>
  </si>
  <si>
    <t>TimeSlice6507</t>
  </si>
  <si>
    <t>TimeSlice6508</t>
  </si>
  <si>
    <t>TimeSlice6509</t>
  </si>
  <si>
    <t>TimeSlice6510</t>
  </si>
  <si>
    <t>TimeSlice6511</t>
  </si>
  <si>
    <t>TimeSlice6512</t>
  </si>
  <si>
    <t>TimeSlice6513</t>
  </si>
  <si>
    <t>TimeSlice6514</t>
  </si>
  <si>
    <t>TimeSlice6515</t>
  </si>
  <si>
    <t>TimeSlice6516</t>
  </si>
  <si>
    <t>TimeSlice6517</t>
  </si>
  <si>
    <t>TimeSlice6518</t>
  </si>
  <si>
    <t>TimeSlice6519</t>
  </si>
  <si>
    <t>TimeSlice6520</t>
  </si>
  <si>
    <t>TimeSlice6521</t>
  </si>
  <si>
    <t>TimeSlice6522</t>
  </si>
  <si>
    <t>TimeSlice6523</t>
  </si>
  <si>
    <t>TimeSlice6524</t>
  </si>
  <si>
    <t>TimeSlice6525</t>
  </si>
  <si>
    <t>TimeSlice6526</t>
  </si>
  <si>
    <t>TimeSlice6527</t>
  </si>
  <si>
    <t>TimeSlice6528</t>
  </si>
  <si>
    <t>TimeSlice6529</t>
  </si>
  <si>
    <t>TimeSlice6530</t>
  </si>
  <si>
    <t>TimeSlice6531</t>
  </si>
  <si>
    <t>TimeSlice6532</t>
  </si>
  <si>
    <t>TimeSlice6533</t>
  </si>
  <si>
    <t>TimeSlice6534</t>
  </si>
  <si>
    <t>TimeSlice6535</t>
  </si>
  <si>
    <t>TimeSlice6536</t>
  </si>
  <si>
    <t>TimeSlice6537</t>
  </si>
  <si>
    <t>TimeSlice6538</t>
  </si>
  <si>
    <t>TimeSlice6539</t>
  </si>
  <si>
    <t>TimeSlice6540</t>
  </si>
  <si>
    <t>TimeSlice6541</t>
  </si>
  <si>
    <t>TimeSlice6542</t>
  </si>
  <si>
    <t>TimeSlice6543</t>
  </si>
  <si>
    <t>TimeSlice6544</t>
  </si>
  <si>
    <t>TimeSlice6545</t>
  </si>
  <si>
    <t>TimeSlice6546</t>
  </si>
  <si>
    <t>TimeSlice6547</t>
  </si>
  <si>
    <t>TimeSlice6548</t>
  </si>
  <si>
    <t>TimeSlice6549</t>
  </si>
  <si>
    <t>TimeSlice6550</t>
  </si>
  <si>
    <t>TimeSlice6551</t>
  </si>
  <si>
    <t>TimeSlice6552</t>
  </si>
  <si>
    <t>TimeSlice6553</t>
  </si>
  <si>
    <t>TimeSlice6554</t>
  </si>
  <si>
    <t>TimeSlice6555</t>
  </si>
  <si>
    <t>TimeSlice6556</t>
  </si>
  <si>
    <t>TimeSlice6557</t>
  </si>
  <si>
    <t>TimeSlice6558</t>
  </si>
  <si>
    <t>TimeSlice6559</t>
  </si>
  <si>
    <t>TimeSlice6560</t>
  </si>
  <si>
    <t>TimeSlice6561</t>
  </si>
  <si>
    <t>TimeSlice6562</t>
  </si>
  <si>
    <t>TimeSlice6563</t>
  </si>
  <si>
    <t>TimeSlice6564</t>
  </si>
  <si>
    <t>TimeSlice6565</t>
  </si>
  <si>
    <t>TimeSlice6566</t>
  </si>
  <si>
    <t>TimeSlice6567</t>
  </si>
  <si>
    <t>TimeSlice6568</t>
  </si>
  <si>
    <t>TimeSlice6569</t>
  </si>
  <si>
    <t>TimeSlice6570</t>
  </si>
  <si>
    <t>TimeSlice6571</t>
  </si>
  <si>
    <t>TimeSlice6572</t>
  </si>
  <si>
    <t>TimeSlice6573</t>
  </si>
  <si>
    <t>TimeSlice6574</t>
  </si>
  <si>
    <t>TimeSlice6575</t>
  </si>
  <si>
    <t>TimeSlice6576</t>
  </si>
  <si>
    <t>TimeSlice6577</t>
  </si>
  <si>
    <t>TimeSlice6578</t>
  </si>
  <si>
    <t>TimeSlice6579</t>
  </si>
  <si>
    <t>TimeSlice6580</t>
  </si>
  <si>
    <t>TimeSlice6581</t>
  </si>
  <si>
    <t>TimeSlice6582</t>
  </si>
  <si>
    <t>TimeSlice6583</t>
  </si>
  <si>
    <t>TimeSlice6584</t>
  </si>
  <si>
    <t>TimeSlice6585</t>
  </si>
  <si>
    <t>TimeSlice6586</t>
  </si>
  <si>
    <t>TimeSlice6587</t>
  </si>
  <si>
    <t>TimeSlice6588</t>
  </si>
  <si>
    <t>TimeSlice6589</t>
  </si>
  <si>
    <t>TimeSlice6590</t>
  </si>
  <si>
    <t>TimeSlice6591</t>
  </si>
  <si>
    <t>TimeSlice6592</t>
  </si>
  <si>
    <t>TimeSlice6593</t>
  </si>
  <si>
    <t>TimeSlice6594</t>
  </si>
  <si>
    <t>TimeSlice6595</t>
  </si>
  <si>
    <t>TimeSlice6596</t>
  </si>
  <si>
    <t>TimeSlice6597</t>
  </si>
  <si>
    <t>TimeSlice6598</t>
  </si>
  <si>
    <t>TimeSlice6599</t>
  </si>
  <si>
    <t>TimeSlice6600</t>
  </si>
  <si>
    <t>TimeSlice6601</t>
  </si>
  <si>
    <t>TimeSlice6602</t>
  </si>
  <si>
    <t>TimeSlice6603</t>
  </si>
  <si>
    <t>TimeSlice6604</t>
  </si>
  <si>
    <t>TimeSlice6605</t>
  </si>
  <si>
    <t>TimeSlice6606</t>
  </si>
  <si>
    <t>TimeSlice6607</t>
  </si>
  <si>
    <t>TimeSlice6608</t>
  </si>
  <si>
    <t>TimeSlice6609</t>
  </si>
  <si>
    <t>TimeSlice6610</t>
  </si>
  <si>
    <t>TimeSlice6611</t>
  </si>
  <si>
    <t>TimeSlice6612</t>
  </si>
  <si>
    <t>TimeSlice6613</t>
  </si>
  <si>
    <t>TimeSlice6614</t>
  </si>
  <si>
    <t>TimeSlice6615</t>
  </si>
  <si>
    <t>TimeSlice6616</t>
  </si>
  <si>
    <t>TimeSlice6617</t>
  </si>
  <si>
    <t>TimeSlice6618</t>
  </si>
  <si>
    <t>TimeSlice6619</t>
  </si>
  <si>
    <t>TimeSlice6620</t>
  </si>
  <si>
    <t>TimeSlice6621</t>
  </si>
  <si>
    <t>TimeSlice6622</t>
  </si>
  <si>
    <t>TimeSlice6623</t>
  </si>
  <si>
    <t>TimeSlice6624</t>
  </si>
  <si>
    <t>TimeSlice6625</t>
  </si>
  <si>
    <t>TimeSlice6626</t>
  </si>
  <si>
    <t>TimeSlice6627</t>
  </si>
  <si>
    <t>TimeSlice6628</t>
  </si>
  <si>
    <t>TimeSlice6629</t>
  </si>
  <si>
    <t>TimeSlice6630</t>
  </si>
  <si>
    <t>TimeSlice6631</t>
  </si>
  <si>
    <t>TimeSlice6632</t>
  </si>
  <si>
    <t>TimeSlice6633</t>
  </si>
  <si>
    <t>TimeSlice6634</t>
  </si>
  <si>
    <t>TimeSlice6635</t>
  </si>
  <si>
    <t>TimeSlice6636</t>
  </si>
  <si>
    <t>TimeSlice6637</t>
  </si>
  <si>
    <t>TimeSlice6638</t>
  </si>
  <si>
    <t>TimeSlice6639</t>
  </si>
  <si>
    <t>TimeSlice6640</t>
  </si>
  <si>
    <t>TimeSlice6641</t>
  </si>
  <si>
    <t>TimeSlice6642</t>
  </si>
  <si>
    <t>TimeSlice6643</t>
  </si>
  <si>
    <t>TimeSlice6644</t>
  </si>
  <si>
    <t>TimeSlice6645</t>
  </si>
  <si>
    <t>TimeSlice6646</t>
  </si>
  <si>
    <t>TimeSlice6647</t>
  </si>
  <si>
    <t>TimeSlice6648</t>
  </si>
  <si>
    <t>TimeSlice6649</t>
  </si>
  <si>
    <t>TimeSlice6650</t>
  </si>
  <si>
    <t>TimeSlice6651</t>
  </si>
  <si>
    <t>TimeSlice6652</t>
  </si>
  <si>
    <t>TimeSlice6653</t>
  </si>
  <si>
    <t>TimeSlice6654</t>
  </si>
  <si>
    <t>TimeSlice6655</t>
  </si>
  <si>
    <t>TimeSlice6656</t>
  </si>
  <si>
    <t>TimeSlice6657</t>
  </si>
  <si>
    <t>TimeSlice6658</t>
  </si>
  <si>
    <t>TimeSlice6659</t>
  </si>
  <si>
    <t>TimeSlice6660</t>
  </si>
  <si>
    <t>TimeSlice6661</t>
  </si>
  <si>
    <t>TimeSlice6662</t>
  </si>
  <si>
    <t>TimeSlice6663</t>
  </si>
  <si>
    <t>TimeSlice6664</t>
  </si>
  <si>
    <t>TimeSlice6665</t>
  </si>
  <si>
    <t>TimeSlice6666</t>
  </si>
  <si>
    <t>TimeSlice6667</t>
  </si>
  <si>
    <t>TimeSlice6668</t>
  </si>
  <si>
    <t>TimeSlice6669</t>
  </si>
  <si>
    <t>TimeSlice6670</t>
  </si>
  <si>
    <t>TimeSlice6671</t>
  </si>
  <si>
    <t>TimeSlice6672</t>
  </si>
  <si>
    <t>TimeSlice6673</t>
  </si>
  <si>
    <t>TimeSlice6674</t>
  </si>
  <si>
    <t>TimeSlice6675</t>
  </si>
  <si>
    <t>TimeSlice6676</t>
  </si>
  <si>
    <t>TimeSlice6677</t>
  </si>
  <si>
    <t>TimeSlice6678</t>
  </si>
  <si>
    <t>TimeSlice6679</t>
  </si>
  <si>
    <t>TimeSlice6680</t>
  </si>
  <si>
    <t>TimeSlice6681</t>
  </si>
  <si>
    <t>TimeSlice6682</t>
  </si>
  <si>
    <t>TimeSlice6683</t>
  </si>
  <si>
    <t>TimeSlice6684</t>
  </si>
  <si>
    <t>TimeSlice6685</t>
  </si>
  <si>
    <t>TimeSlice6686</t>
  </si>
  <si>
    <t>TimeSlice6687</t>
  </si>
  <si>
    <t>TimeSlice6688</t>
  </si>
  <si>
    <t>TimeSlice6689</t>
  </si>
  <si>
    <t>TimeSlice6690</t>
  </si>
  <si>
    <t>TimeSlice6691</t>
  </si>
  <si>
    <t>TimeSlice6692</t>
  </si>
  <si>
    <t>TimeSlice6693</t>
  </si>
  <si>
    <t>TimeSlice6694</t>
  </si>
  <si>
    <t>TimeSlice6695</t>
  </si>
  <si>
    <t>TimeSlice6696</t>
  </si>
  <si>
    <t>TimeSlice6697</t>
  </si>
  <si>
    <t>TimeSlice6698</t>
  </si>
  <si>
    <t>TimeSlice6699</t>
  </si>
  <si>
    <t>TimeSlice6700</t>
  </si>
  <si>
    <t>TimeSlice6701</t>
  </si>
  <si>
    <t>TimeSlice6702</t>
  </si>
  <si>
    <t>TimeSlice6703</t>
  </si>
  <si>
    <t>TimeSlice6704</t>
  </si>
  <si>
    <t>TimeSlice6705</t>
  </si>
  <si>
    <t>TimeSlice6706</t>
  </si>
  <si>
    <t>TimeSlice6707</t>
  </si>
  <si>
    <t>TimeSlice6708</t>
  </si>
  <si>
    <t>TimeSlice6709</t>
  </si>
  <si>
    <t>TimeSlice6710</t>
  </si>
  <si>
    <t>TimeSlice6711</t>
  </si>
  <si>
    <t>TimeSlice6712</t>
  </si>
  <si>
    <t>TimeSlice6713</t>
  </si>
  <si>
    <t>TimeSlice6714</t>
  </si>
  <si>
    <t>TimeSlice6715</t>
  </si>
  <si>
    <t>TimeSlice6716</t>
  </si>
  <si>
    <t>TimeSlice6717</t>
  </si>
  <si>
    <t>TimeSlice6718</t>
  </si>
  <si>
    <t>TimeSlice6719</t>
  </si>
  <si>
    <t>TimeSlice6720</t>
  </si>
  <si>
    <t>TimeSlice6721</t>
  </si>
  <si>
    <t>TimeSlice6722</t>
  </si>
  <si>
    <t>TimeSlice6723</t>
  </si>
  <si>
    <t>TimeSlice6724</t>
  </si>
  <si>
    <t>TimeSlice6725</t>
  </si>
  <si>
    <t>TimeSlice6726</t>
  </si>
  <si>
    <t>TimeSlice6727</t>
  </si>
  <si>
    <t>TimeSlice6728</t>
  </si>
  <si>
    <t>TimeSlice6729</t>
  </si>
  <si>
    <t>TimeSlice6730</t>
  </si>
  <si>
    <t>TimeSlice6731</t>
  </si>
  <si>
    <t>TimeSlice6732</t>
  </si>
  <si>
    <t>TimeSlice6733</t>
  </si>
  <si>
    <t>TimeSlice6734</t>
  </si>
  <si>
    <t>TimeSlice6735</t>
  </si>
  <si>
    <t>TimeSlice6736</t>
  </si>
  <si>
    <t>TimeSlice6737</t>
  </si>
  <si>
    <t>TimeSlice6738</t>
  </si>
  <si>
    <t>TimeSlice6739</t>
  </si>
  <si>
    <t>TimeSlice6740</t>
  </si>
  <si>
    <t>TimeSlice6741</t>
  </si>
  <si>
    <t>TimeSlice6742</t>
  </si>
  <si>
    <t>TimeSlice6743</t>
  </si>
  <si>
    <t>TimeSlice6744</t>
  </si>
  <si>
    <t>TimeSlice6745</t>
  </si>
  <si>
    <t>TimeSlice6746</t>
  </si>
  <si>
    <t>TimeSlice6747</t>
  </si>
  <si>
    <t>TimeSlice6748</t>
  </si>
  <si>
    <t>TimeSlice6749</t>
  </si>
  <si>
    <t>TimeSlice6750</t>
  </si>
  <si>
    <t>TimeSlice6751</t>
  </si>
  <si>
    <t>TimeSlice6752</t>
  </si>
  <si>
    <t>TimeSlice6753</t>
  </si>
  <si>
    <t>TimeSlice6754</t>
  </si>
  <si>
    <t>TimeSlice6755</t>
  </si>
  <si>
    <t>TimeSlice6756</t>
  </si>
  <si>
    <t>TimeSlice6757</t>
  </si>
  <si>
    <t>TimeSlice6758</t>
  </si>
  <si>
    <t>TimeSlice6759</t>
  </si>
  <si>
    <t>TimeSlice6760</t>
  </si>
  <si>
    <t>TimeSlice6761</t>
  </si>
  <si>
    <t>TimeSlice6762</t>
  </si>
  <si>
    <t>TimeSlice6763</t>
  </si>
  <si>
    <t>TimeSlice6764</t>
  </si>
  <si>
    <t>TimeSlice6765</t>
  </si>
  <si>
    <t>TimeSlice6766</t>
  </si>
  <si>
    <t>TimeSlice6767</t>
  </si>
  <si>
    <t>TimeSlice6768</t>
  </si>
  <si>
    <t>TimeSlice6769</t>
  </si>
  <si>
    <t>TimeSlice6770</t>
  </si>
  <si>
    <t>TimeSlice6771</t>
  </si>
  <si>
    <t>TimeSlice6772</t>
  </si>
  <si>
    <t>TimeSlice6773</t>
  </si>
  <si>
    <t>TimeSlice6774</t>
  </si>
  <si>
    <t>TimeSlice6775</t>
  </si>
  <si>
    <t>TimeSlice6776</t>
  </si>
  <si>
    <t>TimeSlice6777</t>
  </si>
  <si>
    <t>TimeSlice6778</t>
  </si>
  <si>
    <t>TimeSlice6779</t>
  </si>
  <si>
    <t>TimeSlice6780</t>
  </si>
  <si>
    <t>TimeSlice6781</t>
  </si>
  <si>
    <t>TimeSlice6782</t>
  </si>
  <si>
    <t>TimeSlice6783</t>
  </si>
  <si>
    <t>TimeSlice6784</t>
  </si>
  <si>
    <t>TimeSlice6785</t>
  </si>
  <si>
    <t>TimeSlice6786</t>
  </si>
  <si>
    <t>TimeSlice6787</t>
  </si>
  <si>
    <t>TimeSlice6788</t>
  </si>
  <si>
    <t>TimeSlice6789</t>
  </si>
  <si>
    <t>TimeSlice6790</t>
  </si>
  <si>
    <t>TimeSlice6791</t>
  </si>
  <si>
    <t>TimeSlice6792</t>
  </si>
  <si>
    <t>TimeSlice6793</t>
  </si>
  <si>
    <t>TimeSlice6794</t>
  </si>
  <si>
    <t>TimeSlice6795</t>
  </si>
  <si>
    <t>TimeSlice6796</t>
  </si>
  <si>
    <t>TimeSlice6797</t>
  </si>
  <si>
    <t>TimeSlice6798</t>
  </si>
  <si>
    <t>TimeSlice6799</t>
  </si>
  <si>
    <t>TimeSlice6800</t>
  </si>
  <si>
    <t>TimeSlice6801</t>
  </si>
  <si>
    <t>TimeSlice6802</t>
  </si>
  <si>
    <t>TimeSlice6803</t>
  </si>
  <si>
    <t>TimeSlice6804</t>
  </si>
  <si>
    <t>TimeSlice6805</t>
  </si>
  <si>
    <t>TimeSlice6806</t>
  </si>
  <si>
    <t>TimeSlice6807</t>
  </si>
  <si>
    <t>TimeSlice6808</t>
  </si>
  <si>
    <t>TimeSlice6809</t>
  </si>
  <si>
    <t>TimeSlice6810</t>
  </si>
  <si>
    <t>TimeSlice6811</t>
  </si>
  <si>
    <t>TimeSlice6812</t>
  </si>
  <si>
    <t>TimeSlice6813</t>
  </si>
  <si>
    <t>TimeSlice6814</t>
  </si>
  <si>
    <t>TimeSlice6815</t>
  </si>
  <si>
    <t>TimeSlice6816</t>
  </si>
  <si>
    <t>TimeSlice6817</t>
  </si>
  <si>
    <t>TimeSlice6818</t>
  </si>
  <si>
    <t>TimeSlice6819</t>
  </si>
  <si>
    <t>TimeSlice6820</t>
  </si>
  <si>
    <t>TimeSlice6821</t>
  </si>
  <si>
    <t>TimeSlice6822</t>
  </si>
  <si>
    <t>TimeSlice6823</t>
  </si>
  <si>
    <t>TimeSlice6824</t>
  </si>
  <si>
    <t>TimeSlice6825</t>
  </si>
  <si>
    <t>TimeSlice6826</t>
  </si>
  <si>
    <t>TimeSlice6827</t>
  </si>
  <si>
    <t>TimeSlice6828</t>
  </si>
  <si>
    <t>TimeSlice6829</t>
  </si>
  <si>
    <t>TimeSlice6830</t>
  </si>
  <si>
    <t>TimeSlice6831</t>
  </si>
  <si>
    <t>TimeSlice6832</t>
  </si>
  <si>
    <t>TimeSlice6833</t>
  </si>
  <si>
    <t>TimeSlice6834</t>
  </si>
  <si>
    <t>TimeSlice6835</t>
  </si>
  <si>
    <t>TimeSlice6836</t>
  </si>
  <si>
    <t>TimeSlice6837</t>
  </si>
  <si>
    <t>TimeSlice6838</t>
  </si>
  <si>
    <t>TimeSlice6839</t>
  </si>
  <si>
    <t>TimeSlice6840</t>
  </si>
  <si>
    <t>TimeSlice6841</t>
  </si>
  <si>
    <t>TimeSlice6842</t>
  </si>
  <si>
    <t>TimeSlice6843</t>
  </si>
  <si>
    <t>TimeSlice6844</t>
  </si>
  <si>
    <t>TimeSlice6845</t>
  </si>
  <si>
    <t>TimeSlice6846</t>
  </si>
  <si>
    <t>TimeSlice6847</t>
  </si>
  <si>
    <t>TimeSlice6848</t>
  </si>
  <si>
    <t>TimeSlice6849</t>
  </si>
  <si>
    <t>TimeSlice6850</t>
  </si>
  <si>
    <t>TimeSlice6851</t>
  </si>
  <si>
    <t>TimeSlice6852</t>
  </si>
  <si>
    <t>TimeSlice6853</t>
  </si>
  <si>
    <t>TimeSlice6854</t>
  </si>
  <si>
    <t>TimeSlice6855</t>
  </si>
  <si>
    <t>TimeSlice6856</t>
  </si>
  <si>
    <t>TimeSlice6857</t>
  </si>
  <si>
    <t>TimeSlice6858</t>
  </si>
  <si>
    <t>TimeSlice6859</t>
  </si>
  <si>
    <t>TimeSlice6860</t>
  </si>
  <si>
    <t>TimeSlice6861</t>
  </si>
  <si>
    <t>TimeSlice6862</t>
  </si>
  <si>
    <t>TimeSlice6863</t>
  </si>
  <si>
    <t>TimeSlice6864</t>
  </si>
  <si>
    <t>TimeSlice6865</t>
  </si>
  <si>
    <t>TimeSlice6866</t>
  </si>
  <si>
    <t>TimeSlice6867</t>
  </si>
  <si>
    <t>TimeSlice6868</t>
  </si>
  <si>
    <t>TimeSlice6869</t>
  </si>
  <si>
    <t>TimeSlice6870</t>
  </si>
  <si>
    <t>TimeSlice6871</t>
  </si>
  <si>
    <t>TimeSlice6872</t>
  </si>
  <si>
    <t>TimeSlice6873</t>
  </si>
  <si>
    <t>TimeSlice6874</t>
  </si>
  <si>
    <t>TimeSlice6875</t>
  </si>
  <si>
    <t>TimeSlice6876</t>
  </si>
  <si>
    <t>TimeSlice6877</t>
  </si>
  <si>
    <t>TimeSlice6878</t>
  </si>
  <si>
    <t>TimeSlice6879</t>
  </si>
  <si>
    <t>TimeSlice6880</t>
  </si>
  <si>
    <t>TimeSlice6881</t>
  </si>
  <si>
    <t>TimeSlice6882</t>
  </si>
  <si>
    <t>TimeSlice6883</t>
  </si>
  <si>
    <t>TimeSlice6884</t>
  </si>
  <si>
    <t>TimeSlice6885</t>
  </si>
  <si>
    <t>TimeSlice6886</t>
  </si>
  <si>
    <t>TimeSlice6887</t>
  </si>
  <si>
    <t>TimeSlice6888</t>
  </si>
  <si>
    <t>TimeSlice6889</t>
  </si>
  <si>
    <t>TimeSlice6890</t>
  </si>
  <si>
    <t>TimeSlice6891</t>
  </si>
  <si>
    <t>TimeSlice6892</t>
  </si>
  <si>
    <t>TimeSlice6893</t>
  </si>
  <si>
    <t>TimeSlice6894</t>
  </si>
  <si>
    <t>TimeSlice6895</t>
  </si>
  <si>
    <t>TimeSlice6896</t>
  </si>
  <si>
    <t>TimeSlice6897</t>
  </si>
  <si>
    <t>TimeSlice6898</t>
  </si>
  <si>
    <t>TimeSlice6899</t>
  </si>
  <si>
    <t>TimeSlice6900</t>
  </si>
  <si>
    <t>TimeSlice6901</t>
  </si>
  <si>
    <t>TimeSlice6902</t>
  </si>
  <si>
    <t>TimeSlice6903</t>
  </si>
  <si>
    <t>TimeSlice6904</t>
  </si>
  <si>
    <t>TimeSlice6905</t>
  </si>
  <si>
    <t>TimeSlice6906</t>
  </si>
  <si>
    <t>TimeSlice6907</t>
  </si>
  <si>
    <t>TimeSlice6908</t>
  </si>
  <si>
    <t>TimeSlice6909</t>
  </si>
  <si>
    <t>TimeSlice6910</t>
  </si>
  <si>
    <t>TimeSlice6911</t>
  </si>
  <si>
    <t>TimeSlice6912</t>
  </si>
  <si>
    <t>TimeSlice6913</t>
  </si>
  <si>
    <t>TimeSlice6914</t>
  </si>
  <si>
    <t>TimeSlice6915</t>
  </si>
  <si>
    <t>TimeSlice6916</t>
  </si>
  <si>
    <t>TimeSlice6917</t>
  </si>
  <si>
    <t>TimeSlice6918</t>
  </si>
  <si>
    <t>TimeSlice6919</t>
  </si>
  <si>
    <t>TimeSlice6920</t>
  </si>
  <si>
    <t>TimeSlice6921</t>
  </si>
  <si>
    <t>TimeSlice6922</t>
  </si>
  <si>
    <t>TimeSlice6923</t>
  </si>
  <si>
    <t>TimeSlice6924</t>
  </si>
  <si>
    <t>TimeSlice6925</t>
  </si>
  <si>
    <t>TimeSlice6926</t>
  </si>
  <si>
    <t>TimeSlice6927</t>
  </si>
  <si>
    <t>TimeSlice6928</t>
  </si>
  <si>
    <t>TimeSlice6929</t>
  </si>
  <si>
    <t>TimeSlice6930</t>
  </si>
  <si>
    <t>TimeSlice6931</t>
  </si>
  <si>
    <t>TimeSlice6932</t>
  </si>
  <si>
    <t>TimeSlice6933</t>
  </si>
  <si>
    <t>TimeSlice6934</t>
  </si>
  <si>
    <t>TimeSlice6935</t>
  </si>
  <si>
    <t>TimeSlice6936</t>
  </si>
  <si>
    <t>TimeSlice6937</t>
  </si>
  <si>
    <t>TimeSlice6938</t>
  </si>
  <si>
    <t>TimeSlice6939</t>
  </si>
  <si>
    <t>TimeSlice6940</t>
  </si>
  <si>
    <t>TimeSlice6941</t>
  </si>
  <si>
    <t>TimeSlice6942</t>
  </si>
  <si>
    <t>TimeSlice6943</t>
  </si>
  <si>
    <t>TimeSlice6944</t>
  </si>
  <si>
    <t>TimeSlice6945</t>
  </si>
  <si>
    <t>TimeSlice6946</t>
  </si>
  <si>
    <t>TimeSlice6947</t>
  </si>
  <si>
    <t>TimeSlice6948</t>
  </si>
  <si>
    <t>TimeSlice6949</t>
  </si>
  <si>
    <t>TimeSlice6950</t>
  </si>
  <si>
    <t>TimeSlice6951</t>
  </si>
  <si>
    <t>TimeSlice6952</t>
  </si>
  <si>
    <t>TimeSlice6953</t>
  </si>
  <si>
    <t>TimeSlice6954</t>
  </si>
  <si>
    <t>TimeSlice6955</t>
  </si>
  <si>
    <t>TimeSlice6956</t>
  </si>
  <si>
    <t>TimeSlice6957</t>
  </si>
  <si>
    <t>TimeSlice6958</t>
  </si>
  <si>
    <t>TimeSlice6959</t>
  </si>
  <si>
    <t>TimeSlice6960</t>
  </si>
  <si>
    <t>TimeSlice6961</t>
  </si>
  <si>
    <t>TimeSlice6962</t>
  </si>
  <si>
    <t>TimeSlice6963</t>
  </si>
  <si>
    <t>TimeSlice6964</t>
  </si>
  <si>
    <t>TimeSlice6965</t>
  </si>
  <si>
    <t>TimeSlice6966</t>
  </si>
  <si>
    <t>TimeSlice6967</t>
  </si>
  <si>
    <t>TimeSlice6968</t>
  </si>
  <si>
    <t>TimeSlice6969</t>
  </si>
  <si>
    <t>TimeSlice6970</t>
  </si>
  <si>
    <t>TimeSlice6971</t>
  </si>
  <si>
    <t>TimeSlice6972</t>
  </si>
  <si>
    <t>TimeSlice6973</t>
  </si>
  <si>
    <t>TimeSlice6974</t>
  </si>
  <si>
    <t>TimeSlice6975</t>
  </si>
  <si>
    <t>TimeSlice6976</t>
  </si>
  <si>
    <t>TimeSlice6977</t>
  </si>
  <si>
    <t>TimeSlice6978</t>
  </si>
  <si>
    <t>TimeSlice6979</t>
  </si>
  <si>
    <t>TimeSlice6980</t>
  </si>
  <si>
    <t>TimeSlice6981</t>
  </si>
  <si>
    <t>TimeSlice6982</t>
  </si>
  <si>
    <t>TimeSlice6983</t>
  </si>
  <si>
    <t>TimeSlice6984</t>
  </si>
  <si>
    <t>TimeSlice6985</t>
  </si>
  <si>
    <t>TimeSlice6986</t>
  </si>
  <si>
    <t>TimeSlice6987</t>
  </si>
  <si>
    <t>TimeSlice6988</t>
  </si>
  <si>
    <t>TimeSlice6989</t>
  </si>
  <si>
    <t>TimeSlice6990</t>
  </si>
  <si>
    <t>TimeSlice6991</t>
  </si>
  <si>
    <t>TimeSlice6992</t>
  </si>
  <si>
    <t>TimeSlice6993</t>
  </si>
  <si>
    <t>TimeSlice6994</t>
  </si>
  <si>
    <t>TimeSlice6995</t>
  </si>
  <si>
    <t>TimeSlice6996</t>
  </si>
  <si>
    <t>TimeSlice6997</t>
  </si>
  <si>
    <t>TimeSlice6998</t>
  </si>
  <si>
    <t>TimeSlice6999</t>
  </si>
  <si>
    <t>TimeSlice7000</t>
  </si>
  <si>
    <t>TimeSlice7001</t>
  </si>
  <si>
    <t>TimeSlice7002</t>
  </si>
  <si>
    <t>TimeSlice7003</t>
  </si>
  <si>
    <t>TimeSlice7004</t>
  </si>
  <si>
    <t>TimeSlice7005</t>
  </si>
  <si>
    <t>TimeSlice7006</t>
  </si>
  <si>
    <t>TimeSlice7007</t>
  </si>
  <si>
    <t>TimeSlice7008</t>
  </si>
  <si>
    <t>TimeSlice7009</t>
  </si>
  <si>
    <t>TimeSlice7010</t>
  </si>
  <si>
    <t>TimeSlice7011</t>
  </si>
  <si>
    <t>TimeSlice7012</t>
  </si>
  <si>
    <t>TimeSlice7013</t>
  </si>
  <si>
    <t>TimeSlice7014</t>
  </si>
  <si>
    <t>TimeSlice7015</t>
  </si>
  <si>
    <t>TimeSlice7016</t>
  </si>
  <si>
    <t>TimeSlice7017</t>
  </si>
  <si>
    <t>TimeSlice7018</t>
  </si>
  <si>
    <t>TimeSlice7019</t>
  </si>
  <si>
    <t>TimeSlice7020</t>
  </si>
  <si>
    <t>TimeSlice7021</t>
  </si>
  <si>
    <t>TimeSlice7022</t>
  </si>
  <si>
    <t>TimeSlice7023</t>
  </si>
  <si>
    <t>TimeSlice7024</t>
  </si>
  <si>
    <t>TimeSlice7025</t>
  </si>
  <si>
    <t>TimeSlice7026</t>
  </si>
  <si>
    <t>TimeSlice7027</t>
  </si>
  <si>
    <t>TimeSlice7028</t>
  </si>
  <si>
    <t>TimeSlice7029</t>
  </si>
  <si>
    <t>TimeSlice7030</t>
  </si>
  <si>
    <t>TimeSlice7031</t>
  </si>
  <si>
    <t>TimeSlice7032</t>
  </si>
  <si>
    <t>TimeSlice7033</t>
  </si>
  <si>
    <t>TimeSlice7034</t>
  </si>
  <si>
    <t>TimeSlice7035</t>
  </si>
  <si>
    <t>TimeSlice7036</t>
  </si>
  <si>
    <t>TimeSlice7037</t>
  </si>
  <si>
    <t>TimeSlice7038</t>
  </si>
  <si>
    <t>TimeSlice7039</t>
  </si>
  <si>
    <t>TimeSlice7040</t>
  </si>
  <si>
    <t>TimeSlice7041</t>
  </si>
  <si>
    <t>TimeSlice7042</t>
  </si>
  <si>
    <t>TimeSlice7043</t>
  </si>
  <si>
    <t>TimeSlice7044</t>
  </si>
  <si>
    <t>TimeSlice7045</t>
  </si>
  <si>
    <t>TimeSlice7046</t>
  </si>
  <si>
    <t>TimeSlice7047</t>
  </si>
  <si>
    <t>TimeSlice7048</t>
  </si>
  <si>
    <t>TimeSlice7049</t>
  </si>
  <si>
    <t>TimeSlice7050</t>
  </si>
  <si>
    <t>TimeSlice7051</t>
  </si>
  <si>
    <t>TimeSlice7052</t>
  </si>
  <si>
    <t>TimeSlice7053</t>
  </si>
  <si>
    <t>TimeSlice7054</t>
  </si>
  <si>
    <t>TimeSlice7055</t>
  </si>
  <si>
    <t>TimeSlice7056</t>
  </si>
  <si>
    <t>TimeSlice7057</t>
  </si>
  <si>
    <t>TimeSlice7058</t>
  </si>
  <si>
    <t>TimeSlice7059</t>
  </si>
  <si>
    <t>TimeSlice7060</t>
  </si>
  <si>
    <t>TimeSlice7061</t>
  </si>
  <si>
    <t>TimeSlice7062</t>
  </si>
  <si>
    <t>TimeSlice7063</t>
  </si>
  <si>
    <t>TimeSlice7064</t>
  </si>
  <si>
    <t>TimeSlice7065</t>
  </si>
  <si>
    <t>TimeSlice7066</t>
  </si>
  <si>
    <t>TimeSlice7067</t>
  </si>
  <si>
    <t>TimeSlice7068</t>
  </si>
  <si>
    <t>TimeSlice7069</t>
  </si>
  <si>
    <t>TimeSlice7070</t>
  </si>
  <si>
    <t>TimeSlice7071</t>
  </si>
  <si>
    <t>TimeSlice7072</t>
  </si>
  <si>
    <t>TimeSlice7073</t>
  </si>
  <si>
    <t>TimeSlice7074</t>
  </si>
  <si>
    <t>TimeSlice7075</t>
  </si>
  <si>
    <t>TimeSlice7076</t>
  </si>
  <si>
    <t>TimeSlice7077</t>
  </si>
  <si>
    <t>TimeSlice7078</t>
  </si>
  <si>
    <t>TimeSlice7079</t>
  </si>
  <si>
    <t>TimeSlice7080</t>
  </si>
  <si>
    <t>TimeSlice7081</t>
  </si>
  <si>
    <t>TimeSlice7082</t>
  </si>
  <si>
    <t>TimeSlice7083</t>
  </si>
  <si>
    <t>TimeSlice7084</t>
  </si>
  <si>
    <t>TimeSlice7085</t>
  </si>
  <si>
    <t>TimeSlice7086</t>
  </si>
  <si>
    <t>TimeSlice7087</t>
  </si>
  <si>
    <t>TimeSlice7088</t>
  </si>
  <si>
    <t>TimeSlice7089</t>
  </si>
  <si>
    <t>TimeSlice7090</t>
  </si>
  <si>
    <t>TimeSlice7091</t>
  </si>
  <si>
    <t>TimeSlice7092</t>
  </si>
  <si>
    <t>TimeSlice7093</t>
  </si>
  <si>
    <t>TimeSlice7094</t>
  </si>
  <si>
    <t>TimeSlice7095</t>
  </si>
  <si>
    <t>TimeSlice7096</t>
  </si>
  <si>
    <t>TimeSlice7097</t>
  </si>
  <si>
    <t>TimeSlice7098</t>
  </si>
  <si>
    <t>TimeSlice7099</t>
  </si>
  <si>
    <t>TimeSlice7100</t>
  </si>
  <si>
    <t>TimeSlice7101</t>
  </si>
  <si>
    <t>TimeSlice7102</t>
  </si>
  <si>
    <t>TimeSlice7103</t>
  </si>
  <si>
    <t>TimeSlice7104</t>
  </si>
  <si>
    <t>TimeSlice7105</t>
  </si>
  <si>
    <t>TimeSlice7106</t>
  </si>
  <si>
    <t>TimeSlice7107</t>
  </si>
  <si>
    <t>TimeSlice7108</t>
  </si>
  <si>
    <t>TimeSlice7109</t>
  </si>
  <si>
    <t>TimeSlice7110</t>
  </si>
  <si>
    <t>TimeSlice7111</t>
  </si>
  <si>
    <t>TimeSlice7112</t>
  </si>
  <si>
    <t>TimeSlice7113</t>
  </si>
  <si>
    <t>TimeSlice7114</t>
  </si>
  <si>
    <t>TimeSlice7115</t>
  </si>
  <si>
    <t>TimeSlice7116</t>
  </si>
  <si>
    <t>TimeSlice7117</t>
  </si>
  <si>
    <t>TimeSlice7118</t>
  </si>
  <si>
    <t>TimeSlice7119</t>
  </si>
  <si>
    <t>TimeSlice7120</t>
  </si>
  <si>
    <t>TimeSlice7121</t>
  </si>
  <si>
    <t>TimeSlice7122</t>
  </si>
  <si>
    <t>TimeSlice7123</t>
  </si>
  <si>
    <t>TimeSlice7124</t>
  </si>
  <si>
    <t>TimeSlice7125</t>
  </si>
  <si>
    <t>TimeSlice7126</t>
  </si>
  <si>
    <t>TimeSlice7127</t>
  </si>
  <si>
    <t>TimeSlice7128</t>
  </si>
  <si>
    <t>TimeSlice7129</t>
  </si>
  <si>
    <t>TimeSlice7130</t>
  </si>
  <si>
    <t>TimeSlice7131</t>
  </si>
  <si>
    <t>TimeSlice7132</t>
  </si>
  <si>
    <t>TimeSlice7133</t>
  </si>
  <si>
    <t>TimeSlice7134</t>
  </si>
  <si>
    <t>TimeSlice7135</t>
  </si>
  <si>
    <t>TimeSlice7136</t>
  </si>
  <si>
    <t>TimeSlice7137</t>
  </si>
  <si>
    <t>TimeSlice7138</t>
  </si>
  <si>
    <t>TimeSlice7139</t>
  </si>
  <si>
    <t>TimeSlice7140</t>
  </si>
  <si>
    <t>TimeSlice7141</t>
  </si>
  <si>
    <t>TimeSlice7142</t>
  </si>
  <si>
    <t>TimeSlice7143</t>
  </si>
  <si>
    <t>TimeSlice7144</t>
  </si>
  <si>
    <t>TimeSlice7145</t>
  </si>
  <si>
    <t>TimeSlice7146</t>
  </si>
  <si>
    <t>TimeSlice7147</t>
  </si>
  <si>
    <t>TimeSlice7148</t>
  </si>
  <si>
    <t>TimeSlice7149</t>
  </si>
  <si>
    <t>TimeSlice7150</t>
  </si>
  <si>
    <t>TimeSlice7151</t>
  </si>
  <si>
    <t>TimeSlice7152</t>
  </si>
  <si>
    <t>TimeSlice7153</t>
  </si>
  <si>
    <t>TimeSlice7154</t>
  </si>
  <si>
    <t>TimeSlice7155</t>
  </si>
  <si>
    <t>TimeSlice7156</t>
  </si>
  <si>
    <t>TimeSlice7157</t>
  </si>
  <si>
    <t>TimeSlice7158</t>
  </si>
  <si>
    <t>TimeSlice7159</t>
  </si>
  <si>
    <t>TimeSlice7160</t>
  </si>
  <si>
    <t>TimeSlice7161</t>
  </si>
  <si>
    <t>TimeSlice7162</t>
  </si>
  <si>
    <t>TimeSlice7163</t>
  </si>
  <si>
    <t>TimeSlice7164</t>
  </si>
  <si>
    <t>TimeSlice7165</t>
  </si>
  <si>
    <t>TimeSlice7166</t>
  </si>
  <si>
    <t>TimeSlice7167</t>
  </si>
  <si>
    <t>TimeSlice7168</t>
  </si>
  <si>
    <t>TimeSlice7169</t>
  </si>
  <si>
    <t>TimeSlice7170</t>
  </si>
  <si>
    <t>TimeSlice7171</t>
  </si>
  <si>
    <t>TimeSlice7172</t>
  </si>
  <si>
    <t>TimeSlice7173</t>
  </si>
  <si>
    <t>TimeSlice7174</t>
  </si>
  <si>
    <t>TimeSlice7175</t>
  </si>
  <si>
    <t>TimeSlice7176</t>
  </si>
  <si>
    <t>TimeSlice7177</t>
  </si>
  <si>
    <t>TimeSlice7178</t>
  </si>
  <si>
    <t>TimeSlice7179</t>
  </si>
  <si>
    <t>TimeSlice7180</t>
  </si>
  <si>
    <t>TimeSlice7181</t>
  </si>
  <si>
    <t>TimeSlice7182</t>
  </si>
  <si>
    <t>TimeSlice7183</t>
  </si>
  <si>
    <t>TimeSlice7184</t>
  </si>
  <si>
    <t>TimeSlice7185</t>
  </si>
  <si>
    <t>TimeSlice7186</t>
  </si>
  <si>
    <t>TimeSlice7187</t>
  </si>
  <si>
    <t>TimeSlice7188</t>
  </si>
  <si>
    <t>TimeSlice7189</t>
  </si>
  <si>
    <t>TimeSlice7190</t>
  </si>
  <si>
    <t>TimeSlice7191</t>
  </si>
  <si>
    <t>TimeSlice7192</t>
  </si>
  <si>
    <t>TimeSlice7193</t>
  </si>
  <si>
    <t>TimeSlice7194</t>
  </si>
  <si>
    <t>TimeSlice7195</t>
  </si>
  <si>
    <t>TimeSlice7196</t>
  </si>
  <si>
    <t>TimeSlice7197</t>
  </si>
  <si>
    <t>TimeSlice7198</t>
  </si>
  <si>
    <t>TimeSlice7199</t>
  </si>
  <si>
    <t>TimeSlice7200</t>
  </si>
  <si>
    <t>TimeSlice7201</t>
  </si>
  <si>
    <t>TimeSlice7202</t>
  </si>
  <si>
    <t>TimeSlice7203</t>
  </si>
  <si>
    <t>TimeSlice7204</t>
  </si>
  <si>
    <t>TimeSlice7205</t>
  </si>
  <si>
    <t>TimeSlice7206</t>
  </si>
  <si>
    <t>TimeSlice7207</t>
  </si>
  <si>
    <t>TimeSlice7208</t>
  </si>
  <si>
    <t>TimeSlice7209</t>
  </si>
  <si>
    <t>TimeSlice7210</t>
  </si>
  <si>
    <t>TimeSlice7211</t>
  </si>
  <si>
    <t>TimeSlice7212</t>
  </si>
  <si>
    <t>TimeSlice7213</t>
  </si>
  <si>
    <t>TimeSlice7214</t>
  </si>
  <si>
    <t>TimeSlice7215</t>
  </si>
  <si>
    <t>TimeSlice7216</t>
  </si>
  <si>
    <t>TimeSlice7217</t>
  </si>
  <si>
    <t>TimeSlice7218</t>
  </si>
  <si>
    <t>TimeSlice7219</t>
  </si>
  <si>
    <t>TimeSlice7220</t>
  </si>
  <si>
    <t>TimeSlice7221</t>
  </si>
  <si>
    <t>TimeSlice7222</t>
  </si>
  <si>
    <t>TimeSlice7223</t>
  </si>
  <si>
    <t>TimeSlice7224</t>
  </si>
  <si>
    <t>TimeSlice7225</t>
  </si>
  <si>
    <t>TimeSlice7226</t>
  </si>
  <si>
    <t>TimeSlice7227</t>
  </si>
  <si>
    <t>TimeSlice7228</t>
  </si>
  <si>
    <t>TimeSlice7229</t>
  </si>
  <si>
    <t>TimeSlice7230</t>
  </si>
  <si>
    <t>TimeSlice7231</t>
  </si>
  <si>
    <t>TimeSlice7232</t>
  </si>
  <si>
    <t>TimeSlice7233</t>
  </si>
  <si>
    <t>TimeSlice7234</t>
  </si>
  <si>
    <t>TimeSlice7235</t>
  </si>
  <si>
    <t>TimeSlice7236</t>
  </si>
  <si>
    <t>TimeSlice7237</t>
  </si>
  <si>
    <t>TimeSlice7238</t>
  </si>
  <si>
    <t>TimeSlice7239</t>
  </si>
  <si>
    <t>TimeSlice7240</t>
  </si>
  <si>
    <t>TimeSlice7241</t>
  </si>
  <si>
    <t>TimeSlice7242</t>
  </si>
  <si>
    <t>TimeSlice7243</t>
  </si>
  <si>
    <t>TimeSlice7244</t>
  </si>
  <si>
    <t>TimeSlice7245</t>
  </si>
  <si>
    <t>TimeSlice7246</t>
  </si>
  <si>
    <t>TimeSlice7247</t>
  </si>
  <si>
    <t>TimeSlice7248</t>
  </si>
  <si>
    <t>TimeSlice7249</t>
  </si>
  <si>
    <t>TimeSlice7250</t>
  </si>
  <si>
    <t>TimeSlice7251</t>
  </si>
  <si>
    <t>TimeSlice7252</t>
  </si>
  <si>
    <t>TimeSlice7253</t>
  </si>
  <si>
    <t>TimeSlice7254</t>
  </si>
  <si>
    <t>TimeSlice7255</t>
  </si>
  <si>
    <t>TimeSlice7256</t>
  </si>
  <si>
    <t>TimeSlice7257</t>
  </si>
  <si>
    <t>TimeSlice7258</t>
  </si>
  <si>
    <t>TimeSlice7259</t>
  </si>
  <si>
    <t>TimeSlice7260</t>
  </si>
  <si>
    <t>TimeSlice7261</t>
  </si>
  <si>
    <t>TimeSlice7262</t>
  </si>
  <si>
    <t>TimeSlice7263</t>
  </si>
  <si>
    <t>TimeSlice7264</t>
  </si>
  <si>
    <t>TimeSlice7265</t>
  </si>
  <si>
    <t>TimeSlice7266</t>
  </si>
  <si>
    <t>TimeSlice7267</t>
  </si>
  <si>
    <t>TimeSlice7268</t>
  </si>
  <si>
    <t>TimeSlice7269</t>
  </si>
  <si>
    <t>TimeSlice7270</t>
  </si>
  <si>
    <t>TimeSlice7271</t>
  </si>
  <si>
    <t>TimeSlice7272</t>
  </si>
  <si>
    <t>TimeSlice7273</t>
  </si>
  <si>
    <t>TimeSlice7274</t>
  </si>
  <si>
    <t>TimeSlice7275</t>
  </si>
  <si>
    <t>TimeSlice7276</t>
  </si>
  <si>
    <t>TimeSlice7277</t>
  </si>
  <si>
    <t>TimeSlice7278</t>
  </si>
  <si>
    <t>TimeSlice7279</t>
  </si>
  <si>
    <t>TimeSlice7280</t>
  </si>
  <si>
    <t>TimeSlice7281</t>
  </si>
  <si>
    <t>TimeSlice7282</t>
  </si>
  <si>
    <t>TimeSlice7283</t>
  </si>
  <si>
    <t>TimeSlice7284</t>
  </si>
  <si>
    <t>TimeSlice7285</t>
  </si>
  <si>
    <t>TimeSlice7286</t>
  </si>
  <si>
    <t>TimeSlice7287</t>
  </si>
  <si>
    <t>TimeSlice7288</t>
  </si>
  <si>
    <t>TimeSlice7289</t>
  </si>
  <si>
    <t>TimeSlice7290</t>
  </si>
  <si>
    <t>TimeSlice7291</t>
  </si>
  <si>
    <t>TimeSlice7292</t>
  </si>
  <si>
    <t>TimeSlice7293</t>
  </si>
  <si>
    <t>TimeSlice7294</t>
  </si>
  <si>
    <t>TimeSlice7295</t>
  </si>
  <si>
    <t>TimeSlice7296</t>
  </si>
  <si>
    <t>TimeSlice7297</t>
  </si>
  <si>
    <t>TimeSlice7298</t>
  </si>
  <si>
    <t>TimeSlice7299</t>
  </si>
  <si>
    <t>TimeSlice7300</t>
  </si>
  <si>
    <t>TimeSlice7301</t>
  </si>
  <si>
    <t>TimeSlice7302</t>
  </si>
  <si>
    <t>TimeSlice7303</t>
  </si>
  <si>
    <t>TimeSlice7304</t>
  </si>
  <si>
    <t>TimeSlice7305</t>
  </si>
  <si>
    <t>TimeSlice7306</t>
  </si>
  <si>
    <t>TimeSlice7307</t>
  </si>
  <si>
    <t>TimeSlice7308</t>
  </si>
  <si>
    <t>TimeSlice7309</t>
  </si>
  <si>
    <t>TimeSlice7310</t>
  </si>
  <si>
    <t>TimeSlice7311</t>
  </si>
  <si>
    <t>TimeSlice7312</t>
  </si>
  <si>
    <t>TimeSlice7313</t>
  </si>
  <si>
    <t>TimeSlice7315</t>
  </si>
  <si>
    <t>TimeSlice7316</t>
  </si>
  <si>
    <t>TimeSlice7317</t>
  </si>
  <si>
    <t>TimeSlice7318</t>
  </si>
  <si>
    <t>TimeSlice7319</t>
  </si>
  <si>
    <t>TimeSlice7320</t>
  </si>
  <si>
    <t>TimeSlice7321</t>
  </si>
  <si>
    <t>TimeSlice7322</t>
  </si>
  <si>
    <t>TimeSlice7323</t>
  </si>
  <si>
    <t>TimeSlice7324</t>
  </si>
  <si>
    <t>TimeSlice7325</t>
  </si>
  <si>
    <t>TimeSlice7326</t>
  </si>
  <si>
    <t>TimeSlice7327</t>
  </si>
  <si>
    <t>TimeSlice7328</t>
  </si>
  <si>
    <t>TimeSlice7329</t>
  </si>
  <si>
    <t>TimeSlice7330</t>
  </si>
  <si>
    <t>TimeSlice7331</t>
  </si>
  <si>
    <t>TimeSlice7332</t>
  </si>
  <si>
    <t>TimeSlice7333</t>
  </si>
  <si>
    <t>TimeSlice7334</t>
  </si>
  <si>
    <t>TimeSlice7335</t>
  </si>
  <si>
    <t>TimeSlice7336</t>
  </si>
  <si>
    <t>TimeSlice7337</t>
  </si>
  <si>
    <t>TimeSlice7339</t>
  </si>
  <si>
    <t>TimeSlice7340</t>
  </si>
  <si>
    <t>TimeSlice7341</t>
  </si>
  <si>
    <t>TimeSlice7342</t>
  </si>
  <si>
    <t>TimeSlice7343</t>
  </si>
  <si>
    <t>TimeSlice7344</t>
  </si>
  <si>
    <t>TimeSlice7345</t>
  </si>
  <si>
    <t>TimeSlice7346</t>
  </si>
  <si>
    <t>TimeSlice7347</t>
  </si>
  <si>
    <t>TimeSlice7348</t>
  </si>
  <si>
    <t>TimeSlice7349</t>
  </si>
  <si>
    <t>TimeSlice7350</t>
  </si>
  <si>
    <t>TimeSlice7351</t>
  </si>
  <si>
    <t>TimeSlice7352</t>
  </si>
  <si>
    <t>TimeSlice7353</t>
  </si>
  <si>
    <t>TimeSlice7354</t>
  </si>
  <si>
    <t>TimeSlice7355</t>
  </si>
  <si>
    <t>TimeSlice7356</t>
  </si>
  <si>
    <t>TimeSlice7357</t>
  </si>
  <si>
    <t>TimeSlice7358</t>
  </si>
  <si>
    <t>TimeSlice7359</t>
  </si>
  <si>
    <t>TimeSlice7360</t>
  </si>
  <si>
    <t>TimeSlice7361</t>
  </si>
  <si>
    <t>TimeSlice7362</t>
  </si>
  <si>
    <t>TimeSlice7363</t>
  </si>
  <si>
    <t>TimeSlice7364</t>
  </si>
  <si>
    <t>TimeSlice7365</t>
  </si>
  <si>
    <t>TimeSlice7366</t>
  </si>
  <si>
    <t>TimeSlice7367</t>
  </si>
  <si>
    <t>TimeSlice7368</t>
  </si>
  <si>
    <t>TimeSlice7369</t>
  </si>
  <si>
    <t>TimeSlice7370</t>
  </si>
  <si>
    <t>TimeSlice7371</t>
  </si>
  <si>
    <t>TimeSlice7372</t>
  </si>
  <si>
    <t>TimeSlice7373</t>
  </si>
  <si>
    <t>TimeSlice7374</t>
  </si>
  <si>
    <t>TimeSlice7375</t>
  </si>
  <si>
    <t>TimeSlice7376</t>
  </si>
  <si>
    <t>TimeSlice7377</t>
  </si>
  <si>
    <t>TimeSlice7378</t>
  </si>
  <si>
    <t>TimeSlice7379</t>
  </si>
  <si>
    <t>TimeSlice7380</t>
  </si>
  <si>
    <t>TimeSlice7381</t>
  </si>
  <si>
    <t>TimeSlice7382</t>
  </si>
  <si>
    <t>TimeSlice7383</t>
  </si>
  <si>
    <t>TimeSlice7384</t>
  </si>
  <si>
    <t>TimeSlice7385</t>
  </si>
  <si>
    <t>TimeSlice7386</t>
  </si>
  <si>
    <t>TimeSlice7387</t>
  </si>
  <si>
    <t>TimeSlice7388</t>
  </si>
  <si>
    <t>TimeSlice7389</t>
  </si>
  <si>
    <t>TimeSlice7390</t>
  </si>
  <si>
    <t>TimeSlice7391</t>
  </si>
  <si>
    <t>TimeSlice7392</t>
  </si>
  <si>
    <t>TimeSlice7393</t>
  </si>
  <si>
    <t>TimeSlice7394</t>
  </si>
  <si>
    <t>TimeSlice7395</t>
  </si>
  <si>
    <t>TimeSlice7396</t>
  </si>
  <si>
    <t>TimeSlice7397</t>
  </si>
  <si>
    <t>TimeSlice7398</t>
  </si>
  <si>
    <t>TimeSlice7399</t>
  </si>
  <si>
    <t>TimeSlice7400</t>
  </si>
  <si>
    <t>TimeSlice7401</t>
  </si>
  <si>
    <t>TimeSlice7402</t>
  </si>
  <si>
    <t>TimeSlice7403</t>
  </si>
  <si>
    <t>TimeSlice7404</t>
  </si>
  <si>
    <t>TimeSlice7405</t>
  </si>
  <si>
    <t>TimeSlice7406</t>
  </si>
  <si>
    <t>TimeSlice7407</t>
  </si>
  <si>
    <t>TimeSlice7408</t>
  </si>
  <si>
    <t>TimeSlice7409</t>
  </si>
  <si>
    <t>TimeSlice7410</t>
  </si>
  <si>
    <t>TimeSlice7411</t>
  </si>
  <si>
    <t>TimeSlice7412</t>
  </si>
  <si>
    <t>TimeSlice7413</t>
  </si>
  <si>
    <t>TimeSlice7414</t>
  </si>
  <si>
    <t>TimeSlice7415</t>
  </si>
  <si>
    <t>TimeSlice7416</t>
  </si>
  <si>
    <t>TimeSlice7417</t>
  </si>
  <si>
    <t>TimeSlice7418</t>
  </si>
  <si>
    <t>TimeSlice7419</t>
  </si>
  <si>
    <t>TimeSlice7420</t>
  </si>
  <si>
    <t>TimeSlice7421</t>
  </si>
  <si>
    <t>TimeSlice7422</t>
  </si>
  <si>
    <t>TimeSlice7423</t>
  </si>
  <si>
    <t>TimeSlice7424</t>
  </si>
  <si>
    <t>TimeSlice7425</t>
  </si>
  <si>
    <t>TimeSlice7426</t>
  </si>
  <si>
    <t>TimeSlice7427</t>
  </si>
  <si>
    <t>TimeSlice7428</t>
  </si>
  <si>
    <t>TimeSlice7429</t>
  </si>
  <si>
    <t>TimeSlice7430</t>
  </si>
  <si>
    <t>TimeSlice7431</t>
  </si>
  <si>
    <t>TimeSlice7432</t>
  </si>
  <si>
    <t>TimeSlice7433</t>
  </si>
  <si>
    <t>TimeSlice7434</t>
  </si>
  <si>
    <t>TimeSlice7435</t>
  </si>
  <si>
    <t>TimeSlice7436</t>
  </si>
  <si>
    <t>TimeSlice7437</t>
  </si>
  <si>
    <t>TimeSlice7438</t>
  </si>
  <si>
    <t>TimeSlice7439</t>
  </si>
  <si>
    <t>TimeSlice7440</t>
  </si>
  <si>
    <t>TimeSlice7441</t>
  </si>
  <si>
    <t>TimeSlice7442</t>
  </si>
  <si>
    <t>TimeSlice7443</t>
  </si>
  <si>
    <t>TimeSlice7444</t>
  </si>
  <si>
    <t>TimeSlice7445</t>
  </si>
  <si>
    <t>TimeSlice7446</t>
  </si>
  <si>
    <t>TimeSlice7447</t>
  </si>
  <si>
    <t>TimeSlice7448</t>
  </si>
  <si>
    <t>TimeSlice7449</t>
  </si>
  <si>
    <t>TimeSlice7450</t>
  </si>
  <si>
    <t>TimeSlice7451</t>
  </si>
  <si>
    <t>TimeSlice7452</t>
  </si>
  <si>
    <t>TimeSlice7453</t>
  </si>
  <si>
    <t>TimeSlice7454</t>
  </si>
  <si>
    <t>TimeSlice7455</t>
  </si>
  <si>
    <t>TimeSlice7456</t>
  </si>
  <si>
    <t>TimeSlice7457</t>
  </si>
  <si>
    <t>TimeSlice7458</t>
  </si>
  <si>
    <t>TimeSlice7459</t>
  </si>
  <si>
    <t>TimeSlice7460</t>
  </si>
  <si>
    <t>TimeSlice7461</t>
  </si>
  <si>
    <t>TimeSlice7462</t>
  </si>
  <si>
    <t>TimeSlice7463</t>
  </si>
  <si>
    <t>TimeSlice7464</t>
  </si>
  <si>
    <t>TimeSlice7465</t>
  </si>
  <si>
    <t>TimeSlice7466</t>
  </si>
  <si>
    <t>TimeSlice7467</t>
  </si>
  <si>
    <t>TimeSlice7468</t>
  </si>
  <si>
    <t>TimeSlice7469</t>
  </si>
  <si>
    <t>TimeSlice7470</t>
  </si>
  <si>
    <t>TimeSlice7471</t>
  </si>
  <si>
    <t>TimeSlice7472</t>
  </si>
  <si>
    <t>TimeSlice7473</t>
  </si>
  <si>
    <t>TimeSlice7474</t>
  </si>
  <si>
    <t>TimeSlice7475</t>
  </si>
  <si>
    <t>TimeSlice7476</t>
  </si>
  <si>
    <t>TimeSlice7477</t>
  </si>
  <si>
    <t>TimeSlice7478</t>
  </si>
  <si>
    <t>TimeSlice7479</t>
  </si>
  <si>
    <t>TimeSlice7480</t>
  </si>
  <si>
    <t>TimeSlice7481</t>
  </si>
  <si>
    <t>TimeSlice7482</t>
  </si>
  <si>
    <t>TimeSlice7483</t>
  </si>
  <si>
    <t>TimeSlice7484</t>
  </si>
  <si>
    <t>TimeSlice7485</t>
  </si>
  <si>
    <t>TimeSlice7486</t>
  </si>
  <si>
    <t>TimeSlice7487</t>
  </si>
  <si>
    <t>TimeSlice7488</t>
  </si>
  <si>
    <t>TimeSlice7489</t>
  </si>
  <si>
    <t>TimeSlice7490</t>
  </si>
  <si>
    <t>TimeSlice7491</t>
  </si>
  <si>
    <t>TimeSlice7492</t>
  </si>
  <si>
    <t>TimeSlice7493</t>
  </si>
  <si>
    <t>TimeSlice7494</t>
  </si>
  <si>
    <t>TimeSlice7495</t>
  </si>
  <si>
    <t>TimeSlice7496</t>
  </si>
  <si>
    <t>TimeSlice7497</t>
  </si>
  <si>
    <t>TimeSlice7498</t>
  </si>
  <si>
    <t>TimeSlice7499</t>
  </si>
  <si>
    <t>TimeSlice7500</t>
  </si>
  <si>
    <t>TimeSlice7501</t>
  </si>
  <si>
    <t>TimeSlice7502</t>
  </si>
  <si>
    <t>TimeSlice7503</t>
  </si>
  <si>
    <t>TimeSlice7504</t>
  </si>
  <si>
    <t>TimeSlice7505</t>
  </si>
  <si>
    <t>TimeSlice7506</t>
  </si>
  <si>
    <t>TimeSlice7507</t>
  </si>
  <si>
    <t>TimeSlice7508</t>
  </si>
  <si>
    <t>TimeSlice7509</t>
  </si>
  <si>
    <t>TimeSlice7510</t>
  </si>
  <si>
    <t>TimeSlice7511</t>
  </si>
  <si>
    <t>TimeSlice7512</t>
  </si>
  <si>
    <t>TimeSlice7513</t>
  </si>
  <si>
    <t>TimeSlice7514</t>
  </si>
  <si>
    <t>TimeSlice7515</t>
  </si>
  <si>
    <t>TimeSlice7516</t>
  </si>
  <si>
    <t>TimeSlice7517</t>
  </si>
  <si>
    <t>TimeSlice7518</t>
  </si>
  <si>
    <t>TimeSlice7519</t>
  </si>
  <si>
    <t>TimeSlice7520</t>
  </si>
  <si>
    <t>TimeSlice7521</t>
  </si>
  <si>
    <t>TimeSlice7522</t>
  </si>
  <si>
    <t>TimeSlice7523</t>
  </si>
  <si>
    <t>TimeSlice7524</t>
  </si>
  <si>
    <t>TimeSlice7525</t>
  </si>
  <si>
    <t>TimeSlice7526</t>
  </si>
  <si>
    <t>TimeSlice7527</t>
  </si>
  <si>
    <t>TimeSlice7528</t>
  </si>
  <si>
    <t>TimeSlice7529</t>
  </si>
  <si>
    <t>TimeSlice7530</t>
  </si>
  <si>
    <t>TimeSlice7531</t>
  </si>
  <si>
    <t>TimeSlice7532</t>
  </si>
  <si>
    <t>TimeSlice7533</t>
  </si>
  <si>
    <t>TimeSlice7534</t>
  </si>
  <si>
    <t>TimeSlice7535</t>
  </si>
  <si>
    <t>TimeSlice7536</t>
  </si>
  <si>
    <t>TimeSlice7537</t>
  </si>
  <si>
    <t>TimeSlice7538</t>
  </si>
  <si>
    <t>TimeSlice7539</t>
  </si>
  <si>
    <t>TimeSlice7540</t>
  </si>
  <si>
    <t>TimeSlice7541</t>
  </si>
  <si>
    <t>TimeSlice7542</t>
  </si>
  <si>
    <t>TimeSlice7543</t>
  </si>
  <si>
    <t>TimeSlice7544</t>
  </si>
  <si>
    <t>TimeSlice7545</t>
  </si>
  <si>
    <t>TimeSlice7546</t>
  </si>
  <si>
    <t>TimeSlice7547</t>
  </si>
  <si>
    <t>TimeSlice7548</t>
  </si>
  <si>
    <t>TimeSlice7549</t>
  </si>
  <si>
    <t>TimeSlice7550</t>
  </si>
  <si>
    <t>TimeSlice7551</t>
  </si>
  <si>
    <t>TimeSlice7552</t>
  </si>
  <si>
    <t>TimeSlice7553</t>
  </si>
  <si>
    <t>TimeSlice7554</t>
  </si>
  <si>
    <t>TimeSlice7555</t>
  </si>
  <si>
    <t>TimeSlice7556</t>
  </si>
  <si>
    <t>TimeSlice7557</t>
  </si>
  <si>
    <t>TimeSlice7558</t>
  </si>
  <si>
    <t>TimeSlice7559</t>
  </si>
  <si>
    <t>TimeSlice7560</t>
  </si>
  <si>
    <t>TimeSlice7561</t>
  </si>
  <si>
    <t>TimeSlice7562</t>
  </si>
  <si>
    <t>TimeSlice7563</t>
  </si>
  <si>
    <t>TimeSlice7564</t>
  </si>
  <si>
    <t>TimeSlice7565</t>
  </si>
  <si>
    <t>TimeSlice7566</t>
  </si>
  <si>
    <t>TimeSlice7567</t>
  </si>
  <si>
    <t>TimeSlice7568</t>
  </si>
  <si>
    <t>TimeSlice7569</t>
  </si>
  <si>
    <t>TimeSlice7570</t>
  </si>
  <si>
    <t>TimeSlice7571</t>
  </si>
  <si>
    <t>TimeSlice7572</t>
  </si>
  <si>
    <t>TimeSlice7573</t>
  </si>
  <si>
    <t>TimeSlice7574</t>
  </si>
  <si>
    <t>TimeSlice7575</t>
  </si>
  <si>
    <t>TimeSlice7576</t>
  </si>
  <si>
    <t>TimeSlice7577</t>
  </si>
  <si>
    <t>TimeSlice7578</t>
  </si>
  <si>
    <t>TimeSlice7579</t>
  </si>
  <si>
    <t>TimeSlice7580</t>
  </si>
  <si>
    <t>TimeSlice7581</t>
  </si>
  <si>
    <t>TimeSlice7582</t>
  </si>
  <si>
    <t>TimeSlice7583</t>
  </si>
  <si>
    <t>TimeSlice7584</t>
  </si>
  <si>
    <t>TimeSlice7585</t>
  </si>
  <si>
    <t>TimeSlice7586</t>
  </si>
  <si>
    <t>TimeSlice7587</t>
  </si>
  <si>
    <t>TimeSlice7588</t>
  </si>
  <si>
    <t>TimeSlice7589</t>
  </si>
  <si>
    <t>TimeSlice7590</t>
  </si>
  <si>
    <t>TimeSlice7591</t>
  </si>
  <si>
    <t>TimeSlice7592</t>
  </si>
  <si>
    <t>TimeSlice7593</t>
  </si>
  <si>
    <t>TimeSlice7594</t>
  </si>
  <si>
    <t>TimeSlice7595</t>
  </si>
  <si>
    <t>TimeSlice7596</t>
  </si>
  <si>
    <t>TimeSlice7597</t>
  </si>
  <si>
    <t>TimeSlice7598</t>
  </si>
  <si>
    <t>TimeSlice7599</t>
  </si>
  <si>
    <t>TimeSlice7600</t>
  </si>
  <si>
    <t>TimeSlice7601</t>
  </si>
  <si>
    <t>TimeSlice7602</t>
  </si>
  <si>
    <t>TimeSlice7603</t>
  </si>
  <si>
    <t>TimeSlice7604</t>
  </si>
  <si>
    <t>TimeSlice7605</t>
  </si>
  <si>
    <t>TimeSlice7606</t>
  </si>
  <si>
    <t>TimeSlice7607</t>
  </si>
  <si>
    <t>TimeSlice7608</t>
  </si>
  <si>
    <t>TimeSlice7609</t>
  </si>
  <si>
    <t>TimeSlice7610</t>
  </si>
  <si>
    <t>TimeSlice7611</t>
  </si>
  <si>
    <t>TimeSlice7612</t>
  </si>
  <si>
    <t>TimeSlice7613</t>
  </si>
  <si>
    <t>TimeSlice7614</t>
  </si>
  <si>
    <t>TimeSlice7615</t>
  </si>
  <si>
    <t>TimeSlice7616</t>
  </si>
  <si>
    <t>TimeSlice7617</t>
  </si>
  <si>
    <t>TimeSlice7618</t>
  </si>
  <si>
    <t>TimeSlice7619</t>
  </si>
  <si>
    <t>TimeSlice7620</t>
  </si>
  <si>
    <t>TimeSlice7621</t>
  </si>
  <si>
    <t>TimeSlice7622</t>
  </si>
  <si>
    <t>TimeSlice7623</t>
  </si>
  <si>
    <t>TimeSlice7624</t>
  </si>
  <si>
    <t>TimeSlice7625</t>
  </si>
  <si>
    <t>TimeSlice7626</t>
  </si>
  <si>
    <t>TimeSlice7627</t>
  </si>
  <si>
    <t>TimeSlice7628</t>
  </si>
  <si>
    <t>TimeSlice7629</t>
  </si>
  <si>
    <t>TimeSlice7630</t>
  </si>
  <si>
    <t>TimeSlice7631</t>
  </si>
  <si>
    <t>TimeSlice7632</t>
  </si>
  <si>
    <t>TimeSlice7633</t>
  </si>
  <si>
    <t>TimeSlice7634</t>
  </si>
  <si>
    <t>TimeSlice7635</t>
  </si>
  <si>
    <t>TimeSlice7636</t>
  </si>
  <si>
    <t>TimeSlice7637</t>
  </si>
  <si>
    <t>TimeSlice7638</t>
  </si>
  <si>
    <t>TimeSlice7639</t>
  </si>
  <si>
    <t>TimeSlice7640</t>
  </si>
  <si>
    <t>TimeSlice7641</t>
  </si>
  <si>
    <t>TimeSlice7642</t>
  </si>
  <si>
    <t>TimeSlice7643</t>
  </si>
  <si>
    <t>TimeSlice7644</t>
  </si>
  <si>
    <t>TimeSlice7645</t>
  </si>
  <si>
    <t>TimeSlice7646</t>
  </si>
  <si>
    <t>TimeSlice7647</t>
  </si>
  <si>
    <t>TimeSlice7648</t>
  </si>
  <si>
    <t>TimeSlice7649</t>
  </si>
  <si>
    <t>TimeSlice7650</t>
  </si>
  <si>
    <t>TimeSlice7651</t>
  </si>
  <si>
    <t>TimeSlice7652</t>
  </si>
  <si>
    <t>TimeSlice7653</t>
  </si>
  <si>
    <t>TimeSlice7654</t>
  </si>
  <si>
    <t>TimeSlice7655</t>
  </si>
  <si>
    <t>TimeSlice7656</t>
  </si>
  <si>
    <t>TimeSlice7657</t>
  </si>
  <si>
    <t>TimeSlice7658</t>
  </si>
  <si>
    <t>TimeSlice7659</t>
  </si>
  <si>
    <t>TimeSlice7660</t>
  </si>
  <si>
    <t>TimeSlice7661</t>
  </si>
  <si>
    <t>TimeSlice7662</t>
  </si>
  <si>
    <t>TimeSlice7663</t>
  </si>
  <si>
    <t>TimeSlice7664</t>
  </si>
  <si>
    <t>TimeSlice7665</t>
  </si>
  <si>
    <t>TimeSlice7666</t>
  </si>
  <si>
    <t>TimeSlice7667</t>
  </si>
  <si>
    <t>TimeSlice7668</t>
  </si>
  <si>
    <t>TimeSlice7669</t>
  </si>
  <si>
    <t>TimeSlice7670</t>
  </si>
  <si>
    <t>TimeSlice7671</t>
  </si>
  <si>
    <t>TimeSlice7672</t>
  </si>
  <si>
    <t>TimeSlice7673</t>
  </si>
  <si>
    <t>TimeSlice7674</t>
  </si>
  <si>
    <t>TimeSlice7675</t>
  </si>
  <si>
    <t>TimeSlice7676</t>
  </si>
  <si>
    <t>TimeSlice7677</t>
  </si>
  <si>
    <t>TimeSlice7678</t>
  </si>
  <si>
    <t>TimeSlice7679</t>
  </si>
  <si>
    <t>TimeSlice7680</t>
  </si>
  <si>
    <t>TimeSlice7681</t>
  </si>
  <si>
    <t>TimeSlice7682</t>
  </si>
  <si>
    <t>TimeSlice7683</t>
  </si>
  <si>
    <t>TimeSlice7684</t>
  </si>
  <si>
    <t>TimeSlice7685</t>
  </si>
  <si>
    <t>TimeSlice7686</t>
  </si>
  <si>
    <t>TimeSlice7687</t>
  </si>
  <si>
    <t>TimeSlice7688</t>
  </si>
  <si>
    <t>TimeSlice7689</t>
  </si>
  <si>
    <t>TimeSlice7690</t>
  </si>
  <si>
    <t>TimeSlice7691</t>
  </si>
  <si>
    <t>TimeSlice7692</t>
  </si>
  <si>
    <t>TimeSlice7693</t>
  </si>
  <si>
    <t>TimeSlice7694</t>
  </si>
  <si>
    <t>TimeSlice7695</t>
  </si>
  <si>
    <t>TimeSlice7696</t>
  </si>
  <si>
    <t>TimeSlice7697</t>
  </si>
  <si>
    <t>TimeSlice7698</t>
  </si>
  <si>
    <t>TimeSlice7699</t>
  </si>
  <si>
    <t>TimeSlice7700</t>
  </si>
  <si>
    <t>TimeSlice7701</t>
  </si>
  <si>
    <t>TimeSlice7702</t>
  </si>
  <si>
    <t>TimeSlice7703</t>
  </si>
  <si>
    <t>TimeSlice7704</t>
  </si>
  <si>
    <t>TimeSlice7705</t>
  </si>
  <si>
    <t>TimeSlice7706</t>
  </si>
  <si>
    <t>TimeSlice7707</t>
  </si>
  <si>
    <t>TimeSlice7708</t>
  </si>
  <si>
    <t>TimeSlice7709</t>
  </si>
  <si>
    <t>TimeSlice7710</t>
  </si>
  <si>
    <t>TimeSlice7711</t>
  </si>
  <si>
    <t>TimeSlice7712</t>
  </si>
  <si>
    <t>TimeSlice7713</t>
  </si>
  <si>
    <t>TimeSlice7714</t>
  </si>
  <si>
    <t>TimeSlice7715</t>
  </si>
  <si>
    <t>TimeSlice7716</t>
  </si>
  <si>
    <t>TimeSlice7717</t>
  </si>
  <si>
    <t>TimeSlice7718</t>
  </si>
  <si>
    <t>TimeSlice7719</t>
  </si>
  <si>
    <t>TimeSlice7720</t>
  </si>
  <si>
    <t>TimeSlice7721</t>
  </si>
  <si>
    <t>TimeSlice7722</t>
  </si>
  <si>
    <t>TimeSlice7723</t>
  </si>
  <si>
    <t>TimeSlice7724</t>
  </si>
  <si>
    <t>TimeSlice7725</t>
  </si>
  <si>
    <t>TimeSlice7726</t>
  </si>
  <si>
    <t>TimeSlice7727</t>
  </si>
  <si>
    <t>TimeSlice7728</t>
  </si>
  <si>
    <t>TimeSlice7729</t>
  </si>
  <si>
    <t>TimeSlice7730</t>
  </si>
  <si>
    <t>TimeSlice7731</t>
  </si>
  <si>
    <t>TimeSlice7732</t>
  </si>
  <si>
    <t>TimeSlice7733</t>
  </si>
  <si>
    <t>TimeSlice7734</t>
  </si>
  <si>
    <t>TimeSlice7735</t>
  </si>
  <si>
    <t>TimeSlice7736</t>
  </si>
  <si>
    <t>TimeSlice7737</t>
  </si>
  <si>
    <t>TimeSlice7738</t>
  </si>
  <si>
    <t>TimeSlice7739</t>
  </si>
  <si>
    <t>TimeSlice7740</t>
  </si>
  <si>
    <t>TimeSlice7741</t>
  </si>
  <si>
    <t>TimeSlice7742</t>
  </si>
  <si>
    <t>TimeSlice7743</t>
  </si>
  <si>
    <t>TimeSlice7744</t>
  </si>
  <si>
    <t>TimeSlice7745</t>
  </si>
  <si>
    <t>TimeSlice7746</t>
  </si>
  <si>
    <t>TimeSlice7747</t>
  </si>
  <si>
    <t>TimeSlice7748</t>
  </si>
  <si>
    <t>TimeSlice7749</t>
  </si>
  <si>
    <t>TimeSlice7750</t>
  </si>
  <si>
    <t>TimeSlice7751</t>
  </si>
  <si>
    <t>TimeSlice7752</t>
  </si>
  <si>
    <t>TimeSlice7753</t>
  </si>
  <si>
    <t>TimeSlice7754</t>
  </si>
  <si>
    <t>TimeSlice7755</t>
  </si>
  <si>
    <t>TimeSlice7756</t>
  </si>
  <si>
    <t>TimeSlice7757</t>
  </si>
  <si>
    <t>TimeSlice7758</t>
  </si>
  <si>
    <t>TimeSlice7759</t>
  </si>
  <si>
    <t>TimeSlice7760</t>
  </si>
  <si>
    <t>TimeSlice7761</t>
  </si>
  <si>
    <t>TimeSlice7762</t>
  </si>
  <si>
    <t>TimeSlice7763</t>
  </si>
  <si>
    <t>TimeSlice7764</t>
  </si>
  <si>
    <t>TimeSlice7765</t>
  </si>
  <si>
    <t>TimeSlice7766</t>
  </si>
  <si>
    <t>TimeSlice7767</t>
  </si>
  <si>
    <t>TimeSlice7768</t>
  </si>
  <si>
    <t>TimeSlice7769</t>
  </si>
  <si>
    <t>TimeSlice7770</t>
  </si>
  <si>
    <t>TimeSlice7771</t>
  </si>
  <si>
    <t>TimeSlice7772</t>
  </si>
  <si>
    <t>TimeSlice7773</t>
  </si>
  <si>
    <t>TimeSlice7774</t>
  </si>
  <si>
    <t>TimeSlice7775</t>
  </si>
  <si>
    <t>TimeSlice7776</t>
  </si>
  <si>
    <t>TimeSlice7777</t>
  </si>
  <si>
    <t>TimeSlice7778</t>
  </si>
  <si>
    <t>TimeSlice7779</t>
  </si>
  <si>
    <t>TimeSlice7780</t>
  </si>
  <si>
    <t>TimeSlice7781</t>
  </si>
  <si>
    <t>TimeSlice7782</t>
  </si>
  <si>
    <t>TimeSlice7783</t>
  </si>
  <si>
    <t>TimeSlice7784</t>
  </si>
  <si>
    <t>TimeSlice7785</t>
  </si>
  <si>
    <t>TimeSlice7786</t>
  </si>
  <si>
    <t>TimeSlice7787</t>
  </si>
  <si>
    <t>TimeSlice7788</t>
  </si>
  <si>
    <t>TimeSlice7789</t>
  </si>
  <si>
    <t>TimeSlice7790</t>
  </si>
  <si>
    <t>TimeSlice7791</t>
  </si>
  <si>
    <t>TimeSlice7792</t>
  </si>
  <si>
    <t>TimeSlice7793</t>
  </si>
  <si>
    <t>TimeSlice7794</t>
  </si>
  <si>
    <t>TimeSlice7795</t>
  </si>
  <si>
    <t>TimeSlice7796</t>
  </si>
  <si>
    <t>TimeSlice7797</t>
  </si>
  <si>
    <t>TimeSlice7798</t>
  </si>
  <si>
    <t>TimeSlice7799</t>
  </si>
  <si>
    <t>TimeSlice7800</t>
  </si>
  <si>
    <t>TimeSlice7801</t>
  </si>
  <si>
    <t>TimeSlice7802</t>
  </si>
  <si>
    <t>TimeSlice7803</t>
  </si>
  <si>
    <t>TimeSlice7804</t>
  </si>
  <si>
    <t>TimeSlice7805</t>
  </si>
  <si>
    <t>TimeSlice7806</t>
  </si>
  <si>
    <t>TimeSlice7807</t>
  </si>
  <si>
    <t>TimeSlice7808</t>
  </si>
  <si>
    <t>TimeSlice7809</t>
  </si>
  <si>
    <t>TimeSlice7810</t>
  </si>
  <si>
    <t>TimeSlice7811</t>
  </si>
  <si>
    <t>TimeSlice7812</t>
  </si>
  <si>
    <t>TimeSlice7813</t>
  </si>
  <si>
    <t>TimeSlice7814</t>
  </si>
  <si>
    <t>TimeSlice7815</t>
  </si>
  <si>
    <t>TimeSlice7816</t>
  </si>
  <si>
    <t>TimeSlice7817</t>
  </si>
  <si>
    <t>TimeSlice7818</t>
  </si>
  <si>
    <t>TimeSlice7819</t>
  </si>
  <si>
    <t>TimeSlice7820</t>
  </si>
  <si>
    <t>TimeSlice7821</t>
  </si>
  <si>
    <t>TimeSlice7822</t>
  </si>
  <si>
    <t>TimeSlice7823</t>
  </si>
  <si>
    <t>TimeSlice7824</t>
  </si>
  <si>
    <t>TimeSlice7825</t>
  </si>
  <si>
    <t>TimeSlice7826</t>
  </si>
  <si>
    <t>TimeSlice7827</t>
  </si>
  <si>
    <t>TimeSlice7828</t>
  </si>
  <si>
    <t>TimeSlice7829</t>
  </si>
  <si>
    <t>TimeSlice7830</t>
  </si>
  <si>
    <t>TimeSlice7831</t>
  </si>
  <si>
    <t>TimeSlice7832</t>
  </si>
  <si>
    <t>TimeSlice7833</t>
  </si>
  <si>
    <t>TimeSlice7834</t>
  </si>
  <si>
    <t>TimeSlice7835</t>
  </si>
  <si>
    <t>TimeSlice7836</t>
  </si>
  <si>
    <t>TimeSlice7837</t>
  </si>
  <si>
    <t>TimeSlice7838</t>
  </si>
  <si>
    <t>TimeSlice7839</t>
  </si>
  <si>
    <t>TimeSlice7840</t>
  </si>
  <si>
    <t>TimeSlice7841</t>
  </si>
  <si>
    <t>TimeSlice7842</t>
  </si>
  <si>
    <t>TimeSlice7843</t>
  </si>
  <si>
    <t>TimeSlice7844</t>
  </si>
  <si>
    <t>TimeSlice7845</t>
  </si>
  <si>
    <t>TimeSlice7846</t>
  </si>
  <si>
    <t>TimeSlice7847</t>
  </si>
  <si>
    <t>TimeSlice7848</t>
  </si>
  <si>
    <t>TimeSlice7849</t>
  </si>
  <si>
    <t>TimeSlice7850</t>
  </si>
  <si>
    <t>TimeSlice7851</t>
  </si>
  <si>
    <t>TimeSlice7852</t>
  </si>
  <si>
    <t>TimeSlice7853</t>
  </si>
  <si>
    <t>TimeSlice7854</t>
  </si>
  <si>
    <t>TimeSlice7855</t>
  </si>
  <si>
    <t>TimeSlice7856</t>
  </si>
  <si>
    <t>TimeSlice7857</t>
  </si>
  <si>
    <t>TimeSlice7858</t>
  </si>
  <si>
    <t>TimeSlice7859</t>
  </si>
  <si>
    <t>TimeSlice7860</t>
  </si>
  <si>
    <t>TimeSlice7861</t>
  </si>
  <si>
    <t>TimeSlice7862</t>
  </si>
  <si>
    <t>TimeSlice7863</t>
  </si>
  <si>
    <t>TimeSlice7864</t>
  </si>
  <si>
    <t>TimeSlice7865</t>
  </si>
  <si>
    <t>TimeSlice7866</t>
  </si>
  <si>
    <t>TimeSlice7867</t>
  </si>
  <si>
    <t>TimeSlice7868</t>
  </si>
  <si>
    <t>TimeSlice7869</t>
  </si>
  <si>
    <t>TimeSlice7870</t>
  </si>
  <si>
    <t>TimeSlice7871</t>
  </si>
  <si>
    <t>TimeSlice7872</t>
  </si>
  <si>
    <t>TimeSlice7873</t>
  </si>
  <si>
    <t>TimeSlice7874</t>
  </si>
  <si>
    <t>TimeSlice7875</t>
  </si>
  <si>
    <t>TimeSlice7876</t>
  </si>
  <si>
    <t>TimeSlice7877</t>
  </si>
  <si>
    <t>TimeSlice7878</t>
  </si>
  <si>
    <t>TimeSlice7879</t>
  </si>
  <si>
    <t>TimeSlice7880</t>
  </si>
  <si>
    <t>TimeSlice7881</t>
  </si>
  <si>
    <t>TimeSlice7882</t>
  </si>
  <si>
    <t>TimeSlice7883</t>
  </si>
  <si>
    <t>TimeSlice7884</t>
  </si>
  <si>
    <t>TimeSlice7885</t>
  </si>
  <si>
    <t>TimeSlice7886</t>
  </si>
  <si>
    <t>TimeSlice7887</t>
  </si>
  <si>
    <t>TimeSlice7888</t>
  </si>
  <si>
    <t>TimeSlice7889</t>
  </si>
  <si>
    <t>TimeSlice7890</t>
  </si>
  <si>
    <t>TimeSlice7891</t>
  </si>
  <si>
    <t>TimeSlice7892</t>
  </si>
  <si>
    <t>TimeSlice7893</t>
  </si>
  <si>
    <t>TimeSlice7894</t>
  </si>
  <si>
    <t>TimeSlice7895</t>
  </si>
  <si>
    <t>TimeSlice7896</t>
  </si>
  <si>
    <t>TimeSlice7897</t>
  </si>
  <si>
    <t>TimeSlice7898</t>
  </si>
  <si>
    <t>TimeSlice7899</t>
  </si>
  <si>
    <t>TimeSlice7900</t>
  </si>
  <si>
    <t>TimeSlice7901</t>
  </si>
  <si>
    <t>TimeSlice7902</t>
  </si>
  <si>
    <t>TimeSlice7903</t>
  </si>
  <si>
    <t>TimeSlice7904</t>
  </si>
  <si>
    <t>TimeSlice7905</t>
  </si>
  <si>
    <t>TimeSlice7906</t>
  </si>
  <si>
    <t>TimeSlice7907</t>
  </si>
  <si>
    <t>TimeSlice7908</t>
  </si>
  <si>
    <t>TimeSlice7909</t>
  </si>
  <si>
    <t>TimeSlice7910</t>
  </si>
  <si>
    <t>TimeSlice7911</t>
  </si>
  <si>
    <t>TimeSlice7912</t>
  </si>
  <si>
    <t>TimeSlice7913</t>
  </si>
  <si>
    <t>TimeSlice7914</t>
  </si>
  <si>
    <t>TimeSlice7915</t>
  </si>
  <si>
    <t>TimeSlice7916</t>
  </si>
  <si>
    <t>TimeSlice7917</t>
  </si>
  <si>
    <t>TimeSlice7918</t>
  </si>
  <si>
    <t>TimeSlice7919</t>
  </si>
  <si>
    <t>TimeSlice7920</t>
  </si>
  <si>
    <t>TimeSlice7921</t>
  </si>
  <si>
    <t>TimeSlice7922</t>
  </si>
  <si>
    <t>TimeSlice7923</t>
  </si>
  <si>
    <t>TimeSlice7924</t>
  </si>
  <si>
    <t>TimeSlice7925</t>
  </si>
  <si>
    <t>TimeSlice7926</t>
  </si>
  <si>
    <t>TimeSlice7927</t>
  </si>
  <si>
    <t>TimeSlice7928</t>
  </si>
  <si>
    <t>TimeSlice7929</t>
  </si>
  <si>
    <t>TimeSlice7930</t>
  </si>
  <si>
    <t>TimeSlice7931</t>
  </si>
  <si>
    <t>TimeSlice7932</t>
  </si>
  <si>
    <t>TimeSlice7933</t>
  </si>
  <si>
    <t>TimeSlice7934</t>
  </si>
  <si>
    <t>TimeSlice7935</t>
  </si>
  <si>
    <t>TimeSlice7936</t>
  </si>
  <si>
    <t>TimeSlice7937</t>
  </si>
  <si>
    <t>TimeSlice7938</t>
  </si>
  <si>
    <t>TimeSlice7939</t>
  </si>
  <si>
    <t>TimeSlice7940</t>
  </si>
  <si>
    <t>TimeSlice7941</t>
  </si>
  <si>
    <t>TimeSlice7942</t>
  </si>
  <si>
    <t>TimeSlice7943</t>
  </si>
  <si>
    <t>TimeSlice7944</t>
  </si>
  <si>
    <t>TimeSlice7945</t>
  </si>
  <si>
    <t>TimeSlice7946</t>
  </si>
  <si>
    <t>TimeSlice7947</t>
  </si>
  <si>
    <t>TimeSlice7948</t>
  </si>
  <si>
    <t>TimeSlice7949</t>
  </si>
  <si>
    <t>TimeSlice7950</t>
  </si>
  <si>
    <t>TimeSlice7951</t>
  </si>
  <si>
    <t>TimeSlice7952</t>
  </si>
  <si>
    <t>TimeSlice7953</t>
  </si>
  <si>
    <t>TimeSlice7954</t>
  </si>
  <si>
    <t>TimeSlice7955</t>
  </si>
  <si>
    <t>TimeSlice7956</t>
  </si>
  <si>
    <t>TimeSlice7957</t>
  </si>
  <si>
    <t>TimeSlice7958</t>
  </si>
  <si>
    <t>TimeSlice7959</t>
  </si>
  <si>
    <t>TimeSlice7960</t>
  </si>
  <si>
    <t>TimeSlice7961</t>
  </si>
  <si>
    <t>TimeSlice7962</t>
  </si>
  <si>
    <t>TimeSlice7963</t>
  </si>
  <si>
    <t>TimeSlice7964</t>
  </si>
  <si>
    <t>TimeSlice7965</t>
  </si>
  <si>
    <t>TimeSlice7966</t>
  </si>
  <si>
    <t>TimeSlice7967</t>
  </si>
  <si>
    <t>TimeSlice7968</t>
  </si>
  <si>
    <t>TimeSlice7969</t>
  </si>
  <si>
    <t>TimeSlice7970</t>
  </si>
  <si>
    <t>TimeSlice7971</t>
  </si>
  <si>
    <t>TimeSlice7972</t>
  </si>
  <si>
    <t>TimeSlice7973</t>
  </si>
  <si>
    <t>TimeSlice7974</t>
  </si>
  <si>
    <t>TimeSlice7975</t>
  </si>
  <si>
    <t>TimeSlice7976</t>
  </si>
  <si>
    <t>TimeSlice7977</t>
  </si>
  <si>
    <t>TimeSlice7978</t>
  </si>
  <si>
    <t>TimeSlice7979</t>
  </si>
  <si>
    <t>TimeSlice7980</t>
  </si>
  <si>
    <t>TimeSlice7981</t>
  </si>
  <si>
    <t>TimeSlice7982</t>
  </si>
  <si>
    <t>TimeSlice7983</t>
  </si>
  <si>
    <t>TimeSlice7984</t>
  </si>
  <si>
    <t>TimeSlice7985</t>
  </si>
  <si>
    <t>TimeSlice7986</t>
  </si>
  <si>
    <t>TimeSlice7987</t>
  </si>
  <si>
    <t>TimeSlice7988</t>
  </si>
  <si>
    <t>TimeSlice7989</t>
  </si>
  <si>
    <t>TimeSlice7990</t>
  </si>
  <si>
    <t>TimeSlice7991</t>
  </si>
  <si>
    <t>TimeSlice7992</t>
  </si>
  <si>
    <t>TimeSlice7993</t>
  </si>
  <si>
    <t>TimeSlice7994</t>
  </si>
  <si>
    <t>TimeSlice7995</t>
  </si>
  <si>
    <t>TimeSlice7996</t>
  </si>
  <si>
    <t>TimeSlice7997</t>
  </si>
  <si>
    <t>TimeSlice7998</t>
  </si>
  <si>
    <t>TimeSlice7999</t>
  </si>
  <si>
    <t>TimeSlice8000</t>
  </si>
  <si>
    <t>TimeSlice8001</t>
  </si>
  <si>
    <t>TimeSlice8002</t>
  </si>
  <si>
    <t>TimeSlice8003</t>
  </si>
  <si>
    <t>TimeSlice8004</t>
  </si>
  <si>
    <t>TimeSlice8005</t>
  </si>
  <si>
    <t>TimeSlice8006</t>
  </si>
  <si>
    <t>TimeSlice8007</t>
  </si>
  <si>
    <t>TimeSlice8008</t>
  </si>
  <si>
    <t>TimeSlice8009</t>
  </si>
  <si>
    <t>TimeSlice8010</t>
  </si>
  <si>
    <t>TimeSlice8011</t>
  </si>
  <si>
    <t>TimeSlice8012</t>
  </si>
  <si>
    <t>TimeSlice8013</t>
  </si>
  <si>
    <t>TimeSlice8014</t>
  </si>
  <si>
    <t>TimeSlice8015</t>
  </si>
  <si>
    <t>TimeSlice8016</t>
  </si>
  <si>
    <t>TimeSlice8017</t>
  </si>
  <si>
    <t>TimeSlice8018</t>
  </si>
  <si>
    <t>TimeSlice8019</t>
  </si>
  <si>
    <t>TimeSlice8020</t>
  </si>
  <si>
    <t>TimeSlice8021</t>
  </si>
  <si>
    <t>TimeSlice8022</t>
  </si>
  <si>
    <t>TimeSlice8023</t>
  </si>
  <si>
    <t>TimeSlice8024</t>
  </si>
  <si>
    <t>TimeSlice8025</t>
  </si>
  <si>
    <t>TimeSlice8026</t>
  </si>
  <si>
    <t>TimeSlice8027</t>
  </si>
  <si>
    <t>TimeSlice8028</t>
  </si>
  <si>
    <t>TimeSlice8029</t>
  </si>
  <si>
    <t>TimeSlice8030</t>
  </si>
  <si>
    <t>TimeSlice8031</t>
  </si>
  <si>
    <t>TimeSlice8032</t>
  </si>
  <si>
    <t>TimeSlice8033</t>
  </si>
  <si>
    <t>TimeSlice8034</t>
  </si>
  <si>
    <t>TimeSlice8035</t>
  </si>
  <si>
    <t>TimeSlice8036</t>
  </si>
  <si>
    <t>TimeSlice8037</t>
  </si>
  <si>
    <t>TimeSlice8038</t>
  </si>
  <si>
    <t>TimeSlice8039</t>
  </si>
  <si>
    <t>TimeSlice8040</t>
  </si>
  <si>
    <t>TimeSlice8041</t>
  </si>
  <si>
    <t>TimeSlice8042</t>
  </si>
  <si>
    <t>TimeSlice8043</t>
  </si>
  <si>
    <t>TimeSlice8044</t>
  </si>
  <si>
    <t>TimeSlice8045</t>
  </si>
  <si>
    <t>TimeSlice8046</t>
  </si>
  <si>
    <t>TimeSlice8047</t>
  </si>
  <si>
    <t>TimeSlice8048</t>
  </si>
  <si>
    <t>TimeSlice8049</t>
  </si>
  <si>
    <t>TimeSlice8050</t>
  </si>
  <si>
    <t>TimeSlice8051</t>
  </si>
  <si>
    <t>TimeSlice8052</t>
  </si>
  <si>
    <t>TimeSlice8053</t>
  </si>
  <si>
    <t>TimeSlice8054</t>
  </si>
  <si>
    <t>TimeSlice8055</t>
  </si>
  <si>
    <t>TimeSlice8056</t>
  </si>
  <si>
    <t>TimeSlice8057</t>
  </si>
  <si>
    <t>TimeSlice8058</t>
  </si>
  <si>
    <t>TimeSlice8059</t>
  </si>
  <si>
    <t>TimeSlice8060</t>
  </si>
  <si>
    <t>TimeSlice8061</t>
  </si>
  <si>
    <t>TimeSlice8062</t>
  </si>
  <si>
    <t>TimeSlice8063</t>
  </si>
  <si>
    <t>TimeSlice8064</t>
  </si>
  <si>
    <t>TimeSlice8065</t>
  </si>
  <si>
    <t>TimeSlice8066</t>
  </si>
  <si>
    <t>TimeSlice8067</t>
  </si>
  <si>
    <t>TimeSlice8068</t>
  </si>
  <si>
    <t>TimeSlice8069</t>
  </si>
  <si>
    <t>TimeSlice8070</t>
  </si>
  <si>
    <t>TimeSlice8071</t>
  </si>
  <si>
    <t>TimeSlice8072</t>
  </si>
  <si>
    <t>TimeSlice8073</t>
  </si>
  <si>
    <t>TimeSlice8074</t>
  </si>
  <si>
    <t>TimeSlice8075</t>
  </si>
  <si>
    <t>TimeSlice8076</t>
  </si>
  <si>
    <t>TimeSlice8077</t>
  </si>
  <si>
    <t>TimeSlice8078</t>
  </si>
  <si>
    <t>TimeSlice8079</t>
  </si>
  <si>
    <t>TimeSlice8080</t>
  </si>
  <si>
    <t>TimeSlice8081</t>
  </si>
  <si>
    <t>TimeSlice8082</t>
  </si>
  <si>
    <t>TimeSlice8083</t>
  </si>
  <si>
    <t>TimeSlice8084</t>
  </si>
  <si>
    <t>TimeSlice8085</t>
  </si>
  <si>
    <t>TimeSlice8086</t>
  </si>
  <si>
    <t>TimeSlice8087</t>
  </si>
  <si>
    <t>TimeSlice8088</t>
  </si>
  <si>
    <t>TimeSlice8089</t>
  </si>
  <si>
    <t>TimeSlice8090</t>
  </si>
  <si>
    <t>TimeSlice8091</t>
  </si>
  <si>
    <t>TimeSlice8092</t>
  </si>
  <si>
    <t>TimeSlice8093</t>
  </si>
  <si>
    <t>TimeSlice8094</t>
  </si>
  <si>
    <t>TimeSlice8095</t>
  </si>
  <si>
    <t>TimeSlice8096</t>
  </si>
  <si>
    <t>TimeSlice8097</t>
  </si>
  <si>
    <t>TimeSlice8098</t>
  </si>
  <si>
    <t>TimeSlice8099</t>
  </si>
  <si>
    <t>TimeSlice8100</t>
  </si>
  <si>
    <t>TimeSlice8101</t>
  </si>
  <si>
    <t>TimeSlice8102</t>
  </si>
  <si>
    <t>TimeSlice8103</t>
  </si>
  <si>
    <t>TimeSlice8104</t>
  </si>
  <si>
    <t>TimeSlice8105</t>
  </si>
  <si>
    <t>TimeSlice8106</t>
  </si>
  <si>
    <t>TimeSlice8107</t>
  </si>
  <si>
    <t>TimeSlice8108</t>
  </si>
  <si>
    <t>TimeSlice8109</t>
  </si>
  <si>
    <t>TimeSlice8110</t>
  </si>
  <si>
    <t>TimeSlice8111</t>
  </si>
  <si>
    <t>TimeSlice8112</t>
  </si>
  <si>
    <t>TimeSlice8113</t>
  </si>
  <si>
    <t>TimeSlice8114</t>
  </si>
  <si>
    <t>TimeSlice8115</t>
  </si>
  <si>
    <t>TimeSlice8116</t>
  </si>
  <si>
    <t>TimeSlice8117</t>
  </si>
  <si>
    <t>TimeSlice8118</t>
  </si>
  <si>
    <t>TimeSlice8119</t>
  </si>
  <si>
    <t>TimeSlice8120</t>
  </si>
  <si>
    <t>TimeSlice8121</t>
  </si>
  <si>
    <t>TimeSlice8122</t>
  </si>
  <si>
    <t>TimeSlice8123</t>
  </si>
  <si>
    <t>TimeSlice8124</t>
  </si>
  <si>
    <t>TimeSlice8125</t>
  </si>
  <si>
    <t>TimeSlice8126</t>
  </si>
  <si>
    <t>TimeSlice8127</t>
  </si>
  <si>
    <t>TimeSlice8128</t>
  </si>
  <si>
    <t>TimeSlice8129</t>
  </si>
  <si>
    <t>TimeSlice8130</t>
  </si>
  <si>
    <t>TimeSlice8131</t>
  </si>
  <si>
    <t>TimeSlice8132</t>
  </si>
  <si>
    <t>TimeSlice8133</t>
  </si>
  <si>
    <t>TimeSlice8134</t>
  </si>
  <si>
    <t>TimeSlice8135</t>
  </si>
  <si>
    <t>TimeSlice8136</t>
  </si>
  <si>
    <t>TimeSlice8137</t>
  </si>
  <si>
    <t>TimeSlice8138</t>
  </si>
  <si>
    <t>TimeSlice8139</t>
  </si>
  <si>
    <t>TimeSlice8140</t>
  </si>
  <si>
    <t>TimeSlice8141</t>
  </si>
  <si>
    <t>TimeSlice8142</t>
  </si>
  <si>
    <t>TimeSlice8143</t>
  </si>
  <si>
    <t>TimeSlice8144</t>
  </si>
  <si>
    <t>TimeSlice8145</t>
  </si>
  <si>
    <t>TimeSlice8146</t>
  </si>
  <si>
    <t>TimeSlice8147</t>
  </si>
  <si>
    <t>TimeSlice8148</t>
  </si>
  <si>
    <t>TimeSlice8149</t>
  </si>
  <si>
    <t>TimeSlice8150</t>
  </si>
  <si>
    <t>TimeSlice8151</t>
  </si>
  <si>
    <t>TimeSlice8152</t>
  </si>
  <si>
    <t>TimeSlice8153</t>
  </si>
  <si>
    <t>TimeSlice8154</t>
  </si>
  <si>
    <t>TimeSlice8155</t>
  </si>
  <si>
    <t>TimeSlice8156</t>
  </si>
  <si>
    <t>TimeSlice8157</t>
  </si>
  <si>
    <t>TimeSlice8158</t>
  </si>
  <si>
    <t>TimeSlice8159</t>
  </si>
  <si>
    <t>TimeSlice8160</t>
  </si>
  <si>
    <t>TimeSlice8161</t>
  </si>
  <si>
    <t>TimeSlice8162</t>
  </si>
  <si>
    <t>TimeSlice8163</t>
  </si>
  <si>
    <t>TimeSlice8164</t>
  </si>
  <si>
    <t>TimeSlice8165</t>
  </si>
  <si>
    <t>TimeSlice8166</t>
  </si>
  <si>
    <t>TimeSlice8167</t>
  </si>
  <si>
    <t>TimeSlice8168</t>
  </si>
  <si>
    <t>TimeSlice8169</t>
  </si>
  <si>
    <t>TimeSlice8170</t>
  </si>
  <si>
    <t>TimeSlice8171</t>
  </si>
  <si>
    <t>TimeSlice8172</t>
  </si>
  <si>
    <t>TimeSlice8173</t>
  </si>
  <si>
    <t>TimeSlice8174</t>
  </si>
  <si>
    <t>TimeSlice8175</t>
  </si>
  <si>
    <t>TimeSlice8176</t>
  </si>
  <si>
    <t>TimeSlice8177</t>
  </si>
  <si>
    <t>TimeSlice8178</t>
  </si>
  <si>
    <t>TimeSlice8179</t>
  </si>
  <si>
    <t>TimeSlice8180</t>
  </si>
  <si>
    <t>TimeSlice8181</t>
  </si>
  <si>
    <t>TimeSlice8182</t>
  </si>
  <si>
    <t>TimeSlice8183</t>
  </si>
  <si>
    <t>TimeSlice8184</t>
  </si>
  <si>
    <t>TimeSlice8185</t>
  </si>
  <si>
    <t>TimeSlice8186</t>
  </si>
  <si>
    <t>TimeSlice8187</t>
  </si>
  <si>
    <t>TimeSlice8188</t>
  </si>
  <si>
    <t>TimeSlice8189</t>
  </si>
  <si>
    <t>TimeSlice8190</t>
  </si>
  <si>
    <t>TimeSlice8191</t>
  </si>
  <si>
    <t>TimeSlice8192</t>
  </si>
  <si>
    <t>TimeSlice8193</t>
  </si>
  <si>
    <t>TimeSlice8194</t>
  </si>
  <si>
    <t>TimeSlice8195</t>
  </si>
  <si>
    <t>TimeSlice8196</t>
  </si>
  <si>
    <t>TimeSlice8197</t>
  </si>
  <si>
    <t>TimeSlice8198</t>
  </si>
  <si>
    <t>TimeSlice8199</t>
  </si>
  <si>
    <t>TimeSlice8200</t>
  </si>
  <si>
    <t>TimeSlice8201</t>
  </si>
  <si>
    <t>TimeSlice8202</t>
  </si>
  <si>
    <t>TimeSlice8203</t>
  </si>
  <si>
    <t>TimeSlice8204</t>
  </si>
  <si>
    <t>TimeSlice8205</t>
  </si>
  <si>
    <t>TimeSlice8206</t>
  </si>
  <si>
    <t>TimeSlice8207</t>
  </si>
  <si>
    <t>TimeSlice8208</t>
  </si>
  <si>
    <t>TimeSlice8209</t>
  </si>
  <si>
    <t>TimeSlice8210</t>
  </si>
  <si>
    <t>TimeSlice8211</t>
  </si>
  <si>
    <t>TimeSlice8212</t>
  </si>
  <si>
    <t>TimeSlice8213</t>
  </si>
  <si>
    <t>TimeSlice8214</t>
  </si>
  <si>
    <t>TimeSlice8215</t>
  </si>
  <si>
    <t>TimeSlice8216</t>
  </si>
  <si>
    <t>TimeSlice8217</t>
  </si>
  <si>
    <t>TimeSlice8218</t>
  </si>
  <si>
    <t>TimeSlice8219</t>
  </si>
  <si>
    <t>TimeSlice8220</t>
  </si>
  <si>
    <t>TimeSlice8221</t>
  </si>
  <si>
    <t>TimeSlice8222</t>
  </si>
  <si>
    <t>TimeSlice8223</t>
  </si>
  <si>
    <t>TimeSlice8224</t>
  </si>
  <si>
    <t>TimeSlice8225</t>
  </si>
  <si>
    <t>TimeSlice8226</t>
  </si>
  <si>
    <t>TimeSlice8227</t>
  </si>
  <si>
    <t>TimeSlice8228</t>
  </si>
  <si>
    <t>TimeSlice8229</t>
  </si>
  <si>
    <t>TimeSlice8230</t>
  </si>
  <si>
    <t>TimeSlice8231</t>
  </si>
  <si>
    <t>TimeSlice8232</t>
  </si>
  <si>
    <t>TimeSlice8233</t>
  </si>
  <si>
    <t>TimeSlice8234</t>
  </si>
  <si>
    <t>TimeSlice8235</t>
  </si>
  <si>
    <t>TimeSlice8236</t>
  </si>
  <si>
    <t>TimeSlice8237</t>
  </si>
  <si>
    <t>TimeSlice8238</t>
  </si>
  <si>
    <t>TimeSlice8239</t>
  </si>
  <si>
    <t>TimeSlice8240</t>
  </si>
  <si>
    <t>TimeSlice8241</t>
  </si>
  <si>
    <t>TimeSlice8242</t>
  </si>
  <si>
    <t>TimeSlice8243</t>
  </si>
  <si>
    <t>TimeSlice8244</t>
  </si>
  <si>
    <t>TimeSlice8245</t>
  </si>
  <si>
    <t>TimeSlice8246</t>
  </si>
  <si>
    <t>TimeSlice8247</t>
  </si>
  <si>
    <t>TimeSlice8248</t>
  </si>
  <si>
    <t>TimeSlice8249</t>
  </si>
  <si>
    <t>TimeSlice8250</t>
  </si>
  <si>
    <t>TimeSlice8251</t>
  </si>
  <si>
    <t>TimeSlice8252</t>
  </si>
  <si>
    <t>TimeSlice8253</t>
  </si>
  <si>
    <t>TimeSlice8254</t>
  </si>
  <si>
    <t>TimeSlice8255</t>
  </si>
  <si>
    <t>TimeSlice8256</t>
  </si>
  <si>
    <t>TimeSlice8257</t>
  </si>
  <si>
    <t>TimeSlice8258</t>
  </si>
  <si>
    <t>TimeSlice8259</t>
  </si>
  <si>
    <t>TimeSlice8260</t>
  </si>
  <si>
    <t>TimeSlice8261</t>
  </si>
  <si>
    <t>TimeSlice8262</t>
  </si>
  <si>
    <t>TimeSlice8263</t>
  </si>
  <si>
    <t>TimeSlice8264</t>
  </si>
  <si>
    <t>TimeSlice8265</t>
  </si>
  <si>
    <t>TimeSlice8266</t>
  </si>
  <si>
    <t>TimeSlice8267</t>
  </si>
  <si>
    <t>TimeSlice8268</t>
  </si>
  <si>
    <t>TimeSlice8269</t>
  </si>
  <si>
    <t>TimeSlice8270</t>
  </si>
  <si>
    <t>TimeSlice8271</t>
  </si>
  <si>
    <t>TimeSlice8272</t>
  </si>
  <si>
    <t>TimeSlice8273</t>
  </si>
  <si>
    <t>TimeSlice8274</t>
  </si>
  <si>
    <t>TimeSlice8275</t>
  </si>
  <si>
    <t>TimeSlice8276</t>
  </si>
  <si>
    <t>TimeSlice8277</t>
  </si>
  <si>
    <t>TimeSlice8278</t>
  </si>
  <si>
    <t>TimeSlice8279</t>
  </si>
  <si>
    <t>TimeSlice8280</t>
  </si>
  <si>
    <t>TimeSlice8281</t>
  </si>
  <si>
    <t>TimeSlice8282</t>
  </si>
  <si>
    <t>TimeSlice8283</t>
  </si>
  <si>
    <t>TimeSlice8284</t>
  </si>
  <si>
    <t>TimeSlice8285</t>
  </si>
  <si>
    <t>TimeSlice8286</t>
  </si>
  <si>
    <t>TimeSlice8287</t>
  </si>
  <si>
    <t>TimeSlice8288</t>
  </si>
  <si>
    <t>TimeSlice8289</t>
  </si>
  <si>
    <t>TimeSlice8290</t>
  </si>
  <si>
    <t>TimeSlice8291</t>
  </si>
  <si>
    <t>TimeSlice8292</t>
  </si>
  <si>
    <t>TimeSlice8293</t>
  </si>
  <si>
    <t>TimeSlice8294</t>
  </si>
  <si>
    <t>TimeSlice8295</t>
  </si>
  <si>
    <t>TimeSlice8296</t>
  </si>
  <si>
    <t>TimeSlice8297</t>
  </si>
  <si>
    <t>TimeSlice8298</t>
  </si>
  <si>
    <t>TimeSlice8299</t>
  </si>
  <si>
    <t>TimeSlice8300</t>
  </si>
  <si>
    <t>TimeSlice8301</t>
  </si>
  <si>
    <t>TimeSlice8302</t>
  </si>
  <si>
    <t>TimeSlice8303</t>
  </si>
  <si>
    <t>TimeSlice8304</t>
  </si>
  <si>
    <t>TimeSlice8305</t>
  </si>
  <si>
    <t>TimeSlice8306</t>
  </si>
  <si>
    <t>TimeSlice8307</t>
  </si>
  <si>
    <t>TimeSlice8308</t>
  </si>
  <si>
    <t>TimeSlice8309</t>
  </si>
  <si>
    <t>TimeSlice8310</t>
  </si>
  <si>
    <t>TimeSlice8324</t>
  </si>
  <si>
    <t>TimeSlice8325</t>
  </si>
  <si>
    <t>TimeSlice8326</t>
  </si>
  <si>
    <t>TimeSlice8327</t>
  </si>
  <si>
    <t>TimeSlice8328</t>
  </si>
  <si>
    <t>TimeSlice8329</t>
  </si>
  <si>
    <t>TimeSlice8330</t>
  </si>
  <si>
    <t>TimeSlice8331</t>
  </si>
  <si>
    <t>TimeSlice8332</t>
  </si>
  <si>
    <t>TimeSlice8333</t>
  </si>
  <si>
    <t>TimeSlice8334</t>
  </si>
  <si>
    <t>TimeSlice8335</t>
  </si>
  <si>
    <t>TimeSlice8336</t>
  </si>
  <si>
    <t>TimeSlice8337</t>
  </si>
  <si>
    <t>TimeSlice8338</t>
  </si>
  <si>
    <t>TimeSlice8339</t>
  </si>
  <si>
    <t>TimeSlice8340</t>
  </si>
  <si>
    <t>TimeSlice8341</t>
  </si>
  <si>
    <t>TimeSlice8342</t>
  </si>
  <si>
    <t>TimeSlice8343</t>
  </si>
  <si>
    <t>TimeSlice8344</t>
  </si>
  <si>
    <t>TimeSlice8345</t>
  </si>
  <si>
    <t>TimeSlice8346</t>
  </si>
  <si>
    <t>TimeSlice8347</t>
  </si>
  <si>
    <t>TimeSlice8348</t>
  </si>
  <si>
    <t>TimeSlice8349</t>
  </si>
  <si>
    <t>TimeSlice8350</t>
  </si>
  <si>
    <t>TimeSlice8351</t>
  </si>
  <si>
    <t>TimeSlice8352</t>
  </si>
  <si>
    <t>TimeSlice8353</t>
  </si>
  <si>
    <t>TimeSlice8354</t>
  </si>
  <si>
    <t>TimeSlice8355</t>
  </si>
  <si>
    <t>TimeSlice8356</t>
  </si>
  <si>
    <t>TimeSlice8357</t>
  </si>
  <si>
    <t>TimeSlice8358</t>
  </si>
  <si>
    <t>TimeSlice8359</t>
  </si>
  <si>
    <t>TimeSlice8360</t>
  </si>
  <si>
    <t>TimeSlice8361</t>
  </si>
  <si>
    <t>TimeSlice8362</t>
  </si>
  <si>
    <t>TimeSlice8363</t>
  </si>
  <si>
    <t>TimeSlice8364</t>
  </si>
  <si>
    <t>TimeSlice8365</t>
  </si>
  <si>
    <t>TimeSlice8366</t>
  </si>
  <si>
    <t>TimeSlice8367</t>
  </si>
  <si>
    <t>TimeSlice8368</t>
  </si>
  <si>
    <t>TimeSlice8369</t>
  </si>
  <si>
    <t>TimeSlice8370</t>
  </si>
  <si>
    <t>TimeSlice8371</t>
  </si>
  <si>
    <t>TimeSlice8372</t>
  </si>
  <si>
    <t>TimeSlice8373</t>
  </si>
  <si>
    <t>TimeSlice8374</t>
  </si>
  <si>
    <t>TimeSlice8375</t>
  </si>
  <si>
    <t>TimeSlice8376</t>
  </si>
  <si>
    <t>TimeSlice8377</t>
  </si>
  <si>
    <t>TimeSlice8378</t>
  </si>
  <si>
    <t>TimeSlice8379</t>
  </si>
  <si>
    <t>TimeSlice8380</t>
  </si>
  <si>
    <t>TimeSlice8381</t>
  </si>
  <si>
    <t>TimeSlice8382</t>
  </si>
  <si>
    <t>TimeSlice8383</t>
  </si>
  <si>
    <t>TimeSlice8384</t>
  </si>
  <si>
    <t>TimeSlice8385</t>
  </si>
  <si>
    <t>TimeSlice8386</t>
  </si>
  <si>
    <t>TimeSlice8387</t>
  </si>
  <si>
    <t>TimeSlice8388</t>
  </si>
  <si>
    <t>TimeSlice8389</t>
  </si>
  <si>
    <t>TimeSlice8390</t>
  </si>
  <si>
    <t>TimeSlice8391</t>
  </si>
  <si>
    <t>TimeSlice8392</t>
  </si>
  <si>
    <t>TimeSlice8393</t>
  </si>
  <si>
    <t>TimeSlice8394</t>
  </si>
  <si>
    <t>TimeSlice8395</t>
  </si>
  <si>
    <t>TimeSlice8396</t>
  </si>
  <si>
    <t>TimeSlice8397</t>
  </si>
  <si>
    <t>TimeSlice8398</t>
  </si>
  <si>
    <t>TimeSlice8399</t>
  </si>
  <si>
    <t>TimeSlice8400</t>
  </si>
  <si>
    <t>TimeSlice8401</t>
  </si>
  <si>
    <t>TimeSlice8402</t>
  </si>
  <si>
    <t>TimeSlice8403</t>
  </si>
  <si>
    <t>TimeSlice8404</t>
  </si>
  <si>
    <t>TimeSlice8405</t>
  </si>
  <si>
    <t>TimeSlice8406</t>
  </si>
  <si>
    <t>TimeSlice8407</t>
  </si>
  <si>
    <t>TimeSlice8408</t>
  </si>
  <si>
    <t>TimeSlice8409</t>
  </si>
  <si>
    <t>TimeSlice8410</t>
  </si>
  <si>
    <t>TimeSlice8411</t>
  </si>
  <si>
    <t>TimeSlice8412</t>
  </si>
  <si>
    <t>TimeSlice8413</t>
  </si>
  <si>
    <t>TimeSlice8414</t>
  </si>
  <si>
    <t>TimeSlice8415</t>
  </si>
  <si>
    <t>TimeSlice8416</t>
  </si>
  <si>
    <t>TimeSlice8417</t>
  </si>
  <si>
    <t>TimeSlice8418</t>
  </si>
  <si>
    <t>TimeSlice8419</t>
  </si>
  <si>
    <t>TimeSlice8420</t>
  </si>
  <si>
    <t>TimeSlice8421</t>
  </si>
  <si>
    <t>TimeSlice8422</t>
  </si>
  <si>
    <t>TimeSlice8423</t>
  </si>
  <si>
    <t>TimeSlice8424</t>
  </si>
  <si>
    <t>TimeSlice8425</t>
  </si>
  <si>
    <t>TimeSlice8426</t>
  </si>
  <si>
    <t>TimeSlice8427</t>
  </si>
  <si>
    <t>TimeSlice8428</t>
  </si>
  <si>
    <t>TimeSlice8429</t>
  </si>
  <si>
    <t>TimeSlice8430</t>
  </si>
  <si>
    <t>TimeSlice8431</t>
  </si>
  <si>
    <t>TimeSlice8432</t>
  </si>
  <si>
    <t>TimeSlice8433</t>
  </si>
  <si>
    <t>TimeSlice8434</t>
  </si>
  <si>
    <t>TimeSlice8435</t>
  </si>
  <si>
    <t>TimeSlice8436</t>
  </si>
  <si>
    <t>TimeSlice8437</t>
  </si>
  <si>
    <t>TimeSlice8438</t>
  </si>
  <si>
    <t>TimeSlice8439</t>
  </si>
  <si>
    <t>TimeSlice8440</t>
  </si>
  <si>
    <t>TimeSlice8441</t>
  </si>
  <si>
    <t>TimeSlice8442</t>
  </si>
  <si>
    <t>TimeSlice8443</t>
  </si>
  <si>
    <t>TimeSlice8444</t>
  </si>
  <si>
    <t>TimeSlice8445</t>
  </si>
  <si>
    <t>TimeSlice8446</t>
  </si>
  <si>
    <t>TimeSlice8447</t>
  </si>
  <si>
    <t>TimeSlice8448</t>
  </si>
  <si>
    <t>TimeSlice8449</t>
  </si>
  <si>
    <t>TimeSlice8450</t>
  </si>
  <si>
    <t>TimeSlice8451</t>
  </si>
  <si>
    <t>TimeSlice8452</t>
  </si>
  <si>
    <t>TimeSlice8453</t>
  </si>
  <si>
    <t>TimeSlice8454</t>
  </si>
  <si>
    <t>TimeSlice8455</t>
  </si>
  <si>
    <t>TimeSlice8456</t>
  </si>
  <si>
    <t>TimeSlice8457</t>
  </si>
  <si>
    <t>TimeSlice8458</t>
  </si>
  <si>
    <t>TimeSlice8459</t>
  </si>
  <si>
    <t>TimeSlice8460</t>
  </si>
  <si>
    <t>TimeSlice8461</t>
  </si>
  <si>
    <t>TimeSlice8462</t>
  </si>
  <si>
    <t>TimeSlice8463</t>
  </si>
  <si>
    <t>TimeSlice8464</t>
  </si>
  <si>
    <t>TimeSlice8465</t>
  </si>
  <si>
    <t>TimeSlice8466</t>
  </si>
  <si>
    <t>TimeSlice8467</t>
  </si>
  <si>
    <t>TimeSlice8468</t>
  </si>
  <si>
    <t>TimeSlice8469</t>
  </si>
  <si>
    <t>TimeSlice8470</t>
  </si>
  <si>
    <t>TimeSlice8471</t>
  </si>
  <si>
    <t>TimeSlice8472</t>
  </si>
  <si>
    <t>TimeSlice8473</t>
  </si>
  <si>
    <t>TimeSlice8474</t>
  </si>
  <si>
    <t>TimeSlice8475</t>
  </si>
  <si>
    <t>TimeSlice8476</t>
  </si>
  <si>
    <t>TimeSlice8477</t>
  </si>
  <si>
    <t>TimeSlice8478</t>
  </si>
  <si>
    <t>TimeSlice8479</t>
  </si>
  <si>
    <t>TimeSlice8480</t>
  </si>
  <si>
    <t>TimeSlice8481</t>
  </si>
  <si>
    <t>TimeSlice8482</t>
  </si>
  <si>
    <t>TimeSlice8483</t>
  </si>
  <si>
    <t>TimeSlice8484</t>
  </si>
  <si>
    <t>TimeSlice8485</t>
  </si>
  <si>
    <t>TimeSlice8486</t>
  </si>
  <si>
    <t>TimeSlice8487</t>
  </si>
  <si>
    <t>TimeSlice8488</t>
  </si>
  <si>
    <t>TimeSlice8489</t>
  </si>
  <si>
    <t>TimeSlice8490</t>
  </si>
  <si>
    <t>TimeSlice8491</t>
  </si>
  <si>
    <t>TimeSlice8492</t>
  </si>
  <si>
    <t>TimeSlice8493</t>
  </si>
  <si>
    <t>TimeSlice8494</t>
  </si>
  <si>
    <t>TimeSlice8495</t>
  </si>
  <si>
    <t>TimeSlice8496</t>
  </si>
  <si>
    <t>TimeSlice8497</t>
  </si>
  <si>
    <t>TimeSlice8498</t>
  </si>
  <si>
    <t>TimeSlice8499</t>
  </si>
  <si>
    <t>TimeSlice8500</t>
  </si>
  <si>
    <t>TimeSlice8501</t>
  </si>
  <si>
    <t>TimeSlice8502</t>
  </si>
  <si>
    <t>TimeSlice8503</t>
  </si>
  <si>
    <t>TimeSlice8504</t>
  </si>
  <si>
    <t>TimeSlice8505</t>
  </si>
  <si>
    <t>TimeSlice8506</t>
  </si>
  <si>
    <t>TimeSlice8507</t>
  </si>
  <si>
    <t>TimeSlice8508</t>
  </si>
  <si>
    <t>TimeSlice8509</t>
  </si>
  <si>
    <t>TimeSlice8510</t>
  </si>
  <si>
    <t>TimeSlice8511</t>
  </si>
  <si>
    <t>TimeSlice8512</t>
  </si>
  <si>
    <t>TimeSlice8513</t>
  </si>
  <si>
    <t>TimeSlice8514</t>
  </si>
  <si>
    <t>TimeSlice8515</t>
  </si>
  <si>
    <t>TimeSlice8516</t>
  </si>
  <si>
    <t>TimeSlice8517</t>
  </si>
  <si>
    <t>TimeSlice8518</t>
  </si>
  <si>
    <t>TimeSlice8519</t>
  </si>
  <si>
    <t>TimeSlice8520</t>
  </si>
  <si>
    <t>TimeSlice8521</t>
  </si>
  <si>
    <t>TimeSlice8522</t>
  </si>
  <si>
    <t>TimeSlice8523</t>
  </si>
  <si>
    <t>TimeSlice8524</t>
  </si>
  <si>
    <t>TimeSlice8525</t>
  </si>
  <si>
    <t>TimeSlice8526</t>
  </si>
  <si>
    <t>TimeSlice8527</t>
  </si>
  <si>
    <t>TimeSlice8528</t>
  </si>
  <si>
    <t>TimeSlice8529</t>
  </si>
  <si>
    <t>TimeSlice8530</t>
  </si>
  <si>
    <t>TimeSlice8531</t>
  </si>
  <si>
    <t>TimeSlice8532</t>
  </si>
  <si>
    <t>TimeSlice8533</t>
  </si>
  <si>
    <t>TimeSlice8534</t>
  </si>
  <si>
    <t>TimeSlice8535</t>
  </si>
  <si>
    <t>TimeSlice8536</t>
  </si>
  <si>
    <t>TimeSlice8537</t>
  </si>
  <si>
    <t>TimeSlice8538</t>
  </si>
  <si>
    <t>TimeSlice8539</t>
  </si>
  <si>
    <t>TimeSlice8540</t>
  </si>
  <si>
    <t>TimeSlice8541</t>
  </si>
  <si>
    <t>TimeSlice8542</t>
  </si>
  <si>
    <t>TimeSlice8543</t>
  </si>
  <si>
    <t>TimeSlice8544</t>
  </si>
  <si>
    <t>TimeSlice8545</t>
  </si>
  <si>
    <t>TimeSlice8546</t>
  </si>
  <si>
    <t>TimeSlice8547</t>
  </si>
  <si>
    <t>TimeSlice8548</t>
  </si>
  <si>
    <t>TimeSlice8549</t>
  </si>
  <si>
    <t>TimeSlice8550</t>
  </si>
  <si>
    <t>TimeSlice8551</t>
  </si>
  <si>
    <t>TimeSlice8552</t>
  </si>
  <si>
    <t>TimeSlice8553</t>
  </si>
  <si>
    <t>TimeSlice8554</t>
  </si>
  <si>
    <t>TimeSlice8555</t>
  </si>
  <si>
    <t>TimeSlice8556</t>
  </si>
  <si>
    <t>TimeSlice8557</t>
  </si>
  <si>
    <t>TimeSlice8558</t>
  </si>
  <si>
    <t>TimeSlice8559</t>
  </si>
  <si>
    <t>TimeSlice8560</t>
  </si>
  <si>
    <t>TimeSlice8561</t>
  </si>
  <si>
    <t>TimeSlice8562</t>
  </si>
  <si>
    <t>TimeSlice8563</t>
  </si>
  <si>
    <t>TimeSlice8564</t>
  </si>
  <si>
    <t>TimeSlice8565</t>
  </si>
  <si>
    <t>TimeSlice8566</t>
  </si>
  <si>
    <t>TimeSlice8567</t>
  </si>
  <si>
    <t>TimeSlice8568</t>
  </si>
  <si>
    <t>TimeSlice8569</t>
  </si>
  <si>
    <t>TimeSlice8570</t>
  </si>
  <si>
    <t>TimeSlice8571</t>
  </si>
  <si>
    <t>TimeSlice8572</t>
  </si>
  <si>
    <t>TimeSlice8573</t>
  </si>
  <si>
    <t>TimeSlice8574</t>
  </si>
  <si>
    <t>TimeSlice8575</t>
  </si>
  <si>
    <t>TimeSlice8576</t>
  </si>
  <si>
    <t>TimeSlice8577</t>
  </si>
  <si>
    <t>TimeSlice8578</t>
  </si>
  <si>
    <t>TimeSlice8579</t>
  </si>
  <si>
    <t>TimeSlice8580</t>
  </si>
  <si>
    <t>TimeSlice8581</t>
  </si>
  <si>
    <t>TimeSlice8582</t>
  </si>
  <si>
    <t>TimeSlice8583</t>
  </si>
  <si>
    <t>TimeSlice8584</t>
  </si>
  <si>
    <t>TimeSlice8585</t>
  </si>
  <si>
    <t>TimeSlice8586</t>
  </si>
  <si>
    <t>TimeSlice8587</t>
  </si>
  <si>
    <t>TimeSlice8588</t>
  </si>
  <si>
    <t>TimeSlice8589</t>
  </si>
  <si>
    <t>TimeSlice8590</t>
  </si>
  <si>
    <t>TimeSlice8591</t>
  </si>
  <si>
    <t>TimeSlice8592</t>
  </si>
  <si>
    <t>TimeSlice8593</t>
  </si>
  <si>
    <t>TimeSlice8594</t>
  </si>
  <si>
    <t>TimeSlice8595</t>
  </si>
  <si>
    <t>TimeSlice8596</t>
  </si>
  <si>
    <t>TimeSlice8597</t>
  </si>
  <si>
    <t>TimeSlice8598</t>
  </si>
  <si>
    <t>TimeSlice8599</t>
  </si>
  <si>
    <t>TimeSlice8600</t>
  </si>
  <si>
    <t>TimeSlice8601</t>
  </si>
  <si>
    <t>TimeSlice8602</t>
  </si>
  <si>
    <t>TimeSlice8603</t>
  </si>
  <si>
    <t>TimeSlice8604</t>
  </si>
  <si>
    <t>TimeSlice8605</t>
  </si>
  <si>
    <t>TimeSlice8606</t>
  </si>
  <si>
    <t>TimeSlice8607</t>
  </si>
  <si>
    <t>TimeSlice8608</t>
  </si>
  <si>
    <t>TimeSlice8609</t>
  </si>
  <si>
    <t>TimeSlice8610</t>
  </si>
  <si>
    <t>TimeSlice8611</t>
  </si>
  <si>
    <t>TimeSlice8612</t>
  </si>
  <si>
    <t>TimeSlice8613</t>
  </si>
  <si>
    <t>TimeSlice8614</t>
  </si>
  <si>
    <t>TimeSlice8615</t>
  </si>
  <si>
    <t>TimeSlice8616</t>
  </si>
  <si>
    <t>TimeSlice8617</t>
  </si>
  <si>
    <t>TimeSlice8618</t>
  </si>
  <si>
    <t>TimeSlice8619</t>
  </si>
  <si>
    <t>TimeSlice8620</t>
  </si>
  <si>
    <t>TimeSlice8621</t>
  </si>
  <si>
    <t>TimeSlice8622</t>
  </si>
  <si>
    <t>TimeSlice8623</t>
  </si>
  <si>
    <t>TimeSlice8624</t>
  </si>
  <si>
    <t>TimeSlice8625</t>
  </si>
  <si>
    <t>TimeSlice8626</t>
  </si>
  <si>
    <t>TimeSlice8627</t>
  </si>
  <si>
    <t>TimeSlice8628</t>
  </si>
  <si>
    <t>TimeSlice8629</t>
  </si>
  <si>
    <t>TimeSlice8630</t>
  </si>
  <si>
    <t>TimeSlice8631</t>
  </si>
  <si>
    <t>TimeSlice8632</t>
  </si>
  <si>
    <t>TimeSlice8633</t>
  </si>
  <si>
    <t>TimeSlice8634</t>
  </si>
  <si>
    <t>TimeSlice8635</t>
  </si>
  <si>
    <t>TimeSlice8636</t>
  </si>
  <si>
    <t>TimeSlice8637</t>
  </si>
  <si>
    <t>TimeSlice8638</t>
  </si>
  <si>
    <t>TimeSlice8639</t>
  </si>
  <si>
    <t>TimeSlice8640</t>
  </si>
  <si>
    <t>TimeSlice8641</t>
  </si>
  <si>
    <t>TimeSlice8642</t>
  </si>
  <si>
    <t>TimeSlice8643</t>
  </si>
  <si>
    <t>TimeSlice8644</t>
  </si>
  <si>
    <t>TimeSlice8645</t>
  </si>
  <si>
    <t>TimeSlice8646</t>
  </si>
  <si>
    <t>TimeSlice8647</t>
  </si>
  <si>
    <t>TimeSlice8648</t>
  </si>
  <si>
    <t>TimeSlice8649</t>
  </si>
  <si>
    <t>TimeSlice8650</t>
  </si>
  <si>
    <t>TimeSlice8651</t>
  </si>
  <si>
    <t>TimeSlice8652</t>
  </si>
  <si>
    <t>TimeSlice8653</t>
  </si>
  <si>
    <t>TimeSlice8654</t>
  </si>
  <si>
    <t>TimeSlice8655</t>
  </si>
  <si>
    <t>TimeSlice8656</t>
  </si>
  <si>
    <t>TimeSlice8657</t>
  </si>
  <si>
    <t>TimeSlice8658</t>
  </si>
  <si>
    <t>TimeSlice8659</t>
  </si>
  <si>
    <t>TimeSlice8660</t>
  </si>
  <si>
    <t>TimeSlice8661</t>
  </si>
  <si>
    <t>TimeSlice8662</t>
  </si>
  <si>
    <t>TimeSlice8663</t>
  </si>
  <si>
    <t>TimeSlice8664</t>
  </si>
  <si>
    <t>TimeSlice8665</t>
  </si>
  <si>
    <t>TimeSlice8666</t>
  </si>
  <si>
    <t>TimeSlice8667</t>
  </si>
  <si>
    <t>TimeSlice8668</t>
  </si>
  <si>
    <t>TimeSlice8669</t>
  </si>
  <si>
    <t>TimeSlice8670</t>
  </si>
  <si>
    <t>TimeSlice8671</t>
  </si>
  <si>
    <t>TimeSlice8672</t>
  </si>
  <si>
    <t>TimeSlice8673</t>
  </si>
  <si>
    <t>TimeSlice8674</t>
  </si>
  <si>
    <t>TimeSlice8675</t>
  </si>
  <si>
    <t>TimeSlice8676</t>
  </si>
  <si>
    <t>TimeSlice8677</t>
  </si>
  <si>
    <t>TimeSlice8678</t>
  </si>
  <si>
    <t>TimeSlice8679</t>
  </si>
  <si>
    <t>TimeSlice8680</t>
  </si>
  <si>
    <t>TimeSlice8681</t>
  </si>
  <si>
    <t>TimeSlice8682</t>
  </si>
  <si>
    <t>TimeSlice8683</t>
  </si>
  <si>
    <t>TimeSlice8684</t>
  </si>
  <si>
    <t>TimeSlice8685</t>
  </si>
  <si>
    <t>TimeSlice8686</t>
  </si>
  <si>
    <t>TimeSlice8687</t>
  </si>
  <si>
    <t>TimeSlice8688</t>
  </si>
  <si>
    <t>TimeSlice8689</t>
  </si>
  <si>
    <t>TimeSlice8690</t>
  </si>
  <si>
    <t>TimeSlice8691</t>
  </si>
  <si>
    <t>TimeSlice8692</t>
  </si>
  <si>
    <t>TimeSlice8693</t>
  </si>
  <si>
    <t>TimeSlice8694</t>
  </si>
  <si>
    <t>TimeSlice8695</t>
  </si>
  <si>
    <t>TimeSlice8696</t>
  </si>
  <si>
    <t>TimeSlice8697</t>
  </si>
  <si>
    <t>TimeSlice8698</t>
  </si>
  <si>
    <t>TimeSlice8699</t>
  </si>
  <si>
    <t>TimeSlice8700</t>
  </si>
  <si>
    <t>TimeSlice8701</t>
  </si>
  <si>
    <t>TimeSlice8702</t>
  </si>
  <si>
    <t>TimeSlice8703</t>
  </si>
  <si>
    <t>TimeSlice8704</t>
  </si>
  <si>
    <t>TimeSlice8705</t>
  </si>
  <si>
    <t>TimeSlice8706</t>
  </si>
  <si>
    <t>TimeSlice8707</t>
  </si>
  <si>
    <t>TimeSlice8708</t>
  </si>
  <si>
    <t>TimeSlice8709</t>
  </si>
  <si>
    <t>TimeSlice8710</t>
  </si>
  <si>
    <t>TimeSlice8711</t>
  </si>
  <si>
    <t>TimeSlice8712</t>
  </si>
  <si>
    <t>TimeSlice8713</t>
  </si>
  <si>
    <t>TimeSlice8714</t>
  </si>
  <si>
    <t>TimeSlice8715</t>
  </si>
  <si>
    <t>TimeSlice8716</t>
  </si>
  <si>
    <t>TimeSlice8717</t>
  </si>
  <si>
    <t>TimeSlice8718</t>
  </si>
  <si>
    <t>TimeSlice8719</t>
  </si>
  <si>
    <t>TimeSlice8720</t>
  </si>
  <si>
    <t>TimeSlice8721</t>
  </si>
  <si>
    <t>TimeSlice8722</t>
  </si>
  <si>
    <t>TimeSlice8723</t>
  </si>
  <si>
    <t>TimeSlice8724</t>
  </si>
  <si>
    <t>TimeSlice8725</t>
  </si>
  <si>
    <t>TimeSlice8726</t>
  </si>
  <si>
    <t>TimeSlice8727</t>
  </si>
  <si>
    <t>TimeSlice8728</t>
  </si>
  <si>
    <t>TimeSlice8729</t>
  </si>
  <si>
    <t>TimeSlice8730</t>
  </si>
  <si>
    <t>TimeSlice8731</t>
  </si>
  <si>
    <t>TimeSlice8732</t>
  </si>
  <si>
    <t>TimeSlice8733</t>
  </si>
  <si>
    <t>TimeSlice8734</t>
  </si>
  <si>
    <t>TimeSlice8735</t>
  </si>
  <si>
    <t>TimeSlice8736</t>
  </si>
  <si>
    <t>TimeSlice8737</t>
  </si>
  <si>
    <t>TimeSlice8738</t>
  </si>
  <si>
    <t>TimeSlice8739</t>
  </si>
  <si>
    <t>TimeSlice8740</t>
  </si>
  <si>
    <t>TimeSlice8741</t>
  </si>
  <si>
    <t>TimeSlice8742</t>
  </si>
  <si>
    <t>TimeSlice8743</t>
  </si>
  <si>
    <t>TimeSlice8744</t>
  </si>
  <si>
    <t>TimeSlice8745</t>
  </si>
  <si>
    <t>TimeSlice8746</t>
  </si>
  <si>
    <t>TimeSlice8747</t>
  </si>
  <si>
    <t>TimeSlice8748</t>
  </si>
  <si>
    <t>TimeSlice8749</t>
  </si>
  <si>
    <t>TimeSlice8750</t>
  </si>
  <si>
    <t>TimeSlice8751</t>
  </si>
  <si>
    <t>TimeSlice8752</t>
  </si>
  <si>
    <t>TimeSlice8753</t>
  </si>
  <si>
    <t>TimeSlice8754</t>
  </si>
  <si>
    <t>TimeSlice8755</t>
  </si>
  <si>
    <t>TimeSlice8756</t>
  </si>
  <si>
    <t>TimeSlice8757</t>
  </si>
  <si>
    <t>TimeSlice8758</t>
  </si>
  <si>
    <t>TimeSlice8759</t>
  </si>
  <si>
    <t>TimeSlice8760</t>
  </si>
  <si>
    <t>WLD</t>
  </si>
  <si>
    <t>Timeslice423</t>
  </si>
  <si>
    <t>Timeslice424</t>
  </si>
  <si>
    <t>Timeslice432</t>
  </si>
  <si>
    <t>Timeslice433</t>
  </si>
  <si>
    <t>Timeslice434</t>
  </si>
  <si>
    <t>Timeslice435</t>
  </si>
  <si>
    <t>Timeslice436</t>
  </si>
  <si>
    <t>Timeslice437</t>
  </si>
  <si>
    <t>Timeslice438</t>
  </si>
  <si>
    <t>Timeslice456</t>
  </si>
  <si>
    <t>Timeslice457</t>
  </si>
  <si>
    <t>Timeslice458</t>
  </si>
  <si>
    <t>Timeslice459</t>
  </si>
  <si>
    <t>Timeslice460</t>
  </si>
  <si>
    <t>Timeslice461</t>
  </si>
  <si>
    <t>Timeslice481</t>
  </si>
  <si>
    <t>Timeslice482</t>
  </si>
  <si>
    <t>Timeslice483</t>
  </si>
  <si>
    <t>Timeslice504</t>
  </si>
  <si>
    <t>Timeslice505</t>
  </si>
  <si>
    <t>Timeslice506</t>
  </si>
  <si>
    <t>Timeslice507</t>
  </si>
  <si>
    <t>Timeslice508</t>
  </si>
  <si>
    <t>Timeslice528</t>
  </si>
  <si>
    <t>Timeslice529</t>
  </si>
  <si>
    <t>Timeslice530</t>
  </si>
  <si>
    <t>Timeslice531</t>
  </si>
  <si>
    <t>Timeslice532</t>
  </si>
  <si>
    <t>Timeslice533</t>
  </si>
  <si>
    <t>Timeslice540</t>
  </si>
  <si>
    <t>Timeslice541</t>
  </si>
  <si>
    <t>Timeslice697</t>
  </si>
  <si>
    <t>Timeslice698</t>
  </si>
  <si>
    <t>Timeslice745</t>
  </si>
  <si>
    <t>Timeslice758</t>
  </si>
  <si>
    <t>Timeslice768</t>
  </si>
  <si>
    <t>Timeslice769</t>
  </si>
  <si>
    <t>Timeslice792</t>
  </si>
  <si>
    <t>Timeslice793</t>
  </si>
  <si>
    <t>Timeslice817</t>
  </si>
  <si>
    <t>Timeslice840</t>
  </si>
  <si>
    <t>Timeslice841</t>
  </si>
  <si>
    <t>Timeslice865</t>
  </si>
  <si>
    <t>Timeslice888</t>
  </si>
  <si>
    <t>Timeslice889</t>
  </si>
  <si>
    <t>Timeslice913</t>
  </si>
  <si>
    <t>Timeslice927</t>
  </si>
  <si>
    <t>Timeslice928</t>
  </si>
  <si>
    <t>Timeslice937</t>
  </si>
  <si>
    <t>Timeslice960</t>
  </si>
  <si>
    <t>Timeslice961</t>
  </si>
  <si>
    <t>Timeslice984</t>
  </si>
  <si>
    <t>Timeslice985</t>
  </si>
  <si>
    <t>Timeslice1008</t>
  </si>
  <si>
    <t>Timeslice1009</t>
  </si>
  <si>
    <t>Timeslice1032</t>
  </si>
  <si>
    <t>Timeslice1033</t>
  </si>
  <si>
    <t>Timeslice1034</t>
  </si>
  <si>
    <t>Timeslice1035</t>
  </si>
  <si>
    <t>Timeslice1057</t>
  </si>
  <si>
    <t>Timeslice1058</t>
  </si>
  <si>
    <t>Timeslice1059</t>
  </si>
  <si>
    <t>Timeslice1069</t>
  </si>
  <si>
    <t>Timeslice1070</t>
  </si>
  <si>
    <t>Timeslice1071</t>
  </si>
  <si>
    <t>Timeslice1072</t>
  </si>
  <si>
    <t>Timeslice1081</t>
  </si>
  <si>
    <t>Timeslice1082</t>
  </si>
  <si>
    <t>Timeslice1083</t>
  </si>
  <si>
    <t>Timeslice1084</t>
  </si>
  <si>
    <t>Timeslice1104</t>
  </si>
  <si>
    <t>Timeslice1105</t>
  </si>
  <si>
    <t>Timeslice1106</t>
  </si>
  <si>
    <t>Timeslice1107</t>
  </si>
  <si>
    <t>Timeslice1108</t>
  </si>
  <si>
    <t>Timeslice1128</t>
  </si>
  <si>
    <t>Timeslice1129</t>
  </si>
  <si>
    <t>Timeslice1130</t>
  </si>
  <si>
    <t>Timeslice1131</t>
  </si>
  <si>
    <t>Timeslice1132</t>
  </si>
  <si>
    <t>Timeslice1144</t>
  </si>
  <si>
    <t>Timeslice1152</t>
  </si>
  <si>
    <t>Timeslice1153</t>
  </si>
  <si>
    <t>Timeslice1154</t>
  </si>
  <si>
    <t>Timeslice1155</t>
  </si>
  <si>
    <t>Timeslice1156</t>
  </si>
  <si>
    <t>Timeslice1788</t>
  </si>
  <si>
    <t>Timeslice1789</t>
  </si>
  <si>
    <t>Timeslice1790</t>
  </si>
  <si>
    <t>Timeslice1791</t>
  </si>
  <si>
    <t>Timeslice1793</t>
  </si>
  <si>
    <t>Timeslice1800</t>
  </si>
  <si>
    <t>Timeslice1801</t>
  </si>
  <si>
    <t>Timeslice1802</t>
  </si>
  <si>
    <t>Timeslice1803</t>
  </si>
  <si>
    <t>Timeslice1804</t>
  </si>
  <si>
    <t>Timeslice1805</t>
  </si>
  <si>
    <t>Timeslice1806</t>
  </si>
  <si>
    <t>TimeSlice2684</t>
  </si>
  <si>
    <t>TimeSlice2685</t>
  </si>
  <si>
    <t>TimeSlice2688</t>
  </si>
  <si>
    <t>TimeSlice2689</t>
  </si>
  <si>
    <t>TimeSlice2690</t>
  </si>
  <si>
    <t>TimeSlice2691</t>
  </si>
  <si>
    <t>TimeSlice2692</t>
  </si>
  <si>
    <t>TimeSlice2693</t>
  </si>
  <si>
    <t>TimeSlice2694</t>
  </si>
  <si>
    <t>TimeSlice2708</t>
  </si>
  <si>
    <t>TimeSlice2709</t>
  </si>
  <si>
    <t>TimeSlice2710</t>
  </si>
  <si>
    <t>TimeSlice2711</t>
  </si>
  <si>
    <t>TimeSlice2712</t>
  </si>
  <si>
    <t>TimeSlice2714</t>
  </si>
  <si>
    <t>TimeSlice2715</t>
  </si>
  <si>
    <t>TimeSlice2716</t>
  </si>
  <si>
    <t>TimeSlice2717</t>
  </si>
  <si>
    <t>TimeSlice8315</t>
  </si>
  <si>
    <t>TimeSlice8316</t>
  </si>
  <si>
    <t>TimeSlice8317</t>
  </si>
  <si>
    <t>TimeSlice8318</t>
  </si>
  <si>
    <t>TimeSlice8319</t>
  </si>
  <si>
    <t>TimeSlice8320</t>
  </si>
  <si>
    <t>TimeSlice8321</t>
  </si>
  <si>
    <t>Timeslice411</t>
  </si>
  <si>
    <t>Timeslice412</t>
  </si>
  <si>
    <t>Timeslice414</t>
  </si>
  <si>
    <t>Timeslice422</t>
  </si>
  <si>
    <t>Timeslice440</t>
  </si>
  <si>
    <t>Timeslice441</t>
  </si>
  <si>
    <t>Timeslice442</t>
  </si>
  <si>
    <t>Timeslice443</t>
  </si>
  <si>
    <t>Timeslice445</t>
  </si>
  <si>
    <t>Timeslice451</t>
  </si>
  <si>
    <t>Timeslice452</t>
  </si>
  <si>
    <t>Timeslice453</t>
  </si>
  <si>
    <t>Timeslice454</t>
  </si>
  <si>
    <t>Timeslice455</t>
  </si>
  <si>
    <t>Timeslice462</t>
  </si>
  <si>
    <t>Timeslice464</t>
  </si>
  <si>
    <t>Timeslice465</t>
  </si>
  <si>
    <t>Timeslice466</t>
  </si>
  <si>
    <t>Timeslice467</t>
  </si>
  <si>
    <t>Timeslice468</t>
  </si>
  <si>
    <t>Timeslice469</t>
  </si>
  <si>
    <t>Timeslice470</t>
  </si>
  <si>
    <t>Timeslice471</t>
  </si>
  <si>
    <t>Timeslice472</t>
  </si>
  <si>
    <t>Timeslice473</t>
  </si>
  <si>
    <t>Timeslice475</t>
  </si>
  <si>
    <t>Timeslice476</t>
  </si>
  <si>
    <t>Timeslice477</t>
  </si>
  <si>
    <t>Timeslice478</t>
  </si>
  <si>
    <t>Timeslice479</t>
  </si>
  <si>
    <t>Timeslice480</t>
  </si>
  <si>
    <t>Timeslice484</t>
  </si>
  <si>
    <t>Timeslice485</t>
  </si>
  <si>
    <t>Timeslice486</t>
  </si>
  <si>
    <t>Timeslice488</t>
  </si>
  <si>
    <t>Timeslice489</t>
  </si>
  <si>
    <t>Timeslice490</t>
  </si>
  <si>
    <t>Timeslice491</t>
  </si>
  <si>
    <t>Timeslice492</t>
  </si>
  <si>
    <t>Timeslice493</t>
  </si>
  <si>
    <t>Timeslice494</t>
  </si>
  <si>
    <t>Timeslice495</t>
  </si>
  <si>
    <t>Timeslice496</t>
  </si>
  <si>
    <t>Timeslice497</t>
  </si>
  <si>
    <t>Timeslice499</t>
  </si>
  <si>
    <t>Timeslice500</t>
  </si>
  <si>
    <t>Timeslice501</t>
  </si>
  <si>
    <t>Timeslice502</t>
  </si>
  <si>
    <t>Timeslice503</t>
  </si>
  <si>
    <t>Timeslice509</t>
  </si>
  <si>
    <t>Timeslice510</t>
  </si>
  <si>
    <t>Timeslice512</t>
  </si>
  <si>
    <t>Timeslice513</t>
  </si>
  <si>
    <t>Timeslice514</t>
  </si>
  <si>
    <t>Timeslice515</t>
  </si>
  <si>
    <t>Timeslice516</t>
  </si>
  <si>
    <t>Timeslice517</t>
  </si>
  <si>
    <t>Timeslice518</t>
  </si>
  <si>
    <t>Timeslice519</t>
  </si>
  <si>
    <t>Timeslice520</t>
  </si>
  <si>
    <t>Timeslice521</t>
  </si>
  <si>
    <t>Timeslice523</t>
  </si>
  <si>
    <t>Timeslice524</t>
  </si>
  <si>
    <t>Timeslice525</t>
  </si>
  <si>
    <t>Timeslice526</t>
  </si>
  <si>
    <t>Timeslice527</t>
  </si>
  <si>
    <t>Timeslice534</t>
  </si>
  <si>
    <t>Timeslice536</t>
  </si>
  <si>
    <t>Timeslice537</t>
  </si>
  <si>
    <t>Timeslice538</t>
  </si>
  <si>
    <t>Timeslice539</t>
  </si>
  <si>
    <t>Timeslice584</t>
  </si>
  <si>
    <t>Timeslice585</t>
  </si>
  <si>
    <t>Timeslice586</t>
  </si>
  <si>
    <t>Timeslice595</t>
  </si>
  <si>
    <t>Timeslice636</t>
  </si>
  <si>
    <t>Timeslice637</t>
  </si>
  <si>
    <t>Timeslice638</t>
  </si>
  <si>
    <t>Timeslice640</t>
  </si>
  <si>
    <t>Timeslice641</t>
  </si>
  <si>
    <t>Timeslice643</t>
  </si>
  <si>
    <t>Timeslice644</t>
  </si>
  <si>
    <t>Timeslice691</t>
  </si>
  <si>
    <t>Timeslice692</t>
  </si>
  <si>
    <t>Timeslice693</t>
  </si>
  <si>
    <t>Timeslice702</t>
  </si>
  <si>
    <t>Timeslice704</t>
  </si>
  <si>
    <t>Timeslice705</t>
  </si>
  <si>
    <t>Timeslice706</t>
  </si>
  <si>
    <t>Timeslice707</t>
  </si>
  <si>
    <t>Timeslice708</t>
  </si>
  <si>
    <t>Timeslice723</t>
  </si>
  <si>
    <t>Timeslice725</t>
  </si>
  <si>
    <t>Timeslice728</t>
  </si>
  <si>
    <t>Timeslice729</t>
  </si>
  <si>
    <t>Timeslice730</t>
  </si>
  <si>
    <t>Timeslice731</t>
  </si>
  <si>
    <t>Timeslice732</t>
  </si>
  <si>
    <t>Timeslice733</t>
  </si>
  <si>
    <t>Timeslice734</t>
  </si>
  <si>
    <t>Timeslice735</t>
  </si>
  <si>
    <t>Timeslice739</t>
  </si>
  <si>
    <t>Timeslice740</t>
  </si>
  <si>
    <t>Timeslice741</t>
  </si>
  <si>
    <t>Timeslice742</t>
  </si>
  <si>
    <t>Timeslice743</t>
  </si>
  <si>
    <t>Timeslice744</t>
  </si>
  <si>
    <t>Timeslice746</t>
  </si>
  <si>
    <t>Timeslice747</t>
  </si>
  <si>
    <t>Timeslice748</t>
  </si>
  <si>
    <t>Timeslice749</t>
  </si>
  <si>
    <t>Timeslice750</t>
  </si>
  <si>
    <t>Timeslice752</t>
  </si>
  <si>
    <t>Timeslice753</t>
  </si>
  <si>
    <t>Timeslice754</t>
  </si>
  <si>
    <t>Timeslice755</t>
  </si>
  <si>
    <t>Timeslice756</t>
  </si>
  <si>
    <t>Timeslice757</t>
  </si>
  <si>
    <t>Timeslice759</t>
  </si>
  <si>
    <t>Timeslice760</t>
  </si>
  <si>
    <t>Timeslice761</t>
  </si>
  <si>
    <t>Timeslice763</t>
  </si>
  <si>
    <t>Timeslice764</t>
  </si>
  <si>
    <t>Timeslice765</t>
  </si>
  <si>
    <t>Timeslice766</t>
  </si>
  <si>
    <t>Timeslice767</t>
  </si>
  <si>
    <t>Timeslice770</t>
  </si>
  <si>
    <t>Timeslice771</t>
  </si>
  <si>
    <t>Timeslice772</t>
  </si>
  <si>
    <t>Timeslice773</t>
  </si>
  <si>
    <t>Timeslice774</t>
  </si>
  <si>
    <t>Timeslice777</t>
  </si>
  <si>
    <t>Timeslice778</t>
  </si>
  <si>
    <t>Timeslice779</t>
  </si>
  <si>
    <t>Timeslice780</t>
  </si>
  <si>
    <t>Timeslice781</t>
  </si>
  <si>
    <t>Timeslice782</t>
  </si>
  <si>
    <t>Timeslice783</t>
  </si>
  <si>
    <t>Timeslice784</t>
  </si>
  <si>
    <t>Timeslice785</t>
  </si>
  <si>
    <t>Timeslice787</t>
  </si>
  <si>
    <t>Timeslice794</t>
  </si>
  <si>
    <t>Timeslice795</t>
  </si>
  <si>
    <t>Timeslice796</t>
  </si>
  <si>
    <t>Timeslice797</t>
  </si>
  <si>
    <t>Timeslice798</t>
  </si>
  <si>
    <t>Timeslice801</t>
  </si>
  <si>
    <t>Timeslice802</t>
  </si>
  <si>
    <t>Timeslice803</t>
  </si>
  <si>
    <t>Timeslice804</t>
  </si>
  <si>
    <t>Timeslice805</t>
  </si>
  <si>
    <t>Timeslice806</t>
  </si>
  <si>
    <t>Timeslice808</t>
  </si>
  <si>
    <t>Timeslice809</t>
  </si>
  <si>
    <t>Timeslice826</t>
  </si>
  <si>
    <t>Timeslice827</t>
  </si>
  <si>
    <t>Timeslice828</t>
  </si>
  <si>
    <t>Timeslice829</t>
  </si>
  <si>
    <t>Timeslice830</t>
  </si>
  <si>
    <t>Timeslice831</t>
  </si>
  <si>
    <t>Timeslice832</t>
  </si>
  <si>
    <t>Timeslice850</t>
  </si>
  <si>
    <t>Timeslice851</t>
  </si>
  <si>
    <t>Timeslice855</t>
  </si>
  <si>
    <t>Timeslice856</t>
  </si>
  <si>
    <t>Timeslice857</t>
  </si>
  <si>
    <t>Timeslice859</t>
  </si>
  <si>
    <t>Timeslice860</t>
  </si>
  <si>
    <t>Timeslice861</t>
  </si>
  <si>
    <t>Timeslice862</t>
  </si>
  <si>
    <t>Timeslice863</t>
  </si>
  <si>
    <t>Timeslice867</t>
  </si>
  <si>
    <t>Timeslice868</t>
  </si>
  <si>
    <t>Timeslice869</t>
  </si>
  <si>
    <t>Timeslice873</t>
  </si>
  <si>
    <t>Timeslice875</t>
  </si>
  <si>
    <t>Timeslice878</t>
  </si>
  <si>
    <t>Timeslice879</t>
  </si>
  <si>
    <t>Timeslice880</t>
  </si>
  <si>
    <t>Timeslice881</t>
  </si>
  <si>
    <t>Timeslice890</t>
  </si>
  <si>
    <t>Timeslice898</t>
  </si>
  <si>
    <t>Timeslice899</t>
  </si>
  <si>
    <t>Timeslice904</t>
  </si>
  <si>
    <t>Timeslice907</t>
  </si>
  <si>
    <t>Timeslice908</t>
  </si>
  <si>
    <t>Timeslice909</t>
  </si>
  <si>
    <t>Timeslice910</t>
  </si>
  <si>
    <t>Timeslice911</t>
  </si>
  <si>
    <t>Timeslice912</t>
  </si>
  <si>
    <t>Timeslice914</t>
  </si>
  <si>
    <t>Timeslice915</t>
  </si>
  <si>
    <t>Timeslice916</t>
  </si>
  <si>
    <t>Timeslice917</t>
  </si>
  <si>
    <t>Timeslice918</t>
  </si>
  <si>
    <t>Timeslice920</t>
  </si>
  <si>
    <t>Timeslice921</t>
  </si>
  <si>
    <t>Timeslice922</t>
  </si>
  <si>
    <t>Timeslice923</t>
  </si>
  <si>
    <t>Timeslice924</t>
  </si>
  <si>
    <t>Timeslice925</t>
  </si>
  <si>
    <t>Timeslice929</t>
  </si>
  <si>
    <t>Timeslice931</t>
  </si>
  <si>
    <t>Timeslice933</t>
  </si>
  <si>
    <t>Timeslice934</t>
  </si>
  <si>
    <t>Timeslice935</t>
  </si>
  <si>
    <t>Timeslice936</t>
  </si>
  <si>
    <t>Timeslice938</t>
  </si>
  <si>
    <t>Timeslice939</t>
  </si>
  <si>
    <t>Timeslice940</t>
  </si>
  <si>
    <t>Timeslice941</t>
  </si>
  <si>
    <t>Timeslice942</t>
  </si>
  <si>
    <t>Timeslice944</t>
  </si>
  <si>
    <t>Timeslice946</t>
  </si>
  <si>
    <t>Timeslice947</t>
  </si>
  <si>
    <t>Timeslice952</t>
  </si>
  <si>
    <t>Timeslice953</t>
  </si>
  <si>
    <t>Timeslice955</t>
  </si>
  <si>
    <t>Timeslice956</t>
  </si>
  <si>
    <t>Timeslice957</t>
  </si>
  <si>
    <t>Timeslice958</t>
  </si>
  <si>
    <t>Timeslice959</t>
  </si>
  <si>
    <t>Timeslice962</t>
  </si>
  <si>
    <t>Timeslice963</t>
  </si>
  <si>
    <t>Timeslice964</t>
  </si>
  <si>
    <t>Timeslice965</t>
  </si>
  <si>
    <t>Timeslice966</t>
  </si>
  <si>
    <t>Timeslice969</t>
  </si>
  <si>
    <t>Timeslice970</t>
  </si>
  <si>
    <t>Timeslice971</t>
  </si>
  <si>
    <t>Timeslice972</t>
  </si>
  <si>
    <t>Timeslice973</t>
  </si>
  <si>
    <t>Timeslice974</t>
  </si>
  <si>
    <t>Timeslice975</t>
  </si>
  <si>
    <t>Timeslice976</t>
  </si>
  <si>
    <t>Timeslice977</t>
  </si>
  <si>
    <t>Timeslice979</t>
  </si>
  <si>
    <t>Timeslice980</t>
  </si>
  <si>
    <t>Timeslice993</t>
  </si>
  <si>
    <t>Timeslice994</t>
  </si>
  <si>
    <t>Timeslice995</t>
  </si>
  <si>
    <t>Timeslice996</t>
  </si>
  <si>
    <t>Timeslice997</t>
  </si>
  <si>
    <t>Timeslice998</t>
  </si>
  <si>
    <t>Timeslice999</t>
  </si>
  <si>
    <t>Timeslice1000</t>
  </si>
  <si>
    <t>Timeslice1001</t>
  </si>
  <si>
    <t>Timeslice1005</t>
  </si>
  <si>
    <t>Timeslice1011</t>
  </si>
  <si>
    <t>Timeslice1012</t>
  </si>
  <si>
    <t>Timeslice1013</t>
  </si>
  <si>
    <t>Timeslice1014</t>
  </si>
  <si>
    <t>Timeslice1016</t>
  </si>
  <si>
    <t>Timeslice1017</t>
  </si>
  <si>
    <t>Timeslice1018</t>
  </si>
  <si>
    <t>Timeslice1019</t>
  </si>
  <si>
    <t>Timeslice1020</t>
  </si>
  <si>
    <t>Timeslice1021</t>
  </si>
  <si>
    <t>Timeslice1022</t>
  </si>
  <si>
    <t>Timeslice1023</t>
  </si>
  <si>
    <t>Timeslice1024</t>
  </si>
  <si>
    <t>Timeslice1025</t>
  </si>
  <si>
    <t>Timeslice1027</t>
  </si>
  <si>
    <t>Timeslice1028</t>
  </si>
  <si>
    <t>Timeslice1029</t>
  </si>
  <si>
    <t>Timeslice1030</t>
  </si>
  <si>
    <t>Timeslice1031</t>
  </si>
  <si>
    <t>Timeslice1036</t>
  </si>
  <si>
    <t>Timeslice1037</t>
  </si>
  <si>
    <t>Timeslice1053</t>
  </si>
  <si>
    <t>Timeslice1054</t>
  </si>
  <si>
    <t>Timeslice1055</t>
  </si>
  <si>
    <t>Timeslice1056</t>
  </si>
  <si>
    <t>Timeslice1060</t>
  </si>
  <si>
    <t>Timeslice1061</t>
  </si>
  <si>
    <t>Timeslice1062</t>
  </si>
  <si>
    <t>Timeslice1064</t>
  </si>
  <si>
    <t>Timeslice1065</t>
  </si>
  <si>
    <t>Timeslice1066</t>
  </si>
  <si>
    <t>Timeslice1067</t>
  </si>
  <si>
    <t>Timeslice1068</t>
  </si>
  <si>
    <t>Timeslice1073</t>
  </si>
  <si>
    <t>Timeslice1074</t>
  </si>
  <si>
    <t>Timeslice1075</t>
  </si>
  <si>
    <t>Timeslice1076</t>
  </si>
  <si>
    <t>Timeslice1077</t>
  </si>
  <si>
    <t>Timeslice1078</t>
  </si>
  <si>
    <t>Timeslice1079</t>
  </si>
  <si>
    <t>Timeslice1080</t>
  </si>
  <si>
    <t>Timeslice1085</t>
  </si>
  <si>
    <t>Timeslice1086</t>
  </si>
  <si>
    <t>Timeslice1088</t>
  </si>
  <si>
    <t>Timeslice1089</t>
  </si>
  <si>
    <t>Timeslice1090</t>
  </si>
  <si>
    <t>Timeslice1091</t>
  </si>
  <si>
    <t>Timeslice1092</t>
  </si>
  <si>
    <t>Timeslice1093</t>
  </si>
  <si>
    <t>Timeslice1094</t>
  </si>
  <si>
    <t>Timeslice1095</t>
  </si>
  <si>
    <t>Timeslice1096</t>
  </si>
  <si>
    <t>Timeslice1097</t>
  </si>
  <si>
    <t>Timeslice1098</t>
  </si>
  <si>
    <t>Timeslice1099</t>
  </si>
  <si>
    <t>Timeslice1100</t>
  </si>
  <si>
    <t>Timeslice1101</t>
  </si>
  <si>
    <t>Timeslice1102</t>
  </si>
  <si>
    <t>Timeslice1103</t>
  </si>
  <si>
    <t>Timeslice1109</t>
  </si>
  <si>
    <t>Timeslice1110</t>
  </si>
  <si>
    <t>Timeslice1111</t>
  </si>
  <si>
    <t>Timeslice1112</t>
  </si>
  <si>
    <t>Timeslice1113</t>
  </si>
  <si>
    <t>Timeslice1114</t>
  </si>
  <si>
    <t>Timeslice1115</t>
  </si>
  <si>
    <t>Timeslice1116</t>
  </si>
  <si>
    <t>Timeslice1117</t>
  </si>
  <si>
    <t>Timeslice1118</t>
  </si>
  <si>
    <t>Timeslice1119</t>
  </si>
  <si>
    <t>Timeslice1120</t>
  </si>
  <si>
    <t>Timeslice1121</t>
  </si>
  <si>
    <t>Timeslice1123</t>
  </si>
  <si>
    <t>Timeslice1124</t>
  </si>
  <si>
    <t>Timeslice1125</t>
  </si>
  <si>
    <t>Timeslice1126</t>
  </si>
  <si>
    <t>Timeslice1127</t>
  </si>
  <si>
    <t>Timeslice1133</t>
  </si>
  <si>
    <t>Timeslice1134</t>
  </si>
  <si>
    <t>Timeslice1135</t>
  </si>
  <si>
    <t>Timeslice1136</t>
  </si>
  <si>
    <t>Timeslice1137</t>
  </si>
  <si>
    <t>Timeslice1138</t>
  </si>
  <si>
    <t>Timeslice1139</t>
  </si>
  <si>
    <t>Timeslice1140</t>
  </si>
  <si>
    <t>Timeslice1141</t>
  </si>
  <si>
    <t>Timeslice1142</t>
  </si>
  <si>
    <t>Timeslice1143</t>
  </si>
  <si>
    <t>Timeslice1145</t>
  </si>
  <si>
    <t>Timeslice1146</t>
  </si>
  <si>
    <t>Timeslice1147</t>
  </si>
  <si>
    <t>Timeslice1148</t>
  </si>
  <si>
    <t>Timeslice1149</t>
  </si>
  <si>
    <t>Timeslice1150</t>
  </si>
  <si>
    <t>Timeslice1151</t>
  </si>
  <si>
    <t>Timeslice1794</t>
  </si>
  <si>
    <t>Timeslice1795</t>
  </si>
  <si>
    <t>Timeslice1796</t>
  </si>
  <si>
    <t>Timeslice1797</t>
  </si>
  <si>
    <t>Timeslice1798</t>
  </si>
  <si>
    <t>Timeslice1799</t>
  </si>
  <si>
    <t>Timeslice1808</t>
  </si>
  <si>
    <t>TimeSlice2686</t>
  </si>
  <si>
    <t>TimeSlice2687</t>
  </si>
  <si>
    <t>TimeSlice2696</t>
  </si>
  <si>
    <t>TimeSlice8323</t>
  </si>
  <si>
    <t>TimeSlice8312</t>
  </si>
  <si>
    <t>TimeSlice8313</t>
  </si>
  <si>
    <t>TimeSlice8314</t>
  </si>
  <si>
    <t>Feedstock</t>
  </si>
  <si>
    <t>Import</t>
  </si>
  <si>
    <t>1317 VRB batterij Opslag</t>
  </si>
  <si>
    <t>1471 H2 tank PI FCEV auto opslag</t>
  </si>
  <si>
    <t>1474 H2 opslag filling station</t>
  </si>
  <si>
    <t>1479 E batt PI FCEV opslag</t>
  </si>
  <si>
    <t>1296 H2 vessels on pipeline</t>
  </si>
  <si>
    <t>1268 CAES Opslag</t>
  </si>
  <si>
    <t>1299 H2 vessels on distribution net</t>
  </si>
  <si>
    <t>1302 A-CAES Opslag</t>
  </si>
  <si>
    <t>1305 Pb batterij Opslag</t>
  </si>
  <si>
    <t>1308 NiCd batterij Opslag</t>
  </si>
  <si>
    <t>1311 NaS batterij Opslag</t>
  </si>
  <si>
    <t>1314 Li ion batterij Opslag</t>
  </si>
  <si>
    <t>1320 ZnBr batterij Opslag</t>
  </si>
  <si>
    <t>1323 H2 ondergronds opslag</t>
  </si>
  <si>
    <t>Atmosphere</t>
  </si>
  <si>
    <t>Maritime</t>
  </si>
  <si>
    <t>Energy in apartments with startlabel GFE</t>
  </si>
  <si>
    <t>Energy in other dwellings with startlabel GFE</t>
  </si>
  <si>
    <t>Energy in terraced houses with startlabel GFE</t>
  </si>
  <si>
    <t>2402 Other dwelllings - startlabel GFE retrofitted to DC</t>
  </si>
  <si>
    <t>2404 Terraced houses - startlabel GFE retrofitted to DC</t>
  </si>
  <si>
    <t>Energy in apartments with startlabel DC and B</t>
  </si>
  <si>
    <t>2408 Biomass gasification + FT towards diesel with CC</t>
  </si>
  <si>
    <t>2409 H2 from waste gas steam reforming with  CC  from flue gas</t>
  </si>
  <si>
    <t>Mton</t>
  </si>
  <si>
    <t>CH4</t>
  </si>
  <si>
    <t>N2O</t>
  </si>
  <si>
    <t>F-gassen</t>
  </si>
  <si>
    <t>1780 REF non energetisch en ovg omz chemie</t>
  </si>
  <si>
    <t>1394 REF NonEn Chemie ebalans</t>
  </si>
  <si>
    <t>2379 Non energetisch en ovg omz chemie - external heat</t>
  </si>
  <si>
    <t>2161 Non energetisch en ovg omz chemie - bio</t>
  </si>
  <si>
    <t>non-CO2 emissions per sector. [Mton CO2-eq]</t>
  </si>
  <si>
    <t>NG use [PJ]</t>
  </si>
  <si>
    <t>Corrected NG use [PJ]</t>
  </si>
  <si>
    <t>Correction chemie</t>
  </si>
  <si>
    <t>Export fuels</t>
  </si>
  <si>
    <t>Biogenic</t>
  </si>
  <si>
    <t>Energy in education</t>
  </si>
  <si>
    <t>Energy in hospitals</t>
  </si>
  <si>
    <t>Energy in industrial halls</t>
  </si>
  <si>
    <t>Energy in offices</t>
  </si>
  <si>
    <t>Energy in rest services</t>
  </si>
  <si>
    <t>Energy in apartments with startlabel A/A+</t>
  </si>
  <si>
    <t>Energy in other dwellings with startlabel A+</t>
  </si>
  <si>
    <t>Energy in terraced houses with startlabel A+</t>
  </si>
  <si>
    <t>Energy in other dwellings with startlabel A</t>
  </si>
  <si>
    <t>Energy in terraced houses with startlabel A</t>
  </si>
  <si>
    <t>Energy in other dwellings with startlabel DC and B</t>
  </si>
  <si>
    <t>Energy in terraced houses with startlabel DC and B</t>
  </si>
  <si>
    <t>Savings by service demand type</t>
  </si>
  <si>
    <t>Savings by sector</t>
  </si>
  <si>
    <t>Households</t>
  </si>
  <si>
    <t>Services</t>
  </si>
  <si>
    <t>2412 Nuclear energy EPR (Gen III+)  - Electricity production</t>
  </si>
  <si>
    <t>2392 Lignocellulosic ethanol production with CC</t>
  </si>
  <si>
    <t>2393 Bio-DME production with CC</t>
  </si>
  <si>
    <t>2394 Biomass gasification + FT towards kerosene with CC</t>
  </si>
  <si>
    <t>Zon thermisch</t>
  </si>
  <si>
    <t>Timeslice1063</t>
  </si>
  <si>
    <t>Timeslice1087</t>
  </si>
  <si>
    <t>Timeslice1122</t>
  </si>
  <si>
    <t>Timeslice1159</t>
  </si>
  <si>
    <t>Timeslice1183</t>
  </si>
  <si>
    <t>Timeslice1194</t>
  </si>
  <si>
    <t>Timeslice1207</t>
  </si>
  <si>
    <t>Timeslice1218</t>
  </si>
  <si>
    <t>Timeslice1231</t>
  </si>
  <si>
    <t>Timeslice1255</t>
  </si>
  <si>
    <t>Timeslice1266</t>
  </si>
  <si>
    <t>Timeslice1279</t>
  </si>
  <si>
    <t>Timeslice1290</t>
  </si>
  <si>
    <t>Timeslice1303</t>
  </si>
  <si>
    <t>Timeslice1327</t>
  </si>
  <si>
    <t>Timeslice1351</t>
  </si>
  <si>
    <t>Timeslice1375</t>
  </si>
  <si>
    <t>Timeslice1386</t>
  </si>
  <si>
    <t>Timeslice1399</t>
  </si>
  <si>
    <t>Timeslice1410</t>
  </si>
  <si>
    <t>Timeslice1423</t>
  </si>
  <si>
    <t>Timeslice1434</t>
  </si>
  <si>
    <t>Timeslice1447</t>
  </si>
  <si>
    <t>Timeslice1471</t>
  </si>
  <si>
    <t>Timeslice1482</t>
  </si>
  <si>
    <t>Timeslice1495</t>
  </si>
  <si>
    <t>Timeslice1519</t>
  </si>
  <si>
    <t>Timeslice1530</t>
  </si>
  <si>
    <t>Timeslice1543</t>
  </si>
  <si>
    <t>Timeslice1554</t>
  </si>
  <si>
    <t>Timeslice1567</t>
  </si>
  <si>
    <t>Timeslice1591</t>
  </si>
  <si>
    <t>Timeslice1615</t>
  </si>
  <si>
    <t>Timeslice1639</t>
  </si>
  <si>
    <t>Timeslice1650</t>
  </si>
  <si>
    <t>Timeslice1663</t>
  </si>
  <si>
    <t>Timeslice1674</t>
  </si>
  <si>
    <t>Timeslice1687</t>
  </si>
  <si>
    <t>Timeslice1698</t>
  </si>
  <si>
    <t>Timeslice1711</t>
  </si>
  <si>
    <t>Timeslice1722</t>
  </si>
  <si>
    <t>Timeslice1807</t>
  </si>
  <si>
    <t>TimeSlice2695</t>
  </si>
  <si>
    <t>TimeSlice2719</t>
  </si>
  <si>
    <t>Timeslice1</t>
  </si>
  <si>
    <t>Timeslice3</t>
  </si>
  <si>
    <t>Timeslice4</t>
  </si>
  <si>
    <t>Timeslice5</t>
  </si>
  <si>
    <t>Timeslice6</t>
  </si>
  <si>
    <t>Timeslice25</t>
  </si>
  <si>
    <t>Timeslice26</t>
  </si>
  <si>
    <t>Timeslice27</t>
  </si>
  <si>
    <t>Timeslice28</t>
  </si>
  <si>
    <t>Timeslice29</t>
  </si>
  <si>
    <t>Timeslice30</t>
  </si>
  <si>
    <t>cDayLevelUGH2</t>
  </si>
  <si>
    <t>Making sure that the level  of the UG H2 does not decrease  by more than 12%</t>
  </si>
  <si>
    <t>Olie</t>
  </si>
  <si>
    <t>Uranium</t>
  </si>
  <si>
    <t>Wind</t>
  </si>
  <si>
    <t>Ethylene</t>
  </si>
  <si>
    <t>Naphta</t>
  </si>
  <si>
    <t>Overige olieproducten</t>
  </si>
  <si>
    <t>LPG</t>
  </si>
  <si>
    <t>Olie excl gassen</t>
  </si>
  <si>
    <t>SNG</t>
  </si>
  <si>
    <t>Synthetic benzine</t>
  </si>
  <si>
    <t>Oliegrondstoffen</t>
  </si>
  <si>
    <t>Waterkracht</t>
  </si>
  <si>
    <t>Overige bio-olieproducten</t>
  </si>
  <si>
    <t>Synthetische brandstoffen uit methanol synthese</t>
  </si>
  <si>
    <t>Synthetic diesel</t>
  </si>
  <si>
    <t>Synthetic kerosine</t>
  </si>
  <si>
    <t>Synthetische brandstoffen uit FT</t>
  </si>
  <si>
    <t>Plastic pyrolysis oil</t>
  </si>
  <si>
    <t>Plastic waste</t>
  </si>
  <si>
    <t>Synthetic methanol for shipping</t>
  </si>
  <si>
    <t>Methanol for shipping</t>
  </si>
  <si>
    <t>LNG for shipping</t>
  </si>
  <si>
    <t>Synthetic LNG for shipping</t>
  </si>
  <si>
    <t>Synthetic methanol for shipping import</t>
  </si>
  <si>
    <t>Ammonia</t>
  </si>
  <si>
    <t>CO2flow</t>
  </si>
  <si>
    <t>Diesel</t>
  </si>
  <si>
    <t>E-inhoud mest</t>
  </si>
  <si>
    <t>Bio-ethanol</t>
  </si>
  <si>
    <t>Biomassa (zetmeel)</t>
  </si>
  <si>
    <t>Biomassa (suikers)</t>
  </si>
  <si>
    <t>Cokes</t>
  </si>
  <si>
    <t>Biodiesel</t>
  </si>
  <si>
    <t>Benzine</t>
  </si>
  <si>
    <t>Biobenzine</t>
  </si>
  <si>
    <t>HFO</t>
  </si>
  <si>
    <t>Kerosine</t>
  </si>
  <si>
    <t>Bio-LPG</t>
  </si>
  <si>
    <t>Synthetic LPG</t>
  </si>
  <si>
    <t>Gas transport</t>
  </si>
  <si>
    <t>Gas winning</t>
  </si>
  <si>
    <t>Bio-restgassen</t>
  </si>
  <si>
    <t>Biomassa (hout binnenland)</t>
  </si>
  <si>
    <t>Biomassa (hout buitenland)</t>
  </si>
  <si>
    <t>Bio-DME</t>
  </si>
  <si>
    <t>Industrial Waste Heat</t>
  </si>
  <si>
    <t>Biokerosine</t>
  </si>
  <si>
    <t>BioHFO</t>
  </si>
  <si>
    <t>Biomassa (UCO buitenland)</t>
  </si>
  <si>
    <t>Biomass Pyrolysis Oil</t>
  </si>
  <si>
    <t>Hydrogen import</t>
  </si>
  <si>
    <t>Bio-LNG for shipping</t>
  </si>
  <si>
    <t>Biomethanol</t>
  </si>
  <si>
    <t>Bio-Methanol for shipping</t>
  </si>
  <si>
    <t>Synthetic methanol</t>
  </si>
  <si>
    <t>Biomassa (hout buitenland), expensive part</t>
  </si>
  <si>
    <t>Ammonia import</t>
  </si>
  <si>
    <t>Ammonia export</t>
  </si>
  <si>
    <t>Bionaphta</t>
  </si>
  <si>
    <t>Synthetic waste gasses</t>
  </si>
  <si>
    <t>Other synthetic oil products</t>
  </si>
  <si>
    <t>Synthetic naphtha</t>
  </si>
  <si>
    <t>1631 Heat savings level 1 - Other industry</t>
  </si>
  <si>
    <t>1633 Electricity savings level 1 - Basic metals ferro</t>
  </si>
  <si>
    <t>2132 Heat savings level 2 - Other industry</t>
  </si>
  <si>
    <t>2133 Electricity savings level 2 - Other industry</t>
  </si>
  <si>
    <t>2439 Electricity savings level 2 - Chemical</t>
  </si>
  <si>
    <t>2440 Electricity savings level 3 - Chemical</t>
  </si>
  <si>
    <t>2444 Electricity savings level 2 - Basic metals ferro</t>
  </si>
  <si>
    <t>2447 Electricity savings level 3 - Basic metals ferro</t>
  </si>
  <si>
    <t>2448 Heat savings - Het Nieuwe Telen - Agriculture</t>
  </si>
  <si>
    <t>2449 Heat savings - Insulation package - Agriculture</t>
  </si>
  <si>
    <t>2450 Heat savings - 2e scherm - Agriculture</t>
  </si>
  <si>
    <t>2451 Heat savings - 3e scherm - Agriculture</t>
  </si>
  <si>
    <t>2452 Heat savings - selective ventilation - Agriculture</t>
  </si>
  <si>
    <t>2453 Heat savings - nieuwbouwkassen - Agriculture</t>
  </si>
  <si>
    <t>2454 Heat saving - Low temperature heating - Agriculture</t>
  </si>
  <si>
    <t>2455 Electricity savings - meet en regeltechniek - Agriculture</t>
  </si>
  <si>
    <t>2456 Electricity savings - distribution &amp; feeding - Agriculture</t>
  </si>
  <si>
    <t>2457 Electricity savings - bevochtiging - Agriculture</t>
  </si>
  <si>
    <t>2458 Electricity savings - selective cooling - Agriculture</t>
  </si>
  <si>
    <t>2459 Electricity savings - LED lightning - Agriculture</t>
  </si>
  <si>
    <t>Energy savings per option per energy carrier [PJ]</t>
  </si>
  <si>
    <t>1630 Heat savings - Basic metals ferro</t>
  </si>
  <si>
    <t>2030</t>
  </si>
  <si>
    <t>Synthetic aromatics</t>
  </si>
  <si>
    <t>Aromatics</t>
  </si>
  <si>
    <t>Bio-aromatics</t>
  </si>
  <si>
    <t>Savings wrt KEV 2022 [PJ]</t>
  </si>
  <si>
    <t>Net consumption [PJ] / Primary energy [PJ]</t>
  </si>
  <si>
    <t>Primary energy [PJ]</t>
  </si>
  <si>
    <t>TRANSFORM</t>
  </si>
  <si>
    <t>Biobrandstoffen</t>
  </si>
  <si>
    <t>Biomassa</t>
  </si>
  <si>
    <t>Synthetic fuels</t>
  </si>
  <si>
    <t>Total, excl. BFFS</t>
  </si>
  <si>
    <t>km2 GFA</t>
  </si>
  <si>
    <t>2192 Energy in education - B label</t>
  </si>
  <si>
    <t>Biomassa (natte stromen)</t>
  </si>
  <si>
    <t>Hydrogen export</t>
  </si>
  <si>
    <t>Biomass Local Wood chips</t>
  </si>
  <si>
    <t>Biomass Straw</t>
  </si>
  <si>
    <t>2442 Electricity savings level 2 - Fertilizer</t>
  </si>
  <si>
    <t>2445 Electricity savings level 3 - Fertilizer</t>
  </si>
  <si>
    <t>Timeslice11</t>
  </si>
  <si>
    <t>Timeslice13</t>
  </si>
  <si>
    <t>Timeslice20</t>
  </si>
  <si>
    <t>Timeslice21</t>
  </si>
  <si>
    <t>Timeslice8</t>
  </si>
  <si>
    <t>Timeslice10</t>
  </si>
  <si>
    <t>Timeslice12</t>
  </si>
  <si>
    <t>Timeslice14</t>
  </si>
  <si>
    <t>Timeslice15</t>
  </si>
  <si>
    <t>Timeslice16</t>
  </si>
  <si>
    <t>Timeslice17</t>
  </si>
  <si>
    <t>Timeslice18</t>
  </si>
  <si>
    <t>Timeslice19</t>
  </si>
  <si>
    <t>Timeslice24</t>
  </si>
  <si>
    <t>Timeslice31</t>
  </si>
  <si>
    <t>Timeslice32</t>
  </si>
  <si>
    <t>Timeslice7</t>
  </si>
  <si>
    <t>Final demand, EED definition [PJ]</t>
  </si>
  <si>
    <t>2435 Electricity savings level 1 - FBI</t>
  </si>
  <si>
    <t>2438 Heat savings level 2 - FBI</t>
  </si>
  <si>
    <t>Limburg</t>
  </si>
  <si>
    <t>North Brabant</t>
  </si>
  <si>
    <t>North Holland</t>
  </si>
  <si>
    <t>EED</t>
  </si>
  <si>
    <t>Final demand, incl. feedstocks [PJ]</t>
  </si>
  <si>
    <t>Final demand, excl. feedstocks [PJ]</t>
  </si>
  <si>
    <t>Final demand, feedstocks [PJ]</t>
  </si>
  <si>
    <t>Primary, incl. bunker fuel and feedstocks [PJ]</t>
  </si>
  <si>
    <t>Primary energy, EED definition [PJ]</t>
  </si>
  <si>
    <t>pFinalEnergyDataTot_Eagg</t>
  </si>
  <si>
    <t>2191 Energy in education - DC label</t>
  </si>
  <si>
    <t>1512 CO2 opslag after capture</t>
  </si>
  <si>
    <t>2505 Convert CO2flow to CO2flow for storage</t>
  </si>
  <si>
    <t>2506 CO2 network for CO2 storage</t>
  </si>
  <si>
    <t>Mid NL</t>
  </si>
  <si>
    <t>2193 Energy in education - A label</t>
  </si>
  <si>
    <t>2194 Energy in education - A+ label</t>
  </si>
  <si>
    <t>2201 Energy in hospitals - DC label</t>
  </si>
  <si>
    <t>2202 Energy in hospitals - B label</t>
  </si>
  <si>
    <t>2196 Energy in industrial halls - DC label</t>
  </si>
  <si>
    <t>2197 Energy in industrial halls - B label</t>
  </si>
  <si>
    <t>2198 Energy in industrial halls - A label</t>
  </si>
  <si>
    <t>2199 Energy in industrial halls - A+ label</t>
  </si>
  <si>
    <t>2185 Offices - B label</t>
  </si>
  <si>
    <t>2187 Offices - DC label</t>
  </si>
  <si>
    <t>2188 Offices - A label</t>
  </si>
  <si>
    <t>2189 Offices - A+ label</t>
  </si>
  <si>
    <t>2180 Apartments - startlabel A/A+</t>
  </si>
  <si>
    <t>2172 Apartments - startlabel B or DC retrofitted to B</t>
  </si>
  <si>
    <t>2178 Apartments - startlabel DC</t>
  </si>
  <si>
    <t>2400 Apartments - startlabel GFE retrofitted to DC</t>
  </si>
  <si>
    <t>2183 Other dwelllings - startlabel A</t>
  </si>
  <si>
    <t>2184 Other dwelllings - startlabel A+</t>
  </si>
  <si>
    <t>2173 Other dwelllings - startlabel B or DC retrofitted to B</t>
  </si>
  <si>
    <t>2182 Other dwelllings - startlabel DC</t>
  </si>
  <si>
    <t>2176 Terraced houses - startlabel A</t>
  </si>
  <si>
    <t>2170 Terraced houses - startlabel B or DC retrofitted to B</t>
  </si>
  <si>
    <t>2175 Terraced houses - startlabel DC</t>
  </si>
  <si>
    <t>1721 REF AVI</t>
  </si>
  <si>
    <t>Bus transport</t>
  </si>
  <si>
    <t>1651 REF Fuel cell bus</t>
  </si>
  <si>
    <t>1653 REF BEV bus</t>
  </si>
  <si>
    <t>2430 REF ICE bus</t>
  </si>
  <si>
    <t>Light Duty Vehicle Transport</t>
  </si>
  <si>
    <t>1841 REF ICE van</t>
  </si>
  <si>
    <t>2428 REF BEV van</t>
  </si>
  <si>
    <t>1996 Marine fuel vessel</t>
  </si>
  <si>
    <t>2385 LNG vessel</t>
  </si>
  <si>
    <t>2461 External NH3 for fertilizer industry</t>
  </si>
  <si>
    <t>1734 REF OBG CH4 emissies  Energie</t>
  </si>
  <si>
    <t>2369 REF OGHG CH4 emissions households</t>
  </si>
  <si>
    <t>1735 REF O-GHG CH4 emissions waste</t>
  </si>
  <si>
    <t>1739 REF OBG CH4 emissies landbouw</t>
  </si>
  <si>
    <t>1737 REF OBG CH4 emissies verkeer</t>
  </si>
  <si>
    <t>1728 REF OBG F-gas emissies Industrie</t>
  </si>
  <si>
    <t>1727 REF OBG F-gas emissions mobility</t>
  </si>
  <si>
    <t>1729 REF OBG N2O emissies Energie</t>
  </si>
  <si>
    <t>1730 REF O-GHG N2O emissions chemical</t>
  </si>
  <si>
    <t>1733 REF OBG N2O emissies  landbouw</t>
  </si>
  <si>
    <t>1731 REF OBG N2O emissies  verkeer</t>
  </si>
  <si>
    <t>1770 REF MWT HDO 2017</t>
  </si>
  <si>
    <t>1771 REF MWT Industrie 2017</t>
  </si>
  <si>
    <t>1769 REF MWT landbouw 2017</t>
  </si>
  <si>
    <t>2518 Mechanical recycling of plastic waste with high yield</t>
  </si>
  <si>
    <t>personenvervoer</t>
  </si>
  <si>
    <t>1351 REF ICE personenauto</t>
  </si>
  <si>
    <t>1352 REF PI hybride auto</t>
  </si>
  <si>
    <t>1353 REF elektrische auto</t>
  </si>
  <si>
    <t>1356 REF H2 auto</t>
  </si>
  <si>
    <t>vrachtvervoer weg</t>
  </si>
  <si>
    <t>1364 REF HDV vracht</t>
  </si>
  <si>
    <t>2429 REF electric truck</t>
  </si>
  <si>
    <t>1020 Solar thermal - Services</t>
  </si>
  <si>
    <t>1022 Soil heat pump - Services</t>
  </si>
  <si>
    <t>1023 Ground water heat pump - Services</t>
  </si>
  <si>
    <t>1029 Solar thermal - Newly built - Residential</t>
  </si>
  <si>
    <t>1035 REF HR-107 - Existing - Residential</t>
  </si>
  <si>
    <t>1037 REF HR-107 - Newly built - Residential</t>
  </si>
  <si>
    <t>1039 Solar thermal - Existing - Residential</t>
  </si>
  <si>
    <t>1042 Wind op Zee band 1</t>
  </si>
  <si>
    <t>1072 REF Ketels aardgas industrie eDesign 2011</t>
  </si>
  <si>
    <t>1073 REF WKK gas eDesign 2011</t>
  </si>
  <si>
    <t>1090 Wind op Land band 1</t>
  </si>
  <si>
    <t>1101 REF natural gas CCGT</t>
  </si>
  <si>
    <t>1133 Groen aardgas Huishoudens</t>
  </si>
  <si>
    <t>1135 Groen aardgas HDO</t>
  </si>
  <si>
    <t>1212 REF Elektricteit HT transmissielijn</t>
  </si>
  <si>
    <t>1263 REF Aardgas MD pijplijn</t>
  </si>
  <si>
    <t>1267 REF Aardgas LD distributienet</t>
  </si>
  <si>
    <t>1370 Heat transmission grid</t>
  </si>
  <si>
    <t>1395 REF WKK rest Basismetaal ebalans</t>
  </si>
  <si>
    <t>1456 Offshore HVDC grid</t>
  </si>
  <si>
    <t>1465 Solar-PV large scale utilities</t>
  </si>
  <si>
    <t>1585 Ketels LT kolen industrie CCS plus</t>
  </si>
  <si>
    <t>1588 Boilers HT coal industry CCS plus</t>
  </si>
  <si>
    <t>1627 Hydropower</t>
  </si>
  <si>
    <t>1629 Heat savings level 1 - Chemical</t>
  </si>
  <si>
    <t>1757 Geothermal HP - LT Heat for FB Industry   &lt; 100C</t>
  </si>
  <si>
    <t>1762 REF E export Flexnet</t>
  </si>
  <si>
    <t>1838 LNG inland navigation freight</t>
  </si>
  <si>
    <t>1852 REF Nuclear power plant</t>
  </si>
  <si>
    <t>2120 H2 Large-scale electrolyser</t>
  </si>
  <si>
    <t>2127 Rooftop PV agriculture</t>
  </si>
  <si>
    <t>2130 Heat savings level 1 - FBI</t>
  </si>
  <si>
    <t>2131 Heat savings level 2 - Chemical</t>
  </si>
  <si>
    <t>2148 Mono manure AD for heat</t>
  </si>
  <si>
    <t>2190 Energy in education - GFE label</t>
  </si>
  <si>
    <t>2195 Energy in industrial halls - GFE label</t>
  </si>
  <si>
    <t>2200 Energy in hospitals - GFE label</t>
  </si>
  <si>
    <t>2322 e - boiler - District heating</t>
  </si>
  <si>
    <t>2422 Compression HP, air source, IWH, medium 3 MW - Distict heating</t>
  </si>
  <si>
    <t>Broeikasgassen</t>
  </si>
  <si>
    <t>zero</t>
  </si>
  <si>
    <t>1840 Reduction CH4 in Waste</t>
  </si>
  <si>
    <t>Offshore C</t>
  </si>
  <si>
    <t>Offshore E</t>
  </si>
  <si>
    <t>Offshore F</t>
  </si>
  <si>
    <t>Offshore G</t>
  </si>
  <si>
    <t>Offshore A</t>
  </si>
  <si>
    <t>Region A</t>
  </si>
  <si>
    <t>Region B</t>
  </si>
  <si>
    <t>1396 REF Ketels rest Basismetaal ebalans</t>
  </si>
  <si>
    <t>1842 Reduction N2O chemical</t>
  </si>
  <si>
    <t>2436 Electricity savings level 2 - FBI</t>
  </si>
  <si>
    <t>2437 Electricity savings level 3 - FBI</t>
  </si>
  <si>
    <t>OptionCategory</t>
  </si>
  <si>
    <t>Year</t>
  </si>
  <si>
    <t>LHS</t>
  </si>
  <si>
    <t>RHS (potential)</t>
  </si>
  <si>
    <t>Limit?</t>
  </si>
  <si>
    <t>Shadow price</t>
  </si>
  <si>
    <t>RHS (Lower limit)</t>
  </si>
  <si>
    <t>Lower limit?</t>
  </si>
  <si>
    <t>Refineries</t>
  </si>
  <si>
    <t>Variant</t>
  </si>
  <si>
    <t>1</t>
  </si>
  <si>
    <t>Category</t>
  </si>
  <si>
    <t>Zon elektrisch</t>
  </si>
  <si>
    <t>Energy Carrier</t>
  </si>
  <si>
    <t>Synthetic HFO</t>
  </si>
  <si>
    <t>Biomassa (coferment)</t>
  </si>
  <si>
    <t>Groen gas (excl SNG)</t>
  </si>
  <si>
    <t>Warmte uit waterstof en elektriciteit GO</t>
  </si>
  <si>
    <t>Warmte uit waterstof en elektriciteit Industrie</t>
  </si>
  <si>
    <t>1031</t>
  </si>
  <si>
    <t>1038</t>
  </si>
  <si>
    <t>Target Compound/EnergyQuantity</t>
  </si>
  <si>
    <t>Fijn stof</t>
  </si>
  <si>
    <t>Fossiel verbruik</t>
  </si>
  <si>
    <t>OBG</t>
  </si>
  <si>
    <t>Add on Option</t>
  </si>
  <si>
    <t>LHS (admixed)</t>
  </si>
  <si>
    <t>RHS (energetic NG demand)</t>
  </si>
  <si>
    <t>Bound?</t>
  </si>
  <si>
    <t>Circulair part (LHS)</t>
  </si>
  <si>
    <t>Circulair target (RHS)</t>
  </si>
  <si>
    <t>Target exactly met?</t>
  </si>
  <si>
    <t>Total carbon in feedstocks</t>
  </si>
  <si>
    <t>Network option</t>
  </si>
  <si>
    <t>RHS (Potential)</t>
  </si>
  <si>
    <t>Activity</t>
  </si>
  <si>
    <t>Time-slice</t>
  </si>
  <si>
    <t>RHS</t>
  </si>
  <si>
    <t>Network Type</t>
  </si>
  <si>
    <t>2507 REF overall aromatics demand</t>
  </si>
  <si>
    <t>2431 REF ICE inland navigation freight</t>
  </si>
  <si>
    <t>1837 PI van</t>
  </si>
  <si>
    <t>1995 Luchtvaart kerosine consumptie</t>
  </si>
  <si>
    <t>2244 Zero gap membrane electrolyser_chlorine</t>
  </si>
  <si>
    <t>2358 REF methanol conventional applications</t>
  </si>
  <si>
    <t>2165 H-B NH3 with external H2</t>
  </si>
  <si>
    <t>1782 Electric MWT industrie</t>
  </si>
  <si>
    <t>1083 REF Steam Cracking (conventional)</t>
  </si>
  <si>
    <t>913 Mono manure AD Green gas</t>
  </si>
  <si>
    <t>1047 Electric Industrial Heat Pump - Industry</t>
  </si>
  <si>
    <t>1054 WKK gas eDesign 2011</t>
  </si>
  <si>
    <t>1060 Natural Gas Low Temp Boilers - Industry</t>
  </si>
  <si>
    <t>1065 Natural Gas Medium Temp Boilers - Industry</t>
  </si>
  <si>
    <t>1070 Natural Gas DF &gt; 400 C - Industry</t>
  </si>
  <si>
    <t>1108 Natural gas CCGT</t>
  </si>
  <si>
    <t>1213 REF Elektriciteit MT transmissielijn</t>
  </si>
  <si>
    <t>1214 REF Elektricteit HT to MT transformator</t>
  </si>
  <si>
    <t>1244 REF Elektricteit LT distributienet</t>
  </si>
  <si>
    <t>1245 REF Elektricteit MT to LT transformator</t>
  </si>
  <si>
    <t>1261 REF Aardgas MD to HD connector</t>
  </si>
  <si>
    <t>1262 REF Aardgas HD to MD connector</t>
  </si>
  <si>
    <t>1266 REF Aardgas MD to LD connector</t>
  </si>
  <si>
    <t>1321 H2 ondergronds laden</t>
  </si>
  <si>
    <t>1322 H2 ondergronds ontladen</t>
  </si>
  <si>
    <t>1330 H2 pipeline</t>
  </si>
  <si>
    <t>1372 Natural Gas Medium Temp Boilers - Refineries</t>
  </si>
  <si>
    <t>1461 Onshore substation and trafo offshore to onshore grid</t>
  </si>
  <si>
    <t>1478 E batt PI FCEV ontladen</t>
  </si>
  <si>
    <t>1481 E batt PI FCEV laden office</t>
  </si>
  <si>
    <t>1482 E batt PI FCEV laden car park</t>
  </si>
  <si>
    <t>1483 E batt PI FCEV laden FS</t>
  </si>
  <si>
    <t>1497 STEG H2</t>
  </si>
  <si>
    <t>1592 NG DF 200-400C- Industry</t>
  </si>
  <si>
    <t>1850 Hout binnenland naar hout</t>
  </si>
  <si>
    <t>1851 Hout buitenland naar hout</t>
  </si>
  <si>
    <t>1859 SNG from lignocellulosics with CC</t>
  </si>
  <si>
    <t>2035 Electric Medium Temp Boilers - Chemical</t>
  </si>
  <si>
    <t>2169 HVO from UCO</t>
  </si>
  <si>
    <t>2248 Deep geothermal heat - Chlorine</t>
  </si>
  <si>
    <t>2290 Natural Gas boiler - 200-400C - FBI</t>
  </si>
  <si>
    <t>2294 Waste Heat Industrial Heat Pump - Chemie</t>
  </si>
  <si>
    <t>2298 Hot water electric boiler - FBI</t>
  </si>
  <si>
    <t>2299 Hot water NG boiler - Industrie</t>
  </si>
  <si>
    <t>2307 Electric boiler HT100to200 - Waste</t>
  </si>
  <si>
    <t>2308 NG boiler HT100to200- Waste</t>
  </si>
  <si>
    <t>2314 NG Direct Firing - Basic metal non-ferro</t>
  </si>
  <si>
    <t>2321 NG boiler - District heating</t>
  </si>
  <si>
    <t>2341 Electric Boilers  200-400 C- non ferro</t>
  </si>
  <si>
    <t>2349 Direct Firing NG 200-400 C - Industry</t>
  </si>
  <si>
    <t>2353 Direct Firing WG 200-400 C - Chemicals</t>
  </si>
  <si>
    <t>2363 Natural Gas boilers - Low Temp - Chemie</t>
  </si>
  <si>
    <t>2375 Waste Gas 200-400C Boilers - Refineries</t>
  </si>
  <si>
    <t>2377 Waste Gas 100-200C Boilers - Refineries</t>
  </si>
  <si>
    <t>2395 Conversion of expensive part woody biomass import to woody biomass</t>
  </si>
  <si>
    <t>2485 Waste heat  - Heat Pump - Refinery</t>
  </si>
  <si>
    <t>2501 Steam network (100-200 degC)</t>
  </si>
  <si>
    <t>2502 Steam network (200-400 degC)</t>
  </si>
  <si>
    <t>2517 Offshore platform including converter</t>
  </si>
  <si>
    <t>2519 Gasification of mixed plastic waste to methanol with high yield</t>
  </si>
  <si>
    <t>Input prices database</t>
  </si>
  <si>
    <t>Shadow prices energy carriers</t>
  </si>
  <si>
    <t>Shadow prices emissions</t>
  </si>
  <si>
    <t>2359 Methanol to olefins</t>
  </si>
  <si>
    <t>1046 Hot water electric boiler - Industry</t>
  </si>
  <si>
    <t>1265 REF Aardgas LD to MD connector</t>
  </si>
  <si>
    <t>1339 H2 connector pipeline naar distributienetwerk</t>
  </si>
  <si>
    <t>1377 REF Aardgas naar feedstock NH3</t>
  </si>
  <si>
    <t>1795 Electric Medium Temp Boilers</t>
  </si>
  <si>
    <t>1818 Hybride WP ketel (keteldeel, WB bestaande bouw)</t>
  </si>
  <si>
    <t>1991 Groen aardgas generiek (gasvoorziening)</t>
  </si>
  <si>
    <t>2034 Electric High Temp Boilers - Chemical</t>
  </si>
  <si>
    <t>2288 Electric boiler - 200-400C - FBI</t>
  </si>
  <si>
    <t>2297 Hot water electric boiler - Industrie</t>
  </si>
  <si>
    <t>2301 Hot water H2 boiler - Industrie</t>
  </si>
  <si>
    <t>2315 Electric Direct Firing - Basic metal non-ferro</t>
  </si>
  <si>
    <t>2320 H2 boiler - District heating</t>
  </si>
  <si>
    <t>2350 Direct Firing Elec 200-400 C -Industry</t>
  </si>
  <si>
    <t>2478 Keep IWH unused - Refinery</t>
  </si>
  <si>
    <t>2486 Heat&lt;100C  - Heat Pump - Refinery</t>
  </si>
  <si>
    <t>2509 Methanol to aromatics</t>
  </si>
  <si>
    <t>HeatLessThan200</t>
  </si>
  <si>
    <t>HeatMoreThan200</t>
  </si>
  <si>
    <t>Energiedrager</t>
  </si>
  <si>
    <t>Bio-methanol for shipping</t>
  </si>
  <si>
    <t>Plastic Pyrolysis Oil</t>
  </si>
  <si>
    <t>Net effect</t>
  </si>
  <si>
    <t>Aggregation net consumption [PJ]</t>
  </si>
  <si>
    <t>Aggregation type</t>
  </si>
  <si>
    <t>Natural gas</t>
  </si>
  <si>
    <t>Fossil feedstock</t>
  </si>
  <si>
    <t>Fossil fuel</t>
  </si>
  <si>
    <t>Bio feedstock</t>
  </si>
  <si>
    <t>Biofuel</t>
  </si>
  <si>
    <t>Bio waste gasses</t>
  </si>
  <si>
    <t>Heat</t>
  </si>
  <si>
    <t>Crude oil</t>
  </si>
  <si>
    <t>Other bio oil products</t>
  </si>
  <si>
    <t>Other oil products</t>
  </si>
  <si>
    <t>Waste gasses</t>
  </si>
  <si>
    <t>Synthetic feedstock</t>
  </si>
  <si>
    <t>Synthetic fuel</t>
  </si>
  <si>
    <t>Hydrogen</t>
  </si>
  <si>
    <t>CO2 captured</t>
  </si>
  <si>
    <t>Timeslice33</t>
  </si>
  <si>
    <t>Timeslice34</t>
  </si>
  <si>
    <t>Timeslice40</t>
  </si>
  <si>
    <t>Timeslice41</t>
  </si>
  <si>
    <t>Timeslice39</t>
  </si>
  <si>
    <t>Timeslice38</t>
  </si>
  <si>
    <t>Timeslice37</t>
  </si>
  <si>
    <t>Timeslice36</t>
  </si>
  <si>
    <t>Total net</t>
  </si>
  <si>
    <t>1798 AVI CCS</t>
  </si>
  <si>
    <t>2383 Methanol vessel</t>
  </si>
  <si>
    <t>2020 Electrification of Steam Crackers</t>
  </si>
  <si>
    <t>1294 H2 vessels on pipeline charge</t>
  </si>
  <si>
    <t>1295 H2 vessels on pipeline discharge</t>
  </si>
  <si>
    <t>2360 Methanol from ext. H2 and ext. CO2</t>
  </si>
  <si>
    <t>2389 Methanol from biogas</t>
  </si>
  <si>
    <t>2468 Electrolyse H-B NH3 (energy carrier)</t>
  </si>
  <si>
    <t>2508 Aromatics production via biomass</t>
  </si>
  <si>
    <t>Timeslice35</t>
  </si>
  <si>
    <t>1466 CCS add on to Haber-Bosch NH3 production</t>
  </si>
  <si>
    <t>2520 Pyrolysis of plastic waste with hydrotreating with high yield</t>
  </si>
  <si>
    <r>
      <t>Border prices of energy carriers [</t>
    </r>
    <r>
      <rPr>
        <sz val="11"/>
        <color theme="1"/>
        <rFont val="Calibri"/>
        <family val="2"/>
      </rPr>
      <t>€/GJ]</t>
    </r>
  </si>
  <si>
    <t>Aardgas feedstock</t>
  </si>
  <si>
    <t>Biomass Dry manure</t>
  </si>
  <si>
    <t>Cokeskolen</t>
  </si>
  <si>
    <t>Fermentatiegas</t>
  </si>
  <si>
    <t>Overig</t>
  </si>
  <si>
    <t>Stoom</t>
  </si>
  <si>
    <t>CCF-gas</t>
  </si>
  <si>
    <t>Chemisch restgas</t>
  </si>
  <si>
    <t>Input price</t>
  </si>
  <si>
    <t>1016 ATR with CC</t>
  </si>
  <si>
    <t>2521 Biomethanol via direct gasification with ext H2</t>
  </si>
  <si>
    <t>1375 REF ammoniak productie</t>
  </si>
  <si>
    <t>2243 REF Membrane Electrolysis_chlorine</t>
  </si>
  <si>
    <t>1215 REF Elektricteit MT to HT transformator</t>
  </si>
  <si>
    <t>1429 Flex ketel restgassen basismetaal</t>
  </si>
  <si>
    <t>1881 H2 uit SMR CC  from shifted syngas low</t>
  </si>
  <si>
    <t>2013 Biomass DF 200-400C - Basic Metals Ferro</t>
  </si>
  <si>
    <t>2014 Biomass DF &gt; 400C - Basic Metals</t>
  </si>
  <si>
    <t>2293 Waste Heat Industrial Heat Pump - Industry</t>
  </si>
  <si>
    <t>2295 Waste Heat Industrial Heat Pump - Kunstmestindustrie</t>
  </si>
  <si>
    <t>2296 Waste Heat Industrial Heat Pump - FBI</t>
  </si>
  <si>
    <t>2323 NG CHP - District heating</t>
  </si>
  <si>
    <t>1312 Li ion batterij ontlader</t>
  </si>
  <si>
    <t>1313 Li ion batterij lader</t>
  </si>
  <si>
    <t>1359 Flex ketel restgassen</t>
  </si>
  <si>
    <t>1426 Flex ketel restgassen chemie</t>
  </si>
  <si>
    <t>1940 P2L FT pathway, external H2, external CO2</t>
  </si>
  <si>
    <t>2406 Conversion synthetic FT to kerosene</t>
  </si>
  <si>
    <t>2040</t>
  </si>
  <si>
    <t>2171 Terraced houses - startlabel A+</t>
  </si>
  <si>
    <t>Aromatics production</t>
  </si>
  <si>
    <t>AVI</t>
  </si>
  <si>
    <t>Data centers</t>
  </si>
  <si>
    <t>2480 REF data center</t>
  </si>
  <si>
    <t>Inland navigation freight</t>
  </si>
  <si>
    <t>Lubricant use mobility</t>
  </si>
  <si>
    <t>2510 REF lubricant use mobility</t>
  </si>
  <si>
    <t>luchtvaart</t>
  </si>
  <si>
    <t>Maritime fuel equivalent demand</t>
  </si>
  <si>
    <t>2464 Ammonia vessel</t>
  </si>
  <si>
    <t>Mton ceramics production</t>
  </si>
  <si>
    <t>Mton Chlorine production</t>
  </si>
  <si>
    <t>Mton glass production</t>
  </si>
  <si>
    <t>Mton methanol production</t>
  </si>
  <si>
    <t>Mton NH3 productie</t>
  </si>
  <si>
    <t>Mton salt production</t>
  </si>
  <si>
    <t>Mton staal</t>
  </si>
  <si>
    <t>1765 Steelmaking DR with natural gas</t>
  </si>
  <si>
    <t>1766 Steelmaking DR with ext. H2</t>
  </si>
  <si>
    <t>MWT HDO</t>
  </si>
  <si>
    <t>MWT industrie</t>
  </si>
  <si>
    <t>MWT landbouw</t>
  </si>
  <si>
    <t>Non energetisch en ovg omz chemie</t>
  </si>
  <si>
    <t>Non-energetic use other industry</t>
  </si>
  <si>
    <t>1161 REF NonEn industrie ebalans</t>
  </si>
  <si>
    <t>Olefins production</t>
  </si>
  <si>
    <t>2410 Steam Cracking (adapted) for co-processing III (more pyoil)</t>
  </si>
  <si>
    <t>Identifier</t>
  </si>
  <si>
    <t>1003 Micro-WKK Brandstofcel 2011 (WB nieuwbouw)</t>
  </si>
  <si>
    <t>1010 Micro-WKK Brandstofcel 2011 (WB bestaande bouw)</t>
  </si>
  <si>
    <t>1021 Micro WKK brandstofcel Utiliteitsbouw eDesign 2011</t>
  </si>
  <si>
    <t>1027 REF HR-107 - Services</t>
  </si>
  <si>
    <t>1045 Hydrogen Medium Temp Boilers - Industry</t>
  </si>
  <si>
    <t>1156 REF Final Electricity Demand  - Industry</t>
  </si>
  <si>
    <t>1157 REF Final  Heat Demand - Industry</t>
  </si>
  <si>
    <t>1216 REF finale electriciteitsvraag huishoudens</t>
  </si>
  <si>
    <t>1217 REF finale warmtevraag huishoudens</t>
  </si>
  <si>
    <t>1222 REF finale electriciteitsvraag HDO</t>
  </si>
  <si>
    <t>1223 REF finale warmtevraag HDO</t>
  </si>
  <si>
    <t>1228 REF finale electriciteitsvraag Landbouw</t>
  </si>
  <si>
    <t>1229 REF finale warmtevraag Landbouw</t>
  </si>
  <si>
    <t>1246 REF Elektricteit LT to MT transformator</t>
  </si>
  <si>
    <t>1269 CAES lader</t>
  </si>
  <si>
    <t>1270 CAES ontlader</t>
  </si>
  <si>
    <t>1271 REF Finale vraag verkeer th</t>
  </si>
  <si>
    <t>1272 REF Finale vraag verkeer el</t>
  </si>
  <si>
    <t>1285 REF WKK gas raffinaderijen ebalans</t>
  </si>
  <si>
    <t>1297 H2 vessels on distribution net charge</t>
  </si>
  <si>
    <t>1298 H2 vessels on distribution net discharge</t>
  </si>
  <si>
    <t>1300 A-CAES ontlader</t>
  </si>
  <si>
    <t>1301 A-CAES lader</t>
  </si>
  <si>
    <t>1303 Pb batterij ontlader</t>
  </si>
  <si>
    <t>1304 Pb batterij lader</t>
  </si>
  <si>
    <t>1306 NiCd batterij ontlader</t>
  </si>
  <si>
    <t>1307 NiCd batterij lader</t>
  </si>
  <si>
    <t>1309 NaS batterij ontlader</t>
  </si>
  <si>
    <t>1310 NaS batterij lader</t>
  </si>
  <si>
    <t>1315 VRB batterij ontlader</t>
  </si>
  <si>
    <t>1316 VRB batterij lader</t>
  </si>
  <si>
    <t>1318 ZnBr batterij ontlader</t>
  </si>
  <si>
    <t>1319 ZnBr batterij lader</t>
  </si>
  <si>
    <t>1328 H2 distributienetwerk</t>
  </si>
  <si>
    <t>1329 H2 filling station</t>
  </si>
  <si>
    <t>1340 H2 connector distributienetwerk naar filling station</t>
  </si>
  <si>
    <t>1354 CNG auto</t>
  </si>
  <si>
    <t>1355 Elektrische auto</t>
  </si>
  <si>
    <t>1357 Diesel hybrid car with high fuel reduction</t>
  </si>
  <si>
    <t>1358 PI auto</t>
  </si>
  <si>
    <t>1361 Flex fakkel restgassen</t>
  </si>
  <si>
    <t>1363 E85 flex-fuel car</t>
  </si>
  <si>
    <t>1365 LNG truck</t>
  </si>
  <si>
    <t>1366 H2 HDV vracht</t>
  </si>
  <si>
    <t>1374 Natural Gas CHP - Refineries</t>
  </si>
  <si>
    <t>1378 REF Final Heat Demand Not Covered By Processes - Chemical</t>
  </si>
  <si>
    <t>1379 REF Final Heat Demand Not Covered By Processes - Basic Metals ferro</t>
  </si>
  <si>
    <t>1382 REF Final Electricity Demand Not Covered By Processes - Chemical</t>
  </si>
  <si>
    <t>1383 REF Final Electricity Demand Not Covered By Processes - Basic Metals ferro</t>
  </si>
  <si>
    <t>1423 Flex ketel restgassen raffinaderijen</t>
  </si>
  <si>
    <t>1430 Hydrogen Medium Temp Boilers - Basic Metals</t>
  </si>
  <si>
    <t>1436 Hydrogen Medium Temp Boilers - Chemical</t>
  </si>
  <si>
    <t>1442 Hydrogen Medium Temp Boilers - Refineries</t>
  </si>
  <si>
    <t>1470 H2 tank PI FCEV auto laden</t>
  </si>
  <si>
    <t>1472 H2 tank PI FCEV ontladen</t>
  </si>
  <si>
    <t>1473 H2 opslag Filling Station laden</t>
  </si>
  <si>
    <t>1480 E batt PI FCEV laden home</t>
  </si>
  <si>
    <t>1509 E85 flex-fuel car with high efficiency</t>
  </si>
  <si>
    <t>CO2flow for storage</t>
  </si>
  <si>
    <t>1599 Natural gas CCGT wCCS</t>
  </si>
  <si>
    <t>1622 Natural Gas Medium Temp Boilers with CCS - Refineries</t>
  </si>
  <si>
    <t>1650 Hybrid bus</t>
  </si>
  <si>
    <t>1652 CNG bus</t>
  </si>
  <si>
    <t>1654 ICE hybrid diesel van</t>
  </si>
  <si>
    <t>1656 Gasoline hybrid car with high fuel reduction</t>
  </si>
  <si>
    <t>1694 REF Non-Energetic use Food and Beverage Industry</t>
  </si>
  <si>
    <t>1698 REF Final Heat demand Waste</t>
  </si>
  <si>
    <t>1699 REF Final Electricity demand Waste</t>
  </si>
  <si>
    <t>1760  H2 auto</t>
  </si>
  <si>
    <t>Import elektriciteit</t>
  </si>
  <si>
    <t>Export elektriciteit</t>
  </si>
  <si>
    <t>1763 REF BOF steel making 2017</t>
  </si>
  <si>
    <t>1779 Final Electricity Demand Not Covered By Processes - Fertilizers</t>
  </si>
  <si>
    <t>1784 ULCOLYSIS</t>
  </si>
  <si>
    <t>1819 Hybride WP ketel (WP-deel, WB bestaande bouw)</t>
  </si>
  <si>
    <t>1834 CNG van</t>
  </si>
  <si>
    <t>1835 H2 van</t>
  </si>
  <si>
    <t>1836 BEV van</t>
  </si>
  <si>
    <t>1853 Nuclear energy Gen IV - Electricity production</t>
  </si>
  <si>
    <t>1855 SNG from lignocellulosics</t>
  </si>
  <si>
    <t>1860 Bio-DME production</t>
  </si>
  <si>
    <t>1862 Biomass gasification + FT towards diesel</t>
  </si>
  <si>
    <t>1882 H2 uit SMR CC  from shifted syngas high</t>
  </si>
  <si>
    <t>1883 H2 uit SMR CC  from PSA tail gas low</t>
  </si>
  <si>
    <t>1884 H2 uit SMR CC  from PSA tail gas high</t>
  </si>
  <si>
    <t>1885 H2 uit SMR CC  from flue gas</t>
  </si>
  <si>
    <t>1888 H2 uit biomassavergassing  Fast Internally Circulating Fluidized Bed’ (FICFB) gasifier centraal</t>
  </si>
  <si>
    <t>1939 P2L FT pathway, external H2, incl direct air capture</t>
  </si>
  <si>
    <t>1956 P2L FT pathway, low temp electrolysis, direct air capture</t>
  </si>
  <si>
    <t>1957 P2L FT pathway, low temp electrolysis, external CO2</t>
  </si>
  <si>
    <t>1960 P2L FT pathway, high temp electrolysis, direct air capture</t>
  </si>
  <si>
    <t>1961 P2L FT pathway, high temp electrolysis, external CO2</t>
  </si>
  <si>
    <t>1962 Connector Point - Landbouw Elektriciteit</t>
  </si>
  <si>
    <t>1964 Connector Point - Landbouw gas</t>
  </si>
  <si>
    <t>1965 Connector Point - Huishoudens elektriciteit</t>
  </si>
  <si>
    <t>1966 Connector Point - Basismetaal elektriciteit</t>
  </si>
  <si>
    <t>1967 Connector Point - HDO elektriciteit</t>
  </si>
  <si>
    <t>1968 Connector Point - Chemie elektriciteit</t>
  </si>
  <si>
    <t>1969 Connector Point - Waste, elektriciteit</t>
  </si>
  <si>
    <t>1970 Connector Point - Waste, warmte</t>
  </si>
  <si>
    <t>1971 Connector Point - Landbouw, warmte</t>
  </si>
  <si>
    <t>1972 Connector Point - Chemie warmte</t>
  </si>
  <si>
    <t>1973 Connector Point - Industrie elektriciteit</t>
  </si>
  <si>
    <t>1974 Connector Point - Raffinaderijen elektriciteit</t>
  </si>
  <si>
    <t>1975 Connector Point - kunstmest elektriciteit</t>
  </si>
  <si>
    <t>1976 Connector Point - Huishoudens warmte</t>
  </si>
  <si>
    <t>1977 Connector Point - HDO warmte</t>
  </si>
  <si>
    <t>1978 Connector Point - Raffinaderijen warmte</t>
  </si>
  <si>
    <t>1979 Connector Point - kunstmest warmte</t>
  </si>
  <si>
    <t>1980 Connector Point - Basismetaal warmte</t>
  </si>
  <si>
    <t>1981 Connector Point - Industrie warmte</t>
  </si>
  <si>
    <t>1983 Connector Point - Chemie gas</t>
  </si>
  <si>
    <t>1984 Connector Point - Basismetaal gas</t>
  </si>
  <si>
    <t>1985 Connector Point - Raffinaderijen gas</t>
  </si>
  <si>
    <t>1986 Connector Point - kunstmest gas</t>
  </si>
  <si>
    <t>1987 Connector Point - industrie gas</t>
  </si>
  <si>
    <t>1988 Connector Point - Waste gas</t>
  </si>
  <si>
    <t>1989 Connector Point - HDO gas</t>
  </si>
  <si>
    <t>1990 Connector Point - Huishoudens gas</t>
  </si>
  <si>
    <t>2004 Biomass gasification + FT towards kerosene</t>
  </si>
  <si>
    <t>2010 Natural Gas Direct Firing HT400 - Ferro</t>
  </si>
  <si>
    <t>2011 Electric Direct Firing HT400 - Ferro</t>
  </si>
  <si>
    <t>2012 Hydrogen DF &gt; 400 C  - Basic Metals Ferro</t>
  </si>
  <si>
    <t>2015 Electric High Temp Boilers - Basic Metals</t>
  </si>
  <si>
    <t>2016 Electric Medium Temp Boilers - Basic Metals</t>
  </si>
  <si>
    <t>2040 Natural Gas CHP - Fertilizers</t>
  </si>
  <si>
    <t>2041 Natural Gas CHP with CCS - Fertilizers</t>
  </si>
  <si>
    <t>2042 Biomass CHP - Fertilizers</t>
  </si>
  <si>
    <t>2043 Biomass CHP with CCS - Fertilizers</t>
  </si>
  <si>
    <t>2067 NG DF 200-400C - Industrie</t>
  </si>
  <si>
    <t>2086 10% Co-processing in Conventional Refinery</t>
  </si>
  <si>
    <t>2090 Electrification of Refineries</t>
  </si>
  <si>
    <t>2118 SOEC small-scale</t>
  </si>
  <si>
    <t>2119 H2 Alkaline small-scale</t>
  </si>
  <si>
    <t>2125 Biomass boiler for built environment &gt; 5MWth</t>
  </si>
  <si>
    <t>2128 H2 PEM small-scale</t>
  </si>
  <si>
    <t>2145 Electric truck with 600 km range</t>
  </si>
  <si>
    <t>2146 SMR with cryogenic membrane PSA CC</t>
  </si>
  <si>
    <t>2151 E batt truck ontladen</t>
  </si>
  <si>
    <t>2152 E batt truck opslag</t>
  </si>
  <si>
    <t>2153 E batt truck laden car park</t>
  </si>
  <si>
    <t>2154 E batt truck laden FS</t>
  </si>
  <si>
    <t>2155 Import H2 to H2 domestic</t>
  </si>
  <si>
    <t>2156 H2 domestic to export</t>
  </si>
  <si>
    <t>2166 Electrolyse H-B NH3</t>
  </si>
  <si>
    <t>2174 Terraced houses - startlabel GFE</t>
  </si>
  <si>
    <t>2177 Apartments - startlabel GFE</t>
  </si>
  <si>
    <t>2179 Apartments - startlabel DC/B retrofitted to A</t>
  </si>
  <si>
    <t>2181 Other dwelllings - startlabel GFE</t>
  </si>
  <si>
    <t>2186 Offices - GFE label</t>
  </si>
  <si>
    <t>2218 CCS add on to Hall-Héroult process</t>
  </si>
  <si>
    <t>2223 Dummy Green Gas to NG</t>
  </si>
  <si>
    <t>2227 REF Final Electricity Demand  - FBI</t>
  </si>
  <si>
    <t>2228 REF Final  Heat Demand - FBI</t>
  </si>
  <si>
    <t>2229 Connector Point - FBI electricity</t>
  </si>
  <si>
    <t>2230 Connector Point - FBI heat</t>
  </si>
  <si>
    <t>2242 Connector Point - Salt Heat100to200</t>
  </si>
  <si>
    <t>2246 Electric Medium Temp Boilers - Chlorine</t>
  </si>
  <si>
    <t>2247 Biomass Medium Temp Boilers - Chlorine</t>
  </si>
  <si>
    <t>2250 Connector Point - Basismetaal HeatDir200to400</t>
  </si>
  <si>
    <t>2251 Connector Point - Basismetaal Heat100to200</t>
  </si>
  <si>
    <t>2252 Connector Point - Basismetaal Heat200to400</t>
  </si>
  <si>
    <t>2253 Connector Point - Basismetaal HeatHT400</t>
  </si>
  <si>
    <t>2254 Connector Point - Chemie HeatDir200to400</t>
  </si>
  <si>
    <t>2255 Connector Point - Chemie Heat100to200</t>
  </si>
  <si>
    <t>2256 Connector Point - Chemie Heat200to400</t>
  </si>
  <si>
    <t>2257 Connector Point - Chemie  HeatHT400</t>
  </si>
  <si>
    <t>2260 Connector Point - Chlorine Heat100to200</t>
  </si>
  <si>
    <t>2261 Connector Point - Industrie HeatDir200to400</t>
  </si>
  <si>
    <t>2262 Connector Point - Industrie Heat100to200</t>
  </si>
  <si>
    <t>2270 Connector Point - Industrie Heat200to400</t>
  </si>
  <si>
    <t>2271 Connector Point - Industrie HeatHT400</t>
  </si>
  <si>
    <t>2273 Connector Point -  Waste Heat100to200</t>
  </si>
  <si>
    <t>2277 Connector Point - F&amp;B Industry Heat100to200</t>
  </si>
  <si>
    <t>2278 Connector Point - F&amp;B Industry Heat200to400</t>
  </si>
  <si>
    <t>2280 Connector Point - Refineries HeatDir200to400</t>
  </si>
  <si>
    <t>2281 Connector Point - Refineries HeatLT100to200</t>
  </si>
  <si>
    <t>2282 Connector Point - Refineries Heat200to400</t>
  </si>
  <si>
    <t>2283 Connector Point - Refineries HeatHT400</t>
  </si>
  <si>
    <t>2284 Connector Point - Fertilizers HeatDir200to400</t>
  </si>
  <si>
    <t>2285 Connector Point - Fertilizers  HeatLT100to200</t>
  </si>
  <si>
    <t>2286 Connector Point - Fertilizers  Heat200to400</t>
  </si>
  <si>
    <t>2289 Biomass boiler - 200-400C - FBI</t>
  </si>
  <si>
    <t>2300 Hot water Biomass boiler - Industrie</t>
  </si>
  <si>
    <t>2302 Hot water restgassen boiler - Chemical</t>
  </si>
  <si>
    <t>2309 Biomass boiler HT100to200 - Waste</t>
  </si>
  <si>
    <t>2310 H2 boiler HT100to200 - Waste</t>
  </si>
  <si>
    <t>2312 REF remaining Final heat demand - Basic Metals non-ferro</t>
  </si>
  <si>
    <t>2313 Connector Point - Basic metals non-ferro HeatHT400</t>
  </si>
  <si>
    <t>2319 Biomass Hotwater Boiler - HDO</t>
  </si>
  <si>
    <t>2325 Hybrid heat pumps (boiler part) households</t>
  </si>
  <si>
    <t>2328 Hybrid heat pumps (HP part) households</t>
  </si>
  <si>
    <t>2332 Direct Firing NG 200-400 C - Ferro</t>
  </si>
  <si>
    <t>2333 Direct Firing Elec 200-400 C - Ferro</t>
  </si>
  <si>
    <t>2334 Connector Point - Basic metals non-ferro warmte</t>
  </si>
  <si>
    <t>2335 Connector Point - Basic metals non-ferro Heat100to200</t>
  </si>
  <si>
    <t>2336 Connector Point - Basic metals non-ferro Heat200to400</t>
  </si>
  <si>
    <t>2337 Connector Point - Basic metals non-ferro HeatDir200to400</t>
  </si>
  <si>
    <t>2342 Hydrogen Boilers 200-400 C- non ferro</t>
  </si>
  <si>
    <t>2351 Direct Firing NG 200-400 C - Refinery</t>
  </si>
  <si>
    <t>2352 Direct Firing Elec 200-400 C - Refinery</t>
  </si>
  <si>
    <t>2354 Direct Firing WG &gt; 400 C - Chemicals</t>
  </si>
  <si>
    <t>2355 REF Naphta from oilproducts</t>
  </si>
  <si>
    <t>2357 Methanol from lignocellulosics</t>
  </si>
  <si>
    <t>2362 Methanol to Gasoline</t>
  </si>
  <si>
    <t>2371 LNG truck with 13% energy consumption reduction</t>
  </si>
  <si>
    <t>2372 H2 truck with energy consumption reduction</t>
  </si>
  <si>
    <t>2374 Pyrolysis of plastic waste with hydrotreating</t>
  </si>
  <si>
    <t>2378 Waste Gas 100-200C Boilers CCS - Refineries</t>
  </si>
  <si>
    <t>2380 DME truck</t>
  </si>
  <si>
    <t>2381 DME truck with 18% energy consumption reduction</t>
  </si>
  <si>
    <t>2382 Methanol for shipping from NG</t>
  </si>
  <si>
    <t>2388 Methanol from lignocellulosics with CC</t>
  </si>
  <si>
    <t>2396 Other dwelllings - startlabel A retrofitted to A+</t>
  </si>
  <si>
    <t>2397 Terraced houses - startlabel A retrofitted to A+</t>
  </si>
  <si>
    <t>2398 Other dwelllings - startlabel DC/B retrofitted to A</t>
  </si>
  <si>
    <t>2399 Terraced houses - startlabel DC/B retrofitted to A</t>
  </si>
  <si>
    <t>2401 Apartments - startlabel GFE retrofitted to B</t>
  </si>
  <si>
    <t>2403 Other dwelllings - startlabel GFE retrofitted to B</t>
  </si>
  <si>
    <t>2405 Terraced houses - startlabel GFE retrofitted to B</t>
  </si>
  <si>
    <t>2407 Bioethylene via bioethanol</t>
  </si>
  <si>
    <t>2415 Heat distribution grid</t>
  </si>
  <si>
    <t>2416 Heat transformer station transmission type 1 - District heating</t>
  </si>
  <si>
    <t>2418 Compression HP, air source, large 10MWth - District heating</t>
  </si>
  <si>
    <t>2419 Biomass (wood chips) CHP, small ~19 MWth - District heating</t>
  </si>
  <si>
    <t>2423 Biomass (straw) CHP small ~16 MWth - District heating</t>
  </si>
  <si>
    <t>2424 Biomass (wood chips) Boiler, small ~7 MWth - District heating</t>
  </si>
  <si>
    <t>2425 Biomass (straw) Boiler, small ~6 MWth - District heating</t>
  </si>
  <si>
    <t>2427 Keep IWH unused - Basic metal non-ferro</t>
  </si>
  <si>
    <t>2432 ICE inland navigation freight - 15% fuel reduction</t>
  </si>
  <si>
    <t>2433 Battery electric inland navigation freight</t>
  </si>
  <si>
    <t>2434 Fuel cell inland navigation freight</t>
  </si>
  <si>
    <t>2443 Electricity savings level 2 - Refinery</t>
  </si>
  <si>
    <t>2446 Electricity savings level 3 - Refinery</t>
  </si>
  <si>
    <t>2462 Import ammonia to domestic</t>
  </si>
  <si>
    <t>2463 Export ammonia</t>
  </si>
  <si>
    <t>2465 Ammoniak productie (energy carrier)</t>
  </si>
  <si>
    <t>2467 H-B NH3 with external H2 (energy carrier)</t>
  </si>
  <si>
    <t>2472 Flexdiesel to naphta and ethylene</t>
  </si>
  <si>
    <t>2473 Flexkerosine to naphta and ethylene</t>
  </si>
  <si>
    <t>2482 H2 from NH3 cracking</t>
  </si>
  <si>
    <t>2512 Connector Point - Electricity Genration Heat200to400</t>
  </si>
  <si>
    <t>2513 Keep IWH unused - Electricity production</t>
  </si>
  <si>
    <t>2515 Gasification of mixed plastic waste to methanol</t>
  </si>
  <si>
    <t>2516 Mechanical recycling of plastic waste</t>
  </si>
  <si>
    <t>Energy input(+) / output(-)</t>
  </si>
  <si>
    <t>1648 Diesel truck with 5% fuel consumption reduction</t>
  </si>
  <si>
    <t>Timeslice49</t>
  </si>
  <si>
    <t>Timeslice73</t>
  </si>
  <si>
    <t>Timeslice2</t>
  </si>
  <si>
    <t>Timeslice50</t>
  </si>
  <si>
    <t>Timeslice51</t>
  </si>
  <si>
    <t>Timeslice52</t>
  </si>
  <si>
    <t>Timeslice74</t>
  </si>
  <si>
    <t>Timeslice75</t>
  </si>
  <si>
    <t>Timeslice76</t>
  </si>
  <si>
    <t>Price</t>
  </si>
  <si>
    <t>Binding?</t>
  </si>
  <si>
    <t>Steam crackers</t>
  </si>
  <si>
    <t>Waterstofproductie elektriciteit</t>
  </si>
  <si>
    <t>2522 Steel making with AEF using imported HBI</t>
  </si>
  <si>
    <t>Rejected plastic waste</t>
  </si>
  <si>
    <t>Timeslice97</t>
  </si>
  <si>
    <t>Timeslice98</t>
  </si>
  <si>
    <t>Timeslice99</t>
  </si>
  <si>
    <t>Timeslice100</t>
  </si>
  <si>
    <t>Timeslice101</t>
  </si>
  <si>
    <t>Timeslice121</t>
  </si>
  <si>
    <t>Timeslice122</t>
  </si>
  <si>
    <t>Timeslice123</t>
  </si>
  <si>
    <t>Timeslice124</t>
  </si>
  <si>
    <t>Timeslice145</t>
  </si>
  <si>
    <t>Timeslice146</t>
  </si>
  <si>
    <t>Timeslice147</t>
  </si>
  <si>
    <t>Timeslice148</t>
  </si>
  <si>
    <t>Timeslice169</t>
  </si>
  <si>
    <t>Timeslice170</t>
  </si>
  <si>
    <t>Timeslice171</t>
  </si>
  <si>
    <t>Timeslice172</t>
  </si>
  <si>
    <t>Timeslice173</t>
  </si>
  <si>
    <t>Timeslice193</t>
  </si>
  <si>
    <t>Timeslice194</t>
  </si>
  <si>
    <t>Timeslice195</t>
  </si>
  <si>
    <t>Timeslice196</t>
  </si>
  <si>
    <t>Timeslice217</t>
  </si>
  <si>
    <t>Timeslice218</t>
  </si>
  <si>
    <t>Timeslice219</t>
  </si>
  <si>
    <t>Timeslice220</t>
  </si>
  <si>
    <t>Timeslice241</t>
  </si>
  <si>
    <t>Timeslice242</t>
  </si>
  <si>
    <t>Timeslice243</t>
  </si>
  <si>
    <t>Timeslice244</t>
  </si>
  <si>
    <t>Timeslice245</t>
  </si>
  <si>
    <t>Timeslice246</t>
  </si>
  <si>
    <t>Timeslice265</t>
  </si>
  <si>
    <t>Timeslice266</t>
  </si>
  <si>
    <t>Timeslice267</t>
  </si>
  <si>
    <t>Timeslice268</t>
  </si>
  <si>
    <t>Timeslice269</t>
  </si>
  <si>
    <t>Timeslice289</t>
  </si>
  <si>
    <t>Timeslice290</t>
  </si>
  <si>
    <t>Timeslice291</t>
  </si>
  <si>
    <t>Timeslice292</t>
  </si>
  <si>
    <t>Timeslice313</t>
  </si>
  <si>
    <t>Timeslice314</t>
  </si>
  <si>
    <t>Timeslice315</t>
  </si>
  <si>
    <t>Timeslice337</t>
  </si>
  <si>
    <t>Timeslice338</t>
  </si>
  <si>
    <t>Timeslice361</t>
  </si>
  <si>
    <t>Timeslice362</t>
  </si>
  <si>
    <t>Timeslice385</t>
  </si>
  <si>
    <t>Timeslice409</t>
  </si>
  <si>
    <t>Timeslice410</t>
  </si>
  <si>
    <t>Timeslice448</t>
  </si>
  <si>
    <t>Timeslice553</t>
  </si>
  <si>
    <t>Timeslice554</t>
  </si>
  <si>
    <t>Timeslice555</t>
  </si>
  <si>
    <t>Timeslice577</t>
  </si>
  <si>
    <t>Timeslice578</t>
  </si>
  <si>
    <t>Timeslice579</t>
  </si>
  <si>
    <t>Timeslice601</t>
  </si>
  <si>
    <t>Timeslice602</t>
  </si>
  <si>
    <t>Timeslice603</t>
  </si>
  <si>
    <t>Timeslice625</t>
  </si>
  <si>
    <t>Timeslice626</t>
  </si>
  <si>
    <t>Timeslice627</t>
  </si>
  <si>
    <t>Timeslice649</t>
  </si>
  <si>
    <t>Timeslice650</t>
  </si>
  <si>
    <t>Timeslice651</t>
  </si>
  <si>
    <t>Timeslice673</t>
  </si>
  <si>
    <t>Timeslice674</t>
  </si>
  <si>
    <t>Timeslice721</t>
  </si>
  <si>
    <t>Timeslice722</t>
  </si>
  <si>
    <t>TimeSlice2929</t>
  </si>
  <si>
    <t>TimeSlice2930</t>
  </si>
  <si>
    <t>TimeSlice2931</t>
  </si>
  <si>
    <t>TimeSlice2932</t>
  </si>
  <si>
    <t>TimeSlice2933</t>
  </si>
  <si>
    <t>TimeSlice2934</t>
  </si>
  <si>
    <t>TimeSlice2953</t>
  </si>
  <si>
    <t>TimeSlice2954</t>
  </si>
  <si>
    <t>TimeSlice2955</t>
  </si>
  <si>
    <t>TimeSlice2956</t>
  </si>
  <si>
    <t>TimeSlice2957</t>
  </si>
  <si>
    <t>TimeSlice2958</t>
  </si>
  <si>
    <t>TimeSlice2968</t>
  </si>
  <si>
    <t>TimeSlice2977</t>
  </si>
  <si>
    <t>TimeSlice2978</t>
  </si>
  <si>
    <t>TimeSlice2979</t>
  </si>
  <si>
    <t>TimeSlice2980</t>
  </si>
  <si>
    <t>TimeSlice2981</t>
  </si>
  <si>
    <t>TimeSlice3001</t>
  </si>
  <si>
    <t>TimeSlice3002</t>
  </si>
  <si>
    <t>TimeSlice3003</t>
  </si>
  <si>
    <t>TimeSlice3004</t>
  </si>
  <si>
    <t>TimeSlice3025</t>
  </si>
  <si>
    <t>TimeSlice3026</t>
  </si>
  <si>
    <t>TimeSlice3027</t>
  </si>
  <si>
    <t>TimeSlice7314</t>
  </si>
  <si>
    <t>TimeSlice7338</t>
  </si>
  <si>
    <t>TimeSlice8311</t>
  </si>
  <si>
    <t>TimeSlice8322</t>
  </si>
  <si>
    <t>1781 Hybride MWT industrie</t>
  </si>
  <si>
    <t>LP_Steam</t>
  </si>
  <si>
    <t>HP_Steam</t>
  </si>
  <si>
    <t>Timeslice9</t>
  </si>
  <si>
    <t>Timeslice44</t>
  </si>
  <si>
    <t>Timeslice45</t>
  </si>
  <si>
    <t>Timeslice46</t>
  </si>
  <si>
    <t>Timeslice47</t>
  </si>
  <si>
    <t>Timeslice48</t>
  </si>
  <si>
    <t>Timeslice57</t>
  </si>
  <si>
    <t>Timeslice58</t>
  </si>
  <si>
    <t>Timeslice59</t>
  </si>
  <si>
    <t>Timeslice60</t>
  </si>
  <si>
    <t>Timeslice61</t>
  </si>
  <si>
    <t>Timeslice63</t>
  </si>
  <si>
    <t>Timeslice64</t>
  </si>
  <si>
    <t>Timeslice65</t>
  </si>
  <si>
    <t>Timeslice66</t>
  </si>
  <si>
    <t>Timeslice67</t>
  </si>
  <si>
    <t>Timeslice69</t>
  </si>
  <si>
    <t>Timeslice70</t>
  </si>
  <si>
    <t>Timeslice71</t>
  </si>
  <si>
    <t>Timeslice72</t>
  </si>
  <si>
    <t>Timeslice42</t>
  </si>
  <si>
    <t>Timeslice43</t>
  </si>
  <si>
    <t>Timeslice55</t>
  </si>
  <si>
    <t>Timeslice56</t>
  </si>
  <si>
    <t>Timeslice62</t>
  </si>
  <si>
    <t>Timeslice53</t>
  </si>
  <si>
    <t>Timeslice54</t>
  </si>
  <si>
    <t>Timeslice68</t>
  </si>
  <si>
    <t>Timeslice77</t>
  </si>
  <si>
    <t>Timeslice78</t>
  </si>
  <si>
    <t>Timeslice79</t>
  </si>
  <si>
    <t>Timeslice80</t>
  </si>
  <si>
    <t>Timeslice81</t>
  </si>
  <si>
    <t>Timeslice82</t>
  </si>
  <si>
    <t>Timeslice83</t>
  </si>
  <si>
    <t>Timeslice84</t>
  </si>
  <si>
    <t>Not applicable</t>
  </si>
  <si>
    <t>Other renewables</t>
  </si>
  <si>
    <t>1773 Hybride MWT HDO</t>
  </si>
  <si>
    <t>1774 Electric MWT HDO</t>
  </si>
  <si>
    <t>985 Lignocellulosic ethanol production</t>
  </si>
  <si>
    <t>993 H2 uit olievergassing met CCS 2011</t>
  </si>
  <si>
    <t>996 H2 uit biomassavergassing CCS 2011</t>
  </si>
  <si>
    <t>998 H2 uit biomassavergassing 2011</t>
  </si>
  <si>
    <t>999 H2 uit SMR met CCS 2011</t>
  </si>
  <si>
    <t>1013 Biomassavergassing met CCS 7000u 2011</t>
  </si>
  <si>
    <t>1017 Kolenvergassing CCS 7000u eDesign 2011</t>
  </si>
  <si>
    <t>1024 Hybride WP ketel Utiliteitsbouw eDesign 2011</t>
  </si>
  <si>
    <t>1043 REF H2 uit SMR 2011</t>
  </si>
  <si>
    <t>1044 Ketels SHT kolen eDesign 2011</t>
  </si>
  <si>
    <t>1048 Natural Gas Industrial Heat Pump - Industry</t>
  </si>
  <si>
    <t>1049 WKK biomassa (vloeibaar) eDesign 2011</t>
  </si>
  <si>
    <t>1050 WKK biomassa (vloeibaar) CCS eDesign 2011</t>
  </si>
  <si>
    <t>1051 WKK biomassa (vast) CCS eDesign 2011</t>
  </si>
  <si>
    <t>1052 WKK gas CCS eDesign 2011</t>
  </si>
  <si>
    <t>1053 WKK biomassa (vast) Industrie</t>
  </si>
  <si>
    <t>1055 Ketels LT biomassa CCS eDesign 2011</t>
  </si>
  <si>
    <t>1056 Coal boiler 100-200C - Industry</t>
  </si>
  <si>
    <t>1057 Ketels LT aardgas CCS eDesign 2011</t>
  </si>
  <si>
    <t>1059 Ketels LT kolen eDesign 2011</t>
  </si>
  <si>
    <t>1061 Boilers HT biomass CCS eDesign 2011</t>
  </si>
  <si>
    <t>1062 Ketels HT kolen CCS eDesign 2011</t>
  </si>
  <si>
    <t>1063 NG DF 200-400C - Industry</t>
  </si>
  <si>
    <t>1066 Ketels HT kolen eDesign 2011</t>
  </si>
  <si>
    <t>1067 Ketels SHT biomassa CCS eDesign 2011</t>
  </si>
  <si>
    <t>1068 Ketels SHT kolen CCS eDesign 2011</t>
  </si>
  <si>
    <t>1069 NG DF 200-400C  - Industrie</t>
  </si>
  <si>
    <t>1071 Biomass High Temp Boilers - Industry</t>
  </si>
  <si>
    <t>1094 Poederkool verbranding 7000u eDesign 2011</t>
  </si>
  <si>
    <t>1096 Gasverbranding STEG CCS 7000u eDesign 2011</t>
  </si>
  <si>
    <t>1098 Biomassavergassing 7000u eDesign 2011</t>
  </si>
  <si>
    <t>1099 REF Poederkool verbranding 7000u eDesign 2011</t>
  </si>
  <si>
    <t>1102 REF Biomassameestook 7000u eDesign 2011</t>
  </si>
  <si>
    <t>1107 Biomassameestook 7000u eDesign 2011</t>
  </si>
  <si>
    <t>1110 Biomassameestook CCS 7000u eDesign 2011</t>
  </si>
  <si>
    <t>1118 Gasturbine 250u eDesign 2011</t>
  </si>
  <si>
    <t>1134 Groen aardgas industrie</t>
  </si>
  <si>
    <t>1136 Groen aardgas landbouw</t>
  </si>
  <si>
    <t>1137 Groen aardgas elektriciteitsopwekking</t>
  </si>
  <si>
    <t>1138 Groen aardgas verkeer</t>
  </si>
  <si>
    <t>1293 REF Centrale Ketel E-opwekking</t>
  </si>
  <si>
    <t>1327 H2 Methanation process</t>
  </si>
  <si>
    <t>1335 H2 solar reformer</t>
  </si>
  <si>
    <t>1360 Flex WKK restgassen</t>
  </si>
  <si>
    <t>1376 SSAS ammoniak productie</t>
  </si>
  <si>
    <t>1387 REF Natural Gas CHP - Basic metals</t>
  </si>
  <si>
    <t>1388 Natural Gas Medium Temp Boilers - Basic Metals</t>
  </si>
  <si>
    <t>1421 Flex fakkel restgassen raffinaderijen</t>
  </si>
  <si>
    <t>1422 Flex WKK restgassen raffinaderijen</t>
  </si>
  <si>
    <t>1424 Flex fakkel restgassen chemie</t>
  </si>
  <si>
    <t>1425 Flex WKK restgassen chemie</t>
  </si>
  <si>
    <t>1427 Flex fakkel restgassen basismetaal</t>
  </si>
  <si>
    <t>1428 Flex WKK restgassen basismetaal</t>
  </si>
  <si>
    <t>1431 WKK biomassa (vast) CCS basismetaal</t>
  </si>
  <si>
    <t>1432 WKK gas CCS basismetaal</t>
  </si>
  <si>
    <t>1434 Biomass Medium Temp Boilers with CCS - Basic Metals</t>
  </si>
  <si>
    <t>1435 Ketels HT biomassa basismetaal</t>
  </si>
  <si>
    <t>1437 WKK biomassa (vast) CCS chemie</t>
  </si>
  <si>
    <t>1438 WKK gas CCS chemie</t>
  </si>
  <si>
    <t>1439 WKK biomassa (vast) chemie</t>
  </si>
  <si>
    <t>1440 Biomass DF 200-400C - Chemical</t>
  </si>
  <si>
    <t>1443 WKK biomassa (vast) CCS Raffinaderijen</t>
  </si>
  <si>
    <t>1444 WKK gas CCS Raffinaderijen</t>
  </si>
  <si>
    <t>1446 Biomass DF 200-400C - Raffinaderijen</t>
  </si>
  <si>
    <t>1447 Biomass Medium Temp Boilers - Refineries</t>
  </si>
  <si>
    <t>1448 WKK biomassa (vast) basismetaal</t>
  </si>
  <si>
    <t>1449 WKK biomassa (vast) raffinaderijen</t>
  </si>
  <si>
    <t>1459 Kolenvergassing IGCC centrale</t>
  </si>
  <si>
    <t>1460 Poederkool verbranding met CCS</t>
  </si>
  <si>
    <t>1467 NG DF 200-400C raffinaderijen</t>
  </si>
  <si>
    <t>1468 NG DF 200-400C - Basic Metals Ferro</t>
  </si>
  <si>
    <t>1469 NG DF 200-400C - Chemical</t>
  </si>
  <si>
    <t>1511 CO2 from air capture</t>
  </si>
  <si>
    <t>1556 Green natural gas base metal</t>
  </si>
  <si>
    <t>1557 Green natural gas chemistry</t>
  </si>
  <si>
    <t>1558 Green natural gas refineries</t>
  </si>
  <si>
    <t>1561 H2 uit olievergassing met CCS plus</t>
  </si>
  <si>
    <t>1581 WKK biomassa (vloeibaar) industrie CCS plus</t>
  </si>
  <si>
    <t>1582 Biomass CHP with CCS - Industry</t>
  </si>
  <si>
    <t>1583 Natural Gas CHP with CCS - Industry</t>
  </si>
  <si>
    <t>1584 Biomass Low Temp Boilers with CCS - Industry</t>
  </si>
  <si>
    <t>1586 Natural Gas Low Temp Boilers with CCS - Industry</t>
  </si>
  <si>
    <t>1587 Biomass Medium Temp Boilers with CCS - Industry</t>
  </si>
  <si>
    <t>1589 Natural Gas Medium Temp Boilers with CCS - Industry</t>
  </si>
  <si>
    <t>1590 Biomass High Temp Boilers with CCS - Industry</t>
  </si>
  <si>
    <t>1591 Ketels SHT kolen industrie CCS plus</t>
  </si>
  <si>
    <t>1594 H2 uit SMR met CCS plus</t>
  </si>
  <si>
    <t>1595 Biomassavergassing BVSTEG met CCS plus</t>
  </si>
  <si>
    <t>1596 Kolenvergassing KVSTEG met CCS plus</t>
  </si>
  <si>
    <t>1597 Steam Cracking w/CCS</t>
  </si>
  <si>
    <t>1600 Biomassameestook CCS plus</t>
  </si>
  <si>
    <t>1607 H2 uit biomassavergassing CCS plus</t>
  </si>
  <si>
    <t>1611 Biomass CHP with CCS - Basic metals</t>
  </si>
  <si>
    <t>1612 Natural Gas CHP with CCS - Basic metals</t>
  </si>
  <si>
    <t>1613 Biomass boiler 200-400C - Basic Metals Ferro</t>
  </si>
  <si>
    <t>1614 Biomass CHP with CCS - Chemical</t>
  </si>
  <si>
    <t>1615 Natural Gas CHP with CCS - Chemical</t>
  </si>
  <si>
    <t>1616 Biomass Medium Temp Boilers with CCS - Chemical</t>
  </si>
  <si>
    <t>1619 Natural Gas CHP with CCS - Refineries</t>
  </si>
  <si>
    <t>1620 Biomass Medium Temp Boilers with CCS - Refineries</t>
  </si>
  <si>
    <t>1621 Poederkool verbranding met CCS plus</t>
  </si>
  <si>
    <t>1623 Natural Gas Medium Temp Boilers with CCS - Basic Metals</t>
  </si>
  <si>
    <t>1624 Natural Gas Medium Temp Boilers with CCS - Chemical</t>
  </si>
  <si>
    <t>1626 Biomass CHP with CCS - Refineries</t>
  </si>
  <si>
    <t>1632 Heat savings - Fertilizer</t>
  </si>
  <si>
    <t>1634 Electricity savings level 1 - Refinery</t>
  </si>
  <si>
    <t>1635 Electricity savings level 1 - Chemical</t>
  </si>
  <si>
    <t>1636 Electricity savings level 1 - Other industry</t>
  </si>
  <si>
    <t>1637 Electricity savings level 1 - Fertilizer</t>
  </si>
  <si>
    <t>1705 Biomass DF &gt; 400 C Boilers - Industry</t>
  </si>
  <si>
    <t>1722 Natural Gas Industrial Heat Pump - Chemical</t>
  </si>
  <si>
    <t>1723 Natural Gas Industrial Heat Pump - Basic Metals</t>
  </si>
  <si>
    <t>1741 REF Ketels aardgas gasvoorziening</t>
  </si>
  <si>
    <t>1743 Mono manure CHP</t>
  </si>
  <si>
    <t>1748 Biomass CHP - Basic metals</t>
  </si>
  <si>
    <t>1751 Biogas naar aardgas niet ETS</t>
  </si>
  <si>
    <t>1754 WKK biomassa (vast) HDO</t>
  </si>
  <si>
    <t>1764 Steel making TGR-BF wCCS</t>
  </si>
  <si>
    <t>1767 Hisarna 2017</t>
  </si>
  <si>
    <t>1768 Hisarna wCCS</t>
  </si>
  <si>
    <t>1772 Hybride MWT landbouw</t>
  </si>
  <si>
    <t>1783 ULCOWIN</t>
  </si>
  <si>
    <t>1800 CO2-afvang chemie add-on</t>
  </si>
  <si>
    <t>1801 CO2-afvang basismetaal add-on</t>
  </si>
  <si>
    <t>2477 CO2 venting</t>
  </si>
  <si>
    <t>Trade balance and prices for electricity and hydrogen</t>
  </si>
  <si>
    <t>Go to Summary</t>
  </si>
  <si>
    <t>Indicator</t>
  </si>
  <si>
    <t>Unit</t>
  </si>
  <si>
    <t>[TWh/yr]</t>
  </si>
  <si>
    <t>Import according to fixed profile</t>
  </si>
  <si>
    <t>Export according to fixed profile</t>
  </si>
  <si>
    <t>Resulting import</t>
  </si>
  <si>
    <t>Resulting export</t>
  </si>
  <si>
    <t>Change net import wrt fixed profile</t>
  </si>
  <si>
    <t>CO2Flow</t>
  </si>
  <si>
    <t>Variable OandM cost</t>
  </si>
  <si>
    <t>Energy cost</t>
  </si>
  <si>
    <t>CAPEX</t>
  </si>
  <si>
    <t>Kernenergie</t>
  </si>
  <si>
    <r>
      <t>Cost per sector [M</t>
    </r>
    <r>
      <rPr>
        <b/>
        <sz val="11"/>
        <color theme="1"/>
        <rFont val="Calibri"/>
        <family val="2"/>
      </rPr>
      <t>€/yr]</t>
    </r>
  </si>
  <si>
    <t>Fixed O&amp;M cost</t>
  </si>
  <si>
    <t>Investment cost</t>
  </si>
  <si>
    <t>Static model</t>
  </si>
  <si>
    <t>GUROBI 9.1</t>
  </si>
  <si>
    <t>Off</t>
  </si>
  <si>
    <t>On</t>
  </si>
  <si>
    <t>Fixed OandM cost</t>
  </si>
  <si>
    <t>Total investments [M€]</t>
  </si>
  <si>
    <t>Variable O&amp;M cost</t>
  </si>
  <si>
    <t>Version:</t>
  </si>
  <si>
    <t>Time stamp:</t>
  </si>
  <si>
    <t>Type of run:</t>
  </si>
  <si>
    <t>Solver:</t>
  </si>
  <si>
    <t>CrossOverStep1:</t>
  </si>
  <si>
    <t>NumericFocusStep1:</t>
  </si>
  <si>
    <t>Hom.  Algorithm Step1:</t>
  </si>
  <si>
    <t>Mode step 2:</t>
  </si>
  <si>
    <t># Timeslices  Step 2:</t>
  </si>
  <si>
    <t>CrossOverStep2:</t>
  </si>
  <si>
    <t>NumericFocusStep2:</t>
  </si>
  <si>
    <t>Hom.  Algorithm Step2:</t>
  </si>
  <si>
    <t>Network losses</t>
  </si>
  <si>
    <t>Storage losses</t>
  </si>
  <si>
    <t>Conversion losses</t>
  </si>
  <si>
    <t>Losses [PJ]</t>
  </si>
  <si>
    <t>Unspecified losses</t>
  </si>
  <si>
    <t>supply</t>
  </si>
  <si>
    <t>demand</t>
  </si>
  <si>
    <t>Difference</t>
  </si>
  <si>
    <t>Left hand side</t>
  </si>
  <si>
    <t>Right hand side</t>
  </si>
  <si>
    <t>Conversion (middle)</t>
  </si>
  <si>
    <t>Oil products</t>
  </si>
  <si>
    <t>Geothermie voor warmte</t>
  </si>
  <si>
    <t>Flows from source to target [PJ]</t>
  </si>
  <si>
    <t>1778 REF  Heat Demand Not Covered By Processes - Fertilizers</t>
  </si>
  <si>
    <t>AVDiff-TimeAwareDayEveningNightSeasonXtrReserved</t>
  </si>
  <si>
    <t>27-03-2025 09:57</t>
  </si>
  <si>
    <t>Value</t>
  </si>
  <si>
    <t>[Mton CO2eq]</t>
  </si>
  <si>
    <t>Shadow price CO2</t>
  </si>
  <si>
    <t>[€/ton]</t>
  </si>
  <si>
    <t>Total system cost</t>
  </si>
  <si>
    <t>[M€/yr]</t>
  </si>
  <si>
    <t>Penetration Wind</t>
  </si>
  <si>
    <t>[GWe]</t>
  </si>
  <si>
    <t>Penetration Solar PV</t>
  </si>
  <si>
    <t>Curtailment Wind</t>
  </si>
  <si>
    <t>[%]</t>
  </si>
  <si>
    <t>Curtailment Solar PV</t>
  </si>
  <si>
    <t>Electrolysis</t>
  </si>
  <si>
    <t>[TWhe/yr] (input)</t>
  </si>
  <si>
    <t>[kton H2/yr] (output)</t>
  </si>
  <si>
    <t>[hours]</t>
  </si>
  <si>
    <t>Electricity Storage Volume - Large scale</t>
  </si>
  <si>
    <t>Electricity Storage Volume - EV</t>
  </si>
  <si>
    <t>Electricity import</t>
  </si>
  <si>
    <t>Electricity export</t>
  </si>
  <si>
    <t>[Mton CO2]</t>
  </si>
  <si>
    <t>Dispatchable power capacity</t>
  </si>
  <si>
    <t>Netto levering(+ verbruik, - productie)</t>
  </si>
  <si>
    <t xml:space="preserve"> </t>
  </si>
  <si>
    <t>Totaal</t>
  </si>
  <si>
    <t>GHG emissions - energy carrier related</t>
  </si>
  <si>
    <t>GHG emissions - Non energy and Process related</t>
  </si>
  <si>
    <t xml:space="preserve"> GHG emissions per type [Mton CO2-eq]</t>
  </si>
  <si>
    <t>M apartments</t>
  </si>
  <si>
    <t>M other dwellings</t>
  </si>
  <si>
    <t>M terraced houses</t>
  </si>
  <si>
    <t>2157 REF LULUCF CO2</t>
  </si>
  <si>
    <t>apartments</t>
  </si>
  <si>
    <t>Mton aromatics</t>
  </si>
  <si>
    <t>GW</t>
  </si>
  <si>
    <t>Bn vtgkm bus</t>
  </si>
  <si>
    <t>Mvtg</t>
  </si>
  <si>
    <t>Generic services buildings</t>
  </si>
  <si>
    <t>Indirect CO2 in the agricultural sector</t>
  </si>
  <si>
    <t>2504 Indirect CO2 in the agricultural sector</t>
  </si>
  <si>
    <t>Mton CO2</t>
  </si>
  <si>
    <t>Indirect CO2 in the chemical sector</t>
  </si>
  <si>
    <t>2370 Indirect CO2 emissions in the chemical industry</t>
  </si>
  <si>
    <t>Indirect CO2 in the residential sector</t>
  </si>
  <si>
    <t>2503 Indirect CO2 in the residential sector</t>
  </si>
  <si>
    <t>Indirecte CO2</t>
  </si>
  <si>
    <t>1794 indirecte CO2 emissies</t>
  </si>
  <si>
    <t>Gtkm</t>
  </si>
  <si>
    <t>1000 vessels</t>
  </si>
  <si>
    <t>Bn vtgkm LDV</t>
  </si>
  <si>
    <t>Mton ceramics</t>
  </si>
  <si>
    <t>Mton Chlorine</t>
  </si>
  <si>
    <t>Mton glass</t>
  </si>
  <si>
    <t>Mton methanol</t>
  </si>
  <si>
    <t>Mton NH3</t>
  </si>
  <si>
    <t>Mton OBKG CH4 energie</t>
  </si>
  <si>
    <t>Mton OBKG CH4</t>
  </si>
  <si>
    <t>Mton OBKG CH4 ETS</t>
  </si>
  <si>
    <t>Mton OBKG CH4 gebouwde omgeving</t>
  </si>
  <si>
    <t>Mton OBKG CH4 nETS</t>
  </si>
  <si>
    <t>Mton OBKG CH4 industrie</t>
  </si>
  <si>
    <t>Mton OBKG CH4 landbouw</t>
  </si>
  <si>
    <t>Mton OBKG CH4 mobiliteit</t>
  </si>
  <si>
    <t>Mton OBKG F gss industrie</t>
  </si>
  <si>
    <t>Mton OBKG F gassen</t>
  </si>
  <si>
    <t>Mton OBKG F gss ETS</t>
  </si>
  <si>
    <t>Mton OBKG F gss mobiliteit</t>
  </si>
  <si>
    <t>Mton OBKG F gss nETS</t>
  </si>
  <si>
    <t>Mton OBKG N2O energie</t>
  </si>
  <si>
    <t>Mton OBKG N2O</t>
  </si>
  <si>
    <t>Mton OBKG N2O ETS</t>
  </si>
  <si>
    <t>Mton OBKG N2O industrie</t>
  </si>
  <si>
    <t>Mton OBKG N2O landbouw</t>
  </si>
  <si>
    <t>Mton OBKG N2O nETS</t>
  </si>
  <si>
    <t>Mton OBKG N2O mobiliteit</t>
  </si>
  <si>
    <t>Mton salt</t>
  </si>
  <si>
    <t>Mton olefins</t>
  </si>
  <si>
    <t>other dwellings</t>
  </si>
  <si>
    <t>Bn vtgkm persoon</t>
  </si>
  <si>
    <t>terraced houses</t>
  </si>
  <si>
    <t>Bn vtgkm vracht</t>
  </si>
  <si>
    <t>Energy Input(+)/Ouput(-) [PJ]</t>
  </si>
  <si>
    <t>Total [Mton]</t>
  </si>
  <si>
    <t>Total Energy Carrier Related [Mton]</t>
  </si>
  <si>
    <t>Non-energy or other correction [Mton]</t>
  </si>
  <si>
    <t>Emission Type</t>
  </si>
  <si>
    <t>Levy cost</t>
  </si>
  <si>
    <t>Flow [PJ]</t>
  </si>
  <si>
    <t>Network type</t>
  </si>
  <si>
    <t>Capacity [GW]</t>
  </si>
  <si>
    <t>rg</t>
  </si>
  <si>
    <t>2035</t>
  </si>
  <si>
    <t>Admixture Option</t>
  </si>
  <si>
    <t>Network Option</t>
  </si>
  <si>
    <t>Main energy carrier network</t>
  </si>
  <si>
    <t>Carbon Input(+)/Carbon Output-) [Mton CO2]</t>
  </si>
  <si>
    <t>CO2, emission</t>
  </si>
  <si>
    <t>CO2, product</t>
  </si>
  <si>
    <t>Bio</t>
  </si>
  <si>
    <t>Primary production</t>
  </si>
  <si>
    <t>Electricity supply - input</t>
  </si>
  <si>
    <t>Electricity supply - output</t>
  </si>
  <si>
    <t>Gas supply - input</t>
  </si>
  <si>
    <t>Gas supply - output</t>
  </si>
  <si>
    <t>Waste processing - input</t>
  </si>
  <si>
    <t>Waste processing - output</t>
  </si>
  <si>
    <t>Central heat supply - input</t>
  </si>
  <si>
    <t>Central heat supply - output</t>
  </si>
  <si>
    <t>H2 supply - input</t>
  </si>
  <si>
    <t>H2 supply - output</t>
  </si>
  <si>
    <t>Fuel conversion - input</t>
  </si>
  <si>
    <t>Fuel conversion - output</t>
  </si>
  <si>
    <t>Agriculture</t>
  </si>
  <si>
    <t>Built environment</t>
  </si>
  <si>
    <t>Industry</t>
  </si>
  <si>
    <t>Domestic transport</t>
  </si>
  <si>
    <t>International transport</t>
  </si>
  <si>
    <t>Export</t>
  </si>
  <si>
    <t>Losses</t>
  </si>
  <si>
    <t>Electricity supply</t>
  </si>
  <si>
    <t>Gas supply</t>
  </si>
  <si>
    <t>Waste processing</t>
  </si>
  <si>
    <t>Central heat supply</t>
  </si>
  <si>
    <t>Fuel conversion</t>
  </si>
  <si>
    <t>H2 supply</t>
  </si>
  <si>
    <t>Source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</si>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</sst>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0.0"/>
    <numFmt numFmtId="166" formatCode="0.000"/>
    <numFmt numFmtId="167" formatCode="#,##0.0000"/>
    <numFmt numFmtId="168" formatCode="0.0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b/>
      <sz val="11"/>
      <color indexed="30"/>
      <name val="Calibri"/>
      <family val="2"/>
    </font>
    <font>
      <sz val="11"/>
      <color indexed="30"/>
      <name val="Calibri"/>
      <family val="2"/>
    </font>
  </fonts>
  <fills count="4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Trellis">
        <fgColor rgb="FFC00000"/>
        <bgColor rgb="FFFFFF00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-0.24994659260841701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</fills>
  <borders count="1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0" fillId="0" borderId="54"/>
  </cellStyleXfs>
  <cellXfs count="437">
    <xf numFmtId="0" fontId="0" fillId="0" borderId="0" xfId="0"/>
    <xf numFmtId="0" fontId="0" fillId="0" borderId="2" xfId="0" applyBorder="1"/>
    <xf numFmtId="165" fontId="0" fillId="0" borderId="0" xfId="0" applyNumberFormat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2" fontId="0" fillId="0" borderId="0" xfId="0" applyNumberFormat="1"/>
    <xf numFmtId="2" fontId="1" fillId="5" borderId="0" xfId="0" applyNumberFormat="1" applyFont="1" applyFill="1"/>
    <xf numFmtId="166" fontId="1" fillId="4" borderId="0" xfId="0" applyNumberFormat="1" applyFont="1" applyFill="1"/>
    <xf numFmtId="166" fontId="0" fillId="0" borderId="0" xfId="0" applyNumberFormat="1"/>
    <xf numFmtId="166" fontId="1" fillId="5" borderId="0" xfId="0" applyNumberFormat="1" applyFont="1" applyFill="1"/>
    <xf numFmtId="2" fontId="0" fillId="4" borderId="0" xfId="0" applyNumberFormat="1" applyFill="1"/>
    <xf numFmtId="4" fontId="0" fillId="0" borderId="0" xfId="0" applyNumberFormat="1"/>
    <xf numFmtId="4" fontId="0" fillId="4" borderId="0" xfId="0" applyNumberFormat="1" applyFill="1"/>
    <xf numFmtId="165" fontId="0" fillId="6" borderId="0" xfId="0" applyNumberFormat="1" applyFill="1"/>
    <xf numFmtId="165" fontId="0" fillId="7" borderId="0" xfId="0" applyNumberFormat="1" applyFill="1"/>
    <xf numFmtId="0" fontId="0" fillId="0" borderId="0" xfId="0" applyAlignment="1">
      <alignment vertical="center"/>
    </xf>
    <xf numFmtId="0" fontId="2" fillId="0" borderId="0" xfId="0" applyFont="1"/>
    <xf numFmtId="165" fontId="0" fillId="9" borderId="0" xfId="0" applyNumberFormat="1" applyFill="1"/>
    <xf numFmtId="166" fontId="0" fillId="4" borderId="0" xfId="0" applyNumberFormat="1" applyFill="1"/>
    <xf numFmtId="0" fontId="1" fillId="11" borderId="0" xfId="0" applyFont="1" applyFill="1"/>
    <xf numFmtId="166" fontId="1" fillId="11" borderId="0" xfId="0" applyNumberFormat="1" applyFont="1" applyFill="1"/>
    <xf numFmtId="0" fontId="4" fillId="0" borderId="0" xfId="0" applyFont="1"/>
    <xf numFmtId="0" fontId="3" fillId="10" borderId="10" xfId="0" applyFont="1" applyFill="1" applyBorder="1"/>
    <xf numFmtId="0" fontId="3" fillId="10" borderId="11" xfId="0" applyFont="1" applyFill="1" applyBorder="1"/>
    <xf numFmtId="0" fontId="3" fillId="10" borderId="12" xfId="0" applyFont="1" applyFill="1" applyBorder="1"/>
    <xf numFmtId="164" fontId="4" fillId="0" borderId="0" xfId="0" applyNumberFormat="1" applyFont="1"/>
    <xf numFmtId="0" fontId="1" fillId="12" borderId="0" xfId="0" applyFont="1" applyFill="1"/>
    <xf numFmtId="166" fontId="1" fillId="12" borderId="0" xfId="0" applyNumberFormat="1" applyFont="1" applyFill="1"/>
    <xf numFmtId="0" fontId="0" fillId="12" borderId="0" xfId="0" applyFill="1"/>
    <xf numFmtId="166" fontId="0" fillId="12" borderId="0" xfId="0" applyNumberFormat="1" applyFill="1"/>
    <xf numFmtId="0" fontId="1" fillId="0" borderId="0" xfId="0" applyFont="1"/>
    <xf numFmtId="166" fontId="1" fillId="0" borderId="0" xfId="0" applyNumberFormat="1" applyFont="1"/>
    <xf numFmtId="166" fontId="0" fillId="13" borderId="4" xfId="0" applyNumberFormat="1" applyFill="1" applyBorder="1"/>
    <xf numFmtId="0" fontId="0" fillId="13" borderId="4" xfId="0" applyFill="1" applyBorder="1"/>
    <xf numFmtId="0" fontId="0" fillId="13" borderId="5" xfId="0" applyFill="1" applyBorder="1"/>
    <xf numFmtId="166" fontId="0" fillId="13" borderId="0" xfId="0" applyNumberFormat="1" applyFill="1"/>
    <xf numFmtId="0" fontId="0" fillId="13" borderId="0" xfId="0" applyFill="1"/>
    <xf numFmtId="0" fontId="0" fillId="13" borderId="6" xfId="0" applyFill="1" applyBorder="1"/>
    <xf numFmtId="166" fontId="0" fillId="13" borderId="8" xfId="0" applyNumberFormat="1" applyFill="1" applyBorder="1"/>
    <xf numFmtId="0" fontId="0" fillId="13" borderId="8" xfId="0" applyFill="1" applyBorder="1"/>
    <xf numFmtId="0" fontId="0" fillId="13" borderId="9" xfId="0" applyFill="1" applyBorder="1"/>
    <xf numFmtId="0" fontId="1" fillId="13" borderId="3" xfId="0" applyFont="1" applyFill="1" applyBorder="1"/>
    <xf numFmtId="0" fontId="1" fillId="13" borderId="1" xfId="0" applyFont="1" applyFill="1" applyBorder="1"/>
    <xf numFmtId="166" fontId="1" fillId="13" borderId="7" xfId="0" applyNumberFormat="1" applyFont="1" applyFill="1" applyBorder="1"/>
    <xf numFmtId="0" fontId="0" fillId="0" borderId="14" xfId="0" applyBorder="1"/>
    <xf numFmtId="0" fontId="0" fillId="0" borderId="16" xfId="0" applyBorder="1"/>
    <xf numFmtId="0" fontId="0" fillId="0" borderId="13" xfId="0" applyBorder="1"/>
    <xf numFmtId="0" fontId="0" fillId="9" borderId="0" xfId="0" applyFill="1"/>
    <xf numFmtId="0" fontId="0" fillId="8" borderId="0" xfId="0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5" xfId="0" applyBorder="1"/>
    <xf numFmtId="11" fontId="0" fillId="0" borderId="0" xfId="0" applyNumberFormat="1"/>
    <xf numFmtId="0" fontId="1" fillId="2" borderId="0" xfId="0" applyFont="1" applyFill="1"/>
    <xf numFmtId="0" fontId="1" fillId="9" borderId="13" xfId="0" applyFont="1" applyFill="1" applyBorder="1"/>
    <xf numFmtId="4" fontId="0" fillId="0" borderId="14" xfId="0" applyNumberFormat="1" applyBorder="1"/>
    <xf numFmtId="2" fontId="0" fillId="9" borderId="0" xfId="0" applyNumberFormat="1" applyFill="1"/>
    <xf numFmtId="2" fontId="0" fillId="8" borderId="0" xfId="0" applyNumberFormat="1" applyFill="1"/>
    <xf numFmtId="0" fontId="3" fillId="0" borderId="0" xfId="0" applyFont="1"/>
    <xf numFmtId="164" fontId="3" fillId="0" borderId="0" xfId="0" applyNumberFormat="1" applyFont="1"/>
    <xf numFmtId="164" fontId="0" fillId="0" borderId="0" xfId="0" applyNumberFormat="1"/>
    <xf numFmtId="0" fontId="3" fillId="5" borderId="0" xfId="0" applyFont="1" applyFill="1"/>
    <xf numFmtId="167" fontId="0" fillId="0" borderId="0" xfId="0" applyNumberFormat="1"/>
    <xf numFmtId="2" fontId="3" fillId="5" borderId="0" xfId="0" applyNumberFormat="1" applyFont="1" applyFill="1"/>
    <xf numFmtId="166" fontId="1" fillId="2" borderId="0" xfId="0" applyNumberFormat="1" applyFont="1" applyFill="1"/>
    <xf numFmtId="4" fontId="1" fillId="2" borderId="0" xfId="0" applyNumberFormat="1" applyFont="1" applyFill="1"/>
    <xf numFmtId="2" fontId="1" fillId="4" borderId="0" xfId="0" applyNumberFormat="1" applyFont="1" applyFill="1"/>
    <xf numFmtId="4" fontId="1" fillId="4" borderId="0" xfId="0" applyNumberFormat="1" applyFont="1" applyFill="1"/>
    <xf numFmtId="4" fontId="0" fillId="2" borderId="0" xfId="0" applyNumberFormat="1" applyFill="1"/>
    <xf numFmtId="0" fontId="3" fillId="15" borderId="0" xfId="0" applyFont="1" applyFill="1"/>
    <xf numFmtId="166" fontId="4" fillId="0" borderId="0" xfId="0" applyNumberFormat="1" applyFont="1"/>
    <xf numFmtId="11" fontId="4" fillId="0" borderId="0" xfId="0" applyNumberFormat="1" applyFont="1"/>
    <xf numFmtId="0" fontId="1" fillId="16" borderId="0" xfId="0" applyFont="1" applyFill="1"/>
    <xf numFmtId="0" fontId="0" fillId="17" borderId="11" xfId="0" applyFill="1" applyBorder="1"/>
    <xf numFmtId="0" fontId="1" fillId="17" borderId="12" xfId="0" applyFont="1" applyFill="1" applyBorder="1"/>
    <xf numFmtId="0" fontId="0" fillId="17" borderId="0" xfId="0" applyFill="1"/>
    <xf numFmtId="0" fontId="0" fillId="17" borderId="13" xfId="0" applyFill="1" applyBorder="1"/>
    <xf numFmtId="0" fontId="1" fillId="17" borderId="13" xfId="0" applyFont="1" applyFill="1" applyBorder="1"/>
    <xf numFmtId="0" fontId="0" fillId="17" borderId="15" xfId="0" applyFill="1" applyBorder="1"/>
    <xf numFmtId="0" fontId="0" fillId="17" borderId="16" xfId="0" applyFill="1" applyBorder="1"/>
    <xf numFmtId="0" fontId="8" fillId="0" borderId="0" xfId="0" applyFont="1"/>
    <xf numFmtId="4" fontId="1" fillId="0" borderId="0" xfId="0" applyNumberFormat="1" applyFont="1"/>
    <xf numFmtId="0" fontId="3" fillId="20" borderId="0" xfId="0" applyFont="1" applyFill="1"/>
    <xf numFmtId="166" fontId="3" fillId="20" borderId="0" xfId="0" applyNumberFormat="1" applyFont="1" applyFill="1"/>
    <xf numFmtId="0" fontId="4" fillId="0" borderId="18" xfId="0" applyFont="1" applyBorder="1"/>
    <xf numFmtId="165" fontId="4" fillId="0" borderId="0" xfId="0" applyNumberFormat="1" applyFont="1"/>
    <xf numFmtId="165" fontId="1" fillId="2" borderId="0" xfId="0" applyNumberFormat="1" applyFont="1" applyFill="1"/>
    <xf numFmtId="165" fontId="0" fillId="0" borderId="11" xfId="0" applyNumberFormat="1" applyBorder="1"/>
    <xf numFmtId="0" fontId="0" fillId="0" borderId="18" xfId="0" applyBorder="1"/>
    <xf numFmtId="165" fontId="0" fillId="0" borderId="17" xfId="0" applyNumberFormat="1" applyBorder="1"/>
    <xf numFmtId="0" fontId="3" fillId="0" borderId="19" xfId="0" applyFont="1" applyBorder="1"/>
    <xf numFmtId="165" fontId="3" fillId="0" borderId="20" xfId="0" applyNumberFormat="1" applyFont="1" applyBorder="1"/>
    <xf numFmtId="0" fontId="3" fillId="0" borderId="21" xfId="0" applyFont="1" applyBorder="1"/>
    <xf numFmtId="0" fontId="0" fillId="6" borderId="0" xfId="0" applyFill="1"/>
    <xf numFmtId="166" fontId="0" fillId="18" borderId="0" xfId="0" applyNumberFormat="1" applyFill="1"/>
    <xf numFmtId="166" fontId="0" fillId="8" borderId="0" xfId="0" applyNumberFormat="1" applyFill="1"/>
    <xf numFmtId="166" fontId="0" fillId="21" borderId="0" xfId="0" applyNumberFormat="1" applyFill="1"/>
    <xf numFmtId="166" fontId="0" fillId="0" borderId="22" xfId="0" applyNumberFormat="1" applyBorder="1"/>
    <xf numFmtId="0" fontId="0" fillId="2" borderId="0" xfId="0" applyFill="1"/>
    <xf numFmtId="0" fontId="1" fillId="6" borderId="0" xfId="0" applyFont="1" applyFill="1"/>
    <xf numFmtId="0" fontId="0" fillId="6" borderId="23" xfId="0" applyFill="1" applyBorder="1"/>
    <xf numFmtId="0" fontId="0" fillId="4" borderId="23" xfId="0" applyFill="1" applyBorder="1"/>
    <xf numFmtId="2" fontId="1" fillId="6" borderId="0" xfId="0" applyNumberFormat="1" applyFont="1" applyFill="1"/>
    <xf numFmtId="2" fontId="1" fillId="9" borderId="0" xfId="0" applyNumberFormat="1" applyFont="1" applyFill="1"/>
    <xf numFmtId="0" fontId="0" fillId="9" borderId="23" xfId="0" applyFill="1" applyBorder="1"/>
    <xf numFmtId="2" fontId="1" fillId="8" borderId="0" xfId="0" applyNumberFormat="1" applyFont="1" applyFill="1"/>
    <xf numFmtId="166" fontId="0" fillId="6" borderId="10" xfId="0" applyNumberFormat="1" applyFill="1" applyBorder="1"/>
    <xf numFmtId="2" fontId="0" fillId="6" borderId="11" xfId="0" applyNumberFormat="1" applyFill="1" applyBorder="1"/>
    <xf numFmtId="166" fontId="0" fillId="6" borderId="15" xfId="0" applyNumberFormat="1" applyFill="1" applyBorder="1"/>
    <xf numFmtId="2" fontId="0" fillId="6" borderId="17" xfId="0" applyNumberFormat="1" applyFill="1" applyBorder="1"/>
    <xf numFmtId="166" fontId="0" fillId="6" borderId="19" xfId="0" applyNumberFormat="1" applyFill="1" applyBorder="1"/>
    <xf numFmtId="2" fontId="0" fillId="6" borderId="20" xfId="0" applyNumberFormat="1" applyFill="1" applyBorder="1"/>
    <xf numFmtId="0" fontId="0" fillId="6" borderId="10" xfId="0" applyFill="1" applyBorder="1"/>
    <xf numFmtId="0" fontId="0" fillId="6" borderId="15" xfId="0" applyFill="1" applyBorder="1"/>
    <xf numFmtId="0" fontId="0" fillId="6" borderId="13" xfId="0" applyFill="1" applyBorder="1"/>
    <xf numFmtId="2" fontId="0" fillId="6" borderId="0" xfId="0" applyNumberFormat="1" applyFill="1"/>
    <xf numFmtId="166" fontId="0" fillId="4" borderId="10" xfId="0" applyNumberFormat="1" applyFill="1" applyBorder="1"/>
    <xf numFmtId="166" fontId="0" fillId="4" borderId="15" xfId="0" applyNumberFormat="1" applyFill="1" applyBorder="1"/>
    <xf numFmtId="166" fontId="0" fillId="4" borderId="19" xfId="0" applyNumberFormat="1" applyFill="1" applyBorder="1"/>
    <xf numFmtId="0" fontId="0" fillId="4" borderId="10" xfId="0" applyFill="1" applyBorder="1"/>
    <xf numFmtId="0" fontId="0" fillId="4" borderId="15" xfId="0" applyFill="1" applyBorder="1"/>
    <xf numFmtId="0" fontId="0" fillId="4" borderId="13" xfId="0" applyFill="1" applyBorder="1"/>
    <xf numFmtId="2" fontId="0" fillId="4" borderId="11" xfId="0" applyNumberFormat="1" applyFill="1" applyBorder="1"/>
    <xf numFmtId="2" fontId="0" fillId="4" borderId="12" xfId="0" applyNumberFormat="1" applyFill="1" applyBorder="1"/>
    <xf numFmtId="2" fontId="0" fillId="4" borderId="17" xfId="0" applyNumberFormat="1" applyFill="1" applyBorder="1"/>
    <xf numFmtId="2" fontId="0" fillId="4" borderId="16" xfId="0" applyNumberFormat="1" applyFill="1" applyBorder="1"/>
    <xf numFmtId="2" fontId="0" fillId="4" borderId="20" xfId="0" applyNumberFormat="1" applyFill="1" applyBorder="1"/>
    <xf numFmtId="2" fontId="0" fillId="4" borderId="21" xfId="0" applyNumberFormat="1" applyFill="1" applyBorder="1"/>
    <xf numFmtId="2" fontId="0" fillId="4" borderId="18" xfId="0" applyNumberFormat="1" applyFill="1" applyBorder="1"/>
    <xf numFmtId="166" fontId="0" fillId="4" borderId="11" xfId="0" applyNumberFormat="1" applyFill="1" applyBorder="1"/>
    <xf numFmtId="166" fontId="0" fillId="4" borderId="17" xfId="0" applyNumberFormat="1" applyFill="1" applyBorder="1"/>
    <xf numFmtId="166" fontId="0" fillId="4" borderId="20" xfId="0" applyNumberFormat="1" applyFill="1" applyBorder="1"/>
    <xf numFmtId="0" fontId="0" fillId="4" borderId="11" xfId="0" applyFill="1" applyBorder="1"/>
    <xf numFmtId="0" fontId="0" fillId="4" borderId="17" xfId="0" applyFill="1" applyBorder="1"/>
    <xf numFmtId="0" fontId="1" fillId="5" borderId="19" xfId="0" applyFont="1" applyFill="1" applyBorder="1"/>
    <xf numFmtId="0" fontId="1" fillId="5" borderId="20" xfId="0" applyFont="1" applyFill="1" applyBorder="1"/>
    <xf numFmtId="0" fontId="0" fillId="0" borderId="19" xfId="0" applyBorder="1"/>
    <xf numFmtId="0" fontId="0" fillId="0" borderId="21" xfId="0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165" fontId="0" fillId="0" borderId="18" xfId="0" applyNumberFormat="1" applyBorder="1"/>
    <xf numFmtId="0" fontId="1" fillId="6" borderId="13" xfId="0" applyFont="1" applyFill="1" applyBorder="1"/>
    <xf numFmtId="0" fontId="0" fillId="0" borderId="13" xfId="0" applyBorder="1" applyAlignment="1">
      <alignment vertical="center"/>
    </xf>
    <xf numFmtId="0" fontId="1" fillId="7" borderId="13" xfId="0" applyFont="1" applyFill="1" applyBorder="1"/>
    <xf numFmtId="0" fontId="1" fillId="8" borderId="15" xfId="0" applyFont="1" applyFill="1" applyBorder="1"/>
    <xf numFmtId="165" fontId="0" fillId="8" borderId="17" xfId="0" applyNumberFormat="1" applyFill="1" applyBorder="1"/>
    <xf numFmtId="165" fontId="0" fillId="0" borderId="16" xfId="0" applyNumberFormat="1" applyBorder="1"/>
    <xf numFmtId="0" fontId="0" fillId="0" borderId="17" xfId="0" applyBorder="1"/>
    <xf numFmtId="0" fontId="0" fillId="0" borderId="24" xfId="0" applyBorder="1"/>
    <xf numFmtId="165" fontId="0" fillId="0" borderId="22" xfId="0" applyNumberFormat="1" applyBorder="1"/>
    <xf numFmtId="165" fontId="0" fillId="0" borderId="25" xfId="0" applyNumberFormat="1" applyBorder="1"/>
    <xf numFmtId="2" fontId="0" fillId="9" borderId="23" xfId="0" applyNumberFormat="1" applyFill="1" applyBorder="1"/>
    <xf numFmtId="0" fontId="0" fillId="0" borderId="22" xfId="0" applyBorder="1"/>
    <xf numFmtId="0" fontId="0" fillId="0" borderId="25" xfId="0" applyBorder="1"/>
    <xf numFmtId="0" fontId="1" fillId="8" borderId="0" xfId="0" applyFont="1" applyFill="1"/>
    <xf numFmtId="165" fontId="0" fillId="0" borderId="26" xfId="0" applyNumberFormat="1" applyBorder="1"/>
    <xf numFmtId="0" fontId="0" fillId="17" borderId="18" xfId="0" applyFill="1" applyBorder="1"/>
    <xf numFmtId="0" fontId="1" fillId="17" borderId="0" xfId="0" applyFont="1" applyFill="1"/>
    <xf numFmtId="0" fontId="1" fillId="17" borderId="18" xfId="0" applyFont="1" applyFill="1" applyBorder="1"/>
    <xf numFmtId="165" fontId="0" fillId="17" borderId="17" xfId="0" applyNumberFormat="1" applyFill="1" applyBorder="1"/>
    <xf numFmtId="0" fontId="0" fillId="17" borderId="17" xfId="0" applyFill="1" applyBorder="1"/>
    <xf numFmtId="165" fontId="0" fillId="17" borderId="10" xfId="0" applyNumberFormat="1" applyFill="1" applyBorder="1"/>
    <xf numFmtId="165" fontId="4" fillId="17" borderId="0" xfId="0" applyNumberFormat="1" applyFont="1" applyFill="1"/>
    <xf numFmtId="0" fontId="3" fillId="17" borderId="0" xfId="0" applyFont="1" applyFill="1"/>
    <xf numFmtId="0" fontId="0" fillId="17" borderId="10" xfId="0" applyFill="1" applyBorder="1"/>
    <xf numFmtId="165" fontId="4" fillId="17" borderId="13" xfId="0" applyNumberFormat="1" applyFont="1" applyFill="1" applyBorder="1"/>
    <xf numFmtId="2" fontId="4" fillId="17" borderId="0" xfId="0" applyNumberFormat="1" applyFont="1" applyFill="1"/>
    <xf numFmtId="165" fontId="4" fillId="17" borderId="18" xfId="0" applyNumberFormat="1" applyFont="1" applyFill="1" applyBorder="1"/>
    <xf numFmtId="164" fontId="4" fillId="17" borderId="0" xfId="0" applyNumberFormat="1" applyFont="1" applyFill="1"/>
    <xf numFmtId="164" fontId="3" fillId="17" borderId="0" xfId="0" applyNumberFormat="1" applyFont="1" applyFill="1"/>
    <xf numFmtId="165" fontId="4" fillId="17" borderId="15" xfId="0" applyNumberFormat="1" applyFont="1" applyFill="1" applyBorder="1"/>
    <xf numFmtId="165" fontId="4" fillId="17" borderId="17" xfId="0" applyNumberFormat="1" applyFont="1" applyFill="1" applyBorder="1"/>
    <xf numFmtId="165" fontId="4" fillId="17" borderId="16" xfId="0" applyNumberFormat="1" applyFont="1" applyFill="1" applyBorder="1"/>
    <xf numFmtId="2" fontId="4" fillId="17" borderId="17" xfId="0" applyNumberFormat="1" applyFont="1" applyFill="1" applyBorder="1"/>
    <xf numFmtId="0" fontId="4" fillId="17" borderId="0" xfId="0" applyFont="1" applyFill="1"/>
    <xf numFmtId="2" fontId="0" fillId="0" borderId="17" xfId="0" applyNumberFormat="1" applyBorder="1"/>
    <xf numFmtId="0" fontId="1" fillId="22" borderId="0" xfId="0" applyFont="1" applyFill="1"/>
    <xf numFmtId="2" fontId="1" fillId="22" borderId="0" xfId="0" applyNumberFormat="1" applyFont="1" applyFill="1"/>
    <xf numFmtId="0" fontId="9" fillId="0" borderId="0" xfId="1"/>
    <xf numFmtId="2" fontId="4" fillId="23" borderId="0" xfId="0" applyNumberFormat="1" applyFont="1" applyFill="1"/>
    <xf numFmtId="2" fontId="4" fillId="23" borderId="27" xfId="0" applyNumberFormat="1" applyFont="1" applyFill="1" applyBorder="1"/>
    <xf numFmtId="0" fontId="0" fillId="19" borderId="0" xfId="0" applyFill="1"/>
    <xf numFmtId="2" fontId="4" fillId="0" borderId="0" xfId="0" applyNumberFormat="1" applyFont="1"/>
    <xf numFmtId="0" fontId="3" fillId="24" borderId="0" xfId="0" applyFont="1" applyFill="1"/>
    <xf numFmtId="0" fontId="3" fillId="25" borderId="0" xfId="0" applyFont="1" applyFill="1"/>
    <xf numFmtId="166" fontId="4" fillId="25" borderId="28" xfId="0" applyNumberFormat="1" applyFont="1" applyFill="1" applyBorder="1"/>
    <xf numFmtId="166" fontId="4" fillId="25" borderId="29" xfId="0" applyNumberFormat="1" applyFont="1" applyFill="1" applyBorder="1"/>
    <xf numFmtId="166" fontId="4" fillId="25" borderId="30" xfId="0" applyNumberFormat="1" applyFont="1" applyFill="1" applyBorder="1"/>
    <xf numFmtId="0" fontId="4" fillId="25" borderId="28" xfId="0" applyFont="1" applyFill="1" applyBorder="1"/>
    <xf numFmtId="0" fontId="4" fillId="25" borderId="29" xfId="0" applyFont="1" applyFill="1" applyBorder="1"/>
    <xf numFmtId="0" fontId="4" fillId="25" borderId="31" xfId="0" applyFont="1" applyFill="1" applyBorder="1"/>
    <xf numFmtId="2" fontId="4" fillId="25" borderId="0" xfId="0" applyNumberFormat="1" applyFont="1" applyFill="1"/>
    <xf numFmtId="0" fontId="4" fillId="25" borderId="32" xfId="0" applyFont="1" applyFill="1" applyBorder="1"/>
    <xf numFmtId="2" fontId="3" fillId="25" borderId="0" xfId="0" applyNumberFormat="1" applyFont="1" applyFill="1"/>
    <xf numFmtId="166" fontId="0" fillId="6" borderId="11" xfId="0" applyNumberFormat="1" applyFill="1" applyBorder="1"/>
    <xf numFmtId="166" fontId="0" fillId="6" borderId="17" xfId="0" applyNumberFormat="1" applyFill="1" applyBorder="1"/>
    <xf numFmtId="166" fontId="0" fillId="6" borderId="20" xfId="0" applyNumberFormat="1" applyFill="1" applyBorder="1"/>
    <xf numFmtId="0" fontId="0" fillId="6" borderId="11" xfId="0" applyFill="1" applyBorder="1"/>
    <xf numFmtId="0" fontId="0" fillId="6" borderId="17" xfId="0" applyFill="1" applyBorder="1"/>
    <xf numFmtId="0" fontId="0" fillId="0" borderId="31" xfId="0" applyBorder="1"/>
    <xf numFmtId="0" fontId="3" fillId="10" borderId="0" xfId="0" applyFont="1" applyFill="1"/>
    <xf numFmtId="166" fontId="3" fillId="10" borderId="0" xfId="0" applyNumberFormat="1" applyFont="1" applyFill="1"/>
    <xf numFmtId="0" fontId="1" fillId="12" borderId="0" xfId="0" applyFont="1" applyFill="1" applyAlignment="1">
      <alignment horizontal="left" wrapText="1"/>
    </xf>
    <xf numFmtId="168" fontId="0" fillId="0" borderId="0" xfId="0" applyNumberFormat="1"/>
    <xf numFmtId="0" fontId="0" fillId="26" borderId="0" xfId="0" applyFill="1"/>
    <xf numFmtId="0" fontId="0" fillId="3" borderId="0" xfId="0" applyFill="1"/>
    <xf numFmtId="0" fontId="0" fillId="0" borderId="33" xfId="0" applyBorder="1"/>
    <xf numFmtId="49" fontId="0" fillId="0" borderId="34" xfId="0" applyNumberFormat="1" applyBorder="1"/>
    <xf numFmtId="1" fontId="0" fillId="0" borderId="0" xfId="0" applyNumberFormat="1"/>
    <xf numFmtId="49" fontId="1" fillId="2" borderId="34" xfId="0" applyNumberFormat="1" applyFont="1" applyFill="1" applyBorder="1"/>
    <xf numFmtId="168" fontId="0" fillId="4" borderId="0" xfId="0" applyNumberFormat="1" applyFill="1"/>
    <xf numFmtId="49" fontId="0" fillId="0" borderId="35" xfId="0" applyNumberFormat="1" applyBorder="1"/>
    <xf numFmtId="0" fontId="0" fillId="0" borderId="36" xfId="0" applyBorder="1"/>
    <xf numFmtId="49" fontId="0" fillId="0" borderId="37" xfId="0" applyNumberFormat="1" applyBorder="1"/>
    <xf numFmtId="0" fontId="1" fillId="27" borderId="0" xfId="0" applyFont="1" applyFill="1"/>
    <xf numFmtId="0" fontId="1" fillId="27" borderId="0" xfId="0" applyFont="1" applyFill="1" applyAlignment="1">
      <alignment horizontal="left" wrapText="1"/>
    </xf>
    <xf numFmtId="49" fontId="0" fillId="0" borderId="38" xfId="0" applyNumberFormat="1" applyBorder="1"/>
    <xf numFmtId="1" fontId="0" fillId="26" borderId="0" xfId="0" applyNumberFormat="1" applyFill="1"/>
    <xf numFmtId="1" fontId="1" fillId="27" borderId="0" xfId="0" applyNumberFormat="1" applyFont="1" applyFill="1"/>
    <xf numFmtId="165" fontId="1" fillId="27" borderId="0" xfId="0" applyNumberFormat="1" applyFont="1" applyFill="1"/>
    <xf numFmtId="165" fontId="1" fillId="27" borderId="0" xfId="0" applyNumberFormat="1" applyFont="1" applyFill="1" applyAlignment="1">
      <alignment horizontal="left" wrapText="1"/>
    </xf>
    <xf numFmtId="0" fontId="0" fillId="0" borderId="39" xfId="0" applyBorder="1"/>
    <xf numFmtId="49" fontId="0" fillId="0" borderId="40" xfId="0" applyNumberFormat="1" applyBorder="1"/>
    <xf numFmtId="0" fontId="0" fillId="0" borderId="41" xfId="0" applyBorder="1"/>
    <xf numFmtId="11" fontId="0" fillId="0" borderId="18" xfId="0" applyNumberFormat="1" applyBorder="1"/>
    <xf numFmtId="0" fontId="0" fillId="0" borderId="42" xfId="0" applyBorder="1"/>
    <xf numFmtId="3" fontId="0" fillId="0" borderId="18" xfId="0" applyNumberFormat="1" applyBorder="1"/>
    <xf numFmtId="2" fontId="0" fillId="0" borderId="18" xfId="0" applyNumberFormat="1" applyBorder="1"/>
    <xf numFmtId="0" fontId="4" fillId="0" borderId="42" xfId="0" applyFont="1" applyBorder="1"/>
    <xf numFmtId="0" fontId="3" fillId="0" borderId="42" xfId="0" applyFont="1" applyBorder="1"/>
    <xf numFmtId="1" fontId="4" fillId="0" borderId="42" xfId="0" applyNumberFormat="1" applyFont="1" applyBorder="1"/>
    <xf numFmtId="165" fontId="4" fillId="0" borderId="42" xfId="0" applyNumberFormat="1" applyFont="1" applyBorder="1"/>
    <xf numFmtId="2" fontId="0" fillId="0" borderId="16" xfId="0" applyNumberFormat="1" applyBorder="1"/>
    <xf numFmtId="1" fontId="0" fillId="0" borderId="18" xfId="0" applyNumberFormat="1" applyBorder="1"/>
    <xf numFmtId="49" fontId="0" fillId="0" borderId="43" xfId="0" applyNumberFormat="1" applyBorder="1"/>
    <xf numFmtId="2" fontId="1" fillId="0" borderId="0" xfId="0" applyNumberFormat="1" applyFont="1"/>
    <xf numFmtId="1" fontId="1" fillId="0" borderId="0" xfId="0" applyNumberFormat="1" applyFont="1"/>
    <xf numFmtId="0" fontId="0" fillId="0" borderId="44" xfId="0" applyBorder="1"/>
    <xf numFmtId="49" fontId="0" fillId="0" borderId="45" xfId="0" applyNumberFormat="1" applyBorder="1"/>
    <xf numFmtId="0" fontId="4" fillId="0" borderId="45" xfId="0" applyFont="1" applyBorder="1"/>
    <xf numFmtId="164" fontId="4" fillId="0" borderId="45" xfId="0" applyNumberFormat="1" applyFont="1" applyBorder="1"/>
    <xf numFmtId="0" fontId="4" fillId="0" borderId="31" xfId="0" applyFont="1" applyBorder="1"/>
    <xf numFmtId="0" fontId="1" fillId="2" borderId="30" xfId="0" applyFont="1" applyFill="1" applyBorder="1"/>
    <xf numFmtId="0" fontId="1" fillId="2" borderId="20" xfId="0" applyFont="1" applyFill="1" applyBorder="1"/>
    <xf numFmtId="49" fontId="1" fillId="2" borderId="21" xfId="0" applyNumberFormat="1" applyFont="1" applyFill="1" applyBorder="1"/>
    <xf numFmtId="0" fontId="0" fillId="0" borderId="46" xfId="0" applyBorder="1"/>
    <xf numFmtId="2" fontId="0" fillId="0" borderId="46" xfId="0" applyNumberFormat="1" applyBorder="1"/>
    <xf numFmtId="0" fontId="0" fillId="0" borderId="28" xfId="0" applyBorder="1"/>
    <xf numFmtId="0" fontId="0" fillId="0" borderId="29" xfId="0" applyBorder="1"/>
    <xf numFmtId="49" fontId="0" fillId="0" borderId="47" xfId="0" applyNumberFormat="1" applyBorder="1"/>
    <xf numFmtId="0" fontId="0" fillId="28" borderId="0" xfId="0" applyFill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2" fontId="0" fillId="0" borderId="12" xfId="0" applyNumberFormat="1" applyBorder="1"/>
    <xf numFmtId="0" fontId="0" fillId="0" borderId="53" xfId="0" applyBorder="1"/>
    <xf numFmtId="0" fontId="11" fillId="29" borderId="55" xfId="2" applyFont="1" applyFill="1" applyBorder="1" applyAlignment="1">
      <alignment horizontal="center"/>
    </xf>
    <xf numFmtId="0" fontId="11" fillId="0" borderId="56" xfId="2" applyFont="1" applyBorder="1" applyAlignment="1">
      <alignment wrapText="1"/>
    </xf>
    <xf numFmtId="2" fontId="1" fillId="12" borderId="0" xfId="0" applyNumberFormat="1" applyFont="1" applyFill="1"/>
    <xf numFmtId="2" fontId="1" fillId="27" borderId="54" xfId="0" applyNumberFormat="1" applyFont="1" applyFill="1" applyBorder="1"/>
    <xf numFmtId="0" fontId="1" fillId="30" borderId="0" xfId="0" applyFont="1" applyFill="1"/>
    <xf numFmtId="4" fontId="1" fillId="30" borderId="54" xfId="0" applyNumberFormat="1" applyFont="1" applyFill="1" applyBorder="1"/>
    <xf numFmtId="0" fontId="0" fillId="30" borderId="54" xfId="0" applyFill="1" applyBorder="1"/>
    <xf numFmtId="0" fontId="3" fillId="0" borderId="57" xfId="0" applyFont="1" applyBorder="1"/>
    <xf numFmtId="1" fontId="3" fillId="0" borderId="57" xfId="0" applyNumberFormat="1" applyFont="1" applyBorder="1"/>
    <xf numFmtId="0" fontId="0" fillId="0" borderId="58" xfId="0" applyBorder="1"/>
    <xf numFmtId="0" fontId="0" fillId="0" borderId="59" xfId="0" applyBorder="1"/>
    <xf numFmtId="165" fontId="1" fillId="4" borderId="0" xfId="0" applyNumberFormat="1" applyFont="1" applyFill="1"/>
    <xf numFmtId="0" fontId="4" fillId="0" borderId="60" xfId="0" applyFont="1" applyBorder="1"/>
    <xf numFmtId="166" fontId="4" fillId="0" borderId="60" xfId="0" applyNumberFormat="1" applyFont="1" applyBorder="1"/>
    <xf numFmtId="0" fontId="3" fillId="20" borderId="60" xfId="0" applyFont="1" applyFill="1" applyBorder="1"/>
    <xf numFmtId="166" fontId="3" fillId="20" borderId="60" xfId="0" applyNumberFormat="1" applyFont="1" applyFill="1" applyBorder="1"/>
    <xf numFmtId="0" fontId="3" fillId="0" borderId="60" xfId="0" applyFont="1" applyBorder="1"/>
    <xf numFmtId="11" fontId="4" fillId="0" borderId="60" xfId="0" applyNumberFormat="1" applyFont="1" applyBorder="1"/>
    <xf numFmtId="0" fontId="0" fillId="0" borderId="61" xfId="0" applyBorder="1"/>
    <xf numFmtId="0" fontId="0" fillId="0" borderId="62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4" fillId="0" borderId="69" xfId="0" applyFont="1" applyBorder="1"/>
    <xf numFmtId="0" fontId="4" fillId="0" borderId="70" xfId="0" applyFont="1" applyBorder="1"/>
    <xf numFmtId="164" fontId="4" fillId="0" borderId="70" xfId="0" applyNumberFormat="1" applyFont="1" applyBorder="1"/>
    <xf numFmtId="0" fontId="4" fillId="0" borderId="68" xfId="0" applyFont="1" applyBorder="1"/>
    <xf numFmtId="164" fontId="4" fillId="0" borderId="68" xfId="0" applyNumberFormat="1" applyFont="1" applyBorder="1"/>
    <xf numFmtId="164" fontId="4" fillId="0" borderId="18" xfId="0" applyNumberFormat="1" applyFont="1" applyBorder="1"/>
    <xf numFmtId="0" fontId="4" fillId="0" borderId="71" xfId="0" applyFont="1" applyBorder="1"/>
    <xf numFmtId="0" fontId="3" fillId="0" borderId="72" xfId="0" applyFont="1" applyBorder="1"/>
    <xf numFmtId="164" fontId="3" fillId="0" borderId="72" xfId="0" applyNumberFormat="1" applyFont="1" applyBorder="1"/>
    <xf numFmtId="164" fontId="3" fillId="0" borderId="73" xfId="0" applyNumberFormat="1" applyFont="1" applyBorder="1"/>
    <xf numFmtId="164" fontId="4" fillId="0" borderId="74" xfId="0" applyNumberFormat="1" applyFont="1" applyBorder="1"/>
    <xf numFmtId="0" fontId="3" fillId="0" borderId="29" xfId="0" applyFont="1" applyBorder="1"/>
    <xf numFmtId="0" fontId="4" fillId="0" borderId="17" xfId="0" applyFont="1" applyBorder="1"/>
    <xf numFmtId="164" fontId="4" fillId="0" borderId="17" xfId="0" applyNumberFormat="1" applyFont="1" applyBorder="1"/>
    <xf numFmtId="164" fontId="4" fillId="0" borderId="16" xfId="0" applyNumberFormat="1" applyFont="1" applyBorder="1"/>
    <xf numFmtId="0" fontId="0" fillId="0" borderId="69" xfId="0" applyBorder="1"/>
    <xf numFmtId="0" fontId="3" fillId="10" borderId="70" xfId="0" applyFont="1" applyFill="1" applyBorder="1"/>
    <xf numFmtId="0" fontId="3" fillId="10" borderId="74" xfId="0" applyFont="1" applyFill="1" applyBorder="1"/>
    <xf numFmtId="2" fontId="0" fillId="0" borderId="68" xfId="0" applyNumberFormat="1" applyBorder="1"/>
    <xf numFmtId="2" fontId="0" fillId="0" borderId="63" xfId="0" applyNumberFormat="1" applyBorder="1"/>
    <xf numFmtId="2" fontId="0" fillId="0" borderId="65" xfId="0" applyNumberFormat="1" applyBorder="1"/>
    <xf numFmtId="2" fontId="0" fillId="0" borderId="66" xfId="0" applyNumberFormat="1" applyBorder="1"/>
    <xf numFmtId="2" fontId="0" fillId="0" borderId="67" xfId="0" applyNumberFormat="1" applyBorder="1"/>
    <xf numFmtId="2" fontId="0" fillId="0" borderId="58" xfId="0" applyNumberFormat="1" applyBorder="1"/>
    <xf numFmtId="2" fontId="0" fillId="0" borderId="47" xfId="0" applyNumberFormat="1" applyBorder="1"/>
    <xf numFmtId="2" fontId="0" fillId="0" borderId="62" xfId="0" applyNumberFormat="1" applyBorder="1"/>
    <xf numFmtId="0" fontId="0" fillId="0" borderId="75" xfId="0" applyBorder="1"/>
    <xf numFmtId="0" fontId="0" fillId="0" borderId="76" xfId="0" applyBorder="1"/>
    <xf numFmtId="0" fontId="1" fillId="31" borderId="0" xfId="0" applyFont="1" applyFill="1"/>
    <xf numFmtId="0" fontId="0" fillId="31" borderId="0" xfId="0" applyFill="1"/>
    <xf numFmtId="0" fontId="0" fillId="0" borderId="77" xfId="0" applyBorder="1"/>
    <xf numFmtId="0" fontId="0" fillId="0" borderId="78" xfId="0" applyBorder="1"/>
    <xf numFmtId="0" fontId="0" fillId="0" borderId="79" xfId="0" applyBorder="1"/>
    <xf numFmtId="0" fontId="0" fillId="0" borderId="80" xfId="0" applyBorder="1"/>
    <xf numFmtId="49" fontId="1" fillId="5" borderId="81" xfId="0" applyNumberFormat="1" applyFont="1" applyFill="1" applyBorder="1"/>
    <xf numFmtId="4" fontId="1" fillId="0" borderId="24" xfId="0" applyNumberFormat="1" applyFont="1" applyBorder="1"/>
    <xf numFmtId="0" fontId="1" fillId="0" borderId="24" xfId="0" applyFont="1" applyBorder="1"/>
    <xf numFmtId="3" fontId="1" fillId="21" borderId="24" xfId="0" applyNumberFormat="1" applyFont="1" applyFill="1" applyBorder="1"/>
    <xf numFmtId="0" fontId="0" fillId="0" borderId="82" xfId="0" applyBorder="1"/>
    <xf numFmtId="2" fontId="0" fillId="0" borderId="82" xfId="0" applyNumberFormat="1" applyBorder="1"/>
    <xf numFmtId="3" fontId="1" fillId="0" borderId="82" xfId="0" applyNumberFormat="1" applyFont="1" applyBorder="1"/>
    <xf numFmtId="4" fontId="0" fillId="0" borderId="82" xfId="0" applyNumberFormat="1" applyBorder="1"/>
    <xf numFmtId="166" fontId="1" fillId="4" borderId="82" xfId="0" applyNumberFormat="1" applyFont="1" applyFill="1" applyBorder="1"/>
    <xf numFmtId="0" fontId="3" fillId="0" borderId="82" xfId="0" applyFont="1" applyBorder="1"/>
    <xf numFmtId="0" fontId="3" fillId="0" borderId="24" xfId="0" applyFont="1" applyBorder="1"/>
    <xf numFmtId="3" fontId="1" fillId="0" borderId="24" xfId="0" applyNumberFormat="1" applyFont="1" applyBorder="1"/>
    <xf numFmtId="0" fontId="1" fillId="8" borderId="24" xfId="0" applyFont="1" applyFill="1" applyBorder="1"/>
    <xf numFmtId="3" fontId="1" fillId="8" borderId="24" xfId="0" applyNumberFormat="1" applyFont="1" applyFill="1" applyBorder="1"/>
    <xf numFmtId="4" fontId="0" fillId="0" borderId="24" xfId="0" applyNumberFormat="1" applyBorder="1"/>
    <xf numFmtId="4" fontId="1" fillId="14" borderId="24" xfId="0" applyNumberFormat="1" applyFont="1" applyFill="1" applyBorder="1"/>
    <xf numFmtId="3" fontId="1" fillId="14" borderId="24" xfId="0" applyNumberFormat="1" applyFont="1" applyFill="1" applyBorder="1"/>
    <xf numFmtId="4" fontId="0" fillId="21" borderId="0" xfId="0" applyNumberFormat="1" applyFill="1"/>
    <xf numFmtId="49" fontId="0" fillId="0" borderId="83" xfId="0" applyNumberFormat="1" applyBorder="1"/>
    <xf numFmtId="49" fontId="0" fillId="5" borderId="85" xfId="0" applyNumberFormat="1" applyFill="1" applyBorder="1"/>
    <xf numFmtId="4" fontId="0" fillId="32" borderId="84" xfId="0" applyNumberFormat="1" applyFill="1" applyBorder="1"/>
    <xf numFmtId="4" fontId="0" fillId="32" borderId="0" xfId="0" applyNumberFormat="1" applyFill="1"/>
    <xf numFmtId="4" fontId="0" fillId="21" borderId="84" xfId="0" applyNumberFormat="1" applyFill="1" applyBorder="1"/>
    <xf numFmtId="164" fontId="0" fillId="14" borderId="0" xfId="0" applyNumberFormat="1" applyFill="1"/>
    <xf numFmtId="0" fontId="0" fillId="0" borderId="86" xfId="0" applyBorder="1"/>
    <xf numFmtId="0" fontId="0" fillId="0" borderId="87" xfId="0" applyBorder="1"/>
    <xf numFmtId="0" fontId="0" fillId="0" borderId="88" xfId="0" applyBorder="1"/>
    <xf numFmtId="0" fontId="4" fillId="0" borderId="89" xfId="0" applyFont="1" applyBorder="1"/>
    <xf numFmtId="0" fontId="3" fillId="0" borderId="90" xfId="0" applyFont="1" applyBorder="1"/>
    <xf numFmtId="0" fontId="4" fillId="0" borderId="91" xfId="0" applyFont="1" applyBorder="1"/>
    <xf numFmtId="0" fontId="4" fillId="0" borderId="92" xfId="0" applyFont="1" applyBorder="1"/>
    <xf numFmtId="0" fontId="3" fillId="0" borderId="93" xfId="0" applyFont="1" applyBorder="1"/>
    <xf numFmtId="0" fontId="4" fillId="0" borderId="94" xfId="0" applyFont="1" applyBorder="1"/>
    <xf numFmtId="22" fontId="4" fillId="0" borderId="89" xfId="0" applyNumberFormat="1" applyFont="1" applyBorder="1"/>
    <xf numFmtId="0" fontId="3" fillId="0" borderId="95" xfId="0" applyFont="1" applyBorder="1"/>
    <xf numFmtId="22" fontId="4" fillId="0" borderId="96" xfId="0" applyNumberFormat="1" applyFont="1" applyBorder="1"/>
    <xf numFmtId="0" fontId="4" fillId="0" borderId="96" xfId="0" applyFont="1" applyBorder="1"/>
    <xf numFmtId="0" fontId="4" fillId="0" borderId="97" xfId="0" applyFont="1" applyBorder="1"/>
    <xf numFmtId="0" fontId="13" fillId="0" borderId="90" xfId="0" applyFont="1" applyBorder="1"/>
    <xf numFmtId="0" fontId="14" fillId="0" borderId="91" xfId="0" applyFont="1" applyBorder="1"/>
    <xf numFmtId="0" fontId="13" fillId="0" borderId="93" xfId="0" applyFont="1" applyBorder="1"/>
    <xf numFmtId="0" fontId="14" fillId="0" borderId="89" xfId="0" applyFont="1" applyBorder="1"/>
    <xf numFmtId="0" fontId="14" fillId="0" borderId="94" xfId="0" applyFont="1" applyBorder="1"/>
    <xf numFmtId="0" fontId="13" fillId="0" borderId="95" xfId="0" applyFont="1" applyBorder="1"/>
    <xf numFmtId="0" fontId="14" fillId="0" borderId="96" xfId="0" applyFont="1" applyBorder="1"/>
    <xf numFmtId="0" fontId="0" fillId="0" borderId="98" xfId="0" applyBorder="1"/>
    <xf numFmtId="49" fontId="0" fillId="0" borderId="99" xfId="0" applyNumberFormat="1" applyBorder="1"/>
    <xf numFmtId="2" fontId="0" fillId="0" borderId="99" xfId="0" applyNumberFormat="1" applyBorder="1"/>
    <xf numFmtId="49" fontId="0" fillId="0" borderId="101" xfId="0" applyNumberFormat="1" applyBorder="1"/>
    <xf numFmtId="49" fontId="0" fillId="0" borderId="102" xfId="0" applyNumberFormat="1" applyBorder="1"/>
    <xf numFmtId="49" fontId="0" fillId="0" borderId="103" xfId="0" applyNumberFormat="1" applyBorder="1"/>
    <xf numFmtId="49" fontId="0" fillId="0" borderId="104" xfId="0" applyNumberFormat="1" applyBorder="1"/>
    <xf numFmtId="2" fontId="0" fillId="0" borderId="104" xfId="0" applyNumberFormat="1" applyBorder="1"/>
    <xf numFmtId="2" fontId="1" fillId="0" borderId="99" xfId="0" applyNumberFormat="1" applyFont="1" applyBorder="1"/>
    <xf numFmtId="49" fontId="0" fillId="0" borderId="105" xfId="0" applyNumberFormat="1" applyBorder="1"/>
    <xf numFmtId="2" fontId="1" fillId="33" borderId="0" xfId="0" applyNumberFormat="1" applyFont="1" applyFill="1"/>
    <xf numFmtId="2" fontId="1" fillId="33" borderId="99" xfId="0" applyNumberFormat="1" applyFont="1" applyFill="1" applyBorder="1"/>
    <xf numFmtId="49" fontId="1" fillId="0" borderId="105" xfId="0" applyNumberFormat="1" applyFont="1" applyBorder="1"/>
    <xf numFmtId="2" fontId="0" fillId="34" borderId="0" xfId="0" applyNumberFormat="1" applyFill="1"/>
    <xf numFmtId="2" fontId="0" fillId="35" borderId="0" xfId="0" applyNumberFormat="1" applyFill="1"/>
    <xf numFmtId="2" fontId="0" fillId="21" borderId="0" xfId="0" applyNumberFormat="1" applyFill="1"/>
    <xf numFmtId="2" fontId="0" fillId="36" borderId="0" xfId="0" applyNumberFormat="1" applyFill="1"/>
    <xf numFmtId="2" fontId="0" fillId="37" borderId="0" xfId="0" applyNumberFormat="1" applyFill="1"/>
    <xf numFmtId="49" fontId="1" fillId="0" borderId="99" xfId="0" applyNumberFormat="1" applyFont="1" applyBorder="1"/>
    <xf numFmtId="49" fontId="1" fillId="0" borderId="100" xfId="0" applyNumberFormat="1" applyFont="1" applyBorder="1"/>
    <xf numFmtId="49" fontId="1" fillId="0" borderId="101" xfId="0" applyNumberFormat="1" applyFont="1" applyBorder="1"/>
    <xf numFmtId="49" fontId="1" fillId="0" borderId="102" xfId="0" applyNumberFormat="1" applyFont="1" applyBorder="1"/>
    <xf numFmtId="49" fontId="1" fillId="0" borderId="103" xfId="0" applyNumberFormat="1" applyFont="1" applyBorder="1"/>
    <xf numFmtId="49" fontId="1" fillId="0" borderId="104" xfId="0" applyNumberFormat="1" applyFont="1" applyBorder="1"/>
    <xf numFmtId="2" fontId="0" fillId="38" borderId="0" xfId="0" applyNumberFormat="1" applyFill="1"/>
    <xf numFmtId="49" fontId="0" fillId="0" borderId="106" xfId="0" applyNumberFormat="1" applyBorder="1"/>
    <xf numFmtId="0" fontId="0" fillId="0" borderId="107" xfId="0" applyBorder="1"/>
    <xf numFmtId="2" fontId="0" fillId="0" borderId="107" xfId="0" applyNumberFormat="1" applyBorder="1"/>
    <xf numFmtId="49" fontId="1" fillId="0" borderId="106" xfId="0" applyNumberFormat="1" applyFont="1" applyBorder="1"/>
    <xf numFmtId="1" fontId="8" fillId="0" borderId="0" xfId="0" applyNumberFormat="1" applyFont="1"/>
    <xf numFmtId="49" fontId="0" fillId="0" borderId="108" xfId="0" applyNumberFormat="1" applyBorder="1"/>
    <xf numFmtId="0" fontId="0" fillId="0" borderId="109" xfId="0" applyBorder="1"/>
    <xf numFmtId="0" fontId="0" fillId="0" borderId="110" xfId="0" applyBorder="1"/>
    <xf numFmtId="2" fontId="0" fillId="41" borderId="0" xfId="0" applyNumberFormat="1" applyFill="1"/>
    <xf numFmtId="2" fontId="0" fillId="42" borderId="0" xfId="0" applyNumberFormat="1" applyFill="1"/>
    <xf numFmtId="49" fontId="0" fillId="0" borderId="111" xfId="0" applyNumberFormat="1" applyBorder="1"/>
    <xf numFmtId="0" fontId="0" fillId="0" borderId="112" xfId="0" applyBorder="1"/>
    <xf numFmtId="0" fontId="0" fillId="0" borderId="113" xfId="0" applyBorder="1"/>
    <xf numFmtId="0" fontId="0" fillId="0" borderId="114" xfId="0" applyBorder="1"/>
    <xf numFmtId="2" fontId="1" fillId="43" borderId="0" xfId="0" applyNumberFormat="1" applyFont="1" applyFill="1"/>
    <xf numFmtId="49" fontId="0" fillId="0" borderId="115" xfId="0" applyNumberFormat="1" applyBorder="1"/>
    <xf numFmtId="49" fontId="0" fillId="0" borderId="116" xfId="0" applyNumberFormat="1" applyBorder="1"/>
    <xf numFmtId="49" fontId="0" fillId="0" borderId="117" xfId="0" applyNumberFormat="1" applyBorder="1"/>
    <xf numFmtId="49" fontId="1" fillId="0" borderId="117" xfId="0" applyNumberFormat="1" applyFont="1" applyBorder="1"/>
    <xf numFmtId="49" fontId="1" fillId="0" borderId="115" xfId="0" applyNumberFormat="1" applyFont="1" applyBorder="1"/>
    <xf numFmtId="49" fontId="0" fillId="0" borderId="119" xfId="0" applyNumberFormat="1" applyBorder="1"/>
    <xf numFmtId="49" fontId="1" fillId="0" borderId="119" xfId="0" applyNumberFormat="1" applyFont="1" applyBorder="1"/>
    <xf numFmtId="2" fontId="0" fillId="0" borderId="118" xfId="0" applyNumberFormat="1" applyBorder="1"/>
    <xf numFmtId="49" fontId="0" fillId="0" borderId="120" xfId="0" applyNumberFormat="1" applyBorder="1"/>
    <xf numFmtId="49" fontId="0" fillId="0" borderId="121" xfId="0" applyNumberFormat="1" applyBorder="1"/>
    <xf numFmtId="49" fontId="0" fillId="2" borderId="99" xfId="0" applyNumberFormat="1" applyFill="1" applyBorder="1"/>
    <xf numFmtId="2" fontId="0" fillId="2" borderId="0" xfId="0" applyNumberFormat="1" applyFill="1"/>
    <xf numFmtId="49" fontId="0" fillId="3" borderId="99" xfId="0" applyNumberFormat="1" applyFill="1" applyBorder="1"/>
    <xf numFmtId="49" fontId="0" fillId="0" borderId="122" xfId="0" applyNumberFormat="1" applyBorder="1"/>
    <xf numFmtId="49" fontId="0" fillId="0" borderId="123" xfId="0" applyNumberFormat="1" applyBorder="1"/>
    <xf numFmtId="49" fontId="0" fillId="0" borderId="124" xfId="0" applyNumberFormat="1" applyBorder="1"/>
    <xf numFmtId="0" fontId="0" fillId="0" borderId="125" xfId="0" applyBorder="1"/>
    <xf numFmtId="0" fontId="0" fillId="0" borderId="126" xfId="0" applyBorder="1"/>
    <xf numFmtId="0" fontId="0" fillId="0" borderId="127" xfId="0" applyBorder="1"/>
    <xf numFmtId="0" fontId="0" fillId="0" borderId="128" xfId="0" applyBorder="1"/>
    <xf numFmtId="0" fontId="0" fillId="0" borderId="129" xfId="0" applyBorder="1"/>
    <xf numFmtId="0" fontId="1" fillId="12" borderId="0" xfId="0" applyFont="1" applyFill="1" applyAlignment="1">
      <alignment horizontal="center"/>
    </xf>
    <xf numFmtId="166" fontId="1" fillId="4" borderId="0" xfId="0" applyNumberFormat="1" applyFont="1" applyFill="1" applyAlignment="1">
      <alignment horizontal="left" wrapText="1"/>
    </xf>
    <xf numFmtId="0" fontId="1" fillId="0" borderId="0" xfId="0" applyFont="1" applyAlignment="1">
      <alignment horizontal="center"/>
    </xf>
    <xf numFmtId="0" fontId="1" fillId="17" borderId="10" xfId="0" applyFont="1" applyFill="1" applyBorder="1" applyAlignment="1">
      <alignment horizontal="center"/>
    </xf>
    <xf numFmtId="0" fontId="1" fillId="17" borderId="11" xfId="0" applyFont="1" applyFill="1" applyBorder="1" applyAlignment="1">
      <alignment horizontal="center"/>
    </xf>
    <xf numFmtId="0" fontId="1" fillId="27" borderId="0" xfId="0" applyFont="1" applyFill="1" applyAlignment="1">
      <alignment horizontal="left" wrapText="1"/>
    </xf>
    <xf numFmtId="0" fontId="1" fillId="12" borderId="0" xfId="0" applyFont="1" applyFill="1" applyAlignment="1">
      <alignment horizontal="left" wrapText="1"/>
    </xf>
    <xf numFmtId="0" fontId="1" fillId="12" borderId="0" xfId="0" applyFont="1" applyFill="1" applyAlignment="1">
      <alignment horizontal="center" vertical="top" wrapText="1"/>
    </xf>
    <xf numFmtId="2" fontId="1" fillId="14" borderId="0" xfId="0" applyNumberFormat="1" applyFont="1" applyFill="1" applyAlignment="1">
      <alignment horizontal="center"/>
    </xf>
    <xf numFmtId="2" fontId="1" fillId="39" borderId="0" xfId="0" applyNumberFormat="1" applyFont="1" applyFill="1" applyAlignment="1">
      <alignment horizontal="center"/>
    </xf>
    <xf numFmtId="2" fontId="1" fillId="40" borderId="0" xfId="0" applyNumberFormat="1" applyFont="1" applyFill="1" applyAlignment="1">
      <alignment horizontal="center"/>
    </xf>
  </cellXfs>
  <cellStyles count="3">
    <cellStyle name="Hyperlink" xfId="1" builtinId="8"/>
    <cellStyle name="Normal" xfId="0" builtinId="0"/>
    <cellStyle name="Normal_Refinery sector" xfId="2" xr:uid="{CA132C92-063E-4C41-A138-AA630AE05E89}"/>
  </cellStyles>
  <dxfs count="1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8B1221"/>
      <color rgb="FFED9BC2"/>
      <color rgb="FFFFCB00"/>
      <color rgb="FFD1621D"/>
      <color rgb="FFED8A00"/>
      <color rgb="FF637828"/>
      <color rgb="FFD6277A"/>
      <color rgb="FF5D5C60"/>
      <color rgb="FFBE72BA"/>
      <color rgb="FFA5C6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48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'Refinery sector'!$H$5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'Refinery sector'!$I$5</c:f>
              <c:numCache>
                <c:formatCode>0</c:formatCode>
                <c:ptCount val="1"/>
                <c:pt idx="0">
                  <c:v>11.052244173640151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61-499F-A4B3-3C518E1E5A51}"/>
            </c:ext>
          </c:extLst>
        </c:ser>
        <c:ser>
          <c:idx val="1"/>
          <c:order val="1"/>
          <c:tx>
            <c:strRef>
              <c:f>'Refinery sector'!$H$6</c:f>
              <c:strCache>
                <c:ptCount val="1"/>
                <c:pt idx="0">
                  <c:v>Ammonia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'Refinery sector'!$I$6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61-499F-A4B3-3C518E1E5A51}"/>
            </c:ext>
          </c:extLst>
        </c:ser>
        <c:ser>
          <c:idx val="2"/>
          <c:order val="2"/>
          <c:tx>
            <c:strRef>
              <c:f>'Refinery sector'!$H$7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'Refinery sector'!$I$7</c:f>
              <c:numCache>
                <c:formatCode>0</c:formatCode>
                <c:ptCount val="1"/>
                <c:pt idx="0">
                  <c:v>8.3755250473793517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61-499F-A4B3-3C518E1E5A51}"/>
            </c:ext>
          </c:extLst>
        </c:ser>
        <c:ser>
          <c:idx val="3"/>
          <c:order val="3"/>
          <c:tx>
            <c:strRef>
              <c:f>'Refinery sector'!$H$8</c:f>
              <c:strCache>
                <c:ptCount val="1"/>
                <c:pt idx="0">
                  <c:v>Heat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'Refinery sector'!$I$8</c:f>
              <c:numCache>
                <c:formatCode>0</c:formatCode>
                <c:ptCount val="1"/>
                <c:pt idx="0">
                  <c:v>-2.1779425477840073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61-499F-A4B3-3C518E1E5A51}"/>
            </c:ext>
          </c:extLst>
        </c:ser>
        <c:ser>
          <c:idx val="4"/>
          <c:order val="4"/>
          <c:tx>
            <c:strRef>
              <c:f>'Refinery sector'!$H$9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'Refinery sector'!$I$9</c:f>
              <c:numCache>
                <c:formatCode>0</c:formatCode>
                <c:ptCount val="1"/>
                <c:pt idx="0">
                  <c:v>60.954883589271816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61-499F-A4B3-3C518E1E5A51}"/>
            </c:ext>
          </c:extLst>
        </c:ser>
        <c:ser>
          <c:idx val="5"/>
          <c:order val="5"/>
          <c:tx>
            <c:strRef>
              <c:f>'Refinery sector'!$H$10</c:f>
              <c:strCache>
                <c:ptCount val="1"/>
                <c:pt idx="0">
                  <c:v>Waste gasses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'Refinery sector'!$I$10</c:f>
              <c:numCache>
                <c:formatCode>0</c:formatCode>
                <c:ptCount val="1"/>
                <c:pt idx="0">
                  <c:v>-54.012021260690773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61-499F-A4B3-3C518E1E5A51}"/>
            </c:ext>
          </c:extLst>
        </c:ser>
        <c:ser>
          <c:idx val="6"/>
          <c:order val="6"/>
          <c:tx>
            <c:strRef>
              <c:f>'Refinery sector'!$H$11</c:f>
              <c:strCache>
                <c:ptCount val="1"/>
                <c:pt idx="0">
                  <c:v>Bio waste gasses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sector'!$I$11</c:f>
              <c:numCache>
                <c:formatCode>0</c:formatCode>
                <c:ptCount val="1"/>
                <c:pt idx="0">
                  <c:v>-0.40737171318277099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61-499F-A4B3-3C518E1E5A51}"/>
            </c:ext>
          </c:extLst>
        </c:ser>
        <c:ser>
          <c:idx val="7"/>
          <c:order val="7"/>
          <c:tx>
            <c:strRef>
              <c:f>'Refinery sector'!$H$12</c:f>
              <c:strCache>
                <c:ptCount val="1"/>
                <c:pt idx="0">
                  <c:v>Synthetic waste gasses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sector'!$I$12</c:f>
              <c:numCache>
                <c:formatCode>0</c:formatCode>
                <c:ptCount val="1"/>
                <c:pt idx="0">
                  <c:v>2.4116916440999996E-5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A61-499F-A4B3-3C518E1E5A51}"/>
            </c:ext>
          </c:extLst>
        </c:ser>
        <c:ser>
          <c:idx val="8"/>
          <c:order val="8"/>
          <c:tx>
            <c:strRef>
              <c:f>'Refinery sector'!$H$13</c:f>
              <c:strCache>
                <c:ptCount val="1"/>
                <c:pt idx="0">
                  <c:v>Other oil products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sector'!$I$13</c:f>
              <c:numCache>
                <c:formatCode>0</c:formatCode>
                <c:ptCount val="1"/>
                <c:pt idx="0">
                  <c:v>-54.761800744939364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61-499F-A4B3-3C518E1E5A51}"/>
            </c:ext>
          </c:extLst>
        </c:ser>
        <c:ser>
          <c:idx val="9"/>
          <c:order val="9"/>
          <c:tx>
            <c:strRef>
              <c:f>'Refinery sector'!$H$14</c:f>
              <c:strCache>
                <c:ptCount val="1"/>
                <c:pt idx="0">
                  <c:v>Other bio oil products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sector'!$I$14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A61-499F-A4B3-3C518E1E5A51}"/>
            </c:ext>
          </c:extLst>
        </c:ser>
        <c:ser>
          <c:idx val="10"/>
          <c:order val="10"/>
          <c:tx>
            <c:strRef>
              <c:f>'Refinery sector'!$H$15</c:f>
              <c:strCache>
                <c:ptCount val="1"/>
                <c:pt idx="0">
                  <c:v>Other synthetic oil products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sector'!$I$15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A61-499F-A4B3-3C518E1E5A51}"/>
            </c:ext>
          </c:extLst>
        </c:ser>
        <c:ser>
          <c:idx val="11"/>
          <c:order val="11"/>
          <c:tx>
            <c:strRef>
              <c:f>'Refinery sector'!$H$16</c:f>
              <c:strCache>
                <c:ptCount val="1"/>
                <c:pt idx="0">
                  <c:v>Plastic Pyrolysis Oil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sector'!$I$16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A61-499F-A4B3-3C518E1E5A51}"/>
            </c:ext>
          </c:extLst>
        </c:ser>
        <c:ser>
          <c:idx val="12"/>
          <c:order val="12"/>
          <c:tx>
            <c:strRef>
              <c:f>'Refinery sector'!$H$17</c:f>
              <c:strCache>
                <c:ptCount val="1"/>
                <c:pt idx="0">
                  <c:v>Crude oil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val>
            <c:numRef>
              <c:f>'Refinery sector'!$I$17</c:f>
              <c:numCache>
                <c:formatCode>0</c:formatCode>
                <c:ptCount val="1"/>
                <c:pt idx="0">
                  <c:v>1637.8432563753108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A61-499F-A4B3-3C518E1E5A51}"/>
            </c:ext>
          </c:extLst>
        </c:ser>
        <c:ser>
          <c:idx val="13"/>
          <c:order val="13"/>
          <c:tx>
            <c:strRef>
              <c:f>'Refinery sector'!$H$18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'Refinery sector'!$I$18</c:f>
              <c:numCache>
                <c:formatCode>0</c:formatCode>
                <c:ptCount val="1"/>
                <c:pt idx="0">
                  <c:v>38.092075610661453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A61-499F-A4B3-3C518E1E5A51}"/>
            </c:ext>
          </c:extLst>
        </c:ser>
        <c:ser>
          <c:idx val="14"/>
          <c:order val="14"/>
          <c:tx>
            <c:strRef>
              <c:f>'Refinery sector'!$H$19</c:f>
              <c:strCache>
                <c:ptCount val="1"/>
                <c:pt idx="0">
                  <c:v>Fossil fuel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sector'!$I$19</c:f>
              <c:numCache>
                <c:formatCode>0</c:formatCode>
                <c:ptCount val="1"/>
                <c:pt idx="0">
                  <c:v>-1154.4026954618562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A61-499F-A4B3-3C518E1E5A51}"/>
            </c:ext>
          </c:extLst>
        </c:ser>
        <c:ser>
          <c:idx val="15"/>
          <c:order val="15"/>
          <c:tx>
            <c:strRef>
              <c:f>'Refinery sector'!$H$20</c:f>
              <c:strCache>
                <c:ptCount val="1"/>
                <c:pt idx="0">
                  <c:v>Fossil feedstock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sector'!$I$20</c:f>
              <c:numCache>
                <c:formatCode>0</c:formatCode>
                <c:ptCount val="1"/>
                <c:pt idx="0">
                  <c:v>-324.78207312000001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A61-499F-A4B3-3C518E1E5A51}"/>
            </c:ext>
          </c:extLst>
        </c:ser>
        <c:ser>
          <c:idx val="16"/>
          <c:order val="16"/>
          <c:tx>
            <c:strRef>
              <c:f>'Refinery sector'!$H$21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sector'!$I$21</c:f>
              <c:numCache>
                <c:formatCode>0</c:formatCode>
                <c:ptCount val="1"/>
                <c:pt idx="0">
                  <c:v>-21.699485219685563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A61-499F-A4B3-3C518E1E5A51}"/>
            </c:ext>
          </c:extLst>
        </c:ser>
        <c:ser>
          <c:idx val="17"/>
          <c:order val="17"/>
          <c:tx>
            <c:strRef>
              <c:f>'Refinery sector'!$H$22</c:f>
              <c:strCache>
                <c:ptCount val="1"/>
                <c:pt idx="0">
                  <c:v>Bio feedstock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sector'!$I$22</c:f>
              <c:numCache>
                <c:formatCode>0</c:formatCode>
                <c:ptCount val="1"/>
                <c:pt idx="0">
                  <c:v>-3.5467929632688144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A61-499F-A4B3-3C518E1E5A51}"/>
            </c:ext>
          </c:extLst>
        </c:ser>
        <c:ser>
          <c:idx val="18"/>
          <c:order val="18"/>
          <c:tx>
            <c:strRef>
              <c:f>'Refinery sector'!$H$23</c:f>
              <c:strCache>
                <c:ptCount val="1"/>
                <c:pt idx="0">
                  <c:v>Synthetic fuel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sector'!$I$23</c:f>
              <c:numCache>
                <c:formatCode>0</c:formatCode>
                <c:ptCount val="1"/>
                <c:pt idx="0">
                  <c:v>-5.0106438165000008E-5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A61-499F-A4B3-3C518E1E5A51}"/>
            </c:ext>
          </c:extLst>
        </c:ser>
        <c:ser>
          <c:idx val="19"/>
          <c:order val="19"/>
          <c:tx>
            <c:strRef>
              <c:f>'Refinery sector'!$H$24</c:f>
              <c:strCache>
                <c:ptCount val="1"/>
                <c:pt idx="0">
                  <c:v>Synthetic feedstock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sector'!$I$24</c:f>
              <c:numCache>
                <c:formatCode>0</c:formatCode>
                <c:ptCount val="1"/>
                <c:pt idx="0">
                  <c:v>-1.2102414023E-5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A61-499F-A4B3-3C518E1E5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7046736"/>
        <c:axId val="621735008"/>
      </c:barChart>
      <c:catAx>
        <c:axId val="7270467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21735008"/>
        <c:crosses val="autoZero"/>
        <c:auto val="1"/>
        <c:lblAlgn val="ctr"/>
        <c:lblOffset val="100"/>
        <c:noMultiLvlLbl val="0"/>
      </c:catAx>
      <c:valAx>
        <c:axId val="62173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2704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465223097112863E-2"/>
          <c:y val="0.32701092706062784"/>
          <c:w val="0.88775000000000004"/>
          <c:h val="0.44454747484788026"/>
        </c:manualLayout>
      </c:layout>
      <c:barChart>
        <c:barDir val="bar"/>
        <c:grouping val="stacked"/>
        <c:varyColors val="0"/>
        <c:ser>
          <c:idx val="8"/>
          <c:order val="0"/>
          <c:tx>
            <c:strRef>
              <c:f>'Carbon Plot'!$A$7</c:f>
              <c:strCache>
                <c:ptCount val="1"/>
                <c:pt idx="0">
                  <c:v>Fossil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Plot'!$B$7</c:f>
              <c:numCache>
                <c:formatCode>0.00</c:formatCode>
                <c:ptCount val="1"/>
                <c:pt idx="0">
                  <c:v>175.86827024276158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14-4F97-B1B9-60B4ECC35A8F}"/>
            </c:ext>
          </c:extLst>
        </c:ser>
        <c:ser>
          <c:idx val="9"/>
          <c:order val="1"/>
          <c:tx>
            <c:strRef>
              <c:f>'Carbon Plot'!$A$8</c:f>
              <c:strCache>
                <c:ptCount val="1"/>
                <c:pt idx="0">
                  <c:v>Biogenic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Plot'!$B$8</c:f>
              <c:numCache>
                <c:formatCode>0.00</c:formatCode>
                <c:ptCount val="1"/>
                <c:pt idx="0">
                  <c:v>16.661931337185198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14-4F97-B1B9-60B4ECC35A8F}"/>
            </c:ext>
          </c:extLst>
        </c:ser>
        <c:ser>
          <c:idx val="10"/>
          <c:order val="2"/>
          <c:tx>
            <c:strRef>
              <c:f>'Carbon Plot'!$A$9</c:f>
              <c:strCache>
                <c:ptCount val="1"/>
                <c:pt idx="0">
                  <c:v>Waste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Plot'!$B$9</c:f>
              <c:numCache>
                <c:formatCode>0.00</c:formatCode>
                <c:ptCount val="1"/>
                <c:pt idx="0">
                  <c:v>1.9324897212787153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14-4F97-B1B9-60B4ECC35A8F}"/>
            </c:ext>
          </c:extLst>
        </c:ser>
        <c:ser>
          <c:idx val="11"/>
          <c:order val="3"/>
          <c:tx>
            <c:strRef>
              <c:f>'Carbon Plot'!$A$10</c:f>
              <c:strCache>
                <c:ptCount val="1"/>
                <c:pt idx="0">
                  <c:v>Air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Plot'!$B$10</c:f>
              <c:numCache>
                <c:formatCode>0.00</c:formatCode>
                <c:ptCount val="1"/>
                <c:pt idx="0">
                  <c:v>7.0511125289999146E-6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14-4F97-B1B9-60B4ECC35A8F}"/>
            </c:ext>
          </c:extLst>
        </c:ser>
        <c:ser>
          <c:idx val="13"/>
          <c:order val="4"/>
          <c:tx>
            <c:strRef>
              <c:f>'Carbon Plot'!$A$11</c:f>
              <c:strCache>
                <c:ptCount val="1"/>
                <c:pt idx="0">
                  <c:v>Syn</c:v>
                </c:pt>
              </c:strCache>
            </c:strRef>
          </c:tx>
          <c:invertIfNegative val="0"/>
          <c:val>
            <c:numRef>
              <c:f>'Carbon Plot'!$B$11</c:f>
              <c:numCache>
                <c:formatCode>0.00</c:formatCode>
                <c:ptCount val="1"/>
                <c:pt idx="0">
                  <c:v>7.0468003162509651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44-4861-8449-157B747EF8D1}"/>
            </c:ext>
          </c:extLst>
        </c:ser>
        <c:ser>
          <c:idx val="12"/>
          <c:order val="5"/>
          <c:tx>
            <c:strRef>
              <c:f>'Carbon Plot'!$A$12</c:f>
              <c:strCache>
                <c:ptCount val="1"/>
                <c:pt idx="0">
                  <c:v>CCU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Plot'!$B$12</c:f>
              <c:numCache>
                <c:formatCode>0.00</c:formatCode>
                <c:ptCount val="1"/>
                <c:pt idx="0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14-4F97-B1B9-60B4ECC35A8F}"/>
            </c:ext>
          </c:extLst>
        </c:ser>
        <c:ser>
          <c:idx val="0"/>
          <c:order val="6"/>
          <c:tx>
            <c:strRef>
              <c:f>'Carbon Plot'!$E$6</c:f>
              <c:strCache>
                <c:ptCount val="1"/>
                <c:pt idx="0">
                  <c:v>Atmosphere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Plot'!$E$4</c:f>
              <c:numCache>
                <c:formatCode>0.00</c:formatCode>
                <c:ptCount val="1"/>
                <c:pt idx="0">
                  <c:v>-81.720346771600688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14-4F97-B1B9-60B4ECC35A8F}"/>
            </c:ext>
          </c:extLst>
        </c:ser>
        <c:ser>
          <c:idx val="1"/>
          <c:order val="7"/>
          <c:tx>
            <c:strRef>
              <c:f>'Carbon Plot'!$F$6</c:f>
              <c:strCache>
                <c:ptCount val="1"/>
                <c:pt idx="0">
                  <c:v>Chemicals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Plot'!$F$4</c:f>
              <c:numCache>
                <c:formatCode>0.00</c:formatCode>
                <c:ptCount val="1"/>
                <c:pt idx="0">
                  <c:v>-33.29703261024008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14-4F97-B1B9-60B4ECC35A8F}"/>
            </c:ext>
          </c:extLst>
        </c:ser>
        <c:ser>
          <c:idx val="2"/>
          <c:order val="8"/>
          <c:tx>
            <c:strRef>
              <c:f>'Carbon Plot'!$G$6</c:f>
              <c:strCache>
                <c:ptCount val="1"/>
                <c:pt idx="0">
                  <c:v>Maritime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Plot'!$G$4</c:f>
              <c:numCache>
                <c:formatCode>0.00</c:formatCode>
                <c:ptCount val="1"/>
                <c:pt idx="0">
                  <c:v>-29.000872524291253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714-4F97-B1B9-60B4ECC35A8F}"/>
            </c:ext>
          </c:extLst>
        </c:ser>
        <c:ser>
          <c:idx val="3"/>
          <c:order val="9"/>
          <c:tx>
            <c:strRef>
              <c:f>'Carbon Plot'!$H$6</c:f>
              <c:strCache>
                <c:ptCount val="1"/>
                <c:pt idx="0">
                  <c:v>Aviation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Plot'!$H$4</c:f>
              <c:numCache>
                <c:formatCode>0.00</c:formatCode>
                <c:ptCount val="1"/>
                <c:pt idx="0">
                  <c:v>-10.39467084352288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14-4F97-B1B9-60B4ECC35A8F}"/>
            </c:ext>
          </c:extLst>
        </c:ser>
        <c:ser>
          <c:idx val="4"/>
          <c:order val="10"/>
          <c:tx>
            <c:strRef>
              <c:f>'Carbon Plot'!$I$6</c:f>
              <c:strCache>
                <c:ptCount val="1"/>
                <c:pt idx="0">
                  <c:v>Export fuels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Plot'!$I$4</c:f>
              <c:numCache>
                <c:formatCode>0.00</c:formatCode>
                <c:ptCount val="1"/>
                <c:pt idx="0">
                  <c:v>-34.986920182168546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714-4F97-B1B9-60B4ECC35A8F}"/>
            </c:ext>
          </c:extLst>
        </c:ser>
        <c:ser>
          <c:idx val="5"/>
          <c:order val="11"/>
          <c:tx>
            <c:strRef>
              <c:f>'Carbon Plot'!$J$6</c:f>
              <c:strCache>
                <c:ptCount val="1"/>
                <c:pt idx="0">
                  <c:v>Other products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Plot'!$J$4</c:f>
              <c:numCache>
                <c:formatCode>0.00</c:formatCode>
                <c:ptCount val="1"/>
                <c:pt idx="0">
                  <c:v>-1.6096515983513804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714-4F97-B1B9-60B4ECC35A8F}"/>
            </c:ext>
          </c:extLst>
        </c:ser>
        <c:ser>
          <c:idx val="6"/>
          <c:order val="12"/>
          <c:tx>
            <c:strRef>
              <c:f>'Carbon Plot'!$K$6</c:f>
              <c:strCache>
                <c:ptCount val="1"/>
                <c:pt idx="0">
                  <c:v>CCS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Plot'!$K$4</c:f>
              <c:numCache>
                <c:formatCode>0.00</c:formatCode>
                <c:ptCount val="1"/>
                <c:pt idx="0">
                  <c:v>-10.500004138414136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714-4F97-B1B9-60B4ECC35A8F}"/>
            </c:ext>
          </c:extLst>
        </c:ser>
        <c:ser>
          <c:idx val="7"/>
          <c:order val="13"/>
          <c:tx>
            <c:strRef>
              <c:f>'Carbon Plot'!$L$6</c:f>
              <c:strCache>
                <c:ptCount val="1"/>
                <c:pt idx="0">
                  <c:v>CCU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Plot'!$L$4</c:f>
              <c:numCache>
                <c:formatCode>0.00</c:formatCode>
                <c:ptCount val="1"/>
                <c:pt idx="0">
                  <c:v>-0.12990829093246195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714-4F97-B1B9-60B4ECC35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5540431"/>
        <c:axId val="895543343"/>
      </c:barChart>
      <c:catAx>
        <c:axId val="895540431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5543343"/>
        <c:crosses val="autoZero"/>
        <c:auto val="1"/>
        <c:lblAlgn val="ctr"/>
        <c:lblOffset val="100"/>
        <c:noMultiLvlLbl val="0"/>
      </c:catAx>
      <c:valAx>
        <c:axId val="895543343"/>
        <c:scaling>
          <c:orientation val="minMax"/>
          <c:max val="250"/>
          <c:min val="-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 b="0"/>
                </a:pPr>
                <a:r>
                  <a:rPr lang="en-US" sz="1100" b="0"/>
                  <a:t>Mton CO2-eq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5540431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2.8084426946631668E-2"/>
          <c:y val="5.1100397842514959E-2"/>
          <c:w val="0.95104435078512262"/>
          <c:h val="0.1904775539421209"/>
        </c:manualLayout>
      </c:layout>
      <c:overlay val="0"/>
      <c:txPr>
        <a:bodyPr/>
        <a:lstStyle/>
        <a:p>
          <a:pPr>
            <a:defRPr sz="900"/>
          </a:pPr>
          <a:endParaRPr lang="nl-NL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'Carbon Plot'!$D$7</c:f>
              <c:strCache>
                <c:ptCount val="1"/>
                <c:pt idx="0">
                  <c:v>Fossil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Plot'!$E$7:$L$7</c:f>
              <c:numCache>
                <c:formatCode>0.00</c:formatCode>
                <c:ptCount val="8"/>
                <c:pt idx="0">
                  <c:v>69.248232691505336</c:v>
                </c:pt>
                <c:pt idx="1">
                  <c:v>32.964454538906459</c:v>
                </c:pt>
                <c:pt idx="2">
                  <c:v>20.771523363036266</c:v>
                </c:pt>
                <c:pt idx="3">
                  <c:v>9.9971529588826549</c:v>
                </c:pt>
                <c:pt idx="4">
                  <c:v>34.986909779011</c:v>
                </c:pt>
                <c:pt idx="5">
                  <c:v>1.5907505032685307</c:v>
                </c:pt>
                <c:pt idx="6">
                  <c:v>6.3092464081513349</c:v>
                </c:pt>
                <c:pt idx="7">
                  <c:v>7.8059342372650331E-2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4A-4505-8FEF-8069DC2A422D}"/>
            </c:ext>
          </c:extLst>
        </c:ser>
        <c:ser>
          <c:idx val="1"/>
          <c:order val="1"/>
          <c:tx>
            <c:strRef>
              <c:f>'Carbon Plot'!$D$8</c:f>
              <c:strCache>
                <c:ptCount val="1"/>
                <c:pt idx="0">
                  <c:v>Biogenic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Plot'!$E$8:$L$8</c:f>
              <c:numCache>
                <c:formatCode>0.00</c:formatCode>
                <c:ptCount val="8"/>
                <c:pt idx="0">
                  <c:v>12.067396528207999</c:v>
                </c:pt>
                <c:pt idx="1">
                  <c:v>0.30159514666055631</c:v>
                </c:pt>
                <c:pt idx="2">
                  <c:v>1.2296191866129766</c:v>
                </c:pt>
                <c:pt idx="3">
                  <c:v>0.39036749092572481</c:v>
                </c:pt>
                <c:pt idx="4">
                  <c:v>7.4167006286683994E-6</c:v>
                </c:pt>
                <c:pt idx="5">
                  <c:v>1.3689137013921826E-2</c:v>
                </c:pt>
                <c:pt idx="6">
                  <c:v>2.6592564310633917</c:v>
                </c:pt>
                <c:pt idx="7">
                  <c:v>3.2900887805057552E-2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4A-4505-8FEF-8069DC2A422D}"/>
            </c:ext>
          </c:extLst>
        </c:ser>
        <c:ser>
          <c:idx val="2"/>
          <c:order val="2"/>
          <c:tx>
            <c:strRef>
              <c:f>'Carbon Plot'!$D$9</c:f>
              <c:strCache>
                <c:ptCount val="1"/>
                <c:pt idx="0">
                  <c:v>Waste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Plot'!$E$9:$L$9</c:f>
              <c:numCache>
                <c:formatCode>0.00</c:formatCode>
                <c:ptCount val="8"/>
                <c:pt idx="0">
                  <c:v>0.38820594780758272</c:v>
                </c:pt>
                <c:pt idx="1">
                  <c:v>1.279074470014311E-2</c:v>
                </c:pt>
                <c:pt idx="2">
                  <c:v>6.3017458602330786E-7</c:v>
                </c:pt>
                <c:pt idx="3">
                  <c:v>1.7645857068493671E-7</c:v>
                </c:pt>
                <c:pt idx="4">
                  <c:v>2.5179126495054882E-6</c:v>
                </c:pt>
                <c:pt idx="5">
                  <c:v>3.2148317341551547E-9</c:v>
                </c:pt>
                <c:pt idx="6">
                  <c:v>1.5314897010103514</c:v>
                </c:pt>
                <c:pt idx="7">
                  <c:v>1.8947917259485043E-2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4A-4505-8FEF-8069DC2A422D}"/>
            </c:ext>
          </c:extLst>
        </c:ser>
        <c:ser>
          <c:idx val="3"/>
          <c:order val="3"/>
          <c:tx>
            <c:strRef>
              <c:f>'Carbon Plot'!$D$10</c:f>
              <c:strCache>
                <c:ptCount val="1"/>
                <c:pt idx="0">
                  <c:v>Air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Plot'!$E$10:$L$10</c:f>
              <c:numCache>
                <c:formatCode>0.00</c:formatCode>
                <c:ptCount val="8"/>
                <c:pt idx="0">
                  <c:v>6.2975333644284028E-8</c:v>
                </c:pt>
                <c:pt idx="1">
                  <c:v>2.6525096658412895E-6</c:v>
                </c:pt>
                <c:pt idx="2">
                  <c:v>1.3720075464430457E-6</c:v>
                </c:pt>
                <c:pt idx="3">
                  <c:v>3.9422631102620716E-7</c:v>
                </c:pt>
                <c:pt idx="4">
                  <c:v>1.6965764003617943E-10</c:v>
                </c:pt>
                <c:pt idx="5">
                  <c:v>7.182259762844891E-9</c:v>
                </c:pt>
                <c:pt idx="6">
                  <c:v>2.5620417546422079E-6</c:v>
                </c:pt>
                <c:pt idx="7">
                  <c:v>3.1698127091733431E-8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4A-4505-8FEF-8069DC2A422D}"/>
            </c:ext>
          </c:extLst>
        </c:ser>
        <c:ser>
          <c:idx val="4"/>
          <c:order val="4"/>
          <c:tx>
            <c:strRef>
              <c:f>'Carbon Plot'!$D$11</c:f>
              <c:strCache>
                <c:ptCount val="1"/>
                <c:pt idx="0">
                  <c:v>Syn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Plot'!$E$11:$L$11</c:f>
              <c:numCache>
                <c:formatCode>0.00</c:formatCode>
                <c:ptCount val="8"/>
                <c:pt idx="0">
                  <c:v>1.6511541104450002E-2</c:v>
                </c:pt>
                <c:pt idx="1">
                  <c:v>1.818952746326067E-2</c:v>
                </c:pt>
                <c:pt idx="2">
                  <c:v>6.9997279724598789</c:v>
                </c:pt>
                <c:pt idx="3">
                  <c:v>7.149823029619507E-3</c:v>
                </c:pt>
                <c:pt idx="4">
                  <c:v>4.6837461560018512E-7</c:v>
                </c:pt>
                <c:pt idx="5">
                  <c:v>5.2119476718364933E-3</c:v>
                </c:pt>
                <c:pt idx="6">
                  <c:v>9.0361473038854975E-6</c:v>
                </c:pt>
                <c:pt idx="7">
                  <c:v>1.117971419237008E-7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4A-4505-8FEF-8069DC2A4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7248655"/>
        <c:axId val="897249487"/>
      </c:barChart>
      <c:catAx>
        <c:axId val="89724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7249487"/>
        <c:crosses val="autoZero"/>
        <c:auto val="1"/>
        <c:lblAlgn val="ctr"/>
        <c:lblOffset val="100"/>
        <c:noMultiLvlLbl val="0"/>
      </c:catAx>
      <c:valAx>
        <c:axId val="89724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Mton CO2-eq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724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'Carbon Plot'!$D$7</c:f>
              <c:strCache>
                <c:ptCount val="1"/>
                <c:pt idx="0">
                  <c:v>Fossil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Plot'!$E$7:$L$7</c:f>
              <c:numCache>
                <c:formatCode>0.00</c:formatCode>
                <c:ptCount val="8"/>
                <c:pt idx="0">
                  <c:v>69.248232691505336</c:v>
                </c:pt>
                <c:pt idx="1">
                  <c:v>32.964454538906459</c:v>
                </c:pt>
                <c:pt idx="2">
                  <c:v>20.771523363036266</c:v>
                </c:pt>
                <c:pt idx="3">
                  <c:v>9.9971529588826549</c:v>
                </c:pt>
                <c:pt idx="4">
                  <c:v>34.986909779011</c:v>
                </c:pt>
                <c:pt idx="5">
                  <c:v>1.5907505032685307</c:v>
                </c:pt>
                <c:pt idx="6">
                  <c:v>6.3092464081513349</c:v>
                </c:pt>
                <c:pt idx="7">
                  <c:v>7.8059342372650331E-2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4-4882-80D3-9506A49860FA}"/>
            </c:ext>
          </c:extLst>
        </c:ser>
        <c:ser>
          <c:idx val="1"/>
          <c:order val="1"/>
          <c:tx>
            <c:strRef>
              <c:f>'Carbon Plot'!$D$8</c:f>
              <c:strCache>
                <c:ptCount val="1"/>
                <c:pt idx="0">
                  <c:v>Biogenic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Plot'!$E$8:$L$8</c:f>
              <c:numCache>
                <c:formatCode>0.00</c:formatCode>
                <c:ptCount val="8"/>
                <c:pt idx="0">
                  <c:v>12.067396528207999</c:v>
                </c:pt>
                <c:pt idx="1">
                  <c:v>0.30159514666055631</c:v>
                </c:pt>
                <c:pt idx="2">
                  <c:v>1.2296191866129766</c:v>
                </c:pt>
                <c:pt idx="3">
                  <c:v>0.39036749092572481</c:v>
                </c:pt>
                <c:pt idx="4">
                  <c:v>7.4167006286683994E-6</c:v>
                </c:pt>
                <c:pt idx="5">
                  <c:v>1.3689137013921826E-2</c:v>
                </c:pt>
                <c:pt idx="6">
                  <c:v>2.6592564310633917</c:v>
                </c:pt>
                <c:pt idx="7">
                  <c:v>3.2900887805057552E-2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E4-4882-80D3-9506A49860FA}"/>
            </c:ext>
          </c:extLst>
        </c:ser>
        <c:ser>
          <c:idx val="2"/>
          <c:order val="2"/>
          <c:tx>
            <c:strRef>
              <c:f>'Carbon Plot'!$D$9</c:f>
              <c:strCache>
                <c:ptCount val="1"/>
                <c:pt idx="0">
                  <c:v>Waste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Plot'!$E$9:$L$9</c:f>
              <c:numCache>
                <c:formatCode>0.00</c:formatCode>
                <c:ptCount val="8"/>
                <c:pt idx="0">
                  <c:v>0.38820594780758272</c:v>
                </c:pt>
                <c:pt idx="1">
                  <c:v>1.279074470014311E-2</c:v>
                </c:pt>
                <c:pt idx="2">
                  <c:v>6.3017458602330786E-7</c:v>
                </c:pt>
                <c:pt idx="3">
                  <c:v>1.7645857068493671E-7</c:v>
                </c:pt>
                <c:pt idx="4">
                  <c:v>2.5179126495054882E-6</c:v>
                </c:pt>
                <c:pt idx="5">
                  <c:v>3.2148317341551547E-9</c:v>
                </c:pt>
                <c:pt idx="6">
                  <c:v>1.5314897010103514</c:v>
                </c:pt>
                <c:pt idx="7">
                  <c:v>1.8947917259485043E-2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E4-4882-80D3-9506A49860FA}"/>
            </c:ext>
          </c:extLst>
        </c:ser>
        <c:ser>
          <c:idx val="3"/>
          <c:order val="3"/>
          <c:tx>
            <c:strRef>
              <c:f>'Carbon Plot'!$D$10</c:f>
              <c:strCache>
                <c:ptCount val="1"/>
                <c:pt idx="0">
                  <c:v>Air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Plot'!$E$10:$L$10</c:f>
              <c:numCache>
                <c:formatCode>0.00</c:formatCode>
                <c:ptCount val="8"/>
                <c:pt idx="0">
                  <c:v>6.2975333644284028E-8</c:v>
                </c:pt>
                <c:pt idx="1">
                  <c:v>2.6525096658412895E-6</c:v>
                </c:pt>
                <c:pt idx="2">
                  <c:v>1.3720075464430457E-6</c:v>
                </c:pt>
                <c:pt idx="3">
                  <c:v>3.9422631102620716E-7</c:v>
                </c:pt>
                <c:pt idx="4">
                  <c:v>1.6965764003617943E-10</c:v>
                </c:pt>
                <c:pt idx="5">
                  <c:v>7.182259762844891E-9</c:v>
                </c:pt>
                <c:pt idx="6">
                  <c:v>2.5620417546422079E-6</c:v>
                </c:pt>
                <c:pt idx="7">
                  <c:v>3.1698127091733431E-8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E4-4882-80D3-9506A49860FA}"/>
            </c:ext>
          </c:extLst>
        </c:ser>
        <c:ser>
          <c:idx val="4"/>
          <c:order val="4"/>
          <c:tx>
            <c:strRef>
              <c:f>'Carbon Plot'!$D$11</c:f>
              <c:strCache>
                <c:ptCount val="1"/>
                <c:pt idx="0">
                  <c:v>Syn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Plot'!$E$11:$L$11</c:f>
              <c:numCache>
                <c:formatCode>0.00</c:formatCode>
                <c:ptCount val="8"/>
                <c:pt idx="0">
                  <c:v>1.6511541104450002E-2</c:v>
                </c:pt>
                <c:pt idx="1">
                  <c:v>1.818952746326067E-2</c:v>
                </c:pt>
                <c:pt idx="2">
                  <c:v>6.9997279724598789</c:v>
                </c:pt>
                <c:pt idx="3">
                  <c:v>7.149823029619507E-3</c:v>
                </c:pt>
                <c:pt idx="4">
                  <c:v>4.6837461560018512E-7</c:v>
                </c:pt>
                <c:pt idx="5">
                  <c:v>5.2119476718364933E-3</c:v>
                </c:pt>
                <c:pt idx="6">
                  <c:v>9.0361473038854975E-6</c:v>
                </c:pt>
                <c:pt idx="7">
                  <c:v>1.117971419237008E-7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E4-4882-80D3-9506A4986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7248655"/>
        <c:axId val="897249487"/>
      </c:barChart>
      <c:catAx>
        <c:axId val="89724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7249487"/>
        <c:crosses val="autoZero"/>
        <c:auto val="1"/>
        <c:lblAlgn val="ctr"/>
        <c:lblOffset val="100"/>
        <c:noMultiLvlLbl val="0"/>
      </c:catAx>
      <c:valAx>
        <c:axId val="89724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724865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22096537768034"/>
          <c:y val="0.17423283737260112"/>
          <c:w val="0.84589129483814518"/>
          <c:h val="0.50092033950301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HeatPlot!$F$3</c:f>
              <c:strCache>
                <c:ptCount val="1"/>
                <c:pt idx="0">
                  <c:v>warmte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HeatPlot!$A$4:$A$11</c:f>
              <c:strCache>
                <c:ptCount val="8"/>
                <c:pt idx="0">
                  <c:v>Basic metal non-ferro</c:v>
                </c:pt>
                <c:pt idx="1">
                  <c:v>Basismetaal ferro</c:v>
                </c:pt>
                <c:pt idx="2">
                  <c:v>Chemie</c:v>
                </c:pt>
                <c:pt idx="3">
                  <c:v>Food and Beverage Industry</c:v>
                </c:pt>
                <c:pt idx="4">
                  <c:v>Industrie</c:v>
                </c:pt>
                <c:pt idx="5">
                  <c:v>Kunstmestindustrie </c:v>
                </c:pt>
                <c:pt idx="6">
                  <c:v>Raffinaderijen</c:v>
                </c:pt>
                <c:pt idx="7">
                  <c:v>Waste</c:v>
                </c:pt>
              </c:strCache>
            </c:strRef>
          </c:cat>
          <c:val>
            <c:numRef>
              <c:f>HeatPlot!$F$4:$F$11</c:f>
              <c:numCache>
                <c:formatCode>0.000</c:formatCode>
                <c:ptCount val="8"/>
                <c:pt idx="0">
                  <c:v>0.5376911419</c:v>
                </c:pt>
                <c:pt idx="1">
                  <c:v>2.1476230545070401</c:v>
                </c:pt>
                <c:pt idx="2">
                  <c:v>14.419402062103515</c:v>
                </c:pt>
                <c:pt idx="3">
                  <c:v>21.112097530900002</c:v>
                </c:pt>
                <c:pt idx="4">
                  <c:v>22.442654037966335</c:v>
                </c:pt>
                <c:pt idx="5">
                  <c:v>0</c:v>
                </c:pt>
                <c:pt idx="6">
                  <c:v>2.1779407628661982</c:v>
                </c:pt>
                <c:pt idx="7">
                  <c:v>5.9329320138002348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6-4054-AD4F-A816DD6AE147}"/>
            </c:ext>
          </c:extLst>
        </c:ser>
        <c:ser>
          <c:idx val="1"/>
          <c:order val="1"/>
          <c:tx>
            <c:strRef>
              <c:f>HeatPlot!$G$3</c:f>
              <c:strCache>
                <c:ptCount val="1"/>
                <c:pt idx="0">
                  <c:v>Heat100to200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HeatPlot!$A$4:$A$11</c:f>
              <c:strCache>
                <c:ptCount val="8"/>
                <c:pt idx="0">
                  <c:v>Basic metal non-ferro</c:v>
                </c:pt>
                <c:pt idx="1">
                  <c:v>Basismetaal ferro</c:v>
                </c:pt>
                <c:pt idx="2">
                  <c:v>Chemie</c:v>
                </c:pt>
                <c:pt idx="3">
                  <c:v>Food and Beverage Industry</c:v>
                </c:pt>
                <c:pt idx="4">
                  <c:v>Industrie</c:v>
                </c:pt>
                <c:pt idx="5">
                  <c:v>Kunstmestindustrie </c:v>
                </c:pt>
                <c:pt idx="6">
                  <c:v>Raffinaderijen</c:v>
                </c:pt>
                <c:pt idx="7">
                  <c:v>Waste</c:v>
                </c:pt>
              </c:strCache>
            </c:strRef>
          </c:cat>
          <c:val>
            <c:numRef>
              <c:f>HeatPlot!$G$4:$G$11</c:f>
              <c:numCache>
                <c:formatCode>0.000</c:formatCode>
                <c:ptCount val="8"/>
                <c:pt idx="0">
                  <c:v>0.19779872000000001</c:v>
                </c:pt>
                <c:pt idx="1">
                  <c:v>0</c:v>
                </c:pt>
                <c:pt idx="2">
                  <c:v>53.505379217186913</c:v>
                </c:pt>
                <c:pt idx="3">
                  <c:v>12.818000565896639</c:v>
                </c:pt>
                <c:pt idx="4">
                  <c:v>13.260965312619291</c:v>
                </c:pt>
                <c:pt idx="5">
                  <c:v>0</c:v>
                </c:pt>
                <c:pt idx="6">
                  <c:v>1.2476183804438041</c:v>
                </c:pt>
                <c:pt idx="7">
                  <c:v>5.7750002236340396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96-4054-AD4F-A816DD6AE147}"/>
            </c:ext>
          </c:extLst>
        </c:ser>
        <c:ser>
          <c:idx val="2"/>
          <c:order val="2"/>
          <c:tx>
            <c:strRef>
              <c:f>HeatPlot!$H$3</c:f>
              <c:strCache>
                <c:ptCount val="1"/>
                <c:pt idx="0">
                  <c:v>Heat200to400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HeatPlot!$A$4:$A$11</c:f>
              <c:strCache>
                <c:ptCount val="8"/>
                <c:pt idx="0">
                  <c:v>Basic metal non-ferro</c:v>
                </c:pt>
                <c:pt idx="1">
                  <c:v>Basismetaal ferro</c:v>
                </c:pt>
                <c:pt idx="2">
                  <c:v>Chemie</c:v>
                </c:pt>
                <c:pt idx="3">
                  <c:v>Food and Beverage Industry</c:v>
                </c:pt>
                <c:pt idx="4">
                  <c:v>Industrie</c:v>
                </c:pt>
                <c:pt idx="5">
                  <c:v>Kunstmestindustrie </c:v>
                </c:pt>
                <c:pt idx="6">
                  <c:v>Raffinaderijen</c:v>
                </c:pt>
                <c:pt idx="7">
                  <c:v>Waste</c:v>
                </c:pt>
              </c:strCache>
            </c:strRef>
          </c:cat>
          <c:val>
            <c:numRef>
              <c:f>HeatPlot!$H$4:$H$11</c:f>
              <c:numCache>
                <c:formatCode>0.000</c:formatCode>
                <c:ptCount val="8"/>
                <c:pt idx="0">
                  <c:v>0.10269899820944001</c:v>
                </c:pt>
                <c:pt idx="1">
                  <c:v>0.32214429366210001</c:v>
                </c:pt>
                <c:pt idx="2">
                  <c:v>3.05745604506791</c:v>
                </c:pt>
                <c:pt idx="3">
                  <c:v>3.3930003314044903</c:v>
                </c:pt>
                <c:pt idx="4">
                  <c:v>3.0207832954130995</c:v>
                </c:pt>
                <c:pt idx="5">
                  <c:v>0</c:v>
                </c:pt>
                <c:pt idx="6">
                  <c:v>79.037463312192415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96-4054-AD4F-A816DD6AE147}"/>
            </c:ext>
          </c:extLst>
        </c:ser>
        <c:ser>
          <c:idx val="3"/>
          <c:order val="3"/>
          <c:tx>
            <c:strRef>
              <c:f>HeatPlot!$I$3</c:f>
              <c:strCache>
                <c:ptCount val="1"/>
                <c:pt idx="0">
                  <c:v>HeatDir200to400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HeatPlot!$A$4:$A$11</c:f>
              <c:strCache>
                <c:ptCount val="8"/>
                <c:pt idx="0">
                  <c:v>Basic metal non-ferro</c:v>
                </c:pt>
                <c:pt idx="1">
                  <c:v>Basismetaal ferro</c:v>
                </c:pt>
                <c:pt idx="2">
                  <c:v>Chemie</c:v>
                </c:pt>
                <c:pt idx="3">
                  <c:v>Food and Beverage Industry</c:v>
                </c:pt>
                <c:pt idx="4">
                  <c:v>Industrie</c:v>
                </c:pt>
                <c:pt idx="5">
                  <c:v>Kunstmestindustrie </c:v>
                </c:pt>
                <c:pt idx="6">
                  <c:v>Raffinaderijen</c:v>
                </c:pt>
                <c:pt idx="7">
                  <c:v>Waste</c:v>
                </c:pt>
              </c:strCache>
            </c:strRef>
          </c:cat>
          <c:val>
            <c:numRef>
              <c:f>HeatPlot!$I$4:$I$11</c:f>
              <c:numCache>
                <c:formatCode>0.000</c:formatCode>
                <c:ptCount val="8"/>
                <c:pt idx="0">
                  <c:v>0.10269895553832001</c:v>
                </c:pt>
                <c:pt idx="1">
                  <c:v>0.32214386644912002</c:v>
                </c:pt>
                <c:pt idx="2">
                  <c:v>12.229115156934531</c:v>
                </c:pt>
                <c:pt idx="3">
                  <c:v>0</c:v>
                </c:pt>
                <c:pt idx="4">
                  <c:v>3.0207826967031597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96-4054-AD4F-A816DD6AE147}"/>
            </c:ext>
          </c:extLst>
        </c:ser>
        <c:ser>
          <c:idx val="4"/>
          <c:order val="4"/>
          <c:tx>
            <c:strRef>
              <c:f>HeatPlot!$J$3</c:f>
              <c:strCache>
                <c:ptCount val="1"/>
                <c:pt idx="0">
                  <c:v>HeatHT400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HeatPlot!$A$4:$A$11</c:f>
              <c:strCache>
                <c:ptCount val="8"/>
                <c:pt idx="0">
                  <c:v>Basic metal non-ferro</c:v>
                </c:pt>
                <c:pt idx="1">
                  <c:v>Basismetaal ferro</c:v>
                </c:pt>
                <c:pt idx="2">
                  <c:v>Chemie</c:v>
                </c:pt>
                <c:pt idx="3">
                  <c:v>Food and Beverage Industry</c:v>
                </c:pt>
                <c:pt idx="4">
                  <c:v>Industrie</c:v>
                </c:pt>
                <c:pt idx="5">
                  <c:v>Kunstmestindustrie </c:v>
                </c:pt>
                <c:pt idx="6">
                  <c:v>Raffinaderijen</c:v>
                </c:pt>
                <c:pt idx="7">
                  <c:v>Waste</c:v>
                </c:pt>
              </c:strCache>
            </c:strRef>
          </c:cat>
          <c:val>
            <c:numRef>
              <c:f>HeatPlot!$J$4:$J$11</c:f>
              <c:numCache>
                <c:formatCode>0.000</c:formatCode>
                <c:ptCount val="8"/>
                <c:pt idx="0">
                  <c:v>0.46218387662436999</c:v>
                </c:pt>
                <c:pt idx="1">
                  <c:v>5.2872970704945903</c:v>
                </c:pt>
                <c:pt idx="2">
                  <c:v>0</c:v>
                </c:pt>
                <c:pt idx="3">
                  <c:v>0</c:v>
                </c:pt>
                <c:pt idx="4">
                  <c:v>1.3277378672077198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96-4054-AD4F-A816DD6AE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8680384"/>
        <c:axId val="709344160"/>
      </c:barChart>
      <c:catAx>
        <c:axId val="70868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09344160"/>
        <c:crosses val="autoZero"/>
        <c:auto val="1"/>
        <c:lblAlgn val="ctr"/>
        <c:lblOffset val="100"/>
        <c:noMultiLvlLbl val="0"/>
      </c:catAx>
      <c:valAx>
        <c:axId val="70934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Heat demand [PJ]</a:t>
                </a:r>
              </a:p>
            </c:rich>
          </c:tx>
          <c:layout>
            <c:manualLayout>
              <c:xMode val="edge"/>
              <c:yMode val="edge"/>
              <c:x val="0"/>
              <c:y val="0.30961584347411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0868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4.2028195229058971E-2"/>
          <c:y val="1.7155383986092648E-2"/>
          <c:w val="0.94264810803097698"/>
          <c:h val="0.122778346847656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22099592121621"/>
          <c:y val="0.34468738282714662"/>
          <c:w val="0.84589129483814518"/>
          <c:h val="0.4251627637454409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HeatPlot!$L$4</c:f>
              <c:strCache>
                <c:ptCount val="1"/>
                <c:pt idx="0">
                  <c:v>NG</c:v>
                </c:pt>
              </c:strCache>
            </c:strRef>
          </c:tx>
          <c:spPr>
            <a:solidFill>
              <a:srgbClr val="7E1849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HeatPlot!$N$4:$R$4</c:f>
              <c:numCache>
                <c:formatCode>General</c:formatCode>
                <c:ptCount val="5"/>
                <c:pt idx="0">
                  <c:v>19.322275431132432</c:v>
                </c:pt>
                <c:pt idx="1">
                  <c:v>17.061312001322982</c:v>
                </c:pt>
                <c:pt idx="2">
                  <c:v>8.6820179581087533</c:v>
                </c:pt>
                <c:pt idx="3">
                  <c:v>3.1440294650473</c:v>
                </c:pt>
                <c:pt idx="4">
                  <c:v>0.47172381082690001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0A-41AF-B43C-CF560F62E551}"/>
            </c:ext>
          </c:extLst>
        </c:ser>
        <c:ser>
          <c:idx val="1"/>
          <c:order val="1"/>
          <c:tx>
            <c:strRef>
              <c:f>HeatPlot!$L$5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rgbClr val="D6277A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HeatPlot!$N$5:$R$5</c:f>
              <c:numCache>
                <c:formatCode>General</c:formatCode>
                <c:ptCount val="5"/>
                <c:pt idx="0">
                  <c:v>7.6177377126506443</c:v>
                </c:pt>
                <c:pt idx="1">
                  <c:v>2.0486385444999996E-4</c:v>
                </c:pt>
                <c:pt idx="2">
                  <c:v>1.4736812038000001E-4</c:v>
                </c:pt>
                <c:pt idx="3">
                  <c:v>0</c:v>
                </c:pt>
                <c:pt idx="4">
                  <c:v>7.0565108260000004E-5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0A-41AF-B43C-CF560F62E551}"/>
            </c:ext>
          </c:extLst>
        </c:ser>
        <c:ser>
          <c:idx val="2"/>
          <c:order val="2"/>
          <c:tx>
            <c:strRef>
              <c:f>HeatPlot!$L$6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A5C6DF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HeatPlot!$N$6:$R$6</c:f>
              <c:numCache>
                <c:formatCode>General</c:formatCode>
                <c:ptCount val="5"/>
                <c:pt idx="0">
                  <c:v>3.9918099899289006</c:v>
                </c:pt>
                <c:pt idx="1">
                  <c:v>7.9176334590893838</c:v>
                </c:pt>
                <c:pt idx="2">
                  <c:v>4.9560065320563211</c:v>
                </c:pt>
                <c:pt idx="3">
                  <c:v>1.4160437782999999E-4</c:v>
                </c:pt>
                <c:pt idx="4">
                  <c:v>6.584028152E-5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0A-41AF-B43C-CF560F62E551}"/>
            </c:ext>
          </c:extLst>
        </c:ser>
        <c:ser>
          <c:idx val="5"/>
          <c:order val="3"/>
          <c:tx>
            <c:strRef>
              <c:f>HeatPlot!$L$9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637828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HeatPlot!$N$9:$R$9</c:f>
              <c:numCache>
                <c:formatCode>General</c:formatCode>
                <c:ptCount val="5"/>
                <c:pt idx="0">
                  <c:v>1.0742184609052556E-3</c:v>
                </c:pt>
                <c:pt idx="1">
                  <c:v>19.801565229547926</c:v>
                </c:pt>
                <c:pt idx="2">
                  <c:v>13.823195801258306</c:v>
                </c:pt>
                <c:pt idx="3">
                  <c:v>0.32201773620000002</c:v>
                </c:pt>
                <c:pt idx="4">
                  <c:v>6.6053585981099996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0A-41AF-B43C-CF560F62E551}"/>
            </c:ext>
          </c:extLst>
        </c:ser>
        <c:ser>
          <c:idx val="10"/>
          <c:order val="4"/>
          <c:tx>
            <c:strRef>
              <c:f>HeatPlot!$L$14</c:f>
              <c:strCache>
                <c:ptCount val="1"/>
                <c:pt idx="0">
                  <c:v>Biomass (AWZ,RWZ,STRT)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HeatPlot!$N$14:$R$14</c:f>
              <c:numCache>
                <c:formatCode>General</c:formatCode>
                <c:ptCount val="5"/>
                <c:pt idx="0">
                  <c:v>6.3308262941104996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E0A-41AF-B43C-CF560F62E551}"/>
            </c:ext>
          </c:extLst>
        </c:ser>
        <c:ser>
          <c:idx val="11"/>
          <c:order val="5"/>
          <c:tx>
            <c:strRef>
              <c:f>HeatPlot!$L$15</c:f>
              <c:strCache>
                <c:ptCount val="1"/>
                <c:pt idx="0">
                  <c:v>Biomassa (GFT &amp; VGI)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HeatPlot!$N$15:$R$15</c:f>
              <c:numCache>
                <c:formatCode>General</c:formatCode>
                <c:ptCount val="5"/>
                <c:pt idx="0">
                  <c:v>17.677439977797732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E0A-41AF-B43C-CF560F62E551}"/>
            </c:ext>
          </c:extLst>
        </c:ser>
        <c:ser>
          <c:idx val="3"/>
          <c:order val="6"/>
          <c:tx>
            <c:strRef>
              <c:f>HeatPlot!$L$7</c:f>
              <c:strCache>
                <c:ptCount val="1"/>
                <c:pt idx="0">
                  <c:v>WG</c:v>
                </c:pt>
              </c:strCache>
            </c:strRef>
          </c:tx>
          <c:spPr>
            <a:solidFill>
              <a:srgbClr val="D1621D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HeatPlot!$N$7:$R$7</c:f>
              <c:numCache>
                <c:formatCode>General</c:formatCode>
                <c:ptCount val="5"/>
                <c:pt idx="0">
                  <c:v>1.3043532472933116E-2</c:v>
                </c:pt>
                <c:pt idx="1">
                  <c:v>41.530542302263278</c:v>
                </c:pt>
                <c:pt idx="2">
                  <c:v>60.153653339682336</c:v>
                </c:pt>
                <c:pt idx="3">
                  <c:v>12.208551870000001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0A-41AF-B43C-CF560F62E551}"/>
            </c:ext>
          </c:extLst>
        </c:ser>
        <c:ser>
          <c:idx val="4"/>
          <c:order val="7"/>
          <c:tx>
            <c:strRef>
              <c:f>HeatPlot!$L$8</c:f>
              <c:strCache>
                <c:ptCount val="1"/>
                <c:pt idx="0">
                  <c:v>Waste heat</c:v>
                </c:pt>
              </c:strCache>
            </c:strRef>
          </c:tx>
          <c:spPr>
            <a:solidFill>
              <a:srgbClr val="ED8A00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HeatPlot!$N$8:$R$8</c:f>
              <c:numCache>
                <c:formatCode>General</c:formatCode>
                <c:ptCount val="5"/>
                <c:pt idx="0">
                  <c:v>0</c:v>
                </c:pt>
                <c:pt idx="1">
                  <c:v>3.2798670568855951E-4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0A-41AF-B43C-CF560F62E551}"/>
            </c:ext>
          </c:extLst>
        </c:ser>
        <c:ser>
          <c:idx val="15"/>
          <c:order val="8"/>
          <c:tx>
            <c:strRef>
              <c:f>HeatPlot!$L$20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val>
            <c:numRef>
              <c:f>HeatPlot!$N$20:$R$20</c:f>
              <c:numCache>
                <c:formatCode>General</c:formatCode>
                <c:ptCount val="5"/>
                <c:pt idx="0">
                  <c:v>2.0596551751105001</c:v>
                </c:pt>
                <c:pt idx="1">
                  <c:v>0.41484504929999999</c:v>
                </c:pt>
                <c:pt idx="2">
                  <c:v>7.0862336316893863E-7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3A-4768-9A81-310F2AF3DB5C}"/>
            </c:ext>
          </c:extLst>
        </c:ser>
        <c:ser>
          <c:idx val="6"/>
          <c:order val="9"/>
          <c:tx>
            <c:strRef>
              <c:f>HeatPlot!$L$10</c:f>
              <c:strCache>
                <c:ptCount val="1"/>
                <c:pt idx="0">
                  <c:v>Cokes gas</c:v>
                </c:pt>
              </c:strCache>
            </c:strRef>
          </c:tx>
          <c:spPr>
            <a:solidFill>
              <a:srgbClr val="5D5C60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HeatPlot!$N$10:$R$10</c:f>
              <c:numCache>
                <c:formatCode>General</c:formatCode>
                <c:ptCount val="5"/>
                <c:pt idx="0">
                  <c:v>0.34446958823282603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0A-41AF-B43C-CF560F62E551}"/>
            </c:ext>
          </c:extLst>
        </c:ser>
        <c:ser>
          <c:idx val="7"/>
          <c:order val="10"/>
          <c:tx>
            <c:strRef>
              <c:f>HeatPlot!$L$11</c:f>
              <c:strCache>
                <c:ptCount val="1"/>
                <c:pt idx="0">
                  <c:v>BFG gas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HeatPlot!$N$11:$R$11</c:f>
              <c:numCache>
                <c:formatCode>General</c:formatCode>
                <c:ptCount val="5"/>
                <c:pt idx="0">
                  <c:v>5.9679513295492317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E0A-41AF-B43C-CF560F62E551}"/>
            </c:ext>
          </c:extLst>
        </c:ser>
        <c:ser>
          <c:idx val="8"/>
          <c:order val="11"/>
          <c:tx>
            <c:strRef>
              <c:f>HeatPlot!$L$12</c:f>
              <c:strCache>
                <c:ptCount val="1"/>
                <c:pt idx="0">
                  <c:v>Waste nonbio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HeatPlot!$N$12:$R$12</c:f>
              <c:numCache>
                <c:formatCode>General</c:formatCode>
                <c:ptCount val="5"/>
                <c:pt idx="0">
                  <c:v>2.8406821307628971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E0A-41AF-B43C-CF560F62E551}"/>
            </c:ext>
          </c:extLst>
        </c:ser>
        <c:ser>
          <c:idx val="9"/>
          <c:order val="12"/>
          <c:tx>
            <c:strRef>
              <c:f>HeatPlot!$L$13</c:f>
              <c:strCache>
                <c:ptCount val="1"/>
                <c:pt idx="0">
                  <c:v>Waste bio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HeatPlot!$N$13:$R$13</c:f>
              <c:numCache>
                <c:formatCode>General</c:formatCode>
                <c:ptCount val="5"/>
                <c:pt idx="0">
                  <c:v>2.9403891142581031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E0A-41AF-B43C-CF560F62E551}"/>
            </c:ext>
          </c:extLst>
        </c:ser>
        <c:ser>
          <c:idx val="12"/>
          <c:order val="13"/>
          <c:tx>
            <c:strRef>
              <c:f>HeatPlot!$L$17</c:f>
              <c:strCache>
                <c:ptCount val="1"/>
                <c:pt idx="0">
                  <c:v>Ambient heat</c:v>
                </c:pt>
              </c:strCache>
            </c:strRef>
          </c:tx>
          <c:spPr>
            <a:solidFill>
              <a:srgbClr val="ED9BC2"/>
            </a:solidFill>
            <a:ln>
              <a:noFill/>
            </a:ln>
            <a:effectLst/>
          </c:spPr>
          <c:invertIfNegative val="0"/>
          <c:val>
            <c:numRef>
              <c:f>HeatPlot!$N$17:$R$17</c:f>
              <c:numCache>
                <c:formatCode>General</c:formatCode>
                <c:ptCount val="5"/>
                <c:pt idx="0">
                  <c:v>11.091241284792121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2C-4ACA-8254-1AF251CBA2C6}"/>
            </c:ext>
          </c:extLst>
        </c:ser>
        <c:ser>
          <c:idx val="13"/>
          <c:order val="14"/>
          <c:tx>
            <c:strRef>
              <c:f>HeatPlot!$L$18</c:f>
              <c:strCache>
                <c:ptCount val="1"/>
                <c:pt idx="0">
                  <c:v>Geothermal heat</c:v>
                </c:pt>
              </c:strCache>
            </c:strRef>
          </c:tx>
          <c:spPr>
            <a:solidFill>
              <a:srgbClr val="8B1221"/>
            </a:solidFill>
            <a:ln>
              <a:noFill/>
            </a:ln>
            <a:effectLst/>
          </c:spPr>
          <c:invertIfNegative val="0"/>
          <c:val>
            <c:numRef>
              <c:f>HeatPlot!$N$18:$R$18</c:f>
              <c:numCache>
                <c:formatCode>General</c:formatCode>
                <c:ptCount val="5"/>
                <c:pt idx="0">
                  <c:v>2.9896472792761197</c:v>
                </c:pt>
                <c:pt idx="1">
                  <c:v>7.8331527696978862E-2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2C-4ACA-8254-1AF251CBA2C6}"/>
            </c:ext>
          </c:extLst>
        </c:ser>
        <c:ser>
          <c:idx val="14"/>
          <c:order val="15"/>
          <c:tx>
            <c:strRef>
              <c:f>HeatPlot!$L$19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FCB00"/>
            </a:solidFill>
            <a:ln>
              <a:noFill/>
            </a:ln>
            <a:effectLst/>
          </c:spPr>
          <c:invertIfNegative val="0"/>
          <c:val>
            <c:numRef>
              <c:f>HeatPlot!$N$19:$R$19</c:f>
              <c:numCache>
                <c:formatCode>General</c:formatCode>
                <c:ptCount val="5"/>
                <c:pt idx="0">
                  <c:v>2.0596551751105001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2C-4ACA-8254-1AF251CB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8680384"/>
        <c:axId val="709344160"/>
      </c:barChart>
      <c:catAx>
        <c:axId val="70868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09344160"/>
        <c:crosses val="autoZero"/>
        <c:auto val="1"/>
        <c:lblAlgn val="ctr"/>
        <c:lblOffset val="100"/>
        <c:noMultiLvlLbl val="0"/>
      </c:catAx>
      <c:valAx>
        <c:axId val="70934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Heat supply [PJ]</a:t>
                </a:r>
              </a:p>
            </c:rich>
          </c:tx>
          <c:layout>
            <c:manualLayout>
              <c:xMode val="edge"/>
              <c:yMode val="edge"/>
              <c:x val="1.3850415512465374E-2"/>
              <c:y val="0.482776016634284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08680384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1.9861011691720352E-2"/>
          <c:w val="1"/>
          <c:h val="0.27130415516242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22096537768034"/>
          <c:y val="0.17423283737260112"/>
          <c:w val="0.84589129483814518"/>
          <c:h val="0.5009203395030166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HeatPlot!$A$4:$A$11</c:f>
              <c:strCache>
                <c:ptCount val="8"/>
                <c:pt idx="0">
                  <c:v>Basic metal non-ferro</c:v>
                </c:pt>
                <c:pt idx="1">
                  <c:v>Basismetaal ferro</c:v>
                </c:pt>
                <c:pt idx="2">
                  <c:v>Chemie</c:v>
                </c:pt>
                <c:pt idx="3">
                  <c:v>Food and Beverage Industry</c:v>
                </c:pt>
                <c:pt idx="4">
                  <c:v>Industrie</c:v>
                </c:pt>
                <c:pt idx="5">
                  <c:v>Kunstmestindustrie </c:v>
                </c:pt>
                <c:pt idx="6">
                  <c:v>Raffinaderijen</c:v>
                </c:pt>
                <c:pt idx="7">
                  <c:v>Waste</c:v>
                </c:pt>
              </c:strCache>
            </c:strRef>
          </c:cat>
          <c:val>
            <c:numRef>
              <c:f>HeatPlot!$B$4:$B$11</c:f>
              <c:numCache>
                <c:formatCode>0.0</c:formatCode>
                <c:ptCount val="8"/>
                <c:pt idx="0">
                  <c:v>0</c:v>
                </c:pt>
                <c:pt idx="1">
                  <c:v>-1.946492960111056E-6</c:v>
                </c:pt>
                <c:pt idx="2">
                  <c:v>14.419621057139683</c:v>
                </c:pt>
                <c:pt idx="3">
                  <c:v>1.2689020383416878E-7</c:v>
                </c:pt>
                <c:pt idx="4">
                  <c:v>3.4591346884231295E-7</c:v>
                </c:pt>
                <c:pt idx="5">
                  <c:v>0</c:v>
                </c:pt>
                <c:pt idx="6">
                  <c:v>2.1778849048086046</c:v>
                </c:pt>
                <c:pt idx="7">
                  <c:v>5.9329320138002348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2-448B-9731-152BB3B5F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8680384"/>
        <c:axId val="709344160"/>
      </c:barChart>
      <c:catAx>
        <c:axId val="70868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09344160"/>
        <c:crosses val="autoZero"/>
        <c:auto val="1"/>
        <c:lblAlgn val="ctr"/>
        <c:lblOffset val="100"/>
        <c:noMultiLvlLbl val="0"/>
      </c:catAx>
      <c:valAx>
        <c:axId val="70934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Rest</a:t>
                </a:r>
                <a:r>
                  <a:rPr lang="en-US" sz="1200" baseline="0"/>
                  <a:t> heat produced</a:t>
                </a:r>
                <a:r>
                  <a:rPr lang="en-US" sz="1200"/>
                  <a:t> [PJ]</a:t>
                </a:r>
              </a:p>
            </c:rich>
          </c:tx>
          <c:layout>
            <c:manualLayout>
              <c:xMode val="edge"/>
              <c:yMode val="edge"/>
              <c:x val="0"/>
              <c:y val="0.30961584347411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0868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2</xdr:row>
      <xdr:rowOff>33337</xdr:rowOff>
    </xdr:from>
    <xdr:to>
      <xdr:col>23</xdr:col>
      <xdr:colOff>228600</xdr:colOff>
      <xdr:row>26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195A39-7FA5-BA84-5B7B-81D5E1CD7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182881</xdr:colOff>
      <xdr:row>14</xdr:row>
      <xdr:rowOff>91440</xdr:rowOff>
    </xdr:from>
    <xdr:to>
      <xdr:col>10</xdr:col>
      <xdr:colOff>552450</xdr:colOff>
      <xdr:row>35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42514F-ED52-4123-B76E-365CD5E245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30480</xdr:colOff>
      <xdr:row>40</xdr:row>
      <xdr:rowOff>87630</xdr:rowOff>
    </xdr:from>
    <xdr:to>
      <xdr:col>9</xdr:col>
      <xdr:colOff>327660</xdr:colOff>
      <xdr:row>55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D6645B-970A-4000-B518-C0726DADCC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419100</xdr:colOff>
      <xdr:row>58</xdr:row>
      <xdr:rowOff>175260</xdr:rowOff>
    </xdr:from>
    <xdr:to>
      <xdr:col>11</xdr:col>
      <xdr:colOff>121920</xdr:colOff>
      <xdr:row>73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22C125-E02A-4AD1-9B3D-7739A1BB40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0.04</cdr:x>
      <cdr:y>0.11181</cdr:y>
    </cdr:from>
    <cdr:to>
      <cdr:x>0.98167</cdr:x>
      <cdr:y>0.11722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95045E84-D71B-4B67-B7DF-9D8451E81D15}"/>
            </a:ext>
          </a:extLst>
        </cdr:cNvPr>
        <cdr:cNvCxnSpPr/>
      </cdr:nvCxnSpPr>
      <cdr:spPr>
        <a:xfrm xmlns:a="http://schemas.openxmlformats.org/drawingml/2006/main">
          <a:off x="182865" y="472444"/>
          <a:ext cx="4305315" cy="22859"/>
        </a:xfrm>
        <a:prstGeom xmlns:a="http://schemas.openxmlformats.org/drawingml/2006/main" prst="line">
          <a:avLst/>
        </a:prstGeom>
        <a:ln xmlns:a="http://schemas.openxmlformats.org/drawingml/2006/main" w="12700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0.50333</cdr:x>
      <cdr:y>0.32101</cdr:y>
    </cdr:from>
    <cdr:to>
      <cdr:x>0.50333</cdr:x>
      <cdr:y>0.71957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3998F226-E031-46E0-BED8-A40274E06667}"/>
            </a:ext>
          </a:extLst>
        </cdr:cNvPr>
        <cdr:cNvCxnSpPr/>
      </cdr:nvCxnSpPr>
      <cdr:spPr>
        <a:xfrm xmlns:a="http://schemas.openxmlformats.org/drawingml/2006/main">
          <a:off x="2301240" y="1356360"/>
          <a:ext cx="0" cy="1684020"/>
        </a:xfrm>
        <a:prstGeom xmlns:a="http://schemas.openxmlformats.org/drawingml/2006/main" prst="line">
          <a:avLst/>
        </a:prstGeom>
        <a:ln xmlns:a="http://schemas.openxmlformats.org/drawingml/2006/main" w="12700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46</xdr:row>
      <xdr:rowOff>121920</xdr:rowOff>
    </xdr:from>
    <xdr:to>
      <xdr:col>9</xdr:col>
      <xdr:colOff>320040</xdr:colOff>
      <xdr:row>72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FD1E66-F001-4700-B95F-86C03F2B3C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47</xdr:row>
      <xdr:rowOff>0</xdr:rowOff>
    </xdr:from>
    <xdr:to>
      <xdr:col>20</xdr:col>
      <xdr:colOff>15240</xdr:colOff>
      <xdr:row>72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314999-BC88-47C8-8A3E-0145011B80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75</xdr:row>
      <xdr:rowOff>0</xdr:rowOff>
    </xdr:from>
    <xdr:to>
      <xdr:col>9</xdr:col>
      <xdr:colOff>243840</xdr:colOff>
      <xdr:row>100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5F2502-9CA2-4EB9-B3E8-DB99B0D19E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7DCC3-694A-4E91-BC2F-DA0C25D3258A}">
  <sheetPr>
    <tabColor rgb="FFFF0000"/>
  </sheetPr>
  <dimension ref="B1:E22"/>
  <sheetViews>
    <sheetView workbookViewId="0">
      <selection activeCell="C30" sqref="C30"/>
    </sheetView>
  </sheetViews>
  <sheetFormatPr baseColWidth="10" defaultColWidth="8.83203125" defaultRowHeight="15" x14ac:dyDescent="0.2"/>
  <cols>
    <col min="1" max="1" width="3.6640625" customWidth="1"/>
    <col min="2" max="2" width="20.6640625" customWidth="1"/>
    <col min="3" max="3" width="27.33203125" bestFit="1" customWidth="1"/>
  </cols>
  <sheetData>
    <row r="1" spans="2:5" ht="16" thickBot="1" x14ac:dyDescent="0.25"/>
    <row r="2" spans="2:5" ht="15" customHeight="1" x14ac:dyDescent="0.2">
      <c r="B2" s="348" t="s">
        <v>0</v>
      </c>
      <c r="C2" s="349" t="s">
        <v>8353</v>
      </c>
      <c r="D2" s="349"/>
      <c r="E2" s="350"/>
    </row>
    <row r="3" spans="2:5" ht="15" customHeight="1" x14ac:dyDescent="0.2">
      <c r="B3" s="351" t="s">
        <v>1</v>
      </c>
      <c r="C3" s="347" t="s">
        <v>4</v>
      </c>
      <c r="D3" s="347"/>
      <c r="E3" s="352"/>
    </row>
    <row r="4" spans="2:5" ht="15" customHeight="1" x14ac:dyDescent="0.2">
      <c r="B4" s="351" t="s">
        <v>2</v>
      </c>
      <c r="C4" s="347" t="s">
        <v>9316</v>
      </c>
      <c r="D4" s="347"/>
      <c r="E4" s="352"/>
    </row>
    <row r="5" spans="2:5" ht="15" customHeight="1" x14ac:dyDescent="0.2">
      <c r="B5" s="351" t="s">
        <v>301</v>
      </c>
      <c r="C5" s="347">
        <v>85</v>
      </c>
      <c r="D5" s="347"/>
      <c r="E5" s="352"/>
    </row>
    <row r="6" spans="2:5" ht="15" customHeight="1" x14ac:dyDescent="0.2">
      <c r="B6" s="351" t="s">
        <v>34</v>
      </c>
      <c r="C6" s="347">
        <v>2035</v>
      </c>
      <c r="D6" s="347"/>
      <c r="E6" s="352"/>
    </row>
    <row r="7" spans="2:5" x14ac:dyDescent="0.2">
      <c r="B7" s="351" t="s">
        <v>302</v>
      </c>
      <c r="C7" s="347">
        <v>884</v>
      </c>
      <c r="D7" s="347"/>
      <c r="E7" s="352"/>
    </row>
    <row r="8" spans="2:5" x14ac:dyDescent="0.2">
      <c r="B8" s="351" t="s">
        <v>303</v>
      </c>
      <c r="C8" s="347" t="s">
        <v>9135</v>
      </c>
      <c r="D8" s="347"/>
      <c r="E8" s="352"/>
    </row>
    <row r="9" spans="2:5" x14ac:dyDescent="0.2">
      <c r="B9" s="351" t="s">
        <v>3</v>
      </c>
      <c r="C9" s="347" t="s">
        <v>5</v>
      </c>
      <c r="D9" s="347"/>
      <c r="E9" s="352"/>
    </row>
    <row r="10" spans="2:5" x14ac:dyDescent="0.2">
      <c r="B10" s="351" t="s">
        <v>9289</v>
      </c>
      <c r="C10" s="347">
        <v>2023.1</v>
      </c>
      <c r="D10" s="347"/>
      <c r="E10" s="352"/>
    </row>
    <row r="11" spans="2:5" x14ac:dyDescent="0.2">
      <c r="B11" s="351" t="s">
        <v>9290</v>
      </c>
      <c r="C11" s="353" t="s">
        <v>9317</v>
      </c>
      <c r="D11" s="347"/>
      <c r="E11" s="352"/>
    </row>
    <row r="12" spans="2:5" ht="16" thickBot="1" x14ac:dyDescent="0.25">
      <c r="B12" s="354" t="s">
        <v>9291</v>
      </c>
      <c r="C12" s="355" t="s">
        <v>9282</v>
      </c>
      <c r="D12" s="356"/>
      <c r="E12" s="357"/>
    </row>
    <row r="13" spans="2:5" ht="16" thickBot="1" x14ac:dyDescent="0.25">
      <c r="B13" s="347"/>
      <c r="C13" s="347"/>
      <c r="D13" s="347"/>
      <c r="E13" s="347"/>
    </row>
    <row r="14" spans="2:5" x14ac:dyDescent="0.2">
      <c r="B14" s="358" t="s">
        <v>9292</v>
      </c>
      <c r="C14" s="359" t="s">
        <v>9283</v>
      </c>
      <c r="D14" s="349"/>
      <c r="E14" s="350"/>
    </row>
    <row r="15" spans="2:5" x14ac:dyDescent="0.2">
      <c r="B15" s="360" t="s">
        <v>9293</v>
      </c>
      <c r="C15" s="361" t="s">
        <v>9284</v>
      </c>
      <c r="D15" s="361"/>
      <c r="E15" s="362"/>
    </row>
    <row r="16" spans="2:5" x14ac:dyDescent="0.2">
      <c r="B16" s="360" t="s">
        <v>9294</v>
      </c>
      <c r="C16" s="361">
        <v>1</v>
      </c>
      <c r="D16" s="361"/>
      <c r="E16" s="362"/>
    </row>
    <row r="17" spans="2:5" x14ac:dyDescent="0.2">
      <c r="B17" s="360" t="s">
        <v>9295</v>
      </c>
      <c r="C17" s="361" t="s">
        <v>9285</v>
      </c>
      <c r="D17" s="361"/>
      <c r="E17" s="362"/>
    </row>
    <row r="18" spans="2:5" x14ac:dyDescent="0.2">
      <c r="B18" s="360" t="s">
        <v>9296</v>
      </c>
      <c r="C18" s="361" t="s">
        <v>9135</v>
      </c>
      <c r="D18" s="361"/>
      <c r="E18" s="362"/>
    </row>
    <row r="19" spans="2:5" x14ac:dyDescent="0.2">
      <c r="B19" s="360" t="s">
        <v>9297</v>
      </c>
      <c r="C19" s="361" t="s">
        <v>9135</v>
      </c>
      <c r="D19" s="361"/>
      <c r="E19" s="362"/>
    </row>
    <row r="20" spans="2:5" x14ac:dyDescent="0.2">
      <c r="B20" s="360" t="s">
        <v>9298</v>
      </c>
      <c r="C20" s="361" t="s">
        <v>9135</v>
      </c>
      <c r="D20" s="361"/>
      <c r="E20" s="362"/>
    </row>
    <row r="21" spans="2:5" x14ac:dyDescent="0.2">
      <c r="B21" s="360" t="s">
        <v>9299</v>
      </c>
      <c r="C21" s="361" t="s">
        <v>9135</v>
      </c>
      <c r="D21" s="347"/>
      <c r="E21" s="352"/>
    </row>
    <row r="22" spans="2:5" ht="16" thickBot="1" x14ac:dyDescent="0.25">
      <c r="B22" s="363" t="s">
        <v>9300</v>
      </c>
      <c r="C22" s="364" t="s">
        <v>9135</v>
      </c>
      <c r="D22" s="356"/>
      <c r="E22" s="35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DA33D-8DF4-4520-BACD-8F55672D08E0}">
  <sheetPr>
    <tabColor rgb="FF92D050"/>
  </sheetPr>
  <dimension ref="A2:Y35"/>
  <sheetViews>
    <sheetView workbookViewId="0">
      <selection activeCell="C32" sqref="C32:C33"/>
    </sheetView>
  </sheetViews>
  <sheetFormatPr baseColWidth="10" defaultColWidth="8.83203125" defaultRowHeight="15" x14ac:dyDescent="0.2"/>
  <cols>
    <col min="1" max="1" width="46.33203125" customWidth="1"/>
    <col min="2" max="2" width="21" customWidth="1"/>
    <col min="3" max="3" width="11.6640625" customWidth="1"/>
    <col min="6" max="6" width="35.6640625" bestFit="1" customWidth="1"/>
    <col min="7" max="7" width="19.33203125" bestFit="1" customWidth="1"/>
    <col min="15" max="15" width="32" bestFit="1" customWidth="1"/>
    <col min="17" max="17" width="18.5" bestFit="1" customWidth="1"/>
    <col min="18" max="20" width="12.6640625" bestFit="1" customWidth="1"/>
    <col min="21" max="21" width="15.33203125" bestFit="1" customWidth="1"/>
  </cols>
  <sheetData>
    <row r="2" spans="1:25" x14ac:dyDescent="0.2">
      <c r="A2" s="3" t="s">
        <v>6</v>
      </c>
      <c r="B2" s="4"/>
      <c r="F2" s="3" t="s">
        <v>8351</v>
      </c>
      <c r="G2" s="3"/>
      <c r="H2" s="3"/>
      <c r="Q2" s="3" t="s">
        <v>8352</v>
      </c>
    </row>
    <row r="4" spans="1:25" x14ac:dyDescent="0.2">
      <c r="A4" s="245" t="s">
        <v>9266</v>
      </c>
      <c r="B4" s="246" t="s">
        <v>9267</v>
      </c>
      <c r="C4" s="247" t="s">
        <v>9318</v>
      </c>
      <c r="F4" s="23"/>
      <c r="G4" s="24"/>
      <c r="H4" s="24" t="s">
        <v>21</v>
      </c>
      <c r="I4" s="24" t="s">
        <v>22</v>
      </c>
      <c r="J4" s="24" t="s">
        <v>20</v>
      </c>
      <c r="K4" s="24" t="s">
        <v>23</v>
      </c>
      <c r="L4" s="24" t="s">
        <v>25</v>
      </c>
      <c r="M4" s="24" t="s">
        <v>69</v>
      </c>
      <c r="N4" s="24" t="s">
        <v>24</v>
      </c>
      <c r="O4" s="25" t="s">
        <v>72</v>
      </c>
      <c r="Q4" s="301"/>
      <c r="R4" s="302" t="s">
        <v>370</v>
      </c>
      <c r="S4" s="302" t="s">
        <v>8144</v>
      </c>
      <c r="T4" s="302" t="s">
        <v>49</v>
      </c>
      <c r="U4" s="302" t="s">
        <v>8357</v>
      </c>
      <c r="V4" s="303" t="s">
        <v>8389</v>
      </c>
      <c r="Y4" t="s">
        <v>8395</v>
      </c>
    </row>
    <row r="5" spans="1:25" x14ac:dyDescent="0.2">
      <c r="A5" s="250" t="s">
        <v>383</v>
      </c>
      <c r="B5" s="51" t="s">
        <v>9319</v>
      </c>
      <c r="C5" s="260">
        <v>88.358666197518289</v>
      </c>
      <c r="F5" s="286" t="s">
        <v>9340</v>
      </c>
      <c r="G5" s="287" t="s">
        <v>480</v>
      </c>
      <c r="H5" s="288">
        <v>31.778021733150599</v>
      </c>
      <c r="I5" s="288">
        <v>-9.9366663403741793</v>
      </c>
      <c r="J5" s="288">
        <v>3.3330082125634097E-2</v>
      </c>
      <c r="K5" s="288">
        <v>-8.5451571152361701E-8</v>
      </c>
      <c r="L5" s="288">
        <v>-21.874755618433401</v>
      </c>
      <c r="M5" s="288">
        <v>0</v>
      </c>
      <c r="N5" s="296">
        <v>0</v>
      </c>
      <c r="O5" s="296">
        <f>SUM(H5:N5)</f>
        <v>-7.0228982917086569E-5</v>
      </c>
      <c r="Q5" s="202" t="s">
        <v>480</v>
      </c>
      <c r="R5" s="304">
        <v>9.5122877285645169E-6</v>
      </c>
      <c r="S5" s="304">
        <v>6.2023010254205947E-6</v>
      </c>
      <c r="T5" s="304">
        <v>-7.0228982768578301E-5</v>
      </c>
      <c r="U5" s="304">
        <v>-8.5943571522563406E-5</v>
      </c>
      <c r="V5" s="230">
        <v>-7.0228982768578301E-5</v>
      </c>
      <c r="W5" s="366"/>
      <c r="X5" s="252"/>
    </row>
    <row r="6" spans="1:25" x14ac:dyDescent="0.2">
      <c r="A6" s="202" t="s">
        <v>9320</v>
      </c>
      <c r="B6" s="259" t="s">
        <v>9321</v>
      </c>
      <c r="C6" s="229">
        <v>0</v>
      </c>
      <c r="F6" s="244"/>
      <c r="G6" s="289" t="s">
        <v>55</v>
      </c>
      <c r="H6" s="290">
        <v>3.8427522357975699E-3</v>
      </c>
      <c r="I6" s="290">
        <v>1.08935259036687E-4</v>
      </c>
      <c r="J6" s="290">
        <v>0</v>
      </c>
      <c r="K6" s="290">
        <v>2.1746281948968601E-2</v>
      </c>
      <c r="L6" s="290">
        <v>-2.5703610347175599E-2</v>
      </c>
      <c r="M6" s="290">
        <v>0</v>
      </c>
      <c r="N6" s="291">
        <v>0</v>
      </c>
      <c r="O6" s="291">
        <f t="shared" ref="O6:O23" si="0">SUM(H6:N6)</f>
        <v>-5.6409033727423952E-6</v>
      </c>
      <c r="Q6" s="202" t="s">
        <v>55</v>
      </c>
      <c r="R6" s="304">
        <v>2.3912096009311318E-5</v>
      </c>
      <c r="S6" s="304">
        <v>7.7994142375739452E-5</v>
      </c>
      <c r="T6" s="304">
        <v>-5.6409033674399511E-6</v>
      </c>
      <c r="U6" s="304">
        <v>-1.0754714175249072E-4</v>
      </c>
      <c r="V6" s="230">
        <v>-0.53161223615664488</v>
      </c>
      <c r="W6" s="366"/>
      <c r="X6" s="252"/>
    </row>
    <row r="7" spans="1:25" x14ac:dyDescent="0.2">
      <c r="A7" s="202" t="s">
        <v>9322</v>
      </c>
      <c r="B7" s="259" t="s">
        <v>9323</v>
      </c>
      <c r="C7" s="90">
        <v>86376.287976944965</v>
      </c>
      <c r="F7" s="244"/>
      <c r="G7" s="289" t="s">
        <v>52</v>
      </c>
      <c r="H7" s="290">
        <v>152.33088587090199</v>
      </c>
      <c r="I7" s="290">
        <v>-389.34124200374799</v>
      </c>
      <c r="J7" s="290">
        <v>43.4461712093537</v>
      </c>
      <c r="K7" s="290">
        <v>60.127335431741599</v>
      </c>
      <c r="L7" s="290">
        <v>162.82929842882501</v>
      </c>
      <c r="M7" s="290">
        <v>0</v>
      </c>
      <c r="N7" s="291">
        <v>0</v>
      </c>
      <c r="O7" s="291">
        <f t="shared" si="0"/>
        <v>29.392448937074306</v>
      </c>
      <c r="Q7" s="202" t="s">
        <v>52</v>
      </c>
      <c r="R7" s="304">
        <v>0.42270491961137929</v>
      </c>
      <c r="S7" s="304">
        <v>0.3073660297042326</v>
      </c>
      <c r="T7" s="304">
        <v>54.034763361693052</v>
      </c>
      <c r="U7" s="304">
        <v>53.304692412377442</v>
      </c>
      <c r="V7" s="230">
        <v>29.392452397861785</v>
      </c>
      <c r="W7" s="366"/>
      <c r="X7" s="252"/>
    </row>
    <row r="8" spans="1:25" x14ac:dyDescent="0.2">
      <c r="A8" s="202" t="s">
        <v>9324</v>
      </c>
      <c r="B8" s="259" t="s">
        <v>9325</v>
      </c>
      <c r="C8" s="230">
        <v>21.190970852282938</v>
      </c>
      <c r="F8" s="244"/>
      <c r="G8" s="289" t="s">
        <v>397</v>
      </c>
      <c r="H8" s="290">
        <v>0</v>
      </c>
      <c r="I8" s="290">
        <v>0</v>
      </c>
      <c r="J8" s="290">
        <v>0</v>
      </c>
      <c r="K8" s="290">
        <v>0</v>
      </c>
      <c r="L8" s="290">
        <v>25.6980027707963</v>
      </c>
      <c r="M8" s="290">
        <v>0</v>
      </c>
      <c r="N8" s="291">
        <v>0</v>
      </c>
      <c r="O8" s="291">
        <f t="shared" si="0"/>
        <v>25.6980027707963</v>
      </c>
      <c r="Q8" s="202" t="s">
        <v>397</v>
      </c>
      <c r="R8" s="304">
        <v>0.15499697768455736</v>
      </c>
      <c r="S8" s="304">
        <v>0.11272843548097952</v>
      </c>
      <c r="T8" s="304">
        <v>25.698002770796371</v>
      </c>
      <c r="U8" s="304">
        <v>25.430277357630835</v>
      </c>
      <c r="V8" s="230">
        <v>25.698002770796371</v>
      </c>
      <c r="W8" s="366"/>
      <c r="X8" s="252"/>
    </row>
    <row r="9" spans="1:25" x14ac:dyDescent="0.2">
      <c r="A9" s="202" t="s">
        <v>9324</v>
      </c>
      <c r="B9" s="259" t="s">
        <v>9268</v>
      </c>
      <c r="C9" s="230">
        <v>88.500002245324438</v>
      </c>
      <c r="F9" s="244"/>
      <c r="G9" s="289" t="s">
        <v>54</v>
      </c>
      <c r="H9" s="290">
        <v>290.51991561071401</v>
      </c>
      <c r="I9" s="290">
        <v>115.81359495259299</v>
      </c>
      <c r="J9" s="290">
        <v>5.0027179058413598</v>
      </c>
      <c r="K9" s="290">
        <v>2.4315968059987401</v>
      </c>
      <c r="L9" s="290">
        <v>251.85237427915101</v>
      </c>
      <c r="M9" s="290">
        <v>123.299858177839</v>
      </c>
      <c r="N9" s="291">
        <v>0</v>
      </c>
      <c r="O9" s="291">
        <f t="shared" si="0"/>
        <v>788.92005773213714</v>
      </c>
      <c r="Q9" s="202" t="s">
        <v>54</v>
      </c>
      <c r="R9" s="304">
        <v>140.73120162252147</v>
      </c>
      <c r="S9" s="304">
        <v>66.203551377910443</v>
      </c>
      <c r="T9" s="304">
        <v>788.92005773213793</v>
      </c>
      <c r="U9" s="304">
        <v>581.98530473170604</v>
      </c>
      <c r="V9" s="230">
        <v>609.13888828037557</v>
      </c>
      <c r="W9" s="366"/>
      <c r="X9" s="252"/>
    </row>
    <row r="10" spans="1:25" x14ac:dyDescent="0.2">
      <c r="A10" s="202" t="s">
        <v>9326</v>
      </c>
      <c r="B10" s="259" t="s">
        <v>9325</v>
      </c>
      <c r="C10" s="230">
        <v>33.967177312254954</v>
      </c>
      <c r="F10" s="244"/>
      <c r="G10" s="289" t="s">
        <v>396</v>
      </c>
      <c r="H10" s="290">
        <v>0</v>
      </c>
      <c r="I10" s="290">
        <v>0.79997676253158301</v>
      </c>
      <c r="J10" s="290">
        <v>24.189351129680698</v>
      </c>
      <c r="K10" s="290">
        <v>0</v>
      </c>
      <c r="L10" s="290">
        <v>1.0106737784867901</v>
      </c>
      <c r="M10" s="290">
        <v>0</v>
      </c>
      <c r="N10" s="291">
        <v>0</v>
      </c>
      <c r="O10" s="291">
        <f t="shared" si="0"/>
        <v>26.000001670699071</v>
      </c>
      <c r="Q10" s="202" t="s">
        <v>396</v>
      </c>
      <c r="R10" s="304">
        <v>1.0051082505478405E-3</v>
      </c>
      <c r="S10" s="304">
        <v>3.0814107342513208E-4</v>
      </c>
      <c r="T10" s="304">
        <v>26.000001670699167</v>
      </c>
      <c r="U10" s="304">
        <v>25.998688421375192</v>
      </c>
      <c r="V10" s="230">
        <v>26.000001670699167</v>
      </c>
      <c r="W10" s="366"/>
      <c r="X10" s="252"/>
    </row>
    <row r="11" spans="1:25" x14ac:dyDescent="0.2">
      <c r="A11" s="202" t="s">
        <v>9326</v>
      </c>
      <c r="B11" s="259" t="s">
        <v>9268</v>
      </c>
      <c r="C11" s="230">
        <v>30.08955596165179</v>
      </c>
      <c r="F11" s="244"/>
      <c r="G11" s="289" t="s">
        <v>8286</v>
      </c>
      <c r="H11" s="290">
        <v>0</v>
      </c>
      <c r="I11" s="290">
        <v>0</v>
      </c>
      <c r="J11" s="290">
        <v>0</v>
      </c>
      <c r="K11" s="290">
        <v>0</v>
      </c>
      <c r="L11" s="290">
        <v>0.100050271891964</v>
      </c>
      <c r="M11" s="290">
        <v>0</v>
      </c>
      <c r="N11" s="291">
        <v>0</v>
      </c>
      <c r="O11" s="291">
        <f t="shared" si="0"/>
        <v>0.100050271891964</v>
      </c>
      <c r="Q11" s="202" t="s">
        <v>8286</v>
      </c>
      <c r="R11" s="304">
        <v>1.4245608762829427E-6</v>
      </c>
      <c r="S11" s="304">
        <v>0.10004351489843896</v>
      </c>
      <c r="T11" s="304">
        <v>0.10005027189196408</v>
      </c>
      <c r="U11" s="304">
        <v>5.3324326488302098E-6</v>
      </c>
      <c r="V11" s="230">
        <v>7.6450636647823478E-6</v>
      </c>
      <c r="W11" s="366"/>
      <c r="X11" s="252"/>
    </row>
    <row r="12" spans="1:25" x14ac:dyDescent="0.2">
      <c r="A12" s="202" t="s">
        <v>9327</v>
      </c>
      <c r="B12" s="259" t="s">
        <v>9268</v>
      </c>
      <c r="C12" s="230">
        <v>11.575410245073174</v>
      </c>
      <c r="F12" s="244"/>
      <c r="G12" s="289" t="s">
        <v>8354</v>
      </c>
      <c r="H12" s="290">
        <v>0</v>
      </c>
      <c r="I12" s="290">
        <v>0</v>
      </c>
      <c r="J12" s="290">
        <v>0</v>
      </c>
      <c r="K12" s="290">
        <v>9.4372871519536403</v>
      </c>
      <c r="L12" s="290">
        <v>-21.908900036135201</v>
      </c>
      <c r="M12" s="290">
        <v>21.996599340982701</v>
      </c>
      <c r="N12" s="291">
        <v>0</v>
      </c>
      <c r="O12" s="291">
        <f t="shared" si="0"/>
        <v>9.5249864568011411</v>
      </c>
      <c r="Q12" s="202" t="s">
        <v>8354</v>
      </c>
      <c r="R12" s="304">
        <v>0.28195090475208617</v>
      </c>
      <c r="S12" s="304">
        <v>0.34738756334513859</v>
      </c>
      <c r="T12" s="304">
        <v>9.5249864568011198</v>
      </c>
      <c r="U12" s="304">
        <v>8.8956479887038942</v>
      </c>
      <c r="V12" s="230">
        <v>-10.997820258224174</v>
      </c>
      <c r="W12" s="366"/>
      <c r="X12" s="252"/>
    </row>
    <row r="13" spans="1:25" x14ac:dyDescent="0.2">
      <c r="A13" s="202" t="s">
        <v>9327</v>
      </c>
      <c r="B13" s="259" t="s">
        <v>9328</v>
      </c>
      <c r="C13" s="230">
        <v>11.566687517959371</v>
      </c>
      <c r="F13" s="244"/>
      <c r="G13" s="289" t="s">
        <v>83</v>
      </c>
      <c r="H13" s="290">
        <v>3.41018866390956E-4</v>
      </c>
      <c r="I13" s="290">
        <v>0</v>
      </c>
      <c r="J13" s="290">
        <v>15.000000347034799</v>
      </c>
      <c r="K13" s="290">
        <v>0</v>
      </c>
      <c r="L13" s="290">
        <v>23.699748844866999</v>
      </c>
      <c r="M13" s="290">
        <v>0</v>
      </c>
      <c r="N13" s="291">
        <v>0</v>
      </c>
      <c r="O13" s="291">
        <f t="shared" si="0"/>
        <v>38.700090210768188</v>
      </c>
      <c r="Q13" s="202" t="s">
        <v>83</v>
      </c>
      <c r="R13" s="304">
        <v>0.4005792701998791</v>
      </c>
      <c r="S13" s="304">
        <v>1.4961856630036214</v>
      </c>
      <c r="T13" s="304">
        <v>38.700090210768302</v>
      </c>
      <c r="U13" s="304">
        <v>36.803325277564802</v>
      </c>
      <c r="V13" s="230">
        <v>38.700090210768302</v>
      </c>
      <c r="W13" s="366"/>
      <c r="X13" s="252"/>
    </row>
    <row r="14" spans="1:25" x14ac:dyDescent="0.2">
      <c r="A14" s="202" t="s">
        <v>9329</v>
      </c>
      <c r="B14" s="259" t="s">
        <v>9268</v>
      </c>
      <c r="C14" s="230">
        <v>0</v>
      </c>
      <c r="F14" s="244"/>
      <c r="G14" s="289" t="s">
        <v>8355</v>
      </c>
      <c r="H14" s="290">
        <v>11.3070145252525</v>
      </c>
      <c r="I14" s="290">
        <v>1.19591943535059E-4</v>
      </c>
      <c r="J14" s="290">
        <v>0</v>
      </c>
      <c r="K14" s="290">
        <v>0</v>
      </c>
      <c r="L14" s="290">
        <v>106.036508405003</v>
      </c>
      <c r="M14" s="290">
        <v>0</v>
      </c>
      <c r="N14" s="291">
        <v>0</v>
      </c>
      <c r="O14" s="291">
        <f t="shared" si="0"/>
        <v>117.34364252219905</v>
      </c>
      <c r="Q14" s="202" t="s">
        <v>8355</v>
      </c>
      <c r="R14" s="304">
        <v>22.27732275383201</v>
      </c>
      <c r="S14" s="304">
        <v>5.2047490637788822</v>
      </c>
      <c r="T14" s="304">
        <v>117.34364252219981</v>
      </c>
      <c r="U14" s="304">
        <v>89.861570704588928</v>
      </c>
      <c r="V14" s="230">
        <v>117.34364252219981</v>
      </c>
      <c r="W14" s="366"/>
      <c r="X14" s="252"/>
    </row>
    <row r="15" spans="1:25" x14ac:dyDescent="0.2">
      <c r="A15" s="202" t="s">
        <v>9329</v>
      </c>
      <c r="B15" s="259" t="s">
        <v>9328</v>
      </c>
      <c r="C15" s="230">
        <v>0</v>
      </c>
      <c r="F15" s="244"/>
      <c r="G15" s="289" t="s">
        <v>394</v>
      </c>
      <c r="H15" s="290">
        <v>0</v>
      </c>
      <c r="I15" s="290">
        <v>0</v>
      </c>
      <c r="J15" s="290">
        <v>0</v>
      </c>
      <c r="K15" s="290">
        <v>0</v>
      </c>
      <c r="L15" s="290">
        <v>45.368588138334196</v>
      </c>
      <c r="M15" s="290">
        <v>0</v>
      </c>
      <c r="N15" s="291">
        <v>0</v>
      </c>
      <c r="O15" s="291">
        <f t="shared" si="0"/>
        <v>45.368588138334196</v>
      </c>
      <c r="Q15" s="202" t="s">
        <v>394</v>
      </c>
      <c r="R15" s="304">
        <v>0.21696604998896618</v>
      </c>
      <c r="S15" s="304">
        <v>0.14244535060834335</v>
      </c>
      <c r="T15" s="304">
        <v>45.368588138334218</v>
      </c>
      <c r="U15" s="304">
        <v>45.009176737736908</v>
      </c>
      <c r="V15" s="230">
        <v>45.368588138334218</v>
      </c>
      <c r="W15" s="366"/>
      <c r="X15" s="252"/>
    </row>
    <row r="16" spans="1:25" x14ac:dyDescent="0.2">
      <c r="A16" s="202" t="s">
        <v>9330</v>
      </c>
      <c r="B16" s="259" t="s">
        <v>9325</v>
      </c>
      <c r="C16" s="230">
        <v>1.4465324008992342E-5</v>
      </c>
      <c r="F16" s="244"/>
      <c r="G16" s="289" t="s">
        <v>8262</v>
      </c>
      <c r="H16" s="290">
        <v>0.87095577988753503</v>
      </c>
      <c r="I16" s="290">
        <v>0</v>
      </c>
      <c r="J16" s="290">
        <v>5.4424899055367798E-5</v>
      </c>
      <c r="K16" s="290">
        <v>313.73630079399902</v>
      </c>
      <c r="L16" s="290">
        <v>643.78451958436096</v>
      </c>
      <c r="M16" s="290">
        <v>408.18615929806202</v>
      </c>
      <c r="N16" s="291">
        <v>0</v>
      </c>
      <c r="O16" s="291">
        <f t="shared" si="0"/>
        <v>1366.5779898812086</v>
      </c>
      <c r="Q16" s="202" t="s">
        <v>8262</v>
      </c>
      <c r="R16" s="304">
        <v>385.36437337867613</v>
      </c>
      <c r="S16" s="304">
        <v>415.52691746936694</v>
      </c>
      <c r="T16" s="304">
        <v>1366.57798988121</v>
      </c>
      <c r="U16" s="304">
        <v>565.68669903316686</v>
      </c>
      <c r="V16" s="230">
        <v>667.24301568942599</v>
      </c>
      <c r="W16" s="366"/>
      <c r="X16" s="252"/>
    </row>
    <row r="17" spans="1:24" x14ac:dyDescent="0.2">
      <c r="A17" s="202" t="s">
        <v>9330</v>
      </c>
      <c r="B17" s="259" t="s">
        <v>9331</v>
      </c>
      <c r="C17" s="230">
        <v>3.7858345423221956E-5</v>
      </c>
      <c r="F17" s="244"/>
      <c r="G17" s="289" t="s">
        <v>398</v>
      </c>
      <c r="H17" s="290">
        <v>48.858891304592603</v>
      </c>
      <c r="I17" s="290">
        <v>0.40105508247654298</v>
      </c>
      <c r="J17" s="290">
        <v>1.8399959722713299</v>
      </c>
      <c r="K17" s="290">
        <v>0</v>
      </c>
      <c r="L17" s="290">
        <v>9.5000069420362294</v>
      </c>
      <c r="M17" s="290">
        <v>0</v>
      </c>
      <c r="N17" s="291">
        <v>0</v>
      </c>
      <c r="O17" s="291">
        <f t="shared" si="0"/>
        <v>60.599949301376711</v>
      </c>
      <c r="Q17" s="202" t="s">
        <v>398</v>
      </c>
      <c r="R17" s="304">
        <v>4.8679189714590395E-7</v>
      </c>
      <c r="S17" s="304">
        <v>1.4922264625594771E-7</v>
      </c>
      <c r="T17" s="304">
        <v>60.599949301376761</v>
      </c>
      <c r="U17" s="304">
        <v>60.59994866536222</v>
      </c>
      <c r="V17" s="230">
        <v>0</v>
      </c>
      <c r="W17" s="366"/>
      <c r="X17" s="252"/>
    </row>
    <row r="18" spans="1:24" x14ac:dyDescent="0.2">
      <c r="A18" s="202" t="s">
        <v>9330</v>
      </c>
      <c r="B18" s="259" t="s">
        <v>9332</v>
      </c>
      <c r="C18" s="227">
        <v>7.488016293014933E-4</v>
      </c>
      <c r="F18" s="244"/>
      <c r="G18" s="289" t="s">
        <v>9136</v>
      </c>
      <c r="H18" s="290">
        <v>0</v>
      </c>
      <c r="I18" s="290">
        <v>1.78545012864279E-5</v>
      </c>
      <c r="J18" s="290">
        <v>0</v>
      </c>
      <c r="K18" s="290">
        <v>0</v>
      </c>
      <c r="L18" s="290">
        <v>0</v>
      </c>
      <c r="M18" s="290">
        <v>0</v>
      </c>
      <c r="N18" s="291">
        <v>0</v>
      </c>
      <c r="O18" s="291">
        <f t="shared" si="0"/>
        <v>1.78545012864279E-5</v>
      </c>
      <c r="P18" s="285"/>
      <c r="Q18" s="202" t="s">
        <v>9136</v>
      </c>
      <c r="R18" s="304">
        <v>1.3961671252957457E-7</v>
      </c>
      <c r="S18" s="304">
        <v>1.015221814881704E-7</v>
      </c>
      <c r="T18" s="304">
        <v>1.7854501286427972E-5</v>
      </c>
      <c r="U18" s="304">
        <v>1.7613362392410225E-5</v>
      </c>
      <c r="V18" s="230">
        <v>1.7854501286427972E-5</v>
      </c>
      <c r="W18" s="366"/>
      <c r="X18" s="252"/>
    </row>
    <row r="19" spans="1:24" x14ac:dyDescent="0.2">
      <c r="A19" s="202" t="s">
        <v>9330</v>
      </c>
      <c r="B19" s="259" t="s">
        <v>9333</v>
      </c>
      <c r="C19" s="236">
        <v>2642.6517772922712</v>
      </c>
      <c r="F19" s="244"/>
      <c r="G19" s="289" t="s">
        <v>8356</v>
      </c>
      <c r="H19" s="290">
        <v>0</v>
      </c>
      <c r="I19" s="290">
        <v>0</v>
      </c>
      <c r="J19" s="290">
        <v>0</v>
      </c>
      <c r="K19" s="290">
        <v>0.281862247005841</v>
      </c>
      <c r="L19" s="290">
        <v>0.320778649157764</v>
      </c>
      <c r="M19" s="290">
        <v>0.39742449617445602</v>
      </c>
      <c r="N19" s="291">
        <v>0</v>
      </c>
      <c r="O19" s="291">
        <f t="shared" si="0"/>
        <v>1.0000653923380609</v>
      </c>
      <c r="P19" s="285"/>
      <c r="Q19" s="202" t="s">
        <v>8356</v>
      </c>
      <c r="R19" s="304">
        <v>0.39792098953718624</v>
      </c>
      <c r="S19" s="304">
        <v>0.35648791283352427</v>
      </c>
      <c r="T19" s="304">
        <v>1.0000653923380627</v>
      </c>
      <c r="U19" s="304">
        <v>0.24565648996735218</v>
      </c>
      <c r="V19" s="230">
        <v>0.33210808308588208</v>
      </c>
      <c r="W19" s="366"/>
      <c r="X19" s="252"/>
    </row>
    <row r="20" spans="1:24" x14ac:dyDescent="0.2">
      <c r="A20" s="202" t="s">
        <v>9334</v>
      </c>
      <c r="B20" s="259" t="s">
        <v>9268</v>
      </c>
      <c r="C20" s="230">
        <v>1.9389469083382269</v>
      </c>
      <c r="F20" s="244"/>
      <c r="G20" s="289" t="s">
        <v>8263</v>
      </c>
      <c r="H20" s="290">
        <v>0</v>
      </c>
      <c r="I20" s="290">
        <v>37.414295732813798</v>
      </c>
      <c r="J20" s="290">
        <v>0</v>
      </c>
      <c r="K20" s="290">
        <v>0</v>
      </c>
      <c r="L20" s="290">
        <v>0</v>
      </c>
      <c r="M20" s="290">
        <v>0</v>
      </c>
      <c r="N20" s="291">
        <v>0</v>
      </c>
      <c r="O20" s="291">
        <f t="shared" si="0"/>
        <v>37.414295732813798</v>
      </c>
      <c r="P20" s="285"/>
      <c r="Q20" s="202" t="s">
        <v>8263</v>
      </c>
      <c r="R20" s="304">
        <v>0.29256829345300756</v>
      </c>
      <c r="S20" s="304">
        <v>0.21274080192461772</v>
      </c>
      <c r="T20" s="304">
        <v>37.414295732813834</v>
      </c>
      <c r="U20" s="304">
        <v>36.908986637436207</v>
      </c>
      <c r="V20" s="230">
        <v>37.414295732813834</v>
      </c>
      <c r="W20" s="366"/>
      <c r="X20" s="6"/>
    </row>
    <row r="21" spans="1:24" x14ac:dyDescent="0.2">
      <c r="A21" s="202" t="s">
        <v>9335</v>
      </c>
      <c r="B21" s="259" t="s">
        <v>9268</v>
      </c>
      <c r="C21" s="230">
        <v>9.0291241224611056</v>
      </c>
      <c r="F21" s="244"/>
      <c r="G21" s="289" t="s">
        <v>8264</v>
      </c>
      <c r="H21" s="290">
        <v>0</v>
      </c>
      <c r="I21" s="290">
        <v>318.60000808316698</v>
      </c>
      <c r="J21" s="290">
        <v>0</v>
      </c>
      <c r="K21" s="290">
        <v>0</v>
      </c>
      <c r="L21" s="290">
        <v>0</v>
      </c>
      <c r="M21" s="290">
        <v>0</v>
      </c>
      <c r="N21" s="291">
        <v>0</v>
      </c>
      <c r="O21" s="291">
        <f t="shared" si="0"/>
        <v>318.60000808316698</v>
      </c>
      <c r="P21" s="285"/>
      <c r="Q21" s="202" t="s">
        <v>8264</v>
      </c>
      <c r="R21" s="304">
        <v>2.4913541424022023</v>
      </c>
      <c r="S21" s="304">
        <v>1.8115861834426483</v>
      </c>
      <c r="T21" s="304">
        <v>318.60000808316795</v>
      </c>
      <c r="U21" s="304">
        <v>314.29706775732308</v>
      </c>
      <c r="V21" s="230">
        <v>318.60000808316795</v>
      </c>
      <c r="W21" s="366"/>
      <c r="X21" s="6"/>
    </row>
    <row r="22" spans="1:24" x14ac:dyDescent="0.2">
      <c r="A22" s="202" t="s">
        <v>9336</v>
      </c>
      <c r="B22" s="259" t="s">
        <v>9268</v>
      </c>
      <c r="C22" s="230">
        <v>15.009650345901537</v>
      </c>
      <c r="F22" s="244"/>
      <c r="G22" s="289" t="s">
        <v>395</v>
      </c>
      <c r="H22" s="290">
        <v>67.540861969534205</v>
      </c>
      <c r="I22" s="290">
        <v>29.787610314190399</v>
      </c>
      <c r="J22" s="290">
        <v>6.9197686361661397</v>
      </c>
      <c r="K22" s="290">
        <v>0</v>
      </c>
      <c r="L22" s="290">
        <v>4.0742277052668499</v>
      </c>
      <c r="M22" s="290">
        <v>0</v>
      </c>
      <c r="N22" s="291">
        <v>0</v>
      </c>
      <c r="O22" s="291">
        <f t="shared" si="0"/>
        <v>108.3224686251576</v>
      </c>
      <c r="P22" s="285"/>
      <c r="Q22" s="202" t="s">
        <v>395</v>
      </c>
      <c r="R22" s="304">
        <v>0.84706142527723349</v>
      </c>
      <c r="S22" s="304">
        <v>0.61593863251714587</v>
      </c>
      <c r="T22" s="304">
        <v>108.3224686251577</v>
      </c>
      <c r="U22" s="304">
        <v>106.85946856736332</v>
      </c>
      <c r="V22" s="230">
        <v>108.3224686251577</v>
      </c>
      <c r="W22" s="366"/>
      <c r="X22" s="6"/>
    </row>
    <row r="23" spans="1:24" x14ac:dyDescent="0.2">
      <c r="A23" s="202" t="s">
        <v>9337</v>
      </c>
      <c r="B23" s="259" t="s">
        <v>9268</v>
      </c>
      <c r="C23" s="230">
        <v>6.8450873520401103</v>
      </c>
      <c r="F23" s="297"/>
      <c r="G23" s="298" t="s">
        <v>8204</v>
      </c>
      <c r="H23" s="299">
        <v>0.18901593480835599</v>
      </c>
      <c r="I23" s="299">
        <v>7.2875689192011602E-5</v>
      </c>
      <c r="J23" s="299">
        <v>0</v>
      </c>
      <c r="K23" s="299">
        <v>0</v>
      </c>
      <c r="L23" s="299">
        <v>2.0150209221996399E-5</v>
      </c>
      <c r="M23" s="299">
        <v>0</v>
      </c>
      <c r="N23" s="300">
        <v>0</v>
      </c>
      <c r="O23" s="291">
        <f t="shared" si="0"/>
        <v>0.18910896070677</v>
      </c>
      <c r="P23" s="285"/>
      <c r="Q23" s="251" t="s">
        <v>8204</v>
      </c>
      <c r="R23" s="178">
        <v>1.5190888905190447E-9</v>
      </c>
      <c r="S23" s="178">
        <v>4.6566605867993941E-10</v>
      </c>
      <c r="T23" s="178">
        <v>0.18910896070676997</v>
      </c>
      <c r="U23" s="178">
        <v>0.18910895872201502</v>
      </c>
      <c r="V23" s="235">
        <v>0.18910896070676997</v>
      </c>
    </row>
    <row r="24" spans="1:24" x14ac:dyDescent="0.2">
      <c r="A24" s="202" t="s">
        <v>8312</v>
      </c>
      <c r="B24" s="259" t="s">
        <v>9268</v>
      </c>
      <c r="C24" s="230">
        <v>0</v>
      </c>
      <c r="F24" s="292" t="s">
        <v>9341</v>
      </c>
      <c r="G24" s="293" t="s">
        <v>9342</v>
      </c>
      <c r="H24" s="294">
        <v>603.39974649994394</v>
      </c>
      <c r="I24" s="294">
        <v>103.538951841044</v>
      </c>
      <c r="J24" s="294">
        <v>96.431389707372901</v>
      </c>
      <c r="K24" s="294">
        <v>386.036128627197</v>
      </c>
      <c r="L24" s="294">
        <v>1230.46543868347</v>
      </c>
      <c r="M24" s="294">
        <v>553.880041313059</v>
      </c>
      <c r="N24" s="294">
        <v>0</v>
      </c>
      <c r="O24" s="295">
        <f>SUM(O5:O23)</f>
        <v>2973.7516966720846</v>
      </c>
    </row>
    <row r="25" spans="1:24" x14ac:dyDescent="0.2">
      <c r="A25" s="202" t="s">
        <v>8361</v>
      </c>
      <c r="B25" s="259" t="s">
        <v>9268</v>
      </c>
      <c r="C25" s="230">
        <v>0</v>
      </c>
      <c r="F25" s="242"/>
      <c r="G25" s="242"/>
      <c r="H25" s="243"/>
      <c r="I25" s="243"/>
      <c r="J25" s="243"/>
      <c r="K25" s="243"/>
      <c r="L25" s="243"/>
      <c r="M25" s="243"/>
      <c r="N25" s="243"/>
      <c r="O25" s="243"/>
    </row>
    <row r="26" spans="1:24" x14ac:dyDescent="0.2">
      <c r="A26" s="202" t="s">
        <v>65</v>
      </c>
      <c r="B26" s="259" t="s">
        <v>9338</v>
      </c>
      <c r="C26" s="230">
        <v>10.500004138414138</v>
      </c>
      <c r="F26" s="242"/>
      <c r="G26" s="242"/>
      <c r="H26" s="243"/>
      <c r="I26" s="243"/>
      <c r="J26" s="243"/>
      <c r="K26" s="243"/>
      <c r="L26" s="243"/>
      <c r="M26" s="243"/>
      <c r="N26" s="243"/>
      <c r="O26" s="243"/>
    </row>
    <row r="27" spans="1:24" x14ac:dyDescent="0.2">
      <c r="A27" s="202" t="s">
        <v>472</v>
      </c>
      <c r="B27" s="259" t="s">
        <v>9338</v>
      </c>
      <c r="C27" s="230">
        <v>0.12988493736273227</v>
      </c>
      <c r="D27" s="248"/>
      <c r="F27" s="242"/>
      <c r="G27" s="242"/>
      <c r="H27" s="243"/>
      <c r="I27" s="243"/>
      <c r="J27" s="243"/>
      <c r="K27" s="243"/>
      <c r="L27" s="243"/>
      <c r="M27" s="243"/>
      <c r="N27" s="243"/>
      <c r="O27" s="243"/>
    </row>
    <row r="28" spans="1:24" x14ac:dyDescent="0.2">
      <c r="A28" s="251" t="s">
        <v>9339</v>
      </c>
      <c r="B28" s="150" t="s">
        <v>9325</v>
      </c>
      <c r="C28" s="235">
        <v>20.840172725999626</v>
      </c>
      <c r="D28" s="248"/>
    </row>
    <row r="29" spans="1:24" x14ac:dyDescent="0.2">
      <c r="A29" s="248"/>
      <c r="B29" s="248"/>
      <c r="C29" s="249"/>
      <c r="D29" s="248"/>
    </row>
    <row r="30" spans="1:24" x14ac:dyDescent="0.2">
      <c r="A30" s="248"/>
      <c r="B30" s="248"/>
      <c r="C30" s="249"/>
      <c r="D30" s="248"/>
    </row>
    <row r="31" spans="1:24" x14ac:dyDescent="0.2">
      <c r="A31" s="248"/>
      <c r="B31" s="248"/>
      <c r="C31" s="249"/>
      <c r="D31" s="248"/>
    </row>
    <row r="32" spans="1:24" x14ac:dyDescent="0.2">
      <c r="A32" s="248"/>
      <c r="B32" s="248"/>
      <c r="C32" s="249"/>
      <c r="D32" s="248"/>
    </row>
    <row r="33" spans="1:4" x14ac:dyDescent="0.2">
      <c r="A33" s="248"/>
      <c r="B33" s="248"/>
      <c r="C33" s="249"/>
      <c r="D33" s="248"/>
    </row>
    <row r="34" spans="1:4" x14ac:dyDescent="0.2">
      <c r="A34" s="248"/>
      <c r="B34" s="248"/>
      <c r="C34" s="248"/>
      <c r="D34" s="248"/>
    </row>
    <row r="35" spans="1:4" x14ac:dyDescent="0.2">
      <c r="A35" s="248"/>
      <c r="B35" s="248"/>
      <c r="C35" s="248"/>
      <c r="D35" s="24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8FCF7-ECAB-4107-BC5D-A19F7A59A8B7}">
  <sheetPr>
    <tabColor rgb="FF92D050"/>
  </sheetPr>
  <dimension ref="A3:U36"/>
  <sheetViews>
    <sheetView workbookViewId="0">
      <selection activeCell="M31" sqref="M31"/>
    </sheetView>
  </sheetViews>
  <sheetFormatPr baseColWidth="10" defaultColWidth="8.83203125" defaultRowHeight="15" x14ac:dyDescent="0.2"/>
  <cols>
    <col min="1" max="1" width="43.1640625" customWidth="1"/>
    <col min="2" max="2" width="14" bestFit="1" customWidth="1"/>
    <col min="3" max="3" width="20.6640625" bestFit="1" customWidth="1"/>
    <col min="4" max="4" width="10.5" bestFit="1" customWidth="1"/>
    <col min="5" max="5" width="13.5" customWidth="1"/>
    <col min="6" max="7" width="12.5" bestFit="1" customWidth="1"/>
    <col min="8" max="8" width="2.5" customWidth="1"/>
    <col min="9" max="9" width="19.5" bestFit="1" customWidth="1"/>
  </cols>
  <sheetData>
    <row r="3" spans="1:21" x14ac:dyDescent="0.2">
      <c r="A3" s="3" t="s">
        <v>33</v>
      </c>
      <c r="B3" s="3"/>
      <c r="C3" s="3"/>
      <c r="D3" s="4"/>
      <c r="E3" s="4"/>
      <c r="F3" s="4"/>
      <c r="G3" s="4"/>
    </row>
    <row r="4" spans="1:21" x14ac:dyDescent="0.2">
      <c r="A4" s="100"/>
      <c r="B4" s="100"/>
      <c r="C4" s="100"/>
      <c r="D4" s="100"/>
      <c r="E4" s="100"/>
      <c r="F4" s="100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</row>
    <row r="5" spans="1:21" x14ac:dyDescent="0.2">
      <c r="A5" s="86"/>
      <c r="B5" s="87" t="s">
        <v>8353</v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</row>
    <row r="6" spans="1:21" x14ac:dyDescent="0.2">
      <c r="A6" s="136"/>
      <c r="B6" s="137" t="s">
        <v>21</v>
      </c>
      <c r="C6" s="137" t="s">
        <v>22</v>
      </c>
      <c r="D6" s="137" t="s">
        <v>20</v>
      </c>
      <c r="E6" s="137" t="s">
        <v>23</v>
      </c>
      <c r="F6" s="137" t="s">
        <v>25</v>
      </c>
      <c r="G6" s="137" t="s">
        <v>24</v>
      </c>
      <c r="H6" s="151"/>
      <c r="I6" s="139"/>
      <c r="J6" s="140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2"/>
    </row>
    <row r="7" spans="1:21" x14ac:dyDescent="0.2">
      <c r="A7" s="56" t="s">
        <v>383</v>
      </c>
      <c r="B7" s="18">
        <v>17.178972775414699</v>
      </c>
      <c r="C7" s="18">
        <v>6.5550495575536196</v>
      </c>
      <c r="D7" s="18">
        <v>8.8637531591371701</v>
      </c>
      <c r="E7" s="18">
        <v>23.339738855737899</v>
      </c>
      <c r="F7" s="18">
        <v>29.337152068956101</v>
      </c>
      <c r="G7" s="18">
        <v>3.0839997807186501</v>
      </c>
      <c r="H7" s="155"/>
      <c r="I7" s="143">
        <f t="shared" ref="I7:I12" si="0">SUM(B7:G7)</f>
        <v>88.358666197518147</v>
      </c>
      <c r="J7" s="50" t="s">
        <v>36</v>
      </c>
      <c r="K7" s="51"/>
      <c r="L7" s="51"/>
      <c r="M7" s="51"/>
      <c r="N7" s="51"/>
      <c r="O7" s="51"/>
      <c r="P7" s="51"/>
      <c r="Q7" s="51"/>
      <c r="R7" s="51"/>
      <c r="S7" s="51"/>
      <c r="T7" s="51"/>
      <c r="U7" s="52"/>
    </row>
    <row r="8" spans="1:21" x14ac:dyDescent="0.2">
      <c r="A8" s="144" t="s">
        <v>9343</v>
      </c>
      <c r="B8" s="14">
        <v>16.5070086664707</v>
      </c>
      <c r="C8" s="14">
        <v>6.5550495575536196</v>
      </c>
      <c r="D8" s="14">
        <v>0.28315746465326103</v>
      </c>
      <c r="E8" s="14">
        <v>22.969286823050499</v>
      </c>
      <c r="F8" s="14">
        <v>35.854684431551398</v>
      </c>
      <c r="G8" s="14">
        <v>0</v>
      </c>
      <c r="H8" s="155"/>
      <c r="I8" s="143">
        <f t="shared" si="0"/>
        <v>82.16918694327947</v>
      </c>
      <c r="J8" s="145" t="s">
        <v>31</v>
      </c>
      <c r="K8" s="16"/>
      <c r="L8" s="16"/>
      <c r="M8" s="16"/>
      <c r="U8" s="90"/>
    </row>
    <row r="9" spans="1:21" x14ac:dyDescent="0.2">
      <c r="A9" s="144" t="s">
        <v>9344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55"/>
      <c r="I9" s="143">
        <f t="shared" si="0"/>
        <v>0</v>
      </c>
      <c r="J9" s="145" t="s">
        <v>32</v>
      </c>
      <c r="K9" s="16"/>
      <c r="L9" s="16"/>
      <c r="M9" s="16"/>
      <c r="U9" s="90"/>
    </row>
    <row r="10" spans="1:21" x14ac:dyDescent="0.2">
      <c r="A10" s="146" t="s">
        <v>384</v>
      </c>
      <c r="B10" s="15">
        <v>16.8068347818405</v>
      </c>
      <c r="C10" s="15">
        <v>6.5550495575536196</v>
      </c>
      <c r="D10" s="15">
        <v>0.46117296496034399</v>
      </c>
      <c r="E10" s="15">
        <v>22.969286823050499</v>
      </c>
      <c r="F10" s="15">
        <v>27.156585154178401</v>
      </c>
      <c r="G10" s="15">
        <v>3.0839997807186501</v>
      </c>
      <c r="H10" s="155"/>
      <c r="I10" s="143">
        <f t="shared" si="0"/>
        <v>77.032929062302017</v>
      </c>
      <c r="J10" s="47" t="s">
        <v>28</v>
      </c>
      <c r="U10" s="90"/>
    </row>
    <row r="11" spans="1:21" x14ac:dyDescent="0.2">
      <c r="A11" s="146" t="s">
        <v>385</v>
      </c>
      <c r="B11" s="15">
        <v>0.37213799357414201</v>
      </c>
      <c r="C11" s="15">
        <v>0</v>
      </c>
      <c r="D11" s="15">
        <v>8.4025801941768297</v>
      </c>
      <c r="E11" s="15">
        <v>0.37045203268735899</v>
      </c>
      <c r="F11" s="15">
        <v>2.1805669147777</v>
      </c>
      <c r="G11" s="15">
        <v>0</v>
      </c>
      <c r="H11" s="155"/>
      <c r="I11" s="143">
        <f t="shared" si="0"/>
        <v>11.325737135216031</v>
      </c>
      <c r="J11" s="47" t="s">
        <v>29</v>
      </c>
      <c r="U11" s="90"/>
    </row>
    <row r="12" spans="1:21" x14ac:dyDescent="0.2">
      <c r="A12" s="147" t="s">
        <v>386</v>
      </c>
      <c r="B12" s="148">
        <v>0</v>
      </c>
      <c r="C12" s="148">
        <v>0</v>
      </c>
      <c r="D12" s="148">
        <v>0</v>
      </c>
      <c r="E12" s="148">
        <v>0</v>
      </c>
      <c r="F12" s="148">
        <v>10.5000041384141</v>
      </c>
      <c r="G12" s="148">
        <v>0</v>
      </c>
      <c r="H12" s="156"/>
      <c r="I12" s="149">
        <f t="shared" si="0"/>
        <v>10.5000041384141</v>
      </c>
      <c r="J12" s="53" t="s">
        <v>30</v>
      </c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46"/>
    </row>
    <row r="15" spans="1:21" x14ac:dyDescent="0.2">
      <c r="A15" s="100" t="s">
        <v>379</v>
      </c>
      <c r="B15" s="100"/>
      <c r="C15" s="100"/>
      <c r="D15" s="100"/>
      <c r="E15" s="100"/>
      <c r="F15" s="100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spans="1:21" x14ac:dyDescent="0.2">
      <c r="A16" s="86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</row>
    <row r="17" spans="1:21" x14ac:dyDescent="0.2">
      <c r="A17" s="136"/>
      <c r="B17" s="137" t="s">
        <v>20</v>
      </c>
      <c r="C17" s="137" t="s">
        <v>21</v>
      </c>
      <c r="D17" s="137" t="s">
        <v>69</v>
      </c>
      <c r="E17" s="137" t="s">
        <v>22</v>
      </c>
      <c r="F17" s="137" t="s">
        <v>25</v>
      </c>
      <c r="G17" s="137" t="s">
        <v>23</v>
      </c>
      <c r="H17" s="138"/>
      <c r="I17" s="15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</row>
    <row r="18" spans="1:21" x14ac:dyDescent="0.2">
      <c r="A18" s="56" t="s">
        <v>383</v>
      </c>
      <c r="B18" s="18">
        <f>B19+B20</f>
        <v>0.83331095865678795</v>
      </c>
      <c r="C18" s="18">
        <f t="shared" ref="C18:G18" si="1">C19+C20</f>
        <v>16.806834777986261</v>
      </c>
      <c r="D18" s="18">
        <f t="shared" si="1"/>
        <v>8.4025801941768297</v>
      </c>
      <c r="E18" s="18">
        <f t="shared" si="1"/>
        <v>6.9254669371074096</v>
      </c>
      <c r="F18" s="18">
        <f t="shared" si="1"/>
        <v>29.337186720904558</v>
      </c>
      <c r="G18" s="18">
        <f t="shared" si="1"/>
        <v>22.969286823263982</v>
      </c>
      <c r="H18" s="47"/>
      <c r="I18" s="158">
        <f>SUM(B18:G18)</f>
        <v>85.274666412095826</v>
      </c>
    </row>
    <row r="19" spans="1:21" x14ac:dyDescent="0.2">
      <c r="A19" s="146" t="s">
        <v>384</v>
      </c>
      <c r="B19" s="15">
        <f>'CO2 emissions per sector'!K33</f>
        <v>0.46117296508264594</v>
      </c>
      <c r="C19" s="15">
        <f>'CO2 emissions per sector'!L33</f>
        <v>16.806834777986261</v>
      </c>
      <c r="D19" s="15">
        <f>'CO2 emissions per sector'!M33</f>
        <v>0</v>
      </c>
      <c r="E19" s="15">
        <f>'CO2 emissions per sector'!N33</f>
        <v>6.5550149044200507</v>
      </c>
      <c r="F19" s="15">
        <f>'CO2 emissions per sector'!O33</f>
        <v>27.156619806126859</v>
      </c>
      <c r="G19" s="15">
        <f>'CO2 emissions per sector'!P33</f>
        <v>22.969286823263982</v>
      </c>
      <c r="H19" s="47"/>
      <c r="I19" s="152">
        <f>SUM(B19:G19)</f>
        <v>73.948929276879795</v>
      </c>
    </row>
    <row r="20" spans="1:21" x14ac:dyDescent="0.2">
      <c r="A20" s="146" t="s">
        <v>385</v>
      </c>
      <c r="B20" s="15">
        <f t="shared" ref="B20:G20" si="2">B11</f>
        <v>0.37213799357414201</v>
      </c>
      <c r="C20" s="15">
        <f t="shared" si="2"/>
        <v>0</v>
      </c>
      <c r="D20" s="15">
        <f t="shared" si="2"/>
        <v>8.4025801941768297</v>
      </c>
      <c r="E20" s="15">
        <f t="shared" si="2"/>
        <v>0.37045203268735899</v>
      </c>
      <c r="F20" s="15">
        <f t="shared" si="2"/>
        <v>2.1805669147777</v>
      </c>
      <c r="G20" s="15">
        <f t="shared" si="2"/>
        <v>0</v>
      </c>
      <c r="H20" s="47"/>
      <c r="I20" s="152">
        <f>SUM(B20:G20)</f>
        <v>11.325737135216031</v>
      </c>
    </row>
    <row r="21" spans="1:21" x14ac:dyDescent="0.2">
      <c r="A21" s="147" t="s">
        <v>386</v>
      </c>
      <c r="B21" s="148">
        <f>'CO2 emissions per sector'!K34</f>
        <v>0</v>
      </c>
      <c r="C21" s="148">
        <f>'CO2 emissions per sector'!L34</f>
        <v>0</v>
      </c>
      <c r="D21" s="148">
        <f>'CO2 emissions per sector'!M34</f>
        <v>0</v>
      </c>
      <c r="E21" s="148">
        <f>'CO2 emissions per sector'!N34</f>
        <v>3.4653137888562793E-5</v>
      </c>
      <c r="F21" s="148">
        <f>'CO2 emissions per sector'!O34</f>
        <v>10.499965896862109</v>
      </c>
      <c r="G21" s="148">
        <f>'CO2 emissions per sector'!P34</f>
        <v>0</v>
      </c>
      <c r="H21" s="53"/>
      <c r="I21" s="153">
        <f>SUM(B21:G21)</f>
        <v>10.500000549999998</v>
      </c>
    </row>
    <row r="22" spans="1:21" x14ac:dyDescent="0.2">
      <c r="J22" s="16"/>
    </row>
    <row r="23" spans="1:21" x14ac:dyDescent="0.2">
      <c r="A23" s="17"/>
      <c r="B23" s="17"/>
    </row>
    <row r="24" spans="1:21" x14ac:dyDescent="0.2">
      <c r="A24" s="3" t="s">
        <v>35</v>
      </c>
      <c r="B24" s="3"/>
      <c r="C24" s="3"/>
      <c r="D24" s="4"/>
      <c r="E24" s="4"/>
      <c r="F24" s="4"/>
      <c r="G24" s="4"/>
    </row>
    <row r="26" spans="1:21" x14ac:dyDescent="0.2">
      <c r="A26" s="55"/>
      <c r="B26" s="55" t="s">
        <v>9345</v>
      </c>
      <c r="C26" s="55"/>
    </row>
    <row r="27" spans="1:21" x14ac:dyDescent="0.2">
      <c r="A27" s="55"/>
      <c r="B27" s="55"/>
      <c r="C27" s="55"/>
    </row>
    <row r="28" spans="1:21" x14ac:dyDescent="0.2">
      <c r="A28" s="55"/>
      <c r="B28" s="88">
        <v>149.24001000000001</v>
      </c>
      <c r="C28" s="55"/>
    </row>
    <row r="29" spans="1:21" x14ac:dyDescent="0.2">
      <c r="A29" s="50" t="s">
        <v>353</v>
      </c>
      <c r="B29" s="89">
        <v>77.032929062302202</v>
      </c>
      <c r="C29" s="52"/>
    </row>
    <row r="30" spans="1:21" x14ac:dyDescent="0.2">
      <c r="A30" s="47" t="s">
        <v>8171</v>
      </c>
      <c r="B30" s="2">
        <v>6.7038761714189601</v>
      </c>
      <c r="C30" s="90"/>
    </row>
    <row r="31" spans="1:21" x14ac:dyDescent="0.2">
      <c r="A31" s="47" t="s">
        <v>8172</v>
      </c>
      <c r="B31" s="2">
        <v>3.9184314679038001</v>
      </c>
      <c r="C31" s="90"/>
    </row>
    <row r="32" spans="1:21" x14ac:dyDescent="0.2">
      <c r="A32" s="47" t="s">
        <v>8173</v>
      </c>
      <c r="B32" s="2">
        <v>0.68684857152402401</v>
      </c>
      <c r="C32" s="90"/>
    </row>
    <row r="33" spans="1:4" x14ac:dyDescent="0.2">
      <c r="A33" s="47" t="s">
        <v>354</v>
      </c>
      <c r="B33" s="2">
        <v>32.547891011057501</v>
      </c>
      <c r="C33" s="90"/>
    </row>
    <row r="34" spans="1:4" x14ac:dyDescent="0.2">
      <c r="A34" s="47" t="s">
        <v>355</v>
      </c>
      <c r="B34" s="2">
        <v>9.9971522258238803</v>
      </c>
      <c r="C34" s="90"/>
    </row>
    <row r="35" spans="1:4" x14ac:dyDescent="0.2">
      <c r="A35" s="53" t="s">
        <v>304</v>
      </c>
      <c r="B35" s="91">
        <v>0</v>
      </c>
      <c r="C35" s="46"/>
      <c r="D35" s="31"/>
    </row>
    <row r="36" spans="1:4" x14ac:dyDescent="0.2">
      <c r="A36" s="92" t="s">
        <v>305</v>
      </c>
      <c r="B36" s="93">
        <f>SUM(B29:B35)</f>
        <v>130.88712851003035</v>
      </c>
      <c r="C36" s="94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AA5C8-DBB6-49DC-92DB-08450AC33213}">
  <sheetPr>
    <tabColor rgb="FF92D050"/>
  </sheetPr>
  <dimension ref="A2:J158"/>
  <sheetViews>
    <sheetView workbookViewId="0">
      <selection activeCell="F123" sqref="F123"/>
    </sheetView>
  </sheetViews>
  <sheetFormatPr baseColWidth="10" defaultColWidth="8.83203125" defaultRowHeight="15" x14ac:dyDescent="0.2"/>
  <cols>
    <col min="1" max="1" width="33.6640625" bestFit="1" customWidth="1"/>
    <col min="2" max="2" width="49" bestFit="1" customWidth="1"/>
    <col min="6" max="6" width="15.6640625" style="6" bestFit="1" customWidth="1"/>
    <col min="7" max="7" width="12.6640625" style="6" bestFit="1" customWidth="1"/>
    <col min="8" max="8" width="20.6640625" bestFit="1" customWidth="1"/>
    <col min="9" max="9" width="16.5" style="6" bestFit="1" customWidth="1"/>
    <col min="10" max="10" width="12.33203125" style="6" bestFit="1" customWidth="1"/>
  </cols>
  <sheetData>
    <row r="2" spans="1:10" x14ac:dyDescent="0.2">
      <c r="A2" s="3" t="s">
        <v>19</v>
      </c>
      <c r="B2" s="3" t="s">
        <v>26</v>
      </c>
      <c r="C2" s="4"/>
      <c r="D2" s="4"/>
      <c r="E2" s="4"/>
      <c r="F2" s="11"/>
      <c r="G2" s="11"/>
      <c r="H2" s="4"/>
      <c r="I2" s="11"/>
      <c r="J2" s="11"/>
    </row>
    <row r="4" spans="1:10" x14ac:dyDescent="0.2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7" t="s">
        <v>14</v>
      </c>
      <c r="G4" s="7" t="s">
        <v>15</v>
      </c>
      <c r="H4" s="5" t="s">
        <v>16</v>
      </c>
      <c r="I4" s="7" t="s">
        <v>17</v>
      </c>
      <c r="J4" s="7" t="s">
        <v>18</v>
      </c>
    </row>
    <row r="5" spans="1:10" x14ac:dyDescent="0.2">
      <c r="A5" t="s">
        <v>8184</v>
      </c>
      <c r="B5" t="s">
        <v>8492</v>
      </c>
      <c r="C5">
        <v>1</v>
      </c>
      <c r="D5">
        <v>2035</v>
      </c>
      <c r="E5">
        <v>0.84060000000000001</v>
      </c>
      <c r="F5" s="206">
        <v>5.0000000000000001E-4</v>
      </c>
      <c r="G5" s="6" t="s">
        <v>8358</v>
      </c>
      <c r="H5" s="206">
        <v>6.3E-2</v>
      </c>
      <c r="I5" s="206">
        <v>5.0000000000000001E-4</v>
      </c>
      <c r="J5" s="6" t="s">
        <v>8358</v>
      </c>
    </row>
    <row r="6" spans="1:10" x14ac:dyDescent="0.2">
      <c r="A6" t="s">
        <v>8184</v>
      </c>
      <c r="B6" t="s">
        <v>8396</v>
      </c>
      <c r="C6">
        <v>1</v>
      </c>
      <c r="D6">
        <v>2035</v>
      </c>
      <c r="F6" s="206">
        <v>14.229799999999999</v>
      </c>
      <c r="G6" s="6" t="s">
        <v>8358</v>
      </c>
      <c r="H6" s="206"/>
      <c r="I6" s="206">
        <v>14.229699999999999</v>
      </c>
      <c r="J6" s="6" t="s">
        <v>8358</v>
      </c>
    </row>
    <row r="7" spans="1:10" x14ac:dyDescent="0.2">
      <c r="A7" t="s">
        <v>8184</v>
      </c>
      <c r="B7" t="s">
        <v>8359</v>
      </c>
      <c r="C7">
        <v>1</v>
      </c>
      <c r="D7">
        <v>2035</v>
      </c>
      <c r="F7" s="206">
        <v>5.7003000000000004</v>
      </c>
      <c r="G7" s="6" t="s">
        <v>8358</v>
      </c>
      <c r="H7" s="206"/>
      <c r="I7" s="206">
        <v>5.7003000000000004</v>
      </c>
      <c r="J7" s="6" t="s">
        <v>8358</v>
      </c>
    </row>
    <row r="8" spans="1:10" x14ac:dyDescent="0.2">
      <c r="A8" t="s">
        <v>8184</v>
      </c>
      <c r="B8" t="s">
        <v>8401</v>
      </c>
      <c r="C8">
        <v>1</v>
      </c>
      <c r="D8">
        <v>2035</v>
      </c>
      <c r="F8" s="206">
        <v>1.5737000000000001</v>
      </c>
      <c r="G8" s="6" t="s">
        <v>8358</v>
      </c>
      <c r="H8" s="206"/>
      <c r="I8" s="206">
        <v>1.5737000000000001</v>
      </c>
      <c r="J8" s="6" t="s">
        <v>8358</v>
      </c>
    </row>
    <row r="9" spans="1:10" x14ac:dyDescent="0.2">
      <c r="A9" t="s">
        <v>8184</v>
      </c>
      <c r="B9" t="s">
        <v>8402</v>
      </c>
      <c r="C9">
        <v>1</v>
      </c>
      <c r="D9">
        <v>2035</v>
      </c>
      <c r="F9" s="206">
        <v>9.9946000000000002</v>
      </c>
      <c r="G9" s="6" t="s">
        <v>8358</v>
      </c>
      <c r="H9" s="206"/>
      <c r="I9" s="206">
        <v>9.9946000000000002</v>
      </c>
      <c r="J9" s="6" t="s">
        <v>8358</v>
      </c>
    </row>
    <row r="10" spans="1:10" x14ac:dyDescent="0.2">
      <c r="A10" t="s">
        <v>8185</v>
      </c>
      <c r="B10" t="s">
        <v>8403</v>
      </c>
      <c r="C10">
        <v>1</v>
      </c>
      <c r="D10">
        <v>2035</v>
      </c>
      <c r="F10" s="206">
        <v>11.027200000000001</v>
      </c>
      <c r="G10" s="6" t="s">
        <v>8358</v>
      </c>
      <c r="H10" s="206"/>
      <c r="I10" s="206">
        <v>11.027200000000001</v>
      </c>
      <c r="J10" s="6" t="s">
        <v>8358</v>
      </c>
    </row>
    <row r="11" spans="1:10" x14ac:dyDescent="0.2">
      <c r="A11" t="s">
        <v>8185</v>
      </c>
      <c r="B11" t="s">
        <v>8404</v>
      </c>
      <c r="C11">
        <v>1</v>
      </c>
      <c r="D11">
        <v>2035</v>
      </c>
      <c r="F11" s="206">
        <v>3.8952</v>
      </c>
      <c r="G11" s="6" t="s">
        <v>8358</v>
      </c>
      <c r="H11" s="206"/>
      <c r="I11" s="206">
        <v>3.8952</v>
      </c>
      <c r="J11" s="6" t="s">
        <v>8358</v>
      </c>
    </row>
    <row r="12" spans="1:10" x14ac:dyDescent="0.2">
      <c r="A12" t="s">
        <v>8185</v>
      </c>
      <c r="B12" t="s">
        <v>84</v>
      </c>
      <c r="C12">
        <v>1</v>
      </c>
      <c r="D12">
        <v>2035</v>
      </c>
      <c r="F12" s="206">
        <v>1.3325</v>
      </c>
      <c r="G12" s="6" t="s">
        <v>8358</v>
      </c>
      <c r="H12" s="206"/>
      <c r="I12" s="206">
        <v>1.3325</v>
      </c>
      <c r="J12" s="6" t="s">
        <v>8358</v>
      </c>
    </row>
    <row r="13" spans="1:10" x14ac:dyDescent="0.2">
      <c r="A13" t="s">
        <v>8185</v>
      </c>
      <c r="B13" t="s">
        <v>73</v>
      </c>
      <c r="C13">
        <v>1</v>
      </c>
      <c r="D13">
        <v>2035</v>
      </c>
      <c r="F13" s="206">
        <v>7.1260000000000003</v>
      </c>
      <c r="G13" s="6" t="s">
        <v>8358</v>
      </c>
      <c r="H13" s="206"/>
      <c r="I13" s="206">
        <v>7.1260000000000003</v>
      </c>
      <c r="J13" s="6" t="s">
        <v>8358</v>
      </c>
    </row>
    <row r="14" spans="1:10" x14ac:dyDescent="0.2">
      <c r="A14" t="s">
        <v>8186</v>
      </c>
      <c r="B14" t="s">
        <v>8405</v>
      </c>
      <c r="C14">
        <v>1</v>
      </c>
      <c r="D14">
        <v>2035</v>
      </c>
      <c r="F14" s="206">
        <v>128.1773</v>
      </c>
      <c r="G14" s="6" t="s">
        <v>8358</v>
      </c>
      <c r="H14" s="206"/>
      <c r="I14" s="206">
        <v>128.1773</v>
      </c>
      <c r="J14" s="6" t="s">
        <v>8358</v>
      </c>
    </row>
    <row r="15" spans="1:10" x14ac:dyDescent="0.2">
      <c r="A15" t="s">
        <v>8186</v>
      </c>
      <c r="B15" t="s">
        <v>8406</v>
      </c>
      <c r="C15">
        <v>1</v>
      </c>
      <c r="D15">
        <v>2035</v>
      </c>
      <c r="F15" s="206">
        <v>27.202300000000001</v>
      </c>
      <c r="G15" s="6" t="s">
        <v>8358</v>
      </c>
      <c r="H15" s="206"/>
      <c r="I15" s="206">
        <v>27.202300000000001</v>
      </c>
      <c r="J15" s="6" t="s">
        <v>8358</v>
      </c>
    </row>
    <row r="16" spans="1:10" x14ac:dyDescent="0.2">
      <c r="A16" t="s">
        <v>8186</v>
      </c>
      <c r="B16" t="s">
        <v>8407</v>
      </c>
      <c r="C16">
        <v>1</v>
      </c>
      <c r="D16">
        <v>2035</v>
      </c>
      <c r="F16" s="206">
        <v>8.9999999999999998E-4</v>
      </c>
      <c r="G16" s="6" t="s">
        <v>8358</v>
      </c>
      <c r="H16" s="206"/>
      <c r="I16" s="206">
        <v>8.0000000000000004E-4</v>
      </c>
      <c r="J16" s="6" t="s">
        <v>8358</v>
      </c>
    </row>
    <row r="17" spans="1:10" x14ac:dyDescent="0.2">
      <c r="A17" t="s">
        <v>8186</v>
      </c>
      <c r="B17" t="s">
        <v>8408</v>
      </c>
      <c r="C17">
        <v>1</v>
      </c>
      <c r="D17">
        <v>2035</v>
      </c>
      <c r="F17" s="206">
        <v>28.8066</v>
      </c>
      <c r="G17" s="6" t="s">
        <v>8358</v>
      </c>
      <c r="H17" s="206"/>
      <c r="I17" s="206">
        <v>28.8066</v>
      </c>
      <c r="J17" s="6" t="s">
        <v>8358</v>
      </c>
    </row>
    <row r="18" spans="1:10" x14ac:dyDescent="0.2">
      <c r="A18" t="s">
        <v>8187</v>
      </c>
      <c r="B18" t="s">
        <v>8409</v>
      </c>
      <c r="C18">
        <v>1</v>
      </c>
      <c r="D18">
        <v>2035</v>
      </c>
      <c r="F18" s="206">
        <v>12.456200000000001</v>
      </c>
      <c r="G18" s="6" t="s">
        <v>8358</v>
      </c>
      <c r="H18" s="206"/>
      <c r="I18" s="206">
        <v>12.456200000000001</v>
      </c>
      <c r="J18" s="6" t="s">
        <v>8358</v>
      </c>
    </row>
    <row r="19" spans="1:10" x14ac:dyDescent="0.2">
      <c r="A19" t="s">
        <v>8187</v>
      </c>
      <c r="B19" t="s">
        <v>8410</v>
      </c>
      <c r="C19">
        <v>1</v>
      </c>
      <c r="D19">
        <v>2035</v>
      </c>
      <c r="F19" s="206">
        <v>17.005600000000001</v>
      </c>
      <c r="G19" s="6" t="s">
        <v>8358</v>
      </c>
      <c r="H19" s="206"/>
      <c r="I19" s="206">
        <v>17.005600000000001</v>
      </c>
      <c r="J19" s="6" t="s">
        <v>8358</v>
      </c>
    </row>
    <row r="20" spans="1:10" x14ac:dyDescent="0.2">
      <c r="A20" t="s">
        <v>8187</v>
      </c>
      <c r="B20" t="s">
        <v>8411</v>
      </c>
      <c r="C20">
        <v>1</v>
      </c>
      <c r="D20">
        <v>2035</v>
      </c>
      <c r="F20" s="206">
        <v>9.7463999999999995</v>
      </c>
      <c r="G20" s="6" t="s">
        <v>8358</v>
      </c>
      <c r="H20" s="206"/>
      <c r="I20" s="206">
        <v>9.7463999999999995</v>
      </c>
      <c r="J20" s="6" t="s">
        <v>8358</v>
      </c>
    </row>
    <row r="21" spans="1:10" x14ac:dyDescent="0.2">
      <c r="A21" t="s">
        <v>8187</v>
      </c>
      <c r="B21" t="s">
        <v>8412</v>
      </c>
      <c r="C21">
        <v>1</v>
      </c>
      <c r="D21">
        <v>2035</v>
      </c>
      <c r="F21" s="206">
        <v>35.572299999999998</v>
      </c>
      <c r="G21" s="6" t="s">
        <v>8358</v>
      </c>
      <c r="H21" s="206"/>
      <c r="I21" s="206">
        <v>35.572299999999998</v>
      </c>
      <c r="J21" s="6" t="s">
        <v>8358</v>
      </c>
    </row>
    <row r="22" spans="1:10" x14ac:dyDescent="0.2">
      <c r="A22" t="s">
        <v>8188</v>
      </c>
      <c r="B22" t="s">
        <v>75</v>
      </c>
      <c r="C22">
        <v>1</v>
      </c>
      <c r="D22">
        <v>2035</v>
      </c>
      <c r="F22" s="206">
        <v>40.082799999999999</v>
      </c>
      <c r="G22" s="6" t="s">
        <v>8358</v>
      </c>
      <c r="H22" s="206"/>
      <c r="I22" s="206">
        <v>40.082799999999999</v>
      </c>
      <c r="J22" s="6" t="s">
        <v>8358</v>
      </c>
    </row>
    <row r="23" spans="1:10" x14ac:dyDescent="0.2">
      <c r="A23" t="s">
        <v>8188</v>
      </c>
      <c r="B23" t="s">
        <v>76</v>
      </c>
      <c r="C23">
        <v>1</v>
      </c>
      <c r="D23">
        <v>2035</v>
      </c>
      <c r="F23" s="206">
        <v>21.459</v>
      </c>
      <c r="G23" s="6" t="s">
        <v>8358</v>
      </c>
      <c r="H23" s="206"/>
      <c r="I23" s="206">
        <v>21.459</v>
      </c>
      <c r="J23" s="6" t="s">
        <v>8358</v>
      </c>
    </row>
    <row r="24" spans="1:10" x14ac:dyDescent="0.2">
      <c r="A24" t="s">
        <v>8188</v>
      </c>
      <c r="B24" t="s">
        <v>70</v>
      </c>
      <c r="C24">
        <v>1</v>
      </c>
      <c r="D24">
        <v>2035</v>
      </c>
      <c r="F24" s="206">
        <v>18.753799999999998</v>
      </c>
      <c r="G24" s="6" t="s">
        <v>8358</v>
      </c>
      <c r="H24" s="206"/>
      <c r="I24" s="206">
        <v>18.753799999999998</v>
      </c>
      <c r="J24" s="6" t="s">
        <v>8358</v>
      </c>
    </row>
    <row r="25" spans="1:10" x14ac:dyDescent="0.2">
      <c r="A25" t="s">
        <v>8188</v>
      </c>
      <c r="B25" t="s">
        <v>71</v>
      </c>
      <c r="C25">
        <v>1</v>
      </c>
      <c r="D25">
        <v>2035</v>
      </c>
      <c r="F25" s="206">
        <v>56.690100000000001</v>
      </c>
      <c r="G25" s="6" t="s">
        <v>8358</v>
      </c>
      <c r="H25" s="206"/>
      <c r="I25" s="206">
        <v>56.690100000000001</v>
      </c>
      <c r="J25" s="6" t="s">
        <v>8358</v>
      </c>
    </row>
    <row r="26" spans="1:10" x14ac:dyDescent="0.2">
      <c r="A26" t="s">
        <v>8189</v>
      </c>
      <c r="B26" t="s">
        <v>8413</v>
      </c>
      <c r="C26">
        <v>1</v>
      </c>
      <c r="D26">
        <v>2035</v>
      </c>
      <c r="F26" s="206">
        <v>0.83840000000000003</v>
      </c>
      <c r="G26" s="6" t="s">
        <v>9346</v>
      </c>
      <c r="H26" s="206"/>
      <c r="I26" s="206">
        <v>0.83840000000000003</v>
      </c>
      <c r="J26" s="6" t="s">
        <v>9346</v>
      </c>
    </row>
    <row r="27" spans="1:10" x14ac:dyDescent="0.2">
      <c r="A27" t="s">
        <v>8167</v>
      </c>
      <c r="B27" t="s">
        <v>8414</v>
      </c>
      <c r="C27">
        <v>1</v>
      </c>
      <c r="D27">
        <v>2035</v>
      </c>
      <c r="F27" s="206">
        <v>1.2454000000000001</v>
      </c>
      <c r="G27" s="6" t="s">
        <v>9346</v>
      </c>
      <c r="H27" s="206"/>
      <c r="I27" s="206">
        <v>1.2451000000000001</v>
      </c>
      <c r="J27" s="6" t="s">
        <v>9346</v>
      </c>
    </row>
    <row r="28" spans="1:10" x14ac:dyDescent="0.2">
      <c r="A28" t="s">
        <v>8167</v>
      </c>
      <c r="B28" t="s">
        <v>8415</v>
      </c>
      <c r="C28">
        <v>1</v>
      </c>
      <c r="D28">
        <v>2035</v>
      </c>
      <c r="F28" s="206">
        <v>0.32490000000000002</v>
      </c>
      <c r="G28" s="6" t="s">
        <v>9346</v>
      </c>
      <c r="H28" s="206"/>
      <c r="I28" s="206">
        <v>0.32519999999999999</v>
      </c>
      <c r="J28" s="6" t="s">
        <v>9346</v>
      </c>
    </row>
    <row r="29" spans="1:10" x14ac:dyDescent="0.2">
      <c r="A29" t="s">
        <v>8167</v>
      </c>
      <c r="B29" t="s">
        <v>8881</v>
      </c>
      <c r="C29">
        <v>1</v>
      </c>
      <c r="D29">
        <v>2035</v>
      </c>
      <c r="F29" s="206"/>
      <c r="G29" s="6" t="s">
        <v>9346</v>
      </c>
      <c r="H29" s="206"/>
      <c r="I29" s="206">
        <v>0</v>
      </c>
      <c r="J29" s="6" t="s">
        <v>9346</v>
      </c>
    </row>
    <row r="30" spans="1:10" x14ac:dyDescent="0.2">
      <c r="A30" t="s">
        <v>8162</v>
      </c>
      <c r="B30" t="s">
        <v>8416</v>
      </c>
      <c r="C30">
        <v>1</v>
      </c>
      <c r="D30">
        <v>2035</v>
      </c>
      <c r="F30" s="206">
        <v>0.67920000000000003</v>
      </c>
      <c r="G30" s="6" t="s">
        <v>9346</v>
      </c>
      <c r="H30" s="206"/>
      <c r="I30" s="206">
        <v>0.67920000000000003</v>
      </c>
      <c r="J30" s="6" t="s">
        <v>9346</v>
      </c>
    </row>
    <row r="31" spans="1:10" x14ac:dyDescent="0.2">
      <c r="A31" t="s">
        <v>8162</v>
      </c>
      <c r="B31" t="s">
        <v>8951</v>
      </c>
      <c r="C31">
        <v>1</v>
      </c>
      <c r="D31">
        <v>2035</v>
      </c>
      <c r="F31" s="206">
        <v>0</v>
      </c>
      <c r="G31" s="6" t="s">
        <v>9346</v>
      </c>
      <c r="H31" s="206"/>
      <c r="I31" s="206">
        <v>0</v>
      </c>
      <c r="J31" s="6" t="s">
        <v>9346</v>
      </c>
    </row>
    <row r="32" spans="1:10" x14ac:dyDescent="0.2">
      <c r="A32" t="s">
        <v>8192</v>
      </c>
      <c r="B32" t="s">
        <v>8417</v>
      </c>
      <c r="C32">
        <v>1</v>
      </c>
      <c r="D32">
        <v>2035</v>
      </c>
      <c r="F32" s="206">
        <v>0.45340000000000003</v>
      </c>
      <c r="G32" s="6" t="s">
        <v>9347</v>
      </c>
      <c r="H32" s="206"/>
      <c r="I32" s="206">
        <v>0.45340000000000003</v>
      </c>
      <c r="J32" s="6" t="s">
        <v>9347</v>
      </c>
    </row>
    <row r="33" spans="1:10" x14ac:dyDescent="0.2">
      <c r="A33" t="s">
        <v>8192</v>
      </c>
      <c r="B33" t="s">
        <v>8947</v>
      </c>
      <c r="C33">
        <v>1</v>
      </c>
      <c r="D33">
        <v>2035</v>
      </c>
      <c r="F33" s="206">
        <v>0</v>
      </c>
      <c r="G33" s="6" t="s">
        <v>9347</v>
      </c>
      <c r="H33" s="206"/>
      <c r="I33" s="206">
        <v>0</v>
      </c>
      <c r="J33" s="6" t="s">
        <v>9347</v>
      </c>
    </row>
    <row r="34" spans="1:10" x14ac:dyDescent="0.2">
      <c r="A34" t="s">
        <v>8190</v>
      </c>
      <c r="B34" t="s">
        <v>8418</v>
      </c>
      <c r="C34">
        <v>1</v>
      </c>
      <c r="D34">
        <v>2035</v>
      </c>
      <c r="F34" s="206">
        <v>0.52610000000000001</v>
      </c>
      <c r="G34" s="6" t="s">
        <v>9347</v>
      </c>
      <c r="H34" s="206"/>
      <c r="I34" s="206">
        <v>0.52610000000000001</v>
      </c>
      <c r="J34" s="6" t="s">
        <v>9347</v>
      </c>
    </row>
    <row r="35" spans="1:10" x14ac:dyDescent="0.2">
      <c r="A35" t="s">
        <v>8194</v>
      </c>
      <c r="B35" t="s">
        <v>8419</v>
      </c>
      <c r="C35">
        <v>1</v>
      </c>
      <c r="D35">
        <v>2035</v>
      </c>
      <c r="F35" s="206">
        <v>1.0843</v>
      </c>
      <c r="G35" s="6" t="s">
        <v>9347</v>
      </c>
      <c r="H35" s="206"/>
      <c r="I35" s="206">
        <v>1.0840000000000001</v>
      </c>
      <c r="J35" s="6" t="s">
        <v>9347</v>
      </c>
    </row>
    <row r="36" spans="1:10" x14ac:dyDescent="0.2">
      <c r="A36" t="s">
        <v>8194</v>
      </c>
      <c r="B36" t="s">
        <v>8420</v>
      </c>
      <c r="C36">
        <v>1</v>
      </c>
      <c r="D36">
        <v>2035</v>
      </c>
      <c r="F36" s="206">
        <v>0.28460000000000002</v>
      </c>
      <c r="G36" s="6" t="s">
        <v>9347</v>
      </c>
      <c r="H36" s="206"/>
      <c r="I36" s="206">
        <v>0.28489999999999999</v>
      </c>
      <c r="J36" s="6" t="s">
        <v>9347</v>
      </c>
    </row>
    <row r="37" spans="1:10" x14ac:dyDescent="0.2">
      <c r="A37" t="s">
        <v>8194</v>
      </c>
      <c r="B37" t="s">
        <v>8949</v>
      </c>
      <c r="C37">
        <v>1</v>
      </c>
      <c r="D37">
        <v>2035</v>
      </c>
      <c r="F37" s="206">
        <v>0</v>
      </c>
      <c r="G37" s="6" t="s">
        <v>9347</v>
      </c>
      <c r="H37" s="206"/>
      <c r="I37" s="206">
        <v>0</v>
      </c>
      <c r="J37" s="6" t="s">
        <v>9347</v>
      </c>
    </row>
    <row r="38" spans="1:10" x14ac:dyDescent="0.2">
      <c r="A38" t="s">
        <v>8163</v>
      </c>
      <c r="B38" t="s">
        <v>8165</v>
      </c>
      <c r="C38">
        <v>1</v>
      </c>
      <c r="D38">
        <v>2035</v>
      </c>
      <c r="F38" s="206">
        <v>0.60560000000000003</v>
      </c>
      <c r="G38" s="6" t="s">
        <v>9347</v>
      </c>
      <c r="H38" s="206"/>
      <c r="I38" s="206">
        <v>0.60560000000000003</v>
      </c>
      <c r="J38" s="6" t="s">
        <v>9347</v>
      </c>
    </row>
    <row r="39" spans="1:10" x14ac:dyDescent="0.2">
      <c r="A39" t="s">
        <v>8163</v>
      </c>
      <c r="B39" t="s">
        <v>8952</v>
      </c>
      <c r="C39">
        <v>1</v>
      </c>
      <c r="D39">
        <v>2035</v>
      </c>
      <c r="F39" s="206"/>
      <c r="G39" s="6" t="s">
        <v>9347</v>
      </c>
      <c r="H39" s="206"/>
      <c r="I39" s="206">
        <v>0</v>
      </c>
      <c r="J39" s="6" t="s">
        <v>9347</v>
      </c>
    </row>
    <row r="40" spans="1:10" x14ac:dyDescent="0.2">
      <c r="A40" t="s">
        <v>8193</v>
      </c>
      <c r="B40" t="s">
        <v>8421</v>
      </c>
      <c r="C40">
        <v>1</v>
      </c>
      <c r="D40">
        <v>2035</v>
      </c>
      <c r="F40" s="206">
        <v>0.36249999999999999</v>
      </c>
      <c r="G40" s="6" t="s">
        <v>9348</v>
      </c>
      <c r="H40" s="206"/>
      <c r="I40" s="206">
        <v>0.36249999999999999</v>
      </c>
      <c r="J40" s="6" t="s">
        <v>9348</v>
      </c>
    </row>
    <row r="41" spans="1:10" x14ac:dyDescent="0.2">
      <c r="A41" t="s">
        <v>8193</v>
      </c>
      <c r="B41" t="s">
        <v>8948</v>
      </c>
      <c r="C41">
        <v>1</v>
      </c>
      <c r="D41">
        <v>2035</v>
      </c>
      <c r="F41" s="206">
        <v>0</v>
      </c>
      <c r="G41" s="6" t="s">
        <v>9348</v>
      </c>
      <c r="H41" s="206"/>
      <c r="I41" s="206">
        <v>0</v>
      </c>
      <c r="J41" s="6" t="s">
        <v>9348</v>
      </c>
    </row>
    <row r="42" spans="1:10" x14ac:dyDescent="0.2">
      <c r="A42" t="s">
        <v>8191</v>
      </c>
      <c r="B42" t="s">
        <v>8705</v>
      </c>
      <c r="C42">
        <v>1</v>
      </c>
      <c r="D42">
        <v>2035</v>
      </c>
      <c r="E42">
        <v>0.45200000000000001</v>
      </c>
      <c r="F42" s="206">
        <v>0.45200000000000001</v>
      </c>
      <c r="G42" s="6" t="s">
        <v>9348</v>
      </c>
      <c r="H42" s="206">
        <v>3.39E-2</v>
      </c>
      <c r="I42" s="206">
        <v>0.45200000000000001</v>
      </c>
      <c r="J42" s="6" t="s">
        <v>9348</v>
      </c>
    </row>
    <row r="43" spans="1:10" x14ac:dyDescent="0.2">
      <c r="A43" t="s">
        <v>8195</v>
      </c>
      <c r="B43" t="s">
        <v>8422</v>
      </c>
      <c r="C43">
        <v>1</v>
      </c>
      <c r="D43">
        <v>2035</v>
      </c>
      <c r="E43">
        <v>1.1347</v>
      </c>
      <c r="F43" s="206">
        <v>1.1347</v>
      </c>
      <c r="G43" s="6" t="s">
        <v>9348</v>
      </c>
      <c r="H43" s="206">
        <v>8.5099999999999995E-2</v>
      </c>
      <c r="I43" s="206">
        <v>1.1344000000000001</v>
      </c>
      <c r="J43" s="6" t="s">
        <v>9348</v>
      </c>
    </row>
    <row r="44" spans="1:10" x14ac:dyDescent="0.2">
      <c r="A44" t="s">
        <v>8195</v>
      </c>
      <c r="B44" t="s">
        <v>8423</v>
      </c>
      <c r="C44">
        <v>1</v>
      </c>
      <c r="D44">
        <v>2035</v>
      </c>
      <c r="F44" s="206">
        <v>0.31929999999999997</v>
      </c>
      <c r="G44" s="6" t="s">
        <v>9348</v>
      </c>
      <c r="H44" s="206"/>
      <c r="I44" s="206">
        <v>0.3196</v>
      </c>
      <c r="J44" s="6" t="s">
        <v>9348</v>
      </c>
    </row>
    <row r="45" spans="1:10" x14ac:dyDescent="0.2">
      <c r="A45" t="s">
        <v>8195</v>
      </c>
      <c r="B45" t="s">
        <v>8950</v>
      </c>
      <c r="C45">
        <v>1</v>
      </c>
      <c r="D45">
        <v>2035</v>
      </c>
      <c r="F45" s="206">
        <v>0</v>
      </c>
      <c r="G45" s="6" t="s">
        <v>9348</v>
      </c>
      <c r="H45" s="206"/>
      <c r="I45" s="206">
        <v>0</v>
      </c>
      <c r="J45" s="6" t="s">
        <v>9348</v>
      </c>
    </row>
    <row r="46" spans="1:10" x14ac:dyDescent="0.2">
      <c r="A46" t="s">
        <v>8164</v>
      </c>
      <c r="B46" t="s">
        <v>8166</v>
      </c>
      <c r="C46">
        <v>1</v>
      </c>
      <c r="D46">
        <v>2035</v>
      </c>
      <c r="F46" s="206">
        <v>0.25640000000000002</v>
      </c>
      <c r="G46" s="6" t="s">
        <v>9348</v>
      </c>
      <c r="H46" s="206"/>
      <c r="I46" s="206">
        <v>0.25640000000000002</v>
      </c>
      <c r="J46" s="6" t="s">
        <v>9348</v>
      </c>
    </row>
    <row r="47" spans="1:10" x14ac:dyDescent="0.2">
      <c r="A47" t="s">
        <v>8164</v>
      </c>
      <c r="B47" t="s">
        <v>8953</v>
      </c>
      <c r="C47">
        <v>1</v>
      </c>
      <c r="D47">
        <v>2035</v>
      </c>
      <c r="F47" s="206">
        <v>0</v>
      </c>
      <c r="G47" s="6" t="s">
        <v>9348</v>
      </c>
      <c r="H47" s="206"/>
      <c r="I47" s="206">
        <v>0</v>
      </c>
      <c r="J47" s="6" t="s">
        <v>9348</v>
      </c>
    </row>
    <row r="48" spans="1:10" x14ac:dyDescent="0.2">
      <c r="A48" t="s">
        <v>24</v>
      </c>
      <c r="B48" t="s">
        <v>9349</v>
      </c>
      <c r="C48">
        <v>1</v>
      </c>
      <c r="D48">
        <v>2035</v>
      </c>
      <c r="E48">
        <v>10</v>
      </c>
      <c r="F48" s="206"/>
      <c r="G48" s="6" t="s">
        <v>8170</v>
      </c>
      <c r="H48" s="206">
        <v>10</v>
      </c>
      <c r="I48" s="206"/>
      <c r="J48" s="6" t="s">
        <v>8170</v>
      </c>
    </row>
    <row r="49" spans="1:10" x14ac:dyDescent="0.2">
      <c r="A49" t="s">
        <v>9350</v>
      </c>
      <c r="B49" t="s">
        <v>8414</v>
      </c>
      <c r="C49">
        <v>1</v>
      </c>
      <c r="D49">
        <v>2035</v>
      </c>
      <c r="F49" s="206">
        <v>1.2454000000000001</v>
      </c>
      <c r="G49" s="6" t="s">
        <v>9346</v>
      </c>
      <c r="H49" s="206"/>
      <c r="I49" s="206">
        <v>1.2451000000000001</v>
      </c>
      <c r="J49" s="6" t="s">
        <v>9346</v>
      </c>
    </row>
    <row r="50" spans="1:10" x14ac:dyDescent="0.2">
      <c r="A50" t="s">
        <v>9350</v>
      </c>
      <c r="B50" t="s">
        <v>8415</v>
      </c>
      <c r="C50">
        <v>1</v>
      </c>
      <c r="D50">
        <v>2035</v>
      </c>
      <c r="F50" s="206">
        <v>0.32490000000000002</v>
      </c>
      <c r="G50" s="6" t="s">
        <v>9346</v>
      </c>
      <c r="H50" s="206"/>
      <c r="I50" s="206">
        <v>0.32519999999999999</v>
      </c>
      <c r="J50" s="6" t="s">
        <v>9346</v>
      </c>
    </row>
    <row r="51" spans="1:10" x14ac:dyDescent="0.2">
      <c r="A51" t="s">
        <v>9350</v>
      </c>
      <c r="B51" t="s">
        <v>8881</v>
      </c>
      <c r="C51">
        <v>1</v>
      </c>
      <c r="D51">
        <v>2035</v>
      </c>
      <c r="F51" s="206"/>
      <c r="G51" s="6" t="s">
        <v>9346</v>
      </c>
      <c r="H51" s="206"/>
      <c r="I51" s="206">
        <v>0</v>
      </c>
      <c r="J51" s="6" t="s">
        <v>9346</v>
      </c>
    </row>
    <row r="52" spans="1:10" x14ac:dyDescent="0.2">
      <c r="A52" t="s">
        <v>9350</v>
      </c>
      <c r="B52" t="s">
        <v>8413</v>
      </c>
      <c r="C52">
        <v>1</v>
      </c>
      <c r="D52">
        <v>2035</v>
      </c>
      <c r="F52" s="206">
        <v>0.83840000000000003</v>
      </c>
      <c r="G52" s="6" t="s">
        <v>9346</v>
      </c>
      <c r="H52" s="206"/>
      <c r="I52" s="206">
        <v>0.83840000000000003</v>
      </c>
      <c r="J52" s="6" t="s">
        <v>9346</v>
      </c>
    </row>
    <row r="53" spans="1:10" x14ac:dyDescent="0.2">
      <c r="A53" t="s">
        <v>9350</v>
      </c>
      <c r="B53" t="s">
        <v>8416</v>
      </c>
      <c r="C53">
        <v>1</v>
      </c>
      <c r="D53">
        <v>2035</v>
      </c>
      <c r="F53" s="206">
        <v>0.67920000000000003</v>
      </c>
      <c r="G53" s="6" t="s">
        <v>9346</v>
      </c>
      <c r="H53" s="206"/>
      <c r="I53" s="206">
        <v>0.67920000000000003</v>
      </c>
      <c r="J53" s="6" t="s">
        <v>9346</v>
      </c>
    </row>
    <row r="54" spans="1:10" x14ac:dyDescent="0.2">
      <c r="A54" t="s">
        <v>9350</v>
      </c>
      <c r="B54" t="s">
        <v>8951</v>
      </c>
      <c r="C54">
        <v>1</v>
      </c>
      <c r="D54">
        <v>2035</v>
      </c>
      <c r="F54" s="206">
        <v>0</v>
      </c>
      <c r="G54" s="6" t="s">
        <v>9346</v>
      </c>
      <c r="H54" s="206"/>
      <c r="I54" s="206">
        <v>0</v>
      </c>
      <c r="J54" s="6" t="s">
        <v>9346</v>
      </c>
    </row>
    <row r="55" spans="1:10" x14ac:dyDescent="0.2">
      <c r="A55" t="s">
        <v>8706</v>
      </c>
      <c r="B55" t="s">
        <v>8550</v>
      </c>
      <c r="C55">
        <v>1</v>
      </c>
      <c r="D55">
        <v>2035</v>
      </c>
      <c r="E55">
        <v>3.8065000000000002</v>
      </c>
      <c r="F55" s="206">
        <v>3.8065000000000002</v>
      </c>
      <c r="G55" s="6" t="s">
        <v>9351</v>
      </c>
      <c r="H55" s="206">
        <v>3.8065000000000002</v>
      </c>
      <c r="I55" s="206">
        <v>3.8068</v>
      </c>
      <c r="J55" s="6" t="s">
        <v>9351</v>
      </c>
    </row>
    <row r="56" spans="1:10" x14ac:dyDescent="0.2">
      <c r="A56" t="s">
        <v>8707</v>
      </c>
      <c r="B56" t="s">
        <v>8424</v>
      </c>
      <c r="C56">
        <v>1</v>
      </c>
      <c r="D56">
        <v>2035</v>
      </c>
      <c r="E56">
        <v>0.875</v>
      </c>
      <c r="F56" s="206">
        <v>4.4499999999999998E-2</v>
      </c>
      <c r="G56" s="6" t="s">
        <v>56</v>
      </c>
      <c r="H56" s="206">
        <v>2.7699999999999999E-2</v>
      </c>
      <c r="I56" s="206">
        <v>7.3000000000000001E-3</v>
      </c>
      <c r="J56" s="6" t="s">
        <v>9352</v>
      </c>
    </row>
    <row r="57" spans="1:10" x14ac:dyDescent="0.2">
      <c r="A57" t="s">
        <v>8707</v>
      </c>
      <c r="B57" t="s">
        <v>8663</v>
      </c>
      <c r="C57">
        <v>1</v>
      </c>
      <c r="D57">
        <v>2035</v>
      </c>
      <c r="F57" s="206">
        <v>0.83050000000000002</v>
      </c>
      <c r="G57" s="6" t="s">
        <v>56</v>
      </c>
      <c r="H57" s="206"/>
      <c r="I57" s="206">
        <v>3.0800000000000001E-2</v>
      </c>
      <c r="J57" s="6" t="s">
        <v>9352</v>
      </c>
    </row>
    <row r="58" spans="1:10" x14ac:dyDescent="0.2">
      <c r="A58" t="s">
        <v>8425</v>
      </c>
      <c r="B58" t="s">
        <v>8795</v>
      </c>
      <c r="C58">
        <v>1</v>
      </c>
      <c r="D58">
        <v>2035</v>
      </c>
      <c r="F58" s="206">
        <v>1E-4</v>
      </c>
      <c r="G58" s="6" t="s">
        <v>9353</v>
      </c>
      <c r="H58" s="206"/>
      <c r="I58" s="206">
        <v>0</v>
      </c>
      <c r="J58" s="6" t="s">
        <v>9354</v>
      </c>
    </row>
    <row r="59" spans="1:10" x14ac:dyDescent="0.2">
      <c r="A59" t="s">
        <v>8425</v>
      </c>
      <c r="B59" t="s">
        <v>8426</v>
      </c>
      <c r="C59">
        <v>1</v>
      </c>
      <c r="D59">
        <v>2035</v>
      </c>
      <c r="E59">
        <v>7.1000000000000004E-3</v>
      </c>
      <c r="F59" s="206"/>
      <c r="G59" s="6" t="s">
        <v>9353</v>
      </c>
      <c r="H59" s="206">
        <v>5.0000000000000001E-4</v>
      </c>
      <c r="I59" s="206"/>
      <c r="J59" s="6" t="s">
        <v>9354</v>
      </c>
    </row>
    <row r="60" spans="1:10" x14ac:dyDescent="0.2">
      <c r="A60" t="s">
        <v>8425</v>
      </c>
      <c r="B60" t="s">
        <v>8796</v>
      </c>
      <c r="C60">
        <v>1</v>
      </c>
      <c r="D60">
        <v>2035</v>
      </c>
      <c r="F60" s="206">
        <v>5.0000000000000001E-4</v>
      </c>
      <c r="G60" s="6" t="s">
        <v>9353</v>
      </c>
      <c r="H60" s="206"/>
      <c r="I60" s="206">
        <v>0</v>
      </c>
      <c r="J60" s="6" t="s">
        <v>9354</v>
      </c>
    </row>
    <row r="61" spans="1:10" x14ac:dyDescent="0.2">
      <c r="A61" t="s">
        <v>8425</v>
      </c>
      <c r="B61" t="s">
        <v>8427</v>
      </c>
      <c r="C61">
        <v>1</v>
      </c>
      <c r="D61">
        <v>2035</v>
      </c>
      <c r="E61">
        <v>0.27400000000000002</v>
      </c>
      <c r="F61" s="206">
        <v>0.28070000000000001</v>
      </c>
      <c r="G61" s="6" t="s">
        <v>9353</v>
      </c>
      <c r="H61" s="206">
        <v>2.0500000000000001E-2</v>
      </c>
      <c r="I61" s="206">
        <v>4.1000000000000003E-3</v>
      </c>
      <c r="J61" s="6" t="s">
        <v>9354</v>
      </c>
    </row>
    <row r="62" spans="1:10" x14ac:dyDescent="0.2">
      <c r="A62" t="s">
        <v>8425</v>
      </c>
      <c r="B62" t="s">
        <v>8428</v>
      </c>
      <c r="C62">
        <v>1</v>
      </c>
      <c r="D62">
        <v>2035</v>
      </c>
      <c r="E62">
        <v>0.41370000000000001</v>
      </c>
      <c r="F62" s="206">
        <v>0.41360000000000002</v>
      </c>
      <c r="G62" s="6" t="s">
        <v>9353</v>
      </c>
      <c r="H62" s="206">
        <v>3.1E-2</v>
      </c>
      <c r="I62" s="206">
        <v>6.0000000000000001E-3</v>
      </c>
      <c r="J62" s="6" t="s">
        <v>9354</v>
      </c>
    </row>
    <row r="63" spans="1:10" x14ac:dyDescent="0.2">
      <c r="A63" t="s">
        <v>8708</v>
      </c>
      <c r="B63" t="s">
        <v>8709</v>
      </c>
      <c r="C63">
        <v>1</v>
      </c>
      <c r="D63">
        <v>2035</v>
      </c>
      <c r="E63">
        <v>2.052</v>
      </c>
      <c r="F63" s="206">
        <v>2.052</v>
      </c>
      <c r="G63" s="6" t="s">
        <v>8358</v>
      </c>
      <c r="H63" s="206">
        <v>2.052</v>
      </c>
      <c r="I63" s="206">
        <v>2.052</v>
      </c>
      <c r="J63" s="6" t="s">
        <v>8358</v>
      </c>
    </row>
    <row r="64" spans="1:10" x14ac:dyDescent="0.2">
      <c r="A64" t="s">
        <v>9355</v>
      </c>
      <c r="B64" t="s">
        <v>8409</v>
      </c>
      <c r="C64">
        <v>1</v>
      </c>
      <c r="D64">
        <v>2035</v>
      </c>
      <c r="F64" s="206">
        <v>12.456200000000001</v>
      </c>
      <c r="G64" s="6" t="s">
        <v>8358</v>
      </c>
      <c r="H64" s="206"/>
      <c r="I64" s="206">
        <v>12.456200000000001</v>
      </c>
      <c r="J64" s="6" t="s">
        <v>8358</v>
      </c>
    </row>
    <row r="65" spans="1:10" x14ac:dyDescent="0.2">
      <c r="A65" t="s">
        <v>9355</v>
      </c>
      <c r="B65" t="s">
        <v>8410</v>
      </c>
      <c r="C65">
        <v>1</v>
      </c>
      <c r="D65">
        <v>2035</v>
      </c>
      <c r="F65" s="206">
        <v>17.005600000000001</v>
      </c>
      <c r="G65" s="6" t="s">
        <v>8358</v>
      </c>
      <c r="H65" s="206"/>
      <c r="I65" s="206">
        <v>17.005600000000001</v>
      </c>
      <c r="J65" s="6" t="s">
        <v>8358</v>
      </c>
    </row>
    <row r="66" spans="1:10" x14ac:dyDescent="0.2">
      <c r="A66" t="s">
        <v>9355</v>
      </c>
      <c r="B66" t="s">
        <v>8411</v>
      </c>
      <c r="C66">
        <v>1</v>
      </c>
      <c r="D66">
        <v>2035</v>
      </c>
      <c r="F66" s="206">
        <v>9.7463999999999995</v>
      </c>
      <c r="G66" s="6" t="s">
        <v>8358</v>
      </c>
      <c r="H66" s="206"/>
      <c r="I66" s="206">
        <v>9.7463999999999995</v>
      </c>
      <c r="J66" s="6" t="s">
        <v>8358</v>
      </c>
    </row>
    <row r="67" spans="1:10" x14ac:dyDescent="0.2">
      <c r="A67" t="s">
        <v>9355</v>
      </c>
      <c r="B67" t="s">
        <v>8412</v>
      </c>
      <c r="C67">
        <v>1</v>
      </c>
      <c r="D67">
        <v>2035</v>
      </c>
      <c r="F67" s="206">
        <v>35.572299999999998</v>
      </c>
      <c r="G67" s="6" t="s">
        <v>8358</v>
      </c>
      <c r="H67" s="206"/>
      <c r="I67" s="206">
        <v>35.572299999999998</v>
      </c>
      <c r="J67" s="6" t="s">
        <v>8358</v>
      </c>
    </row>
    <row r="68" spans="1:10" x14ac:dyDescent="0.2">
      <c r="A68" t="s">
        <v>9355</v>
      </c>
      <c r="B68" t="s">
        <v>8396</v>
      </c>
      <c r="C68">
        <v>1</v>
      </c>
      <c r="D68">
        <v>2035</v>
      </c>
      <c r="F68" s="206">
        <v>14.229799999999999</v>
      </c>
      <c r="G68" s="6" t="s">
        <v>8358</v>
      </c>
      <c r="H68" s="206"/>
      <c r="I68" s="206">
        <v>14.229699999999999</v>
      </c>
      <c r="J68" s="6" t="s">
        <v>8358</v>
      </c>
    </row>
    <row r="69" spans="1:10" x14ac:dyDescent="0.2">
      <c r="A69" t="s">
        <v>9355</v>
      </c>
      <c r="B69" t="s">
        <v>8359</v>
      </c>
      <c r="C69">
        <v>1</v>
      </c>
      <c r="D69">
        <v>2035</v>
      </c>
      <c r="F69" s="206">
        <v>5.7003000000000004</v>
      </c>
      <c r="G69" s="6" t="s">
        <v>8358</v>
      </c>
      <c r="H69" s="206"/>
      <c r="I69" s="206">
        <v>5.7003000000000004</v>
      </c>
      <c r="J69" s="6" t="s">
        <v>8358</v>
      </c>
    </row>
    <row r="70" spans="1:10" x14ac:dyDescent="0.2">
      <c r="A70" t="s">
        <v>9355</v>
      </c>
      <c r="B70" t="s">
        <v>8401</v>
      </c>
      <c r="C70">
        <v>1</v>
      </c>
      <c r="D70">
        <v>2035</v>
      </c>
      <c r="F70" s="206">
        <v>1.5737000000000001</v>
      </c>
      <c r="G70" s="6" t="s">
        <v>8358</v>
      </c>
      <c r="H70" s="206"/>
      <c r="I70" s="206">
        <v>1.5737000000000001</v>
      </c>
      <c r="J70" s="6" t="s">
        <v>8358</v>
      </c>
    </row>
    <row r="71" spans="1:10" x14ac:dyDescent="0.2">
      <c r="A71" t="s">
        <v>9355</v>
      </c>
      <c r="B71" t="s">
        <v>8402</v>
      </c>
      <c r="C71">
        <v>1</v>
      </c>
      <c r="D71">
        <v>2035</v>
      </c>
      <c r="F71" s="206">
        <v>9.9946000000000002</v>
      </c>
      <c r="G71" s="6" t="s">
        <v>8358</v>
      </c>
      <c r="H71" s="206"/>
      <c r="I71" s="206">
        <v>9.9946000000000002</v>
      </c>
      <c r="J71" s="6" t="s">
        <v>8358</v>
      </c>
    </row>
    <row r="72" spans="1:10" x14ac:dyDescent="0.2">
      <c r="A72" t="s">
        <v>9355</v>
      </c>
      <c r="B72" t="s">
        <v>8405</v>
      </c>
      <c r="C72">
        <v>1</v>
      </c>
      <c r="D72">
        <v>2035</v>
      </c>
      <c r="F72" s="206">
        <v>128.1773</v>
      </c>
      <c r="G72" s="6" t="s">
        <v>8358</v>
      </c>
      <c r="H72" s="206"/>
      <c r="I72" s="206">
        <v>128.1773</v>
      </c>
      <c r="J72" s="6" t="s">
        <v>8358</v>
      </c>
    </row>
    <row r="73" spans="1:10" x14ac:dyDescent="0.2">
      <c r="A73" t="s">
        <v>9355</v>
      </c>
      <c r="B73" t="s">
        <v>8406</v>
      </c>
      <c r="C73">
        <v>1</v>
      </c>
      <c r="D73">
        <v>2035</v>
      </c>
      <c r="F73" s="206">
        <v>27.202300000000001</v>
      </c>
      <c r="G73" s="6" t="s">
        <v>8358</v>
      </c>
      <c r="H73" s="206"/>
      <c r="I73" s="206">
        <v>27.202300000000001</v>
      </c>
      <c r="J73" s="6" t="s">
        <v>8358</v>
      </c>
    </row>
    <row r="74" spans="1:10" x14ac:dyDescent="0.2">
      <c r="A74" t="s">
        <v>9355</v>
      </c>
      <c r="B74" t="s">
        <v>8407</v>
      </c>
      <c r="C74">
        <v>1</v>
      </c>
      <c r="D74">
        <v>2035</v>
      </c>
      <c r="F74" s="206">
        <v>8.9999999999999998E-4</v>
      </c>
      <c r="G74" s="6" t="s">
        <v>8358</v>
      </c>
      <c r="H74" s="206"/>
      <c r="I74" s="206">
        <v>8.0000000000000004E-4</v>
      </c>
      <c r="J74" s="6" t="s">
        <v>8358</v>
      </c>
    </row>
    <row r="75" spans="1:10" x14ac:dyDescent="0.2">
      <c r="A75" t="s">
        <v>9355</v>
      </c>
      <c r="B75" t="s">
        <v>8408</v>
      </c>
      <c r="C75">
        <v>1</v>
      </c>
      <c r="D75">
        <v>2035</v>
      </c>
      <c r="F75" s="206">
        <v>28.8066</v>
      </c>
      <c r="G75" s="6" t="s">
        <v>8358</v>
      </c>
      <c r="H75" s="206"/>
      <c r="I75" s="206">
        <v>28.8066</v>
      </c>
      <c r="J75" s="6" t="s">
        <v>8358</v>
      </c>
    </row>
    <row r="76" spans="1:10" x14ac:dyDescent="0.2">
      <c r="A76" t="s">
        <v>9355</v>
      </c>
      <c r="B76" t="s">
        <v>8403</v>
      </c>
      <c r="C76">
        <v>1</v>
      </c>
      <c r="D76">
        <v>2035</v>
      </c>
      <c r="F76" s="206">
        <v>11.027200000000001</v>
      </c>
      <c r="G76" s="6" t="s">
        <v>8358</v>
      </c>
      <c r="H76" s="206"/>
      <c r="I76" s="206">
        <v>11.027200000000001</v>
      </c>
      <c r="J76" s="6" t="s">
        <v>8358</v>
      </c>
    </row>
    <row r="77" spans="1:10" x14ac:dyDescent="0.2">
      <c r="A77" t="s">
        <v>9355</v>
      </c>
      <c r="B77" t="s">
        <v>8404</v>
      </c>
      <c r="C77">
        <v>1</v>
      </c>
      <c r="D77">
        <v>2035</v>
      </c>
      <c r="F77" s="206">
        <v>3.8952</v>
      </c>
      <c r="G77" s="6" t="s">
        <v>8358</v>
      </c>
      <c r="H77" s="206"/>
      <c r="I77" s="206">
        <v>3.8952</v>
      </c>
      <c r="J77" s="6" t="s">
        <v>8358</v>
      </c>
    </row>
    <row r="78" spans="1:10" x14ac:dyDescent="0.2">
      <c r="A78" t="s">
        <v>9355</v>
      </c>
      <c r="B78" t="s">
        <v>84</v>
      </c>
      <c r="C78">
        <v>1</v>
      </c>
      <c r="D78">
        <v>2035</v>
      </c>
      <c r="F78" s="206">
        <v>1.3325</v>
      </c>
      <c r="G78" s="6" t="s">
        <v>8358</v>
      </c>
      <c r="H78" s="206"/>
      <c r="I78" s="206">
        <v>1.3325</v>
      </c>
      <c r="J78" s="6" t="s">
        <v>8358</v>
      </c>
    </row>
    <row r="79" spans="1:10" x14ac:dyDescent="0.2">
      <c r="A79" t="s">
        <v>9355</v>
      </c>
      <c r="B79" t="s">
        <v>73</v>
      </c>
      <c r="C79">
        <v>1</v>
      </c>
      <c r="D79">
        <v>2035</v>
      </c>
      <c r="F79" s="206">
        <v>7.1260000000000003</v>
      </c>
      <c r="G79" s="6" t="s">
        <v>8358</v>
      </c>
      <c r="H79" s="206"/>
      <c r="I79" s="206">
        <v>7.1260000000000003</v>
      </c>
      <c r="J79" s="6" t="s">
        <v>8358</v>
      </c>
    </row>
    <row r="80" spans="1:10" x14ac:dyDescent="0.2">
      <c r="A80" t="s">
        <v>9355</v>
      </c>
      <c r="B80" t="s">
        <v>75</v>
      </c>
      <c r="C80">
        <v>1</v>
      </c>
      <c r="D80">
        <v>2035</v>
      </c>
      <c r="F80" s="206">
        <v>40.082799999999999</v>
      </c>
      <c r="G80" s="6" t="s">
        <v>8358</v>
      </c>
      <c r="H80" s="206"/>
      <c r="I80" s="206">
        <v>40.082799999999999</v>
      </c>
      <c r="J80" s="6" t="s">
        <v>8358</v>
      </c>
    </row>
    <row r="81" spans="1:10" x14ac:dyDescent="0.2">
      <c r="A81" t="s">
        <v>9355</v>
      </c>
      <c r="B81" t="s">
        <v>76</v>
      </c>
      <c r="C81">
        <v>1</v>
      </c>
      <c r="D81">
        <v>2035</v>
      </c>
      <c r="F81" s="206">
        <v>21.459</v>
      </c>
      <c r="G81" s="6" t="s">
        <v>8358</v>
      </c>
      <c r="H81" s="206"/>
      <c r="I81" s="206">
        <v>21.459</v>
      </c>
      <c r="J81" s="6" t="s">
        <v>8358</v>
      </c>
    </row>
    <row r="82" spans="1:10" x14ac:dyDescent="0.2">
      <c r="A82" t="s">
        <v>9355</v>
      </c>
      <c r="B82" t="s">
        <v>70</v>
      </c>
      <c r="C82">
        <v>1</v>
      </c>
      <c r="D82">
        <v>2035</v>
      </c>
      <c r="F82" s="206">
        <v>18.753799999999998</v>
      </c>
      <c r="G82" s="6" t="s">
        <v>8358</v>
      </c>
      <c r="H82" s="206"/>
      <c r="I82" s="206">
        <v>18.753799999999998</v>
      </c>
      <c r="J82" s="6" t="s">
        <v>8358</v>
      </c>
    </row>
    <row r="83" spans="1:10" x14ac:dyDescent="0.2">
      <c r="A83" t="s">
        <v>9355</v>
      </c>
      <c r="B83" t="s">
        <v>71</v>
      </c>
      <c r="C83">
        <v>1</v>
      </c>
      <c r="D83">
        <v>2035</v>
      </c>
      <c r="F83" s="206">
        <v>56.690100000000001</v>
      </c>
      <c r="G83" s="6" t="s">
        <v>8358</v>
      </c>
      <c r="H83" s="206"/>
      <c r="I83" s="206">
        <v>56.690100000000001</v>
      </c>
      <c r="J83" s="6" t="s">
        <v>8358</v>
      </c>
    </row>
    <row r="84" spans="1:10" x14ac:dyDescent="0.2">
      <c r="A84" t="s">
        <v>9356</v>
      </c>
      <c r="B84" t="s">
        <v>9357</v>
      </c>
      <c r="C84">
        <v>1</v>
      </c>
      <c r="D84">
        <v>2035</v>
      </c>
      <c r="E84">
        <v>1</v>
      </c>
      <c r="F84" s="206"/>
      <c r="G84" s="6" t="s">
        <v>9358</v>
      </c>
      <c r="H84" s="206"/>
      <c r="I84" s="206"/>
      <c r="J84" s="6" t="s">
        <v>9358</v>
      </c>
    </row>
    <row r="85" spans="1:10" x14ac:dyDescent="0.2">
      <c r="A85" t="s">
        <v>9359</v>
      </c>
      <c r="B85" t="s">
        <v>9360</v>
      </c>
      <c r="C85">
        <v>1</v>
      </c>
      <c r="D85">
        <v>2035</v>
      </c>
      <c r="E85">
        <v>1</v>
      </c>
      <c r="F85" s="206"/>
      <c r="G85" s="6" t="s">
        <v>9358</v>
      </c>
      <c r="H85" s="206"/>
      <c r="I85" s="206"/>
      <c r="J85" s="6" t="s">
        <v>9358</v>
      </c>
    </row>
    <row r="86" spans="1:10" x14ac:dyDescent="0.2">
      <c r="A86" t="s">
        <v>9361</v>
      </c>
      <c r="B86" t="s">
        <v>9362</v>
      </c>
      <c r="C86">
        <v>1</v>
      </c>
      <c r="D86">
        <v>2035</v>
      </c>
      <c r="E86">
        <v>1</v>
      </c>
      <c r="F86" s="206"/>
      <c r="G86" s="6" t="s">
        <v>9358</v>
      </c>
      <c r="H86" s="206"/>
      <c r="I86" s="206"/>
      <c r="J86" s="6" t="s">
        <v>9358</v>
      </c>
    </row>
    <row r="87" spans="1:10" x14ac:dyDescent="0.2">
      <c r="A87" t="s">
        <v>9363</v>
      </c>
      <c r="B87" t="s">
        <v>9364</v>
      </c>
      <c r="C87">
        <v>1</v>
      </c>
      <c r="D87">
        <v>2035</v>
      </c>
      <c r="E87">
        <v>1</v>
      </c>
      <c r="F87" s="206"/>
      <c r="G87" s="6" t="s">
        <v>9358</v>
      </c>
      <c r="H87" s="206"/>
      <c r="I87" s="206"/>
      <c r="J87" s="6" t="s">
        <v>9358</v>
      </c>
    </row>
    <row r="88" spans="1:10" x14ac:dyDescent="0.2">
      <c r="A88" t="s">
        <v>8710</v>
      </c>
      <c r="B88" t="s">
        <v>8551</v>
      </c>
      <c r="C88">
        <v>1</v>
      </c>
      <c r="D88">
        <v>2035</v>
      </c>
      <c r="E88">
        <v>56.377400000000002</v>
      </c>
      <c r="F88" s="206">
        <v>56.377299999999998</v>
      </c>
      <c r="G88" s="6" t="s">
        <v>9365</v>
      </c>
      <c r="H88" s="206">
        <v>6.0621</v>
      </c>
      <c r="I88" s="206">
        <v>6.0621</v>
      </c>
      <c r="J88" s="6" t="s">
        <v>9366</v>
      </c>
    </row>
    <row r="89" spans="1:10" x14ac:dyDescent="0.2">
      <c r="A89" t="s">
        <v>8710</v>
      </c>
      <c r="B89" t="s">
        <v>8963</v>
      </c>
      <c r="C89">
        <v>1</v>
      </c>
      <c r="D89">
        <v>2035</v>
      </c>
      <c r="F89" s="206">
        <v>1E-4</v>
      </c>
      <c r="G89" s="6" t="s">
        <v>9365</v>
      </c>
      <c r="H89" s="206"/>
      <c r="I89" s="206">
        <v>0</v>
      </c>
      <c r="J89" s="6" t="s">
        <v>9366</v>
      </c>
    </row>
    <row r="90" spans="1:10" x14ac:dyDescent="0.2">
      <c r="A90" t="s">
        <v>8429</v>
      </c>
      <c r="B90" t="s">
        <v>8809</v>
      </c>
      <c r="C90">
        <v>1</v>
      </c>
      <c r="D90">
        <v>2035</v>
      </c>
      <c r="F90" s="206">
        <v>0</v>
      </c>
      <c r="G90" s="6" t="s">
        <v>9367</v>
      </c>
      <c r="H90" s="206"/>
      <c r="I90" s="206">
        <v>0</v>
      </c>
      <c r="J90" s="6" t="s">
        <v>9354</v>
      </c>
    </row>
    <row r="91" spans="1:10" x14ac:dyDescent="0.2">
      <c r="A91" t="s">
        <v>8429</v>
      </c>
      <c r="B91" t="s">
        <v>8552</v>
      </c>
      <c r="C91">
        <v>1</v>
      </c>
      <c r="D91">
        <v>2035</v>
      </c>
      <c r="F91" s="206">
        <v>1E-4</v>
      </c>
      <c r="G91" s="6" t="s">
        <v>9367</v>
      </c>
      <c r="H91" s="206"/>
      <c r="I91" s="206">
        <v>0</v>
      </c>
      <c r="J91" s="6" t="s">
        <v>9354</v>
      </c>
    </row>
    <row r="92" spans="1:10" x14ac:dyDescent="0.2">
      <c r="A92" t="s">
        <v>8429</v>
      </c>
      <c r="B92" t="s">
        <v>8430</v>
      </c>
      <c r="C92">
        <v>1</v>
      </c>
      <c r="D92">
        <v>2035</v>
      </c>
      <c r="E92">
        <v>17.257200000000001</v>
      </c>
      <c r="F92" s="206">
        <v>13.1874</v>
      </c>
      <c r="G92" s="6" t="s">
        <v>9367</v>
      </c>
      <c r="H92" s="206">
        <v>1.2943</v>
      </c>
      <c r="I92" s="206">
        <v>0.52800000000000002</v>
      </c>
      <c r="J92" s="6" t="s">
        <v>9354</v>
      </c>
    </row>
    <row r="93" spans="1:10" x14ac:dyDescent="0.2">
      <c r="A93" t="s">
        <v>8429</v>
      </c>
      <c r="B93" t="s">
        <v>8431</v>
      </c>
      <c r="C93">
        <v>1</v>
      </c>
      <c r="D93">
        <v>2035</v>
      </c>
      <c r="E93">
        <v>4.8284000000000002</v>
      </c>
      <c r="F93" s="206">
        <v>8.8980999999999995</v>
      </c>
      <c r="G93" s="6" t="s">
        <v>9367</v>
      </c>
      <c r="H93" s="206">
        <v>0.36209999999999998</v>
      </c>
      <c r="I93" s="206">
        <v>0.35539999999999999</v>
      </c>
      <c r="J93" s="6" t="s">
        <v>9354</v>
      </c>
    </row>
    <row r="94" spans="1:10" x14ac:dyDescent="0.2">
      <c r="A94" t="s">
        <v>8711</v>
      </c>
      <c r="B94" t="s">
        <v>8712</v>
      </c>
      <c r="C94">
        <v>1</v>
      </c>
      <c r="D94">
        <v>2035</v>
      </c>
      <c r="E94">
        <v>2.7</v>
      </c>
      <c r="F94" s="6">
        <v>2.7</v>
      </c>
      <c r="G94" s="6" t="s">
        <v>56</v>
      </c>
      <c r="J94" s="6" t="s">
        <v>56</v>
      </c>
    </row>
    <row r="95" spans="1:10" x14ac:dyDescent="0.2">
      <c r="A95" t="s">
        <v>8713</v>
      </c>
      <c r="B95" t="s">
        <v>8553</v>
      </c>
      <c r="C95">
        <v>1</v>
      </c>
      <c r="D95">
        <v>2035</v>
      </c>
      <c r="E95">
        <v>145.38</v>
      </c>
      <c r="F95" s="6">
        <v>145.38</v>
      </c>
      <c r="G95" s="6" t="s">
        <v>56</v>
      </c>
      <c r="H95">
        <v>145.38</v>
      </c>
      <c r="I95" s="6">
        <v>145.38</v>
      </c>
      <c r="J95" s="6" t="s">
        <v>56</v>
      </c>
    </row>
    <row r="96" spans="1:10" x14ac:dyDescent="0.2">
      <c r="A96" t="s">
        <v>8714</v>
      </c>
      <c r="B96" t="s">
        <v>8432</v>
      </c>
      <c r="C96">
        <v>1</v>
      </c>
      <c r="D96">
        <v>2035</v>
      </c>
      <c r="E96">
        <v>408.5</v>
      </c>
      <c r="F96" s="6">
        <v>285</v>
      </c>
      <c r="G96" s="6" t="s">
        <v>56</v>
      </c>
      <c r="H96">
        <v>408.5</v>
      </c>
      <c r="I96" s="6">
        <v>308.24</v>
      </c>
      <c r="J96" s="6" t="s">
        <v>56</v>
      </c>
    </row>
    <row r="97" spans="1:10" x14ac:dyDescent="0.2">
      <c r="A97" t="s">
        <v>8714</v>
      </c>
      <c r="B97" t="s">
        <v>8664</v>
      </c>
      <c r="C97">
        <v>1</v>
      </c>
      <c r="D97">
        <v>2035</v>
      </c>
      <c r="F97" s="6">
        <v>0.19900000000000001</v>
      </c>
      <c r="G97" s="6" t="s">
        <v>56</v>
      </c>
      <c r="I97" s="6">
        <v>0.1991</v>
      </c>
      <c r="J97" s="6" t="s">
        <v>56</v>
      </c>
    </row>
    <row r="98" spans="1:10" x14ac:dyDescent="0.2">
      <c r="A98" t="s">
        <v>8714</v>
      </c>
      <c r="B98" t="s">
        <v>8433</v>
      </c>
      <c r="C98">
        <v>1</v>
      </c>
      <c r="D98">
        <v>2035</v>
      </c>
      <c r="F98" s="6">
        <v>123.301</v>
      </c>
      <c r="G98" s="6" t="s">
        <v>56</v>
      </c>
      <c r="I98" s="6">
        <v>123.301</v>
      </c>
      <c r="J98" s="6" t="s">
        <v>56</v>
      </c>
    </row>
    <row r="99" spans="1:10" x14ac:dyDescent="0.2">
      <c r="A99" t="s">
        <v>8716</v>
      </c>
      <c r="B99" t="s">
        <v>463</v>
      </c>
      <c r="C99">
        <v>1</v>
      </c>
      <c r="D99">
        <v>2035</v>
      </c>
      <c r="E99">
        <v>2.6234000000000002</v>
      </c>
      <c r="F99" s="6">
        <v>2.6234000000000002</v>
      </c>
      <c r="G99" s="6" t="s">
        <v>9368</v>
      </c>
      <c r="H99">
        <v>2.6234000000000002</v>
      </c>
      <c r="I99" s="6">
        <v>2.6234000000000002</v>
      </c>
      <c r="J99" s="6" t="s">
        <v>9368</v>
      </c>
    </row>
    <row r="100" spans="1:10" x14ac:dyDescent="0.2">
      <c r="A100" t="s">
        <v>8717</v>
      </c>
      <c r="B100" t="s">
        <v>8688</v>
      </c>
      <c r="C100">
        <v>1</v>
      </c>
      <c r="D100">
        <v>2035</v>
      </c>
      <c r="E100">
        <v>0.98819999999999997</v>
      </c>
      <c r="F100" s="6">
        <v>0.98819999999999997</v>
      </c>
      <c r="G100" s="6" t="s">
        <v>9369</v>
      </c>
      <c r="H100">
        <v>0.98819999999999997</v>
      </c>
      <c r="I100" s="6">
        <v>1.7226999999999999</v>
      </c>
      <c r="J100" s="6" t="s">
        <v>9369</v>
      </c>
    </row>
    <row r="101" spans="1:10" x14ac:dyDescent="0.2">
      <c r="A101" t="s">
        <v>8718</v>
      </c>
      <c r="B101" t="s">
        <v>460</v>
      </c>
      <c r="C101">
        <v>1</v>
      </c>
      <c r="D101">
        <v>2035</v>
      </c>
      <c r="E101">
        <v>0.86319999999999997</v>
      </c>
      <c r="F101" s="6">
        <v>0.86319999999999997</v>
      </c>
      <c r="G101" s="6" t="s">
        <v>9370</v>
      </c>
      <c r="H101">
        <v>0.86319999999999997</v>
      </c>
      <c r="I101" s="6">
        <v>0.86319999999999997</v>
      </c>
      <c r="J101" s="6" t="s">
        <v>9370</v>
      </c>
    </row>
    <row r="102" spans="1:10" x14ac:dyDescent="0.2">
      <c r="A102" t="s">
        <v>8718</v>
      </c>
      <c r="B102" t="s">
        <v>461</v>
      </c>
      <c r="C102">
        <v>1</v>
      </c>
      <c r="D102">
        <v>2035</v>
      </c>
      <c r="F102" s="6">
        <v>0</v>
      </c>
      <c r="G102" s="6" t="s">
        <v>9370</v>
      </c>
      <c r="I102" s="6">
        <v>0</v>
      </c>
      <c r="J102" s="6" t="s">
        <v>9370</v>
      </c>
    </row>
    <row r="103" spans="1:10" x14ac:dyDescent="0.2">
      <c r="A103" t="s">
        <v>8719</v>
      </c>
      <c r="B103" t="s">
        <v>8555</v>
      </c>
      <c r="C103">
        <v>1</v>
      </c>
      <c r="D103">
        <v>2035</v>
      </c>
      <c r="E103">
        <v>0.44</v>
      </c>
      <c r="F103" s="6">
        <v>0.44</v>
      </c>
      <c r="G103" s="6" t="s">
        <v>9371</v>
      </c>
      <c r="H103">
        <v>0.44</v>
      </c>
      <c r="I103" s="6">
        <v>0.49130000000000001</v>
      </c>
      <c r="J103" s="6" t="s">
        <v>9371</v>
      </c>
    </row>
    <row r="104" spans="1:10" x14ac:dyDescent="0.2">
      <c r="A104" t="s">
        <v>8720</v>
      </c>
      <c r="B104" t="s">
        <v>8687</v>
      </c>
      <c r="C104">
        <v>1</v>
      </c>
      <c r="D104">
        <v>2035</v>
      </c>
      <c r="E104">
        <v>2.1455000000000002</v>
      </c>
      <c r="F104" s="6">
        <v>2.1402000000000001</v>
      </c>
      <c r="G104" s="6" t="s">
        <v>8720</v>
      </c>
      <c r="H104">
        <v>2.1455000000000002</v>
      </c>
      <c r="I104" s="6">
        <v>2.3900999999999999</v>
      </c>
      <c r="J104" s="6" t="s">
        <v>9372</v>
      </c>
    </row>
    <row r="105" spans="1:10" x14ac:dyDescent="0.2">
      <c r="A105" t="s">
        <v>8720</v>
      </c>
      <c r="B105" t="s">
        <v>8878</v>
      </c>
      <c r="C105">
        <v>1</v>
      </c>
      <c r="D105">
        <v>2035</v>
      </c>
      <c r="G105" s="6" t="s">
        <v>8720</v>
      </c>
      <c r="I105" s="6">
        <v>0</v>
      </c>
      <c r="J105" s="6" t="s">
        <v>9372</v>
      </c>
    </row>
    <row r="106" spans="1:10" x14ac:dyDescent="0.2">
      <c r="A106" t="s">
        <v>8720</v>
      </c>
      <c r="B106" t="s">
        <v>8434</v>
      </c>
      <c r="C106">
        <v>1</v>
      </c>
      <c r="D106">
        <v>2035</v>
      </c>
      <c r="F106" s="6">
        <v>5.3E-3</v>
      </c>
      <c r="G106" s="6" t="s">
        <v>9372</v>
      </c>
      <c r="I106" s="6">
        <v>2.1434000000000002</v>
      </c>
      <c r="J106" s="6" t="s">
        <v>9372</v>
      </c>
    </row>
    <row r="107" spans="1:10" x14ac:dyDescent="0.2">
      <c r="A107" t="s">
        <v>9373</v>
      </c>
      <c r="B107" t="s">
        <v>8435</v>
      </c>
      <c r="C107">
        <v>1</v>
      </c>
      <c r="D107">
        <v>2035</v>
      </c>
      <c r="E107">
        <v>5</v>
      </c>
      <c r="G107" s="6" t="s">
        <v>9374</v>
      </c>
      <c r="J107" s="6" t="s">
        <v>9375</v>
      </c>
    </row>
    <row r="108" spans="1:10" x14ac:dyDescent="0.2">
      <c r="A108" t="s">
        <v>9376</v>
      </c>
      <c r="B108" t="s">
        <v>8436</v>
      </c>
      <c r="C108">
        <v>1</v>
      </c>
      <c r="D108">
        <v>2035</v>
      </c>
      <c r="E108">
        <v>5</v>
      </c>
      <c r="G108" s="6" t="s">
        <v>9374</v>
      </c>
      <c r="J108" s="6" t="s">
        <v>9377</v>
      </c>
    </row>
    <row r="109" spans="1:10" x14ac:dyDescent="0.2">
      <c r="A109" t="s">
        <v>9378</v>
      </c>
      <c r="B109" t="s">
        <v>8437</v>
      </c>
      <c r="C109">
        <v>1</v>
      </c>
      <c r="D109">
        <v>2035</v>
      </c>
      <c r="E109">
        <v>5</v>
      </c>
      <c r="G109" s="6" t="s">
        <v>9374</v>
      </c>
      <c r="J109" s="6" t="s">
        <v>9375</v>
      </c>
    </row>
    <row r="110" spans="1:10" x14ac:dyDescent="0.2">
      <c r="A110" t="s">
        <v>9379</v>
      </c>
      <c r="B110" t="s">
        <v>8438</v>
      </c>
      <c r="C110">
        <v>1</v>
      </c>
      <c r="D110">
        <v>2035</v>
      </c>
      <c r="E110">
        <v>15</v>
      </c>
      <c r="G110" s="6" t="s">
        <v>9374</v>
      </c>
      <c r="J110" s="6" t="s">
        <v>9377</v>
      </c>
    </row>
    <row r="111" spans="1:10" x14ac:dyDescent="0.2">
      <c r="A111" t="s">
        <v>9380</v>
      </c>
      <c r="B111" t="s">
        <v>8439</v>
      </c>
      <c r="C111">
        <v>1</v>
      </c>
      <c r="D111">
        <v>2035</v>
      </c>
      <c r="E111">
        <v>5</v>
      </c>
      <c r="G111" s="6" t="s">
        <v>9374</v>
      </c>
      <c r="J111" s="6" t="s">
        <v>9375</v>
      </c>
    </row>
    <row r="112" spans="1:10" x14ac:dyDescent="0.2">
      <c r="A112" t="s">
        <v>9381</v>
      </c>
      <c r="B112" t="s">
        <v>8440</v>
      </c>
      <c r="C112">
        <v>1</v>
      </c>
      <c r="D112">
        <v>2035</v>
      </c>
      <c r="E112">
        <v>5</v>
      </c>
      <c r="G112" s="6" t="s">
        <v>9382</v>
      </c>
      <c r="J112" s="6" t="s">
        <v>9383</v>
      </c>
    </row>
    <row r="113" spans="1:10" x14ac:dyDescent="0.2">
      <c r="A113" t="s">
        <v>9384</v>
      </c>
      <c r="B113" t="s">
        <v>8441</v>
      </c>
      <c r="C113">
        <v>1</v>
      </c>
      <c r="D113">
        <v>2035</v>
      </c>
      <c r="E113">
        <v>5</v>
      </c>
      <c r="G113" s="6" t="s">
        <v>9382</v>
      </c>
      <c r="J113" s="6" t="s">
        <v>9385</v>
      </c>
    </row>
    <row r="114" spans="1:10" x14ac:dyDescent="0.2">
      <c r="A114" t="s">
        <v>9386</v>
      </c>
      <c r="B114" t="s">
        <v>8442</v>
      </c>
      <c r="C114">
        <v>1</v>
      </c>
      <c r="D114">
        <v>2035</v>
      </c>
      <c r="E114">
        <v>5</v>
      </c>
      <c r="G114" s="6" t="s">
        <v>9387</v>
      </c>
      <c r="J114" s="6" t="s">
        <v>9388</v>
      </c>
    </row>
    <row r="115" spans="1:10" x14ac:dyDescent="0.2">
      <c r="A115" t="s">
        <v>9389</v>
      </c>
      <c r="B115" t="s">
        <v>8443</v>
      </c>
      <c r="C115">
        <v>1</v>
      </c>
      <c r="D115">
        <v>2035</v>
      </c>
      <c r="E115">
        <v>5</v>
      </c>
      <c r="G115" s="6" t="s">
        <v>9387</v>
      </c>
      <c r="J115" s="6" t="s">
        <v>9388</v>
      </c>
    </row>
    <row r="116" spans="1:10" x14ac:dyDescent="0.2">
      <c r="A116" t="s">
        <v>9390</v>
      </c>
      <c r="B116" t="s">
        <v>8444</v>
      </c>
      <c r="C116">
        <v>1</v>
      </c>
      <c r="D116">
        <v>2035</v>
      </c>
      <c r="E116">
        <v>10</v>
      </c>
      <c r="G116" s="6" t="s">
        <v>9387</v>
      </c>
      <c r="J116" s="6" t="s">
        <v>9391</v>
      </c>
    </row>
    <row r="117" spans="1:10" x14ac:dyDescent="0.2">
      <c r="A117" t="s">
        <v>9392</v>
      </c>
      <c r="B117" t="s">
        <v>8445</v>
      </c>
      <c r="C117">
        <v>1</v>
      </c>
      <c r="D117">
        <v>2035</v>
      </c>
      <c r="E117">
        <v>5</v>
      </c>
      <c r="G117" s="6" t="s">
        <v>9387</v>
      </c>
      <c r="J117" s="6" t="s">
        <v>9388</v>
      </c>
    </row>
    <row r="118" spans="1:10" x14ac:dyDescent="0.2">
      <c r="A118" t="s">
        <v>8721</v>
      </c>
      <c r="B118" t="s">
        <v>90</v>
      </c>
      <c r="C118">
        <v>1</v>
      </c>
      <c r="D118">
        <v>2035</v>
      </c>
      <c r="E118">
        <v>7.0953999999999997</v>
      </c>
      <c r="F118" s="6">
        <v>7.0953999999999997</v>
      </c>
      <c r="G118" s="6" t="s">
        <v>9393</v>
      </c>
      <c r="H118">
        <v>7.0953999999999997</v>
      </c>
      <c r="I118" s="6">
        <v>7.7694999999999999</v>
      </c>
      <c r="J118" s="6" t="s">
        <v>9393</v>
      </c>
    </row>
    <row r="119" spans="1:10" x14ac:dyDescent="0.2">
      <c r="A119" t="s">
        <v>8722</v>
      </c>
      <c r="B119" t="s">
        <v>8805</v>
      </c>
      <c r="C119">
        <v>1</v>
      </c>
      <c r="D119">
        <v>2035</v>
      </c>
      <c r="E119">
        <v>6.21</v>
      </c>
      <c r="F119" s="6">
        <v>2.71</v>
      </c>
      <c r="G119" s="6" t="s">
        <v>8722</v>
      </c>
      <c r="H119">
        <v>6.21</v>
      </c>
      <c r="I119" s="6">
        <v>3.6617000000000002</v>
      </c>
      <c r="J119" s="6" t="s">
        <v>8722</v>
      </c>
    </row>
    <row r="120" spans="1:10" x14ac:dyDescent="0.2">
      <c r="A120" t="s">
        <v>8722</v>
      </c>
      <c r="B120" t="s">
        <v>8723</v>
      </c>
      <c r="C120">
        <v>1</v>
      </c>
      <c r="D120">
        <v>2035</v>
      </c>
      <c r="F120" s="6">
        <v>3.5</v>
      </c>
      <c r="G120" s="6" t="s">
        <v>8722</v>
      </c>
      <c r="I120" s="6">
        <v>3.8325</v>
      </c>
      <c r="J120" s="6" t="s">
        <v>8722</v>
      </c>
    </row>
    <row r="121" spans="1:10" x14ac:dyDescent="0.2">
      <c r="A121" t="s">
        <v>8725</v>
      </c>
      <c r="B121" t="s">
        <v>8446</v>
      </c>
      <c r="C121">
        <v>1</v>
      </c>
      <c r="D121">
        <v>2035</v>
      </c>
      <c r="E121">
        <v>8.4194999999999993</v>
      </c>
      <c r="F121" s="6">
        <v>8.4194999999999993</v>
      </c>
      <c r="G121" s="6" t="s">
        <v>56</v>
      </c>
      <c r="H121">
        <v>8.4194999999999993</v>
      </c>
      <c r="I121" s="6">
        <v>16.798100000000002</v>
      </c>
      <c r="J121" s="6" t="s">
        <v>56</v>
      </c>
    </row>
    <row r="122" spans="1:10" x14ac:dyDescent="0.2">
      <c r="A122" t="s">
        <v>8725</v>
      </c>
      <c r="B122" t="s">
        <v>9137</v>
      </c>
      <c r="C122">
        <v>1</v>
      </c>
      <c r="D122">
        <v>2035</v>
      </c>
      <c r="F122" s="6">
        <v>0</v>
      </c>
      <c r="G122" s="6" t="s">
        <v>56</v>
      </c>
      <c r="I122" s="6">
        <v>0</v>
      </c>
      <c r="J122" s="6" t="s">
        <v>56</v>
      </c>
    </row>
    <row r="123" spans="1:10" x14ac:dyDescent="0.2">
      <c r="A123" t="s">
        <v>8725</v>
      </c>
      <c r="B123" t="s">
        <v>9138</v>
      </c>
      <c r="C123">
        <v>1</v>
      </c>
      <c r="D123">
        <v>2035</v>
      </c>
      <c r="F123" s="6">
        <v>0</v>
      </c>
      <c r="G123" s="6" t="s">
        <v>56</v>
      </c>
      <c r="I123" s="6">
        <v>0</v>
      </c>
      <c r="J123" s="6" t="s">
        <v>56</v>
      </c>
    </row>
    <row r="124" spans="1:10" x14ac:dyDescent="0.2">
      <c r="A124" t="s">
        <v>8726</v>
      </c>
      <c r="B124" t="s">
        <v>8447</v>
      </c>
      <c r="C124">
        <v>1</v>
      </c>
      <c r="D124">
        <v>2035</v>
      </c>
      <c r="E124">
        <v>19.717500000000001</v>
      </c>
      <c r="F124" s="6">
        <v>19.717400000000001</v>
      </c>
      <c r="G124" s="6" t="s">
        <v>56</v>
      </c>
      <c r="H124">
        <v>19.717500000000001</v>
      </c>
      <c r="I124" s="6">
        <v>39.341200000000001</v>
      </c>
      <c r="J124" s="6" t="s">
        <v>56</v>
      </c>
    </row>
    <row r="125" spans="1:10" x14ac:dyDescent="0.2">
      <c r="A125" t="s">
        <v>8726</v>
      </c>
      <c r="B125" t="s">
        <v>9096</v>
      </c>
      <c r="C125">
        <v>1</v>
      </c>
      <c r="D125">
        <v>2035</v>
      </c>
      <c r="F125" s="6">
        <v>1E-4</v>
      </c>
      <c r="G125" s="6" t="s">
        <v>56</v>
      </c>
      <c r="I125" s="6">
        <v>1E-4</v>
      </c>
      <c r="J125" s="6" t="s">
        <v>56</v>
      </c>
    </row>
    <row r="126" spans="1:10" x14ac:dyDescent="0.2">
      <c r="A126" t="s">
        <v>8726</v>
      </c>
      <c r="B126" t="s">
        <v>8557</v>
      </c>
      <c r="C126">
        <v>1</v>
      </c>
      <c r="D126">
        <v>2035</v>
      </c>
      <c r="F126" s="6">
        <v>0</v>
      </c>
      <c r="G126" s="6" t="s">
        <v>56</v>
      </c>
      <c r="I126" s="6">
        <v>0</v>
      </c>
      <c r="J126" s="6" t="s">
        <v>56</v>
      </c>
    </row>
    <row r="127" spans="1:10" x14ac:dyDescent="0.2">
      <c r="A127" t="s">
        <v>8727</v>
      </c>
      <c r="B127" t="s">
        <v>8448</v>
      </c>
      <c r="C127">
        <v>1</v>
      </c>
      <c r="D127">
        <v>2035</v>
      </c>
      <c r="E127">
        <v>9.7971000000000004</v>
      </c>
      <c r="F127" s="6">
        <v>9.7971000000000004</v>
      </c>
      <c r="G127" s="6" t="s">
        <v>56</v>
      </c>
      <c r="H127">
        <v>9.7971000000000004</v>
      </c>
      <c r="I127" s="6">
        <v>19.5473</v>
      </c>
      <c r="J127" s="6" t="s">
        <v>56</v>
      </c>
    </row>
    <row r="128" spans="1:10" x14ac:dyDescent="0.2">
      <c r="A128" t="s">
        <v>8727</v>
      </c>
      <c r="B128" t="s">
        <v>9259</v>
      </c>
      <c r="C128">
        <v>1</v>
      </c>
      <c r="D128">
        <v>2035</v>
      </c>
      <c r="F128" s="6">
        <v>0</v>
      </c>
      <c r="G128" s="6" t="s">
        <v>56</v>
      </c>
      <c r="I128" s="6">
        <v>0</v>
      </c>
      <c r="J128" s="6" t="s">
        <v>56</v>
      </c>
    </row>
    <row r="129" spans="1:10" x14ac:dyDescent="0.2">
      <c r="A129" t="s">
        <v>8728</v>
      </c>
      <c r="B129" t="s">
        <v>8174</v>
      </c>
      <c r="C129">
        <v>1</v>
      </c>
      <c r="D129">
        <v>2035</v>
      </c>
      <c r="E129">
        <v>0.78249999999999997</v>
      </c>
      <c r="F129" s="6">
        <v>0.78249999999999997</v>
      </c>
      <c r="G129" s="6" t="s">
        <v>56</v>
      </c>
      <c r="H129">
        <v>0.78249999999999997</v>
      </c>
      <c r="I129" s="6">
        <v>0.78320000000000001</v>
      </c>
      <c r="J129" s="6" t="s">
        <v>56</v>
      </c>
    </row>
    <row r="130" spans="1:10" x14ac:dyDescent="0.2">
      <c r="A130" t="s">
        <v>8729</v>
      </c>
      <c r="B130" t="s">
        <v>8730</v>
      </c>
      <c r="C130">
        <v>1</v>
      </c>
      <c r="D130">
        <v>2035</v>
      </c>
      <c r="E130">
        <v>19.350000000000001</v>
      </c>
      <c r="F130" s="6">
        <v>19.350000000000001</v>
      </c>
      <c r="J130" s="6" t="s">
        <v>56</v>
      </c>
    </row>
    <row r="131" spans="1:10" x14ac:dyDescent="0.2">
      <c r="A131" t="s">
        <v>8731</v>
      </c>
      <c r="B131" t="s">
        <v>8558</v>
      </c>
      <c r="C131">
        <v>1</v>
      </c>
      <c r="D131">
        <v>2035</v>
      </c>
      <c r="E131">
        <v>4.75</v>
      </c>
      <c r="F131" s="6">
        <v>4.75</v>
      </c>
      <c r="G131" s="6" t="s">
        <v>9394</v>
      </c>
      <c r="H131">
        <v>4.75</v>
      </c>
      <c r="I131" s="6">
        <v>4.75</v>
      </c>
      <c r="J131" s="6" t="s">
        <v>9394</v>
      </c>
    </row>
    <row r="132" spans="1:10" x14ac:dyDescent="0.2">
      <c r="A132" t="s">
        <v>9395</v>
      </c>
      <c r="B132" t="s">
        <v>8419</v>
      </c>
      <c r="C132">
        <v>1</v>
      </c>
      <c r="D132">
        <v>2035</v>
      </c>
      <c r="F132" s="6">
        <v>1.0843</v>
      </c>
      <c r="G132" s="6" t="s">
        <v>9347</v>
      </c>
      <c r="I132" s="6">
        <v>1.0840000000000001</v>
      </c>
      <c r="J132" s="6" t="s">
        <v>9347</v>
      </c>
    </row>
    <row r="133" spans="1:10" x14ac:dyDescent="0.2">
      <c r="A133" t="s">
        <v>9395</v>
      </c>
      <c r="B133" t="s">
        <v>8420</v>
      </c>
      <c r="C133">
        <v>1</v>
      </c>
      <c r="D133">
        <v>2035</v>
      </c>
      <c r="F133" s="6">
        <v>0.28460000000000002</v>
      </c>
      <c r="G133" s="6" t="s">
        <v>9347</v>
      </c>
      <c r="I133" s="6">
        <v>0.28489999999999999</v>
      </c>
      <c r="J133" s="6" t="s">
        <v>9347</v>
      </c>
    </row>
    <row r="134" spans="1:10" x14ac:dyDescent="0.2">
      <c r="A134" t="s">
        <v>9395</v>
      </c>
      <c r="B134" t="s">
        <v>8417</v>
      </c>
      <c r="C134">
        <v>1</v>
      </c>
      <c r="D134">
        <v>2035</v>
      </c>
      <c r="F134" s="6">
        <v>0.45340000000000003</v>
      </c>
      <c r="G134" s="6" t="s">
        <v>9347</v>
      </c>
      <c r="I134" s="6">
        <v>0.45340000000000003</v>
      </c>
      <c r="J134" s="6" t="s">
        <v>9347</v>
      </c>
    </row>
    <row r="135" spans="1:10" x14ac:dyDescent="0.2">
      <c r="A135" t="s">
        <v>9395</v>
      </c>
      <c r="B135" t="s">
        <v>8418</v>
      </c>
      <c r="C135">
        <v>1</v>
      </c>
      <c r="D135">
        <v>2035</v>
      </c>
      <c r="F135" s="6">
        <v>0.52610000000000001</v>
      </c>
      <c r="G135" s="6" t="s">
        <v>9347</v>
      </c>
      <c r="I135" s="6">
        <v>0.52610000000000001</v>
      </c>
      <c r="J135" s="6" t="s">
        <v>9347</v>
      </c>
    </row>
    <row r="136" spans="1:10" x14ac:dyDescent="0.2">
      <c r="A136" t="s">
        <v>9395</v>
      </c>
      <c r="B136" t="s">
        <v>8947</v>
      </c>
      <c r="C136">
        <v>1</v>
      </c>
      <c r="D136">
        <v>2035</v>
      </c>
      <c r="F136" s="6">
        <v>0</v>
      </c>
      <c r="G136" s="6" t="s">
        <v>9347</v>
      </c>
      <c r="I136" s="6">
        <v>0</v>
      </c>
      <c r="J136" s="6" t="s">
        <v>9347</v>
      </c>
    </row>
    <row r="137" spans="1:10" x14ac:dyDescent="0.2">
      <c r="A137" t="s">
        <v>9395</v>
      </c>
      <c r="B137" t="s">
        <v>8949</v>
      </c>
      <c r="C137">
        <v>1</v>
      </c>
      <c r="D137">
        <v>2035</v>
      </c>
      <c r="F137" s="6">
        <v>0</v>
      </c>
      <c r="G137" s="6" t="s">
        <v>9347</v>
      </c>
      <c r="I137" s="6">
        <v>0</v>
      </c>
      <c r="J137" s="6" t="s">
        <v>9347</v>
      </c>
    </row>
    <row r="138" spans="1:10" x14ac:dyDescent="0.2">
      <c r="A138" t="s">
        <v>9395</v>
      </c>
      <c r="B138" t="s">
        <v>8165</v>
      </c>
      <c r="C138">
        <v>1</v>
      </c>
      <c r="D138">
        <v>2035</v>
      </c>
      <c r="F138" s="6">
        <v>0.60560000000000003</v>
      </c>
      <c r="G138" s="6" t="s">
        <v>9347</v>
      </c>
      <c r="I138" s="6">
        <v>0.60560000000000003</v>
      </c>
      <c r="J138" s="6" t="s">
        <v>9347</v>
      </c>
    </row>
    <row r="139" spans="1:10" x14ac:dyDescent="0.2">
      <c r="A139" t="s">
        <v>9395</v>
      </c>
      <c r="B139" t="s">
        <v>8952</v>
      </c>
      <c r="C139">
        <v>1</v>
      </c>
      <c r="D139">
        <v>2035</v>
      </c>
      <c r="G139" s="6" t="s">
        <v>9347</v>
      </c>
      <c r="I139" s="6">
        <v>0</v>
      </c>
      <c r="J139" s="6" t="s">
        <v>9347</v>
      </c>
    </row>
    <row r="140" spans="1:10" x14ac:dyDescent="0.2">
      <c r="A140" t="s">
        <v>8450</v>
      </c>
      <c r="B140" t="s">
        <v>8451</v>
      </c>
      <c r="C140">
        <v>1</v>
      </c>
      <c r="D140">
        <v>2035</v>
      </c>
      <c r="E140">
        <v>71.795299999999997</v>
      </c>
      <c r="F140" s="6">
        <v>49.9161</v>
      </c>
      <c r="G140" s="6" t="s">
        <v>9396</v>
      </c>
      <c r="H140">
        <v>5.3848000000000003</v>
      </c>
      <c r="I140" s="6">
        <v>3.7475000000000001</v>
      </c>
      <c r="J140" s="6" t="s">
        <v>9354</v>
      </c>
    </row>
    <row r="141" spans="1:10" x14ac:dyDescent="0.2">
      <c r="A141" t="s">
        <v>8450</v>
      </c>
      <c r="B141" t="s">
        <v>8452</v>
      </c>
      <c r="C141">
        <v>1</v>
      </c>
      <c r="D141">
        <v>2035</v>
      </c>
      <c r="E141">
        <v>6.7267999999999999</v>
      </c>
      <c r="F141" s="6">
        <v>0</v>
      </c>
      <c r="G141" s="6" t="s">
        <v>9396</v>
      </c>
      <c r="H141">
        <v>0.50449999999999995</v>
      </c>
      <c r="I141" s="6">
        <v>0</v>
      </c>
      <c r="J141" s="6" t="s">
        <v>9354</v>
      </c>
    </row>
    <row r="142" spans="1:10" x14ac:dyDescent="0.2">
      <c r="A142" t="s">
        <v>8450</v>
      </c>
      <c r="B142" t="s">
        <v>8453</v>
      </c>
      <c r="C142">
        <v>1</v>
      </c>
      <c r="D142">
        <v>2035</v>
      </c>
      <c r="E142">
        <v>34.269199999999998</v>
      </c>
      <c r="F142" s="6">
        <v>46.716900000000003</v>
      </c>
      <c r="G142" s="6" t="s">
        <v>9396</v>
      </c>
      <c r="H142">
        <v>2.5703</v>
      </c>
      <c r="I142" s="6">
        <v>3.4988999999999999</v>
      </c>
      <c r="J142" s="6" t="s">
        <v>9354</v>
      </c>
    </row>
    <row r="143" spans="1:10" x14ac:dyDescent="0.2">
      <c r="A143" t="s">
        <v>8450</v>
      </c>
      <c r="B143" t="s">
        <v>8770</v>
      </c>
      <c r="C143">
        <v>1</v>
      </c>
      <c r="D143">
        <v>2035</v>
      </c>
      <c r="F143" s="6">
        <v>1E-4</v>
      </c>
      <c r="G143" s="6" t="s">
        <v>9396</v>
      </c>
      <c r="I143" s="6">
        <v>0</v>
      </c>
      <c r="J143" s="6" t="s">
        <v>9354</v>
      </c>
    </row>
    <row r="144" spans="1:10" x14ac:dyDescent="0.2">
      <c r="A144" t="s">
        <v>8450</v>
      </c>
      <c r="B144" t="s">
        <v>8454</v>
      </c>
      <c r="C144">
        <v>1</v>
      </c>
      <c r="D144">
        <v>2035</v>
      </c>
      <c r="E144">
        <v>1.9099999999999999E-2</v>
      </c>
      <c r="F144" s="6">
        <v>1.9099999999999999E-2</v>
      </c>
      <c r="G144" s="6" t="s">
        <v>9396</v>
      </c>
      <c r="H144">
        <v>1.4E-3</v>
      </c>
      <c r="I144" s="6">
        <v>1.4E-3</v>
      </c>
      <c r="J144" s="6" t="s">
        <v>9354</v>
      </c>
    </row>
    <row r="145" spans="1:10" x14ac:dyDescent="0.2">
      <c r="A145" t="s">
        <v>8450</v>
      </c>
      <c r="B145" t="s">
        <v>8772</v>
      </c>
      <c r="C145">
        <v>1</v>
      </c>
      <c r="D145">
        <v>2035</v>
      </c>
      <c r="F145" s="6">
        <v>0</v>
      </c>
      <c r="G145" s="6" t="s">
        <v>9396</v>
      </c>
      <c r="I145" s="6">
        <v>0</v>
      </c>
      <c r="J145" s="6" t="s">
        <v>9354</v>
      </c>
    </row>
    <row r="146" spans="1:10" x14ac:dyDescent="0.2">
      <c r="A146" t="s">
        <v>8450</v>
      </c>
      <c r="B146" t="s">
        <v>8773</v>
      </c>
      <c r="C146">
        <v>1</v>
      </c>
      <c r="D146">
        <v>2035</v>
      </c>
      <c r="F146" s="6">
        <v>0</v>
      </c>
      <c r="G146" s="6" t="s">
        <v>9396</v>
      </c>
      <c r="I146" s="6">
        <v>0</v>
      </c>
      <c r="J146" s="6" t="s">
        <v>9354</v>
      </c>
    </row>
    <row r="147" spans="1:10" x14ac:dyDescent="0.2">
      <c r="A147" t="s">
        <v>8450</v>
      </c>
      <c r="B147" t="s">
        <v>8775</v>
      </c>
      <c r="C147">
        <v>1</v>
      </c>
      <c r="D147">
        <v>2035</v>
      </c>
      <c r="F147" s="6">
        <v>1.6251</v>
      </c>
      <c r="G147" s="6" t="s">
        <v>9396</v>
      </c>
      <c r="I147" s="6">
        <v>0.122</v>
      </c>
      <c r="J147" s="6" t="s">
        <v>9354</v>
      </c>
    </row>
    <row r="148" spans="1:10" x14ac:dyDescent="0.2">
      <c r="A148" t="s">
        <v>8450</v>
      </c>
      <c r="B148" t="s">
        <v>8791</v>
      </c>
      <c r="C148">
        <v>1</v>
      </c>
      <c r="D148">
        <v>2035</v>
      </c>
      <c r="F148" s="6">
        <v>0</v>
      </c>
      <c r="G148" s="6" t="s">
        <v>9396</v>
      </c>
      <c r="I148" s="6">
        <v>0</v>
      </c>
      <c r="J148" s="6" t="s">
        <v>9354</v>
      </c>
    </row>
    <row r="149" spans="1:10" x14ac:dyDescent="0.2">
      <c r="A149" t="s">
        <v>8450</v>
      </c>
      <c r="B149" t="s">
        <v>8798</v>
      </c>
      <c r="C149">
        <v>1</v>
      </c>
      <c r="D149">
        <v>2035</v>
      </c>
      <c r="F149" s="6">
        <v>14.5329</v>
      </c>
      <c r="G149" s="6" t="s">
        <v>9396</v>
      </c>
      <c r="I149" s="6">
        <v>1.0911</v>
      </c>
      <c r="J149" s="6" t="s">
        <v>9354</v>
      </c>
    </row>
    <row r="150" spans="1:10" x14ac:dyDescent="0.2">
      <c r="A150" t="s">
        <v>9397</v>
      </c>
      <c r="B150" t="s">
        <v>8423</v>
      </c>
      <c r="C150">
        <v>1</v>
      </c>
      <c r="D150">
        <v>2035</v>
      </c>
      <c r="F150" s="6">
        <v>0.31929999999999997</v>
      </c>
      <c r="G150" s="6" t="s">
        <v>9348</v>
      </c>
      <c r="I150" s="6">
        <v>0.3196</v>
      </c>
      <c r="J150" s="6" t="s">
        <v>9348</v>
      </c>
    </row>
    <row r="151" spans="1:10" x14ac:dyDescent="0.2">
      <c r="A151" t="s">
        <v>9397</v>
      </c>
      <c r="B151" t="s">
        <v>8421</v>
      </c>
      <c r="C151">
        <v>1</v>
      </c>
      <c r="D151">
        <v>2035</v>
      </c>
      <c r="F151" s="6">
        <v>0.36249999999999999</v>
      </c>
      <c r="G151" s="6" t="s">
        <v>9348</v>
      </c>
      <c r="I151" s="6">
        <v>0.36249999999999999</v>
      </c>
      <c r="J151" s="6" t="s">
        <v>9348</v>
      </c>
    </row>
    <row r="152" spans="1:10" x14ac:dyDescent="0.2">
      <c r="A152" t="s">
        <v>9397</v>
      </c>
      <c r="B152" t="s">
        <v>8948</v>
      </c>
      <c r="C152">
        <v>1</v>
      </c>
      <c r="D152">
        <v>2035</v>
      </c>
      <c r="F152" s="6">
        <v>0</v>
      </c>
      <c r="G152" s="6" t="s">
        <v>9348</v>
      </c>
      <c r="I152" s="6">
        <v>0</v>
      </c>
      <c r="J152" s="6" t="s">
        <v>9348</v>
      </c>
    </row>
    <row r="153" spans="1:10" x14ac:dyDescent="0.2">
      <c r="A153" t="s">
        <v>9397</v>
      </c>
      <c r="B153" t="s">
        <v>8950</v>
      </c>
      <c r="C153">
        <v>1</v>
      </c>
      <c r="D153">
        <v>2035</v>
      </c>
      <c r="F153" s="6">
        <v>0</v>
      </c>
      <c r="G153" s="6" t="s">
        <v>9348</v>
      </c>
      <c r="I153" s="6">
        <v>0</v>
      </c>
      <c r="J153" s="6" t="s">
        <v>9348</v>
      </c>
    </row>
    <row r="154" spans="1:10" x14ac:dyDescent="0.2">
      <c r="A154" t="s">
        <v>9397</v>
      </c>
      <c r="B154" t="s">
        <v>8166</v>
      </c>
      <c r="C154">
        <v>1</v>
      </c>
      <c r="D154">
        <v>2035</v>
      </c>
      <c r="F154" s="6">
        <v>0.25640000000000002</v>
      </c>
      <c r="G154" s="6" t="s">
        <v>9348</v>
      </c>
      <c r="I154" s="6">
        <v>0.25640000000000002</v>
      </c>
      <c r="J154" s="6" t="s">
        <v>9348</v>
      </c>
    </row>
    <row r="155" spans="1:10" x14ac:dyDescent="0.2">
      <c r="A155" t="s">
        <v>9397</v>
      </c>
      <c r="B155" t="s">
        <v>8953</v>
      </c>
      <c r="C155">
        <v>1</v>
      </c>
      <c r="D155">
        <v>2035</v>
      </c>
      <c r="F155" s="6">
        <v>0</v>
      </c>
      <c r="G155" s="6" t="s">
        <v>9348</v>
      </c>
      <c r="I155" s="6">
        <v>0</v>
      </c>
      <c r="J155" s="6" t="s">
        <v>9348</v>
      </c>
    </row>
    <row r="156" spans="1:10" x14ac:dyDescent="0.2">
      <c r="A156" t="s">
        <v>8455</v>
      </c>
      <c r="B156" t="s">
        <v>8456</v>
      </c>
      <c r="C156">
        <v>1</v>
      </c>
      <c r="D156">
        <v>2035</v>
      </c>
      <c r="E156">
        <v>8.3481000000000005</v>
      </c>
      <c r="F156" s="6">
        <v>8.3378999999999994</v>
      </c>
      <c r="G156" s="6" t="s">
        <v>9398</v>
      </c>
      <c r="H156">
        <v>0.62609999999999999</v>
      </c>
      <c r="I156" s="6">
        <v>0.14630000000000001</v>
      </c>
      <c r="J156" s="6" t="s">
        <v>9354</v>
      </c>
    </row>
    <row r="157" spans="1:10" x14ac:dyDescent="0.2">
      <c r="A157" t="s">
        <v>8455</v>
      </c>
      <c r="B157" t="s">
        <v>8944</v>
      </c>
      <c r="C157">
        <v>1</v>
      </c>
      <c r="D157">
        <v>2035</v>
      </c>
      <c r="F157" s="6">
        <v>1.01E-2</v>
      </c>
      <c r="G157" s="6" t="s">
        <v>9398</v>
      </c>
      <c r="I157" s="6">
        <v>2.0000000000000001E-4</v>
      </c>
      <c r="J157" s="6" t="s">
        <v>9354</v>
      </c>
    </row>
    <row r="158" spans="1:10" x14ac:dyDescent="0.2">
      <c r="A158" t="s">
        <v>8455</v>
      </c>
      <c r="B158" t="s">
        <v>8457</v>
      </c>
      <c r="C158">
        <v>1</v>
      </c>
      <c r="D158">
        <v>2035</v>
      </c>
      <c r="E158">
        <v>0.40939999999999999</v>
      </c>
      <c r="F158" s="6">
        <v>0.40939999999999999</v>
      </c>
      <c r="G158" s="6" t="s">
        <v>9398</v>
      </c>
      <c r="H158">
        <v>3.0700000000000002E-2</v>
      </c>
      <c r="I158" s="6">
        <v>7.1999999999999998E-3</v>
      </c>
      <c r="J158" s="6" t="s">
        <v>9354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49E38-4834-4A40-83F5-3A7E9B091431}">
  <sheetPr>
    <tabColor rgb="FF92D050"/>
  </sheetPr>
  <dimension ref="A2:V3000"/>
  <sheetViews>
    <sheetView zoomScale="85" zoomScaleNormal="85" workbookViewId="0">
      <selection activeCell="D6" activeCellId="1" sqref="A6:B2010 D6:D2010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28.33203125" customWidth="1"/>
    <col min="4" max="4" width="26.33203125" style="9" bestFit="1" customWidth="1"/>
    <col min="5" max="5" width="24.5" bestFit="1" customWidth="1"/>
    <col min="6" max="6" width="11.5" customWidth="1"/>
    <col min="7" max="7" width="17.33203125" customWidth="1"/>
  </cols>
  <sheetData>
    <row r="2" spans="1:22" x14ac:dyDescent="0.2">
      <c r="A2" s="8" t="s">
        <v>37</v>
      </c>
      <c r="B2" s="8"/>
      <c r="C2" s="8"/>
      <c r="D2" s="19"/>
      <c r="F2" s="4"/>
      <c r="G2" s="4"/>
      <c r="H2" s="4"/>
      <c r="I2" s="4"/>
    </row>
    <row r="3" spans="1:22" x14ac:dyDescent="0.2">
      <c r="P3" t="s">
        <v>8179</v>
      </c>
      <c r="S3" t="s">
        <v>8181</v>
      </c>
      <c r="V3" t="s">
        <v>8180</v>
      </c>
    </row>
    <row r="4" spans="1:22" x14ac:dyDescent="0.2">
      <c r="A4" s="84"/>
      <c r="B4" s="84" t="s">
        <v>8733</v>
      </c>
      <c r="C4" s="85" t="s">
        <v>372</v>
      </c>
      <c r="D4" s="84" t="s">
        <v>9399</v>
      </c>
      <c r="E4" s="31"/>
    </row>
    <row r="5" spans="1:22" x14ac:dyDescent="0.2">
      <c r="A5" s="84" t="s">
        <v>10</v>
      </c>
      <c r="B5" s="84" t="s">
        <v>57</v>
      </c>
      <c r="C5" s="85"/>
      <c r="D5" s="84"/>
      <c r="E5" s="31"/>
      <c r="F5" s="20" t="s">
        <v>45</v>
      </c>
      <c r="G5" s="20" t="s">
        <v>8</v>
      </c>
      <c r="O5" s="101" t="s">
        <v>372</v>
      </c>
      <c r="P5" s="95"/>
    </row>
    <row r="6" spans="1:22" x14ac:dyDescent="0.2">
      <c r="A6" s="22" t="s">
        <v>8559</v>
      </c>
      <c r="B6" s="22" t="s">
        <v>54</v>
      </c>
      <c r="C6" s="72" t="s">
        <v>356</v>
      </c>
      <c r="D6" s="73">
        <v>-14.99990867</v>
      </c>
      <c r="E6" s="31"/>
      <c r="F6" s="9">
        <f>IF(D6&lt;0,D6,"")</f>
        <v>-14.99990867</v>
      </c>
      <c r="G6" s="9" t="str">
        <f>IF(D6&gt;0,D6,"")</f>
        <v/>
      </c>
      <c r="O6" s="197" t="s">
        <v>356</v>
      </c>
      <c r="P6" s="95">
        <f>SUMIFS($D$7:$D$4000,$C$7:$C$4000,$O6,$B$7:$B$4000,"aardgas")</f>
        <v>20.002626574151773</v>
      </c>
      <c r="S6" t="s">
        <v>8175</v>
      </c>
      <c r="T6">
        <f>SUMIFS($D$7:$D$4000,$A$7:$A$4000,$S6,$B$7:$B$4000,"Aardgas")</f>
        <v>0</v>
      </c>
      <c r="V6" s="117">
        <f>P6</f>
        <v>20.002626574151773</v>
      </c>
    </row>
    <row r="7" spans="1:22" x14ac:dyDescent="0.2">
      <c r="A7" t="s">
        <v>8559</v>
      </c>
      <c r="B7" t="s">
        <v>83</v>
      </c>
      <c r="C7" t="s">
        <v>356</v>
      </c>
      <c r="F7" s="9" t="str">
        <f t="shared" ref="F7:F70" si="0">IF(D7&lt;0,D7,"")</f>
        <v/>
      </c>
      <c r="G7" s="9" t="str">
        <f t="shared" ref="G7:G70" si="1">IF(D7&gt;0,D7,"")</f>
        <v/>
      </c>
      <c r="O7" s="198" t="s">
        <v>369</v>
      </c>
      <c r="P7" s="95">
        <f t="shared" ref="P7:P24" si="2">SUMIFS($D$7:$D$4000,$C$7:$C$4000,$O7,$B$7:$B$4000,"aardgas")</f>
        <v>0</v>
      </c>
      <c r="S7" t="s">
        <v>8174</v>
      </c>
      <c r="T7">
        <f t="shared" ref="T7:T10" si="3">SUMIFS($D$7:$D$4000,$A$7:$A$4000,$S7,$B$7:$B$4000,"Aardgas")</f>
        <v>5.5692119709999997</v>
      </c>
      <c r="V7" s="117">
        <f t="shared" ref="V7:V24" si="4">P7</f>
        <v>0</v>
      </c>
    </row>
    <row r="8" spans="1:22" x14ac:dyDescent="0.2">
      <c r="A8" t="s">
        <v>8559</v>
      </c>
      <c r="B8" t="s">
        <v>8289</v>
      </c>
      <c r="C8" t="s">
        <v>356</v>
      </c>
      <c r="D8" s="9">
        <v>14.99990867</v>
      </c>
      <c r="F8" s="9" t="str">
        <f t="shared" si="0"/>
        <v/>
      </c>
      <c r="G8" s="9">
        <f t="shared" si="1"/>
        <v>14.99990867</v>
      </c>
      <c r="O8" s="197" t="s">
        <v>359</v>
      </c>
      <c r="P8" s="95">
        <f t="shared" si="2"/>
        <v>224.80050431428825</v>
      </c>
      <c r="S8" t="s">
        <v>8177</v>
      </c>
      <c r="T8">
        <f t="shared" si="3"/>
        <v>0</v>
      </c>
      <c r="V8" s="117">
        <f t="shared" si="4"/>
        <v>224.80050431428825</v>
      </c>
    </row>
    <row r="9" spans="1:22" x14ac:dyDescent="0.2">
      <c r="A9" t="s">
        <v>9139</v>
      </c>
      <c r="B9" t="s">
        <v>8290</v>
      </c>
      <c r="C9" t="s">
        <v>358</v>
      </c>
      <c r="D9" s="9">
        <v>-3.3420918889999998E-6</v>
      </c>
      <c r="F9" s="9">
        <f t="shared" si="0"/>
        <v>-3.3420918889999998E-6</v>
      </c>
      <c r="G9" s="9" t="str">
        <f t="shared" si="1"/>
        <v/>
      </c>
      <c r="O9" s="198" t="s">
        <v>374</v>
      </c>
      <c r="P9" s="95">
        <f t="shared" si="2"/>
        <v>65.719411254206605</v>
      </c>
      <c r="S9" t="s">
        <v>423</v>
      </c>
      <c r="T9">
        <f t="shared" si="3"/>
        <v>12.74946342</v>
      </c>
      <c r="V9" s="117">
        <f t="shared" si="4"/>
        <v>65.719411254206605</v>
      </c>
    </row>
    <row r="10" spans="1:22" x14ac:dyDescent="0.2">
      <c r="A10" t="s">
        <v>9139</v>
      </c>
      <c r="B10" t="s">
        <v>399</v>
      </c>
      <c r="C10" t="s">
        <v>358</v>
      </c>
      <c r="D10" s="9">
        <v>9.0994030450000004E-6</v>
      </c>
      <c r="F10" s="9" t="str">
        <f t="shared" si="0"/>
        <v/>
      </c>
      <c r="G10" s="9">
        <f t="shared" si="1"/>
        <v>9.0994030450000004E-6</v>
      </c>
      <c r="O10" s="199" t="s">
        <v>370</v>
      </c>
      <c r="P10" s="95">
        <f t="shared" si="2"/>
        <v>0</v>
      </c>
      <c r="S10" t="s">
        <v>8176</v>
      </c>
      <c r="T10">
        <f t="shared" si="3"/>
        <v>0</v>
      </c>
      <c r="V10" s="117">
        <f t="shared" si="4"/>
        <v>0</v>
      </c>
    </row>
    <row r="11" spans="1:22" x14ac:dyDescent="0.2">
      <c r="A11" t="s">
        <v>9139</v>
      </c>
      <c r="B11" t="s">
        <v>52</v>
      </c>
      <c r="C11" t="s">
        <v>358</v>
      </c>
      <c r="D11" s="9">
        <v>-3.967928856E-7</v>
      </c>
      <c r="F11" s="9">
        <f t="shared" si="0"/>
        <v>-3.967928856E-7</v>
      </c>
      <c r="G11" s="9" t="str">
        <f t="shared" si="1"/>
        <v/>
      </c>
      <c r="O11" s="200" t="s">
        <v>360</v>
      </c>
      <c r="P11" s="95">
        <f t="shared" si="2"/>
        <v>96.549436922284841</v>
      </c>
      <c r="V11" s="117">
        <f t="shared" si="4"/>
        <v>96.549436922284841</v>
      </c>
    </row>
    <row r="12" spans="1:22" x14ac:dyDescent="0.2">
      <c r="A12" t="s">
        <v>101</v>
      </c>
      <c r="B12" t="s">
        <v>8290</v>
      </c>
      <c r="C12" t="s">
        <v>358</v>
      </c>
      <c r="F12" s="9" t="str">
        <f t="shared" si="0"/>
        <v/>
      </c>
      <c r="G12" s="9" t="str">
        <f t="shared" si="1"/>
        <v/>
      </c>
      <c r="O12" s="201" t="s">
        <v>375</v>
      </c>
      <c r="P12" s="95">
        <f t="shared" si="2"/>
        <v>19.264158028415</v>
      </c>
      <c r="V12" s="117">
        <f t="shared" si="4"/>
        <v>19.264158028415</v>
      </c>
    </row>
    <row r="13" spans="1:22" x14ac:dyDescent="0.2">
      <c r="A13" t="s">
        <v>101</v>
      </c>
      <c r="B13" t="s">
        <v>8291</v>
      </c>
      <c r="C13" t="s">
        <v>358</v>
      </c>
      <c r="F13" s="9" t="str">
        <f t="shared" si="0"/>
        <v/>
      </c>
      <c r="G13" s="9" t="str">
        <f t="shared" si="1"/>
        <v/>
      </c>
      <c r="O13" s="200" t="s">
        <v>371</v>
      </c>
      <c r="P13" s="95">
        <f t="shared" si="2"/>
        <v>0.62987195540000007</v>
      </c>
      <c r="V13" s="117">
        <f t="shared" si="4"/>
        <v>0.62987195540000007</v>
      </c>
    </row>
    <row r="14" spans="1:22" x14ac:dyDescent="0.2">
      <c r="A14" t="s">
        <v>102</v>
      </c>
      <c r="B14" t="s">
        <v>8290</v>
      </c>
      <c r="C14" t="s">
        <v>358</v>
      </c>
      <c r="D14" s="9">
        <v>-3.9487322750000003E-6</v>
      </c>
      <c r="F14" s="9">
        <f t="shared" si="0"/>
        <v>-3.9487322750000003E-6</v>
      </c>
      <c r="G14" s="9" t="str">
        <f t="shared" si="1"/>
        <v/>
      </c>
      <c r="O14" s="95" t="s">
        <v>366</v>
      </c>
      <c r="P14" s="95">
        <f t="shared" si="2"/>
        <v>32.192778072830755</v>
      </c>
      <c r="V14" s="117">
        <f t="shared" si="4"/>
        <v>32.192778072830755</v>
      </c>
    </row>
    <row r="15" spans="1:22" x14ac:dyDescent="0.2">
      <c r="A15" t="s">
        <v>102</v>
      </c>
      <c r="B15" t="s">
        <v>8292</v>
      </c>
      <c r="C15" t="s">
        <v>358</v>
      </c>
      <c r="D15" s="9">
        <v>8.8338529640000003E-6</v>
      </c>
      <c r="F15" s="9" t="str">
        <f t="shared" si="0"/>
        <v/>
      </c>
      <c r="G15" s="9">
        <f t="shared" si="1"/>
        <v>8.8338529640000003E-6</v>
      </c>
      <c r="O15" s="95" t="s">
        <v>362</v>
      </c>
      <c r="P15" s="95">
        <f t="shared" si="2"/>
        <v>26.775830471732121</v>
      </c>
      <c r="V15" s="117">
        <f>P15-SUM(T6:T10)</f>
        <v>8.4571550807321216</v>
      </c>
    </row>
    <row r="16" spans="1:22" x14ac:dyDescent="0.2">
      <c r="A16" t="s">
        <v>9140</v>
      </c>
      <c r="B16" t="s">
        <v>9274</v>
      </c>
      <c r="C16" t="s">
        <v>373</v>
      </c>
      <c r="F16" s="9" t="str">
        <f t="shared" si="0"/>
        <v/>
      </c>
      <c r="G16" s="9" t="str">
        <f t="shared" si="1"/>
        <v/>
      </c>
      <c r="O16" s="95" t="s">
        <v>367</v>
      </c>
      <c r="P16" s="95">
        <f t="shared" si="2"/>
        <v>7.1722836690999996</v>
      </c>
      <c r="V16" s="117">
        <f t="shared" si="4"/>
        <v>7.1722836690999996</v>
      </c>
    </row>
    <row r="17" spans="1:22" x14ac:dyDescent="0.2">
      <c r="A17" t="s">
        <v>9140</v>
      </c>
      <c r="B17" t="s">
        <v>52</v>
      </c>
      <c r="C17" t="s">
        <v>373</v>
      </c>
      <c r="E17" s="54"/>
      <c r="F17" s="9" t="str">
        <f t="shared" si="0"/>
        <v/>
      </c>
      <c r="G17" s="9" t="str">
        <f t="shared" si="1"/>
        <v/>
      </c>
      <c r="O17" s="95" t="s">
        <v>357</v>
      </c>
      <c r="P17" s="95">
        <f t="shared" si="2"/>
        <v>5.6393807828999996E-5</v>
      </c>
      <c r="V17" s="117">
        <f t="shared" si="4"/>
        <v>5.6393807828999996E-5</v>
      </c>
    </row>
    <row r="18" spans="1:22" x14ac:dyDescent="0.2">
      <c r="A18" t="s">
        <v>9140</v>
      </c>
      <c r="B18" t="s">
        <v>8262</v>
      </c>
      <c r="C18" t="s">
        <v>373</v>
      </c>
      <c r="E18" s="54"/>
      <c r="F18" s="9" t="str">
        <f t="shared" si="0"/>
        <v/>
      </c>
      <c r="G18" s="9" t="str">
        <f t="shared" si="1"/>
        <v/>
      </c>
      <c r="O18" s="95" t="s">
        <v>373</v>
      </c>
      <c r="P18" s="95">
        <f t="shared" si="2"/>
        <v>78.453321158846705</v>
      </c>
      <c r="V18" s="117">
        <f t="shared" si="4"/>
        <v>78.453321158846705</v>
      </c>
    </row>
    <row r="19" spans="1:22" x14ac:dyDescent="0.2">
      <c r="A19" t="s">
        <v>9140</v>
      </c>
      <c r="B19" t="s">
        <v>55</v>
      </c>
      <c r="C19" t="s">
        <v>373</v>
      </c>
      <c r="E19" s="54"/>
      <c r="F19" s="9" t="str">
        <f t="shared" si="0"/>
        <v/>
      </c>
      <c r="G19" s="9" t="str">
        <f t="shared" si="1"/>
        <v/>
      </c>
      <c r="O19" s="95" t="s">
        <v>361</v>
      </c>
      <c r="P19" s="95">
        <f t="shared" si="2"/>
        <v>35.642607275845386</v>
      </c>
      <c r="V19" s="117">
        <f t="shared" si="4"/>
        <v>35.642607275845386</v>
      </c>
    </row>
    <row r="20" spans="1:22" x14ac:dyDescent="0.2">
      <c r="A20" t="s">
        <v>9141</v>
      </c>
      <c r="B20" t="s">
        <v>399</v>
      </c>
      <c r="C20" t="s">
        <v>373</v>
      </c>
      <c r="F20" s="9" t="str">
        <f t="shared" si="0"/>
        <v/>
      </c>
      <c r="G20" s="9" t="str">
        <f t="shared" si="1"/>
        <v/>
      </c>
      <c r="O20" s="95" t="s">
        <v>365</v>
      </c>
      <c r="P20" s="95">
        <f t="shared" si="2"/>
        <v>59.829771917165893</v>
      </c>
      <c r="V20" s="117">
        <f t="shared" si="4"/>
        <v>59.829771917165893</v>
      </c>
    </row>
    <row r="21" spans="1:22" x14ac:dyDescent="0.2">
      <c r="A21" t="s">
        <v>9141</v>
      </c>
      <c r="B21" t="s">
        <v>9274</v>
      </c>
      <c r="C21" t="s">
        <v>373</v>
      </c>
      <c r="F21" s="9" t="str">
        <f t="shared" si="0"/>
        <v/>
      </c>
      <c r="G21" s="9" t="str">
        <f t="shared" si="1"/>
        <v/>
      </c>
      <c r="O21" s="95" t="s">
        <v>358</v>
      </c>
      <c r="P21" s="95">
        <f t="shared" si="2"/>
        <v>11.052244173640151</v>
      </c>
      <c r="V21" s="117">
        <f t="shared" si="4"/>
        <v>11.052244173640151</v>
      </c>
    </row>
    <row r="22" spans="1:22" x14ac:dyDescent="0.2">
      <c r="A22" t="s">
        <v>9141</v>
      </c>
      <c r="B22" t="s">
        <v>52</v>
      </c>
      <c r="C22" t="s">
        <v>373</v>
      </c>
      <c r="F22" s="9" t="str">
        <f t="shared" si="0"/>
        <v/>
      </c>
      <c r="G22" s="9" t="str">
        <f t="shared" si="1"/>
        <v/>
      </c>
      <c r="O22" s="201" t="s">
        <v>368</v>
      </c>
      <c r="P22" s="95">
        <f t="shared" si="2"/>
        <v>3.6721374289999998E-3</v>
      </c>
      <c r="V22" s="117">
        <f t="shared" si="4"/>
        <v>3.6721374289999998E-3</v>
      </c>
    </row>
    <row r="23" spans="1:22" x14ac:dyDescent="0.2">
      <c r="A23" t="s">
        <v>9141</v>
      </c>
      <c r="B23" t="s">
        <v>55</v>
      </c>
      <c r="C23" t="s">
        <v>373</v>
      </c>
      <c r="F23" s="9" t="str">
        <f t="shared" si="0"/>
        <v/>
      </c>
      <c r="G23" s="9" t="str">
        <f t="shared" si="1"/>
        <v/>
      </c>
      <c r="O23" s="197" t="s">
        <v>363</v>
      </c>
      <c r="P23" s="95">
        <f t="shared" si="2"/>
        <v>2.4315968064393902</v>
      </c>
      <c r="V23" s="117">
        <f t="shared" si="4"/>
        <v>2.4315968064393902</v>
      </c>
    </row>
    <row r="24" spans="1:22" x14ac:dyDescent="0.2">
      <c r="A24" t="s">
        <v>9142</v>
      </c>
      <c r="B24" t="s">
        <v>399</v>
      </c>
      <c r="C24" t="s">
        <v>373</v>
      </c>
      <c r="D24" s="9">
        <v>1.8932092819999998E-5</v>
      </c>
      <c r="F24" s="9" t="str">
        <f t="shared" si="0"/>
        <v/>
      </c>
      <c r="G24" s="9">
        <f t="shared" si="1"/>
        <v>1.8932092819999998E-5</v>
      </c>
      <c r="O24" s="198" t="s">
        <v>364</v>
      </c>
      <c r="P24" s="95">
        <f t="shared" si="2"/>
        <v>0</v>
      </c>
      <c r="V24" s="117">
        <f t="shared" si="4"/>
        <v>0</v>
      </c>
    </row>
    <row r="25" spans="1:22" x14ac:dyDescent="0.2">
      <c r="A25" t="s">
        <v>9142</v>
      </c>
      <c r="B25" t="s">
        <v>52</v>
      </c>
      <c r="C25" t="s">
        <v>373</v>
      </c>
      <c r="D25" s="9">
        <v>1.157629923E-6</v>
      </c>
      <c r="F25" s="9" t="str">
        <f t="shared" si="0"/>
        <v/>
      </c>
      <c r="G25" s="9">
        <f t="shared" si="1"/>
        <v>1.157629923E-6</v>
      </c>
    </row>
    <row r="26" spans="1:22" x14ac:dyDescent="0.2">
      <c r="A26" t="s">
        <v>9142</v>
      </c>
      <c r="B26" t="s">
        <v>55</v>
      </c>
      <c r="C26" t="s">
        <v>373</v>
      </c>
      <c r="D26" s="9">
        <v>-1.3819045849999999E-5</v>
      </c>
      <c r="F26" s="9">
        <f t="shared" si="0"/>
        <v>-1.3819045849999999E-5</v>
      </c>
      <c r="G26" s="9" t="str">
        <f t="shared" si="1"/>
        <v/>
      </c>
    </row>
    <row r="27" spans="1:22" x14ac:dyDescent="0.2">
      <c r="A27" t="s">
        <v>9143</v>
      </c>
      <c r="B27" t="s">
        <v>54</v>
      </c>
      <c r="C27" t="s">
        <v>373</v>
      </c>
      <c r="F27" s="9" t="str">
        <f t="shared" si="0"/>
        <v/>
      </c>
      <c r="G27" s="9" t="str">
        <f t="shared" si="1"/>
        <v/>
      </c>
    </row>
    <row r="28" spans="1:22" x14ac:dyDescent="0.2">
      <c r="A28" t="s">
        <v>9143</v>
      </c>
      <c r="B28" t="s">
        <v>9274</v>
      </c>
      <c r="C28" t="s">
        <v>373</v>
      </c>
      <c r="F28" s="9" t="str">
        <f t="shared" si="0"/>
        <v/>
      </c>
      <c r="G28" s="9" t="str">
        <f t="shared" si="1"/>
        <v/>
      </c>
    </row>
    <row r="29" spans="1:22" x14ac:dyDescent="0.2">
      <c r="A29" t="s">
        <v>9143</v>
      </c>
      <c r="B29" t="s">
        <v>55</v>
      </c>
      <c r="C29" t="s">
        <v>373</v>
      </c>
      <c r="F29" s="9" t="str">
        <f t="shared" si="0"/>
        <v/>
      </c>
      <c r="G29" s="9" t="str">
        <f t="shared" si="1"/>
        <v/>
      </c>
    </row>
    <row r="30" spans="1:22" x14ac:dyDescent="0.2">
      <c r="A30" t="s">
        <v>8734</v>
      </c>
      <c r="B30" t="s">
        <v>52</v>
      </c>
      <c r="C30" t="s">
        <v>359</v>
      </c>
      <c r="D30" s="9">
        <v>-2.025341848E-7</v>
      </c>
      <c r="F30" s="9">
        <f t="shared" si="0"/>
        <v>-2.025341848E-7</v>
      </c>
      <c r="G30" s="9" t="str">
        <f t="shared" si="1"/>
        <v/>
      </c>
    </row>
    <row r="31" spans="1:22" x14ac:dyDescent="0.2">
      <c r="A31" t="s">
        <v>8734</v>
      </c>
      <c r="B31" t="s">
        <v>480</v>
      </c>
      <c r="C31" t="s">
        <v>359</v>
      </c>
      <c r="D31" s="9">
        <v>-3.0241470379999999E-7</v>
      </c>
      <c r="F31" s="9">
        <f t="shared" si="0"/>
        <v>-3.0241470379999999E-7</v>
      </c>
      <c r="G31" s="9" t="str">
        <f t="shared" si="1"/>
        <v/>
      </c>
    </row>
    <row r="32" spans="1:22" x14ac:dyDescent="0.2">
      <c r="A32" t="s">
        <v>8734</v>
      </c>
      <c r="B32" t="s">
        <v>55</v>
      </c>
      <c r="C32" t="s">
        <v>359</v>
      </c>
      <c r="D32" s="9">
        <v>4.8668062259999996E-7</v>
      </c>
      <c r="F32" s="9" t="str">
        <f t="shared" si="0"/>
        <v/>
      </c>
      <c r="G32" s="9">
        <f t="shared" si="1"/>
        <v>4.8668062259999996E-7</v>
      </c>
    </row>
    <row r="33" spans="1:7" x14ac:dyDescent="0.2">
      <c r="A33" t="s">
        <v>8735</v>
      </c>
      <c r="B33" t="s">
        <v>52</v>
      </c>
      <c r="C33" t="s">
        <v>359</v>
      </c>
      <c r="F33" s="9" t="str">
        <f t="shared" si="0"/>
        <v/>
      </c>
      <c r="G33" s="9" t="str">
        <f t="shared" si="1"/>
        <v/>
      </c>
    </row>
    <row r="34" spans="1:7" x14ac:dyDescent="0.2">
      <c r="A34" t="s">
        <v>8735</v>
      </c>
      <c r="B34" t="s">
        <v>480</v>
      </c>
      <c r="C34" t="s">
        <v>359</v>
      </c>
      <c r="F34" s="9" t="str">
        <f t="shared" si="0"/>
        <v/>
      </c>
      <c r="G34" s="9" t="str">
        <f t="shared" si="1"/>
        <v/>
      </c>
    </row>
    <row r="35" spans="1:7" x14ac:dyDescent="0.2">
      <c r="A35" t="s">
        <v>8735</v>
      </c>
      <c r="B35" t="s">
        <v>55</v>
      </c>
      <c r="C35" t="s">
        <v>359</v>
      </c>
      <c r="F35" s="9" t="str">
        <f t="shared" si="0"/>
        <v/>
      </c>
      <c r="G35" s="9" t="str">
        <f t="shared" si="1"/>
        <v/>
      </c>
    </row>
    <row r="36" spans="1:7" x14ac:dyDescent="0.2">
      <c r="A36" t="s">
        <v>455</v>
      </c>
      <c r="B36" t="s">
        <v>52</v>
      </c>
      <c r="C36" t="s">
        <v>359</v>
      </c>
      <c r="D36" s="9">
        <v>-30.326279230000001</v>
      </c>
      <c r="F36" s="9">
        <f t="shared" si="0"/>
        <v>-30.326279230000001</v>
      </c>
      <c r="G36" s="9" t="str">
        <f t="shared" si="1"/>
        <v/>
      </c>
    </row>
    <row r="37" spans="1:7" x14ac:dyDescent="0.2">
      <c r="A37" t="s">
        <v>455</v>
      </c>
      <c r="B37" t="s">
        <v>395</v>
      </c>
      <c r="C37" t="s">
        <v>359</v>
      </c>
      <c r="D37" s="9">
        <v>30.326279230000001</v>
      </c>
      <c r="F37" s="9" t="str">
        <f t="shared" si="0"/>
        <v/>
      </c>
      <c r="G37" s="9">
        <f t="shared" si="1"/>
        <v>30.326279230000001</v>
      </c>
    </row>
    <row r="38" spans="1:7" x14ac:dyDescent="0.2">
      <c r="A38" t="s">
        <v>9144</v>
      </c>
      <c r="B38" t="s">
        <v>399</v>
      </c>
      <c r="C38" t="s">
        <v>360</v>
      </c>
      <c r="D38" s="9">
        <v>2.053118597E-5</v>
      </c>
      <c r="F38" s="9" t="str">
        <f t="shared" si="0"/>
        <v/>
      </c>
      <c r="G38" s="9">
        <f t="shared" si="1"/>
        <v>2.053118597E-5</v>
      </c>
    </row>
    <row r="39" spans="1:7" x14ac:dyDescent="0.2">
      <c r="A39" t="s">
        <v>9144</v>
      </c>
      <c r="B39" t="s">
        <v>9274</v>
      </c>
      <c r="C39" t="s">
        <v>360</v>
      </c>
      <c r="D39" s="9">
        <v>-2.025197976E-6</v>
      </c>
      <c r="F39" s="9">
        <f t="shared" si="0"/>
        <v>-2.025197976E-6</v>
      </c>
      <c r="G39" s="9" t="str">
        <f t="shared" si="1"/>
        <v/>
      </c>
    </row>
    <row r="40" spans="1:7" x14ac:dyDescent="0.2">
      <c r="A40" t="s">
        <v>9144</v>
      </c>
      <c r="B40" t="s">
        <v>52</v>
      </c>
      <c r="C40" t="s">
        <v>360</v>
      </c>
      <c r="D40" s="9">
        <v>-1.2125396170000001E-6</v>
      </c>
      <c r="F40" s="9">
        <f t="shared" si="0"/>
        <v>-1.2125396170000001E-6</v>
      </c>
      <c r="G40" s="9" t="str">
        <f t="shared" si="1"/>
        <v/>
      </c>
    </row>
    <row r="41" spans="1:7" x14ac:dyDescent="0.2">
      <c r="A41" t="s">
        <v>8685</v>
      </c>
      <c r="B41" t="s">
        <v>54</v>
      </c>
      <c r="C41" t="s">
        <v>373</v>
      </c>
      <c r="D41" s="9">
        <v>13.15477606</v>
      </c>
      <c r="F41" s="9" t="str">
        <f t="shared" si="0"/>
        <v/>
      </c>
      <c r="G41" s="9">
        <f t="shared" si="1"/>
        <v>13.15477606</v>
      </c>
    </row>
    <row r="42" spans="1:7" x14ac:dyDescent="0.2">
      <c r="A42" t="s">
        <v>8685</v>
      </c>
      <c r="B42" t="s">
        <v>9274</v>
      </c>
      <c r="C42" t="s">
        <v>373</v>
      </c>
      <c r="D42" s="9">
        <v>-0.68499554780000005</v>
      </c>
      <c r="F42" s="9">
        <f t="shared" si="0"/>
        <v>-0.68499554780000005</v>
      </c>
      <c r="G42" s="9" t="str">
        <f t="shared" si="1"/>
        <v/>
      </c>
    </row>
    <row r="43" spans="1:7" x14ac:dyDescent="0.2">
      <c r="A43" t="s">
        <v>8685</v>
      </c>
      <c r="B43" t="s">
        <v>52</v>
      </c>
      <c r="C43" t="s">
        <v>373</v>
      </c>
      <c r="D43" s="9">
        <v>0.54811571000000003</v>
      </c>
      <c r="F43" s="9" t="str">
        <f t="shared" si="0"/>
        <v/>
      </c>
      <c r="G43" s="9">
        <f t="shared" si="1"/>
        <v>0.54811571000000003</v>
      </c>
    </row>
    <row r="44" spans="1:7" x14ac:dyDescent="0.2">
      <c r="A44" t="s">
        <v>8685</v>
      </c>
      <c r="B44" t="s">
        <v>55</v>
      </c>
      <c r="C44" t="s">
        <v>373</v>
      </c>
      <c r="D44" s="9">
        <v>-10.96231416</v>
      </c>
      <c r="F44" s="9">
        <f t="shared" si="0"/>
        <v>-10.96231416</v>
      </c>
      <c r="G44" s="9" t="str">
        <f t="shared" si="1"/>
        <v/>
      </c>
    </row>
    <row r="45" spans="1:7" x14ac:dyDescent="0.2">
      <c r="A45" t="s">
        <v>9145</v>
      </c>
      <c r="B45" t="s">
        <v>9274</v>
      </c>
      <c r="C45" t="s">
        <v>360</v>
      </c>
      <c r="F45" s="9" t="str">
        <f t="shared" si="0"/>
        <v/>
      </c>
      <c r="G45" s="9" t="str">
        <f t="shared" si="1"/>
        <v/>
      </c>
    </row>
    <row r="46" spans="1:7" x14ac:dyDescent="0.2">
      <c r="A46" t="s">
        <v>9145</v>
      </c>
      <c r="B46" t="s">
        <v>52</v>
      </c>
      <c r="C46" t="s">
        <v>360</v>
      </c>
      <c r="F46" s="9" t="str">
        <f t="shared" si="0"/>
        <v/>
      </c>
      <c r="G46" s="9" t="str">
        <f t="shared" si="1"/>
        <v/>
      </c>
    </row>
    <row r="47" spans="1:7" x14ac:dyDescent="0.2">
      <c r="A47" t="s">
        <v>9145</v>
      </c>
      <c r="B47" t="s">
        <v>394</v>
      </c>
      <c r="C47" t="s">
        <v>360</v>
      </c>
      <c r="F47" s="9" t="str">
        <f t="shared" si="0"/>
        <v/>
      </c>
      <c r="G47" s="9" t="str">
        <f t="shared" si="1"/>
        <v/>
      </c>
    </row>
    <row r="48" spans="1:7" x14ac:dyDescent="0.2">
      <c r="A48" t="s">
        <v>8458</v>
      </c>
      <c r="B48" t="s">
        <v>480</v>
      </c>
      <c r="C48" t="s">
        <v>374</v>
      </c>
      <c r="D48" s="9">
        <v>-1.3633231030000001E-3</v>
      </c>
      <c r="F48" s="9">
        <f t="shared" si="0"/>
        <v>-1.3633231030000001E-3</v>
      </c>
      <c r="G48" s="9" t="str">
        <f t="shared" si="1"/>
        <v/>
      </c>
    </row>
    <row r="49" spans="1:7" x14ac:dyDescent="0.2">
      <c r="A49" t="s">
        <v>8458</v>
      </c>
      <c r="B49" t="s">
        <v>8204</v>
      </c>
      <c r="C49" t="s">
        <v>374</v>
      </c>
      <c r="D49" s="9">
        <v>1.3633231030000001E-3</v>
      </c>
      <c r="F49" s="9" t="str">
        <f t="shared" si="0"/>
        <v/>
      </c>
      <c r="G49" s="9">
        <f t="shared" si="1"/>
        <v>1.3633231030000001E-3</v>
      </c>
    </row>
    <row r="50" spans="1:7" x14ac:dyDescent="0.2">
      <c r="A50" t="s">
        <v>8736</v>
      </c>
      <c r="B50" t="s">
        <v>52</v>
      </c>
      <c r="C50" t="s">
        <v>374</v>
      </c>
      <c r="D50" s="9">
        <v>-1.6054678220000001E-7</v>
      </c>
      <c r="F50" s="9">
        <f t="shared" si="0"/>
        <v>-1.6054678220000001E-7</v>
      </c>
      <c r="G50" s="9" t="str">
        <f t="shared" si="1"/>
        <v/>
      </c>
    </row>
    <row r="51" spans="1:7" x14ac:dyDescent="0.2">
      <c r="A51" t="s">
        <v>8736</v>
      </c>
      <c r="B51" t="s">
        <v>480</v>
      </c>
      <c r="C51" t="s">
        <v>374</v>
      </c>
      <c r="D51" s="9">
        <v>-2.341851064E-7</v>
      </c>
      <c r="F51" s="9">
        <f t="shared" si="0"/>
        <v>-2.341851064E-7</v>
      </c>
      <c r="G51" s="9" t="str">
        <f t="shared" si="1"/>
        <v/>
      </c>
    </row>
    <row r="52" spans="1:7" x14ac:dyDescent="0.2">
      <c r="A52" t="s">
        <v>8736</v>
      </c>
      <c r="B52" t="s">
        <v>55</v>
      </c>
      <c r="C52" t="s">
        <v>374</v>
      </c>
      <c r="D52" s="9">
        <v>3.7003775920000001E-7</v>
      </c>
      <c r="F52" s="9" t="str">
        <f t="shared" si="0"/>
        <v/>
      </c>
      <c r="G52" s="9">
        <f t="shared" si="1"/>
        <v>3.7003775920000001E-7</v>
      </c>
    </row>
    <row r="53" spans="1:7" x14ac:dyDescent="0.2">
      <c r="A53" t="s">
        <v>8459</v>
      </c>
      <c r="B53" t="s">
        <v>52</v>
      </c>
      <c r="C53" t="s">
        <v>374</v>
      </c>
      <c r="D53" s="9">
        <v>4.1408401019999997E-5</v>
      </c>
      <c r="F53" s="9" t="str">
        <f t="shared" si="0"/>
        <v/>
      </c>
      <c r="G53" s="9">
        <f t="shared" si="1"/>
        <v>4.1408401019999997E-5</v>
      </c>
    </row>
    <row r="54" spans="1:7" x14ac:dyDescent="0.2">
      <c r="A54" t="s">
        <v>8459</v>
      </c>
      <c r="B54" t="s">
        <v>398</v>
      </c>
      <c r="C54" t="s">
        <v>374</v>
      </c>
      <c r="D54" s="9">
        <v>7.3425053650000006E-5</v>
      </c>
      <c r="F54" s="9" t="str">
        <f t="shared" si="0"/>
        <v/>
      </c>
      <c r="G54" s="9">
        <f t="shared" si="1"/>
        <v>7.3425053650000006E-5</v>
      </c>
    </row>
    <row r="55" spans="1:7" x14ac:dyDescent="0.2">
      <c r="A55" t="s">
        <v>8459</v>
      </c>
      <c r="B55" t="s">
        <v>480</v>
      </c>
      <c r="C55" t="s">
        <v>374</v>
      </c>
      <c r="D55" s="9">
        <v>-1.1253718399999999E-4</v>
      </c>
      <c r="F55" s="9">
        <f t="shared" si="0"/>
        <v>-1.1253718399999999E-4</v>
      </c>
      <c r="G55" s="9" t="str">
        <f t="shared" si="1"/>
        <v/>
      </c>
    </row>
    <row r="56" spans="1:7" x14ac:dyDescent="0.2">
      <c r="A56" t="s">
        <v>8460</v>
      </c>
      <c r="B56" t="s">
        <v>54</v>
      </c>
      <c r="C56" t="s">
        <v>374</v>
      </c>
      <c r="D56" s="9">
        <v>0.1944646635</v>
      </c>
      <c r="F56" s="9" t="str">
        <f t="shared" si="0"/>
        <v/>
      </c>
      <c r="G56" s="9">
        <f t="shared" si="1"/>
        <v>0.1944646635</v>
      </c>
    </row>
    <row r="57" spans="1:7" x14ac:dyDescent="0.2">
      <c r="A57" t="s">
        <v>8460</v>
      </c>
      <c r="B57" t="s">
        <v>52</v>
      </c>
      <c r="C57" t="s">
        <v>374</v>
      </c>
      <c r="D57" s="9">
        <v>3.3197678480000001</v>
      </c>
      <c r="F57" s="9" t="str">
        <f t="shared" si="0"/>
        <v/>
      </c>
      <c r="G57" s="9">
        <f t="shared" si="1"/>
        <v>3.3197678480000001</v>
      </c>
    </row>
    <row r="58" spans="1:7" x14ac:dyDescent="0.2">
      <c r="A58" t="s">
        <v>8460</v>
      </c>
      <c r="B58" t="s">
        <v>398</v>
      </c>
      <c r="C58" t="s">
        <v>374</v>
      </c>
      <c r="D58" s="9">
        <v>14.929366720000001</v>
      </c>
      <c r="F58" s="9" t="str">
        <f t="shared" si="0"/>
        <v/>
      </c>
      <c r="G58" s="9">
        <f t="shared" si="1"/>
        <v>14.929366720000001</v>
      </c>
    </row>
    <row r="59" spans="1:7" x14ac:dyDescent="0.2">
      <c r="A59" t="s">
        <v>8460</v>
      </c>
      <c r="B59" t="s">
        <v>480</v>
      </c>
      <c r="C59" t="s">
        <v>374</v>
      </c>
      <c r="D59" s="9">
        <v>-18.443154509999999</v>
      </c>
      <c r="F59" s="9">
        <f t="shared" si="0"/>
        <v>-18.443154509999999</v>
      </c>
      <c r="G59" s="9" t="str">
        <f t="shared" si="1"/>
        <v/>
      </c>
    </row>
    <row r="60" spans="1:7" x14ac:dyDescent="0.2">
      <c r="A60" t="s">
        <v>9146</v>
      </c>
      <c r="B60" t="s">
        <v>54</v>
      </c>
      <c r="C60" t="s">
        <v>374</v>
      </c>
      <c r="F60" s="9" t="str">
        <f t="shared" si="0"/>
        <v/>
      </c>
      <c r="G60" s="9" t="str">
        <f t="shared" si="1"/>
        <v/>
      </c>
    </row>
    <row r="61" spans="1:7" x14ac:dyDescent="0.2">
      <c r="A61" t="s">
        <v>9146</v>
      </c>
      <c r="B61" t="s">
        <v>52</v>
      </c>
      <c r="C61" t="s">
        <v>374</v>
      </c>
      <c r="F61" s="9" t="str">
        <f t="shared" si="0"/>
        <v/>
      </c>
      <c r="G61" s="9" t="str">
        <f t="shared" si="1"/>
        <v/>
      </c>
    </row>
    <row r="62" spans="1:7" x14ac:dyDescent="0.2">
      <c r="A62" t="s">
        <v>9146</v>
      </c>
      <c r="B62" t="s">
        <v>398</v>
      </c>
      <c r="C62" t="s">
        <v>374</v>
      </c>
      <c r="D62" s="9">
        <v>1.8203576710000001E-6</v>
      </c>
      <c r="F62" s="9" t="str">
        <f t="shared" si="0"/>
        <v/>
      </c>
      <c r="G62" s="9">
        <f t="shared" si="1"/>
        <v>1.8203576710000001E-6</v>
      </c>
    </row>
    <row r="63" spans="1:7" x14ac:dyDescent="0.2">
      <c r="A63" t="s">
        <v>9146</v>
      </c>
      <c r="B63" t="s">
        <v>480</v>
      </c>
      <c r="C63" t="s">
        <v>374</v>
      </c>
      <c r="D63" s="9">
        <v>-1.642413042E-7</v>
      </c>
      <c r="F63" s="9">
        <f t="shared" si="0"/>
        <v>-1.642413042E-7</v>
      </c>
      <c r="G63" s="9" t="str">
        <f t="shared" si="1"/>
        <v/>
      </c>
    </row>
    <row r="64" spans="1:7" x14ac:dyDescent="0.2">
      <c r="A64" t="s">
        <v>8737</v>
      </c>
      <c r="B64" t="s">
        <v>54</v>
      </c>
      <c r="C64" t="s">
        <v>374</v>
      </c>
      <c r="D64" s="9">
        <v>23.40268507</v>
      </c>
      <c r="F64" s="9" t="str">
        <f t="shared" si="0"/>
        <v/>
      </c>
      <c r="G64" s="9">
        <f t="shared" si="1"/>
        <v>23.40268507</v>
      </c>
    </row>
    <row r="65" spans="1:10" x14ac:dyDescent="0.2">
      <c r="A65" t="s">
        <v>8737</v>
      </c>
      <c r="B65" t="s">
        <v>480</v>
      </c>
      <c r="C65" t="s">
        <v>374</v>
      </c>
      <c r="D65" s="9">
        <v>-21.593237810000002</v>
      </c>
      <c r="F65" s="9">
        <f t="shared" si="0"/>
        <v>-21.593237810000002</v>
      </c>
      <c r="G65" s="9" t="str">
        <f t="shared" si="1"/>
        <v/>
      </c>
    </row>
    <row r="66" spans="1:10" x14ac:dyDescent="0.2">
      <c r="A66" t="s">
        <v>8461</v>
      </c>
      <c r="B66" t="s">
        <v>480</v>
      </c>
      <c r="C66" t="s">
        <v>359</v>
      </c>
      <c r="D66" s="9">
        <v>-6.140354166E-3</v>
      </c>
      <c r="F66" s="9">
        <f t="shared" si="0"/>
        <v>-6.140354166E-3</v>
      </c>
      <c r="G66" s="9" t="str">
        <f t="shared" si="1"/>
        <v/>
      </c>
    </row>
    <row r="67" spans="1:10" x14ac:dyDescent="0.2">
      <c r="A67" t="s">
        <v>8461</v>
      </c>
      <c r="B67" t="s">
        <v>8204</v>
      </c>
      <c r="C67" t="s">
        <v>359</v>
      </c>
      <c r="D67" s="9">
        <v>6.140354166E-3</v>
      </c>
      <c r="F67" s="9" t="str">
        <f t="shared" si="0"/>
        <v/>
      </c>
      <c r="G67" s="9">
        <f t="shared" si="1"/>
        <v>6.140354166E-3</v>
      </c>
    </row>
    <row r="68" spans="1:10" x14ac:dyDescent="0.2">
      <c r="A68" t="s">
        <v>8462</v>
      </c>
      <c r="B68" t="s">
        <v>54</v>
      </c>
      <c r="C68" t="s">
        <v>359</v>
      </c>
      <c r="D68" s="9">
        <v>195.97316309999999</v>
      </c>
      <c r="F68" s="9" t="str">
        <f t="shared" si="0"/>
        <v/>
      </c>
      <c r="G68" s="9">
        <f t="shared" si="1"/>
        <v>195.97316309999999</v>
      </c>
    </row>
    <row r="69" spans="1:10" x14ac:dyDescent="0.2">
      <c r="A69" t="s">
        <v>8462</v>
      </c>
      <c r="B69" t="s">
        <v>480</v>
      </c>
      <c r="C69" t="s">
        <v>359</v>
      </c>
      <c r="D69" s="9">
        <v>-182.93310389999999</v>
      </c>
      <c r="F69" s="9">
        <f t="shared" si="0"/>
        <v>-182.93310389999999</v>
      </c>
      <c r="G69" s="9" t="str">
        <f t="shared" si="1"/>
        <v/>
      </c>
    </row>
    <row r="70" spans="1:10" x14ac:dyDescent="0.2">
      <c r="A70" t="s">
        <v>8463</v>
      </c>
      <c r="B70" t="s">
        <v>54</v>
      </c>
      <c r="C70" t="s">
        <v>359</v>
      </c>
      <c r="D70" s="9">
        <v>28.81774222</v>
      </c>
      <c r="F70" s="9" t="str">
        <f t="shared" si="0"/>
        <v/>
      </c>
      <c r="G70" s="9">
        <f t="shared" si="1"/>
        <v>28.81774222</v>
      </c>
    </row>
    <row r="71" spans="1:10" x14ac:dyDescent="0.2">
      <c r="A71" t="s">
        <v>8463</v>
      </c>
      <c r="B71" t="s">
        <v>480</v>
      </c>
      <c r="C71" t="s">
        <v>359</v>
      </c>
      <c r="D71" s="9">
        <v>-29.057134420000001</v>
      </c>
      <c r="F71" s="9">
        <f t="shared" ref="F71:F134" si="5">IF(D71&lt;0,D71,"")</f>
        <v>-29.057134420000001</v>
      </c>
      <c r="G71" s="9" t="str">
        <f t="shared" ref="G71:G134" si="6">IF(D71&gt;0,D71,"")</f>
        <v/>
      </c>
    </row>
    <row r="72" spans="1:10" x14ac:dyDescent="0.2">
      <c r="A72" t="s">
        <v>8464</v>
      </c>
      <c r="B72" t="s">
        <v>480</v>
      </c>
      <c r="C72" t="s">
        <v>359</v>
      </c>
      <c r="D72" s="9">
        <v>-0.1815122575</v>
      </c>
      <c r="F72" s="9">
        <f t="shared" si="5"/>
        <v>-0.1815122575</v>
      </c>
      <c r="G72" s="9" t="str">
        <f t="shared" si="6"/>
        <v/>
      </c>
    </row>
    <row r="73" spans="1:10" x14ac:dyDescent="0.2">
      <c r="A73" t="s">
        <v>8464</v>
      </c>
      <c r="B73" t="s">
        <v>8204</v>
      </c>
      <c r="C73" t="s">
        <v>359</v>
      </c>
      <c r="D73" s="9">
        <v>0.1815122575</v>
      </c>
      <c r="F73" s="9" t="str">
        <f t="shared" si="5"/>
        <v/>
      </c>
      <c r="G73" s="9">
        <f t="shared" si="6"/>
        <v>0.1815122575</v>
      </c>
    </row>
    <row r="74" spans="1:10" x14ac:dyDescent="0.2">
      <c r="A74" t="s">
        <v>8465</v>
      </c>
      <c r="B74" t="s">
        <v>52</v>
      </c>
      <c r="C74" t="s">
        <v>360</v>
      </c>
      <c r="D74" s="9">
        <v>-232.9828115</v>
      </c>
      <c r="F74" s="9">
        <f t="shared" si="5"/>
        <v>-232.9828115</v>
      </c>
      <c r="G74" s="9" t="str">
        <f t="shared" si="6"/>
        <v/>
      </c>
    </row>
    <row r="75" spans="1:10" x14ac:dyDescent="0.2">
      <c r="A75" t="s">
        <v>8465</v>
      </c>
      <c r="B75" t="s">
        <v>8264</v>
      </c>
      <c r="C75" t="s">
        <v>360</v>
      </c>
      <c r="D75" s="9">
        <v>232.9828115</v>
      </c>
      <c r="F75" s="9" t="str">
        <f t="shared" si="5"/>
        <v/>
      </c>
      <c r="G75" s="9">
        <f t="shared" si="6"/>
        <v>232.9828115</v>
      </c>
    </row>
    <row r="76" spans="1:10" x14ac:dyDescent="0.2">
      <c r="A76" t="s">
        <v>9147</v>
      </c>
      <c r="B76" t="s">
        <v>54</v>
      </c>
      <c r="C76" t="s">
        <v>373</v>
      </c>
      <c r="D76" s="9">
        <v>8.2263620029999994E-5</v>
      </c>
      <c r="F76" s="9" t="str">
        <f t="shared" si="5"/>
        <v/>
      </c>
      <c r="G76" s="9">
        <f t="shared" si="6"/>
        <v>8.2263620029999994E-5</v>
      </c>
      <c r="J76" s="6"/>
    </row>
    <row r="77" spans="1:10" x14ac:dyDescent="0.2">
      <c r="A77" t="s">
        <v>9147</v>
      </c>
      <c r="B77" t="s">
        <v>55</v>
      </c>
      <c r="C77" t="s">
        <v>373</v>
      </c>
      <c r="D77" s="9">
        <v>-6.1632286639999993E-5</v>
      </c>
      <c r="F77" s="9">
        <f t="shared" si="5"/>
        <v>-6.1632286639999993E-5</v>
      </c>
      <c r="G77" s="9" t="str">
        <f t="shared" si="6"/>
        <v/>
      </c>
    </row>
    <row r="78" spans="1:10" x14ac:dyDescent="0.2">
      <c r="A78" t="s">
        <v>9148</v>
      </c>
      <c r="B78" t="s">
        <v>400</v>
      </c>
      <c r="C78" t="s">
        <v>361</v>
      </c>
      <c r="F78" s="9" t="str">
        <f t="shared" si="5"/>
        <v/>
      </c>
      <c r="G78" s="9" t="str">
        <f t="shared" si="6"/>
        <v/>
      </c>
    </row>
    <row r="79" spans="1:10" x14ac:dyDescent="0.2">
      <c r="A79" t="s">
        <v>9148</v>
      </c>
      <c r="B79" t="s">
        <v>394</v>
      </c>
      <c r="C79" t="s">
        <v>361</v>
      </c>
      <c r="F79" s="9" t="str">
        <f t="shared" si="5"/>
        <v/>
      </c>
      <c r="G79" s="9" t="str">
        <f t="shared" si="6"/>
        <v/>
      </c>
    </row>
    <row r="80" spans="1:10" x14ac:dyDescent="0.2">
      <c r="A80" t="s">
        <v>8738</v>
      </c>
      <c r="B80" t="s">
        <v>401</v>
      </c>
      <c r="C80" t="s">
        <v>361</v>
      </c>
      <c r="D80" s="9">
        <v>-3.1980030710000002E-5</v>
      </c>
      <c r="F80" s="9">
        <f t="shared" si="5"/>
        <v>-3.1980030710000002E-5</v>
      </c>
      <c r="G80" s="9" t="str">
        <f t="shared" si="6"/>
        <v/>
      </c>
    </row>
    <row r="81" spans="1:7" x14ac:dyDescent="0.2">
      <c r="A81" t="s">
        <v>8738</v>
      </c>
      <c r="B81" t="s">
        <v>55</v>
      </c>
      <c r="C81" t="s">
        <v>361</v>
      </c>
      <c r="D81" s="9">
        <v>3.5493134260000003E-5</v>
      </c>
      <c r="E81" s="54"/>
      <c r="F81" s="9" t="str">
        <f t="shared" si="5"/>
        <v/>
      </c>
      <c r="G81" s="9">
        <f t="shared" si="6"/>
        <v>3.5493134260000003E-5</v>
      </c>
    </row>
    <row r="82" spans="1:7" x14ac:dyDescent="0.2">
      <c r="A82" t="s">
        <v>8614</v>
      </c>
      <c r="B82" t="s">
        <v>52</v>
      </c>
      <c r="C82" t="s">
        <v>361</v>
      </c>
      <c r="D82" s="9">
        <v>2.8645670429999998E-4</v>
      </c>
      <c r="F82" s="9" t="str">
        <f t="shared" si="5"/>
        <v/>
      </c>
      <c r="G82" s="9">
        <f t="shared" si="6"/>
        <v>2.8645670429999998E-4</v>
      </c>
    </row>
    <row r="83" spans="1:7" x14ac:dyDescent="0.2">
      <c r="A83" t="s">
        <v>8614</v>
      </c>
      <c r="B83" t="s">
        <v>480</v>
      </c>
      <c r="C83" t="s">
        <v>361</v>
      </c>
      <c r="D83" s="9">
        <v>-2.8362092229999999E-4</v>
      </c>
      <c r="F83" s="9">
        <f t="shared" si="5"/>
        <v>-2.8362092229999999E-4</v>
      </c>
      <c r="G83" s="9" t="str">
        <f t="shared" si="6"/>
        <v/>
      </c>
    </row>
    <row r="84" spans="1:7" x14ac:dyDescent="0.2">
      <c r="A84" t="s">
        <v>8560</v>
      </c>
      <c r="B84" t="s">
        <v>52</v>
      </c>
      <c r="C84" t="s">
        <v>361</v>
      </c>
      <c r="D84" s="9">
        <v>3.0567026450000001</v>
      </c>
      <c r="F84" s="9" t="str">
        <f t="shared" si="5"/>
        <v/>
      </c>
      <c r="G84" s="9">
        <f t="shared" si="6"/>
        <v>3.0567026450000001</v>
      </c>
    </row>
    <row r="85" spans="1:7" x14ac:dyDescent="0.2">
      <c r="A85" t="s">
        <v>8560</v>
      </c>
      <c r="B85" t="s">
        <v>398</v>
      </c>
      <c r="C85" t="s">
        <v>361</v>
      </c>
      <c r="D85" s="9">
        <v>7.6417590899999999</v>
      </c>
      <c r="F85" s="9" t="str">
        <f t="shared" si="5"/>
        <v/>
      </c>
      <c r="G85" s="9">
        <f t="shared" si="6"/>
        <v>7.6417590899999999</v>
      </c>
    </row>
    <row r="86" spans="1:7" x14ac:dyDescent="0.2">
      <c r="A86" t="s">
        <v>8560</v>
      </c>
      <c r="B86" t="s">
        <v>480</v>
      </c>
      <c r="C86" t="s">
        <v>361</v>
      </c>
      <c r="D86" s="9">
        <v>-10.698459140000001</v>
      </c>
      <c r="E86" s="54"/>
      <c r="F86" s="9">
        <f t="shared" si="5"/>
        <v>-10.698459140000001</v>
      </c>
      <c r="G86" s="9" t="str">
        <f t="shared" si="6"/>
        <v/>
      </c>
    </row>
    <row r="87" spans="1:7" x14ac:dyDescent="0.2">
      <c r="A87" t="s">
        <v>9149</v>
      </c>
      <c r="B87" t="s">
        <v>54</v>
      </c>
      <c r="C87" t="s">
        <v>361</v>
      </c>
      <c r="F87" s="9" t="str">
        <f t="shared" si="5"/>
        <v/>
      </c>
      <c r="G87" s="9" t="str">
        <f t="shared" si="6"/>
        <v/>
      </c>
    </row>
    <row r="88" spans="1:7" x14ac:dyDescent="0.2">
      <c r="A88" t="s">
        <v>9149</v>
      </c>
      <c r="B88" t="s">
        <v>398</v>
      </c>
      <c r="C88" t="s">
        <v>361</v>
      </c>
      <c r="F88" s="9" t="str">
        <f t="shared" si="5"/>
        <v/>
      </c>
      <c r="G88" s="9" t="str">
        <f t="shared" si="6"/>
        <v/>
      </c>
    </row>
    <row r="89" spans="1:7" x14ac:dyDescent="0.2">
      <c r="A89" t="s">
        <v>9149</v>
      </c>
      <c r="B89" t="s">
        <v>480</v>
      </c>
      <c r="C89" t="s">
        <v>361</v>
      </c>
      <c r="F89" s="9" t="str">
        <f t="shared" si="5"/>
        <v/>
      </c>
      <c r="G89" s="9" t="str">
        <f t="shared" si="6"/>
        <v/>
      </c>
    </row>
    <row r="90" spans="1:7" x14ac:dyDescent="0.2">
      <c r="A90" t="s">
        <v>9150</v>
      </c>
      <c r="B90" t="s">
        <v>8360</v>
      </c>
      <c r="C90" t="s">
        <v>361</v>
      </c>
      <c r="E90" s="54"/>
      <c r="F90" s="9" t="str">
        <f t="shared" si="5"/>
        <v/>
      </c>
      <c r="G90" s="9" t="str">
        <f t="shared" si="6"/>
        <v/>
      </c>
    </row>
    <row r="91" spans="1:7" x14ac:dyDescent="0.2">
      <c r="A91" t="s">
        <v>9150</v>
      </c>
      <c r="B91" t="s">
        <v>52</v>
      </c>
      <c r="C91" t="s">
        <v>361</v>
      </c>
      <c r="E91" s="54"/>
      <c r="F91" s="9" t="str">
        <f t="shared" si="5"/>
        <v/>
      </c>
      <c r="G91" s="9" t="str">
        <f t="shared" si="6"/>
        <v/>
      </c>
    </row>
    <row r="92" spans="1:7" x14ac:dyDescent="0.2">
      <c r="A92" t="s">
        <v>9150</v>
      </c>
      <c r="B92" t="s">
        <v>480</v>
      </c>
      <c r="C92" t="s">
        <v>361</v>
      </c>
      <c r="E92" s="54"/>
      <c r="F92" s="9" t="str">
        <f t="shared" si="5"/>
        <v/>
      </c>
      <c r="G92" s="9" t="str">
        <f t="shared" si="6"/>
        <v/>
      </c>
    </row>
    <row r="93" spans="1:7" x14ac:dyDescent="0.2">
      <c r="A93" t="s">
        <v>9151</v>
      </c>
      <c r="B93" t="s">
        <v>8360</v>
      </c>
      <c r="C93" t="s">
        <v>361</v>
      </c>
      <c r="F93" s="9" t="str">
        <f t="shared" si="5"/>
        <v/>
      </c>
      <c r="G93" s="9" t="str">
        <f t="shared" si="6"/>
        <v/>
      </c>
    </row>
    <row r="94" spans="1:7" x14ac:dyDescent="0.2">
      <c r="A94" t="s">
        <v>9151</v>
      </c>
      <c r="B94" t="s">
        <v>9274</v>
      </c>
      <c r="C94" t="s">
        <v>361</v>
      </c>
      <c r="F94" s="9" t="str">
        <f t="shared" si="5"/>
        <v/>
      </c>
      <c r="G94" s="9" t="str">
        <f t="shared" si="6"/>
        <v/>
      </c>
    </row>
    <row r="95" spans="1:7" x14ac:dyDescent="0.2">
      <c r="A95" t="s">
        <v>9151</v>
      </c>
      <c r="B95" t="s">
        <v>52</v>
      </c>
      <c r="C95" t="s">
        <v>361</v>
      </c>
      <c r="F95" s="9" t="str">
        <f t="shared" si="5"/>
        <v/>
      </c>
      <c r="G95" s="9" t="str">
        <f t="shared" si="6"/>
        <v/>
      </c>
    </row>
    <row r="96" spans="1:7" x14ac:dyDescent="0.2">
      <c r="A96" t="s">
        <v>9151</v>
      </c>
      <c r="B96" t="s">
        <v>480</v>
      </c>
      <c r="C96" t="s">
        <v>361</v>
      </c>
      <c r="F96" s="9" t="str">
        <f t="shared" si="5"/>
        <v/>
      </c>
      <c r="G96" s="9" t="str">
        <f t="shared" si="6"/>
        <v/>
      </c>
    </row>
    <row r="97" spans="1:7" x14ac:dyDescent="0.2">
      <c r="A97" t="s">
        <v>9152</v>
      </c>
      <c r="B97" t="s">
        <v>399</v>
      </c>
      <c r="C97" t="s">
        <v>361</v>
      </c>
      <c r="F97" s="9" t="str">
        <f t="shared" si="5"/>
        <v/>
      </c>
      <c r="G97" s="9" t="str">
        <f t="shared" si="6"/>
        <v/>
      </c>
    </row>
    <row r="98" spans="1:7" x14ac:dyDescent="0.2">
      <c r="A98" t="s">
        <v>9152</v>
      </c>
      <c r="B98" t="s">
        <v>9274</v>
      </c>
      <c r="C98" t="s">
        <v>361</v>
      </c>
      <c r="F98" s="9" t="str">
        <f t="shared" si="5"/>
        <v/>
      </c>
      <c r="G98" s="9" t="str">
        <f t="shared" si="6"/>
        <v/>
      </c>
    </row>
    <row r="99" spans="1:7" x14ac:dyDescent="0.2">
      <c r="A99" t="s">
        <v>9152</v>
      </c>
      <c r="B99" t="s">
        <v>52</v>
      </c>
      <c r="C99" t="s">
        <v>361</v>
      </c>
      <c r="F99" s="9" t="str">
        <f t="shared" si="5"/>
        <v/>
      </c>
      <c r="G99" s="9" t="str">
        <f t="shared" si="6"/>
        <v/>
      </c>
    </row>
    <row r="100" spans="1:7" x14ac:dyDescent="0.2">
      <c r="A100" t="s">
        <v>9152</v>
      </c>
      <c r="B100" t="s">
        <v>401</v>
      </c>
      <c r="C100" t="s">
        <v>361</v>
      </c>
      <c r="F100" s="9" t="str">
        <f t="shared" si="5"/>
        <v/>
      </c>
      <c r="G100" s="9" t="str">
        <f t="shared" si="6"/>
        <v/>
      </c>
    </row>
    <row r="101" spans="1:7" x14ac:dyDescent="0.2">
      <c r="A101" t="s">
        <v>9153</v>
      </c>
      <c r="B101" t="s">
        <v>54</v>
      </c>
      <c r="C101" t="s">
        <v>361</v>
      </c>
      <c r="F101" s="9" t="str">
        <f t="shared" si="5"/>
        <v/>
      </c>
      <c r="G101" s="9" t="str">
        <f t="shared" si="6"/>
        <v/>
      </c>
    </row>
    <row r="102" spans="1:7" x14ac:dyDescent="0.2">
      <c r="A102" t="s">
        <v>9153</v>
      </c>
      <c r="B102" t="s">
        <v>9274</v>
      </c>
      <c r="C102" t="s">
        <v>361</v>
      </c>
      <c r="F102" s="9" t="str">
        <f t="shared" si="5"/>
        <v/>
      </c>
      <c r="G102" s="9" t="str">
        <f t="shared" si="6"/>
        <v/>
      </c>
    </row>
    <row r="103" spans="1:7" x14ac:dyDescent="0.2">
      <c r="A103" t="s">
        <v>9153</v>
      </c>
      <c r="B103" t="s">
        <v>52</v>
      </c>
      <c r="C103" t="s">
        <v>361</v>
      </c>
      <c r="F103" s="9" t="str">
        <f t="shared" si="5"/>
        <v/>
      </c>
      <c r="G103" s="9" t="str">
        <f t="shared" si="6"/>
        <v/>
      </c>
    </row>
    <row r="104" spans="1:7" x14ac:dyDescent="0.2">
      <c r="A104" t="s">
        <v>9153</v>
      </c>
      <c r="B104" t="s">
        <v>401</v>
      </c>
      <c r="C104" t="s">
        <v>361</v>
      </c>
      <c r="F104" s="9" t="str">
        <f t="shared" si="5"/>
        <v/>
      </c>
      <c r="G104" s="9" t="str">
        <f t="shared" si="6"/>
        <v/>
      </c>
    </row>
    <row r="105" spans="1:7" x14ac:dyDescent="0.2">
      <c r="A105" t="s">
        <v>9154</v>
      </c>
      <c r="B105" t="s">
        <v>399</v>
      </c>
      <c r="C105" t="s">
        <v>361</v>
      </c>
      <c r="F105" s="9" t="str">
        <f t="shared" si="5"/>
        <v/>
      </c>
      <c r="G105" s="9" t="str">
        <f t="shared" si="6"/>
        <v/>
      </c>
    </row>
    <row r="106" spans="1:7" x14ac:dyDescent="0.2">
      <c r="A106" t="s">
        <v>9154</v>
      </c>
      <c r="B106" t="s">
        <v>52</v>
      </c>
      <c r="C106" t="s">
        <v>361</v>
      </c>
      <c r="F106" s="9" t="str">
        <f t="shared" si="5"/>
        <v/>
      </c>
      <c r="G106" s="9" t="str">
        <f t="shared" si="6"/>
        <v/>
      </c>
    </row>
    <row r="107" spans="1:7" x14ac:dyDescent="0.2">
      <c r="A107" t="s">
        <v>9154</v>
      </c>
      <c r="B107" t="s">
        <v>401</v>
      </c>
      <c r="C107" t="s">
        <v>361</v>
      </c>
      <c r="F107" s="9" t="str">
        <f t="shared" si="5"/>
        <v/>
      </c>
      <c r="G107" s="9" t="str">
        <f t="shared" si="6"/>
        <v/>
      </c>
    </row>
    <row r="108" spans="1:7" x14ac:dyDescent="0.2">
      <c r="A108" t="s">
        <v>8561</v>
      </c>
      <c r="B108" t="s">
        <v>54</v>
      </c>
      <c r="C108" t="s">
        <v>361</v>
      </c>
      <c r="D108" s="9">
        <v>1.2086320820000001</v>
      </c>
      <c r="F108" s="9" t="str">
        <f t="shared" si="5"/>
        <v/>
      </c>
      <c r="G108" s="9">
        <f t="shared" si="6"/>
        <v>1.2086320820000001</v>
      </c>
    </row>
    <row r="109" spans="1:7" x14ac:dyDescent="0.2">
      <c r="A109" t="s">
        <v>8561</v>
      </c>
      <c r="B109" t="s">
        <v>52</v>
      </c>
      <c r="C109" t="s">
        <v>361</v>
      </c>
      <c r="D109" s="9">
        <v>-0.30157228009999998</v>
      </c>
      <c r="F109" s="9">
        <f t="shared" si="5"/>
        <v>-0.30157228009999998</v>
      </c>
      <c r="G109" s="9" t="str">
        <f t="shared" si="6"/>
        <v/>
      </c>
    </row>
    <row r="110" spans="1:7" x14ac:dyDescent="0.2">
      <c r="A110" t="s">
        <v>8561</v>
      </c>
      <c r="B110" t="s">
        <v>401</v>
      </c>
      <c r="C110" t="s">
        <v>361</v>
      </c>
      <c r="D110" s="9">
        <v>-0.72580129069999999</v>
      </c>
      <c r="F110" s="9">
        <f t="shared" si="5"/>
        <v>-0.72580129069999999</v>
      </c>
      <c r="G110" s="9" t="str">
        <f t="shared" si="6"/>
        <v/>
      </c>
    </row>
    <row r="111" spans="1:7" x14ac:dyDescent="0.2">
      <c r="A111" t="s">
        <v>9155</v>
      </c>
      <c r="B111" t="s">
        <v>399</v>
      </c>
      <c r="C111" t="s">
        <v>361</v>
      </c>
      <c r="F111" s="9" t="str">
        <f t="shared" si="5"/>
        <v/>
      </c>
      <c r="G111" s="9" t="str">
        <f t="shared" si="6"/>
        <v/>
      </c>
    </row>
    <row r="112" spans="1:7" x14ac:dyDescent="0.2">
      <c r="A112" t="s">
        <v>9155</v>
      </c>
      <c r="B112" t="s">
        <v>9274</v>
      </c>
      <c r="C112" t="s">
        <v>361</v>
      </c>
      <c r="F112" s="9" t="str">
        <f t="shared" si="5"/>
        <v/>
      </c>
      <c r="G112" s="9" t="str">
        <f t="shared" si="6"/>
        <v/>
      </c>
    </row>
    <row r="113" spans="1:7" x14ac:dyDescent="0.2">
      <c r="A113" t="s">
        <v>9155</v>
      </c>
      <c r="B113" t="s">
        <v>52</v>
      </c>
      <c r="C113" t="s">
        <v>361</v>
      </c>
      <c r="E113" s="54"/>
      <c r="F113" s="9" t="str">
        <f t="shared" si="5"/>
        <v/>
      </c>
      <c r="G113" s="9" t="str">
        <f t="shared" si="6"/>
        <v/>
      </c>
    </row>
    <row r="114" spans="1:7" x14ac:dyDescent="0.2">
      <c r="A114" t="s">
        <v>9155</v>
      </c>
      <c r="B114" t="s">
        <v>402</v>
      </c>
      <c r="C114" t="s">
        <v>361</v>
      </c>
      <c r="F114" s="9" t="str">
        <f t="shared" si="5"/>
        <v/>
      </c>
      <c r="G114" s="9" t="str">
        <f t="shared" si="6"/>
        <v/>
      </c>
    </row>
    <row r="115" spans="1:7" x14ac:dyDescent="0.2">
      <c r="A115" t="s">
        <v>9156</v>
      </c>
      <c r="B115" t="s">
        <v>402</v>
      </c>
      <c r="C115" t="s">
        <v>361</v>
      </c>
      <c r="F115" s="9" t="str">
        <f t="shared" si="5"/>
        <v/>
      </c>
      <c r="G115" s="9" t="str">
        <f t="shared" si="6"/>
        <v/>
      </c>
    </row>
    <row r="116" spans="1:7" x14ac:dyDescent="0.2">
      <c r="A116" t="s">
        <v>9156</v>
      </c>
      <c r="B116" t="s">
        <v>394</v>
      </c>
      <c r="C116" t="s">
        <v>361</v>
      </c>
      <c r="F116" s="9" t="str">
        <f t="shared" si="5"/>
        <v/>
      </c>
      <c r="G116" s="9" t="str">
        <f t="shared" si="6"/>
        <v/>
      </c>
    </row>
    <row r="117" spans="1:7" x14ac:dyDescent="0.2">
      <c r="A117" t="s">
        <v>9157</v>
      </c>
      <c r="B117" t="s">
        <v>54</v>
      </c>
      <c r="C117" t="s">
        <v>361</v>
      </c>
      <c r="F117" s="9" t="str">
        <f t="shared" si="5"/>
        <v/>
      </c>
      <c r="G117" s="9" t="str">
        <f t="shared" si="6"/>
        <v/>
      </c>
    </row>
    <row r="118" spans="1:7" x14ac:dyDescent="0.2">
      <c r="A118" t="s">
        <v>9157</v>
      </c>
      <c r="B118" t="s">
        <v>9274</v>
      </c>
      <c r="C118" t="s">
        <v>361</v>
      </c>
      <c r="F118" s="9" t="str">
        <f t="shared" si="5"/>
        <v/>
      </c>
      <c r="G118" s="9" t="str">
        <f t="shared" si="6"/>
        <v/>
      </c>
    </row>
    <row r="119" spans="1:7" x14ac:dyDescent="0.2">
      <c r="A119" t="s">
        <v>9157</v>
      </c>
      <c r="B119" t="s">
        <v>52</v>
      </c>
      <c r="C119" t="s">
        <v>361</v>
      </c>
      <c r="F119" s="9" t="str">
        <f t="shared" si="5"/>
        <v/>
      </c>
      <c r="G119" s="9" t="str">
        <f t="shared" si="6"/>
        <v/>
      </c>
    </row>
    <row r="120" spans="1:7" x14ac:dyDescent="0.2">
      <c r="A120" t="s">
        <v>9157</v>
      </c>
      <c r="B120" t="s">
        <v>402</v>
      </c>
      <c r="C120" t="s">
        <v>361</v>
      </c>
      <c r="F120" s="9" t="str">
        <f t="shared" si="5"/>
        <v/>
      </c>
      <c r="G120" s="9" t="str">
        <f t="shared" si="6"/>
        <v/>
      </c>
    </row>
    <row r="121" spans="1:7" x14ac:dyDescent="0.2">
      <c r="A121" t="s">
        <v>9158</v>
      </c>
      <c r="B121" t="s">
        <v>402</v>
      </c>
      <c r="C121" t="s">
        <v>361</v>
      </c>
      <c r="F121" s="9" t="str">
        <f t="shared" si="5"/>
        <v/>
      </c>
      <c r="G121" s="9" t="str">
        <f t="shared" si="6"/>
        <v/>
      </c>
    </row>
    <row r="122" spans="1:7" x14ac:dyDescent="0.2">
      <c r="A122" t="s">
        <v>9158</v>
      </c>
      <c r="B122" t="s">
        <v>394</v>
      </c>
      <c r="C122" t="s">
        <v>361</v>
      </c>
      <c r="F122" s="9" t="str">
        <f t="shared" si="5"/>
        <v/>
      </c>
      <c r="G122" s="9" t="str">
        <f t="shared" si="6"/>
        <v/>
      </c>
    </row>
    <row r="123" spans="1:7" x14ac:dyDescent="0.2">
      <c r="A123" t="s">
        <v>8562</v>
      </c>
      <c r="B123" t="s">
        <v>54</v>
      </c>
      <c r="C123" t="s">
        <v>361</v>
      </c>
      <c r="D123" s="9">
        <v>7.3427070280000004</v>
      </c>
      <c r="F123" s="9" t="str">
        <f t="shared" si="5"/>
        <v/>
      </c>
      <c r="G123" s="9">
        <f t="shared" si="6"/>
        <v>7.3427070280000004</v>
      </c>
    </row>
    <row r="124" spans="1:7" x14ac:dyDescent="0.2">
      <c r="A124" t="s">
        <v>8562</v>
      </c>
      <c r="B124" t="s">
        <v>402</v>
      </c>
      <c r="C124" t="s">
        <v>361</v>
      </c>
      <c r="D124" s="9">
        <v>-6.6090972389999996</v>
      </c>
      <c r="F124" s="9">
        <f t="shared" si="5"/>
        <v>-6.6090972389999996</v>
      </c>
      <c r="G124" s="9" t="str">
        <f t="shared" si="6"/>
        <v/>
      </c>
    </row>
    <row r="125" spans="1:7" x14ac:dyDescent="0.2">
      <c r="A125" t="s">
        <v>9159</v>
      </c>
      <c r="B125" t="s">
        <v>399</v>
      </c>
      <c r="C125" t="s">
        <v>361</v>
      </c>
      <c r="F125" s="9" t="str">
        <f t="shared" si="5"/>
        <v/>
      </c>
      <c r="G125" s="9" t="str">
        <f t="shared" si="6"/>
        <v/>
      </c>
    </row>
    <row r="126" spans="1:7" x14ac:dyDescent="0.2">
      <c r="A126" t="s">
        <v>9159</v>
      </c>
      <c r="B126" t="s">
        <v>9274</v>
      </c>
      <c r="C126" t="s">
        <v>361</v>
      </c>
      <c r="F126" s="9" t="str">
        <f t="shared" si="5"/>
        <v/>
      </c>
      <c r="G126" s="9" t="str">
        <f t="shared" si="6"/>
        <v/>
      </c>
    </row>
    <row r="127" spans="1:7" x14ac:dyDescent="0.2">
      <c r="A127" t="s">
        <v>9159</v>
      </c>
      <c r="B127" t="s">
        <v>52</v>
      </c>
      <c r="C127" t="s">
        <v>361</v>
      </c>
      <c r="F127" s="9" t="str">
        <f t="shared" si="5"/>
        <v/>
      </c>
      <c r="G127" s="9" t="str">
        <f t="shared" si="6"/>
        <v/>
      </c>
    </row>
    <row r="128" spans="1:7" x14ac:dyDescent="0.2">
      <c r="A128" t="s">
        <v>9159</v>
      </c>
      <c r="B128" t="s">
        <v>401</v>
      </c>
      <c r="C128" t="s">
        <v>361</v>
      </c>
      <c r="F128" s="9" t="str">
        <f t="shared" si="5"/>
        <v/>
      </c>
      <c r="G128" s="9" t="str">
        <f t="shared" si="6"/>
        <v/>
      </c>
    </row>
    <row r="129" spans="1:7" x14ac:dyDescent="0.2">
      <c r="A129" t="s">
        <v>9160</v>
      </c>
      <c r="B129" t="s">
        <v>9274</v>
      </c>
      <c r="C129" t="s">
        <v>361</v>
      </c>
      <c r="F129" s="9" t="str">
        <f t="shared" si="5"/>
        <v/>
      </c>
      <c r="G129" s="9" t="str">
        <f t="shared" si="6"/>
        <v/>
      </c>
    </row>
    <row r="130" spans="1:7" x14ac:dyDescent="0.2">
      <c r="A130" t="s">
        <v>9160</v>
      </c>
      <c r="B130" t="s">
        <v>52</v>
      </c>
      <c r="C130" t="s">
        <v>361</v>
      </c>
      <c r="F130" s="9" t="str">
        <f t="shared" si="5"/>
        <v/>
      </c>
      <c r="G130" s="9" t="str">
        <f t="shared" si="6"/>
        <v/>
      </c>
    </row>
    <row r="131" spans="1:7" x14ac:dyDescent="0.2">
      <c r="A131" t="s">
        <v>9160</v>
      </c>
      <c r="B131" t="s">
        <v>401</v>
      </c>
      <c r="C131" t="s">
        <v>361</v>
      </c>
      <c r="F131" s="9" t="str">
        <f t="shared" si="5"/>
        <v/>
      </c>
      <c r="G131" s="9" t="str">
        <f t="shared" si="6"/>
        <v/>
      </c>
    </row>
    <row r="132" spans="1:7" x14ac:dyDescent="0.2">
      <c r="A132" t="s">
        <v>9160</v>
      </c>
      <c r="B132" t="s">
        <v>394</v>
      </c>
      <c r="C132" t="s">
        <v>361</v>
      </c>
      <c r="F132" s="9" t="str">
        <f t="shared" si="5"/>
        <v/>
      </c>
      <c r="G132" s="9" t="str">
        <f t="shared" si="6"/>
        <v/>
      </c>
    </row>
    <row r="133" spans="1:7" x14ac:dyDescent="0.2">
      <c r="A133" t="s">
        <v>9161</v>
      </c>
      <c r="B133" t="s">
        <v>54</v>
      </c>
      <c r="C133" t="s">
        <v>361</v>
      </c>
      <c r="F133" s="9" t="str">
        <f t="shared" si="5"/>
        <v/>
      </c>
      <c r="G133" s="9" t="str">
        <f t="shared" si="6"/>
        <v/>
      </c>
    </row>
    <row r="134" spans="1:7" x14ac:dyDescent="0.2">
      <c r="A134" t="s">
        <v>9161</v>
      </c>
      <c r="B134" t="s">
        <v>404</v>
      </c>
      <c r="C134" t="s">
        <v>361</v>
      </c>
      <c r="F134" s="9" t="str">
        <f t="shared" si="5"/>
        <v/>
      </c>
      <c r="G134" s="9" t="str">
        <f t="shared" si="6"/>
        <v/>
      </c>
    </row>
    <row r="135" spans="1:7" x14ac:dyDescent="0.2">
      <c r="A135" t="s">
        <v>109</v>
      </c>
      <c r="B135" t="s">
        <v>399</v>
      </c>
      <c r="C135" t="s">
        <v>361</v>
      </c>
      <c r="D135" s="9">
        <v>1.744223571</v>
      </c>
      <c r="F135" s="9" t="str">
        <f t="shared" ref="F135:F198" si="7">IF(D135&lt;0,D135,"")</f>
        <v/>
      </c>
      <c r="G135" s="9">
        <f t="shared" ref="G135:G198" si="8">IF(D135&gt;0,D135,"")</f>
        <v>1.744223571</v>
      </c>
    </row>
    <row r="136" spans="1:7" x14ac:dyDescent="0.2">
      <c r="A136" t="s">
        <v>109</v>
      </c>
      <c r="B136" t="s">
        <v>402</v>
      </c>
      <c r="C136" t="s">
        <v>361</v>
      </c>
      <c r="D136" s="9">
        <v>-1.5518003339999999</v>
      </c>
      <c r="F136" s="9">
        <f t="shared" si="7"/>
        <v>-1.5518003339999999</v>
      </c>
      <c r="G136" s="9" t="str">
        <f t="shared" si="8"/>
        <v/>
      </c>
    </row>
    <row r="137" spans="1:7" x14ac:dyDescent="0.2">
      <c r="A137" t="s">
        <v>8563</v>
      </c>
      <c r="B137" t="s">
        <v>54</v>
      </c>
      <c r="C137" t="s">
        <v>361</v>
      </c>
      <c r="D137" s="9">
        <v>0.17418750599999999</v>
      </c>
      <c r="F137" s="9" t="str">
        <f t="shared" si="7"/>
        <v/>
      </c>
      <c r="G137" s="9">
        <f t="shared" si="8"/>
        <v>0.17418750599999999</v>
      </c>
    </row>
    <row r="138" spans="1:7" x14ac:dyDescent="0.2">
      <c r="A138" t="s">
        <v>8563</v>
      </c>
      <c r="B138" t="s">
        <v>401</v>
      </c>
      <c r="C138" t="s">
        <v>361</v>
      </c>
      <c r="D138" s="9">
        <v>-0.15678443810000001</v>
      </c>
      <c r="F138" s="9">
        <f t="shared" si="7"/>
        <v>-0.15678443810000001</v>
      </c>
      <c r="G138" s="9" t="str">
        <f t="shared" si="8"/>
        <v/>
      </c>
    </row>
    <row r="139" spans="1:7" x14ac:dyDescent="0.2">
      <c r="A139" t="s">
        <v>9162</v>
      </c>
      <c r="B139" t="s">
        <v>401</v>
      </c>
      <c r="C139" t="s">
        <v>361</v>
      </c>
      <c r="F139" s="9" t="str">
        <f t="shared" si="7"/>
        <v/>
      </c>
      <c r="G139" s="9" t="str">
        <f t="shared" si="8"/>
        <v/>
      </c>
    </row>
    <row r="140" spans="1:7" x14ac:dyDescent="0.2">
      <c r="A140" t="s">
        <v>9162</v>
      </c>
      <c r="B140" t="s">
        <v>394</v>
      </c>
      <c r="C140" t="s">
        <v>361</v>
      </c>
      <c r="F140" s="9" t="str">
        <f t="shared" si="7"/>
        <v/>
      </c>
      <c r="G140" s="9" t="str">
        <f t="shared" si="8"/>
        <v/>
      </c>
    </row>
    <row r="141" spans="1:7" x14ac:dyDescent="0.2">
      <c r="A141" t="s">
        <v>9163</v>
      </c>
      <c r="B141" t="s">
        <v>399</v>
      </c>
      <c r="C141" t="s">
        <v>361</v>
      </c>
      <c r="F141" s="9" t="str">
        <f t="shared" si="7"/>
        <v/>
      </c>
      <c r="G141" s="9" t="str">
        <f t="shared" si="8"/>
        <v/>
      </c>
    </row>
    <row r="142" spans="1:7" x14ac:dyDescent="0.2">
      <c r="A142" t="s">
        <v>9163</v>
      </c>
      <c r="B142" t="s">
        <v>9274</v>
      </c>
      <c r="C142" t="s">
        <v>361</v>
      </c>
      <c r="F142" s="9" t="str">
        <f t="shared" si="7"/>
        <v/>
      </c>
      <c r="G142" s="9" t="str">
        <f t="shared" si="8"/>
        <v/>
      </c>
    </row>
    <row r="143" spans="1:7" x14ac:dyDescent="0.2">
      <c r="A143" t="s">
        <v>9163</v>
      </c>
      <c r="B143" t="s">
        <v>52</v>
      </c>
      <c r="C143" t="s">
        <v>361</v>
      </c>
      <c r="F143" s="9" t="str">
        <f t="shared" si="7"/>
        <v/>
      </c>
      <c r="G143" s="9" t="str">
        <f t="shared" si="8"/>
        <v/>
      </c>
    </row>
    <row r="144" spans="1:7" x14ac:dyDescent="0.2">
      <c r="A144" t="s">
        <v>9163</v>
      </c>
      <c r="B144" t="s">
        <v>401</v>
      </c>
      <c r="C144" t="s">
        <v>361</v>
      </c>
      <c r="F144" s="9" t="str">
        <f t="shared" si="7"/>
        <v/>
      </c>
      <c r="G144" s="9" t="str">
        <f t="shared" si="8"/>
        <v/>
      </c>
    </row>
    <row r="145" spans="1:7" x14ac:dyDescent="0.2">
      <c r="A145" t="s">
        <v>9164</v>
      </c>
      <c r="B145" t="s">
        <v>400</v>
      </c>
      <c r="C145" t="s">
        <v>361</v>
      </c>
      <c r="F145" s="9" t="str">
        <f t="shared" si="7"/>
        <v/>
      </c>
      <c r="G145" s="9" t="str">
        <f t="shared" si="8"/>
        <v/>
      </c>
    </row>
    <row r="146" spans="1:7" x14ac:dyDescent="0.2">
      <c r="A146" t="s">
        <v>9164</v>
      </c>
      <c r="B146" t="s">
        <v>394</v>
      </c>
      <c r="C146" t="s">
        <v>361</v>
      </c>
      <c r="F146" s="9" t="str">
        <f t="shared" si="7"/>
        <v/>
      </c>
      <c r="G146" s="9" t="str">
        <f t="shared" si="8"/>
        <v/>
      </c>
    </row>
    <row r="147" spans="1:7" x14ac:dyDescent="0.2">
      <c r="A147" t="s">
        <v>9165</v>
      </c>
      <c r="B147" t="s">
        <v>54</v>
      </c>
      <c r="C147" t="s">
        <v>361</v>
      </c>
      <c r="F147" s="9" t="str">
        <f t="shared" si="7"/>
        <v/>
      </c>
      <c r="G147" s="9" t="str">
        <f t="shared" si="8"/>
        <v/>
      </c>
    </row>
    <row r="148" spans="1:7" x14ac:dyDescent="0.2">
      <c r="A148" t="s">
        <v>9165</v>
      </c>
      <c r="B148" t="s">
        <v>404</v>
      </c>
      <c r="C148" t="s">
        <v>361</v>
      </c>
      <c r="F148" s="9" t="str">
        <f t="shared" si="7"/>
        <v/>
      </c>
      <c r="G148" s="9" t="str">
        <f t="shared" si="8"/>
        <v/>
      </c>
    </row>
    <row r="149" spans="1:7" x14ac:dyDescent="0.2">
      <c r="A149" t="s">
        <v>8564</v>
      </c>
      <c r="B149" t="s">
        <v>54</v>
      </c>
      <c r="C149" t="s">
        <v>361</v>
      </c>
      <c r="D149" s="9">
        <v>9.4684102329999995E-3</v>
      </c>
      <c r="F149" s="9" t="str">
        <f t="shared" si="7"/>
        <v/>
      </c>
      <c r="G149" s="9">
        <f t="shared" si="8"/>
        <v>9.4684102329999995E-3</v>
      </c>
    </row>
    <row r="150" spans="1:7" x14ac:dyDescent="0.2">
      <c r="A150" t="s">
        <v>8564</v>
      </c>
      <c r="B150" t="s">
        <v>400</v>
      </c>
      <c r="C150" t="s">
        <v>361</v>
      </c>
      <c r="D150" s="9">
        <v>-9.4684102329999995E-3</v>
      </c>
      <c r="F150" s="9">
        <f t="shared" si="7"/>
        <v>-9.4684102329999995E-3</v>
      </c>
      <c r="G150" s="9" t="str">
        <f t="shared" si="8"/>
        <v/>
      </c>
    </row>
    <row r="151" spans="1:7" x14ac:dyDescent="0.2">
      <c r="A151" t="s">
        <v>9166</v>
      </c>
      <c r="B151" t="s">
        <v>399</v>
      </c>
      <c r="C151" t="s">
        <v>361</v>
      </c>
      <c r="D151" s="9">
        <v>3.2383689519999999E-4</v>
      </c>
      <c r="E151" s="54"/>
      <c r="F151" s="9" t="str">
        <f t="shared" si="7"/>
        <v/>
      </c>
      <c r="G151" s="9">
        <f t="shared" si="8"/>
        <v>3.2383689519999999E-4</v>
      </c>
    </row>
    <row r="152" spans="1:7" x14ac:dyDescent="0.2">
      <c r="A152" t="s">
        <v>9166</v>
      </c>
      <c r="B152" t="s">
        <v>401</v>
      </c>
      <c r="C152" t="s">
        <v>361</v>
      </c>
      <c r="D152" s="9">
        <v>-2.8811583030000001E-4</v>
      </c>
      <c r="F152" s="9">
        <f t="shared" si="7"/>
        <v>-2.8811583030000001E-4</v>
      </c>
      <c r="G152" s="9" t="str">
        <f t="shared" si="8"/>
        <v/>
      </c>
    </row>
    <row r="153" spans="1:7" x14ac:dyDescent="0.2">
      <c r="A153" t="s">
        <v>8466</v>
      </c>
      <c r="B153" t="s">
        <v>54</v>
      </c>
      <c r="C153" t="s">
        <v>361</v>
      </c>
      <c r="D153" s="9">
        <v>2.563998168E-2</v>
      </c>
      <c r="F153" s="9" t="str">
        <f t="shared" si="7"/>
        <v/>
      </c>
      <c r="G153" s="9">
        <f t="shared" si="8"/>
        <v>2.563998168E-2</v>
      </c>
    </row>
    <row r="154" spans="1:7" x14ac:dyDescent="0.2">
      <c r="A154" t="s">
        <v>8466</v>
      </c>
      <c r="B154" t="s">
        <v>401</v>
      </c>
      <c r="C154" t="s">
        <v>361</v>
      </c>
      <c r="D154" s="9">
        <v>-2.3074687810000001E-2</v>
      </c>
      <c r="F154" s="9">
        <f t="shared" si="7"/>
        <v>-2.3074687810000001E-2</v>
      </c>
      <c r="G154" s="9" t="str">
        <f t="shared" si="8"/>
        <v/>
      </c>
    </row>
    <row r="155" spans="1:7" x14ac:dyDescent="0.2">
      <c r="A155" t="s">
        <v>8467</v>
      </c>
      <c r="B155" t="s">
        <v>54</v>
      </c>
      <c r="C155" t="s">
        <v>361</v>
      </c>
      <c r="D155" s="9">
        <v>1.8115752990000001E-4</v>
      </c>
      <c r="F155" s="9" t="str">
        <f t="shared" si="7"/>
        <v/>
      </c>
      <c r="G155" s="9">
        <f t="shared" si="8"/>
        <v>1.8115752990000001E-4</v>
      </c>
    </row>
    <row r="156" spans="1:7" x14ac:dyDescent="0.2">
      <c r="A156" t="s">
        <v>8467</v>
      </c>
      <c r="B156" t="s">
        <v>52</v>
      </c>
      <c r="C156" t="s">
        <v>361</v>
      </c>
      <c r="D156" s="9">
        <v>-3.8425948379999999E-5</v>
      </c>
      <c r="F156" s="9">
        <f t="shared" si="7"/>
        <v>-3.8425948379999999E-5</v>
      </c>
      <c r="G156" s="9" t="str">
        <f t="shared" si="8"/>
        <v/>
      </c>
    </row>
    <row r="157" spans="1:7" x14ac:dyDescent="0.2">
      <c r="A157" t="s">
        <v>8467</v>
      </c>
      <c r="B157" t="s">
        <v>401</v>
      </c>
      <c r="C157" t="s">
        <v>361</v>
      </c>
      <c r="D157" s="9">
        <v>-1.13456469E-4</v>
      </c>
      <c r="F157" s="9">
        <f t="shared" si="7"/>
        <v>-1.13456469E-4</v>
      </c>
      <c r="G157" s="9" t="str">
        <f t="shared" si="8"/>
        <v/>
      </c>
    </row>
    <row r="158" spans="1:7" x14ac:dyDescent="0.2">
      <c r="A158" t="s">
        <v>8558</v>
      </c>
      <c r="B158" t="s">
        <v>8348</v>
      </c>
      <c r="C158" t="s">
        <v>362</v>
      </c>
      <c r="D158" s="9">
        <v>-35.907028089999997</v>
      </c>
      <c r="F158" s="9">
        <f t="shared" si="7"/>
        <v>-35.907028089999997</v>
      </c>
      <c r="G158" s="9" t="str">
        <f t="shared" si="8"/>
        <v/>
      </c>
    </row>
    <row r="159" spans="1:7" x14ac:dyDescent="0.2">
      <c r="A159" t="s">
        <v>8558</v>
      </c>
      <c r="B159" t="s">
        <v>8349</v>
      </c>
      <c r="C159" t="s">
        <v>362</v>
      </c>
      <c r="D159" s="9">
        <v>-0.38758500330000001</v>
      </c>
      <c r="E159" s="54"/>
      <c r="F159" s="9">
        <f t="shared" si="7"/>
        <v>-0.38758500330000001</v>
      </c>
      <c r="G159" s="9" t="str">
        <f t="shared" si="8"/>
        <v/>
      </c>
    </row>
    <row r="160" spans="1:7" x14ac:dyDescent="0.2">
      <c r="A160" t="s">
        <v>8558</v>
      </c>
      <c r="B160" t="s">
        <v>8320</v>
      </c>
      <c r="C160" t="s">
        <v>362</v>
      </c>
      <c r="D160" s="9">
        <v>3.6467907739999998</v>
      </c>
      <c r="E160" s="54"/>
      <c r="F160" s="9" t="str">
        <f t="shared" si="7"/>
        <v/>
      </c>
      <c r="G160" s="9">
        <f t="shared" si="8"/>
        <v>3.6467907739999998</v>
      </c>
    </row>
    <row r="161" spans="1:7" x14ac:dyDescent="0.2">
      <c r="A161" t="s">
        <v>8558</v>
      </c>
      <c r="B161" t="s">
        <v>52</v>
      </c>
      <c r="C161" t="s">
        <v>362</v>
      </c>
      <c r="D161" s="9">
        <v>3.4762208750000001</v>
      </c>
      <c r="F161" s="9" t="str">
        <f t="shared" si="7"/>
        <v/>
      </c>
      <c r="G161" s="9">
        <f t="shared" si="8"/>
        <v>3.4762208750000001</v>
      </c>
    </row>
    <row r="162" spans="1:7" x14ac:dyDescent="0.2">
      <c r="A162" t="s">
        <v>8558</v>
      </c>
      <c r="B162" t="s">
        <v>8266</v>
      </c>
      <c r="C162" t="s">
        <v>362</v>
      </c>
      <c r="D162" s="9">
        <v>337.84958230000001</v>
      </c>
      <c r="E162" s="54"/>
      <c r="F162" s="9" t="str">
        <f t="shared" si="7"/>
        <v/>
      </c>
      <c r="G162" s="9">
        <f t="shared" si="8"/>
        <v>337.84958230000001</v>
      </c>
    </row>
    <row r="163" spans="1:7" x14ac:dyDescent="0.2">
      <c r="A163" t="s">
        <v>8558</v>
      </c>
      <c r="B163" t="s">
        <v>8322</v>
      </c>
      <c r="C163" t="s">
        <v>362</v>
      </c>
      <c r="D163" s="9">
        <v>-2.6361640089999999E-2</v>
      </c>
      <c r="E163" s="54"/>
      <c r="F163" s="9">
        <f t="shared" si="7"/>
        <v>-2.6361640089999999E-2</v>
      </c>
      <c r="G163" s="9" t="str">
        <f t="shared" si="8"/>
        <v/>
      </c>
    </row>
    <row r="164" spans="1:7" x14ac:dyDescent="0.2">
      <c r="A164" t="s">
        <v>8558</v>
      </c>
      <c r="B164" t="s">
        <v>8274</v>
      </c>
      <c r="C164" t="s">
        <v>362</v>
      </c>
      <c r="D164" s="9">
        <v>-0.96124954569999999</v>
      </c>
      <c r="F164" s="9">
        <f t="shared" si="7"/>
        <v>-0.96124954569999999</v>
      </c>
      <c r="G164" s="9" t="str">
        <f t="shared" si="8"/>
        <v/>
      </c>
    </row>
    <row r="165" spans="1:7" x14ac:dyDescent="0.2">
      <c r="A165" t="s">
        <v>8558</v>
      </c>
      <c r="B165" t="s">
        <v>8267</v>
      </c>
      <c r="C165" t="s">
        <v>362</v>
      </c>
      <c r="D165" s="9">
        <v>-89.053028029999993</v>
      </c>
      <c r="E165" s="54"/>
      <c r="F165" s="9">
        <f t="shared" si="7"/>
        <v>-89.053028029999993</v>
      </c>
      <c r="G165" s="9" t="str">
        <f t="shared" si="8"/>
        <v/>
      </c>
    </row>
    <row r="166" spans="1:7" x14ac:dyDescent="0.2">
      <c r="A166" t="s">
        <v>8558</v>
      </c>
      <c r="B166" t="s">
        <v>8347</v>
      </c>
      <c r="C166" t="s">
        <v>362</v>
      </c>
      <c r="D166" s="9">
        <v>-1.0629306430000001E-2</v>
      </c>
      <c r="E166" s="54"/>
      <c r="F166" s="9">
        <f t="shared" si="7"/>
        <v>-1.0629306430000001E-2</v>
      </c>
      <c r="G166" s="9" t="str">
        <f t="shared" si="8"/>
        <v/>
      </c>
    </row>
    <row r="167" spans="1:7" x14ac:dyDescent="0.2">
      <c r="A167" t="s">
        <v>8558</v>
      </c>
      <c r="B167" t="s">
        <v>8323</v>
      </c>
      <c r="C167" t="s">
        <v>362</v>
      </c>
      <c r="D167" s="9">
        <v>0.10001089019999999</v>
      </c>
      <c r="F167" s="9" t="str">
        <f t="shared" si="7"/>
        <v/>
      </c>
      <c r="G167" s="9">
        <f t="shared" si="8"/>
        <v>0.10001089019999999</v>
      </c>
    </row>
    <row r="168" spans="1:7" x14ac:dyDescent="0.2">
      <c r="A168" t="s">
        <v>8558</v>
      </c>
      <c r="B168" t="s">
        <v>55</v>
      </c>
      <c r="C168" t="s">
        <v>362</v>
      </c>
      <c r="D168" s="9">
        <v>-9.5283925709999995</v>
      </c>
      <c r="F168" s="9">
        <f t="shared" si="7"/>
        <v>-9.5283925709999995</v>
      </c>
      <c r="G168" s="9" t="str">
        <f t="shared" si="8"/>
        <v/>
      </c>
    </row>
    <row r="169" spans="1:7" x14ac:dyDescent="0.2">
      <c r="A169" t="s">
        <v>8468</v>
      </c>
      <c r="B169" t="s">
        <v>52</v>
      </c>
      <c r="C169" t="s">
        <v>360</v>
      </c>
      <c r="D169" s="9">
        <v>-85.617192750000001</v>
      </c>
      <c r="E169" s="54"/>
      <c r="F169" s="9">
        <f t="shared" si="7"/>
        <v>-85.617192750000001</v>
      </c>
      <c r="G169" s="9" t="str">
        <f t="shared" si="8"/>
        <v/>
      </c>
    </row>
    <row r="170" spans="1:7" x14ac:dyDescent="0.2">
      <c r="A170" t="s">
        <v>8468</v>
      </c>
      <c r="B170" t="s">
        <v>8264</v>
      </c>
      <c r="C170" t="s">
        <v>360</v>
      </c>
      <c r="D170" s="9">
        <v>85.6171966</v>
      </c>
      <c r="F170" s="9" t="str">
        <f t="shared" si="7"/>
        <v/>
      </c>
      <c r="G170" s="9">
        <f t="shared" si="8"/>
        <v>85.6171966</v>
      </c>
    </row>
    <row r="171" spans="1:7" x14ac:dyDescent="0.2">
      <c r="A171" t="s">
        <v>9167</v>
      </c>
      <c r="B171" t="s">
        <v>52</v>
      </c>
      <c r="C171" t="s">
        <v>360</v>
      </c>
      <c r="E171" s="54"/>
      <c r="F171" s="9" t="str">
        <f t="shared" si="7"/>
        <v/>
      </c>
      <c r="G171" s="9" t="str">
        <f t="shared" si="8"/>
        <v/>
      </c>
    </row>
    <row r="172" spans="1:7" x14ac:dyDescent="0.2">
      <c r="A172" t="s">
        <v>9167</v>
      </c>
      <c r="B172" t="s">
        <v>394</v>
      </c>
      <c r="C172" t="s">
        <v>360</v>
      </c>
      <c r="E172" s="54"/>
      <c r="F172" s="9" t="str">
        <f t="shared" si="7"/>
        <v/>
      </c>
      <c r="G172" s="9" t="str">
        <f t="shared" si="8"/>
        <v/>
      </c>
    </row>
    <row r="173" spans="1:7" x14ac:dyDescent="0.2">
      <c r="A173" t="s">
        <v>9168</v>
      </c>
      <c r="B173" t="s">
        <v>54</v>
      </c>
      <c r="C173" t="s">
        <v>360</v>
      </c>
      <c r="D173" s="9">
        <v>3.5161202659999999E-4</v>
      </c>
      <c r="F173" s="9" t="str">
        <f t="shared" si="7"/>
        <v/>
      </c>
      <c r="G173" s="9">
        <f t="shared" si="8"/>
        <v>3.5161202659999999E-4</v>
      </c>
    </row>
    <row r="174" spans="1:7" x14ac:dyDescent="0.2">
      <c r="A174" t="s">
        <v>9168</v>
      </c>
      <c r="B174" t="s">
        <v>9274</v>
      </c>
      <c r="C174" t="s">
        <v>360</v>
      </c>
      <c r="D174" s="9">
        <v>-1.831254815E-5</v>
      </c>
      <c r="F174" s="9">
        <f t="shared" si="7"/>
        <v>-1.831254815E-5</v>
      </c>
      <c r="G174" s="9" t="str">
        <f t="shared" si="8"/>
        <v/>
      </c>
    </row>
    <row r="175" spans="1:7" x14ac:dyDescent="0.2">
      <c r="A175" t="s">
        <v>9168</v>
      </c>
      <c r="B175" t="s">
        <v>52</v>
      </c>
      <c r="C175" t="s">
        <v>360</v>
      </c>
      <c r="D175" s="9">
        <v>-1.8350490129999999E-4</v>
      </c>
      <c r="F175" s="9">
        <f t="shared" si="7"/>
        <v>-1.8350490129999999E-4</v>
      </c>
      <c r="G175" s="9" t="str">
        <f t="shared" si="8"/>
        <v/>
      </c>
    </row>
    <row r="176" spans="1:7" x14ac:dyDescent="0.2">
      <c r="A176" t="s">
        <v>9169</v>
      </c>
      <c r="B176" t="s">
        <v>399</v>
      </c>
      <c r="C176" t="s">
        <v>360</v>
      </c>
      <c r="D176" s="9">
        <v>7.0900503100000003E-5</v>
      </c>
      <c r="E176" s="54"/>
      <c r="F176" s="9" t="str">
        <f t="shared" si="7"/>
        <v/>
      </c>
      <c r="G176" s="9">
        <f t="shared" si="8"/>
        <v>7.0900503100000003E-5</v>
      </c>
    </row>
    <row r="177" spans="1:7" x14ac:dyDescent="0.2">
      <c r="A177" t="s">
        <v>9169</v>
      </c>
      <c r="B177" t="s">
        <v>52</v>
      </c>
      <c r="C177" t="s">
        <v>360</v>
      </c>
      <c r="D177" s="9">
        <v>-3.0704504709999999E-5</v>
      </c>
      <c r="F177" s="9">
        <f t="shared" si="7"/>
        <v>-3.0704504709999999E-5</v>
      </c>
      <c r="G177" s="9" t="str">
        <f t="shared" si="8"/>
        <v/>
      </c>
    </row>
    <row r="178" spans="1:7" x14ac:dyDescent="0.2">
      <c r="A178" t="s">
        <v>9170</v>
      </c>
      <c r="B178" t="s">
        <v>399</v>
      </c>
      <c r="C178" t="s">
        <v>360</v>
      </c>
      <c r="F178" s="9" t="str">
        <f t="shared" si="7"/>
        <v/>
      </c>
      <c r="G178" s="9" t="str">
        <f t="shared" si="8"/>
        <v/>
      </c>
    </row>
    <row r="179" spans="1:7" x14ac:dyDescent="0.2">
      <c r="A179" t="s">
        <v>9170</v>
      </c>
      <c r="B179" t="s">
        <v>52</v>
      </c>
      <c r="C179" t="s">
        <v>360</v>
      </c>
      <c r="F179" s="9" t="str">
        <f t="shared" si="7"/>
        <v/>
      </c>
      <c r="G179" s="9" t="str">
        <f t="shared" si="8"/>
        <v/>
      </c>
    </row>
    <row r="180" spans="1:7" x14ac:dyDescent="0.2">
      <c r="A180" t="s">
        <v>9170</v>
      </c>
      <c r="B180" t="s">
        <v>394</v>
      </c>
      <c r="C180" t="s">
        <v>360</v>
      </c>
      <c r="F180" s="9" t="str">
        <f t="shared" si="7"/>
        <v/>
      </c>
      <c r="G180" s="9" t="str">
        <f t="shared" si="8"/>
        <v/>
      </c>
    </row>
    <row r="181" spans="1:7" x14ac:dyDescent="0.2">
      <c r="A181" t="s">
        <v>9170</v>
      </c>
      <c r="B181" t="s">
        <v>480</v>
      </c>
      <c r="C181" t="s">
        <v>360</v>
      </c>
      <c r="E181" s="54"/>
      <c r="F181" s="9" t="str">
        <f t="shared" si="7"/>
        <v/>
      </c>
      <c r="G181" s="9" t="str">
        <f t="shared" si="8"/>
        <v/>
      </c>
    </row>
    <row r="182" spans="1:7" x14ac:dyDescent="0.2">
      <c r="A182" t="s">
        <v>8469</v>
      </c>
      <c r="B182" t="s">
        <v>54</v>
      </c>
      <c r="C182" t="s">
        <v>360</v>
      </c>
      <c r="D182" s="9">
        <v>1.289611544E-3</v>
      </c>
      <c r="F182" s="9" t="str">
        <f t="shared" si="7"/>
        <v/>
      </c>
      <c r="G182" s="9">
        <f t="shared" si="8"/>
        <v>1.289611544E-3</v>
      </c>
    </row>
    <row r="183" spans="1:7" x14ac:dyDescent="0.2">
      <c r="A183" t="s">
        <v>8469</v>
      </c>
      <c r="B183" t="s">
        <v>52</v>
      </c>
      <c r="C183" t="s">
        <v>360</v>
      </c>
      <c r="D183" s="9">
        <v>-7.2635902590000002E-4</v>
      </c>
      <c r="E183" s="54"/>
      <c r="F183" s="9">
        <f t="shared" si="7"/>
        <v>-7.2635902590000002E-4</v>
      </c>
      <c r="G183" s="9" t="str">
        <f t="shared" si="8"/>
        <v/>
      </c>
    </row>
    <row r="184" spans="1:7" x14ac:dyDescent="0.2">
      <c r="A184" t="s">
        <v>8469</v>
      </c>
      <c r="B184" t="s">
        <v>480</v>
      </c>
      <c r="C184" t="s">
        <v>360</v>
      </c>
      <c r="D184" s="9">
        <v>-9.6878536590000003E-5</v>
      </c>
      <c r="F184" s="9">
        <f t="shared" si="7"/>
        <v>-9.6878536590000003E-5</v>
      </c>
      <c r="G184" s="9" t="str">
        <f t="shared" si="8"/>
        <v/>
      </c>
    </row>
    <row r="185" spans="1:7" x14ac:dyDescent="0.2">
      <c r="A185" t="s">
        <v>9171</v>
      </c>
      <c r="B185" t="s">
        <v>399</v>
      </c>
      <c r="C185" t="s">
        <v>360</v>
      </c>
      <c r="F185" s="9" t="str">
        <f t="shared" si="7"/>
        <v/>
      </c>
      <c r="G185" s="9" t="str">
        <f t="shared" si="8"/>
        <v/>
      </c>
    </row>
    <row r="186" spans="1:7" x14ac:dyDescent="0.2">
      <c r="A186" t="s">
        <v>9171</v>
      </c>
      <c r="B186" t="s">
        <v>52</v>
      </c>
      <c r="C186" t="s">
        <v>360</v>
      </c>
      <c r="F186" s="9" t="str">
        <f t="shared" si="7"/>
        <v/>
      </c>
      <c r="G186" s="9" t="str">
        <f t="shared" si="8"/>
        <v/>
      </c>
    </row>
    <row r="187" spans="1:7" x14ac:dyDescent="0.2">
      <c r="A187" t="s">
        <v>9171</v>
      </c>
      <c r="B187" t="s">
        <v>394</v>
      </c>
      <c r="C187" t="s">
        <v>360</v>
      </c>
      <c r="E187" s="54"/>
      <c r="F187" s="9" t="str">
        <f t="shared" si="7"/>
        <v/>
      </c>
      <c r="G187" s="9" t="str">
        <f t="shared" si="8"/>
        <v/>
      </c>
    </row>
    <row r="188" spans="1:7" x14ac:dyDescent="0.2">
      <c r="A188" t="s">
        <v>9172</v>
      </c>
      <c r="B188" t="s">
        <v>399</v>
      </c>
      <c r="C188" t="s">
        <v>360</v>
      </c>
      <c r="F188" s="9" t="str">
        <f t="shared" si="7"/>
        <v/>
      </c>
      <c r="G188" s="9" t="str">
        <f t="shared" si="8"/>
        <v/>
      </c>
    </row>
    <row r="189" spans="1:7" x14ac:dyDescent="0.2">
      <c r="A189" t="s">
        <v>9172</v>
      </c>
      <c r="B189" t="s">
        <v>52</v>
      </c>
      <c r="C189" t="s">
        <v>360</v>
      </c>
      <c r="F189" s="9" t="str">
        <f t="shared" si="7"/>
        <v/>
      </c>
      <c r="G189" s="9" t="str">
        <f t="shared" si="8"/>
        <v/>
      </c>
    </row>
    <row r="190" spans="1:7" x14ac:dyDescent="0.2">
      <c r="A190" t="s">
        <v>9172</v>
      </c>
      <c r="B190" t="s">
        <v>394</v>
      </c>
      <c r="C190" t="s">
        <v>360</v>
      </c>
      <c r="F190" s="9" t="str">
        <f t="shared" si="7"/>
        <v/>
      </c>
      <c r="G190" s="9" t="str">
        <f t="shared" si="8"/>
        <v/>
      </c>
    </row>
    <row r="191" spans="1:7" x14ac:dyDescent="0.2">
      <c r="A191" t="s">
        <v>8565</v>
      </c>
      <c r="B191" t="s">
        <v>54</v>
      </c>
      <c r="C191" t="s">
        <v>360</v>
      </c>
      <c r="D191" s="9">
        <v>91.004760450000006</v>
      </c>
      <c r="E191" s="54"/>
      <c r="F191" s="9" t="str">
        <f t="shared" si="7"/>
        <v/>
      </c>
      <c r="G191" s="9">
        <f t="shared" si="8"/>
        <v>91.004760450000006</v>
      </c>
    </row>
    <row r="192" spans="1:7" x14ac:dyDescent="0.2">
      <c r="A192" t="s">
        <v>8565</v>
      </c>
      <c r="B192" t="s">
        <v>52</v>
      </c>
      <c r="C192" t="s">
        <v>360</v>
      </c>
      <c r="D192" s="9">
        <v>-55.524564050000002</v>
      </c>
      <c r="E192" s="54"/>
      <c r="F192" s="9">
        <f t="shared" si="7"/>
        <v>-55.524564050000002</v>
      </c>
      <c r="G192" s="9" t="str">
        <f t="shared" si="8"/>
        <v/>
      </c>
    </row>
    <row r="193" spans="1:7" x14ac:dyDescent="0.2">
      <c r="A193" t="s">
        <v>9173</v>
      </c>
      <c r="B193" t="s">
        <v>399</v>
      </c>
      <c r="C193" t="s">
        <v>360</v>
      </c>
      <c r="E193" s="54"/>
      <c r="F193" s="9" t="str">
        <f t="shared" si="7"/>
        <v/>
      </c>
      <c r="G193" s="9" t="str">
        <f t="shared" si="8"/>
        <v/>
      </c>
    </row>
    <row r="194" spans="1:7" x14ac:dyDescent="0.2">
      <c r="A194" t="s">
        <v>9173</v>
      </c>
      <c r="B194" t="s">
        <v>9274</v>
      </c>
      <c r="C194" t="s">
        <v>360</v>
      </c>
      <c r="E194" s="54"/>
      <c r="F194" s="9" t="str">
        <f t="shared" si="7"/>
        <v/>
      </c>
      <c r="G194" s="9" t="str">
        <f t="shared" si="8"/>
        <v/>
      </c>
    </row>
    <row r="195" spans="1:7" x14ac:dyDescent="0.2">
      <c r="A195" t="s">
        <v>9173</v>
      </c>
      <c r="B195" t="s">
        <v>52</v>
      </c>
      <c r="C195" t="s">
        <v>360</v>
      </c>
      <c r="F195" s="9" t="str">
        <f t="shared" si="7"/>
        <v/>
      </c>
      <c r="G195" s="9" t="str">
        <f t="shared" si="8"/>
        <v/>
      </c>
    </row>
    <row r="196" spans="1:7" x14ac:dyDescent="0.2">
      <c r="A196" t="s">
        <v>9173</v>
      </c>
      <c r="B196" t="s">
        <v>394</v>
      </c>
      <c r="C196" t="s">
        <v>360</v>
      </c>
      <c r="E196" s="54"/>
      <c r="F196" s="9" t="str">
        <f t="shared" si="7"/>
        <v/>
      </c>
      <c r="G196" s="9" t="str">
        <f t="shared" si="8"/>
        <v/>
      </c>
    </row>
    <row r="197" spans="1:7" x14ac:dyDescent="0.2">
      <c r="A197" t="s">
        <v>110</v>
      </c>
      <c r="B197" t="s">
        <v>396</v>
      </c>
      <c r="C197" t="s">
        <v>356</v>
      </c>
      <c r="D197" s="9">
        <v>24.189351129999999</v>
      </c>
      <c r="F197" s="9" t="str">
        <f t="shared" si="7"/>
        <v/>
      </c>
      <c r="G197" s="9">
        <f t="shared" si="8"/>
        <v>24.189351129999999</v>
      </c>
    </row>
    <row r="198" spans="1:7" x14ac:dyDescent="0.2">
      <c r="A198" t="s">
        <v>110</v>
      </c>
      <c r="B198" t="s">
        <v>52</v>
      </c>
      <c r="C198" t="s">
        <v>356</v>
      </c>
      <c r="D198" s="9">
        <v>1.50556131</v>
      </c>
      <c r="F198" s="9" t="str">
        <f t="shared" si="7"/>
        <v/>
      </c>
      <c r="G198" s="9">
        <f t="shared" si="8"/>
        <v>1.50556131</v>
      </c>
    </row>
    <row r="199" spans="1:7" x14ac:dyDescent="0.2">
      <c r="A199" t="s">
        <v>110</v>
      </c>
      <c r="B199" t="s">
        <v>480</v>
      </c>
      <c r="C199" t="s">
        <v>356</v>
      </c>
      <c r="D199" s="9">
        <v>-25.6949124</v>
      </c>
      <c r="F199" s="9">
        <f t="shared" ref="F199:F262" si="9">IF(D199&lt;0,D199,"")</f>
        <v>-25.6949124</v>
      </c>
      <c r="G199" s="9" t="str">
        <f t="shared" ref="G199:G262" si="10">IF(D199&gt;0,D199,"")</f>
        <v/>
      </c>
    </row>
    <row r="200" spans="1:7" x14ac:dyDescent="0.2">
      <c r="A200" t="s">
        <v>111</v>
      </c>
      <c r="B200" t="s">
        <v>399</v>
      </c>
      <c r="C200" t="s">
        <v>356</v>
      </c>
      <c r="F200" s="9" t="str">
        <f t="shared" si="9"/>
        <v/>
      </c>
      <c r="G200" s="9" t="str">
        <f t="shared" si="10"/>
        <v/>
      </c>
    </row>
    <row r="201" spans="1:7" x14ac:dyDescent="0.2">
      <c r="A201" t="s">
        <v>111</v>
      </c>
      <c r="B201" t="s">
        <v>480</v>
      </c>
      <c r="C201" t="s">
        <v>356</v>
      </c>
      <c r="F201" s="9" t="str">
        <f t="shared" si="9"/>
        <v/>
      </c>
      <c r="G201" s="9" t="str">
        <f t="shared" si="10"/>
        <v/>
      </c>
    </row>
    <row r="202" spans="1:7" x14ac:dyDescent="0.2">
      <c r="A202" t="s">
        <v>112</v>
      </c>
      <c r="B202" t="s">
        <v>52</v>
      </c>
      <c r="C202" t="s">
        <v>356</v>
      </c>
      <c r="D202" s="9">
        <v>0.40888722960000001</v>
      </c>
      <c r="F202" s="9" t="str">
        <f t="shared" si="9"/>
        <v/>
      </c>
      <c r="G202" s="9">
        <f t="shared" si="10"/>
        <v>0.40888722960000001</v>
      </c>
    </row>
    <row r="203" spans="1:7" x14ac:dyDescent="0.2">
      <c r="A203" t="s">
        <v>112</v>
      </c>
      <c r="B203" t="s">
        <v>398</v>
      </c>
      <c r="C203" t="s">
        <v>356</v>
      </c>
      <c r="D203" s="9">
        <v>1.8399959720000001</v>
      </c>
      <c r="F203" s="9" t="str">
        <f t="shared" si="9"/>
        <v/>
      </c>
      <c r="G203" s="9">
        <f t="shared" si="10"/>
        <v>1.8399959720000001</v>
      </c>
    </row>
    <row r="204" spans="1:7" x14ac:dyDescent="0.2">
      <c r="A204" t="s">
        <v>112</v>
      </c>
      <c r="B204" t="s">
        <v>480</v>
      </c>
      <c r="C204" t="s">
        <v>356</v>
      </c>
      <c r="D204" s="9">
        <v>-1.839992383</v>
      </c>
      <c r="F204" s="9">
        <f t="shared" si="9"/>
        <v>-1.839992383</v>
      </c>
      <c r="G204" s="9" t="str">
        <f t="shared" si="10"/>
        <v/>
      </c>
    </row>
    <row r="205" spans="1:7" x14ac:dyDescent="0.2">
      <c r="A205" t="s">
        <v>114</v>
      </c>
      <c r="B205" t="s">
        <v>399</v>
      </c>
      <c r="C205" t="s">
        <v>360</v>
      </c>
      <c r="D205" s="9">
        <v>1.6356301459999999E-5</v>
      </c>
      <c r="E205" s="54"/>
      <c r="F205" s="9" t="str">
        <f t="shared" si="9"/>
        <v/>
      </c>
      <c r="G205" s="9">
        <f t="shared" si="10"/>
        <v>1.6356301459999999E-5</v>
      </c>
    </row>
    <row r="206" spans="1:7" x14ac:dyDescent="0.2">
      <c r="A206" t="s">
        <v>114</v>
      </c>
      <c r="B206" t="s">
        <v>52</v>
      </c>
      <c r="C206" t="s">
        <v>360</v>
      </c>
      <c r="D206" s="9">
        <v>-2.4277945140000001E-6</v>
      </c>
      <c r="E206" s="54"/>
      <c r="F206" s="9">
        <f t="shared" si="9"/>
        <v>-2.4277945140000001E-6</v>
      </c>
      <c r="G206" s="9" t="str">
        <f t="shared" si="10"/>
        <v/>
      </c>
    </row>
    <row r="207" spans="1:7" x14ac:dyDescent="0.2">
      <c r="A207" t="s">
        <v>114</v>
      </c>
      <c r="B207" t="s">
        <v>480</v>
      </c>
      <c r="C207" t="s">
        <v>360</v>
      </c>
      <c r="D207" s="9">
        <v>-1.0786896659999999E-5</v>
      </c>
      <c r="F207" s="9">
        <f t="shared" si="9"/>
        <v>-1.0786896659999999E-5</v>
      </c>
      <c r="G207" s="9" t="str">
        <f t="shared" si="10"/>
        <v/>
      </c>
    </row>
    <row r="208" spans="1:7" x14ac:dyDescent="0.2">
      <c r="A208" t="s">
        <v>9174</v>
      </c>
      <c r="B208" t="s">
        <v>54</v>
      </c>
      <c r="C208" t="s">
        <v>360</v>
      </c>
      <c r="D208" s="9">
        <v>5.5427241110000001</v>
      </c>
      <c r="F208" s="9" t="str">
        <f t="shared" si="9"/>
        <v/>
      </c>
      <c r="G208" s="9">
        <f t="shared" si="10"/>
        <v>5.5427241110000001</v>
      </c>
    </row>
    <row r="209" spans="1:7" x14ac:dyDescent="0.2">
      <c r="A209" t="s">
        <v>9174</v>
      </c>
      <c r="B209" t="s">
        <v>52</v>
      </c>
      <c r="C209" t="s">
        <v>360</v>
      </c>
      <c r="D209" s="9">
        <v>-2.1062351459999999</v>
      </c>
      <c r="F209" s="9">
        <f t="shared" si="9"/>
        <v>-2.1062351459999999</v>
      </c>
      <c r="G209" s="9" t="str">
        <f t="shared" si="10"/>
        <v/>
      </c>
    </row>
    <row r="210" spans="1:7" x14ac:dyDescent="0.2">
      <c r="A210" t="s">
        <v>8470</v>
      </c>
      <c r="B210" t="s">
        <v>54</v>
      </c>
      <c r="C210" t="s">
        <v>359</v>
      </c>
      <c r="D210" s="9">
        <v>-7.0579573000000004E-5</v>
      </c>
      <c r="F210" s="9">
        <f t="shared" si="9"/>
        <v>-7.0579573000000004E-5</v>
      </c>
      <c r="G210" s="9" t="str">
        <f t="shared" si="10"/>
        <v/>
      </c>
    </row>
    <row r="211" spans="1:7" x14ac:dyDescent="0.2">
      <c r="A211" t="s">
        <v>8470</v>
      </c>
      <c r="B211" t="s">
        <v>83</v>
      </c>
      <c r="C211" t="s">
        <v>359</v>
      </c>
      <c r="D211" s="9">
        <v>7.0579573000000004E-5</v>
      </c>
      <c r="F211" s="9" t="str">
        <f t="shared" si="9"/>
        <v/>
      </c>
      <c r="G211" s="9">
        <f t="shared" si="10"/>
        <v>7.0579573000000004E-5</v>
      </c>
    </row>
    <row r="212" spans="1:7" x14ac:dyDescent="0.2">
      <c r="A212" t="s">
        <v>9175</v>
      </c>
      <c r="B212" t="s">
        <v>54</v>
      </c>
      <c r="C212" t="s">
        <v>361</v>
      </c>
      <c r="F212" s="9" t="str">
        <f t="shared" si="9"/>
        <v/>
      </c>
      <c r="G212" s="9" t="str">
        <f t="shared" si="10"/>
        <v/>
      </c>
    </row>
    <row r="213" spans="1:7" x14ac:dyDescent="0.2">
      <c r="A213" t="s">
        <v>9175</v>
      </c>
      <c r="B213" t="s">
        <v>83</v>
      </c>
      <c r="C213" t="s">
        <v>361</v>
      </c>
      <c r="F213" s="9" t="str">
        <f t="shared" si="9"/>
        <v/>
      </c>
      <c r="G213" s="9" t="str">
        <f t="shared" si="10"/>
        <v/>
      </c>
    </row>
    <row r="214" spans="1:7" x14ac:dyDescent="0.2">
      <c r="A214" t="s">
        <v>8471</v>
      </c>
      <c r="B214" t="s">
        <v>54</v>
      </c>
      <c r="C214" t="s">
        <v>374</v>
      </c>
      <c r="D214" s="9">
        <v>-2.7043929340000002E-4</v>
      </c>
      <c r="F214" s="9">
        <f t="shared" si="9"/>
        <v>-2.7043929340000002E-4</v>
      </c>
      <c r="G214" s="9" t="str">
        <f t="shared" si="10"/>
        <v/>
      </c>
    </row>
    <row r="215" spans="1:7" x14ac:dyDescent="0.2">
      <c r="A215" t="s">
        <v>8471</v>
      </c>
      <c r="B215" t="s">
        <v>83</v>
      </c>
      <c r="C215" t="s">
        <v>374</v>
      </c>
      <c r="D215" s="9">
        <v>2.7043929340000002E-4</v>
      </c>
      <c r="E215" s="54"/>
      <c r="F215" s="9" t="str">
        <f t="shared" si="9"/>
        <v/>
      </c>
      <c r="G215" s="9">
        <f t="shared" si="10"/>
        <v>2.7043929340000002E-4</v>
      </c>
    </row>
    <row r="216" spans="1:7" x14ac:dyDescent="0.2">
      <c r="A216" t="s">
        <v>9176</v>
      </c>
      <c r="B216" t="s">
        <v>54</v>
      </c>
      <c r="C216" t="s">
        <v>356</v>
      </c>
      <c r="E216" s="54"/>
      <c r="F216" s="9" t="str">
        <f t="shared" si="9"/>
        <v/>
      </c>
      <c r="G216" s="9" t="str">
        <f t="shared" si="10"/>
        <v/>
      </c>
    </row>
    <row r="217" spans="1:7" x14ac:dyDescent="0.2">
      <c r="A217" t="s">
        <v>9176</v>
      </c>
      <c r="B217" t="s">
        <v>83</v>
      </c>
      <c r="C217" t="s">
        <v>356</v>
      </c>
      <c r="F217" s="9" t="str">
        <f t="shared" si="9"/>
        <v/>
      </c>
      <c r="G217" s="9" t="str">
        <f t="shared" si="10"/>
        <v/>
      </c>
    </row>
    <row r="218" spans="1:7" x14ac:dyDescent="0.2">
      <c r="A218" t="s">
        <v>9177</v>
      </c>
      <c r="B218" t="s">
        <v>54</v>
      </c>
      <c r="C218" t="s">
        <v>360</v>
      </c>
      <c r="F218" s="9" t="str">
        <f t="shared" si="9"/>
        <v/>
      </c>
      <c r="G218" s="9" t="str">
        <f t="shared" si="10"/>
        <v/>
      </c>
    </row>
    <row r="219" spans="1:7" x14ac:dyDescent="0.2">
      <c r="A219" t="s">
        <v>9177</v>
      </c>
      <c r="B219" t="s">
        <v>83</v>
      </c>
      <c r="C219" t="s">
        <v>360</v>
      </c>
      <c r="E219" s="54"/>
      <c r="F219" s="9" t="str">
        <f t="shared" si="9"/>
        <v/>
      </c>
      <c r="G219" s="9" t="str">
        <f t="shared" si="10"/>
        <v/>
      </c>
    </row>
    <row r="220" spans="1:7" x14ac:dyDescent="0.2">
      <c r="A220" t="s">
        <v>9178</v>
      </c>
      <c r="B220" t="s">
        <v>54</v>
      </c>
      <c r="C220" t="s">
        <v>363</v>
      </c>
      <c r="E220" s="54"/>
      <c r="F220" s="9" t="str">
        <f t="shared" si="9"/>
        <v/>
      </c>
      <c r="G220" s="9" t="str">
        <f t="shared" si="10"/>
        <v/>
      </c>
    </row>
    <row r="221" spans="1:7" x14ac:dyDescent="0.2">
      <c r="A221" t="s">
        <v>9178</v>
      </c>
      <c r="B221" t="s">
        <v>83</v>
      </c>
      <c r="C221" t="s">
        <v>363</v>
      </c>
      <c r="F221" s="9" t="str">
        <f t="shared" si="9"/>
        <v/>
      </c>
      <c r="G221" s="9" t="str">
        <f t="shared" si="10"/>
        <v/>
      </c>
    </row>
    <row r="222" spans="1:7" x14ac:dyDescent="0.2">
      <c r="A222" t="s">
        <v>8739</v>
      </c>
      <c r="B222" t="s">
        <v>52</v>
      </c>
      <c r="C222" t="s">
        <v>361</v>
      </c>
      <c r="D222" s="9">
        <v>43.151980170000002</v>
      </c>
      <c r="F222" s="9" t="str">
        <f t="shared" si="9"/>
        <v/>
      </c>
      <c r="G222" s="9">
        <f t="shared" si="10"/>
        <v>43.151980170000002</v>
      </c>
    </row>
    <row r="223" spans="1:7" x14ac:dyDescent="0.2">
      <c r="A223" t="s">
        <v>8740</v>
      </c>
      <c r="B223" t="s">
        <v>402</v>
      </c>
      <c r="C223" t="s">
        <v>361</v>
      </c>
      <c r="D223" s="9">
        <v>13.26096489</v>
      </c>
      <c r="F223" s="9" t="str">
        <f t="shared" si="9"/>
        <v/>
      </c>
      <c r="G223" s="9">
        <f t="shared" si="10"/>
        <v>13.26096489</v>
      </c>
    </row>
    <row r="224" spans="1:7" x14ac:dyDescent="0.2">
      <c r="A224" t="s">
        <v>8740</v>
      </c>
      <c r="B224" t="s">
        <v>401</v>
      </c>
      <c r="C224" t="s">
        <v>361</v>
      </c>
      <c r="D224" s="9">
        <v>3.0207825690000001</v>
      </c>
      <c r="F224" s="9" t="str">
        <f t="shared" si="9"/>
        <v/>
      </c>
      <c r="G224" s="9">
        <f t="shared" si="10"/>
        <v>3.0207825690000001</v>
      </c>
    </row>
    <row r="225" spans="1:7" x14ac:dyDescent="0.2">
      <c r="A225" t="s">
        <v>8740</v>
      </c>
      <c r="B225" t="s">
        <v>404</v>
      </c>
      <c r="C225" t="s">
        <v>361</v>
      </c>
      <c r="D225" s="9">
        <v>3.0207825690000001</v>
      </c>
      <c r="F225" s="9" t="str">
        <f t="shared" si="9"/>
        <v/>
      </c>
      <c r="G225" s="9">
        <f t="shared" si="10"/>
        <v>3.0207825690000001</v>
      </c>
    </row>
    <row r="226" spans="1:7" x14ac:dyDescent="0.2">
      <c r="A226" t="s">
        <v>8740</v>
      </c>
      <c r="B226" t="s">
        <v>400</v>
      </c>
      <c r="C226" t="s">
        <v>361</v>
      </c>
      <c r="D226" s="9">
        <v>1.327737696</v>
      </c>
      <c r="F226" s="9" t="str">
        <f t="shared" si="9"/>
        <v/>
      </c>
      <c r="G226" s="9">
        <f t="shared" si="10"/>
        <v>1.327737696</v>
      </c>
    </row>
    <row r="227" spans="1:7" x14ac:dyDescent="0.2">
      <c r="A227" t="s">
        <v>8740</v>
      </c>
      <c r="B227" t="s">
        <v>480</v>
      </c>
      <c r="C227" t="s">
        <v>361</v>
      </c>
      <c r="D227" s="9">
        <v>22.442578780000002</v>
      </c>
      <c r="F227" s="9" t="str">
        <f t="shared" si="9"/>
        <v/>
      </c>
      <c r="G227" s="9">
        <f t="shared" si="10"/>
        <v>22.442578780000002</v>
      </c>
    </row>
    <row r="228" spans="1:7" x14ac:dyDescent="0.2">
      <c r="A228" t="s">
        <v>116</v>
      </c>
      <c r="B228" t="s">
        <v>8293</v>
      </c>
      <c r="C228" t="s">
        <v>361</v>
      </c>
      <c r="D228" s="9">
        <v>0.97884187779999998</v>
      </c>
      <c r="F228" s="9" t="str">
        <f t="shared" si="9"/>
        <v/>
      </c>
      <c r="G228" s="9">
        <f t="shared" si="10"/>
        <v>0.97884187779999998</v>
      </c>
    </row>
    <row r="229" spans="1:7" x14ac:dyDescent="0.2">
      <c r="A229" t="s">
        <v>116</v>
      </c>
      <c r="B229" t="s">
        <v>8288</v>
      </c>
      <c r="C229" t="s">
        <v>361</v>
      </c>
      <c r="D229" s="9">
        <v>0.39047114030000002</v>
      </c>
      <c r="F229" s="9" t="str">
        <f t="shared" si="9"/>
        <v/>
      </c>
      <c r="G229" s="9">
        <f t="shared" si="10"/>
        <v>0.39047114030000002</v>
      </c>
    </row>
    <row r="230" spans="1:7" x14ac:dyDescent="0.2">
      <c r="A230" t="s">
        <v>116</v>
      </c>
      <c r="B230" t="s">
        <v>401</v>
      </c>
      <c r="C230" t="s">
        <v>361</v>
      </c>
      <c r="D230" s="9">
        <v>-1.2125266450000001</v>
      </c>
      <c r="F230" s="9">
        <f t="shared" si="9"/>
        <v>-1.2125266450000001</v>
      </c>
      <c r="G230" s="9" t="str">
        <f t="shared" si="10"/>
        <v/>
      </c>
    </row>
    <row r="231" spans="1:7" x14ac:dyDescent="0.2">
      <c r="A231" t="s">
        <v>8730</v>
      </c>
      <c r="B231" t="s">
        <v>8322</v>
      </c>
      <c r="C231" t="s">
        <v>361</v>
      </c>
      <c r="D231" s="9">
        <v>4.6632037559999999E-2</v>
      </c>
      <c r="F231" s="9" t="str">
        <f t="shared" si="9"/>
        <v/>
      </c>
      <c r="G231" s="9">
        <f t="shared" si="10"/>
        <v>4.6632037559999999E-2</v>
      </c>
    </row>
    <row r="232" spans="1:7" x14ac:dyDescent="0.2">
      <c r="A232" t="s">
        <v>8730</v>
      </c>
      <c r="B232" t="s">
        <v>8274</v>
      </c>
      <c r="C232" t="s">
        <v>361</v>
      </c>
      <c r="D232" s="9">
        <v>0.4516379901</v>
      </c>
      <c r="F232" s="9" t="str">
        <f t="shared" si="9"/>
        <v/>
      </c>
      <c r="G232" s="9">
        <f t="shared" si="10"/>
        <v>0.4516379901</v>
      </c>
    </row>
    <row r="233" spans="1:7" x14ac:dyDescent="0.2">
      <c r="A233" t="s">
        <v>8730</v>
      </c>
      <c r="B233" t="s">
        <v>8267</v>
      </c>
      <c r="C233" t="s">
        <v>361</v>
      </c>
      <c r="D233" s="9">
        <v>18.85174125</v>
      </c>
      <c r="F233" s="9" t="str">
        <f t="shared" si="9"/>
        <v/>
      </c>
      <c r="G233" s="9">
        <f t="shared" si="10"/>
        <v>18.85174125</v>
      </c>
    </row>
    <row r="234" spans="1:7" x14ac:dyDescent="0.2">
      <c r="A234" t="s">
        <v>8472</v>
      </c>
      <c r="B234" t="s">
        <v>52</v>
      </c>
      <c r="C234" t="s">
        <v>360</v>
      </c>
      <c r="D234" s="9">
        <v>8.9209348930000001</v>
      </c>
      <c r="F234" s="9" t="str">
        <f t="shared" si="9"/>
        <v/>
      </c>
      <c r="G234" s="9">
        <f t="shared" si="10"/>
        <v>8.9209348930000001</v>
      </c>
    </row>
    <row r="235" spans="1:7" x14ac:dyDescent="0.2">
      <c r="A235" t="s">
        <v>8566</v>
      </c>
      <c r="B235" t="s">
        <v>52</v>
      </c>
      <c r="C235" t="s">
        <v>360</v>
      </c>
      <c r="D235" s="9">
        <v>6.2142936830000002</v>
      </c>
      <c r="F235" s="9" t="str">
        <f t="shared" si="9"/>
        <v/>
      </c>
      <c r="G235" s="9">
        <f t="shared" si="10"/>
        <v>6.2142936830000002</v>
      </c>
    </row>
    <row r="236" spans="1:7" x14ac:dyDescent="0.2">
      <c r="A236" t="s">
        <v>8567</v>
      </c>
      <c r="B236" t="s">
        <v>52</v>
      </c>
      <c r="C236" t="s">
        <v>360</v>
      </c>
      <c r="D236" s="9">
        <v>6.1973264419999996</v>
      </c>
      <c r="F236" s="9" t="str">
        <f t="shared" si="9"/>
        <v/>
      </c>
      <c r="G236" s="9">
        <f t="shared" si="10"/>
        <v>6.1973264419999996</v>
      </c>
    </row>
    <row r="237" spans="1:7" x14ac:dyDescent="0.2">
      <c r="A237" t="s">
        <v>8689</v>
      </c>
      <c r="B237" t="s">
        <v>52</v>
      </c>
      <c r="C237" t="s">
        <v>360</v>
      </c>
      <c r="D237" s="9">
        <v>1.6193122079999999E-6</v>
      </c>
      <c r="F237" s="9" t="str">
        <f t="shared" si="9"/>
        <v/>
      </c>
      <c r="G237" s="9">
        <f t="shared" si="10"/>
        <v>1.6193122079999999E-6</v>
      </c>
    </row>
    <row r="238" spans="1:7" x14ac:dyDescent="0.2">
      <c r="A238" t="s">
        <v>8741</v>
      </c>
      <c r="B238" t="s">
        <v>52</v>
      </c>
      <c r="C238" t="s">
        <v>359</v>
      </c>
      <c r="D238" s="9">
        <v>72.512962340000001</v>
      </c>
      <c r="F238" s="9" t="str">
        <f t="shared" si="9"/>
        <v/>
      </c>
      <c r="G238" s="9">
        <f t="shared" si="10"/>
        <v>72.512962340000001</v>
      </c>
    </row>
    <row r="239" spans="1:7" x14ac:dyDescent="0.2">
      <c r="A239" t="s">
        <v>8742</v>
      </c>
      <c r="B239" t="s">
        <v>480</v>
      </c>
      <c r="C239" t="s">
        <v>359</v>
      </c>
      <c r="F239" s="9" t="str">
        <f t="shared" si="9"/>
        <v/>
      </c>
      <c r="G239" s="9" t="str">
        <f t="shared" si="10"/>
        <v/>
      </c>
    </row>
    <row r="240" spans="1:7" x14ac:dyDescent="0.2">
      <c r="A240" t="s">
        <v>117</v>
      </c>
      <c r="B240" t="s">
        <v>8262</v>
      </c>
      <c r="C240" t="s">
        <v>359</v>
      </c>
      <c r="D240" s="9">
        <v>0.86980191849999999</v>
      </c>
      <c r="F240" s="9" t="str">
        <f t="shared" si="9"/>
        <v/>
      </c>
      <c r="G240" s="9">
        <f t="shared" si="10"/>
        <v>0.86980191849999999</v>
      </c>
    </row>
    <row r="241" spans="1:7" x14ac:dyDescent="0.2">
      <c r="A241" t="s">
        <v>117</v>
      </c>
      <c r="B241" t="s">
        <v>480</v>
      </c>
      <c r="C241" t="s">
        <v>359</v>
      </c>
      <c r="D241" s="9">
        <v>-0.69584154330000003</v>
      </c>
      <c r="F241" s="9">
        <f t="shared" si="9"/>
        <v>-0.69584154330000003</v>
      </c>
      <c r="G241" s="9" t="str">
        <f t="shared" si="10"/>
        <v/>
      </c>
    </row>
    <row r="242" spans="1:7" x14ac:dyDescent="0.2">
      <c r="A242" t="s">
        <v>118</v>
      </c>
      <c r="B242" t="s">
        <v>54</v>
      </c>
      <c r="C242" t="s">
        <v>359</v>
      </c>
      <c r="D242" s="9">
        <v>2.025799664E-4</v>
      </c>
      <c r="F242" s="9" t="str">
        <f t="shared" si="9"/>
        <v/>
      </c>
      <c r="G242" s="9">
        <f t="shared" si="10"/>
        <v>2.025799664E-4</v>
      </c>
    </row>
    <row r="243" spans="1:7" x14ac:dyDescent="0.2">
      <c r="A243" t="s">
        <v>118</v>
      </c>
      <c r="B243" t="s">
        <v>480</v>
      </c>
      <c r="C243" t="s">
        <v>359</v>
      </c>
      <c r="D243" s="9">
        <v>-1.033962883E-4</v>
      </c>
      <c r="F243" s="9">
        <f t="shared" si="9"/>
        <v>-1.033962883E-4</v>
      </c>
      <c r="G243" s="9" t="str">
        <f t="shared" si="10"/>
        <v/>
      </c>
    </row>
    <row r="244" spans="1:7" x14ac:dyDescent="0.2">
      <c r="A244" t="s">
        <v>8743</v>
      </c>
      <c r="B244" t="s">
        <v>52</v>
      </c>
      <c r="C244" t="s">
        <v>374</v>
      </c>
      <c r="D244" s="9">
        <v>114.05541959999999</v>
      </c>
      <c r="F244" s="9" t="str">
        <f t="shared" si="9"/>
        <v/>
      </c>
      <c r="G244" s="9">
        <f t="shared" si="10"/>
        <v>114.05541959999999</v>
      </c>
    </row>
    <row r="245" spans="1:7" x14ac:dyDescent="0.2">
      <c r="A245" t="s">
        <v>8744</v>
      </c>
      <c r="B245" t="s">
        <v>480</v>
      </c>
      <c r="C245" t="s">
        <v>374</v>
      </c>
      <c r="E245" s="54"/>
      <c r="F245" s="9" t="str">
        <f t="shared" si="9"/>
        <v/>
      </c>
      <c r="G245" s="9" t="str">
        <f t="shared" si="10"/>
        <v/>
      </c>
    </row>
    <row r="246" spans="1:7" x14ac:dyDescent="0.2">
      <c r="A246" t="s">
        <v>120</v>
      </c>
      <c r="B246" t="s">
        <v>399</v>
      </c>
      <c r="C246" t="s">
        <v>374</v>
      </c>
      <c r="D246" s="9">
        <v>6.9233393430000005E-4</v>
      </c>
      <c r="F246" s="9" t="str">
        <f t="shared" si="9"/>
        <v/>
      </c>
      <c r="G246" s="9">
        <f t="shared" si="10"/>
        <v>6.9233393430000005E-4</v>
      </c>
    </row>
    <row r="247" spans="1:7" x14ac:dyDescent="0.2">
      <c r="A247" t="s">
        <v>120</v>
      </c>
      <c r="B247" t="s">
        <v>8288</v>
      </c>
      <c r="C247" t="s">
        <v>374</v>
      </c>
      <c r="D247" s="9">
        <v>1.1538614070000001E-3</v>
      </c>
      <c r="F247" s="9" t="str">
        <f t="shared" si="9"/>
        <v/>
      </c>
      <c r="G247" s="9">
        <f t="shared" si="10"/>
        <v>1.1538614070000001E-3</v>
      </c>
    </row>
    <row r="248" spans="1:7" x14ac:dyDescent="0.2">
      <c r="A248" t="s">
        <v>120</v>
      </c>
      <c r="B248" t="s">
        <v>480</v>
      </c>
      <c r="C248" t="s">
        <v>374</v>
      </c>
      <c r="D248" s="9">
        <v>-1.6560944739999999E-3</v>
      </c>
      <c r="F248" s="9">
        <f t="shared" si="9"/>
        <v>-1.6560944739999999E-3</v>
      </c>
      <c r="G248" s="9" t="str">
        <f t="shared" si="10"/>
        <v/>
      </c>
    </row>
    <row r="249" spans="1:7" x14ac:dyDescent="0.2">
      <c r="A249" t="s">
        <v>121</v>
      </c>
      <c r="B249" t="s">
        <v>54</v>
      </c>
      <c r="C249" t="s">
        <v>374</v>
      </c>
      <c r="D249" s="9">
        <v>42.122531960000003</v>
      </c>
      <c r="F249" s="9" t="str">
        <f t="shared" si="9"/>
        <v/>
      </c>
      <c r="G249" s="9">
        <f t="shared" si="10"/>
        <v>42.122531960000003</v>
      </c>
    </row>
    <row r="250" spans="1:7" x14ac:dyDescent="0.2">
      <c r="A250" t="s">
        <v>121</v>
      </c>
      <c r="B250" t="s">
        <v>480</v>
      </c>
      <c r="C250" t="s">
        <v>374</v>
      </c>
      <c r="D250" s="9">
        <v>-39.084777090000003</v>
      </c>
      <c r="F250" s="9">
        <f t="shared" si="9"/>
        <v>-39.084777090000003</v>
      </c>
      <c r="G250" s="9" t="str">
        <f t="shared" si="10"/>
        <v/>
      </c>
    </row>
    <row r="251" spans="1:7" x14ac:dyDescent="0.2">
      <c r="A251" t="s">
        <v>8745</v>
      </c>
      <c r="B251" t="s">
        <v>52</v>
      </c>
      <c r="C251" t="s">
        <v>356</v>
      </c>
      <c r="D251" s="9">
        <v>48.451499939999998</v>
      </c>
      <c r="F251" s="9" t="str">
        <f t="shared" si="9"/>
        <v/>
      </c>
      <c r="G251" s="9">
        <f t="shared" si="10"/>
        <v>48.451499939999998</v>
      </c>
    </row>
    <row r="252" spans="1:7" x14ac:dyDescent="0.2">
      <c r="A252" t="s">
        <v>8746</v>
      </c>
      <c r="B252" t="s">
        <v>480</v>
      </c>
      <c r="C252" t="s">
        <v>356</v>
      </c>
      <c r="D252" s="9">
        <v>45.570718210000003</v>
      </c>
      <c r="F252" s="9" t="str">
        <f t="shared" si="9"/>
        <v/>
      </c>
      <c r="G252" s="9">
        <f t="shared" si="10"/>
        <v>45.570718210000003</v>
      </c>
    </row>
    <row r="253" spans="1:7" x14ac:dyDescent="0.2">
      <c r="A253" t="s">
        <v>123</v>
      </c>
      <c r="B253" t="s">
        <v>8268</v>
      </c>
      <c r="C253" t="s">
        <v>356</v>
      </c>
      <c r="D253" s="9">
        <v>5.4424899059999997E-5</v>
      </c>
      <c r="F253" s="9" t="str">
        <f t="shared" si="9"/>
        <v/>
      </c>
      <c r="G253" s="9">
        <f t="shared" si="10"/>
        <v>5.4424899059999997E-5</v>
      </c>
    </row>
    <row r="254" spans="1:7" x14ac:dyDescent="0.2">
      <c r="A254" t="s">
        <v>123</v>
      </c>
      <c r="B254" t="s">
        <v>480</v>
      </c>
      <c r="C254" t="s">
        <v>356</v>
      </c>
      <c r="D254" s="9">
        <v>-4.7206026490000001E-5</v>
      </c>
      <c r="F254" s="9">
        <f t="shared" si="9"/>
        <v>-4.7206026490000001E-5</v>
      </c>
      <c r="G254" s="9" t="str">
        <f t="shared" si="10"/>
        <v/>
      </c>
    </row>
    <row r="255" spans="1:7" x14ac:dyDescent="0.2">
      <c r="A255" t="s">
        <v>124</v>
      </c>
      <c r="B255" t="s">
        <v>54</v>
      </c>
      <c r="C255" t="s">
        <v>356</v>
      </c>
      <c r="D255" s="9">
        <v>20.002605280000001</v>
      </c>
      <c r="F255" s="9" t="str">
        <f t="shared" si="9"/>
        <v/>
      </c>
      <c r="G255" s="9">
        <f t="shared" si="10"/>
        <v>20.002605280000001</v>
      </c>
    </row>
    <row r="256" spans="1:7" x14ac:dyDescent="0.2">
      <c r="A256" t="s">
        <v>124</v>
      </c>
      <c r="B256" t="s">
        <v>480</v>
      </c>
      <c r="C256" t="s">
        <v>356</v>
      </c>
      <c r="D256" s="9">
        <v>-18.002343410000002</v>
      </c>
      <c r="F256" s="9">
        <f t="shared" si="9"/>
        <v>-18.002343410000002</v>
      </c>
      <c r="G256" s="9" t="str">
        <f t="shared" si="10"/>
        <v/>
      </c>
    </row>
    <row r="257" spans="1:7" x14ac:dyDescent="0.2">
      <c r="A257" t="s">
        <v>8568</v>
      </c>
      <c r="B257" t="s">
        <v>52</v>
      </c>
      <c r="C257" t="s">
        <v>360</v>
      </c>
      <c r="D257" s="9">
        <v>1.3478911229999999</v>
      </c>
      <c r="F257" s="9" t="str">
        <f t="shared" si="9"/>
        <v/>
      </c>
      <c r="G257" s="9">
        <f t="shared" si="10"/>
        <v>1.3478911229999999</v>
      </c>
    </row>
    <row r="258" spans="1:7" x14ac:dyDescent="0.2">
      <c r="A258" t="s">
        <v>8569</v>
      </c>
      <c r="B258" t="s">
        <v>52</v>
      </c>
      <c r="C258" t="s">
        <v>360</v>
      </c>
      <c r="D258" s="9">
        <v>1.3621838589999999</v>
      </c>
      <c r="F258" s="9" t="str">
        <f t="shared" si="9"/>
        <v/>
      </c>
      <c r="G258" s="9">
        <f t="shared" si="10"/>
        <v>1.3621838589999999</v>
      </c>
    </row>
    <row r="259" spans="1:7" x14ac:dyDescent="0.2">
      <c r="A259" t="s">
        <v>8747</v>
      </c>
      <c r="B259" t="s">
        <v>52</v>
      </c>
      <c r="C259" t="s">
        <v>360</v>
      </c>
      <c r="D259" s="9">
        <v>1.55801051E-6</v>
      </c>
      <c r="F259" s="9" t="str">
        <f t="shared" si="9"/>
        <v/>
      </c>
      <c r="G259" s="9">
        <f t="shared" si="10"/>
        <v>1.55801051E-6</v>
      </c>
    </row>
    <row r="260" spans="1:7" x14ac:dyDescent="0.2">
      <c r="A260" t="s">
        <v>126</v>
      </c>
      <c r="B260" t="s">
        <v>54</v>
      </c>
      <c r="C260" t="s">
        <v>356</v>
      </c>
      <c r="D260" s="9">
        <v>2.129414326E-5</v>
      </c>
      <c r="F260" s="9" t="str">
        <f t="shared" si="9"/>
        <v/>
      </c>
      <c r="G260" s="9">
        <f t="shared" si="10"/>
        <v>2.129414326E-5</v>
      </c>
    </row>
    <row r="261" spans="1:7" x14ac:dyDescent="0.2">
      <c r="A261" t="s">
        <v>126</v>
      </c>
      <c r="B261" t="s">
        <v>52</v>
      </c>
      <c r="C261" t="s">
        <v>356</v>
      </c>
      <c r="D261" s="9">
        <v>-8.6327591080000001E-6</v>
      </c>
      <c r="F261" s="9">
        <f t="shared" si="9"/>
        <v>-8.6327591080000001E-6</v>
      </c>
      <c r="G261" s="9" t="str">
        <f t="shared" si="10"/>
        <v/>
      </c>
    </row>
    <row r="262" spans="1:7" x14ac:dyDescent="0.2">
      <c r="A262" t="s">
        <v>126</v>
      </c>
      <c r="B262" t="s">
        <v>480</v>
      </c>
      <c r="C262" t="s">
        <v>356</v>
      </c>
      <c r="D262" s="9">
        <v>-1.013469496E-5</v>
      </c>
      <c r="F262" s="9">
        <f t="shared" si="9"/>
        <v>-1.013469496E-5</v>
      </c>
      <c r="G262" s="9" t="str">
        <f t="shared" si="10"/>
        <v/>
      </c>
    </row>
    <row r="263" spans="1:7" x14ac:dyDescent="0.2">
      <c r="A263" t="s">
        <v>8570</v>
      </c>
      <c r="B263" t="s">
        <v>54</v>
      </c>
      <c r="C263" t="s">
        <v>357</v>
      </c>
      <c r="D263" s="9">
        <v>3.5889645670000002E-6</v>
      </c>
      <c r="E263" s="54"/>
      <c r="F263" s="9" t="str">
        <f t="shared" ref="F263:F326" si="11">IF(D263&lt;0,D263,"")</f>
        <v/>
      </c>
      <c r="G263" s="9">
        <f t="shared" ref="G263:G326" si="12">IF(D263&gt;0,D263,"")</f>
        <v>3.5889645670000002E-6</v>
      </c>
    </row>
    <row r="264" spans="1:7" x14ac:dyDescent="0.2">
      <c r="A264" t="s">
        <v>8571</v>
      </c>
      <c r="B264" t="s">
        <v>54</v>
      </c>
      <c r="C264" t="s">
        <v>357</v>
      </c>
      <c r="D264" s="9">
        <v>3.5889612489999998E-6</v>
      </c>
      <c r="E264" s="54"/>
      <c r="F264" s="9" t="str">
        <f t="shared" si="11"/>
        <v/>
      </c>
      <c r="G264" s="9">
        <f t="shared" si="12"/>
        <v>3.5889612489999998E-6</v>
      </c>
    </row>
    <row r="265" spans="1:7" x14ac:dyDescent="0.2">
      <c r="A265" t="s">
        <v>8473</v>
      </c>
      <c r="B265" t="s">
        <v>54</v>
      </c>
      <c r="C265" t="s">
        <v>357</v>
      </c>
      <c r="D265" s="9">
        <v>3.5889540869999999E-6</v>
      </c>
      <c r="F265" s="9" t="str">
        <f t="shared" si="11"/>
        <v/>
      </c>
      <c r="G265" s="9">
        <f t="shared" si="12"/>
        <v>3.5889540869999999E-6</v>
      </c>
    </row>
    <row r="266" spans="1:7" x14ac:dyDescent="0.2">
      <c r="A266" t="s">
        <v>497</v>
      </c>
      <c r="B266" t="s">
        <v>54</v>
      </c>
      <c r="C266" t="s">
        <v>357</v>
      </c>
      <c r="D266" s="9">
        <v>7.1779323459999997E-6</v>
      </c>
      <c r="F266" s="9" t="str">
        <f t="shared" si="11"/>
        <v/>
      </c>
      <c r="G266" s="9">
        <f t="shared" si="12"/>
        <v>7.1779323459999997E-6</v>
      </c>
    </row>
    <row r="267" spans="1:7" x14ac:dyDescent="0.2">
      <c r="A267" t="s">
        <v>8615</v>
      </c>
      <c r="B267" t="s">
        <v>54</v>
      </c>
      <c r="C267" t="s">
        <v>357</v>
      </c>
      <c r="D267" s="9">
        <v>3.58896466E-6</v>
      </c>
      <c r="E267" s="54"/>
      <c r="F267" s="9" t="str">
        <f t="shared" si="11"/>
        <v/>
      </c>
      <c r="G267" s="9">
        <f t="shared" si="12"/>
        <v>3.58896466E-6</v>
      </c>
    </row>
    <row r="268" spans="1:7" x14ac:dyDescent="0.2">
      <c r="A268" t="s">
        <v>8572</v>
      </c>
      <c r="B268" t="s">
        <v>54</v>
      </c>
      <c r="C268" t="s">
        <v>357</v>
      </c>
      <c r="D268" s="9">
        <v>3.5889612779999998E-6</v>
      </c>
      <c r="E268" s="54"/>
      <c r="F268" s="9" t="str">
        <f t="shared" si="11"/>
        <v/>
      </c>
      <c r="G268" s="9">
        <f t="shared" si="12"/>
        <v>3.5889612779999998E-6</v>
      </c>
    </row>
    <row r="269" spans="1:7" x14ac:dyDescent="0.2">
      <c r="A269" t="s">
        <v>8474</v>
      </c>
      <c r="B269" t="s">
        <v>54</v>
      </c>
      <c r="C269" t="s">
        <v>357</v>
      </c>
      <c r="D269" s="9">
        <v>7.2206467219999998E-6</v>
      </c>
      <c r="F269" s="9" t="str">
        <f t="shared" si="11"/>
        <v/>
      </c>
      <c r="G269" s="9">
        <f t="shared" si="12"/>
        <v>7.2206467219999998E-6</v>
      </c>
    </row>
    <row r="270" spans="1:7" x14ac:dyDescent="0.2">
      <c r="A270" t="s">
        <v>8151</v>
      </c>
      <c r="B270" t="s">
        <v>52</v>
      </c>
      <c r="C270" t="s">
        <v>360</v>
      </c>
      <c r="D270" s="9">
        <v>3.3881317889999998E-20</v>
      </c>
      <c r="F270" s="9" t="str">
        <f t="shared" si="11"/>
        <v/>
      </c>
      <c r="G270" s="9">
        <f t="shared" si="12"/>
        <v>3.3881317889999998E-20</v>
      </c>
    </row>
    <row r="271" spans="1:7" x14ac:dyDescent="0.2">
      <c r="A271" t="s">
        <v>8748</v>
      </c>
      <c r="B271" t="s">
        <v>52</v>
      </c>
      <c r="C271" t="s">
        <v>360</v>
      </c>
      <c r="D271" s="9">
        <v>1.3110099849999999E-5</v>
      </c>
      <c r="F271" s="9" t="str">
        <f t="shared" si="11"/>
        <v/>
      </c>
      <c r="G271" s="9">
        <f t="shared" si="12"/>
        <v>1.3110099849999999E-5</v>
      </c>
    </row>
    <row r="272" spans="1:7" x14ac:dyDescent="0.2">
      <c r="A272" t="s">
        <v>8749</v>
      </c>
      <c r="B272" t="s">
        <v>54</v>
      </c>
      <c r="C272" t="s">
        <v>360</v>
      </c>
      <c r="D272" s="9">
        <v>3.6751005340000002E-5</v>
      </c>
      <c r="F272" s="9" t="str">
        <f t="shared" si="11"/>
        <v/>
      </c>
      <c r="G272" s="9">
        <f t="shared" si="12"/>
        <v>3.6751005340000002E-5</v>
      </c>
    </row>
    <row r="273" spans="1:7" x14ac:dyDescent="0.2">
      <c r="A273" t="s">
        <v>8749</v>
      </c>
      <c r="B273" t="s">
        <v>52</v>
      </c>
      <c r="C273" t="s">
        <v>360</v>
      </c>
      <c r="D273" s="9">
        <v>-2.0328790729999999E-20</v>
      </c>
      <c r="F273" s="9">
        <f t="shared" si="11"/>
        <v>-2.0328790729999999E-20</v>
      </c>
      <c r="G273" s="9" t="str">
        <f t="shared" si="12"/>
        <v/>
      </c>
    </row>
    <row r="274" spans="1:7" x14ac:dyDescent="0.2">
      <c r="A274" t="s">
        <v>8750</v>
      </c>
      <c r="B274" t="s">
        <v>480</v>
      </c>
      <c r="C274" t="s">
        <v>363</v>
      </c>
      <c r="D274" s="9">
        <v>23.653917310000001</v>
      </c>
      <c r="F274" s="9" t="str">
        <f t="shared" si="11"/>
        <v/>
      </c>
      <c r="G274" s="9">
        <f t="shared" si="12"/>
        <v>23.653917310000001</v>
      </c>
    </row>
    <row r="275" spans="1:7" x14ac:dyDescent="0.2">
      <c r="A275" t="s">
        <v>8751</v>
      </c>
      <c r="B275" t="s">
        <v>52</v>
      </c>
      <c r="C275" t="s">
        <v>363</v>
      </c>
      <c r="D275" s="9">
        <v>7.3774700160000002</v>
      </c>
      <c r="F275" s="9" t="str">
        <f t="shared" si="11"/>
        <v/>
      </c>
      <c r="G275" s="9">
        <f t="shared" si="12"/>
        <v>7.3774700160000002</v>
      </c>
    </row>
    <row r="276" spans="1:7" x14ac:dyDescent="0.2">
      <c r="A276" t="s">
        <v>127</v>
      </c>
      <c r="B276" t="s">
        <v>8294</v>
      </c>
      <c r="C276" t="s">
        <v>363</v>
      </c>
      <c r="D276" s="9">
        <v>2.438613195E-4</v>
      </c>
      <c r="F276" s="9" t="str">
        <f t="shared" si="11"/>
        <v/>
      </c>
      <c r="G276" s="9">
        <f t="shared" si="12"/>
        <v>2.438613195E-4</v>
      </c>
    </row>
    <row r="277" spans="1:7" x14ac:dyDescent="0.2">
      <c r="A277" t="s">
        <v>127</v>
      </c>
      <c r="B277" t="s">
        <v>8288</v>
      </c>
      <c r="C277" t="s">
        <v>363</v>
      </c>
      <c r="D277" s="9">
        <v>2.3544126049999999E-3</v>
      </c>
      <c r="F277" s="9" t="str">
        <f t="shared" si="11"/>
        <v/>
      </c>
      <c r="G277" s="9">
        <f t="shared" si="12"/>
        <v>2.3544126049999999E-3</v>
      </c>
    </row>
    <row r="278" spans="1:7" x14ac:dyDescent="0.2">
      <c r="A278" t="s">
        <v>127</v>
      </c>
      <c r="B278" t="s">
        <v>8276</v>
      </c>
      <c r="C278" t="s">
        <v>363</v>
      </c>
      <c r="D278" s="9">
        <v>2.3457299120000001E-4</v>
      </c>
      <c r="F278" s="9" t="str">
        <f t="shared" si="11"/>
        <v/>
      </c>
      <c r="G278" s="9">
        <f t="shared" si="12"/>
        <v>2.3457299120000001E-4</v>
      </c>
    </row>
    <row r="279" spans="1:7" x14ac:dyDescent="0.2">
      <c r="A279" t="s">
        <v>127</v>
      </c>
      <c r="B279" t="s">
        <v>480</v>
      </c>
      <c r="C279" t="s">
        <v>363</v>
      </c>
      <c r="D279" s="9">
        <v>-2.8327614659999999E-3</v>
      </c>
      <c r="F279" s="9">
        <f t="shared" si="11"/>
        <v>-2.8327614659999999E-3</v>
      </c>
      <c r="G279" s="9" t="str">
        <f t="shared" si="12"/>
        <v/>
      </c>
    </row>
    <row r="280" spans="1:7" x14ac:dyDescent="0.2">
      <c r="A280" t="s">
        <v>128</v>
      </c>
      <c r="B280" t="s">
        <v>8295</v>
      </c>
      <c r="C280" t="s">
        <v>363</v>
      </c>
      <c r="D280" s="9">
        <v>22.313279420000001</v>
      </c>
      <c r="E280" s="54"/>
      <c r="F280" s="9" t="str">
        <f t="shared" si="11"/>
        <v/>
      </c>
      <c r="G280" s="9">
        <f t="shared" si="12"/>
        <v>22.313279420000001</v>
      </c>
    </row>
    <row r="281" spans="1:7" x14ac:dyDescent="0.2">
      <c r="A281" t="s">
        <v>128</v>
      </c>
      <c r="B281" t="s">
        <v>8296</v>
      </c>
      <c r="C281" t="s">
        <v>363</v>
      </c>
      <c r="D281" s="9">
        <v>1.989275452E-2</v>
      </c>
      <c r="F281" s="9" t="str">
        <f t="shared" si="11"/>
        <v/>
      </c>
      <c r="G281" s="9">
        <f t="shared" si="12"/>
        <v>1.989275452E-2</v>
      </c>
    </row>
    <row r="282" spans="1:7" x14ac:dyDescent="0.2">
      <c r="A282" t="s">
        <v>128</v>
      </c>
      <c r="B282" t="s">
        <v>8290</v>
      </c>
      <c r="C282" t="s">
        <v>363</v>
      </c>
      <c r="D282" s="9">
        <v>1.298757621</v>
      </c>
      <c r="F282" s="9" t="str">
        <f t="shared" si="11"/>
        <v/>
      </c>
      <c r="G282" s="9">
        <f t="shared" si="12"/>
        <v>1.298757621</v>
      </c>
    </row>
    <row r="283" spans="1:7" x14ac:dyDescent="0.2">
      <c r="A283" t="s">
        <v>128</v>
      </c>
      <c r="B283" t="s">
        <v>8271</v>
      </c>
      <c r="C283" t="s">
        <v>363</v>
      </c>
      <c r="D283" s="9">
        <v>1.9154968080000001E-2</v>
      </c>
      <c r="E283" s="54"/>
      <c r="F283" s="9" t="str">
        <f t="shared" si="11"/>
        <v/>
      </c>
      <c r="G283" s="9">
        <f t="shared" si="12"/>
        <v>1.9154968080000001E-2</v>
      </c>
    </row>
    <row r="284" spans="1:7" x14ac:dyDescent="0.2">
      <c r="A284" t="s">
        <v>128</v>
      </c>
      <c r="B284" t="s">
        <v>480</v>
      </c>
      <c r="C284" t="s">
        <v>363</v>
      </c>
      <c r="D284" s="9">
        <v>-23.651084640000001</v>
      </c>
      <c r="F284" s="9">
        <f t="shared" si="11"/>
        <v>-23.651084640000001</v>
      </c>
      <c r="G284" s="9" t="str">
        <f t="shared" si="12"/>
        <v/>
      </c>
    </row>
    <row r="285" spans="1:7" x14ac:dyDescent="0.2">
      <c r="A285" t="s">
        <v>130</v>
      </c>
      <c r="B285" t="s">
        <v>8348</v>
      </c>
      <c r="C285" t="s">
        <v>358</v>
      </c>
      <c r="D285" s="9">
        <v>-85.275114419999994</v>
      </c>
      <c r="F285" s="9">
        <f t="shared" si="11"/>
        <v>-85.275114419999994</v>
      </c>
      <c r="G285" s="9" t="str">
        <f t="shared" si="12"/>
        <v/>
      </c>
    </row>
    <row r="286" spans="1:7" x14ac:dyDescent="0.2">
      <c r="A286" t="s">
        <v>130</v>
      </c>
      <c r="B286" t="s">
        <v>8295</v>
      </c>
      <c r="C286" t="s">
        <v>358</v>
      </c>
      <c r="D286" s="9">
        <v>-102.0355399</v>
      </c>
      <c r="F286" s="9">
        <f t="shared" si="11"/>
        <v>-102.0355399</v>
      </c>
      <c r="G286" s="9" t="str">
        <f t="shared" si="12"/>
        <v/>
      </c>
    </row>
    <row r="287" spans="1:7" x14ac:dyDescent="0.2">
      <c r="A287" t="s">
        <v>130</v>
      </c>
      <c r="B287" t="s">
        <v>8288</v>
      </c>
      <c r="C287" t="s">
        <v>358</v>
      </c>
      <c r="D287" s="9">
        <v>-526.50936779999995</v>
      </c>
      <c r="F287" s="9">
        <f t="shared" si="11"/>
        <v>-526.50936779999995</v>
      </c>
      <c r="G287" s="9" t="str">
        <f t="shared" si="12"/>
        <v/>
      </c>
    </row>
    <row r="288" spans="1:7" x14ac:dyDescent="0.2">
      <c r="A288" t="s">
        <v>130</v>
      </c>
      <c r="B288" t="s">
        <v>52</v>
      </c>
      <c r="C288" t="s">
        <v>358</v>
      </c>
      <c r="D288" s="9">
        <v>8.4429298250000002</v>
      </c>
      <c r="F288" s="9" t="str">
        <f t="shared" si="11"/>
        <v/>
      </c>
      <c r="G288" s="9">
        <f t="shared" si="12"/>
        <v>8.4429298250000002</v>
      </c>
    </row>
    <row r="289" spans="1:7" x14ac:dyDescent="0.2">
      <c r="A289" t="s">
        <v>130</v>
      </c>
      <c r="B289" t="s">
        <v>401</v>
      </c>
      <c r="C289" t="s">
        <v>358</v>
      </c>
      <c r="D289" s="9">
        <v>79.037410789999996</v>
      </c>
      <c r="F289" s="9" t="str">
        <f t="shared" si="11"/>
        <v/>
      </c>
      <c r="G289" s="9">
        <f t="shared" si="12"/>
        <v>79.037410789999996</v>
      </c>
    </row>
    <row r="290" spans="1:7" x14ac:dyDescent="0.2">
      <c r="A290" t="s">
        <v>130</v>
      </c>
      <c r="B290" t="s">
        <v>8297</v>
      </c>
      <c r="C290" t="s">
        <v>358</v>
      </c>
      <c r="D290" s="9">
        <v>-243.62142170000001</v>
      </c>
      <c r="F290" s="9">
        <f t="shared" si="11"/>
        <v>-243.62142170000001</v>
      </c>
      <c r="G290" s="9" t="str">
        <f t="shared" si="12"/>
        <v/>
      </c>
    </row>
    <row r="291" spans="1:7" x14ac:dyDescent="0.2">
      <c r="A291" t="s">
        <v>130</v>
      </c>
      <c r="B291" t="s">
        <v>8298</v>
      </c>
      <c r="C291" t="s">
        <v>358</v>
      </c>
      <c r="D291" s="9">
        <v>-236.4060982</v>
      </c>
      <c r="F291" s="9">
        <f t="shared" si="11"/>
        <v>-236.4060982</v>
      </c>
      <c r="G291" s="9" t="str">
        <f t="shared" si="12"/>
        <v/>
      </c>
    </row>
    <row r="292" spans="1:7" x14ac:dyDescent="0.2">
      <c r="A292" t="s">
        <v>130</v>
      </c>
      <c r="B292" t="s">
        <v>8268</v>
      </c>
      <c r="C292" t="s">
        <v>358</v>
      </c>
      <c r="D292" s="9">
        <v>-45.830254500000002</v>
      </c>
      <c r="F292" s="9">
        <f t="shared" si="11"/>
        <v>-45.830254500000002</v>
      </c>
      <c r="G292" s="9" t="str">
        <f t="shared" si="12"/>
        <v/>
      </c>
    </row>
    <row r="293" spans="1:7" x14ac:dyDescent="0.2">
      <c r="A293" t="s">
        <v>130</v>
      </c>
      <c r="B293" t="s">
        <v>8266</v>
      </c>
      <c r="C293" t="s">
        <v>358</v>
      </c>
      <c r="D293" s="9">
        <v>-239.50695870000001</v>
      </c>
      <c r="F293" s="9">
        <f t="shared" si="11"/>
        <v>-239.50695870000001</v>
      </c>
      <c r="G293" s="9" t="str">
        <f t="shared" si="12"/>
        <v/>
      </c>
    </row>
    <row r="294" spans="1:7" x14ac:dyDescent="0.2">
      <c r="A294" t="s">
        <v>130</v>
      </c>
      <c r="B294" t="s">
        <v>8262</v>
      </c>
      <c r="C294" t="s">
        <v>358</v>
      </c>
      <c r="D294" s="9">
        <v>1637.8432660000001</v>
      </c>
      <c r="F294" s="9" t="str">
        <f t="shared" si="11"/>
        <v/>
      </c>
      <c r="G294" s="9">
        <f t="shared" si="12"/>
        <v>1637.8432660000001</v>
      </c>
    </row>
    <row r="295" spans="1:7" x14ac:dyDescent="0.2">
      <c r="A295" t="s">
        <v>130</v>
      </c>
      <c r="B295" t="s">
        <v>8267</v>
      </c>
      <c r="C295" t="s">
        <v>358</v>
      </c>
      <c r="D295" s="9">
        <v>-54.761811369999997</v>
      </c>
      <c r="F295" s="9">
        <f t="shared" si="11"/>
        <v>-54.761811369999997</v>
      </c>
      <c r="G295" s="9" t="str">
        <f t="shared" si="12"/>
        <v/>
      </c>
    </row>
    <row r="296" spans="1:7" x14ac:dyDescent="0.2">
      <c r="A296" t="s">
        <v>130</v>
      </c>
      <c r="B296" t="s">
        <v>403</v>
      </c>
      <c r="C296" t="s">
        <v>358</v>
      </c>
      <c r="D296" s="9">
        <v>-119.0084269</v>
      </c>
      <c r="F296" s="9">
        <f t="shared" si="11"/>
        <v>-119.0084269</v>
      </c>
      <c r="G296" s="9" t="str">
        <f t="shared" si="12"/>
        <v/>
      </c>
    </row>
    <row r="297" spans="1:7" x14ac:dyDescent="0.2">
      <c r="A297" t="s">
        <v>130</v>
      </c>
      <c r="B297" t="s">
        <v>55</v>
      </c>
      <c r="C297" t="s">
        <v>358</v>
      </c>
      <c r="D297" s="9">
        <v>57.722363270000002</v>
      </c>
      <c r="F297" s="9" t="str">
        <f t="shared" si="11"/>
        <v/>
      </c>
      <c r="G297" s="9">
        <f t="shared" si="12"/>
        <v>57.722363270000002</v>
      </c>
    </row>
    <row r="298" spans="1:7" x14ac:dyDescent="0.2">
      <c r="A298" t="s">
        <v>8752</v>
      </c>
      <c r="B298" t="s">
        <v>54</v>
      </c>
      <c r="C298" t="s">
        <v>358</v>
      </c>
      <c r="F298" s="9" t="str">
        <f t="shared" si="11"/>
        <v/>
      </c>
      <c r="G298" s="9" t="str">
        <f t="shared" si="12"/>
        <v/>
      </c>
    </row>
    <row r="299" spans="1:7" x14ac:dyDescent="0.2">
      <c r="A299" t="s">
        <v>8752</v>
      </c>
      <c r="B299" t="s">
        <v>52</v>
      </c>
      <c r="C299" t="s">
        <v>358</v>
      </c>
      <c r="F299" s="9" t="str">
        <f t="shared" si="11"/>
        <v/>
      </c>
      <c r="G299" s="9" t="str">
        <f t="shared" si="12"/>
        <v/>
      </c>
    </row>
    <row r="300" spans="1:7" x14ac:dyDescent="0.2">
      <c r="A300" t="s">
        <v>8752</v>
      </c>
      <c r="B300" t="s">
        <v>480</v>
      </c>
      <c r="C300" t="s">
        <v>358</v>
      </c>
      <c r="F300" s="9" t="str">
        <f t="shared" si="11"/>
        <v/>
      </c>
      <c r="G300" s="9" t="str">
        <f t="shared" si="12"/>
        <v/>
      </c>
    </row>
    <row r="301" spans="1:7" x14ac:dyDescent="0.2">
      <c r="A301" t="s">
        <v>131</v>
      </c>
      <c r="B301" t="s">
        <v>54</v>
      </c>
      <c r="C301" t="s">
        <v>358</v>
      </c>
      <c r="D301" s="9">
        <v>1.170618673E-4</v>
      </c>
      <c r="F301" s="9" t="str">
        <f t="shared" si="11"/>
        <v/>
      </c>
      <c r="G301" s="9">
        <f t="shared" si="12"/>
        <v>1.170618673E-4</v>
      </c>
    </row>
    <row r="302" spans="1:7" x14ac:dyDescent="0.2">
      <c r="A302" t="s">
        <v>131</v>
      </c>
      <c r="B302" t="s">
        <v>401</v>
      </c>
      <c r="C302" t="s">
        <v>358</v>
      </c>
      <c r="D302" s="9">
        <v>-1.0853855809999999E-4</v>
      </c>
      <c r="E302" s="54"/>
      <c r="F302" s="9">
        <f t="shared" si="11"/>
        <v>-1.0853855809999999E-4</v>
      </c>
      <c r="G302" s="9" t="str">
        <f t="shared" si="12"/>
        <v/>
      </c>
    </row>
    <row r="303" spans="1:7" x14ac:dyDescent="0.2">
      <c r="A303" t="s">
        <v>132</v>
      </c>
      <c r="B303" t="s">
        <v>52</v>
      </c>
      <c r="C303" t="s">
        <v>358</v>
      </c>
      <c r="D303" s="9">
        <v>-1.2599945749999999E-6</v>
      </c>
      <c r="F303" s="9">
        <f t="shared" si="11"/>
        <v>-1.2599945749999999E-6</v>
      </c>
      <c r="G303" s="9" t="str">
        <f t="shared" si="12"/>
        <v/>
      </c>
    </row>
    <row r="304" spans="1:7" x14ac:dyDescent="0.2">
      <c r="A304" t="s">
        <v>132</v>
      </c>
      <c r="B304" t="s">
        <v>401</v>
      </c>
      <c r="C304" t="s">
        <v>358</v>
      </c>
      <c r="D304" s="9">
        <v>-2.8622429949999998E-5</v>
      </c>
      <c r="F304" s="9">
        <f t="shared" si="11"/>
        <v>-2.8622429949999998E-5</v>
      </c>
      <c r="G304" s="9" t="str">
        <f t="shared" si="12"/>
        <v/>
      </c>
    </row>
    <row r="305" spans="1:7" x14ac:dyDescent="0.2">
      <c r="A305" t="s">
        <v>132</v>
      </c>
      <c r="B305" t="s">
        <v>8267</v>
      </c>
      <c r="C305" t="s">
        <v>358</v>
      </c>
      <c r="D305" s="9">
        <v>1.0625060630000001E-5</v>
      </c>
      <c r="F305" s="9" t="str">
        <f t="shared" si="11"/>
        <v/>
      </c>
      <c r="G305" s="9">
        <f t="shared" si="12"/>
        <v>1.0625060630000001E-5</v>
      </c>
    </row>
    <row r="306" spans="1:7" x14ac:dyDescent="0.2">
      <c r="A306" t="s">
        <v>132</v>
      </c>
      <c r="B306" t="s">
        <v>403</v>
      </c>
      <c r="C306" t="s">
        <v>358</v>
      </c>
      <c r="D306" s="9">
        <v>2.4696489409999999E-5</v>
      </c>
      <c r="E306" s="54"/>
      <c r="F306" s="9" t="str">
        <f t="shared" si="11"/>
        <v/>
      </c>
      <c r="G306" s="9">
        <f t="shared" si="12"/>
        <v>2.4696489409999999E-5</v>
      </c>
    </row>
    <row r="307" spans="1:7" x14ac:dyDescent="0.2">
      <c r="A307" t="s">
        <v>133</v>
      </c>
      <c r="B307" t="s">
        <v>52</v>
      </c>
      <c r="C307" t="s">
        <v>358</v>
      </c>
      <c r="D307" s="9">
        <v>-1.057918838E-6</v>
      </c>
      <c r="E307" s="54"/>
      <c r="F307" s="9">
        <f t="shared" si="11"/>
        <v>-1.057918838E-6</v>
      </c>
      <c r="G307" s="9" t="str">
        <f t="shared" si="12"/>
        <v/>
      </c>
    </row>
    <row r="308" spans="1:7" x14ac:dyDescent="0.2">
      <c r="A308" t="s">
        <v>133</v>
      </c>
      <c r="B308" t="s">
        <v>401</v>
      </c>
      <c r="C308" t="s">
        <v>358</v>
      </c>
      <c r="D308" s="9">
        <v>-6.8857845080000005E-5</v>
      </c>
      <c r="F308" s="9">
        <f t="shared" si="11"/>
        <v>-6.8857845080000005E-5</v>
      </c>
      <c r="G308" s="9" t="str">
        <f t="shared" si="12"/>
        <v/>
      </c>
    </row>
    <row r="309" spans="1:7" x14ac:dyDescent="0.2">
      <c r="A309" t="s">
        <v>133</v>
      </c>
      <c r="B309" t="s">
        <v>403</v>
      </c>
      <c r="C309" t="s">
        <v>358</v>
      </c>
      <c r="D309" s="9">
        <v>7.8503301979999997E-5</v>
      </c>
      <c r="F309" s="9" t="str">
        <f t="shared" si="11"/>
        <v/>
      </c>
      <c r="G309" s="9">
        <f t="shared" si="12"/>
        <v>7.8503301979999997E-5</v>
      </c>
    </row>
    <row r="310" spans="1:7" x14ac:dyDescent="0.2">
      <c r="A310" t="s">
        <v>134</v>
      </c>
      <c r="B310" t="s">
        <v>54</v>
      </c>
      <c r="C310" t="s">
        <v>357</v>
      </c>
      <c r="F310" s="9" t="str">
        <f t="shared" si="11"/>
        <v/>
      </c>
      <c r="G310" s="9" t="str">
        <f t="shared" si="12"/>
        <v/>
      </c>
    </row>
    <row r="311" spans="1:7" x14ac:dyDescent="0.2">
      <c r="A311" t="s">
        <v>134</v>
      </c>
      <c r="B311" t="s">
        <v>55</v>
      </c>
      <c r="C311" t="s">
        <v>357</v>
      </c>
      <c r="F311" s="9" t="str">
        <f t="shared" si="11"/>
        <v/>
      </c>
      <c r="G311" s="9" t="str">
        <f t="shared" si="12"/>
        <v/>
      </c>
    </row>
    <row r="312" spans="1:7" x14ac:dyDescent="0.2">
      <c r="A312" t="s">
        <v>9179</v>
      </c>
      <c r="B312" t="s">
        <v>54</v>
      </c>
      <c r="C312" t="s">
        <v>360</v>
      </c>
      <c r="F312" s="9" t="str">
        <f t="shared" si="11"/>
        <v/>
      </c>
      <c r="G312" s="9" t="str">
        <f t="shared" si="12"/>
        <v/>
      </c>
    </row>
    <row r="313" spans="1:7" x14ac:dyDescent="0.2">
      <c r="A313" t="s">
        <v>9179</v>
      </c>
      <c r="B313" t="s">
        <v>399</v>
      </c>
      <c r="C313" t="s">
        <v>360</v>
      </c>
      <c r="F313" s="9" t="str">
        <f t="shared" si="11"/>
        <v/>
      </c>
      <c r="G313" s="9" t="str">
        <f t="shared" si="12"/>
        <v/>
      </c>
    </row>
    <row r="314" spans="1:7" x14ac:dyDescent="0.2">
      <c r="A314" t="s">
        <v>9179</v>
      </c>
      <c r="B314" t="s">
        <v>407</v>
      </c>
      <c r="C314" t="s">
        <v>360</v>
      </c>
      <c r="F314" s="9" t="str">
        <f t="shared" si="11"/>
        <v/>
      </c>
      <c r="G314" s="9" t="str">
        <f t="shared" si="12"/>
        <v/>
      </c>
    </row>
    <row r="315" spans="1:7" x14ac:dyDescent="0.2">
      <c r="A315" t="s">
        <v>9179</v>
      </c>
      <c r="B315" t="s">
        <v>52</v>
      </c>
      <c r="C315" t="s">
        <v>360</v>
      </c>
      <c r="F315" s="9" t="str">
        <f t="shared" si="11"/>
        <v/>
      </c>
      <c r="G315" s="9" t="str">
        <f t="shared" si="12"/>
        <v/>
      </c>
    </row>
    <row r="316" spans="1:7" x14ac:dyDescent="0.2">
      <c r="A316" t="s">
        <v>9179</v>
      </c>
      <c r="B316" t="s">
        <v>408</v>
      </c>
      <c r="C316" t="s">
        <v>360</v>
      </c>
      <c r="F316" s="9" t="str">
        <f t="shared" si="11"/>
        <v/>
      </c>
      <c r="G316" s="9" t="str">
        <f t="shared" si="12"/>
        <v/>
      </c>
    </row>
    <row r="317" spans="1:7" x14ac:dyDescent="0.2">
      <c r="A317" t="s">
        <v>9179</v>
      </c>
      <c r="B317" t="s">
        <v>480</v>
      </c>
      <c r="C317" t="s">
        <v>360</v>
      </c>
      <c r="F317" s="9" t="str">
        <f t="shared" si="11"/>
        <v/>
      </c>
      <c r="G317" s="9" t="str">
        <f t="shared" si="12"/>
        <v/>
      </c>
    </row>
    <row r="318" spans="1:7" x14ac:dyDescent="0.2">
      <c r="A318" t="s">
        <v>8666</v>
      </c>
      <c r="B318" t="s">
        <v>52</v>
      </c>
      <c r="C318" t="s">
        <v>373</v>
      </c>
      <c r="D318" s="9">
        <v>1.065003067E-5</v>
      </c>
      <c r="F318" s="9" t="str">
        <f t="shared" si="11"/>
        <v/>
      </c>
      <c r="G318" s="9">
        <f t="shared" si="12"/>
        <v>1.065003067E-5</v>
      </c>
    </row>
    <row r="319" spans="1:7" x14ac:dyDescent="0.2">
      <c r="A319" t="s">
        <v>8666</v>
      </c>
      <c r="B319" t="s">
        <v>55</v>
      </c>
      <c r="C319" t="s">
        <v>373</v>
      </c>
      <c r="D319" s="9">
        <v>1.4365678789999999E-18</v>
      </c>
      <c r="F319" s="9" t="str">
        <f t="shared" si="11"/>
        <v/>
      </c>
      <c r="G319" s="9">
        <f t="shared" si="12"/>
        <v>1.4365678789999999E-18</v>
      </c>
    </row>
    <row r="320" spans="1:7" x14ac:dyDescent="0.2">
      <c r="A320" t="s">
        <v>8667</v>
      </c>
      <c r="B320" t="s">
        <v>55</v>
      </c>
      <c r="C320" t="s">
        <v>373</v>
      </c>
      <c r="D320" s="9">
        <v>1.1113072270000001E-18</v>
      </c>
      <c r="F320" s="9" t="str">
        <f t="shared" si="11"/>
        <v/>
      </c>
      <c r="G320" s="9">
        <f t="shared" si="12"/>
        <v>1.1113072270000001E-18</v>
      </c>
    </row>
    <row r="321" spans="1:7" x14ac:dyDescent="0.2">
      <c r="A321" t="s">
        <v>8150</v>
      </c>
      <c r="B321" t="s">
        <v>55</v>
      </c>
      <c r="C321" t="s">
        <v>373</v>
      </c>
      <c r="D321" s="9">
        <v>-1.680513367E-18</v>
      </c>
      <c r="F321" s="9">
        <f t="shared" si="11"/>
        <v>-1.680513367E-18</v>
      </c>
      <c r="G321" s="9" t="str">
        <f t="shared" si="12"/>
        <v/>
      </c>
    </row>
    <row r="322" spans="1:7" x14ac:dyDescent="0.2">
      <c r="A322" t="s">
        <v>8753</v>
      </c>
      <c r="B322" t="s">
        <v>52</v>
      </c>
      <c r="C322" t="s">
        <v>373</v>
      </c>
      <c r="D322" s="9">
        <v>1.0426224279999999E-5</v>
      </c>
      <c r="F322" s="9" t="str">
        <f t="shared" si="11"/>
        <v/>
      </c>
      <c r="G322" s="9">
        <f t="shared" si="12"/>
        <v>1.0426224279999999E-5</v>
      </c>
    </row>
    <row r="323" spans="1:7" x14ac:dyDescent="0.2">
      <c r="A323" t="s">
        <v>8753</v>
      </c>
      <c r="B323" t="s">
        <v>55</v>
      </c>
      <c r="C323" t="s">
        <v>373</v>
      </c>
      <c r="D323" s="9">
        <v>1.3552527159999999E-19</v>
      </c>
      <c r="F323" s="9" t="str">
        <f t="shared" si="11"/>
        <v/>
      </c>
      <c r="G323" s="9">
        <f t="shared" si="12"/>
        <v>1.3552527159999999E-19</v>
      </c>
    </row>
    <row r="324" spans="1:7" x14ac:dyDescent="0.2">
      <c r="A324" t="s">
        <v>8754</v>
      </c>
      <c r="B324" t="s">
        <v>55</v>
      </c>
      <c r="C324" t="s">
        <v>373</v>
      </c>
      <c r="D324" s="9">
        <v>1.3010426069999999E-18</v>
      </c>
      <c r="F324" s="9" t="str">
        <f t="shared" si="11"/>
        <v/>
      </c>
      <c r="G324" s="9">
        <f t="shared" si="12"/>
        <v>1.3010426069999999E-18</v>
      </c>
    </row>
    <row r="325" spans="1:7" x14ac:dyDescent="0.2">
      <c r="A325" t="s">
        <v>8152</v>
      </c>
      <c r="B325" t="s">
        <v>55</v>
      </c>
      <c r="C325" t="s">
        <v>373</v>
      </c>
      <c r="D325" s="9">
        <v>-3.1441863000000002E-18</v>
      </c>
      <c r="F325" s="9">
        <f t="shared" si="11"/>
        <v>-3.1441863000000002E-18</v>
      </c>
      <c r="G325" s="9" t="str">
        <f t="shared" si="12"/>
        <v/>
      </c>
    </row>
    <row r="326" spans="1:7" x14ac:dyDescent="0.2">
      <c r="A326" t="s">
        <v>8755</v>
      </c>
      <c r="B326" t="s">
        <v>52</v>
      </c>
      <c r="C326" t="s">
        <v>360</v>
      </c>
      <c r="D326" s="9">
        <v>2.710505431E-20</v>
      </c>
      <c r="F326" s="9" t="str">
        <f t="shared" si="11"/>
        <v/>
      </c>
      <c r="G326" s="9">
        <f t="shared" si="12"/>
        <v>2.710505431E-20</v>
      </c>
    </row>
    <row r="327" spans="1:7" x14ac:dyDescent="0.2">
      <c r="A327" t="s">
        <v>8756</v>
      </c>
      <c r="B327" t="s">
        <v>52</v>
      </c>
      <c r="C327" t="s">
        <v>360</v>
      </c>
      <c r="D327" s="9">
        <v>2.2408691280000002E-5</v>
      </c>
      <c r="E327" s="54"/>
      <c r="F327" s="9" t="str">
        <f t="shared" ref="F327:F390" si="13">IF(D327&lt;0,D327,"")</f>
        <v/>
      </c>
      <c r="G327" s="9">
        <f t="shared" ref="G327:G390" si="14">IF(D327&gt;0,D327,"")</f>
        <v>2.2408691280000002E-5</v>
      </c>
    </row>
    <row r="328" spans="1:7" x14ac:dyDescent="0.2">
      <c r="A328" t="s">
        <v>8153</v>
      </c>
      <c r="B328" t="s">
        <v>52</v>
      </c>
      <c r="C328" t="s">
        <v>360</v>
      </c>
      <c r="D328" s="9">
        <v>1.0164395370000001E-19</v>
      </c>
      <c r="E328" s="54"/>
      <c r="F328" s="9" t="str">
        <f t="shared" si="13"/>
        <v/>
      </c>
      <c r="G328" s="9">
        <f t="shared" si="14"/>
        <v>1.0164395370000001E-19</v>
      </c>
    </row>
    <row r="329" spans="1:7" x14ac:dyDescent="0.2">
      <c r="A329" t="s">
        <v>8757</v>
      </c>
      <c r="B329" t="s">
        <v>52</v>
      </c>
      <c r="C329" t="s">
        <v>360</v>
      </c>
      <c r="D329" s="9">
        <v>-5.421010862E-20</v>
      </c>
      <c r="F329" s="9">
        <f t="shared" si="13"/>
        <v>-5.421010862E-20</v>
      </c>
      <c r="G329" s="9" t="str">
        <f t="shared" si="14"/>
        <v/>
      </c>
    </row>
    <row r="330" spans="1:7" x14ac:dyDescent="0.2">
      <c r="A330" t="s">
        <v>8758</v>
      </c>
      <c r="B330" t="s">
        <v>52</v>
      </c>
      <c r="C330" t="s">
        <v>360</v>
      </c>
      <c r="D330" s="9">
        <v>9.1657342979999999E-6</v>
      </c>
      <c r="F330" s="9" t="str">
        <f t="shared" si="13"/>
        <v/>
      </c>
      <c r="G330" s="9">
        <f t="shared" si="14"/>
        <v>9.1657342979999999E-6</v>
      </c>
    </row>
    <row r="331" spans="1:7" x14ac:dyDescent="0.2">
      <c r="A331" t="s">
        <v>8154</v>
      </c>
      <c r="B331" t="s">
        <v>52</v>
      </c>
      <c r="C331" t="s">
        <v>360</v>
      </c>
      <c r="D331" s="9">
        <v>2.5606012130000001E-7</v>
      </c>
      <c r="F331" s="9" t="str">
        <f t="shared" si="13"/>
        <v/>
      </c>
      <c r="G331" s="9">
        <f t="shared" si="14"/>
        <v>2.5606012130000001E-7</v>
      </c>
    </row>
    <row r="332" spans="1:7" x14ac:dyDescent="0.2">
      <c r="A332" t="s">
        <v>8759</v>
      </c>
      <c r="B332" t="s">
        <v>52</v>
      </c>
      <c r="C332" t="s">
        <v>360</v>
      </c>
      <c r="F332" s="9" t="str">
        <f t="shared" si="13"/>
        <v/>
      </c>
      <c r="G332" s="9" t="str">
        <f t="shared" si="14"/>
        <v/>
      </c>
    </row>
    <row r="333" spans="1:7" x14ac:dyDescent="0.2">
      <c r="A333" t="s">
        <v>8760</v>
      </c>
      <c r="B333" t="s">
        <v>52</v>
      </c>
      <c r="C333" t="s">
        <v>360</v>
      </c>
      <c r="D333" s="9">
        <v>4.2840833579999996E-3</v>
      </c>
      <c r="F333" s="9" t="str">
        <f t="shared" si="13"/>
        <v/>
      </c>
      <c r="G333" s="9">
        <f t="shared" si="14"/>
        <v>4.2840833579999996E-3</v>
      </c>
    </row>
    <row r="334" spans="1:7" x14ac:dyDescent="0.2">
      <c r="A334" t="s">
        <v>8155</v>
      </c>
      <c r="B334" t="s">
        <v>52</v>
      </c>
      <c r="C334" t="s">
        <v>360</v>
      </c>
      <c r="D334" s="9">
        <v>6.0657343810000004E-3</v>
      </c>
      <c r="F334" s="9" t="str">
        <f t="shared" si="13"/>
        <v/>
      </c>
      <c r="G334" s="9">
        <f t="shared" si="14"/>
        <v>6.0657343810000004E-3</v>
      </c>
    </row>
    <row r="335" spans="1:7" x14ac:dyDescent="0.2">
      <c r="A335" t="s">
        <v>8761</v>
      </c>
      <c r="B335" t="s">
        <v>52</v>
      </c>
      <c r="C335" t="s">
        <v>360</v>
      </c>
      <c r="D335" s="9">
        <v>-3.3881317889999998E-20</v>
      </c>
      <c r="F335" s="9">
        <f t="shared" si="13"/>
        <v>-3.3881317889999998E-20</v>
      </c>
      <c r="G335" s="9" t="str">
        <f t="shared" si="14"/>
        <v/>
      </c>
    </row>
    <row r="336" spans="1:7" x14ac:dyDescent="0.2">
      <c r="A336" t="s">
        <v>8762</v>
      </c>
      <c r="B336" t="s">
        <v>52</v>
      </c>
      <c r="C336" t="s">
        <v>360</v>
      </c>
      <c r="D336" s="9">
        <v>6.653729705E-6</v>
      </c>
      <c r="F336" s="9" t="str">
        <f t="shared" si="13"/>
        <v/>
      </c>
      <c r="G336" s="9">
        <f t="shared" si="14"/>
        <v>6.653729705E-6</v>
      </c>
    </row>
    <row r="337" spans="1:7" x14ac:dyDescent="0.2">
      <c r="A337" t="s">
        <v>8156</v>
      </c>
      <c r="B337" t="s">
        <v>52</v>
      </c>
      <c r="C337" t="s">
        <v>360</v>
      </c>
      <c r="D337" s="9">
        <v>9.2079886310000001E-7</v>
      </c>
      <c r="F337" s="9" t="str">
        <f t="shared" si="13"/>
        <v/>
      </c>
      <c r="G337" s="9">
        <f t="shared" si="14"/>
        <v>9.2079886310000001E-7</v>
      </c>
    </row>
    <row r="338" spans="1:7" x14ac:dyDescent="0.2">
      <c r="A338" t="s">
        <v>8698</v>
      </c>
      <c r="B338" t="s">
        <v>52</v>
      </c>
      <c r="C338" t="s">
        <v>360</v>
      </c>
      <c r="D338" s="9">
        <v>2.9221070010000002E-13</v>
      </c>
      <c r="F338" s="9" t="str">
        <f t="shared" si="13"/>
        <v/>
      </c>
      <c r="G338" s="9">
        <f t="shared" si="14"/>
        <v>2.9221070010000002E-13</v>
      </c>
    </row>
    <row r="339" spans="1:7" x14ac:dyDescent="0.2">
      <c r="A339" t="s">
        <v>8699</v>
      </c>
      <c r="B339" t="s">
        <v>52</v>
      </c>
      <c r="C339" t="s">
        <v>360</v>
      </c>
      <c r="D339" s="9">
        <v>1.253700619</v>
      </c>
      <c r="F339" s="9" t="str">
        <f t="shared" si="13"/>
        <v/>
      </c>
      <c r="G339" s="9">
        <f t="shared" si="14"/>
        <v>1.253700619</v>
      </c>
    </row>
    <row r="340" spans="1:7" x14ac:dyDescent="0.2">
      <c r="A340" t="s">
        <v>8157</v>
      </c>
      <c r="B340" t="s">
        <v>52</v>
      </c>
      <c r="C340" t="s">
        <v>360</v>
      </c>
      <c r="D340" s="9">
        <v>0.17090367209999999</v>
      </c>
      <c r="F340" s="9" t="str">
        <f t="shared" si="13"/>
        <v/>
      </c>
      <c r="G340" s="9">
        <f t="shared" si="14"/>
        <v>0.17090367209999999</v>
      </c>
    </row>
    <row r="341" spans="1:7" x14ac:dyDescent="0.2">
      <c r="A341" t="s">
        <v>8763</v>
      </c>
      <c r="B341" t="s">
        <v>52</v>
      </c>
      <c r="C341" t="s">
        <v>360</v>
      </c>
      <c r="D341" s="9">
        <v>-2.371692252E-20</v>
      </c>
      <c r="F341" s="9">
        <f t="shared" si="13"/>
        <v>-2.371692252E-20</v>
      </c>
      <c r="G341" s="9" t="str">
        <f t="shared" si="14"/>
        <v/>
      </c>
    </row>
    <row r="342" spans="1:7" x14ac:dyDescent="0.2">
      <c r="A342" t="s">
        <v>8764</v>
      </c>
      <c r="B342" t="s">
        <v>52</v>
      </c>
      <c r="C342" t="s">
        <v>360</v>
      </c>
      <c r="D342" s="9">
        <v>6.5972684599999999E-6</v>
      </c>
      <c r="F342" s="9" t="str">
        <f t="shared" si="13"/>
        <v/>
      </c>
      <c r="G342" s="9">
        <f t="shared" si="14"/>
        <v>6.5972684599999999E-6</v>
      </c>
    </row>
    <row r="343" spans="1:7" x14ac:dyDescent="0.2">
      <c r="A343" t="s">
        <v>8146</v>
      </c>
      <c r="B343" t="s">
        <v>52</v>
      </c>
      <c r="C343" t="s">
        <v>360</v>
      </c>
      <c r="D343" s="9">
        <v>9.1479558300000002E-20</v>
      </c>
      <c r="F343" s="9" t="str">
        <f t="shared" si="13"/>
        <v/>
      </c>
      <c r="G343" s="9">
        <f t="shared" si="14"/>
        <v>9.1479558300000002E-20</v>
      </c>
    </row>
    <row r="344" spans="1:7" x14ac:dyDescent="0.2">
      <c r="A344" t="s">
        <v>8765</v>
      </c>
      <c r="B344" t="s">
        <v>52</v>
      </c>
      <c r="C344" t="s">
        <v>360</v>
      </c>
      <c r="D344" s="9">
        <v>3.0493186100000001E-20</v>
      </c>
      <c r="F344" s="9" t="str">
        <f t="shared" si="13"/>
        <v/>
      </c>
      <c r="G344" s="9">
        <f t="shared" si="14"/>
        <v>3.0493186100000001E-20</v>
      </c>
    </row>
    <row r="345" spans="1:7" x14ac:dyDescent="0.2">
      <c r="A345" t="s">
        <v>8766</v>
      </c>
      <c r="B345" t="s">
        <v>52</v>
      </c>
      <c r="C345" t="s">
        <v>360</v>
      </c>
      <c r="D345" s="9">
        <v>5.9492382420000002E-6</v>
      </c>
      <c r="F345" s="9" t="str">
        <f t="shared" si="13"/>
        <v/>
      </c>
      <c r="G345" s="9">
        <f t="shared" si="14"/>
        <v>5.9492382420000002E-6</v>
      </c>
    </row>
    <row r="346" spans="1:7" x14ac:dyDescent="0.2">
      <c r="A346" t="s">
        <v>8158</v>
      </c>
      <c r="B346" t="s">
        <v>52</v>
      </c>
      <c r="C346" t="s">
        <v>360</v>
      </c>
      <c r="D346" s="9">
        <v>4.4045713260000002E-20</v>
      </c>
      <c r="F346" s="9" t="str">
        <f t="shared" si="13"/>
        <v/>
      </c>
      <c r="G346" s="9">
        <f t="shared" si="14"/>
        <v>4.4045713260000002E-20</v>
      </c>
    </row>
    <row r="347" spans="1:7" x14ac:dyDescent="0.2">
      <c r="A347" t="s">
        <v>8573</v>
      </c>
      <c r="B347" t="s">
        <v>52</v>
      </c>
      <c r="C347" t="s">
        <v>373</v>
      </c>
      <c r="D347" s="9">
        <v>2.2324351130000001E-4</v>
      </c>
      <c r="E347" s="54"/>
      <c r="F347" s="9" t="str">
        <f t="shared" si="13"/>
        <v/>
      </c>
      <c r="G347" s="9">
        <f t="shared" si="14"/>
        <v>2.2324351130000001E-4</v>
      </c>
    </row>
    <row r="348" spans="1:7" x14ac:dyDescent="0.2">
      <c r="A348" t="s">
        <v>8573</v>
      </c>
      <c r="B348" t="s">
        <v>55</v>
      </c>
      <c r="C348" t="s">
        <v>373</v>
      </c>
      <c r="D348" s="9">
        <v>3.4694469519999998E-18</v>
      </c>
      <c r="F348" s="9" t="str">
        <f t="shared" si="13"/>
        <v/>
      </c>
      <c r="G348" s="9">
        <f t="shared" si="14"/>
        <v>3.4694469519999998E-18</v>
      </c>
    </row>
    <row r="349" spans="1:7" x14ac:dyDescent="0.2">
      <c r="A349" t="s">
        <v>8574</v>
      </c>
      <c r="B349" t="s">
        <v>55</v>
      </c>
      <c r="C349" t="s">
        <v>373</v>
      </c>
      <c r="D349" s="9">
        <v>-1.7347234759999999E-18</v>
      </c>
      <c r="F349" s="9">
        <f t="shared" si="13"/>
        <v>-1.7347234759999999E-18</v>
      </c>
      <c r="G349" s="9" t="str">
        <f t="shared" si="14"/>
        <v/>
      </c>
    </row>
    <row r="350" spans="1:7" x14ac:dyDescent="0.2">
      <c r="A350" t="s">
        <v>8159</v>
      </c>
      <c r="B350" t="s">
        <v>55</v>
      </c>
      <c r="C350" t="s">
        <v>373</v>
      </c>
      <c r="D350" s="9">
        <v>-4.3368086900000002E-17</v>
      </c>
      <c r="F350" s="9">
        <f t="shared" si="13"/>
        <v>-4.3368086900000002E-17</v>
      </c>
      <c r="G350" s="9" t="str">
        <f t="shared" si="14"/>
        <v/>
      </c>
    </row>
    <row r="351" spans="1:7" x14ac:dyDescent="0.2">
      <c r="A351" t="s">
        <v>9180</v>
      </c>
      <c r="B351" t="s">
        <v>9274</v>
      </c>
      <c r="C351" t="s">
        <v>357</v>
      </c>
      <c r="F351" s="9" t="str">
        <f t="shared" si="13"/>
        <v/>
      </c>
      <c r="G351" s="9" t="str">
        <f t="shared" si="14"/>
        <v/>
      </c>
    </row>
    <row r="352" spans="1:7" x14ac:dyDescent="0.2">
      <c r="A352" t="s">
        <v>9180</v>
      </c>
      <c r="B352" t="s">
        <v>8270</v>
      </c>
      <c r="C352" t="s">
        <v>357</v>
      </c>
      <c r="F352" s="9" t="str">
        <f t="shared" si="13"/>
        <v/>
      </c>
      <c r="G352" s="9" t="str">
        <f t="shared" si="14"/>
        <v/>
      </c>
    </row>
    <row r="353" spans="1:7" x14ac:dyDescent="0.2">
      <c r="A353" t="s">
        <v>9180</v>
      </c>
      <c r="B353" t="s">
        <v>480</v>
      </c>
      <c r="C353" t="s">
        <v>357</v>
      </c>
      <c r="F353" s="9" t="str">
        <f t="shared" si="13"/>
        <v/>
      </c>
      <c r="G353" s="9" t="str">
        <f t="shared" si="14"/>
        <v/>
      </c>
    </row>
    <row r="354" spans="1:7" x14ac:dyDescent="0.2">
      <c r="A354" t="s">
        <v>9180</v>
      </c>
      <c r="B354" t="s">
        <v>55</v>
      </c>
      <c r="C354" t="s">
        <v>357</v>
      </c>
      <c r="F354" s="9" t="str">
        <f t="shared" si="13"/>
        <v/>
      </c>
      <c r="G354" s="9" t="str">
        <f t="shared" si="14"/>
        <v/>
      </c>
    </row>
    <row r="355" spans="1:7" x14ac:dyDescent="0.2">
      <c r="A355" t="s">
        <v>8767</v>
      </c>
      <c r="B355" t="s">
        <v>55</v>
      </c>
      <c r="C355" t="s">
        <v>373</v>
      </c>
      <c r="D355" s="9">
        <v>2.6099954430000002E-4</v>
      </c>
      <c r="F355" s="9" t="str">
        <f t="shared" si="13"/>
        <v/>
      </c>
      <c r="G355" s="9">
        <f t="shared" si="14"/>
        <v>2.6099954430000002E-4</v>
      </c>
    </row>
    <row r="356" spans="1:7" x14ac:dyDescent="0.2">
      <c r="A356" t="s">
        <v>8768</v>
      </c>
      <c r="B356" t="s">
        <v>52</v>
      </c>
      <c r="C356" t="s">
        <v>363</v>
      </c>
      <c r="D356" s="9">
        <v>1.359043073E-3</v>
      </c>
      <c r="F356" s="9" t="str">
        <f t="shared" si="13"/>
        <v/>
      </c>
      <c r="G356" s="9">
        <f t="shared" si="14"/>
        <v>1.359043073E-3</v>
      </c>
    </row>
    <row r="357" spans="1:7" x14ac:dyDescent="0.2">
      <c r="A357" t="s">
        <v>8768</v>
      </c>
      <c r="B357" t="s">
        <v>55</v>
      </c>
      <c r="C357" t="s">
        <v>363</v>
      </c>
      <c r="D357" s="9">
        <v>-3.1225022569999998E-17</v>
      </c>
      <c r="F357" s="9">
        <f t="shared" si="13"/>
        <v>-3.1225022569999998E-17</v>
      </c>
      <c r="G357" s="9" t="str">
        <f t="shared" si="14"/>
        <v/>
      </c>
    </row>
    <row r="358" spans="1:7" x14ac:dyDescent="0.2">
      <c r="A358" t="s">
        <v>8575</v>
      </c>
      <c r="B358" t="s">
        <v>55</v>
      </c>
      <c r="C358" t="s">
        <v>373</v>
      </c>
      <c r="D358" s="9">
        <v>0.61607693819999998</v>
      </c>
      <c r="F358" s="9" t="str">
        <f t="shared" si="13"/>
        <v/>
      </c>
      <c r="G358" s="9">
        <f t="shared" si="14"/>
        <v>0.61607693819999998</v>
      </c>
    </row>
    <row r="359" spans="1:7" x14ac:dyDescent="0.2">
      <c r="A359" t="s">
        <v>9181</v>
      </c>
      <c r="B359" t="s">
        <v>54</v>
      </c>
      <c r="C359" t="s">
        <v>373</v>
      </c>
      <c r="F359" s="9" t="str">
        <f t="shared" si="13"/>
        <v/>
      </c>
      <c r="G359" s="9" t="str">
        <f t="shared" si="14"/>
        <v/>
      </c>
    </row>
    <row r="360" spans="1:7" x14ac:dyDescent="0.2">
      <c r="A360" t="s">
        <v>9181</v>
      </c>
      <c r="B360" t="s">
        <v>55</v>
      </c>
      <c r="C360" t="s">
        <v>373</v>
      </c>
      <c r="F360" s="9" t="str">
        <f t="shared" si="13"/>
        <v/>
      </c>
      <c r="G360" s="9" t="str">
        <f t="shared" si="14"/>
        <v/>
      </c>
    </row>
    <row r="361" spans="1:7" x14ac:dyDescent="0.2">
      <c r="A361" t="s">
        <v>9181</v>
      </c>
      <c r="B361" t="s">
        <v>8204</v>
      </c>
      <c r="C361" t="s">
        <v>373</v>
      </c>
      <c r="F361" s="9" t="str">
        <f t="shared" si="13"/>
        <v/>
      </c>
      <c r="G361" s="9" t="str">
        <f t="shared" si="14"/>
        <v/>
      </c>
    </row>
    <row r="362" spans="1:7" x14ac:dyDescent="0.2">
      <c r="A362" t="s">
        <v>8616</v>
      </c>
      <c r="B362" t="s">
        <v>55</v>
      </c>
      <c r="C362" t="s">
        <v>373</v>
      </c>
      <c r="D362" s="9">
        <v>1.3877787809999999E-17</v>
      </c>
      <c r="F362" s="9" t="str">
        <f t="shared" si="13"/>
        <v/>
      </c>
      <c r="G362" s="9">
        <f t="shared" si="14"/>
        <v>1.3877787809999999E-17</v>
      </c>
    </row>
    <row r="363" spans="1:7" x14ac:dyDescent="0.2">
      <c r="A363" t="s">
        <v>8769</v>
      </c>
      <c r="B363" t="s">
        <v>55</v>
      </c>
      <c r="C363" t="s">
        <v>373</v>
      </c>
      <c r="D363" s="9">
        <v>2.7755575619999998E-17</v>
      </c>
      <c r="F363" s="9" t="str">
        <f t="shared" si="13"/>
        <v/>
      </c>
      <c r="G363" s="9">
        <f t="shared" si="14"/>
        <v>2.7755575619999998E-17</v>
      </c>
    </row>
    <row r="364" spans="1:7" x14ac:dyDescent="0.2">
      <c r="A364" t="s">
        <v>8451</v>
      </c>
      <c r="B364" t="s">
        <v>8295</v>
      </c>
      <c r="C364" t="s">
        <v>363</v>
      </c>
      <c r="D364" s="9">
        <v>84.214793200000003</v>
      </c>
      <c r="F364" s="9" t="str">
        <f t="shared" si="13"/>
        <v/>
      </c>
      <c r="G364" s="9">
        <f t="shared" si="14"/>
        <v>84.214793200000003</v>
      </c>
    </row>
    <row r="365" spans="1:7" x14ac:dyDescent="0.2">
      <c r="A365" t="s">
        <v>8451</v>
      </c>
      <c r="B365" t="s">
        <v>8296</v>
      </c>
      <c r="C365" t="s">
        <v>363</v>
      </c>
      <c r="D365" s="9">
        <v>2.2751627399999998E-2</v>
      </c>
      <c r="F365" s="9" t="str">
        <f t="shared" si="13"/>
        <v/>
      </c>
      <c r="G365" s="9">
        <f t="shared" si="14"/>
        <v>2.2751627399999998E-2</v>
      </c>
    </row>
    <row r="366" spans="1:7" x14ac:dyDescent="0.2">
      <c r="A366" t="s">
        <v>8451</v>
      </c>
      <c r="B366" t="s">
        <v>8294</v>
      </c>
      <c r="C366" t="s">
        <v>363</v>
      </c>
      <c r="D366" s="9">
        <v>2.1035331190000001E-4</v>
      </c>
      <c r="F366" s="9" t="str">
        <f t="shared" si="13"/>
        <v/>
      </c>
      <c r="G366" s="9">
        <f t="shared" si="14"/>
        <v>2.1035331190000001E-4</v>
      </c>
    </row>
    <row r="367" spans="1:7" x14ac:dyDescent="0.2">
      <c r="A367" t="s">
        <v>8451</v>
      </c>
      <c r="B367" t="s">
        <v>8290</v>
      </c>
      <c r="C367" t="s">
        <v>363</v>
      </c>
      <c r="D367" s="9">
        <v>4.4468463460000001</v>
      </c>
      <c r="F367" s="9" t="str">
        <f t="shared" si="13"/>
        <v/>
      </c>
      <c r="G367" s="9">
        <f t="shared" si="14"/>
        <v>4.4468463460000001</v>
      </c>
    </row>
    <row r="368" spans="1:7" x14ac:dyDescent="0.2">
      <c r="A368" t="s">
        <v>8451</v>
      </c>
      <c r="B368" t="s">
        <v>8299</v>
      </c>
      <c r="C368" t="s">
        <v>363</v>
      </c>
      <c r="D368" s="9">
        <v>2.3988469580000001E-2</v>
      </c>
      <c r="F368" s="9" t="str">
        <f t="shared" si="13"/>
        <v/>
      </c>
      <c r="G368" s="9">
        <f t="shared" si="14"/>
        <v>2.3988469580000001E-2</v>
      </c>
    </row>
    <row r="369" spans="1:7" x14ac:dyDescent="0.2">
      <c r="A369" t="s">
        <v>8451</v>
      </c>
      <c r="B369" t="s">
        <v>8288</v>
      </c>
      <c r="C369" t="s">
        <v>363</v>
      </c>
      <c r="D369" s="9">
        <v>3.7582459799999999</v>
      </c>
      <c r="F369" s="9" t="str">
        <f t="shared" si="13"/>
        <v/>
      </c>
      <c r="G369" s="9">
        <f t="shared" si="14"/>
        <v>3.7582459799999999</v>
      </c>
    </row>
    <row r="370" spans="1:7" x14ac:dyDescent="0.2">
      <c r="A370" t="s">
        <v>8451</v>
      </c>
      <c r="B370" t="s">
        <v>8268</v>
      </c>
      <c r="C370" t="s">
        <v>363</v>
      </c>
      <c r="D370" s="9">
        <v>0.50228760809999995</v>
      </c>
      <c r="F370" s="9" t="str">
        <f t="shared" si="13"/>
        <v/>
      </c>
      <c r="G370" s="9">
        <f t="shared" si="14"/>
        <v>0.50228760809999995</v>
      </c>
    </row>
    <row r="371" spans="1:7" x14ac:dyDescent="0.2">
      <c r="A371" t="s">
        <v>8451</v>
      </c>
      <c r="B371" t="s">
        <v>8271</v>
      </c>
      <c r="C371" t="s">
        <v>363</v>
      </c>
      <c r="D371" s="9">
        <v>2.1527347669999999E-2</v>
      </c>
      <c r="F371" s="9" t="str">
        <f t="shared" si="13"/>
        <v/>
      </c>
      <c r="G371" s="9">
        <f t="shared" si="14"/>
        <v>2.1527347669999999E-2</v>
      </c>
    </row>
    <row r="372" spans="1:7" x14ac:dyDescent="0.2">
      <c r="A372" t="s">
        <v>8451</v>
      </c>
      <c r="B372" t="s">
        <v>8276</v>
      </c>
      <c r="C372" t="s">
        <v>363</v>
      </c>
      <c r="D372" s="9">
        <v>2.3982475640000001E-4</v>
      </c>
      <c r="F372" s="9" t="str">
        <f t="shared" si="13"/>
        <v/>
      </c>
      <c r="G372" s="9">
        <f t="shared" si="14"/>
        <v>2.3982475640000001E-4</v>
      </c>
    </row>
    <row r="373" spans="1:7" x14ac:dyDescent="0.2">
      <c r="A373" t="s">
        <v>8451</v>
      </c>
      <c r="B373" t="s">
        <v>8300</v>
      </c>
      <c r="C373" t="s">
        <v>363</v>
      </c>
      <c r="D373" s="9">
        <v>2.4041011120000001E-2</v>
      </c>
      <c r="F373" s="9" t="str">
        <f t="shared" si="13"/>
        <v/>
      </c>
      <c r="G373" s="9">
        <f t="shared" si="14"/>
        <v>2.4041011120000001E-2</v>
      </c>
    </row>
    <row r="374" spans="1:7" x14ac:dyDescent="0.2">
      <c r="A374" t="s">
        <v>8452</v>
      </c>
      <c r="B374" t="s">
        <v>8295</v>
      </c>
      <c r="C374" t="s">
        <v>363</v>
      </c>
      <c r="D374" s="9">
        <v>9.1324035940000001E-6</v>
      </c>
      <c r="F374" s="9" t="str">
        <f t="shared" si="13"/>
        <v/>
      </c>
      <c r="G374" s="9">
        <f t="shared" si="14"/>
        <v>9.1324035940000001E-6</v>
      </c>
    </row>
    <row r="375" spans="1:7" x14ac:dyDescent="0.2">
      <c r="A375" t="s">
        <v>8452</v>
      </c>
      <c r="B375" t="s">
        <v>8296</v>
      </c>
      <c r="C375" t="s">
        <v>363</v>
      </c>
      <c r="D375" s="9">
        <v>9.2095107050000007E-6</v>
      </c>
      <c r="F375" s="9" t="str">
        <f t="shared" si="13"/>
        <v/>
      </c>
      <c r="G375" s="9">
        <f t="shared" si="14"/>
        <v>9.2095107050000007E-6</v>
      </c>
    </row>
    <row r="376" spans="1:7" x14ac:dyDescent="0.2">
      <c r="A376" t="s">
        <v>8452</v>
      </c>
      <c r="B376" t="s">
        <v>8290</v>
      </c>
      <c r="C376" t="s">
        <v>363</v>
      </c>
      <c r="D376" s="9">
        <v>1.471730764E-6</v>
      </c>
      <c r="F376" s="9" t="str">
        <f t="shared" si="13"/>
        <v/>
      </c>
      <c r="G376" s="9">
        <f t="shared" si="14"/>
        <v>1.471730764E-6</v>
      </c>
    </row>
    <row r="377" spans="1:7" x14ac:dyDescent="0.2">
      <c r="A377" t="s">
        <v>8452</v>
      </c>
      <c r="B377" t="s">
        <v>52</v>
      </c>
      <c r="C377" t="s">
        <v>363</v>
      </c>
      <c r="D377" s="9">
        <v>4.3258596929999997E-6</v>
      </c>
      <c r="F377" s="9" t="str">
        <f t="shared" si="13"/>
        <v/>
      </c>
      <c r="G377" s="9">
        <f t="shared" si="14"/>
        <v>4.3258596929999997E-6</v>
      </c>
    </row>
    <row r="378" spans="1:7" x14ac:dyDescent="0.2">
      <c r="A378" t="s">
        <v>8452</v>
      </c>
      <c r="B378" t="s">
        <v>8271</v>
      </c>
      <c r="C378" t="s">
        <v>363</v>
      </c>
      <c r="D378" s="9">
        <v>8.5129148819999998E-6</v>
      </c>
      <c r="F378" s="9" t="str">
        <f t="shared" si="13"/>
        <v/>
      </c>
      <c r="G378" s="9">
        <f t="shared" si="14"/>
        <v>8.5129148819999998E-6</v>
      </c>
    </row>
    <row r="379" spans="1:7" x14ac:dyDescent="0.2">
      <c r="A379" t="s">
        <v>8453</v>
      </c>
      <c r="B379" t="s">
        <v>52</v>
      </c>
      <c r="C379" t="s">
        <v>363</v>
      </c>
      <c r="D379" s="9">
        <v>37.82045085</v>
      </c>
      <c r="F379" s="9" t="str">
        <f t="shared" si="13"/>
        <v/>
      </c>
      <c r="G379" s="9">
        <f t="shared" si="14"/>
        <v>37.82045085</v>
      </c>
    </row>
    <row r="380" spans="1:7" x14ac:dyDescent="0.2">
      <c r="A380" t="s">
        <v>8770</v>
      </c>
      <c r="B380" t="s">
        <v>54</v>
      </c>
      <c r="C380" t="s">
        <v>363</v>
      </c>
      <c r="D380" s="9">
        <v>2.1748350229999999E-4</v>
      </c>
      <c r="F380" s="9" t="str">
        <f t="shared" si="13"/>
        <v/>
      </c>
      <c r="G380" s="9">
        <f t="shared" si="14"/>
        <v>2.1748350229999999E-4</v>
      </c>
    </row>
    <row r="381" spans="1:7" x14ac:dyDescent="0.2">
      <c r="A381" t="s">
        <v>8771</v>
      </c>
      <c r="B381" t="s">
        <v>52</v>
      </c>
      <c r="C381" t="s">
        <v>363</v>
      </c>
      <c r="D381" s="9">
        <v>6.7241771749999996E-7</v>
      </c>
      <c r="F381" s="9" t="str">
        <f t="shared" si="13"/>
        <v/>
      </c>
      <c r="G381" s="9">
        <f t="shared" si="14"/>
        <v>6.7241771749999996E-7</v>
      </c>
    </row>
    <row r="382" spans="1:7" x14ac:dyDescent="0.2">
      <c r="A382" t="s">
        <v>8454</v>
      </c>
      <c r="B382" t="s">
        <v>55</v>
      </c>
      <c r="C382" t="s">
        <v>363</v>
      </c>
      <c r="D382" s="9">
        <v>2.1734726999999999E-2</v>
      </c>
      <c r="F382" s="9" t="str">
        <f t="shared" si="13"/>
        <v/>
      </c>
      <c r="G382" s="9">
        <f t="shared" si="14"/>
        <v>2.1734726999999999E-2</v>
      </c>
    </row>
    <row r="383" spans="1:7" x14ac:dyDescent="0.2">
      <c r="A383" t="s">
        <v>8772</v>
      </c>
      <c r="B383" t="s">
        <v>8294</v>
      </c>
      <c r="C383" t="s">
        <v>363</v>
      </c>
      <c r="D383" s="9">
        <v>3.5782598469999998E-6</v>
      </c>
      <c r="F383" s="9" t="str">
        <f t="shared" si="13"/>
        <v/>
      </c>
      <c r="G383" s="9">
        <f t="shared" si="14"/>
        <v>3.5782598469999998E-6</v>
      </c>
    </row>
    <row r="384" spans="1:7" x14ac:dyDescent="0.2">
      <c r="A384" t="s">
        <v>8772</v>
      </c>
      <c r="B384" t="s">
        <v>8288</v>
      </c>
      <c r="C384" t="s">
        <v>363</v>
      </c>
      <c r="D384" s="9">
        <v>3.7697105910000001E-6</v>
      </c>
      <c r="F384" s="9" t="str">
        <f t="shared" si="13"/>
        <v/>
      </c>
      <c r="G384" s="9">
        <f t="shared" si="14"/>
        <v>3.7697105910000001E-6</v>
      </c>
    </row>
    <row r="385" spans="1:7" x14ac:dyDescent="0.2">
      <c r="A385" t="s">
        <v>8772</v>
      </c>
      <c r="B385" t="s">
        <v>8276</v>
      </c>
      <c r="C385" t="s">
        <v>363</v>
      </c>
      <c r="D385" s="9">
        <v>2.7565293079999998E-6</v>
      </c>
      <c r="F385" s="9" t="str">
        <f t="shared" si="13"/>
        <v/>
      </c>
      <c r="G385" s="9">
        <f t="shared" si="14"/>
        <v>2.7565293079999998E-6</v>
      </c>
    </row>
    <row r="386" spans="1:7" x14ac:dyDescent="0.2">
      <c r="A386" t="s">
        <v>8773</v>
      </c>
      <c r="B386" t="s">
        <v>8295</v>
      </c>
      <c r="C386" t="s">
        <v>363</v>
      </c>
      <c r="D386" s="9">
        <v>3.9521554779999997E-6</v>
      </c>
      <c r="F386" s="9" t="str">
        <f t="shared" si="13"/>
        <v/>
      </c>
      <c r="G386" s="9">
        <f t="shared" si="14"/>
        <v>3.9521554779999997E-6</v>
      </c>
    </row>
    <row r="387" spans="1:7" x14ac:dyDescent="0.2">
      <c r="A387" t="s">
        <v>8773</v>
      </c>
      <c r="B387" t="s">
        <v>8296</v>
      </c>
      <c r="C387" t="s">
        <v>363</v>
      </c>
      <c r="D387" s="9">
        <v>3.8164618400000003E-6</v>
      </c>
      <c r="F387" s="9" t="str">
        <f t="shared" si="13"/>
        <v/>
      </c>
      <c r="G387" s="9">
        <f t="shared" si="14"/>
        <v>3.8164618400000003E-6</v>
      </c>
    </row>
    <row r="388" spans="1:7" x14ac:dyDescent="0.2">
      <c r="A388" t="s">
        <v>8773</v>
      </c>
      <c r="B388" t="s">
        <v>8294</v>
      </c>
      <c r="C388" t="s">
        <v>363</v>
      </c>
      <c r="D388" s="9">
        <v>1.6112836380000001E-6</v>
      </c>
      <c r="F388" s="9" t="str">
        <f t="shared" si="13"/>
        <v/>
      </c>
      <c r="G388" s="9">
        <f t="shared" si="14"/>
        <v>1.6112836380000001E-6</v>
      </c>
    </row>
    <row r="389" spans="1:7" x14ac:dyDescent="0.2">
      <c r="A389" t="s">
        <v>8773</v>
      </c>
      <c r="B389" t="s">
        <v>8288</v>
      </c>
      <c r="C389" t="s">
        <v>363</v>
      </c>
      <c r="D389" s="9">
        <v>1.7041935000000001E-6</v>
      </c>
      <c r="F389" s="9" t="str">
        <f t="shared" si="13"/>
        <v/>
      </c>
      <c r="G389" s="9">
        <f t="shared" si="14"/>
        <v>1.7041935000000001E-6</v>
      </c>
    </row>
    <row r="390" spans="1:7" x14ac:dyDescent="0.2">
      <c r="A390" t="s">
        <v>8773</v>
      </c>
      <c r="B390" t="s">
        <v>52</v>
      </c>
      <c r="C390" t="s">
        <v>363</v>
      </c>
      <c r="D390" s="9">
        <v>2.0732315260000001E-5</v>
      </c>
      <c r="F390" s="9" t="str">
        <f t="shared" si="13"/>
        <v/>
      </c>
      <c r="G390" s="9">
        <f t="shared" si="14"/>
        <v>2.0732315260000001E-5</v>
      </c>
    </row>
    <row r="391" spans="1:7" x14ac:dyDescent="0.2">
      <c r="A391" t="s">
        <v>8773</v>
      </c>
      <c r="B391" t="s">
        <v>8271</v>
      </c>
      <c r="C391" t="s">
        <v>363</v>
      </c>
      <c r="D391" s="9">
        <v>3.372686434E-6</v>
      </c>
      <c r="F391" s="9" t="str">
        <f t="shared" ref="F391:F454" si="15">IF(D391&lt;0,D391,"")</f>
        <v/>
      </c>
      <c r="G391" s="9">
        <f t="shared" ref="G391:G454" si="16">IF(D391&gt;0,D391,"")</f>
        <v>3.372686434E-6</v>
      </c>
    </row>
    <row r="392" spans="1:7" x14ac:dyDescent="0.2">
      <c r="A392" t="s">
        <v>8773</v>
      </c>
      <c r="B392" t="s">
        <v>8276</v>
      </c>
      <c r="C392" t="s">
        <v>363</v>
      </c>
      <c r="D392" s="9">
        <v>1.180860047E-6</v>
      </c>
      <c r="F392" s="9" t="str">
        <f t="shared" si="15"/>
        <v/>
      </c>
      <c r="G392" s="9">
        <f t="shared" si="16"/>
        <v>1.180860047E-6</v>
      </c>
    </row>
    <row r="393" spans="1:7" x14ac:dyDescent="0.2">
      <c r="A393" t="s">
        <v>8700</v>
      </c>
      <c r="B393" t="s">
        <v>8303</v>
      </c>
      <c r="C393" t="s">
        <v>361</v>
      </c>
      <c r="D393" s="9">
        <v>5.1432575009999996E-4</v>
      </c>
      <c r="F393" s="9" t="str">
        <f t="shared" si="15"/>
        <v/>
      </c>
      <c r="G393" s="9">
        <f t="shared" si="16"/>
        <v>5.1432575009999996E-4</v>
      </c>
    </row>
    <row r="394" spans="1:7" x14ac:dyDescent="0.2">
      <c r="A394" t="s">
        <v>8700</v>
      </c>
      <c r="B394" t="s">
        <v>407</v>
      </c>
      <c r="C394" t="s">
        <v>361</v>
      </c>
      <c r="D394" s="9">
        <v>1.9564321730000001E-2</v>
      </c>
      <c r="F394" s="9" t="str">
        <f t="shared" si="15"/>
        <v/>
      </c>
      <c r="G394" s="9">
        <f t="shared" si="16"/>
        <v>1.9564321730000001E-2</v>
      </c>
    </row>
    <row r="395" spans="1:7" x14ac:dyDescent="0.2">
      <c r="A395" t="s">
        <v>8700</v>
      </c>
      <c r="B395" t="s">
        <v>408</v>
      </c>
      <c r="C395" t="s">
        <v>361</v>
      </c>
      <c r="D395" s="9">
        <v>2.954450586E-2</v>
      </c>
      <c r="F395" s="9" t="str">
        <f t="shared" si="15"/>
        <v/>
      </c>
      <c r="G395" s="9">
        <f t="shared" si="16"/>
        <v>2.954450586E-2</v>
      </c>
    </row>
    <row r="396" spans="1:7" x14ac:dyDescent="0.2">
      <c r="A396" t="s">
        <v>8700</v>
      </c>
      <c r="B396" t="s">
        <v>403</v>
      </c>
      <c r="C396" t="s">
        <v>361</v>
      </c>
      <c r="D396" s="9">
        <v>1.2776448120000001E-3</v>
      </c>
      <c r="F396" s="9" t="str">
        <f t="shared" si="15"/>
        <v/>
      </c>
      <c r="G396" s="9">
        <f t="shared" si="16"/>
        <v>1.2776448120000001E-3</v>
      </c>
    </row>
    <row r="397" spans="1:7" x14ac:dyDescent="0.2">
      <c r="A397" t="s">
        <v>8700</v>
      </c>
      <c r="B397" t="s">
        <v>8321</v>
      </c>
      <c r="C397" t="s">
        <v>361</v>
      </c>
      <c r="D397" s="9">
        <v>1.6373193679999999E-6</v>
      </c>
      <c r="F397" s="9" t="str">
        <f t="shared" si="15"/>
        <v/>
      </c>
      <c r="G397" s="9">
        <f t="shared" si="16"/>
        <v>1.6373193679999999E-6</v>
      </c>
    </row>
    <row r="398" spans="1:7" x14ac:dyDescent="0.2">
      <c r="A398" t="s">
        <v>8700</v>
      </c>
      <c r="B398" t="s">
        <v>480</v>
      </c>
      <c r="C398" t="s">
        <v>361</v>
      </c>
      <c r="D398" s="9">
        <v>-3.8176709099999998E-2</v>
      </c>
      <c r="F398" s="9">
        <f t="shared" si="15"/>
        <v>-3.8176709099999998E-2</v>
      </c>
      <c r="G398" s="9" t="str">
        <f t="shared" si="16"/>
        <v/>
      </c>
    </row>
    <row r="399" spans="1:7" x14ac:dyDescent="0.2">
      <c r="A399" t="s">
        <v>9182</v>
      </c>
      <c r="B399" t="s">
        <v>8303</v>
      </c>
      <c r="C399" t="s">
        <v>361</v>
      </c>
      <c r="D399" s="9">
        <v>2.6504911819999999E-6</v>
      </c>
      <c r="F399" s="9" t="str">
        <f t="shared" si="15"/>
        <v/>
      </c>
      <c r="G399" s="9">
        <f t="shared" si="16"/>
        <v>2.6504911819999999E-6</v>
      </c>
    </row>
    <row r="400" spans="1:7" x14ac:dyDescent="0.2">
      <c r="A400" t="s">
        <v>9182</v>
      </c>
      <c r="B400" t="s">
        <v>407</v>
      </c>
      <c r="C400" t="s">
        <v>361</v>
      </c>
      <c r="D400" s="9">
        <v>2.7420532759999999E-6</v>
      </c>
      <c r="F400" s="9" t="str">
        <f t="shared" si="15"/>
        <v/>
      </c>
      <c r="G400" s="9">
        <f t="shared" si="16"/>
        <v>2.7420532759999999E-6</v>
      </c>
    </row>
    <row r="401" spans="1:7" x14ac:dyDescent="0.2">
      <c r="A401" t="s">
        <v>9182</v>
      </c>
      <c r="B401" t="s">
        <v>52</v>
      </c>
      <c r="C401" t="s">
        <v>361</v>
      </c>
      <c r="D401" s="9">
        <v>-2.3504184659999998E-6</v>
      </c>
      <c r="F401" s="9">
        <f t="shared" si="15"/>
        <v>-2.3504184659999998E-6</v>
      </c>
      <c r="G401" s="9" t="str">
        <f t="shared" si="16"/>
        <v/>
      </c>
    </row>
    <row r="402" spans="1:7" x14ac:dyDescent="0.2">
      <c r="A402" t="s">
        <v>9182</v>
      </c>
      <c r="B402" t="s">
        <v>408</v>
      </c>
      <c r="C402" t="s">
        <v>361</v>
      </c>
      <c r="D402" s="9">
        <v>3.3756541099999999E-6</v>
      </c>
      <c r="F402" s="9" t="str">
        <f t="shared" si="15"/>
        <v/>
      </c>
      <c r="G402" s="9">
        <f t="shared" si="16"/>
        <v>3.3756541099999999E-6</v>
      </c>
    </row>
    <row r="403" spans="1:7" x14ac:dyDescent="0.2">
      <c r="A403" t="s">
        <v>9182</v>
      </c>
      <c r="B403" t="s">
        <v>403</v>
      </c>
      <c r="C403" t="s">
        <v>361</v>
      </c>
      <c r="D403" s="9">
        <v>4.1609000920000002E-6</v>
      </c>
      <c r="F403" s="9" t="str">
        <f t="shared" si="15"/>
        <v/>
      </c>
      <c r="G403" s="9">
        <f t="shared" si="16"/>
        <v>4.1609000920000002E-6</v>
      </c>
    </row>
    <row r="404" spans="1:7" x14ac:dyDescent="0.2">
      <c r="A404" t="s">
        <v>9182</v>
      </c>
      <c r="B404" t="s">
        <v>8321</v>
      </c>
      <c r="C404" t="s">
        <v>361</v>
      </c>
      <c r="D404" s="9">
        <v>2.133725413E-7</v>
      </c>
      <c r="F404" s="9" t="str">
        <f t="shared" si="15"/>
        <v/>
      </c>
      <c r="G404" s="9">
        <f t="shared" si="16"/>
        <v>2.133725413E-7</v>
      </c>
    </row>
    <row r="405" spans="1:7" x14ac:dyDescent="0.2">
      <c r="A405" t="s">
        <v>9182</v>
      </c>
      <c r="B405" t="s">
        <v>480</v>
      </c>
      <c r="C405" t="s">
        <v>361</v>
      </c>
      <c r="D405" s="9">
        <v>-2.346363275E-6</v>
      </c>
      <c r="F405" s="9">
        <f t="shared" si="15"/>
        <v>-2.346363275E-6</v>
      </c>
      <c r="G405" s="9" t="str">
        <f t="shared" si="16"/>
        <v/>
      </c>
    </row>
    <row r="406" spans="1:7" x14ac:dyDescent="0.2">
      <c r="A406" t="s">
        <v>8774</v>
      </c>
      <c r="B406" t="s">
        <v>8303</v>
      </c>
      <c r="C406" t="s">
        <v>361</v>
      </c>
      <c r="F406" s="9" t="str">
        <f t="shared" si="15"/>
        <v/>
      </c>
      <c r="G406" s="9" t="str">
        <f t="shared" si="16"/>
        <v/>
      </c>
    </row>
    <row r="407" spans="1:7" x14ac:dyDescent="0.2">
      <c r="A407" t="s">
        <v>8774</v>
      </c>
      <c r="B407" t="s">
        <v>407</v>
      </c>
      <c r="C407" t="s">
        <v>361</v>
      </c>
      <c r="F407" s="9" t="str">
        <f t="shared" si="15"/>
        <v/>
      </c>
      <c r="G407" s="9" t="str">
        <f t="shared" si="16"/>
        <v/>
      </c>
    </row>
    <row r="408" spans="1:7" x14ac:dyDescent="0.2">
      <c r="A408" t="s">
        <v>8774</v>
      </c>
      <c r="B408" t="s">
        <v>408</v>
      </c>
      <c r="C408" t="s">
        <v>361</v>
      </c>
      <c r="F408" s="9" t="str">
        <f t="shared" si="15"/>
        <v/>
      </c>
      <c r="G408" s="9" t="str">
        <f t="shared" si="16"/>
        <v/>
      </c>
    </row>
    <row r="409" spans="1:7" x14ac:dyDescent="0.2">
      <c r="A409" t="s">
        <v>8774</v>
      </c>
      <c r="B409" t="s">
        <v>403</v>
      </c>
      <c r="C409" t="s">
        <v>361</v>
      </c>
      <c r="E409" s="54"/>
      <c r="F409" s="9" t="str">
        <f t="shared" si="15"/>
        <v/>
      </c>
      <c r="G409" s="9" t="str">
        <f t="shared" si="16"/>
        <v/>
      </c>
    </row>
    <row r="410" spans="1:7" x14ac:dyDescent="0.2">
      <c r="A410" t="s">
        <v>8774</v>
      </c>
      <c r="B410" t="s">
        <v>8321</v>
      </c>
      <c r="C410" t="s">
        <v>361</v>
      </c>
      <c r="F410" s="9" t="str">
        <f t="shared" si="15"/>
        <v/>
      </c>
      <c r="G410" s="9" t="str">
        <f t="shared" si="16"/>
        <v/>
      </c>
    </row>
    <row r="411" spans="1:7" x14ac:dyDescent="0.2">
      <c r="A411" t="s">
        <v>8774</v>
      </c>
      <c r="B411" t="s">
        <v>480</v>
      </c>
      <c r="C411" t="s">
        <v>361</v>
      </c>
      <c r="F411" s="9" t="str">
        <f t="shared" si="15"/>
        <v/>
      </c>
      <c r="G411" s="9" t="str">
        <f t="shared" si="16"/>
        <v/>
      </c>
    </row>
    <row r="412" spans="1:7" x14ac:dyDescent="0.2">
      <c r="A412" t="s">
        <v>8775</v>
      </c>
      <c r="B412" t="s">
        <v>8295</v>
      </c>
      <c r="C412" t="s">
        <v>363</v>
      </c>
      <c r="D412" s="9">
        <v>0.68861597959999998</v>
      </c>
      <c r="F412" s="9" t="str">
        <f t="shared" si="15"/>
        <v/>
      </c>
      <c r="G412" s="9">
        <f t="shared" si="16"/>
        <v>0.68861597959999998</v>
      </c>
    </row>
    <row r="413" spans="1:7" x14ac:dyDescent="0.2">
      <c r="A413" t="s">
        <v>8775</v>
      </c>
      <c r="B413" t="s">
        <v>8296</v>
      </c>
      <c r="C413" t="s">
        <v>363</v>
      </c>
      <c r="D413" s="9">
        <v>1.2307983729999999E-2</v>
      </c>
      <c r="F413" s="9" t="str">
        <f t="shared" si="15"/>
        <v/>
      </c>
      <c r="G413" s="9">
        <f t="shared" si="16"/>
        <v>1.2307983729999999E-2</v>
      </c>
    </row>
    <row r="414" spans="1:7" x14ac:dyDescent="0.2">
      <c r="A414" t="s">
        <v>8775</v>
      </c>
      <c r="B414" t="s">
        <v>8290</v>
      </c>
      <c r="C414" t="s">
        <v>363</v>
      </c>
      <c r="D414" s="9">
        <v>2.677206043</v>
      </c>
      <c r="F414" s="9" t="str">
        <f t="shared" si="15"/>
        <v/>
      </c>
      <c r="G414" s="9">
        <f t="shared" si="16"/>
        <v>2.677206043</v>
      </c>
    </row>
    <row r="415" spans="1:7" x14ac:dyDescent="0.2">
      <c r="A415" t="s">
        <v>8775</v>
      </c>
      <c r="B415" t="s">
        <v>8271</v>
      </c>
      <c r="C415" t="s">
        <v>363</v>
      </c>
      <c r="D415" s="9">
        <v>1.3221583699999999E-2</v>
      </c>
      <c r="F415" s="9" t="str">
        <f t="shared" si="15"/>
        <v/>
      </c>
      <c r="G415" s="9">
        <f t="shared" si="16"/>
        <v>1.3221583699999999E-2</v>
      </c>
    </row>
    <row r="416" spans="1:7" x14ac:dyDescent="0.2">
      <c r="A416" t="s">
        <v>8456</v>
      </c>
      <c r="B416" t="s">
        <v>54</v>
      </c>
      <c r="C416" t="s">
        <v>363</v>
      </c>
      <c r="D416" s="9">
        <v>1.9084953490000001</v>
      </c>
      <c r="F416" s="9" t="str">
        <f t="shared" si="15"/>
        <v/>
      </c>
      <c r="G416" s="9">
        <f t="shared" si="16"/>
        <v>1.9084953490000001</v>
      </c>
    </row>
    <row r="417" spans="1:7" x14ac:dyDescent="0.2">
      <c r="A417" t="s">
        <v>8456</v>
      </c>
      <c r="B417" t="s">
        <v>8294</v>
      </c>
      <c r="C417" t="s">
        <v>363</v>
      </c>
      <c r="D417" s="9">
        <v>3.4896259260000002E-4</v>
      </c>
      <c r="F417" s="9" t="str">
        <f t="shared" si="15"/>
        <v/>
      </c>
      <c r="G417" s="9">
        <f t="shared" si="16"/>
        <v>3.4896259260000002E-4</v>
      </c>
    </row>
    <row r="418" spans="1:7" x14ac:dyDescent="0.2">
      <c r="A418" t="s">
        <v>8456</v>
      </c>
      <c r="B418" t="s">
        <v>8299</v>
      </c>
      <c r="C418" t="s">
        <v>363</v>
      </c>
      <c r="D418" s="9">
        <v>2.4488193530000001E-2</v>
      </c>
      <c r="F418" s="9" t="str">
        <f t="shared" si="15"/>
        <v/>
      </c>
      <c r="G418" s="9">
        <f t="shared" si="16"/>
        <v>2.4488193530000001E-2</v>
      </c>
    </row>
    <row r="419" spans="1:7" x14ac:dyDescent="0.2">
      <c r="A419" t="s">
        <v>8456</v>
      </c>
      <c r="B419" t="s">
        <v>8288</v>
      </c>
      <c r="C419" t="s">
        <v>363</v>
      </c>
      <c r="D419" s="9">
        <v>101.4526274</v>
      </c>
      <c r="F419" s="9" t="str">
        <f t="shared" si="15"/>
        <v/>
      </c>
      <c r="G419" s="9">
        <f t="shared" si="16"/>
        <v>101.4526274</v>
      </c>
    </row>
    <row r="420" spans="1:7" x14ac:dyDescent="0.2">
      <c r="A420" t="s">
        <v>8456</v>
      </c>
      <c r="B420" t="s">
        <v>8268</v>
      </c>
      <c r="C420" t="s">
        <v>363</v>
      </c>
      <c r="D420" s="9">
        <v>0.57191013229999998</v>
      </c>
      <c r="F420" s="9" t="str">
        <f t="shared" si="15"/>
        <v/>
      </c>
      <c r="G420" s="9">
        <f t="shared" si="16"/>
        <v>0.57191013229999998</v>
      </c>
    </row>
    <row r="421" spans="1:7" x14ac:dyDescent="0.2">
      <c r="A421" t="s">
        <v>8456</v>
      </c>
      <c r="B421" t="s">
        <v>8276</v>
      </c>
      <c r="C421" t="s">
        <v>363</v>
      </c>
      <c r="D421" s="9">
        <v>2.8840018560000001E-4</v>
      </c>
      <c r="F421" s="9" t="str">
        <f t="shared" si="15"/>
        <v/>
      </c>
      <c r="G421" s="9">
        <f t="shared" si="16"/>
        <v>2.8840018560000001E-4</v>
      </c>
    </row>
    <row r="422" spans="1:7" x14ac:dyDescent="0.2">
      <c r="A422" t="s">
        <v>8456</v>
      </c>
      <c r="B422" t="s">
        <v>8300</v>
      </c>
      <c r="C422" t="s">
        <v>363</v>
      </c>
      <c r="D422" s="9">
        <v>2.4474278969999999E-2</v>
      </c>
      <c r="F422" s="9" t="str">
        <f t="shared" si="15"/>
        <v/>
      </c>
      <c r="G422" s="9">
        <f t="shared" si="16"/>
        <v>2.4474278969999999E-2</v>
      </c>
    </row>
    <row r="423" spans="1:7" x14ac:dyDescent="0.2">
      <c r="A423" t="s">
        <v>8776</v>
      </c>
      <c r="B423" t="s">
        <v>54</v>
      </c>
      <c r="C423" t="s">
        <v>363</v>
      </c>
      <c r="D423" s="9">
        <v>1.557149258E-5</v>
      </c>
      <c r="F423" s="9" t="str">
        <f t="shared" si="15"/>
        <v/>
      </c>
      <c r="G423" s="9">
        <f t="shared" si="16"/>
        <v>1.557149258E-5</v>
      </c>
    </row>
    <row r="424" spans="1:7" x14ac:dyDescent="0.2">
      <c r="A424" t="s">
        <v>8777</v>
      </c>
      <c r="B424" t="s">
        <v>55</v>
      </c>
      <c r="C424" t="s">
        <v>363</v>
      </c>
      <c r="D424" s="9">
        <v>6.3864456360000001E-7</v>
      </c>
      <c r="F424" s="9" t="str">
        <f t="shared" si="15"/>
        <v/>
      </c>
      <c r="G424" s="9">
        <f t="shared" si="16"/>
        <v>6.3864456360000001E-7</v>
      </c>
    </row>
    <row r="425" spans="1:7" x14ac:dyDescent="0.2">
      <c r="A425" t="s">
        <v>8475</v>
      </c>
      <c r="B425" t="s">
        <v>480</v>
      </c>
      <c r="C425" t="s">
        <v>375</v>
      </c>
      <c r="D425" s="9">
        <v>10.822390459999999</v>
      </c>
      <c r="F425" s="9" t="str">
        <f t="shared" si="15"/>
        <v/>
      </c>
      <c r="G425" s="9">
        <f t="shared" si="16"/>
        <v>10.822390459999999</v>
      </c>
    </row>
    <row r="426" spans="1:7" x14ac:dyDescent="0.2">
      <c r="A426" t="s">
        <v>135</v>
      </c>
      <c r="B426" t="s">
        <v>54</v>
      </c>
      <c r="C426" t="s">
        <v>362</v>
      </c>
      <c r="D426" s="9">
        <v>1.946757799E-4</v>
      </c>
      <c r="F426" s="9" t="str">
        <f t="shared" si="15"/>
        <v/>
      </c>
      <c r="G426" s="9">
        <f t="shared" si="16"/>
        <v>1.946757799E-4</v>
      </c>
    </row>
    <row r="427" spans="1:7" x14ac:dyDescent="0.2">
      <c r="A427" t="s">
        <v>135</v>
      </c>
      <c r="B427" t="s">
        <v>401</v>
      </c>
      <c r="C427" t="s">
        <v>362</v>
      </c>
      <c r="D427" s="9">
        <v>-1.7516762819999999E-4</v>
      </c>
      <c r="F427" s="9">
        <f t="shared" si="15"/>
        <v>-1.7516762819999999E-4</v>
      </c>
      <c r="G427" s="9" t="str">
        <f t="shared" si="16"/>
        <v/>
      </c>
    </row>
    <row r="428" spans="1:7" x14ac:dyDescent="0.2">
      <c r="A428" t="s">
        <v>8576</v>
      </c>
      <c r="B428" t="s">
        <v>54</v>
      </c>
      <c r="C428" t="s">
        <v>358</v>
      </c>
      <c r="D428" s="9">
        <v>0.803373483</v>
      </c>
      <c r="F428" s="9" t="str">
        <f t="shared" si="15"/>
        <v/>
      </c>
      <c r="G428" s="9">
        <f t="shared" si="16"/>
        <v>0.803373483</v>
      </c>
    </row>
    <row r="429" spans="1:7" x14ac:dyDescent="0.2">
      <c r="A429" t="s">
        <v>8576</v>
      </c>
      <c r="B429" t="s">
        <v>401</v>
      </c>
      <c r="C429" t="s">
        <v>358</v>
      </c>
      <c r="D429" s="9">
        <v>-0.72311004150000002</v>
      </c>
      <c r="F429" s="9">
        <f t="shared" si="15"/>
        <v>-0.72311004150000002</v>
      </c>
      <c r="G429" s="9" t="str">
        <f t="shared" si="16"/>
        <v/>
      </c>
    </row>
    <row r="430" spans="1:7" x14ac:dyDescent="0.2">
      <c r="A430" t="s">
        <v>136</v>
      </c>
      <c r="B430" t="s">
        <v>54</v>
      </c>
      <c r="C430" t="s">
        <v>362</v>
      </c>
      <c r="D430" s="9">
        <v>1.847004617E-4</v>
      </c>
      <c r="F430" s="9" t="str">
        <f t="shared" si="15"/>
        <v/>
      </c>
      <c r="G430" s="9">
        <f t="shared" si="16"/>
        <v>1.847004617E-4</v>
      </c>
    </row>
    <row r="431" spans="1:7" x14ac:dyDescent="0.2">
      <c r="A431" t="s">
        <v>136</v>
      </c>
      <c r="B431" t="s">
        <v>52</v>
      </c>
      <c r="C431" t="s">
        <v>362</v>
      </c>
      <c r="D431" s="9">
        <v>-3.9979855420000003E-5</v>
      </c>
      <c r="F431" s="9">
        <f t="shared" si="15"/>
        <v>-3.9979855420000003E-5</v>
      </c>
      <c r="G431" s="9" t="str">
        <f t="shared" si="16"/>
        <v/>
      </c>
    </row>
    <row r="432" spans="1:7" x14ac:dyDescent="0.2">
      <c r="A432" t="s">
        <v>136</v>
      </c>
      <c r="B432" t="s">
        <v>401</v>
      </c>
      <c r="C432" t="s">
        <v>362</v>
      </c>
      <c r="D432" s="9">
        <v>-1.1303487210000001E-4</v>
      </c>
      <c r="F432" s="9">
        <f t="shared" si="15"/>
        <v>-1.1303487210000001E-4</v>
      </c>
      <c r="G432" s="9" t="str">
        <f t="shared" si="16"/>
        <v/>
      </c>
    </row>
    <row r="433" spans="1:7" x14ac:dyDescent="0.2">
      <c r="A433" t="s">
        <v>8778</v>
      </c>
      <c r="B433" t="s">
        <v>54</v>
      </c>
      <c r="C433" t="s">
        <v>358</v>
      </c>
      <c r="D433" s="9">
        <v>10.247452490000001</v>
      </c>
      <c r="F433" s="9" t="str">
        <f t="shared" si="15"/>
        <v/>
      </c>
      <c r="G433" s="9">
        <f t="shared" si="16"/>
        <v>10.247452490000001</v>
      </c>
    </row>
    <row r="434" spans="1:7" x14ac:dyDescent="0.2">
      <c r="A434" t="s">
        <v>8778</v>
      </c>
      <c r="B434" t="s">
        <v>52</v>
      </c>
      <c r="C434" t="s">
        <v>358</v>
      </c>
      <c r="D434" s="9">
        <v>-2.5633635340000001</v>
      </c>
      <c r="F434" s="9">
        <f t="shared" si="15"/>
        <v>-2.5633635340000001</v>
      </c>
      <c r="G434" s="9" t="str">
        <f t="shared" si="16"/>
        <v/>
      </c>
    </row>
    <row r="435" spans="1:7" x14ac:dyDescent="0.2">
      <c r="A435" t="s">
        <v>8778</v>
      </c>
      <c r="B435" t="s">
        <v>401</v>
      </c>
      <c r="C435" t="s">
        <v>358</v>
      </c>
      <c r="D435" s="9">
        <v>-6.1472763669999999</v>
      </c>
      <c r="F435" s="9">
        <f t="shared" si="15"/>
        <v>-6.1472763669999999</v>
      </c>
      <c r="G435" s="9" t="str">
        <f t="shared" si="16"/>
        <v/>
      </c>
    </row>
    <row r="436" spans="1:7" x14ac:dyDescent="0.2">
      <c r="A436" t="s">
        <v>8687</v>
      </c>
      <c r="B436" t="s">
        <v>54</v>
      </c>
      <c r="C436" t="s">
        <v>365</v>
      </c>
      <c r="D436" s="9">
        <v>10.94405145</v>
      </c>
      <c r="F436" s="9" t="str">
        <f t="shared" si="15"/>
        <v/>
      </c>
      <c r="G436" s="9">
        <f t="shared" si="16"/>
        <v>10.94405145</v>
      </c>
    </row>
    <row r="437" spans="1:7" x14ac:dyDescent="0.2">
      <c r="A437" t="s">
        <v>8687</v>
      </c>
      <c r="B437" t="s">
        <v>8676</v>
      </c>
      <c r="C437" t="s">
        <v>365</v>
      </c>
      <c r="D437" s="9">
        <v>47.603285300000003</v>
      </c>
      <c r="F437" s="9" t="str">
        <f t="shared" si="15"/>
        <v/>
      </c>
      <c r="G437" s="9">
        <f t="shared" si="16"/>
        <v>47.603285300000003</v>
      </c>
    </row>
    <row r="438" spans="1:7" x14ac:dyDescent="0.2">
      <c r="A438" t="s">
        <v>8687</v>
      </c>
      <c r="B438" t="s">
        <v>52</v>
      </c>
      <c r="C438" t="s">
        <v>365</v>
      </c>
      <c r="D438" s="9">
        <v>3.4850184319999999</v>
      </c>
      <c r="F438" s="9" t="str">
        <f t="shared" si="15"/>
        <v/>
      </c>
      <c r="G438" s="9">
        <f t="shared" si="16"/>
        <v>3.4850184319999999</v>
      </c>
    </row>
    <row r="439" spans="1:7" x14ac:dyDescent="0.2">
      <c r="A439" t="s">
        <v>8687</v>
      </c>
      <c r="B439" t="s">
        <v>480</v>
      </c>
      <c r="C439" t="s">
        <v>365</v>
      </c>
      <c r="D439" s="9">
        <v>1.3115209290000001</v>
      </c>
      <c r="F439" s="9" t="str">
        <f t="shared" si="15"/>
        <v/>
      </c>
      <c r="G439" s="9">
        <f t="shared" si="16"/>
        <v>1.3115209290000001</v>
      </c>
    </row>
    <row r="440" spans="1:7" x14ac:dyDescent="0.2">
      <c r="A440" t="s">
        <v>9183</v>
      </c>
      <c r="B440" t="s">
        <v>52</v>
      </c>
      <c r="C440" t="s">
        <v>365</v>
      </c>
      <c r="E440" s="54"/>
      <c r="F440" s="9" t="str">
        <f t="shared" si="15"/>
        <v/>
      </c>
      <c r="G440" s="9" t="str">
        <f t="shared" si="16"/>
        <v/>
      </c>
    </row>
    <row r="441" spans="1:7" x14ac:dyDescent="0.2">
      <c r="A441" t="s">
        <v>8617</v>
      </c>
      <c r="B441" t="s">
        <v>54</v>
      </c>
      <c r="C441" t="s">
        <v>365</v>
      </c>
      <c r="D441" s="9">
        <v>47.603281709999997</v>
      </c>
      <c r="F441" s="9" t="str">
        <f t="shared" si="15"/>
        <v/>
      </c>
      <c r="G441" s="9">
        <f t="shared" si="16"/>
        <v>47.603281709999997</v>
      </c>
    </row>
    <row r="442" spans="1:7" x14ac:dyDescent="0.2">
      <c r="A442" t="s">
        <v>8617</v>
      </c>
      <c r="B442" t="s">
        <v>8676</v>
      </c>
      <c r="C442" t="s">
        <v>365</v>
      </c>
      <c r="D442" s="9">
        <v>-47.603281709999997</v>
      </c>
      <c r="F442" s="9">
        <f t="shared" si="15"/>
        <v>-47.603281709999997</v>
      </c>
      <c r="G442" s="9" t="str">
        <f t="shared" si="16"/>
        <v/>
      </c>
    </row>
    <row r="443" spans="1:7" x14ac:dyDescent="0.2">
      <c r="A443" t="s">
        <v>8779</v>
      </c>
      <c r="B443" t="s">
        <v>402</v>
      </c>
      <c r="C443" t="s">
        <v>362</v>
      </c>
      <c r="D443" s="9">
        <v>40.284987809999997</v>
      </c>
      <c r="E443" s="54"/>
      <c r="F443" s="9" t="str">
        <f t="shared" si="15"/>
        <v/>
      </c>
      <c r="G443" s="9">
        <f t="shared" si="16"/>
        <v>40.284987809999997</v>
      </c>
    </row>
    <row r="444" spans="1:7" x14ac:dyDescent="0.2">
      <c r="A444" t="s">
        <v>8779</v>
      </c>
      <c r="B444" t="s">
        <v>401</v>
      </c>
      <c r="C444" t="s">
        <v>362</v>
      </c>
      <c r="D444" s="9">
        <v>3.0574501879999998</v>
      </c>
      <c r="E444" s="54"/>
      <c r="F444" s="9" t="str">
        <f t="shared" si="15"/>
        <v/>
      </c>
      <c r="G444" s="9">
        <f t="shared" si="16"/>
        <v>3.0574501879999998</v>
      </c>
    </row>
    <row r="445" spans="1:7" x14ac:dyDescent="0.2">
      <c r="A445" t="s">
        <v>8779</v>
      </c>
      <c r="B445" t="s">
        <v>404</v>
      </c>
      <c r="C445" t="s">
        <v>362</v>
      </c>
      <c r="D445" s="9">
        <v>12.229114989999999</v>
      </c>
      <c r="F445" s="9" t="str">
        <f t="shared" si="15"/>
        <v/>
      </c>
      <c r="G445" s="9">
        <f t="shared" si="16"/>
        <v>12.229114989999999</v>
      </c>
    </row>
    <row r="446" spans="1:7" x14ac:dyDescent="0.2">
      <c r="A446" t="s">
        <v>8779</v>
      </c>
      <c r="B446" t="s">
        <v>400</v>
      </c>
      <c r="C446" t="s">
        <v>362</v>
      </c>
      <c r="E446" s="54"/>
      <c r="F446" s="9" t="str">
        <f t="shared" si="15"/>
        <v/>
      </c>
      <c r="G446" s="9" t="str">
        <f t="shared" si="16"/>
        <v/>
      </c>
    </row>
    <row r="447" spans="1:7" x14ac:dyDescent="0.2">
      <c r="A447" t="s">
        <v>8780</v>
      </c>
      <c r="B447" t="s">
        <v>401</v>
      </c>
      <c r="C447" t="s">
        <v>366</v>
      </c>
      <c r="D447" s="9">
        <v>0.32214373819999997</v>
      </c>
      <c r="E447" s="54"/>
      <c r="F447" s="9" t="str">
        <f t="shared" si="15"/>
        <v/>
      </c>
      <c r="G447" s="9">
        <f t="shared" si="16"/>
        <v>0.32214373819999997</v>
      </c>
    </row>
    <row r="448" spans="1:7" x14ac:dyDescent="0.2">
      <c r="A448" t="s">
        <v>8780</v>
      </c>
      <c r="B448" t="s">
        <v>404</v>
      </c>
      <c r="C448" t="s">
        <v>366</v>
      </c>
      <c r="D448" s="9">
        <v>0.32214373819999997</v>
      </c>
      <c r="E448" s="54"/>
      <c r="F448" s="9" t="str">
        <f t="shared" si="15"/>
        <v/>
      </c>
      <c r="G448" s="9">
        <f t="shared" si="16"/>
        <v>0.32214373819999997</v>
      </c>
    </row>
    <row r="449" spans="1:7" x14ac:dyDescent="0.2">
      <c r="A449" t="s">
        <v>8780</v>
      </c>
      <c r="B449" t="s">
        <v>400</v>
      </c>
      <c r="C449" t="s">
        <v>366</v>
      </c>
      <c r="D449" s="9">
        <v>5.2872969000000003</v>
      </c>
      <c r="E449" s="54"/>
      <c r="F449" s="9" t="str">
        <f t="shared" si="15"/>
        <v/>
      </c>
      <c r="G449" s="9">
        <f t="shared" si="16"/>
        <v>5.2872969000000003</v>
      </c>
    </row>
    <row r="450" spans="1:7" x14ac:dyDescent="0.2">
      <c r="A450" t="s">
        <v>8780</v>
      </c>
      <c r="B450" t="s">
        <v>480</v>
      </c>
      <c r="C450" t="s">
        <v>366</v>
      </c>
      <c r="D450" s="9">
        <v>2.1476250010000002</v>
      </c>
      <c r="F450" s="9" t="str">
        <f t="shared" si="15"/>
        <v/>
      </c>
      <c r="G450" s="9">
        <f t="shared" si="16"/>
        <v>2.1476250010000002</v>
      </c>
    </row>
    <row r="451" spans="1:7" x14ac:dyDescent="0.2">
      <c r="A451" t="s">
        <v>8781</v>
      </c>
      <c r="B451" t="s">
        <v>52</v>
      </c>
      <c r="C451" t="s">
        <v>362</v>
      </c>
      <c r="D451" s="9">
        <v>39.600021939999998</v>
      </c>
      <c r="E451" s="54"/>
      <c r="F451" s="9" t="str">
        <f t="shared" si="15"/>
        <v/>
      </c>
      <c r="G451" s="9">
        <f t="shared" si="16"/>
        <v>39.600021939999998</v>
      </c>
    </row>
    <row r="452" spans="1:7" x14ac:dyDescent="0.2">
      <c r="A452" t="s">
        <v>8782</v>
      </c>
      <c r="B452" t="s">
        <v>52</v>
      </c>
      <c r="C452" t="s">
        <v>366</v>
      </c>
      <c r="D452" s="9">
        <v>6.7671556129999999</v>
      </c>
      <c r="E452" s="54"/>
      <c r="F452" s="9" t="str">
        <f t="shared" si="15"/>
        <v/>
      </c>
      <c r="G452" s="9">
        <f t="shared" si="16"/>
        <v>6.7671556129999999</v>
      </c>
    </row>
    <row r="453" spans="1:7" x14ac:dyDescent="0.2">
      <c r="A453" t="s">
        <v>9184</v>
      </c>
      <c r="B453" t="s">
        <v>54</v>
      </c>
      <c r="C453" t="s">
        <v>366</v>
      </c>
      <c r="D453" s="9">
        <v>3.8094177989999998E-4</v>
      </c>
      <c r="F453" s="9" t="str">
        <f t="shared" si="15"/>
        <v/>
      </c>
      <c r="G453" s="9">
        <f t="shared" si="16"/>
        <v>3.8094177989999998E-4</v>
      </c>
    </row>
    <row r="454" spans="1:7" x14ac:dyDescent="0.2">
      <c r="A454" t="s">
        <v>9184</v>
      </c>
      <c r="B454" t="s">
        <v>52</v>
      </c>
      <c r="C454" t="s">
        <v>366</v>
      </c>
      <c r="D454" s="9">
        <v>-1.3919237049999999E-5</v>
      </c>
      <c r="F454" s="9">
        <f t="shared" si="15"/>
        <v>-1.3919237049999999E-5</v>
      </c>
      <c r="G454" s="9" t="str">
        <f t="shared" si="16"/>
        <v/>
      </c>
    </row>
    <row r="455" spans="1:7" x14ac:dyDescent="0.2">
      <c r="A455" t="s">
        <v>9184</v>
      </c>
      <c r="B455" t="s">
        <v>401</v>
      </c>
      <c r="C455" t="s">
        <v>366</v>
      </c>
      <c r="D455" s="9">
        <v>-3.3584403460000002E-4</v>
      </c>
      <c r="F455" s="9">
        <f t="shared" ref="F455:F518" si="17">IF(D455&lt;0,D455,"")</f>
        <v>-3.3584403460000002E-4</v>
      </c>
      <c r="G455" s="9" t="str">
        <f t="shared" ref="G455:G518" si="18">IF(D455&gt;0,D455,"")</f>
        <v/>
      </c>
    </row>
    <row r="456" spans="1:7" x14ac:dyDescent="0.2">
      <c r="A456" t="s">
        <v>9185</v>
      </c>
      <c r="B456" t="s">
        <v>54</v>
      </c>
      <c r="C456" t="s">
        <v>366</v>
      </c>
      <c r="D456" s="9">
        <v>3.307299897E-4</v>
      </c>
      <c r="F456" s="9" t="str">
        <f t="shared" si="17"/>
        <v/>
      </c>
      <c r="G456" s="9">
        <f t="shared" si="18"/>
        <v>3.307299897E-4</v>
      </c>
    </row>
    <row r="457" spans="1:7" x14ac:dyDescent="0.2">
      <c r="A457" t="s">
        <v>9185</v>
      </c>
      <c r="B457" t="s">
        <v>401</v>
      </c>
      <c r="C457" t="s">
        <v>366</v>
      </c>
      <c r="D457" s="9">
        <v>-2.9747121309999999E-4</v>
      </c>
      <c r="F457" s="9">
        <f t="shared" si="17"/>
        <v>-2.9747121309999999E-4</v>
      </c>
      <c r="G457" s="9" t="str">
        <f t="shared" si="18"/>
        <v/>
      </c>
    </row>
    <row r="458" spans="1:7" x14ac:dyDescent="0.2">
      <c r="A458" t="s">
        <v>137</v>
      </c>
      <c r="B458" t="s">
        <v>52</v>
      </c>
      <c r="C458" t="s">
        <v>362</v>
      </c>
      <c r="D458" s="9">
        <v>-1.3534026079999999E-5</v>
      </c>
      <c r="F458" s="9">
        <f t="shared" si="17"/>
        <v>-1.3534026079999999E-5</v>
      </c>
      <c r="G458" s="9" t="str">
        <f t="shared" si="18"/>
        <v/>
      </c>
    </row>
    <row r="459" spans="1:7" x14ac:dyDescent="0.2">
      <c r="A459" t="s">
        <v>137</v>
      </c>
      <c r="B459" t="s">
        <v>401</v>
      </c>
      <c r="C459" t="s">
        <v>362</v>
      </c>
      <c r="D459" s="9">
        <v>-5.6233296149999999E-5</v>
      </c>
      <c r="F459" s="9">
        <f t="shared" si="17"/>
        <v>-5.6233296149999999E-5</v>
      </c>
      <c r="G459" s="9" t="str">
        <f t="shared" si="18"/>
        <v/>
      </c>
    </row>
    <row r="460" spans="1:7" x14ac:dyDescent="0.2">
      <c r="A460" t="s">
        <v>137</v>
      </c>
      <c r="B460" t="s">
        <v>8267</v>
      </c>
      <c r="C460" t="s">
        <v>362</v>
      </c>
      <c r="F460" s="9" t="str">
        <f t="shared" si="17"/>
        <v/>
      </c>
      <c r="G460" s="9" t="str">
        <f t="shared" si="18"/>
        <v/>
      </c>
    </row>
    <row r="461" spans="1:7" x14ac:dyDescent="0.2">
      <c r="A461" t="s">
        <v>137</v>
      </c>
      <c r="B461" t="s">
        <v>403</v>
      </c>
      <c r="C461" t="s">
        <v>362</v>
      </c>
      <c r="D461" s="9">
        <v>7.8069730679999999E-5</v>
      </c>
      <c r="E461" s="54"/>
      <c r="F461" s="9" t="str">
        <f t="shared" si="17"/>
        <v/>
      </c>
      <c r="G461" s="9">
        <f t="shared" si="18"/>
        <v>7.8069730679999999E-5</v>
      </c>
    </row>
    <row r="462" spans="1:7" x14ac:dyDescent="0.2">
      <c r="A462" t="s">
        <v>138</v>
      </c>
      <c r="B462" t="s">
        <v>8288</v>
      </c>
      <c r="C462" t="s">
        <v>362</v>
      </c>
      <c r="F462" s="9" t="str">
        <f t="shared" si="17"/>
        <v/>
      </c>
      <c r="G462" s="9" t="str">
        <f t="shared" si="18"/>
        <v/>
      </c>
    </row>
    <row r="463" spans="1:7" x14ac:dyDescent="0.2">
      <c r="A463" t="s">
        <v>138</v>
      </c>
      <c r="B463" t="s">
        <v>401</v>
      </c>
      <c r="C463" t="s">
        <v>362</v>
      </c>
      <c r="D463" s="9">
        <v>-2.923795398E-4</v>
      </c>
      <c r="F463" s="9">
        <f t="shared" si="17"/>
        <v>-2.923795398E-4</v>
      </c>
      <c r="G463" s="9" t="str">
        <f t="shared" si="18"/>
        <v/>
      </c>
    </row>
    <row r="464" spans="1:7" x14ac:dyDescent="0.2">
      <c r="A464" t="s">
        <v>138</v>
      </c>
      <c r="B464" t="s">
        <v>394</v>
      </c>
      <c r="C464" t="s">
        <v>362</v>
      </c>
      <c r="D464" s="9">
        <v>7.8748300570000005E-7</v>
      </c>
      <c r="F464" s="9" t="str">
        <f t="shared" si="17"/>
        <v/>
      </c>
      <c r="G464" s="9">
        <f t="shared" si="18"/>
        <v>7.8748300570000005E-7</v>
      </c>
    </row>
    <row r="465" spans="1:7" x14ac:dyDescent="0.2">
      <c r="A465" t="s">
        <v>138</v>
      </c>
      <c r="B465" t="s">
        <v>8268</v>
      </c>
      <c r="C465" t="s">
        <v>362</v>
      </c>
      <c r="F465" s="9" t="str">
        <f t="shared" si="17"/>
        <v/>
      </c>
      <c r="G465" s="9" t="str">
        <f t="shared" si="18"/>
        <v/>
      </c>
    </row>
    <row r="466" spans="1:7" x14ac:dyDescent="0.2">
      <c r="A466" t="s">
        <v>138</v>
      </c>
      <c r="B466" t="s">
        <v>8267</v>
      </c>
      <c r="C466" t="s">
        <v>362</v>
      </c>
      <c r="F466" s="9" t="str">
        <f t="shared" si="17"/>
        <v/>
      </c>
      <c r="G466" s="9" t="str">
        <f t="shared" si="18"/>
        <v/>
      </c>
    </row>
    <row r="467" spans="1:7" x14ac:dyDescent="0.2">
      <c r="A467" t="s">
        <v>138</v>
      </c>
      <c r="B467" t="s">
        <v>403</v>
      </c>
      <c r="C467" t="s">
        <v>362</v>
      </c>
      <c r="D467" s="9">
        <v>3.2412971670000001E-4</v>
      </c>
      <c r="F467" s="9" t="str">
        <f t="shared" si="17"/>
        <v/>
      </c>
      <c r="G467" s="9">
        <f t="shared" si="18"/>
        <v>3.2412971670000001E-4</v>
      </c>
    </row>
    <row r="468" spans="1:7" x14ac:dyDescent="0.2">
      <c r="A468" t="s">
        <v>8476</v>
      </c>
      <c r="B468" t="s">
        <v>54</v>
      </c>
      <c r="C468" t="s">
        <v>366</v>
      </c>
      <c r="D468" s="9">
        <v>-0.1409972233</v>
      </c>
      <c r="F468" s="9">
        <f t="shared" si="17"/>
        <v>-0.1409972233</v>
      </c>
      <c r="G468" s="9" t="str">
        <f t="shared" si="18"/>
        <v/>
      </c>
    </row>
    <row r="469" spans="1:7" x14ac:dyDescent="0.2">
      <c r="A469" t="s">
        <v>8476</v>
      </c>
      <c r="B469" t="s">
        <v>407</v>
      </c>
      <c r="C469" t="s">
        <v>366</v>
      </c>
      <c r="F469" s="9" t="str">
        <f t="shared" si="17"/>
        <v/>
      </c>
      <c r="G469" s="9" t="str">
        <f t="shared" si="18"/>
        <v/>
      </c>
    </row>
    <row r="470" spans="1:7" x14ac:dyDescent="0.2">
      <c r="A470" t="s">
        <v>8476</v>
      </c>
      <c r="B470" t="s">
        <v>52</v>
      </c>
      <c r="C470" t="s">
        <v>366</v>
      </c>
      <c r="D470" s="9">
        <v>-2.3999562820000001E-2</v>
      </c>
      <c r="F470" s="9">
        <f t="shared" si="17"/>
        <v>-2.3999562820000001E-2</v>
      </c>
      <c r="G470" s="9" t="str">
        <f t="shared" si="18"/>
        <v/>
      </c>
    </row>
    <row r="471" spans="1:7" x14ac:dyDescent="0.2">
      <c r="A471" t="s">
        <v>8476</v>
      </c>
      <c r="B471" t="s">
        <v>401</v>
      </c>
      <c r="C471" t="s">
        <v>366</v>
      </c>
      <c r="D471" s="9">
        <v>-0.1059979231</v>
      </c>
      <c r="F471" s="9">
        <f t="shared" si="17"/>
        <v>-0.1059979231</v>
      </c>
      <c r="G471" s="9" t="str">
        <f t="shared" si="18"/>
        <v/>
      </c>
    </row>
    <row r="472" spans="1:7" x14ac:dyDescent="0.2">
      <c r="A472" t="s">
        <v>8476</v>
      </c>
      <c r="B472" t="s">
        <v>408</v>
      </c>
      <c r="C472" t="s">
        <v>366</v>
      </c>
      <c r="F472" s="9" t="str">
        <f t="shared" si="17"/>
        <v/>
      </c>
      <c r="G472" s="9" t="str">
        <f t="shared" si="18"/>
        <v/>
      </c>
    </row>
    <row r="473" spans="1:7" x14ac:dyDescent="0.2">
      <c r="A473" t="s">
        <v>8476</v>
      </c>
      <c r="B473" t="s">
        <v>480</v>
      </c>
      <c r="C473" t="s">
        <v>366</v>
      </c>
      <c r="E473" s="54"/>
      <c r="F473" s="9" t="str">
        <f t="shared" si="17"/>
        <v/>
      </c>
      <c r="G473" s="9" t="str">
        <f t="shared" si="18"/>
        <v/>
      </c>
    </row>
    <row r="474" spans="1:7" x14ac:dyDescent="0.2">
      <c r="A474" t="s">
        <v>9186</v>
      </c>
      <c r="B474" t="s">
        <v>8303</v>
      </c>
      <c r="C474" t="s">
        <v>358</v>
      </c>
      <c r="F474" s="9" t="str">
        <f t="shared" si="17"/>
        <v/>
      </c>
      <c r="G474" s="9" t="str">
        <f t="shared" si="18"/>
        <v/>
      </c>
    </row>
    <row r="475" spans="1:7" x14ac:dyDescent="0.2">
      <c r="A475" t="s">
        <v>9186</v>
      </c>
      <c r="B475" t="s">
        <v>407</v>
      </c>
      <c r="C475" t="s">
        <v>358</v>
      </c>
      <c r="F475" s="9" t="str">
        <f t="shared" si="17"/>
        <v/>
      </c>
      <c r="G475" s="9" t="str">
        <f t="shared" si="18"/>
        <v/>
      </c>
    </row>
    <row r="476" spans="1:7" x14ac:dyDescent="0.2">
      <c r="A476" t="s">
        <v>9186</v>
      </c>
      <c r="B476" t="s">
        <v>408</v>
      </c>
      <c r="C476" t="s">
        <v>358</v>
      </c>
      <c r="F476" s="9" t="str">
        <f t="shared" si="17"/>
        <v/>
      </c>
      <c r="G476" s="9" t="str">
        <f t="shared" si="18"/>
        <v/>
      </c>
    </row>
    <row r="477" spans="1:7" x14ac:dyDescent="0.2">
      <c r="A477" t="s">
        <v>9186</v>
      </c>
      <c r="B477" t="s">
        <v>8307</v>
      </c>
      <c r="C477" t="s">
        <v>358</v>
      </c>
      <c r="F477" s="9" t="str">
        <f t="shared" si="17"/>
        <v/>
      </c>
      <c r="G477" s="9" t="str">
        <f t="shared" si="18"/>
        <v/>
      </c>
    </row>
    <row r="478" spans="1:7" x14ac:dyDescent="0.2">
      <c r="A478" t="s">
        <v>9186</v>
      </c>
      <c r="B478" t="s">
        <v>403</v>
      </c>
      <c r="C478" t="s">
        <v>358</v>
      </c>
      <c r="F478" s="9" t="str">
        <f t="shared" si="17"/>
        <v/>
      </c>
      <c r="G478" s="9" t="str">
        <f t="shared" si="18"/>
        <v/>
      </c>
    </row>
    <row r="479" spans="1:7" x14ac:dyDescent="0.2">
      <c r="A479" t="s">
        <v>9186</v>
      </c>
      <c r="B479" t="s">
        <v>8321</v>
      </c>
      <c r="C479" t="s">
        <v>358</v>
      </c>
      <c r="F479" s="9" t="str">
        <f t="shared" si="17"/>
        <v/>
      </c>
      <c r="G479" s="9" t="str">
        <f t="shared" si="18"/>
        <v/>
      </c>
    </row>
    <row r="480" spans="1:7" x14ac:dyDescent="0.2">
      <c r="A480" t="s">
        <v>9187</v>
      </c>
      <c r="B480" t="s">
        <v>8303</v>
      </c>
      <c r="C480" t="s">
        <v>358</v>
      </c>
      <c r="D480" s="9">
        <v>6.3632312590000003E-6</v>
      </c>
      <c r="F480" s="9" t="str">
        <f t="shared" si="17"/>
        <v/>
      </c>
      <c r="G480" s="9">
        <f t="shared" si="18"/>
        <v>6.3632312590000003E-6</v>
      </c>
    </row>
    <row r="481" spans="1:7" x14ac:dyDescent="0.2">
      <c r="A481" t="s">
        <v>9187</v>
      </c>
      <c r="B481" t="s">
        <v>407</v>
      </c>
      <c r="C481" t="s">
        <v>358</v>
      </c>
      <c r="D481" s="9">
        <v>6.4418586159999999E-6</v>
      </c>
      <c r="F481" s="9" t="str">
        <f t="shared" si="17"/>
        <v/>
      </c>
      <c r="G481" s="9">
        <f t="shared" si="18"/>
        <v>6.4418586159999999E-6</v>
      </c>
    </row>
    <row r="482" spans="1:7" x14ac:dyDescent="0.2">
      <c r="A482" t="s">
        <v>9187</v>
      </c>
      <c r="B482" t="s">
        <v>52</v>
      </c>
      <c r="C482" t="s">
        <v>358</v>
      </c>
      <c r="D482" s="9">
        <v>-2.3706558149999999E-6</v>
      </c>
      <c r="F482" s="9">
        <f t="shared" si="17"/>
        <v>-2.3706558149999999E-6</v>
      </c>
      <c r="G482" s="9" t="str">
        <f t="shared" si="18"/>
        <v/>
      </c>
    </row>
    <row r="483" spans="1:7" x14ac:dyDescent="0.2">
      <c r="A483" t="s">
        <v>9187</v>
      </c>
      <c r="B483" t="s">
        <v>408</v>
      </c>
      <c r="C483" t="s">
        <v>358</v>
      </c>
      <c r="D483" s="9">
        <v>7.1206746620000001E-6</v>
      </c>
      <c r="F483" s="9" t="str">
        <f t="shared" si="17"/>
        <v/>
      </c>
      <c r="G483" s="9">
        <f t="shared" si="18"/>
        <v>7.1206746620000001E-6</v>
      </c>
    </row>
    <row r="484" spans="1:7" x14ac:dyDescent="0.2">
      <c r="A484" t="s">
        <v>9187</v>
      </c>
      <c r="B484" t="s">
        <v>403</v>
      </c>
      <c r="C484" t="s">
        <v>358</v>
      </c>
      <c r="D484" s="9">
        <v>7.9880334850000007E-6</v>
      </c>
      <c r="F484" s="9" t="str">
        <f t="shared" si="17"/>
        <v/>
      </c>
      <c r="G484" s="9">
        <f t="shared" si="18"/>
        <v>7.9880334850000007E-6</v>
      </c>
    </row>
    <row r="485" spans="1:7" x14ac:dyDescent="0.2">
      <c r="A485" t="s">
        <v>9187</v>
      </c>
      <c r="B485" t="s">
        <v>8321</v>
      </c>
      <c r="C485" t="s">
        <v>358</v>
      </c>
      <c r="D485" s="9">
        <v>3.3009095029999999E-6</v>
      </c>
      <c r="F485" s="9" t="str">
        <f t="shared" si="17"/>
        <v/>
      </c>
      <c r="G485" s="9">
        <f t="shared" si="18"/>
        <v>3.3009095029999999E-6</v>
      </c>
    </row>
    <row r="486" spans="1:7" x14ac:dyDescent="0.2">
      <c r="A486" t="s">
        <v>9187</v>
      </c>
      <c r="B486" t="s">
        <v>480</v>
      </c>
      <c r="C486" t="s">
        <v>358</v>
      </c>
      <c r="D486" s="9">
        <v>-3.2367671670000001E-6</v>
      </c>
      <c r="F486" s="9">
        <f t="shared" si="17"/>
        <v>-3.2367671670000001E-6</v>
      </c>
      <c r="G486" s="9" t="str">
        <f t="shared" si="18"/>
        <v/>
      </c>
    </row>
    <row r="487" spans="1:7" x14ac:dyDescent="0.2">
      <c r="A487" t="s">
        <v>8783</v>
      </c>
      <c r="B487" t="s">
        <v>8303</v>
      </c>
      <c r="C487" t="s">
        <v>358</v>
      </c>
      <c r="D487" s="9">
        <v>1.339793951E-3</v>
      </c>
      <c r="F487" s="9" t="str">
        <f t="shared" si="17"/>
        <v/>
      </c>
      <c r="G487" s="9">
        <f t="shared" si="18"/>
        <v>1.339793951E-3</v>
      </c>
    </row>
    <row r="488" spans="1:7" x14ac:dyDescent="0.2">
      <c r="A488" t="s">
        <v>8783</v>
      </c>
      <c r="B488" t="s">
        <v>407</v>
      </c>
      <c r="C488" t="s">
        <v>358</v>
      </c>
      <c r="D488" s="9">
        <v>0.1524805062</v>
      </c>
      <c r="F488" s="9" t="str">
        <f t="shared" si="17"/>
        <v/>
      </c>
      <c r="G488" s="9">
        <f t="shared" si="18"/>
        <v>0.1524805062</v>
      </c>
    </row>
    <row r="489" spans="1:7" x14ac:dyDescent="0.2">
      <c r="A489" t="s">
        <v>8783</v>
      </c>
      <c r="B489" t="s">
        <v>408</v>
      </c>
      <c r="C489" t="s">
        <v>358</v>
      </c>
      <c r="D489" s="9">
        <v>2.7449485509999998</v>
      </c>
      <c r="F489" s="9" t="str">
        <f t="shared" si="17"/>
        <v/>
      </c>
      <c r="G489" s="9">
        <f t="shared" si="18"/>
        <v>2.7449485509999998</v>
      </c>
    </row>
    <row r="490" spans="1:7" x14ac:dyDescent="0.2">
      <c r="A490" t="s">
        <v>8783</v>
      </c>
      <c r="B490" t="s">
        <v>403</v>
      </c>
      <c r="C490" t="s">
        <v>358</v>
      </c>
      <c r="D490" s="9">
        <v>5.073602959E-3</v>
      </c>
      <c r="F490" s="9" t="str">
        <f t="shared" si="17"/>
        <v/>
      </c>
      <c r="G490" s="9">
        <f t="shared" si="18"/>
        <v>5.073602959E-3</v>
      </c>
    </row>
    <row r="491" spans="1:7" x14ac:dyDescent="0.2">
      <c r="A491" t="s">
        <v>8783</v>
      </c>
      <c r="B491" t="s">
        <v>8321</v>
      </c>
      <c r="C491" t="s">
        <v>358</v>
      </c>
      <c r="D491" s="9">
        <v>5.0108124719999999E-6</v>
      </c>
      <c r="F491" s="9" t="str">
        <f t="shared" si="17"/>
        <v/>
      </c>
      <c r="G491" s="9">
        <f t="shared" si="18"/>
        <v>5.0108124719999999E-6</v>
      </c>
    </row>
    <row r="492" spans="1:7" x14ac:dyDescent="0.2">
      <c r="A492" t="s">
        <v>8783</v>
      </c>
      <c r="B492" t="s">
        <v>480</v>
      </c>
      <c r="C492" t="s">
        <v>358</v>
      </c>
      <c r="D492" s="9">
        <v>-2.1778737960000001</v>
      </c>
      <c r="F492" s="9">
        <f t="shared" si="17"/>
        <v>-2.1778737960000001</v>
      </c>
      <c r="G492" s="9" t="str">
        <f t="shared" si="18"/>
        <v/>
      </c>
    </row>
    <row r="493" spans="1:7" x14ac:dyDescent="0.2">
      <c r="A493" t="s">
        <v>9188</v>
      </c>
      <c r="B493" t="s">
        <v>8303</v>
      </c>
      <c r="C493" t="s">
        <v>362</v>
      </c>
      <c r="F493" s="9" t="str">
        <f t="shared" si="17"/>
        <v/>
      </c>
      <c r="G493" s="9" t="str">
        <f t="shared" si="18"/>
        <v/>
      </c>
    </row>
    <row r="494" spans="1:7" x14ac:dyDescent="0.2">
      <c r="A494" t="s">
        <v>9188</v>
      </c>
      <c r="B494" t="s">
        <v>407</v>
      </c>
      <c r="C494" t="s">
        <v>362</v>
      </c>
      <c r="F494" s="9" t="str">
        <f t="shared" si="17"/>
        <v/>
      </c>
      <c r="G494" s="9" t="str">
        <f t="shared" si="18"/>
        <v/>
      </c>
    </row>
    <row r="495" spans="1:7" x14ac:dyDescent="0.2">
      <c r="A495" t="s">
        <v>9188</v>
      </c>
      <c r="B495" t="s">
        <v>408</v>
      </c>
      <c r="C495" t="s">
        <v>362</v>
      </c>
      <c r="F495" s="9" t="str">
        <f t="shared" si="17"/>
        <v/>
      </c>
      <c r="G495" s="9" t="str">
        <f t="shared" si="18"/>
        <v/>
      </c>
    </row>
    <row r="496" spans="1:7" x14ac:dyDescent="0.2">
      <c r="A496" t="s">
        <v>9188</v>
      </c>
      <c r="B496" t="s">
        <v>403</v>
      </c>
      <c r="C496" t="s">
        <v>362</v>
      </c>
      <c r="F496" s="9" t="str">
        <f t="shared" si="17"/>
        <v/>
      </c>
      <c r="G496" s="9" t="str">
        <f t="shared" si="18"/>
        <v/>
      </c>
    </row>
    <row r="497" spans="1:7" x14ac:dyDescent="0.2">
      <c r="A497" t="s">
        <v>9188</v>
      </c>
      <c r="B497" t="s">
        <v>8321</v>
      </c>
      <c r="C497" t="s">
        <v>362</v>
      </c>
      <c r="F497" s="9" t="str">
        <f t="shared" si="17"/>
        <v/>
      </c>
      <c r="G497" s="9" t="str">
        <f t="shared" si="18"/>
        <v/>
      </c>
    </row>
    <row r="498" spans="1:7" x14ac:dyDescent="0.2">
      <c r="A498" t="s">
        <v>9188</v>
      </c>
      <c r="B498" t="s">
        <v>480</v>
      </c>
      <c r="C498" t="s">
        <v>362</v>
      </c>
      <c r="F498" s="9" t="str">
        <f t="shared" si="17"/>
        <v/>
      </c>
      <c r="G498" s="9" t="str">
        <f t="shared" si="18"/>
        <v/>
      </c>
    </row>
    <row r="499" spans="1:7" x14ac:dyDescent="0.2">
      <c r="A499" t="s">
        <v>9189</v>
      </c>
      <c r="B499" t="s">
        <v>8303</v>
      </c>
      <c r="C499" t="s">
        <v>362</v>
      </c>
      <c r="D499" s="9">
        <v>3.030886086E-5</v>
      </c>
      <c r="F499" s="9" t="str">
        <f t="shared" si="17"/>
        <v/>
      </c>
      <c r="G499" s="9">
        <f t="shared" si="18"/>
        <v>3.030886086E-5</v>
      </c>
    </row>
    <row r="500" spans="1:7" x14ac:dyDescent="0.2">
      <c r="A500" t="s">
        <v>9189</v>
      </c>
      <c r="B500" t="s">
        <v>407</v>
      </c>
      <c r="C500" t="s">
        <v>362</v>
      </c>
      <c r="D500" s="9">
        <v>4.5955365780000001E-5</v>
      </c>
      <c r="F500" s="9" t="str">
        <f t="shared" si="17"/>
        <v/>
      </c>
      <c r="G500" s="9">
        <f t="shared" si="18"/>
        <v>4.5955365780000001E-5</v>
      </c>
    </row>
    <row r="501" spans="1:7" x14ac:dyDescent="0.2">
      <c r="A501" t="s">
        <v>9189</v>
      </c>
      <c r="B501" t="s">
        <v>52</v>
      </c>
      <c r="C501" t="s">
        <v>362</v>
      </c>
      <c r="D501" s="9">
        <v>-1.5751553790000001E-5</v>
      </c>
      <c r="F501" s="9">
        <f t="shared" si="17"/>
        <v>-1.5751553790000001E-5</v>
      </c>
      <c r="G501" s="9" t="str">
        <f t="shared" si="18"/>
        <v/>
      </c>
    </row>
    <row r="502" spans="1:7" x14ac:dyDescent="0.2">
      <c r="A502" t="s">
        <v>9189</v>
      </c>
      <c r="B502" t="s">
        <v>408</v>
      </c>
      <c r="C502" t="s">
        <v>362</v>
      </c>
      <c r="D502" s="9">
        <v>7.24446734E-5</v>
      </c>
      <c r="F502" s="9" t="str">
        <f t="shared" si="17"/>
        <v/>
      </c>
      <c r="G502" s="9">
        <f t="shared" si="18"/>
        <v>7.24446734E-5</v>
      </c>
    </row>
    <row r="503" spans="1:7" x14ac:dyDescent="0.2">
      <c r="A503" t="s">
        <v>9189</v>
      </c>
      <c r="B503" t="s">
        <v>403</v>
      </c>
      <c r="C503" t="s">
        <v>362</v>
      </c>
      <c r="D503" s="9">
        <v>5.6673834110000001E-5</v>
      </c>
      <c r="F503" s="9" t="str">
        <f t="shared" si="17"/>
        <v/>
      </c>
      <c r="G503" s="9">
        <f t="shared" si="18"/>
        <v>5.6673834110000001E-5</v>
      </c>
    </row>
    <row r="504" spans="1:7" x14ac:dyDescent="0.2">
      <c r="A504" t="s">
        <v>9189</v>
      </c>
      <c r="B504" t="s">
        <v>8321</v>
      </c>
      <c r="C504" t="s">
        <v>362</v>
      </c>
      <c r="D504" s="9">
        <v>1.2839516079999999E-6</v>
      </c>
      <c r="F504" s="9" t="str">
        <f t="shared" si="17"/>
        <v/>
      </c>
      <c r="G504" s="9">
        <f t="shared" si="18"/>
        <v>1.2839516079999999E-6</v>
      </c>
    </row>
    <row r="505" spans="1:7" x14ac:dyDescent="0.2">
      <c r="A505" t="s">
        <v>9189</v>
      </c>
      <c r="B505" t="s">
        <v>480</v>
      </c>
      <c r="C505" t="s">
        <v>362</v>
      </c>
      <c r="D505" s="9">
        <v>-5.796950955E-5</v>
      </c>
      <c r="F505" s="9">
        <f t="shared" si="17"/>
        <v>-5.796950955E-5</v>
      </c>
      <c r="G505" s="9" t="str">
        <f t="shared" si="18"/>
        <v/>
      </c>
    </row>
    <row r="506" spans="1:7" x14ac:dyDescent="0.2">
      <c r="A506" t="s">
        <v>8701</v>
      </c>
      <c r="B506" t="s">
        <v>8303</v>
      </c>
      <c r="C506" t="s">
        <v>362</v>
      </c>
      <c r="D506" s="9">
        <v>1.492233966E-3</v>
      </c>
      <c r="F506" s="9" t="str">
        <f t="shared" si="17"/>
        <v/>
      </c>
      <c r="G506" s="9">
        <f t="shared" si="18"/>
        <v>1.492233966E-3</v>
      </c>
    </row>
    <row r="507" spans="1:7" x14ac:dyDescent="0.2">
      <c r="A507" t="s">
        <v>8701</v>
      </c>
      <c r="B507" t="s">
        <v>407</v>
      </c>
      <c r="C507" t="s">
        <v>362</v>
      </c>
      <c r="D507" s="9">
        <v>0.14937853249999999</v>
      </c>
      <c r="F507" s="9" t="str">
        <f t="shared" si="17"/>
        <v/>
      </c>
      <c r="G507" s="9">
        <f t="shared" si="18"/>
        <v>0.14937853249999999</v>
      </c>
    </row>
    <row r="508" spans="1:7" x14ac:dyDescent="0.2">
      <c r="A508" t="s">
        <v>8701</v>
      </c>
      <c r="B508" t="s">
        <v>408</v>
      </c>
      <c r="C508" t="s">
        <v>362</v>
      </c>
      <c r="D508" s="9">
        <v>2.4580838709999999</v>
      </c>
      <c r="F508" s="9" t="str">
        <f t="shared" si="17"/>
        <v/>
      </c>
      <c r="G508" s="9">
        <f t="shared" si="18"/>
        <v>2.4580838709999999</v>
      </c>
    </row>
    <row r="509" spans="1:7" x14ac:dyDescent="0.2">
      <c r="A509" t="s">
        <v>8701</v>
      </c>
      <c r="B509" t="s">
        <v>403</v>
      </c>
      <c r="C509" t="s">
        <v>362</v>
      </c>
      <c r="D509" s="9">
        <v>5.4107556590000001E-3</v>
      </c>
      <c r="F509" s="9" t="str">
        <f t="shared" si="17"/>
        <v/>
      </c>
      <c r="G509" s="9">
        <f t="shared" si="18"/>
        <v>5.4107556590000001E-3</v>
      </c>
    </row>
    <row r="510" spans="1:7" x14ac:dyDescent="0.2">
      <c r="A510" t="s">
        <v>8701</v>
      </c>
      <c r="B510" t="s">
        <v>8321</v>
      </c>
      <c r="C510" t="s">
        <v>362</v>
      </c>
      <c r="D510" s="9">
        <v>1.5555041120000001E-6</v>
      </c>
      <c r="F510" s="9" t="str">
        <f t="shared" si="17"/>
        <v/>
      </c>
      <c r="G510" s="9">
        <f t="shared" si="18"/>
        <v>1.5555041120000001E-6</v>
      </c>
    </row>
    <row r="511" spans="1:7" x14ac:dyDescent="0.2">
      <c r="A511" t="s">
        <v>8701</v>
      </c>
      <c r="B511" t="s">
        <v>480</v>
      </c>
      <c r="C511" t="s">
        <v>362</v>
      </c>
      <c r="D511" s="9">
        <v>-1.9607750939999999</v>
      </c>
      <c r="F511" s="9">
        <f t="shared" si="17"/>
        <v>-1.9607750939999999</v>
      </c>
      <c r="G511" s="9" t="str">
        <f t="shared" si="18"/>
        <v/>
      </c>
    </row>
    <row r="512" spans="1:7" x14ac:dyDescent="0.2">
      <c r="A512" t="s">
        <v>9190</v>
      </c>
      <c r="B512" t="s">
        <v>8303</v>
      </c>
      <c r="C512" t="s">
        <v>366</v>
      </c>
      <c r="F512" s="9" t="str">
        <f t="shared" si="17"/>
        <v/>
      </c>
      <c r="G512" s="9" t="str">
        <f t="shared" si="18"/>
        <v/>
      </c>
    </row>
    <row r="513" spans="1:7" x14ac:dyDescent="0.2">
      <c r="A513" t="s">
        <v>9190</v>
      </c>
      <c r="B513" t="s">
        <v>407</v>
      </c>
      <c r="C513" t="s">
        <v>366</v>
      </c>
      <c r="F513" s="9" t="str">
        <f t="shared" si="17"/>
        <v/>
      </c>
      <c r="G513" s="9" t="str">
        <f t="shared" si="18"/>
        <v/>
      </c>
    </row>
    <row r="514" spans="1:7" x14ac:dyDescent="0.2">
      <c r="A514" t="s">
        <v>9190</v>
      </c>
      <c r="B514" t="s">
        <v>408</v>
      </c>
      <c r="C514" t="s">
        <v>366</v>
      </c>
      <c r="F514" s="9" t="str">
        <f t="shared" si="17"/>
        <v/>
      </c>
      <c r="G514" s="9" t="str">
        <f t="shared" si="18"/>
        <v/>
      </c>
    </row>
    <row r="515" spans="1:7" x14ac:dyDescent="0.2">
      <c r="A515" t="s">
        <v>9190</v>
      </c>
      <c r="B515" t="s">
        <v>403</v>
      </c>
      <c r="C515" t="s">
        <v>366</v>
      </c>
      <c r="F515" s="9" t="str">
        <f t="shared" si="17"/>
        <v/>
      </c>
      <c r="G515" s="9" t="str">
        <f t="shared" si="18"/>
        <v/>
      </c>
    </row>
    <row r="516" spans="1:7" x14ac:dyDescent="0.2">
      <c r="A516" t="s">
        <v>9190</v>
      </c>
      <c r="B516" t="s">
        <v>8321</v>
      </c>
      <c r="C516" t="s">
        <v>366</v>
      </c>
      <c r="F516" s="9" t="str">
        <f t="shared" si="17"/>
        <v/>
      </c>
      <c r="G516" s="9" t="str">
        <f t="shared" si="18"/>
        <v/>
      </c>
    </row>
    <row r="517" spans="1:7" x14ac:dyDescent="0.2">
      <c r="A517" t="s">
        <v>9190</v>
      </c>
      <c r="B517" t="s">
        <v>480</v>
      </c>
      <c r="C517" t="s">
        <v>366</v>
      </c>
      <c r="F517" s="9" t="str">
        <f t="shared" si="17"/>
        <v/>
      </c>
      <c r="G517" s="9" t="str">
        <f t="shared" si="18"/>
        <v/>
      </c>
    </row>
    <row r="518" spans="1:7" x14ac:dyDescent="0.2">
      <c r="A518" t="s">
        <v>9191</v>
      </c>
      <c r="B518" t="s">
        <v>8303</v>
      </c>
      <c r="C518" t="s">
        <v>366</v>
      </c>
      <c r="D518" s="9">
        <v>2.7451758779999999E-6</v>
      </c>
      <c r="F518" s="9" t="str">
        <f t="shared" si="17"/>
        <v/>
      </c>
      <c r="G518" s="9">
        <f t="shared" si="18"/>
        <v>2.7451758779999999E-6</v>
      </c>
    </row>
    <row r="519" spans="1:7" x14ac:dyDescent="0.2">
      <c r="A519" t="s">
        <v>9191</v>
      </c>
      <c r="B519" t="s">
        <v>407</v>
      </c>
      <c r="C519" t="s">
        <v>366</v>
      </c>
      <c r="D519" s="9">
        <v>6.3037508910000004E-6</v>
      </c>
      <c r="F519" s="9" t="str">
        <f t="shared" ref="F519:F582" si="19">IF(D519&lt;0,D519,"")</f>
        <v/>
      </c>
      <c r="G519" s="9">
        <f t="shared" ref="G519:G582" si="20">IF(D519&gt;0,D519,"")</f>
        <v>6.3037508910000004E-6</v>
      </c>
    </row>
    <row r="520" spans="1:7" x14ac:dyDescent="0.2">
      <c r="A520" t="s">
        <v>9191</v>
      </c>
      <c r="B520" t="s">
        <v>52</v>
      </c>
      <c r="C520" t="s">
        <v>366</v>
      </c>
      <c r="D520" s="9">
        <v>-2.3777763339999998E-6</v>
      </c>
      <c r="F520" s="9">
        <f t="shared" si="19"/>
        <v>-2.3777763339999998E-6</v>
      </c>
      <c r="G520" s="9" t="str">
        <f t="shared" si="20"/>
        <v/>
      </c>
    </row>
    <row r="521" spans="1:7" x14ac:dyDescent="0.2">
      <c r="A521" t="s">
        <v>9191</v>
      </c>
      <c r="B521" t="s">
        <v>408</v>
      </c>
      <c r="C521" t="s">
        <v>366</v>
      </c>
      <c r="D521" s="9">
        <v>6.9077548170000001E-6</v>
      </c>
      <c r="F521" s="9" t="str">
        <f t="shared" si="19"/>
        <v/>
      </c>
      <c r="G521" s="9">
        <f t="shared" si="20"/>
        <v>6.9077548170000001E-6</v>
      </c>
    </row>
    <row r="522" spans="1:7" x14ac:dyDescent="0.2">
      <c r="A522" t="s">
        <v>9191</v>
      </c>
      <c r="B522" t="s">
        <v>403</v>
      </c>
      <c r="C522" t="s">
        <v>366</v>
      </c>
      <c r="D522" s="9">
        <v>4.2715436210000003E-6</v>
      </c>
      <c r="F522" s="9" t="str">
        <f t="shared" si="19"/>
        <v/>
      </c>
      <c r="G522" s="9">
        <f t="shared" si="20"/>
        <v>4.2715436210000003E-6</v>
      </c>
    </row>
    <row r="523" spans="1:7" x14ac:dyDescent="0.2">
      <c r="A523" t="s">
        <v>9191</v>
      </c>
      <c r="B523" t="s">
        <v>8321</v>
      </c>
      <c r="C523" t="s">
        <v>366</v>
      </c>
      <c r="D523" s="9">
        <v>2.2466554889999999E-7</v>
      </c>
      <c r="F523" s="9" t="str">
        <f t="shared" si="19"/>
        <v/>
      </c>
      <c r="G523" s="9">
        <f t="shared" si="20"/>
        <v>2.2466554889999999E-7</v>
      </c>
    </row>
    <row r="524" spans="1:7" x14ac:dyDescent="0.2">
      <c r="A524" t="s">
        <v>9191</v>
      </c>
      <c r="B524" t="s">
        <v>480</v>
      </c>
      <c r="C524" t="s">
        <v>366</v>
      </c>
      <c r="D524" s="9">
        <v>-2.366260699E-6</v>
      </c>
      <c r="F524" s="9">
        <f t="shared" si="19"/>
        <v>-2.366260699E-6</v>
      </c>
      <c r="G524" s="9" t="str">
        <f t="shared" si="20"/>
        <v/>
      </c>
    </row>
    <row r="525" spans="1:7" x14ac:dyDescent="0.2">
      <c r="A525" t="s">
        <v>8690</v>
      </c>
      <c r="B525" t="s">
        <v>8303</v>
      </c>
      <c r="C525" t="s">
        <v>366</v>
      </c>
      <c r="D525" s="9">
        <v>1.471464282E-3</v>
      </c>
      <c r="F525" s="9" t="str">
        <f t="shared" si="19"/>
        <v/>
      </c>
      <c r="G525" s="9">
        <f t="shared" si="20"/>
        <v>1.471464282E-3</v>
      </c>
    </row>
    <row r="526" spans="1:7" x14ac:dyDescent="0.2">
      <c r="A526" t="s">
        <v>8690</v>
      </c>
      <c r="B526" t="s">
        <v>407</v>
      </c>
      <c r="C526" t="s">
        <v>366</v>
      </c>
      <c r="D526" s="9">
        <v>0.137419662</v>
      </c>
      <c r="F526" s="9" t="str">
        <f t="shared" si="19"/>
        <v/>
      </c>
      <c r="G526" s="9">
        <f t="shared" si="20"/>
        <v>0.137419662</v>
      </c>
    </row>
    <row r="527" spans="1:7" x14ac:dyDescent="0.2">
      <c r="A527" t="s">
        <v>8690</v>
      </c>
      <c r="B527" t="s">
        <v>408</v>
      </c>
      <c r="C527" t="s">
        <v>366</v>
      </c>
      <c r="D527" s="9">
        <v>2.7202914059999999</v>
      </c>
      <c r="F527" s="9" t="str">
        <f t="shared" si="19"/>
        <v/>
      </c>
      <c r="G527" s="9">
        <f t="shared" si="20"/>
        <v>2.7202914059999999</v>
      </c>
    </row>
    <row r="528" spans="1:7" x14ac:dyDescent="0.2">
      <c r="A528" t="s">
        <v>8690</v>
      </c>
      <c r="B528" t="s">
        <v>403</v>
      </c>
      <c r="C528" t="s">
        <v>366</v>
      </c>
      <c r="D528" s="9">
        <v>4.302020464E-3</v>
      </c>
      <c r="F528" s="9" t="str">
        <f t="shared" si="19"/>
        <v/>
      </c>
      <c r="G528" s="9">
        <f t="shared" si="20"/>
        <v>4.302020464E-3</v>
      </c>
    </row>
    <row r="529" spans="1:7" x14ac:dyDescent="0.2">
      <c r="A529" t="s">
        <v>8690</v>
      </c>
      <c r="B529" t="s">
        <v>8321</v>
      </c>
      <c r="C529" t="s">
        <v>366</v>
      </c>
      <c r="D529" s="9">
        <v>1.528019515E-6</v>
      </c>
      <c r="F529" s="9" t="str">
        <f t="shared" si="19"/>
        <v/>
      </c>
      <c r="G529" s="9">
        <f t="shared" si="20"/>
        <v>1.528019515E-6</v>
      </c>
    </row>
    <row r="530" spans="1:7" x14ac:dyDescent="0.2">
      <c r="A530" t="s">
        <v>8690</v>
      </c>
      <c r="B530" t="s">
        <v>480</v>
      </c>
      <c r="C530" t="s">
        <v>366</v>
      </c>
      <c r="D530" s="9">
        <v>-2.1476144430000002</v>
      </c>
      <c r="F530" s="9">
        <f t="shared" si="19"/>
        <v>-2.1476144430000002</v>
      </c>
      <c r="G530" s="9" t="str">
        <f t="shared" si="20"/>
        <v/>
      </c>
    </row>
    <row r="531" spans="1:7" x14ac:dyDescent="0.2">
      <c r="A531" t="s">
        <v>8784</v>
      </c>
      <c r="B531" t="s">
        <v>401</v>
      </c>
      <c r="C531" t="s">
        <v>366</v>
      </c>
      <c r="D531" s="9">
        <v>-1.3016933500000001E-5</v>
      </c>
      <c r="F531" s="9">
        <f t="shared" si="19"/>
        <v>-1.3016933500000001E-5</v>
      </c>
      <c r="G531" s="9" t="str">
        <f t="shared" si="20"/>
        <v/>
      </c>
    </row>
    <row r="532" spans="1:7" x14ac:dyDescent="0.2">
      <c r="A532" t="s">
        <v>8784</v>
      </c>
      <c r="B532" t="s">
        <v>55</v>
      </c>
      <c r="C532" t="s">
        <v>366</v>
      </c>
      <c r="D532" s="9">
        <v>1.4444096349999999E-5</v>
      </c>
      <c r="F532" s="9" t="str">
        <f t="shared" si="19"/>
        <v/>
      </c>
      <c r="G532" s="9">
        <f t="shared" si="20"/>
        <v>1.4444096349999999E-5</v>
      </c>
    </row>
    <row r="533" spans="1:7" x14ac:dyDescent="0.2">
      <c r="A533" t="s">
        <v>9192</v>
      </c>
      <c r="B533" t="s">
        <v>399</v>
      </c>
      <c r="C533" t="s">
        <v>366</v>
      </c>
      <c r="F533" s="9" t="str">
        <f t="shared" si="19"/>
        <v/>
      </c>
      <c r="G533" s="9" t="str">
        <f t="shared" si="20"/>
        <v/>
      </c>
    </row>
    <row r="534" spans="1:7" x14ac:dyDescent="0.2">
      <c r="A534" t="s">
        <v>9192</v>
      </c>
      <c r="B534" t="s">
        <v>9274</v>
      </c>
      <c r="C534" t="s">
        <v>366</v>
      </c>
      <c r="F534" s="9" t="str">
        <f t="shared" si="19"/>
        <v/>
      </c>
      <c r="G534" s="9" t="str">
        <f t="shared" si="20"/>
        <v/>
      </c>
    </row>
    <row r="535" spans="1:7" x14ac:dyDescent="0.2">
      <c r="A535" t="s">
        <v>9192</v>
      </c>
      <c r="B535" t="s">
        <v>52</v>
      </c>
      <c r="C535" t="s">
        <v>366</v>
      </c>
      <c r="F535" s="9" t="str">
        <f t="shared" si="19"/>
        <v/>
      </c>
      <c r="G535" s="9" t="str">
        <f t="shared" si="20"/>
        <v/>
      </c>
    </row>
    <row r="536" spans="1:7" x14ac:dyDescent="0.2">
      <c r="A536" t="s">
        <v>9192</v>
      </c>
      <c r="B536" t="s">
        <v>401</v>
      </c>
      <c r="C536" t="s">
        <v>366</v>
      </c>
      <c r="F536" s="9" t="str">
        <f t="shared" si="19"/>
        <v/>
      </c>
      <c r="G536" s="9" t="str">
        <f t="shared" si="20"/>
        <v/>
      </c>
    </row>
    <row r="537" spans="1:7" x14ac:dyDescent="0.2">
      <c r="A537" t="s">
        <v>9193</v>
      </c>
      <c r="B537" t="s">
        <v>54</v>
      </c>
      <c r="C537" t="s">
        <v>366</v>
      </c>
      <c r="F537" s="9" t="str">
        <f t="shared" si="19"/>
        <v/>
      </c>
      <c r="G537" s="9" t="str">
        <f t="shared" si="20"/>
        <v/>
      </c>
    </row>
    <row r="538" spans="1:7" x14ac:dyDescent="0.2">
      <c r="A538" t="s">
        <v>9193</v>
      </c>
      <c r="B538" t="s">
        <v>9274</v>
      </c>
      <c r="C538" t="s">
        <v>366</v>
      </c>
      <c r="F538" s="9" t="str">
        <f t="shared" si="19"/>
        <v/>
      </c>
      <c r="G538" s="9" t="str">
        <f t="shared" si="20"/>
        <v/>
      </c>
    </row>
    <row r="539" spans="1:7" x14ac:dyDescent="0.2">
      <c r="A539" t="s">
        <v>9193</v>
      </c>
      <c r="B539" t="s">
        <v>52</v>
      </c>
      <c r="C539" t="s">
        <v>366</v>
      </c>
      <c r="F539" s="9" t="str">
        <f t="shared" si="19"/>
        <v/>
      </c>
      <c r="G539" s="9" t="str">
        <f t="shared" si="20"/>
        <v/>
      </c>
    </row>
    <row r="540" spans="1:7" x14ac:dyDescent="0.2">
      <c r="A540" t="s">
        <v>9193</v>
      </c>
      <c r="B540" t="s">
        <v>401</v>
      </c>
      <c r="C540" t="s">
        <v>366</v>
      </c>
      <c r="F540" s="9" t="str">
        <f t="shared" si="19"/>
        <v/>
      </c>
      <c r="G540" s="9" t="str">
        <f t="shared" si="20"/>
        <v/>
      </c>
    </row>
    <row r="541" spans="1:7" x14ac:dyDescent="0.2">
      <c r="A541" t="s">
        <v>9194</v>
      </c>
      <c r="B541" t="s">
        <v>399</v>
      </c>
      <c r="C541" t="s">
        <v>366</v>
      </c>
      <c r="D541" s="9">
        <v>2.416210843E-4</v>
      </c>
      <c r="F541" s="9" t="str">
        <f t="shared" si="19"/>
        <v/>
      </c>
      <c r="G541" s="9">
        <f t="shared" si="20"/>
        <v>2.416210843E-4</v>
      </c>
    </row>
    <row r="542" spans="1:7" x14ac:dyDescent="0.2">
      <c r="A542" t="s">
        <v>9194</v>
      </c>
      <c r="B542" t="s">
        <v>9274</v>
      </c>
      <c r="C542" t="s">
        <v>366</v>
      </c>
      <c r="D542" s="9">
        <v>-2.103471931E-5</v>
      </c>
      <c r="F542" s="9">
        <f t="shared" si="19"/>
        <v>-2.103471931E-5</v>
      </c>
      <c r="G542" s="9" t="str">
        <f t="shared" si="20"/>
        <v/>
      </c>
    </row>
    <row r="543" spans="1:7" x14ac:dyDescent="0.2">
      <c r="A543" t="s">
        <v>9194</v>
      </c>
      <c r="B543" t="s">
        <v>52</v>
      </c>
      <c r="C543" t="s">
        <v>366</v>
      </c>
      <c r="D543" s="9">
        <v>1.2008051380000001E-5</v>
      </c>
      <c r="F543" s="9" t="str">
        <f t="shared" si="19"/>
        <v/>
      </c>
      <c r="G543" s="9">
        <f t="shared" si="20"/>
        <v>1.2008051380000001E-5</v>
      </c>
    </row>
    <row r="544" spans="1:7" x14ac:dyDescent="0.2">
      <c r="A544" t="s">
        <v>9194</v>
      </c>
      <c r="B544" t="s">
        <v>401</v>
      </c>
      <c r="C544" t="s">
        <v>366</v>
      </c>
      <c r="D544" s="9">
        <v>-1.7847218179999999E-4</v>
      </c>
      <c r="F544" s="9">
        <f t="shared" si="19"/>
        <v>-1.7847218179999999E-4</v>
      </c>
      <c r="G544" s="9" t="str">
        <f t="shared" si="20"/>
        <v/>
      </c>
    </row>
    <row r="545" spans="1:7" x14ac:dyDescent="0.2">
      <c r="A545" t="s">
        <v>9195</v>
      </c>
      <c r="B545" t="s">
        <v>399</v>
      </c>
      <c r="C545" t="s">
        <v>366</v>
      </c>
      <c r="F545" s="9" t="str">
        <f t="shared" si="19"/>
        <v/>
      </c>
      <c r="G545" s="9" t="str">
        <f t="shared" si="20"/>
        <v/>
      </c>
    </row>
    <row r="546" spans="1:7" x14ac:dyDescent="0.2">
      <c r="A546" t="s">
        <v>9195</v>
      </c>
      <c r="B546" t="s">
        <v>400</v>
      </c>
      <c r="C546" t="s">
        <v>366</v>
      </c>
      <c r="F546" s="9" t="str">
        <f t="shared" si="19"/>
        <v/>
      </c>
      <c r="G546" s="9" t="str">
        <f t="shared" si="20"/>
        <v/>
      </c>
    </row>
    <row r="547" spans="1:7" x14ac:dyDescent="0.2">
      <c r="A547" t="s">
        <v>8785</v>
      </c>
      <c r="B547" t="s">
        <v>402</v>
      </c>
      <c r="C547" t="s">
        <v>362</v>
      </c>
      <c r="D547" s="9">
        <v>-6.8893176299999995E-5</v>
      </c>
      <c r="F547" s="9">
        <f t="shared" si="19"/>
        <v>-6.8893176299999995E-5</v>
      </c>
      <c r="G547" s="9" t="str">
        <f t="shared" si="20"/>
        <v/>
      </c>
    </row>
    <row r="548" spans="1:7" x14ac:dyDescent="0.2">
      <c r="A548" t="s">
        <v>8785</v>
      </c>
      <c r="B548" t="s">
        <v>55</v>
      </c>
      <c r="C548" t="s">
        <v>362</v>
      </c>
      <c r="D548" s="9">
        <v>7.6466725860000005E-5</v>
      </c>
      <c r="F548" s="9" t="str">
        <f t="shared" si="19"/>
        <v/>
      </c>
      <c r="G548" s="9">
        <f t="shared" si="20"/>
        <v>7.6466725860000005E-5</v>
      </c>
    </row>
    <row r="549" spans="1:7" x14ac:dyDescent="0.2">
      <c r="A549" t="s">
        <v>9196</v>
      </c>
      <c r="B549" t="s">
        <v>399</v>
      </c>
      <c r="C549" t="s">
        <v>362</v>
      </c>
      <c r="F549" s="9" t="str">
        <f t="shared" si="19"/>
        <v/>
      </c>
      <c r="G549" s="9" t="str">
        <f t="shared" si="20"/>
        <v/>
      </c>
    </row>
    <row r="550" spans="1:7" x14ac:dyDescent="0.2">
      <c r="A550" t="s">
        <v>9196</v>
      </c>
      <c r="B550" t="s">
        <v>9274</v>
      </c>
      <c r="C550" t="s">
        <v>362</v>
      </c>
      <c r="F550" s="9" t="str">
        <f t="shared" si="19"/>
        <v/>
      </c>
      <c r="G550" s="9" t="str">
        <f t="shared" si="20"/>
        <v/>
      </c>
    </row>
    <row r="551" spans="1:7" x14ac:dyDescent="0.2">
      <c r="A551" t="s">
        <v>9196</v>
      </c>
      <c r="B551" t="s">
        <v>52</v>
      </c>
      <c r="C551" t="s">
        <v>362</v>
      </c>
      <c r="F551" s="9" t="str">
        <f t="shared" si="19"/>
        <v/>
      </c>
      <c r="G551" s="9" t="str">
        <f t="shared" si="20"/>
        <v/>
      </c>
    </row>
    <row r="552" spans="1:7" x14ac:dyDescent="0.2">
      <c r="A552" t="s">
        <v>9196</v>
      </c>
      <c r="B552" t="s">
        <v>401</v>
      </c>
      <c r="C552" t="s">
        <v>362</v>
      </c>
      <c r="F552" s="9" t="str">
        <f t="shared" si="19"/>
        <v/>
      </c>
      <c r="G552" s="9" t="str">
        <f t="shared" si="20"/>
        <v/>
      </c>
    </row>
    <row r="553" spans="1:7" x14ac:dyDescent="0.2">
      <c r="A553" t="s">
        <v>9197</v>
      </c>
      <c r="B553" t="s">
        <v>54</v>
      </c>
      <c r="C553" t="s">
        <v>362</v>
      </c>
      <c r="F553" s="9" t="str">
        <f t="shared" si="19"/>
        <v/>
      </c>
      <c r="G553" s="9" t="str">
        <f t="shared" si="20"/>
        <v/>
      </c>
    </row>
    <row r="554" spans="1:7" x14ac:dyDescent="0.2">
      <c r="A554" t="s">
        <v>9197</v>
      </c>
      <c r="B554" t="s">
        <v>9274</v>
      </c>
      <c r="C554" t="s">
        <v>362</v>
      </c>
      <c r="F554" s="9" t="str">
        <f t="shared" si="19"/>
        <v/>
      </c>
      <c r="G554" s="9" t="str">
        <f t="shared" si="20"/>
        <v/>
      </c>
    </row>
    <row r="555" spans="1:7" x14ac:dyDescent="0.2">
      <c r="A555" t="s">
        <v>9197</v>
      </c>
      <c r="B555" t="s">
        <v>52</v>
      </c>
      <c r="C555" t="s">
        <v>362</v>
      </c>
      <c r="F555" s="9" t="str">
        <f t="shared" si="19"/>
        <v/>
      </c>
      <c r="G555" s="9" t="str">
        <f t="shared" si="20"/>
        <v/>
      </c>
    </row>
    <row r="556" spans="1:7" x14ac:dyDescent="0.2">
      <c r="A556" t="s">
        <v>9197</v>
      </c>
      <c r="B556" t="s">
        <v>401</v>
      </c>
      <c r="C556" t="s">
        <v>362</v>
      </c>
      <c r="F556" s="9" t="str">
        <f t="shared" si="19"/>
        <v/>
      </c>
      <c r="G556" s="9" t="str">
        <f t="shared" si="20"/>
        <v/>
      </c>
    </row>
    <row r="557" spans="1:7" x14ac:dyDescent="0.2">
      <c r="A557" t="s">
        <v>9198</v>
      </c>
      <c r="B557" t="s">
        <v>399</v>
      </c>
      <c r="C557" t="s">
        <v>362</v>
      </c>
      <c r="F557" s="9" t="str">
        <f t="shared" si="19"/>
        <v/>
      </c>
      <c r="G557" s="9" t="str">
        <f t="shared" si="20"/>
        <v/>
      </c>
    </row>
    <row r="558" spans="1:7" x14ac:dyDescent="0.2">
      <c r="A558" t="s">
        <v>9198</v>
      </c>
      <c r="B558" t="s">
        <v>52</v>
      </c>
      <c r="C558" t="s">
        <v>362</v>
      </c>
      <c r="F558" s="9" t="str">
        <f t="shared" si="19"/>
        <v/>
      </c>
      <c r="G558" s="9" t="str">
        <f t="shared" si="20"/>
        <v/>
      </c>
    </row>
    <row r="559" spans="1:7" x14ac:dyDescent="0.2">
      <c r="A559" t="s">
        <v>9198</v>
      </c>
      <c r="B559" t="s">
        <v>401</v>
      </c>
      <c r="C559" t="s">
        <v>362</v>
      </c>
      <c r="F559" s="9" t="str">
        <f t="shared" si="19"/>
        <v/>
      </c>
      <c r="G559" s="9" t="str">
        <f t="shared" si="20"/>
        <v/>
      </c>
    </row>
    <row r="560" spans="1:7" x14ac:dyDescent="0.2">
      <c r="A560" t="s">
        <v>9199</v>
      </c>
      <c r="B560" t="s">
        <v>399</v>
      </c>
      <c r="C560" t="s">
        <v>362</v>
      </c>
      <c r="F560" s="9" t="str">
        <f t="shared" si="19"/>
        <v/>
      </c>
      <c r="G560" s="9" t="str">
        <f t="shared" si="20"/>
        <v/>
      </c>
    </row>
    <row r="561" spans="1:7" x14ac:dyDescent="0.2">
      <c r="A561" t="s">
        <v>9199</v>
      </c>
      <c r="B561" t="s">
        <v>404</v>
      </c>
      <c r="C561" t="s">
        <v>362</v>
      </c>
      <c r="F561" s="9" t="str">
        <f t="shared" si="19"/>
        <v/>
      </c>
      <c r="G561" s="9" t="str">
        <f t="shared" si="20"/>
        <v/>
      </c>
    </row>
    <row r="562" spans="1:7" x14ac:dyDescent="0.2">
      <c r="A562" t="s">
        <v>139</v>
      </c>
      <c r="B562" t="s">
        <v>399</v>
      </c>
      <c r="C562" t="s">
        <v>362</v>
      </c>
      <c r="D562" s="9">
        <v>1.2747245310000001E-4</v>
      </c>
      <c r="F562" s="9" t="str">
        <f t="shared" si="19"/>
        <v/>
      </c>
      <c r="G562" s="9">
        <f t="shared" si="20"/>
        <v>1.2747245310000001E-4</v>
      </c>
    </row>
    <row r="563" spans="1:7" x14ac:dyDescent="0.2">
      <c r="A563" t="s">
        <v>139</v>
      </c>
      <c r="B563" t="s">
        <v>401</v>
      </c>
      <c r="C563" t="s">
        <v>362</v>
      </c>
      <c r="D563" s="9">
        <v>-1.11161448E-4</v>
      </c>
      <c r="F563" s="9">
        <f t="shared" si="19"/>
        <v>-1.11161448E-4</v>
      </c>
      <c r="G563" s="9" t="str">
        <f t="shared" si="20"/>
        <v/>
      </c>
    </row>
    <row r="564" spans="1:7" x14ac:dyDescent="0.2">
      <c r="A564" t="s">
        <v>8786</v>
      </c>
      <c r="B564" t="s">
        <v>401</v>
      </c>
      <c r="C564" t="s">
        <v>358</v>
      </c>
      <c r="D564" s="9">
        <v>-1.8387806520000001E-5</v>
      </c>
      <c r="F564" s="9">
        <f t="shared" si="19"/>
        <v>-1.8387806520000001E-5</v>
      </c>
      <c r="G564" s="9" t="str">
        <f t="shared" si="20"/>
        <v/>
      </c>
    </row>
    <row r="565" spans="1:7" x14ac:dyDescent="0.2">
      <c r="A565" t="s">
        <v>8786</v>
      </c>
      <c r="B565" t="s">
        <v>55</v>
      </c>
      <c r="C565" t="s">
        <v>358</v>
      </c>
      <c r="D565" s="9">
        <v>2.0410465240000001E-5</v>
      </c>
      <c r="F565" s="9" t="str">
        <f t="shared" si="19"/>
        <v/>
      </c>
      <c r="G565" s="9">
        <f t="shared" si="20"/>
        <v>2.0410465240000001E-5</v>
      </c>
    </row>
    <row r="566" spans="1:7" x14ac:dyDescent="0.2">
      <c r="A566" t="s">
        <v>9200</v>
      </c>
      <c r="B566" t="s">
        <v>399</v>
      </c>
      <c r="C566" t="s">
        <v>358</v>
      </c>
      <c r="F566" s="9" t="str">
        <f t="shared" si="19"/>
        <v/>
      </c>
      <c r="G566" s="9" t="str">
        <f t="shared" si="20"/>
        <v/>
      </c>
    </row>
    <row r="567" spans="1:7" x14ac:dyDescent="0.2">
      <c r="A567" t="s">
        <v>9200</v>
      </c>
      <c r="B567" t="s">
        <v>9274</v>
      </c>
      <c r="C567" t="s">
        <v>358</v>
      </c>
      <c r="F567" s="9" t="str">
        <f t="shared" si="19"/>
        <v/>
      </c>
      <c r="G567" s="9" t="str">
        <f t="shared" si="20"/>
        <v/>
      </c>
    </row>
    <row r="568" spans="1:7" x14ac:dyDescent="0.2">
      <c r="A568" t="s">
        <v>9200</v>
      </c>
      <c r="B568" t="s">
        <v>52</v>
      </c>
      <c r="C568" t="s">
        <v>358</v>
      </c>
      <c r="F568" s="9" t="str">
        <f t="shared" si="19"/>
        <v/>
      </c>
      <c r="G568" s="9" t="str">
        <f t="shared" si="20"/>
        <v/>
      </c>
    </row>
    <row r="569" spans="1:7" x14ac:dyDescent="0.2">
      <c r="A569" t="s">
        <v>9200</v>
      </c>
      <c r="B569" t="s">
        <v>401</v>
      </c>
      <c r="C569" t="s">
        <v>358</v>
      </c>
      <c r="F569" s="9" t="str">
        <f t="shared" si="19"/>
        <v/>
      </c>
      <c r="G569" s="9" t="str">
        <f t="shared" si="20"/>
        <v/>
      </c>
    </row>
    <row r="570" spans="1:7" x14ac:dyDescent="0.2">
      <c r="A570" t="s">
        <v>9201</v>
      </c>
      <c r="B570" t="s">
        <v>54</v>
      </c>
      <c r="C570" t="s">
        <v>358</v>
      </c>
      <c r="F570" s="9" t="str">
        <f t="shared" si="19"/>
        <v/>
      </c>
      <c r="G570" s="9" t="str">
        <f t="shared" si="20"/>
        <v/>
      </c>
    </row>
    <row r="571" spans="1:7" x14ac:dyDescent="0.2">
      <c r="A571" t="s">
        <v>9201</v>
      </c>
      <c r="B571" t="s">
        <v>9274</v>
      </c>
      <c r="C571" t="s">
        <v>358</v>
      </c>
      <c r="F571" s="9" t="str">
        <f t="shared" si="19"/>
        <v/>
      </c>
      <c r="G571" s="9" t="str">
        <f t="shared" si="20"/>
        <v/>
      </c>
    </row>
    <row r="572" spans="1:7" x14ac:dyDescent="0.2">
      <c r="A572" t="s">
        <v>9201</v>
      </c>
      <c r="B572" t="s">
        <v>52</v>
      </c>
      <c r="C572" t="s">
        <v>358</v>
      </c>
      <c r="F572" s="9" t="str">
        <f t="shared" si="19"/>
        <v/>
      </c>
      <c r="G572" s="9" t="str">
        <f t="shared" si="20"/>
        <v/>
      </c>
    </row>
    <row r="573" spans="1:7" x14ac:dyDescent="0.2">
      <c r="A573" t="s">
        <v>9201</v>
      </c>
      <c r="B573" t="s">
        <v>401</v>
      </c>
      <c r="C573" t="s">
        <v>358</v>
      </c>
      <c r="F573" s="9" t="str">
        <f t="shared" si="19"/>
        <v/>
      </c>
      <c r="G573" s="9" t="str">
        <f t="shared" si="20"/>
        <v/>
      </c>
    </row>
    <row r="574" spans="1:7" x14ac:dyDescent="0.2">
      <c r="A574" t="s">
        <v>9202</v>
      </c>
      <c r="B574" t="s">
        <v>399</v>
      </c>
      <c r="C574" t="s">
        <v>358</v>
      </c>
      <c r="F574" s="9" t="str">
        <f t="shared" si="19"/>
        <v/>
      </c>
      <c r="G574" s="9" t="str">
        <f t="shared" si="20"/>
        <v/>
      </c>
    </row>
    <row r="575" spans="1:7" x14ac:dyDescent="0.2">
      <c r="A575" t="s">
        <v>9202</v>
      </c>
      <c r="B575" t="s">
        <v>404</v>
      </c>
      <c r="C575" t="s">
        <v>358</v>
      </c>
      <c r="F575" s="9" t="str">
        <f t="shared" si="19"/>
        <v/>
      </c>
      <c r="G575" s="9" t="str">
        <f t="shared" si="20"/>
        <v/>
      </c>
    </row>
    <row r="576" spans="1:7" x14ac:dyDescent="0.2">
      <c r="A576" t="s">
        <v>9203</v>
      </c>
      <c r="B576" t="s">
        <v>399</v>
      </c>
      <c r="C576" t="s">
        <v>358</v>
      </c>
      <c r="D576" s="9">
        <v>3.060134465E-4</v>
      </c>
      <c r="F576" s="9" t="str">
        <f t="shared" si="19"/>
        <v/>
      </c>
      <c r="G576" s="9">
        <f t="shared" si="20"/>
        <v>3.060134465E-4</v>
      </c>
    </row>
    <row r="577" spans="1:7" x14ac:dyDescent="0.2">
      <c r="A577" t="s">
        <v>9203</v>
      </c>
      <c r="B577" t="s">
        <v>401</v>
      </c>
      <c r="C577" t="s">
        <v>358</v>
      </c>
      <c r="D577" s="9">
        <v>-2.7225395590000002E-4</v>
      </c>
      <c r="F577" s="9">
        <f t="shared" si="19"/>
        <v>-2.7225395590000002E-4</v>
      </c>
      <c r="G577" s="9" t="str">
        <f t="shared" si="20"/>
        <v/>
      </c>
    </row>
    <row r="578" spans="1:7" x14ac:dyDescent="0.2">
      <c r="A578" t="s">
        <v>9204</v>
      </c>
      <c r="B578" t="s">
        <v>399</v>
      </c>
      <c r="C578" t="s">
        <v>366</v>
      </c>
      <c r="F578" s="9" t="str">
        <f t="shared" si="19"/>
        <v/>
      </c>
      <c r="G578" s="9" t="str">
        <f t="shared" si="20"/>
        <v/>
      </c>
    </row>
    <row r="579" spans="1:7" x14ac:dyDescent="0.2">
      <c r="A579" t="s">
        <v>9204</v>
      </c>
      <c r="B579" t="s">
        <v>52</v>
      </c>
      <c r="C579" t="s">
        <v>366</v>
      </c>
      <c r="F579" s="9" t="str">
        <f t="shared" si="19"/>
        <v/>
      </c>
      <c r="G579" s="9" t="str">
        <f t="shared" si="20"/>
        <v/>
      </c>
    </row>
    <row r="580" spans="1:7" x14ac:dyDescent="0.2">
      <c r="A580" t="s">
        <v>9204</v>
      </c>
      <c r="B580" t="s">
        <v>401</v>
      </c>
      <c r="C580" t="s">
        <v>366</v>
      </c>
      <c r="F580" s="9" t="str">
        <f t="shared" si="19"/>
        <v/>
      </c>
      <c r="G580" s="9" t="str">
        <f t="shared" si="20"/>
        <v/>
      </c>
    </row>
    <row r="581" spans="1:7" x14ac:dyDescent="0.2">
      <c r="A581" t="s">
        <v>9205</v>
      </c>
      <c r="B581" t="s">
        <v>399</v>
      </c>
      <c r="C581" t="s">
        <v>358</v>
      </c>
      <c r="F581" s="9" t="str">
        <f t="shared" si="19"/>
        <v/>
      </c>
      <c r="G581" s="9" t="str">
        <f t="shared" si="20"/>
        <v/>
      </c>
    </row>
    <row r="582" spans="1:7" x14ac:dyDescent="0.2">
      <c r="A582" t="s">
        <v>9205</v>
      </c>
      <c r="B582" t="s">
        <v>52</v>
      </c>
      <c r="C582" t="s">
        <v>358</v>
      </c>
      <c r="F582" s="9" t="str">
        <f t="shared" si="19"/>
        <v/>
      </c>
      <c r="G582" s="9" t="str">
        <f t="shared" si="20"/>
        <v/>
      </c>
    </row>
    <row r="583" spans="1:7" x14ac:dyDescent="0.2">
      <c r="A583" t="s">
        <v>9205</v>
      </c>
      <c r="B583" t="s">
        <v>401</v>
      </c>
      <c r="C583" t="s">
        <v>358</v>
      </c>
      <c r="F583" s="9" t="str">
        <f t="shared" ref="F583:F646" si="21">IF(D583&lt;0,D583,"")</f>
        <v/>
      </c>
      <c r="G583" s="9" t="str">
        <f t="shared" ref="G583:G646" si="22">IF(D583&gt;0,D583,"")</f>
        <v/>
      </c>
    </row>
    <row r="584" spans="1:7" x14ac:dyDescent="0.2">
      <c r="A584" t="s">
        <v>9205</v>
      </c>
      <c r="B584" t="s">
        <v>480</v>
      </c>
      <c r="C584" t="s">
        <v>358</v>
      </c>
      <c r="F584" s="9" t="str">
        <f t="shared" si="21"/>
        <v/>
      </c>
      <c r="G584" s="9" t="str">
        <f t="shared" si="22"/>
        <v/>
      </c>
    </row>
    <row r="585" spans="1:7" x14ac:dyDescent="0.2">
      <c r="A585" t="s">
        <v>8477</v>
      </c>
      <c r="B585" t="s">
        <v>52</v>
      </c>
      <c r="C585" t="s">
        <v>360</v>
      </c>
      <c r="D585" s="9">
        <v>2.4815656579999998E-3</v>
      </c>
      <c r="F585" s="9" t="str">
        <f t="shared" si="21"/>
        <v/>
      </c>
      <c r="G585" s="9">
        <f t="shared" si="22"/>
        <v>2.4815656579999998E-3</v>
      </c>
    </row>
    <row r="586" spans="1:7" x14ac:dyDescent="0.2">
      <c r="A586" t="s">
        <v>9206</v>
      </c>
      <c r="B586" t="s">
        <v>52</v>
      </c>
      <c r="C586" t="s">
        <v>360</v>
      </c>
      <c r="F586" s="9" t="str">
        <f t="shared" si="21"/>
        <v/>
      </c>
      <c r="G586" s="9" t="str">
        <f t="shared" si="22"/>
        <v/>
      </c>
    </row>
    <row r="587" spans="1:7" x14ac:dyDescent="0.2">
      <c r="A587" t="s">
        <v>9206</v>
      </c>
      <c r="B587" t="s">
        <v>394</v>
      </c>
      <c r="C587" t="s">
        <v>360</v>
      </c>
      <c r="F587" s="9" t="str">
        <f t="shared" si="21"/>
        <v/>
      </c>
      <c r="G587" s="9" t="str">
        <f t="shared" si="22"/>
        <v/>
      </c>
    </row>
    <row r="588" spans="1:7" x14ac:dyDescent="0.2">
      <c r="A588" t="s">
        <v>9207</v>
      </c>
      <c r="B588" t="s">
        <v>9274</v>
      </c>
      <c r="C588" t="s">
        <v>360</v>
      </c>
      <c r="F588" s="9" t="str">
        <f t="shared" si="21"/>
        <v/>
      </c>
      <c r="G588" s="9" t="str">
        <f t="shared" si="22"/>
        <v/>
      </c>
    </row>
    <row r="589" spans="1:7" x14ac:dyDescent="0.2">
      <c r="A589" t="s">
        <v>9207</v>
      </c>
      <c r="B589" t="s">
        <v>52</v>
      </c>
      <c r="C589" t="s">
        <v>360</v>
      </c>
      <c r="F589" s="9" t="str">
        <f t="shared" si="21"/>
        <v/>
      </c>
      <c r="G589" s="9" t="str">
        <f t="shared" si="22"/>
        <v/>
      </c>
    </row>
    <row r="590" spans="1:7" x14ac:dyDescent="0.2">
      <c r="A590" t="s">
        <v>9207</v>
      </c>
      <c r="B590" t="s">
        <v>394</v>
      </c>
      <c r="C590" t="s">
        <v>360</v>
      </c>
      <c r="F590" s="9" t="str">
        <f t="shared" si="21"/>
        <v/>
      </c>
      <c r="G590" s="9" t="str">
        <f t="shared" si="22"/>
        <v/>
      </c>
    </row>
    <row r="591" spans="1:7" x14ac:dyDescent="0.2">
      <c r="A591" t="s">
        <v>8577</v>
      </c>
      <c r="B591" t="s">
        <v>52</v>
      </c>
      <c r="C591" t="s">
        <v>360</v>
      </c>
      <c r="D591" s="9">
        <v>0.37219762480000002</v>
      </c>
      <c r="F591" s="9" t="str">
        <f t="shared" si="21"/>
        <v/>
      </c>
      <c r="G591" s="9">
        <f t="shared" si="22"/>
        <v>0.37219762480000002</v>
      </c>
    </row>
    <row r="592" spans="1:7" x14ac:dyDescent="0.2">
      <c r="A592" t="s">
        <v>350</v>
      </c>
      <c r="B592" t="s">
        <v>52</v>
      </c>
      <c r="C592" t="s">
        <v>374</v>
      </c>
      <c r="D592" s="9">
        <v>-6.1647548030000003E-5</v>
      </c>
      <c r="F592" s="9">
        <f t="shared" si="21"/>
        <v>-6.1647548030000003E-5</v>
      </c>
      <c r="G592" s="9" t="str">
        <f t="shared" si="22"/>
        <v/>
      </c>
    </row>
    <row r="593" spans="1:7" x14ac:dyDescent="0.2">
      <c r="A593" t="s">
        <v>350</v>
      </c>
      <c r="B593" t="s">
        <v>395</v>
      </c>
      <c r="C593" t="s">
        <v>374</v>
      </c>
      <c r="D593" s="9">
        <v>6.1647548030000003E-5</v>
      </c>
      <c r="F593" s="9" t="str">
        <f t="shared" si="21"/>
        <v/>
      </c>
      <c r="G593" s="9">
        <f t="shared" si="22"/>
        <v>6.1647548030000003E-5</v>
      </c>
    </row>
    <row r="594" spans="1:7" x14ac:dyDescent="0.2">
      <c r="A594" t="s">
        <v>351</v>
      </c>
      <c r="B594" t="s">
        <v>52</v>
      </c>
      <c r="C594" t="s">
        <v>356</v>
      </c>
      <c r="D594" s="9">
        <v>-1.8205354550000002E-5</v>
      </c>
      <c r="F594" s="9">
        <f t="shared" si="21"/>
        <v>-1.8205354550000002E-5</v>
      </c>
      <c r="G594" s="9" t="str">
        <f t="shared" si="22"/>
        <v/>
      </c>
    </row>
    <row r="595" spans="1:7" x14ac:dyDescent="0.2">
      <c r="A595" t="s">
        <v>351</v>
      </c>
      <c r="B595" t="s">
        <v>395</v>
      </c>
      <c r="C595" t="s">
        <v>356</v>
      </c>
      <c r="D595" s="9">
        <v>1.8205354550000002E-5</v>
      </c>
      <c r="F595" s="9" t="str">
        <f t="shared" si="21"/>
        <v/>
      </c>
      <c r="G595" s="9">
        <f t="shared" si="22"/>
        <v>1.8205354550000002E-5</v>
      </c>
    </row>
    <row r="596" spans="1:7" x14ac:dyDescent="0.2">
      <c r="A596" t="s">
        <v>436</v>
      </c>
      <c r="B596" t="s">
        <v>52</v>
      </c>
      <c r="C596" t="s">
        <v>374</v>
      </c>
      <c r="D596" s="9">
        <v>-37.214521089999998</v>
      </c>
      <c r="F596" s="9">
        <f t="shared" si="21"/>
        <v>-37.214521089999998</v>
      </c>
      <c r="G596" s="9" t="str">
        <f t="shared" si="22"/>
        <v/>
      </c>
    </row>
    <row r="597" spans="1:7" x14ac:dyDescent="0.2">
      <c r="A597" t="s">
        <v>436</v>
      </c>
      <c r="B597" t="s">
        <v>395</v>
      </c>
      <c r="C597" t="s">
        <v>374</v>
      </c>
      <c r="D597" s="9">
        <v>37.214521089999998</v>
      </c>
      <c r="F597" s="9" t="str">
        <f t="shared" si="21"/>
        <v/>
      </c>
      <c r="G597" s="9">
        <f t="shared" si="22"/>
        <v>37.214521089999998</v>
      </c>
    </row>
    <row r="598" spans="1:7" x14ac:dyDescent="0.2">
      <c r="A598" t="s">
        <v>8478</v>
      </c>
      <c r="B598" t="s">
        <v>52</v>
      </c>
      <c r="C598" t="s">
        <v>360</v>
      </c>
      <c r="D598" s="9">
        <v>-28.072641260000001</v>
      </c>
      <c r="F598" s="9">
        <f t="shared" si="21"/>
        <v>-28.072641260000001</v>
      </c>
      <c r="G598" s="9" t="str">
        <f t="shared" si="22"/>
        <v/>
      </c>
    </row>
    <row r="599" spans="1:7" x14ac:dyDescent="0.2">
      <c r="A599" t="s">
        <v>8478</v>
      </c>
      <c r="B599" t="s">
        <v>395</v>
      </c>
      <c r="C599" t="s">
        <v>360</v>
      </c>
      <c r="D599" s="9">
        <v>28.07264451</v>
      </c>
      <c r="F599" s="9" t="str">
        <f t="shared" si="21"/>
        <v/>
      </c>
      <c r="G599" s="9">
        <f t="shared" si="22"/>
        <v>28.07264451</v>
      </c>
    </row>
    <row r="600" spans="1:7" x14ac:dyDescent="0.2">
      <c r="A600" t="s">
        <v>8673</v>
      </c>
      <c r="B600" t="s">
        <v>9274</v>
      </c>
      <c r="C600" t="s">
        <v>365</v>
      </c>
      <c r="D600" s="9">
        <v>-2.1837804009999999</v>
      </c>
      <c r="F600" s="9">
        <f t="shared" si="21"/>
        <v>-2.1837804009999999</v>
      </c>
      <c r="G600" s="9" t="str">
        <f t="shared" si="22"/>
        <v/>
      </c>
    </row>
    <row r="601" spans="1:7" x14ac:dyDescent="0.2">
      <c r="A601" t="s">
        <v>8673</v>
      </c>
      <c r="B601" t="s">
        <v>52</v>
      </c>
      <c r="C601" t="s">
        <v>365</v>
      </c>
      <c r="D601" s="9">
        <v>0.98270120380000003</v>
      </c>
      <c r="F601" s="9" t="str">
        <f t="shared" si="21"/>
        <v/>
      </c>
      <c r="G601" s="9">
        <f t="shared" si="22"/>
        <v>0.98270120380000003</v>
      </c>
    </row>
    <row r="602" spans="1:7" x14ac:dyDescent="0.2">
      <c r="A602" t="s">
        <v>9208</v>
      </c>
      <c r="B602" t="s">
        <v>54</v>
      </c>
      <c r="C602" t="s">
        <v>358</v>
      </c>
      <c r="F602" s="9" t="str">
        <f t="shared" si="21"/>
        <v/>
      </c>
      <c r="G602" s="9" t="str">
        <f t="shared" si="22"/>
        <v/>
      </c>
    </row>
    <row r="603" spans="1:7" x14ac:dyDescent="0.2">
      <c r="A603" t="s">
        <v>9208</v>
      </c>
      <c r="B603" t="s">
        <v>404</v>
      </c>
      <c r="C603" t="s">
        <v>358</v>
      </c>
      <c r="F603" s="9" t="str">
        <f t="shared" si="21"/>
        <v/>
      </c>
      <c r="G603" s="9" t="str">
        <f t="shared" si="22"/>
        <v/>
      </c>
    </row>
    <row r="604" spans="1:7" x14ac:dyDescent="0.2">
      <c r="A604" t="s">
        <v>9209</v>
      </c>
      <c r="B604" t="s">
        <v>54</v>
      </c>
      <c r="C604" t="s">
        <v>366</v>
      </c>
      <c r="F604" s="9" t="str">
        <f t="shared" si="21"/>
        <v/>
      </c>
      <c r="G604" s="9" t="str">
        <f t="shared" si="22"/>
        <v/>
      </c>
    </row>
    <row r="605" spans="1:7" x14ac:dyDescent="0.2">
      <c r="A605" t="s">
        <v>9209</v>
      </c>
      <c r="B605" t="s">
        <v>404</v>
      </c>
      <c r="C605" t="s">
        <v>366</v>
      </c>
      <c r="F605" s="9" t="str">
        <f t="shared" si="21"/>
        <v/>
      </c>
      <c r="G605" s="9" t="str">
        <f t="shared" si="22"/>
        <v/>
      </c>
    </row>
    <row r="606" spans="1:7" x14ac:dyDescent="0.2">
      <c r="A606" t="s">
        <v>9210</v>
      </c>
      <c r="B606" t="s">
        <v>54</v>
      </c>
      <c r="C606" t="s">
        <v>362</v>
      </c>
      <c r="F606" s="9" t="str">
        <f t="shared" si="21"/>
        <v/>
      </c>
      <c r="G606" s="9" t="str">
        <f t="shared" si="22"/>
        <v/>
      </c>
    </row>
    <row r="607" spans="1:7" x14ac:dyDescent="0.2">
      <c r="A607" t="s">
        <v>9210</v>
      </c>
      <c r="B607" t="s">
        <v>404</v>
      </c>
      <c r="C607" t="s">
        <v>362</v>
      </c>
      <c r="F607" s="9" t="str">
        <f t="shared" si="21"/>
        <v/>
      </c>
      <c r="G607" s="9" t="str">
        <f t="shared" si="22"/>
        <v/>
      </c>
    </row>
    <row r="608" spans="1:7" x14ac:dyDescent="0.2">
      <c r="A608" t="s">
        <v>8787</v>
      </c>
      <c r="B608" t="s">
        <v>55</v>
      </c>
      <c r="C608" t="s">
        <v>363</v>
      </c>
      <c r="D608" s="9">
        <v>-3.1225022569999998E-17</v>
      </c>
      <c r="F608" s="9">
        <f t="shared" si="21"/>
        <v>-3.1225022569999998E-17</v>
      </c>
      <c r="G608" s="9" t="str">
        <f t="shared" si="22"/>
        <v/>
      </c>
    </row>
    <row r="609" spans="1:7" x14ac:dyDescent="0.2">
      <c r="A609" t="s">
        <v>8147</v>
      </c>
      <c r="B609" t="s">
        <v>55</v>
      </c>
      <c r="C609" t="s">
        <v>363</v>
      </c>
      <c r="D609" s="9">
        <v>5.7592819399999998E-16</v>
      </c>
      <c r="F609" s="9" t="str">
        <f t="shared" si="21"/>
        <v/>
      </c>
      <c r="G609" s="9">
        <f t="shared" si="22"/>
        <v>5.7592819399999998E-16</v>
      </c>
    </row>
    <row r="610" spans="1:7" x14ac:dyDescent="0.2">
      <c r="A610" t="s">
        <v>8788</v>
      </c>
      <c r="B610" t="s">
        <v>55</v>
      </c>
      <c r="C610" t="s">
        <v>363</v>
      </c>
      <c r="D610" s="9">
        <v>6.9388939039999997E-18</v>
      </c>
      <c r="F610" s="9" t="str">
        <f t="shared" si="21"/>
        <v/>
      </c>
      <c r="G610" s="9">
        <f t="shared" si="22"/>
        <v>6.9388939039999997E-18</v>
      </c>
    </row>
    <row r="611" spans="1:7" x14ac:dyDescent="0.2">
      <c r="A611" t="s">
        <v>8789</v>
      </c>
      <c r="B611" t="s">
        <v>55</v>
      </c>
      <c r="C611" t="s">
        <v>363</v>
      </c>
      <c r="D611" s="9">
        <v>3.4694469519999998E-18</v>
      </c>
      <c r="F611" s="9" t="str">
        <f t="shared" si="21"/>
        <v/>
      </c>
      <c r="G611" s="9">
        <f t="shared" si="22"/>
        <v>3.4694469519999998E-18</v>
      </c>
    </row>
    <row r="612" spans="1:7" x14ac:dyDescent="0.2">
      <c r="A612" t="s">
        <v>8148</v>
      </c>
      <c r="B612" t="s">
        <v>55</v>
      </c>
      <c r="C612" t="s">
        <v>363</v>
      </c>
      <c r="D612" s="9">
        <v>1.7798262860000002E-15</v>
      </c>
      <c r="F612" s="9" t="str">
        <f t="shared" si="21"/>
        <v/>
      </c>
      <c r="G612" s="9">
        <f t="shared" si="22"/>
        <v>1.7798262860000002E-15</v>
      </c>
    </row>
    <row r="613" spans="1:7" x14ac:dyDescent="0.2">
      <c r="A613" t="s">
        <v>8578</v>
      </c>
      <c r="B613" t="s">
        <v>52</v>
      </c>
      <c r="C613" t="s">
        <v>363</v>
      </c>
      <c r="D613" s="9">
        <v>2.4876101180000001E-11</v>
      </c>
      <c r="F613" s="9" t="str">
        <f t="shared" si="21"/>
        <v/>
      </c>
      <c r="G613" s="9">
        <f t="shared" si="22"/>
        <v>2.4876101180000001E-11</v>
      </c>
    </row>
    <row r="614" spans="1:7" x14ac:dyDescent="0.2">
      <c r="A614" t="s">
        <v>8149</v>
      </c>
      <c r="B614" t="s">
        <v>52</v>
      </c>
      <c r="C614" t="s">
        <v>363</v>
      </c>
      <c r="D614" s="9">
        <v>1.316611494</v>
      </c>
      <c r="F614" s="9" t="str">
        <f t="shared" si="21"/>
        <v/>
      </c>
      <c r="G614" s="9">
        <f t="shared" si="22"/>
        <v>1.316611494</v>
      </c>
    </row>
    <row r="615" spans="1:7" x14ac:dyDescent="0.2">
      <c r="A615" t="s">
        <v>8790</v>
      </c>
      <c r="B615" t="s">
        <v>52</v>
      </c>
      <c r="C615" t="s">
        <v>363</v>
      </c>
      <c r="D615" s="9">
        <v>2.176037128E-14</v>
      </c>
      <c r="F615" s="9" t="str">
        <f t="shared" si="21"/>
        <v/>
      </c>
      <c r="G615" s="9">
        <f t="shared" si="22"/>
        <v>2.176037128E-14</v>
      </c>
    </row>
    <row r="616" spans="1:7" x14ac:dyDescent="0.2">
      <c r="A616" t="s">
        <v>8579</v>
      </c>
      <c r="B616" t="s">
        <v>52</v>
      </c>
      <c r="C616" t="s">
        <v>363</v>
      </c>
      <c r="D616" s="9">
        <v>-2.5259794260000001E-12</v>
      </c>
      <c r="F616" s="9">
        <f t="shared" si="21"/>
        <v>-2.5259794260000001E-12</v>
      </c>
      <c r="G616" s="9" t="str">
        <f t="shared" si="22"/>
        <v/>
      </c>
    </row>
    <row r="617" spans="1:7" x14ac:dyDescent="0.2">
      <c r="A617" t="s">
        <v>8580</v>
      </c>
      <c r="B617" t="s">
        <v>52</v>
      </c>
      <c r="C617" t="s">
        <v>363</v>
      </c>
      <c r="D617" s="9">
        <v>-5.0448534239999998E-13</v>
      </c>
      <c r="F617" s="9">
        <f t="shared" si="21"/>
        <v>-5.0448534239999998E-13</v>
      </c>
      <c r="G617" s="9" t="str">
        <f t="shared" si="22"/>
        <v/>
      </c>
    </row>
    <row r="618" spans="1:7" x14ac:dyDescent="0.2">
      <c r="A618" t="s">
        <v>8581</v>
      </c>
      <c r="B618" t="s">
        <v>52</v>
      </c>
      <c r="C618" t="s">
        <v>363</v>
      </c>
      <c r="D618" s="9">
        <v>-5.0448534239999998E-13</v>
      </c>
      <c r="F618" s="9">
        <f t="shared" si="21"/>
        <v>-5.0448534239999998E-13</v>
      </c>
      <c r="G618" s="9" t="str">
        <f t="shared" si="22"/>
        <v/>
      </c>
    </row>
    <row r="619" spans="1:7" x14ac:dyDescent="0.2">
      <c r="A619" t="s">
        <v>8582</v>
      </c>
      <c r="B619" t="s">
        <v>52</v>
      </c>
      <c r="C619" t="s">
        <v>360</v>
      </c>
      <c r="D619" s="9">
        <v>-3.6515239649999998E-5</v>
      </c>
      <c r="F619" s="9">
        <f t="shared" si="21"/>
        <v>-3.6515239649999998E-5</v>
      </c>
      <c r="G619" s="9" t="str">
        <f t="shared" si="22"/>
        <v/>
      </c>
    </row>
    <row r="620" spans="1:7" x14ac:dyDescent="0.2">
      <c r="A620" t="s">
        <v>8582</v>
      </c>
      <c r="B620" t="s">
        <v>55</v>
      </c>
      <c r="C620" t="s">
        <v>360</v>
      </c>
      <c r="D620" s="9">
        <v>6.8509648120000001E-5</v>
      </c>
      <c r="F620" s="9" t="str">
        <f t="shared" si="21"/>
        <v/>
      </c>
      <c r="G620" s="9">
        <f t="shared" si="22"/>
        <v>6.8509648120000001E-5</v>
      </c>
    </row>
    <row r="621" spans="1:7" x14ac:dyDescent="0.2">
      <c r="A621" t="s">
        <v>8791</v>
      </c>
      <c r="B621" t="s">
        <v>8295</v>
      </c>
      <c r="C621" t="s">
        <v>363</v>
      </c>
      <c r="D621" s="9">
        <v>2.2525053409999998E-6</v>
      </c>
      <c r="F621" s="9" t="str">
        <f t="shared" si="21"/>
        <v/>
      </c>
      <c r="G621" s="9">
        <f t="shared" si="22"/>
        <v>2.2525053409999998E-6</v>
      </c>
    </row>
    <row r="622" spans="1:7" x14ac:dyDescent="0.2">
      <c r="A622" t="s">
        <v>8791</v>
      </c>
      <c r="B622" t="s">
        <v>8296</v>
      </c>
      <c r="C622" t="s">
        <v>363</v>
      </c>
      <c r="D622" s="9">
        <v>2.1859445550000001E-6</v>
      </c>
      <c r="F622" s="9" t="str">
        <f t="shared" si="21"/>
        <v/>
      </c>
      <c r="G622" s="9">
        <f t="shared" si="22"/>
        <v>2.1859445550000001E-6</v>
      </c>
    </row>
    <row r="623" spans="1:7" x14ac:dyDescent="0.2">
      <c r="A623" t="s">
        <v>8791</v>
      </c>
      <c r="B623" t="s">
        <v>8290</v>
      </c>
      <c r="C623" t="s">
        <v>363</v>
      </c>
      <c r="D623" s="9">
        <v>2.367758314E-5</v>
      </c>
      <c r="F623" s="9" t="str">
        <f t="shared" si="21"/>
        <v/>
      </c>
      <c r="G623" s="9">
        <f t="shared" si="22"/>
        <v>2.367758314E-5</v>
      </c>
    </row>
    <row r="624" spans="1:7" x14ac:dyDescent="0.2">
      <c r="A624" t="s">
        <v>8791</v>
      </c>
      <c r="B624" t="s">
        <v>8271</v>
      </c>
      <c r="C624" t="s">
        <v>363</v>
      </c>
      <c r="D624" s="9">
        <v>1.9943326899999999E-6</v>
      </c>
      <c r="F624" s="9" t="str">
        <f t="shared" si="21"/>
        <v/>
      </c>
      <c r="G624" s="9">
        <f t="shared" si="22"/>
        <v>1.9943326899999999E-6</v>
      </c>
    </row>
    <row r="625" spans="1:7" x14ac:dyDescent="0.2">
      <c r="A625" t="s">
        <v>9211</v>
      </c>
      <c r="B625" t="s">
        <v>9274</v>
      </c>
      <c r="C625" t="s">
        <v>357</v>
      </c>
      <c r="D625" s="9">
        <v>-2.5931088839999998E-6</v>
      </c>
      <c r="F625" s="9">
        <f t="shared" si="21"/>
        <v>-2.5931088839999998E-6</v>
      </c>
      <c r="G625" s="9" t="str">
        <f t="shared" si="22"/>
        <v/>
      </c>
    </row>
    <row r="626" spans="1:7" x14ac:dyDescent="0.2">
      <c r="A626" t="s">
        <v>9211</v>
      </c>
      <c r="B626" t="s">
        <v>52</v>
      </c>
      <c r="C626" t="s">
        <v>357</v>
      </c>
      <c r="D626" s="9">
        <v>2.4270831170000001E-6</v>
      </c>
      <c r="F626" s="9" t="str">
        <f t="shared" si="21"/>
        <v/>
      </c>
      <c r="G626" s="9">
        <f t="shared" si="22"/>
        <v>2.4270831170000001E-6</v>
      </c>
    </row>
    <row r="627" spans="1:7" x14ac:dyDescent="0.2">
      <c r="A627" t="s">
        <v>9211</v>
      </c>
      <c r="B627" t="s">
        <v>480</v>
      </c>
      <c r="C627" t="s">
        <v>357</v>
      </c>
      <c r="D627" s="9">
        <v>1.2435075090000001E-5</v>
      </c>
      <c r="F627" s="9" t="str">
        <f t="shared" si="21"/>
        <v/>
      </c>
      <c r="G627" s="9">
        <f t="shared" si="22"/>
        <v>1.2435075090000001E-5</v>
      </c>
    </row>
    <row r="628" spans="1:7" x14ac:dyDescent="0.2">
      <c r="A628" t="s">
        <v>8397</v>
      </c>
      <c r="B628" t="s">
        <v>8792</v>
      </c>
      <c r="C628" t="s">
        <v>357</v>
      </c>
      <c r="D628" s="9">
        <v>10.50000414</v>
      </c>
      <c r="F628" s="9" t="str">
        <f t="shared" si="21"/>
        <v/>
      </c>
      <c r="G628" s="9">
        <f t="shared" si="22"/>
        <v>10.50000414</v>
      </c>
    </row>
    <row r="629" spans="1:7" x14ac:dyDescent="0.2">
      <c r="A629" t="s">
        <v>9212</v>
      </c>
      <c r="B629" t="s">
        <v>54</v>
      </c>
      <c r="C629" t="s">
        <v>366</v>
      </c>
      <c r="F629" s="9" t="str">
        <f t="shared" si="21"/>
        <v/>
      </c>
      <c r="G629" s="9" t="str">
        <f t="shared" si="22"/>
        <v/>
      </c>
    </row>
    <row r="630" spans="1:7" x14ac:dyDescent="0.2">
      <c r="A630" t="s">
        <v>9212</v>
      </c>
      <c r="B630" t="s">
        <v>83</v>
      </c>
      <c r="C630" t="s">
        <v>366</v>
      </c>
      <c r="F630" s="9" t="str">
        <f t="shared" si="21"/>
        <v/>
      </c>
      <c r="G630" s="9" t="str">
        <f t="shared" si="22"/>
        <v/>
      </c>
    </row>
    <row r="631" spans="1:7" x14ac:dyDescent="0.2">
      <c r="A631" t="s">
        <v>9213</v>
      </c>
      <c r="B631" t="s">
        <v>54</v>
      </c>
      <c r="C631" t="s">
        <v>362</v>
      </c>
      <c r="F631" s="9" t="str">
        <f t="shared" si="21"/>
        <v/>
      </c>
      <c r="G631" s="9" t="str">
        <f t="shared" si="22"/>
        <v/>
      </c>
    </row>
    <row r="632" spans="1:7" x14ac:dyDescent="0.2">
      <c r="A632" t="s">
        <v>9213</v>
      </c>
      <c r="B632" t="s">
        <v>83</v>
      </c>
      <c r="C632" t="s">
        <v>362</v>
      </c>
      <c r="F632" s="9" t="str">
        <f t="shared" si="21"/>
        <v/>
      </c>
      <c r="G632" s="9" t="str">
        <f t="shared" si="22"/>
        <v/>
      </c>
    </row>
    <row r="633" spans="1:7" x14ac:dyDescent="0.2">
      <c r="A633" t="s">
        <v>9214</v>
      </c>
      <c r="B633" t="s">
        <v>54</v>
      </c>
      <c r="C633" t="s">
        <v>358</v>
      </c>
      <c r="F633" s="9" t="str">
        <f t="shared" si="21"/>
        <v/>
      </c>
      <c r="G633" s="9" t="str">
        <f t="shared" si="22"/>
        <v/>
      </c>
    </row>
    <row r="634" spans="1:7" x14ac:dyDescent="0.2">
      <c r="A634" t="s">
        <v>9214</v>
      </c>
      <c r="B634" t="s">
        <v>83</v>
      </c>
      <c r="C634" t="s">
        <v>358</v>
      </c>
      <c r="F634" s="9" t="str">
        <f t="shared" si="21"/>
        <v/>
      </c>
      <c r="G634" s="9" t="str">
        <f t="shared" si="22"/>
        <v/>
      </c>
    </row>
    <row r="635" spans="1:7" x14ac:dyDescent="0.2">
      <c r="A635" t="s">
        <v>9215</v>
      </c>
      <c r="B635" t="s">
        <v>9274</v>
      </c>
      <c r="C635" t="s">
        <v>373</v>
      </c>
      <c r="F635" s="9" t="str">
        <f t="shared" si="21"/>
        <v/>
      </c>
      <c r="G635" s="9" t="str">
        <f t="shared" si="22"/>
        <v/>
      </c>
    </row>
    <row r="636" spans="1:7" x14ac:dyDescent="0.2">
      <c r="A636" t="s">
        <v>9215</v>
      </c>
      <c r="B636" t="s">
        <v>52</v>
      </c>
      <c r="C636" t="s">
        <v>373</v>
      </c>
      <c r="F636" s="9" t="str">
        <f t="shared" si="21"/>
        <v/>
      </c>
      <c r="G636" s="9" t="str">
        <f t="shared" si="22"/>
        <v/>
      </c>
    </row>
    <row r="637" spans="1:7" x14ac:dyDescent="0.2">
      <c r="A637" t="s">
        <v>9215</v>
      </c>
      <c r="B637" t="s">
        <v>8262</v>
      </c>
      <c r="C637" t="s">
        <v>373</v>
      </c>
      <c r="F637" s="9" t="str">
        <f t="shared" si="21"/>
        <v/>
      </c>
      <c r="G637" s="9" t="str">
        <f t="shared" si="22"/>
        <v/>
      </c>
    </row>
    <row r="638" spans="1:7" x14ac:dyDescent="0.2">
      <c r="A638" t="s">
        <v>9215</v>
      </c>
      <c r="B638" t="s">
        <v>55</v>
      </c>
      <c r="C638" t="s">
        <v>373</v>
      </c>
      <c r="F638" s="9" t="str">
        <f t="shared" si="21"/>
        <v/>
      </c>
      <c r="G638" s="9" t="str">
        <f t="shared" si="22"/>
        <v/>
      </c>
    </row>
    <row r="639" spans="1:7" x14ac:dyDescent="0.2">
      <c r="A639" t="s">
        <v>9216</v>
      </c>
      <c r="B639" t="s">
        <v>8360</v>
      </c>
      <c r="C639" t="s">
        <v>361</v>
      </c>
      <c r="F639" s="9" t="str">
        <f t="shared" si="21"/>
        <v/>
      </c>
      <c r="G639" s="9" t="str">
        <f t="shared" si="22"/>
        <v/>
      </c>
    </row>
    <row r="640" spans="1:7" x14ac:dyDescent="0.2">
      <c r="A640" t="s">
        <v>9216</v>
      </c>
      <c r="B640" t="s">
        <v>9274</v>
      </c>
      <c r="C640" t="s">
        <v>361</v>
      </c>
      <c r="F640" s="9" t="str">
        <f t="shared" si="21"/>
        <v/>
      </c>
      <c r="G640" s="9" t="str">
        <f t="shared" si="22"/>
        <v/>
      </c>
    </row>
    <row r="641" spans="1:7" x14ac:dyDescent="0.2">
      <c r="A641" t="s">
        <v>9216</v>
      </c>
      <c r="B641" t="s">
        <v>52</v>
      </c>
      <c r="C641" t="s">
        <v>361</v>
      </c>
      <c r="F641" s="9" t="str">
        <f t="shared" si="21"/>
        <v/>
      </c>
      <c r="G641" s="9" t="str">
        <f t="shared" si="22"/>
        <v/>
      </c>
    </row>
    <row r="642" spans="1:7" x14ac:dyDescent="0.2">
      <c r="A642" t="s">
        <v>9216</v>
      </c>
      <c r="B642" t="s">
        <v>480</v>
      </c>
      <c r="C642" t="s">
        <v>361</v>
      </c>
      <c r="F642" s="9" t="str">
        <f t="shared" si="21"/>
        <v/>
      </c>
      <c r="G642" s="9" t="str">
        <f t="shared" si="22"/>
        <v/>
      </c>
    </row>
    <row r="643" spans="1:7" x14ac:dyDescent="0.2">
      <c r="A643" t="s">
        <v>9217</v>
      </c>
      <c r="B643" t="s">
        <v>399</v>
      </c>
      <c r="C643" t="s">
        <v>361</v>
      </c>
      <c r="D643" s="9">
        <v>2.30644046E-5</v>
      </c>
      <c r="F643" s="9" t="str">
        <f t="shared" si="21"/>
        <v/>
      </c>
      <c r="G643" s="9">
        <f t="shared" si="22"/>
        <v>2.30644046E-5</v>
      </c>
    </row>
    <row r="644" spans="1:7" x14ac:dyDescent="0.2">
      <c r="A644" t="s">
        <v>9217</v>
      </c>
      <c r="B644" t="s">
        <v>9274</v>
      </c>
      <c r="C644" t="s">
        <v>361</v>
      </c>
      <c r="D644" s="9">
        <v>-3.6061279200000001E-6</v>
      </c>
      <c r="E644" s="54"/>
      <c r="F644" s="9">
        <f t="shared" si="21"/>
        <v>-3.6061279200000001E-6</v>
      </c>
      <c r="G644" s="9" t="str">
        <f t="shared" si="22"/>
        <v/>
      </c>
    </row>
    <row r="645" spans="1:7" x14ac:dyDescent="0.2">
      <c r="A645" t="s">
        <v>9217</v>
      </c>
      <c r="B645" t="s">
        <v>52</v>
      </c>
      <c r="C645" t="s">
        <v>361</v>
      </c>
      <c r="D645" s="9">
        <v>-4.191358376E-6</v>
      </c>
      <c r="E645" s="54"/>
      <c r="F645" s="9">
        <f t="shared" si="21"/>
        <v>-4.191358376E-6</v>
      </c>
      <c r="G645" s="9" t="str">
        <f t="shared" si="22"/>
        <v/>
      </c>
    </row>
    <row r="646" spans="1:7" x14ac:dyDescent="0.2">
      <c r="A646" t="s">
        <v>9217</v>
      </c>
      <c r="B646" t="s">
        <v>401</v>
      </c>
      <c r="C646" t="s">
        <v>361</v>
      </c>
      <c r="D646" s="9">
        <v>-1.2506507249999999E-5</v>
      </c>
      <c r="E646" s="54"/>
      <c r="F646" s="9">
        <f t="shared" si="21"/>
        <v>-1.2506507249999999E-5</v>
      </c>
      <c r="G646" s="9" t="str">
        <f t="shared" si="22"/>
        <v/>
      </c>
    </row>
    <row r="647" spans="1:7" x14ac:dyDescent="0.2">
      <c r="A647" t="s">
        <v>9218</v>
      </c>
      <c r="B647" t="s">
        <v>54</v>
      </c>
      <c r="C647" t="s">
        <v>361</v>
      </c>
      <c r="D647" s="9">
        <v>3.9512671849999999E-4</v>
      </c>
      <c r="E647" s="54"/>
      <c r="F647" s="9" t="str">
        <f t="shared" ref="F647:F710" si="23">IF(D647&lt;0,D647,"")</f>
        <v/>
      </c>
      <c r="G647" s="9">
        <f t="shared" ref="G647:G710" si="24">IF(D647&gt;0,D647,"")</f>
        <v>3.9512671849999999E-4</v>
      </c>
    </row>
    <row r="648" spans="1:7" x14ac:dyDescent="0.2">
      <c r="A648" t="s">
        <v>9218</v>
      </c>
      <c r="B648" t="s">
        <v>9274</v>
      </c>
      <c r="C648" t="s">
        <v>361</v>
      </c>
      <c r="D648" s="9">
        <v>-1.864199376E-5</v>
      </c>
      <c r="F648" s="9">
        <f t="shared" si="23"/>
        <v>-1.864199376E-5</v>
      </c>
      <c r="G648" s="9" t="str">
        <f t="shared" si="24"/>
        <v/>
      </c>
    </row>
    <row r="649" spans="1:7" x14ac:dyDescent="0.2">
      <c r="A649" t="s">
        <v>9218</v>
      </c>
      <c r="B649" t="s">
        <v>52</v>
      </c>
      <c r="C649" t="s">
        <v>361</v>
      </c>
      <c r="D649" s="9">
        <v>-6.3358692230000005E-5</v>
      </c>
      <c r="F649" s="9">
        <f t="shared" si="23"/>
        <v>-6.3358692230000005E-5</v>
      </c>
      <c r="G649" s="9" t="str">
        <f t="shared" si="24"/>
        <v/>
      </c>
    </row>
    <row r="650" spans="1:7" x14ac:dyDescent="0.2">
      <c r="A650" t="s">
        <v>9218</v>
      </c>
      <c r="B650" t="s">
        <v>401</v>
      </c>
      <c r="C650" t="s">
        <v>361</v>
      </c>
      <c r="D650" s="9">
        <v>-2.4636946820000001E-4</v>
      </c>
      <c r="F650" s="9">
        <f t="shared" si="23"/>
        <v>-2.4636946820000001E-4</v>
      </c>
      <c r="G650" s="9" t="str">
        <f t="shared" si="24"/>
        <v/>
      </c>
    </row>
    <row r="651" spans="1:7" x14ac:dyDescent="0.2">
      <c r="A651" t="s">
        <v>9219</v>
      </c>
      <c r="B651" t="s">
        <v>399</v>
      </c>
      <c r="C651" t="s">
        <v>361</v>
      </c>
      <c r="D651" s="9">
        <v>3.0740708739999999E-4</v>
      </c>
      <c r="F651" s="9" t="str">
        <f t="shared" si="23"/>
        <v/>
      </c>
      <c r="G651" s="9">
        <f t="shared" si="24"/>
        <v>3.0740708739999999E-4</v>
      </c>
    </row>
    <row r="652" spans="1:7" x14ac:dyDescent="0.2">
      <c r="A652" t="s">
        <v>9219</v>
      </c>
      <c r="B652" t="s">
        <v>9274</v>
      </c>
      <c r="C652" t="s">
        <v>361</v>
      </c>
      <c r="D652" s="9">
        <v>-2.6400020609999999E-5</v>
      </c>
      <c r="F652" s="9">
        <f t="shared" si="23"/>
        <v>-2.6400020609999999E-5</v>
      </c>
      <c r="G652" s="9" t="str">
        <f t="shared" si="24"/>
        <v/>
      </c>
    </row>
    <row r="653" spans="1:7" x14ac:dyDescent="0.2">
      <c r="A653" t="s">
        <v>9219</v>
      </c>
      <c r="B653" t="s">
        <v>52</v>
      </c>
      <c r="C653" t="s">
        <v>361</v>
      </c>
      <c r="D653" s="9">
        <v>1.530778876E-5</v>
      </c>
      <c r="F653" s="9" t="str">
        <f t="shared" si="23"/>
        <v/>
      </c>
      <c r="G653" s="9">
        <f t="shared" si="24"/>
        <v>1.530778876E-5</v>
      </c>
    </row>
    <row r="654" spans="1:7" x14ac:dyDescent="0.2">
      <c r="A654" t="s">
        <v>9219</v>
      </c>
      <c r="B654" t="s">
        <v>402</v>
      </c>
      <c r="C654" t="s">
        <v>361</v>
      </c>
      <c r="D654" s="9">
        <v>-2.2457167199999999E-4</v>
      </c>
      <c r="F654" s="9">
        <f t="shared" si="23"/>
        <v>-2.2457167199999999E-4</v>
      </c>
      <c r="G654" s="9" t="str">
        <f t="shared" si="24"/>
        <v/>
      </c>
    </row>
    <row r="655" spans="1:7" x14ac:dyDescent="0.2">
      <c r="A655" t="s">
        <v>8479</v>
      </c>
      <c r="B655" t="s">
        <v>9274</v>
      </c>
      <c r="C655" t="s">
        <v>361</v>
      </c>
      <c r="F655" s="9" t="str">
        <f t="shared" si="23"/>
        <v/>
      </c>
      <c r="G655" s="9" t="str">
        <f t="shared" si="24"/>
        <v/>
      </c>
    </row>
    <row r="656" spans="1:7" x14ac:dyDescent="0.2">
      <c r="A656" t="s">
        <v>8479</v>
      </c>
      <c r="B656" t="s">
        <v>52</v>
      </c>
      <c r="C656" t="s">
        <v>361</v>
      </c>
      <c r="F656" s="9" t="str">
        <f t="shared" si="23"/>
        <v/>
      </c>
      <c r="G656" s="9" t="str">
        <f t="shared" si="24"/>
        <v/>
      </c>
    </row>
    <row r="657" spans="1:7" x14ac:dyDescent="0.2">
      <c r="A657" t="s">
        <v>8479</v>
      </c>
      <c r="B657" t="s">
        <v>402</v>
      </c>
      <c r="C657" t="s">
        <v>361</v>
      </c>
      <c r="F657" s="9" t="str">
        <f t="shared" si="23"/>
        <v/>
      </c>
      <c r="G657" s="9" t="str">
        <f t="shared" si="24"/>
        <v/>
      </c>
    </row>
    <row r="658" spans="1:7" x14ac:dyDescent="0.2">
      <c r="A658" t="s">
        <v>8479</v>
      </c>
      <c r="B658" t="s">
        <v>394</v>
      </c>
      <c r="C658" t="s">
        <v>361</v>
      </c>
      <c r="E658" s="54"/>
      <c r="F658" s="9" t="str">
        <f t="shared" si="23"/>
        <v/>
      </c>
      <c r="G658" s="9" t="str">
        <f t="shared" si="24"/>
        <v/>
      </c>
    </row>
    <row r="659" spans="1:7" x14ac:dyDescent="0.2">
      <c r="A659" t="s">
        <v>9220</v>
      </c>
      <c r="B659" t="s">
        <v>54</v>
      </c>
      <c r="C659" t="s">
        <v>361</v>
      </c>
      <c r="D659" s="9">
        <v>2.6832898639999998</v>
      </c>
      <c r="E659" s="54"/>
      <c r="F659" s="9" t="str">
        <f t="shared" si="23"/>
        <v/>
      </c>
      <c r="G659" s="9">
        <f t="shared" si="24"/>
        <v>2.6832898639999998</v>
      </c>
    </row>
    <row r="660" spans="1:7" x14ac:dyDescent="0.2">
      <c r="A660" t="s">
        <v>9220</v>
      </c>
      <c r="B660" t="s">
        <v>9274</v>
      </c>
      <c r="C660" t="s">
        <v>361</v>
      </c>
      <c r="D660" s="9">
        <v>-0.1320791221</v>
      </c>
      <c r="F660" s="9">
        <f t="shared" si="23"/>
        <v>-0.1320791221</v>
      </c>
      <c r="G660" s="9" t="str">
        <f t="shared" si="24"/>
        <v/>
      </c>
    </row>
    <row r="661" spans="1:7" x14ac:dyDescent="0.2">
      <c r="A661" t="s">
        <v>9220</v>
      </c>
      <c r="B661" t="s">
        <v>52</v>
      </c>
      <c r="C661" t="s">
        <v>361</v>
      </c>
      <c r="D661" s="9">
        <v>0.1089073153</v>
      </c>
      <c r="F661" s="9" t="str">
        <f t="shared" si="23"/>
        <v/>
      </c>
      <c r="G661" s="9">
        <f t="shared" si="24"/>
        <v>0.1089073153</v>
      </c>
    </row>
    <row r="662" spans="1:7" x14ac:dyDescent="0.2">
      <c r="A662" t="s">
        <v>9220</v>
      </c>
      <c r="B662" t="s">
        <v>402</v>
      </c>
      <c r="C662" t="s">
        <v>361</v>
      </c>
      <c r="D662" s="9">
        <v>-2.317176055</v>
      </c>
      <c r="F662" s="9">
        <f t="shared" si="23"/>
        <v>-2.317176055</v>
      </c>
      <c r="G662" s="9" t="str">
        <f t="shared" si="24"/>
        <v/>
      </c>
    </row>
    <row r="663" spans="1:7" x14ac:dyDescent="0.2">
      <c r="A663" t="s">
        <v>9221</v>
      </c>
      <c r="B663" t="s">
        <v>399</v>
      </c>
      <c r="C663" t="s">
        <v>361</v>
      </c>
      <c r="D663" s="9">
        <v>1.2996473020000001E-4</v>
      </c>
      <c r="F663" s="9" t="str">
        <f t="shared" si="23"/>
        <v/>
      </c>
      <c r="G663" s="9">
        <f t="shared" si="24"/>
        <v>1.2996473020000001E-4</v>
      </c>
    </row>
    <row r="664" spans="1:7" x14ac:dyDescent="0.2">
      <c r="A664" t="s">
        <v>9221</v>
      </c>
      <c r="B664" t="s">
        <v>9274</v>
      </c>
      <c r="C664" t="s">
        <v>361</v>
      </c>
      <c r="D664" s="9">
        <v>-1.199665696E-5</v>
      </c>
      <c r="F664" s="9">
        <f t="shared" si="23"/>
        <v>-1.199665696E-5</v>
      </c>
      <c r="G664" s="9" t="str">
        <f t="shared" si="24"/>
        <v/>
      </c>
    </row>
    <row r="665" spans="1:7" x14ac:dyDescent="0.2">
      <c r="A665" t="s">
        <v>9221</v>
      </c>
      <c r="B665" t="s">
        <v>52</v>
      </c>
      <c r="C665" t="s">
        <v>361</v>
      </c>
      <c r="D665" s="9">
        <v>6.4767572249999997E-6</v>
      </c>
      <c r="E665" s="54"/>
      <c r="F665" s="9" t="str">
        <f t="shared" si="23"/>
        <v/>
      </c>
      <c r="G665" s="9">
        <f t="shared" si="24"/>
        <v>6.4767572249999997E-6</v>
      </c>
    </row>
    <row r="666" spans="1:7" x14ac:dyDescent="0.2">
      <c r="A666" t="s">
        <v>9221</v>
      </c>
      <c r="B666" t="s">
        <v>401</v>
      </c>
      <c r="C666" t="s">
        <v>361</v>
      </c>
      <c r="D666" s="9">
        <v>-9.6008109319999999E-5</v>
      </c>
      <c r="E666" s="54"/>
      <c r="F666" s="9">
        <f t="shared" si="23"/>
        <v>-9.6008109319999999E-5</v>
      </c>
      <c r="G666" s="9" t="str">
        <f t="shared" si="24"/>
        <v/>
      </c>
    </row>
    <row r="667" spans="1:7" x14ac:dyDescent="0.2">
      <c r="A667" t="s">
        <v>8480</v>
      </c>
      <c r="B667" t="s">
        <v>9274</v>
      </c>
      <c r="C667" t="s">
        <v>361</v>
      </c>
      <c r="F667" s="9" t="str">
        <f t="shared" si="23"/>
        <v/>
      </c>
      <c r="G667" s="9" t="str">
        <f t="shared" si="24"/>
        <v/>
      </c>
    </row>
    <row r="668" spans="1:7" x14ac:dyDescent="0.2">
      <c r="A668" t="s">
        <v>8480</v>
      </c>
      <c r="B668" t="s">
        <v>52</v>
      </c>
      <c r="C668" t="s">
        <v>361</v>
      </c>
      <c r="F668" s="9" t="str">
        <f t="shared" si="23"/>
        <v/>
      </c>
      <c r="G668" s="9" t="str">
        <f t="shared" si="24"/>
        <v/>
      </c>
    </row>
    <row r="669" spans="1:7" x14ac:dyDescent="0.2">
      <c r="A669" t="s">
        <v>8480</v>
      </c>
      <c r="B669" t="s">
        <v>401</v>
      </c>
      <c r="C669" t="s">
        <v>361</v>
      </c>
      <c r="F669" s="9" t="str">
        <f t="shared" si="23"/>
        <v/>
      </c>
      <c r="G669" s="9" t="str">
        <f t="shared" si="24"/>
        <v/>
      </c>
    </row>
    <row r="670" spans="1:7" x14ac:dyDescent="0.2">
      <c r="A670" t="s">
        <v>8480</v>
      </c>
      <c r="B670" t="s">
        <v>394</v>
      </c>
      <c r="C670" t="s">
        <v>361</v>
      </c>
      <c r="F670" s="9" t="str">
        <f t="shared" si="23"/>
        <v/>
      </c>
      <c r="G670" s="9" t="str">
        <f t="shared" si="24"/>
        <v/>
      </c>
    </row>
    <row r="671" spans="1:7" x14ac:dyDescent="0.2">
      <c r="A671" t="s">
        <v>9222</v>
      </c>
      <c r="B671" t="s">
        <v>54</v>
      </c>
      <c r="C671" t="s">
        <v>361</v>
      </c>
      <c r="D671" s="9">
        <v>0.56304115020000001</v>
      </c>
      <c r="F671" s="9" t="str">
        <f t="shared" si="23"/>
        <v/>
      </c>
      <c r="G671" s="9">
        <f t="shared" si="24"/>
        <v>0.56304115020000001</v>
      </c>
    </row>
    <row r="672" spans="1:7" x14ac:dyDescent="0.2">
      <c r="A672" t="s">
        <v>9222</v>
      </c>
      <c r="B672" t="s">
        <v>9274</v>
      </c>
      <c r="C672" t="s">
        <v>361</v>
      </c>
      <c r="D672" s="9">
        <v>-2.751134907E-2</v>
      </c>
      <c r="F672" s="9">
        <f t="shared" si="23"/>
        <v>-2.751134907E-2</v>
      </c>
      <c r="G672" s="9" t="str">
        <f t="shared" si="24"/>
        <v/>
      </c>
    </row>
    <row r="673" spans="1:7" x14ac:dyDescent="0.2">
      <c r="A673" t="s">
        <v>9222</v>
      </c>
      <c r="B673" t="s">
        <v>52</v>
      </c>
      <c r="C673" t="s">
        <v>361</v>
      </c>
      <c r="D673" s="9">
        <v>2.2779365980000001E-2</v>
      </c>
      <c r="F673" s="9" t="str">
        <f t="shared" si="23"/>
        <v/>
      </c>
      <c r="G673" s="9">
        <f t="shared" si="24"/>
        <v>2.2779365980000001E-2</v>
      </c>
    </row>
    <row r="674" spans="1:7" x14ac:dyDescent="0.2">
      <c r="A674" t="s">
        <v>9222</v>
      </c>
      <c r="B674" t="s">
        <v>401</v>
      </c>
      <c r="C674" t="s">
        <v>361</v>
      </c>
      <c r="D674" s="9">
        <v>-0.50226686470000004</v>
      </c>
      <c r="F674" s="9">
        <f t="shared" si="23"/>
        <v>-0.50226686470000004</v>
      </c>
      <c r="G674" s="9" t="str">
        <f t="shared" si="24"/>
        <v/>
      </c>
    </row>
    <row r="675" spans="1:7" x14ac:dyDescent="0.2">
      <c r="A675" t="s">
        <v>9223</v>
      </c>
      <c r="B675" t="s">
        <v>399</v>
      </c>
      <c r="C675" t="s">
        <v>361</v>
      </c>
      <c r="D675" s="9">
        <v>1.2996473020000001E-4</v>
      </c>
      <c r="F675" s="9" t="str">
        <f t="shared" si="23"/>
        <v/>
      </c>
      <c r="G675" s="9">
        <f t="shared" si="24"/>
        <v>1.2996473020000001E-4</v>
      </c>
    </row>
    <row r="676" spans="1:7" x14ac:dyDescent="0.2">
      <c r="A676" t="s">
        <v>9223</v>
      </c>
      <c r="B676" t="s">
        <v>9274</v>
      </c>
      <c r="C676" t="s">
        <v>361</v>
      </c>
      <c r="D676" s="9">
        <v>-1.199665696E-5</v>
      </c>
      <c r="F676" s="9">
        <f t="shared" si="23"/>
        <v>-1.199665696E-5</v>
      </c>
      <c r="G676" s="9" t="str">
        <f t="shared" si="24"/>
        <v/>
      </c>
    </row>
    <row r="677" spans="1:7" x14ac:dyDescent="0.2">
      <c r="A677" t="s">
        <v>9223</v>
      </c>
      <c r="B677" t="s">
        <v>52</v>
      </c>
      <c r="C677" t="s">
        <v>361</v>
      </c>
      <c r="D677" s="9">
        <v>6.4767572249999997E-6</v>
      </c>
      <c r="F677" s="9" t="str">
        <f t="shared" si="23"/>
        <v/>
      </c>
      <c r="G677" s="9">
        <f t="shared" si="24"/>
        <v>6.4767572249999997E-6</v>
      </c>
    </row>
    <row r="678" spans="1:7" x14ac:dyDescent="0.2">
      <c r="A678" t="s">
        <v>9223</v>
      </c>
      <c r="B678" t="s">
        <v>401</v>
      </c>
      <c r="C678" t="s">
        <v>361</v>
      </c>
      <c r="D678" s="9">
        <v>-9.6008109319999999E-5</v>
      </c>
      <c r="F678" s="9">
        <f t="shared" si="23"/>
        <v>-9.6008109319999999E-5</v>
      </c>
      <c r="G678" s="9" t="str">
        <f t="shared" si="24"/>
        <v/>
      </c>
    </row>
    <row r="679" spans="1:7" x14ac:dyDescent="0.2">
      <c r="A679" t="s">
        <v>9224</v>
      </c>
      <c r="B679" t="s">
        <v>400</v>
      </c>
      <c r="C679" t="s">
        <v>361</v>
      </c>
      <c r="F679" s="9" t="str">
        <f t="shared" si="23"/>
        <v/>
      </c>
      <c r="G679" s="9" t="str">
        <f t="shared" si="24"/>
        <v/>
      </c>
    </row>
    <row r="680" spans="1:7" x14ac:dyDescent="0.2">
      <c r="A680" t="s">
        <v>9224</v>
      </c>
      <c r="B680" t="s">
        <v>394</v>
      </c>
      <c r="C680" t="s">
        <v>361</v>
      </c>
      <c r="F680" s="9" t="str">
        <f t="shared" si="23"/>
        <v/>
      </c>
      <c r="G680" s="9" t="str">
        <f t="shared" si="24"/>
        <v/>
      </c>
    </row>
    <row r="681" spans="1:7" x14ac:dyDescent="0.2">
      <c r="A681" t="s">
        <v>8583</v>
      </c>
      <c r="B681" t="s">
        <v>54</v>
      </c>
      <c r="C681" t="s">
        <v>361</v>
      </c>
      <c r="D681" s="9">
        <v>1.8085249130000002E-2</v>
      </c>
      <c r="F681" s="9" t="str">
        <f t="shared" si="23"/>
        <v/>
      </c>
      <c r="G681" s="9">
        <f t="shared" si="24"/>
        <v>1.8085249130000002E-2</v>
      </c>
    </row>
    <row r="682" spans="1:7" x14ac:dyDescent="0.2">
      <c r="A682" t="s">
        <v>8583</v>
      </c>
      <c r="B682" t="s">
        <v>404</v>
      </c>
      <c r="C682" t="s">
        <v>361</v>
      </c>
      <c r="D682" s="9">
        <v>-1.8085249130000002E-2</v>
      </c>
      <c r="F682" s="9">
        <f t="shared" si="23"/>
        <v>-1.8085249130000002E-2</v>
      </c>
      <c r="G682" s="9" t="str">
        <f t="shared" si="24"/>
        <v/>
      </c>
    </row>
    <row r="683" spans="1:7" x14ac:dyDescent="0.2">
      <c r="A683" t="s">
        <v>9225</v>
      </c>
      <c r="B683" t="s">
        <v>54</v>
      </c>
      <c r="C683" t="s">
        <v>373</v>
      </c>
      <c r="D683" s="9">
        <v>8.3287068569999997E-5</v>
      </c>
      <c r="F683" s="9" t="str">
        <f t="shared" si="23"/>
        <v/>
      </c>
      <c r="G683" s="9">
        <f t="shared" si="24"/>
        <v>8.3287068569999997E-5</v>
      </c>
    </row>
    <row r="684" spans="1:7" x14ac:dyDescent="0.2">
      <c r="A684" t="s">
        <v>9225</v>
      </c>
      <c r="B684" t="s">
        <v>9274</v>
      </c>
      <c r="C684" t="s">
        <v>373</v>
      </c>
      <c r="D684" s="9">
        <v>-4.5288876990000003E-6</v>
      </c>
      <c r="F684" s="9">
        <f t="shared" si="23"/>
        <v>-4.5288876990000003E-6</v>
      </c>
      <c r="G684" s="9" t="str">
        <f t="shared" si="24"/>
        <v/>
      </c>
    </row>
    <row r="685" spans="1:7" x14ac:dyDescent="0.2">
      <c r="A685" t="s">
        <v>9225</v>
      </c>
      <c r="B685" t="s">
        <v>55</v>
      </c>
      <c r="C685" t="s">
        <v>373</v>
      </c>
      <c r="D685" s="9">
        <v>-5.926890121E-5</v>
      </c>
      <c r="F685" s="9">
        <f t="shared" si="23"/>
        <v>-5.926890121E-5</v>
      </c>
      <c r="G685" s="9" t="str">
        <f t="shared" si="24"/>
        <v/>
      </c>
    </row>
    <row r="686" spans="1:7" x14ac:dyDescent="0.2">
      <c r="A686" t="s">
        <v>9226</v>
      </c>
      <c r="B686" t="s">
        <v>399</v>
      </c>
      <c r="C686" t="s">
        <v>360</v>
      </c>
      <c r="D686" s="9">
        <v>1.180395301E-5</v>
      </c>
      <c r="F686" s="9" t="str">
        <f t="shared" si="23"/>
        <v/>
      </c>
      <c r="G686" s="9">
        <f t="shared" si="24"/>
        <v>1.180395301E-5</v>
      </c>
    </row>
    <row r="687" spans="1:7" x14ac:dyDescent="0.2">
      <c r="A687" t="s">
        <v>9226</v>
      </c>
      <c r="B687" t="s">
        <v>9274</v>
      </c>
      <c r="C687" t="s">
        <v>360</v>
      </c>
      <c r="D687" s="9">
        <v>-1.229027587E-6</v>
      </c>
      <c r="F687" s="9">
        <f t="shared" si="23"/>
        <v>-1.229027587E-6</v>
      </c>
      <c r="G687" s="9" t="str">
        <f t="shared" si="24"/>
        <v/>
      </c>
    </row>
    <row r="688" spans="1:7" x14ac:dyDescent="0.2">
      <c r="A688" t="s">
        <v>9226</v>
      </c>
      <c r="B688" t="s">
        <v>52</v>
      </c>
      <c r="C688" t="s">
        <v>360</v>
      </c>
      <c r="D688" s="9">
        <v>-7.3329242490000001E-7</v>
      </c>
      <c r="F688" s="9">
        <f t="shared" si="23"/>
        <v>-7.3329242490000001E-7</v>
      </c>
      <c r="G688" s="9" t="str">
        <f t="shared" si="24"/>
        <v/>
      </c>
    </row>
    <row r="689" spans="1:7" x14ac:dyDescent="0.2">
      <c r="A689" t="s">
        <v>9227</v>
      </c>
      <c r="B689" t="s">
        <v>9274</v>
      </c>
      <c r="C689" t="s">
        <v>360</v>
      </c>
      <c r="F689" s="9" t="str">
        <f t="shared" si="23"/>
        <v/>
      </c>
      <c r="G689" s="9" t="str">
        <f t="shared" si="24"/>
        <v/>
      </c>
    </row>
    <row r="690" spans="1:7" x14ac:dyDescent="0.2">
      <c r="A690" t="s">
        <v>9227</v>
      </c>
      <c r="B690" t="s">
        <v>52</v>
      </c>
      <c r="C690" t="s">
        <v>360</v>
      </c>
      <c r="F690" s="9" t="str">
        <f t="shared" si="23"/>
        <v/>
      </c>
      <c r="G690" s="9" t="str">
        <f t="shared" si="24"/>
        <v/>
      </c>
    </row>
    <row r="691" spans="1:7" x14ac:dyDescent="0.2">
      <c r="A691" t="s">
        <v>9227</v>
      </c>
      <c r="B691" t="s">
        <v>394</v>
      </c>
      <c r="C691" t="s">
        <v>360</v>
      </c>
      <c r="F691" s="9" t="str">
        <f t="shared" si="23"/>
        <v/>
      </c>
      <c r="G691" s="9" t="str">
        <f t="shared" si="24"/>
        <v/>
      </c>
    </row>
    <row r="692" spans="1:7" x14ac:dyDescent="0.2">
      <c r="A692" t="s">
        <v>9228</v>
      </c>
      <c r="B692" t="s">
        <v>54</v>
      </c>
      <c r="C692" t="s">
        <v>362</v>
      </c>
      <c r="F692" s="9" t="str">
        <f t="shared" si="23"/>
        <v/>
      </c>
      <c r="G692" s="9" t="str">
        <f t="shared" si="24"/>
        <v/>
      </c>
    </row>
    <row r="693" spans="1:7" x14ac:dyDescent="0.2">
      <c r="A693" t="s">
        <v>9228</v>
      </c>
      <c r="B693" t="s">
        <v>9274</v>
      </c>
      <c r="C693" t="s">
        <v>362</v>
      </c>
      <c r="F693" s="9" t="str">
        <f t="shared" si="23"/>
        <v/>
      </c>
      <c r="G693" s="9" t="str">
        <f t="shared" si="24"/>
        <v/>
      </c>
    </row>
    <row r="694" spans="1:7" x14ac:dyDescent="0.2">
      <c r="A694" t="s">
        <v>9228</v>
      </c>
      <c r="B694" t="s">
        <v>52</v>
      </c>
      <c r="C694" t="s">
        <v>362</v>
      </c>
      <c r="F694" s="9" t="str">
        <f t="shared" si="23"/>
        <v/>
      </c>
      <c r="G694" s="9" t="str">
        <f t="shared" si="24"/>
        <v/>
      </c>
    </row>
    <row r="695" spans="1:7" x14ac:dyDescent="0.2">
      <c r="A695" t="s">
        <v>9228</v>
      </c>
      <c r="B695" t="s">
        <v>8272</v>
      </c>
      <c r="C695" t="s">
        <v>362</v>
      </c>
      <c r="F695" s="9" t="str">
        <f t="shared" si="23"/>
        <v/>
      </c>
      <c r="G695" s="9" t="str">
        <f t="shared" si="24"/>
        <v/>
      </c>
    </row>
    <row r="696" spans="1:7" x14ac:dyDescent="0.2">
      <c r="A696" t="s">
        <v>9228</v>
      </c>
      <c r="B696" t="s">
        <v>8267</v>
      </c>
      <c r="C696" t="s">
        <v>362</v>
      </c>
      <c r="F696" s="9" t="str">
        <f t="shared" si="23"/>
        <v/>
      </c>
      <c r="G696" s="9" t="str">
        <f t="shared" si="24"/>
        <v/>
      </c>
    </row>
    <row r="697" spans="1:7" x14ac:dyDescent="0.2">
      <c r="A697" t="s">
        <v>9228</v>
      </c>
      <c r="B697" t="s">
        <v>480</v>
      </c>
      <c r="C697" t="s">
        <v>362</v>
      </c>
      <c r="F697" s="9" t="str">
        <f t="shared" si="23"/>
        <v/>
      </c>
      <c r="G697" s="9" t="str">
        <f t="shared" si="24"/>
        <v/>
      </c>
    </row>
    <row r="698" spans="1:7" x14ac:dyDescent="0.2">
      <c r="A698" t="s">
        <v>8793</v>
      </c>
      <c r="B698" t="s">
        <v>54</v>
      </c>
      <c r="C698" t="s">
        <v>360</v>
      </c>
      <c r="D698" s="9">
        <v>2.7438670890000001E-4</v>
      </c>
      <c r="F698" s="9" t="str">
        <f t="shared" si="23"/>
        <v/>
      </c>
      <c r="G698" s="9">
        <f t="shared" si="24"/>
        <v>2.7438670890000001E-4</v>
      </c>
    </row>
    <row r="699" spans="1:7" x14ac:dyDescent="0.2">
      <c r="A699" t="s">
        <v>8793</v>
      </c>
      <c r="B699" t="s">
        <v>9274</v>
      </c>
      <c r="C699" t="s">
        <v>360</v>
      </c>
      <c r="D699" s="9">
        <v>-1.3515104989999999E-5</v>
      </c>
      <c r="F699" s="9">
        <f t="shared" si="23"/>
        <v>-1.3515104989999999E-5</v>
      </c>
      <c r="G699" s="9" t="str">
        <f t="shared" si="24"/>
        <v/>
      </c>
    </row>
    <row r="700" spans="1:7" x14ac:dyDescent="0.2">
      <c r="A700" t="s">
        <v>8793</v>
      </c>
      <c r="B700" t="s">
        <v>52</v>
      </c>
      <c r="C700" t="s">
        <v>360</v>
      </c>
      <c r="D700" s="9">
        <v>-1.5521466189999999E-4</v>
      </c>
      <c r="F700" s="9">
        <f t="shared" si="23"/>
        <v>-1.5521466189999999E-4</v>
      </c>
      <c r="G700" s="9" t="str">
        <f t="shared" si="24"/>
        <v/>
      </c>
    </row>
    <row r="701" spans="1:7" x14ac:dyDescent="0.2">
      <c r="A701" t="s">
        <v>9229</v>
      </c>
      <c r="B701" t="s">
        <v>399</v>
      </c>
      <c r="C701" t="s">
        <v>360</v>
      </c>
      <c r="F701" s="9" t="str">
        <f t="shared" si="23"/>
        <v/>
      </c>
      <c r="G701" s="9" t="str">
        <f t="shared" si="24"/>
        <v/>
      </c>
    </row>
    <row r="702" spans="1:7" x14ac:dyDescent="0.2">
      <c r="A702" t="s">
        <v>9229</v>
      </c>
      <c r="B702" t="s">
        <v>9274</v>
      </c>
      <c r="C702" t="s">
        <v>360</v>
      </c>
      <c r="F702" s="9" t="str">
        <f t="shared" si="23"/>
        <v/>
      </c>
      <c r="G702" s="9" t="str">
        <f t="shared" si="24"/>
        <v/>
      </c>
    </row>
    <row r="703" spans="1:7" x14ac:dyDescent="0.2">
      <c r="A703" t="s">
        <v>9229</v>
      </c>
      <c r="B703" t="s">
        <v>52</v>
      </c>
      <c r="C703" t="s">
        <v>360</v>
      </c>
      <c r="F703" s="9" t="str">
        <f t="shared" si="23"/>
        <v/>
      </c>
      <c r="G703" s="9" t="str">
        <f t="shared" si="24"/>
        <v/>
      </c>
    </row>
    <row r="704" spans="1:7" x14ac:dyDescent="0.2">
      <c r="A704" t="s">
        <v>9229</v>
      </c>
      <c r="B704" t="s">
        <v>394</v>
      </c>
      <c r="C704" t="s">
        <v>360</v>
      </c>
      <c r="F704" s="9" t="str">
        <f t="shared" si="23"/>
        <v/>
      </c>
      <c r="G704" s="9" t="str">
        <f t="shared" si="24"/>
        <v/>
      </c>
    </row>
    <row r="705" spans="1:7" x14ac:dyDescent="0.2">
      <c r="A705" t="s">
        <v>9230</v>
      </c>
      <c r="B705" t="s">
        <v>399</v>
      </c>
      <c r="C705" t="s">
        <v>373</v>
      </c>
      <c r="F705" s="9" t="str">
        <f t="shared" si="23"/>
        <v/>
      </c>
      <c r="G705" s="9" t="str">
        <f t="shared" si="24"/>
        <v/>
      </c>
    </row>
    <row r="706" spans="1:7" x14ac:dyDescent="0.2">
      <c r="A706" t="s">
        <v>9230</v>
      </c>
      <c r="B706" t="s">
        <v>9274</v>
      </c>
      <c r="C706" t="s">
        <v>373</v>
      </c>
      <c r="F706" s="9" t="str">
        <f t="shared" si="23"/>
        <v/>
      </c>
      <c r="G706" s="9" t="str">
        <f t="shared" si="24"/>
        <v/>
      </c>
    </row>
    <row r="707" spans="1:7" x14ac:dyDescent="0.2">
      <c r="A707" t="s">
        <v>9230</v>
      </c>
      <c r="B707" t="s">
        <v>52</v>
      </c>
      <c r="C707" t="s">
        <v>373</v>
      </c>
      <c r="F707" s="9" t="str">
        <f t="shared" si="23"/>
        <v/>
      </c>
      <c r="G707" s="9" t="str">
        <f t="shared" si="24"/>
        <v/>
      </c>
    </row>
    <row r="708" spans="1:7" x14ac:dyDescent="0.2">
      <c r="A708" t="s">
        <v>9230</v>
      </c>
      <c r="B708" t="s">
        <v>55</v>
      </c>
      <c r="C708" t="s">
        <v>373</v>
      </c>
      <c r="F708" s="9" t="str">
        <f t="shared" si="23"/>
        <v/>
      </c>
      <c r="G708" s="9" t="str">
        <f t="shared" si="24"/>
        <v/>
      </c>
    </row>
    <row r="709" spans="1:7" x14ac:dyDescent="0.2">
      <c r="A709" t="s">
        <v>9231</v>
      </c>
      <c r="B709" t="s">
        <v>399</v>
      </c>
      <c r="C709" t="s">
        <v>366</v>
      </c>
      <c r="D709" s="9">
        <v>4.3912302850000003E-4</v>
      </c>
      <c r="F709" s="9" t="str">
        <f t="shared" si="23"/>
        <v/>
      </c>
      <c r="G709" s="9">
        <f t="shared" si="24"/>
        <v>4.3912302850000003E-4</v>
      </c>
    </row>
    <row r="710" spans="1:7" x14ac:dyDescent="0.2">
      <c r="A710" t="s">
        <v>9231</v>
      </c>
      <c r="B710" t="s">
        <v>9274</v>
      </c>
      <c r="C710" t="s">
        <v>366</v>
      </c>
      <c r="D710" s="9">
        <v>-3.7163396220000003E-5</v>
      </c>
      <c r="F710" s="9">
        <f t="shared" si="23"/>
        <v>-3.7163396220000003E-5</v>
      </c>
      <c r="G710" s="9" t="str">
        <f t="shared" si="24"/>
        <v/>
      </c>
    </row>
    <row r="711" spans="1:7" x14ac:dyDescent="0.2">
      <c r="A711" t="s">
        <v>9231</v>
      </c>
      <c r="B711" t="s">
        <v>52</v>
      </c>
      <c r="C711" t="s">
        <v>366</v>
      </c>
      <c r="D711" s="9">
        <v>-5.4893174240000003E-5</v>
      </c>
      <c r="F711" s="9">
        <f t="shared" ref="F711:F774" si="25">IF(D711&lt;0,D711,"")</f>
        <v>-5.4893174240000003E-5</v>
      </c>
      <c r="G711" s="9" t="str">
        <f t="shared" ref="G711:G774" si="26">IF(D711&gt;0,D711,"")</f>
        <v/>
      </c>
    </row>
    <row r="712" spans="1:7" x14ac:dyDescent="0.2">
      <c r="A712" t="s">
        <v>9231</v>
      </c>
      <c r="B712" t="s">
        <v>401</v>
      </c>
      <c r="C712" t="s">
        <v>366</v>
      </c>
      <c r="D712" s="9">
        <v>-2.6180477659999999E-4</v>
      </c>
      <c r="E712" s="54"/>
      <c r="F712" s="9">
        <f t="shared" si="25"/>
        <v>-2.6180477659999999E-4</v>
      </c>
      <c r="G712" s="9" t="str">
        <f t="shared" si="26"/>
        <v/>
      </c>
    </row>
    <row r="713" spans="1:7" x14ac:dyDescent="0.2">
      <c r="A713" t="s">
        <v>9232</v>
      </c>
      <c r="B713" t="s">
        <v>54</v>
      </c>
      <c r="C713" t="s">
        <v>366</v>
      </c>
      <c r="D713" s="9">
        <v>5.9779014450000003E-4</v>
      </c>
      <c r="E713" s="54"/>
      <c r="F713" s="9" t="str">
        <f t="shared" si="25"/>
        <v/>
      </c>
      <c r="G713" s="9">
        <f t="shared" si="26"/>
        <v>5.9779014450000003E-4</v>
      </c>
    </row>
    <row r="714" spans="1:7" x14ac:dyDescent="0.2">
      <c r="A714" t="s">
        <v>9232</v>
      </c>
      <c r="B714" t="s">
        <v>9274</v>
      </c>
      <c r="C714" t="s">
        <v>366</v>
      </c>
      <c r="D714" s="9">
        <v>-2.8246183360000001E-5</v>
      </c>
      <c r="E714" s="54"/>
      <c r="F714" s="9">
        <f t="shared" si="25"/>
        <v>-2.8246183360000001E-5</v>
      </c>
      <c r="G714" s="9" t="str">
        <f t="shared" si="26"/>
        <v/>
      </c>
    </row>
    <row r="715" spans="1:7" x14ac:dyDescent="0.2">
      <c r="A715" t="s">
        <v>9232</v>
      </c>
      <c r="B715" t="s">
        <v>52</v>
      </c>
      <c r="C715" t="s">
        <v>366</v>
      </c>
      <c r="D715" s="9">
        <v>-9.9342540830000005E-5</v>
      </c>
      <c r="E715" s="54"/>
      <c r="F715" s="9">
        <f t="shared" si="25"/>
        <v>-9.9342540830000005E-5</v>
      </c>
      <c r="G715" s="9" t="str">
        <f t="shared" si="26"/>
        <v/>
      </c>
    </row>
    <row r="716" spans="1:7" x14ac:dyDescent="0.2">
      <c r="A716" t="s">
        <v>9232</v>
      </c>
      <c r="B716" t="s">
        <v>401</v>
      </c>
      <c r="C716" t="s">
        <v>366</v>
      </c>
      <c r="D716" s="9">
        <v>-3.692208379E-4</v>
      </c>
      <c r="F716" s="9">
        <f t="shared" si="25"/>
        <v>-3.692208379E-4</v>
      </c>
      <c r="G716" s="9" t="str">
        <f t="shared" si="26"/>
        <v/>
      </c>
    </row>
    <row r="717" spans="1:7" x14ac:dyDescent="0.2">
      <c r="A717" t="s">
        <v>9233</v>
      </c>
      <c r="B717" t="s">
        <v>399</v>
      </c>
      <c r="C717" t="s">
        <v>366</v>
      </c>
      <c r="D717" s="9">
        <v>7.43904999E-4</v>
      </c>
      <c r="F717" s="9" t="str">
        <f t="shared" si="25"/>
        <v/>
      </c>
      <c r="G717" s="9">
        <f t="shared" si="26"/>
        <v>7.43904999E-4</v>
      </c>
    </row>
    <row r="718" spans="1:7" x14ac:dyDescent="0.2">
      <c r="A718" t="s">
        <v>9233</v>
      </c>
      <c r="B718" t="s">
        <v>401</v>
      </c>
      <c r="C718" t="s">
        <v>366</v>
      </c>
      <c r="D718" s="9">
        <v>-6.6184190119999997E-4</v>
      </c>
      <c r="F718" s="9">
        <f t="shared" si="25"/>
        <v>-6.6184190119999997E-4</v>
      </c>
      <c r="G718" s="9" t="str">
        <f t="shared" si="26"/>
        <v/>
      </c>
    </row>
    <row r="719" spans="1:7" x14ac:dyDescent="0.2">
      <c r="A719" t="s">
        <v>9234</v>
      </c>
      <c r="B719" t="s">
        <v>399</v>
      </c>
      <c r="C719" t="s">
        <v>362</v>
      </c>
      <c r="D719" s="9">
        <v>7.0190353010000006E-5</v>
      </c>
      <c r="F719" s="9" t="str">
        <f t="shared" si="25"/>
        <v/>
      </c>
      <c r="G719" s="9">
        <f t="shared" si="26"/>
        <v>7.0190353010000006E-5</v>
      </c>
    </row>
    <row r="720" spans="1:7" x14ac:dyDescent="0.2">
      <c r="A720" t="s">
        <v>9234</v>
      </c>
      <c r="B720" t="s">
        <v>9274</v>
      </c>
      <c r="C720" t="s">
        <v>362</v>
      </c>
      <c r="D720" s="9">
        <v>-7.5495961039999999E-6</v>
      </c>
      <c r="F720" s="9">
        <f t="shared" si="25"/>
        <v>-7.5495961039999999E-6</v>
      </c>
      <c r="G720" s="9" t="str">
        <f t="shared" si="26"/>
        <v/>
      </c>
    </row>
    <row r="721" spans="1:7" x14ac:dyDescent="0.2">
      <c r="A721" t="s">
        <v>9234</v>
      </c>
      <c r="B721" t="s">
        <v>52</v>
      </c>
      <c r="C721" t="s">
        <v>362</v>
      </c>
      <c r="D721" s="9">
        <v>-1.269950258E-5</v>
      </c>
      <c r="F721" s="9">
        <f t="shared" si="25"/>
        <v>-1.269950258E-5</v>
      </c>
      <c r="G721" s="9" t="str">
        <f t="shared" si="26"/>
        <v/>
      </c>
    </row>
    <row r="722" spans="1:7" x14ac:dyDescent="0.2">
      <c r="A722" t="s">
        <v>9234</v>
      </c>
      <c r="B722" t="s">
        <v>401</v>
      </c>
      <c r="C722" t="s">
        <v>362</v>
      </c>
      <c r="D722" s="9">
        <v>-3.7979992869999999E-5</v>
      </c>
      <c r="F722" s="9">
        <f t="shared" si="25"/>
        <v>-3.7979992869999999E-5</v>
      </c>
      <c r="G722" s="9" t="str">
        <f t="shared" si="26"/>
        <v/>
      </c>
    </row>
    <row r="723" spans="1:7" x14ac:dyDescent="0.2">
      <c r="A723" t="s">
        <v>9235</v>
      </c>
      <c r="B723" t="s">
        <v>54</v>
      </c>
      <c r="C723" t="s">
        <v>362</v>
      </c>
      <c r="D723" s="9">
        <v>2.4933027239999999E-4</v>
      </c>
      <c r="F723" s="9" t="str">
        <f t="shared" si="25"/>
        <v/>
      </c>
      <c r="G723" s="9">
        <f t="shared" si="26"/>
        <v>2.4933027239999999E-4</v>
      </c>
    </row>
    <row r="724" spans="1:7" x14ac:dyDescent="0.2">
      <c r="A724" t="s">
        <v>9235</v>
      </c>
      <c r="B724" t="s">
        <v>9274</v>
      </c>
      <c r="C724" t="s">
        <v>362</v>
      </c>
      <c r="D724" s="9">
        <v>-1.179407854E-5</v>
      </c>
      <c r="F724" s="9">
        <f t="shared" si="25"/>
        <v>-1.179407854E-5</v>
      </c>
      <c r="G724" s="9" t="str">
        <f t="shared" si="26"/>
        <v/>
      </c>
    </row>
    <row r="725" spans="1:7" x14ac:dyDescent="0.2">
      <c r="A725" t="s">
        <v>9235</v>
      </c>
      <c r="B725" t="s">
        <v>52</v>
      </c>
      <c r="C725" t="s">
        <v>362</v>
      </c>
      <c r="D725" s="9">
        <v>-3.9744596380000001E-5</v>
      </c>
      <c r="F725" s="9">
        <f t="shared" si="25"/>
        <v>-3.9744596380000001E-5</v>
      </c>
      <c r="G725" s="9" t="str">
        <f t="shared" si="26"/>
        <v/>
      </c>
    </row>
    <row r="726" spans="1:7" x14ac:dyDescent="0.2">
      <c r="A726" t="s">
        <v>9235</v>
      </c>
      <c r="B726" t="s">
        <v>401</v>
      </c>
      <c r="C726" t="s">
        <v>362</v>
      </c>
      <c r="D726" s="9">
        <v>-1.5571721219999999E-4</v>
      </c>
      <c r="F726" s="9">
        <f t="shared" si="25"/>
        <v>-1.5571721219999999E-4</v>
      </c>
      <c r="G726" s="9" t="str">
        <f t="shared" si="26"/>
        <v/>
      </c>
    </row>
    <row r="727" spans="1:7" x14ac:dyDescent="0.2">
      <c r="A727" t="s">
        <v>9236</v>
      </c>
      <c r="B727" t="s">
        <v>399</v>
      </c>
      <c r="C727" t="s">
        <v>362</v>
      </c>
      <c r="D727" s="9">
        <v>7.0774394670000007E-5</v>
      </c>
      <c r="F727" s="9" t="str">
        <f t="shared" si="25"/>
        <v/>
      </c>
      <c r="G727" s="9">
        <f t="shared" si="26"/>
        <v>7.0774394670000007E-5</v>
      </c>
    </row>
    <row r="728" spans="1:7" x14ac:dyDescent="0.2">
      <c r="A728" t="s">
        <v>9236</v>
      </c>
      <c r="B728" t="s">
        <v>9274</v>
      </c>
      <c r="C728" t="s">
        <v>362</v>
      </c>
      <c r="D728" s="9">
        <v>-7.2054747110000001E-6</v>
      </c>
      <c r="F728" s="9">
        <f t="shared" si="25"/>
        <v>-7.2054747110000001E-6</v>
      </c>
      <c r="G728" s="9" t="str">
        <f t="shared" si="26"/>
        <v/>
      </c>
    </row>
    <row r="729" spans="1:7" x14ac:dyDescent="0.2">
      <c r="A729" t="s">
        <v>9236</v>
      </c>
      <c r="B729" t="s">
        <v>52</v>
      </c>
      <c r="C729" t="s">
        <v>362</v>
      </c>
      <c r="D729" s="9">
        <v>3.5445536859999998E-6</v>
      </c>
      <c r="F729" s="9" t="str">
        <f t="shared" si="25"/>
        <v/>
      </c>
      <c r="G729" s="9">
        <f t="shared" si="26"/>
        <v>3.5445536859999998E-6</v>
      </c>
    </row>
    <row r="730" spans="1:7" x14ac:dyDescent="0.2">
      <c r="A730" t="s">
        <v>9236</v>
      </c>
      <c r="B730" t="s">
        <v>401</v>
      </c>
      <c r="C730" t="s">
        <v>362</v>
      </c>
      <c r="D730" s="9">
        <v>-5.229294277E-5</v>
      </c>
      <c r="F730" s="9">
        <f t="shared" si="25"/>
        <v>-5.229294277E-5</v>
      </c>
      <c r="G730" s="9" t="str">
        <f t="shared" si="26"/>
        <v/>
      </c>
    </row>
    <row r="731" spans="1:7" x14ac:dyDescent="0.2">
      <c r="A731" t="s">
        <v>9237</v>
      </c>
      <c r="B731" t="s">
        <v>54</v>
      </c>
      <c r="C731" t="s">
        <v>358</v>
      </c>
      <c r="D731" s="9">
        <v>4.0757781120000003E-4</v>
      </c>
      <c r="F731" s="9" t="str">
        <f t="shared" si="25"/>
        <v/>
      </c>
      <c r="G731" s="9">
        <f t="shared" si="26"/>
        <v>4.0757781120000003E-4</v>
      </c>
    </row>
    <row r="732" spans="1:7" x14ac:dyDescent="0.2">
      <c r="A732" t="s">
        <v>9237</v>
      </c>
      <c r="B732" t="s">
        <v>9274</v>
      </c>
      <c r="C732" t="s">
        <v>358</v>
      </c>
      <c r="D732" s="9">
        <v>-1.92268093E-5</v>
      </c>
      <c r="F732" s="9">
        <f t="shared" si="25"/>
        <v>-1.92268093E-5</v>
      </c>
      <c r="G732" s="9" t="str">
        <f t="shared" si="26"/>
        <v/>
      </c>
    </row>
    <row r="733" spans="1:7" x14ac:dyDescent="0.2">
      <c r="A733" t="s">
        <v>9237</v>
      </c>
      <c r="B733" t="s">
        <v>52</v>
      </c>
      <c r="C733" t="s">
        <v>358</v>
      </c>
      <c r="D733" s="9">
        <v>-6.3306438259999994E-5</v>
      </c>
      <c r="F733" s="9">
        <f t="shared" si="25"/>
        <v>-6.3306438259999994E-5</v>
      </c>
      <c r="G733" s="9" t="str">
        <f t="shared" si="26"/>
        <v/>
      </c>
    </row>
    <row r="734" spans="1:7" x14ac:dyDescent="0.2">
      <c r="A734" t="s">
        <v>9237</v>
      </c>
      <c r="B734" t="s">
        <v>401</v>
      </c>
      <c r="C734" t="s">
        <v>358</v>
      </c>
      <c r="D734" s="9">
        <v>-2.5392886080000002E-4</v>
      </c>
      <c r="F734" s="9">
        <f t="shared" si="25"/>
        <v>-2.5392886080000002E-4</v>
      </c>
      <c r="G734" s="9" t="str">
        <f t="shared" si="26"/>
        <v/>
      </c>
    </row>
    <row r="735" spans="1:7" x14ac:dyDescent="0.2">
      <c r="A735" t="s">
        <v>9238</v>
      </c>
      <c r="B735" t="s">
        <v>399</v>
      </c>
      <c r="C735" t="s">
        <v>358</v>
      </c>
      <c r="D735" s="9">
        <v>1.8451497009999999E-4</v>
      </c>
      <c r="F735" s="9" t="str">
        <f t="shared" si="25"/>
        <v/>
      </c>
      <c r="G735" s="9">
        <f t="shared" si="26"/>
        <v>1.8451497009999999E-4</v>
      </c>
    </row>
    <row r="736" spans="1:7" x14ac:dyDescent="0.2">
      <c r="A736" t="s">
        <v>9238</v>
      </c>
      <c r="B736" t="s">
        <v>9274</v>
      </c>
      <c r="C736" t="s">
        <v>358</v>
      </c>
      <c r="D736" s="9">
        <v>-1.4935628309999999E-5</v>
      </c>
      <c r="F736" s="9">
        <f t="shared" si="25"/>
        <v>-1.4935628309999999E-5</v>
      </c>
      <c r="G736" s="9" t="str">
        <f t="shared" si="26"/>
        <v/>
      </c>
    </row>
    <row r="737" spans="1:7" x14ac:dyDescent="0.2">
      <c r="A737" t="s">
        <v>9238</v>
      </c>
      <c r="B737" t="s">
        <v>52</v>
      </c>
      <c r="C737" t="s">
        <v>358</v>
      </c>
      <c r="D737" s="9">
        <v>9.1406045240000001E-6</v>
      </c>
      <c r="F737" s="9" t="str">
        <f t="shared" si="25"/>
        <v/>
      </c>
      <c r="G737" s="9">
        <f t="shared" si="26"/>
        <v>9.1406045240000001E-6</v>
      </c>
    </row>
    <row r="738" spans="1:7" x14ac:dyDescent="0.2">
      <c r="A738" t="s">
        <v>9238</v>
      </c>
      <c r="B738" t="s">
        <v>401</v>
      </c>
      <c r="C738" t="s">
        <v>358</v>
      </c>
      <c r="D738" s="9">
        <v>-1.3627398089999999E-4</v>
      </c>
      <c r="F738" s="9">
        <f t="shared" si="25"/>
        <v>-1.3627398089999999E-4</v>
      </c>
      <c r="G738" s="9" t="str">
        <f t="shared" si="26"/>
        <v/>
      </c>
    </row>
    <row r="739" spans="1:7" x14ac:dyDescent="0.2">
      <c r="A739" t="s">
        <v>9239</v>
      </c>
      <c r="B739" t="s">
        <v>9274</v>
      </c>
      <c r="C739" t="s">
        <v>360</v>
      </c>
      <c r="F739" s="9" t="str">
        <f t="shared" si="25"/>
        <v/>
      </c>
      <c r="G739" s="9" t="str">
        <f t="shared" si="26"/>
        <v/>
      </c>
    </row>
    <row r="740" spans="1:7" x14ac:dyDescent="0.2">
      <c r="A740" t="s">
        <v>9239</v>
      </c>
      <c r="B740" t="s">
        <v>52</v>
      </c>
      <c r="C740" t="s">
        <v>360</v>
      </c>
      <c r="F740" s="9" t="str">
        <f t="shared" si="25"/>
        <v/>
      </c>
      <c r="G740" s="9" t="str">
        <f t="shared" si="26"/>
        <v/>
      </c>
    </row>
    <row r="741" spans="1:7" x14ac:dyDescent="0.2">
      <c r="A741" t="s">
        <v>9239</v>
      </c>
      <c r="B741" t="s">
        <v>394</v>
      </c>
      <c r="C741" t="s">
        <v>360</v>
      </c>
      <c r="F741" s="9" t="str">
        <f t="shared" si="25"/>
        <v/>
      </c>
      <c r="G741" s="9" t="str">
        <f t="shared" si="26"/>
        <v/>
      </c>
    </row>
    <row r="742" spans="1:7" x14ac:dyDescent="0.2">
      <c r="A742" t="s">
        <v>8794</v>
      </c>
      <c r="B742" t="s">
        <v>54</v>
      </c>
      <c r="C742" t="s">
        <v>358</v>
      </c>
      <c r="D742" s="9">
        <v>8.7251328460000003E-4</v>
      </c>
      <c r="F742" s="9" t="str">
        <f t="shared" si="25"/>
        <v/>
      </c>
      <c r="G742" s="9">
        <f t="shared" si="26"/>
        <v>8.7251328460000003E-4</v>
      </c>
    </row>
    <row r="743" spans="1:7" x14ac:dyDescent="0.2">
      <c r="A743" t="s">
        <v>8794</v>
      </c>
      <c r="B743" t="s">
        <v>9274</v>
      </c>
      <c r="C743" t="s">
        <v>358</v>
      </c>
      <c r="D743" s="9">
        <v>-4.2719298040000003E-5</v>
      </c>
      <c r="F743" s="9">
        <f t="shared" si="25"/>
        <v>-4.2719298040000003E-5</v>
      </c>
      <c r="G743" s="9" t="str">
        <f t="shared" si="26"/>
        <v/>
      </c>
    </row>
    <row r="744" spans="1:7" x14ac:dyDescent="0.2">
      <c r="A744" t="s">
        <v>8794</v>
      </c>
      <c r="B744" t="s">
        <v>52</v>
      </c>
      <c r="C744" t="s">
        <v>358</v>
      </c>
      <c r="D744" s="9">
        <v>3.5371578289999997E-5</v>
      </c>
      <c r="F744" s="9" t="str">
        <f t="shared" si="25"/>
        <v/>
      </c>
      <c r="G744" s="9">
        <f t="shared" si="26"/>
        <v>3.5371578289999997E-5</v>
      </c>
    </row>
    <row r="745" spans="1:7" x14ac:dyDescent="0.2">
      <c r="A745" t="s">
        <v>8794</v>
      </c>
      <c r="B745" t="s">
        <v>401</v>
      </c>
      <c r="C745" t="s">
        <v>358</v>
      </c>
      <c r="D745" s="9">
        <v>-7.7991650669999996E-4</v>
      </c>
      <c r="F745" s="9">
        <f t="shared" si="25"/>
        <v>-7.7991650669999996E-4</v>
      </c>
      <c r="G745" s="9" t="str">
        <f t="shared" si="26"/>
        <v/>
      </c>
    </row>
    <row r="746" spans="1:7" x14ac:dyDescent="0.2">
      <c r="A746" t="s">
        <v>9240</v>
      </c>
      <c r="B746" t="s">
        <v>54</v>
      </c>
      <c r="C746" t="s">
        <v>366</v>
      </c>
      <c r="D746" s="9">
        <v>0.23722058169999999</v>
      </c>
      <c r="F746" s="9" t="str">
        <f t="shared" si="25"/>
        <v/>
      </c>
      <c r="G746" s="9">
        <f t="shared" si="26"/>
        <v>0.23722058169999999</v>
      </c>
    </row>
    <row r="747" spans="1:7" x14ac:dyDescent="0.2">
      <c r="A747" t="s">
        <v>9240</v>
      </c>
      <c r="B747" t="s">
        <v>9274</v>
      </c>
      <c r="C747" t="s">
        <v>366</v>
      </c>
      <c r="D747" s="9">
        <v>-1.1591184189999999E-2</v>
      </c>
      <c r="F747" s="9">
        <f t="shared" si="25"/>
        <v>-1.1591184189999999E-2</v>
      </c>
      <c r="G747" s="9" t="str">
        <f t="shared" si="26"/>
        <v/>
      </c>
    </row>
    <row r="748" spans="1:7" x14ac:dyDescent="0.2">
      <c r="A748" t="s">
        <v>9240</v>
      </c>
      <c r="B748" t="s">
        <v>52</v>
      </c>
      <c r="C748" t="s">
        <v>366</v>
      </c>
      <c r="D748" s="9">
        <v>9.5974296090000008E-3</v>
      </c>
      <c r="F748" s="9" t="str">
        <f t="shared" si="25"/>
        <v/>
      </c>
      <c r="G748" s="9">
        <f t="shared" si="26"/>
        <v>9.5974296090000008E-3</v>
      </c>
    </row>
    <row r="749" spans="1:7" x14ac:dyDescent="0.2">
      <c r="A749" t="s">
        <v>9240</v>
      </c>
      <c r="B749" t="s">
        <v>401</v>
      </c>
      <c r="C749" t="s">
        <v>366</v>
      </c>
      <c r="D749" s="9">
        <v>-0.21161519610000001</v>
      </c>
      <c r="F749" s="9">
        <f t="shared" si="25"/>
        <v>-0.21161519610000001</v>
      </c>
      <c r="G749" s="9" t="str">
        <f t="shared" si="26"/>
        <v/>
      </c>
    </row>
    <row r="750" spans="1:7" x14ac:dyDescent="0.2">
      <c r="A750" t="s">
        <v>9241</v>
      </c>
      <c r="B750" t="s">
        <v>54</v>
      </c>
      <c r="C750" t="s">
        <v>362</v>
      </c>
      <c r="D750" s="9">
        <v>3.2336184870000002E-4</v>
      </c>
      <c r="F750" s="9" t="str">
        <f t="shared" si="25"/>
        <v/>
      </c>
      <c r="G750" s="9">
        <f t="shared" si="26"/>
        <v>3.2336184870000002E-4</v>
      </c>
    </row>
    <row r="751" spans="1:7" x14ac:dyDescent="0.2">
      <c r="A751" t="s">
        <v>9241</v>
      </c>
      <c r="B751" t="s">
        <v>9274</v>
      </c>
      <c r="C751" t="s">
        <v>362</v>
      </c>
      <c r="D751" s="9">
        <v>-1.5886713489999999E-5</v>
      </c>
      <c r="F751" s="9">
        <f t="shared" si="25"/>
        <v>-1.5886713489999999E-5</v>
      </c>
      <c r="G751" s="9" t="str">
        <f t="shared" si="26"/>
        <v/>
      </c>
    </row>
    <row r="752" spans="1:7" x14ac:dyDescent="0.2">
      <c r="A752" t="s">
        <v>9241</v>
      </c>
      <c r="B752" t="s">
        <v>52</v>
      </c>
      <c r="C752" t="s">
        <v>362</v>
      </c>
      <c r="D752" s="9">
        <v>1.312345951E-5</v>
      </c>
      <c r="F752" s="9" t="str">
        <f t="shared" si="25"/>
        <v/>
      </c>
      <c r="G752" s="9">
        <f t="shared" si="26"/>
        <v>1.312345951E-5</v>
      </c>
    </row>
    <row r="753" spans="1:7" x14ac:dyDescent="0.2">
      <c r="A753" t="s">
        <v>9241</v>
      </c>
      <c r="B753" t="s">
        <v>401</v>
      </c>
      <c r="C753" t="s">
        <v>362</v>
      </c>
      <c r="D753" s="9">
        <v>-2.8846299599999999E-4</v>
      </c>
      <c r="F753" s="9">
        <f t="shared" si="25"/>
        <v>-2.8846299599999999E-4</v>
      </c>
      <c r="G753" s="9" t="str">
        <f t="shared" si="26"/>
        <v/>
      </c>
    </row>
    <row r="754" spans="1:7" x14ac:dyDescent="0.2">
      <c r="A754" t="s">
        <v>9242</v>
      </c>
      <c r="B754" t="s">
        <v>399</v>
      </c>
      <c r="C754" t="s">
        <v>358</v>
      </c>
      <c r="D754" s="9">
        <v>1.3243001479999999E-4</v>
      </c>
      <c r="F754" s="9" t="str">
        <f t="shared" si="25"/>
        <v/>
      </c>
      <c r="G754" s="9">
        <f t="shared" si="26"/>
        <v>1.3243001479999999E-4</v>
      </c>
    </row>
    <row r="755" spans="1:7" x14ac:dyDescent="0.2">
      <c r="A755" t="s">
        <v>9242</v>
      </c>
      <c r="B755" t="s">
        <v>9274</v>
      </c>
      <c r="C755" t="s">
        <v>358</v>
      </c>
      <c r="D755" s="9">
        <v>-1.108165602E-5</v>
      </c>
      <c r="F755" s="9">
        <f t="shared" si="25"/>
        <v>-1.108165602E-5</v>
      </c>
      <c r="G755" s="9" t="str">
        <f t="shared" si="26"/>
        <v/>
      </c>
    </row>
    <row r="756" spans="1:7" x14ac:dyDescent="0.2">
      <c r="A756" t="s">
        <v>9242</v>
      </c>
      <c r="B756" t="s">
        <v>52</v>
      </c>
      <c r="C756" t="s">
        <v>358</v>
      </c>
      <c r="D756" s="9">
        <v>-2.0320021789999999E-5</v>
      </c>
      <c r="F756" s="9">
        <f t="shared" si="25"/>
        <v>-2.0320021789999999E-5</v>
      </c>
      <c r="G756" s="9" t="str">
        <f t="shared" si="26"/>
        <v/>
      </c>
    </row>
    <row r="757" spans="1:7" x14ac:dyDescent="0.2">
      <c r="A757" t="s">
        <v>9242</v>
      </c>
      <c r="B757" t="s">
        <v>401</v>
      </c>
      <c r="C757" t="s">
        <v>358</v>
      </c>
      <c r="D757" s="9">
        <v>-7.1583791779999999E-5</v>
      </c>
      <c r="F757" s="9">
        <f t="shared" si="25"/>
        <v>-7.1583791779999999E-5</v>
      </c>
      <c r="G757" s="9" t="str">
        <f t="shared" si="26"/>
        <v/>
      </c>
    </row>
    <row r="758" spans="1:7" x14ac:dyDescent="0.2">
      <c r="A758" t="s">
        <v>8481</v>
      </c>
      <c r="B758" t="s">
        <v>52</v>
      </c>
      <c r="C758" t="s">
        <v>360</v>
      </c>
      <c r="D758" s="9">
        <v>-1.426542127E-5</v>
      </c>
      <c r="F758" s="9">
        <f t="shared" si="25"/>
        <v>-1.426542127E-5</v>
      </c>
      <c r="G758" s="9" t="str">
        <f t="shared" si="26"/>
        <v/>
      </c>
    </row>
    <row r="759" spans="1:7" x14ac:dyDescent="0.2">
      <c r="A759" t="s">
        <v>8481</v>
      </c>
      <c r="B759" t="s">
        <v>8273</v>
      </c>
      <c r="C759" t="s">
        <v>360</v>
      </c>
      <c r="D759" s="9">
        <v>1.7854501290000001E-5</v>
      </c>
      <c r="F759" s="9" t="str">
        <f t="shared" si="25"/>
        <v/>
      </c>
      <c r="G759" s="9">
        <f t="shared" si="26"/>
        <v>1.7854501290000001E-5</v>
      </c>
    </row>
    <row r="760" spans="1:7" x14ac:dyDescent="0.2">
      <c r="A760" t="s">
        <v>8482</v>
      </c>
      <c r="B760" t="s">
        <v>402</v>
      </c>
      <c r="C760" t="s">
        <v>362</v>
      </c>
      <c r="F760" s="9" t="str">
        <f t="shared" si="25"/>
        <v/>
      </c>
      <c r="G760" s="9" t="str">
        <f t="shared" si="26"/>
        <v/>
      </c>
    </row>
    <row r="761" spans="1:7" x14ac:dyDescent="0.2">
      <c r="A761" t="s">
        <v>8345</v>
      </c>
      <c r="B761" t="s">
        <v>480</v>
      </c>
      <c r="C761" t="s">
        <v>366</v>
      </c>
      <c r="F761" s="9" t="str">
        <f t="shared" si="25"/>
        <v/>
      </c>
      <c r="G761" s="9" t="str">
        <f t="shared" si="26"/>
        <v/>
      </c>
    </row>
    <row r="762" spans="1:7" x14ac:dyDescent="0.2">
      <c r="A762" t="s">
        <v>8324</v>
      </c>
      <c r="B762" t="s">
        <v>480</v>
      </c>
      <c r="C762" t="s">
        <v>361</v>
      </c>
      <c r="F762" s="9" t="str">
        <f t="shared" si="25"/>
        <v/>
      </c>
      <c r="G762" s="9" t="str">
        <f t="shared" si="26"/>
        <v/>
      </c>
    </row>
    <row r="763" spans="1:7" x14ac:dyDescent="0.2">
      <c r="A763" t="s">
        <v>9243</v>
      </c>
      <c r="B763" t="s">
        <v>402</v>
      </c>
      <c r="C763" t="s">
        <v>365</v>
      </c>
      <c r="F763" s="9" t="str">
        <f t="shared" si="25"/>
        <v/>
      </c>
      <c r="G763" s="9" t="str">
        <f t="shared" si="26"/>
        <v/>
      </c>
    </row>
    <row r="764" spans="1:7" x14ac:dyDescent="0.2">
      <c r="A764" t="s">
        <v>8325</v>
      </c>
      <c r="B764" t="s">
        <v>52</v>
      </c>
      <c r="C764" t="s">
        <v>366</v>
      </c>
      <c r="F764" s="9" t="str">
        <f t="shared" si="25"/>
        <v/>
      </c>
      <c r="G764" s="9" t="str">
        <f t="shared" si="26"/>
        <v/>
      </c>
    </row>
    <row r="765" spans="1:7" x14ac:dyDescent="0.2">
      <c r="A765" t="s">
        <v>9244</v>
      </c>
      <c r="B765" t="s">
        <v>52</v>
      </c>
      <c r="C765" t="s">
        <v>358</v>
      </c>
      <c r="F765" s="9" t="str">
        <f t="shared" si="25"/>
        <v/>
      </c>
      <c r="G765" s="9" t="str">
        <f t="shared" si="26"/>
        <v/>
      </c>
    </row>
    <row r="766" spans="1:7" x14ac:dyDescent="0.2">
      <c r="A766" t="s">
        <v>9245</v>
      </c>
      <c r="B766" t="s">
        <v>52</v>
      </c>
      <c r="C766" t="s">
        <v>362</v>
      </c>
      <c r="F766" s="9" t="str">
        <f t="shared" si="25"/>
        <v/>
      </c>
      <c r="G766" s="9" t="str">
        <f t="shared" si="26"/>
        <v/>
      </c>
    </row>
    <row r="767" spans="1:7" x14ac:dyDescent="0.2">
      <c r="A767" t="s">
        <v>9246</v>
      </c>
      <c r="B767" t="s">
        <v>52</v>
      </c>
      <c r="C767" t="s">
        <v>361</v>
      </c>
      <c r="F767" s="9" t="str">
        <f t="shared" si="25"/>
        <v/>
      </c>
      <c r="G767" s="9" t="str">
        <f t="shared" si="26"/>
        <v/>
      </c>
    </row>
    <row r="768" spans="1:7" x14ac:dyDescent="0.2">
      <c r="A768" t="s">
        <v>9247</v>
      </c>
      <c r="B768" t="s">
        <v>52</v>
      </c>
      <c r="C768" t="s">
        <v>365</v>
      </c>
      <c r="F768" s="9" t="str">
        <f t="shared" si="25"/>
        <v/>
      </c>
      <c r="G768" s="9" t="str">
        <f t="shared" si="26"/>
        <v/>
      </c>
    </row>
    <row r="769" spans="1:7" x14ac:dyDescent="0.2">
      <c r="A769" t="s">
        <v>8980</v>
      </c>
      <c r="B769" t="s">
        <v>8294</v>
      </c>
      <c r="C769" t="s">
        <v>363</v>
      </c>
      <c r="F769" s="9" t="str">
        <f t="shared" si="25"/>
        <v/>
      </c>
      <c r="G769" s="9" t="str">
        <f t="shared" si="26"/>
        <v/>
      </c>
    </row>
    <row r="770" spans="1:7" x14ac:dyDescent="0.2">
      <c r="A770" t="s">
        <v>8980</v>
      </c>
      <c r="B770" t="s">
        <v>8288</v>
      </c>
      <c r="C770" t="s">
        <v>363</v>
      </c>
      <c r="F770" s="9" t="str">
        <f t="shared" si="25"/>
        <v/>
      </c>
      <c r="G770" s="9" t="str">
        <f t="shared" si="26"/>
        <v/>
      </c>
    </row>
    <row r="771" spans="1:7" x14ac:dyDescent="0.2">
      <c r="A771" t="s">
        <v>8980</v>
      </c>
      <c r="B771" t="s">
        <v>8276</v>
      </c>
      <c r="C771" t="s">
        <v>363</v>
      </c>
      <c r="F771" s="9" t="str">
        <f t="shared" si="25"/>
        <v/>
      </c>
      <c r="G771" s="9" t="str">
        <f t="shared" si="26"/>
        <v/>
      </c>
    </row>
    <row r="772" spans="1:7" x14ac:dyDescent="0.2">
      <c r="A772" t="s">
        <v>8795</v>
      </c>
      <c r="B772" t="s">
        <v>8294</v>
      </c>
      <c r="C772" t="s">
        <v>363</v>
      </c>
      <c r="D772" s="9">
        <v>8.3410508429999995E-5</v>
      </c>
      <c r="F772" s="9" t="str">
        <f t="shared" si="25"/>
        <v/>
      </c>
      <c r="G772" s="9">
        <f t="shared" si="26"/>
        <v>8.3410508429999995E-5</v>
      </c>
    </row>
    <row r="773" spans="1:7" x14ac:dyDescent="0.2">
      <c r="A773" t="s">
        <v>8795</v>
      </c>
      <c r="B773" t="s">
        <v>8288</v>
      </c>
      <c r="C773" t="s">
        <v>363</v>
      </c>
      <c r="D773" s="9">
        <v>4.4708987810000001E-4</v>
      </c>
      <c r="F773" s="9" t="str">
        <f t="shared" si="25"/>
        <v/>
      </c>
      <c r="G773" s="9">
        <f t="shared" si="26"/>
        <v>4.4708987810000001E-4</v>
      </c>
    </row>
    <row r="774" spans="1:7" x14ac:dyDescent="0.2">
      <c r="A774" t="s">
        <v>8795</v>
      </c>
      <c r="B774" t="s">
        <v>8276</v>
      </c>
      <c r="C774" t="s">
        <v>363</v>
      </c>
      <c r="D774" s="9">
        <v>8.196298422E-5</v>
      </c>
      <c r="F774" s="9" t="str">
        <f t="shared" si="25"/>
        <v/>
      </c>
      <c r="G774" s="9">
        <f t="shared" si="26"/>
        <v>8.196298422E-5</v>
      </c>
    </row>
    <row r="775" spans="1:7" x14ac:dyDescent="0.2">
      <c r="A775" t="s">
        <v>8426</v>
      </c>
      <c r="B775" t="s">
        <v>55</v>
      </c>
      <c r="C775" t="s">
        <v>363</v>
      </c>
      <c r="D775" s="9">
        <v>8.1967724990000003E-6</v>
      </c>
      <c r="F775" s="9" t="str">
        <f t="shared" ref="F775:F838" si="27">IF(D775&lt;0,D775,"")</f>
        <v/>
      </c>
      <c r="G775" s="9">
        <f t="shared" ref="G775:G838" si="28">IF(D775&gt;0,D775,"")</f>
        <v>8.1967724990000003E-6</v>
      </c>
    </row>
    <row r="776" spans="1:7" x14ac:dyDescent="0.2">
      <c r="A776" t="s">
        <v>8796</v>
      </c>
      <c r="B776" t="s">
        <v>54</v>
      </c>
      <c r="C776" t="s">
        <v>363</v>
      </c>
      <c r="D776" s="9">
        <v>4.2320012519999999E-3</v>
      </c>
      <c r="F776" s="9" t="str">
        <f t="shared" si="27"/>
        <v/>
      </c>
      <c r="G776" s="9">
        <f t="shared" si="28"/>
        <v>4.2320012519999999E-3</v>
      </c>
    </row>
    <row r="777" spans="1:7" x14ac:dyDescent="0.2">
      <c r="A777" t="s">
        <v>8427</v>
      </c>
      <c r="B777" t="s">
        <v>52</v>
      </c>
      <c r="C777" t="s">
        <v>363</v>
      </c>
      <c r="D777" s="9">
        <v>1.1619054289999999</v>
      </c>
      <c r="F777" s="9" t="str">
        <f t="shared" si="27"/>
        <v/>
      </c>
      <c r="G777" s="9">
        <f t="shared" si="28"/>
        <v>1.1619054289999999</v>
      </c>
    </row>
    <row r="778" spans="1:7" x14ac:dyDescent="0.2">
      <c r="A778" t="s">
        <v>8797</v>
      </c>
      <c r="B778" t="s">
        <v>8294</v>
      </c>
      <c r="C778" t="s">
        <v>363</v>
      </c>
      <c r="F778" s="9" t="str">
        <f t="shared" si="27"/>
        <v/>
      </c>
      <c r="G778" s="9" t="str">
        <f t="shared" si="28"/>
        <v/>
      </c>
    </row>
    <row r="779" spans="1:7" x14ac:dyDescent="0.2">
      <c r="A779" t="s">
        <v>8797</v>
      </c>
      <c r="B779" t="s">
        <v>8288</v>
      </c>
      <c r="C779" t="s">
        <v>363</v>
      </c>
      <c r="F779" s="9" t="str">
        <f t="shared" si="27"/>
        <v/>
      </c>
      <c r="G779" s="9" t="str">
        <f t="shared" si="28"/>
        <v/>
      </c>
    </row>
    <row r="780" spans="1:7" x14ac:dyDescent="0.2">
      <c r="A780" t="s">
        <v>8797</v>
      </c>
      <c r="B780" t="s">
        <v>8276</v>
      </c>
      <c r="C780" t="s">
        <v>363</v>
      </c>
      <c r="F780" s="9" t="str">
        <f t="shared" si="27"/>
        <v/>
      </c>
      <c r="G780" s="9" t="str">
        <f t="shared" si="28"/>
        <v/>
      </c>
    </row>
    <row r="781" spans="1:7" x14ac:dyDescent="0.2">
      <c r="A781" t="s">
        <v>8798</v>
      </c>
      <c r="B781" t="s">
        <v>8295</v>
      </c>
      <c r="C781" t="s">
        <v>363</v>
      </c>
      <c r="D781" s="9">
        <v>10.92961427</v>
      </c>
      <c r="F781" s="9" t="str">
        <f t="shared" si="27"/>
        <v/>
      </c>
      <c r="G781" s="9">
        <f t="shared" si="28"/>
        <v>10.92961427</v>
      </c>
    </row>
    <row r="782" spans="1:7" x14ac:dyDescent="0.2">
      <c r="A782" t="s">
        <v>8798</v>
      </c>
      <c r="B782" t="s">
        <v>8296</v>
      </c>
      <c r="C782" t="s">
        <v>363</v>
      </c>
      <c r="D782" s="9">
        <v>1.944659235E-2</v>
      </c>
      <c r="F782" s="9" t="str">
        <f t="shared" si="27"/>
        <v/>
      </c>
      <c r="G782" s="9">
        <f t="shared" si="28"/>
        <v>1.944659235E-2</v>
      </c>
    </row>
    <row r="783" spans="1:7" x14ac:dyDescent="0.2">
      <c r="A783" t="s">
        <v>8798</v>
      </c>
      <c r="B783" t="s">
        <v>8271</v>
      </c>
      <c r="C783" t="s">
        <v>363</v>
      </c>
      <c r="D783" s="9">
        <v>1.8632525439999999E-2</v>
      </c>
      <c r="F783" s="9" t="str">
        <f t="shared" si="27"/>
        <v/>
      </c>
      <c r="G783" s="9">
        <f t="shared" si="28"/>
        <v>1.8632525439999999E-2</v>
      </c>
    </row>
    <row r="784" spans="1:7" x14ac:dyDescent="0.2">
      <c r="A784" t="s">
        <v>8799</v>
      </c>
      <c r="B784" t="s">
        <v>8293</v>
      </c>
      <c r="C784" t="s">
        <v>367</v>
      </c>
      <c r="D784" s="9">
        <v>3.0083222839999999E-7</v>
      </c>
      <c r="F784" s="9" t="str">
        <f t="shared" si="27"/>
        <v/>
      </c>
      <c r="G784" s="9">
        <f t="shared" si="28"/>
        <v>3.0083222839999999E-7</v>
      </c>
    </row>
    <row r="785" spans="1:7" x14ac:dyDescent="0.2">
      <c r="A785" t="s">
        <v>8800</v>
      </c>
      <c r="B785" t="s">
        <v>402</v>
      </c>
      <c r="C785" t="s">
        <v>368</v>
      </c>
      <c r="D785" s="9">
        <v>5.7750000950000002</v>
      </c>
      <c r="F785" s="9" t="str">
        <f t="shared" si="27"/>
        <v/>
      </c>
      <c r="G785" s="9">
        <f t="shared" si="28"/>
        <v>5.7750000950000002</v>
      </c>
    </row>
    <row r="786" spans="1:7" x14ac:dyDescent="0.2">
      <c r="A786" t="s">
        <v>8800</v>
      </c>
      <c r="B786" t="s">
        <v>480</v>
      </c>
      <c r="C786" t="s">
        <v>368</v>
      </c>
      <c r="F786" s="9" t="str">
        <f t="shared" si="27"/>
        <v/>
      </c>
      <c r="G786" s="9" t="str">
        <f t="shared" si="28"/>
        <v/>
      </c>
    </row>
    <row r="787" spans="1:7" x14ac:dyDescent="0.2">
      <c r="A787" t="s">
        <v>8801</v>
      </c>
      <c r="B787" t="s">
        <v>52</v>
      </c>
      <c r="C787" t="s">
        <v>368</v>
      </c>
      <c r="D787" s="9">
        <v>6.125</v>
      </c>
      <c r="F787" s="9" t="str">
        <f t="shared" si="27"/>
        <v/>
      </c>
      <c r="G787" s="9">
        <f t="shared" si="28"/>
        <v>6.125</v>
      </c>
    </row>
    <row r="788" spans="1:7" x14ac:dyDescent="0.2">
      <c r="A788" t="s">
        <v>9248</v>
      </c>
      <c r="B788" t="s">
        <v>399</v>
      </c>
      <c r="C788" t="s">
        <v>361</v>
      </c>
      <c r="D788" s="9">
        <v>4.6665294109999998E-2</v>
      </c>
      <c r="F788" s="9" t="str">
        <f t="shared" si="27"/>
        <v/>
      </c>
      <c r="G788" s="9">
        <f t="shared" si="28"/>
        <v>4.6665294109999998E-2</v>
      </c>
    </row>
    <row r="789" spans="1:7" x14ac:dyDescent="0.2">
      <c r="A789" t="s">
        <v>9248</v>
      </c>
      <c r="B789" t="s">
        <v>400</v>
      </c>
      <c r="C789" t="s">
        <v>361</v>
      </c>
      <c r="D789" s="9">
        <v>-4.6665294109999998E-2</v>
      </c>
      <c r="F789" s="9">
        <f t="shared" si="27"/>
        <v>-4.6665294109999998E-2</v>
      </c>
      <c r="G789" s="9" t="str">
        <f t="shared" si="28"/>
        <v/>
      </c>
    </row>
    <row r="790" spans="1:7" x14ac:dyDescent="0.2">
      <c r="A790" t="s">
        <v>8424</v>
      </c>
      <c r="B790" t="s">
        <v>397</v>
      </c>
      <c r="C790" t="s">
        <v>368</v>
      </c>
      <c r="D790" s="9">
        <v>1.3075750450000001</v>
      </c>
      <c r="F790" s="9" t="str">
        <f t="shared" si="27"/>
        <v/>
      </c>
      <c r="G790" s="9">
        <f t="shared" si="28"/>
        <v>1.3075750450000001</v>
      </c>
    </row>
    <row r="791" spans="1:7" x14ac:dyDescent="0.2">
      <c r="A791" t="s">
        <v>8424</v>
      </c>
      <c r="B791" t="s">
        <v>8294</v>
      </c>
      <c r="C791" t="s">
        <v>368</v>
      </c>
      <c r="D791" s="9">
        <v>8.5223762759999998E-5</v>
      </c>
      <c r="F791" s="9" t="str">
        <f t="shared" si="27"/>
        <v/>
      </c>
      <c r="G791" s="9">
        <f t="shared" si="28"/>
        <v>8.5223762759999998E-5</v>
      </c>
    </row>
    <row r="792" spans="1:7" x14ac:dyDescent="0.2">
      <c r="A792" t="s">
        <v>8424</v>
      </c>
      <c r="B792" t="s">
        <v>409</v>
      </c>
      <c r="C792" t="s">
        <v>368</v>
      </c>
      <c r="D792" s="9">
        <v>1.474501887</v>
      </c>
      <c r="F792" s="9" t="str">
        <f t="shared" si="27"/>
        <v/>
      </c>
      <c r="G792" s="9">
        <f t="shared" si="28"/>
        <v>1.474501887</v>
      </c>
    </row>
    <row r="793" spans="1:7" x14ac:dyDescent="0.2">
      <c r="A793" t="s">
        <v>8424</v>
      </c>
      <c r="B793" t="s">
        <v>8288</v>
      </c>
      <c r="C793" t="s">
        <v>368</v>
      </c>
      <c r="D793" s="9">
        <v>7.2760179530000002E-3</v>
      </c>
      <c r="F793" s="9" t="str">
        <f t="shared" si="27"/>
        <v/>
      </c>
      <c r="G793" s="9">
        <f t="shared" si="28"/>
        <v>7.2760179530000002E-3</v>
      </c>
    </row>
    <row r="794" spans="1:7" x14ac:dyDescent="0.2">
      <c r="A794" t="s">
        <v>8424</v>
      </c>
      <c r="B794" t="s">
        <v>52</v>
      </c>
      <c r="C794" t="s">
        <v>368</v>
      </c>
      <c r="D794" s="9">
        <v>-0.39787758150000002</v>
      </c>
      <c r="F794" s="9">
        <f t="shared" si="27"/>
        <v>-0.39787758150000002</v>
      </c>
      <c r="G794" s="9" t="str">
        <f t="shared" si="28"/>
        <v/>
      </c>
    </row>
    <row r="795" spans="1:7" x14ac:dyDescent="0.2">
      <c r="A795" t="s">
        <v>8424</v>
      </c>
      <c r="B795" t="s">
        <v>8276</v>
      </c>
      <c r="C795" t="s">
        <v>368</v>
      </c>
      <c r="D795" s="9">
        <v>9.1490337709999999E-5</v>
      </c>
      <c r="F795" s="9" t="str">
        <f t="shared" si="27"/>
        <v/>
      </c>
      <c r="G795" s="9">
        <f t="shared" si="28"/>
        <v>9.1490337709999999E-5</v>
      </c>
    </row>
    <row r="796" spans="1:7" x14ac:dyDescent="0.2">
      <c r="A796" t="s">
        <v>8424</v>
      </c>
      <c r="B796" t="s">
        <v>480</v>
      </c>
      <c r="C796" t="s">
        <v>368</v>
      </c>
      <c r="D796" s="9">
        <v>-0.58863763979999995</v>
      </c>
      <c r="F796" s="9">
        <f t="shared" si="27"/>
        <v>-0.58863763979999995</v>
      </c>
      <c r="G796" s="9" t="str">
        <f t="shared" si="28"/>
        <v/>
      </c>
    </row>
    <row r="797" spans="1:7" x14ac:dyDescent="0.2">
      <c r="A797" t="s">
        <v>9249</v>
      </c>
      <c r="B797" t="s">
        <v>54</v>
      </c>
      <c r="C797" t="s">
        <v>362</v>
      </c>
      <c r="F797" s="9" t="str">
        <f t="shared" si="27"/>
        <v/>
      </c>
      <c r="G797" s="9" t="str">
        <f t="shared" si="28"/>
        <v/>
      </c>
    </row>
    <row r="798" spans="1:7" x14ac:dyDescent="0.2">
      <c r="A798" t="s">
        <v>9249</v>
      </c>
      <c r="B798" t="s">
        <v>398</v>
      </c>
      <c r="C798" t="s">
        <v>362</v>
      </c>
      <c r="F798" s="9" t="str">
        <f t="shared" si="27"/>
        <v/>
      </c>
      <c r="G798" s="9" t="str">
        <f t="shared" si="28"/>
        <v/>
      </c>
    </row>
    <row r="799" spans="1:7" x14ac:dyDescent="0.2">
      <c r="A799" t="s">
        <v>9249</v>
      </c>
      <c r="B799" t="s">
        <v>480</v>
      </c>
      <c r="C799" t="s">
        <v>362</v>
      </c>
      <c r="F799" s="9" t="str">
        <f t="shared" si="27"/>
        <v/>
      </c>
      <c r="G799" s="9" t="str">
        <f t="shared" si="28"/>
        <v/>
      </c>
    </row>
    <row r="800" spans="1:7" x14ac:dyDescent="0.2">
      <c r="A800" t="s">
        <v>9250</v>
      </c>
      <c r="B800" t="s">
        <v>54</v>
      </c>
      <c r="C800" t="s">
        <v>366</v>
      </c>
      <c r="D800" s="9">
        <v>4.4713254570000002E-6</v>
      </c>
      <c r="F800" s="9" t="str">
        <f t="shared" si="27"/>
        <v/>
      </c>
      <c r="G800" s="9">
        <f t="shared" si="28"/>
        <v>4.4713254570000002E-6</v>
      </c>
    </row>
    <row r="801" spans="1:7" x14ac:dyDescent="0.2">
      <c r="A801" t="s">
        <v>9250</v>
      </c>
      <c r="B801" t="s">
        <v>398</v>
      </c>
      <c r="C801" t="s">
        <v>366</v>
      </c>
      <c r="D801" s="9">
        <v>7.3377991259999999E-6</v>
      </c>
      <c r="F801" s="9" t="str">
        <f t="shared" si="27"/>
        <v/>
      </c>
      <c r="G801" s="9">
        <f t="shared" si="28"/>
        <v>7.3377991259999999E-6</v>
      </c>
    </row>
    <row r="802" spans="1:7" x14ac:dyDescent="0.2">
      <c r="A802" t="s">
        <v>9250</v>
      </c>
      <c r="B802" t="s">
        <v>480</v>
      </c>
      <c r="C802" t="s">
        <v>366</v>
      </c>
      <c r="D802" s="9">
        <v>-6.2452463410000002E-6</v>
      </c>
      <c r="F802" s="9">
        <f t="shared" si="27"/>
        <v>-6.2452463410000002E-6</v>
      </c>
      <c r="G802" s="9" t="str">
        <f t="shared" si="28"/>
        <v/>
      </c>
    </row>
    <row r="803" spans="1:7" x14ac:dyDescent="0.2">
      <c r="A803" t="s">
        <v>160</v>
      </c>
      <c r="B803" t="s">
        <v>396</v>
      </c>
      <c r="C803" t="s">
        <v>361</v>
      </c>
      <c r="D803" s="9">
        <v>8.8406679630000004E-5</v>
      </c>
      <c r="F803" s="9" t="str">
        <f t="shared" si="27"/>
        <v/>
      </c>
      <c r="G803" s="9">
        <f t="shared" si="28"/>
        <v>8.8406679630000004E-5</v>
      </c>
    </row>
    <row r="804" spans="1:7" x14ac:dyDescent="0.2">
      <c r="A804" t="s">
        <v>160</v>
      </c>
      <c r="B804" t="s">
        <v>52</v>
      </c>
      <c r="C804" t="s">
        <v>361</v>
      </c>
      <c r="D804" s="9">
        <v>5.5654728859999996E-6</v>
      </c>
      <c r="F804" s="9" t="str">
        <f t="shared" si="27"/>
        <v/>
      </c>
      <c r="G804" s="9">
        <f t="shared" si="28"/>
        <v>5.5654728859999996E-6</v>
      </c>
    </row>
    <row r="805" spans="1:7" x14ac:dyDescent="0.2">
      <c r="A805" t="s">
        <v>160</v>
      </c>
      <c r="B805" t="s">
        <v>480</v>
      </c>
      <c r="C805" t="s">
        <v>361</v>
      </c>
      <c r="D805" s="9">
        <v>-9.3929426750000004E-5</v>
      </c>
      <c r="F805" s="9">
        <f t="shared" si="27"/>
        <v>-9.3929426750000004E-5</v>
      </c>
      <c r="G805" s="9" t="str">
        <f t="shared" si="28"/>
        <v/>
      </c>
    </row>
    <row r="806" spans="1:7" x14ac:dyDescent="0.2">
      <c r="A806" t="s">
        <v>161</v>
      </c>
      <c r="B806" t="s">
        <v>52</v>
      </c>
      <c r="C806" t="s">
        <v>374</v>
      </c>
      <c r="D806" s="9">
        <v>2.687208796E-4</v>
      </c>
      <c r="F806" s="9" t="str">
        <f t="shared" si="27"/>
        <v/>
      </c>
      <c r="G806" s="9">
        <f t="shared" si="28"/>
        <v>2.687208796E-4</v>
      </c>
    </row>
    <row r="807" spans="1:7" x14ac:dyDescent="0.2">
      <c r="A807" t="s">
        <v>161</v>
      </c>
      <c r="B807" t="s">
        <v>398</v>
      </c>
      <c r="C807" t="s">
        <v>374</v>
      </c>
      <c r="D807" s="9">
        <v>5.6668430029999995E-4</v>
      </c>
      <c r="F807" s="9" t="str">
        <f t="shared" si="27"/>
        <v/>
      </c>
      <c r="G807" s="9">
        <f t="shared" si="28"/>
        <v>5.6668430029999995E-4</v>
      </c>
    </row>
    <row r="808" spans="1:7" x14ac:dyDescent="0.2">
      <c r="A808" t="s">
        <v>161</v>
      </c>
      <c r="B808" t="s">
        <v>480</v>
      </c>
      <c r="C808" t="s">
        <v>374</v>
      </c>
      <c r="D808" s="9">
        <v>-8.3294500260000005E-4</v>
      </c>
      <c r="F808" s="9">
        <f t="shared" si="27"/>
        <v>-8.3294500260000005E-4</v>
      </c>
      <c r="G808" s="9" t="str">
        <f t="shared" si="28"/>
        <v/>
      </c>
    </row>
    <row r="809" spans="1:7" x14ac:dyDescent="0.2">
      <c r="A809" t="s">
        <v>162</v>
      </c>
      <c r="B809" t="s">
        <v>52</v>
      </c>
      <c r="C809" t="s">
        <v>359</v>
      </c>
      <c r="D809" s="9">
        <v>1.564495212E-7</v>
      </c>
      <c r="F809" s="9" t="str">
        <f t="shared" si="27"/>
        <v/>
      </c>
      <c r="G809" s="9">
        <f t="shared" si="28"/>
        <v>1.564495212E-7</v>
      </c>
    </row>
    <row r="810" spans="1:7" x14ac:dyDescent="0.2">
      <c r="A810" t="s">
        <v>162</v>
      </c>
      <c r="B810" t="s">
        <v>398</v>
      </c>
      <c r="C810" t="s">
        <v>359</v>
      </c>
      <c r="D810" s="9">
        <v>3.1095432490000001E-6</v>
      </c>
      <c r="F810" s="9" t="str">
        <f t="shared" si="27"/>
        <v/>
      </c>
      <c r="G810" s="9">
        <f t="shared" si="28"/>
        <v>3.1095432490000001E-6</v>
      </c>
    </row>
    <row r="811" spans="1:7" x14ac:dyDescent="0.2">
      <c r="A811" t="s">
        <v>162</v>
      </c>
      <c r="B811" t="s">
        <v>480</v>
      </c>
      <c r="C811" t="s">
        <v>359</v>
      </c>
      <c r="D811" s="9">
        <v>-5.1283733369999998E-7</v>
      </c>
      <c r="F811" s="9">
        <f t="shared" si="27"/>
        <v>-5.1283733369999998E-7</v>
      </c>
      <c r="G811" s="9" t="str">
        <f t="shared" si="28"/>
        <v/>
      </c>
    </row>
    <row r="812" spans="1:7" x14ac:dyDescent="0.2">
      <c r="A812" t="s">
        <v>9251</v>
      </c>
      <c r="B812" t="s">
        <v>54</v>
      </c>
      <c r="C812" t="s">
        <v>357</v>
      </c>
      <c r="F812" s="9" t="str">
        <f t="shared" si="27"/>
        <v/>
      </c>
      <c r="G812" s="9" t="str">
        <f t="shared" si="28"/>
        <v/>
      </c>
    </row>
    <row r="813" spans="1:7" x14ac:dyDescent="0.2">
      <c r="A813" t="s">
        <v>9251</v>
      </c>
      <c r="B813" t="s">
        <v>480</v>
      </c>
      <c r="C813" t="s">
        <v>357</v>
      </c>
      <c r="F813" s="9" t="str">
        <f t="shared" si="27"/>
        <v/>
      </c>
      <c r="G813" s="9" t="str">
        <f t="shared" si="28"/>
        <v/>
      </c>
    </row>
    <row r="814" spans="1:7" x14ac:dyDescent="0.2">
      <c r="A814" t="s">
        <v>163</v>
      </c>
      <c r="B814" t="s">
        <v>54</v>
      </c>
      <c r="C814" t="s">
        <v>357</v>
      </c>
      <c r="D814" s="9">
        <v>6.9597600420000005E-5</v>
      </c>
      <c r="F814" s="9" t="str">
        <f t="shared" si="27"/>
        <v/>
      </c>
      <c r="G814" s="9">
        <f t="shared" si="28"/>
        <v>6.9597600420000005E-5</v>
      </c>
    </row>
    <row r="815" spans="1:7" x14ac:dyDescent="0.2">
      <c r="A815" t="s">
        <v>163</v>
      </c>
      <c r="B815" t="s">
        <v>52</v>
      </c>
      <c r="C815" t="s">
        <v>357</v>
      </c>
      <c r="D815" s="9">
        <v>-2.2053762050000001E-5</v>
      </c>
      <c r="F815" s="9">
        <f t="shared" si="27"/>
        <v>-2.2053762050000001E-5</v>
      </c>
      <c r="G815" s="9" t="str">
        <f t="shared" si="28"/>
        <v/>
      </c>
    </row>
    <row r="816" spans="1:7" x14ac:dyDescent="0.2">
      <c r="A816" t="s">
        <v>163</v>
      </c>
      <c r="B816" t="s">
        <v>480</v>
      </c>
      <c r="C816" t="s">
        <v>357</v>
      </c>
      <c r="D816" s="9">
        <v>-3.938151073E-5</v>
      </c>
      <c r="F816" s="9">
        <f t="shared" si="27"/>
        <v>-3.938151073E-5</v>
      </c>
      <c r="G816" s="9" t="str">
        <f t="shared" si="28"/>
        <v/>
      </c>
    </row>
    <row r="817" spans="1:7" x14ac:dyDescent="0.2">
      <c r="A817" t="s">
        <v>9252</v>
      </c>
      <c r="B817" t="s">
        <v>8289</v>
      </c>
      <c r="C817" t="s">
        <v>356</v>
      </c>
      <c r="F817" s="9" t="str">
        <f t="shared" si="27"/>
        <v/>
      </c>
      <c r="G817" s="9" t="str">
        <f t="shared" si="28"/>
        <v/>
      </c>
    </row>
    <row r="818" spans="1:7" x14ac:dyDescent="0.2">
      <c r="A818" t="s">
        <v>9252</v>
      </c>
      <c r="B818" t="s">
        <v>52</v>
      </c>
      <c r="C818" t="s">
        <v>356</v>
      </c>
      <c r="F818" s="9" t="str">
        <f t="shared" si="27"/>
        <v/>
      </c>
      <c r="G818" s="9" t="str">
        <f t="shared" si="28"/>
        <v/>
      </c>
    </row>
    <row r="819" spans="1:7" x14ac:dyDescent="0.2">
      <c r="A819" t="s">
        <v>9252</v>
      </c>
      <c r="B819" t="s">
        <v>480</v>
      </c>
      <c r="C819" t="s">
        <v>356</v>
      </c>
      <c r="F819" s="9" t="str">
        <f t="shared" si="27"/>
        <v/>
      </c>
      <c r="G819" s="9" t="str">
        <f t="shared" si="28"/>
        <v/>
      </c>
    </row>
    <row r="820" spans="1:7" x14ac:dyDescent="0.2">
      <c r="A820" t="s">
        <v>437</v>
      </c>
      <c r="B820" t="s">
        <v>405</v>
      </c>
      <c r="C820" t="s">
        <v>368</v>
      </c>
      <c r="D820" s="9">
        <v>2.2391152120000002</v>
      </c>
      <c r="F820" s="9" t="str">
        <f t="shared" si="27"/>
        <v/>
      </c>
      <c r="G820" s="9">
        <f t="shared" si="28"/>
        <v>2.2391152120000002</v>
      </c>
    </row>
    <row r="821" spans="1:7" x14ac:dyDescent="0.2">
      <c r="A821" t="s">
        <v>437</v>
      </c>
      <c r="B821" t="s">
        <v>52</v>
      </c>
      <c r="C821" t="s">
        <v>368</v>
      </c>
      <c r="D821" s="9">
        <v>-0.82847176320000004</v>
      </c>
      <c r="F821" s="9">
        <f t="shared" si="27"/>
        <v>-0.82847176320000004</v>
      </c>
      <c r="G821" s="9" t="str">
        <f t="shared" si="28"/>
        <v/>
      </c>
    </row>
    <row r="822" spans="1:7" x14ac:dyDescent="0.2">
      <c r="A822" t="s">
        <v>437</v>
      </c>
      <c r="B822" t="s">
        <v>480</v>
      </c>
      <c r="C822" t="s">
        <v>368</v>
      </c>
      <c r="D822" s="9">
        <v>-1.0747753019999999</v>
      </c>
      <c r="F822" s="9">
        <f t="shared" si="27"/>
        <v>-1.0747753019999999</v>
      </c>
      <c r="G822" s="9" t="str">
        <f t="shared" si="28"/>
        <v/>
      </c>
    </row>
    <row r="823" spans="1:7" x14ac:dyDescent="0.2">
      <c r="A823" t="s">
        <v>164</v>
      </c>
      <c r="B823" t="s">
        <v>83</v>
      </c>
      <c r="C823" t="s">
        <v>368</v>
      </c>
      <c r="D823" s="9">
        <v>-9.4297250950000006E-5</v>
      </c>
      <c r="F823" s="9">
        <f t="shared" si="27"/>
        <v>-9.4297250950000006E-5</v>
      </c>
      <c r="G823" s="9" t="str">
        <f t="shared" si="28"/>
        <v/>
      </c>
    </row>
    <row r="824" spans="1:7" x14ac:dyDescent="0.2">
      <c r="A824" t="s">
        <v>164</v>
      </c>
      <c r="B824" t="s">
        <v>406</v>
      </c>
      <c r="C824" t="s">
        <v>368</v>
      </c>
      <c r="D824" s="9">
        <v>9.5249748460000001E-5</v>
      </c>
      <c r="F824" s="9" t="str">
        <f t="shared" si="27"/>
        <v/>
      </c>
      <c r="G824" s="9">
        <f t="shared" si="28"/>
        <v>9.5249748460000001E-5</v>
      </c>
    </row>
    <row r="825" spans="1:7" x14ac:dyDescent="0.2">
      <c r="A825" t="s">
        <v>164</v>
      </c>
      <c r="B825" t="s">
        <v>480</v>
      </c>
      <c r="C825" t="s">
        <v>368</v>
      </c>
      <c r="F825" s="9" t="str">
        <f t="shared" si="27"/>
        <v/>
      </c>
      <c r="G825" s="9" t="str">
        <f t="shared" si="28"/>
        <v/>
      </c>
    </row>
    <row r="826" spans="1:7" x14ac:dyDescent="0.2">
      <c r="A826" t="s">
        <v>166</v>
      </c>
      <c r="B826" t="s">
        <v>399</v>
      </c>
      <c r="C826" t="s">
        <v>358</v>
      </c>
      <c r="D826" s="9">
        <v>14.585411690000001</v>
      </c>
      <c r="F826" s="9" t="str">
        <f t="shared" si="27"/>
        <v/>
      </c>
      <c r="G826" s="9">
        <f t="shared" si="28"/>
        <v>14.585411690000001</v>
      </c>
    </row>
    <row r="827" spans="1:7" x14ac:dyDescent="0.2">
      <c r="A827" t="s">
        <v>166</v>
      </c>
      <c r="B827" t="s">
        <v>52</v>
      </c>
      <c r="C827" t="s">
        <v>358</v>
      </c>
      <c r="D827" s="9">
        <v>-1.8176778280000001</v>
      </c>
      <c r="F827" s="9">
        <f t="shared" si="27"/>
        <v>-1.8176778280000001</v>
      </c>
      <c r="G827" s="9" t="str">
        <f t="shared" si="28"/>
        <v/>
      </c>
    </row>
    <row r="828" spans="1:7" x14ac:dyDescent="0.2">
      <c r="A828" t="s">
        <v>166</v>
      </c>
      <c r="B828" t="s">
        <v>401</v>
      </c>
      <c r="C828" t="s">
        <v>358</v>
      </c>
      <c r="D828" s="9">
        <v>-10.58317212</v>
      </c>
      <c r="F828" s="9">
        <f t="shared" si="27"/>
        <v>-10.58317212</v>
      </c>
      <c r="G828" s="9" t="str">
        <f t="shared" si="28"/>
        <v/>
      </c>
    </row>
    <row r="829" spans="1:7" x14ac:dyDescent="0.2">
      <c r="A829" t="s">
        <v>9253</v>
      </c>
      <c r="B829" t="s">
        <v>399</v>
      </c>
      <c r="C829" t="s">
        <v>366</v>
      </c>
      <c r="D829" s="9">
        <v>2.2739869490000001E-3</v>
      </c>
      <c r="F829" s="9" t="str">
        <f t="shared" si="27"/>
        <v/>
      </c>
      <c r="G829" s="9">
        <f t="shared" si="28"/>
        <v>2.2739869490000001E-3</v>
      </c>
    </row>
    <row r="830" spans="1:7" x14ac:dyDescent="0.2">
      <c r="A830" t="s">
        <v>9253</v>
      </c>
      <c r="B830" t="s">
        <v>52</v>
      </c>
      <c r="C830" t="s">
        <v>366</v>
      </c>
      <c r="D830" s="9">
        <v>-3.270069302E-4</v>
      </c>
      <c r="F830" s="9">
        <f t="shared" si="27"/>
        <v>-3.270069302E-4</v>
      </c>
      <c r="G830" s="9" t="str">
        <f t="shared" si="28"/>
        <v/>
      </c>
    </row>
    <row r="831" spans="1:7" x14ac:dyDescent="0.2">
      <c r="A831" t="s">
        <v>9253</v>
      </c>
      <c r="B831" t="s">
        <v>401</v>
      </c>
      <c r="C831" t="s">
        <v>366</v>
      </c>
      <c r="D831" s="9">
        <v>-1.606438364E-3</v>
      </c>
      <c r="F831" s="9">
        <f t="shared" si="27"/>
        <v>-1.606438364E-3</v>
      </c>
      <c r="G831" s="9" t="str">
        <f t="shared" si="28"/>
        <v/>
      </c>
    </row>
    <row r="832" spans="1:7" x14ac:dyDescent="0.2">
      <c r="A832" t="s">
        <v>167</v>
      </c>
      <c r="B832" t="s">
        <v>399</v>
      </c>
      <c r="C832" t="s">
        <v>362</v>
      </c>
      <c r="D832" s="9">
        <v>3.512514289E-4</v>
      </c>
      <c r="F832" s="9" t="str">
        <f t="shared" si="27"/>
        <v/>
      </c>
      <c r="G832" s="9">
        <f t="shared" si="28"/>
        <v>3.512514289E-4</v>
      </c>
    </row>
    <row r="833" spans="1:7" x14ac:dyDescent="0.2">
      <c r="A833" t="s">
        <v>167</v>
      </c>
      <c r="B833" t="s">
        <v>52</v>
      </c>
      <c r="C833" t="s">
        <v>362</v>
      </c>
      <c r="D833" s="9">
        <v>-4.7914489899999998E-5</v>
      </c>
      <c r="F833" s="9">
        <f t="shared" si="27"/>
        <v>-4.7914489899999998E-5</v>
      </c>
      <c r="G833" s="9" t="str">
        <f t="shared" si="28"/>
        <v/>
      </c>
    </row>
    <row r="834" spans="1:7" x14ac:dyDescent="0.2">
      <c r="A834" t="s">
        <v>167</v>
      </c>
      <c r="B834" t="s">
        <v>401</v>
      </c>
      <c r="C834" t="s">
        <v>362</v>
      </c>
      <c r="D834" s="9">
        <v>-2.5077670410000001E-4</v>
      </c>
      <c r="F834" s="9">
        <f t="shared" si="27"/>
        <v>-2.5077670410000001E-4</v>
      </c>
      <c r="G834" s="9" t="str">
        <f t="shared" si="28"/>
        <v/>
      </c>
    </row>
    <row r="835" spans="1:7" x14ac:dyDescent="0.2">
      <c r="A835" t="s">
        <v>168</v>
      </c>
      <c r="B835" t="s">
        <v>399</v>
      </c>
      <c r="C835" t="s">
        <v>361</v>
      </c>
      <c r="D835" s="9">
        <v>1.416751045E-3</v>
      </c>
      <c r="F835" s="9" t="str">
        <f t="shared" si="27"/>
        <v/>
      </c>
      <c r="G835" s="9">
        <f t="shared" si="28"/>
        <v>1.416751045E-3</v>
      </c>
    </row>
    <row r="836" spans="1:7" x14ac:dyDescent="0.2">
      <c r="A836" t="s">
        <v>168</v>
      </c>
      <c r="B836" t="s">
        <v>52</v>
      </c>
      <c r="C836" t="s">
        <v>361</v>
      </c>
      <c r="D836" s="9">
        <v>-2.0016407110000001E-4</v>
      </c>
      <c r="F836" s="9">
        <f t="shared" si="27"/>
        <v>-2.0016407110000001E-4</v>
      </c>
      <c r="G836" s="9" t="str">
        <f t="shared" si="28"/>
        <v/>
      </c>
    </row>
    <row r="837" spans="1:7" x14ac:dyDescent="0.2">
      <c r="A837" t="s">
        <v>168</v>
      </c>
      <c r="B837" t="s">
        <v>401</v>
      </c>
      <c r="C837" t="s">
        <v>361</v>
      </c>
      <c r="D837" s="9">
        <v>-1.004439479E-3</v>
      </c>
      <c r="F837" s="9">
        <f t="shared" si="27"/>
        <v>-1.004439479E-3</v>
      </c>
      <c r="G837" s="9" t="str">
        <f t="shared" si="28"/>
        <v/>
      </c>
    </row>
    <row r="838" spans="1:7" x14ac:dyDescent="0.2">
      <c r="A838" t="s">
        <v>9254</v>
      </c>
      <c r="B838" t="s">
        <v>54</v>
      </c>
      <c r="C838" t="s">
        <v>357</v>
      </c>
      <c r="F838" s="9" t="str">
        <f t="shared" si="27"/>
        <v/>
      </c>
      <c r="G838" s="9" t="str">
        <f t="shared" si="28"/>
        <v/>
      </c>
    </row>
    <row r="839" spans="1:7" x14ac:dyDescent="0.2">
      <c r="A839" t="s">
        <v>9254</v>
      </c>
      <c r="B839" t="s">
        <v>83</v>
      </c>
      <c r="C839" t="s">
        <v>357</v>
      </c>
      <c r="F839" s="9" t="str">
        <f t="shared" ref="F839:F902" si="29">IF(D839&lt;0,D839,"")</f>
        <v/>
      </c>
      <c r="G839" s="9" t="str">
        <f t="shared" ref="G839:G902" si="30">IF(D839&gt;0,D839,"")</f>
        <v/>
      </c>
    </row>
    <row r="840" spans="1:7" x14ac:dyDescent="0.2">
      <c r="A840" t="s">
        <v>9255</v>
      </c>
      <c r="B840" t="s">
        <v>399</v>
      </c>
      <c r="C840" t="s">
        <v>374</v>
      </c>
      <c r="F840" s="9" t="str">
        <f t="shared" si="29"/>
        <v/>
      </c>
      <c r="G840" s="9" t="str">
        <f t="shared" si="30"/>
        <v/>
      </c>
    </row>
    <row r="841" spans="1:7" x14ac:dyDescent="0.2">
      <c r="A841" t="s">
        <v>9255</v>
      </c>
      <c r="B841" t="s">
        <v>52</v>
      </c>
      <c r="C841" t="s">
        <v>374</v>
      </c>
      <c r="F841" s="9" t="str">
        <f t="shared" si="29"/>
        <v/>
      </c>
      <c r="G841" s="9" t="str">
        <f t="shared" si="30"/>
        <v/>
      </c>
    </row>
    <row r="842" spans="1:7" x14ac:dyDescent="0.2">
      <c r="A842" t="s">
        <v>9255</v>
      </c>
      <c r="B842" t="s">
        <v>480</v>
      </c>
      <c r="C842" t="s">
        <v>374</v>
      </c>
      <c r="F842" s="9" t="str">
        <f t="shared" si="29"/>
        <v/>
      </c>
      <c r="G842" s="9" t="str">
        <f t="shared" si="30"/>
        <v/>
      </c>
    </row>
    <row r="843" spans="1:7" x14ac:dyDescent="0.2">
      <c r="A843" t="s">
        <v>410</v>
      </c>
      <c r="B843" t="s">
        <v>52</v>
      </c>
      <c r="C843" t="s">
        <v>361</v>
      </c>
      <c r="D843" s="9">
        <v>-4.0741548090000004</v>
      </c>
      <c r="F843" s="9">
        <f t="shared" si="29"/>
        <v>-4.0741548090000004</v>
      </c>
      <c r="G843" s="9" t="str">
        <f t="shared" si="30"/>
        <v/>
      </c>
    </row>
    <row r="844" spans="1:7" x14ac:dyDescent="0.2">
      <c r="A844" t="s">
        <v>410</v>
      </c>
      <c r="B844" t="s">
        <v>395</v>
      </c>
      <c r="C844" t="s">
        <v>361</v>
      </c>
      <c r="D844" s="9">
        <v>4.0741548090000004</v>
      </c>
      <c r="F844" s="9" t="str">
        <f t="shared" si="29"/>
        <v/>
      </c>
      <c r="G844" s="9">
        <f t="shared" si="30"/>
        <v>4.0741548090000004</v>
      </c>
    </row>
    <row r="845" spans="1:7" x14ac:dyDescent="0.2">
      <c r="A845" t="s">
        <v>8483</v>
      </c>
      <c r="B845" t="s">
        <v>396</v>
      </c>
      <c r="C845" t="s">
        <v>367</v>
      </c>
      <c r="D845" s="9">
        <v>0.92990377759999998</v>
      </c>
      <c r="F845" s="9" t="str">
        <f t="shared" si="29"/>
        <v/>
      </c>
      <c r="G845" s="9">
        <f t="shared" si="30"/>
        <v>0.92990377759999998</v>
      </c>
    </row>
    <row r="846" spans="1:7" x14ac:dyDescent="0.2">
      <c r="A846" t="s">
        <v>8483</v>
      </c>
      <c r="B846" t="s">
        <v>52</v>
      </c>
      <c r="C846" t="s">
        <v>367</v>
      </c>
      <c r="D846" s="9">
        <v>6.642173807E-2</v>
      </c>
      <c r="F846" s="9" t="str">
        <f t="shared" si="29"/>
        <v/>
      </c>
      <c r="G846" s="9">
        <f t="shared" si="30"/>
        <v>6.642173807E-2</v>
      </c>
    </row>
    <row r="847" spans="1:7" x14ac:dyDescent="0.2">
      <c r="A847" t="s">
        <v>8483</v>
      </c>
      <c r="B847" t="s">
        <v>480</v>
      </c>
      <c r="C847" t="s">
        <v>367</v>
      </c>
      <c r="D847" s="9">
        <v>-0.99632547289999995</v>
      </c>
      <c r="F847" s="9">
        <f t="shared" si="29"/>
        <v>-0.99632547289999995</v>
      </c>
      <c r="G847" s="9" t="str">
        <f t="shared" si="30"/>
        <v/>
      </c>
    </row>
    <row r="848" spans="1:7" x14ac:dyDescent="0.2">
      <c r="A848" t="s">
        <v>438</v>
      </c>
      <c r="B848" t="s">
        <v>83</v>
      </c>
      <c r="C848" t="s">
        <v>368</v>
      </c>
      <c r="D848" s="9">
        <v>-4.2290290539999999E-4</v>
      </c>
      <c r="F848" s="9">
        <f t="shared" si="29"/>
        <v>-4.2290290539999999E-4</v>
      </c>
      <c r="G848" s="9" t="str">
        <f t="shared" si="30"/>
        <v/>
      </c>
    </row>
    <row r="849" spans="1:7" x14ac:dyDescent="0.2">
      <c r="A849" t="s">
        <v>438</v>
      </c>
      <c r="B849" t="s">
        <v>405</v>
      </c>
      <c r="C849" t="s">
        <v>368</v>
      </c>
      <c r="D849" s="9">
        <v>4.2717465190000002E-4</v>
      </c>
      <c r="F849" s="9" t="str">
        <f t="shared" si="29"/>
        <v/>
      </c>
      <c r="G849" s="9">
        <f t="shared" si="30"/>
        <v>4.2717465190000002E-4</v>
      </c>
    </row>
    <row r="850" spans="1:7" x14ac:dyDescent="0.2">
      <c r="A850" t="s">
        <v>438</v>
      </c>
      <c r="B850" t="s">
        <v>52</v>
      </c>
      <c r="C850" t="s">
        <v>368</v>
      </c>
      <c r="F850" s="9" t="str">
        <f t="shared" si="29"/>
        <v/>
      </c>
      <c r="G850" s="9" t="str">
        <f t="shared" si="30"/>
        <v/>
      </c>
    </row>
    <row r="851" spans="1:7" x14ac:dyDescent="0.2">
      <c r="A851" t="s">
        <v>169</v>
      </c>
      <c r="B851" t="s">
        <v>54</v>
      </c>
      <c r="C851" t="s">
        <v>357</v>
      </c>
      <c r="F851" s="9" t="str">
        <f t="shared" si="29"/>
        <v/>
      </c>
      <c r="G851" s="9" t="str">
        <f t="shared" si="30"/>
        <v/>
      </c>
    </row>
    <row r="852" spans="1:7" x14ac:dyDescent="0.2">
      <c r="A852" t="s">
        <v>169</v>
      </c>
      <c r="B852" t="s">
        <v>52</v>
      </c>
      <c r="C852" t="s">
        <v>357</v>
      </c>
      <c r="F852" s="9" t="str">
        <f t="shared" si="29"/>
        <v/>
      </c>
      <c r="G852" s="9" t="str">
        <f t="shared" si="30"/>
        <v/>
      </c>
    </row>
    <row r="853" spans="1:7" x14ac:dyDescent="0.2">
      <c r="A853" t="s">
        <v>169</v>
      </c>
      <c r="B853" t="s">
        <v>8301</v>
      </c>
      <c r="C853" t="s">
        <v>357</v>
      </c>
      <c r="F853" s="9" t="str">
        <f t="shared" si="29"/>
        <v/>
      </c>
      <c r="G853" s="9" t="str">
        <f t="shared" si="30"/>
        <v/>
      </c>
    </row>
    <row r="854" spans="1:7" x14ac:dyDescent="0.2">
      <c r="A854" t="s">
        <v>169</v>
      </c>
      <c r="B854" t="s">
        <v>8302</v>
      </c>
      <c r="C854" t="s">
        <v>357</v>
      </c>
      <c r="F854" s="9" t="str">
        <f t="shared" si="29"/>
        <v/>
      </c>
      <c r="G854" s="9" t="str">
        <f t="shared" si="30"/>
        <v/>
      </c>
    </row>
    <row r="855" spans="1:7" x14ac:dyDescent="0.2">
      <c r="A855" t="s">
        <v>169</v>
      </c>
      <c r="B855" t="s">
        <v>480</v>
      </c>
      <c r="C855" t="s">
        <v>357</v>
      </c>
      <c r="F855" s="9" t="str">
        <f t="shared" si="29"/>
        <v/>
      </c>
      <c r="G855" s="9" t="str">
        <f t="shared" si="30"/>
        <v/>
      </c>
    </row>
    <row r="856" spans="1:7" x14ac:dyDescent="0.2">
      <c r="A856" t="s">
        <v>8802</v>
      </c>
      <c r="B856" t="s">
        <v>55</v>
      </c>
      <c r="C856" t="s">
        <v>363</v>
      </c>
      <c r="D856" s="9">
        <v>2.895550591E-7</v>
      </c>
      <c r="F856" s="9" t="str">
        <f t="shared" si="29"/>
        <v/>
      </c>
      <c r="G856" s="9">
        <f t="shared" si="30"/>
        <v>2.895550591E-7</v>
      </c>
    </row>
    <row r="857" spans="1:7" x14ac:dyDescent="0.2">
      <c r="A857" t="s">
        <v>170</v>
      </c>
      <c r="B857" t="s">
        <v>52</v>
      </c>
      <c r="C857" t="s">
        <v>360</v>
      </c>
      <c r="D857" s="9">
        <v>-54.03473778</v>
      </c>
      <c r="F857" s="9">
        <f t="shared" si="29"/>
        <v>-54.03473778</v>
      </c>
      <c r="G857" s="9" t="str">
        <f t="shared" si="30"/>
        <v/>
      </c>
    </row>
    <row r="858" spans="1:7" x14ac:dyDescent="0.2">
      <c r="A858" t="s">
        <v>170</v>
      </c>
      <c r="B858" t="s">
        <v>8803</v>
      </c>
      <c r="C858" t="s">
        <v>360</v>
      </c>
      <c r="D858" s="9">
        <v>54.034741250000003</v>
      </c>
      <c r="F858" s="9" t="str">
        <f t="shared" si="29"/>
        <v/>
      </c>
      <c r="G858" s="9">
        <f t="shared" si="30"/>
        <v>54.034741250000003</v>
      </c>
    </row>
    <row r="859" spans="1:7" x14ac:dyDescent="0.2">
      <c r="A859" t="s">
        <v>8484</v>
      </c>
      <c r="B859" t="s">
        <v>52</v>
      </c>
      <c r="C859" t="s">
        <v>360</v>
      </c>
      <c r="D859" s="9">
        <v>24.64231096</v>
      </c>
      <c r="F859" s="9" t="str">
        <f t="shared" si="29"/>
        <v/>
      </c>
      <c r="G859" s="9">
        <f t="shared" si="30"/>
        <v>24.64231096</v>
      </c>
    </row>
    <row r="860" spans="1:7" x14ac:dyDescent="0.2">
      <c r="A860" t="s">
        <v>8484</v>
      </c>
      <c r="B860" t="s">
        <v>8804</v>
      </c>
      <c r="C860" t="s">
        <v>360</v>
      </c>
      <c r="D860" s="9">
        <v>-24.642314469999999</v>
      </c>
      <c r="F860" s="9">
        <f t="shared" si="29"/>
        <v>-24.642314469999999</v>
      </c>
      <c r="G860" s="9" t="str">
        <f t="shared" si="30"/>
        <v/>
      </c>
    </row>
    <row r="861" spans="1:7" x14ac:dyDescent="0.2">
      <c r="A861" t="s">
        <v>8805</v>
      </c>
      <c r="B861" t="s">
        <v>8293</v>
      </c>
      <c r="C861" t="s">
        <v>366</v>
      </c>
      <c r="D861" s="9">
        <v>-0.88526700849999995</v>
      </c>
      <c r="F861" s="9">
        <f t="shared" si="29"/>
        <v>-0.88526700849999995</v>
      </c>
      <c r="G861" s="9" t="str">
        <f t="shared" si="30"/>
        <v/>
      </c>
    </row>
    <row r="862" spans="1:7" x14ac:dyDescent="0.2">
      <c r="A862" t="s">
        <v>8805</v>
      </c>
      <c r="B862" t="s">
        <v>407</v>
      </c>
      <c r="C862" t="s">
        <v>366</v>
      </c>
      <c r="D862" s="9">
        <v>-0.45889339950000002</v>
      </c>
      <c r="F862" s="9">
        <f t="shared" si="29"/>
        <v>-0.45889339950000002</v>
      </c>
      <c r="G862" s="9" t="str">
        <f t="shared" si="30"/>
        <v/>
      </c>
    </row>
    <row r="863" spans="1:7" x14ac:dyDescent="0.2">
      <c r="A863" t="s">
        <v>8805</v>
      </c>
      <c r="B863" t="s">
        <v>8288</v>
      </c>
      <c r="C863" t="s">
        <v>366</v>
      </c>
      <c r="D863" s="9">
        <v>7.5880046610000002E-2</v>
      </c>
      <c r="F863" s="9" t="str">
        <f t="shared" si="29"/>
        <v/>
      </c>
      <c r="G863" s="9">
        <f t="shared" si="30"/>
        <v>7.5880046610000002E-2</v>
      </c>
    </row>
    <row r="864" spans="1:7" x14ac:dyDescent="0.2">
      <c r="A864" t="s">
        <v>8805</v>
      </c>
      <c r="B864" t="s">
        <v>400</v>
      </c>
      <c r="C864" t="s">
        <v>366</v>
      </c>
      <c r="F864" s="9" t="str">
        <f t="shared" si="29"/>
        <v/>
      </c>
      <c r="G864" s="9" t="str">
        <f t="shared" si="30"/>
        <v/>
      </c>
    </row>
    <row r="865" spans="1:7" x14ac:dyDescent="0.2">
      <c r="A865" t="s">
        <v>8805</v>
      </c>
      <c r="B865" t="s">
        <v>408</v>
      </c>
      <c r="C865" t="s">
        <v>366</v>
      </c>
      <c r="D865" s="9">
        <v>-7.9529471159999998</v>
      </c>
      <c r="F865" s="9">
        <f t="shared" si="29"/>
        <v>-7.9529471159999998</v>
      </c>
      <c r="G865" s="9" t="str">
        <f t="shared" si="30"/>
        <v/>
      </c>
    </row>
    <row r="866" spans="1:7" x14ac:dyDescent="0.2">
      <c r="A866" t="s">
        <v>8805</v>
      </c>
      <c r="B866" t="s">
        <v>394</v>
      </c>
      <c r="C866" t="s">
        <v>366</v>
      </c>
      <c r="D866" s="9">
        <v>44.841469050000001</v>
      </c>
      <c r="F866" s="9" t="str">
        <f t="shared" si="29"/>
        <v/>
      </c>
      <c r="G866" s="9">
        <f t="shared" si="30"/>
        <v>44.841469050000001</v>
      </c>
    </row>
    <row r="867" spans="1:7" x14ac:dyDescent="0.2">
      <c r="A867" t="s">
        <v>9256</v>
      </c>
      <c r="B867" t="s">
        <v>54</v>
      </c>
      <c r="C867" t="s">
        <v>366</v>
      </c>
      <c r="F867" s="9" t="str">
        <f t="shared" si="29"/>
        <v/>
      </c>
      <c r="G867" s="9" t="str">
        <f t="shared" si="30"/>
        <v/>
      </c>
    </row>
    <row r="868" spans="1:7" x14ac:dyDescent="0.2">
      <c r="A868" t="s">
        <v>9256</v>
      </c>
      <c r="B868" t="s">
        <v>9274</v>
      </c>
      <c r="C868" t="s">
        <v>366</v>
      </c>
      <c r="F868" s="9" t="str">
        <f t="shared" si="29"/>
        <v/>
      </c>
      <c r="G868" s="9" t="str">
        <f t="shared" si="30"/>
        <v/>
      </c>
    </row>
    <row r="869" spans="1:7" x14ac:dyDescent="0.2">
      <c r="A869" t="s">
        <v>9256</v>
      </c>
      <c r="B869" t="s">
        <v>52</v>
      </c>
      <c r="C869" t="s">
        <v>366</v>
      </c>
      <c r="F869" s="9" t="str">
        <f t="shared" si="29"/>
        <v/>
      </c>
      <c r="G869" s="9" t="str">
        <f t="shared" si="30"/>
        <v/>
      </c>
    </row>
    <row r="870" spans="1:7" x14ac:dyDescent="0.2">
      <c r="A870" t="s">
        <v>9256</v>
      </c>
      <c r="B870" t="s">
        <v>394</v>
      </c>
      <c r="C870" t="s">
        <v>366</v>
      </c>
      <c r="F870" s="9" t="str">
        <f t="shared" si="29"/>
        <v/>
      </c>
      <c r="G870" s="9" t="str">
        <f t="shared" si="30"/>
        <v/>
      </c>
    </row>
    <row r="871" spans="1:7" x14ac:dyDescent="0.2">
      <c r="A871" t="s">
        <v>8723</v>
      </c>
      <c r="B871" t="s">
        <v>54</v>
      </c>
      <c r="C871" t="s">
        <v>366</v>
      </c>
      <c r="D871" s="9">
        <v>32.094999780000002</v>
      </c>
      <c r="F871" s="9" t="str">
        <f t="shared" si="29"/>
        <v/>
      </c>
      <c r="G871" s="9">
        <f t="shared" si="30"/>
        <v>32.094999780000002</v>
      </c>
    </row>
    <row r="872" spans="1:7" x14ac:dyDescent="0.2">
      <c r="A872" t="s">
        <v>8723</v>
      </c>
      <c r="B872" t="s">
        <v>9274</v>
      </c>
      <c r="C872" t="s">
        <v>366</v>
      </c>
      <c r="D872" s="9">
        <v>-1.3650001169999999</v>
      </c>
      <c r="F872" s="9">
        <f t="shared" si="29"/>
        <v>-1.3650001169999999</v>
      </c>
      <c r="G872" s="9" t="str">
        <f t="shared" si="30"/>
        <v/>
      </c>
    </row>
    <row r="873" spans="1:7" x14ac:dyDescent="0.2">
      <c r="A873" t="s">
        <v>8723</v>
      </c>
      <c r="B873" t="s">
        <v>52</v>
      </c>
      <c r="C873" t="s">
        <v>366</v>
      </c>
      <c r="D873" s="9">
        <v>4.8300000030000003</v>
      </c>
      <c r="F873" s="9" t="str">
        <f t="shared" si="29"/>
        <v/>
      </c>
      <c r="G873" s="9">
        <f t="shared" si="30"/>
        <v>4.8300000030000003</v>
      </c>
    </row>
    <row r="874" spans="1:7" x14ac:dyDescent="0.2">
      <c r="A874" t="s">
        <v>8724</v>
      </c>
      <c r="B874" t="s">
        <v>399</v>
      </c>
      <c r="C874" t="s">
        <v>366</v>
      </c>
      <c r="F874" s="9" t="str">
        <f t="shared" si="29"/>
        <v/>
      </c>
      <c r="G874" s="9" t="str">
        <f t="shared" si="30"/>
        <v/>
      </c>
    </row>
    <row r="875" spans="1:7" x14ac:dyDescent="0.2">
      <c r="A875" t="s">
        <v>8724</v>
      </c>
      <c r="B875" t="s">
        <v>52</v>
      </c>
      <c r="C875" t="s">
        <v>366</v>
      </c>
      <c r="F875" s="9" t="str">
        <f t="shared" si="29"/>
        <v/>
      </c>
      <c r="G875" s="9" t="str">
        <f t="shared" si="30"/>
        <v/>
      </c>
    </row>
    <row r="876" spans="1:7" x14ac:dyDescent="0.2">
      <c r="A876" t="s">
        <v>8724</v>
      </c>
      <c r="B876" t="s">
        <v>394</v>
      </c>
      <c r="C876" t="s">
        <v>366</v>
      </c>
      <c r="F876" s="9" t="str">
        <f t="shared" si="29"/>
        <v/>
      </c>
      <c r="G876" s="9" t="str">
        <f t="shared" si="30"/>
        <v/>
      </c>
    </row>
    <row r="877" spans="1:7" x14ac:dyDescent="0.2">
      <c r="A877" t="s">
        <v>8724</v>
      </c>
      <c r="B877" t="s">
        <v>55</v>
      </c>
      <c r="C877" t="s">
        <v>366</v>
      </c>
      <c r="F877" s="9" t="str">
        <f t="shared" si="29"/>
        <v/>
      </c>
      <c r="G877" s="9" t="str">
        <f t="shared" si="30"/>
        <v/>
      </c>
    </row>
    <row r="878" spans="1:7" x14ac:dyDescent="0.2">
      <c r="A878" t="s">
        <v>9257</v>
      </c>
      <c r="B878" t="s">
        <v>54</v>
      </c>
      <c r="C878" t="s">
        <v>366</v>
      </c>
      <c r="F878" s="9" t="str">
        <f t="shared" si="29"/>
        <v/>
      </c>
      <c r="G878" s="9" t="str">
        <f t="shared" si="30"/>
        <v/>
      </c>
    </row>
    <row r="879" spans="1:7" x14ac:dyDescent="0.2">
      <c r="A879" t="s">
        <v>9257</v>
      </c>
      <c r="B879" t="s">
        <v>52</v>
      </c>
      <c r="C879" t="s">
        <v>366</v>
      </c>
      <c r="F879" s="9" t="str">
        <f t="shared" si="29"/>
        <v/>
      </c>
      <c r="G879" s="9" t="str">
        <f t="shared" si="30"/>
        <v/>
      </c>
    </row>
    <row r="880" spans="1:7" x14ac:dyDescent="0.2">
      <c r="A880" t="s">
        <v>9257</v>
      </c>
      <c r="B880" t="s">
        <v>394</v>
      </c>
      <c r="C880" t="s">
        <v>366</v>
      </c>
      <c r="F880" s="9" t="str">
        <f t="shared" si="29"/>
        <v/>
      </c>
      <c r="G880" s="9" t="str">
        <f t="shared" si="30"/>
        <v/>
      </c>
    </row>
    <row r="881" spans="1:7" x14ac:dyDescent="0.2">
      <c r="A881" t="s">
        <v>9258</v>
      </c>
      <c r="B881" t="s">
        <v>54</v>
      </c>
      <c r="C881" t="s">
        <v>366</v>
      </c>
      <c r="F881" s="9" t="str">
        <f t="shared" si="29"/>
        <v/>
      </c>
      <c r="G881" s="9" t="str">
        <f t="shared" si="30"/>
        <v/>
      </c>
    </row>
    <row r="882" spans="1:7" x14ac:dyDescent="0.2">
      <c r="A882" t="s">
        <v>9258</v>
      </c>
      <c r="B882" t="s">
        <v>9274</v>
      </c>
      <c r="C882" t="s">
        <v>366</v>
      </c>
      <c r="F882" s="9" t="str">
        <f t="shared" si="29"/>
        <v/>
      </c>
      <c r="G882" s="9" t="str">
        <f t="shared" si="30"/>
        <v/>
      </c>
    </row>
    <row r="883" spans="1:7" x14ac:dyDescent="0.2">
      <c r="A883" t="s">
        <v>9258</v>
      </c>
      <c r="B883" t="s">
        <v>52</v>
      </c>
      <c r="C883" t="s">
        <v>366</v>
      </c>
      <c r="F883" s="9" t="str">
        <f t="shared" si="29"/>
        <v/>
      </c>
      <c r="G883" s="9" t="str">
        <f t="shared" si="30"/>
        <v/>
      </c>
    </row>
    <row r="884" spans="1:7" x14ac:dyDescent="0.2">
      <c r="A884" t="s">
        <v>9258</v>
      </c>
      <c r="B884" t="s">
        <v>394</v>
      </c>
      <c r="C884" t="s">
        <v>366</v>
      </c>
      <c r="F884" s="9" t="str">
        <f t="shared" si="29"/>
        <v/>
      </c>
      <c r="G884" s="9" t="str">
        <f t="shared" si="30"/>
        <v/>
      </c>
    </row>
    <row r="885" spans="1:7" x14ac:dyDescent="0.2">
      <c r="A885" t="s">
        <v>8448</v>
      </c>
      <c r="B885" t="s">
        <v>8294</v>
      </c>
      <c r="C885" t="s">
        <v>364</v>
      </c>
      <c r="D885" s="9">
        <v>1.8989750849999999E-4</v>
      </c>
      <c r="F885" s="9" t="str">
        <f t="shared" si="29"/>
        <v/>
      </c>
      <c r="G885" s="9">
        <f t="shared" si="30"/>
        <v>1.8989750849999999E-4</v>
      </c>
    </row>
    <row r="886" spans="1:7" x14ac:dyDescent="0.2">
      <c r="A886" t="s">
        <v>8448</v>
      </c>
      <c r="B886" t="s">
        <v>8288</v>
      </c>
      <c r="C886" t="s">
        <v>364</v>
      </c>
      <c r="D886" s="9">
        <v>9.7967727999999994</v>
      </c>
      <c r="F886" s="9" t="str">
        <f t="shared" si="29"/>
        <v/>
      </c>
      <c r="G886" s="9">
        <f t="shared" si="30"/>
        <v>9.7967727999999994</v>
      </c>
    </row>
    <row r="887" spans="1:7" x14ac:dyDescent="0.2">
      <c r="A887" t="s">
        <v>8448</v>
      </c>
      <c r="B887" t="s">
        <v>8276</v>
      </c>
      <c r="C887" t="s">
        <v>364</v>
      </c>
      <c r="D887" s="9">
        <v>1.6942192750000001E-4</v>
      </c>
      <c r="F887" s="9" t="str">
        <f t="shared" si="29"/>
        <v/>
      </c>
      <c r="G887" s="9">
        <f t="shared" si="30"/>
        <v>1.6942192750000001E-4</v>
      </c>
    </row>
    <row r="888" spans="1:7" x14ac:dyDescent="0.2">
      <c r="A888" t="s">
        <v>8446</v>
      </c>
      <c r="B888" t="s">
        <v>8294</v>
      </c>
      <c r="C888" t="s">
        <v>364</v>
      </c>
      <c r="D888" s="9">
        <v>2.2580641499999999E-4</v>
      </c>
      <c r="F888" s="9" t="str">
        <f t="shared" si="29"/>
        <v/>
      </c>
      <c r="G888" s="9">
        <f t="shared" si="30"/>
        <v>2.2580641499999999E-4</v>
      </c>
    </row>
    <row r="889" spans="1:7" x14ac:dyDescent="0.2">
      <c r="A889" t="s">
        <v>8446</v>
      </c>
      <c r="B889" t="s">
        <v>8288</v>
      </c>
      <c r="C889" t="s">
        <v>364</v>
      </c>
      <c r="D889" s="9">
        <v>5.8931538669999997</v>
      </c>
      <c r="F889" s="9" t="str">
        <f t="shared" si="29"/>
        <v/>
      </c>
      <c r="G889" s="9">
        <f t="shared" si="30"/>
        <v>5.8931538669999997</v>
      </c>
    </row>
    <row r="890" spans="1:7" x14ac:dyDescent="0.2">
      <c r="A890" t="s">
        <v>8446</v>
      </c>
      <c r="B890" t="s">
        <v>8322</v>
      </c>
      <c r="C890" t="s">
        <v>364</v>
      </c>
      <c r="D890" s="9">
        <v>3.995333274E-2</v>
      </c>
      <c r="F890" s="9" t="str">
        <f t="shared" si="29"/>
        <v/>
      </c>
      <c r="G890" s="9">
        <f t="shared" si="30"/>
        <v>3.995333274E-2</v>
      </c>
    </row>
    <row r="891" spans="1:7" x14ac:dyDescent="0.2">
      <c r="A891" t="s">
        <v>8446</v>
      </c>
      <c r="B891" t="s">
        <v>8274</v>
      </c>
      <c r="C891" t="s">
        <v>364</v>
      </c>
      <c r="D891" s="9">
        <v>0.35125493930000001</v>
      </c>
      <c r="F891" s="9" t="str">
        <f t="shared" si="29"/>
        <v/>
      </c>
      <c r="G891" s="9">
        <f t="shared" si="30"/>
        <v>0.35125493930000001</v>
      </c>
    </row>
    <row r="892" spans="1:7" x14ac:dyDescent="0.2">
      <c r="A892" t="s">
        <v>8446</v>
      </c>
      <c r="B892" t="s">
        <v>8267</v>
      </c>
      <c r="C892" t="s">
        <v>364</v>
      </c>
      <c r="D892" s="9">
        <v>2.1346316779999999</v>
      </c>
      <c r="F892" s="9" t="str">
        <f t="shared" si="29"/>
        <v/>
      </c>
      <c r="G892" s="9">
        <f t="shared" si="30"/>
        <v>2.1346316779999999</v>
      </c>
    </row>
    <row r="893" spans="1:7" x14ac:dyDescent="0.2">
      <c r="A893" t="s">
        <v>8446</v>
      </c>
      <c r="B893" t="s">
        <v>8276</v>
      </c>
      <c r="C893" t="s">
        <v>364</v>
      </c>
      <c r="D893" s="9">
        <v>2.4670671249999999E-4</v>
      </c>
      <c r="F893" s="9" t="str">
        <f t="shared" si="29"/>
        <v/>
      </c>
      <c r="G893" s="9">
        <f t="shared" si="30"/>
        <v>2.4670671249999999E-4</v>
      </c>
    </row>
    <row r="894" spans="1:7" x14ac:dyDescent="0.2">
      <c r="A894" t="s">
        <v>8447</v>
      </c>
      <c r="B894" t="s">
        <v>8295</v>
      </c>
      <c r="C894" t="s">
        <v>364</v>
      </c>
      <c r="D894" s="9">
        <v>1.28542522</v>
      </c>
      <c r="F894" s="9" t="str">
        <f t="shared" si="29"/>
        <v/>
      </c>
      <c r="G894" s="9">
        <f t="shared" si="30"/>
        <v>1.28542522</v>
      </c>
    </row>
    <row r="895" spans="1:7" x14ac:dyDescent="0.2">
      <c r="A895" t="s">
        <v>8447</v>
      </c>
      <c r="B895" t="s">
        <v>8296</v>
      </c>
      <c r="C895" t="s">
        <v>364</v>
      </c>
      <c r="D895" s="9">
        <v>1.4079369689999999E-2</v>
      </c>
      <c r="F895" s="9" t="str">
        <f t="shared" si="29"/>
        <v/>
      </c>
      <c r="G895" s="9">
        <f t="shared" si="30"/>
        <v>1.4079369689999999E-2</v>
      </c>
    </row>
    <row r="896" spans="1:7" x14ac:dyDescent="0.2">
      <c r="A896" t="s">
        <v>8447</v>
      </c>
      <c r="B896" t="s">
        <v>8294</v>
      </c>
      <c r="C896" t="s">
        <v>364</v>
      </c>
      <c r="D896" s="9">
        <v>2.7715046630000001E-4</v>
      </c>
      <c r="F896" s="9" t="str">
        <f t="shared" si="29"/>
        <v/>
      </c>
      <c r="G896" s="9">
        <f t="shared" si="30"/>
        <v>2.7715046630000001E-4</v>
      </c>
    </row>
    <row r="897" spans="1:7" x14ac:dyDescent="0.2">
      <c r="A897" t="s">
        <v>8447</v>
      </c>
      <c r="B897" t="s">
        <v>8290</v>
      </c>
      <c r="C897" t="s">
        <v>364</v>
      </c>
      <c r="D897" s="9">
        <v>7.565120669E-2</v>
      </c>
      <c r="F897" s="9" t="str">
        <f t="shared" si="29"/>
        <v/>
      </c>
      <c r="G897" s="9">
        <f t="shared" si="30"/>
        <v>7.565120669E-2</v>
      </c>
    </row>
    <row r="898" spans="1:7" x14ac:dyDescent="0.2">
      <c r="A898" t="s">
        <v>8447</v>
      </c>
      <c r="B898" t="s">
        <v>8299</v>
      </c>
      <c r="C898" t="s">
        <v>364</v>
      </c>
      <c r="D898" s="9">
        <v>2.5936928719999999E-2</v>
      </c>
      <c r="F898" s="9" t="str">
        <f t="shared" si="29"/>
        <v/>
      </c>
      <c r="G898" s="9">
        <f t="shared" si="30"/>
        <v>2.5936928719999999E-2</v>
      </c>
    </row>
    <row r="899" spans="1:7" x14ac:dyDescent="0.2">
      <c r="A899" t="s">
        <v>8447</v>
      </c>
      <c r="B899" t="s">
        <v>8288</v>
      </c>
      <c r="C899" t="s">
        <v>364</v>
      </c>
      <c r="D899" s="9">
        <v>17.618796209999999</v>
      </c>
      <c r="F899" s="9" t="str">
        <f t="shared" si="29"/>
        <v/>
      </c>
      <c r="G899" s="9">
        <f t="shared" si="30"/>
        <v>17.618796209999999</v>
      </c>
    </row>
    <row r="900" spans="1:7" x14ac:dyDescent="0.2">
      <c r="A900" t="s">
        <v>8447</v>
      </c>
      <c r="B900" t="s">
        <v>8268</v>
      </c>
      <c r="C900" t="s">
        <v>364</v>
      </c>
      <c r="D900" s="9">
        <v>0.65624325409999995</v>
      </c>
      <c r="F900" s="9" t="str">
        <f t="shared" si="29"/>
        <v/>
      </c>
      <c r="G900" s="9">
        <f t="shared" si="30"/>
        <v>0.65624325409999995</v>
      </c>
    </row>
    <row r="901" spans="1:7" x14ac:dyDescent="0.2">
      <c r="A901" t="s">
        <v>8447</v>
      </c>
      <c r="B901" t="s">
        <v>8271</v>
      </c>
      <c r="C901" t="s">
        <v>364</v>
      </c>
      <c r="D901" s="9">
        <v>1.4802719069999999E-2</v>
      </c>
      <c r="F901" s="9" t="str">
        <f t="shared" si="29"/>
        <v/>
      </c>
      <c r="G901" s="9">
        <f t="shared" si="30"/>
        <v>1.4802719069999999E-2</v>
      </c>
    </row>
    <row r="902" spans="1:7" x14ac:dyDescent="0.2">
      <c r="A902" t="s">
        <v>8447</v>
      </c>
      <c r="B902" t="s">
        <v>8276</v>
      </c>
      <c r="C902" t="s">
        <v>364</v>
      </c>
      <c r="D902" s="9">
        <v>2.6533878690000002E-4</v>
      </c>
      <c r="F902" s="9" t="str">
        <f t="shared" si="29"/>
        <v/>
      </c>
      <c r="G902" s="9">
        <f t="shared" si="30"/>
        <v>2.6533878690000002E-4</v>
      </c>
    </row>
    <row r="903" spans="1:7" x14ac:dyDescent="0.2">
      <c r="A903" t="s">
        <v>8447</v>
      </c>
      <c r="B903" t="s">
        <v>8300</v>
      </c>
      <c r="C903" t="s">
        <v>364</v>
      </c>
      <c r="D903" s="9">
        <v>2.592705381E-2</v>
      </c>
      <c r="F903" s="9" t="str">
        <f t="shared" ref="F903:F966" si="31">IF(D903&lt;0,D903,"")</f>
        <v/>
      </c>
      <c r="G903" s="9">
        <f t="shared" ref="G903:G966" si="32">IF(D903&gt;0,D903,"")</f>
        <v>2.592705381E-2</v>
      </c>
    </row>
    <row r="904" spans="1:7" x14ac:dyDescent="0.2">
      <c r="A904" t="s">
        <v>9259</v>
      </c>
      <c r="B904" t="s">
        <v>8294</v>
      </c>
      <c r="C904" t="s">
        <v>364</v>
      </c>
      <c r="D904" s="9">
        <v>1.3428343999999999E-6</v>
      </c>
      <c r="F904" s="9" t="str">
        <f t="shared" si="31"/>
        <v/>
      </c>
      <c r="G904" s="9">
        <f t="shared" si="32"/>
        <v>1.3428343999999999E-6</v>
      </c>
    </row>
    <row r="905" spans="1:7" x14ac:dyDescent="0.2">
      <c r="A905" t="s">
        <v>9259</v>
      </c>
      <c r="B905" t="s">
        <v>8288</v>
      </c>
      <c r="C905" t="s">
        <v>364</v>
      </c>
      <c r="D905" s="9">
        <v>1.422919307E-6</v>
      </c>
      <c r="F905" s="9" t="str">
        <f t="shared" si="31"/>
        <v/>
      </c>
      <c r="G905" s="9">
        <f t="shared" si="32"/>
        <v>1.422919307E-6</v>
      </c>
    </row>
    <row r="906" spans="1:7" x14ac:dyDescent="0.2">
      <c r="A906" t="s">
        <v>9259</v>
      </c>
      <c r="B906" t="s">
        <v>8276</v>
      </c>
      <c r="C906" t="s">
        <v>364</v>
      </c>
      <c r="D906" s="9">
        <v>9.2298495140000002E-7</v>
      </c>
      <c r="F906" s="9" t="str">
        <f t="shared" si="31"/>
        <v/>
      </c>
      <c r="G906" s="9">
        <f t="shared" si="32"/>
        <v>9.2298495140000002E-7</v>
      </c>
    </row>
    <row r="907" spans="1:7" x14ac:dyDescent="0.2">
      <c r="A907" t="s">
        <v>9137</v>
      </c>
      <c r="B907" t="s">
        <v>8294</v>
      </c>
      <c r="C907" t="s">
        <v>364</v>
      </c>
      <c r="D907" s="9">
        <v>9.5947907370000006E-6</v>
      </c>
      <c r="F907" s="9" t="str">
        <f t="shared" si="31"/>
        <v/>
      </c>
      <c r="G907" s="9">
        <f t="shared" si="32"/>
        <v>9.5947907370000006E-6</v>
      </c>
    </row>
    <row r="908" spans="1:7" x14ac:dyDescent="0.2">
      <c r="A908" t="s">
        <v>9137</v>
      </c>
      <c r="B908" t="s">
        <v>8288</v>
      </c>
      <c r="C908" t="s">
        <v>364</v>
      </c>
      <c r="D908" s="9">
        <v>1.057142908E-5</v>
      </c>
      <c r="F908" s="9" t="str">
        <f t="shared" si="31"/>
        <v/>
      </c>
      <c r="G908" s="9">
        <f t="shared" si="32"/>
        <v>1.057142908E-5</v>
      </c>
    </row>
    <row r="909" spans="1:7" x14ac:dyDescent="0.2">
      <c r="A909" t="s">
        <v>9137</v>
      </c>
      <c r="B909" t="s">
        <v>8322</v>
      </c>
      <c r="C909" t="s">
        <v>364</v>
      </c>
      <c r="D909" s="9">
        <v>2.8941811140000001E-6</v>
      </c>
      <c r="F909" s="9" t="str">
        <f t="shared" si="31"/>
        <v/>
      </c>
      <c r="G909" s="9">
        <f t="shared" si="32"/>
        <v>2.8941811140000001E-6</v>
      </c>
    </row>
    <row r="910" spans="1:7" x14ac:dyDescent="0.2">
      <c r="A910" t="s">
        <v>9137</v>
      </c>
      <c r="B910" t="s">
        <v>8274</v>
      </c>
      <c r="C910" t="s">
        <v>364</v>
      </c>
      <c r="D910" s="9">
        <v>3.4312229770000001E-6</v>
      </c>
      <c r="F910" s="9" t="str">
        <f t="shared" si="31"/>
        <v/>
      </c>
      <c r="G910" s="9">
        <f t="shared" si="32"/>
        <v>3.4312229770000001E-6</v>
      </c>
    </row>
    <row r="911" spans="1:7" x14ac:dyDescent="0.2">
      <c r="A911" t="s">
        <v>9137</v>
      </c>
      <c r="B911" t="s">
        <v>8267</v>
      </c>
      <c r="C911" t="s">
        <v>364</v>
      </c>
      <c r="D911" s="9">
        <v>3.63628628E-6</v>
      </c>
      <c r="F911" s="9" t="str">
        <f t="shared" si="31"/>
        <v/>
      </c>
      <c r="G911" s="9">
        <f t="shared" si="32"/>
        <v>3.63628628E-6</v>
      </c>
    </row>
    <row r="912" spans="1:7" x14ac:dyDescent="0.2">
      <c r="A912" t="s">
        <v>9137</v>
      </c>
      <c r="B912" t="s">
        <v>8276</v>
      </c>
      <c r="C912" t="s">
        <v>364</v>
      </c>
      <c r="D912" s="9">
        <v>6.9745723339999999E-6</v>
      </c>
      <c r="F912" s="9" t="str">
        <f t="shared" si="31"/>
        <v/>
      </c>
      <c r="G912" s="9">
        <f t="shared" si="32"/>
        <v>6.9745723339999999E-6</v>
      </c>
    </row>
    <row r="913" spans="1:7" x14ac:dyDescent="0.2">
      <c r="A913" t="s">
        <v>9138</v>
      </c>
      <c r="B913" t="s">
        <v>52</v>
      </c>
      <c r="C913" t="s">
        <v>364</v>
      </c>
      <c r="D913" s="9">
        <v>1.651277838E-6</v>
      </c>
      <c r="F913" s="9" t="str">
        <f t="shared" si="31"/>
        <v/>
      </c>
      <c r="G913" s="9">
        <f t="shared" si="32"/>
        <v>1.651277838E-6</v>
      </c>
    </row>
    <row r="914" spans="1:7" x14ac:dyDescent="0.2">
      <c r="A914" t="s">
        <v>171</v>
      </c>
      <c r="B914" t="s">
        <v>399</v>
      </c>
      <c r="C914" t="s">
        <v>359</v>
      </c>
      <c r="D914" s="9">
        <v>11.305710599999999</v>
      </c>
      <c r="F914" s="9" t="str">
        <f t="shared" si="31"/>
        <v/>
      </c>
      <c r="G914" s="9">
        <f t="shared" si="32"/>
        <v>11.305710599999999</v>
      </c>
    </row>
    <row r="915" spans="1:7" x14ac:dyDescent="0.2">
      <c r="A915" t="s">
        <v>171</v>
      </c>
      <c r="B915" t="s">
        <v>480</v>
      </c>
      <c r="C915" t="s">
        <v>359</v>
      </c>
      <c r="D915" s="9">
        <v>-7.0500185750000002</v>
      </c>
      <c r="F915" s="9">
        <f t="shared" si="31"/>
        <v>-7.0500185750000002</v>
      </c>
      <c r="G915" s="9" t="str">
        <f t="shared" si="32"/>
        <v/>
      </c>
    </row>
    <row r="916" spans="1:7" x14ac:dyDescent="0.2">
      <c r="A916" t="s">
        <v>9315</v>
      </c>
      <c r="B916" t="s">
        <v>402</v>
      </c>
      <c r="C916" t="s">
        <v>365</v>
      </c>
      <c r="D916" s="9">
        <v>5.3471600099999996</v>
      </c>
      <c r="F916" s="9" t="str">
        <f t="shared" si="31"/>
        <v/>
      </c>
      <c r="G916" s="9">
        <f t="shared" si="32"/>
        <v>5.3471600099999996</v>
      </c>
    </row>
    <row r="917" spans="1:7" x14ac:dyDescent="0.2">
      <c r="A917" t="s">
        <v>9315</v>
      </c>
      <c r="B917" t="s">
        <v>401</v>
      </c>
      <c r="C917" t="s">
        <v>365</v>
      </c>
      <c r="D917" s="9">
        <v>0.1260200635</v>
      </c>
      <c r="F917" s="9" t="str">
        <f t="shared" si="31"/>
        <v/>
      </c>
      <c r="G917" s="9">
        <f t="shared" si="32"/>
        <v>0.1260200635</v>
      </c>
    </row>
    <row r="918" spans="1:7" x14ac:dyDescent="0.2">
      <c r="A918" t="s">
        <v>9315</v>
      </c>
      <c r="B918" t="s">
        <v>404</v>
      </c>
      <c r="C918" t="s">
        <v>365</v>
      </c>
      <c r="D918" s="9">
        <v>1.134180744</v>
      </c>
      <c r="F918" s="9" t="str">
        <f t="shared" si="31"/>
        <v/>
      </c>
      <c r="G918" s="9">
        <f t="shared" si="32"/>
        <v>1.134180744</v>
      </c>
    </row>
    <row r="919" spans="1:7" x14ac:dyDescent="0.2">
      <c r="A919" t="s">
        <v>9315</v>
      </c>
      <c r="B919" t="s">
        <v>480</v>
      </c>
      <c r="C919" t="s">
        <v>365</v>
      </c>
      <c r="F919" s="9" t="str">
        <f t="shared" si="31"/>
        <v/>
      </c>
      <c r="G919" s="9" t="str">
        <f t="shared" si="32"/>
        <v/>
      </c>
    </row>
    <row r="920" spans="1:7" x14ac:dyDescent="0.2">
      <c r="A920" t="s">
        <v>8806</v>
      </c>
      <c r="B920" t="s">
        <v>52</v>
      </c>
      <c r="C920" t="s">
        <v>365</v>
      </c>
      <c r="D920" s="9">
        <v>0.26887268009999998</v>
      </c>
      <c r="F920" s="9" t="str">
        <f t="shared" si="31"/>
        <v/>
      </c>
      <c r="G920" s="9">
        <f t="shared" si="32"/>
        <v>0.26887268009999998</v>
      </c>
    </row>
    <row r="921" spans="1:7" x14ac:dyDescent="0.2">
      <c r="A921" t="s">
        <v>8174</v>
      </c>
      <c r="B921" t="s">
        <v>54</v>
      </c>
      <c r="C921" t="s">
        <v>362</v>
      </c>
      <c r="D921" s="9">
        <v>5.5692119709999997</v>
      </c>
      <c r="F921" s="9" t="str">
        <f t="shared" si="31"/>
        <v/>
      </c>
      <c r="G921" s="9">
        <f t="shared" si="32"/>
        <v>5.5692119709999997</v>
      </c>
    </row>
    <row r="922" spans="1:7" x14ac:dyDescent="0.2">
      <c r="A922" t="s">
        <v>8174</v>
      </c>
      <c r="B922" t="s">
        <v>8303</v>
      </c>
      <c r="C922" t="s">
        <v>362</v>
      </c>
      <c r="D922" s="9">
        <v>-5.2619504589999997E-6</v>
      </c>
      <c r="F922" s="9">
        <f t="shared" si="31"/>
        <v>-5.2619504589999997E-6</v>
      </c>
      <c r="G922" s="9" t="str">
        <f t="shared" si="32"/>
        <v/>
      </c>
    </row>
    <row r="923" spans="1:7" x14ac:dyDescent="0.2">
      <c r="A923" t="s">
        <v>8174</v>
      </c>
      <c r="B923" t="s">
        <v>52</v>
      </c>
      <c r="C923" t="s">
        <v>362</v>
      </c>
      <c r="D923" s="9">
        <v>-3.8754351200000001</v>
      </c>
      <c r="F923" s="9">
        <f t="shared" si="31"/>
        <v>-3.8754351200000001</v>
      </c>
      <c r="G923" s="9" t="str">
        <f t="shared" si="32"/>
        <v/>
      </c>
    </row>
    <row r="924" spans="1:7" x14ac:dyDescent="0.2">
      <c r="A924" t="s">
        <v>8174</v>
      </c>
      <c r="B924" t="s">
        <v>8322</v>
      </c>
      <c r="C924" t="s">
        <v>362</v>
      </c>
      <c r="D924" s="9">
        <v>3.7626049340000001E-4</v>
      </c>
      <c r="F924" s="9" t="str">
        <f t="shared" si="31"/>
        <v/>
      </c>
      <c r="G924" s="9">
        <f t="shared" si="32"/>
        <v>3.7626049340000001E-4</v>
      </c>
    </row>
    <row r="925" spans="1:7" x14ac:dyDescent="0.2">
      <c r="A925" t="s">
        <v>8174</v>
      </c>
      <c r="B925" t="s">
        <v>8274</v>
      </c>
      <c r="C925" t="s">
        <v>362</v>
      </c>
      <c r="D925" s="9">
        <v>1.269143137E-4</v>
      </c>
      <c r="F925" s="9" t="str">
        <f t="shared" si="31"/>
        <v/>
      </c>
      <c r="G925" s="9">
        <f t="shared" si="32"/>
        <v>1.269143137E-4</v>
      </c>
    </row>
    <row r="926" spans="1:7" x14ac:dyDescent="0.2">
      <c r="A926" t="s">
        <v>8174</v>
      </c>
      <c r="B926" t="s">
        <v>8267</v>
      </c>
      <c r="C926" t="s">
        <v>362</v>
      </c>
      <c r="D926" s="9">
        <v>154.52901879999999</v>
      </c>
      <c r="F926" s="9" t="str">
        <f t="shared" si="31"/>
        <v/>
      </c>
      <c r="G926" s="9">
        <f t="shared" si="32"/>
        <v>154.52901879999999</v>
      </c>
    </row>
    <row r="927" spans="1:7" x14ac:dyDescent="0.2">
      <c r="A927" t="s">
        <v>8174</v>
      </c>
      <c r="B927" t="s">
        <v>403</v>
      </c>
      <c r="C927" t="s">
        <v>362</v>
      </c>
      <c r="D927" s="9">
        <v>-6.4068741930000002</v>
      </c>
      <c r="F927" s="9">
        <f t="shared" si="31"/>
        <v>-6.4068741930000002</v>
      </c>
      <c r="G927" s="9" t="str">
        <f t="shared" si="32"/>
        <v/>
      </c>
    </row>
    <row r="928" spans="1:7" x14ac:dyDescent="0.2">
      <c r="A928" t="s">
        <v>8174</v>
      </c>
      <c r="B928" t="s">
        <v>8321</v>
      </c>
      <c r="C928" t="s">
        <v>362</v>
      </c>
      <c r="D928" s="9">
        <v>-1.560000616E-5</v>
      </c>
      <c r="F928" s="9">
        <f t="shared" si="31"/>
        <v>-1.560000616E-5</v>
      </c>
      <c r="G928" s="9" t="str">
        <f t="shared" si="32"/>
        <v/>
      </c>
    </row>
    <row r="929" spans="1:7" x14ac:dyDescent="0.2">
      <c r="A929" t="s">
        <v>8174</v>
      </c>
      <c r="B929" t="s">
        <v>480</v>
      </c>
      <c r="C929" t="s">
        <v>362</v>
      </c>
      <c r="D929" s="9">
        <v>-11.607894659999999</v>
      </c>
      <c r="F929" s="9">
        <f t="shared" si="31"/>
        <v>-11.607894659999999</v>
      </c>
      <c r="G929" s="9" t="str">
        <f t="shared" si="32"/>
        <v/>
      </c>
    </row>
    <row r="930" spans="1:7" x14ac:dyDescent="0.2">
      <c r="A930" t="s">
        <v>8174</v>
      </c>
      <c r="B930" t="s">
        <v>55</v>
      </c>
      <c r="C930" t="s">
        <v>362</v>
      </c>
      <c r="D930" s="9">
        <v>10.63213191</v>
      </c>
      <c r="F930" s="9" t="str">
        <f t="shared" si="31"/>
        <v/>
      </c>
      <c r="G930" s="9">
        <f t="shared" si="32"/>
        <v>10.63213191</v>
      </c>
    </row>
    <row r="931" spans="1:7" x14ac:dyDescent="0.2">
      <c r="A931" t="s">
        <v>9096</v>
      </c>
      <c r="B931" t="s">
        <v>8295</v>
      </c>
      <c r="C931" t="s">
        <v>364</v>
      </c>
      <c r="D931" s="9">
        <v>1.9704055350000001E-6</v>
      </c>
      <c r="F931" s="9" t="str">
        <f t="shared" si="31"/>
        <v/>
      </c>
      <c r="G931" s="9">
        <f t="shared" si="32"/>
        <v>1.9704055350000001E-6</v>
      </c>
    </row>
    <row r="932" spans="1:7" x14ac:dyDescent="0.2">
      <c r="A932" t="s">
        <v>9096</v>
      </c>
      <c r="B932" t="s">
        <v>8296</v>
      </c>
      <c r="C932" t="s">
        <v>364</v>
      </c>
      <c r="D932" s="9">
        <v>1.9629844920000002E-6</v>
      </c>
      <c r="F932" s="9" t="str">
        <f t="shared" si="31"/>
        <v/>
      </c>
      <c r="G932" s="9">
        <f t="shared" si="32"/>
        <v>1.9629844920000002E-6</v>
      </c>
    </row>
    <row r="933" spans="1:7" x14ac:dyDescent="0.2">
      <c r="A933" t="s">
        <v>9096</v>
      </c>
      <c r="B933" t="s">
        <v>8294</v>
      </c>
      <c r="C933" t="s">
        <v>364</v>
      </c>
      <c r="D933" s="9">
        <v>1.8198857359999999E-5</v>
      </c>
      <c r="F933" s="9" t="str">
        <f t="shared" si="31"/>
        <v/>
      </c>
      <c r="G933" s="9">
        <f t="shared" si="32"/>
        <v>1.8198857359999999E-5</v>
      </c>
    </row>
    <row r="934" spans="1:7" x14ac:dyDescent="0.2">
      <c r="A934" t="s">
        <v>9096</v>
      </c>
      <c r="B934" t="s">
        <v>8299</v>
      </c>
      <c r="C934" t="s">
        <v>364</v>
      </c>
      <c r="D934" s="9">
        <v>2.289531332E-6</v>
      </c>
      <c r="F934" s="9" t="str">
        <f t="shared" si="31"/>
        <v/>
      </c>
      <c r="G934" s="9">
        <f t="shared" si="32"/>
        <v>2.289531332E-6</v>
      </c>
    </row>
    <row r="935" spans="1:7" x14ac:dyDescent="0.2">
      <c r="A935" t="s">
        <v>9096</v>
      </c>
      <c r="B935" t="s">
        <v>8288</v>
      </c>
      <c r="C935" t="s">
        <v>364</v>
      </c>
      <c r="D935" s="9">
        <v>2.1911284869999999E-5</v>
      </c>
      <c r="F935" s="9" t="str">
        <f t="shared" si="31"/>
        <v/>
      </c>
      <c r="G935" s="9">
        <f t="shared" si="32"/>
        <v>2.1911284869999999E-5</v>
      </c>
    </row>
    <row r="936" spans="1:7" x14ac:dyDescent="0.2">
      <c r="A936" t="s">
        <v>9096</v>
      </c>
      <c r="B936" t="s">
        <v>8268</v>
      </c>
      <c r="C936" t="s">
        <v>364</v>
      </c>
      <c r="D936" s="9">
        <v>2.4500330719999999E-6</v>
      </c>
      <c r="F936" s="9" t="str">
        <f t="shared" si="31"/>
        <v/>
      </c>
      <c r="G936" s="9">
        <f t="shared" si="32"/>
        <v>2.4500330719999999E-6</v>
      </c>
    </row>
    <row r="937" spans="1:7" x14ac:dyDescent="0.2">
      <c r="A937" t="s">
        <v>9096</v>
      </c>
      <c r="B937" t="s">
        <v>8271</v>
      </c>
      <c r="C937" t="s">
        <v>364</v>
      </c>
      <c r="D937" s="9">
        <v>1.7737346220000001E-6</v>
      </c>
      <c r="F937" s="9" t="str">
        <f t="shared" si="31"/>
        <v/>
      </c>
      <c r="G937" s="9">
        <f t="shared" si="32"/>
        <v>1.7737346220000001E-6</v>
      </c>
    </row>
    <row r="938" spans="1:7" x14ac:dyDescent="0.2">
      <c r="A938" t="s">
        <v>9096</v>
      </c>
      <c r="B938" t="s">
        <v>8276</v>
      </c>
      <c r="C938" t="s">
        <v>364</v>
      </c>
      <c r="D938" s="9">
        <v>1.325796258E-5</v>
      </c>
      <c r="F938" s="9" t="str">
        <f t="shared" si="31"/>
        <v/>
      </c>
      <c r="G938" s="9">
        <f t="shared" si="32"/>
        <v>1.325796258E-5</v>
      </c>
    </row>
    <row r="939" spans="1:7" x14ac:dyDescent="0.2">
      <c r="A939" t="s">
        <v>9096</v>
      </c>
      <c r="B939" t="s">
        <v>8300</v>
      </c>
      <c r="C939" t="s">
        <v>364</v>
      </c>
      <c r="D939" s="9">
        <v>2.197368053E-6</v>
      </c>
      <c r="F939" s="9" t="str">
        <f t="shared" si="31"/>
        <v/>
      </c>
      <c r="G939" s="9">
        <f t="shared" si="32"/>
        <v>2.197368053E-6</v>
      </c>
    </row>
    <row r="940" spans="1:7" x14ac:dyDescent="0.2">
      <c r="A940" t="s">
        <v>8557</v>
      </c>
      <c r="B940" t="s">
        <v>52</v>
      </c>
      <c r="C940" t="s">
        <v>364</v>
      </c>
      <c r="D940" s="9">
        <v>6.8873136530000004E-6</v>
      </c>
      <c r="F940" s="9" t="str">
        <f t="shared" si="31"/>
        <v/>
      </c>
      <c r="G940" s="9">
        <f t="shared" si="32"/>
        <v>6.8873136530000004E-6</v>
      </c>
    </row>
    <row r="941" spans="1:7" x14ac:dyDescent="0.2">
      <c r="A941" t="s">
        <v>9260</v>
      </c>
      <c r="B941" t="s">
        <v>54</v>
      </c>
      <c r="C941" t="s">
        <v>366</v>
      </c>
      <c r="F941" s="9" t="str">
        <f t="shared" si="31"/>
        <v/>
      </c>
      <c r="G941" s="9" t="str">
        <f t="shared" si="32"/>
        <v/>
      </c>
    </row>
    <row r="942" spans="1:7" x14ac:dyDescent="0.2">
      <c r="A942" t="s">
        <v>9260</v>
      </c>
      <c r="B942" t="s">
        <v>52</v>
      </c>
      <c r="C942" t="s">
        <v>366</v>
      </c>
      <c r="F942" s="9" t="str">
        <f t="shared" si="31"/>
        <v/>
      </c>
      <c r="G942" s="9" t="str">
        <f t="shared" si="32"/>
        <v/>
      </c>
    </row>
    <row r="943" spans="1:7" x14ac:dyDescent="0.2">
      <c r="A943" t="s">
        <v>8807</v>
      </c>
      <c r="B943" t="s">
        <v>54</v>
      </c>
      <c r="C943" t="s">
        <v>366</v>
      </c>
      <c r="F943" s="9" t="str">
        <f t="shared" si="31"/>
        <v/>
      </c>
      <c r="G943" s="9" t="str">
        <f t="shared" si="32"/>
        <v/>
      </c>
    </row>
    <row r="944" spans="1:7" x14ac:dyDescent="0.2">
      <c r="A944" t="s">
        <v>8807</v>
      </c>
      <c r="B944" t="s">
        <v>52</v>
      </c>
      <c r="C944" t="s">
        <v>366</v>
      </c>
      <c r="F944" s="9" t="str">
        <f t="shared" si="31"/>
        <v/>
      </c>
      <c r="G944" s="9" t="str">
        <f t="shared" si="32"/>
        <v/>
      </c>
    </row>
    <row r="945" spans="1:7" x14ac:dyDescent="0.2">
      <c r="A945" t="s">
        <v>8618</v>
      </c>
      <c r="B945" t="s">
        <v>52</v>
      </c>
      <c r="C945" t="s">
        <v>361</v>
      </c>
      <c r="D945" s="9">
        <v>2.729709197</v>
      </c>
      <c r="F945" s="9" t="str">
        <f t="shared" si="31"/>
        <v/>
      </c>
      <c r="G945" s="9">
        <f t="shared" si="32"/>
        <v>2.729709197</v>
      </c>
    </row>
    <row r="946" spans="1:7" x14ac:dyDescent="0.2">
      <c r="A946" t="s">
        <v>8618</v>
      </c>
      <c r="B946" t="s">
        <v>402</v>
      </c>
      <c r="C946" t="s">
        <v>361</v>
      </c>
      <c r="D946" s="9">
        <v>-2.702682373</v>
      </c>
      <c r="F946" s="9">
        <f t="shared" si="31"/>
        <v>-2.702682373</v>
      </c>
      <c r="G946" s="9" t="str">
        <f t="shared" si="32"/>
        <v/>
      </c>
    </row>
    <row r="947" spans="1:7" x14ac:dyDescent="0.2">
      <c r="A947" t="s">
        <v>8663</v>
      </c>
      <c r="B947" t="s">
        <v>397</v>
      </c>
      <c r="C947" t="s">
        <v>368</v>
      </c>
      <c r="D947" s="9">
        <v>24.390400809999999</v>
      </c>
      <c r="F947" s="9" t="str">
        <f t="shared" si="31"/>
        <v/>
      </c>
      <c r="G947" s="9">
        <f t="shared" si="32"/>
        <v>24.390400809999999</v>
      </c>
    </row>
    <row r="948" spans="1:7" x14ac:dyDescent="0.2">
      <c r="A948" t="s">
        <v>8663</v>
      </c>
      <c r="B948" t="s">
        <v>8294</v>
      </c>
      <c r="C948" t="s">
        <v>368</v>
      </c>
      <c r="D948" s="9">
        <v>1.109301294E-4</v>
      </c>
      <c r="F948" s="9" t="str">
        <f t="shared" si="31"/>
        <v/>
      </c>
      <c r="G948" s="9">
        <f t="shared" si="32"/>
        <v>1.109301294E-4</v>
      </c>
    </row>
    <row r="949" spans="1:7" x14ac:dyDescent="0.2">
      <c r="A949" t="s">
        <v>8663</v>
      </c>
      <c r="B949" t="s">
        <v>409</v>
      </c>
      <c r="C949" t="s">
        <v>368</v>
      </c>
      <c r="D949" s="9">
        <v>27.504113180000001</v>
      </c>
      <c r="F949" s="9" t="str">
        <f t="shared" si="31"/>
        <v/>
      </c>
      <c r="G949" s="9">
        <f t="shared" si="32"/>
        <v>27.504113180000001</v>
      </c>
    </row>
    <row r="950" spans="1:7" x14ac:dyDescent="0.2">
      <c r="A950" t="s">
        <v>8663</v>
      </c>
      <c r="B950" t="s">
        <v>9274</v>
      </c>
      <c r="C950" t="s">
        <v>368</v>
      </c>
      <c r="D950" s="9">
        <v>-4.1073077319999998</v>
      </c>
      <c r="F950" s="9">
        <f t="shared" si="31"/>
        <v>-4.1073077319999998</v>
      </c>
      <c r="G950" s="9" t="str">
        <f t="shared" si="32"/>
        <v/>
      </c>
    </row>
    <row r="951" spans="1:7" x14ac:dyDescent="0.2">
      <c r="A951" t="s">
        <v>8663</v>
      </c>
      <c r="B951" t="s">
        <v>8288</v>
      </c>
      <c r="C951" t="s">
        <v>368</v>
      </c>
      <c r="D951" s="9">
        <v>0.13856875909999999</v>
      </c>
      <c r="F951" s="9" t="str">
        <f t="shared" si="31"/>
        <v/>
      </c>
      <c r="G951" s="9">
        <f t="shared" si="32"/>
        <v>0.13856875909999999</v>
      </c>
    </row>
    <row r="952" spans="1:7" x14ac:dyDescent="0.2">
      <c r="A952" t="s">
        <v>8663</v>
      </c>
      <c r="B952" t="s">
        <v>52</v>
      </c>
      <c r="C952" t="s">
        <v>368</v>
      </c>
      <c r="D952" s="9">
        <v>-4.0626248130000002</v>
      </c>
      <c r="F952" s="9">
        <f t="shared" si="31"/>
        <v>-4.0626248130000002</v>
      </c>
      <c r="G952" s="9" t="str">
        <f t="shared" si="32"/>
        <v/>
      </c>
    </row>
    <row r="953" spans="1:7" x14ac:dyDescent="0.2">
      <c r="A953" t="s">
        <v>8663</v>
      </c>
      <c r="B953" t="s">
        <v>8276</v>
      </c>
      <c r="C953" t="s">
        <v>368</v>
      </c>
      <c r="D953" s="9">
        <v>1.456189732E-4</v>
      </c>
      <c r="F953" s="9" t="str">
        <f t="shared" si="31"/>
        <v/>
      </c>
      <c r="G953" s="9">
        <f t="shared" si="32"/>
        <v>1.456189732E-4</v>
      </c>
    </row>
    <row r="954" spans="1:7" x14ac:dyDescent="0.2">
      <c r="A954" t="s">
        <v>8663</v>
      </c>
      <c r="B954" t="s">
        <v>480</v>
      </c>
      <c r="C954" t="s">
        <v>368</v>
      </c>
      <c r="D954" s="9">
        <v>-1.0731232550000001</v>
      </c>
      <c r="F954" s="9">
        <f t="shared" si="31"/>
        <v>-1.0731232550000001</v>
      </c>
      <c r="G954" s="9" t="str">
        <f t="shared" si="32"/>
        <v/>
      </c>
    </row>
    <row r="955" spans="1:7" x14ac:dyDescent="0.2">
      <c r="A955" t="s">
        <v>172</v>
      </c>
      <c r="B955" t="s">
        <v>9274</v>
      </c>
      <c r="C955" t="s">
        <v>358</v>
      </c>
      <c r="D955" s="9">
        <v>-2.039014852E-6</v>
      </c>
      <c r="F955" s="9">
        <f t="shared" si="31"/>
        <v>-2.039014852E-6</v>
      </c>
      <c r="G955" s="9" t="str">
        <f t="shared" si="32"/>
        <v/>
      </c>
    </row>
    <row r="956" spans="1:7" x14ac:dyDescent="0.2">
      <c r="A956" t="s">
        <v>172</v>
      </c>
      <c r="B956" t="s">
        <v>52</v>
      </c>
      <c r="C956" t="s">
        <v>358</v>
      </c>
      <c r="D956" s="9">
        <v>1.819728504E-6</v>
      </c>
      <c r="F956" s="9" t="str">
        <f t="shared" si="31"/>
        <v/>
      </c>
      <c r="G956" s="9">
        <f t="shared" si="32"/>
        <v>1.819728504E-6</v>
      </c>
    </row>
    <row r="957" spans="1:7" x14ac:dyDescent="0.2">
      <c r="A957" t="s">
        <v>172</v>
      </c>
      <c r="B957" t="s">
        <v>402</v>
      </c>
      <c r="C957" t="s">
        <v>358</v>
      </c>
      <c r="D957" s="9">
        <v>1.0978034249999999E-5</v>
      </c>
      <c r="F957" s="9" t="str">
        <f t="shared" si="31"/>
        <v/>
      </c>
      <c r="G957" s="9">
        <f t="shared" si="32"/>
        <v>1.0978034249999999E-5</v>
      </c>
    </row>
    <row r="958" spans="1:7" x14ac:dyDescent="0.2">
      <c r="A958" t="s">
        <v>9261</v>
      </c>
      <c r="B958" t="s">
        <v>9274</v>
      </c>
      <c r="C958" t="s">
        <v>362</v>
      </c>
      <c r="F958" s="9" t="str">
        <f t="shared" si="31"/>
        <v/>
      </c>
      <c r="G958" s="9" t="str">
        <f t="shared" si="32"/>
        <v/>
      </c>
    </row>
    <row r="959" spans="1:7" x14ac:dyDescent="0.2">
      <c r="A959" t="s">
        <v>9261</v>
      </c>
      <c r="B959" t="s">
        <v>52</v>
      </c>
      <c r="C959" t="s">
        <v>362</v>
      </c>
      <c r="F959" s="9" t="str">
        <f t="shared" si="31"/>
        <v/>
      </c>
      <c r="G959" s="9" t="str">
        <f t="shared" si="32"/>
        <v/>
      </c>
    </row>
    <row r="960" spans="1:7" x14ac:dyDescent="0.2">
      <c r="A960" t="s">
        <v>9261</v>
      </c>
      <c r="B960" t="s">
        <v>401</v>
      </c>
      <c r="C960" t="s">
        <v>362</v>
      </c>
      <c r="F960" s="9" t="str">
        <f t="shared" si="31"/>
        <v/>
      </c>
      <c r="G960" s="9" t="str">
        <f t="shared" si="32"/>
        <v/>
      </c>
    </row>
    <row r="961" spans="1:7" x14ac:dyDescent="0.2">
      <c r="A961" t="s">
        <v>9262</v>
      </c>
      <c r="B961" t="s">
        <v>9274</v>
      </c>
      <c r="C961" t="s">
        <v>366</v>
      </c>
      <c r="F961" s="9" t="str">
        <f t="shared" si="31"/>
        <v/>
      </c>
      <c r="G961" s="9" t="str">
        <f t="shared" si="32"/>
        <v/>
      </c>
    </row>
    <row r="962" spans="1:7" x14ac:dyDescent="0.2">
      <c r="A962" t="s">
        <v>9262</v>
      </c>
      <c r="B962" t="s">
        <v>52</v>
      </c>
      <c r="C962" t="s">
        <v>366</v>
      </c>
      <c r="F962" s="9" t="str">
        <f t="shared" si="31"/>
        <v/>
      </c>
      <c r="G962" s="9" t="str">
        <f t="shared" si="32"/>
        <v/>
      </c>
    </row>
    <row r="963" spans="1:7" x14ac:dyDescent="0.2">
      <c r="A963" t="s">
        <v>9262</v>
      </c>
      <c r="B963" t="s">
        <v>401</v>
      </c>
      <c r="C963" t="s">
        <v>366</v>
      </c>
      <c r="F963" s="9" t="str">
        <f t="shared" si="31"/>
        <v/>
      </c>
      <c r="G963" s="9" t="str">
        <f t="shared" si="32"/>
        <v/>
      </c>
    </row>
    <row r="964" spans="1:7" x14ac:dyDescent="0.2">
      <c r="A964" t="s">
        <v>8619</v>
      </c>
      <c r="B964" t="s">
        <v>54</v>
      </c>
      <c r="C964" t="s">
        <v>359</v>
      </c>
      <c r="D964" s="9">
        <v>9.3833975599999994E-3</v>
      </c>
      <c r="F964" s="9" t="str">
        <f t="shared" si="31"/>
        <v/>
      </c>
      <c r="G964" s="9">
        <f t="shared" si="32"/>
        <v>9.3833975599999994E-3</v>
      </c>
    </row>
    <row r="965" spans="1:7" x14ac:dyDescent="0.2">
      <c r="A965" t="s">
        <v>8619</v>
      </c>
      <c r="B965" t="s">
        <v>480</v>
      </c>
      <c r="C965" t="s">
        <v>359</v>
      </c>
      <c r="D965" s="9">
        <v>-8.6289545419999999E-3</v>
      </c>
      <c r="F965" s="9">
        <f t="shared" si="31"/>
        <v>-8.6289545419999999E-3</v>
      </c>
      <c r="G965" s="9" t="str">
        <f t="shared" si="32"/>
        <v/>
      </c>
    </row>
    <row r="966" spans="1:7" x14ac:dyDescent="0.2">
      <c r="A966" t="s">
        <v>8808</v>
      </c>
      <c r="B966" t="s">
        <v>52</v>
      </c>
      <c r="C966" t="s">
        <v>359</v>
      </c>
      <c r="D966" s="9">
        <v>1.329665341E-2</v>
      </c>
      <c r="F966" s="9" t="str">
        <f t="shared" si="31"/>
        <v/>
      </c>
      <c r="G966" s="9">
        <f t="shared" si="32"/>
        <v>1.329665341E-2</v>
      </c>
    </row>
    <row r="967" spans="1:7" x14ac:dyDescent="0.2">
      <c r="A967" t="s">
        <v>8808</v>
      </c>
      <c r="B967" t="s">
        <v>398</v>
      </c>
      <c r="C967" t="s">
        <v>359</v>
      </c>
      <c r="D967" s="9">
        <v>4.2084391999999998E-2</v>
      </c>
      <c r="F967" s="9" t="str">
        <f t="shared" ref="F967:F1030" si="33">IF(D967&lt;0,D967,"")</f>
        <v/>
      </c>
      <c r="G967" s="9">
        <f t="shared" ref="G967:G1030" si="34">IF(D967&gt;0,D967,"")</f>
        <v>4.2084391999999998E-2</v>
      </c>
    </row>
    <row r="968" spans="1:7" x14ac:dyDescent="0.2">
      <c r="A968" t="s">
        <v>8808</v>
      </c>
      <c r="B968" t="s">
        <v>480</v>
      </c>
      <c r="C968" t="s">
        <v>359</v>
      </c>
      <c r="D968" s="9">
        <v>-5.6865136050000001E-2</v>
      </c>
      <c r="F968" s="9">
        <f t="shared" si="33"/>
        <v>-5.6865136050000001E-2</v>
      </c>
      <c r="G968" s="9" t="str">
        <f t="shared" si="34"/>
        <v/>
      </c>
    </row>
    <row r="969" spans="1:7" x14ac:dyDescent="0.2">
      <c r="A969" t="s">
        <v>8809</v>
      </c>
      <c r="B969" t="s">
        <v>54</v>
      </c>
      <c r="C969" t="s">
        <v>363</v>
      </c>
      <c r="D969" s="9">
        <v>2.7712757110000001E-5</v>
      </c>
      <c r="F969" s="9" t="str">
        <f t="shared" si="33"/>
        <v/>
      </c>
      <c r="G969" s="9">
        <f t="shared" si="34"/>
        <v>2.7712757110000001E-5</v>
      </c>
    </row>
    <row r="970" spans="1:7" x14ac:dyDescent="0.2">
      <c r="A970" t="s">
        <v>8810</v>
      </c>
      <c r="B970" t="s">
        <v>55</v>
      </c>
      <c r="C970" t="s">
        <v>363</v>
      </c>
      <c r="D970" s="9">
        <v>1.4803154319999999E-6</v>
      </c>
      <c r="F970" s="9" t="str">
        <f t="shared" si="33"/>
        <v/>
      </c>
      <c r="G970" s="9">
        <f t="shared" si="34"/>
        <v>1.4803154319999999E-6</v>
      </c>
    </row>
    <row r="971" spans="1:7" x14ac:dyDescent="0.2">
      <c r="A971" t="s">
        <v>8811</v>
      </c>
      <c r="B971" t="s">
        <v>52</v>
      </c>
      <c r="C971" t="s">
        <v>363</v>
      </c>
      <c r="F971" s="9" t="str">
        <f t="shared" si="33"/>
        <v/>
      </c>
      <c r="G971" s="9" t="str">
        <f t="shared" si="34"/>
        <v/>
      </c>
    </row>
    <row r="972" spans="1:7" x14ac:dyDescent="0.2">
      <c r="A972" t="s">
        <v>8552</v>
      </c>
      <c r="B972" t="s">
        <v>8294</v>
      </c>
      <c r="C972" t="s">
        <v>363</v>
      </c>
      <c r="D972" s="9">
        <v>1.731890721E-5</v>
      </c>
      <c r="F972" s="9" t="str">
        <f t="shared" si="33"/>
        <v/>
      </c>
      <c r="G972" s="9">
        <f t="shared" si="34"/>
        <v>1.731890721E-5</v>
      </c>
    </row>
    <row r="973" spans="1:7" x14ac:dyDescent="0.2">
      <c r="A973" t="s">
        <v>8552</v>
      </c>
      <c r="B973" t="s">
        <v>8288</v>
      </c>
      <c r="C973" t="s">
        <v>363</v>
      </c>
      <c r="D973" s="9">
        <v>2.269607573E-5</v>
      </c>
      <c r="F973" s="9" t="str">
        <f t="shared" si="33"/>
        <v/>
      </c>
      <c r="G973" s="9">
        <f t="shared" si="34"/>
        <v>2.269607573E-5</v>
      </c>
    </row>
    <row r="974" spans="1:7" x14ac:dyDescent="0.2">
      <c r="A974" t="s">
        <v>8552</v>
      </c>
      <c r="B974" t="s">
        <v>52</v>
      </c>
      <c r="C974" t="s">
        <v>363</v>
      </c>
      <c r="D974" s="9">
        <v>7.2356750410000004E-5</v>
      </c>
      <c r="F974" s="9" t="str">
        <f t="shared" si="33"/>
        <v/>
      </c>
      <c r="G974" s="9">
        <f t="shared" si="34"/>
        <v>7.2356750410000004E-5</v>
      </c>
    </row>
    <row r="975" spans="1:7" x14ac:dyDescent="0.2">
      <c r="A975" t="s">
        <v>8552</v>
      </c>
      <c r="B975" t="s">
        <v>8276</v>
      </c>
      <c r="C975" t="s">
        <v>363</v>
      </c>
      <c r="D975" s="9">
        <v>1.206623173E-5</v>
      </c>
      <c r="F975" s="9" t="str">
        <f t="shared" si="33"/>
        <v/>
      </c>
      <c r="G975" s="9">
        <f t="shared" si="34"/>
        <v>1.206623173E-5</v>
      </c>
    </row>
    <row r="976" spans="1:7" x14ac:dyDescent="0.2">
      <c r="A976" t="s">
        <v>8485</v>
      </c>
      <c r="B976" t="s">
        <v>54</v>
      </c>
      <c r="C976" t="s">
        <v>363</v>
      </c>
      <c r="F976" s="9" t="str">
        <f t="shared" si="33"/>
        <v/>
      </c>
      <c r="G976" s="9" t="str">
        <f t="shared" si="34"/>
        <v/>
      </c>
    </row>
    <row r="977" spans="1:7" x14ac:dyDescent="0.2">
      <c r="A977" t="s">
        <v>8430</v>
      </c>
      <c r="B977" t="s">
        <v>54</v>
      </c>
      <c r="C977" t="s">
        <v>363</v>
      </c>
      <c r="D977" s="9">
        <v>0.1921146416</v>
      </c>
      <c r="F977" s="9" t="str">
        <f t="shared" si="33"/>
        <v/>
      </c>
      <c r="G977" s="9">
        <f t="shared" si="34"/>
        <v>0.1921146416</v>
      </c>
    </row>
    <row r="978" spans="1:7" x14ac:dyDescent="0.2">
      <c r="A978" t="s">
        <v>8430</v>
      </c>
      <c r="B978" t="s">
        <v>8295</v>
      </c>
      <c r="C978" t="s">
        <v>363</v>
      </c>
      <c r="D978" s="9">
        <v>0.57266573799999998</v>
      </c>
      <c r="F978" s="9" t="str">
        <f t="shared" si="33"/>
        <v/>
      </c>
      <c r="G978" s="9">
        <f t="shared" si="34"/>
        <v>0.57266573799999998</v>
      </c>
    </row>
    <row r="979" spans="1:7" x14ac:dyDescent="0.2">
      <c r="A979" t="s">
        <v>8430</v>
      </c>
      <c r="B979" t="s">
        <v>8296</v>
      </c>
      <c r="C979" t="s">
        <v>363</v>
      </c>
      <c r="D979" s="9">
        <v>1.170404677E-2</v>
      </c>
      <c r="F979" s="9" t="str">
        <f t="shared" si="33"/>
        <v/>
      </c>
      <c r="G979" s="9">
        <f t="shared" si="34"/>
        <v>1.170404677E-2</v>
      </c>
    </row>
    <row r="980" spans="1:7" x14ac:dyDescent="0.2">
      <c r="A980" t="s">
        <v>8430</v>
      </c>
      <c r="B980" t="s">
        <v>8294</v>
      </c>
      <c r="C980" t="s">
        <v>363</v>
      </c>
      <c r="D980" s="9">
        <v>3.2422660180000002E-4</v>
      </c>
      <c r="F980" s="9" t="str">
        <f t="shared" si="33"/>
        <v/>
      </c>
      <c r="G980" s="9">
        <f t="shared" si="34"/>
        <v>3.2422660180000002E-4</v>
      </c>
    </row>
    <row r="981" spans="1:7" x14ac:dyDescent="0.2">
      <c r="A981" t="s">
        <v>8430</v>
      </c>
      <c r="B981" t="s">
        <v>8290</v>
      </c>
      <c r="C981" t="s">
        <v>363</v>
      </c>
      <c r="D981" s="9">
        <v>2.666688423E-2</v>
      </c>
      <c r="F981" s="9" t="str">
        <f t="shared" si="33"/>
        <v/>
      </c>
      <c r="G981" s="9">
        <f t="shared" si="34"/>
        <v>2.666688423E-2</v>
      </c>
    </row>
    <row r="982" spans="1:7" x14ac:dyDescent="0.2">
      <c r="A982" t="s">
        <v>8430</v>
      </c>
      <c r="B982" t="s">
        <v>8299</v>
      </c>
      <c r="C982" t="s">
        <v>363</v>
      </c>
      <c r="D982" s="9">
        <v>2.5626574329999999E-2</v>
      </c>
      <c r="F982" s="9" t="str">
        <f t="shared" si="33"/>
        <v/>
      </c>
      <c r="G982" s="9">
        <f t="shared" si="34"/>
        <v>2.5626574329999999E-2</v>
      </c>
    </row>
    <row r="983" spans="1:7" x14ac:dyDescent="0.2">
      <c r="A983" t="s">
        <v>8430</v>
      </c>
      <c r="B983" t="s">
        <v>8288</v>
      </c>
      <c r="C983" t="s">
        <v>363</v>
      </c>
      <c r="D983" s="9">
        <v>38.511628629999997</v>
      </c>
      <c r="F983" s="9" t="str">
        <f t="shared" si="33"/>
        <v/>
      </c>
      <c r="G983" s="9">
        <f t="shared" si="34"/>
        <v>38.511628629999997</v>
      </c>
    </row>
    <row r="984" spans="1:7" x14ac:dyDescent="0.2">
      <c r="A984" t="s">
        <v>8430</v>
      </c>
      <c r="B984" t="s">
        <v>8268</v>
      </c>
      <c r="C984" t="s">
        <v>363</v>
      </c>
      <c r="D984" s="9">
        <v>0.62015237830000003</v>
      </c>
      <c r="F984" s="9" t="str">
        <f t="shared" si="33"/>
        <v/>
      </c>
      <c r="G984" s="9">
        <f t="shared" si="34"/>
        <v>0.62015237830000003</v>
      </c>
    </row>
    <row r="985" spans="1:7" x14ac:dyDescent="0.2">
      <c r="A985" t="s">
        <v>8430</v>
      </c>
      <c r="B985" t="s">
        <v>8271</v>
      </c>
      <c r="C985" t="s">
        <v>363</v>
      </c>
      <c r="D985" s="9">
        <v>1.267115062E-2</v>
      </c>
      <c r="F985" s="9" t="str">
        <f t="shared" si="33"/>
        <v/>
      </c>
      <c r="G985" s="9">
        <f t="shared" si="34"/>
        <v>1.267115062E-2</v>
      </c>
    </row>
    <row r="986" spans="1:7" x14ac:dyDescent="0.2">
      <c r="A986" t="s">
        <v>8430</v>
      </c>
      <c r="B986" t="s">
        <v>8276</v>
      </c>
      <c r="C986" t="s">
        <v>363</v>
      </c>
      <c r="D986" s="9">
        <v>2.7620973820000001E-4</v>
      </c>
      <c r="F986" s="9" t="str">
        <f t="shared" si="33"/>
        <v/>
      </c>
      <c r="G986" s="9">
        <f t="shared" si="34"/>
        <v>2.7620973820000001E-4</v>
      </c>
    </row>
    <row r="987" spans="1:7" x14ac:dyDescent="0.2">
      <c r="A987" t="s">
        <v>8430</v>
      </c>
      <c r="B987" t="s">
        <v>8300</v>
      </c>
      <c r="C987" t="s">
        <v>363</v>
      </c>
      <c r="D987" s="9">
        <v>2.5579725340000001E-2</v>
      </c>
      <c r="F987" s="9" t="str">
        <f t="shared" si="33"/>
        <v/>
      </c>
      <c r="G987" s="9">
        <f t="shared" si="34"/>
        <v>2.5579725340000001E-2</v>
      </c>
    </row>
    <row r="988" spans="1:7" x14ac:dyDescent="0.2">
      <c r="A988" t="s">
        <v>177</v>
      </c>
      <c r="B988" t="s">
        <v>52</v>
      </c>
      <c r="C988" t="s">
        <v>356</v>
      </c>
      <c r="F988" s="9" t="str">
        <f t="shared" si="33"/>
        <v/>
      </c>
      <c r="G988" s="9" t="str">
        <f t="shared" si="34"/>
        <v/>
      </c>
    </row>
    <row r="989" spans="1:7" x14ac:dyDescent="0.2">
      <c r="A989" t="s">
        <v>8584</v>
      </c>
      <c r="B989" t="s">
        <v>8304</v>
      </c>
      <c r="C989" t="s">
        <v>358</v>
      </c>
      <c r="D989" s="9">
        <v>54.860005899999997</v>
      </c>
      <c r="F989" s="9" t="str">
        <f t="shared" si="33"/>
        <v/>
      </c>
      <c r="G989" s="9">
        <f t="shared" si="34"/>
        <v>54.860005899999997</v>
      </c>
    </row>
    <row r="990" spans="1:7" x14ac:dyDescent="0.2">
      <c r="A990" t="s">
        <v>8584</v>
      </c>
      <c r="B990" t="s">
        <v>399</v>
      </c>
      <c r="C990" t="s">
        <v>358</v>
      </c>
      <c r="D990" s="9">
        <v>-54.860005899999997</v>
      </c>
      <c r="F990" s="9">
        <f t="shared" si="33"/>
        <v>-54.860005899999997</v>
      </c>
      <c r="G990" s="9" t="str">
        <f t="shared" si="34"/>
        <v/>
      </c>
    </row>
    <row r="991" spans="1:7" x14ac:dyDescent="0.2">
      <c r="A991" t="s">
        <v>8585</v>
      </c>
      <c r="B991" t="s">
        <v>8305</v>
      </c>
      <c r="C991" t="s">
        <v>358</v>
      </c>
      <c r="D991" s="9">
        <v>10.00000208</v>
      </c>
      <c r="F991" s="9" t="str">
        <f t="shared" si="33"/>
        <v/>
      </c>
      <c r="G991" s="9">
        <f t="shared" si="34"/>
        <v>10.00000208</v>
      </c>
    </row>
    <row r="992" spans="1:7" x14ac:dyDescent="0.2">
      <c r="A992" t="s">
        <v>8585</v>
      </c>
      <c r="B992" t="s">
        <v>399</v>
      </c>
      <c r="C992" t="s">
        <v>358</v>
      </c>
      <c r="D992" s="9">
        <v>-10.00000208</v>
      </c>
      <c r="F992" s="9">
        <f t="shared" si="33"/>
        <v>-10.00000208</v>
      </c>
      <c r="G992" s="9" t="str">
        <f t="shared" si="34"/>
        <v/>
      </c>
    </row>
    <row r="993" spans="1:7" x14ac:dyDescent="0.2">
      <c r="A993" t="s">
        <v>8486</v>
      </c>
      <c r="B993" t="s">
        <v>52</v>
      </c>
      <c r="C993" t="s">
        <v>360</v>
      </c>
      <c r="D993" s="9">
        <v>-13.094999830000001</v>
      </c>
      <c r="F993" s="9">
        <f t="shared" si="33"/>
        <v>-13.094999830000001</v>
      </c>
      <c r="G993" s="9" t="str">
        <f t="shared" si="34"/>
        <v/>
      </c>
    </row>
    <row r="994" spans="1:7" x14ac:dyDescent="0.2">
      <c r="A994" t="s">
        <v>8486</v>
      </c>
      <c r="B994" t="s">
        <v>8263</v>
      </c>
      <c r="C994" t="s">
        <v>360</v>
      </c>
      <c r="D994" s="9">
        <v>37.414295729999999</v>
      </c>
      <c r="F994" s="9" t="str">
        <f t="shared" si="33"/>
        <v/>
      </c>
      <c r="G994" s="9">
        <f t="shared" si="34"/>
        <v>37.414295729999999</v>
      </c>
    </row>
    <row r="995" spans="1:7" x14ac:dyDescent="0.2">
      <c r="A995" t="s">
        <v>8812</v>
      </c>
      <c r="B995" t="s">
        <v>52</v>
      </c>
      <c r="C995" t="s">
        <v>360</v>
      </c>
      <c r="F995" s="9" t="str">
        <f t="shared" si="33"/>
        <v/>
      </c>
      <c r="G995" s="9" t="str">
        <f t="shared" si="34"/>
        <v/>
      </c>
    </row>
    <row r="996" spans="1:7" x14ac:dyDescent="0.2">
      <c r="A996" t="s">
        <v>8812</v>
      </c>
      <c r="B996" t="s">
        <v>8263</v>
      </c>
      <c r="C996" t="s">
        <v>360</v>
      </c>
      <c r="F996" s="9" t="str">
        <f t="shared" si="33"/>
        <v/>
      </c>
      <c r="G996" s="9" t="str">
        <f t="shared" si="34"/>
        <v/>
      </c>
    </row>
    <row r="997" spans="1:7" x14ac:dyDescent="0.2">
      <c r="A997" t="s">
        <v>8813</v>
      </c>
      <c r="B997" t="s">
        <v>83</v>
      </c>
      <c r="C997" t="s">
        <v>357</v>
      </c>
      <c r="D997" s="9">
        <v>-9.0460562229999998E-6</v>
      </c>
      <c r="F997" s="9">
        <f t="shared" si="33"/>
        <v>-9.0460562229999998E-6</v>
      </c>
      <c r="G997" s="9" t="str">
        <f t="shared" si="34"/>
        <v/>
      </c>
    </row>
    <row r="998" spans="1:7" x14ac:dyDescent="0.2">
      <c r="A998" t="s">
        <v>8813</v>
      </c>
      <c r="B998" t="s">
        <v>399</v>
      </c>
      <c r="C998" t="s">
        <v>357</v>
      </c>
      <c r="D998" s="9">
        <v>1.384858042E-5</v>
      </c>
      <c r="F998" s="9" t="str">
        <f t="shared" si="33"/>
        <v/>
      </c>
      <c r="G998" s="9">
        <f t="shared" si="34"/>
        <v>1.384858042E-5</v>
      </c>
    </row>
    <row r="999" spans="1:7" x14ac:dyDescent="0.2">
      <c r="A999" t="s">
        <v>8586</v>
      </c>
      <c r="B999" t="s">
        <v>83</v>
      </c>
      <c r="C999" t="s">
        <v>357</v>
      </c>
      <c r="D999" s="9">
        <v>-1.9999852710000001E-5</v>
      </c>
      <c r="F999" s="9">
        <f t="shared" si="33"/>
        <v>-1.9999852710000001E-5</v>
      </c>
      <c r="G999" s="9" t="str">
        <f t="shared" si="34"/>
        <v/>
      </c>
    </row>
    <row r="1000" spans="1:7" x14ac:dyDescent="0.2">
      <c r="A1000" t="s">
        <v>8586</v>
      </c>
      <c r="B1000" t="s">
        <v>399</v>
      </c>
      <c r="C1000" t="s">
        <v>357</v>
      </c>
      <c r="D1000" s="9">
        <v>3.0617714720000003E-5</v>
      </c>
      <c r="F1000" s="9" t="str">
        <f t="shared" si="33"/>
        <v/>
      </c>
      <c r="G1000" s="9">
        <f t="shared" si="34"/>
        <v>3.0617714720000003E-5</v>
      </c>
    </row>
    <row r="1001" spans="1:7" x14ac:dyDescent="0.2">
      <c r="A1001" t="s">
        <v>8586</v>
      </c>
      <c r="B1001" t="s">
        <v>9274</v>
      </c>
      <c r="C1001" t="s">
        <v>357</v>
      </c>
      <c r="D1001" s="9">
        <v>-1.029892755E-6</v>
      </c>
      <c r="F1001" s="9">
        <f t="shared" si="33"/>
        <v>-1.029892755E-6</v>
      </c>
      <c r="G1001" s="9" t="str">
        <f t="shared" si="34"/>
        <v/>
      </c>
    </row>
    <row r="1002" spans="1:7" x14ac:dyDescent="0.2">
      <c r="A1002" t="s">
        <v>8586</v>
      </c>
      <c r="B1002" t="s">
        <v>52</v>
      </c>
      <c r="C1002" t="s">
        <v>357</v>
      </c>
      <c r="D1002" s="9">
        <v>3.926871707E-7</v>
      </c>
      <c r="F1002" s="9" t="str">
        <f t="shared" si="33"/>
        <v/>
      </c>
      <c r="G1002" s="9">
        <f t="shared" si="34"/>
        <v>3.926871707E-7</v>
      </c>
    </row>
    <row r="1003" spans="1:7" x14ac:dyDescent="0.2">
      <c r="A1003" t="s">
        <v>8814</v>
      </c>
      <c r="B1003" t="s">
        <v>8306</v>
      </c>
      <c r="C1003" t="s">
        <v>358</v>
      </c>
      <c r="D1003" s="9">
        <v>-1.1302362430000001E-5</v>
      </c>
      <c r="F1003" s="9">
        <f t="shared" si="33"/>
        <v>-1.1302362430000001E-5</v>
      </c>
      <c r="G1003" s="9" t="str">
        <f t="shared" si="34"/>
        <v/>
      </c>
    </row>
    <row r="1004" spans="1:7" x14ac:dyDescent="0.2">
      <c r="A1004" t="s">
        <v>8814</v>
      </c>
      <c r="B1004" t="s">
        <v>399</v>
      </c>
      <c r="C1004" t="s">
        <v>358</v>
      </c>
      <c r="D1004" s="9">
        <v>1.912268391E-5</v>
      </c>
      <c r="F1004" s="9" t="str">
        <f t="shared" si="33"/>
        <v/>
      </c>
      <c r="G1004" s="9">
        <f t="shared" si="34"/>
        <v>1.912268391E-5</v>
      </c>
    </row>
    <row r="1005" spans="1:7" x14ac:dyDescent="0.2">
      <c r="A1005" t="s">
        <v>8814</v>
      </c>
      <c r="B1005" t="s">
        <v>52</v>
      </c>
      <c r="C1005" t="s">
        <v>358</v>
      </c>
      <c r="D1005" s="9">
        <v>3.3107929970000001E-7</v>
      </c>
      <c r="F1005" s="9" t="str">
        <f t="shared" si="33"/>
        <v/>
      </c>
      <c r="G1005" s="9">
        <f t="shared" si="34"/>
        <v>3.3107929970000001E-7</v>
      </c>
    </row>
    <row r="1006" spans="1:7" x14ac:dyDescent="0.2">
      <c r="A1006" t="s">
        <v>8814</v>
      </c>
      <c r="B1006" t="s">
        <v>8307</v>
      </c>
      <c r="C1006" t="s">
        <v>358</v>
      </c>
      <c r="D1006" s="9">
        <v>-1.4761570359999999E-6</v>
      </c>
      <c r="F1006" s="9">
        <f t="shared" si="33"/>
        <v>-1.4761570359999999E-6</v>
      </c>
      <c r="G1006" s="9" t="str">
        <f t="shared" si="34"/>
        <v/>
      </c>
    </row>
    <row r="1007" spans="1:7" x14ac:dyDescent="0.2">
      <c r="A1007" t="s">
        <v>8815</v>
      </c>
      <c r="B1007" t="s">
        <v>8294</v>
      </c>
      <c r="C1007" t="s">
        <v>358</v>
      </c>
      <c r="D1007" s="9">
        <v>-7.7583830320000004E-6</v>
      </c>
      <c r="F1007" s="9">
        <f t="shared" si="33"/>
        <v>-7.7583830320000004E-6</v>
      </c>
      <c r="G1007" s="9" t="str">
        <f t="shared" si="34"/>
        <v/>
      </c>
    </row>
    <row r="1008" spans="1:7" x14ac:dyDescent="0.2">
      <c r="A1008" t="s">
        <v>8815</v>
      </c>
      <c r="B1008" t="s">
        <v>8308</v>
      </c>
      <c r="C1008" t="s">
        <v>358</v>
      </c>
      <c r="D1008" s="9">
        <v>-3.2326595929999998E-6</v>
      </c>
      <c r="F1008" s="9">
        <f t="shared" si="33"/>
        <v>-3.2326595929999998E-6</v>
      </c>
      <c r="G1008" s="9" t="str">
        <f t="shared" si="34"/>
        <v/>
      </c>
    </row>
    <row r="1009" spans="1:7" x14ac:dyDescent="0.2">
      <c r="A1009" t="s">
        <v>8815</v>
      </c>
      <c r="B1009" t="s">
        <v>399</v>
      </c>
      <c r="C1009" t="s">
        <v>358</v>
      </c>
      <c r="D1009" s="9">
        <v>2.533195237E-5</v>
      </c>
      <c r="F1009" s="9" t="str">
        <f t="shared" si="33"/>
        <v/>
      </c>
      <c r="G1009" s="9">
        <f t="shared" si="34"/>
        <v>2.533195237E-5</v>
      </c>
    </row>
    <row r="1010" spans="1:7" x14ac:dyDescent="0.2">
      <c r="A1010" t="s">
        <v>8815</v>
      </c>
      <c r="B1010" t="s">
        <v>8320</v>
      </c>
      <c r="C1010" t="s">
        <v>358</v>
      </c>
      <c r="D1010" s="9">
        <v>-1.9395957620000001E-6</v>
      </c>
      <c r="F1010" s="9">
        <f t="shared" si="33"/>
        <v>-1.9395957620000001E-6</v>
      </c>
      <c r="G1010" s="9" t="str">
        <f t="shared" si="34"/>
        <v/>
      </c>
    </row>
    <row r="1011" spans="1:7" x14ac:dyDescent="0.2">
      <c r="A1011" t="s">
        <v>8815</v>
      </c>
      <c r="B1011" t="s">
        <v>52</v>
      </c>
      <c r="C1011" t="s">
        <v>358</v>
      </c>
      <c r="F1011" s="9" t="str">
        <f t="shared" si="33"/>
        <v/>
      </c>
      <c r="G1011" s="9" t="str">
        <f t="shared" si="34"/>
        <v/>
      </c>
    </row>
    <row r="1012" spans="1:7" x14ac:dyDescent="0.2">
      <c r="A1012" t="s">
        <v>8815</v>
      </c>
      <c r="B1012" t="s">
        <v>8307</v>
      </c>
      <c r="C1012" t="s">
        <v>358</v>
      </c>
      <c r="D1012" s="9">
        <v>-3.153260941E-6</v>
      </c>
      <c r="F1012" s="9">
        <f t="shared" si="33"/>
        <v>-3.153260941E-6</v>
      </c>
      <c r="G1012" s="9" t="str">
        <f t="shared" si="34"/>
        <v/>
      </c>
    </row>
    <row r="1013" spans="1:7" x14ac:dyDescent="0.2">
      <c r="A1013" t="s">
        <v>184</v>
      </c>
      <c r="B1013" t="s">
        <v>8296</v>
      </c>
      <c r="C1013" t="s">
        <v>358</v>
      </c>
      <c r="D1013" s="9">
        <v>-1.967983154E-5</v>
      </c>
      <c r="F1013" s="9">
        <f t="shared" si="33"/>
        <v>-1.967983154E-5</v>
      </c>
      <c r="G1013" s="9" t="str">
        <f t="shared" si="34"/>
        <v/>
      </c>
    </row>
    <row r="1014" spans="1:7" x14ac:dyDescent="0.2">
      <c r="A1014" t="s">
        <v>184</v>
      </c>
      <c r="B1014" t="s">
        <v>8299</v>
      </c>
      <c r="C1014" t="s">
        <v>358</v>
      </c>
      <c r="D1014" s="9">
        <v>-2.3189610410000002E-6</v>
      </c>
      <c r="F1014" s="9">
        <f t="shared" si="33"/>
        <v>-2.3189610410000002E-6</v>
      </c>
      <c r="G1014" s="9" t="str">
        <f t="shared" si="34"/>
        <v/>
      </c>
    </row>
    <row r="1015" spans="1:7" x14ac:dyDescent="0.2">
      <c r="A1015" t="s">
        <v>184</v>
      </c>
      <c r="B1015" t="s">
        <v>399</v>
      </c>
      <c r="C1015" t="s">
        <v>358</v>
      </c>
      <c r="D1015" s="9">
        <v>3.7604773630000001E-5</v>
      </c>
      <c r="F1015" s="9" t="str">
        <f t="shared" si="33"/>
        <v/>
      </c>
      <c r="G1015" s="9">
        <f t="shared" si="34"/>
        <v>3.7604773630000001E-5</v>
      </c>
    </row>
    <row r="1016" spans="1:7" x14ac:dyDescent="0.2">
      <c r="A1016" t="s">
        <v>184</v>
      </c>
      <c r="B1016" t="s">
        <v>52</v>
      </c>
      <c r="C1016" t="s">
        <v>358</v>
      </c>
      <c r="D1016" s="9">
        <v>-1.479121096E-6</v>
      </c>
      <c r="F1016" s="9">
        <f t="shared" si="33"/>
        <v>-1.479121096E-6</v>
      </c>
      <c r="G1016" s="9" t="str">
        <f t="shared" si="34"/>
        <v/>
      </c>
    </row>
    <row r="1017" spans="1:7" x14ac:dyDescent="0.2">
      <c r="A1017" t="s">
        <v>185</v>
      </c>
      <c r="B1017" t="s">
        <v>8296</v>
      </c>
      <c r="C1017" t="s">
        <v>358</v>
      </c>
      <c r="D1017" s="9">
        <v>-5.2574038019999999E-5</v>
      </c>
      <c r="F1017" s="9">
        <f t="shared" si="33"/>
        <v>-5.2574038019999999E-5</v>
      </c>
      <c r="G1017" s="9" t="str">
        <f t="shared" si="34"/>
        <v/>
      </c>
    </row>
    <row r="1018" spans="1:7" x14ac:dyDescent="0.2">
      <c r="A1018" t="s">
        <v>185</v>
      </c>
      <c r="B1018" t="s">
        <v>8299</v>
      </c>
      <c r="C1018" t="s">
        <v>358</v>
      </c>
      <c r="D1018" s="9">
        <v>-6.1950299579999996E-6</v>
      </c>
      <c r="F1018" s="9">
        <f t="shared" si="33"/>
        <v>-6.1950299579999996E-6</v>
      </c>
      <c r="G1018" s="9" t="str">
        <f t="shared" si="34"/>
        <v/>
      </c>
    </row>
    <row r="1019" spans="1:7" x14ac:dyDescent="0.2">
      <c r="A1019" t="s">
        <v>185</v>
      </c>
      <c r="B1019" t="s">
        <v>399</v>
      </c>
      <c r="C1019" t="s">
        <v>358</v>
      </c>
      <c r="D1019" s="9">
        <v>1.004599453E-4</v>
      </c>
      <c r="F1019" s="9" t="str">
        <f t="shared" si="33"/>
        <v/>
      </c>
      <c r="G1019" s="9">
        <f t="shared" si="34"/>
        <v>1.004599453E-4</v>
      </c>
    </row>
    <row r="1020" spans="1:7" x14ac:dyDescent="0.2">
      <c r="A1020" t="s">
        <v>185</v>
      </c>
      <c r="B1020" t="s">
        <v>52</v>
      </c>
      <c r="C1020" t="s">
        <v>358</v>
      </c>
      <c r="D1020" s="9">
        <v>-2.009198905E-7</v>
      </c>
      <c r="F1020" s="9">
        <f t="shared" si="33"/>
        <v>-2.009198905E-7</v>
      </c>
      <c r="G1020" s="9" t="str">
        <f t="shared" si="34"/>
        <v/>
      </c>
    </row>
    <row r="1021" spans="1:7" x14ac:dyDescent="0.2">
      <c r="A1021" t="s">
        <v>185</v>
      </c>
      <c r="B1021" t="s">
        <v>480</v>
      </c>
      <c r="C1021" t="s">
        <v>358</v>
      </c>
      <c r="D1021" s="9">
        <v>-2.1598888230000001E-5</v>
      </c>
      <c r="F1021" s="9">
        <f t="shared" si="33"/>
        <v>-2.1598888230000001E-5</v>
      </c>
      <c r="G1021" s="9" t="str">
        <f t="shared" si="34"/>
        <v/>
      </c>
    </row>
    <row r="1022" spans="1:7" x14ac:dyDescent="0.2">
      <c r="A1022" t="s">
        <v>192</v>
      </c>
      <c r="B1022" t="s">
        <v>8296</v>
      </c>
      <c r="C1022" t="s">
        <v>358</v>
      </c>
      <c r="D1022" s="9">
        <v>-5.0349851590000003E-5</v>
      </c>
      <c r="F1022" s="9">
        <f t="shared" si="33"/>
        <v>-5.0349851590000003E-5</v>
      </c>
      <c r="G1022" s="9" t="str">
        <f t="shared" si="34"/>
        <v/>
      </c>
    </row>
    <row r="1023" spans="1:7" x14ac:dyDescent="0.2">
      <c r="A1023" t="s">
        <v>192</v>
      </c>
      <c r="B1023" t="s">
        <v>8299</v>
      </c>
      <c r="C1023" t="s">
        <v>358</v>
      </c>
      <c r="D1023" s="9">
        <v>-5.9131802440000003E-6</v>
      </c>
      <c r="F1023" s="9">
        <f t="shared" si="33"/>
        <v>-5.9131802440000003E-6</v>
      </c>
      <c r="G1023" s="9" t="str">
        <f t="shared" si="34"/>
        <v/>
      </c>
    </row>
    <row r="1024" spans="1:7" x14ac:dyDescent="0.2">
      <c r="A1024" t="s">
        <v>192</v>
      </c>
      <c r="B1024" t="s">
        <v>399</v>
      </c>
      <c r="C1024" t="s">
        <v>358</v>
      </c>
      <c r="D1024" s="9">
        <v>8.7819508579999993E-5</v>
      </c>
      <c r="F1024" s="9" t="str">
        <f t="shared" si="33"/>
        <v/>
      </c>
      <c r="G1024" s="9">
        <f t="shared" si="34"/>
        <v>8.7819508579999993E-5</v>
      </c>
    </row>
    <row r="1025" spans="1:7" x14ac:dyDescent="0.2">
      <c r="A1025" t="s">
        <v>192</v>
      </c>
      <c r="B1025" t="s">
        <v>52</v>
      </c>
      <c r="C1025" t="s">
        <v>358</v>
      </c>
      <c r="D1025" s="9">
        <v>6.4400972959999995E-7</v>
      </c>
      <c r="F1025" s="9" t="str">
        <f t="shared" si="33"/>
        <v/>
      </c>
      <c r="G1025" s="9">
        <f t="shared" si="34"/>
        <v>6.4400972959999995E-7</v>
      </c>
    </row>
    <row r="1026" spans="1:7" x14ac:dyDescent="0.2">
      <c r="A1026" t="s">
        <v>192</v>
      </c>
      <c r="B1026" t="s">
        <v>480</v>
      </c>
      <c r="C1026" t="s">
        <v>358</v>
      </c>
      <c r="D1026" s="9">
        <v>-1.6188062750000002E-5</v>
      </c>
      <c r="F1026" s="9">
        <f t="shared" si="33"/>
        <v>-1.6188062750000002E-5</v>
      </c>
      <c r="G1026" s="9" t="str">
        <f t="shared" si="34"/>
        <v/>
      </c>
    </row>
    <row r="1027" spans="1:7" x14ac:dyDescent="0.2">
      <c r="A1027" t="s">
        <v>193</v>
      </c>
      <c r="B1027" t="s">
        <v>8296</v>
      </c>
      <c r="C1027" t="s">
        <v>358</v>
      </c>
      <c r="D1027" s="9">
        <v>-4.1395053359999998E-5</v>
      </c>
      <c r="F1027" s="9">
        <f t="shared" si="33"/>
        <v>-4.1395053359999998E-5</v>
      </c>
      <c r="G1027" s="9" t="str">
        <f t="shared" si="34"/>
        <v/>
      </c>
    </row>
    <row r="1028" spans="1:7" x14ac:dyDescent="0.2">
      <c r="A1028" t="s">
        <v>193</v>
      </c>
      <c r="B1028" t="s">
        <v>8299</v>
      </c>
      <c r="C1028" t="s">
        <v>358</v>
      </c>
      <c r="D1028" s="9">
        <v>-4.8618351260000003E-6</v>
      </c>
      <c r="F1028" s="9">
        <f t="shared" si="33"/>
        <v>-4.8618351260000003E-6</v>
      </c>
      <c r="G1028" s="9" t="str">
        <f t="shared" si="34"/>
        <v/>
      </c>
    </row>
    <row r="1029" spans="1:7" x14ac:dyDescent="0.2">
      <c r="A1029" t="s">
        <v>193</v>
      </c>
      <c r="B1029" t="s">
        <v>399</v>
      </c>
      <c r="C1029" t="s">
        <v>358</v>
      </c>
      <c r="D1029" s="9">
        <v>8.3345745019999993E-5</v>
      </c>
      <c r="F1029" s="9" t="str">
        <f t="shared" si="33"/>
        <v/>
      </c>
      <c r="G1029" s="9">
        <f t="shared" si="34"/>
        <v>8.3345745019999993E-5</v>
      </c>
    </row>
    <row r="1030" spans="1:7" x14ac:dyDescent="0.2">
      <c r="A1030" t="s">
        <v>193</v>
      </c>
      <c r="B1030" t="s">
        <v>52</v>
      </c>
      <c r="C1030" t="s">
        <v>358</v>
      </c>
      <c r="D1030" s="9">
        <v>-2.7781915009999999E-6</v>
      </c>
      <c r="F1030" s="9">
        <f t="shared" si="33"/>
        <v>-2.7781915009999999E-6</v>
      </c>
      <c r="G1030" s="9" t="str">
        <f t="shared" si="34"/>
        <v/>
      </c>
    </row>
    <row r="1031" spans="1:7" x14ac:dyDescent="0.2">
      <c r="A1031" t="s">
        <v>193</v>
      </c>
      <c r="B1031" t="s">
        <v>480</v>
      </c>
      <c r="C1031" t="s">
        <v>358</v>
      </c>
      <c r="D1031" s="9">
        <v>-2.0864218169999999E-5</v>
      </c>
      <c r="F1031" s="9">
        <f t="shared" ref="F1031:F1094" si="35">IF(D1031&lt;0,D1031,"")</f>
        <v>-2.0864218169999999E-5</v>
      </c>
      <c r="G1031" s="9" t="str">
        <f t="shared" ref="G1031:G1094" si="36">IF(D1031&gt;0,D1031,"")</f>
        <v/>
      </c>
    </row>
    <row r="1032" spans="1:7" x14ac:dyDescent="0.2">
      <c r="A1032" t="s">
        <v>8691</v>
      </c>
      <c r="B1032" t="s">
        <v>54</v>
      </c>
      <c r="C1032" t="s">
        <v>373</v>
      </c>
      <c r="D1032" s="9">
        <v>65.297132980000001</v>
      </c>
      <c r="F1032" s="9" t="str">
        <f t="shared" si="35"/>
        <v/>
      </c>
      <c r="G1032" s="9">
        <f t="shared" si="36"/>
        <v>65.297132980000001</v>
      </c>
    </row>
    <row r="1033" spans="1:7" x14ac:dyDescent="0.2">
      <c r="A1033" t="s">
        <v>8691</v>
      </c>
      <c r="B1033" t="s">
        <v>9274</v>
      </c>
      <c r="C1033" t="s">
        <v>373</v>
      </c>
      <c r="D1033" s="9">
        <v>-2.055485698</v>
      </c>
      <c r="F1033" s="9">
        <f t="shared" si="35"/>
        <v>-2.055485698</v>
      </c>
      <c r="G1033" s="9" t="str">
        <f t="shared" si="36"/>
        <v/>
      </c>
    </row>
    <row r="1034" spans="1:7" x14ac:dyDescent="0.2">
      <c r="A1034" t="s">
        <v>8691</v>
      </c>
      <c r="B1034" t="s">
        <v>52</v>
      </c>
      <c r="C1034" t="s">
        <v>373</v>
      </c>
      <c r="D1034" s="9">
        <v>-0.2389725261</v>
      </c>
      <c r="F1034" s="9">
        <f t="shared" si="35"/>
        <v>-0.2389725261</v>
      </c>
      <c r="G1034" s="9" t="str">
        <f t="shared" si="36"/>
        <v/>
      </c>
    </row>
    <row r="1035" spans="1:7" x14ac:dyDescent="0.2">
      <c r="A1035" t="s">
        <v>8691</v>
      </c>
      <c r="B1035" t="s">
        <v>55</v>
      </c>
      <c r="C1035" t="s">
        <v>373</v>
      </c>
      <c r="D1035" s="9">
        <v>-48.00273593</v>
      </c>
      <c r="F1035" s="9">
        <f t="shared" si="35"/>
        <v>-48.00273593</v>
      </c>
      <c r="G1035" s="9" t="str">
        <f t="shared" si="36"/>
        <v/>
      </c>
    </row>
    <row r="1036" spans="1:7" x14ac:dyDescent="0.2">
      <c r="A1036" t="s">
        <v>8816</v>
      </c>
      <c r="B1036" t="s">
        <v>54</v>
      </c>
      <c r="C1036" t="s">
        <v>373</v>
      </c>
      <c r="D1036" s="9">
        <v>3.6889693929999999E-4</v>
      </c>
      <c r="F1036" s="9" t="str">
        <f t="shared" si="35"/>
        <v/>
      </c>
      <c r="G1036" s="9">
        <f t="shared" si="36"/>
        <v>3.6889693929999999E-4</v>
      </c>
    </row>
    <row r="1037" spans="1:7" x14ac:dyDescent="0.2">
      <c r="A1037" t="s">
        <v>8816</v>
      </c>
      <c r="B1037" t="s">
        <v>9274</v>
      </c>
      <c r="C1037" t="s">
        <v>373</v>
      </c>
      <c r="D1037" s="9">
        <v>-1.3980292270000001E-5</v>
      </c>
      <c r="F1037" s="9">
        <f t="shared" si="35"/>
        <v>-1.3980292270000001E-5</v>
      </c>
      <c r="G1037" s="9" t="str">
        <f t="shared" si="36"/>
        <v/>
      </c>
    </row>
    <row r="1038" spans="1:7" x14ac:dyDescent="0.2">
      <c r="A1038" t="s">
        <v>8816</v>
      </c>
      <c r="B1038" t="s">
        <v>52</v>
      </c>
      <c r="C1038" t="s">
        <v>373</v>
      </c>
      <c r="D1038" s="9">
        <v>-1.3245543E-6</v>
      </c>
      <c r="F1038" s="9">
        <f t="shared" si="35"/>
        <v>-1.3245543E-6</v>
      </c>
      <c r="G1038" s="9" t="str">
        <f t="shared" si="36"/>
        <v/>
      </c>
    </row>
    <row r="1039" spans="1:7" x14ac:dyDescent="0.2">
      <c r="A1039" t="s">
        <v>8816</v>
      </c>
      <c r="B1039" t="s">
        <v>55</v>
      </c>
      <c r="C1039" t="s">
        <v>373</v>
      </c>
      <c r="D1039" s="9">
        <v>-2.5743775090000001E-4</v>
      </c>
      <c r="F1039" s="9">
        <f t="shared" si="35"/>
        <v>-2.5743775090000001E-4</v>
      </c>
      <c r="G1039" s="9" t="str">
        <f t="shared" si="36"/>
        <v/>
      </c>
    </row>
    <row r="1040" spans="1:7" x14ac:dyDescent="0.2">
      <c r="A1040" t="s">
        <v>8817</v>
      </c>
      <c r="B1040" t="s">
        <v>54</v>
      </c>
      <c r="C1040" t="s">
        <v>373</v>
      </c>
      <c r="D1040" s="9">
        <v>3.2015109770000002E-4</v>
      </c>
      <c r="F1040" s="9" t="str">
        <f t="shared" si="35"/>
        <v/>
      </c>
      <c r="G1040" s="9">
        <f t="shared" si="36"/>
        <v>3.2015109770000002E-4</v>
      </c>
    </row>
    <row r="1041" spans="1:7" x14ac:dyDescent="0.2">
      <c r="A1041" t="s">
        <v>8817</v>
      </c>
      <c r="B1041" t="s">
        <v>9274</v>
      </c>
      <c r="C1041" t="s">
        <v>373</v>
      </c>
      <c r="D1041" s="9">
        <v>-9.8093205940000002E-6</v>
      </c>
      <c r="F1041" s="9">
        <f t="shared" si="35"/>
        <v>-9.8093205940000002E-6</v>
      </c>
      <c r="G1041" s="9" t="str">
        <f t="shared" si="36"/>
        <v/>
      </c>
    </row>
    <row r="1042" spans="1:7" x14ac:dyDescent="0.2">
      <c r="A1042" t="s">
        <v>8817</v>
      </c>
      <c r="B1042" t="s">
        <v>52</v>
      </c>
      <c r="C1042" t="s">
        <v>373</v>
      </c>
      <c r="D1042" s="9">
        <v>8.758715688E-7</v>
      </c>
      <c r="F1042" s="9" t="str">
        <f t="shared" si="35"/>
        <v/>
      </c>
      <c r="G1042" s="9">
        <f t="shared" si="36"/>
        <v>8.758715688E-7</v>
      </c>
    </row>
    <row r="1043" spans="1:7" x14ac:dyDescent="0.2">
      <c r="A1043" t="s">
        <v>8817</v>
      </c>
      <c r="B1043" t="s">
        <v>55</v>
      </c>
      <c r="C1043" t="s">
        <v>373</v>
      </c>
      <c r="D1043" s="9">
        <v>-2.3407512190000001E-4</v>
      </c>
      <c r="F1043" s="9">
        <f t="shared" si="35"/>
        <v>-2.3407512190000001E-4</v>
      </c>
      <c r="G1043" s="9" t="str">
        <f t="shared" si="36"/>
        <v/>
      </c>
    </row>
    <row r="1044" spans="1:7" x14ac:dyDescent="0.2">
      <c r="A1044" t="s">
        <v>8818</v>
      </c>
      <c r="B1044" t="s">
        <v>54</v>
      </c>
      <c r="C1044" t="s">
        <v>373</v>
      </c>
      <c r="F1044" s="9" t="str">
        <f t="shared" si="35"/>
        <v/>
      </c>
      <c r="G1044" s="9" t="str">
        <f t="shared" si="36"/>
        <v/>
      </c>
    </row>
    <row r="1045" spans="1:7" x14ac:dyDescent="0.2">
      <c r="A1045" t="s">
        <v>8818</v>
      </c>
      <c r="B1045" t="s">
        <v>9274</v>
      </c>
      <c r="C1045" t="s">
        <v>373</v>
      </c>
      <c r="F1045" s="9" t="str">
        <f t="shared" si="35"/>
        <v/>
      </c>
      <c r="G1045" s="9" t="str">
        <f t="shared" si="36"/>
        <v/>
      </c>
    </row>
    <row r="1046" spans="1:7" x14ac:dyDescent="0.2">
      <c r="A1046" t="s">
        <v>8818</v>
      </c>
      <c r="B1046" t="s">
        <v>52</v>
      </c>
      <c r="C1046" t="s">
        <v>373</v>
      </c>
      <c r="F1046" s="9" t="str">
        <f t="shared" si="35"/>
        <v/>
      </c>
      <c r="G1046" s="9" t="str">
        <f t="shared" si="36"/>
        <v/>
      </c>
    </row>
    <row r="1047" spans="1:7" x14ac:dyDescent="0.2">
      <c r="A1047" t="s">
        <v>8818</v>
      </c>
      <c r="B1047" t="s">
        <v>55</v>
      </c>
      <c r="C1047" t="s">
        <v>373</v>
      </c>
      <c r="F1047" s="9" t="str">
        <f t="shared" si="35"/>
        <v/>
      </c>
      <c r="G1047" s="9" t="str">
        <f t="shared" si="36"/>
        <v/>
      </c>
    </row>
    <row r="1048" spans="1:7" x14ac:dyDescent="0.2">
      <c r="A1048" t="s">
        <v>8819</v>
      </c>
      <c r="B1048" t="s">
        <v>54</v>
      </c>
      <c r="C1048" t="s">
        <v>373</v>
      </c>
      <c r="D1048" s="9">
        <v>2.7074333809999998E-4</v>
      </c>
      <c r="F1048" s="9" t="str">
        <f t="shared" si="35"/>
        <v/>
      </c>
      <c r="G1048" s="9">
        <f t="shared" si="36"/>
        <v>2.7074333809999998E-4</v>
      </c>
    </row>
    <row r="1049" spans="1:7" x14ac:dyDescent="0.2">
      <c r="A1049" t="s">
        <v>8819</v>
      </c>
      <c r="B1049" t="s">
        <v>9274</v>
      </c>
      <c r="C1049" t="s">
        <v>373</v>
      </c>
      <c r="D1049" s="9">
        <v>-1.38171676E-5</v>
      </c>
      <c r="F1049" s="9">
        <f t="shared" si="35"/>
        <v>-1.38171676E-5</v>
      </c>
      <c r="G1049" s="9" t="str">
        <f t="shared" si="36"/>
        <v/>
      </c>
    </row>
    <row r="1050" spans="1:7" x14ac:dyDescent="0.2">
      <c r="A1050" t="s">
        <v>8819</v>
      </c>
      <c r="B1050" t="s">
        <v>52</v>
      </c>
      <c r="C1050" t="s">
        <v>373</v>
      </c>
      <c r="D1050" s="9">
        <v>-2.668500411E-7</v>
      </c>
      <c r="F1050" s="9">
        <f t="shared" si="35"/>
        <v>-2.668500411E-7</v>
      </c>
      <c r="G1050" s="9" t="str">
        <f t="shared" si="36"/>
        <v/>
      </c>
    </row>
    <row r="1051" spans="1:7" x14ac:dyDescent="0.2">
      <c r="A1051" t="s">
        <v>8819</v>
      </c>
      <c r="B1051" t="s">
        <v>55</v>
      </c>
      <c r="C1051" t="s">
        <v>373</v>
      </c>
      <c r="D1051" s="9">
        <v>-1.877346833E-4</v>
      </c>
      <c r="F1051" s="9">
        <f t="shared" si="35"/>
        <v>-1.877346833E-4</v>
      </c>
      <c r="G1051" s="9" t="str">
        <f t="shared" si="36"/>
        <v/>
      </c>
    </row>
    <row r="1052" spans="1:7" x14ac:dyDescent="0.2">
      <c r="A1052" t="s">
        <v>8820</v>
      </c>
      <c r="B1052" t="s">
        <v>399</v>
      </c>
      <c r="C1052" t="s">
        <v>373</v>
      </c>
      <c r="D1052" s="9">
        <v>1.091181E-5</v>
      </c>
      <c r="F1052" s="9" t="str">
        <f t="shared" si="35"/>
        <v/>
      </c>
      <c r="G1052" s="9">
        <f t="shared" si="36"/>
        <v>1.091181E-5</v>
      </c>
    </row>
    <row r="1053" spans="1:7" x14ac:dyDescent="0.2">
      <c r="A1053" t="s">
        <v>8820</v>
      </c>
      <c r="B1053" t="s">
        <v>52</v>
      </c>
      <c r="C1053" t="s">
        <v>373</v>
      </c>
      <c r="D1053" s="9">
        <v>9.3463071880000002E-7</v>
      </c>
      <c r="F1053" s="9" t="str">
        <f t="shared" si="35"/>
        <v/>
      </c>
      <c r="G1053" s="9">
        <f t="shared" si="36"/>
        <v>9.3463071880000002E-7</v>
      </c>
    </row>
    <row r="1054" spans="1:7" x14ac:dyDescent="0.2">
      <c r="A1054" t="s">
        <v>8820</v>
      </c>
      <c r="B1054" t="s">
        <v>55</v>
      </c>
      <c r="C1054" t="s">
        <v>373</v>
      </c>
      <c r="D1054" s="9">
        <v>-7.273812543E-6</v>
      </c>
      <c r="F1054" s="9">
        <f t="shared" si="35"/>
        <v>-7.273812543E-6</v>
      </c>
      <c r="G1054" s="9" t="str">
        <f t="shared" si="36"/>
        <v/>
      </c>
    </row>
    <row r="1055" spans="1:7" x14ac:dyDescent="0.2">
      <c r="A1055" t="s">
        <v>201</v>
      </c>
      <c r="B1055" t="s">
        <v>55</v>
      </c>
      <c r="C1055" t="s">
        <v>373</v>
      </c>
      <c r="F1055" s="9" t="str">
        <f t="shared" si="35"/>
        <v/>
      </c>
      <c r="G1055" s="9" t="str">
        <f t="shared" si="36"/>
        <v/>
      </c>
    </row>
    <row r="1056" spans="1:7" x14ac:dyDescent="0.2">
      <c r="A1056" t="s">
        <v>201</v>
      </c>
      <c r="B1056" t="s">
        <v>8204</v>
      </c>
      <c r="C1056" t="s">
        <v>373</v>
      </c>
      <c r="F1056" s="9" t="str">
        <f t="shared" si="35"/>
        <v/>
      </c>
      <c r="G1056" s="9" t="str">
        <f t="shared" si="36"/>
        <v/>
      </c>
    </row>
    <row r="1057" spans="1:7" x14ac:dyDescent="0.2">
      <c r="A1057" t="s">
        <v>202</v>
      </c>
      <c r="B1057" t="s">
        <v>52</v>
      </c>
      <c r="C1057" t="s">
        <v>373</v>
      </c>
      <c r="D1057" s="9">
        <v>1.4632214650000001E-6</v>
      </c>
      <c r="F1057" s="9" t="str">
        <f t="shared" si="35"/>
        <v/>
      </c>
      <c r="G1057" s="9">
        <f t="shared" si="36"/>
        <v>1.4632214650000001E-6</v>
      </c>
    </row>
    <row r="1058" spans="1:7" x14ac:dyDescent="0.2">
      <c r="A1058" t="s">
        <v>202</v>
      </c>
      <c r="B1058" t="s">
        <v>55</v>
      </c>
      <c r="C1058" t="s">
        <v>373</v>
      </c>
      <c r="D1058" s="9">
        <v>-6.1039463350000002E-6</v>
      </c>
      <c r="F1058" s="9">
        <f t="shared" si="35"/>
        <v>-6.1039463350000002E-6</v>
      </c>
      <c r="G1058" s="9" t="str">
        <f t="shared" si="36"/>
        <v/>
      </c>
    </row>
    <row r="1059" spans="1:7" x14ac:dyDescent="0.2">
      <c r="A1059" t="s">
        <v>202</v>
      </c>
      <c r="B1059" t="s">
        <v>395</v>
      </c>
      <c r="C1059" t="s">
        <v>373</v>
      </c>
      <c r="D1059" s="9">
        <v>7.2896049759999996E-5</v>
      </c>
      <c r="F1059" s="9" t="str">
        <f t="shared" si="35"/>
        <v/>
      </c>
      <c r="G1059" s="9">
        <f t="shared" si="36"/>
        <v>7.2896049759999996E-5</v>
      </c>
    </row>
    <row r="1060" spans="1:7" x14ac:dyDescent="0.2">
      <c r="A1060" t="s">
        <v>203</v>
      </c>
      <c r="B1060" t="s">
        <v>54</v>
      </c>
      <c r="C1060" t="s">
        <v>373</v>
      </c>
      <c r="F1060" s="9" t="str">
        <f t="shared" si="35"/>
        <v/>
      </c>
      <c r="G1060" s="9" t="str">
        <f t="shared" si="36"/>
        <v/>
      </c>
    </row>
    <row r="1061" spans="1:7" x14ac:dyDescent="0.2">
      <c r="A1061" t="s">
        <v>203</v>
      </c>
      <c r="B1061" t="s">
        <v>406</v>
      </c>
      <c r="C1061" t="s">
        <v>373</v>
      </c>
      <c r="D1061" s="9">
        <v>7.1587288569999997E-6</v>
      </c>
      <c r="F1061" s="9" t="str">
        <f t="shared" si="35"/>
        <v/>
      </c>
      <c r="G1061" s="9">
        <f t="shared" si="36"/>
        <v>7.1587288569999997E-6</v>
      </c>
    </row>
    <row r="1062" spans="1:7" x14ac:dyDescent="0.2">
      <c r="A1062" t="s">
        <v>203</v>
      </c>
      <c r="B1062" t="s">
        <v>52</v>
      </c>
      <c r="C1062" t="s">
        <v>373</v>
      </c>
      <c r="F1062" s="9" t="str">
        <f t="shared" si="35"/>
        <v/>
      </c>
      <c r="G1062" s="9" t="str">
        <f t="shared" si="36"/>
        <v/>
      </c>
    </row>
    <row r="1063" spans="1:7" x14ac:dyDescent="0.2">
      <c r="A1063" t="s">
        <v>203</v>
      </c>
      <c r="B1063" t="s">
        <v>55</v>
      </c>
      <c r="C1063" t="s">
        <v>373</v>
      </c>
      <c r="D1063" s="9">
        <v>-3.7188201850000001E-6</v>
      </c>
      <c r="F1063" s="9">
        <f t="shared" si="35"/>
        <v>-3.7188201850000001E-6</v>
      </c>
      <c r="G1063" s="9" t="str">
        <f t="shared" si="36"/>
        <v/>
      </c>
    </row>
    <row r="1064" spans="1:7" x14ac:dyDescent="0.2">
      <c r="A1064" t="s">
        <v>205</v>
      </c>
      <c r="B1064" t="s">
        <v>8276</v>
      </c>
      <c r="C1064" t="s">
        <v>358</v>
      </c>
      <c r="D1064" s="9">
        <v>-2.1248650640000001E-5</v>
      </c>
      <c r="F1064" s="9">
        <f t="shared" si="35"/>
        <v>-2.1248650640000001E-5</v>
      </c>
      <c r="G1064" s="9" t="str">
        <f t="shared" si="36"/>
        <v/>
      </c>
    </row>
    <row r="1065" spans="1:7" x14ac:dyDescent="0.2">
      <c r="A1065" t="s">
        <v>205</v>
      </c>
      <c r="B1065" t="s">
        <v>8277</v>
      </c>
      <c r="C1065" t="s">
        <v>358</v>
      </c>
      <c r="D1065" s="9">
        <v>-8.8536044320000002E-6</v>
      </c>
      <c r="F1065" s="9">
        <f t="shared" si="35"/>
        <v>-8.8536044320000002E-6</v>
      </c>
      <c r="G1065" s="9" t="str">
        <f t="shared" si="36"/>
        <v/>
      </c>
    </row>
    <row r="1066" spans="1:7" x14ac:dyDescent="0.2">
      <c r="A1066" t="s">
        <v>205</v>
      </c>
      <c r="B1066" t="s">
        <v>8323</v>
      </c>
      <c r="C1066" t="s">
        <v>358</v>
      </c>
      <c r="D1066" s="9">
        <v>-5.3121626589999999E-6</v>
      </c>
      <c r="F1066" s="9">
        <f t="shared" si="35"/>
        <v>-5.3121626589999999E-6</v>
      </c>
      <c r="G1066" s="9" t="str">
        <f t="shared" si="36"/>
        <v/>
      </c>
    </row>
    <row r="1067" spans="1:7" x14ac:dyDescent="0.2">
      <c r="A1067" t="s">
        <v>205</v>
      </c>
      <c r="B1067" t="s">
        <v>8278</v>
      </c>
      <c r="C1067" t="s">
        <v>358</v>
      </c>
      <c r="D1067" s="9">
        <v>3.5414417730000002E-5</v>
      </c>
      <c r="F1067" s="9" t="str">
        <f t="shared" si="35"/>
        <v/>
      </c>
      <c r="G1067" s="9">
        <f t="shared" si="36"/>
        <v>3.5414417730000002E-5</v>
      </c>
    </row>
    <row r="1068" spans="1:7" x14ac:dyDescent="0.2">
      <c r="A1068" t="s">
        <v>8821</v>
      </c>
      <c r="B1068" t="s">
        <v>52</v>
      </c>
      <c r="C1068" t="s">
        <v>358</v>
      </c>
      <c r="D1068" s="9">
        <v>5.9207369360000001E-6</v>
      </c>
      <c r="F1068" s="9" t="str">
        <f t="shared" si="35"/>
        <v/>
      </c>
      <c r="G1068" s="9">
        <f t="shared" si="36"/>
        <v>5.9207369360000001E-6</v>
      </c>
    </row>
    <row r="1069" spans="1:7" x14ac:dyDescent="0.2">
      <c r="A1069" t="s">
        <v>8821</v>
      </c>
      <c r="B1069" t="s">
        <v>8278</v>
      </c>
      <c r="C1069" t="s">
        <v>358</v>
      </c>
      <c r="D1069" s="9">
        <v>-6.8803388160000002E-6</v>
      </c>
      <c r="F1069" s="9">
        <f t="shared" si="35"/>
        <v>-6.8803388160000002E-6</v>
      </c>
      <c r="G1069" s="9" t="str">
        <f t="shared" si="36"/>
        <v/>
      </c>
    </row>
    <row r="1070" spans="1:7" x14ac:dyDescent="0.2">
      <c r="A1070" t="s">
        <v>8821</v>
      </c>
      <c r="B1070" t="s">
        <v>55</v>
      </c>
      <c r="C1070" t="s">
        <v>358</v>
      </c>
      <c r="D1070" s="9">
        <v>8.3502595789999995E-6</v>
      </c>
      <c r="F1070" s="9" t="str">
        <f t="shared" si="35"/>
        <v/>
      </c>
      <c r="G1070" s="9">
        <f t="shared" si="36"/>
        <v>8.3502595789999995E-6</v>
      </c>
    </row>
    <row r="1071" spans="1:7" x14ac:dyDescent="0.2">
      <c r="A1071" t="s">
        <v>8702</v>
      </c>
      <c r="B1071" t="s">
        <v>9274</v>
      </c>
      <c r="C1071" t="s">
        <v>358</v>
      </c>
      <c r="D1071" s="9">
        <v>2.4266970170000001E-6</v>
      </c>
      <c r="F1071" s="9" t="str">
        <f t="shared" si="35"/>
        <v/>
      </c>
      <c r="G1071" s="9">
        <f t="shared" si="36"/>
        <v>2.4266970170000001E-6</v>
      </c>
    </row>
    <row r="1072" spans="1:7" x14ac:dyDescent="0.2">
      <c r="A1072" t="s">
        <v>8702</v>
      </c>
      <c r="B1072" t="s">
        <v>52</v>
      </c>
      <c r="C1072" t="s">
        <v>358</v>
      </c>
      <c r="D1072" s="9">
        <v>9.6911436E-6</v>
      </c>
      <c r="F1072" s="9" t="str">
        <f t="shared" si="35"/>
        <v/>
      </c>
      <c r="G1072" s="9">
        <f t="shared" si="36"/>
        <v>9.6911436E-6</v>
      </c>
    </row>
    <row r="1073" spans="1:7" x14ac:dyDescent="0.2">
      <c r="A1073" t="s">
        <v>8702</v>
      </c>
      <c r="B1073" t="s">
        <v>8278</v>
      </c>
      <c r="C1073" t="s">
        <v>358</v>
      </c>
      <c r="D1073" s="9">
        <v>-3.3699651779999998E-5</v>
      </c>
      <c r="F1073" s="9">
        <f t="shared" si="35"/>
        <v>-3.3699651779999998E-5</v>
      </c>
      <c r="G1073" s="9" t="str">
        <f t="shared" si="36"/>
        <v/>
      </c>
    </row>
    <row r="1074" spans="1:7" x14ac:dyDescent="0.2">
      <c r="A1074" t="s">
        <v>8702</v>
      </c>
      <c r="B1074" t="s">
        <v>55</v>
      </c>
      <c r="C1074" t="s">
        <v>358</v>
      </c>
      <c r="D1074" s="9">
        <v>4.0899270740000002E-5</v>
      </c>
      <c r="F1074" s="9" t="str">
        <f t="shared" si="35"/>
        <v/>
      </c>
      <c r="G1074" s="9">
        <f t="shared" si="36"/>
        <v>4.0899270740000002E-5</v>
      </c>
    </row>
    <row r="1075" spans="1:7" x14ac:dyDescent="0.2">
      <c r="A1075" t="s">
        <v>8822</v>
      </c>
      <c r="B1075" t="s">
        <v>52</v>
      </c>
      <c r="C1075" t="s">
        <v>358</v>
      </c>
      <c r="D1075" s="9">
        <v>1.0510893349999999E-5</v>
      </c>
      <c r="F1075" s="9" t="str">
        <f t="shared" si="35"/>
        <v/>
      </c>
      <c r="G1075" s="9">
        <f t="shared" si="36"/>
        <v>1.0510893349999999E-5</v>
      </c>
    </row>
    <row r="1076" spans="1:7" x14ac:dyDescent="0.2">
      <c r="A1076" t="s">
        <v>8822</v>
      </c>
      <c r="B1076" t="s">
        <v>8278</v>
      </c>
      <c r="C1076" t="s">
        <v>358</v>
      </c>
      <c r="D1076" s="9">
        <v>-3.9755598169999999E-6</v>
      </c>
      <c r="F1076" s="9">
        <f t="shared" si="35"/>
        <v>-3.9755598169999999E-6</v>
      </c>
      <c r="G1076" s="9" t="str">
        <f t="shared" si="36"/>
        <v/>
      </c>
    </row>
    <row r="1077" spans="1:7" x14ac:dyDescent="0.2">
      <c r="A1077" t="s">
        <v>8823</v>
      </c>
      <c r="B1077" t="s">
        <v>9274</v>
      </c>
      <c r="C1077" t="s">
        <v>358</v>
      </c>
      <c r="D1077" s="9">
        <v>4.501504174E-7</v>
      </c>
      <c r="F1077" s="9" t="str">
        <f t="shared" si="35"/>
        <v/>
      </c>
      <c r="G1077" s="9">
        <f t="shared" si="36"/>
        <v>4.501504174E-7</v>
      </c>
    </row>
    <row r="1078" spans="1:7" x14ac:dyDescent="0.2">
      <c r="A1078" t="s">
        <v>8823</v>
      </c>
      <c r="B1078" t="s">
        <v>52</v>
      </c>
      <c r="C1078" t="s">
        <v>358</v>
      </c>
      <c r="D1078" s="9">
        <v>1.2945868540000001E-5</v>
      </c>
      <c r="F1078" s="9" t="str">
        <f t="shared" si="35"/>
        <v/>
      </c>
      <c r="G1078" s="9">
        <f t="shared" si="36"/>
        <v>1.2945868540000001E-5</v>
      </c>
    </row>
    <row r="1079" spans="1:7" x14ac:dyDescent="0.2">
      <c r="A1079" t="s">
        <v>8823</v>
      </c>
      <c r="B1079" t="s">
        <v>8278</v>
      </c>
      <c r="C1079" t="s">
        <v>358</v>
      </c>
      <c r="D1079" s="9">
        <v>-6.251259308E-6</v>
      </c>
      <c r="F1079" s="9">
        <f t="shared" si="35"/>
        <v>-6.251259308E-6</v>
      </c>
      <c r="G1079" s="9" t="str">
        <f t="shared" si="36"/>
        <v/>
      </c>
    </row>
    <row r="1080" spans="1:7" x14ac:dyDescent="0.2">
      <c r="A1080" t="s">
        <v>8824</v>
      </c>
      <c r="B1080" t="s">
        <v>52</v>
      </c>
      <c r="C1080" t="s">
        <v>358</v>
      </c>
      <c r="D1080" s="9">
        <v>1.101023194E-5</v>
      </c>
      <c r="F1080" s="9" t="str">
        <f t="shared" si="35"/>
        <v/>
      </c>
      <c r="G1080" s="9">
        <f t="shared" si="36"/>
        <v>1.101023194E-5</v>
      </c>
    </row>
    <row r="1081" spans="1:7" x14ac:dyDescent="0.2">
      <c r="A1081" t="s">
        <v>8824</v>
      </c>
      <c r="B1081" t="s">
        <v>8278</v>
      </c>
      <c r="C1081" t="s">
        <v>358</v>
      </c>
      <c r="D1081" s="9">
        <v>-4.7130600470000003E-6</v>
      </c>
      <c r="F1081" s="9">
        <f t="shared" si="35"/>
        <v>-4.7130600470000003E-6</v>
      </c>
      <c r="G1081" s="9" t="str">
        <f t="shared" si="36"/>
        <v/>
      </c>
    </row>
    <row r="1082" spans="1:7" x14ac:dyDescent="0.2">
      <c r="A1082" t="s">
        <v>8825</v>
      </c>
      <c r="B1082" t="s">
        <v>9274</v>
      </c>
      <c r="C1082" t="s">
        <v>358</v>
      </c>
      <c r="D1082" s="9">
        <v>5.6366058829999998E-7</v>
      </c>
      <c r="F1082" s="9" t="str">
        <f t="shared" si="35"/>
        <v/>
      </c>
      <c r="G1082" s="9">
        <f t="shared" si="36"/>
        <v>5.6366058829999998E-7</v>
      </c>
    </row>
    <row r="1083" spans="1:7" x14ac:dyDescent="0.2">
      <c r="A1083" t="s">
        <v>8825</v>
      </c>
      <c r="B1083" t="s">
        <v>52</v>
      </c>
      <c r="C1083" t="s">
        <v>358</v>
      </c>
      <c r="D1083" s="9">
        <v>1.3801239210000001E-5</v>
      </c>
      <c r="F1083" s="9" t="str">
        <f t="shared" si="35"/>
        <v/>
      </c>
      <c r="G1083" s="9">
        <f t="shared" si="36"/>
        <v>1.3801239210000001E-5</v>
      </c>
    </row>
    <row r="1084" spans="1:7" x14ac:dyDescent="0.2">
      <c r="A1084" t="s">
        <v>8825</v>
      </c>
      <c r="B1084" t="s">
        <v>8278</v>
      </c>
      <c r="C1084" t="s">
        <v>358</v>
      </c>
      <c r="D1084" s="9">
        <v>-7.8275802109999997E-6</v>
      </c>
      <c r="F1084" s="9">
        <f t="shared" si="35"/>
        <v>-7.8275802109999997E-6</v>
      </c>
      <c r="G1084" s="9" t="str">
        <f t="shared" si="36"/>
        <v/>
      </c>
    </row>
    <row r="1085" spans="1:7" x14ac:dyDescent="0.2">
      <c r="A1085" t="s">
        <v>8826</v>
      </c>
      <c r="B1085" t="s">
        <v>52</v>
      </c>
      <c r="C1085" t="s">
        <v>356</v>
      </c>
      <c r="D1085" s="9">
        <v>3.5527136790000002E-13</v>
      </c>
      <c r="F1085" s="9" t="str">
        <f t="shared" si="35"/>
        <v/>
      </c>
      <c r="G1085" s="9">
        <f t="shared" si="36"/>
        <v>3.5527136790000002E-13</v>
      </c>
    </row>
    <row r="1086" spans="1:7" x14ac:dyDescent="0.2">
      <c r="A1086" t="s">
        <v>8827</v>
      </c>
      <c r="B1086" t="s">
        <v>54</v>
      </c>
      <c r="C1086" t="s">
        <v>356</v>
      </c>
      <c r="D1086" s="9">
        <v>8.5123019739999999E-12</v>
      </c>
      <c r="F1086" s="9" t="str">
        <f t="shared" si="35"/>
        <v/>
      </c>
      <c r="G1086" s="9">
        <f t="shared" si="36"/>
        <v>8.5123019739999999E-12</v>
      </c>
    </row>
    <row r="1087" spans="1:7" x14ac:dyDescent="0.2">
      <c r="A1087" t="s">
        <v>8828</v>
      </c>
      <c r="B1087" t="s">
        <v>52</v>
      </c>
      <c r="C1087" t="s">
        <v>359</v>
      </c>
      <c r="D1087" s="9">
        <v>7.2901684689999995E-12</v>
      </c>
      <c r="F1087" s="9" t="str">
        <f t="shared" si="35"/>
        <v/>
      </c>
      <c r="G1087" s="9">
        <f t="shared" si="36"/>
        <v>7.2901684689999995E-12</v>
      </c>
    </row>
    <row r="1088" spans="1:7" x14ac:dyDescent="0.2">
      <c r="A1088" t="s">
        <v>8829</v>
      </c>
      <c r="B1088" t="s">
        <v>52</v>
      </c>
      <c r="C1088" t="s">
        <v>366</v>
      </c>
      <c r="D1088" s="9">
        <v>5.2935433810000002E-13</v>
      </c>
      <c r="F1088" s="9" t="str">
        <f t="shared" si="35"/>
        <v/>
      </c>
      <c r="G1088" s="9">
        <f t="shared" si="36"/>
        <v>5.2935433810000002E-13</v>
      </c>
    </row>
    <row r="1089" spans="1:7" x14ac:dyDescent="0.2">
      <c r="A1089" t="s">
        <v>8830</v>
      </c>
      <c r="B1089" t="s">
        <v>52</v>
      </c>
      <c r="C1089" t="s">
        <v>374</v>
      </c>
      <c r="D1089" s="9">
        <v>-1.3827161639999999E-10</v>
      </c>
      <c r="F1089" s="9">
        <f t="shared" si="35"/>
        <v>-1.3827161639999999E-10</v>
      </c>
      <c r="G1089" s="9" t="str">
        <f t="shared" si="36"/>
        <v/>
      </c>
    </row>
    <row r="1090" spans="1:7" x14ac:dyDescent="0.2">
      <c r="A1090" t="s">
        <v>8831</v>
      </c>
      <c r="B1090" t="s">
        <v>52</v>
      </c>
      <c r="C1090" t="s">
        <v>362</v>
      </c>
      <c r="D1090" s="9">
        <v>-9.8054897530000002E-12</v>
      </c>
      <c r="F1090" s="9">
        <f t="shared" si="35"/>
        <v>-9.8054897530000002E-12</v>
      </c>
      <c r="G1090" s="9" t="str">
        <f t="shared" si="36"/>
        <v/>
      </c>
    </row>
    <row r="1091" spans="1:7" x14ac:dyDescent="0.2">
      <c r="A1091" t="s">
        <v>8832</v>
      </c>
      <c r="B1091" t="s">
        <v>52</v>
      </c>
      <c r="C1091" t="s">
        <v>368</v>
      </c>
      <c r="D1091" s="9">
        <v>-4.4408920990000004E-15</v>
      </c>
      <c r="F1091" s="9">
        <f t="shared" si="35"/>
        <v>-4.4408920990000004E-15</v>
      </c>
      <c r="G1091" s="9" t="str">
        <f t="shared" si="36"/>
        <v/>
      </c>
    </row>
    <row r="1092" spans="1:7" x14ac:dyDescent="0.2">
      <c r="A1092" t="s">
        <v>8833</v>
      </c>
      <c r="B1092" t="s">
        <v>480</v>
      </c>
      <c r="C1092" t="s">
        <v>368</v>
      </c>
      <c r="D1092" s="9">
        <v>-2.3536728119999998E-13</v>
      </c>
      <c r="F1092" s="9">
        <f t="shared" si="35"/>
        <v>-2.3536728119999998E-13</v>
      </c>
      <c r="G1092" s="9" t="str">
        <f t="shared" si="36"/>
        <v/>
      </c>
    </row>
    <row r="1093" spans="1:7" x14ac:dyDescent="0.2">
      <c r="A1093" t="s">
        <v>8834</v>
      </c>
      <c r="B1093" t="s">
        <v>480</v>
      </c>
      <c r="C1093" t="s">
        <v>356</v>
      </c>
      <c r="F1093" s="9" t="str">
        <f t="shared" si="35"/>
        <v/>
      </c>
      <c r="G1093" s="9" t="str">
        <f t="shared" si="36"/>
        <v/>
      </c>
    </row>
    <row r="1094" spans="1:7" x14ac:dyDescent="0.2">
      <c r="A1094" t="s">
        <v>8835</v>
      </c>
      <c r="B1094" t="s">
        <v>480</v>
      </c>
      <c r="C1094" t="s">
        <v>362</v>
      </c>
      <c r="D1094" s="9">
        <v>-1.5573142779999999E-10</v>
      </c>
      <c r="F1094" s="9">
        <f t="shared" si="35"/>
        <v>-1.5573142779999999E-10</v>
      </c>
      <c r="G1094" s="9" t="str">
        <f t="shared" si="36"/>
        <v/>
      </c>
    </row>
    <row r="1095" spans="1:7" x14ac:dyDescent="0.2">
      <c r="A1095" t="s">
        <v>8836</v>
      </c>
      <c r="B1095" t="s">
        <v>52</v>
      </c>
      <c r="C1095" t="s">
        <v>361</v>
      </c>
      <c r="D1095" s="9">
        <v>1.403321903E-11</v>
      </c>
      <c r="F1095" s="9" t="str">
        <f t="shared" ref="F1095:F1158" si="37">IF(D1095&lt;0,D1095,"")</f>
        <v/>
      </c>
      <c r="G1095" s="9">
        <f t="shared" ref="G1095:G1158" si="38">IF(D1095&gt;0,D1095,"")</f>
        <v>1.403321903E-11</v>
      </c>
    </row>
    <row r="1096" spans="1:7" x14ac:dyDescent="0.2">
      <c r="A1096" t="s">
        <v>8837</v>
      </c>
      <c r="B1096" t="s">
        <v>52</v>
      </c>
      <c r="C1096" t="s">
        <v>358</v>
      </c>
      <c r="D1096" s="9">
        <v>3.5889633399999999E-6</v>
      </c>
      <c r="F1096" s="9" t="str">
        <f t="shared" si="37"/>
        <v/>
      </c>
      <c r="G1096" s="9">
        <f t="shared" si="38"/>
        <v>3.5889633399999999E-6</v>
      </c>
    </row>
    <row r="1097" spans="1:7" x14ac:dyDescent="0.2">
      <c r="A1097" t="s">
        <v>8838</v>
      </c>
      <c r="B1097" t="s">
        <v>52</v>
      </c>
      <c r="C1097" t="s">
        <v>365</v>
      </c>
      <c r="D1097" s="9">
        <v>1.092459456E-13</v>
      </c>
      <c r="F1097" s="9" t="str">
        <f t="shared" si="37"/>
        <v/>
      </c>
      <c r="G1097" s="9">
        <f t="shared" si="38"/>
        <v>1.092459456E-13</v>
      </c>
    </row>
    <row r="1098" spans="1:7" x14ac:dyDescent="0.2">
      <c r="A1098" t="s">
        <v>8839</v>
      </c>
      <c r="B1098" t="s">
        <v>480</v>
      </c>
      <c r="C1098" t="s">
        <v>359</v>
      </c>
      <c r="F1098" s="9" t="str">
        <f t="shared" si="37"/>
        <v/>
      </c>
      <c r="G1098" s="9" t="str">
        <f t="shared" si="38"/>
        <v/>
      </c>
    </row>
    <row r="1099" spans="1:7" x14ac:dyDescent="0.2">
      <c r="A1099" t="s">
        <v>8840</v>
      </c>
      <c r="B1099" t="s">
        <v>480</v>
      </c>
      <c r="C1099" t="s">
        <v>374</v>
      </c>
      <c r="F1099" s="9" t="str">
        <f t="shared" si="37"/>
        <v/>
      </c>
      <c r="G1099" s="9" t="str">
        <f t="shared" si="38"/>
        <v/>
      </c>
    </row>
    <row r="1100" spans="1:7" x14ac:dyDescent="0.2">
      <c r="A1100" t="s">
        <v>8841</v>
      </c>
      <c r="B1100" t="s">
        <v>480</v>
      </c>
      <c r="C1100" t="s">
        <v>358</v>
      </c>
      <c r="D1100" s="9">
        <v>8.4312665939999998E-6</v>
      </c>
      <c r="F1100" s="9" t="str">
        <f t="shared" si="37"/>
        <v/>
      </c>
      <c r="G1100" s="9">
        <f t="shared" si="38"/>
        <v>8.4312665939999998E-6</v>
      </c>
    </row>
    <row r="1101" spans="1:7" x14ac:dyDescent="0.2">
      <c r="A1101" t="s">
        <v>8842</v>
      </c>
      <c r="B1101" t="s">
        <v>480</v>
      </c>
      <c r="C1101" t="s">
        <v>365</v>
      </c>
      <c r="D1101" s="9">
        <v>-4.4408920989999998E-16</v>
      </c>
      <c r="F1101" s="9">
        <f t="shared" si="37"/>
        <v>-4.4408920989999998E-16</v>
      </c>
      <c r="G1101" s="9" t="str">
        <f t="shared" si="38"/>
        <v/>
      </c>
    </row>
    <row r="1102" spans="1:7" x14ac:dyDescent="0.2">
      <c r="A1102" t="s">
        <v>8843</v>
      </c>
      <c r="B1102" t="s">
        <v>480</v>
      </c>
      <c r="C1102" t="s">
        <v>366</v>
      </c>
      <c r="F1102" s="9" t="str">
        <f t="shared" si="37"/>
        <v/>
      </c>
      <c r="G1102" s="9" t="str">
        <f t="shared" si="38"/>
        <v/>
      </c>
    </row>
    <row r="1103" spans="1:7" x14ac:dyDescent="0.2">
      <c r="A1103" t="s">
        <v>8844</v>
      </c>
      <c r="B1103" t="s">
        <v>480</v>
      </c>
      <c r="C1103" t="s">
        <v>361</v>
      </c>
      <c r="D1103" s="9">
        <v>2.4868995750000002E-14</v>
      </c>
      <c r="F1103" s="9" t="str">
        <f t="shared" si="37"/>
        <v/>
      </c>
      <c r="G1103" s="9">
        <f t="shared" si="38"/>
        <v>2.4868995750000002E-14</v>
      </c>
    </row>
    <row r="1104" spans="1:7" x14ac:dyDescent="0.2">
      <c r="A1104" t="s">
        <v>8845</v>
      </c>
      <c r="B1104" t="s">
        <v>54</v>
      </c>
      <c r="C1104" t="s">
        <v>362</v>
      </c>
      <c r="F1104" s="9" t="str">
        <f t="shared" si="37"/>
        <v/>
      </c>
      <c r="G1104" s="9" t="str">
        <f t="shared" si="38"/>
        <v/>
      </c>
    </row>
    <row r="1105" spans="1:7" x14ac:dyDescent="0.2">
      <c r="A1105" t="s">
        <v>8846</v>
      </c>
      <c r="B1105" t="s">
        <v>54</v>
      </c>
      <c r="C1105" t="s">
        <v>366</v>
      </c>
      <c r="F1105" s="9" t="str">
        <f t="shared" si="37"/>
        <v/>
      </c>
      <c r="G1105" s="9" t="str">
        <f t="shared" si="38"/>
        <v/>
      </c>
    </row>
    <row r="1106" spans="1:7" x14ac:dyDescent="0.2">
      <c r="A1106" t="s">
        <v>8847</v>
      </c>
      <c r="B1106" t="s">
        <v>54</v>
      </c>
      <c r="C1106" t="s">
        <v>358</v>
      </c>
      <c r="F1106" s="9" t="str">
        <f t="shared" si="37"/>
        <v/>
      </c>
      <c r="G1106" s="9" t="str">
        <f t="shared" si="38"/>
        <v/>
      </c>
    </row>
    <row r="1107" spans="1:7" x14ac:dyDescent="0.2">
      <c r="A1107" t="s">
        <v>8848</v>
      </c>
      <c r="B1107" t="s">
        <v>54</v>
      </c>
      <c r="C1107" t="s">
        <v>365</v>
      </c>
      <c r="F1107" s="9" t="str">
        <f t="shared" si="37"/>
        <v/>
      </c>
      <c r="G1107" s="9" t="str">
        <f t="shared" si="38"/>
        <v/>
      </c>
    </row>
    <row r="1108" spans="1:7" x14ac:dyDescent="0.2">
      <c r="A1108" t="s">
        <v>8849</v>
      </c>
      <c r="B1108" t="s">
        <v>54</v>
      </c>
      <c r="C1108" t="s">
        <v>361</v>
      </c>
      <c r="F1108" s="9" t="str">
        <f t="shared" si="37"/>
        <v/>
      </c>
      <c r="G1108" s="9" t="str">
        <f t="shared" si="38"/>
        <v/>
      </c>
    </row>
    <row r="1109" spans="1:7" x14ac:dyDescent="0.2">
      <c r="A1109" t="s">
        <v>8850</v>
      </c>
      <c r="B1109" t="s">
        <v>54</v>
      </c>
      <c r="C1109" t="s">
        <v>368</v>
      </c>
      <c r="F1109" s="9" t="str">
        <f t="shared" si="37"/>
        <v/>
      </c>
      <c r="G1109" s="9" t="str">
        <f t="shared" si="38"/>
        <v/>
      </c>
    </row>
    <row r="1110" spans="1:7" x14ac:dyDescent="0.2">
      <c r="A1110" t="s">
        <v>8851</v>
      </c>
      <c r="B1110" t="s">
        <v>54</v>
      </c>
      <c r="C1110" t="s">
        <v>374</v>
      </c>
      <c r="F1110" s="9" t="str">
        <f t="shared" si="37"/>
        <v/>
      </c>
      <c r="G1110" s="9" t="str">
        <f t="shared" si="38"/>
        <v/>
      </c>
    </row>
    <row r="1111" spans="1:7" x14ac:dyDescent="0.2">
      <c r="A1111" t="s">
        <v>8852</v>
      </c>
      <c r="B1111" t="s">
        <v>54</v>
      </c>
      <c r="C1111" t="s">
        <v>359</v>
      </c>
      <c r="F1111" s="9" t="str">
        <f t="shared" si="37"/>
        <v/>
      </c>
      <c r="G1111" s="9" t="str">
        <f t="shared" si="38"/>
        <v/>
      </c>
    </row>
    <row r="1112" spans="1:7" x14ac:dyDescent="0.2">
      <c r="A1112" t="s">
        <v>8620</v>
      </c>
      <c r="B1112" t="s">
        <v>54</v>
      </c>
      <c r="C1112" t="s">
        <v>357</v>
      </c>
      <c r="D1112" s="9">
        <v>-1.013749226E-4</v>
      </c>
      <c r="F1112" s="9">
        <f t="shared" si="37"/>
        <v>-1.013749226E-4</v>
      </c>
      <c r="G1112" s="9" t="str">
        <f t="shared" si="38"/>
        <v/>
      </c>
    </row>
    <row r="1113" spans="1:7" x14ac:dyDescent="0.2">
      <c r="A1113" t="s">
        <v>8620</v>
      </c>
      <c r="B1113" t="s">
        <v>83</v>
      </c>
      <c r="C1113" t="s">
        <v>357</v>
      </c>
      <c r="D1113" s="9">
        <v>1.122272681E-4</v>
      </c>
      <c r="F1113" s="9" t="str">
        <f t="shared" si="37"/>
        <v/>
      </c>
      <c r="G1113" s="9">
        <f t="shared" si="38"/>
        <v>1.122272681E-4</v>
      </c>
    </row>
    <row r="1114" spans="1:7" x14ac:dyDescent="0.2">
      <c r="A1114" t="s">
        <v>8553</v>
      </c>
      <c r="B1114" t="s">
        <v>8308</v>
      </c>
      <c r="C1114" t="s">
        <v>370</v>
      </c>
      <c r="D1114" s="9">
        <v>5.459680648</v>
      </c>
      <c r="F1114" s="9" t="str">
        <f t="shared" si="37"/>
        <v/>
      </c>
      <c r="G1114" s="9">
        <f t="shared" si="38"/>
        <v>5.459680648</v>
      </c>
    </row>
    <row r="1115" spans="1:7" x14ac:dyDescent="0.2">
      <c r="A1115" t="s">
        <v>8553</v>
      </c>
      <c r="B1115" t="s">
        <v>8298</v>
      </c>
      <c r="C1115" t="s">
        <v>370</v>
      </c>
      <c r="D1115" s="9">
        <v>139.8203044</v>
      </c>
      <c r="F1115" s="9" t="str">
        <f t="shared" si="37"/>
        <v/>
      </c>
      <c r="G1115" s="9">
        <f t="shared" si="38"/>
        <v>139.8203044</v>
      </c>
    </row>
    <row r="1116" spans="1:7" x14ac:dyDescent="0.2">
      <c r="A1116" t="s">
        <v>8553</v>
      </c>
      <c r="B1116" t="s">
        <v>8277</v>
      </c>
      <c r="C1116" t="s">
        <v>370</v>
      </c>
      <c r="D1116" s="9">
        <v>0.10001995430000001</v>
      </c>
      <c r="F1116" s="9" t="str">
        <f t="shared" si="37"/>
        <v/>
      </c>
      <c r="G1116" s="9">
        <f t="shared" si="38"/>
        <v>0.10001995430000001</v>
      </c>
    </row>
    <row r="1117" spans="1:7" x14ac:dyDescent="0.2">
      <c r="A1117" t="s">
        <v>8432</v>
      </c>
      <c r="B1117" t="s">
        <v>8294</v>
      </c>
      <c r="C1117" t="s">
        <v>370</v>
      </c>
      <c r="D1117" s="9">
        <v>16.436813390000001</v>
      </c>
      <c r="F1117" s="9" t="str">
        <f t="shared" si="37"/>
        <v/>
      </c>
      <c r="G1117" s="9">
        <f t="shared" si="38"/>
        <v>16.436813390000001</v>
      </c>
    </row>
    <row r="1118" spans="1:7" x14ac:dyDescent="0.2">
      <c r="A1118" t="s">
        <v>8432</v>
      </c>
      <c r="B1118" t="s">
        <v>8309</v>
      </c>
      <c r="C1118" t="s">
        <v>370</v>
      </c>
      <c r="D1118" s="9">
        <v>0.10000294799999999</v>
      </c>
      <c r="F1118" s="9" t="str">
        <f t="shared" si="37"/>
        <v/>
      </c>
      <c r="G1118" s="9">
        <f t="shared" si="38"/>
        <v>0.10000294799999999</v>
      </c>
    </row>
    <row r="1119" spans="1:7" x14ac:dyDescent="0.2">
      <c r="A1119" t="s">
        <v>8432</v>
      </c>
      <c r="B1119" t="s">
        <v>8297</v>
      </c>
      <c r="C1119" t="s">
        <v>370</v>
      </c>
      <c r="D1119" s="9">
        <v>268.36585489999999</v>
      </c>
      <c r="F1119" s="9" t="str">
        <f t="shared" si="37"/>
        <v/>
      </c>
      <c r="G1119" s="9">
        <f t="shared" si="38"/>
        <v>268.36585489999999</v>
      </c>
    </row>
    <row r="1120" spans="1:7" x14ac:dyDescent="0.2">
      <c r="A1120" t="s">
        <v>8432</v>
      </c>
      <c r="B1120" t="s">
        <v>8276</v>
      </c>
      <c r="C1120" t="s">
        <v>370</v>
      </c>
      <c r="D1120" s="9">
        <v>9.7344970880000006E-2</v>
      </c>
      <c r="F1120" s="9" t="str">
        <f t="shared" si="37"/>
        <v/>
      </c>
      <c r="G1120" s="9">
        <f t="shared" si="38"/>
        <v>9.7344970880000006E-2</v>
      </c>
    </row>
    <row r="1121" spans="1:7" x14ac:dyDescent="0.2">
      <c r="A1121" t="s">
        <v>8853</v>
      </c>
      <c r="B1121" t="s">
        <v>8294</v>
      </c>
      <c r="C1121" t="s">
        <v>358</v>
      </c>
      <c r="D1121" s="9">
        <v>-1.1500760480000001E-5</v>
      </c>
      <c r="F1121" s="9">
        <f t="shared" si="37"/>
        <v>-1.1500760480000001E-5</v>
      </c>
      <c r="G1121" s="9" t="str">
        <f t="shared" si="38"/>
        <v/>
      </c>
    </row>
    <row r="1122" spans="1:7" x14ac:dyDescent="0.2">
      <c r="A1122" t="s">
        <v>8853</v>
      </c>
      <c r="B1122" t="s">
        <v>8308</v>
      </c>
      <c r="C1122" t="s">
        <v>358</v>
      </c>
      <c r="D1122" s="9">
        <v>-2.3001520960000001E-5</v>
      </c>
      <c r="F1122" s="9">
        <f t="shared" si="37"/>
        <v>-2.3001520960000001E-5</v>
      </c>
      <c r="G1122" s="9" t="str">
        <f t="shared" si="38"/>
        <v/>
      </c>
    </row>
    <row r="1123" spans="1:7" x14ac:dyDescent="0.2">
      <c r="A1123" t="s">
        <v>8853</v>
      </c>
      <c r="B1123" t="s">
        <v>399</v>
      </c>
      <c r="C1123" t="s">
        <v>358</v>
      </c>
      <c r="D1123" s="9">
        <v>9.0122918379999993E-5</v>
      </c>
      <c r="F1123" s="9" t="str">
        <f t="shared" si="37"/>
        <v/>
      </c>
      <c r="G1123" s="9">
        <f t="shared" si="38"/>
        <v>9.0122918379999993E-5</v>
      </c>
    </row>
    <row r="1124" spans="1:7" x14ac:dyDescent="0.2">
      <c r="A1124" t="s">
        <v>8853</v>
      </c>
      <c r="B1124" t="s">
        <v>8320</v>
      </c>
      <c r="C1124" t="s">
        <v>358</v>
      </c>
      <c r="D1124" s="9">
        <v>-1.1500760480000001E-5</v>
      </c>
      <c r="F1124" s="9">
        <f t="shared" si="37"/>
        <v>-1.1500760480000001E-5</v>
      </c>
      <c r="G1124" s="9" t="str">
        <f t="shared" si="38"/>
        <v/>
      </c>
    </row>
    <row r="1125" spans="1:7" x14ac:dyDescent="0.2">
      <c r="A1125" t="s">
        <v>8853</v>
      </c>
      <c r="B1125" t="s">
        <v>52</v>
      </c>
      <c r="C1125" t="s">
        <v>358</v>
      </c>
      <c r="D1125" s="9">
        <v>2.9592598940000002E-7</v>
      </c>
      <c r="F1125" s="9" t="str">
        <f t="shared" si="37"/>
        <v/>
      </c>
      <c r="G1125" s="9">
        <f t="shared" si="38"/>
        <v>2.9592598940000002E-7</v>
      </c>
    </row>
    <row r="1126" spans="1:7" x14ac:dyDescent="0.2">
      <c r="A1126" t="s">
        <v>8853</v>
      </c>
      <c r="B1126" t="s">
        <v>8307</v>
      </c>
      <c r="C1126" t="s">
        <v>358</v>
      </c>
      <c r="D1126" s="9">
        <v>-1.121828568E-5</v>
      </c>
      <c r="F1126" s="9">
        <f t="shared" si="37"/>
        <v>-1.121828568E-5</v>
      </c>
      <c r="G1126" s="9" t="str">
        <f t="shared" si="38"/>
        <v/>
      </c>
    </row>
    <row r="1127" spans="1:7" x14ac:dyDescent="0.2">
      <c r="A1127" t="s">
        <v>210</v>
      </c>
      <c r="B1127" t="s">
        <v>8296</v>
      </c>
      <c r="C1127" t="s">
        <v>358</v>
      </c>
      <c r="F1127" s="9" t="str">
        <f t="shared" si="37"/>
        <v/>
      </c>
      <c r="G1127" s="9" t="str">
        <f t="shared" si="38"/>
        <v/>
      </c>
    </row>
    <row r="1128" spans="1:7" x14ac:dyDescent="0.2">
      <c r="A1128" t="s">
        <v>210</v>
      </c>
      <c r="B1128" t="s">
        <v>8294</v>
      </c>
      <c r="C1128" t="s">
        <v>358</v>
      </c>
      <c r="F1128" s="9" t="str">
        <f t="shared" si="37"/>
        <v/>
      </c>
      <c r="G1128" s="9" t="str">
        <f t="shared" si="38"/>
        <v/>
      </c>
    </row>
    <row r="1129" spans="1:7" x14ac:dyDescent="0.2">
      <c r="A1129" t="s">
        <v>210</v>
      </c>
      <c r="B1129" t="s">
        <v>8309</v>
      </c>
      <c r="C1129" t="s">
        <v>358</v>
      </c>
      <c r="F1129" s="9" t="str">
        <f t="shared" si="37"/>
        <v/>
      </c>
      <c r="G1129" s="9" t="str">
        <f t="shared" si="38"/>
        <v/>
      </c>
    </row>
    <row r="1130" spans="1:7" x14ac:dyDescent="0.2">
      <c r="A1130" t="s">
        <v>210</v>
      </c>
      <c r="B1130" t="s">
        <v>8308</v>
      </c>
      <c r="C1130" t="s">
        <v>358</v>
      </c>
      <c r="F1130" s="9" t="str">
        <f t="shared" si="37"/>
        <v/>
      </c>
      <c r="G1130" s="9" t="str">
        <f t="shared" si="38"/>
        <v/>
      </c>
    </row>
    <row r="1131" spans="1:7" x14ac:dyDescent="0.2">
      <c r="A1131" t="s">
        <v>210</v>
      </c>
      <c r="B1131" t="s">
        <v>399</v>
      </c>
      <c r="C1131" t="s">
        <v>358</v>
      </c>
      <c r="F1131" s="9" t="str">
        <f t="shared" si="37"/>
        <v/>
      </c>
      <c r="G1131" s="9" t="str">
        <f t="shared" si="38"/>
        <v/>
      </c>
    </row>
    <row r="1132" spans="1:7" x14ac:dyDescent="0.2">
      <c r="A1132" t="s">
        <v>210</v>
      </c>
      <c r="B1132" t="s">
        <v>52</v>
      </c>
      <c r="C1132" t="s">
        <v>358</v>
      </c>
      <c r="F1132" s="9" t="str">
        <f t="shared" si="37"/>
        <v/>
      </c>
      <c r="G1132" s="9" t="str">
        <f t="shared" si="38"/>
        <v/>
      </c>
    </row>
    <row r="1133" spans="1:7" x14ac:dyDescent="0.2">
      <c r="A1133" t="s">
        <v>211</v>
      </c>
      <c r="B1133" t="s">
        <v>8296</v>
      </c>
      <c r="C1133" t="s">
        <v>358</v>
      </c>
      <c r="D1133" s="9">
        <v>-4.1400599420000001E-6</v>
      </c>
      <c r="F1133" s="9">
        <f t="shared" si="37"/>
        <v>-4.1400599420000001E-6</v>
      </c>
      <c r="G1133" s="9" t="str">
        <f t="shared" si="38"/>
        <v/>
      </c>
    </row>
    <row r="1134" spans="1:7" x14ac:dyDescent="0.2">
      <c r="A1134" t="s">
        <v>211</v>
      </c>
      <c r="B1134" t="s">
        <v>8294</v>
      </c>
      <c r="C1134" t="s">
        <v>358</v>
      </c>
      <c r="D1134" s="9">
        <v>-2.2457872329999999E-6</v>
      </c>
      <c r="F1134" s="9">
        <f t="shared" si="37"/>
        <v>-2.2457872329999999E-6</v>
      </c>
      <c r="G1134" s="9" t="str">
        <f t="shared" si="38"/>
        <v/>
      </c>
    </row>
    <row r="1135" spans="1:7" x14ac:dyDescent="0.2">
      <c r="A1135" t="s">
        <v>211</v>
      </c>
      <c r="B1135" t="s">
        <v>8290</v>
      </c>
      <c r="C1135" t="s">
        <v>358</v>
      </c>
      <c r="D1135" s="9">
        <v>2.9101906920000001E-5</v>
      </c>
      <c r="F1135" s="9" t="str">
        <f t="shared" si="37"/>
        <v/>
      </c>
      <c r="G1135" s="9">
        <f t="shared" si="38"/>
        <v>2.9101906920000001E-5</v>
      </c>
    </row>
    <row r="1136" spans="1:7" x14ac:dyDescent="0.2">
      <c r="A1136" t="s">
        <v>211</v>
      </c>
      <c r="B1136" t="s">
        <v>8308</v>
      </c>
      <c r="C1136" t="s">
        <v>358</v>
      </c>
      <c r="D1136" s="9">
        <v>-1.952858463E-5</v>
      </c>
      <c r="F1136" s="9">
        <f t="shared" si="37"/>
        <v>-1.952858463E-5</v>
      </c>
      <c r="G1136" s="9" t="str">
        <f t="shared" si="38"/>
        <v/>
      </c>
    </row>
    <row r="1137" spans="1:7" x14ac:dyDescent="0.2">
      <c r="A1137" t="s">
        <v>211</v>
      </c>
      <c r="B1137" t="s">
        <v>52</v>
      </c>
      <c r="C1137" t="s">
        <v>358</v>
      </c>
      <c r="D1137" s="9">
        <v>6.5381701339999996E-7</v>
      </c>
      <c r="F1137" s="9" t="str">
        <f t="shared" si="37"/>
        <v/>
      </c>
      <c r="G1137" s="9">
        <f t="shared" si="38"/>
        <v>6.5381701339999996E-7</v>
      </c>
    </row>
    <row r="1138" spans="1:7" x14ac:dyDescent="0.2">
      <c r="A1138" t="s">
        <v>211</v>
      </c>
      <c r="B1138" t="s">
        <v>55</v>
      </c>
      <c r="C1138" t="s">
        <v>358</v>
      </c>
      <c r="D1138" s="9">
        <v>1.5798624969999999E-6</v>
      </c>
      <c r="F1138" s="9" t="str">
        <f t="shared" si="37"/>
        <v/>
      </c>
      <c r="G1138" s="9">
        <f t="shared" si="38"/>
        <v>1.5798624969999999E-6</v>
      </c>
    </row>
    <row r="1139" spans="1:7" x14ac:dyDescent="0.2">
      <c r="A1139" t="s">
        <v>212</v>
      </c>
      <c r="B1139" t="s">
        <v>8294</v>
      </c>
      <c r="C1139" t="s">
        <v>358</v>
      </c>
      <c r="D1139" s="9">
        <v>-1.1927444460000001</v>
      </c>
      <c r="F1139" s="9">
        <f t="shared" si="37"/>
        <v>-1.1927444460000001</v>
      </c>
      <c r="G1139" s="9" t="str">
        <f t="shared" si="38"/>
        <v/>
      </c>
    </row>
    <row r="1140" spans="1:7" x14ac:dyDescent="0.2">
      <c r="A1140" t="s">
        <v>212</v>
      </c>
      <c r="B1140" t="s">
        <v>8308</v>
      </c>
      <c r="C1140" t="s">
        <v>358</v>
      </c>
      <c r="D1140" s="9">
        <v>-5.3595933840000001</v>
      </c>
      <c r="F1140" s="9">
        <f t="shared" si="37"/>
        <v>-5.3595933840000001</v>
      </c>
      <c r="G1140" s="9" t="str">
        <f t="shared" si="38"/>
        <v/>
      </c>
    </row>
    <row r="1141" spans="1:7" x14ac:dyDescent="0.2">
      <c r="A1141" t="s">
        <v>212</v>
      </c>
      <c r="B1141" t="s">
        <v>8310</v>
      </c>
      <c r="C1141" t="s">
        <v>358</v>
      </c>
      <c r="D1141" s="9">
        <v>7.3093252499999997</v>
      </c>
      <c r="F1141" s="9" t="str">
        <f t="shared" si="37"/>
        <v/>
      </c>
      <c r="G1141" s="9">
        <f t="shared" si="38"/>
        <v>7.3093252499999997</v>
      </c>
    </row>
    <row r="1142" spans="1:7" x14ac:dyDescent="0.2">
      <c r="A1142" t="s">
        <v>212</v>
      </c>
      <c r="B1142" t="s">
        <v>8320</v>
      </c>
      <c r="C1142" t="s">
        <v>358</v>
      </c>
      <c r="D1142" s="9">
        <v>-1.5995906369999999</v>
      </c>
      <c r="F1142" s="9">
        <f t="shared" si="37"/>
        <v>-1.5995906369999999</v>
      </c>
      <c r="G1142" s="9" t="str">
        <f t="shared" si="38"/>
        <v/>
      </c>
    </row>
    <row r="1143" spans="1:7" x14ac:dyDescent="0.2">
      <c r="A1143" t="s">
        <v>212</v>
      </c>
      <c r="B1143" t="s">
        <v>52</v>
      </c>
      <c r="C1143" t="s">
        <v>358</v>
      </c>
      <c r="D1143" s="9">
        <v>3.3440313919999999E-2</v>
      </c>
      <c r="F1143" s="9" t="str">
        <f t="shared" si="37"/>
        <v/>
      </c>
      <c r="G1143" s="9">
        <f t="shared" si="38"/>
        <v>3.3440313919999999E-2</v>
      </c>
    </row>
    <row r="1144" spans="1:7" x14ac:dyDescent="0.2">
      <c r="A1144" t="s">
        <v>212</v>
      </c>
      <c r="B1144" t="s">
        <v>402</v>
      </c>
      <c r="C1144" t="s">
        <v>358</v>
      </c>
      <c r="D1144" s="9">
        <v>0.88794618079999998</v>
      </c>
      <c r="F1144" s="9" t="str">
        <f t="shared" si="37"/>
        <v/>
      </c>
      <c r="G1144" s="9">
        <f t="shared" si="38"/>
        <v>0.88794618079999998</v>
      </c>
    </row>
    <row r="1145" spans="1:7" x14ac:dyDescent="0.2">
      <c r="A1145" t="s">
        <v>212</v>
      </c>
      <c r="B1145" t="s">
        <v>55</v>
      </c>
      <c r="C1145" t="s">
        <v>358</v>
      </c>
      <c r="D1145" s="9">
        <v>1.054748222</v>
      </c>
      <c r="F1145" s="9" t="str">
        <f t="shared" si="37"/>
        <v/>
      </c>
      <c r="G1145" s="9">
        <f t="shared" si="38"/>
        <v>1.054748222</v>
      </c>
    </row>
    <row r="1146" spans="1:7" x14ac:dyDescent="0.2">
      <c r="A1146" t="s">
        <v>8854</v>
      </c>
      <c r="B1146" t="s">
        <v>54</v>
      </c>
      <c r="C1146" t="s">
        <v>366</v>
      </c>
      <c r="D1146" s="9">
        <v>1.3515609389999999E-4</v>
      </c>
      <c r="F1146" s="9" t="str">
        <f t="shared" si="37"/>
        <v/>
      </c>
      <c r="G1146" s="9">
        <f t="shared" si="38"/>
        <v>1.3515609389999999E-4</v>
      </c>
    </row>
    <row r="1147" spans="1:7" x14ac:dyDescent="0.2">
      <c r="A1147" t="s">
        <v>8854</v>
      </c>
      <c r="B1147" t="s">
        <v>400</v>
      </c>
      <c r="C1147" t="s">
        <v>366</v>
      </c>
      <c r="D1147" s="9">
        <v>-1.3515609389999999E-4</v>
      </c>
      <c r="F1147" s="9">
        <f t="shared" si="37"/>
        <v>-1.3515609389999999E-4</v>
      </c>
      <c r="G1147" s="9" t="str">
        <f t="shared" si="38"/>
        <v/>
      </c>
    </row>
    <row r="1148" spans="1:7" x14ac:dyDescent="0.2">
      <c r="A1148" t="s">
        <v>8855</v>
      </c>
      <c r="B1148" t="s">
        <v>52</v>
      </c>
      <c r="C1148" t="s">
        <v>366</v>
      </c>
      <c r="D1148" s="9">
        <v>2.6941261799999999E-5</v>
      </c>
      <c r="F1148" s="9" t="str">
        <f t="shared" si="37"/>
        <v/>
      </c>
      <c r="G1148" s="9">
        <f t="shared" si="38"/>
        <v>2.6941261799999999E-5</v>
      </c>
    </row>
    <row r="1149" spans="1:7" x14ac:dyDescent="0.2">
      <c r="A1149" t="s">
        <v>8855</v>
      </c>
      <c r="B1149" t="s">
        <v>400</v>
      </c>
      <c r="C1149" t="s">
        <v>366</v>
      </c>
      <c r="D1149" s="9">
        <v>-2.6941261799999999E-5</v>
      </c>
      <c r="F1149" s="9">
        <f t="shared" si="37"/>
        <v>-2.6941261799999999E-5</v>
      </c>
      <c r="G1149" s="9" t="str">
        <f t="shared" si="38"/>
        <v/>
      </c>
    </row>
    <row r="1150" spans="1:7" x14ac:dyDescent="0.2">
      <c r="A1150" t="s">
        <v>8856</v>
      </c>
      <c r="B1150" t="s">
        <v>400</v>
      </c>
      <c r="C1150" t="s">
        <v>366</v>
      </c>
      <c r="D1150" s="9">
        <v>-2.3386138890000002E-5</v>
      </c>
      <c r="F1150" s="9">
        <f t="shared" si="37"/>
        <v>-2.3386138890000002E-5</v>
      </c>
      <c r="G1150" s="9" t="str">
        <f t="shared" si="38"/>
        <v/>
      </c>
    </row>
    <row r="1151" spans="1:7" x14ac:dyDescent="0.2">
      <c r="A1151" t="s">
        <v>8856</v>
      </c>
      <c r="B1151" t="s">
        <v>55</v>
      </c>
      <c r="C1151" t="s">
        <v>366</v>
      </c>
      <c r="D1151" s="9">
        <v>2.3386138890000002E-5</v>
      </c>
      <c r="F1151" s="9" t="str">
        <f t="shared" si="37"/>
        <v/>
      </c>
      <c r="G1151" s="9">
        <f t="shared" si="38"/>
        <v>2.3386138890000002E-5</v>
      </c>
    </row>
    <row r="1152" spans="1:7" x14ac:dyDescent="0.2">
      <c r="A1152" t="s">
        <v>8692</v>
      </c>
      <c r="B1152" t="s">
        <v>399</v>
      </c>
      <c r="C1152" t="s">
        <v>366</v>
      </c>
      <c r="D1152" s="9">
        <v>0.32201773620000002</v>
      </c>
      <c r="F1152" s="9" t="str">
        <f t="shared" si="37"/>
        <v/>
      </c>
      <c r="G1152" s="9">
        <f t="shared" si="38"/>
        <v>0.32201773620000002</v>
      </c>
    </row>
    <row r="1153" spans="1:7" x14ac:dyDescent="0.2">
      <c r="A1153" t="s">
        <v>8692</v>
      </c>
      <c r="B1153" t="s">
        <v>404</v>
      </c>
      <c r="C1153" t="s">
        <v>366</v>
      </c>
      <c r="D1153" s="9">
        <v>-0.32201773620000002</v>
      </c>
      <c r="F1153" s="9">
        <f t="shared" si="37"/>
        <v>-0.32201773620000002</v>
      </c>
      <c r="G1153" s="9" t="str">
        <f t="shared" si="38"/>
        <v/>
      </c>
    </row>
    <row r="1154" spans="1:7" x14ac:dyDescent="0.2">
      <c r="A1154" t="s">
        <v>8693</v>
      </c>
      <c r="B1154" t="s">
        <v>399</v>
      </c>
      <c r="C1154" t="s">
        <v>366</v>
      </c>
      <c r="D1154" s="9">
        <v>5.2871115870000001</v>
      </c>
      <c r="F1154" s="9" t="str">
        <f t="shared" si="37"/>
        <v/>
      </c>
      <c r="G1154" s="9">
        <f t="shared" si="38"/>
        <v>5.2871115870000001</v>
      </c>
    </row>
    <row r="1155" spans="1:7" x14ac:dyDescent="0.2">
      <c r="A1155" t="s">
        <v>8693</v>
      </c>
      <c r="B1155" t="s">
        <v>400</v>
      </c>
      <c r="C1155" t="s">
        <v>366</v>
      </c>
      <c r="D1155" s="9">
        <v>-5.2871115870000001</v>
      </c>
      <c r="F1155" s="9">
        <f t="shared" si="37"/>
        <v>-5.2871115870000001</v>
      </c>
      <c r="G1155" s="9" t="str">
        <f t="shared" si="38"/>
        <v/>
      </c>
    </row>
    <row r="1156" spans="1:7" x14ac:dyDescent="0.2">
      <c r="A1156" t="s">
        <v>8857</v>
      </c>
      <c r="B1156" t="s">
        <v>52</v>
      </c>
      <c r="C1156" t="s">
        <v>366</v>
      </c>
      <c r="D1156" s="9">
        <v>8.0706421940000004E-4</v>
      </c>
      <c r="F1156" s="9" t="str">
        <f t="shared" si="37"/>
        <v/>
      </c>
      <c r="G1156" s="9">
        <f t="shared" si="38"/>
        <v>8.0706421940000004E-4</v>
      </c>
    </row>
    <row r="1157" spans="1:7" x14ac:dyDescent="0.2">
      <c r="A1157" t="s">
        <v>8857</v>
      </c>
      <c r="B1157" t="s">
        <v>401</v>
      </c>
      <c r="C1157" t="s">
        <v>366</v>
      </c>
      <c r="D1157" s="9">
        <v>-8.0706421940000004E-4</v>
      </c>
      <c r="F1157" s="9">
        <f t="shared" si="37"/>
        <v>-8.0706421940000004E-4</v>
      </c>
      <c r="G1157" s="9" t="str">
        <f t="shared" si="38"/>
        <v/>
      </c>
    </row>
    <row r="1158" spans="1:7" x14ac:dyDescent="0.2">
      <c r="A1158" t="s">
        <v>8858</v>
      </c>
      <c r="B1158" t="s">
        <v>52</v>
      </c>
      <c r="C1158" t="s">
        <v>366</v>
      </c>
      <c r="F1158" s="9" t="str">
        <f t="shared" si="37"/>
        <v/>
      </c>
      <c r="G1158" s="9" t="str">
        <f t="shared" si="38"/>
        <v/>
      </c>
    </row>
    <row r="1159" spans="1:7" x14ac:dyDescent="0.2">
      <c r="A1159" t="s">
        <v>8858</v>
      </c>
      <c r="B1159" t="s">
        <v>402</v>
      </c>
      <c r="C1159" t="s">
        <v>366</v>
      </c>
      <c r="F1159" s="9" t="str">
        <f t="shared" ref="F1159:F1222" si="39">IF(D1159&lt;0,D1159,"")</f>
        <v/>
      </c>
      <c r="G1159" s="9" t="str">
        <f t="shared" ref="G1159:G1222" si="40">IF(D1159&gt;0,D1159,"")</f>
        <v/>
      </c>
    </row>
    <row r="1160" spans="1:7" x14ac:dyDescent="0.2">
      <c r="A1160" t="s">
        <v>8665</v>
      </c>
      <c r="B1160" t="s">
        <v>8348</v>
      </c>
      <c r="C1160" t="s">
        <v>362</v>
      </c>
      <c r="F1160" s="9" t="str">
        <f t="shared" si="39"/>
        <v/>
      </c>
      <c r="G1160" s="9" t="str">
        <f t="shared" si="40"/>
        <v/>
      </c>
    </row>
    <row r="1161" spans="1:7" x14ac:dyDescent="0.2">
      <c r="A1161" t="s">
        <v>8665</v>
      </c>
      <c r="B1161" t="s">
        <v>8349</v>
      </c>
      <c r="C1161" t="s">
        <v>362</v>
      </c>
      <c r="F1161" s="9" t="str">
        <f t="shared" si="39"/>
        <v/>
      </c>
      <c r="G1161" s="9" t="str">
        <f t="shared" si="40"/>
        <v/>
      </c>
    </row>
    <row r="1162" spans="1:7" x14ac:dyDescent="0.2">
      <c r="A1162" t="s">
        <v>8665</v>
      </c>
      <c r="B1162" t="s">
        <v>8320</v>
      </c>
      <c r="C1162" t="s">
        <v>362</v>
      </c>
      <c r="F1162" s="9" t="str">
        <f t="shared" si="39"/>
        <v/>
      </c>
      <c r="G1162" s="9" t="str">
        <f t="shared" si="40"/>
        <v/>
      </c>
    </row>
    <row r="1163" spans="1:7" x14ac:dyDescent="0.2">
      <c r="A1163" t="s">
        <v>8665</v>
      </c>
      <c r="B1163" t="s">
        <v>8303</v>
      </c>
      <c r="C1163" t="s">
        <v>362</v>
      </c>
      <c r="F1163" s="9" t="str">
        <f t="shared" si="39"/>
        <v/>
      </c>
      <c r="G1163" s="9" t="str">
        <f t="shared" si="40"/>
        <v/>
      </c>
    </row>
    <row r="1164" spans="1:7" x14ac:dyDescent="0.2">
      <c r="A1164" t="s">
        <v>8665</v>
      </c>
      <c r="B1164" t="s">
        <v>52</v>
      </c>
      <c r="C1164" t="s">
        <v>362</v>
      </c>
      <c r="F1164" s="9" t="str">
        <f t="shared" si="39"/>
        <v/>
      </c>
      <c r="G1164" s="9" t="str">
        <f t="shared" si="40"/>
        <v/>
      </c>
    </row>
    <row r="1165" spans="1:7" x14ac:dyDescent="0.2">
      <c r="A1165" t="s">
        <v>8665</v>
      </c>
      <c r="B1165" t="s">
        <v>8266</v>
      </c>
      <c r="C1165" t="s">
        <v>362</v>
      </c>
      <c r="F1165" s="9" t="str">
        <f t="shared" si="39"/>
        <v/>
      </c>
      <c r="G1165" s="9" t="str">
        <f t="shared" si="40"/>
        <v/>
      </c>
    </row>
    <row r="1166" spans="1:7" x14ac:dyDescent="0.2">
      <c r="A1166" t="s">
        <v>8665</v>
      </c>
      <c r="B1166" t="s">
        <v>8322</v>
      </c>
      <c r="C1166" t="s">
        <v>362</v>
      </c>
      <c r="F1166" s="9" t="str">
        <f t="shared" si="39"/>
        <v/>
      </c>
      <c r="G1166" s="9" t="str">
        <f t="shared" si="40"/>
        <v/>
      </c>
    </row>
    <row r="1167" spans="1:7" x14ac:dyDescent="0.2">
      <c r="A1167" t="s">
        <v>8665</v>
      </c>
      <c r="B1167" t="s">
        <v>8274</v>
      </c>
      <c r="C1167" t="s">
        <v>362</v>
      </c>
      <c r="F1167" s="9" t="str">
        <f t="shared" si="39"/>
        <v/>
      </c>
      <c r="G1167" s="9" t="str">
        <f t="shared" si="40"/>
        <v/>
      </c>
    </row>
    <row r="1168" spans="1:7" x14ac:dyDescent="0.2">
      <c r="A1168" t="s">
        <v>8665</v>
      </c>
      <c r="B1168" t="s">
        <v>8267</v>
      </c>
      <c r="C1168" t="s">
        <v>362</v>
      </c>
      <c r="F1168" s="9" t="str">
        <f t="shared" si="39"/>
        <v/>
      </c>
      <c r="G1168" s="9" t="str">
        <f t="shared" si="40"/>
        <v/>
      </c>
    </row>
    <row r="1169" spans="1:7" x14ac:dyDescent="0.2">
      <c r="A1169" t="s">
        <v>8665</v>
      </c>
      <c r="B1169" t="s">
        <v>403</v>
      </c>
      <c r="C1169" t="s">
        <v>362</v>
      </c>
      <c r="F1169" s="9" t="str">
        <f t="shared" si="39"/>
        <v/>
      </c>
      <c r="G1169" s="9" t="str">
        <f t="shared" si="40"/>
        <v/>
      </c>
    </row>
    <row r="1170" spans="1:7" x14ac:dyDescent="0.2">
      <c r="A1170" t="s">
        <v>8665</v>
      </c>
      <c r="B1170" t="s">
        <v>8347</v>
      </c>
      <c r="C1170" t="s">
        <v>362</v>
      </c>
      <c r="F1170" s="9" t="str">
        <f t="shared" si="39"/>
        <v/>
      </c>
      <c r="G1170" s="9" t="str">
        <f t="shared" si="40"/>
        <v/>
      </c>
    </row>
    <row r="1171" spans="1:7" x14ac:dyDescent="0.2">
      <c r="A1171" t="s">
        <v>8665</v>
      </c>
      <c r="B1171" t="s">
        <v>8323</v>
      </c>
      <c r="C1171" t="s">
        <v>362</v>
      </c>
      <c r="F1171" s="9" t="str">
        <f t="shared" si="39"/>
        <v/>
      </c>
      <c r="G1171" s="9" t="str">
        <f t="shared" si="40"/>
        <v/>
      </c>
    </row>
    <row r="1172" spans="1:7" x14ac:dyDescent="0.2">
      <c r="A1172" t="s">
        <v>8665</v>
      </c>
      <c r="B1172" t="s">
        <v>8321</v>
      </c>
      <c r="C1172" t="s">
        <v>362</v>
      </c>
      <c r="F1172" s="9" t="str">
        <f t="shared" si="39"/>
        <v/>
      </c>
      <c r="G1172" s="9" t="str">
        <f t="shared" si="40"/>
        <v/>
      </c>
    </row>
    <row r="1173" spans="1:7" x14ac:dyDescent="0.2">
      <c r="A1173" t="s">
        <v>8665</v>
      </c>
      <c r="B1173" t="s">
        <v>55</v>
      </c>
      <c r="C1173" t="s">
        <v>362</v>
      </c>
      <c r="F1173" s="9" t="str">
        <f t="shared" si="39"/>
        <v/>
      </c>
      <c r="G1173" s="9" t="str">
        <f t="shared" si="40"/>
        <v/>
      </c>
    </row>
    <row r="1174" spans="1:7" x14ac:dyDescent="0.2">
      <c r="A1174" t="s">
        <v>213</v>
      </c>
      <c r="B1174" t="s">
        <v>8303</v>
      </c>
      <c r="C1174" t="s">
        <v>362</v>
      </c>
      <c r="D1174" s="9">
        <v>5.9088119799999998E-2</v>
      </c>
      <c r="F1174" s="9" t="str">
        <f t="shared" si="39"/>
        <v/>
      </c>
      <c r="G1174" s="9">
        <f t="shared" si="40"/>
        <v>5.9088119799999998E-2</v>
      </c>
    </row>
    <row r="1175" spans="1:7" x14ac:dyDescent="0.2">
      <c r="A1175" t="s">
        <v>213</v>
      </c>
      <c r="B1175" t="s">
        <v>52</v>
      </c>
      <c r="C1175" t="s">
        <v>362</v>
      </c>
      <c r="D1175" s="9">
        <v>-0.62378281270000002</v>
      </c>
      <c r="F1175" s="9">
        <f t="shared" si="39"/>
        <v>-0.62378281270000002</v>
      </c>
      <c r="G1175" s="9" t="str">
        <f t="shared" si="40"/>
        <v/>
      </c>
    </row>
    <row r="1176" spans="1:7" x14ac:dyDescent="0.2">
      <c r="A1176" t="s">
        <v>213</v>
      </c>
      <c r="B1176" t="s">
        <v>401</v>
      </c>
      <c r="C1176" t="s">
        <v>362</v>
      </c>
      <c r="D1176" s="9">
        <v>-1.495881985</v>
      </c>
      <c r="F1176" s="9">
        <f t="shared" si="39"/>
        <v>-1.495881985</v>
      </c>
      <c r="G1176" s="9" t="str">
        <f t="shared" si="40"/>
        <v/>
      </c>
    </row>
    <row r="1177" spans="1:7" x14ac:dyDescent="0.2">
      <c r="A1177" t="s">
        <v>213</v>
      </c>
      <c r="B1177" t="s">
        <v>403</v>
      </c>
      <c r="C1177" t="s">
        <v>362</v>
      </c>
      <c r="D1177" s="9">
        <v>2.4345455669999998</v>
      </c>
      <c r="F1177" s="9" t="str">
        <f t="shared" si="39"/>
        <v/>
      </c>
      <c r="G1177" s="9">
        <f t="shared" si="40"/>
        <v>2.4345455669999998</v>
      </c>
    </row>
    <row r="1178" spans="1:7" x14ac:dyDescent="0.2">
      <c r="A1178" t="s">
        <v>213</v>
      </c>
      <c r="B1178" t="s">
        <v>8321</v>
      </c>
      <c r="C1178" t="s">
        <v>362</v>
      </c>
      <c r="D1178" s="9">
        <v>1.6391242979999999E-6</v>
      </c>
      <c r="F1178" s="9" t="str">
        <f t="shared" si="39"/>
        <v/>
      </c>
      <c r="G1178" s="9">
        <f t="shared" si="40"/>
        <v>1.6391242979999999E-6</v>
      </c>
    </row>
    <row r="1179" spans="1:7" x14ac:dyDescent="0.2">
      <c r="A1179" t="s">
        <v>214</v>
      </c>
      <c r="B1179" t="s">
        <v>8303</v>
      </c>
      <c r="C1179" t="s">
        <v>362</v>
      </c>
      <c r="F1179" s="9" t="str">
        <f t="shared" si="39"/>
        <v/>
      </c>
      <c r="G1179" s="9" t="str">
        <f t="shared" si="40"/>
        <v/>
      </c>
    </row>
    <row r="1180" spans="1:7" x14ac:dyDescent="0.2">
      <c r="A1180" t="s">
        <v>214</v>
      </c>
      <c r="B1180" t="s">
        <v>9274</v>
      </c>
      <c r="C1180" t="s">
        <v>362</v>
      </c>
      <c r="D1180" s="9">
        <v>-1.3880245400000001E-7</v>
      </c>
      <c r="F1180" s="9">
        <f t="shared" si="39"/>
        <v>-1.3880245400000001E-7</v>
      </c>
      <c r="G1180" s="9" t="str">
        <f t="shared" si="40"/>
        <v/>
      </c>
    </row>
    <row r="1181" spans="1:7" x14ac:dyDescent="0.2">
      <c r="A1181" t="s">
        <v>214</v>
      </c>
      <c r="B1181" t="s">
        <v>52</v>
      </c>
      <c r="C1181" t="s">
        <v>362</v>
      </c>
      <c r="F1181" s="9" t="str">
        <f t="shared" si="39"/>
        <v/>
      </c>
      <c r="G1181" s="9" t="str">
        <f t="shared" si="40"/>
        <v/>
      </c>
    </row>
    <row r="1182" spans="1:7" x14ac:dyDescent="0.2">
      <c r="A1182" t="s">
        <v>214</v>
      </c>
      <c r="B1182" t="s">
        <v>401</v>
      </c>
      <c r="C1182" t="s">
        <v>362</v>
      </c>
      <c r="F1182" s="9" t="str">
        <f t="shared" si="39"/>
        <v/>
      </c>
      <c r="G1182" s="9" t="str">
        <f t="shared" si="40"/>
        <v/>
      </c>
    </row>
    <row r="1183" spans="1:7" x14ac:dyDescent="0.2">
      <c r="A1183" t="s">
        <v>214</v>
      </c>
      <c r="B1183" t="s">
        <v>403</v>
      </c>
      <c r="C1183" t="s">
        <v>362</v>
      </c>
      <c r="F1183" s="9" t="str">
        <f t="shared" si="39"/>
        <v/>
      </c>
      <c r="G1183" s="9" t="str">
        <f t="shared" si="40"/>
        <v/>
      </c>
    </row>
    <row r="1184" spans="1:7" x14ac:dyDescent="0.2">
      <c r="A1184" t="s">
        <v>214</v>
      </c>
      <c r="B1184" t="s">
        <v>8321</v>
      </c>
      <c r="C1184" t="s">
        <v>362</v>
      </c>
      <c r="F1184" s="9" t="str">
        <f t="shared" si="39"/>
        <v/>
      </c>
      <c r="G1184" s="9" t="str">
        <f t="shared" si="40"/>
        <v/>
      </c>
    </row>
    <row r="1185" spans="1:7" x14ac:dyDescent="0.2">
      <c r="A1185" t="s">
        <v>447</v>
      </c>
      <c r="B1185" t="s">
        <v>54</v>
      </c>
      <c r="C1185" t="s">
        <v>362</v>
      </c>
      <c r="F1185" s="9" t="str">
        <f t="shared" si="39"/>
        <v/>
      </c>
      <c r="G1185" s="9" t="str">
        <f t="shared" si="40"/>
        <v/>
      </c>
    </row>
    <row r="1186" spans="1:7" x14ac:dyDescent="0.2">
      <c r="A1186" t="s">
        <v>447</v>
      </c>
      <c r="B1186" t="s">
        <v>400</v>
      </c>
      <c r="C1186" t="s">
        <v>362</v>
      </c>
      <c r="F1186" s="9" t="str">
        <f t="shared" si="39"/>
        <v/>
      </c>
      <c r="G1186" s="9" t="str">
        <f t="shared" si="40"/>
        <v/>
      </c>
    </row>
    <row r="1187" spans="1:7" x14ac:dyDescent="0.2">
      <c r="A1187" t="s">
        <v>440</v>
      </c>
      <c r="B1187" t="s">
        <v>54</v>
      </c>
      <c r="C1187" t="s">
        <v>362</v>
      </c>
      <c r="D1187" s="9">
        <v>1.026256261E-2</v>
      </c>
      <c r="F1187" s="9" t="str">
        <f t="shared" si="39"/>
        <v/>
      </c>
      <c r="G1187" s="9">
        <f t="shared" si="40"/>
        <v>1.026256261E-2</v>
      </c>
    </row>
    <row r="1188" spans="1:7" x14ac:dyDescent="0.2">
      <c r="A1188" t="s">
        <v>440</v>
      </c>
      <c r="B1188" t="s">
        <v>404</v>
      </c>
      <c r="C1188" t="s">
        <v>362</v>
      </c>
      <c r="D1188" s="9">
        <v>-1.026256261E-2</v>
      </c>
      <c r="F1188" s="9">
        <f t="shared" si="39"/>
        <v>-1.026256261E-2</v>
      </c>
      <c r="G1188" s="9" t="str">
        <f t="shared" si="40"/>
        <v/>
      </c>
    </row>
    <row r="1189" spans="1:7" x14ac:dyDescent="0.2">
      <c r="A1189" t="s">
        <v>215</v>
      </c>
      <c r="B1189" t="s">
        <v>401</v>
      </c>
      <c r="C1189" t="s">
        <v>362</v>
      </c>
      <c r="D1189" s="9">
        <v>-5.0980735720000001E-5</v>
      </c>
      <c r="F1189" s="9">
        <f t="shared" si="39"/>
        <v>-5.0980735720000001E-5</v>
      </c>
      <c r="G1189" s="9" t="str">
        <f t="shared" si="40"/>
        <v/>
      </c>
    </row>
    <row r="1190" spans="1:7" x14ac:dyDescent="0.2">
      <c r="A1190" t="s">
        <v>215</v>
      </c>
      <c r="B1190" t="s">
        <v>55</v>
      </c>
      <c r="C1190" t="s">
        <v>362</v>
      </c>
      <c r="D1190" s="9">
        <v>5.6583916809999999E-5</v>
      </c>
      <c r="F1190" s="9" t="str">
        <f t="shared" si="39"/>
        <v/>
      </c>
      <c r="G1190" s="9">
        <f t="shared" si="40"/>
        <v>5.6583916809999999E-5</v>
      </c>
    </row>
    <row r="1191" spans="1:7" x14ac:dyDescent="0.2">
      <c r="A1191" t="s">
        <v>448</v>
      </c>
      <c r="B1191" t="s">
        <v>399</v>
      </c>
      <c r="C1191" t="s">
        <v>362</v>
      </c>
      <c r="F1191" s="9" t="str">
        <f t="shared" si="39"/>
        <v/>
      </c>
      <c r="G1191" s="9" t="str">
        <f t="shared" si="40"/>
        <v/>
      </c>
    </row>
    <row r="1192" spans="1:7" x14ac:dyDescent="0.2">
      <c r="A1192" t="s">
        <v>448</v>
      </c>
      <c r="B1192" t="s">
        <v>400</v>
      </c>
      <c r="C1192" t="s">
        <v>362</v>
      </c>
      <c r="F1192" s="9" t="str">
        <f t="shared" si="39"/>
        <v/>
      </c>
      <c r="G1192" s="9" t="str">
        <f t="shared" si="40"/>
        <v/>
      </c>
    </row>
    <row r="1193" spans="1:7" x14ac:dyDescent="0.2">
      <c r="A1193" t="s">
        <v>441</v>
      </c>
      <c r="B1193" t="s">
        <v>399</v>
      </c>
      <c r="C1193" t="s">
        <v>362</v>
      </c>
      <c r="F1193" s="9" t="str">
        <f t="shared" si="39"/>
        <v/>
      </c>
      <c r="G1193" s="9" t="str">
        <f t="shared" si="40"/>
        <v/>
      </c>
    </row>
    <row r="1194" spans="1:7" x14ac:dyDescent="0.2">
      <c r="A1194" t="s">
        <v>441</v>
      </c>
      <c r="B1194" t="s">
        <v>400</v>
      </c>
      <c r="C1194" t="s">
        <v>362</v>
      </c>
      <c r="F1194" s="9" t="str">
        <f t="shared" si="39"/>
        <v/>
      </c>
      <c r="G1194" s="9" t="str">
        <f t="shared" si="40"/>
        <v/>
      </c>
    </row>
    <row r="1195" spans="1:7" x14ac:dyDescent="0.2">
      <c r="A1195" t="s">
        <v>216</v>
      </c>
      <c r="B1195" t="s">
        <v>8303</v>
      </c>
      <c r="C1195" t="s">
        <v>362</v>
      </c>
      <c r="D1195" s="9">
        <v>6.1549948889999997E-2</v>
      </c>
      <c r="F1195" s="9" t="str">
        <f t="shared" si="39"/>
        <v/>
      </c>
      <c r="G1195" s="9">
        <f t="shared" si="40"/>
        <v>6.1549948889999997E-2</v>
      </c>
    </row>
    <row r="1196" spans="1:7" x14ac:dyDescent="0.2">
      <c r="A1196" t="s">
        <v>216</v>
      </c>
      <c r="B1196" t="s">
        <v>401</v>
      </c>
      <c r="C1196" t="s">
        <v>362</v>
      </c>
      <c r="D1196" s="9">
        <v>-1.2179936099999999</v>
      </c>
      <c r="F1196" s="9">
        <f t="shared" si="39"/>
        <v>-1.2179936099999999</v>
      </c>
      <c r="G1196" s="9" t="str">
        <f t="shared" si="40"/>
        <v/>
      </c>
    </row>
    <row r="1197" spans="1:7" x14ac:dyDescent="0.2">
      <c r="A1197" t="s">
        <v>216</v>
      </c>
      <c r="B1197" t="s">
        <v>403</v>
      </c>
      <c r="C1197" t="s">
        <v>362</v>
      </c>
      <c r="D1197" s="9">
        <v>1.2916394229999999</v>
      </c>
      <c r="F1197" s="9" t="str">
        <f t="shared" si="39"/>
        <v/>
      </c>
      <c r="G1197" s="9">
        <f t="shared" si="40"/>
        <v>1.2916394229999999</v>
      </c>
    </row>
    <row r="1198" spans="1:7" x14ac:dyDescent="0.2">
      <c r="A1198" t="s">
        <v>216</v>
      </c>
      <c r="B1198" t="s">
        <v>8321</v>
      </c>
      <c r="C1198" t="s">
        <v>362</v>
      </c>
      <c r="D1198" s="9">
        <v>1.6095456569999999E-6</v>
      </c>
      <c r="F1198" s="9" t="str">
        <f t="shared" si="39"/>
        <v/>
      </c>
      <c r="G1198" s="9">
        <f t="shared" si="40"/>
        <v>1.6095456569999999E-6</v>
      </c>
    </row>
    <row r="1199" spans="1:7" x14ac:dyDescent="0.2">
      <c r="A1199" t="s">
        <v>217</v>
      </c>
      <c r="B1199" t="s">
        <v>8303</v>
      </c>
      <c r="C1199" t="s">
        <v>362</v>
      </c>
      <c r="D1199" s="9">
        <v>9.866607225E-2</v>
      </c>
      <c r="F1199" s="9" t="str">
        <f t="shared" si="39"/>
        <v/>
      </c>
      <c r="G1199" s="9">
        <f t="shared" si="40"/>
        <v>9.866607225E-2</v>
      </c>
    </row>
    <row r="1200" spans="1:7" x14ac:dyDescent="0.2">
      <c r="A1200" t="s">
        <v>217</v>
      </c>
      <c r="B1200" t="s">
        <v>402</v>
      </c>
      <c r="C1200" t="s">
        <v>362</v>
      </c>
      <c r="D1200" s="9">
        <v>-40.28342567</v>
      </c>
      <c r="F1200" s="9">
        <f t="shared" si="39"/>
        <v>-40.28342567</v>
      </c>
      <c r="G1200" s="9" t="str">
        <f t="shared" si="40"/>
        <v/>
      </c>
    </row>
    <row r="1201" spans="1:7" x14ac:dyDescent="0.2">
      <c r="A1201" t="s">
        <v>217</v>
      </c>
      <c r="B1201" t="s">
        <v>403</v>
      </c>
      <c r="C1201" t="s">
        <v>362</v>
      </c>
      <c r="D1201" s="9">
        <v>44.656218279999997</v>
      </c>
      <c r="F1201" s="9" t="str">
        <f t="shared" si="39"/>
        <v/>
      </c>
      <c r="G1201" s="9">
        <f t="shared" si="40"/>
        <v>44.656218279999997</v>
      </c>
    </row>
    <row r="1202" spans="1:7" x14ac:dyDescent="0.2">
      <c r="A1202" t="s">
        <v>217</v>
      </c>
      <c r="B1202" t="s">
        <v>8321</v>
      </c>
      <c r="C1202" t="s">
        <v>362</v>
      </c>
      <c r="D1202" s="9">
        <v>1.6458783199999999E-6</v>
      </c>
      <c r="F1202" s="9" t="str">
        <f t="shared" si="39"/>
        <v/>
      </c>
      <c r="G1202" s="9">
        <f t="shared" si="40"/>
        <v>1.6458783199999999E-6</v>
      </c>
    </row>
    <row r="1203" spans="1:7" x14ac:dyDescent="0.2">
      <c r="A1203" t="s">
        <v>218</v>
      </c>
      <c r="B1203" t="s">
        <v>8303</v>
      </c>
      <c r="C1203" t="s">
        <v>362</v>
      </c>
      <c r="F1203" s="9" t="str">
        <f t="shared" si="39"/>
        <v/>
      </c>
      <c r="G1203" s="9" t="str">
        <f t="shared" si="40"/>
        <v/>
      </c>
    </row>
    <row r="1204" spans="1:7" x14ac:dyDescent="0.2">
      <c r="A1204" t="s">
        <v>218</v>
      </c>
      <c r="B1204" t="s">
        <v>9274</v>
      </c>
      <c r="C1204" t="s">
        <v>362</v>
      </c>
      <c r="D1204" s="9">
        <v>-1.3264413950000001E-7</v>
      </c>
      <c r="F1204" s="9">
        <f t="shared" si="39"/>
        <v>-1.3264413950000001E-7</v>
      </c>
      <c r="G1204" s="9" t="str">
        <f t="shared" si="40"/>
        <v/>
      </c>
    </row>
    <row r="1205" spans="1:7" x14ac:dyDescent="0.2">
      <c r="A1205" t="s">
        <v>218</v>
      </c>
      <c r="B1205" t="s">
        <v>52</v>
      </c>
      <c r="C1205" t="s">
        <v>362</v>
      </c>
      <c r="F1205" s="9" t="str">
        <f t="shared" si="39"/>
        <v/>
      </c>
      <c r="G1205" s="9" t="str">
        <f t="shared" si="40"/>
        <v/>
      </c>
    </row>
    <row r="1206" spans="1:7" x14ac:dyDescent="0.2">
      <c r="A1206" t="s">
        <v>218</v>
      </c>
      <c r="B1206" t="s">
        <v>401</v>
      </c>
      <c r="C1206" t="s">
        <v>362</v>
      </c>
      <c r="F1206" s="9" t="str">
        <f t="shared" si="39"/>
        <v/>
      </c>
      <c r="G1206" s="9" t="str">
        <f t="shared" si="40"/>
        <v/>
      </c>
    </row>
    <row r="1207" spans="1:7" x14ac:dyDescent="0.2">
      <c r="A1207" t="s">
        <v>218</v>
      </c>
      <c r="B1207" t="s">
        <v>403</v>
      </c>
      <c r="C1207" t="s">
        <v>362</v>
      </c>
      <c r="F1207" s="9" t="str">
        <f t="shared" si="39"/>
        <v/>
      </c>
      <c r="G1207" s="9" t="str">
        <f t="shared" si="40"/>
        <v/>
      </c>
    </row>
    <row r="1208" spans="1:7" x14ac:dyDescent="0.2">
      <c r="A1208" t="s">
        <v>218</v>
      </c>
      <c r="B1208" t="s">
        <v>8321</v>
      </c>
      <c r="C1208" t="s">
        <v>362</v>
      </c>
      <c r="F1208" s="9" t="str">
        <f t="shared" si="39"/>
        <v/>
      </c>
      <c r="G1208" s="9" t="str">
        <f t="shared" si="40"/>
        <v/>
      </c>
    </row>
    <row r="1209" spans="1:7" x14ac:dyDescent="0.2">
      <c r="A1209" t="s">
        <v>219</v>
      </c>
      <c r="B1209" t="s">
        <v>8303</v>
      </c>
      <c r="C1209" t="s">
        <v>362</v>
      </c>
      <c r="F1209" s="9" t="str">
        <f t="shared" si="39"/>
        <v/>
      </c>
      <c r="G1209" s="9" t="str">
        <f t="shared" si="40"/>
        <v/>
      </c>
    </row>
    <row r="1210" spans="1:7" x14ac:dyDescent="0.2">
      <c r="A1210" t="s">
        <v>219</v>
      </c>
      <c r="B1210" t="s">
        <v>9274</v>
      </c>
      <c r="C1210" t="s">
        <v>362</v>
      </c>
      <c r="D1210" s="9">
        <v>-1.4346890260000001E-7</v>
      </c>
      <c r="F1210" s="9">
        <f t="shared" si="39"/>
        <v>-1.4346890260000001E-7</v>
      </c>
      <c r="G1210" s="9" t="str">
        <f t="shared" si="40"/>
        <v/>
      </c>
    </row>
    <row r="1211" spans="1:7" x14ac:dyDescent="0.2">
      <c r="A1211" t="s">
        <v>219</v>
      </c>
      <c r="B1211" t="s">
        <v>52</v>
      </c>
      <c r="C1211" t="s">
        <v>362</v>
      </c>
      <c r="F1211" s="9" t="str">
        <f t="shared" si="39"/>
        <v/>
      </c>
      <c r="G1211" s="9" t="str">
        <f t="shared" si="40"/>
        <v/>
      </c>
    </row>
    <row r="1212" spans="1:7" x14ac:dyDescent="0.2">
      <c r="A1212" t="s">
        <v>219</v>
      </c>
      <c r="B1212" t="s">
        <v>402</v>
      </c>
      <c r="C1212" t="s">
        <v>362</v>
      </c>
      <c r="F1212" s="9" t="str">
        <f t="shared" si="39"/>
        <v/>
      </c>
      <c r="G1212" s="9" t="str">
        <f t="shared" si="40"/>
        <v/>
      </c>
    </row>
    <row r="1213" spans="1:7" x14ac:dyDescent="0.2">
      <c r="A1213" t="s">
        <v>219</v>
      </c>
      <c r="B1213" t="s">
        <v>403</v>
      </c>
      <c r="C1213" t="s">
        <v>362</v>
      </c>
      <c r="F1213" s="9" t="str">
        <f t="shared" si="39"/>
        <v/>
      </c>
      <c r="G1213" s="9" t="str">
        <f t="shared" si="40"/>
        <v/>
      </c>
    </row>
    <row r="1214" spans="1:7" x14ac:dyDescent="0.2">
      <c r="A1214" t="s">
        <v>219</v>
      </c>
      <c r="B1214" t="s">
        <v>8321</v>
      </c>
      <c r="C1214" t="s">
        <v>362</v>
      </c>
      <c r="F1214" s="9" t="str">
        <f t="shared" si="39"/>
        <v/>
      </c>
      <c r="G1214" s="9" t="str">
        <f t="shared" si="40"/>
        <v/>
      </c>
    </row>
    <row r="1215" spans="1:7" x14ac:dyDescent="0.2">
      <c r="A1215" t="s">
        <v>8621</v>
      </c>
      <c r="B1215" t="s">
        <v>52</v>
      </c>
      <c r="C1215" t="s">
        <v>362</v>
      </c>
      <c r="D1215" s="9">
        <v>0.3419962627</v>
      </c>
      <c r="F1215" s="9" t="str">
        <f t="shared" si="39"/>
        <v/>
      </c>
      <c r="G1215" s="9">
        <f t="shared" si="40"/>
        <v>0.3419962627</v>
      </c>
    </row>
    <row r="1216" spans="1:7" x14ac:dyDescent="0.2">
      <c r="A1216" t="s">
        <v>8621</v>
      </c>
      <c r="B1216" t="s">
        <v>401</v>
      </c>
      <c r="C1216" t="s">
        <v>362</v>
      </c>
      <c r="D1216" s="9">
        <v>-0.3419962627</v>
      </c>
      <c r="F1216" s="9">
        <f t="shared" si="39"/>
        <v>-0.3419962627</v>
      </c>
      <c r="G1216" s="9" t="str">
        <f t="shared" si="40"/>
        <v/>
      </c>
    </row>
    <row r="1217" spans="1:7" x14ac:dyDescent="0.2">
      <c r="A1217" t="s">
        <v>8587</v>
      </c>
      <c r="B1217" t="s">
        <v>52</v>
      </c>
      <c r="C1217" t="s">
        <v>362</v>
      </c>
      <c r="D1217" s="9">
        <v>4.7513304959999998E-4</v>
      </c>
      <c r="F1217" s="9" t="str">
        <f t="shared" si="39"/>
        <v/>
      </c>
      <c r="G1217" s="9">
        <f t="shared" si="40"/>
        <v>4.7513304959999998E-4</v>
      </c>
    </row>
    <row r="1218" spans="1:7" x14ac:dyDescent="0.2">
      <c r="A1218" t="s">
        <v>8587</v>
      </c>
      <c r="B1218" t="s">
        <v>402</v>
      </c>
      <c r="C1218" t="s">
        <v>362</v>
      </c>
      <c r="D1218" s="9">
        <v>-4.7042918499999998E-4</v>
      </c>
      <c r="F1218" s="9">
        <f t="shared" si="39"/>
        <v>-4.7042918499999998E-4</v>
      </c>
      <c r="G1218" s="9" t="str">
        <f t="shared" si="40"/>
        <v/>
      </c>
    </row>
    <row r="1219" spans="1:7" x14ac:dyDescent="0.2">
      <c r="A1219" t="s">
        <v>220</v>
      </c>
      <c r="B1219" t="s">
        <v>52</v>
      </c>
      <c r="C1219" t="s">
        <v>362</v>
      </c>
      <c r="D1219" s="9">
        <v>1.54198512E-5</v>
      </c>
      <c r="F1219" s="9" t="str">
        <f t="shared" si="39"/>
        <v/>
      </c>
      <c r="G1219" s="9">
        <f t="shared" si="40"/>
        <v>1.54198512E-5</v>
      </c>
    </row>
    <row r="1220" spans="1:7" x14ac:dyDescent="0.2">
      <c r="A1220" t="s">
        <v>220</v>
      </c>
      <c r="B1220" t="s">
        <v>398</v>
      </c>
      <c r="C1220" t="s">
        <v>362</v>
      </c>
      <c r="D1220" s="9">
        <v>4.1036878099999998E-5</v>
      </c>
      <c r="F1220" s="9" t="str">
        <f t="shared" si="39"/>
        <v/>
      </c>
      <c r="G1220" s="9">
        <f t="shared" si="40"/>
        <v>4.1036878099999998E-5</v>
      </c>
    </row>
    <row r="1221" spans="1:7" x14ac:dyDescent="0.2">
      <c r="A1221" t="s">
        <v>220</v>
      </c>
      <c r="B1221" t="s">
        <v>480</v>
      </c>
      <c r="C1221" t="s">
        <v>362</v>
      </c>
      <c r="D1221" s="9">
        <v>-5.3862664710000001E-5</v>
      </c>
      <c r="F1221" s="9">
        <f t="shared" si="39"/>
        <v>-5.3862664710000001E-5</v>
      </c>
      <c r="G1221" s="9" t="str">
        <f t="shared" si="40"/>
        <v/>
      </c>
    </row>
    <row r="1222" spans="1:7" x14ac:dyDescent="0.2">
      <c r="A1222" t="s">
        <v>221</v>
      </c>
      <c r="B1222" t="s">
        <v>52</v>
      </c>
      <c r="C1222" t="s">
        <v>362</v>
      </c>
      <c r="D1222" s="9">
        <v>2.6320656069999999E-5</v>
      </c>
      <c r="F1222" s="9" t="str">
        <f t="shared" si="39"/>
        <v/>
      </c>
      <c r="G1222" s="9">
        <f t="shared" si="40"/>
        <v>2.6320656069999999E-5</v>
      </c>
    </row>
    <row r="1223" spans="1:7" x14ac:dyDescent="0.2">
      <c r="A1223" t="s">
        <v>221</v>
      </c>
      <c r="B1223" t="s">
        <v>402</v>
      </c>
      <c r="C1223" t="s">
        <v>362</v>
      </c>
      <c r="D1223" s="9">
        <v>-7.8876516759999993E-5</v>
      </c>
      <c r="F1223" s="9">
        <f t="shared" ref="F1223:F1286" si="41">IF(D1223&lt;0,D1223,"")</f>
        <v>-7.8876516759999993E-5</v>
      </c>
      <c r="G1223" s="9" t="str">
        <f t="shared" ref="G1223:G1286" si="42">IF(D1223&gt;0,D1223,"")</f>
        <v/>
      </c>
    </row>
    <row r="1224" spans="1:7" x14ac:dyDescent="0.2">
      <c r="A1224" t="s">
        <v>221</v>
      </c>
      <c r="B1224" t="s">
        <v>480</v>
      </c>
      <c r="C1224" t="s">
        <v>362</v>
      </c>
      <c r="D1224" s="9">
        <v>5.2598586460000002E-5</v>
      </c>
      <c r="F1224" s="9" t="str">
        <f t="shared" si="41"/>
        <v/>
      </c>
      <c r="G1224" s="9">
        <f t="shared" si="42"/>
        <v>5.2598586460000002E-5</v>
      </c>
    </row>
    <row r="1225" spans="1:7" x14ac:dyDescent="0.2">
      <c r="A1225" t="s">
        <v>8859</v>
      </c>
      <c r="B1225" t="s">
        <v>54</v>
      </c>
      <c r="C1225" t="s">
        <v>365</v>
      </c>
      <c r="F1225" s="9" t="str">
        <f t="shared" si="41"/>
        <v/>
      </c>
      <c r="G1225" s="9" t="str">
        <f t="shared" si="42"/>
        <v/>
      </c>
    </row>
    <row r="1226" spans="1:7" x14ac:dyDescent="0.2">
      <c r="A1226" t="s">
        <v>8859</v>
      </c>
      <c r="B1226" t="s">
        <v>52</v>
      </c>
      <c r="C1226" t="s">
        <v>365</v>
      </c>
      <c r="F1226" s="9" t="str">
        <f t="shared" si="41"/>
        <v/>
      </c>
      <c r="G1226" s="9" t="str">
        <f t="shared" si="42"/>
        <v/>
      </c>
    </row>
    <row r="1227" spans="1:7" x14ac:dyDescent="0.2">
      <c r="A1227" t="s">
        <v>8859</v>
      </c>
      <c r="B1227" t="s">
        <v>401</v>
      </c>
      <c r="C1227" t="s">
        <v>365</v>
      </c>
      <c r="F1227" s="9" t="str">
        <f t="shared" si="41"/>
        <v/>
      </c>
      <c r="G1227" s="9" t="str">
        <f t="shared" si="42"/>
        <v/>
      </c>
    </row>
    <row r="1228" spans="1:7" x14ac:dyDescent="0.2">
      <c r="A1228" t="s">
        <v>8860</v>
      </c>
      <c r="B1228" t="s">
        <v>54</v>
      </c>
      <c r="C1228" t="s">
        <v>365</v>
      </c>
      <c r="F1228" s="9" t="str">
        <f t="shared" si="41"/>
        <v/>
      </c>
      <c r="G1228" s="9" t="str">
        <f t="shared" si="42"/>
        <v/>
      </c>
    </row>
    <row r="1229" spans="1:7" x14ac:dyDescent="0.2">
      <c r="A1229" t="s">
        <v>8860</v>
      </c>
      <c r="B1229" t="s">
        <v>9274</v>
      </c>
      <c r="C1229" t="s">
        <v>365</v>
      </c>
      <c r="F1229" s="9" t="str">
        <f t="shared" si="41"/>
        <v/>
      </c>
      <c r="G1229" s="9" t="str">
        <f t="shared" si="42"/>
        <v/>
      </c>
    </row>
    <row r="1230" spans="1:7" x14ac:dyDescent="0.2">
      <c r="A1230" t="s">
        <v>8860</v>
      </c>
      <c r="B1230" t="s">
        <v>52</v>
      </c>
      <c r="C1230" t="s">
        <v>365</v>
      </c>
      <c r="F1230" s="9" t="str">
        <f t="shared" si="41"/>
        <v/>
      </c>
      <c r="G1230" s="9" t="str">
        <f t="shared" si="42"/>
        <v/>
      </c>
    </row>
    <row r="1231" spans="1:7" x14ac:dyDescent="0.2">
      <c r="A1231" t="s">
        <v>8860</v>
      </c>
      <c r="B1231" t="s">
        <v>401</v>
      </c>
      <c r="C1231" t="s">
        <v>365</v>
      </c>
      <c r="F1231" s="9" t="str">
        <f t="shared" si="41"/>
        <v/>
      </c>
      <c r="G1231" s="9" t="str">
        <f t="shared" si="42"/>
        <v/>
      </c>
    </row>
    <row r="1232" spans="1:7" x14ac:dyDescent="0.2">
      <c r="A1232" t="s">
        <v>8861</v>
      </c>
      <c r="B1232" t="s">
        <v>399</v>
      </c>
      <c r="C1232" t="s">
        <v>365</v>
      </c>
      <c r="F1232" s="9" t="str">
        <f t="shared" si="41"/>
        <v/>
      </c>
      <c r="G1232" s="9" t="str">
        <f t="shared" si="42"/>
        <v/>
      </c>
    </row>
    <row r="1233" spans="1:7" x14ac:dyDescent="0.2">
      <c r="A1233" t="s">
        <v>8861</v>
      </c>
      <c r="B1233" t="s">
        <v>52</v>
      </c>
      <c r="C1233" t="s">
        <v>365</v>
      </c>
      <c r="F1233" s="9" t="str">
        <f t="shared" si="41"/>
        <v/>
      </c>
      <c r="G1233" s="9" t="str">
        <f t="shared" si="42"/>
        <v/>
      </c>
    </row>
    <row r="1234" spans="1:7" x14ac:dyDescent="0.2">
      <c r="A1234" t="s">
        <v>8861</v>
      </c>
      <c r="B1234" t="s">
        <v>401</v>
      </c>
      <c r="C1234" t="s">
        <v>365</v>
      </c>
      <c r="F1234" s="9" t="str">
        <f t="shared" si="41"/>
        <v/>
      </c>
      <c r="G1234" s="9" t="str">
        <f t="shared" si="42"/>
        <v/>
      </c>
    </row>
    <row r="1235" spans="1:7" x14ac:dyDescent="0.2">
      <c r="A1235" t="s">
        <v>8862</v>
      </c>
      <c r="B1235" t="s">
        <v>399</v>
      </c>
      <c r="C1235" t="s">
        <v>365</v>
      </c>
      <c r="F1235" s="9" t="str">
        <f t="shared" si="41"/>
        <v/>
      </c>
      <c r="G1235" s="9" t="str">
        <f t="shared" si="42"/>
        <v/>
      </c>
    </row>
    <row r="1236" spans="1:7" x14ac:dyDescent="0.2">
      <c r="A1236" t="s">
        <v>8862</v>
      </c>
      <c r="B1236" t="s">
        <v>9274</v>
      </c>
      <c r="C1236" t="s">
        <v>365</v>
      </c>
      <c r="F1236" s="9" t="str">
        <f t="shared" si="41"/>
        <v/>
      </c>
      <c r="G1236" s="9" t="str">
        <f t="shared" si="42"/>
        <v/>
      </c>
    </row>
    <row r="1237" spans="1:7" x14ac:dyDescent="0.2">
      <c r="A1237" t="s">
        <v>8862</v>
      </c>
      <c r="B1237" t="s">
        <v>52</v>
      </c>
      <c r="C1237" t="s">
        <v>365</v>
      </c>
      <c r="F1237" s="9" t="str">
        <f t="shared" si="41"/>
        <v/>
      </c>
      <c r="G1237" s="9" t="str">
        <f t="shared" si="42"/>
        <v/>
      </c>
    </row>
    <row r="1238" spans="1:7" x14ac:dyDescent="0.2">
      <c r="A1238" t="s">
        <v>8862</v>
      </c>
      <c r="B1238" t="s">
        <v>401</v>
      </c>
      <c r="C1238" t="s">
        <v>365</v>
      </c>
      <c r="F1238" s="9" t="str">
        <f t="shared" si="41"/>
        <v/>
      </c>
      <c r="G1238" s="9" t="str">
        <f t="shared" si="42"/>
        <v/>
      </c>
    </row>
    <row r="1239" spans="1:7" x14ac:dyDescent="0.2">
      <c r="A1239" t="s">
        <v>411</v>
      </c>
      <c r="B1239" t="s">
        <v>54</v>
      </c>
      <c r="C1239" t="s">
        <v>365</v>
      </c>
      <c r="D1239" s="9">
        <v>1.7655792589999999E-4</v>
      </c>
      <c r="F1239" s="9" t="str">
        <f t="shared" si="41"/>
        <v/>
      </c>
      <c r="G1239" s="9">
        <f t="shared" si="42"/>
        <v>1.7655792589999999E-4</v>
      </c>
    </row>
    <row r="1240" spans="1:7" x14ac:dyDescent="0.2">
      <c r="A1240" t="s">
        <v>411</v>
      </c>
      <c r="B1240" t="s">
        <v>401</v>
      </c>
      <c r="C1240" t="s">
        <v>365</v>
      </c>
      <c r="D1240" s="9">
        <v>-1.5890640610000001E-4</v>
      </c>
      <c r="F1240" s="9">
        <f t="shared" si="41"/>
        <v>-1.5890640610000001E-4</v>
      </c>
      <c r="G1240" s="9" t="str">
        <f t="shared" si="42"/>
        <v/>
      </c>
    </row>
    <row r="1241" spans="1:7" x14ac:dyDescent="0.2">
      <c r="A1241" t="s">
        <v>412</v>
      </c>
      <c r="B1241" t="s">
        <v>54</v>
      </c>
      <c r="C1241" t="s">
        <v>365</v>
      </c>
      <c r="D1241" s="9">
        <v>8.7009792469999996E-3</v>
      </c>
      <c r="F1241" s="9" t="str">
        <f t="shared" si="41"/>
        <v/>
      </c>
      <c r="G1241" s="9">
        <f t="shared" si="42"/>
        <v>8.7009792469999996E-3</v>
      </c>
    </row>
    <row r="1242" spans="1:7" x14ac:dyDescent="0.2">
      <c r="A1242" t="s">
        <v>412</v>
      </c>
      <c r="B1242" t="s">
        <v>402</v>
      </c>
      <c r="C1242" t="s">
        <v>365</v>
      </c>
      <c r="D1242" s="9">
        <v>-7.8308855960000003E-3</v>
      </c>
      <c r="F1242" s="9">
        <f t="shared" si="41"/>
        <v>-7.8308855960000003E-3</v>
      </c>
      <c r="G1242" s="9" t="str">
        <f t="shared" si="42"/>
        <v/>
      </c>
    </row>
    <row r="1243" spans="1:7" x14ac:dyDescent="0.2">
      <c r="A1243" t="s">
        <v>222</v>
      </c>
      <c r="B1243" t="s">
        <v>54</v>
      </c>
      <c r="C1243" t="s">
        <v>365</v>
      </c>
      <c r="D1243" s="9">
        <v>1.2281494380000001E-2</v>
      </c>
      <c r="F1243" s="9" t="str">
        <f t="shared" si="41"/>
        <v/>
      </c>
      <c r="G1243" s="9">
        <f t="shared" si="42"/>
        <v>1.2281494380000001E-2</v>
      </c>
    </row>
    <row r="1244" spans="1:7" x14ac:dyDescent="0.2">
      <c r="A1244" t="s">
        <v>222</v>
      </c>
      <c r="B1244" t="s">
        <v>9274</v>
      </c>
      <c r="C1244" t="s">
        <v>365</v>
      </c>
      <c r="D1244" s="9">
        <v>-6.001838332E-4</v>
      </c>
      <c r="F1244" s="9">
        <f t="shared" si="41"/>
        <v>-6.001838332E-4</v>
      </c>
      <c r="G1244" s="9" t="str">
        <f t="shared" si="42"/>
        <v/>
      </c>
    </row>
    <row r="1245" spans="1:7" x14ac:dyDescent="0.2">
      <c r="A1245" t="s">
        <v>222</v>
      </c>
      <c r="B1245" t="s">
        <v>52</v>
      </c>
      <c r="C1245" t="s">
        <v>365</v>
      </c>
      <c r="D1245" s="9">
        <v>4.9692146789999999E-4</v>
      </c>
      <c r="F1245" s="9" t="str">
        <f t="shared" si="41"/>
        <v/>
      </c>
      <c r="G1245" s="9">
        <f t="shared" si="42"/>
        <v>4.9692146789999999E-4</v>
      </c>
    </row>
    <row r="1246" spans="1:7" x14ac:dyDescent="0.2">
      <c r="A1246" t="s">
        <v>222</v>
      </c>
      <c r="B1246" t="s">
        <v>401</v>
      </c>
      <c r="C1246" t="s">
        <v>365</v>
      </c>
      <c r="D1246" s="9">
        <v>-1.09558426E-2</v>
      </c>
      <c r="F1246" s="9">
        <f t="shared" si="41"/>
        <v>-1.09558426E-2</v>
      </c>
      <c r="G1246" s="9" t="str">
        <f t="shared" si="42"/>
        <v/>
      </c>
    </row>
    <row r="1247" spans="1:7" x14ac:dyDescent="0.2">
      <c r="A1247" t="s">
        <v>223</v>
      </c>
      <c r="B1247" t="s">
        <v>54</v>
      </c>
      <c r="C1247" t="s">
        <v>365</v>
      </c>
      <c r="D1247" s="9">
        <v>1.0788986129999999E-3</v>
      </c>
      <c r="F1247" s="9" t="str">
        <f t="shared" si="41"/>
        <v/>
      </c>
      <c r="G1247" s="9">
        <f t="shared" si="42"/>
        <v>1.0788986129999999E-3</v>
      </c>
    </row>
    <row r="1248" spans="1:7" x14ac:dyDescent="0.2">
      <c r="A1248" t="s">
        <v>223</v>
      </c>
      <c r="B1248" t="s">
        <v>9274</v>
      </c>
      <c r="C1248" t="s">
        <v>365</v>
      </c>
      <c r="D1248" s="9">
        <v>-5.3193686329999998E-5</v>
      </c>
      <c r="F1248" s="9">
        <f t="shared" si="41"/>
        <v>-5.3193686329999998E-5</v>
      </c>
      <c r="G1248" s="9" t="str">
        <f t="shared" si="42"/>
        <v/>
      </c>
    </row>
    <row r="1249" spans="1:7" x14ac:dyDescent="0.2">
      <c r="A1249" t="s">
        <v>223</v>
      </c>
      <c r="B1249" t="s">
        <v>52</v>
      </c>
      <c r="C1249" t="s">
        <v>365</v>
      </c>
      <c r="D1249" s="9">
        <v>4.3830486320000003E-5</v>
      </c>
      <c r="F1249" s="9" t="str">
        <f t="shared" si="41"/>
        <v/>
      </c>
      <c r="G1249" s="9">
        <f t="shared" si="42"/>
        <v>4.3830486320000003E-5</v>
      </c>
    </row>
    <row r="1250" spans="1:7" x14ac:dyDescent="0.2">
      <c r="A1250" t="s">
        <v>223</v>
      </c>
      <c r="B1250" t="s">
        <v>402</v>
      </c>
      <c r="C1250" t="s">
        <v>365</v>
      </c>
      <c r="D1250" s="9">
        <v>-9.3169720560000002E-4</v>
      </c>
      <c r="F1250" s="9">
        <f t="shared" si="41"/>
        <v>-9.3169720560000002E-4</v>
      </c>
      <c r="G1250" s="9" t="str">
        <f t="shared" si="42"/>
        <v/>
      </c>
    </row>
    <row r="1251" spans="1:7" x14ac:dyDescent="0.2">
      <c r="A1251" t="s">
        <v>224</v>
      </c>
      <c r="B1251" t="s">
        <v>401</v>
      </c>
      <c r="C1251" t="s">
        <v>365</v>
      </c>
      <c r="D1251" s="9">
        <v>-1.4343257969999999E-5</v>
      </c>
      <c r="F1251" s="9">
        <f t="shared" si="41"/>
        <v>-1.4343257969999999E-5</v>
      </c>
      <c r="G1251" s="9" t="str">
        <f t="shared" si="42"/>
        <v/>
      </c>
    </row>
    <row r="1252" spans="1:7" x14ac:dyDescent="0.2">
      <c r="A1252" t="s">
        <v>224</v>
      </c>
      <c r="B1252" t="s">
        <v>55</v>
      </c>
      <c r="C1252" t="s">
        <v>365</v>
      </c>
      <c r="D1252" s="9">
        <v>1.591631651E-5</v>
      </c>
      <c r="F1252" s="9" t="str">
        <f t="shared" si="41"/>
        <v/>
      </c>
      <c r="G1252" s="9">
        <f t="shared" si="42"/>
        <v>1.591631651E-5</v>
      </c>
    </row>
    <row r="1253" spans="1:7" x14ac:dyDescent="0.2">
      <c r="A1253" t="s">
        <v>225</v>
      </c>
      <c r="B1253" t="s">
        <v>402</v>
      </c>
      <c r="C1253" t="s">
        <v>365</v>
      </c>
      <c r="D1253" s="9">
        <v>-2.2473824879999999E-5</v>
      </c>
      <c r="F1253" s="9">
        <f t="shared" si="41"/>
        <v>-2.2473824879999999E-5</v>
      </c>
      <c r="G1253" s="9" t="str">
        <f t="shared" si="42"/>
        <v/>
      </c>
    </row>
    <row r="1254" spans="1:7" x14ac:dyDescent="0.2">
      <c r="A1254" t="s">
        <v>225</v>
      </c>
      <c r="B1254" t="s">
        <v>55</v>
      </c>
      <c r="C1254" t="s">
        <v>365</v>
      </c>
      <c r="D1254" s="9">
        <v>2.4941245780000001E-5</v>
      </c>
      <c r="F1254" s="9" t="str">
        <f t="shared" si="41"/>
        <v/>
      </c>
      <c r="G1254" s="9">
        <f t="shared" si="42"/>
        <v>2.4941245780000001E-5</v>
      </c>
    </row>
    <row r="1255" spans="1:7" x14ac:dyDescent="0.2">
      <c r="A1255" t="s">
        <v>226</v>
      </c>
      <c r="B1255" t="s">
        <v>399</v>
      </c>
      <c r="C1255" t="s">
        <v>365</v>
      </c>
      <c r="D1255" s="9">
        <v>0.1289270384</v>
      </c>
      <c r="F1255" s="9" t="str">
        <f t="shared" si="41"/>
        <v/>
      </c>
      <c r="G1255" s="9">
        <f t="shared" si="42"/>
        <v>0.1289270384</v>
      </c>
    </row>
    <row r="1256" spans="1:7" x14ac:dyDescent="0.2">
      <c r="A1256" t="s">
        <v>226</v>
      </c>
      <c r="B1256" t="s">
        <v>401</v>
      </c>
      <c r="C1256" t="s">
        <v>365</v>
      </c>
      <c r="D1256" s="9">
        <v>-0.11470377549999999</v>
      </c>
      <c r="F1256" s="9">
        <f t="shared" si="41"/>
        <v>-0.11470377549999999</v>
      </c>
      <c r="G1256" s="9" t="str">
        <f t="shared" si="42"/>
        <v/>
      </c>
    </row>
    <row r="1257" spans="1:7" x14ac:dyDescent="0.2">
      <c r="A1257" t="s">
        <v>227</v>
      </c>
      <c r="B1257" t="s">
        <v>399</v>
      </c>
      <c r="C1257" t="s">
        <v>365</v>
      </c>
      <c r="D1257" s="9">
        <v>6.0080458930000002</v>
      </c>
      <c r="F1257" s="9" t="str">
        <f t="shared" si="41"/>
        <v/>
      </c>
      <c r="G1257" s="9">
        <f t="shared" si="42"/>
        <v>6.0080458930000002</v>
      </c>
    </row>
    <row r="1258" spans="1:7" x14ac:dyDescent="0.2">
      <c r="A1258" t="s">
        <v>227</v>
      </c>
      <c r="B1258" t="s">
        <v>402</v>
      </c>
      <c r="C1258" t="s">
        <v>365</v>
      </c>
      <c r="D1258" s="9">
        <v>-5.3452365640000004</v>
      </c>
      <c r="F1258" s="9">
        <f t="shared" si="41"/>
        <v>-5.3452365640000004</v>
      </c>
      <c r="G1258" s="9" t="str">
        <f t="shared" si="42"/>
        <v/>
      </c>
    </row>
    <row r="1259" spans="1:7" x14ac:dyDescent="0.2">
      <c r="A1259" t="s">
        <v>228</v>
      </c>
      <c r="B1259" t="s">
        <v>399</v>
      </c>
      <c r="C1259" t="s">
        <v>365</v>
      </c>
      <c r="D1259" s="9">
        <v>1.6454856720000001E-4</v>
      </c>
      <c r="F1259" s="9" t="str">
        <f t="shared" si="41"/>
        <v/>
      </c>
      <c r="G1259" s="9">
        <f t="shared" si="42"/>
        <v>1.6454856720000001E-4</v>
      </c>
    </row>
    <row r="1260" spans="1:7" x14ac:dyDescent="0.2">
      <c r="A1260" t="s">
        <v>228</v>
      </c>
      <c r="B1260" t="s">
        <v>9274</v>
      </c>
      <c r="C1260" t="s">
        <v>365</v>
      </c>
      <c r="D1260" s="9">
        <v>-1.479605766E-5</v>
      </c>
      <c r="F1260" s="9">
        <f t="shared" si="41"/>
        <v>-1.479605766E-5</v>
      </c>
      <c r="G1260" s="9" t="str">
        <f t="shared" si="42"/>
        <v/>
      </c>
    </row>
    <row r="1261" spans="1:7" x14ac:dyDescent="0.2">
      <c r="A1261" t="s">
        <v>228</v>
      </c>
      <c r="B1261" t="s">
        <v>52</v>
      </c>
      <c r="C1261" t="s">
        <v>365</v>
      </c>
      <c r="D1261" s="9">
        <v>8.1899904509999997E-6</v>
      </c>
      <c r="F1261" s="9" t="str">
        <f t="shared" si="41"/>
        <v/>
      </c>
      <c r="G1261" s="9">
        <f t="shared" si="42"/>
        <v>8.1899904509999997E-6</v>
      </c>
    </row>
    <row r="1262" spans="1:7" x14ac:dyDescent="0.2">
      <c r="A1262" t="s">
        <v>228</v>
      </c>
      <c r="B1262" t="s">
        <v>401</v>
      </c>
      <c r="C1262" t="s">
        <v>365</v>
      </c>
      <c r="D1262" s="9">
        <v>-1.2155008649999999E-4</v>
      </c>
      <c r="F1262" s="9">
        <f t="shared" si="41"/>
        <v>-1.2155008649999999E-4</v>
      </c>
      <c r="G1262" s="9" t="str">
        <f t="shared" si="42"/>
        <v/>
      </c>
    </row>
    <row r="1263" spans="1:7" x14ac:dyDescent="0.2">
      <c r="A1263" t="s">
        <v>229</v>
      </c>
      <c r="B1263" t="s">
        <v>399</v>
      </c>
      <c r="C1263" t="s">
        <v>365</v>
      </c>
      <c r="D1263" s="9">
        <v>2.5175872419999997E-4</v>
      </c>
      <c r="F1263" s="9" t="str">
        <f t="shared" si="41"/>
        <v/>
      </c>
      <c r="G1263" s="9">
        <f t="shared" si="42"/>
        <v>2.5175872419999997E-4</v>
      </c>
    </row>
    <row r="1264" spans="1:7" x14ac:dyDescent="0.2">
      <c r="A1264" t="s">
        <v>229</v>
      </c>
      <c r="B1264" t="s">
        <v>9274</v>
      </c>
      <c r="C1264" t="s">
        <v>365</v>
      </c>
      <c r="D1264" s="9">
        <v>-2.188799116E-5</v>
      </c>
      <c r="F1264" s="9">
        <f t="shared" si="41"/>
        <v>-2.188799116E-5</v>
      </c>
      <c r="G1264" s="9" t="str">
        <f t="shared" si="42"/>
        <v/>
      </c>
    </row>
    <row r="1265" spans="1:7" x14ac:dyDescent="0.2">
      <c r="A1265" t="s">
        <v>229</v>
      </c>
      <c r="B1265" t="s">
        <v>52</v>
      </c>
      <c r="C1265" t="s">
        <v>365</v>
      </c>
      <c r="D1265" s="9">
        <v>1.254366261E-5</v>
      </c>
      <c r="F1265" s="9" t="str">
        <f t="shared" si="41"/>
        <v/>
      </c>
      <c r="G1265" s="9">
        <f t="shared" si="42"/>
        <v>1.254366261E-5</v>
      </c>
    </row>
    <row r="1266" spans="1:7" x14ac:dyDescent="0.2">
      <c r="A1266" t="s">
        <v>229</v>
      </c>
      <c r="B1266" t="s">
        <v>402</v>
      </c>
      <c r="C1266" t="s">
        <v>365</v>
      </c>
      <c r="D1266" s="9">
        <v>-1.839227581E-4</v>
      </c>
      <c r="F1266" s="9">
        <f t="shared" si="41"/>
        <v>-1.839227581E-4</v>
      </c>
      <c r="G1266" s="9" t="str">
        <f t="shared" si="42"/>
        <v/>
      </c>
    </row>
    <row r="1267" spans="1:7" x14ac:dyDescent="0.2">
      <c r="A1267" t="s">
        <v>230</v>
      </c>
      <c r="B1267" t="s">
        <v>52</v>
      </c>
      <c r="C1267" t="s">
        <v>365</v>
      </c>
      <c r="D1267" s="9">
        <v>6.5944727650000005E-5</v>
      </c>
      <c r="F1267" s="9" t="str">
        <f t="shared" si="41"/>
        <v/>
      </c>
      <c r="G1267" s="9">
        <f t="shared" si="42"/>
        <v>6.5944727650000005E-5</v>
      </c>
    </row>
    <row r="1268" spans="1:7" x14ac:dyDescent="0.2">
      <c r="A1268" t="s">
        <v>230</v>
      </c>
      <c r="B1268" t="s">
        <v>401</v>
      </c>
      <c r="C1268" t="s">
        <v>365</v>
      </c>
      <c r="D1268" s="9">
        <v>-6.5944727650000005E-5</v>
      </c>
      <c r="F1268" s="9">
        <f t="shared" si="41"/>
        <v>-6.5944727650000005E-5</v>
      </c>
      <c r="G1268" s="9" t="str">
        <f t="shared" si="42"/>
        <v/>
      </c>
    </row>
    <row r="1269" spans="1:7" x14ac:dyDescent="0.2">
      <c r="A1269" t="s">
        <v>231</v>
      </c>
      <c r="B1269" t="s">
        <v>52</v>
      </c>
      <c r="C1269" t="s">
        <v>365</v>
      </c>
      <c r="D1269" s="9">
        <v>6.2274483420000001E-5</v>
      </c>
      <c r="F1269" s="9" t="str">
        <f t="shared" si="41"/>
        <v/>
      </c>
      <c r="G1269" s="9">
        <f t="shared" si="42"/>
        <v>6.2274483420000001E-5</v>
      </c>
    </row>
    <row r="1270" spans="1:7" x14ac:dyDescent="0.2">
      <c r="A1270" t="s">
        <v>231</v>
      </c>
      <c r="B1270" t="s">
        <v>402</v>
      </c>
      <c r="C1270" t="s">
        <v>365</v>
      </c>
      <c r="D1270" s="9">
        <v>-6.1658327410000002E-5</v>
      </c>
      <c r="F1270" s="9">
        <f t="shared" si="41"/>
        <v>-6.1658327410000002E-5</v>
      </c>
      <c r="G1270" s="9" t="str">
        <f t="shared" si="42"/>
        <v/>
      </c>
    </row>
    <row r="1271" spans="1:7" x14ac:dyDescent="0.2">
      <c r="A1271" t="s">
        <v>232</v>
      </c>
      <c r="B1271" t="s">
        <v>54</v>
      </c>
      <c r="C1271" t="s">
        <v>365</v>
      </c>
      <c r="F1271" s="9" t="str">
        <f t="shared" si="41"/>
        <v/>
      </c>
      <c r="G1271" s="9" t="str">
        <f t="shared" si="42"/>
        <v/>
      </c>
    </row>
    <row r="1272" spans="1:7" x14ac:dyDescent="0.2">
      <c r="A1272" t="s">
        <v>232</v>
      </c>
      <c r="B1272" t="s">
        <v>398</v>
      </c>
      <c r="C1272" t="s">
        <v>365</v>
      </c>
      <c r="F1272" s="9" t="str">
        <f t="shared" si="41"/>
        <v/>
      </c>
      <c r="G1272" s="9" t="str">
        <f t="shared" si="42"/>
        <v/>
      </c>
    </row>
    <row r="1273" spans="1:7" x14ac:dyDescent="0.2">
      <c r="A1273" t="s">
        <v>232</v>
      </c>
      <c r="B1273" t="s">
        <v>480</v>
      </c>
      <c r="C1273" t="s">
        <v>365</v>
      </c>
      <c r="F1273" s="9" t="str">
        <f t="shared" si="41"/>
        <v/>
      </c>
      <c r="G1273" s="9" t="str">
        <f t="shared" si="42"/>
        <v/>
      </c>
    </row>
    <row r="1274" spans="1:7" x14ac:dyDescent="0.2">
      <c r="A1274" t="s">
        <v>233</v>
      </c>
      <c r="B1274" t="s">
        <v>52</v>
      </c>
      <c r="C1274" t="s">
        <v>365</v>
      </c>
      <c r="D1274" s="9">
        <v>0.18736371860000001</v>
      </c>
      <c r="F1274" s="9" t="str">
        <f t="shared" si="41"/>
        <v/>
      </c>
      <c r="G1274" s="9">
        <f t="shared" si="42"/>
        <v>0.18736371860000001</v>
      </c>
    </row>
    <row r="1275" spans="1:7" x14ac:dyDescent="0.2">
      <c r="A1275" t="s">
        <v>233</v>
      </c>
      <c r="B1275" t="s">
        <v>398</v>
      </c>
      <c r="C1275" t="s">
        <v>365</v>
      </c>
      <c r="D1275" s="9">
        <v>0.46841178319999999</v>
      </c>
      <c r="F1275" s="9" t="str">
        <f t="shared" si="41"/>
        <v/>
      </c>
      <c r="G1275" s="9">
        <f t="shared" si="42"/>
        <v>0.46841178319999999</v>
      </c>
    </row>
    <row r="1276" spans="1:7" x14ac:dyDescent="0.2">
      <c r="A1276" t="s">
        <v>233</v>
      </c>
      <c r="B1276" t="s">
        <v>480</v>
      </c>
      <c r="C1276" t="s">
        <v>365</v>
      </c>
      <c r="D1276" s="9">
        <v>-0.65577290769999996</v>
      </c>
      <c r="F1276" s="9">
        <f t="shared" si="41"/>
        <v>-0.65577290769999996</v>
      </c>
      <c r="G1276" s="9" t="str">
        <f t="shared" si="42"/>
        <v/>
      </c>
    </row>
    <row r="1277" spans="1:7" x14ac:dyDescent="0.2">
      <c r="A1277" t="s">
        <v>234</v>
      </c>
      <c r="B1277" t="s">
        <v>52</v>
      </c>
      <c r="C1277" t="s">
        <v>365</v>
      </c>
      <c r="D1277" s="9">
        <v>6.3951246370000003E-6</v>
      </c>
      <c r="F1277" s="9" t="str">
        <f t="shared" si="41"/>
        <v/>
      </c>
      <c r="G1277" s="9">
        <f t="shared" si="42"/>
        <v>6.3951246370000003E-6</v>
      </c>
    </row>
    <row r="1278" spans="1:7" x14ac:dyDescent="0.2">
      <c r="A1278" t="s">
        <v>234</v>
      </c>
      <c r="B1278" t="s">
        <v>402</v>
      </c>
      <c r="C1278" t="s">
        <v>365</v>
      </c>
      <c r="D1278" s="9">
        <v>-1.909992239E-5</v>
      </c>
      <c r="F1278" s="9">
        <f t="shared" si="41"/>
        <v>-1.909992239E-5</v>
      </c>
      <c r="G1278" s="9" t="str">
        <f t="shared" si="42"/>
        <v/>
      </c>
    </row>
    <row r="1279" spans="1:7" x14ac:dyDescent="0.2">
      <c r="A1279" t="s">
        <v>234</v>
      </c>
      <c r="B1279" t="s">
        <v>480</v>
      </c>
      <c r="C1279" t="s">
        <v>365</v>
      </c>
      <c r="D1279" s="9">
        <v>1.274752352E-5</v>
      </c>
      <c r="F1279" s="9" t="str">
        <f t="shared" si="41"/>
        <v/>
      </c>
      <c r="G1279" s="9">
        <f t="shared" si="42"/>
        <v>1.274752352E-5</v>
      </c>
    </row>
    <row r="1280" spans="1:7" x14ac:dyDescent="0.2">
      <c r="A1280" t="s">
        <v>449</v>
      </c>
      <c r="B1280" t="s">
        <v>400</v>
      </c>
      <c r="C1280" t="s">
        <v>361</v>
      </c>
      <c r="D1280" s="9">
        <v>-2.244586472E-5</v>
      </c>
      <c r="F1280" s="9">
        <f t="shared" si="41"/>
        <v>-2.244586472E-5</v>
      </c>
      <c r="G1280" s="9" t="str">
        <f t="shared" si="42"/>
        <v/>
      </c>
    </row>
    <row r="1281" spans="1:7" x14ac:dyDescent="0.2">
      <c r="A1281" t="s">
        <v>449</v>
      </c>
      <c r="B1281" t="s">
        <v>55</v>
      </c>
      <c r="C1281" t="s">
        <v>361</v>
      </c>
      <c r="D1281" s="9">
        <v>2.244586472E-5</v>
      </c>
      <c r="F1281" s="9" t="str">
        <f t="shared" si="41"/>
        <v/>
      </c>
      <c r="G1281" s="9">
        <f t="shared" si="42"/>
        <v>2.244586472E-5</v>
      </c>
    </row>
    <row r="1282" spans="1:7" x14ac:dyDescent="0.2">
      <c r="A1282" t="s">
        <v>235</v>
      </c>
      <c r="B1282" t="s">
        <v>402</v>
      </c>
      <c r="C1282" t="s">
        <v>361</v>
      </c>
      <c r="D1282" s="9">
        <v>-2.0492673839999999E-5</v>
      </c>
      <c r="F1282" s="9">
        <f t="shared" si="41"/>
        <v>-2.0492673839999999E-5</v>
      </c>
      <c r="G1282" s="9" t="str">
        <f t="shared" si="42"/>
        <v/>
      </c>
    </row>
    <row r="1283" spans="1:7" x14ac:dyDescent="0.2">
      <c r="A1283" t="s">
        <v>235</v>
      </c>
      <c r="B1283" t="s">
        <v>55</v>
      </c>
      <c r="C1283" t="s">
        <v>361</v>
      </c>
      <c r="D1283" s="9">
        <v>2.2742168130000001E-5</v>
      </c>
      <c r="F1283" s="9" t="str">
        <f t="shared" si="41"/>
        <v/>
      </c>
      <c r="G1283" s="9">
        <f t="shared" si="42"/>
        <v>2.2742168130000001E-5</v>
      </c>
    </row>
    <row r="1284" spans="1:7" x14ac:dyDescent="0.2">
      <c r="A1284" t="s">
        <v>236</v>
      </c>
      <c r="B1284" t="s">
        <v>52</v>
      </c>
      <c r="C1284" t="s">
        <v>361</v>
      </c>
      <c r="D1284" s="9">
        <v>0.39844048510000002</v>
      </c>
      <c r="F1284" s="9" t="str">
        <f t="shared" si="41"/>
        <v/>
      </c>
      <c r="G1284" s="9">
        <f t="shared" si="42"/>
        <v>0.39844048510000002</v>
      </c>
    </row>
    <row r="1285" spans="1:7" x14ac:dyDescent="0.2">
      <c r="A1285" t="s">
        <v>236</v>
      </c>
      <c r="B1285" t="s">
        <v>401</v>
      </c>
      <c r="C1285" t="s">
        <v>361</v>
      </c>
      <c r="D1285" s="9">
        <v>-0.39844048510000002</v>
      </c>
      <c r="F1285" s="9">
        <f t="shared" si="41"/>
        <v>-0.39844048510000002</v>
      </c>
      <c r="G1285" s="9" t="str">
        <f t="shared" si="42"/>
        <v/>
      </c>
    </row>
    <row r="1286" spans="1:7" x14ac:dyDescent="0.2">
      <c r="A1286" t="s">
        <v>237</v>
      </c>
      <c r="B1286" t="s">
        <v>52</v>
      </c>
      <c r="C1286" t="s">
        <v>361</v>
      </c>
      <c r="D1286" s="9">
        <v>1.8262324440000001E-5</v>
      </c>
      <c r="F1286" s="9" t="str">
        <f t="shared" si="41"/>
        <v/>
      </c>
      <c r="G1286" s="9">
        <f t="shared" si="42"/>
        <v>1.8262324440000001E-5</v>
      </c>
    </row>
    <row r="1287" spans="1:7" x14ac:dyDescent="0.2">
      <c r="A1287" t="s">
        <v>237</v>
      </c>
      <c r="B1287" t="s">
        <v>402</v>
      </c>
      <c r="C1287" t="s">
        <v>361</v>
      </c>
      <c r="D1287" s="9">
        <v>-5.4701521849999997E-5</v>
      </c>
      <c r="F1287" s="9">
        <f t="shared" ref="F1287:F1350" si="43">IF(D1287&lt;0,D1287,"")</f>
        <v>-5.4701521849999997E-5</v>
      </c>
      <c r="G1287" s="9" t="str">
        <f t="shared" ref="G1287:G1350" si="44">IF(D1287&gt;0,D1287,"")</f>
        <v/>
      </c>
    </row>
    <row r="1288" spans="1:7" x14ac:dyDescent="0.2">
      <c r="A1288" t="s">
        <v>237</v>
      </c>
      <c r="B1288" t="s">
        <v>480</v>
      </c>
      <c r="C1288" t="s">
        <v>361</v>
      </c>
      <c r="D1288" s="9">
        <v>3.6481923169999997E-5</v>
      </c>
      <c r="F1288" s="9" t="str">
        <f t="shared" si="43"/>
        <v/>
      </c>
      <c r="G1288" s="9">
        <f t="shared" si="44"/>
        <v>3.6481923169999997E-5</v>
      </c>
    </row>
    <row r="1289" spans="1:7" x14ac:dyDescent="0.2">
      <c r="A1289" t="s">
        <v>8863</v>
      </c>
      <c r="B1289" t="s">
        <v>54</v>
      </c>
      <c r="C1289" t="s">
        <v>361</v>
      </c>
      <c r="F1289" s="9" t="str">
        <f t="shared" si="43"/>
        <v/>
      </c>
      <c r="G1289" s="9" t="str">
        <f t="shared" si="44"/>
        <v/>
      </c>
    </row>
    <row r="1290" spans="1:7" x14ac:dyDescent="0.2">
      <c r="A1290" t="s">
        <v>8863</v>
      </c>
      <c r="B1290" t="s">
        <v>404</v>
      </c>
      <c r="C1290" t="s">
        <v>361</v>
      </c>
      <c r="F1290" s="9" t="str">
        <f t="shared" si="43"/>
        <v/>
      </c>
      <c r="G1290" s="9" t="str">
        <f t="shared" si="44"/>
        <v/>
      </c>
    </row>
    <row r="1291" spans="1:7" x14ac:dyDescent="0.2">
      <c r="A1291" t="s">
        <v>442</v>
      </c>
      <c r="B1291" t="s">
        <v>399</v>
      </c>
      <c r="C1291" t="s">
        <v>361</v>
      </c>
      <c r="D1291" s="9">
        <v>1.2715817169999999</v>
      </c>
      <c r="F1291" s="9" t="str">
        <f t="shared" si="43"/>
        <v/>
      </c>
      <c r="G1291" s="9">
        <f t="shared" si="44"/>
        <v>1.2715817169999999</v>
      </c>
    </row>
    <row r="1292" spans="1:7" x14ac:dyDescent="0.2">
      <c r="A1292" t="s">
        <v>442</v>
      </c>
      <c r="B1292" t="s">
        <v>400</v>
      </c>
      <c r="C1292" t="s">
        <v>361</v>
      </c>
      <c r="D1292" s="9">
        <v>-1.2715817169999999</v>
      </c>
      <c r="F1292" s="9">
        <f t="shared" si="43"/>
        <v>-1.2715817169999999</v>
      </c>
      <c r="G1292" s="9" t="str">
        <f t="shared" si="44"/>
        <v/>
      </c>
    </row>
    <row r="1293" spans="1:7" x14ac:dyDescent="0.2">
      <c r="A1293" t="s">
        <v>244</v>
      </c>
      <c r="B1293" t="s">
        <v>399</v>
      </c>
      <c r="C1293" t="s">
        <v>358</v>
      </c>
      <c r="D1293" s="9">
        <v>1.839112591E-5</v>
      </c>
      <c r="F1293" s="9" t="str">
        <f t="shared" si="43"/>
        <v/>
      </c>
      <c r="G1293" s="9">
        <f t="shared" si="44"/>
        <v>1.839112591E-5</v>
      </c>
    </row>
    <row r="1294" spans="1:7" x14ac:dyDescent="0.2">
      <c r="A1294" t="s">
        <v>244</v>
      </c>
      <c r="B1294" t="s">
        <v>52</v>
      </c>
      <c r="C1294" t="s">
        <v>358</v>
      </c>
      <c r="D1294" s="9">
        <v>-8.7664366860000003E-7</v>
      </c>
      <c r="F1294" s="9">
        <f t="shared" si="43"/>
        <v>-8.7664366860000003E-7</v>
      </c>
      <c r="G1294" s="9" t="str">
        <f t="shared" si="44"/>
        <v/>
      </c>
    </row>
    <row r="1295" spans="1:7" x14ac:dyDescent="0.2">
      <c r="A1295" t="s">
        <v>244</v>
      </c>
      <c r="B1295" t="s">
        <v>8272</v>
      </c>
      <c r="C1295" t="s">
        <v>358</v>
      </c>
      <c r="D1295" s="9">
        <v>-9.6246892290000001E-6</v>
      </c>
      <c r="F1295" s="9">
        <f t="shared" si="43"/>
        <v>-9.6246892290000001E-6</v>
      </c>
      <c r="G1295" s="9" t="str">
        <f t="shared" si="44"/>
        <v/>
      </c>
    </row>
    <row r="1296" spans="1:7" x14ac:dyDescent="0.2">
      <c r="A1296" t="s">
        <v>8864</v>
      </c>
      <c r="B1296" t="s">
        <v>8348</v>
      </c>
      <c r="C1296" t="s">
        <v>358</v>
      </c>
      <c r="F1296" s="9" t="str">
        <f t="shared" si="43"/>
        <v/>
      </c>
      <c r="G1296" s="9" t="str">
        <f t="shared" si="44"/>
        <v/>
      </c>
    </row>
    <row r="1297" spans="1:7" x14ac:dyDescent="0.2">
      <c r="A1297" t="s">
        <v>8864</v>
      </c>
      <c r="B1297" t="s">
        <v>8295</v>
      </c>
      <c r="C1297" t="s">
        <v>358</v>
      </c>
      <c r="F1297" s="9" t="str">
        <f t="shared" si="43"/>
        <v/>
      </c>
      <c r="G1297" s="9" t="str">
        <f t="shared" si="44"/>
        <v/>
      </c>
    </row>
    <row r="1298" spans="1:7" x14ac:dyDescent="0.2">
      <c r="A1298" t="s">
        <v>8864</v>
      </c>
      <c r="B1298" t="s">
        <v>8349</v>
      </c>
      <c r="C1298" t="s">
        <v>358</v>
      </c>
      <c r="F1298" s="9" t="str">
        <f t="shared" si="43"/>
        <v/>
      </c>
      <c r="G1298" s="9" t="str">
        <f t="shared" si="44"/>
        <v/>
      </c>
    </row>
    <row r="1299" spans="1:7" x14ac:dyDescent="0.2">
      <c r="A1299" t="s">
        <v>8864</v>
      </c>
      <c r="B1299" t="s">
        <v>8296</v>
      </c>
      <c r="C1299" t="s">
        <v>358</v>
      </c>
      <c r="F1299" s="9" t="str">
        <f t="shared" si="43"/>
        <v/>
      </c>
      <c r="G1299" s="9" t="str">
        <f t="shared" si="44"/>
        <v/>
      </c>
    </row>
    <row r="1300" spans="1:7" x14ac:dyDescent="0.2">
      <c r="A1300" t="s">
        <v>8864</v>
      </c>
      <c r="B1300" t="s">
        <v>8294</v>
      </c>
      <c r="C1300" t="s">
        <v>358</v>
      </c>
      <c r="F1300" s="9" t="str">
        <f t="shared" si="43"/>
        <v/>
      </c>
      <c r="G1300" s="9" t="str">
        <f t="shared" si="44"/>
        <v/>
      </c>
    </row>
    <row r="1301" spans="1:7" x14ac:dyDescent="0.2">
      <c r="A1301" t="s">
        <v>8864</v>
      </c>
      <c r="B1301" t="s">
        <v>8309</v>
      </c>
      <c r="C1301" t="s">
        <v>358</v>
      </c>
      <c r="F1301" s="9" t="str">
        <f t="shared" si="43"/>
        <v/>
      </c>
      <c r="G1301" s="9" t="str">
        <f t="shared" si="44"/>
        <v/>
      </c>
    </row>
    <row r="1302" spans="1:7" x14ac:dyDescent="0.2">
      <c r="A1302" t="s">
        <v>8864</v>
      </c>
      <c r="B1302" t="s">
        <v>8308</v>
      </c>
      <c r="C1302" t="s">
        <v>358</v>
      </c>
      <c r="F1302" s="9" t="str">
        <f t="shared" si="43"/>
        <v/>
      </c>
      <c r="G1302" s="9" t="str">
        <f t="shared" si="44"/>
        <v/>
      </c>
    </row>
    <row r="1303" spans="1:7" x14ac:dyDescent="0.2">
      <c r="A1303" t="s">
        <v>8864</v>
      </c>
      <c r="B1303" t="s">
        <v>8299</v>
      </c>
      <c r="C1303" t="s">
        <v>358</v>
      </c>
      <c r="F1303" s="9" t="str">
        <f t="shared" si="43"/>
        <v/>
      </c>
      <c r="G1303" s="9" t="str">
        <f t="shared" si="44"/>
        <v/>
      </c>
    </row>
    <row r="1304" spans="1:7" x14ac:dyDescent="0.2">
      <c r="A1304" t="s">
        <v>8864</v>
      </c>
      <c r="B1304" t="s">
        <v>8311</v>
      </c>
      <c r="C1304" t="s">
        <v>358</v>
      </c>
      <c r="F1304" s="9" t="str">
        <f t="shared" si="43"/>
        <v/>
      </c>
      <c r="G1304" s="9" t="str">
        <f t="shared" si="44"/>
        <v/>
      </c>
    </row>
    <row r="1305" spans="1:7" x14ac:dyDescent="0.2">
      <c r="A1305" t="s">
        <v>8864</v>
      </c>
      <c r="B1305" t="s">
        <v>8320</v>
      </c>
      <c r="C1305" t="s">
        <v>358</v>
      </c>
      <c r="F1305" s="9" t="str">
        <f t="shared" si="43"/>
        <v/>
      </c>
      <c r="G1305" s="9" t="str">
        <f t="shared" si="44"/>
        <v/>
      </c>
    </row>
    <row r="1306" spans="1:7" x14ac:dyDescent="0.2">
      <c r="A1306" t="s">
        <v>8864</v>
      </c>
      <c r="B1306" t="s">
        <v>8303</v>
      </c>
      <c r="C1306" t="s">
        <v>358</v>
      </c>
      <c r="F1306" s="9" t="str">
        <f t="shared" si="43"/>
        <v/>
      </c>
      <c r="G1306" s="9" t="str">
        <f t="shared" si="44"/>
        <v/>
      </c>
    </row>
    <row r="1307" spans="1:7" x14ac:dyDescent="0.2">
      <c r="A1307" t="s">
        <v>8864</v>
      </c>
      <c r="B1307" t="s">
        <v>8288</v>
      </c>
      <c r="C1307" t="s">
        <v>358</v>
      </c>
      <c r="F1307" s="9" t="str">
        <f t="shared" si="43"/>
        <v/>
      </c>
      <c r="G1307" s="9" t="str">
        <f t="shared" si="44"/>
        <v/>
      </c>
    </row>
    <row r="1308" spans="1:7" x14ac:dyDescent="0.2">
      <c r="A1308" t="s">
        <v>8864</v>
      </c>
      <c r="B1308" t="s">
        <v>52</v>
      </c>
      <c r="C1308" t="s">
        <v>358</v>
      </c>
      <c r="F1308" s="9" t="str">
        <f t="shared" si="43"/>
        <v/>
      </c>
      <c r="G1308" s="9" t="str">
        <f t="shared" si="44"/>
        <v/>
      </c>
    </row>
    <row r="1309" spans="1:7" x14ac:dyDescent="0.2">
      <c r="A1309" t="s">
        <v>8864</v>
      </c>
      <c r="B1309" t="s">
        <v>401</v>
      </c>
      <c r="C1309" t="s">
        <v>358</v>
      </c>
      <c r="F1309" s="9" t="str">
        <f t="shared" si="43"/>
        <v/>
      </c>
      <c r="G1309" s="9" t="str">
        <f t="shared" si="44"/>
        <v/>
      </c>
    </row>
    <row r="1310" spans="1:7" x14ac:dyDescent="0.2">
      <c r="A1310" t="s">
        <v>8864</v>
      </c>
      <c r="B1310" t="s">
        <v>8297</v>
      </c>
      <c r="C1310" t="s">
        <v>358</v>
      </c>
      <c r="F1310" s="9" t="str">
        <f t="shared" si="43"/>
        <v/>
      </c>
      <c r="G1310" s="9" t="str">
        <f t="shared" si="44"/>
        <v/>
      </c>
    </row>
    <row r="1311" spans="1:7" x14ac:dyDescent="0.2">
      <c r="A1311" t="s">
        <v>8864</v>
      </c>
      <c r="B1311" t="s">
        <v>8298</v>
      </c>
      <c r="C1311" t="s">
        <v>358</v>
      </c>
      <c r="F1311" s="9" t="str">
        <f t="shared" si="43"/>
        <v/>
      </c>
      <c r="G1311" s="9" t="str">
        <f t="shared" si="44"/>
        <v/>
      </c>
    </row>
    <row r="1312" spans="1:7" x14ac:dyDescent="0.2">
      <c r="A1312" t="s">
        <v>8864</v>
      </c>
      <c r="B1312" t="s">
        <v>8268</v>
      </c>
      <c r="C1312" t="s">
        <v>358</v>
      </c>
      <c r="F1312" s="9" t="str">
        <f t="shared" si="43"/>
        <v/>
      </c>
      <c r="G1312" s="9" t="str">
        <f t="shared" si="44"/>
        <v/>
      </c>
    </row>
    <row r="1313" spans="1:7" x14ac:dyDescent="0.2">
      <c r="A1313" t="s">
        <v>8864</v>
      </c>
      <c r="B1313" t="s">
        <v>8266</v>
      </c>
      <c r="C1313" t="s">
        <v>358</v>
      </c>
      <c r="F1313" s="9" t="str">
        <f t="shared" si="43"/>
        <v/>
      </c>
      <c r="G1313" s="9" t="str">
        <f t="shared" si="44"/>
        <v/>
      </c>
    </row>
    <row r="1314" spans="1:7" x14ac:dyDescent="0.2">
      <c r="A1314" t="s">
        <v>8864</v>
      </c>
      <c r="B1314" t="s">
        <v>8262</v>
      </c>
      <c r="C1314" t="s">
        <v>358</v>
      </c>
      <c r="F1314" s="9" t="str">
        <f t="shared" si="43"/>
        <v/>
      </c>
      <c r="G1314" s="9" t="str">
        <f t="shared" si="44"/>
        <v/>
      </c>
    </row>
    <row r="1315" spans="1:7" x14ac:dyDescent="0.2">
      <c r="A1315" t="s">
        <v>8864</v>
      </c>
      <c r="B1315" t="s">
        <v>8274</v>
      </c>
      <c r="C1315" t="s">
        <v>358</v>
      </c>
      <c r="F1315" s="9" t="str">
        <f t="shared" si="43"/>
        <v/>
      </c>
      <c r="G1315" s="9" t="str">
        <f t="shared" si="44"/>
        <v/>
      </c>
    </row>
    <row r="1316" spans="1:7" x14ac:dyDescent="0.2">
      <c r="A1316" t="s">
        <v>8864</v>
      </c>
      <c r="B1316" t="s">
        <v>8267</v>
      </c>
      <c r="C1316" t="s">
        <v>358</v>
      </c>
      <c r="F1316" s="9" t="str">
        <f t="shared" si="43"/>
        <v/>
      </c>
      <c r="G1316" s="9" t="str">
        <f t="shared" si="44"/>
        <v/>
      </c>
    </row>
    <row r="1317" spans="1:7" x14ac:dyDescent="0.2">
      <c r="A1317" t="s">
        <v>8864</v>
      </c>
      <c r="B1317" t="s">
        <v>403</v>
      </c>
      <c r="C1317" t="s">
        <v>358</v>
      </c>
      <c r="F1317" s="9" t="str">
        <f t="shared" si="43"/>
        <v/>
      </c>
      <c r="G1317" s="9" t="str">
        <f t="shared" si="44"/>
        <v/>
      </c>
    </row>
    <row r="1318" spans="1:7" x14ac:dyDescent="0.2">
      <c r="A1318" t="s">
        <v>8864</v>
      </c>
      <c r="B1318" t="s">
        <v>55</v>
      </c>
      <c r="C1318" t="s">
        <v>358</v>
      </c>
      <c r="F1318" s="9" t="str">
        <f t="shared" si="43"/>
        <v/>
      </c>
      <c r="G1318" s="9" t="str">
        <f t="shared" si="44"/>
        <v/>
      </c>
    </row>
    <row r="1319" spans="1:7" x14ac:dyDescent="0.2">
      <c r="A1319" t="s">
        <v>248</v>
      </c>
      <c r="B1319" t="s">
        <v>8296</v>
      </c>
      <c r="C1319" t="s">
        <v>358</v>
      </c>
      <c r="D1319" s="9">
        <v>-7.1592996040000001E-6</v>
      </c>
      <c r="F1319" s="9">
        <f t="shared" si="43"/>
        <v>-7.1592996040000001E-6</v>
      </c>
      <c r="G1319" s="9" t="str">
        <f t="shared" si="44"/>
        <v/>
      </c>
    </row>
    <row r="1320" spans="1:7" x14ac:dyDescent="0.2">
      <c r="A1320" t="s">
        <v>248</v>
      </c>
      <c r="B1320" t="s">
        <v>8294</v>
      </c>
      <c r="C1320" t="s">
        <v>358</v>
      </c>
      <c r="D1320" s="9">
        <v>-8.9784702120000005E-6</v>
      </c>
      <c r="F1320" s="9">
        <f t="shared" si="43"/>
        <v>-8.9784702120000005E-6</v>
      </c>
      <c r="G1320" s="9" t="str">
        <f t="shared" si="44"/>
        <v/>
      </c>
    </row>
    <row r="1321" spans="1:7" x14ac:dyDescent="0.2">
      <c r="A1321" t="s">
        <v>248</v>
      </c>
      <c r="B1321" t="s">
        <v>8311</v>
      </c>
      <c r="C1321" t="s">
        <v>358</v>
      </c>
      <c r="D1321" s="9">
        <v>1.8160560139999998E-5</v>
      </c>
      <c r="F1321" s="9" t="str">
        <f t="shared" si="43"/>
        <v/>
      </c>
      <c r="G1321" s="9">
        <f t="shared" si="44"/>
        <v>1.8160560139999998E-5</v>
      </c>
    </row>
    <row r="1322" spans="1:7" x14ac:dyDescent="0.2">
      <c r="A1322" t="s">
        <v>248</v>
      </c>
      <c r="B1322" t="s">
        <v>401</v>
      </c>
      <c r="C1322" t="s">
        <v>358</v>
      </c>
      <c r="D1322" s="9">
        <v>4.7463631059999998E-6</v>
      </c>
      <c r="F1322" s="9" t="str">
        <f t="shared" si="43"/>
        <v/>
      </c>
      <c r="G1322" s="9">
        <f t="shared" si="44"/>
        <v>4.7463631059999998E-6</v>
      </c>
    </row>
    <row r="1323" spans="1:7" x14ac:dyDescent="0.2">
      <c r="A1323" t="s">
        <v>248</v>
      </c>
      <c r="B1323" t="s">
        <v>55</v>
      </c>
      <c r="C1323" t="s">
        <v>358</v>
      </c>
      <c r="D1323" s="9">
        <v>9.2484137560000006E-6</v>
      </c>
      <c r="F1323" s="9" t="str">
        <f t="shared" si="43"/>
        <v/>
      </c>
      <c r="G1323" s="9">
        <f t="shared" si="44"/>
        <v>9.2484137560000006E-6</v>
      </c>
    </row>
    <row r="1324" spans="1:7" x14ac:dyDescent="0.2">
      <c r="A1324" t="s">
        <v>8865</v>
      </c>
      <c r="B1324" t="s">
        <v>8295</v>
      </c>
      <c r="C1324" t="s">
        <v>358</v>
      </c>
      <c r="F1324" s="9" t="str">
        <f t="shared" si="43"/>
        <v/>
      </c>
      <c r="G1324" s="9" t="str">
        <f t="shared" si="44"/>
        <v/>
      </c>
    </row>
    <row r="1325" spans="1:7" x14ac:dyDescent="0.2">
      <c r="A1325" t="s">
        <v>8865</v>
      </c>
      <c r="B1325" t="s">
        <v>8288</v>
      </c>
      <c r="C1325" t="s">
        <v>358</v>
      </c>
      <c r="F1325" s="9" t="str">
        <f t="shared" si="43"/>
        <v/>
      </c>
      <c r="G1325" s="9" t="str">
        <f t="shared" si="44"/>
        <v/>
      </c>
    </row>
    <row r="1326" spans="1:7" x14ac:dyDescent="0.2">
      <c r="A1326" t="s">
        <v>8865</v>
      </c>
      <c r="B1326" t="s">
        <v>52</v>
      </c>
      <c r="C1326" t="s">
        <v>358</v>
      </c>
      <c r="F1326" s="9" t="str">
        <f t="shared" si="43"/>
        <v/>
      </c>
      <c r="G1326" s="9" t="str">
        <f t="shared" si="44"/>
        <v/>
      </c>
    </row>
    <row r="1327" spans="1:7" x14ac:dyDescent="0.2">
      <c r="A1327" t="s">
        <v>8865</v>
      </c>
      <c r="B1327" t="s">
        <v>401</v>
      </c>
      <c r="C1327" t="s">
        <v>358</v>
      </c>
      <c r="F1327" s="9" t="str">
        <f t="shared" si="43"/>
        <v/>
      </c>
      <c r="G1327" s="9" t="str">
        <f t="shared" si="44"/>
        <v/>
      </c>
    </row>
    <row r="1328" spans="1:7" x14ac:dyDescent="0.2">
      <c r="A1328" t="s">
        <v>8865</v>
      </c>
      <c r="B1328" t="s">
        <v>8298</v>
      </c>
      <c r="C1328" t="s">
        <v>358</v>
      </c>
      <c r="F1328" s="9" t="str">
        <f t="shared" si="43"/>
        <v/>
      </c>
      <c r="G1328" s="9" t="str">
        <f t="shared" si="44"/>
        <v/>
      </c>
    </row>
    <row r="1329" spans="1:7" x14ac:dyDescent="0.2">
      <c r="A1329" t="s">
        <v>8865</v>
      </c>
      <c r="B1329" t="s">
        <v>8268</v>
      </c>
      <c r="C1329" t="s">
        <v>358</v>
      </c>
      <c r="F1329" s="9" t="str">
        <f t="shared" si="43"/>
        <v/>
      </c>
      <c r="G1329" s="9" t="str">
        <f t="shared" si="44"/>
        <v/>
      </c>
    </row>
    <row r="1330" spans="1:7" x14ac:dyDescent="0.2">
      <c r="A1330" t="s">
        <v>8865</v>
      </c>
      <c r="B1330" t="s">
        <v>8266</v>
      </c>
      <c r="C1330" t="s">
        <v>358</v>
      </c>
      <c r="F1330" s="9" t="str">
        <f t="shared" si="43"/>
        <v/>
      </c>
      <c r="G1330" s="9" t="str">
        <f t="shared" si="44"/>
        <v/>
      </c>
    </row>
    <row r="1331" spans="1:7" x14ac:dyDescent="0.2">
      <c r="A1331" t="s">
        <v>8865</v>
      </c>
      <c r="B1331" t="s">
        <v>8272</v>
      </c>
      <c r="C1331" t="s">
        <v>358</v>
      </c>
      <c r="F1331" s="9" t="str">
        <f t="shared" si="43"/>
        <v/>
      </c>
      <c r="G1331" s="9" t="str">
        <f t="shared" si="44"/>
        <v/>
      </c>
    </row>
    <row r="1332" spans="1:7" x14ac:dyDescent="0.2">
      <c r="A1332" t="s">
        <v>8865</v>
      </c>
      <c r="B1332" t="s">
        <v>8267</v>
      </c>
      <c r="C1332" t="s">
        <v>358</v>
      </c>
      <c r="F1332" s="9" t="str">
        <f t="shared" si="43"/>
        <v/>
      </c>
      <c r="G1332" s="9" t="str">
        <f t="shared" si="44"/>
        <v/>
      </c>
    </row>
    <row r="1333" spans="1:7" x14ac:dyDescent="0.2">
      <c r="A1333" t="s">
        <v>450</v>
      </c>
      <c r="B1333" t="s">
        <v>54</v>
      </c>
      <c r="C1333" t="s">
        <v>358</v>
      </c>
      <c r="F1333" s="9" t="str">
        <f t="shared" si="43"/>
        <v/>
      </c>
      <c r="G1333" s="9" t="str">
        <f t="shared" si="44"/>
        <v/>
      </c>
    </row>
    <row r="1334" spans="1:7" x14ac:dyDescent="0.2">
      <c r="A1334" t="s">
        <v>450</v>
      </c>
      <c r="B1334" t="s">
        <v>400</v>
      </c>
      <c r="C1334" t="s">
        <v>358</v>
      </c>
      <c r="F1334" s="9" t="str">
        <f t="shared" si="43"/>
        <v/>
      </c>
      <c r="G1334" s="9" t="str">
        <f t="shared" si="44"/>
        <v/>
      </c>
    </row>
    <row r="1335" spans="1:7" x14ac:dyDescent="0.2">
      <c r="A1335" t="s">
        <v>443</v>
      </c>
      <c r="B1335" t="s">
        <v>54</v>
      </c>
      <c r="C1335" t="s">
        <v>358</v>
      </c>
      <c r="F1335" s="9" t="str">
        <f t="shared" si="43"/>
        <v/>
      </c>
      <c r="G1335" s="9" t="str">
        <f t="shared" si="44"/>
        <v/>
      </c>
    </row>
    <row r="1336" spans="1:7" x14ac:dyDescent="0.2">
      <c r="A1336" t="s">
        <v>443</v>
      </c>
      <c r="B1336" t="s">
        <v>404</v>
      </c>
      <c r="C1336" t="s">
        <v>358</v>
      </c>
      <c r="F1336" s="9" t="str">
        <f t="shared" si="43"/>
        <v/>
      </c>
      <c r="G1336" s="9" t="str">
        <f t="shared" si="44"/>
        <v/>
      </c>
    </row>
    <row r="1337" spans="1:7" x14ac:dyDescent="0.2">
      <c r="A1337" t="s">
        <v>451</v>
      </c>
      <c r="B1337" t="s">
        <v>400</v>
      </c>
      <c r="C1337" t="s">
        <v>358</v>
      </c>
      <c r="F1337" s="9" t="str">
        <f t="shared" si="43"/>
        <v/>
      </c>
      <c r="G1337" s="9" t="str">
        <f t="shared" si="44"/>
        <v/>
      </c>
    </row>
    <row r="1338" spans="1:7" x14ac:dyDescent="0.2">
      <c r="A1338" t="s">
        <v>451</v>
      </c>
      <c r="B1338" t="s">
        <v>55</v>
      </c>
      <c r="C1338" t="s">
        <v>358</v>
      </c>
      <c r="F1338" s="9" t="str">
        <f t="shared" si="43"/>
        <v/>
      </c>
      <c r="G1338" s="9" t="str">
        <f t="shared" si="44"/>
        <v/>
      </c>
    </row>
    <row r="1339" spans="1:7" x14ac:dyDescent="0.2">
      <c r="A1339" t="s">
        <v>452</v>
      </c>
      <c r="B1339" t="s">
        <v>399</v>
      </c>
      <c r="C1339" t="s">
        <v>358</v>
      </c>
      <c r="F1339" s="9" t="str">
        <f t="shared" si="43"/>
        <v/>
      </c>
      <c r="G1339" s="9" t="str">
        <f t="shared" si="44"/>
        <v/>
      </c>
    </row>
    <row r="1340" spans="1:7" x14ac:dyDescent="0.2">
      <c r="A1340" t="s">
        <v>452</v>
      </c>
      <c r="B1340" t="s">
        <v>400</v>
      </c>
      <c r="C1340" t="s">
        <v>358</v>
      </c>
      <c r="F1340" s="9" t="str">
        <f t="shared" si="43"/>
        <v/>
      </c>
      <c r="G1340" s="9" t="str">
        <f t="shared" si="44"/>
        <v/>
      </c>
    </row>
    <row r="1341" spans="1:7" x14ac:dyDescent="0.2">
      <c r="A1341" t="s">
        <v>444</v>
      </c>
      <c r="B1341" t="s">
        <v>399</v>
      </c>
      <c r="C1341" t="s">
        <v>358</v>
      </c>
      <c r="F1341" s="9" t="str">
        <f t="shared" si="43"/>
        <v/>
      </c>
      <c r="G1341" s="9" t="str">
        <f t="shared" si="44"/>
        <v/>
      </c>
    </row>
    <row r="1342" spans="1:7" x14ac:dyDescent="0.2">
      <c r="A1342" t="s">
        <v>444</v>
      </c>
      <c r="B1342" t="s">
        <v>400</v>
      </c>
      <c r="C1342" t="s">
        <v>358</v>
      </c>
      <c r="F1342" s="9" t="str">
        <f t="shared" si="43"/>
        <v/>
      </c>
      <c r="G1342" s="9" t="str">
        <f t="shared" si="44"/>
        <v/>
      </c>
    </row>
    <row r="1343" spans="1:7" x14ac:dyDescent="0.2">
      <c r="A1343" t="s">
        <v>249</v>
      </c>
      <c r="B1343" t="s">
        <v>52</v>
      </c>
      <c r="C1343" t="s">
        <v>358</v>
      </c>
      <c r="D1343" s="9">
        <v>3.7639551920000001E-4</v>
      </c>
      <c r="F1343" s="9" t="str">
        <f t="shared" si="43"/>
        <v/>
      </c>
      <c r="G1343" s="9">
        <f t="shared" si="44"/>
        <v>3.7639551920000001E-4</v>
      </c>
    </row>
    <row r="1344" spans="1:7" x14ac:dyDescent="0.2">
      <c r="A1344" t="s">
        <v>249</v>
      </c>
      <c r="B1344" t="s">
        <v>402</v>
      </c>
      <c r="C1344" t="s">
        <v>358</v>
      </c>
      <c r="D1344" s="9">
        <v>-3.726688309E-4</v>
      </c>
      <c r="F1344" s="9">
        <f t="shared" si="43"/>
        <v>-3.726688309E-4</v>
      </c>
      <c r="G1344" s="9" t="str">
        <f t="shared" si="44"/>
        <v/>
      </c>
    </row>
    <row r="1345" spans="1:7" x14ac:dyDescent="0.2">
      <c r="A1345" t="s">
        <v>252</v>
      </c>
      <c r="B1345" t="s">
        <v>52</v>
      </c>
      <c r="C1345" t="s">
        <v>358</v>
      </c>
      <c r="D1345" s="9">
        <v>1.1709852229999999E-5</v>
      </c>
      <c r="F1345" s="9" t="str">
        <f t="shared" si="43"/>
        <v/>
      </c>
      <c r="G1345" s="9">
        <f t="shared" si="44"/>
        <v>1.1709852229999999E-5</v>
      </c>
    </row>
    <row r="1346" spans="1:7" x14ac:dyDescent="0.2">
      <c r="A1346" t="s">
        <v>252</v>
      </c>
      <c r="B1346" t="s">
        <v>402</v>
      </c>
      <c r="C1346" t="s">
        <v>358</v>
      </c>
      <c r="D1346" s="9">
        <v>-3.5129556710000001E-5</v>
      </c>
      <c r="F1346" s="9">
        <f t="shared" si="43"/>
        <v>-3.5129556710000001E-5</v>
      </c>
      <c r="G1346" s="9" t="str">
        <f t="shared" si="44"/>
        <v/>
      </c>
    </row>
    <row r="1347" spans="1:7" x14ac:dyDescent="0.2">
      <c r="A1347" t="s">
        <v>252</v>
      </c>
      <c r="B1347" t="s">
        <v>480</v>
      </c>
      <c r="C1347" t="s">
        <v>358</v>
      </c>
      <c r="D1347" s="9">
        <v>2.3419704490000001E-5</v>
      </c>
      <c r="F1347" s="9" t="str">
        <f t="shared" si="43"/>
        <v/>
      </c>
      <c r="G1347" s="9">
        <f t="shared" si="44"/>
        <v>2.3419704490000001E-5</v>
      </c>
    </row>
    <row r="1348" spans="1:7" x14ac:dyDescent="0.2">
      <c r="A1348" t="s">
        <v>253</v>
      </c>
      <c r="B1348" t="s">
        <v>52</v>
      </c>
      <c r="C1348" t="s">
        <v>358</v>
      </c>
      <c r="D1348" s="9">
        <v>4.1428340050000001</v>
      </c>
      <c r="F1348" s="9" t="str">
        <f t="shared" si="43"/>
        <v/>
      </c>
      <c r="G1348" s="9">
        <f t="shared" si="44"/>
        <v>4.1428340050000001</v>
      </c>
    </row>
    <row r="1349" spans="1:7" x14ac:dyDescent="0.2">
      <c r="A1349" t="s">
        <v>253</v>
      </c>
      <c r="B1349" t="s">
        <v>401</v>
      </c>
      <c r="C1349" t="s">
        <v>358</v>
      </c>
      <c r="D1349" s="9">
        <v>-4.1428340050000001</v>
      </c>
      <c r="F1349" s="9">
        <f t="shared" si="43"/>
        <v>-4.1428340050000001</v>
      </c>
      <c r="G1349" s="9" t="str">
        <f t="shared" si="44"/>
        <v/>
      </c>
    </row>
    <row r="1350" spans="1:7" x14ac:dyDescent="0.2">
      <c r="A1350" t="s">
        <v>254</v>
      </c>
      <c r="B1350" t="s">
        <v>52</v>
      </c>
      <c r="C1350" t="s">
        <v>375</v>
      </c>
      <c r="D1350" s="9">
        <v>0.1042102134</v>
      </c>
      <c r="F1350" s="9" t="str">
        <f t="shared" si="43"/>
        <v/>
      </c>
      <c r="G1350" s="9">
        <f t="shared" si="44"/>
        <v>0.1042102134</v>
      </c>
    </row>
    <row r="1351" spans="1:7" x14ac:dyDescent="0.2">
      <c r="A1351" t="s">
        <v>254</v>
      </c>
      <c r="B1351" t="s">
        <v>398</v>
      </c>
      <c r="C1351" t="s">
        <v>375</v>
      </c>
      <c r="D1351" s="9">
        <v>0.40105508249999999</v>
      </c>
      <c r="F1351" s="9" t="str">
        <f t="shared" ref="F1351:F1414" si="45">IF(D1351&lt;0,D1351,"")</f>
        <v/>
      </c>
      <c r="G1351" s="9">
        <f t="shared" ref="G1351:G1414" si="46">IF(D1351&gt;0,D1351,"")</f>
        <v>0.40105508249999999</v>
      </c>
    </row>
    <row r="1352" spans="1:7" x14ac:dyDescent="0.2">
      <c r="A1352" t="s">
        <v>254</v>
      </c>
      <c r="B1352" t="s">
        <v>480</v>
      </c>
      <c r="C1352" t="s">
        <v>375</v>
      </c>
      <c r="D1352" s="9">
        <v>-0.38132942660000002</v>
      </c>
      <c r="F1352" s="9">
        <f t="shared" si="45"/>
        <v>-0.38132942660000002</v>
      </c>
      <c r="G1352" s="9" t="str">
        <f t="shared" si="46"/>
        <v/>
      </c>
    </row>
    <row r="1353" spans="1:7" x14ac:dyDescent="0.2">
      <c r="A1353" t="s">
        <v>255</v>
      </c>
      <c r="B1353" t="s">
        <v>52</v>
      </c>
      <c r="C1353" t="s">
        <v>375</v>
      </c>
      <c r="D1353" s="9">
        <v>1.7907168919999999E-6</v>
      </c>
      <c r="F1353" s="9" t="str">
        <f t="shared" si="45"/>
        <v/>
      </c>
      <c r="G1353" s="9">
        <f t="shared" si="46"/>
        <v>1.7907168919999999E-6</v>
      </c>
    </row>
    <row r="1354" spans="1:7" x14ac:dyDescent="0.2">
      <c r="A1354" t="s">
        <v>255</v>
      </c>
      <c r="B1354" t="s">
        <v>480</v>
      </c>
      <c r="C1354" t="s">
        <v>375</v>
      </c>
      <c r="D1354" s="9">
        <v>-7.2875689190000001E-5</v>
      </c>
      <c r="F1354" s="9">
        <f t="shared" si="45"/>
        <v>-7.2875689190000001E-5</v>
      </c>
      <c r="G1354" s="9" t="str">
        <f t="shared" si="46"/>
        <v/>
      </c>
    </row>
    <row r="1355" spans="1:7" x14ac:dyDescent="0.2">
      <c r="A1355" t="s">
        <v>255</v>
      </c>
      <c r="B1355" t="s">
        <v>8204</v>
      </c>
      <c r="C1355" t="s">
        <v>375</v>
      </c>
      <c r="D1355" s="9">
        <v>7.2875689190000001E-5</v>
      </c>
      <c r="F1355" s="9" t="str">
        <f t="shared" si="45"/>
        <v/>
      </c>
      <c r="G1355" s="9">
        <f t="shared" si="46"/>
        <v>7.2875689190000001E-5</v>
      </c>
    </row>
    <row r="1356" spans="1:7" x14ac:dyDescent="0.2">
      <c r="A1356" t="s">
        <v>413</v>
      </c>
      <c r="B1356" t="s">
        <v>52</v>
      </c>
      <c r="C1356" t="s">
        <v>360</v>
      </c>
      <c r="D1356" s="9">
        <v>-1.7149626440000001</v>
      </c>
      <c r="F1356" s="9">
        <f t="shared" si="45"/>
        <v>-1.7149626440000001</v>
      </c>
      <c r="G1356" s="9" t="str">
        <f t="shared" si="46"/>
        <v/>
      </c>
    </row>
    <row r="1357" spans="1:7" x14ac:dyDescent="0.2">
      <c r="A1357" t="s">
        <v>413</v>
      </c>
      <c r="B1357" t="s">
        <v>395</v>
      </c>
      <c r="C1357" t="s">
        <v>360</v>
      </c>
      <c r="D1357" s="9">
        <v>1.714965804</v>
      </c>
      <c r="F1357" s="9" t="str">
        <f t="shared" si="45"/>
        <v/>
      </c>
      <c r="G1357" s="9">
        <f t="shared" si="46"/>
        <v>1.714965804</v>
      </c>
    </row>
    <row r="1358" spans="1:7" x14ac:dyDescent="0.2">
      <c r="A1358" t="s">
        <v>8866</v>
      </c>
      <c r="B1358" t="s">
        <v>52</v>
      </c>
      <c r="C1358" t="s">
        <v>373</v>
      </c>
      <c r="F1358" s="9" t="str">
        <f t="shared" si="45"/>
        <v/>
      </c>
      <c r="G1358" s="9" t="str">
        <f t="shared" si="46"/>
        <v/>
      </c>
    </row>
    <row r="1359" spans="1:7" x14ac:dyDescent="0.2">
      <c r="A1359" t="s">
        <v>8866</v>
      </c>
      <c r="B1359" t="s">
        <v>55</v>
      </c>
      <c r="C1359" t="s">
        <v>373</v>
      </c>
      <c r="F1359" s="9" t="str">
        <f t="shared" si="45"/>
        <v/>
      </c>
      <c r="G1359" s="9" t="str">
        <f t="shared" si="46"/>
        <v/>
      </c>
    </row>
    <row r="1360" spans="1:7" x14ac:dyDescent="0.2">
      <c r="A1360" t="s">
        <v>8867</v>
      </c>
      <c r="B1360" t="s">
        <v>52</v>
      </c>
      <c r="C1360" t="s">
        <v>373</v>
      </c>
      <c r="D1360" s="9">
        <v>8.8940796460000002E-6</v>
      </c>
      <c r="F1360" s="9" t="str">
        <f t="shared" si="45"/>
        <v/>
      </c>
      <c r="G1360" s="9">
        <f t="shared" si="46"/>
        <v>8.8940796460000002E-6</v>
      </c>
    </row>
    <row r="1361" spans="1:7" x14ac:dyDescent="0.2">
      <c r="A1361" t="s">
        <v>8867</v>
      </c>
      <c r="B1361" t="s">
        <v>55</v>
      </c>
      <c r="C1361" t="s">
        <v>373</v>
      </c>
      <c r="D1361" s="9">
        <v>-5.97328113E-6</v>
      </c>
      <c r="F1361" s="9">
        <f t="shared" si="45"/>
        <v>-5.97328113E-6</v>
      </c>
      <c r="G1361" s="9" t="str">
        <f t="shared" si="46"/>
        <v/>
      </c>
    </row>
    <row r="1362" spans="1:7" x14ac:dyDescent="0.2">
      <c r="A1362" t="s">
        <v>8487</v>
      </c>
      <c r="B1362" t="s">
        <v>52</v>
      </c>
      <c r="C1362" t="s">
        <v>373</v>
      </c>
      <c r="D1362" s="9">
        <v>1.141785946E-4</v>
      </c>
      <c r="F1362" s="9" t="str">
        <f t="shared" si="45"/>
        <v/>
      </c>
      <c r="G1362" s="9">
        <f t="shared" si="46"/>
        <v>1.141785946E-4</v>
      </c>
    </row>
    <row r="1363" spans="1:7" x14ac:dyDescent="0.2">
      <c r="A1363" t="s">
        <v>8487</v>
      </c>
      <c r="B1363" t="s">
        <v>55</v>
      </c>
      <c r="C1363" t="s">
        <v>373</v>
      </c>
      <c r="D1363" s="9">
        <v>-7.6515669729999996E-5</v>
      </c>
      <c r="F1363" s="9">
        <f t="shared" si="45"/>
        <v>-7.6515669729999996E-5</v>
      </c>
      <c r="G1363" s="9" t="str">
        <f t="shared" si="46"/>
        <v/>
      </c>
    </row>
    <row r="1364" spans="1:7" x14ac:dyDescent="0.2">
      <c r="A1364" t="s">
        <v>445</v>
      </c>
      <c r="B1364" t="s">
        <v>405</v>
      </c>
      <c r="C1364" t="s">
        <v>368</v>
      </c>
      <c r="D1364" s="9">
        <v>3.7604656670000001</v>
      </c>
      <c r="F1364" s="9" t="str">
        <f t="shared" si="45"/>
        <v/>
      </c>
      <c r="G1364" s="9">
        <f t="shared" si="46"/>
        <v>3.7604656670000001</v>
      </c>
    </row>
    <row r="1365" spans="1:7" x14ac:dyDescent="0.2">
      <c r="A1365" t="s">
        <v>445</v>
      </c>
      <c r="B1365" t="s">
        <v>480</v>
      </c>
      <c r="C1365" t="s">
        <v>368</v>
      </c>
      <c r="D1365" s="9">
        <v>-3.196395817</v>
      </c>
      <c r="F1365" s="9">
        <f t="shared" si="45"/>
        <v>-3.196395817</v>
      </c>
      <c r="G1365" s="9" t="str">
        <f t="shared" si="46"/>
        <v/>
      </c>
    </row>
    <row r="1366" spans="1:7" x14ac:dyDescent="0.2">
      <c r="A1366" t="s">
        <v>256</v>
      </c>
      <c r="B1366" t="s">
        <v>396</v>
      </c>
      <c r="C1366" t="s">
        <v>361</v>
      </c>
      <c r="D1366" s="9">
        <v>7.9851921919999999E-2</v>
      </c>
      <c r="F1366" s="9" t="str">
        <f t="shared" si="45"/>
        <v/>
      </c>
      <c r="G1366" s="9">
        <f t="shared" si="46"/>
        <v>7.9851921919999999E-2</v>
      </c>
    </row>
    <row r="1367" spans="1:7" x14ac:dyDescent="0.2">
      <c r="A1367" t="s">
        <v>256</v>
      </c>
      <c r="B1367" t="s">
        <v>52</v>
      </c>
      <c r="C1367" t="s">
        <v>361</v>
      </c>
      <c r="D1367" s="9">
        <v>2.395599102E-3</v>
      </c>
      <c r="F1367" s="9" t="str">
        <f t="shared" si="45"/>
        <v/>
      </c>
      <c r="G1367" s="9">
        <f t="shared" si="46"/>
        <v>2.395599102E-3</v>
      </c>
    </row>
    <row r="1368" spans="1:7" x14ac:dyDescent="0.2">
      <c r="A1368" t="s">
        <v>256</v>
      </c>
      <c r="B1368" t="s">
        <v>402</v>
      </c>
      <c r="C1368" t="s">
        <v>361</v>
      </c>
      <c r="D1368" s="9">
        <v>-7.9851921919999999E-2</v>
      </c>
      <c r="F1368" s="9">
        <f t="shared" si="45"/>
        <v>-7.9851921919999999E-2</v>
      </c>
      <c r="G1368" s="9" t="str">
        <f t="shared" si="46"/>
        <v/>
      </c>
    </row>
    <row r="1369" spans="1:7" x14ac:dyDescent="0.2">
      <c r="A1369" t="s">
        <v>257</v>
      </c>
      <c r="B1369" t="s">
        <v>52</v>
      </c>
      <c r="C1369" t="s">
        <v>361</v>
      </c>
      <c r="D1369" s="9">
        <v>5.253053726E-7</v>
      </c>
      <c r="F1369" s="9" t="str">
        <f t="shared" si="45"/>
        <v/>
      </c>
      <c r="G1369" s="9">
        <f t="shared" si="46"/>
        <v>5.253053726E-7</v>
      </c>
    </row>
    <row r="1370" spans="1:7" x14ac:dyDescent="0.2">
      <c r="A1370" t="s">
        <v>257</v>
      </c>
      <c r="B1370" t="s">
        <v>480</v>
      </c>
      <c r="C1370" t="s">
        <v>361</v>
      </c>
      <c r="D1370" s="9">
        <v>-2.015020922E-5</v>
      </c>
      <c r="F1370" s="9">
        <f t="shared" si="45"/>
        <v>-2.015020922E-5</v>
      </c>
      <c r="G1370" s="9" t="str">
        <f t="shared" si="46"/>
        <v/>
      </c>
    </row>
    <row r="1371" spans="1:7" x14ac:dyDescent="0.2">
      <c r="A1371" t="s">
        <v>257</v>
      </c>
      <c r="B1371" t="s">
        <v>8204</v>
      </c>
      <c r="C1371" t="s">
        <v>361</v>
      </c>
      <c r="D1371" s="9">
        <v>2.015020922E-5</v>
      </c>
      <c r="F1371" s="9" t="str">
        <f t="shared" si="45"/>
        <v/>
      </c>
      <c r="G1371" s="9">
        <f t="shared" si="46"/>
        <v>2.015020922E-5</v>
      </c>
    </row>
    <row r="1372" spans="1:7" x14ac:dyDescent="0.2">
      <c r="A1372" t="s">
        <v>8868</v>
      </c>
      <c r="B1372" t="s">
        <v>399</v>
      </c>
      <c r="C1372" t="s">
        <v>375</v>
      </c>
      <c r="F1372" s="9" t="str">
        <f t="shared" si="45"/>
        <v/>
      </c>
      <c r="G1372" s="9" t="str">
        <f t="shared" si="46"/>
        <v/>
      </c>
    </row>
    <row r="1373" spans="1:7" x14ac:dyDescent="0.2">
      <c r="A1373" t="s">
        <v>8868</v>
      </c>
      <c r="B1373" t="s">
        <v>480</v>
      </c>
      <c r="C1373" t="s">
        <v>375</v>
      </c>
      <c r="F1373" s="9" t="str">
        <f t="shared" si="45"/>
        <v/>
      </c>
      <c r="G1373" s="9" t="str">
        <f t="shared" si="46"/>
        <v/>
      </c>
    </row>
    <row r="1374" spans="1:7" x14ac:dyDescent="0.2">
      <c r="A1374" t="s">
        <v>258</v>
      </c>
      <c r="B1374" t="s">
        <v>52</v>
      </c>
      <c r="C1374" t="s">
        <v>359</v>
      </c>
      <c r="D1374" s="9">
        <v>5.8263069979999997</v>
      </c>
      <c r="F1374" s="9" t="str">
        <f t="shared" si="45"/>
        <v/>
      </c>
      <c r="G1374" s="9">
        <f t="shared" si="46"/>
        <v>5.8263069979999997</v>
      </c>
    </row>
    <row r="1375" spans="1:7" x14ac:dyDescent="0.2">
      <c r="A1375" t="s">
        <v>258</v>
      </c>
      <c r="B1375" t="s">
        <v>398</v>
      </c>
      <c r="C1375" t="s">
        <v>359</v>
      </c>
      <c r="D1375" s="9">
        <v>13.679157999999999</v>
      </c>
      <c r="F1375" s="9" t="str">
        <f t="shared" si="45"/>
        <v/>
      </c>
      <c r="G1375" s="9">
        <f t="shared" si="46"/>
        <v>13.679157999999999</v>
      </c>
    </row>
    <row r="1376" spans="1:7" x14ac:dyDescent="0.2">
      <c r="A1376" t="s">
        <v>258</v>
      </c>
      <c r="B1376" t="s">
        <v>480</v>
      </c>
      <c r="C1376" t="s">
        <v>359</v>
      </c>
      <c r="D1376" s="9">
        <v>-19.50546245</v>
      </c>
      <c r="F1376" s="9">
        <f t="shared" si="45"/>
        <v>-19.50546245</v>
      </c>
      <c r="G1376" s="9" t="str">
        <f t="shared" si="46"/>
        <v/>
      </c>
    </row>
    <row r="1377" spans="1:7" x14ac:dyDescent="0.2">
      <c r="A1377" t="s">
        <v>8488</v>
      </c>
      <c r="B1377" t="s">
        <v>52</v>
      </c>
      <c r="C1377" t="s">
        <v>356</v>
      </c>
      <c r="D1377" s="9">
        <v>-6.9197504309999998</v>
      </c>
      <c r="F1377" s="9">
        <f t="shared" si="45"/>
        <v>-6.9197504309999998</v>
      </c>
      <c r="G1377" s="9" t="str">
        <f t="shared" si="46"/>
        <v/>
      </c>
    </row>
    <row r="1378" spans="1:7" x14ac:dyDescent="0.2">
      <c r="A1378" t="s">
        <v>8488</v>
      </c>
      <c r="B1378" t="s">
        <v>395</v>
      </c>
      <c r="C1378" t="s">
        <v>356</v>
      </c>
      <c r="D1378" s="9">
        <v>6.9197504309999998</v>
      </c>
      <c r="F1378" s="9" t="str">
        <f t="shared" si="45"/>
        <v/>
      </c>
      <c r="G1378" s="9">
        <f t="shared" si="46"/>
        <v>6.9197504309999998</v>
      </c>
    </row>
    <row r="1379" spans="1:7" x14ac:dyDescent="0.2">
      <c r="A1379" t="s">
        <v>8869</v>
      </c>
      <c r="B1379" t="s">
        <v>52</v>
      </c>
      <c r="C1379" t="s">
        <v>373</v>
      </c>
      <c r="D1379" s="9">
        <v>9.5306280619999994E-6</v>
      </c>
      <c r="F1379" s="9" t="str">
        <f t="shared" si="45"/>
        <v/>
      </c>
      <c r="G1379" s="9">
        <f t="shared" si="46"/>
        <v>9.5306280619999994E-6</v>
      </c>
    </row>
    <row r="1380" spans="1:7" x14ac:dyDescent="0.2">
      <c r="A1380" t="s">
        <v>8869</v>
      </c>
      <c r="B1380" t="s">
        <v>55</v>
      </c>
      <c r="C1380" t="s">
        <v>373</v>
      </c>
      <c r="D1380" s="9">
        <v>-6.3574693919999996E-6</v>
      </c>
      <c r="F1380" s="9">
        <f t="shared" si="45"/>
        <v>-6.3574693919999996E-6</v>
      </c>
      <c r="G1380" s="9" t="str">
        <f t="shared" si="46"/>
        <v/>
      </c>
    </row>
    <row r="1381" spans="1:7" x14ac:dyDescent="0.2">
      <c r="A1381" t="s">
        <v>8489</v>
      </c>
      <c r="B1381" t="s">
        <v>480</v>
      </c>
      <c r="C1381" t="s">
        <v>367</v>
      </c>
      <c r="F1381" s="9" t="str">
        <f t="shared" si="45"/>
        <v/>
      </c>
      <c r="G1381" s="9" t="str">
        <f t="shared" si="46"/>
        <v/>
      </c>
    </row>
    <row r="1382" spans="1:7" x14ac:dyDescent="0.2">
      <c r="A1382" t="s">
        <v>8490</v>
      </c>
      <c r="B1382" t="s">
        <v>480</v>
      </c>
      <c r="C1382" t="s">
        <v>362</v>
      </c>
      <c r="F1382" s="9" t="str">
        <f t="shared" si="45"/>
        <v/>
      </c>
      <c r="G1382" s="9" t="str">
        <f t="shared" si="46"/>
        <v/>
      </c>
    </row>
    <row r="1383" spans="1:7" x14ac:dyDescent="0.2">
      <c r="A1383" t="s">
        <v>8326</v>
      </c>
      <c r="B1383" t="s">
        <v>480</v>
      </c>
      <c r="C1383" t="s">
        <v>361</v>
      </c>
      <c r="F1383" s="9" t="str">
        <f t="shared" si="45"/>
        <v/>
      </c>
      <c r="G1383" s="9" t="str">
        <f t="shared" si="46"/>
        <v/>
      </c>
    </row>
    <row r="1384" spans="1:7" x14ac:dyDescent="0.2">
      <c r="A1384" t="s">
        <v>8327</v>
      </c>
      <c r="B1384" t="s">
        <v>52</v>
      </c>
      <c r="C1384" t="s">
        <v>361</v>
      </c>
      <c r="F1384" s="9" t="str">
        <f t="shared" si="45"/>
        <v/>
      </c>
      <c r="G1384" s="9" t="str">
        <f t="shared" si="46"/>
        <v/>
      </c>
    </row>
    <row r="1385" spans="1:7" x14ac:dyDescent="0.2">
      <c r="A1385" t="s">
        <v>263</v>
      </c>
      <c r="B1385" t="s">
        <v>8311</v>
      </c>
      <c r="C1385" t="s">
        <v>358</v>
      </c>
      <c r="D1385" s="9">
        <v>-6.913132066E-6</v>
      </c>
      <c r="F1385" s="9">
        <f t="shared" si="45"/>
        <v>-6.913132066E-6</v>
      </c>
      <c r="G1385" s="9" t="str">
        <f t="shared" si="46"/>
        <v/>
      </c>
    </row>
    <row r="1386" spans="1:7" x14ac:dyDescent="0.2">
      <c r="A1386" t="s">
        <v>263</v>
      </c>
      <c r="B1386" t="s">
        <v>399</v>
      </c>
      <c r="C1386" t="s">
        <v>358</v>
      </c>
      <c r="D1386" s="9">
        <v>1.2374506399999999E-5</v>
      </c>
      <c r="F1386" s="9" t="str">
        <f t="shared" si="45"/>
        <v/>
      </c>
      <c r="G1386" s="9">
        <f t="shared" si="46"/>
        <v>1.2374506399999999E-5</v>
      </c>
    </row>
    <row r="1387" spans="1:7" x14ac:dyDescent="0.2">
      <c r="A1387" t="s">
        <v>263</v>
      </c>
      <c r="B1387" t="s">
        <v>52</v>
      </c>
      <c r="C1387" t="s">
        <v>358</v>
      </c>
      <c r="D1387" s="9">
        <v>-3.4565660330000001E-7</v>
      </c>
      <c r="F1387" s="9">
        <f t="shared" si="45"/>
        <v>-3.4565660330000001E-7</v>
      </c>
      <c r="G1387" s="9" t="str">
        <f t="shared" si="46"/>
        <v/>
      </c>
    </row>
    <row r="1388" spans="1:7" x14ac:dyDescent="0.2">
      <c r="A1388" t="s">
        <v>263</v>
      </c>
      <c r="B1388" t="s">
        <v>480</v>
      </c>
      <c r="C1388" t="s">
        <v>358</v>
      </c>
      <c r="D1388" s="9">
        <v>-3.6639599949999998E-6</v>
      </c>
      <c r="F1388" s="9">
        <f t="shared" si="45"/>
        <v>-3.6639599949999998E-6</v>
      </c>
      <c r="G1388" s="9" t="str">
        <f t="shared" si="46"/>
        <v/>
      </c>
    </row>
    <row r="1389" spans="1:7" x14ac:dyDescent="0.2">
      <c r="A1389" t="s">
        <v>8870</v>
      </c>
      <c r="B1389" t="s">
        <v>52</v>
      </c>
      <c r="C1389" t="s">
        <v>363</v>
      </c>
      <c r="F1389" s="9" t="str">
        <f t="shared" si="45"/>
        <v/>
      </c>
      <c r="G1389" s="9" t="str">
        <f t="shared" si="46"/>
        <v/>
      </c>
    </row>
    <row r="1390" spans="1:7" x14ac:dyDescent="0.2">
      <c r="A1390" t="s">
        <v>8871</v>
      </c>
      <c r="B1390" t="s">
        <v>54</v>
      </c>
      <c r="C1390" t="s">
        <v>373</v>
      </c>
      <c r="D1390" s="9">
        <v>2.86776783E-4</v>
      </c>
      <c r="F1390" s="9" t="str">
        <f t="shared" si="45"/>
        <v/>
      </c>
      <c r="G1390" s="9">
        <f t="shared" si="46"/>
        <v>2.86776783E-4</v>
      </c>
    </row>
    <row r="1391" spans="1:7" x14ac:dyDescent="0.2">
      <c r="A1391" t="s">
        <v>8871</v>
      </c>
      <c r="B1391" t="s">
        <v>9274</v>
      </c>
      <c r="C1391" t="s">
        <v>373</v>
      </c>
      <c r="D1391" s="9">
        <v>-8.1241107460000005E-6</v>
      </c>
      <c r="F1391" s="9">
        <f t="shared" si="45"/>
        <v>-8.1241107460000005E-6</v>
      </c>
      <c r="G1391" s="9" t="str">
        <f t="shared" si="46"/>
        <v/>
      </c>
    </row>
    <row r="1392" spans="1:7" x14ac:dyDescent="0.2">
      <c r="A1392" t="s">
        <v>8871</v>
      </c>
      <c r="B1392" t="s">
        <v>52</v>
      </c>
      <c r="C1392" t="s">
        <v>373</v>
      </c>
      <c r="D1392" s="9">
        <v>-7.0347011649999996E-6</v>
      </c>
      <c r="F1392" s="9">
        <f t="shared" si="45"/>
        <v>-7.0347011649999996E-6</v>
      </c>
      <c r="G1392" s="9" t="str">
        <f t="shared" si="46"/>
        <v/>
      </c>
    </row>
    <row r="1393" spans="1:7" x14ac:dyDescent="0.2">
      <c r="A1393" t="s">
        <v>8871</v>
      </c>
      <c r="B1393" t="s">
        <v>55</v>
      </c>
      <c r="C1393" t="s">
        <v>373</v>
      </c>
      <c r="D1393" s="9">
        <v>-2.026986009E-4</v>
      </c>
      <c r="F1393" s="9">
        <f t="shared" si="45"/>
        <v>-2.026986009E-4</v>
      </c>
      <c r="G1393" s="9" t="str">
        <f t="shared" si="46"/>
        <v/>
      </c>
    </row>
    <row r="1394" spans="1:7" x14ac:dyDescent="0.2">
      <c r="A1394" t="s">
        <v>8491</v>
      </c>
      <c r="B1394" t="s">
        <v>8289</v>
      </c>
      <c r="C1394" t="s">
        <v>356</v>
      </c>
      <c r="D1394" s="9">
        <v>9.1678529150000007E-5</v>
      </c>
      <c r="F1394" s="9" t="str">
        <f t="shared" si="45"/>
        <v/>
      </c>
      <c r="G1394" s="9">
        <f t="shared" si="46"/>
        <v>9.1678529150000007E-5</v>
      </c>
    </row>
    <row r="1395" spans="1:7" x14ac:dyDescent="0.2">
      <c r="A1395" t="s">
        <v>8491</v>
      </c>
      <c r="B1395" t="s">
        <v>480</v>
      </c>
      <c r="C1395" t="s">
        <v>356</v>
      </c>
      <c r="D1395" s="9">
        <v>-8.2597503590000005E-5</v>
      </c>
      <c r="F1395" s="9">
        <f t="shared" si="45"/>
        <v>-8.2597503590000005E-5</v>
      </c>
      <c r="G1395" s="9" t="str">
        <f t="shared" si="46"/>
        <v/>
      </c>
    </row>
    <row r="1396" spans="1:7" x14ac:dyDescent="0.2">
      <c r="A1396" t="s">
        <v>266</v>
      </c>
      <c r="B1396" t="s">
        <v>480</v>
      </c>
      <c r="C1396" t="s">
        <v>359</v>
      </c>
      <c r="D1396" s="9">
        <v>-3.058045778E-3</v>
      </c>
      <c r="F1396" s="9">
        <f t="shared" si="45"/>
        <v>-3.058045778E-3</v>
      </c>
      <c r="G1396" s="9" t="str">
        <f t="shared" si="46"/>
        <v/>
      </c>
    </row>
    <row r="1397" spans="1:7" x14ac:dyDescent="0.2">
      <c r="A1397" t="s">
        <v>266</v>
      </c>
      <c r="B1397" t="s">
        <v>55</v>
      </c>
      <c r="C1397" t="s">
        <v>359</v>
      </c>
      <c r="D1397" s="9">
        <v>3.1526231919999999E-3</v>
      </c>
      <c r="F1397" s="9" t="str">
        <f t="shared" si="45"/>
        <v/>
      </c>
      <c r="G1397" s="9">
        <f t="shared" si="46"/>
        <v>3.1526231919999999E-3</v>
      </c>
    </row>
    <row r="1398" spans="1:7" x14ac:dyDescent="0.2">
      <c r="A1398" t="s">
        <v>267</v>
      </c>
      <c r="B1398" t="s">
        <v>480</v>
      </c>
      <c r="C1398" t="s">
        <v>374</v>
      </c>
      <c r="D1398" s="9">
        <v>-6.9616462090000002E-4</v>
      </c>
      <c r="F1398" s="9">
        <f t="shared" si="45"/>
        <v>-6.9616462090000002E-4</v>
      </c>
      <c r="G1398" s="9" t="str">
        <f t="shared" si="46"/>
        <v/>
      </c>
    </row>
    <row r="1399" spans="1:7" x14ac:dyDescent="0.2">
      <c r="A1399" t="s">
        <v>267</v>
      </c>
      <c r="B1399" t="s">
        <v>55</v>
      </c>
      <c r="C1399" t="s">
        <v>374</v>
      </c>
      <c r="D1399" s="9">
        <v>6.89272325E-4</v>
      </c>
      <c r="F1399" s="9" t="str">
        <f t="shared" si="45"/>
        <v/>
      </c>
      <c r="G1399" s="9">
        <f t="shared" si="46"/>
        <v>6.89272325E-4</v>
      </c>
    </row>
    <row r="1400" spans="1:7" x14ac:dyDescent="0.2">
      <c r="A1400" t="s">
        <v>8872</v>
      </c>
      <c r="B1400" t="s">
        <v>52</v>
      </c>
      <c r="C1400" t="s">
        <v>363</v>
      </c>
      <c r="F1400" s="9" t="str">
        <f t="shared" si="45"/>
        <v/>
      </c>
      <c r="G1400" s="9" t="str">
        <f t="shared" si="46"/>
        <v/>
      </c>
    </row>
    <row r="1401" spans="1:7" x14ac:dyDescent="0.2">
      <c r="A1401" t="s">
        <v>8873</v>
      </c>
      <c r="B1401" t="s">
        <v>52</v>
      </c>
      <c r="C1401" t="s">
        <v>363</v>
      </c>
      <c r="F1401" s="9" t="str">
        <f t="shared" si="45"/>
        <v/>
      </c>
      <c r="G1401" s="9" t="str">
        <f t="shared" si="46"/>
        <v/>
      </c>
    </row>
    <row r="1402" spans="1:7" x14ac:dyDescent="0.2">
      <c r="A1402" t="s">
        <v>8874</v>
      </c>
      <c r="B1402" t="s">
        <v>52</v>
      </c>
      <c r="C1402" t="s">
        <v>363</v>
      </c>
      <c r="F1402" s="9" t="str">
        <f t="shared" si="45"/>
        <v/>
      </c>
      <c r="G1402" s="9" t="str">
        <f t="shared" si="46"/>
        <v/>
      </c>
    </row>
    <row r="1403" spans="1:7" x14ac:dyDescent="0.2">
      <c r="A1403" t="s">
        <v>8875</v>
      </c>
      <c r="B1403" t="s">
        <v>52</v>
      </c>
      <c r="C1403" t="s">
        <v>363</v>
      </c>
      <c r="F1403" s="9" t="str">
        <f t="shared" si="45"/>
        <v/>
      </c>
      <c r="G1403" s="9" t="str">
        <f t="shared" si="46"/>
        <v/>
      </c>
    </row>
    <row r="1404" spans="1:7" x14ac:dyDescent="0.2">
      <c r="A1404" t="s">
        <v>8876</v>
      </c>
      <c r="B1404" t="s">
        <v>8312</v>
      </c>
      <c r="C1404" t="s">
        <v>373</v>
      </c>
      <c r="F1404" s="9" t="str">
        <f t="shared" si="45"/>
        <v/>
      </c>
      <c r="G1404" s="9" t="str">
        <f t="shared" si="46"/>
        <v/>
      </c>
    </row>
    <row r="1405" spans="1:7" x14ac:dyDescent="0.2">
      <c r="A1405" t="s">
        <v>8876</v>
      </c>
      <c r="B1405" t="s">
        <v>55</v>
      </c>
      <c r="C1405" t="s">
        <v>373</v>
      </c>
      <c r="F1405" s="9" t="str">
        <f t="shared" si="45"/>
        <v/>
      </c>
      <c r="G1405" s="9" t="str">
        <f t="shared" si="46"/>
        <v/>
      </c>
    </row>
    <row r="1406" spans="1:7" x14ac:dyDescent="0.2">
      <c r="A1406" t="s">
        <v>8877</v>
      </c>
      <c r="B1406" t="s">
        <v>8361</v>
      </c>
      <c r="C1406" t="s">
        <v>373</v>
      </c>
      <c r="F1406" s="9" t="str">
        <f t="shared" si="45"/>
        <v/>
      </c>
      <c r="G1406" s="9" t="str">
        <f t="shared" si="46"/>
        <v/>
      </c>
    </row>
    <row r="1407" spans="1:7" x14ac:dyDescent="0.2">
      <c r="A1407" t="s">
        <v>8877</v>
      </c>
      <c r="B1407" t="s">
        <v>55</v>
      </c>
      <c r="C1407" t="s">
        <v>373</v>
      </c>
      <c r="F1407" s="9" t="str">
        <f t="shared" si="45"/>
        <v/>
      </c>
      <c r="G1407" s="9" t="str">
        <f t="shared" si="46"/>
        <v/>
      </c>
    </row>
    <row r="1408" spans="1:7" x14ac:dyDescent="0.2">
      <c r="A1408" t="s">
        <v>268</v>
      </c>
      <c r="B1408" t="s">
        <v>396</v>
      </c>
      <c r="C1408" t="s">
        <v>375</v>
      </c>
      <c r="D1408" s="9">
        <v>0.79994751949999998</v>
      </c>
      <c r="F1408" s="9" t="str">
        <f t="shared" si="45"/>
        <v/>
      </c>
      <c r="G1408" s="9">
        <f t="shared" si="46"/>
        <v>0.79994751949999998</v>
      </c>
    </row>
    <row r="1409" spans="1:7" x14ac:dyDescent="0.2">
      <c r="A1409" t="s">
        <v>268</v>
      </c>
      <c r="B1409" t="s">
        <v>52</v>
      </c>
      <c r="C1409" t="s">
        <v>375</v>
      </c>
      <c r="D1409" s="9">
        <v>4.9996760029999997E-2</v>
      </c>
      <c r="F1409" s="9" t="str">
        <f t="shared" si="45"/>
        <v/>
      </c>
      <c r="G1409" s="9">
        <f t="shared" si="46"/>
        <v>4.9996760029999997E-2</v>
      </c>
    </row>
    <row r="1410" spans="1:7" x14ac:dyDescent="0.2">
      <c r="A1410" t="s">
        <v>268</v>
      </c>
      <c r="B1410" t="s">
        <v>480</v>
      </c>
      <c r="C1410" t="s">
        <v>375</v>
      </c>
      <c r="D1410" s="9">
        <v>-0.84994423679999997</v>
      </c>
      <c r="F1410" s="9">
        <f t="shared" si="45"/>
        <v>-0.84994423679999997</v>
      </c>
      <c r="G1410" s="9" t="str">
        <f t="shared" si="46"/>
        <v/>
      </c>
    </row>
    <row r="1411" spans="1:7" x14ac:dyDescent="0.2">
      <c r="A1411" t="s">
        <v>269</v>
      </c>
      <c r="B1411" t="s">
        <v>396</v>
      </c>
      <c r="C1411" t="s">
        <v>375</v>
      </c>
      <c r="D1411" s="9">
        <v>2.9242994309999999E-5</v>
      </c>
      <c r="F1411" s="9" t="str">
        <f t="shared" si="45"/>
        <v/>
      </c>
      <c r="G1411" s="9">
        <f t="shared" si="46"/>
        <v>2.9242994309999999E-5</v>
      </c>
    </row>
    <row r="1412" spans="1:7" x14ac:dyDescent="0.2">
      <c r="A1412" t="s">
        <v>269</v>
      </c>
      <c r="B1412" t="s">
        <v>52</v>
      </c>
      <c r="C1412" t="s">
        <v>375</v>
      </c>
      <c r="D1412" s="9">
        <v>1.2706641519999999E-5</v>
      </c>
      <c r="F1412" s="9" t="str">
        <f t="shared" si="45"/>
        <v/>
      </c>
      <c r="G1412" s="9">
        <f t="shared" si="46"/>
        <v>1.2706641519999999E-5</v>
      </c>
    </row>
    <row r="1413" spans="1:7" x14ac:dyDescent="0.2">
      <c r="A1413" t="s">
        <v>269</v>
      </c>
      <c r="B1413" t="s">
        <v>480</v>
      </c>
      <c r="C1413" t="s">
        <v>375</v>
      </c>
      <c r="D1413" s="9">
        <v>-4.1906910060000003E-5</v>
      </c>
      <c r="F1413" s="9">
        <f t="shared" si="45"/>
        <v>-4.1906910060000003E-5</v>
      </c>
      <c r="G1413" s="9" t="str">
        <f t="shared" si="46"/>
        <v/>
      </c>
    </row>
    <row r="1414" spans="1:7" x14ac:dyDescent="0.2">
      <c r="A1414" t="s">
        <v>8556</v>
      </c>
      <c r="B1414" t="s">
        <v>9274</v>
      </c>
      <c r="C1414" t="s">
        <v>365</v>
      </c>
      <c r="F1414" s="9" t="str">
        <f t="shared" si="45"/>
        <v/>
      </c>
      <c r="G1414" s="9" t="str">
        <f t="shared" si="46"/>
        <v/>
      </c>
    </row>
    <row r="1415" spans="1:7" x14ac:dyDescent="0.2">
      <c r="A1415" t="s">
        <v>8556</v>
      </c>
      <c r="B1415" t="s">
        <v>52</v>
      </c>
      <c r="C1415" t="s">
        <v>365</v>
      </c>
      <c r="F1415" s="9" t="str">
        <f t="shared" ref="F1415:F1478" si="47">IF(D1415&lt;0,D1415,"")</f>
        <v/>
      </c>
      <c r="G1415" s="9" t="str">
        <f t="shared" ref="G1415:G1478" si="48">IF(D1415&gt;0,D1415,"")</f>
        <v/>
      </c>
    </row>
    <row r="1416" spans="1:7" x14ac:dyDescent="0.2">
      <c r="A1416" t="s">
        <v>8556</v>
      </c>
      <c r="B1416" t="s">
        <v>402</v>
      </c>
      <c r="C1416" t="s">
        <v>365</v>
      </c>
      <c r="F1416" s="9" t="str">
        <f t="shared" si="47"/>
        <v/>
      </c>
      <c r="G1416" s="9" t="str">
        <f t="shared" si="48"/>
        <v/>
      </c>
    </row>
    <row r="1417" spans="1:7" x14ac:dyDescent="0.2">
      <c r="A1417" t="s">
        <v>8556</v>
      </c>
      <c r="B1417" t="s">
        <v>55</v>
      </c>
      <c r="C1417" t="s">
        <v>365</v>
      </c>
      <c r="F1417" s="9" t="str">
        <f t="shared" si="47"/>
        <v/>
      </c>
      <c r="G1417" s="9" t="str">
        <f t="shared" si="48"/>
        <v/>
      </c>
    </row>
    <row r="1418" spans="1:7" x14ac:dyDescent="0.2">
      <c r="A1418" t="s">
        <v>8878</v>
      </c>
      <c r="B1418" t="s">
        <v>9274</v>
      </c>
      <c r="C1418" t="s">
        <v>365</v>
      </c>
      <c r="D1418" s="9">
        <v>1.475830124E-7</v>
      </c>
      <c r="F1418" s="9" t="str">
        <f t="shared" si="47"/>
        <v/>
      </c>
      <c r="G1418" s="9">
        <f t="shared" si="48"/>
        <v>1.475830124E-7</v>
      </c>
    </row>
    <row r="1419" spans="1:7" x14ac:dyDescent="0.2">
      <c r="A1419" t="s">
        <v>8878</v>
      </c>
      <c r="B1419" t="s">
        <v>52</v>
      </c>
      <c r="C1419" t="s">
        <v>365</v>
      </c>
      <c r="D1419" s="9">
        <v>8.8696562769999997E-6</v>
      </c>
      <c r="F1419" s="9" t="str">
        <f t="shared" si="47"/>
        <v/>
      </c>
      <c r="G1419" s="9">
        <f t="shared" si="48"/>
        <v>8.8696562769999997E-6</v>
      </c>
    </row>
    <row r="1420" spans="1:7" x14ac:dyDescent="0.2">
      <c r="A1420" t="s">
        <v>8878</v>
      </c>
      <c r="B1420" t="s">
        <v>402</v>
      </c>
      <c r="C1420" t="s">
        <v>365</v>
      </c>
      <c r="D1420" s="9">
        <v>3.579006715E-7</v>
      </c>
      <c r="F1420" s="9" t="str">
        <f t="shared" si="47"/>
        <v/>
      </c>
      <c r="G1420" s="9">
        <f t="shared" si="48"/>
        <v>3.579006715E-7</v>
      </c>
    </row>
    <row r="1421" spans="1:7" x14ac:dyDescent="0.2">
      <c r="A1421" t="s">
        <v>8588</v>
      </c>
      <c r="B1421" t="s">
        <v>8294</v>
      </c>
      <c r="C1421" t="s">
        <v>358</v>
      </c>
      <c r="D1421" s="9">
        <v>-15.14656884</v>
      </c>
      <c r="F1421" s="9">
        <f t="shared" si="47"/>
        <v>-15.14656884</v>
      </c>
      <c r="G1421" s="9" t="str">
        <f t="shared" si="48"/>
        <v/>
      </c>
    </row>
    <row r="1422" spans="1:7" x14ac:dyDescent="0.2">
      <c r="A1422" t="s">
        <v>8588</v>
      </c>
      <c r="B1422" t="s">
        <v>8310</v>
      </c>
      <c r="C1422" t="s">
        <v>358</v>
      </c>
      <c r="D1422" s="9">
        <v>16.195474780000001</v>
      </c>
      <c r="F1422" s="9" t="str">
        <f t="shared" si="47"/>
        <v/>
      </c>
      <c r="G1422" s="9">
        <f t="shared" si="48"/>
        <v>16.195474780000001</v>
      </c>
    </row>
    <row r="1423" spans="1:7" x14ac:dyDescent="0.2">
      <c r="A1423" t="s">
        <v>8588</v>
      </c>
      <c r="B1423" t="s">
        <v>8320</v>
      </c>
      <c r="C1423" t="s">
        <v>358</v>
      </c>
      <c r="D1423" s="9">
        <v>-1.9471635190000001</v>
      </c>
      <c r="F1423" s="9">
        <f t="shared" si="47"/>
        <v>-1.9471635190000001</v>
      </c>
      <c r="G1423" s="9" t="str">
        <f t="shared" si="48"/>
        <v/>
      </c>
    </row>
    <row r="1424" spans="1:7" x14ac:dyDescent="0.2">
      <c r="A1424" t="s">
        <v>8588</v>
      </c>
      <c r="B1424" t="s">
        <v>8303</v>
      </c>
      <c r="C1424" t="s">
        <v>358</v>
      </c>
      <c r="D1424" s="9">
        <v>-0.6181941634</v>
      </c>
      <c r="F1424" s="9">
        <f t="shared" si="47"/>
        <v>-0.6181941634</v>
      </c>
      <c r="G1424" s="9" t="str">
        <f t="shared" si="48"/>
        <v/>
      </c>
    </row>
    <row r="1425" spans="1:7" x14ac:dyDescent="0.2">
      <c r="A1425" t="s">
        <v>8588</v>
      </c>
      <c r="B1425" t="s">
        <v>52</v>
      </c>
      <c r="C1425" t="s">
        <v>358</v>
      </c>
      <c r="D1425" s="9">
        <v>0.1369115669</v>
      </c>
      <c r="F1425" s="9" t="str">
        <f t="shared" si="47"/>
        <v/>
      </c>
      <c r="G1425" s="9">
        <f t="shared" si="48"/>
        <v>0.1369115669</v>
      </c>
    </row>
    <row r="1426" spans="1:7" x14ac:dyDescent="0.2">
      <c r="A1426" t="s">
        <v>8588</v>
      </c>
      <c r="B1426" t="s">
        <v>402</v>
      </c>
      <c r="C1426" t="s">
        <v>358</v>
      </c>
      <c r="D1426" s="9">
        <v>0.35964687439999998</v>
      </c>
      <c r="F1426" s="9" t="str">
        <f t="shared" si="47"/>
        <v/>
      </c>
      <c r="G1426" s="9">
        <f t="shared" si="48"/>
        <v>0.35964687439999998</v>
      </c>
    </row>
    <row r="1427" spans="1:7" x14ac:dyDescent="0.2">
      <c r="A1427" t="s">
        <v>8588</v>
      </c>
      <c r="B1427" t="s">
        <v>55</v>
      </c>
      <c r="C1427" t="s">
        <v>358</v>
      </c>
      <c r="D1427" s="9">
        <v>2.177691609</v>
      </c>
      <c r="F1427" s="9" t="str">
        <f t="shared" si="47"/>
        <v/>
      </c>
      <c r="G1427" s="9">
        <f t="shared" si="48"/>
        <v>2.177691609</v>
      </c>
    </row>
    <row r="1428" spans="1:7" x14ac:dyDescent="0.2">
      <c r="A1428" t="s">
        <v>8422</v>
      </c>
      <c r="B1428" t="s">
        <v>480</v>
      </c>
      <c r="C1428" t="s">
        <v>359</v>
      </c>
      <c r="D1428" s="9">
        <v>38.225740209999998</v>
      </c>
      <c r="F1428" s="9" t="str">
        <f t="shared" si="47"/>
        <v/>
      </c>
      <c r="G1428" s="9">
        <f t="shared" si="48"/>
        <v>38.225740209999998</v>
      </c>
    </row>
    <row r="1429" spans="1:7" x14ac:dyDescent="0.2">
      <c r="A1429" t="s">
        <v>8705</v>
      </c>
      <c r="B1429" t="s">
        <v>480</v>
      </c>
      <c r="C1429" t="s">
        <v>359</v>
      </c>
      <c r="D1429" s="9">
        <v>4.0046107009999998</v>
      </c>
      <c r="F1429" s="9" t="str">
        <f t="shared" si="47"/>
        <v/>
      </c>
      <c r="G1429" s="9">
        <f t="shared" si="48"/>
        <v>4.0046107009999998</v>
      </c>
    </row>
    <row r="1430" spans="1:7" x14ac:dyDescent="0.2">
      <c r="A1430" t="s">
        <v>8414</v>
      </c>
      <c r="B1430" t="s">
        <v>480</v>
      </c>
      <c r="C1430" t="s">
        <v>359</v>
      </c>
      <c r="D1430" s="9">
        <v>29.379420679999999</v>
      </c>
      <c r="F1430" s="9" t="str">
        <f t="shared" si="47"/>
        <v/>
      </c>
      <c r="G1430" s="9">
        <f t="shared" si="48"/>
        <v>29.379420679999999</v>
      </c>
    </row>
    <row r="1431" spans="1:7" x14ac:dyDescent="0.2">
      <c r="A1431" t="s">
        <v>8419</v>
      </c>
      <c r="B1431" t="s">
        <v>480</v>
      </c>
      <c r="C1431" t="s">
        <v>359</v>
      </c>
      <c r="D1431" s="9">
        <v>57.589772029999999</v>
      </c>
      <c r="F1431" s="9" t="str">
        <f t="shared" si="47"/>
        <v/>
      </c>
      <c r="G1431" s="9">
        <f t="shared" si="48"/>
        <v>57.589772029999999</v>
      </c>
    </row>
    <row r="1432" spans="1:7" x14ac:dyDescent="0.2">
      <c r="A1432" t="s">
        <v>8879</v>
      </c>
      <c r="B1432" t="s">
        <v>480</v>
      </c>
      <c r="C1432" t="s">
        <v>359</v>
      </c>
      <c r="F1432" s="9" t="str">
        <f t="shared" si="47"/>
        <v/>
      </c>
      <c r="G1432" s="9" t="str">
        <f t="shared" si="48"/>
        <v/>
      </c>
    </row>
    <row r="1433" spans="1:7" x14ac:dyDescent="0.2">
      <c r="A1433" t="s">
        <v>8423</v>
      </c>
      <c r="B1433" t="s">
        <v>480</v>
      </c>
      <c r="C1433" t="s">
        <v>359</v>
      </c>
      <c r="D1433" s="9">
        <v>13.13852307</v>
      </c>
      <c r="F1433" s="9" t="str">
        <f t="shared" si="47"/>
        <v/>
      </c>
      <c r="G1433" s="9">
        <f t="shared" si="48"/>
        <v>13.13852307</v>
      </c>
    </row>
    <row r="1434" spans="1:7" x14ac:dyDescent="0.2">
      <c r="A1434" t="s">
        <v>8421</v>
      </c>
      <c r="B1434" t="s">
        <v>480</v>
      </c>
      <c r="C1434" t="s">
        <v>359</v>
      </c>
      <c r="D1434" s="9">
        <v>8.1909303379999994</v>
      </c>
      <c r="F1434" s="9" t="str">
        <f t="shared" si="47"/>
        <v/>
      </c>
      <c r="G1434" s="9">
        <f t="shared" si="48"/>
        <v>8.1909303379999994</v>
      </c>
    </row>
    <row r="1435" spans="1:7" x14ac:dyDescent="0.2">
      <c r="A1435" t="s">
        <v>8880</v>
      </c>
      <c r="B1435" t="s">
        <v>480</v>
      </c>
      <c r="C1435" t="s">
        <v>359</v>
      </c>
      <c r="F1435" s="9" t="str">
        <f t="shared" si="47"/>
        <v/>
      </c>
      <c r="G1435" s="9" t="str">
        <f t="shared" si="48"/>
        <v/>
      </c>
    </row>
    <row r="1436" spans="1:7" x14ac:dyDescent="0.2">
      <c r="A1436" t="s">
        <v>8415</v>
      </c>
      <c r="B1436" t="s">
        <v>480</v>
      </c>
      <c r="C1436" t="s">
        <v>359</v>
      </c>
      <c r="D1436" s="9">
        <v>9.6362593269999994</v>
      </c>
      <c r="F1436" s="9" t="str">
        <f t="shared" si="47"/>
        <v/>
      </c>
      <c r="G1436" s="9">
        <f t="shared" si="48"/>
        <v>9.6362593269999994</v>
      </c>
    </row>
    <row r="1437" spans="1:7" x14ac:dyDescent="0.2">
      <c r="A1437" t="s">
        <v>8881</v>
      </c>
      <c r="B1437" t="s">
        <v>480</v>
      </c>
      <c r="C1437" t="s">
        <v>359</v>
      </c>
      <c r="D1437" s="9">
        <v>1.401756712E-5</v>
      </c>
      <c r="F1437" s="9" t="str">
        <f t="shared" si="47"/>
        <v/>
      </c>
      <c r="G1437" s="9">
        <f t="shared" si="48"/>
        <v>1.401756712E-5</v>
      </c>
    </row>
    <row r="1438" spans="1:7" x14ac:dyDescent="0.2">
      <c r="A1438" t="s">
        <v>8413</v>
      </c>
      <c r="B1438" t="s">
        <v>480</v>
      </c>
      <c r="C1438" t="s">
        <v>359</v>
      </c>
      <c r="D1438" s="9">
        <v>14.37193162</v>
      </c>
      <c r="F1438" s="9" t="str">
        <f t="shared" si="47"/>
        <v/>
      </c>
      <c r="G1438" s="9">
        <f t="shared" si="48"/>
        <v>14.37193162</v>
      </c>
    </row>
    <row r="1439" spans="1:7" x14ac:dyDescent="0.2">
      <c r="A1439" t="s">
        <v>8882</v>
      </c>
      <c r="B1439" t="s">
        <v>480</v>
      </c>
      <c r="C1439" t="s">
        <v>359</v>
      </c>
      <c r="F1439" s="9" t="str">
        <f t="shared" si="47"/>
        <v/>
      </c>
      <c r="G1439" s="9" t="str">
        <f t="shared" si="48"/>
        <v/>
      </c>
    </row>
    <row r="1440" spans="1:7" x14ac:dyDescent="0.2">
      <c r="A1440" t="s">
        <v>8420</v>
      </c>
      <c r="B1440" t="s">
        <v>480</v>
      </c>
      <c r="C1440" t="s">
        <v>359</v>
      </c>
      <c r="D1440" s="9">
        <v>17.551066299999999</v>
      </c>
      <c r="F1440" s="9" t="str">
        <f t="shared" si="47"/>
        <v/>
      </c>
      <c r="G1440" s="9">
        <f t="shared" si="48"/>
        <v>17.551066299999999</v>
      </c>
    </row>
    <row r="1441" spans="1:7" x14ac:dyDescent="0.2">
      <c r="A1441" t="s">
        <v>8417</v>
      </c>
      <c r="B1441" t="s">
        <v>480</v>
      </c>
      <c r="C1441" t="s">
        <v>359</v>
      </c>
      <c r="D1441" s="9">
        <v>19.884783580000001</v>
      </c>
      <c r="F1441" s="9" t="str">
        <f t="shared" si="47"/>
        <v/>
      </c>
      <c r="G1441" s="9">
        <f t="shared" si="48"/>
        <v>19.884783580000001</v>
      </c>
    </row>
    <row r="1442" spans="1:7" x14ac:dyDescent="0.2">
      <c r="A1442" t="s">
        <v>8418</v>
      </c>
      <c r="B1442" t="s">
        <v>480</v>
      </c>
      <c r="C1442" t="s">
        <v>359</v>
      </c>
      <c r="D1442" s="9">
        <v>10.68908682</v>
      </c>
      <c r="F1442" s="9" t="str">
        <f t="shared" si="47"/>
        <v/>
      </c>
      <c r="G1442" s="9">
        <f t="shared" si="48"/>
        <v>10.68908682</v>
      </c>
    </row>
    <row r="1443" spans="1:7" x14ac:dyDescent="0.2">
      <c r="A1443" t="s">
        <v>8409</v>
      </c>
      <c r="B1443" t="s">
        <v>480</v>
      </c>
      <c r="C1443" t="s">
        <v>374</v>
      </c>
      <c r="D1443" s="9">
        <v>3.6496695290000001</v>
      </c>
      <c r="F1443" s="9" t="str">
        <f t="shared" si="47"/>
        <v/>
      </c>
      <c r="G1443" s="9">
        <f t="shared" si="48"/>
        <v>3.6496695290000001</v>
      </c>
    </row>
    <row r="1444" spans="1:7" x14ac:dyDescent="0.2">
      <c r="A1444" t="s">
        <v>8883</v>
      </c>
      <c r="B1444" t="s">
        <v>480</v>
      </c>
      <c r="C1444" t="s">
        <v>374</v>
      </c>
      <c r="F1444" s="9" t="str">
        <f t="shared" si="47"/>
        <v/>
      </c>
      <c r="G1444" s="9" t="str">
        <f t="shared" si="48"/>
        <v/>
      </c>
    </row>
    <row r="1445" spans="1:7" x14ac:dyDescent="0.2">
      <c r="A1445" t="s">
        <v>8410</v>
      </c>
      <c r="B1445" t="s">
        <v>480</v>
      </c>
      <c r="C1445" t="s">
        <v>374</v>
      </c>
      <c r="D1445" s="9">
        <v>6.3430722160000004</v>
      </c>
      <c r="F1445" s="9" t="str">
        <f t="shared" si="47"/>
        <v/>
      </c>
      <c r="G1445" s="9">
        <f t="shared" si="48"/>
        <v>6.3430722160000004</v>
      </c>
    </row>
    <row r="1446" spans="1:7" x14ac:dyDescent="0.2">
      <c r="A1446" t="s">
        <v>8411</v>
      </c>
      <c r="B1446" t="s">
        <v>480</v>
      </c>
      <c r="C1446" t="s">
        <v>374</v>
      </c>
      <c r="D1446" s="9">
        <v>2.1247124469999998</v>
      </c>
      <c r="F1446" s="9" t="str">
        <f t="shared" si="47"/>
        <v/>
      </c>
      <c r="G1446" s="9">
        <f t="shared" si="48"/>
        <v>2.1247124469999998</v>
      </c>
    </row>
    <row r="1447" spans="1:7" x14ac:dyDescent="0.2">
      <c r="A1447" t="s">
        <v>8412</v>
      </c>
      <c r="B1447" t="s">
        <v>480</v>
      </c>
      <c r="C1447" t="s">
        <v>374</v>
      </c>
      <c r="D1447" s="9">
        <v>6.2962924820000001</v>
      </c>
      <c r="F1447" s="9" t="str">
        <f t="shared" si="47"/>
        <v/>
      </c>
      <c r="G1447" s="9">
        <f t="shared" si="48"/>
        <v>6.2962924820000001</v>
      </c>
    </row>
    <row r="1448" spans="1:7" x14ac:dyDescent="0.2">
      <c r="A1448" t="s">
        <v>8492</v>
      </c>
      <c r="B1448" t="s">
        <v>480</v>
      </c>
      <c r="C1448" t="s">
        <v>374</v>
      </c>
      <c r="D1448" s="9">
        <v>2.0625609989999999E-4</v>
      </c>
      <c r="F1448" s="9" t="str">
        <f t="shared" si="47"/>
        <v/>
      </c>
      <c r="G1448" s="9">
        <f t="shared" si="48"/>
        <v>2.0625609989999999E-4</v>
      </c>
    </row>
    <row r="1449" spans="1:7" x14ac:dyDescent="0.2">
      <c r="A1449" t="s">
        <v>8396</v>
      </c>
      <c r="B1449" t="s">
        <v>480</v>
      </c>
      <c r="C1449" t="s">
        <v>374</v>
      </c>
      <c r="D1449" s="9">
        <v>2.8601788909999999</v>
      </c>
      <c r="F1449" s="9" t="str">
        <f t="shared" si="47"/>
        <v/>
      </c>
      <c r="G1449" s="9">
        <f t="shared" si="48"/>
        <v>2.8601788909999999</v>
      </c>
    </row>
    <row r="1450" spans="1:7" x14ac:dyDescent="0.2">
      <c r="A1450" t="s">
        <v>8359</v>
      </c>
      <c r="B1450" t="s">
        <v>480</v>
      </c>
      <c r="C1450" t="s">
        <v>374</v>
      </c>
      <c r="D1450" s="9">
        <v>0.9120411061</v>
      </c>
      <c r="F1450" s="9" t="str">
        <f t="shared" si="47"/>
        <v/>
      </c>
      <c r="G1450" s="9">
        <f t="shared" si="48"/>
        <v>0.9120411061</v>
      </c>
    </row>
    <row r="1451" spans="1:7" x14ac:dyDescent="0.2">
      <c r="A1451" t="s">
        <v>8401</v>
      </c>
      <c r="B1451" t="s">
        <v>480</v>
      </c>
      <c r="C1451" t="s">
        <v>374</v>
      </c>
      <c r="D1451" s="9">
        <v>0.18884375810000001</v>
      </c>
      <c r="F1451" s="9" t="str">
        <f t="shared" si="47"/>
        <v/>
      </c>
      <c r="G1451" s="9">
        <f t="shared" si="48"/>
        <v>0.18884375810000001</v>
      </c>
    </row>
    <row r="1452" spans="1:7" x14ac:dyDescent="0.2">
      <c r="A1452" t="s">
        <v>8402</v>
      </c>
      <c r="B1452" t="s">
        <v>480</v>
      </c>
      <c r="C1452" t="s">
        <v>374</v>
      </c>
      <c r="D1452" s="9">
        <v>0.97946603919999997</v>
      </c>
      <c r="F1452" s="9" t="str">
        <f t="shared" si="47"/>
        <v/>
      </c>
      <c r="G1452" s="9">
        <f t="shared" si="48"/>
        <v>0.97946603919999997</v>
      </c>
    </row>
    <row r="1453" spans="1:7" x14ac:dyDescent="0.2">
      <c r="A1453" t="s">
        <v>8493</v>
      </c>
      <c r="B1453" t="s">
        <v>480</v>
      </c>
      <c r="C1453" t="s">
        <v>374</v>
      </c>
      <c r="F1453" s="9" t="str">
        <f t="shared" si="47"/>
        <v/>
      </c>
      <c r="G1453" s="9" t="str">
        <f t="shared" si="48"/>
        <v/>
      </c>
    </row>
    <row r="1454" spans="1:7" x14ac:dyDescent="0.2">
      <c r="A1454" t="s">
        <v>8405</v>
      </c>
      <c r="B1454" t="s">
        <v>480</v>
      </c>
      <c r="C1454" t="s">
        <v>374</v>
      </c>
      <c r="D1454" s="9">
        <v>20.636549670000001</v>
      </c>
      <c r="F1454" s="9" t="str">
        <f t="shared" si="47"/>
        <v/>
      </c>
      <c r="G1454" s="9">
        <f t="shared" si="48"/>
        <v>20.636549670000001</v>
      </c>
    </row>
    <row r="1455" spans="1:7" x14ac:dyDescent="0.2">
      <c r="A1455" t="s">
        <v>8406</v>
      </c>
      <c r="B1455" t="s">
        <v>480</v>
      </c>
      <c r="C1455" t="s">
        <v>374</v>
      </c>
      <c r="D1455" s="9">
        <v>3.4818903300000001</v>
      </c>
      <c r="F1455" s="9" t="str">
        <f t="shared" si="47"/>
        <v/>
      </c>
      <c r="G1455" s="9">
        <f t="shared" si="48"/>
        <v>3.4818903300000001</v>
      </c>
    </row>
    <row r="1456" spans="1:7" x14ac:dyDescent="0.2">
      <c r="A1456" t="s">
        <v>8407</v>
      </c>
      <c r="B1456" t="s">
        <v>480</v>
      </c>
      <c r="C1456" t="s">
        <v>374</v>
      </c>
      <c r="D1456" s="9">
        <v>7.8111864930000002E-5</v>
      </c>
      <c r="F1456" s="9" t="str">
        <f t="shared" si="47"/>
        <v/>
      </c>
      <c r="G1456" s="9">
        <f t="shared" si="48"/>
        <v>7.8111864930000002E-5</v>
      </c>
    </row>
    <row r="1457" spans="1:7" x14ac:dyDescent="0.2">
      <c r="A1457" t="s">
        <v>8408</v>
      </c>
      <c r="B1457" t="s">
        <v>480</v>
      </c>
      <c r="C1457" t="s">
        <v>374</v>
      </c>
      <c r="D1457" s="9">
        <v>2.2469116200000001</v>
      </c>
      <c r="F1457" s="9" t="str">
        <f t="shared" si="47"/>
        <v/>
      </c>
      <c r="G1457" s="9">
        <f t="shared" si="48"/>
        <v>2.2469116200000001</v>
      </c>
    </row>
    <row r="1458" spans="1:7" x14ac:dyDescent="0.2">
      <c r="A1458" t="s">
        <v>8494</v>
      </c>
      <c r="B1458" t="s">
        <v>480</v>
      </c>
      <c r="C1458" t="s">
        <v>374</v>
      </c>
      <c r="F1458" s="9" t="str">
        <f t="shared" si="47"/>
        <v/>
      </c>
      <c r="G1458" s="9" t="str">
        <f t="shared" si="48"/>
        <v/>
      </c>
    </row>
    <row r="1459" spans="1:7" x14ac:dyDescent="0.2">
      <c r="A1459" t="s">
        <v>8403</v>
      </c>
      <c r="B1459" t="s">
        <v>480</v>
      </c>
      <c r="C1459" t="s">
        <v>374</v>
      </c>
      <c r="D1459" s="9">
        <v>4.9181293339999996</v>
      </c>
      <c r="F1459" s="9" t="str">
        <f t="shared" si="47"/>
        <v/>
      </c>
      <c r="G1459" s="9">
        <f t="shared" si="48"/>
        <v>4.9181293339999996</v>
      </c>
    </row>
    <row r="1460" spans="1:7" x14ac:dyDescent="0.2">
      <c r="A1460" t="s">
        <v>8404</v>
      </c>
      <c r="B1460" t="s">
        <v>480</v>
      </c>
      <c r="C1460" t="s">
        <v>374</v>
      </c>
      <c r="D1460" s="9">
        <v>1.4918708780000001</v>
      </c>
      <c r="F1460" s="9" t="str">
        <f t="shared" si="47"/>
        <v/>
      </c>
      <c r="G1460" s="9">
        <f t="shared" si="48"/>
        <v>1.4918708780000001</v>
      </c>
    </row>
    <row r="1461" spans="1:7" x14ac:dyDescent="0.2">
      <c r="A1461" t="s">
        <v>84</v>
      </c>
      <c r="B1461" t="s">
        <v>480</v>
      </c>
      <c r="C1461" t="s">
        <v>374</v>
      </c>
      <c r="D1461" s="9">
        <v>0.39041296149999999</v>
      </c>
      <c r="F1461" s="9" t="str">
        <f t="shared" si="47"/>
        <v/>
      </c>
      <c r="G1461" s="9">
        <f t="shared" si="48"/>
        <v>0.39041296149999999</v>
      </c>
    </row>
    <row r="1462" spans="1:7" x14ac:dyDescent="0.2">
      <c r="A1462" t="s">
        <v>73</v>
      </c>
      <c r="B1462" t="s">
        <v>480</v>
      </c>
      <c r="C1462" t="s">
        <v>374</v>
      </c>
      <c r="D1462" s="9">
        <v>1.7387395990000001</v>
      </c>
      <c r="F1462" s="9" t="str">
        <f t="shared" si="47"/>
        <v/>
      </c>
      <c r="G1462" s="9">
        <f t="shared" si="48"/>
        <v>1.7387395990000001</v>
      </c>
    </row>
    <row r="1463" spans="1:7" x14ac:dyDescent="0.2">
      <c r="A1463" t="s">
        <v>74</v>
      </c>
      <c r="B1463" t="s">
        <v>480</v>
      </c>
      <c r="C1463" t="s">
        <v>374</v>
      </c>
      <c r="F1463" s="9" t="str">
        <f t="shared" si="47"/>
        <v/>
      </c>
      <c r="G1463" s="9" t="str">
        <f t="shared" si="48"/>
        <v/>
      </c>
    </row>
    <row r="1464" spans="1:7" x14ac:dyDescent="0.2">
      <c r="A1464" t="s">
        <v>75</v>
      </c>
      <c r="B1464" t="s">
        <v>480</v>
      </c>
      <c r="C1464" t="s">
        <v>374</v>
      </c>
      <c r="D1464" s="9">
        <v>12.145089370000001</v>
      </c>
      <c r="F1464" s="9" t="str">
        <f t="shared" si="47"/>
        <v/>
      </c>
      <c r="G1464" s="9">
        <f t="shared" si="48"/>
        <v>12.145089370000001</v>
      </c>
    </row>
    <row r="1465" spans="1:7" x14ac:dyDescent="0.2">
      <c r="A1465" t="s">
        <v>76</v>
      </c>
      <c r="B1465" t="s">
        <v>480</v>
      </c>
      <c r="C1465" t="s">
        <v>374</v>
      </c>
      <c r="D1465" s="9">
        <v>5.4720467739999998</v>
      </c>
      <c r="F1465" s="9" t="str">
        <f t="shared" si="47"/>
        <v/>
      </c>
      <c r="G1465" s="9">
        <f t="shared" si="48"/>
        <v>5.4720467739999998</v>
      </c>
    </row>
    <row r="1466" spans="1:7" x14ac:dyDescent="0.2">
      <c r="A1466" t="s">
        <v>70</v>
      </c>
      <c r="B1466" t="s">
        <v>480</v>
      </c>
      <c r="C1466" t="s">
        <v>374</v>
      </c>
      <c r="D1466" s="9">
        <v>3.5632180920000001</v>
      </c>
      <c r="F1466" s="9" t="str">
        <f t="shared" si="47"/>
        <v/>
      </c>
      <c r="G1466" s="9">
        <f t="shared" si="48"/>
        <v>3.5632180920000001</v>
      </c>
    </row>
    <row r="1467" spans="1:7" x14ac:dyDescent="0.2">
      <c r="A1467" t="s">
        <v>71</v>
      </c>
      <c r="B1467" t="s">
        <v>480</v>
      </c>
      <c r="C1467" t="s">
        <v>374</v>
      </c>
      <c r="D1467" s="9">
        <v>8.7869629059999994</v>
      </c>
      <c r="F1467" s="9" t="str">
        <f t="shared" si="47"/>
        <v/>
      </c>
      <c r="G1467" s="9">
        <f t="shared" si="48"/>
        <v>8.7869629059999994</v>
      </c>
    </row>
    <row r="1468" spans="1:7" x14ac:dyDescent="0.2">
      <c r="A1468" t="s">
        <v>8884</v>
      </c>
      <c r="B1468" t="s">
        <v>9274</v>
      </c>
      <c r="C1468" t="s">
        <v>371</v>
      </c>
      <c r="F1468" s="9" t="str">
        <f t="shared" si="47"/>
        <v/>
      </c>
      <c r="G1468" s="9" t="str">
        <f t="shared" si="48"/>
        <v/>
      </c>
    </row>
    <row r="1469" spans="1:7" x14ac:dyDescent="0.2">
      <c r="A1469" t="s">
        <v>8884</v>
      </c>
      <c r="B1469" t="s">
        <v>52</v>
      </c>
      <c r="C1469" t="s">
        <v>371</v>
      </c>
      <c r="F1469" s="9" t="str">
        <f t="shared" si="47"/>
        <v/>
      </c>
      <c r="G1469" s="9" t="str">
        <f t="shared" si="48"/>
        <v/>
      </c>
    </row>
    <row r="1470" spans="1:7" x14ac:dyDescent="0.2">
      <c r="A1470" t="s">
        <v>8884</v>
      </c>
      <c r="B1470" t="s">
        <v>401</v>
      </c>
      <c r="C1470" t="s">
        <v>371</v>
      </c>
      <c r="F1470" s="9" t="str">
        <f t="shared" si="47"/>
        <v/>
      </c>
      <c r="G1470" s="9" t="str">
        <f t="shared" si="48"/>
        <v/>
      </c>
    </row>
    <row r="1471" spans="1:7" x14ac:dyDescent="0.2">
      <c r="A1471" t="s">
        <v>85</v>
      </c>
      <c r="B1471" t="s">
        <v>54</v>
      </c>
      <c r="C1471" t="s">
        <v>367</v>
      </c>
      <c r="D1471" s="9">
        <v>1.8856571700000001E-2</v>
      </c>
      <c r="F1471" s="9" t="str">
        <f t="shared" si="47"/>
        <v/>
      </c>
      <c r="G1471" s="9">
        <f t="shared" si="48"/>
        <v>1.8856571700000001E-2</v>
      </c>
    </row>
    <row r="1472" spans="1:7" x14ac:dyDescent="0.2">
      <c r="A1472" t="s">
        <v>85</v>
      </c>
      <c r="B1472" t="s">
        <v>402</v>
      </c>
      <c r="C1472" t="s">
        <v>367</v>
      </c>
      <c r="D1472" s="9">
        <v>-1.6970918809999999E-2</v>
      </c>
      <c r="F1472" s="9">
        <f t="shared" si="47"/>
        <v>-1.6970918809999999E-2</v>
      </c>
      <c r="G1472" s="9" t="str">
        <f t="shared" si="48"/>
        <v/>
      </c>
    </row>
    <row r="1473" spans="1:7" x14ac:dyDescent="0.2">
      <c r="A1473" t="s">
        <v>86</v>
      </c>
      <c r="B1473" t="s">
        <v>54</v>
      </c>
      <c r="C1473" t="s">
        <v>367</v>
      </c>
      <c r="D1473" s="9">
        <v>6.2975763120000003</v>
      </c>
      <c r="F1473" s="9" t="str">
        <f t="shared" si="47"/>
        <v/>
      </c>
      <c r="G1473" s="9">
        <f t="shared" si="48"/>
        <v>6.2975763120000003</v>
      </c>
    </row>
    <row r="1474" spans="1:7" x14ac:dyDescent="0.2">
      <c r="A1474" t="s">
        <v>86</v>
      </c>
      <c r="B1474" t="s">
        <v>52</v>
      </c>
      <c r="C1474" t="s">
        <v>367</v>
      </c>
      <c r="D1474" s="9">
        <v>-2.2626819669999998</v>
      </c>
      <c r="F1474" s="9">
        <f t="shared" si="47"/>
        <v>-2.2626819669999998</v>
      </c>
      <c r="G1474" s="9" t="str">
        <f t="shared" si="48"/>
        <v/>
      </c>
    </row>
    <row r="1475" spans="1:7" x14ac:dyDescent="0.2">
      <c r="A1475" t="s">
        <v>86</v>
      </c>
      <c r="B1475" t="s">
        <v>480</v>
      </c>
      <c r="C1475" t="s">
        <v>367</v>
      </c>
      <c r="D1475" s="9">
        <v>-2.7779358360000002</v>
      </c>
      <c r="F1475" s="9">
        <f t="shared" si="47"/>
        <v>-2.7779358360000002</v>
      </c>
      <c r="G1475" s="9" t="str">
        <f t="shared" si="48"/>
        <v/>
      </c>
    </row>
    <row r="1476" spans="1:7" x14ac:dyDescent="0.2">
      <c r="A1476" t="s">
        <v>89</v>
      </c>
      <c r="B1476" t="s">
        <v>8288</v>
      </c>
      <c r="C1476" t="s">
        <v>367</v>
      </c>
      <c r="D1476" s="9">
        <v>4.9127885089999997E-2</v>
      </c>
      <c r="F1476" s="9" t="str">
        <f t="shared" si="47"/>
        <v/>
      </c>
      <c r="G1476" s="9">
        <f t="shared" si="48"/>
        <v>4.9127885089999997E-2</v>
      </c>
    </row>
    <row r="1477" spans="1:7" x14ac:dyDescent="0.2">
      <c r="A1477" t="s">
        <v>89</v>
      </c>
      <c r="B1477" t="s">
        <v>402</v>
      </c>
      <c r="C1477" t="s">
        <v>367</v>
      </c>
      <c r="D1477" s="9">
        <v>-0.41484504929999999</v>
      </c>
      <c r="F1477" s="9">
        <f t="shared" si="47"/>
        <v>-0.41484504929999999</v>
      </c>
      <c r="G1477" s="9" t="str">
        <f t="shared" si="48"/>
        <v/>
      </c>
    </row>
    <row r="1478" spans="1:7" x14ac:dyDescent="0.2">
      <c r="A1478" t="s">
        <v>89</v>
      </c>
      <c r="B1478" t="s">
        <v>394</v>
      </c>
      <c r="C1478" t="s">
        <v>367</v>
      </c>
      <c r="D1478" s="9">
        <v>0.43352100300000002</v>
      </c>
      <c r="F1478" s="9" t="str">
        <f t="shared" si="47"/>
        <v/>
      </c>
      <c r="G1478" s="9">
        <f t="shared" si="48"/>
        <v>0.43352100300000002</v>
      </c>
    </row>
    <row r="1479" spans="1:7" x14ac:dyDescent="0.2">
      <c r="A1479" t="s">
        <v>272</v>
      </c>
      <c r="B1479" t="s">
        <v>83</v>
      </c>
      <c r="C1479" t="s">
        <v>367</v>
      </c>
      <c r="D1479" s="9">
        <v>-9.8005360410000002E-5</v>
      </c>
      <c r="F1479" s="9">
        <f t="shared" ref="F1479:F1542" si="49">IF(D1479&lt;0,D1479,"")</f>
        <v>-9.8005360410000002E-5</v>
      </c>
      <c r="G1479" s="9" t="str">
        <f t="shared" ref="G1479:G1542" si="50">IF(D1479&gt;0,D1479,"")</f>
        <v/>
      </c>
    </row>
    <row r="1480" spans="1:7" x14ac:dyDescent="0.2">
      <c r="A1480" t="s">
        <v>272</v>
      </c>
      <c r="B1480" t="s">
        <v>406</v>
      </c>
      <c r="C1480" t="s">
        <v>367</v>
      </c>
      <c r="D1480" s="9">
        <v>9.8994881959999994E-5</v>
      </c>
      <c r="F1480" s="9" t="str">
        <f t="shared" si="49"/>
        <v/>
      </c>
      <c r="G1480" s="9">
        <f t="shared" si="50"/>
        <v>9.8994881959999994E-5</v>
      </c>
    </row>
    <row r="1481" spans="1:7" x14ac:dyDescent="0.2">
      <c r="A1481" t="s">
        <v>272</v>
      </c>
      <c r="B1481" t="s">
        <v>480</v>
      </c>
      <c r="C1481" t="s">
        <v>367</v>
      </c>
      <c r="F1481" s="9" t="str">
        <f t="shared" si="49"/>
        <v/>
      </c>
      <c r="G1481" s="9" t="str">
        <f t="shared" si="50"/>
        <v/>
      </c>
    </row>
    <row r="1482" spans="1:7" x14ac:dyDescent="0.2">
      <c r="A1482" t="s">
        <v>8885</v>
      </c>
      <c r="B1482" t="s">
        <v>54</v>
      </c>
      <c r="C1482" t="s">
        <v>367</v>
      </c>
      <c r="F1482" s="9" t="str">
        <f t="shared" si="49"/>
        <v/>
      </c>
      <c r="G1482" s="9" t="str">
        <f t="shared" si="50"/>
        <v/>
      </c>
    </row>
    <row r="1483" spans="1:7" x14ac:dyDescent="0.2">
      <c r="A1483" t="s">
        <v>8885</v>
      </c>
      <c r="B1483" t="s">
        <v>83</v>
      </c>
      <c r="C1483" t="s">
        <v>367</v>
      </c>
      <c r="F1483" s="9" t="str">
        <f t="shared" si="49"/>
        <v/>
      </c>
      <c r="G1483" s="9" t="str">
        <f t="shared" si="50"/>
        <v/>
      </c>
    </row>
    <row r="1484" spans="1:7" x14ac:dyDescent="0.2">
      <c r="A1484" t="s">
        <v>87</v>
      </c>
      <c r="B1484" t="s">
        <v>396</v>
      </c>
      <c r="C1484" t="s">
        <v>367</v>
      </c>
      <c r="D1484" s="9">
        <v>4.6618927680000001E-4</v>
      </c>
      <c r="F1484" s="9" t="str">
        <f t="shared" si="49"/>
        <v/>
      </c>
      <c r="G1484" s="9">
        <f t="shared" si="50"/>
        <v>4.6618927680000001E-4</v>
      </c>
    </row>
    <row r="1485" spans="1:7" x14ac:dyDescent="0.2">
      <c r="A1485" t="s">
        <v>87</v>
      </c>
      <c r="B1485" t="s">
        <v>52</v>
      </c>
      <c r="C1485" t="s">
        <v>367</v>
      </c>
      <c r="D1485" s="9">
        <v>1.40271223E-5</v>
      </c>
      <c r="F1485" s="9" t="str">
        <f t="shared" si="49"/>
        <v/>
      </c>
      <c r="G1485" s="9">
        <f t="shared" si="50"/>
        <v>1.40271223E-5</v>
      </c>
    </row>
    <row r="1486" spans="1:7" x14ac:dyDescent="0.2">
      <c r="A1486" t="s">
        <v>87</v>
      </c>
      <c r="B1486" t="s">
        <v>402</v>
      </c>
      <c r="C1486" t="s">
        <v>367</v>
      </c>
      <c r="D1486" s="9">
        <v>-4.6618927680000001E-4</v>
      </c>
      <c r="F1486" s="9">
        <f t="shared" si="49"/>
        <v>-4.6618927680000001E-4</v>
      </c>
      <c r="G1486" s="9" t="str">
        <f t="shared" si="50"/>
        <v/>
      </c>
    </row>
    <row r="1487" spans="1:7" x14ac:dyDescent="0.2">
      <c r="A1487" t="s">
        <v>8886</v>
      </c>
      <c r="B1487" t="s">
        <v>52</v>
      </c>
      <c r="C1487" t="s">
        <v>367</v>
      </c>
      <c r="D1487" s="9">
        <v>37.700000760000002</v>
      </c>
      <c r="F1487" s="9" t="str">
        <f t="shared" si="49"/>
        <v/>
      </c>
      <c r="G1487" s="9">
        <f t="shared" si="50"/>
        <v>37.700000760000002</v>
      </c>
    </row>
    <row r="1488" spans="1:7" x14ac:dyDescent="0.2">
      <c r="A1488" t="s">
        <v>8887</v>
      </c>
      <c r="B1488" t="s">
        <v>402</v>
      </c>
      <c r="C1488" t="s">
        <v>367</v>
      </c>
      <c r="D1488" s="9">
        <v>12.81800039</v>
      </c>
      <c r="F1488" s="9" t="str">
        <f t="shared" si="49"/>
        <v/>
      </c>
      <c r="G1488" s="9">
        <f t="shared" si="50"/>
        <v>12.81800039</v>
      </c>
    </row>
    <row r="1489" spans="1:7" x14ac:dyDescent="0.2">
      <c r="A1489" t="s">
        <v>8887</v>
      </c>
      <c r="B1489" t="s">
        <v>401</v>
      </c>
      <c r="C1489" t="s">
        <v>367</v>
      </c>
      <c r="D1489" s="9">
        <v>3.3930002030000002</v>
      </c>
      <c r="F1489" s="9" t="str">
        <f t="shared" si="49"/>
        <v/>
      </c>
      <c r="G1489" s="9">
        <f t="shared" si="50"/>
        <v>3.3930002030000002</v>
      </c>
    </row>
    <row r="1490" spans="1:7" x14ac:dyDescent="0.2">
      <c r="A1490" t="s">
        <v>8887</v>
      </c>
      <c r="B1490" t="s">
        <v>480</v>
      </c>
      <c r="C1490" t="s">
        <v>367</v>
      </c>
      <c r="D1490" s="9">
        <v>21.112000519999999</v>
      </c>
      <c r="F1490" s="9" t="str">
        <f t="shared" si="49"/>
        <v/>
      </c>
      <c r="G1490" s="9">
        <f t="shared" si="50"/>
        <v>21.112000519999999</v>
      </c>
    </row>
    <row r="1491" spans="1:7" x14ac:dyDescent="0.2">
      <c r="A1491" t="s">
        <v>8888</v>
      </c>
      <c r="B1491" t="s">
        <v>52</v>
      </c>
      <c r="C1491" t="s">
        <v>367</v>
      </c>
      <c r="D1491" s="9">
        <v>1.2789769239999999E-13</v>
      </c>
      <c r="F1491" s="9" t="str">
        <f t="shared" si="49"/>
        <v/>
      </c>
      <c r="G1491" s="9">
        <f t="shared" si="50"/>
        <v>1.2789769239999999E-13</v>
      </c>
    </row>
    <row r="1492" spans="1:7" x14ac:dyDescent="0.2">
      <c r="A1492" t="s">
        <v>8889</v>
      </c>
      <c r="B1492" t="s">
        <v>480</v>
      </c>
      <c r="C1492" t="s">
        <v>367</v>
      </c>
      <c r="D1492" s="9">
        <v>3.5527136790000001E-14</v>
      </c>
      <c r="F1492" s="9" t="str">
        <f t="shared" si="49"/>
        <v/>
      </c>
      <c r="G1492" s="9">
        <f t="shared" si="50"/>
        <v>3.5527136790000001E-14</v>
      </c>
    </row>
    <row r="1493" spans="1:7" x14ac:dyDescent="0.2">
      <c r="A1493" t="s">
        <v>77</v>
      </c>
      <c r="B1493" t="s">
        <v>52</v>
      </c>
      <c r="C1493" t="s">
        <v>367</v>
      </c>
      <c r="F1493" s="9" t="str">
        <f t="shared" si="49"/>
        <v/>
      </c>
      <c r="G1493" s="9" t="str">
        <f t="shared" si="50"/>
        <v/>
      </c>
    </row>
    <row r="1494" spans="1:7" x14ac:dyDescent="0.2">
      <c r="A1494" t="s">
        <v>77</v>
      </c>
      <c r="B1494" t="s">
        <v>402</v>
      </c>
      <c r="C1494" t="s">
        <v>367</v>
      </c>
      <c r="F1494" s="9" t="str">
        <f t="shared" si="49"/>
        <v/>
      </c>
      <c r="G1494" s="9" t="str">
        <f t="shared" si="50"/>
        <v/>
      </c>
    </row>
    <row r="1495" spans="1:7" x14ac:dyDescent="0.2">
      <c r="A1495" t="s">
        <v>78</v>
      </c>
      <c r="B1495" t="s">
        <v>52</v>
      </c>
      <c r="C1495" t="s">
        <v>367</v>
      </c>
      <c r="D1495" s="9">
        <v>0.40228804299999998</v>
      </c>
      <c r="F1495" s="9" t="str">
        <f t="shared" si="49"/>
        <v/>
      </c>
      <c r="G1495" s="9">
        <f t="shared" si="50"/>
        <v>0.40228804299999998</v>
      </c>
    </row>
    <row r="1496" spans="1:7" x14ac:dyDescent="0.2">
      <c r="A1496" t="s">
        <v>78</v>
      </c>
      <c r="B1496" t="s">
        <v>398</v>
      </c>
      <c r="C1496" t="s">
        <v>367</v>
      </c>
      <c r="D1496" s="9">
        <v>1.005722593</v>
      </c>
      <c r="F1496" s="9" t="str">
        <f t="shared" si="49"/>
        <v/>
      </c>
      <c r="G1496" s="9">
        <f t="shared" si="50"/>
        <v>1.005722593</v>
      </c>
    </row>
    <row r="1497" spans="1:7" x14ac:dyDescent="0.2">
      <c r="A1497" t="s">
        <v>78</v>
      </c>
      <c r="B1497" t="s">
        <v>480</v>
      </c>
      <c r="C1497" t="s">
        <v>367</v>
      </c>
      <c r="D1497" s="9">
        <v>-1.4080080420000001</v>
      </c>
      <c r="F1497" s="9">
        <f t="shared" si="49"/>
        <v>-1.4080080420000001</v>
      </c>
      <c r="G1497" s="9" t="str">
        <f t="shared" si="50"/>
        <v/>
      </c>
    </row>
    <row r="1498" spans="1:7" x14ac:dyDescent="0.2">
      <c r="A1498" t="s">
        <v>79</v>
      </c>
      <c r="B1498" t="s">
        <v>399</v>
      </c>
      <c r="C1498" t="s">
        <v>367</v>
      </c>
      <c r="D1498" s="9">
        <v>13.23316767</v>
      </c>
      <c r="F1498" s="9" t="str">
        <f t="shared" si="49"/>
        <v/>
      </c>
      <c r="G1498" s="9">
        <f t="shared" si="50"/>
        <v>13.23316767</v>
      </c>
    </row>
    <row r="1499" spans="1:7" x14ac:dyDescent="0.2">
      <c r="A1499" t="s">
        <v>79</v>
      </c>
      <c r="B1499" t="s">
        <v>402</v>
      </c>
      <c r="C1499" t="s">
        <v>367</v>
      </c>
      <c r="D1499" s="9">
        <v>-11.773280850000001</v>
      </c>
      <c r="F1499" s="9">
        <f t="shared" si="49"/>
        <v>-11.773280850000001</v>
      </c>
      <c r="G1499" s="9" t="str">
        <f t="shared" si="50"/>
        <v/>
      </c>
    </row>
    <row r="1500" spans="1:7" x14ac:dyDescent="0.2">
      <c r="A1500" t="s">
        <v>80</v>
      </c>
      <c r="B1500" t="s">
        <v>54</v>
      </c>
      <c r="C1500" t="s">
        <v>367</v>
      </c>
      <c r="D1500" s="9">
        <v>0.68023560100000002</v>
      </c>
      <c r="F1500" s="9" t="str">
        <f t="shared" si="49"/>
        <v/>
      </c>
      <c r="G1500" s="9">
        <f t="shared" si="50"/>
        <v>0.68023560100000002</v>
      </c>
    </row>
    <row r="1501" spans="1:7" x14ac:dyDescent="0.2">
      <c r="A1501" t="s">
        <v>80</v>
      </c>
      <c r="B1501" t="s">
        <v>402</v>
      </c>
      <c r="C1501" t="s">
        <v>367</v>
      </c>
      <c r="D1501" s="9">
        <v>-0.61227327249999997</v>
      </c>
      <c r="F1501" s="9">
        <f t="shared" si="49"/>
        <v>-0.61227327249999997</v>
      </c>
      <c r="G1501" s="9" t="str">
        <f t="shared" si="50"/>
        <v/>
      </c>
    </row>
    <row r="1502" spans="1:7" x14ac:dyDescent="0.2">
      <c r="A1502" t="s">
        <v>81</v>
      </c>
      <c r="B1502" t="s">
        <v>402</v>
      </c>
      <c r="C1502" t="s">
        <v>367</v>
      </c>
      <c r="D1502" s="9">
        <v>-1.9109535439999999E-5</v>
      </c>
      <c r="F1502" s="9">
        <f t="shared" si="49"/>
        <v>-1.9109535439999999E-5</v>
      </c>
      <c r="G1502" s="9" t="str">
        <f t="shared" si="50"/>
        <v/>
      </c>
    </row>
    <row r="1503" spans="1:7" x14ac:dyDescent="0.2">
      <c r="A1503" t="s">
        <v>81</v>
      </c>
      <c r="B1503" t="s">
        <v>55</v>
      </c>
      <c r="C1503" t="s">
        <v>367</v>
      </c>
      <c r="D1503" s="9">
        <v>2.1206884499999999E-5</v>
      </c>
      <c r="F1503" s="9" t="str">
        <f t="shared" si="49"/>
        <v/>
      </c>
      <c r="G1503" s="9">
        <f t="shared" si="50"/>
        <v>2.1206884499999999E-5</v>
      </c>
    </row>
    <row r="1504" spans="1:7" x14ac:dyDescent="0.2">
      <c r="A1504" t="s">
        <v>273</v>
      </c>
      <c r="B1504" t="s">
        <v>406</v>
      </c>
      <c r="C1504" t="s">
        <v>367</v>
      </c>
      <c r="D1504" s="9">
        <v>17.699809080000001</v>
      </c>
      <c r="F1504" s="9" t="str">
        <f t="shared" si="49"/>
        <v/>
      </c>
      <c r="G1504" s="9">
        <f t="shared" si="50"/>
        <v>17.699809080000001</v>
      </c>
    </row>
    <row r="1505" spans="1:7" x14ac:dyDescent="0.2">
      <c r="A1505" t="s">
        <v>273</v>
      </c>
      <c r="B1505" t="s">
        <v>52</v>
      </c>
      <c r="C1505" t="s">
        <v>367</v>
      </c>
      <c r="D1505" s="9">
        <v>0.3536422273</v>
      </c>
      <c r="F1505" s="9" t="str">
        <f t="shared" si="49"/>
        <v/>
      </c>
      <c r="G1505" s="9">
        <f t="shared" si="50"/>
        <v>0.3536422273</v>
      </c>
    </row>
    <row r="1506" spans="1:7" x14ac:dyDescent="0.2">
      <c r="A1506" t="s">
        <v>273</v>
      </c>
      <c r="B1506" t="s">
        <v>480</v>
      </c>
      <c r="C1506" t="s">
        <v>367</v>
      </c>
      <c r="D1506" s="9">
        <v>-15.929828179999999</v>
      </c>
      <c r="F1506" s="9">
        <f t="shared" si="49"/>
        <v>-15.929828179999999</v>
      </c>
      <c r="G1506" s="9" t="str">
        <f t="shared" si="50"/>
        <v/>
      </c>
    </row>
    <row r="1507" spans="1:7" x14ac:dyDescent="0.2">
      <c r="A1507" t="s">
        <v>90</v>
      </c>
      <c r="B1507" t="s">
        <v>52</v>
      </c>
      <c r="C1507" t="s">
        <v>362</v>
      </c>
      <c r="D1507" s="9">
        <v>1.844814451</v>
      </c>
      <c r="F1507" s="9" t="str">
        <f t="shared" si="49"/>
        <v/>
      </c>
      <c r="G1507" s="9">
        <f t="shared" si="50"/>
        <v>1.844814451</v>
      </c>
    </row>
    <row r="1508" spans="1:7" x14ac:dyDescent="0.2">
      <c r="A1508" t="s">
        <v>90</v>
      </c>
      <c r="B1508" t="s">
        <v>402</v>
      </c>
      <c r="C1508" t="s">
        <v>362</v>
      </c>
      <c r="D1508" s="9">
        <v>11.35270409</v>
      </c>
      <c r="F1508" s="9" t="str">
        <f t="shared" si="49"/>
        <v/>
      </c>
      <c r="G1508" s="9">
        <f t="shared" si="50"/>
        <v>11.35270409</v>
      </c>
    </row>
    <row r="1509" spans="1:7" x14ac:dyDescent="0.2">
      <c r="A1509" t="s">
        <v>91</v>
      </c>
      <c r="B1509" t="s">
        <v>52</v>
      </c>
      <c r="C1509" t="s">
        <v>362</v>
      </c>
      <c r="F1509" s="9" t="str">
        <f t="shared" si="49"/>
        <v/>
      </c>
      <c r="G1509" s="9" t="str">
        <f t="shared" si="50"/>
        <v/>
      </c>
    </row>
    <row r="1510" spans="1:7" x14ac:dyDescent="0.2">
      <c r="A1510" t="s">
        <v>91</v>
      </c>
      <c r="B1510" t="s">
        <v>402</v>
      </c>
      <c r="C1510" t="s">
        <v>362</v>
      </c>
      <c r="F1510" s="9" t="str">
        <f t="shared" si="49"/>
        <v/>
      </c>
      <c r="G1510" s="9" t="str">
        <f t="shared" si="50"/>
        <v/>
      </c>
    </row>
    <row r="1511" spans="1:7" x14ac:dyDescent="0.2">
      <c r="A1511" t="s">
        <v>92</v>
      </c>
      <c r="B1511" t="s">
        <v>54</v>
      </c>
      <c r="C1511" t="s">
        <v>362</v>
      </c>
      <c r="D1511" s="9">
        <v>7.6929466939999998</v>
      </c>
      <c r="F1511" s="9" t="str">
        <f t="shared" si="49"/>
        <v/>
      </c>
      <c r="G1511" s="9">
        <f t="shared" si="50"/>
        <v>7.6929466939999998</v>
      </c>
    </row>
    <row r="1512" spans="1:7" x14ac:dyDescent="0.2">
      <c r="A1512" t="s">
        <v>92</v>
      </c>
      <c r="B1512" t="s">
        <v>402</v>
      </c>
      <c r="C1512" t="s">
        <v>362</v>
      </c>
      <c r="D1512" s="9">
        <v>-6.9243444639999998</v>
      </c>
      <c r="F1512" s="9">
        <f t="shared" si="49"/>
        <v>-6.9243444639999998</v>
      </c>
      <c r="G1512" s="9" t="str">
        <f t="shared" si="50"/>
        <v/>
      </c>
    </row>
    <row r="1513" spans="1:7" x14ac:dyDescent="0.2">
      <c r="A1513" t="s">
        <v>93</v>
      </c>
      <c r="B1513" t="s">
        <v>402</v>
      </c>
      <c r="C1513" t="s">
        <v>362</v>
      </c>
      <c r="D1513" s="9">
        <v>-7.7332314829999999E-5</v>
      </c>
      <c r="F1513" s="9">
        <f t="shared" si="49"/>
        <v>-7.7332314829999999E-5</v>
      </c>
      <c r="G1513" s="9" t="str">
        <f t="shared" si="50"/>
        <v/>
      </c>
    </row>
    <row r="1514" spans="1:7" x14ac:dyDescent="0.2">
      <c r="A1514" t="s">
        <v>93</v>
      </c>
      <c r="B1514" t="s">
        <v>55</v>
      </c>
      <c r="C1514" t="s">
        <v>362</v>
      </c>
      <c r="D1514" s="9">
        <v>8.5834169630000007E-5</v>
      </c>
      <c r="F1514" s="9" t="str">
        <f t="shared" si="49"/>
        <v/>
      </c>
      <c r="G1514" s="9">
        <f t="shared" si="50"/>
        <v>8.5834169630000007E-5</v>
      </c>
    </row>
    <row r="1515" spans="1:7" x14ac:dyDescent="0.2">
      <c r="A1515" t="s">
        <v>94</v>
      </c>
      <c r="B1515" t="s">
        <v>52</v>
      </c>
      <c r="C1515" t="s">
        <v>362</v>
      </c>
      <c r="D1515" s="9">
        <v>4.4725652020000002</v>
      </c>
      <c r="F1515" s="9" t="str">
        <f t="shared" si="49"/>
        <v/>
      </c>
      <c r="G1515" s="9">
        <f t="shared" si="50"/>
        <v>4.4725652020000002</v>
      </c>
    </row>
    <row r="1516" spans="1:7" x14ac:dyDescent="0.2">
      <c r="A1516" t="s">
        <v>94</v>
      </c>
      <c r="B1516" t="s">
        <v>402</v>
      </c>
      <c r="C1516" t="s">
        <v>362</v>
      </c>
      <c r="D1516" s="9">
        <v>-4.4282823789999997</v>
      </c>
      <c r="F1516" s="9">
        <f t="shared" si="49"/>
        <v>-4.4282823789999997</v>
      </c>
      <c r="G1516" s="9" t="str">
        <f t="shared" si="50"/>
        <v/>
      </c>
    </row>
    <row r="1517" spans="1:7" x14ac:dyDescent="0.2">
      <c r="A1517" t="s">
        <v>8890</v>
      </c>
      <c r="B1517" t="s">
        <v>402</v>
      </c>
      <c r="C1517" t="s">
        <v>362</v>
      </c>
      <c r="D1517" s="9">
        <v>3.5527136789999999E-15</v>
      </c>
      <c r="F1517" s="9" t="str">
        <f t="shared" si="49"/>
        <v/>
      </c>
      <c r="G1517" s="9">
        <f t="shared" si="50"/>
        <v>3.5527136789999999E-15</v>
      </c>
    </row>
    <row r="1518" spans="1:7" x14ac:dyDescent="0.2">
      <c r="A1518" t="s">
        <v>8688</v>
      </c>
      <c r="B1518" t="s">
        <v>52</v>
      </c>
      <c r="C1518" t="s">
        <v>362</v>
      </c>
      <c r="D1518" s="9">
        <v>8.1328369110000001</v>
      </c>
      <c r="F1518" s="9" t="str">
        <f t="shared" si="49"/>
        <v/>
      </c>
      <c r="G1518" s="9">
        <f t="shared" si="50"/>
        <v>8.1328369110000001</v>
      </c>
    </row>
    <row r="1519" spans="1:7" x14ac:dyDescent="0.2">
      <c r="A1519" t="s">
        <v>8688</v>
      </c>
      <c r="B1519" t="s">
        <v>402</v>
      </c>
      <c r="C1519" t="s">
        <v>362</v>
      </c>
      <c r="D1519" s="9">
        <v>1.86768676</v>
      </c>
      <c r="F1519" s="9" t="str">
        <f t="shared" si="49"/>
        <v/>
      </c>
      <c r="G1519" s="9">
        <f t="shared" si="50"/>
        <v>1.86768676</v>
      </c>
    </row>
    <row r="1520" spans="1:7" x14ac:dyDescent="0.2">
      <c r="A1520" t="s">
        <v>8688</v>
      </c>
      <c r="B1520" t="s">
        <v>55</v>
      </c>
      <c r="C1520" t="s">
        <v>362</v>
      </c>
      <c r="D1520" s="9">
        <v>-3.7353734759999999</v>
      </c>
      <c r="F1520" s="9">
        <f t="shared" si="49"/>
        <v>-3.7353734759999999</v>
      </c>
      <c r="G1520" s="9" t="str">
        <f t="shared" si="50"/>
        <v/>
      </c>
    </row>
    <row r="1521" spans="1:7" x14ac:dyDescent="0.2">
      <c r="A1521" t="s">
        <v>8554</v>
      </c>
      <c r="B1521" t="s">
        <v>52</v>
      </c>
      <c r="C1521" t="s">
        <v>362</v>
      </c>
      <c r="F1521" s="9" t="str">
        <f t="shared" si="49"/>
        <v/>
      </c>
      <c r="G1521" s="9" t="str">
        <f t="shared" si="50"/>
        <v/>
      </c>
    </row>
    <row r="1522" spans="1:7" x14ac:dyDescent="0.2">
      <c r="A1522" t="s">
        <v>8554</v>
      </c>
      <c r="B1522" t="s">
        <v>402</v>
      </c>
      <c r="C1522" t="s">
        <v>362</v>
      </c>
      <c r="F1522" s="9" t="str">
        <f t="shared" si="49"/>
        <v/>
      </c>
      <c r="G1522" s="9" t="str">
        <f t="shared" si="50"/>
        <v/>
      </c>
    </row>
    <row r="1523" spans="1:7" x14ac:dyDescent="0.2">
      <c r="A1523" t="s">
        <v>8554</v>
      </c>
      <c r="B1523" t="s">
        <v>55</v>
      </c>
      <c r="C1523" t="s">
        <v>362</v>
      </c>
      <c r="F1523" s="9" t="str">
        <f t="shared" si="49"/>
        <v/>
      </c>
      <c r="G1523" s="9" t="str">
        <f t="shared" si="50"/>
        <v/>
      </c>
    </row>
    <row r="1524" spans="1:7" x14ac:dyDescent="0.2">
      <c r="A1524" t="s">
        <v>274</v>
      </c>
      <c r="B1524" t="s">
        <v>54</v>
      </c>
      <c r="C1524" t="s">
        <v>362</v>
      </c>
      <c r="D1524" s="9">
        <v>0.74178126879999995</v>
      </c>
      <c r="F1524" s="9" t="str">
        <f t="shared" si="49"/>
        <v/>
      </c>
      <c r="G1524" s="9">
        <f t="shared" si="50"/>
        <v>0.74178126879999995</v>
      </c>
    </row>
    <row r="1525" spans="1:7" x14ac:dyDescent="0.2">
      <c r="A1525" t="s">
        <v>274</v>
      </c>
      <c r="B1525" t="s">
        <v>402</v>
      </c>
      <c r="C1525" t="s">
        <v>362</v>
      </c>
      <c r="D1525" s="9">
        <v>-0.66766991320000002</v>
      </c>
      <c r="F1525" s="9">
        <f t="shared" si="49"/>
        <v>-0.66766991320000002</v>
      </c>
      <c r="G1525" s="9" t="str">
        <f t="shared" si="50"/>
        <v/>
      </c>
    </row>
    <row r="1526" spans="1:7" x14ac:dyDescent="0.2">
      <c r="A1526" t="s">
        <v>8891</v>
      </c>
      <c r="B1526" t="s">
        <v>52</v>
      </c>
      <c r="C1526" t="s">
        <v>362</v>
      </c>
      <c r="D1526" s="9">
        <v>0.50000988710000005</v>
      </c>
      <c r="F1526" s="9" t="str">
        <f t="shared" si="49"/>
        <v/>
      </c>
      <c r="G1526" s="9">
        <f t="shared" si="50"/>
        <v>0.50000988710000005</v>
      </c>
    </row>
    <row r="1527" spans="1:7" x14ac:dyDescent="0.2">
      <c r="A1527" t="s">
        <v>8891</v>
      </c>
      <c r="B1527" t="s">
        <v>402</v>
      </c>
      <c r="C1527" t="s">
        <v>362</v>
      </c>
      <c r="D1527" s="9">
        <v>-0.49505929450000002</v>
      </c>
      <c r="F1527" s="9">
        <f t="shared" si="49"/>
        <v>-0.49505929450000002</v>
      </c>
      <c r="G1527" s="9" t="str">
        <f t="shared" si="50"/>
        <v/>
      </c>
    </row>
    <row r="1528" spans="1:7" x14ac:dyDescent="0.2">
      <c r="A1528" t="s">
        <v>8892</v>
      </c>
      <c r="B1528" t="s">
        <v>399</v>
      </c>
      <c r="C1528" t="s">
        <v>362</v>
      </c>
      <c r="D1528" s="9">
        <v>0.7919638725</v>
      </c>
      <c r="F1528" s="9" t="str">
        <f t="shared" si="49"/>
        <v/>
      </c>
      <c r="G1528" s="9">
        <f t="shared" si="50"/>
        <v>0.7919638725</v>
      </c>
    </row>
    <row r="1529" spans="1:7" x14ac:dyDescent="0.2">
      <c r="A1529" t="s">
        <v>8892</v>
      </c>
      <c r="B1529" t="s">
        <v>402</v>
      </c>
      <c r="C1529" t="s">
        <v>362</v>
      </c>
      <c r="D1529" s="9">
        <v>-0.70459419729999995</v>
      </c>
      <c r="F1529" s="9">
        <f t="shared" si="49"/>
        <v>-0.70459419729999995</v>
      </c>
      <c r="G1529" s="9" t="str">
        <f t="shared" si="50"/>
        <v/>
      </c>
    </row>
    <row r="1530" spans="1:7" x14ac:dyDescent="0.2">
      <c r="A1530" t="s">
        <v>8589</v>
      </c>
      <c r="B1530" t="s">
        <v>396</v>
      </c>
      <c r="C1530" t="s">
        <v>362</v>
      </c>
      <c r="D1530" s="9">
        <v>3.6348303419999999E-4</v>
      </c>
      <c r="F1530" s="9" t="str">
        <f t="shared" si="49"/>
        <v/>
      </c>
      <c r="G1530" s="9">
        <f t="shared" si="50"/>
        <v>3.6348303419999999E-4</v>
      </c>
    </row>
    <row r="1531" spans="1:7" x14ac:dyDescent="0.2">
      <c r="A1531" t="s">
        <v>8589</v>
      </c>
      <c r="B1531" t="s">
        <v>52</v>
      </c>
      <c r="C1531" t="s">
        <v>362</v>
      </c>
      <c r="D1531" s="9">
        <v>1.094593502E-5</v>
      </c>
      <c r="F1531" s="9" t="str">
        <f t="shared" si="49"/>
        <v/>
      </c>
      <c r="G1531" s="9">
        <f t="shared" si="50"/>
        <v>1.094593502E-5</v>
      </c>
    </row>
    <row r="1532" spans="1:7" x14ac:dyDescent="0.2">
      <c r="A1532" t="s">
        <v>8589</v>
      </c>
      <c r="B1532" t="s">
        <v>402</v>
      </c>
      <c r="C1532" t="s">
        <v>362</v>
      </c>
      <c r="D1532" s="9">
        <v>-3.6348303419999999E-4</v>
      </c>
      <c r="F1532" s="9">
        <f t="shared" si="49"/>
        <v>-3.6348303419999999E-4</v>
      </c>
      <c r="G1532" s="9" t="str">
        <f t="shared" si="50"/>
        <v/>
      </c>
    </row>
    <row r="1533" spans="1:7" x14ac:dyDescent="0.2">
      <c r="A1533" t="s">
        <v>8893</v>
      </c>
      <c r="B1533" t="s">
        <v>404</v>
      </c>
      <c r="C1533" t="s">
        <v>366</v>
      </c>
      <c r="F1533" s="9" t="str">
        <f t="shared" si="49"/>
        <v/>
      </c>
      <c r="G1533" s="9" t="str">
        <f t="shared" si="50"/>
        <v/>
      </c>
    </row>
    <row r="1534" spans="1:7" x14ac:dyDescent="0.2">
      <c r="A1534" t="s">
        <v>8894</v>
      </c>
      <c r="B1534" t="s">
        <v>402</v>
      </c>
      <c r="C1534" t="s">
        <v>366</v>
      </c>
      <c r="F1534" s="9" t="str">
        <f t="shared" si="49"/>
        <v/>
      </c>
      <c r="G1534" s="9" t="str">
        <f t="shared" si="50"/>
        <v/>
      </c>
    </row>
    <row r="1535" spans="1:7" x14ac:dyDescent="0.2">
      <c r="A1535" t="s">
        <v>8895</v>
      </c>
      <c r="B1535" t="s">
        <v>401</v>
      </c>
      <c r="C1535" t="s">
        <v>366</v>
      </c>
      <c r="F1535" s="9" t="str">
        <f t="shared" si="49"/>
        <v/>
      </c>
      <c r="G1535" s="9" t="str">
        <f t="shared" si="50"/>
        <v/>
      </c>
    </row>
    <row r="1536" spans="1:7" x14ac:dyDescent="0.2">
      <c r="A1536" t="s">
        <v>8896</v>
      </c>
      <c r="B1536" t="s">
        <v>400</v>
      </c>
      <c r="C1536" t="s">
        <v>366</v>
      </c>
      <c r="F1536" s="9" t="str">
        <f t="shared" si="49"/>
        <v/>
      </c>
      <c r="G1536" s="9" t="str">
        <f t="shared" si="50"/>
        <v/>
      </c>
    </row>
    <row r="1537" spans="1:7" x14ac:dyDescent="0.2">
      <c r="A1537" t="s">
        <v>8897</v>
      </c>
      <c r="B1537" t="s">
        <v>404</v>
      </c>
      <c r="C1537" t="s">
        <v>362</v>
      </c>
      <c r="F1537" s="9" t="str">
        <f t="shared" si="49"/>
        <v/>
      </c>
      <c r="G1537" s="9" t="str">
        <f t="shared" si="50"/>
        <v/>
      </c>
    </row>
    <row r="1538" spans="1:7" x14ac:dyDescent="0.2">
      <c r="A1538" t="s">
        <v>8898</v>
      </c>
      <c r="B1538" t="s">
        <v>402</v>
      </c>
      <c r="C1538" t="s">
        <v>362</v>
      </c>
      <c r="F1538" s="9" t="str">
        <f t="shared" si="49"/>
        <v/>
      </c>
      <c r="G1538" s="9" t="str">
        <f t="shared" si="50"/>
        <v/>
      </c>
    </row>
    <row r="1539" spans="1:7" x14ac:dyDescent="0.2">
      <c r="A1539" t="s">
        <v>8899</v>
      </c>
      <c r="B1539" t="s">
        <v>401</v>
      </c>
      <c r="C1539" t="s">
        <v>362</v>
      </c>
      <c r="F1539" s="9" t="str">
        <f t="shared" si="49"/>
        <v/>
      </c>
      <c r="G1539" s="9" t="str">
        <f t="shared" si="50"/>
        <v/>
      </c>
    </row>
    <row r="1540" spans="1:7" x14ac:dyDescent="0.2">
      <c r="A1540" t="s">
        <v>8900</v>
      </c>
      <c r="B1540" t="s">
        <v>400</v>
      </c>
      <c r="C1540" t="s">
        <v>362</v>
      </c>
      <c r="F1540" s="9" t="str">
        <f t="shared" si="49"/>
        <v/>
      </c>
      <c r="G1540" s="9" t="str">
        <f t="shared" si="50"/>
        <v/>
      </c>
    </row>
    <row r="1541" spans="1:7" x14ac:dyDescent="0.2">
      <c r="A1541" t="s">
        <v>8901</v>
      </c>
      <c r="B1541" t="s">
        <v>402</v>
      </c>
      <c r="C1541" t="s">
        <v>362</v>
      </c>
      <c r="D1541" s="9">
        <v>-4.4408920989999998E-16</v>
      </c>
      <c r="F1541" s="9">
        <f t="shared" si="49"/>
        <v>-4.4408920989999998E-16</v>
      </c>
      <c r="G1541" s="9" t="str">
        <f t="shared" si="50"/>
        <v/>
      </c>
    </row>
    <row r="1542" spans="1:7" x14ac:dyDescent="0.2">
      <c r="A1542" t="s">
        <v>8902</v>
      </c>
      <c r="B1542" t="s">
        <v>404</v>
      </c>
      <c r="C1542" t="s">
        <v>361</v>
      </c>
      <c r="F1542" s="9" t="str">
        <f t="shared" si="49"/>
        <v/>
      </c>
      <c r="G1542" s="9" t="str">
        <f t="shared" si="50"/>
        <v/>
      </c>
    </row>
    <row r="1543" spans="1:7" x14ac:dyDescent="0.2">
      <c r="A1543" t="s">
        <v>8903</v>
      </c>
      <c r="B1543" t="s">
        <v>402</v>
      </c>
      <c r="C1543" t="s">
        <v>361</v>
      </c>
      <c r="F1543" s="9" t="str">
        <f t="shared" ref="F1543:F1606" si="51">IF(D1543&lt;0,D1543,"")</f>
        <v/>
      </c>
      <c r="G1543" s="9" t="str">
        <f t="shared" ref="G1543:G1606" si="52">IF(D1543&gt;0,D1543,"")</f>
        <v/>
      </c>
    </row>
    <row r="1544" spans="1:7" x14ac:dyDescent="0.2">
      <c r="A1544" t="s">
        <v>8904</v>
      </c>
      <c r="B1544" t="s">
        <v>401</v>
      </c>
      <c r="C1544" t="s">
        <v>361</v>
      </c>
      <c r="F1544" s="9" t="str">
        <f t="shared" si="51"/>
        <v/>
      </c>
      <c r="G1544" s="9" t="str">
        <f t="shared" si="52"/>
        <v/>
      </c>
    </row>
    <row r="1545" spans="1:7" x14ac:dyDescent="0.2">
      <c r="A1545" t="s">
        <v>8905</v>
      </c>
      <c r="B1545" t="s">
        <v>400</v>
      </c>
      <c r="C1545" t="s">
        <v>361</v>
      </c>
      <c r="F1545" s="9" t="str">
        <f t="shared" si="51"/>
        <v/>
      </c>
      <c r="G1545" s="9" t="str">
        <f t="shared" si="52"/>
        <v/>
      </c>
    </row>
    <row r="1546" spans="1:7" x14ac:dyDescent="0.2">
      <c r="A1546" t="s">
        <v>8906</v>
      </c>
      <c r="B1546" t="s">
        <v>402</v>
      </c>
      <c r="C1546" t="s">
        <v>368</v>
      </c>
      <c r="F1546" s="9" t="str">
        <f t="shared" si="51"/>
        <v/>
      </c>
      <c r="G1546" s="9" t="str">
        <f t="shared" si="52"/>
        <v/>
      </c>
    </row>
    <row r="1547" spans="1:7" x14ac:dyDescent="0.2">
      <c r="A1547" t="s">
        <v>8907</v>
      </c>
      <c r="B1547" t="s">
        <v>402</v>
      </c>
      <c r="C1547" t="s">
        <v>367</v>
      </c>
      <c r="F1547" s="9" t="str">
        <f t="shared" si="51"/>
        <v/>
      </c>
      <c r="G1547" s="9" t="str">
        <f t="shared" si="52"/>
        <v/>
      </c>
    </row>
    <row r="1548" spans="1:7" x14ac:dyDescent="0.2">
      <c r="A1548" t="s">
        <v>8908</v>
      </c>
      <c r="B1548" t="s">
        <v>401</v>
      </c>
      <c r="C1548" t="s">
        <v>367</v>
      </c>
      <c r="F1548" s="9" t="str">
        <f t="shared" si="51"/>
        <v/>
      </c>
      <c r="G1548" s="9" t="str">
        <f t="shared" si="52"/>
        <v/>
      </c>
    </row>
    <row r="1549" spans="1:7" x14ac:dyDescent="0.2">
      <c r="A1549" t="s">
        <v>8909</v>
      </c>
      <c r="B1549" t="s">
        <v>404</v>
      </c>
      <c r="C1549" t="s">
        <v>358</v>
      </c>
      <c r="F1549" s="9" t="str">
        <f t="shared" si="51"/>
        <v/>
      </c>
      <c r="G1549" s="9" t="str">
        <f t="shared" si="52"/>
        <v/>
      </c>
    </row>
    <row r="1550" spans="1:7" x14ac:dyDescent="0.2">
      <c r="A1550" t="s">
        <v>8910</v>
      </c>
      <c r="B1550" t="s">
        <v>402</v>
      </c>
      <c r="C1550" t="s">
        <v>358</v>
      </c>
      <c r="F1550" s="9" t="str">
        <f t="shared" si="51"/>
        <v/>
      </c>
      <c r="G1550" s="9" t="str">
        <f t="shared" si="52"/>
        <v/>
      </c>
    </row>
    <row r="1551" spans="1:7" x14ac:dyDescent="0.2">
      <c r="A1551" t="s">
        <v>8911</v>
      </c>
      <c r="B1551" t="s">
        <v>401</v>
      </c>
      <c r="C1551" t="s">
        <v>358</v>
      </c>
      <c r="D1551" s="9">
        <v>4.4855120509999998E-7</v>
      </c>
      <c r="F1551" s="9" t="str">
        <f t="shared" si="51"/>
        <v/>
      </c>
      <c r="G1551" s="9">
        <f t="shared" si="52"/>
        <v>4.4855120509999998E-7</v>
      </c>
    </row>
    <row r="1552" spans="1:7" x14ac:dyDescent="0.2">
      <c r="A1552" t="s">
        <v>8912</v>
      </c>
      <c r="B1552" t="s">
        <v>400</v>
      </c>
      <c r="C1552" t="s">
        <v>358</v>
      </c>
      <c r="F1552" s="9" t="str">
        <f t="shared" si="51"/>
        <v/>
      </c>
      <c r="G1552" s="9" t="str">
        <f t="shared" si="52"/>
        <v/>
      </c>
    </row>
    <row r="1553" spans="1:7" x14ac:dyDescent="0.2">
      <c r="A1553" t="s">
        <v>8913</v>
      </c>
      <c r="B1553" t="s">
        <v>404</v>
      </c>
      <c r="C1553" t="s">
        <v>365</v>
      </c>
      <c r="F1553" s="9" t="str">
        <f t="shared" si="51"/>
        <v/>
      </c>
      <c r="G1553" s="9" t="str">
        <f t="shared" si="52"/>
        <v/>
      </c>
    </row>
    <row r="1554" spans="1:7" x14ac:dyDescent="0.2">
      <c r="A1554" t="s">
        <v>8914</v>
      </c>
      <c r="B1554" t="s">
        <v>402</v>
      </c>
      <c r="C1554" t="s">
        <v>365</v>
      </c>
      <c r="F1554" s="9" t="str">
        <f t="shared" si="51"/>
        <v/>
      </c>
      <c r="G1554" s="9" t="str">
        <f t="shared" si="52"/>
        <v/>
      </c>
    </row>
    <row r="1555" spans="1:7" x14ac:dyDescent="0.2">
      <c r="A1555" t="s">
        <v>8915</v>
      </c>
      <c r="B1555" t="s">
        <v>401</v>
      </c>
      <c r="C1555" t="s">
        <v>365</v>
      </c>
      <c r="F1555" s="9" t="str">
        <f t="shared" si="51"/>
        <v/>
      </c>
      <c r="G1555" s="9" t="str">
        <f t="shared" si="52"/>
        <v/>
      </c>
    </row>
    <row r="1556" spans="1:7" x14ac:dyDescent="0.2">
      <c r="A1556" t="s">
        <v>8622</v>
      </c>
      <c r="B1556" t="s">
        <v>52</v>
      </c>
      <c r="C1556" t="s">
        <v>367</v>
      </c>
      <c r="F1556" s="9" t="str">
        <f t="shared" si="51"/>
        <v/>
      </c>
      <c r="G1556" s="9" t="str">
        <f t="shared" si="52"/>
        <v/>
      </c>
    </row>
    <row r="1557" spans="1:7" x14ac:dyDescent="0.2">
      <c r="A1557" t="s">
        <v>8622</v>
      </c>
      <c r="B1557" t="s">
        <v>401</v>
      </c>
      <c r="C1557" t="s">
        <v>367</v>
      </c>
      <c r="F1557" s="9" t="str">
        <f t="shared" si="51"/>
        <v/>
      </c>
      <c r="G1557" s="9" t="str">
        <f t="shared" si="52"/>
        <v/>
      </c>
    </row>
    <row r="1558" spans="1:7" x14ac:dyDescent="0.2">
      <c r="A1558" t="s">
        <v>8916</v>
      </c>
      <c r="B1558" t="s">
        <v>399</v>
      </c>
      <c r="C1558" t="s">
        <v>367</v>
      </c>
      <c r="D1558" s="9">
        <v>3.6360413239999998</v>
      </c>
      <c r="F1558" s="9" t="str">
        <f t="shared" si="51"/>
        <v/>
      </c>
      <c r="G1558" s="9">
        <f t="shared" si="52"/>
        <v>3.6360413239999998</v>
      </c>
    </row>
    <row r="1559" spans="1:7" x14ac:dyDescent="0.2">
      <c r="A1559" t="s">
        <v>8916</v>
      </c>
      <c r="B1559" t="s">
        <v>401</v>
      </c>
      <c r="C1559" t="s">
        <v>367</v>
      </c>
      <c r="D1559" s="9">
        <v>-3.234912214</v>
      </c>
      <c r="F1559" s="9">
        <f t="shared" si="51"/>
        <v>-3.234912214</v>
      </c>
      <c r="G1559" s="9" t="str">
        <f t="shared" si="52"/>
        <v/>
      </c>
    </row>
    <row r="1560" spans="1:7" x14ac:dyDescent="0.2">
      <c r="A1560" t="s">
        <v>8590</v>
      </c>
      <c r="B1560" t="s">
        <v>54</v>
      </c>
      <c r="C1560" t="s">
        <v>367</v>
      </c>
      <c r="D1560" s="9">
        <v>0.17561518440000001</v>
      </c>
      <c r="F1560" s="9" t="str">
        <f t="shared" si="51"/>
        <v/>
      </c>
      <c r="G1560" s="9">
        <f t="shared" si="52"/>
        <v>0.17561518440000001</v>
      </c>
    </row>
    <row r="1561" spans="1:7" x14ac:dyDescent="0.2">
      <c r="A1561" t="s">
        <v>8590</v>
      </c>
      <c r="B1561" t="s">
        <v>401</v>
      </c>
      <c r="C1561" t="s">
        <v>367</v>
      </c>
      <c r="D1561" s="9">
        <v>-0.1580694772</v>
      </c>
      <c r="F1561" s="9">
        <f t="shared" si="51"/>
        <v>-0.1580694772</v>
      </c>
      <c r="G1561" s="9" t="str">
        <f t="shared" si="52"/>
        <v/>
      </c>
    </row>
    <row r="1562" spans="1:7" x14ac:dyDescent="0.2">
      <c r="A1562" t="s">
        <v>275</v>
      </c>
      <c r="B1562" t="s">
        <v>401</v>
      </c>
      <c r="C1562" t="s">
        <v>367</v>
      </c>
      <c r="D1562" s="9">
        <v>-1.8640204490000001E-5</v>
      </c>
      <c r="F1562" s="9">
        <f t="shared" si="51"/>
        <v>-1.8640204490000001E-5</v>
      </c>
      <c r="G1562" s="9" t="str">
        <f t="shared" si="52"/>
        <v/>
      </c>
    </row>
    <row r="1563" spans="1:7" x14ac:dyDescent="0.2">
      <c r="A1563" t="s">
        <v>275</v>
      </c>
      <c r="B1563" t="s">
        <v>55</v>
      </c>
      <c r="C1563" t="s">
        <v>367</v>
      </c>
      <c r="D1563" s="9">
        <v>2.0685927149999999E-5</v>
      </c>
      <c r="F1563" s="9" t="str">
        <f t="shared" si="51"/>
        <v/>
      </c>
      <c r="G1563" s="9">
        <f t="shared" si="52"/>
        <v>2.0685927149999999E-5</v>
      </c>
    </row>
    <row r="1564" spans="1:7" x14ac:dyDescent="0.2">
      <c r="A1564" t="s">
        <v>8694</v>
      </c>
      <c r="B1564" t="s">
        <v>52</v>
      </c>
      <c r="C1564" t="s">
        <v>361</v>
      </c>
      <c r="D1564" s="9">
        <v>1.923642769E-5</v>
      </c>
      <c r="F1564" s="9" t="str">
        <f t="shared" si="51"/>
        <v/>
      </c>
      <c r="G1564" s="9">
        <f t="shared" si="52"/>
        <v>1.923642769E-5</v>
      </c>
    </row>
    <row r="1565" spans="1:7" x14ac:dyDescent="0.2">
      <c r="A1565" t="s">
        <v>8694</v>
      </c>
      <c r="B1565" t="s">
        <v>402</v>
      </c>
      <c r="C1565" t="s">
        <v>361</v>
      </c>
      <c r="D1565" s="9">
        <v>-5.7623831600000003E-5</v>
      </c>
      <c r="F1565" s="9">
        <f t="shared" si="51"/>
        <v>-5.7623831600000003E-5</v>
      </c>
      <c r="G1565" s="9" t="str">
        <f t="shared" si="52"/>
        <v/>
      </c>
    </row>
    <row r="1566" spans="1:7" x14ac:dyDescent="0.2">
      <c r="A1566" t="s">
        <v>8694</v>
      </c>
      <c r="B1566" t="s">
        <v>480</v>
      </c>
      <c r="C1566" t="s">
        <v>361</v>
      </c>
      <c r="D1566" s="9">
        <v>3.8430129670000001E-5</v>
      </c>
      <c r="F1566" s="9" t="str">
        <f t="shared" si="51"/>
        <v/>
      </c>
      <c r="G1566" s="9">
        <f t="shared" si="52"/>
        <v>3.8430129670000001E-5</v>
      </c>
    </row>
    <row r="1567" spans="1:7" x14ac:dyDescent="0.2">
      <c r="A1567" t="s">
        <v>8591</v>
      </c>
      <c r="B1567" t="s">
        <v>52</v>
      </c>
      <c r="C1567" t="s">
        <v>362</v>
      </c>
      <c r="D1567" s="9">
        <v>2.8217904370000001E-5</v>
      </c>
      <c r="F1567" s="9" t="str">
        <f t="shared" si="51"/>
        <v/>
      </c>
      <c r="G1567" s="9">
        <f t="shared" si="52"/>
        <v>2.8217904370000001E-5</v>
      </c>
    </row>
    <row r="1568" spans="1:7" x14ac:dyDescent="0.2">
      <c r="A1568" t="s">
        <v>8591</v>
      </c>
      <c r="B1568" t="s">
        <v>402</v>
      </c>
      <c r="C1568" t="s">
        <v>362</v>
      </c>
      <c r="D1568" s="9">
        <v>-8.4568261660000003E-5</v>
      </c>
      <c r="F1568" s="9">
        <f t="shared" si="51"/>
        <v>-8.4568261660000003E-5</v>
      </c>
      <c r="G1568" s="9" t="str">
        <f t="shared" si="52"/>
        <v/>
      </c>
    </row>
    <row r="1569" spans="1:7" x14ac:dyDescent="0.2">
      <c r="A1569" t="s">
        <v>8591</v>
      </c>
      <c r="B1569" t="s">
        <v>480</v>
      </c>
      <c r="C1569" t="s">
        <v>362</v>
      </c>
      <c r="D1569" s="9">
        <v>5.639308306E-5</v>
      </c>
      <c r="F1569" s="9" t="str">
        <f t="shared" si="51"/>
        <v/>
      </c>
      <c r="G1569" s="9">
        <f t="shared" si="52"/>
        <v>5.639308306E-5</v>
      </c>
    </row>
    <row r="1570" spans="1:7" x14ac:dyDescent="0.2">
      <c r="A1570" t="s">
        <v>8695</v>
      </c>
      <c r="B1570" t="s">
        <v>52</v>
      </c>
      <c r="C1570" t="s">
        <v>365</v>
      </c>
      <c r="D1570" s="9">
        <v>6.4562107070000001E-6</v>
      </c>
      <c r="F1570" s="9" t="str">
        <f t="shared" si="51"/>
        <v/>
      </c>
      <c r="G1570" s="9">
        <f t="shared" si="52"/>
        <v>6.4562107070000001E-6</v>
      </c>
    </row>
    <row r="1571" spans="1:7" x14ac:dyDescent="0.2">
      <c r="A1571" t="s">
        <v>8695</v>
      </c>
      <c r="B1571" t="s">
        <v>402</v>
      </c>
      <c r="C1571" t="s">
        <v>365</v>
      </c>
      <c r="D1571" s="9">
        <v>-1.92831806E-5</v>
      </c>
      <c r="F1571" s="9">
        <f t="shared" si="51"/>
        <v>-1.92831806E-5</v>
      </c>
      <c r="G1571" s="9" t="str">
        <f t="shared" si="52"/>
        <v/>
      </c>
    </row>
    <row r="1572" spans="1:7" x14ac:dyDescent="0.2">
      <c r="A1572" t="s">
        <v>8695</v>
      </c>
      <c r="B1572" t="s">
        <v>480</v>
      </c>
      <c r="C1572" t="s">
        <v>365</v>
      </c>
      <c r="D1572" s="9">
        <v>1.286969566E-5</v>
      </c>
      <c r="F1572" s="9" t="str">
        <f t="shared" si="51"/>
        <v/>
      </c>
      <c r="G1572" s="9">
        <f t="shared" si="52"/>
        <v>1.286969566E-5</v>
      </c>
    </row>
    <row r="1573" spans="1:7" x14ac:dyDescent="0.2">
      <c r="A1573" t="s">
        <v>8696</v>
      </c>
      <c r="B1573" t="s">
        <v>52</v>
      </c>
      <c r="C1573" t="s">
        <v>367</v>
      </c>
      <c r="D1573" s="9">
        <v>4.8463367690000002E-5</v>
      </c>
      <c r="F1573" s="9" t="str">
        <f t="shared" si="51"/>
        <v/>
      </c>
      <c r="G1573" s="9">
        <f t="shared" si="52"/>
        <v>4.8463367690000002E-5</v>
      </c>
    </row>
    <row r="1574" spans="1:7" x14ac:dyDescent="0.2">
      <c r="A1574" t="s">
        <v>8696</v>
      </c>
      <c r="B1574" t="s">
        <v>402</v>
      </c>
      <c r="C1574" t="s">
        <v>367</v>
      </c>
      <c r="D1574" s="9">
        <v>-1.451764744E-4</v>
      </c>
      <c r="F1574" s="9">
        <f t="shared" si="51"/>
        <v>-1.451764744E-4</v>
      </c>
      <c r="G1574" s="9" t="str">
        <f t="shared" si="52"/>
        <v/>
      </c>
    </row>
    <row r="1575" spans="1:7" x14ac:dyDescent="0.2">
      <c r="A1575" t="s">
        <v>8696</v>
      </c>
      <c r="B1575" t="s">
        <v>480</v>
      </c>
      <c r="C1575" t="s">
        <v>367</v>
      </c>
      <c r="D1575" s="9">
        <v>9.6884009759999994E-5</v>
      </c>
      <c r="F1575" s="9" t="str">
        <f t="shared" si="51"/>
        <v/>
      </c>
      <c r="G1575" s="9">
        <f t="shared" si="52"/>
        <v>9.6884009759999994E-5</v>
      </c>
    </row>
    <row r="1576" spans="1:7" x14ac:dyDescent="0.2">
      <c r="A1576" t="s">
        <v>8623</v>
      </c>
      <c r="B1576" t="s">
        <v>52</v>
      </c>
      <c r="C1576" t="s">
        <v>361</v>
      </c>
      <c r="D1576" s="9">
        <v>4.0892411449999999E-4</v>
      </c>
      <c r="F1576" s="9" t="str">
        <f t="shared" si="51"/>
        <v/>
      </c>
      <c r="G1576" s="9">
        <f t="shared" si="52"/>
        <v>4.0892411449999999E-4</v>
      </c>
    </row>
    <row r="1577" spans="1:7" x14ac:dyDescent="0.2">
      <c r="A1577" t="s">
        <v>8623</v>
      </c>
      <c r="B1577" t="s">
        <v>480</v>
      </c>
      <c r="C1577" t="s">
        <v>361</v>
      </c>
      <c r="D1577" s="9">
        <v>-4.0487578399999997E-4</v>
      </c>
      <c r="F1577" s="9">
        <f t="shared" si="51"/>
        <v>-4.0487578399999997E-4</v>
      </c>
      <c r="G1577" s="9" t="str">
        <f t="shared" si="52"/>
        <v/>
      </c>
    </row>
    <row r="1578" spans="1:7" x14ac:dyDescent="0.2">
      <c r="A1578" t="s">
        <v>8592</v>
      </c>
      <c r="B1578" t="s">
        <v>52</v>
      </c>
      <c r="C1578" t="s">
        <v>367</v>
      </c>
      <c r="F1578" s="9" t="str">
        <f t="shared" si="51"/>
        <v/>
      </c>
      <c r="G1578" s="9" t="str">
        <f t="shared" si="52"/>
        <v/>
      </c>
    </row>
    <row r="1579" spans="1:7" x14ac:dyDescent="0.2">
      <c r="A1579" t="s">
        <v>8592</v>
      </c>
      <c r="B1579" t="s">
        <v>480</v>
      </c>
      <c r="C1579" t="s">
        <v>367</v>
      </c>
      <c r="F1579" s="9" t="str">
        <f t="shared" si="51"/>
        <v/>
      </c>
      <c r="G1579" s="9" t="str">
        <f t="shared" si="52"/>
        <v/>
      </c>
    </row>
    <row r="1580" spans="1:7" x14ac:dyDescent="0.2">
      <c r="A1580" t="s">
        <v>8593</v>
      </c>
      <c r="B1580" t="s">
        <v>54</v>
      </c>
      <c r="C1580" t="s">
        <v>361</v>
      </c>
      <c r="D1580" s="9">
        <v>12.45322384</v>
      </c>
      <c r="F1580" s="9" t="str">
        <f t="shared" si="51"/>
        <v/>
      </c>
      <c r="G1580" s="9">
        <f t="shared" si="52"/>
        <v>12.45322384</v>
      </c>
    </row>
    <row r="1581" spans="1:7" x14ac:dyDescent="0.2">
      <c r="A1581" t="s">
        <v>8593</v>
      </c>
      <c r="B1581" t="s">
        <v>480</v>
      </c>
      <c r="C1581" t="s">
        <v>361</v>
      </c>
      <c r="D1581" s="9">
        <v>-11.70415775</v>
      </c>
      <c r="F1581" s="9">
        <f t="shared" si="51"/>
        <v>-11.70415775</v>
      </c>
      <c r="G1581" s="9" t="str">
        <f t="shared" si="52"/>
        <v/>
      </c>
    </row>
    <row r="1582" spans="1:7" x14ac:dyDescent="0.2">
      <c r="A1582" t="s">
        <v>8917</v>
      </c>
      <c r="B1582" t="s">
        <v>399</v>
      </c>
      <c r="C1582" t="s">
        <v>361</v>
      </c>
      <c r="D1582" s="9">
        <v>1.124350789E-3</v>
      </c>
      <c r="F1582" s="9" t="str">
        <f t="shared" si="51"/>
        <v/>
      </c>
      <c r="G1582" s="9">
        <f t="shared" si="52"/>
        <v>1.124350789E-3</v>
      </c>
    </row>
    <row r="1583" spans="1:7" x14ac:dyDescent="0.2">
      <c r="A1583" t="s">
        <v>8917</v>
      </c>
      <c r="B1583" t="s">
        <v>480</v>
      </c>
      <c r="C1583" t="s">
        <v>361</v>
      </c>
      <c r="D1583" s="9">
        <v>-1.01202118E-3</v>
      </c>
      <c r="F1583" s="9">
        <f t="shared" si="51"/>
        <v>-1.01202118E-3</v>
      </c>
      <c r="G1583" s="9" t="str">
        <f t="shared" si="52"/>
        <v/>
      </c>
    </row>
    <row r="1584" spans="1:7" x14ac:dyDescent="0.2">
      <c r="A1584" t="s">
        <v>8624</v>
      </c>
      <c r="B1584" t="s">
        <v>480</v>
      </c>
      <c r="C1584" t="s">
        <v>361</v>
      </c>
      <c r="D1584" s="9">
        <v>-4.3494980789999998E-5</v>
      </c>
      <c r="F1584" s="9">
        <f t="shared" si="51"/>
        <v>-4.3494980789999998E-5</v>
      </c>
      <c r="G1584" s="9" t="str">
        <f t="shared" si="52"/>
        <v/>
      </c>
    </row>
    <row r="1585" spans="1:7" x14ac:dyDescent="0.2">
      <c r="A1585" t="s">
        <v>8624</v>
      </c>
      <c r="B1585" t="s">
        <v>55</v>
      </c>
      <c r="C1585" t="s">
        <v>361</v>
      </c>
      <c r="D1585" s="9">
        <v>4.3064760439999998E-5</v>
      </c>
      <c r="F1585" s="9" t="str">
        <f t="shared" si="51"/>
        <v/>
      </c>
      <c r="G1585" s="9">
        <f t="shared" si="52"/>
        <v>4.3064760439999998E-5</v>
      </c>
    </row>
    <row r="1586" spans="1:7" x14ac:dyDescent="0.2">
      <c r="A1586" t="s">
        <v>8918</v>
      </c>
      <c r="B1586" t="s">
        <v>8303</v>
      </c>
      <c r="C1586" t="s">
        <v>362</v>
      </c>
      <c r="D1586" s="9">
        <v>3.2485031320000001E-4</v>
      </c>
      <c r="F1586" s="9" t="str">
        <f t="shared" si="51"/>
        <v/>
      </c>
      <c r="G1586" s="9">
        <f t="shared" si="52"/>
        <v>3.2485031320000001E-4</v>
      </c>
    </row>
    <row r="1587" spans="1:7" x14ac:dyDescent="0.2">
      <c r="A1587" t="s">
        <v>8918</v>
      </c>
      <c r="B1587" t="s">
        <v>403</v>
      </c>
      <c r="C1587" t="s">
        <v>362</v>
      </c>
      <c r="D1587" s="9">
        <v>8.0139765919999995E-4</v>
      </c>
      <c r="F1587" s="9" t="str">
        <f t="shared" si="51"/>
        <v/>
      </c>
      <c r="G1587" s="9">
        <f t="shared" si="52"/>
        <v>8.0139765919999995E-4</v>
      </c>
    </row>
    <row r="1588" spans="1:7" x14ac:dyDescent="0.2">
      <c r="A1588" t="s">
        <v>8918</v>
      </c>
      <c r="B1588" t="s">
        <v>8321</v>
      </c>
      <c r="C1588" t="s">
        <v>362</v>
      </c>
      <c r="D1588" s="9">
        <v>1.464355931E-6</v>
      </c>
      <c r="F1588" s="9" t="str">
        <f t="shared" si="51"/>
        <v/>
      </c>
      <c r="G1588" s="9">
        <f t="shared" si="52"/>
        <v>1.464355931E-6</v>
      </c>
    </row>
    <row r="1589" spans="1:7" x14ac:dyDescent="0.2">
      <c r="A1589" t="s">
        <v>8918</v>
      </c>
      <c r="B1589" t="s">
        <v>480</v>
      </c>
      <c r="C1589" t="s">
        <v>362</v>
      </c>
      <c r="D1589" s="9">
        <v>-9.5848925429999998E-4</v>
      </c>
      <c r="F1589" s="9">
        <f t="shared" si="51"/>
        <v>-9.5848925429999998E-4</v>
      </c>
      <c r="G1589" s="9" t="str">
        <f t="shared" si="52"/>
        <v/>
      </c>
    </row>
    <row r="1590" spans="1:7" x14ac:dyDescent="0.2">
      <c r="A1590" t="s">
        <v>8594</v>
      </c>
      <c r="B1590" t="s">
        <v>52</v>
      </c>
      <c r="C1590" t="s">
        <v>368</v>
      </c>
      <c r="F1590" s="9" t="str">
        <f t="shared" si="51"/>
        <v/>
      </c>
      <c r="G1590" s="9" t="str">
        <f t="shared" si="52"/>
        <v/>
      </c>
    </row>
    <row r="1591" spans="1:7" x14ac:dyDescent="0.2">
      <c r="A1591" t="s">
        <v>8594</v>
      </c>
      <c r="B1591" t="s">
        <v>402</v>
      </c>
      <c r="C1591" t="s">
        <v>368</v>
      </c>
      <c r="F1591" s="9" t="str">
        <f t="shared" si="51"/>
        <v/>
      </c>
      <c r="G1591" s="9" t="str">
        <f t="shared" si="52"/>
        <v/>
      </c>
    </row>
    <row r="1592" spans="1:7" x14ac:dyDescent="0.2">
      <c r="A1592" t="s">
        <v>8595</v>
      </c>
      <c r="B1592" t="s">
        <v>54</v>
      </c>
      <c r="C1592" t="s">
        <v>368</v>
      </c>
      <c r="D1592" s="9">
        <v>3.6721374289999998E-3</v>
      </c>
      <c r="F1592" s="9" t="str">
        <f t="shared" si="51"/>
        <v/>
      </c>
      <c r="G1592" s="9">
        <f t="shared" si="52"/>
        <v>3.6721374289999998E-3</v>
      </c>
    </row>
    <row r="1593" spans="1:7" x14ac:dyDescent="0.2">
      <c r="A1593" t="s">
        <v>8595</v>
      </c>
      <c r="B1593" t="s">
        <v>402</v>
      </c>
      <c r="C1593" t="s">
        <v>368</v>
      </c>
      <c r="D1593" s="9">
        <v>-3.30525848E-3</v>
      </c>
      <c r="F1593" s="9">
        <f t="shared" si="51"/>
        <v>-3.30525848E-3</v>
      </c>
      <c r="G1593" s="9" t="str">
        <f t="shared" si="52"/>
        <v/>
      </c>
    </row>
    <row r="1594" spans="1:7" x14ac:dyDescent="0.2">
      <c r="A1594" t="s">
        <v>8919</v>
      </c>
      <c r="B1594" t="s">
        <v>399</v>
      </c>
      <c r="C1594" t="s">
        <v>368</v>
      </c>
      <c r="D1594" s="9">
        <v>6.4873637390000001</v>
      </c>
      <c r="F1594" s="9" t="str">
        <f t="shared" si="51"/>
        <v/>
      </c>
      <c r="G1594" s="9">
        <f t="shared" si="52"/>
        <v>6.4873637390000001</v>
      </c>
    </row>
    <row r="1595" spans="1:7" x14ac:dyDescent="0.2">
      <c r="A1595" t="s">
        <v>8919</v>
      </c>
      <c r="B1595" t="s">
        <v>402</v>
      </c>
      <c r="C1595" t="s">
        <v>368</v>
      </c>
      <c r="D1595" s="9">
        <v>-5.7716759289999997</v>
      </c>
      <c r="F1595" s="9">
        <f t="shared" si="51"/>
        <v>-5.7716759289999997</v>
      </c>
      <c r="G1595" s="9" t="str">
        <f t="shared" si="52"/>
        <v/>
      </c>
    </row>
    <row r="1596" spans="1:7" x14ac:dyDescent="0.2">
      <c r="A1596" t="s">
        <v>8920</v>
      </c>
      <c r="B1596" t="s">
        <v>402</v>
      </c>
      <c r="C1596" t="s">
        <v>368</v>
      </c>
      <c r="D1596" s="9">
        <v>-1.9036154039999999E-5</v>
      </c>
      <c r="F1596" s="9">
        <f t="shared" si="51"/>
        <v>-1.9036154039999999E-5</v>
      </c>
      <c r="G1596" s="9" t="str">
        <f t="shared" si="52"/>
        <v/>
      </c>
    </row>
    <row r="1597" spans="1:7" x14ac:dyDescent="0.2">
      <c r="A1597" t="s">
        <v>8920</v>
      </c>
      <c r="B1597" t="s">
        <v>55</v>
      </c>
      <c r="C1597" t="s">
        <v>368</v>
      </c>
      <c r="D1597" s="9">
        <v>2.1125431150000002E-5</v>
      </c>
      <c r="F1597" s="9" t="str">
        <f t="shared" si="51"/>
        <v/>
      </c>
      <c r="G1597" s="9">
        <f t="shared" si="52"/>
        <v>2.1125431150000002E-5</v>
      </c>
    </row>
    <row r="1598" spans="1:7" x14ac:dyDescent="0.2">
      <c r="A1598" t="s">
        <v>8921</v>
      </c>
      <c r="B1598" t="s">
        <v>402</v>
      </c>
      <c r="C1598" t="s">
        <v>371</v>
      </c>
      <c r="D1598" s="9">
        <v>0.19779872000000001</v>
      </c>
      <c r="F1598" s="9" t="str">
        <f t="shared" si="51"/>
        <v/>
      </c>
      <c r="G1598" s="9">
        <f t="shared" si="52"/>
        <v>0.19779872000000001</v>
      </c>
    </row>
    <row r="1599" spans="1:7" x14ac:dyDescent="0.2">
      <c r="A1599" t="s">
        <v>8921</v>
      </c>
      <c r="B1599" t="s">
        <v>401</v>
      </c>
      <c r="C1599" t="s">
        <v>371</v>
      </c>
      <c r="D1599" s="9">
        <v>0.10269887</v>
      </c>
      <c r="F1599" s="9" t="str">
        <f t="shared" si="51"/>
        <v/>
      </c>
      <c r="G1599" s="9">
        <f t="shared" si="52"/>
        <v>0.10269887</v>
      </c>
    </row>
    <row r="1600" spans="1:7" x14ac:dyDescent="0.2">
      <c r="A1600" t="s">
        <v>8921</v>
      </c>
      <c r="B1600" t="s">
        <v>404</v>
      </c>
      <c r="C1600" t="s">
        <v>371</v>
      </c>
      <c r="D1600" s="9">
        <v>0.10269887</v>
      </c>
      <c r="F1600" s="9" t="str">
        <f t="shared" si="51"/>
        <v/>
      </c>
      <c r="G1600" s="9">
        <f t="shared" si="52"/>
        <v>0.10269887</v>
      </c>
    </row>
    <row r="1601" spans="1:7" x14ac:dyDescent="0.2">
      <c r="A1601" t="s">
        <v>8921</v>
      </c>
      <c r="B1601" t="s">
        <v>400</v>
      </c>
      <c r="C1601" t="s">
        <v>371</v>
      </c>
      <c r="D1601" s="9">
        <v>0.46218374839999998</v>
      </c>
      <c r="F1601" s="9" t="str">
        <f t="shared" si="51"/>
        <v/>
      </c>
      <c r="G1601" s="9">
        <f t="shared" si="52"/>
        <v>0.46218374839999998</v>
      </c>
    </row>
    <row r="1602" spans="1:7" x14ac:dyDescent="0.2">
      <c r="A1602" t="s">
        <v>8921</v>
      </c>
      <c r="B1602" t="s">
        <v>480</v>
      </c>
      <c r="C1602" t="s">
        <v>371</v>
      </c>
      <c r="D1602" s="9">
        <v>0.5376911419</v>
      </c>
      <c r="F1602" s="9" t="str">
        <f t="shared" si="51"/>
        <v/>
      </c>
      <c r="G1602" s="9">
        <f t="shared" si="52"/>
        <v>0.5376911419</v>
      </c>
    </row>
    <row r="1603" spans="1:7" x14ac:dyDescent="0.2">
      <c r="A1603" t="s">
        <v>8922</v>
      </c>
      <c r="B1603" t="s">
        <v>400</v>
      </c>
      <c r="C1603" t="s">
        <v>371</v>
      </c>
      <c r="F1603" s="9" t="str">
        <f t="shared" si="51"/>
        <v/>
      </c>
      <c r="G1603" s="9" t="str">
        <f t="shared" si="52"/>
        <v/>
      </c>
    </row>
    <row r="1604" spans="1:7" x14ac:dyDescent="0.2">
      <c r="A1604" t="s">
        <v>8596</v>
      </c>
      <c r="B1604" t="s">
        <v>54</v>
      </c>
      <c r="C1604" t="s">
        <v>371</v>
      </c>
      <c r="D1604" s="9">
        <v>0.4621202445</v>
      </c>
      <c r="F1604" s="9" t="str">
        <f t="shared" si="51"/>
        <v/>
      </c>
      <c r="G1604" s="9">
        <f t="shared" si="52"/>
        <v>0.4621202445</v>
      </c>
    </row>
    <row r="1605" spans="1:7" x14ac:dyDescent="0.2">
      <c r="A1605" t="s">
        <v>8596</v>
      </c>
      <c r="B1605" t="s">
        <v>400</v>
      </c>
      <c r="C1605" t="s">
        <v>371</v>
      </c>
      <c r="D1605" s="9">
        <v>-0.4621202445</v>
      </c>
      <c r="F1605" s="9">
        <f t="shared" si="51"/>
        <v>-0.4621202445</v>
      </c>
      <c r="G1605" s="9" t="str">
        <f t="shared" si="52"/>
        <v/>
      </c>
    </row>
    <row r="1606" spans="1:7" x14ac:dyDescent="0.2">
      <c r="A1606" t="s">
        <v>8625</v>
      </c>
      <c r="B1606" t="s">
        <v>52</v>
      </c>
      <c r="C1606" t="s">
        <v>371</v>
      </c>
      <c r="D1606" s="9">
        <v>3.8899019720000001E-5</v>
      </c>
      <c r="F1606" s="9" t="str">
        <f t="shared" si="51"/>
        <v/>
      </c>
      <c r="G1606" s="9">
        <f t="shared" si="52"/>
        <v>3.8899019720000001E-5</v>
      </c>
    </row>
    <row r="1607" spans="1:7" x14ac:dyDescent="0.2">
      <c r="A1607" t="s">
        <v>8625</v>
      </c>
      <c r="B1607" t="s">
        <v>400</v>
      </c>
      <c r="C1607" t="s">
        <v>371</v>
      </c>
      <c r="D1607" s="9">
        <v>-3.8899019720000001E-5</v>
      </c>
      <c r="F1607" s="9">
        <f t="shared" ref="F1607:F1670" si="53">IF(D1607&lt;0,D1607,"")</f>
        <v>-3.8899019720000001E-5</v>
      </c>
      <c r="G1607" s="9" t="str">
        <f t="shared" ref="G1607:G1670" si="54">IF(D1607&gt;0,D1607,"")</f>
        <v/>
      </c>
    </row>
    <row r="1608" spans="1:7" x14ac:dyDescent="0.2">
      <c r="A1608" t="s">
        <v>453</v>
      </c>
      <c r="B1608" t="s">
        <v>400</v>
      </c>
      <c r="C1608" t="s">
        <v>371</v>
      </c>
      <c r="D1608" s="9">
        <v>-2.4733104649999998E-5</v>
      </c>
      <c r="F1608" s="9">
        <f t="shared" si="53"/>
        <v>-2.4733104649999998E-5</v>
      </c>
      <c r="G1608" s="9" t="str">
        <f t="shared" si="54"/>
        <v/>
      </c>
    </row>
    <row r="1609" spans="1:7" x14ac:dyDescent="0.2">
      <c r="A1609" t="s">
        <v>453</v>
      </c>
      <c r="B1609" t="s">
        <v>55</v>
      </c>
      <c r="C1609" t="s">
        <v>371</v>
      </c>
      <c r="D1609" s="9">
        <v>2.4733104649999998E-5</v>
      </c>
      <c r="F1609" s="9" t="str">
        <f t="shared" si="53"/>
        <v/>
      </c>
      <c r="G1609" s="9">
        <f t="shared" si="54"/>
        <v>2.4733104649999998E-5</v>
      </c>
    </row>
    <row r="1610" spans="1:7" x14ac:dyDescent="0.2">
      <c r="A1610" t="s">
        <v>8923</v>
      </c>
      <c r="B1610" t="s">
        <v>399</v>
      </c>
      <c r="C1610" t="s">
        <v>374</v>
      </c>
      <c r="D1610" s="9">
        <v>6.1159599299999998E-4</v>
      </c>
      <c r="F1610" s="9" t="str">
        <f t="shared" si="53"/>
        <v/>
      </c>
      <c r="G1610" s="9">
        <f t="shared" si="54"/>
        <v>6.1159599299999998E-4</v>
      </c>
    </row>
    <row r="1611" spans="1:7" x14ac:dyDescent="0.2">
      <c r="A1611" t="s">
        <v>8923</v>
      </c>
      <c r="B1611" t="s">
        <v>480</v>
      </c>
      <c r="C1611" t="s">
        <v>374</v>
      </c>
      <c r="D1611" s="9">
        <v>-5.5049571159999997E-4</v>
      </c>
      <c r="F1611" s="9">
        <f t="shared" si="53"/>
        <v>-5.5049571159999997E-4</v>
      </c>
      <c r="G1611" s="9" t="str">
        <f t="shared" si="54"/>
        <v/>
      </c>
    </row>
    <row r="1612" spans="1:7" x14ac:dyDescent="0.2">
      <c r="A1612" t="s">
        <v>8626</v>
      </c>
      <c r="B1612" t="s">
        <v>480</v>
      </c>
      <c r="C1612" t="s">
        <v>375</v>
      </c>
      <c r="D1612" s="9">
        <v>-4.0829439770000003E-5</v>
      </c>
      <c r="F1612" s="9">
        <f t="shared" si="53"/>
        <v>-4.0829439770000003E-5</v>
      </c>
      <c r="G1612" s="9" t="str">
        <f t="shared" si="54"/>
        <v/>
      </c>
    </row>
    <row r="1613" spans="1:7" x14ac:dyDescent="0.2">
      <c r="A1613" t="s">
        <v>8626</v>
      </c>
      <c r="B1613" t="s">
        <v>55</v>
      </c>
      <c r="C1613" t="s">
        <v>375</v>
      </c>
      <c r="D1613" s="9">
        <v>4.0425610919999999E-5</v>
      </c>
      <c r="F1613" s="9" t="str">
        <f t="shared" si="53"/>
        <v/>
      </c>
      <c r="G1613" s="9">
        <f t="shared" si="54"/>
        <v>4.0425610919999999E-5</v>
      </c>
    </row>
    <row r="1614" spans="1:7" x14ac:dyDescent="0.2">
      <c r="A1614" t="s">
        <v>8597</v>
      </c>
      <c r="B1614" t="s">
        <v>54</v>
      </c>
      <c r="C1614" t="s">
        <v>375</v>
      </c>
      <c r="D1614" s="9">
        <v>19.258758539999999</v>
      </c>
      <c r="F1614" s="9" t="str">
        <f t="shared" si="53"/>
        <v/>
      </c>
      <c r="G1614" s="9">
        <f t="shared" si="54"/>
        <v>19.258758539999999</v>
      </c>
    </row>
    <row r="1615" spans="1:7" x14ac:dyDescent="0.2">
      <c r="A1615" t="s">
        <v>8597</v>
      </c>
      <c r="B1615" t="s">
        <v>480</v>
      </c>
      <c r="C1615" t="s">
        <v>375</v>
      </c>
      <c r="D1615" s="9">
        <v>-18.100336980000002</v>
      </c>
      <c r="F1615" s="9">
        <f t="shared" si="53"/>
        <v>-18.100336980000002</v>
      </c>
      <c r="G1615" s="9" t="str">
        <f t="shared" si="54"/>
        <v/>
      </c>
    </row>
    <row r="1616" spans="1:7" x14ac:dyDescent="0.2">
      <c r="A1616" t="s">
        <v>8495</v>
      </c>
      <c r="B1616" t="s">
        <v>52</v>
      </c>
      <c r="C1616" t="s">
        <v>375</v>
      </c>
      <c r="D1616" s="9">
        <v>1.4392726010000001</v>
      </c>
      <c r="F1616" s="9" t="str">
        <f t="shared" si="53"/>
        <v/>
      </c>
      <c r="G1616" s="9">
        <f t="shared" si="54"/>
        <v>1.4392726010000001</v>
      </c>
    </row>
    <row r="1617" spans="1:7" x14ac:dyDescent="0.2">
      <c r="A1617" t="s">
        <v>8495</v>
      </c>
      <c r="B1617" t="s">
        <v>480</v>
      </c>
      <c r="C1617" t="s">
        <v>375</v>
      </c>
      <c r="D1617" s="9">
        <v>-1.425022378</v>
      </c>
      <c r="F1617" s="9">
        <f t="shared" si="53"/>
        <v>-1.425022378</v>
      </c>
      <c r="G1617" s="9" t="str">
        <f t="shared" si="54"/>
        <v/>
      </c>
    </row>
    <row r="1618" spans="1:7" x14ac:dyDescent="0.2">
      <c r="A1618" t="s">
        <v>8697</v>
      </c>
      <c r="B1618" t="s">
        <v>54</v>
      </c>
      <c r="C1618" t="s">
        <v>375</v>
      </c>
      <c r="D1618" s="9">
        <v>5.3994884149999997E-3</v>
      </c>
      <c r="F1618" s="9" t="str">
        <f t="shared" si="53"/>
        <v/>
      </c>
      <c r="G1618" s="9">
        <f t="shared" si="54"/>
        <v>5.3994884149999997E-3</v>
      </c>
    </row>
    <row r="1619" spans="1:7" x14ac:dyDescent="0.2">
      <c r="A1619" t="s">
        <v>8697</v>
      </c>
      <c r="B1619" t="s">
        <v>52</v>
      </c>
      <c r="C1619" t="s">
        <v>375</v>
      </c>
      <c r="D1619" s="9">
        <v>-2.6997655700000001E-3</v>
      </c>
      <c r="F1619" s="9">
        <f t="shared" si="53"/>
        <v>-2.6997655700000001E-3</v>
      </c>
      <c r="G1619" s="9" t="str">
        <f t="shared" si="54"/>
        <v/>
      </c>
    </row>
    <row r="1620" spans="1:7" x14ac:dyDescent="0.2">
      <c r="A1620" t="s">
        <v>8697</v>
      </c>
      <c r="B1620" t="s">
        <v>480</v>
      </c>
      <c r="C1620" t="s">
        <v>375</v>
      </c>
      <c r="D1620" s="9">
        <v>-2.1605046139999999E-3</v>
      </c>
      <c r="F1620" s="9">
        <f t="shared" si="53"/>
        <v>-2.1605046139999999E-3</v>
      </c>
      <c r="G1620" s="9" t="str">
        <f t="shared" si="54"/>
        <v/>
      </c>
    </row>
    <row r="1621" spans="1:7" x14ac:dyDescent="0.2">
      <c r="A1621" t="s">
        <v>352</v>
      </c>
      <c r="B1621" t="s">
        <v>52</v>
      </c>
      <c r="C1621" t="s">
        <v>359</v>
      </c>
      <c r="D1621" s="9">
        <v>7.0080274979999997</v>
      </c>
      <c r="F1621" s="9" t="str">
        <f t="shared" si="53"/>
        <v/>
      </c>
      <c r="G1621" s="9">
        <f t="shared" si="54"/>
        <v>7.0080274979999997</v>
      </c>
    </row>
    <row r="1622" spans="1:7" x14ac:dyDescent="0.2">
      <c r="A1622" t="s">
        <v>352</v>
      </c>
      <c r="B1622" t="s">
        <v>398</v>
      </c>
      <c r="C1622" t="s">
        <v>359</v>
      </c>
      <c r="D1622" s="9">
        <v>20.207615830000002</v>
      </c>
      <c r="F1622" s="9" t="str">
        <f t="shared" si="53"/>
        <v/>
      </c>
      <c r="G1622" s="9">
        <f t="shared" si="54"/>
        <v>20.207615830000002</v>
      </c>
    </row>
    <row r="1623" spans="1:7" x14ac:dyDescent="0.2">
      <c r="A1623" t="s">
        <v>352</v>
      </c>
      <c r="B1623" t="s">
        <v>480</v>
      </c>
      <c r="C1623" t="s">
        <v>359</v>
      </c>
      <c r="D1623" s="9">
        <v>-27.215640650000001</v>
      </c>
      <c r="F1623" s="9">
        <f t="shared" si="53"/>
        <v>-27.215640650000001</v>
      </c>
      <c r="G1623" s="9" t="str">
        <f t="shared" si="54"/>
        <v/>
      </c>
    </row>
    <row r="1624" spans="1:7" x14ac:dyDescent="0.2">
      <c r="A1624" t="s">
        <v>8924</v>
      </c>
      <c r="B1624" t="s">
        <v>54</v>
      </c>
      <c r="C1624" t="s">
        <v>359</v>
      </c>
      <c r="D1624" s="9">
        <v>8.3596334870000006E-5</v>
      </c>
      <c r="F1624" s="9" t="str">
        <f t="shared" si="53"/>
        <v/>
      </c>
      <c r="G1624" s="9">
        <f t="shared" si="54"/>
        <v>8.3596334870000006E-5</v>
      </c>
    </row>
    <row r="1625" spans="1:7" x14ac:dyDescent="0.2">
      <c r="A1625" t="s">
        <v>8924</v>
      </c>
      <c r="B1625" t="s">
        <v>480</v>
      </c>
      <c r="C1625" t="s">
        <v>359</v>
      </c>
      <c r="D1625" s="9">
        <v>-6.0153235919999998E-5</v>
      </c>
      <c r="F1625" s="9">
        <f t="shared" si="53"/>
        <v>-6.0153235919999998E-5</v>
      </c>
      <c r="G1625" s="9" t="str">
        <f t="shared" si="54"/>
        <v/>
      </c>
    </row>
    <row r="1626" spans="1:7" x14ac:dyDescent="0.2">
      <c r="A1626" t="s">
        <v>8925</v>
      </c>
      <c r="B1626" t="s">
        <v>52</v>
      </c>
      <c r="C1626" t="s">
        <v>359</v>
      </c>
      <c r="D1626" s="9">
        <v>5.9798847690000002E-6</v>
      </c>
      <c r="F1626" s="9" t="str">
        <f t="shared" si="53"/>
        <v/>
      </c>
      <c r="G1626" s="9">
        <f t="shared" si="54"/>
        <v>5.9798847690000002E-6</v>
      </c>
    </row>
    <row r="1627" spans="1:7" x14ac:dyDescent="0.2">
      <c r="A1627" t="s">
        <v>8925</v>
      </c>
      <c r="B1627" t="s">
        <v>398</v>
      </c>
      <c r="C1627" t="s">
        <v>359</v>
      </c>
      <c r="D1627" s="9">
        <v>2.1316739270000001E-5</v>
      </c>
      <c r="F1627" s="9" t="str">
        <f t="shared" si="53"/>
        <v/>
      </c>
      <c r="G1627" s="9">
        <f t="shared" si="54"/>
        <v>2.1316739270000001E-5</v>
      </c>
    </row>
    <row r="1628" spans="1:7" x14ac:dyDescent="0.2">
      <c r="A1628" t="s">
        <v>8925</v>
      </c>
      <c r="B1628" t="s">
        <v>480</v>
      </c>
      <c r="C1628" t="s">
        <v>359</v>
      </c>
      <c r="D1628" s="9">
        <v>-2.4470452570000001E-5</v>
      </c>
      <c r="F1628" s="9">
        <f t="shared" si="53"/>
        <v>-2.4470452570000001E-5</v>
      </c>
      <c r="G1628" s="9" t="str">
        <f t="shared" si="54"/>
        <v/>
      </c>
    </row>
    <row r="1629" spans="1:7" x14ac:dyDescent="0.2">
      <c r="A1629" t="s">
        <v>414</v>
      </c>
      <c r="B1629" t="s">
        <v>54</v>
      </c>
      <c r="C1629" t="s">
        <v>365</v>
      </c>
      <c r="D1629" s="9">
        <v>1.260200827</v>
      </c>
      <c r="F1629" s="9" t="str">
        <f t="shared" si="53"/>
        <v/>
      </c>
      <c r="G1629" s="9">
        <f t="shared" si="54"/>
        <v>1.260200827</v>
      </c>
    </row>
    <row r="1630" spans="1:7" x14ac:dyDescent="0.2">
      <c r="A1630" t="s">
        <v>414</v>
      </c>
      <c r="B1630" t="s">
        <v>404</v>
      </c>
      <c r="C1630" t="s">
        <v>365</v>
      </c>
      <c r="D1630" s="9">
        <v>-1.134180744</v>
      </c>
      <c r="F1630" s="9">
        <f t="shared" si="53"/>
        <v>-1.134180744</v>
      </c>
      <c r="G1630" s="9" t="str">
        <f t="shared" si="54"/>
        <v/>
      </c>
    </row>
    <row r="1631" spans="1:7" x14ac:dyDescent="0.2">
      <c r="A1631" t="s">
        <v>415</v>
      </c>
      <c r="B1631" t="s">
        <v>54</v>
      </c>
      <c r="C1631" t="s">
        <v>362</v>
      </c>
      <c r="D1631" s="9">
        <v>1.026256261E-2</v>
      </c>
      <c r="F1631" s="9" t="str">
        <f t="shared" si="53"/>
        <v/>
      </c>
      <c r="G1631" s="9">
        <f t="shared" si="54"/>
        <v>1.026256261E-2</v>
      </c>
    </row>
    <row r="1632" spans="1:7" x14ac:dyDescent="0.2">
      <c r="A1632" t="s">
        <v>415</v>
      </c>
      <c r="B1632" t="s">
        <v>404</v>
      </c>
      <c r="C1632" t="s">
        <v>362</v>
      </c>
      <c r="D1632" s="9">
        <v>-1.026256261E-2</v>
      </c>
      <c r="F1632" s="9">
        <f t="shared" si="53"/>
        <v>-1.026256261E-2</v>
      </c>
      <c r="G1632" s="9" t="str">
        <f t="shared" si="54"/>
        <v/>
      </c>
    </row>
    <row r="1633" spans="1:7" x14ac:dyDescent="0.2">
      <c r="A1633" t="s">
        <v>416</v>
      </c>
      <c r="B1633" t="s">
        <v>52</v>
      </c>
      <c r="C1633" t="s">
        <v>362</v>
      </c>
      <c r="D1633" s="9">
        <v>3.8161714529999997E-5</v>
      </c>
      <c r="F1633" s="9" t="str">
        <f t="shared" si="53"/>
        <v/>
      </c>
      <c r="G1633" s="9">
        <f t="shared" si="54"/>
        <v>3.8161714529999997E-5</v>
      </c>
    </row>
    <row r="1634" spans="1:7" x14ac:dyDescent="0.2">
      <c r="A1634" t="s">
        <v>416</v>
      </c>
      <c r="B1634" t="s">
        <v>404</v>
      </c>
      <c r="C1634" t="s">
        <v>362</v>
      </c>
      <c r="D1634" s="9">
        <v>-3.8161714529999997E-5</v>
      </c>
      <c r="F1634" s="9">
        <f t="shared" si="53"/>
        <v>-3.8161714529999997E-5</v>
      </c>
      <c r="G1634" s="9" t="str">
        <f t="shared" si="54"/>
        <v/>
      </c>
    </row>
    <row r="1635" spans="1:7" x14ac:dyDescent="0.2">
      <c r="A1635" t="s">
        <v>8926</v>
      </c>
      <c r="B1635" t="s">
        <v>54</v>
      </c>
      <c r="C1635" t="s">
        <v>366</v>
      </c>
      <c r="D1635" s="9">
        <v>1.0584509729999999E-4</v>
      </c>
      <c r="F1635" s="9" t="str">
        <f t="shared" si="53"/>
        <v/>
      </c>
      <c r="G1635" s="9">
        <f t="shared" si="54"/>
        <v>1.0584509729999999E-4</v>
      </c>
    </row>
    <row r="1636" spans="1:7" x14ac:dyDescent="0.2">
      <c r="A1636" t="s">
        <v>8926</v>
      </c>
      <c r="B1636" t="s">
        <v>404</v>
      </c>
      <c r="C1636" t="s">
        <v>366</v>
      </c>
      <c r="D1636" s="9">
        <v>-1.0584509729999999E-4</v>
      </c>
      <c r="F1636" s="9">
        <f t="shared" si="53"/>
        <v>-1.0584509729999999E-4</v>
      </c>
      <c r="G1636" s="9" t="str">
        <f t="shared" si="54"/>
        <v/>
      </c>
    </row>
    <row r="1637" spans="1:7" x14ac:dyDescent="0.2">
      <c r="A1637" t="s">
        <v>8927</v>
      </c>
      <c r="B1637" t="s">
        <v>52</v>
      </c>
      <c r="C1637" t="s">
        <v>366</v>
      </c>
      <c r="D1637" s="9">
        <v>2.0285151819999999E-5</v>
      </c>
      <c r="F1637" s="9" t="str">
        <f t="shared" si="53"/>
        <v/>
      </c>
      <c r="G1637" s="9">
        <f t="shared" si="54"/>
        <v>2.0285151819999999E-5</v>
      </c>
    </row>
    <row r="1638" spans="1:7" x14ac:dyDescent="0.2">
      <c r="A1638" t="s">
        <v>8927</v>
      </c>
      <c r="B1638" t="s">
        <v>404</v>
      </c>
      <c r="C1638" t="s">
        <v>366</v>
      </c>
      <c r="D1638" s="9">
        <v>-2.0285151819999999E-5</v>
      </c>
      <c r="F1638" s="9">
        <f t="shared" si="53"/>
        <v>-2.0285151819999999E-5</v>
      </c>
      <c r="G1638" s="9" t="str">
        <f t="shared" si="54"/>
        <v/>
      </c>
    </row>
    <row r="1639" spans="1:7" x14ac:dyDescent="0.2">
      <c r="A1639" t="s">
        <v>8928</v>
      </c>
      <c r="B1639" t="s">
        <v>480</v>
      </c>
      <c r="C1639" t="s">
        <v>371</v>
      </c>
      <c r="F1639" s="9" t="str">
        <f t="shared" si="53"/>
        <v/>
      </c>
      <c r="G1639" s="9" t="str">
        <f t="shared" si="54"/>
        <v/>
      </c>
    </row>
    <row r="1640" spans="1:7" x14ac:dyDescent="0.2">
      <c r="A1640" t="s">
        <v>8929</v>
      </c>
      <c r="B1640" t="s">
        <v>402</v>
      </c>
      <c r="C1640" t="s">
        <v>371</v>
      </c>
      <c r="F1640" s="9" t="str">
        <f t="shared" si="53"/>
        <v/>
      </c>
      <c r="G1640" s="9" t="str">
        <f t="shared" si="54"/>
        <v/>
      </c>
    </row>
    <row r="1641" spans="1:7" x14ac:dyDescent="0.2">
      <c r="A1641" t="s">
        <v>8930</v>
      </c>
      <c r="B1641" t="s">
        <v>401</v>
      </c>
      <c r="C1641" t="s">
        <v>371</v>
      </c>
      <c r="F1641" s="9" t="str">
        <f t="shared" si="53"/>
        <v/>
      </c>
      <c r="G1641" s="9" t="str">
        <f t="shared" si="54"/>
        <v/>
      </c>
    </row>
    <row r="1642" spans="1:7" x14ac:dyDescent="0.2">
      <c r="A1642" t="s">
        <v>8931</v>
      </c>
      <c r="B1642" t="s">
        <v>404</v>
      </c>
      <c r="C1642" t="s">
        <v>371</v>
      </c>
      <c r="F1642" s="9" t="str">
        <f t="shared" si="53"/>
        <v/>
      </c>
      <c r="G1642" s="9" t="str">
        <f t="shared" si="54"/>
        <v/>
      </c>
    </row>
    <row r="1643" spans="1:7" x14ac:dyDescent="0.2">
      <c r="A1643" t="s">
        <v>417</v>
      </c>
      <c r="B1643" t="s">
        <v>54</v>
      </c>
      <c r="C1643" t="s">
        <v>371</v>
      </c>
      <c r="D1643" s="9">
        <v>0.10266588760000001</v>
      </c>
      <c r="F1643" s="9" t="str">
        <f t="shared" si="53"/>
        <v/>
      </c>
      <c r="G1643" s="9">
        <f t="shared" si="54"/>
        <v>0.10266588760000001</v>
      </c>
    </row>
    <row r="1644" spans="1:7" x14ac:dyDescent="0.2">
      <c r="A1644" t="s">
        <v>417</v>
      </c>
      <c r="B1644" t="s">
        <v>404</v>
      </c>
      <c r="C1644" t="s">
        <v>371</v>
      </c>
      <c r="D1644" s="9">
        <v>-0.10266588760000001</v>
      </c>
      <c r="F1644" s="9">
        <f t="shared" si="53"/>
        <v>-0.10266588760000001</v>
      </c>
      <c r="G1644" s="9" t="str">
        <f t="shared" si="54"/>
        <v/>
      </c>
    </row>
    <row r="1645" spans="1:7" x14ac:dyDescent="0.2">
      <c r="A1645" t="s">
        <v>418</v>
      </c>
      <c r="B1645" t="s">
        <v>52</v>
      </c>
      <c r="C1645" t="s">
        <v>371</v>
      </c>
      <c r="D1645" s="9">
        <v>3.3067938320000001E-5</v>
      </c>
      <c r="F1645" s="9" t="str">
        <f t="shared" si="53"/>
        <v/>
      </c>
      <c r="G1645" s="9">
        <f t="shared" si="54"/>
        <v>3.3067938320000001E-5</v>
      </c>
    </row>
    <row r="1646" spans="1:7" x14ac:dyDescent="0.2">
      <c r="A1646" t="s">
        <v>418</v>
      </c>
      <c r="B1646" t="s">
        <v>404</v>
      </c>
      <c r="C1646" t="s">
        <v>371</v>
      </c>
      <c r="D1646" s="9">
        <v>-3.3067938320000001E-5</v>
      </c>
      <c r="F1646" s="9">
        <f t="shared" si="53"/>
        <v>-3.3067938320000001E-5</v>
      </c>
      <c r="G1646" s="9" t="str">
        <f t="shared" si="54"/>
        <v/>
      </c>
    </row>
    <row r="1647" spans="1:7" x14ac:dyDescent="0.2">
      <c r="A1647" t="s">
        <v>419</v>
      </c>
      <c r="B1647" t="s">
        <v>54</v>
      </c>
      <c r="C1647" t="s">
        <v>371</v>
      </c>
      <c r="D1647" s="9">
        <v>6.5085823299999998E-2</v>
      </c>
      <c r="F1647" s="9" t="str">
        <f t="shared" si="53"/>
        <v/>
      </c>
      <c r="G1647" s="9">
        <f t="shared" si="54"/>
        <v>6.5085823299999998E-2</v>
      </c>
    </row>
    <row r="1648" spans="1:7" x14ac:dyDescent="0.2">
      <c r="A1648" t="s">
        <v>419</v>
      </c>
      <c r="B1648" t="s">
        <v>401</v>
      </c>
      <c r="C1648" t="s">
        <v>371</v>
      </c>
      <c r="D1648" s="9">
        <v>-5.8583103540000001E-2</v>
      </c>
      <c r="F1648" s="9">
        <f t="shared" si="53"/>
        <v>-5.8583103540000001E-2</v>
      </c>
      <c r="G1648" s="9" t="str">
        <f t="shared" si="54"/>
        <v/>
      </c>
    </row>
    <row r="1649" spans="1:7" x14ac:dyDescent="0.2">
      <c r="A1649" t="s">
        <v>8598</v>
      </c>
      <c r="B1649" t="s">
        <v>52</v>
      </c>
      <c r="C1649" t="s">
        <v>371</v>
      </c>
      <c r="D1649" s="9">
        <v>4.410153226E-2</v>
      </c>
      <c r="F1649" s="9" t="str">
        <f t="shared" si="53"/>
        <v/>
      </c>
      <c r="G1649" s="9">
        <f t="shared" si="54"/>
        <v>4.410153226E-2</v>
      </c>
    </row>
    <row r="1650" spans="1:7" x14ac:dyDescent="0.2">
      <c r="A1650" t="s">
        <v>8598</v>
      </c>
      <c r="B1650" t="s">
        <v>401</v>
      </c>
      <c r="C1650" t="s">
        <v>371</v>
      </c>
      <c r="D1650" s="9">
        <v>-4.410153226E-2</v>
      </c>
      <c r="F1650" s="9">
        <f t="shared" si="53"/>
        <v>-4.410153226E-2</v>
      </c>
      <c r="G1650" s="9" t="str">
        <f t="shared" si="54"/>
        <v/>
      </c>
    </row>
    <row r="1651" spans="1:7" x14ac:dyDescent="0.2">
      <c r="A1651" t="s">
        <v>8932</v>
      </c>
      <c r="B1651" t="s">
        <v>401</v>
      </c>
      <c r="C1651" t="s">
        <v>371</v>
      </c>
      <c r="D1651" s="9">
        <v>-1.436240944E-5</v>
      </c>
      <c r="F1651" s="9">
        <f t="shared" si="53"/>
        <v>-1.436240944E-5</v>
      </c>
      <c r="G1651" s="9" t="str">
        <f t="shared" si="54"/>
        <v/>
      </c>
    </row>
    <row r="1652" spans="1:7" x14ac:dyDescent="0.2">
      <c r="A1652" t="s">
        <v>8932</v>
      </c>
      <c r="B1652" t="s">
        <v>55</v>
      </c>
      <c r="C1652" t="s">
        <v>371</v>
      </c>
      <c r="D1652" s="9">
        <v>1.5937574649999999E-5</v>
      </c>
      <c r="F1652" s="9" t="str">
        <f t="shared" si="53"/>
        <v/>
      </c>
      <c r="G1652" s="9">
        <f t="shared" si="54"/>
        <v>1.5937574649999999E-5</v>
      </c>
    </row>
    <row r="1653" spans="1:7" x14ac:dyDescent="0.2">
      <c r="A1653" t="s">
        <v>420</v>
      </c>
      <c r="B1653" t="s">
        <v>52</v>
      </c>
      <c r="C1653" t="s">
        <v>371</v>
      </c>
      <c r="D1653" s="9">
        <v>0.19977670719999999</v>
      </c>
      <c r="F1653" s="9" t="str">
        <f t="shared" si="53"/>
        <v/>
      </c>
      <c r="G1653" s="9">
        <f t="shared" si="54"/>
        <v>0.19977670719999999</v>
      </c>
    </row>
    <row r="1654" spans="1:7" x14ac:dyDescent="0.2">
      <c r="A1654" t="s">
        <v>420</v>
      </c>
      <c r="B1654" t="s">
        <v>402</v>
      </c>
      <c r="C1654" t="s">
        <v>371</v>
      </c>
      <c r="D1654" s="9">
        <v>-0.19779872000000001</v>
      </c>
      <c r="F1654" s="9">
        <f t="shared" si="53"/>
        <v>-0.19779872000000001</v>
      </c>
      <c r="G1654" s="9" t="str">
        <f t="shared" si="54"/>
        <v/>
      </c>
    </row>
    <row r="1655" spans="1:7" x14ac:dyDescent="0.2">
      <c r="A1655" t="s">
        <v>421</v>
      </c>
      <c r="B1655" t="s">
        <v>52</v>
      </c>
      <c r="C1655" t="s">
        <v>371</v>
      </c>
      <c r="D1655" s="9">
        <v>0.15362604069999999</v>
      </c>
      <c r="F1655" s="9" t="str">
        <f t="shared" si="53"/>
        <v/>
      </c>
      <c r="G1655" s="9">
        <f t="shared" si="54"/>
        <v>0.15362604069999999</v>
      </c>
    </row>
    <row r="1656" spans="1:7" x14ac:dyDescent="0.2">
      <c r="A1656" t="s">
        <v>421</v>
      </c>
      <c r="B1656" t="s">
        <v>398</v>
      </c>
      <c r="C1656" t="s">
        <v>371</v>
      </c>
      <c r="D1656" s="9">
        <v>0.38406510119999998</v>
      </c>
      <c r="F1656" s="9" t="str">
        <f t="shared" si="53"/>
        <v/>
      </c>
      <c r="G1656" s="9">
        <f t="shared" si="54"/>
        <v>0.38406510119999998</v>
      </c>
    </row>
    <row r="1657" spans="1:7" x14ac:dyDescent="0.2">
      <c r="A1657" t="s">
        <v>421</v>
      </c>
      <c r="B1657" t="s">
        <v>480</v>
      </c>
      <c r="C1657" t="s">
        <v>371</v>
      </c>
      <c r="D1657" s="9">
        <v>-0.5376911419</v>
      </c>
      <c r="F1657" s="9">
        <f t="shared" si="53"/>
        <v>-0.5376911419</v>
      </c>
      <c r="G1657" s="9" t="str">
        <f t="shared" si="54"/>
        <v/>
      </c>
    </row>
    <row r="1658" spans="1:7" x14ac:dyDescent="0.2">
      <c r="A1658" t="s">
        <v>422</v>
      </c>
      <c r="B1658" t="s">
        <v>9274</v>
      </c>
      <c r="C1658" t="s">
        <v>365</v>
      </c>
      <c r="D1658" s="9">
        <v>-6.1055262790000002E-2</v>
      </c>
      <c r="F1658" s="9">
        <f t="shared" si="53"/>
        <v>-6.1055262790000002E-2</v>
      </c>
      <c r="G1658" s="9" t="str">
        <f t="shared" si="54"/>
        <v/>
      </c>
    </row>
    <row r="1659" spans="1:7" x14ac:dyDescent="0.2">
      <c r="A1659" t="s">
        <v>422</v>
      </c>
      <c r="B1659" t="s">
        <v>52</v>
      </c>
      <c r="C1659" t="s">
        <v>365</v>
      </c>
      <c r="D1659" s="9">
        <v>7.4029497050000004E-2</v>
      </c>
      <c r="F1659" s="9" t="str">
        <f t="shared" si="53"/>
        <v/>
      </c>
      <c r="G1659" s="9">
        <f t="shared" si="54"/>
        <v>7.4029497050000004E-2</v>
      </c>
    </row>
    <row r="1660" spans="1:7" x14ac:dyDescent="0.2">
      <c r="A1660" t="s">
        <v>422</v>
      </c>
      <c r="B1660" t="s">
        <v>402</v>
      </c>
      <c r="C1660" t="s">
        <v>365</v>
      </c>
      <c r="F1660" s="9" t="str">
        <f t="shared" si="53"/>
        <v/>
      </c>
      <c r="G1660" s="9" t="str">
        <f t="shared" si="54"/>
        <v/>
      </c>
    </row>
    <row r="1661" spans="1:7" x14ac:dyDescent="0.2">
      <c r="A1661" t="s">
        <v>8599</v>
      </c>
      <c r="B1661" t="s">
        <v>54</v>
      </c>
      <c r="C1661" t="s">
        <v>361</v>
      </c>
      <c r="D1661" s="9">
        <v>3.0026473579999999</v>
      </c>
      <c r="F1661" s="9" t="str">
        <f t="shared" si="53"/>
        <v/>
      </c>
      <c r="G1661" s="9">
        <f t="shared" si="54"/>
        <v>3.0026473579999999</v>
      </c>
    </row>
    <row r="1662" spans="1:7" x14ac:dyDescent="0.2">
      <c r="A1662" t="s">
        <v>8599</v>
      </c>
      <c r="B1662" t="s">
        <v>404</v>
      </c>
      <c r="C1662" t="s">
        <v>361</v>
      </c>
      <c r="D1662" s="9">
        <v>-3.0026473579999999</v>
      </c>
      <c r="F1662" s="9">
        <f t="shared" si="53"/>
        <v>-3.0026473579999999</v>
      </c>
      <c r="G1662" s="9" t="str">
        <f t="shared" si="54"/>
        <v/>
      </c>
    </row>
    <row r="1663" spans="1:7" x14ac:dyDescent="0.2">
      <c r="A1663" t="s">
        <v>8627</v>
      </c>
      <c r="B1663" t="s">
        <v>52</v>
      </c>
      <c r="C1663" t="s">
        <v>361</v>
      </c>
      <c r="D1663" s="9">
        <v>5.0089573159999999E-5</v>
      </c>
      <c r="F1663" s="9" t="str">
        <f t="shared" si="53"/>
        <v/>
      </c>
      <c r="G1663" s="9">
        <f t="shared" si="54"/>
        <v>5.0089573159999999E-5</v>
      </c>
    </row>
    <row r="1664" spans="1:7" x14ac:dyDescent="0.2">
      <c r="A1664" t="s">
        <v>8627</v>
      </c>
      <c r="B1664" t="s">
        <v>404</v>
      </c>
      <c r="C1664" t="s">
        <v>361</v>
      </c>
      <c r="D1664" s="9">
        <v>-5.0089573159999999E-5</v>
      </c>
      <c r="F1664" s="9">
        <f t="shared" si="53"/>
        <v>-5.0089573159999999E-5</v>
      </c>
      <c r="G1664" s="9" t="str">
        <f t="shared" si="54"/>
        <v/>
      </c>
    </row>
    <row r="1665" spans="1:7" x14ac:dyDescent="0.2">
      <c r="A1665" t="s">
        <v>8933</v>
      </c>
      <c r="B1665" t="s">
        <v>54</v>
      </c>
      <c r="C1665" t="s">
        <v>358</v>
      </c>
      <c r="F1665" s="9" t="str">
        <f t="shared" si="53"/>
        <v/>
      </c>
      <c r="G1665" s="9" t="str">
        <f t="shared" si="54"/>
        <v/>
      </c>
    </row>
    <row r="1666" spans="1:7" x14ac:dyDescent="0.2">
      <c r="A1666" t="s">
        <v>8933</v>
      </c>
      <c r="B1666" t="s">
        <v>404</v>
      </c>
      <c r="C1666" t="s">
        <v>358</v>
      </c>
      <c r="F1666" s="9" t="str">
        <f t="shared" si="53"/>
        <v/>
      </c>
      <c r="G1666" s="9" t="str">
        <f t="shared" si="54"/>
        <v/>
      </c>
    </row>
    <row r="1667" spans="1:7" x14ac:dyDescent="0.2">
      <c r="A1667" t="s">
        <v>8934</v>
      </c>
      <c r="B1667" t="s">
        <v>52</v>
      </c>
      <c r="C1667" t="s">
        <v>358</v>
      </c>
      <c r="F1667" s="9" t="str">
        <f t="shared" si="53"/>
        <v/>
      </c>
      <c r="G1667" s="9" t="str">
        <f t="shared" si="54"/>
        <v/>
      </c>
    </row>
    <row r="1668" spans="1:7" x14ac:dyDescent="0.2">
      <c r="A1668" t="s">
        <v>8934</v>
      </c>
      <c r="B1668" t="s">
        <v>404</v>
      </c>
      <c r="C1668" t="s">
        <v>358</v>
      </c>
      <c r="F1668" s="9" t="str">
        <f t="shared" si="53"/>
        <v/>
      </c>
      <c r="G1668" s="9" t="str">
        <f t="shared" si="54"/>
        <v/>
      </c>
    </row>
    <row r="1669" spans="1:7" x14ac:dyDescent="0.2">
      <c r="A1669" t="s">
        <v>8600</v>
      </c>
      <c r="B1669" t="s">
        <v>8303</v>
      </c>
      <c r="C1669" t="s">
        <v>362</v>
      </c>
      <c r="D1669" s="9">
        <v>0.18428928480000001</v>
      </c>
      <c r="F1669" s="9" t="str">
        <f t="shared" si="53"/>
        <v/>
      </c>
      <c r="G1669" s="9">
        <f t="shared" si="54"/>
        <v>0.18428928480000001</v>
      </c>
    </row>
    <row r="1670" spans="1:7" x14ac:dyDescent="0.2">
      <c r="A1670" t="s">
        <v>8600</v>
      </c>
      <c r="B1670" t="s">
        <v>404</v>
      </c>
      <c r="C1670" t="s">
        <v>362</v>
      </c>
      <c r="D1670" s="9">
        <v>-12.208551870000001</v>
      </c>
      <c r="F1670" s="9">
        <f t="shared" si="53"/>
        <v>-12.208551870000001</v>
      </c>
      <c r="G1670" s="9" t="str">
        <f t="shared" si="54"/>
        <v/>
      </c>
    </row>
    <row r="1671" spans="1:7" x14ac:dyDescent="0.2">
      <c r="A1671" t="s">
        <v>8600</v>
      </c>
      <c r="B1671" t="s">
        <v>403</v>
      </c>
      <c r="C1671" t="s">
        <v>362</v>
      </c>
      <c r="D1671" s="9">
        <v>12.02426095</v>
      </c>
      <c r="F1671" s="9" t="str">
        <f t="shared" ref="F1671:F1734" si="55">IF(D1671&lt;0,D1671,"")</f>
        <v/>
      </c>
      <c r="G1671" s="9">
        <f t="shared" ref="G1671:G1734" si="56">IF(D1671&gt;0,D1671,"")</f>
        <v>12.02426095</v>
      </c>
    </row>
    <row r="1672" spans="1:7" x14ac:dyDescent="0.2">
      <c r="A1672" t="s">
        <v>8600</v>
      </c>
      <c r="B1672" t="s">
        <v>8321</v>
      </c>
      <c r="C1672" t="s">
        <v>362</v>
      </c>
      <c r="D1672" s="9">
        <v>1.7188711130000001E-6</v>
      </c>
      <c r="F1672" s="9" t="str">
        <f t="shared" si="55"/>
        <v/>
      </c>
      <c r="G1672" s="9">
        <f t="shared" si="56"/>
        <v>1.7188711130000001E-6</v>
      </c>
    </row>
    <row r="1673" spans="1:7" x14ac:dyDescent="0.2">
      <c r="A1673" t="s">
        <v>8935</v>
      </c>
      <c r="B1673" t="s">
        <v>8303</v>
      </c>
      <c r="C1673" t="s">
        <v>362</v>
      </c>
      <c r="F1673" s="9" t="str">
        <f t="shared" si="55"/>
        <v/>
      </c>
      <c r="G1673" s="9" t="str">
        <f t="shared" si="56"/>
        <v/>
      </c>
    </row>
    <row r="1674" spans="1:7" x14ac:dyDescent="0.2">
      <c r="A1674" t="s">
        <v>8935</v>
      </c>
      <c r="B1674" t="s">
        <v>400</v>
      </c>
      <c r="C1674" t="s">
        <v>362</v>
      </c>
      <c r="F1674" s="9" t="str">
        <f t="shared" si="55"/>
        <v/>
      </c>
      <c r="G1674" s="9" t="str">
        <f t="shared" si="56"/>
        <v/>
      </c>
    </row>
    <row r="1675" spans="1:7" x14ac:dyDescent="0.2">
      <c r="A1675" t="s">
        <v>8935</v>
      </c>
      <c r="B1675" t="s">
        <v>403</v>
      </c>
      <c r="C1675" t="s">
        <v>362</v>
      </c>
      <c r="F1675" s="9" t="str">
        <f t="shared" si="55"/>
        <v/>
      </c>
      <c r="G1675" s="9" t="str">
        <f t="shared" si="56"/>
        <v/>
      </c>
    </row>
    <row r="1676" spans="1:7" x14ac:dyDescent="0.2">
      <c r="A1676" t="s">
        <v>8935</v>
      </c>
      <c r="B1676" t="s">
        <v>8321</v>
      </c>
      <c r="C1676" t="s">
        <v>362</v>
      </c>
      <c r="F1676" s="9" t="str">
        <f t="shared" si="55"/>
        <v/>
      </c>
      <c r="G1676" s="9" t="str">
        <f t="shared" si="56"/>
        <v/>
      </c>
    </row>
    <row r="1677" spans="1:7" x14ac:dyDescent="0.2">
      <c r="A1677" t="s">
        <v>8936</v>
      </c>
      <c r="B1677" t="s">
        <v>8268</v>
      </c>
      <c r="C1677" t="s">
        <v>362</v>
      </c>
      <c r="F1677" s="9" t="str">
        <f t="shared" si="55"/>
        <v/>
      </c>
      <c r="G1677" s="9" t="str">
        <f t="shared" si="56"/>
        <v/>
      </c>
    </row>
    <row r="1678" spans="1:7" x14ac:dyDescent="0.2">
      <c r="A1678" t="s">
        <v>8936</v>
      </c>
      <c r="B1678" t="s">
        <v>8266</v>
      </c>
      <c r="C1678" t="s">
        <v>362</v>
      </c>
      <c r="F1678" s="9" t="str">
        <f t="shared" si="55"/>
        <v/>
      </c>
      <c r="G1678" s="9" t="str">
        <f t="shared" si="56"/>
        <v/>
      </c>
    </row>
    <row r="1679" spans="1:7" x14ac:dyDescent="0.2">
      <c r="A1679" t="s">
        <v>8936</v>
      </c>
      <c r="B1679" t="s">
        <v>8262</v>
      </c>
      <c r="C1679" t="s">
        <v>362</v>
      </c>
      <c r="F1679" s="9" t="str">
        <f t="shared" si="55"/>
        <v/>
      </c>
      <c r="G1679" s="9" t="str">
        <f t="shared" si="56"/>
        <v/>
      </c>
    </row>
    <row r="1680" spans="1:7" x14ac:dyDescent="0.2">
      <c r="A1680" t="s">
        <v>8936</v>
      </c>
      <c r="B1680" t="s">
        <v>8267</v>
      </c>
      <c r="C1680" t="s">
        <v>362</v>
      </c>
      <c r="F1680" s="9" t="str">
        <f t="shared" si="55"/>
        <v/>
      </c>
      <c r="G1680" s="9" t="str">
        <f t="shared" si="56"/>
        <v/>
      </c>
    </row>
    <row r="1681" spans="1:7" x14ac:dyDescent="0.2">
      <c r="A1681" t="s">
        <v>423</v>
      </c>
      <c r="B1681" t="s">
        <v>54</v>
      </c>
      <c r="C1681" t="s">
        <v>362</v>
      </c>
      <c r="D1681" s="9">
        <v>12.74946342</v>
      </c>
      <c r="F1681" s="9" t="str">
        <f t="shared" si="55"/>
        <v/>
      </c>
      <c r="G1681" s="9">
        <f t="shared" si="56"/>
        <v>12.74946342</v>
      </c>
    </row>
    <row r="1682" spans="1:7" x14ac:dyDescent="0.2">
      <c r="A1682" t="s">
        <v>423</v>
      </c>
      <c r="B1682" t="s">
        <v>9274</v>
      </c>
      <c r="C1682" t="s">
        <v>362</v>
      </c>
      <c r="D1682" s="9">
        <v>0.12749467</v>
      </c>
      <c r="F1682" s="9" t="str">
        <f t="shared" si="55"/>
        <v/>
      </c>
      <c r="G1682" s="9">
        <f t="shared" si="56"/>
        <v>0.12749467</v>
      </c>
    </row>
    <row r="1683" spans="1:7" x14ac:dyDescent="0.2">
      <c r="A1683" t="s">
        <v>423</v>
      </c>
      <c r="B1683" t="s">
        <v>424</v>
      </c>
      <c r="C1683" t="s">
        <v>362</v>
      </c>
      <c r="D1683" s="9">
        <v>-8.4996422920000008</v>
      </c>
      <c r="F1683" s="9">
        <f t="shared" si="55"/>
        <v>-8.4996422920000008</v>
      </c>
      <c r="G1683" s="9" t="str">
        <f t="shared" si="56"/>
        <v/>
      </c>
    </row>
    <row r="1684" spans="1:7" x14ac:dyDescent="0.2">
      <c r="A1684" t="s">
        <v>423</v>
      </c>
      <c r="B1684" t="s">
        <v>480</v>
      </c>
      <c r="C1684" t="s">
        <v>362</v>
      </c>
      <c r="D1684" s="9">
        <v>-0.84996426759999999</v>
      </c>
      <c r="F1684" s="9">
        <f t="shared" si="55"/>
        <v>-0.84996426759999999</v>
      </c>
      <c r="G1684" s="9" t="str">
        <f t="shared" si="56"/>
        <v/>
      </c>
    </row>
    <row r="1685" spans="1:7" x14ac:dyDescent="0.2">
      <c r="A1685" t="s">
        <v>8937</v>
      </c>
      <c r="B1685" t="s">
        <v>399</v>
      </c>
      <c r="C1685" t="s">
        <v>362</v>
      </c>
      <c r="D1685" s="9">
        <v>3.8751240390000002E-5</v>
      </c>
      <c r="F1685" s="9" t="str">
        <f t="shared" si="55"/>
        <v/>
      </c>
      <c r="G1685" s="9">
        <f t="shared" si="56"/>
        <v>3.8751240390000002E-5</v>
      </c>
    </row>
    <row r="1686" spans="1:7" x14ac:dyDescent="0.2">
      <c r="A1686" t="s">
        <v>8937</v>
      </c>
      <c r="B1686" t="s">
        <v>8314</v>
      </c>
      <c r="C1686" t="s">
        <v>362</v>
      </c>
      <c r="D1686" s="9">
        <v>-1.5624589029999999E-5</v>
      </c>
      <c r="F1686" s="9">
        <f t="shared" si="55"/>
        <v>-1.5624589029999999E-5</v>
      </c>
      <c r="G1686" s="9" t="str">
        <f t="shared" si="56"/>
        <v/>
      </c>
    </row>
    <row r="1687" spans="1:7" x14ac:dyDescent="0.2">
      <c r="A1687" t="s">
        <v>8937</v>
      </c>
      <c r="B1687" t="s">
        <v>8315</v>
      </c>
      <c r="C1687" t="s">
        <v>362</v>
      </c>
      <c r="D1687" s="9">
        <v>-5.9827966389999999E-6</v>
      </c>
      <c r="F1687" s="9">
        <f t="shared" si="55"/>
        <v>-5.9827966389999999E-6</v>
      </c>
      <c r="G1687" s="9" t="str">
        <f t="shared" si="56"/>
        <v/>
      </c>
    </row>
    <row r="1688" spans="1:7" x14ac:dyDescent="0.2">
      <c r="A1688" t="s">
        <v>8937</v>
      </c>
      <c r="B1688" t="s">
        <v>52</v>
      </c>
      <c r="C1688" t="s">
        <v>362</v>
      </c>
      <c r="D1688" s="9">
        <v>-2.6253578649999998E-6</v>
      </c>
      <c r="F1688" s="9">
        <f t="shared" si="55"/>
        <v>-2.6253578649999998E-6</v>
      </c>
      <c r="G1688" s="9" t="str">
        <f t="shared" si="56"/>
        <v/>
      </c>
    </row>
    <row r="1689" spans="1:7" x14ac:dyDescent="0.2">
      <c r="A1689" t="s">
        <v>8555</v>
      </c>
      <c r="B1689" t="s">
        <v>8314</v>
      </c>
      <c r="C1689" t="s">
        <v>362</v>
      </c>
      <c r="D1689" s="9">
        <v>0.1002881917</v>
      </c>
      <c r="F1689" s="9" t="str">
        <f t="shared" si="55"/>
        <v/>
      </c>
      <c r="G1689" s="9">
        <f t="shared" si="56"/>
        <v>0.1002881917</v>
      </c>
    </row>
    <row r="1690" spans="1:7" x14ac:dyDescent="0.2">
      <c r="A1690" t="s">
        <v>8555</v>
      </c>
      <c r="B1690" t="s">
        <v>424</v>
      </c>
      <c r="C1690" t="s">
        <v>362</v>
      </c>
      <c r="D1690" s="9">
        <v>8.5995653799999996</v>
      </c>
      <c r="F1690" s="9" t="str">
        <f t="shared" si="55"/>
        <v/>
      </c>
      <c r="G1690" s="9">
        <f t="shared" si="56"/>
        <v>8.5995653799999996</v>
      </c>
    </row>
    <row r="1691" spans="1:7" x14ac:dyDescent="0.2">
      <c r="A1691" t="s">
        <v>8555</v>
      </c>
      <c r="B1691" t="s">
        <v>8316</v>
      </c>
      <c r="C1691" t="s">
        <v>362</v>
      </c>
      <c r="D1691" s="9">
        <v>0.1000984338</v>
      </c>
      <c r="F1691" s="9" t="str">
        <f t="shared" si="55"/>
        <v/>
      </c>
      <c r="G1691" s="9">
        <f t="shared" si="56"/>
        <v>0.1000984338</v>
      </c>
    </row>
    <row r="1692" spans="1:7" x14ac:dyDescent="0.2">
      <c r="A1692" t="s">
        <v>8613</v>
      </c>
      <c r="B1692" t="s">
        <v>8299</v>
      </c>
      <c r="C1692" t="s">
        <v>362</v>
      </c>
      <c r="F1692" s="9" t="str">
        <f t="shared" si="55"/>
        <v/>
      </c>
      <c r="G1692" s="9" t="str">
        <f t="shared" si="56"/>
        <v/>
      </c>
    </row>
    <row r="1693" spans="1:7" x14ac:dyDescent="0.2">
      <c r="A1693" t="s">
        <v>8613</v>
      </c>
      <c r="B1693" t="s">
        <v>8314</v>
      </c>
      <c r="C1693" t="s">
        <v>362</v>
      </c>
      <c r="F1693" s="9" t="str">
        <f t="shared" si="55"/>
        <v/>
      </c>
      <c r="G1693" s="9" t="str">
        <f t="shared" si="56"/>
        <v/>
      </c>
    </row>
    <row r="1694" spans="1:7" x14ac:dyDescent="0.2">
      <c r="A1694" t="s">
        <v>8613</v>
      </c>
      <c r="B1694" t="s">
        <v>52</v>
      </c>
      <c r="C1694" t="s">
        <v>362</v>
      </c>
      <c r="F1694" s="9" t="str">
        <f t="shared" si="55"/>
        <v/>
      </c>
      <c r="G1694" s="9" t="str">
        <f t="shared" si="56"/>
        <v/>
      </c>
    </row>
    <row r="1695" spans="1:7" x14ac:dyDescent="0.2">
      <c r="A1695" t="s">
        <v>8613</v>
      </c>
      <c r="B1695" t="s">
        <v>402</v>
      </c>
      <c r="C1695" t="s">
        <v>362</v>
      </c>
      <c r="F1695" s="9" t="str">
        <f t="shared" si="55"/>
        <v/>
      </c>
      <c r="G1695" s="9" t="str">
        <f t="shared" si="56"/>
        <v/>
      </c>
    </row>
    <row r="1696" spans="1:7" x14ac:dyDescent="0.2">
      <c r="A1696" t="s">
        <v>8613</v>
      </c>
      <c r="B1696" t="s">
        <v>8268</v>
      </c>
      <c r="C1696" t="s">
        <v>362</v>
      </c>
      <c r="F1696" s="9" t="str">
        <f t="shared" si="55"/>
        <v/>
      </c>
      <c r="G1696" s="9" t="str">
        <f t="shared" si="56"/>
        <v/>
      </c>
    </row>
    <row r="1697" spans="1:7" x14ac:dyDescent="0.2">
      <c r="A1697" t="s">
        <v>8613</v>
      </c>
      <c r="B1697" t="s">
        <v>424</v>
      </c>
      <c r="C1697" t="s">
        <v>362</v>
      </c>
      <c r="F1697" s="9" t="str">
        <f t="shared" si="55"/>
        <v/>
      </c>
      <c r="G1697" s="9" t="str">
        <f t="shared" si="56"/>
        <v/>
      </c>
    </row>
    <row r="1698" spans="1:7" x14ac:dyDescent="0.2">
      <c r="A1698" t="s">
        <v>8613</v>
      </c>
      <c r="B1698" t="s">
        <v>8322</v>
      </c>
      <c r="C1698" t="s">
        <v>362</v>
      </c>
      <c r="F1698" s="9" t="str">
        <f t="shared" si="55"/>
        <v/>
      </c>
      <c r="G1698" s="9" t="str">
        <f t="shared" si="56"/>
        <v/>
      </c>
    </row>
    <row r="1699" spans="1:7" x14ac:dyDescent="0.2">
      <c r="A1699" t="s">
        <v>8613</v>
      </c>
      <c r="B1699" t="s">
        <v>8274</v>
      </c>
      <c r="C1699" t="s">
        <v>362</v>
      </c>
      <c r="F1699" s="9" t="str">
        <f t="shared" si="55"/>
        <v/>
      </c>
      <c r="G1699" s="9" t="str">
        <f t="shared" si="56"/>
        <v/>
      </c>
    </row>
    <row r="1700" spans="1:7" x14ac:dyDescent="0.2">
      <c r="A1700" t="s">
        <v>8613</v>
      </c>
      <c r="B1700" t="s">
        <v>8267</v>
      </c>
      <c r="C1700" t="s">
        <v>362</v>
      </c>
      <c r="F1700" s="9" t="str">
        <f t="shared" si="55"/>
        <v/>
      </c>
      <c r="G1700" s="9" t="str">
        <f t="shared" si="56"/>
        <v/>
      </c>
    </row>
    <row r="1701" spans="1:7" x14ac:dyDescent="0.2">
      <c r="A1701" t="s">
        <v>8613</v>
      </c>
      <c r="B1701" t="s">
        <v>8300</v>
      </c>
      <c r="C1701" t="s">
        <v>362</v>
      </c>
      <c r="F1701" s="9" t="str">
        <f t="shared" si="55"/>
        <v/>
      </c>
      <c r="G1701" s="9" t="str">
        <f t="shared" si="56"/>
        <v/>
      </c>
    </row>
    <row r="1702" spans="1:7" x14ac:dyDescent="0.2">
      <c r="A1702" t="s">
        <v>8613</v>
      </c>
      <c r="B1702" t="s">
        <v>8316</v>
      </c>
      <c r="C1702" t="s">
        <v>362</v>
      </c>
      <c r="F1702" s="9" t="str">
        <f t="shared" si="55"/>
        <v/>
      </c>
      <c r="G1702" s="9" t="str">
        <f t="shared" si="56"/>
        <v/>
      </c>
    </row>
    <row r="1703" spans="1:7" x14ac:dyDescent="0.2">
      <c r="A1703" t="s">
        <v>8668</v>
      </c>
      <c r="B1703" t="s">
        <v>9274</v>
      </c>
      <c r="C1703" t="s">
        <v>362</v>
      </c>
      <c r="D1703" s="9">
        <v>1.1641600169999999E-5</v>
      </c>
      <c r="F1703" s="9" t="str">
        <f t="shared" si="55"/>
        <v/>
      </c>
      <c r="G1703" s="9">
        <f t="shared" si="56"/>
        <v>1.1641600169999999E-5</v>
      </c>
    </row>
    <row r="1704" spans="1:7" x14ac:dyDescent="0.2">
      <c r="A1704" t="s">
        <v>8668</v>
      </c>
      <c r="B1704" t="s">
        <v>52</v>
      </c>
      <c r="C1704" t="s">
        <v>362</v>
      </c>
      <c r="D1704" s="9">
        <v>8.3394166050000001E-6</v>
      </c>
      <c r="F1704" s="9" t="str">
        <f t="shared" si="55"/>
        <v/>
      </c>
      <c r="G1704" s="9">
        <f t="shared" si="56"/>
        <v>8.3394166050000001E-6</v>
      </c>
    </row>
    <row r="1705" spans="1:7" x14ac:dyDescent="0.2">
      <c r="A1705" t="s">
        <v>8668</v>
      </c>
      <c r="B1705" t="s">
        <v>8316</v>
      </c>
      <c r="C1705" t="s">
        <v>362</v>
      </c>
      <c r="D1705" s="9">
        <v>-1.2998732520000001E-4</v>
      </c>
      <c r="F1705" s="9">
        <f t="shared" si="55"/>
        <v>-1.2998732520000001E-4</v>
      </c>
      <c r="G1705" s="9" t="str">
        <f t="shared" si="56"/>
        <v/>
      </c>
    </row>
    <row r="1706" spans="1:7" x14ac:dyDescent="0.2">
      <c r="A1706" t="s">
        <v>8668</v>
      </c>
      <c r="B1706" t="s">
        <v>8281</v>
      </c>
      <c r="C1706" t="s">
        <v>362</v>
      </c>
      <c r="D1706" s="9">
        <v>-2.4598886729999998E-5</v>
      </c>
      <c r="F1706" s="9">
        <f t="shared" si="55"/>
        <v>-2.4598886729999998E-5</v>
      </c>
      <c r="G1706" s="9" t="str">
        <f t="shared" si="56"/>
        <v/>
      </c>
    </row>
    <row r="1707" spans="1:7" x14ac:dyDescent="0.2">
      <c r="A1707" t="s">
        <v>8668</v>
      </c>
      <c r="B1707" t="s">
        <v>480</v>
      </c>
      <c r="C1707" t="s">
        <v>362</v>
      </c>
      <c r="D1707" s="9">
        <v>-1.394779421E-5</v>
      </c>
      <c r="F1707" s="9">
        <f t="shared" si="55"/>
        <v>-1.394779421E-5</v>
      </c>
      <c r="G1707" s="9" t="str">
        <f t="shared" si="56"/>
        <v/>
      </c>
    </row>
    <row r="1708" spans="1:7" x14ac:dyDescent="0.2">
      <c r="A1708" t="s">
        <v>8668</v>
      </c>
      <c r="B1708" t="s">
        <v>55</v>
      </c>
      <c r="C1708" t="s">
        <v>362</v>
      </c>
      <c r="D1708" s="9">
        <v>1.880685105E-4</v>
      </c>
      <c r="F1708" s="9" t="str">
        <f t="shared" si="55"/>
        <v/>
      </c>
      <c r="G1708" s="9">
        <f t="shared" si="56"/>
        <v>1.880685105E-4</v>
      </c>
    </row>
    <row r="1709" spans="1:7" x14ac:dyDescent="0.2">
      <c r="A1709" t="s">
        <v>425</v>
      </c>
      <c r="B1709" t="s">
        <v>52</v>
      </c>
      <c r="C1709" t="s">
        <v>362</v>
      </c>
      <c r="D1709" s="9">
        <v>2.5783130409999999E-5</v>
      </c>
      <c r="F1709" s="9" t="str">
        <f t="shared" si="55"/>
        <v/>
      </c>
      <c r="G1709" s="9">
        <f t="shared" si="56"/>
        <v>2.5783130409999999E-5</v>
      </c>
    </row>
    <row r="1710" spans="1:7" x14ac:dyDescent="0.2">
      <c r="A1710" t="s">
        <v>425</v>
      </c>
      <c r="B1710" t="s">
        <v>8316</v>
      </c>
      <c r="C1710" t="s">
        <v>362</v>
      </c>
      <c r="D1710" s="9">
        <v>-3.5329609560000003E-5</v>
      </c>
      <c r="F1710" s="9">
        <f t="shared" si="55"/>
        <v>-3.5329609560000003E-5</v>
      </c>
      <c r="G1710" s="9" t="str">
        <f t="shared" si="56"/>
        <v/>
      </c>
    </row>
    <row r="1711" spans="1:7" x14ac:dyDescent="0.2">
      <c r="A1711" t="s">
        <v>425</v>
      </c>
      <c r="B1711" t="s">
        <v>8281</v>
      </c>
      <c r="C1711" t="s">
        <v>362</v>
      </c>
      <c r="D1711" s="9">
        <v>-1.2714734260000001E-5</v>
      </c>
      <c r="F1711" s="9">
        <f t="shared" si="55"/>
        <v>-1.2714734260000001E-5</v>
      </c>
      <c r="G1711" s="9" t="str">
        <f t="shared" si="56"/>
        <v/>
      </c>
    </row>
    <row r="1712" spans="1:7" x14ac:dyDescent="0.2">
      <c r="A1712" t="s">
        <v>425</v>
      </c>
      <c r="B1712" t="s">
        <v>55</v>
      </c>
      <c r="C1712" t="s">
        <v>362</v>
      </c>
      <c r="D1712" s="9">
        <v>5.8247591920000001E-5</v>
      </c>
      <c r="F1712" s="9" t="str">
        <f t="shared" si="55"/>
        <v/>
      </c>
      <c r="G1712" s="9">
        <f t="shared" si="56"/>
        <v>5.8247591920000001E-5</v>
      </c>
    </row>
    <row r="1713" spans="1:7" x14ac:dyDescent="0.2">
      <c r="A1713" t="s">
        <v>8938</v>
      </c>
      <c r="B1713" t="s">
        <v>8295</v>
      </c>
      <c r="C1713" t="s">
        <v>358</v>
      </c>
      <c r="D1713" s="9">
        <v>-3.1513713120000003E-5</v>
      </c>
      <c r="F1713" s="9">
        <f t="shared" si="55"/>
        <v>-3.1513713120000003E-5</v>
      </c>
      <c r="G1713" s="9" t="str">
        <f t="shared" si="56"/>
        <v/>
      </c>
    </row>
    <row r="1714" spans="1:7" x14ac:dyDescent="0.2">
      <c r="A1714" t="s">
        <v>8938</v>
      </c>
      <c r="B1714" t="s">
        <v>8296</v>
      </c>
      <c r="C1714" t="s">
        <v>358</v>
      </c>
      <c r="D1714" s="9">
        <v>-3.2341842710000002E-5</v>
      </c>
      <c r="F1714" s="9">
        <f t="shared" si="55"/>
        <v>-3.2341842710000002E-5</v>
      </c>
      <c r="G1714" s="9" t="str">
        <f t="shared" si="56"/>
        <v/>
      </c>
    </row>
    <row r="1715" spans="1:7" x14ac:dyDescent="0.2">
      <c r="A1715" t="s">
        <v>8938</v>
      </c>
      <c r="B1715" t="s">
        <v>8314</v>
      </c>
      <c r="C1715" t="s">
        <v>358</v>
      </c>
      <c r="D1715" s="9">
        <v>3.3150388769999997E-5</v>
      </c>
      <c r="F1715" s="9" t="str">
        <f t="shared" si="55"/>
        <v/>
      </c>
      <c r="G1715" s="9">
        <f t="shared" si="56"/>
        <v>3.3150388769999997E-5</v>
      </c>
    </row>
    <row r="1716" spans="1:7" x14ac:dyDescent="0.2">
      <c r="A1716" t="s">
        <v>8938</v>
      </c>
      <c r="B1716" t="s">
        <v>52</v>
      </c>
      <c r="C1716" t="s">
        <v>358</v>
      </c>
      <c r="D1716" s="9">
        <v>2.1486437860000001E-5</v>
      </c>
      <c r="F1716" s="9" t="str">
        <f t="shared" si="55"/>
        <v/>
      </c>
      <c r="G1716" s="9">
        <f t="shared" si="56"/>
        <v>2.1486437860000001E-5</v>
      </c>
    </row>
    <row r="1717" spans="1:7" x14ac:dyDescent="0.2">
      <c r="A1717" t="s">
        <v>8938</v>
      </c>
      <c r="B1717" t="s">
        <v>424</v>
      </c>
      <c r="C1717" t="s">
        <v>358</v>
      </c>
      <c r="D1717" s="9">
        <v>3.230155595E-5</v>
      </c>
      <c r="F1717" s="9" t="str">
        <f t="shared" si="55"/>
        <v/>
      </c>
      <c r="G1717" s="9">
        <f t="shared" si="56"/>
        <v>3.230155595E-5</v>
      </c>
    </row>
    <row r="1718" spans="1:7" x14ac:dyDescent="0.2">
      <c r="A1718" t="s">
        <v>8938</v>
      </c>
      <c r="B1718" t="s">
        <v>8271</v>
      </c>
      <c r="C1718" t="s">
        <v>358</v>
      </c>
      <c r="D1718" s="9">
        <v>-4.5543911980000003E-5</v>
      </c>
      <c r="F1718" s="9">
        <f t="shared" si="55"/>
        <v>-4.5543911980000003E-5</v>
      </c>
      <c r="G1718" s="9" t="str">
        <f t="shared" si="56"/>
        <v/>
      </c>
    </row>
    <row r="1719" spans="1:7" x14ac:dyDescent="0.2">
      <c r="A1719" t="s">
        <v>8938</v>
      </c>
      <c r="B1719" t="s">
        <v>8316</v>
      </c>
      <c r="C1719" t="s">
        <v>358</v>
      </c>
      <c r="D1719" s="9">
        <v>4.668250977E-5</v>
      </c>
      <c r="F1719" s="9" t="str">
        <f t="shared" si="55"/>
        <v/>
      </c>
      <c r="G1719" s="9">
        <f t="shared" si="56"/>
        <v>4.668250977E-5</v>
      </c>
    </row>
    <row r="1720" spans="1:7" x14ac:dyDescent="0.2">
      <c r="A1720" t="s">
        <v>8601</v>
      </c>
      <c r="B1720" t="s">
        <v>54</v>
      </c>
      <c r="C1720" t="s">
        <v>362</v>
      </c>
      <c r="D1720" s="9">
        <v>9.4788453359999998E-4</v>
      </c>
      <c r="F1720" s="9" t="str">
        <f t="shared" si="55"/>
        <v/>
      </c>
      <c r="G1720" s="9">
        <f t="shared" si="56"/>
        <v>9.4788453359999998E-4</v>
      </c>
    </row>
    <row r="1721" spans="1:7" x14ac:dyDescent="0.2">
      <c r="A1721" t="s">
        <v>8601</v>
      </c>
      <c r="B1721" t="s">
        <v>402</v>
      </c>
      <c r="C1721" t="s">
        <v>362</v>
      </c>
      <c r="D1721" s="9">
        <v>-8.5318566710000003E-4</v>
      </c>
      <c r="F1721" s="9">
        <f t="shared" si="55"/>
        <v>-8.5318566710000003E-4</v>
      </c>
      <c r="G1721" s="9" t="str">
        <f t="shared" si="56"/>
        <v/>
      </c>
    </row>
    <row r="1722" spans="1:7" x14ac:dyDescent="0.2">
      <c r="A1722" t="s">
        <v>460</v>
      </c>
      <c r="B1722" t="s">
        <v>54</v>
      </c>
      <c r="C1722" t="s">
        <v>361</v>
      </c>
      <c r="D1722" s="9">
        <v>3.9898617569999999</v>
      </c>
      <c r="F1722" s="9" t="str">
        <f t="shared" si="55"/>
        <v/>
      </c>
      <c r="G1722" s="9">
        <f t="shared" si="56"/>
        <v>3.9898617569999999</v>
      </c>
    </row>
    <row r="1723" spans="1:7" x14ac:dyDescent="0.2">
      <c r="A1723" t="s">
        <v>460</v>
      </c>
      <c r="B1723" t="s">
        <v>52</v>
      </c>
      <c r="C1723" t="s">
        <v>361</v>
      </c>
      <c r="D1723" s="9">
        <v>0.70876562080000005</v>
      </c>
      <c r="F1723" s="9" t="str">
        <f t="shared" si="55"/>
        <v/>
      </c>
      <c r="G1723" s="9">
        <f t="shared" si="56"/>
        <v>0.70876562080000005</v>
      </c>
    </row>
    <row r="1724" spans="1:7" x14ac:dyDescent="0.2">
      <c r="A1724" t="s">
        <v>461</v>
      </c>
      <c r="B1724" t="s">
        <v>54</v>
      </c>
      <c r="C1724" t="s">
        <v>361</v>
      </c>
      <c r="D1724" s="9">
        <v>1.0873539859999999E-6</v>
      </c>
      <c r="F1724" s="9" t="str">
        <f t="shared" si="55"/>
        <v/>
      </c>
      <c r="G1724" s="9">
        <f t="shared" si="56"/>
        <v>1.0873539859999999E-6</v>
      </c>
    </row>
    <row r="1725" spans="1:7" x14ac:dyDescent="0.2">
      <c r="A1725" t="s">
        <v>461</v>
      </c>
      <c r="B1725" t="s">
        <v>52</v>
      </c>
      <c r="C1725" t="s">
        <v>361</v>
      </c>
      <c r="D1725" s="9">
        <v>1.035842941E-5</v>
      </c>
      <c r="F1725" s="9" t="str">
        <f t="shared" si="55"/>
        <v/>
      </c>
      <c r="G1725" s="9">
        <f t="shared" si="56"/>
        <v>1.035842941E-5</v>
      </c>
    </row>
    <row r="1726" spans="1:7" x14ac:dyDescent="0.2">
      <c r="A1726" t="s">
        <v>462</v>
      </c>
      <c r="B1726" t="s">
        <v>54</v>
      </c>
      <c r="C1726" t="s">
        <v>361</v>
      </c>
      <c r="F1726" s="9" t="str">
        <f t="shared" si="55"/>
        <v/>
      </c>
      <c r="G1726" s="9" t="str">
        <f t="shared" si="56"/>
        <v/>
      </c>
    </row>
    <row r="1727" spans="1:7" x14ac:dyDescent="0.2">
      <c r="A1727" t="s">
        <v>462</v>
      </c>
      <c r="B1727" t="s">
        <v>52</v>
      </c>
      <c r="C1727" t="s">
        <v>361</v>
      </c>
      <c r="F1727" s="9" t="str">
        <f t="shared" si="55"/>
        <v/>
      </c>
      <c r="G1727" s="9" t="str">
        <f t="shared" si="56"/>
        <v/>
      </c>
    </row>
    <row r="1728" spans="1:7" x14ac:dyDescent="0.2">
      <c r="A1728" t="s">
        <v>463</v>
      </c>
      <c r="B1728" t="s">
        <v>54</v>
      </c>
      <c r="C1728" t="s">
        <v>361</v>
      </c>
      <c r="D1728" s="9">
        <v>4.171245678</v>
      </c>
      <c r="F1728" s="9" t="str">
        <f t="shared" si="55"/>
        <v/>
      </c>
      <c r="G1728" s="9">
        <f t="shared" si="56"/>
        <v>4.171245678</v>
      </c>
    </row>
    <row r="1729" spans="1:7" x14ac:dyDescent="0.2">
      <c r="A1729" t="s">
        <v>463</v>
      </c>
      <c r="B1729" t="s">
        <v>52</v>
      </c>
      <c r="C1729" t="s">
        <v>361</v>
      </c>
      <c r="D1729" s="9">
        <v>0.3935137822</v>
      </c>
      <c r="F1729" s="9" t="str">
        <f t="shared" si="55"/>
        <v/>
      </c>
      <c r="G1729" s="9">
        <f t="shared" si="56"/>
        <v>0.3935137822</v>
      </c>
    </row>
    <row r="1730" spans="1:7" x14ac:dyDescent="0.2">
      <c r="A1730" t="s">
        <v>464</v>
      </c>
      <c r="B1730" t="s">
        <v>52</v>
      </c>
      <c r="C1730" t="s">
        <v>361</v>
      </c>
      <c r="F1730" s="9" t="str">
        <f t="shared" si="55"/>
        <v/>
      </c>
      <c r="G1730" s="9" t="str">
        <f t="shared" si="56"/>
        <v/>
      </c>
    </row>
    <row r="1731" spans="1:7" x14ac:dyDescent="0.2">
      <c r="A1731" t="s">
        <v>8939</v>
      </c>
      <c r="B1731" t="s">
        <v>54</v>
      </c>
      <c r="C1731" t="s">
        <v>363</v>
      </c>
      <c r="D1731" s="9">
        <v>1.6061435400000001E-5</v>
      </c>
      <c r="F1731" s="9" t="str">
        <f t="shared" si="55"/>
        <v/>
      </c>
      <c r="G1731" s="9">
        <f t="shared" si="56"/>
        <v>1.6061435400000001E-5</v>
      </c>
    </row>
    <row r="1732" spans="1:7" x14ac:dyDescent="0.2">
      <c r="A1732" t="s">
        <v>8940</v>
      </c>
      <c r="B1732" t="s">
        <v>55</v>
      </c>
      <c r="C1732" t="s">
        <v>363</v>
      </c>
      <c r="D1732" s="9">
        <v>9.496611041E-7</v>
      </c>
      <c r="F1732" s="9" t="str">
        <f t="shared" si="55"/>
        <v/>
      </c>
      <c r="G1732" s="9">
        <f t="shared" si="56"/>
        <v>9.496611041E-7</v>
      </c>
    </row>
    <row r="1733" spans="1:7" x14ac:dyDescent="0.2">
      <c r="A1733" t="s">
        <v>8941</v>
      </c>
      <c r="B1733" t="s">
        <v>52</v>
      </c>
      <c r="C1733" t="s">
        <v>362</v>
      </c>
      <c r="F1733" s="9" t="str">
        <f t="shared" si="55"/>
        <v/>
      </c>
      <c r="G1733" s="9" t="str">
        <f t="shared" si="56"/>
        <v/>
      </c>
    </row>
    <row r="1734" spans="1:7" x14ac:dyDescent="0.2">
      <c r="A1734" t="s">
        <v>8941</v>
      </c>
      <c r="B1734" t="s">
        <v>8279</v>
      </c>
      <c r="C1734" t="s">
        <v>362</v>
      </c>
      <c r="F1734" s="9" t="str">
        <f t="shared" si="55"/>
        <v/>
      </c>
      <c r="G1734" s="9" t="str">
        <f t="shared" si="56"/>
        <v/>
      </c>
    </row>
    <row r="1735" spans="1:7" x14ac:dyDescent="0.2">
      <c r="A1735" t="s">
        <v>8941</v>
      </c>
      <c r="B1735" t="s">
        <v>480</v>
      </c>
      <c r="C1735" t="s">
        <v>362</v>
      </c>
      <c r="F1735" s="9" t="str">
        <f t="shared" ref="F1735:F1798" si="57">IF(D1735&lt;0,D1735,"")</f>
        <v/>
      </c>
      <c r="G1735" s="9" t="str">
        <f t="shared" ref="G1735:G1798" si="58">IF(D1735&gt;0,D1735,"")</f>
        <v/>
      </c>
    </row>
    <row r="1736" spans="1:7" x14ac:dyDescent="0.2">
      <c r="A1736" t="s">
        <v>8941</v>
      </c>
      <c r="B1736" t="s">
        <v>55</v>
      </c>
      <c r="C1736" t="s">
        <v>362</v>
      </c>
      <c r="F1736" s="9" t="str">
        <f t="shared" si="57"/>
        <v/>
      </c>
      <c r="G1736" s="9" t="str">
        <f t="shared" si="58"/>
        <v/>
      </c>
    </row>
    <row r="1737" spans="1:7" x14ac:dyDescent="0.2">
      <c r="A1737" t="s">
        <v>8941</v>
      </c>
      <c r="B1737" t="s">
        <v>8995</v>
      </c>
      <c r="C1737" t="s">
        <v>362</v>
      </c>
      <c r="F1737" s="9" t="str">
        <f t="shared" si="57"/>
        <v/>
      </c>
      <c r="G1737" s="9" t="str">
        <f t="shared" si="58"/>
        <v/>
      </c>
    </row>
    <row r="1738" spans="1:7" x14ac:dyDescent="0.2">
      <c r="A1738" t="s">
        <v>8602</v>
      </c>
      <c r="B1738" t="s">
        <v>8303</v>
      </c>
      <c r="C1738" t="s">
        <v>358</v>
      </c>
      <c r="D1738" s="9">
        <v>9.3982450800000006E-2</v>
      </c>
      <c r="F1738" s="9" t="str">
        <f t="shared" si="57"/>
        <v/>
      </c>
      <c r="G1738" s="9">
        <f t="shared" si="58"/>
        <v>9.3982450800000006E-2</v>
      </c>
    </row>
    <row r="1739" spans="1:7" x14ac:dyDescent="0.2">
      <c r="A1739" t="s">
        <v>8602</v>
      </c>
      <c r="B1739" t="s">
        <v>401</v>
      </c>
      <c r="C1739" t="s">
        <v>358</v>
      </c>
      <c r="D1739" s="9">
        <v>-57.43933036</v>
      </c>
      <c r="F1739" s="9">
        <f t="shared" si="57"/>
        <v>-57.43933036</v>
      </c>
      <c r="G1739" s="9" t="str">
        <f t="shared" si="58"/>
        <v/>
      </c>
    </row>
    <row r="1740" spans="1:7" x14ac:dyDescent="0.2">
      <c r="A1740" t="s">
        <v>8602</v>
      </c>
      <c r="B1740" t="s">
        <v>403</v>
      </c>
      <c r="C1740" t="s">
        <v>358</v>
      </c>
      <c r="D1740" s="9">
        <v>63.72111744</v>
      </c>
      <c r="F1740" s="9" t="str">
        <f t="shared" si="57"/>
        <v/>
      </c>
      <c r="G1740" s="9">
        <f t="shared" si="58"/>
        <v>63.72111744</v>
      </c>
    </row>
    <row r="1741" spans="1:7" x14ac:dyDescent="0.2">
      <c r="A1741" t="s">
        <v>8602</v>
      </c>
      <c r="B1741" t="s">
        <v>8321</v>
      </c>
      <c r="C1741" t="s">
        <v>358</v>
      </c>
      <c r="D1741" s="9">
        <v>4.9752680529999997E-6</v>
      </c>
      <c r="F1741" s="9" t="str">
        <f t="shared" si="57"/>
        <v/>
      </c>
      <c r="G1741" s="9">
        <f t="shared" si="58"/>
        <v>4.9752680529999997E-6</v>
      </c>
    </row>
    <row r="1742" spans="1:7" x14ac:dyDescent="0.2">
      <c r="A1742" t="s">
        <v>466</v>
      </c>
      <c r="B1742" t="s">
        <v>8303</v>
      </c>
      <c r="C1742" t="s">
        <v>358</v>
      </c>
      <c r="D1742" s="9">
        <v>3.8659731000000002E-6</v>
      </c>
      <c r="F1742" s="9" t="str">
        <f t="shared" si="57"/>
        <v/>
      </c>
      <c r="G1742" s="9">
        <f t="shared" si="58"/>
        <v>3.8659731000000002E-6</v>
      </c>
    </row>
    <row r="1743" spans="1:7" x14ac:dyDescent="0.2">
      <c r="A1743" t="s">
        <v>466</v>
      </c>
      <c r="B1743" t="s">
        <v>9274</v>
      </c>
      <c r="C1743" t="s">
        <v>358</v>
      </c>
      <c r="D1743" s="9">
        <v>-1.3264413950000001E-7</v>
      </c>
      <c r="F1743" s="9">
        <f t="shared" si="57"/>
        <v>-1.3264413950000001E-7</v>
      </c>
      <c r="G1743" s="9" t="str">
        <f t="shared" si="58"/>
        <v/>
      </c>
    </row>
    <row r="1744" spans="1:7" x14ac:dyDescent="0.2">
      <c r="A1744" t="s">
        <v>466</v>
      </c>
      <c r="B1744" t="s">
        <v>52</v>
      </c>
      <c r="C1744" t="s">
        <v>358</v>
      </c>
      <c r="D1744" s="9">
        <v>1.134903259E-7</v>
      </c>
      <c r="F1744" s="9" t="str">
        <f t="shared" si="57"/>
        <v/>
      </c>
      <c r="G1744" s="9">
        <f t="shared" si="58"/>
        <v>1.134903259E-7</v>
      </c>
    </row>
    <row r="1745" spans="1:7" x14ac:dyDescent="0.2">
      <c r="A1745" t="s">
        <v>466</v>
      </c>
      <c r="B1745" t="s">
        <v>401</v>
      </c>
      <c r="C1745" t="s">
        <v>358</v>
      </c>
      <c r="D1745" s="9">
        <v>-2.0549566869999999E-6</v>
      </c>
      <c r="F1745" s="9">
        <f t="shared" si="57"/>
        <v>-2.0549566869999999E-6</v>
      </c>
      <c r="G1745" s="9" t="str">
        <f t="shared" si="58"/>
        <v/>
      </c>
    </row>
    <row r="1746" spans="1:7" x14ac:dyDescent="0.2">
      <c r="A1746" t="s">
        <v>466</v>
      </c>
      <c r="B1746" t="s">
        <v>403</v>
      </c>
      <c r="C1746" t="s">
        <v>358</v>
      </c>
      <c r="D1746" s="9">
        <v>4.1452626759999996E-6</v>
      </c>
      <c r="F1746" s="9" t="str">
        <f t="shared" si="57"/>
        <v/>
      </c>
      <c r="G1746" s="9">
        <f t="shared" si="58"/>
        <v>4.1452626759999996E-6</v>
      </c>
    </row>
    <row r="1747" spans="1:7" x14ac:dyDescent="0.2">
      <c r="A1747" t="s">
        <v>466</v>
      </c>
      <c r="B1747" t="s">
        <v>8321</v>
      </c>
      <c r="C1747" t="s">
        <v>358</v>
      </c>
      <c r="D1747" s="9">
        <v>2.8838355130000002E-6</v>
      </c>
      <c r="F1747" s="9" t="str">
        <f t="shared" si="57"/>
        <v/>
      </c>
      <c r="G1747" s="9">
        <f t="shared" si="58"/>
        <v>2.8838355130000002E-6</v>
      </c>
    </row>
    <row r="1748" spans="1:7" x14ac:dyDescent="0.2">
      <c r="A1748" t="s">
        <v>8603</v>
      </c>
      <c r="B1748" t="s">
        <v>8303</v>
      </c>
      <c r="C1748" t="s">
        <v>358</v>
      </c>
      <c r="D1748" s="9">
        <v>0.1154529599</v>
      </c>
      <c r="F1748" s="9" t="str">
        <f t="shared" si="57"/>
        <v/>
      </c>
      <c r="G1748" s="9">
        <f t="shared" si="58"/>
        <v>0.1154529599</v>
      </c>
    </row>
    <row r="1749" spans="1:7" x14ac:dyDescent="0.2">
      <c r="A1749" t="s">
        <v>8603</v>
      </c>
      <c r="B1749" t="s">
        <v>402</v>
      </c>
      <c r="C1749" t="s">
        <v>358</v>
      </c>
      <c r="D1749" s="9">
        <v>-1.2471145480000001</v>
      </c>
      <c r="F1749" s="9">
        <f t="shared" si="57"/>
        <v>-1.2471145480000001</v>
      </c>
      <c r="G1749" s="9" t="str">
        <f t="shared" si="58"/>
        <v/>
      </c>
    </row>
    <row r="1750" spans="1:7" x14ac:dyDescent="0.2">
      <c r="A1750" t="s">
        <v>8603</v>
      </c>
      <c r="B1750" t="s">
        <v>403</v>
      </c>
      <c r="C1750" t="s">
        <v>358</v>
      </c>
      <c r="D1750" s="9">
        <v>1.270095118</v>
      </c>
      <c r="F1750" s="9" t="str">
        <f t="shared" si="57"/>
        <v/>
      </c>
      <c r="G1750" s="9">
        <f t="shared" si="58"/>
        <v>1.270095118</v>
      </c>
    </row>
    <row r="1751" spans="1:7" x14ac:dyDescent="0.2">
      <c r="A1751" t="s">
        <v>8603</v>
      </c>
      <c r="B1751" t="s">
        <v>8321</v>
      </c>
      <c r="C1751" t="s">
        <v>358</v>
      </c>
      <c r="D1751" s="9">
        <v>5.0622553869999999E-6</v>
      </c>
      <c r="F1751" s="9" t="str">
        <f t="shared" si="57"/>
        <v/>
      </c>
      <c r="G1751" s="9">
        <f t="shared" si="58"/>
        <v>5.0622553869999999E-6</v>
      </c>
    </row>
    <row r="1752" spans="1:7" x14ac:dyDescent="0.2">
      <c r="A1752" t="s">
        <v>8942</v>
      </c>
      <c r="B1752" t="s">
        <v>8303</v>
      </c>
      <c r="C1752" t="s">
        <v>358</v>
      </c>
      <c r="D1752" s="9">
        <v>3.8659731000000002E-6</v>
      </c>
      <c r="F1752" s="9" t="str">
        <f t="shared" si="57"/>
        <v/>
      </c>
      <c r="G1752" s="9">
        <f t="shared" si="58"/>
        <v>3.8659731000000002E-6</v>
      </c>
    </row>
    <row r="1753" spans="1:7" x14ac:dyDescent="0.2">
      <c r="A1753" t="s">
        <v>8942</v>
      </c>
      <c r="B1753" t="s">
        <v>9274</v>
      </c>
      <c r="C1753" t="s">
        <v>358</v>
      </c>
      <c r="D1753" s="9">
        <v>-1.4346890260000001E-7</v>
      </c>
      <c r="F1753" s="9">
        <f t="shared" si="57"/>
        <v>-1.4346890260000001E-7</v>
      </c>
      <c r="G1753" s="9" t="str">
        <f t="shared" si="58"/>
        <v/>
      </c>
    </row>
    <row r="1754" spans="1:7" x14ac:dyDescent="0.2">
      <c r="A1754" t="s">
        <v>8942</v>
      </c>
      <c r="B1754" t="s">
        <v>52</v>
      </c>
      <c r="C1754" t="s">
        <v>358</v>
      </c>
      <c r="D1754" s="9">
        <v>1.134903259E-7</v>
      </c>
      <c r="F1754" s="9" t="str">
        <f t="shared" si="57"/>
        <v/>
      </c>
      <c r="G1754" s="9">
        <f t="shared" si="58"/>
        <v>1.134903259E-7</v>
      </c>
    </row>
    <row r="1755" spans="1:7" x14ac:dyDescent="0.2">
      <c r="A1755" t="s">
        <v>8942</v>
      </c>
      <c r="B1755" t="s">
        <v>402</v>
      </c>
      <c r="C1755" t="s">
        <v>358</v>
      </c>
      <c r="D1755" s="9">
        <v>-2.1413269039999999E-6</v>
      </c>
      <c r="F1755" s="9">
        <f t="shared" si="57"/>
        <v>-2.1413269039999999E-6</v>
      </c>
      <c r="G1755" s="9" t="str">
        <f t="shared" si="58"/>
        <v/>
      </c>
    </row>
    <row r="1756" spans="1:7" x14ac:dyDescent="0.2">
      <c r="A1756" t="s">
        <v>8942</v>
      </c>
      <c r="B1756" t="s">
        <v>403</v>
      </c>
      <c r="C1756" t="s">
        <v>358</v>
      </c>
      <c r="D1756" s="9">
        <v>4.1452626759999996E-6</v>
      </c>
      <c r="F1756" s="9" t="str">
        <f t="shared" si="57"/>
        <v/>
      </c>
      <c r="G1756" s="9">
        <f t="shared" si="58"/>
        <v>4.1452626759999996E-6</v>
      </c>
    </row>
    <row r="1757" spans="1:7" x14ac:dyDescent="0.2">
      <c r="A1757" t="s">
        <v>8942</v>
      </c>
      <c r="B1757" t="s">
        <v>8321</v>
      </c>
      <c r="C1757" t="s">
        <v>358</v>
      </c>
      <c r="D1757" s="9">
        <v>2.8838355130000002E-6</v>
      </c>
      <c r="F1757" s="9" t="str">
        <f t="shared" si="57"/>
        <v/>
      </c>
      <c r="G1757" s="9">
        <f t="shared" si="58"/>
        <v>2.8838355130000002E-6</v>
      </c>
    </row>
    <row r="1758" spans="1:7" x14ac:dyDescent="0.2">
      <c r="A1758" t="s">
        <v>8943</v>
      </c>
      <c r="B1758" t="s">
        <v>8306</v>
      </c>
      <c r="C1758" t="s">
        <v>363</v>
      </c>
      <c r="D1758" s="9">
        <v>2.159251607E-5</v>
      </c>
      <c r="F1758" s="9" t="str">
        <f t="shared" si="57"/>
        <v/>
      </c>
      <c r="G1758" s="9">
        <f t="shared" si="58"/>
        <v>2.159251607E-5</v>
      </c>
    </row>
    <row r="1759" spans="1:7" x14ac:dyDescent="0.2">
      <c r="A1759" t="s">
        <v>8944</v>
      </c>
      <c r="B1759" t="s">
        <v>8306</v>
      </c>
      <c r="C1759" t="s">
        <v>363</v>
      </c>
      <c r="D1759" s="9">
        <v>0.100006654</v>
      </c>
      <c r="F1759" s="9" t="str">
        <f t="shared" si="57"/>
        <v/>
      </c>
      <c r="G1759" s="9">
        <f t="shared" si="58"/>
        <v>0.100006654</v>
      </c>
    </row>
    <row r="1760" spans="1:7" x14ac:dyDescent="0.2">
      <c r="A1760" t="s">
        <v>8945</v>
      </c>
      <c r="B1760" t="s">
        <v>54</v>
      </c>
      <c r="C1760" t="s">
        <v>358</v>
      </c>
      <c r="D1760" s="9">
        <v>2.1047677050000001E-5</v>
      </c>
      <c r="F1760" s="9" t="str">
        <f t="shared" si="57"/>
        <v/>
      </c>
      <c r="G1760" s="9">
        <f t="shared" si="58"/>
        <v>2.1047677050000001E-5</v>
      </c>
    </row>
    <row r="1761" spans="1:7" x14ac:dyDescent="0.2">
      <c r="A1761" t="s">
        <v>8945</v>
      </c>
      <c r="B1761" t="s">
        <v>9274</v>
      </c>
      <c r="C1761" t="s">
        <v>358</v>
      </c>
      <c r="D1761" s="9">
        <v>2.1932033230000001E-7</v>
      </c>
      <c r="F1761" s="9" t="str">
        <f t="shared" si="57"/>
        <v/>
      </c>
      <c r="G1761" s="9">
        <f t="shared" si="58"/>
        <v>2.1932033230000001E-7</v>
      </c>
    </row>
    <row r="1762" spans="1:7" x14ac:dyDescent="0.2">
      <c r="A1762" t="s">
        <v>8945</v>
      </c>
      <c r="B1762" t="s">
        <v>8282</v>
      </c>
      <c r="C1762" t="s">
        <v>358</v>
      </c>
      <c r="D1762" s="9">
        <v>-1.4149698860000001E-5</v>
      </c>
      <c r="F1762" s="9">
        <f t="shared" si="57"/>
        <v>-1.4149698860000001E-5</v>
      </c>
      <c r="G1762" s="9" t="str">
        <f t="shared" si="58"/>
        <v/>
      </c>
    </row>
    <row r="1763" spans="1:7" x14ac:dyDescent="0.2">
      <c r="A1763" t="s">
        <v>8945</v>
      </c>
      <c r="B1763" t="s">
        <v>480</v>
      </c>
      <c r="C1763" t="s">
        <v>358</v>
      </c>
      <c r="D1763" s="9">
        <v>-1.414969886E-6</v>
      </c>
      <c r="F1763" s="9">
        <f t="shared" si="57"/>
        <v>-1.414969886E-6</v>
      </c>
      <c r="G1763" s="9" t="str">
        <f t="shared" si="58"/>
        <v/>
      </c>
    </row>
    <row r="1764" spans="1:7" x14ac:dyDescent="0.2">
      <c r="A1764" t="s">
        <v>8664</v>
      </c>
      <c r="B1764" t="s">
        <v>8315</v>
      </c>
      <c r="C1764" t="s">
        <v>370</v>
      </c>
      <c r="D1764" s="9">
        <v>5.9659157869999997E-5</v>
      </c>
      <c r="F1764" s="9" t="str">
        <f t="shared" si="57"/>
        <v/>
      </c>
      <c r="G1764" s="9">
        <f t="shared" si="58"/>
        <v>5.9659157869999997E-5</v>
      </c>
    </row>
    <row r="1765" spans="1:7" x14ac:dyDescent="0.2">
      <c r="A1765" t="s">
        <v>8664</v>
      </c>
      <c r="B1765" t="s">
        <v>8282</v>
      </c>
      <c r="C1765" t="s">
        <v>370</v>
      </c>
      <c r="D1765" s="9">
        <v>9.8948296620000001E-2</v>
      </c>
      <c r="F1765" s="9" t="str">
        <f t="shared" si="57"/>
        <v/>
      </c>
      <c r="G1765" s="9">
        <f t="shared" si="58"/>
        <v>9.8948296620000001E-2</v>
      </c>
    </row>
    <row r="1766" spans="1:7" x14ac:dyDescent="0.2">
      <c r="A1766" t="s">
        <v>8664</v>
      </c>
      <c r="B1766" t="s">
        <v>8281</v>
      </c>
      <c r="C1766" t="s">
        <v>370</v>
      </c>
      <c r="D1766" s="9">
        <v>0.10004099850000001</v>
      </c>
      <c r="F1766" s="9" t="str">
        <f t="shared" si="57"/>
        <v/>
      </c>
      <c r="G1766" s="9">
        <f t="shared" si="58"/>
        <v>0.10004099850000001</v>
      </c>
    </row>
    <row r="1767" spans="1:7" x14ac:dyDescent="0.2">
      <c r="A1767" t="s">
        <v>468</v>
      </c>
      <c r="B1767" t="s">
        <v>54</v>
      </c>
      <c r="C1767" t="s">
        <v>357</v>
      </c>
      <c r="D1767" s="9">
        <v>5.5827745100000002E-5</v>
      </c>
      <c r="F1767" s="9" t="str">
        <f t="shared" si="57"/>
        <v/>
      </c>
      <c r="G1767" s="9">
        <f t="shared" si="58"/>
        <v>5.5827745100000002E-5</v>
      </c>
    </row>
    <row r="1768" spans="1:7" x14ac:dyDescent="0.2">
      <c r="A1768" t="s">
        <v>468</v>
      </c>
      <c r="B1768" t="s">
        <v>52</v>
      </c>
      <c r="C1768" t="s">
        <v>357</v>
      </c>
      <c r="D1768" s="9">
        <v>4.7534691009999999E-6</v>
      </c>
      <c r="F1768" s="9" t="str">
        <f t="shared" si="57"/>
        <v/>
      </c>
      <c r="G1768" s="9">
        <f t="shared" si="58"/>
        <v>4.7534691009999999E-6</v>
      </c>
    </row>
    <row r="1769" spans="1:7" x14ac:dyDescent="0.2">
      <c r="A1769" t="s">
        <v>468</v>
      </c>
      <c r="B1769" t="s">
        <v>8283</v>
      </c>
      <c r="C1769" t="s">
        <v>357</v>
      </c>
      <c r="D1769" s="9">
        <v>-5.5827745100000002E-5</v>
      </c>
      <c r="F1769" s="9">
        <f t="shared" si="57"/>
        <v>-5.5827745100000002E-5</v>
      </c>
      <c r="G1769" s="9" t="str">
        <f t="shared" si="58"/>
        <v/>
      </c>
    </row>
    <row r="1770" spans="1:7" x14ac:dyDescent="0.2">
      <c r="A1770" t="s">
        <v>8433</v>
      </c>
      <c r="B1770" t="s">
        <v>8313</v>
      </c>
      <c r="C1770" t="s">
        <v>370</v>
      </c>
      <c r="D1770" s="9">
        <v>4.2694056930000002E-5</v>
      </c>
      <c r="F1770" s="9" t="str">
        <f t="shared" si="57"/>
        <v/>
      </c>
      <c r="G1770" s="9">
        <f t="shared" si="58"/>
        <v>4.2694056930000002E-5</v>
      </c>
    </row>
    <row r="1771" spans="1:7" x14ac:dyDescent="0.2">
      <c r="A1771" t="s">
        <v>8433</v>
      </c>
      <c r="B1771" t="s">
        <v>8283</v>
      </c>
      <c r="C1771" t="s">
        <v>370</v>
      </c>
      <c r="D1771" s="9">
        <v>123.2009099</v>
      </c>
      <c r="F1771" s="9" t="str">
        <f t="shared" si="57"/>
        <v/>
      </c>
      <c r="G1771" s="9">
        <f t="shared" si="58"/>
        <v>123.2009099</v>
      </c>
    </row>
    <row r="1772" spans="1:7" x14ac:dyDescent="0.2">
      <c r="A1772" t="s">
        <v>8433</v>
      </c>
      <c r="B1772" t="s">
        <v>8284</v>
      </c>
      <c r="C1772" t="s">
        <v>370</v>
      </c>
      <c r="D1772" s="9">
        <v>0.1000185725</v>
      </c>
      <c r="F1772" s="9" t="str">
        <f t="shared" si="57"/>
        <v/>
      </c>
      <c r="G1772" s="9">
        <f t="shared" si="58"/>
        <v>0.1000185725</v>
      </c>
    </row>
    <row r="1773" spans="1:7" x14ac:dyDescent="0.2">
      <c r="A1773" t="s">
        <v>469</v>
      </c>
      <c r="B1773" t="s">
        <v>83</v>
      </c>
      <c r="C1773" t="s">
        <v>357</v>
      </c>
      <c r="D1773" s="9">
        <v>8.8027898110000001E-5</v>
      </c>
      <c r="F1773" s="9" t="str">
        <f t="shared" si="57"/>
        <v/>
      </c>
      <c r="G1773" s="9">
        <f t="shared" si="58"/>
        <v>8.8027898110000001E-5</v>
      </c>
    </row>
    <row r="1774" spans="1:7" x14ac:dyDescent="0.2">
      <c r="A1774" t="s">
        <v>469</v>
      </c>
      <c r="B1774" t="s">
        <v>8313</v>
      </c>
      <c r="C1774" t="s">
        <v>357</v>
      </c>
      <c r="D1774" s="9">
        <v>-8.8027898110000001E-5</v>
      </c>
      <c r="F1774" s="9">
        <f t="shared" si="57"/>
        <v>-8.8027898110000001E-5</v>
      </c>
      <c r="G1774" s="9" t="str">
        <f t="shared" si="58"/>
        <v/>
      </c>
    </row>
    <row r="1775" spans="1:7" x14ac:dyDescent="0.2">
      <c r="A1775" t="s">
        <v>469</v>
      </c>
      <c r="B1775" t="s">
        <v>52</v>
      </c>
      <c r="C1775" t="s">
        <v>357</v>
      </c>
      <c r="D1775" s="9">
        <v>1.318051027E-6</v>
      </c>
      <c r="F1775" s="9" t="str">
        <f t="shared" si="57"/>
        <v/>
      </c>
      <c r="G1775" s="9">
        <f t="shared" si="58"/>
        <v>1.318051027E-6</v>
      </c>
    </row>
    <row r="1776" spans="1:7" x14ac:dyDescent="0.2">
      <c r="A1776" t="s">
        <v>467</v>
      </c>
      <c r="B1776" t="s">
        <v>9274</v>
      </c>
      <c r="C1776" t="s">
        <v>357</v>
      </c>
      <c r="D1776" s="9">
        <v>8.8526498019999998E-7</v>
      </c>
      <c r="F1776" s="9" t="str">
        <f t="shared" si="57"/>
        <v/>
      </c>
      <c r="G1776" s="9">
        <f t="shared" si="58"/>
        <v>8.8526498019999998E-7</v>
      </c>
    </row>
    <row r="1777" spans="1:7" x14ac:dyDescent="0.2">
      <c r="A1777" t="s">
        <v>467</v>
      </c>
      <c r="B1777" t="s">
        <v>52</v>
      </c>
      <c r="C1777" t="s">
        <v>357</v>
      </c>
      <c r="D1777" s="9">
        <v>1.4787148410000001E-6</v>
      </c>
      <c r="F1777" s="9" t="str">
        <f t="shared" si="57"/>
        <v/>
      </c>
      <c r="G1777" s="9">
        <f t="shared" si="58"/>
        <v>1.4787148410000001E-6</v>
      </c>
    </row>
    <row r="1778" spans="1:7" x14ac:dyDescent="0.2">
      <c r="A1778" t="s">
        <v>467</v>
      </c>
      <c r="B1778" t="s">
        <v>8284</v>
      </c>
      <c r="C1778" t="s">
        <v>357</v>
      </c>
      <c r="D1778" s="9">
        <v>-1.5640724029999999E-5</v>
      </c>
      <c r="F1778" s="9">
        <f t="shared" si="57"/>
        <v>-1.5640724029999999E-5</v>
      </c>
      <c r="G1778" s="9" t="str">
        <f t="shared" si="58"/>
        <v/>
      </c>
    </row>
    <row r="1779" spans="1:7" x14ac:dyDescent="0.2">
      <c r="A1779" t="s">
        <v>467</v>
      </c>
      <c r="B1779" t="s">
        <v>480</v>
      </c>
      <c r="C1779" t="s">
        <v>357</v>
      </c>
      <c r="D1779" s="9">
        <v>-3.1281448059999999E-6</v>
      </c>
      <c r="F1779" s="9">
        <f t="shared" si="57"/>
        <v>-3.1281448059999999E-6</v>
      </c>
      <c r="G1779" s="9" t="str">
        <f t="shared" si="58"/>
        <v/>
      </c>
    </row>
    <row r="1780" spans="1:7" x14ac:dyDescent="0.2">
      <c r="A1780" t="s">
        <v>467</v>
      </c>
      <c r="B1780" t="s">
        <v>55</v>
      </c>
      <c r="C1780" t="s">
        <v>357</v>
      </c>
      <c r="D1780" s="9">
        <v>1.876886884E-5</v>
      </c>
      <c r="F1780" s="9" t="str">
        <f t="shared" si="57"/>
        <v/>
      </c>
      <c r="G1780" s="9">
        <f t="shared" si="58"/>
        <v>1.876886884E-5</v>
      </c>
    </row>
    <row r="1781" spans="1:7" x14ac:dyDescent="0.2">
      <c r="A1781" t="s">
        <v>8946</v>
      </c>
      <c r="B1781" t="s">
        <v>399</v>
      </c>
      <c r="C1781" t="s">
        <v>362</v>
      </c>
      <c r="D1781" s="9">
        <v>2.4050266690000001E-4</v>
      </c>
      <c r="F1781" s="9" t="str">
        <f t="shared" si="57"/>
        <v/>
      </c>
      <c r="G1781" s="9">
        <f t="shared" si="58"/>
        <v>2.4050266690000001E-4</v>
      </c>
    </row>
    <row r="1782" spans="1:7" x14ac:dyDescent="0.2">
      <c r="A1782" t="s">
        <v>8946</v>
      </c>
      <c r="B1782" t="s">
        <v>8314</v>
      </c>
      <c r="C1782" t="s">
        <v>362</v>
      </c>
      <c r="D1782" s="9">
        <v>-1.149107312E-4</v>
      </c>
      <c r="F1782" s="9">
        <f t="shared" si="57"/>
        <v>-1.149107312E-4</v>
      </c>
      <c r="G1782" s="9" t="str">
        <f t="shared" si="58"/>
        <v/>
      </c>
    </row>
    <row r="1783" spans="1:7" x14ac:dyDescent="0.2">
      <c r="A1783" t="s">
        <v>8946</v>
      </c>
      <c r="B1783" t="s">
        <v>8315</v>
      </c>
      <c r="C1783" t="s">
        <v>362</v>
      </c>
      <c r="D1783" s="9">
        <v>-1.887044759E-5</v>
      </c>
      <c r="F1783" s="9">
        <f t="shared" si="57"/>
        <v>-1.887044759E-5</v>
      </c>
      <c r="G1783" s="9" t="str">
        <f t="shared" si="58"/>
        <v/>
      </c>
    </row>
    <row r="1784" spans="1:7" x14ac:dyDescent="0.2">
      <c r="A1784" t="s">
        <v>8946</v>
      </c>
      <c r="B1784" t="s">
        <v>9274</v>
      </c>
      <c r="C1784" t="s">
        <v>362</v>
      </c>
      <c r="D1784" s="9">
        <v>-1.0591632599999999E-5</v>
      </c>
      <c r="F1784" s="9">
        <f t="shared" si="57"/>
        <v>-1.0591632599999999E-5</v>
      </c>
      <c r="G1784" s="9" t="str">
        <f t="shared" si="58"/>
        <v/>
      </c>
    </row>
    <row r="1785" spans="1:7" x14ac:dyDescent="0.2">
      <c r="A1785" t="s">
        <v>8946</v>
      </c>
      <c r="B1785" t="s">
        <v>52</v>
      </c>
      <c r="C1785" t="s">
        <v>362</v>
      </c>
      <c r="D1785" s="9">
        <v>-1.138337666E-5</v>
      </c>
      <c r="F1785" s="9">
        <f t="shared" si="57"/>
        <v>-1.138337666E-5</v>
      </c>
      <c r="G1785" s="9" t="str">
        <f t="shared" si="58"/>
        <v/>
      </c>
    </row>
    <row r="1786" spans="1:7" x14ac:dyDescent="0.2">
      <c r="A1786" t="s">
        <v>8669</v>
      </c>
      <c r="B1786" t="s">
        <v>83</v>
      </c>
      <c r="C1786" t="s">
        <v>362</v>
      </c>
      <c r="D1786" s="9">
        <v>1.7430491160000001E-4</v>
      </c>
      <c r="F1786" s="9" t="str">
        <f t="shared" si="57"/>
        <v/>
      </c>
      <c r="G1786" s="9">
        <f t="shared" si="58"/>
        <v>1.7430491160000001E-4</v>
      </c>
    </row>
    <row r="1787" spans="1:7" x14ac:dyDescent="0.2">
      <c r="A1787" t="s">
        <v>8669</v>
      </c>
      <c r="B1787" t="s">
        <v>8314</v>
      </c>
      <c r="C1787" t="s">
        <v>362</v>
      </c>
      <c r="D1787" s="9">
        <v>-1.086036445E-4</v>
      </c>
      <c r="F1787" s="9">
        <f t="shared" si="57"/>
        <v>-1.086036445E-4</v>
      </c>
      <c r="G1787" s="9" t="str">
        <f t="shared" si="58"/>
        <v/>
      </c>
    </row>
    <row r="1788" spans="1:7" x14ac:dyDescent="0.2">
      <c r="A1788" t="s">
        <v>8669</v>
      </c>
      <c r="B1788" t="s">
        <v>8315</v>
      </c>
      <c r="C1788" t="s">
        <v>362</v>
      </c>
      <c r="D1788" s="9">
        <v>-8.6328563859999999E-6</v>
      </c>
      <c r="F1788" s="9">
        <f t="shared" si="57"/>
        <v>-8.6328563859999999E-6</v>
      </c>
      <c r="G1788" s="9" t="str">
        <f t="shared" si="58"/>
        <v/>
      </c>
    </row>
    <row r="1789" spans="1:7" x14ac:dyDescent="0.2">
      <c r="A1789" t="s">
        <v>8669</v>
      </c>
      <c r="B1789" t="s">
        <v>9274</v>
      </c>
      <c r="C1789" t="s">
        <v>362</v>
      </c>
      <c r="D1789" s="9">
        <v>1.9284236679999999E-6</v>
      </c>
      <c r="F1789" s="9" t="str">
        <f t="shared" si="57"/>
        <v/>
      </c>
      <c r="G1789" s="9">
        <f t="shared" si="58"/>
        <v>1.9284236679999999E-6</v>
      </c>
    </row>
    <row r="1790" spans="1:7" x14ac:dyDescent="0.2">
      <c r="A1790" t="s">
        <v>8669</v>
      </c>
      <c r="B1790" t="s">
        <v>480</v>
      </c>
      <c r="C1790" t="s">
        <v>362</v>
      </c>
      <c r="D1790" s="9">
        <v>-1.1757830699999999E-5</v>
      </c>
      <c r="F1790" s="9">
        <f t="shared" si="57"/>
        <v>-1.1757830699999999E-5</v>
      </c>
      <c r="G1790" s="9" t="str">
        <f t="shared" si="58"/>
        <v/>
      </c>
    </row>
    <row r="1791" spans="1:7" x14ac:dyDescent="0.2">
      <c r="A1791" t="s">
        <v>8201</v>
      </c>
      <c r="B1791" t="s">
        <v>8290</v>
      </c>
      <c r="C1791" t="s">
        <v>358</v>
      </c>
      <c r="D1791" s="9">
        <v>-1.8036511289999999E-4</v>
      </c>
      <c r="F1791" s="9">
        <f t="shared" si="57"/>
        <v>-1.8036511289999999E-4</v>
      </c>
      <c r="G1791" s="9" t="str">
        <f t="shared" si="58"/>
        <v/>
      </c>
    </row>
    <row r="1792" spans="1:7" x14ac:dyDescent="0.2">
      <c r="A1792" t="s">
        <v>8201</v>
      </c>
      <c r="B1792" t="s">
        <v>399</v>
      </c>
      <c r="C1792" t="s">
        <v>358</v>
      </c>
      <c r="D1792" s="9">
        <v>4.8653247060000002E-4</v>
      </c>
      <c r="F1792" s="9" t="str">
        <f t="shared" si="57"/>
        <v/>
      </c>
      <c r="G1792" s="9">
        <f t="shared" si="58"/>
        <v>4.8653247060000002E-4</v>
      </c>
    </row>
    <row r="1793" spans="1:7" x14ac:dyDescent="0.2">
      <c r="A1793" t="s">
        <v>8201</v>
      </c>
      <c r="B1793" t="s">
        <v>9274</v>
      </c>
      <c r="C1793" t="s">
        <v>358</v>
      </c>
      <c r="D1793" s="9">
        <v>-6.3867796720000004E-6</v>
      </c>
      <c r="F1793" s="9">
        <f t="shared" si="57"/>
        <v>-6.3867796720000004E-6</v>
      </c>
      <c r="G1793" s="9" t="str">
        <f t="shared" si="58"/>
        <v/>
      </c>
    </row>
    <row r="1794" spans="1:7" x14ac:dyDescent="0.2">
      <c r="A1794" t="s">
        <v>8201</v>
      </c>
      <c r="B1794" t="s">
        <v>52</v>
      </c>
      <c r="C1794" t="s">
        <v>358</v>
      </c>
      <c r="D1794" s="9">
        <v>-1.464567146E-5</v>
      </c>
      <c r="F1794" s="9">
        <f t="shared" si="57"/>
        <v>-1.464567146E-5</v>
      </c>
      <c r="G1794" s="9" t="str">
        <f t="shared" si="58"/>
        <v/>
      </c>
    </row>
    <row r="1795" spans="1:7" x14ac:dyDescent="0.2">
      <c r="A1795" t="s">
        <v>8202</v>
      </c>
      <c r="B1795" t="s">
        <v>8306</v>
      </c>
      <c r="C1795" t="s">
        <v>358</v>
      </c>
      <c r="D1795" s="9">
        <v>-2.158500431E-5</v>
      </c>
      <c r="F1795" s="9">
        <f t="shared" si="57"/>
        <v>-2.158500431E-5</v>
      </c>
      <c r="G1795" s="9" t="str">
        <f t="shared" si="58"/>
        <v/>
      </c>
    </row>
    <row r="1796" spans="1:7" x14ac:dyDescent="0.2">
      <c r="A1796" t="s">
        <v>8202</v>
      </c>
      <c r="B1796" t="s">
        <v>399</v>
      </c>
      <c r="C1796" t="s">
        <v>358</v>
      </c>
      <c r="D1796" s="9">
        <v>3.6520083069999998E-5</v>
      </c>
      <c r="F1796" s="9" t="str">
        <f t="shared" si="57"/>
        <v/>
      </c>
      <c r="G1796" s="9">
        <f t="shared" si="58"/>
        <v>3.6520083069999998E-5</v>
      </c>
    </row>
    <row r="1797" spans="1:7" x14ac:dyDescent="0.2">
      <c r="A1797" t="s">
        <v>8202</v>
      </c>
      <c r="B1797" t="s">
        <v>9274</v>
      </c>
      <c r="C1797" t="s">
        <v>358</v>
      </c>
      <c r="D1797" s="9">
        <v>-1.619140281E-6</v>
      </c>
      <c r="F1797" s="9">
        <f t="shared" si="57"/>
        <v>-1.619140281E-6</v>
      </c>
      <c r="G1797" s="9" t="str">
        <f t="shared" si="58"/>
        <v/>
      </c>
    </row>
    <row r="1798" spans="1:7" x14ac:dyDescent="0.2">
      <c r="A1798" t="s">
        <v>8202</v>
      </c>
      <c r="B1798" t="s">
        <v>52</v>
      </c>
      <c r="C1798" t="s">
        <v>358</v>
      </c>
      <c r="D1798" s="9">
        <v>1.3609011249999999E-6</v>
      </c>
      <c r="F1798" s="9" t="str">
        <f t="shared" si="57"/>
        <v/>
      </c>
      <c r="G1798" s="9">
        <f t="shared" si="58"/>
        <v>1.3609011249999999E-6</v>
      </c>
    </row>
    <row r="1799" spans="1:7" x14ac:dyDescent="0.2">
      <c r="A1799" t="s">
        <v>8202</v>
      </c>
      <c r="B1799" t="s">
        <v>8307</v>
      </c>
      <c r="C1799" t="s">
        <v>358</v>
      </c>
      <c r="D1799" s="9">
        <v>-2.8191323889999999E-6</v>
      </c>
      <c r="F1799" s="9">
        <f t="shared" ref="F1799:F1862" si="59">IF(D1799&lt;0,D1799,"")</f>
        <v>-2.8191323889999999E-6</v>
      </c>
      <c r="G1799" s="9" t="str">
        <f t="shared" ref="G1799:G1862" si="60">IF(D1799&gt;0,D1799,"")</f>
        <v/>
      </c>
    </row>
    <row r="1800" spans="1:7" x14ac:dyDescent="0.2">
      <c r="A1800" t="s">
        <v>8203</v>
      </c>
      <c r="B1800" t="s">
        <v>8294</v>
      </c>
      <c r="C1800" t="s">
        <v>358</v>
      </c>
      <c r="D1800" s="9">
        <v>-2.2429761920000001E-5</v>
      </c>
      <c r="F1800" s="9">
        <f t="shared" si="59"/>
        <v>-2.2429761920000001E-5</v>
      </c>
      <c r="G1800" s="9" t="str">
        <f t="shared" si="60"/>
        <v/>
      </c>
    </row>
    <row r="1801" spans="1:7" x14ac:dyDescent="0.2">
      <c r="A1801" t="s">
        <v>8203</v>
      </c>
      <c r="B1801" t="s">
        <v>8308</v>
      </c>
      <c r="C1801" t="s">
        <v>358</v>
      </c>
      <c r="D1801" s="9">
        <v>-4.4859523829999998E-5</v>
      </c>
      <c r="F1801" s="9">
        <f t="shared" si="59"/>
        <v>-4.4859523829999998E-5</v>
      </c>
      <c r="G1801" s="9" t="str">
        <f t="shared" si="60"/>
        <v/>
      </c>
    </row>
    <row r="1802" spans="1:7" x14ac:dyDescent="0.2">
      <c r="A1802" t="s">
        <v>8203</v>
      </c>
      <c r="B1802" t="s">
        <v>399</v>
      </c>
      <c r="C1802" t="s">
        <v>358</v>
      </c>
      <c r="D1802" s="9">
        <v>1.757653858E-4</v>
      </c>
      <c r="F1802" s="9" t="str">
        <f t="shared" si="59"/>
        <v/>
      </c>
      <c r="G1802" s="9">
        <f t="shared" si="60"/>
        <v>1.757653858E-4</v>
      </c>
    </row>
    <row r="1803" spans="1:7" x14ac:dyDescent="0.2">
      <c r="A1803" t="s">
        <v>8203</v>
      </c>
      <c r="B1803" t="s">
        <v>8320</v>
      </c>
      <c r="C1803" t="s">
        <v>358</v>
      </c>
      <c r="D1803" s="9">
        <v>-2.2429761920000001E-5</v>
      </c>
      <c r="F1803" s="9">
        <f t="shared" si="59"/>
        <v>-2.2429761920000001E-5</v>
      </c>
      <c r="G1803" s="9" t="str">
        <f t="shared" si="60"/>
        <v/>
      </c>
    </row>
    <row r="1804" spans="1:7" x14ac:dyDescent="0.2">
      <c r="A1804" t="s">
        <v>8203</v>
      </c>
      <c r="B1804" t="s">
        <v>9274</v>
      </c>
      <c r="C1804" t="s">
        <v>358</v>
      </c>
      <c r="D1804" s="9">
        <v>-9.2789355510000001E-6</v>
      </c>
      <c r="F1804" s="9">
        <f t="shared" si="59"/>
        <v>-9.2789355510000001E-6</v>
      </c>
      <c r="G1804" s="9" t="str">
        <f t="shared" si="60"/>
        <v/>
      </c>
    </row>
    <row r="1805" spans="1:7" x14ac:dyDescent="0.2">
      <c r="A1805" t="s">
        <v>8203</v>
      </c>
      <c r="B1805" t="s">
        <v>52</v>
      </c>
      <c r="C1805" t="s">
        <v>358</v>
      </c>
      <c r="D1805" s="9">
        <v>1.258773236E-6</v>
      </c>
      <c r="F1805" s="9" t="str">
        <f t="shared" si="59"/>
        <v/>
      </c>
      <c r="G1805" s="9">
        <f t="shared" si="60"/>
        <v>1.258773236E-6</v>
      </c>
    </row>
    <row r="1806" spans="1:7" x14ac:dyDescent="0.2">
      <c r="A1806" t="s">
        <v>8203</v>
      </c>
      <c r="B1806" t="s">
        <v>8307</v>
      </c>
      <c r="C1806" t="s">
        <v>358</v>
      </c>
      <c r="D1806" s="9">
        <v>-2.1878855519999999E-5</v>
      </c>
      <c r="F1806" s="9">
        <f t="shared" si="59"/>
        <v>-2.1878855519999999E-5</v>
      </c>
      <c r="G1806" s="9" t="str">
        <f t="shared" si="60"/>
        <v/>
      </c>
    </row>
    <row r="1807" spans="1:7" x14ac:dyDescent="0.2">
      <c r="A1807" t="s">
        <v>8604</v>
      </c>
      <c r="B1807" t="s">
        <v>8317</v>
      </c>
      <c r="C1807" t="s">
        <v>358</v>
      </c>
      <c r="D1807" s="9">
        <v>5.2456389080000003E-5</v>
      </c>
      <c r="F1807" s="9" t="str">
        <f t="shared" si="59"/>
        <v/>
      </c>
      <c r="G1807" s="9">
        <f t="shared" si="60"/>
        <v>5.2456389080000003E-5</v>
      </c>
    </row>
    <row r="1808" spans="1:7" x14ac:dyDescent="0.2">
      <c r="A1808" t="s">
        <v>8604</v>
      </c>
      <c r="B1808" t="s">
        <v>399</v>
      </c>
      <c r="C1808" t="s">
        <v>358</v>
      </c>
      <c r="D1808" s="9">
        <v>-5.2456389080000003E-5</v>
      </c>
      <c r="F1808" s="9">
        <f t="shared" si="59"/>
        <v>-5.2456389080000003E-5</v>
      </c>
      <c r="G1808" s="9" t="str">
        <f t="shared" si="60"/>
        <v/>
      </c>
    </row>
    <row r="1809" spans="1:7" x14ac:dyDescent="0.2">
      <c r="A1809" t="s">
        <v>8947</v>
      </c>
      <c r="B1809" t="s">
        <v>480</v>
      </c>
      <c r="C1809" t="s">
        <v>359</v>
      </c>
      <c r="D1809" s="9">
        <v>9.9243244570000006E-5</v>
      </c>
      <c r="F1809" s="9" t="str">
        <f t="shared" si="59"/>
        <v/>
      </c>
      <c r="G1809" s="9">
        <f t="shared" si="60"/>
        <v>9.9243244570000006E-5</v>
      </c>
    </row>
    <row r="1810" spans="1:7" x14ac:dyDescent="0.2">
      <c r="A1810" t="s">
        <v>8948</v>
      </c>
      <c r="B1810" t="s">
        <v>480</v>
      </c>
      <c r="C1810" t="s">
        <v>359</v>
      </c>
      <c r="D1810" s="9">
        <v>2.2111874530000001E-5</v>
      </c>
      <c r="F1810" s="9" t="str">
        <f t="shared" si="59"/>
        <v/>
      </c>
      <c r="G1810" s="9">
        <f t="shared" si="60"/>
        <v>2.2111874530000001E-5</v>
      </c>
    </row>
    <row r="1811" spans="1:7" x14ac:dyDescent="0.2">
      <c r="A1811" t="s">
        <v>8949</v>
      </c>
      <c r="B1811" t="s">
        <v>480</v>
      </c>
      <c r="C1811" t="s">
        <v>359</v>
      </c>
      <c r="D1811" s="9">
        <v>7.0281353999999995E-5</v>
      </c>
      <c r="F1811" s="9" t="str">
        <f t="shared" si="59"/>
        <v/>
      </c>
      <c r="G1811" s="9">
        <f t="shared" si="60"/>
        <v>7.0281353999999995E-5</v>
      </c>
    </row>
    <row r="1812" spans="1:7" x14ac:dyDescent="0.2">
      <c r="A1812" t="s">
        <v>8950</v>
      </c>
      <c r="B1812" t="s">
        <v>480</v>
      </c>
      <c r="C1812" t="s">
        <v>359</v>
      </c>
      <c r="D1812" s="9">
        <v>3.5433709880000002E-5</v>
      </c>
      <c r="F1812" s="9" t="str">
        <f t="shared" si="59"/>
        <v/>
      </c>
      <c r="G1812" s="9">
        <f t="shared" si="60"/>
        <v>3.5433709880000002E-5</v>
      </c>
    </row>
    <row r="1813" spans="1:7" x14ac:dyDescent="0.2">
      <c r="A1813" t="s">
        <v>8416</v>
      </c>
      <c r="B1813" t="s">
        <v>480</v>
      </c>
      <c r="C1813" t="s">
        <v>359</v>
      </c>
      <c r="D1813" s="9">
        <v>19.226382310000002</v>
      </c>
      <c r="F1813" s="9" t="str">
        <f t="shared" si="59"/>
        <v/>
      </c>
      <c r="G1813" s="9">
        <f t="shared" si="60"/>
        <v>19.226382310000002</v>
      </c>
    </row>
    <row r="1814" spans="1:7" x14ac:dyDescent="0.2">
      <c r="A1814" t="s">
        <v>8951</v>
      </c>
      <c r="B1814" t="s">
        <v>480</v>
      </c>
      <c r="C1814" t="s">
        <v>359</v>
      </c>
      <c r="D1814" s="9">
        <v>8.0266914019999993E-5</v>
      </c>
      <c r="F1814" s="9" t="str">
        <f t="shared" si="59"/>
        <v/>
      </c>
      <c r="G1814" s="9">
        <f t="shared" si="60"/>
        <v>8.0266914019999993E-5</v>
      </c>
    </row>
    <row r="1815" spans="1:7" x14ac:dyDescent="0.2">
      <c r="A1815" t="s">
        <v>8165</v>
      </c>
      <c r="B1815" t="s">
        <v>480</v>
      </c>
      <c r="C1815" t="s">
        <v>359</v>
      </c>
      <c r="D1815" s="9">
        <v>36.563698350000003</v>
      </c>
      <c r="F1815" s="9" t="str">
        <f t="shared" si="59"/>
        <v/>
      </c>
      <c r="G1815" s="9">
        <f t="shared" si="60"/>
        <v>36.563698350000003</v>
      </c>
    </row>
    <row r="1816" spans="1:7" x14ac:dyDescent="0.2">
      <c r="A1816" t="s">
        <v>8952</v>
      </c>
      <c r="B1816" t="s">
        <v>480</v>
      </c>
      <c r="C1816" t="s">
        <v>359</v>
      </c>
      <c r="D1816" s="9">
        <v>3.8908690329999999E-5</v>
      </c>
      <c r="F1816" s="9" t="str">
        <f t="shared" si="59"/>
        <v/>
      </c>
      <c r="G1816" s="9">
        <f t="shared" si="60"/>
        <v>3.8908690329999999E-5</v>
      </c>
    </row>
    <row r="1817" spans="1:7" x14ac:dyDescent="0.2">
      <c r="A1817" t="s">
        <v>8166</v>
      </c>
      <c r="B1817" t="s">
        <v>480</v>
      </c>
      <c r="C1817" t="s">
        <v>359</v>
      </c>
      <c r="D1817" s="9">
        <v>10.93895346</v>
      </c>
      <c r="F1817" s="9" t="str">
        <f t="shared" si="59"/>
        <v/>
      </c>
      <c r="G1817" s="9">
        <f t="shared" si="60"/>
        <v>10.93895346</v>
      </c>
    </row>
    <row r="1818" spans="1:7" x14ac:dyDescent="0.2">
      <c r="A1818" t="s">
        <v>8953</v>
      </c>
      <c r="B1818" t="s">
        <v>480</v>
      </c>
      <c r="C1818" t="s">
        <v>359</v>
      </c>
      <c r="D1818" s="9">
        <v>9.6787229419999999E-5</v>
      </c>
      <c r="F1818" s="9" t="str">
        <f t="shared" si="59"/>
        <v/>
      </c>
      <c r="G1818" s="9">
        <f t="shared" si="60"/>
        <v>9.6787229419999999E-5</v>
      </c>
    </row>
    <row r="1819" spans="1:7" x14ac:dyDescent="0.2">
      <c r="A1819" t="s">
        <v>8703</v>
      </c>
      <c r="B1819" t="s">
        <v>8276</v>
      </c>
      <c r="C1819" t="s">
        <v>358</v>
      </c>
      <c r="D1819" s="9">
        <v>-6.7902513640000002E-6</v>
      </c>
      <c r="F1819" s="9">
        <f t="shared" si="59"/>
        <v>-6.7902513640000002E-6</v>
      </c>
      <c r="G1819" s="9" t="str">
        <f t="shared" si="60"/>
        <v/>
      </c>
    </row>
    <row r="1820" spans="1:7" x14ac:dyDescent="0.2">
      <c r="A1820" t="s">
        <v>8703</v>
      </c>
      <c r="B1820" t="s">
        <v>8277</v>
      </c>
      <c r="C1820" t="s">
        <v>358</v>
      </c>
      <c r="D1820" s="9">
        <v>-1.3580502729999999E-5</v>
      </c>
      <c r="F1820" s="9">
        <f t="shared" si="59"/>
        <v>-1.3580502729999999E-5</v>
      </c>
      <c r="G1820" s="9" t="str">
        <f t="shared" si="60"/>
        <v/>
      </c>
    </row>
    <row r="1821" spans="1:7" x14ac:dyDescent="0.2">
      <c r="A1821" t="s">
        <v>8703</v>
      </c>
      <c r="B1821" t="s">
        <v>8323</v>
      </c>
      <c r="C1821" t="s">
        <v>358</v>
      </c>
      <c r="D1821" s="9">
        <v>-6.7902513640000002E-6</v>
      </c>
      <c r="F1821" s="9">
        <f t="shared" si="59"/>
        <v>-6.7902513640000002E-6</v>
      </c>
      <c r="G1821" s="9" t="str">
        <f t="shared" si="60"/>
        <v/>
      </c>
    </row>
    <row r="1822" spans="1:7" x14ac:dyDescent="0.2">
      <c r="A1822" t="s">
        <v>8703</v>
      </c>
      <c r="B1822" t="s">
        <v>8278</v>
      </c>
      <c r="C1822" t="s">
        <v>358</v>
      </c>
      <c r="D1822" s="9">
        <v>2.7161005459999999E-5</v>
      </c>
      <c r="F1822" s="9" t="str">
        <f t="shared" si="59"/>
        <v/>
      </c>
      <c r="G1822" s="9">
        <f t="shared" si="60"/>
        <v>2.7161005459999999E-5</v>
      </c>
    </row>
    <row r="1823" spans="1:7" x14ac:dyDescent="0.2">
      <c r="A1823" t="s">
        <v>8954</v>
      </c>
      <c r="B1823" t="s">
        <v>8290</v>
      </c>
      <c r="C1823" t="s">
        <v>362</v>
      </c>
      <c r="F1823" s="9" t="str">
        <f t="shared" si="59"/>
        <v/>
      </c>
      <c r="G1823" s="9" t="str">
        <f t="shared" si="60"/>
        <v/>
      </c>
    </row>
    <row r="1824" spans="1:7" x14ac:dyDescent="0.2">
      <c r="A1824" t="s">
        <v>8954</v>
      </c>
      <c r="B1824" t="s">
        <v>52</v>
      </c>
      <c r="C1824" t="s">
        <v>362</v>
      </c>
      <c r="F1824" s="9" t="str">
        <f t="shared" si="59"/>
        <v/>
      </c>
      <c r="G1824" s="9" t="str">
        <f t="shared" si="60"/>
        <v/>
      </c>
    </row>
    <row r="1825" spans="1:7" x14ac:dyDescent="0.2">
      <c r="A1825" t="s">
        <v>8954</v>
      </c>
      <c r="B1825" t="s">
        <v>402</v>
      </c>
      <c r="C1825" t="s">
        <v>362</v>
      </c>
      <c r="F1825" s="9" t="str">
        <f t="shared" si="59"/>
        <v/>
      </c>
      <c r="G1825" s="9" t="str">
        <f t="shared" si="60"/>
        <v/>
      </c>
    </row>
    <row r="1826" spans="1:7" x14ac:dyDescent="0.2">
      <c r="A1826" t="s">
        <v>8168</v>
      </c>
      <c r="B1826" t="s">
        <v>8294</v>
      </c>
      <c r="C1826" t="s">
        <v>358</v>
      </c>
      <c r="D1826" s="9">
        <v>-1.174860259E-5</v>
      </c>
      <c r="F1826" s="9">
        <f t="shared" si="59"/>
        <v>-1.174860259E-5</v>
      </c>
      <c r="G1826" s="9" t="str">
        <f t="shared" si="60"/>
        <v/>
      </c>
    </row>
    <row r="1827" spans="1:7" x14ac:dyDescent="0.2">
      <c r="A1827" t="s">
        <v>8168</v>
      </c>
      <c r="B1827" t="s">
        <v>8308</v>
      </c>
      <c r="C1827" t="s">
        <v>358</v>
      </c>
      <c r="D1827" s="9">
        <v>-4.8952510709999996E-6</v>
      </c>
      <c r="F1827" s="9">
        <f t="shared" si="59"/>
        <v>-4.8952510709999996E-6</v>
      </c>
      <c r="G1827" s="9" t="str">
        <f t="shared" si="60"/>
        <v/>
      </c>
    </row>
    <row r="1828" spans="1:7" x14ac:dyDescent="0.2">
      <c r="A1828" t="s">
        <v>8168</v>
      </c>
      <c r="B1828" t="s">
        <v>399</v>
      </c>
      <c r="C1828" t="s">
        <v>358</v>
      </c>
      <c r="D1828" s="9">
        <v>3.8360447000000001E-5</v>
      </c>
      <c r="F1828" s="9" t="str">
        <f t="shared" si="59"/>
        <v/>
      </c>
      <c r="G1828" s="9">
        <f t="shared" si="60"/>
        <v>3.8360447000000001E-5</v>
      </c>
    </row>
    <row r="1829" spans="1:7" x14ac:dyDescent="0.2">
      <c r="A1829" t="s">
        <v>8168</v>
      </c>
      <c r="B1829" t="s">
        <v>8320</v>
      </c>
      <c r="C1829" t="s">
        <v>358</v>
      </c>
      <c r="D1829" s="9">
        <v>-2.9371506530000001E-6</v>
      </c>
      <c r="F1829" s="9">
        <f t="shared" si="59"/>
        <v>-2.9371506530000001E-6</v>
      </c>
      <c r="G1829" s="9" t="str">
        <f t="shared" si="60"/>
        <v/>
      </c>
    </row>
    <row r="1830" spans="1:7" x14ac:dyDescent="0.2">
      <c r="A1830" t="s">
        <v>8168</v>
      </c>
      <c r="B1830" t="s">
        <v>9274</v>
      </c>
      <c r="C1830" t="s">
        <v>358</v>
      </c>
      <c r="D1830" s="9">
        <v>-2.025109289E-6</v>
      </c>
      <c r="F1830" s="9">
        <f t="shared" si="59"/>
        <v>-2.025109289E-6</v>
      </c>
      <c r="G1830" s="9" t="str">
        <f t="shared" si="60"/>
        <v/>
      </c>
    </row>
    <row r="1831" spans="1:7" x14ac:dyDescent="0.2">
      <c r="A1831" t="s">
        <v>8168</v>
      </c>
      <c r="B1831" t="s">
        <v>52</v>
      </c>
      <c r="C1831" t="s">
        <v>358</v>
      </c>
      <c r="D1831" s="9">
        <v>2.7472476329999999E-7</v>
      </c>
      <c r="F1831" s="9" t="str">
        <f t="shared" si="59"/>
        <v/>
      </c>
      <c r="G1831" s="9">
        <f t="shared" si="60"/>
        <v>2.7472476329999999E-7</v>
      </c>
    </row>
    <row r="1832" spans="1:7" x14ac:dyDescent="0.2">
      <c r="A1832" t="s">
        <v>8168</v>
      </c>
      <c r="B1832" t="s">
        <v>8307</v>
      </c>
      <c r="C1832" t="s">
        <v>358</v>
      </c>
      <c r="D1832" s="9">
        <v>-4.7750168419999999E-6</v>
      </c>
      <c r="F1832" s="9">
        <f t="shared" si="59"/>
        <v>-4.7750168419999999E-6</v>
      </c>
      <c r="G1832" s="9" t="str">
        <f t="shared" si="60"/>
        <v/>
      </c>
    </row>
    <row r="1833" spans="1:7" x14ac:dyDescent="0.2">
      <c r="A1833" t="s">
        <v>8169</v>
      </c>
      <c r="B1833" t="s">
        <v>8303</v>
      </c>
      <c r="C1833" t="s">
        <v>373</v>
      </c>
      <c r="D1833" s="9">
        <v>3.877329877E-6</v>
      </c>
      <c r="F1833" s="9" t="str">
        <f t="shared" si="59"/>
        <v/>
      </c>
      <c r="G1833" s="9">
        <f t="shared" si="60"/>
        <v>3.877329877E-6</v>
      </c>
    </row>
    <row r="1834" spans="1:7" x14ac:dyDescent="0.2">
      <c r="A1834" t="s">
        <v>8169</v>
      </c>
      <c r="B1834" t="s">
        <v>9274</v>
      </c>
      <c r="C1834" t="s">
        <v>373</v>
      </c>
      <c r="F1834" s="9" t="str">
        <f t="shared" si="59"/>
        <v/>
      </c>
      <c r="G1834" s="9" t="str">
        <f t="shared" si="60"/>
        <v/>
      </c>
    </row>
    <row r="1835" spans="1:7" x14ac:dyDescent="0.2">
      <c r="A1835" t="s">
        <v>8169</v>
      </c>
      <c r="B1835" t="s">
        <v>52</v>
      </c>
      <c r="C1835" t="s">
        <v>373</v>
      </c>
      <c r="F1835" s="9" t="str">
        <f t="shared" si="59"/>
        <v/>
      </c>
      <c r="G1835" s="9" t="str">
        <f t="shared" si="60"/>
        <v/>
      </c>
    </row>
    <row r="1836" spans="1:7" x14ac:dyDescent="0.2">
      <c r="A1836" t="s">
        <v>8169</v>
      </c>
      <c r="B1836" t="s">
        <v>403</v>
      </c>
      <c r="C1836" t="s">
        <v>373</v>
      </c>
      <c r="D1836" s="9">
        <v>4.1228131719999997E-6</v>
      </c>
      <c r="F1836" s="9" t="str">
        <f t="shared" si="59"/>
        <v/>
      </c>
      <c r="G1836" s="9">
        <f t="shared" si="60"/>
        <v>4.1228131719999997E-6</v>
      </c>
    </row>
    <row r="1837" spans="1:7" x14ac:dyDescent="0.2">
      <c r="A1837" t="s">
        <v>8169</v>
      </c>
      <c r="B1837" t="s">
        <v>8321</v>
      </c>
      <c r="C1837" t="s">
        <v>373</v>
      </c>
      <c r="D1837" s="9">
        <v>2.89492824E-6</v>
      </c>
      <c r="F1837" s="9" t="str">
        <f t="shared" si="59"/>
        <v/>
      </c>
      <c r="G1837" s="9">
        <f t="shared" si="60"/>
        <v>2.89492824E-6</v>
      </c>
    </row>
    <row r="1838" spans="1:7" x14ac:dyDescent="0.2">
      <c r="A1838" t="s">
        <v>8169</v>
      </c>
      <c r="B1838" t="s">
        <v>55</v>
      </c>
      <c r="C1838" t="s">
        <v>373</v>
      </c>
      <c r="D1838" s="9">
        <v>-1.0026318520000001E-6</v>
      </c>
      <c r="F1838" s="9">
        <f t="shared" si="59"/>
        <v>-1.0026318520000001E-6</v>
      </c>
      <c r="G1838" s="9" t="str">
        <f t="shared" si="60"/>
        <v/>
      </c>
    </row>
    <row r="1839" spans="1:7" x14ac:dyDescent="0.2">
      <c r="A1839" t="s">
        <v>8732</v>
      </c>
      <c r="B1839" t="s">
        <v>8348</v>
      </c>
      <c r="C1839" t="s">
        <v>362</v>
      </c>
      <c r="F1839" s="9" t="str">
        <f t="shared" si="59"/>
        <v/>
      </c>
      <c r="G1839" s="9" t="str">
        <f t="shared" si="60"/>
        <v/>
      </c>
    </row>
    <row r="1840" spans="1:7" x14ac:dyDescent="0.2">
      <c r="A1840" t="s">
        <v>8732</v>
      </c>
      <c r="B1840" t="s">
        <v>52</v>
      </c>
      <c r="C1840" t="s">
        <v>362</v>
      </c>
      <c r="F1840" s="9" t="str">
        <f t="shared" si="59"/>
        <v/>
      </c>
      <c r="G1840" s="9" t="str">
        <f t="shared" si="60"/>
        <v/>
      </c>
    </row>
    <row r="1841" spans="1:7" x14ac:dyDescent="0.2">
      <c r="A1841" t="s">
        <v>8732</v>
      </c>
      <c r="B1841" t="s">
        <v>8267</v>
      </c>
      <c r="C1841" t="s">
        <v>362</v>
      </c>
      <c r="F1841" s="9" t="str">
        <f t="shared" si="59"/>
        <v/>
      </c>
      <c r="G1841" s="9" t="str">
        <f t="shared" si="60"/>
        <v/>
      </c>
    </row>
    <row r="1842" spans="1:7" x14ac:dyDescent="0.2">
      <c r="A1842" t="s">
        <v>8732</v>
      </c>
      <c r="B1842" t="s">
        <v>8279</v>
      </c>
      <c r="C1842" t="s">
        <v>362</v>
      </c>
      <c r="F1842" s="9" t="str">
        <f t="shared" si="59"/>
        <v/>
      </c>
      <c r="G1842" s="9" t="str">
        <f t="shared" si="60"/>
        <v/>
      </c>
    </row>
    <row r="1843" spans="1:7" x14ac:dyDescent="0.2">
      <c r="A1843" t="s">
        <v>8732</v>
      </c>
      <c r="B1843" t="s">
        <v>55</v>
      </c>
      <c r="C1843" t="s">
        <v>362</v>
      </c>
      <c r="F1843" s="9" t="str">
        <f t="shared" si="59"/>
        <v/>
      </c>
      <c r="G1843" s="9" t="str">
        <f t="shared" si="60"/>
        <v/>
      </c>
    </row>
    <row r="1844" spans="1:7" x14ac:dyDescent="0.2">
      <c r="A1844" t="s">
        <v>8200</v>
      </c>
      <c r="B1844" t="s">
        <v>52</v>
      </c>
      <c r="C1844" t="s">
        <v>360</v>
      </c>
      <c r="F1844" s="9" t="str">
        <f t="shared" si="59"/>
        <v/>
      </c>
      <c r="G1844" s="9" t="str">
        <f t="shared" si="60"/>
        <v/>
      </c>
    </row>
    <row r="1845" spans="1:7" x14ac:dyDescent="0.2">
      <c r="A1845" t="s">
        <v>8200</v>
      </c>
      <c r="B1845" t="s">
        <v>8263</v>
      </c>
      <c r="C1845" t="s">
        <v>360</v>
      </c>
      <c r="F1845" s="9" t="str">
        <f t="shared" si="59"/>
        <v/>
      </c>
      <c r="G1845" s="9" t="str">
        <f t="shared" si="60"/>
        <v/>
      </c>
    </row>
    <row r="1846" spans="1:7" x14ac:dyDescent="0.2">
      <c r="A1846" t="s">
        <v>8955</v>
      </c>
      <c r="B1846" t="s">
        <v>480</v>
      </c>
      <c r="C1846" t="s">
        <v>375</v>
      </c>
      <c r="F1846" s="9" t="str">
        <f t="shared" si="59"/>
        <v/>
      </c>
      <c r="G1846" s="9" t="str">
        <f t="shared" si="60"/>
        <v/>
      </c>
    </row>
    <row r="1847" spans="1:7" x14ac:dyDescent="0.2">
      <c r="A1847" t="s">
        <v>8956</v>
      </c>
      <c r="B1847" t="s">
        <v>480</v>
      </c>
      <c r="C1847" t="s">
        <v>375</v>
      </c>
      <c r="F1847" s="9" t="str">
        <f t="shared" si="59"/>
        <v/>
      </c>
      <c r="G1847" s="9" t="str">
        <f t="shared" si="60"/>
        <v/>
      </c>
    </row>
    <row r="1848" spans="1:7" x14ac:dyDescent="0.2">
      <c r="A1848" t="s">
        <v>8957</v>
      </c>
      <c r="B1848" t="s">
        <v>52</v>
      </c>
      <c r="C1848" t="s">
        <v>375</v>
      </c>
      <c r="F1848" s="9" t="str">
        <f t="shared" si="59"/>
        <v/>
      </c>
      <c r="G1848" s="9" t="str">
        <f t="shared" si="60"/>
        <v/>
      </c>
    </row>
    <row r="1849" spans="1:7" x14ac:dyDescent="0.2">
      <c r="A1849" t="s">
        <v>8957</v>
      </c>
      <c r="B1849" t="s">
        <v>398</v>
      </c>
      <c r="C1849" t="s">
        <v>375</v>
      </c>
      <c r="F1849" s="9" t="str">
        <f t="shared" si="59"/>
        <v/>
      </c>
      <c r="G1849" s="9" t="str">
        <f t="shared" si="60"/>
        <v/>
      </c>
    </row>
    <row r="1850" spans="1:7" x14ac:dyDescent="0.2">
      <c r="A1850" t="s">
        <v>8957</v>
      </c>
      <c r="B1850" t="s">
        <v>480</v>
      </c>
      <c r="C1850" t="s">
        <v>375</v>
      </c>
      <c r="F1850" s="9" t="str">
        <f t="shared" si="59"/>
        <v/>
      </c>
      <c r="G1850" s="9" t="str">
        <f t="shared" si="60"/>
        <v/>
      </c>
    </row>
    <row r="1851" spans="1:7" x14ac:dyDescent="0.2">
      <c r="A1851" t="s">
        <v>8958</v>
      </c>
      <c r="B1851" t="s">
        <v>8362</v>
      </c>
      <c r="C1851" t="s">
        <v>375</v>
      </c>
      <c r="F1851" s="9" t="str">
        <f t="shared" si="59"/>
        <v/>
      </c>
      <c r="G1851" s="9" t="str">
        <f t="shared" si="60"/>
        <v/>
      </c>
    </row>
    <row r="1852" spans="1:7" x14ac:dyDescent="0.2">
      <c r="A1852" t="s">
        <v>8958</v>
      </c>
      <c r="B1852" t="s">
        <v>52</v>
      </c>
      <c r="C1852" t="s">
        <v>375</v>
      </c>
      <c r="F1852" s="9" t="str">
        <f t="shared" si="59"/>
        <v/>
      </c>
      <c r="G1852" s="9" t="str">
        <f t="shared" si="60"/>
        <v/>
      </c>
    </row>
    <row r="1853" spans="1:7" x14ac:dyDescent="0.2">
      <c r="A1853" t="s">
        <v>8958</v>
      </c>
      <c r="B1853" t="s">
        <v>480</v>
      </c>
      <c r="C1853" t="s">
        <v>375</v>
      </c>
      <c r="F1853" s="9" t="str">
        <f t="shared" si="59"/>
        <v/>
      </c>
      <c r="G1853" s="9" t="str">
        <f t="shared" si="60"/>
        <v/>
      </c>
    </row>
    <row r="1854" spans="1:7" x14ac:dyDescent="0.2">
      <c r="A1854" t="s">
        <v>8496</v>
      </c>
      <c r="B1854" t="s">
        <v>52</v>
      </c>
      <c r="C1854" t="s">
        <v>375</v>
      </c>
      <c r="F1854" s="9" t="str">
        <f t="shared" si="59"/>
        <v/>
      </c>
      <c r="G1854" s="9" t="str">
        <f t="shared" si="60"/>
        <v/>
      </c>
    </row>
    <row r="1855" spans="1:7" x14ac:dyDescent="0.2">
      <c r="A1855" t="s">
        <v>8496</v>
      </c>
      <c r="B1855" t="s">
        <v>8307</v>
      </c>
      <c r="C1855" t="s">
        <v>375</v>
      </c>
      <c r="F1855" s="9" t="str">
        <f t="shared" si="59"/>
        <v/>
      </c>
      <c r="G1855" s="9" t="str">
        <f t="shared" si="60"/>
        <v/>
      </c>
    </row>
    <row r="1856" spans="1:7" x14ac:dyDescent="0.2">
      <c r="A1856" t="s">
        <v>8496</v>
      </c>
      <c r="B1856" t="s">
        <v>480</v>
      </c>
      <c r="C1856" t="s">
        <v>375</v>
      </c>
      <c r="F1856" s="9" t="str">
        <f t="shared" si="59"/>
        <v/>
      </c>
      <c r="G1856" s="9" t="str">
        <f t="shared" si="60"/>
        <v/>
      </c>
    </row>
    <row r="1857" spans="1:7" x14ac:dyDescent="0.2">
      <c r="A1857" t="s">
        <v>8959</v>
      </c>
      <c r="B1857" t="s">
        <v>8363</v>
      </c>
      <c r="C1857" t="s">
        <v>375</v>
      </c>
      <c r="F1857" s="9" t="str">
        <f t="shared" si="59"/>
        <v/>
      </c>
      <c r="G1857" s="9" t="str">
        <f t="shared" si="60"/>
        <v/>
      </c>
    </row>
    <row r="1858" spans="1:7" x14ac:dyDescent="0.2">
      <c r="A1858" t="s">
        <v>8959</v>
      </c>
      <c r="B1858" t="s">
        <v>52</v>
      </c>
      <c r="C1858" t="s">
        <v>375</v>
      </c>
      <c r="F1858" s="9" t="str">
        <f t="shared" si="59"/>
        <v/>
      </c>
      <c r="G1858" s="9" t="str">
        <f t="shared" si="60"/>
        <v/>
      </c>
    </row>
    <row r="1859" spans="1:7" x14ac:dyDescent="0.2">
      <c r="A1859" t="s">
        <v>8959</v>
      </c>
      <c r="B1859" t="s">
        <v>480</v>
      </c>
      <c r="C1859" t="s">
        <v>375</v>
      </c>
      <c r="F1859" s="9" t="str">
        <f t="shared" si="59"/>
        <v/>
      </c>
      <c r="G1859" s="9" t="str">
        <f t="shared" si="60"/>
        <v/>
      </c>
    </row>
    <row r="1860" spans="1:7" x14ac:dyDescent="0.2">
      <c r="A1860" t="s">
        <v>8960</v>
      </c>
      <c r="B1860" t="s">
        <v>8362</v>
      </c>
      <c r="C1860" t="s">
        <v>375</v>
      </c>
      <c r="F1860" s="9" t="str">
        <f t="shared" si="59"/>
        <v/>
      </c>
      <c r="G1860" s="9" t="str">
        <f t="shared" si="60"/>
        <v/>
      </c>
    </row>
    <row r="1861" spans="1:7" x14ac:dyDescent="0.2">
      <c r="A1861" t="s">
        <v>8960</v>
      </c>
      <c r="B1861" t="s">
        <v>480</v>
      </c>
      <c r="C1861" t="s">
        <v>375</v>
      </c>
      <c r="F1861" s="9" t="str">
        <f t="shared" si="59"/>
        <v/>
      </c>
      <c r="G1861" s="9" t="str">
        <f t="shared" si="60"/>
        <v/>
      </c>
    </row>
    <row r="1862" spans="1:7" x14ac:dyDescent="0.2">
      <c r="A1862" t="s">
        <v>8961</v>
      </c>
      <c r="B1862" t="s">
        <v>8363</v>
      </c>
      <c r="C1862" t="s">
        <v>375</v>
      </c>
      <c r="F1862" s="9" t="str">
        <f t="shared" si="59"/>
        <v/>
      </c>
      <c r="G1862" s="9" t="str">
        <f t="shared" si="60"/>
        <v/>
      </c>
    </row>
    <row r="1863" spans="1:7" x14ac:dyDescent="0.2">
      <c r="A1863" t="s">
        <v>8961</v>
      </c>
      <c r="B1863" t="s">
        <v>480</v>
      </c>
      <c r="C1863" t="s">
        <v>375</v>
      </c>
      <c r="F1863" s="9" t="str">
        <f t="shared" ref="F1863:F1926" si="61">IF(D1863&lt;0,D1863,"")</f>
        <v/>
      </c>
      <c r="G1863" s="9" t="str">
        <f t="shared" ref="G1863:G1926" si="62">IF(D1863&gt;0,D1863,"")</f>
        <v/>
      </c>
    </row>
    <row r="1864" spans="1:7" x14ac:dyDescent="0.2">
      <c r="A1864" t="s">
        <v>8962</v>
      </c>
      <c r="B1864" t="s">
        <v>8307</v>
      </c>
      <c r="C1864" t="s">
        <v>371</v>
      </c>
      <c r="F1864" s="9" t="str">
        <f t="shared" si="61"/>
        <v/>
      </c>
      <c r="G1864" s="9" t="str">
        <f t="shared" si="62"/>
        <v/>
      </c>
    </row>
    <row r="1865" spans="1:7" x14ac:dyDescent="0.2">
      <c r="A1865" t="s">
        <v>8431</v>
      </c>
      <c r="B1865" t="s">
        <v>52</v>
      </c>
      <c r="C1865" t="s">
        <v>363</v>
      </c>
      <c r="D1865" s="9">
        <v>9.9441276710000004</v>
      </c>
      <c r="F1865" s="9" t="str">
        <f t="shared" si="61"/>
        <v/>
      </c>
      <c r="G1865" s="9">
        <f t="shared" si="62"/>
        <v>9.9441276710000004</v>
      </c>
    </row>
    <row r="1866" spans="1:7" x14ac:dyDescent="0.2">
      <c r="A1866" t="s">
        <v>8457</v>
      </c>
      <c r="B1866" t="s">
        <v>52</v>
      </c>
      <c r="C1866" t="s">
        <v>363</v>
      </c>
      <c r="D1866" s="9">
        <v>2.5053042990000001</v>
      </c>
      <c r="F1866" s="9" t="str">
        <f t="shared" si="61"/>
        <v/>
      </c>
      <c r="G1866" s="9">
        <f t="shared" si="62"/>
        <v>2.5053042990000001</v>
      </c>
    </row>
    <row r="1867" spans="1:7" x14ac:dyDescent="0.2">
      <c r="A1867" t="s">
        <v>8428</v>
      </c>
      <c r="B1867" t="s">
        <v>54</v>
      </c>
      <c r="C1867" t="s">
        <v>363</v>
      </c>
      <c r="D1867" s="9">
        <v>0.3264779854</v>
      </c>
      <c r="F1867" s="9" t="str">
        <f t="shared" si="61"/>
        <v/>
      </c>
      <c r="G1867" s="9">
        <f t="shared" si="62"/>
        <v>0.3264779854</v>
      </c>
    </row>
    <row r="1868" spans="1:7" x14ac:dyDescent="0.2">
      <c r="A1868" t="s">
        <v>8428</v>
      </c>
      <c r="B1868" t="s">
        <v>8294</v>
      </c>
      <c r="C1868" t="s">
        <v>363</v>
      </c>
      <c r="D1868" s="9">
        <v>1.7722066619999999E-4</v>
      </c>
      <c r="F1868" s="9" t="str">
        <f t="shared" si="61"/>
        <v/>
      </c>
      <c r="G1868" s="9">
        <f t="shared" si="62"/>
        <v>1.7722066619999999E-4</v>
      </c>
    </row>
    <row r="1869" spans="1:7" x14ac:dyDescent="0.2">
      <c r="A1869" t="s">
        <v>8428</v>
      </c>
      <c r="B1869" t="s">
        <v>8288</v>
      </c>
      <c r="C1869" t="s">
        <v>363</v>
      </c>
      <c r="D1869" s="9">
        <v>3.8260270830000001</v>
      </c>
      <c r="F1869" s="9" t="str">
        <f t="shared" si="61"/>
        <v/>
      </c>
      <c r="G1869" s="9">
        <f t="shared" si="62"/>
        <v>3.8260270830000001</v>
      </c>
    </row>
    <row r="1870" spans="1:7" x14ac:dyDescent="0.2">
      <c r="A1870" t="s">
        <v>8428</v>
      </c>
      <c r="B1870" t="s">
        <v>8276</v>
      </c>
      <c r="C1870" t="s">
        <v>363</v>
      </c>
      <c r="D1870" s="9">
        <v>3.5991000960000001E-4</v>
      </c>
      <c r="F1870" s="9" t="str">
        <f t="shared" si="61"/>
        <v/>
      </c>
      <c r="G1870" s="9">
        <f t="shared" si="62"/>
        <v>3.5991000960000001E-4</v>
      </c>
    </row>
    <row r="1871" spans="1:7" x14ac:dyDescent="0.2">
      <c r="A1871" t="s">
        <v>8551</v>
      </c>
      <c r="B1871" t="s">
        <v>8294</v>
      </c>
      <c r="C1871" t="s">
        <v>363</v>
      </c>
      <c r="D1871" s="9">
        <v>2.3682991390000001E-4</v>
      </c>
      <c r="F1871" s="9" t="str">
        <f t="shared" si="61"/>
        <v/>
      </c>
      <c r="G1871" s="9">
        <f t="shared" si="62"/>
        <v>2.3682991390000001E-4</v>
      </c>
    </row>
    <row r="1872" spans="1:7" x14ac:dyDescent="0.2">
      <c r="A1872" t="s">
        <v>8551</v>
      </c>
      <c r="B1872" t="s">
        <v>8288</v>
      </c>
      <c r="C1872" t="s">
        <v>363</v>
      </c>
      <c r="D1872" s="9">
        <v>5.9841686100000002</v>
      </c>
      <c r="F1872" s="9" t="str">
        <f t="shared" si="61"/>
        <v/>
      </c>
      <c r="G1872" s="9">
        <f t="shared" si="62"/>
        <v>5.9841686100000002</v>
      </c>
    </row>
    <row r="1873" spans="1:7" x14ac:dyDescent="0.2">
      <c r="A1873" t="s">
        <v>8551</v>
      </c>
      <c r="B1873" t="s">
        <v>8276</v>
      </c>
      <c r="C1873" t="s">
        <v>363</v>
      </c>
      <c r="D1873" s="9">
        <v>2.5012705209999999E-4</v>
      </c>
      <c r="F1873" s="9" t="str">
        <f t="shared" si="61"/>
        <v/>
      </c>
      <c r="G1873" s="9">
        <f t="shared" si="62"/>
        <v>2.5012705209999999E-4</v>
      </c>
    </row>
    <row r="1874" spans="1:7" x14ac:dyDescent="0.2">
      <c r="A1874" t="s">
        <v>8963</v>
      </c>
      <c r="B1874" t="s">
        <v>8294</v>
      </c>
      <c r="C1874" t="s">
        <v>363</v>
      </c>
      <c r="D1874" s="9">
        <v>1.972629246E-6</v>
      </c>
      <c r="F1874" s="9" t="str">
        <f t="shared" si="61"/>
        <v/>
      </c>
      <c r="G1874" s="9">
        <f t="shared" si="62"/>
        <v>1.972629246E-6</v>
      </c>
    </row>
    <row r="1875" spans="1:7" x14ac:dyDescent="0.2">
      <c r="A1875" t="s">
        <v>8963</v>
      </c>
      <c r="B1875" t="s">
        <v>8288</v>
      </c>
      <c r="C1875" t="s">
        <v>363</v>
      </c>
      <c r="D1875" s="9">
        <v>2.0513768889999999E-6</v>
      </c>
      <c r="F1875" s="9" t="str">
        <f t="shared" si="61"/>
        <v/>
      </c>
      <c r="G1875" s="9">
        <f t="shared" si="62"/>
        <v>2.0513768889999999E-6</v>
      </c>
    </row>
    <row r="1876" spans="1:7" x14ac:dyDescent="0.2">
      <c r="A1876" t="s">
        <v>8963</v>
      </c>
      <c r="B1876" t="s">
        <v>8276</v>
      </c>
      <c r="C1876" t="s">
        <v>363</v>
      </c>
      <c r="D1876" s="9">
        <v>1.43522457E-6</v>
      </c>
      <c r="F1876" s="9" t="str">
        <f t="shared" si="61"/>
        <v/>
      </c>
      <c r="G1876" s="9">
        <f t="shared" si="62"/>
        <v>1.43522457E-6</v>
      </c>
    </row>
    <row r="1877" spans="1:7" x14ac:dyDescent="0.2">
      <c r="A1877" t="s">
        <v>8964</v>
      </c>
      <c r="B1877" t="s">
        <v>52</v>
      </c>
      <c r="C1877" t="s">
        <v>363</v>
      </c>
      <c r="F1877" s="9" t="str">
        <f t="shared" si="61"/>
        <v/>
      </c>
      <c r="G1877" s="9" t="str">
        <f t="shared" si="62"/>
        <v/>
      </c>
    </row>
    <row r="1878" spans="1:7" x14ac:dyDescent="0.2">
      <c r="A1878" t="s">
        <v>8965</v>
      </c>
      <c r="B1878" t="s">
        <v>55</v>
      </c>
      <c r="C1878" t="s">
        <v>363</v>
      </c>
      <c r="F1878" s="9" t="str">
        <f t="shared" si="61"/>
        <v/>
      </c>
      <c r="G1878" s="9" t="str">
        <f t="shared" si="62"/>
        <v/>
      </c>
    </row>
    <row r="1879" spans="1:7" x14ac:dyDescent="0.2">
      <c r="A1879" t="s">
        <v>8384</v>
      </c>
      <c r="B1879" t="s">
        <v>52</v>
      </c>
      <c r="C1879" t="s">
        <v>367</v>
      </c>
      <c r="F1879" s="9" t="str">
        <f t="shared" si="61"/>
        <v/>
      </c>
      <c r="G1879" s="9" t="str">
        <f t="shared" si="62"/>
        <v/>
      </c>
    </row>
    <row r="1880" spans="1:7" x14ac:dyDescent="0.2">
      <c r="A1880" t="s">
        <v>8385</v>
      </c>
      <c r="B1880" t="s">
        <v>480</v>
      </c>
      <c r="C1880" t="s">
        <v>367</v>
      </c>
      <c r="F1880" s="9" t="str">
        <f t="shared" si="61"/>
        <v/>
      </c>
      <c r="G1880" s="9" t="str">
        <f t="shared" si="62"/>
        <v/>
      </c>
    </row>
    <row r="1881" spans="1:7" x14ac:dyDescent="0.2">
      <c r="A1881" t="s">
        <v>8328</v>
      </c>
      <c r="B1881" t="s">
        <v>52</v>
      </c>
      <c r="C1881" t="s">
        <v>362</v>
      </c>
      <c r="F1881" s="9" t="str">
        <f t="shared" si="61"/>
        <v/>
      </c>
      <c r="G1881" s="9" t="str">
        <f t="shared" si="62"/>
        <v/>
      </c>
    </row>
    <row r="1882" spans="1:7" x14ac:dyDescent="0.2">
      <c r="A1882" t="s">
        <v>8329</v>
      </c>
      <c r="B1882" t="s">
        <v>52</v>
      </c>
      <c r="C1882" t="s">
        <v>362</v>
      </c>
      <c r="F1882" s="9" t="str">
        <f t="shared" si="61"/>
        <v/>
      </c>
      <c r="G1882" s="9" t="str">
        <f t="shared" si="62"/>
        <v/>
      </c>
    </row>
    <row r="1883" spans="1:7" x14ac:dyDescent="0.2">
      <c r="A1883" t="s">
        <v>8364</v>
      </c>
      <c r="B1883" t="s">
        <v>52</v>
      </c>
      <c r="C1883" t="s">
        <v>365</v>
      </c>
      <c r="F1883" s="9" t="str">
        <f t="shared" si="61"/>
        <v/>
      </c>
      <c r="G1883" s="9" t="str">
        <f t="shared" si="62"/>
        <v/>
      </c>
    </row>
    <row r="1884" spans="1:7" x14ac:dyDescent="0.2">
      <c r="A1884" t="s">
        <v>8966</v>
      </c>
      <c r="B1884" t="s">
        <v>52</v>
      </c>
      <c r="C1884" t="s">
        <v>358</v>
      </c>
      <c r="F1884" s="9" t="str">
        <f t="shared" si="61"/>
        <v/>
      </c>
      <c r="G1884" s="9" t="str">
        <f t="shared" si="62"/>
        <v/>
      </c>
    </row>
    <row r="1885" spans="1:7" x14ac:dyDescent="0.2">
      <c r="A1885" t="s">
        <v>8330</v>
      </c>
      <c r="B1885" t="s">
        <v>52</v>
      </c>
      <c r="C1885" t="s">
        <v>366</v>
      </c>
      <c r="F1885" s="9" t="str">
        <f t="shared" si="61"/>
        <v/>
      </c>
      <c r="G1885" s="9" t="str">
        <f t="shared" si="62"/>
        <v/>
      </c>
    </row>
    <row r="1886" spans="1:7" x14ac:dyDescent="0.2">
      <c r="A1886" t="s">
        <v>8365</v>
      </c>
      <c r="B1886" t="s">
        <v>52</v>
      </c>
      <c r="C1886" t="s">
        <v>365</v>
      </c>
      <c r="F1886" s="9" t="str">
        <f t="shared" si="61"/>
        <v/>
      </c>
      <c r="G1886" s="9" t="str">
        <f t="shared" si="62"/>
        <v/>
      </c>
    </row>
    <row r="1887" spans="1:7" x14ac:dyDescent="0.2">
      <c r="A1887" t="s">
        <v>8967</v>
      </c>
      <c r="B1887" t="s">
        <v>52</v>
      </c>
      <c r="C1887" t="s">
        <v>358</v>
      </c>
      <c r="F1887" s="9" t="str">
        <f t="shared" si="61"/>
        <v/>
      </c>
      <c r="G1887" s="9" t="str">
        <f t="shared" si="62"/>
        <v/>
      </c>
    </row>
    <row r="1888" spans="1:7" x14ac:dyDescent="0.2">
      <c r="A1888" t="s">
        <v>8331</v>
      </c>
      <c r="B1888" t="s">
        <v>52</v>
      </c>
      <c r="C1888" t="s">
        <v>366</v>
      </c>
      <c r="F1888" s="9" t="str">
        <f t="shared" si="61"/>
        <v/>
      </c>
      <c r="G1888" s="9" t="str">
        <f t="shared" si="62"/>
        <v/>
      </c>
    </row>
    <row r="1889" spans="1:7" x14ac:dyDescent="0.2">
      <c r="A1889" t="s">
        <v>8332</v>
      </c>
      <c r="B1889" t="s">
        <v>480</v>
      </c>
      <c r="C1889" t="s">
        <v>356</v>
      </c>
      <c r="F1889" s="9" t="str">
        <f t="shared" si="61"/>
        <v/>
      </c>
      <c r="G1889" s="9" t="str">
        <f t="shared" si="62"/>
        <v/>
      </c>
    </row>
    <row r="1890" spans="1:7" x14ac:dyDescent="0.2">
      <c r="A1890" t="s">
        <v>8333</v>
      </c>
      <c r="B1890" t="s">
        <v>480</v>
      </c>
      <c r="C1890" t="s">
        <v>356</v>
      </c>
      <c r="F1890" s="9" t="str">
        <f t="shared" si="61"/>
        <v/>
      </c>
      <c r="G1890" s="9" t="str">
        <f t="shared" si="62"/>
        <v/>
      </c>
    </row>
    <row r="1891" spans="1:7" x14ac:dyDescent="0.2">
      <c r="A1891" t="s">
        <v>8334</v>
      </c>
      <c r="B1891" t="s">
        <v>480</v>
      </c>
      <c r="C1891" t="s">
        <v>356</v>
      </c>
      <c r="F1891" s="9" t="str">
        <f t="shared" si="61"/>
        <v/>
      </c>
      <c r="G1891" s="9" t="str">
        <f t="shared" si="62"/>
        <v/>
      </c>
    </row>
    <row r="1892" spans="1:7" x14ac:dyDescent="0.2">
      <c r="A1892" t="s">
        <v>8335</v>
      </c>
      <c r="B1892" t="s">
        <v>480</v>
      </c>
      <c r="C1892" t="s">
        <v>356</v>
      </c>
      <c r="F1892" s="9" t="str">
        <f t="shared" si="61"/>
        <v/>
      </c>
      <c r="G1892" s="9" t="str">
        <f t="shared" si="62"/>
        <v/>
      </c>
    </row>
    <row r="1893" spans="1:7" x14ac:dyDescent="0.2">
      <c r="A1893" t="s">
        <v>8336</v>
      </c>
      <c r="B1893" t="s">
        <v>480</v>
      </c>
      <c r="C1893" t="s">
        <v>356</v>
      </c>
      <c r="F1893" s="9" t="str">
        <f t="shared" si="61"/>
        <v/>
      </c>
      <c r="G1893" s="9" t="str">
        <f t="shared" si="62"/>
        <v/>
      </c>
    </row>
    <row r="1894" spans="1:7" x14ac:dyDescent="0.2">
      <c r="A1894" t="s">
        <v>8337</v>
      </c>
      <c r="B1894" t="s">
        <v>480</v>
      </c>
      <c r="C1894" t="s">
        <v>356</v>
      </c>
      <c r="F1894" s="9" t="str">
        <f t="shared" si="61"/>
        <v/>
      </c>
      <c r="G1894" s="9" t="str">
        <f t="shared" si="62"/>
        <v/>
      </c>
    </row>
    <row r="1895" spans="1:7" x14ac:dyDescent="0.2">
      <c r="A1895" t="s">
        <v>8338</v>
      </c>
      <c r="B1895" t="s">
        <v>480</v>
      </c>
      <c r="C1895" t="s">
        <v>356</v>
      </c>
      <c r="F1895" s="9" t="str">
        <f t="shared" si="61"/>
        <v/>
      </c>
      <c r="G1895" s="9" t="str">
        <f t="shared" si="62"/>
        <v/>
      </c>
    </row>
    <row r="1896" spans="1:7" x14ac:dyDescent="0.2">
      <c r="A1896" t="s">
        <v>8339</v>
      </c>
      <c r="B1896" t="s">
        <v>52</v>
      </c>
      <c r="C1896" t="s">
        <v>356</v>
      </c>
      <c r="F1896" s="9" t="str">
        <f t="shared" si="61"/>
        <v/>
      </c>
      <c r="G1896" s="9" t="str">
        <f t="shared" si="62"/>
        <v/>
      </c>
    </row>
    <row r="1897" spans="1:7" x14ac:dyDescent="0.2">
      <c r="A1897" t="s">
        <v>8340</v>
      </c>
      <c r="B1897" t="s">
        <v>52</v>
      </c>
      <c r="C1897" t="s">
        <v>356</v>
      </c>
      <c r="F1897" s="9" t="str">
        <f t="shared" si="61"/>
        <v/>
      </c>
      <c r="G1897" s="9" t="str">
        <f t="shared" si="62"/>
        <v/>
      </c>
    </row>
    <row r="1898" spans="1:7" x14ac:dyDescent="0.2">
      <c r="A1898" t="s">
        <v>8341</v>
      </c>
      <c r="B1898" t="s">
        <v>52</v>
      </c>
      <c r="C1898" t="s">
        <v>356</v>
      </c>
      <c r="F1898" s="9" t="str">
        <f t="shared" si="61"/>
        <v/>
      </c>
      <c r="G1898" s="9" t="str">
        <f t="shared" si="62"/>
        <v/>
      </c>
    </row>
    <row r="1899" spans="1:7" x14ac:dyDescent="0.2">
      <c r="A1899" t="s">
        <v>8342</v>
      </c>
      <c r="B1899" t="s">
        <v>52</v>
      </c>
      <c r="C1899" t="s">
        <v>356</v>
      </c>
      <c r="F1899" s="9" t="str">
        <f t="shared" si="61"/>
        <v/>
      </c>
      <c r="G1899" s="9" t="str">
        <f t="shared" si="62"/>
        <v/>
      </c>
    </row>
    <row r="1900" spans="1:7" x14ac:dyDescent="0.2">
      <c r="A1900" t="s">
        <v>8343</v>
      </c>
      <c r="B1900" t="s">
        <v>52</v>
      </c>
      <c r="C1900" t="s">
        <v>356</v>
      </c>
      <c r="F1900" s="9" t="str">
        <f t="shared" si="61"/>
        <v/>
      </c>
      <c r="G1900" s="9" t="str">
        <f t="shared" si="62"/>
        <v/>
      </c>
    </row>
    <row r="1901" spans="1:7" x14ac:dyDescent="0.2">
      <c r="A1901" t="s">
        <v>8434</v>
      </c>
      <c r="B1901" t="s">
        <v>8286</v>
      </c>
      <c r="C1901" t="s">
        <v>365</v>
      </c>
      <c r="D1901" s="9">
        <v>0.10004262680000001</v>
      </c>
      <c r="F1901" s="9" t="str">
        <f t="shared" si="61"/>
        <v/>
      </c>
      <c r="G1901" s="9">
        <f t="shared" si="62"/>
        <v>0.10004262680000001</v>
      </c>
    </row>
    <row r="1902" spans="1:7" x14ac:dyDescent="0.2">
      <c r="A1902" t="s">
        <v>8434</v>
      </c>
      <c r="B1902" t="s">
        <v>9274</v>
      </c>
      <c r="C1902" t="s">
        <v>365</v>
      </c>
      <c r="D1902" s="9">
        <v>2.3720046150000002E-3</v>
      </c>
      <c r="F1902" s="9" t="str">
        <f t="shared" si="61"/>
        <v/>
      </c>
      <c r="G1902" s="9">
        <f t="shared" si="62"/>
        <v>2.3720046150000002E-3</v>
      </c>
    </row>
    <row r="1903" spans="1:7" x14ac:dyDescent="0.2">
      <c r="A1903" t="s">
        <v>8434</v>
      </c>
      <c r="B1903" t="s">
        <v>52</v>
      </c>
      <c r="C1903" t="s">
        <v>365</v>
      </c>
      <c r="D1903" s="9">
        <v>1.413149828E-3</v>
      </c>
      <c r="F1903" s="9" t="str">
        <f t="shared" si="61"/>
        <v/>
      </c>
      <c r="G1903" s="9">
        <f t="shared" si="62"/>
        <v>1.413149828E-3</v>
      </c>
    </row>
    <row r="1904" spans="1:7" x14ac:dyDescent="0.2">
      <c r="A1904" t="s">
        <v>8434</v>
      </c>
      <c r="B1904" t="s">
        <v>402</v>
      </c>
      <c r="C1904" t="s">
        <v>365</v>
      </c>
      <c r="D1904" s="9">
        <v>7.1449180950000002E-3</v>
      </c>
      <c r="F1904" s="9" t="str">
        <f t="shared" si="61"/>
        <v/>
      </c>
      <c r="G1904" s="9">
        <f t="shared" si="62"/>
        <v>7.1449180950000002E-3</v>
      </c>
    </row>
    <row r="1905" spans="1:7" x14ac:dyDescent="0.2">
      <c r="A1905" t="s">
        <v>8968</v>
      </c>
      <c r="B1905" t="s">
        <v>8286</v>
      </c>
      <c r="C1905" t="s">
        <v>361</v>
      </c>
      <c r="F1905" s="9" t="str">
        <f t="shared" si="61"/>
        <v/>
      </c>
      <c r="G1905" s="9" t="str">
        <f t="shared" si="62"/>
        <v/>
      </c>
    </row>
    <row r="1906" spans="1:7" x14ac:dyDescent="0.2">
      <c r="A1906" t="s">
        <v>8968</v>
      </c>
      <c r="B1906" t="s">
        <v>8318</v>
      </c>
      <c r="C1906" t="s">
        <v>361</v>
      </c>
      <c r="F1906" s="9" t="str">
        <f t="shared" si="61"/>
        <v/>
      </c>
      <c r="G1906" s="9" t="str">
        <f t="shared" si="62"/>
        <v/>
      </c>
    </row>
    <row r="1907" spans="1:7" x14ac:dyDescent="0.2">
      <c r="A1907" t="s">
        <v>8969</v>
      </c>
      <c r="B1907" t="s">
        <v>8286</v>
      </c>
      <c r="C1907" t="s">
        <v>361</v>
      </c>
      <c r="F1907" s="9" t="str">
        <f t="shared" si="61"/>
        <v/>
      </c>
      <c r="G1907" s="9" t="str">
        <f t="shared" si="62"/>
        <v/>
      </c>
    </row>
    <row r="1908" spans="1:7" x14ac:dyDescent="0.2">
      <c r="A1908" t="s">
        <v>8969</v>
      </c>
      <c r="B1908" t="s">
        <v>8319</v>
      </c>
      <c r="C1908" t="s">
        <v>361</v>
      </c>
      <c r="F1908" s="9" t="str">
        <f t="shared" si="61"/>
        <v/>
      </c>
      <c r="G1908" s="9" t="str">
        <f t="shared" si="62"/>
        <v/>
      </c>
    </row>
    <row r="1909" spans="1:7" x14ac:dyDescent="0.2">
      <c r="A1909" t="s">
        <v>8715</v>
      </c>
      <c r="B1909" t="s">
        <v>8286</v>
      </c>
      <c r="C1909" t="s">
        <v>370</v>
      </c>
      <c r="F1909" s="9" t="str">
        <f t="shared" si="61"/>
        <v/>
      </c>
      <c r="G1909" s="9" t="str">
        <f t="shared" si="62"/>
        <v/>
      </c>
    </row>
    <row r="1910" spans="1:7" x14ac:dyDescent="0.2">
      <c r="A1910" t="s">
        <v>8970</v>
      </c>
      <c r="B1910" t="s">
        <v>54</v>
      </c>
      <c r="C1910" t="s">
        <v>373</v>
      </c>
      <c r="F1910" s="9" t="str">
        <f t="shared" si="61"/>
        <v/>
      </c>
      <c r="G1910" s="9" t="str">
        <f t="shared" si="62"/>
        <v/>
      </c>
    </row>
    <row r="1911" spans="1:7" x14ac:dyDescent="0.2">
      <c r="A1911" t="s">
        <v>8970</v>
      </c>
      <c r="B1911" t="s">
        <v>8286</v>
      </c>
      <c r="C1911" t="s">
        <v>373</v>
      </c>
      <c r="F1911" s="9" t="str">
        <f t="shared" si="61"/>
        <v/>
      </c>
      <c r="G1911" s="9" t="str">
        <f t="shared" si="62"/>
        <v/>
      </c>
    </row>
    <row r="1912" spans="1:7" x14ac:dyDescent="0.2">
      <c r="A1912" t="s">
        <v>8970</v>
      </c>
      <c r="B1912" t="s">
        <v>52</v>
      </c>
      <c r="C1912" t="s">
        <v>373</v>
      </c>
      <c r="F1912" s="9" t="str">
        <f t="shared" si="61"/>
        <v/>
      </c>
      <c r="G1912" s="9" t="str">
        <f t="shared" si="62"/>
        <v/>
      </c>
    </row>
    <row r="1913" spans="1:7" x14ac:dyDescent="0.2">
      <c r="A1913" t="s">
        <v>8970</v>
      </c>
      <c r="B1913" t="s">
        <v>401</v>
      </c>
      <c r="C1913" t="s">
        <v>373</v>
      </c>
      <c r="F1913" s="9" t="str">
        <f t="shared" si="61"/>
        <v/>
      </c>
      <c r="G1913" s="9" t="str">
        <f t="shared" si="62"/>
        <v/>
      </c>
    </row>
    <row r="1914" spans="1:7" x14ac:dyDescent="0.2">
      <c r="A1914" t="s">
        <v>8970</v>
      </c>
      <c r="B1914" t="s">
        <v>480</v>
      </c>
      <c r="C1914" t="s">
        <v>373</v>
      </c>
      <c r="F1914" s="9" t="str">
        <f t="shared" si="61"/>
        <v/>
      </c>
      <c r="G1914" s="9" t="str">
        <f t="shared" si="62"/>
        <v/>
      </c>
    </row>
    <row r="1915" spans="1:7" x14ac:dyDescent="0.2">
      <c r="A1915" t="s">
        <v>8971</v>
      </c>
      <c r="B1915" t="s">
        <v>8286</v>
      </c>
      <c r="C1915" t="s">
        <v>373</v>
      </c>
      <c r="F1915" s="9" t="str">
        <f t="shared" si="61"/>
        <v/>
      </c>
      <c r="G1915" s="9" t="str">
        <f t="shared" si="62"/>
        <v/>
      </c>
    </row>
    <row r="1916" spans="1:7" x14ac:dyDescent="0.2">
      <c r="A1916" t="s">
        <v>8971</v>
      </c>
      <c r="B1916" t="s">
        <v>52</v>
      </c>
      <c r="C1916" t="s">
        <v>373</v>
      </c>
      <c r="F1916" s="9" t="str">
        <f t="shared" si="61"/>
        <v/>
      </c>
      <c r="G1916" s="9" t="str">
        <f t="shared" si="62"/>
        <v/>
      </c>
    </row>
    <row r="1917" spans="1:7" x14ac:dyDescent="0.2">
      <c r="A1917" t="s">
        <v>8971</v>
      </c>
      <c r="B1917" t="s">
        <v>55</v>
      </c>
      <c r="C1917" t="s">
        <v>373</v>
      </c>
      <c r="F1917" s="9" t="str">
        <f t="shared" si="61"/>
        <v/>
      </c>
      <c r="G1917" s="9" t="str">
        <f t="shared" si="62"/>
        <v/>
      </c>
    </row>
    <row r="1918" spans="1:7" x14ac:dyDescent="0.2">
      <c r="A1918" t="s">
        <v>8670</v>
      </c>
      <c r="B1918" t="s">
        <v>8286</v>
      </c>
      <c r="C1918" t="s">
        <v>373</v>
      </c>
      <c r="F1918" s="9" t="str">
        <f t="shared" si="61"/>
        <v/>
      </c>
      <c r="G1918" s="9" t="str">
        <f t="shared" si="62"/>
        <v/>
      </c>
    </row>
    <row r="1919" spans="1:7" x14ac:dyDescent="0.2">
      <c r="A1919" t="s">
        <v>8670</v>
      </c>
      <c r="B1919" t="s">
        <v>52</v>
      </c>
      <c r="C1919" t="s">
        <v>373</v>
      </c>
      <c r="F1919" s="9" t="str">
        <f t="shared" si="61"/>
        <v/>
      </c>
      <c r="G1919" s="9" t="str">
        <f t="shared" si="62"/>
        <v/>
      </c>
    </row>
    <row r="1920" spans="1:7" x14ac:dyDescent="0.2">
      <c r="A1920" t="s">
        <v>8670</v>
      </c>
      <c r="B1920" t="s">
        <v>402</v>
      </c>
      <c r="C1920" t="s">
        <v>373</v>
      </c>
      <c r="F1920" s="9" t="str">
        <f t="shared" si="61"/>
        <v/>
      </c>
      <c r="G1920" s="9" t="str">
        <f t="shared" si="62"/>
        <v/>
      </c>
    </row>
    <row r="1921" spans="1:7" x14ac:dyDescent="0.2">
      <c r="A1921" t="s">
        <v>8972</v>
      </c>
      <c r="B1921" t="s">
        <v>8294</v>
      </c>
      <c r="C1921" t="s">
        <v>362</v>
      </c>
      <c r="F1921" s="9" t="str">
        <f t="shared" si="61"/>
        <v/>
      </c>
      <c r="G1921" s="9" t="str">
        <f t="shared" si="62"/>
        <v/>
      </c>
    </row>
    <row r="1922" spans="1:7" x14ac:dyDescent="0.2">
      <c r="A1922" t="s">
        <v>8972</v>
      </c>
      <c r="B1922" t="s">
        <v>8320</v>
      </c>
      <c r="C1922" t="s">
        <v>362</v>
      </c>
      <c r="F1922" s="9" t="str">
        <f t="shared" si="61"/>
        <v/>
      </c>
      <c r="G1922" s="9" t="str">
        <f t="shared" si="62"/>
        <v/>
      </c>
    </row>
    <row r="1923" spans="1:7" x14ac:dyDescent="0.2">
      <c r="A1923" t="s">
        <v>8972</v>
      </c>
      <c r="B1923" t="s">
        <v>8303</v>
      </c>
      <c r="C1923" t="s">
        <v>362</v>
      </c>
      <c r="F1923" s="9" t="str">
        <f t="shared" si="61"/>
        <v/>
      </c>
      <c r="G1923" s="9" t="str">
        <f t="shared" si="62"/>
        <v/>
      </c>
    </row>
    <row r="1924" spans="1:7" x14ac:dyDescent="0.2">
      <c r="A1924" t="s">
        <v>8972</v>
      </c>
      <c r="B1924" t="s">
        <v>8288</v>
      </c>
      <c r="C1924" t="s">
        <v>362</v>
      </c>
      <c r="F1924" s="9" t="str">
        <f t="shared" si="61"/>
        <v/>
      </c>
      <c r="G1924" s="9" t="str">
        <f t="shared" si="62"/>
        <v/>
      </c>
    </row>
    <row r="1925" spans="1:7" x14ac:dyDescent="0.2">
      <c r="A1925" t="s">
        <v>8972</v>
      </c>
      <c r="B1925" t="s">
        <v>8265</v>
      </c>
      <c r="C1925" t="s">
        <v>362</v>
      </c>
      <c r="F1925" s="9" t="str">
        <f t="shared" si="61"/>
        <v/>
      </c>
      <c r="G1925" s="9" t="str">
        <f t="shared" si="62"/>
        <v/>
      </c>
    </row>
    <row r="1926" spans="1:7" x14ac:dyDescent="0.2">
      <c r="A1926" t="s">
        <v>8972</v>
      </c>
      <c r="B1926" t="s">
        <v>401</v>
      </c>
      <c r="C1926" t="s">
        <v>362</v>
      </c>
      <c r="F1926" s="9" t="str">
        <f t="shared" si="61"/>
        <v/>
      </c>
      <c r="G1926" s="9" t="str">
        <f t="shared" si="62"/>
        <v/>
      </c>
    </row>
    <row r="1927" spans="1:7" x14ac:dyDescent="0.2">
      <c r="A1927" t="s">
        <v>8972</v>
      </c>
      <c r="B1927" t="s">
        <v>8266</v>
      </c>
      <c r="C1927" t="s">
        <v>362</v>
      </c>
      <c r="F1927" s="9" t="str">
        <f t="shared" ref="F1927:F1990" si="63">IF(D1927&lt;0,D1927,"")</f>
        <v/>
      </c>
      <c r="G1927" s="9" t="str">
        <f t="shared" ref="G1927:G1990" si="64">IF(D1927&gt;0,D1927,"")</f>
        <v/>
      </c>
    </row>
    <row r="1928" spans="1:7" x14ac:dyDescent="0.2">
      <c r="A1928" t="s">
        <v>8972</v>
      </c>
      <c r="B1928" t="s">
        <v>403</v>
      </c>
      <c r="C1928" t="s">
        <v>362</v>
      </c>
      <c r="F1928" s="9" t="str">
        <f t="shared" si="63"/>
        <v/>
      </c>
      <c r="G1928" s="9" t="str">
        <f t="shared" si="64"/>
        <v/>
      </c>
    </row>
    <row r="1929" spans="1:7" x14ac:dyDescent="0.2">
      <c r="A1929" t="s">
        <v>8972</v>
      </c>
      <c r="B1929" t="s">
        <v>8276</v>
      </c>
      <c r="C1929" t="s">
        <v>362</v>
      </c>
      <c r="F1929" s="9" t="str">
        <f t="shared" si="63"/>
        <v/>
      </c>
      <c r="G1929" s="9" t="str">
        <f t="shared" si="64"/>
        <v/>
      </c>
    </row>
    <row r="1930" spans="1:7" x14ac:dyDescent="0.2">
      <c r="A1930" t="s">
        <v>8972</v>
      </c>
      <c r="B1930" t="s">
        <v>8323</v>
      </c>
      <c r="C1930" t="s">
        <v>362</v>
      </c>
      <c r="F1930" s="9" t="str">
        <f t="shared" si="63"/>
        <v/>
      </c>
      <c r="G1930" s="9" t="str">
        <f t="shared" si="64"/>
        <v/>
      </c>
    </row>
    <row r="1931" spans="1:7" x14ac:dyDescent="0.2">
      <c r="A1931" t="s">
        <v>8972</v>
      </c>
      <c r="B1931" t="s">
        <v>8321</v>
      </c>
      <c r="C1931" t="s">
        <v>362</v>
      </c>
      <c r="F1931" s="9" t="str">
        <f t="shared" si="63"/>
        <v/>
      </c>
      <c r="G1931" s="9" t="str">
        <f t="shared" si="64"/>
        <v/>
      </c>
    </row>
    <row r="1932" spans="1:7" x14ac:dyDescent="0.2">
      <c r="A1932" t="s">
        <v>8973</v>
      </c>
      <c r="B1932" t="s">
        <v>8308</v>
      </c>
      <c r="C1932" t="s">
        <v>362</v>
      </c>
      <c r="F1932" s="9" t="str">
        <f t="shared" si="63"/>
        <v/>
      </c>
      <c r="G1932" s="9" t="str">
        <f t="shared" si="64"/>
        <v/>
      </c>
    </row>
    <row r="1933" spans="1:7" x14ac:dyDescent="0.2">
      <c r="A1933" t="s">
        <v>8973</v>
      </c>
      <c r="B1933" t="s">
        <v>8320</v>
      </c>
      <c r="C1933" t="s">
        <v>362</v>
      </c>
      <c r="F1933" s="9" t="str">
        <f t="shared" si="63"/>
        <v/>
      </c>
      <c r="G1933" s="9" t="str">
        <f t="shared" si="64"/>
        <v/>
      </c>
    </row>
    <row r="1934" spans="1:7" x14ac:dyDescent="0.2">
      <c r="A1934" t="s">
        <v>8973</v>
      </c>
      <c r="B1934" t="s">
        <v>8303</v>
      </c>
      <c r="C1934" t="s">
        <v>362</v>
      </c>
      <c r="F1934" s="9" t="str">
        <f t="shared" si="63"/>
        <v/>
      </c>
      <c r="G1934" s="9" t="str">
        <f t="shared" si="64"/>
        <v/>
      </c>
    </row>
    <row r="1935" spans="1:7" x14ac:dyDescent="0.2">
      <c r="A1935" t="s">
        <v>8973</v>
      </c>
      <c r="B1935" t="s">
        <v>8265</v>
      </c>
      <c r="C1935" t="s">
        <v>362</v>
      </c>
      <c r="F1935" s="9" t="str">
        <f t="shared" si="63"/>
        <v/>
      </c>
      <c r="G1935" s="9" t="str">
        <f t="shared" si="64"/>
        <v/>
      </c>
    </row>
    <row r="1936" spans="1:7" x14ac:dyDescent="0.2">
      <c r="A1936" t="s">
        <v>8973</v>
      </c>
      <c r="B1936" t="s">
        <v>401</v>
      </c>
      <c r="C1936" t="s">
        <v>362</v>
      </c>
      <c r="F1936" s="9" t="str">
        <f t="shared" si="63"/>
        <v/>
      </c>
      <c r="G1936" s="9" t="str">
        <f t="shared" si="64"/>
        <v/>
      </c>
    </row>
    <row r="1937" spans="1:7" x14ac:dyDescent="0.2">
      <c r="A1937" t="s">
        <v>8973</v>
      </c>
      <c r="B1937" t="s">
        <v>8298</v>
      </c>
      <c r="C1937" t="s">
        <v>362</v>
      </c>
      <c r="F1937" s="9" t="str">
        <f t="shared" si="63"/>
        <v/>
      </c>
      <c r="G1937" s="9" t="str">
        <f t="shared" si="64"/>
        <v/>
      </c>
    </row>
    <row r="1938" spans="1:7" x14ac:dyDescent="0.2">
      <c r="A1938" t="s">
        <v>8973</v>
      </c>
      <c r="B1938" t="s">
        <v>8266</v>
      </c>
      <c r="C1938" t="s">
        <v>362</v>
      </c>
      <c r="F1938" s="9" t="str">
        <f t="shared" si="63"/>
        <v/>
      </c>
      <c r="G1938" s="9" t="str">
        <f t="shared" si="64"/>
        <v/>
      </c>
    </row>
    <row r="1939" spans="1:7" x14ac:dyDescent="0.2">
      <c r="A1939" t="s">
        <v>8973</v>
      </c>
      <c r="B1939" t="s">
        <v>403</v>
      </c>
      <c r="C1939" t="s">
        <v>362</v>
      </c>
      <c r="F1939" s="9" t="str">
        <f t="shared" si="63"/>
        <v/>
      </c>
      <c r="G1939" s="9" t="str">
        <f t="shared" si="64"/>
        <v/>
      </c>
    </row>
    <row r="1940" spans="1:7" x14ac:dyDescent="0.2">
      <c r="A1940" t="s">
        <v>8973</v>
      </c>
      <c r="B1940" t="s">
        <v>8277</v>
      </c>
      <c r="C1940" t="s">
        <v>362</v>
      </c>
      <c r="F1940" s="9" t="str">
        <f t="shared" si="63"/>
        <v/>
      </c>
      <c r="G1940" s="9" t="str">
        <f t="shared" si="64"/>
        <v/>
      </c>
    </row>
    <row r="1941" spans="1:7" x14ac:dyDescent="0.2">
      <c r="A1941" t="s">
        <v>8973</v>
      </c>
      <c r="B1941" t="s">
        <v>8323</v>
      </c>
      <c r="C1941" t="s">
        <v>362</v>
      </c>
      <c r="F1941" s="9" t="str">
        <f t="shared" si="63"/>
        <v/>
      </c>
      <c r="G1941" s="9" t="str">
        <f t="shared" si="64"/>
        <v/>
      </c>
    </row>
    <row r="1942" spans="1:7" x14ac:dyDescent="0.2">
      <c r="A1942" t="s">
        <v>8973</v>
      </c>
      <c r="B1942" t="s">
        <v>8321</v>
      </c>
      <c r="C1942" t="s">
        <v>362</v>
      </c>
      <c r="F1942" s="9" t="str">
        <f t="shared" si="63"/>
        <v/>
      </c>
      <c r="G1942" s="9" t="str">
        <f t="shared" si="64"/>
        <v/>
      </c>
    </row>
    <row r="1943" spans="1:7" x14ac:dyDescent="0.2">
      <c r="A1943" t="s">
        <v>9263</v>
      </c>
      <c r="B1943" t="s">
        <v>9274</v>
      </c>
      <c r="C1943" t="s">
        <v>357</v>
      </c>
      <c r="D1943" s="9">
        <v>3.9767597830000001E-6</v>
      </c>
      <c r="F1943" s="9" t="str">
        <f t="shared" si="63"/>
        <v/>
      </c>
      <c r="G1943" s="9">
        <f t="shared" si="64"/>
        <v>3.9767597830000001E-6</v>
      </c>
    </row>
    <row r="1944" spans="1:7" x14ac:dyDescent="0.2">
      <c r="A1944" t="s">
        <v>8628</v>
      </c>
      <c r="B1944" t="s">
        <v>8307</v>
      </c>
      <c r="C1944" t="s">
        <v>358</v>
      </c>
      <c r="D1944" s="9">
        <v>1.076415429E-5</v>
      </c>
      <c r="F1944" s="9" t="str">
        <f t="shared" si="63"/>
        <v/>
      </c>
      <c r="G1944" s="9">
        <f t="shared" si="64"/>
        <v>1.076415429E-5</v>
      </c>
    </row>
    <row r="1945" spans="1:7" x14ac:dyDescent="0.2">
      <c r="A1945" t="s">
        <v>8709</v>
      </c>
      <c r="B1945" t="s">
        <v>52</v>
      </c>
      <c r="C1945" t="s">
        <v>374</v>
      </c>
      <c r="D1945" s="9">
        <v>17.13565097</v>
      </c>
      <c r="F1945" s="9" t="str">
        <f t="shared" si="63"/>
        <v/>
      </c>
      <c r="G1945" s="9">
        <f t="shared" si="64"/>
        <v>17.13565097</v>
      </c>
    </row>
    <row r="1946" spans="1:7" x14ac:dyDescent="0.2">
      <c r="A1946" t="s">
        <v>8974</v>
      </c>
      <c r="B1946" t="s">
        <v>8286</v>
      </c>
      <c r="C1946" t="s">
        <v>373</v>
      </c>
      <c r="D1946" s="9">
        <v>7.6450636649999997E-6</v>
      </c>
      <c r="F1946" s="9" t="str">
        <f t="shared" si="63"/>
        <v/>
      </c>
      <c r="G1946" s="9">
        <f t="shared" si="64"/>
        <v>7.6450636649999997E-6</v>
      </c>
    </row>
    <row r="1947" spans="1:7" x14ac:dyDescent="0.2">
      <c r="A1947" t="s">
        <v>8974</v>
      </c>
      <c r="B1947" t="s">
        <v>52</v>
      </c>
      <c r="C1947" t="s">
        <v>373</v>
      </c>
      <c r="D1947" s="9">
        <v>2.2526099229999999E-6</v>
      </c>
      <c r="F1947" s="9" t="str">
        <f t="shared" si="63"/>
        <v/>
      </c>
      <c r="G1947" s="9">
        <f t="shared" si="64"/>
        <v>2.2526099229999999E-6</v>
      </c>
    </row>
    <row r="1948" spans="1:7" x14ac:dyDescent="0.2">
      <c r="A1948" t="s">
        <v>8974</v>
      </c>
      <c r="B1948" t="s">
        <v>55</v>
      </c>
      <c r="C1948" t="s">
        <v>373</v>
      </c>
      <c r="D1948" s="9">
        <v>-6.647881448E-6</v>
      </c>
      <c r="F1948" s="9">
        <f t="shared" si="63"/>
        <v>-6.647881448E-6</v>
      </c>
      <c r="G1948" s="9" t="str">
        <f t="shared" si="64"/>
        <v/>
      </c>
    </row>
    <row r="1949" spans="1:7" x14ac:dyDescent="0.2">
      <c r="A1949" t="s">
        <v>8605</v>
      </c>
      <c r="B1949" t="s">
        <v>52</v>
      </c>
      <c r="C1949" t="s">
        <v>358</v>
      </c>
      <c r="D1949" s="9">
        <v>1.9294033159999999E-5</v>
      </c>
      <c r="F1949" s="9" t="str">
        <f t="shared" si="63"/>
        <v/>
      </c>
      <c r="G1949" s="9">
        <f t="shared" si="64"/>
        <v>1.9294033159999999E-5</v>
      </c>
    </row>
    <row r="1950" spans="1:7" x14ac:dyDescent="0.2">
      <c r="A1950" t="s">
        <v>8605</v>
      </c>
      <c r="B1950" t="s">
        <v>402</v>
      </c>
      <c r="C1950" t="s">
        <v>358</v>
      </c>
      <c r="D1950" s="9">
        <v>-5.7882099540000001E-5</v>
      </c>
      <c r="F1950" s="9">
        <f t="shared" si="63"/>
        <v>-5.7882099540000001E-5</v>
      </c>
      <c r="G1950" s="9" t="str">
        <f t="shared" si="64"/>
        <v/>
      </c>
    </row>
    <row r="1951" spans="1:7" x14ac:dyDescent="0.2">
      <c r="A1951" t="s">
        <v>8605</v>
      </c>
      <c r="B1951" t="s">
        <v>8307</v>
      </c>
      <c r="C1951" t="s">
        <v>358</v>
      </c>
      <c r="D1951" s="9">
        <v>3.8588066379999998E-5</v>
      </c>
      <c r="F1951" s="9" t="str">
        <f t="shared" si="63"/>
        <v/>
      </c>
      <c r="G1951" s="9">
        <f t="shared" si="64"/>
        <v>3.8588066379999998E-5</v>
      </c>
    </row>
    <row r="1952" spans="1:7" x14ac:dyDescent="0.2">
      <c r="A1952" t="s">
        <v>8629</v>
      </c>
      <c r="B1952" t="s">
        <v>52</v>
      </c>
      <c r="C1952" t="s">
        <v>358</v>
      </c>
      <c r="D1952" s="9">
        <v>1.200354324E-5</v>
      </c>
      <c r="F1952" s="9" t="str">
        <f t="shared" si="63"/>
        <v/>
      </c>
      <c r="G1952" s="9">
        <f t="shared" si="64"/>
        <v>1.200354324E-5</v>
      </c>
    </row>
    <row r="1953" spans="1:7" x14ac:dyDescent="0.2">
      <c r="A1953" t="s">
        <v>8629</v>
      </c>
      <c r="B1953" t="s">
        <v>402</v>
      </c>
      <c r="C1953" t="s">
        <v>358</v>
      </c>
      <c r="D1953" s="9">
        <v>-3.601062975E-5</v>
      </c>
      <c r="F1953" s="9">
        <f t="shared" si="63"/>
        <v>-3.601062975E-5</v>
      </c>
      <c r="G1953" s="9" t="str">
        <f t="shared" si="64"/>
        <v/>
      </c>
    </row>
    <row r="1954" spans="1:7" x14ac:dyDescent="0.2">
      <c r="A1954" t="s">
        <v>8629</v>
      </c>
      <c r="B1954" t="s">
        <v>480</v>
      </c>
      <c r="C1954" t="s">
        <v>358</v>
      </c>
      <c r="D1954" s="9">
        <v>2.4007086509999999E-5</v>
      </c>
      <c r="F1954" s="9" t="str">
        <f t="shared" si="63"/>
        <v/>
      </c>
      <c r="G1954" s="9">
        <f t="shared" si="64"/>
        <v>2.4007086509999999E-5</v>
      </c>
    </row>
    <row r="1955" spans="1:7" x14ac:dyDescent="0.2">
      <c r="A1955" t="s">
        <v>8606</v>
      </c>
      <c r="B1955" t="s">
        <v>402</v>
      </c>
      <c r="C1955" t="s">
        <v>375</v>
      </c>
      <c r="F1955" s="9" t="str">
        <f t="shared" si="63"/>
        <v/>
      </c>
      <c r="G1955" s="9" t="str">
        <f t="shared" si="64"/>
        <v/>
      </c>
    </row>
    <row r="1956" spans="1:7" x14ac:dyDescent="0.2">
      <c r="A1956" t="s">
        <v>8607</v>
      </c>
      <c r="B1956" t="s">
        <v>401</v>
      </c>
      <c r="C1956" t="s">
        <v>375</v>
      </c>
      <c r="F1956" s="9" t="str">
        <f t="shared" si="63"/>
        <v/>
      </c>
      <c r="G1956" s="9" t="str">
        <f t="shared" si="64"/>
        <v/>
      </c>
    </row>
    <row r="1957" spans="1:7" x14ac:dyDescent="0.2">
      <c r="A1957" t="s">
        <v>8398</v>
      </c>
      <c r="B1957" t="s">
        <v>9274</v>
      </c>
      <c r="C1957" t="s">
        <v>357</v>
      </c>
      <c r="D1957" s="9">
        <v>10.50000414</v>
      </c>
      <c r="F1957" s="9" t="str">
        <f t="shared" si="63"/>
        <v/>
      </c>
      <c r="G1957" s="9">
        <f t="shared" si="64"/>
        <v>10.50000414</v>
      </c>
    </row>
    <row r="1958" spans="1:7" x14ac:dyDescent="0.2">
      <c r="A1958" t="s">
        <v>8398</v>
      </c>
      <c r="B1958" t="s">
        <v>8792</v>
      </c>
      <c r="C1958" t="s">
        <v>357</v>
      </c>
      <c r="D1958" s="9">
        <v>-10.50000414</v>
      </c>
      <c r="F1958" s="9">
        <f t="shared" si="63"/>
        <v>-10.50000414</v>
      </c>
      <c r="G1958" s="9" t="str">
        <f t="shared" si="64"/>
        <v/>
      </c>
    </row>
    <row r="1959" spans="1:7" x14ac:dyDescent="0.2">
      <c r="A1959" t="s">
        <v>8399</v>
      </c>
      <c r="B1959" t="s">
        <v>8792</v>
      </c>
      <c r="C1959" t="s">
        <v>357</v>
      </c>
      <c r="F1959" s="9" t="str">
        <f t="shared" si="63"/>
        <v/>
      </c>
      <c r="G1959" s="9" t="str">
        <f t="shared" si="64"/>
        <v/>
      </c>
    </row>
    <row r="1960" spans="1:7" x14ac:dyDescent="0.2">
      <c r="A1960" t="s">
        <v>8550</v>
      </c>
      <c r="B1960" t="s">
        <v>8348</v>
      </c>
      <c r="C1960" t="s">
        <v>362</v>
      </c>
      <c r="D1960" s="9">
        <v>152.9562492</v>
      </c>
      <c r="F1960" s="9" t="str">
        <f t="shared" si="63"/>
        <v/>
      </c>
      <c r="G1960" s="9">
        <f t="shared" si="64"/>
        <v>152.9562492</v>
      </c>
    </row>
    <row r="1961" spans="1:7" ht="17" customHeight="1" x14ac:dyDescent="0.2">
      <c r="A1961" t="s">
        <v>8550</v>
      </c>
      <c r="B1961" t="s">
        <v>8349</v>
      </c>
      <c r="C1961" t="s">
        <v>362</v>
      </c>
      <c r="D1961" s="9">
        <v>0.48763560439999998</v>
      </c>
      <c r="F1961" s="9" t="str">
        <f t="shared" si="63"/>
        <v/>
      </c>
      <c r="G1961" s="9">
        <f t="shared" si="64"/>
        <v>0.48763560439999998</v>
      </c>
    </row>
    <row r="1962" spans="1:7" x14ac:dyDescent="0.2">
      <c r="A1962" t="s">
        <v>8550</v>
      </c>
      <c r="B1962" t="s">
        <v>8347</v>
      </c>
      <c r="C1962" t="s">
        <v>362</v>
      </c>
      <c r="D1962" s="9">
        <v>0.1106797201</v>
      </c>
      <c r="F1962" s="9" t="str">
        <f t="shared" si="63"/>
        <v/>
      </c>
      <c r="G1962" s="9">
        <f t="shared" si="64"/>
        <v>0.1106797201</v>
      </c>
    </row>
    <row r="1963" spans="1:7" x14ac:dyDescent="0.2">
      <c r="A1963" t="s">
        <v>8671</v>
      </c>
      <c r="B1963" t="s">
        <v>8349</v>
      </c>
      <c r="C1963" t="s">
        <v>362</v>
      </c>
      <c r="D1963" s="9">
        <v>-1.6422556499999999E-5</v>
      </c>
      <c r="F1963" s="9">
        <f t="shared" si="63"/>
        <v>-1.6422556499999999E-5</v>
      </c>
      <c r="G1963" s="9" t="str">
        <f t="shared" si="64"/>
        <v/>
      </c>
    </row>
    <row r="1964" spans="1:7" x14ac:dyDescent="0.2">
      <c r="A1964" t="s">
        <v>8671</v>
      </c>
      <c r="B1964" t="s">
        <v>399</v>
      </c>
      <c r="C1964" t="s">
        <v>362</v>
      </c>
      <c r="D1964" s="9">
        <v>4.5640931690000002E-5</v>
      </c>
      <c r="F1964" s="9" t="str">
        <f t="shared" si="63"/>
        <v/>
      </c>
      <c r="G1964" s="9">
        <f t="shared" si="64"/>
        <v>4.5640931690000002E-5</v>
      </c>
    </row>
    <row r="1965" spans="1:7" x14ac:dyDescent="0.2">
      <c r="A1965" t="s">
        <v>8671</v>
      </c>
      <c r="B1965" t="s">
        <v>9274</v>
      </c>
      <c r="C1965" t="s">
        <v>362</v>
      </c>
      <c r="D1965" s="9">
        <v>-2.6943331139999998E-6</v>
      </c>
      <c r="F1965" s="9">
        <f t="shared" si="63"/>
        <v>-2.6943331139999998E-6</v>
      </c>
      <c r="G1965" s="9" t="str">
        <f t="shared" si="64"/>
        <v/>
      </c>
    </row>
    <row r="1966" spans="1:7" x14ac:dyDescent="0.2">
      <c r="A1966" t="s">
        <v>8671</v>
      </c>
      <c r="B1966" t="s">
        <v>52</v>
      </c>
      <c r="C1966" t="s">
        <v>362</v>
      </c>
      <c r="D1966" s="9">
        <v>-1.914244047E-6</v>
      </c>
      <c r="F1966" s="9">
        <f t="shared" si="63"/>
        <v>-1.914244047E-6</v>
      </c>
      <c r="G1966" s="9" t="str">
        <f t="shared" si="64"/>
        <v/>
      </c>
    </row>
    <row r="1967" spans="1:7" x14ac:dyDescent="0.2">
      <c r="A1967" t="s">
        <v>8671</v>
      </c>
      <c r="B1967" t="s">
        <v>401</v>
      </c>
      <c r="C1967" t="s">
        <v>362</v>
      </c>
      <c r="D1967" s="9">
        <v>5.2161369899999996E-6</v>
      </c>
      <c r="F1967" s="9" t="str">
        <f t="shared" si="63"/>
        <v/>
      </c>
      <c r="G1967" s="9">
        <f t="shared" si="64"/>
        <v>5.2161369899999996E-6</v>
      </c>
    </row>
    <row r="1968" spans="1:7" x14ac:dyDescent="0.2">
      <c r="A1968" t="s">
        <v>8630</v>
      </c>
      <c r="B1968" t="s">
        <v>8348</v>
      </c>
      <c r="C1968" t="s">
        <v>362</v>
      </c>
      <c r="D1968" s="9">
        <v>-1.9318632179999999E-5</v>
      </c>
      <c r="F1968" s="9">
        <f t="shared" si="63"/>
        <v>-1.9318632179999999E-5</v>
      </c>
      <c r="G1968" s="9" t="str">
        <f t="shared" si="64"/>
        <v/>
      </c>
    </row>
    <row r="1969" spans="1:7" x14ac:dyDescent="0.2">
      <c r="A1969" t="s">
        <v>8630</v>
      </c>
      <c r="B1969" t="s">
        <v>8349</v>
      </c>
      <c r="C1969" t="s">
        <v>362</v>
      </c>
      <c r="D1969" s="9">
        <v>-2.1388548790000001E-5</v>
      </c>
      <c r="F1969" s="9">
        <f t="shared" si="63"/>
        <v>-2.1388548790000001E-5</v>
      </c>
      <c r="G1969" s="9" t="str">
        <f t="shared" si="64"/>
        <v/>
      </c>
    </row>
    <row r="1970" spans="1:7" x14ac:dyDescent="0.2">
      <c r="A1970" t="s">
        <v>8630</v>
      </c>
      <c r="B1970" t="s">
        <v>8299</v>
      </c>
      <c r="C1970" t="s">
        <v>362</v>
      </c>
      <c r="D1970" s="9">
        <v>-2.3898632840000002E-5</v>
      </c>
      <c r="F1970" s="9">
        <f t="shared" si="63"/>
        <v>-2.3898632840000002E-5</v>
      </c>
      <c r="G1970" s="9" t="str">
        <f t="shared" si="64"/>
        <v/>
      </c>
    </row>
    <row r="1971" spans="1:7" x14ac:dyDescent="0.2">
      <c r="A1971" t="s">
        <v>8630</v>
      </c>
      <c r="B1971" t="s">
        <v>8314</v>
      </c>
      <c r="C1971" t="s">
        <v>362</v>
      </c>
      <c r="D1971" s="9">
        <v>5.3210441539999997E-5</v>
      </c>
      <c r="F1971" s="9" t="str">
        <f t="shared" si="63"/>
        <v/>
      </c>
      <c r="G1971" s="9">
        <f t="shared" si="64"/>
        <v>5.3210441539999997E-5</v>
      </c>
    </row>
    <row r="1972" spans="1:7" x14ac:dyDescent="0.2">
      <c r="A1972" t="s">
        <v>8630</v>
      </c>
      <c r="B1972" t="s">
        <v>52</v>
      </c>
      <c r="C1972" t="s">
        <v>362</v>
      </c>
      <c r="D1972" s="9">
        <v>4.3165799829999999E-7</v>
      </c>
      <c r="F1972" s="9" t="str">
        <f t="shared" si="63"/>
        <v/>
      </c>
      <c r="G1972" s="9">
        <f t="shared" si="64"/>
        <v>4.3165799829999999E-7</v>
      </c>
    </row>
    <row r="1973" spans="1:7" x14ac:dyDescent="0.2">
      <c r="A1973" t="s">
        <v>8630</v>
      </c>
      <c r="B1973" t="s">
        <v>402</v>
      </c>
      <c r="C1973" t="s">
        <v>362</v>
      </c>
      <c r="D1973" s="9">
        <v>-3.038786112E-6</v>
      </c>
      <c r="F1973" s="9">
        <f t="shared" si="63"/>
        <v>-3.038786112E-6</v>
      </c>
      <c r="G1973" s="9" t="str">
        <f t="shared" si="64"/>
        <v/>
      </c>
    </row>
    <row r="1974" spans="1:7" x14ac:dyDescent="0.2">
      <c r="A1974" t="s">
        <v>8630</v>
      </c>
      <c r="B1974" t="s">
        <v>8268</v>
      </c>
      <c r="C1974" t="s">
        <v>362</v>
      </c>
      <c r="D1974" s="9">
        <v>-2.1585311949999998E-5</v>
      </c>
      <c r="F1974" s="9">
        <f t="shared" si="63"/>
        <v>-2.1585311949999998E-5</v>
      </c>
      <c r="G1974" s="9" t="str">
        <f t="shared" si="64"/>
        <v/>
      </c>
    </row>
    <row r="1975" spans="1:7" x14ac:dyDescent="0.2">
      <c r="A1975" t="s">
        <v>8630</v>
      </c>
      <c r="B1975" t="s">
        <v>424</v>
      </c>
      <c r="C1975" t="s">
        <v>362</v>
      </c>
      <c r="D1975" s="9">
        <v>4.8060254260000001E-5</v>
      </c>
      <c r="F1975" s="9" t="str">
        <f t="shared" si="63"/>
        <v/>
      </c>
      <c r="G1975" s="9">
        <f t="shared" si="64"/>
        <v>4.8060254260000001E-5</v>
      </c>
    </row>
    <row r="1976" spans="1:7" x14ac:dyDescent="0.2">
      <c r="A1976" t="s">
        <v>8630</v>
      </c>
      <c r="B1976" t="s">
        <v>8347</v>
      </c>
      <c r="C1976" t="s">
        <v>362</v>
      </c>
      <c r="D1976" s="9">
        <v>-2.1298991470000001E-5</v>
      </c>
      <c r="F1976" s="9">
        <f t="shared" si="63"/>
        <v>-2.1298991470000001E-5</v>
      </c>
      <c r="G1976" s="9" t="str">
        <f t="shared" si="64"/>
        <v/>
      </c>
    </row>
    <row r="1977" spans="1:7" x14ac:dyDescent="0.2">
      <c r="A1977" t="s">
        <v>8630</v>
      </c>
      <c r="B1977" t="s">
        <v>8300</v>
      </c>
      <c r="C1977" t="s">
        <v>362</v>
      </c>
      <c r="D1977" s="9">
        <v>-2.379854436E-5</v>
      </c>
      <c r="F1977" s="9">
        <f t="shared" si="63"/>
        <v>-2.379854436E-5</v>
      </c>
      <c r="G1977" s="9" t="str">
        <f t="shared" si="64"/>
        <v/>
      </c>
    </row>
    <row r="1978" spans="1:7" x14ac:dyDescent="0.2">
      <c r="A1978" t="s">
        <v>8630</v>
      </c>
      <c r="B1978" t="s">
        <v>8316</v>
      </c>
      <c r="C1978" t="s">
        <v>362</v>
      </c>
      <c r="D1978" s="9">
        <v>5.298761278E-5</v>
      </c>
      <c r="F1978" s="9" t="str">
        <f t="shared" si="63"/>
        <v/>
      </c>
      <c r="G1978" s="9">
        <f t="shared" si="64"/>
        <v>5.298761278E-5</v>
      </c>
    </row>
    <row r="1979" spans="1:7" x14ac:dyDescent="0.2">
      <c r="A1979" t="s">
        <v>8712</v>
      </c>
      <c r="B1979" t="s">
        <v>8322</v>
      </c>
      <c r="C1979" t="s">
        <v>363</v>
      </c>
      <c r="D1979" s="9">
        <v>3.940473571E-2</v>
      </c>
      <c r="F1979" s="9" t="str">
        <f t="shared" si="63"/>
        <v/>
      </c>
      <c r="G1979" s="9">
        <f t="shared" si="64"/>
        <v>3.940473571E-2</v>
      </c>
    </row>
    <row r="1980" spans="1:7" x14ac:dyDescent="0.2">
      <c r="A1980" t="s">
        <v>8712</v>
      </c>
      <c r="B1980" t="s">
        <v>8274</v>
      </c>
      <c r="C1980" t="s">
        <v>363</v>
      </c>
      <c r="D1980" s="9">
        <v>0.25823394259999999</v>
      </c>
      <c r="F1980" s="9" t="str">
        <f t="shared" si="63"/>
        <v/>
      </c>
      <c r="G1980" s="9">
        <f t="shared" si="64"/>
        <v>0.25823394259999999</v>
      </c>
    </row>
    <row r="1981" spans="1:7" x14ac:dyDescent="0.2">
      <c r="A1981" t="s">
        <v>8712</v>
      </c>
      <c r="B1981" t="s">
        <v>8267</v>
      </c>
      <c r="C1981" t="s">
        <v>363</v>
      </c>
      <c r="D1981" s="9">
        <v>2.4023722639999998</v>
      </c>
      <c r="F1981" s="9" t="str">
        <f t="shared" si="63"/>
        <v/>
      </c>
      <c r="G1981" s="9">
        <f t="shared" si="64"/>
        <v>2.4023722639999998</v>
      </c>
    </row>
    <row r="1982" spans="1:7" x14ac:dyDescent="0.2">
      <c r="A1982" t="s">
        <v>8975</v>
      </c>
      <c r="B1982" t="s">
        <v>401</v>
      </c>
      <c r="C1982" t="s">
        <v>360</v>
      </c>
      <c r="F1982" s="9" t="str">
        <f t="shared" si="63"/>
        <v/>
      </c>
      <c r="G1982" s="9" t="str">
        <f t="shared" si="64"/>
        <v/>
      </c>
    </row>
    <row r="1983" spans="1:7" x14ac:dyDescent="0.2">
      <c r="A1983" t="s">
        <v>8976</v>
      </c>
      <c r="B1983" t="s">
        <v>8307</v>
      </c>
      <c r="C1983" t="s">
        <v>360</v>
      </c>
      <c r="F1983" s="9" t="str">
        <f t="shared" si="63"/>
        <v/>
      </c>
      <c r="G1983" s="9" t="str">
        <f t="shared" si="64"/>
        <v/>
      </c>
    </row>
    <row r="1984" spans="1:7" x14ac:dyDescent="0.2">
      <c r="A1984" t="s">
        <v>8977</v>
      </c>
      <c r="B1984" t="s">
        <v>54</v>
      </c>
      <c r="C1984" t="s">
        <v>362</v>
      </c>
      <c r="F1984" s="9" t="str">
        <f t="shared" si="63"/>
        <v/>
      </c>
      <c r="G1984" s="9" t="str">
        <f t="shared" si="64"/>
        <v/>
      </c>
    </row>
    <row r="1985" spans="1:7" x14ac:dyDescent="0.2">
      <c r="A1985" t="s">
        <v>8977</v>
      </c>
      <c r="B1985" t="s">
        <v>52</v>
      </c>
      <c r="C1985" t="s">
        <v>362</v>
      </c>
      <c r="F1985" s="9" t="str">
        <f t="shared" si="63"/>
        <v/>
      </c>
      <c r="G1985" s="9" t="str">
        <f t="shared" si="64"/>
        <v/>
      </c>
    </row>
    <row r="1986" spans="1:7" x14ac:dyDescent="0.2">
      <c r="A1986" t="s">
        <v>8977</v>
      </c>
      <c r="B1986" t="s">
        <v>402</v>
      </c>
      <c r="C1986" t="s">
        <v>362</v>
      </c>
      <c r="F1986" s="9" t="str">
        <f t="shared" si="63"/>
        <v/>
      </c>
      <c r="G1986" s="9" t="str">
        <f t="shared" si="64"/>
        <v/>
      </c>
    </row>
    <row r="1987" spans="1:7" x14ac:dyDescent="0.2">
      <c r="A1987" t="s">
        <v>8977</v>
      </c>
      <c r="B1987" t="s">
        <v>8316</v>
      </c>
      <c r="C1987" t="s">
        <v>362</v>
      </c>
      <c r="F1987" s="9" t="str">
        <f t="shared" si="63"/>
        <v/>
      </c>
      <c r="G1987" s="9" t="str">
        <f t="shared" si="64"/>
        <v/>
      </c>
    </row>
    <row r="1988" spans="1:7" x14ac:dyDescent="0.2">
      <c r="A1988" t="s">
        <v>8977</v>
      </c>
      <c r="B1988" t="s">
        <v>8995</v>
      </c>
      <c r="C1988" t="s">
        <v>362</v>
      </c>
      <c r="F1988" s="9" t="str">
        <f t="shared" si="63"/>
        <v/>
      </c>
      <c r="G1988" s="9" t="str">
        <f t="shared" si="64"/>
        <v/>
      </c>
    </row>
    <row r="1989" spans="1:7" x14ac:dyDescent="0.2">
      <c r="A1989" t="s">
        <v>8978</v>
      </c>
      <c r="B1989" t="s">
        <v>52</v>
      </c>
      <c r="C1989" t="s">
        <v>362</v>
      </c>
      <c r="F1989" s="9" t="str">
        <f t="shared" si="63"/>
        <v/>
      </c>
      <c r="G1989" s="9" t="str">
        <f t="shared" si="64"/>
        <v/>
      </c>
    </row>
    <row r="1990" spans="1:7" x14ac:dyDescent="0.2">
      <c r="A1990" t="s">
        <v>8978</v>
      </c>
      <c r="B1990" t="s">
        <v>8280</v>
      </c>
      <c r="C1990" t="s">
        <v>362</v>
      </c>
      <c r="F1990" s="9" t="str">
        <f t="shared" si="63"/>
        <v/>
      </c>
      <c r="G1990" s="9" t="str">
        <f t="shared" si="64"/>
        <v/>
      </c>
    </row>
    <row r="1991" spans="1:7" x14ac:dyDescent="0.2">
      <c r="A1991" t="s">
        <v>8978</v>
      </c>
      <c r="B1991" t="s">
        <v>8995</v>
      </c>
      <c r="C1991" t="s">
        <v>362</v>
      </c>
      <c r="F1991" s="9" t="str">
        <f t="shared" ref="F1991:F2054" si="65">IF(D1991&lt;0,D1991,"")</f>
        <v/>
      </c>
      <c r="G1991" s="9" t="str">
        <f t="shared" ref="G1991:G2054" si="66">IF(D1991&gt;0,D1991,"")</f>
        <v/>
      </c>
    </row>
    <row r="1992" spans="1:7" x14ac:dyDescent="0.2">
      <c r="A1992" t="s">
        <v>8608</v>
      </c>
      <c r="B1992" t="s">
        <v>52</v>
      </c>
      <c r="C1992" t="s">
        <v>360</v>
      </c>
      <c r="D1992" s="9">
        <v>2.3301902640000001</v>
      </c>
      <c r="F1992" s="9" t="str">
        <f t="shared" si="65"/>
        <v/>
      </c>
      <c r="G1992" s="9">
        <f t="shared" si="66"/>
        <v>2.3301902640000001</v>
      </c>
    </row>
    <row r="1993" spans="1:7" x14ac:dyDescent="0.2">
      <c r="A1993" t="s">
        <v>8449</v>
      </c>
      <c r="B1993" t="s">
        <v>52</v>
      </c>
      <c r="C1993" t="s">
        <v>362</v>
      </c>
      <c r="F1993" s="9" t="str">
        <f t="shared" si="65"/>
        <v/>
      </c>
      <c r="G1993" s="9" t="str">
        <f t="shared" si="66"/>
        <v/>
      </c>
    </row>
    <row r="1994" spans="1:7" x14ac:dyDescent="0.2">
      <c r="A1994" t="s">
        <v>8449</v>
      </c>
      <c r="B1994" t="s">
        <v>8280</v>
      </c>
      <c r="C1994" t="s">
        <v>362</v>
      </c>
      <c r="F1994" s="9" t="str">
        <f t="shared" si="65"/>
        <v/>
      </c>
      <c r="G1994" s="9" t="str">
        <f t="shared" si="66"/>
        <v/>
      </c>
    </row>
    <row r="1995" spans="1:7" x14ac:dyDescent="0.2">
      <c r="A1995" t="s">
        <v>8449</v>
      </c>
      <c r="B1995" t="s">
        <v>8995</v>
      </c>
      <c r="C1995" t="s">
        <v>362</v>
      </c>
      <c r="F1995" s="9" t="str">
        <f t="shared" si="65"/>
        <v/>
      </c>
      <c r="G1995" s="9" t="str">
        <f t="shared" si="66"/>
        <v/>
      </c>
    </row>
    <row r="1996" spans="1:7" x14ac:dyDescent="0.2">
      <c r="A1996" t="s">
        <v>8609</v>
      </c>
      <c r="B1996" t="s">
        <v>54</v>
      </c>
      <c r="C1996" t="s">
        <v>362</v>
      </c>
      <c r="D1996" s="9">
        <v>2.039815821E-6</v>
      </c>
      <c r="F1996" s="9" t="str">
        <f t="shared" si="65"/>
        <v/>
      </c>
      <c r="G1996" s="9">
        <f t="shared" si="66"/>
        <v>2.039815821E-6</v>
      </c>
    </row>
    <row r="1997" spans="1:7" x14ac:dyDescent="0.2">
      <c r="A1997" t="s">
        <v>8609</v>
      </c>
      <c r="B1997" t="s">
        <v>52</v>
      </c>
      <c r="C1997" t="s">
        <v>362</v>
      </c>
      <c r="D1997" s="9">
        <v>3.8553522170000002E-6</v>
      </c>
      <c r="F1997" s="9" t="str">
        <f t="shared" si="65"/>
        <v/>
      </c>
      <c r="G1997" s="9">
        <f t="shared" si="66"/>
        <v>3.8553522170000002E-6</v>
      </c>
    </row>
    <row r="1998" spans="1:7" x14ac:dyDescent="0.2">
      <c r="A1998" t="s">
        <v>8609</v>
      </c>
      <c r="B1998" t="s">
        <v>402</v>
      </c>
      <c r="C1998" t="s">
        <v>362</v>
      </c>
      <c r="D1998" s="9">
        <v>-3.4922449509999999E-6</v>
      </c>
      <c r="F1998" s="9">
        <f t="shared" si="65"/>
        <v>-3.4922449509999999E-6</v>
      </c>
      <c r="G1998" s="9" t="str">
        <f t="shared" si="66"/>
        <v/>
      </c>
    </row>
    <row r="1999" spans="1:7" x14ac:dyDescent="0.2">
      <c r="A1999" t="s">
        <v>8609</v>
      </c>
      <c r="B1999" t="s">
        <v>8316</v>
      </c>
      <c r="C1999" t="s">
        <v>362</v>
      </c>
      <c r="D1999" s="9">
        <v>-1.819808982E-5</v>
      </c>
      <c r="F1999" s="9">
        <f t="shared" si="65"/>
        <v>-1.819808982E-5</v>
      </c>
      <c r="G1999" s="9" t="str">
        <f t="shared" si="66"/>
        <v/>
      </c>
    </row>
    <row r="2000" spans="1:7" x14ac:dyDescent="0.2">
      <c r="A2000" t="s">
        <v>8609</v>
      </c>
      <c r="B2000" t="s">
        <v>8995</v>
      </c>
      <c r="C2000" t="s">
        <v>362</v>
      </c>
      <c r="D2000" s="9">
        <v>2.6912664579999999E-5</v>
      </c>
      <c r="F2000" s="9" t="str">
        <f t="shared" si="65"/>
        <v/>
      </c>
      <c r="G2000" s="9">
        <f t="shared" si="66"/>
        <v>2.6912664579999999E-5</v>
      </c>
    </row>
    <row r="2001" spans="1:7" x14ac:dyDescent="0.2">
      <c r="A2001" t="s">
        <v>8674</v>
      </c>
      <c r="B2001" t="s">
        <v>52</v>
      </c>
      <c r="C2001" t="s">
        <v>362</v>
      </c>
      <c r="F2001" s="9" t="str">
        <f t="shared" si="65"/>
        <v/>
      </c>
      <c r="G2001" s="9" t="str">
        <f t="shared" si="66"/>
        <v/>
      </c>
    </row>
    <row r="2002" spans="1:7" x14ac:dyDescent="0.2">
      <c r="A2002" t="s">
        <v>8674</v>
      </c>
      <c r="B2002" t="s">
        <v>8279</v>
      </c>
      <c r="C2002" t="s">
        <v>362</v>
      </c>
      <c r="F2002" s="9" t="str">
        <f t="shared" si="65"/>
        <v/>
      </c>
      <c r="G2002" s="9" t="str">
        <f t="shared" si="66"/>
        <v/>
      </c>
    </row>
    <row r="2003" spans="1:7" x14ac:dyDescent="0.2">
      <c r="A2003" t="s">
        <v>8674</v>
      </c>
      <c r="B2003" t="s">
        <v>480</v>
      </c>
      <c r="C2003" t="s">
        <v>362</v>
      </c>
      <c r="F2003" s="9" t="str">
        <f t="shared" si="65"/>
        <v/>
      </c>
      <c r="G2003" s="9" t="str">
        <f t="shared" si="66"/>
        <v/>
      </c>
    </row>
    <row r="2004" spans="1:7" x14ac:dyDescent="0.2">
      <c r="A2004" t="s">
        <v>8674</v>
      </c>
      <c r="B2004" t="s">
        <v>55</v>
      </c>
      <c r="C2004" t="s">
        <v>362</v>
      </c>
      <c r="F2004" s="9" t="str">
        <f t="shared" si="65"/>
        <v/>
      </c>
      <c r="G2004" s="9" t="str">
        <f t="shared" si="66"/>
        <v/>
      </c>
    </row>
    <row r="2005" spans="1:7" x14ac:dyDescent="0.2">
      <c r="A2005" t="s">
        <v>8674</v>
      </c>
      <c r="B2005" t="s">
        <v>8995</v>
      </c>
      <c r="C2005" t="s">
        <v>362</v>
      </c>
      <c r="F2005" s="9" t="str">
        <f t="shared" si="65"/>
        <v/>
      </c>
      <c r="G2005" s="9" t="str">
        <f t="shared" si="66"/>
        <v/>
      </c>
    </row>
    <row r="2006" spans="1:7" x14ac:dyDescent="0.2">
      <c r="A2006" t="s">
        <v>8686</v>
      </c>
      <c r="B2006" t="s">
        <v>399</v>
      </c>
      <c r="C2006" t="s">
        <v>362</v>
      </c>
      <c r="D2006" s="9">
        <v>1.191119883E-4</v>
      </c>
      <c r="F2006" s="9" t="str">
        <f t="shared" si="65"/>
        <v/>
      </c>
      <c r="G2006" s="9">
        <f t="shared" si="66"/>
        <v>1.191119883E-4</v>
      </c>
    </row>
    <row r="2007" spans="1:7" x14ac:dyDescent="0.2">
      <c r="A2007" t="s">
        <v>8686</v>
      </c>
      <c r="B2007" t="s">
        <v>8314</v>
      </c>
      <c r="C2007" t="s">
        <v>362</v>
      </c>
      <c r="D2007" s="9">
        <v>-1.32228874E-4</v>
      </c>
      <c r="F2007" s="9">
        <f t="shared" si="65"/>
        <v>-1.32228874E-4</v>
      </c>
      <c r="G2007" s="9" t="str">
        <f t="shared" si="66"/>
        <v/>
      </c>
    </row>
    <row r="2008" spans="1:7" x14ac:dyDescent="0.2">
      <c r="A2008" t="s">
        <v>8686</v>
      </c>
      <c r="B2008" t="s">
        <v>8315</v>
      </c>
      <c r="C2008" t="s">
        <v>362</v>
      </c>
      <c r="D2008" s="9">
        <v>-2.0454701579999999E-5</v>
      </c>
      <c r="F2008" s="9">
        <f t="shared" si="65"/>
        <v>-2.0454701579999999E-5</v>
      </c>
      <c r="G2008" s="9" t="str">
        <f t="shared" si="66"/>
        <v/>
      </c>
    </row>
    <row r="2009" spans="1:7" x14ac:dyDescent="0.2">
      <c r="A2009" t="s">
        <v>8686</v>
      </c>
      <c r="B2009" t="s">
        <v>52</v>
      </c>
      <c r="C2009" t="s">
        <v>362</v>
      </c>
      <c r="D2009" s="9">
        <v>1.5687070099999999E-6</v>
      </c>
      <c r="F2009" s="9" t="str">
        <f t="shared" si="65"/>
        <v/>
      </c>
      <c r="G2009" s="9">
        <f t="shared" si="66"/>
        <v>1.5687070099999999E-6</v>
      </c>
    </row>
    <row r="2010" spans="1:7" x14ac:dyDescent="0.2">
      <c r="A2010" t="s">
        <v>8686</v>
      </c>
      <c r="B2010" t="s">
        <v>55</v>
      </c>
      <c r="C2010" t="s">
        <v>362</v>
      </c>
      <c r="D2010" s="9">
        <v>9.9274232169999993E-5</v>
      </c>
      <c r="F2010" s="9" t="str">
        <f t="shared" si="65"/>
        <v/>
      </c>
      <c r="G2010" s="9">
        <f t="shared" si="66"/>
        <v>9.9274232169999993E-5</v>
      </c>
    </row>
    <row r="2011" spans="1:7" x14ac:dyDescent="0.2">
      <c r="F2011" s="9" t="str">
        <f t="shared" si="65"/>
        <v/>
      </c>
      <c r="G2011" s="9" t="str">
        <f t="shared" si="66"/>
        <v/>
      </c>
    </row>
    <row r="2012" spans="1:7" x14ac:dyDescent="0.2">
      <c r="F2012" s="9" t="str">
        <f t="shared" si="65"/>
        <v/>
      </c>
      <c r="G2012" s="9" t="str">
        <f t="shared" si="66"/>
        <v/>
      </c>
    </row>
    <row r="2013" spans="1:7" x14ac:dyDescent="0.2">
      <c r="F2013" s="9" t="str">
        <f t="shared" si="65"/>
        <v/>
      </c>
      <c r="G2013" s="9" t="str">
        <f t="shared" si="66"/>
        <v/>
      </c>
    </row>
    <row r="2014" spans="1:7" x14ac:dyDescent="0.2">
      <c r="F2014" s="9" t="str">
        <f t="shared" si="65"/>
        <v/>
      </c>
      <c r="G2014" s="9" t="str">
        <f t="shared" si="66"/>
        <v/>
      </c>
    </row>
    <row r="2015" spans="1:7" x14ac:dyDescent="0.2">
      <c r="F2015" s="9" t="str">
        <f t="shared" si="65"/>
        <v/>
      </c>
      <c r="G2015" s="9" t="str">
        <f t="shared" si="66"/>
        <v/>
      </c>
    </row>
    <row r="2016" spans="1:7" x14ac:dyDescent="0.2">
      <c r="F2016" s="9" t="str">
        <f t="shared" si="65"/>
        <v/>
      </c>
      <c r="G2016" s="9" t="str">
        <f t="shared" si="66"/>
        <v/>
      </c>
    </row>
    <row r="2017" spans="6:7" x14ac:dyDescent="0.2">
      <c r="F2017" s="9" t="str">
        <f t="shared" si="65"/>
        <v/>
      </c>
      <c r="G2017" s="9" t="str">
        <f t="shared" si="66"/>
        <v/>
      </c>
    </row>
    <row r="2018" spans="6:7" x14ac:dyDescent="0.2">
      <c r="F2018" s="9" t="str">
        <f t="shared" si="65"/>
        <v/>
      </c>
      <c r="G2018" s="9" t="str">
        <f t="shared" si="66"/>
        <v/>
      </c>
    </row>
    <row r="2019" spans="6:7" x14ac:dyDescent="0.2">
      <c r="F2019" s="9" t="str">
        <f t="shared" si="65"/>
        <v/>
      </c>
      <c r="G2019" s="9" t="str">
        <f t="shared" si="66"/>
        <v/>
      </c>
    </row>
    <row r="2020" spans="6:7" x14ac:dyDescent="0.2">
      <c r="F2020" s="9" t="str">
        <f t="shared" si="65"/>
        <v/>
      </c>
      <c r="G2020" s="9" t="str">
        <f t="shared" si="66"/>
        <v/>
      </c>
    </row>
    <row r="2021" spans="6:7" x14ac:dyDescent="0.2">
      <c r="F2021" s="9" t="str">
        <f t="shared" si="65"/>
        <v/>
      </c>
      <c r="G2021" s="9" t="str">
        <f t="shared" si="66"/>
        <v/>
      </c>
    </row>
    <row r="2022" spans="6:7" x14ac:dyDescent="0.2">
      <c r="F2022" s="9" t="str">
        <f t="shared" si="65"/>
        <v/>
      </c>
      <c r="G2022" s="9" t="str">
        <f t="shared" si="66"/>
        <v/>
      </c>
    </row>
    <row r="2023" spans="6:7" x14ac:dyDescent="0.2">
      <c r="F2023" s="9" t="str">
        <f t="shared" si="65"/>
        <v/>
      </c>
      <c r="G2023" s="9" t="str">
        <f t="shared" si="66"/>
        <v/>
      </c>
    </row>
    <row r="2024" spans="6:7" x14ac:dyDescent="0.2">
      <c r="F2024" s="9" t="str">
        <f t="shared" si="65"/>
        <v/>
      </c>
      <c r="G2024" s="9" t="str">
        <f t="shared" si="66"/>
        <v/>
      </c>
    </row>
    <row r="2025" spans="6:7" x14ac:dyDescent="0.2">
      <c r="F2025" s="9" t="str">
        <f t="shared" si="65"/>
        <v/>
      </c>
      <c r="G2025" s="9" t="str">
        <f t="shared" si="66"/>
        <v/>
      </c>
    </row>
    <row r="2026" spans="6:7" x14ac:dyDescent="0.2">
      <c r="F2026" s="9" t="str">
        <f t="shared" si="65"/>
        <v/>
      </c>
      <c r="G2026" s="9" t="str">
        <f t="shared" si="66"/>
        <v/>
      </c>
    </row>
    <row r="2027" spans="6:7" x14ac:dyDescent="0.2">
      <c r="F2027" s="9" t="str">
        <f t="shared" si="65"/>
        <v/>
      </c>
      <c r="G2027" s="9" t="str">
        <f t="shared" si="66"/>
        <v/>
      </c>
    </row>
    <row r="2028" spans="6:7" x14ac:dyDescent="0.2">
      <c r="F2028" s="9" t="str">
        <f t="shared" si="65"/>
        <v/>
      </c>
      <c r="G2028" s="9" t="str">
        <f t="shared" si="66"/>
        <v/>
      </c>
    </row>
    <row r="2029" spans="6:7" x14ac:dyDescent="0.2">
      <c r="F2029" s="9" t="str">
        <f t="shared" si="65"/>
        <v/>
      </c>
      <c r="G2029" s="9" t="str">
        <f t="shared" si="66"/>
        <v/>
      </c>
    </row>
    <row r="2030" spans="6:7" x14ac:dyDescent="0.2">
      <c r="F2030" s="9" t="str">
        <f t="shared" si="65"/>
        <v/>
      </c>
      <c r="G2030" s="9" t="str">
        <f t="shared" si="66"/>
        <v/>
      </c>
    </row>
    <row r="2031" spans="6:7" x14ac:dyDescent="0.2">
      <c r="F2031" s="9" t="str">
        <f t="shared" si="65"/>
        <v/>
      </c>
      <c r="G2031" s="9" t="str">
        <f t="shared" si="66"/>
        <v/>
      </c>
    </row>
    <row r="2032" spans="6:7" x14ac:dyDescent="0.2">
      <c r="F2032" s="9" t="str">
        <f t="shared" si="65"/>
        <v/>
      </c>
      <c r="G2032" s="9" t="str">
        <f t="shared" si="66"/>
        <v/>
      </c>
    </row>
    <row r="2033" spans="6:7" x14ac:dyDescent="0.2">
      <c r="F2033" s="9" t="str">
        <f t="shared" si="65"/>
        <v/>
      </c>
      <c r="G2033" s="9" t="str">
        <f t="shared" si="66"/>
        <v/>
      </c>
    </row>
    <row r="2034" spans="6:7" x14ac:dyDescent="0.2">
      <c r="F2034" s="9" t="str">
        <f t="shared" si="65"/>
        <v/>
      </c>
      <c r="G2034" s="9" t="str">
        <f t="shared" si="66"/>
        <v/>
      </c>
    </row>
    <row r="2035" spans="6:7" x14ac:dyDescent="0.2">
      <c r="F2035" s="9" t="str">
        <f t="shared" si="65"/>
        <v/>
      </c>
      <c r="G2035" s="9" t="str">
        <f t="shared" si="66"/>
        <v/>
      </c>
    </row>
    <row r="2036" spans="6:7" x14ac:dyDescent="0.2">
      <c r="F2036" s="9" t="str">
        <f t="shared" si="65"/>
        <v/>
      </c>
      <c r="G2036" s="9" t="str">
        <f t="shared" si="66"/>
        <v/>
      </c>
    </row>
    <row r="2037" spans="6:7" x14ac:dyDescent="0.2">
      <c r="F2037" s="9" t="str">
        <f t="shared" si="65"/>
        <v/>
      </c>
      <c r="G2037" s="9" t="str">
        <f t="shared" si="66"/>
        <v/>
      </c>
    </row>
    <row r="2038" spans="6:7" x14ac:dyDescent="0.2">
      <c r="F2038" s="9" t="str">
        <f t="shared" si="65"/>
        <v/>
      </c>
      <c r="G2038" s="9" t="str">
        <f t="shared" si="66"/>
        <v/>
      </c>
    </row>
    <row r="2039" spans="6:7" x14ac:dyDescent="0.2">
      <c r="F2039" s="9" t="str">
        <f t="shared" si="65"/>
        <v/>
      </c>
      <c r="G2039" s="9" t="str">
        <f t="shared" si="66"/>
        <v/>
      </c>
    </row>
    <row r="2040" spans="6:7" x14ac:dyDescent="0.2">
      <c r="F2040" s="9" t="str">
        <f t="shared" si="65"/>
        <v/>
      </c>
      <c r="G2040" s="9" t="str">
        <f t="shared" si="66"/>
        <v/>
      </c>
    </row>
    <row r="2041" spans="6:7" x14ac:dyDescent="0.2">
      <c r="F2041" s="9" t="str">
        <f t="shared" si="65"/>
        <v/>
      </c>
      <c r="G2041" s="9" t="str">
        <f t="shared" si="66"/>
        <v/>
      </c>
    </row>
    <row r="2042" spans="6:7" x14ac:dyDescent="0.2">
      <c r="F2042" s="9" t="str">
        <f t="shared" si="65"/>
        <v/>
      </c>
      <c r="G2042" s="9" t="str">
        <f t="shared" si="66"/>
        <v/>
      </c>
    </row>
    <row r="2043" spans="6:7" x14ac:dyDescent="0.2">
      <c r="F2043" s="9" t="str">
        <f t="shared" si="65"/>
        <v/>
      </c>
      <c r="G2043" s="9" t="str">
        <f t="shared" si="66"/>
        <v/>
      </c>
    </row>
    <row r="2044" spans="6:7" x14ac:dyDescent="0.2">
      <c r="F2044" s="9" t="str">
        <f t="shared" si="65"/>
        <v/>
      </c>
      <c r="G2044" s="9" t="str">
        <f t="shared" si="66"/>
        <v/>
      </c>
    </row>
    <row r="2045" spans="6:7" x14ac:dyDescent="0.2">
      <c r="F2045" s="9" t="str">
        <f t="shared" si="65"/>
        <v/>
      </c>
      <c r="G2045" s="9" t="str">
        <f t="shared" si="66"/>
        <v/>
      </c>
    </row>
    <row r="2046" spans="6:7" x14ac:dyDescent="0.2">
      <c r="F2046" s="9" t="str">
        <f t="shared" si="65"/>
        <v/>
      </c>
      <c r="G2046" s="9" t="str">
        <f t="shared" si="66"/>
        <v/>
      </c>
    </row>
    <row r="2047" spans="6:7" x14ac:dyDescent="0.2">
      <c r="F2047" s="9" t="str">
        <f t="shared" si="65"/>
        <v/>
      </c>
      <c r="G2047" s="9" t="str">
        <f t="shared" si="66"/>
        <v/>
      </c>
    </row>
    <row r="2048" spans="6:7" x14ac:dyDescent="0.2">
      <c r="F2048" s="9" t="str">
        <f t="shared" si="65"/>
        <v/>
      </c>
      <c r="G2048" s="9" t="str">
        <f t="shared" si="66"/>
        <v/>
      </c>
    </row>
    <row r="2049" spans="6:7" x14ac:dyDescent="0.2">
      <c r="F2049" s="9" t="str">
        <f t="shared" si="65"/>
        <v/>
      </c>
      <c r="G2049" s="9" t="str">
        <f t="shared" si="66"/>
        <v/>
      </c>
    </row>
    <row r="2050" spans="6:7" x14ac:dyDescent="0.2">
      <c r="F2050" s="9" t="str">
        <f t="shared" si="65"/>
        <v/>
      </c>
      <c r="G2050" s="9" t="str">
        <f t="shared" si="66"/>
        <v/>
      </c>
    </row>
    <row r="2051" spans="6:7" x14ac:dyDescent="0.2">
      <c r="F2051" s="9" t="str">
        <f t="shared" si="65"/>
        <v/>
      </c>
      <c r="G2051" s="9" t="str">
        <f t="shared" si="66"/>
        <v/>
      </c>
    </row>
    <row r="2052" spans="6:7" x14ac:dyDescent="0.2">
      <c r="F2052" s="9" t="str">
        <f t="shared" si="65"/>
        <v/>
      </c>
      <c r="G2052" s="9" t="str">
        <f t="shared" si="66"/>
        <v/>
      </c>
    </row>
    <row r="2053" spans="6:7" x14ac:dyDescent="0.2">
      <c r="F2053" s="9" t="str">
        <f t="shared" si="65"/>
        <v/>
      </c>
      <c r="G2053" s="9" t="str">
        <f t="shared" si="66"/>
        <v/>
      </c>
    </row>
    <row r="2054" spans="6:7" x14ac:dyDescent="0.2">
      <c r="F2054" s="9" t="str">
        <f t="shared" si="65"/>
        <v/>
      </c>
      <c r="G2054" s="9" t="str">
        <f t="shared" si="66"/>
        <v/>
      </c>
    </row>
    <row r="2055" spans="6:7" x14ac:dyDescent="0.2">
      <c r="F2055" s="9" t="str">
        <f t="shared" ref="F2055:F2118" si="67">IF(D2055&lt;0,D2055,"")</f>
        <v/>
      </c>
      <c r="G2055" s="9" t="str">
        <f t="shared" ref="G2055:G2118" si="68">IF(D2055&gt;0,D2055,"")</f>
        <v/>
      </c>
    </row>
    <row r="2056" spans="6:7" x14ac:dyDescent="0.2">
      <c r="F2056" s="9" t="str">
        <f t="shared" si="67"/>
        <v/>
      </c>
      <c r="G2056" s="9" t="str">
        <f t="shared" si="68"/>
        <v/>
      </c>
    </row>
    <row r="2057" spans="6:7" x14ac:dyDescent="0.2">
      <c r="F2057" s="9" t="str">
        <f t="shared" si="67"/>
        <v/>
      </c>
      <c r="G2057" s="9" t="str">
        <f t="shared" si="68"/>
        <v/>
      </c>
    </row>
    <row r="2058" spans="6:7" x14ac:dyDescent="0.2">
      <c r="F2058" s="9" t="str">
        <f t="shared" si="67"/>
        <v/>
      </c>
      <c r="G2058" s="9" t="str">
        <f t="shared" si="68"/>
        <v/>
      </c>
    </row>
    <row r="2059" spans="6:7" x14ac:dyDescent="0.2">
      <c r="F2059" s="9" t="str">
        <f t="shared" si="67"/>
        <v/>
      </c>
      <c r="G2059" s="9" t="str">
        <f t="shared" si="68"/>
        <v/>
      </c>
    </row>
    <row r="2060" spans="6:7" x14ac:dyDescent="0.2">
      <c r="F2060" s="9" t="str">
        <f t="shared" si="67"/>
        <v/>
      </c>
      <c r="G2060" s="9" t="str">
        <f t="shared" si="68"/>
        <v/>
      </c>
    </row>
    <row r="2061" spans="6:7" x14ac:dyDescent="0.2">
      <c r="F2061" s="9" t="str">
        <f t="shared" si="67"/>
        <v/>
      </c>
      <c r="G2061" s="9" t="str">
        <f t="shared" si="68"/>
        <v/>
      </c>
    </row>
    <row r="2062" spans="6:7" x14ac:dyDescent="0.2">
      <c r="F2062" s="9" t="str">
        <f t="shared" si="67"/>
        <v/>
      </c>
      <c r="G2062" s="9" t="str">
        <f t="shared" si="68"/>
        <v/>
      </c>
    </row>
    <row r="2063" spans="6:7" x14ac:dyDescent="0.2">
      <c r="F2063" s="9" t="str">
        <f t="shared" si="67"/>
        <v/>
      </c>
      <c r="G2063" s="9" t="str">
        <f t="shared" si="68"/>
        <v/>
      </c>
    </row>
    <row r="2064" spans="6:7" x14ac:dyDescent="0.2">
      <c r="F2064" s="9" t="str">
        <f t="shared" si="67"/>
        <v/>
      </c>
      <c r="G2064" s="9" t="str">
        <f t="shared" si="68"/>
        <v/>
      </c>
    </row>
    <row r="2065" spans="6:7" x14ac:dyDescent="0.2">
      <c r="F2065" s="9" t="str">
        <f t="shared" si="67"/>
        <v/>
      </c>
      <c r="G2065" s="9" t="str">
        <f t="shared" si="68"/>
        <v/>
      </c>
    </row>
    <row r="2066" spans="6:7" x14ac:dyDescent="0.2">
      <c r="F2066" s="9" t="str">
        <f t="shared" si="67"/>
        <v/>
      </c>
      <c r="G2066" s="9" t="str">
        <f t="shared" si="68"/>
        <v/>
      </c>
    </row>
    <row r="2067" spans="6:7" x14ac:dyDescent="0.2">
      <c r="F2067" s="9" t="str">
        <f t="shared" si="67"/>
        <v/>
      </c>
      <c r="G2067" s="9" t="str">
        <f t="shared" si="68"/>
        <v/>
      </c>
    </row>
    <row r="2068" spans="6:7" x14ac:dyDescent="0.2">
      <c r="F2068" s="9" t="str">
        <f t="shared" si="67"/>
        <v/>
      </c>
      <c r="G2068" s="9" t="str">
        <f t="shared" si="68"/>
        <v/>
      </c>
    </row>
    <row r="2069" spans="6:7" x14ac:dyDescent="0.2">
      <c r="F2069" s="9" t="str">
        <f t="shared" si="67"/>
        <v/>
      </c>
      <c r="G2069" s="9" t="str">
        <f t="shared" si="68"/>
        <v/>
      </c>
    </row>
    <row r="2070" spans="6:7" x14ac:dyDescent="0.2">
      <c r="F2070" s="9" t="str">
        <f t="shared" si="67"/>
        <v/>
      </c>
      <c r="G2070" s="9" t="str">
        <f t="shared" si="68"/>
        <v/>
      </c>
    </row>
    <row r="2071" spans="6:7" x14ac:dyDescent="0.2">
      <c r="F2071" s="9" t="str">
        <f t="shared" si="67"/>
        <v/>
      </c>
      <c r="G2071" s="9" t="str">
        <f t="shared" si="68"/>
        <v/>
      </c>
    </row>
    <row r="2072" spans="6:7" x14ac:dyDescent="0.2">
      <c r="F2072" s="9" t="str">
        <f t="shared" si="67"/>
        <v/>
      </c>
      <c r="G2072" s="9" t="str">
        <f t="shared" si="68"/>
        <v/>
      </c>
    </row>
    <row r="2073" spans="6:7" x14ac:dyDescent="0.2">
      <c r="F2073" s="9" t="str">
        <f t="shared" si="67"/>
        <v/>
      </c>
      <c r="G2073" s="9" t="str">
        <f t="shared" si="68"/>
        <v/>
      </c>
    </row>
    <row r="2074" spans="6:7" x14ac:dyDescent="0.2">
      <c r="F2074" s="9" t="str">
        <f t="shared" si="67"/>
        <v/>
      </c>
      <c r="G2074" s="9" t="str">
        <f t="shared" si="68"/>
        <v/>
      </c>
    </row>
    <row r="2075" spans="6:7" x14ac:dyDescent="0.2">
      <c r="F2075" s="9" t="str">
        <f t="shared" si="67"/>
        <v/>
      </c>
      <c r="G2075" s="9" t="str">
        <f t="shared" si="68"/>
        <v/>
      </c>
    </row>
    <row r="2076" spans="6:7" x14ac:dyDescent="0.2">
      <c r="F2076" s="9" t="str">
        <f t="shared" si="67"/>
        <v/>
      </c>
      <c r="G2076" s="9" t="str">
        <f t="shared" si="68"/>
        <v/>
      </c>
    </row>
    <row r="2077" spans="6:7" x14ac:dyDescent="0.2">
      <c r="F2077" s="9" t="str">
        <f t="shared" si="67"/>
        <v/>
      </c>
      <c r="G2077" s="9" t="str">
        <f t="shared" si="68"/>
        <v/>
      </c>
    </row>
    <row r="2078" spans="6:7" x14ac:dyDescent="0.2">
      <c r="F2078" s="9" t="str">
        <f t="shared" si="67"/>
        <v/>
      </c>
      <c r="G2078" s="9" t="str">
        <f t="shared" si="68"/>
        <v/>
      </c>
    </row>
    <row r="2079" spans="6:7" x14ac:dyDescent="0.2">
      <c r="F2079" s="9" t="str">
        <f t="shared" si="67"/>
        <v/>
      </c>
      <c r="G2079" s="9" t="str">
        <f t="shared" si="68"/>
        <v/>
      </c>
    </row>
    <row r="2080" spans="6:7" x14ac:dyDescent="0.2">
      <c r="F2080" s="9" t="str">
        <f t="shared" si="67"/>
        <v/>
      </c>
      <c r="G2080" s="9" t="str">
        <f t="shared" si="68"/>
        <v/>
      </c>
    </row>
    <row r="2081" spans="6:7" x14ac:dyDescent="0.2">
      <c r="F2081" s="9" t="str">
        <f t="shared" si="67"/>
        <v/>
      </c>
      <c r="G2081" s="9" t="str">
        <f t="shared" si="68"/>
        <v/>
      </c>
    </row>
    <row r="2082" spans="6:7" x14ac:dyDescent="0.2">
      <c r="F2082" s="9" t="str">
        <f t="shared" si="67"/>
        <v/>
      </c>
      <c r="G2082" s="9" t="str">
        <f t="shared" si="68"/>
        <v/>
      </c>
    </row>
    <row r="2083" spans="6:7" x14ac:dyDescent="0.2">
      <c r="F2083" s="9" t="str">
        <f t="shared" si="67"/>
        <v/>
      </c>
      <c r="G2083" s="9" t="str">
        <f t="shared" si="68"/>
        <v/>
      </c>
    </row>
    <row r="2084" spans="6:7" x14ac:dyDescent="0.2">
      <c r="F2084" s="9" t="str">
        <f t="shared" si="67"/>
        <v/>
      </c>
      <c r="G2084" s="9" t="str">
        <f t="shared" si="68"/>
        <v/>
      </c>
    </row>
    <row r="2085" spans="6:7" x14ac:dyDescent="0.2">
      <c r="F2085" s="9" t="str">
        <f t="shared" si="67"/>
        <v/>
      </c>
      <c r="G2085" s="9" t="str">
        <f t="shared" si="68"/>
        <v/>
      </c>
    </row>
    <row r="2086" spans="6:7" x14ac:dyDescent="0.2">
      <c r="F2086" s="9" t="str">
        <f t="shared" si="67"/>
        <v/>
      </c>
      <c r="G2086" s="9" t="str">
        <f t="shared" si="68"/>
        <v/>
      </c>
    </row>
    <row r="2087" spans="6:7" x14ac:dyDescent="0.2">
      <c r="F2087" s="9" t="str">
        <f t="shared" si="67"/>
        <v/>
      </c>
      <c r="G2087" s="9" t="str">
        <f t="shared" si="68"/>
        <v/>
      </c>
    </row>
    <row r="2088" spans="6:7" x14ac:dyDescent="0.2">
      <c r="F2088" s="9" t="str">
        <f t="shared" si="67"/>
        <v/>
      </c>
      <c r="G2088" s="9" t="str">
        <f t="shared" si="68"/>
        <v/>
      </c>
    </row>
    <row r="2089" spans="6:7" x14ac:dyDescent="0.2">
      <c r="F2089" s="9" t="str">
        <f t="shared" si="67"/>
        <v/>
      </c>
      <c r="G2089" s="9" t="str">
        <f t="shared" si="68"/>
        <v/>
      </c>
    </row>
    <row r="2090" spans="6:7" x14ac:dyDescent="0.2">
      <c r="F2090" s="9" t="str">
        <f t="shared" si="67"/>
        <v/>
      </c>
      <c r="G2090" s="9" t="str">
        <f t="shared" si="68"/>
        <v/>
      </c>
    </row>
    <row r="2091" spans="6:7" x14ac:dyDescent="0.2">
      <c r="F2091" s="9" t="str">
        <f t="shared" si="67"/>
        <v/>
      </c>
      <c r="G2091" s="9" t="str">
        <f t="shared" si="68"/>
        <v/>
      </c>
    </row>
    <row r="2092" spans="6:7" x14ac:dyDescent="0.2">
      <c r="F2092" s="9" t="str">
        <f t="shared" si="67"/>
        <v/>
      </c>
      <c r="G2092" s="9" t="str">
        <f t="shared" si="68"/>
        <v/>
      </c>
    </row>
    <row r="2093" spans="6:7" x14ac:dyDescent="0.2">
      <c r="F2093" s="9" t="str">
        <f t="shared" si="67"/>
        <v/>
      </c>
      <c r="G2093" s="9" t="str">
        <f t="shared" si="68"/>
        <v/>
      </c>
    </row>
    <row r="2094" spans="6:7" x14ac:dyDescent="0.2">
      <c r="F2094" s="9" t="str">
        <f t="shared" si="67"/>
        <v/>
      </c>
      <c r="G2094" s="9" t="str">
        <f t="shared" si="68"/>
        <v/>
      </c>
    </row>
    <row r="2095" spans="6:7" x14ac:dyDescent="0.2">
      <c r="F2095" s="9" t="str">
        <f t="shared" si="67"/>
        <v/>
      </c>
      <c r="G2095" s="9" t="str">
        <f t="shared" si="68"/>
        <v/>
      </c>
    </row>
    <row r="2096" spans="6:7" x14ac:dyDescent="0.2">
      <c r="F2096" s="9" t="str">
        <f t="shared" si="67"/>
        <v/>
      </c>
      <c r="G2096" s="9" t="str">
        <f t="shared" si="68"/>
        <v/>
      </c>
    </row>
    <row r="2097" spans="6:7" x14ac:dyDescent="0.2">
      <c r="F2097" s="9" t="str">
        <f t="shared" si="67"/>
        <v/>
      </c>
      <c r="G2097" s="9" t="str">
        <f t="shared" si="68"/>
        <v/>
      </c>
    </row>
    <row r="2098" spans="6:7" x14ac:dyDescent="0.2">
      <c r="F2098" s="9" t="str">
        <f t="shared" si="67"/>
        <v/>
      </c>
      <c r="G2098" s="9" t="str">
        <f t="shared" si="68"/>
        <v/>
      </c>
    </row>
    <row r="2099" spans="6:7" x14ac:dyDescent="0.2">
      <c r="F2099" s="9" t="str">
        <f t="shared" si="67"/>
        <v/>
      </c>
      <c r="G2099" s="9" t="str">
        <f t="shared" si="68"/>
        <v/>
      </c>
    </row>
    <row r="2100" spans="6:7" x14ac:dyDescent="0.2">
      <c r="F2100" s="9" t="str">
        <f t="shared" si="67"/>
        <v/>
      </c>
      <c r="G2100" s="9" t="str">
        <f t="shared" si="68"/>
        <v/>
      </c>
    </row>
    <row r="2101" spans="6:7" x14ac:dyDescent="0.2">
      <c r="F2101" s="9" t="str">
        <f t="shared" si="67"/>
        <v/>
      </c>
      <c r="G2101" s="9" t="str">
        <f t="shared" si="68"/>
        <v/>
      </c>
    </row>
    <row r="2102" spans="6:7" x14ac:dyDescent="0.2">
      <c r="F2102" s="9" t="str">
        <f t="shared" si="67"/>
        <v/>
      </c>
      <c r="G2102" s="9" t="str">
        <f t="shared" si="68"/>
        <v/>
      </c>
    </row>
    <row r="2103" spans="6:7" x14ac:dyDescent="0.2">
      <c r="F2103" s="9" t="str">
        <f t="shared" si="67"/>
        <v/>
      </c>
      <c r="G2103" s="9" t="str">
        <f t="shared" si="68"/>
        <v/>
      </c>
    </row>
    <row r="2104" spans="6:7" x14ac:dyDescent="0.2">
      <c r="F2104" s="9" t="str">
        <f t="shared" si="67"/>
        <v/>
      </c>
      <c r="G2104" s="9" t="str">
        <f t="shared" si="68"/>
        <v/>
      </c>
    </row>
    <row r="2105" spans="6:7" x14ac:dyDescent="0.2">
      <c r="F2105" s="9" t="str">
        <f t="shared" si="67"/>
        <v/>
      </c>
      <c r="G2105" s="9" t="str">
        <f t="shared" si="68"/>
        <v/>
      </c>
    </row>
    <row r="2106" spans="6:7" x14ac:dyDescent="0.2">
      <c r="F2106" s="9" t="str">
        <f t="shared" si="67"/>
        <v/>
      </c>
      <c r="G2106" s="9" t="str">
        <f t="shared" si="68"/>
        <v/>
      </c>
    </row>
    <row r="2107" spans="6:7" x14ac:dyDescent="0.2">
      <c r="F2107" s="9" t="str">
        <f t="shared" si="67"/>
        <v/>
      </c>
      <c r="G2107" s="9" t="str">
        <f t="shared" si="68"/>
        <v/>
      </c>
    </row>
    <row r="2108" spans="6:7" x14ac:dyDescent="0.2">
      <c r="F2108" s="9" t="str">
        <f t="shared" si="67"/>
        <v/>
      </c>
      <c r="G2108" s="9" t="str">
        <f t="shared" si="68"/>
        <v/>
      </c>
    </row>
    <row r="2109" spans="6:7" x14ac:dyDescent="0.2">
      <c r="F2109" s="9" t="str">
        <f t="shared" si="67"/>
        <v/>
      </c>
      <c r="G2109" s="9" t="str">
        <f t="shared" si="68"/>
        <v/>
      </c>
    </row>
    <row r="2110" spans="6:7" x14ac:dyDescent="0.2">
      <c r="F2110" s="9" t="str">
        <f t="shared" si="67"/>
        <v/>
      </c>
      <c r="G2110" s="9" t="str">
        <f t="shared" si="68"/>
        <v/>
      </c>
    </row>
    <row r="2111" spans="6:7" x14ac:dyDescent="0.2">
      <c r="F2111" s="9" t="str">
        <f t="shared" si="67"/>
        <v/>
      </c>
      <c r="G2111" s="9" t="str">
        <f t="shared" si="68"/>
        <v/>
      </c>
    </row>
    <row r="2112" spans="6:7" x14ac:dyDescent="0.2">
      <c r="F2112" s="9" t="str">
        <f t="shared" si="67"/>
        <v/>
      </c>
      <c r="G2112" s="9" t="str">
        <f t="shared" si="68"/>
        <v/>
      </c>
    </row>
    <row r="2113" spans="6:7" x14ac:dyDescent="0.2">
      <c r="F2113" s="9" t="str">
        <f t="shared" si="67"/>
        <v/>
      </c>
      <c r="G2113" s="9" t="str">
        <f t="shared" si="68"/>
        <v/>
      </c>
    </row>
    <row r="2114" spans="6:7" x14ac:dyDescent="0.2">
      <c r="F2114" s="9" t="str">
        <f t="shared" si="67"/>
        <v/>
      </c>
      <c r="G2114" s="9" t="str">
        <f t="shared" si="68"/>
        <v/>
      </c>
    </row>
    <row r="2115" spans="6:7" x14ac:dyDescent="0.2">
      <c r="F2115" s="9" t="str">
        <f t="shared" si="67"/>
        <v/>
      </c>
      <c r="G2115" s="9" t="str">
        <f t="shared" si="68"/>
        <v/>
      </c>
    </row>
    <row r="2116" spans="6:7" x14ac:dyDescent="0.2">
      <c r="F2116" s="9" t="str">
        <f t="shared" si="67"/>
        <v/>
      </c>
      <c r="G2116" s="9" t="str">
        <f t="shared" si="68"/>
        <v/>
      </c>
    </row>
    <row r="2117" spans="6:7" x14ac:dyDescent="0.2">
      <c r="F2117" s="9" t="str">
        <f t="shared" si="67"/>
        <v/>
      </c>
      <c r="G2117" s="9" t="str">
        <f t="shared" si="68"/>
        <v/>
      </c>
    </row>
    <row r="2118" spans="6:7" x14ac:dyDescent="0.2">
      <c r="F2118" s="9" t="str">
        <f t="shared" si="67"/>
        <v/>
      </c>
      <c r="G2118" s="9" t="str">
        <f t="shared" si="68"/>
        <v/>
      </c>
    </row>
    <row r="2119" spans="6:7" x14ac:dyDescent="0.2">
      <c r="F2119" s="9" t="str">
        <f t="shared" ref="F2119:F2182" si="69">IF(D2119&lt;0,D2119,"")</f>
        <v/>
      </c>
      <c r="G2119" s="9" t="str">
        <f t="shared" ref="G2119:G2182" si="70">IF(D2119&gt;0,D2119,"")</f>
        <v/>
      </c>
    </row>
    <row r="2120" spans="6:7" x14ac:dyDescent="0.2">
      <c r="F2120" s="9" t="str">
        <f t="shared" si="69"/>
        <v/>
      </c>
      <c r="G2120" s="9" t="str">
        <f t="shared" si="70"/>
        <v/>
      </c>
    </row>
    <row r="2121" spans="6:7" x14ac:dyDescent="0.2">
      <c r="F2121" s="9" t="str">
        <f t="shared" si="69"/>
        <v/>
      </c>
      <c r="G2121" s="9" t="str">
        <f t="shared" si="70"/>
        <v/>
      </c>
    </row>
    <row r="2122" spans="6:7" x14ac:dyDescent="0.2">
      <c r="F2122" s="9" t="str">
        <f t="shared" si="69"/>
        <v/>
      </c>
      <c r="G2122" s="9" t="str">
        <f t="shared" si="70"/>
        <v/>
      </c>
    </row>
    <row r="2123" spans="6:7" x14ac:dyDescent="0.2">
      <c r="F2123" s="9" t="str">
        <f t="shared" si="69"/>
        <v/>
      </c>
      <c r="G2123" s="9" t="str">
        <f t="shared" si="70"/>
        <v/>
      </c>
    </row>
    <row r="2124" spans="6:7" x14ac:dyDescent="0.2">
      <c r="F2124" s="9" t="str">
        <f t="shared" si="69"/>
        <v/>
      </c>
      <c r="G2124" s="9" t="str">
        <f t="shared" si="70"/>
        <v/>
      </c>
    </row>
    <row r="2125" spans="6:7" x14ac:dyDescent="0.2">
      <c r="F2125" s="9" t="str">
        <f t="shared" si="69"/>
        <v/>
      </c>
      <c r="G2125" s="9" t="str">
        <f t="shared" si="70"/>
        <v/>
      </c>
    </row>
    <row r="2126" spans="6:7" x14ac:dyDescent="0.2">
      <c r="F2126" s="9" t="str">
        <f t="shared" si="69"/>
        <v/>
      </c>
      <c r="G2126" s="9" t="str">
        <f t="shared" si="70"/>
        <v/>
      </c>
    </row>
    <row r="2127" spans="6:7" x14ac:dyDescent="0.2">
      <c r="F2127" s="9" t="str">
        <f t="shared" si="69"/>
        <v/>
      </c>
      <c r="G2127" s="9" t="str">
        <f t="shared" si="70"/>
        <v/>
      </c>
    </row>
    <row r="2128" spans="6:7" x14ac:dyDescent="0.2">
      <c r="F2128" s="9" t="str">
        <f t="shared" si="69"/>
        <v/>
      </c>
      <c r="G2128" s="9" t="str">
        <f t="shared" si="70"/>
        <v/>
      </c>
    </row>
    <row r="2129" spans="6:7" x14ac:dyDescent="0.2">
      <c r="F2129" s="9" t="str">
        <f t="shared" si="69"/>
        <v/>
      </c>
      <c r="G2129" s="9" t="str">
        <f t="shared" si="70"/>
        <v/>
      </c>
    </row>
    <row r="2130" spans="6:7" x14ac:dyDescent="0.2">
      <c r="F2130" s="9" t="str">
        <f t="shared" si="69"/>
        <v/>
      </c>
      <c r="G2130" s="9" t="str">
        <f t="shared" si="70"/>
        <v/>
      </c>
    </row>
    <row r="2131" spans="6:7" x14ac:dyDescent="0.2">
      <c r="F2131" s="9" t="str">
        <f t="shared" si="69"/>
        <v/>
      </c>
      <c r="G2131" s="9" t="str">
        <f t="shared" si="70"/>
        <v/>
      </c>
    </row>
    <row r="2132" spans="6:7" x14ac:dyDescent="0.2">
      <c r="F2132" s="9" t="str">
        <f t="shared" si="69"/>
        <v/>
      </c>
      <c r="G2132" s="9" t="str">
        <f t="shared" si="70"/>
        <v/>
      </c>
    </row>
    <row r="2133" spans="6:7" x14ac:dyDescent="0.2">
      <c r="F2133" s="9" t="str">
        <f t="shared" si="69"/>
        <v/>
      </c>
      <c r="G2133" s="9" t="str">
        <f t="shared" si="70"/>
        <v/>
      </c>
    </row>
    <row r="2134" spans="6:7" x14ac:dyDescent="0.2">
      <c r="F2134" s="9" t="str">
        <f t="shared" si="69"/>
        <v/>
      </c>
      <c r="G2134" s="9" t="str">
        <f t="shared" si="70"/>
        <v/>
      </c>
    </row>
    <row r="2135" spans="6:7" x14ac:dyDescent="0.2">
      <c r="F2135" s="9" t="str">
        <f t="shared" si="69"/>
        <v/>
      </c>
      <c r="G2135" s="9" t="str">
        <f t="shared" si="70"/>
        <v/>
      </c>
    </row>
    <row r="2136" spans="6:7" x14ac:dyDescent="0.2">
      <c r="F2136" s="9" t="str">
        <f t="shared" si="69"/>
        <v/>
      </c>
      <c r="G2136" s="9" t="str">
        <f t="shared" si="70"/>
        <v/>
      </c>
    </row>
    <row r="2137" spans="6:7" x14ac:dyDescent="0.2">
      <c r="F2137" s="9" t="str">
        <f t="shared" si="69"/>
        <v/>
      </c>
      <c r="G2137" s="9" t="str">
        <f t="shared" si="70"/>
        <v/>
      </c>
    </row>
    <row r="2138" spans="6:7" x14ac:dyDescent="0.2">
      <c r="F2138" s="9" t="str">
        <f t="shared" si="69"/>
        <v/>
      </c>
      <c r="G2138" s="9" t="str">
        <f t="shared" si="70"/>
        <v/>
      </c>
    </row>
    <row r="2139" spans="6:7" x14ac:dyDescent="0.2">
      <c r="F2139" s="9" t="str">
        <f t="shared" si="69"/>
        <v/>
      </c>
      <c r="G2139" s="9" t="str">
        <f t="shared" si="70"/>
        <v/>
      </c>
    </row>
    <row r="2140" spans="6:7" x14ac:dyDescent="0.2">
      <c r="F2140" s="9" t="str">
        <f t="shared" si="69"/>
        <v/>
      </c>
      <c r="G2140" s="9" t="str">
        <f t="shared" si="70"/>
        <v/>
      </c>
    </row>
    <row r="2141" spans="6:7" x14ac:dyDescent="0.2">
      <c r="F2141" s="9" t="str">
        <f t="shared" si="69"/>
        <v/>
      </c>
      <c r="G2141" s="9" t="str">
        <f t="shared" si="70"/>
        <v/>
      </c>
    </row>
    <row r="2142" spans="6:7" x14ac:dyDescent="0.2">
      <c r="F2142" s="9" t="str">
        <f t="shared" si="69"/>
        <v/>
      </c>
      <c r="G2142" s="9" t="str">
        <f t="shared" si="70"/>
        <v/>
      </c>
    </row>
    <row r="2143" spans="6:7" x14ac:dyDescent="0.2">
      <c r="F2143" s="9" t="str">
        <f t="shared" si="69"/>
        <v/>
      </c>
      <c r="G2143" s="9" t="str">
        <f t="shared" si="70"/>
        <v/>
      </c>
    </row>
    <row r="2144" spans="6:7" x14ac:dyDescent="0.2">
      <c r="F2144" s="9" t="str">
        <f t="shared" si="69"/>
        <v/>
      </c>
      <c r="G2144" s="9" t="str">
        <f t="shared" si="70"/>
        <v/>
      </c>
    </row>
    <row r="2145" spans="6:7" x14ac:dyDescent="0.2">
      <c r="F2145" s="9" t="str">
        <f t="shared" si="69"/>
        <v/>
      </c>
      <c r="G2145" s="9" t="str">
        <f t="shared" si="70"/>
        <v/>
      </c>
    </row>
    <row r="2146" spans="6:7" x14ac:dyDescent="0.2">
      <c r="F2146" s="9" t="str">
        <f t="shared" si="69"/>
        <v/>
      </c>
      <c r="G2146" s="9" t="str">
        <f t="shared" si="70"/>
        <v/>
      </c>
    </row>
    <row r="2147" spans="6:7" x14ac:dyDescent="0.2">
      <c r="F2147" s="9" t="str">
        <f t="shared" si="69"/>
        <v/>
      </c>
      <c r="G2147" s="9" t="str">
        <f t="shared" si="70"/>
        <v/>
      </c>
    </row>
    <row r="2148" spans="6:7" x14ac:dyDescent="0.2">
      <c r="F2148" s="9" t="str">
        <f t="shared" si="69"/>
        <v/>
      </c>
      <c r="G2148" s="9" t="str">
        <f t="shared" si="70"/>
        <v/>
      </c>
    </row>
    <row r="2149" spans="6:7" x14ac:dyDescent="0.2">
      <c r="F2149" s="9" t="str">
        <f t="shared" si="69"/>
        <v/>
      </c>
      <c r="G2149" s="9" t="str">
        <f t="shared" si="70"/>
        <v/>
      </c>
    </row>
    <row r="2150" spans="6:7" x14ac:dyDescent="0.2">
      <c r="F2150" s="9" t="str">
        <f t="shared" si="69"/>
        <v/>
      </c>
      <c r="G2150" s="9" t="str">
        <f t="shared" si="70"/>
        <v/>
      </c>
    </row>
    <row r="2151" spans="6:7" x14ac:dyDescent="0.2">
      <c r="F2151" s="9" t="str">
        <f t="shared" si="69"/>
        <v/>
      </c>
      <c r="G2151" s="9" t="str">
        <f t="shared" si="70"/>
        <v/>
      </c>
    </row>
    <row r="2152" spans="6:7" x14ac:dyDescent="0.2">
      <c r="F2152" s="9" t="str">
        <f t="shared" si="69"/>
        <v/>
      </c>
      <c r="G2152" s="9" t="str">
        <f t="shared" si="70"/>
        <v/>
      </c>
    </row>
    <row r="2153" spans="6:7" x14ac:dyDescent="0.2">
      <c r="F2153" s="9" t="str">
        <f t="shared" si="69"/>
        <v/>
      </c>
      <c r="G2153" s="9" t="str">
        <f t="shared" si="70"/>
        <v/>
      </c>
    </row>
    <row r="2154" spans="6:7" x14ac:dyDescent="0.2">
      <c r="F2154" s="9" t="str">
        <f t="shared" si="69"/>
        <v/>
      </c>
      <c r="G2154" s="9" t="str">
        <f t="shared" si="70"/>
        <v/>
      </c>
    </row>
    <row r="2155" spans="6:7" x14ac:dyDescent="0.2">
      <c r="F2155" s="9" t="str">
        <f t="shared" si="69"/>
        <v/>
      </c>
      <c r="G2155" s="9" t="str">
        <f t="shared" si="70"/>
        <v/>
      </c>
    </row>
    <row r="2156" spans="6:7" x14ac:dyDescent="0.2">
      <c r="F2156" s="9" t="str">
        <f t="shared" si="69"/>
        <v/>
      </c>
      <c r="G2156" s="9" t="str">
        <f t="shared" si="70"/>
        <v/>
      </c>
    </row>
    <row r="2157" spans="6:7" x14ac:dyDescent="0.2">
      <c r="F2157" s="9" t="str">
        <f t="shared" si="69"/>
        <v/>
      </c>
      <c r="G2157" s="9" t="str">
        <f t="shared" si="70"/>
        <v/>
      </c>
    </row>
    <row r="2158" spans="6:7" x14ac:dyDescent="0.2">
      <c r="F2158" s="9" t="str">
        <f t="shared" si="69"/>
        <v/>
      </c>
      <c r="G2158" s="9" t="str">
        <f t="shared" si="70"/>
        <v/>
      </c>
    </row>
    <row r="2159" spans="6:7" x14ac:dyDescent="0.2">
      <c r="F2159" s="9" t="str">
        <f t="shared" si="69"/>
        <v/>
      </c>
      <c r="G2159" s="9" t="str">
        <f t="shared" si="70"/>
        <v/>
      </c>
    </row>
    <row r="2160" spans="6:7" x14ac:dyDescent="0.2">
      <c r="F2160" s="9" t="str">
        <f t="shared" si="69"/>
        <v/>
      </c>
      <c r="G2160" s="9" t="str">
        <f t="shared" si="70"/>
        <v/>
      </c>
    </row>
    <row r="2161" spans="6:7" x14ac:dyDescent="0.2">
      <c r="F2161" s="9" t="str">
        <f t="shared" si="69"/>
        <v/>
      </c>
      <c r="G2161" s="9" t="str">
        <f t="shared" si="70"/>
        <v/>
      </c>
    </row>
    <row r="2162" spans="6:7" x14ac:dyDescent="0.2">
      <c r="F2162" s="9" t="str">
        <f t="shared" si="69"/>
        <v/>
      </c>
      <c r="G2162" s="9" t="str">
        <f t="shared" si="70"/>
        <v/>
      </c>
    </row>
    <row r="2163" spans="6:7" x14ac:dyDescent="0.2">
      <c r="F2163" s="9" t="str">
        <f t="shared" si="69"/>
        <v/>
      </c>
      <c r="G2163" s="9" t="str">
        <f t="shared" si="70"/>
        <v/>
      </c>
    </row>
    <row r="2164" spans="6:7" x14ac:dyDescent="0.2">
      <c r="F2164" s="9" t="str">
        <f t="shared" si="69"/>
        <v/>
      </c>
      <c r="G2164" s="9" t="str">
        <f t="shared" si="70"/>
        <v/>
      </c>
    </row>
    <row r="2165" spans="6:7" x14ac:dyDescent="0.2">
      <c r="F2165" s="9" t="str">
        <f t="shared" si="69"/>
        <v/>
      </c>
      <c r="G2165" s="9" t="str">
        <f t="shared" si="70"/>
        <v/>
      </c>
    </row>
    <row r="2166" spans="6:7" x14ac:dyDescent="0.2">
      <c r="F2166" s="9" t="str">
        <f t="shared" si="69"/>
        <v/>
      </c>
      <c r="G2166" s="9" t="str">
        <f t="shared" si="70"/>
        <v/>
      </c>
    </row>
    <row r="2167" spans="6:7" x14ac:dyDescent="0.2">
      <c r="F2167" s="9" t="str">
        <f t="shared" si="69"/>
        <v/>
      </c>
      <c r="G2167" s="9" t="str">
        <f t="shared" si="70"/>
        <v/>
      </c>
    </row>
    <row r="2168" spans="6:7" x14ac:dyDescent="0.2">
      <c r="F2168" s="9" t="str">
        <f t="shared" si="69"/>
        <v/>
      </c>
      <c r="G2168" s="9" t="str">
        <f t="shared" si="70"/>
        <v/>
      </c>
    </row>
    <row r="2169" spans="6:7" x14ac:dyDescent="0.2">
      <c r="F2169" s="9" t="str">
        <f t="shared" si="69"/>
        <v/>
      </c>
      <c r="G2169" s="9" t="str">
        <f t="shared" si="70"/>
        <v/>
      </c>
    </row>
    <row r="2170" spans="6:7" x14ac:dyDescent="0.2">
      <c r="F2170" s="9" t="str">
        <f t="shared" si="69"/>
        <v/>
      </c>
      <c r="G2170" s="9" t="str">
        <f t="shared" si="70"/>
        <v/>
      </c>
    </row>
    <row r="2171" spans="6:7" x14ac:dyDescent="0.2">
      <c r="F2171" s="9" t="str">
        <f t="shared" si="69"/>
        <v/>
      </c>
      <c r="G2171" s="9" t="str">
        <f t="shared" si="70"/>
        <v/>
      </c>
    </row>
    <row r="2172" spans="6:7" x14ac:dyDescent="0.2">
      <c r="F2172" s="9" t="str">
        <f t="shared" si="69"/>
        <v/>
      </c>
      <c r="G2172" s="9" t="str">
        <f t="shared" si="70"/>
        <v/>
      </c>
    </row>
    <row r="2173" spans="6:7" x14ac:dyDescent="0.2">
      <c r="F2173" s="9" t="str">
        <f t="shared" si="69"/>
        <v/>
      </c>
      <c r="G2173" s="9" t="str">
        <f t="shared" si="70"/>
        <v/>
      </c>
    </row>
    <row r="2174" spans="6:7" x14ac:dyDescent="0.2">
      <c r="F2174" s="9" t="str">
        <f t="shared" si="69"/>
        <v/>
      </c>
      <c r="G2174" s="9" t="str">
        <f t="shared" si="70"/>
        <v/>
      </c>
    </row>
    <row r="2175" spans="6:7" x14ac:dyDescent="0.2">
      <c r="F2175" s="9" t="str">
        <f t="shared" si="69"/>
        <v/>
      </c>
      <c r="G2175" s="9" t="str">
        <f t="shared" si="70"/>
        <v/>
      </c>
    </row>
    <row r="2176" spans="6:7" x14ac:dyDescent="0.2">
      <c r="F2176" s="9" t="str">
        <f t="shared" si="69"/>
        <v/>
      </c>
      <c r="G2176" s="9" t="str">
        <f t="shared" si="70"/>
        <v/>
      </c>
    </row>
    <row r="2177" spans="6:7" x14ac:dyDescent="0.2">
      <c r="F2177" s="9" t="str">
        <f t="shared" si="69"/>
        <v/>
      </c>
      <c r="G2177" s="9" t="str">
        <f t="shared" si="70"/>
        <v/>
      </c>
    </row>
    <row r="2178" spans="6:7" x14ac:dyDescent="0.2">
      <c r="F2178" s="9" t="str">
        <f t="shared" si="69"/>
        <v/>
      </c>
      <c r="G2178" s="9" t="str">
        <f t="shared" si="70"/>
        <v/>
      </c>
    </row>
    <row r="2179" spans="6:7" x14ac:dyDescent="0.2">
      <c r="F2179" s="9" t="str">
        <f t="shared" si="69"/>
        <v/>
      </c>
      <c r="G2179" s="9" t="str">
        <f t="shared" si="70"/>
        <v/>
      </c>
    </row>
    <row r="2180" spans="6:7" x14ac:dyDescent="0.2">
      <c r="F2180" s="9" t="str">
        <f t="shared" si="69"/>
        <v/>
      </c>
      <c r="G2180" s="9" t="str">
        <f t="shared" si="70"/>
        <v/>
      </c>
    </row>
    <row r="2181" spans="6:7" x14ac:dyDescent="0.2">
      <c r="F2181" s="9" t="str">
        <f t="shared" si="69"/>
        <v/>
      </c>
      <c r="G2181" s="9" t="str">
        <f t="shared" si="70"/>
        <v/>
      </c>
    </row>
    <row r="2182" spans="6:7" x14ac:dyDescent="0.2">
      <c r="F2182" s="9" t="str">
        <f t="shared" si="69"/>
        <v/>
      </c>
      <c r="G2182" s="9" t="str">
        <f t="shared" si="70"/>
        <v/>
      </c>
    </row>
    <row r="2183" spans="6:7" x14ac:dyDescent="0.2">
      <c r="F2183" s="9" t="str">
        <f t="shared" ref="F2183:F2246" si="71">IF(D2183&lt;0,D2183,"")</f>
        <v/>
      </c>
      <c r="G2183" s="9" t="str">
        <f t="shared" ref="G2183:G2246" si="72">IF(D2183&gt;0,D2183,"")</f>
        <v/>
      </c>
    </row>
    <row r="2184" spans="6:7" x14ac:dyDescent="0.2">
      <c r="F2184" s="9" t="str">
        <f t="shared" si="71"/>
        <v/>
      </c>
      <c r="G2184" s="9" t="str">
        <f t="shared" si="72"/>
        <v/>
      </c>
    </row>
    <row r="2185" spans="6:7" x14ac:dyDescent="0.2">
      <c r="F2185" s="9" t="str">
        <f t="shared" si="71"/>
        <v/>
      </c>
      <c r="G2185" s="9" t="str">
        <f t="shared" si="72"/>
        <v/>
      </c>
    </row>
    <row r="2186" spans="6:7" x14ac:dyDescent="0.2">
      <c r="F2186" s="9" t="str">
        <f t="shared" si="71"/>
        <v/>
      </c>
      <c r="G2186" s="9" t="str">
        <f t="shared" si="72"/>
        <v/>
      </c>
    </row>
    <row r="2187" spans="6:7" x14ac:dyDescent="0.2">
      <c r="F2187" s="9" t="str">
        <f t="shared" si="71"/>
        <v/>
      </c>
      <c r="G2187" s="9" t="str">
        <f t="shared" si="72"/>
        <v/>
      </c>
    </row>
    <row r="2188" spans="6:7" x14ac:dyDescent="0.2">
      <c r="F2188" s="9" t="str">
        <f t="shared" si="71"/>
        <v/>
      </c>
      <c r="G2188" s="9" t="str">
        <f t="shared" si="72"/>
        <v/>
      </c>
    </row>
    <row r="2189" spans="6:7" x14ac:dyDescent="0.2">
      <c r="F2189" s="9" t="str">
        <f t="shared" si="71"/>
        <v/>
      </c>
      <c r="G2189" s="9" t="str">
        <f t="shared" si="72"/>
        <v/>
      </c>
    </row>
    <row r="2190" spans="6:7" x14ac:dyDescent="0.2">
      <c r="F2190" s="9" t="str">
        <f t="shared" si="71"/>
        <v/>
      </c>
      <c r="G2190" s="9" t="str">
        <f t="shared" si="72"/>
        <v/>
      </c>
    </row>
    <row r="2191" spans="6:7" x14ac:dyDescent="0.2">
      <c r="F2191" s="9" t="str">
        <f t="shared" si="71"/>
        <v/>
      </c>
      <c r="G2191" s="9" t="str">
        <f t="shared" si="72"/>
        <v/>
      </c>
    </row>
    <row r="2192" spans="6:7" x14ac:dyDescent="0.2">
      <c r="F2192" s="9" t="str">
        <f t="shared" si="71"/>
        <v/>
      </c>
      <c r="G2192" s="9" t="str">
        <f t="shared" si="72"/>
        <v/>
      </c>
    </row>
    <row r="2193" spans="6:7" x14ac:dyDescent="0.2">
      <c r="F2193" s="9" t="str">
        <f t="shared" si="71"/>
        <v/>
      </c>
      <c r="G2193" s="9" t="str">
        <f t="shared" si="72"/>
        <v/>
      </c>
    </row>
    <row r="2194" spans="6:7" x14ac:dyDescent="0.2">
      <c r="F2194" s="9" t="str">
        <f t="shared" si="71"/>
        <v/>
      </c>
      <c r="G2194" s="9" t="str">
        <f t="shared" si="72"/>
        <v/>
      </c>
    </row>
    <row r="2195" spans="6:7" x14ac:dyDescent="0.2">
      <c r="F2195" s="9" t="str">
        <f t="shared" si="71"/>
        <v/>
      </c>
      <c r="G2195" s="9" t="str">
        <f t="shared" si="72"/>
        <v/>
      </c>
    </row>
    <row r="2196" spans="6:7" x14ac:dyDescent="0.2">
      <c r="F2196" s="9" t="str">
        <f t="shared" si="71"/>
        <v/>
      </c>
      <c r="G2196" s="9" t="str">
        <f t="shared" si="72"/>
        <v/>
      </c>
    </row>
    <row r="2197" spans="6:7" x14ac:dyDescent="0.2">
      <c r="F2197" s="9" t="str">
        <f t="shared" si="71"/>
        <v/>
      </c>
      <c r="G2197" s="9" t="str">
        <f t="shared" si="72"/>
        <v/>
      </c>
    </row>
    <row r="2198" spans="6:7" x14ac:dyDescent="0.2">
      <c r="F2198" s="9" t="str">
        <f t="shared" si="71"/>
        <v/>
      </c>
      <c r="G2198" s="9" t="str">
        <f t="shared" si="72"/>
        <v/>
      </c>
    </row>
    <row r="2199" spans="6:7" x14ac:dyDescent="0.2">
      <c r="F2199" s="9" t="str">
        <f t="shared" si="71"/>
        <v/>
      </c>
      <c r="G2199" s="9" t="str">
        <f t="shared" si="72"/>
        <v/>
      </c>
    </row>
    <row r="2200" spans="6:7" x14ac:dyDescent="0.2">
      <c r="F2200" s="9" t="str">
        <f t="shared" si="71"/>
        <v/>
      </c>
      <c r="G2200" s="9" t="str">
        <f t="shared" si="72"/>
        <v/>
      </c>
    </row>
    <row r="2201" spans="6:7" x14ac:dyDescent="0.2">
      <c r="F2201" s="9" t="str">
        <f t="shared" si="71"/>
        <v/>
      </c>
      <c r="G2201" s="9" t="str">
        <f t="shared" si="72"/>
        <v/>
      </c>
    </row>
    <row r="2202" spans="6:7" x14ac:dyDescent="0.2">
      <c r="F2202" s="9" t="str">
        <f t="shared" si="71"/>
        <v/>
      </c>
      <c r="G2202" s="9" t="str">
        <f t="shared" si="72"/>
        <v/>
      </c>
    </row>
    <row r="2203" spans="6:7" x14ac:dyDescent="0.2">
      <c r="F2203" s="9" t="str">
        <f t="shared" si="71"/>
        <v/>
      </c>
      <c r="G2203" s="9" t="str">
        <f t="shared" si="72"/>
        <v/>
      </c>
    </row>
    <row r="2204" spans="6:7" x14ac:dyDescent="0.2">
      <c r="F2204" s="9" t="str">
        <f t="shared" si="71"/>
        <v/>
      </c>
      <c r="G2204" s="9" t="str">
        <f t="shared" si="72"/>
        <v/>
      </c>
    </row>
    <row r="2205" spans="6:7" x14ac:dyDescent="0.2">
      <c r="F2205" s="9" t="str">
        <f t="shared" si="71"/>
        <v/>
      </c>
      <c r="G2205" s="9" t="str">
        <f t="shared" si="72"/>
        <v/>
      </c>
    </row>
    <row r="2206" spans="6:7" x14ac:dyDescent="0.2">
      <c r="F2206" s="9" t="str">
        <f t="shared" si="71"/>
        <v/>
      </c>
      <c r="G2206" s="9" t="str">
        <f t="shared" si="72"/>
        <v/>
      </c>
    </row>
    <row r="2207" spans="6:7" x14ac:dyDescent="0.2">
      <c r="F2207" s="9" t="str">
        <f t="shared" si="71"/>
        <v/>
      </c>
      <c r="G2207" s="9" t="str">
        <f t="shared" si="72"/>
        <v/>
      </c>
    </row>
    <row r="2208" spans="6:7" x14ac:dyDescent="0.2">
      <c r="F2208" s="9" t="str">
        <f t="shared" si="71"/>
        <v/>
      </c>
      <c r="G2208" s="9" t="str">
        <f t="shared" si="72"/>
        <v/>
      </c>
    </row>
    <row r="2209" spans="6:7" x14ac:dyDescent="0.2">
      <c r="F2209" s="9" t="str">
        <f t="shared" si="71"/>
        <v/>
      </c>
      <c r="G2209" s="9" t="str">
        <f t="shared" si="72"/>
        <v/>
      </c>
    </row>
    <row r="2210" spans="6:7" x14ac:dyDescent="0.2">
      <c r="F2210" s="9" t="str">
        <f t="shared" si="71"/>
        <v/>
      </c>
      <c r="G2210" s="9" t="str">
        <f t="shared" si="72"/>
        <v/>
      </c>
    </row>
    <row r="2211" spans="6:7" x14ac:dyDescent="0.2">
      <c r="F2211" s="9" t="str">
        <f t="shared" si="71"/>
        <v/>
      </c>
      <c r="G2211" s="9" t="str">
        <f t="shared" si="72"/>
        <v/>
      </c>
    </row>
    <row r="2212" spans="6:7" x14ac:dyDescent="0.2">
      <c r="F2212" s="9" t="str">
        <f t="shared" si="71"/>
        <v/>
      </c>
      <c r="G2212" s="9" t="str">
        <f t="shared" si="72"/>
        <v/>
      </c>
    </row>
    <row r="2213" spans="6:7" x14ac:dyDescent="0.2">
      <c r="F2213" s="9" t="str">
        <f t="shared" si="71"/>
        <v/>
      </c>
      <c r="G2213" s="9" t="str">
        <f t="shared" si="72"/>
        <v/>
      </c>
    </row>
    <row r="2214" spans="6:7" x14ac:dyDescent="0.2">
      <c r="F2214" s="9" t="str">
        <f t="shared" si="71"/>
        <v/>
      </c>
      <c r="G2214" s="9" t="str">
        <f t="shared" si="72"/>
        <v/>
      </c>
    </row>
    <row r="2215" spans="6:7" x14ac:dyDescent="0.2">
      <c r="F2215" s="9" t="str">
        <f t="shared" si="71"/>
        <v/>
      </c>
      <c r="G2215" s="9" t="str">
        <f t="shared" si="72"/>
        <v/>
      </c>
    </row>
    <row r="2216" spans="6:7" x14ac:dyDescent="0.2">
      <c r="F2216" s="9" t="str">
        <f t="shared" si="71"/>
        <v/>
      </c>
      <c r="G2216" s="9" t="str">
        <f t="shared" si="72"/>
        <v/>
      </c>
    </row>
    <row r="2217" spans="6:7" x14ac:dyDescent="0.2">
      <c r="F2217" s="9" t="str">
        <f t="shared" si="71"/>
        <v/>
      </c>
      <c r="G2217" s="9" t="str">
        <f t="shared" si="72"/>
        <v/>
      </c>
    </row>
    <row r="2218" spans="6:7" x14ac:dyDescent="0.2">
      <c r="F2218" s="9" t="str">
        <f t="shared" si="71"/>
        <v/>
      </c>
      <c r="G2218" s="9" t="str">
        <f t="shared" si="72"/>
        <v/>
      </c>
    </row>
    <row r="2219" spans="6:7" x14ac:dyDescent="0.2">
      <c r="F2219" s="9" t="str">
        <f t="shared" si="71"/>
        <v/>
      </c>
      <c r="G2219" s="9" t="str">
        <f t="shared" si="72"/>
        <v/>
      </c>
    </row>
    <row r="2220" spans="6:7" x14ac:dyDescent="0.2">
      <c r="F2220" s="9" t="str">
        <f t="shared" si="71"/>
        <v/>
      </c>
      <c r="G2220" s="9" t="str">
        <f t="shared" si="72"/>
        <v/>
      </c>
    </row>
    <row r="2221" spans="6:7" x14ac:dyDescent="0.2">
      <c r="F2221" s="9" t="str">
        <f t="shared" si="71"/>
        <v/>
      </c>
      <c r="G2221" s="9" t="str">
        <f t="shared" si="72"/>
        <v/>
      </c>
    </row>
    <row r="2222" spans="6:7" x14ac:dyDescent="0.2">
      <c r="F2222" s="9" t="str">
        <f t="shared" si="71"/>
        <v/>
      </c>
      <c r="G2222" s="9" t="str">
        <f t="shared" si="72"/>
        <v/>
      </c>
    </row>
    <row r="2223" spans="6:7" x14ac:dyDescent="0.2">
      <c r="F2223" s="9" t="str">
        <f t="shared" si="71"/>
        <v/>
      </c>
      <c r="G2223" s="9" t="str">
        <f t="shared" si="72"/>
        <v/>
      </c>
    </row>
    <row r="2224" spans="6:7" x14ac:dyDescent="0.2">
      <c r="F2224" s="9" t="str">
        <f t="shared" si="71"/>
        <v/>
      </c>
      <c r="G2224" s="9" t="str">
        <f t="shared" si="72"/>
        <v/>
      </c>
    </row>
    <row r="2225" spans="6:7" x14ac:dyDescent="0.2">
      <c r="F2225" s="9" t="str">
        <f t="shared" si="71"/>
        <v/>
      </c>
      <c r="G2225" s="9" t="str">
        <f t="shared" si="72"/>
        <v/>
      </c>
    </row>
    <row r="2226" spans="6:7" x14ac:dyDescent="0.2">
      <c r="F2226" s="9" t="str">
        <f t="shared" si="71"/>
        <v/>
      </c>
      <c r="G2226" s="9" t="str">
        <f t="shared" si="72"/>
        <v/>
      </c>
    </row>
    <row r="2227" spans="6:7" x14ac:dyDescent="0.2">
      <c r="F2227" s="9" t="str">
        <f t="shared" si="71"/>
        <v/>
      </c>
      <c r="G2227" s="9" t="str">
        <f t="shared" si="72"/>
        <v/>
      </c>
    </row>
    <row r="2228" spans="6:7" x14ac:dyDescent="0.2">
      <c r="F2228" s="9" t="str">
        <f t="shared" si="71"/>
        <v/>
      </c>
      <c r="G2228" s="9" t="str">
        <f t="shared" si="72"/>
        <v/>
      </c>
    </row>
    <row r="2229" spans="6:7" x14ac:dyDescent="0.2">
      <c r="F2229" s="9" t="str">
        <f t="shared" si="71"/>
        <v/>
      </c>
      <c r="G2229" s="9" t="str">
        <f t="shared" si="72"/>
        <v/>
      </c>
    </row>
    <row r="2230" spans="6:7" x14ac:dyDescent="0.2">
      <c r="F2230" s="9" t="str">
        <f t="shared" si="71"/>
        <v/>
      </c>
      <c r="G2230" s="9" t="str">
        <f t="shared" si="72"/>
        <v/>
      </c>
    </row>
    <row r="2231" spans="6:7" x14ac:dyDescent="0.2">
      <c r="F2231" s="9" t="str">
        <f t="shared" si="71"/>
        <v/>
      </c>
      <c r="G2231" s="9" t="str">
        <f t="shared" si="72"/>
        <v/>
      </c>
    </row>
    <row r="2232" spans="6:7" x14ac:dyDescent="0.2">
      <c r="F2232" s="9" t="str">
        <f t="shared" si="71"/>
        <v/>
      </c>
      <c r="G2232" s="9" t="str">
        <f t="shared" si="72"/>
        <v/>
      </c>
    </row>
    <row r="2233" spans="6:7" x14ac:dyDescent="0.2">
      <c r="F2233" s="9" t="str">
        <f t="shared" si="71"/>
        <v/>
      </c>
      <c r="G2233" s="9" t="str">
        <f t="shared" si="72"/>
        <v/>
      </c>
    </row>
    <row r="2234" spans="6:7" x14ac:dyDescent="0.2">
      <c r="F2234" s="9" t="str">
        <f t="shared" si="71"/>
        <v/>
      </c>
      <c r="G2234" s="9" t="str">
        <f t="shared" si="72"/>
        <v/>
      </c>
    </row>
    <row r="2235" spans="6:7" x14ac:dyDescent="0.2">
      <c r="F2235" s="9" t="str">
        <f t="shared" si="71"/>
        <v/>
      </c>
      <c r="G2235" s="9" t="str">
        <f t="shared" si="72"/>
        <v/>
      </c>
    </row>
    <row r="2236" spans="6:7" x14ac:dyDescent="0.2">
      <c r="F2236" s="9" t="str">
        <f t="shared" si="71"/>
        <v/>
      </c>
      <c r="G2236" s="9" t="str">
        <f t="shared" si="72"/>
        <v/>
      </c>
    </row>
    <row r="2237" spans="6:7" x14ac:dyDescent="0.2">
      <c r="F2237" s="9" t="str">
        <f t="shared" si="71"/>
        <v/>
      </c>
      <c r="G2237" s="9" t="str">
        <f t="shared" si="72"/>
        <v/>
      </c>
    </row>
    <row r="2238" spans="6:7" x14ac:dyDescent="0.2">
      <c r="F2238" s="9" t="str">
        <f t="shared" si="71"/>
        <v/>
      </c>
      <c r="G2238" s="9" t="str">
        <f t="shared" si="72"/>
        <v/>
      </c>
    </row>
    <row r="2239" spans="6:7" x14ac:dyDescent="0.2">
      <c r="F2239" s="9" t="str">
        <f t="shared" si="71"/>
        <v/>
      </c>
      <c r="G2239" s="9" t="str">
        <f t="shared" si="72"/>
        <v/>
      </c>
    </row>
    <row r="2240" spans="6:7" x14ac:dyDescent="0.2">
      <c r="F2240" s="9" t="str">
        <f t="shared" si="71"/>
        <v/>
      </c>
      <c r="G2240" s="9" t="str">
        <f t="shared" si="72"/>
        <v/>
      </c>
    </row>
    <row r="2241" spans="6:7" x14ac:dyDescent="0.2">
      <c r="F2241" s="9" t="str">
        <f t="shared" si="71"/>
        <v/>
      </c>
      <c r="G2241" s="9" t="str">
        <f t="shared" si="72"/>
        <v/>
      </c>
    </row>
    <row r="2242" spans="6:7" x14ac:dyDescent="0.2">
      <c r="F2242" s="9" t="str">
        <f t="shared" si="71"/>
        <v/>
      </c>
      <c r="G2242" s="9" t="str">
        <f t="shared" si="72"/>
        <v/>
      </c>
    </row>
    <row r="2243" spans="6:7" x14ac:dyDescent="0.2">
      <c r="F2243" s="9" t="str">
        <f t="shared" si="71"/>
        <v/>
      </c>
      <c r="G2243" s="9" t="str">
        <f t="shared" si="72"/>
        <v/>
      </c>
    </row>
    <row r="2244" spans="6:7" x14ac:dyDescent="0.2">
      <c r="F2244" s="9" t="str">
        <f t="shared" si="71"/>
        <v/>
      </c>
      <c r="G2244" s="9" t="str">
        <f t="shared" si="72"/>
        <v/>
      </c>
    </row>
    <row r="2245" spans="6:7" x14ac:dyDescent="0.2">
      <c r="F2245" s="9" t="str">
        <f t="shared" si="71"/>
        <v/>
      </c>
      <c r="G2245" s="9" t="str">
        <f t="shared" si="72"/>
        <v/>
      </c>
    </row>
    <row r="2246" spans="6:7" x14ac:dyDescent="0.2">
      <c r="F2246" s="9" t="str">
        <f t="shared" si="71"/>
        <v/>
      </c>
      <c r="G2246" s="9" t="str">
        <f t="shared" si="72"/>
        <v/>
      </c>
    </row>
    <row r="2247" spans="6:7" x14ac:dyDescent="0.2">
      <c r="F2247" s="9" t="str">
        <f t="shared" ref="F2247:F2310" si="73">IF(D2247&lt;0,D2247,"")</f>
        <v/>
      </c>
      <c r="G2247" s="9" t="str">
        <f t="shared" ref="G2247:G2310" si="74">IF(D2247&gt;0,D2247,"")</f>
        <v/>
      </c>
    </row>
    <row r="2248" spans="6:7" x14ac:dyDescent="0.2">
      <c r="F2248" s="9" t="str">
        <f t="shared" si="73"/>
        <v/>
      </c>
      <c r="G2248" s="9" t="str">
        <f t="shared" si="74"/>
        <v/>
      </c>
    </row>
    <row r="2249" spans="6:7" x14ac:dyDescent="0.2">
      <c r="F2249" s="9" t="str">
        <f t="shared" si="73"/>
        <v/>
      </c>
      <c r="G2249" s="9" t="str">
        <f t="shared" si="74"/>
        <v/>
      </c>
    </row>
    <row r="2250" spans="6:7" x14ac:dyDescent="0.2">
      <c r="F2250" s="9" t="str">
        <f t="shared" si="73"/>
        <v/>
      </c>
      <c r="G2250" s="9" t="str">
        <f t="shared" si="74"/>
        <v/>
      </c>
    </row>
    <row r="2251" spans="6:7" x14ac:dyDescent="0.2">
      <c r="F2251" s="9" t="str">
        <f t="shared" si="73"/>
        <v/>
      </c>
      <c r="G2251" s="9" t="str">
        <f t="shared" si="74"/>
        <v/>
      </c>
    </row>
    <row r="2252" spans="6:7" x14ac:dyDescent="0.2">
      <c r="F2252" s="9" t="str">
        <f t="shared" si="73"/>
        <v/>
      </c>
      <c r="G2252" s="9" t="str">
        <f t="shared" si="74"/>
        <v/>
      </c>
    </row>
    <row r="2253" spans="6:7" x14ac:dyDescent="0.2">
      <c r="F2253" s="9" t="str">
        <f t="shared" si="73"/>
        <v/>
      </c>
      <c r="G2253" s="9" t="str">
        <f t="shared" si="74"/>
        <v/>
      </c>
    </row>
    <row r="2254" spans="6:7" x14ac:dyDescent="0.2">
      <c r="F2254" s="9" t="str">
        <f t="shared" si="73"/>
        <v/>
      </c>
      <c r="G2254" s="9" t="str">
        <f t="shared" si="74"/>
        <v/>
      </c>
    </row>
    <row r="2255" spans="6:7" x14ac:dyDescent="0.2">
      <c r="F2255" s="9" t="str">
        <f t="shared" si="73"/>
        <v/>
      </c>
      <c r="G2255" s="9" t="str">
        <f t="shared" si="74"/>
        <v/>
      </c>
    </row>
    <row r="2256" spans="6:7" x14ac:dyDescent="0.2">
      <c r="F2256" s="9" t="str">
        <f t="shared" si="73"/>
        <v/>
      </c>
      <c r="G2256" s="9" t="str">
        <f t="shared" si="74"/>
        <v/>
      </c>
    </row>
    <row r="2257" spans="6:7" x14ac:dyDescent="0.2">
      <c r="F2257" s="9" t="str">
        <f t="shared" si="73"/>
        <v/>
      </c>
      <c r="G2257" s="9" t="str">
        <f t="shared" si="74"/>
        <v/>
      </c>
    </row>
    <row r="2258" spans="6:7" x14ac:dyDescent="0.2">
      <c r="F2258" s="9" t="str">
        <f t="shared" si="73"/>
        <v/>
      </c>
      <c r="G2258" s="9" t="str">
        <f t="shared" si="74"/>
        <v/>
      </c>
    </row>
    <row r="2259" spans="6:7" x14ac:dyDescent="0.2">
      <c r="F2259" s="9" t="str">
        <f t="shared" si="73"/>
        <v/>
      </c>
      <c r="G2259" s="9" t="str">
        <f t="shared" si="74"/>
        <v/>
      </c>
    </row>
    <row r="2260" spans="6:7" x14ac:dyDescent="0.2">
      <c r="F2260" s="9" t="str">
        <f t="shared" si="73"/>
        <v/>
      </c>
      <c r="G2260" s="9" t="str">
        <f t="shared" si="74"/>
        <v/>
      </c>
    </row>
    <row r="2261" spans="6:7" x14ac:dyDescent="0.2">
      <c r="F2261" s="9" t="str">
        <f t="shared" si="73"/>
        <v/>
      </c>
      <c r="G2261" s="9" t="str">
        <f t="shared" si="74"/>
        <v/>
      </c>
    </row>
    <row r="2262" spans="6:7" x14ac:dyDescent="0.2">
      <c r="F2262" s="9" t="str">
        <f t="shared" si="73"/>
        <v/>
      </c>
      <c r="G2262" s="9" t="str">
        <f t="shared" si="74"/>
        <v/>
      </c>
    </row>
    <row r="2263" spans="6:7" x14ac:dyDescent="0.2">
      <c r="F2263" s="9" t="str">
        <f t="shared" si="73"/>
        <v/>
      </c>
      <c r="G2263" s="9" t="str">
        <f t="shared" si="74"/>
        <v/>
      </c>
    </row>
    <row r="2264" spans="6:7" x14ac:dyDescent="0.2">
      <c r="F2264" s="9" t="str">
        <f t="shared" si="73"/>
        <v/>
      </c>
      <c r="G2264" s="9" t="str">
        <f t="shared" si="74"/>
        <v/>
      </c>
    </row>
    <row r="2265" spans="6:7" x14ac:dyDescent="0.2">
      <c r="F2265" s="9" t="str">
        <f t="shared" si="73"/>
        <v/>
      </c>
      <c r="G2265" s="9" t="str">
        <f t="shared" si="74"/>
        <v/>
      </c>
    </row>
    <row r="2266" spans="6:7" x14ac:dyDescent="0.2">
      <c r="F2266" s="9" t="str">
        <f t="shared" si="73"/>
        <v/>
      </c>
      <c r="G2266" s="9" t="str">
        <f t="shared" si="74"/>
        <v/>
      </c>
    </row>
    <row r="2267" spans="6:7" x14ac:dyDescent="0.2">
      <c r="F2267" s="9" t="str">
        <f t="shared" si="73"/>
        <v/>
      </c>
      <c r="G2267" s="9" t="str">
        <f t="shared" si="74"/>
        <v/>
      </c>
    </row>
    <row r="2268" spans="6:7" x14ac:dyDescent="0.2">
      <c r="F2268" s="9" t="str">
        <f t="shared" si="73"/>
        <v/>
      </c>
      <c r="G2268" s="9" t="str">
        <f t="shared" si="74"/>
        <v/>
      </c>
    </row>
    <row r="2269" spans="6:7" x14ac:dyDescent="0.2">
      <c r="F2269" s="9" t="str">
        <f t="shared" si="73"/>
        <v/>
      </c>
      <c r="G2269" s="9" t="str">
        <f t="shared" si="74"/>
        <v/>
      </c>
    </row>
    <row r="2270" spans="6:7" x14ac:dyDescent="0.2">
      <c r="F2270" s="9" t="str">
        <f t="shared" si="73"/>
        <v/>
      </c>
      <c r="G2270" s="9" t="str">
        <f t="shared" si="74"/>
        <v/>
      </c>
    </row>
    <row r="2271" spans="6:7" x14ac:dyDescent="0.2">
      <c r="F2271" s="9" t="str">
        <f t="shared" si="73"/>
        <v/>
      </c>
      <c r="G2271" s="9" t="str">
        <f t="shared" si="74"/>
        <v/>
      </c>
    </row>
    <row r="2272" spans="6:7" x14ac:dyDescent="0.2">
      <c r="F2272" s="9" t="str">
        <f t="shared" si="73"/>
        <v/>
      </c>
      <c r="G2272" s="9" t="str">
        <f t="shared" si="74"/>
        <v/>
      </c>
    </row>
    <row r="2273" spans="6:7" x14ac:dyDescent="0.2">
      <c r="F2273" s="9" t="str">
        <f t="shared" si="73"/>
        <v/>
      </c>
      <c r="G2273" s="9" t="str">
        <f t="shared" si="74"/>
        <v/>
      </c>
    </row>
    <row r="2274" spans="6:7" x14ac:dyDescent="0.2">
      <c r="F2274" s="9" t="str">
        <f t="shared" si="73"/>
        <v/>
      </c>
      <c r="G2274" s="9" t="str">
        <f t="shared" si="74"/>
        <v/>
      </c>
    </row>
    <row r="2275" spans="6:7" x14ac:dyDescent="0.2">
      <c r="F2275" s="9" t="str">
        <f t="shared" si="73"/>
        <v/>
      </c>
      <c r="G2275" s="9" t="str">
        <f t="shared" si="74"/>
        <v/>
      </c>
    </row>
    <row r="2276" spans="6:7" x14ac:dyDescent="0.2">
      <c r="F2276" s="9" t="str">
        <f t="shared" si="73"/>
        <v/>
      </c>
      <c r="G2276" s="9" t="str">
        <f t="shared" si="74"/>
        <v/>
      </c>
    </row>
    <row r="2277" spans="6:7" x14ac:dyDescent="0.2">
      <c r="F2277" s="9" t="str">
        <f t="shared" si="73"/>
        <v/>
      </c>
      <c r="G2277" s="9" t="str">
        <f t="shared" si="74"/>
        <v/>
      </c>
    </row>
    <row r="2278" spans="6:7" x14ac:dyDescent="0.2">
      <c r="F2278" s="9" t="str">
        <f t="shared" si="73"/>
        <v/>
      </c>
      <c r="G2278" s="9" t="str">
        <f t="shared" si="74"/>
        <v/>
      </c>
    </row>
    <row r="2279" spans="6:7" x14ac:dyDescent="0.2">
      <c r="F2279" s="9" t="str">
        <f t="shared" si="73"/>
        <v/>
      </c>
      <c r="G2279" s="9" t="str">
        <f t="shared" si="74"/>
        <v/>
      </c>
    </row>
    <row r="2280" spans="6:7" x14ac:dyDescent="0.2">
      <c r="F2280" s="9" t="str">
        <f t="shared" si="73"/>
        <v/>
      </c>
      <c r="G2280" s="9" t="str">
        <f t="shared" si="74"/>
        <v/>
      </c>
    </row>
    <row r="2281" spans="6:7" x14ac:dyDescent="0.2">
      <c r="F2281" s="9" t="str">
        <f t="shared" si="73"/>
        <v/>
      </c>
      <c r="G2281" s="9" t="str">
        <f t="shared" si="74"/>
        <v/>
      </c>
    </row>
    <row r="2282" spans="6:7" x14ac:dyDescent="0.2">
      <c r="F2282" s="9" t="str">
        <f t="shared" si="73"/>
        <v/>
      </c>
      <c r="G2282" s="9" t="str">
        <f t="shared" si="74"/>
        <v/>
      </c>
    </row>
    <row r="2283" spans="6:7" x14ac:dyDescent="0.2">
      <c r="F2283" s="9" t="str">
        <f t="shared" si="73"/>
        <v/>
      </c>
      <c r="G2283" s="9" t="str">
        <f t="shared" si="74"/>
        <v/>
      </c>
    </row>
    <row r="2284" spans="6:7" x14ac:dyDescent="0.2">
      <c r="F2284" s="9" t="str">
        <f t="shared" si="73"/>
        <v/>
      </c>
      <c r="G2284" s="9" t="str">
        <f t="shared" si="74"/>
        <v/>
      </c>
    </row>
    <row r="2285" spans="6:7" x14ac:dyDescent="0.2">
      <c r="F2285" s="9" t="str">
        <f t="shared" si="73"/>
        <v/>
      </c>
      <c r="G2285" s="9" t="str">
        <f t="shared" si="74"/>
        <v/>
      </c>
    </row>
    <row r="2286" spans="6:7" x14ac:dyDescent="0.2">
      <c r="F2286" s="9" t="str">
        <f t="shared" si="73"/>
        <v/>
      </c>
      <c r="G2286" s="9" t="str">
        <f t="shared" si="74"/>
        <v/>
      </c>
    </row>
    <row r="2287" spans="6:7" x14ac:dyDescent="0.2">
      <c r="F2287" s="9" t="str">
        <f t="shared" si="73"/>
        <v/>
      </c>
      <c r="G2287" s="9" t="str">
        <f t="shared" si="74"/>
        <v/>
      </c>
    </row>
    <row r="2288" spans="6:7" x14ac:dyDescent="0.2">
      <c r="F2288" s="9" t="str">
        <f t="shared" si="73"/>
        <v/>
      </c>
      <c r="G2288" s="9" t="str">
        <f t="shared" si="74"/>
        <v/>
      </c>
    </row>
    <row r="2289" spans="6:7" x14ac:dyDescent="0.2">
      <c r="F2289" s="9" t="str">
        <f t="shared" si="73"/>
        <v/>
      </c>
      <c r="G2289" s="9" t="str">
        <f t="shared" si="74"/>
        <v/>
      </c>
    </row>
    <row r="2290" spans="6:7" x14ac:dyDescent="0.2">
      <c r="F2290" s="9" t="str">
        <f t="shared" si="73"/>
        <v/>
      </c>
      <c r="G2290" s="9" t="str">
        <f t="shared" si="74"/>
        <v/>
      </c>
    </row>
    <row r="2291" spans="6:7" x14ac:dyDescent="0.2">
      <c r="F2291" s="9" t="str">
        <f t="shared" si="73"/>
        <v/>
      </c>
      <c r="G2291" s="9" t="str">
        <f t="shared" si="74"/>
        <v/>
      </c>
    </row>
    <row r="2292" spans="6:7" x14ac:dyDescent="0.2">
      <c r="F2292" s="9" t="str">
        <f t="shared" si="73"/>
        <v/>
      </c>
      <c r="G2292" s="9" t="str">
        <f t="shared" si="74"/>
        <v/>
      </c>
    </row>
    <row r="2293" spans="6:7" x14ac:dyDescent="0.2">
      <c r="F2293" s="9" t="str">
        <f t="shared" si="73"/>
        <v/>
      </c>
      <c r="G2293" s="9" t="str">
        <f t="shared" si="74"/>
        <v/>
      </c>
    </row>
    <row r="2294" spans="6:7" x14ac:dyDescent="0.2">
      <c r="F2294" s="9" t="str">
        <f t="shared" si="73"/>
        <v/>
      </c>
      <c r="G2294" s="9" t="str">
        <f t="shared" si="74"/>
        <v/>
      </c>
    </row>
    <row r="2295" spans="6:7" x14ac:dyDescent="0.2">
      <c r="F2295" s="9" t="str">
        <f t="shared" si="73"/>
        <v/>
      </c>
      <c r="G2295" s="9" t="str">
        <f t="shared" si="74"/>
        <v/>
      </c>
    </row>
    <row r="2296" spans="6:7" x14ac:dyDescent="0.2">
      <c r="F2296" s="9" t="str">
        <f t="shared" si="73"/>
        <v/>
      </c>
      <c r="G2296" s="9" t="str">
        <f t="shared" si="74"/>
        <v/>
      </c>
    </row>
    <row r="2297" spans="6:7" x14ac:dyDescent="0.2">
      <c r="F2297" s="9" t="str">
        <f t="shared" si="73"/>
        <v/>
      </c>
      <c r="G2297" s="9" t="str">
        <f t="shared" si="74"/>
        <v/>
      </c>
    </row>
    <row r="2298" spans="6:7" x14ac:dyDescent="0.2">
      <c r="F2298" s="9" t="str">
        <f t="shared" si="73"/>
        <v/>
      </c>
      <c r="G2298" s="9" t="str">
        <f t="shared" si="74"/>
        <v/>
      </c>
    </row>
    <row r="2299" spans="6:7" x14ac:dyDescent="0.2">
      <c r="F2299" s="9" t="str">
        <f t="shared" si="73"/>
        <v/>
      </c>
      <c r="G2299" s="9" t="str">
        <f t="shared" si="74"/>
        <v/>
      </c>
    </row>
    <row r="2300" spans="6:7" x14ac:dyDescent="0.2">
      <c r="F2300" s="9" t="str">
        <f t="shared" si="73"/>
        <v/>
      </c>
      <c r="G2300" s="9" t="str">
        <f t="shared" si="74"/>
        <v/>
      </c>
    </row>
    <row r="2301" spans="6:7" x14ac:dyDescent="0.2">
      <c r="F2301" s="9" t="str">
        <f t="shared" si="73"/>
        <v/>
      </c>
      <c r="G2301" s="9" t="str">
        <f t="shared" si="74"/>
        <v/>
      </c>
    </row>
    <row r="2302" spans="6:7" x14ac:dyDescent="0.2">
      <c r="F2302" s="9" t="str">
        <f t="shared" si="73"/>
        <v/>
      </c>
      <c r="G2302" s="9" t="str">
        <f t="shared" si="74"/>
        <v/>
      </c>
    </row>
    <row r="2303" spans="6:7" x14ac:dyDescent="0.2">
      <c r="F2303" s="9" t="str">
        <f t="shared" si="73"/>
        <v/>
      </c>
      <c r="G2303" s="9" t="str">
        <f t="shared" si="74"/>
        <v/>
      </c>
    </row>
    <row r="2304" spans="6:7" x14ac:dyDescent="0.2">
      <c r="F2304" s="9" t="str">
        <f t="shared" si="73"/>
        <v/>
      </c>
      <c r="G2304" s="9" t="str">
        <f t="shared" si="74"/>
        <v/>
      </c>
    </row>
    <row r="2305" spans="6:7" x14ac:dyDescent="0.2">
      <c r="F2305" s="9" t="str">
        <f t="shared" si="73"/>
        <v/>
      </c>
      <c r="G2305" s="9" t="str">
        <f t="shared" si="74"/>
        <v/>
      </c>
    </row>
    <row r="2306" spans="6:7" x14ac:dyDescent="0.2">
      <c r="F2306" s="9" t="str">
        <f t="shared" si="73"/>
        <v/>
      </c>
      <c r="G2306" s="9" t="str">
        <f t="shared" si="74"/>
        <v/>
      </c>
    </row>
    <row r="2307" spans="6:7" x14ac:dyDescent="0.2">
      <c r="F2307" s="9" t="str">
        <f t="shared" si="73"/>
        <v/>
      </c>
      <c r="G2307" s="9" t="str">
        <f t="shared" si="74"/>
        <v/>
      </c>
    </row>
    <row r="2308" spans="6:7" x14ac:dyDescent="0.2">
      <c r="F2308" s="9" t="str">
        <f t="shared" si="73"/>
        <v/>
      </c>
      <c r="G2308" s="9" t="str">
        <f t="shared" si="74"/>
        <v/>
      </c>
    </row>
    <row r="2309" spans="6:7" x14ac:dyDescent="0.2">
      <c r="F2309" s="9" t="str">
        <f t="shared" si="73"/>
        <v/>
      </c>
      <c r="G2309" s="9" t="str">
        <f t="shared" si="74"/>
        <v/>
      </c>
    </row>
    <row r="2310" spans="6:7" x14ac:dyDescent="0.2">
      <c r="F2310" s="9" t="str">
        <f t="shared" si="73"/>
        <v/>
      </c>
      <c r="G2310" s="9" t="str">
        <f t="shared" si="74"/>
        <v/>
      </c>
    </row>
    <row r="2311" spans="6:7" x14ac:dyDescent="0.2">
      <c r="F2311" s="9" t="str">
        <f t="shared" ref="F2311:F2374" si="75">IF(D2311&lt;0,D2311,"")</f>
        <v/>
      </c>
      <c r="G2311" s="9" t="str">
        <f t="shared" ref="G2311:G2374" si="76">IF(D2311&gt;0,D2311,"")</f>
        <v/>
      </c>
    </row>
    <row r="2312" spans="6:7" x14ac:dyDescent="0.2">
      <c r="F2312" s="9" t="str">
        <f t="shared" si="75"/>
        <v/>
      </c>
      <c r="G2312" s="9" t="str">
        <f t="shared" si="76"/>
        <v/>
      </c>
    </row>
    <row r="2313" spans="6:7" x14ac:dyDescent="0.2">
      <c r="F2313" s="9" t="str">
        <f t="shared" si="75"/>
        <v/>
      </c>
      <c r="G2313" s="9" t="str">
        <f t="shared" si="76"/>
        <v/>
      </c>
    </row>
    <row r="2314" spans="6:7" x14ac:dyDescent="0.2">
      <c r="F2314" s="9" t="str">
        <f t="shared" si="75"/>
        <v/>
      </c>
      <c r="G2314" s="9" t="str">
        <f t="shared" si="76"/>
        <v/>
      </c>
    </row>
    <row r="2315" spans="6:7" x14ac:dyDescent="0.2">
      <c r="F2315" s="9" t="str">
        <f t="shared" si="75"/>
        <v/>
      </c>
      <c r="G2315" s="9" t="str">
        <f t="shared" si="76"/>
        <v/>
      </c>
    </row>
    <row r="2316" spans="6:7" x14ac:dyDescent="0.2">
      <c r="F2316" s="9" t="str">
        <f t="shared" si="75"/>
        <v/>
      </c>
      <c r="G2316" s="9" t="str">
        <f t="shared" si="76"/>
        <v/>
      </c>
    </row>
    <row r="2317" spans="6:7" x14ac:dyDescent="0.2">
      <c r="F2317" s="9" t="str">
        <f t="shared" si="75"/>
        <v/>
      </c>
      <c r="G2317" s="9" t="str">
        <f t="shared" si="76"/>
        <v/>
      </c>
    </row>
    <row r="2318" spans="6:7" x14ac:dyDescent="0.2">
      <c r="F2318" s="9" t="str">
        <f t="shared" si="75"/>
        <v/>
      </c>
      <c r="G2318" s="9" t="str">
        <f t="shared" si="76"/>
        <v/>
      </c>
    </row>
    <row r="2319" spans="6:7" x14ac:dyDescent="0.2">
      <c r="F2319" s="9" t="str">
        <f t="shared" si="75"/>
        <v/>
      </c>
      <c r="G2319" s="9" t="str">
        <f t="shared" si="76"/>
        <v/>
      </c>
    </row>
    <row r="2320" spans="6:7" x14ac:dyDescent="0.2">
      <c r="F2320" s="9" t="str">
        <f t="shared" si="75"/>
        <v/>
      </c>
      <c r="G2320" s="9" t="str">
        <f t="shared" si="76"/>
        <v/>
      </c>
    </row>
    <row r="2321" spans="6:7" x14ac:dyDescent="0.2">
      <c r="F2321" s="9" t="str">
        <f t="shared" si="75"/>
        <v/>
      </c>
      <c r="G2321" s="9" t="str">
        <f t="shared" si="76"/>
        <v/>
      </c>
    </row>
    <row r="2322" spans="6:7" x14ac:dyDescent="0.2">
      <c r="F2322" s="9" t="str">
        <f t="shared" si="75"/>
        <v/>
      </c>
      <c r="G2322" s="9" t="str">
        <f t="shared" si="76"/>
        <v/>
      </c>
    </row>
    <row r="2323" spans="6:7" x14ac:dyDescent="0.2">
      <c r="F2323" s="9" t="str">
        <f t="shared" si="75"/>
        <v/>
      </c>
      <c r="G2323" s="9" t="str">
        <f t="shared" si="76"/>
        <v/>
      </c>
    </row>
    <row r="2324" spans="6:7" x14ac:dyDescent="0.2">
      <c r="F2324" s="9" t="str">
        <f t="shared" si="75"/>
        <v/>
      </c>
      <c r="G2324" s="9" t="str">
        <f t="shared" si="76"/>
        <v/>
      </c>
    </row>
    <row r="2325" spans="6:7" x14ac:dyDescent="0.2">
      <c r="F2325" s="9" t="str">
        <f t="shared" si="75"/>
        <v/>
      </c>
      <c r="G2325" s="9" t="str">
        <f t="shared" si="76"/>
        <v/>
      </c>
    </row>
    <row r="2326" spans="6:7" x14ac:dyDescent="0.2">
      <c r="F2326" s="9" t="str">
        <f t="shared" si="75"/>
        <v/>
      </c>
      <c r="G2326" s="9" t="str">
        <f t="shared" si="76"/>
        <v/>
      </c>
    </row>
    <row r="2327" spans="6:7" x14ac:dyDescent="0.2">
      <c r="F2327" s="9" t="str">
        <f t="shared" si="75"/>
        <v/>
      </c>
      <c r="G2327" s="9" t="str">
        <f t="shared" si="76"/>
        <v/>
      </c>
    </row>
    <row r="2328" spans="6:7" x14ac:dyDescent="0.2">
      <c r="F2328" s="9" t="str">
        <f t="shared" si="75"/>
        <v/>
      </c>
      <c r="G2328" s="9" t="str">
        <f t="shared" si="76"/>
        <v/>
      </c>
    </row>
    <row r="2329" spans="6:7" x14ac:dyDescent="0.2">
      <c r="F2329" s="9" t="str">
        <f t="shared" si="75"/>
        <v/>
      </c>
      <c r="G2329" s="9" t="str">
        <f t="shared" si="76"/>
        <v/>
      </c>
    </row>
    <row r="2330" spans="6:7" x14ac:dyDescent="0.2">
      <c r="F2330" s="9" t="str">
        <f t="shared" si="75"/>
        <v/>
      </c>
      <c r="G2330" s="9" t="str">
        <f t="shared" si="76"/>
        <v/>
      </c>
    </row>
    <row r="2331" spans="6:7" x14ac:dyDescent="0.2">
      <c r="F2331" s="9" t="str">
        <f t="shared" si="75"/>
        <v/>
      </c>
      <c r="G2331" s="9" t="str">
        <f t="shared" si="76"/>
        <v/>
      </c>
    </row>
    <row r="2332" spans="6:7" x14ac:dyDescent="0.2">
      <c r="F2332" s="9" t="str">
        <f t="shared" si="75"/>
        <v/>
      </c>
      <c r="G2332" s="9" t="str">
        <f t="shared" si="76"/>
        <v/>
      </c>
    </row>
    <row r="2333" spans="6:7" x14ac:dyDescent="0.2">
      <c r="F2333" s="9" t="str">
        <f t="shared" si="75"/>
        <v/>
      </c>
      <c r="G2333" s="9" t="str">
        <f t="shared" si="76"/>
        <v/>
      </c>
    </row>
    <row r="2334" spans="6:7" x14ac:dyDescent="0.2">
      <c r="F2334" s="9" t="str">
        <f t="shared" si="75"/>
        <v/>
      </c>
      <c r="G2334" s="9" t="str">
        <f t="shared" si="76"/>
        <v/>
      </c>
    </row>
    <row r="2335" spans="6:7" x14ac:dyDescent="0.2">
      <c r="F2335" s="9" t="str">
        <f t="shared" si="75"/>
        <v/>
      </c>
      <c r="G2335" s="9" t="str">
        <f t="shared" si="76"/>
        <v/>
      </c>
    </row>
    <row r="2336" spans="6:7" x14ac:dyDescent="0.2">
      <c r="F2336" s="9" t="str">
        <f t="shared" si="75"/>
        <v/>
      </c>
      <c r="G2336" s="9" t="str">
        <f t="shared" si="76"/>
        <v/>
      </c>
    </row>
    <row r="2337" spans="6:7" x14ac:dyDescent="0.2">
      <c r="F2337" s="9" t="str">
        <f t="shared" si="75"/>
        <v/>
      </c>
      <c r="G2337" s="9" t="str">
        <f t="shared" si="76"/>
        <v/>
      </c>
    </row>
    <row r="2338" spans="6:7" x14ac:dyDescent="0.2">
      <c r="F2338" s="9" t="str">
        <f t="shared" si="75"/>
        <v/>
      </c>
      <c r="G2338" s="9" t="str">
        <f t="shared" si="76"/>
        <v/>
      </c>
    </row>
    <row r="2339" spans="6:7" x14ac:dyDescent="0.2">
      <c r="F2339" s="9" t="str">
        <f t="shared" si="75"/>
        <v/>
      </c>
      <c r="G2339" s="9" t="str">
        <f t="shared" si="76"/>
        <v/>
      </c>
    </row>
    <row r="2340" spans="6:7" x14ac:dyDescent="0.2">
      <c r="F2340" s="9" t="str">
        <f t="shared" si="75"/>
        <v/>
      </c>
      <c r="G2340" s="9" t="str">
        <f t="shared" si="76"/>
        <v/>
      </c>
    </row>
    <row r="2341" spans="6:7" x14ac:dyDescent="0.2">
      <c r="F2341" s="9" t="str">
        <f t="shared" si="75"/>
        <v/>
      </c>
      <c r="G2341" s="9" t="str">
        <f t="shared" si="76"/>
        <v/>
      </c>
    </row>
    <row r="2342" spans="6:7" x14ac:dyDescent="0.2">
      <c r="F2342" s="9" t="str">
        <f t="shared" si="75"/>
        <v/>
      </c>
      <c r="G2342" s="9" t="str">
        <f t="shared" si="76"/>
        <v/>
      </c>
    </row>
    <row r="2343" spans="6:7" x14ac:dyDescent="0.2">
      <c r="F2343" s="9" t="str">
        <f t="shared" si="75"/>
        <v/>
      </c>
      <c r="G2343" s="9" t="str">
        <f t="shared" si="76"/>
        <v/>
      </c>
    </row>
    <row r="2344" spans="6:7" x14ac:dyDescent="0.2">
      <c r="F2344" s="9" t="str">
        <f t="shared" si="75"/>
        <v/>
      </c>
      <c r="G2344" s="9" t="str">
        <f t="shared" si="76"/>
        <v/>
      </c>
    </row>
    <row r="2345" spans="6:7" x14ac:dyDescent="0.2">
      <c r="F2345" s="9" t="str">
        <f t="shared" si="75"/>
        <v/>
      </c>
      <c r="G2345" s="9" t="str">
        <f t="shared" si="76"/>
        <v/>
      </c>
    </row>
    <row r="2346" spans="6:7" x14ac:dyDescent="0.2">
      <c r="F2346" s="9" t="str">
        <f t="shared" si="75"/>
        <v/>
      </c>
      <c r="G2346" s="9" t="str">
        <f t="shared" si="76"/>
        <v/>
      </c>
    </row>
    <row r="2347" spans="6:7" x14ac:dyDescent="0.2">
      <c r="F2347" s="9" t="str">
        <f t="shared" si="75"/>
        <v/>
      </c>
      <c r="G2347" s="9" t="str">
        <f t="shared" si="76"/>
        <v/>
      </c>
    </row>
    <row r="2348" spans="6:7" x14ac:dyDescent="0.2">
      <c r="F2348" s="9" t="str">
        <f t="shared" si="75"/>
        <v/>
      </c>
      <c r="G2348" s="9" t="str">
        <f t="shared" si="76"/>
        <v/>
      </c>
    </row>
    <row r="2349" spans="6:7" x14ac:dyDescent="0.2">
      <c r="F2349" s="9" t="str">
        <f t="shared" si="75"/>
        <v/>
      </c>
      <c r="G2349" s="9" t="str">
        <f t="shared" si="76"/>
        <v/>
      </c>
    </row>
    <row r="2350" spans="6:7" x14ac:dyDescent="0.2">
      <c r="F2350" s="9" t="str">
        <f t="shared" si="75"/>
        <v/>
      </c>
      <c r="G2350" s="9" t="str">
        <f t="shared" si="76"/>
        <v/>
      </c>
    </row>
    <row r="2351" spans="6:7" x14ac:dyDescent="0.2">
      <c r="F2351" s="9" t="str">
        <f t="shared" si="75"/>
        <v/>
      </c>
      <c r="G2351" s="9" t="str">
        <f t="shared" si="76"/>
        <v/>
      </c>
    </row>
    <row r="2352" spans="6:7" x14ac:dyDescent="0.2">
      <c r="F2352" s="9" t="str">
        <f t="shared" si="75"/>
        <v/>
      </c>
      <c r="G2352" s="9" t="str">
        <f t="shared" si="76"/>
        <v/>
      </c>
    </row>
    <row r="2353" spans="6:7" x14ac:dyDescent="0.2">
      <c r="F2353" s="9" t="str">
        <f t="shared" si="75"/>
        <v/>
      </c>
      <c r="G2353" s="9" t="str">
        <f t="shared" si="76"/>
        <v/>
      </c>
    </row>
    <row r="2354" spans="6:7" x14ac:dyDescent="0.2">
      <c r="F2354" s="9" t="str">
        <f t="shared" si="75"/>
        <v/>
      </c>
      <c r="G2354" s="9" t="str">
        <f t="shared" si="76"/>
        <v/>
      </c>
    </row>
    <row r="2355" spans="6:7" x14ac:dyDescent="0.2">
      <c r="F2355" s="9" t="str">
        <f t="shared" si="75"/>
        <v/>
      </c>
      <c r="G2355" s="9" t="str">
        <f t="shared" si="76"/>
        <v/>
      </c>
    </row>
    <row r="2356" spans="6:7" x14ac:dyDescent="0.2">
      <c r="F2356" s="9" t="str">
        <f t="shared" si="75"/>
        <v/>
      </c>
      <c r="G2356" s="9" t="str">
        <f t="shared" si="76"/>
        <v/>
      </c>
    </row>
    <row r="2357" spans="6:7" x14ac:dyDescent="0.2">
      <c r="F2357" s="9" t="str">
        <f t="shared" si="75"/>
        <v/>
      </c>
      <c r="G2357" s="9" t="str">
        <f t="shared" si="76"/>
        <v/>
      </c>
    </row>
    <row r="2358" spans="6:7" x14ac:dyDescent="0.2">
      <c r="F2358" s="9" t="str">
        <f t="shared" si="75"/>
        <v/>
      </c>
      <c r="G2358" s="9" t="str">
        <f t="shared" si="76"/>
        <v/>
      </c>
    </row>
    <row r="2359" spans="6:7" x14ac:dyDescent="0.2">
      <c r="F2359" s="9" t="str">
        <f t="shared" si="75"/>
        <v/>
      </c>
      <c r="G2359" s="9" t="str">
        <f t="shared" si="76"/>
        <v/>
      </c>
    </row>
    <row r="2360" spans="6:7" x14ac:dyDescent="0.2">
      <c r="F2360" s="9" t="str">
        <f t="shared" si="75"/>
        <v/>
      </c>
      <c r="G2360" s="9" t="str">
        <f t="shared" si="76"/>
        <v/>
      </c>
    </row>
    <row r="2361" spans="6:7" x14ac:dyDescent="0.2">
      <c r="F2361" s="9" t="str">
        <f t="shared" si="75"/>
        <v/>
      </c>
      <c r="G2361" s="9" t="str">
        <f t="shared" si="76"/>
        <v/>
      </c>
    </row>
    <row r="2362" spans="6:7" x14ac:dyDescent="0.2">
      <c r="F2362" s="9" t="str">
        <f t="shared" si="75"/>
        <v/>
      </c>
      <c r="G2362" s="9" t="str">
        <f t="shared" si="76"/>
        <v/>
      </c>
    </row>
    <row r="2363" spans="6:7" x14ac:dyDescent="0.2">
      <c r="F2363" s="9" t="str">
        <f t="shared" si="75"/>
        <v/>
      </c>
      <c r="G2363" s="9" t="str">
        <f t="shared" si="76"/>
        <v/>
      </c>
    </row>
    <row r="2364" spans="6:7" x14ac:dyDescent="0.2">
      <c r="F2364" s="9" t="str">
        <f t="shared" si="75"/>
        <v/>
      </c>
      <c r="G2364" s="9" t="str">
        <f t="shared" si="76"/>
        <v/>
      </c>
    </row>
    <row r="2365" spans="6:7" x14ac:dyDescent="0.2">
      <c r="F2365" s="9" t="str">
        <f t="shared" si="75"/>
        <v/>
      </c>
      <c r="G2365" s="9" t="str">
        <f t="shared" si="76"/>
        <v/>
      </c>
    </row>
    <row r="2366" spans="6:7" x14ac:dyDescent="0.2">
      <c r="F2366" s="9" t="str">
        <f t="shared" si="75"/>
        <v/>
      </c>
      <c r="G2366" s="9" t="str">
        <f t="shared" si="76"/>
        <v/>
      </c>
    </row>
    <row r="2367" spans="6:7" x14ac:dyDescent="0.2">
      <c r="F2367" s="9" t="str">
        <f t="shared" si="75"/>
        <v/>
      </c>
      <c r="G2367" s="9" t="str">
        <f t="shared" si="76"/>
        <v/>
      </c>
    </row>
    <row r="2368" spans="6:7" x14ac:dyDescent="0.2">
      <c r="F2368" s="9" t="str">
        <f t="shared" si="75"/>
        <v/>
      </c>
      <c r="G2368" s="9" t="str">
        <f t="shared" si="76"/>
        <v/>
      </c>
    </row>
    <row r="2369" spans="6:7" x14ac:dyDescent="0.2">
      <c r="F2369" s="9" t="str">
        <f t="shared" si="75"/>
        <v/>
      </c>
      <c r="G2369" s="9" t="str">
        <f t="shared" si="76"/>
        <v/>
      </c>
    </row>
    <row r="2370" spans="6:7" x14ac:dyDescent="0.2">
      <c r="F2370" s="9" t="str">
        <f t="shared" si="75"/>
        <v/>
      </c>
      <c r="G2370" s="9" t="str">
        <f t="shared" si="76"/>
        <v/>
      </c>
    </row>
    <row r="2371" spans="6:7" x14ac:dyDescent="0.2">
      <c r="F2371" s="9" t="str">
        <f t="shared" si="75"/>
        <v/>
      </c>
      <c r="G2371" s="9" t="str">
        <f t="shared" si="76"/>
        <v/>
      </c>
    </row>
    <row r="2372" spans="6:7" x14ac:dyDescent="0.2">
      <c r="F2372" s="9" t="str">
        <f t="shared" si="75"/>
        <v/>
      </c>
      <c r="G2372" s="9" t="str">
        <f t="shared" si="76"/>
        <v/>
      </c>
    </row>
    <row r="2373" spans="6:7" x14ac:dyDescent="0.2">
      <c r="F2373" s="9" t="str">
        <f t="shared" si="75"/>
        <v/>
      </c>
      <c r="G2373" s="9" t="str">
        <f t="shared" si="76"/>
        <v/>
      </c>
    </row>
    <row r="2374" spans="6:7" x14ac:dyDescent="0.2">
      <c r="F2374" s="9" t="str">
        <f t="shared" si="75"/>
        <v/>
      </c>
      <c r="G2374" s="9" t="str">
        <f t="shared" si="76"/>
        <v/>
      </c>
    </row>
    <row r="2375" spans="6:7" x14ac:dyDescent="0.2">
      <c r="F2375" s="9" t="str">
        <f t="shared" ref="F2375:F2438" si="77">IF(D2375&lt;0,D2375,"")</f>
        <v/>
      </c>
      <c r="G2375" s="9" t="str">
        <f t="shared" ref="G2375:G2438" si="78">IF(D2375&gt;0,D2375,"")</f>
        <v/>
      </c>
    </row>
    <row r="2376" spans="6:7" x14ac:dyDescent="0.2">
      <c r="F2376" s="9" t="str">
        <f t="shared" si="77"/>
        <v/>
      </c>
      <c r="G2376" s="9" t="str">
        <f t="shared" si="78"/>
        <v/>
      </c>
    </row>
    <row r="2377" spans="6:7" x14ac:dyDescent="0.2">
      <c r="F2377" s="9" t="str">
        <f t="shared" si="77"/>
        <v/>
      </c>
      <c r="G2377" s="9" t="str">
        <f t="shared" si="78"/>
        <v/>
      </c>
    </row>
    <row r="2378" spans="6:7" x14ac:dyDescent="0.2">
      <c r="F2378" s="9" t="str">
        <f t="shared" si="77"/>
        <v/>
      </c>
      <c r="G2378" s="9" t="str">
        <f t="shared" si="78"/>
        <v/>
      </c>
    </row>
    <row r="2379" spans="6:7" x14ac:dyDescent="0.2">
      <c r="F2379" s="9" t="str">
        <f t="shared" si="77"/>
        <v/>
      </c>
      <c r="G2379" s="9" t="str">
        <f t="shared" si="78"/>
        <v/>
      </c>
    </row>
    <row r="2380" spans="6:7" x14ac:dyDescent="0.2">
      <c r="F2380" s="9" t="str">
        <f t="shared" si="77"/>
        <v/>
      </c>
      <c r="G2380" s="9" t="str">
        <f t="shared" si="78"/>
        <v/>
      </c>
    </row>
    <row r="2381" spans="6:7" x14ac:dyDescent="0.2">
      <c r="F2381" s="9" t="str">
        <f t="shared" si="77"/>
        <v/>
      </c>
      <c r="G2381" s="9" t="str">
        <f t="shared" si="78"/>
        <v/>
      </c>
    </row>
    <row r="2382" spans="6:7" x14ac:dyDescent="0.2">
      <c r="F2382" s="9" t="str">
        <f t="shared" si="77"/>
        <v/>
      </c>
      <c r="G2382" s="9" t="str">
        <f t="shared" si="78"/>
        <v/>
      </c>
    </row>
    <row r="2383" spans="6:7" x14ac:dyDescent="0.2">
      <c r="F2383" s="9" t="str">
        <f t="shared" si="77"/>
        <v/>
      </c>
      <c r="G2383" s="9" t="str">
        <f t="shared" si="78"/>
        <v/>
      </c>
    </row>
    <row r="2384" spans="6:7" x14ac:dyDescent="0.2">
      <c r="F2384" s="9" t="str">
        <f t="shared" si="77"/>
        <v/>
      </c>
      <c r="G2384" s="9" t="str">
        <f t="shared" si="78"/>
        <v/>
      </c>
    </row>
    <row r="2385" spans="6:7" x14ac:dyDescent="0.2">
      <c r="F2385" s="9" t="str">
        <f t="shared" si="77"/>
        <v/>
      </c>
      <c r="G2385" s="9" t="str">
        <f t="shared" si="78"/>
        <v/>
      </c>
    </row>
    <row r="2386" spans="6:7" x14ac:dyDescent="0.2">
      <c r="F2386" s="9" t="str">
        <f t="shared" si="77"/>
        <v/>
      </c>
      <c r="G2386" s="9" t="str">
        <f t="shared" si="78"/>
        <v/>
      </c>
    </row>
    <row r="2387" spans="6:7" x14ac:dyDescent="0.2">
      <c r="F2387" s="9" t="str">
        <f t="shared" si="77"/>
        <v/>
      </c>
      <c r="G2387" s="9" t="str">
        <f t="shared" si="78"/>
        <v/>
      </c>
    </row>
    <row r="2388" spans="6:7" x14ac:dyDescent="0.2">
      <c r="F2388" s="9" t="str">
        <f t="shared" si="77"/>
        <v/>
      </c>
      <c r="G2388" s="9" t="str">
        <f t="shared" si="78"/>
        <v/>
      </c>
    </row>
    <row r="2389" spans="6:7" x14ac:dyDescent="0.2">
      <c r="F2389" s="9" t="str">
        <f t="shared" si="77"/>
        <v/>
      </c>
      <c r="G2389" s="9" t="str">
        <f t="shared" si="78"/>
        <v/>
      </c>
    </row>
    <row r="2390" spans="6:7" x14ac:dyDescent="0.2">
      <c r="F2390" s="9" t="str">
        <f t="shared" si="77"/>
        <v/>
      </c>
      <c r="G2390" s="9" t="str">
        <f t="shared" si="78"/>
        <v/>
      </c>
    </row>
    <row r="2391" spans="6:7" x14ac:dyDescent="0.2">
      <c r="F2391" s="9" t="str">
        <f t="shared" si="77"/>
        <v/>
      </c>
      <c r="G2391" s="9" t="str">
        <f t="shared" si="78"/>
        <v/>
      </c>
    </row>
    <row r="2392" spans="6:7" x14ac:dyDescent="0.2">
      <c r="F2392" s="9" t="str">
        <f t="shared" si="77"/>
        <v/>
      </c>
      <c r="G2392" s="9" t="str">
        <f t="shared" si="78"/>
        <v/>
      </c>
    </row>
    <row r="2393" spans="6:7" x14ac:dyDescent="0.2">
      <c r="F2393" s="9" t="str">
        <f t="shared" si="77"/>
        <v/>
      </c>
      <c r="G2393" s="9" t="str">
        <f t="shared" si="78"/>
        <v/>
      </c>
    </row>
    <row r="2394" spans="6:7" x14ac:dyDescent="0.2">
      <c r="F2394" s="9" t="str">
        <f t="shared" si="77"/>
        <v/>
      </c>
      <c r="G2394" s="9" t="str">
        <f t="shared" si="78"/>
        <v/>
      </c>
    </row>
    <row r="2395" spans="6:7" x14ac:dyDescent="0.2">
      <c r="F2395" s="9" t="str">
        <f t="shared" si="77"/>
        <v/>
      </c>
      <c r="G2395" s="9" t="str">
        <f t="shared" si="78"/>
        <v/>
      </c>
    </row>
    <row r="2396" spans="6:7" x14ac:dyDescent="0.2">
      <c r="F2396" s="9" t="str">
        <f t="shared" si="77"/>
        <v/>
      </c>
      <c r="G2396" s="9" t="str">
        <f t="shared" si="78"/>
        <v/>
      </c>
    </row>
    <row r="2397" spans="6:7" x14ac:dyDescent="0.2">
      <c r="F2397" s="9" t="str">
        <f t="shared" si="77"/>
        <v/>
      </c>
      <c r="G2397" s="9" t="str">
        <f t="shared" si="78"/>
        <v/>
      </c>
    </row>
    <row r="2398" spans="6:7" x14ac:dyDescent="0.2">
      <c r="F2398" s="9" t="str">
        <f t="shared" si="77"/>
        <v/>
      </c>
      <c r="G2398" s="9" t="str">
        <f t="shared" si="78"/>
        <v/>
      </c>
    </row>
    <row r="2399" spans="6:7" x14ac:dyDescent="0.2">
      <c r="F2399" s="9" t="str">
        <f t="shared" si="77"/>
        <v/>
      </c>
      <c r="G2399" s="9" t="str">
        <f t="shared" si="78"/>
        <v/>
      </c>
    </row>
    <row r="2400" spans="6:7" x14ac:dyDescent="0.2">
      <c r="F2400" s="9" t="str">
        <f t="shared" si="77"/>
        <v/>
      </c>
      <c r="G2400" s="9" t="str">
        <f t="shared" si="78"/>
        <v/>
      </c>
    </row>
    <row r="2401" spans="6:7" x14ac:dyDescent="0.2">
      <c r="F2401" s="9" t="str">
        <f t="shared" si="77"/>
        <v/>
      </c>
      <c r="G2401" s="9" t="str">
        <f t="shared" si="78"/>
        <v/>
      </c>
    </row>
    <row r="2402" spans="6:7" x14ac:dyDescent="0.2">
      <c r="F2402" s="9" t="str">
        <f t="shared" si="77"/>
        <v/>
      </c>
      <c r="G2402" s="9" t="str">
        <f t="shared" si="78"/>
        <v/>
      </c>
    </row>
    <row r="2403" spans="6:7" x14ac:dyDescent="0.2">
      <c r="F2403" s="9" t="str">
        <f t="shared" si="77"/>
        <v/>
      </c>
      <c r="G2403" s="9" t="str">
        <f t="shared" si="78"/>
        <v/>
      </c>
    </row>
    <row r="2404" spans="6:7" x14ac:dyDescent="0.2">
      <c r="F2404" s="9" t="str">
        <f t="shared" si="77"/>
        <v/>
      </c>
      <c r="G2404" s="9" t="str">
        <f t="shared" si="78"/>
        <v/>
      </c>
    </row>
    <row r="2405" spans="6:7" x14ac:dyDescent="0.2">
      <c r="F2405" s="9" t="str">
        <f t="shared" si="77"/>
        <v/>
      </c>
      <c r="G2405" s="9" t="str">
        <f t="shared" si="78"/>
        <v/>
      </c>
    </row>
    <row r="2406" spans="6:7" x14ac:dyDescent="0.2">
      <c r="F2406" s="9" t="str">
        <f t="shared" si="77"/>
        <v/>
      </c>
      <c r="G2406" s="9" t="str">
        <f t="shared" si="78"/>
        <v/>
      </c>
    </row>
    <row r="2407" spans="6:7" x14ac:dyDescent="0.2">
      <c r="F2407" s="9" t="str">
        <f t="shared" si="77"/>
        <v/>
      </c>
      <c r="G2407" s="9" t="str">
        <f t="shared" si="78"/>
        <v/>
      </c>
    </row>
    <row r="2408" spans="6:7" x14ac:dyDescent="0.2">
      <c r="F2408" s="9" t="str">
        <f t="shared" si="77"/>
        <v/>
      </c>
      <c r="G2408" s="9" t="str">
        <f t="shared" si="78"/>
        <v/>
      </c>
    </row>
    <row r="2409" spans="6:7" x14ac:dyDescent="0.2">
      <c r="F2409" s="9" t="str">
        <f t="shared" si="77"/>
        <v/>
      </c>
      <c r="G2409" s="9" t="str">
        <f t="shared" si="78"/>
        <v/>
      </c>
    </row>
    <row r="2410" spans="6:7" x14ac:dyDescent="0.2">
      <c r="F2410" s="9" t="str">
        <f t="shared" si="77"/>
        <v/>
      </c>
      <c r="G2410" s="9" t="str">
        <f t="shared" si="78"/>
        <v/>
      </c>
    </row>
    <row r="2411" spans="6:7" x14ac:dyDescent="0.2">
      <c r="F2411" s="9" t="str">
        <f t="shared" si="77"/>
        <v/>
      </c>
      <c r="G2411" s="9" t="str">
        <f t="shared" si="78"/>
        <v/>
      </c>
    </row>
    <row r="2412" spans="6:7" x14ac:dyDescent="0.2">
      <c r="F2412" s="9" t="str">
        <f t="shared" si="77"/>
        <v/>
      </c>
      <c r="G2412" s="9" t="str">
        <f t="shared" si="78"/>
        <v/>
      </c>
    </row>
    <row r="2413" spans="6:7" x14ac:dyDescent="0.2">
      <c r="F2413" s="9" t="str">
        <f t="shared" si="77"/>
        <v/>
      </c>
      <c r="G2413" s="9" t="str">
        <f t="shared" si="78"/>
        <v/>
      </c>
    </row>
    <row r="2414" spans="6:7" x14ac:dyDescent="0.2">
      <c r="F2414" s="9" t="str">
        <f t="shared" si="77"/>
        <v/>
      </c>
      <c r="G2414" s="9" t="str">
        <f t="shared" si="78"/>
        <v/>
      </c>
    </row>
    <row r="2415" spans="6:7" x14ac:dyDescent="0.2">
      <c r="F2415" s="9" t="str">
        <f t="shared" si="77"/>
        <v/>
      </c>
      <c r="G2415" s="9" t="str">
        <f t="shared" si="78"/>
        <v/>
      </c>
    </row>
    <row r="2416" spans="6:7" x14ac:dyDescent="0.2">
      <c r="F2416" s="9" t="str">
        <f t="shared" si="77"/>
        <v/>
      </c>
      <c r="G2416" s="9" t="str">
        <f t="shared" si="78"/>
        <v/>
      </c>
    </row>
    <row r="2417" spans="6:7" x14ac:dyDescent="0.2">
      <c r="F2417" s="9" t="str">
        <f t="shared" si="77"/>
        <v/>
      </c>
      <c r="G2417" s="9" t="str">
        <f t="shared" si="78"/>
        <v/>
      </c>
    </row>
    <row r="2418" spans="6:7" x14ac:dyDescent="0.2">
      <c r="F2418" s="9" t="str">
        <f t="shared" si="77"/>
        <v/>
      </c>
      <c r="G2418" s="9" t="str">
        <f t="shared" si="78"/>
        <v/>
      </c>
    </row>
    <row r="2419" spans="6:7" x14ac:dyDescent="0.2">
      <c r="F2419" s="9" t="str">
        <f t="shared" si="77"/>
        <v/>
      </c>
      <c r="G2419" s="9" t="str">
        <f t="shared" si="78"/>
        <v/>
      </c>
    </row>
    <row r="2420" spans="6:7" x14ac:dyDescent="0.2">
      <c r="F2420" s="9" t="str">
        <f t="shared" si="77"/>
        <v/>
      </c>
      <c r="G2420" s="9" t="str">
        <f t="shared" si="78"/>
        <v/>
      </c>
    </row>
    <row r="2421" spans="6:7" x14ac:dyDescent="0.2">
      <c r="F2421" s="9" t="str">
        <f t="shared" si="77"/>
        <v/>
      </c>
      <c r="G2421" s="9" t="str">
        <f t="shared" si="78"/>
        <v/>
      </c>
    </row>
    <row r="2422" spans="6:7" x14ac:dyDescent="0.2">
      <c r="F2422" s="9" t="str">
        <f t="shared" si="77"/>
        <v/>
      </c>
      <c r="G2422" s="9" t="str">
        <f t="shared" si="78"/>
        <v/>
      </c>
    </row>
    <row r="2423" spans="6:7" x14ac:dyDescent="0.2">
      <c r="F2423" s="9" t="str">
        <f t="shared" si="77"/>
        <v/>
      </c>
      <c r="G2423" s="9" t="str">
        <f t="shared" si="78"/>
        <v/>
      </c>
    </row>
    <row r="2424" spans="6:7" x14ac:dyDescent="0.2">
      <c r="F2424" s="9" t="str">
        <f t="shared" si="77"/>
        <v/>
      </c>
      <c r="G2424" s="9" t="str">
        <f t="shared" si="78"/>
        <v/>
      </c>
    </row>
    <row r="2425" spans="6:7" x14ac:dyDescent="0.2">
      <c r="F2425" s="9" t="str">
        <f t="shared" si="77"/>
        <v/>
      </c>
      <c r="G2425" s="9" t="str">
        <f t="shared" si="78"/>
        <v/>
      </c>
    </row>
    <row r="2426" spans="6:7" x14ac:dyDescent="0.2">
      <c r="F2426" s="9" t="str">
        <f t="shared" si="77"/>
        <v/>
      </c>
      <c r="G2426" s="9" t="str">
        <f t="shared" si="78"/>
        <v/>
      </c>
    </row>
    <row r="2427" spans="6:7" x14ac:dyDescent="0.2">
      <c r="F2427" s="9" t="str">
        <f t="shared" si="77"/>
        <v/>
      </c>
      <c r="G2427" s="9" t="str">
        <f t="shared" si="78"/>
        <v/>
      </c>
    </row>
    <row r="2428" spans="6:7" x14ac:dyDescent="0.2">
      <c r="F2428" s="9" t="str">
        <f t="shared" si="77"/>
        <v/>
      </c>
      <c r="G2428" s="9" t="str">
        <f t="shared" si="78"/>
        <v/>
      </c>
    </row>
    <row r="2429" spans="6:7" x14ac:dyDescent="0.2">
      <c r="F2429" s="9" t="str">
        <f t="shared" si="77"/>
        <v/>
      </c>
      <c r="G2429" s="9" t="str">
        <f t="shared" si="78"/>
        <v/>
      </c>
    </row>
    <row r="2430" spans="6:7" x14ac:dyDescent="0.2">
      <c r="F2430" s="9" t="str">
        <f t="shared" si="77"/>
        <v/>
      </c>
      <c r="G2430" s="9" t="str">
        <f t="shared" si="78"/>
        <v/>
      </c>
    </row>
    <row r="2431" spans="6:7" x14ac:dyDescent="0.2">
      <c r="F2431" s="9" t="str">
        <f t="shared" si="77"/>
        <v/>
      </c>
      <c r="G2431" s="9" t="str">
        <f t="shared" si="78"/>
        <v/>
      </c>
    </row>
    <row r="2432" spans="6:7" x14ac:dyDescent="0.2">
      <c r="F2432" s="9" t="str">
        <f t="shared" si="77"/>
        <v/>
      </c>
      <c r="G2432" s="9" t="str">
        <f t="shared" si="78"/>
        <v/>
      </c>
    </row>
    <row r="2433" spans="6:7" x14ac:dyDescent="0.2">
      <c r="F2433" s="9" t="str">
        <f t="shared" si="77"/>
        <v/>
      </c>
      <c r="G2433" s="9" t="str">
        <f t="shared" si="78"/>
        <v/>
      </c>
    </row>
    <row r="2434" spans="6:7" x14ac:dyDescent="0.2">
      <c r="F2434" s="9" t="str">
        <f t="shared" si="77"/>
        <v/>
      </c>
      <c r="G2434" s="9" t="str">
        <f t="shared" si="78"/>
        <v/>
      </c>
    </row>
    <row r="2435" spans="6:7" x14ac:dyDescent="0.2">
      <c r="F2435" s="9" t="str">
        <f t="shared" si="77"/>
        <v/>
      </c>
      <c r="G2435" s="9" t="str">
        <f t="shared" si="78"/>
        <v/>
      </c>
    </row>
    <row r="2436" spans="6:7" x14ac:dyDescent="0.2">
      <c r="F2436" s="9" t="str">
        <f t="shared" si="77"/>
        <v/>
      </c>
      <c r="G2436" s="9" t="str">
        <f t="shared" si="78"/>
        <v/>
      </c>
    </row>
    <row r="2437" spans="6:7" x14ac:dyDescent="0.2">
      <c r="F2437" s="9" t="str">
        <f t="shared" si="77"/>
        <v/>
      </c>
      <c r="G2437" s="9" t="str">
        <f t="shared" si="78"/>
        <v/>
      </c>
    </row>
    <row r="2438" spans="6:7" x14ac:dyDescent="0.2">
      <c r="F2438" s="9" t="str">
        <f t="shared" si="77"/>
        <v/>
      </c>
      <c r="G2438" s="9" t="str">
        <f t="shared" si="78"/>
        <v/>
      </c>
    </row>
    <row r="2439" spans="6:7" x14ac:dyDescent="0.2">
      <c r="F2439" s="9" t="str">
        <f t="shared" ref="F2439:F2502" si="79">IF(D2439&lt;0,D2439,"")</f>
        <v/>
      </c>
      <c r="G2439" s="9" t="str">
        <f t="shared" ref="G2439:G2502" si="80">IF(D2439&gt;0,D2439,"")</f>
        <v/>
      </c>
    </row>
    <row r="2440" spans="6:7" x14ac:dyDescent="0.2">
      <c r="F2440" s="9" t="str">
        <f t="shared" si="79"/>
        <v/>
      </c>
      <c r="G2440" s="9" t="str">
        <f t="shared" si="80"/>
        <v/>
      </c>
    </row>
    <row r="2441" spans="6:7" x14ac:dyDescent="0.2">
      <c r="F2441" s="9" t="str">
        <f t="shared" si="79"/>
        <v/>
      </c>
      <c r="G2441" s="9" t="str">
        <f t="shared" si="80"/>
        <v/>
      </c>
    </row>
    <row r="2442" spans="6:7" x14ac:dyDescent="0.2">
      <c r="F2442" s="9" t="str">
        <f t="shared" si="79"/>
        <v/>
      </c>
      <c r="G2442" s="9" t="str">
        <f t="shared" si="80"/>
        <v/>
      </c>
    </row>
    <row r="2443" spans="6:7" x14ac:dyDescent="0.2">
      <c r="F2443" s="9" t="str">
        <f t="shared" si="79"/>
        <v/>
      </c>
      <c r="G2443" s="9" t="str">
        <f t="shared" si="80"/>
        <v/>
      </c>
    </row>
    <row r="2444" spans="6:7" x14ac:dyDescent="0.2">
      <c r="F2444" s="9" t="str">
        <f t="shared" si="79"/>
        <v/>
      </c>
      <c r="G2444" s="9" t="str">
        <f t="shared" si="80"/>
        <v/>
      </c>
    </row>
    <row r="2445" spans="6:7" x14ac:dyDescent="0.2">
      <c r="F2445" s="9" t="str">
        <f t="shared" si="79"/>
        <v/>
      </c>
      <c r="G2445" s="9" t="str">
        <f t="shared" si="80"/>
        <v/>
      </c>
    </row>
    <row r="2446" spans="6:7" x14ac:dyDescent="0.2">
      <c r="F2446" s="9" t="str">
        <f t="shared" si="79"/>
        <v/>
      </c>
      <c r="G2446" s="9" t="str">
        <f t="shared" si="80"/>
        <v/>
      </c>
    </row>
    <row r="2447" spans="6:7" x14ac:dyDescent="0.2">
      <c r="F2447" s="9" t="str">
        <f t="shared" si="79"/>
        <v/>
      </c>
      <c r="G2447" s="9" t="str">
        <f t="shared" si="80"/>
        <v/>
      </c>
    </row>
    <row r="2448" spans="6:7" x14ac:dyDescent="0.2">
      <c r="F2448" s="9" t="str">
        <f t="shared" si="79"/>
        <v/>
      </c>
      <c r="G2448" s="9" t="str">
        <f t="shared" si="80"/>
        <v/>
      </c>
    </row>
    <row r="2449" spans="6:7" x14ac:dyDescent="0.2">
      <c r="F2449" s="9" t="str">
        <f t="shared" si="79"/>
        <v/>
      </c>
      <c r="G2449" s="9" t="str">
        <f t="shared" si="80"/>
        <v/>
      </c>
    </row>
    <row r="2450" spans="6:7" x14ac:dyDescent="0.2">
      <c r="F2450" s="9" t="str">
        <f t="shared" si="79"/>
        <v/>
      </c>
      <c r="G2450" s="9" t="str">
        <f t="shared" si="80"/>
        <v/>
      </c>
    </row>
    <row r="2451" spans="6:7" x14ac:dyDescent="0.2">
      <c r="F2451" s="9" t="str">
        <f t="shared" si="79"/>
        <v/>
      </c>
      <c r="G2451" s="9" t="str">
        <f t="shared" si="80"/>
        <v/>
      </c>
    </row>
    <row r="2452" spans="6:7" x14ac:dyDescent="0.2">
      <c r="F2452" s="9" t="str">
        <f t="shared" si="79"/>
        <v/>
      </c>
      <c r="G2452" s="9" t="str">
        <f t="shared" si="80"/>
        <v/>
      </c>
    </row>
    <row r="2453" spans="6:7" x14ac:dyDescent="0.2">
      <c r="F2453" s="9" t="str">
        <f t="shared" si="79"/>
        <v/>
      </c>
      <c r="G2453" s="9" t="str">
        <f t="shared" si="80"/>
        <v/>
      </c>
    </row>
    <row r="2454" spans="6:7" x14ac:dyDescent="0.2">
      <c r="F2454" s="9" t="str">
        <f t="shared" si="79"/>
        <v/>
      </c>
      <c r="G2454" s="9" t="str">
        <f t="shared" si="80"/>
        <v/>
      </c>
    </row>
    <row r="2455" spans="6:7" x14ac:dyDescent="0.2">
      <c r="F2455" s="9" t="str">
        <f t="shared" si="79"/>
        <v/>
      </c>
      <c r="G2455" s="9" t="str">
        <f t="shared" si="80"/>
        <v/>
      </c>
    </row>
    <row r="2456" spans="6:7" x14ac:dyDescent="0.2">
      <c r="F2456" s="9" t="str">
        <f t="shared" si="79"/>
        <v/>
      </c>
      <c r="G2456" s="9" t="str">
        <f t="shared" si="80"/>
        <v/>
      </c>
    </row>
    <row r="2457" spans="6:7" x14ac:dyDescent="0.2">
      <c r="F2457" s="9" t="str">
        <f t="shared" si="79"/>
        <v/>
      </c>
      <c r="G2457" s="9" t="str">
        <f t="shared" si="80"/>
        <v/>
      </c>
    </row>
    <row r="2458" spans="6:7" x14ac:dyDescent="0.2">
      <c r="F2458" s="9" t="str">
        <f t="shared" si="79"/>
        <v/>
      </c>
      <c r="G2458" s="9" t="str">
        <f t="shared" si="80"/>
        <v/>
      </c>
    </row>
    <row r="2459" spans="6:7" x14ac:dyDescent="0.2">
      <c r="F2459" s="9" t="str">
        <f t="shared" si="79"/>
        <v/>
      </c>
      <c r="G2459" s="9" t="str">
        <f t="shared" si="80"/>
        <v/>
      </c>
    </row>
    <row r="2460" spans="6:7" x14ac:dyDescent="0.2">
      <c r="F2460" s="9" t="str">
        <f t="shared" si="79"/>
        <v/>
      </c>
      <c r="G2460" s="9" t="str">
        <f t="shared" si="80"/>
        <v/>
      </c>
    </row>
    <row r="2461" spans="6:7" x14ac:dyDescent="0.2">
      <c r="F2461" s="9" t="str">
        <f t="shared" si="79"/>
        <v/>
      </c>
      <c r="G2461" s="9" t="str">
        <f t="shared" si="80"/>
        <v/>
      </c>
    </row>
    <row r="2462" spans="6:7" x14ac:dyDescent="0.2">
      <c r="F2462" s="9" t="str">
        <f t="shared" si="79"/>
        <v/>
      </c>
      <c r="G2462" s="9" t="str">
        <f t="shared" si="80"/>
        <v/>
      </c>
    </row>
    <row r="2463" spans="6:7" x14ac:dyDescent="0.2">
      <c r="F2463" s="9" t="str">
        <f t="shared" si="79"/>
        <v/>
      </c>
      <c r="G2463" s="9" t="str">
        <f t="shared" si="80"/>
        <v/>
      </c>
    </row>
    <row r="2464" spans="6:7" x14ac:dyDescent="0.2">
      <c r="F2464" s="9" t="str">
        <f t="shared" si="79"/>
        <v/>
      </c>
      <c r="G2464" s="9" t="str">
        <f t="shared" si="80"/>
        <v/>
      </c>
    </row>
    <row r="2465" spans="6:7" x14ac:dyDescent="0.2">
      <c r="F2465" s="9" t="str">
        <f t="shared" si="79"/>
        <v/>
      </c>
      <c r="G2465" s="9" t="str">
        <f t="shared" si="80"/>
        <v/>
      </c>
    </row>
    <row r="2466" spans="6:7" x14ac:dyDescent="0.2">
      <c r="F2466" s="9" t="str">
        <f t="shared" si="79"/>
        <v/>
      </c>
      <c r="G2466" s="9" t="str">
        <f t="shared" si="80"/>
        <v/>
      </c>
    </row>
    <row r="2467" spans="6:7" x14ac:dyDescent="0.2">
      <c r="F2467" s="9" t="str">
        <f t="shared" si="79"/>
        <v/>
      </c>
      <c r="G2467" s="9" t="str">
        <f t="shared" si="80"/>
        <v/>
      </c>
    </row>
    <row r="2468" spans="6:7" x14ac:dyDescent="0.2">
      <c r="F2468" s="9" t="str">
        <f t="shared" si="79"/>
        <v/>
      </c>
      <c r="G2468" s="9" t="str">
        <f t="shared" si="80"/>
        <v/>
      </c>
    </row>
    <row r="2469" spans="6:7" x14ac:dyDescent="0.2">
      <c r="F2469" s="9" t="str">
        <f t="shared" si="79"/>
        <v/>
      </c>
      <c r="G2469" s="9" t="str">
        <f t="shared" si="80"/>
        <v/>
      </c>
    </row>
    <row r="2470" spans="6:7" x14ac:dyDescent="0.2">
      <c r="F2470" s="9" t="str">
        <f t="shared" si="79"/>
        <v/>
      </c>
      <c r="G2470" s="9" t="str">
        <f t="shared" si="80"/>
        <v/>
      </c>
    </row>
    <row r="2471" spans="6:7" x14ac:dyDescent="0.2">
      <c r="F2471" s="9" t="str">
        <f t="shared" si="79"/>
        <v/>
      </c>
      <c r="G2471" s="9" t="str">
        <f t="shared" si="80"/>
        <v/>
      </c>
    </row>
    <row r="2472" spans="6:7" x14ac:dyDescent="0.2">
      <c r="F2472" s="9" t="str">
        <f t="shared" si="79"/>
        <v/>
      </c>
      <c r="G2472" s="9" t="str">
        <f t="shared" si="80"/>
        <v/>
      </c>
    </row>
    <row r="2473" spans="6:7" x14ac:dyDescent="0.2">
      <c r="F2473" s="9" t="str">
        <f t="shared" si="79"/>
        <v/>
      </c>
      <c r="G2473" s="9" t="str">
        <f t="shared" si="80"/>
        <v/>
      </c>
    </row>
    <row r="2474" spans="6:7" x14ac:dyDescent="0.2">
      <c r="F2474" s="9" t="str">
        <f t="shared" si="79"/>
        <v/>
      </c>
      <c r="G2474" s="9" t="str">
        <f t="shared" si="80"/>
        <v/>
      </c>
    </row>
    <row r="2475" spans="6:7" x14ac:dyDescent="0.2">
      <c r="F2475" s="9" t="str">
        <f t="shared" si="79"/>
        <v/>
      </c>
      <c r="G2475" s="9" t="str">
        <f t="shared" si="80"/>
        <v/>
      </c>
    </row>
    <row r="2476" spans="6:7" x14ac:dyDescent="0.2">
      <c r="F2476" s="9" t="str">
        <f t="shared" si="79"/>
        <v/>
      </c>
      <c r="G2476" s="9" t="str">
        <f t="shared" si="80"/>
        <v/>
      </c>
    </row>
    <row r="2477" spans="6:7" x14ac:dyDescent="0.2">
      <c r="F2477" s="9" t="str">
        <f t="shared" si="79"/>
        <v/>
      </c>
      <c r="G2477" s="9" t="str">
        <f t="shared" si="80"/>
        <v/>
      </c>
    </row>
    <row r="2478" spans="6:7" x14ac:dyDescent="0.2">
      <c r="F2478" s="9" t="str">
        <f t="shared" si="79"/>
        <v/>
      </c>
      <c r="G2478" s="9" t="str">
        <f t="shared" si="80"/>
        <v/>
      </c>
    </row>
    <row r="2479" spans="6:7" x14ac:dyDescent="0.2">
      <c r="F2479" s="9" t="str">
        <f t="shared" si="79"/>
        <v/>
      </c>
      <c r="G2479" s="9" t="str">
        <f t="shared" si="80"/>
        <v/>
      </c>
    </row>
    <row r="2480" spans="6:7" x14ac:dyDescent="0.2">
      <c r="F2480" s="9" t="str">
        <f t="shared" si="79"/>
        <v/>
      </c>
      <c r="G2480" s="9" t="str">
        <f t="shared" si="80"/>
        <v/>
      </c>
    </row>
    <row r="2481" spans="6:7" x14ac:dyDescent="0.2">
      <c r="F2481" s="9" t="str">
        <f t="shared" si="79"/>
        <v/>
      </c>
      <c r="G2481" s="9" t="str">
        <f t="shared" si="80"/>
        <v/>
      </c>
    </row>
    <row r="2482" spans="6:7" x14ac:dyDescent="0.2">
      <c r="F2482" s="9" t="str">
        <f t="shared" si="79"/>
        <v/>
      </c>
      <c r="G2482" s="9" t="str">
        <f t="shared" si="80"/>
        <v/>
      </c>
    </row>
    <row r="2483" spans="6:7" x14ac:dyDescent="0.2">
      <c r="F2483" s="9" t="str">
        <f t="shared" si="79"/>
        <v/>
      </c>
      <c r="G2483" s="9" t="str">
        <f t="shared" si="80"/>
        <v/>
      </c>
    </row>
    <row r="2484" spans="6:7" x14ac:dyDescent="0.2">
      <c r="F2484" s="9" t="str">
        <f t="shared" si="79"/>
        <v/>
      </c>
      <c r="G2484" s="9" t="str">
        <f t="shared" si="80"/>
        <v/>
      </c>
    </row>
    <row r="2485" spans="6:7" x14ac:dyDescent="0.2">
      <c r="F2485" s="9" t="str">
        <f t="shared" si="79"/>
        <v/>
      </c>
      <c r="G2485" s="9" t="str">
        <f t="shared" si="80"/>
        <v/>
      </c>
    </row>
    <row r="2486" spans="6:7" x14ac:dyDescent="0.2">
      <c r="F2486" s="9" t="str">
        <f t="shared" si="79"/>
        <v/>
      </c>
      <c r="G2486" s="9" t="str">
        <f t="shared" si="80"/>
        <v/>
      </c>
    </row>
    <row r="2487" spans="6:7" x14ac:dyDescent="0.2">
      <c r="F2487" s="9" t="str">
        <f t="shared" si="79"/>
        <v/>
      </c>
      <c r="G2487" s="9" t="str">
        <f t="shared" si="80"/>
        <v/>
      </c>
    </row>
    <row r="2488" spans="6:7" x14ac:dyDescent="0.2">
      <c r="F2488" s="9" t="str">
        <f t="shared" si="79"/>
        <v/>
      </c>
      <c r="G2488" s="9" t="str">
        <f t="shared" si="80"/>
        <v/>
      </c>
    </row>
    <row r="2489" spans="6:7" x14ac:dyDescent="0.2">
      <c r="F2489" s="9" t="str">
        <f t="shared" si="79"/>
        <v/>
      </c>
      <c r="G2489" s="9" t="str">
        <f t="shared" si="80"/>
        <v/>
      </c>
    </row>
    <row r="2490" spans="6:7" x14ac:dyDescent="0.2">
      <c r="F2490" s="9" t="str">
        <f t="shared" si="79"/>
        <v/>
      </c>
      <c r="G2490" s="9" t="str">
        <f t="shared" si="80"/>
        <v/>
      </c>
    </row>
    <row r="2491" spans="6:7" x14ac:dyDescent="0.2">
      <c r="F2491" s="9" t="str">
        <f t="shared" si="79"/>
        <v/>
      </c>
      <c r="G2491" s="9" t="str">
        <f t="shared" si="80"/>
        <v/>
      </c>
    </row>
    <row r="2492" spans="6:7" x14ac:dyDescent="0.2">
      <c r="F2492" s="9" t="str">
        <f t="shared" si="79"/>
        <v/>
      </c>
      <c r="G2492" s="9" t="str">
        <f t="shared" si="80"/>
        <v/>
      </c>
    </row>
    <row r="2493" spans="6:7" x14ac:dyDescent="0.2">
      <c r="F2493" s="9" t="str">
        <f t="shared" si="79"/>
        <v/>
      </c>
      <c r="G2493" s="9" t="str">
        <f t="shared" si="80"/>
        <v/>
      </c>
    </row>
    <row r="2494" spans="6:7" x14ac:dyDescent="0.2">
      <c r="F2494" s="9" t="str">
        <f t="shared" si="79"/>
        <v/>
      </c>
      <c r="G2494" s="9" t="str">
        <f t="shared" si="80"/>
        <v/>
      </c>
    </row>
    <row r="2495" spans="6:7" x14ac:dyDescent="0.2">
      <c r="F2495" s="9" t="str">
        <f t="shared" si="79"/>
        <v/>
      </c>
      <c r="G2495" s="9" t="str">
        <f t="shared" si="80"/>
        <v/>
      </c>
    </row>
    <row r="2496" spans="6:7" x14ac:dyDescent="0.2">
      <c r="F2496" s="9" t="str">
        <f t="shared" si="79"/>
        <v/>
      </c>
      <c r="G2496" s="9" t="str">
        <f t="shared" si="80"/>
        <v/>
      </c>
    </row>
    <row r="2497" spans="6:7" x14ac:dyDescent="0.2">
      <c r="F2497" s="9" t="str">
        <f t="shared" si="79"/>
        <v/>
      </c>
      <c r="G2497" s="9" t="str">
        <f t="shared" si="80"/>
        <v/>
      </c>
    </row>
    <row r="2498" spans="6:7" x14ac:dyDescent="0.2">
      <c r="F2498" s="9" t="str">
        <f t="shared" si="79"/>
        <v/>
      </c>
      <c r="G2498" s="9" t="str">
        <f t="shared" si="80"/>
        <v/>
      </c>
    </row>
    <row r="2499" spans="6:7" x14ac:dyDescent="0.2">
      <c r="F2499" s="9" t="str">
        <f t="shared" si="79"/>
        <v/>
      </c>
      <c r="G2499" s="9" t="str">
        <f t="shared" si="80"/>
        <v/>
      </c>
    </row>
    <row r="2500" spans="6:7" x14ac:dyDescent="0.2">
      <c r="F2500" s="9" t="str">
        <f t="shared" si="79"/>
        <v/>
      </c>
      <c r="G2500" s="9" t="str">
        <f t="shared" si="80"/>
        <v/>
      </c>
    </row>
    <row r="2501" spans="6:7" x14ac:dyDescent="0.2">
      <c r="F2501" s="9" t="str">
        <f t="shared" si="79"/>
        <v/>
      </c>
      <c r="G2501" s="9" t="str">
        <f t="shared" si="80"/>
        <v/>
      </c>
    </row>
    <row r="2502" spans="6:7" x14ac:dyDescent="0.2">
      <c r="F2502" s="9" t="str">
        <f t="shared" si="79"/>
        <v/>
      </c>
      <c r="G2502" s="9" t="str">
        <f t="shared" si="80"/>
        <v/>
      </c>
    </row>
    <row r="2503" spans="6:7" x14ac:dyDescent="0.2">
      <c r="F2503" s="9" t="str">
        <f t="shared" ref="F2503:F2566" si="81">IF(D2503&lt;0,D2503,"")</f>
        <v/>
      </c>
      <c r="G2503" s="9" t="str">
        <f t="shared" ref="G2503:G2566" si="82">IF(D2503&gt;0,D2503,"")</f>
        <v/>
      </c>
    </row>
    <row r="2504" spans="6:7" x14ac:dyDescent="0.2">
      <c r="F2504" s="9" t="str">
        <f t="shared" si="81"/>
        <v/>
      </c>
      <c r="G2504" s="9" t="str">
        <f t="shared" si="82"/>
        <v/>
      </c>
    </row>
    <row r="2505" spans="6:7" x14ac:dyDescent="0.2">
      <c r="F2505" s="9" t="str">
        <f t="shared" si="81"/>
        <v/>
      </c>
      <c r="G2505" s="9" t="str">
        <f t="shared" si="82"/>
        <v/>
      </c>
    </row>
    <row r="2506" spans="6:7" x14ac:dyDescent="0.2">
      <c r="F2506" s="9" t="str">
        <f t="shared" si="81"/>
        <v/>
      </c>
      <c r="G2506" s="9" t="str">
        <f t="shared" si="82"/>
        <v/>
      </c>
    </row>
    <row r="2507" spans="6:7" x14ac:dyDescent="0.2">
      <c r="F2507" s="9" t="str">
        <f t="shared" si="81"/>
        <v/>
      </c>
      <c r="G2507" s="9" t="str">
        <f t="shared" si="82"/>
        <v/>
      </c>
    </row>
    <row r="2508" spans="6:7" x14ac:dyDescent="0.2">
      <c r="F2508" s="9" t="str">
        <f t="shared" si="81"/>
        <v/>
      </c>
      <c r="G2508" s="9" t="str">
        <f t="shared" si="82"/>
        <v/>
      </c>
    </row>
    <row r="2509" spans="6:7" x14ac:dyDescent="0.2">
      <c r="F2509" s="9" t="str">
        <f t="shared" si="81"/>
        <v/>
      </c>
      <c r="G2509" s="9" t="str">
        <f t="shared" si="82"/>
        <v/>
      </c>
    </row>
    <row r="2510" spans="6:7" x14ac:dyDescent="0.2">
      <c r="F2510" s="9" t="str">
        <f t="shared" si="81"/>
        <v/>
      </c>
      <c r="G2510" s="9" t="str">
        <f t="shared" si="82"/>
        <v/>
      </c>
    </row>
    <row r="2511" spans="6:7" x14ac:dyDescent="0.2">
      <c r="F2511" s="9" t="str">
        <f t="shared" si="81"/>
        <v/>
      </c>
      <c r="G2511" s="9" t="str">
        <f t="shared" si="82"/>
        <v/>
      </c>
    </row>
    <row r="2512" spans="6:7" x14ac:dyDescent="0.2">
      <c r="F2512" s="9" t="str">
        <f t="shared" si="81"/>
        <v/>
      </c>
      <c r="G2512" s="9" t="str">
        <f t="shared" si="82"/>
        <v/>
      </c>
    </row>
    <row r="2513" spans="6:7" x14ac:dyDescent="0.2">
      <c r="F2513" s="9" t="str">
        <f t="shared" si="81"/>
        <v/>
      </c>
      <c r="G2513" s="9" t="str">
        <f t="shared" si="82"/>
        <v/>
      </c>
    </row>
    <row r="2514" spans="6:7" x14ac:dyDescent="0.2">
      <c r="F2514" s="9" t="str">
        <f t="shared" si="81"/>
        <v/>
      </c>
      <c r="G2514" s="9" t="str">
        <f t="shared" si="82"/>
        <v/>
      </c>
    </row>
    <row r="2515" spans="6:7" x14ac:dyDescent="0.2">
      <c r="F2515" s="9" t="str">
        <f t="shared" si="81"/>
        <v/>
      </c>
      <c r="G2515" s="9" t="str">
        <f t="shared" si="82"/>
        <v/>
      </c>
    </row>
    <row r="2516" spans="6:7" x14ac:dyDescent="0.2">
      <c r="F2516" s="9" t="str">
        <f t="shared" si="81"/>
        <v/>
      </c>
      <c r="G2516" s="9" t="str">
        <f t="shared" si="82"/>
        <v/>
      </c>
    </row>
    <row r="2517" spans="6:7" x14ac:dyDescent="0.2">
      <c r="F2517" s="9" t="str">
        <f t="shared" si="81"/>
        <v/>
      </c>
      <c r="G2517" s="9" t="str">
        <f t="shared" si="82"/>
        <v/>
      </c>
    </row>
    <row r="2518" spans="6:7" x14ac:dyDescent="0.2">
      <c r="F2518" s="9" t="str">
        <f t="shared" si="81"/>
        <v/>
      </c>
      <c r="G2518" s="9" t="str">
        <f t="shared" si="82"/>
        <v/>
      </c>
    </row>
    <row r="2519" spans="6:7" x14ac:dyDescent="0.2">
      <c r="F2519" s="9" t="str">
        <f t="shared" si="81"/>
        <v/>
      </c>
      <c r="G2519" s="9" t="str">
        <f t="shared" si="82"/>
        <v/>
      </c>
    </row>
    <row r="2520" spans="6:7" x14ac:dyDescent="0.2">
      <c r="F2520" s="9" t="str">
        <f t="shared" si="81"/>
        <v/>
      </c>
      <c r="G2520" s="9" t="str">
        <f t="shared" si="82"/>
        <v/>
      </c>
    </row>
    <row r="2521" spans="6:7" x14ac:dyDescent="0.2">
      <c r="F2521" s="9" t="str">
        <f t="shared" si="81"/>
        <v/>
      </c>
      <c r="G2521" s="9" t="str">
        <f t="shared" si="82"/>
        <v/>
      </c>
    </row>
    <row r="2522" spans="6:7" x14ac:dyDescent="0.2">
      <c r="F2522" s="9" t="str">
        <f t="shared" si="81"/>
        <v/>
      </c>
      <c r="G2522" s="9" t="str">
        <f t="shared" si="82"/>
        <v/>
      </c>
    </row>
    <row r="2523" spans="6:7" x14ac:dyDescent="0.2">
      <c r="F2523" s="9" t="str">
        <f t="shared" si="81"/>
        <v/>
      </c>
      <c r="G2523" s="9" t="str">
        <f t="shared" si="82"/>
        <v/>
      </c>
    </row>
    <row r="2524" spans="6:7" x14ac:dyDescent="0.2">
      <c r="F2524" s="9" t="str">
        <f t="shared" si="81"/>
        <v/>
      </c>
      <c r="G2524" s="9" t="str">
        <f t="shared" si="82"/>
        <v/>
      </c>
    </row>
    <row r="2525" spans="6:7" x14ac:dyDescent="0.2">
      <c r="F2525" s="9" t="str">
        <f t="shared" si="81"/>
        <v/>
      </c>
      <c r="G2525" s="9" t="str">
        <f t="shared" si="82"/>
        <v/>
      </c>
    </row>
    <row r="2526" spans="6:7" x14ac:dyDescent="0.2">
      <c r="F2526" s="9" t="str">
        <f t="shared" si="81"/>
        <v/>
      </c>
      <c r="G2526" s="9" t="str">
        <f t="shared" si="82"/>
        <v/>
      </c>
    </row>
    <row r="2527" spans="6:7" x14ac:dyDescent="0.2">
      <c r="F2527" s="9" t="str">
        <f t="shared" si="81"/>
        <v/>
      </c>
      <c r="G2527" s="9" t="str">
        <f t="shared" si="82"/>
        <v/>
      </c>
    </row>
    <row r="2528" spans="6:7" x14ac:dyDescent="0.2">
      <c r="F2528" s="9" t="str">
        <f t="shared" si="81"/>
        <v/>
      </c>
      <c r="G2528" s="9" t="str">
        <f t="shared" si="82"/>
        <v/>
      </c>
    </row>
    <row r="2529" spans="6:7" x14ac:dyDescent="0.2">
      <c r="F2529" s="9" t="str">
        <f t="shared" si="81"/>
        <v/>
      </c>
      <c r="G2529" s="9" t="str">
        <f t="shared" si="82"/>
        <v/>
      </c>
    </row>
    <row r="2530" spans="6:7" x14ac:dyDescent="0.2">
      <c r="F2530" s="9" t="str">
        <f t="shared" si="81"/>
        <v/>
      </c>
      <c r="G2530" s="9" t="str">
        <f t="shared" si="82"/>
        <v/>
      </c>
    </row>
    <row r="2531" spans="6:7" x14ac:dyDescent="0.2">
      <c r="F2531" s="9" t="str">
        <f t="shared" si="81"/>
        <v/>
      </c>
      <c r="G2531" s="9" t="str">
        <f t="shared" si="82"/>
        <v/>
      </c>
    </row>
    <row r="2532" spans="6:7" x14ac:dyDescent="0.2">
      <c r="F2532" s="9" t="str">
        <f t="shared" si="81"/>
        <v/>
      </c>
      <c r="G2532" s="9" t="str">
        <f t="shared" si="82"/>
        <v/>
      </c>
    </row>
    <row r="2533" spans="6:7" x14ac:dyDescent="0.2">
      <c r="F2533" s="9" t="str">
        <f t="shared" si="81"/>
        <v/>
      </c>
      <c r="G2533" s="9" t="str">
        <f t="shared" si="82"/>
        <v/>
      </c>
    </row>
    <row r="2534" spans="6:7" x14ac:dyDescent="0.2">
      <c r="F2534" s="9" t="str">
        <f t="shared" si="81"/>
        <v/>
      </c>
      <c r="G2534" s="9" t="str">
        <f t="shared" si="82"/>
        <v/>
      </c>
    </row>
    <row r="2535" spans="6:7" x14ac:dyDescent="0.2">
      <c r="F2535" s="9" t="str">
        <f t="shared" si="81"/>
        <v/>
      </c>
      <c r="G2535" s="9" t="str">
        <f t="shared" si="82"/>
        <v/>
      </c>
    </row>
    <row r="2536" spans="6:7" x14ac:dyDescent="0.2">
      <c r="F2536" s="9" t="str">
        <f t="shared" si="81"/>
        <v/>
      </c>
      <c r="G2536" s="9" t="str">
        <f t="shared" si="82"/>
        <v/>
      </c>
    </row>
    <row r="2537" spans="6:7" x14ac:dyDescent="0.2">
      <c r="F2537" s="9" t="str">
        <f t="shared" si="81"/>
        <v/>
      </c>
      <c r="G2537" s="9" t="str">
        <f t="shared" si="82"/>
        <v/>
      </c>
    </row>
    <row r="2538" spans="6:7" x14ac:dyDescent="0.2">
      <c r="F2538" s="9" t="str">
        <f t="shared" si="81"/>
        <v/>
      </c>
      <c r="G2538" s="9" t="str">
        <f t="shared" si="82"/>
        <v/>
      </c>
    </row>
    <row r="2539" spans="6:7" x14ac:dyDescent="0.2">
      <c r="F2539" s="9" t="str">
        <f t="shared" si="81"/>
        <v/>
      </c>
      <c r="G2539" s="9" t="str">
        <f t="shared" si="82"/>
        <v/>
      </c>
    </row>
    <row r="2540" spans="6:7" x14ac:dyDescent="0.2">
      <c r="F2540" s="9" t="str">
        <f t="shared" si="81"/>
        <v/>
      </c>
      <c r="G2540" s="9" t="str">
        <f t="shared" si="82"/>
        <v/>
      </c>
    </row>
    <row r="2541" spans="6:7" x14ac:dyDescent="0.2">
      <c r="F2541" s="9" t="str">
        <f t="shared" si="81"/>
        <v/>
      </c>
      <c r="G2541" s="9" t="str">
        <f t="shared" si="82"/>
        <v/>
      </c>
    </row>
    <row r="2542" spans="6:7" x14ac:dyDescent="0.2">
      <c r="F2542" s="9" t="str">
        <f t="shared" si="81"/>
        <v/>
      </c>
      <c r="G2542" s="9" t="str">
        <f t="shared" si="82"/>
        <v/>
      </c>
    </row>
    <row r="2543" spans="6:7" x14ac:dyDescent="0.2">
      <c r="F2543" s="9" t="str">
        <f t="shared" si="81"/>
        <v/>
      </c>
      <c r="G2543" s="9" t="str">
        <f t="shared" si="82"/>
        <v/>
      </c>
    </row>
    <row r="2544" spans="6:7" x14ac:dyDescent="0.2">
      <c r="F2544" s="9" t="str">
        <f t="shared" si="81"/>
        <v/>
      </c>
      <c r="G2544" s="9" t="str">
        <f t="shared" si="82"/>
        <v/>
      </c>
    </row>
    <row r="2545" spans="6:7" x14ac:dyDescent="0.2">
      <c r="F2545" s="9" t="str">
        <f t="shared" si="81"/>
        <v/>
      </c>
      <c r="G2545" s="9" t="str">
        <f t="shared" si="82"/>
        <v/>
      </c>
    </row>
    <row r="2546" spans="6:7" x14ac:dyDescent="0.2">
      <c r="F2546" s="9" t="str">
        <f t="shared" si="81"/>
        <v/>
      </c>
      <c r="G2546" s="9" t="str">
        <f t="shared" si="82"/>
        <v/>
      </c>
    </row>
    <row r="2547" spans="6:7" x14ac:dyDescent="0.2">
      <c r="F2547" s="9" t="str">
        <f t="shared" si="81"/>
        <v/>
      </c>
      <c r="G2547" s="9" t="str">
        <f t="shared" si="82"/>
        <v/>
      </c>
    </row>
    <row r="2548" spans="6:7" x14ac:dyDescent="0.2">
      <c r="F2548" s="9" t="str">
        <f t="shared" si="81"/>
        <v/>
      </c>
      <c r="G2548" s="9" t="str">
        <f t="shared" si="82"/>
        <v/>
      </c>
    </row>
    <row r="2549" spans="6:7" x14ac:dyDescent="0.2">
      <c r="F2549" s="9" t="str">
        <f t="shared" si="81"/>
        <v/>
      </c>
      <c r="G2549" s="9" t="str">
        <f t="shared" si="82"/>
        <v/>
      </c>
    </row>
    <row r="2550" spans="6:7" x14ac:dyDescent="0.2">
      <c r="F2550" s="9" t="str">
        <f t="shared" si="81"/>
        <v/>
      </c>
      <c r="G2550" s="9" t="str">
        <f t="shared" si="82"/>
        <v/>
      </c>
    </row>
    <row r="2551" spans="6:7" x14ac:dyDescent="0.2">
      <c r="F2551" s="9" t="str">
        <f t="shared" si="81"/>
        <v/>
      </c>
      <c r="G2551" s="9" t="str">
        <f t="shared" si="82"/>
        <v/>
      </c>
    </row>
    <row r="2552" spans="6:7" x14ac:dyDescent="0.2">
      <c r="F2552" s="9" t="str">
        <f t="shared" si="81"/>
        <v/>
      </c>
      <c r="G2552" s="9" t="str">
        <f t="shared" si="82"/>
        <v/>
      </c>
    </row>
    <row r="2553" spans="6:7" x14ac:dyDescent="0.2">
      <c r="F2553" s="9" t="str">
        <f t="shared" si="81"/>
        <v/>
      </c>
      <c r="G2553" s="9" t="str">
        <f t="shared" si="82"/>
        <v/>
      </c>
    </row>
    <row r="2554" spans="6:7" x14ac:dyDescent="0.2">
      <c r="F2554" s="9" t="str">
        <f t="shared" si="81"/>
        <v/>
      </c>
      <c r="G2554" s="9" t="str">
        <f t="shared" si="82"/>
        <v/>
      </c>
    </row>
    <row r="2555" spans="6:7" x14ac:dyDescent="0.2">
      <c r="F2555" s="9" t="str">
        <f t="shared" si="81"/>
        <v/>
      </c>
      <c r="G2555" s="9" t="str">
        <f t="shared" si="82"/>
        <v/>
      </c>
    </row>
    <row r="2556" spans="6:7" x14ac:dyDescent="0.2">
      <c r="F2556" s="9" t="str">
        <f t="shared" si="81"/>
        <v/>
      </c>
      <c r="G2556" s="9" t="str">
        <f t="shared" si="82"/>
        <v/>
      </c>
    </row>
    <row r="2557" spans="6:7" x14ac:dyDescent="0.2">
      <c r="F2557" s="9" t="str">
        <f t="shared" si="81"/>
        <v/>
      </c>
      <c r="G2557" s="9" t="str">
        <f t="shared" si="82"/>
        <v/>
      </c>
    </row>
    <row r="2558" spans="6:7" x14ac:dyDescent="0.2">
      <c r="F2558" s="9" t="str">
        <f t="shared" si="81"/>
        <v/>
      </c>
      <c r="G2558" s="9" t="str">
        <f t="shared" si="82"/>
        <v/>
      </c>
    </row>
    <row r="2559" spans="6:7" x14ac:dyDescent="0.2">
      <c r="F2559" s="9" t="str">
        <f t="shared" si="81"/>
        <v/>
      </c>
      <c r="G2559" s="9" t="str">
        <f t="shared" si="82"/>
        <v/>
      </c>
    </row>
    <row r="2560" spans="6:7" x14ac:dyDescent="0.2">
      <c r="F2560" s="9" t="str">
        <f t="shared" si="81"/>
        <v/>
      </c>
      <c r="G2560" s="9" t="str">
        <f t="shared" si="82"/>
        <v/>
      </c>
    </row>
    <row r="2561" spans="6:7" x14ac:dyDescent="0.2">
      <c r="F2561" s="9" t="str">
        <f t="shared" si="81"/>
        <v/>
      </c>
      <c r="G2561" s="9" t="str">
        <f t="shared" si="82"/>
        <v/>
      </c>
    </row>
    <row r="2562" spans="6:7" x14ac:dyDescent="0.2">
      <c r="F2562" s="9" t="str">
        <f t="shared" si="81"/>
        <v/>
      </c>
      <c r="G2562" s="9" t="str">
        <f t="shared" si="82"/>
        <v/>
      </c>
    </row>
    <row r="2563" spans="6:7" x14ac:dyDescent="0.2">
      <c r="F2563" s="9" t="str">
        <f t="shared" si="81"/>
        <v/>
      </c>
      <c r="G2563" s="9" t="str">
        <f t="shared" si="82"/>
        <v/>
      </c>
    </row>
    <row r="2564" spans="6:7" x14ac:dyDescent="0.2">
      <c r="F2564" s="9" t="str">
        <f t="shared" si="81"/>
        <v/>
      </c>
      <c r="G2564" s="9" t="str">
        <f t="shared" si="82"/>
        <v/>
      </c>
    </row>
    <row r="2565" spans="6:7" x14ac:dyDescent="0.2">
      <c r="F2565" s="9" t="str">
        <f t="shared" si="81"/>
        <v/>
      </c>
      <c r="G2565" s="9" t="str">
        <f t="shared" si="82"/>
        <v/>
      </c>
    </row>
    <row r="2566" spans="6:7" x14ac:dyDescent="0.2">
      <c r="F2566" s="9" t="str">
        <f t="shared" si="81"/>
        <v/>
      </c>
      <c r="G2566" s="9" t="str">
        <f t="shared" si="82"/>
        <v/>
      </c>
    </row>
    <row r="2567" spans="6:7" x14ac:dyDescent="0.2">
      <c r="F2567" s="9" t="str">
        <f t="shared" ref="F2567:F2630" si="83">IF(D2567&lt;0,D2567,"")</f>
        <v/>
      </c>
      <c r="G2567" s="9" t="str">
        <f t="shared" ref="G2567:G2630" si="84">IF(D2567&gt;0,D2567,"")</f>
        <v/>
      </c>
    </row>
    <row r="2568" spans="6:7" x14ac:dyDescent="0.2">
      <c r="F2568" s="9" t="str">
        <f t="shared" si="83"/>
        <v/>
      </c>
      <c r="G2568" s="9" t="str">
        <f t="shared" si="84"/>
        <v/>
      </c>
    </row>
    <row r="2569" spans="6:7" x14ac:dyDescent="0.2">
      <c r="F2569" s="9" t="str">
        <f t="shared" si="83"/>
        <v/>
      </c>
      <c r="G2569" s="9" t="str">
        <f t="shared" si="84"/>
        <v/>
      </c>
    </row>
    <row r="2570" spans="6:7" x14ac:dyDescent="0.2">
      <c r="F2570" s="9" t="str">
        <f t="shared" si="83"/>
        <v/>
      </c>
      <c r="G2570" s="9" t="str">
        <f t="shared" si="84"/>
        <v/>
      </c>
    </row>
    <row r="2571" spans="6:7" x14ac:dyDescent="0.2">
      <c r="F2571" s="9" t="str">
        <f t="shared" si="83"/>
        <v/>
      </c>
      <c r="G2571" s="9" t="str">
        <f t="shared" si="84"/>
        <v/>
      </c>
    </row>
    <row r="2572" spans="6:7" x14ac:dyDescent="0.2">
      <c r="F2572" s="9" t="str">
        <f t="shared" si="83"/>
        <v/>
      </c>
      <c r="G2572" s="9" t="str">
        <f t="shared" si="84"/>
        <v/>
      </c>
    </row>
    <row r="2573" spans="6:7" x14ac:dyDescent="0.2">
      <c r="F2573" s="9" t="str">
        <f t="shared" si="83"/>
        <v/>
      </c>
      <c r="G2573" s="9" t="str">
        <f t="shared" si="84"/>
        <v/>
      </c>
    </row>
    <row r="2574" spans="6:7" x14ac:dyDescent="0.2">
      <c r="F2574" s="9" t="str">
        <f t="shared" si="83"/>
        <v/>
      </c>
      <c r="G2574" s="9" t="str">
        <f t="shared" si="84"/>
        <v/>
      </c>
    </row>
    <row r="2575" spans="6:7" x14ac:dyDescent="0.2">
      <c r="F2575" s="9" t="str">
        <f t="shared" si="83"/>
        <v/>
      </c>
      <c r="G2575" s="9" t="str">
        <f t="shared" si="84"/>
        <v/>
      </c>
    </row>
    <row r="2576" spans="6:7" x14ac:dyDescent="0.2">
      <c r="F2576" s="9" t="str">
        <f t="shared" si="83"/>
        <v/>
      </c>
      <c r="G2576" s="9" t="str">
        <f t="shared" si="84"/>
        <v/>
      </c>
    </row>
    <row r="2577" spans="6:7" x14ac:dyDescent="0.2">
      <c r="F2577" s="9" t="str">
        <f t="shared" si="83"/>
        <v/>
      </c>
      <c r="G2577" s="9" t="str">
        <f t="shared" si="84"/>
        <v/>
      </c>
    </row>
    <row r="2578" spans="6:7" x14ac:dyDescent="0.2">
      <c r="F2578" s="9" t="str">
        <f t="shared" si="83"/>
        <v/>
      </c>
      <c r="G2578" s="9" t="str">
        <f t="shared" si="84"/>
        <v/>
      </c>
    </row>
    <row r="2579" spans="6:7" x14ac:dyDescent="0.2">
      <c r="F2579" s="9" t="str">
        <f t="shared" si="83"/>
        <v/>
      </c>
      <c r="G2579" s="9" t="str">
        <f t="shared" si="84"/>
        <v/>
      </c>
    </row>
    <row r="2580" spans="6:7" x14ac:dyDescent="0.2">
      <c r="F2580" s="9" t="str">
        <f t="shared" si="83"/>
        <v/>
      </c>
      <c r="G2580" s="9" t="str">
        <f t="shared" si="84"/>
        <v/>
      </c>
    </row>
    <row r="2581" spans="6:7" x14ac:dyDescent="0.2">
      <c r="F2581" s="9" t="str">
        <f t="shared" si="83"/>
        <v/>
      </c>
      <c r="G2581" s="9" t="str">
        <f t="shared" si="84"/>
        <v/>
      </c>
    </row>
    <row r="2582" spans="6:7" x14ac:dyDescent="0.2">
      <c r="F2582" s="9" t="str">
        <f t="shared" si="83"/>
        <v/>
      </c>
      <c r="G2582" s="9" t="str">
        <f t="shared" si="84"/>
        <v/>
      </c>
    </row>
    <row r="2583" spans="6:7" x14ac:dyDescent="0.2">
      <c r="F2583" s="9" t="str">
        <f t="shared" si="83"/>
        <v/>
      </c>
      <c r="G2583" s="9" t="str">
        <f t="shared" si="84"/>
        <v/>
      </c>
    </row>
    <row r="2584" spans="6:7" x14ac:dyDescent="0.2">
      <c r="F2584" s="9" t="str">
        <f t="shared" si="83"/>
        <v/>
      </c>
      <c r="G2584" s="9" t="str">
        <f t="shared" si="84"/>
        <v/>
      </c>
    </row>
    <row r="2585" spans="6:7" x14ac:dyDescent="0.2">
      <c r="F2585" s="9" t="str">
        <f t="shared" si="83"/>
        <v/>
      </c>
      <c r="G2585" s="9" t="str">
        <f t="shared" si="84"/>
        <v/>
      </c>
    </row>
    <row r="2586" spans="6:7" x14ac:dyDescent="0.2">
      <c r="F2586" s="9" t="str">
        <f t="shared" si="83"/>
        <v/>
      </c>
      <c r="G2586" s="9" t="str">
        <f t="shared" si="84"/>
        <v/>
      </c>
    </row>
    <row r="2587" spans="6:7" x14ac:dyDescent="0.2">
      <c r="F2587" s="9" t="str">
        <f t="shared" si="83"/>
        <v/>
      </c>
      <c r="G2587" s="9" t="str">
        <f t="shared" si="84"/>
        <v/>
      </c>
    </row>
    <row r="2588" spans="6:7" x14ac:dyDescent="0.2">
      <c r="F2588" s="9" t="str">
        <f t="shared" si="83"/>
        <v/>
      </c>
      <c r="G2588" s="9" t="str">
        <f t="shared" si="84"/>
        <v/>
      </c>
    </row>
    <row r="2589" spans="6:7" x14ac:dyDescent="0.2">
      <c r="F2589" s="9" t="str">
        <f t="shared" si="83"/>
        <v/>
      </c>
      <c r="G2589" s="9" t="str">
        <f t="shared" si="84"/>
        <v/>
      </c>
    </row>
    <row r="2590" spans="6:7" x14ac:dyDescent="0.2">
      <c r="F2590" s="9" t="str">
        <f t="shared" si="83"/>
        <v/>
      </c>
      <c r="G2590" s="9" t="str">
        <f t="shared" si="84"/>
        <v/>
      </c>
    </row>
    <row r="2591" spans="6:7" x14ac:dyDescent="0.2">
      <c r="F2591" s="9" t="str">
        <f t="shared" si="83"/>
        <v/>
      </c>
      <c r="G2591" s="9" t="str">
        <f t="shared" si="84"/>
        <v/>
      </c>
    </row>
    <row r="2592" spans="6:7" x14ac:dyDescent="0.2">
      <c r="F2592" s="9" t="str">
        <f t="shared" si="83"/>
        <v/>
      </c>
      <c r="G2592" s="9" t="str">
        <f t="shared" si="84"/>
        <v/>
      </c>
    </row>
    <row r="2593" spans="6:7" x14ac:dyDescent="0.2">
      <c r="F2593" s="9" t="str">
        <f t="shared" si="83"/>
        <v/>
      </c>
      <c r="G2593" s="9" t="str">
        <f t="shared" si="84"/>
        <v/>
      </c>
    </row>
    <row r="2594" spans="6:7" x14ac:dyDescent="0.2">
      <c r="F2594" s="9" t="str">
        <f t="shared" si="83"/>
        <v/>
      </c>
      <c r="G2594" s="9" t="str">
        <f t="shared" si="84"/>
        <v/>
      </c>
    </row>
    <row r="2595" spans="6:7" x14ac:dyDescent="0.2">
      <c r="F2595" s="9" t="str">
        <f t="shared" si="83"/>
        <v/>
      </c>
      <c r="G2595" s="9" t="str">
        <f t="shared" si="84"/>
        <v/>
      </c>
    </row>
    <row r="2596" spans="6:7" x14ac:dyDescent="0.2">
      <c r="F2596" s="9" t="str">
        <f t="shared" si="83"/>
        <v/>
      </c>
      <c r="G2596" s="9" t="str">
        <f t="shared" si="84"/>
        <v/>
      </c>
    </row>
    <row r="2597" spans="6:7" x14ac:dyDescent="0.2">
      <c r="F2597" s="9" t="str">
        <f t="shared" si="83"/>
        <v/>
      </c>
      <c r="G2597" s="9" t="str">
        <f t="shared" si="84"/>
        <v/>
      </c>
    </row>
    <row r="2598" spans="6:7" x14ac:dyDescent="0.2">
      <c r="F2598" s="9" t="str">
        <f t="shared" si="83"/>
        <v/>
      </c>
      <c r="G2598" s="9" t="str">
        <f t="shared" si="84"/>
        <v/>
      </c>
    </row>
    <row r="2599" spans="6:7" x14ac:dyDescent="0.2">
      <c r="F2599" s="9" t="str">
        <f t="shared" si="83"/>
        <v/>
      </c>
      <c r="G2599" s="9" t="str">
        <f t="shared" si="84"/>
        <v/>
      </c>
    </row>
    <row r="2600" spans="6:7" x14ac:dyDescent="0.2">
      <c r="F2600" s="9" t="str">
        <f t="shared" si="83"/>
        <v/>
      </c>
      <c r="G2600" s="9" t="str">
        <f t="shared" si="84"/>
        <v/>
      </c>
    </row>
    <row r="2601" spans="6:7" x14ac:dyDescent="0.2">
      <c r="F2601" s="9" t="str">
        <f t="shared" si="83"/>
        <v/>
      </c>
      <c r="G2601" s="9" t="str">
        <f t="shared" si="84"/>
        <v/>
      </c>
    </row>
    <row r="2602" spans="6:7" x14ac:dyDescent="0.2">
      <c r="F2602" s="9" t="str">
        <f t="shared" si="83"/>
        <v/>
      </c>
      <c r="G2602" s="9" t="str">
        <f t="shared" si="84"/>
        <v/>
      </c>
    </row>
    <row r="2603" spans="6:7" x14ac:dyDescent="0.2">
      <c r="F2603" s="9" t="str">
        <f t="shared" si="83"/>
        <v/>
      </c>
      <c r="G2603" s="9" t="str">
        <f t="shared" si="84"/>
        <v/>
      </c>
    </row>
    <row r="2604" spans="6:7" x14ac:dyDescent="0.2">
      <c r="F2604" s="9" t="str">
        <f t="shared" si="83"/>
        <v/>
      </c>
      <c r="G2604" s="9" t="str">
        <f t="shared" si="84"/>
        <v/>
      </c>
    </row>
    <row r="2605" spans="6:7" x14ac:dyDescent="0.2">
      <c r="F2605" s="9" t="str">
        <f t="shared" si="83"/>
        <v/>
      </c>
      <c r="G2605" s="9" t="str">
        <f t="shared" si="84"/>
        <v/>
      </c>
    </row>
    <row r="2606" spans="6:7" x14ac:dyDescent="0.2">
      <c r="F2606" s="9" t="str">
        <f t="shared" si="83"/>
        <v/>
      </c>
      <c r="G2606" s="9" t="str">
        <f t="shared" si="84"/>
        <v/>
      </c>
    </row>
    <row r="2607" spans="6:7" x14ac:dyDescent="0.2">
      <c r="F2607" s="9" t="str">
        <f t="shared" si="83"/>
        <v/>
      </c>
      <c r="G2607" s="9" t="str">
        <f t="shared" si="84"/>
        <v/>
      </c>
    </row>
    <row r="2608" spans="6:7" x14ac:dyDescent="0.2">
      <c r="F2608" s="9" t="str">
        <f t="shared" si="83"/>
        <v/>
      </c>
      <c r="G2608" s="9" t="str">
        <f t="shared" si="84"/>
        <v/>
      </c>
    </row>
    <row r="2609" spans="6:7" x14ac:dyDescent="0.2">
      <c r="F2609" s="9" t="str">
        <f t="shared" si="83"/>
        <v/>
      </c>
      <c r="G2609" s="9" t="str">
        <f t="shared" si="84"/>
        <v/>
      </c>
    </row>
    <row r="2610" spans="6:7" x14ac:dyDescent="0.2">
      <c r="F2610" s="9" t="str">
        <f t="shared" si="83"/>
        <v/>
      </c>
      <c r="G2610" s="9" t="str">
        <f t="shared" si="84"/>
        <v/>
      </c>
    </row>
    <row r="2611" spans="6:7" x14ac:dyDescent="0.2">
      <c r="F2611" s="9" t="str">
        <f t="shared" si="83"/>
        <v/>
      </c>
      <c r="G2611" s="9" t="str">
        <f t="shared" si="84"/>
        <v/>
      </c>
    </row>
    <row r="2612" spans="6:7" x14ac:dyDescent="0.2">
      <c r="F2612" s="9" t="str">
        <f t="shared" si="83"/>
        <v/>
      </c>
      <c r="G2612" s="9" t="str">
        <f t="shared" si="84"/>
        <v/>
      </c>
    </row>
    <row r="2613" spans="6:7" x14ac:dyDescent="0.2">
      <c r="F2613" s="9" t="str">
        <f t="shared" si="83"/>
        <v/>
      </c>
      <c r="G2613" s="9" t="str">
        <f t="shared" si="84"/>
        <v/>
      </c>
    </row>
    <row r="2614" spans="6:7" x14ac:dyDescent="0.2">
      <c r="F2614" s="9" t="str">
        <f t="shared" si="83"/>
        <v/>
      </c>
      <c r="G2614" s="9" t="str">
        <f t="shared" si="84"/>
        <v/>
      </c>
    </row>
    <row r="2615" spans="6:7" x14ac:dyDescent="0.2">
      <c r="F2615" s="9" t="str">
        <f t="shared" si="83"/>
        <v/>
      </c>
      <c r="G2615" s="9" t="str">
        <f t="shared" si="84"/>
        <v/>
      </c>
    </row>
    <row r="2616" spans="6:7" x14ac:dyDescent="0.2">
      <c r="F2616" s="9" t="str">
        <f t="shared" si="83"/>
        <v/>
      </c>
      <c r="G2616" s="9" t="str">
        <f t="shared" si="84"/>
        <v/>
      </c>
    </row>
    <row r="2617" spans="6:7" x14ac:dyDescent="0.2">
      <c r="F2617" s="9" t="str">
        <f t="shared" si="83"/>
        <v/>
      </c>
      <c r="G2617" s="9" t="str">
        <f t="shared" si="84"/>
        <v/>
      </c>
    </row>
    <row r="2618" spans="6:7" x14ac:dyDescent="0.2">
      <c r="F2618" s="9" t="str">
        <f t="shared" si="83"/>
        <v/>
      </c>
      <c r="G2618" s="9" t="str">
        <f t="shared" si="84"/>
        <v/>
      </c>
    </row>
    <row r="2619" spans="6:7" x14ac:dyDescent="0.2">
      <c r="F2619" s="9" t="str">
        <f t="shared" si="83"/>
        <v/>
      </c>
      <c r="G2619" s="9" t="str">
        <f t="shared" si="84"/>
        <v/>
      </c>
    </row>
    <row r="2620" spans="6:7" x14ac:dyDescent="0.2">
      <c r="F2620" s="9" t="str">
        <f t="shared" si="83"/>
        <v/>
      </c>
      <c r="G2620" s="9" t="str">
        <f t="shared" si="84"/>
        <v/>
      </c>
    </row>
    <row r="2621" spans="6:7" x14ac:dyDescent="0.2">
      <c r="F2621" s="9" t="str">
        <f t="shared" si="83"/>
        <v/>
      </c>
      <c r="G2621" s="9" t="str">
        <f t="shared" si="84"/>
        <v/>
      </c>
    </row>
    <row r="2622" spans="6:7" x14ac:dyDescent="0.2">
      <c r="F2622" s="9" t="str">
        <f t="shared" si="83"/>
        <v/>
      </c>
      <c r="G2622" s="9" t="str">
        <f t="shared" si="84"/>
        <v/>
      </c>
    </row>
    <row r="2623" spans="6:7" x14ac:dyDescent="0.2">
      <c r="F2623" s="9" t="str">
        <f t="shared" si="83"/>
        <v/>
      </c>
      <c r="G2623" s="9" t="str">
        <f t="shared" si="84"/>
        <v/>
      </c>
    </row>
    <row r="2624" spans="6:7" x14ac:dyDescent="0.2">
      <c r="F2624" s="9" t="str">
        <f t="shared" si="83"/>
        <v/>
      </c>
      <c r="G2624" s="9" t="str">
        <f t="shared" si="84"/>
        <v/>
      </c>
    </row>
    <row r="2625" spans="6:7" x14ac:dyDescent="0.2">
      <c r="F2625" s="9" t="str">
        <f t="shared" si="83"/>
        <v/>
      </c>
      <c r="G2625" s="9" t="str">
        <f t="shared" si="84"/>
        <v/>
      </c>
    </row>
    <row r="2626" spans="6:7" x14ac:dyDescent="0.2">
      <c r="F2626" s="9" t="str">
        <f t="shared" si="83"/>
        <v/>
      </c>
      <c r="G2626" s="9" t="str">
        <f t="shared" si="84"/>
        <v/>
      </c>
    </row>
    <row r="2627" spans="6:7" x14ac:dyDescent="0.2">
      <c r="F2627" s="9" t="str">
        <f t="shared" si="83"/>
        <v/>
      </c>
      <c r="G2627" s="9" t="str">
        <f t="shared" si="84"/>
        <v/>
      </c>
    </row>
    <row r="2628" spans="6:7" x14ac:dyDescent="0.2">
      <c r="F2628" s="9" t="str">
        <f t="shared" si="83"/>
        <v/>
      </c>
      <c r="G2628" s="9" t="str">
        <f t="shared" si="84"/>
        <v/>
      </c>
    </row>
    <row r="2629" spans="6:7" x14ac:dyDescent="0.2">
      <c r="F2629" s="9" t="str">
        <f t="shared" si="83"/>
        <v/>
      </c>
      <c r="G2629" s="9" t="str">
        <f t="shared" si="84"/>
        <v/>
      </c>
    </row>
    <row r="2630" spans="6:7" x14ac:dyDescent="0.2">
      <c r="F2630" s="9" t="str">
        <f t="shared" si="83"/>
        <v/>
      </c>
      <c r="G2630" s="9" t="str">
        <f t="shared" si="84"/>
        <v/>
      </c>
    </row>
    <row r="2631" spans="6:7" x14ac:dyDescent="0.2">
      <c r="F2631" s="9" t="str">
        <f t="shared" ref="F2631:F2694" si="85">IF(D2631&lt;0,D2631,"")</f>
        <v/>
      </c>
      <c r="G2631" s="9" t="str">
        <f t="shared" ref="G2631:G2694" si="86">IF(D2631&gt;0,D2631,"")</f>
        <v/>
      </c>
    </row>
    <row r="2632" spans="6:7" x14ac:dyDescent="0.2">
      <c r="F2632" s="9" t="str">
        <f t="shared" si="85"/>
        <v/>
      </c>
      <c r="G2632" s="9" t="str">
        <f t="shared" si="86"/>
        <v/>
      </c>
    </row>
    <row r="2633" spans="6:7" x14ac:dyDescent="0.2">
      <c r="F2633" s="9" t="str">
        <f t="shared" si="85"/>
        <v/>
      </c>
      <c r="G2633" s="9" t="str">
        <f t="shared" si="86"/>
        <v/>
      </c>
    </row>
    <row r="2634" spans="6:7" x14ac:dyDescent="0.2">
      <c r="F2634" s="9" t="str">
        <f t="shared" si="85"/>
        <v/>
      </c>
      <c r="G2634" s="9" t="str">
        <f t="shared" si="86"/>
        <v/>
      </c>
    </row>
    <row r="2635" spans="6:7" x14ac:dyDescent="0.2">
      <c r="F2635" s="9" t="str">
        <f t="shared" si="85"/>
        <v/>
      </c>
      <c r="G2635" s="9" t="str">
        <f t="shared" si="86"/>
        <v/>
      </c>
    </row>
    <row r="2636" spans="6:7" x14ac:dyDescent="0.2">
      <c r="F2636" s="9" t="str">
        <f t="shared" si="85"/>
        <v/>
      </c>
      <c r="G2636" s="9" t="str">
        <f t="shared" si="86"/>
        <v/>
      </c>
    </row>
    <row r="2637" spans="6:7" x14ac:dyDescent="0.2">
      <c r="F2637" s="9" t="str">
        <f t="shared" si="85"/>
        <v/>
      </c>
      <c r="G2637" s="9" t="str">
        <f t="shared" si="86"/>
        <v/>
      </c>
    </row>
    <row r="2638" spans="6:7" x14ac:dyDescent="0.2">
      <c r="F2638" s="9" t="str">
        <f t="shared" si="85"/>
        <v/>
      </c>
      <c r="G2638" s="9" t="str">
        <f t="shared" si="86"/>
        <v/>
      </c>
    </row>
    <row r="2639" spans="6:7" x14ac:dyDescent="0.2">
      <c r="F2639" s="9" t="str">
        <f t="shared" si="85"/>
        <v/>
      </c>
      <c r="G2639" s="9" t="str">
        <f t="shared" si="86"/>
        <v/>
      </c>
    </row>
    <row r="2640" spans="6:7" x14ac:dyDescent="0.2">
      <c r="F2640" s="9" t="str">
        <f t="shared" si="85"/>
        <v/>
      </c>
      <c r="G2640" s="9" t="str">
        <f t="shared" si="86"/>
        <v/>
      </c>
    </row>
    <row r="2641" spans="6:7" x14ac:dyDescent="0.2">
      <c r="F2641" s="9" t="str">
        <f t="shared" si="85"/>
        <v/>
      </c>
      <c r="G2641" s="9" t="str">
        <f t="shared" si="86"/>
        <v/>
      </c>
    </row>
    <row r="2642" spans="6:7" x14ac:dyDescent="0.2">
      <c r="F2642" s="9" t="str">
        <f t="shared" si="85"/>
        <v/>
      </c>
      <c r="G2642" s="9" t="str">
        <f t="shared" si="86"/>
        <v/>
      </c>
    </row>
    <row r="2643" spans="6:7" x14ac:dyDescent="0.2">
      <c r="F2643" s="9" t="str">
        <f t="shared" si="85"/>
        <v/>
      </c>
      <c r="G2643" s="9" t="str">
        <f t="shared" si="86"/>
        <v/>
      </c>
    </row>
    <row r="2644" spans="6:7" x14ac:dyDescent="0.2">
      <c r="F2644" s="9" t="str">
        <f t="shared" si="85"/>
        <v/>
      </c>
      <c r="G2644" s="9" t="str">
        <f t="shared" si="86"/>
        <v/>
      </c>
    </row>
    <row r="2645" spans="6:7" x14ac:dyDescent="0.2">
      <c r="F2645" s="9" t="str">
        <f t="shared" si="85"/>
        <v/>
      </c>
      <c r="G2645" s="9" t="str">
        <f t="shared" si="86"/>
        <v/>
      </c>
    </row>
    <row r="2646" spans="6:7" x14ac:dyDescent="0.2">
      <c r="F2646" s="9" t="str">
        <f t="shared" si="85"/>
        <v/>
      </c>
      <c r="G2646" s="9" t="str">
        <f t="shared" si="86"/>
        <v/>
      </c>
    </row>
    <row r="2647" spans="6:7" x14ac:dyDescent="0.2">
      <c r="F2647" s="9" t="str">
        <f t="shared" si="85"/>
        <v/>
      </c>
      <c r="G2647" s="9" t="str">
        <f t="shared" si="86"/>
        <v/>
      </c>
    </row>
    <row r="2648" spans="6:7" x14ac:dyDescent="0.2">
      <c r="F2648" s="9" t="str">
        <f t="shared" si="85"/>
        <v/>
      </c>
      <c r="G2648" s="9" t="str">
        <f t="shared" si="86"/>
        <v/>
      </c>
    </row>
    <row r="2649" spans="6:7" x14ac:dyDescent="0.2">
      <c r="F2649" s="9" t="str">
        <f t="shared" si="85"/>
        <v/>
      </c>
      <c r="G2649" s="9" t="str">
        <f t="shared" si="86"/>
        <v/>
      </c>
    </row>
    <row r="2650" spans="6:7" x14ac:dyDescent="0.2">
      <c r="F2650" s="9" t="str">
        <f t="shared" si="85"/>
        <v/>
      </c>
      <c r="G2650" s="9" t="str">
        <f t="shared" si="86"/>
        <v/>
      </c>
    </row>
    <row r="2651" spans="6:7" x14ac:dyDescent="0.2">
      <c r="F2651" s="9" t="str">
        <f t="shared" si="85"/>
        <v/>
      </c>
      <c r="G2651" s="9" t="str">
        <f t="shared" si="86"/>
        <v/>
      </c>
    </row>
    <row r="2652" spans="6:7" x14ac:dyDescent="0.2">
      <c r="F2652" s="9" t="str">
        <f t="shared" si="85"/>
        <v/>
      </c>
      <c r="G2652" s="9" t="str">
        <f t="shared" si="86"/>
        <v/>
      </c>
    </row>
    <row r="2653" spans="6:7" x14ac:dyDescent="0.2">
      <c r="F2653" s="9" t="str">
        <f t="shared" si="85"/>
        <v/>
      </c>
      <c r="G2653" s="9" t="str">
        <f t="shared" si="86"/>
        <v/>
      </c>
    </row>
    <row r="2654" spans="6:7" x14ac:dyDescent="0.2">
      <c r="F2654" s="9" t="str">
        <f t="shared" si="85"/>
        <v/>
      </c>
      <c r="G2654" s="9" t="str">
        <f t="shared" si="86"/>
        <v/>
      </c>
    </row>
    <row r="2655" spans="6:7" x14ac:dyDescent="0.2">
      <c r="F2655" s="9" t="str">
        <f t="shared" si="85"/>
        <v/>
      </c>
      <c r="G2655" s="9" t="str">
        <f t="shared" si="86"/>
        <v/>
      </c>
    </row>
    <row r="2656" spans="6:7" x14ac:dyDescent="0.2">
      <c r="F2656" s="9" t="str">
        <f t="shared" si="85"/>
        <v/>
      </c>
      <c r="G2656" s="9" t="str">
        <f t="shared" si="86"/>
        <v/>
      </c>
    </row>
    <row r="2657" spans="6:7" x14ac:dyDescent="0.2">
      <c r="F2657" s="9" t="str">
        <f t="shared" si="85"/>
        <v/>
      </c>
      <c r="G2657" s="9" t="str">
        <f t="shared" si="86"/>
        <v/>
      </c>
    </row>
    <row r="2658" spans="6:7" x14ac:dyDescent="0.2">
      <c r="F2658" s="9" t="str">
        <f t="shared" si="85"/>
        <v/>
      </c>
      <c r="G2658" s="9" t="str">
        <f t="shared" si="86"/>
        <v/>
      </c>
    </row>
    <row r="2659" spans="6:7" x14ac:dyDescent="0.2">
      <c r="F2659" s="9" t="str">
        <f t="shared" si="85"/>
        <v/>
      </c>
      <c r="G2659" s="9" t="str">
        <f t="shared" si="86"/>
        <v/>
      </c>
    </row>
    <row r="2660" spans="6:7" x14ac:dyDescent="0.2">
      <c r="F2660" s="9" t="str">
        <f t="shared" si="85"/>
        <v/>
      </c>
      <c r="G2660" s="9" t="str">
        <f t="shared" si="86"/>
        <v/>
      </c>
    </row>
    <row r="2661" spans="6:7" x14ac:dyDescent="0.2">
      <c r="F2661" s="9" t="str">
        <f t="shared" si="85"/>
        <v/>
      </c>
      <c r="G2661" s="9" t="str">
        <f t="shared" si="86"/>
        <v/>
      </c>
    </row>
    <row r="2662" spans="6:7" x14ac:dyDescent="0.2">
      <c r="F2662" s="9" t="str">
        <f t="shared" si="85"/>
        <v/>
      </c>
      <c r="G2662" s="9" t="str">
        <f t="shared" si="86"/>
        <v/>
      </c>
    </row>
    <row r="2663" spans="6:7" x14ac:dyDescent="0.2">
      <c r="F2663" s="9" t="str">
        <f t="shared" si="85"/>
        <v/>
      </c>
      <c r="G2663" s="9" t="str">
        <f t="shared" si="86"/>
        <v/>
      </c>
    </row>
    <row r="2664" spans="6:7" x14ac:dyDescent="0.2">
      <c r="F2664" s="9" t="str">
        <f t="shared" si="85"/>
        <v/>
      </c>
      <c r="G2664" s="9" t="str">
        <f t="shared" si="86"/>
        <v/>
      </c>
    </row>
    <row r="2665" spans="6:7" x14ac:dyDescent="0.2">
      <c r="F2665" s="9" t="str">
        <f t="shared" si="85"/>
        <v/>
      </c>
      <c r="G2665" s="9" t="str">
        <f t="shared" si="86"/>
        <v/>
      </c>
    </row>
    <row r="2666" spans="6:7" x14ac:dyDescent="0.2">
      <c r="F2666" s="9" t="str">
        <f t="shared" si="85"/>
        <v/>
      </c>
      <c r="G2666" s="9" t="str">
        <f t="shared" si="86"/>
        <v/>
      </c>
    </row>
    <row r="2667" spans="6:7" x14ac:dyDescent="0.2">
      <c r="F2667" s="9" t="str">
        <f t="shared" si="85"/>
        <v/>
      </c>
      <c r="G2667" s="9" t="str">
        <f t="shared" si="86"/>
        <v/>
      </c>
    </row>
    <row r="2668" spans="6:7" x14ac:dyDescent="0.2">
      <c r="F2668" s="9" t="str">
        <f t="shared" si="85"/>
        <v/>
      </c>
      <c r="G2668" s="9" t="str">
        <f t="shared" si="86"/>
        <v/>
      </c>
    </row>
    <row r="2669" spans="6:7" x14ac:dyDescent="0.2">
      <c r="F2669" s="9" t="str">
        <f t="shared" si="85"/>
        <v/>
      </c>
      <c r="G2669" s="9" t="str">
        <f t="shared" si="86"/>
        <v/>
      </c>
    </row>
    <row r="2670" spans="6:7" x14ac:dyDescent="0.2">
      <c r="F2670" s="9" t="str">
        <f t="shared" si="85"/>
        <v/>
      </c>
      <c r="G2670" s="9" t="str">
        <f t="shared" si="86"/>
        <v/>
      </c>
    </row>
    <row r="2671" spans="6:7" x14ac:dyDescent="0.2">
      <c r="F2671" s="9" t="str">
        <f t="shared" si="85"/>
        <v/>
      </c>
      <c r="G2671" s="9" t="str">
        <f t="shared" si="86"/>
        <v/>
      </c>
    </row>
    <row r="2672" spans="6:7" x14ac:dyDescent="0.2">
      <c r="F2672" s="9" t="str">
        <f t="shared" si="85"/>
        <v/>
      </c>
      <c r="G2672" s="9" t="str">
        <f t="shared" si="86"/>
        <v/>
      </c>
    </row>
    <row r="2673" spans="6:7" x14ac:dyDescent="0.2">
      <c r="F2673" s="9" t="str">
        <f t="shared" si="85"/>
        <v/>
      </c>
      <c r="G2673" s="9" t="str">
        <f t="shared" si="86"/>
        <v/>
      </c>
    </row>
    <row r="2674" spans="6:7" x14ac:dyDescent="0.2">
      <c r="F2674" s="9" t="str">
        <f t="shared" si="85"/>
        <v/>
      </c>
      <c r="G2674" s="9" t="str">
        <f t="shared" si="86"/>
        <v/>
      </c>
    </row>
    <row r="2675" spans="6:7" x14ac:dyDescent="0.2">
      <c r="F2675" s="9" t="str">
        <f t="shared" si="85"/>
        <v/>
      </c>
      <c r="G2675" s="9" t="str">
        <f t="shared" si="86"/>
        <v/>
      </c>
    </row>
    <row r="2676" spans="6:7" x14ac:dyDescent="0.2">
      <c r="F2676" s="9" t="str">
        <f t="shared" si="85"/>
        <v/>
      </c>
      <c r="G2676" s="9" t="str">
        <f t="shared" si="86"/>
        <v/>
      </c>
    </row>
    <row r="2677" spans="6:7" x14ac:dyDescent="0.2">
      <c r="F2677" s="9" t="str">
        <f t="shared" si="85"/>
        <v/>
      </c>
      <c r="G2677" s="9" t="str">
        <f t="shared" si="86"/>
        <v/>
      </c>
    </row>
    <row r="2678" spans="6:7" x14ac:dyDescent="0.2">
      <c r="F2678" s="9" t="str">
        <f t="shared" si="85"/>
        <v/>
      </c>
      <c r="G2678" s="9" t="str">
        <f t="shared" si="86"/>
        <v/>
      </c>
    </row>
    <row r="2679" spans="6:7" x14ac:dyDescent="0.2">
      <c r="F2679" s="9" t="str">
        <f t="shared" si="85"/>
        <v/>
      </c>
      <c r="G2679" s="9" t="str">
        <f t="shared" si="86"/>
        <v/>
      </c>
    </row>
    <row r="2680" spans="6:7" x14ac:dyDescent="0.2">
      <c r="F2680" s="9" t="str">
        <f t="shared" si="85"/>
        <v/>
      </c>
      <c r="G2680" s="9" t="str">
        <f t="shared" si="86"/>
        <v/>
      </c>
    </row>
    <row r="2681" spans="6:7" x14ac:dyDescent="0.2">
      <c r="F2681" s="9" t="str">
        <f t="shared" si="85"/>
        <v/>
      </c>
      <c r="G2681" s="9" t="str">
        <f t="shared" si="86"/>
        <v/>
      </c>
    </row>
    <row r="2682" spans="6:7" x14ac:dyDescent="0.2">
      <c r="F2682" s="9" t="str">
        <f t="shared" si="85"/>
        <v/>
      </c>
      <c r="G2682" s="9" t="str">
        <f t="shared" si="86"/>
        <v/>
      </c>
    </row>
    <row r="2683" spans="6:7" x14ac:dyDescent="0.2">
      <c r="F2683" s="9" t="str">
        <f t="shared" si="85"/>
        <v/>
      </c>
      <c r="G2683" s="9" t="str">
        <f t="shared" si="86"/>
        <v/>
      </c>
    </row>
    <row r="2684" spans="6:7" x14ac:dyDescent="0.2">
      <c r="F2684" s="9" t="str">
        <f t="shared" si="85"/>
        <v/>
      </c>
      <c r="G2684" s="9" t="str">
        <f t="shared" si="86"/>
        <v/>
      </c>
    </row>
    <row r="2685" spans="6:7" x14ac:dyDescent="0.2">
      <c r="F2685" s="9" t="str">
        <f t="shared" si="85"/>
        <v/>
      </c>
      <c r="G2685" s="9" t="str">
        <f t="shared" si="86"/>
        <v/>
      </c>
    </row>
    <row r="2686" spans="6:7" x14ac:dyDescent="0.2">
      <c r="F2686" s="9" t="str">
        <f t="shared" si="85"/>
        <v/>
      </c>
      <c r="G2686" s="9" t="str">
        <f t="shared" si="86"/>
        <v/>
      </c>
    </row>
    <row r="2687" spans="6:7" x14ac:dyDescent="0.2">
      <c r="F2687" s="9" t="str">
        <f t="shared" si="85"/>
        <v/>
      </c>
      <c r="G2687" s="9" t="str">
        <f t="shared" si="86"/>
        <v/>
      </c>
    </row>
    <row r="2688" spans="6:7" x14ac:dyDescent="0.2">
      <c r="F2688" s="9" t="str">
        <f t="shared" si="85"/>
        <v/>
      </c>
      <c r="G2688" s="9" t="str">
        <f t="shared" si="86"/>
        <v/>
      </c>
    </row>
    <row r="2689" spans="6:7" x14ac:dyDescent="0.2">
      <c r="F2689" s="9" t="str">
        <f t="shared" si="85"/>
        <v/>
      </c>
      <c r="G2689" s="9" t="str">
        <f t="shared" si="86"/>
        <v/>
      </c>
    </row>
    <row r="2690" spans="6:7" x14ac:dyDescent="0.2">
      <c r="F2690" s="9" t="str">
        <f t="shared" si="85"/>
        <v/>
      </c>
      <c r="G2690" s="9" t="str">
        <f t="shared" si="86"/>
        <v/>
      </c>
    </row>
    <row r="2691" spans="6:7" x14ac:dyDescent="0.2">
      <c r="F2691" s="9" t="str">
        <f t="shared" si="85"/>
        <v/>
      </c>
      <c r="G2691" s="9" t="str">
        <f t="shared" si="86"/>
        <v/>
      </c>
    </row>
    <row r="2692" spans="6:7" x14ac:dyDescent="0.2">
      <c r="F2692" s="9" t="str">
        <f t="shared" si="85"/>
        <v/>
      </c>
      <c r="G2692" s="9" t="str">
        <f t="shared" si="86"/>
        <v/>
      </c>
    </row>
    <row r="2693" spans="6:7" x14ac:dyDescent="0.2">
      <c r="F2693" s="9" t="str">
        <f t="shared" si="85"/>
        <v/>
      </c>
      <c r="G2693" s="9" t="str">
        <f t="shared" si="86"/>
        <v/>
      </c>
    </row>
    <row r="2694" spans="6:7" x14ac:dyDescent="0.2">
      <c r="F2694" s="9" t="str">
        <f t="shared" si="85"/>
        <v/>
      </c>
      <c r="G2694" s="9" t="str">
        <f t="shared" si="86"/>
        <v/>
      </c>
    </row>
    <row r="2695" spans="6:7" x14ac:dyDescent="0.2">
      <c r="F2695" s="9" t="str">
        <f t="shared" ref="F2695:F2758" si="87">IF(D2695&lt;0,D2695,"")</f>
        <v/>
      </c>
      <c r="G2695" s="9" t="str">
        <f t="shared" ref="G2695:G2758" si="88">IF(D2695&gt;0,D2695,"")</f>
        <v/>
      </c>
    </row>
    <row r="2696" spans="6:7" x14ac:dyDescent="0.2">
      <c r="F2696" s="9" t="str">
        <f t="shared" si="87"/>
        <v/>
      </c>
      <c r="G2696" s="9" t="str">
        <f t="shared" si="88"/>
        <v/>
      </c>
    </row>
    <row r="2697" spans="6:7" x14ac:dyDescent="0.2">
      <c r="F2697" s="9" t="str">
        <f t="shared" si="87"/>
        <v/>
      </c>
      <c r="G2697" s="9" t="str">
        <f t="shared" si="88"/>
        <v/>
      </c>
    </row>
    <row r="2698" spans="6:7" x14ac:dyDescent="0.2">
      <c r="F2698" s="9" t="str">
        <f t="shared" si="87"/>
        <v/>
      </c>
      <c r="G2698" s="9" t="str">
        <f t="shared" si="88"/>
        <v/>
      </c>
    </row>
    <row r="2699" spans="6:7" x14ac:dyDescent="0.2">
      <c r="F2699" s="9" t="str">
        <f t="shared" si="87"/>
        <v/>
      </c>
      <c r="G2699" s="9" t="str">
        <f t="shared" si="88"/>
        <v/>
      </c>
    </row>
    <row r="2700" spans="6:7" x14ac:dyDescent="0.2">
      <c r="F2700" s="9" t="str">
        <f t="shared" si="87"/>
        <v/>
      </c>
      <c r="G2700" s="9" t="str">
        <f t="shared" si="88"/>
        <v/>
      </c>
    </row>
    <row r="2701" spans="6:7" x14ac:dyDescent="0.2">
      <c r="F2701" s="9" t="str">
        <f t="shared" si="87"/>
        <v/>
      </c>
      <c r="G2701" s="9" t="str">
        <f t="shared" si="88"/>
        <v/>
      </c>
    </row>
    <row r="2702" spans="6:7" x14ac:dyDescent="0.2">
      <c r="F2702" s="9" t="str">
        <f t="shared" si="87"/>
        <v/>
      </c>
      <c r="G2702" s="9" t="str">
        <f t="shared" si="88"/>
        <v/>
      </c>
    </row>
    <row r="2703" spans="6:7" x14ac:dyDescent="0.2">
      <c r="F2703" s="9" t="str">
        <f t="shared" si="87"/>
        <v/>
      </c>
      <c r="G2703" s="9" t="str">
        <f t="shared" si="88"/>
        <v/>
      </c>
    </row>
    <row r="2704" spans="6:7" x14ac:dyDescent="0.2">
      <c r="F2704" s="9" t="str">
        <f t="shared" si="87"/>
        <v/>
      </c>
      <c r="G2704" s="9" t="str">
        <f t="shared" si="88"/>
        <v/>
      </c>
    </row>
    <row r="2705" spans="6:7" x14ac:dyDescent="0.2">
      <c r="F2705" s="9" t="str">
        <f t="shared" si="87"/>
        <v/>
      </c>
      <c r="G2705" s="9" t="str">
        <f t="shared" si="88"/>
        <v/>
      </c>
    </row>
    <row r="2706" spans="6:7" x14ac:dyDescent="0.2">
      <c r="F2706" s="9" t="str">
        <f t="shared" si="87"/>
        <v/>
      </c>
      <c r="G2706" s="9" t="str">
        <f t="shared" si="88"/>
        <v/>
      </c>
    </row>
    <row r="2707" spans="6:7" x14ac:dyDescent="0.2">
      <c r="F2707" s="9" t="str">
        <f t="shared" si="87"/>
        <v/>
      </c>
      <c r="G2707" s="9" t="str">
        <f t="shared" si="88"/>
        <v/>
      </c>
    </row>
    <row r="2708" spans="6:7" x14ac:dyDescent="0.2">
      <c r="F2708" s="9" t="str">
        <f t="shared" si="87"/>
        <v/>
      </c>
      <c r="G2708" s="9" t="str">
        <f t="shared" si="88"/>
        <v/>
      </c>
    </row>
    <row r="2709" spans="6:7" x14ac:dyDescent="0.2">
      <c r="F2709" s="9" t="str">
        <f t="shared" si="87"/>
        <v/>
      </c>
      <c r="G2709" s="9" t="str">
        <f t="shared" si="88"/>
        <v/>
      </c>
    </row>
    <row r="2710" spans="6:7" x14ac:dyDescent="0.2">
      <c r="F2710" s="9" t="str">
        <f t="shared" si="87"/>
        <v/>
      </c>
      <c r="G2710" s="9" t="str">
        <f t="shared" si="88"/>
        <v/>
      </c>
    </row>
    <row r="2711" spans="6:7" x14ac:dyDescent="0.2">
      <c r="F2711" s="9" t="str">
        <f t="shared" si="87"/>
        <v/>
      </c>
      <c r="G2711" s="9" t="str">
        <f t="shared" si="88"/>
        <v/>
      </c>
    </row>
    <row r="2712" spans="6:7" x14ac:dyDescent="0.2">
      <c r="F2712" s="9" t="str">
        <f t="shared" si="87"/>
        <v/>
      </c>
      <c r="G2712" s="9" t="str">
        <f t="shared" si="88"/>
        <v/>
      </c>
    </row>
    <row r="2713" spans="6:7" x14ac:dyDescent="0.2">
      <c r="F2713" s="9" t="str">
        <f t="shared" si="87"/>
        <v/>
      </c>
      <c r="G2713" s="9" t="str">
        <f t="shared" si="88"/>
        <v/>
      </c>
    </row>
    <row r="2714" spans="6:7" x14ac:dyDescent="0.2">
      <c r="F2714" s="9" t="str">
        <f t="shared" si="87"/>
        <v/>
      </c>
      <c r="G2714" s="9" t="str">
        <f t="shared" si="88"/>
        <v/>
      </c>
    </row>
    <row r="2715" spans="6:7" x14ac:dyDescent="0.2">
      <c r="F2715" s="9" t="str">
        <f t="shared" si="87"/>
        <v/>
      </c>
      <c r="G2715" s="9" t="str">
        <f t="shared" si="88"/>
        <v/>
      </c>
    </row>
    <row r="2716" spans="6:7" x14ac:dyDescent="0.2">
      <c r="F2716" s="9" t="str">
        <f t="shared" si="87"/>
        <v/>
      </c>
      <c r="G2716" s="9" t="str">
        <f t="shared" si="88"/>
        <v/>
      </c>
    </row>
    <row r="2717" spans="6:7" x14ac:dyDescent="0.2">
      <c r="F2717" s="9" t="str">
        <f t="shared" si="87"/>
        <v/>
      </c>
      <c r="G2717" s="9" t="str">
        <f t="shared" si="88"/>
        <v/>
      </c>
    </row>
    <row r="2718" spans="6:7" x14ac:dyDescent="0.2">
      <c r="F2718" s="9" t="str">
        <f t="shared" si="87"/>
        <v/>
      </c>
      <c r="G2718" s="9" t="str">
        <f t="shared" si="88"/>
        <v/>
      </c>
    </row>
    <row r="2719" spans="6:7" x14ac:dyDescent="0.2">
      <c r="F2719" s="9" t="str">
        <f t="shared" si="87"/>
        <v/>
      </c>
      <c r="G2719" s="9" t="str">
        <f t="shared" si="88"/>
        <v/>
      </c>
    </row>
    <row r="2720" spans="6:7" x14ac:dyDescent="0.2">
      <c r="F2720" s="9" t="str">
        <f t="shared" si="87"/>
        <v/>
      </c>
      <c r="G2720" s="9" t="str">
        <f t="shared" si="88"/>
        <v/>
      </c>
    </row>
    <row r="2721" spans="6:7" x14ac:dyDescent="0.2">
      <c r="F2721" s="9" t="str">
        <f t="shared" si="87"/>
        <v/>
      </c>
      <c r="G2721" s="9" t="str">
        <f t="shared" si="88"/>
        <v/>
      </c>
    </row>
    <row r="2722" spans="6:7" x14ac:dyDescent="0.2">
      <c r="F2722" s="9" t="str">
        <f t="shared" si="87"/>
        <v/>
      </c>
      <c r="G2722" s="9" t="str">
        <f t="shared" si="88"/>
        <v/>
      </c>
    </row>
    <row r="2723" spans="6:7" x14ac:dyDescent="0.2">
      <c r="F2723" s="9" t="str">
        <f t="shared" si="87"/>
        <v/>
      </c>
      <c r="G2723" s="9" t="str">
        <f t="shared" si="88"/>
        <v/>
      </c>
    </row>
    <row r="2724" spans="6:7" x14ac:dyDescent="0.2">
      <c r="F2724" s="9" t="str">
        <f t="shared" si="87"/>
        <v/>
      </c>
      <c r="G2724" s="9" t="str">
        <f t="shared" si="88"/>
        <v/>
      </c>
    </row>
    <row r="2725" spans="6:7" x14ac:dyDescent="0.2">
      <c r="F2725" s="9" t="str">
        <f t="shared" si="87"/>
        <v/>
      </c>
      <c r="G2725" s="9" t="str">
        <f t="shared" si="88"/>
        <v/>
      </c>
    </row>
    <row r="2726" spans="6:7" x14ac:dyDescent="0.2">
      <c r="F2726" s="9" t="str">
        <f t="shared" si="87"/>
        <v/>
      </c>
      <c r="G2726" s="9" t="str">
        <f t="shared" si="88"/>
        <v/>
      </c>
    </row>
    <row r="2727" spans="6:7" x14ac:dyDescent="0.2">
      <c r="F2727" s="9" t="str">
        <f t="shared" si="87"/>
        <v/>
      </c>
      <c r="G2727" s="9" t="str">
        <f t="shared" si="88"/>
        <v/>
      </c>
    </row>
    <row r="2728" spans="6:7" x14ac:dyDescent="0.2">
      <c r="F2728" s="9" t="str">
        <f t="shared" si="87"/>
        <v/>
      </c>
      <c r="G2728" s="9" t="str">
        <f t="shared" si="88"/>
        <v/>
      </c>
    </row>
    <row r="2729" spans="6:7" x14ac:dyDescent="0.2">
      <c r="F2729" s="9" t="str">
        <f t="shared" si="87"/>
        <v/>
      </c>
      <c r="G2729" s="9" t="str">
        <f t="shared" si="88"/>
        <v/>
      </c>
    </row>
    <row r="2730" spans="6:7" x14ac:dyDescent="0.2">
      <c r="F2730" s="9" t="str">
        <f t="shared" si="87"/>
        <v/>
      </c>
      <c r="G2730" s="9" t="str">
        <f t="shared" si="88"/>
        <v/>
      </c>
    </row>
    <row r="2731" spans="6:7" x14ac:dyDescent="0.2">
      <c r="F2731" s="9" t="str">
        <f t="shared" si="87"/>
        <v/>
      </c>
      <c r="G2731" s="9" t="str">
        <f t="shared" si="88"/>
        <v/>
      </c>
    </row>
    <row r="2732" spans="6:7" x14ac:dyDescent="0.2">
      <c r="F2732" s="9" t="str">
        <f t="shared" si="87"/>
        <v/>
      </c>
      <c r="G2732" s="9" t="str">
        <f t="shared" si="88"/>
        <v/>
      </c>
    </row>
    <row r="2733" spans="6:7" x14ac:dyDescent="0.2">
      <c r="F2733" s="9" t="str">
        <f t="shared" si="87"/>
        <v/>
      </c>
      <c r="G2733" s="9" t="str">
        <f t="shared" si="88"/>
        <v/>
      </c>
    </row>
    <row r="2734" spans="6:7" x14ac:dyDescent="0.2">
      <c r="F2734" s="9" t="str">
        <f t="shared" si="87"/>
        <v/>
      </c>
      <c r="G2734" s="9" t="str">
        <f t="shared" si="88"/>
        <v/>
      </c>
    </row>
    <row r="2735" spans="6:7" x14ac:dyDescent="0.2">
      <c r="F2735" s="9" t="str">
        <f t="shared" si="87"/>
        <v/>
      </c>
      <c r="G2735" s="9" t="str">
        <f t="shared" si="88"/>
        <v/>
      </c>
    </row>
    <row r="2736" spans="6:7" x14ac:dyDescent="0.2">
      <c r="F2736" s="9" t="str">
        <f t="shared" si="87"/>
        <v/>
      </c>
      <c r="G2736" s="9" t="str">
        <f t="shared" si="88"/>
        <v/>
      </c>
    </row>
    <row r="2737" spans="6:7" x14ac:dyDescent="0.2">
      <c r="F2737" s="9" t="str">
        <f t="shared" si="87"/>
        <v/>
      </c>
      <c r="G2737" s="9" t="str">
        <f t="shared" si="88"/>
        <v/>
      </c>
    </row>
    <row r="2738" spans="6:7" x14ac:dyDescent="0.2">
      <c r="F2738" s="9" t="str">
        <f t="shared" si="87"/>
        <v/>
      </c>
      <c r="G2738" s="9" t="str">
        <f t="shared" si="88"/>
        <v/>
      </c>
    </row>
    <row r="2739" spans="6:7" x14ac:dyDescent="0.2">
      <c r="F2739" s="9" t="str">
        <f t="shared" si="87"/>
        <v/>
      </c>
      <c r="G2739" s="9" t="str">
        <f t="shared" si="88"/>
        <v/>
      </c>
    </row>
    <row r="2740" spans="6:7" x14ac:dyDescent="0.2">
      <c r="F2740" s="9" t="str">
        <f t="shared" si="87"/>
        <v/>
      </c>
      <c r="G2740" s="9" t="str">
        <f t="shared" si="88"/>
        <v/>
      </c>
    </row>
    <row r="2741" spans="6:7" x14ac:dyDescent="0.2">
      <c r="F2741" s="9" t="str">
        <f t="shared" si="87"/>
        <v/>
      </c>
      <c r="G2741" s="9" t="str">
        <f t="shared" si="88"/>
        <v/>
      </c>
    </row>
    <row r="2742" spans="6:7" x14ac:dyDescent="0.2">
      <c r="F2742" s="9" t="str">
        <f t="shared" si="87"/>
        <v/>
      </c>
      <c r="G2742" s="9" t="str">
        <f t="shared" si="88"/>
        <v/>
      </c>
    </row>
    <row r="2743" spans="6:7" x14ac:dyDescent="0.2">
      <c r="F2743" s="9" t="str">
        <f t="shared" si="87"/>
        <v/>
      </c>
      <c r="G2743" s="9" t="str">
        <f t="shared" si="88"/>
        <v/>
      </c>
    </row>
    <row r="2744" spans="6:7" x14ac:dyDescent="0.2">
      <c r="F2744" s="9" t="str">
        <f t="shared" si="87"/>
        <v/>
      </c>
      <c r="G2744" s="9" t="str">
        <f t="shared" si="88"/>
        <v/>
      </c>
    </row>
    <row r="2745" spans="6:7" x14ac:dyDescent="0.2">
      <c r="F2745" s="9" t="str">
        <f t="shared" si="87"/>
        <v/>
      </c>
      <c r="G2745" s="9" t="str">
        <f t="shared" si="88"/>
        <v/>
      </c>
    </row>
    <row r="2746" spans="6:7" x14ac:dyDescent="0.2">
      <c r="F2746" s="9" t="str">
        <f t="shared" si="87"/>
        <v/>
      </c>
      <c r="G2746" s="9" t="str">
        <f t="shared" si="88"/>
        <v/>
      </c>
    </row>
    <row r="2747" spans="6:7" x14ac:dyDescent="0.2">
      <c r="F2747" s="9" t="str">
        <f t="shared" si="87"/>
        <v/>
      </c>
      <c r="G2747" s="9" t="str">
        <f t="shared" si="88"/>
        <v/>
      </c>
    </row>
    <row r="2748" spans="6:7" x14ac:dyDescent="0.2">
      <c r="F2748" s="9" t="str">
        <f t="shared" si="87"/>
        <v/>
      </c>
      <c r="G2748" s="9" t="str">
        <f t="shared" si="88"/>
        <v/>
      </c>
    </row>
    <row r="2749" spans="6:7" x14ac:dyDescent="0.2">
      <c r="F2749" s="9" t="str">
        <f t="shared" si="87"/>
        <v/>
      </c>
      <c r="G2749" s="9" t="str">
        <f t="shared" si="88"/>
        <v/>
      </c>
    </row>
    <row r="2750" spans="6:7" x14ac:dyDescent="0.2">
      <c r="F2750" s="9" t="str">
        <f t="shared" si="87"/>
        <v/>
      </c>
      <c r="G2750" s="9" t="str">
        <f t="shared" si="88"/>
        <v/>
      </c>
    </row>
    <row r="2751" spans="6:7" x14ac:dyDescent="0.2">
      <c r="F2751" s="9" t="str">
        <f t="shared" si="87"/>
        <v/>
      </c>
      <c r="G2751" s="9" t="str">
        <f t="shared" si="88"/>
        <v/>
      </c>
    </row>
    <row r="2752" spans="6:7" x14ac:dyDescent="0.2">
      <c r="F2752" s="9" t="str">
        <f t="shared" si="87"/>
        <v/>
      </c>
      <c r="G2752" s="9" t="str">
        <f t="shared" si="88"/>
        <v/>
      </c>
    </row>
    <row r="2753" spans="6:7" x14ac:dyDescent="0.2">
      <c r="F2753" s="9" t="str">
        <f t="shared" si="87"/>
        <v/>
      </c>
      <c r="G2753" s="9" t="str">
        <f t="shared" si="88"/>
        <v/>
      </c>
    </row>
    <row r="2754" spans="6:7" x14ac:dyDescent="0.2">
      <c r="F2754" s="9" t="str">
        <f t="shared" si="87"/>
        <v/>
      </c>
      <c r="G2754" s="9" t="str">
        <f t="shared" si="88"/>
        <v/>
      </c>
    </row>
    <row r="2755" spans="6:7" x14ac:dyDescent="0.2">
      <c r="F2755" s="9" t="str">
        <f t="shared" si="87"/>
        <v/>
      </c>
      <c r="G2755" s="9" t="str">
        <f t="shared" si="88"/>
        <v/>
      </c>
    </row>
    <row r="2756" spans="6:7" x14ac:dyDescent="0.2">
      <c r="F2756" s="9" t="str">
        <f t="shared" si="87"/>
        <v/>
      </c>
      <c r="G2756" s="9" t="str">
        <f t="shared" si="88"/>
        <v/>
      </c>
    </row>
    <row r="2757" spans="6:7" x14ac:dyDescent="0.2">
      <c r="F2757" s="9" t="str">
        <f t="shared" si="87"/>
        <v/>
      </c>
      <c r="G2757" s="9" t="str">
        <f t="shared" si="88"/>
        <v/>
      </c>
    </row>
    <row r="2758" spans="6:7" x14ac:dyDescent="0.2">
      <c r="F2758" s="9" t="str">
        <f t="shared" si="87"/>
        <v/>
      </c>
      <c r="G2758" s="9" t="str">
        <f t="shared" si="88"/>
        <v/>
      </c>
    </row>
    <row r="2759" spans="6:7" x14ac:dyDescent="0.2">
      <c r="F2759" s="9" t="str">
        <f t="shared" ref="F2759:F2822" si="89">IF(D2759&lt;0,D2759,"")</f>
        <v/>
      </c>
      <c r="G2759" s="9" t="str">
        <f t="shared" ref="G2759:G2822" si="90">IF(D2759&gt;0,D2759,"")</f>
        <v/>
      </c>
    </row>
    <row r="2760" spans="6:7" x14ac:dyDescent="0.2">
      <c r="F2760" s="9" t="str">
        <f t="shared" si="89"/>
        <v/>
      </c>
      <c r="G2760" s="9" t="str">
        <f t="shared" si="90"/>
        <v/>
      </c>
    </row>
    <row r="2761" spans="6:7" x14ac:dyDescent="0.2">
      <c r="F2761" s="9" t="str">
        <f t="shared" si="89"/>
        <v/>
      </c>
      <c r="G2761" s="9" t="str">
        <f t="shared" si="90"/>
        <v/>
      </c>
    </row>
    <row r="2762" spans="6:7" x14ac:dyDescent="0.2">
      <c r="F2762" s="9" t="str">
        <f t="shared" si="89"/>
        <v/>
      </c>
      <c r="G2762" s="9" t="str">
        <f t="shared" si="90"/>
        <v/>
      </c>
    </row>
    <row r="2763" spans="6:7" x14ac:dyDescent="0.2">
      <c r="F2763" s="9" t="str">
        <f t="shared" si="89"/>
        <v/>
      </c>
      <c r="G2763" s="9" t="str">
        <f t="shared" si="90"/>
        <v/>
      </c>
    </row>
    <row r="2764" spans="6:7" x14ac:dyDescent="0.2">
      <c r="F2764" s="9" t="str">
        <f t="shared" si="89"/>
        <v/>
      </c>
      <c r="G2764" s="9" t="str">
        <f t="shared" si="90"/>
        <v/>
      </c>
    </row>
    <row r="2765" spans="6:7" x14ac:dyDescent="0.2">
      <c r="F2765" s="9" t="str">
        <f t="shared" si="89"/>
        <v/>
      </c>
      <c r="G2765" s="9" t="str">
        <f t="shared" si="90"/>
        <v/>
      </c>
    </row>
    <row r="2766" spans="6:7" x14ac:dyDescent="0.2">
      <c r="F2766" s="9" t="str">
        <f t="shared" si="89"/>
        <v/>
      </c>
      <c r="G2766" s="9" t="str">
        <f t="shared" si="90"/>
        <v/>
      </c>
    </row>
    <row r="2767" spans="6:7" x14ac:dyDescent="0.2">
      <c r="F2767" s="9" t="str">
        <f t="shared" si="89"/>
        <v/>
      </c>
      <c r="G2767" s="9" t="str">
        <f t="shared" si="90"/>
        <v/>
      </c>
    </row>
    <row r="2768" spans="6:7" x14ac:dyDescent="0.2">
      <c r="F2768" s="9" t="str">
        <f t="shared" si="89"/>
        <v/>
      </c>
      <c r="G2768" s="9" t="str">
        <f t="shared" si="90"/>
        <v/>
      </c>
    </row>
    <row r="2769" spans="6:7" x14ac:dyDescent="0.2">
      <c r="F2769" s="9" t="str">
        <f t="shared" si="89"/>
        <v/>
      </c>
      <c r="G2769" s="9" t="str">
        <f t="shared" si="90"/>
        <v/>
      </c>
    </row>
    <row r="2770" spans="6:7" x14ac:dyDescent="0.2">
      <c r="F2770" s="9" t="str">
        <f t="shared" si="89"/>
        <v/>
      </c>
      <c r="G2770" s="9" t="str">
        <f t="shared" si="90"/>
        <v/>
      </c>
    </row>
    <row r="2771" spans="6:7" x14ac:dyDescent="0.2">
      <c r="F2771" s="9" t="str">
        <f t="shared" si="89"/>
        <v/>
      </c>
      <c r="G2771" s="9" t="str">
        <f t="shared" si="90"/>
        <v/>
      </c>
    </row>
    <row r="2772" spans="6:7" x14ac:dyDescent="0.2">
      <c r="F2772" s="9" t="str">
        <f t="shared" si="89"/>
        <v/>
      </c>
      <c r="G2772" s="9" t="str">
        <f t="shared" si="90"/>
        <v/>
      </c>
    </row>
    <row r="2773" spans="6:7" x14ac:dyDescent="0.2">
      <c r="F2773" s="9" t="str">
        <f t="shared" si="89"/>
        <v/>
      </c>
      <c r="G2773" s="9" t="str">
        <f t="shared" si="90"/>
        <v/>
      </c>
    </row>
    <row r="2774" spans="6:7" x14ac:dyDescent="0.2">
      <c r="F2774" s="9" t="str">
        <f t="shared" si="89"/>
        <v/>
      </c>
      <c r="G2774" s="9" t="str">
        <f t="shared" si="90"/>
        <v/>
      </c>
    </row>
    <row r="2775" spans="6:7" x14ac:dyDescent="0.2">
      <c r="F2775" s="9" t="str">
        <f t="shared" si="89"/>
        <v/>
      </c>
      <c r="G2775" s="9" t="str">
        <f t="shared" si="90"/>
        <v/>
      </c>
    </row>
    <row r="2776" spans="6:7" x14ac:dyDescent="0.2">
      <c r="F2776" s="9" t="str">
        <f t="shared" si="89"/>
        <v/>
      </c>
      <c r="G2776" s="9" t="str">
        <f t="shared" si="90"/>
        <v/>
      </c>
    </row>
    <row r="2777" spans="6:7" x14ac:dyDescent="0.2">
      <c r="F2777" s="9" t="str">
        <f t="shared" si="89"/>
        <v/>
      </c>
      <c r="G2777" s="9" t="str">
        <f t="shared" si="90"/>
        <v/>
      </c>
    </row>
    <row r="2778" spans="6:7" x14ac:dyDescent="0.2">
      <c r="F2778" s="9" t="str">
        <f t="shared" si="89"/>
        <v/>
      </c>
      <c r="G2778" s="9" t="str">
        <f t="shared" si="90"/>
        <v/>
      </c>
    </row>
    <row r="2779" spans="6:7" x14ac:dyDescent="0.2">
      <c r="F2779" s="9" t="str">
        <f t="shared" si="89"/>
        <v/>
      </c>
      <c r="G2779" s="9" t="str">
        <f t="shared" si="90"/>
        <v/>
      </c>
    </row>
    <row r="2780" spans="6:7" x14ac:dyDescent="0.2">
      <c r="F2780" s="9" t="str">
        <f t="shared" si="89"/>
        <v/>
      </c>
      <c r="G2780" s="9" t="str">
        <f t="shared" si="90"/>
        <v/>
      </c>
    </row>
    <row r="2781" spans="6:7" x14ac:dyDescent="0.2">
      <c r="F2781" s="9" t="str">
        <f t="shared" si="89"/>
        <v/>
      </c>
      <c r="G2781" s="9" t="str">
        <f t="shared" si="90"/>
        <v/>
      </c>
    </row>
    <row r="2782" spans="6:7" x14ac:dyDescent="0.2">
      <c r="F2782" s="9" t="str">
        <f t="shared" si="89"/>
        <v/>
      </c>
      <c r="G2782" s="9" t="str">
        <f t="shared" si="90"/>
        <v/>
      </c>
    </row>
    <row r="2783" spans="6:7" x14ac:dyDescent="0.2">
      <c r="F2783" s="9" t="str">
        <f t="shared" si="89"/>
        <v/>
      </c>
      <c r="G2783" s="9" t="str">
        <f t="shared" si="90"/>
        <v/>
      </c>
    </row>
    <row r="2784" spans="6:7" x14ac:dyDescent="0.2">
      <c r="F2784" s="9" t="str">
        <f t="shared" si="89"/>
        <v/>
      </c>
      <c r="G2784" s="9" t="str">
        <f t="shared" si="90"/>
        <v/>
      </c>
    </row>
    <row r="2785" spans="6:7" x14ac:dyDescent="0.2">
      <c r="F2785" s="9" t="str">
        <f t="shared" si="89"/>
        <v/>
      </c>
      <c r="G2785" s="9" t="str">
        <f t="shared" si="90"/>
        <v/>
      </c>
    </row>
    <row r="2786" spans="6:7" x14ac:dyDescent="0.2">
      <c r="F2786" s="9" t="str">
        <f t="shared" si="89"/>
        <v/>
      </c>
      <c r="G2786" s="9" t="str">
        <f t="shared" si="90"/>
        <v/>
      </c>
    </row>
    <row r="2787" spans="6:7" x14ac:dyDescent="0.2">
      <c r="F2787" s="9" t="str">
        <f t="shared" si="89"/>
        <v/>
      </c>
      <c r="G2787" s="9" t="str">
        <f t="shared" si="90"/>
        <v/>
      </c>
    </row>
    <row r="2788" spans="6:7" x14ac:dyDescent="0.2">
      <c r="F2788" s="9" t="str">
        <f t="shared" si="89"/>
        <v/>
      </c>
      <c r="G2788" s="9" t="str">
        <f t="shared" si="90"/>
        <v/>
      </c>
    </row>
    <row r="2789" spans="6:7" x14ac:dyDescent="0.2">
      <c r="F2789" s="9" t="str">
        <f t="shared" si="89"/>
        <v/>
      </c>
      <c r="G2789" s="9" t="str">
        <f t="shared" si="90"/>
        <v/>
      </c>
    </row>
    <row r="2790" spans="6:7" x14ac:dyDescent="0.2">
      <c r="F2790" s="9" t="str">
        <f t="shared" si="89"/>
        <v/>
      </c>
      <c r="G2790" s="9" t="str">
        <f t="shared" si="90"/>
        <v/>
      </c>
    </row>
    <row r="2791" spans="6:7" x14ac:dyDescent="0.2">
      <c r="F2791" s="9" t="str">
        <f t="shared" si="89"/>
        <v/>
      </c>
      <c r="G2791" s="9" t="str">
        <f t="shared" si="90"/>
        <v/>
      </c>
    </row>
    <row r="2792" spans="6:7" x14ac:dyDescent="0.2">
      <c r="F2792" s="9" t="str">
        <f t="shared" si="89"/>
        <v/>
      </c>
      <c r="G2792" s="9" t="str">
        <f t="shared" si="90"/>
        <v/>
      </c>
    </row>
    <row r="2793" spans="6:7" x14ac:dyDescent="0.2">
      <c r="F2793" s="9" t="str">
        <f t="shared" si="89"/>
        <v/>
      </c>
      <c r="G2793" s="9" t="str">
        <f t="shared" si="90"/>
        <v/>
      </c>
    </row>
    <row r="2794" spans="6:7" x14ac:dyDescent="0.2">
      <c r="F2794" s="9" t="str">
        <f t="shared" si="89"/>
        <v/>
      </c>
      <c r="G2794" s="9" t="str">
        <f t="shared" si="90"/>
        <v/>
      </c>
    </row>
    <row r="2795" spans="6:7" x14ac:dyDescent="0.2">
      <c r="F2795" s="9" t="str">
        <f t="shared" si="89"/>
        <v/>
      </c>
      <c r="G2795" s="9" t="str">
        <f t="shared" si="90"/>
        <v/>
      </c>
    </row>
    <row r="2796" spans="6:7" x14ac:dyDescent="0.2">
      <c r="F2796" s="9" t="str">
        <f t="shared" si="89"/>
        <v/>
      </c>
      <c r="G2796" s="9" t="str">
        <f t="shared" si="90"/>
        <v/>
      </c>
    </row>
    <row r="2797" spans="6:7" x14ac:dyDescent="0.2">
      <c r="F2797" s="9" t="str">
        <f t="shared" si="89"/>
        <v/>
      </c>
      <c r="G2797" s="9" t="str">
        <f t="shared" si="90"/>
        <v/>
      </c>
    </row>
    <row r="2798" spans="6:7" x14ac:dyDescent="0.2">
      <c r="F2798" s="9" t="str">
        <f t="shared" si="89"/>
        <v/>
      </c>
      <c r="G2798" s="9" t="str">
        <f t="shared" si="90"/>
        <v/>
      </c>
    </row>
    <row r="2799" spans="6:7" x14ac:dyDescent="0.2">
      <c r="F2799" s="9" t="str">
        <f t="shared" si="89"/>
        <v/>
      </c>
      <c r="G2799" s="9" t="str">
        <f t="shared" si="90"/>
        <v/>
      </c>
    </row>
    <row r="2800" spans="6:7" x14ac:dyDescent="0.2">
      <c r="F2800" s="9" t="str">
        <f t="shared" si="89"/>
        <v/>
      </c>
      <c r="G2800" s="9" t="str">
        <f t="shared" si="90"/>
        <v/>
      </c>
    </row>
    <row r="2801" spans="6:7" x14ac:dyDescent="0.2">
      <c r="F2801" s="9" t="str">
        <f t="shared" si="89"/>
        <v/>
      </c>
      <c r="G2801" s="9" t="str">
        <f t="shared" si="90"/>
        <v/>
      </c>
    </row>
    <row r="2802" spans="6:7" x14ac:dyDescent="0.2">
      <c r="F2802" s="9" t="str">
        <f t="shared" si="89"/>
        <v/>
      </c>
      <c r="G2802" s="9" t="str">
        <f t="shared" si="90"/>
        <v/>
      </c>
    </row>
    <row r="2803" spans="6:7" x14ac:dyDescent="0.2">
      <c r="F2803" s="9" t="str">
        <f t="shared" si="89"/>
        <v/>
      </c>
      <c r="G2803" s="9" t="str">
        <f t="shared" si="90"/>
        <v/>
      </c>
    </row>
    <row r="2804" spans="6:7" x14ac:dyDescent="0.2">
      <c r="F2804" s="9" t="str">
        <f t="shared" si="89"/>
        <v/>
      </c>
      <c r="G2804" s="9" t="str">
        <f t="shared" si="90"/>
        <v/>
      </c>
    </row>
    <row r="2805" spans="6:7" x14ac:dyDescent="0.2">
      <c r="F2805" s="9" t="str">
        <f t="shared" si="89"/>
        <v/>
      </c>
      <c r="G2805" s="9" t="str">
        <f t="shared" si="90"/>
        <v/>
      </c>
    </row>
    <row r="2806" spans="6:7" x14ac:dyDescent="0.2">
      <c r="F2806" s="9" t="str">
        <f t="shared" si="89"/>
        <v/>
      </c>
      <c r="G2806" s="9" t="str">
        <f t="shared" si="90"/>
        <v/>
      </c>
    </row>
    <row r="2807" spans="6:7" x14ac:dyDescent="0.2">
      <c r="F2807" s="9" t="str">
        <f t="shared" si="89"/>
        <v/>
      </c>
      <c r="G2807" s="9" t="str">
        <f t="shared" si="90"/>
        <v/>
      </c>
    </row>
    <row r="2808" spans="6:7" x14ac:dyDescent="0.2">
      <c r="F2808" s="9" t="str">
        <f t="shared" si="89"/>
        <v/>
      </c>
      <c r="G2808" s="9" t="str">
        <f t="shared" si="90"/>
        <v/>
      </c>
    </row>
    <row r="2809" spans="6:7" x14ac:dyDescent="0.2">
      <c r="F2809" s="9" t="str">
        <f t="shared" si="89"/>
        <v/>
      </c>
      <c r="G2809" s="9" t="str">
        <f t="shared" si="90"/>
        <v/>
      </c>
    </row>
    <row r="2810" spans="6:7" x14ac:dyDescent="0.2">
      <c r="F2810" s="9" t="str">
        <f t="shared" si="89"/>
        <v/>
      </c>
      <c r="G2810" s="9" t="str">
        <f t="shared" si="90"/>
        <v/>
      </c>
    </row>
    <row r="2811" spans="6:7" x14ac:dyDescent="0.2">
      <c r="F2811" s="9" t="str">
        <f t="shared" si="89"/>
        <v/>
      </c>
      <c r="G2811" s="9" t="str">
        <f t="shared" si="90"/>
        <v/>
      </c>
    </row>
    <row r="2812" spans="6:7" x14ac:dyDescent="0.2">
      <c r="F2812" s="9" t="str">
        <f t="shared" si="89"/>
        <v/>
      </c>
      <c r="G2812" s="9" t="str">
        <f t="shared" si="90"/>
        <v/>
      </c>
    </row>
    <row r="2813" spans="6:7" x14ac:dyDescent="0.2">
      <c r="F2813" s="9" t="str">
        <f t="shared" si="89"/>
        <v/>
      </c>
      <c r="G2813" s="9" t="str">
        <f t="shared" si="90"/>
        <v/>
      </c>
    </row>
    <row r="2814" spans="6:7" x14ac:dyDescent="0.2">
      <c r="F2814" s="9" t="str">
        <f t="shared" si="89"/>
        <v/>
      </c>
      <c r="G2814" s="9" t="str">
        <f t="shared" si="90"/>
        <v/>
      </c>
    </row>
    <row r="2815" spans="6:7" x14ac:dyDescent="0.2">
      <c r="F2815" s="9" t="str">
        <f t="shared" si="89"/>
        <v/>
      </c>
      <c r="G2815" s="9" t="str">
        <f t="shared" si="90"/>
        <v/>
      </c>
    </row>
    <row r="2816" spans="6:7" x14ac:dyDescent="0.2">
      <c r="F2816" s="9" t="str">
        <f t="shared" si="89"/>
        <v/>
      </c>
      <c r="G2816" s="9" t="str">
        <f t="shared" si="90"/>
        <v/>
      </c>
    </row>
    <row r="2817" spans="6:7" x14ac:dyDescent="0.2">
      <c r="F2817" s="9" t="str">
        <f t="shared" si="89"/>
        <v/>
      </c>
      <c r="G2817" s="9" t="str">
        <f t="shared" si="90"/>
        <v/>
      </c>
    </row>
    <row r="2818" spans="6:7" x14ac:dyDescent="0.2">
      <c r="F2818" s="9" t="str">
        <f t="shared" si="89"/>
        <v/>
      </c>
      <c r="G2818" s="9" t="str">
        <f t="shared" si="90"/>
        <v/>
      </c>
    </row>
    <row r="2819" spans="6:7" x14ac:dyDescent="0.2">
      <c r="F2819" s="9" t="str">
        <f t="shared" si="89"/>
        <v/>
      </c>
      <c r="G2819" s="9" t="str">
        <f t="shared" si="90"/>
        <v/>
      </c>
    </row>
    <row r="2820" spans="6:7" x14ac:dyDescent="0.2">
      <c r="F2820" s="9" t="str">
        <f t="shared" si="89"/>
        <v/>
      </c>
      <c r="G2820" s="9" t="str">
        <f t="shared" si="90"/>
        <v/>
      </c>
    </row>
    <row r="2821" spans="6:7" x14ac:dyDescent="0.2">
      <c r="F2821" s="9" t="str">
        <f t="shared" si="89"/>
        <v/>
      </c>
      <c r="G2821" s="9" t="str">
        <f t="shared" si="90"/>
        <v/>
      </c>
    </row>
    <row r="2822" spans="6:7" x14ac:dyDescent="0.2">
      <c r="F2822" s="9" t="str">
        <f t="shared" si="89"/>
        <v/>
      </c>
      <c r="G2822" s="9" t="str">
        <f t="shared" si="90"/>
        <v/>
      </c>
    </row>
    <row r="2823" spans="6:7" x14ac:dyDescent="0.2">
      <c r="F2823" s="9" t="str">
        <f t="shared" ref="F2823:F2886" si="91">IF(D2823&lt;0,D2823,"")</f>
        <v/>
      </c>
      <c r="G2823" s="9" t="str">
        <f t="shared" ref="G2823:G2886" si="92">IF(D2823&gt;0,D2823,"")</f>
        <v/>
      </c>
    </row>
    <row r="2824" spans="6:7" x14ac:dyDescent="0.2">
      <c r="F2824" s="9" t="str">
        <f t="shared" si="91"/>
        <v/>
      </c>
      <c r="G2824" s="9" t="str">
        <f t="shared" si="92"/>
        <v/>
      </c>
    </row>
    <row r="2825" spans="6:7" x14ac:dyDescent="0.2">
      <c r="F2825" s="9" t="str">
        <f t="shared" si="91"/>
        <v/>
      </c>
      <c r="G2825" s="9" t="str">
        <f t="shared" si="92"/>
        <v/>
      </c>
    </row>
    <row r="2826" spans="6:7" x14ac:dyDescent="0.2">
      <c r="F2826" s="9" t="str">
        <f t="shared" si="91"/>
        <v/>
      </c>
      <c r="G2826" s="9" t="str">
        <f t="shared" si="92"/>
        <v/>
      </c>
    </row>
    <row r="2827" spans="6:7" x14ac:dyDescent="0.2">
      <c r="F2827" s="9" t="str">
        <f t="shared" si="91"/>
        <v/>
      </c>
      <c r="G2827" s="9" t="str">
        <f t="shared" si="92"/>
        <v/>
      </c>
    </row>
    <row r="2828" spans="6:7" x14ac:dyDescent="0.2">
      <c r="F2828" s="9" t="str">
        <f t="shared" si="91"/>
        <v/>
      </c>
      <c r="G2828" s="9" t="str">
        <f t="shared" si="92"/>
        <v/>
      </c>
    </row>
    <row r="2829" spans="6:7" x14ac:dyDescent="0.2">
      <c r="F2829" s="9" t="str">
        <f t="shared" si="91"/>
        <v/>
      </c>
      <c r="G2829" s="9" t="str">
        <f t="shared" si="92"/>
        <v/>
      </c>
    </row>
    <row r="2830" spans="6:7" x14ac:dyDescent="0.2">
      <c r="F2830" s="9" t="str">
        <f t="shared" si="91"/>
        <v/>
      </c>
      <c r="G2830" s="9" t="str">
        <f t="shared" si="92"/>
        <v/>
      </c>
    </row>
    <row r="2831" spans="6:7" x14ac:dyDescent="0.2">
      <c r="F2831" s="9" t="str">
        <f t="shared" si="91"/>
        <v/>
      </c>
      <c r="G2831" s="9" t="str">
        <f t="shared" si="92"/>
        <v/>
      </c>
    </row>
    <row r="2832" spans="6:7" x14ac:dyDescent="0.2">
      <c r="F2832" s="9" t="str">
        <f t="shared" si="91"/>
        <v/>
      </c>
      <c r="G2832" s="9" t="str">
        <f t="shared" si="92"/>
        <v/>
      </c>
    </row>
    <row r="2833" spans="6:7" x14ac:dyDescent="0.2">
      <c r="F2833" s="9" t="str">
        <f t="shared" si="91"/>
        <v/>
      </c>
      <c r="G2833" s="9" t="str">
        <f t="shared" si="92"/>
        <v/>
      </c>
    </row>
    <row r="2834" spans="6:7" x14ac:dyDescent="0.2">
      <c r="F2834" s="9" t="str">
        <f t="shared" si="91"/>
        <v/>
      </c>
      <c r="G2834" s="9" t="str">
        <f t="shared" si="92"/>
        <v/>
      </c>
    </row>
    <row r="2835" spans="6:7" x14ac:dyDescent="0.2">
      <c r="F2835" s="9" t="str">
        <f t="shared" si="91"/>
        <v/>
      </c>
      <c r="G2835" s="9" t="str">
        <f t="shared" si="92"/>
        <v/>
      </c>
    </row>
    <row r="2836" spans="6:7" x14ac:dyDescent="0.2">
      <c r="F2836" s="9" t="str">
        <f t="shared" si="91"/>
        <v/>
      </c>
      <c r="G2836" s="9" t="str">
        <f t="shared" si="92"/>
        <v/>
      </c>
    </row>
    <row r="2837" spans="6:7" x14ac:dyDescent="0.2">
      <c r="F2837" s="9" t="str">
        <f t="shared" si="91"/>
        <v/>
      </c>
      <c r="G2837" s="9" t="str">
        <f t="shared" si="92"/>
        <v/>
      </c>
    </row>
    <row r="2838" spans="6:7" x14ac:dyDescent="0.2">
      <c r="F2838" s="9" t="str">
        <f t="shared" si="91"/>
        <v/>
      </c>
      <c r="G2838" s="9" t="str">
        <f t="shared" si="92"/>
        <v/>
      </c>
    </row>
    <row r="2839" spans="6:7" x14ac:dyDescent="0.2">
      <c r="F2839" s="9" t="str">
        <f t="shared" si="91"/>
        <v/>
      </c>
      <c r="G2839" s="9" t="str">
        <f t="shared" si="92"/>
        <v/>
      </c>
    </row>
    <row r="2840" spans="6:7" x14ac:dyDescent="0.2">
      <c r="F2840" s="9" t="str">
        <f t="shared" si="91"/>
        <v/>
      </c>
      <c r="G2840" s="9" t="str">
        <f t="shared" si="92"/>
        <v/>
      </c>
    </row>
    <row r="2841" spans="6:7" x14ac:dyDescent="0.2">
      <c r="F2841" s="9" t="str">
        <f t="shared" si="91"/>
        <v/>
      </c>
      <c r="G2841" s="9" t="str">
        <f t="shared" si="92"/>
        <v/>
      </c>
    </row>
    <row r="2842" spans="6:7" x14ac:dyDescent="0.2">
      <c r="F2842" s="9" t="str">
        <f t="shared" si="91"/>
        <v/>
      </c>
      <c r="G2842" s="9" t="str">
        <f t="shared" si="92"/>
        <v/>
      </c>
    </row>
    <row r="2843" spans="6:7" x14ac:dyDescent="0.2">
      <c r="F2843" s="9" t="str">
        <f t="shared" si="91"/>
        <v/>
      </c>
      <c r="G2843" s="9" t="str">
        <f t="shared" si="92"/>
        <v/>
      </c>
    </row>
    <row r="2844" spans="6:7" x14ac:dyDescent="0.2">
      <c r="F2844" s="9" t="str">
        <f t="shared" si="91"/>
        <v/>
      </c>
      <c r="G2844" s="9" t="str">
        <f t="shared" si="92"/>
        <v/>
      </c>
    </row>
    <row r="2845" spans="6:7" x14ac:dyDescent="0.2">
      <c r="F2845" s="9" t="str">
        <f t="shared" si="91"/>
        <v/>
      </c>
      <c r="G2845" s="9" t="str">
        <f t="shared" si="92"/>
        <v/>
      </c>
    </row>
    <row r="2846" spans="6:7" x14ac:dyDescent="0.2">
      <c r="F2846" s="9" t="str">
        <f t="shared" si="91"/>
        <v/>
      </c>
      <c r="G2846" s="9" t="str">
        <f t="shared" si="92"/>
        <v/>
      </c>
    </row>
    <row r="2847" spans="6:7" x14ac:dyDescent="0.2">
      <c r="F2847" s="9" t="str">
        <f t="shared" si="91"/>
        <v/>
      </c>
      <c r="G2847" s="9" t="str">
        <f t="shared" si="92"/>
        <v/>
      </c>
    </row>
    <row r="2848" spans="6:7" x14ac:dyDescent="0.2">
      <c r="F2848" s="9" t="str">
        <f t="shared" si="91"/>
        <v/>
      </c>
      <c r="G2848" s="9" t="str">
        <f t="shared" si="92"/>
        <v/>
      </c>
    </row>
    <row r="2849" spans="6:7" x14ac:dyDescent="0.2">
      <c r="F2849" s="9" t="str">
        <f t="shared" si="91"/>
        <v/>
      </c>
      <c r="G2849" s="9" t="str">
        <f t="shared" si="92"/>
        <v/>
      </c>
    </row>
    <row r="2850" spans="6:7" x14ac:dyDescent="0.2">
      <c r="F2850" s="9" t="str">
        <f t="shared" si="91"/>
        <v/>
      </c>
      <c r="G2850" s="9" t="str">
        <f t="shared" si="92"/>
        <v/>
      </c>
    </row>
    <row r="2851" spans="6:7" x14ac:dyDescent="0.2">
      <c r="F2851" s="9" t="str">
        <f t="shared" si="91"/>
        <v/>
      </c>
      <c r="G2851" s="9" t="str">
        <f t="shared" si="92"/>
        <v/>
      </c>
    </row>
    <row r="2852" spans="6:7" x14ac:dyDescent="0.2">
      <c r="F2852" s="9" t="str">
        <f t="shared" si="91"/>
        <v/>
      </c>
      <c r="G2852" s="9" t="str">
        <f t="shared" si="92"/>
        <v/>
      </c>
    </row>
    <row r="2853" spans="6:7" x14ac:dyDescent="0.2">
      <c r="F2853" s="9" t="str">
        <f t="shared" si="91"/>
        <v/>
      </c>
      <c r="G2853" s="9" t="str">
        <f t="shared" si="92"/>
        <v/>
      </c>
    </row>
    <row r="2854" spans="6:7" x14ac:dyDescent="0.2">
      <c r="F2854" s="9" t="str">
        <f t="shared" si="91"/>
        <v/>
      </c>
      <c r="G2854" s="9" t="str">
        <f t="shared" si="92"/>
        <v/>
      </c>
    </row>
    <row r="2855" spans="6:7" x14ac:dyDescent="0.2">
      <c r="F2855" s="9" t="str">
        <f t="shared" si="91"/>
        <v/>
      </c>
      <c r="G2855" s="9" t="str">
        <f t="shared" si="92"/>
        <v/>
      </c>
    </row>
    <row r="2856" spans="6:7" x14ac:dyDescent="0.2">
      <c r="F2856" s="9" t="str">
        <f t="shared" si="91"/>
        <v/>
      </c>
      <c r="G2856" s="9" t="str">
        <f t="shared" si="92"/>
        <v/>
      </c>
    </row>
    <row r="2857" spans="6:7" x14ac:dyDescent="0.2">
      <c r="F2857" s="9" t="str">
        <f t="shared" si="91"/>
        <v/>
      </c>
      <c r="G2857" s="9" t="str">
        <f t="shared" si="92"/>
        <v/>
      </c>
    </row>
    <row r="2858" spans="6:7" x14ac:dyDescent="0.2">
      <c r="F2858" s="9" t="str">
        <f t="shared" si="91"/>
        <v/>
      </c>
      <c r="G2858" s="9" t="str">
        <f t="shared" si="92"/>
        <v/>
      </c>
    </row>
    <row r="2859" spans="6:7" x14ac:dyDescent="0.2">
      <c r="F2859" s="9" t="str">
        <f t="shared" si="91"/>
        <v/>
      </c>
      <c r="G2859" s="9" t="str">
        <f t="shared" si="92"/>
        <v/>
      </c>
    </row>
    <row r="2860" spans="6:7" x14ac:dyDescent="0.2">
      <c r="F2860" s="9" t="str">
        <f t="shared" si="91"/>
        <v/>
      </c>
      <c r="G2860" s="9" t="str">
        <f t="shared" si="92"/>
        <v/>
      </c>
    </row>
    <row r="2861" spans="6:7" x14ac:dyDescent="0.2">
      <c r="F2861" s="9" t="str">
        <f t="shared" si="91"/>
        <v/>
      </c>
      <c r="G2861" s="9" t="str">
        <f t="shared" si="92"/>
        <v/>
      </c>
    </row>
    <row r="2862" spans="6:7" x14ac:dyDescent="0.2">
      <c r="F2862" s="9" t="str">
        <f t="shared" si="91"/>
        <v/>
      </c>
      <c r="G2862" s="9" t="str">
        <f t="shared" si="92"/>
        <v/>
      </c>
    </row>
    <row r="2863" spans="6:7" x14ac:dyDescent="0.2">
      <c r="F2863" s="9" t="str">
        <f t="shared" si="91"/>
        <v/>
      </c>
      <c r="G2863" s="9" t="str">
        <f t="shared" si="92"/>
        <v/>
      </c>
    </row>
    <row r="2864" spans="6:7" x14ac:dyDescent="0.2">
      <c r="F2864" s="9" t="str">
        <f t="shared" si="91"/>
        <v/>
      </c>
      <c r="G2864" s="9" t="str">
        <f t="shared" si="92"/>
        <v/>
      </c>
    </row>
    <row r="2865" spans="6:7" x14ac:dyDescent="0.2">
      <c r="F2865" s="9" t="str">
        <f t="shared" si="91"/>
        <v/>
      </c>
      <c r="G2865" s="9" t="str">
        <f t="shared" si="92"/>
        <v/>
      </c>
    </row>
    <row r="2866" spans="6:7" x14ac:dyDescent="0.2">
      <c r="F2866" s="9" t="str">
        <f t="shared" si="91"/>
        <v/>
      </c>
      <c r="G2866" s="9" t="str">
        <f t="shared" si="92"/>
        <v/>
      </c>
    </row>
    <row r="2867" spans="6:7" x14ac:dyDescent="0.2">
      <c r="F2867" s="9" t="str">
        <f t="shared" si="91"/>
        <v/>
      </c>
      <c r="G2867" s="9" t="str">
        <f t="shared" si="92"/>
        <v/>
      </c>
    </row>
    <row r="2868" spans="6:7" x14ac:dyDescent="0.2">
      <c r="F2868" s="9" t="str">
        <f t="shared" si="91"/>
        <v/>
      </c>
      <c r="G2868" s="9" t="str">
        <f t="shared" si="92"/>
        <v/>
      </c>
    </row>
    <row r="2869" spans="6:7" x14ac:dyDescent="0.2">
      <c r="F2869" s="9" t="str">
        <f t="shared" si="91"/>
        <v/>
      </c>
      <c r="G2869" s="9" t="str">
        <f t="shared" si="92"/>
        <v/>
      </c>
    </row>
    <row r="2870" spans="6:7" x14ac:dyDescent="0.2">
      <c r="F2870" s="9" t="str">
        <f t="shared" si="91"/>
        <v/>
      </c>
      <c r="G2870" s="9" t="str">
        <f t="shared" si="92"/>
        <v/>
      </c>
    </row>
    <row r="2871" spans="6:7" x14ac:dyDescent="0.2">
      <c r="F2871" s="9" t="str">
        <f t="shared" si="91"/>
        <v/>
      </c>
      <c r="G2871" s="9" t="str">
        <f t="shared" si="92"/>
        <v/>
      </c>
    </row>
    <row r="2872" spans="6:7" x14ac:dyDescent="0.2">
      <c r="F2872" s="9" t="str">
        <f t="shared" si="91"/>
        <v/>
      </c>
      <c r="G2872" s="9" t="str">
        <f t="shared" si="92"/>
        <v/>
      </c>
    </row>
    <row r="2873" spans="6:7" x14ac:dyDescent="0.2">
      <c r="F2873" s="9" t="str">
        <f t="shared" si="91"/>
        <v/>
      </c>
      <c r="G2873" s="9" t="str">
        <f t="shared" si="92"/>
        <v/>
      </c>
    </row>
    <row r="2874" spans="6:7" x14ac:dyDescent="0.2">
      <c r="F2874" s="9" t="str">
        <f t="shared" si="91"/>
        <v/>
      </c>
      <c r="G2874" s="9" t="str">
        <f t="shared" si="92"/>
        <v/>
      </c>
    </row>
    <row r="2875" spans="6:7" x14ac:dyDescent="0.2">
      <c r="F2875" s="9" t="str">
        <f t="shared" si="91"/>
        <v/>
      </c>
      <c r="G2875" s="9" t="str">
        <f t="shared" si="92"/>
        <v/>
      </c>
    </row>
    <row r="2876" spans="6:7" x14ac:dyDescent="0.2">
      <c r="F2876" s="9" t="str">
        <f t="shared" si="91"/>
        <v/>
      </c>
      <c r="G2876" s="9" t="str">
        <f t="shared" si="92"/>
        <v/>
      </c>
    </row>
    <row r="2877" spans="6:7" x14ac:dyDescent="0.2">
      <c r="F2877" s="9" t="str">
        <f t="shared" si="91"/>
        <v/>
      </c>
      <c r="G2877" s="9" t="str">
        <f t="shared" si="92"/>
        <v/>
      </c>
    </row>
    <row r="2878" spans="6:7" x14ac:dyDescent="0.2">
      <c r="F2878" s="9" t="str">
        <f t="shared" si="91"/>
        <v/>
      </c>
      <c r="G2878" s="9" t="str">
        <f t="shared" si="92"/>
        <v/>
      </c>
    </row>
    <row r="2879" spans="6:7" x14ac:dyDescent="0.2">
      <c r="F2879" s="9" t="str">
        <f t="shared" si="91"/>
        <v/>
      </c>
      <c r="G2879" s="9" t="str">
        <f t="shared" si="92"/>
        <v/>
      </c>
    </row>
    <row r="2880" spans="6:7" x14ac:dyDescent="0.2">
      <c r="F2880" s="9" t="str">
        <f t="shared" si="91"/>
        <v/>
      </c>
      <c r="G2880" s="9" t="str">
        <f t="shared" si="92"/>
        <v/>
      </c>
    </row>
    <row r="2881" spans="6:7" x14ac:dyDescent="0.2">
      <c r="F2881" s="9" t="str">
        <f t="shared" si="91"/>
        <v/>
      </c>
      <c r="G2881" s="9" t="str">
        <f t="shared" si="92"/>
        <v/>
      </c>
    </row>
    <row r="2882" spans="6:7" x14ac:dyDescent="0.2">
      <c r="F2882" s="9" t="str">
        <f t="shared" si="91"/>
        <v/>
      </c>
      <c r="G2882" s="9" t="str">
        <f t="shared" si="92"/>
        <v/>
      </c>
    </row>
    <row r="2883" spans="6:7" x14ac:dyDescent="0.2">
      <c r="F2883" s="9" t="str">
        <f t="shared" si="91"/>
        <v/>
      </c>
      <c r="G2883" s="9" t="str">
        <f t="shared" si="92"/>
        <v/>
      </c>
    </row>
    <row r="2884" spans="6:7" x14ac:dyDescent="0.2">
      <c r="F2884" s="9" t="str">
        <f t="shared" si="91"/>
        <v/>
      </c>
      <c r="G2884" s="9" t="str">
        <f t="shared" si="92"/>
        <v/>
      </c>
    </row>
    <row r="2885" spans="6:7" x14ac:dyDescent="0.2">
      <c r="F2885" s="9" t="str">
        <f t="shared" si="91"/>
        <v/>
      </c>
      <c r="G2885" s="9" t="str">
        <f t="shared" si="92"/>
        <v/>
      </c>
    </row>
    <row r="2886" spans="6:7" x14ac:dyDescent="0.2">
      <c r="F2886" s="9" t="str">
        <f t="shared" si="91"/>
        <v/>
      </c>
      <c r="G2886" s="9" t="str">
        <f t="shared" si="92"/>
        <v/>
      </c>
    </row>
    <row r="2887" spans="6:7" x14ac:dyDescent="0.2">
      <c r="F2887" s="9" t="str">
        <f t="shared" ref="F2887:F2950" si="93">IF(D2887&lt;0,D2887,"")</f>
        <v/>
      </c>
      <c r="G2887" s="9" t="str">
        <f t="shared" ref="G2887:G2950" si="94">IF(D2887&gt;0,D2887,"")</f>
        <v/>
      </c>
    </row>
    <row r="2888" spans="6:7" x14ac:dyDescent="0.2">
      <c r="F2888" s="9" t="str">
        <f t="shared" si="93"/>
        <v/>
      </c>
      <c r="G2888" s="9" t="str">
        <f t="shared" si="94"/>
        <v/>
      </c>
    </row>
    <row r="2889" spans="6:7" x14ac:dyDescent="0.2">
      <c r="F2889" s="9" t="str">
        <f t="shared" si="93"/>
        <v/>
      </c>
      <c r="G2889" s="9" t="str">
        <f t="shared" si="94"/>
        <v/>
      </c>
    </row>
    <row r="2890" spans="6:7" x14ac:dyDescent="0.2">
      <c r="F2890" s="9" t="str">
        <f t="shared" si="93"/>
        <v/>
      </c>
      <c r="G2890" s="9" t="str">
        <f t="shared" si="94"/>
        <v/>
      </c>
    </row>
    <row r="2891" spans="6:7" x14ac:dyDescent="0.2">
      <c r="F2891" s="9" t="str">
        <f t="shared" si="93"/>
        <v/>
      </c>
      <c r="G2891" s="9" t="str">
        <f t="shared" si="94"/>
        <v/>
      </c>
    </row>
    <row r="2892" spans="6:7" x14ac:dyDescent="0.2">
      <c r="F2892" s="9" t="str">
        <f t="shared" si="93"/>
        <v/>
      </c>
      <c r="G2892" s="9" t="str">
        <f t="shared" si="94"/>
        <v/>
      </c>
    </row>
    <row r="2893" spans="6:7" x14ac:dyDescent="0.2">
      <c r="F2893" s="9" t="str">
        <f t="shared" si="93"/>
        <v/>
      </c>
      <c r="G2893" s="9" t="str">
        <f t="shared" si="94"/>
        <v/>
      </c>
    </row>
    <row r="2894" spans="6:7" x14ac:dyDescent="0.2">
      <c r="F2894" s="9" t="str">
        <f t="shared" si="93"/>
        <v/>
      </c>
      <c r="G2894" s="9" t="str">
        <f t="shared" si="94"/>
        <v/>
      </c>
    </row>
    <row r="2895" spans="6:7" x14ac:dyDescent="0.2">
      <c r="F2895" s="9" t="str">
        <f t="shared" si="93"/>
        <v/>
      </c>
      <c r="G2895" s="9" t="str">
        <f t="shared" si="94"/>
        <v/>
      </c>
    </row>
    <row r="2896" spans="6:7" x14ac:dyDescent="0.2">
      <c r="F2896" s="9" t="str">
        <f t="shared" si="93"/>
        <v/>
      </c>
      <c r="G2896" s="9" t="str">
        <f t="shared" si="94"/>
        <v/>
      </c>
    </row>
    <row r="2897" spans="6:7" x14ac:dyDescent="0.2">
      <c r="F2897" s="9" t="str">
        <f t="shared" si="93"/>
        <v/>
      </c>
      <c r="G2897" s="9" t="str">
        <f t="shared" si="94"/>
        <v/>
      </c>
    </row>
    <row r="2898" spans="6:7" x14ac:dyDescent="0.2">
      <c r="F2898" s="9" t="str">
        <f t="shared" si="93"/>
        <v/>
      </c>
      <c r="G2898" s="9" t="str">
        <f t="shared" si="94"/>
        <v/>
      </c>
    </row>
    <row r="2899" spans="6:7" x14ac:dyDescent="0.2">
      <c r="F2899" s="9" t="str">
        <f t="shared" si="93"/>
        <v/>
      </c>
      <c r="G2899" s="9" t="str">
        <f t="shared" si="94"/>
        <v/>
      </c>
    </row>
    <row r="2900" spans="6:7" x14ac:dyDescent="0.2">
      <c r="F2900" s="9" t="str">
        <f t="shared" si="93"/>
        <v/>
      </c>
      <c r="G2900" s="9" t="str">
        <f t="shared" si="94"/>
        <v/>
      </c>
    </row>
    <row r="2901" spans="6:7" x14ac:dyDescent="0.2">
      <c r="F2901" s="9" t="str">
        <f t="shared" si="93"/>
        <v/>
      </c>
      <c r="G2901" s="9" t="str">
        <f t="shared" si="94"/>
        <v/>
      </c>
    </row>
    <row r="2902" spans="6:7" x14ac:dyDescent="0.2">
      <c r="F2902" s="9" t="str">
        <f t="shared" si="93"/>
        <v/>
      </c>
      <c r="G2902" s="9" t="str">
        <f t="shared" si="94"/>
        <v/>
      </c>
    </row>
    <row r="2903" spans="6:7" x14ac:dyDescent="0.2">
      <c r="F2903" s="9" t="str">
        <f t="shared" si="93"/>
        <v/>
      </c>
      <c r="G2903" s="9" t="str">
        <f t="shared" si="94"/>
        <v/>
      </c>
    </row>
    <row r="2904" spans="6:7" x14ac:dyDescent="0.2">
      <c r="F2904" s="9" t="str">
        <f t="shared" si="93"/>
        <v/>
      </c>
      <c r="G2904" s="9" t="str">
        <f t="shared" si="94"/>
        <v/>
      </c>
    </row>
    <row r="2905" spans="6:7" x14ac:dyDescent="0.2">
      <c r="F2905" s="9" t="str">
        <f t="shared" si="93"/>
        <v/>
      </c>
      <c r="G2905" s="9" t="str">
        <f t="shared" si="94"/>
        <v/>
      </c>
    </row>
    <row r="2906" spans="6:7" x14ac:dyDescent="0.2">
      <c r="F2906" s="9" t="str">
        <f t="shared" si="93"/>
        <v/>
      </c>
      <c r="G2906" s="9" t="str">
        <f t="shared" si="94"/>
        <v/>
      </c>
    </row>
    <row r="2907" spans="6:7" x14ac:dyDescent="0.2">
      <c r="F2907" s="9" t="str">
        <f t="shared" si="93"/>
        <v/>
      </c>
      <c r="G2907" s="9" t="str">
        <f t="shared" si="94"/>
        <v/>
      </c>
    </row>
    <row r="2908" spans="6:7" x14ac:dyDescent="0.2">
      <c r="F2908" s="9" t="str">
        <f t="shared" si="93"/>
        <v/>
      </c>
      <c r="G2908" s="9" t="str">
        <f t="shared" si="94"/>
        <v/>
      </c>
    </row>
    <row r="2909" spans="6:7" x14ac:dyDescent="0.2">
      <c r="F2909" s="9" t="str">
        <f t="shared" si="93"/>
        <v/>
      </c>
      <c r="G2909" s="9" t="str">
        <f t="shared" si="94"/>
        <v/>
      </c>
    </row>
    <row r="2910" spans="6:7" x14ac:dyDescent="0.2">
      <c r="F2910" s="9" t="str">
        <f t="shared" si="93"/>
        <v/>
      </c>
      <c r="G2910" s="9" t="str">
        <f t="shared" si="94"/>
        <v/>
      </c>
    </row>
    <row r="2911" spans="6:7" x14ac:dyDescent="0.2">
      <c r="F2911" s="9" t="str">
        <f t="shared" si="93"/>
        <v/>
      </c>
      <c r="G2911" s="9" t="str">
        <f t="shared" si="94"/>
        <v/>
      </c>
    </row>
    <row r="2912" spans="6:7" x14ac:dyDescent="0.2">
      <c r="F2912" s="9" t="str">
        <f t="shared" si="93"/>
        <v/>
      </c>
      <c r="G2912" s="9" t="str">
        <f t="shared" si="94"/>
        <v/>
      </c>
    </row>
    <row r="2913" spans="6:7" x14ac:dyDescent="0.2">
      <c r="F2913" s="9" t="str">
        <f t="shared" si="93"/>
        <v/>
      </c>
      <c r="G2913" s="9" t="str">
        <f t="shared" si="94"/>
        <v/>
      </c>
    </row>
    <row r="2914" spans="6:7" x14ac:dyDescent="0.2">
      <c r="F2914" s="9" t="str">
        <f t="shared" si="93"/>
        <v/>
      </c>
      <c r="G2914" s="9" t="str">
        <f t="shared" si="94"/>
        <v/>
      </c>
    </row>
    <row r="2915" spans="6:7" x14ac:dyDescent="0.2">
      <c r="F2915" s="9" t="str">
        <f t="shared" si="93"/>
        <v/>
      </c>
      <c r="G2915" s="9" t="str">
        <f t="shared" si="94"/>
        <v/>
      </c>
    </row>
    <row r="2916" spans="6:7" x14ac:dyDescent="0.2">
      <c r="F2916" s="9" t="str">
        <f t="shared" si="93"/>
        <v/>
      </c>
      <c r="G2916" s="9" t="str">
        <f t="shared" si="94"/>
        <v/>
      </c>
    </row>
    <row r="2917" spans="6:7" x14ac:dyDescent="0.2">
      <c r="F2917" s="9" t="str">
        <f t="shared" si="93"/>
        <v/>
      </c>
      <c r="G2917" s="9" t="str">
        <f t="shared" si="94"/>
        <v/>
      </c>
    </row>
    <row r="2918" spans="6:7" x14ac:dyDescent="0.2">
      <c r="F2918" s="9" t="str">
        <f t="shared" si="93"/>
        <v/>
      </c>
      <c r="G2918" s="9" t="str">
        <f t="shared" si="94"/>
        <v/>
      </c>
    </row>
    <row r="2919" spans="6:7" x14ac:dyDescent="0.2">
      <c r="F2919" s="9" t="str">
        <f t="shared" si="93"/>
        <v/>
      </c>
      <c r="G2919" s="9" t="str">
        <f t="shared" si="94"/>
        <v/>
      </c>
    </row>
    <row r="2920" spans="6:7" x14ac:dyDescent="0.2">
      <c r="F2920" s="9" t="str">
        <f t="shared" si="93"/>
        <v/>
      </c>
      <c r="G2920" s="9" t="str">
        <f t="shared" si="94"/>
        <v/>
      </c>
    </row>
    <row r="2921" spans="6:7" x14ac:dyDescent="0.2">
      <c r="F2921" s="9" t="str">
        <f t="shared" si="93"/>
        <v/>
      </c>
      <c r="G2921" s="9" t="str">
        <f t="shared" si="94"/>
        <v/>
      </c>
    </row>
    <row r="2922" spans="6:7" x14ac:dyDescent="0.2">
      <c r="F2922" s="9" t="str">
        <f t="shared" si="93"/>
        <v/>
      </c>
      <c r="G2922" s="9" t="str">
        <f t="shared" si="94"/>
        <v/>
      </c>
    </row>
    <row r="2923" spans="6:7" x14ac:dyDescent="0.2">
      <c r="F2923" s="9" t="str">
        <f t="shared" si="93"/>
        <v/>
      </c>
      <c r="G2923" s="9" t="str">
        <f t="shared" si="94"/>
        <v/>
      </c>
    </row>
    <row r="2924" spans="6:7" x14ac:dyDescent="0.2">
      <c r="F2924" s="9" t="str">
        <f t="shared" si="93"/>
        <v/>
      </c>
      <c r="G2924" s="9" t="str">
        <f t="shared" si="94"/>
        <v/>
      </c>
    </row>
    <row r="2925" spans="6:7" x14ac:dyDescent="0.2">
      <c r="F2925" s="9" t="str">
        <f t="shared" si="93"/>
        <v/>
      </c>
      <c r="G2925" s="9" t="str">
        <f t="shared" si="94"/>
        <v/>
      </c>
    </row>
    <row r="2926" spans="6:7" x14ac:dyDescent="0.2">
      <c r="F2926" s="9" t="str">
        <f t="shared" si="93"/>
        <v/>
      </c>
      <c r="G2926" s="9" t="str">
        <f t="shared" si="94"/>
        <v/>
      </c>
    </row>
    <row r="2927" spans="6:7" x14ac:dyDescent="0.2">
      <c r="F2927" s="9" t="str">
        <f t="shared" si="93"/>
        <v/>
      </c>
      <c r="G2927" s="9" t="str">
        <f t="shared" si="94"/>
        <v/>
      </c>
    </row>
    <row r="2928" spans="6:7" x14ac:dyDescent="0.2">
      <c r="F2928" s="9" t="str">
        <f t="shared" si="93"/>
        <v/>
      </c>
      <c r="G2928" s="9" t="str">
        <f t="shared" si="94"/>
        <v/>
      </c>
    </row>
    <row r="2929" spans="6:7" x14ac:dyDescent="0.2">
      <c r="F2929" s="9" t="str">
        <f t="shared" si="93"/>
        <v/>
      </c>
      <c r="G2929" s="9" t="str">
        <f t="shared" si="94"/>
        <v/>
      </c>
    </row>
    <row r="2930" spans="6:7" x14ac:dyDescent="0.2">
      <c r="F2930" s="9" t="str">
        <f t="shared" si="93"/>
        <v/>
      </c>
      <c r="G2930" s="9" t="str">
        <f t="shared" si="94"/>
        <v/>
      </c>
    </row>
    <row r="2931" spans="6:7" x14ac:dyDescent="0.2">
      <c r="F2931" s="9" t="str">
        <f t="shared" si="93"/>
        <v/>
      </c>
      <c r="G2931" s="9" t="str">
        <f t="shared" si="94"/>
        <v/>
      </c>
    </row>
    <row r="2932" spans="6:7" x14ac:dyDescent="0.2">
      <c r="F2932" s="9" t="str">
        <f t="shared" si="93"/>
        <v/>
      </c>
      <c r="G2932" s="9" t="str">
        <f t="shared" si="94"/>
        <v/>
      </c>
    </row>
    <row r="2933" spans="6:7" x14ac:dyDescent="0.2">
      <c r="F2933" s="9" t="str">
        <f t="shared" si="93"/>
        <v/>
      </c>
      <c r="G2933" s="9" t="str">
        <f t="shared" si="94"/>
        <v/>
      </c>
    </row>
    <row r="2934" spans="6:7" x14ac:dyDescent="0.2">
      <c r="F2934" s="9" t="str">
        <f t="shared" si="93"/>
        <v/>
      </c>
      <c r="G2934" s="9" t="str">
        <f t="shared" si="94"/>
        <v/>
      </c>
    </row>
    <row r="2935" spans="6:7" x14ac:dyDescent="0.2">
      <c r="F2935" s="9" t="str">
        <f t="shared" si="93"/>
        <v/>
      </c>
      <c r="G2935" s="9" t="str">
        <f t="shared" si="94"/>
        <v/>
      </c>
    </row>
    <row r="2936" spans="6:7" x14ac:dyDescent="0.2">
      <c r="F2936" s="9" t="str">
        <f t="shared" si="93"/>
        <v/>
      </c>
      <c r="G2936" s="9" t="str">
        <f t="shared" si="94"/>
        <v/>
      </c>
    </row>
    <row r="2937" spans="6:7" x14ac:dyDescent="0.2">
      <c r="F2937" s="9" t="str">
        <f t="shared" si="93"/>
        <v/>
      </c>
      <c r="G2937" s="9" t="str">
        <f t="shared" si="94"/>
        <v/>
      </c>
    </row>
    <row r="2938" spans="6:7" x14ac:dyDescent="0.2">
      <c r="F2938" s="9" t="str">
        <f t="shared" si="93"/>
        <v/>
      </c>
      <c r="G2938" s="9" t="str">
        <f t="shared" si="94"/>
        <v/>
      </c>
    </row>
    <row r="2939" spans="6:7" x14ac:dyDescent="0.2">
      <c r="F2939" s="9" t="str">
        <f t="shared" si="93"/>
        <v/>
      </c>
      <c r="G2939" s="9" t="str">
        <f t="shared" si="94"/>
        <v/>
      </c>
    </row>
    <row r="2940" spans="6:7" x14ac:dyDescent="0.2">
      <c r="F2940" s="9" t="str">
        <f t="shared" si="93"/>
        <v/>
      </c>
      <c r="G2940" s="9" t="str">
        <f t="shared" si="94"/>
        <v/>
      </c>
    </row>
    <row r="2941" spans="6:7" x14ac:dyDescent="0.2">
      <c r="F2941" s="9" t="str">
        <f t="shared" si="93"/>
        <v/>
      </c>
      <c r="G2941" s="9" t="str">
        <f t="shared" si="94"/>
        <v/>
      </c>
    </row>
    <row r="2942" spans="6:7" x14ac:dyDescent="0.2">
      <c r="F2942" s="9" t="str">
        <f t="shared" si="93"/>
        <v/>
      </c>
      <c r="G2942" s="9" t="str">
        <f t="shared" si="94"/>
        <v/>
      </c>
    </row>
    <row r="2943" spans="6:7" x14ac:dyDescent="0.2">
      <c r="F2943" s="9" t="str">
        <f t="shared" si="93"/>
        <v/>
      </c>
      <c r="G2943" s="9" t="str">
        <f t="shared" si="94"/>
        <v/>
      </c>
    </row>
    <row r="2944" spans="6:7" x14ac:dyDescent="0.2">
      <c r="F2944" s="9" t="str">
        <f t="shared" si="93"/>
        <v/>
      </c>
      <c r="G2944" s="9" t="str">
        <f t="shared" si="94"/>
        <v/>
      </c>
    </row>
    <row r="2945" spans="6:7" x14ac:dyDescent="0.2">
      <c r="F2945" s="9" t="str">
        <f t="shared" si="93"/>
        <v/>
      </c>
      <c r="G2945" s="9" t="str">
        <f t="shared" si="94"/>
        <v/>
      </c>
    </row>
    <row r="2946" spans="6:7" x14ac:dyDescent="0.2">
      <c r="F2946" s="9" t="str">
        <f t="shared" si="93"/>
        <v/>
      </c>
      <c r="G2946" s="9" t="str">
        <f t="shared" si="94"/>
        <v/>
      </c>
    </row>
    <row r="2947" spans="6:7" x14ac:dyDescent="0.2">
      <c r="F2947" s="9" t="str">
        <f t="shared" si="93"/>
        <v/>
      </c>
      <c r="G2947" s="9" t="str">
        <f t="shared" si="94"/>
        <v/>
      </c>
    </row>
    <row r="2948" spans="6:7" x14ac:dyDescent="0.2">
      <c r="F2948" s="9" t="str">
        <f t="shared" si="93"/>
        <v/>
      </c>
      <c r="G2948" s="9" t="str">
        <f t="shared" si="94"/>
        <v/>
      </c>
    </row>
    <row r="2949" spans="6:7" x14ac:dyDescent="0.2">
      <c r="F2949" s="9" t="str">
        <f t="shared" si="93"/>
        <v/>
      </c>
      <c r="G2949" s="9" t="str">
        <f t="shared" si="94"/>
        <v/>
      </c>
    </row>
    <row r="2950" spans="6:7" x14ac:dyDescent="0.2">
      <c r="F2950" s="9" t="str">
        <f t="shared" si="93"/>
        <v/>
      </c>
      <c r="G2950" s="9" t="str">
        <f t="shared" si="94"/>
        <v/>
      </c>
    </row>
    <row r="2951" spans="6:7" x14ac:dyDescent="0.2">
      <c r="F2951" s="9" t="str">
        <f t="shared" ref="F2951:F3000" si="95">IF(D2951&lt;0,D2951,"")</f>
        <v/>
      </c>
      <c r="G2951" s="9" t="str">
        <f t="shared" ref="G2951:G3000" si="96">IF(D2951&gt;0,D2951,"")</f>
        <v/>
      </c>
    </row>
    <row r="2952" spans="6:7" x14ac:dyDescent="0.2">
      <c r="F2952" s="9" t="str">
        <f t="shared" si="95"/>
        <v/>
      </c>
      <c r="G2952" s="9" t="str">
        <f t="shared" si="96"/>
        <v/>
      </c>
    </row>
    <row r="2953" spans="6:7" x14ac:dyDescent="0.2">
      <c r="F2953" s="9" t="str">
        <f t="shared" si="95"/>
        <v/>
      </c>
      <c r="G2953" s="9" t="str">
        <f t="shared" si="96"/>
        <v/>
      </c>
    </row>
    <row r="2954" spans="6:7" x14ac:dyDescent="0.2">
      <c r="F2954" s="9" t="str">
        <f t="shared" si="95"/>
        <v/>
      </c>
      <c r="G2954" s="9" t="str">
        <f t="shared" si="96"/>
        <v/>
      </c>
    </row>
    <row r="2955" spans="6:7" x14ac:dyDescent="0.2">
      <c r="F2955" s="9" t="str">
        <f t="shared" si="95"/>
        <v/>
      </c>
      <c r="G2955" s="9" t="str">
        <f t="shared" si="96"/>
        <v/>
      </c>
    </row>
    <row r="2956" spans="6:7" x14ac:dyDescent="0.2">
      <c r="F2956" s="9" t="str">
        <f t="shared" si="95"/>
        <v/>
      </c>
      <c r="G2956" s="9" t="str">
        <f t="shared" si="96"/>
        <v/>
      </c>
    </row>
    <row r="2957" spans="6:7" x14ac:dyDescent="0.2">
      <c r="F2957" s="9" t="str">
        <f t="shared" si="95"/>
        <v/>
      </c>
      <c r="G2957" s="9" t="str">
        <f t="shared" si="96"/>
        <v/>
      </c>
    </row>
    <row r="2958" spans="6:7" x14ac:dyDescent="0.2">
      <c r="F2958" s="9" t="str">
        <f t="shared" si="95"/>
        <v/>
      </c>
      <c r="G2958" s="9" t="str">
        <f t="shared" si="96"/>
        <v/>
      </c>
    </row>
    <row r="2959" spans="6:7" x14ac:dyDescent="0.2">
      <c r="F2959" s="9" t="str">
        <f t="shared" si="95"/>
        <v/>
      </c>
      <c r="G2959" s="9" t="str">
        <f t="shared" si="96"/>
        <v/>
      </c>
    </row>
    <row r="2960" spans="6:7" x14ac:dyDescent="0.2">
      <c r="F2960" s="9" t="str">
        <f t="shared" si="95"/>
        <v/>
      </c>
      <c r="G2960" s="9" t="str">
        <f t="shared" si="96"/>
        <v/>
      </c>
    </row>
    <row r="2961" spans="6:7" x14ac:dyDescent="0.2">
      <c r="F2961" s="9" t="str">
        <f t="shared" si="95"/>
        <v/>
      </c>
      <c r="G2961" s="9" t="str">
        <f t="shared" si="96"/>
        <v/>
      </c>
    </row>
    <row r="2962" spans="6:7" x14ac:dyDescent="0.2">
      <c r="F2962" s="9" t="str">
        <f t="shared" si="95"/>
        <v/>
      </c>
      <c r="G2962" s="9" t="str">
        <f t="shared" si="96"/>
        <v/>
      </c>
    </row>
    <row r="2963" spans="6:7" x14ac:dyDescent="0.2">
      <c r="F2963" s="9" t="str">
        <f t="shared" si="95"/>
        <v/>
      </c>
      <c r="G2963" s="9" t="str">
        <f t="shared" si="96"/>
        <v/>
      </c>
    </row>
    <row r="2964" spans="6:7" x14ac:dyDescent="0.2">
      <c r="F2964" s="9" t="str">
        <f t="shared" si="95"/>
        <v/>
      </c>
      <c r="G2964" s="9" t="str">
        <f t="shared" si="96"/>
        <v/>
      </c>
    </row>
    <row r="2965" spans="6:7" x14ac:dyDescent="0.2">
      <c r="F2965" s="9" t="str">
        <f t="shared" si="95"/>
        <v/>
      </c>
      <c r="G2965" s="9" t="str">
        <f t="shared" si="96"/>
        <v/>
      </c>
    </row>
    <row r="2966" spans="6:7" x14ac:dyDescent="0.2">
      <c r="F2966" s="9" t="str">
        <f t="shared" si="95"/>
        <v/>
      </c>
      <c r="G2966" s="9" t="str">
        <f t="shared" si="96"/>
        <v/>
      </c>
    </row>
    <row r="2967" spans="6:7" x14ac:dyDescent="0.2">
      <c r="F2967" s="9" t="str">
        <f t="shared" si="95"/>
        <v/>
      </c>
      <c r="G2967" s="9" t="str">
        <f t="shared" si="96"/>
        <v/>
      </c>
    </row>
    <row r="2968" spans="6:7" x14ac:dyDescent="0.2">
      <c r="F2968" s="9" t="str">
        <f t="shared" si="95"/>
        <v/>
      </c>
      <c r="G2968" s="9" t="str">
        <f t="shared" si="96"/>
        <v/>
      </c>
    </row>
    <row r="2969" spans="6:7" x14ac:dyDescent="0.2">
      <c r="F2969" s="9" t="str">
        <f t="shared" si="95"/>
        <v/>
      </c>
      <c r="G2969" s="9" t="str">
        <f t="shared" si="96"/>
        <v/>
      </c>
    </row>
    <row r="2970" spans="6:7" x14ac:dyDescent="0.2">
      <c r="F2970" s="9" t="str">
        <f t="shared" si="95"/>
        <v/>
      </c>
      <c r="G2970" s="9" t="str">
        <f t="shared" si="96"/>
        <v/>
      </c>
    </row>
    <row r="2971" spans="6:7" x14ac:dyDescent="0.2">
      <c r="F2971" s="9" t="str">
        <f t="shared" si="95"/>
        <v/>
      </c>
      <c r="G2971" s="9" t="str">
        <f t="shared" si="96"/>
        <v/>
      </c>
    </row>
    <row r="2972" spans="6:7" x14ac:dyDescent="0.2">
      <c r="F2972" s="9" t="str">
        <f t="shared" si="95"/>
        <v/>
      </c>
      <c r="G2972" s="9" t="str">
        <f t="shared" si="96"/>
        <v/>
      </c>
    </row>
    <row r="2973" spans="6:7" x14ac:dyDescent="0.2">
      <c r="F2973" s="9" t="str">
        <f t="shared" si="95"/>
        <v/>
      </c>
      <c r="G2973" s="9" t="str">
        <f t="shared" si="96"/>
        <v/>
      </c>
    </row>
    <row r="2974" spans="6:7" x14ac:dyDescent="0.2">
      <c r="F2974" s="9" t="str">
        <f t="shared" si="95"/>
        <v/>
      </c>
      <c r="G2974" s="9" t="str">
        <f t="shared" si="96"/>
        <v/>
      </c>
    </row>
    <row r="2975" spans="6:7" x14ac:dyDescent="0.2">
      <c r="F2975" s="9" t="str">
        <f t="shared" si="95"/>
        <v/>
      </c>
      <c r="G2975" s="9" t="str">
        <f t="shared" si="96"/>
        <v/>
      </c>
    </row>
    <row r="2976" spans="6:7" x14ac:dyDescent="0.2">
      <c r="F2976" s="9" t="str">
        <f t="shared" si="95"/>
        <v/>
      </c>
      <c r="G2976" s="9" t="str">
        <f t="shared" si="96"/>
        <v/>
      </c>
    </row>
    <row r="2977" spans="6:7" x14ac:dyDescent="0.2">
      <c r="F2977" s="9" t="str">
        <f t="shared" si="95"/>
        <v/>
      </c>
      <c r="G2977" s="9" t="str">
        <f t="shared" si="96"/>
        <v/>
      </c>
    </row>
    <row r="2978" spans="6:7" x14ac:dyDescent="0.2">
      <c r="F2978" s="9" t="str">
        <f t="shared" si="95"/>
        <v/>
      </c>
      <c r="G2978" s="9" t="str">
        <f t="shared" si="96"/>
        <v/>
      </c>
    </row>
    <row r="2979" spans="6:7" x14ac:dyDescent="0.2">
      <c r="F2979" s="9" t="str">
        <f t="shared" si="95"/>
        <v/>
      </c>
      <c r="G2979" s="9" t="str">
        <f t="shared" si="96"/>
        <v/>
      </c>
    </row>
    <row r="2980" spans="6:7" x14ac:dyDescent="0.2">
      <c r="F2980" s="9" t="str">
        <f t="shared" si="95"/>
        <v/>
      </c>
      <c r="G2980" s="9" t="str">
        <f t="shared" si="96"/>
        <v/>
      </c>
    </row>
    <row r="2981" spans="6:7" x14ac:dyDescent="0.2">
      <c r="F2981" s="9" t="str">
        <f t="shared" si="95"/>
        <v/>
      </c>
      <c r="G2981" s="9" t="str">
        <f t="shared" si="96"/>
        <v/>
      </c>
    </row>
    <row r="2982" spans="6:7" x14ac:dyDescent="0.2">
      <c r="F2982" s="9" t="str">
        <f t="shared" si="95"/>
        <v/>
      </c>
      <c r="G2982" s="9" t="str">
        <f t="shared" si="96"/>
        <v/>
      </c>
    </row>
    <row r="2983" spans="6:7" x14ac:dyDescent="0.2">
      <c r="F2983" s="9" t="str">
        <f t="shared" si="95"/>
        <v/>
      </c>
      <c r="G2983" s="9" t="str">
        <f t="shared" si="96"/>
        <v/>
      </c>
    </row>
    <row r="2984" spans="6:7" x14ac:dyDescent="0.2">
      <c r="F2984" s="9" t="str">
        <f t="shared" si="95"/>
        <v/>
      </c>
      <c r="G2984" s="9" t="str">
        <f t="shared" si="96"/>
        <v/>
      </c>
    </row>
    <row r="2985" spans="6:7" x14ac:dyDescent="0.2">
      <c r="F2985" s="9" t="str">
        <f t="shared" si="95"/>
        <v/>
      </c>
      <c r="G2985" s="9" t="str">
        <f t="shared" si="96"/>
        <v/>
      </c>
    </row>
    <row r="2986" spans="6:7" x14ac:dyDescent="0.2">
      <c r="F2986" s="9" t="str">
        <f t="shared" si="95"/>
        <v/>
      </c>
      <c r="G2986" s="9" t="str">
        <f t="shared" si="96"/>
        <v/>
      </c>
    </row>
    <row r="2987" spans="6:7" x14ac:dyDescent="0.2">
      <c r="F2987" s="9" t="str">
        <f t="shared" si="95"/>
        <v/>
      </c>
      <c r="G2987" s="9" t="str">
        <f t="shared" si="96"/>
        <v/>
      </c>
    </row>
    <row r="2988" spans="6:7" x14ac:dyDescent="0.2">
      <c r="F2988" s="9" t="str">
        <f t="shared" si="95"/>
        <v/>
      </c>
      <c r="G2988" s="9" t="str">
        <f t="shared" si="96"/>
        <v/>
      </c>
    </row>
    <row r="2989" spans="6:7" x14ac:dyDescent="0.2">
      <c r="F2989" s="9" t="str">
        <f t="shared" si="95"/>
        <v/>
      </c>
      <c r="G2989" s="9" t="str">
        <f t="shared" si="96"/>
        <v/>
      </c>
    </row>
    <row r="2990" spans="6:7" x14ac:dyDescent="0.2">
      <c r="F2990" s="9" t="str">
        <f t="shared" si="95"/>
        <v/>
      </c>
      <c r="G2990" s="9" t="str">
        <f t="shared" si="96"/>
        <v/>
      </c>
    </row>
    <row r="2991" spans="6:7" x14ac:dyDescent="0.2">
      <c r="F2991" s="9" t="str">
        <f t="shared" si="95"/>
        <v/>
      </c>
      <c r="G2991" s="9" t="str">
        <f t="shared" si="96"/>
        <v/>
      </c>
    </row>
    <row r="2992" spans="6:7" x14ac:dyDescent="0.2">
      <c r="F2992" s="9" t="str">
        <f t="shared" si="95"/>
        <v/>
      </c>
      <c r="G2992" s="9" t="str">
        <f t="shared" si="96"/>
        <v/>
      </c>
    </row>
    <row r="2993" spans="6:7" x14ac:dyDescent="0.2">
      <c r="F2993" s="9" t="str">
        <f t="shared" si="95"/>
        <v/>
      </c>
      <c r="G2993" s="9" t="str">
        <f t="shared" si="96"/>
        <v/>
      </c>
    </row>
    <row r="2994" spans="6:7" x14ac:dyDescent="0.2">
      <c r="F2994" s="9" t="str">
        <f t="shared" si="95"/>
        <v/>
      </c>
      <c r="G2994" s="9" t="str">
        <f t="shared" si="96"/>
        <v/>
      </c>
    </row>
    <row r="2995" spans="6:7" x14ac:dyDescent="0.2">
      <c r="F2995" s="9" t="str">
        <f t="shared" si="95"/>
        <v/>
      </c>
      <c r="G2995" s="9" t="str">
        <f t="shared" si="96"/>
        <v/>
      </c>
    </row>
    <row r="2996" spans="6:7" x14ac:dyDescent="0.2">
      <c r="F2996" s="9" t="str">
        <f t="shared" si="95"/>
        <v/>
      </c>
      <c r="G2996" s="9" t="str">
        <f t="shared" si="96"/>
        <v/>
      </c>
    </row>
    <row r="2997" spans="6:7" x14ac:dyDescent="0.2">
      <c r="F2997" s="9" t="str">
        <f t="shared" si="95"/>
        <v/>
      </c>
      <c r="G2997" s="9" t="str">
        <f t="shared" si="96"/>
        <v/>
      </c>
    </row>
    <row r="2998" spans="6:7" x14ac:dyDescent="0.2">
      <c r="F2998" s="9" t="str">
        <f t="shared" si="95"/>
        <v/>
      </c>
      <c r="G2998" s="9" t="str">
        <f t="shared" si="96"/>
        <v/>
      </c>
    </row>
    <row r="2999" spans="6:7" x14ac:dyDescent="0.2">
      <c r="F2999" s="9" t="str">
        <f t="shared" si="95"/>
        <v/>
      </c>
      <c r="G2999" s="9" t="str">
        <f t="shared" si="96"/>
        <v/>
      </c>
    </row>
    <row r="3000" spans="6:7" x14ac:dyDescent="0.2">
      <c r="F3000" s="9" t="str">
        <f t="shared" si="95"/>
        <v/>
      </c>
      <c r="G3000" s="9" t="str">
        <f t="shared" si="96"/>
        <v/>
      </c>
    </row>
  </sheetData>
  <autoFilter ref="C2:C3000" xr:uid="{C5D49E38-4834-4A40-83F5-3A7E9B091431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50E1A-0FED-48E3-9228-EFAF3285E0DE}">
  <sheetPr>
    <tabColor rgb="FF00B050"/>
  </sheetPr>
  <dimension ref="A2:J9"/>
  <sheetViews>
    <sheetView zoomScaleNormal="100" workbookViewId="0">
      <selection activeCell="C6" sqref="C6"/>
    </sheetView>
  </sheetViews>
  <sheetFormatPr baseColWidth="10" defaultColWidth="8.83203125" defaultRowHeight="15" x14ac:dyDescent="0.2"/>
  <cols>
    <col min="1" max="1" width="14.33203125" customWidth="1"/>
    <col min="2" max="2" width="12.6640625" bestFit="1" customWidth="1"/>
    <col min="3" max="3" width="12.6640625" customWidth="1"/>
    <col min="4" max="4" width="12.6640625" bestFit="1" customWidth="1"/>
    <col min="5" max="5" width="13.33203125" customWidth="1"/>
  </cols>
  <sheetData>
    <row r="2" spans="1:10" x14ac:dyDescent="0.2">
      <c r="A2" s="8" t="s">
        <v>59</v>
      </c>
      <c r="B2" s="8"/>
      <c r="C2" s="4"/>
      <c r="D2" s="4"/>
      <c r="E2" s="4"/>
      <c r="F2" s="4"/>
      <c r="G2" s="4"/>
      <c r="H2" s="4"/>
      <c r="I2" s="4"/>
      <c r="J2" s="4"/>
    </row>
    <row r="4" spans="1:10" x14ac:dyDescent="0.2">
      <c r="A4" s="27"/>
      <c r="B4" s="426" t="s">
        <v>56</v>
      </c>
      <c r="C4" s="426"/>
      <c r="D4" s="426" t="s">
        <v>58</v>
      </c>
      <c r="E4" s="426"/>
    </row>
    <row r="5" spans="1:10" x14ac:dyDescent="0.2">
      <c r="A5" s="27" t="s">
        <v>57</v>
      </c>
      <c r="B5" s="27" t="s">
        <v>45</v>
      </c>
      <c r="C5" s="27" t="s">
        <v>8</v>
      </c>
      <c r="D5" s="27" t="s">
        <v>45</v>
      </c>
      <c r="E5" s="27" t="s">
        <v>8</v>
      </c>
    </row>
    <row r="6" spans="1:10" x14ac:dyDescent="0.2">
      <c r="A6" s="45" t="s">
        <v>52</v>
      </c>
      <c r="B6" s="12">
        <f>SUMIF('Energy balance options'!$B$6:$B$3000,'Prod-Cons 2nd energy carriers'!$A6,'Energy balance options'!F$6:F$3000)</f>
        <v>-568.68438115530978</v>
      </c>
      <c r="C6" s="12">
        <f>SUMIF('Energy balance options'!$B$6:$B$3000,'Prod-Cons 2nd energy carriers'!$A6,'Energy balance options'!G$6:G$3000)</f>
        <v>568.68440324093672</v>
      </c>
      <c r="D6" s="12">
        <f>B6/3.6</f>
        <v>-157.96788365425272</v>
      </c>
      <c r="E6" s="57">
        <f>C6/3.6</f>
        <v>157.9678897891491</v>
      </c>
    </row>
    <row r="7" spans="1:10" x14ac:dyDescent="0.2">
      <c r="A7" s="45" t="s">
        <v>53</v>
      </c>
      <c r="B7" s="12">
        <f>SUMIF('Energy balance options'!$B$6:$B$3000,'Prod-Cons 2nd energy carriers'!$A7,'Energy balance options'!F$6:F$3000)</f>
        <v>-505.216822834369</v>
      </c>
      <c r="C7" s="12">
        <f>SUMIF('Energy balance options'!$B$6:$B$3000,'Prod-Cons 2nd energy carriers'!$A7,'Energy balance options'!G$6:G$3000)</f>
        <v>505.21681526743259</v>
      </c>
      <c r="D7" s="12">
        <f t="shared" ref="D7:D9" si="0">B7/3.6</f>
        <v>-140.33800634288028</v>
      </c>
      <c r="E7" s="57">
        <f t="shared" ref="E7:E9" si="1">C7/3.6</f>
        <v>140.3380042409535</v>
      </c>
    </row>
    <row r="8" spans="1:10" x14ac:dyDescent="0.2">
      <c r="A8" s="45" t="s">
        <v>55</v>
      </c>
      <c r="B8" s="12">
        <f>SUMIF('Energy balance options'!$B$6:$B$3000,'Prod-Cons 2nd energy carriers'!$A8,'Energy balance options'!F$6:F$3000)</f>
        <v>-72.229946396903316</v>
      </c>
      <c r="C8" s="12">
        <f>SUMIF('Energy balance options'!$B$6:$B$3000,'Prod-Cons 2nd energy carriers'!$A8,'Energy balance options'!G$6:G$3000)</f>
        <v>72.229940773122109</v>
      </c>
      <c r="D8" s="12">
        <f t="shared" si="0"/>
        <v>-20.063873999139808</v>
      </c>
      <c r="E8" s="57">
        <f t="shared" si="1"/>
        <v>20.063872436978365</v>
      </c>
    </row>
    <row r="9" spans="1:10" x14ac:dyDescent="0.2">
      <c r="A9" s="45" t="s">
        <v>54</v>
      </c>
      <c r="B9" s="12">
        <f>SUMIF('Energy balance options'!$B$6:$B$3000,'Prod-Cons 2nd energy carriers'!$A9,'Energy balance options'!F$6:F$3000)</f>
        <v>-15.141348287089</v>
      </c>
      <c r="C9" s="12">
        <f>SUMIF('Energy balance options'!$B$6:$B$3000,'Prod-Cons 2nd energy carriers'!$A9,'Energy balance options'!G$6:G$3000)</f>
        <v>680.66161074267268</v>
      </c>
      <c r="D9" s="12">
        <f t="shared" si="0"/>
        <v>-4.2059300797469445</v>
      </c>
      <c r="E9" s="57">
        <f t="shared" si="1"/>
        <v>189.0726696507424</v>
      </c>
    </row>
  </sheetData>
  <mergeCells count="2">
    <mergeCell ref="B4:C4"/>
    <mergeCell ref="D4:E4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35A93-12A8-40CA-9E67-0FDA1A3471CC}">
  <sheetPr>
    <tabColor rgb="FF00B050"/>
  </sheetPr>
  <dimension ref="A1:J67"/>
  <sheetViews>
    <sheetView workbookViewId="0">
      <selection activeCell="I19" sqref="I19:I24"/>
    </sheetView>
  </sheetViews>
  <sheetFormatPr baseColWidth="10" defaultColWidth="8.83203125" defaultRowHeight="15" customHeight="1" x14ac:dyDescent="0.2"/>
  <cols>
    <col min="1" max="1" width="40.5" bestFit="1" customWidth="1"/>
    <col min="2" max="2" width="12.6640625" style="6" bestFit="1" customWidth="1"/>
    <col min="3" max="3" width="12.83203125" style="6" bestFit="1" customWidth="1"/>
    <col min="4" max="4" width="10" style="6" bestFit="1" customWidth="1"/>
    <col min="6" max="6" width="16.33203125" bestFit="1" customWidth="1"/>
    <col min="8" max="8" width="31.5" bestFit="1" customWidth="1"/>
  </cols>
  <sheetData>
    <row r="1" spans="1:10" ht="15" customHeight="1" x14ac:dyDescent="0.2">
      <c r="I1" s="208" t="s">
        <v>358</v>
      </c>
      <c r="J1" s="208"/>
    </row>
    <row r="4" spans="1:10" ht="15" customHeight="1" x14ac:dyDescent="0.2">
      <c r="A4" s="262" t="s">
        <v>8633</v>
      </c>
      <c r="B4" s="264" t="s">
        <v>45</v>
      </c>
      <c r="C4" s="264" t="s">
        <v>8</v>
      </c>
      <c r="D4" s="264" t="s">
        <v>8636</v>
      </c>
      <c r="F4" s="265" t="s">
        <v>8638</v>
      </c>
      <c r="H4" s="265" t="s">
        <v>8637</v>
      </c>
    </row>
    <row r="5" spans="1:10" ht="15" customHeight="1" x14ac:dyDescent="0.2">
      <c r="A5" s="263" t="s">
        <v>54</v>
      </c>
      <c r="B5" s="6">
        <f>SUMIFS('Energy balance options'!F$6:F$3000,'Energy balance options'!$B$6:$B$3000,'Refinery sector'!$A5,'Energy balance options'!$C$6:$C$3000,'Refinery sector'!$I$1)</f>
        <v>0</v>
      </c>
      <c r="C5" s="6">
        <f>SUMIFS('Energy balance options'!G$6:G$3000,'Energy balance options'!$B$6:$B$3000,'Refinery sector'!$A5,'Energy balance options'!$C$6:$C$3000,'Refinery sector'!$I$1)</f>
        <v>11.052244173640151</v>
      </c>
      <c r="D5" s="6">
        <f>B5+C5</f>
        <v>11.052244173640151</v>
      </c>
      <c r="F5" t="s">
        <v>8639</v>
      </c>
      <c r="H5" t="s">
        <v>8639</v>
      </c>
      <c r="I5" s="211">
        <f>SUMIF($F$5:$F$67,H5,$D$5:$D$67)</f>
        <v>11.052244173640151</v>
      </c>
    </row>
    <row r="6" spans="1:10" ht="15" customHeight="1" x14ac:dyDescent="0.2">
      <c r="A6" s="263" t="s">
        <v>8286</v>
      </c>
      <c r="B6" s="6">
        <f>SUMIFS('Energy balance options'!F$6:F$3000,'Energy balance options'!$B$6:$B$3000,'Refinery sector'!$A6,'Energy balance options'!$C$6:$C$3000,'Refinery sector'!$I$1)</f>
        <v>0</v>
      </c>
      <c r="C6" s="6">
        <f>SUMIFS('Energy balance options'!G$6:G$3000,'Energy balance options'!$B$6:$B$3000,'Refinery sector'!$A6,'Energy balance options'!$C$6:$C$3000,'Refinery sector'!$I$1)</f>
        <v>0</v>
      </c>
      <c r="D6" s="6">
        <f t="shared" ref="D6:D20" si="0">B6+C6</f>
        <v>0</v>
      </c>
      <c r="F6" t="s">
        <v>8286</v>
      </c>
      <c r="H6" t="s">
        <v>8286</v>
      </c>
      <c r="I6" s="211">
        <f t="shared" ref="I6:I24" si="1">SUMIF($F$5:$F$67,H6,$D$5:$D$67)</f>
        <v>0</v>
      </c>
    </row>
    <row r="7" spans="1:10" ht="15" customHeight="1" x14ac:dyDescent="0.2">
      <c r="A7" s="263" t="s">
        <v>8319</v>
      </c>
      <c r="B7" s="6">
        <f>SUMIFS('Energy balance options'!F$6:F$3000,'Energy balance options'!$B$6:$B$3000,'Refinery sector'!$A7,'Energy balance options'!$C$6:$C$3000,'Refinery sector'!$I$1)</f>
        <v>0</v>
      </c>
      <c r="C7" s="6">
        <f>SUMIFS('Energy balance options'!G$6:G$3000,'Energy balance options'!$B$6:$B$3000,'Refinery sector'!$A7,'Energy balance options'!$C$6:$C$3000,'Refinery sector'!$I$1)</f>
        <v>0</v>
      </c>
      <c r="D7" s="6">
        <f t="shared" si="0"/>
        <v>0</v>
      </c>
      <c r="F7" t="s">
        <v>8286</v>
      </c>
      <c r="H7" t="s">
        <v>7</v>
      </c>
      <c r="I7" s="211">
        <f t="shared" si="1"/>
        <v>8.3755250473793517</v>
      </c>
    </row>
    <row r="8" spans="1:10" ht="15" customHeight="1" x14ac:dyDescent="0.2">
      <c r="A8" s="263" t="s">
        <v>8318</v>
      </c>
      <c r="B8" s="6">
        <f>SUMIFS('Energy balance options'!F$6:F$3000,'Energy balance options'!$B$6:$B$3000,'Refinery sector'!$A8,'Energy balance options'!$C$6:$C$3000,'Refinery sector'!$I$1)</f>
        <v>0</v>
      </c>
      <c r="C8" s="6">
        <f>SUMIFS('Energy balance options'!G$6:G$3000,'Energy balance options'!$B$6:$B$3000,'Refinery sector'!$A8,'Energy balance options'!$C$6:$C$3000,'Refinery sector'!$I$1)</f>
        <v>0</v>
      </c>
      <c r="D8" s="6">
        <f t="shared" si="0"/>
        <v>0</v>
      </c>
      <c r="F8" t="s">
        <v>8286</v>
      </c>
      <c r="H8" t="s">
        <v>8645</v>
      </c>
      <c r="I8" s="211">
        <f t="shared" si="1"/>
        <v>-2.1779425477840073</v>
      </c>
    </row>
    <row r="9" spans="1:10" ht="15" customHeight="1" x14ac:dyDescent="0.2">
      <c r="A9" s="263" t="s">
        <v>8348</v>
      </c>
      <c r="B9" s="6">
        <f>SUMIFS('Energy balance options'!F$6:F$3000,'Energy balance options'!$B$6:$B$3000,'Refinery sector'!$A9,'Energy balance options'!$C$6:$C$3000,'Refinery sector'!$I$1)</f>
        <v>-85.275114419999994</v>
      </c>
      <c r="C9" s="6">
        <f>SUMIFS('Energy balance options'!G$6:G$3000,'Energy balance options'!$B$6:$B$3000,'Refinery sector'!$A9,'Energy balance options'!$C$6:$C$3000,'Refinery sector'!$I$1)</f>
        <v>0</v>
      </c>
      <c r="D9" s="6">
        <f t="shared" si="0"/>
        <v>-85.275114419999994</v>
      </c>
      <c r="F9" t="s">
        <v>8640</v>
      </c>
      <c r="H9" t="s">
        <v>8652</v>
      </c>
      <c r="I9" s="211">
        <f t="shared" si="1"/>
        <v>60.954883589271816</v>
      </c>
    </row>
    <row r="10" spans="1:10" ht="15" customHeight="1" x14ac:dyDescent="0.2">
      <c r="A10" s="263" t="s">
        <v>8295</v>
      </c>
      <c r="B10" s="6">
        <f>SUMIFS('Energy balance options'!F$6:F$3000,'Energy balance options'!$B$6:$B$3000,'Refinery sector'!$A10,'Energy balance options'!$C$6:$C$3000,'Refinery sector'!$I$1)</f>
        <v>-102.03557141371313</v>
      </c>
      <c r="C10" s="6">
        <f>SUMIFS('Energy balance options'!G$6:G$3000,'Energy balance options'!$B$6:$B$3000,'Refinery sector'!$A10,'Energy balance options'!$C$6:$C$3000,'Refinery sector'!$I$1)</f>
        <v>0</v>
      </c>
      <c r="D10" s="6">
        <f t="shared" si="0"/>
        <v>-102.03557141371313</v>
      </c>
      <c r="F10" t="s">
        <v>8641</v>
      </c>
      <c r="H10" t="s">
        <v>8649</v>
      </c>
      <c r="I10" s="211">
        <f t="shared" si="1"/>
        <v>-54.012021260690773</v>
      </c>
    </row>
    <row r="11" spans="1:10" ht="15" customHeight="1" x14ac:dyDescent="0.2">
      <c r="A11" s="263" t="s">
        <v>8349</v>
      </c>
      <c r="B11" s="6">
        <f>SUMIFS('Energy balance options'!F$6:F$3000,'Energy balance options'!$B$6:$B$3000,'Refinery sector'!$A11,'Energy balance options'!$C$6:$C$3000,'Refinery sector'!$I$1)</f>
        <v>0</v>
      </c>
      <c r="C11" s="6">
        <f>SUMIFS('Energy balance options'!G$6:G$3000,'Energy balance options'!$B$6:$B$3000,'Refinery sector'!$A11,'Energy balance options'!$C$6:$C$3000,'Refinery sector'!$I$1)</f>
        <v>0</v>
      </c>
      <c r="D11" s="6">
        <f t="shared" si="0"/>
        <v>0</v>
      </c>
      <c r="F11" t="s">
        <v>8642</v>
      </c>
      <c r="H11" t="s">
        <v>8644</v>
      </c>
      <c r="I11" s="211">
        <f t="shared" si="1"/>
        <v>-0.40737171318277099</v>
      </c>
    </row>
    <row r="12" spans="1:10" ht="15" customHeight="1" x14ac:dyDescent="0.2">
      <c r="A12" s="263" t="s">
        <v>8296</v>
      </c>
      <c r="B12" s="6">
        <f>SUMIFS('Energy balance options'!F$6:F$3000,'Energy balance options'!$B$6:$B$3000,'Refinery sector'!$A12,'Energy balance options'!$C$6:$C$3000,'Refinery sector'!$I$1)</f>
        <v>-2.07639976766E-4</v>
      </c>
      <c r="C12" s="6">
        <f>SUMIFS('Energy balance options'!G$6:G$3000,'Energy balance options'!$B$6:$B$3000,'Refinery sector'!$A12,'Energy balance options'!$C$6:$C$3000,'Refinery sector'!$I$1)</f>
        <v>0</v>
      </c>
      <c r="D12" s="6">
        <f t="shared" si="0"/>
        <v>-2.07639976766E-4</v>
      </c>
      <c r="F12" t="s">
        <v>8643</v>
      </c>
      <c r="H12" t="s">
        <v>8321</v>
      </c>
      <c r="I12" s="211">
        <f t="shared" si="1"/>
        <v>2.4116916440999996E-5</v>
      </c>
    </row>
    <row r="13" spans="1:10" ht="15" customHeight="1" x14ac:dyDescent="0.2">
      <c r="A13" s="263" t="s">
        <v>8354</v>
      </c>
      <c r="B13" s="6">
        <f>SUMIFS('Energy balance options'!F$6:F$3000,'Energy balance options'!$B$6:$B$3000,'Refinery sector'!$A13,'Energy balance options'!$C$6:$C$3000,'Refinery sector'!$I$1)</f>
        <v>0</v>
      </c>
      <c r="C13" s="6">
        <f>SUMIFS('Energy balance options'!G$6:G$3000,'Energy balance options'!$B$6:$B$3000,'Refinery sector'!$A13,'Energy balance options'!$C$6:$C$3000,'Refinery sector'!$I$1)</f>
        <v>0</v>
      </c>
      <c r="D13" s="6">
        <f t="shared" si="0"/>
        <v>0</v>
      </c>
      <c r="F13" t="s">
        <v>8643</v>
      </c>
      <c r="H13" t="s">
        <v>8648</v>
      </c>
      <c r="I13" s="211">
        <f t="shared" si="1"/>
        <v>-54.761800744939364</v>
      </c>
    </row>
    <row r="14" spans="1:10" ht="15" customHeight="1" x14ac:dyDescent="0.2">
      <c r="A14" s="263" t="s">
        <v>8294</v>
      </c>
      <c r="B14" s="6">
        <f>SUMIFS('Energy balance options'!F$6:F$3000,'Energy balance options'!$B$6:$B$3000,'Refinery sector'!$A14,'Energy balance options'!$C$6:$C$3000,'Refinery sector'!$I$1)</f>
        <v>-16.339377947765467</v>
      </c>
      <c r="C14" s="6">
        <f>SUMIFS('Energy balance options'!G$6:G$3000,'Energy balance options'!$B$6:$B$3000,'Refinery sector'!$A14,'Energy balance options'!$C$6:$C$3000,'Refinery sector'!$I$1)</f>
        <v>0</v>
      </c>
      <c r="D14" s="6">
        <f t="shared" si="0"/>
        <v>-16.339377947765467</v>
      </c>
      <c r="F14" t="s">
        <v>8643</v>
      </c>
      <c r="H14" t="s">
        <v>8647</v>
      </c>
      <c r="I14" s="211">
        <f t="shared" si="1"/>
        <v>0</v>
      </c>
    </row>
    <row r="15" spans="1:10" ht="15" customHeight="1" x14ac:dyDescent="0.2">
      <c r="A15" s="263" t="s">
        <v>8306</v>
      </c>
      <c r="B15" s="6">
        <f>SUMIFS('Energy balance options'!F$6:F$3000,'Energy balance options'!$B$6:$B$3000,'Refinery sector'!$A15,'Energy balance options'!$C$6:$C$3000,'Refinery sector'!$I$1)</f>
        <v>-3.288736674E-5</v>
      </c>
      <c r="C15" s="6">
        <f>SUMIFS('Energy balance options'!G$6:G$3000,'Energy balance options'!$B$6:$B$3000,'Refinery sector'!$A15,'Energy balance options'!$C$6:$C$3000,'Refinery sector'!$I$1)</f>
        <v>0</v>
      </c>
      <c r="D15" s="6">
        <f t="shared" si="0"/>
        <v>-3.288736674E-5</v>
      </c>
      <c r="F15" t="s">
        <v>8643</v>
      </c>
      <c r="H15" t="s">
        <v>8322</v>
      </c>
      <c r="I15" s="211">
        <f t="shared" si="1"/>
        <v>0</v>
      </c>
    </row>
    <row r="16" spans="1:10" ht="15" customHeight="1" x14ac:dyDescent="0.2">
      <c r="A16" s="263" t="s">
        <v>8290</v>
      </c>
      <c r="B16" s="6">
        <f>SUMIFS('Energy balance options'!F$6:F$3000,'Energy balance options'!$B$6:$B$3000,'Refinery sector'!$A16,'Energy balance options'!$C$6:$C$3000,'Refinery sector'!$I$1)</f>
        <v>-1.8765593706399999E-4</v>
      </c>
      <c r="C16" s="6">
        <f>SUMIFS('Energy balance options'!G$6:G$3000,'Energy balance options'!$B$6:$B$3000,'Refinery sector'!$A16,'Energy balance options'!$C$6:$C$3000,'Refinery sector'!$I$1)</f>
        <v>2.9101906920000001E-5</v>
      </c>
      <c r="D16" s="6">
        <f t="shared" si="0"/>
        <v>-1.5855403014399999E-4</v>
      </c>
      <c r="F16" t="s">
        <v>8643</v>
      </c>
      <c r="H16" s="263" t="s">
        <v>8635</v>
      </c>
      <c r="I16" s="211">
        <f t="shared" si="1"/>
        <v>0</v>
      </c>
    </row>
    <row r="17" spans="1:9" ht="15" customHeight="1" x14ac:dyDescent="0.2">
      <c r="A17" s="263" t="s">
        <v>8309</v>
      </c>
      <c r="B17" s="6">
        <f>SUMIFS('Energy balance options'!F$6:F$3000,'Energy balance options'!$B$6:$B$3000,'Refinery sector'!$A17,'Energy balance options'!$C$6:$C$3000,'Refinery sector'!$I$1)</f>
        <v>0</v>
      </c>
      <c r="C17" s="6">
        <f>SUMIFS('Energy balance options'!G$6:G$3000,'Energy balance options'!$B$6:$B$3000,'Refinery sector'!$A17,'Energy balance options'!$C$6:$C$3000,'Refinery sector'!$I$1)</f>
        <v>0</v>
      </c>
      <c r="D17" s="6">
        <f t="shared" si="0"/>
        <v>0</v>
      </c>
      <c r="F17" t="s">
        <v>8643</v>
      </c>
      <c r="H17" t="s">
        <v>8646</v>
      </c>
      <c r="I17" s="211">
        <f t="shared" si="1"/>
        <v>1637.8432563753108</v>
      </c>
    </row>
    <row r="18" spans="1:9" ht="15" customHeight="1" x14ac:dyDescent="0.2">
      <c r="A18" s="263" t="s">
        <v>8308</v>
      </c>
      <c r="B18" s="6">
        <f>SUMIFS('Energy balance options'!F$6:F$3000,'Energy balance options'!$B$6:$B$3000,'Refinery sector'!$A18,'Energy balance options'!$C$6:$C$3000,'Refinery sector'!$I$1)</f>
        <v>-5.3596889015400837</v>
      </c>
      <c r="C18" s="6">
        <f>SUMIFS('Energy balance options'!G$6:G$3000,'Energy balance options'!$B$6:$B$3000,'Refinery sector'!$A18,'Energy balance options'!$C$6:$C$3000,'Refinery sector'!$I$1)</f>
        <v>0</v>
      </c>
      <c r="D18" s="6">
        <f t="shared" si="0"/>
        <v>-5.3596889015400837</v>
      </c>
      <c r="F18" t="s">
        <v>8643</v>
      </c>
      <c r="H18" t="s">
        <v>486</v>
      </c>
      <c r="I18" s="211">
        <f t="shared" si="1"/>
        <v>38.092075610661453</v>
      </c>
    </row>
    <row r="19" spans="1:9" ht="15" customHeight="1" x14ac:dyDescent="0.2">
      <c r="A19" s="263" t="s">
        <v>8299</v>
      </c>
      <c r="B19" s="6">
        <f>SUMIFS('Energy balance options'!F$6:F$3000,'Energy balance options'!$B$6:$B$3000,'Refinery sector'!$A19,'Energy balance options'!$C$6:$C$3000,'Refinery sector'!$I$1)</f>
        <v>-1.9289006369000001E-5</v>
      </c>
      <c r="C19" s="6">
        <f>SUMIFS('Energy balance options'!G$6:G$3000,'Energy balance options'!$B$6:$B$3000,'Refinery sector'!$A19,'Energy balance options'!$C$6:$C$3000,'Refinery sector'!$I$1)</f>
        <v>0</v>
      </c>
      <c r="D19" s="6">
        <f t="shared" si="0"/>
        <v>-1.9289006369000001E-5</v>
      </c>
      <c r="F19" t="s">
        <v>8643</v>
      </c>
      <c r="H19" t="s">
        <v>8641</v>
      </c>
      <c r="I19" s="211">
        <f t="shared" si="1"/>
        <v>-1154.4026954618562</v>
      </c>
    </row>
    <row r="20" spans="1:9" ht="15" customHeight="1" x14ac:dyDescent="0.2">
      <c r="A20" s="263" t="s">
        <v>8311</v>
      </c>
      <c r="B20" s="6">
        <f>SUMIFS('Energy balance options'!F$6:F$3000,'Energy balance options'!$B$6:$B$3000,'Refinery sector'!$A20,'Energy balance options'!$C$6:$C$3000,'Refinery sector'!$I$1)</f>
        <v>-6.913132066E-6</v>
      </c>
      <c r="C20" s="6">
        <f>SUMIFS('Energy balance options'!G$6:G$3000,'Energy balance options'!$B$6:$B$3000,'Refinery sector'!$A20,'Energy balance options'!$C$6:$C$3000,'Refinery sector'!$I$1)</f>
        <v>1.8160560139999998E-5</v>
      </c>
      <c r="D20" s="6">
        <f t="shared" si="0"/>
        <v>1.1247428073999998E-5</v>
      </c>
      <c r="F20" t="s">
        <v>486</v>
      </c>
      <c r="H20" t="s">
        <v>8640</v>
      </c>
      <c r="I20" s="211">
        <f t="shared" si="1"/>
        <v>-324.78207312000001</v>
      </c>
    </row>
    <row r="21" spans="1:9" ht="15" customHeight="1" x14ac:dyDescent="0.2">
      <c r="A21" t="s">
        <v>8304</v>
      </c>
      <c r="B21" s="6">
        <f>SUMIFS('Energy balance options'!F$6:F$3000,'Energy balance options'!$B$6:$B$3000,'Refinery sector'!$A21,'Energy balance options'!$C$6:$C$3000,'Refinery sector'!$I$1)</f>
        <v>0</v>
      </c>
      <c r="C21" s="6">
        <f>SUMIFS('Energy balance options'!G$6:G$3000,'Energy balance options'!$B$6:$B$3000,'Refinery sector'!$A21,'Energy balance options'!$C$6:$C$3000,'Refinery sector'!$I$1)</f>
        <v>54.860005899999997</v>
      </c>
      <c r="D21" s="6">
        <f t="shared" ref="D21:D23" si="2">B21+C21</f>
        <v>54.860005899999997</v>
      </c>
      <c r="F21" t="s">
        <v>486</v>
      </c>
      <c r="H21" t="s">
        <v>8643</v>
      </c>
      <c r="I21" s="211">
        <f t="shared" si="1"/>
        <v>-21.699485219685563</v>
      </c>
    </row>
    <row r="22" spans="1:9" ht="15" customHeight="1" x14ac:dyDescent="0.2">
      <c r="A22" t="s">
        <v>8305</v>
      </c>
      <c r="B22" s="6">
        <f>SUMIFS('Energy balance options'!F$6:F$3000,'Energy balance options'!$B$6:$B$3000,'Refinery sector'!$A22,'Energy balance options'!$C$6:$C$3000,'Refinery sector'!$I$1)</f>
        <v>0</v>
      </c>
      <c r="C22" s="6">
        <f>SUMIFS('Energy balance options'!G$6:G$3000,'Energy balance options'!$B$6:$B$3000,'Refinery sector'!$A22,'Energy balance options'!$C$6:$C$3000,'Refinery sector'!$I$1)</f>
        <v>10.00000208</v>
      </c>
      <c r="D22" s="6">
        <f t="shared" si="2"/>
        <v>10.00000208</v>
      </c>
      <c r="F22" t="s">
        <v>486</v>
      </c>
      <c r="H22" t="s">
        <v>8642</v>
      </c>
      <c r="I22" s="211">
        <f t="shared" si="1"/>
        <v>-3.5467929632688144</v>
      </c>
    </row>
    <row r="23" spans="1:9" ht="15" customHeight="1" x14ac:dyDescent="0.2">
      <c r="A23" t="s">
        <v>8317</v>
      </c>
      <c r="B23" s="6">
        <f>SUMIFS('Energy balance options'!F$6:F$3000,'Energy balance options'!$B$6:$B$3000,'Refinery sector'!$A23,'Energy balance options'!$C$6:$C$3000,'Refinery sector'!$I$1)</f>
        <v>0</v>
      </c>
      <c r="C23" s="6">
        <f>SUMIFS('Energy balance options'!G$6:G$3000,'Energy balance options'!$B$6:$B$3000,'Refinery sector'!$A23,'Energy balance options'!$C$6:$C$3000,'Refinery sector'!$I$1)</f>
        <v>5.2456389080000003E-5</v>
      </c>
      <c r="D23" s="6">
        <f t="shared" si="2"/>
        <v>5.2456389080000003E-5</v>
      </c>
      <c r="F23" t="s">
        <v>486</v>
      </c>
      <c r="H23" t="s">
        <v>8651</v>
      </c>
      <c r="I23" s="211">
        <f t="shared" si="1"/>
        <v>-5.0106438165000008E-5</v>
      </c>
    </row>
    <row r="24" spans="1:9" ht="15" customHeight="1" x14ac:dyDescent="0.2">
      <c r="A24" s="263" t="s">
        <v>399</v>
      </c>
      <c r="B24" s="6">
        <f>SUMIFS('Energy balance options'!F$6:F$3000,'Energy balance options'!$B$6:$B$3000,'Refinery sector'!$A24,'Energy balance options'!$C$6:$C$3000,'Refinery sector'!$I$1)</f>
        <v>-64.860060436389077</v>
      </c>
      <c r="C24" s="6">
        <f>SUMIFS('Energy balance options'!G$6:G$3000,'Energy balance options'!$B$6:$B$3000,'Refinery sector'!$A24,'Energy balance options'!$C$6:$C$3000,'Refinery sector'!$I$1)</f>
        <v>14.587255499380412</v>
      </c>
      <c r="D24" s="6">
        <f t="shared" ref="D24:D60" si="3">B24+C24</f>
        <v>-50.272804937008665</v>
      </c>
      <c r="F24" t="s">
        <v>486</v>
      </c>
      <c r="H24" t="s">
        <v>8650</v>
      </c>
      <c r="I24" s="211">
        <f t="shared" si="1"/>
        <v>-1.2102414023E-5</v>
      </c>
    </row>
    <row r="25" spans="1:9" ht="15" customHeight="1" x14ac:dyDescent="0.2">
      <c r="A25" s="263" t="s">
        <v>8360</v>
      </c>
      <c r="B25" s="6">
        <f>SUMIFS('Energy balance options'!F$6:F$3000,'Energy balance options'!$B$6:$B$3000,'Refinery sector'!$A25,'Energy balance options'!$C$6:$C$3000,'Refinery sector'!$I$1)</f>
        <v>0</v>
      </c>
      <c r="C25" s="6">
        <f>SUMIFS('Energy balance options'!G$6:G$3000,'Energy balance options'!$B$6:$B$3000,'Refinery sector'!$A25,'Energy balance options'!$C$6:$C$3000,'Refinery sector'!$I$1)</f>
        <v>0</v>
      </c>
      <c r="D25" s="6">
        <f t="shared" si="3"/>
        <v>0</v>
      </c>
      <c r="F25" t="s">
        <v>486</v>
      </c>
      <c r="I25" s="211"/>
    </row>
    <row r="26" spans="1:9" ht="15" customHeight="1" x14ac:dyDescent="0.2">
      <c r="A26" s="263" t="s">
        <v>8292</v>
      </c>
      <c r="B26" s="6">
        <f>SUMIFS('Energy balance options'!F$6:F$3000,'Energy balance options'!$B$6:$B$3000,'Refinery sector'!$A26,'Energy balance options'!$C$6:$C$3000,'Refinery sector'!$I$1)</f>
        <v>0</v>
      </c>
      <c r="C26" s="6">
        <f>SUMIFS('Energy balance options'!G$6:G$3000,'Energy balance options'!$B$6:$B$3000,'Refinery sector'!$A26,'Energy balance options'!$C$6:$C$3000,'Refinery sector'!$I$1)</f>
        <v>8.8338529640000003E-6</v>
      </c>
      <c r="D26" s="6">
        <f t="shared" si="3"/>
        <v>8.8338529640000003E-6</v>
      </c>
      <c r="F26" t="s">
        <v>486</v>
      </c>
      <c r="H26" s="269" t="s">
        <v>8662</v>
      </c>
      <c r="I26" s="270">
        <f>SUM(I5:I24)</f>
        <v>140.5277636729204</v>
      </c>
    </row>
    <row r="27" spans="1:9" ht="15" customHeight="1" x14ac:dyDescent="0.2">
      <c r="A27" s="263" t="s">
        <v>8310</v>
      </c>
      <c r="B27" s="6">
        <f>SUMIFS('Energy balance options'!F$6:F$3000,'Energy balance options'!$B$6:$B$3000,'Refinery sector'!$A27,'Energy balance options'!$C$6:$C$3000,'Refinery sector'!$I$1)</f>
        <v>0</v>
      </c>
      <c r="C27" s="6">
        <f>SUMIFS('Energy balance options'!G$6:G$3000,'Energy balance options'!$B$6:$B$3000,'Refinery sector'!$A27,'Energy balance options'!$C$6:$C$3000,'Refinery sector'!$I$1)</f>
        <v>23.504800030000002</v>
      </c>
      <c r="D27" s="6">
        <f t="shared" si="3"/>
        <v>23.504800030000002</v>
      </c>
      <c r="F27" t="s">
        <v>486</v>
      </c>
    </row>
    <row r="28" spans="1:9" ht="15" customHeight="1" x14ac:dyDescent="0.2">
      <c r="A28" s="263" t="s">
        <v>8314</v>
      </c>
      <c r="B28" s="6">
        <f>SUMIFS('Energy balance options'!F$6:F$3000,'Energy balance options'!$B$6:$B$3000,'Refinery sector'!$A28,'Energy balance options'!$C$6:$C$3000,'Refinery sector'!$I$1)</f>
        <v>0</v>
      </c>
      <c r="C28" s="6">
        <f>SUMIFS('Energy balance options'!G$6:G$3000,'Energy balance options'!$B$6:$B$3000,'Refinery sector'!$A28,'Energy balance options'!$C$6:$C$3000,'Refinery sector'!$I$1)</f>
        <v>3.3150388769999997E-5</v>
      </c>
      <c r="D28" s="6">
        <f t="shared" si="3"/>
        <v>3.3150388769999997E-5</v>
      </c>
      <c r="F28" t="s">
        <v>8644</v>
      </c>
    </row>
    <row r="29" spans="1:9" ht="15" customHeight="1" x14ac:dyDescent="0.2">
      <c r="A29" s="263" t="s">
        <v>8634</v>
      </c>
      <c r="B29" s="6">
        <f>SUMIFS('Energy balance options'!F$6:F$3000,'Energy balance options'!$B$6:$B$3000,'Refinery sector'!$A29,'Energy balance options'!$C$6:$C$3000,'Refinery sector'!$I$1)</f>
        <v>0</v>
      </c>
      <c r="C29" s="6">
        <f>SUMIFS('Energy balance options'!G$6:G$3000,'Energy balance options'!$B$6:$B$3000,'Refinery sector'!$A29,'Energy balance options'!$C$6:$C$3000,'Refinery sector'!$I$1)</f>
        <v>0</v>
      </c>
      <c r="D29" s="6">
        <f t="shared" si="3"/>
        <v>0</v>
      </c>
      <c r="F29" t="s">
        <v>8643</v>
      </c>
      <c r="H29" s="266" t="s">
        <v>8653</v>
      </c>
      <c r="I29" s="266" t="s">
        <v>8170</v>
      </c>
    </row>
    <row r="30" spans="1:9" ht="15" customHeight="1" x14ac:dyDescent="0.2">
      <c r="A30" s="263" t="s">
        <v>8320</v>
      </c>
      <c r="B30" s="6">
        <f>SUMIFS('Energy balance options'!F$6:F$3000,'Energy balance options'!$B$6:$B$3000,'Refinery sector'!$A30,'Energy balance options'!$C$6:$C$3000,'Refinery sector'!$I$1)</f>
        <v>-3.5467929632688144</v>
      </c>
      <c r="C30" s="6">
        <f>SUMIFS('Energy balance options'!G$6:G$3000,'Energy balance options'!$B$6:$B$3000,'Refinery sector'!$A30,'Energy balance options'!$C$6:$C$3000,'Refinery sector'!$I$1)</f>
        <v>0</v>
      </c>
      <c r="D30" s="6">
        <f t="shared" si="3"/>
        <v>-3.5467929632688144</v>
      </c>
      <c r="F30" t="s">
        <v>8642</v>
      </c>
      <c r="H30" s="268" t="s">
        <v>8287</v>
      </c>
      <c r="I30" s="267">
        <f>-SUMIF('Energy balance options'!$B$6:$B$3000,H30,'Energy balance options'!F$6:F$3000)</f>
        <v>10.62991025116111</v>
      </c>
    </row>
    <row r="31" spans="1:9" ht="15" customHeight="1" x14ac:dyDescent="0.2">
      <c r="A31" s="263" t="s">
        <v>8303</v>
      </c>
      <c r="B31" s="6">
        <f>SUMIFS('Energy balance options'!F$6:F$3000,'Energy balance options'!$B$6:$B$3000,'Refinery sector'!$A31,'Energy balance options'!$C$6:$C$3000,'Refinery sector'!$I$1)</f>
        <v>-0.6181941634</v>
      </c>
      <c r="C31" s="6">
        <f>SUMIFS('Energy balance options'!G$6:G$3000,'Energy balance options'!$B$6:$B$3000,'Refinery sector'!$A31,'Energy balance options'!$C$6:$C$3000,'Refinery sector'!$I$1)</f>
        <v>0.21078929982845901</v>
      </c>
      <c r="D31" s="6">
        <f t="shared" si="3"/>
        <v>-0.40740486357154099</v>
      </c>
      <c r="F31" t="s">
        <v>8644</v>
      </c>
    </row>
    <row r="32" spans="1:9" ht="15" customHeight="1" x14ac:dyDescent="0.2">
      <c r="A32" s="263" t="s">
        <v>8288</v>
      </c>
      <c r="B32" s="6">
        <f>SUMIFS('Energy balance options'!F$6:F$3000,'Energy balance options'!$B$6:$B$3000,'Refinery sector'!$A32,'Energy balance options'!$C$6:$C$3000,'Refinery sector'!$I$1)</f>
        <v>-526.50936779999995</v>
      </c>
      <c r="C32" s="6">
        <f>SUMIFS('Energy balance options'!G$6:G$3000,'Energy balance options'!$B$6:$B$3000,'Refinery sector'!$A32,'Energy balance options'!$C$6:$C$3000,'Refinery sector'!$I$1)</f>
        <v>0</v>
      </c>
      <c r="D32" s="6">
        <f t="shared" si="3"/>
        <v>-526.50936779999995</v>
      </c>
      <c r="F32" t="s">
        <v>8641</v>
      </c>
    </row>
    <row r="33" spans="1:6" ht="15" customHeight="1" x14ac:dyDescent="0.2">
      <c r="A33" s="263" t="s">
        <v>52</v>
      </c>
      <c r="B33" s="6">
        <f>SUMIFS('Energy balance options'!F$6:F$3000,'Energy balance options'!$B$6:$B$3000,'Refinery sector'!$A33,'Energy balance options'!$C$6:$C$3000,'Refinery sector'!$I$1)</f>
        <v>-4.3811504000263826</v>
      </c>
      <c r="C33" s="6">
        <f>SUMIFS('Energy balance options'!G$6:G$3000,'Energy balance options'!$B$6:$B$3000,'Refinery sector'!$A33,'Energy balance options'!$C$6:$C$3000,'Refinery sector'!$I$1)</f>
        <v>12.756675447405733</v>
      </c>
      <c r="D33" s="6">
        <f t="shared" si="3"/>
        <v>8.3755250473793517</v>
      </c>
      <c r="F33" t="s">
        <v>7</v>
      </c>
    </row>
    <row r="34" spans="1:6" ht="15" customHeight="1" x14ac:dyDescent="0.2">
      <c r="A34" s="263" t="s">
        <v>402</v>
      </c>
      <c r="B34" s="6">
        <f>SUMIFS('Energy balance options'!F$6:F$3000,'Energy balance options'!$B$6:$B$3000,'Refinery sector'!$A34,'Energy balance options'!$C$6:$C$3000,'Refinery sector'!$I$1)</f>
        <v>-1.2476183804438041</v>
      </c>
      <c r="C34" s="6">
        <f>SUMIFS('Energy balance options'!G$6:G$3000,'Energy balance options'!$B$6:$B$3000,'Refinery sector'!$A34,'Energy balance options'!$C$6:$C$3000,'Refinery sector'!$I$1)</f>
        <v>1.24760403323425</v>
      </c>
      <c r="D34" s="6">
        <f t="shared" si="3"/>
        <v>-1.4347209554177454E-5</v>
      </c>
      <c r="F34" t="s">
        <v>8645</v>
      </c>
    </row>
    <row r="35" spans="1:6" ht="15" customHeight="1" x14ac:dyDescent="0.2">
      <c r="A35" s="263" t="s">
        <v>401</v>
      </c>
      <c r="B35" s="6">
        <f>SUMIFS('Energy balance options'!F$6:F$3000,'Energy balance options'!$B$6:$B$3000,'Refinery sector'!$A35,'Energy balance options'!$C$6:$C$3000,'Refinery sector'!$I$1)</f>
        <v>-79.037463312192415</v>
      </c>
      <c r="C35" s="6">
        <f>SUMIFS('Energy balance options'!G$6:G$3000,'Energy balance options'!$B$6:$B$3000,'Refinery sector'!$A35,'Energy balance options'!$C$6:$C$3000,'Refinery sector'!$I$1)</f>
        <v>79.037415984914304</v>
      </c>
      <c r="D35" s="6">
        <f t="shared" si="3"/>
        <v>-4.7327278110742554E-5</v>
      </c>
      <c r="F35" t="s">
        <v>8645</v>
      </c>
    </row>
    <row r="36" spans="1:6" ht="15" customHeight="1" x14ac:dyDescent="0.2">
      <c r="A36" s="263" t="s">
        <v>404</v>
      </c>
      <c r="B36" s="6">
        <f>SUMIFS('Energy balance options'!F$6:F$3000,'Energy balance options'!$B$6:$B$3000,'Refinery sector'!$A36,'Energy balance options'!$C$6:$C$3000,'Refinery sector'!$I$1)</f>
        <v>0</v>
      </c>
      <c r="C36" s="6">
        <f>SUMIFS('Energy balance options'!G$6:G$3000,'Energy balance options'!$B$6:$B$3000,'Refinery sector'!$A36,'Energy balance options'!$C$6:$C$3000,'Refinery sector'!$I$1)</f>
        <v>0</v>
      </c>
      <c r="D36" s="6">
        <f t="shared" si="3"/>
        <v>0</v>
      </c>
      <c r="F36" t="s">
        <v>8645</v>
      </c>
    </row>
    <row r="37" spans="1:6" ht="15" customHeight="1" x14ac:dyDescent="0.2">
      <c r="A37" s="263" t="s">
        <v>400</v>
      </c>
      <c r="B37" s="6">
        <f>SUMIFS('Energy balance options'!F$6:F$3000,'Energy balance options'!$B$6:$B$3000,'Refinery sector'!$A37,'Energy balance options'!$C$6:$C$3000,'Refinery sector'!$I$1)</f>
        <v>0</v>
      </c>
      <c r="C37" s="6">
        <f>SUMIFS('Energy balance options'!G$6:G$3000,'Energy balance options'!$B$6:$B$3000,'Refinery sector'!$A37,'Energy balance options'!$C$6:$C$3000,'Refinery sector'!$I$1)</f>
        <v>0</v>
      </c>
      <c r="D37" s="6">
        <f t="shared" si="3"/>
        <v>0</v>
      </c>
      <c r="F37" t="s">
        <v>8645</v>
      </c>
    </row>
    <row r="38" spans="1:6" ht="15" customHeight="1" x14ac:dyDescent="0.2">
      <c r="A38" s="263" t="s">
        <v>8631</v>
      </c>
      <c r="B38" s="6">
        <f>SUMIFS('Energy balance options'!F$6:F$3000,'Energy balance options'!$B$6:$B$3000,'Refinery sector'!$A38,'Energy balance options'!$C$6:$C$3000,'Refinery sector'!$I$1)</f>
        <v>0</v>
      </c>
      <c r="C38" s="6">
        <f>SUMIFS('Energy balance options'!G$6:G$3000,'Energy balance options'!$B$6:$B$3000,'Refinery sector'!$A38,'Energy balance options'!$C$6:$C$3000,'Refinery sector'!$I$1)</f>
        <v>0</v>
      </c>
      <c r="D38" s="6">
        <f t="shared" si="3"/>
        <v>0</v>
      </c>
      <c r="F38" t="s">
        <v>8645</v>
      </c>
    </row>
    <row r="39" spans="1:6" ht="15" customHeight="1" x14ac:dyDescent="0.2">
      <c r="A39" s="263" t="s">
        <v>8632</v>
      </c>
      <c r="B39" s="6">
        <f>SUMIFS('Energy balance options'!F$6:F$3000,'Energy balance options'!$B$6:$B$3000,'Refinery sector'!$A39,'Energy balance options'!$C$6:$C$3000,'Refinery sector'!$I$1)</f>
        <v>0</v>
      </c>
      <c r="C39" s="6">
        <f>SUMIFS('Energy balance options'!G$6:G$3000,'Energy balance options'!$B$6:$B$3000,'Refinery sector'!$A39,'Energy balance options'!$C$6:$C$3000,'Refinery sector'!$I$1)</f>
        <v>0</v>
      </c>
      <c r="D39" s="6">
        <f t="shared" si="3"/>
        <v>0</v>
      </c>
      <c r="F39" t="s">
        <v>8645</v>
      </c>
    </row>
    <row r="40" spans="1:6" ht="15" customHeight="1" x14ac:dyDescent="0.2">
      <c r="A40" s="263" t="s">
        <v>8297</v>
      </c>
      <c r="B40" s="6">
        <f>SUMIFS('Energy balance options'!F$6:F$3000,'Energy balance options'!$B$6:$B$3000,'Refinery sector'!$A40,'Energy balance options'!$C$6:$C$3000,'Refinery sector'!$I$1)</f>
        <v>-243.62142170000001</v>
      </c>
      <c r="C40" s="6">
        <f>SUMIFS('Energy balance options'!G$6:G$3000,'Energy balance options'!$B$6:$B$3000,'Refinery sector'!$A40,'Energy balance options'!$C$6:$C$3000,'Refinery sector'!$I$1)</f>
        <v>0</v>
      </c>
      <c r="D40" s="6">
        <f t="shared" si="3"/>
        <v>-243.62142170000001</v>
      </c>
      <c r="F40" t="s">
        <v>8641</v>
      </c>
    </row>
    <row r="41" spans="1:6" ht="15" customHeight="1" x14ac:dyDescent="0.2">
      <c r="A41" s="263" t="s">
        <v>8307</v>
      </c>
      <c r="B41" s="6">
        <f>SUMIFS('Energy balance options'!F$6:F$3000,'Energy balance options'!$B$6:$B$3000,'Refinery sector'!$A41,'Energy balance options'!$C$6:$C$3000,'Refinery sector'!$I$1)</f>
        <v>-4.5320708407999992E-5</v>
      </c>
      <c r="C41" s="6">
        <f>SUMIFS('Energy balance options'!G$6:G$3000,'Energy balance options'!$B$6:$B$3000,'Refinery sector'!$A41,'Energy balance options'!$C$6:$C$3000,'Refinery sector'!$I$1)</f>
        <v>4.9352220669999998E-5</v>
      </c>
      <c r="D41" s="6">
        <f t="shared" si="3"/>
        <v>4.031512262000006E-6</v>
      </c>
      <c r="F41" t="s">
        <v>8645</v>
      </c>
    </row>
    <row r="42" spans="1:6" ht="15" customHeight="1" x14ac:dyDescent="0.2">
      <c r="A42" s="263" t="s">
        <v>8298</v>
      </c>
      <c r="B42" s="6">
        <f>SUMIFS('Energy balance options'!F$6:F$3000,'Energy balance options'!$B$6:$B$3000,'Refinery sector'!$A42,'Energy balance options'!$C$6:$C$3000,'Refinery sector'!$I$1)</f>
        <v>-236.4060982</v>
      </c>
      <c r="C42" s="6">
        <f>SUMIFS('Energy balance options'!G$6:G$3000,'Energy balance options'!$B$6:$B$3000,'Refinery sector'!$A42,'Energy balance options'!$C$6:$C$3000,'Refinery sector'!$I$1)</f>
        <v>0</v>
      </c>
      <c r="D42" s="6">
        <f t="shared" si="3"/>
        <v>-236.4060982</v>
      </c>
      <c r="F42" t="s">
        <v>8641</v>
      </c>
    </row>
    <row r="43" spans="1:6" ht="15" customHeight="1" x14ac:dyDescent="0.2">
      <c r="A43" s="263" t="s">
        <v>8268</v>
      </c>
      <c r="B43" s="6">
        <f>SUMIFS('Energy balance options'!F$6:F$3000,'Energy balance options'!$B$6:$B$3000,'Refinery sector'!$A43,'Energy balance options'!$C$6:$C$3000,'Refinery sector'!$I$1)</f>
        <v>-45.830254500000002</v>
      </c>
      <c r="C43" s="6">
        <f>SUMIFS('Energy balance options'!G$6:G$3000,'Energy balance options'!$B$6:$B$3000,'Refinery sector'!$A43,'Energy balance options'!$C$6:$C$3000,'Refinery sector'!$I$1)</f>
        <v>0</v>
      </c>
      <c r="D43" s="6">
        <f t="shared" si="3"/>
        <v>-45.830254500000002</v>
      </c>
      <c r="F43" t="s">
        <v>8641</v>
      </c>
    </row>
    <row r="44" spans="1:6" ht="15" customHeight="1" x14ac:dyDescent="0.2">
      <c r="A44" s="263" t="s">
        <v>424</v>
      </c>
      <c r="B44" s="6">
        <f>SUMIFS('Energy balance options'!F$6:F$3000,'Energy balance options'!$B$6:$B$3000,'Refinery sector'!$A44,'Energy balance options'!$C$6:$C$3000,'Refinery sector'!$I$1)</f>
        <v>0</v>
      </c>
      <c r="C44" s="6">
        <f>SUMIFS('Energy balance options'!G$6:G$3000,'Energy balance options'!$B$6:$B$3000,'Refinery sector'!$A44,'Energy balance options'!$C$6:$C$3000,'Refinery sector'!$I$1)</f>
        <v>3.230155595E-5</v>
      </c>
      <c r="D44" s="6">
        <f t="shared" si="3"/>
        <v>3.230155595E-5</v>
      </c>
      <c r="F44" t="s">
        <v>8641</v>
      </c>
    </row>
    <row r="45" spans="1:6" ht="15" customHeight="1" x14ac:dyDescent="0.2">
      <c r="A45" s="263" t="s">
        <v>8282</v>
      </c>
      <c r="B45" s="6">
        <f>SUMIFS('Energy balance options'!F$6:F$3000,'Energy balance options'!$B$6:$B$3000,'Refinery sector'!$A45,'Energy balance options'!$C$6:$C$3000,'Refinery sector'!$I$1)</f>
        <v>-1.4149698860000001E-5</v>
      </c>
      <c r="C45" s="6">
        <f>SUMIFS('Energy balance options'!G$6:G$3000,'Energy balance options'!$B$6:$B$3000,'Refinery sector'!$A45,'Energy balance options'!$C$6:$C$3000,'Refinery sector'!$I$1)</f>
        <v>0</v>
      </c>
      <c r="D45" s="6">
        <f t="shared" si="3"/>
        <v>-1.4149698860000001E-5</v>
      </c>
      <c r="F45" t="s">
        <v>8641</v>
      </c>
    </row>
    <row r="46" spans="1:6" ht="15" customHeight="1" x14ac:dyDescent="0.2">
      <c r="A46" s="263" t="s">
        <v>8266</v>
      </c>
      <c r="B46" s="6">
        <f>SUMIFS('Energy balance options'!F$6:F$3000,'Energy balance options'!$B$6:$B$3000,'Refinery sector'!$A46,'Energy balance options'!$C$6:$C$3000,'Refinery sector'!$I$1)</f>
        <v>-239.50695870000001</v>
      </c>
      <c r="C46" s="6">
        <f>SUMIFS('Energy balance options'!G$6:G$3000,'Energy balance options'!$B$6:$B$3000,'Refinery sector'!$A46,'Energy balance options'!$C$6:$C$3000,'Refinery sector'!$I$1)</f>
        <v>0</v>
      </c>
      <c r="D46" s="6">
        <f t="shared" si="3"/>
        <v>-239.50695870000001</v>
      </c>
      <c r="F46" t="s">
        <v>8640</v>
      </c>
    </row>
    <row r="47" spans="1:6" ht="15" customHeight="1" x14ac:dyDescent="0.2">
      <c r="A47" s="263" t="s">
        <v>8262</v>
      </c>
      <c r="B47" s="6">
        <f>SUMIFS('Energy balance options'!F$6:F$3000,'Energy balance options'!$B$6:$B$3000,'Refinery sector'!$A47,'Energy balance options'!$C$6:$C$3000,'Refinery sector'!$I$1)</f>
        <v>0</v>
      </c>
      <c r="C47" s="6">
        <f>SUMIFS('Energy balance options'!G$6:G$3000,'Energy balance options'!$B$6:$B$3000,'Refinery sector'!$A47,'Energy balance options'!$C$6:$C$3000,'Refinery sector'!$I$1)</f>
        <v>1637.8432660000001</v>
      </c>
      <c r="D47" s="6">
        <f t="shared" si="3"/>
        <v>1637.8432660000001</v>
      </c>
      <c r="F47" t="s">
        <v>8646</v>
      </c>
    </row>
    <row r="48" spans="1:6" ht="15" customHeight="1" x14ac:dyDescent="0.2">
      <c r="A48" s="263" t="s">
        <v>8272</v>
      </c>
      <c r="B48" s="6">
        <f>SUMIFS('Energy balance options'!F$6:F$3000,'Energy balance options'!$B$6:$B$3000,'Refinery sector'!$A48,'Energy balance options'!$C$6:$C$3000,'Refinery sector'!$I$1)</f>
        <v>-9.6246892290000001E-6</v>
      </c>
      <c r="C48" s="6">
        <f>SUMIFS('Energy balance options'!G$6:G$3000,'Energy balance options'!$B$6:$B$3000,'Refinery sector'!$A48,'Energy balance options'!$C$6:$C$3000,'Refinery sector'!$I$1)</f>
        <v>0</v>
      </c>
      <c r="D48" s="6">
        <f t="shared" si="3"/>
        <v>-9.6246892290000001E-6</v>
      </c>
      <c r="F48" t="s">
        <v>8646</v>
      </c>
    </row>
    <row r="49" spans="1:6" ht="15" customHeight="1" x14ac:dyDescent="0.2">
      <c r="A49" s="263" t="s">
        <v>398</v>
      </c>
      <c r="B49" s="6">
        <f>SUMIFS('Energy balance options'!F$6:F$3000,'Energy balance options'!$B$6:$B$3000,'Refinery sector'!$A49,'Energy balance options'!$C$6:$C$3000,'Refinery sector'!$I$1)</f>
        <v>0</v>
      </c>
      <c r="C49" s="6">
        <f>SUMIFS('Energy balance options'!G$6:G$3000,'Energy balance options'!$B$6:$B$3000,'Refinery sector'!$A49,'Energy balance options'!$C$6:$C$3000,'Refinery sector'!$I$1)</f>
        <v>0</v>
      </c>
      <c r="D49" s="6">
        <f t="shared" si="3"/>
        <v>0</v>
      </c>
      <c r="F49" t="s">
        <v>97</v>
      </c>
    </row>
    <row r="50" spans="1:6" ht="15" customHeight="1" x14ac:dyDescent="0.2">
      <c r="A50" s="263" t="s">
        <v>8322</v>
      </c>
      <c r="B50" s="6">
        <f>SUMIFS('Energy balance options'!F$6:F$3000,'Energy balance options'!$B$6:$B$3000,'Refinery sector'!$A50,'Energy balance options'!$C$6:$C$3000,'Refinery sector'!$I$1)</f>
        <v>0</v>
      </c>
      <c r="C50" s="6">
        <f>SUMIFS('Energy balance options'!G$6:G$3000,'Energy balance options'!$B$6:$B$3000,'Refinery sector'!$A50,'Energy balance options'!$C$6:$C$3000,'Refinery sector'!$I$1)</f>
        <v>0</v>
      </c>
      <c r="D50" s="6">
        <f t="shared" si="3"/>
        <v>0</v>
      </c>
      <c r="F50" t="s">
        <v>8322</v>
      </c>
    </row>
    <row r="51" spans="1:6" ht="15" customHeight="1" x14ac:dyDescent="0.2">
      <c r="A51" s="263" t="s">
        <v>8274</v>
      </c>
      <c r="B51" s="6">
        <f>SUMIFS('Energy balance options'!F$6:F$3000,'Energy balance options'!$B$6:$B$3000,'Refinery sector'!$A51,'Energy balance options'!$C$6:$C$3000,'Refinery sector'!$I$1)</f>
        <v>0</v>
      </c>
      <c r="C51" s="6">
        <f>SUMIFS('Energy balance options'!G$6:G$3000,'Energy balance options'!$B$6:$B$3000,'Refinery sector'!$A51,'Energy balance options'!$C$6:$C$3000,'Refinery sector'!$I$1)</f>
        <v>0</v>
      </c>
      <c r="D51" s="6">
        <f t="shared" si="3"/>
        <v>0</v>
      </c>
      <c r="F51" t="s">
        <v>8647</v>
      </c>
    </row>
    <row r="52" spans="1:6" ht="15" customHeight="1" x14ac:dyDescent="0.2">
      <c r="A52" s="263" t="s">
        <v>8267</v>
      </c>
      <c r="B52" s="6">
        <f>SUMIFS('Energy balance options'!F$6:F$3000,'Energy balance options'!$B$6:$B$3000,'Refinery sector'!$A52,'Energy balance options'!$C$6:$C$3000,'Refinery sector'!$I$1)</f>
        <v>-54.761811369999997</v>
      </c>
      <c r="C52" s="6">
        <f>SUMIFS('Energy balance options'!G$6:G$3000,'Energy balance options'!$B$6:$B$3000,'Refinery sector'!$A52,'Energy balance options'!$C$6:$C$3000,'Refinery sector'!$I$1)</f>
        <v>1.0625060630000001E-5</v>
      </c>
      <c r="D52" s="6">
        <f t="shared" si="3"/>
        <v>-54.761800744939364</v>
      </c>
      <c r="F52" t="s">
        <v>8648</v>
      </c>
    </row>
    <row r="53" spans="1:6" ht="15" customHeight="1" x14ac:dyDescent="0.2">
      <c r="A53" s="263" t="s">
        <v>8635</v>
      </c>
      <c r="B53" s="6">
        <f>SUMIFS('Energy balance options'!F$6:F$3000,'Energy balance options'!$B$6:$B$3000,'Refinery sector'!$A53,'Energy balance options'!$C$6:$C$3000,'Refinery sector'!$I$1)</f>
        <v>0</v>
      </c>
      <c r="C53" s="6">
        <f>SUMIFS('Energy balance options'!G$6:G$3000,'Energy balance options'!$B$6:$B$3000,'Refinery sector'!$A53,'Energy balance options'!$C$6:$C$3000,'Refinery sector'!$I$1)</f>
        <v>0</v>
      </c>
      <c r="D53" s="6">
        <f t="shared" si="3"/>
        <v>0</v>
      </c>
      <c r="F53" s="263" t="s">
        <v>8635</v>
      </c>
    </row>
    <row r="54" spans="1:6" ht="15" customHeight="1" x14ac:dyDescent="0.2">
      <c r="A54" s="263" t="s">
        <v>403</v>
      </c>
      <c r="B54" s="6">
        <f>SUMIFS('Energy balance options'!F$6:F$3000,'Energy balance options'!$B$6:$B$3000,'Refinery sector'!$A54,'Energy balance options'!$C$6:$C$3000,'Refinery sector'!$I$1)</f>
        <v>-119.0084269</v>
      </c>
      <c r="C54" s="6">
        <f>SUMIFS('Energy balance options'!G$6:G$3000,'Energy balance options'!$B$6:$B$3000,'Refinery sector'!$A54,'Energy balance options'!$C$6:$C$3000,'Refinery sector'!$I$1)</f>
        <v>64.996405639309231</v>
      </c>
      <c r="D54" s="6">
        <f t="shared" si="3"/>
        <v>-54.012021260690773</v>
      </c>
      <c r="F54" t="s">
        <v>8649</v>
      </c>
    </row>
    <row r="55" spans="1:6" ht="15" customHeight="1" x14ac:dyDescent="0.2">
      <c r="A55" s="263" t="s">
        <v>8347</v>
      </c>
      <c r="B55" s="6">
        <f>SUMIFS('Energy balance options'!F$6:F$3000,'Energy balance options'!$B$6:$B$3000,'Refinery sector'!$A55,'Energy balance options'!$C$6:$C$3000,'Refinery sector'!$I$1)</f>
        <v>0</v>
      </c>
      <c r="C55" s="6">
        <f>SUMIFS('Energy balance options'!G$6:G$3000,'Energy balance options'!$B$6:$B$3000,'Refinery sector'!$A55,'Energy balance options'!$C$6:$C$3000,'Refinery sector'!$I$1)</f>
        <v>0</v>
      </c>
      <c r="D55" s="6">
        <f t="shared" si="3"/>
        <v>0</v>
      </c>
      <c r="F55" t="s">
        <v>8650</v>
      </c>
    </row>
    <row r="56" spans="1:6" ht="15" customHeight="1" x14ac:dyDescent="0.2">
      <c r="A56" s="263" t="s">
        <v>8271</v>
      </c>
      <c r="B56" s="6">
        <f>SUMIFS('Energy balance options'!F$6:F$3000,'Energy balance options'!$B$6:$B$3000,'Refinery sector'!$A56,'Energy balance options'!$C$6:$C$3000,'Refinery sector'!$I$1)</f>
        <v>-4.5543911980000003E-5</v>
      </c>
      <c r="C56" s="6">
        <f>SUMIFS('Energy balance options'!G$6:G$3000,'Energy balance options'!$B$6:$B$3000,'Refinery sector'!$A56,'Energy balance options'!$C$6:$C$3000,'Refinery sector'!$I$1)</f>
        <v>0</v>
      </c>
      <c r="D56" s="6">
        <f t="shared" si="3"/>
        <v>-4.5543911980000003E-5</v>
      </c>
      <c r="F56" t="s">
        <v>8651</v>
      </c>
    </row>
    <row r="57" spans="1:6" ht="15" customHeight="1" x14ac:dyDescent="0.2">
      <c r="A57" s="263" t="s">
        <v>8276</v>
      </c>
      <c r="B57" s="6">
        <f>SUMIFS('Energy balance options'!F$6:F$3000,'Energy balance options'!$B$6:$B$3000,'Refinery sector'!$A57,'Energy balance options'!$C$6:$C$3000,'Refinery sector'!$I$1)</f>
        <v>-2.8038902004E-5</v>
      </c>
      <c r="C57" s="6">
        <f>SUMIFS('Energy balance options'!G$6:G$3000,'Energy balance options'!$B$6:$B$3000,'Refinery sector'!$A57,'Energy balance options'!$C$6:$C$3000,'Refinery sector'!$I$1)</f>
        <v>0</v>
      </c>
      <c r="D57" s="6">
        <f t="shared" si="3"/>
        <v>-2.8038902004E-5</v>
      </c>
      <c r="F57" t="s">
        <v>8651</v>
      </c>
    </row>
    <row r="58" spans="1:6" ht="15" customHeight="1" x14ac:dyDescent="0.2">
      <c r="A58" s="263" t="s">
        <v>8525</v>
      </c>
      <c r="B58" s="6">
        <f>SUMIFS('Energy balance options'!F$6:F$3000,'Energy balance options'!$B$6:$B$3000,'Refinery sector'!$A58,'Energy balance options'!$C$6:$C$3000,'Refinery sector'!$I$1)</f>
        <v>0</v>
      </c>
      <c r="C58" s="6">
        <f>SUMIFS('Energy balance options'!G$6:G$3000,'Energy balance options'!$B$6:$B$3000,'Refinery sector'!$A58,'Energy balance options'!$C$6:$C$3000,'Refinery sector'!$I$1)</f>
        <v>0</v>
      </c>
      <c r="D58" s="6">
        <f t="shared" si="3"/>
        <v>0</v>
      </c>
      <c r="F58" t="s">
        <v>8651</v>
      </c>
    </row>
    <row r="59" spans="1:6" ht="15" customHeight="1" x14ac:dyDescent="0.2">
      <c r="A59" s="263" t="s">
        <v>8277</v>
      </c>
      <c r="B59" s="6">
        <f>SUMIFS('Energy balance options'!F$6:F$3000,'Energy balance options'!$B$6:$B$3000,'Refinery sector'!$A59,'Energy balance options'!$C$6:$C$3000,'Refinery sector'!$I$1)</f>
        <v>-2.2434107162E-5</v>
      </c>
      <c r="C59" s="6">
        <f>SUMIFS('Energy balance options'!G$6:G$3000,'Energy balance options'!$B$6:$B$3000,'Refinery sector'!$A59,'Energy balance options'!$C$6:$C$3000,'Refinery sector'!$I$1)</f>
        <v>0</v>
      </c>
      <c r="D59" s="6">
        <f t="shared" si="3"/>
        <v>-2.2434107162E-5</v>
      </c>
      <c r="F59" t="s">
        <v>8651</v>
      </c>
    </row>
    <row r="60" spans="1:6" ht="15" customHeight="1" x14ac:dyDescent="0.2">
      <c r="A60" s="263" t="s">
        <v>8300</v>
      </c>
      <c r="B60" s="6">
        <f>SUMIFS('Energy balance options'!F$6:F$3000,'Energy balance options'!$B$6:$B$3000,'Refinery sector'!$A60,'Energy balance options'!$C$6:$C$3000,'Refinery sector'!$I$1)</f>
        <v>0</v>
      </c>
      <c r="C60" s="6">
        <f>SUMIFS('Energy balance options'!G$6:G$3000,'Energy balance options'!$B$6:$B$3000,'Refinery sector'!$A60,'Energy balance options'!$C$6:$C$3000,'Refinery sector'!$I$1)</f>
        <v>0</v>
      </c>
      <c r="D60" s="6">
        <f t="shared" si="3"/>
        <v>0</v>
      </c>
      <c r="F60" t="s">
        <v>8651</v>
      </c>
    </row>
    <row r="61" spans="1:6" ht="15" customHeight="1" x14ac:dyDescent="0.2">
      <c r="A61" s="263" t="s">
        <v>8316</v>
      </c>
      <c r="B61" s="6">
        <f>SUMIFS('Energy balance options'!F$6:F$3000,'Energy balance options'!$B$6:$B$3000,'Refinery sector'!$A61,'Energy balance options'!$C$6:$C$3000,'Refinery sector'!$I$1)</f>
        <v>0</v>
      </c>
      <c r="C61" s="6">
        <f>SUMIFS('Energy balance options'!G$6:G$3000,'Energy balance options'!$B$6:$B$3000,'Refinery sector'!$A61,'Energy balance options'!$C$6:$C$3000,'Refinery sector'!$I$1)</f>
        <v>4.668250977E-5</v>
      </c>
      <c r="D61" s="6">
        <f t="shared" ref="D61:D67" si="4">B61+C61</f>
        <v>4.668250977E-5</v>
      </c>
      <c r="F61" t="s">
        <v>8651</v>
      </c>
    </row>
    <row r="62" spans="1:6" ht="15" customHeight="1" x14ac:dyDescent="0.2">
      <c r="A62" s="263" t="s">
        <v>8281</v>
      </c>
      <c r="B62" s="6">
        <f>SUMIFS('Energy balance options'!F$6:F$3000,'Energy balance options'!$B$6:$B$3000,'Refinery sector'!$A62,'Energy balance options'!$C$6:$C$3000,'Refinery sector'!$I$1)</f>
        <v>0</v>
      </c>
      <c r="C62" s="6">
        <f>SUMIFS('Energy balance options'!G$6:G$3000,'Energy balance options'!$B$6:$B$3000,'Refinery sector'!$A62,'Energy balance options'!$C$6:$C$3000,'Refinery sector'!$I$1)</f>
        <v>0</v>
      </c>
      <c r="D62" s="6">
        <f t="shared" si="4"/>
        <v>0</v>
      </c>
      <c r="F62" t="s">
        <v>8651</v>
      </c>
    </row>
    <row r="63" spans="1:6" ht="15" customHeight="1" x14ac:dyDescent="0.2">
      <c r="A63" s="263" t="s">
        <v>8323</v>
      </c>
      <c r="B63" s="6">
        <f>SUMIFS('Energy balance options'!F$6:F$3000,'Energy balance options'!$B$6:$B$3000,'Refinery sector'!$A63,'Energy balance options'!$C$6:$C$3000,'Refinery sector'!$I$1)</f>
        <v>-1.2102414023E-5</v>
      </c>
      <c r="C63" s="6">
        <f>SUMIFS('Energy balance options'!G$6:G$3000,'Energy balance options'!$B$6:$B$3000,'Refinery sector'!$A63,'Energy balance options'!$C$6:$C$3000,'Refinery sector'!$I$1)</f>
        <v>0</v>
      </c>
      <c r="D63" s="6">
        <f t="shared" si="4"/>
        <v>-1.2102414023E-5</v>
      </c>
      <c r="F63" t="s">
        <v>8650</v>
      </c>
    </row>
    <row r="64" spans="1:6" ht="15" customHeight="1" x14ac:dyDescent="0.2">
      <c r="A64" s="263" t="s">
        <v>8321</v>
      </c>
      <c r="B64" s="6">
        <f>SUMIFS('Energy balance options'!F$6:F$3000,'Energy balance options'!$B$6:$B$3000,'Refinery sector'!$A64,'Energy balance options'!$C$6:$C$3000,'Refinery sector'!$I$1)</f>
        <v>0</v>
      </c>
      <c r="C64" s="6">
        <f>SUMIFS('Energy balance options'!G$6:G$3000,'Energy balance options'!$B$6:$B$3000,'Refinery sector'!$A64,'Energy balance options'!$C$6:$C$3000,'Refinery sector'!$I$1)</f>
        <v>2.4116916440999996E-5</v>
      </c>
      <c r="D64" s="6">
        <f t="shared" si="4"/>
        <v>2.4116916440999996E-5</v>
      </c>
      <c r="F64" t="s">
        <v>8321</v>
      </c>
    </row>
    <row r="65" spans="1:6" ht="15" customHeight="1" x14ac:dyDescent="0.2">
      <c r="A65" s="263" t="s">
        <v>8278</v>
      </c>
      <c r="B65" s="6">
        <f>SUMIFS('Energy balance options'!F$6:F$3000,'Energy balance options'!$B$6:$B$3000,'Refinery sector'!$A65,'Energy balance options'!$C$6:$C$3000,'Refinery sector'!$I$1)</f>
        <v>-6.3347449978999999E-5</v>
      </c>
      <c r="C65" s="6">
        <f>SUMIFS('Energy balance options'!G$6:G$3000,'Energy balance options'!$B$6:$B$3000,'Refinery sector'!$A65,'Energy balance options'!$C$6:$C$3000,'Refinery sector'!$I$1)</f>
        <v>6.257542319E-5</v>
      </c>
      <c r="D65" s="6">
        <f t="shared" si="4"/>
        <v>-7.7202678899999922E-7</v>
      </c>
      <c r="F65" t="s">
        <v>8651</v>
      </c>
    </row>
    <row r="66" spans="1:6" ht="15" customHeight="1" x14ac:dyDescent="0.2">
      <c r="A66" s="263" t="s">
        <v>480</v>
      </c>
      <c r="B66" s="6">
        <f>SUMIFS('Energy balance options'!F$6:F$3000,'Energy balance options'!$B$6:$B$3000,'Refinery sector'!$A66,'Energy balance options'!$C$6:$C$3000,'Refinery sector'!$I$1)</f>
        <v>-2.1779407628661982</v>
      </c>
      <c r="C66" s="6">
        <f>SUMIFS('Energy balance options'!G$6:G$3000,'Energy balance options'!$B$6:$B$3000,'Refinery sector'!$A66,'Energy balance options'!$C$6:$C$3000,'Refinery sector'!$I$1)</f>
        <v>5.5858057593999996E-5</v>
      </c>
      <c r="D66" s="6">
        <f t="shared" si="4"/>
        <v>-2.1778849048086042</v>
      </c>
      <c r="F66" t="s">
        <v>8645</v>
      </c>
    </row>
    <row r="67" spans="1:6" ht="15" customHeight="1" x14ac:dyDescent="0.2">
      <c r="A67" s="263" t="s">
        <v>55</v>
      </c>
      <c r="B67" s="6">
        <f>SUMIFS('Energy balance options'!F$6:F$3000,'Energy balance options'!$B$6:$B$3000,'Refinery sector'!$A67,'Energy balance options'!$C$6:$C$3000,'Refinery sector'!$I$1)</f>
        <v>0</v>
      </c>
      <c r="C67" s="6">
        <f>SUMIFS('Energy balance options'!G$6:G$3000,'Energy balance options'!$B$6:$B$3000,'Refinery sector'!$A67,'Energy balance options'!$C$6:$C$3000,'Refinery sector'!$I$1)</f>
        <v>60.954883589271816</v>
      </c>
      <c r="D67" s="6">
        <f t="shared" si="4"/>
        <v>60.954883589271816</v>
      </c>
      <c r="F67" t="s">
        <v>8652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855F-9EAD-449F-84D2-CA3769217D5B}">
  <sheetPr>
    <tabColor rgb="FF92D050"/>
  </sheetPr>
  <dimension ref="A2:F1000"/>
  <sheetViews>
    <sheetView topLeftCell="A335" workbookViewId="0">
      <selection activeCell="D397" sqref="D397:D399"/>
    </sheetView>
  </sheetViews>
  <sheetFormatPr baseColWidth="10" defaultColWidth="8.83203125" defaultRowHeight="15" x14ac:dyDescent="0.2"/>
  <cols>
    <col min="1" max="1" width="81.6640625" bestFit="1" customWidth="1"/>
    <col min="2" max="2" width="24.83203125" bestFit="1" customWidth="1"/>
    <col min="3" max="3" width="23.83203125" style="9" bestFit="1" customWidth="1"/>
    <col min="4" max="4" width="12.83203125" style="9" customWidth="1"/>
    <col min="5" max="5" width="31.33203125" style="9" bestFit="1" customWidth="1"/>
    <col min="6" max="6" width="34.33203125" style="9" bestFit="1" customWidth="1"/>
  </cols>
  <sheetData>
    <row r="2" spans="1:6" s="9" customFormat="1" ht="15" customHeight="1" x14ac:dyDescent="0.2">
      <c r="A2" s="427" t="s">
        <v>376</v>
      </c>
      <c r="B2" s="427"/>
      <c r="C2" s="427"/>
      <c r="D2" s="427"/>
      <c r="E2" s="427"/>
      <c r="F2" s="427"/>
    </row>
    <row r="4" spans="1:6" s="10" customFormat="1" x14ac:dyDescent="0.2">
      <c r="B4" s="10" t="s">
        <v>8733</v>
      </c>
      <c r="C4" s="10" t="s">
        <v>372</v>
      </c>
      <c r="D4" s="10" t="s">
        <v>9400</v>
      </c>
      <c r="E4" s="10" t="s">
        <v>9401</v>
      </c>
      <c r="F4" s="10" t="s">
        <v>9402</v>
      </c>
    </row>
    <row r="5" spans="1:6" s="5" customFormat="1" x14ac:dyDescent="0.2">
      <c r="A5" s="5" t="s">
        <v>10</v>
      </c>
      <c r="B5" s="5" t="s">
        <v>9403</v>
      </c>
      <c r="C5" s="10"/>
      <c r="D5" s="10"/>
      <c r="E5" s="10"/>
      <c r="F5" s="10"/>
    </row>
    <row r="6" spans="1:6" x14ac:dyDescent="0.2">
      <c r="A6" t="s">
        <v>8559</v>
      </c>
      <c r="B6" s="90" t="s">
        <v>8497</v>
      </c>
      <c r="C6" s="99" t="s">
        <v>356</v>
      </c>
      <c r="D6" s="96">
        <v>-0.98423358709999997</v>
      </c>
      <c r="E6" s="97">
        <v>-0.84899484130000002</v>
      </c>
      <c r="F6" s="98"/>
    </row>
    <row r="7" spans="1:6" x14ac:dyDescent="0.2">
      <c r="A7" t="s">
        <v>8559</v>
      </c>
      <c r="B7" t="s">
        <v>353</v>
      </c>
      <c r="C7" s="99" t="s">
        <v>356</v>
      </c>
      <c r="D7" s="96">
        <v>-0.84899484130000002</v>
      </c>
      <c r="E7" s="97">
        <v>-0.84899484130000002</v>
      </c>
      <c r="F7" s="98"/>
    </row>
    <row r="8" spans="1:6" x14ac:dyDescent="0.2">
      <c r="A8" t="s">
        <v>8559</v>
      </c>
      <c r="B8" t="s">
        <v>8171</v>
      </c>
      <c r="C8" s="99" t="s">
        <v>356</v>
      </c>
      <c r="D8" s="96">
        <v>-0.19010703700000001</v>
      </c>
      <c r="E8" s="97"/>
      <c r="F8" s="98"/>
    </row>
    <row r="9" spans="1:6" x14ac:dyDescent="0.2">
      <c r="A9" t="s">
        <v>8559</v>
      </c>
      <c r="B9" t="s">
        <v>8172</v>
      </c>
      <c r="C9" s="99" t="s">
        <v>356</v>
      </c>
      <c r="D9" s="96">
        <v>5.4868291159999999E-2</v>
      </c>
      <c r="E9" s="97"/>
      <c r="F9" s="98"/>
    </row>
    <row r="10" spans="1:6" x14ac:dyDescent="0.2">
      <c r="A10" t="s">
        <v>8685</v>
      </c>
      <c r="B10" t="s">
        <v>8497</v>
      </c>
      <c r="C10" s="99" t="s">
        <v>373</v>
      </c>
      <c r="D10" s="96">
        <v>0.74456033290000001</v>
      </c>
      <c r="E10" s="97">
        <v>0.74456033290000001</v>
      </c>
      <c r="F10" s="98"/>
    </row>
    <row r="11" spans="1:6" x14ac:dyDescent="0.2">
      <c r="A11" t="s">
        <v>8685</v>
      </c>
      <c r="B11" t="s">
        <v>353</v>
      </c>
      <c r="C11" s="99" t="s">
        <v>373</v>
      </c>
      <c r="D11" s="96">
        <v>0.74456033290000001</v>
      </c>
      <c r="E11" s="97">
        <v>0.74456033290000001</v>
      </c>
      <c r="F11" s="98"/>
    </row>
    <row r="12" spans="1:6" x14ac:dyDescent="0.2">
      <c r="A12" t="s">
        <v>8460</v>
      </c>
      <c r="B12" t="s">
        <v>8497</v>
      </c>
      <c r="C12" s="99" t="s">
        <v>374</v>
      </c>
      <c r="D12" s="96">
        <v>1.100669888E-2</v>
      </c>
      <c r="E12" s="97">
        <v>1.100669888E-2</v>
      </c>
      <c r="F12" s="98"/>
    </row>
    <row r="13" spans="1:6" x14ac:dyDescent="0.2">
      <c r="A13" t="s">
        <v>8460</v>
      </c>
      <c r="B13" t="s">
        <v>353</v>
      </c>
      <c r="C13" s="99" t="s">
        <v>374</v>
      </c>
      <c r="D13" s="96">
        <v>1.100669888E-2</v>
      </c>
      <c r="E13" s="97">
        <v>1.100669888E-2</v>
      </c>
      <c r="F13" s="98"/>
    </row>
    <row r="14" spans="1:6" x14ac:dyDescent="0.2">
      <c r="A14" t="s">
        <v>8737</v>
      </c>
      <c r="B14" t="s">
        <v>8497</v>
      </c>
      <c r="C14" s="99" t="s">
        <v>374</v>
      </c>
      <c r="D14" s="96">
        <v>1.324591992</v>
      </c>
      <c r="E14" s="97">
        <v>1.324591992</v>
      </c>
      <c r="F14" s="98"/>
    </row>
    <row r="15" spans="1:6" x14ac:dyDescent="0.2">
      <c r="A15" t="s">
        <v>8737</v>
      </c>
      <c r="B15" t="s">
        <v>353</v>
      </c>
      <c r="C15" s="99" t="s">
        <v>374</v>
      </c>
      <c r="D15" s="96">
        <v>1.324591992</v>
      </c>
      <c r="E15" s="97">
        <v>1.324591992</v>
      </c>
      <c r="F15" s="98"/>
    </row>
    <row r="16" spans="1:6" x14ac:dyDescent="0.2">
      <c r="A16" t="s">
        <v>8462</v>
      </c>
      <c r="B16" t="s">
        <v>8497</v>
      </c>
      <c r="C16" s="99" t="s">
        <v>359</v>
      </c>
      <c r="D16" s="96">
        <v>11.09208117</v>
      </c>
      <c r="E16" s="97">
        <v>11.09208117</v>
      </c>
      <c r="F16" s="98"/>
    </row>
    <row r="17" spans="1:6" x14ac:dyDescent="0.2">
      <c r="A17" t="s">
        <v>8462</v>
      </c>
      <c r="B17" t="s">
        <v>353</v>
      </c>
      <c r="C17" s="99" t="s">
        <v>359</v>
      </c>
      <c r="D17" s="96">
        <v>11.09208117</v>
      </c>
      <c r="E17" s="97">
        <v>11.09208117</v>
      </c>
      <c r="F17" s="98"/>
    </row>
    <row r="18" spans="1:6" x14ac:dyDescent="0.2">
      <c r="A18" t="s">
        <v>8463</v>
      </c>
      <c r="B18" t="s">
        <v>8497</v>
      </c>
      <c r="C18" s="99" t="s">
        <v>359</v>
      </c>
      <c r="D18" s="96">
        <v>1.6310842299999999</v>
      </c>
      <c r="E18" s="97">
        <v>1.6310842299999999</v>
      </c>
      <c r="F18" s="98"/>
    </row>
    <row r="19" spans="1:6" x14ac:dyDescent="0.2">
      <c r="A19" t="s">
        <v>8463</v>
      </c>
      <c r="B19" t="s">
        <v>353</v>
      </c>
      <c r="C19" s="99" t="s">
        <v>359</v>
      </c>
      <c r="D19" s="96">
        <v>1.6310842299999999</v>
      </c>
      <c r="E19" s="97">
        <v>1.6310842299999999</v>
      </c>
      <c r="F19" s="98"/>
    </row>
    <row r="20" spans="1:6" x14ac:dyDescent="0.2">
      <c r="A20" t="s">
        <v>9147</v>
      </c>
      <c r="B20" t="s">
        <v>8497</v>
      </c>
      <c r="C20" s="99" t="s">
        <v>373</v>
      </c>
      <c r="D20" s="96">
        <v>4.6549118129999997E-6</v>
      </c>
      <c r="E20" s="97">
        <v>4.6549118129999997E-6</v>
      </c>
      <c r="F20" s="98"/>
    </row>
    <row r="21" spans="1:6" x14ac:dyDescent="0.2">
      <c r="A21" t="s">
        <v>9147</v>
      </c>
      <c r="B21" t="s">
        <v>353</v>
      </c>
      <c r="C21" s="99" t="s">
        <v>373</v>
      </c>
      <c r="D21" s="96">
        <v>4.6549118129999997E-6</v>
      </c>
      <c r="E21" s="97">
        <v>4.6549118129999997E-6</v>
      </c>
      <c r="F21" s="98"/>
    </row>
    <row r="22" spans="1:6" x14ac:dyDescent="0.2">
      <c r="A22" t="s">
        <v>8561</v>
      </c>
      <c r="B22" t="s">
        <v>8497</v>
      </c>
      <c r="C22" s="99" t="s">
        <v>361</v>
      </c>
      <c r="D22" s="96">
        <v>6.8408575499999999E-2</v>
      </c>
      <c r="E22" s="97">
        <v>6.8408575499999999E-2</v>
      </c>
      <c r="F22" s="98"/>
    </row>
    <row r="23" spans="1:6" x14ac:dyDescent="0.2">
      <c r="A23" t="s">
        <v>8561</v>
      </c>
      <c r="B23" t="s">
        <v>353</v>
      </c>
      <c r="C23" s="99" t="s">
        <v>361</v>
      </c>
      <c r="D23" s="96">
        <v>6.8408575499999999E-2</v>
      </c>
      <c r="E23" s="97">
        <v>6.8408575499999999E-2</v>
      </c>
      <c r="F23" s="98"/>
    </row>
    <row r="24" spans="1:6" x14ac:dyDescent="0.2">
      <c r="A24" t="s">
        <v>8562</v>
      </c>
      <c r="B24" t="s">
        <v>8497</v>
      </c>
      <c r="C24" s="99" t="s">
        <v>361</v>
      </c>
      <c r="D24" s="96">
        <v>0.41559722180000003</v>
      </c>
      <c r="E24" s="97">
        <v>0.41559722180000003</v>
      </c>
      <c r="F24" s="98"/>
    </row>
    <row r="25" spans="1:6" x14ac:dyDescent="0.2">
      <c r="A25" t="s">
        <v>8562</v>
      </c>
      <c r="B25" t="s">
        <v>353</v>
      </c>
      <c r="C25" s="99" t="s">
        <v>361</v>
      </c>
      <c r="D25" s="96">
        <v>0.41559722180000003</v>
      </c>
      <c r="E25" s="97">
        <v>0.41559722180000003</v>
      </c>
      <c r="F25" s="98"/>
    </row>
    <row r="26" spans="1:6" x14ac:dyDescent="0.2">
      <c r="A26" t="s">
        <v>8563</v>
      </c>
      <c r="B26" t="s">
        <v>8497</v>
      </c>
      <c r="C26" s="99" t="s">
        <v>361</v>
      </c>
      <c r="D26" s="96">
        <v>9.8590117549999991E-3</v>
      </c>
      <c r="E26" s="97">
        <v>9.8590117549999991E-3</v>
      </c>
      <c r="F26" s="98"/>
    </row>
    <row r="27" spans="1:6" x14ac:dyDescent="0.2">
      <c r="A27" t="s">
        <v>8563</v>
      </c>
      <c r="B27" t="s">
        <v>353</v>
      </c>
      <c r="C27" s="99" t="s">
        <v>361</v>
      </c>
      <c r="D27" s="96">
        <v>9.8590117549999991E-3</v>
      </c>
      <c r="E27" s="97">
        <v>9.8590117549999991E-3</v>
      </c>
      <c r="F27" s="98"/>
    </row>
    <row r="28" spans="1:6" x14ac:dyDescent="0.2">
      <c r="A28" t="s">
        <v>8564</v>
      </c>
      <c r="B28" t="s">
        <v>8497</v>
      </c>
      <c r="C28" s="99" t="s">
        <v>361</v>
      </c>
      <c r="D28" s="96">
        <v>5.3591081680000004E-4</v>
      </c>
      <c r="E28" s="97">
        <v>5.3591081680000004E-4</v>
      </c>
      <c r="F28" s="98"/>
    </row>
    <row r="29" spans="1:6" x14ac:dyDescent="0.2">
      <c r="A29" t="s">
        <v>8564</v>
      </c>
      <c r="B29" t="s">
        <v>353</v>
      </c>
      <c r="C29" s="99" t="s">
        <v>361</v>
      </c>
      <c r="D29" s="96">
        <v>5.3591081680000004E-4</v>
      </c>
      <c r="E29" s="97">
        <v>5.3591081680000004E-4</v>
      </c>
      <c r="F29" s="98"/>
    </row>
    <row r="30" spans="1:6" x14ac:dyDescent="0.2">
      <c r="A30" t="s">
        <v>8466</v>
      </c>
      <c r="B30" t="s">
        <v>8497</v>
      </c>
      <c r="C30" s="99" t="s">
        <v>361</v>
      </c>
      <c r="D30" s="96">
        <v>1.451218159E-3</v>
      </c>
      <c r="E30" s="97">
        <v>1.451218159E-3</v>
      </c>
      <c r="F30" s="98"/>
    </row>
    <row r="31" spans="1:6" x14ac:dyDescent="0.2">
      <c r="A31" t="s">
        <v>8466</v>
      </c>
      <c r="B31" t="s">
        <v>353</v>
      </c>
      <c r="C31" s="99" t="s">
        <v>361</v>
      </c>
      <c r="D31" s="96">
        <v>1.451218159E-3</v>
      </c>
      <c r="E31" s="97">
        <v>1.451218159E-3</v>
      </c>
      <c r="F31" s="98"/>
    </row>
    <row r="32" spans="1:6" x14ac:dyDescent="0.2">
      <c r="A32" t="s">
        <v>8467</v>
      </c>
      <c r="B32" t="s">
        <v>8497</v>
      </c>
      <c r="C32" s="99" t="s">
        <v>361</v>
      </c>
      <c r="D32" s="96">
        <v>1.024866885E-5</v>
      </c>
      <c r="E32" s="97">
        <v>1.024866885E-5</v>
      </c>
      <c r="F32" s="98"/>
    </row>
    <row r="33" spans="1:6" x14ac:dyDescent="0.2">
      <c r="A33" t="s">
        <v>8467</v>
      </c>
      <c r="B33" t="s">
        <v>353</v>
      </c>
      <c r="C33" s="99" t="s">
        <v>361</v>
      </c>
      <c r="D33" s="96">
        <v>1.024866885E-5</v>
      </c>
      <c r="E33" s="97">
        <v>1.024866885E-5</v>
      </c>
      <c r="F33" s="98"/>
    </row>
    <row r="34" spans="1:6" x14ac:dyDescent="0.2">
      <c r="A34" t="s">
        <v>8558</v>
      </c>
      <c r="B34" t="s">
        <v>8497</v>
      </c>
      <c r="C34" s="99" t="s">
        <v>362</v>
      </c>
      <c r="D34" s="96">
        <v>3.5456453140000002</v>
      </c>
      <c r="E34" s="97">
        <v>3.5456453140000002</v>
      </c>
      <c r="F34" s="98"/>
    </row>
    <row r="35" spans="1:6" x14ac:dyDescent="0.2">
      <c r="A35" t="s">
        <v>8558</v>
      </c>
      <c r="B35" t="s">
        <v>353</v>
      </c>
      <c r="C35" s="99" t="s">
        <v>362</v>
      </c>
      <c r="D35" s="96">
        <v>3.5456453140000002</v>
      </c>
      <c r="E35" s="97">
        <v>3.5456453140000002</v>
      </c>
      <c r="F35" s="98"/>
    </row>
    <row r="36" spans="1:6" x14ac:dyDescent="0.2">
      <c r="A36" t="s">
        <v>9168</v>
      </c>
      <c r="B36" t="s">
        <v>8497</v>
      </c>
      <c r="C36" s="99" t="s">
        <v>360</v>
      </c>
      <c r="D36" s="96">
        <v>1.9901240960000001E-5</v>
      </c>
      <c r="E36" s="97">
        <v>1.9901240960000001E-5</v>
      </c>
      <c r="F36" s="98"/>
    </row>
    <row r="37" spans="1:6" x14ac:dyDescent="0.2">
      <c r="A37" t="s">
        <v>9168</v>
      </c>
      <c r="B37" t="s">
        <v>353</v>
      </c>
      <c r="C37" s="99" t="s">
        <v>360</v>
      </c>
      <c r="D37" s="96">
        <v>1.9901240960000001E-5</v>
      </c>
      <c r="E37" s="97">
        <v>1.9901240960000001E-5</v>
      </c>
      <c r="F37" s="98"/>
    </row>
    <row r="38" spans="1:6" x14ac:dyDescent="0.2">
      <c r="A38" t="s">
        <v>8469</v>
      </c>
      <c r="B38" t="s">
        <v>8497</v>
      </c>
      <c r="C38" s="99" t="s">
        <v>360</v>
      </c>
      <c r="D38" s="96">
        <v>7.2996692269999995E-5</v>
      </c>
      <c r="E38" s="97">
        <v>7.2996692269999995E-5</v>
      </c>
      <c r="F38" s="98"/>
    </row>
    <row r="39" spans="1:6" x14ac:dyDescent="0.2">
      <c r="A39" t="s">
        <v>8469</v>
      </c>
      <c r="B39" t="s">
        <v>353</v>
      </c>
      <c r="C39" s="99" t="s">
        <v>360</v>
      </c>
      <c r="D39" s="96">
        <v>7.2996692269999995E-5</v>
      </c>
      <c r="E39" s="97">
        <v>7.2996692269999995E-5</v>
      </c>
      <c r="F39" s="98"/>
    </row>
    <row r="40" spans="1:6" x14ac:dyDescent="0.2">
      <c r="A40" t="s">
        <v>8565</v>
      </c>
      <c r="B40" t="s">
        <v>8497</v>
      </c>
      <c r="C40" s="99" t="s">
        <v>360</v>
      </c>
      <c r="D40" s="96">
        <v>5.1508695060000003</v>
      </c>
      <c r="E40" s="97">
        <v>5.1508695060000003</v>
      </c>
      <c r="F40" s="98"/>
    </row>
    <row r="41" spans="1:6" x14ac:dyDescent="0.2">
      <c r="A41" t="s">
        <v>8565</v>
      </c>
      <c r="B41" t="s">
        <v>353</v>
      </c>
      <c r="C41" s="99" t="s">
        <v>360</v>
      </c>
      <c r="D41" s="96">
        <v>5.1508695060000003</v>
      </c>
      <c r="E41" s="97">
        <v>5.1508695060000003</v>
      </c>
      <c r="F41" s="98"/>
    </row>
    <row r="42" spans="1:6" x14ac:dyDescent="0.2">
      <c r="A42" t="s">
        <v>9174</v>
      </c>
      <c r="B42" t="s">
        <v>8497</v>
      </c>
      <c r="C42" s="99" t="s">
        <v>360</v>
      </c>
      <c r="D42" s="96">
        <v>0.3137181886</v>
      </c>
      <c r="E42" s="97">
        <v>0.3137181886</v>
      </c>
      <c r="F42" s="98"/>
    </row>
    <row r="43" spans="1:6" x14ac:dyDescent="0.2">
      <c r="A43" t="s">
        <v>9174</v>
      </c>
      <c r="B43" t="s">
        <v>353</v>
      </c>
      <c r="C43" s="99" t="s">
        <v>360</v>
      </c>
      <c r="D43" s="96">
        <v>0.3137181886</v>
      </c>
      <c r="E43" s="97">
        <v>0.3137181886</v>
      </c>
      <c r="F43" s="98"/>
    </row>
    <row r="44" spans="1:6" x14ac:dyDescent="0.2">
      <c r="A44" t="s">
        <v>8470</v>
      </c>
      <c r="B44" t="s">
        <v>8497</v>
      </c>
      <c r="C44" s="99" t="s">
        <v>359</v>
      </c>
      <c r="D44" s="96">
        <v>-3.9948038819999997E-6</v>
      </c>
      <c r="E44" s="97">
        <v>-3.9948038819999997E-6</v>
      </c>
      <c r="F44" s="98"/>
    </row>
    <row r="45" spans="1:6" x14ac:dyDescent="0.2">
      <c r="A45" t="s">
        <v>8470</v>
      </c>
      <c r="B45" t="s">
        <v>353</v>
      </c>
      <c r="C45" s="99" t="s">
        <v>359</v>
      </c>
      <c r="D45" s="96">
        <v>-3.9948038819999997E-6</v>
      </c>
      <c r="E45" s="97">
        <v>-3.9948038819999997E-6</v>
      </c>
      <c r="F45" s="98"/>
    </row>
    <row r="46" spans="1:6" x14ac:dyDescent="0.2">
      <c r="A46" t="s">
        <v>8471</v>
      </c>
      <c r="B46" t="s">
        <v>8497</v>
      </c>
      <c r="C46" s="99" t="s">
        <v>374</v>
      </c>
      <c r="D46" s="96">
        <v>-1.5306864199999999E-5</v>
      </c>
      <c r="E46" s="97">
        <v>-1.5306864199999999E-5</v>
      </c>
      <c r="F46" s="98"/>
    </row>
    <row r="47" spans="1:6" x14ac:dyDescent="0.2">
      <c r="A47" t="s">
        <v>8471</v>
      </c>
      <c r="B47" t="s">
        <v>353</v>
      </c>
      <c r="C47" s="99" t="s">
        <v>374</v>
      </c>
      <c r="D47" s="96">
        <v>-1.5306864199999999E-5</v>
      </c>
      <c r="E47" s="97">
        <v>-1.5306864199999999E-5</v>
      </c>
      <c r="F47" s="98"/>
    </row>
    <row r="48" spans="1:6" x14ac:dyDescent="0.2">
      <c r="A48" t="s">
        <v>116</v>
      </c>
      <c r="B48" t="s">
        <v>8497</v>
      </c>
      <c r="C48" s="99" t="s">
        <v>361</v>
      </c>
      <c r="D48" s="96">
        <v>0.13853667380000001</v>
      </c>
      <c r="E48" s="97">
        <v>0.13853667380000001</v>
      </c>
      <c r="F48" s="98"/>
    </row>
    <row r="49" spans="1:6" x14ac:dyDescent="0.2">
      <c r="A49" t="s">
        <v>116</v>
      </c>
      <c r="B49" t="s">
        <v>353</v>
      </c>
      <c r="C49" s="99" t="s">
        <v>361</v>
      </c>
      <c r="D49" s="96">
        <v>0.13853667380000001</v>
      </c>
      <c r="E49" s="97">
        <v>0.13853667380000001</v>
      </c>
      <c r="F49" s="98"/>
    </row>
    <row r="50" spans="1:6" x14ac:dyDescent="0.2">
      <c r="A50" t="s">
        <v>117</v>
      </c>
      <c r="B50" t="s">
        <v>8497</v>
      </c>
      <c r="C50" s="99" t="s">
        <v>359</v>
      </c>
      <c r="D50" s="96">
        <v>6.3495532879999997E-2</v>
      </c>
      <c r="E50" s="97">
        <v>6.3495532879999997E-2</v>
      </c>
      <c r="F50" s="98"/>
    </row>
    <row r="51" spans="1:6" x14ac:dyDescent="0.2">
      <c r="A51" t="s">
        <v>117</v>
      </c>
      <c r="B51" t="s">
        <v>353</v>
      </c>
      <c r="C51" s="99" t="s">
        <v>359</v>
      </c>
      <c r="D51" s="96">
        <v>6.3495532879999997E-2</v>
      </c>
      <c r="E51" s="97">
        <v>6.3495532879999997E-2</v>
      </c>
      <c r="F51" s="98"/>
    </row>
    <row r="52" spans="1:6" x14ac:dyDescent="0.2">
      <c r="A52" t="s">
        <v>118</v>
      </c>
      <c r="B52" t="s">
        <v>8497</v>
      </c>
      <c r="C52" s="99" t="s">
        <v>359</v>
      </c>
      <c r="D52" s="96">
        <v>1.14611847E-5</v>
      </c>
      <c r="E52" s="97">
        <v>1.14611847E-5</v>
      </c>
      <c r="F52" s="98"/>
    </row>
    <row r="53" spans="1:6" x14ac:dyDescent="0.2">
      <c r="A53" t="s">
        <v>118</v>
      </c>
      <c r="B53" t="s">
        <v>353</v>
      </c>
      <c r="C53" s="99" t="s">
        <v>359</v>
      </c>
      <c r="D53" s="96">
        <v>1.14611847E-5</v>
      </c>
      <c r="E53" s="97">
        <v>1.14611847E-5</v>
      </c>
      <c r="F53" s="98"/>
    </row>
    <row r="54" spans="1:6" x14ac:dyDescent="0.2">
      <c r="A54" t="s">
        <v>120</v>
      </c>
      <c r="B54" t="s">
        <v>8497</v>
      </c>
      <c r="C54" s="99" t="s">
        <v>374</v>
      </c>
      <c r="D54" s="96">
        <v>8.5708448430000001E-5</v>
      </c>
      <c r="E54" s="97">
        <v>8.5708448430000001E-5</v>
      </c>
      <c r="F54" s="98"/>
    </row>
    <row r="55" spans="1:6" x14ac:dyDescent="0.2">
      <c r="A55" t="s">
        <v>120</v>
      </c>
      <c r="B55" t="s">
        <v>353</v>
      </c>
      <c r="C55" s="99" t="s">
        <v>374</v>
      </c>
      <c r="D55" s="96">
        <v>8.5708448430000001E-5</v>
      </c>
      <c r="E55" s="97">
        <v>8.5708448430000001E-5</v>
      </c>
      <c r="F55" s="98"/>
    </row>
    <row r="56" spans="1:6" x14ac:dyDescent="0.2">
      <c r="A56" t="s">
        <v>121</v>
      </c>
      <c r="B56" t="s">
        <v>8497</v>
      </c>
      <c r="C56" s="99" t="s">
        <v>374</v>
      </c>
      <c r="D56" s="96">
        <v>2.3841353390000002</v>
      </c>
      <c r="E56" s="97">
        <v>2.3841353390000002</v>
      </c>
      <c r="F56" s="98"/>
    </row>
    <row r="57" spans="1:6" x14ac:dyDescent="0.2">
      <c r="A57" t="s">
        <v>121</v>
      </c>
      <c r="B57" t="s">
        <v>353</v>
      </c>
      <c r="C57" s="99" t="s">
        <v>374</v>
      </c>
      <c r="D57" s="96">
        <v>2.3841353390000002</v>
      </c>
      <c r="E57" s="97">
        <v>2.3841353390000002</v>
      </c>
      <c r="F57" s="98"/>
    </row>
    <row r="58" spans="1:6" x14ac:dyDescent="0.2">
      <c r="A58" t="s">
        <v>123</v>
      </c>
      <c r="B58" t="s">
        <v>8497</v>
      </c>
      <c r="C58" s="99" t="s">
        <v>356</v>
      </c>
      <c r="D58" s="96">
        <v>3.630043262E-6</v>
      </c>
      <c r="E58" s="97">
        <v>3.630043262E-6</v>
      </c>
      <c r="F58" s="98"/>
    </row>
    <row r="59" spans="1:6" x14ac:dyDescent="0.2">
      <c r="A59" t="s">
        <v>123</v>
      </c>
      <c r="B59" t="s">
        <v>353</v>
      </c>
      <c r="C59" s="99" t="s">
        <v>356</v>
      </c>
      <c r="D59" s="96">
        <v>3.630043262E-6</v>
      </c>
      <c r="E59" s="97">
        <v>3.630043262E-6</v>
      </c>
      <c r="F59" s="98"/>
    </row>
    <row r="60" spans="1:6" x14ac:dyDescent="0.2">
      <c r="A60" t="s">
        <v>124</v>
      </c>
      <c r="B60" t="s">
        <v>8497</v>
      </c>
      <c r="C60" s="99" t="s">
        <v>356</v>
      </c>
      <c r="D60" s="96">
        <v>1.132147472</v>
      </c>
      <c r="E60" s="97">
        <v>1.132147472</v>
      </c>
      <c r="F60" s="98"/>
    </row>
    <row r="61" spans="1:6" x14ac:dyDescent="0.2">
      <c r="A61" t="s">
        <v>124</v>
      </c>
      <c r="B61" t="s">
        <v>353</v>
      </c>
      <c r="C61" s="99" t="s">
        <v>356</v>
      </c>
      <c r="D61" s="96">
        <v>1.132147472</v>
      </c>
      <c r="E61" s="97">
        <v>1.132147472</v>
      </c>
      <c r="F61" s="98"/>
    </row>
    <row r="62" spans="1:6" x14ac:dyDescent="0.2">
      <c r="A62" t="s">
        <v>126</v>
      </c>
      <c r="B62" t="s">
        <v>8497</v>
      </c>
      <c r="C62" s="99" t="s">
        <v>356</v>
      </c>
      <c r="D62" s="96">
        <v>1.448989614E-6</v>
      </c>
      <c r="E62" s="97">
        <v>1.204039384E-6</v>
      </c>
      <c r="F62" s="98"/>
    </row>
    <row r="63" spans="1:6" x14ac:dyDescent="0.2">
      <c r="A63" t="s">
        <v>126</v>
      </c>
      <c r="B63" t="s">
        <v>353</v>
      </c>
      <c r="C63" s="99" t="s">
        <v>356</v>
      </c>
      <c r="D63" s="96">
        <v>1.204039384E-6</v>
      </c>
      <c r="E63" s="97">
        <v>1.204039384E-6</v>
      </c>
      <c r="F63" s="98"/>
    </row>
    <row r="64" spans="1:6" x14ac:dyDescent="0.2">
      <c r="A64" t="s">
        <v>126</v>
      </c>
      <c r="B64" t="s">
        <v>8171</v>
      </c>
      <c r="C64" s="99" t="s">
        <v>356</v>
      </c>
      <c r="D64" s="96">
        <v>2.4495022970000001E-7</v>
      </c>
      <c r="E64" s="97"/>
      <c r="F64" s="98"/>
    </row>
    <row r="65" spans="1:6" x14ac:dyDescent="0.2">
      <c r="A65" t="s">
        <v>8749</v>
      </c>
      <c r="B65" t="s">
        <v>8497</v>
      </c>
      <c r="C65" s="99" t="s">
        <v>360</v>
      </c>
      <c r="D65" s="96">
        <v>2.078897789E-6</v>
      </c>
      <c r="E65" s="97">
        <v>2.078897789E-6</v>
      </c>
      <c r="F65" s="98"/>
    </row>
    <row r="66" spans="1:6" x14ac:dyDescent="0.2">
      <c r="A66" t="s">
        <v>8749</v>
      </c>
      <c r="B66" t="s">
        <v>353</v>
      </c>
      <c r="C66" s="99" t="s">
        <v>360</v>
      </c>
      <c r="D66" s="96">
        <v>2.078897789E-6</v>
      </c>
      <c r="E66" s="97">
        <v>2.078897789E-6</v>
      </c>
      <c r="F66" s="98"/>
    </row>
    <row r="67" spans="1:6" x14ac:dyDescent="0.2">
      <c r="A67" t="s">
        <v>127</v>
      </c>
      <c r="B67" t="s">
        <v>8497</v>
      </c>
      <c r="C67" s="99" t="s">
        <v>363</v>
      </c>
      <c r="D67" s="96">
        <v>1.7487864649999999E-4</v>
      </c>
      <c r="E67" s="97">
        <v>1.7487864649999999E-4</v>
      </c>
      <c r="F67" s="98"/>
    </row>
    <row r="68" spans="1:6" x14ac:dyDescent="0.2">
      <c r="A68" t="s">
        <v>127</v>
      </c>
      <c r="B68" t="s">
        <v>353</v>
      </c>
      <c r="C68" s="99" t="s">
        <v>363</v>
      </c>
      <c r="D68" s="96">
        <v>1.7487864649999999E-4</v>
      </c>
      <c r="E68" s="97">
        <v>1.7487864649999999E-4</v>
      </c>
      <c r="F68" s="98"/>
    </row>
    <row r="69" spans="1:6" x14ac:dyDescent="0.2">
      <c r="A69" t="s">
        <v>128</v>
      </c>
      <c r="B69" t="s">
        <v>8497</v>
      </c>
      <c r="C69" s="99" t="s">
        <v>363</v>
      </c>
      <c r="D69" s="96">
        <v>1.6065560430000001</v>
      </c>
      <c r="E69" s="97">
        <v>1.6065560430000001</v>
      </c>
      <c r="F69" s="98"/>
    </row>
    <row r="70" spans="1:6" x14ac:dyDescent="0.2">
      <c r="A70" t="s">
        <v>128</v>
      </c>
      <c r="B70" t="s">
        <v>353</v>
      </c>
      <c r="C70" s="99" t="s">
        <v>363</v>
      </c>
      <c r="D70" s="96">
        <v>1.6065560430000001</v>
      </c>
      <c r="E70" s="97">
        <v>1.6065560430000001</v>
      </c>
      <c r="F70" s="98"/>
    </row>
    <row r="71" spans="1:6" x14ac:dyDescent="0.2">
      <c r="A71" t="s">
        <v>130</v>
      </c>
      <c r="B71" t="s">
        <v>8497</v>
      </c>
      <c r="C71" s="99" t="s">
        <v>358</v>
      </c>
      <c r="D71" s="96">
        <v>1.135216175</v>
      </c>
      <c r="E71" s="97">
        <v>1.135216175</v>
      </c>
      <c r="F71" s="98"/>
    </row>
    <row r="72" spans="1:6" x14ac:dyDescent="0.2">
      <c r="A72" t="s">
        <v>130</v>
      </c>
      <c r="B72" t="s">
        <v>353</v>
      </c>
      <c r="C72" s="99" t="s">
        <v>358</v>
      </c>
      <c r="D72" s="96">
        <v>1.135216175</v>
      </c>
      <c r="E72" s="97">
        <v>1.135216175</v>
      </c>
      <c r="F72" s="98"/>
    </row>
    <row r="73" spans="1:6" x14ac:dyDescent="0.2">
      <c r="A73" t="s">
        <v>131</v>
      </c>
      <c r="B73" t="s">
        <v>8497</v>
      </c>
      <c r="C73" s="99" t="s">
        <v>358</v>
      </c>
      <c r="D73" s="96">
        <v>6.6208652169999999E-6</v>
      </c>
      <c r="E73" s="97">
        <v>6.6208652169999999E-6</v>
      </c>
      <c r="F73" s="98"/>
    </row>
    <row r="74" spans="1:6" x14ac:dyDescent="0.2">
      <c r="A74" t="s">
        <v>131</v>
      </c>
      <c r="B74" t="s">
        <v>353</v>
      </c>
      <c r="C74" s="99" t="s">
        <v>358</v>
      </c>
      <c r="D74" s="96">
        <v>6.6208652169999999E-6</v>
      </c>
      <c r="E74" s="97">
        <v>6.6208652169999999E-6</v>
      </c>
      <c r="F74" s="98"/>
    </row>
    <row r="75" spans="1:6" x14ac:dyDescent="0.2">
      <c r="A75" t="s">
        <v>132</v>
      </c>
      <c r="B75" t="s">
        <v>8497</v>
      </c>
      <c r="C75" s="99" t="s">
        <v>358</v>
      </c>
      <c r="D75" s="96">
        <v>2.1987094049999999E-6</v>
      </c>
      <c r="E75" s="97">
        <v>2.1987094049999999E-6</v>
      </c>
      <c r="F75" s="98"/>
    </row>
    <row r="76" spans="1:6" x14ac:dyDescent="0.2">
      <c r="A76" t="s">
        <v>132</v>
      </c>
      <c r="B76" t="s">
        <v>353</v>
      </c>
      <c r="C76" s="99" t="s">
        <v>358</v>
      </c>
      <c r="D76" s="96">
        <v>2.1987094049999999E-6</v>
      </c>
      <c r="E76" s="97">
        <v>2.1987094049999999E-6</v>
      </c>
      <c r="F76" s="98"/>
    </row>
    <row r="77" spans="1:6" x14ac:dyDescent="0.2">
      <c r="A77" t="s">
        <v>133</v>
      </c>
      <c r="B77" t="s">
        <v>8497</v>
      </c>
      <c r="C77" s="99" t="s">
        <v>358</v>
      </c>
      <c r="D77" s="96">
        <v>4.9571547169999997E-6</v>
      </c>
      <c r="E77" s="97">
        <v>4.9571547169999997E-6</v>
      </c>
      <c r="F77" s="98"/>
    </row>
    <row r="78" spans="1:6" x14ac:dyDescent="0.2">
      <c r="A78" t="s">
        <v>133</v>
      </c>
      <c r="B78" t="s">
        <v>353</v>
      </c>
      <c r="C78" s="99" t="s">
        <v>358</v>
      </c>
      <c r="D78" s="96">
        <v>4.9571547169999997E-6</v>
      </c>
      <c r="E78" s="97">
        <v>4.9571547169999997E-6</v>
      </c>
      <c r="F78" s="98"/>
    </row>
    <row r="79" spans="1:6" x14ac:dyDescent="0.2">
      <c r="A79" t="s">
        <v>8451</v>
      </c>
      <c r="B79" t="s">
        <v>8497</v>
      </c>
      <c r="C79" s="99" t="s">
        <v>363</v>
      </c>
      <c r="D79" s="96">
        <v>6.500810113</v>
      </c>
      <c r="E79" s="97">
        <v>6.3761278189999997</v>
      </c>
      <c r="F79" s="98"/>
    </row>
    <row r="80" spans="1:6" x14ac:dyDescent="0.2">
      <c r="A80" t="s">
        <v>8451</v>
      </c>
      <c r="B80" t="s">
        <v>353</v>
      </c>
      <c r="C80" s="99" t="s">
        <v>363</v>
      </c>
      <c r="D80" s="96">
        <v>6.3761278189999997</v>
      </c>
      <c r="E80" s="97">
        <v>6.3761278189999997</v>
      </c>
      <c r="F80" s="98"/>
    </row>
    <row r="81" spans="1:6" x14ac:dyDescent="0.2">
      <c r="A81" t="s">
        <v>8451</v>
      </c>
      <c r="B81" t="s">
        <v>8171</v>
      </c>
      <c r="C81" s="99" t="s">
        <v>363</v>
      </c>
      <c r="D81" s="96" t="s">
        <v>8498</v>
      </c>
      <c r="E81" s="97"/>
      <c r="F81" s="98"/>
    </row>
    <row r="82" spans="1:6" x14ac:dyDescent="0.2">
      <c r="A82" t="s">
        <v>8451</v>
      </c>
      <c r="B82" t="s">
        <v>8172</v>
      </c>
      <c r="C82" s="99" t="s">
        <v>363</v>
      </c>
      <c r="D82" s="96">
        <v>0.1106377554</v>
      </c>
      <c r="E82" s="97"/>
      <c r="F82" s="98"/>
    </row>
    <row r="83" spans="1:6" x14ac:dyDescent="0.2">
      <c r="A83" t="s">
        <v>8452</v>
      </c>
      <c r="B83" t="s">
        <v>8497</v>
      </c>
      <c r="C83" s="99" t="s">
        <v>363</v>
      </c>
      <c r="D83" s="96">
        <v>6.8549496569999998E-7</v>
      </c>
      <c r="E83" s="97">
        <v>6.5753303049999997E-7</v>
      </c>
      <c r="F83" s="98"/>
    </row>
    <row r="84" spans="1:6" x14ac:dyDescent="0.2">
      <c r="A84" t="s">
        <v>8452</v>
      </c>
      <c r="B84" t="s">
        <v>353</v>
      </c>
      <c r="C84" s="99" t="s">
        <v>363</v>
      </c>
      <c r="D84" s="96">
        <v>6.5753303049999997E-7</v>
      </c>
      <c r="E84" s="97">
        <v>6.5753303049999997E-7</v>
      </c>
      <c r="F84" s="98"/>
    </row>
    <row r="85" spans="1:6" x14ac:dyDescent="0.2">
      <c r="A85" t="s">
        <v>8452</v>
      </c>
      <c r="B85" t="s">
        <v>8171</v>
      </c>
      <c r="C85" s="99" t="s">
        <v>363</v>
      </c>
      <c r="D85" s="96" t="s">
        <v>8498</v>
      </c>
      <c r="E85" s="97"/>
      <c r="F85" s="98"/>
    </row>
    <row r="86" spans="1:6" x14ac:dyDescent="0.2">
      <c r="A86" t="s">
        <v>8452</v>
      </c>
      <c r="B86" t="s">
        <v>8172</v>
      </c>
      <c r="C86" s="99" t="s">
        <v>363</v>
      </c>
      <c r="D86" s="96">
        <v>2.587721771E-8</v>
      </c>
      <c r="E86" s="97"/>
      <c r="F86" s="98"/>
    </row>
    <row r="87" spans="1:6" x14ac:dyDescent="0.2">
      <c r="A87" t="s">
        <v>8770</v>
      </c>
      <c r="B87" t="s">
        <v>8497</v>
      </c>
      <c r="C87" s="99" t="s">
        <v>363</v>
      </c>
      <c r="D87" s="96">
        <v>1.2523035010000001E-5</v>
      </c>
      <c r="E87" s="97">
        <v>1.230475086E-5</v>
      </c>
      <c r="F87" s="98"/>
    </row>
    <row r="88" spans="1:6" x14ac:dyDescent="0.2">
      <c r="A88" t="s">
        <v>8770</v>
      </c>
      <c r="B88" t="s">
        <v>353</v>
      </c>
      <c r="C88" s="99" t="s">
        <v>363</v>
      </c>
      <c r="D88" s="96">
        <v>1.230475086E-5</v>
      </c>
      <c r="E88" s="97">
        <v>1.230475086E-5</v>
      </c>
      <c r="F88" s="98"/>
    </row>
    <row r="89" spans="1:6" x14ac:dyDescent="0.2">
      <c r="A89" t="s">
        <v>8770</v>
      </c>
      <c r="B89" t="s">
        <v>8171</v>
      </c>
      <c r="C89" s="99" t="s">
        <v>363</v>
      </c>
      <c r="D89" s="96" t="s">
        <v>8498</v>
      </c>
      <c r="E89" s="97"/>
      <c r="F89" s="98"/>
    </row>
    <row r="90" spans="1:6" x14ac:dyDescent="0.2">
      <c r="A90" t="s">
        <v>8770</v>
      </c>
      <c r="B90" t="s">
        <v>8172</v>
      </c>
      <c r="C90" s="99" t="s">
        <v>363</v>
      </c>
      <c r="D90" s="96">
        <v>1.804632941E-7</v>
      </c>
      <c r="E90" s="97"/>
      <c r="F90" s="98"/>
    </row>
    <row r="91" spans="1:6" x14ac:dyDescent="0.2">
      <c r="A91" t="s">
        <v>8772</v>
      </c>
      <c r="B91" t="s">
        <v>8497</v>
      </c>
      <c r="C91" s="99" t="s">
        <v>363</v>
      </c>
      <c r="D91" s="96">
        <v>2.632615549E-7</v>
      </c>
      <c r="E91" s="97">
        <v>2.632615549E-7</v>
      </c>
      <c r="F91" s="98"/>
    </row>
    <row r="92" spans="1:6" x14ac:dyDescent="0.2">
      <c r="A92" t="s">
        <v>8772</v>
      </c>
      <c r="B92" t="s">
        <v>353</v>
      </c>
      <c r="C92" s="99" t="s">
        <v>363</v>
      </c>
      <c r="D92" s="96">
        <v>2.632615549E-7</v>
      </c>
      <c r="E92" s="97">
        <v>2.632615549E-7</v>
      </c>
      <c r="F92" s="98"/>
    </row>
    <row r="93" spans="1:6" x14ac:dyDescent="0.2">
      <c r="A93" t="s">
        <v>8773</v>
      </c>
      <c r="B93" t="s">
        <v>8497</v>
      </c>
      <c r="C93" s="99" t="s">
        <v>363</v>
      </c>
      <c r="D93" s="96">
        <v>3.9475710560000003E-7</v>
      </c>
      <c r="E93" s="97">
        <v>3.9475710560000003E-7</v>
      </c>
      <c r="F93" s="98"/>
    </row>
    <row r="94" spans="1:6" x14ac:dyDescent="0.2">
      <c r="A94" t="s">
        <v>8773</v>
      </c>
      <c r="B94" t="s">
        <v>353</v>
      </c>
      <c r="C94" s="99" t="s">
        <v>363</v>
      </c>
      <c r="D94" s="96">
        <v>3.9475710560000003E-7</v>
      </c>
      <c r="E94" s="97">
        <v>3.9475710560000003E-7</v>
      </c>
      <c r="F94" s="98"/>
    </row>
    <row r="95" spans="1:6" x14ac:dyDescent="0.2">
      <c r="A95" t="s">
        <v>8700</v>
      </c>
      <c r="B95" t="s">
        <v>8497</v>
      </c>
      <c r="C95" s="99" t="s">
        <v>361</v>
      </c>
      <c r="D95" s="96">
        <v>8.0386715370000007E-3</v>
      </c>
      <c r="E95" s="97">
        <v>8.0386715370000007E-3</v>
      </c>
      <c r="F95" s="98"/>
    </row>
    <row r="96" spans="1:6" x14ac:dyDescent="0.2">
      <c r="A96" t="s">
        <v>8700</v>
      </c>
      <c r="B96" t="s">
        <v>353</v>
      </c>
      <c r="C96" s="99" t="s">
        <v>361</v>
      </c>
      <c r="D96" s="96">
        <v>8.0386715370000007E-3</v>
      </c>
      <c r="E96" s="97">
        <v>8.0386715370000007E-3</v>
      </c>
      <c r="F96" s="98"/>
    </row>
    <row r="97" spans="1:6" x14ac:dyDescent="0.2">
      <c r="A97" t="s">
        <v>9182</v>
      </c>
      <c r="B97" t="s">
        <v>8497</v>
      </c>
      <c r="C97" s="99" t="s">
        <v>361</v>
      </c>
      <c r="D97" s="96">
        <v>1.2079605669999999E-6</v>
      </c>
      <c r="E97" s="97">
        <v>1.2079605669999999E-6</v>
      </c>
      <c r="F97" s="98"/>
    </row>
    <row r="98" spans="1:6" x14ac:dyDescent="0.2">
      <c r="A98" t="s">
        <v>9182</v>
      </c>
      <c r="B98" t="s">
        <v>353</v>
      </c>
      <c r="C98" s="99" t="s">
        <v>361</v>
      </c>
      <c r="D98" s="96">
        <v>1.2079605669999999E-6</v>
      </c>
      <c r="E98" s="97">
        <v>1.2079605669999999E-6</v>
      </c>
      <c r="F98" s="98"/>
    </row>
    <row r="99" spans="1:6" x14ac:dyDescent="0.2">
      <c r="A99" t="s">
        <v>8775</v>
      </c>
      <c r="B99" t="s">
        <v>8497</v>
      </c>
      <c r="C99" s="99" t="s">
        <v>363</v>
      </c>
      <c r="D99" s="96">
        <v>5.368189097E-2</v>
      </c>
      <c r="E99" s="97">
        <v>4.9580335709999999E-2</v>
      </c>
      <c r="F99" s="98"/>
    </row>
    <row r="100" spans="1:6" x14ac:dyDescent="0.2">
      <c r="A100" t="s">
        <v>8775</v>
      </c>
      <c r="B100" t="s">
        <v>353</v>
      </c>
      <c r="C100" s="99" t="s">
        <v>363</v>
      </c>
      <c r="D100" s="96">
        <v>4.9580335709999999E-2</v>
      </c>
      <c r="E100" s="97">
        <v>4.9580335709999999E-2</v>
      </c>
      <c r="F100" s="98"/>
    </row>
    <row r="101" spans="1:6" x14ac:dyDescent="0.2">
      <c r="A101" t="s">
        <v>8775</v>
      </c>
      <c r="B101" t="s">
        <v>8171</v>
      </c>
      <c r="C101" s="99" t="s">
        <v>363</v>
      </c>
      <c r="D101" s="96" t="s">
        <v>8498</v>
      </c>
      <c r="E101" s="97"/>
      <c r="F101" s="98"/>
    </row>
    <row r="102" spans="1:6" x14ac:dyDescent="0.2">
      <c r="A102" t="s">
        <v>8775</v>
      </c>
      <c r="B102" t="s">
        <v>8172</v>
      </c>
      <c r="C102" s="99" t="s">
        <v>363</v>
      </c>
      <c r="D102" s="96">
        <v>3.641664486E-3</v>
      </c>
      <c r="E102" s="97"/>
      <c r="F102" s="98"/>
    </row>
    <row r="103" spans="1:6" x14ac:dyDescent="0.2">
      <c r="A103" t="s">
        <v>8456</v>
      </c>
      <c r="B103" t="s">
        <v>8497</v>
      </c>
      <c r="C103" s="99" t="s">
        <v>363</v>
      </c>
      <c r="D103" s="96">
        <v>7.7049501429999996</v>
      </c>
      <c r="E103" s="97">
        <v>7.682034206</v>
      </c>
      <c r="F103" s="98"/>
    </row>
    <row r="104" spans="1:6" x14ac:dyDescent="0.2">
      <c r="A104" t="s">
        <v>8456</v>
      </c>
      <c r="B104" t="s">
        <v>353</v>
      </c>
      <c r="C104" s="99" t="s">
        <v>363</v>
      </c>
      <c r="D104" s="96">
        <v>7.682034206</v>
      </c>
      <c r="E104" s="97">
        <v>7.682034206</v>
      </c>
      <c r="F104" s="98"/>
    </row>
    <row r="105" spans="1:6" x14ac:dyDescent="0.2">
      <c r="A105" t="s">
        <v>8456</v>
      </c>
      <c r="B105" t="s">
        <v>8171</v>
      </c>
      <c r="C105" s="99" t="s">
        <v>363</v>
      </c>
      <c r="D105" s="96" t="s">
        <v>8498</v>
      </c>
      <c r="E105" s="97"/>
      <c r="F105" s="98"/>
    </row>
    <row r="106" spans="1:6" x14ac:dyDescent="0.2">
      <c r="A106" t="s">
        <v>8456</v>
      </c>
      <c r="B106" t="s">
        <v>8172</v>
      </c>
      <c r="C106" s="99" t="s">
        <v>363</v>
      </c>
      <c r="D106" s="96">
        <v>2.2502643869999998E-2</v>
      </c>
      <c r="E106" s="97"/>
      <c r="F106" s="98"/>
    </row>
    <row r="107" spans="1:6" x14ac:dyDescent="0.2">
      <c r="A107" t="s">
        <v>8776</v>
      </c>
      <c r="B107" t="s">
        <v>8497</v>
      </c>
      <c r="C107" s="99" t="s">
        <v>363</v>
      </c>
      <c r="D107" s="96">
        <v>9.6891803420000008E-7</v>
      </c>
      <c r="E107" s="97">
        <v>8.7654716020000001E-7</v>
      </c>
      <c r="F107" s="98"/>
    </row>
    <row r="108" spans="1:6" x14ac:dyDescent="0.2">
      <c r="A108" t="s">
        <v>8776</v>
      </c>
      <c r="B108" t="s">
        <v>353</v>
      </c>
      <c r="C108" s="99" t="s">
        <v>363</v>
      </c>
      <c r="D108" s="96">
        <v>8.7654716020000001E-7</v>
      </c>
      <c r="E108" s="97">
        <v>8.7654716020000001E-7</v>
      </c>
      <c r="F108" s="98"/>
    </row>
    <row r="109" spans="1:6" x14ac:dyDescent="0.2">
      <c r="A109" t="s">
        <v>8776</v>
      </c>
      <c r="B109" t="s">
        <v>8171</v>
      </c>
      <c r="C109" s="99" t="s">
        <v>363</v>
      </c>
      <c r="D109" s="96">
        <v>9.2370873990000002E-8</v>
      </c>
      <c r="E109" s="97"/>
      <c r="F109" s="98"/>
    </row>
    <row r="110" spans="1:6" x14ac:dyDescent="0.2">
      <c r="A110" t="s">
        <v>135</v>
      </c>
      <c r="B110" t="s">
        <v>8497</v>
      </c>
      <c r="C110" s="99" t="s">
        <v>362</v>
      </c>
      <c r="D110" s="96">
        <v>1.101404787E-5</v>
      </c>
      <c r="E110" s="97">
        <v>1.101404787E-5</v>
      </c>
      <c r="F110" s="98"/>
    </row>
    <row r="111" spans="1:6" x14ac:dyDescent="0.2">
      <c r="A111" t="s">
        <v>135</v>
      </c>
      <c r="B111" t="s">
        <v>353</v>
      </c>
      <c r="C111" s="99" t="s">
        <v>362</v>
      </c>
      <c r="D111" s="96">
        <v>1.101404787E-5</v>
      </c>
      <c r="E111" s="97">
        <v>1.101404787E-5</v>
      </c>
      <c r="F111" s="98"/>
    </row>
    <row r="112" spans="1:6" x14ac:dyDescent="0.2">
      <c r="A112" t="s">
        <v>8576</v>
      </c>
      <c r="B112" t="s">
        <v>8497</v>
      </c>
      <c r="C112" s="99" t="s">
        <v>358</v>
      </c>
      <c r="D112" s="96">
        <v>4.5470938500000002E-2</v>
      </c>
      <c r="E112" s="97">
        <v>4.5470938500000002E-2</v>
      </c>
      <c r="F112" s="98"/>
    </row>
    <row r="113" spans="1:6" x14ac:dyDescent="0.2">
      <c r="A113" t="s">
        <v>8576</v>
      </c>
      <c r="B113" t="s">
        <v>353</v>
      </c>
      <c r="C113" s="99" t="s">
        <v>358</v>
      </c>
      <c r="D113" s="96">
        <v>4.5470938500000002E-2</v>
      </c>
      <c r="E113" s="97">
        <v>4.5470938500000002E-2</v>
      </c>
      <c r="F113" s="98"/>
    </row>
    <row r="114" spans="1:6" x14ac:dyDescent="0.2">
      <c r="A114" t="s">
        <v>136</v>
      </c>
      <c r="B114" t="s">
        <v>8497</v>
      </c>
      <c r="C114" s="99" t="s">
        <v>362</v>
      </c>
      <c r="D114" s="96">
        <v>1.045283712E-5</v>
      </c>
      <c r="E114" s="97">
        <v>1.045283712E-5</v>
      </c>
      <c r="F114" s="98"/>
    </row>
    <row r="115" spans="1:6" x14ac:dyDescent="0.2">
      <c r="A115" t="s">
        <v>136</v>
      </c>
      <c r="B115" t="s">
        <v>353</v>
      </c>
      <c r="C115" s="99" t="s">
        <v>362</v>
      </c>
      <c r="D115" s="96">
        <v>1.045283712E-5</v>
      </c>
      <c r="E115" s="97">
        <v>1.045283712E-5</v>
      </c>
      <c r="F115" s="98"/>
    </row>
    <row r="116" spans="1:6" x14ac:dyDescent="0.2">
      <c r="A116" t="s">
        <v>8778</v>
      </c>
      <c r="B116" t="s">
        <v>8497</v>
      </c>
      <c r="C116" s="99" t="s">
        <v>358</v>
      </c>
      <c r="D116" s="96">
        <v>0.5800058173</v>
      </c>
      <c r="E116" s="97">
        <v>0.5800058173</v>
      </c>
      <c r="F116" s="98"/>
    </row>
    <row r="117" spans="1:6" x14ac:dyDescent="0.2">
      <c r="A117" t="s">
        <v>8778</v>
      </c>
      <c r="B117" t="s">
        <v>353</v>
      </c>
      <c r="C117" s="99" t="s">
        <v>358</v>
      </c>
      <c r="D117" s="96">
        <v>0.5800058173</v>
      </c>
      <c r="E117" s="97">
        <v>0.5800058173</v>
      </c>
      <c r="F117" s="98"/>
    </row>
    <row r="118" spans="1:6" x14ac:dyDescent="0.2">
      <c r="A118" t="s">
        <v>8687</v>
      </c>
      <c r="B118" t="s">
        <v>8497</v>
      </c>
      <c r="C118" s="99" t="s">
        <v>365</v>
      </c>
      <c r="D118" s="96">
        <v>3.5640512160000002</v>
      </c>
      <c r="E118" s="97">
        <v>3.313779088</v>
      </c>
      <c r="F118" s="98"/>
    </row>
    <row r="119" spans="1:6" x14ac:dyDescent="0.2">
      <c r="A119" t="s">
        <v>8687</v>
      </c>
      <c r="B119" t="s">
        <v>353</v>
      </c>
      <c r="C119" s="99" t="s">
        <v>365</v>
      </c>
      <c r="D119" s="96">
        <v>3.313779088</v>
      </c>
      <c r="E119" s="97">
        <v>3.313779088</v>
      </c>
      <c r="F119" s="98"/>
    </row>
    <row r="120" spans="1:6" x14ac:dyDescent="0.2">
      <c r="A120" t="s">
        <v>8687</v>
      </c>
      <c r="B120" t="s">
        <v>8172</v>
      </c>
      <c r="C120" s="99" t="s">
        <v>365</v>
      </c>
      <c r="D120" s="96">
        <v>0.25027212799999998</v>
      </c>
      <c r="E120" s="97"/>
      <c r="F120" s="98"/>
    </row>
    <row r="121" spans="1:6" x14ac:dyDescent="0.2">
      <c r="A121" t="s">
        <v>8617</v>
      </c>
      <c r="B121" t="s">
        <v>8497</v>
      </c>
      <c r="C121" s="99" t="s">
        <v>365</v>
      </c>
      <c r="D121" s="96">
        <v>-4.7999266779999998E-9</v>
      </c>
      <c r="E121" s="97">
        <v>-4.7999266779999998E-9</v>
      </c>
      <c r="F121" s="98"/>
    </row>
    <row r="122" spans="1:6" x14ac:dyDescent="0.2">
      <c r="A122" t="s">
        <v>8617</v>
      </c>
      <c r="B122" t="s">
        <v>353</v>
      </c>
      <c r="C122" s="99" t="s">
        <v>365</v>
      </c>
      <c r="D122" s="96">
        <v>-4.7999266779999998E-9</v>
      </c>
      <c r="E122" s="97">
        <v>-4.7999266779999998E-9</v>
      </c>
      <c r="F122" s="98"/>
    </row>
    <row r="123" spans="1:6" x14ac:dyDescent="0.2">
      <c r="A123" t="s">
        <v>9184</v>
      </c>
      <c r="B123" t="s">
        <v>8497</v>
      </c>
      <c r="C123" s="99" t="s">
        <v>366</v>
      </c>
      <c r="D123" s="96">
        <v>2.1560095869999998E-5</v>
      </c>
      <c r="E123" s="97">
        <v>2.1560095869999998E-5</v>
      </c>
      <c r="F123" s="98"/>
    </row>
    <row r="124" spans="1:6" x14ac:dyDescent="0.2">
      <c r="A124" t="s">
        <v>9184</v>
      </c>
      <c r="B124" t="s">
        <v>353</v>
      </c>
      <c r="C124" s="99" t="s">
        <v>366</v>
      </c>
      <c r="D124" s="96">
        <v>2.1560095869999998E-5</v>
      </c>
      <c r="E124" s="97">
        <v>2.1560095869999998E-5</v>
      </c>
      <c r="F124" s="98"/>
    </row>
    <row r="125" spans="1:6" x14ac:dyDescent="0.2">
      <c r="A125" t="s">
        <v>9185</v>
      </c>
      <c r="B125" t="s">
        <v>8497</v>
      </c>
      <c r="C125" s="99" t="s">
        <v>366</v>
      </c>
      <c r="D125" s="96">
        <v>1.8714484240000001E-5</v>
      </c>
      <c r="E125" s="97">
        <v>1.8714484240000001E-5</v>
      </c>
      <c r="F125" s="98"/>
    </row>
    <row r="126" spans="1:6" x14ac:dyDescent="0.2">
      <c r="A126" t="s">
        <v>9185</v>
      </c>
      <c r="B126" t="s">
        <v>353</v>
      </c>
      <c r="C126" s="99" t="s">
        <v>366</v>
      </c>
      <c r="D126" s="96">
        <v>1.8714484240000001E-5</v>
      </c>
      <c r="E126" s="97">
        <v>1.8714484240000001E-5</v>
      </c>
      <c r="F126" s="98"/>
    </row>
    <row r="127" spans="1:6" x14ac:dyDescent="0.2">
      <c r="A127" t="s">
        <v>137</v>
      </c>
      <c r="B127" t="s">
        <v>8497</v>
      </c>
      <c r="C127" s="99" t="s">
        <v>362</v>
      </c>
      <c r="D127" s="96">
        <v>5.2015517030000001E-6</v>
      </c>
      <c r="E127" s="97">
        <v>5.2015517030000001E-6</v>
      </c>
      <c r="F127" s="98"/>
    </row>
    <row r="128" spans="1:6" x14ac:dyDescent="0.2">
      <c r="A128" t="s">
        <v>137</v>
      </c>
      <c r="B128" t="s">
        <v>353</v>
      </c>
      <c r="C128" s="99" t="s">
        <v>362</v>
      </c>
      <c r="D128" s="96">
        <v>5.2015517030000001E-6</v>
      </c>
      <c r="E128" s="97">
        <v>5.2015517030000001E-6</v>
      </c>
      <c r="F128" s="98"/>
    </row>
    <row r="129" spans="1:6" x14ac:dyDescent="0.2">
      <c r="A129" t="s">
        <v>138</v>
      </c>
      <c r="B129" t="s">
        <v>8497</v>
      </c>
      <c r="C129" s="99" t="s">
        <v>362</v>
      </c>
      <c r="D129" s="96">
        <v>2.168030016E-5</v>
      </c>
      <c r="E129" s="97">
        <v>2.168030016E-5</v>
      </c>
      <c r="F129" s="98"/>
    </row>
    <row r="130" spans="1:6" x14ac:dyDescent="0.2">
      <c r="A130" t="s">
        <v>138</v>
      </c>
      <c r="B130" t="s">
        <v>353</v>
      </c>
      <c r="C130" s="99" t="s">
        <v>362</v>
      </c>
      <c r="D130" s="96">
        <v>2.168030016E-5</v>
      </c>
      <c r="E130" s="97">
        <v>2.168030016E-5</v>
      </c>
      <c r="F130" s="98"/>
    </row>
    <row r="131" spans="1:6" x14ac:dyDescent="0.2">
      <c r="A131" t="s">
        <v>8476</v>
      </c>
      <c r="B131" t="s">
        <v>8497</v>
      </c>
      <c r="C131" s="99" t="s">
        <v>366</v>
      </c>
      <c r="D131" s="96">
        <v>-7.9804417280000001E-3</v>
      </c>
      <c r="E131" s="97">
        <v>-7.9804417280000001E-3</v>
      </c>
      <c r="F131" s="98"/>
    </row>
    <row r="132" spans="1:6" x14ac:dyDescent="0.2">
      <c r="A132" t="s">
        <v>8476</v>
      </c>
      <c r="B132" t="s">
        <v>353</v>
      </c>
      <c r="C132" s="99" t="s">
        <v>366</v>
      </c>
      <c r="D132" s="96">
        <v>-7.9804417280000001E-3</v>
      </c>
      <c r="E132" s="97">
        <v>-7.9804417280000001E-3</v>
      </c>
      <c r="F132" s="98"/>
    </row>
    <row r="133" spans="1:6" x14ac:dyDescent="0.2">
      <c r="A133" t="s">
        <v>9187</v>
      </c>
      <c r="B133" t="s">
        <v>8497</v>
      </c>
      <c r="C133" s="99" t="s">
        <v>358</v>
      </c>
      <c r="D133" s="96">
        <v>1.2661781879999999E-6</v>
      </c>
      <c r="E133" s="97">
        <v>1.2661781879999999E-6</v>
      </c>
      <c r="F133" s="98"/>
    </row>
    <row r="134" spans="1:6" x14ac:dyDescent="0.2">
      <c r="A134" t="s">
        <v>9187</v>
      </c>
      <c r="B134" t="s">
        <v>353</v>
      </c>
      <c r="C134" s="99" t="s">
        <v>358</v>
      </c>
      <c r="D134" s="96">
        <v>1.2661781879999999E-6</v>
      </c>
      <c r="E134" s="97">
        <v>1.2661781879999999E-6</v>
      </c>
      <c r="F134" s="98"/>
    </row>
    <row r="135" spans="1:6" x14ac:dyDescent="0.2">
      <c r="A135" t="s">
        <v>8783</v>
      </c>
      <c r="B135" t="s">
        <v>8497</v>
      </c>
      <c r="C135" s="99" t="s">
        <v>358</v>
      </c>
      <c r="D135" s="96">
        <v>0.66798798439999996</v>
      </c>
      <c r="E135" s="97">
        <v>0.66798798439999996</v>
      </c>
      <c r="F135" s="98"/>
    </row>
    <row r="136" spans="1:6" x14ac:dyDescent="0.2">
      <c r="A136" t="s">
        <v>8783</v>
      </c>
      <c r="B136" t="s">
        <v>353</v>
      </c>
      <c r="C136" s="99" t="s">
        <v>358</v>
      </c>
      <c r="D136" s="96">
        <v>0.66798798439999996</v>
      </c>
      <c r="E136" s="97">
        <v>0.66798798439999996</v>
      </c>
      <c r="F136" s="98"/>
    </row>
    <row r="137" spans="1:6" x14ac:dyDescent="0.2">
      <c r="A137" t="s">
        <v>9189</v>
      </c>
      <c r="B137" t="s">
        <v>8497</v>
      </c>
      <c r="C137" s="99" t="s">
        <v>362</v>
      </c>
      <c r="D137" s="96">
        <v>2.3196052949999999E-5</v>
      </c>
      <c r="E137" s="97">
        <v>2.3196052949999999E-5</v>
      </c>
      <c r="F137" s="98"/>
    </row>
    <row r="138" spans="1:6" x14ac:dyDescent="0.2">
      <c r="A138" t="s">
        <v>9189</v>
      </c>
      <c r="B138" t="s">
        <v>353</v>
      </c>
      <c r="C138" s="99" t="s">
        <v>362</v>
      </c>
      <c r="D138" s="96">
        <v>2.3196052949999999E-5</v>
      </c>
      <c r="E138" s="97">
        <v>2.3196052949999999E-5</v>
      </c>
      <c r="F138" s="98"/>
    </row>
    <row r="139" spans="1:6" x14ac:dyDescent="0.2">
      <c r="A139" t="s">
        <v>8701</v>
      </c>
      <c r="B139" t="s">
        <v>8497</v>
      </c>
      <c r="C139" s="99" t="s">
        <v>362</v>
      </c>
      <c r="D139" s="96">
        <v>0.59878739849999996</v>
      </c>
      <c r="E139" s="97">
        <v>0.59878739849999996</v>
      </c>
      <c r="F139" s="98"/>
    </row>
    <row r="140" spans="1:6" x14ac:dyDescent="0.2">
      <c r="A140" t="s">
        <v>8701</v>
      </c>
      <c r="B140" t="s">
        <v>353</v>
      </c>
      <c r="C140" s="99" t="s">
        <v>362</v>
      </c>
      <c r="D140" s="96">
        <v>0.59878739849999996</v>
      </c>
      <c r="E140" s="97">
        <v>0.59878739849999996</v>
      </c>
      <c r="F140" s="98"/>
    </row>
    <row r="141" spans="1:6" x14ac:dyDescent="0.2">
      <c r="A141" t="s">
        <v>9191</v>
      </c>
      <c r="B141" t="s">
        <v>8497</v>
      </c>
      <c r="C141" s="99" t="s">
        <v>366</v>
      </c>
      <c r="D141" s="96">
        <v>1.2004773430000001E-6</v>
      </c>
      <c r="E141" s="97">
        <v>1.2004773430000001E-6</v>
      </c>
      <c r="F141" s="98"/>
    </row>
    <row r="142" spans="1:6" x14ac:dyDescent="0.2">
      <c r="A142" t="s">
        <v>9191</v>
      </c>
      <c r="B142" t="s">
        <v>353</v>
      </c>
      <c r="C142" s="99" t="s">
        <v>366</v>
      </c>
      <c r="D142" s="96">
        <v>1.2004773430000001E-6</v>
      </c>
      <c r="E142" s="97">
        <v>1.2004773430000001E-6</v>
      </c>
      <c r="F142" s="98"/>
    </row>
    <row r="143" spans="1:6" x14ac:dyDescent="0.2">
      <c r="A143" t="s">
        <v>8690</v>
      </c>
      <c r="B143" t="s">
        <v>8497</v>
      </c>
      <c r="C143" s="99" t="s">
        <v>366</v>
      </c>
      <c r="D143" s="96">
        <v>0.66135426350000004</v>
      </c>
      <c r="E143" s="97">
        <v>0.66135426350000004</v>
      </c>
      <c r="F143" s="98"/>
    </row>
    <row r="144" spans="1:6" x14ac:dyDescent="0.2">
      <c r="A144" t="s">
        <v>8690</v>
      </c>
      <c r="B144" t="s">
        <v>353</v>
      </c>
      <c r="C144" s="99" t="s">
        <v>366</v>
      </c>
      <c r="D144" s="96">
        <v>0.66135426350000004</v>
      </c>
      <c r="E144" s="97">
        <v>0.66135426350000004</v>
      </c>
      <c r="F144" s="98"/>
    </row>
    <row r="145" spans="1:6" x14ac:dyDescent="0.2">
      <c r="A145" t="s">
        <v>8791</v>
      </c>
      <c r="B145" t="s">
        <v>8497</v>
      </c>
      <c r="C145" s="99" t="s">
        <v>363</v>
      </c>
      <c r="D145" s="96">
        <v>2.2050007060000001E-7</v>
      </c>
      <c r="E145" s="97">
        <v>1.563010906E-7</v>
      </c>
      <c r="F145" s="98"/>
    </row>
    <row r="146" spans="1:6" x14ac:dyDescent="0.2">
      <c r="A146" t="s">
        <v>8791</v>
      </c>
      <c r="B146" t="s">
        <v>353</v>
      </c>
      <c r="C146" s="99" t="s">
        <v>363</v>
      </c>
      <c r="D146" s="96">
        <v>1.563010906E-7</v>
      </c>
      <c r="E146" s="97">
        <v>1.563010906E-7</v>
      </c>
      <c r="F146" s="98"/>
    </row>
    <row r="147" spans="1:6" x14ac:dyDescent="0.2">
      <c r="A147" t="s">
        <v>8791</v>
      </c>
      <c r="B147" t="s">
        <v>8171</v>
      </c>
      <c r="C147" s="99" t="s">
        <v>363</v>
      </c>
      <c r="D147" s="96" t="s">
        <v>8498</v>
      </c>
      <c r="E147" s="97"/>
      <c r="F147" s="98"/>
    </row>
    <row r="148" spans="1:6" x14ac:dyDescent="0.2">
      <c r="A148" t="s">
        <v>8791</v>
      </c>
      <c r="B148" t="s">
        <v>8172</v>
      </c>
      <c r="C148" s="99" t="s">
        <v>363</v>
      </c>
      <c r="D148" s="96">
        <v>5.7000608410000001E-8</v>
      </c>
      <c r="E148" s="97"/>
      <c r="F148" s="98"/>
    </row>
    <row r="149" spans="1:6" x14ac:dyDescent="0.2">
      <c r="A149" t="s">
        <v>8397</v>
      </c>
      <c r="B149" t="s">
        <v>8497</v>
      </c>
      <c r="C149" s="99" t="s">
        <v>357</v>
      </c>
      <c r="D149" s="96">
        <v>-10.500000549999999</v>
      </c>
      <c r="E149" s="97"/>
      <c r="F149" s="98"/>
    </row>
    <row r="150" spans="1:6" x14ac:dyDescent="0.2">
      <c r="A150" t="s">
        <v>8397</v>
      </c>
      <c r="B150" t="s">
        <v>353</v>
      </c>
      <c r="C150" s="99" t="s">
        <v>357</v>
      </c>
      <c r="D150" s="96">
        <v>-10.500000549999999</v>
      </c>
      <c r="E150" s="97"/>
      <c r="F150" s="98"/>
    </row>
    <row r="151" spans="1:6" x14ac:dyDescent="0.2">
      <c r="A151" t="s">
        <v>9218</v>
      </c>
      <c r="B151" t="s">
        <v>8497</v>
      </c>
      <c r="C151" s="99" t="s">
        <v>361</v>
      </c>
      <c r="D151" s="96">
        <v>2.2362963410000001E-5</v>
      </c>
      <c r="E151" s="97">
        <v>2.2362963410000001E-5</v>
      </c>
      <c r="F151" s="98"/>
    </row>
    <row r="152" spans="1:6" x14ac:dyDescent="0.2">
      <c r="A152" t="s">
        <v>9218</v>
      </c>
      <c r="B152" t="s">
        <v>353</v>
      </c>
      <c r="C152" s="99" t="s">
        <v>361</v>
      </c>
      <c r="D152" s="96">
        <v>2.2362963410000001E-5</v>
      </c>
      <c r="E152" s="97">
        <v>2.2362963410000001E-5</v>
      </c>
      <c r="F152" s="98"/>
    </row>
    <row r="153" spans="1:6" x14ac:dyDescent="0.2">
      <c r="A153" t="s">
        <v>9220</v>
      </c>
      <c r="B153" t="s">
        <v>8497</v>
      </c>
      <c r="C153" s="99" t="s">
        <v>361</v>
      </c>
      <c r="D153" s="96">
        <v>0.15187420700000001</v>
      </c>
      <c r="E153" s="97">
        <v>0.15187420700000001</v>
      </c>
      <c r="F153" s="98"/>
    </row>
    <row r="154" spans="1:6" x14ac:dyDescent="0.2">
      <c r="A154" t="s">
        <v>9220</v>
      </c>
      <c r="B154" t="s">
        <v>353</v>
      </c>
      <c r="C154" s="99" t="s">
        <v>361</v>
      </c>
      <c r="D154" s="96">
        <v>0.15187420700000001</v>
      </c>
      <c r="E154" s="97">
        <v>0.15187420700000001</v>
      </c>
      <c r="F154" s="98"/>
    </row>
    <row r="155" spans="1:6" x14ac:dyDescent="0.2">
      <c r="A155" t="s">
        <v>9222</v>
      </c>
      <c r="B155" t="s">
        <v>8497</v>
      </c>
      <c r="C155" s="99" t="s">
        <v>361</v>
      </c>
      <c r="D155" s="96">
        <v>3.1868128289999999E-2</v>
      </c>
      <c r="E155" s="97">
        <v>3.1868128289999999E-2</v>
      </c>
      <c r="F155" s="98"/>
    </row>
    <row r="156" spans="1:6" x14ac:dyDescent="0.2">
      <c r="A156" t="s">
        <v>9222</v>
      </c>
      <c r="B156" t="s">
        <v>353</v>
      </c>
      <c r="C156" s="99" t="s">
        <v>361</v>
      </c>
      <c r="D156" s="96">
        <v>3.1868128289999999E-2</v>
      </c>
      <c r="E156" s="97">
        <v>3.1868128289999999E-2</v>
      </c>
      <c r="F156" s="98"/>
    </row>
    <row r="157" spans="1:6" x14ac:dyDescent="0.2">
      <c r="A157" t="s">
        <v>8583</v>
      </c>
      <c r="B157" t="s">
        <v>8497</v>
      </c>
      <c r="C157" s="99" t="s">
        <v>361</v>
      </c>
      <c r="D157" s="96">
        <v>1.0236239050000001E-3</v>
      </c>
      <c r="E157" s="97">
        <v>1.0236239050000001E-3</v>
      </c>
      <c r="F157" s="98"/>
    </row>
    <row r="158" spans="1:6" x14ac:dyDescent="0.2">
      <c r="A158" t="s">
        <v>8583</v>
      </c>
      <c r="B158" t="s">
        <v>353</v>
      </c>
      <c r="C158" s="99" t="s">
        <v>361</v>
      </c>
      <c r="D158" s="96">
        <v>1.0236239050000001E-3</v>
      </c>
      <c r="E158" s="97">
        <v>1.0236239050000001E-3</v>
      </c>
      <c r="F158" s="98"/>
    </row>
    <row r="159" spans="1:6" x14ac:dyDescent="0.2">
      <c r="A159" t="s">
        <v>9225</v>
      </c>
      <c r="B159" t="s">
        <v>8497</v>
      </c>
      <c r="C159" s="99" t="s">
        <v>373</v>
      </c>
      <c r="D159" s="96">
        <v>4.7128390010000003E-6</v>
      </c>
      <c r="E159" s="97">
        <v>4.7128390010000003E-6</v>
      </c>
      <c r="F159" s="98"/>
    </row>
    <row r="160" spans="1:6" x14ac:dyDescent="0.2">
      <c r="A160" t="s">
        <v>9225</v>
      </c>
      <c r="B160" t="s">
        <v>353</v>
      </c>
      <c r="C160" s="99" t="s">
        <v>373</v>
      </c>
      <c r="D160" s="96">
        <v>4.7128390010000003E-6</v>
      </c>
      <c r="E160" s="97">
        <v>4.7128390010000003E-6</v>
      </c>
      <c r="F160" s="98"/>
    </row>
    <row r="161" spans="1:6" x14ac:dyDescent="0.2">
      <c r="A161" t="s">
        <v>8793</v>
      </c>
      <c r="B161" t="s">
        <v>8497</v>
      </c>
      <c r="C161" s="99" t="s">
        <v>360</v>
      </c>
      <c r="D161" s="96">
        <v>1.5530287920000001E-5</v>
      </c>
      <c r="E161" s="97">
        <v>1.5530287920000001E-5</v>
      </c>
      <c r="F161" s="98"/>
    </row>
    <row r="162" spans="1:6" x14ac:dyDescent="0.2">
      <c r="A162" t="s">
        <v>8793</v>
      </c>
      <c r="B162" t="s">
        <v>353</v>
      </c>
      <c r="C162" s="99" t="s">
        <v>360</v>
      </c>
      <c r="D162" s="96">
        <v>1.5530287920000001E-5</v>
      </c>
      <c r="E162" s="97">
        <v>1.5530287920000001E-5</v>
      </c>
      <c r="F162" s="98"/>
    </row>
    <row r="163" spans="1:6" x14ac:dyDescent="0.2">
      <c r="A163" t="s">
        <v>9232</v>
      </c>
      <c r="B163" t="s">
        <v>8497</v>
      </c>
      <c r="C163" s="99" t="s">
        <v>366</v>
      </c>
      <c r="D163" s="96">
        <v>3.3833713460000002E-5</v>
      </c>
      <c r="E163" s="97">
        <v>3.3833713460000002E-5</v>
      </c>
      <c r="F163" s="98"/>
    </row>
    <row r="164" spans="1:6" x14ac:dyDescent="0.2">
      <c r="A164" t="s">
        <v>9232</v>
      </c>
      <c r="B164" t="s">
        <v>353</v>
      </c>
      <c r="C164" s="99" t="s">
        <v>366</v>
      </c>
      <c r="D164" s="96">
        <v>3.3833713460000002E-5</v>
      </c>
      <c r="E164" s="97">
        <v>3.3833713460000002E-5</v>
      </c>
      <c r="F164" s="98"/>
    </row>
    <row r="165" spans="1:6" x14ac:dyDescent="0.2">
      <c r="A165" t="s">
        <v>9235</v>
      </c>
      <c r="B165" t="s">
        <v>8497</v>
      </c>
      <c r="C165" s="99" t="s">
        <v>362</v>
      </c>
      <c r="D165" s="96">
        <v>1.4110884460000001E-5</v>
      </c>
      <c r="E165" s="97">
        <v>1.4110884460000001E-5</v>
      </c>
      <c r="F165" s="98"/>
    </row>
    <row r="166" spans="1:6" x14ac:dyDescent="0.2">
      <c r="A166" t="s">
        <v>9235</v>
      </c>
      <c r="B166" t="s">
        <v>353</v>
      </c>
      <c r="C166" s="99" t="s">
        <v>362</v>
      </c>
      <c r="D166" s="96">
        <v>1.4110884460000001E-5</v>
      </c>
      <c r="E166" s="97">
        <v>1.4110884460000001E-5</v>
      </c>
      <c r="F166" s="98"/>
    </row>
    <row r="167" spans="1:6" x14ac:dyDescent="0.2">
      <c r="A167" t="s">
        <v>9237</v>
      </c>
      <c r="B167" t="s">
        <v>8497</v>
      </c>
      <c r="C167" s="99" t="s">
        <v>358</v>
      </c>
      <c r="D167" s="96">
        <v>2.3067695270000001E-5</v>
      </c>
      <c r="E167" s="97">
        <v>2.3067695270000001E-5</v>
      </c>
      <c r="F167" s="98"/>
    </row>
    <row r="168" spans="1:6" x14ac:dyDescent="0.2">
      <c r="A168" t="s">
        <v>9237</v>
      </c>
      <c r="B168" t="s">
        <v>353</v>
      </c>
      <c r="C168" s="99" t="s">
        <v>358</v>
      </c>
      <c r="D168" s="96">
        <v>2.3067695270000001E-5</v>
      </c>
      <c r="E168" s="97">
        <v>2.3067695270000001E-5</v>
      </c>
      <c r="F168" s="98"/>
    </row>
    <row r="169" spans="1:6" x14ac:dyDescent="0.2">
      <c r="A169" t="s">
        <v>8794</v>
      </c>
      <c r="B169" t="s">
        <v>8497</v>
      </c>
      <c r="C169" s="99" t="s">
        <v>358</v>
      </c>
      <c r="D169" s="96">
        <v>4.9383043389999999E-5</v>
      </c>
      <c r="E169" s="97">
        <v>4.9383043389999999E-5</v>
      </c>
      <c r="F169" s="98"/>
    </row>
    <row r="170" spans="1:6" x14ac:dyDescent="0.2">
      <c r="A170" t="s">
        <v>8794</v>
      </c>
      <c r="B170" t="s">
        <v>353</v>
      </c>
      <c r="C170" s="99" t="s">
        <v>358</v>
      </c>
      <c r="D170" s="96">
        <v>4.9383043389999999E-5</v>
      </c>
      <c r="E170" s="97">
        <v>4.9383043389999999E-5</v>
      </c>
      <c r="F170" s="98"/>
    </row>
    <row r="171" spans="1:6" x14ac:dyDescent="0.2">
      <c r="A171" t="s">
        <v>9240</v>
      </c>
      <c r="B171" t="s">
        <v>8497</v>
      </c>
      <c r="C171" s="99" t="s">
        <v>366</v>
      </c>
      <c r="D171" s="96">
        <v>1.3426685089999999E-2</v>
      </c>
      <c r="E171" s="97">
        <v>1.3426685089999999E-2</v>
      </c>
      <c r="F171" s="98"/>
    </row>
    <row r="172" spans="1:6" x14ac:dyDescent="0.2">
      <c r="A172" t="s">
        <v>9240</v>
      </c>
      <c r="B172" t="s">
        <v>353</v>
      </c>
      <c r="C172" s="99" t="s">
        <v>366</v>
      </c>
      <c r="D172" s="96">
        <v>1.3426685089999999E-2</v>
      </c>
      <c r="E172" s="97">
        <v>1.3426685089999999E-2</v>
      </c>
      <c r="F172" s="98"/>
    </row>
    <row r="173" spans="1:6" x14ac:dyDescent="0.2">
      <c r="A173" t="s">
        <v>9241</v>
      </c>
      <c r="B173" t="s">
        <v>8497</v>
      </c>
      <c r="C173" s="99" t="s">
        <v>362</v>
      </c>
      <c r="D173" s="96">
        <v>1.8301071720000002E-5</v>
      </c>
      <c r="E173" s="97">
        <v>1.8301071720000002E-5</v>
      </c>
      <c r="F173" s="98"/>
    </row>
    <row r="174" spans="1:6" x14ac:dyDescent="0.2">
      <c r="A174" t="s">
        <v>9241</v>
      </c>
      <c r="B174" t="s">
        <v>353</v>
      </c>
      <c r="C174" s="99" t="s">
        <v>362</v>
      </c>
      <c r="D174" s="96">
        <v>1.8301071720000002E-5</v>
      </c>
      <c r="E174" s="97">
        <v>1.8301071720000002E-5</v>
      </c>
      <c r="F174" s="98"/>
    </row>
    <row r="175" spans="1:6" x14ac:dyDescent="0.2">
      <c r="A175" t="s">
        <v>8795</v>
      </c>
      <c r="B175" t="s">
        <v>8497</v>
      </c>
      <c r="C175" s="99" t="s">
        <v>363</v>
      </c>
      <c r="D175" s="96">
        <v>3.3203268050000003E-5</v>
      </c>
      <c r="E175" s="97">
        <v>3.3203268050000003E-5</v>
      </c>
      <c r="F175" s="98"/>
    </row>
    <row r="176" spans="1:6" x14ac:dyDescent="0.2">
      <c r="A176" t="s">
        <v>8795</v>
      </c>
      <c r="B176" t="s">
        <v>353</v>
      </c>
      <c r="C176" s="99" t="s">
        <v>363</v>
      </c>
      <c r="D176" s="96">
        <v>3.3203268050000003E-5</v>
      </c>
      <c r="E176" s="97">
        <v>3.3203268050000003E-5</v>
      </c>
      <c r="F176" s="98"/>
    </row>
    <row r="177" spans="1:6" x14ac:dyDescent="0.2">
      <c r="A177" t="s">
        <v>8796</v>
      </c>
      <c r="B177" t="s">
        <v>8497</v>
      </c>
      <c r="C177" s="99" t="s">
        <v>363</v>
      </c>
      <c r="D177" s="96">
        <v>2.395264372E-4</v>
      </c>
      <c r="E177" s="97">
        <v>2.395264372E-4</v>
      </c>
      <c r="F177" s="98"/>
    </row>
    <row r="178" spans="1:6" x14ac:dyDescent="0.2">
      <c r="A178" t="s">
        <v>8796</v>
      </c>
      <c r="B178" t="s">
        <v>353</v>
      </c>
      <c r="C178" s="99" t="s">
        <v>363</v>
      </c>
      <c r="D178" s="96">
        <v>2.395264372E-4</v>
      </c>
      <c r="E178" s="97">
        <v>2.395264372E-4</v>
      </c>
      <c r="F178" s="98"/>
    </row>
    <row r="179" spans="1:6" x14ac:dyDescent="0.2">
      <c r="A179" t="s">
        <v>8798</v>
      </c>
      <c r="B179" t="s">
        <v>8497</v>
      </c>
      <c r="C179" s="99" t="s">
        <v>363</v>
      </c>
      <c r="D179" s="96">
        <v>0.78693221300000005</v>
      </c>
      <c r="E179" s="97">
        <v>0.78693221300000005</v>
      </c>
      <c r="F179" s="98"/>
    </row>
    <row r="180" spans="1:6" x14ac:dyDescent="0.2">
      <c r="A180" t="s">
        <v>8798</v>
      </c>
      <c r="B180" t="s">
        <v>353</v>
      </c>
      <c r="C180" s="99" t="s">
        <v>363</v>
      </c>
      <c r="D180" s="96">
        <v>0.78693221300000005</v>
      </c>
      <c r="E180" s="97">
        <v>0.78693221300000005</v>
      </c>
      <c r="F180" s="98"/>
    </row>
    <row r="181" spans="1:6" x14ac:dyDescent="0.2">
      <c r="A181" t="s">
        <v>8424</v>
      </c>
      <c r="B181" t="s">
        <v>8497</v>
      </c>
      <c r="C181" s="99" t="s">
        <v>368</v>
      </c>
      <c r="D181" s="96">
        <v>9.9351517720000004E-2</v>
      </c>
      <c r="E181" s="97">
        <v>9.8869302249999999E-2</v>
      </c>
      <c r="F181" s="98"/>
    </row>
    <row r="182" spans="1:6" x14ac:dyDescent="0.2">
      <c r="A182" t="s">
        <v>8424</v>
      </c>
      <c r="B182" t="s">
        <v>353</v>
      </c>
      <c r="C182" s="99" t="s">
        <v>368</v>
      </c>
      <c r="D182" s="96">
        <v>9.8869302249999999E-2</v>
      </c>
      <c r="E182" s="97">
        <v>9.8869302249999999E-2</v>
      </c>
      <c r="F182" s="98"/>
    </row>
    <row r="183" spans="1:6" x14ac:dyDescent="0.2">
      <c r="A183" t="s">
        <v>8424</v>
      </c>
      <c r="B183" t="s">
        <v>8171</v>
      </c>
      <c r="C183" s="99" t="s">
        <v>368</v>
      </c>
      <c r="D183" s="96">
        <v>1.4136609909999999E-4</v>
      </c>
      <c r="E183" s="97"/>
      <c r="F183" s="98"/>
    </row>
    <row r="184" spans="1:6" x14ac:dyDescent="0.2">
      <c r="A184" t="s">
        <v>8424</v>
      </c>
      <c r="B184" t="s">
        <v>8172</v>
      </c>
      <c r="C184" s="99" t="s">
        <v>368</v>
      </c>
      <c r="D184" s="96">
        <v>3.4084937219999999E-4</v>
      </c>
      <c r="E184" s="97"/>
      <c r="F184" s="98"/>
    </row>
    <row r="185" spans="1:6" x14ac:dyDescent="0.2">
      <c r="A185" t="s">
        <v>9250</v>
      </c>
      <c r="B185" t="s">
        <v>8497</v>
      </c>
      <c r="C185" s="99" t="s">
        <v>366</v>
      </c>
      <c r="D185" s="96">
        <v>2.5186788480000001E-7</v>
      </c>
      <c r="E185" s="97">
        <v>2.5186788480000001E-7</v>
      </c>
      <c r="F185" s="98"/>
    </row>
    <row r="186" spans="1:6" x14ac:dyDescent="0.2">
      <c r="A186" t="s">
        <v>9250</v>
      </c>
      <c r="B186" t="s">
        <v>353</v>
      </c>
      <c r="C186" s="99" t="s">
        <v>366</v>
      </c>
      <c r="D186" s="96">
        <v>2.5186788480000001E-7</v>
      </c>
      <c r="E186" s="97">
        <v>2.5186788480000001E-7</v>
      </c>
      <c r="F186" s="98"/>
    </row>
    <row r="187" spans="1:6" x14ac:dyDescent="0.2">
      <c r="A187" t="s">
        <v>8441</v>
      </c>
      <c r="B187" t="s">
        <v>8497</v>
      </c>
      <c r="C187" s="99" t="s">
        <v>363</v>
      </c>
      <c r="D187" s="96">
        <v>2.3977747189999999E-2</v>
      </c>
      <c r="E187" s="97"/>
      <c r="F187" s="98"/>
    </row>
    <row r="188" spans="1:6" x14ac:dyDescent="0.2">
      <c r="A188" t="s">
        <v>8441</v>
      </c>
      <c r="B188" t="s">
        <v>8173</v>
      </c>
      <c r="C188" s="99" t="s">
        <v>363</v>
      </c>
      <c r="D188" s="96">
        <v>2.3977747189999999E-2</v>
      </c>
      <c r="E188" s="97"/>
      <c r="F188" s="98"/>
    </row>
    <row r="189" spans="1:6" x14ac:dyDescent="0.2">
      <c r="A189" t="s">
        <v>8440</v>
      </c>
      <c r="B189" t="s">
        <v>8497</v>
      </c>
      <c r="C189" s="99" t="s">
        <v>361</v>
      </c>
      <c r="D189" s="96">
        <v>0.66287082429999999</v>
      </c>
      <c r="E189" s="97"/>
      <c r="F189" s="98"/>
    </row>
    <row r="190" spans="1:6" x14ac:dyDescent="0.2">
      <c r="A190" t="s">
        <v>8440</v>
      </c>
      <c r="B190" t="s">
        <v>8173</v>
      </c>
      <c r="C190" s="99" t="s">
        <v>361</v>
      </c>
      <c r="D190" s="96">
        <v>0.66287082429999999</v>
      </c>
      <c r="E190" s="97"/>
      <c r="F190" s="98"/>
    </row>
    <row r="191" spans="1:6" x14ac:dyDescent="0.2">
      <c r="A191" t="s">
        <v>8443</v>
      </c>
      <c r="B191" t="s">
        <v>8497</v>
      </c>
      <c r="C191" s="99" t="s">
        <v>362</v>
      </c>
      <c r="D191" s="96">
        <v>0.37459322810000001</v>
      </c>
      <c r="E191" s="97"/>
      <c r="F191" s="98"/>
    </row>
    <row r="192" spans="1:6" x14ac:dyDescent="0.2">
      <c r="A192" t="s">
        <v>8443</v>
      </c>
      <c r="B192" t="s">
        <v>8172</v>
      </c>
      <c r="C192" s="99" t="s">
        <v>362</v>
      </c>
      <c r="D192" s="96">
        <v>0.37459322810000001</v>
      </c>
      <c r="E192" s="97"/>
      <c r="F192" s="98"/>
    </row>
    <row r="193" spans="1:6" x14ac:dyDescent="0.2">
      <c r="A193" t="s">
        <v>8445</v>
      </c>
      <c r="B193" t="s">
        <v>8497</v>
      </c>
      <c r="C193" s="99" t="s">
        <v>363</v>
      </c>
      <c r="D193" s="96">
        <v>0.1478913426</v>
      </c>
      <c r="E193" s="97"/>
      <c r="F193" s="98"/>
    </row>
    <row r="194" spans="1:6" x14ac:dyDescent="0.2">
      <c r="A194" t="s">
        <v>8445</v>
      </c>
      <c r="B194" t="s">
        <v>8172</v>
      </c>
      <c r="C194" s="99" t="s">
        <v>363</v>
      </c>
      <c r="D194" s="96">
        <v>0.1478913426</v>
      </c>
      <c r="E194" s="97"/>
      <c r="F194" s="98"/>
    </row>
    <row r="195" spans="1:6" x14ac:dyDescent="0.2">
      <c r="A195" t="s">
        <v>8444</v>
      </c>
      <c r="B195" t="s">
        <v>8497</v>
      </c>
      <c r="C195" s="99" t="s">
        <v>356</v>
      </c>
      <c r="D195" s="96">
        <v>2.9387168880000001</v>
      </c>
      <c r="E195" s="97"/>
      <c r="F195" s="98"/>
    </row>
    <row r="196" spans="1:6" x14ac:dyDescent="0.2">
      <c r="A196" t="s">
        <v>8444</v>
      </c>
      <c r="B196" t="s">
        <v>8172</v>
      </c>
      <c r="C196" s="99" t="s">
        <v>356</v>
      </c>
      <c r="D196" s="96">
        <v>2.9387168880000001</v>
      </c>
      <c r="E196" s="97"/>
      <c r="F196" s="98"/>
    </row>
    <row r="197" spans="1:6" x14ac:dyDescent="0.2">
      <c r="A197" t="s">
        <v>8437</v>
      </c>
      <c r="B197" t="s">
        <v>8497</v>
      </c>
      <c r="C197" s="99" t="s">
        <v>368</v>
      </c>
      <c r="D197" s="96">
        <v>2.218307018</v>
      </c>
      <c r="E197" s="97"/>
      <c r="F197" s="98"/>
    </row>
    <row r="198" spans="1:6" x14ac:dyDescent="0.2">
      <c r="A198" t="s">
        <v>8437</v>
      </c>
      <c r="B198" t="s">
        <v>8171</v>
      </c>
      <c r="C198" s="99" t="s">
        <v>368</v>
      </c>
      <c r="D198" s="96">
        <v>2.218307018</v>
      </c>
      <c r="E198" s="97"/>
      <c r="F198" s="98"/>
    </row>
    <row r="199" spans="1:6" x14ac:dyDescent="0.2">
      <c r="A199" t="s">
        <v>8439</v>
      </c>
      <c r="B199" t="s">
        <v>8497</v>
      </c>
      <c r="C199" s="99" t="s">
        <v>363</v>
      </c>
      <c r="D199" s="96">
        <v>4.6882752329999999E-2</v>
      </c>
      <c r="E199" s="97"/>
      <c r="F199" s="98"/>
    </row>
    <row r="200" spans="1:6" x14ac:dyDescent="0.2">
      <c r="A200" t="s">
        <v>8439</v>
      </c>
      <c r="B200" t="s">
        <v>8171</v>
      </c>
      <c r="C200" s="99" t="s">
        <v>363</v>
      </c>
      <c r="D200" s="96">
        <v>4.6882752329999999E-2</v>
      </c>
      <c r="E200" s="97"/>
      <c r="F200" s="98"/>
    </row>
    <row r="201" spans="1:6" x14ac:dyDescent="0.2">
      <c r="A201" t="s">
        <v>8438</v>
      </c>
      <c r="B201" t="s">
        <v>8497</v>
      </c>
      <c r="C201" s="99" t="s">
        <v>356</v>
      </c>
      <c r="D201" s="96">
        <v>6.4741101260000002</v>
      </c>
      <c r="E201" s="97"/>
      <c r="F201" s="98"/>
    </row>
    <row r="202" spans="1:6" x14ac:dyDescent="0.2">
      <c r="A202" t="s">
        <v>8438</v>
      </c>
      <c r="B202" t="s">
        <v>8171</v>
      </c>
      <c r="C202" s="99" t="s">
        <v>356</v>
      </c>
      <c r="D202" s="96">
        <v>6.4741101260000002</v>
      </c>
      <c r="E202" s="97"/>
      <c r="F202" s="98"/>
    </row>
    <row r="203" spans="1:6" x14ac:dyDescent="0.2">
      <c r="A203" t="s">
        <v>163</v>
      </c>
      <c r="B203" t="s">
        <v>8497</v>
      </c>
      <c r="C203" s="99" t="s">
        <v>357</v>
      </c>
      <c r="D203" s="96">
        <v>3.9343878339999997E-6</v>
      </c>
      <c r="E203" s="97">
        <v>3.9343878339999997E-6</v>
      </c>
      <c r="F203" s="98"/>
    </row>
    <row r="204" spans="1:6" x14ac:dyDescent="0.2">
      <c r="A204" t="s">
        <v>163</v>
      </c>
      <c r="B204" t="s">
        <v>353</v>
      </c>
      <c r="C204" s="99" t="s">
        <v>357</v>
      </c>
      <c r="D204" s="96">
        <v>3.9343878339999997E-6</v>
      </c>
      <c r="E204" s="97">
        <v>3.9343878339999997E-6</v>
      </c>
      <c r="F204" s="98"/>
    </row>
    <row r="205" spans="1:6" x14ac:dyDescent="0.2">
      <c r="A205" t="s">
        <v>437</v>
      </c>
      <c r="B205" t="s">
        <v>8497</v>
      </c>
      <c r="C205" s="99" t="s">
        <v>368</v>
      </c>
      <c r="D205" s="96">
        <v>9.6462891450000005E-3</v>
      </c>
      <c r="E205" s="97"/>
      <c r="F205" s="98"/>
    </row>
    <row r="206" spans="1:6" x14ac:dyDescent="0.2">
      <c r="A206" t="s">
        <v>437</v>
      </c>
      <c r="B206" t="s">
        <v>8171</v>
      </c>
      <c r="C206" s="99" t="s">
        <v>368</v>
      </c>
      <c r="D206" s="96" t="s">
        <v>8498</v>
      </c>
      <c r="E206" s="97"/>
      <c r="F206" s="98"/>
    </row>
    <row r="207" spans="1:6" x14ac:dyDescent="0.2">
      <c r="A207" t="s">
        <v>437</v>
      </c>
      <c r="B207" t="s">
        <v>8172</v>
      </c>
      <c r="C207" s="99" t="s">
        <v>368</v>
      </c>
      <c r="D207" s="96">
        <v>7.9831358440000007E-3</v>
      </c>
      <c r="E207" s="97"/>
      <c r="F207" s="98"/>
    </row>
    <row r="208" spans="1:6" x14ac:dyDescent="0.2">
      <c r="A208" t="s">
        <v>8805</v>
      </c>
      <c r="B208" t="s">
        <v>8497</v>
      </c>
      <c r="C208" s="99" t="s">
        <v>366</v>
      </c>
      <c r="D208" s="96">
        <v>2.3790512659999998</v>
      </c>
      <c r="E208" s="97">
        <v>2.217193</v>
      </c>
      <c r="F208" s="98"/>
    </row>
    <row r="209" spans="1:6" x14ac:dyDescent="0.2">
      <c r="A209" t="s">
        <v>8805</v>
      </c>
      <c r="B209" t="s">
        <v>353</v>
      </c>
      <c r="C209" s="99" t="s">
        <v>366</v>
      </c>
      <c r="D209" s="96">
        <v>2.3790512659999998</v>
      </c>
      <c r="E209" s="97">
        <v>2.217193</v>
      </c>
      <c r="F209" s="98"/>
    </row>
    <row r="210" spans="1:6" x14ac:dyDescent="0.2">
      <c r="A210" t="s">
        <v>8723</v>
      </c>
      <c r="B210" t="s">
        <v>8497</v>
      </c>
      <c r="C210" s="99" t="s">
        <v>366</v>
      </c>
      <c r="D210" s="96">
        <v>2.025619039</v>
      </c>
      <c r="E210" s="97">
        <v>1.8165770050000001</v>
      </c>
      <c r="F210" s="98"/>
    </row>
    <row r="211" spans="1:6" x14ac:dyDescent="0.2">
      <c r="A211" t="s">
        <v>8723</v>
      </c>
      <c r="B211" t="s">
        <v>353</v>
      </c>
      <c r="C211" s="99" t="s">
        <v>366</v>
      </c>
      <c r="D211" s="96">
        <v>2.025619039</v>
      </c>
      <c r="E211" s="97">
        <v>1.8165770050000001</v>
      </c>
      <c r="F211" s="98"/>
    </row>
    <row r="212" spans="1:6" x14ac:dyDescent="0.2">
      <c r="A212" t="s">
        <v>8448</v>
      </c>
      <c r="B212" t="s">
        <v>8497</v>
      </c>
      <c r="C212" s="99" t="s">
        <v>364</v>
      </c>
      <c r="D212" s="96">
        <v>0.72770107760000002</v>
      </c>
      <c r="E212" s="97">
        <v>0.72770107760000002</v>
      </c>
      <c r="F212" s="98"/>
    </row>
    <row r="213" spans="1:6" x14ac:dyDescent="0.2">
      <c r="A213" t="s">
        <v>8448</v>
      </c>
      <c r="B213" t="s">
        <v>353</v>
      </c>
      <c r="C213" s="99" t="s">
        <v>364</v>
      </c>
      <c r="D213" s="96">
        <v>0.72770107760000002</v>
      </c>
      <c r="E213" s="97">
        <v>0.72770107760000002</v>
      </c>
      <c r="F213" s="98"/>
    </row>
    <row r="214" spans="1:6" x14ac:dyDescent="0.2">
      <c r="A214" t="s">
        <v>8446</v>
      </c>
      <c r="B214" t="s">
        <v>8497</v>
      </c>
      <c r="C214" s="99" t="s">
        <v>364</v>
      </c>
      <c r="D214" s="96">
        <v>0.59356964459999995</v>
      </c>
      <c r="E214" s="97">
        <v>0.59356964459999995</v>
      </c>
      <c r="F214" s="98"/>
    </row>
    <row r="215" spans="1:6" x14ac:dyDescent="0.2">
      <c r="A215" t="s">
        <v>8446</v>
      </c>
      <c r="B215" t="s">
        <v>353</v>
      </c>
      <c r="C215" s="99" t="s">
        <v>364</v>
      </c>
      <c r="D215" s="96">
        <v>0.59356964459999995</v>
      </c>
      <c r="E215" s="97">
        <v>0.59356964459999995</v>
      </c>
      <c r="F215" s="98"/>
    </row>
    <row r="216" spans="1:6" x14ac:dyDescent="0.2">
      <c r="A216" t="s">
        <v>8447</v>
      </c>
      <c r="B216" t="s">
        <v>8497</v>
      </c>
      <c r="C216" s="99" t="s">
        <v>364</v>
      </c>
      <c r="D216" s="96">
        <v>1.4450392839999999</v>
      </c>
      <c r="E216" s="97">
        <v>1.4450392839999999</v>
      </c>
      <c r="F216" s="98"/>
    </row>
    <row r="217" spans="1:6" x14ac:dyDescent="0.2">
      <c r="A217" t="s">
        <v>8447</v>
      </c>
      <c r="B217" t="s">
        <v>353</v>
      </c>
      <c r="C217" s="99" t="s">
        <v>364</v>
      </c>
      <c r="D217" s="96">
        <v>1.4450392839999999</v>
      </c>
      <c r="E217" s="97">
        <v>1.4450392839999999</v>
      </c>
      <c r="F217" s="98"/>
    </row>
    <row r="218" spans="1:6" x14ac:dyDescent="0.2">
      <c r="A218" t="s">
        <v>9259</v>
      </c>
      <c r="B218" t="s">
        <v>8497</v>
      </c>
      <c r="C218" s="99" t="s">
        <v>364</v>
      </c>
      <c r="D218" s="96">
        <v>9.9346134639999994E-8</v>
      </c>
      <c r="E218" s="97">
        <v>9.9346134639999994E-8</v>
      </c>
      <c r="F218" s="98"/>
    </row>
    <row r="219" spans="1:6" x14ac:dyDescent="0.2">
      <c r="A219" t="s">
        <v>9259</v>
      </c>
      <c r="B219" t="s">
        <v>353</v>
      </c>
      <c r="C219" s="99" t="s">
        <v>364</v>
      </c>
      <c r="D219" s="96">
        <v>9.9346134639999994E-8</v>
      </c>
      <c r="E219" s="97">
        <v>9.9346134639999994E-8</v>
      </c>
      <c r="F219" s="98"/>
    </row>
    <row r="220" spans="1:6" x14ac:dyDescent="0.2">
      <c r="A220" t="s">
        <v>9137</v>
      </c>
      <c r="B220" t="s">
        <v>8497</v>
      </c>
      <c r="C220" s="99" t="s">
        <v>364</v>
      </c>
      <c r="D220" s="96">
        <v>1.0378570690000001E-6</v>
      </c>
      <c r="E220" s="97">
        <v>1.0378570690000001E-6</v>
      </c>
      <c r="F220" s="98"/>
    </row>
    <row r="221" spans="1:6" x14ac:dyDescent="0.2">
      <c r="A221" t="s">
        <v>9137</v>
      </c>
      <c r="B221" t="s">
        <v>353</v>
      </c>
      <c r="C221" s="99" t="s">
        <v>364</v>
      </c>
      <c r="D221" s="96">
        <v>1.0378570690000001E-6</v>
      </c>
      <c r="E221" s="97">
        <v>1.0378570690000001E-6</v>
      </c>
      <c r="F221" s="98"/>
    </row>
    <row r="222" spans="1:6" x14ac:dyDescent="0.2">
      <c r="A222" t="s">
        <v>8174</v>
      </c>
      <c r="B222" t="s">
        <v>8497</v>
      </c>
      <c r="C222" s="99" t="s">
        <v>362</v>
      </c>
      <c r="D222" s="96">
        <v>3.179717691</v>
      </c>
      <c r="E222" s="97">
        <v>3.179717691</v>
      </c>
      <c r="F222" s="98"/>
    </row>
    <row r="223" spans="1:6" x14ac:dyDescent="0.2">
      <c r="A223" t="s">
        <v>8174</v>
      </c>
      <c r="B223" t="s">
        <v>353</v>
      </c>
      <c r="C223" s="99" t="s">
        <v>362</v>
      </c>
      <c r="D223" s="96">
        <v>3.179717691</v>
      </c>
      <c r="E223" s="97">
        <v>3.179717691</v>
      </c>
      <c r="F223" s="98"/>
    </row>
    <row r="224" spans="1:6" x14ac:dyDescent="0.2">
      <c r="A224" t="s">
        <v>9096</v>
      </c>
      <c r="B224" t="s">
        <v>8497</v>
      </c>
      <c r="C224" s="99" t="s">
        <v>364</v>
      </c>
      <c r="D224" s="96">
        <v>1.9266870759999998E-6</v>
      </c>
      <c r="E224" s="97">
        <v>1.9266870759999998E-6</v>
      </c>
      <c r="F224" s="98"/>
    </row>
    <row r="225" spans="1:6" x14ac:dyDescent="0.2">
      <c r="A225" t="s">
        <v>9096</v>
      </c>
      <c r="B225" t="s">
        <v>353</v>
      </c>
      <c r="C225" s="99" t="s">
        <v>364</v>
      </c>
      <c r="D225" s="96">
        <v>1.9266870759999998E-6</v>
      </c>
      <c r="E225" s="97">
        <v>1.9266870759999998E-6</v>
      </c>
      <c r="F225" s="98"/>
    </row>
    <row r="226" spans="1:6" x14ac:dyDescent="0.2">
      <c r="A226" t="s">
        <v>9364</v>
      </c>
      <c r="B226" t="s">
        <v>8497</v>
      </c>
      <c r="C226" s="99" t="s">
        <v>361</v>
      </c>
      <c r="D226" s="96">
        <v>0.67699998620000001</v>
      </c>
      <c r="E226" s="97"/>
      <c r="F226" s="98"/>
    </row>
    <row r="227" spans="1:6" x14ac:dyDescent="0.2">
      <c r="A227" t="s">
        <v>9364</v>
      </c>
      <c r="B227" t="s">
        <v>353</v>
      </c>
      <c r="C227" s="99" t="s">
        <v>361</v>
      </c>
      <c r="D227" s="96">
        <v>0.67699998620000001</v>
      </c>
      <c r="E227" s="97"/>
      <c r="F227" s="98"/>
    </row>
    <row r="228" spans="1:6" x14ac:dyDescent="0.2">
      <c r="A228" t="s">
        <v>8663</v>
      </c>
      <c r="B228" t="s">
        <v>8497</v>
      </c>
      <c r="C228" s="99" t="s">
        <v>368</v>
      </c>
      <c r="D228" s="96">
        <v>1.8534450330000001</v>
      </c>
      <c r="E228" s="97">
        <v>1.844450157</v>
      </c>
      <c r="F228" s="98"/>
    </row>
    <row r="229" spans="1:6" x14ac:dyDescent="0.2">
      <c r="A229" t="s">
        <v>8663</v>
      </c>
      <c r="B229" t="s">
        <v>353</v>
      </c>
      <c r="C229" s="99" t="s">
        <v>368</v>
      </c>
      <c r="D229" s="96">
        <v>1.844450157</v>
      </c>
      <c r="E229" s="97">
        <v>1.844450157</v>
      </c>
      <c r="F229" s="98"/>
    </row>
    <row r="230" spans="1:6" x14ac:dyDescent="0.2">
      <c r="A230" t="s">
        <v>8663</v>
      </c>
      <c r="B230" t="s">
        <v>8171</v>
      </c>
      <c r="C230" s="99" t="s">
        <v>368</v>
      </c>
      <c r="D230" s="96">
        <v>2.6369341749999998E-3</v>
      </c>
      <c r="E230" s="97"/>
      <c r="F230" s="98"/>
    </row>
    <row r="231" spans="1:6" x14ac:dyDescent="0.2">
      <c r="A231" t="s">
        <v>8663</v>
      </c>
      <c r="B231" t="s">
        <v>8172</v>
      </c>
      <c r="C231" s="99" t="s">
        <v>368</v>
      </c>
      <c r="D231" s="96">
        <v>6.3579412889999999E-3</v>
      </c>
      <c r="E231" s="97"/>
      <c r="F231" s="98"/>
    </row>
    <row r="232" spans="1:6" x14ac:dyDescent="0.2">
      <c r="A232" t="s">
        <v>8619</v>
      </c>
      <c r="B232" t="s">
        <v>8497</v>
      </c>
      <c r="C232" s="99" t="s">
        <v>359</v>
      </c>
      <c r="D232" s="96">
        <v>5.311003086E-4</v>
      </c>
      <c r="E232" s="97">
        <v>5.311003086E-4</v>
      </c>
      <c r="F232" s="98"/>
    </row>
    <row r="233" spans="1:6" x14ac:dyDescent="0.2">
      <c r="A233" t="s">
        <v>8619</v>
      </c>
      <c r="B233" t="s">
        <v>353</v>
      </c>
      <c r="C233" s="99" t="s">
        <v>359</v>
      </c>
      <c r="D233" s="96">
        <v>5.311003086E-4</v>
      </c>
      <c r="E233" s="97">
        <v>5.311003086E-4</v>
      </c>
      <c r="F233" s="98"/>
    </row>
    <row r="234" spans="1:6" x14ac:dyDescent="0.2">
      <c r="A234" t="s">
        <v>277</v>
      </c>
      <c r="B234" t="s">
        <v>8497</v>
      </c>
      <c r="C234" s="99" t="s">
        <v>356</v>
      </c>
      <c r="D234" s="96">
        <v>-0.375</v>
      </c>
      <c r="E234" s="97"/>
      <c r="F234" s="98"/>
    </row>
    <row r="235" spans="1:6" x14ac:dyDescent="0.2">
      <c r="A235" t="s">
        <v>277</v>
      </c>
      <c r="B235" t="s">
        <v>8171</v>
      </c>
      <c r="C235" s="99" t="s">
        <v>356</v>
      </c>
      <c r="D235" s="96">
        <v>-0.375</v>
      </c>
      <c r="E235" s="97"/>
      <c r="F235" s="98"/>
    </row>
    <row r="236" spans="1:6" x14ac:dyDescent="0.2">
      <c r="A236" t="s">
        <v>282</v>
      </c>
      <c r="B236" t="s">
        <v>8497</v>
      </c>
      <c r="C236" s="99" t="s">
        <v>24</v>
      </c>
      <c r="D236" s="96">
        <v>-6.6167095310000003E-8</v>
      </c>
      <c r="E236" s="97"/>
      <c r="F236" s="98"/>
    </row>
    <row r="237" spans="1:6" x14ac:dyDescent="0.2">
      <c r="A237" t="s">
        <v>282</v>
      </c>
      <c r="B237" t="s">
        <v>353</v>
      </c>
      <c r="C237" s="99" t="s">
        <v>24</v>
      </c>
      <c r="D237" s="96">
        <v>-6.6167095310000003E-8</v>
      </c>
      <c r="E237" s="97"/>
      <c r="F237" s="98"/>
    </row>
    <row r="238" spans="1:6" x14ac:dyDescent="0.2">
      <c r="A238" t="s">
        <v>283</v>
      </c>
      <c r="B238" t="s">
        <v>8497</v>
      </c>
      <c r="C238" s="99" t="s">
        <v>24</v>
      </c>
      <c r="D238" s="96">
        <v>-5.6741310240000001E-8</v>
      </c>
      <c r="E238" s="97"/>
      <c r="F238" s="98"/>
    </row>
    <row r="239" spans="1:6" x14ac:dyDescent="0.2">
      <c r="A239" t="s">
        <v>283</v>
      </c>
      <c r="B239" t="s">
        <v>353</v>
      </c>
      <c r="C239" s="99" t="s">
        <v>24</v>
      </c>
      <c r="D239" s="96">
        <v>-5.6741310240000001E-8</v>
      </c>
      <c r="E239" s="97"/>
      <c r="F239" s="98"/>
    </row>
    <row r="240" spans="1:6" x14ac:dyDescent="0.2">
      <c r="A240" t="s">
        <v>284</v>
      </c>
      <c r="B240" t="s">
        <v>8497</v>
      </c>
      <c r="C240" s="99" t="s">
        <v>24</v>
      </c>
      <c r="D240" s="96">
        <v>-3.175223207E-8</v>
      </c>
      <c r="E240" s="97"/>
      <c r="F240" s="98"/>
    </row>
    <row r="241" spans="1:6" x14ac:dyDescent="0.2">
      <c r="A241" t="s">
        <v>284</v>
      </c>
      <c r="B241" t="s">
        <v>353</v>
      </c>
      <c r="C241" s="99" t="s">
        <v>24</v>
      </c>
      <c r="D241" s="96">
        <v>-3.175223207E-8</v>
      </c>
      <c r="E241" s="97"/>
      <c r="F241" s="98"/>
    </row>
    <row r="242" spans="1:6" x14ac:dyDescent="0.2">
      <c r="A242" t="s">
        <v>285</v>
      </c>
      <c r="B242" t="s">
        <v>8497</v>
      </c>
      <c r="C242" s="99" t="s">
        <v>24</v>
      </c>
      <c r="D242" s="96">
        <v>-2.4077262709999999E-8</v>
      </c>
      <c r="E242" s="97"/>
      <c r="F242" s="98"/>
    </row>
    <row r="243" spans="1:6" x14ac:dyDescent="0.2">
      <c r="A243" t="s">
        <v>285</v>
      </c>
      <c r="B243" t="s">
        <v>353</v>
      </c>
      <c r="C243" s="99" t="s">
        <v>24</v>
      </c>
      <c r="D243" s="96">
        <v>-2.4077262709999999E-8</v>
      </c>
      <c r="E243" s="97"/>
      <c r="F243" s="98"/>
    </row>
    <row r="244" spans="1:6" x14ac:dyDescent="0.2">
      <c r="A244" t="s">
        <v>286</v>
      </c>
      <c r="B244" t="s">
        <v>8497</v>
      </c>
      <c r="C244" s="99" t="s">
        <v>24</v>
      </c>
      <c r="D244" s="96">
        <v>-1.5116966970000001E-7</v>
      </c>
      <c r="E244" s="97"/>
      <c r="F244" s="98"/>
    </row>
    <row r="245" spans="1:6" x14ac:dyDescent="0.2">
      <c r="A245" t="s">
        <v>286</v>
      </c>
      <c r="B245" t="s">
        <v>353</v>
      </c>
      <c r="C245" s="99" t="s">
        <v>24</v>
      </c>
      <c r="D245" s="96">
        <v>-1.5116966970000001E-7</v>
      </c>
      <c r="E245" s="97"/>
      <c r="F245" s="98"/>
    </row>
    <row r="246" spans="1:6" x14ac:dyDescent="0.2">
      <c r="A246" t="s">
        <v>8809</v>
      </c>
      <c r="B246" t="s">
        <v>8497</v>
      </c>
      <c r="C246" s="99" t="s">
        <v>363</v>
      </c>
      <c r="D246" s="96">
        <v>1.5637118049999999E-6</v>
      </c>
      <c r="E246" s="97">
        <v>1.5637118049999999E-6</v>
      </c>
      <c r="F246" s="98"/>
    </row>
    <row r="247" spans="1:6" x14ac:dyDescent="0.2">
      <c r="A247" t="s">
        <v>8809</v>
      </c>
      <c r="B247" t="s">
        <v>353</v>
      </c>
      <c r="C247" s="99" t="s">
        <v>363</v>
      </c>
      <c r="D247" s="96">
        <v>1.5637118049999999E-6</v>
      </c>
      <c r="E247" s="97">
        <v>1.5637118049999999E-6</v>
      </c>
      <c r="F247" s="98"/>
    </row>
    <row r="248" spans="1:6" x14ac:dyDescent="0.2">
      <c r="A248" t="s">
        <v>8552</v>
      </c>
      <c r="B248" t="s">
        <v>8497</v>
      </c>
      <c r="C248" s="99" t="s">
        <v>363</v>
      </c>
      <c r="D248" s="96">
        <v>1.676819597E-6</v>
      </c>
      <c r="E248" s="97">
        <v>1.676819597E-6</v>
      </c>
      <c r="F248" s="98"/>
    </row>
    <row r="249" spans="1:6" x14ac:dyDescent="0.2">
      <c r="A249" t="s">
        <v>8552</v>
      </c>
      <c r="B249" t="s">
        <v>353</v>
      </c>
      <c r="C249" s="99" t="s">
        <v>363</v>
      </c>
      <c r="D249" s="96">
        <v>1.676819597E-6</v>
      </c>
      <c r="E249" s="97">
        <v>1.676819597E-6</v>
      </c>
      <c r="F249" s="98"/>
    </row>
    <row r="250" spans="1:6" x14ac:dyDescent="0.2">
      <c r="A250" t="s">
        <v>8499</v>
      </c>
      <c r="B250" t="s">
        <v>8497</v>
      </c>
      <c r="C250" s="99" t="s">
        <v>368</v>
      </c>
      <c r="D250" s="96">
        <v>-1.3452249999999999</v>
      </c>
      <c r="E250" s="97"/>
      <c r="F250" s="98"/>
    </row>
    <row r="251" spans="1:6" x14ac:dyDescent="0.2">
      <c r="A251" t="s">
        <v>8499</v>
      </c>
      <c r="B251" t="s">
        <v>8171</v>
      </c>
      <c r="C251" s="99" t="s">
        <v>368</v>
      </c>
      <c r="D251" s="96">
        <v>-1.3452249999999999</v>
      </c>
      <c r="E251" s="97"/>
      <c r="F251" s="98"/>
    </row>
    <row r="252" spans="1:6" x14ac:dyDescent="0.2">
      <c r="A252" t="s">
        <v>8430</v>
      </c>
      <c r="B252" t="s">
        <v>8497</v>
      </c>
      <c r="C252" s="99" t="s">
        <v>363</v>
      </c>
      <c r="D252" s="96">
        <v>2.9540998159999998</v>
      </c>
      <c r="E252" s="97">
        <v>2.9540998159999998</v>
      </c>
      <c r="F252" s="98"/>
    </row>
    <row r="253" spans="1:6" x14ac:dyDescent="0.2">
      <c r="A253" t="s">
        <v>8430</v>
      </c>
      <c r="B253" t="s">
        <v>353</v>
      </c>
      <c r="C253" s="99" t="s">
        <v>363</v>
      </c>
      <c r="D253" s="96">
        <v>2.9540998159999998</v>
      </c>
      <c r="E253" s="97">
        <v>2.9540998159999998</v>
      </c>
      <c r="F253" s="98"/>
    </row>
    <row r="254" spans="1:6" x14ac:dyDescent="0.2">
      <c r="A254" t="s">
        <v>288</v>
      </c>
      <c r="B254" t="s">
        <v>8497</v>
      </c>
      <c r="C254" s="99" t="s">
        <v>356</v>
      </c>
      <c r="D254" s="96">
        <v>-0.5</v>
      </c>
      <c r="E254" s="97"/>
      <c r="F254" s="98"/>
    </row>
    <row r="255" spans="1:6" x14ac:dyDescent="0.2">
      <c r="A255" t="s">
        <v>288</v>
      </c>
      <c r="B255" t="s">
        <v>8171</v>
      </c>
      <c r="C255" s="99" t="s">
        <v>356</v>
      </c>
      <c r="D255" s="96">
        <v>-0.5</v>
      </c>
      <c r="E255" s="97"/>
      <c r="F255" s="98"/>
    </row>
    <row r="256" spans="1:6" x14ac:dyDescent="0.2">
      <c r="A256" t="s">
        <v>8691</v>
      </c>
      <c r="B256" t="s">
        <v>8497</v>
      </c>
      <c r="C256" s="99" t="s">
        <v>373</v>
      </c>
      <c r="D256" s="96">
        <v>3.6958177719999998</v>
      </c>
      <c r="E256" s="97">
        <v>3.6958177719999998</v>
      </c>
      <c r="F256" s="98"/>
    </row>
    <row r="257" spans="1:6" x14ac:dyDescent="0.2">
      <c r="A257" t="s">
        <v>8691</v>
      </c>
      <c r="B257" t="s">
        <v>353</v>
      </c>
      <c r="C257" s="99" t="s">
        <v>373</v>
      </c>
      <c r="D257" s="96">
        <v>3.6958177719999998</v>
      </c>
      <c r="E257" s="97">
        <v>3.6958177719999998</v>
      </c>
      <c r="F257" s="98"/>
    </row>
    <row r="258" spans="1:6" x14ac:dyDescent="0.2">
      <c r="A258" t="s">
        <v>8816</v>
      </c>
      <c r="B258" t="s">
        <v>8497</v>
      </c>
      <c r="C258" s="99" t="s">
        <v>373</v>
      </c>
      <c r="D258" s="96">
        <v>2.087835789E-5</v>
      </c>
      <c r="E258" s="97">
        <v>2.087835789E-5</v>
      </c>
      <c r="F258" s="98"/>
    </row>
    <row r="259" spans="1:6" x14ac:dyDescent="0.2">
      <c r="A259" t="s">
        <v>8816</v>
      </c>
      <c r="B259" t="s">
        <v>353</v>
      </c>
      <c r="C259" s="99" t="s">
        <v>373</v>
      </c>
      <c r="D259" s="96">
        <v>2.087835789E-5</v>
      </c>
      <c r="E259" s="97">
        <v>2.087835789E-5</v>
      </c>
      <c r="F259" s="98"/>
    </row>
    <row r="260" spans="1:6" x14ac:dyDescent="0.2">
      <c r="A260" t="s">
        <v>8817</v>
      </c>
      <c r="B260" t="s">
        <v>8497</v>
      </c>
      <c r="C260" s="99" t="s">
        <v>373</v>
      </c>
      <c r="D260" s="96">
        <v>1.8119343220000002E-5</v>
      </c>
      <c r="E260" s="97">
        <v>1.8119343220000002E-5</v>
      </c>
      <c r="F260" s="98"/>
    </row>
    <row r="261" spans="1:6" x14ac:dyDescent="0.2">
      <c r="A261" t="s">
        <v>8817</v>
      </c>
      <c r="B261" t="s">
        <v>353</v>
      </c>
      <c r="C261" s="99" t="s">
        <v>373</v>
      </c>
      <c r="D261" s="96">
        <v>1.8119343220000002E-5</v>
      </c>
      <c r="E261" s="97">
        <v>1.8119343220000002E-5</v>
      </c>
      <c r="F261" s="98"/>
    </row>
    <row r="262" spans="1:6" x14ac:dyDescent="0.2">
      <c r="A262" t="s">
        <v>8819</v>
      </c>
      <c r="B262" t="s">
        <v>8497</v>
      </c>
      <c r="C262" s="99" t="s">
        <v>373</v>
      </c>
      <c r="D262" s="96">
        <v>1.532286399E-5</v>
      </c>
      <c r="E262" s="97">
        <v>1.532286399E-5</v>
      </c>
      <c r="F262" s="98"/>
    </row>
    <row r="263" spans="1:6" x14ac:dyDescent="0.2">
      <c r="A263" t="s">
        <v>8819</v>
      </c>
      <c r="B263" t="s">
        <v>353</v>
      </c>
      <c r="C263" s="99" t="s">
        <v>373</v>
      </c>
      <c r="D263" s="96">
        <v>1.532286399E-5</v>
      </c>
      <c r="E263" s="97">
        <v>1.532286399E-5</v>
      </c>
      <c r="F263" s="98"/>
    </row>
    <row r="264" spans="1:6" x14ac:dyDescent="0.2">
      <c r="A264" t="s">
        <v>8620</v>
      </c>
      <c r="B264" t="s">
        <v>8497</v>
      </c>
      <c r="C264" s="99" t="s">
        <v>357</v>
      </c>
      <c r="D264" s="96">
        <v>-5.7378206899999998E-6</v>
      </c>
      <c r="E264" s="97">
        <v>-5.7378206899999998E-6</v>
      </c>
      <c r="F264" s="98"/>
    </row>
    <row r="265" spans="1:6" x14ac:dyDescent="0.2">
      <c r="A265" t="s">
        <v>8620</v>
      </c>
      <c r="B265" t="s">
        <v>353</v>
      </c>
      <c r="C265" s="99" t="s">
        <v>357</v>
      </c>
      <c r="D265" s="96">
        <v>-5.7378206899999998E-6</v>
      </c>
      <c r="E265" s="97">
        <v>-5.7378206899999998E-6</v>
      </c>
      <c r="F265" s="98"/>
    </row>
    <row r="266" spans="1:6" x14ac:dyDescent="0.2">
      <c r="A266" t="s">
        <v>8553</v>
      </c>
      <c r="B266" t="s">
        <v>355</v>
      </c>
      <c r="C266" s="99" t="s">
        <v>370</v>
      </c>
      <c r="D266" s="96">
        <v>9.9971522260000008</v>
      </c>
      <c r="E266" s="97">
        <v>9.9971522260000008</v>
      </c>
      <c r="F266" s="98"/>
    </row>
    <row r="267" spans="1:6" x14ac:dyDescent="0.2">
      <c r="A267" t="s">
        <v>8432</v>
      </c>
      <c r="B267" t="s">
        <v>354</v>
      </c>
      <c r="C267" s="99" t="s">
        <v>370</v>
      </c>
      <c r="D267" s="96">
        <v>20.771516609999999</v>
      </c>
      <c r="E267" s="97">
        <v>20.771516609999999</v>
      </c>
      <c r="F267" s="98"/>
    </row>
    <row r="268" spans="1:6" x14ac:dyDescent="0.2">
      <c r="A268" t="s">
        <v>8854</v>
      </c>
      <c r="B268" t="s">
        <v>8497</v>
      </c>
      <c r="C268" s="99" t="s">
        <v>366</v>
      </c>
      <c r="D268" s="96">
        <v>7.6486258710000003E-6</v>
      </c>
      <c r="E268" s="97">
        <v>7.6486258710000003E-6</v>
      </c>
      <c r="F268" s="98"/>
    </row>
    <row r="269" spans="1:6" x14ac:dyDescent="0.2">
      <c r="A269" t="s">
        <v>8854</v>
      </c>
      <c r="B269" t="s">
        <v>353</v>
      </c>
      <c r="C269" s="99" t="s">
        <v>366</v>
      </c>
      <c r="D269" s="96">
        <v>7.6486258710000003E-6</v>
      </c>
      <c r="E269" s="97">
        <v>7.6486258710000003E-6</v>
      </c>
      <c r="F269" s="98"/>
    </row>
    <row r="270" spans="1:6" x14ac:dyDescent="0.2">
      <c r="A270" t="s">
        <v>213</v>
      </c>
      <c r="B270" t="s">
        <v>8497</v>
      </c>
      <c r="C270" s="99" t="s">
        <v>362</v>
      </c>
      <c r="D270" s="96">
        <v>0.16238418099999999</v>
      </c>
      <c r="E270" s="97">
        <v>0.16238418099999999</v>
      </c>
      <c r="F270" s="98"/>
    </row>
    <row r="271" spans="1:6" x14ac:dyDescent="0.2">
      <c r="A271" t="s">
        <v>213</v>
      </c>
      <c r="B271" t="s">
        <v>353</v>
      </c>
      <c r="C271" s="99" t="s">
        <v>362</v>
      </c>
      <c r="D271" s="96">
        <v>0.16238418099999999</v>
      </c>
      <c r="E271" s="97">
        <v>0.16238418099999999</v>
      </c>
      <c r="F271" s="98"/>
    </row>
    <row r="272" spans="1:6" x14ac:dyDescent="0.2">
      <c r="A272" t="s">
        <v>440</v>
      </c>
      <c r="B272" t="s">
        <v>8497</v>
      </c>
      <c r="C272" s="99" t="s">
        <v>362</v>
      </c>
      <c r="D272" s="96">
        <v>5.8085984180000002E-4</v>
      </c>
      <c r="E272" s="97">
        <v>5.8085984180000002E-4</v>
      </c>
      <c r="F272" s="98"/>
    </row>
    <row r="273" spans="1:6" x14ac:dyDescent="0.2">
      <c r="A273" t="s">
        <v>440</v>
      </c>
      <c r="B273" t="s">
        <v>353</v>
      </c>
      <c r="C273" s="99" t="s">
        <v>362</v>
      </c>
      <c r="D273" s="96">
        <v>5.8085984180000002E-4</v>
      </c>
      <c r="E273" s="97">
        <v>5.8085984180000002E-4</v>
      </c>
      <c r="F273" s="98"/>
    </row>
    <row r="274" spans="1:6" x14ac:dyDescent="0.2">
      <c r="A274" t="s">
        <v>216</v>
      </c>
      <c r="B274" t="s">
        <v>8497</v>
      </c>
      <c r="C274" s="99" t="s">
        <v>362</v>
      </c>
      <c r="D274" s="96">
        <v>8.6152345089999999E-2</v>
      </c>
      <c r="E274" s="97">
        <v>8.6152345089999999E-2</v>
      </c>
      <c r="F274" s="98"/>
    </row>
    <row r="275" spans="1:6" x14ac:dyDescent="0.2">
      <c r="A275" t="s">
        <v>216</v>
      </c>
      <c r="B275" t="s">
        <v>353</v>
      </c>
      <c r="C275" s="99" t="s">
        <v>362</v>
      </c>
      <c r="D275" s="96">
        <v>8.6152345089999999E-2</v>
      </c>
      <c r="E275" s="97">
        <v>8.6152345089999999E-2</v>
      </c>
      <c r="F275" s="98"/>
    </row>
    <row r="276" spans="1:6" x14ac:dyDescent="0.2">
      <c r="A276" t="s">
        <v>217</v>
      </c>
      <c r="B276" t="s">
        <v>8497</v>
      </c>
      <c r="C276" s="99" t="s">
        <v>362</v>
      </c>
      <c r="D276" s="96">
        <v>2.9785696069999998</v>
      </c>
      <c r="E276" s="97">
        <v>2.9785696069999998</v>
      </c>
      <c r="F276" s="98"/>
    </row>
    <row r="277" spans="1:6" x14ac:dyDescent="0.2">
      <c r="A277" t="s">
        <v>217</v>
      </c>
      <c r="B277" t="s">
        <v>353</v>
      </c>
      <c r="C277" s="99" t="s">
        <v>362</v>
      </c>
      <c r="D277" s="96">
        <v>2.9785696069999998</v>
      </c>
      <c r="E277" s="97">
        <v>2.9785696069999998</v>
      </c>
      <c r="F277" s="98"/>
    </row>
    <row r="278" spans="1:6" x14ac:dyDescent="0.2">
      <c r="A278" t="s">
        <v>411</v>
      </c>
      <c r="B278" t="s">
        <v>8497</v>
      </c>
      <c r="C278" s="99" t="s">
        <v>365</v>
      </c>
      <c r="D278" s="96">
        <v>9.9919695919999992E-6</v>
      </c>
      <c r="E278" s="97">
        <v>9.9919695919999992E-6</v>
      </c>
      <c r="F278" s="98"/>
    </row>
    <row r="279" spans="1:6" x14ac:dyDescent="0.2">
      <c r="A279" t="s">
        <v>411</v>
      </c>
      <c r="B279" t="s">
        <v>353</v>
      </c>
      <c r="C279" s="99" t="s">
        <v>365</v>
      </c>
      <c r="D279" s="96">
        <v>9.9919695919999992E-6</v>
      </c>
      <c r="E279" s="97">
        <v>9.9919695919999992E-6</v>
      </c>
      <c r="F279" s="98"/>
    </row>
    <row r="280" spans="1:6" x14ac:dyDescent="0.2">
      <c r="A280" t="s">
        <v>412</v>
      </c>
      <c r="B280" t="s">
        <v>8497</v>
      </c>
      <c r="C280" s="99" t="s">
        <v>365</v>
      </c>
      <c r="D280" s="96">
        <v>4.9247422240000002E-4</v>
      </c>
      <c r="E280" s="97">
        <v>4.9247422240000002E-4</v>
      </c>
      <c r="F280" s="98"/>
    </row>
    <row r="281" spans="1:6" x14ac:dyDescent="0.2">
      <c r="A281" t="s">
        <v>412</v>
      </c>
      <c r="B281" t="s">
        <v>353</v>
      </c>
      <c r="C281" s="99" t="s">
        <v>365</v>
      </c>
      <c r="D281" s="96">
        <v>4.9247422240000002E-4</v>
      </c>
      <c r="E281" s="97">
        <v>4.9247422240000002E-4</v>
      </c>
      <c r="F281" s="98"/>
    </row>
    <row r="282" spans="1:6" x14ac:dyDescent="0.2">
      <c r="A282" t="s">
        <v>222</v>
      </c>
      <c r="B282" t="s">
        <v>8497</v>
      </c>
      <c r="C282" s="99" t="s">
        <v>365</v>
      </c>
      <c r="D282" s="96">
        <v>6.9513138149999998E-4</v>
      </c>
      <c r="E282" s="97">
        <v>6.9513138149999998E-4</v>
      </c>
      <c r="F282" s="98"/>
    </row>
    <row r="283" spans="1:6" x14ac:dyDescent="0.2">
      <c r="A283" t="s">
        <v>222</v>
      </c>
      <c r="B283" t="s">
        <v>353</v>
      </c>
      <c r="C283" s="99" t="s">
        <v>365</v>
      </c>
      <c r="D283" s="96">
        <v>6.9513138149999998E-4</v>
      </c>
      <c r="E283" s="97">
        <v>6.9513138149999998E-4</v>
      </c>
      <c r="F283" s="98"/>
    </row>
    <row r="284" spans="1:6" x14ac:dyDescent="0.2">
      <c r="A284" t="s">
        <v>223</v>
      </c>
      <c r="B284" t="s">
        <v>8497</v>
      </c>
      <c r="C284" s="99" t="s">
        <v>365</v>
      </c>
      <c r="D284" s="96">
        <v>6.1064453139999993E-5</v>
      </c>
      <c r="E284" s="97">
        <v>6.1064453139999993E-5</v>
      </c>
      <c r="F284" s="98"/>
    </row>
    <row r="285" spans="1:6" x14ac:dyDescent="0.2">
      <c r="A285" t="s">
        <v>223</v>
      </c>
      <c r="B285" t="s">
        <v>353</v>
      </c>
      <c r="C285" s="99" t="s">
        <v>365</v>
      </c>
      <c r="D285" s="96">
        <v>6.1064453139999993E-5</v>
      </c>
      <c r="E285" s="97">
        <v>6.1064453139999993E-5</v>
      </c>
      <c r="F285" s="98"/>
    </row>
    <row r="286" spans="1:6" x14ac:dyDescent="0.2">
      <c r="A286" t="s">
        <v>244</v>
      </c>
      <c r="B286" t="s">
        <v>8497</v>
      </c>
      <c r="C286" s="99" t="s">
        <v>358</v>
      </c>
      <c r="D286" s="96">
        <v>-5.2376633570000002E-7</v>
      </c>
      <c r="E286" s="97">
        <v>-5.2376633570000002E-7</v>
      </c>
      <c r="F286" s="98"/>
    </row>
    <row r="287" spans="1:6" x14ac:dyDescent="0.2">
      <c r="A287" t="s">
        <v>244</v>
      </c>
      <c r="B287" t="s">
        <v>353</v>
      </c>
      <c r="C287" s="99" t="s">
        <v>358</v>
      </c>
      <c r="D287" s="96">
        <v>-5.2376633570000002E-7</v>
      </c>
      <c r="E287" s="97">
        <v>-5.2376633570000002E-7</v>
      </c>
      <c r="F287" s="98"/>
    </row>
    <row r="288" spans="1:6" x14ac:dyDescent="0.2">
      <c r="A288" t="s">
        <v>8871</v>
      </c>
      <c r="B288" t="s">
        <v>8497</v>
      </c>
      <c r="C288" s="99" t="s">
        <v>373</v>
      </c>
      <c r="D288" s="96">
        <v>1.6230356979999999E-5</v>
      </c>
      <c r="E288" s="97">
        <v>1.6230356979999999E-5</v>
      </c>
      <c r="F288" s="98"/>
    </row>
    <row r="289" spans="1:6" x14ac:dyDescent="0.2">
      <c r="A289" t="s">
        <v>8871</v>
      </c>
      <c r="B289" t="s">
        <v>353</v>
      </c>
      <c r="C289" s="99" t="s">
        <v>373</v>
      </c>
      <c r="D289" s="96">
        <v>1.6230356979999999E-5</v>
      </c>
      <c r="E289" s="97">
        <v>1.6230356979999999E-5</v>
      </c>
      <c r="F289" s="98"/>
    </row>
    <row r="290" spans="1:6" x14ac:dyDescent="0.2">
      <c r="A290" t="s">
        <v>8491</v>
      </c>
      <c r="B290" t="s">
        <v>8497</v>
      </c>
      <c r="C290" s="99" t="s">
        <v>356</v>
      </c>
      <c r="D290" s="96">
        <v>-8.3198828540000004E-6</v>
      </c>
      <c r="E290" s="97"/>
      <c r="F290" s="98"/>
    </row>
    <row r="291" spans="1:6" x14ac:dyDescent="0.2">
      <c r="A291" t="s">
        <v>8491</v>
      </c>
      <c r="B291" t="s">
        <v>8171</v>
      </c>
      <c r="C291" s="99" t="s">
        <v>356</v>
      </c>
      <c r="D291" s="96">
        <v>-8.3198828540000004E-6</v>
      </c>
      <c r="E291" s="97"/>
      <c r="F291" s="98"/>
    </row>
    <row r="292" spans="1:6" x14ac:dyDescent="0.2">
      <c r="A292" t="s">
        <v>9349</v>
      </c>
      <c r="B292" t="s">
        <v>8497</v>
      </c>
      <c r="C292" s="99" t="s">
        <v>24</v>
      </c>
      <c r="D292" s="96">
        <v>3.0840001109999999</v>
      </c>
      <c r="E292" s="97"/>
      <c r="F292" s="98"/>
    </row>
    <row r="293" spans="1:6" x14ac:dyDescent="0.2">
      <c r="A293" t="s">
        <v>9349</v>
      </c>
      <c r="B293" t="s">
        <v>353</v>
      </c>
      <c r="C293" s="99" t="s">
        <v>24</v>
      </c>
      <c r="D293" s="96">
        <v>3.0840001109999999</v>
      </c>
      <c r="E293" s="97"/>
      <c r="F293" s="98"/>
    </row>
    <row r="294" spans="1:6" x14ac:dyDescent="0.2">
      <c r="A294" t="s">
        <v>8878</v>
      </c>
      <c r="B294" t="s">
        <v>8497</v>
      </c>
      <c r="C294" s="99" t="s">
        <v>365</v>
      </c>
      <c r="D294" s="96">
        <v>3.2580585349999998E-8</v>
      </c>
      <c r="E294" s="97"/>
      <c r="F294" s="98"/>
    </row>
    <row r="295" spans="1:6" x14ac:dyDescent="0.2">
      <c r="A295" t="s">
        <v>8878</v>
      </c>
      <c r="B295" t="s">
        <v>8172</v>
      </c>
      <c r="C295" s="99" t="s">
        <v>365</v>
      </c>
      <c r="D295" s="96">
        <v>3.2580585349999998E-8</v>
      </c>
      <c r="E295" s="97"/>
      <c r="F295" s="98"/>
    </row>
    <row r="296" spans="1:6" x14ac:dyDescent="0.2">
      <c r="A296" t="s">
        <v>85</v>
      </c>
      <c r="B296" t="s">
        <v>8497</v>
      </c>
      <c r="C296" s="99" t="s">
        <v>367</v>
      </c>
      <c r="D296" s="96">
        <v>1.067277147E-3</v>
      </c>
      <c r="E296" s="97">
        <v>1.067277147E-3</v>
      </c>
      <c r="F296" s="98"/>
    </row>
    <row r="297" spans="1:6" x14ac:dyDescent="0.2">
      <c r="A297" t="s">
        <v>85</v>
      </c>
      <c r="B297" t="s">
        <v>353</v>
      </c>
      <c r="C297" s="99" t="s">
        <v>367</v>
      </c>
      <c r="D297" s="96">
        <v>1.067277147E-3</v>
      </c>
      <c r="E297" s="97">
        <v>1.067277147E-3</v>
      </c>
      <c r="F297" s="98"/>
    </row>
    <row r="298" spans="1:6" x14ac:dyDescent="0.2">
      <c r="A298" t="s">
        <v>86</v>
      </c>
      <c r="B298" t="s">
        <v>8497</v>
      </c>
      <c r="C298" s="99" t="s">
        <v>367</v>
      </c>
      <c r="D298" s="96">
        <v>0.35644282249999998</v>
      </c>
      <c r="E298" s="97">
        <v>0.35644282249999998</v>
      </c>
      <c r="F298" s="98"/>
    </row>
    <row r="299" spans="1:6" x14ac:dyDescent="0.2">
      <c r="A299" t="s">
        <v>86</v>
      </c>
      <c r="B299" t="s">
        <v>353</v>
      </c>
      <c r="C299" s="99" t="s">
        <v>367</v>
      </c>
      <c r="D299" s="96">
        <v>0.35644282249999998</v>
      </c>
      <c r="E299" s="97">
        <v>0.35644282249999998</v>
      </c>
      <c r="F299" s="98"/>
    </row>
    <row r="300" spans="1:6" x14ac:dyDescent="0.2">
      <c r="A300" t="s">
        <v>89</v>
      </c>
      <c r="B300" t="s">
        <v>8497</v>
      </c>
      <c r="C300" s="99" t="s">
        <v>367</v>
      </c>
      <c r="D300" s="96">
        <v>4.4696381819999999E-2</v>
      </c>
      <c r="E300" s="97">
        <v>4.4696381819999999E-2</v>
      </c>
      <c r="F300" s="98"/>
    </row>
    <row r="301" spans="1:6" x14ac:dyDescent="0.2">
      <c r="A301" t="s">
        <v>89</v>
      </c>
      <c r="B301" t="s">
        <v>353</v>
      </c>
      <c r="C301" s="99" t="s">
        <v>367</v>
      </c>
      <c r="D301" s="96">
        <v>4.4696381819999999E-2</v>
      </c>
      <c r="E301" s="97">
        <v>4.4696381819999999E-2</v>
      </c>
      <c r="F301" s="98"/>
    </row>
    <row r="302" spans="1:6" x14ac:dyDescent="0.2">
      <c r="A302" t="s">
        <v>80</v>
      </c>
      <c r="B302" t="s">
        <v>8497</v>
      </c>
      <c r="C302" s="99" t="s">
        <v>367</v>
      </c>
      <c r="D302" s="96">
        <v>3.8501334290000001E-2</v>
      </c>
      <c r="E302" s="97">
        <v>3.8501334290000001E-2</v>
      </c>
      <c r="F302" s="98"/>
    </row>
    <row r="303" spans="1:6" x14ac:dyDescent="0.2">
      <c r="A303" t="s">
        <v>80</v>
      </c>
      <c r="B303" t="s">
        <v>353</v>
      </c>
      <c r="C303" s="99" t="s">
        <v>367</v>
      </c>
      <c r="D303" s="96">
        <v>3.8501334290000001E-2</v>
      </c>
      <c r="E303" s="97">
        <v>3.8501334290000001E-2</v>
      </c>
      <c r="F303" s="98"/>
    </row>
    <row r="304" spans="1:6" x14ac:dyDescent="0.2">
      <c r="A304" t="s">
        <v>92</v>
      </c>
      <c r="B304" t="s">
        <v>8497</v>
      </c>
      <c r="C304" s="99" t="s">
        <v>362</v>
      </c>
      <c r="D304" s="96">
        <v>0.43542078709999998</v>
      </c>
      <c r="E304" s="97">
        <v>0.43542078709999998</v>
      </c>
      <c r="F304" s="98"/>
    </row>
    <row r="305" spans="1:6" x14ac:dyDescent="0.2">
      <c r="A305" t="s">
        <v>92</v>
      </c>
      <c r="B305" t="s">
        <v>353</v>
      </c>
      <c r="C305" s="99" t="s">
        <v>362</v>
      </c>
      <c r="D305" s="96">
        <v>0.43542078709999998</v>
      </c>
      <c r="E305" s="97">
        <v>0.43542078709999998</v>
      </c>
      <c r="F305" s="98"/>
    </row>
    <row r="306" spans="1:6" x14ac:dyDescent="0.2">
      <c r="A306" t="s">
        <v>274</v>
      </c>
      <c r="B306" t="s">
        <v>8497</v>
      </c>
      <c r="C306" s="99" t="s">
        <v>362</v>
      </c>
      <c r="D306" s="96">
        <v>4.1984816709999997E-2</v>
      </c>
      <c r="E306" s="97">
        <v>4.1984816709999997E-2</v>
      </c>
      <c r="F306" s="98"/>
    </row>
    <row r="307" spans="1:6" x14ac:dyDescent="0.2">
      <c r="A307" t="s">
        <v>274</v>
      </c>
      <c r="B307" t="s">
        <v>353</v>
      </c>
      <c r="C307" s="99" t="s">
        <v>362</v>
      </c>
      <c r="D307" s="96">
        <v>4.1984816709999997E-2</v>
      </c>
      <c r="E307" s="97">
        <v>4.1984816709999997E-2</v>
      </c>
      <c r="F307" s="98"/>
    </row>
    <row r="308" spans="1:6" x14ac:dyDescent="0.2">
      <c r="A308" t="s">
        <v>8590</v>
      </c>
      <c r="B308" t="s">
        <v>8497</v>
      </c>
      <c r="C308" s="99" t="s">
        <v>367</v>
      </c>
      <c r="D308" s="96">
        <v>9.9398183530000003E-3</v>
      </c>
      <c r="E308" s="97">
        <v>9.9398183530000003E-3</v>
      </c>
      <c r="F308" s="98"/>
    </row>
    <row r="309" spans="1:6" x14ac:dyDescent="0.2">
      <c r="A309" t="s">
        <v>8590</v>
      </c>
      <c r="B309" t="s">
        <v>353</v>
      </c>
      <c r="C309" s="99" t="s">
        <v>367</v>
      </c>
      <c r="D309" s="96">
        <v>9.9398183530000003E-3</v>
      </c>
      <c r="E309" s="97">
        <v>9.9398183530000003E-3</v>
      </c>
      <c r="F309" s="98"/>
    </row>
    <row r="310" spans="1:6" x14ac:dyDescent="0.2">
      <c r="A310" t="s">
        <v>8593</v>
      </c>
      <c r="B310" t="s">
        <v>8497</v>
      </c>
      <c r="C310" s="99" t="s">
        <v>361</v>
      </c>
      <c r="D310" s="96">
        <v>0.70485247689999997</v>
      </c>
      <c r="E310" s="97">
        <v>0.70485247689999997</v>
      </c>
      <c r="F310" s="98"/>
    </row>
    <row r="311" spans="1:6" x14ac:dyDescent="0.2">
      <c r="A311" t="s">
        <v>8593</v>
      </c>
      <c r="B311" t="s">
        <v>353</v>
      </c>
      <c r="C311" s="99" t="s">
        <v>361</v>
      </c>
      <c r="D311" s="96">
        <v>0.70485247689999997</v>
      </c>
      <c r="E311" s="97">
        <v>0.70485247689999997</v>
      </c>
      <c r="F311" s="98"/>
    </row>
    <row r="312" spans="1:6" x14ac:dyDescent="0.2">
      <c r="A312" t="s">
        <v>8918</v>
      </c>
      <c r="B312" t="s">
        <v>8497</v>
      </c>
      <c r="C312" s="99" t="s">
        <v>362</v>
      </c>
      <c r="D312" s="96">
        <v>5.3453221129999997E-5</v>
      </c>
      <c r="E312" s="97">
        <v>5.3453221129999997E-5</v>
      </c>
      <c r="F312" s="98"/>
    </row>
    <row r="313" spans="1:6" x14ac:dyDescent="0.2">
      <c r="A313" t="s">
        <v>8918</v>
      </c>
      <c r="B313" t="s">
        <v>353</v>
      </c>
      <c r="C313" s="99" t="s">
        <v>362</v>
      </c>
      <c r="D313" s="96">
        <v>5.3453221129999997E-5</v>
      </c>
      <c r="E313" s="97">
        <v>5.3453221129999997E-5</v>
      </c>
      <c r="F313" s="98"/>
    </row>
    <row r="314" spans="1:6" x14ac:dyDescent="0.2">
      <c r="A314" t="s">
        <v>8595</v>
      </c>
      <c r="B314" t="s">
        <v>8497</v>
      </c>
      <c r="C314" s="99" t="s">
        <v>368</v>
      </c>
      <c r="D314" s="96">
        <v>2.0784177200000001E-4</v>
      </c>
      <c r="E314" s="97">
        <v>2.0784177200000001E-4</v>
      </c>
      <c r="F314" s="98"/>
    </row>
    <row r="315" spans="1:6" x14ac:dyDescent="0.2">
      <c r="A315" t="s">
        <v>8595</v>
      </c>
      <c r="B315" t="s">
        <v>353</v>
      </c>
      <c r="C315" s="99" t="s">
        <v>368</v>
      </c>
      <c r="D315" s="96">
        <v>2.0784177200000001E-4</v>
      </c>
      <c r="E315" s="97">
        <v>2.0784177200000001E-4</v>
      </c>
      <c r="F315" s="98"/>
    </row>
    <row r="316" spans="1:6" x14ac:dyDescent="0.2">
      <c r="A316" t="s">
        <v>8596</v>
      </c>
      <c r="B316" t="s">
        <v>8497</v>
      </c>
      <c r="C316" s="99" t="s">
        <v>371</v>
      </c>
      <c r="D316" s="96">
        <v>2.615600496E-2</v>
      </c>
      <c r="E316" s="97">
        <v>2.615600496E-2</v>
      </c>
      <c r="F316" s="98"/>
    </row>
    <row r="317" spans="1:6" x14ac:dyDescent="0.2">
      <c r="A317" t="s">
        <v>8596</v>
      </c>
      <c r="B317" t="s">
        <v>353</v>
      </c>
      <c r="C317" s="99" t="s">
        <v>371</v>
      </c>
      <c r="D317" s="96">
        <v>2.615600496E-2</v>
      </c>
      <c r="E317" s="97">
        <v>2.615600496E-2</v>
      </c>
      <c r="F317" s="98"/>
    </row>
    <row r="318" spans="1:6" x14ac:dyDescent="0.2">
      <c r="A318" t="s">
        <v>8597</v>
      </c>
      <c r="B318" t="s">
        <v>8497</v>
      </c>
      <c r="C318" s="99" t="s">
        <v>375</v>
      </c>
      <c r="D318" s="96">
        <v>1.0900457459999999</v>
      </c>
      <c r="E318" s="97">
        <v>1.0900457459999999</v>
      </c>
      <c r="F318" s="98"/>
    </row>
    <row r="319" spans="1:6" x14ac:dyDescent="0.2">
      <c r="A319" t="s">
        <v>8597</v>
      </c>
      <c r="B319" t="s">
        <v>353</v>
      </c>
      <c r="C319" s="99" t="s">
        <v>375</v>
      </c>
      <c r="D319" s="96">
        <v>1.0900457459999999</v>
      </c>
      <c r="E319" s="97">
        <v>1.0900457459999999</v>
      </c>
      <c r="F319" s="98"/>
    </row>
    <row r="320" spans="1:6" x14ac:dyDescent="0.2">
      <c r="A320" t="s">
        <v>8697</v>
      </c>
      <c r="B320" t="s">
        <v>8497</v>
      </c>
      <c r="C320" s="99" t="s">
        <v>375</v>
      </c>
      <c r="D320" s="96">
        <v>3.0560983899999999E-4</v>
      </c>
      <c r="E320" s="97">
        <v>3.0560983899999999E-4</v>
      </c>
      <c r="F320" s="98"/>
    </row>
    <row r="321" spans="1:6" x14ac:dyDescent="0.2">
      <c r="A321" t="s">
        <v>8697</v>
      </c>
      <c r="B321" t="s">
        <v>353</v>
      </c>
      <c r="C321" s="99" t="s">
        <v>375</v>
      </c>
      <c r="D321" s="96">
        <v>3.0560983899999999E-4</v>
      </c>
      <c r="E321" s="97">
        <v>3.0560983899999999E-4</v>
      </c>
      <c r="F321" s="98"/>
    </row>
    <row r="322" spans="1:6" x14ac:dyDescent="0.2">
      <c r="A322" t="s">
        <v>8924</v>
      </c>
      <c r="B322" t="s">
        <v>8497</v>
      </c>
      <c r="C322" s="99" t="s">
        <v>359</v>
      </c>
      <c r="D322" s="96">
        <v>4.7315526129999997E-6</v>
      </c>
      <c r="E322" s="97">
        <v>4.7315526129999997E-6</v>
      </c>
      <c r="F322" s="98"/>
    </row>
    <row r="323" spans="1:6" x14ac:dyDescent="0.2">
      <c r="A323" t="s">
        <v>8924</v>
      </c>
      <c r="B323" t="s">
        <v>353</v>
      </c>
      <c r="C323" s="99" t="s">
        <v>359</v>
      </c>
      <c r="D323" s="96">
        <v>4.7315526129999997E-6</v>
      </c>
      <c r="E323" s="97">
        <v>4.7315526129999997E-6</v>
      </c>
      <c r="F323" s="98"/>
    </row>
    <row r="324" spans="1:6" x14ac:dyDescent="0.2">
      <c r="A324" t="s">
        <v>414</v>
      </c>
      <c r="B324" t="s">
        <v>8497</v>
      </c>
      <c r="C324" s="99" t="s">
        <v>365</v>
      </c>
      <c r="D324" s="96">
        <v>7.1327367710000006E-2</v>
      </c>
      <c r="E324" s="97">
        <v>7.1327367710000006E-2</v>
      </c>
      <c r="F324" s="98"/>
    </row>
    <row r="325" spans="1:6" x14ac:dyDescent="0.2">
      <c r="A325" t="s">
        <v>414</v>
      </c>
      <c r="B325" t="s">
        <v>353</v>
      </c>
      <c r="C325" s="99" t="s">
        <v>365</v>
      </c>
      <c r="D325" s="96">
        <v>7.1327367710000006E-2</v>
      </c>
      <c r="E325" s="97">
        <v>7.1327367710000006E-2</v>
      </c>
      <c r="F325" s="98"/>
    </row>
    <row r="326" spans="1:6" x14ac:dyDescent="0.2">
      <c r="A326" t="s">
        <v>415</v>
      </c>
      <c r="B326" t="s">
        <v>8497</v>
      </c>
      <c r="C326" s="99" t="s">
        <v>362</v>
      </c>
      <c r="D326" s="96">
        <v>5.8085984180000002E-4</v>
      </c>
      <c r="E326" s="97">
        <v>5.8085984180000002E-4</v>
      </c>
      <c r="F326" s="98"/>
    </row>
    <row r="327" spans="1:6" x14ac:dyDescent="0.2">
      <c r="A327" t="s">
        <v>415</v>
      </c>
      <c r="B327" t="s">
        <v>353</v>
      </c>
      <c r="C327" s="99" t="s">
        <v>362</v>
      </c>
      <c r="D327" s="96">
        <v>5.8085984180000002E-4</v>
      </c>
      <c r="E327" s="97">
        <v>5.8085984180000002E-4</v>
      </c>
      <c r="F327" s="98"/>
    </row>
    <row r="328" spans="1:6" x14ac:dyDescent="0.2">
      <c r="A328" t="s">
        <v>8926</v>
      </c>
      <c r="B328" t="s">
        <v>8497</v>
      </c>
      <c r="C328" s="99" t="s">
        <v>366</v>
      </c>
      <c r="D328" s="96">
        <v>5.9859960259999997E-6</v>
      </c>
      <c r="E328" s="97">
        <v>5.9859960259999997E-6</v>
      </c>
      <c r="F328" s="98"/>
    </row>
    <row r="329" spans="1:6" x14ac:dyDescent="0.2">
      <c r="A329" t="s">
        <v>8926</v>
      </c>
      <c r="B329" t="s">
        <v>353</v>
      </c>
      <c r="C329" s="99" t="s">
        <v>366</v>
      </c>
      <c r="D329" s="96">
        <v>5.9859960259999997E-6</v>
      </c>
      <c r="E329" s="97">
        <v>5.9859960259999997E-6</v>
      </c>
      <c r="F329" s="98"/>
    </row>
    <row r="330" spans="1:6" x14ac:dyDescent="0.2">
      <c r="A330" t="s">
        <v>417</v>
      </c>
      <c r="B330" t="s">
        <v>8497</v>
      </c>
      <c r="C330" s="99" t="s">
        <v>371</v>
      </c>
      <c r="D330" s="96">
        <v>5.8108856810000003E-3</v>
      </c>
      <c r="E330" s="97">
        <v>5.8108856810000003E-3</v>
      </c>
      <c r="F330" s="98"/>
    </row>
    <row r="331" spans="1:6" x14ac:dyDescent="0.2">
      <c r="A331" t="s">
        <v>417</v>
      </c>
      <c r="B331" t="s">
        <v>353</v>
      </c>
      <c r="C331" s="99" t="s">
        <v>371</v>
      </c>
      <c r="D331" s="96">
        <v>5.8108856810000003E-3</v>
      </c>
      <c r="E331" s="97">
        <v>5.8108856810000003E-3</v>
      </c>
      <c r="F331" s="98"/>
    </row>
    <row r="332" spans="1:6" x14ac:dyDescent="0.2">
      <c r="A332" t="s">
        <v>419</v>
      </c>
      <c r="B332" t="s">
        <v>8497</v>
      </c>
      <c r="C332" s="99" t="s">
        <v>371</v>
      </c>
      <c r="D332" s="96">
        <v>3.6838564360000001E-3</v>
      </c>
      <c r="E332" s="97">
        <v>3.6838564360000001E-3</v>
      </c>
      <c r="F332" s="98"/>
    </row>
    <row r="333" spans="1:6" x14ac:dyDescent="0.2">
      <c r="A333" t="s">
        <v>419</v>
      </c>
      <c r="B333" t="s">
        <v>353</v>
      </c>
      <c r="C333" s="99" t="s">
        <v>371</v>
      </c>
      <c r="D333" s="96">
        <v>3.6838564360000001E-3</v>
      </c>
      <c r="E333" s="97">
        <v>3.6838564360000001E-3</v>
      </c>
      <c r="F333" s="98"/>
    </row>
    <row r="334" spans="1:6" x14ac:dyDescent="0.2">
      <c r="A334" t="s">
        <v>8599</v>
      </c>
      <c r="B334" t="s">
        <v>8497</v>
      </c>
      <c r="C334" s="99" t="s">
        <v>361</v>
      </c>
      <c r="D334" s="96">
        <v>0.1699498414</v>
      </c>
      <c r="E334" s="97">
        <v>0.1699498414</v>
      </c>
      <c r="F334" s="98"/>
    </row>
    <row r="335" spans="1:6" x14ac:dyDescent="0.2">
      <c r="A335" t="s">
        <v>8599</v>
      </c>
      <c r="B335" t="s">
        <v>353</v>
      </c>
      <c r="C335" s="99" t="s">
        <v>361</v>
      </c>
      <c r="D335" s="96">
        <v>0.1699498414</v>
      </c>
      <c r="E335" s="97">
        <v>0.1699498414</v>
      </c>
      <c r="F335" s="98"/>
    </row>
    <row r="336" spans="1:6" x14ac:dyDescent="0.2">
      <c r="A336" t="s">
        <v>8600</v>
      </c>
      <c r="B336" t="s">
        <v>8497</v>
      </c>
      <c r="C336" s="99" t="s">
        <v>362</v>
      </c>
      <c r="D336" s="96">
        <v>0.80201816459999997</v>
      </c>
      <c r="E336" s="97">
        <v>0.80201816459999997</v>
      </c>
      <c r="F336" s="98"/>
    </row>
    <row r="337" spans="1:6" x14ac:dyDescent="0.2">
      <c r="A337" t="s">
        <v>8600</v>
      </c>
      <c r="B337" t="s">
        <v>353</v>
      </c>
      <c r="C337" s="99" t="s">
        <v>362</v>
      </c>
      <c r="D337" s="96">
        <v>0.80201816459999997</v>
      </c>
      <c r="E337" s="97">
        <v>0.80201816459999997</v>
      </c>
      <c r="F337" s="98"/>
    </row>
    <row r="338" spans="1:6" x14ac:dyDescent="0.2">
      <c r="A338" t="s">
        <v>423</v>
      </c>
      <c r="B338" t="s">
        <v>8497</v>
      </c>
      <c r="C338" s="99" t="s">
        <v>362</v>
      </c>
      <c r="D338" s="96">
        <v>0.13769420909999999</v>
      </c>
      <c r="E338" s="97">
        <v>0.13769420909999999</v>
      </c>
      <c r="F338" s="98"/>
    </row>
    <row r="339" spans="1:6" x14ac:dyDescent="0.2">
      <c r="A339" t="s">
        <v>423</v>
      </c>
      <c r="B339" t="s">
        <v>353</v>
      </c>
      <c r="C339" s="99" t="s">
        <v>362</v>
      </c>
      <c r="D339" s="96">
        <v>0.13769420909999999</v>
      </c>
      <c r="E339" s="97">
        <v>0.13769420909999999</v>
      </c>
      <c r="F339" s="98"/>
    </row>
    <row r="340" spans="1:6" x14ac:dyDescent="0.2">
      <c r="A340" t="s">
        <v>8938</v>
      </c>
      <c r="B340" t="s">
        <v>8497</v>
      </c>
      <c r="C340" s="99" t="s">
        <v>358</v>
      </c>
      <c r="D340" s="96">
        <v>-1.408765686E-10</v>
      </c>
      <c r="E340" s="97">
        <v>-1.408765686E-10</v>
      </c>
      <c r="F340" s="98"/>
    </row>
    <row r="341" spans="1:6" x14ac:dyDescent="0.2">
      <c r="A341" t="s">
        <v>8938</v>
      </c>
      <c r="B341" t="s">
        <v>353</v>
      </c>
      <c r="C341" s="99" t="s">
        <v>358</v>
      </c>
      <c r="D341" s="96">
        <v>-1.408765686E-10</v>
      </c>
      <c r="E341" s="97">
        <v>-1.408765686E-10</v>
      </c>
      <c r="F341" s="98"/>
    </row>
    <row r="342" spans="1:6" x14ac:dyDescent="0.2">
      <c r="A342" t="s">
        <v>8601</v>
      </c>
      <c r="B342" t="s">
        <v>8497</v>
      </c>
      <c r="C342" s="99" t="s">
        <v>362</v>
      </c>
      <c r="D342" s="96">
        <v>5.3649056130000002E-5</v>
      </c>
      <c r="E342" s="97">
        <v>5.3649056130000002E-5</v>
      </c>
      <c r="F342" s="98"/>
    </row>
    <row r="343" spans="1:6" x14ac:dyDescent="0.2">
      <c r="A343" t="s">
        <v>8601</v>
      </c>
      <c r="B343" t="s">
        <v>353</v>
      </c>
      <c r="C343" s="99" t="s">
        <v>362</v>
      </c>
      <c r="D343" s="96">
        <v>5.3649056130000002E-5</v>
      </c>
      <c r="E343" s="97">
        <v>5.3649056130000002E-5</v>
      </c>
      <c r="F343" s="98"/>
    </row>
    <row r="344" spans="1:6" x14ac:dyDescent="0.2">
      <c r="A344" t="s">
        <v>460</v>
      </c>
      <c r="B344" t="s">
        <v>8497</v>
      </c>
      <c r="C344" s="99" t="s">
        <v>361</v>
      </c>
      <c r="D344" s="96">
        <v>0.2258261734</v>
      </c>
      <c r="E344" s="97">
        <v>0.2258261734</v>
      </c>
      <c r="F344" s="98"/>
    </row>
    <row r="345" spans="1:6" x14ac:dyDescent="0.2">
      <c r="A345" t="s">
        <v>460</v>
      </c>
      <c r="B345" t="s">
        <v>353</v>
      </c>
      <c r="C345" s="99" t="s">
        <v>361</v>
      </c>
      <c r="D345" s="96">
        <v>0.2258261734</v>
      </c>
      <c r="E345" s="97">
        <v>0.2258261734</v>
      </c>
      <c r="F345" s="98"/>
    </row>
    <row r="346" spans="1:6" x14ac:dyDescent="0.2">
      <c r="A346" t="s">
        <v>461</v>
      </c>
      <c r="B346" t="s">
        <v>8497</v>
      </c>
      <c r="C346" s="99" t="s">
        <v>361</v>
      </c>
      <c r="D346" s="96">
        <v>5.7916828460000002E-8</v>
      </c>
      <c r="E346" s="97">
        <v>5.7916828460000002E-8</v>
      </c>
      <c r="F346" s="98"/>
    </row>
    <row r="347" spans="1:6" x14ac:dyDescent="0.2">
      <c r="A347" t="s">
        <v>461</v>
      </c>
      <c r="B347" t="s">
        <v>353</v>
      </c>
      <c r="C347" s="99" t="s">
        <v>361</v>
      </c>
      <c r="D347" s="96">
        <v>5.7916828460000002E-8</v>
      </c>
      <c r="E347" s="97">
        <v>5.7916828460000002E-8</v>
      </c>
      <c r="F347" s="98"/>
    </row>
    <row r="348" spans="1:6" x14ac:dyDescent="0.2">
      <c r="A348" t="s">
        <v>463</v>
      </c>
      <c r="B348" t="s">
        <v>8497</v>
      </c>
      <c r="C348" s="99" t="s">
        <v>361</v>
      </c>
      <c r="D348" s="96">
        <v>0.23609250349999999</v>
      </c>
      <c r="E348" s="97">
        <v>0.23609250349999999</v>
      </c>
      <c r="F348" s="98"/>
    </row>
    <row r="349" spans="1:6" x14ac:dyDescent="0.2">
      <c r="A349" t="s">
        <v>463</v>
      </c>
      <c r="B349" t="s">
        <v>353</v>
      </c>
      <c r="C349" s="99" t="s">
        <v>361</v>
      </c>
      <c r="D349" s="96">
        <v>0.23609250349999999</v>
      </c>
      <c r="E349" s="97">
        <v>0.23609250349999999</v>
      </c>
      <c r="F349" s="98"/>
    </row>
    <row r="350" spans="1:6" x14ac:dyDescent="0.2">
      <c r="A350" t="s">
        <v>8436</v>
      </c>
      <c r="B350" t="s">
        <v>8497</v>
      </c>
      <c r="C350" s="99" t="s">
        <v>359</v>
      </c>
      <c r="D350" s="96">
        <v>0.37213799359999999</v>
      </c>
      <c r="E350" s="97"/>
      <c r="F350" s="98"/>
    </row>
    <row r="351" spans="1:6" x14ac:dyDescent="0.2">
      <c r="A351" t="s">
        <v>8436</v>
      </c>
      <c r="B351" t="s">
        <v>8171</v>
      </c>
      <c r="C351" s="99" t="s">
        <v>359</v>
      </c>
      <c r="D351" s="96">
        <v>0.37213799359999999</v>
      </c>
      <c r="E351" s="97"/>
      <c r="F351" s="98"/>
    </row>
    <row r="352" spans="1:6" x14ac:dyDescent="0.2">
      <c r="A352" t="s">
        <v>9360</v>
      </c>
      <c r="B352" t="s">
        <v>8497</v>
      </c>
      <c r="C352" s="99" t="s">
        <v>362</v>
      </c>
      <c r="D352" s="96">
        <v>0.75400000810000001</v>
      </c>
      <c r="E352" s="97"/>
      <c r="F352" s="98"/>
    </row>
    <row r="353" spans="1:6" x14ac:dyDescent="0.2">
      <c r="A353" t="s">
        <v>9360</v>
      </c>
      <c r="B353" t="s">
        <v>353</v>
      </c>
      <c r="C353" s="99" t="s">
        <v>362</v>
      </c>
      <c r="D353" s="96">
        <v>0.75400000810000001</v>
      </c>
      <c r="E353" s="97"/>
      <c r="F353" s="98"/>
    </row>
    <row r="354" spans="1:6" x14ac:dyDescent="0.2">
      <c r="A354" t="s">
        <v>8939</v>
      </c>
      <c r="B354" t="s">
        <v>8497</v>
      </c>
      <c r="C354" s="99" t="s">
        <v>363</v>
      </c>
      <c r="D354" s="96">
        <v>9.0427198660000001E-7</v>
      </c>
      <c r="E354" s="97">
        <v>9.0427198660000001E-7</v>
      </c>
      <c r="F354" s="98"/>
    </row>
    <row r="355" spans="1:6" x14ac:dyDescent="0.2">
      <c r="A355" t="s">
        <v>8939</v>
      </c>
      <c r="B355" t="s">
        <v>353</v>
      </c>
      <c r="C355" s="99" t="s">
        <v>363</v>
      </c>
      <c r="D355" s="96">
        <v>9.0427198660000001E-7</v>
      </c>
      <c r="E355" s="97">
        <v>9.0427198660000001E-7</v>
      </c>
      <c r="F355" s="98"/>
    </row>
    <row r="356" spans="1:6" x14ac:dyDescent="0.2">
      <c r="A356" t="s">
        <v>8602</v>
      </c>
      <c r="B356" t="s">
        <v>8497</v>
      </c>
      <c r="C356" s="99" t="s">
        <v>358</v>
      </c>
      <c r="D356" s="96">
        <v>4.2501980760000002</v>
      </c>
      <c r="E356" s="97">
        <v>4.2501980760000002</v>
      </c>
      <c r="F356" s="98"/>
    </row>
    <row r="357" spans="1:6" x14ac:dyDescent="0.2">
      <c r="A357" t="s">
        <v>8602</v>
      </c>
      <c r="B357" t="s">
        <v>353</v>
      </c>
      <c r="C357" s="99" t="s">
        <v>358</v>
      </c>
      <c r="D357" s="96">
        <v>4.2501980760000002</v>
      </c>
      <c r="E357" s="97">
        <v>4.2501980760000002</v>
      </c>
      <c r="F357" s="98"/>
    </row>
    <row r="358" spans="1:6" x14ac:dyDescent="0.2">
      <c r="A358" t="s">
        <v>466</v>
      </c>
      <c r="B358" t="s">
        <v>8497</v>
      </c>
      <c r="C358" s="99" t="s">
        <v>358</v>
      </c>
      <c r="D358" s="96">
        <v>3.710507577E-8</v>
      </c>
      <c r="E358" s="97">
        <v>3.710507577E-8</v>
      </c>
      <c r="F358" s="98"/>
    </row>
    <row r="359" spans="1:6" x14ac:dyDescent="0.2">
      <c r="A359" t="s">
        <v>466</v>
      </c>
      <c r="B359" t="s">
        <v>353</v>
      </c>
      <c r="C359" s="99" t="s">
        <v>358</v>
      </c>
      <c r="D359" s="96">
        <v>3.710507577E-8</v>
      </c>
      <c r="E359" s="97">
        <v>3.710507577E-8</v>
      </c>
      <c r="F359" s="98"/>
    </row>
    <row r="360" spans="1:6" x14ac:dyDescent="0.2">
      <c r="A360" t="s">
        <v>8603</v>
      </c>
      <c r="B360" t="s">
        <v>8497</v>
      </c>
      <c r="C360" s="99" t="s">
        <v>358</v>
      </c>
      <c r="D360" s="96">
        <v>8.4715100660000001E-2</v>
      </c>
      <c r="E360" s="97">
        <v>8.4715100660000001E-2</v>
      </c>
      <c r="F360" s="98"/>
    </row>
    <row r="361" spans="1:6" x14ac:dyDescent="0.2">
      <c r="A361" t="s">
        <v>8603</v>
      </c>
      <c r="B361" t="s">
        <v>353</v>
      </c>
      <c r="C361" s="99" t="s">
        <v>358</v>
      </c>
      <c r="D361" s="96">
        <v>8.4715100660000001E-2</v>
      </c>
      <c r="E361" s="97">
        <v>8.4715100660000001E-2</v>
      </c>
      <c r="F361" s="98"/>
    </row>
    <row r="362" spans="1:6" x14ac:dyDescent="0.2">
      <c r="A362" t="s">
        <v>8942</v>
      </c>
      <c r="B362" t="s">
        <v>8497</v>
      </c>
      <c r="C362" s="99" t="s">
        <v>358</v>
      </c>
      <c r="D362" s="96">
        <v>3.710507577E-8</v>
      </c>
      <c r="E362" s="97">
        <v>3.710507577E-8</v>
      </c>
      <c r="F362" s="98"/>
    </row>
    <row r="363" spans="1:6" x14ac:dyDescent="0.2">
      <c r="A363" t="s">
        <v>8942</v>
      </c>
      <c r="B363" t="s">
        <v>353</v>
      </c>
      <c r="C363" s="99" t="s">
        <v>358</v>
      </c>
      <c r="D363" s="96">
        <v>3.710507577E-8</v>
      </c>
      <c r="E363" s="97">
        <v>3.710507577E-8</v>
      </c>
      <c r="F363" s="98"/>
    </row>
    <row r="364" spans="1:6" x14ac:dyDescent="0.2">
      <c r="A364" t="s">
        <v>8664</v>
      </c>
      <c r="B364" t="s">
        <v>354</v>
      </c>
      <c r="C364" s="99" t="s">
        <v>370</v>
      </c>
      <c r="D364" s="96">
        <v>6.7954965929999996E-3</v>
      </c>
      <c r="E364" s="97">
        <v>6.7954965929999996E-3</v>
      </c>
      <c r="F364" s="98"/>
    </row>
    <row r="365" spans="1:6" x14ac:dyDescent="0.2">
      <c r="A365" t="s">
        <v>8433</v>
      </c>
      <c r="B365" t="s">
        <v>354</v>
      </c>
      <c r="C365" s="99" t="s">
        <v>370</v>
      </c>
      <c r="D365" s="96">
        <v>11.769578900000001</v>
      </c>
      <c r="E365" s="97">
        <v>6.9731714059999996</v>
      </c>
      <c r="F365" s="98"/>
    </row>
    <row r="366" spans="1:6" x14ac:dyDescent="0.2">
      <c r="A366" t="s">
        <v>8169</v>
      </c>
      <c r="B366" t="s">
        <v>8497</v>
      </c>
      <c r="C366" s="99" t="s">
        <v>373</v>
      </c>
      <c r="D366" s="96">
        <v>3.5607693929999998E-8</v>
      </c>
      <c r="E366" s="97">
        <v>3.5607693929999998E-8</v>
      </c>
      <c r="F366" s="98"/>
    </row>
    <row r="367" spans="1:6" x14ac:dyDescent="0.2">
      <c r="A367" t="s">
        <v>8169</v>
      </c>
      <c r="B367" t="s">
        <v>353</v>
      </c>
      <c r="C367" s="99" t="s">
        <v>373</v>
      </c>
      <c r="D367" s="96">
        <v>3.5607693929999998E-8</v>
      </c>
      <c r="E367" s="97">
        <v>3.5607693929999998E-8</v>
      </c>
      <c r="F367" s="98"/>
    </row>
    <row r="368" spans="1:6" x14ac:dyDescent="0.2">
      <c r="A368" t="s">
        <v>8428</v>
      </c>
      <c r="B368" t="s">
        <v>8497</v>
      </c>
      <c r="C368" s="99" t="s">
        <v>363</v>
      </c>
      <c r="D368" s="96">
        <v>0.30267468400000003</v>
      </c>
      <c r="E368" s="97">
        <v>0.30267468400000003</v>
      </c>
      <c r="F368" s="98"/>
    </row>
    <row r="369" spans="1:6" x14ac:dyDescent="0.2">
      <c r="A369" t="s">
        <v>8428</v>
      </c>
      <c r="B369" t="s">
        <v>353</v>
      </c>
      <c r="C369" s="99" t="s">
        <v>363</v>
      </c>
      <c r="D369" s="96">
        <v>0.30267468400000003</v>
      </c>
      <c r="E369" s="97">
        <v>0.30267468400000003</v>
      </c>
      <c r="F369" s="98"/>
    </row>
    <row r="370" spans="1:6" x14ac:dyDescent="0.2">
      <c r="A370" t="s">
        <v>8551</v>
      </c>
      <c r="B370" t="s">
        <v>8497</v>
      </c>
      <c r="C370" s="99" t="s">
        <v>363</v>
      </c>
      <c r="D370" s="96">
        <v>0.44450208409999997</v>
      </c>
      <c r="E370" s="97">
        <v>0.44450208409999997</v>
      </c>
      <c r="F370" s="98"/>
    </row>
    <row r="371" spans="1:6" x14ac:dyDescent="0.2">
      <c r="A371" t="s">
        <v>8551</v>
      </c>
      <c r="B371" t="s">
        <v>353</v>
      </c>
      <c r="C371" s="99" t="s">
        <v>363</v>
      </c>
      <c r="D371" s="96">
        <v>0.44450208409999997</v>
      </c>
      <c r="E371" s="97">
        <v>0.44450208409999997</v>
      </c>
      <c r="F371" s="98"/>
    </row>
    <row r="372" spans="1:6" x14ac:dyDescent="0.2">
      <c r="A372" t="s">
        <v>8963</v>
      </c>
      <c r="B372" t="s">
        <v>8497</v>
      </c>
      <c r="C372" s="99" t="s">
        <v>363</v>
      </c>
      <c r="D372" s="96">
        <v>1.4605776250000001E-7</v>
      </c>
      <c r="E372" s="97">
        <v>1.4605776250000001E-7</v>
      </c>
      <c r="F372" s="98"/>
    </row>
    <row r="373" spans="1:6" x14ac:dyDescent="0.2">
      <c r="A373" t="s">
        <v>8963</v>
      </c>
      <c r="B373" t="s">
        <v>353</v>
      </c>
      <c r="C373" s="99" t="s">
        <v>363</v>
      </c>
      <c r="D373" s="96">
        <v>1.4605776250000001E-7</v>
      </c>
      <c r="E373" s="97">
        <v>1.4605776250000001E-7</v>
      </c>
      <c r="F373" s="98"/>
    </row>
    <row r="374" spans="1:6" x14ac:dyDescent="0.2">
      <c r="A374" t="s">
        <v>8434</v>
      </c>
      <c r="B374" t="s">
        <v>8497</v>
      </c>
      <c r="C374" s="99" t="s">
        <v>365</v>
      </c>
      <c r="D374" s="96">
        <v>6.2530342879999997E-4</v>
      </c>
      <c r="E374" s="97"/>
      <c r="F374" s="98"/>
    </row>
    <row r="375" spans="1:6" x14ac:dyDescent="0.2">
      <c r="A375" t="s">
        <v>8434</v>
      </c>
      <c r="B375" t="s">
        <v>8172</v>
      </c>
      <c r="C375" s="99" t="s">
        <v>365</v>
      </c>
      <c r="D375" s="96">
        <v>6.2530342879999997E-4</v>
      </c>
      <c r="E375" s="97"/>
      <c r="F375" s="98"/>
    </row>
    <row r="376" spans="1:6" x14ac:dyDescent="0.2">
      <c r="A376" t="s">
        <v>9362</v>
      </c>
      <c r="B376" t="s">
        <v>8497</v>
      </c>
      <c r="C376" s="99" t="s">
        <v>359</v>
      </c>
      <c r="D376" s="96">
        <v>0.29982611539999998</v>
      </c>
      <c r="E376" s="97"/>
      <c r="F376" s="98"/>
    </row>
    <row r="377" spans="1:6" x14ac:dyDescent="0.2">
      <c r="A377" t="s">
        <v>9362</v>
      </c>
      <c r="B377" t="s">
        <v>353</v>
      </c>
      <c r="C377" s="99" t="s">
        <v>359</v>
      </c>
      <c r="D377" s="96">
        <v>0.29982611539999998</v>
      </c>
      <c r="E377" s="97"/>
      <c r="F377" s="98"/>
    </row>
    <row r="378" spans="1:6" x14ac:dyDescent="0.2">
      <c r="A378" t="s">
        <v>9357</v>
      </c>
      <c r="B378" t="s">
        <v>8497</v>
      </c>
      <c r="C378" s="99" t="s">
        <v>356</v>
      </c>
      <c r="D378" s="96">
        <v>0.17801550029999999</v>
      </c>
      <c r="E378" s="97"/>
      <c r="F378" s="98"/>
    </row>
    <row r="379" spans="1:6" x14ac:dyDescent="0.2">
      <c r="A379" t="s">
        <v>9357</v>
      </c>
      <c r="B379" t="s">
        <v>353</v>
      </c>
      <c r="C379" s="99" t="s">
        <v>356</v>
      </c>
      <c r="D379" s="96">
        <v>0.17801550029999999</v>
      </c>
      <c r="E379" s="97"/>
      <c r="F379" s="98"/>
    </row>
    <row r="380" spans="1:6" x14ac:dyDescent="0.2">
      <c r="A380" t="s">
        <v>8630</v>
      </c>
      <c r="B380" t="s">
        <v>8497</v>
      </c>
      <c r="C380" s="99" t="s">
        <v>362</v>
      </c>
      <c r="D380" s="96">
        <v>1.014068053E-6</v>
      </c>
      <c r="E380" s="97">
        <v>1.014068053E-6</v>
      </c>
      <c r="F380" s="98"/>
    </row>
    <row r="381" spans="1:6" x14ac:dyDescent="0.2">
      <c r="A381" t="s">
        <v>8630</v>
      </c>
      <c r="B381" t="s">
        <v>353</v>
      </c>
      <c r="C381" s="99" t="s">
        <v>362</v>
      </c>
      <c r="D381" s="96">
        <v>1.014068053E-6</v>
      </c>
      <c r="E381" s="97">
        <v>1.014068053E-6</v>
      </c>
      <c r="F381" s="98"/>
    </row>
    <row r="382" spans="1:6" x14ac:dyDescent="0.2">
      <c r="A382" t="s">
        <v>8609</v>
      </c>
      <c r="B382" t="s">
        <v>8497</v>
      </c>
      <c r="C382" s="99" t="s">
        <v>362</v>
      </c>
      <c r="D382" s="96">
        <v>1.092716364E-6</v>
      </c>
      <c r="E382" s="97">
        <v>1.1424443759999999E-7</v>
      </c>
      <c r="F382" s="98"/>
    </row>
    <row r="383" spans="1:6" x14ac:dyDescent="0.2">
      <c r="A383" t="s">
        <v>8609</v>
      </c>
      <c r="B383" t="s">
        <v>353</v>
      </c>
      <c r="C383" s="99" t="s">
        <v>362</v>
      </c>
      <c r="D383" s="96">
        <v>1.092716364E-6</v>
      </c>
      <c r="E383" s="97">
        <v>1.1424443759999999E-7</v>
      </c>
      <c r="F383" s="98"/>
    </row>
    <row r="384" spans="1:6" x14ac:dyDescent="0.2">
      <c r="C384" s="99"/>
      <c r="D384" s="96"/>
      <c r="E384" s="97"/>
      <c r="F384" s="98"/>
    </row>
    <row r="385" spans="3:6" x14ac:dyDescent="0.2">
      <c r="C385" s="99"/>
      <c r="D385" s="96"/>
      <c r="E385" s="97"/>
      <c r="F385" s="98"/>
    </row>
    <row r="386" spans="3:6" x14ac:dyDescent="0.2">
      <c r="C386" s="99"/>
      <c r="D386" s="96"/>
      <c r="E386" s="97"/>
      <c r="F386" s="98"/>
    </row>
    <row r="387" spans="3:6" x14ac:dyDescent="0.2">
      <c r="C387" s="99"/>
      <c r="D387" s="96"/>
      <c r="E387" s="97"/>
      <c r="F387" s="98"/>
    </row>
    <row r="388" spans="3:6" x14ac:dyDescent="0.2">
      <c r="C388" s="99"/>
      <c r="D388" s="96"/>
      <c r="E388" s="97"/>
      <c r="F388" s="98"/>
    </row>
    <row r="389" spans="3:6" x14ac:dyDescent="0.2">
      <c r="C389" s="99"/>
      <c r="D389" s="96"/>
      <c r="E389" s="97"/>
      <c r="F389" s="98"/>
    </row>
    <row r="390" spans="3:6" x14ac:dyDescent="0.2">
      <c r="C390" s="99"/>
      <c r="D390" s="96"/>
      <c r="E390" s="97"/>
      <c r="F390" s="98"/>
    </row>
    <row r="391" spans="3:6" x14ac:dyDescent="0.2">
      <c r="C391" s="99"/>
      <c r="D391" s="96"/>
      <c r="E391" s="97"/>
      <c r="F391" s="98"/>
    </row>
    <row r="392" spans="3:6" x14ac:dyDescent="0.2">
      <c r="C392" s="99"/>
      <c r="D392" s="96"/>
      <c r="E392" s="97"/>
      <c r="F392" s="98"/>
    </row>
    <row r="393" spans="3:6" x14ac:dyDescent="0.2">
      <c r="C393" s="99"/>
      <c r="D393" s="96"/>
      <c r="E393" s="97"/>
      <c r="F393" s="98"/>
    </row>
    <row r="394" spans="3:6" x14ac:dyDescent="0.2">
      <c r="C394" s="99"/>
      <c r="D394" s="96"/>
      <c r="E394" s="97"/>
      <c r="F394" s="98"/>
    </row>
    <row r="395" spans="3:6" x14ac:dyDescent="0.2">
      <c r="C395" s="99"/>
      <c r="D395" s="96"/>
      <c r="E395" s="97"/>
      <c r="F395" s="98"/>
    </row>
    <row r="396" spans="3:6" x14ac:dyDescent="0.2">
      <c r="C396" s="99"/>
      <c r="D396" s="96"/>
      <c r="E396" s="97"/>
      <c r="F396" s="98"/>
    </row>
    <row r="397" spans="3:6" x14ac:dyDescent="0.2">
      <c r="C397" s="99"/>
      <c r="D397" s="96"/>
      <c r="E397" s="97"/>
      <c r="F397" s="98"/>
    </row>
    <row r="398" spans="3:6" x14ac:dyDescent="0.2">
      <c r="C398" s="99"/>
      <c r="D398" s="96"/>
      <c r="E398" s="97"/>
      <c r="F398" s="98"/>
    </row>
    <row r="399" spans="3:6" x14ac:dyDescent="0.2">
      <c r="C399" s="99"/>
      <c r="D399" s="96"/>
      <c r="E399" s="97"/>
      <c r="F399" s="98"/>
    </row>
    <row r="400" spans="3:6" x14ac:dyDescent="0.2">
      <c r="C400" s="99"/>
      <c r="D400" s="96"/>
      <c r="E400" s="97"/>
      <c r="F400" s="98"/>
    </row>
    <row r="401" spans="3:6" x14ac:dyDescent="0.2">
      <c r="C401" s="99"/>
      <c r="D401" s="96"/>
      <c r="E401" s="97"/>
      <c r="F401" s="98"/>
    </row>
    <row r="402" spans="3:6" x14ac:dyDescent="0.2">
      <c r="C402" s="99"/>
      <c r="D402" s="96"/>
      <c r="E402" s="97"/>
      <c r="F402" s="98"/>
    </row>
    <row r="403" spans="3:6" x14ac:dyDescent="0.2">
      <c r="C403" s="99"/>
      <c r="D403" s="96"/>
      <c r="E403" s="97"/>
      <c r="F403" s="98"/>
    </row>
    <row r="404" spans="3:6" x14ac:dyDescent="0.2">
      <c r="C404" s="99"/>
      <c r="D404" s="96"/>
      <c r="E404" s="97"/>
      <c r="F404" s="98"/>
    </row>
    <row r="405" spans="3:6" x14ac:dyDescent="0.2">
      <c r="C405" s="99"/>
      <c r="D405" s="96"/>
      <c r="E405" s="97"/>
      <c r="F405" s="98"/>
    </row>
    <row r="406" spans="3:6" x14ac:dyDescent="0.2">
      <c r="C406" s="99"/>
      <c r="D406" s="96"/>
      <c r="E406" s="97"/>
      <c r="F406" s="98"/>
    </row>
    <row r="407" spans="3:6" x14ac:dyDescent="0.2">
      <c r="C407" s="99"/>
      <c r="D407" s="96"/>
      <c r="E407" s="97"/>
      <c r="F407" s="98"/>
    </row>
    <row r="408" spans="3:6" x14ac:dyDescent="0.2">
      <c r="C408" s="99"/>
      <c r="D408" s="96"/>
      <c r="E408" s="97"/>
      <c r="F408" s="98"/>
    </row>
    <row r="409" spans="3:6" x14ac:dyDescent="0.2">
      <c r="C409" s="99"/>
      <c r="D409" s="96"/>
      <c r="E409" s="97"/>
      <c r="F409" s="98"/>
    </row>
    <row r="410" spans="3:6" x14ac:dyDescent="0.2">
      <c r="C410" s="99"/>
      <c r="D410" s="96"/>
      <c r="E410" s="97"/>
      <c r="F410" s="98"/>
    </row>
    <row r="411" spans="3:6" x14ac:dyDescent="0.2">
      <c r="C411" s="99"/>
      <c r="D411" s="96"/>
      <c r="E411" s="97"/>
      <c r="F411" s="98"/>
    </row>
    <row r="412" spans="3:6" x14ac:dyDescent="0.2">
      <c r="C412" s="99"/>
      <c r="D412" s="96"/>
      <c r="E412" s="97"/>
      <c r="F412" s="98"/>
    </row>
    <row r="413" spans="3:6" x14ac:dyDescent="0.2">
      <c r="C413" s="99"/>
      <c r="D413" s="96"/>
      <c r="E413" s="97"/>
      <c r="F413" s="98"/>
    </row>
    <row r="414" spans="3:6" x14ac:dyDescent="0.2">
      <c r="C414" s="99"/>
      <c r="D414" s="96"/>
      <c r="E414" s="97"/>
      <c r="F414" s="98"/>
    </row>
    <row r="415" spans="3:6" x14ac:dyDescent="0.2">
      <c r="C415" s="99"/>
      <c r="D415" s="96"/>
      <c r="E415" s="97"/>
      <c r="F415" s="98"/>
    </row>
    <row r="416" spans="3:6" x14ac:dyDescent="0.2">
      <c r="C416" s="99"/>
      <c r="D416" s="96"/>
      <c r="E416" s="97"/>
      <c r="F416" s="98"/>
    </row>
    <row r="417" spans="3:6" x14ac:dyDescent="0.2">
      <c r="C417" s="99"/>
      <c r="D417" s="96"/>
      <c r="E417" s="97"/>
      <c r="F417" s="98"/>
    </row>
    <row r="418" spans="3:6" x14ac:dyDescent="0.2">
      <c r="C418" s="99"/>
      <c r="D418" s="96"/>
      <c r="E418" s="97"/>
      <c r="F418" s="98"/>
    </row>
    <row r="419" spans="3:6" x14ac:dyDescent="0.2">
      <c r="C419" s="99"/>
      <c r="D419" s="96"/>
      <c r="E419" s="97"/>
      <c r="F419" s="98"/>
    </row>
    <row r="420" spans="3:6" x14ac:dyDescent="0.2">
      <c r="C420" s="99"/>
      <c r="D420" s="96"/>
      <c r="E420" s="97"/>
      <c r="F420" s="98"/>
    </row>
    <row r="421" spans="3:6" x14ac:dyDescent="0.2">
      <c r="C421" s="99"/>
      <c r="D421" s="96"/>
      <c r="E421" s="97"/>
      <c r="F421" s="98"/>
    </row>
    <row r="422" spans="3:6" x14ac:dyDescent="0.2">
      <c r="C422" s="99"/>
      <c r="D422" s="96"/>
      <c r="E422" s="97"/>
      <c r="F422" s="98"/>
    </row>
    <row r="423" spans="3:6" x14ac:dyDescent="0.2">
      <c r="C423" s="99"/>
      <c r="D423" s="96"/>
      <c r="E423" s="97"/>
      <c r="F423" s="98"/>
    </row>
    <row r="424" spans="3:6" x14ac:dyDescent="0.2">
      <c r="C424" s="99"/>
      <c r="D424" s="96"/>
      <c r="E424" s="97"/>
      <c r="F424" s="98"/>
    </row>
    <row r="425" spans="3:6" x14ac:dyDescent="0.2">
      <c r="C425" s="99"/>
      <c r="D425" s="96"/>
      <c r="E425" s="97"/>
      <c r="F425" s="98"/>
    </row>
    <row r="426" spans="3:6" x14ac:dyDescent="0.2">
      <c r="C426" s="99"/>
      <c r="D426" s="96"/>
      <c r="E426" s="97"/>
      <c r="F426" s="98"/>
    </row>
    <row r="427" spans="3:6" x14ac:dyDescent="0.2">
      <c r="C427" s="99"/>
      <c r="D427" s="96"/>
      <c r="E427" s="97"/>
      <c r="F427" s="98"/>
    </row>
    <row r="428" spans="3:6" x14ac:dyDescent="0.2">
      <c r="C428" s="99"/>
      <c r="D428" s="96"/>
      <c r="E428" s="97"/>
      <c r="F428" s="98"/>
    </row>
    <row r="429" spans="3:6" x14ac:dyDescent="0.2">
      <c r="C429" s="99"/>
      <c r="D429" s="96"/>
      <c r="E429" s="97"/>
      <c r="F429" s="98"/>
    </row>
    <row r="430" spans="3:6" x14ac:dyDescent="0.2">
      <c r="C430" s="99"/>
      <c r="D430" s="96"/>
      <c r="E430" s="97"/>
      <c r="F430" s="98"/>
    </row>
    <row r="431" spans="3:6" x14ac:dyDescent="0.2">
      <c r="C431" s="99"/>
      <c r="D431" s="96"/>
      <c r="E431" s="97"/>
      <c r="F431" s="98"/>
    </row>
    <row r="432" spans="3:6" x14ac:dyDescent="0.2">
      <c r="C432" s="99"/>
      <c r="D432" s="96"/>
      <c r="E432" s="97"/>
      <c r="F432" s="98"/>
    </row>
    <row r="433" spans="3:6" x14ac:dyDescent="0.2">
      <c r="C433" s="99"/>
      <c r="D433" s="96"/>
      <c r="E433" s="97"/>
      <c r="F433" s="98"/>
    </row>
    <row r="434" spans="3:6" x14ac:dyDescent="0.2">
      <c r="C434" s="99"/>
      <c r="D434" s="96"/>
      <c r="E434" s="97"/>
      <c r="F434" s="98"/>
    </row>
    <row r="435" spans="3:6" x14ac:dyDescent="0.2">
      <c r="C435" s="99"/>
      <c r="D435" s="96"/>
      <c r="E435" s="97"/>
      <c r="F435" s="98"/>
    </row>
    <row r="436" spans="3:6" x14ac:dyDescent="0.2">
      <c r="C436" s="99"/>
      <c r="D436" s="96"/>
      <c r="E436" s="97"/>
      <c r="F436" s="98"/>
    </row>
    <row r="437" spans="3:6" x14ac:dyDescent="0.2">
      <c r="C437" s="99"/>
      <c r="D437" s="96"/>
      <c r="E437" s="97"/>
      <c r="F437" s="98"/>
    </row>
    <row r="438" spans="3:6" x14ac:dyDescent="0.2">
      <c r="C438" s="99"/>
      <c r="D438" s="96"/>
      <c r="E438" s="97"/>
      <c r="F438" s="98"/>
    </row>
    <row r="439" spans="3:6" x14ac:dyDescent="0.2">
      <c r="C439" s="99"/>
      <c r="D439" s="96"/>
      <c r="E439" s="97"/>
      <c r="F439" s="98"/>
    </row>
    <row r="440" spans="3:6" x14ac:dyDescent="0.2">
      <c r="C440" s="99"/>
      <c r="D440" s="96"/>
      <c r="E440" s="97"/>
      <c r="F440" s="98"/>
    </row>
    <row r="441" spans="3:6" x14ac:dyDescent="0.2">
      <c r="C441" s="99"/>
      <c r="D441" s="96"/>
      <c r="E441" s="97"/>
      <c r="F441" s="98"/>
    </row>
    <row r="442" spans="3:6" x14ac:dyDescent="0.2">
      <c r="C442" s="99"/>
      <c r="D442" s="96"/>
      <c r="E442" s="97"/>
      <c r="F442" s="98"/>
    </row>
    <row r="443" spans="3:6" x14ac:dyDescent="0.2">
      <c r="C443" s="99"/>
      <c r="D443" s="96"/>
      <c r="E443" s="97"/>
      <c r="F443" s="98"/>
    </row>
    <row r="444" spans="3:6" x14ac:dyDescent="0.2">
      <c r="C444" s="99"/>
      <c r="D444" s="96"/>
      <c r="E444" s="97"/>
      <c r="F444" s="98"/>
    </row>
    <row r="445" spans="3:6" x14ac:dyDescent="0.2">
      <c r="C445" s="99"/>
      <c r="D445" s="96"/>
      <c r="E445" s="97"/>
      <c r="F445" s="98"/>
    </row>
    <row r="446" spans="3:6" x14ac:dyDescent="0.2">
      <c r="C446" s="99"/>
      <c r="D446" s="96"/>
      <c r="E446" s="97"/>
      <c r="F446" s="98"/>
    </row>
    <row r="447" spans="3:6" x14ac:dyDescent="0.2">
      <c r="C447" s="99"/>
      <c r="D447" s="96"/>
      <c r="E447" s="97"/>
      <c r="F447" s="98"/>
    </row>
    <row r="448" spans="3:6" x14ac:dyDescent="0.2">
      <c r="C448" s="99"/>
      <c r="D448" s="96"/>
      <c r="E448" s="97"/>
      <c r="F448" s="98"/>
    </row>
    <row r="449" spans="3:6" x14ac:dyDescent="0.2">
      <c r="C449" s="99"/>
      <c r="D449" s="96"/>
      <c r="E449" s="97"/>
      <c r="F449" s="98"/>
    </row>
    <row r="450" spans="3:6" x14ac:dyDescent="0.2">
      <c r="C450" s="99"/>
      <c r="D450" s="96"/>
      <c r="E450" s="97"/>
      <c r="F450" s="98"/>
    </row>
    <row r="451" spans="3:6" x14ac:dyDescent="0.2">
      <c r="C451" s="99"/>
      <c r="D451" s="96"/>
      <c r="E451" s="97"/>
      <c r="F451" s="98"/>
    </row>
    <row r="452" spans="3:6" x14ac:dyDescent="0.2">
      <c r="C452" s="99"/>
      <c r="D452" s="96"/>
      <c r="E452" s="97"/>
      <c r="F452" s="98"/>
    </row>
    <row r="453" spans="3:6" x14ac:dyDescent="0.2">
      <c r="C453" s="99"/>
      <c r="D453" s="96"/>
      <c r="E453" s="97"/>
      <c r="F453" s="98"/>
    </row>
    <row r="454" spans="3:6" x14ac:dyDescent="0.2">
      <c r="C454" s="99"/>
      <c r="D454" s="96"/>
      <c r="E454" s="97"/>
      <c r="F454" s="98"/>
    </row>
    <row r="455" spans="3:6" x14ac:dyDescent="0.2">
      <c r="C455" s="99"/>
      <c r="D455" s="96"/>
      <c r="E455" s="97"/>
      <c r="F455" s="98"/>
    </row>
    <row r="456" spans="3:6" x14ac:dyDescent="0.2">
      <c r="C456" s="99"/>
      <c r="D456" s="96"/>
      <c r="E456" s="97"/>
      <c r="F456" s="98"/>
    </row>
    <row r="457" spans="3:6" x14ac:dyDescent="0.2">
      <c r="C457" s="99"/>
      <c r="D457" s="96"/>
      <c r="E457" s="97"/>
      <c r="F457" s="98"/>
    </row>
    <row r="458" spans="3:6" x14ac:dyDescent="0.2">
      <c r="C458" s="99"/>
      <c r="D458" s="96"/>
      <c r="E458" s="97"/>
      <c r="F458" s="98"/>
    </row>
    <row r="459" spans="3:6" x14ac:dyDescent="0.2">
      <c r="C459" s="99"/>
      <c r="D459" s="96"/>
      <c r="E459" s="97"/>
      <c r="F459" s="98"/>
    </row>
    <row r="460" spans="3:6" x14ac:dyDescent="0.2">
      <c r="C460" s="99"/>
      <c r="D460" s="96"/>
      <c r="E460" s="97"/>
      <c r="F460" s="98"/>
    </row>
    <row r="461" spans="3:6" x14ac:dyDescent="0.2">
      <c r="C461" s="99"/>
      <c r="D461" s="96"/>
      <c r="E461" s="97"/>
      <c r="F461" s="98"/>
    </row>
    <row r="462" spans="3:6" x14ac:dyDescent="0.2">
      <c r="C462" s="99"/>
      <c r="D462" s="96"/>
      <c r="E462" s="97"/>
      <c r="F462" s="98"/>
    </row>
    <row r="463" spans="3:6" x14ac:dyDescent="0.2">
      <c r="C463" s="99"/>
      <c r="D463" s="96"/>
      <c r="E463" s="97"/>
      <c r="F463" s="98"/>
    </row>
    <row r="464" spans="3:6" x14ac:dyDescent="0.2">
      <c r="C464" s="99"/>
      <c r="D464" s="96"/>
      <c r="E464" s="97"/>
      <c r="F464" s="98"/>
    </row>
    <row r="465" spans="3:6" x14ac:dyDescent="0.2">
      <c r="C465" s="99"/>
      <c r="D465" s="96"/>
      <c r="E465" s="97"/>
      <c r="F465" s="98"/>
    </row>
    <row r="466" spans="3:6" x14ac:dyDescent="0.2">
      <c r="C466" s="99"/>
      <c r="D466" s="96"/>
      <c r="E466" s="97"/>
      <c r="F466" s="98"/>
    </row>
    <row r="467" spans="3:6" x14ac:dyDescent="0.2">
      <c r="C467" s="99"/>
      <c r="D467" s="96"/>
      <c r="E467" s="97"/>
      <c r="F467" s="98"/>
    </row>
    <row r="468" spans="3:6" x14ac:dyDescent="0.2">
      <c r="C468" s="99"/>
      <c r="D468" s="96"/>
      <c r="E468" s="97"/>
      <c r="F468" s="98"/>
    </row>
    <row r="469" spans="3:6" x14ac:dyDescent="0.2">
      <c r="C469" s="99"/>
      <c r="D469" s="96"/>
      <c r="E469" s="97"/>
      <c r="F469" s="98"/>
    </row>
    <row r="470" spans="3:6" x14ac:dyDescent="0.2">
      <c r="C470" s="99"/>
      <c r="D470" s="96"/>
      <c r="E470" s="97"/>
      <c r="F470" s="98"/>
    </row>
    <row r="471" spans="3:6" x14ac:dyDescent="0.2">
      <c r="C471" s="99"/>
      <c r="D471" s="96"/>
      <c r="E471" s="97"/>
      <c r="F471" s="98"/>
    </row>
    <row r="472" spans="3:6" x14ac:dyDescent="0.2">
      <c r="C472" s="99"/>
      <c r="D472" s="96"/>
      <c r="E472" s="97"/>
      <c r="F472" s="98"/>
    </row>
    <row r="473" spans="3:6" x14ac:dyDescent="0.2">
      <c r="C473" s="99"/>
      <c r="D473" s="96"/>
      <c r="E473" s="97"/>
      <c r="F473" s="98"/>
    </row>
    <row r="474" spans="3:6" x14ac:dyDescent="0.2">
      <c r="C474" s="99"/>
      <c r="D474" s="96"/>
      <c r="E474" s="97"/>
      <c r="F474" s="98"/>
    </row>
    <row r="475" spans="3:6" x14ac:dyDescent="0.2">
      <c r="C475" s="99"/>
      <c r="D475" s="96"/>
      <c r="E475" s="97"/>
      <c r="F475" s="98"/>
    </row>
    <row r="476" spans="3:6" x14ac:dyDescent="0.2">
      <c r="C476" s="99"/>
      <c r="D476" s="96"/>
      <c r="E476" s="97"/>
      <c r="F476" s="98"/>
    </row>
    <row r="477" spans="3:6" x14ac:dyDescent="0.2">
      <c r="C477" s="99"/>
      <c r="D477" s="96"/>
      <c r="E477" s="97"/>
      <c r="F477" s="98"/>
    </row>
    <row r="478" spans="3:6" x14ac:dyDescent="0.2">
      <c r="C478" s="99"/>
      <c r="D478" s="96"/>
      <c r="E478" s="97"/>
      <c r="F478" s="98"/>
    </row>
    <row r="479" spans="3:6" x14ac:dyDescent="0.2">
      <c r="C479" s="99"/>
      <c r="D479" s="96"/>
      <c r="E479" s="97"/>
      <c r="F479" s="98"/>
    </row>
    <row r="480" spans="3:6" x14ac:dyDescent="0.2">
      <c r="C480" s="99"/>
      <c r="D480" s="96"/>
      <c r="E480" s="97"/>
      <c r="F480" s="98"/>
    </row>
    <row r="481" spans="3:6" x14ac:dyDescent="0.2">
      <c r="C481" s="99"/>
      <c r="D481" s="96"/>
      <c r="E481" s="97"/>
      <c r="F481" s="98"/>
    </row>
    <row r="482" spans="3:6" x14ac:dyDescent="0.2">
      <c r="C482" s="99"/>
      <c r="D482" s="96"/>
      <c r="E482" s="97"/>
      <c r="F482" s="98"/>
    </row>
    <row r="483" spans="3:6" x14ac:dyDescent="0.2">
      <c r="C483" s="99"/>
      <c r="D483" s="96"/>
      <c r="E483" s="97"/>
      <c r="F483" s="98"/>
    </row>
    <row r="484" spans="3:6" x14ac:dyDescent="0.2">
      <c r="C484" s="99"/>
      <c r="D484" s="96"/>
      <c r="E484" s="97"/>
      <c r="F484" s="98"/>
    </row>
    <row r="485" spans="3:6" x14ac:dyDescent="0.2">
      <c r="C485" s="99"/>
      <c r="D485" s="96"/>
      <c r="E485" s="97"/>
      <c r="F485" s="98"/>
    </row>
    <row r="486" spans="3:6" x14ac:dyDescent="0.2">
      <c r="C486" s="99"/>
      <c r="D486" s="96"/>
      <c r="E486" s="97"/>
      <c r="F486" s="98"/>
    </row>
    <row r="487" spans="3:6" x14ac:dyDescent="0.2">
      <c r="C487" s="99"/>
      <c r="D487" s="96"/>
      <c r="E487" s="97"/>
      <c r="F487" s="98"/>
    </row>
    <row r="488" spans="3:6" x14ac:dyDescent="0.2">
      <c r="C488" s="99"/>
      <c r="D488" s="96"/>
      <c r="E488" s="97"/>
      <c r="F488" s="98"/>
    </row>
    <row r="489" spans="3:6" x14ac:dyDescent="0.2">
      <c r="C489" s="99"/>
      <c r="D489" s="96"/>
      <c r="E489" s="97"/>
      <c r="F489" s="98"/>
    </row>
    <row r="490" spans="3:6" x14ac:dyDescent="0.2">
      <c r="C490" s="99"/>
      <c r="D490" s="96"/>
      <c r="E490" s="97"/>
      <c r="F490" s="98"/>
    </row>
    <row r="491" spans="3:6" x14ac:dyDescent="0.2">
      <c r="C491" s="99"/>
      <c r="D491" s="96"/>
      <c r="E491" s="97"/>
      <c r="F491" s="98"/>
    </row>
    <row r="492" spans="3:6" x14ac:dyDescent="0.2">
      <c r="C492" s="99"/>
      <c r="D492" s="96"/>
      <c r="E492" s="97"/>
      <c r="F492" s="98"/>
    </row>
    <row r="493" spans="3:6" x14ac:dyDescent="0.2">
      <c r="C493" s="99"/>
      <c r="D493" s="96"/>
      <c r="E493" s="97"/>
      <c r="F493" s="98"/>
    </row>
    <row r="494" spans="3:6" x14ac:dyDescent="0.2">
      <c r="C494" s="99"/>
      <c r="D494" s="96"/>
      <c r="E494" s="97"/>
      <c r="F494" s="98"/>
    </row>
    <row r="495" spans="3:6" x14ac:dyDescent="0.2">
      <c r="C495" s="99"/>
      <c r="D495" s="96"/>
      <c r="E495" s="97"/>
      <c r="F495" s="98"/>
    </row>
    <row r="496" spans="3:6" x14ac:dyDescent="0.2">
      <c r="C496" s="99"/>
      <c r="D496" s="96"/>
      <c r="E496" s="97"/>
      <c r="F496" s="98"/>
    </row>
    <row r="497" spans="3:6" x14ac:dyDescent="0.2">
      <c r="C497" s="99"/>
      <c r="D497" s="96"/>
      <c r="E497" s="97"/>
      <c r="F497" s="98"/>
    </row>
    <row r="498" spans="3:6" x14ac:dyDescent="0.2">
      <c r="C498" s="99"/>
      <c r="D498" s="96"/>
      <c r="E498" s="97"/>
      <c r="F498" s="98"/>
    </row>
    <row r="499" spans="3:6" x14ac:dyDescent="0.2">
      <c r="C499" s="99"/>
      <c r="D499" s="96"/>
      <c r="E499" s="97"/>
      <c r="F499" s="98"/>
    </row>
    <row r="500" spans="3:6" x14ac:dyDescent="0.2">
      <c r="C500" s="99"/>
      <c r="D500" s="96"/>
      <c r="E500" s="97"/>
      <c r="F500" s="98"/>
    </row>
    <row r="501" spans="3:6" x14ac:dyDescent="0.2">
      <c r="C501" s="99"/>
      <c r="D501" s="96"/>
      <c r="E501" s="97"/>
      <c r="F501" s="98"/>
    </row>
    <row r="502" spans="3:6" x14ac:dyDescent="0.2">
      <c r="C502" s="99"/>
      <c r="D502" s="96"/>
      <c r="E502" s="97"/>
      <c r="F502" s="98"/>
    </row>
    <row r="503" spans="3:6" x14ac:dyDescent="0.2">
      <c r="C503" s="99"/>
      <c r="D503" s="96"/>
      <c r="E503" s="97"/>
      <c r="F503" s="98"/>
    </row>
    <row r="504" spans="3:6" x14ac:dyDescent="0.2">
      <c r="C504" s="99"/>
      <c r="D504" s="96"/>
      <c r="E504" s="97"/>
      <c r="F504" s="98"/>
    </row>
    <row r="505" spans="3:6" x14ac:dyDescent="0.2">
      <c r="C505" s="99"/>
      <c r="D505" s="96"/>
      <c r="E505" s="97"/>
      <c r="F505" s="98"/>
    </row>
    <row r="506" spans="3:6" x14ac:dyDescent="0.2">
      <c r="C506" s="99"/>
      <c r="D506" s="96"/>
      <c r="E506" s="97"/>
      <c r="F506" s="98"/>
    </row>
    <row r="507" spans="3:6" x14ac:dyDescent="0.2">
      <c r="C507" s="99"/>
      <c r="D507" s="96"/>
      <c r="E507" s="97"/>
      <c r="F507" s="98"/>
    </row>
    <row r="508" spans="3:6" x14ac:dyDescent="0.2">
      <c r="C508" s="99"/>
      <c r="D508" s="96"/>
      <c r="E508" s="97"/>
      <c r="F508" s="98"/>
    </row>
    <row r="509" spans="3:6" x14ac:dyDescent="0.2">
      <c r="C509" s="99"/>
      <c r="D509" s="96"/>
      <c r="E509" s="97"/>
      <c r="F509" s="98"/>
    </row>
    <row r="510" spans="3:6" x14ac:dyDescent="0.2">
      <c r="C510" s="99"/>
      <c r="D510" s="96"/>
      <c r="E510" s="97"/>
      <c r="F510" s="98"/>
    </row>
    <row r="511" spans="3:6" x14ac:dyDescent="0.2">
      <c r="C511" s="99"/>
      <c r="D511" s="96"/>
      <c r="E511" s="97"/>
      <c r="F511" s="98"/>
    </row>
    <row r="512" spans="3:6" x14ac:dyDescent="0.2">
      <c r="C512" s="99"/>
      <c r="D512" s="96"/>
      <c r="E512" s="97"/>
      <c r="F512" s="98"/>
    </row>
    <row r="513" spans="3:6" x14ac:dyDescent="0.2">
      <c r="C513" s="99"/>
      <c r="D513" s="96"/>
      <c r="E513" s="97"/>
      <c r="F513" s="98"/>
    </row>
    <row r="514" spans="3:6" x14ac:dyDescent="0.2">
      <c r="C514" s="99"/>
      <c r="D514" s="96"/>
      <c r="E514" s="97"/>
      <c r="F514" s="98"/>
    </row>
    <row r="515" spans="3:6" x14ac:dyDescent="0.2">
      <c r="C515" s="99"/>
      <c r="D515" s="96"/>
      <c r="E515" s="97"/>
      <c r="F515" s="98"/>
    </row>
    <row r="516" spans="3:6" x14ac:dyDescent="0.2">
      <c r="C516" s="99"/>
      <c r="D516" s="96"/>
      <c r="E516" s="97"/>
      <c r="F516" s="98"/>
    </row>
    <row r="517" spans="3:6" x14ac:dyDescent="0.2">
      <c r="C517" s="99"/>
      <c r="D517" s="96"/>
      <c r="E517" s="97"/>
      <c r="F517" s="98"/>
    </row>
    <row r="518" spans="3:6" x14ac:dyDescent="0.2">
      <c r="C518" s="99"/>
      <c r="D518" s="96"/>
      <c r="E518" s="97"/>
      <c r="F518" s="98"/>
    </row>
    <row r="519" spans="3:6" x14ac:dyDescent="0.2">
      <c r="C519" s="99"/>
      <c r="D519" s="96"/>
      <c r="E519" s="97"/>
      <c r="F519" s="98"/>
    </row>
    <row r="520" spans="3:6" x14ac:dyDescent="0.2">
      <c r="C520" s="99"/>
      <c r="D520" s="96"/>
      <c r="E520" s="97"/>
      <c r="F520" s="98"/>
    </row>
    <row r="521" spans="3:6" x14ac:dyDescent="0.2">
      <c r="C521" s="99"/>
      <c r="D521" s="96"/>
      <c r="E521" s="97"/>
      <c r="F521" s="98"/>
    </row>
    <row r="522" spans="3:6" x14ac:dyDescent="0.2">
      <c r="C522" s="99"/>
      <c r="D522" s="96"/>
      <c r="E522" s="97"/>
      <c r="F522" s="98"/>
    </row>
    <row r="523" spans="3:6" x14ac:dyDescent="0.2">
      <c r="C523" s="99"/>
      <c r="D523" s="96"/>
      <c r="E523" s="97"/>
      <c r="F523" s="98"/>
    </row>
    <row r="524" spans="3:6" x14ac:dyDescent="0.2">
      <c r="C524" s="99"/>
      <c r="D524" s="96"/>
      <c r="E524" s="97"/>
      <c r="F524" s="98"/>
    </row>
    <row r="525" spans="3:6" x14ac:dyDescent="0.2">
      <c r="C525" s="99"/>
      <c r="D525" s="96"/>
      <c r="E525" s="97"/>
      <c r="F525" s="98"/>
    </row>
    <row r="526" spans="3:6" x14ac:dyDescent="0.2">
      <c r="C526" s="99"/>
      <c r="D526" s="96"/>
      <c r="E526" s="97"/>
      <c r="F526" s="98"/>
    </row>
    <row r="527" spans="3:6" x14ac:dyDescent="0.2">
      <c r="C527" s="99"/>
      <c r="D527" s="96"/>
      <c r="E527" s="97"/>
      <c r="F527" s="98"/>
    </row>
    <row r="528" spans="3:6" x14ac:dyDescent="0.2">
      <c r="C528" s="99"/>
      <c r="D528" s="96"/>
      <c r="E528" s="97"/>
      <c r="F528" s="98"/>
    </row>
    <row r="529" spans="3:6" x14ac:dyDescent="0.2">
      <c r="C529" s="99"/>
      <c r="D529" s="96"/>
      <c r="E529" s="97"/>
      <c r="F529" s="98"/>
    </row>
    <row r="530" spans="3:6" x14ac:dyDescent="0.2">
      <c r="C530" s="99"/>
      <c r="D530" s="96"/>
      <c r="E530" s="97"/>
      <c r="F530" s="98"/>
    </row>
    <row r="531" spans="3:6" x14ac:dyDescent="0.2">
      <c r="C531" s="99"/>
      <c r="D531" s="96"/>
      <c r="E531" s="97"/>
      <c r="F531" s="98"/>
    </row>
    <row r="532" spans="3:6" x14ac:dyDescent="0.2">
      <c r="C532" s="99"/>
      <c r="D532" s="96"/>
      <c r="E532" s="97"/>
      <c r="F532" s="98"/>
    </row>
    <row r="533" spans="3:6" x14ac:dyDescent="0.2">
      <c r="C533" s="99"/>
      <c r="D533" s="96"/>
      <c r="E533" s="97"/>
      <c r="F533" s="98"/>
    </row>
    <row r="534" spans="3:6" x14ac:dyDescent="0.2">
      <c r="C534" s="99"/>
      <c r="D534" s="96"/>
      <c r="E534" s="97"/>
      <c r="F534" s="98"/>
    </row>
    <row r="535" spans="3:6" x14ac:dyDescent="0.2">
      <c r="C535" s="99"/>
      <c r="D535" s="96"/>
      <c r="E535" s="97"/>
      <c r="F535" s="98"/>
    </row>
    <row r="536" spans="3:6" x14ac:dyDescent="0.2">
      <c r="C536" s="99"/>
      <c r="D536" s="96"/>
      <c r="E536" s="97"/>
      <c r="F536" s="98"/>
    </row>
    <row r="537" spans="3:6" x14ac:dyDescent="0.2">
      <c r="C537" s="99"/>
      <c r="D537" s="96"/>
      <c r="E537" s="97"/>
      <c r="F537" s="98"/>
    </row>
    <row r="538" spans="3:6" x14ac:dyDescent="0.2">
      <c r="C538" s="99"/>
      <c r="D538" s="96"/>
      <c r="E538" s="97"/>
      <c r="F538" s="98"/>
    </row>
    <row r="539" spans="3:6" x14ac:dyDescent="0.2">
      <c r="C539" s="99"/>
      <c r="D539" s="96"/>
      <c r="E539" s="97"/>
      <c r="F539" s="98"/>
    </row>
    <row r="540" spans="3:6" x14ac:dyDescent="0.2">
      <c r="C540" s="99"/>
      <c r="D540" s="96"/>
      <c r="E540" s="97"/>
      <c r="F540" s="98"/>
    </row>
    <row r="541" spans="3:6" x14ac:dyDescent="0.2">
      <c r="C541" s="99"/>
      <c r="D541" s="96"/>
      <c r="E541" s="97"/>
      <c r="F541" s="98"/>
    </row>
    <row r="542" spans="3:6" x14ac:dyDescent="0.2">
      <c r="C542" s="99"/>
      <c r="D542" s="96"/>
      <c r="E542" s="97"/>
      <c r="F542" s="98"/>
    </row>
    <row r="543" spans="3:6" x14ac:dyDescent="0.2">
      <c r="C543" s="99"/>
      <c r="D543" s="96"/>
      <c r="E543" s="97"/>
      <c r="F543" s="98"/>
    </row>
    <row r="544" spans="3:6" x14ac:dyDescent="0.2">
      <c r="C544" s="99"/>
      <c r="D544" s="96"/>
      <c r="E544" s="97"/>
      <c r="F544" s="98"/>
    </row>
    <row r="545" spans="3:6" x14ac:dyDescent="0.2">
      <c r="C545" s="99"/>
      <c r="D545" s="96"/>
      <c r="E545" s="97"/>
      <c r="F545" s="98"/>
    </row>
    <row r="546" spans="3:6" x14ac:dyDescent="0.2">
      <c r="C546" s="99"/>
      <c r="D546" s="96"/>
      <c r="E546" s="97"/>
      <c r="F546" s="98"/>
    </row>
    <row r="547" spans="3:6" x14ac:dyDescent="0.2">
      <c r="C547" s="99"/>
      <c r="D547" s="96"/>
      <c r="E547" s="97"/>
      <c r="F547" s="98"/>
    </row>
    <row r="548" spans="3:6" x14ac:dyDescent="0.2">
      <c r="C548" s="99"/>
      <c r="D548" s="96"/>
      <c r="E548" s="97"/>
      <c r="F548" s="98"/>
    </row>
    <row r="549" spans="3:6" x14ac:dyDescent="0.2">
      <c r="C549" s="99"/>
      <c r="D549" s="96"/>
      <c r="E549" s="97"/>
      <c r="F549" s="98"/>
    </row>
    <row r="550" spans="3:6" x14ac:dyDescent="0.2">
      <c r="C550" s="99"/>
      <c r="D550" s="96"/>
      <c r="E550" s="97"/>
      <c r="F550" s="98"/>
    </row>
    <row r="551" spans="3:6" x14ac:dyDescent="0.2">
      <c r="C551" s="99"/>
      <c r="D551" s="96"/>
      <c r="E551" s="97"/>
      <c r="F551" s="98"/>
    </row>
    <row r="552" spans="3:6" x14ac:dyDescent="0.2">
      <c r="C552" s="99"/>
      <c r="D552" s="96"/>
      <c r="E552" s="97"/>
      <c r="F552" s="98"/>
    </row>
    <row r="553" spans="3:6" x14ac:dyDescent="0.2">
      <c r="C553" s="99"/>
      <c r="D553" s="96"/>
      <c r="E553" s="97"/>
      <c r="F553" s="98"/>
    </row>
    <row r="554" spans="3:6" x14ac:dyDescent="0.2">
      <c r="C554" s="99"/>
      <c r="D554" s="96"/>
      <c r="E554" s="97"/>
      <c r="F554" s="98"/>
    </row>
    <row r="555" spans="3:6" x14ac:dyDescent="0.2">
      <c r="C555" s="99"/>
      <c r="D555" s="96"/>
      <c r="E555" s="97"/>
      <c r="F555" s="98"/>
    </row>
    <row r="556" spans="3:6" x14ac:dyDescent="0.2">
      <c r="C556" s="99"/>
      <c r="D556" s="96"/>
      <c r="E556" s="97"/>
      <c r="F556" s="98"/>
    </row>
    <row r="557" spans="3:6" x14ac:dyDescent="0.2">
      <c r="C557" s="99"/>
      <c r="D557" s="96"/>
      <c r="E557" s="97"/>
      <c r="F557" s="98"/>
    </row>
    <row r="558" spans="3:6" x14ac:dyDescent="0.2">
      <c r="C558" s="99"/>
      <c r="D558" s="96"/>
      <c r="E558" s="97"/>
      <c r="F558" s="98"/>
    </row>
    <row r="559" spans="3:6" x14ac:dyDescent="0.2">
      <c r="C559" s="99"/>
      <c r="D559" s="96"/>
      <c r="E559" s="97"/>
      <c r="F559" s="98"/>
    </row>
    <row r="560" spans="3:6" x14ac:dyDescent="0.2">
      <c r="C560" s="99"/>
      <c r="D560" s="96"/>
      <c r="E560" s="97"/>
      <c r="F560" s="98"/>
    </row>
    <row r="561" spans="3:6" x14ac:dyDescent="0.2">
      <c r="C561" s="99"/>
      <c r="D561" s="96"/>
      <c r="E561" s="97"/>
      <c r="F561" s="98"/>
    </row>
    <row r="562" spans="3:6" x14ac:dyDescent="0.2">
      <c r="C562" s="99"/>
      <c r="D562" s="96"/>
      <c r="E562" s="97"/>
      <c r="F562" s="98"/>
    </row>
    <row r="563" spans="3:6" x14ac:dyDescent="0.2">
      <c r="C563" s="99"/>
      <c r="D563" s="96"/>
      <c r="E563" s="97"/>
      <c r="F563" s="98"/>
    </row>
    <row r="564" spans="3:6" x14ac:dyDescent="0.2">
      <c r="C564" s="99"/>
      <c r="D564" s="96"/>
      <c r="E564" s="97"/>
      <c r="F564" s="98"/>
    </row>
    <row r="565" spans="3:6" x14ac:dyDescent="0.2">
      <c r="C565" s="99"/>
      <c r="D565" s="96"/>
      <c r="E565" s="97"/>
      <c r="F565" s="98"/>
    </row>
    <row r="566" spans="3:6" x14ac:dyDescent="0.2">
      <c r="C566" s="99"/>
      <c r="D566" s="96"/>
      <c r="E566" s="97"/>
      <c r="F566" s="98"/>
    </row>
    <row r="567" spans="3:6" x14ac:dyDescent="0.2">
      <c r="C567" s="99"/>
      <c r="D567" s="96"/>
      <c r="E567" s="97"/>
      <c r="F567" s="98"/>
    </row>
    <row r="568" spans="3:6" x14ac:dyDescent="0.2">
      <c r="C568" s="99"/>
      <c r="D568" s="96"/>
      <c r="E568" s="97"/>
      <c r="F568" s="98"/>
    </row>
    <row r="569" spans="3:6" x14ac:dyDescent="0.2">
      <c r="C569" s="99"/>
      <c r="D569" s="96"/>
      <c r="E569" s="97"/>
      <c r="F569" s="98"/>
    </row>
    <row r="570" spans="3:6" x14ac:dyDescent="0.2">
      <c r="C570" s="99"/>
      <c r="D570" s="96"/>
      <c r="E570" s="97"/>
      <c r="F570" s="98"/>
    </row>
    <row r="571" spans="3:6" x14ac:dyDescent="0.2">
      <c r="C571" s="99"/>
      <c r="D571" s="96"/>
      <c r="E571" s="97"/>
      <c r="F571" s="98"/>
    </row>
    <row r="572" spans="3:6" x14ac:dyDescent="0.2">
      <c r="C572" s="99"/>
      <c r="D572" s="96"/>
      <c r="E572" s="97"/>
      <c r="F572" s="98"/>
    </row>
    <row r="573" spans="3:6" x14ac:dyDescent="0.2">
      <c r="C573" s="99"/>
      <c r="D573" s="96"/>
      <c r="E573" s="97"/>
      <c r="F573" s="98"/>
    </row>
    <row r="574" spans="3:6" x14ac:dyDescent="0.2">
      <c r="C574" s="99"/>
      <c r="D574" s="96"/>
      <c r="E574" s="97"/>
      <c r="F574" s="98"/>
    </row>
    <row r="575" spans="3:6" x14ac:dyDescent="0.2">
      <c r="C575" s="99"/>
      <c r="D575" s="96"/>
      <c r="E575" s="97"/>
      <c r="F575" s="98"/>
    </row>
    <row r="576" spans="3:6" x14ac:dyDescent="0.2">
      <c r="C576" s="99"/>
      <c r="D576" s="96"/>
      <c r="E576" s="97"/>
      <c r="F576" s="98"/>
    </row>
    <row r="577" spans="3:6" x14ac:dyDescent="0.2">
      <c r="C577" s="99"/>
      <c r="D577" s="96"/>
      <c r="E577" s="97"/>
      <c r="F577" s="98"/>
    </row>
    <row r="578" spans="3:6" x14ac:dyDescent="0.2">
      <c r="C578" s="99"/>
      <c r="D578" s="96"/>
      <c r="E578" s="97"/>
      <c r="F578" s="98"/>
    </row>
    <row r="579" spans="3:6" x14ac:dyDescent="0.2">
      <c r="C579" s="99"/>
      <c r="D579" s="96"/>
      <c r="E579" s="97"/>
      <c r="F579" s="98"/>
    </row>
    <row r="580" spans="3:6" x14ac:dyDescent="0.2">
      <c r="C580" s="99"/>
      <c r="D580" s="96"/>
      <c r="E580" s="97"/>
      <c r="F580" s="98"/>
    </row>
    <row r="581" spans="3:6" x14ac:dyDescent="0.2">
      <c r="C581" s="99"/>
      <c r="D581" s="96"/>
      <c r="E581" s="97"/>
      <c r="F581" s="98"/>
    </row>
    <row r="582" spans="3:6" x14ac:dyDescent="0.2">
      <c r="C582" s="99"/>
      <c r="D582" s="96"/>
      <c r="E582" s="97"/>
      <c r="F582" s="98"/>
    </row>
    <row r="583" spans="3:6" x14ac:dyDescent="0.2">
      <c r="C583" s="99"/>
      <c r="D583" s="96"/>
      <c r="E583" s="97"/>
      <c r="F583" s="98"/>
    </row>
    <row r="584" spans="3:6" x14ac:dyDescent="0.2">
      <c r="C584" s="99"/>
      <c r="D584" s="96"/>
      <c r="E584" s="97"/>
      <c r="F584" s="98"/>
    </row>
    <row r="585" spans="3:6" x14ac:dyDescent="0.2">
      <c r="C585" s="99"/>
      <c r="D585" s="96"/>
      <c r="E585" s="97"/>
      <c r="F585" s="98"/>
    </row>
    <row r="586" spans="3:6" x14ac:dyDescent="0.2">
      <c r="C586" s="99"/>
      <c r="D586" s="96"/>
      <c r="E586" s="97"/>
      <c r="F586" s="98"/>
    </row>
    <row r="587" spans="3:6" x14ac:dyDescent="0.2">
      <c r="C587" s="99"/>
      <c r="D587" s="96"/>
      <c r="E587" s="97"/>
      <c r="F587" s="98"/>
    </row>
    <row r="588" spans="3:6" x14ac:dyDescent="0.2">
      <c r="C588" s="99"/>
      <c r="D588" s="96"/>
      <c r="E588" s="97"/>
      <c r="F588" s="98"/>
    </row>
    <row r="589" spans="3:6" x14ac:dyDescent="0.2">
      <c r="C589" s="99"/>
      <c r="D589" s="96"/>
      <c r="E589" s="97"/>
      <c r="F589" s="98"/>
    </row>
    <row r="590" spans="3:6" x14ac:dyDescent="0.2">
      <c r="C590" s="99"/>
      <c r="D590" s="96"/>
      <c r="E590" s="97"/>
      <c r="F590" s="98"/>
    </row>
    <row r="591" spans="3:6" x14ac:dyDescent="0.2">
      <c r="C591" s="99"/>
      <c r="D591" s="96"/>
      <c r="E591" s="97"/>
      <c r="F591" s="98"/>
    </row>
    <row r="592" spans="3:6" x14ac:dyDescent="0.2">
      <c r="C592" s="99"/>
      <c r="D592" s="96"/>
      <c r="E592" s="97"/>
      <c r="F592" s="98"/>
    </row>
    <row r="593" spans="3:6" x14ac:dyDescent="0.2">
      <c r="C593" s="99"/>
      <c r="D593" s="96"/>
      <c r="E593" s="97"/>
      <c r="F593" s="98"/>
    </row>
    <row r="594" spans="3:6" x14ac:dyDescent="0.2">
      <c r="C594" s="99"/>
      <c r="D594" s="96"/>
      <c r="E594" s="97"/>
      <c r="F594" s="98"/>
    </row>
    <row r="595" spans="3:6" x14ac:dyDescent="0.2">
      <c r="C595" s="99"/>
      <c r="D595" s="96"/>
      <c r="E595" s="97"/>
      <c r="F595" s="98"/>
    </row>
    <row r="596" spans="3:6" x14ac:dyDescent="0.2">
      <c r="C596" s="99"/>
      <c r="D596" s="96"/>
      <c r="E596" s="97"/>
      <c r="F596" s="98"/>
    </row>
    <row r="597" spans="3:6" x14ac:dyDescent="0.2">
      <c r="C597" s="99"/>
      <c r="D597" s="96"/>
      <c r="E597" s="97"/>
      <c r="F597" s="98"/>
    </row>
    <row r="598" spans="3:6" x14ac:dyDescent="0.2">
      <c r="C598" s="99"/>
      <c r="D598" s="96"/>
      <c r="E598" s="97"/>
      <c r="F598" s="98"/>
    </row>
    <row r="599" spans="3:6" x14ac:dyDescent="0.2">
      <c r="C599" s="99"/>
      <c r="D599" s="96"/>
      <c r="E599" s="97"/>
      <c r="F599" s="98"/>
    </row>
    <row r="600" spans="3:6" x14ac:dyDescent="0.2">
      <c r="C600" s="99"/>
      <c r="D600" s="96"/>
      <c r="E600" s="97"/>
      <c r="F600" s="98"/>
    </row>
    <row r="601" spans="3:6" x14ac:dyDescent="0.2">
      <c r="C601" s="99"/>
      <c r="D601" s="96"/>
      <c r="E601" s="97"/>
      <c r="F601" s="98"/>
    </row>
    <row r="602" spans="3:6" x14ac:dyDescent="0.2">
      <c r="C602" s="99"/>
      <c r="D602" s="96"/>
      <c r="E602" s="97"/>
      <c r="F602" s="98"/>
    </row>
    <row r="603" spans="3:6" x14ac:dyDescent="0.2">
      <c r="C603" s="99"/>
      <c r="D603" s="96"/>
      <c r="E603" s="97"/>
      <c r="F603" s="98"/>
    </row>
    <row r="604" spans="3:6" x14ac:dyDescent="0.2">
      <c r="C604" s="99"/>
      <c r="D604" s="96"/>
      <c r="E604" s="97"/>
      <c r="F604" s="98"/>
    </row>
    <row r="605" spans="3:6" x14ac:dyDescent="0.2">
      <c r="C605" s="99"/>
      <c r="D605" s="96"/>
      <c r="E605" s="97"/>
      <c r="F605" s="98"/>
    </row>
    <row r="606" spans="3:6" x14ac:dyDescent="0.2">
      <c r="C606" s="99"/>
      <c r="D606" s="96"/>
      <c r="E606" s="97"/>
      <c r="F606" s="98"/>
    </row>
    <row r="607" spans="3:6" x14ac:dyDescent="0.2">
      <c r="C607" s="99"/>
      <c r="D607" s="96"/>
      <c r="E607" s="97"/>
      <c r="F607" s="98"/>
    </row>
    <row r="608" spans="3:6" x14ac:dyDescent="0.2">
      <c r="C608" s="99"/>
      <c r="D608" s="96"/>
      <c r="E608" s="97"/>
      <c r="F608" s="98"/>
    </row>
    <row r="609" spans="3:6" x14ac:dyDescent="0.2">
      <c r="C609" s="99"/>
      <c r="D609" s="96"/>
      <c r="E609" s="97"/>
      <c r="F609" s="98"/>
    </row>
    <row r="610" spans="3:6" x14ac:dyDescent="0.2">
      <c r="C610" s="99"/>
      <c r="D610" s="96"/>
      <c r="E610" s="97"/>
      <c r="F610" s="98"/>
    </row>
    <row r="611" spans="3:6" x14ac:dyDescent="0.2">
      <c r="C611" s="99"/>
      <c r="D611" s="96"/>
      <c r="E611" s="97"/>
      <c r="F611" s="98"/>
    </row>
    <row r="612" spans="3:6" x14ac:dyDescent="0.2">
      <c r="C612" s="99"/>
      <c r="D612" s="96"/>
      <c r="E612" s="97"/>
      <c r="F612" s="98"/>
    </row>
    <row r="613" spans="3:6" x14ac:dyDescent="0.2">
      <c r="C613" s="99"/>
      <c r="D613" s="96"/>
      <c r="E613" s="97"/>
      <c r="F613" s="98"/>
    </row>
    <row r="614" spans="3:6" x14ac:dyDescent="0.2">
      <c r="C614" s="99"/>
      <c r="D614" s="96"/>
      <c r="E614" s="97"/>
      <c r="F614" s="98"/>
    </row>
    <row r="615" spans="3:6" x14ac:dyDescent="0.2">
      <c r="C615" s="99"/>
      <c r="D615" s="96"/>
      <c r="E615" s="97"/>
      <c r="F615" s="98"/>
    </row>
    <row r="616" spans="3:6" x14ac:dyDescent="0.2">
      <c r="C616" s="99"/>
      <c r="D616" s="96"/>
      <c r="E616" s="97"/>
      <c r="F616" s="98"/>
    </row>
    <row r="617" spans="3:6" x14ac:dyDescent="0.2">
      <c r="C617" s="99"/>
      <c r="D617" s="96"/>
      <c r="E617" s="97"/>
      <c r="F617" s="98"/>
    </row>
    <row r="618" spans="3:6" x14ac:dyDescent="0.2">
      <c r="C618" s="99"/>
      <c r="D618" s="96"/>
      <c r="E618" s="97"/>
      <c r="F618" s="98"/>
    </row>
    <row r="619" spans="3:6" x14ac:dyDescent="0.2">
      <c r="C619" s="99"/>
      <c r="D619" s="96"/>
      <c r="E619" s="97"/>
      <c r="F619" s="98"/>
    </row>
    <row r="620" spans="3:6" x14ac:dyDescent="0.2">
      <c r="C620" s="99"/>
      <c r="D620" s="96"/>
      <c r="E620" s="97"/>
      <c r="F620" s="98"/>
    </row>
    <row r="621" spans="3:6" x14ac:dyDescent="0.2">
      <c r="C621" s="99"/>
      <c r="D621" s="96"/>
      <c r="E621" s="97"/>
      <c r="F621" s="98"/>
    </row>
    <row r="622" spans="3:6" x14ac:dyDescent="0.2">
      <c r="C622" s="99"/>
      <c r="D622" s="96"/>
      <c r="E622" s="97"/>
      <c r="F622" s="98"/>
    </row>
    <row r="623" spans="3:6" x14ac:dyDescent="0.2">
      <c r="C623" s="99"/>
      <c r="D623" s="96"/>
      <c r="E623" s="97"/>
      <c r="F623" s="98"/>
    </row>
    <row r="624" spans="3:6" x14ac:dyDescent="0.2">
      <c r="C624" s="99"/>
      <c r="D624" s="96"/>
      <c r="E624" s="97"/>
      <c r="F624" s="98"/>
    </row>
    <row r="625" spans="3:6" x14ac:dyDescent="0.2">
      <c r="C625" s="99"/>
      <c r="D625" s="96"/>
      <c r="E625" s="97"/>
      <c r="F625" s="98"/>
    </row>
    <row r="626" spans="3:6" x14ac:dyDescent="0.2">
      <c r="C626" s="99"/>
      <c r="D626" s="96"/>
      <c r="E626" s="97"/>
      <c r="F626" s="98"/>
    </row>
    <row r="627" spans="3:6" x14ac:dyDescent="0.2">
      <c r="C627" s="99"/>
      <c r="D627" s="96"/>
      <c r="E627" s="97"/>
      <c r="F627" s="98"/>
    </row>
    <row r="628" spans="3:6" x14ac:dyDescent="0.2">
      <c r="C628" s="99"/>
      <c r="D628" s="96"/>
      <c r="E628" s="97"/>
      <c r="F628" s="98"/>
    </row>
    <row r="629" spans="3:6" x14ac:dyDescent="0.2">
      <c r="C629" s="99"/>
      <c r="D629" s="96"/>
      <c r="E629" s="97"/>
      <c r="F629" s="98"/>
    </row>
    <row r="630" spans="3:6" x14ac:dyDescent="0.2">
      <c r="C630" s="99"/>
      <c r="D630" s="96"/>
      <c r="E630" s="97"/>
      <c r="F630" s="98"/>
    </row>
    <row r="631" spans="3:6" x14ac:dyDescent="0.2">
      <c r="C631" s="99"/>
      <c r="D631" s="96"/>
      <c r="E631" s="97"/>
      <c r="F631" s="98"/>
    </row>
    <row r="632" spans="3:6" x14ac:dyDescent="0.2">
      <c r="C632" s="99"/>
      <c r="D632" s="96"/>
      <c r="E632" s="97"/>
      <c r="F632" s="98"/>
    </row>
    <row r="633" spans="3:6" x14ac:dyDescent="0.2">
      <c r="C633" s="99"/>
      <c r="D633" s="96"/>
      <c r="E633" s="97"/>
      <c r="F633" s="98"/>
    </row>
    <row r="634" spans="3:6" x14ac:dyDescent="0.2">
      <c r="C634" s="99"/>
      <c r="D634" s="96"/>
      <c r="E634" s="97"/>
      <c r="F634" s="98"/>
    </row>
    <row r="635" spans="3:6" x14ac:dyDescent="0.2">
      <c r="C635" s="99"/>
      <c r="D635" s="96"/>
      <c r="E635" s="97"/>
      <c r="F635" s="98"/>
    </row>
    <row r="636" spans="3:6" x14ac:dyDescent="0.2">
      <c r="C636" s="99"/>
      <c r="D636" s="96"/>
      <c r="E636" s="97"/>
      <c r="F636" s="98"/>
    </row>
    <row r="637" spans="3:6" x14ac:dyDescent="0.2">
      <c r="C637" s="99"/>
      <c r="D637" s="96"/>
      <c r="E637" s="97"/>
      <c r="F637" s="98"/>
    </row>
    <row r="638" spans="3:6" x14ac:dyDescent="0.2">
      <c r="C638" s="99"/>
      <c r="D638" s="96"/>
      <c r="E638" s="97"/>
      <c r="F638" s="98"/>
    </row>
    <row r="639" spans="3:6" x14ac:dyDescent="0.2">
      <c r="C639" s="99"/>
      <c r="D639" s="96"/>
      <c r="E639" s="97"/>
      <c r="F639" s="98"/>
    </row>
    <row r="640" spans="3:6" x14ac:dyDescent="0.2">
      <c r="C640" s="99"/>
      <c r="D640" s="96"/>
      <c r="E640" s="97"/>
      <c r="F640" s="98"/>
    </row>
    <row r="641" spans="3:6" x14ac:dyDescent="0.2">
      <c r="C641" s="99"/>
      <c r="D641" s="96"/>
      <c r="E641" s="97"/>
      <c r="F641" s="98"/>
    </row>
    <row r="642" spans="3:6" x14ac:dyDescent="0.2">
      <c r="C642" s="99"/>
      <c r="D642" s="96"/>
      <c r="E642" s="97"/>
      <c r="F642" s="98"/>
    </row>
    <row r="643" spans="3:6" x14ac:dyDescent="0.2">
      <c r="C643" s="99"/>
      <c r="D643" s="96"/>
      <c r="E643" s="97"/>
      <c r="F643" s="98"/>
    </row>
    <row r="644" spans="3:6" x14ac:dyDescent="0.2">
      <c r="C644" s="99"/>
      <c r="D644" s="96"/>
      <c r="E644" s="97"/>
      <c r="F644" s="98"/>
    </row>
    <row r="645" spans="3:6" x14ac:dyDescent="0.2">
      <c r="C645" s="99"/>
      <c r="D645" s="96"/>
      <c r="E645" s="97"/>
      <c r="F645" s="98"/>
    </row>
    <row r="646" spans="3:6" x14ac:dyDescent="0.2">
      <c r="C646" s="99"/>
      <c r="D646" s="96"/>
      <c r="E646" s="97"/>
      <c r="F646" s="98"/>
    </row>
    <row r="647" spans="3:6" x14ac:dyDescent="0.2">
      <c r="C647" s="99"/>
      <c r="D647" s="96"/>
      <c r="E647" s="97"/>
      <c r="F647" s="98"/>
    </row>
    <row r="648" spans="3:6" x14ac:dyDescent="0.2">
      <c r="C648" s="99"/>
      <c r="D648" s="96"/>
      <c r="E648" s="97"/>
      <c r="F648" s="98"/>
    </row>
    <row r="649" spans="3:6" x14ac:dyDescent="0.2">
      <c r="C649" s="99"/>
      <c r="D649" s="96"/>
      <c r="E649" s="97"/>
      <c r="F649" s="98"/>
    </row>
    <row r="650" spans="3:6" x14ac:dyDescent="0.2">
      <c r="C650" s="99"/>
      <c r="D650" s="96"/>
      <c r="E650" s="97"/>
      <c r="F650" s="98"/>
    </row>
    <row r="651" spans="3:6" x14ac:dyDescent="0.2">
      <c r="C651" s="99"/>
      <c r="D651" s="96"/>
      <c r="E651" s="97"/>
      <c r="F651" s="98"/>
    </row>
    <row r="652" spans="3:6" x14ac:dyDescent="0.2">
      <c r="C652" s="99"/>
      <c r="D652" s="96"/>
      <c r="E652" s="97"/>
      <c r="F652" s="98"/>
    </row>
    <row r="653" spans="3:6" x14ac:dyDescent="0.2">
      <c r="C653" s="99"/>
      <c r="D653" s="96"/>
      <c r="E653" s="97"/>
      <c r="F653" s="98"/>
    </row>
    <row r="654" spans="3:6" x14ac:dyDescent="0.2">
      <c r="C654" s="99"/>
      <c r="D654" s="96"/>
      <c r="E654" s="97"/>
      <c r="F654" s="98"/>
    </row>
    <row r="655" spans="3:6" x14ac:dyDescent="0.2">
      <c r="C655" s="99"/>
      <c r="D655" s="96"/>
      <c r="E655" s="97"/>
      <c r="F655" s="98"/>
    </row>
    <row r="656" spans="3:6" x14ac:dyDescent="0.2">
      <c r="C656" s="99"/>
      <c r="D656" s="96"/>
      <c r="E656" s="97"/>
      <c r="F656" s="98"/>
    </row>
    <row r="657" spans="3:6" x14ac:dyDescent="0.2">
      <c r="C657" s="99"/>
      <c r="D657" s="96"/>
      <c r="E657" s="97"/>
      <c r="F657" s="98"/>
    </row>
    <row r="658" spans="3:6" x14ac:dyDescent="0.2">
      <c r="C658" s="99"/>
      <c r="D658" s="96"/>
      <c r="E658" s="97"/>
      <c r="F658" s="98"/>
    </row>
    <row r="659" spans="3:6" x14ac:dyDescent="0.2">
      <c r="C659" s="99"/>
      <c r="D659" s="96"/>
      <c r="E659" s="97"/>
      <c r="F659" s="98"/>
    </row>
    <row r="660" spans="3:6" x14ac:dyDescent="0.2">
      <c r="C660" s="99"/>
      <c r="D660" s="96"/>
      <c r="E660" s="97"/>
      <c r="F660" s="98"/>
    </row>
    <row r="661" spans="3:6" x14ac:dyDescent="0.2">
      <c r="C661" s="99"/>
      <c r="D661" s="96"/>
      <c r="E661" s="97"/>
      <c r="F661" s="98"/>
    </row>
    <row r="662" spans="3:6" x14ac:dyDescent="0.2">
      <c r="C662" s="99"/>
      <c r="D662" s="96"/>
      <c r="E662" s="97"/>
      <c r="F662" s="98"/>
    </row>
    <row r="663" spans="3:6" x14ac:dyDescent="0.2">
      <c r="C663" s="99"/>
      <c r="D663" s="96"/>
      <c r="E663" s="97"/>
      <c r="F663" s="98"/>
    </row>
    <row r="664" spans="3:6" x14ac:dyDescent="0.2">
      <c r="C664" s="99"/>
      <c r="D664" s="96"/>
      <c r="E664" s="97"/>
      <c r="F664" s="98"/>
    </row>
    <row r="665" spans="3:6" x14ac:dyDescent="0.2">
      <c r="C665" s="99"/>
      <c r="D665" s="96"/>
      <c r="E665" s="97"/>
      <c r="F665" s="98"/>
    </row>
    <row r="666" spans="3:6" x14ac:dyDescent="0.2">
      <c r="C666" s="99"/>
      <c r="D666" s="96"/>
      <c r="E666" s="97"/>
      <c r="F666" s="98"/>
    </row>
    <row r="667" spans="3:6" x14ac:dyDescent="0.2">
      <c r="C667" s="99"/>
      <c r="D667" s="96"/>
      <c r="E667" s="97"/>
      <c r="F667" s="98"/>
    </row>
    <row r="668" spans="3:6" x14ac:dyDescent="0.2">
      <c r="C668" s="99"/>
      <c r="D668" s="96"/>
      <c r="E668" s="97"/>
      <c r="F668" s="98"/>
    </row>
    <row r="669" spans="3:6" x14ac:dyDescent="0.2">
      <c r="C669" s="99"/>
      <c r="D669" s="96"/>
      <c r="E669" s="97"/>
      <c r="F669" s="98"/>
    </row>
    <row r="670" spans="3:6" x14ac:dyDescent="0.2">
      <c r="C670" s="99"/>
      <c r="D670" s="96"/>
      <c r="E670" s="97"/>
      <c r="F670" s="98"/>
    </row>
    <row r="671" spans="3:6" x14ac:dyDescent="0.2">
      <c r="C671" s="99"/>
      <c r="D671" s="96"/>
      <c r="E671" s="97"/>
      <c r="F671" s="98"/>
    </row>
    <row r="672" spans="3:6" x14ac:dyDescent="0.2">
      <c r="C672" s="99"/>
      <c r="D672" s="96"/>
      <c r="E672" s="97"/>
      <c r="F672" s="98"/>
    </row>
    <row r="673" spans="3:6" x14ac:dyDescent="0.2">
      <c r="C673" s="99"/>
      <c r="D673" s="96"/>
      <c r="E673" s="97"/>
      <c r="F673" s="98"/>
    </row>
    <row r="674" spans="3:6" x14ac:dyDescent="0.2">
      <c r="C674" s="99"/>
      <c r="D674" s="96"/>
      <c r="E674" s="97"/>
      <c r="F674" s="98"/>
    </row>
    <row r="675" spans="3:6" x14ac:dyDescent="0.2">
      <c r="C675" s="99"/>
      <c r="D675" s="96"/>
      <c r="E675" s="97"/>
      <c r="F675" s="98"/>
    </row>
    <row r="676" spans="3:6" x14ac:dyDescent="0.2">
      <c r="C676" s="99"/>
      <c r="D676" s="96"/>
      <c r="E676" s="97"/>
      <c r="F676" s="98"/>
    </row>
    <row r="677" spans="3:6" x14ac:dyDescent="0.2">
      <c r="C677" s="99"/>
      <c r="D677" s="96"/>
      <c r="E677" s="97"/>
      <c r="F677" s="98"/>
    </row>
    <row r="678" spans="3:6" x14ac:dyDescent="0.2">
      <c r="C678" s="99"/>
      <c r="D678" s="96"/>
      <c r="E678" s="97"/>
      <c r="F678" s="98"/>
    </row>
    <row r="679" spans="3:6" x14ac:dyDescent="0.2">
      <c r="C679" s="99"/>
      <c r="D679" s="96"/>
      <c r="E679" s="97"/>
      <c r="F679" s="98"/>
    </row>
    <row r="680" spans="3:6" x14ac:dyDescent="0.2">
      <c r="C680" s="99"/>
      <c r="D680" s="96"/>
      <c r="E680" s="97"/>
      <c r="F680" s="98"/>
    </row>
    <row r="681" spans="3:6" x14ac:dyDescent="0.2">
      <c r="C681" s="99"/>
      <c r="D681" s="96"/>
      <c r="E681" s="97"/>
      <c r="F681" s="98"/>
    </row>
    <row r="682" spans="3:6" x14ac:dyDescent="0.2">
      <c r="C682" s="99"/>
      <c r="D682" s="96"/>
      <c r="E682" s="97"/>
      <c r="F682" s="98"/>
    </row>
    <row r="683" spans="3:6" x14ac:dyDescent="0.2">
      <c r="C683" s="99"/>
      <c r="D683" s="96"/>
      <c r="E683" s="97"/>
      <c r="F683" s="98"/>
    </row>
    <row r="684" spans="3:6" x14ac:dyDescent="0.2">
      <c r="C684" s="99"/>
      <c r="D684" s="96"/>
      <c r="E684" s="97"/>
      <c r="F684" s="98"/>
    </row>
    <row r="685" spans="3:6" x14ac:dyDescent="0.2">
      <c r="C685" s="99"/>
      <c r="D685" s="96"/>
      <c r="E685" s="97"/>
      <c r="F685" s="98"/>
    </row>
    <row r="686" spans="3:6" x14ac:dyDescent="0.2">
      <c r="C686" s="99"/>
      <c r="D686" s="96"/>
      <c r="E686" s="97"/>
      <c r="F686" s="98"/>
    </row>
    <row r="687" spans="3:6" x14ac:dyDescent="0.2">
      <c r="C687" s="99"/>
      <c r="D687" s="96"/>
      <c r="E687" s="97"/>
      <c r="F687" s="98"/>
    </row>
    <row r="688" spans="3:6" x14ac:dyDescent="0.2">
      <c r="C688" s="99"/>
      <c r="D688" s="96"/>
      <c r="E688" s="97"/>
      <c r="F688" s="98"/>
    </row>
    <row r="689" spans="3:6" x14ac:dyDescent="0.2">
      <c r="C689" s="99"/>
      <c r="D689" s="96"/>
      <c r="E689" s="97"/>
      <c r="F689" s="98"/>
    </row>
    <row r="690" spans="3:6" x14ac:dyDescent="0.2">
      <c r="C690" s="99"/>
      <c r="D690" s="96"/>
      <c r="E690" s="97"/>
      <c r="F690" s="98"/>
    </row>
    <row r="691" spans="3:6" x14ac:dyDescent="0.2">
      <c r="C691" s="99"/>
      <c r="D691" s="96"/>
      <c r="E691" s="97"/>
      <c r="F691" s="98"/>
    </row>
    <row r="692" spans="3:6" x14ac:dyDescent="0.2">
      <c r="C692" s="99"/>
      <c r="D692" s="96"/>
      <c r="E692" s="97"/>
      <c r="F692" s="98"/>
    </row>
    <row r="693" spans="3:6" x14ac:dyDescent="0.2">
      <c r="C693" s="99"/>
      <c r="D693" s="96"/>
      <c r="E693" s="97"/>
      <c r="F693" s="98"/>
    </row>
    <row r="694" spans="3:6" x14ac:dyDescent="0.2">
      <c r="C694" s="99"/>
      <c r="D694" s="96"/>
      <c r="E694" s="97"/>
      <c r="F694" s="98"/>
    </row>
    <row r="695" spans="3:6" x14ac:dyDescent="0.2">
      <c r="C695" s="99"/>
      <c r="D695" s="96"/>
      <c r="E695" s="97"/>
      <c r="F695" s="98"/>
    </row>
    <row r="696" spans="3:6" x14ac:dyDescent="0.2">
      <c r="C696" s="99"/>
      <c r="D696" s="96"/>
      <c r="E696" s="97"/>
      <c r="F696" s="98"/>
    </row>
    <row r="697" spans="3:6" x14ac:dyDescent="0.2">
      <c r="C697" s="99"/>
      <c r="D697" s="96"/>
      <c r="E697" s="97"/>
      <c r="F697" s="98"/>
    </row>
    <row r="698" spans="3:6" x14ac:dyDescent="0.2">
      <c r="C698" s="99"/>
      <c r="D698" s="96"/>
      <c r="E698" s="97"/>
      <c r="F698" s="98"/>
    </row>
    <row r="699" spans="3:6" x14ac:dyDescent="0.2">
      <c r="C699" s="99"/>
      <c r="D699" s="96"/>
      <c r="E699" s="97"/>
      <c r="F699" s="98"/>
    </row>
    <row r="700" spans="3:6" x14ac:dyDescent="0.2">
      <c r="C700" s="99"/>
      <c r="D700" s="96"/>
      <c r="E700" s="97"/>
      <c r="F700" s="98"/>
    </row>
    <row r="701" spans="3:6" x14ac:dyDescent="0.2">
      <c r="C701" s="99"/>
      <c r="D701" s="96"/>
      <c r="E701" s="97"/>
      <c r="F701" s="98"/>
    </row>
    <row r="702" spans="3:6" x14ac:dyDescent="0.2">
      <c r="C702" s="99"/>
      <c r="D702" s="96"/>
      <c r="E702" s="97"/>
      <c r="F702" s="98"/>
    </row>
    <row r="703" spans="3:6" x14ac:dyDescent="0.2">
      <c r="C703" s="99"/>
      <c r="D703" s="96"/>
      <c r="E703" s="97"/>
      <c r="F703" s="98"/>
    </row>
    <row r="704" spans="3:6" x14ac:dyDescent="0.2">
      <c r="C704" s="99"/>
      <c r="D704" s="96"/>
      <c r="E704" s="97"/>
      <c r="F704" s="98"/>
    </row>
    <row r="705" spans="3:6" x14ac:dyDescent="0.2">
      <c r="C705" s="99"/>
      <c r="D705" s="96"/>
      <c r="E705" s="97"/>
      <c r="F705" s="98"/>
    </row>
    <row r="706" spans="3:6" x14ac:dyDescent="0.2">
      <c r="C706" s="99"/>
      <c r="D706" s="96"/>
      <c r="E706" s="97"/>
      <c r="F706" s="98"/>
    </row>
    <row r="707" spans="3:6" x14ac:dyDescent="0.2">
      <c r="C707" s="99"/>
      <c r="D707" s="96"/>
      <c r="E707" s="97"/>
      <c r="F707" s="98"/>
    </row>
    <row r="708" spans="3:6" x14ac:dyDescent="0.2">
      <c r="C708" s="99"/>
      <c r="D708" s="96"/>
      <c r="E708" s="97"/>
      <c r="F708" s="98"/>
    </row>
    <row r="709" spans="3:6" x14ac:dyDescent="0.2">
      <c r="C709" s="99"/>
      <c r="D709" s="96"/>
      <c r="E709" s="97"/>
      <c r="F709" s="98"/>
    </row>
    <row r="710" spans="3:6" x14ac:dyDescent="0.2">
      <c r="C710" s="99"/>
      <c r="D710" s="96"/>
      <c r="E710" s="97"/>
      <c r="F710" s="98"/>
    </row>
    <row r="711" spans="3:6" x14ac:dyDescent="0.2">
      <c r="C711" s="99"/>
      <c r="D711" s="96"/>
      <c r="E711" s="97"/>
      <c r="F711" s="98"/>
    </row>
    <row r="712" spans="3:6" x14ac:dyDescent="0.2">
      <c r="C712" s="99"/>
      <c r="D712" s="96"/>
      <c r="E712" s="97"/>
      <c r="F712" s="98"/>
    </row>
    <row r="713" spans="3:6" x14ac:dyDescent="0.2">
      <c r="C713" s="99"/>
      <c r="D713" s="96"/>
      <c r="E713" s="97"/>
      <c r="F713" s="98"/>
    </row>
    <row r="714" spans="3:6" x14ac:dyDescent="0.2">
      <c r="C714" s="99"/>
      <c r="D714" s="96"/>
      <c r="E714" s="97"/>
      <c r="F714" s="98"/>
    </row>
    <row r="715" spans="3:6" x14ac:dyDescent="0.2">
      <c r="C715" s="99"/>
      <c r="D715" s="96"/>
      <c r="E715" s="97"/>
      <c r="F715" s="98"/>
    </row>
    <row r="716" spans="3:6" x14ac:dyDescent="0.2">
      <c r="C716" s="99"/>
      <c r="D716" s="96"/>
      <c r="E716" s="97"/>
      <c r="F716" s="98"/>
    </row>
    <row r="717" spans="3:6" x14ac:dyDescent="0.2">
      <c r="C717" s="99"/>
      <c r="D717" s="96"/>
      <c r="E717" s="97"/>
      <c r="F717" s="98"/>
    </row>
    <row r="718" spans="3:6" x14ac:dyDescent="0.2">
      <c r="C718" s="99"/>
      <c r="D718" s="96"/>
      <c r="E718" s="97"/>
      <c r="F718" s="98"/>
    </row>
    <row r="719" spans="3:6" x14ac:dyDescent="0.2">
      <c r="C719" s="99"/>
      <c r="D719" s="96"/>
      <c r="E719" s="97"/>
      <c r="F719" s="98"/>
    </row>
    <row r="720" spans="3:6" x14ac:dyDescent="0.2">
      <c r="C720" s="99"/>
      <c r="D720" s="96"/>
      <c r="E720" s="97"/>
      <c r="F720" s="98"/>
    </row>
    <row r="721" spans="3:6" x14ac:dyDescent="0.2">
      <c r="C721" s="99"/>
      <c r="D721" s="96"/>
      <c r="E721" s="97"/>
      <c r="F721" s="98"/>
    </row>
    <row r="722" spans="3:6" x14ac:dyDescent="0.2">
      <c r="C722" s="99"/>
      <c r="D722" s="96"/>
      <c r="E722" s="97"/>
      <c r="F722" s="98"/>
    </row>
    <row r="723" spans="3:6" x14ac:dyDescent="0.2">
      <c r="C723" s="99"/>
      <c r="D723" s="96"/>
      <c r="E723" s="97"/>
      <c r="F723" s="98"/>
    </row>
    <row r="724" spans="3:6" x14ac:dyDescent="0.2">
      <c r="C724" s="99"/>
      <c r="D724" s="96"/>
      <c r="E724" s="97"/>
      <c r="F724" s="98"/>
    </row>
    <row r="725" spans="3:6" x14ac:dyDescent="0.2">
      <c r="C725" s="99"/>
      <c r="D725" s="96"/>
      <c r="E725" s="97"/>
      <c r="F725" s="98"/>
    </row>
    <row r="726" spans="3:6" x14ac:dyDescent="0.2">
      <c r="C726" s="99"/>
      <c r="D726" s="96"/>
      <c r="E726" s="97"/>
      <c r="F726" s="98"/>
    </row>
    <row r="727" spans="3:6" x14ac:dyDescent="0.2">
      <c r="C727" s="99"/>
      <c r="D727" s="96"/>
      <c r="E727" s="97"/>
      <c r="F727" s="98"/>
    </row>
    <row r="728" spans="3:6" x14ac:dyDescent="0.2">
      <c r="C728" s="99"/>
      <c r="D728" s="96"/>
      <c r="E728" s="97"/>
      <c r="F728" s="98"/>
    </row>
    <row r="729" spans="3:6" x14ac:dyDescent="0.2">
      <c r="C729" s="99"/>
      <c r="D729" s="96"/>
      <c r="E729" s="97"/>
      <c r="F729" s="98"/>
    </row>
    <row r="730" spans="3:6" x14ac:dyDescent="0.2">
      <c r="C730" s="99"/>
      <c r="D730" s="96"/>
      <c r="E730" s="97"/>
      <c r="F730" s="98"/>
    </row>
    <row r="731" spans="3:6" x14ac:dyDescent="0.2">
      <c r="C731" s="99"/>
      <c r="D731" s="96"/>
      <c r="E731" s="97"/>
      <c r="F731" s="98"/>
    </row>
    <row r="732" spans="3:6" x14ac:dyDescent="0.2">
      <c r="C732" s="99"/>
      <c r="D732" s="96"/>
      <c r="E732" s="97"/>
      <c r="F732" s="98"/>
    </row>
    <row r="733" spans="3:6" x14ac:dyDescent="0.2">
      <c r="C733" s="99"/>
      <c r="D733" s="96"/>
      <c r="E733" s="97"/>
      <c r="F733" s="98"/>
    </row>
    <row r="734" spans="3:6" x14ac:dyDescent="0.2">
      <c r="C734" s="99"/>
      <c r="D734" s="96"/>
      <c r="E734" s="97"/>
      <c r="F734" s="98"/>
    </row>
    <row r="735" spans="3:6" x14ac:dyDescent="0.2">
      <c r="C735" s="99"/>
      <c r="D735" s="96"/>
      <c r="E735" s="97"/>
      <c r="F735" s="98"/>
    </row>
    <row r="736" spans="3:6" x14ac:dyDescent="0.2">
      <c r="C736" s="99"/>
      <c r="D736" s="96"/>
      <c r="E736" s="97"/>
      <c r="F736" s="98"/>
    </row>
    <row r="737" spans="3:6" x14ac:dyDescent="0.2">
      <c r="C737" s="99"/>
      <c r="D737" s="96"/>
      <c r="E737" s="97"/>
      <c r="F737" s="98"/>
    </row>
    <row r="738" spans="3:6" x14ac:dyDescent="0.2">
      <c r="C738" s="99"/>
      <c r="D738" s="96"/>
      <c r="E738" s="97"/>
      <c r="F738" s="98"/>
    </row>
    <row r="739" spans="3:6" x14ac:dyDescent="0.2">
      <c r="C739" s="99"/>
      <c r="D739" s="96"/>
      <c r="E739" s="97"/>
      <c r="F739" s="98"/>
    </row>
    <row r="740" spans="3:6" x14ac:dyDescent="0.2">
      <c r="C740" s="99"/>
      <c r="D740" s="96"/>
      <c r="E740" s="97"/>
      <c r="F740" s="98"/>
    </row>
    <row r="741" spans="3:6" x14ac:dyDescent="0.2">
      <c r="C741" s="99"/>
      <c r="D741" s="96"/>
      <c r="E741" s="97"/>
      <c r="F741" s="98"/>
    </row>
    <row r="742" spans="3:6" x14ac:dyDescent="0.2">
      <c r="C742" s="99"/>
      <c r="D742" s="96"/>
      <c r="E742" s="97"/>
      <c r="F742" s="98"/>
    </row>
    <row r="743" spans="3:6" x14ac:dyDescent="0.2">
      <c r="C743" s="99"/>
      <c r="D743" s="96"/>
      <c r="E743" s="97"/>
      <c r="F743" s="98"/>
    </row>
    <row r="744" spans="3:6" x14ac:dyDescent="0.2">
      <c r="C744" s="99"/>
      <c r="D744" s="96"/>
      <c r="E744" s="97"/>
      <c r="F744" s="98"/>
    </row>
    <row r="745" spans="3:6" x14ac:dyDescent="0.2">
      <c r="C745" s="99"/>
      <c r="D745" s="96"/>
      <c r="E745" s="97"/>
      <c r="F745" s="98"/>
    </row>
    <row r="746" spans="3:6" x14ac:dyDescent="0.2">
      <c r="C746" s="99"/>
      <c r="D746" s="96"/>
      <c r="E746" s="97"/>
      <c r="F746" s="98"/>
    </row>
    <row r="747" spans="3:6" x14ac:dyDescent="0.2">
      <c r="C747" s="99"/>
      <c r="D747" s="96"/>
      <c r="E747" s="97"/>
      <c r="F747" s="98"/>
    </row>
    <row r="748" spans="3:6" x14ac:dyDescent="0.2">
      <c r="C748" s="99"/>
      <c r="D748" s="96"/>
      <c r="E748" s="97"/>
      <c r="F748" s="98"/>
    </row>
    <row r="749" spans="3:6" x14ac:dyDescent="0.2">
      <c r="C749" s="99"/>
      <c r="D749" s="96"/>
      <c r="E749" s="97"/>
      <c r="F749" s="98"/>
    </row>
    <row r="750" spans="3:6" x14ac:dyDescent="0.2">
      <c r="C750" s="99"/>
      <c r="D750" s="96"/>
      <c r="E750" s="97"/>
      <c r="F750" s="98"/>
    </row>
    <row r="751" spans="3:6" x14ac:dyDescent="0.2">
      <c r="C751" s="99"/>
      <c r="D751" s="96"/>
      <c r="E751" s="97"/>
      <c r="F751" s="98"/>
    </row>
    <row r="752" spans="3:6" x14ac:dyDescent="0.2">
      <c r="C752" s="99"/>
      <c r="D752" s="96"/>
      <c r="E752" s="97"/>
      <c r="F752" s="98"/>
    </row>
    <row r="753" spans="3:6" x14ac:dyDescent="0.2">
      <c r="C753" s="99"/>
      <c r="D753" s="96"/>
      <c r="E753" s="97"/>
      <c r="F753" s="98"/>
    </row>
    <row r="754" spans="3:6" x14ac:dyDescent="0.2">
      <c r="C754" s="99"/>
      <c r="D754" s="96"/>
      <c r="E754" s="97"/>
      <c r="F754" s="98"/>
    </row>
    <row r="755" spans="3:6" x14ac:dyDescent="0.2">
      <c r="C755" s="99"/>
      <c r="D755" s="96"/>
      <c r="E755" s="97"/>
      <c r="F755" s="98"/>
    </row>
    <row r="756" spans="3:6" x14ac:dyDescent="0.2">
      <c r="C756" s="99"/>
      <c r="D756" s="96"/>
      <c r="E756" s="97"/>
      <c r="F756" s="98"/>
    </row>
    <row r="757" spans="3:6" x14ac:dyDescent="0.2">
      <c r="C757" s="99"/>
      <c r="D757" s="96"/>
      <c r="E757" s="97"/>
      <c r="F757" s="98"/>
    </row>
    <row r="758" spans="3:6" x14ac:dyDescent="0.2">
      <c r="C758" s="99"/>
      <c r="D758" s="96"/>
      <c r="E758" s="97"/>
      <c r="F758" s="98"/>
    </row>
    <row r="759" spans="3:6" x14ac:dyDescent="0.2">
      <c r="C759" s="99"/>
      <c r="D759" s="96"/>
      <c r="E759" s="97"/>
      <c r="F759" s="98"/>
    </row>
    <row r="760" spans="3:6" x14ac:dyDescent="0.2">
      <c r="C760" s="99"/>
      <c r="D760" s="96"/>
      <c r="E760" s="97"/>
      <c r="F760" s="98"/>
    </row>
    <row r="761" spans="3:6" x14ac:dyDescent="0.2">
      <c r="C761" s="99"/>
      <c r="D761" s="96"/>
      <c r="E761" s="97"/>
      <c r="F761" s="98"/>
    </row>
    <row r="762" spans="3:6" x14ac:dyDescent="0.2">
      <c r="C762" s="99"/>
      <c r="D762" s="96"/>
      <c r="E762" s="97"/>
      <c r="F762" s="98"/>
    </row>
    <row r="763" spans="3:6" x14ac:dyDescent="0.2">
      <c r="C763" s="99"/>
      <c r="D763" s="96"/>
      <c r="E763" s="97"/>
      <c r="F763" s="98"/>
    </row>
    <row r="764" spans="3:6" x14ac:dyDescent="0.2">
      <c r="C764" s="99"/>
      <c r="D764" s="96"/>
      <c r="E764" s="97"/>
      <c r="F764" s="98"/>
    </row>
    <row r="765" spans="3:6" x14ac:dyDescent="0.2">
      <c r="C765" s="99"/>
      <c r="D765" s="96"/>
      <c r="E765" s="97"/>
      <c r="F765" s="98"/>
    </row>
    <row r="766" spans="3:6" x14ac:dyDescent="0.2">
      <c r="C766" s="99"/>
      <c r="D766" s="96"/>
      <c r="E766" s="97"/>
      <c r="F766" s="98"/>
    </row>
    <row r="767" spans="3:6" x14ac:dyDescent="0.2">
      <c r="C767" s="99"/>
      <c r="D767" s="96"/>
      <c r="E767" s="97"/>
      <c r="F767" s="98"/>
    </row>
    <row r="768" spans="3:6" x14ac:dyDescent="0.2">
      <c r="C768" s="99"/>
      <c r="D768" s="96"/>
      <c r="E768" s="97"/>
      <c r="F768" s="98"/>
    </row>
    <row r="769" spans="3:6" x14ac:dyDescent="0.2">
      <c r="C769" s="99"/>
      <c r="D769" s="96"/>
      <c r="E769" s="97"/>
      <c r="F769" s="98"/>
    </row>
    <row r="770" spans="3:6" x14ac:dyDescent="0.2">
      <c r="C770" s="99"/>
      <c r="D770" s="96"/>
      <c r="E770" s="97"/>
      <c r="F770" s="98"/>
    </row>
    <row r="771" spans="3:6" x14ac:dyDescent="0.2">
      <c r="C771" s="99"/>
      <c r="D771" s="96"/>
      <c r="E771" s="97"/>
      <c r="F771" s="98"/>
    </row>
    <row r="772" spans="3:6" x14ac:dyDescent="0.2">
      <c r="C772" s="99"/>
      <c r="D772" s="96"/>
      <c r="E772" s="97"/>
      <c r="F772" s="98"/>
    </row>
    <row r="773" spans="3:6" x14ac:dyDescent="0.2">
      <c r="C773" s="99"/>
      <c r="D773" s="96"/>
      <c r="E773" s="97"/>
      <c r="F773" s="98"/>
    </row>
    <row r="774" spans="3:6" x14ac:dyDescent="0.2">
      <c r="C774" s="99"/>
      <c r="D774" s="96"/>
      <c r="E774" s="97"/>
      <c r="F774" s="98"/>
    </row>
    <row r="775" spans="3:6" x14ac:dyDescent="0.2">
      <c r="C775" s="99"/>
      <c r="D775" s="96"/>
      <c r="E775" s="97"/>
      <c r="F775" s="98"/>
    </row>
    <row r="776" spans="3:6" x14ac:dyDescent="0.2">
      <c r="C776" s="99"/>
      <c r="D776" s="96"/>
      <c r="E776" s="97"/>
      <c r="F776" s="98"/>
    </row>
    <row r="777" spans="3:6" x14ac:dyDescent="0.2">
      <c r="C777" s="99"/>
      <c r="D777" s="96"/>
      <c r="E777" s="97"/>
      <c r="F777" s="98"/>
    </row>
    <row r="778" spans="3:6" x14ac:dyDescent="0.2">
      <c r="C778" s="99"/>
      <c r="D778" s="96"/>
      <c r="E778" s="97"/>
      <c r="F778" s="98"/>
    </row>
    <row r="779" spans="3:6" x14ac:dyDescent="0.2">
      <c r="C779" s="99"/>
      <c r="D779" s="96"/>
      <c r="E779" s="97"/>
      <c r="F779" s="98"/>
    </row>
    <row r="780" spans="3:6" x14ac:dyDescent="0.2">
      <c r="C780" s="99"/>
      <c r="D780" s="96"/>
      <c r="E780" s="97"/>
      <c r="F780" s="98"/>
    </row>
    <row r="781" spans="3:6" x14ac:dyDescent="0.2">
      <c r="C781" s="99"/>
      <c r="D781" s="96"/>
      <c r="E781" s="97"/>
      <c r="F781" s="98"/>
    </row>
    <row r="782" spans="3:6" x14ac:dyDescent="0.2">
      <c r="C782" s="99"/>
      <c r="D782" s="96"/>
      <c r="E782" s="97"/>
      <c r="F782" s="98"/>
    </row>
    <row r="783" spans="3:6" x14ac:dyDescent="0.2">
      <c r="C783" s="99"/>
      <c r="D783" s="96"/>
      <c r="E783" s="97"/>
      <c r="F783" s="98"/>
    </row>
    <row r="784" spans="3:6" x14ac:dyDescent="0.2">
      <c r="C784" s="99"/>
      <c r="D784" s="96"/>
      <c r="E784" s="97"/>
      <c r="F784" s="98"/>
    </row>
    <row r="785" spans="3:6" x14ac:dyDescent="0.2">
      <c r="C785" s="99"/>
      <c r="D785" s="96"/>
      <c r="E785" s="97"/>
      <c r="F785" s="98"/>
    </row>
    <row r="786" spans="3:6" x14ac:dyDescent="0.2">
      <c r="C786" s="99"/>
      <c r="D786" s="96"/>
      <c r="E786" s="97"/>
      <c r="F786" s="98"/>
    </row>
    <row r="787" spans="3:6" x14ac:dyDescent="0.2">
      <c r="C787" s="99"/>
      <c r="D787" s="96"/>
      <c r="E787" s="97"/>
      <c r="F787" s="98"/>
    </row>
    <row r="788" spans="3:6" x14ac:dyDescent="0.2">
      <c r="C788" s="99"/>
      <c r="D788" s="96"/>
      <c r="E788" s="97"/>
      <c r="F788" s="98"/>
    </row>
    <row r="789" spans="3:6" x14ac:dyDescent="0.2">
      <c r="C789" s="99"/>
      <c r="D789" s="96"/>
      <c r="E789" s="97"/>
      <c r="F789" s="98"/>
    </row>
    <row r="790" spans="3:6" x14ac:dyDescent="0.2">
      <c r="C790" s="99"/>
      <c r="D790" s="96"/>
      <c r="E790" s="97"/>
      <c r="F790" s="98"/>
    </row>
    <row r="791" spans="3:6" x14ac:dyDescent="0.2">
      <c r="C791" s="99"/>
      <c r="D791" s="96"/>
      <c r="E791" s="97"/>
      <c r="F791" s="98"/>
    </row>
    <row r="792" spans="3:6" x14ac:dyDescent="0.2">
      <c r="C792" s="99"/>
      <c r="D792" s="96"/>
      <c r="E792" s="97"/>
      <c r="F792" s="98"/>
    </row>
    <row r="793" spans="3:6" x14ac:dyDescent="0.2">
      <c r="C793" s="99"/>
      <c r="D793" s="96"/>
      <c r="E793" s="97"/>
      <c r="F793" s="98"/>
    </row>
    <row r="794" spans="3:6" x14ac:dyDescent="0.2">
      <c r="C794" s="99"/>
      <c r="D794" s="96"/>
      <c r="E794" s="97"/>
      <c r="F794" s="98"/>
    </row>
    <row r="795" spans="3:6" x14ac:dyDescent="0.2">
      <c r="C795" s="99"/>
      <c r="D795" s="96"/>
      <c r="E795" s="97"/>
      <c r="F795" s="98"/>
    </row>
    <row r="796" spans="3:6" x14ac:dyDescent="0.2">
      <c r="C796" s="99"/>
      <c r="D796" s="96"/>
      <c r="E796" s="97"/>
      <c r="F796" s="98"/>
    </row>
    <row r="797" spans="3:6" x14ac:dyDescent="0.2">
      <c r="C797" s="99"/>
      <c r="D797" s="96"/>
      <c r="E797" s="97"/>
      <c r="F797" s="98"/>
    </row>
    <row r="798" spans="3:6" x14ac:dyDescent="0.2">
      <c r="C798" s="99"/>
      <c r="D798" s="96"/>
      <c r="E798" s="97"/>
      <c r="F798" s="98"/>
    </row>
    <row r="799" spans="3:6" x14ac:dyDescent="0.2">
      <c r="C799" s="99"/>
      <c r="D799" s="96"/>
      <c r="E799" s="97"/>
      <c r="F799" s="98"/>
    </row>
    <row r="800" spans="3:6" x14ac:dyDescent="0.2">
      <c r="C800" s="99"/>
      <c r="D800" s="96"/>
      <c r="E800" s="97"/>
      <c r="F800" s="98"/>
    </row>
    <row r="801" spans="3:6" x14ac:dyDescent="0.2">
      <c r="C801" s="99"/>
      <c r="D801" s="96"/>
      <c r="E801" s="97"/>
      <c r="F801" s="98"/>
    </row>
    <row r="802" spans="3:6" x14ac:dyDescent="0.2">
      <c r="C802" s="99"/>
      <c r="D802" s="96"/>
      <c r="E802" s="97"/>
      <c r="F802" s="98"/>
    </row>
    <row r="803" spans="3:6" x14ac:dyDescent="0.2">
      <c r="C803" s="99"/>
      <c r="D803" s="96"/>
      <c r="E803" s="97"/>
      <c r="F803" s="98"/>
    </row>
    <row r="804" spans="3:6" x14ac:dyDescent="0.2">
      <c r="C804" s="99"/>
      <c r="D804" s="96"/>
      <c r="E804" s="97"/>
      <c r="F804" s="98"/>
    </row>
    <row r="805" spans="3:6" x14ac:dyDescent="0.2">
      <c r="C805" s="99"/>
      <c r="D805" s="96"/>
      <c r="E805" s="97"/>
      <c r="F805" s="98"/>
    </row>
    <row r="806" spans="3:6" x14ac:dyDescent="0.2">
      <c r="C806" s="99"/>
      <c r="D806" s="96"/>
      <c r="E806" s="97"/>
      <c r="F806" s="98"/>
    </row>
    <row r="807" spans="3:6" x14ac:dyDescent="0.2">
      <c r="C807" s="99"/>
      <c r="D807" s="96"/>
      <c r="E807" s="97"/>
      <c r="F807" s="98"/>
    </row>
    <row r="808" spans="3:6" x14ac:dyDescent="0.2">
      <c r="C808" s="99"/>
      <c r="D808" s="96"/>
      <c r="E808" s="97"/>
      <c r="F808" s="98"/>
    </row>
    <row r="809" spans="3:6" x14ac:dyDescent="0.2">
      <c r="C809" s="99"/>
      <c r="D809" s="96"/>
      <c r="E809" s="97"/>
      <c r="F809" s="98"/>
    </row>
    <row r="810" spans="3:6" x14ac:dyDescent="0.2">
      <c r="C810" s="99"/>
      <c r="D810" s="96"/>
      <c r="E810" s="97"/>
      <c r="F810" s="98"/>
    </row>
    <row r="811" spans="3:6" x14ac:dyDescent="0.2">
      <c r="C811" s="99"/>
      <c r="D811" s="96"/>
      <c r="E811" s="97"/>
      <c r="F811" s="98"/>
    </row>
    <row r="812" spans="3:6" x14ac:dyDescent="0.2">
      <c r="C812" s="99"/>
      <c r="D812" s="96"/>
      <c r="E812" s="97"/>
      <c r="F812" s="98"/>
    </row>
    <row r="813" spans="3:6" x14ac:dyDescent="0.2">
      <c r="C813" s="99"/>
      <c r="D813" s="96"/>
      <c r="E813" s="97"/>
      <c r="F813" s="98"/>
    </row>
    <row r="814" spans="3:6" x14ac:dyDescent="0.2">
      <c r="C814" s="99"/>
      <c r="D814" s="96"/>
      <c r="E814" s="97"/>
      <c r="F814" s="98"/>
    </row>
    <row r="815" spans="3:6" x14ac:dyDescent="0.2">
      <c r="C815" s="99"/>
      <c r="D815" s="96"/>
      <c r="E815" s="97"/>
      <c r="F815" s="98"/>
    </row>
    <row r="816" spans="3:6" x14ac:dyDescent="0.2">
      <c r="C816" s="99"/>
      <c r="D816" s="96"/>
      <c r="E816" s="97"/>
      <c r="F816" s="98"/>
    </row>
    <row r="817" spans="3:6" x14ac:dyDescent="0.2">
      <c r="C817" s="99"/>
      <c r="D817" s="96"/>
      <c r="E817" s="97"/>
      <c r="F817" s="98"/>
    </row>
    <row r="818" spans="3:6" x14ac:dyDescent="0.2">
      <c r="C818" s="99"/>
      <c r="D818" s="96"/>
      <c r="E818" s="97"/>
      <c r="F818" s="98"/>
    </row>
    <row r="819" spans="3:6" x14ac:dyDescent="0.2">
      <c r="C819" s="99"/>
      <c r="D819" s="96"/>
      <c r="E819" s="97"/>
      <c r="F819" s="98"/>
    </row>
    <row r="820" spans="3:6" x14ac:dyDescent="0.2">
      <c r="C820" s="99"/>
      <c r="D820" s="96"/>
      <c r="E820" s="97"/>
      <c r="F820" s="98"/>
    </row>
    <row r="821" spans="3:6" x14ac:dyDescent="0.2">
      <c r="C821" s="99"/>
      <c r="D821" s="96"/>
      <c r="E821" s="97"/>
      <c r="F821" s="98"/>
    </row>
    <row r="822" spans="3:6" x14ac:dyDescent="0.2">
      <c r="C822" s="99"/>
      <c r="D822" s="96"/>
      <c r="E822" s="97"/>
      <c r="F822" s="98"/>
    </row>
    <row r="823" spans="3:6" x14ac:dyDescent="0.2">
      <c r="C823" s="99"/>
      <c r="D823" s="96"/>
      <c r="E823" s="97"/>
      <c r="F823" s="98"/>
    </row>
    <row r="824" spans="3:6" x14ac:dyDescent="0.2">
      <c r="C824" s="99"/>
      <c r="D824" s="96"/>
      <c r="E824" s="97"/>
      <c r="F824" s="98"/>
    </row>
    <row r="825" spans="3:6" x14ac:dyDescent="0.2">
      <c r="C825" s="99"/>
      <c r="D825" s="96"/>
      <c r="E825" s="97"/>
      <c r="F825" s="98"/>
    </row>
    <row r="826" spans="3:6" x14ac:dyDescent="0.2">
      <c r="C826" s="99"/>
      <c r="D826" s="96"/>
      <c r="E826" s="97"/>
      <c r="F826" s="98"/>
    </row>
    <row r="827" spans="3:6" x14ac:dyDescent="0.2">
      <c r="C827" s="99"/>
      <c r="D827" s="96"/>
      <c r="E827" s="97"/>
      <c r="F827" s="98"/>
    </row>
    <row r="828" spans="3:6" x14ac:dyDescent="0.2">
      <c r="C828" s="99"/>
      <c r="D828" s="96"/>
      <c r="E828" s="97"/>
      <c r="F828" s="98"/>
    </row>
    <row r="829" spans="3:6" x14ac:dyDescent="0.2">
      <c r="C829" s="99"/>
      <c r="D829" s="96"/>
      <c r="E829" s="97"/>
      <c r="F829" s="98"/>
    </row>
    <row r="830" spans="3:6" x14ac:dyDescent="0.2">
      <c r="C830" s="99"/>
      <c r="D830" s="96"/>
      <c r="E830" s="97"/>
      <c r="F830" s="98"/>
    </row>
    <row r="831" spans="3:6" x14ac:dyDescent="0.2">
      <c r="C831" s="99"/>
      <c r="D831" s="96"/>
      <c r="E831" s="97"/>
      <c r="F831" s="98"/>
    </row>
    <row r="832" spans="3:6" x14ac:dyDescent="0.2">
      <c r="C832" s="99"/>
      <c r="D832" s="96"/>
      <c r="E832" s="97"/>
      <c r="F832" s="98"/>
    </row>
    <row r="833" spans="3:6" x14ac:dyDescent="0.2">
      <c r="C833" s="99"/>
      <c r="D833" s="96"/>
      <c r="E833" s="97"/>
      <c r="F833" s="98"/>
    </row>
    <row r="834" spans="3:6" x14ac:dyDescent="0.2">
      <c r="C834" s="99"/>
      <c r="D834" s="96"/>
      <c r="E834" s="97"/>
      <c r="F834" s="98"/>
    </row>
    <row r="835" spans="3:6" x14ac:dyDescent="0.2">
      <c r="C835" s="99"/>
      <c r="D835" s="96"/>
      <c r="E835" s="97"/>
      <c r="F835" s="98"/>
    </row>
    <row r="836" spans="3:6" x14ac:dyDescent="0.2">
      <c r="C836" s="99"/>
      <c r="D836" s="96"/>
      <c r="E836" s="97"/>
      <c r="F836" s="98"/>
    </row>
    <row r="837" spans="3:6" x14ac:dyDescent="0.2">
      <c r="C837" s="99"/>
      <c r="D837" s="96"/>
      <c r="E837" s="97"/>
      <c r="F837" s="98"/>
    </row>
    <row r="838" spans="3:6" x14ac:dyDescent="0.2">
      <c r="C838" s="99"/>
      <c r="D838" s="96"/>
      <c r="E838" s="97"/>
      <c r="F838" s="98"/>
    </row>
    <row r="839" spans="3:6" x14ac:dyDescent="0.2">
      <c r="C839" s="99"/>
      <c r="D839" s="96"/>
      <c r="E839" s="97"/>
      <c r="F839" s="98"/>
    </row>
    <row r="840" spans="3:6" x14ac:dyDescent="0.2">
      <c r="C840" s="99"/>
      <c r="D840" s="96"/>
      <c r="E840" s="97"/>
      <c r="F840" s="98"/>
    </row>
    <row r="841" spans="3:6" x14ac:dyDescent="0.2">
      <c r="C841" s="99"/>
      <c r="D841" s="96"/>
      <c r="E841" s="97"/>
      <c r="F841" s="98"/>
    </row>
    <row r="842" spans="3:6" x14ac:dyDescent="0.2">
      <c r="C842" s="99"/>
      <c r="D842" s="96"/>
      <c r="E842" s="97"/>
      <c r="F842" s="98"/>
    </row>
    <row r="843" spans="3:6" x14ac:dyDescent="0.2">
      <c r="C843" s="99"/>
      <c r="D843" s="96"/>
      <c r="E843" s="97"/>
      <c r="F843" s="98"/>
    </row>
    <row r="844" spans="3:6" x14ac:dyDescent="0.2">
      <c r="C844" s="99"/>
      <c r="D844" s="96"/>
      <c r="E844" s="97"/>
      <c r="F844" s="98"/>
    </row>
    <row r="845" spans="3:6" x14ac:dyDescent="0.2">
      <c r="C845" s="99"/>
      <c r="D845" s="96"/>
      <c r="E845" s="97"/>
      <c r="F845" s="98"/>
    </row>
    <row r="846" spans="3:6" x14ac:dyDescent="0.2">
      <c r="C846" s="99"/>
      <c r="D846" s="96"/>
      <c r="E846" s="97"/>
      <c r="F846" s="98"/>
    </row>
    <row r="847" spans="3:6" x14ac:dyDescent="0.2">
      <c r="C847" s="99"/>
      <c r="D847" s="96"/>
      <c r="E847" s="97"/>
      <c r="F847" s="98"/>
    </row>
    <row r="848" spans="3:6" x14ac:dyDescent="0.2">
      <c r="C848" s="99"/>
      <c r="D848" s="96"/>
      <c r="E848" s="97"/>
      <c r="F848" s="98"/>
    </row>
    <row r="849" spans="3:6" x14ac:dyDescent="0.2">
      <c r="C849" s="99"/>
      <c r="D849" s="96"/>
      <c r="E849" s="97"/>
      <c r="F849" s="98"/>
    </row>
    <row r="850" spans="3:6" x14ac:dyDescent="0.2">
      <c r="C850" s="99"/>
      <c r="D850" s="96"/>
      <c r="E850" s="97"/>
      <c r="F850" s="98"/>
    </row>
    <row r="851" spans="3:6" x14ac:dyDescent="0.2">
      <c r="C851" s="99"/>
      <c r="D851" s="96"/>
      <c r="E851" s="97"/>
      <c r="F851" s="98"/>
    </row>
    <row r="852" spans="3:6" x14ac:dyDescent="0.2">
      <c r="C852" s="99"/>
      <c r="D852" s="96"/>
      <c r="E852" s="97"/>
      <c r="F852" s="98"/>
    </row>
    <row r="853" spans="3:6" x14ac:dyDescent="0.2">
      <c r="C853" s="99"/>
      <c r="D853" s="96"/>
      <c r="E853" s="97"/>
      <c r="F853" s="98"/>
    </row>
    <row r="854" spans="3:6" x14ac:dyDescent="0.2">
      <c r="C854" s="99"/>
      <c r="D854" s="96"/>
      <c r="E854" s="97"/>
      <c r="F854" s="98"/>
    </row>
    <row r="855" spans="3:6" x14ac:dyDescent="0.2">
      <c r="C855" s="99"/>
      <c r="D855" s="96"/>
      <c r="E855" s="97"/>
      <c r="F855" s="98"/>
    </row>
    <row r="856" spans="3:6" x14ac:dyDescent="0.2">
      <c r="C856" s="99"/>
      <c r="D856" s="96"/>
      <c r="E856" s="97"/>
      <c r="F856" s="98"/>
    </row>
    <row r="857" spans="3:6" x14ac:dyDescent="0.2">
      <c r="C857" s="99"/>
      <c r="D857" s="96"/>
      <c r="E857" s="97"/>
      <c r="F857" s="98"/>
    </row>
    <row r="858" spans="3:6" x14ac:dyDescent="0.2">
      <c r="C858" s="99"/>
      <c r="D858" s="96"/>
      <c r="E858" s="97"/>
      <c r="F858" s="98"/>
    </row>
    <row r="859" spans="3:6" x14ac:dyDescent="0.2">
      <c r="C859" s="99"/>
      <c r="D859" s="96"/>
      <c r="E859" s="97"/>
      <c r="F859" s="98"/>
    </row>
    <row r="860" spans="3:6" x14ac:dyDescent="0.2">
      <c r="C860" s="99"/>
      <c r="D860" s="96"/>
      <c r="E860" s="97"/>
      <c r="F860" s="98"/>
    </row>
    <row r="861" spans="3:6" x14ac:dyDescent="0.2">
      <c r="C861" s="99"/>
      <c r="D861" s="96"/>
      <c r="E861" s="97"/>
      <c r="F861" s="98"/>
    </row>
    <row r="862" spans="3:6" x14ac:dyDescent="0.2">
      <c r="C862" s="99"/>
      <c r="D862" s="96"/>
      <c r="E862" s="97"/>
      <c r="F862" s="98"/>
    </row>
    <row r="863" spans="3:6" x14ac:dyDescent="0.2">
      <c r="C863" s="99"/>
      <c r="D863" s="96"/>
      <c r="E863" s="97"/>
      <c r="F863" s="98"/>
    </row>
    <row r="864" spans="3:6" x14ac:dyDescent="0.2">
      <c r="C864" s="99"/>
      <c r="D864" s="96"/>
      <c r="E864" s="97"/>
      <c r="F864" s="98"/>
    </row>
    <row r="865" spans="3:6" x14ac:dyDescent="0.2">
      <c r="C865" s="99"/>
      <c r="D865" s="96"/>
      <c r="E865" s="97"/>
      <c r="F865" s="98"/>
    </row>
    <row r="866" spans="3:6" x14ac:dyDescent="0.2">
      <c r="C866" s="99"/>
      <c r="D866" s="96"/>
      <c r="E866" s="97"/>
      <c r="F866" s="98"/>
    </row>
    <row r="867" spans="3:6" x14ac:dyDescent="0.2">
      <c r="C867" s="99"/>
      <c r="D867" s="96"/>
      <c r="E867" s="97"/>
      <c r="F867" s="98"/>
    </row>
    <row r="868" spans="3:6" x14ac:dyDescent="0.2">
      <c r="C868" s="99"/>
      <c r="D868" s="96"/>
      <c r="E868" s="97"/>
      <c r="F868" s="98"/>
    </row>
    <row r="869" spans="3:6" x14ac:dyDescent="0.2">
      <c r="C869" s="99"/>
      <c r="D869" s="96"/>
      <c r="E869" s="97"/>
      <c r="F869" s="98"/>
    </row>
    <row r="870" spans="3:6" x14ac:dyDescent="0.2">
      <c r="C870" s="99"/>
      <c r="D870" s="96"/>
      <c r="E870" s="97"/>
      <c r="F870" s="98"/>
    </row>
    <row r="871" spans="3:6" x14ac:dyDescent="0.2">
      <c r="C871" s="99"/>
      <c r="D871" s="96"/>
      <c r="E871" s="97"/>
      <c r="F871" s="98"/>
    </row>
    <row r="872" spans="3:6" x14ac:dyDescent="0.2">
      <c r="C872" s="99"/>
      <c r="D872" s="96"/>
      <c r="E872" s="97"/>
      <c r="F872" s="98"/>
    </row>
    <row r="873" spans="3:6" x14ac:dyDescent="0.2">
      <c r="C873" s="99"/>
      <c r="D873" s="96"/>
      <c r="E873" s="97"/>
      <c r="F873" s="98"/>
    </row>
    <row r="874" spans="3:6" x14ac:dyDescent="0.2">
      <c r="C874" s="99"/>
      <c r="D874" s="96"/>
      <c r="E874" s="97"/>
      <c r="F874" s="98"/>
    </row>
    <row r="875" spans="3:6" x14ac:dyDescent="0.2">
      <c r="C875" s="99"/>
      <c r="D875" s="96"/>
      <c r="E875" s="97"/>
      <c r="F875" s="98"/>
    </row>
    <row r="876" spans="3:6" x14ac:dyDescent="0.2">
      <c r="C876" s="99"/>
      <c r="D876" s="96"/>
      <c r="E876" s="97"/>
      <c r="F876" s="98"/>
    </row>
    <row r="877" spans="3:6" x14ac:dyDescent="0.2">
      <c r="C877" s="99"/>
      <c r="D877" s="96"/>
      <c r="E877" s="97"/>
      <c r="F877" s="98"/>
    </row>
    <row r="878" spans="3:6" x14ac:dyDescent="0.2">
      <c r="C878" s="99"/>
      <c r="D878" s="96"/>
      <c r="E878" s="97"/>
      <c r="F878" s="98"/>
    </row>
    <row r="879" spans="3:6" x14ac:dyDescent="0.2">
      <c r="C879" s="99"/>
      <c r="D879" s="96"/>
      <c r="E879" s="97"/>
      <c r="F879" s="98"/>
    </row>
    <row r="880" spans="3:6" x14ac:dyDescent="0.2">
      <c r="C880" s="99"/>
      <c r="D880" s="96"/>
      <c r="E880" s="97"/>
      <c r="F880" s="98"/>
    </row>
    <row r="881" spans="3:6" x14ac:dyDescent="0.2">
      <c r="C881" s="99"/>
      <c r="D881" s="96"/>
      <c r="E881" s="97"/>
      <c r="F881" s="98"/>
    </row>
    <row r="882" spans="3:6" x14ac:dyDescent="0.2">
      <c r="C882" s="99"/>
      <c r="D882" s="96"/>
      <c r="E882" s="97"/>
      <c r="F882" s="98"/>
    </row>
    <row r="883" spans="3:6" x14ac:dyDescent="0.2">
      <c r="C883" s="99"/>
      <c r="D883" s="96"/>
      <c r="E883" s="97"/>
      <c r="F883" s="98"/>
    </row>
    <row r="884" spans="3:6" x14ac:dyDescent="0.2">
      <c r="C884" s="99"/>
      <c r="D884" s="96"/>
      <c r="E884" s="97"/>
      <c r="F884" s="98"/>
    </row>
    <row r="885" spans="3:6" x14ac:dyDescent="0.2">
      <c r="C885" s="99"/>
      <c r="D885" s="96"/>
      <c r="E885" s="97"/>
      <c r="F885" s="98"/>
    </row>
    <row r="886" spans="3:6" x14ac:dyDescent="0.2">
      <c r="C886" s="99"/>
      <c r="D886" s="96"/>
      <c r="E886" s="97"/>
      <c r="F886" s="98"/>
    </row>
    <row r="887" spans="3:6" x14ac:dyDescent="0.2">
      <c r="C887" s="99"/>
      <c r="D887" s="96"/>
      <c r="E887" s="97"/>
      <c r="F887" s="98"/>
    </row>
    <row r="888" spans="3:6" x14ac:dyDescent="0.2">
      <c r="C888" s="99"/>
      <c r="D888" s="96"/>
      <c r="E888" s="97"/>
      <c r="F888" s="98"/>
    </row>
    <row r="889" spans="3:6" x14ac:dyDescent="0.2">
      <c r="C889" s="99"/>
      <c r="D889" s="96"/>
      <c r="E889" s="97"/>
      <c r="F889" s="98"/>
    </row>
    <row r="890" spans="3:6" x14ac:dyDescent="0.2">
      <c r="C890" s="99"/>
      <c r="D890" s="96"/>
      <c r="E890" s="97"/>
      <c r="F890" s="98"/>
    </row>
    <row r="891" spans="3:6" x14ac:dyDescent="0.2">
      <c r="C891" s="99"/>
      <c r="D891" s="96"/>
      <c r="E891" s="97"/>
      <c r="F891" s="98"/>
    </row>
    <row r="892" spans="3:6" x14ac:dyDescent="0.2">
      <c r="C892" s="99"/>
      <c r="D892" s="96"/>
      <c r="E892" s="97"/>
      <c r="F892" s="98"/>
    </row>
    <row r="893" spans="3:6" x14ac:dyDescent="0.2">
      <c r="C893" s="99"/>
      <c r="D893" s="96"/>
      <c r="E893" s="97"/>
      <c r="F893" s="98"/>
    </row>
    <row r="894" spans="3:6" x14ac:dyDescent="0.2">
      <c r="C894" s="99"/>
      <c r="D894" s="96"/>
      <c r="E894" s="97"/>
      <c r="F894" s="98"/>
    </row>
    <row r="895" spans="3:6" x14ac:dyDescent="0.2">
      <c r="C895" s="99"/>
      <c r="D895" s="96"/>
      <c r="E895" s="97"/>
      <c r="F895" s="98"/>
    </row>
    <row r="896" spans="3:6" x14ac:dyDescent="0.2">
      <c r="C896" s="99"/>
      <c r="D896" s="96"/>
      <c r="E896" s="97"/>
      <c r="F896" s="98"/>
    </row>
    <row r="897" spans="3:6" x14ac:dyDescent="0.2">
      <c r="C897" s="99"/>
      <c r="D897" s="96"/>
      <c r="E897" s="97"/>
      <c r="F897" s="98"/>
    </row>
    <row r="898" spans="3:6" x14ac:dyDescent="0.2">
      <c r="C898" s="99"/>
      <c r="D898" s="96"/>
      <c r="E898" s="97"/>
      <c r="F898" s="98"/>
    </row>
    <row r="899" spans="3:6" x14ac:dyDescent="0.2">
      <c r="C899" s="99"/>
      <c r="D899" s="96"/>
      <c r="E899" s="97"/>
      <c r="F899" s="98"/>
    </row>
    <row r="900" spans="3:6" x14ac:dyDescent="0.2">
      <c r="C900" s="99"/>
      <c r="D900" s="96"/>
      <c r="E900" s="97"/>
      <c r="F900" s="98"/>
    </row>
    <row r="901" spans="3:6" x14ac:dyDescent="0.2">
      <c r="C901" s="99"/>
      <c r="D901" s="96"/>
      <c r="E901" s="97"/>
      <c r="F901" s="98"/>
    </row>
    <row r="902" spans="3:6" x14ac:dyDescent="0.2">
      <c r="C902" s="99"/>
      <c r="D902" s="96"/>
      <c r="E902" s="97"/>
      <c r="F902" s="98"/>
    </row>
    <row r="903" spans="3:6" x14ac:dyDescent="0.2">
      <c r="C903" s="99"/>
      <c r="D903" s="96"/>
      <c r="E903" s="97"/>
      <c r="F903" s="98"/>
    </row>
    <row r="904" spans="3:6" x14ac:dyDescent="0.2">
      <c r="C904" s="99"/>
      <c r="D904" s="96"/>
      <c r="E904" s="97"/>
      <c r="F904" s="98"/>
    </row>
    <row r="905" spans="3:6" x14ac:dyDescent="0.2">
      <c r="C905" s="99"/>
      <c r="D905" s="96"/>
      <c r="E905" s="97"/>
      <c r="F905" s="98"/>
    </row>
    <row r="906" spans="3:6" x14ac:dyDescent="0.2">
      <c r="C906" s="99"/>
      <c r="D906" s="96"/>
      <c r="E906" s="97"/>
      <c r="F906" s="98"/>
    </row>
    <row r="907" spans="3:6" x14ac:dyDescent="0.2">
      <c r="C907" s="99"/>
      <c r="D907" s="96"/>
      <c r="E907" s="97"/>
      <c r="F907" s="98"/>
    </row>
    <row r="908" spans="3:6" x14ac:dyDescent="0.2">
      <c r="C908" s="99"/>
      <c r="D908" s="96"/>
      <c r="E908" s="97"/>
      <c r="F908" s="98"/>
    </row>
    <row r="909" spans="3:6" x14ac:dyDescent="0.2">
      <c r="C909" s="99"/>
      <c r="D909" s="96"/>
      <c r="E909" s="97"/>
      <c r="F909" s="98"/>
    </row>
    <row r="910" spans="3:6" x14ac:dyDescent="0.2">
      <c r="C910" s="99"/>
      <c r="D910" s="96"/>
      <c r="E910" s="97"/>
      <c r="F910" s="98"/>
    </row>
    <row r="911" spans="3:6" x14ac:dyDescent="0.2">
      <c r="C911" s="99"/>
      <c r="D911" s="96"/>
      <c r="E911" s="97"/>
      <c r="F911" s="98"/>
    </row>
    <row r="912" spans="3:6" x14ac:dyDescent="0.2">
      <c r="C912" s="99"/>
      <c r="D912" s="96"/>
      <c r="E912" s="97"/>
      <c r="F912" s="98"/>
    </row>
    <row r="913" spans="3:6" x14ac:dyDescent="0.2">
      <c r="C913" s="99"/>
      <c r="D913" s="96"/>
      <c r="E913" s="97"/>
      <c r="F913" s="98"/>
    </row>
    <row r="914" spans="3:6" x14ac:dyDescent="0.2">
      <c r="C914" s="99"/>
      <c r="D914" s="96"/>
      <c r="E914" s="97"/>
      <c r="F914" s="98"/>
    </row>
    <row r="915" spans="3:6" x14ac:dyDescent="0.2">
      <c r="C915" s="99"/>
      <c r="D915" s="96"/>
      <c r="E915" s="97"/>
      <c r="F915" s="98"/>
    </row>
    <row r="916" spans="3:6" x14ac:dyDescent="0.2">
      <c r="C916" s="99"/>
      <c r="D916" s="96"/>
      <c r="E916" s="97"/>
      <c r="F916" s="98"/>
    </row>
    <row r="917" spans="3:6" x14ac:dyDescent="0.2">
      <c r="C917" s="99"/>
      <c r="D917" s="96"/>
      <c r="E917" s="97"/>
      <c r="F917" s="98"/>
    </row>
    <row r="918" spans="3:6" x14ac:dyDescent="0.2">
      <c r="C918" s="99"/>
      <c r="D918" s="96"/>
      <c r="E918" s="97"/>
      <c r="F918" s="98"/>
    </row>
    <row r="919" spans="3:6" x14ac:dyDescent="0.2">
      <c r="C919" s="99"/>
      <c r="D919" s="96"/>
      <c r="E919" s="97"/>
      <c r="F919" s="98"/>
    </row>
    <row r="920" spans="3:6" x14ac:dyDescent="0.2">
      <c r="C920" s="99"/>
      <c r="D920" s="96"/>
      <c r="E920" s="97"/>
      <c r="F920" s="98"/>
    </row>
    <row r="921" spans="3:6" x14ac:dyDescent="0.2">
      <c r="C921" s="99"/>
      <c r="D921" s="96"/>
      <c r="E921" s="97"/>
      <c r="F921" s="98"/>
    </row>
    <row r="922" spans="3:6" x14ac:dyDescent="0.2">
      <c r="C922" s="99"/>
      <c r="D922" s="96"/>
      <c r="E922" s="97"/>
      <c r="F922" s="98"/>
    </row>
    <row r="923" spans="3:6" x14ac:dyDescent="0.2">
      <c r="C923" s="99"/>
      <c r="D923" s="96"/>
      <c r="E923" s="97"/>
      <c r="F923" s="98"/>
    </row>
    <row r="924" spans="3:6" x14ac:dyDescent="0.2">
      <c r="C924" s="99"/>
      <c r="D924" s="96"/>
      <c r="E924" s="97"/>
      <c r="F924" s="98"/>
    </row>
    <row r="925" spans="3:6" x14ac:dyDescent="0.2">
      <c r="C925" s="99"/>
      <c r="D925" s="96"/>
      <c r="E925" s="97"/>
      <c r="F925" s="98"/>
    </row>
    <row r="926" spans="3:6" x14ac:dyDescent="0.2">
      <c r="C926" s="99"/>
      <c r="D926" s="96"/>
      <c r="E926" s="97"/>
      <c r="F926" s="98"/>
    </row>
    <row r="927" spans="3:6" x14ac:dyDescent="0.2">
      <c r="C927" s="99"/>
      <c r="D927" s="96"/>
      <c r="E927" s="97"/>
      <c r="F927" s="98"/>
    </row>
    <row r="928" spans="3:6" x14ac:dyDescent="0.2">
      <c r="C928" s="99"/>
      <c r="D928" s="96"/>
      <c r="E928" s="97"/>
      <c r="F928" s="98"/>
    </row>
    <row r="929" spans="3:6" x14ac:dyDescent="0.2">
      <c r="C929" s="99"/>
      <c r="D929" s="96"/>
      <c r="E929" s="97"/>
      <c r="F929" s="98"/>
    </row>
    <row r="930" spans="3:6" x14ac:dyDescent="0.2">
      <c r="C930" s="99"/>
      <c r="D930" s="96"/>
      <c r="E930" s="97"/>
      <c r="F930" s="98"/>
    </row>
    <row r="931" spans="3:6" x14ac:dyDescent="0.2">
      <c r="C931" s="99"/>
      <c r="D931" s="96"/>
      <c r="E931" s="97"/>
      <c r="F931" s="98"/>
    </row>
    <row r="932" spans="3:6" x14ac:dyDescent="0.2">
      <c r="C932" s="99"/>
      <c r="D932" s="96"/>
      <c r="E932" s="97"/>
      <c r="F932" s="98"/>
    </row>
    <row r="933" spans="3:6" x14ac:dyDescent="0.2">
      <c r="C933" s="99"/>
      <c r="D933" s="96"/>
      <c r="E933" s="97"/>
      <c r="F933" s="98"/>
    </row>
    <row r="934" spans="3:6" x14ac:dyDescent="0.2">
      <c r="C934" s="99"/>
      <c r="D934" s="96"/>
      <c r="E934" s="97"/>
      <c r="F934" s="98"/>
    </row>
    <row r="935" spans="3:6" x14ac:dyDescent="0.2">
      <c r="C935" s="99"/>
      <c r="D935" s="96"/>
      <c r="E935" s="97"/>
      <c r="F935" s="98"/>
    </row>
    <row r="936" spans="3:6" x14ac:dyDescent="0.2">
      <c r="C936" s="99"/>
      <c r="D936" s="96"/>
      <c r="E936" s="97"/>
      <c r="F936" s="98"/>
    </row>
    <row r="937" spans="3:6" x14ac:dyDescent="0.2">
      <c r="C937" s="99"/>
      <c r="D937" s="96"/>
      <c r="E937" s="97"/>
      <c r="F937" s="98"/>
    </row>
    <row r="938" spans="3:6" x14ac:dyDescent="0.2">
      <c r="C938" s="99"/>
      <c r="D938" s="96"/>
      <c r="E938" s="97"/>
      <c r="F938" s="98"/>
    </row>
    <row r="939" spans="3:6" x14ac:dyDescent="0.2">
      <c r="C939" s="99"/>
      <c r="D939" s="96"/>
      <c r="E939" s="97"/>
      <c r="F939" s="98"/>
    </row>
    <row r="940" spans="3:6" x14ac:dyDescent="0.2">
      <c r="C940" s="99"/>
      <c r="D940" s="96"/>
      <c r="E940" s="97"/>
      <c r="F940" s="98"/>
    </row>
    <row r="941" spans="3:6" x14ac:dyDescent="0.2">
      <c r="C941" s="99"/>
      <c r="D941" s="96"/>
      <c r="E941" s="97"/>
      <c r="F941" s="98"/>
    </row>
    <row r="942" spans="3:6" x14ac:dyDescent="0.2">
      <c r="C942" s="99"/>
      <c r="D942" s="96"/>
      <c r="E942" s="97"/>
      <c r="F942" s="98"/>
    </row>
    <row r="943" spans="3:6" x14ac:dyDescent="0.2">
      <c r="C943" s="99"/>
      <c r="D943" s="96"/>
      <c r="E943" s="97"/>
      <c r="F943" s="98"/>
    </row>
    <row r="944" spans="3:6" x14ac:dyDescent="0.2">
      <c r="C944" s="99"/>
      <c r="D944" s="96"/>
      <c r="E944" s="97"/>
      <c r="F944" s="98"/>
    </row>
    <row r="945" spans="3:6" x14ac:dyDescent="0.2">
      <c r="C945" s="99"/>
      <c r="D945" s="96"/>
      <c r="E945" s="97"/>
      <c r="F945" s="98"/>
    </row>
    <row r="946" spans="3:6" x14ac:dyDescent="0.2">
      <c r="C946" s="99"/>
      <c r="D946" s="96"/>
      <c r="E946" s="97"/>
      <c r="F946" s="98"/>
    </row>
    <row r="947" spans="3:6" x14ac:dyDescent="0.2">
      <c r="C947" s="99"/>
      <c r="D947" s="96"/>
      <c r="E947" s="97"/>
      <c r="F947" s="98"/>
    </row>
    <row r="948" spans="3:6" x14ac:dyDescent="0.2">
      <c r="C948" s="99"/>
      <c r="D948" s="96"/>
      <c r="E948" s="97"/>
      <c r="F948" s="98"/>
    </row>
    <row r="949" spans="3:6" x14ac:dyDescent="0.2">
      <c r="C949" s="99"/>
      <c r="D949" s="96"/>
      <c r="E949" s="97"/>
      <c r="F949" s="98"/>
    </row>
    <row r="950" spans="3:6" x14ac:dyDescent="0.2">
      <c r="C950" s="99"/>
      <c r="D950" s="96"/>
      <c r="E950" s="97"/>
      <c r="F950" s="98"/>
    </row>
    <row r="951" spans="3:6" x14ac:dyDescent="0.2">
      <c r="C951" s="99"/>
      <c r="D951" s="96"/>
      <c r="E951" s="97"/>
      <c r="F951" s="98"/>
    </row>
    <row r="952" spans="3:6" x14ac:dyDescent="0.2">
      <c r="C952" s="99"/>
      <c r="D952" s="96"/>
      <c r="E952" s="97"/>
      <c r="F952" s="98"/>
    </row>
    <row r="953" spans="3:6" x14ac:dyDescent="0.2">
      <c r="C953" s="99"/>
      <c r="D953" s="96"/>
      <c r="E953" s="97"/>
      <c r="F953" s="98"/>
    </row>
    <row r="954" spans="3:6" x14ac:dyDescent="0.2">
      <c r="C954" s="99"/>
      <c r="D954" s="96"/>
      <c r="E954" s="97"/>
      <c r="F954" s="98"/>
    </row>
    <row r="955" spans="3:6" x14ac:dyDescent="0.2">
      <c r="C955" s="99"/>
      <c r="D955" s="96"/>
      <c r="E955" s="97"/>
      <c r="F955" s="98"/>
    </row>
    <row r="956" spans="3:6" x14ac:dyDescent="0.2">
      <c r="C956" s="99"/>
      <c r="D956" s="96"/>
      <c r="E956" s="97"/>
      <c r="F956" s="98"/>
    </row>
    <row r="957" spans="3:6" x14ac:dyDescent="0.2">
      <c r="C957" s="99"/>
      <c r="D957" s="96"/>
      <c r="E957" s="97"/>
      <c r="F957" s="98"/>
    </row>
    <row r="958" spans="3:6" x14ac:dyDescent="0.2">
      <c r="C958" s="99"/>
      <c r="D958" s="96"/>
      <c r="E958" s="97"/>
      <c r="F958" s="98"/>
    </row>
    <row r="959" spans="3:6" x14ac:dyDescent="0.2">
      <c r="C959" s="99"/>
      <c r="D959" s="96"/>
      <c r="E959" s="97"/>
      <c r="F959" s="98"/>
    </row>
    <row r="960" spans="3:6" x14ac:dyDescent="0.2">
      <c r="C960" s="99"/>
      <c r="D960" s="96"/>
      <c r="E960" s="97"/>
      <c r="F960" s="98"/>
    </row>
    <row r="961" spans="3:6" x14ac:dyDescent="0.2">
      <c r="C961" s="99"/>
      <c r="D961" s="96"/>
      <c r="E961" s="97"/>
      <c r="F961" s="98"/>
    </row>
    <row r="962" spans="3:6" x14ac:dyDescent="0.2">
      <c r="C962" s="99"/>
      <c r="D962" s="96"/>
      <c r="E962" s="97"/>
      <c r="F962" s="98"/>
    </row>
    <row r="963" spans="3:6" x14ac:dyDescent="0.2">
      <c r="C963" s="99"/>
      <c r="D963" s="96"/>
      <c r="E963" s="97"/>
      <c r="F963" s="98"/>
    </row>
    <row r="964" spans="3:6" x14ac:dyDescent="0.2">
      <c r="C964" s="99"/>
      <c r="D964" s="96"/>
      <c r="E964" s="97"/>
      <c r="F964" s="98"/>
    </row>
    <row r="965" spans="3:6" x14ac:dyDescent="0.2">
      <c r="C965" s="99"/>
      <c r="D965" s="96"/>
      <c r="E965" s="97"/>
      <c r="F965" s="98"/>
    </row>
    <row r="966" spans="3:6" x14ac:dyDescent="0.2">
      <c r="C966" s="99"/>
      <c r="D966" s="96"/>
      <c r="E966" s="97"/>
      <c r="F966" s="98"/>
    </row>
    <row r="967" spans="3:6" x14ac:dyDescent="0.2">
      <c r="C967" s="99"/>
      <c r="D967" s="96"/>
      <c r="E967" s="97"/>
      <c r="F967" s="98"/>
    </row>
    <row r="968" spans="3:6" x14ac:dyDescent="0.2">
      <c r="C968" s="99"/>
      <c r="D968" s="96"/>
      <c r="E968" s="97"/>
      <c r="F968" s="98"/>
    </row>
    <row r="969" spans="3:6" x14ac:dyDescent="0.2">
      <c r="C969" s="99"/>
      <c r="D969" s="96"/>
      <c r="E969" s="97"/>
      <c r="F969" s="98"/>
    </row>
    <row r="970" spans="3:6" x14ac:dyDescent="0.2">
      <c r="C970" s="99"/>
      <c r="D970" s="96"/>
      <c r="E970" s="97"/>
      <c r="F970" s="98"/>
    </row>
    <row r="971" spans="3:6" x14ac:dyDescent="0.2">
      <c r="C971" s="99"/>
      <c r="D971" s="96"/>
      <c r="E971" s="97"/>
      <c r="F971" s="98"/>
    </row>
    <row r="972" spans="3:6" x14ac:dyDescent="0.2">
      <c r="C972" s="99"/>
      <c r="D972" s="96"/>
      <c r="E972" s="97"/>
      <c r="F972" s="98"/>
    </row>
    <row r="973" spans="3:6" x14ac:dyDescent="0.2">
      <c r="C973" s="99"/>
      <c r="D973" s="96"/>
      <c r="E973" s="97"/>
      <c r="F973" s="98"/>
    </row>
    <row r="974" spans="3:6" x14ac:dyDescent="0.2">
      <c r="C974" s="99"/>
      <c r="D974" s="96"/>
      <c r="E974" s="97"/>
      <c r="F974" s="98"/>
    </row>
    <row r="975" spans="3:6" x14ac:dyDescent="0.2">
      <c r="C975" s="99"/>
      <c r="D975" s="96"/>
      <c r="E975" s="97"/>
      <c r="F975" s="98"/>
    </row>
    <row r="976" spans="3:6" x14ac:dyDescent="0.2">
      <c r="C976" s="99"/>
      <c r="D976" s="96"/>
      <c r="E976" s="97"/>
      <c r="F976" s="98"/>
    </row>
    <row r="977" spans="3:6" x14ac:dyDescent="0.2">
      <c r="C977" s="99"/>
      <c r="D977" s="96"/>
      <c r="E977" s="97"/>
      <c r="F977" s="98"/>
    </row>
    <row r="978" spans="3:6" x14ac:dyDescent="0.2">
      <c r="C978" s="99"/>
      <c r="D978" s="96"/>
      <c r="E978" s="97"/>
      <c r="F978" s="98"/>
    </row>
    <row r="979" spans="3:6" x14ac:dyDescent="0.2">
      <c r="C979" s="99"/>
      <c r="D979" s="96"/>
      <c r="E979" s="97"/>
      <c r="F979" s="98"/>
    </row>
    <row r="980" spans="3:6" x14ac:dyDescent="0.2">
      <c r="C980" s="99"/>
      <c r="D980" s="96"/>
      <c r="E980" s="97"/>
      <c r="F980" s="98"/>
    </row>
    <row r="981" spans="3:6" x14ac:dyDescent="0.2">
      <c r="C981" s="99"/>
      <c r="D981" s="96"/>
      <c r="E981" s="97"/>
      <c r="F981" s="98"/>
    </row>
    <row r="982" spans="3:6" x14ac:dyDescent="0.2">
      <c r="C982" s="99"/>
      <c r="D982" s="96"/>
      <c r="E982" s="97"/>
      <c r="F982" s="98"/>
    </row>
    <row r="983" spans="3:6" x14ac:dyDescent="0.2">
      <c r="C983" s="99"/>
      <c r="D983" s="96"/>
      <c r="E983" s="97"/>
      <c r="F983" s="98"/>
    </row>
    <row r="984" spans="3:6" x14ac:dyDescent="0.2">
      <c r="C984" s="99"/>
      <c r="D984" s="96"/>
      <c r="E984" s="97"/>
      <c r="F984" s="98"/>
    </row>
    <row r="985" spans="3:6" x14ac:dyDescent="0.2">
      <c r="C985" s="99"/>
      <c r="D985" s="96"/>
      <c r="E985" s="97"/>
      <c r="F985" s="98"/>
    </row>
    <row r="986" spans="3:6" x14ac:dyDescent="0.2">
      <c r="C986" s="99"/>
      <c r="D986" s="96"/>
      <c r="E986" s="97"/>
      <c r="F986" s="98"/>
    </row>
    <row r="987" spans="3:6" x14ac:dyDescent="0.2">
      <c r="C987" s="99"/>
      <c r="D987" s="96"/>
      <c r="E987" s="97"/>
      <c r="F987" s="98"/>
    </row>
    <row r="988" spans="3:6" x14ac:dyDescent="0.2">
      <c r="C988" s="99"/>
      <c r="D988" s="96"/>
      <c r="E988" s="97"/>
      <c r="F988" s="98"/>
    </row>
    <row r="989" spans="3:6" x14ac:dyDescent="0.2">
      <c r="C989" s="99"/>
      <c r="D989" s="96"/>
      <c r="E989" s="97"/>
      <c r="F989" s="98"/>
    </row>
    <row r="990" spans="3:6" x14ac:dyDescent="0.2">
      <c r="C990" s="99"/>
      <c r="D990" s="96"/>
      <c r="E990" s="97"/>
      <c r="F990" s="98"/>
    </row>
    <row r="991" spans="3:6" x14ac:dyDescent="0.2">
      <c r="C991" s="99"/>
      <c r="D991" s="96"/>
      <c r="E991" s="97"/>
      <c r="F991" s="98"/>
    </row>
    <row r="992" spans="3:6" x14ac:dyDescent="0.2">
      <c r="C992" s="99"/>
      <c r="D992" s="96"/>
      <c r="E992" s="97"/>
      <c r="F992" s="98"/>
    </row>
    <row r="993" spans="3:6" x14ac:dyDescent="0.2">
      <c r="C993" s="99"/>
      <c r="D993" s="96"/>
      <c r="E993" s="97"/>
      <c r="F993" s="98"/>
    </row>
    <row r="994" spans="3:6" x14ac:dyDescent="0.2">
      <c r="C994" s="99"/>
      <c r="D994" s="96"/>
      <c r="E994" s="97"/>
      <c r="F994" s="98"/>
    </row>
    <row r="995" spans="3:6" x14ac:dyDescent="0.2">
      <c r="C995" s="99"/>
      <c r="D995" s="96"/>
      <c r="E995" s="97"/>
      <c r="F995" s="98"/>
    </row>
    <row r="996" spans="3:6" x14ac:dyDescent="0.2">
      <c r="C996" s="99"/>
      <c r="D996" s="96"/>
      <c r="E996" s="97"/>
      <c r="F996" s="98"/>
    </row>
    <row r="997" spans="3:6" x14ac:dyDescent="0.2">
      <c r="C997" s="99"/>
      <c r="D997" s="96"/>
      <c r="E997" s="97"/>
      <c r="F997" s="98"/>
    </row>
    <row r="998" spans="3:6" x14ac:dyDescent="0.2">
      <c r="C998" s="99"/>
      <c r="D998" s="96"/>
      <c r="E998" s="97"/>
      <c r="F998" s="98"/>
    </row>
    <row r="999" spans="3:6" x14ac:dyDescent="0.2">
      <c r="C999" s="99"/>
      <c r="D999" s="96"/>
      <c r="E999" s="97"/>
      <c r="F999" s="98"/>
    </row>
    <row r="1000" spans="3:6" x14ac:dyDescent="0.2">
      <c r="C1000" s="99"/>
      <c r="D1000" s="96"/>
      <c r="E1000" s="97"/>
      <c r="F1000" s="98"/>
    </row>
  </sheetData>
  <mergeCells count="1">
    <mergeCell ref="A2:F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195A5-9B14-44A3-9908-7E509D7793BC}">
  <sheetPr>
    <tabColor rgb="FF92D050"/>
  </sheetPr>
  <dimension ref="A2:U55"/>
  <sheetViews>
    <sheetView workbookViewId="0">
      <selection activeCell="B26" sqref="B26"/>
    </sheetView>
  </sheetViews>
  <sheetFormatPr baseColWidth="10" defaultColWidth="8.83203125" defaultRowHeight="15" x14ac:dyDescent="0.2"/>
  <cols>
    <col min="1" max="1" width="28.5" customWidth="1"/>
    <col min="3" max="5" width="11.83203125" bestFit="1" customWidth="1"/>
    <col min="8" max="8" width="16.1640625" bestFit="1" customWidth="1"/>
    <col min="9" max="9" width="8.83203125" customWidth="1"/>
    <col min="10" max="10" width="26.33203125" bestFit="1" customWidth="1"/>
    <col min="11" max="11" width="18.5" bestFit="1" customWidth="1"/>
    <col min="12" max="12" width="26.33203125" customWidth="1"/>
    <col min="14" max="14" width="12.33203125" bestFit="1" customWidth="1"/>
    <col min="15" max="15" width="12.5" bestFit="1" customWidth="1"/>
    <col min="16" max="16" width="11.83203125" bestFit="1" customWidth="1"/>
    <col min="19" max="19" width="20.5" bestFit="1" customWidth="1"/>
    <col min="20" max="20" width="12.5" bestFit="1" customWidth="1"/>
    <col min="21" max="21" width="11.5" customWidth="1"/>
  </cols>
  <sheetData>
    <row r="2" spans="1:21" x14ac:dyDescent="0.2">
      <c r="A2" s="3" t="s">
        <v>377</v>
      </c>
      <c r="B2" s="3"/>
      <c r="C2" s="3"/>
      <c r="D2" s="3"/>
      <c r="E2" s="3"/>
    </row>
    <row r="4" spans="1:21" x14ac:dyDescent="0.2">
      <c r="A4" s="100" t="s">
        <v>378</v>
      </c>
      <c r="B4" s="100"/>
      <c r="C4" s="100"/>
      <c r="D4" s="100"/>
      <c r="E4" s="100"/>
      <c r="F4" s="100"/>
      <c r="G4" s="100"/>
      <c r="H4" s="31" t="s">
        <v>381</v>
      </c>
      <c r="I4" s="107">
        <f>-SUMIFS('Emission per option-sector'!D6:D500,'Emission per option-sector'!A6:A500,"1512 CO2 opslag after capture",'Emission per option-sector'!B6:B500,"CO2")</f>
        <v>10.500000549999999</v>
      </c>
      <c r="L4" s="100" t="s">
        <v>379</v>
      </c>
      <c r="M4" s="100"/>
      <c r="N4" s="100"/>
      <c r="O4" s="100"/>
      <c r="P4" s="100"/>
      <c r="Q4" s="100"/>
      <c r="R4" s="31"/>
      <c r="S4" s="31" t="s">
        <v>454</v>
      </c>
      <c r="T4" s="31"/>
      <c r="U4" s="31"/>
    </row>
    <row r="5" spans="1:21" x14ac:dyDescent="0.2">
      <c r="R5" s="428">
        <v>2030</v>
      </c>
      <c r="S5" s="428"/>
      <c r="T5" s="428"/>
      <c r="U5" s="428"/>
    </row>
    <row r="6" spans="1:21" s="31" customFormat="1" x14ac:dyDescent="0.2">
      <c r="A6" s="101" t="s">
        <v>372</v>
      </c>
      <c r="B6" s="101" t="s">
        <v>353</v>
      </c>
      <c r="C6" s="101" t="s">
        <v>355</v>
      </c>
      <c r="D6" s="101" t="s">
        <v>354</v>
      </c>
      <c r="E6" s="101" t="s">
        <v>304</v>
      </c>
      <c r="H6" s="31" t="s">
        <v>380</v>
      </c>
      <c r="I6" s="31" t="s">
        <v>382</v>
      </c>
      <c r="K6" s="3" t="s">
        <v>387</v>
      </c>
      <c r="L6" s="3" t="s">
        <v>372</v>
      </c>
      <c r="M6" s="3" t="s">
        <v>353</v>
      </c>
      <c r="N6" s="3" t="s">
        <v>355</v>
      </c>
      <c r="O6" s="3" t="s">
        <v>354</v>
      </c>
      <c r="P6" s="3" t="s">
        <v>304</v>
      </c>
      <c r="R6" s="179" t="s">
        <v>353</v>
      </c>
      <c r="S6" s="179" t="s">
        <v>355</v>
      </c>
      <c r="T6" s="179" t="s">
        <v>354</v>
      </c>
      <c r="U6" s="179" t="s">
        <v>304</v>
      </c>
    </row>
    <row r="7" spans="1:21" x14ac:dyDescent="0.2">
      <c r="A7" s="108" t="s">
        <v>356</v>
      </c>
      <c r="B7" s="109">
        <f>SUMIFS('Emission per option-sector'!$D$6:$D$600,'Emission per option-sector'!$C$6:$C$600,'CO2 emissions per sector'!$A7,'Emission per option-sector'!$B$6:$B$600,B$6)</f>
        <v>0.46117296508264594</v>
      </c>
      <c r="C7" s="109">
        <f>SUMIFS('Emission per option-sector'!$D$6:$D$600,'Emission per option-sector'!$C$6:$C$600,'CO2 emissions per sector'!$A7,'Emission per option-sector'!$B$6:$B$600,C$6)</f>
        <v>0</v>
      </c>
      <c r="D7" s="109">
        <f>SUMIFS('Emission per option-sector'!$D$6:$D$600,'Emission per option-sector'!$C$6:$C$600,'CO2 emissions per sector'!$A7,'Emission per option-sector'!$B$6:$B$600,D$6)</f>
        <v>0</v>
      </c>
      <c r="E7" s="109">
        <f>SUMIFS('Emission per option-sector'!$D$6:$D$600,'Emission per option-sector'!$C$6:$C$600,'CO2 emissions per sector'!$A7,'Emission per option-sector'!$B$6:$B$600,E$6)</f>
        <v>0</v>
      </c>
      <c r="H7" s="58">
        <f>-SUMIFS('Energy balance options'!$F$7:$F$4000,'Energy balance options'!$C$7:$C$4000,'CO2 emissions per sector'!$A7,'Energy balance options'!$B$7:$B$4000,"CO2flow")</f>
        <v>0</v>
      </c>
      <c r="I7" s="58">
        <f>$I$4*H7/$H$28</f>
        <v>0</v>
      </c>
      <c r="K7" s="118" t="s">
        <v>20</v>
      </c>
      <c r="L7" s="131" t="s">
        <v>356</v>
      </c>
      <c r="M7" s="124">
        <f>B7-I7</f>
        <v>0.46117296508264594</v>
      </c>
      <c r="N7" s="124">
        <f>C7</f>
        <v>0</v>
      </c>
      <c r="O7" s="124">
        <f>D7</f>
        <v>0</v>
      </c>
      <c r="P7" s="125">
        <f>E7</f>
        <v>0</v>
      </c>
      <c r="R7" s="182">
        <v>6.3079025534625854</v>
      </c>
      <c r="S7" s="182"/>
      <c r="T7" s="182"/>
      <c r="U7" s="182"/>
    </row>
    <row r="8" spans="1:21" x14ac:dyDescent="0.2">
      <c r="A8" s="110" t="s">
        <v>369</v>
      </c>
      <c r="B8" s="111">
        <f>SUMIFS('Emission per option-sector'!$D$6:$D$600,'Emission per option-sector'!$C$6:$C$600,'CO2 emissions per sector'!$A8,'Emission per option-sector'!$B$6:$B$600,B$6)</f>
        <v>0</v>
      </c>
      <c r="C8" s="111">
        <f>SUMIFS('Emission per option-sector'!$D$6:$D$600,'Emission per option-sector'!$C$6:$C$600,'CO2 emissions per sector'!$A8,'Emission per option-sector'!$B$6:$B$600,C$6)</f>
        <v>0</v>
      </c>
      <c r="D8" s="111">
        <f>SUMIFS('Emission per option-sector'!$D$6:$D$600,'Emission per option-sector'!$C$6:$C$600,'CO2 emissions per sector'!$A8,'Emission per option-sector'!$B$6:$B$600,D$6)</f>
        <v>0</v>
      </c>
      <c r="E8" s="111">
        <f>SUMIFS('Emission per option-sector'!$D$6:$D$600,'Emission per option-sector'!$C$6:$C$600,'CO2 emissions per sector'!$A8,'Emission per option-sector'!$B$6:$B$600,E$6)</f>
        <v>0</v>
      </c>
      <c r="H8" s="58">
        <f>-SUMIFS('Energy balance options'!$F$7:$F$4000,'Energy balance options'!$C$7:$C$4000,'CO2 emissions per sector'!$A8,'Energy balance options'!$B$7:$B$4000,"CO2flow")</f>
        <v>0</v>
      </c>
      <c r="I8" s="58">
        <f t="shared" ref="I8:I26" si="0">$I$4*H8/$H$28</f>
        <v>0</v>
      </c>
      <c r="K8" s="119" t="s">
        <v>20</v>
      </c>
      <c r="L8" s="132" t="s">
        <v>369</v>
      </c>
      <c r="M8" s="126">
        <f t="shared" ref="M8:M26" si="1">B8-I8</f>
        <v>0</v>
      </c>
      <c r="N8" s="126">
        <f t="shared" ref="N8:N25" si="2">C8</f>
        <v>0</v>
      </c>
      <c r="O8" s="126">
        <f t="shared" ref="O8:O26" si="3">D8</f>
        <v>0</v>
      </c>
      <c r="P8" s="127">
        <f t="shared" ref="P8:P26" si="4">E8</f>
        <v>0</v>
      </c>
      <c r="R8" s="182">
        <v>0</v>
      </c>
      <c r="S8" s="182"/>
      <c r="T8" s="182"/>
      <c r="U8" s="182"/>
    </row>
    <row r="9" spans="1:21" x14ac:dyDescent="0.2">
      <c r="A9" s="108" t="s">
        <v>359</v>
      </c>
      <c r="B9" s="109">
        <f>SUMIFS('Emission per option-sector'!$D$6:$D$600,'Emission per option-sector'!$C$6:$C$600,'CO2 emissions per sector'!$A9,'Emission per option-sector'!$B$6:$B$600,B$6)</f>
        <v>13.087030346522029</v>
      </c>
      <c r="C9" s="109">
        <f>SUMIFS('Emission per option-sector'!$D$6:$D$600,'Emission per option-sector'!$C$6:$C$600,'CO2 emissions per sector'!$A9,'Emission per option-sector'!$B$6:$B$600,C$6)</f>
        <v>0</v>
      </c>
      <c r="D9" s="109">
        <f>SUMIFS('Emission per option-sector'!$D$6:$D$600,'Emission per option-sector'!$C$6:$C$600,'CO2 emissions per sector'!$A9,'Emission per option-sector'!$B$6:$B$600,D$6)</f>
        <v>0</v>
      </c>
      <c r="E9" s="109">
        <f>SUMIFS('Emission per option-sector'!$D$6:$D$600,'Emission per option-sector'!$C$6:$C$600,'CO2 emissions per sector'!$A9,'Emission per option-sector'!$B$6:$B$600,E$6)</f>
        <v>0</v>
      </c>
      <c r="H9" s="58">
        <f>-SUMIFS('Energy balance options'!$F$7:$F$4000,'Energy balance options'!$C$7:$C$4000,'CO2 emissions per sector'!$A9,'Energy balance options'!$B$7:$B$4000,"CO2flow")</f>
        <v>0</v>
      </c>
      <c r="I9" s="58">
        <f t="shared" si="0"/>
        <v>0</v>
      </c>
      <c r="K9" s="118" t="s">
        <v>21</v>
      </c>
      <c r="L9" s="131" t="s">
        <v>359</v>
      </c>
      <c r="M9" s="124">
        <f t="shared" si="1"/>
        <v>13.087030346522029</v>
      </c>
      <c r="N9" s="124">
        <f t="shared" si="2"/>
        <v>0</v>
      </c>
      <c r="O9" s="124">
        <f t="shared" si="3"/>
        <v>0</v>
      </c>
      <c r="P9" s="125">
        <f t="shared" si="4"/>
        <v>0</v>
      </c>
      <c r="R9" s="182">
        <v>13.533992047360757</v>
      </c>
      <c r="S9" s="182"/>
      <c r="T9" s="182"/>
      <c r="U9" s="182"/>
    </row>
    <row r="10" spans="1:21" x14ac:dyDescent="0.2">
      <c r="A10" s="110" t="s">
        <v>374</v>
      </c>
      <c r="B10" s="111">
        <f>SUMIFS('Emission per option-sector'!$D$6:$D$600,'Emission per option-sector'!$C$6:$C$600,'CO2 emissions per sector'!$A10,'Emission per option-sector'!$B$6:$B$600,B$6)</f>
        <v>3.7198044314642305</v>
      </c>
      <c r="C10" s="111">
        <f>SUMIFS('Emission per option-sector'!$D$6:$D$600,'Emission per option-sector'!$C$6:$C$600,'CO2 emissions per sector'!$A10,'Emission per option-sector'!$B$6:$B$600,C$6)</f>
        <v>0</v>
      </c>
      <c r="D10" s="111">
        <f>SUMIFS('Emission per option-sector'!$D$6:$D$600,'Emission per option-sector'!$C$6:$C$600,'CO2 emissions per sector'!$A10,'Emission per option-sector'!$B$6:$B$600,D$6)</f>
        <v>0</v>
      </c>
      <c r="E10" s="111">
        <f>SUMIFS('Emission per option-sector'!$D$6:$D$600,'Emission per option-sector'!$C$6:$C$600,'CO2 emissions per sector'!$A10,'Emission per option-sector'!$B$6:$B$600,E$6)</f>
        <v>0</v>
      </c>
      <c r="H10" s="58">
        <f>-SUMIFS('Energy balance options'!$F$7:$F$4000,'Energy balance options'!$C$7:$C$4000,'CO2 emissions per sector'!$A10,'Energy balance options'!$B$7:$B$4000,"CO2flow")</f>
        <v>0</v>
      </c>
      <c r="I10" s="58">
        <f t="shared" si="0"/>
        <v>0</v>
      </c>
      <c r="K10" s="119" t="s">
        <v>21</v>
      </c>
      <c r="L10" s="132" t="s">
        <v>374</v>
      </c>
      <c r="M10" s="126">
        <f t="shared" si="1"/>
        <v>3.7198044314642305</v>
      </c>
      <c r="N10" s="126">
        <f t="shared" si="2"/>
        <v>0</v>
      </c>
      <c r="O10" s="126">
        <f t="shared" si="3"/>
        <v>0</v>
      </c>
      <c r="P10" s="127">
        <f t="shared" si="4"/>
        <v>0</v>
      </c>
      <c r="R10" s="182">
        <v>4.4538083650840496</v>
      </c>
      <c r="S10" s="182"/>
      <c r="T10" s="182"/>
      <c r="U10" s="182"/>
    </row>
    <row r="11" spans="1:21" x14ac:dyDescent="0.2">
      <c r="A11" s="112" t="s">
        <v>370</v>
      </c>
      <c r="B11" s="113">
        <f>SUMIFS('Emission per option-sector'!$D$6:$D$600,'Emission per option-sector'!$C$6:$C$600,'CO2 emissions per sector'!$A11,'Emission per option-sector'!$B$6:$B$600,B$6)</f>
        <v>0</v>
      </c>
      <c r="C11" s="113">
        <f>SUMIFS('Emission per option-sector'!$D$6:$D$600,'Emission per option-sector'!$C$6:$C$600,'CO2 emissions per sector'!$A11,'Emission per option-sector'!$B$6:$B$600,C$6)</f>
        <v>9.9971522260000008</v>
      </c>
      <c r="D11" s="113">
        <f>SUMIFS('Emission per option-sector'!$D$6:$D$600,'Emission per option-sector'!$C$6:$C$600,'CO2 emissions per sector'!$A11,'Emission per option-sector'!$B$6:$B$600,D$6)</f>
        <v>32.547891006592998</v>
      </c>
      <c r="E11" s="113">
        <f>SUMIFS('Emission per option-sector'!$D$6:$D$600,'Emission per option-sector'!$C$6:$C$600,'CO2 emissions per sector'!$A11,'Emission per option-sector'!$B$6:$B$600,E$6)</f>
        <v>0</v>
      </c>
      <c r="H11" s="58">
        <f>-SUMIFS('Energy balance options'!$F$7:$F$4000,'Energy balance options'!$C$7:$C$4000,'CO2 emissions per sector'!$A11,'Energy balance options'!$B$7:$B$4000,"CO2flow")</f>
        <v>0</v>
      </c>
      <c r="I11" s="58">
        <f t="shared" si="0"/>
        <v>0</v>
      </c>
      <c r="K11" s="120" t="s">
        <v>69</v>
      </c>
      <c r="L11" s="133" t="s">
        <v>370</v>
      </c>
      <c r="M11" s="128">
        <f t="shared" si="1"/>
        <v>0</v>
      </c>
      <c r="N11" s="128">
        <f t="shared" si="2"/>
        <v>9.9971522260000008</v>
      </c>
      <c r="O11" s="128">
        <f t="shared" si="3"/>
        <v>32.547891006592998</v>
      </c>
      <c r="P11" s="129">
        <f t="shared" si="4"/>
        <v>0</v>
      </c>
      <c r="R11" s="182"/>
      <c r="S11" s="182">
        <f>14466.5918905326/1000</f>
        <v>14.4665918905326</v>
      </c>
      <c r="T11" s="182">
        <f>36300.7824324009/1000</f>
        <v>36.300782432400901</v>
      </c>
      <c r="U11" s="182"/>
    </row>
    <row r="12" spans="1:21" x14ac:dyDescent="0.2">
      <c r="A12" s="114" t="s">
        <v>360</v>
      </c>
      <c r="B12" s="109">
        <f>SUMIFS('Emission per option-sector'!$D$6:$D$600,'Emission per option-sector'!$C$6:$C$600,'CO2 emissions per sector'!$A12,'Emission per option-sector'!$B$6:$B$600,B$6)</f>
        <v>5.4646982017189396</v>
      </c>
      <c r="C12" s="109">
        <f>SUMIFS('Emission per option-sector'!$D$6:$D$600,'Emission per option-sector'!$C$6:$C$600,'CO2 emissions per sector'!$A12,'Emission per option-sector'!$B$6:$B$600,C$6)</f>
        <v>0</v>
      </c>
      <c r="D12" s="109">
        <f>SUMIFS('Emission per option-sector'!$D$6:$D$600,'Emission per option-sector'!$C$6:$C$600,'CO2 emissions per sector'!$A12,'Emission per option-sector'!$B$6:$B$600,D$6)</f>
        <v>0</v>
      </c>
      <c r="E12" s="109">
        <f>SUMIFS('Emission per option-sector'!$D$6:$D$600,'Emission per option-sector'!$C$6:$C$600,'CO2 emissions per sector'!$A12,'Emission per option-sector'!$B$6:$B$600,E$6)</f>
        <v>0</v>
      </c>
      <c r="H12" s="58">
        <f>-SUMIFS('Energy balance options'!$F$7:$F$4000,'Energy balance options'!$C$7:$C$4000,'CO2 emissions per sector'!$A12,'Energy balance options'!$B$7:$B$4000,"CO2flow")</f>
        <v>3.5081878702999996E-5</v>
      </c>
      <c r="I12" s="58">
        <f t="shared" si="0"/>
        <v>3.4653137888562793E-5</v>
      </c>
      <c r="K12" s="121" t="s">
        <v>22</v>
      </c>
      <c r="L12" s="134" t="s">
        <v>360</v>
      </c>
      <c r="M12" s="124">
        <f t="shared" si="1"/>
        <v>5.4646635485810506</v>
      </c>
      <c r="N12" s="124">
        <f t="shared" si="2"/>
        <v>0</v>
      </c>
      <c r="O12" s="124">
        <f t="shared" si="3"/>
        <v>0</v>
      </c>
      <c r="P12" s="125">
        <f t="shared" si="4"/>
        <v>0</v>
      </c>
      <c r="R12" s="182">
        <v>18.561762378495171</v>
      </c>
      <c r="S12" s="182"/>
      <c r="T12" s="182"/>
      <c r="U12" s="182"/>
    </row>
    <row r="13" spans="1:21" x14ac:dyDescent="0.2">
      <c r="A13" s="115" t="s">
        <v>375</v>
      </c>
      <c r="B13" s="111">
        <f>SUMIFS('Emission per option-sector'!$D$6:$D$600,'Emission per option-sector'!$C$6:$C$600,'CO2 emissions per sector'!$A13,'Emission per option-sector'!$B$6:$B$600,B$6)</f>
        <v>1.0903513558389999</v>
      </c>
      <c r="C13" s="111">
        <f>SUMIFS('Emission per option-sector'!$D$6:$D$600,'Emission per option-sector'!$C$6:$C$600,'CO2 emissions per sector'!$A13,'Emission per option-sector'!$B$6:$B$600,C$6)</f>
        <v>0</v>
      </c>
      <c r="D13" s="111">
        <f>SUMIFS('Emission per option-sector'!$D$6:$D$600,'Emission per option-sector'!$C$6:$C$600,'CO2 emissions per sector'!$A13,'Emission per option-sector'!$B$6:$B$600,D$6)</f>
        <v>0</v>
      </c>
      <c r="E13" s="111">
        <f>SUMIFS('Emission per option-sector'!$D$6:$D$600,'Emission per option-sector'!$C$6:$C$600,'CO2 emissions per sector'!$A13,'Emission per option-sector'!$B$6:$B$600,E$6)</f>
        <v>0</v>
      </c>
      <c r="H13" s="58">
        <f>-SUMIFS('Energy balance options'!$F$7:$F$4000,'Energy balance options'!$C$7:$C$4000,'CO2 emissions per sector'!$A13,'Energy balance options'!$B$7:$B$4000,"CO2flow")</f>
        <v>0</v>
      </c>
      <c r="I13" s="58">
        <f t="shared" si="0"/>
        <v>0</v>
      </c>
      <c r="K13" s="122" t="s">
        <v>22</v>
      </c>
      <c r="L13" s="135" t="s">
        <v>375</v>
      </c>
      <c r="M13" s="126">
        <f t="shared" si="1"/>
        <v>1.0903513558389999</v>
      </c>
      <c r="N13" s="126">
        <f t="shared" si="2"/>
        <v>0</v>
      </c>
      <c r="O13" s="126">
        <f t="shared" si="3"/>
        <v>0</v>
      </c>
      <c r="P13" s="127">
        <f t="shared" si="4"/>
        <v>0</v>
      </c>
      <c r="R13" s="182">
        <v>0</v>
      </c>
      <c r="S13" s="182"/>
      <c r="T13" s="182"/>
      <c r="U13" s="182"/>
    </row>
    <row r="14" spans="1:21" x14ac:dyDescent="0.2">
      <c r="A14" s="114" t="s">
        <v>371</v>
      </c>
      <c r="B14" s="109">
        <f>SUMIFS('Emission per option-sector'!$D$6:$D$600,'Emission per option-sector'!$C$6:$C$600,'CO2 emissions per sector'!$A14,'Emission per option-sector'!$B$6:$B$600,B$6)</f>
        <v>3.5650747077E-2</v>
      </c>
      <c r="C14" s="109">
        <f>SUMIFS('Emission per option-sector'!$D$6:$D$600,'Emission per option-sector'!$C$6:$C$600,'CO2 emissions per sector'!$A14,'Emission per option-sector'!$B$6:$B$600,C$6)</f>
        <v>0</v>
      </c>
      <c r="D14" s="109">
        <f>SUMIFS('Emission per option-sector'!$D$6:$D$600,'Emission per option-sector'!$C$6:$C$600,'CO2 emissions per sector'!$A14,'Emission per option-sector'!$B$6:$B$600,D$6)</f>
        <v>0</v>
      </c>
      <c r="E14" s="109">
        <f>SUMIFS('Emission per option-sector'!$D$6:$D$600,'Emission per option-sector'!$C$6:$C$600,'CO2 emissions per sector'!$A14,'Emission per option-sector'!$B$6:$B$600,E$6)</f>
        <v>0</v>
      </c>
      <c r="H14" s="58">
        <f>-SUMIFS('Energy balance options'!$F$7:$F$4000,'Energy balance options'!$C$7:$C$4000,'CO2 emissions per sector'!$A14,'Energy balance options'!$B$7:$B$4000,"CO2flow")</f>
        <v>0</v>
      </c>
      <c r="I14" s="58">
        <f t="shared" si="0"/>
        <v>0</v>
      </c>
      <c r="K14" s="121" t="s">
        <v>25</v>
      </c>
      <c r="L14" s="134" t="s">
        <v>371</v>
      </c>
      <c r="M14" s="124">
        <f t="shared" si="1"/>
        <v>3.5650747077E-2</v>
      </c>
      <c r="N14" s="124">
        <f t="shared" si="2"/>
        <v>0</v>
      </c>
      <c r="O14" s="124">
        <f t="shared" si="3"/>
        <v>0</v>
      </c>
      <c r="P14" s="125">
        <f t="shared" si="4"/>
        <v>0</v>
      </c>
      <c r="R14" s="182">
        <v>0.18106797220417242</v>
      </c>
      <c r="S14" s="182"/>
      <c r="T14" s="182"/>
      <c r="U14" s="182"/>
    </row>
    <row r="15" spans="1:21" x14ac:dyDescent="0.2">
      <c r="A15" s="116" t="s">
        <v>366</v>
      </c>
      <c r="B15" s="117">
        <f>SUMIFS('Emission per option-sector'!$D$6:$D$600,'Emission per option-sector'!$C$6:$C$600,'CO2 emissions per sector'!$A15,'Emission per option-sector'!$B$6:$B$600,B$6)</f>
        <v>5.0715600071226952</v>
      </c>
      <c r="C15" s="117">
        <f>SUMIFS('Emission per option-sector'!$D$6:$D$600,'Emission per option-sector'!$C$6:$C$600,'CO2 emissions per sector'!$A15,'Emission per option-sector'!$B$6:$B$600,C$6)</f>
        <v>0</v>
      </c>
      <c r="D15" s="117">
        <f>SUMIFS('Emission per option-sector'!$D$6:$D$600,'Emission per option-sector'!$C$6:$C$600,'CO2 emissions per sector'!$A15,'Emission per option-sector'!$B$6:$B$600,D$6)</f>
        <v>0</v>
      </c>
      <c r="E15" s="117">
        <f>SUMIFS('Emission per option-sector'!$D$6:$D$600,'Emission per option-sector'!$C$6:$C$600,'CO2 emissions per sector'!$A15,'Emission per option-sector'!$B$6:$B$600,E$6)</f>
        <v>0</v>
      </c>
      <c r="H15" s="58">
        <f>-SUMIFS('Energy balance options'!$F$7:$F$4000,'Energy balance options'!$C$7:$C$4000,'CO2 emissions per sector'!$A15,'Energy balance options'!$B$7:$B$4000,"CO2flow")</f>
        <v>1.3766777454888899</v>
      </c>
      <c r="I15" s="58">
        <f t="shared" si="0"/>
        <v>1.3598531636922484</v>
      </c>
      <c r="K15" s="123" t="s">
        <v>25</v>
      </c>
      <c r="L15" s="4" t="s">
        <v>366</v>
      </c>
      <c r="M15" s="11">
        <f t="shared" si="1"/>
        <v>3.7117068434304468</v>
      </c>
      <c r="N15" s="11">
        <f t="shared" si="2"/>
        <v>0</v>
      </c>
      <c r="O15" s="11">
        <f t="shared" si="3"/>
        <v>0</v>
      </c>
      <c r="P15" s="130">
        <f t="shared" si="4"/>
        <v>0</v>
      </c>
      <c r="R15" s="182">
        <v>7.4996168678715414</v>
      </c>
      <c r="S15" s="182"/>
      <c r="T15" s="182"/>
      <c r="U15" s="182"/>
    </row>
    <row r="16" spans="1:21" x14ac:dyDescent="0.2">
      <c r="A16" s="116" t="s">
        <v>362</v>
      </c>
      <c r="B16" s="117">
        <f>SUMIFS('Emission per option-sector'!$D$6:$D$600,'Emission per option-sector'!$C$6:$C$600,'CO2 emissions per sector'!$A16,'Emission per option-sector'!$B$6:$B$600,B$6)</f>
        <v>12.72374940769126</v>
      </c>
      <c r="C16" s="117">
        <f>SUMIFS('Emission per option-sector'!$D$6:$D$600,'Emission per option-sector'!$C$6:$C$600,'CO2 emissions per sector'!$A16,'Emission per option-sector'!$B$6:$B$600,C$6)</f>
        <v>0</v>
      </c>
      <c r="D16" s="117">
        <f>SUMIFS('Emission per option-sector'!$D$6:$D$600,'Emission per option-sector'!$C$6:$C$600,'CO2 emissions per sector'!$A16,'Emission per option-sector'!$B$6:$B$600,D$6)</f>
        <v>0</v>
      </c>
      <c r="E16" s="117">
        <f>SUMIFS('Emission per option-sector'!$D$6:$D$600,'Emission per option-sector'!$C$6:$C$600,'CO2 emissions per sector'!$A16,'Emission per option-sector'!$B$6:$B$600,E$6)</f>
        <v>0</v>
      </c>
      <c r="H16" s="58">
        <f>-SUMIFS('Energy balance options'!$F$7:$F$4000,'Energy balance options'!$C$7:$C$4000,'CO2 emissions per sector'!$A16,'Energy balance options'!$B$7:$B$4000,"CO2flow")</f>
        <v>5.6136744055099996E-5</v>
      </c>
      <c r="I16" s="58">
        <f t="shared" si="0"/>
        <v>5.5450688625463658E-5</v>
      </c>
      <c r="K16" s="123" t="s">
        <v>25</v>
      </c>
      <c r="L16" s="4" t="s">
        <v>362</v>
      </c>
      <c r="M16" s="11">
        <f t="shared" si="1"/>
        <v>12.723693957002634</v>
      </c>
      <c r="N16" s="11">
        <f t="shared" si="2"/>
        <v>0</v>
      </c>
      <c r="O16" s="11">
        <f t="shared" si="3"/>
        <v>0</v>
      </c>
      <c r="P16" s="130">
        <f t="shared" si="4"/>
        <v>0</v>
      </c>
      <c r="R16" s="182">
        <f>20.3380756129652+0.7416208-R21</f>
        <v>15.616210203701836</v>
      </c>
      <c r="S16" s="182"/>
      <c r="T16" s="182"/>
      <c r="U16" s="182"/>
    </row>
    <row r="17" spans="1:21" x14ac:dyDescent="0.2">
      <c r="A17" s="116" t="s">
        <v>367</v>
      </c>
      <c r="B17" s="117">
        <f>SUMIFS('Emission per option-sector'!$D$6:$D$600,'Emission per option-sector'!$C$6:$C$600,'CO2 emissions per sector'!$A17,'Emission per option-sector'!$B$6:$B$600,B$6)</f>
        <v>0.45064763411000003</v>
      </c>
      <c r="C17" s="117">
        <f>SUMIFS('Emission per option-sector'!$D$6:$D$600,'Emission per option-sector'!$C$6:$C$600,'CO2 emissions per sector'!$A17,'Emission per option-sector'!$B$6:$B$600,C$6)</f>
        <v>0</v>
      </c>
      <c r="D17" s="117">
        <f>SUMIFS('Emission per option-sector'!$D$6:$D$600,'Emission per option-sector'!$C$6:$C$600,'CO2 emissions per sector'!$A17,'Emission per option-sector'!$B$6:$B$600,D$6)</f>
        <v>0</v>
      </c>
      <c r="E17" s="117">
        <f>SUMIFS('Emission per option-sector'!$D$6:$D$600,'Emission per option-sector'!$C$6:$C$600,'CO2 emissions per sector'!$A17,'Emission per option-sector'!$B$6:$B$600,E$6)</f>
        <v>0</v>
      </c>
      <c r="H17" s="58">
        <f>-SUMIFS('Energy balance options'!$F$7:$F$4000,'Energy balance options'!$C$7:$C$4000,'CO2 emissions per sector'!$A17,'Energy balance options'!$B$7:$B$4000,"CO2flow")</f>
        <v>0</v>
      </c>
      <c r="I17" s="58">
        <f t="shared" si="0"/>
        <v>0</v>
      </c>
      <c r="K17" s="123" t="s">
        <v>25</v>
      </c>
      <c r="L17" s="4" t="s">
        <v>367</v>
      </c>
      <c r="M17" s="11">
        <f t="shared" si="1"/>
        <v>0.45064763411000003</v>
      </c>
      <c r="N17" s="11">
        <f t="shared" si="2"/>
        <v>0</v>
      </c>
      <c r="O17" s="11">
        <f t="shared" si="3"/>
        <v>0</v>
      </c>
      <c r="P17" s="130">
        <f t="shared" si="4"/>
        <v>0</v>
      </c>
      <c r="R17" s="182">
        <v>3.2411074885963824</v>
      </c>
      <c r="S17" s="182"/>
      <c r="T17" s="182"/>
      <c r="U17" s="182"/>
    </row>
    <row r="18" spans="1:21" x14ac:dyDescent="0.2">
      <c r="A18" s="116" t="s">
        <v>357</v>
      </c>
      <c r="B18" s="117">
        <f>SUMIFS('Emission per option-sector'!$D$6:$D$600,'Emission per option-sector'!$C$6:$C$600,'CO2 emissions per sector'!$A18,'Emission per option-sector'!$B$6:$B$600,B$6)</f>
        <v>-10.500002353432855</v>
      </c>
      <c r="C18" s="117">
        <f>SUMIFS('Emission per option-sector'!$D$6:$D$600,'Emission per option-sector'!$C$6:$C$600,'CO2 emissions per sector'!$A18,'Emission per option-sector'!$B$6:$B$600,C$6)</f>
        <v>0</v>
      </c>
      <c r="D18" s="117">
        <f>SUMIFS('Emission per option-sector'!$D$6:$D$600,'Emission per option-sector'!$C$6:$C$600,'CO2 emissions per sector'!$A18,'Emission per option-sector'!$B$6:$B$600,D$6)</f>
        <v>0</v>
      </c>
      <c r="E18" s="117">
        <f>SUMIFS('Emission per option-sector'!$D$6:$D$600,'Emission per option-sector'!$C$6:$C$600,'CO2 emissions per sector'!$A18,'Emission per option-sector'!$B$6:$B$600,E$6)</f>
        <v>0</v>
      </c>
      <c r="H18" s="58">
        <f>-SUMIFS('Energy balance options'!$F$7:$F$4000,'Energy balance options'!$C$7:$C$4000,'CO2 emissions per sector'!$A18,'Energy balance options'!$B$7:$B$4000,"CO2flow")</f>
        <v>3.6230016389999996E-6</v>
      </c>
      <c r="I18" s="58">
        <f t="shared" si="0"/>
        <v>3.5787244015532104E-6</v>
      </c>
      <c r="K18" s="123" t="s">
        <v>25</v>
      </c>
      <c r="L18" s="4" t="s">
        <v>357</v>
      </c>
      <c r="M18" s="11">
        <f>B18-I18+I4</f>
        <v>-5.3821572567613885E-6</v>
      </c>
      <c r="N18" s="11">
        <f t="shared" si="2"/>
        <v>0</v>
      </c>
      <c r="O18" s="11">
        <f t="shared" si="3"/>
        <v>0</v>
      </c>
      <c r="P18" s="130">
        <f t="shared" si="4"/>
        <v>0</v>
      </c>
      <c r="R18" s="182">
        <v>1.2362754271946728</v>
      </c>
      <c r="S18" s="182"/>
      <c r="T18" s="182"/>
      <c r="U18" s="182"/>
    </row>
    <row r="19" spans="1:21" x14ac:dyDescent="0.2">
      <c r="A19" s="116" t="s">
        <v>373</v>
      </c>
      <c r="B19" s="117">
        <f>SUMIFS('Emission per option-sector'!$D$6:$D$600,'Emission per option-sector'!$C$6:$C$600,'CO2 emissions per sector'!$A19,'Emission per option-sector'!$B$6:$B$600,B$6)</f>
        <v>4.4404580591805871</v>
      </c>
      <c r="C19" s="117">
        <f>SUMIFS('Emission per option-sector'!$D$6:$D$600,'Emission per option-sector'!$C$6:$C$600,'CO2 emissions per sector'!$A19,'Emission per option-sector'!$B$6:$B$600,C$6)</f>
        <v>0</v>
      </c>
      <c r="D19" s="117">
        <f>SUMIFS('Emission per option-sector'!$D$6:$D$600,'Emission per option-sector'!$C$6:$C$600,'CO2 emissions per sector'!$A19,'Emission per option-sector'!$B$6:$B$600,D$6)</f>
        <v>0</v>
      </c>
      <c r="E19" s="117">
        <f>SUMIFS('Emission per option-sector'!$D$6:$D$600,'Emission per option-sector'!$C$6:$C$600,'CO2 emissions per sector'!$A19,'Emission per option-sector'!$B$6:$B$600,E$6)</f>
        <v>0</v>
      </c>
      <c r="H19" s="58">
        <f>-SUMIFS('Energy balance options'!$F$7:$F$4000,'Energy balance options'!$C$7:$C$4000,'CO2 emissions per sector'!$A19,'Energy balance options'!$B$7:$B$4000,"CO2flow")</f>
        <v>2.7405315055789088</v>
      </c>
      <c r="I19" s="58">
        <f t="shared" si="0"/>
        <v>2.7070390658028072</v>
      </c>
      <c r="K19" s="123" t="s">
        <v>25</v>
      </c>
      <c r="L19" s="4" t="s">
        <v>373</v>
      </c>
      <c r="M19" s="11">
        <f t="shared" si="1"/>
        <v>1.7334189933777799</v>
      </c>
      <c r="N19" s="11">
        <f t="shared" si="2"/>
        <v>0</v>
      </c>
      <c r="O19" s="11">
        <f t="shared" si="3"/>
        <v>0</v>
      </c>
      <c r="P19" s="130">
        <f t="shared" si="4"/>
        <v>0</v>
      </c>
      <c r="R19" s="182">
        <v>0</v>
      </c>
      <c r="S19" s="182"/>
      <c r="T19" s="182"/>
      <c r="U19" s="182"/>
    </row>
    <row r="20" spans="1:21" x14ac:dyDescent="0.2">
      <c r="A20" s="116" t="s">
        <v>361</v>
      </c>
      <c r="B20" s="117">
        <f>SUMIFS('Emission per option-sector'!$D$6:$D$600,'Emission per option-sector'!$C$6:$C$600,'CO2 emissions per sector'!$A20,'Emission per option-sector'!$B$6:$B$600,B$6)</f>
        <v>2.8409481014724554</v>
      </c>
      <c r="C20" s="117">
        <f>SUMIFS('Emission per option-sector'!$D$6:$D$600,'Emission per option-sector'!$C$6:$C$600,'CO2 emissions per sector'!$A20,'Emission per option-sector'!$B$6:$B$600,C$6)</f>
        <v>0</v>
      </c>
      <c r="D20" s="117">
        <f>SUMIFS('Emission per option-sector'!$D$6:$D$600,'Emission per option-sector'!$C$6:$C$600,'CO2 emissions per sector'!$A20,'Emission per option-sector'!$B$6:$B$600,D$6)</f>
        <v>0</v>
      </c>
      <c r="E20" s="117">
        <f>SUMIFS('Emission per option-sector'!$D$6:$D$600,'Emission per option-sector'!$C$6:$C$600,'CO2 emissions per sector'!$A20,'Emission per option-sector'!$B$6:$B$600,E$6)</f>
        <v>0</v>
      </c>
      <c r="H20" s="58">
        <f>-SUMIFS('Energy balance options'!$F$7:$F$4000,'Energy balance options'!$C$7:$C$4000,'CO2 emissions per sector'!$A20,'Energy balance options'!$B$7:$B$4000,"CO2flow")</f>
        <v>0.15966311262621</v>
      </c>
      <c r="I20" s="58">
        <f t="shared" si="0"/>
        <v>0.15771184617544587</v>
      </c>
      <c r="K20" s="123" t="s">
        <v>25</v>
      </c>
      <c r="L20" s="4" t="s">
        <v>361</v>
      </c>
      <c r="M20" s="11">
        <f t="shared" si="1"/>
        <v>2.6832362552970093</v>
      </c>
      <c r="N20" s="11">
        <f t="shared" si="2"/>
        <v>0</v>
      </c>
      <c r="O20" s="11">
        <f t="shared" si="3"/>
        <v>0</v>
      </c>
      <c r="P20" s="130">
        <f t="shared" si="4"/>
        <v>0</v>
      </c>
      <c r="R20" s="182">
        <f>36.80328-SUM(R14:R17,R21)</f>
        <v>4.8017912583627123</v>
      </c>
      <c r="S20" s="182"/>
      <c r="T20" s="182"/>
      <c r="U20" s="182"/>
    </row>
    <row r="21" spans="1:21" x14ac:dyDescent="0.2">
      <c r="A21" s="116" t="s">
        <v>365</v>
      </c>
      <c r="B21" s="117">
        <f>SUMIFS('Emission per option-sector'!$D$6:$D$600,'Emission per option-sector'!$C$6:$C$600,'CO2 emissions per sector'!$A21,'Emission per option-sector'!$B$6:$B$600,B$6)</f>
        <v>3.3863651129367049</v>
      </c>
      <c r="C21" s="117">
        <f>SUMIFS('Emission per option-sector'!$D$6:$D$600,'Emission per option-sector'!$C$6:$C$600,'CO2 emissions per sector'!$A21,'Emission per option-sector'!$B$6:$B$600,C$6)</f>
        <v>0</v>
      </c>
      <c r="D21" s="117">
        <f>SUMIFS('Emission per option-sector'!$D$6:$D$600,'Emission per option-sector'!$C$6:$C$600,'CO2 emissions per sector'!$A21,'Emission per option-sector'!$B$6:$B$600,D$6)</f>
        <v>0</v>
      </c>
      <c r="E21" s="117">
        <f>SUMIFS('Emission per option-sector'!$D$6:$D$600,'Emission per option-sector'!$C$6:$C$600,'CO2 emissions per sector'!$A21,'Emission per option-sector'!$B$6:$B$600,E$6)</f>
        <v>0</v>
      </c>
      <c r="H21" s="58">
        <f>-SUMIFS('Energy balance options'!$F$7:$F$4000,'Energy balance options'!$C$7:$C$4000,'CO2 emissions per sector'!$A21,'Energy balance options'!$B$7:$B$4000,"CO2flow")</f>
        <v>2.24552572535835</v>
      </c>
      <c r="I21" s="58">
        <f t="shared" si="0"/>
        <v>2.2180828242389325</v>
      </c>
      <c r="K21" s="123" t="s">
        <v>25</v>
      </c>
      <c r="L21" s="4" t="s">
        <v>365</v>
      </c>
      <c r="M21" s="11">
        <f t="shared" si="1"/>
        <v>1.1682822886977724</v>
      </c>
      <c r="N21" s="11">
        <f t="shared" si="2"/>
        <v>0</v>
      </c>
      <c r="O21" s="11">
        <f t="shared" si="3"/>
        <v>0</v>
      </c>
      <c r="P21" s="130">
        <f t="shared" si="4"/>
        <v>0</v>
      </c>
      <c r="R21" s="182">
        <v>5.4634862092633618</v>
      </c>
      <c r="S21" s="182"/>
      <c r="T21" s="182"/>
      <c r="U21" s="182"/>
    </row>
    <row r="22" spans="1:21" x14ac:dyDescent="0.2">
      <c r="A22" s="116" t="s">
        <v>358</v>
      </c>
      <c r="B22" s="117">
        <f>SUMIFS('Emission per option-sector'!$D$6:$D$600,'Emission per option-sector'!$C$6:$C$600,'CO2 emissions per sector'!$A22,'Emission per option-sector'!$B$6:$B$600,B$6)</f>
        <v>6.7636811358091258</v>
      </c>
      <c r="C22" s="117">
        <f>SUMIFS('Emission per option-sector'!$D$6:$D$600,'Emission per option-sector'!$C$6:$C$600,'CO2 emissions per sector'!$A22,'Emission per option-sector'!$B$6:$B$600,C$6)</f>
        <v>0</v>
      </c>
      <c r="D22" s="117">
        <f>SUMIFS('Emission per option-sector'!$D$6:$D$600,'Emission per option-sector'!$C$6:$C$600,'CO2 emissions per sector'!$A22,'Emission per option-sector'!$B$6:$B$600,D$6)</f>
        <v>0</v>
      </c>
      <c r="E22" s="117">
        <f>SUMIFS('Emission per option-sector'!$D$6:$D$600,'Emission per option-sector'!$C$6:$C$600,'CO2 emissions per sector'!$A22,'Emission per option-sector'!$B$6:$B$600,E$6)</f>
        <v>0</v>
      </c>
      <c r="H22" s="58">
        <f>-SUMIFS('Energy balance options'!$F$7:$F$4000,'Energy balance options'!$C$7:$C$4000,'CO2 emissions per sector'!$A22,'Energy balance options'!$B$7:$B$4000,"CO2flow")</f>
        <v>1.0958848435710004E-4</v>
      </c>
      <c r="I22" s="58">
        <f t="shared" si="0"/>
        <v>1.0824918732474971E-4</v>
      </c>
      <c r="K22" s="123" t="s">
        <v>25</v>
      </c>
      <c r="L22" s="4" t="s">
        <v>358</v>
      </c>
      <c r="M22" s="11">
        <f t="shared" si="1"/>
        <v>6.7635728866218008</v>
      </c>
      <c r="N22" s="11">
        <f t="shared" si="2"/>
        <v>0</v>
      </c>
      <c r="O22" s="11">
        <f t="shared" si="3"/>
        <v>0</v>
      </c>
      <c r="P22" s="130">
        <f t="shared" si="4"/>
        <v>0</v>
      </c>
      <c r="R22" s="182">
        <v>10.244651001234249</v>
      </c>
      <c r="S22" s="182"/>
      <c r="T22" s="182"/>
      <c r="U22" s="182"/>
    </row>
    <row r="23" spans="1:21" x14ac:dyDescent="0.2">
      <c r="A23" s="115" t="s">
        <v>368</v>
      </c>
      <c r="B23" s="111">
        <f>SUMIFS('Emission per option-sector'!$D$6:$D$600,'Emission per option-sector'!$C$6:$C$600,'CO2 emissions per sector'!$A23,'Emission per option-sector'!$B$6:$B$600,B$6)</f>
        <v>1.943527301022</v>
      </c>
      <c r="C23" s="111">
        <f>SUMIFS('Emission per option-sector'!$D$6:$D$600,'Emission per option-sector'!$C$6:$C$600,'CO2 emissions per sector'!$A23,'Emission per option-sector'!$B$6:$B$600,C$6)</f>
        <v>0</v>
      </c>
      <c r="D23" s="111">
        <f>SUMIFS('Emission per option-sector'!$D$6:$D$600,'Emission per option-sector'!$C$6:$C$600,'CO2 emissions per sector'!$A23,'Emission per option-sector'!$B$6:$B$600,D$6)</f>
        <v>0</v>
      </c>
      <c r="E23" s="111">
        <f>SUMIFS('Emission per option-sector'!$D$6:$D$600,'Emission per option-sector'!$C$6:$C$600,'CO2 emissions per sector'!$A23,'Emission per option-sector'!$B$6:$B$600,E$6)</f>
        <v>0</v>
      </c>
      <c r="H23" s="58">
        <f>-SUMIFS('Energy balance options'!$F$7:$F$4000,'Energy balance options'!$C$7:$C$4000,'CO2 emissions per sector'!$A23,'Energy balance options'!$B$7:$B$4000,"CO2flow")</f>
        <v>4.1073077319999998</v>
      </c>
      <c r="I23" s="58">
        <f t="shared" si="0"/>
        <v>4.0571117183523233</v>
      </c>
      <c r="K23" s="122" t="s">
        <v>25</v>
      </c>
      <c r="L23" s="135" t="s">
        <v>368</v>
      </c>
      <c r="M23" s="126">
        <f t="shared" si="1"/>
        <v>-2.1135844173303235</v>
      </c>
      <c r="N23" s="126">
        <f t="shared" si="2"/>
        <v>0</v>
      </c>
      <c r="O23" s="126">
        <f t="shared" si="3"/>
        <v>0</v>
      </c>
      <c r="P23" s="127">
        <f t="shared" si="4"/>
        <v>0</v>
      </c>
      <c r="R23" s="182">
        <v>2.5970307850294145</v>
      </c>
      <c r="S23" s="182"/>
      <c r="T23" s="182"/>
      <c r="U23" s="182"/>
    </row>
    <row r="24" spans="1:21" x14ac:dyDescent="0.2">
      <c r="A24" s="108" t="s">
        <v>363</v>
      </c>
      <c r="B24" s="109">
        <f>SUMIFS('Emission per option-sector'!$D$6:$D$600,'Emission per option-sector'!$C$6:$C$600,'CO2 emissions per sector'!$A24,'Emission per option-sector'!$B$6:$B$600,B$6)</f>
        <v>20.202973753173701</v>
      </c>
      <c r="C24" s="109">
        <f>SUMIFS('Emission per option-sector'!$D$6:$D$600,'Emission per option-sector'!$C$6:$C$600,'CO2 emissions per sector'!$A24,'Emission per option-sector'!$B$6:$B$600,C$6)</f>
        <v>0</v>
      </c>
      <c r="D24" s="109">
        <f>SUMIFS('Emission per option-sector'!$D$6:$D$600,'Emission per option-sector'!$C$6:$C$600,'CO2 emissions per sector'!$A24,'Emission per option-sector'!$B$6:$B$600,D$6)</f>
        <v>0</v>
      </c>
      <c r="E24" s="109">
        <f>SUMIFS('Emission per option-sector'!$D$6:$D$600,'Emission per option-sector'!$C$6:$C$600,'CO2 emissions per sector'!$A24,'Emission per option-sector'!$B$6:$B$600,E$6)</f>
        <v>0</v>
      </c>
      <c r="H24" s="58">
        <f>-SUMIFS('Energy balance options'!$F$7:$F$4000,'Energy balance options'!$C$7:$C$4000,'CO2 emissions per sector'!$A24,'Energy balance options'!$B$7:$B$4000,"CO2flow")</f>
        <v>0</v>
      </c>
      <c r="I24" s="58">
        <f t="shared" si="0"/>
        <v>0</v>
      </c>
      <c r="K24" s="118" t="s">
        <v>23</v>
      </c>
      <c r="L24" s="131" t="s">
        <v>363</v>
      </c>
      <c r="M24" s="124">
        <f t="shared" si="1"/>
        <v>20.202973753173701</v>
      </c>
      <c r="N24" s="124">
        <f t="shared" si="2"/>
        <v>0</v>
      </c>
      <c r="O24" s="124">
        <f t="shared" si="3"/>
        <v>0</v>
      </c>
      <c r="P24" s="125">
        <f t="shared" si="4"/>
        <v>0</v>
      </c>
      <c r="R24" s="182">
        <v>28.064650428506887</v>
      </c>
      <c r="S24" s="182"/>
      <c r="T24" s="182"/>
      <c r="U24" s="182"/>
    </row>
    <row r="25" spans="1:21" x14ac:dyDescent="0.2">
      <c r="A25" s="110" t="s">
        <v>364</v>
      </c>
      <c r="B25" s="111">
        <f>SUMIFS('Emission per option-sector'!$D$6:$D$600,'Emission per option-sector'!$C$6:$C$600,'CO2 emissions per sector'!$A25,'Emission per option-sector'!$B$6:$B$600,B$6)</f>
        <v>2.7663130700902796</v>
      </c>
      <c r="C25" s="111">
        <f>SUMIFS('Emission per option-sector'!$D$6:$D$600,'Emission per option-sector'!$C$6:$C$600,'CO2 emissions per sector'!$A25,'Emission per option-sector'!$B$6:$B$600,C$6)</f>
        <v>0</v>
      </c>
      <c r="D25" s="111">
        <f>SUMIFS('Emission per option-sector'!$D$6:$D$600,'Emission per option-sector'!$C$6:$C$600,'CO2 emissions per sector'!$A25,'Emission per option-sector'!$B$6:$B$600,D$6)</f>
        <v>0</v>
      </c>
      <c r="E25" s="111">
        <f>SUMIFS('Emission per option-sector'!$D$6:$D$600,'Emission per option-sector'!$C$6:$C$600,'CO2 emissions per sector'!$A25,'Emission per option-sector'!$B$6:$B$600,E$6)</f>
        <v>0</v>
      </c>
      <c r="H25" s="58">
        <f>-SUMIFS('Energy balance options'!$F$7:$F$4000,'Energy balance options'!$C$7:$C$4000,'CO2 emissions per sector'!$A25,'Energy balance options'!$B$7:$B$4000,"CO2flow")</f>
        <v>0</v>
      </c>
      <c r="I25" s="58">
        <f t="shared" si="0"/>
        <v>0</v>
      </c>
      <c r="K25" s="119" t="s">
        <v>23</v>
      </c>
      <c r="L25" s="132" t="s">
        <v>364</v>
      </c>
      <c r="M25" s="126">
        <f t="shared" si="1"/>
        <v>2.7663130700902796</v>
      </c>
      <c r="N25" s="126">
        <f t="shared" si="2"/>
        <v>0</v>
      </c>
      <c r="O25" s="126">
        <f t="shared" si="3"/>
        <v>0</v>
      </c>
      <c r="P25" s="127">
        <f t="shared" si="4"/>
        <v>0</v>
      </c>
      <c r="R25" s="182">
        <v>3.1654285771480519</v>
      </c>
      <c r="S25" s="182"/>
      <c r="T25" s="182"/>
      <c r="U25" s="182"/>
    </row>
    <row r="26" spans="1:21" x14ac:dyDescent="0.2">
      <c r="A26" s="112" t="s">
        <v>24</v>
      </c>
      <c r="B26" s="113">
        <f>SUMIFS('Emission per option-sector'!$D$6:$D$600,'Emission per option-sector'!$C$6:$C$600,'CO2 emissions per sector'!$A26,'Emission per option-sector'!$B$6:$B$600,B$6)</f>
        <v>3.0839997810924298</v>
      </c>
      <c r="C26" s="113">
        <f>SUMIFS('Emission per option-sector'!$D$6:$D$600,'Emission per option-sector'!$C$6:$C$600,'CO2 emissions per sector'!$A26,'Emission per option-sector'!$B$6:$B$600,C$6)</f>
        <v>0</v>
      </c>
      <c r="D26" s="113">
        <f>SUMIFS('Emission per option-sector'!$D$6:$D$600,'Emission per option-sector'!$C$6:$C$600,'CO2 emissions per sector'!$A26,'Emission per option-sector'!$B$6:$B$600,D$6)</f>
        <v>0</v>
      </c>
      <c r="E26" s="113">
        <f>SUMIFS('Emission per option-sector'!$D$6:$D$600,'Emission per option-sector'!$C$6:$C$600,'CO2 emissions per sector'!$A26,'Emission per option-sector'!$B$6:$B$600,E$6)</f>
        <v>0</v>
      </c>
      <c r="H26" s="58">
        <f>-SUMIFS('Energy balance options'!$F$7:$F$4000,'Energy balance options'!$C$7:$C$4000,'CO2 emissions per sector'!$A26,'Energy balance options'!$B$7:$B$4000,"CO2flow")</f>
        <v>0</v>
      </c>
      <c r="I26" s="58">
        <f t="shared" si="0"/>
        <v>0</v>
      </c>
      <c r="K26" s="120" t="s">
        <v>24</v>
      </c>
      <c r="L26" s="133" t="s">
        <v>24</v>
      </c>
      <c r="M26" s="128">
        <f t="shared" si="1"/>
        <v>3.0839997810924298</v>
      </c>
      <c r="N26" s="128">
        <f>C26</f>
        <v>0</v>
      </c>
      <c r="O26" s="128">
        <f t="shared" si="3"/>
        <v>0</v>
      </c>
      <c r="P26" s="129">
        <f t="shared" si="4"/>
        <v>0</v>
      </c>
      <c r="R26" s="182"/>
      <c r="S26" s="182"/>
      <c r="T26" s="182"/>
      <c r="U26" s="182">
        <f>3620.35486192498/1000</f>
        <v>3.6203548619249801</v>
      </c>
    </row>
    <row r="27" spans="1:21" ht="16" thickBot="1" x14ac:dyDescent="0.25">
      <c r="A27" s="102"/>
      <c r="B27" s="102"/>
      <c r="C27" s="102"/>
      <c r="D27" s="102"/>
      <c r="E27" s="102"/>
      <c r="H27" s="106"/>
      <c r="I27" s="154"/>
      <c r="K27" s="4"/>
      <c r="L27" s="103"/>
      <c r="M27" s="103"/>
      <c r="N27" s="103"/>
      <c r="O27" s="103"/>
      <c r="P27" s="103"/>
      <c r="R27" s="183"/>
      <c r="S27" s="183"/>
      <c r="T27" s="183"/>
      <c r="U27" s="183"/>
    </row>
    <row r="28" spans="1:21" s="31" customFormat="1" ht="16" thickTop="1" x14ac:dyDescent="0.2">
      <c r="A28" s="101" t="s">
        <v>49</v>
      </c>
      <c r="B28" s="104">
        <f>SUM(B7:B26)</f>
        <v>77.032929057972211</v>
      </c>
      <c r="C28" s="104">
        <f t="shared" ref="C28:E28" si="5">SUM(C7:C26)</f>
        <v>9.9971522260000008</v>
      </c>
      <c r="D28" s="104">
        <f t="shared" si="5"/>
        <v>32.547891006592998</v>
      </c>
      <c r="E28" s="104">
        <f t="shared" si="5"/>
        <v>0</v>
      </c>
      <c r="H28" s="105">
        <f t="shared" ref="H28:I28" si="6">SUM(H7:H26)</f>
        <v>10.629910251161114</v>
      </c>
      <c r="I28" s="105">
        <f t="shared" si="6"/>
        <v>10.500000549999998</v>
      </c>
      <c r="K28" s="3"/>
      <c r="L28" s="3" t="s">
        <v>49</v>
      </c>
      <c r="M28" s="68">
        <f>SUM(M7:M26)</f>
        <v>77.03292905797224</v>
      </c>
      <c r="N28" s="68">
        <f t="shared" ref="N28:P28" si="7">SUM(N7:N26)</f>
        <v>9.9971522260000008</v>
      </c>
      <c r="O28" s="68">
        <f t="shared" si="7"/>
        <v>32.547891006592998</v>
      </c>
      <c r="P28" s="68">
        <f t="shared" si="7"/>
        <v>0</v>
      </c>
      <c r="R28" s="180">
        <f>SUM(R7:R26)</f>
        <v>124.96878156351585</v>
      </c>
      <c r="S28" s="180">
        <f t="shared" ref="S28:U28" si="8">SUM(S7:S26)</f>
        <v>14.4665918905326</v>
      </c>
      <c r="T28" s="180">
        <f t="shared" si="8"/>
        <v>36.300782432400901</v>
      </c>
      <c r="U28" s="180">
        <f t="shared" si="8"/>
        <v>3.6203548619249801</v>
      </c>
    </row>
    <row r="31" spans="1:21" x14ac:dyDescent="0.2">
      <c r="A31" s="186" t="s">
        <v>8178</v>
      </c>
      <c r="B31" s="186"/>
      <c r="C31" s="186"/>
      <c r="D31" s="186"/>
      <c r="E31" s="186"/>
    </row>
    <row r="32" spans="1:21" x14ac:dyDescent="0.2">
      <c r="A32" s="22"/>
      <c r="B32" s="22"/>
      <c r="C32" s="22"/>
      <c r="D32" s="22"/>
      <c r="E32" s="22"/>
      <c r="J32" s="49"/>
      <c r="K32" s="157" t="s">
        <v>20</v>
      </c>
      <c r="L32" s="157" t="s">
        <v>21</v>
      </c>
      <c r="M32" s="157" t="s">
        <v>69</v>
      </c>
      <c r="N32" s="157" t="s">
        <v>22</v>
      </c>
      <c r="O32" s="157" t="s">
        <v>25</v>
      </c>
      <c r="P32" s="157" t="s">
        <v>23</v>
      </c>
      <c r="Q32" s="157" t="s">
        <v>24</v>
      </c>
    </row>
    <row r="33" spans="1:17" x14ac:dyDescent="0.2">
      <c r="A33" s="187" t="s">
        <v>372</v>
      </c>
      <c r="B33" s="187" t="s">
        <v>8171</v>
      </c>
      <c r="C33" s="187" t="s">
        <v>8172</v>
      </c>
      <c r="D33" s="187" t="s">
        <v>8173</v>
      </c>
      <c r="E33" s="22"/>
      <c r="J33" s="157" t="s">
        <v>388</v>
      </c>
      <c r="K33" s="59">
        <f>SUMIF($K$7:$K$26,K$32,$M$7:$M$26)</f>
        <v>0.46117296508264594</v>
      </c>
      <c r="L33" s="59">
        <f t="shared" ref="L33:Q33" si="9">SUMIF($K$7:$K$26,L$32,$M$7:$M$26)</f>
        <v>16.806834777986261</v>
      </c>
      <c r="M33" s="59">
        <f t="shared" si="9"/>
        <v>0</v>
      </c>
      <c r="N33" s="59">
        <f t="shared" si="9"/>
        <v>6.5550149044200507</v>
      </c>
      <c r="O33" s="59">
        <f t="shared" si="9"/>
        <v>27.156619806126859</v>
      </c>
      <c r="P33" s="59">
        <f t="shared" si="9"/>
        <v>22.969286823263982</v>
      </c>
      <c r="Q33" s="59">
        <f t="shared" si="9"/>
        <v>3.0839997810924298</v>
      </c>
    </row>
    <row r="34" spans="1:17" x14ac:dyDescent="0.2">
      <c r="A34" s="188" t="s">
        <v>356</v>
      </c>
      <c r="B34" s="194">
        <f>SUMIFS('Emission per option-sector'!$D$6:$D$600,'Emission per option-sector'!$C$6:$C$600,$A34,'Emission per option-sector'!$B$6:$B$600,'CO2 emissions per sector'!B$33)</f>
        <v>5.4089950140673766</v>
      </c>
      <c r="C34" s="194">
        <f>SUMIFS('Emission per option-sector'!$D$6:$D$600,'Emission per option-sector'!$C$6:$C$600,$A34,'Emission per option-sector'!$B$6:$B$600,'CO2 emissions per sector'!C$33)</f>
        <v>2.9935851791600001</v>
      </c>
      <c r="D34" s="194">
        <f>SUMIFS('Emission per option-sector'!$D$6:$D$600,'Emission per option-sector'!$C$6:$C$600,$A34,'Emission per option-sector'!$B$6:$B$600,'CO2 emissions per sector'!D$33)</f>
        <v>0</v>
      </c>
      <c r="E34" s="185"/>
      <c r="J34" s="157" t="s">
        <v>389</v>
      </c>
      <c r="K34" s="59">
        <f>SUMIF($K$7:$K$26,K$32,$I$7:$I$26)</f>
        <v>0</v>
      </c>
      <c r="L34" s="59">
        <f t="shared" ref="L34:Q34" si="10">SUMIF($K$7:$K$26,L$32,$I$7:$I$26)</f>
        <v>0</v>
      </c>
      <c r="M34" s="59">
        <f t="shared" si="10"/>
        <v>0</v>
      </c>
      <c r="N34" s="59">
        <f t="shared" si="10"/>
        <v>3.4653137888562793E-5</v>
      </c>
      <c r="O34" s="59">
        <f t="shared" si="10"/>
        <v>10.499965896862109</v>
      </c>
      <c r="P34" s="59">
        <f t="shared" si="10"/>
        <v>0</v>
      </c>
      <c r="Q34" s="59">
        <f t="shared" si="10"/>
        <v>0</v>
      </c>
    </row>
    <row r="35" spans="1:17" x14ac:dyDescent="0.2">
      <c r="A35" s="189" t="s">
        <v>369</v>
      </c>
      <c r="B35" s="194">
        <f>SUMIFS('Emission per option-sector'!$D$6:$D$500,'Emission per option-sector'!$C$6:$C$500,$A35,'Emission per option-sector'!$B$6:$B$500,'CO2 emissions per sector'!B$33)</f>
        <v>0</v>
      </c>
      <c r="C35" s="194">
        <f>SUMIFS('Emission per option-sector'!$D$6:$D$500,'Emission per option-sector'!$C$6:$C$500,$A35,'Emission per option-sector'!$B$6:$B$500,'CO2 emissions per sector'!C$33)</f>
        <v>0</v>
      </c>
      <c r="D35" s="194">
        <f>SUMIFS('Emission per option-sector'!$D$6:$D$500,'Emission per option-sector'!$C$6:$C$500,$A35,'Emission per option-sector'!$B$6:$B$500,'CO2 emissions per sector'!D$33)</f>
        <v>0</v>
      </c>
      <c r="E35" s="185"/>
    </row>
    <row r="36" spans="1:17" x14ac:dyDescent="0.2">
      <c r="A36" s="188" t="s">
        <v>359</v>
      </c>
      <c r="B36" s="194">
        <f>SUMIFS('Emission per option-sector'!$D$6:$D$500,'Emission per option-sector'!$C$6:$C$500,$A36,'Emission per option-sector'!$B$6:$B$500,'CO2 emissions per sector'!B$33)</f>
        <v>0.37213799359999999</v>
      </c>
      <c r="C36" s="194">
        <f>SUMIFS('Emission per option-sector'!$D$6:$D$500,'Emission per option-sector'!$C$6:$C$500,$A36,'Emission per option-sector'!$B$6:$B$500,'CO2 emissions per sector'!C$33)</f>
        <v>0</v>
      </c>
      <c r="D36" s="194">
        <f>SUMIFS('Emission per option-sector'!$D$6:$D$500,'Emission per option-sector'!$C$6:$C$500,$A36,'Emission per option-sector'!$B$6:$B$500,'CO2 emissions per sector'!D$33)</f>
        <v>0</v>
      </c>
      <c r="E36" s="185"/>
    </row>
    <row r="37" spans="1:17" x14ac:dyDescent="0.2">
      <c r="A37" s="189" t="s">
        <v>374</v>
      </c>
      <c r="B37" s="194">
        <f>SUMIFS('Emission per option-sector'!$D$6:$D$500,'Emission per option-sector'!$C$6:$C$500,$A37,'Emission per option-sector'!$B$6:$B$500,'CO2 emissions per sector'!B$33)</f>
        <v>0</v>
      </c>
      <c r="C37" s="194">
        <f>SUMIFS('Emission per option-sector'!$D$6:$D$500,'Emission per option-sector'!$C$6:$C$500,$A37,'Emission per option-sector'!$B$6:$B$500,'CO2 emissions per sector'!C$33)</f>
        <v>0</v>
      </c>
      <c r="D37" s="194">
        <f>SUMIFS('Emission per option-sector'!$D$6:$D$500,'Emission per option-sector'!$C$6:$C$500,$A37,'Emission per option-sector'!$B$6:$B$500,'CO2 emissions per sector'!D$33)</f>
        <v>0</v>
      </c>
      <c r="E37" s="185"/>
    </row>
    <row r="38" spans="1:17" x14ac:dyDescent="0.2">
      <c r="A38" s="190" t="s">
        <v>370</v>
      </c>
      <c r="B38" s="194">
        <f>SUMIFS('Emission per option-sector'!$D$6:$D$500,'Emission per option-sector'!$C$6:$C$500,$A38,'Emission per option-sector'!$B$6:$B$500,'CO2 emissions per sector'!B$33)</f>
        <v>0</v>
      </c>
      <c r="C38" s="194">
        <f>SUMIFS('Emission per option-sector'!$D$6:$D$500,'Emission per option-sector'!$C$6:$C$500,$A38,'Emission per option-sector'!$B$6:$B$500,'CO2 emissions per sector'!C$33)</f>
        <v>0</v>
      </c>
      <c r="D38" s="194">
        <f>SUMIFS('Emission per option-sector'!$D$6:$D$500,'Emission per option-sector'!$C$6:$C$500,$A38,'Emission per option-sector'!$B$6:$B$500,'CO2 emissions per sector'!D$33)</f>
        <v>0</v>
      </c>
      <c r="E38" s="185"/>
    </row>
    <row r="39" spans="1:17" x14ac:dyDescent="0.2">
      <c r="A39" s="191" t="s">
        <v>360</v>
      </c>
      <c r="B39" s="194">
        <f>SUMIFS('Emission per option-sector'!$D$6:$D$500,'Emission per option-sector'!$C$6:$C$500,$A39,'Emission per option-sector'!$B$6:$B$500,'CO2 emissions per sector'!B$33)</f>
        <v>0</v>
      </c>
      <c r="C39" s="194">
        <f>SUMIFS('Emission per option-sector'!$D$6:$D$500,'Emission per option-sector'!$C$6:$C$500,$A39,'Emission per option-sector'!$B$6:$B$500,'CO2 emissions per sector'!C$33)</f>
        <v>0</v>
      </c>
      <c r="D39" s="194">
        <f>SUMIFS('Emission per option-sector'!$D$6:$D$500,'Emission per option-sector'!$C$6:$C$500,$A39,'Emission per option-sector'!$B$6:$B$500,'CO2 emissions per sector'!D$33)</f>
        <v>0</v>
      </c>
      <c r="E39" s="185"/>
    </row>
    <row r="40" spans="1:17" x14ac:dyDescent="0.2">
      <c r="A40" s="192" t="s">
        <v>375</v>
      </c>
      <c r="B40" s="194">
        <f>SUMIFS('Emission per option-sector'!$D$6:$D$500,'Emission per option-sector'!$C$6:$C$500,$A40,'Emission per option-sector'!$B$6:$B$500,'CO2 emissions per sector'!B$33)</f>
        <v>0</v>
      </c>
      <c r="C40" s="194">
        <f>SUMIFS('Emission per option-sector'!$D$6:$D$500,'Emission per option-sector'!$C$6:$C$500,$A40,'Emission per option-sector'!$B$6:$B$500,'CO2 emissions per sector'!C$33)</f>
        <v>0</v>
      </c>
      <c r="D40" s="194">
        <f>SUMIFS('Emission per option-sector'!$D$6:$D$500,'Emission per option-sector'!$C$6:$C$500,$A40,'Emission per option-sector'!$B$6:$B$500,'CO2 emissions per sector'!D$33)</f>
        <v>0</v>
      </c>
      <c r="E40" s="185"/>
    </row>
    <row r="41" spans="1:17" x14ac:dyDescent="0.2">
      <c r="A41" s="191" t="s">
        <v>371</v>
      </c>
      <c r="B41" s="194">
        <f>SUMIFS('Emission per option-sector'!$D$6:$D$500,'Emission per option-sector'!$C$6:$C$500,$A41,'Emission per option-sector'!$B$6:$B$500,'CO2 emissions per sector'!B$33)</f>
        <v>0</v>
      </c>
      <c r="C41" s="194">
        <f>SUMIFS('Emission per option-sector'!$D$6:$D$500,'Emission per option-sector'!$C$6:$C$500,$A41,'Emission per option-sector'!$B$6:$B$500,'CO2 emissions per sector'!C$33)</f>
        <v>0</v>
      </c>
      <c r="D41" s="194">
        <f>SUMIFS('Emission per option-sector'!$D$6:$D$500,'Emission per option-sector'!$C$6:$C$500,$A41,'Emission per option-sector'!$B$6:$B$500,'CO2 emissions per sector'!D$33)</f>
        <v>0</v>
      </c>
      <c r="E41" s="185"/>
    </row>
    <row r="42" spans="1:17" x14ac:dyDescent="0.2">
      <c r="A42" s="193" t="s">
        <v>366</v>
      </c>
      <c r="B42" s="194">
        <f>SUMIFS('Emission per option-sector'!$D$6:$D$500,'Emission per option-sector'!$C$6:$C$500,$A42,'Emission per option-sector'!$B$6:$B$500,'CO2 emissions per sector'!B$33)</f>
        <v>0</v>
      </c>
      <c r="C42" s="194">
        <f>SUMIFS('Emission per option-sector'!$D$6:$D$500,'Emission per option-sector'!$C$6:$C$500,$A42,'Emission per option-sector'!$B$6:$B$500,'CO2 emissions per sector'!C$33)</f>
        <v>0</v>
      </c>
      <c r="D42" s="194">
        <f>SUMIFS('Emission per option-sector'!$D$6:$D$500,'Emission per option-sector'!$C$6:$C$500,$A42,'Emission per option-sector'!$B$6:$B$500,'CO2 emissions per sector'!D$33)</f>
        <v>0</v>
      </c>
      <c r="E42" s="185"/>
    </row>
    <row r="43" spans="1:17" x14ac:dyDescent="0.2">
      <c r="A43" s="193" t="s">
        <v>362</v>
      </c>
      <c r="B43" s="194">
        <f>SUMIFS('Emission per option-sector'!$D$6:$D$500,'Emission per option-sector'!$C$6:$C$500,$A43,'Emission per option-sector'!$B$6:$B$500,'CO2 emissions per sector'!B$33)</f>
        <v>0</v>
      </c>
      <c r="C43" s="194">
        <f>SUMIFS('Emission per option-sector'!$D$6:$D$500,'Emission per option-sector'!$C$6:$C$500,$A43,'Emission per option-sector'!$B$6:$B$500,'CO2 emissions per sector'!C$33)</f>
        <v>0.37459322810000001</v>
      </c>
      <c r="D43" s="194">
        <f>SUMIFS('Emission per option-sector'!$D$6:$D$500,'Emission per option-sector'!$C$6:$C$500,$A43,'Emission per option-sector'!$B$6:$B$500,'CO2 emissions per sector'!D$33)</f>
        <v>0</v>
      </c>
      <c r="E43" s="185"/>
    </row>
    <row r="44" spans="1:17" x14ac:dyDescent="0.2">
      <c r="A44" s="193" t="s">
        <v>367</v>
      </c>
      <c r="B44" s="194">
        <f>SUMIFS('Emission per option-sector'!$D$6:$D$500,'Emission per option-sector'!$C$6:$C$500,$A44,'Emission per option-sector'!$B$6:$B$500,'CO2 emissions per sector'!B$33)</f>
        <v>0</v>
      </c>
      <c r="C44" s="194">
        <f>SUMIFS('Emission per option-sector'!$D$6:$D$500,'Emission per option-sector'!$C$6:$C$500,$A44,'Emission per option-sector'!$B$6:$B$500,'CO2 emissions per sector'!C$33)</f>
        <v>0</v>
      </c>
      <c r="D44" s="194">
        <f>SUMIFS('Emission per option-sector'!$D$6:$D$500,'Emission per option-sector'!$C$6:$C$500,$A44,'Emission per option-sector'!$B$6:$B$500,'CO2 emissions per sector'!D$33)</f>
        <v>0</v>
      </c>
      <c r="E44" s="185"/>
    </row>
    <row r="45" spans="1:17" x14ac:dyDescent="0.2">
      <c r="A45" s="193" t="s">
        <v>357</v>
      </c>
      <c r="B45" s="194">
        <f>SUMIFS('Emission per option-sector'!$D$6:$D$500,'Emission per option-sector'!$C$6:$C$500,$A45,'Emission per option-sector'!$B$6:$B$500,'CO2 emissions per sector'!B$33)</f>
        <v>0</v>
      </c>
      <c r="C45" s="194">
        <f>SUMIFS('Emission per option-sector'!$D$6:$D$500,'Emission per option-sector'!$C$6:$C$500,$A45,'Emission per option-sector'!$B$6:$B$500,'CO2 emissions per sector'!C$33)</f>
        <v>0</v>
      </c>
      <c r="D45" s="194">
        <f>SUMIFS('Emission per option-sector'!$D$6:$D$500,'Emission per option-sector'!$C$6:$C$500,$A45,'Emission per option-sector'!$B$6:$B$500,'CO2 emissions per sector'!D$33)</f>
        <v>0</v>
      </c>
      <c r="E45" s="185"/>
    </row>
    <row r="46" spans="1:17" x14ac:dyDescent="0.2">
      <c r="A46" s="193" t="s">
        <v>373</v>
      </c>
      <c r="B46" s="194">
        <f>SUMIFS('Emission per option-sector'!$D$6:$D$500,'Emission per option-sector'!$C$6:$C$500,$A46,'Emission per option-sector'!$B$6:$B$500,'CO2 emissions per sector'!B$33)</f>
        <v>0</v>
      </c>
      <c r="C46" s="194">
        <f>SUMIFS('Emission per option-sector'!$D$6:$D$500,'Emission per option-sector'!$C$6:$C$500,$A46,'Emission per option-sector'!$B$6:$B$500,'CO2 emissions per sector'!C$33)</f>
        <v>0</v>
      </c>
      <c r="D46" s="194">
        <f>SUMIFS('Emission per option-sector'!$D$6:$D$500,'Emission per option-sector'!$C$6:$C$500,$A46,'Emission per option-sector'!$B$6:$B$500,'CO2 emissions per sector'!D$33)</f>
        <v>0</v>
      </c>
      <c r="E46" s="185"/>
    </row>
    <row r="47" spans="1:17" x14ac:dyDescent="0.2">
      <c r="A47" s="193" t="s">
        <v>361</v>
      </c>
      <c r="B47" s="194">
        <f>SUMIFS('Emission per option-sector'!$D$6:$D$500,'Emission per option-sector'!$C$6:$C$500,$A47,'Emission per option-sector'!$B$6:$B$500,'CO2 emissions per sector'!B$33)</f>
        <v>0</v>
      </c>
      <c r="C47" s="194">
        <f>SUMIFS('Emission per option-sector'!$D$6:$D$500,'Emission per option-sector'!$C$6:$C$500,$A47,'Emission per option-sector'!$B$6:$B$500,'CO2 emissions per sector'!C$33)</f>
        <v>0</v>
      </c>
      <c r="D47" s="194">
        <f>SUMIFS('Emission per option-sector'!$D$6:$D$500,'Emission per option-sector'!$C$6:$C$500,$A47,'Emission per option-sector'!$B$6:$B$500,'CO2 emissions per sector'!D$33)</f>
        <v>0.66287082429999999</v>
      </c>
      <c r="E47" s="185"/>
    </row>
    <row r="48" spans="1:17" x14ac:dyDescent="0.2">
      <c r="A48" s="193" t="s">
        <v>365</v>
      </c>
      <c r="B48" s="194">
        <f>SUMIFS('Emission per option-sector'!$D$6:$D$500,'Emission per option-sector'!$C$6:$C$500,$A48,'Emission per option-sector'!$B$6:$B$500,'CO2 emissions per sector'!B$33)</f>
        <v>0</v>
      </c>
      <c r="C48" s="194">
        <f>SUMIFS('Emission per option-sector'!$D$6:$D$500,'Emission per option-sector'!$C$6:$C$500,$A48,'Emission per option-sector'!$B$6:$B$500,'CO2 emissions per sector'!C$33)</f>
        <v>0.25089746400938534</v>
      </c>
      <c r="D48" s="194">
        <f>SUMIFS('Emission per option-sector'!$D$6:$D$500,'Emission per option-sector'!$C$6:$C$500,$A48,'Emission per option-sector'!$B$6:$B$500,'CO2 emissions per sector'!D$33)</f>
        <v>0</v>
      </c>
      <c r="E48" s="185"/>
    </row>
    <row r="49" spans="1:5" x14ac:dyDescent="0.2">
      <c r="A49" s="193" t="s">
        <v>358</v>
      </c>
      <c r="B49" s="194">
        <f>SUMIFS('Emission per option-sector'!$D$6:$D$500,'Emission per option-sector'!$C$6:$C$500,$A49,'Emission per option-sector'!$B$6:$B$500,'CO2 emissions per sector'!B$33)</f>
        <v>0</v>
      </c>
      <c r="C49" s="194">
        <f>SUMIFS('Emission per option-sector'!$D$6:$D$500,'Emission per option-sector'!$C$6:$C$500,$A49,'Emission per option-sector'!$B$6:$B$500,'CO2 emissions per sector'!C$33)</f>
        <v>0</v>
      </c>
      <c r="D49" s="194">
        <f>SUMIFS('Emission per option-sector'!$D$6:$D$500,'Emission per option-sector'!$C$6:$C$500,$A49,'Emission per option-sector'!$B$6:$B$500,'CO2 emissions per sector'!D$33)</f>
        <v>0</v>
      </c>
      <c r="E49" s="185"/>
    </row>
    <row r="50" spans="1:5" x14ac:dyDescent="0.2">
      <c r="A50" s="192" t="s">
        <v>368</v>
      </c>
      <c r="B50" s="194">
        <f>SUMIFS('Emission per option-sector'!$D$6:$D$500,'Emission per option-sector'!$C$6:$C$500,$A50,'Emission per option-sector'!$B$6:$B$500,'CO2 emissions per sector'!B$33)</f>
        <v>0.87586031827410005</v>
      </c>
      <c r="C50" s="194">
        <f>SUMIFS('Emission per option-sector'!$D$6:$D$500,'Emission per option-sector'!$C$6:$C$500,$A50,'Emission per option-sector'!$B$6:$B$500,'CO2 emissions per sector'!C$33)</f>
        <v>1.4681926505200001E-2</v>
      </c>
      <c r="D50" s="194">
        <f>SUMIFS('Emission per option-sector'!$D$6:$D$500,'Emission per option-sector'!$C$6:$C$500,$A50,'Emission per option-sector'!$B$6:$B$500,'CO2 emissions per sector'!D$33)</f>
        <v>0</v>
      </c>
      <c r="E50" s="185"/>
    </row>
    <row r="51" spans="1:5" x14ac:dyDescent="0.2">
      <c r="A51" s="188" t="s">
        <v>363</v>
      </c>
      <c r="B51" s="194">
        <f>SUMIFS('Emission per option-sector'!$D$6:$D$500,'Emission per option-sector'!$C$6:$C$500,$A51,'Emission per option-sector'!$B$6:$B$500,'CO2 emissions per sector'!B$33)</f>
        <v>4.6882844700873991E-2</v>
      </c>
      <c r="C51" s="194">
        <f>SUMIFS('Emission per option-sector'!$D$6:$D$500,'Emission per option-sector'!$C$6:$C$500,$A51,'Emission per option-sector'!$B$6:$B$500,'CO2 emissions per sector'!C$33)</f>
        <v>0.28467366969712021</v>
      </c>
      <c r="D51" s="194">
        <f>SUMIFS('Emission per option-sector'!$D$6:$D$500,'Emission per option-sector'!$C$6:$C$500,$A51,'Emission per option-sector'!$B$6:$B$500,'CO2 emissions per sector'!D$33)</f>
        <v>2.3977747189999999E-2</v>
      </c>
      <c r="E51" s="185"/>
    </row>
    <row r="52" spans="1:5" x14ac:dyDescent="0.2">
      <c r="A52" s="189" t="s">
        <v>364</v>
      </c>
      <c r="B52" s="194">
        <f>SUMIFS('Emission per option-sector'!$D$6:$D$500,'Emission per option-sector'!$C$6:$C$500,$A52,'Emission per option-sector'!$B$6:$B$500,'CO2 emissions per sector'!B$33)</f>
        <v>0</v>
      </c>
      <c r="C52" s="194">
        <f>SUMIFS('Emission per option-sector'!$D$6:$D$500,'Emission per option-sector'!$C$6:$C$500,$A52,'Emission per option-sector'!$B$6:$B$500,'CO2 emissions per sector'!C$33)</f>
        <v>0</v>
      </c>
      <c r="D52" s="194">
        <f>SUMIFS('Emission per option-sector'!$D$6:$D$500,'Emission per option-sector'!$C$6:$C$500,$A52,'Emission per option-sector'!$B$6:$B$500,'CO2 emissions per sector'!D$33)</f>
        <v>0</v>
      </c>
      <c r="E52" s="185"/>
    </row>
    <row r="53" spans="1:5" x14ac:dyDescent="0.2">
      <c r="A53" s="190" t="s">
        <v>24</v>
      </c>
      <c r="B53" s="194">
        <f>SUMIFS('Emission per option-sector'!$D$6:$D$500,'Emission per option-sector'!$C$6:$C$500,$A53,'Emission per option-sector'!$B$6:$B$500,'CO2 emissions per sector'!B$33)</f>
        <v>0</v>
      </c>
      <c r="C53" s="194">
        <f>SUMIFS('Emission per option-sector'!$D$6:$D$500,'Emission per option-sector'!$C$6:$C$500,$A53,'Emission per option-sector'!$B$6:$B$500,'CO2 emissions per sector'!C$33)</f>
        <v>0</v>
      </c>
      <c r="D53" s="194">
        <f>SUMIFS('Emission per option-sector'!$D$6:$D$500,'Emission per option-sector'!$C$6:$C$500,$A53,'Emission per option-sector'!$B$6:$B$500,'CO2 emissions per sector'!D$33)</f>
        <v>0</v>
      </c>
      <c r="E53" s="185"/>
    </row>
    <row r="54" spans="1:5" ht="16" thickBot="1" x14ac:dyDescent="0.25">
      <c r="A54" s="195"/>
      <c r="B54" s="195"/>
      <c r="C54" s="195"/>
      <c r="D54" s="195"/>
      <c r="E54" s="22"/>
    </row>
    <row r="55" spans="1:5" ht="16" thickTop="1" x14ac:dyDescent="0.2">
      <c r="A55" s="187" t="s">
        <v>49</v>
      </c>
      <c r="B55" s="196">
        <f>SUM(B34:B53)</f>
        <v>6.7038761706423502</v>
      </c>
      <c r="C55" s="196">
        <f>SUM(C34:C53)</f>
        <v>3.9184314674717058</v>
      </c>
      <c r="D55" s="196">
        <f>SUM(D34:D53)</f>
        <v>0.68684857149</v>
      </c>
      <c r="E55" s="185"/>
    </row>
  </sheetData>
  <mergeCells count="1">
    <mergeCell ref="R5:U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05AB0-C6B4-4A43-A199-412FBA32329E}">
  <sheetPr>
    <tabColor rgb="FF92D050"/>
  </sheetPr>
  <dimension ref="A1:I536"/>
  <sheetViews>
    <sheetView workbookViewId="0">
      <selection activeCell="O339" sqref="O1:Q1048576"/>
    </sheetView>
  </sheetViews>
  <sheetFormatPr baseColWidth="10" defaultColWidth="8.83203125" defaultRowHeight="15" x14ac:dyDescent="0.2"/>
  <cols>
    <col min="1" max="1" width="70" bestFit="1" customWidth="1"/>
    <col min="2" max="2" width="12" style="6" bestFit="1" customWidth="1"/>
    <col min="3" max="3" width="15.5" bestFit="1" customWidth="1"/>
    <col min="4" max="4" width="19.6640625" bestFit="1" customWidth="1"/>
    <col min="7" max="7" width="11" bestFit="1" customWidth="1"/>
    <col min="10" max="10" width="19.33203125" customWidth="1"/>
  </cols>
  <sheetData>
    <row r="1" spans="1:9" x14ac:dyDescent="0.2">
      <c r="B1" s="237" t="s">
        <v>8346</v>
      </c>
    </row>
    <row r="2" spans="1:9" x14ac:dyDescent="0.2">
      <c r="A2" s="8" t="s">
        <v>47</v>
      </c>
      <c r="B2" s="68"/>
      <c r="C2" s="4"/>
      <c r="D2" s="13"/>
      <c r="E2" s="4"/>
      <c r="F2" s="4"/>
    </row>
    <row r="3" spans="1:9" x14ac:dyDescent="0.2">
      <c r="D3" s="12"/>
    </row>
    <row r="4" spans="1:9" x14ac:dyDescent="0.2">
      <c r="A4" s="32"/>
      <c r="B4" s="238"/>
      <c r="C4" s="32"/>
      <c r="D4" s="239"/>
    </row>
    <row r="5" spans="1:9" x14ac:dyDescent="0.2">
      <c r="A5" s="5" t="s">
        <v>10</v>
      </c>
      <c r="B5" s="5" t="s">
        <v>60</v>
      </c>
      <c r="C5" s="32"/>
      <c r="D5" s="83"/>
    </row>
    <row r="6" spans="1:9" x14ac:dyDescent="0.2">
      <c r="A6" t="s">
        <v>8559</v>
      </c>
      <c r="B6" s="6">
        <v>1472.3381368404375</v>
      </c>
      <c r="D6" s="12"/>
      <c r="G6" s="12"/>
      <c r="H6" s="12"/>
    </row>
    <row r="7" spans="1:9" x14ac:dyDescent="0.2">
      <c r="A7" t="s">
        <v>9139</v>
      </c>
      <c r="B7" s="6">
        <v>3.0068616905220409E-6</v>
      </c>
      <c r="D7" s="12"/>
      <c r="G7" s="12"/>
      <c r="H7" s="12"/>
      <c r="I7" s="12"/>
    </row>
    <row r="8" spans="1:9" x14ac:dyDescent="0.2">
      <c r="A8" t="s">
        <v>102</v>
      </c>
      <c r="B8" s="6">
        <v>1.4809979143111619E-6</v>
      </c>
      <c r="D8" s="12"/>
      <c r="H8" s="12"/>
    </row>
    <row r="9" spans="1:9" x14ac:dyDescent="0.2">
      <c r="A9" t="s">
        <v>9142</v>
      </c>
      <c r="B9" s="6">
        <v>2.3868860394293771E-5</v>
      </c>
      <c r="D9" s="12"/>
      <c r="G9" s="12"/>
    </row>
    <row r="10" spans="1:9" x14ac:dyDescent="0.2">
      <c r="A10" t="s">
        <v>8734</v>
      </c>
      <c r="B10" s="6">
        <v>2.7656912977624081E-6</v>
      </c>
      <c r="D10" s="12"/>
    </row>
    <row r="11" spans="1:9" x14ac:dyDescent="0.2">
      <c r="A11" t="s">
        <v>455</v>
      </c>
      <c r="B11" s="6">
        <v>9.8301052777997224</v>
      </c>
      <c r="D11" s="12"/>
    </row>
    <row r="12" spans="1:9" x14ac:dyDescent="0.2">
      <c r="A12" t="s">
        <v>9144</v>
      </c>
      <c r="B12" s="6">
        <v>1.1742871563962803E-7</v>
      </c>
      <c r="D12" s="12"/>
    </row>
    <row r="13" spans="1:9" x14ac:dyDescent="0.2">
      <c r="A13" t="s">
        <v>8685</v>
      </c>
      <c r="B13" s="6">
        <v>12.003733918740693</v>
      </c>
      <c r="D13" s="12"/>
    </row>
    <row r="14" spans="1:9" x14ac:dyDescent="0.2">
      <c r="A14" t="s">
        <v>8458</v>
      </c>
      <c r="B14" s="6">
        <v>1.4183516794518531E-2</v>
      </c>
      <c r="D14" s="12"/>
    </row>
    <row r="15" spans="1:9" x14ac:dyDescent="0.2">
      <c r="A15" t="s">
        <v>8736</v>
      </c>
      <c r="B15" s="6">
        <v>2.4020965491894918E-6</v>
      </c>
      <c r="D15" s="12"/>
    </row>
    <row r="16" spans="1:9" x14ac:dyDescent="0.2">
      <c r="A16" t="s">
        <v>8459</v>
      </c>
      <c r="B16" s="6">
        <v>4.9308666119759017E-4</v>
      </c>
      <c r="D16" s="12"/>
      <c r="H16" s="12"/>
    </row>
    <row r="17" spans="1:8" x14ac:dyDescent="0.2">
      <c r="A17" t="s">
        <v>8460</v>
      </c>
      <c r="B17" s="6">
        <v>80.781017092246657</v>
      </c>
      <c r="D17" s="12"/>
    </row>
    <row r="18" spans="1:8" x14ac:dyDescent="0.2">
      <c r="A18" t="s">
        <v>9146</v>
      </c>
      <c r="B18" s="6">
        <v>5.823509647842204E-7</v>
      </c>
      <c r="D18" s="12"/>
      <c r="G18" s="12"/>
    </row>
    <row r="19" spans="1:8" x14ac:dyDescent="0.2">
      <c r="A19" t="s">
        <v>8737</v>
      </c>
      <c r="B19" s="6">
        <v>94.578396199768918</v>
      </c>
      <c r="D19" s="12"/>
      <c r="G19" s="12"/>
    </row>
    <row r="20" spans="1:8" x14ac:dyDescent="0.2">
      <c r="A20" t="s">
        <v>8461</v>
      </c>
      <c r="B20" s="6">
        <v>6.90299089880302E-2</v>
      </c>
      <c r="D20" s="12"/>
      <c r="G20" s="12"/>
    </row>
    <row r="21" spans="1:8" x14ac:dyDescent="0.2">
      <c r="A21" t="s">
        <v>8462</v>
      </c>
      <c r="B21" s="6">
        <v>1146.9933984674644</v>
      </c>
      <c r="D21" s="12"/>
    </row>
    <row r="22" spans="1:8" x14ac:dyDescent="0.2">
      <c r="A22" t="s">
        <v>8463</v>
      </c>
      <c r="B22" s="6">
        <v>182.12416043377942</v>
      </c>
      <c r="D22" s="12"/>
    </row>
    <row r="23" spans="1:8" x14ac:dyDescent="0.2">
      <c r="A23" t="s">
        <v>8464</v>
      </c>
      <c r="B23" s="6">
        <v>2.1146908379237481</v>
      </c>
      <c r="D23" s="12"/>
    </row>
    <row r="24" spans="1:8" x14ac:dyDescent="0.2">
      <c r="A24" t="s">
        <v>8465</v>
      </c>
      <c r="B24" s="6">
        <v>15.190970756017945</v>
      </c>
      <c r="D24" s="12"/>
    </row>
    <row r="25" spans="1:8" x14ac:dyDescent="0.2">
      <c r="A25" t="s">
        <v>9147</v>
      </c>
      <c r="B25" s="6">
        <v>1.3327187482508644E-4</v>
      </c>
      <c r="D25" s="12"/>
    </row>
    <row r="26" spans="1:8" x14ac:dyDescent="0.2">
      <c r="A26" t="s">
        <v>8738</v>
      </c>
      <c r="B26" s="6">
        <v>3.5592247382305555E-4</v>
      </c>
      <c r="D26" s="12"/>
    </row>
    <row r="27" spans="1:8" x14ac:dyDescent="0.2">
      <c r="A27" t="s">
        <v>8614</v>
      </c>
      <c r="B27" s="6">
        <v>1.4707120946355538E-3</v>
      </c>
      <c r="D27" s="12"/>
      <c r="H27" s="12"/>
    </row>
    <row r="28" spans="1:8" x14ac:dyDescent="0.2">
      <c r="A28" t="s">
        <v>8560</v>
      </c>
      <c r="B28" s="6">
        <v>11.714816673522975</v>
      </c>
      <c r="D28" s="12"/>
    </row>
    <row r="29" spans="1:8" x14ac:dyDescent="0.2">
      <c r="A29" t="s">
        <v>8561</v>
      </c>
      <c r="B29" s="6">
        <v>2.2677443387003349</v>
      </c>
      <c r="D29" s="12"/>
    </row>
    <row r="30" spans="1:8" x14ac:dyDescent="0.2">
      <c r="A30" t="s">
        <v>8562</v>
      </c>
      <c r="B30" s="6">
        <v>15.047100847288247</v>
      </c>
      <c r="D30" s="12"/>
    </row>
    <row r="31" spans="1:8" x14ac:dyDescent="0.2">
      <c r="A31" t="s">
        <v>109</v>
      </c>
      <c r="B31" s="6">
        <v>1.5545023197966494</v>
      </c>
      <c r="D31" s="12"/>
    </row>
    <row r="32" spans="1:8" x14ac:dyDescent="0.2">
      <c r="A32" t="s">
        <v>8563</v>
      </c>
      <c r="B32" s="6">
        <v>0.52426066217665079</v>
      </c>
      <c r="D32" s="12"/>
    </row>
    <row r="33" spans="1:9" x14ac:dyDescent="0.2">
      <c r="A33" t="s">
        <v>8564</v>
      </c>
      <c r="B33" s="6">
        <v>0.44902741249659278</v>
      </c>
      <c r="D33" s="12"/>
    </row>
    <row r="34" spans="1:9" x14ac:dyDescent="0.2">
      <c r="A34" t="s">
        <v>9166</v>
      </c>
      <c r="B34" s="6">
        <v>3.5643337034641659E-4</v>
      </c>
      <c r="D34" s="12"/>
    </row>
    <row r="35" spans="1:9" x14ac:dyDescent="0.2">
      <c r="A35" t="s">
        <v>8466</v>
      </c>
      <c r="B35" s="6">
        <v>0.11243504553913802</v>
      </c>
      <c r="D35" s="12"/>
    </row>
    <row r="36" spans="1:9" x14ac:dyDescent="0.2">
      <c r="A36" t="s">
        <v>8467</v>
      </c>
      <c r="B36" s="6">
        <v>6.6313145208242441E-4</v>
      </c>
      <c r="D36" s="12"/>
    </row>
    <row r="37" spans="1:9" x14ac:dyDescent="0.2">
      <c r="A37" t="s">
        <v>8558</v>
      </c>
      <c r="B37" s="6">
        <v>4.7499986823866687</v>
      </c>
      <c r="D37" s="12"/>
    </row>
    <row r="38" spans="1:9" x14ac:dyDescent="0.2">
      <c r="A38" t="s">
        <v>8468</v>
      </c>
      <c r="B38" s="6">
        <v>6.0000000962649933</v>
      </c>
      <c r="D38" s="12"/>
    </row>
    <row r="39" spans="1:9" x14ac:dyDescent="0.2">
      <c r="A39" t="s">
        <v>9168</v>
      </c>
      <c r="B39" s="6">
        <v>2.7451082113882983E-5</v>
      </c>
      <c r="D39" s="12"/>
      <c r="H39" s="12"/>
    </row>
    <row r="40" spans="1:9" x14ac:dyDescent="0.2">
      <c r="A40" t="s">
        <v>9169</v>
      </c>
      <c r="B40" s="6">
        <v>6.2365282648558908E-6</v>
      </c>
      <c r="D40" s="12"/>
      <c r="G40" s="12"/>
      <c r="H40" s="12"/>
      <c r="I40" s="12"/>
    </row>
    <row r="41" spans="1:9" x14ac:dyDescent="0.2">
      <c r="A41" t="s">
        <v>8469</v>
      </c>
      <c r="B41" s="6">
        <v>8.7371484776757434E-5</v>
      </c>
      <c r="D41" s="12"/>
    </row>
    <row r="42" spans="1:9" x14ac:dyDescent="0.2">
      <c r="A42" t="s">
        <v>8565</v>
      </c>
      <c r="B42" s="6">
        <v>9.3794614229084292</v>
      </c>
      <c r="D42" s="12"/>
      <c r="H42" s="12"/>
    </row>
    <row r="43" spans="1:9" x14ac:dyDescent="0.2">
      <c r="A43" t="s">
        <v>110</v>
      </c>
      <c r="B43" s="6">
        <v>38.808178684016127</v>
      </c>
      <c r="D43" s="12"/>
    </row>
    <row r="44" spans="1:9" x14ac:dyDescent="0.2">
      <c r="A44" t="s">
        <v>112</v>
      </c>
      <c r="B44" s="6">
        <v>8.0592022824197613</v>
      </c>
      <c r="D44" s="12"/>
    </row>
    <row r="45" spans="1:9" x14ac:dyDescent="0.2">
      <c r="A45" t="s">
        <v>114</v>
      </c>
      <c r="B45" s="6">
        <v>6.546123826190361E-7</v>
      </c>
      <c r="D45" s="12"/>
    </row>
    <row r="46" spans="1:9" x14ac:dyDescent="0.2">
      <c r="A46" t="s">
        <v>9174</v>
      </c>
      <c r="B46" s="6">
        <v>6.3758287328428738</v>
      </c>
      <c r="D46" s="12"/>
    </row>
    <row r="47" spans="1:9" x14ac:dyDescent="0.2">
      <c r="A47" t="s">
        <v>8470</v>
      </c>
      <c r="B47" s="6">
        <v>5.0977341493786514E-3</v>
      </c>
      <c r="D47" s="12"/>
    </row>
    <row r="48" spans="1:9" x14ac:dyDescent="0.2">
      <c r="A48" t="s">
        <v>8471</v>
      </c>
      <c r="B48" s="6">
        <v>2.2711696652750687E-2</v>
      </c>
      <c r="D48" s="12"/>
      <c r="G48" s="12"/>
    </row>
    <row r="49" spans="1:7" x14ac:dyDescent="0.2">
      <c r="A49" t="s">
        <v>116</v>
      </c>
      <c r="B49" s="6">
        <v>1.217489523148684</v>
      </c>
      <c r="D49" s="12"/>
    </row>
    <row r="50" spans="1:7" x14ac:dyDescent="0.2">
      <c r="A50" t="s">
        <v>8472</v>
      </c>
      <c r="B50" s="6">
        <v>16.121444554800398</v>
      </c>
      <c r="D50" s="12"/>
    </row>
    <row r="51" spans="1:7" x14ac:dyDescent="0.2">
      <c r="A51" t="s">
        <v>8566</v>
      </c>
      <c r="B51" s="6">
        <v>16.92000050925855</v>
      </c>
      <c r="D51" s="12"/>
    </row>
    <row r="52" spans="1:7" x14ac:dyDescent="0.2">
      <c r="A52" t="s">
        <v>8567</v>
      </c>
      <c r="B52" s="6">
        <v>12.516937957562456</v>
      </c>
      <c r="D52" s="12"/>
    </row>
    <row r="53" spans="1:7" x14ac:dyDescent="0.2">
      <c r="A53" t="s">
        <v>8689</v>
      </c>
      <c r="B53" s="6">
        <v>1.4116729018767837E-4</v>
      </c>
      <c r="D53" s="12"/>
    </row>
    <row r="54" spans="1:7" x14ac:dyDescent="0.2">
      <c r="A54" t="s">
        <v>117</v>
      </c>
      <c r="B54" s="6">
        <v>4.4155976965431307</v>
      </c>
      <c r="D54" s="12"/>
    </row>
    <row r="55" spans="1:7" x14ac:dyDescent="0.2">
      <c r="A55" t="s">
        <v>118</v>
      </c>
      <c r="B55" s="6">
        <v>8.0003483753985185E-4</v>
      </c>
      <c r="D55" s="12"/>
      <c r="G55" s="12"/>
    </row>
    <row r="56" spans="1:7" x14ac:dyDescent="0.2">
      <c r="A56" t="s">
        <v>120</v>
      </c>
      <c r="B56" s="6">
        <v>3.0961450970228115E-2</v>
      </c>
      <c r="D56" s="12"/>
    </row>
    <row r="57" spans="1:7" x14ac:dyDescent="0.2">
      <c r="A57" t="s">
        <v>121</v>
      </c>
      <c r="B57" s="6">
        <v>171.19135140248287</v>
      </c>
      <c r="D57" s="12"/>
    </row>
    <row r="58" spans="1:7" x14ac:dyDescent="0.2">
      <c r="A58" t="s">
        <v>123</v>
      </c>
      <c r="B58" s="6">
        <v>1.3895154970851413E-3</v>
      </c>
      <c r="D58" s="12"/>
    </row>
    <row r="59" spans="1:7" x14ac:dyDescent="0.2">
      <c r="A59" t="s">
        <v>124</v>
      </c>
      <c r="B59" s="6">
        <v>63.08025524236983</v>
      </c>
      <c r="D59" s="12"/>
    </row>
    <row r="60" spans="1:7" x14ac:dyDescent="0.2">
      <c r="A60" t="s">
        <v>8568</v>
      </c>
      <c r="B60" s="6">
        <v>7.7000004103453135</v>
      </c>
      <c r="D60" s="12"/>
      <c r="G60" s="12"/>
    </row>
    <row r="61" spans="1:7" x14ac:dyDescent="0.2">
      <c r="A61" t="s">
        <v>8569</v>
      </c>
      <c r="B61" s="6">
        <v>6.9477951045156097</v>
      </c>
      <c r="D61" s="12"/>
    </row>
    <row r="62" spans="1:7" x14ac:dyDescent="0.2">
      <c r="A62" t="s">
        <v>8747</v>
      </c>
      <c r="B62" s="6">
        <v>3.9554931630974434E-5</v>
      </c>
      <c r="D62" s="12"/>
    </row>
    <row r="63" spans="1:7" x14ac:dyDescent="0.2">
      <c r="A63" t="s">
        <v>126</v>
      </c>
      <c r="B63" s="6">
        <v>7.50217553929265E-5</v>
      </c>
      <c r="D63" s="12"/>
    </row>
    <row r="64" spans="1:7" x14ac:dyDescent="0.2">
      <c r="A64" t="s">
        <v>8570</v>
      </c>
      <c r="B64" s="6">
        <v>437.80861033316859</v>
      </c>
      <c r="D64" s="12"/>
    </row>
    <row r="65" spans="1:4" x14ac:dyDescent="0.2">
      <c r="A65" t="s">
        <v>8571</v>
      </c>
      <c r="B65" s="6">
        <v>828.01055412671906</v>
      </c>
      <c r="D65" s="12"/>
    </row>
    <row r="66" spans="1:4" x14ac:dyDescent="0.2">
      <c r="A66" t="s">
        <v>8473</v>
      </c>
      <c r="B66" s="6">
        <v>46.516036717151898</v>
      </c>
      <c r="D66" s="12"/>
    </row>
    <row r="67" spans="1:4" x14ac:dyDescent="0.2">
      <c r="A67" t="s">
        <v>497</v>
      </c>
      <c r="B67" s="6">
        <v>50.000000659218117</v>
      </c>
      <c r="D67" s="12"/>
    </row>
    <row r="68" spans="1:4" x14ac:dyDescent="0.2">
      <c r="A68" t="s">
        <v>8615</v>
      </c>
      <c r="B68" s="6">
        <v>331.42650031389553</v>
      </c>
      <c r="D68" s="12"/>
    </row>
    <row r="69" spans="1:4" x14ac:dyDescent="0.2">
      <c r="A69" t="s">
        <v>8572</v>
      </c>
      <c r="B69" s="6">
        <v>1416.082743817982</v>
      </c>
      <c r="D69" s="12"/>
    </row>
    <row r="70" spans="1:4" x14ac:dyDescent="0.2">
      <c r="A70" t="s">
        <v>8474</v>
      </c>
      <c r="B70" s="6">
        <v>44.903815363580691</v>
      </c>
      <c r="D70" s="12"/>
    </row>
    <row r="71" spans="1:4" x14ac:dyDescent="0.2">
      <c r="A71" t="s">
        <v>8151</v>
      </c>
      <c r="B71" s="6">
        <v>1.6219273485494323E-6</v>
      </c>
      <c r="D71" s="12"/>
    </row>
    <row r="72" spans="1:4" x14ac:dyDescent="0.2">
      <c r="A72" t="s">
        <v>8748</v>
      </c>
      <c r="B72" s="6">
        <v>1.7760104466616289E-3</v>
      </c>
      <c r="D72" s="12"/>
    </row>
    <row r="73" spans="1:4" x14ac:dyDescent="0.2">
      <c r="A73" t="s">
        <v>8749</v>
      </c>
      <c r="B73" s="6">
        <v>1.1840069644410858E-3</v>
      </c>
      <c r="D73" s="12"/>
    </row>
    <row r="74" spans="1:4" x14ac:dyDescent="0.2">
      <c r="A74" t="s">
        <v>127</v>
      </c>
      <c r="B74" s="6">
        <v>420.16546564332498</v>
      </c>
      <c r="D74" s="12"/>
    </row>
    <row r="75" spans="1:4" x14ac:dyDescent="0.2">
      <c r="A75" t="s">
        <v>128</v>
      </c>
      <c r="B75" s="6">
        <v>517.95883214000776</v>
      </c>
      <c r="D75" s="12"/>
    </row>
    <row r="76" spans="1:4" x14ac:dyDescent="0.2">
      <c r="A76" t="s">
        <v>130</v>
      </c>
      <c r="B76" s="6">
        <v>1654.0150062699192</v>
      </c>
      <c r="D76" s="12"/>
    </row>
    <row r="77" spans="1:4" x14ac:dyDescent="0.2">
      <c r="A77" t="s">
        <v>131</v>
      </c>
      <c r="B77" s="6">
        <v>3.9220507486781563E-4</v>
      </c>
      <c r="D77" s="12"/>
    </row>
    <row r="78" spans="1:4" x14ac:dyDescent="0.2">
      <c r="A78" t="s">
        <v>132</v>
      </c>
      <c r="B78" s="6">
        <v>2.8875914748290602E-4</v>
      </c>
      <c r="D78" s="12"/>
    </row>
    <row r="79" spans="1:4" x14ac:dyDescent="0.2">
      <c r="A79" t="s">
        <v>133</v>
      </c>
      <c r="B79" s="6">
        <v>1.1704605870004991E-4</v>
      </c>
      <c r="D79" s="12"/>
    </row>
    <row r="80" spans="1:4" x14ac:dyDescent="0.2">
      <c r="A80" t="s">
        <v>8666</v>
      </c>
      <c r="B80" s="6">
        <v>2.4704583665946547E-5</v>
      </c>
      <c r="D80" s="12"/>
    </row>
    <row r="81" spans="1:4" x14ac:dyDescent="0.2">
      <c r="A81" t="s">
        <v>8667</v>
      </c>
      <c r="B81" s="6">
        <v>0.71704345638440004</v>
      </c>
      <c r="D81" s="12"/>
    </row>
    <row r="82" spans="1:4" x14ac:dyDescent="0.2">
      <c r="A82" t="s">
        <v>8150</v>
      </c>
      <c r="B82" s="6">
        <v>2.4777131940698915E-6</v>
      </c>
      <c r="D82" s="12"/>
    </row>
    <row r="83" spans="1:4" x14ac:dyDescent="0.2">
      <c r="A83" t="s">
        <v>8753</v>
      </c>
      <c r="B83" s="6">
        <v>2.5237410656022658E-5</v>
      </c>
      <c r="D83" s="12"/>
    </row>
    <row r="84" spans="1:4" x14ac:dyDescent="0.2">
      <c r="A84" t="s">
        <v>8754</v>
      </c>
      <c r="B84" s="6">
        <v>1.8763761696308673E-4</v>
      </c>
      <c r="D84" s="12"/>
    </row>
    <row r="85" spans="1:4" x14ac:dyDescent="0.2">
      <c r="A85" t="s">
        <v>8152</v>
      </c>
      <c r="B85" s="6">
        <v>2.8015636849096431E-6</v>
      </c>
      <c r="D85" s="12"/>
    </row>
    <row r="86" spans="1:4" x14ac:dyDescent="0.2">
      <c r="A86" t="s">
        <v>8755</v>
      </c>
      <c r="B86" s="6">
        <v>3.2080560961748215E-5</v>
      </c>
      <c r="D86" s="12"/>
    </row>
    <row r="87" spans="1:4" x14ac:dyDescent="0.2">
      <c r="A87" t="s">
        <v>8756</v>
      </c>
      <c r="B87" s="6">
        <v>1.6040280480874107E-5</v>
      </c>
      <c r="D87" s="12"/>
    </row>
    <row r="88" spans="1:4" x14ac:dyDescent="0.2">
      <c r="A88" t="s">
        <v>8153</v>
      </c>
      <c r="B88" s="6">
        <v>5.7745009731146789E-7</v>
      </c>
      <c r="D88" s="12"/>
    </row>
    <row r="89" spans="1:4" x14ac:dyDescent="0.2">
      <c r="A89" t="s">
        <v>8757</v>
      </c>
      <c r="B89" s="6">
        <v>6.9507024034656103E-6</v>
      </c>
      <c r="D89" s="12"/>
    </row>
    <row r="90" spans="1:4" x14ac:dyDescent="0.2">
      <c r="A90" t="s">
        <v>8758</v>
      </c>
      <c r="B90" s="6">
        <v>1.2076269020298225E-5</v>
      </c>
      <c r="D90" s="12"/>
    </row>
    <row r="91" spans="1:4" x14ac:dyDescent="0.2">
      <c r="A91" t="s">
        <v>8154</v>
      </c>
      <c r="B91" s="6">
        <v>1.0009011460990478E-7</v>
      </c>
      <c r="D91" s="12"/>
    </row>
    <row r="92" spans="1:4" x14ac:dyDescent="0.2">
      <c r="A92" t="s">
        <v>8759</v>
      </c>
      <c r="B92" s="6">
        <v>0.19464981424859756</v>
      </c>
      <c r="D92" s="12"/>
    </row>
    <row r="93" spans="1:4" x14ac:dyDescent="0.2">
      <c r="A93" t="s">
        <v>8760</v>
      </c>
      <c r="B93" s="6">
        <v>9.830772781843311E-2</v>
      </c>
      <c r="D93" s="12"/>
    </row>
    <row r="94" spans="1:4" x14ac:dyDescent="0.2">
      <c r="A94" t="s">
        <v>8155</v>
      </c>
      <c r="B94" s="6">
        <v>1.4014786625899025E-3</v>
      </c>
      <c r="D94" s="12"/>
    </row>
    <row r="95" spans="1:4" x14ac:dyDescent="0.2">
      <c r="A95" t="s">
        <v>8761</v>
      </c>
      <c r="B95" s="6">
        <v>8.8503545703838467E-6</v>
      </c>
      <c r="D95" s="12"/>
    </row>
    <row r="96" spans="1:4" x14ac:dyDescent="0.2">
      <c r="A96" t="s">
        <v>8762</v>
      </c>
      <c r="B96" s="6">
        <v>1.2738613804028155E-5</v>
      </c>
      <c r="D96" s="12"/>
    </row>
    <row r="97" spans="1:8" x14ac:dyDescent="0.2">
      <c r="A97" t="s">
        <v>8156</v>
      </c>
      <c r="B97" s="6">
        <v>1.2744510581352739E-7</v>
      </c>
      <c r="D97" s="12"/>
    </row>
    <row r="98" spans="1:8" x14ac:dyDescent="0.2">
      <c r="A98" t="s">
        <v>8698</v>
      </c>
      <c r="B98" s="6">
        <v>5.0262058609855789</v>
      </c>
      <c r="D98" s="12"/>
    </row>
    <row r="99" spans="1:8" x14ac:dyDescent="0.2">
      <c r="A99" t="s">
        <v>8699</v>
      </c>
      <c r="B99" s="6">
        <v>5.0262058609855789</v>
      </c>
      <c r="D99" s="12"/>
    </row>
    <row r="100" spans="1:8" x14ac:dyDescent="0.2">
      <c r="A100" t="s">
        <v>8157</v>
      </c>
      <c r="B100" s="6">
        <v>4.5235852748870216E-2</v>
      </c>
      <c r="D100" s="12"/>
    </row>
    <row r="101" spans="1:8" x14ac:dyDescent="0.2">
      <c r="A101" t="s">
        <v>8763</v>
      </c>
      <c r="B101" s="6">
        <v>2.6365968120278307E-6</v>
      </c>
      <c r="D101" s="12"/>
      <c r="G101" s="12"/>
    </row>
    <row r="102" spans="1:8" x14ac:dyDescent="0.2">
      <c r="A102" t="s">
        <v>8764</v>
      </c>
      <c r="B102" s="6">
        <v>9.2596888762571756E-6</v>
      </c>
      <c r="D102" s="12"/>
    </row>
    <row r="103" spans="1:8" x14ac:dyDescent="0.2">
      <c r="A103" t="s">
        <v>8765</v>
      </c>
      <c r="B103" s="6">
        <v>3.0364881717746849E-6</v>
      </c>
      <c r="D103" s="12"/>
    </row>
    <row r="104" spans="1:8" x14ac:dyDescent="0.2">
      <c r="A104" t="s">
        <v>8766</v>
      </c>
      <c r="B104" s="6">
        <v>9.6759677638359633E-6</v>
      </c>
      <c r="D104" s="12"/>
    </row>
    <row r="105" spans="1:8" x14ac:dyDescent="0.2">
      <c r="A105" t="s">
        <v>8158</v>
      </c>
      <c r="B105" s="6">
        <v>1.0931357418388867E-7</v>
      </c>
      <c r="D105" s="12"/>
    </row>
    <row r="106" spans="1:8" x14ac:dyDescent="0.2">
      <c r="A106" t="s">
        <v>8573</v>
      </c>
      <c r="B106" s="6">
        <v>3.4549318294248926E-2</v>
      </c>
      <c r="D106" s="12"/>
    </row>
    <row r="107" spans="1:8" x14ac:dyDescent="0.2">
      <c r="A107" t="s">
        <v>8574</v>
      </c>
      <c r="B107" s="6">
        <v>1.959664337946667E-2</v>
      </c>
      <c r="D107" s="12"/>
      <c r="G107" s="12"/>
    </row>
    <row r="108" spans="1:8" x14ac:dyDescent="0.2">
      <c r="A108" t="s">
        <v>8159</v>
      </c>
      <c r="B108" s="6">
        <v>3.5246165070650716E-4</v>
      </c>
      <c r="D108" s="12"/>
      <c r="G108" s="12"/>
      <c r="H108" s="12"/>
    </row>
    <row r="109" spans="1:8" x14ac:dyDescent="0.2">
      <c r="A109" t="s">
        <v>8767</v>
      </c>
      <c r="B109" s="6">
        <v>8.5217862713971829E-4</v>
      </c>
      <c r="D109" s="12"/>
    </row>
    <row r="110" spans="1:8" x14ac:dyDescent="0.2">
      <c r="A110" t="s">
        <v>8768</v>
      </c>
      <c r="B110" s="6">
        <v>6.5906795647387648E-2</v>
      </c>
      <c r="D110" s="12"/>
    </row>
    <row r="111" spans="1:8" x14ac:dyDescent="0.2">
      <c r="A111" t="s">
        <v>8575</v>
      </c>
      <c r="B111" s="6">
        <v>1.9383594927113057</v>
      </c>
      <c r="D111" s="12"/>
    </row>
    <row r="112" spans="1:8" x14ac:dyDescent="0.2">
      <c r="A112" t="s">
        <v>8616</v>
      </c>
      <c r="B112" s="6">
        <v>4.9663938855632632E-2</v>
      </c>
      <c r="D112" s="12"/>
    </row>
    <row r="113" spans="1:8" x14ac:dyDescent="0.2">
      <c r="A113" t="s">
        <v>8769</v>
      </c>
      <c r="B113" s="6">
        <v>4.604955164634271E-2</v>
      </c>
      <c r="D113" s="12"/>
    </row>
    <row r="114" spans="1:8" x14ac:dyDescent="0.2">
      <c r="A114" t="s">
        <v>8451</v>
      </c>
      <c r="B114" s="6">
        <v>3.7475459032087741</v>
      </c>
      <c r="D114" s="12"/>
      <c r="H114" s="12"/>
    </row>
    <row r="115" spans="1:8" x14ac:dyDescent="0.2">
      <c r="A115" t="s">
        <v>8452</v>
      </c>
      <c r="B115" s="6">
        <v>1.644986259823987E-6</v>
      </c>
      <c r="D115" s="12"/>
    </row>
    <row r="116" spans="1:8" x14ac:dyDescent="0.2">
      <c r="A116" t="s">
        <v>8453</v>
      </c>
      <c r="B116" s="6">
        <v>3.498905557770529</v>
      </c>
      <c r="D116" s="12"/>
    </row>
    <row r="117" spans="1:8" x14ac:dyDescent="0.2">
      <c r="A117" t="s">
        <v>8770</v>
      </c>
      <c r="B117" s="6">
        <v>8.6466374691574912E-6</v>
      </c>
      <c r="D117" s="12"/>
    </row>
    <row r="118" spans="1:8" x14ac:dyDescent="0.2">
      <c r="A118" t="s">
        <v>8454</v>
      </c>
      <c r="B118" s="6">
        <v>1.4320649439459956E-3</v>
      </c>
      <c r="D118" s="12"/>
    </row>
    <row r="119" spans="1:8" x14ac:dyDescent="0.2">
      <c r="A119" t="s">
        <v>8772</v>
      </c>
      <c r="B119" s="6">
        <v>1.0562750147107785E-6</v>
      </c>
      <c r="D119" s="12"/>
      <c r="G119" s="12"/>
    </row>
    <row r="120" spans="1:8" x14ac:dyDescent="0.2">
      <c r="A120" t="s">
        <v>8773</v>
      </c>
      <c r="B120" s="6">
        <v>2.229317679334635E-6</v>
      </c>
      <c r="D120" s="12"/>
    </row>
    <row r="121" spans="1:8" x14ac:dyDescent="0.2">
      <c r="A121" t="s">
        <v>8700</v>
      </c>
      <c r="B121" s="6">
        <v>5.0957607247665342E-2</v>
      </c>
      <c r="D121" s="12"/>
      <c r="F121" s="12"/>
      <c r="G121" s="12"/>
    </row>
    <row r="122" spans="1:8" x14ac:dyDescent="0.2">
      <c r="A122" t="s">
        <v>9182</v>
      </c>
      <c r="B122" s="6">
        <v>1.1949474006172661E-4</v>
      </c>
      <c r="D122" s="12"/>
    </row>
    <row r="123" spans="1:8" x14ac:dyDescent="0.2">
      <c r="A123" t="s">
        <v>8775</v>
      </c>
      <c r="B123" s="6">
        <v>0.12200920905397622</v>
      </c>
      <c r="D123" s="12"/>
      <c r="G123" s="12"/>
    </row>
    <row r="124" spans="1:8" x14ac:dyDescent="0.2">
      <c r="A124" t="s">
        <v>8456</v>
      </c>
      <c r="B124" s="6">
        <v>0.14629451196061583</v>
      </c>
      <c r="D124" s="12"/>
    </row>
    <row r="125" spans="1:8" x14ac:dyDescent="0.2">
      <c r="A125" t="s">
        <v>8475</v>
      </c>
      <c r="B125" s="6">
        <v>4.6020571372155921</v>
      </c>
      <c r="D125" s="12"/>
    </row>
    <row r="126" spans="1:8" x14ac:dyDescent="0.2">
      <c r="A126" t="s">
        <v>135</v>
      </c>
      <c r="B126" s="6">
        <v>1.7786029692114583E-3</v>
      </c>
      <c r="D126" s="12"/>
      <c r="H126" s="12"/>
    </row>
    <row r="127" spans="1:8" x14ac:dyDescent="0.2">
      <c r="A127" t="s">
        <v>8576</v>
      </c>
      <c r="B127" s="6">
        <v>7.5875557024802394</v>
      </c>
      <c r="D127" s="12"/>
    </row>
    <row r="128" spans="1:8" x14ac:dyDescent="0.2">
      <c r="A128" t="s">
        <v>136</v>
      </c>
      <c r="B128" s="6">
        <v>5.6882557373745936E-4</v>
      </c>
      <c r="D128" s="12"/>
      <c r="G128" s="12"/>
    </row>
    <row r="129" spans="1:4" x14ac:dyDescent="0.2">
      <c r="A129" t="s">
        <v>8778</v>
      </c>
      <c r="B129" s="6">
        <v>18.372628006907405</v>
      </c>
      <c r="D129" s="12"/>
    </row>
    <row r="130" spans="1:4" x14ac:dyDescent="0.2">
      <c r="A130" t="s">
        <v>8687</v>
      </c>
      <c r="B130" s="6">
        <v>2.3900913193932229</v>
      </c>
      <c r="D130" s="12"/>
    </row>
    <row r="131" spans="1:4" x14ac:dyDescent="0.2">
      <c r="A131" t="s">
        <v>8617</v>
      </c>
      <c r="B131" s="6">
        <v>47.769361448357223</v>
      </c>
      <c r="D131" s="12"/>
    </row>
    <row r="132" spans="1:4" x14ac:dyDescent="0.2">
      <c r="A132" t="s">
        <v>9184</v>
      </c>
      <c r="B132" s="6">
        <v>5.8682628759594731E-4</v>
      </c>
      <c r="D132" s="12"/>
    </row>
    <row r="133" spans="1:4" x14ac:dyDescent="0.2">
      <c r="A133" t="s">
        <v>9185</v>
      </c>
      <c r="B133" s="6">
        <v>4.0881664300383667E-3</v>
      </c>
      <c r="D133" s="12"/>
    </row>
    <row r="134" spans="1:4" x14ac:dyDescent="0.2">
      <c r="A134" t="s">
        <v>137</v>
      </c>
      <c r="B134" s="6">
        <v>1.2320589613590188E-4</v>
      </c>
      <c r="D134" s="12"/>
    </row>
    <row r="135" spans="1:4" x14ac:dyDescent="0.2">
      <c r="A135" t="s">
        <v>138</v>
      </c>
      <c r="B135" s="6">
        <v>6.3823549105081862E-4</v>
      </c>
      <c r="D135" s="12"/>
    </row>
    <row r="136" spans="1:4" x14ac:dyDescent="0.2">
      <c r="A136" t="s">
        <v>8476</v>
      </c>
      <c r="B136" s="6">
        <v>0.27099987462627984</v>
      </c>
      <c r="D136" s="12"/>
    </row>
    <row r="137" spans="1:4" x14ac:dyDescent="0.2">
      <c r="A137" t="s">
        <v>9187</v>
      </c>
      <c r="B137" s="6">
        <v>1.0905195281212042E-4</v>
      </c>
      <c r="D137" s="12"/>
    </row>
    <row r="138" spans="1:4" x14ac:dyDescent="0.2">
      <c r="A138" t="s">
        <v>8783</v>
      </c>
      <c r="B138" s="6">
        <v>3.4605648507111368</v>
      </c>
      <c r="D138" s="12"/>
    </row>
    <row r="139" spans="1:4" x14ac:dyDescent="0.2">
      <c r="A139" t="s">
        <v>9189</v>
      </c>
      <c r="B139" s="6">
        <v>3.9596557016772095E-4</v>
      </c>
      <c r="D139" s="12"/>
    </row>
    <row r="140" spans="1:4" x14ac:dyDescent="0.2">
      <c r="A140" t="s">
        <v>8701</v>
      </c>
      <c r="B140" s="6">
        <v>3.2188059090857903</v>
      </c>
      <c r="D140" s="12"/>
    </row>
    <row r="141" spans="1:4" x14ac:dyDescent="0.2">
      <c r="A141" t="s">
        <v>9191</v>
      </c>
      <c r="B141" s="6">
        <v>1.1567063550574764E-4</v>
      </c>
      <c r="D141" s="12"/>
    </row>
    <row r="142" spans="1:4" x14ac:dyDescent="0.2">
      <c r="A142" t="s">
        <v>8690</v>
      </c>
      <c r="B142" s="6">
        <v>2.2606669025129396</v>
      </c>
      <c r="D142" s="12"/>
    </row>
    <row r="143" spans="1:4" x14ac:dyDescent="0.2">
      <c r="A143" t="s">
        <v>8784</v>
      </c>
      <c r="B143" s="6">
        <v>3.0262757340067067E-4</v>
      </c>
      <c r="D143" s="12"/>
    </row>
    <row r="144" spans="1:4" x14ac:dyDescent="0.2">
      <c r="A144" t="s">
        <v>9194</v>
      </c>
      <c r="B144" s="6">
        <v>1.9112274618156126E-4</v>
      </c>
      <c r="D144" s="12"/>
    </row>
    <row r="145" spans="1:4" x14ac:dyDescent="0.2">
      <c r="A145" t="s">
        <v>8785</v>
      </c>
      <c r="B145" s="6">
        <v>5.1907727728894479E-4</v>
      </c>
      <c r="D145" s="12"/>
    </row>
    <row r="146" spans="1:4" x14ac:dyDescent="0.2">
      <c r="A146" t="s">
        <v>139</v>
      </c>
      <c r="B146" s="6">
        <v>1.8447192279284763E-4</v>
      </c>
      <c r="D146" s="12"/>
    </row>
    <row r="147" spans="1:4" x14ac:dyDescent="0.2">
      <c r="A147" t="s">
        <v>8786</v>
      </c>
      <c r="B147" s="6">
        <v>3.0211596657248486E-4</v>
      </c>
      <c r="D147" s="12"/>
    </row>
    <row r="148" spans="1:4" x14ac:dyDescent="0.2">
      <c r="A148" t="s">
        <v>9203</v>
      </c>
      <c r="B148" s="6">
        <v>3.3457695409690776E-4</v>
      </c>
      <c r="D148" s="12"/>
    </row>
    <row r="149" spans="1:4" x14ac:dyDescent="0.2">
      <c r="A149" t="s">
        <v>8477</v>
      </c>
      <c r="B149" s="6">
        <v>3.022104788106093</v>
      </c>
      <c r="D149" s="12"/>
    </row>
    <row r="150" spans="1:4" x14ac:dyDescent="0.2">
      <c r="A150" t="s">
        <v>8577</v>
      </c>
      <c r="B150" s="6">
        <v>2.9767781770708326</v>
      </c>
      <c r="D150" s="12"/>
    </row>
    <row r="151" spans="1:4" x14ac:dyDescent="0.2">
      <c r="A151" t="s">
        <v>350</v>
      </c>
      <c r="B151" s="6">
        <v>1.8769040771247299E-5</v>
      </c>
      <c r="D151" s="12"/>
    </row>
    <row r="152" spans="1:4" x14ac:dyDescent="0.2">
      <c r="A152" t="s">
        <v>351</v>
      </c>
      <c r="B152" s="6">
        <v>6.9653708181678261E-6</v>
      </c>
      <c r="D152" s="12"/>
    </row>
    <row r="153" spans="1:4" x14ac:dyDescent="0.2">
      <c r="A153" t="s">
        <v>436</v>
      </c>
      <c r="B153" s="6">
        <v>11.699999954855187</v>
      </c>
      <c r="D153" s="12"/>
    </row>
    <row r="154" spans="1:4" x14ac:dyDescent="0.2">
      <c r="A154" t="s">
        <v>8478</v>
      </c>
      <c r="B154" s="6">
        <v>8.3999999200096855</v>
      </c>
      <c r="D154" s="12"/>
    </row>
    <row r="155" spans="1:4" x14ac:dyDescent="0.2">
      <c r="A155" t="s">
        <v>8673</v>
      </c>
      <c r="B155" s="6">
        <v>2.4387982686085166</v>
      </c>
      <c r="D155" s="12"/>
    </row>
    <row r="156" spans="1:4" x14ac:dyDescent="0.2">
      <c r="A156" t="s">
        <v>8787</v>
      </c>
      <c r="B156" s="6">
        <v>6.4588659734439891E-2</v>
      </c>
      <c r="D156" s="12"/>
    </row>
    <row r="157" spans="1:4" x14ac:dyDescent="0.2">
      <c r="A157" t="s">
        <v>8147</v>
      </c>
      <c r="B157" s="6">
        <v>1.0310791539943447E-3</v>
      </c>
      <c r="D157" s="12"/>
    </row>
    <row r="158" spans="1:4" x14ac:dyDescent="0.2">
      <c r="A158" t="s">
        <v>8788</v>
      </c>
      <c r="B158" s="6">
        <v>4.2192481689980861E-2</v>
      </c>
      <c r="D158" s="12"/>
    </row>
    <row r="159" spans="1:4" x14ac:dyDescent="0.2">
      <c r="A159" t="s">
        <v>8789</v>
      </c>
      <c r="B159" s="6">
        <v>7.8002171963065345E-4</v>
      </c>
      <c r="D159" s="12"/>
    </row>
    <row r="160" spans="1:4" x14ac:dyDescent="0.2">
      <c r="A160" t="s">
        <v>8148</v>
      </c>
      <c r="B160" s="6">
        <v>6.2506095523740852E-6</v>
      </c>
      <c r="D160" s="12"/>
    </row>
    <row r="161" spans="1:4" x14ac:dyDescent="0.2">
      <c r="A161" t="s">
        <v>8578</v>
      </c>
      <c r="B161" s="6">
        <v>3.017241600903775</v>
      </c>
      <c r="D161" s="12"/>
    </row>
    <row r="162" spans="1:4" x14ac:dyDescent="0.2">
      <c r="A162" t="s">
        <v>8149</v>
      </c>
      <c r="B162" s="6">
        <v>1.0417615219404599</v>
      </c>
      <c r="D162" s="12"/>
    </row>
    <row r="163" spans="1:4" x14ac:dyDescent="0.2">
      <c r="A163" t="s">
        <v>8790</v>
      </c>
      <c r="B163" s="6">
        <v>4.3639156906171577</v>
      </c>
      <c r="D163" s="12"/>
    </row>
    <row r="164" spans="1:4" x14ac:dyDescent="0.2">
      <c r="A164" t="s">
        <v>8579</v>
      </c>
      <c r="B164" s="6">
        <v>7.0318006159864455</v>
      </c>
      <c r="D164" s="12"/>
    </row>
    <row r="165" spans="1:4" x14ac:dyDescent="0.2">
      <c r="A165" t="s">
        <v>8580</v>
      </c>
      <c r="B165" s="6">
        <v>2.9529948520226212</v>
      </c>
      <c r="D165" s="12"/>
    </row>
    <row r="166" spans="1:4" x14ac:dyDescent="0.2">
      <c r="A166" t="s">
        <v>8581</v>
      </c>
      <c r="B166" s="6">
        <v>2.9529948520226212</v>
      </c>
      <c r="D166" s="12"/>
    </row>
    <row r="167" spans="1:4" x14ac:dyDescent="0.2">
      <c r="A167" t="s">
        <v>8582</v>
      </c>
      <c r="B167" s="6">
        <v>2.7542272786543108E-5</v>
      </c>
      <c r="D167" s="12"/>
    </row>
    <row r="168" spans="1:4" x14ac:dyDescent="0.2">
      <c r="A168" t="s">
        <v>8791</v>
      </c>
      <c r="B168" s="6">
        <v>1.8703169870319139E-6</v>
      </c>
      <c r="D168" s="12"/>
    </row>
    <row r="169" spans="1:4" x14ac:dyDescent="0.2">
      <c r="A169" t="s">
        <v>9211</v>
      </c>
      <c r="B169" s="6">
        <v>2.8056365576105009E-6</v>
      </c>
      <c r="D169" s="12"/>
    </row>
    <row r="170" spans="1:4" x14ac:dyDescent="0.2">
      <c r="A170" t="s">
        <v>8397</v>
      </c>
      <c r="B170" s="6">
        <v>10.821177179488341</v>
      </c>
      <c r="D170" s="12"/>
    </row>
    <row r="171" spans="1:4" x14ac:dyDescent="0.2">
      <c r="A171" t="s">
        <v>9217</v>
      </c>
      <c r="B171" s="6">
        <v>1.8733440576366326E-5</v>
      </c>
      <c r="D171" s="12"/>
    </row>
    <row r="172" spans="1:4" x14ac:dyDescent="0.2">
      <c r="A172" t="s">
        <v>9218</v>
      </c>
      <c r="B172" s="6">
        <v>3.6483467169100774E-4</v>
      </c>
      <c r="D172" s="12"/>
    </row>
    <row r="173" spans="1:4" x14ac:dyDescent="0.2">
      <c r="A173" t="s">
        <v>9219</v>
      </c>
      <c r="B173" s="6">
        <v>2.3644423404945965E-4</v>
      </c>
      <c r="D173" s="12"/>
    </row>
    <row r="174" spans="1:4" x14ac:dyDescent="0.2">
      <c r="A174" t="s">
        <v>9220</v>
      </c>
      <c r="B174" s="6">
        <v>2.388070057396702</v>
      </c>
      <c r="D174" s="12"/>
    </row>
    <row r="175" spans="1:4" x14ac:dyDescent="0.2">
      <c r="A175" t="s">
        <v>9221</v>
      </c>
      <c r="B175" s="6">
        <v>1.0820983153105012E-4</v>
      </c>
      <c r="D175" s="12"/>
    </row>
    <row r="176" spans="1:4" x14ac:dyDescent="0.2">
      <c r="A176" t="s">
        <v>9222</v>
      </c>
      <c r="B176" s="6">
        <v>0.58368034442051042</v>
      </c>
      <c r="D176" s="12"/>
    </row>
    <row r="177" spans="1:4" x14ac:dyDescent="0.2">
      <c r="A177" t="s">
        <v>9223</v>
      </c>
      <c r="B177" s="6">
        <v>1.0820983153104997E-4</v>
      </c>
      <c r="D177" s="12"/>
    </row>
    <row r="178" spans="1:4" x14ac:dyDescent="0.2">
      <c r="A178" t="s">
        <v>8583</v>
      </c>
      <c r="B178" s="6">
        <v>0.70782958587747191</v>
      </c>
      <c r="D178" s="12"/>
    </row>
    <row r="179" spans="1:4" x14ac:dyDescent="0.2">
      <c r="A179" t="s">
        <v>9225</v>
      </c>
      <c r="B179" s="6">
        <v>8.0908464447550127E-5</v>
      </c>
      <c r="D179" s="12"/>
    </row>
    <row r="180" spans="1:4" x14ac:dyDescent="0.2">
      <c r="A180" t="s">
        <v>8793</v>
      </c>
      <c r="B180" s="6">
        <v>1.2857149316461662E-5</v>
      </c>
      <c r="D180" s="12"/>
    </row>
    <row r="181" spans="1:4" x14ac:dyDescent="0.2">
      <c r="A181" t="s">
        <v>9231</v>
      </c>
      <c r="B181" s="6">
        <v>3.4825955314350714E-4</v>
      </c>
      <c r="D181" s="12"/>
    </row>
    <row r="182" spans="1:4" x14ac:dyDescent="0.2">
      <c r="A182" t="s">
        <v>9232</v>
      </c>
      <c r="B182" s="6">
        <v>5.3471498620806426E-4</v>
      </c>
      <c r="D182" s="12"/>
    </row>
    <row r="183" spans="1:4" x14ac:dyDescent="0.2">
      <c r="A183" t="s">
        <v>9233</v>
      </c>
      <c r="B183" s="6">
        <v>7.3438794009115561E-4</v>
      </c>
      <c r="D183" s="12"/>
    </row>
    <row r="184" spans="1:4" x14ac:dyDescent="0.2">
      <c r="A184" t="s">
        <v>9234</v>
      </c>
      <c r="B184" s="6">
        <v>5.6654844244904166E-5</v>
      </c>
      <c r="D184" s="12"/>
    </row>
    <row r="185" spans="1:4" x14ac:dyDescent="0.2">
      <c r="A185" t="s">
        <v>9235</v>
      </c>
      <c r="B185" s="6">
        <v>2.4283157900672887E-4</v>
      </c>
      <c r="D185" s="12"/>
    </row>
    <row r="186" spans="1:4" x14ac:dyDescent="0.2">
      <c r="A186" t="s">
        <v>9236</v>
      </c>
      <c r="B186" s="6">
        <v>6.848941136710397E-5</v>
      </c>
      <c r="D186" s="12"/>
    </row>
    <row r="187" spans="1:4" x14ac:dyDescent="0.2">
      <c r="A187" t="s">
        <v>9237</v>
      </c>
      <c r="B187" s="6">
        <v>3.6864616684021128E-4</v>
      </c>
      <c r="D187" s="12"/>
    </row>
    <row r="188" spans="1:4" x14ac:dyDescent="0.2">
      <c r="A188" t="s">
        <v>9238</v>
      </c>
      <c r="B188" s="6">
        <v>1.3813309965357058E-4</v>
      </c>
      <c r="D188" s="12"/>
    </row>
    <row r="189" spans="1:4" x14ac:dyDescent="0.2">
      <c r="A189" t="s">
        <v>8794</v>
      </c>
      <c r="B189" s="6">
        <v>9.3304880952532147E-4</v>
      </c>
      <c r="D189" s="12"/>
    </row>
    <row r="190" spans="1:4" x14ac:dyDescent="0.2">
      <c r="A190" t="s">
        <v>9240</v>
      </c>
      <c r="B190" s="6">
        <v>0.23175144071504139</v>
      </c>
      <c r="D190" s="12"/>
    </row>
    <row r="191" spans="1:4" x14ac:dyDescent="0.2">
      <c r="A191" t="s">
        <v>9241</v>
      </c>
      <c r="B191" s="6">
        <v>4.7622605067453158E-4</v>
      </c>
      <c r="D191" s="12"/>
    </row>
    <row r="192" spans="1:4" x14ac:dyDescent="0.2">
      <c r="A192" t="s">
        <v>9242</v>
      </c>
      <c r="B192" s="6">
        <v>8.9440334738878974E-5</v>
      </c>
      <c r="D192" s="12"/>
    </row>
    <row r="193" spans="1:4" x14ac:dyDescent="0.2">
      <c r="A193" t="s">
        <v>8481</v>
      </c>
      <c r="B193" s="6">
        <v>4.9305176085123827E-7</v>
      </c>
      <c r="D193" s="12"/>
    </row>
    <row r="194" spans="1:4" x14ac:dyDescent="0.2">
      <c r="A194" t="s">
        <v>8325</v>
      </c>
      <c r="B194" s="6">
        <v>0.45561538751546438</v>
      </c>
      <c r="D194" s="12"/>
    </row>
    <row r="195" spans="1:4" x14ac:dyDescent="0.2">
      <c r="A195" t="s">
        <v>8795</v>
      </c>
      <c r="B195" s="6">
        <v>1.0154689892505355E-6</v>
      </c>
      <c r="D195" s="12"/>
    </row>
    <row r="196" spans="1:4" x14ac:dyDescent="0.2">
      <c r="A196" t="s">
        <v>8796</v>
      </c>
      <c r="B196" s="6">
        <v>6.6523043869875907E-6</v>
      </c>
      <c r="D196" s="12"/>
    </row>
    <row r="197" spans="1:4" x14ac:dyDescent="0.2">
      <c r="A197" t="s">
        <v>8427</v>
      </c>
      <c r="B197" s="6">
        <v>4.0674506775850196E-3</v>
      </c>
      <c r="D197" s="12"/>
    </row>
    <row r="198" spans="1:4" x14ac:dyDescent="0.2">
      <c r="A198" t="s">
        <v>8798</v>
      </c>
      <c r="B198" s="6">
        <v>1.0910827506823138</v>
      </c>
      <c r="D198" s="12"/>
    </row>
    <row r="199" spans="1:4" x14ac:dyDescent="0.2">
      <c r="A199" t="s">
        <v>9248</v>
      </c>
      <c r="B199" s="6">
        <v>0.12532715952996651</v>
      </c>
      <c r="D199" s="12"/>
    </row>
    <row r="200" spans="1:4" x14ac:dyDescent="0.2">
      <c r="A200" t="s">
        <v>8424</v>
      </c>
      <c r="B200" s="6">
        <v>7.3147561622647003E-3</v>
      </c>
      <c r="D200" s="12"/>
    </row>
    <row r="201" spans="1:4" x14ac:dyDescent="0.2">
      <c r="A201" t="s">
        <v>9250</v>
      </c>
      <c r="B201" s="6">
        <v>9.2433174196573813E-6</v>
      </c>
      <c r="D201" s="12"/>
    </row>
    <row r="202" spans="1:4" x14ac:dyDescent="0.2">
      <c r="A202" t="s">
        <v>160</v>
      </c>
      <c r="B202" s="6">
        <v>1.0534894094230119E-4</v>
      </c>
      <c r="D202" s="12"/>
    </row>
    <row r="203" spans="1:4" x14ac:dyDescent="0.2">
      <c r="A203" t="s">
        <v>161</v>
      </c>
      <c r="B203" s="6">
        <v>3.6489923021907431E-3</v>
      </c>
      <c r="D203" s="12"/>
    </row>
    <row r="204" spans="1:4" x14ac:dyDescent="0.2">
      <c r="A204" t="s">
        <v>162</v>
      </c>
      <c r="B204" s="6">
        <v>2.2459673463033472E-6</v>
      </c>
      <c r="D204" s="12"/>
    </row>
    <row r="205" spans="1:4" x14ac:dyDescent="0.2">
      <c r="A205" t="s">
        <v>163</v>
      </c>
      <c r="B205" s="6">
        <v>2.5529338126737291E-6</v>
      </c>
      <c r="D205" s="12"/>
    </row>
    <row r="206" spans="1:4" x14ac:dyDescent="0.2">
      <c r="A206" t="s">
        <v>437</v>
      </c>
      <c r="B206" s="6">
        <v>6.6084973120216106E-2</v>
      </c>
      <c r="D206" s="12"/>
    </row>
    <row r="207" spans="1:4" x14ac:dyDescent="0.2">
      <c r="A207" t="s">
        <v>164</v>
      </c>
      <c r="B207" s="6">
        <v>1.0291637592929831E-4</v>
      </c>
      <c r="D207" s="12"/>
    </row>
    <row r="208" spans="1:4" x14ac:dyDescent="0.2">
      <c r="A208" t="s">
        <v>166</v>
      </c>
      <c r="B208" s="6">
        <v>13.578928140509129</v>
      </c>
      <c r="D208" s="12"/>
    </row>
    <row r="209" spans="1:4" x14ac:dyDescent="0.2">
      <c r="A209" t="s">
        <v>9253</v>
      </c>
      <c r="B209" s="6">
        <v>2.1225794925287841E-3</v>
      </c>
      <c r="D209" s="12"/>
    </row>
    <row r="210" spans="1:4" x14ac:dyDescent="0.2">
      <c r="A210" t="s">
        <v>167</v>
      </c>
      <c r="B210" s="6">
        <v>3.3986312731225501E-4</v>
      </c>
      <c r="D210" s="12"/>
    </row>
    <row r="211" spans="1:4" x14ac:dyDescent="0.2">
      <c r="A211" t="s">
        <v>168</v>
      </c>
      <c r="B211" s="6">
        <v>1.3235111537295127E-3</v>
      </c>
      <c r="D211" s="12"/>
    </row>
    <row r="212" spans="1:4" x14ac:dyDescent="0.2">
      <c r="A212" t="s">
        <v>410</v>
      </c>
      <c r="B212" s="6">
        <v>1.2808877256052429</v>
      </c>
      <c r="D212" s="12"/>
    </row>
    <row r="213" spans="1:4" x14ac:dyDescent="0.2">
      <c r="A213" t="s">
        <v>8483</v>
      </c>
      <c r="B213" s="6">
        <v>0.99999833379732217</v>
      </c>
      <c r="D213" s="12"/>
    </row>
    <row r="214" spans="1:4" x14ac:dyDescent="0.2">
      <c r="A214" t="s">
        <v>438</v>
      </c>
      <c r="B214" s="6">
        <v>4.6032055224786019E-4</v>
      </c>
      <c r="D214" s="12"/>
    </row>
    <row r="215" spans="1:4" x14ac:dyDescent="0.2">
      <c r="A215" t="s">
        <v>170</v>
      </c>
      <c r="B215" s="6">
        <v>352.64665427343749</v>
      </c>
      <c r="D215" s="12"/>
    </row>
    <row r="216" spans="1:4" x14ac:dyDescent="0.2">
      <c r="A216" t="s">
        <v>8484</v>
      </c>
      <c r="B216" s="6">
        <v>403.66080000000005</v>
      </c>
      <c r="D216" s="12"/>
    </row>
    <row r="217" spans="1:4" x14ac:dyDescent="0.2">
      <c r="A217" t="s">
        <v>8805</v>
      </c>
      <c r="B217" s="6">
        <v>3.6616798620309292</v>
      </c>
      <c r="D217" s="12"/>
    </row>
    <row r="218" spans="1:4" x14ac:dyDescent="0.2">
      <c r="A218" t="s">
        <v>8723</v>
      </c>
      <c r="B218" s="6">
        <v>3.8325000767483406</v>
      </c>
      <c r="D218" s="12"/>
    </row>
    <row r="219" spans="1:4" x14ac:dyDescent="0.2">
      <c r="A219" t="s">
        <v>8448</v>
      </c>
      <c r="B219" s="6">
        <v>19.54733192369687</v>
      </c>
      <c r="D219" s="12"/>
    </row>
    <row r="220" spans="1:4" x14ac:dyDescent="0.2">
      <c r="A220" t="s">
        <v>8446</v>
      </c>
      <c r="B220" s="6">
        <v>16.798112058565071</v>
      </c>
      <c r="D220" s="12"/>
    </row>
    <row r="221" spans="1:4" x14ac:dyDescent="0.2">
      <c r="A221" t="s">
        <v>8447</v>
      </c>
      <c r="B221" s="6">
        <v>39.341204195335507</v>
      </c>
      <c r="D221" s="12"/>
    </row>
    <row r="222" spans="1:4" x14ac:dyDescent="0.2">
      <c r="A222" t="s">
        <v>9259</v>
      </c>
      <c r="B222" s="6">
        <v>7.0746052125710788E-6</v>
      </c>
      <c r="D222" s="12"/>
    </row>
    <row r="223" spans="1:4" x14ac:dyDescent="0.2">
      <c r="A223" t="s">
        <v>9137</v>
      </c>
      <c r="B223" s="6">
        <v>4.2907801375700155E-5</v>
      </c>
      <c r="D223" s="12"/>
    </row>
    <row r="224" spans="1:4" x14ac:dyDescent="0.2">
      <c r="A224" t="s">
        <v>9138</v>
      </c>
      <c r="B224" s="6">
        <v>4.9496227788993875E-6</v>
      </c>
      <c r="D224" s="12"/>
    </row>
    <row r="225" spans="1:4" x14ac:dyDescent="0.2">
      <c r="A225" t="s">
        <v>171</v>
      </c>
      <c r="B225" s="6">
        <v>44.671479051600002</v>
      </c>
      <c r="D225" s="12"/>
    </row>
    <row r="226" spans="1:4" x14ac:dyDescent="0.2">
      <c r="A226" t="s">
        <v>8174</v>
      </c>
      <c r="B226" s="6">
        <v>0.78323632152270983</v>
      </c>
      <c r="D226" s="12"/>
    </row>
    <row r="227" spans="1:4" x14ac:dyDescent="0.2">
      <c r="A227" t="s">
        <v>9096</v>
      </c>
      <c r="B227" s="6">
        <v>8.2359090474773752E-5</v>
      </c>
      <c r="D227" s="12"/>
    </row>
    <row r="228" spans="1:4" x14ac:dyDescent="0.2">
      <c r="A228" t="s">
        <v>8557</v>
      </c>
      <c r="B228" s="6">
        <v>2.0746678316934056E-5</v>
      </c>
      <c r="D228" s="12"/>
    </row>
    <row r="229" spans="1:4" x14ac:dyDescent="0.2">
      <c r="A229" t="s">
        <v>8618</v>
      </c>
      <c r="B229" s="6">
        <v>7.3030362432345282</v>
      </c>
      <c r="D229" s="12"/>
    </row>
    <row r="230" spans="1:4" x14ac:dyDescent="0.2">
      <c r="A230" t="s">
        <v>8663</v>
      </c>
      <c r="B230" s="6">
        <v>3.0758487000777518E-2</v>
      </c>
      <c r="D230" s="12"/>
    </row>
    <row r="231" spans="1:4" x14ac:dyDescent="0.2">
      <c r="A231" t="s">
        <v>172</v>
      </c>
      <c r="B231" s="6">
        <v>3.9946455664298897E-6</v>
      </c>
      <c r="D231" s="12"/>
    </row>
    <row r="232" spans="1:4" x14ac:dyDescent="0.2">
      <c r="A232" t="s">
        <v>8619</v>
      </c>
      <c r="B232" s="6">
        <v>1.2453504891110416</v>
      </c>
      <c r="D232" s="12"/>
    </row>
    <row r="233" spans="1:4" x14ac:dyDescent="0.2">
      <c r="A233" t="s">
        <v>8808</v>
      </c>
      <c r="B233" s="6">
        <v>0.24907010153364201</v>
      </c>
      <c r="D233" s="12"/>
    </row>
    <row r="234" spans="1:4" x14ac:dyDescent="0.2">
      <c r="A234" t="s">
        <v>8809</v>
      </c>
      <c r="B234" s="6">
        <v>4.7364282290684096E-7</v>
      </c>
      <c r="D234" s="12"/>
    </row>
    <row r="235" spans="1:4" x14ac:dyDescent="0.2">
      <c r="A235" t="s">
        <v>8552</v>
      </c>
      <c r="B235" s="6">
        <v>5.598876695230524E-6</v>
      </c>
      <c r="D235" s="12"/>
    </row>
    <row r="236" spans="1:4" x14ac:dyDescent="0.2">
      <c r="A236" t="s">
        <v>8430</v>
      </c>
      <c r="B236" s="6">
        <v>0.52802325093608549</v>
      </c>
      <c r="D236" s="12"/>
    </row>
    <row r="237" spans="1:4" x14ac:dyDescent="0.2">
      <c r="A237" t="s">
        <v>8584</v>
      </c>
      <c r="B237" s="6">
        <v>117.86143503368503</v>
      </c>
      <c r="D237" s="12"/>
    </row>
    <row r="238" spans="1:4" x14ac:dyDescent="0.2">
      <c r="A238" t="s">
        <v>8585</v>
      </c>
      <c r="B238" s="6">
        <v>10.001078739877954</v>
      </c>
      <c r="D238" s="12"/>
    </row>
    <row r="239" spans="1:4" x14ac:dyDescent="0.2">
      <c r="A239" t="s">
        <v>8486</v>
      </c>
      <c r="B239" s="6">
        <v>0.48499999781960967</v>
      </c>
      <c r="D239" s="12"/>
    </row>
    <row r="240" spans="1:4" x14ac:dyDescent="0.2">
      <c r="A240" t="s">
        <v>8813</v>
      </c>
      <c r="B240" s="6">
        <v>1.9279945839240516E-5</v>
      </c>
      <c r="D240" s="12"/>
    </row>
    <row r="241" spans="1:2" x14ac:dyDescent="0.2">
      <c r="A241" t="s">
        <v>8586</v>
      </c>
      <c r="B241" s="6">
        <v>2.8814053497835701E-5</v>
      </c>
    </row>
    <row r="242" spans="1:2" x14ac:dyDescent="0.2">
      <c r="A242" t="s">
        <v>8814</v>
      </c>
      <c r="B242" s="6">
        <v>2.7793267981255763E-5</v>
      </c>
    </row>
    <row r="243" spans="1:2" x14ac:dyDescent="0.2">
      <c r="A243" t="s">
        <v>8815</v>
      </c>
      <c r="B243" s="6">
        <v>1.0581159629044797E-4</v>
      </c>
    </row>
    <row r="244" spans="1:2" x14ac:dyDescent="0.2">
      <c r="A244" t="s">
        <v>184</v>
      </c>
      <c r="B244" s="6">
        <v>1.2486352410638664E-4</v>
      </c>
    </row>
    <row r="245" spans="1:2" x14ac:dyDescent="0.2">
      <c r="A245" t="s">
        <v>185</v>
      </c>
      <c r="B245" s="6">
        <v>1.2486352410638664E-4</v>
      </c>
    </row>
    <row r="246" spans="1:2" x14ac:dyDescent="0.2">
      <c r="A246" t="s">
        <v>192</v>
      </c>
      <c r="B246" s="6">
        <v>1.5703189261072833E-4</v>
      </c>
    </row>
    <row r="247" spans="1:2" x14ac:dyDescent="0.2">
      <c r="A247" t="s">
        <v>193</v>
      </c>
      <c r="B247" s="6">
        <v>1.5703189261072833E-4</v>
      </c>
    </row>
    <row r="248" spans="1:2" x14ac:dyDescent="0.2">
      <c r="A248" t="s">
        <v>8691</v>
      </c>
      <c r="B248" s="6">
        <v>50.719800191469901</v>
      </c>
    </row>
    <row r="249" spans="1:2" x14ac:dyDescent="0.2">
      <c r="A249" t="s">
        <v>8816</v>
      </c>
      <c r="B249" s="6">
        <v>3.0362862346642428E-4</v>
      </c>
    </row>
    <row r="250" spans="1:2" x14ac:dyDescent="0.2">
      <c r="A250" t="s">
        <v>8817</v>
      </c>
      <c r="B250" s="6">
        <v>2.77239479342246E-4</v>
      </c>
    </row>
    <row r="251" spans="1:2" x14ac:dyDescent="0.2">
      <c r="A251" t="s">
        <v>8819</v>
      </c>
      <c r="B251" s="6">
        <v>2.1883562292206014E-4</v>
      </c>
    </row>
    <row r="252" spans="1:2" x14ac:dyDescent="0.2">
      <c r="A252" t="s">
        <v>8820</v>
      </c>
      <c r="B252" s="6">
        <v>1.2279749493646679E-5</v>
      </c>
    </row>
    <row r="253" spans="1:2" x14ac:dyDescent="0.2">
      <c r="A253" t="s">
        <v>202</v>
      </c>
      <c r="B253" s="6">
        <v>7.8027973510594214E-6</v>
      </c>
    </row>
    <row r="254" spans="1:2" x14ac:dyDescent="0.2">
      <c r="A254" t="s">
        <v>203</v>
      </c>
      <c r="B254" s="6">
        <v>2.319562931388554E-7</v>
      </c>
    </row>
    <row r="255" spans="1:2" x14ac:dyDescent="0.2">
      <c r="A255" t="s">
        <v>205</v>
      </c>
      <c r="B255" s="6">
        <v>5.9154882893836999E-4</v>
      </c>
    </row>
    <row r="256" spans="1:2" x14ac:dyDescent="0.2">
      <c r="A256" t="s">
        <v>8821</v>
      </c>
      <c r="B256" s="6">
        <v>4.3275695314396203E-5</v>
      </c>
    </row>
    <row r="257" spans="1:2" x14ac:dyDescent="0.2">
      <c r="A257" t="s">
        <v>8702</v>
      </c>
      <c r="B257" s="6">
        <v>3.3118210926673841E-4</v>
      </c>
    </row>
    <row r="258" spans="1:2" x14ac:dyDescent="0.2">
      <c r="A258" t="s">
        <v>8822</v>
      </c>
      <c r="B258" s="6">
        <v>1.3799470764926076E-5</v>
      </c>
    </row>
    <row r="259" spans="1:2" x14ac:dyDescent="0.2">
      <c r="A259" t="s">
        <v>8823</v>
      </c>
      <c r="B259" s="6">
        <v>2.9581308352386444E-5</v>
      </c>
    </row>
    <row r="260" spans="1:2" x14ac:dyDescent="0.2">
      <c r="A260" t="s">
        <v>8824</v>
      </c>
      <c r="B260" s="6">
        <v>1.4053128445575603E-5</v>
      </c>
    </row>
    <row r="261" spans="1:2" x14ac:dyDescent="0.2">
      <c r="A261" t="s">
        <v>8825</v>
      </c>
      <c r="B261" s="6">
        <v>1.986655178909176E-5</v>
      </c>
    </row>
    <row r="262" spans="1:2" x14ac:dyDescent="0.2">
      <c r="A262" t="s">
        <v>8826</v>
      </c>
      <c r="B262" s="6">
        <v>88.529324086263443</v>
      </c>
    </row>
    <row r="263" spans="1:2" x14ac:dyDescent="0.2">
      <c r="A263" t="s">
        <v>8827</v>
      </c>
      <c r="B263" s="6">
        <v>1482.7340759207243</v>
      </c>
    </row>
    <row r="264" spans="1:2" x14ac:dyDescent="0.2">
      <c r="A264" t="s">
        <v>8828</v>
      </c>
      <c r="B264" s="6">
        <v>225.91078053239647</v>
      </c>
    </row>
    <row r="265" spans="1:2" x14ac:dyDescent="0.2">
      <c r="A265" t="s">
        <v>8829</v>
      </c>
      <c r="B265" s="6">
        <v>12.079906958358112</v>
      </c>
    </row>
    <row r="266" spans="1:2" x14ac:dyDescent="0.2">
      <c r="A266" t="s">
        <v>8830</v>
      </c>
      <c r="B266" s="6">
        <v>409.66182794376778</v>
      </c>
    </row>
    <row r="267" spans="1:2" x14ac:dyDescent="0.2">
      <c r="A267" t="s">
        <v>8831</v>
      </c>
      <c r="B267" s="6">
        <v>67.1645159525184</v>
      </c>
    </row>
    <row r="268" spans="1:2" x14ac:dyDescent="0.2">
      <c r="A268" t="s">
        <v>8832</v>
      </c>
      <c r="B268" s="6">
        <v>6.1538172121627728</v>
      </c>
    </row>
    <row r="269" spans="1:2" x14ac:dyDescent="0.2">
      <c r="A269" t="s">
        <v>8833</v>
      </c>
      <c r="B269" s="6">
        <v>8.5606720281497175</v>
      </c>
    </row>
    <row r="270" spans="1:2" x14ac:dyDescent="0.2">
      <c r="A270" t="s">
        <v>8834</v>
      </c>
      <c r="B270" s="6">
        <v>100.59235801963044</v>
      </c>
    </row>
    <row r="271" spans="1:2" x14ac:dyDescent="0.2">
      <c r="A271" t="s">
        <v>8835</v>
      </c>
      <c r="B271" s="6">
        <v>15.690394157641474</v>
      </c>
    </row>
    <row r="272" spans="1:2" x14ac:dyDescent="0.2">
      <c r="A272" t="s">
        <v>8836</v>
      </c>
      <c r="B272" s="6">
        <v>69.46690426698774</v>
      </c>
    </row>
    <row r="273" spans="1:2" x14ac:dyDescent="0.2">
      <c r="A273" t="s">
        <v>8837</v>
      </c>
      <c r="B273" s="6">
        <v>18.707064532645283</v>
      </c>
    </row>
    <row r="274" spans="1:2" x14ac:dyDescent="0.2">
      <c r="A274" t="s">
        <v>8838</v>
      </c>
      <c r="B274" s="6">
        <v>5.1337990260062707</v>
      </c>
    </row>
    <row r="275" spans="1:2" x14ac:dyDescent="0.2">
      <c r="A275" t="s">
        <v>8841</v>
      </c>
      <c r="B275" s="6">
        <v>3.4610264454626756</v>
      </c>
    </row>
    <row r="276" spans="1:2" x14ac:dyDescent="0.2">
      <c r="A276" t="s">
        <v>8842</v>
      </c>
      <c r="B276" s="6">
        <v>1.3180101422656694</v>
      </c>
    </row>
    <row r="277" spans="1:2" x14ac:dyDescent="0.2">
      <c r="A277" t="s">
        <v>8843</v>
      </c>
      <c r="B277" s="6">
        <v>2.1476250014845277</v>
      </c>
    </row>
    <row r="278" spans="1:2" x14ac:dyDescent="0.2">
      <c r="A278" t="s">
        <v>8844</v>
      </c>
      <c r="B278" s="6">
        <v>33.575194355067616</v>
      </c>
    </row>
    <row r="279" spans="1:2" x14ac:dyDescent="0.2">
      <c r="A279" t="s">
        <v>8620</v>
      </c>
      <c r="B279" s="6">
        <v>1.0636916418704623E-2</v>
      </c>
    </row>
    <row r="280" spans="1:2" x14ac:dyDescent="0.2">
      <c r="A280" t="s">
        <v>8553</v>
      </c>
      <c r="B280" s="6">
        <v>145.38000727856601</v>
      </c>
    </row>
    <row r="281" spans="1:2" x14ac:dyDescent="0.2">
      <c r="A281" t="s">
        <v>8432</v>
      </c>
      <c r="B281" s="6">
        <v>308.24000797693577</v>
      </c>
    </row>
    <row r="282" spans="1:2" x14ac:dyDescent="0.2">
      <c r="A282" t="s">
        <v>8853</v>
      </c>
      <c r="B282" s="6">
        <v>1.0581159629044797E-4</v>
      </c>
    </row>
    <row r="283" spans="1:2" x14ac:dyDescent="0.2">
      <c r="A283" t="s">
        <v>211</v>
      </c>
      <c r="B283" s="6">
        <v>1.4752295797459286E-4</v>
      </c>
    </row>
    <row r="284" spans="1:2" x14ac:dyDescent="0.2">
      <c r="A284" t="s">
        <v>212</v>
      </c>
      <c r="B284" s="6">
        <v>8.9263616118701332</v>
      </c>
    </row>
    <row r="285" spans="1:2" x14ac:dyDescent="0.2">
      <c r="A285" t="s">
        <v>8854</v>
      </c>
      <c r="B285" s="6">
        <v>9.9032390284859023E-3</v>
      </c>
    </row>
    <row r="286" spans="1:2" x14ac:dyDescent="0.2">
      <c r="A286" t="s">
        <v>8855</v>
      </c>
      <c r="B286" s="6">
        <v>1.8994620068816853E-3</v>
      </c>
    </row>
    <row r="287" spans="1:2" x14ac:dyDescent="0.2">
      <c r="A287" t="s">
        <v>8856</v>
      </c>
      <c r="B287" s="6">
        <v>1.4798461166324489E-3</v>
      </c>
    </row>
    <row r="288" spans="1:2" x14ac:dyDescent="0.2">
      <c r="A288" t="s">
        <v>8692</v>
      </c>
      <c r="B288" s="6">
        <v>0.32226627842586236</v>
      </c>
    </row>
    <row r="289" spans="1:2" x14ac:dyDescent="0.2">
      <c r="A289" t="s">
        <v>8693</v>
      </c>
      <c r="B289" s="6">
        <v>5.287315622326684</v>
      </c>
    </row>
    <row r="290" spans="1:2" x14ac:dyDescent="0.2">
      <c r="A290" t="s">
        <v>8857</v>
      </c>
      <c r="B290" s="6">
        <v>2.4599020961888693E-3</v>
      </c>
    </row>
    <row r="291" spans="1:2" x14ac:dyDescent="0.2">
      <c r="A291" t="s">
        <v>213</v>
      </c>
      <c r="B291" s="6">
        <v>4.3306880467703825</v>
      </c>
    </row>
    <row r="292" spans="1:2" x14ac:dyDescent="0.2">
      <c r="A292" t="s">
        <v>214</v>
      </c>
      <c r="B292" s="6">
        <v>4.7255625821956032E-5</v>
      </c>
    </row>
    <row r="293" spans="1:2" x14ac:dyDescent="0.2">
      <c r="A293" t="s">
        <v>447</v>
      </c>
      <c r="B293" s="6">
        <v>8.5945527932751158E-3</v>
      </c>
    </row>
    <row r="294" spans="1:2" x14ac:dyDescent="0.2">
      <c r="A294" t="s">
        <v>440</v>
      </c>
      <c r="B294" s="6">
        <v>6.4491527520372687</v>
      </c>
    </row>
    <row r="295" spans="1:2" x14ac:dyDescent="0.2">
      <c r="A295" t="s">
        <v>215</v>
      </c>
      <c r="B295" s="6">
        <v>4.1106427620296495E-4</v>
      </c>
    </row>
    <row r="296" spans="1:2" x14ac:dyDescent="0.2">
      <c r="A296" t="s">
        <v>448</v>
      </c>
      <c r="B296" s="6">
        <v>0.60591113351764969</v>
      </c>
    </row>
    <row r="297" spans="1:2" x14ac:dyDescent="0.2">
      <c r="A297" t="s">
        <v>441</v>
      </c>
      <c r="B297" s="6">
        <v>0.60591113351762083</v>
      </c>
    </row>
    <row r="298" spans="1:2" x14ac:dyDescent="0.2">
      <c r="A298" t="s">
        <v>216</v>
      </c>
      <c r="B298" s="6">
        <v>2.32059602194991</v>
      </c>
    </row>
    <row r="299" spans="1:2" x14ac:dyDescent="0.2">
      <c r="A299" t="s">
        <v>217</v>
      </c>
      <c r="B299" s="6">
        <v>40.28503785691678</v>
      </c>
    </row>
    <row r="300" spans="1:2" x14ac:dyDescent="0.2">
      <c r="A300" t="s">
        <v>218</v>
      </c>
      <c r="B300" s="6">
        <v>9.3586209038411819E-5</v>
      </c>
    </row>
    <row r="301" spans="1:2" x14ac:dyDescent="0.2">
      <c r="A301" t="s">
        <v>219</v>
      </c>
      <c r="B301" s="6">
        <v>9.692645662172398E-5</v>
      </c>
    </row>
    <row r="302" spans="1:2" x14ac:dyDescent="0.2">
      <c r="A302" t="s">
        <v>8621</v>
      </c>
      <c r="B302" s="6">
        <v>0.7354138936636978</v>
      </c>
    </row>
    <row r="303" spans="1:2" x14ac:dyDescent="0.2">
      <c r="A303" t="s">
        <v>8587</v>
      </c>
      <c r="B303" s="6">
        <v>1.7769489805957112E-3</v>
      </c>
    </row>
    <row r="304" spans="1:2" x14ac:dyDescent="0.2">
      <c r="A304" t="s">
        <v>220</v>
      </c>
      <c r="B304" s="6">
        <v>1.3050299525837238E-4</v>
      </c>
    </row>
    <row r="305" spans="1:2" x14ac:dyDescent="0.2">
      <c r="A305" t="s">
        <v>221</v>
      </c>
      <c r="B305" s="6">
        <v>1.5315553794203367E-4</v>
      </c>
    </row>
    <row r="306" spans="1:2" x14ac:dyDescent="0.2">
      <c r="A306" t="s">
        <v>411</v>
      </c>
      <c r="B306" s="6">
        <v>5.7947467511212328E-4</v>
      </c>
    </row>
    <row r="307" spans="1:2" x14ac:dyDescent="0.2">
      <c r="A307" t="s">
        <v>412</v>
      </c>
      <c r="B307" s="6">
        <v>2.863226568928483</v>
      </c>
    </row>
    <row r="308" spans="1:2" x14ac:dyDescent="0.2">
      <c r="A308" t="s">
        <v>222</v>
      </c>
      <c r="B308" s="6">
        <v>1.104693529249666E-2</v>
      </c>
    </row>
    <row r="309" spans="1:2" x14ac:dyDescent="0.2">
      <c r="A309" t="s">
        <v>223</v>
      </c>
      <c r="B309" s="6">
        <v>1.0660698933531751E-3</v>
      </c>
    </row>
    <row r="310" spans="1:2" x14ac:dyDescent="0.2">
      <c r="A310" t="s">
        <v>224</v>
      </c>
      <c r="B310" s="6">
        <v>3.1589912291270353E-4</v>
      </c>
    </row>
    <row r="311" spans="1:2" x14ac:dyDescent="0.2">
      <c r="A311" t="s">
        <v>225</v>
      </c>
      <c r="B311" s="6">
        <v>8.8137103118591425E-4</v>
      </c>
    </row>
    <row r="312" spans="1:2" x14ac:dyDescent="0.2">
      <c r="A312" t="s">
        <v>226</v>
      </c>
      <c r="B312" s="6">
        <v>0.11475586551803393</v>
      </c>
    </row>
    <row r="313" spans="1:2" x14ac:dyDescent="0.2">
      <c r="A313" t="s">
        <v>227</v>
      </c>
      <c r="B313" s="6">
        <v>5.3453221006683442</v>
      </c>
    </row>
    <row r="314" spans="1:2" x14ac:dyDescent="0.2">
      <c r="A314" t="s">
        <v>228</v>
      </c>
      <c r="B314" s="6">
        <v>1.3312158179835861E-4</v>
      </c>
    </row>
    <row r="315" spans="1:2" x14ac:dyDescent="0.2">
      <c r="A315" t="s">
        <v>229</v>
      </c>
      <c r="B315" s="6">
        <v>1.9655339018438356E-4</v>
      </c>
    </row>
    <row r="316" spans="1:2" x14ac:dyDescent="0.2">
      <c r="A316" t="s">
        <v>230</v>
      </c>
      <c r="B316" s="6">
        <v>1.5018998251201735E-3</v>
      </c>
    </row>
    <row r="317" spans="1:2" x14ac:dyDescent="0.2">
      <c r="A317" t="s">
        <v>231</v>
      </c>
      <c r="B317" s="6">
        <v>1.4020925826684764E-3</v>
      </c>
    </row>
    <row r="318" spans="1:2" x14ac:dyDescent="0.2">
      <c r="A318" t="s">
        <v>233</v>
      </c>
      <c r="B318" s="6">
        <v>0.67886427867156929</v>
      </c>
    </row>
    <row r="319" spans="1:2" x14ac:dyDescent="0.2">
      <c r="A319" t="s">
        <v>234</v>
      </c>
      <c r="B319" s="6">
        <v>1.0270736780754995E-4</v>
      </c>
    </row>
    <row r="320" spans="1:2" x14ac:dyDescent="0.2">
      <c r="A320" t="s">
        <v>449</v>
      </c>
      <c r="B320" s="6">
        <v>1.6982481393857788E-3</v>
      </c>
    </row>
    <row r="321" spans="1:2" x14ac:dyDescent="0.2">
      <c r="A321" t="s">
        <v>235</v>
      </c>
      <c r="B321" s="6">
        <v>3.1718655042900035E-4</v>
      </c>
    </row>
    <row r="322" spans="1:2" x14ac:dyDescent="0.2">
      <c r="A322" t="s">
        <v>236</v>
      </c>
      <c r="B322" s="6">
        <v>1.1205235646285496</v>
      </c>
    </row>
    <row r="323" spans="1:2" x14ac:dyDescent="0.2">
      <c r="A323" t="s">
        <v>237</v>
      </c>
      <c r="B323" s="6">
        <v>1.2615011163600781E-4</v>
      </c>
    </row>
    <row r="324" spans="1:2" x14ac:dyDescent="0.2">
      <c r="A324" t="s">
        <v>442</v>
      </c>
      <c r="B324" s="6">
        <v>1.4111349311762011</v>
      </c>
    </row>
    <row r="325" spans="1:2" x14ac:dyDescent="0.2">
      <c r="A325" t="s">
        <v>244</v>
      </c>
      <c r="B325" s="6">
        <v>1.652078182585893E-5</v>
      </c>
    </row>
    <row r="326" spans="1:2" x14ac:dyDescent="0.2">
      <c r="A326" t="s">
        <v>248</v>
      </c>
      <c r="B326" s="6">
        <v>1.7905075857606935E-4</v>
      </c>
    </row>
    <row r="327" spans="1:2" x14ac:dyDescent="0.2">
      <c r="A327" t="s">
        <v>249</v>
      </c>
      <c r="B327" s="6">
        <v>1.5687699344448577E-3</v>
      </c>
    </row>
    <row r="328" spans="1:2" x14ac:dyDescent="0.2">
      <c r="A328" t="s">
        <v>252</v>
      </c>
      <c r="B328" s="6">
        <v>1.0269974669665386E-4</v>
      </c>
    </row>
    <row r="329" spans="1:2" x14ac:dyDescent="0.2">
      <c r="A329" t="s">
        <v>253</v>
      </c>
      <c r="B329" s="6">
        <v>10.078138807933998</v>
      </c>
    </row>
    <row r="330" spans="1:2" x14ac:dyDescent="0.2">
      <c r="A330" t="s">
        <v>254</v>
      </c>
      <c r="B330" s="6">
        <v>0.95441691861212885</v>
      </c>
    </row>
    <row r="331" spans="1:2" x14ac:dyDescent="0.2">
      <c r="A331" t="s">
        <v>255</v>
      </c>
      <c r="B331" s="6">
        <v>7.8710067263065527E-4</v>
      </c>
    </row>
    <row r="332" spans="1:2" x14ac:dyDescent="0.2">
      <c r="A332" t="s">
        <v>413</v>
      </c>
      <c r="B332" s="6">
        <v>0.51315761569186846</v>
      </c>
    </row>
    <row r="333" spans="1:2" x14ac:dyDescent="0.2">
      <c r="A333" t="s">
        <v>8867</v>
      </c>
      <c r="B333" s="6">
        <v>8.459862400462411E-7</v>
      </c>
    </row>
    <row r="334" spans="1:2" x14ac:dyDescent="0.2">
      <c r="A334" t="s">
        <v>8487</v>
      </c>
      <c r="B334" s="6">
        <v>7.5998071049592758E-6</v>
      </c>
    </row>
    <row r="335" spans="1:2" x14ac:dyDescent="0.2">
      <c r="A335" t="s">
        <v>445</v>
      </c>
      <c r="B335" s="6">
        <v>3.5000543150510235</v>
      </c>
    </row>
    <row r="336" spans="1:2" x14ac:dyDescent="0.2">
      <c r="A336" t="s">
        <v>256</v>
      </c>
      <c r="B336" s="6">
        <v>9.9929344950632992E-2</v>
      </c>
    </row>
    <row r="337" spans="1:2" x14ac:dyDescent="0.2">
      <c r="A337" t="s">
        <v>257</v>
      </c>
      <c r="B337" s="6">
        <v>2.3382268376407616E-4</v>
      </c>
    </row>
    <row r="338" spans="1:2" x14ac:dyDescent="0.2">
      <c r="A338" t="s">
        <v>258</v>
      </c>
      <c r="B338" s="6">
        <v>121.12941843366616</v>
      </c>
    </row>
    <row r="339" spans="1:2" x14ac:dyDescent="0.2">
      <c r="A339" t="s">
        <v>8488</v>
      </c>
      <c r="B339" s="6">
        <v>2.2430010838816643</v>
      </c>
    </row>
    <row r="340" spans="1:2" x14ac:dyDescent="0.2">
      <c r="A340" t="s">
        <v>8869</v>
      </c>
      <c r="B340" s="6">
        <v>9.8984038850471835E-7</v>
      </c>
    </row>
    <row r="341" spans="1:2" x14ac:dyDescent="0.2">
      <c r="A341" t="s">
        <v>263</v>
      </c>
      <c r="B341" s="6">
        <v>1.7194848462393675E-5</v>
      </c>
    </row>
    <row r="342" spans="1:2" x14ac:dyDescent="0.2">
      <c r="A342" t="s">
        <v>8871</v>
      </c>
      <c r="B342" s="6">
        <v>8.112561367875712E-6</v>
      </c>
    </row>
    <row r="343" spans="1:2" x14ac:dyDescent="0.2">
      <c r="A343" t="s">
        <v>8491</v>
      </c>
      <c r="B343" s="6">
        <v>4.2698821095801877E-6</v>
      </c>
    </row>
    <row r="344" spans="1:2" x14ac:dyDescent="0.2">
      <c r="A344" t="s">
        <v>266</v>
      </c>
      <c r="B344" s="6">
        <v>4.8087714423687346E-2</v>
      </c>
    </row>
    <row r="345" spans="1:2" x14ac:dyDescent="0.2">
      <c r="A345" t="s">
        <v>267</v>
      </c>
      <c r="B345" s="6">
        <v>4.1163827812237758E-3</v>
      </c>
    </row>
    <row r="346" spans="1:2" x14ac:dyDescent="0.2">
      <c r="A346" t="s">
        <v>268</v>
      </c>
      <c r="B346" s="6">
        <v>6.7455931082640308E-2</v>
      </c>
    </row>
    <row r="347" spans="1:2" x14ac:dyDescent="0.2">
      <c r="A347" t="s">
        <v>269</v>
      </c>
      <c r="B347" s="6">
        <v>3.3425032752916791E-6</v>
      </c>
    </row>
    <row r="348" spans="1:2" x14ac:dyDescent="0.2">
      <c r="A348" t="s">
        <v>8878</v>
      </c>
      <c r="B348" s="6">
        <v>2.1849792562786645E-6</v>
      </c>
    </row>
    <row r="349" spans="1:2" x14ac:dyDescent="0.2">
      <c r="A349" t="s">
        <v>8588</v>
      </c>
      <c r="B349" s="6">
        <v>17.776788060185922</v>
      </c>
    </row>
    <row r="350" spans="1:2" x14ac:dyDescent="0.2">
      <c r="A350" t="s">
        <v>8422</v>
      </c>
      <c r="B350" s="6">
        <v>1.1343669524072164</v>
      </c>
    </row>
    <row r="351" spans="1:2" x14ac:dyDescent="0.2">
      <c r="A351" t="s">
        <v>8705</v>
      </c>
      <c r="B351" s="6">
        <v>0.45200982689857483</v>
      </c>
    </row>
    <row r="352" spans="1:2" x14ac:dyDescent="0.2">
      <c r="A352" t="s">
        <v>8414</v>
      </c>
      <c r="B352" s="6">
        <v>1.2451074041025154</v>
      </c>
    </row>
    <row r="353" spans="1:2" x14ac:dyDescent="0.2">
      <c r="A353" t="s">
        <v>8419</v>
      </c>
      <c r="B353" s="6">
        <v>1.0840394762398018</v>
      </c>
    </row>
    <row r="354" spans="1:2" x14ac:dyDescent="0.2">
      <c r="A354" t="s">
        <v>8423</v>
      </c>
      <c r="B354" s="6">
        <v>0.31962045504609493</v>
      </c>
    </row>
    <row r="355" spans="1:2" x14ac:dyDescent="0.2">
      <c r="A355" t="s">
        <v>8421</v>
      </c>
      <c r="B355" s="6">
        <v>0.36251903882310038</v>
      </c>
    </row>
    <row r="356" spans="1:2" x14ac:dyDescent="0.2">
      <c r="A356" t="s">
        <v>8415</v>
      </c>
      <c r="B356" s="6">
        <v>0.32524163608526946</v>
      </c>
    </row>
    <row r="357" spans="1:2" x14ac:dyDescent="0.2">
      <c r="A357" t="s">
        <v>8881</v>
      </c>
      <c r="B357" s="6">
        <v>6.4803316917291883E-7</v>
      </c>
    </row>
    <row r="358" spans="1:2" x14ac:dyDescent="0.2">
      <c r="A358" t="s">
        <v>8413</v>
      </c>
      <c r="B358" s="6">
        <v>0.83835476636886597</v>
      </c>
    </row>
    <row r="359" spans="1:2" x14ac:dyDescent="0.2">
      <c r="A359" t="s">
        <v>8420</v>
      </c>
      <c r="B359" s="6">
        <v>0.28487026287548889</v>
      </c>
    </row>
    <row r="360" spans="1:2" x14ac:dyDescent="0.2">
      <c r="A360" t="s">
        <v>8417</v>
      </c>
      <c r="B360" s="6">
        <v>0.45338990515105371</v>
      </c>
    </row>
    <row r="361" spans="1:2" x14ac:dyDescent="0.2">
      <c r="A361" t="s">
        <v>8418</v>
      </c>
      <c r="B361" s="6">
        <v>0.5261070728302002</v>
      </c>
    </row>
    <row r="362" spans="1:2" x14ac:dyDescent="0.2">
      <c r="A362" t="s">
        <v>8409</v>
      </c>
      <c r="B362" s="6">
        <v>12.456210047470258</v>
      </c>
    </row>
    <row r="363" spans="1:2" x14ac:dyDescent="0.2">
      <c r="A363" t="s">
        <v>8410</v>
      </c>
      <c r="B363" s="6">
        <v>17.005555903401095</v>
      </c>
    </row>
    <row r="364" spans="1:2" x14ac:dyDescent="0.2">
      <c r="A364" t="s">
        <v>8411</v>
      </c>
      <c r="B364" s="6">
        <v>9.7463873295141052</v>
      </c>
    </row>
    <row r="365" spans="1:2" x14ac:dyDescent="0.2">
      <c r="A365" t="s">
        <v>8412</v>
      </c>
      <c r="B365" s="6">
        <v>35.572273813145841</v>
      </c>
    </row>
    <row r="366" spans="1:2" x14ac:dyDescent="0.2">
      <c r="A366" t="s">
        <v>8492</v>
      </c>
      <c r="B366" s="6">
        <v>5.3443720649197718E-4</v>
      </c>
    </row>
    <row r="367" spans="1:2" x14ac:dyDescent="0.2">
      <c r="A367" t="s">
        <v>8396</v>
      </c>
      <c r="B367" s="6">
        <v>14.229746152951577</v>
      </c>
    </row>
    <row r="368" spans="1:2" x14ac:dyDescent="0.2">
      <c r="A368" t="s">
        <v>8359</v>
      </c>
      <c r="B368" s="6">
        <v>5.7002568683642219</v>
      </c>
    </row>
    <row r="369" spans="1:2" x14ac:dyDescent="0.2">
      <c r="A369" t="s">
        <v>8401</v>
      </c>
      <c r="B369" s="6">
        <v>1.5736977812767057</v>
      </c>
    </row>
    <row r="370" spans="1:2" x14ac:dyDescent="0.2">
      <c r="A370" t="s">
        <v>8402</v>
      </c>
      <c r="B370" s="6">
        <v>9.9945511142954082</v>
      </c>
    </row>
    <row r="371" spans="1:2" x14ac:dyDescent="0.2">
      <c r="A371" t="s">
        <v>8405</v>
      </c>
      <c r="B371" s="6">
        <v>128.17732683078594</v>
      </c>
    </row>
    <row r="372" spans="1:2" x14ac:dyDescent="0.2">
      <c r="A372" t="s">
        <v>8406</v>
      </c>
      <c r="B372" s="6">
        <v>27.202268060631912</v>
      </c>
    </row>
    <row r="373" spans="1:2" x14ac:dyDescent="0.2">
      <c r="A373" t="s">
        <v>8407</v>
      </c>
      <c r="B373" s="6">
        <v>8.1340511977323463E-4</v>
      </c>
    </row>
    <row r="374" spans="1:2" x14ac:dyDescent="0.2">
      <c r="A374" t="s">
        <v>8408</v>
      </c>
      <c r="B374" s="6">
        <v>28.806558714415626</v>
      </c>
    </row>
    <row r="375" spans="1:2" x14ac:dyDescent="0.2">
      <c r="A375" t="s">
        <v>8403</v>
      </c>
      <c r="B375" s="6">
        <v>11.027196170153196</v>
      </c>
    </row>
    <row r="376" spans="1:2" x14ac:dyDescent="0.2">
      <c r="A376" t="s">
        <v>8404</v>
      </c>
      <c r="B376" s="6">
        <v>3.8952243501311337</v>
      </c>
    </row>
    <row r="377" spans="1:2" x14ac:dyDescent="0.2">
      <c r="A377" t="s">
        <v>84</v>
      </c>
      <c r="B377" s="6">
        <v>1.3324675421231449</v>
      </c>
    </row>
    <row r="378" spans="1:2" x14ac:dyDescent="0.2">
      <c r="A378" t="s">
        <v>73</v>
      </c>
      <c r="B378" s="6">
        <v>7.1259819174733563</v>
      </c>
    </row>
    <row r="379" spans="1:2" x14ac:dyDescent="0.2">
      <c r="A379" t="s">
        <v>75</v>
      </c>
      <c r="B379" s="6">
        <v>40.082803563010962</v>
      </c>
    </row>
    <row r="380" spans="1:2" x14ac:dyDescent="0.2">
      <c r="A380" t="s">
        <v>76</v>
      </c>
      <c r="B380" s="6">
        <v>21.45900699848362</v>
      </c>
    </row>
    <row r="381" spans="1:2" x14ac:dyDescent="0.2">
      <c r="A381" t="s">
        <v>70</v>
      </c>
      <c r="B381" s="6">
        <v>18.753779385706746</v>
      </c>
    </row>
    <row r="382" spans="1:2" x14ac:dyDescent="0.2">
      <c r="A382" t="s">
        <v>71</v>
      </c>
      <c r="B382" s="6">
        <v>56.690083118024262</v>
      </c>
    </row>
    <row r="383" spans="1:2" x14ac:dyDescent="0.2">
      <c r="A383" t="s">
        <v>85</v>
      </c>
      <c r="B383" s="6">
        <v>2.2083619656994351</v>
      </c>
    </row>
    <row r="384" spans="1:2" x14ac:dyDescent="0.2">
      <c r="A384" t="s">
        <v>86</v>
      </c>
      <c r="B384" s="6">
        <v>15.243422099610459</v>
      </c>
    </row>
    <row r="385" spans="1:2" x14ac:dyDescent="0.2">
      <c r="A385" t="s">
        <v>89</v>
      </c>
      <c r="B385" s="6">
        <v>0.41486288001689886</v>
      </c>
    </row>
    <row r="386" spans="1:2" x14ac:dyDescent="0.2">
      <c r="A386" t="s">
        <v>272</v>
      </c>
      <c r="B386" s="6">
        <v>1.0953599892436731E-4</v>
      </c>
    </row>
    <row r="387" spans="1:2" x14ac:dyDescent="0.2">
      <c r="A387" t="s">
        <v>87</v>
      </c>
      <c r="B387" s="6">
        <v>5.83710203305823E-4</v>
      </c>
    </row>
    <row r="388" spans="1:2" x14ac:dyDescent="0.2">
      <c r="A388" t="s">
        <v>8888</v>
      </c>
      <c r="B388" s="6">
        <v>58.210438446973043</v>
      </c>
    </row>
    <row r="389" spans="1:2" x14ac:dyDescent="0.2">
      <c r="A389" t="s">
        <v>8889</v>
      </c>
      <c r="B389" s="6">
        <v>31.584426384766761</v>
      </c>
    </row>
    <row r="390" spans="1:2" x14ac:dyDescent="0.2">
      <c r="A390" t="s">
        <v>78</v>
      </c>
      <c r="B390" s="6">
        <v>4.7403948992683063</v>
      </c>
    </row>
    <row r="391" spans="1:2" x14ac:dyDescent="0.2">
      <c r="A391" t="s">
        <v>79</v>
      </c>
      <c r="B391" s="6">
        <v>12.891745768944526</v>
      </c>
    </row>
    <row r="392" spans="1:2" x14ac:dyDescent="0.2">
      <c r="A392" t="s">
        <v>80</v>
      </c>
      <c r="B392" s="6">
        <v>12.915734344124385</v>
      </c>
    </row>
    <row r="393" spans="1:2" x14ac:dyDescent="0.2">
      <c r="A393" t="s">
        <v>81</v>
      </c>
      <c r="B393" s="6">
        <v>3.0444986294260478E-4</v>
      </c>
    </row>
    <row r="394" spans="1:2" x14ac:dyDescent="0.2">
      <c r="A394" t="s">
        <v>273</v>
      </c>
      <c r="B394" s="6">
        <v>17.443166867009676</v>
      </c>
    </row>
    <row r="395" spans="1:2" x14ac:dyDescent="0.2">
      <c r="A395" t="s">
        <v>90</v>
      </c>
      <c r="B395" s="6">
        <v>7.7695067024230973</v>
      </c>
    </row>
    <row r="396" spans="1:2" x14ac:dyDescent="0.2">
      <c r="A396" t="s">
        <v>92</v>
      </c>
      <c r="B396" s="6">
        <v>11.34511598175331</v>
      </c>
    </row>
    <row r="397" spans="1:2" x14ac:dyDescent="0.2">
      <c r="A397" t="s">
        <v>93</v>
      </c>
      <c r="B397" s="6">
        <v>5.0904381923299723E-4</v>
      </c>
    </row>
    <row r="398" spans="1:2" x14ac:dyDescent="0.2">
      <c r="A398" t="s">
        <v>94</v>
      </c>
      <c r="B398" s="6">
        <v>11.363907617627415</v>
      </c>
    </row>
    <row r="399" spans="1:2" x14ac:dyDescent="0.2">
      <c r="A399" t="s">
        <v>8890</v>
      </c>
      <c r="B399" s="6">
        <v>11.36398690626319</v>
      </c>
    </row>
    <row r="400" spans="1:2" x14ac:dyDescent="0.2">
      <c r="A400" t="s">
        <v>8688</v>
      </c>
      <c r="B400" s="6">
        <v>1.7226809623213803</v>
      </c>
    </row>
    <row r="401" spans="1:2" x14ac:dyDescent="0.2">
      <c r="A401" t="s">
        <v>274</v>
      </c>
      <c r="B401" s="6">
        <v>1.0949776735161305</v>
      </c>
    </row>
    <row r="402" spans="1:2" x14ac:dyDescent="0.2">
      <c r="A402" t="s">
        <v>8891</v>
      </c>
      <c r="B402" s="6">
        <v>3.8877299958713594</v>
      </c>
    </row>
    <row r="403" spans="1:2" x14ac:dyDescent="0.2">
      <c r="A403" t="s">
        <v>8892</v>
      </c>
      <c r="B403" s="6">
        <v>0.77153480931726748</v>
      </c>
    </row>
    <row r="404" spans="1:2" x14ac:dyDescent="0.2">
      <c r="A404" t="s">
        <v>8589</v>
      </c>
      <c r="B404" s="6">
        <v>4.5509790796452828E-4</v>
      </c>
    </row>
    <row r="405" spans="1:2" x14ac:dyDescent="0.2">
      <c r="A405" t="s">
        <v>8893</v>
      </c>
      <c r="B405" s="6">
        <v>0.32214373822188952</v>
      </c>
    </row>
    <row r="406" spans="1:2" x14ac:dyDescent="0.2">
      <c r="A406" t="s">
        <v>8895</v>
      </c>
      <c r="B406" s="6">
        <v>0.32214373822188952</v>
      </c>
    </row>
    <row r="407" spans="1:2" x14ac:dyDescent="0.2">
      <c r="A407" t="s">
        <v>8896</v>
      </c>
      <c r="B407" s="6">
        <v>5.2872968997077017</v>
      </c>
    </row>
    <row r="408" spans="1:2" x14ac:dyDescent="0.2">
      <c r="A408" t="s">
        <v>8897</v>
      </c>
      <c r="B408" s="6">
        <v>12.229114987179909</v>
      </c>
    </row>
    <row r="409" spans="1:2" x14ac:dyDescent="0.2">
      <c r="A409" t="s">
        <v>8898</v>
      </c>
      <c r="B409" s="6">
        <v>40.284987811170296</v>
      </c>
    </row>
    <row r="410" spans="1:2" x14ac:dyDescent="0.2">
      <c r="A410" t="s">
        <v>8899</v>
      </c>
      <c r="B410" s="6">
        <v>3.057499551147389</v>
      </c>
    </row>
    <row r="411" spans="1:2" x14ac:dyDescent="0.2">
      <c r="A411" t="s">
        <v>8901</v>
      </c>
      <c r="B411" s="6">
        <v>1.869541502280514</v>
      </c>
    </row>
    <row r="412" spans="1:2" x14ac:dyDescent="0.2">
      <c r="A412" t="s">
        <v>8902</v>
      </c>
      <c r="B412" s="6">
        <v>4.5192149304831402</v>
      </c>
    </row>
    <row r="413" spans="1:2" x14ac:dyDescent="0.2">
      <c r="A413" t="s">
        <v>8903</v>
      </c>
      <c r="B413" s="6">
        <v>19.838948729684446</v>
      </c>
    </row>
    <row r="414" spans="1:2" x14ac:dyDescent="0.2">
      <c r="A414" t="s">
        <v>8904</v>
      </c>
      <c r="B414" s="6">
        <v>4.5192149304831402</v>
      </c>
    </row>
    <row r="415" spans="1:2" x14ac:dyDescent="0.2">
      <c r="A415" t="s">
        <v>8905</v>
      </c>
      <c r="B415" s="6">
        <v>1.9863501871385132</v>
      </c>
    </row>
    <row r="416" spans="1:2" x14ac:dyDescent="0.2">
      <c r="A416" t="s">
        <v>8906</v>
      </c>
      <c r="B416" s="6">
        <v>5.7750000953674316</v>
      </c>
    </row>
    <row r="417" spans="1:2" x14ac:dyDescent="0.2">
      <c r="A417" t="s">
        <v>8907</v>
      </c>
      <c r="B417" s="6">
        <v>19.176255636616535</v>
      </c>
    </row>
    <row r="418" spans="1:2" x14ac:dyDescent="0.2">
      <c r="A418" t="s">
        <v>8908</v>
      </c>
      <c r="B418" s="6">
        <v>5.0760678168284983</v>
      </c>
    </row>
    <row r="419" spans="1:2" x14ac:dyDescent="0.2">
      <c r="A419" t="s">
        <v>8910</v>
      </c>
      <c r="B419" s="6">
        <v>1.333246521388229</v>
      </c>
    </row>
    <row r="420" spans="1:2" x14ac:dyDescent="0.2">
      <c r="A420" t="s">
        <v>8911</v>
      </c>
      <c r="B420" s="6">
        <v>79.088095045217401</v>
      </c>
    </row>
    <row r="421" spans="1:2" x14ac:dyDescent="0.2">
      <c r="A421" t="s">
        <v>8913</v>
      </c>
      <c r="B421" s="6">
        <v>1.1341807443885794</v>
      </c>
    </row>
    <row r="422" spans="1:2" x14ac:dyDescent="0.2">
      <c r="A422" t="s">
        <v>8914</v>
      </c>
      <c r="B422" s="6">
        <v>8.2111235011147539</v>
      </c>
    </row>
    <row r="423" spans="1:2" x14ac:dyDescent="0.2">
      <c r="A423" t="s">
        <v>8915</v>
      </c>
      <c r="B423" s="6">
        <v>0.12602006349384345</v>
      </c>
    </row>
    <row r="424" spans="1:2" x14ac:dyDescent="0.2">
      <c r="A424" t="s">
        <v>8916</v>
      </c>
      <c r="B424" s="6">
        <v>3.5422313224912307</v>
      </c>
    </row>
    <row r="425" spans="1:2" x14ac:dyDescent="0.2">
      <c r="A425" t="s">
        <v>8590</v>
      </c>
      <c r="B425" s="6">
        <v>4.1029797962897394</v>
      </c>
    </row>
    <row r="426" spans="1:2" x14ac:dyDescent="0.2">
      <c r="A426" t="s">
        <v>275</v>
      </c>
      <c r="B426" s="6">
        <v>3.0215268309950131E-4</v>
      </c>
    </row>
    <row r="427" spans="1:2" x14ac:dyDescent="0.2">
      <c r="A427" t="s">
        <v>8694</v>
      </c>
      <c r="B427" s="6">
        <v>1.3581331692828723E-4</v>
      </c>
    </row>
    <row r="428" spans="1:2" x14ac:dyDescent="0.2">
      <c r="A428" t="s">
        <v>8591</v>
      </c>
      <c r="B428" s="6">
        <v>1.6618004075445345E-4</v>
      </c>
    </row>
    <row r="429" spans="1:2" x14ac:dyDescent="0.2">
      <c r="A429" t="s">
        <v>8695</v>
      </c>
      <c r="B429" s="6">
        <v>1.0933680200917038E-4</v>
      </c>
    </row>
    <row r="430" spans="1:2" x14ac:dyDescent="0.2">
      <c r="A430" t="s">
        <v>8696</v>
      </c>
      <c r="B430" s="6">
        <v>2.6994056677850703E-4</v>
      </c>
    </row>
    <row r="431" spans="1:2" x14ac:dyDescent="0.2">
      <c r="A431" t="s">
        <v>8623</v>
      </c>
      <c r="B431" s="6">
        <v>1.800406529965243E-3</v>
      </c>
    </row>
    <row r="432" spans="1:2" x14ac:dyDescent="0.2">
      <c r="A432" t="s">
        <v>8593</v>
      </c>
      <c r="B432" s="6">
        <v>23.521242074569773</v>
      </c>
    </row>
    <row r="433" spans="1:2" x14ac:dyDescent="0.2">
      <c r="A433" t="s">
        <v>8917</v>
      </c>
      <c r="B433" s="6">
        <v>1.1115210532716391E-3</v>
      </c>
    </row>
    <row r="434" spans="1:2" x14ac:dyDescent="0.2">
      <c r="A434" t="s">
        <v>8624</v>
      </c>
      <c r="B434" s="6">
        <v>1.0005082083636876E-3</v>
      </c>
    </row>
    <row r="435" spans="1:2" x14ac:dyDescent="0.2">
      <c r="A435" t="s">
        <v>8918</v>
      </c>
      <c r="B435" s="6">
        <v>1.8156097366906526E-3</v>
      </c>
    </row>
    <row r="436" spans="1:2" x14ac:dyDescent="0.2">
      <c r="A436" t="s">
        <v>8595</v>
      </c>
      <c r="B436" s="6">
        <v>5.6032386705074995</v>
      </c>
    </row>
    <row r="437" spans="1:2" x14ac:dyDescent="0.2">
      <c r="A437" t="s">
        <v>8919</v>
      </c>
      <c r="B437" s="6">
        <v>6.3199879901181726</v>
      </c>
    </row>
    <row r="438" spans="1:2" x14ac:dyDescent="0.2">
      <c r="A438" t="s">
        <v>8920</v>
      </c>
      <c r="B438" s="6">
        <v>3.0470794186447279E-4</v>
      </c>
    </row>
    <row r="439" spans="1:2" x14ac:dyDescent="0.2">
      <c r="A439" t="s">
        <v>8922</v>
      </c>
      <c r="B439" s="6">
        <v>0.46218374841425813</v>
      </c>
    </row>
    <row r="440" spans="1:2" x14ac:dyDescent="0.2">
      <c r="A440" t="s">
        <v>8596</v>
      </c>
      <c r="B440" s="6">
        <v>0.46703739298091884</v>
      </c>
    </row>
    <row r="441" spans="1:2" x14ac:dyDescent="0.2">
      <c r="A441" t="s">
        <v>8625</v>
      </c>
      <c r="B441" s="6">
        <v>1.896905817892443E-3</v>
      </c>
    </row>
    <row r="442" spans="1:2" x14ac:dyDescent="0.2">
      <c r="A442" t="s">
        <v>453</v>
      </c>
      <c r="B442" s="6">
        <v>1.4753901094671021E-3</v>
      </c>
    </row>
    <row r="443" spans="1:2" x14ac:dyDescent="0.2">
      <c r="A443" t="s">
        <v>8923</v>
      </c>
      <c r="B443" s="6">
        <v>2.4142046173732559E-3</v>
      </c>
    </row>
    <row r="444" spans="1:2" x14ac:dyDescent="0.2">
      <c r="A444" t="s">
        <v>8626</v>
      </c>
      <c r="B444" s="6">
        <v>1.4170340657578846E-3</v>
      </c>
    </row>
    <row r="445" spans="1:2" x14ac:dyDescent="0.2">
      <c r="A445" t="s">
        <v>8597</v>
      </c>
      <c r="B445" s="6">
        <v>158.46540894594591</v>
      </c>
    </row>
    <row r="446" spans="1:2" x14ac:dyDescent="0.2">
      <c r="A446" t="s">
        <v>8495</v>
      </c>
      <c r="B446" s="6">
        <v>3.8179618008999263</v>
      </c>
    </row>
    <row r="447" spans="1:2" x14ac:dyDescent="0.2">
      <c r="A447" t="s">
        <v>8697</v>
      </c>
      <c r="B447" s="6">
        <v>1.0020337688019073E-2</v>
      </c>
    </row>
    <row r="448" spans="1:2" x14ac:dyDescent="0.2">
      <c r="A448" t="s">
        <v>352</v>
      </c>
      <c r="B448" s="6">
        <v>169.00970682513528</v>
      </c>
    </row>
    <row r="449" spans="1:2" x14ac:dyDescent="0.2">
      <c r="A449" t="s">
        <v>8924</v>
      </c>
      <c r="B449" s="6">
        <v>5.4142276154945821E-4</v>
      </c>
    </row>
    <row r="450" spans="1:2" x14ac:dyDescent="0.2">
      <c r="A450" t="s">
        <v>8925</v>
      </c>
      <c r="B450" s="6">
        <v>1.0828455392345721E-4</v>
      </c>
    </row>
    <row r="451" spans="1:2" x14ac:dyDescent="0.2">
      <c r="A451" t="s">
        <v>414</v>
      </c>
      <c r="B451" s="6">
        <v>1.1341807443885792</v>
      </c>
    </row>
    <row r="452" spans="1:2" x14ac:dyDescent="0.2">
      <c r="A452" t="s">
        <v>415</v>
      </c>
      <c r="B452" s="6">
        <v>6.4491527520372687</v>
      </c>
    </row>
    <row r="453" spans="1:2" x14ac:dyDescent="0.2">
      <c r="A453" t="s">
        <v>416</v>
      </c>
      <c r="B453" s="6">
        <v>1.9190629844130763E-3</v>
      </c>
    </row>
    <row r="454" spans="1:2" x14ac:dyDescent="0.2">
      <c r="A454" t="s">
        <v>8926</v>
      </c>
      <c r="B454" s="6">
        <v>9.5762886180226822E-3</v>
      </c>
    </row>
    <row r="455" spans="1:2" x14ac:dyDescent="0.2">
      <c r="A455" t="s">
        <v>8927</v>
      </c>
      <c r="B455" s="6">
        <v>1.8372300511680423E-3</v>
      </c>
    </row>
    <row r="456" spans="1:2" x14ac:dyDescent="0.2">
      <c r="A456" t="s">
        <v>8928</v>
      </c>
      <c r="B456" s="6">
        <v>0.53769114191384659</v>
      </c>
    </row>
    <row r="457" spans="1:2" x14ac:dyDescent="0.2">
      <c r="A457" t="s">
        <v>8929</v>
      </c>
      <c r="B457" s="6">
        <v>0.19779872000044921</v>
      </c>
    </row>
    <row r="458" spans="1:2" x14ac:dyDescent="0.2">
      <c r="A458" t="s">
        <v>8930</v>
      </c>
      <c r="B458" s="6">
        <v>0.10269887004113265</v>
      </c>
    </row>
    <row r="459" spans="1:2" x14ac:dyDescent="0.2">
      <c r="A459" t="s">
        <v>8931</v>
      </c>
      <c r="B459" s="6">
        <v>0.10269887004113265</v>
      </c>
    </row>
    <row r="460" spans="1:2" x14ac:dyDescent="0.2">
      <c r="A460" t="s">
        <v>417</v>
      </c>
      <c r="B460" s="6">
        <v>0.10769116214912806</v>
      </c>
    </row>
    <row r="461" spans="1:2" x14ac:dyDescent="0.2">
      <c r="A461" t="s">
        <v>418</v>
      </c>
      <c r="B461" s="6">
        <v>1.8898334292949122E-3</v>
      </c>
    </row>
    <row r="462" spans="1:2" x14ac:dyDescent="0.2">
      <c r="A462" t="s">
        <v>419</v>
      </c>
      <c r="B462" s="6">
        <v>0.10333376610006652</v>
      </c>
    </row>
    <row r="463" spans="1:2" x14ac:dyDescent="0.2">
      <c r="A463" t="s">
        <v>8598</v>
      </c>
      <c r="B463" s="6">
        <v>0.10282705566001084</v>
      </c>
    </row>
    <row r="464" spans="1:2" x14ac:dyDescent="0.2">
      <c r="A464" t="s">
        <v>8932</v>
      </c>
      <c r="B464" s="6">
        <v>2.8130802621360938E-4</v>
      </c>
    </row>
    <row r="465" spans="1:2" x14ac:dyDescent="0.2">
      <c r="A465" t="s">
        <v>420</v>
      </c>
      <c r="B465" s="6">
        <v>0.19779872000044918</v>
      </c>
    </row>
    <row r="466" spans="1:2" x14ac:dyDescent="0.2">
      <c r="A466" t="s">
        <v>421</v>
      </c>
      <c r="B466" s="6">
        <v>0.58150301273645622</v>
      </c>
    </row>
    <row r="467" spans="1:2" x14ac:dyDescent="0.2">
      <c r="A467" t="s">
        <v>422</v>
      </c>
      <c r="B467" s="6">
        <v>6.8185254760662797E-2</v>
      </c>
    </row>
    <row r="468" spans="1:2" x14ac:dyDescent="0.2">
      <c r="A468" t="s">
        <v>8599</v>
      </c>
      <c r="B468" s="6">
        <v>3.8125522264620741</v>
      </c>
    </row>
    <row r="469" spans="1:2" x14ac:dyDescent="0.2">
      <c r="A469" t="s">
        <v>8627</v>
      </c>
      <c r="B469" s="6">
        <v>1.94426136141936E-3</v>
      </c>
    </row>
    <row r="470" spans="1:2" x14ac:dyDescent="0.2">
      <c r="A470" t="s">
        <v>8600</v>
      </c>
      <c r="B470" s="6">
        <v>12.89954658590946</v>
      </c>
    </row>
    <row r="471" spans="1:2" x14ac:dyDescent="0.2">
      <c r="A471" t="s">
        <v>8935</v>
      </c>
      <c r="B471" s="6">
        <v>2.3144823481436511E-2</v>
      </c>
    </row>
    <row r="472" spans="1:2" x14ac:dyDescent="0.2">
      <c r="A472" t="s">
        <v>423</v>
      </c>
      <c r="B472" s="6">
        <v>9.349630073460574</v>
      </c>
    </row>
    <row r="473" spans="1:2" x14ac:dyDescent="0.2">
      <c r="A473" t="s">
        <v>8937</v>
      </c>
      <c r="B473" s="6">
        <v>3.7562335313221976E-5</v>
      </c>
    </row>
    <row r="474" spans="1:2" x14ac:dyDescent="0.2">
      <c r="A474" t="s">
        <v>8555</v>
      </c>
      <c r="B474" s="6">
        <v>0.49125836264777872</v>
      </c>
    </row>
    <row r="475" spans="1:2" x14ac:dyDescent="0.2">
      <c r="A475" t="s">
        <v>8668</v>
      </c>
      <c r="B475" s="6">
        <v>8.6554303504834235E-4</v>
      </c>
    </row>
    <row r="476" spans="1:2" x14ac:dyDescent="0.2">
      <c r="A476" t="s">
        <v>425</v>
      </c>
      <c r="B476" s="6">
        <v>1.5466355867837432E-4</v>
      </c>
    </row>
    <row r="477" spans="1:2" x14ac:dyDescent="0.2">
      <c r="A477" t="s">
        <v>8938</v>
      </c>
      <c r="B477" s="6">
        <v>5.4320881904024317E-4</v>
      </c>
    </row>
    <row r="478" spans="1:2" x14ac:dyDescent="0.2">
      <c r="A478" t="s">
        <v>8601</v>
      </c>
      <c r="B478" s="6">
        <v>1.4647452172140986E-2</v>
      </c>
    </row>
    <row r="479" spans="1:2" x14ac:dyDescent="0.2">
      <c r="A479" t="s">
        <v>460</v>
      </c>
      <c r="B479" s="6">
        <v>0.86323366666169288</v>
      </c>
    </row>
    <row r="480" spans="1:2" x14ac:dyDescent="0.2">
      <c r="A480" t="s">
        <v>461</v>
      </c>
      <c r="B480" s="6">
        <v>4.0781342341275058E-6</v>
      </c>
    </row>
    <row r="481" spans="1:2" x14ac:dyDescent="0.2">
      <c r="A481" t="s">
        <v>463</v>
      </c>
      <c r="B481" s="6">
        <v>2.6234256522877124</v>
      </c>
    </row>
    <row r="482" spans="1:2" x14ac:dyDescent="0.2">
      <c r="A482" t="s">
        <v>8602</v>
      </c>
      <c r="B482" s="6">
        <v>58.562965789484501</v>
      </c>
    </row>
    <row r="483" spans="1:2" x14ac:dyDescent="0.2">
      <c r="A483" t="s">
        <v>466</v>
      </c>
      <c r="B483" s="6">
        <v>9.3586209038413025E-5</v>
      </c>
    </row>
    <row r="484" spans="1:2" x14ac:dyDescent="0.2">
      <c r="A484" t="s">
        <v>8603</v>
      </c>
      <c r="B484" s="6">
        <v>1.33371406047446</v>
      </c>
    </row>
    <row r="485" spans="1:2" x14ac:dyDescent="0.2">
      <c r="A485" t="s">
        <v>8942</v>
      </c>
      <c r="B485" s="6">
        <v>9.6926456621724441E-5</v>
      </c>
    </row>
    <row r="486" spans="1:2" x14ac:dyDescent="0.2">
      <c r="A486" t="s">
        <v>8944</v>
      </c>
      <c r="B486" s="6">
        <v>1.7702675274921075E-4</v>
      </c>
    </row>
    <row r="487" spans="1:2" x14ac:dyDescent="0.2">
      <c r="A487" t="s">
        <v>8945</v>
      </c>
      <c r="B487" s="6">
        <v>1.2732346757631462E-4</v>
      </c>
    </row>
    <row r="488" spans="1:2" x14ac:dyDescent="0.2">
      <c r="A488" t="s">
        <v>8664</v>
      </c>
      <c r="B488" s="6">
        <v>0.19908379824426087</v>
      </c>
    </row>
    <row r="489" spans="1:2" x14ac:dyDescent="0.2">
      <c r="A489" t="s">
        <v>468</v>
      </c>
      <c r="B489" s="6">
        <v>1.9657147598411029E-4</v>
      </c>
    </row>
    <row r="490" spans="1:2" x14ac:dyDescent="0.2">
      <c r="A490" t="s">
        <v>8433</v>
      </c>
      <c r="B490" s="6">
        <v>123.30096502719569</v>
      </c>
    </row>
    <row r="491" spans="1:2" x14ac:dyDescent="0.2">
      <c r="A491" t="s">
        <v>469</v>
      </c>
      <c r="B491" s="6">
        <v>7.7586567029212482E-5</v>
      </c>
    </row>
    <row r="492" spans="1:2" x14ac:dyDescent="0.2">
      <c r="A492" t="s">
        <v>467</v>
      </c>
      <c r="B492" s="6">
        <v>7.5883615287828396E-5</v>
      </c>
    </row>
    <row r="493" spans="1:2" x14ac:dyDescent="0.2">
      <c r="A493" t="s">
        <v>8946</v>
      </c>
      <c r="B493" s="6">
        <v>1.5806057218492435E-4</v>
      </c>
    </row>
    <row r="494" spans="1:2" x14ac:dyDescent="0.2">
      <c r="A494" t="s">
        <v>8669</v>
      </c>
      <c r="B494" s="6">
        <v>2.0123320517770571E-4</v>
      </c>
    </row>
    <row r="495" spans="1:2" x14ac:dyDescent="0.2">
      <c r="A495" t="s">
        <v>8201</v>
      </c>
      <c r="B495" s="6">
        <v>0.17568078313185487</v>
      </c>
    </row>
    <row r="496" spans="1:2" x14ac:dyDescent="0.2">
      <c r="A496" t="s">
        <v>8202</v>
      </c>
      <c r="B496" s="6">
        <v>4.1000837503836519E-5</v>
      </c>
    </row>
    <row r="497" spans="1:2" x14ac:dyDescent="0.2">
      <c r="A497" t="s">
        <v>8203</v>
      </c>
      <c r="B497" s="6">
        <v>1.5070048322911694E-4</v>
      </c>
    </row>
    <row r="498" spans="1:2" x14ac:dyDescent="0.2">
      <c r="A498" t="s">
        <v>8604</v>
      </c>
      <c r="B498" s="6">
        <v>8.3180380617481897E-3</v>
      </c>
    </row>
    <row r="499" spans="1:2" x14ac:dyDescent="0.2">
      <c r="A499" t="s">
        <v>8947</v>
      </c>
      <c r="B499" s="6">
        <v>2.5110877310829949E-6</v>
      </c>
    </row>
    <row r="500" spans="1:2" x14ac:dyDescent="0.2">
      <c r="A500" t="s">
        <v>8948</v>
      </c>
      <c r="B500" s="6">
        <v>9.4065382832964062E-7</v>
      </c>
    </row>
    <row r="501" spans="1:2" x14ac:dyDescent="0.2">
      <c r="A501" t="s">
        <v>8949</v>
      </c>
      <c r="B501" s="6">
        <v>1.3912367387954427E-6</v>
      </c>
    </row>
    <row r="502" spans="1:2" x14ac:dyDescent="0.2">
      <c r="A502" t="s">
        <v>8950</v>
      </c>
      <c r="B502" s="6">
        <v>1.1138881743716176E-6</v>
      </c>
    </row>
    <row r="503" spans="1:2" x14ac:dyDescent="0.2">
      <c r="A503" t="s">
        <v>8416</v>
      </c>
      <c r="B503" s="6">
        <v>0.67923032636061931</v>
      </c>
    </row>
    <row r="504" spans="1:2" x14ac:dyDescent="0.2">
      <c r="A504" t="s">
        <v>8951</v>
      </c>
      <c r="B504" s="6">
        <v>2.9862461922158801E-6</v>
      </c>
    </row>
    <row r="505" spans="1:2" x14ac:dyDescent="0.2">
      <c r="A505" t="s">
        <v>8165</v>
      </c>
      <c r="B505" s="6">
        <v>0.60556707757685224</v>
      </c>
    </row>
    <row r="506" spans="1:2" x14ac:dyDescent="0.2">
      <c r="A506" t="s">
        <v>8952</v>
      </c>
      <c r="B506" s="6">
        <v>4.9692418535585148E-7</v>
      </c>
    </row>
    <row r="507" spans="1:2" x14ac:dyDescent="0.2">
      <c r="A507" t="s">
        <v>8166</v>
      </c>
      <c r="B507" s="6">
        <v>0.2564471263408315</v>
      </c>
    </row>
    <row r="508" spans="1:2" x14ac:dyDescent="0.2">
      <c r="A508" t="s">
        <v>8953</v>
      </c>
      <c r="B508" s="6">
        <v>2.4836540568062837E-6</v>
      </c>
    </row>
    <row r="509" spans="1:2" x14ac:dyDescent="0.2">
      <c r="A509" t="s">
        <v>8703</v>
      </c>
      <c r="B509" s="6">
        <v>5.7755106702655644E-4</v>
      </c>
    </row>
    <row r="510" spans="1:2" x14ac:dyDescent="0.2">
      <c r="A510" t="s">
        <v>8168</v>
      </c>
      <c r="B510" s="6">
        <v>1.5070048322911694E-4</v>
      </c>
    </row>
    <row r="511" spans="1:2" x14ac:dyDescent="0.2">
      <c r="A511" t="s">
        <v>8169</v>
      </c>
      <c r="B511" s="6">
        <v>4.5954551563112058E-5</v>
      </c>
    </row>
    <row r="512" spans="1:2" x14ac:dyDescent="0.2">
      <c r="A512" t="s">
        <v>8431</v>
      </c>
      <c r="B512" s="6">
        <v>0.35539374767250431</v>
      </c>
    </row>
    <row r="513" spans="1:2" x14ac:dyDescent="0.2">
      <c r="A513" t="s">
        <v>8457</v>
      </c>
      <c r="B513" s="6">
        <v>7.1673909787568863E-3</v>
      </c>
    </row>
    <row r="514" spans="1:2" x14ac:dyDescent="0.2">
      <c r="A514" t="s">
        <v>8428</v>
      </c>
      <c r="B514" s="6">
        <v>5.9942396501486087E-3</v>
      </c>
    </row>
    <row r="515" spans="1:2" x14ac:dyDescent="0.2">
      <c r="A515" t="s">
        <v>8551</v>
      </c>
      <c r="B515" s="6">
        <v>6.0620748022551147</v>
      </c>
    </row>
    <row r="516" spans="1:2" x14ac:dyDescent="0.2">
      <c r="A516" t="s">
        <v>8963</v>
      </c>
      <c r="B516" s="6">
        <v>6.3559420659503939E-6</v>
      </c>
    </row>
    <row r="517" spans="1:2" x14ac:dyDescent="0.2">
      <c r="A517" t="s">
        <v>8364</v>
      </c>
      <c r="B517" s="6">
        <v>0.60277528077855957</v>
      </c>
    </row>
    <row r="518" spans="1:2" x14ac:dyDescent="0.2">
      <c r="A518" t="s">
        <v>8330</v>
      </c>
      <c r="B518" s="6">
        <v>0.97097938124999994</v>
      </c>
    </row>
    <row r="519" spans="1:2" x14ac:dyDescent="0.2">
      <c r="A519" t="s">
        <v>8365</v>
      </c>
      <c r="B519" s="6">
        <v>0.33542597900000004</v>
      </c>
    </row>
    <row r="520" spans="1:2" x14ac:dyDescent="0.2">
      <c r="A520" t="s">
        <v>8333</v>
      </c>
      <c r="B520" s="6">
        <v>1.3026314236641119</v>
      </c>
    </row>
    <row r="521" spans="1:2" x14ac:dyDescent="0.2">
      <c r="A521" t="s">
        <v>8334</v>
      </c>
      <c r="B521" s="6">
        <v>1.4808823530000002</v>
      </c>
    </row>
    <row r="522" spans="1:2" x14ac:dyDescent="0.2">
      <c r="A522" t="s">
        <v>8336</v>
      </c>
      <c r="B522" s="6">
        <v>1.4907692305</v>
      </c>
    </row>
    <row r="523" spans="1:2" x14ac:dyDescent="0.2">
      <c r="A523" t="s">
        <v>8434</v>
      </c>
      <c r="B523" s="6">
        <v>2.1433623355980012</v>
      </c>
    </row>
    <row r="524" spans="1:2" x14ac:dyDescent="0.2">
      <c r="A524" t="s">
        <v>9263</v>
      </c>
      <c r="B524" s="6">
        <v>0.14868285118944047</v>
      </c>
    </row>
    <row r="525" spans="1:2" x14ac:dyDescent="0.2">
      <c r="A525" t="s">
        <v>8628</v>
      </c>
      <c r="B525" s="6">
        <v>4.6385268057893105E-4</v>
      </c>
    </row>
    <row r="526" spans="1:2" x14ac:dyDescent="0.2">
      <c r="A526" t="s">
        <v>8709</v>
      </c>
      <c r="B526" s="6">
        <v>2.0519771575927734</v>
      </c>
    </row>
    <row r="527" spans="1:2" x14ac:dyDescent="0.2">
      <c r="A527" t="s">
        <v>8974</v>
      </c>
      <c r="B527" s="6">
        <v>1.9593861047558447E-4</v>
      </c>
    </row>
    <row r="528" spans="1:2" x14ac:dyDescent="0.2">
      <c r="A528" t="s">
        <v>8605</v>
      </c>
      <c r="B528" s="6">
        <v>1.1443788349688886E-4</v>
      </c>
    </row>
    <row r="529" spans="1:2" x14ac:dyDescent="0.2">
      <c r="A529" t="s">
        <v>8629</v>
      </c>
      <c r="B529" s="6">
        <v>1.102610711213724E-4</v>
      </c>
    </row>
    <row r="530" spans="1:2" x14ac:dyDescent="0.2">
      <c r="A530" t="s">
        <v>8398</v>
      </c>
      <c r="B530" s="6">
        <v>10.821174184535618</v>
      </c>
    </row>
    <row r="531" spans="1:2" x14ac:dyDescent="0.2">
      <c r="A531" t="s">
        <v>8550</v>
      </c>
      <c r="B531" s="6">
        <v>3.8067523127356382</v>
      </c>
    </row>
    <row r="532" spans="1:2" x14ac:dyDescent="0.2">
      <c r="A532" t="s">
        <v>8671</v>
      </c>
      <c r="B532" s="6">
        <v>1.4953927902344258E-4</v>
      </c>
    </row>
    <row r="533" spans="1:2" x14ac:dyDescent="0.2">
      <c r="A533" t="s">
        <v>8630</v>
      </c>
      <c r="B533" s="6">
        <v>1.4845045173762722E-3</v>
      </c>
    </row>
    <row r="534" spans="1:2" x14ac:dyDescent="0.2">
      <c r="A534" t="s">
        <v>8608</v>
      </c>
      <c r="B534" s="6">
        <v>10.291450847496648</v>
      </c>
    </row>
    <row r="535" spans="1:2" x14ac:dyDescent="0.2">
      <c r="A535" t="s">
        <v>8609</v>
      </c>
      <c r="B535" s="6">
        <v>2.4280076279606348E-5</v>
      </c>
    </row>
    <row r="536" spans="1:2" x14ac:dyDescent="0.2">
      <c r="A536" t="s">
        <v>8686</v>
      </c>
      <c r="B536" s="6">
        <v>1.6892264209239182E-4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528BB-E452-485E-97F7-DB13F0B0C3E3}">
  <sheetPr>
    <tabColor rgb="FF92D050"/>
  </sheetPr>
  <dimension ref="A1:T900"/>
  <sheetViews>
    <sheetView tabSelected="1" workbookViewId="0">
      <selection activeCell="G11" sqref="G11:G533"/>
    </sheetView>
  </sheetViews>
  <sheetFormatPr baseColWidth="10" defaultColWidth="8.83203125" defaultRowHeight="15" x14ac:dyDescent="0.2"/>
  <cols>
    <col min="1" max="1" width="77" bestFit="1" customWidth="1"/>
    <col min="2" max="2" width="24.33203125" customWidth="1"/>
    <col min="3" max="3" width="11.33203125" customWidth="1"/>
    <col min="4" max="4" width="19.6640625" bestFit="1" customWidth="1"/>
    <col min="5" max="5" width="13.5" bestFit="1" customWidth="1"/>
    <col min="7" max="7" width="18.1640625" customWidth="1"/>
    <col min="10" max="10" width="9.33203125" style="6"/>
    <col min="12" max="12" width="22.33203125" bestFit="1" customWidth="1"/>
    <col min="13" max="13" width="16.5" bestFit="1" customWidth="1"/>
    <col min="14" max="14" width="27.6640625" style="12" bestFit="1" customWidth="1"/>
    <col min="17" max="17" width="29" customWidth="1"/>
  </cols>
  <sheetData>
    <row r="1" spans="1:20" x14ac:dyDescent="0.2">
      <c r="D1" s="64"/>
    </row>
    <row r="2" spans="1:20" x14ac:dyDescent="0.2">
      <c r="A2" s="8" t="s">
        <v>48</v>
      </c>
      <c r="B2" s="8"/>
      <c r="C2" s="4"/>
      <c r="D2" s="12"/>
    </row>
    <row r="3" spans="1:20" x14ac:dyDescent="0.2">
      <c r="B3" s="151"/>
      <c r="C3" s="151"/>
      <c r="D3" s="334"/>
      <c r="E3" s="151"/>
      <c r="F3" s="151"/>
      <c r="G3" s="151"/>
      <c r="H3" s="324"/>
      <c r="I3" s="324"/>
      <c r="J3" s="325"/>
      <c r="K3" s="324"/>
      <c r="L3" s="324"/>
    </row>
    <row r="4" spans="1:20" x14ac:dyDescent="0.2">
      <c r="B4" s="322"/>
      <c r="C4" s="331"/>
      <c r="D4" s="321" t="s">
        <v>9275</v>
      </c>
      <c r="E4" s="322" t="s">
        <v>9276</v>
      </c>
      <c r="F4" s="322" t="s">
        <v>9277</v>
      </c>
      <c r="G4" s="322" t="s">
        <v>9286</v>
      </c>
      <c r="H4" s="324"/>
      <c r="I4" s="324"/>
      <c r="J4" s="325"/>
      <c r="K4" s="324"/>
      <c r="L4" s="324"/>
    </row>
    <row r="5" spans="1:20" x14ac:dyDescent="0.2">
      <c r="B5" s="332" t="s">
        <v>50</v>
      </c>
      <c r="C5" s="333">
        <f>SUM(B11:B800)</f>
        <v>86110.970082008251</v>
      </c>
      <c r="D5" s="323">
        <f t="shared" ref="D5:G5" si="0">SUM(C11:C800)</f>
        <v>2310.9878718690675</v>
      </c>
      <c r="E5" s="323">
        <f t="shared" si="0"/>
        <v>736.10295855176366</v>
      </c>
      <c r="F5" s="323">
        <f t="shared" si="0"/>
        <v>30710.846420046215</v>
      </c>
      <c r="G5" s="323">
        <f t="shared" si="0"/>
        <v>45113.561973054435</v>
      </c>
      <c r="H5" s="324"/>
      <c r="I5" s="324"/>
      <c r="J5" s="325"/>
      <c r="K5" s="324"/>
      <c r="L5" s="324"/>
    </row>
    <row r="6" spans="1:20" x14ac:dyDescent="0.2">
      <c r="B6" s="322" t="s">
        <v>51</v>
      </c>
      <c r="C6" s="331">
        <f>Summary!C7</f>
        <v>86376.287976944965</v>
      </c>
      <c r="D6" s="334"/>
      <c r="E6" s="151"/>
      <c r="F6" s="151"/>
      <c r="G6" s="151"/>
      <c r="H6" s="324"/>
      <c r="I6" s="324"/>
      <c r="J6" s="325"/>
      <c r="K6" s="324"/>
      <c r="L6" s="324"/>
    </row>
    <row r="7" spans="1:20" x14ac:dyDescent="0.2">
      <c r="B7" s="335" t="s">
        <v>9287</v>
      </c>
      <c r="C7" s="336">
        <f>SUM(G11:G800)</f>
        <v>567154.22619698127</v>
      </c>
      <c r="D7" s="334"/>
      <c r="E7" s="151"/>
      <c r="F7" s="151"/>
      <c r="G7" s="151"/>
      <c r="H7" s="324"/>
      <c r="I7" s="324"/>
      <c r="J7" s="325"/>
      <c r="K7" s="324"/>
      <c r="L7" s="324"/>
    </row>
    <row r="8" spans="1:20" x14ac:dyDescent="0.2">
      <c r="B8" s="324"/>
      <c r="C8" s="324"/>
      <c r="D8" s="327"/>
      <c r="E8" s="324"/>
      <c r="F8" s="324"/>
      <c r="G8" s="324"/>
      <c r="H8" s="324"/>
      <c r="I8" s="324"/>
      <c r="J8" s="325"/>
      <c r="K8" s="324"/>
      <c r="L8" s="324"/>
    </row>
    <row r="9" spans="1:20" x14ac:dyDescent="0.2">
      <c r="D9" s="12"/>
    </row>
    <row r="10" spans="1:20" x14ac:dyDescent="0.2">
      <c r="A10" s="339" t="s">
        <v>10</v>
      </c>
      <c r="B10" s="320" t="s">
        <v>49</v>
      </c>
      <c r="C10" s="5" t="s">
        <v>9288</v>
      </c>
      <c r="D10" s="5" t="s">
        <v>9276</v>
      </c>
      <c r="E10" s="320" t="s">
        <v>9277</v>
      </c>
      <c r="F10" s="320" t="s">
        <v>9280</v>
      </c>
      <c r="G10" s="5" t="s">
        <v>9281</v>
      </c>
      <c r="H10" s="5"/>
      <c r="I10" s="5"/>
      <c r="J10" s="65"/>
      <c r="K10" s="63"/>
      <c r="L10" s="5"/>
      <c r="M10" s="5"/>
      <c r="N10" s="83"/>
      <c r="T10" s="2"/>
    </row>
    <row r="11" spans="1:20" x14ac:dyDescent="0.2">
      <c r="A11" s="338" t="s">
        <v>8559</v>
      </c>
      <c r="B11" s="340">
        <v>-185.81886890487596</v>
      </c>
      <c r="C11" s="342">
        <v>-25.469845238337385</v>
      </c>
      <c r="D11" s="337">
        <v>0</v>
      </c>
      <c r="E11" s="337">
        <v>-160.34902366653856</v>
      </c>
      <c r="F11" s="337">
        <v>0</v>
      </c>
      <c r="G11" s="12">
        <v>0</v>
      </c>
      <c r="H11" s="12">
        <v>0</v>
      </c>
      <c r="I11" s="12"/>
      <c r="K11" s="12"/>
      <c r="L11" s="12"/>
      <c r="M11" s="12"/>
      <c r="T11" s="2"/>
    </row>
    <row r="12" spans="1:20" x14ac:dyDescent="0.2">
      <c r="A12" t="s">
        <v>9139</v>
      </c>
      <c r="B12" s="341">
        <v>1.2674794383996414E-4</v>
      </c>
      <c r="C12" s="337">
        <v>0</v>
      </c>
      <c r="D12" s="337">
        <v>1.4164956420770347E-5</v>
      </c>
      <c r="E12" s="337">
        <v>4.5624271418926324E-5</v>
      </c>
      <c r="F12" s="337">
        <v>1.9683370651431034E-5</v>
      </c>
      <c r="G12" s="12">
        <v>3.142196648687722E-4</v>
      </c>
      <c r="H12" s="12">
        <v>3.142196648687722E-4</v>
      </c>
      <c r="I12" s="12"/>
      <c r="K12" s="12"/>
      <c r="L12" s="12"/>
      <c r="T12" s="2"/>
    </row>
    <row r="13" spans="1:20" x14ac:dyDescent="0.2">
      <c r="A13" t="s">
        <v>102</v>
      </c>
      <c r="B13" s="341">
        <v>5.6754974101844209E-5</v>
      </c>
      <c r="C13" s="337">
        <v>0</v>
      </c>
      <c r="D13" s="337">
        <v>0</v>
      </c>
      <c r="E13" s="337">
        <v>1.1717994182717076E-6</v>
      </c>
      <c r="F13" s="337">
        <v>6.9327574398775238E-6</v>
      </c>
      <c r="G13" s="12">
        <v>1.1067254475627256E-4</v>
      </c>
      <c r="H13" s="12">
        <v>1.1067254475627256E-4</v>
      </c>
      <c r="I13" s="12"/>
      <c r="K13" s="12"/>
      <c r="L13" s="12"/>
      <c r="T13" s="2"/>
    </row>
    <row r="14" spans="1:20" x14ac:dyDescent="0.2">
      <c r="A14" t="s">
        <v>9142</v>
      </c>
      <c r="B14" s="341">
        <v>3.9224250325211463E-5</v>
      </c>
      <c r="C14" s="337">
        <v>0</v>
      </c>
      <c r="D14" s="337">
        <v>0</v>
      </c>
      <c r="E14" s="337">
        <v>-2.3616786676430165E-4</v>
      </c>
      <c r="F14" s="337">
        <v>1.3010708954082825E-4</v>
      </c>
      <c r="G14" s="12">
        <v>2.076992136994491E-3</v>
      </c>
      <c r="H14" s="12">
        <v>2.076992136994491E-3</v>
      </c>
      <c r="I14" s="12"/>
      <c r="L14" s="12"/>
      <c r="T14" s="2"/>
    </row>
    <row r="15" spans="1:20" x14ac:dyDescent="0.2">
      <c r="A15" t="s">
        <v>8734</v>
      </c>
      <c r="B15" s="341">
        <v>1.4992844282222346E-4</v>
      </c>
      <c r="C15" s="337">
        <v>0</v>
      </c>
      <c r="D15" s="337">
        <v>0</v>
      </c>
      <c r="E15" s="337">
        <v>4.5748901054777283E-5</v>
      </c>
      <c r="F15" s="337">
        <v>9.0256775374816854E-5</v>
      </c>
      <c r="G15" s="12">
        <v>1.1383333819976076E-3</v>
      </c>
      <c r="H15" s="12">
        <v>1.1383333819976076E-3</v>
      </c>
      <c r="I15" s="12"/>
      <c r="K15" s="12"/>
      <c r="L15" s="12"/>
      <c r="T15" s="2"/>
    </row>
    <row r="16" spans="1:20" x14ac:dyDescent="0.2">
      <c r="A16" t="s">
        <v>455</v>
      </c>
      <c r="B16" s="341">
        <v>142.26558612202325</v>
      </c>
      <c r="C16" s="337">
        <v>0</v>
      </c>
      <c r="D16" s="337">
        <v>0</v>
      </c>
      <c r="E16" s="337">
        <v>-384.87167276994296</v>
      </c>
      <c r="F16" s="337">
        <v>415.56556398893935</v>
      </c>
      <c r="G16" s="12">
        <v>7880.1131501771197</v>
      </c>
      <c r="H16" s="12">
        <v>7880.1131501771197</v>
      </c>
      <c r="I16" s="12"/>
      <c r="K16" s="12"/>
      <c r="L16" s="12"/>
      <c r="T16" s="2"/>
    </row>
    <row r="17" spans="1:20" x14ac:dyDescent="0.2">
      <c r="A17" t="s">
        <v>9144</v>
      </c>
      <c r="B17" s="341">
        <v>2.6478993534438504E-4</v>
      </c>
      <c r="C17" s="337">
        <v>0</v>
      </c>
      <c r="D17" s="337">
        <v>1.3251965637355107E-4</v>
      </c>
      <c r="E17" s="337">
        <v>5.7133242249689123E-5</v>
      </c>
      <c r="F17" s="337">
        <v>7.5137036721144852E-5</v>
      </c>
      <c r="G17" s="12">
        <v>1.4247772251586121E-3</v>
      </c>
      <c r="H17" s="12">
        <v>1.4247772251586121E-3</v>
      </c>
      <c r="I17" s="12"/>
      <c r="K17" s="12"/>
      <c r="L17" s="12"/>
      <c r="T17" s="2"/>
    </row>
    <row r="18" spans="1:20" x14ac:dyDescent="0.2">
      <c r="A18" t="s">
        <v>8685</v>
      </c>
      <c r="B18" s="341">
        <v>-105.72042298431518</v>
      </c>
      <c r="C18" s="337">
        <v>22.336809987976505</v>
      </c>
      <c r="D18" s="337">
        <v>0</v>
      </c>
      <c r="E18" s="337">
        <v>-171.95012391147526</v>
      </c>
      <c r="F18" s="337">
        <v>28.648398145051058</v>
      </c>
      <c r="G18" s="12">
        <v>457.33478394416341</v>
      </c>
      <c r="H18" s="12">
        <v>457.33478394416341</v>
      </c>
      <c r="I18" s="12"/>
      <c r="K18" s="12"/>
      <c r="L18" s="12"/>
      <c r="T18" s="2"/>
    </row>
    <row r="19" spans="1:20" x14ac:dyDescent="0.2">
      <c r="A19" t="s">
        <v>8458</v>
      </c>
      <c r="B19" s="341">
        <v>7.9899198480356103E-3</v>
      </c>
      <c r="C19" s="337">
        <v>0</v>
      </c>
      <c r="D19" s="337">
        <v>0</v>
      </c>
      <c r="E19" s="337">
        <v>-1.4573923975397599E-2</v>
      </c>
      <c r="F19" s="337">
        <v>2.1578896096001908E-2</v>
      </c>
      <c r="G19" s="12">
        <v>0.27215660730984398</v>
      </c>
      <c r="H19" s="12">
        <v>0.27215660730984398</v>
      </c>
      <c r="I19" s="12"/>
      <c r="L19" s="12"/>
      <c r="T19" s="2"/>
    </row>
    <row r="20" spans="1:20" x14ac:dyDescent="0.2">
      <c r="A20" t="s">
        <v>8736</v>
      </c>
      <c r="B20" s="341">
        <v>1.4993681822622422E-4</v>
      </c>
      <c r="C20" s="337">
        <v>0</v>
      </c>
      <c r="D20" s="337">
        <v>0</v>
      </c>
      <c r="E20" s="337">
        <v>4.3611218746932609E-5</v>
      </c>
      <c r="F20" s="337">
        <v>9.4233205388178054E-5</v>
      </c>
      <c r="G20" s="12">
        <v>8.3549198233492082E-4</v>
      </c>
      <c r="H20" s="12">
        <v>8.3549198233492082E-4</v>
      </c>
      <c r="I20" s="12"/>
      <c r="L20" s="12"/>
      <c r="T20" s="2"/>
    </row>
    <row r="21" spans="1:20" x14ac:dyDescent="0.2">
      <c r="A21" t="s">
        <v>8459</v>
      </c>
      <c r="B21" s="341">
        <v>2.9896487452812223E-3</v>
      </c>
      <c r="C21" s="337">
        <v>0</v>
      </c>
      <c r="D21" s="337">
        <v>0</v>
      </c>
      <c r="E21" s="337">
        <v>-6.6110171332737339E-4</v>
      </c>
      <c r="F21" s="337">
        <v>2.5800893949940338E-3</v>
      </c>
      <c r="G21" s="12">
        <v>3.2540514267909368E-2</v>
      </c>
      <c r="H21" s="12">
        <v>3.2540514267909368E-2</v>
      </c>
      <c r="I21" s="12"/>
      <c r="L21" s="12"/>
      <c r="T21" s="2"/>
    </row>
    <row r="22" spans="1:20" x14ac:dyDescent="0.2">
      <c r="A22" t="s">
        <v>8460</v>
      </c>
      <c r="B22" s="341">
        <v>303.7568857648796</v>
      </c>
      <c r="C22" s="337">
        <v>0.33020096642437796</v>
      </c>
      <c r="D22" s="337">
        <v>0</v>
      </c>
      <c r="E22" s="337">
        <v>-152.94722355180062</v>
      </c>
      <c r="F22" s="337">
        <v>296.91624837616962</v>
      </c>
      <c r="G22" s="12">
        <v>3744.7568426911866</v>
      </c>
      <c r="H22" s="12">
        <v>3744.7568426911866</v>
      </c>
      <c r="I22" s="12"/>
      <c r="L22" s="12"/>
      <c r="T22" s="2"/>
    </row>
    <row r="23" spans="1:20" x14ac:dyDescent="0.2">
      <c r="A23" t="s">
        <v>9146</v>
      </c>
      <c r="B23" s="341">
        <v>4.2546776707537854E-5</v>
      </c>
      <c r="C23" s="337">
        <v>0</v>
      </c>
      <c r="D23" s="337">
        <v>0</v>
      </c>
      <c r="E23" s="337">
        <v>4.2275665859527581E-6</v>
      </c>
      <c r="F23" s="337">
        <v>3.335915576063142E-5</v>
      </c>
      <c r="G23" s="12">
        <v>2.9576949081439085E-4</v>
      </c>
      <c r="H23" s="12">
        <v>2.9576949081439085E-4</v>
      </c>
      <c r="I23" s="12"/>
      <c r="L23" s="12"/>
      <c r="T23" s="2"/>
    </row>
    <row r="24" spans="1:20" x14ac:dyDescent="0.2">
      <c r="A24" t="s">
        <v>8737</v>
      </c>
      <c r="B24" s="341">
        <v>95.08541013671524</v>
      </c>
      <c r="C24" s="337">
        <v>39.737759750637622</v>
      </c>
      <c r="D24" s="337">
        <v>0</v>
      </c>
      <c r="E24" s="337">
        <v>19.342991182310783</v>
      </c>
      <c r="F24" s="337">
        <v>25.494011983802263</v>
      </c>
      <c r="G24" s="12">
        <v>226.03542479824588</v>
      </c>
      <c r="H24" s="12">
        <v>226.03542479824588</v>
      </c>
      <c r="I24" s="12"/>
      <c r="L24" s="12"/>
      <c r="T24" s="2"/>
    </row>
    <row r="25" spans="1:20" x14ac:dyDescent="0.2">
      <c r="A25" t="s">
        <v>8461</v>
      </c>
      <c r="B25" s="341">
        <v>4.4175825853312631E-2</v>
      </c>
      <c r="C25" s="337">
        <v>0</v>
      </c>
      <c r="D25" s="337">
        <v>0</v>
      </c>
      <c r="E25" s="337">
        <v>-6.5640386029601774E-2</v>
      </c>
      <c r="F25" s="337">
        <v>0.10502255929536812</v>
      </c>
      <c r="G25" s="12">
        <v>1.3245618914732169</v>
      </c>
      <c r="H25" s="12">
        <v>1.3245618914732169</v>
      </c>
      <c r="I25" s="12"/>
      <c r="L25" s="12"/>
      <c r="T25" s="2"/>
    </row>
    <row r="26" spans="1:20" x14ac:dyDescent="0.2">
      <c r="A26" t="s">
        <v>8462</v>
      </c>
      <c r="B26" s="341">
        <v>862.10359679770011</v>
      </c>
      <c r="C26" s="337">
        <v>332.76243520645966</v>
      </c>
      <c r="D26" s="337">
        <v>0</v>
      </c>
      <c r="E26" s="337">
        <v>139.39823303145567</v>
      </c>
      <c r="F26" s="337">
        <v>270.17252591649122</v>
      </c>
      <c r="G26" s="12">
        <v>2395.4080551601446</v>
      </c>
      <c r="H26" s="12">
        <v>2395.4080551601446</v>
      </c>
      <c r="I26" s="12"/>
      <c r="L26" s="12"/>
      <c r="M26" s="12"/>
      <c r="T26" s="2"/>
    </row>
    <row r="27" spans="1:20" x14ac:dyDescent="0.2">
      <c r="A27" t="s">
        <v>8463</v>
      </c>
      <c r="B27" s="341">
        <v>123.27470009919296</v>
      </c>
      <c r="C27" s="337">
        <v>48.932526913467171</v>
      </c>
      <c r="D27" s="337">
        <v>0</v>
      </c>
      <c r="E27" s="337">
        <v>-2.55910255895202</v>
      </c>
      <c r="F27" s="337">
        <v>53.281160889047392</v>
      </c>
      <c r="G27" s="12">
        <v>472.40229756506591</v>
      </c>
      <c r="H27" s="12">
        <v>472.40229756506591</v>
      </c>
      <c r="I27" s="12"/>
      <c r="L27" s="12"/>
      <c r="T27" s="2"/>
    </row>
    <row r="28" spans="1:20" x14ac:dyDescent="0.2">
      <c r="A28" t="s">
        <v>8464</v>
      </c>
      <c r="B28" s="341">
        <v>1.4237893095473142</v>
      </c>
      <c r="C28" s="337">
        <v>0</v>
      </c>
      <c r="D28" s="337">
        <v>0</v>
      </c>
      <c r="E28" s="337">
        <v>-1.9403660330964141</v>
      </c>
      <c r="F28" s="337">
        <v>3.2173046027878875</v>
      </c>
      <c r="G28" s="12">
        <v>40.577177881649277</v>
      </c>
      <c r="H28" s="12">
        <v>40.577177881649277</v>
      </c>
      <c r="I28" s="12"/>
      <c r="L28" s="12"/>
      <c r="T28" s="2"/>
    </row>
    <row r="29" spans="1:20" x14ac:dyDescent="0.2">
      <c r="A29" t="s">
        <v>8465</v>
      </c>
      <c r="B29" s="341">
        <v>-1102.6877519021584</v>
      </c>
      <c r="C29" s="337">
        <v>0</v>
      </c>
      <c r="D29" s="337">
        <v>388.30468581201922</v>
      </c>
      <c r="E29" s="337">
        <v>-2956.7913328467052</v>
      </c>
      <c r="F29" s="337">
        <v>1114.1279221307122</v>
      </c>
      <c r="G29" s="12">
        <v>24115.666075178488</v>
      </c>
      <c r="H29" s="12">
        <v>24115.666075178488</v>
      </c>
      <c r="I29" s="12"/>
      <c r="L29" s="12"/>
    </row>
    <row r="30" spans="1:20" x14ac:dyDescent="0.2">
      <c r="A30" t="s">
        <v>9147</v>
      </c>
      <c r="B30" s="341">
        <v>-4.4193974971704558E-4</v>
      </c>
      <c r="C30" s="337">
        <v>1.3964735438025947E-4</v>
      </c>
      <c r="D30" s="337">
        <v>0</v>
      </c>
      <c r="E30" s="337">
        <v>-9.1729546059845656E-4</v>
      </c>
      <c r="F30" s="337">
        <v>2.0380824277578465E-4</v>
      </c>
      <c r="G30" s="12">
        <v>3.2535361385294288E-3</v>
      </c>
      <c r="H30" s="12">
        <v>3.2535361385294288E-3</v>
      </c>
      <c r="I30" s="12"/>
      <c r="L30" s="12"/>
    </row>
    <row r="31" spans="1:20" x14ac:dyDescent="0.2">
      <c r="A31" t="s">
        <v>8738</v>
      </c>
      <c r="B31" s="341">
        <v>1.0477541867182872E-3</v>
      </c>
      <c r="C31" s="337">
        <v>0</v>
      </c>
      <c r="D31" s="337">
        <v>0</v>
      </c>
      <c r="E31" s="337">
        <v>7.3609959836217636E-4</v>
      </c>
      <c r="F31" s="337">
        <v>9.2456286501582845E-5</v>
      </c>
      <c r="G31" s="12">
        <v>1.7531914629409901E-3</v>
      </c>
      <c r="H31" s="12">
        <v>1.7531914629409901E-3</v>
      </c>
      <c r="I31" s="12"/>
      <c r="L31" s="12"/>
    </row>
    <row r="32" spans="1:20" x14ac:dyDescent="0.2">
      <c r="A32" t="s">
        <v>8614</v>
      </c>
      <c r="B32" s="341">
        <v>8.8689211303592222E-4</v>
      </c>
      <c r="C32" s="337">
        <v>0</v>
      </c>
      <c r="D32" s="337">
        <v>4.5168823521421851E-5</v>
      </c>
      <c r="E32" s="337">
        <v>6.1108833414838352E-4</v>
      </c>
      <c r="F32" s="337">
        <v>1.7587065770871129E-4</v>
      </c>
      <c r="G32" s="12">
        <v>3.3349266701453665E-3</v>
      </c>
      <c r="H32" s="12">
        <v>3.3349266701453665E-3</v>
      </c>
      <c r="I32" s="12"/>
      <c r="L32" s="12"/>
    </row>
    <row r="33" spans="1:20" x14ac:dyDescent="0.2">
      <c r="A33" t="s">
        <v>8560</v>
      </c>
      <c r="B33" s="341">
        <v>-48.159412633136391</v>
      </c>
      <c r="C33" s="337">
        <v>0</v>
      </c>
      <c r="D33" s="337">
        <v>0</v>
      </c>
      <c r="E33" s="337">
        <v>-75.573855769633639</v>
      </c>
      <c r="F33" s="337">
        <v>15.589716492629442</v>
      </c>
      <c r="G33" s="12">
        <v>295.61816614904143</v>
      </c>
      <c r="H33" s="12">
        <v>295.61816614904143</v>
      </c>
      <c r="I33" s="12"/>
      <c r="L33" s="12"/>
    </row>
    <row r="34" spans="1:20" x14ac:dyDescent="0.2">
      <c r="A34" t="s">
        <v>8561</v>
      </c>
      <c r="B34" s="341">
        <v>5.7323933642300435</v>
      </c>
      <c r="C34" s="337">
        <v>2.0522572650286111</v>
      </c>
      <c r="D34" s="337">
        <v>0</v>
      </c>
      <c r="E34" s="337">
        <v>1.3341759809151856</v>
      </c>
      <c r="F34" s="337">
        <v>1.4203923315259097</v>
      </c>
      <c r="G34" s="12">
        <v>26.934022594725793</v>
      </c>
      <c r="H34" s="12">
        <v>26.934022594725793</v>
      </c>
      <c r="I34" s="12"/>
      <c r="L34" s="12"/>
    </row>
    <row r="35" spans="1:20" x14ac:dyDescent="0.2">
      <c r="A35" t="s">
        <v>8562</v>
      </c>
      <c r="B35" s="341">
        <v>23.206674285504615</v>
      </c>
      <c r="C35" s="337">
        <v>12.467916653187087</v>
      </c>
      <c r="D35" s="337">
        <v>0.8725101099628223</v>
      </c>
      <c r="E35" s="337">
        <v>7.8422713984490855</v>
      </c>
      <c r="F35" s="337">
        <v>1.1436106781101594</v>
      </c>
      <c r="G35" s="12">
        <v>21.685583032329159</v>
      </c>
      <c r="H35" s="12">
        <v>21.685583032329159</v>
      </c>
      <c r="L35" s="12"/>
    </row>
    <row r="36" spans="1:20" x14ac:dyDescent="0.2">
      <c r="A36" t="s">
        <v>109</v>
      </c>
      <c r="B36" s="341">
        <v>1.3569006246432089</v>
      </c>
      <c r="C36" s="337">
        <v>0</v>
      </c>
      <c r="D36" s="337">
        <v>0.51084850725632225</v>
      </c>
      <c r="E36" s="337">
        <v>-2.6426369811265236</v>
      </c>
      <c r="F36" s="337">
        <v>1.6144107392056892</v>
      </c>
      <c r="G36" s="12">
        <v>30.613073840113749</v>
      </c>
      <c r="H36" s="12">
        <v>30.613073840113749</v>
      </c>
      <c r="I36" s="12"/>
      <c r="L36" s="12"/>
    </row>
    <row r="37" spans="1:20" x14ac:dyDescent="0.2">
      <c r="A37" t="s">
        <v>8563</v>
      </c>
      <c r="B37" s="341">
        <v>0.57300822179880717</v>
      </c>
      <c r="C37" s="337">
        <v>0.29577035265871632</v>
      </c>
      <c r="D37" s="337">
        <v>2.0698343243466023E-2</v>
      </c>
      <c r="E37" s="337">
        <v>0.18602155212098448</v>
      </c>
      <c r="F37" s="337">
        <v>3.9844890883838947E-2</v>
      </c>
      <c r="G37" s="12">
        <v>0.75555405892454708</v>
      </c>
      <c r="H37" s="12">
        <v>0.75555405892454708</v>
      </c>
      <c r="I37" s="12"/>
      <c r="L37" s="12"/>
    </row>
    <row r="38" spans="1:20" x14ac:dyDescent="0.2">
      <c r="A38" t="s">
        <v>8564</v>
      </c>
      <c r="B38" s="341">
        <v>3.0150199936969813E-2</v>
      </c>
      <c r="C38" s="337">
        <v>1.607732450355491E-2</v>
      </c>
      <c r="D38" s="337">
        <v>2.3678418199053535E-4</v>
      </c>
      <c r="E38" s="337">
        <v>-1.9183016106108508E-5</v>
      </c>
      <c r="F38" s="337">
        <v>1.1273043865266339E-2</v>
      </c>
      <c r="G38" s="12">
        <v>0.2137637689526487</v>
      </c>
      <c r="H38" s="12">
        <v>0.2137637689526487</v>
      </c>
      <c r="I38" s="12"/>
      <c r="L38" s="12"/>
    </row>
    <row r="39" spans="1:20" x14ac:dyDescent="0.2">
      <c r="A39" t="s">
        <v>9166</v>
      </c>
      <c r="B39" s="341">
        <v>3.9974619775801139E-4</v>
      </c>
      <c r="C39" s="337">
        <v>0</v>
      </c>
      <c r="D39" s="337">
        <v>9.5896346328158214E-5</v>
      </c>
      <c r="E39" s="337">
        <v>-4.9607511338885593E-4</v>
      </c>
      <c r="F39" s="337">
        <v>3.7016983092943073E-4</v>
      </c>
      <c r="G39" s="12">
        <v>7.0193018990945223E-3</v>
      </c>
      <c r="H39" s="12">
        <v>7.0193018990945223E-3</v>
      </c>
      <c r="L39" s="12"/>
      <c r="T39" s="54"/>
    </row>
    <row r="40" spans="1:20" x14ac:dyDescent="0.2">
      <c r="A40" t="s">
        <v>8466</v>
      </c>
      <c r="B40" s="341">
        <v>8.9094376807965003E-2</v>
      </c>
      <c r="C40" s="337">
        <v>4.353654477796827E-2</v>
      </c>
      <c r="D40" s="337">
        <v>3.0466654065233511E-3</v>
      </c>
      <c r="E40" s="337">
        <v>2.7387598969411453E-2</v>
      </c>
      <c r="F40" s="337">
        <v>8.5452952018682735E-3</v>
      </c>
      <c r="G40" s="12">
        <v>0.16203915561728274</v>
      </c>
      <c r="H40" s="12">
        <v>0.16203915561728274</v>
      </c>
      <c r="I40" s="12"/>
      <c r="L40" s="12"/>
    </row>
    <row r="41" spans="1:20" x14ac:dyDescent="0.2">
      <c r="A41" t="s">
        <v>8467</v>
      </c>
      <c r="B41" s="341">
        <v>1.1819224288290855E-3</v>
      </c>
      <c r="C41" s="337">
        <v>3.0746006545572842E-4</v>
      </c>
      <c r="D41" s="337">
        <v>0</v>
      </c>
      <c r="E41" s="337">
        <v>2.0206453479950791E-4</v>
      </c>
      <c r="F41" s="337">
        <v>4.0711208685792087E-4</v>
      </c>
      <c r="G41" s="12">
        <v>7.7198150839335143E-3</v>
      </c>
      <c r="H41" s="12">
        <v>7.7198150839335143E-3</v>
      </c>
      <c r="I41" s="12"/>
      <c r="L41" s="12"/>
      <c r="T41" s="54"/>
    </row>
    <row r="42" spans="1:20" x14ac:dyDescent="0.2">
      <c r="A42" t="s">
        <v>8558</v>
      </c>
      <c r="B42" s="341">
        <v>6265.27918490089</v>
      </c>
      <c r="C42" s="337">
        <v>106.36935942510665</v>
      </c>
      <c r="D42" s="337">
        <v>0</v>
      </c>
      <c r="E42" s="337">
        <v>5790.2173921694921</v>
      </c>
      <c r="F42" s="337">
        <v>225.83634391336707</v>
      </c>
      <c r="G42" s="12">
        <v>2848.2853290214789</v>
      </c>
      <c r="H42" s="12">
        <v>2848.2853290214789</v>
      </c>
      <c r="I42" s="12"/>
      <c r="L42" s="12"/>
    </row>
    <row r="43" spans="1:20" x14ac:dyDescent="0.2">
      <c r="A43" t="s">
        <v>8468</v>
      </c>
      <c r="B43" s="341">
        <v>-464.58141452428691</v>
      </c>
      <c r="C43" s="337">
        <v>0</v>
      </c>
      <c r="D43" s="337">
        <v>217.25363636223926</v>
      </c>
      <c r="E43" s="337">
        <v>-1086.5702204450038</v>
      </c>
      <c r="F43" s="337">
        <v>344.73516859582764</v>
      </c>
      <c r="G43" s="12">
        <v>6537.0001048807098</v>
      </c>
      <c r="H43" s="12">
        <v>6537.0001048807098</v>
      </c>
      <c r="I43" s="12"/>
      <c r="L43" s="12"/>
    </row>
    <row r="44" spans="1:20" x14ac:dyDescent="0.2">
      <c r="A44" t="s">
        <v>9168</v>
      </c>
      <c r="B44" s="341">
        <v>3.8704468563415233E-3</v>
      </c>
      <c r="C44" s="337">
        <v>5.9703722871781576E-4</v>
      </c>
      <c r="D44" s="337">
        <v>4.2865929869281589E-4</v>
      </c>
      <c r="E44" s="337">
        <v>1.3832346462079098E-3</v>
      </c>
      <c r="F44" s="337">
        <v>1.4615156827229821E-3</v>
      </c>
      <c r="G44" s="12">
        <v>2.3331215784034555E-2</v>
      </c>
      <c r="H44" s="12">
        <v>2.3331215784034555E-2</v>
      </c>
      <c r="I44" s="12"/>
      <c r="L44" s="12"/>
    </row>
    <row r="45" spans="1:20" x14ac:dyDescent="0.2">
      <c r="A45" t="s">
        <v>9169</v>
      </c>
      <c r="B45" s="341">
        <v>8.6228730691168172E-4</v>
      </c>
      <c r="C45" s="337">
        <v>0</v>
      </c>
      <c r="D45" s="337">
        <v>1.5770373712637719E-4</v>
      </c>
      <c r="E45" s="337">
        <v>1.5623269641058341E-4</v>
      </c>
      <c r="F45" s="337">
        <v>5.4835087337472114E-4</v>
      </c>
      <c r="G45" s="12">
        <v>8.7537155456540953E-3</v>
      </c>
      <c r="H45" s="12">
        <v>8.7537155456540953E-3</v>
      </c>
      <c r="I45" s="12"/>
      <c r="K45" s="12"/>
      <c r="L45" s="12"/>
    </row>
    <row r="46" spans="1:20" x14ac:dyDescent="0.2">
      <c r="A46" t="s">
        <v>8469</v>
      </c>
      <c r="B46" s="341">
        <v>9.8054933175699601E-3</v>
      </c>
      <c r="C46" s="337">
        <v>2.1899007679622986E-3</v>
      </c>
      <c r="D46" s="337">
        <v>3.4389585988250216E-4</v>
      </c>
      <c r="E46" s="337">
        <v>3.5075400936564489E-3</v>
      </c>
      <c r="F46" s="337">
        <v>3.7632478190293356E-3</v>
      </c>
      <c r="G46" s="12">
        <v>6.0075405247097036E-2</v>
      </c>
      <c r="H46" s="12">
        <v>6.0075405247097036E-2</v>
      </c>
      <c r="I46" s="12"/>
      <c r="K46" s="12"/>
      <c r="L46" s="12"/>
    </row>
    <row r="47" spans="1:20" x14ac:dyDescent="0.2">
      <c r="A47" t="s">
        <v>8565</v>
      </c>
      <c r="B47" s="341">
        <v>849.92936782461288</v>
      </c>
      <c r="C47" s="337">
        <v>154.52608518911217</v>
      </c>
      <c r="D47" s="337">
        <v>23.138314258823815</v>
      </c>
      <c r="E47" s="337">
        <v>268.17704801201342</v>
      </c>
      <c r="F47" s="337">
        <v>403.99036177098031</v>
      </c>
      <c r="G47" s="12">
        <v>6449.1858805017464</v>
      </c>
      <c r="H47" s="12">
        <v>6449.1858805017464</v>
      </c>
      <c r="I47" s="12"/>
      <c r="K47" s="12"/>
      <c r="L47" s="12"/>
    </row>
    <row r="48" spans="1:20" x14ac:dyDescent="0.2">
      <c r="A48" t="s">
        <v>110</v>
      </c>
      <c r="B48" s="341">
        <v>-41.979119007893161</v>
      </c>
      <c r="C48" s="337">
        <v>0</v>
      </c>
      <c r="D48" s="337">
        <v>0</v>
      </c>
      <c r="E48" s="337">
        <v>-255.57151255056183</v>
      </c>
      <c r="F48" s="337">
        <v>174.92720561175443</v>
      </c>
      <c r="G48" s="12">
        <v>2792.4875722319512</v>
      </c>
      <c r="H48" s="12">
        <v>2792.4875722319512</v>
      </c>
      <c r="I48" s="12"/>
      <c r="K48" s="12"/>
      <c r="L48" s="12"/>
    </row>
    <row r="49" spans="1:12" x14ac:dyDescent="0.2">
      <c r="A49" t="s">
        <v>112</v>
      </c>
      <c r="B49" s="341">
        <v>40.698004443723541</v>
      </c>
      <c r="C49" s="337">
        <v>0</v>
      </c>
      <c r="D49" s="337">
        <v>0</v>
      </c>
      <c r="E49" s="337">
        <v>-14.480348053783347</v>
      </c>
      <c r="F49" s="337">
        <v>42.865526375894781</v>
      </c>
      <c r="G49" s="12">
        <v>684.2929278110164</v>
      </c>
      <c r="H49" s="12">
        <v>684.2929278110164</v>
      </c>
      <c r="I49" s="12"/>
      <c r="K49" s="12"/>
      <c r="L49" s="12"/>
    </row>
    <row r="50" spans="1:12" x14ac:dyDescent="0.2">
      <c r="A50" t="s">
        <v>114</v>
      </c>
      <c r="B50" s="341">
        <v>2.6272104804390533E-4</v>
      </c>
      <c r="C50" s="337">
        <v>0</v>
      </c>
      <c r="D50" s="337">
        <v>1.1732436414118773E-4</v>
      </c>
      <c r="E50" s="337">
        <v>-3.0165749733611043E-5</v>
      </c>
      <c r="F50" s="337">
        <v>1.7556243363632865E-4</v>
      </c>
      <c r="G50" s="12">
        <v>2.214222455910313E-3</v>
      </c>
      <c r="H50" s="12">
        <v>2.214222455910313E-3</v>
      </c>
      <c r="I50" s="12"/>
      <c r="K50" s="12"/>
      <c r="L50" s="12"/>
    </row>
    <row r="51" spans="1:12" x14ac:dyDescent="0.2">
      <c r="A51" t="s">
        <v>9174</v>
      </c>
      <c r="B51" s="341">
        <v>242.97101069735783</v>
      </c>
      <c r="C51" s="337">
        <v>9.4115456576057213</v>
      </c>
      <c r="D51" s="337">
        <v>1.9085981383329169</v>
      </c>
      <c r="E51" s="337">
        <v>32.521415015720386</v>
      </c>
      <c r="F51" s="337">
        <v>199.12945188569881</v>
      </c>
      <c r="G51" s="12">
        <v>2511.4535887089055</v>
      </c>
      <c r="H51" s="12">
        <v>2511.4535887089055</v>
      </c>
      <c r="I51" s="12"/>
      <c r="L51" s="12"/>
    </row>
    <row r="52" spans="1:12" x14ac:dyDescent="0.2">
      <c r="A52" t="s">
        <v>8470</v>
      </c>
      <c r="B52" s="341">
        <v>-8.7433975181588626E-4</v>
      </c>
      <c r="C52" s="337">
        <v>-1.1984411645448665E-4</v>
      </c>
      <c r="D52" s="337">
        <v>0</v>
      </c>
      <c r="E52" s="337">
        <v>-7.5449563536139966E-4</v>
      </c>
      <c r="F52" s="337">
        <v>0</v>
      </c>
      <c r="G52" s="12">
        <v>0</v>
      </c>
      <c r="H52" s="12">
        <v>0</v>
      </c>
      <c r="I52" s="12"/>
      <c r="L52" s="12"/>
    </row>
    <row r="53" spans="1:12" x14ac:dyDescent="0.2">
      <c r="A53" t="s">
        <v>8471</v>
      </c>
      <c r="B53" s="341">
        <v>-3.3502019722916254E-3</v>
      </c>
      <c r="C53" s="337">
        <v>-4.5920592593382914E-4</v>
      </c>
      <c r="D53" s="337">
        <v>0</v>
      </c>
      <c r="E53" s="337">
        <v>-2.8909960463577964E-3</v>
      </c>
      <c r="F53" s="337">
        <v>0</v>
      </c>
      <c r="G53" s="12">
        <v>0</v>
      </c>
      <c r="H53" s="12">
        <v>0</v>
      </c>
      <c r="I53" s="12"/>
      <c r="K53" s="12"/>
      <c r="L53" s="12"/>
    </row>
    <row r="54" spans="1:12" x14ac:dyDescent="0.2">
      <c r="A54" t="s">
        <v>8739</v>
      </c>
      <c r="B54" s="341">
        <v>547.64297906963691</v>
      </c>
      <c r="C54" s="337">
        <v>0</v>
      </c>
      <c r="D54" s="337">
        <v>0</v>
      </c>
      <c r="E54" s="337">
        <v>547.64297906963691</v>
      </c>
      <c r="F54" s="337">
        <v>0</v>
      </c>
      <c r="G54" s="12">
        <v>0</v>
      </c>
      <c r="H54" s="12">
        <v>0</v>
      </c>
      <c r="I54" s="12"/>
      <c r="K54" s="12"/>
      <c r="L54" s="12"/>
    </row>
    <row r="55" spans="1:12" x14ac:dyDescent="0.2">
      <c r="A55" t="s">
        <v>8740</v>
      </c>
      <c r="B55" s="341">
        <v>460.44872906374422</v>
      </c>
      <c r="C55" s="337">
        <v>0</v>
      </c>
      <c r="D55" s="337">
        <v>0</v>
      </c>
      <c r="E55" s="337">
        <v>460.44872906374422</v>
      </c>
      <c r="F55" s="337">
        <v>0</v>
      </c>
      <c r="G55" s="12">
        <v>0</v>
      </c>
      <c r="H55" s="12">
        <v>0</v>
      </c>
      <c r="I55" s="12"/>
      <c r="K55" s="12"/>
      <c r="L55" s="12"/>
    </row>
    <row r="56" spans="1:12" x14ac:dyDescent="0.2">
      <c r="A56" t="s">
        <v>116</v>
      </c>
      <c r="B56" s="341">
        <v>1.845728010100768</v>
      </c>
      <c r="C56" s="337">
        <v>4.1561002141687284</v>
      </c>
      <c r="D56" s="337">
        <v>0</v>
      </c>
      <c r="E56" s="337">
        <v>-3.5482616653360335</v>
      </c>
      <c r="F56" s="337">
        <v>0.71707748841983665</v>
      </c>
      <c r="G56" s="12">
        <v>9.0438999084278908</v>
      </c>
      <c r="H56" s="12">
        <v>9.0438999084278908</v>
      </c>
      <c r="I56" s="12"/>
      <c r="K56" s="12"/>
      <c r="L56" s="12"/>
    </row>
    <row r="57" spans="1:12" x14ac:dyDescent="0.2">
      <c r="A57" t="s">
        <v>8730</v>
      </c>
      <c r="B57" s="341">
        <v>329.37763618830496</v>
      </c>
      <c r="C57" s="337">
        <v>0</v>
      </c>
      <c r="D57" s="337">
        <v>0</v>
      </c>
      <c r="E57" s="337">
        <v>329.37763618830496</v>
      </c>
      <c r="F57" s="337">
        <v>0</v>
      </c>
      <c r="G57" s="12">
        <v>0</v>
      </c>
      <c r="H57" s="12">
        <v>0</v>
      </c>
      <c r="I57" s="12"/>
      <c r="L57" s="12"/>
    </row>
    <row r="58" spans="1:12" x14ac:dyDescent="0.2">
      <c r="A58" t="s">
        <v>8472</v>
      </c>
      <c r="B58" s="341">
        <v>531.02823071019361</v>
      </c>
      <c r="C58" s="337">
        <v>0</v>
      </c>
      <c r="D58" s="337">
        <v>0</v>
      </c>
      <c r="E58" s="337">
        <v>113.21583347739598</v>
      </c>
      <c r="F58" s="337">
        <v>271.10725178411406</v>
      </c>
      <c r="G58" s="12">
        <v>5868.2058179473452</v>
      </c>
      <c r="H58" s="12">
        <v>5868.2058179473452</v>
      </c>
      <c r="I58" s="12"/>
      <c r="K58" s="12"/>
      <c r="L58" s="12"/>
    </row>
    <row r="59" spans="1:12" x14ac:dyDescent="0.2">
      <c r="A59" t="s">
        <v>8566</v>
      </c>
      <c r="B59" s="341">
        <v>986.41793168524828</v>
      </c>
      <c r="C59" s="337">
        <v>0</v>
      </c>
      <c r="D59" s="337">
        <v>0</v>
      </c>
      <c r="E59" s="337">
        <v>78.865774684946004</v>
      </c>
      <c r="F59" s="337">
        <v>615.68214821559229</v>
      </c>
      <c r="G59" s="12">
        <v>11674.8003513884</v>
      </c>
      <c r="H59" s="12">
        <v>11674.8003513884</v>
      </c>
      <c r="I59" s="12"/>
      <c r="K59" s="12"/>
      <c r="L59" s="12"/>
    </row>
    <row r="60" spans="1:12" x14ac:dyDescent="0.2">
      <c r="A60" t="s">
        <v>8567</v>
      </c>
      <c r="B60" s="341">
        <v>95.23538775752543</v>
      </c>
      <c r="C60" s="337">
        <v>0</v>
      </c>
      <c r="D60" s="337">
        <v>0</v>
      </c>
      <c r="E60" s="337">
        <v>78.650442950832016</v>
      </c>
      <c r="F60" s="337">
        <v>16.584944806693418</v>
      </c>
      <c r="G60" s="12">
        <v>358.98659650194122</v>
      </c>
      <c r="H60" s="12">
        <v>358.98659650194122</v>
      </c>
      <c r="I60" s="12"/>
      <c r="L60" s="12"/>
    </row>
    <row r="61" spans="1:12" x14ac:dyDescent="0.2">
      <c r="A61" t="s">
        <v>8689</v>
      </c>
      <c r="B61" s="341">
        <v>2.08519216097105E-4</v>
      </c>
      <c r="C61" s="337">
        <v>0</v>
      </c>
      <c r="D61" s="337">
        <v>0</v>
      </c>
      <c r="E61" s="337">
        <v>2.1472533896480452E-5</v>
      </c>
      <c r="F61" s="337">
        <v>1.8704668220062453E-4</v>
      </c>
      <c r="G61" s="12">
        <v>4.0486870841489244E-3</v>
      </c>
      <c r="H61" s="12">
        <v>4.0486870841489244E-3</v>
      </c>
      <c r="I61" s="12"/>
      <c r="K61" s="12"/>
      <c r="L61" s="12"/>
    </row>
    <row r="62" spans="1:12" x14ac:dyDescent="0.2">
      <c r="A62" t="s">
        <v>8741</v>
      </c>
      <c r="B62" s="341">
        <v>920.26401948364139</v>
      </c>
      <c r="C62" s="337">
        <v>0</v>
      </c>
      <c r="D62" s="337">
        <v>0</v>
      </c>
      <c r="E62" s="337">
        <v>920.26401948364139</v>
      </c>
      <c r="F62" s="337">
        <v>0</v>
      </c>
      <c r="G62" s="12">
        <v>0</v>
      </c>
      <c r="H62" s="12">
        <v>0</v>
      </c>
      <c r="I62" s="12"/>
      <c r="L62" s="12"/>
    </row>
    <row r="63" spans="1:12" x14ac:dyDescent="0.2">
      <c r="A63" t="s">
        <v>117</v>
      </c>
      <c r="B63" s="341">
        <v>8.3227375671884065</v>
      </c>
      <c r="C63" s="337">
        <v>1.9048659863629853</v>
      </c>
      <c r="D63" s="337">
        <v>0</v>
      </c>
      <c r="E63" s="337">
        <v>5.2257685908758758</v>
      </c>
      <c r="F63" s="337">
        <v>0.73107870928356111</v>
      </c>
      <c r="G63" s="12">
        <v>9.2204856221508962</v>
      </c>
      <c r="H63" s="12">
        <v>9.2204856221508962</v>
      </c>
      <c r="I63" s="12"/>
      <c r="K63" s="12"/>
      <c r="L63" s="12"/>
    </row>
    <row r="64" spans="1:12" x14ac:dyDescent="0.2">
      <c r="A64" t="s">
        <v>118</v>
      </c>
      <c r="B64" s="341">
        <v>1.619184409012666E-3</v>
      </c>
      <c r="C64" s="337">
        <v>3.4383554088514328E-4</v>
      </c>
      <c r="D64" s="337">
        <v>0</v>
      </c>
      <c r="E64" s="337">
        <v>1.0593591001643531E-3</v>
      </c>
      <c r="F64" s="337">
        <v>1.3245962984091917E-4</v>
      </c>
      <c r="G64" s="12">
        <v>1.6706027640450774E-3</v>
      </c>
      <c r="H64" s="12">
        <v>1.6706027640450774E-3</v>
      </c>
      <c r="I64" s="12"/>
      <c r="L64" s="12"/>
    </row>
    <row r="65" spans="1:12" x14ac:dyDescent="0.2">
      <c r="A65" t="s">
        <v>8743</v>
      </c>
      <c r="B65" s="341">
        <v>1447.480499023125</v>
      </c>
      <c r="C65" s="337">
        <v>0</v>
      </c>
      <c r="D65" s="337">
        <v>0</v>
      </c>
      <c r="E65" s="337">
        <v>1447.480499023125</v>
      </c>
      <c r="F65" s="337">
        <v>0</v>
      </c>
      <c r="G65" s="12">
        <v>0</v>
      </c>
      <c r="H65" s="12">
        <v>0</v>
      </c>
      <c r="I65" s="12"/>
      <c r="L65" s="12"/>
    </row>
    <row r="66" spans="1:12" x14ac:dyDescent="0.2">
      <c r="A66" t="s">
        <v>120</v>
      </c>
      <c r="B66" s="341">
        <v>1.7794338482968124E-2</v>
      </c>
      <c r="C66" s="337">
        <v>2.5712534530497864E-3</v>
      </c>
      <c r="D66" s="337">
        <v>0</v>
      </c>
      <c r="E66" s="337">
        <v>4.6321973574815975E-3</v>
      </c>
      <c r="F66" s="337">
        <v>6.737396582167667E-3</v>
      </c>
      <c r="G66" s="12">
        <v>8.497316024629363E-2</v>
      </c>
      <c r="H66" s="12">
        <v>8.497316024629363E-2</v>
      </c>
      <c r="I66" s="12"/>
      <c r="L66" s="12"/>
    </row>
    <row r="67" spans="1:12" x14ac:dyDescent="0.2">
      <c r="A67" t="s">
        <v>121</v>
      </c>
      <c r="B67" s="341">
        <v>161.38367948667712</v>
      </c>
      <c r="C67" s="337">
        <v>71.524060175985127</v>
      </c>
      <c r="D67" s="337">
        <v>0</v>
      </c>
      <c r="E67" s="337">
        <v>32.47359966342583</v>
      </c>
      <c r="F67" s="337">
        <v>36.079384244586628</v>
      </c>
      <c r="G67" s="12">
        <v>455.03916262214267</v>
      </c>
      <c r="H67" s="12">
        <v>455.03916262214267</v>
      </c>
      <c r="I67" s="12"/>
      <c r="L67" s="12"/>
    </row>
    <row r="68" spans="1:12" x14ac:dyDescent="0.2">
      <c r="A68" t="s">
        <v>8745</v>
      </c>
      <c r="B68" s="341">
        <v>614.89933170807137</v>
      </c>
      <c r="C68" s="337">
        <v>0</v>
      </c>
      <c r="D68" s="337">
        <v>0</v>
      </c>
      <c r="E68" s="337">
        <v>614.89933170807137</v>
      </c>
      <c r="F68" s="337">
        <v>0</v>
      </c>
      <c r="G68" s="12">
        <v>0</v>
      </c>
      <c r="H68" s="12">
        <v>0</v>
      </c>
      <c r="I68" s="12"/>
      <c r="K68" s="12"/>
      <c r="L68" s="12"/>
    </row>
    <row r="69" spans="1:12" x14ac:dyDescent="0.2">
      <c r="A69" t="s">
        <v>8746</v>
      </c>
      <c r="B69" s="341">
        <v>487.15097770273212</v>
      </c>
      <c r="C69" s="337">
        <v>0</v>
      </c>
      <c r="D69" s="337">
        <v>0</v>
      </c>
      <c r="E69" s="337">
        <v>487.15097770273212</v>
      </c>
      <c r="F69" s="337">
        <v>0</v>
      </c>
      <c r="G69" s="12">
        <v>0</v>
      </c>
      <c r="H69" s="12">
        <v>0</v>
      </c>
      <c r="I69" s="12"/>
      <c r="K69" s="12"/>
      <c r="L69" s="12"/>
    </row>
    <row r="70" spans="1:12" x14ac:dyDescent="0.2">
      <c r="A70" t="s">
        <v>123</v>
      </c>
      <c r="B70" s="341">
        <v>7.5876715720945274E-4</v>
      </c>
      <c r="C70" s="337">
        <v>1.0890129786403023E-4</v>
      </c>
      <c r="D70" s="337">
        <v>0</v>
      </c>
      <c r="E70" s="337">
        <v>1.840785227618277E-4</v>
      </c>
      <c r="F70" s="337">
        <v>2.928469407036616E-4</v>
      </c>
      <c r="G70" s="12">
        <v>3.6934340611493224E-3</v>
      </c>
      <c r="H70" s="12">
        <v>3.6934340611493224E-3</v>
      </c>
      <c r="I70" s="12"/>
      <c r="L70" s="12"/>
    </row>
    <row r="71" spans="1:12" x14ac:dyDescent="0.2">
      <c r="A71" t="s">
        <v>124</v>
      </c>
      <c r="B71" s="341">
        <v>76.492694910851668</v>
      </c>
      <c r="C71" s="337">
        <v>33.964424155455845</v>
      </c>
      <c r="D71" s="337">
        <v>0</v>
      </c>
      <c r="E71" s="337">
        <v>21.382782171790325</v>
      </c>
      <c r="F71" s="337">
        <v>13.29446113072189</v>
      </c>
      <c r="G71" s="12">
        <v>167.67194305274165</v>
      </c>
      <c r="H71" s="12">
        <v>167.67194305274165</v>
      </c>
      <c r="I71" s="12"/>
      <c r="L71" s="12"/>
    </row>
    <row r="72" spans="1:12" x14ac:dyDescent="0.2">
      <c r="A72" t="s">
        <v>8568</v>
      </c>
      <c r="B72" s="341">
        <v>519.28935640502607</v>
      </c>
      <c r="C72" s="337">
        <v>0</v>
      </c>
      <c r="D72" s="337">
        <v>0</v>
      </c>
      <c r="E72" s="337">
        <v>17.106125510960727</v>
      </c>
      <c r="F72" s="337">
        <v>325.85322149715768</v>
      </c>
      <c r="G72" s="12">
        <v>7053.2003758763067</v>
      </c>
      <c r="H72" s="12">
        <v>7053.2003758763067</v>
      </c>
      <c r="I72" s="12"/>
      <c r="L72" s="12"/>
    </row>
    <row r="73" spans="1:12" x14ac:dyDescent="0.2">
      <c r="A73" t="s">
        <v>8569</v>
      </c>
      <c r="B73" s="341">
        <v>55.427196543387126</v>
      </c>
      <c r="C73" s="337">
        <v>0</v>
      </c>
      <c r="D73" s="337">
        <v>0</v>
      </c>
      <c r="E73" s="337">
        <v>17.287514122772254</v>
      </c>
      <c r="F73" s="337">
        <v>38.139682420614875</v>
      </c>
      <c r="G73" s="12">
        <v>825.54599628909989</v>
      </c>
      <c r="H73" s="12">
        <v>825.54599628909989</v>
      </c>
      <c r="I73" s="12"/>
      <c r="L73" s="12"/>
    </row>
    <row r="74" spans="1:12" x14ac:dyDescent="0.2">
      <c r="A74" t="s">
        <v>8747</v>
      </c>
      <c r="B74" s="341">
        <v>2.6855202115258232E-4</v>
      </c>
      <c r="C74" s="337">
        <v>0</v>
      </c>
      <c r="D74" s="337">
        <v>0</v>
      </c>
      <c r="E74" s="337">
        <v>2.0694552349669938E-5</v>
      </c>
      <c r="F74" s="337">
        <v>2.4785746880291238E-4</v>
      </c>
      <c r="G74" s="12">
        <v>4.699968112216896E-3</v>
      </c>
      <c r="H74" s="12">
        <v>4.699968112216896E-3</v>
      </c>
      <c r="I74" s="12"/>
      <c r="L74" s="12"/>
    </row>
    <row r="75" spans="1:12" x14ac:dyDescent="0.2">
      <c r="A75" t="s">
        <v>126</v>
      </c>
      <c r="B75" s="341">
        <v>4.9917336522504411E-4</v>
      </c>
      <c r="C75" s="337">
        <v>3.6121181526428087E-5</v>
      </c>
      <c r="D75" s="337">
        <v>0</v>
      </c>
      <c r="E75" s="337">
        <v>-8.0266403805510033E-6</v>
      </c>
      <c r="F75" s="337">
        <v>3.4404618743446279E-4</v>
      </c>
      <c r="G75" s="12">
        <v>4.3391674306916201E-3</v>
      </c>
      <c r="H75" s="12">
        <v>4.3391674306916201E-3</v>
      </c>
      <c r="L75" s="12"/>
    </row>
    <row r="76" spans="1:12" x14ac:dyDescent="0.2">
      <c r="A76" t="s">
        <v>8473</v>
      </c>
      <c r="B76" s="341">
        <v>422.87035195272693</v>
      </c>
      <c r="C76" s="337">
        <v>0</v>
      </c>
      <c r="D76" s="337">
        <v>0</v>
      </c>
      <c r="E76" s="337">
        <v>0</v>
      </c>
      <c r="F76" s="337">
        <v>286.87467124626392</v>
      </c>
      <c r="G76" s="12">
        <v>5439.8272263978797</v>
      </c>
      <c r="H76" s="12">
        <v>5439.8272263978797</v>
      </c>
      <c r="I76" s="12"/>
      <c r="L76" s="12"/>
    </row>
    <row r="77" spans="1:12" x14ac:dyDescent="0.2">
      <c r="A77" t="s">
        <v>497</v>
      </c>
      <c r="B77" s="341">
        <v>205.84583950842907</v>
      </c>
      <c r="C77" s="337">
        <v>0</v>
      </c>
      <c r="D77" s="337">
        <v>0</v>
      </c>
      <c r="E77" s="337">
        <v>0</v>
      </c>
      <c r="F77" s="337">
        <v>133.56784100548975</v>
      </c>
      <c r="G77" s="12">
        <v>2891.1199406175724</v>
      </c>
      <c r="H77" s="12">
        <v>2891.1199406175724</v>
      </c>
      <c r="I77" s="12"/>
      <c r="L77" s="12"/>
    </row>
    <row r="78" spans="1:12" x14ac:dyDescent="0.2">
      <c r="A78" t="s">
        <v>8474</v>
      </c>
      <c r="B78" s="341">
        <v>1655.0325330766409</v>
      </c>
      <c r="C78" s="337">
        <v>0</v>
      </c>
      <c r="D78" s="337">
        <v>0</v>
      </c>
      <c r="E78" s="337">
        <v>0</v>
      </c>
      <c r="F78" s="337">
        <v>1122.77181824737</v>
      </c>
      <c r="G78" s="12">
        <v>21290.428602151598</v>
      </c>
      <c r="H78" s="12">
        <v>21290.428602151598</v>
      </c>
      <c r="L78" s="12"/>
    </row>
    <row r="79" spans="1:12" x14ac:dyDescent="0.2">
      <c r="A79" t="s">
        <v>8151</v>
      </c>
      <c r="B79" s="341">
        <v>1.8573770437746492E-3</v>
      </c>
      <c r="C79" s="337">
        <v>0</v>
      </c>
      <c r="D79" s="337">
        <v>9.1330195041935861E-6</v>
      </c>
      <c r="E79" s="337">
        <v>1.3058800503675499E-5</v>
      </c>
      <c r="F79" s="337">
        <v>1.226962468060743E-3</v>
      </c>
      <c r="G79" s="12">
        <v>3.6605683811249276E-2</v>
      </c>
      <c r="H79" s="12">
        <v>3.6605683811249276E-2</v>
      </c>
      <c r="I79" s="12"/>
      <c r="L79" s="12"/>
    </row>
    <row r="80" spans="1:12" x14ac:dyDescent="0.2">
      <c r="A80" t="s">
        <v>8748</v>
      </c>
      <c r="B80" s="341">
        <v>1.8020760660232232E-4</v>
      </c>
      <c r="C80" s="337">
        <v>0</v>
      </c>
      <c r="D80" s="337">
        <v>0</v>
      </c>
      <c r="E80" s="337">
        <v>1.8020760660232232E-4</v>
      </c>
      <c r="F80" s="337">
        <v>0</v>
      </c>
      <c r="G80" s="12">
        <v>1.929397552089508E-8</v>
      </c>
      <c r="H80" s="12">
        <v>1.929397552089508E-8</v>
      </c>
      <c r="I80" s="12"/>
      <c r="L80" s="12"/>
    </row>
    <row r="81" spans="1:13" x14ac:dyDescent="0.2">
      <c r="A81" t="s">
        <v>8749</v>
      </c>
      <c r="B81" s="341">
        <v>4.5500681154962339E-4</v>
      </c>
      <c r="C81" s="337">
        <v>6.2366933675023315E-5</v>
      </c>
      <c r="D81" s="337">
        <v>0</v>
      </c>
      <c r="E81" s="337">
        <v>3.9263987787460007E-4</v>
      </c>
      <c r="F81" s="337">
        <v>0</v>
      </c>
      <c r="G81" s="12">
        <v>1.2862650347263386E-8</v>
      </c>
      <c r="H81" s="12">
        <v>1.2862650347263386E-8</v>
      </c>
      <c r="I81" s="12"/>
      <c r="L81" s="12"/>
    </row>
    <row r="82" spans="1:13" x14ac:dyDescent="0.2">
      <c r="A82" t="s">
        <v>8750</v>
      </c>
      <c r="B82" s="341">
        <v>252.86037607193001</v>
      </c>
      <c r="C82" s="337">
        <v>0</v>
      </c>
      <c r="D82" s="337">
        <v>0</v>
      </c>
      <c r="E82" s="337">
        <v>252.86037607193001</v>
      </c>
      <c r="F82" s="337">
        <v>0</v>
      </c>
      <c r="G82" s="12">
        <v>0</v>
      </c>
      <c r="H82" s="12">
        <v>0</v>
      </c>
      <c r="I82" s="12"/>
      <c r="L82" s="12"/>
    </row>
    <row r="83" spans="1:13" x14ac:dyDescent="0.2">
      <c r="A83" t="s">
        <v>8751</v>
      </c>
      <c r="B83" s="341">
        <v>93.627676925258285</v>
      </c>
      <c r="C83" s="337">
        <v>0</v>
      </c>
      <c r="D83" s="337">
        <v>0</v>
      </c>
      <c r="E83" s="337">
        <v>93.627676925258285</v>
      </c>
      <c r="F83" s="337">
        <v>0</v>
      </c>
      <c r="G83" s="12">
        <v>0</v>
      </c>
      <c r="H83" s="12">
        <v>0</v>
      </c>
      <c r="I83" s="12"/>
      <c r="L83" s="12"/>
    </row>
    <row r="84" spans="1:13" x14ac:dyDescent="0.2">
      <c r="A84" t="s">
        <v>127</v>
      </c>
      <c r="B84" s="341">
        <v>1.2939058410336379E-2</v>
      </c>
      <c r="C84" s="337">
        <v>5.2463593944681759E-3</v>
      </c>
      <c r="D84" s="337">
        <v>0</v>
      </c>
      <c r="E84" s="337">
        <v>7.6926990158682033E-3</v>
      </c>
      <c r="F84" s="337">
        <v>0</v>
      </c>
      <c r="G84" s="12">
        <v>0</v>
      </c>
      <c r="H84" s="12">
        <v>0</v>
      </c>
      <c r="I84" s="12"/>
      <c r="L84" s="12"/>
    </row>
    <row r="85" spans="1:13" x14ac:dyDescent="0.2">
      <c r="A85" t="s">
        <v>128</v>
      </c>
      <c r="B85" s="341">
        <v>140.02764867108777</v>
      </c>
      <c r="C85" s="337">
        <v>48.196681290729714</v>
      </c>
      <c r="D85" s="337">
        <v>0</v>
      </c>
      <c r="E85" s="337">
        <v>91.830967380358075</v>
      </c>
      <c r="F85" s="337">
        <v>0</v>
      </c>
      <c r="G85" s="12">
        <v>0</v>
      </c>
      <c r="H85" s="12">
        <v>0</v>
      </c>
      <c r="I85" s="12"/>
      <c r="L85" s="12"/>
      <c r="M85" s="12"/>
    </row>
    <row r="86" spans="1:13" x14ac:dyDescent="0.2">
      <c r="A86" t="s">
        <v>130</v>
      </c>
      <c r="B86" s="341">
        <v>-19.308441132275163</v>
      </c>
      <c r="C86" s="337">
        <v>34.056485241041784</v>
      </c>
      <c r="D86" s="337">
        <v>0</v>
      </c>
      <c r="E86" s="337">
        <v>-875.62947766406751</v>
      </c>
      <c r="F86" s="337">
        <v>476.44958226238623</v>
      </c>
      <c r="G86" s="12">
        <v>9034.6191887115892</v>
      </c>
      <c r="H86" s="12">
        <v>9034.6191887115892</v>
      </c>
      <c r="I86" s="12"/>
      <c r="L86" s="12"/>
    </row>
    <row r="87" spans="1:13" x14ac:dyDescent="0.2">
      <c r="A87" t="s">
        <v>131</v>
      </c>
      <c r="B87" s="341">
        <v>5.598334150950481E-4</v>
      </c>
      <c r="C87" s="337">
        <v>1.9862595650243717E-4</v>
      </c>
      <c r="D87" s="337">
        <v>0</v>
      </c>
      <c r="E87" s="337">
        <v>9.020069876312215E-5</v>
      </c>
      <c r="F87" s="337">
        <v>1.2385353153849168E-4</v>
      </c>
      <c r="G87" s="12">
        <v>1.5620612285678467E-3</v>
      </c>
      <c r="H87" s="12">
        <v>1.5620612285678467E-3</v>
      </c>
      <c r="I87" s="12"/>
      <c r="L87" s="12"/>
    </row>
    <row r="88" spans="1:13" x14ac:dyDescent="0.2">
      <c r="A88" t="s">
        <v>132</v>
      </c>
      <c r="B88" s="341">
        <v>3.9137911078592619E-4</v>
      </c>
      <c r="C88" s="337">
        <v>6.5961282150004425E-5</v>
      </c>
      <c r="D88" s="337">
        <v>0</v>
      </c>
      <c r="E88" s="337">
        <v>8.5984881091099002E-5</v>
      </c>
      <c r="F88" s="337">
        <v>1.0942389827899135E-4</v>
      </c>
      <c r="G88" s="12">
        <v>1.3800723068380413E-3</v>
      </c>
      <c r="H88" s="12">
        <v>1.3800723068380413E-3</v>
      </c>
      <c r="I88" s="12"/>
      <c r="L88" s="12"/>
    </row>
    <row r="89" spans="1:13" x14ac:dyDescent="0.2">
      <c r="A89" t="s">
        <v>133</v>
      </c>
      <c r="B89" s="341">
        <v>4.7994360289147907E-4</v>
      </c>
      <c r="C89" s="337">
        <v>1.4871464152190072E-4</v>
      </c>
      <c r="D89" s="337">
        <v>0</v>
      </c>
      <c r="E89" s="337">
        <v>4.4790998640478752E-5</v>
      </c>
      <c r="F89" s="337">
        <v>1.9706405614332897E-4</v>
      </c>
      <c r="G89" s="12">
        <v>2.485404475932478E-3</v>
      </c>
      <c r="H89" s="12">
        <v>2.485404475932478E-3</v>
      </c>
      <c r="I89" s="12"/>
      <c r="L89" s="12"/>
    </row>
    <row r="90" spans="1:13" x14ac:dyDescent="0.2">
      <c r="A90" t="s">
        <v>8666</v>
      </c>
      <c r="B90" s="341">
        <v>4.1656454753733374E-4</v>
      </c>
      <c r="C90" s="337">
        <v>0</v>
      </c>
      <c r="D90" s="337">
        <v>0</v>
      </c>
      <c r="E90" s="337">
        <v>1.3532047185527298E-4</v>
      </c>
      <c r="F90" s="337">
        <v>2.7136224221568217E-4</v>
      </c>
      <c r="G90" s="12">
        <v>4.3319487458237278E-3</v>
      </c>
      <c r="H90" s="12">
        <v>4.3319487458237278E-3</v>
      </c>
      <c r="I90" s="12"/>
      <c r="L90" s="12"/>
    </row>
    <row r="91" spans="1:13" x14ac:dyDescent="0.2">
      <c r="A91" t="s">
        <v>8667</v>
      </c>
      <c r="B91" s="341">
        <v>0</v>
      </c>
      <c r="C91" s="337">
        <v>0</v>
      </c>
      <c r="D91" s="337">
        <v>0</v>
      </c>
      <c r="E91" s="337">
        <v>0</v>
      </c>
      <c r="F91" s="337">
        <v>0</v>
      </c>
      <c r="G91" s="12">
        <v>7.7897170711487544E-11</v>
      </c>
      <c r="H91" s="12">
        <v>7.7897170711487544E-11</v>
      </c>
      <c r="I91" s="12"/>
      <c r="L91" s="12"/>
    </row>
    <row r="92" spans="1:13" x14ac:dyDescent="0.2">
      <c r="A92" t="s">
        <v>8150</v>
      </c>
      <c r="B92" s="341">
        <v>7.6786256419518928E-4</v>
      </c>
      <c r="C92" s="337">
        <v>0</v>
      </c>
      <c r="D92" s="337">
        <v>0</v>
      </c>
      <c r="E92" s="337">
        <v>0</v>
      </c>
      <c r="F92" s="337">
        <v>5.8203407463994748E-4</v>
      </c>
      <c r="G92" s="12">
        <v>9.2914244777620933E-3</v>
      </c>
      <c r="H92" s="12">
        <v>9.2914244777620933E-3</v>
      </c>
      <c r="I92" s="12"/>
      <c r="L92" s="12"/>
    </row>
    <row r="93" spans="1:13" x14ac:dyDescent="0.2">
      <c r="A93" t="s">
        <v>8753</v>
      </c>
      <c r="B93" s="341">
        <v>4.1979006992038997E-4</v>
      </c>
      <c r="C93" s="337">
        <v>0</v>
      </c>
      <c r="D93" s="337">
        <v>0</v>
      </c>
      <c r="E93" s="337">
        <v>1.3248013875382766E-4</v>
      </c>
      <c r="F93" s="337">
        <v>2.7721496690415328E-4</v>
      </c>
      <c r="G93" s="12">
        <v>4.4253799585335738E-3</v>
      </c>
      <c r="H93" s="12">
        <v>4.4253799585335738E-3</v>
      </c>
      <c r="I93" s="12"/>
      <c r="K93" s="12"/>
      <c r="L93" s="12"/>
    </row>
    <row r="94" spans="1:13" x14ac:dyDescent="0.2">
      <c r="A94" t="s">
        <v>8754</v>
      </c>
      <c r="B94" s="341">
        <v>0</v>
      </c>
      <c r="C94" s="337">
        <v>0</v>
      </c>
      <c r="D94" s="337">
        <v>0</v>
      </c>
      <c r="E94" s="337">
        <v>0</v>
      </c>
      <c r="F94" s="337">
        <v>0</v>
      </c>
      <c r="G94" s="12">
        <v>2.038431471667255E-14</v>
      </c>
      <c r="H94" s="12">
        <v>2.038431471667255E-14</v>
      </c>
      <c r="I94" s="12"/>
      <c r="K94" s="12"/>
      <c r="L94" s="12"/>
    </row>
    <row r="95" spans="1:13" x14ac:dyDescent="0.2">
      <c r="A95" t="s">
        <v>8152</v>
      </c>
      <c r="B95" s="341">
        <v>7.6316770859384433E-4</v>
      </c>
      <c r="C95" s="337">
        <v>0</v>
      </c>
      <c r="D95" s="337">
        <v>0</v>
      </c>
      <c r="E95" s="337">
        <v>0</v>
      </c>
      <c r="F95" s="337">
        <v>6.5810907040973266E-4</v>
      </c>
      <c r="G95" s="12">
        <v>1.0505863818411161E-2</v>
      </c>
      <c r="H95" s="12">
        <v>1.0505863818411161E-2</v>
      </c>
      <c r="I95" s="12"/>
      <c r="K95" s="12"/>
      <c r="L95" s="12"/>
    </row>
    <row r="96" spans="1:13" x14ac:dyDescent="0.2">
      <c r="A96" t="s">
        <v>8755</v>
      </c>
      <c r="B96" s="341">
        <v>0</v>
      </c>
      <c r="C96" s="337">
        <v>0</v>
      </c>
      <c r="D96" s="337">
        <v>0</v>
      </c>
      <c r="E96" s="337">
        <v>0</v>
      </c>
      <c r="F96" s="337">
        <v>0</v>
      </c>
      <c r="G96" s="12">
        <v>3.4851234071061685E-10</v>
      </c>
      <c r="H96" s="12">
        <v>3.4851234071061685E-10</v>
      </c>
      <c r="I96" s="12"/>
      <c r="L96" s="12"/>
    </row>
    <row r="97" spans="1:12" x14ac:dyDescent="0.2">
      <c r="A97" t="s">
        <v>8756</v>
      </c>
      <c r="B97" s="341">
        <v>3.0075123238499339E-4</v>
      </c>
      <c r="C97" s="337">
        <v>0</v>
      </c>
      <c r="D97" s="337">
        <v>0</v>
      </c>
      <c r="E97" s="337">
        <v>3.0075123238499339E-4</v>
      </c>
      <c r="F97" s="337">
        <v>0</v>
      </c>
      <c r="G97" s="12">
        <v>1.7425617035530843E-10</v>
      </c>
      <c r="H97" s="12">
        <v>1.7425617035530843E-10</v>
      </c>
      <c r="I97" s="12"/>
      <c r="L97" s="12"/>
    </row>
    <row r="98" spans="1:12" x14ac:dyDescent="0.2">
      <c r="A98" t="s">
        <v>8153</v>
      </c>
      <c r="B98" s="341">
        <v>2.0242826454222144E-3</v>
      </c>
      <c r="C98" s="337">
        <v>0</v>
      </c>
      <c r="D98" s="337">
        <v>4.7952675007786676E-5</v>
      </c>
      <c r="E98" s="337">
        <v>6.1407992679939437E-6</v>
      </c>
      <c r="F98" s="337">
        <v>1.5615566097839735E-3</v>
      </c>
      <c r="G98" s="12">
        <v>4.0902667105387536E-2</v>
      </c>
      <c r="H98" s="12">
        <v>4.0902667105387536E-2</v>
      </c>
      <c r="I98" s="12"/>
      <c r="L98" s="12"/>
    </row>
    <row r="99" spans="1:12" x14ac:dyDescent="0.2">
      <c r="A99" t="s">
        <v>8757</v>
      </c>
      <c r="B99" s="341">
        <v>0</v>
      </c>
      <c r="C99" s="337">
        <v>0</v>
      </c>
      <c r="D99" s="337">
        <v>0</v>
      </c>
      <c r="E99" s="337">
        <v>0</v>
      </c>
      <c r="F99" s="337">
        <v>0</v>
      </c>
      <c r="G99" s="12">
        <v>7.5510074998473546E-11</v>
      </c>
      <c r="H99" s="12">
        <v>7.5510074998473546E-11</v>
      </c>
      <c r="I99" s="12"/>
      <c r="L99" s="12"/>
    </row>
    <row r="100" spans="1:12" x14ac:dyDescent="0.2">
      <c r="A100" t="s">
        <v>8758</v>
      </c>
      <c r="B100" s="341">
        <v>1.233512959269732E-4</v>
      </c>
      <c r="C100" s="337">
        <v>0</v>
      </c>
      <c r="D100" s="337">
        <v>0</v>
      </c>
      <c r="E100" s="337">
        <v>1.233512959269732E-4</v>
      </c>
      <c r="F100" s="337">
        <v>0</v>
      </c>
      <c r="G100" s="12">
        <v>1.3119249343344055E-10</v>
      </c>
      <c r="H100" s="12">
        <v>1.3119249343344055E-10</v>
      </c>
      <c r="I100" s="12"/>
      <c r="L100" s="12"/>
    </row>
    <row r="101" spans="1:12" x14ac:dyDescent="0.2">
      <c r="A101" t="s">
        <v>8154</v>
      </c>
      <c r="B101" s="341">
        <v>1.4446269114757203E-3</v>
      </c>
      <c r="C101" s="337">
        <v>0</v>
      </c>
      <c r="D101" s="337">
        <v>2.3678944721421852E-5</v>
      </c>
      <c r="E101" s="337">
        <v>1.8723666917206891E-5</v>
      </c>
      <c r="F101" s="337">
        <v>1.3160341998936372E-3</v>
      </c>
      <c r="G101" s="12">
        <v>6.1583195491895695E-3</v>
      </c>
      <c r="H101" s="12">
        <v>6.1583195491895695E-3</v>
      </c>
      <c r="I101" s="12"/>
      <c r="L101" s="12"/>
    </row>
    <row r="102" spans="1:12" x14ac:dyDescent="0.2">
      <c r="A102" t="s">
        <v>8759</v>
      </c>
      <c r="B102" s="341">
        <v>0</v>
      </c>
      <c r="C102" s="337">
        <v>0</v>
      </c>
      <c r="D102" s="337">
        <v>0</v>
      </c>
      <c r="E102" s="337">
        <v>0</v>
      </c>
      <c r="F102" s="337">
        <v>0</v>
      </c>
      <c r="G102" s="12">
        <v>2.1146096062208236E-6</v>
      </c>
      <c r="H102" s="12">
        <v>2.1146096062208236E-6</v>
      </c>
      <c r="I102" s="12"/>
      <c r="L102" s="12"/>
    </row>
    <row r="103" spans="1:12" x14ac:dyDescent="0.2">
      <c r="A103" t="s">
        <v>8760</v>
      </c>
      <c r="B103" s="341">
        <v>5.4380943381255833E-2</v>
      </c>
      <c r="C103" s="337">
        <v>0</v>
      </c>
      <c r="D103" s="337">
        <v>0</v>
      </c>
      <c r="E103" s="337">
        <v>5.4380943381255833E-2</v>
      </c>
      <c r="F103" s="337">
        <v>0</v>
      </c>
      <c r="G103" s="12">
        <v>1.0679818340083441E-6</v>
      </c>
      <c r="H103" s="12">
        <v>1.0679818340083441E-6</v>
      </c>
      <c r="I103" s="12"/>
      <c r="L103" s="12"/>
    </row>
    <row r="104" spans="1:12" x14ac:dyDescent="0.2">
      <c r="A104" t="s">
        <v>8155</v>
      </c>
      <c r="B104" s="341">
        <v>12.158468567306318</v>
      </c>
      <c r="C104" s="337">
        <v>0</v>
      </c>
      <c r="D104" s="337">
        <v>1.3811729137554851E-2</v>
      </c>
      <c r="E104" s="337">
        <v>7.6991383772628139E-2</v>
      </c>
      <c r="F104" s="337">
        <v>9.9873455646142482</v>
      </c>
      <c r="G104" s="12">
        <v>104.01599448909433</v>
      </c>
      <c r="H104" s="12">
        <v>104.01599448909433</v>
      </c>
      <c r="I104" s="12"/>
      <c r="L104" s="12"/>
    </row>
    <row r="105" spans="1:12" x14ac:dyDescent="0.2">
      <c r="A105" t="s">
        <v>8761</v>
      </c>
      <c r="B105" s="341">
        <v>0</v>
      </c>
      <c r="C105" s="337">
        <v>0</v>
      </c>
      <c r="D105" s="337">
        <v>0</v>
      </c>
      <c r="E105" s="337">
        <v>0</v>
      </c>
      <c r="F105" s="337">
        <v>0</v>
      </c>
      <c r="G105" s="12">
        <v>9.6147252260369886E-11</v>
      </c>
      <c r="H105" s="12">
        <v>9.6147252260369886E-11</v>
      </c>
      <c r="I105" s="12"/>
      <c r="L105" s="12"/>
    </row>
    <row r="106" spans="1:12" x14ac:dyDescent="0.2">
      <c r="A106" t="s">
        <v>8762</v>
      </c>
      <c r="B106" s="341">
        <v>8.9512555777078201E-5</v>
      </c>
      <c r="C106" s="337">
        <v>0</v>
      </c>
      <c r="D106" s="337">
        <v>0</v>
      </c>
      <c r="E106" s="337">
        <v>8.9512555777078201E-5</v>
      </c>
      <c r="F106" s="337">
        <v>0</v>
      </c>
      <c r="G106" s="12">
        <v>1.3838798266476746E-10</v>
      </c>
      <c r="H106" s="12">
        <v>1.3838798266476746E-10</v>
      </c>
      <c r="I106" s="12"/>
    </row>
    <row r="107" spans="1:12" x14ac:dyDescent="0.2">
      <c r="A107" t="s">
        <v>8156</v>
      </c>
      <c r="B107" s="341">
        <v>1.6058020095415918E-3</v>
      </c>
      <c r="C107" s="337">
        <v>0</v>
      </c>
      <c r="D107" s="337">
        <v>1.0755806808398333E-4</v>
      </c>
      <c r="E107" s="337">
        <v>2.9118704831470886E-5</v>
      </c>
      <c r="F107" s="337">
        <v>1.2966760778222082E-3</v>
      </c>
      <c r="G107" s="12">
        <v>1.1496610586928618E-2</v>
      </c>
      <c r="H107" s="12">
        <v>1.1496610586928618E-2</v>
      </c>
      <c r="I107" s="12"/>
      <c r="L107" s="12"/>
    </row>
    <row r="108" spans="1:12" x14ac:dyDescent="0.2">
      <c r="A108" t="s">
        <v>8698</v>
      </c>
      <c r="B108" s="341">
        <v>0</v>
      </c>
      <c r="C108" s="337">
        <v>0</v>
      </c>
      <c r="D108" s="337">
        <v>0</v>
      </c>
      <c r="E108" s="337">
        <v>0</v>
      </c>
      <c r="F108" s="337">
        <v>0</v>
      </c>
      <c r="G108" s="12">
        <v>5.4602996861375568E-5</v>
      </c>
      <c r="H108" s="12">
        <v>5.4602996861375568E-5</v>
      </c>
      <c r="I108" s="12"/>
      <c r="L108" s="12"/>
    </row>
    <row r="109" spans="1:12" x14ac:dyDescent="0.2">
      <c r="A109" t="s">
        <v>8699</v>
      </c>
      <c r="B109" s="341">
        <v>15.910756417361366</v>
      </c>
      <c r="C109" s="337">
        <v>0</v>
      </c>
      <c r="D109" s="337">
        <v>0</v>
      </c>
      <c r="E109" s="337">
        <v>15.910756417361366</v>
      </c>
      <c r="F109" s="337">
        <v>0</v>
      </c>
      <c r="G109" s="12">
        <v>5.4602996861375568E-5</v>
      </c>
      <c r="H109" s="12">
        <v>5.4602996861375568E-5</v>
      </c>
      <c r="I109" s="12"/>
      <c r="L109" s="12"/>
    </row>
    <row r="110" spans="1:12" x14ac:dyDescent="0.2">
      <c r="A110" t="s">
        <v>8157</v>
      </c>
      <c r="B110" s="341">
        <v>217.38151499944374</v>
      </c>
      <c r="C110" s="337">
        <v>0</v>
      </c>
      <c r="D110" s="337">
        <v>9.9786646374510948</v>
      </c>
      <c r="E110" s="337">
        <v>2.1689587238225791</v>
      </c>
      <c r="F110" s="337">
        <v>164.38968626108993</v>
      </c>
      <c r="G110" s="12">
        <v>2073.309917731945</v>
      </c>
      <c r="H110" s="12">
        <v>2073.309917731945</v>
      </c>
      <c r="I110" s="12"/>
      <c r="L110" s="12"/>
    </row>
    <row r="111" spans="1:12" x14ac:dyDescent="0.2">
      <c r="A111" t="s">
        <v>8763</v>
      </c>
      <c r="B111" s="341">
        <v>0</v>
      </c>
      <c r="C111" s="337">
        <v>0</v>
      </c>
      <c r="D111" s="337">
        <v>0</v>
      </c>
      <c r="E111" s="337">
        <v>0</v>
      </c>
      <c r="F111" s="337">
        <v>0</v>
      </c>
      <c r="G111" s="12">
        <v>2.8643094101927302E-11</v>
      </c>
      <c r="H111" s="12">
        <v>2.8643094101927302E-11</v>
      </c>
      <c r="I111" s="12"/>
      <c r="L111" s="12"/>
    </row>
    <row r="112" spans="1:12" x14ac:dyDescent="0.2">
      <c r="A112" t="s">
        <v>8764</v>
      </c>
      <c r="B112" s="341">
        <v>9.6173750252292017E-5</v>
      </c>
      <c r="C112" s="337">
        <v>0</v>
      </c>
      <c r="D112" s="337">
        <v>0</v>
      </c>
      <c r="E112" s="337">
        <v>9.6173750252292017E-5</v>
      </c>
      <c r="F112" s="337">
        <v>0</v>
      </c>
      <c r="G112" s="12">
        <v>1.005941214171521E-10</v>
      </c>
      <c r="H112" s="12">
        <v>1.005941214171521E-10</v>
      </c>
      <c r="I112" s="12"/>
      <c r="L112" s="12"/>
    </row>
    <row r="113" spans="1:12" x14ac:dyDescent="0.2">
      <c r="A113" t="s">
        <v>8146</v>
      </c>
      <c r="B113" s="341">
        <v>1.0787154976470593E-3</v>
      </c>
      <c r="C113" s="337">
        <v>0</v>
      </c>
      <c r="D113" s="337">
        <v>3.3475291908368355E-6</v>
      </c>
      <c r="E113" s="337">
        <v>1.0055075180181321E-5</v>
      </c>
      <c r="F113" s="337">
        <v>9.5457582719618355E-4</v>
      </c>
      <c r="G113" s="12">
        <v>0</v>
      </c>
      <c r="H113" s="12">
        <v>0</v>
      </c>
      <c r="I113" s="12"/>
      <c r="L113" s="12"/>
    </row>
    <row r="114" spans="1:12" x14ac:dyDescent="0.2">
      <c r="A114" t="s">
        <v>8765</v>
      </c>
      <c r="B114" s="341">
        <v>0</v>
      </c>
      <c r="C114" s="337">
        <v>0</v>
      </c>
      <c r="D114" s="337">
        <v>0</v>
      </c>
      <c r="E114" s="337">
        <v>0</v>
      </c>
      <c r="F114" s="337">
        <v>0</v>
      </c>
      <c r="G114" s="12">
        <v>3.2987378292640305E-11</v>
      </c>
      <c r="H114" s="12">
        <v>3.2987378292640305E-11</v>
      </c>
      <c r="I114" s="12"/>
      <c r="L114" s="12"/>
    </row>
    <row r="115" spans="1:12" x14ac:dyDescent="0.2">
      <c r="A115" t="s">
        <v>8766</v>
      </c>
      <c r="B115" s="341">
        <v>8.6102621148589388E-5</v>
      </c>
      <c r="C115" s="337">
        <v>0</v>
      </c>
      <c r="D115" s="337">
        <v>0</v>
      </c>
      <c r="E115" s="337">
        <v>8.6102621148589388E-5</v>
      </c>
      <c r="F115" s="337">
        <v>0</v>
      </c>
      <c r="G115" s="12">
        <v>1.0511643415574422E-10</v>
      </c>
      <c r="H115" s="12">
        <v>1.0511643415574422E-10</v>
      </c>
      <c r="I115" s="12"/>
      <c r="L115" s="12"/>
    </row>
    <row r="116" spans="1:12" x14ac:dyDescent="0.2">
      <c r="A116" t="s">
        <v>8158</v>
      </c>
      <c r="B116" s="341">
        <v>1.1711345835525074E-3</v>
      </c>
      <c r="C116" s="337">
        <v>0</v>
      </c>
      <c r="D116" s="337">
        <v>2.9717263444297512E-5</v>
      </c>
      <c r="E116" s="337">
        <v>1.1902034784318852E-5</v>
      </c>
      <c r="F116" s="337">
        <v>9.3480048130883931E-4</v>
      </c>
      <c r="G116" s="12">
        <v>9.7357402007525844E-3</v>
      </c>
      <c r="H116" s="12">
        <v>9.7357402007525844E-3</v>
      </c>
      <c r="I116" s="12"/>
      <c r="L116" s="12"/>
    </row>
    <row r="117" spans="1:12" x14ac:dyDescent="0.2">
      <c r="A117" t="s">
        <v>8573</v>
      </c>
      <c r="B117" s="341">
        <v>0.18595751340368616</v>
      </c>
      <c r="C117" s="337">
        <v>0</v>
      </c>
      <c r="D117" s="337">
        <v>0</v>
      </c>
      <c r="E117" s="337">
        <v>2.8329123859382726E-3</v>
      </c>
      <c r="F117" s="337">
        <v>8.6483151250631524E-2</v>
      </c>
      <c r="G117" s="12">
        <v>1.3805921396289462</v>
      </c>
      <c r="H117" s="12">
        <v>1.3805921396289462</v>
      </c>
      <c r="I117" s="12"/>
      <c r="L117" s="12"/>
    </row>
    <row r="118" spans="1:12" x14ac:dyDescent="0.2">
      <c r="A118" t="s">
        <v>8574</v>
      </c>
      <c r="B118" s="341">
        <v>9.7524366873575852E-2</v>
      </c>
      <c r="C118" s="337">
        <v>0</v>
      </c>
      <c r="D118" s="337">
        <v>0</v>
      </c>
      <c r="E118" s="337">
        <v>0</v>
      </c>
      <c r="F118" s="337">
        <v>5.9518755478693709E-2</v>
      </c>
      <c r="G118" s="12">
        <v>0.95014028497003655</v>
      </c>
      <c r="H118" s="12">
        <v>0.95014028497003655</v>
      </c>
      <c r="I118" s="12"/>
      <c r="L118" s="12"/>
    </row>
    <row r="119" spans="1:12" x14ac:dyDescent="0.2">
      <c r="A119" t="s">
        <v>8159</v>
      </c>
      <c r="B119" s="341">
        <v>1.3837355292038028E-3</v>
      </c>
      <c r="C119" s="337">
        <v>0</v>
      </c>
      <c r="D119" s="337">
        <v>0</v>
      </c>
      <c r="E119" s="337">
        <v>0</v>
      </c>
      <c r="F119" s="337">
        <v>5.9069681511416175E-4</v>
      </c>
      <c r="G119" s="12">
        <v>1.7623082535325359E-2</v>
      </c>
      <c r="H119" s="12">
        <v>1.7623082535325359E-2</v>
      </c>
      <c r="I119" s="12"/>
      <c r="K119" s="12"/>
      <c r="L119" s="12"/>
    </row>
    <row r="120" spans="1:12" x14ac:dyDescent="0.2">
      <c r="A120" t="s">
        <v>8767</v>
      </c>
      <c r="B120" s="341">
        <v>5.4722184656020696E-2</v>
      </c>
      <c r="C120" s="337">
        <v>0</v>
      </c>
      <c r="D120" s="337">
        <v>0</v>
      </c>
      <c r="E120" s="337">
        <v>7.6087041928749304E-3</v>
      </c>
      <c r="F120" s="337">
        <v>3.1961721029167542E-2</v>
      </c>
      <c r="G120" s="12">
        <v>0.60607037735912894</v>
      </c>
      <c r="H120" s="12">
        <v>0.60607037735912894</v>
      </c>
      <c r="I120" s="12"/>
      <c r="L120" s="12"/>
    </row>
    <row r="121" spans="1:12" x14ac:dyDescent="0.2">
      <c r="A121" t="s">
        <v>8768</v>
      </c>
      <c r="B121" s="341">
        <v>1.7249991510930051E-2</v>
      </c>
      <c r="C121" s="337">
        <v>0</v>
      </c>
      <c r="D121" s="337">
        <v>0</v>
      </c>
      <c r="E121" s="337">
        <v>1.7249991510930051E-2</v>
      </c>
      <c r="F121" s="337">
        <v>0</v>
      </c>
      <c r="G121" s="12">
        <v>7.1598908906846181E-8</v>
      </c>
      <c r="H121" s="12">
        <v>7.1598908906846181E-8</v>
      </c>
      <c r="I121" s="12"/>
      <c r="L121" s="12"/>
    </row>
    <row r="122" spans="1:12" x14ac:dyDescent="0.2">
      <c r="A122" t="s">
        <v>8575</v>
      </c>
      <c r="B122" s="341">
        <v>29.927581565579331</v>
      </c>
      <c r="C122" s="337">
        <v>0</v>
      </c>
      <c r="D122" s="337">
        <v>0</v>
      </c>
      <c r="E122" s="337">
        <v>17.957484610591752</v>
      </c>
      <c r="F122" s="337">
        <v>7.7670746740621919</v>
      </c>
      <c r="G122" s="12">
        <v>168.12089123701557</v>
      </c>
      <c r="H122" s="12">
        <v>168.12089123701557</v>
      </c>
      <c r="I122" s="12"/>
    </row>
    <row r="123" spans="1:12" x14ac:dyDescent="0.2">
      <c r="A123" t="s">
        <v>8451</v>
      </c>
      <c r="B123" s="341">
        <v>11491.104895346009</v>
      </c>
      <c r="C123" s="337">
        <v>191.28383455600436</v>
      </c>
      <c r="D123" s="337">
        <v>0</v>
      </c>
      <c r="E123" s="337">
        <v>1354.5077079832643</v>
      </c>
      <c r="F123" s="337">
        <v>8515.9662681711307</v>
      </c>
      <c r="G123" s="12">
        <v>75504.399002267455</v>
      </c>
      <c r="H123" s="12">
        <v>75504.399002267455</v>
      </c>
      <c r="I123" s="12"/>
    </row>
    <row r="124" spans="1:12" x14ac:dyDescent="0.2">
      <c r="A124" t="s">
        <v>8452</v>
      </c>
      <c r="B124" s="341">
        <v>5.4478966946646737E-3</v>
      </c>
      <c r="C124" s="337">
        <v>1.9725990914779303E-5</v>
      </c>
      <c r="D124" s="337">
        <v>0</v>
      </c>
      <c r="E124" s="337">
        <v>3.5489512756528682E-4</v>
      </c>
      <c r="F124" s="337">
        <v>4.5369099036601567E-3</v>
      </c>
      <c r="G124" s="12">
        <v>4.0225224574176467E-2</v>
      </c>
      <c r="H124" s="12">
        <v>4.0225224574176467E-2</v>
      </c>
      <c r="I124" s="12"/>
    </row>
    <row r="125" spans="1:12" x14ac:dyDescent="0.2">
      <c r="A125" t="s">
        <v>8453</v>
      </c>
      <c r="B125" s="341">
        <v>10645.332324870134</v>
      </c>
      <c r="C125" s="337">
        <v>0</v>
      </c>
      <c r="D125" s="337">
        <v>0</v>
      </c>
      <c r="E125" s="337">
        <v>479.98041229788737</v>
      </c>
      <c r="F125" s="337">
        <v>9309.8169465494975</v>
      </c>
      <c r="G125" s="12">
        <v>82542.850832745797</v>
      </c>
      <c r="H125" s="12">
        <v>82542.850832745797</v>
      </c>
      <c r="I125" s="12"/>
    </row>
    <row r="126" spans="1:12" x14ac:dyDescent="0.2">
      <c r="A126" t="s">
        <v>8770</v>
      </c>
      <c r="B126" s="341">
        <v>2.6270582870098202E-2</v>
      </c>
      <c r="C126" s="337">
        <v>3.6914252584928592E-4</v>
      </c>
      <c r="D126" s="337">
        <v>0</v>
      </c>
      <c r="E126" s="337">
        <v>2.3239891353810547E-3</v>
      </c>
      <c r="F126" s="337">
        <v>2.048392665263269E-2</v>
      </c>
      <c r="G126" s="12">
        <v>0.18161492453230554</v>
      </c>
      <c r="H126" s="12">
        <v>0.18161492453230554</v>
      </c>
      <c r="I126" s="12"/>
      <c r="K126" s="12"/>
      <c r="L126" s="12"/>
    </row>
    <row r="127" spans="1:12" x14ac:dyDescent="0.2">
      <c r="A127" t="s">
        <v>8771</v>
      </c>
      <c r="B127" s="341">
        <v>2.5692911699604044E-4</v>
      </c>
      <c r="C127" s="337">
        <v>0</v>
      </c>
      <c r="D127" s="337">
        <v>0</v>
      </c>
      <c r="E127" s="337">
        <v>3.1296735138764282E-5</v>
      </c>
      <c r="F127" s="337">
        <v>2.0664134867418387E-4</v>
      </c>
      <c r="G127" s="12">
        <v>0</v>
      </c>
      <c r="H127" s="12">
        <v>0</v>
      </c>
      <c r="I127" s="12"/>
      <c r="K127" s="12"/>
      <c r="L127" s="12"/>
    </row>
    <row r="128" spans="1:12" x14ac:dyDescent="0.2">
      <c r="A128" t="s">
        <v>8454</v>
      </c>
      <c r="B128" s="341">
        <v>7.0199346789799399</v>
      </c>
      <c r="C128" s="337">
        <v>0</v>
      </c>
      <c r="D128" s="337">
        <v>0</v>
      </c>
      <c r="E128" s="337">
        <v>0.63355468599686104</v>
      </c>
      <c r="F128" s="337">
        <v>5.7790745803140959</v>
      </c>
      <c r="G128" s="12">
        <v>51.238525287114065</v>
      </c>
      <c r="H128" s="12">
        <v>51.238525287114065</v>
      </c>
      <c r="I128" s="12"/>
      <c r="K128" s="12"/>
    </row>
    <row r="129" spans="1:12" x14ac:dyDescent="0.2">
      <c r="A129" t="s">
        <v>8772</v>
      </c>
      <c r="B129" s="341">
        <v>3.5672445374125921E-3</v>
      </c>
      <c r="C129" s="337">
        <v>7.8978466480841661E-6</v>
      </c>
      <c r="D129" s="337">
        <v>0</v>
      </c>
      <c r="E129" s="337">
        <v>1.032653568108799E-4</v>
      </c>
      <c r="F129" s="337">
        <v>2.9593710138900316E-3</v>
      </c>
      <c r="G129" s="12">
        <v>2.623842354374243E-2</v>
      </c>
      <c r="H129" s="12">
        <v>2.623842354374243E-2</v>
      </c>
      <c r="I129" s="12"/>
    </row>
    <row r="130" spans="1:12" x14ac:dyDescent="0.2">
      <c r="A130" t="s">
        <v>8773</v>
      </c>
      <c r="B130" s="341">
        <v>7.4087720644107477E-3</v>
      </c>
      <c r="C130" s="337">
        <v>1.1842713169094749E-5</v>
      </c>
      <c r="D130" s="337">
        <v>0</v>
      </c>
      <c r="E130" s="337">
        <v>4.3696451235079387E-4</v>
      </c>
      <c r="F130" s="337">
        <v>6.2241172771766353E-3</v>
      </c>
      <c r="G130" s="12">
        <v>5.5184370103637831E-2</v>
      </c>
      <c r="H130" s="12">
        <v>5.5184370103637831E-2</v>
      </c>
      <c r="I130" s="12"/>
      <c r="L130" s="12"/>
    </row>
    <row r="131" spans="1:12" x14ac:dyDescent="0.2">
      <c r="A131" t="s">
        <v>8700</v>
      </c>
      <c r="B131" s="341">
        <v>0.41391652588064498</v>
      </c>
      <c r="C131" s="337">
        <v>0.24116014610403588</v>
      </c>
      <c r="D131" s="337">
        <v>0</v>
      </c>
      <c r="E131" s="337">
        <v>0.1305034149459029</v>
      </c>
      <c r="F131" s="337">
        <v>1.9310141620152179E-2</v>
      </c>
      <c r="G131" s="12">
        <v>0.24354270054560093</v>
      </c>
      <c r="H131" s="12">
        <v>0.24354270054560093</v>
      </c>
      <c r="I131" s="12"/>
      <c r="K131" s="12"/>
      <c r="L131" s="12"/>
    </row>
    <row r="132" spans="1:12" x14ac:dyDescent="0.2">
      <c r="A132" t="s">
        <v>9182</v>
      </c>
      <c r="B132" s="341">
        <v>3.6340652554019739E-4</v>
      </c>
      <c r="C132" s="337">
        <v>3.6238817020982269E-5</v>
      </c>
      <c r="D132" s="337">
        <v>0</v>
      </c>
      <c r="E132" s="337">
        <v>3.4737273182312122E-5</v>
      </c>
      <c r="F132" s="337">
        <v>2.0118676720847631E-4</v>
      </c>
      <c r="G132" s="12">
        <v>2.5374007898967097E-3</v>
      </c>
      <c r="H132" s="12">
        <v>2.5374007898967097E-3</v>
      </c>
      <c r="I132" s="12"/>
      <c r="L132" s="12"/>
    </row>
    <row r="133" spans="1:12" x14ac:dyDescent="0.2">
      <c r="A133" t="s">
        <v>8775</v>
      </c>
      <c r="B133" s="341">
        <v>369.42799955560082</v>
      </c>
      <c r="C133" s="337">
        <v>1.4874100713616867</v>
      </c>
      <c r="D133" s="337">
        <v>0</v>
      </c>
      <c r="E133" s="337">
        <v>50.36895743432963</v>
      </c>
      <c r="F133" s="337">
        <v>269.54003277812302</v>
      </c>
      <c r="G133" s="12">
        <v>2389.8002341822666</v>
      </c>
      <c r="H133" s="12">
        <v>2389.8002341822666</v>
      </c>
      <c r="I133" s="12"/>
      <c r="L133" s="12"/>
    </row>
    <row r="134" spans="1:12" x14ac:dyDescent="0.2">
      <c r="A134" t="s">
        <v>8456</v>
      </c>
      <c r="B134" s="341">
        <v>4945.0296392136543</v>
      </c>
      <c r="C134" s="337">
        <v>230.46102616701509</v>
      </c>
      <c r="D134" s="337">
        <v>0</v>
      </c>
      <c r="E134" s="337">
        <v>1505.041613405733</v>
      </c>
      <c r="F134" s="337">
        <v>2954.9008521644146</v>
      </c>
      <c r="G134" s="12">
        <v>21414.711887742276</v>
      </c>
      <c r="H134" s="12">
        <v>21414.711887742276</v>
      </c>
      <c r="I134" s="12"/>
      <c r="L134" s="12"/>
    </row>
    <row r="135" spans="1:12" x14ac:dyDescent="0.2">
      <c r="A135" t="s">
        <v>8776</v>
      </c>
      <c r="B135" s="341">
        <v>6.5134487694081054E-4</v>
      </c>
      <c r="C135" s="337">
        <v>2.6296414807152708E-5</v>
      </c>
      <c r="D135" s="337">
        <v>0</v>
      </c>
      <c r="E135" s="337">
        <v>1.6555280963821415E-4</v>
      </c>
      <c r="F135" s="337">
        <v>4.3253329037615333E-4</v>
      </c>
      <c r="G135" s="12">
        <v>0</v>
      </c>
      <c r="H135" s="12">
        <v>0</v>
      </c>
      <c r="I135" s="12"/>
      <c r="L135" s="12"/>
    </row>
    <row r="136" spans="1:12" x14ac:dyDescent="0.2">
      <c r="A136" t="s">
        <v>8777</v>
      </c>
      <c r="B136" s="341">
        <v>8.4832473051253134E-5</v>
      </c>
      <c r="C136" s="337">
        <v>0</v>
      </c>
      <c r="D136" s="337">
        <v>0</v>
      </c>
      <c r="E136" s="337">
        <v>8.4832473051253134E-5</v>
      </c>
      <c r="F136" s="337">
        <v>0</v>
      </c>
      <c r="G136" s="12">
        <v>0</v>
      </c>
      <c r="H136" s="12">
        <v>0</v>
      </c>
      <c r="I136" s="12"/>
    </row>
    <row r="137" spans="1:12" x14ac:dyDescent="0.2">
      <c r="A137" t="s">
        <v>8475</v>
      </c>
      <c r="B137" s="341">
        <v>269.58486948740426</v>
      </c>
      <c r="C137" s="337">
        <v>0</v>
      </c>
      <c r="D137" s="337">
        <v>0</v>
      </c>
      <c r="E137" s="337">
        <v>115.69136360051836</v>
      </c>
      <c r="F137" s="337">
        <v>105.57190594612221</v>
      </c>
      <c r="G137" s="12">
        <v>2001.8948546887825</v>
      </c>
      <c r="H137" s="12">
        <v>2001.8948546887825</v>
      </c>
      <c r="I137" s="12"/>
      <c r="L137" s="12"/>
    </row>
    <row r="138" spans="1:12" x14ac:dyDescent="0.2">
      <c r="A138" t="s">
        <v>135</v>
      </c>
      <c r="B138" s="341">
        <v>7.6637639176607307E-4</v>
      </c>
      <c r="C138" s="337">
        <v>3.3042143599455563E-4</v>
      </c>
      <c r="D138" s="337">
        <v>2.3547821486144442E-5</v>
      </c>
      <c r="E138" s="337">
        <v>1.731982663023394E-4</v>
      </c>
      <c r="F138" s="337">
        <v>1.3516059428416333E-4</v>
      </c>
      <c r="G138" s="12">
        <v>2.5629668786337116E-3</v>
      </c>
      <c r="H138" s="12">
        <v>2.5629668786337116E-3</v>
      </c>
    </row>
    <row r="139" spans="1:12" x14ac:dyDescent="0.2">
      <c r="A139" t="s">
        <v>8576</v>
      </c>
      <c r="B139" s="341">
        <v>3.338064438211334</v>
      </c>
      <c r="C139" s="337">
        <v>1.3641281549350985</v>
      </c>
      <c r="D139" s="337">
        <v>9.5450525478181697E-2</v>
      </c>
      <c r="E139" s="337">
        <v>0.8580159611276974</v>
      </c>
      <c r="F139" s="337">
        <v>0.57659778807526274</v>
      </c>
      <c r="G139" s="12">
        <v>10.933667767274025</v>
      </c>
      <c r="H139" s="12">
        <v>10.933667767274025</v>
      </c>
      <c r="I139" s="12"/>
      <c r="L139" s="12"/>
    </row>
    <row r="140" spans="1:12" x14ac:dyDescent="0.2">
      <c r="A140" t="s">
        <v>136</v>
      </c>
      <c r="B140" s="341">
        <v>1.1264342929250765E-3</v>
      </c>
      <c r="C140" s="337">
        <v>3.1358511365511837E-4</v>
      </c>
      <c r="D140" s="337">
        <v>0</v>
      </c>
      <c r="E140" s="337">
        <v>2.3614712488227284E-4</v>
      </c>
      <c r="F140" s="337">
        <v>3.491718248927013E-4</v>
      </c>
      <c r="G140" s="12">
        <v>6.6211296783040274E-3</v>
      </c>
      <c r="H140" s="12">
        <v>6.6211296783040274E-3</v>
      </c>
      <c r="I140" s="12"/>
      <c r="L140" s="12"/>
    </row>
    <row r="141" spans="1:12" x14ac:dyDescent="0.2">
      <c r="A141" t="s">
        <v>8778</v>
      </c>
      <c r="B141" s="341">
        <v>47.326325994461016</v>
      </c>
      <c r="C141" s="337">
        <v>17.40017451752782</v>
      </c>
      <c r="D141" s="337">
        <v>0</v>
      </c>
      <c r="E141" s="337">
        <v>11.299119210316832</v>
      </c>
      <c r="F141" s="337">
        <v>11.277981063853399</v>
      </c>
      <c r="G141" s="12">
        <v>213.85739000040221</v>
      </c>
      <c r="H141" s="12">
        <v>213.85739000040221</v>
      </c>
      <c r="I141" s="12"/>
    </row>
    <row r="142" spans="1:12" x14ac:dyDescent="0.2">
      <c r="A142" t="s">
        <v>8687</v>
      </c>
      <c r="B142" s="341">
        <v>862.92259812719328</v>
      </c>
      <c r="C142" s="337">
        <v>99.413372648303067</v>
      </c>
      <c r="D142" s="337">
        <v>26.040070959018372</v>
      </c>
      <c r="E142" s="337">
        <v>684.11961748771364</v>
      </c>
      <c r="F142" s="337">
        <v>53.349537032158189</v>
      </c>
      <c r="G142" s="12">
        <v>851.65665698268765</v>
      </c>
      <c r="H142" s="12">
        <v>851.65665698268765</v>
      </c>
      <c r="I142" s="12"/>
    </row>
    <row r="143" spans="1:12" x14ac:dyDescent="0.2">
      <c r="A143" t="s">
        <v>8617</v>
      </c>
      <c r="B143" s="341">
        <v>-1.0505564258522782E-6</v>
      </c>
      <c r="C143" s="337">
        <v>-1.4399780035034837E-7</v>
      </c>
      <c r="D143" s="337">
        <v>0</v>
      </c>
      <c r="E143" s="337">
        <v>-9.0655862550192978E-7</v>
      </c>
      <c r="F143" s="337">
        <v>0</v>
      </c>
      <c r="G143" s="12">
        <v>0</v>
      </c>
      <c r="H143" s="12">
        <v>0</v>
      </c>
      <c r="I143" s="12"/>
      <c r="L143" s="12"/>
    </row>
    <row r="144" spans="1:12" x14ac:dyDescent="0.2">
      <c r="A144" t="s">
        <v>8779</v>
      </c>
      <c r="B144" s="341">
        <v>594.05990142417249</v>
      </c>
      <c r="C144" s="337">
        <v>0</v>
      </c>
      <c r="D144" s="337">
        <v>0</v>
      </c>
      <c r="E144" s="337">
        <v>594.05990142417249</v>
      </c>
      <c r="F144" s="337">
        <v>0</v>
      </c>
      <c r="G144" s="12">
        <v>0</v>
      </c>
      <c r="H144" s="12">
        <v>0</v>
      </c>
      <c r="I144" s="12"/>
      <c r="L144" s="12"/>
    </row>
    <row r="145" spans="1:12" x14ac:dyDescent="0.2">
      <c r="A145" t="s">
        <v>8780</v>
      </c>
      <c r="B145" s="341">
        <v>86.36674824692885</v>
      </c>
      <c r="C145" s="337">
        <v>0</v>
      </c>
      <c r="D145" s="337">
        <v>0</v>
      </c>
      <c r="E145" s="337">
        <v>86.36674824692885</v>
      </c>
      <c r="F145" s="337">
        <v>0</v>
      </c>
      <c r="G145" s="12">
        <v>0</v>
      </c>
      <c r="H145" s="12">
        <v>0</v>
      </c>
      <c r="I145" s="12"/>
    </row>
    <row r="146" spans="1:12" x14ac:dyDescent="0.2">
      <c r="A146" t="s">
        <v>8781</v>
      </c>
      <c r="B146" s="341">
        <v>502.5649784665523</v>
      </c>
      <c r="C146" s="337">
        <v>0</v>
      </c>
      <c r="D146" s="337">
        <v>0</v>
      </c>
      <c r="E146" s="337">
        <v>502.5649784665523</v>
      </c>
      <c r="F146" s="337">
        <v>0</v>
      </c>
      <c r="G146" s="12">
        <v>0</v>
      </c>
      <c r="H146" s="12">
        <v>0</v>
      </c>
      <c r="I146" s="12"/>
    </row>
    <row r="147" spans="1:12" x14ac:dyDescent="0.2">
      <c r="A147" t="s">
        <v>8782</v>
      </c>
      <c r="B147" s="341">
        <v>85.882159872412728</v>
      </c>
      <c r="C147" s="337">
        <v>0</v>
      </c>
      <c r="D147" s="337">
        <v>0</v>
      </c>
      <c r="E147" s="337">
        <v>85.882159872412728</v>
      </c>
      <c r="F147" s="337">
        <v>0</v>
      </c>
      <c r="G147" s="12">
        <v>0</v>
      </c>
      <c r="H147" s="12">
        <v>0</v>
      </c>
      <c r="I147" s="12"/>
      <c r="K147" s="12"/>
    </row>
    <row r="148" spans="1:12" x14ac:dyDescent="0.2">
      <c r="A148" t="s">
        <v>9184</v>
      </c>
      <c r="B148" s="341">
        <v>1.5050632844498021E-3</v>
      </c>
      <c r="C148" s="337">
        <v>6.4680287611377867E-4</v>
      </c>
      <c r="D148" s="337">
        <v>0</v>
      </c>
      <c r="E148" s="337">
        <v>2.6330838569457943E-4</v>
      </c>
      <c r="F148" s="337">
        <v>3.6022150760306508E-4</v>
      </c>
      <c r="G148" s="12">
        <v>6.8306579876168273E-3</v>
      </c>
      <c r="H148" s="12">
        <v>6.8306579876168273E-3</v>
      </c>
      <c r="I148" s="12"/>
    </row>
    <row r="149" spans="1:12" x14ac:dyDescent="0.2">
      <c r="A149" t="s">
        <v>9185</v>
      </c>
      <c r="B149" s="341">
        <v>1.4366292125392512E-3</v>
      </c>
      <c r="C149" s="337">
        <v>5.6143452726977686E-4</v>
      </c>
      <c r="D149" s="337">
        <v>4.0122898963647676E-5</v>
      </c>
      <c r="E149" s="337">
        <v>2.8524381413659117E-4</v>
      </c>
      <c r="F149" s="337">
        <v>3.1067023601199118E-4</v>
      </c>
      <c r="G149" s="12">
        <v>5.8910478256852866E-3</v>
      </c>
      <c r="H149" s="12">
        <v>5.8910478256852866E-3</v>
      </c>
      <c r="I149" s="12"/>
    </row>
    <row r="150" spans="1:12" x14ac:dyDescent="0.2">
      <c r="A150" t="s">
        <v>137</v>
      </c>
      <c r="B150" s="341">
        <v>4.6942647935925802E-4</v>
      </c>
      <c r="C150" s="337">
        <v>1.5604655108820983E-4</v>
      </c>
      <c r="D150" s="337">
        <v>0</v>
      </c>
      <c r="E150" s="337">
        <v>1.1867461492312179E-5</v>
      </c>
      <c r="F150" s="337">
        <v>2.0743503799247682E-4</v>
      </c>
      <c r="G150" s="12">
        <v>2.6162050146615653E-3</v>
      </c>
      <c r="H150" s="12">
        <v>2.6162050146615653E-3</v>
      </c>
      <c r="I150" s="12"/>
    </row>
    <row r="151" spans="1:12" x14ac:dyDescent="0.2">
      <c r="A151" t="s">
        <v>138</v>
      </c>
      <c r="B151" s="341">
        <v>1.284299675879722E-3</v>
      </c>
      <c r="C151" s="337">
        <v>6.5040900479258496E-4</v>
      </c>
      <c r="D151" s="337">
        <v>0</v>
      </c>
      <c r="E151" s="337">
        <v>3.2115400410871915E-4</v>
      </c>
      <c r="F151" s="337">
        <v>2.5381651137265881E-5</v>
      </c>
      <c r="G151" s="12">
        <v>3.2011758297127089E-4</v>
      </c>
      <c r="H151" s="12">
        <v>3.2011758297127089E-4</v>
      </c>
    </row>
    <row r="152" spans="1:12" x14ac:dyDescent="0.2">
      <c r="A152" t="s">
        <v>8476</v>
      </c>
      <c r="B152" s="341">
        <v>-2.5211902865147833</v>
      </c>
      <c r="C152" s="337">
        <v>-0.2394132518361371</v>
      </c>
      <c r="D152" s="337">
        <v>0</v>
      </c>
      <c r="E152" s="337">
        <v>-2.9449745216330694</v>
      </c>
      <c r="F152" s="337">
        <v>0.45626768727895278</v>
      </c>
      <c r="G152" s="12">
        <v>5.7545235512745121</v>
      </c>
      <c r="H152" s="12">
        <v>5.7545235512745121</v>
      </c>
      <c r="I152" s="12"/>
      <c r="L152" s="12"/>
    </row>
    <row r="153" spans="1:12" x14ac:dyDescent="0.2">
      <c r="A153" t="s">
        <v>9187</v>
      </c>
      <c r="B153" s="341">
        <v>3.4447006304524317E-4</v>
      </c>
      <c r="C153" s="337">
        <v>3.7985345630386998E-5</v>
      </c>
      <c r="D153" s="337">
        <v>0</v>
      </c>
      <c r="E153" s="337">
        <v>3.9610125121383559E-5</v>
      </c>
      <c r="F153" s="337">
        <v>1.8360481668656302E-4</v>
      </c>
      <c r="G153" s="12">
        <v>2.3156543213727699E-3</v>
      </c>
      <c r="H153" s="12">
        <v>2.3156543213727699E-3</v>
      </c>
      <c r="I153" s="12"/>
      <c r="L153" s="12"/>
    </row>
    <row r="154" spans="1:12" x14ac:dyDescent="0.2">
      <c r="A154" t="s">
        <v>8783</v>
      </c>
      <c r="B154" s="341">
        <v>30.655233814293599</v>
      </c>
      <c r="C154" s="337">
        <v>20.039639530734366</v>
      </c>
      <c r="D154" s="337">
        <v>0</v>
      </c>
      <c r="E154" s="337">
        <v>7.746167463323772</v>
      </c>
      <c r="F154" s="337">
        <v>1.311364503991981</v>
      </c>
      <c r="G154" s="12">
        <v>16.539146060355648</v>
      </c>
      <c r="H154" s="12">
        <v>16.539146060355648</v>
      </c>
      <c r="I154" s="12"/>
      <c r="L154" s="12"/>
    </row>
    <row r="155" spans="1:12" x14ac:dyDescent="0.2">
      <c r="A155" t="s">
        <v>9189</v>
      </c>
      <c r="B155" s="341">
        <v>2.7008665738959816E-3</v>
      </c>
      <c r="C155" s="337">
        <v>6.9588158835334887E-4</v>
      </c>
      <c r="D155" s="337">
        <v>0</v>
      </c>
      <c r="E155" s="337">
        <v>1.0359684078860973E-3</v>
      </c>
      <c r="F155" s="337">
        <v>6.66665603412785E-4</v>
      </c>
      <c r="G155" s="12">
        <v>8.4080968751969569E-3</v>
      </c>
      <c r="H155" s="12">
        <v>8.4080968751969569E-3</v>
      </c>
      <c r="I155" s="12"/>
      <c r="L155" s="12"/>
    </row>
    <row r="156" spans="1:12" x14ac:dyDescent="0.2">
      <c r="A156" t="s">
        <v>8701</v>
      </c>
      <c r="B156" s="341">
        <v>27.603496759263027</v>
      </c>
      <c r="C156" s="337">
        <v>17.963621953845614</v>
      </c>
      <c r="D156" s="337">
        <v>0</v>
      </c>
      <c r="E156" s="337">
        <v>6.9709093610145603</v>
      </c>
      <c r="F156" s="337">
        <v>1.2197511089980975</v>
      </c>
      <c r="G156" s="12">
        <v>15.383702767299914</v>
      </c>
      <c r="H156" s="12">
        <v>15.383702767299914</v>
      </c>
      <c r="I156" s="12"/>
    </row>
    <row r="157" spans="1:12" x14ac:dyDescent="0.2">
      <c r="A157" t="s">
        <v>9191</v>
      </c>
      <c r="B157" s="341">
        <v>3.5354710313677604E-4</v>
      </c>
      <c r="C157" s="337">
        <v>3.6014320297327382E-5</v>
      </c>
      <c r="D157" s="337">
        <v>0</v>
      </c>
      <c r="E157" s="337">
        <v>3.446078921722781E-5</v>
      </c>
      <c r="F157" s="337">
        <v>1.9474833123474901E-4</v>
      </c>
      <c r="G157" s="12">
        <v>2.4561981703004306E-3</v>
      </c>
      <c r="H157" s="12">
        <v>2.4561981703004306E-3</v>
      </c>
      <c r="I157" s="12"/>
      <c r="L157" s="12"/>
    </row>
    <row r="158" spans="1:12" x14ac:dyDescent="0.2">
      <c r="A158" t="s">
        <v>8690</v>
      </c>
      <c r="B158" s="341">
        <v>29.352027415745521</v>
      </c>
      <c r="C158" s="337">
        <v>19.840627905737328</v>
      </c>
      <c r="D158" s="337">
        <v>0</v>
      </c>
      <c r="E158" s="337">
        <v>7.6369025647027975</v>
      </c>
      <c r="F158" s="337">
        <v>0.85666891365892484</v>
      </c>
      <c r="G158" s="12">
        <v>10.804450055831159</v>
      </c>
      <c r="H158" s="12">
        <v>10.804450055831159</v>
      </c>
      <c r="I158" s="12"/>
      <c r="L158" s="12"/>
    </row>
    <row r="159" spans="1:12" x14ac:dyDescent="0.2">
      <c r="A159" t="s">
        <v>8784</v>
      </c>
      <c r="B159" s="341">
        <v>5.4197883854828683E-4</v>
      </c>
      <c r="C159" s="337">
        <v>0</v>
      </c>
      <c r="D159" s="337">
        <v>0</v>
      </c>
      <c r="E159" s="337">
        <v>3.0317691620870108E-4</v>
      </c>
      <c r="F159" s="337">
        <v>7.0843619102213586E-5</v>
      </c>
      <c r="G159" s="12">
        <v>1.3433637983255771E-3</v>
      </c>
      <c r="H159" s="12">
        <v>1.3433637983255771E-3</v>
      </c>
      <c r="I159" s="12"/>
      <c r="L159" s="12"/>
    </row>
    <row r="160" spans="1:12" x14ac:dyDescent="0.2">
      <c r="A160" t="s">
        <v>9194</v>
      </c>
      <c r="B160" s="341">
        <v>1.071481658510778E-3</v>
      </c>
      <c r="C160" s="337">
        <v>0</v>
      </c>
      <c r="D160" s="337">
        <v>0</v>
      </c>
      <c r="E160" s="337">
        <v>1.8948436474885803E-4</v>
      </c>
      <c r="F160" s="337">
        <v>6.4424059751205776E-4</v>
      </c>
      <c r="G160" s="12">
        <v>1.2216336588629978E-2</v>
      </c>
      <c r="H160" s="12">
        <v>1.2216336588629978E-2</v>
      </c>
      <c r="I160" s="12"/>
      <c r="L160" s="12"/>
    </row>
    <row r="161" spans="1:12" x14ac:dyDescent="0.2">
      <c r="A161" t="s">
        <v>8785</v>
      </c>
      <c r="B161" s="341">
        <v>1.9233041441067925E-3</v>
      </c>
      <c r="C161" s="337">
        <v>0</v>
      </c>
      <c r="D161" s="337">
        <v>0</v>
      </c>
      <c r="E161" s="337">
        <v>1.513702830298936E-3</v>
      </c>
      <c r="F161" s="337">
        <v>1.2151342491249217E-4</v>
      </c>
      <c r="G161" s="12">
        <v>2.304184033885626E-3</v>
      </c>
      <c r="H161" s="12">
        <v>2.304184033885626E-3</v>
      </c>
      <c r="I161" s="12"/>
      <c r="L161" s="12"/>
    </row>
    <row r="162" spans="1:12" x14ac:dyDescent="0.2">
      <c r="A162" t="s">
        <v>139</v>
      </c>
      <c r="B162" s="341">
        <v>2.4600193007331505E-4</v>
      </c>
      <c r="C162" s="337">
        <v>0</v>
      </c>
      <c r="D162" s="337">
        <v>3.4971380229477787E-5</v>
      </c>
      <c r="E162" s="337">
        <v>-1.7379792489171449E-4</v>
      </c>
      <c r="F162" s="337">
        <v>1.7808156726546777E-4</v>
      </c>
      <c r="G162" s="12">
        <v>3.3768507826844722E-3</v>
      </c>
      <c r="H162" s="12">
        <v>3.3768507826844722E-3</v>
      </c>
      <c r="I162" s="12"/>
      <c r="L162" s="12"/>
    </row>
    <row r="163" spans="1:12" x14ac:dyDescent="0.2">
      <c r="A163" t="s">
        <v>8786</v>
      </c>
      <c r="B163" s="341">
        <v>6.3675922198544032E-4</v>
      </c>
      <c r="C163" s="337">
        <v>0</v>
      </c>
      <c r="D163" s="337">
        <v>0</v>
      </c>
      <c r="E163" s="337">
        <v>3.9836100606520006E-4</v>
      </c>
      <c r="F163" s="337">
        <v>7.0723854472511119E-5</v>
      </c>
      <c r="G163" s="12">
        <v>1.3410927756152603E-3</v>
      </c>
      <c r="H163" s="12">
        <v>1.3410927756152603E-3</v>
      </c>
      <c r="I163" s="12"/>
      <c r="L163" s="12"/>
    </row>
    <row r="164" spans="1:12" x14ac:dyDescent="0.2">
      <c r="A164" t="s">
        <v>9203</v>
      </c>
      <c r="B164" s="341">
        <v>3.1763991386804367E-4</v>
      </c>
      <c r="C164" s="337">
        <v>0</v>
      </c>
      <c r="D164" s="337">
        <v>8.3309710515712615E-5</v>
      </c>
      <c r="E164" s="337">
        <v>-4.6363367633988966E-4</v>
      </c>
      <c r="F164" s="337">
        <v>3.2298675838811136E-4</v>
      </c>
      <c r="G164" s="12">
        <v>6.1245984332209446E-3</v>
      </c>
      <c r="H164" s="12">
        <v>6.1245984332209446E-3</v>
      </c>
      <c r="I164" s="12"/>
    </row>
    <row r="165" spans="1:12" x14ac:dyDescent="0.2">
      <c r="A165" t="s">
        <v>8477</v>
      </c>
      <c r="B165" s="341">
        <v>7.058654649571575</v>
      </c>
      <c r="C165" s="337">
        <v>0</v>
      </c>
      <c r="D165" s="337">
        <v>0</v>
      </c>
      <c r="E165" s="337">
        <v>3.1493623280585727E-2</v>
      </c>
      <c r="F165" s="337">
        <v>7.0271610262909894</v>
      </c>
      <c r="G165" s="12">
        <v>152.10521646603166</v>
      </c>
      <c r="H165" s="12">
        <v>152.10521646603166</v>
      </c>
    </row>
    <row r="166" spans="1:12" x14ac:dyDescent="0.2">
      <c r="A166" t="s">
        <v>8577</v>
      </c>
      <c r="B166" s="341">
        <v>27.759041288581756</v>
      </c>
      <c r="C166" s="337">
        <v>0</v>
      </c>
      <c r="D166" s="337">
        <v>0</v>
      </c>
      <c r="E166" s="337">
        <v>4.7235710877403552</v>
      </c>
      <c r="F166" s="337">
        <v>23.035470200841402</v>
      </c>
      <c r="G166" s="12">
        <v>498.61034465936444</v>
      </c>
      <c r="H166" s="12">
        <v>498.61034465936444</v>
      </c>
      <c r="I166" s="12"/>
    </row>
    <row r="167" spans="1:12" x14ac:dyDescent="0.2">
      <c r="A167" t="s">
        <v>350</v>
      </c>
      <c r="B167" s="341">
        <v>3.6664147316690444E-4</v>
      </c>
      <c r="C167" s="337">
        <v>0</v>
      </c>
      <c r="D167" s="337">
        <v>0</v>
      </c>
      <c r="E167" s="337">
        <v>-8.0297563395029985E-4</v>
      </c>
      <c r="F167" s="337">
        <v>9.3819004274603988E-4</v>
      </c>
      <c r="G167" s="12">
        <v>1.7790318385007175E-2</v>
      </c>
      <c r="H167" s="12">
        <v>1.7790318385007175E-2</v>
      </c>
      <c r="I167" s="12"/>
      <c r="K167" s="12"/>
      <c r="L167" s="12"/>
    </row>
    <row r="168" spans="1:12" x14ac:dyDescent="0.2">
      <c r="A168" t="s">
        <v>351</v>
      </c>
      <c r="B168" s="341">
        <v>1.8267767944552649E-4</v>
      </c>
      <c r="C168" s="337">
        <v>0</v>
      </c>
      <c r="D168" s="337">
        <v>0</v>
      </c>
      <c r="E168" s="337">
        <v>-2.5137843272533806E-4</v>
      </c>
      <c r="F168" s="337">
        <v>3.4817131175130471E-4</v>
      </c>
      <c r="G168" s="12">
        <v>6.6021575654880245E-3</v>
      </c>
      <c r="H168" s="12">
        <v>6.6021575654880245E-3</v>
      </c>
      <c r="I168" s="12"/>
    </row>
    <row r="169" spans="1:12" x14ac:dyDescent="0.2">
      <c r="A169" t="s">
        <v>436</v>
      </c>
      <c r="B169" s="341">
        <v>-81.141003645682019</v>
      </c>
      <c r="C169" s="337">
        <v>0</v>
      </c>
      <c r="D169" s="337">
        <v>0</v>
      </c>
      <c r="E169" s="337">
        <v>-472.29054161597907</v>
      </c>
      <c r="F169" s="337">
        <v>296.08703833709865</v>
      </c>
      <c r="G169" s="12">
        <v>5614.5156542837813</v>
      </c>
      <c r="H169" s="12">
        <v>5614.5156542837813</v>
      </c>
      <c r="I169" s="12"/>
    </row>
    <row r="170" spans="1:12" x14ac:dyDescent="0.2">
      <c r="A170" t="s">
        <v>8478</v>
      </c>
      <c r="B170" s="341">
        <v>-75.482221252602642</v>
      </c>
      <c r="C170" s="337">
        <v>0</v>
      </c>
      <c r="D170" s="337">
        <v>0</v>
      </c>
      <c r="E170" s="337">
        <v>-356.27071133389552</v>
      </c>
      <c r="F170" s="337">
        <v>188.5100431251721</v>
      </c>
      <c r="G170" s="12">
        <v>3574.5995301253165</v>
      </c>
      <c r="H170" s="12">
        <v>3574.5995301253165</v>
      </c>
      <c r="I170" s="12"/>
    </row>
    <row r="171" spans="1:12" x14ac:dyDescent="0.2">
      <c r="A171" t="s">
        <v>8673</v>
      </c>
      <c r="B171" s="341">
        <v>32.257319893018092</v>
      </c>
      <c r="C171" s="337">
        <v>0</v>
      </c>
      <c r="D171" s="337">
        <v>12.229181303347818</v>
      </c>
      <c r="E171" s="337">
        <v>12.471499257383876</v>
      </c>
      <c r="F171" s="337">
        <v>5.1178410636778828</v>
      </c>
      <c r="G171" s="12">
        <v>81.699741998385306</v>
      </c>
      <c r="H171" s="12">
        <v>81.699741998385306</v>
      </c>
      <c r="I171" s="12"/>
    </row>
    <row r="172" spans="1:12" x14ac:dyDescent="0.2">
      <c r="A172" t="s">
        <v>8787</v>
      </c>
      <c r="B172" s="341">
        <v>0</v>
      </c>
      <c r="C172" s="337">
        <v>0</v>
      </c>
      <c r="D172" s="337">
        <v>0</v>
      </c>
      <c r="E172" s="337">
        <v>0</v>
      </c>
      <c r="F172" s="337">
        <v>0</v>
      </c>
      <c r="G172" s="12">
        <v>7.0166930728709272E-11</v>
      </c>
      <c r="H172" s="12">
        <v>7.0166930728709272E-11</v>
      </c>
      <c r="I172" s="12"/>
    </row>
    <row r="173" spans="1:12" x14ac:dyDescent="0.2">
      <c r="A173" t="s">
        <v>8147</v>
      </c>
      <c r="B173" s="341">
        <v>4.9192344010448443E-5</v>
      </c>
      <c r="C173" s="337">
        <v>0</v>
      </c>
      <c r="D173" s="337">
        <v>0</v>
      </c>
      <c r="E173" s="337">
        <v>4.9192344010448443E-5</v>
      </c>
      <c r="F173" s="337">
        <v>0</v>
      </c>
      <c r="G173" s="12">
        <v>1.1201294448839631E-12</v>
      </c>
      <c r="H173" s="12">
        <v>1.1201294448839631E-12</v>
      </c>
      <c r="I173" s="12"/>
      <c r="L173" s="12"/>
    </row>
    <row r="174" spans="1:12" x14ac:dyDescent="0.2">
      <c r="A174" t="s">
        <v>8788</v>
      </c>
      <c r="B174" s="341">
        <v>0</v>
      </c>
      <c r="C174" s="337">
        <v>0</v>
      </c>
      <c r="D174" s="337">
        <v>0</v>
      </c>
      <c r="E174" s="337">
        <v>0</v>
      </c>
      <c r="F174" s="337">
        <v>0</v>
      </c>
      <c r="G174" s="12">
        <v>4.5836482010705325E-11</v>
      </c>
      <c r="H174" s="12">
        <v>4.5836482010705325E-11</v>
      </c>
      <c r="I174" s="12"/>
    </row>
    <row r="175" spans="1:12" x14ac:dyDescent="0.2">
      <c r="A175" t="s">
        <v>8789</v>
      </c>
      <c r="B175" s="341">
        <v>0</v>
      </c>
      <c r="C175" s="337">
        <v>0</v>
      </c>
      <c r="D175" s="337">
        <v>0</v>
      </c>
      <c r="E175" s="337">
        <v>0</v>
      </c>
      <c r="F175" s="337">
        <v>0</v>
      </c>
      <c r="G175" s="12">
        <v>8.4738915768256365E-10</v>
      </c>
      <c r="H175" s="12">
        <v>8.4738915768256365E-10</v>
      </c>
      <c r="I175" s="12"/>
    </row>
    <row r="176" spans="1:12" x14ac:dyDescent="0.2">
      <c r="A176" t="s">
        <v>8148</v>
      </c>
      <c r="B176" s="341">
        <v>8.3584614504882589E-3</v>
      </c>
      <c r="C176" s="337">
        <v>0</v>
      </c>
      <c r="D176" s="337">
        <v>0</v>
      </c>
      <c r="E176" s="337">
        <v>1.0585694269854879E-4</v>
      </c>
      <c r="F176" s="337">
        <v>7.11853139389292E-3</v>
      </c>
      <c r="G176" s="12">
        <v>0.11363818669869165</v>
      </c>
      <c r="H176" s="12">
        <v>0.11363818669869165</v>
      </c>
      <c r="L176" s="12"/>
    </row>
    <row r="177" spans="1:12" x14ac:dyDescent="0.2">
      <c r="A177" t="s">
        <v>8578</v>
      </c>
      <c r="B177" s="341">
        <v>0</v>
      </c>
      <c r="C177" s="337">
        <v>0</v>
      </c>
      <c r="D177" s="337">
        <v>0</v>
      </c>
      <c r="E177" s="337">
        <v>0</v>
      </c>
      <c r="F177" s="337">
        <v>0</v>
      </c>
      <c r="G177" s="12">
        <v>3.2778290070246949E-6</v>
      </c>
      <c r="H177" s="12">
        <v>3.2778290070246949E-6</v>
      </c>
      <c r="L177" s="12"/>
    </row>
    <row r="178" spans="1:12" x14ac:dyDescent="0.2">
      <c r="A178" t="s">
        <v>8149</v>
      </c>
      <c r="B178" s="341">
        <v>16.709150880384925</v>
      </c>
      <c r="C178" s="337">
        <v>0</v>
      </c>
      <c r="D178" s="337">
        <v>0</v>
      </c>
      <c r="E178" s="337">
        <v>16.709150880384925</v>
      </c>
      <c r="F178" s="337">
        <v>0</v>
      </c>
      <c r="G178" s="12">
        <v>1.1317344073460342E-7</v>
      </c>
      <c r="H178" s="12">
        <v>1.1317344073460342E-7</v>
      </c>
    </row>
    <row r="179" spans="1:12" x14ac:dyDescent="0.2">
      <c r="A179" t="s">
        <v>8790</v>
      </c>
      <c r="B179" s="341">
        <v>0</v>
      </c>
      <c r="C179" s="337">
        <v>0</v>
      </c>
      <c r="D179" s="337">
        <v>0</v>
      </c>
      <c r="E179" s="337">
        <v>0</v>
      </c>
      <c r="F179" s="337">
        <v>0</v>
      </c>
      <c r="G179" s="12">
        <v>4.7408100931097124E-6</v>
      </c>
      <c r="H179" s="12">
        <v>4.7408100931097124E-6</v>
      </c>
      <c r="I179" s="12"/>
      <c r="K179" s="12"/>
      <c r="L179" s="12"/>
    </row>
    <row r="180" spans="1:12" x14ac:dyDescent="0.2">
      <c r="A180" t="s">
        <v>8579</v>
      </c>
      <c r="B180" s="341">
        <v>0</v>
      </c>
      <c r="C180" s="337">
        <v>0</v>
      </c>
      <c r="D180" s="337">
        <v>0</v>
      </c>
      <c r="E180" s="337">
        <v>0</v>
      </c>
      <c r="F180" s="337">
        <v>0</v>
      </c>
      <c r="G180" s="12">
        <v>7.639109849138516E-6</v>
      </c>
      <c r="H180" s="12">
        <v>7.639109849138516E-6</v>
      </c>
    </row>
    <row r="181" spans="1:12" x14ac:dyDescent="0.2">
      <c r="A181" t="s">
        <v>8580</v>
      </c>
      <c r="B181" s="341">
        <v>0</v>
      </c>
      <c r="C181" s="337">
        <v>0</v>
      </c>
      <c r="D181" s="337">
        <v>0</v>
      </c>
      <c r="E181" s="337">
        <v>0</v>
      </c>
      <c r="F181" s="337">
        <v>0</v>
      </c>
      <c r="G181" s="12">
        <v>3.2080335166580642E-6</v>
      </c>
      <c r="H181" s="12">
        <v>3.2080335166580642E-6</v>
      </c>
    </row>
    <row r="182" spans="1:12" x14ac:dyDescent="0.2">
      <c r="A182" t="s">
        <v>8581</v>
      </c>
      <c r="B182" s="341">
        <v>0</v>
      </c>
      <c r="C182" s="337">
        <v>0</v>
      </c>
      <c r="D182" s="337">
        <v>0</v>
      </c>
      <c r="E182" s="337">
        <v>0</v>
      </c>
      <c r="F182" s="337">
        <v>0</v>
      </c>
      <c r="G182" s="12">
        <v>3.2080335166580642E-6</v>
      </c>
      <c r="H182" s="12">
        <v>3.2080335166580642E-6</v>
      </c>
    </row>
    <row r="183" spans="1:12" x14ac:dyDescent="0.2">
      <c r="A183" t="s">
        <v>8582</v>
      </c>
      <c r="B183" s="341">
        <v>2.5870064827898265E-3</v>
      </c>
      <c r="C183" s="337">
        <v>0</v>
      </c>
      <c r="D183" s="337">
        <v>3.8337758155447814E-5</v>
      </c>
      <c r="E183" s="337">
        <v>1.5152110202097109E-3</v>
      </c>
      <c r="F183" s="337">
        <v>1.0334577044246679E-3</v>
      </c>
      <c r="G183" s="12">
        <v>1.6497821399139322E-2</v>
      </c>
      <c r="H183" s="12">
        <v>1.6497821399139322E-2</v>
      </c>
      <c r="I183" s="12"/>
    </row>
    <row r="184" spans="1:12" x14ac:dyDescent="0.2">
      <c r="A184" t="s">
        <v>8791</v>
      </c>
      <c r="B184" s="341">
        <v>6.0208571408826511E-3</v>
      </c>
      <c r="C184" s="337">
        <v>4.689032719453078E-6</v>
      </c>
      <c r="D184" s="337">
        <v>0</v>
      </c>
      <c r="E184" s="337">
        <v>4.1616535631703753E-4</v>
      </c>
      <c r="F184" s="337">
        <v>4.8720928543973703E-3</v>
      </c>
      <c r="G184" s="12">
        <v>4.319702911804945E-2</v>
      </c>
      <c r="H184" s="12">
        <v>4.319702911804945E-2</v>
      </c>
    </row>
    <row r="185" spans="1:12" x14ac:dyDescent="0.2">
      <c r="A185" t="s">
        <v>9211</v>
      </c>
      <c r="B185" s="341">
        <v>4.9750019428902335E-4</v>
      </c>
      <c r="C185" s="337">
        <v>0</v>
      </c>
      <c r="D185" s="337">
        <v>0</v>
      </c>
      <c r="E185" s="337">
        <v>2.937366985031304E-4</v>
      </c>
      <c r="F185" s="337">
        <v>1.1678876249996746E-4</v>
      </c>
      <c r="G185" s="12">
        <v>1.4729591927455129E-3</v>
      </c>
      <c r="H185" s="12">
        <v>1.4729591927455129E-3</v>
      </c>
    </row>
    <row r="186" spans="1:12" x14ac:dyDescent="0.2">
      <c r="A186" t="s">
        <v>8397</v>
      </c>
      <c r="B186" s="341">
        <v>-126.55467170059077</v>
      </c>
      <c r="C186" s="337">
        <v>-315.00001648364633</v>
      </c>
      <c r="D186" s="337">
        <v>0</v>
      </c>
      <c r="E186" s="337">
        <v>0</v>
      </c>
      <c r="F186" s="337">
        <v>188.44534478305556</v>
      </c>
      <c r="G186" s="12">
        <v>3008.2872558977588</v>
      </c>
      <c r="H186" s="12">
        <v>3008.2872558977588</v>
      </c>
      <c r="I186" s="12"/>
    </row>
    <row r="187" spans="1:12" x14ac:dyDescent="0.2">
      <c r="A187" t="s">
        <v>9217</v>
      </c>
      <c r="B187" s="341">
        <v>1.783353818647795E-4</v>
      </c>
      <c r="C187" s="337">
        <v>0</v>
      </c>
      <c r="D187" s="337">
        <v>0</v>
      </c>
      <c r="E187" s="337">
        <v>-3.1900088157448209E-6</v>
      </c>
      <c r="F187" s="337">
        <v>1.3012109838587971E-4</v>
      </c>
      <c r="G187" s="12">
        <v>2.4674060301429412E-3</v>
      </c>
      <c r="H187" s="12">
        <v>2.4674060301429412E-3</v>
      </c>
      <c r="I187" s="12"/>
      <c r="K187" s="12"/>
      <c r="L187" s="12"/>
    </row>
    <row r="188" spans="1:12" x14ac:dyDescent="0.2">
      <c r="A188" t="s">
        <v>9218</v>
      </c>
      <c r="B188" s="341">
        <v>2.589698066340098E-3</v>
      </c>
      <c r="C188" s="337">
        <v>6.7088890223766242E-4</v>
      </c>
      <c r="D188" s="337">
        <v>0</v>
      </c>
      <c r="E188" s="337">
        <v>7.6441811356314738E-4</v>
      </c>
      <c r="F188" s="337">
        <v>9.6599520981945368E-4</v>
      </c>
      <c r="G188" s="12">
        <v>1.831757059665557E-2</v>
      </c>
      <c r="H188" s="12">
        <v>1.831757059665557E-2</v>
      </c>
    </row>
    <row r="189" spans="1:12" x14ac:dyDescent="0.2">
      <c r="A189" t="s">
        <v>9219</v>
      </c>
      <c r="B189" s="341">
        <v>1.4471158920947584E-3</v>
      </c>
      <c r="C189" s="337">
        <v>0</v>
      </c>
      <c r="D189" s="337">
        <v>0</v>
      </c>
      <c r="E189" s="337">
        <v>2.661327305904398E-4</v>
      </c>
      <c r="F189" s="337">
        <v>8.6424396657976425E-4</v>
      </c>
      <c r="G189" s="12">
        <v>1.6388124609352132E-2</v>
      </c>
      <c r="H189" s="12">
        <v>1.6388124609352132E-2</v>
      </c>
    </row>
    <row r="190" spans="1:12" x14ac:dyDescent="0.2">
      <c r="A190" t="s">
        <v>9220</v>
      </c>
      <c r="B190" s="341">
        <v>13.503580898335583</v>
      </c>
      <c r="C190" s="337">
        <v>4.5562262105319178</v>
      </c>
      <c r="D190" s="337">
        <v>0</v>
      </c>
      <c r="E190" s="337">
        <v>5.295886249702523</v>
      </c>
      <c r="F190" s="337">
        <v>3.3565357425376052</v>
      </c>
      <c r="G190" s="12">
        <v>63.647914398687021</v>
      </c>
      <c r="H190" s="12">
        <v>63.647914398687021</v>
      </c>
      <c r="I190" s="12"/>
    </row>
    <row r="191" spans="1:12" x14ac:dyDescent="0.2">
      <c r="A191" t="s">
        <v>9221</v>
      </c>
      <c r="B191" s="341">
        <v>6.4529214344517024E-4</v>
      </c>
      <c r="C191" s="337">
        <v>0</v>
      </c>
      <c r="D191" s="337">
        <v>0</v>
      </c>
      <c r="E191" s="337">
        <v>1.0806794666515349E-4</v>
      </c>
      <c r="F191" s="337">
        <v>3.9240668874990621E-4</v>
      </c>
      <c r="G191" s="12">
        <v>7.440965701185717E-3</v>
      </c>
      <c r="H191" s="12">
        <v>7.440965701185717E-3</v>
      </c>
    </row>
    <row r="192" spans="1:12" x14ac:dyDescent="0.2">
      <c r="A192" t="s">
        <v>9222</v>
      </c>
      <c r="B192" s="341">
        <v>2.7612031155792396</v>
      </c>
      <c r="C192" s="337">
        <v>0.9560438487032209</v>
      </c>
      <c r="D192" s="337">
        <v>0</v>
      </c>
      <c r="E192" s="337">
        <v>0.9387539803306586</v>
      </c>
      <c r="F192" s="337">
        <v>0.79544955518019766</v>
      </c>
      <c r="G192" s="12">
        <v>15.083618671167978</v>
      </c>
      <c r="H192" s="12">
        <v>15.083618671167978</v>
      </c>
      <c r="I192" s="12"/>
    </row>
    <row r="193" spans="1:12" x14ac:dyDescent="0.2">
      <c r="A193" t="s">
        <v>9223</v>
      </c>
      <c r="B193" s="341">
        <v>6.4529214344516916E-4</v>
      </c>
      <c r="C193" s="337">
        <v>0</v>
      </c>
      <c r="D193" s="337">
        <v>0</v>
      </c>
      <c r="E193" s="337">
        <v>1.0806794666515305E-4</v>
      </c>
      <c r="F193" s="337">
        <v>3.9240668874990567E-4</v>
      </c>
      <c r="G193" s="12">
        <v>7.4409657011857075E-3</v>
      </c>
      <c r="H193" s="12">
        <v>7.4409657011857075E-3</v>
      </c>
    </row>
    <row r="194" spans="1:12" x14ac:dyDescent="0.2">
      <c r="A194" t="s">
        <v>8583</v>
      </c>
      <c r="B194" s="341">
        <v>5.4669646359377169E-2</v>
      </c>
      <c r="C194" s="337">
        <v>3.0708717137091415E-2</v>
      </c>
      <c r="D194" s="337">
        <v>4.8645318397160274E-4</v>
      </c>
      <c r="E194" s="337">
        <v>-1.9183016101737005E-5</v>
      </c>
      <c r="F194" s="337">
        <v>1.9115106923339682E-2</v>
      </c>
      <c r="G194" s="12">
        <v>0.36246796772039536</v>
      </c>
      <c r="H194" s="12">
        <v>0.36246796772039536</v>
      </c>
    </row>
    <row r="195" spans="1:12" x14ac:dyDescent="0.2">
      <c r="A195" t="s">
        <v>9225</v>
      </c>
      <c r="B195" s="341">
        <v>-1.9692542045228841E-4</v>
      </c>
      <c r="C195" s="337">
        <v>1.4138517003186213E-4</v>
      </c>
      <c r="D195" s="337">
        <v>4.8442801885868309E-5</v>
      </c>
      <c r="E195" s="337">
        <v>-8.3746655725873756E-4</v>
      </c>
      <c r="F195" s="337">
        <v>1.0025889981869518E-4</v>
      </c>
      <c r="G195" s="12">
        <v>1.600504225573369E-3</v>
      </c>
      <c r="H195" s="12">
        <v>1.600504225573369E-3</v>
      </c>
      <c r="L195" s="12"/>
    </row>
    <row r="196" spans="1:12" x14ac:dyDescent="0.2">
      <c r="A196" t="s">
        <v>9226</v>
      </c>
      <c r="B196" s="341">
        <v>2.3045700493398458E-4</v>
      </c>
      <c r="C196" s="337">
        <v>0</v>
      </c>
      <c r="D196" s="337">
        <v>1.0389444082155088E-4</v>
      </c>
      <c r="E196" s="337">
        <v>3.8441334065610149E-5</v>
      </c>
      <c r="F196" s="337">
        <v>8.8121230046823569E-5</v>
      </c>
      <c r="G196" s="12">
        <v>0</v>
      </c>
      <c r="H196" s="12">
        <v>0</v>
      </c>
      <c r="L196" s="12"/>
    </row>
    <row r="197" spans="1:12" x14ac:dyDescent="0.2">
      <c r="A197" t="s">
        <v>8793</v>
      </c>
      <c r="B197" s="341">
        <v>2.7552750288386604E-3</v>
      </c>
      <c r="C197" s="337">
        <v>4.6590863757161547E-4</v>
      </c>
      <c r="D197" s="337">
        <v>2.8015550781023335E-4</v>
      </c>
      <c r="E197" s="337">
        <v>9.1672821371323928E-4</v>
      </c>
      <c r="F197" s="337">
        <v>1.0920551876345461E-3</v>
      </c>
      <c r="G197" s="12">
        <v>1.7433254758721099E-2</v>
      </c>
      <c r="H197" s="12">
        <v>1.7433254758721099E-2</v>
      </c>
      <c r="I197" s="12"/>
      <c r="L197" s="12"/>
    </row>
    <row r="198" spans="1:12" x14ac:dyDescent="0.2">
      <c r="A198" t="s">
        <v>9231</v>
      </c>
      <c r="B198" s="341">
        <v>2.4701822224973144E-3</v>
      </c>
      <c r="C198" s="337">
        <v>0</v>
      </c>
      <c r="D198" s="337">
        <v>0</v>
      </c>
      <c r="E198" s="337">
        <v>1.0545152493877594E-5</v>
      </c>
      <c r="F198" s="337">
        <v>1.7631179637164224E-3</v>
      </c>
      <c r="G198" s="12">
        <v>3.3432917101776684E-2</v>
      </c>
      <c r="H198" s="12">
        <v>3.3432917101776684E-2</v>
      </c>
      <c r="I198" s="12"/>
      <c r="L198" s="12"/>
    </row>
    <row r="199" spans="1:12" x14ac:dyDescent="0.2">
      <c r="A199" t="s">
        <v>9232</v>
      </c>
      <c r="B199" s="341">
        <v>3.7334325552218217E-3</v>
      </c>
      <c r="C199" s="337">
        <v>1.0150114038255012E-3</v>
      </c>
      <c r="D199" s="337">
        <v>0</v>
      </c>
      <c r="E199" s="337">
        <v>1.1457235148217776E-3</v>
      </c>
      <c r="F199" s="337">
        <v>1.3160344431946717E-3</v>
      </c>
      <c r="G199" s="12">
        <v>2.4955148406330358E-2</v>
      </c>
      <c r="H199" s="12">
        <v>2.4955148406330358E-2</v>
      </c>
      <c r="I199" s="12"/>
      <c r="L199" s="12"/>
    </row>
    <row r="200" spans="1:12" x14ac:dyDescent="0.2">
      <c r="A200" t="s">
        <v>9233</v>
      </c>
      <c r="B200" s="341">
        <v>6.0300200277527269E-4</v>
      </c>
      <c r="C200" s="337">
        <v>0</v>
      </c>
      <c r="D200" s="337">
        <v>2.0349924632381093E-4</v>
      </c>
      <c r="E200" s="337">
        <v>-1.1325102814720564E-3</v>
      </c>
      <c r="F200" s="337">
        <v>7.089477540663555E-4</v>
      </c>
      <c r="G200" s="12">
        <v>1.3443338437338649E-2</v>
      </c>
      <c r="H200" s="12">
        <v>1.3443338437338649E-2</v>
      </c>
      <c r="I200" s="12"/>
      <c r="L200" s="12"/>
    </row>
    <row r="201" spans="1:12" x14ac:dyDescent="0.2">
      <c r="A201" t="s">
        <v>9234</v>
      </c>
      <c r="B201" s="341">
        <v>3.9345518682765954E-4</v>
      </c>
      <c r="C201" s="337">
        <v>0</v>
      </c>
      <c r="D201" s="337">
        <v>0</v>
      </c>
      <c r="E201" s="337">
        <v>-6.6784314527702998E-6</v>
      </c>
      <c r="F201" s="337">
        <v>2.8682392979062152E-4</v>
      </c>
      <c r="G201" s="12">
        <v>5.4388650475108002E-3</v>
      </c>
      <c r="H201" s="12">
        <v>5.4388650475108002E-3</v>
      </c>
      <c r="I201" s="12"/>
    </row>
    <row r="202" spans="1:12" x14ac:dyDescent="0.2">
      <c r="A202" t="s">
        <v>9235</v>
      </c>
      <c r="B202" s="341">
        <v>1.6121538800025568E-3</v>
      </c>
      <c r="C202" s="337">
        <v>4.2332653365496106E-4</v>
      </c>
      <c r="D202" s="337">
        <v>0</v>
      </c>
      <c r="E202" s="337">
        <v>4.7461386769086602E-4</v>
      </c>
      <c r="F202" s="337">
        <v>5.9765432073349985E-4</v>
      </c>
      <c r="G202" s="12">
        <v>1.1332949792244036E-2</v>
      </c>
      <c r="H202" s="12">
        <v>1.1332949792244036E-2</v>
      </c>
      <c r="L202" s="12"/>
    </row>
    <row r="203" spans="1:12" x14ac:dyDescent="0.2">
      <c r="A203" t="s">
        <v>9236</v>
      </c>
      <c r="B203" s="341">
        <v>3.8097453892004202E-4</v>
      </c>
      <c r="C203" s="337">
        <v>0</v>
      </c>
      <c r="D203" s="337">
        <v>0</v>
      </c>
      <c r="E203" s="337">
        <v>6.4908153918713193E-5</v>
      </c>
      <c r="F203" s="337">
        <v>2.3086555726065146E-4</v>
      </c>
      <c r="G203" s="12">
        <v>4.3777609872916448E-3</v>
      </c>
      <c r="H203" s="12">
        <v>4.3777609872916448E-3</v>
      </c>
      <c r="I203" s="12"/>
    </row>
    <row r="204" spans="1:12" x14ac:dyDescent="0.2">
      <c r="A204" t="s">
        <v>9237</v>
      </c>
      <c r="B204" s="341">
        <v>2.5695962658653735E-3</v>
      </c>
      <c r="C204" s="337">
        <v>6.9203085797106556E-4</v>
      </c>
      <c r="D204" s="337">
        <v>0</v>
      </c>
      <c r="E204" s="337">
        <v>7.9330749428447797E-4</v>
      </c>
      <c r="F204" s="337">
        <v>9.073077535265286E-4</v>
      </c>
      <c r="G204" s="12">
        <v>1.7204716606432659E-2</v>
      </c>
      <c r="H204" s="12">
        <v>1.7204716606432659E-2</v>
      </c>
      <c r="I204" s="12"/>
      <c r="L204" s="12"/>
    </row>
    <row r="205" spans="1:12" x14ac:dyDescent="0.2">
      <c r="A205" t="s">
        <v>9238</v>
      </c>
      <c r="B205" s="341">
        <v>7.7200225692107614E-4</v>
      </c>
      <c r="C205" s="337">
        <v>0</v>
      </c>
      <c r="D205" s="337">
        <v>0</v>
      </c>
      <c r="E205" s="337">
        <v>1.3454270536326788E-4</v>
      </c>
      <c r="F205" s="337">
        <v>4.656219755887665E-4</v>
      </c>
      <c r="G205" s="12">
        <v>8.8293019701366476E-3</v>
      </c>
      <c r="H205" s="12">
        <v>8.8293019701366476E-3</v>
      </c>
      <c r="L205" s="12"/>
    </row>
    <row r="206" spans="1:12" x14ac:dyDescent="0.2">
      <c r="A206" t="s">
        <v>8794</v>
      </c>
      <c r="B206" s="341">
        <v>4.2074328102138896E-3</v>
      </c>
      <c r="C206" s="337">
        <v>1.4814913016709301E-3</v>
      </c>
      <c r="D206" s="337">
        <v>0</v>
      </c>
      <c r="E206" s="337">
        <v>1.4385328688806542E-3</v>
      </c>
      <c r="F206" s="337">
        <v>1.1819741241859446E-3</v>
      </c>
      <c r="G206" s="12">
        <v>2.2413045368250603E-2</v>
      </c>
      <c r="H206" s="12">
        <v>2.2413045368250603E-2</v>
      </c>
      <c r="I206" s="12"/>
      <c r="L206" s="12"/>
    </row>
    <row r="207" spans="1:12" x14ac:dyDescent="0.2">
      <c r="A207" t="s">
        <v>9240</v>
      </c>
      <c r="B207" s="341">
        <v>1.118066063000682</v>
      </c>
      <c r="C207" s="337">
        <v>0.40280055280579735</v>
      </c>
      <c r="D207" s="337">
        <v>0</v>
      </c>
      <c r="E207" s="337">
        <v>0.39549787962203409</v>
      </c>
      <c r="F207" s="337">
        <v>0.29357971777205089</v>
      </c>
      <c r="G207" s="12">
        <v>5.5669708828482234</v>
      </c>
      <c r="H207" s="12">
        <v>5.5669708828482234</v>
      </c>
      <c r="I207" s="12"/>
    </row>
    <row r="208" spans="1:12" x14ac:dyDescent="0.2">
      <c r="A208" t="s">
        <v>9241</v>
      </c>
      <c r="B208" s="341">
        <v>1.729043947680548E-3</v>
      </c>
      <c r="C208" s="337">
        <v>5.4903215173801308E-4</v>
      </c>
      <c r="D208" s="337">
        <v>0</v>
      </c>
      <c r="E208" s="337">
        <v>5.2292127097572447E-4</v>
      </c>
      <c r="F208" s="337">
        <v>6.0327698124058849E-4</v>
      </c>
      <c r="G208" s="12">
        <v>1.1439568831068125E-2</v>
      </c>
      <c r="H208" s="12">
        <v>1.1439568831068125E-2</v>
      </c>
    </row>
    <row r="209" spans="1:12" x14ac:dyDescent="0.2">
      <c r="A209" t="s">
        <v>9242</v>
      </c>
      <c r="B209" s="341">
        <v>6.2188330710496195E-4</v>
      </c>
      <c r="C209" s="337">
        <v>0</v>
      </c>
      <c r="D209" s="337">
        <v>0</v>
      </c>
      <c r="E209" s="337">
        <v>-9.802919135072901E-6</v>
      </c>
      <c r="F209" s="337">
        <v>4.5280555676227688E-4</v>
      </c>
      <c r="G209" s="12">
        <v>8.5862721349323819E-3</v>
      </c>
      <c r="H209" s="12">
        <v>8.5862721349323819E-3</v>
      </c>
      <c r="I209" s="12"/>
    </row>
    <row r="210" spans="1:12" x14ac:dyDescent="0.2">
      <c r="A210" t="s">
        <v>8481</v>
      </c>
      <c r="B210" s="341">
        <v>-1.7330009843767073E-4</v>
      </c>
      <c r="C210" s="337">
        <v>0</v>
      </c>
      <c r="D210" s="337">
        <v>1.6751701384789247E-5</v>
      </c>
      <c r="E210" s="337">
        <v>-2.265919718241031E-4</v>
      </c>
      <c r="F210" s="337">
        <v>3.6540172001643132E-5</v>
      </c>
      <c r="G210" s="12">
        <v>5.8331679080426458E-4</v>
      </c>
      <c r="H210" s="12">
        <v>5.8331679080426458E-4</v>
      </c>
      <c r="I210" s="12"/>
    </row>
    <row r="211" spans="1:12" x14ac:dyDescent="0.2">
      <c r="A211" t="s">
        <v>8795</v>
      </c>
      <c r="B211" s="341">
        <v>1.0664987951684397E-2</v>
      </c>
      <c r="C211" s="337">
        <v>9.9609804159235928E-4</v>
      </c>
      <c r="D211" s="337">
        <v>0</v>
      </c>
      <c r="E211" s="337">
        <v>7.7568861061786268E-3</v>
      </c>
      <c r="F211" s="337">
        <v>1.91200380391341E-3</v>
      </c>
      <c r="G211" s="12">
        <v>1.695223930654844E-2</v>
      </c>
      <c r="H211" s="12">
        <v>1.695223930654844E-2</v>
      </c>
      <c r="I211" s="12"/>
    </row>
    <row r="212" spans="1:12" x14ac:dyDescent="0.2">
      <c r="A212" t="s">
        <v>8426</v>
      </c>
      <c r="B212" s="341">
        <v>4.4034327608589833E-4</v>
      </c>
      <c r="C212" s="337">
        <v>0</v>
      </c>
      <c r="D212" s="337">
        <v>0</v>
      </c>
      <c r="E212" s="337">
        <v>2.9121070955337246E-4</v>
      </c>
      <c r="F212" s="337">
        <v>1.4913256653252584E-4</v>
      </c>
      <c r="G212" s="12">
        <v>0</v>
      </c>
      <c r="H212" s="12">
        <v>0</v>
      </c>
      <c r="I212" s="12"/>
    </row>
    <row r="213" spans="1:12" x14ac:dyDescent="0.2">
      <c r="A213" t="s">
        <v>8796</v>
      </c>
      <c r="B213" s="341">
        <v>7.0576182292912945E-2</v>
      </c>
      <c r="C213" s="337">
        <v>7.1857931172923531E-3</v>
      </c>
      <c r="D213" s="337">
        <v>0</v>
      </c>
      <c r="E213" s="337">
        <v>4.5239179894709748E-2</v>
      </c>
      <c r="F213" s="337">
        <v>1.8151209280910848E-2</v>
      </c>
      <c r="G213" s="12">
        <v>0.16093254773000379</v>
      </c>
      <c r="H213" s="12">
        <v>0.16093254773000379</v>
      </c>
      <c r="I213" s="12"/>
    </row>
    <row r="214" spans="1:12" x14ac:dyDescent="0.2">
      <c r="A214" t="s">
        <v>8427</v>
      </c>
      <c r="B214" s="341">
        <v>35.534453809342594</v>
      </c>
      <c r="C214" s="337">
        <v>0</v>
      </c>
      <c r="D214" s="337">
        <v>0</v>
      </c>
      <c r="E214" s="337">
        <v>14.745819620967943</v>
      </c>
      <c r="F214" s="337">
        <v>20.788634188374647</v>
      </c>
      <c r="G214" s="12">
        <v>184.31652745476515</v>
      </c>
      <c r="H214" s="12">
        <v>184.31652745476515</v>
      </c>
      <c r="I214" s="12"/>
    </row>
    <row r="215" spans="1:12" x14ac:dyDescent="0.2">
      <c r="A215" t="s">
        <v>8798</v>
      </c>
      <c r="B215" s="341">
        <v>3360.4031233854148</v>
      </c>
      <c r="C215" s="337">
        <v>23.607966390011068</v>
      </c>
      <c r="D215" s="337">
        <v>0</v>
      </c>
      <c r="E215" s="337">
        <v>159.42686335343362</v>
      </c>
      <c r="F215" s="337">
        <v>2749.5867437011943</v>
      </c>
      <c r="G215" s="12">
        <v>24378.430826305423</v>
      </c>
      <c r="H215" s="12">
        <v>24378.430826305423</v>
      </c>
      <c r="I215" s="12"/>
      <c r="L215" s="12"/>
    </row>
    <row r="216" spans="1:12" x14ac:dyDescent="0.2">
      <c r="A216" t="s">
        <v>8799</v>
      </c>
      <c r="B216" s="341">
        <v>1.1458699160768111E-6</v>
      </c>
      <c r="C216" s="337">
        <v>0</v>
      </c>
      <c r="D216" s="337">
        <v>0</v>
      </c>
      <c r="E216" s="337">
        <v>1.1458699160768111E-6</v>
      </c>
      <c r="F216" s="337">
        <v>0</v>
      </c>
      <c r="G216" s="12">
        <v>0</v>
      </c>
      <c r="H216" s="12">
        <v>0</v>
      </c>
      <c r="I216" s="12"/>
    </row>
    <row r="217" spans="1:12" x14ac:dyDescent="0.2">
      <c r="A217" t="s">
        <v>8800</v>
      </c>
      <c r="B217" s="341">
        <v>61.734751019477848</v>
      </c>
      <c r="C217" s="337">
        <v>0</v>
      </c>
      <c r="D217" s="337">
        <v>0</v>
      </c>
      <c r="E217" s="337">
        <v>61.734751019477848</v>
      </c>
      <c r="F217" s="337">
        <v>0</v>
      </c>
      <c r="G217" s="12">
        <v>0</v>
      </c>
      <c r="H217" s="12">
        <v>0</v>
      </c>
      <c r="I217" s="12"/>
    </row>
    <row r="218" spans="1:12" x14ac:dyDescent="0.2">
      <c r="A218" t="s">
        <v>8801</v>
      </c>
      <c r="B218" s="341">
        <v>77.732545152499995</v>
      </c>
      <c r="C218" s="337">
        <v>0</v>
      </c>
      <c r="D218" s="337">
        <v>0</v>
      </c>
      <c r="E218" s="337">
        <v>77.732545152499995</v>
      </c>
      <c r="F218" s="337">
        <v>0</v>
      </c>
      <c r="G218" s="12">
        <v>0</v>
      </c>
      <c r="H218" s="12">
        <v>0</v>
      </c>
      <c r="I218" s="12"/>
    </row>
    <row r="219" spans="1:12" x14ac:dyDescent="0.2">
      <c r="A219" t="s">
        <v>9248</v>
      </c>
      <c r="B219" s="341">
        <v>-6.0214147519038939E-2</v>
      </c>
      <c r="C219" s="337">
        <v>0</v>
      </c>
      <c r="D219" s="337">
        <v>2.0082666077074602E-3</v>
      </c>
      <c r="E219" s="337">
        <v>-0.12574463855043377</v>
      </c>
      <c r="F219" s="337">
        <v>4.9601263133545161E-2</v>
      </c>
      <c r="G219" s="12">
        <v>0.94055812067827638</v>
      </c>
      <c r="H219" s="12">
        <v>0.94055812067827638</v>
      </c>
      <c r="I219" s="12"/>
    </row>
    <row r="220" spans="1:12" x14ac:dyDescent="0.2">
      <c r="A220" t="s">
        <v>8424</v>
      </c>
      <c r="B220" s="341">
        <v>-5.6602962977418443</v>
      </c>
      <c r="C220" s="337">
        <v>2.9660790675146917</v>
      </c>
      <c r="D220" s="337">
        <v>0</v>
      </c>
      <c r="E220" s="337">
        <v>-11.23492791100481</v>
      </c>
      <c r="F220" s="337">
        <v>2.128500723211062</v>
      </c>
      <c r="G220" s="12">
        <v>26.845003234108926</v>
      </c>
      <c r="H220" s="12">
        <v>26.845003234108926</v>
      </c>
    </row>
    <row r="221" spans="1:12" x14ac:dyDescent="0.2">
      <c r="A221" t="s">
        <v>9250</v>
      </c>
      <c r="B221" s="341">
        <v>1.0052092517539747E-4</v>
      </c>
      <c r="C221" s="337">
        <v>7.5560365428792837E-6</v>
      </c>
      <c r="D221" s="337">
        <v>0</v>
      </c>
      <c r="E221" s="337">
        <v>-7.3108473424071801E-5</v>
      </c>
      <c r="F221" s="337">
        <v>8.5248052961791292E-5</v>
      </c>
      <c r="G221" s="12">
        <v>1.6165061818959733E-3</v>
      </c>
      <c r="H221" s="12">
        <v>1.6165061818959733E-3</v>
      </c>
      <c r="I221" s="12"/>
      <c r="L221" s="12"/>
    </row>
    <row r="222" spans="1:12" x14ac:dyDescent="0.2">
      <c r="A222" t="s">
        <v>160</v>
      </c>
      <c r="B222" s="341">
        <v>5.1904436437552788E-5</v>
      </c>
      <c r="C222" s="337">
        <v>0</v>
      </c>
      <c r="D222" s="337">
        <v>0</v>
      </c>
      <c r="E222" s="337">
        <v>-9.5310224520474144E-4</v>
      </c>
      <c r="F222" s="337">
        <v>5.231278277869595E-4</v>
      </c>
      <c r="G222" s="12">
        <v>8.3510621042334806E-3</v>
      </c>
      <c r="H222" s="12">
        <v>8.3510621042334806E-3</v>
      </c>
      <c r="I222" s="12"/>
    </row>
    <row r="223" spans="1:12" x14ac:dyDescent="0.2">
      <c r="A223" t="s">
        <v>161</v>
      </c>
      <c r="B223" s="341">
        <v>1.302596269858229E-2</v>
      </c>
      <c r="C223" s="337">
        <v>0</v>
      </c>
      <c r="D223" s="337">
        <v>0</v>
      </c>
      <c r="E223" s="337">
        <v>-5.4795124594650222E-3</v>
      </c>
      <c r="F223" s="337">
        <v>1.3599985454765741E-2</v>
      </c>
      <c r="G223" s="12">
        <v>0.17152526636976775</v>
      </c>
      <c r="H223" s="12">
        <v>0.17152526636976775</v>
      </c>
      <c r="I223" s="12"/>
    </row>
    <row r="224" spans="1:12" x14ac:dyDescent="0.2">
      <c r="A224" t="s">
        <v>162</v>
      </c>
      <c r="B224" s="341">
        <v>9.8503321617754064E-5</v>
      </c>
      <c r="C224" s="337">
        <v>0</v>
      </c>
      <c r="D224" s="337">
        <v>0</v>
      </c>
      <c r="E224" s="337">
        <v>7.1105521954283866E-6</v>
      </c>
      <c r="F224" s="337">
        <v>9.139276942232568E-5</v>
      </c>
      <c r="G224" s="12">
        <v>1.1526607268496668E-3</v>
      </c>
      <c r="H224" s="12">
        <v>1.1526607268496668E-3</v>
      </c>
      <c r="I224" s="12"/>
      <c r="L224" s="12"/>
    </row>
    <row r="225" spans="1:12" x14ac:dyDescent="0.2">
      <c r="A225" t="s">
        <v>163</v>
      </c>
      <c r="B225" s="341">
        <v>7.4057041958994825E-4</v>
      </c>
      <c r="C225" s="337">
        <v>1.1803163502281741E-4</v>
      </c>
      <c r="D225" s="337">
        <v>0</v>
      </c>
      <c r="E225" s="337">
        <v>1.3583066015088207E-5</v>
      </c>
      <c r="F225" s="337">
        <v>6.0733098979463883E-4</v>
      </c>
      <c r="G225" s="12">
        <v>7.6597589126564634E-3</v>
      </c>
      <c r="H225" s="12">
        <v>7.6597589126564634E-3</v>
      </c>
      <c r="I225" s="12"/>
    </row>
    <row r="226" spans="1:12" x14ac:dyDescent="0.2">
      <c r="A226" t="s">
        <v>437</v>
      </c>
      <c r="B226" s="341">
        <v>-13.655342543022277</v>
      </c>
      <c r="C226" s="337">
        <v>0</v>
      </c>
      <c r="D226" s="337">
        <v>0</v>
      </c>
      <c r="E226" s="337">
        <v>-22.00351711733331</v>
      </c>
      <c r="F226" s="337">
        <v>8.3481745743110327</v>
      </c>
      <c r="G226" s="12">
        <v>105.28855875049811</v>
      </c>
      <c r="H226" s="12">
        <v>105.28855875049811</v>
      </c>
      <c r="I226" s="12"/>
    </row>
    <row r="227" spans="1:12" x14ac:dyDescent="0.2">
      <c r="A227" t="s">
        <v>164</v>
      </c>
      <c r="B227" s="341">
        <v>8.4809642151732235E-4</v>
      </c>
      <c r="C227" s="337">
        <v>0</v>
      </c>
      <c r="D227" s="337">
        <v>4.9977543005755783E-5</v>
      </c>
      <c r="E227" s="337">
        <v>0</v>
      </c>
      <c r="F227" s="337">
        <v>3.7822006472002943E-4</v>
      </c>
      <c r="G227" s="12">
        <v>4.7701740243229771E-3</v>
      </c>
      <c r="H227" s="12">
        <v>4.7701740243229771E-3</v>
      </c>
      <c r="I227" s="12"/>
    </row>
    <row r="228" spans="1:12" x14ac:dyDescent="0.2">
      <c r="A228" t="s">
        <v>166</v>
      </c>
      <c r="B228" s="341">
        <v>21.582529259136667</v>
      </c>
      <c r="C228" s="337">
        <v>0</v>
      </c>
      <c r="D228" s="337">
        <v>0</v>
      </c>
      <c r="E228" s="337">
        <v>-19.58323757739997</v>
      </c>
      <c r="F228" s="337">
        <v>22.752740278006257</v>
      </c>
      <c r="G228" s="12">
        <v>431.44616254116238</v>
      </c>
      <c r="H228" s="12">
        <v>431.44616254116238</v>
      </c>
      <c r="I228" s="12"/>
    </row>
    <row r="229" spans="1:12" x14ac:dyDescent="0.2">
      <c r="A229" t="s">
        <v>9253</v>
      </c>
      <c r="B229" s="341">
        <v>3.277854831967332E-3</v>
      </c>
      <c r="C229" s="337">
        <v>0</v>
      </c>
      <c r="D229" s="337">
        <v>0</v>
      </c>
      <c r="E229" s="337">
        <v>-3.156939695060635E-3</v>
      </c>
      <c r="F229" s="337">
        <v>3.5565767351589356E-3</v>
      </c>
      <c r="G229" s="12">
        <v>6.744116820296947E-2</v>
      </c>
      <c r="H229" s="12">
        <v>6.744116820296947E-2</v>
      </c>
      <c r="I229" s="12"/>
    </row>
    <row r="230" spans="1:12" x14ac:dyDescent="0.2">
      <c r="A230" t="s">
        <v>167</v>
      </c>
      <c r="B230" s="341">
        <v>5.3395550236987727E-4</v>
      </c>
      <c r="C230" s="337">
        <v>0</v>
      </c>
      <c r="D230" s="337">
        <v>0</v>
      </c>
      <c r="E230" s="337">
        <v>-4.9637075832626972E-4</v>
      </c>
      <c r="F230" s="337">
        <v>5.6947186006072923E-4</v>
      </c>
      <c r="G230" s="12">
        <v>1.0798543195075269E-2</v>
      </c>
      <c r="H230" s="12">
        <v>1.0798543195075269E-2</v>
      </c>
      <c r="I230" s="12"/>
    </row>
    <row r="231" spans="1:12" x14ac:dyDescent="0.2">
      <c r="A231" t="s">
        <v>168</v>
      </c>
      <c r="B231" s="341">
        <v>2.0464247616738028E-3</v>
      </c>
      <c r="C231" s="337">
        <v>0</v>
      </c>
      <c r="D231" s="337">
        <v>0</v>
      </c>
      <c r="E231" s="337">
        <v>-1.9659207634084089E-3</v>
      </c>
      <c r="F231" s="337">
        <v>2.2176644006249922E-3</v>
      </c>
      <c r="G231" s="12">
        <v>4.20522004718124E-2</v>
      </c>
      <c r="H231" s="12">
        <v>4.20522004718124E-2</v>
      </c>
      <c r="I231" s="12"/>
    </row>
    <row r="232" spans="1:12" x14ac:dyDescent="0.2">
      <c r="A232" t="s">
        <v>410</v>
      </c>
      <c r="B232" s="341">
        <v>5.8660758708034759</v>
      </c>
      <c r="C232" s="337">
        <v>0</v>
      </c>
      <c r="D232" s="337">
        <v>0</v>
      </c>
      <c r="E232" s="337">
        <v>-51.705231656412984</v>
      </c>
      <c r="F232" s="337">
        <v>48.735771157147965</v>
      </c>
      <c r="G232" s="12">
        <v>614.66360808029549</v>
      </c>
      <c r="H232" s="12">
        <v>614.66360808029549</v>
      </c>
      <c r="I232" s="12"/>
    </row>
    <row r="233" spans="1:12" x14ac:dyDescent="0.2">
      <c r="A233" t="s">
        <v>8483</v>
      </c>
      <c r="B233" s="341">
        <v>-5.3769821517467857</v>
      </c>
      <c r="C233" s="337">
        <v>0</v>
      </c>
      <c r="D233" s="337">
        <v>0</v>
      </c>
      <c r="E233" s="337">
        <v>-9.8077771429357696</v>
      </c>
      <c r="F233" s="337">
        <v>3.6287181092542715</v>
      </c>
      <c r="G233" s="12">
        <v>57.927811673364246</v>
      </c>
      <c r="H233" s="12">
        <v>57.927811673364246</v>
      </c>
      <c r="I233" s="12"/>
      <c r="L233" s="12"/>
    </row>
    <row r="234" spans="1:12" x14ac:dyDescent="0.2">
      <c r="A234" t="s">
        <v>438</v>
      </c>
      <c r="B234" s="341">
        <v>2.2988351484399708E-3</v>
      </c>
      <c r="C234" s="337">
        <v>0</v>
      </c>
      <c r="D234" s="337">
        <v>0</v>
      </c>
      <c r="E234" s="337">
        <v>0</v>
      </c>
      <c r="F234" s="337">
        <v>1.2035022890167085E-3</v>
      </c>
      <c r="G234" s="12">
        <v>1.517876996168978E-2</v>
      </c>
      <c r="H234" s="12">
        <v>1.517876996168978E-2</v>
      </c>
      <c r="I234" s="12"/>
      <c r="L234" s="12"/>
    </row>
    <row r="235" spans="1:12" x14ac:dyDescent="0.2">
      <c r="A235" t="s">
        <v>8802</v>
      </c>
      <c r="B235" s="341">
        <v>2.0660619442012864E-4</v>
      </c>
      <c r="C235" s="337">
        <v>0</v>
      </c>
      <c r="D235" s="337">
        <v>0</v>
      </c>
      <c r="E235" s="337">
        <v>3.4779073219531932E-5</v>
      </c>
      <c r="F235" s="337">
        <v>1.5548741014424376E-4</v>
      </c>
      <c r="G235" s="12">
        <v>0</v>
      </c>
      <c r="H235" s="12">
        <v>0</v>
      </c>
      <c r="L235" s="12"/>
    </row>
    <row r="236" spans="1:12" x14ac:dyDescent="0.2">
      <c r="A236" t="s">
        <v>170</v>
      </c>
      <c r="B236" s="341">
        <v>-55.532886996156662</v>
      </c>
      <c r="C236" s="337">
        <v>0</v>
      </c>
      <c r="D236" s="337">
        <v>0</v>
      </c>
      <c r="E236" s="337">
        <v>-55.532886996156662</v>
      </c>
      <c r="F236" s="337">
        <v>0</v>
      </c>
      <c r="G236" s="12">
        <v>0</v>
      </c>
      <c r="H236" s="12">
        <v>0</v>
      </c>
      <c r="I236" s="12"/>
      <c r="L236" s="12"/>
    </row>
    <row r="237" spans="1:12" x14ac:dyDescent="0.2">
      <c r="A237" t="s">
        <v>8484</v>
      </c>
      <c r="B237" s="341">
        <v>-27.303614436778901</v>
      </c>
      <c r="C237" s="337">
        <v>0</v>
      </c>
      <c r="D237" s="337">
        <v>0</v>
      </c>
      <c r="E237" s="337">
        <v>-27.303614436778901</v>
      </c>
      <c r="F237" s="337">
        <v>0</v>
      </c>
      <c r="G237" s="12">
        <v>0</v>
      </c>
      <c r="H237" s="12">
        <v>0</v>
      </c>
    </row>
    <row r="238" spans="1:12" x14ac:dyDescent="0.2">
      <c r="A238" t="s">
        <v>8805</v>
      </c>
      <c r="B238" s="341">
        <v>345.7515410215841</v>
      </c>
      <c r="C238" s="337">
        <v>71.371537978368778</v>
      </c>
      <c r="D238" s="337">
        <v>24.390000216909918</v>
      </c>
      <c r="E238" s="337">
        <v>39.195760269042779</v>
      </c>
      <c r="F238" s="337">
        <v>89.303366414938395</v>
      </c>
      <c r="G238" s="12">
        <v>1933.0007991661275</v>
      </c>
      <c r="H238" s="12">
        <v>1933.0007991661275</v>
      </c>
      <c r="I238" s="12"/>
      <c r="L238" s="12"/>
    </row>
    <row r="239" spans="1:12" x14ac:dyDescent="0.2">
      <c r="A239" t="s">
        <v>8723</v>
      </c>
      <c r="B239" s="341">
        <v>680.38905810919528</v>
      </c>
      <c r="C239" s="337">
        <v>60.768571164301747</v>
      </c>
      <c r="D239" s="337">
        <v>0</v>
      </c>
      <c r="E239" s="337">
        <v>404.39321617008466</v>
      </c>
      <c r="F239" s="337">
        <v>130.49139389241699</v>
      </c>
      <c r="G239" s="12">
        <v>2824.5292289020595</v>
      </c>
      <c r="H239" s="12">
        <v>2824.5292289020595</v>
      </c>
    </row>
    <row r="240" spans="1:12" x14ac:dyDescent="0.2">
      <c r="A240" t="s">
        <v>8448</v>
      </c>
      <c r="B240" s="341">
        <v>610.66496981790817</v>
      </c>
      <c r="C240" s="337">
        <v>21.831032326865536</v>
      </c>
      <c r="D240" s="337">
        <v>0</v>
      </c>
      <c r="E240" s="337">
        <v>142.64385789985604</v>
      </c>
      <c r="F240" s="337">
        <v>446.19007959118659</v>
      </c>
      <c r="G240" s="12">
        <v>5627.4230960009827</v>
      </c>
      <c r="H240" s="12">
        <v>5627.4230960009827</v>
      </c>
    </row>
    <row r="241" spans="1:12" x14ac:dyDescent="0.2">
      <c r="A241" t="s">
        <v>8446</v>
      </c>
      <c r="B241" s="341">
        <v>524.3470861544896</v>
      </c>
      <c r="C241" s="337">
        <v>17.807089339367767</v>
      </c>
      <c r="D241" s="337">
        <v>0</v>
      </c>
      <c r="E241" s="337">
        <v>123.10398694686015</v>
      </c>
      <c r="F241" s="337">
        <v>383.43600986826169</v>
      </c>
      <c r="G241" s="12">
        <v>4835.958387394272</v>
      </c>
      <c r="H241" s="12">
        <v>4835.958387394272</v>
      </c>
      <c r="L241" s="12"/>
    </row>
    <row r="242" spans="1:12" x14ac:dyDescent="0.2">
      <c r="A242" t="s">
        <v>8447</v>
      </c>
      <c r="B242" s="341">
        <v>1226.5424189227765</v>
      </c>
      <c r="C242" s="337">
        <v>43.351178533676816</v>
      </c>
      <c r="D242" s="337">
        <v>0</v>
      </c>
      <c r="E242" s="337">
        <v>285.18351740927426</v>
      </c>
      <c r="F242" s="337">
        <v>898.0077229798253</v>
      </c>
      <c r="G242" s="12">
        <v>11325.821957570344</v>
      </c>
      <c r="H242" s="12">
        <v>11325.821957570344</v>
      </c>
      <c r="L242" s="12"/>
    </row>
    <row r="243" spans="1:12" x14ac:dyDescent="0.2">
      <c r="A243" t="s">
        <v>9259</v>
      </c>
      <c r="B243" s="341">
        <v>3.8866022336011467E-4</v>
      </c>
      <c r="C243" s="337">
        <v>2.9803840392128548E-6</v>
      </c>
      <c r="D243" s="337">
        <v>0</v>
      </c>
      <c r="E243" s="337">
        <v>3.8332789925519254E-5</v>
      </c>
      <c r="F243" s="337">
        <v>3.4734704939538255E-4</v>
      </c>
      <c r="G243" s="12">
        <v>4.3807984477967311E-3</v>
      </c>
      <c r="H243" s="12">
        <v>4.3807984477967311E-3</v>
      </c>
      <c r="I243" s="12"/>
      <c r="L243" s="12"/>
    </row>
    <row r="244" spans="1:12" x14ac:dyDescent="0.2">
      <c r="A244" t="s">
        <v>9137</v>
      </c>
      <c r="B244" s="341">
        <v>2.4940363188202348E-3</v>
      </c>
      <c r="C244" s="337">
        <v>3.1135712065285227E-5</v>
      </c>
      <c r="D244" s="337">
        <v>0</v>
      </c>
      <c r="E244" s="337">
        <v>3.5622500351289174E-4</v>
      </c>
      <c r="F244" s="337">
        <v>2.106675603242058E-3</v>
      </c>
      <c r="G244" s="12">
        <v>2.6569741210580537E-2</v>
      </c>
      <c r="H244" s="12">
        <v>2.6569741210580537E-2</v>
      </c>
      <c r="I244" s="12"/>
    </row>
    <row r="245" spans="1:12" x14ac:dyDescent="0.2">
      <c r="A245" t="s">
        <v>9138</v>
      </c>
      <c r="B245" s="341">
        <v>3.2622503096564181E-4</v>
      </c>
      <c r="C245" s="337">
        <v>0</v>
      </c>
      <c r="D245" s="337">
        <v>0</v>
      </c>
      <c r="E245" s="337">
        <v>3.1936650016748828E-5</v>
      </c>
      <c r="F245" s="337">
        <v>2.9428838094889295E-4</v>
      </c>
      <c r="G245" s="12">
        <v>3.064948380222273E-3</v>
      </c>
      <c r="H245" s="12">
        <v>3.064948380222273E-3</v>
      </c>
    </row>
    <row r="246" spans="1:12" x14ac:dyDescent="0.2">
      <c r="A246" t="s">
        <v>171</v>
      </c>
      <c r="B246" s="341">
        <v>15.031269764086019</v>
      </c>
      <c r="C246" s="337">
        <v>0</v>
      </c>
      <c r="D246" s="337">
        <v>0</v>
      </c>
      <c r="E246" s="337">
        <v>15.031269764086019</v>
      </c>
      <c r="F246" s="337">
        <v>0</v>
      </c>
      <c r="G246" s="12">
        <v>0</v>
      </c>
      <c r="H246" s="12">
        <v>0</v>
      </c>
      <c r="I246" s="12"/>
    </row>
    <row r="247" spans="1:12" x14ac:dyDescent="0.2">
      <c r="A247" t="s">
        <v>9315</v>
      </c>
      <c r="B247" s="341">
        <v>70.63268714182999</v>
      </c>
      <c r="C247" s="337">
        <v>0</v>
      </c>
      <c r="D247" s="337">
        <v>0</v>
      </c>
      <c r="E247" s="337">
        <v>70.63268714182999</v>
      </c>
      <c r="F247" s="337">
        <v>0</v>
      </c>
      <c r="G247" s="12">
        <v>0</v>
      </c>
      <c r="H247" s="12">
        <v>0</v>
      </c>
      <c r="I247" s="12"/>
    </row>
    <row r="248" spans="1:12" x14ac:dyDescent="0.2">
      <c r="A248" t="s">
        <v>8806</v>
      </c>
      <c r="B248" s="341">
        <v>3.4122706529522779</v>
      </c>
      <c r="C248" s="337">
        <v>0</v>
      </c>
      <c r="D248" s="337">
        <v>0</v>
      </c>
      <c r="E248" s="337">
        <v>3.4122706529522779</v>
      </c>
      <c r="F248" s="337">
        <v>0</v>
      </c>
      <c r="G248" s="12">
        <v>0</v>
      </c>
      <c r="H248" s="12">
        <v>0</v>
      </c>
      <c r="I248" s="12"/>
    </row>
    <row r="249" spans="1:12" x14ac:dyDescent="0.2">
      <c r="A249" t="s">
        <v>8174</v>
      </c>
      <c r="B249" s="341">
        <v>2923.0030542805634</v>
      </c>
      <c r="C249" s="337">
        <v>95.391530730884696</v>
      </c>
      <c r="D249" s="337">
        <v>0</v>
      </c>
      <c r="E249" s="337">
        <v>2827.6115235496786</v>
      </c>
      <c r="F249" s="337">
        <v>0</v>
      </c>
      <c r="G249" s="12">
        <v>0</v>
      </c>
      <c r="H249" s="12">
        <v>0</v>
      </c>
      <c r="I249" s="12"/>
    </row>
    <row r="250" spans="1:12" x14ac:dyDescent="0.2">
      <c r="A250" t="s">
        <v>9096</v>
      </c>
      <c r="B250" s="341">
        <v>4.778124248235328E-3</v>
      </c>
      <c r="C250" s="337">
        <v>5.7800612281346469E-5</v>
      </c>
      <c r="D250" s="337">
        <v>0</v>
      </c>
      <c r="E250" s="337">
        <v>6.7667933245743508E-4</v>
      </c>
      <c r="F250" s="337">
        <v>4.0436443034965464E-3</v>
      </c>
      <c r="G250" s="12">
        <v>5.0999110886459857E-2</v>
      </c>
      <c r="H250" s="12">
        <v>5.0999110886459857E-2</v>
      </c>
      <c r="I250" s="12"/>
    </row>
    <row r="251" spans="1:12" x14ac:dyDescent="0.2">
      <c r="A251" t="s">
        <v>8557</v>
      </c>
      <c r="B251" s="341">
        <v>1.1170021153290547E-3</v>
      </c>
      <c r="C251" s="337">
        <v>0</v>
      </c>
      <c r="D251" s="337">
        <v>0</v>
      </c>
      <c r="E251" s="337">
        <v>9.8387326006660027E-5</v>
      </c>
      <c r="F251" s="337">
        <v>1.0186147893223947E-3</v>
      </c>
      <c r="G251" s="12">
        <v>1.2846938230031964E-2</v>
      </c>
      <c r="H251" s="12">
        <v>1.2846938230031964E-2</v>
      </c>
      <c r="I251" s="12"/>
    </row>
    <row r="252" spans="1:12" x14ac:dyDescent="0.2">
      <c r="A252" t="s">
        <v>9364</v>
      </c>
      <c r="B252" s="341">
        <v>20.309999585151672</v>
      </c>
      <c r="C252" s="337">
        <v>20.309999585151672</v>
      </c>
      <c r="D252" s="337">
        <v>0</v>
      </c>
      <c r="E252" s="337">
        <v>0</v>
      </c>
      <c r="F252" s="337">
        <v>0</v>
      </c>
      <c r="G252" s="12">
        <v>0</v>
      </c>
      <c r="H252" s="12">
        <v>0</v>
      </c>
      <c r="I252" s="12"/>
    </row>
    <row r="253" spans="1:12" x14ac:dyDescent="0.2">
      <c r="A253" t="s">
        <v>8618</v>
      </c>
      <c r="B253" s="341">
        <v>6.9019301818879075</v>
      </c>
      <c r="C253" s="337">
        <v>0</v>
      </c>
      <c r="D253" s="337">
        <v>6.7567148161530546E-2</v>
      </c>
      <c r="E253" s="337">
        <v>5.7511482411972956</v>
      </c>
      <c r="F253" s="337">
        <v>0.85499490992800276</v>
      </c>
      <c r="G253" s="12">
        <v>16.212740459980655</v>
      </c>
      <c r="H253" s="12">
        <v>16.212740459980655</v>
      </c>
    </row>
    <row r="254" spans="1:12" x14ac:dyDescent="0.2">
      <c r="A254" t="s">
        <v>8663</v>
      </c>
      <c r="B254" s="341">
        <v>4.7384266942303945</v>
      </c>
      <c r="C254" s="337">
        <v>55.333504713936897</v>
      </c>
      <c r="D254" s="337">
        <v>0</v>
      </c>
      <c r="E254" s="337">
        <v>-61.011469029220656</v>
      </c>
      <c r="F254" s="337">
        <v>8.3963348288270758</v>
      </c>
      <c r="G254" s="12">
        <v>159.21451205637294</v>
      </c>
      <c r="H254" s="12">
        <v>159.21451205637294</v>
      </c>
    </row>
    <row r="255" spans="1:12" x14ac:dyDescent="0.2">
      <c r="A255" t="s">
        <v>172</v>
      </c>
      <c r="B255" s="341">
        <v>2.7110403253972329E-4</v>
      </c>
      <c r="C255" s="337">
        <v>0</v>
      </c>
      <c r="D255" s="337">
        <v>1.4796480948166001E-5</v>
      </c>
      <c r="E255" s="337">
        <v>1.4044941114502727E-4</v>
      </c>
      <c r="F255" s="337">
        <v>6.7562875548392659E-5</v>
      </c>
      <c r="G255" s="12">
        <v>1.0785543029360701E-3</v>
      </c>
      <c r="H255" s="12">
        <v>1.0785543029360701E-3</v>
      </c>
    </row>
    <row r="256" spans="1:12" x14ac:dyDescent="0.2">
      <c r="A256" t="s">
        <v>8619</v>
      </c>
      <c r="B256" s="341">
        <v>3.2377780142484318</v>
      </c>
      <c r="C256" s="337">
        <v>1.5933009256543715E-2</v>
      </c>
      <c r="D256" s="337">
        <v>0</v>
      </c>
      <c r="E256" s="337">
        <v>8.0649958616291761E-3</v>
      </c>
      <c r="F256" s="337">
        <v>2.146361103190995</v>
      </c>
      <c r="G256" s="12">
        <v>27.070261301017357</v>
      </c>
      <c r="H256" s="12">
        <v>27.070261301017357</v>
      </c>
    </row>
    <row r="257" spans="1:12" x14ac:dyDescent="0.2">
      <c r="A257" t="s">
        <v>8808</v>
      </c>
      <c r="B257" s="341">
        <v>-0.43912987174514956</v>
      </c>
      <c r="C257" s="337">
        <v>0</v>
      </c>
      <c r="D257" s="337">
        <v>0</v>
      </c>
      <c r="E257" s="337">
        <v>-0.43912987174514956</v>
      </c>
      <c r="F257" s="337">
        <v>0</v>
      </c>
      <c r="G257" s="12">
        <v>0</v>
      </c>
      <c r="H257" s="12">
        <v>0</v>
      </c>
      <c r="I257" s="12"/>
    </row>
    <row r="258" spans="1:12" x14ac:dyDescent="0.2">
      <c r="A258" t="s">
        <v>278</v>
      </c>
      <c r="B258" s="341">
        <v>2.1398552763825176E-6</v>
      </c>
      <c r="C258" s="337">
        <v>0</v>
      </c>
      <c r="D258" s="337">
        <v>2.1398552763825176E-6</v>
      </c>
      <c r="E258" s="337">
        <v>0</v>
      </c>
      <c r="F258" s="337">
        <v>0</v>
      </c>
      <c r="G258" s="12">
        <v>0</v>
      </c>
      <c r="H258" s="12">
        <v>0</v>
      </c>
      <c r="I258" s="12"/>
    </row>
    <row r="259" spans="1:12" x14ac:dyDescent="0.2">
      <c r="A259" t="s">
        <v>281</v>
      </c>
      <c r="B259" s="341">
        <v>2.6884449986807319E-6</v>
      </c>
      <c r="C259" s="337">
        <v>0</v>
      </c>
      <c r="D259" s="337">
        <v>2.6884449986807319E-6</v>
      </c>
      <c r="E259" s="337">
        <v>0</v>
      </c>
      <c r="F259" s="337">
        <v>0</v>
      </c>
      <c r="G259" s="12">
        <v>0</v>
      </c>
      <c r="H259" s="12">
        <v>0</v>
      </c>
      <c r="I259" s="12"/>
    </row>
    <row r="260" spans="1:12" x14ac:dyDescent="0.2">
      <c r="A260" t="s">
        <v>282</v>
      </c>
      <c r="B260" s="341">
        <v>1.6259849687764923E-6</v>
      </c>
      <c r="C260" s="337">
        <v>-1.985012859246422E-6</v>
      </c>
      <c r="D260" s="337">
        <v>3.6109978280229143E-6</v>
      </c>
      <c r="E260" s="337">
        <v>0</v>
      </c>
      <c r="F260" s="337">
        <v>0</v>
      </c>
      <c r="G260" s="12">
        <v>0</v>
      </c>
      <c r="H260" s="12">
        <v>0</v>
      </c>
      <c r="I260" s="12"/>
    </row>
    <row r="261" spans="1:12" x14ac:dyDescent="0.2">
      <c r="A261" t="s">
        <v>283</v>
      </c>
      <c r="B261" s="341">
        <v>7.8609657772963731E-7</v>
      </c>
      <c r="C261" s="337">
        <v>-1.7022393072518571E-6</v>
      </c>
      <c r="D261" s="337">
        <v>2.4883358849814945E-6</v>
      </c>
      <c r="E261" s="337">
        <v>0</v>
      </c>
      <c r="F261" s="337">
        <v>0</v>
      </c>
      <c r="G261" s="12">
        <v>0</v>
      </c>
      <c r="H261" s="12">
        <v>0</v>
      </c>
      <c r="I261" s="12"/>
    </row>
    <row r="262" spans="1:12" x14ac:dyDescent="0.2">
      <c r="A262" t="s">
        <v>284</v>
      </c>
      <c r="B262" s="341">
        <v>2.2564030417346876E-6</v>
      </c>
      <c r="C262" s="337">
        <v>-9.5256696206086747E-7</v>
      </c>
      <c r="D262" s="337">
        <v>3.2089700037955552E-6</v>
      </c>
      <c r="E262" s="337">
        <v>0</v>
      </c>
      <c r="F262" s="337">
        <v>0</v>
      </c>
      <c r="G262" s="12">
        <v>0</v>
      </c>
      <c r="H262" s="12">
        <v>0</v>
      </c>
      <c r="I262" s="12"/>
    </row>
    <row r="263" spans="1:12" x14ac:dyDescent="0.2">
      <c r="A263" t="s">
        <v>285</v>
      </c>
      <c r="B263" s="341">
        <v>2.5626586269490954E-6</v>
      </c>
      <c r="C263" s="337">
        <v>-7.223178813294448E-7</v>
      </c>
      <c r="D263" s="337">
        <v>3.2849765082785402E-6</v>
      </c>
      <c r="E263" s="337">
        <v>0</v>
      </c>
      <c r="F263" s="337">
        <v>0</v>
      </c>
      <c r="G263" s="12">
        <v>0</v>
      </c>
      <c r="H263" s="12">
        <v>0</v>
      </c>
      <c r="I263" s="12"/>
    </row>
    <row r="264" spans="1:12" x14ac:dyDescent="0.2">
      <c r="A264" t="s">
        <v>286</v>
      </c>
      <c r="B264" s="341">
        <v>2.308741524045001E-5</v>
      </c>
      <c r="C264" s="337">
        <v>-4.5350900916112882E-6</v>
      </c>
      <c r="D264" s="337">
        <v>2.7622505332061299E-5</v>
      </c>
      <c r="E264" s="337">
        <v>0</v>
      </c>
      <c r="F264" s="337">
        <v>0</v>
      </c>
      <c r="G264" s="12">
        <v>0</v>
      </c>
      <c r="H264" s="12">
        <v>0</v>
      </c>
    </row>
    <row r="265" spans="1:12" x14ac:dyDescent="0.2">
      <c r="A265" t="s">
        <v>8809</v>
      </c>
      <c r="B265" s="341">
        <v>1.3865535139176589E-3</v>
      </c>
      <c r="C265" s="337">
        <v>4.6911354137192077E-5</v>
      </c>
      <c r="D265" s="337">
        <v>0</v>
      </c>
      <c r="E265" s="337">
        <v>2.9533708447711856E-4</v>
      </c>
      <c r="F265" s="337">
        <v>8.8722142309243099E-4</v>
      </c>
      <c r="G265" s="12">
        <v>9.2402148356577011E-3</v>
      </c>
      <c r="H265" s="12">
        <v>9.2402148356577011E-3</v>
      </c>
      <c r="L265" s="12"/>
    </row>
    <row r="266" spans="1:12" x14ac:dyDescent="0.2">
      <c r="A266" t="s">
        <v>8810</v>
      </c>
      <c r="B266" s="341">
        <v>3.6951151499157303E-4</v>
      </c>
      <c r="C266" s="337">
        <v>0</v>
      </c>
      <c r="D266" s="337">
        <v>0</v>
      </c>
      <c r="E266" s="337">
        <v>9.078403372023776E-5</v>
      </c>
      <c r="F266" s="337">
        <v>2.3157224904590888E-4</v>
      </c>
      <c r="G266" s="12">
        <v>0</v>
      </c>
      <c r="H266" s="12">
        <v>0</v>
      </c>
    </row>
    <row r="267" spans="1:12" x14ac:dyDescent="0.2">
      <c r="A267" t="s">
        <v>8552</v>
      </c>
      <c r="B267" s="341">
        <v>1.6285044146401126E-2</v>
      </c>
      <c r="C267" s="337">
        <v>5.0304587906832969E-5</v>
      </c>
      <c r="D267" s="337">
        <v>0</v>
      </c>
      <c r="E267" s="337">
        <v>1.5278563058367858E-3</v>
      </c>
      <c r="F267" s="337">
        <v>1.2679896796744226E-2</v>
      </c>
      <c r="G267" s="12">
        <v>0.13205831988085157</v>
      </c>
      <c r="H267" s="12">
        <v>0.13205831988085157</v>
      </c>
      <c r="I267" s="12"/>
    </row>
    <row r="268" spans="1:12" x14ac:dyDescent="0.2">
      <c r="A268" t="s">
        <v>8485</v>
      </c>
      <c r="B268" s="341">
        <v>6.4814629921320382E-6</v>
      </c>
      <c r="C268" s="337">
        <v>0</v>
      </c>
      <c r="D268" s="337">
        <v>0</v>
      </c>
      <c r="E268" s="337">
        <v>0</v>
      </c>
      <c r="F268" s="337">
        <v>6.4814629921320382E-6</v>
      </c>
      <c r="G268" s="12">
        <v>0</v>
      </c>
      <c r="H268" s="12">
        <v>0</v>
      </c>
    </row>
    <row r="269" spans="1:12" x14ac:dyDescent="0.2">
      <c r="A269" t="s">
        <v>8430</v>
      </c>
      <c r="B269" s="341">
        <v>2081.1773339115189</v>
      </c>
      <c r="C269" s="337">
        <v>88.622994487113374</v>
      </c>
      <c r="D269" s="337">
        <v>0</v>
      </c>
      <c r="E269" s="337">
        <v>579.81708106614713</v>
      </c>
      <c r="F269" s="337">
        <v>1076.4176940798807</v>
      </c>
      <c r="G269" s="12">
        <v>11210.652140852504</v>
      </c>
      <c r="H269" s="12">
        <v>11210.652140852504</v>
      </c>
      <c r="I269" s="12"/>
    </row>
    <row r="270" spans="1:12" x14ac:dyDescent="0.2">
      <c r="A270" t="s">
        <v>177</v>
      </c>
      <c r="B270" s="341">
        <v>2.4978995803969256E-5</v>
      </c>
      <c r="C270" s="337">
        <v>0</v>
      </c>
      <c r="D270" s="337">
        <v>0</v>
      </c>
      <c r="E270" s="337">
        <v>2.346482704161356E-5</v>
      </c>
      <c r="F270" s="337">
        <v>1.5141687623556944E-6</v>
      </c>
      <c r="G270" s="12">
        <v>0</v>
      </c>
      <c r="H270" s="12">
        <v>0</v>
      </c>
      <c r="I270" s="12"/>
    </row>
    <row r="271" spans="1:12" x14ac:dyDescent="0.2">
      <c r="A271" t="s">
        <v>8584</v>
      </c>
      <c r="B271" s="341">
        <v>27.671325963445838</v>
      </c>
      <c r="C271" s="337">
        <v>0</v>
      </c>
      <c r="D271" s="337">
        <v>0</v>
      </c>
      <c r="E271" s="337">
        <v>27.671325963445838</v>
      </c>
      <c r="F271" s="337">
        <v>0</v>
      </c>
      <c r="G271" s="12">
        <v>0</v>
      </c>
      <c r="H271" s="12">
        <v>0</v>
      </c>
      <c r="I271" s="12"/>
    </row>
    <row r="272" spans="1:12" x14ac:dyDescent="0.2">
      <c r="A272" t="s">
        <v>8585</v>
      </c>
      <c r="B272" s="341">
        <v>7.1304536882315617</v>
      </c>
      <c r="C272" s="337">
        <v>0</v>
      </c>
      <c r="D272" s="337">
        <v>0</v>
      </c>
      <c r="E272" s="337">
        <v>6.0439703922100563</v>
      </c>
      <c r="F272" s="337">
        <v>0</v>
      </c>
      <c r="G272" s="12">
        <v>0</v>
      </c>
      <c r="H272" s="12">
        <v>0</v>
      </c>
      <c r="I272" s="12"/>
    </row>
    <row r="273" spans="1:9" x14ac:dyDescent="0.2">
      <c r="A273" t="s">
        <v>8486</v>
      </c>
      <c r="B273" s="341">
        <v>25.80945459349833</v>
      </c>
      <c r="C273" s="337">
        <v>0</v>
      </c>
      <c r="D273" s="337">
        <v>0</v>
      </c>
      <c r="E273" s="337">
        <v>-166.18905328830604</v>
      </c>
      <c r="F273" s="337">
        <v>115.48683972635878</v>
      </c>
      <c r="G273" s="12">
        <v>3445.4800773695893</v>
      </c>
      <c r="H273" s="12">
        <v>3445.4800773695893</v>
      </c>
      <c r="I273" s="12"/>
    </row>
    <row r="274" spans="1:9" x14ac:dyDescent="0.2">
      <c r="A274" t="s">
        <v>8813</v>
      </c>
      <c r="B274" s="341">
        <v>2.9579466414415937E-4</v>
      </c>
      <c r="C274" s="337">
        <v>0</v>
      </c>
      <c r="D274" s="337">
        <v>2.7138168668611416E-5</v>
      </c>
      <c r="E274" s="337">
        <v>1.1072770963720929E-4</v>
      </c>
      <c r="F274" s="337">
        <v>6.6349043101946218E-5</v>
      </c>
      <c r="G274" s="12">
        <v>1.5954155181971527E-3</v>
      </c>
      <c r="H274" s="12">
        <v>1.5954155181971527E-3</v>
      </c>
      <c r="I274" s="12"/>
    </row>
    <row r="275" spans="1:9" x14ac:dyDescent="0.2">
      <c r="A275" t="s">
        <v>8586</v>
      </c>
      <c r="B275" s="341">
        <v>5.6500944788454824E-4</v>
      </c>
      <c r="C275" s="337">
        <v>0</v>
      </c>
      <c r="D275" s="337">
        <v>7.4999447667184767E-5</v>
      </c>
      <c r="E275" s="337">
        <v>2.506886785249335E-4</v>
      </c>
      <c r="F275" s="337">
        <v>1.0245456757771041E-4</v>
      </c>
      <c r="G275" s="12">
        <v>2.4636015740649524E-3</v>
      </c>
      <c r="H275" s="12">
        <v>2.4636015740649524E-3</v>
      </c>
      <c r="I275" s="12"/>
    </row>
    <row r="276" spans="1:9" x14ac:dyDescent="0.2">
      <c r="A276" t="s">
        <v>8814</v>
      </c>
      <c r="B276" s="341">
        <v>2.2925713077670234E-4</v>
      </c>
      <c r="C276" s="337">
        <v>0</v>
      </c>
      <c r="D276" s="337">
        <v>3.5140928519227311E-5</v>
      </c>
      <c r="E276" s="337">
        <v>1.5339295825009925E-5</v>
      </c>
      <c r="F276" s="337">
        <v>7.4552151502755979E-5</v>
      </c>
      <c r="G276" s="12">
        <v>1.7926657847909967E-3</v>
      </c>
      <c r="H276" s="12">
        <v>1.7926657847909967E-3</v>
      </c>
    </row>
    <row r="277" spans="1:9" x14ac:dyDescent="0.2">
      <c r="A277" t="s">
        <v>8815</v>
      </c>
      <c r="B277" s="341">
        <v>9.303710624342425E-4</v>
      </c>
      <c r="C277" s="337">
        <v>0</v>
      </c>
      <c r="D277" s="337">
        <v>4.8251697984934738E-5</v>
      </c>
      <c r="E277" s="337">
        <v>5.71835258676957E-5</v>
      </c>
      <c r="F277" s="337">
        <v>3.2233075620198418E-4</v>
      </c>
      <c r="G277" s="12">
        <v>7.7506994282753143E-3</v>
      </c>
      <c r="H277" s="12">
        <v>7.7506994282753143E-3</v>
      </c>
      <c r="I277" s="12"/>
    </row>
    <row r="278" spans="1:9" x14ac:dyDescent="0.2">
      <c r="A278" t="s">
        <v>184</v>
      </c>
      <c r="B278" s="341">
        <v>1.0073169845591851E-3</v>
      </c>
      <c r="C278" s="337">
        <v>0</v>
      </c>
      <c r="D278" s="337">
        <v>0</v>
      </c>
      <c r="E278" s="337">
        <v>1.0774401348243067E-5</v>
      </c>
      <c r="F278" s="337">
        <v>5.0796534862595057E-4</v>
      </c>
      <c r="G278" s="12">
        <v>1.221443086464794E-2</v>
      </c>
      <c r="H278" s="12">
        <v>1.221443086464794E-2</v>
      </c>
    </row>
    <row r="279" spans="1:9" x14ac:dyDescent="0.2">
      <c r="A279" t="s">
        <v>185</v>
      </c>
      <c r="B279" s="341">
        <v>-1.8390881902439853E-4</v>
      </c>
      <c r="C279" s="337">
        <v>0</v>
      </c>
      <c r="D279" s="337">
        <v>0</v>
      </c>
      <c r="E279" s="337">
        <v>-1.8390881902439853E-4</v>
      </c>
      <c r="F279" s="337">
        <v>0</v>
      </c>
      <c r="G279" s="12">
        <v>0</v>
      </c>
      <c r="H279" s="12">
        <v>0</v>
      </c>
      <c r="I279" s="12"/>
    </row>
    <row r="280" spans="1:9" x14ac:dyDescent="0.2">
      <c r="A280" t="s">
        <v>192</v>
      </c>
      <c r="B280" s="341">
        <v>1.0567553324242786E-3</v>
      </c>
      <c r="C280" s="337">
        <v>0</v>
      </c>
      <c r="D280" s="337">
        <v>0</v>
      </c>
      <c r="E280" s="337">
        <v>-1.8073862149363211E-4</v>
      </c>
      <c r="F280" s="337">
        <v>6.3078493414231744E-4</v>
      </c>
      <c r="G280" s="12">
        <v>1.5167725494237047E-2</v>
      </c>
      <c r="H280" s="12">
        <v>1.5167725494237047E-2</v>
      </c>
    </row>
    <row r="281" spans="1:9" x14ac:dyDescent="0.2">
      <c r="A281" t="s">
        <v>193</v>
      </c>
      <c r="B281" s="341">
        <v>-1.8120320276991968E-4</v>
      </c>
      <c r="C281" s="337">
        <v>0</v>
      </c>
      <c r="D281" s="337">
        <v>0</v>
      </c>
      <c r="E281" s="337">
        <v>-1.8120320276991968E-4</v>
      </c>
      <c r="F281" s="337">
        <v>0</v>
      </c>
      <c r="G281" s="12">
        <v>0</v>
      </c>
      <c r="H281" s="12">
        <v>0</v>
      </c>
    </row>
    <row r="282" spans="1:9" x14ac:dyDescent="0.2">
      <c r="A282" t="s">
        <v>8691</v>
      </c>
      <c r="B282" s="341">
        <v>-481.40310512736028</v>
      </c>
      <c r="C282" s="337">
        <v>110.87453315948349</v>
      </c>
      <c r="D282" s="337">
        <v>0</v>
      </c>
      <c r="E282" s="337">
        <v>-704.19588708601361</v>
      </c>
      <c r="F282" s="337">
        <v>70.868613078908396</v>
      </c>
      <c r="G282" s="12">
        <v>1343.8377436701758</v>
      </c>
      <c r="H282" s="12">
        <v>1343.8377436701758</v>
      </c>
    </row>
    <row r="283" spans="1:9" x14ac:dyDescent="0.2">
      <c r="A283" t="s">
        <v>8816</v>
      </c>
      <c r="B283" s="341">
        <v>-2.1816562487872787E-3</v>
      </c>
      <c r="C283" s="337">
        <v>6.2635073657204903E-4</v>
      </c>
      <c r="D283" s="337">
        <v>0</v>
      </c>
      <c r="E283" s="337">
        <v>-3.5773560928615E-3</v>
      </c>
      <c r="F283" s="337">
        <v>4.8033710741844746E-4</v>
      </c>
      <c r="G283" s="12">
        <v>9.1083359274371726E-3</v>
      </c>
      <c r="H283" s="12">
        <v>9.1083359274371726E-3</v>
      </c>
      <c r="I283" s="12"/>
    </row>
    <row r="284" spans="1:9" x14ac:dyDescent="0.2">
      <c r="A284" t="s">
        <v>8817</v>
      </c>
      <c r="B284" s="341">
        <v>-2.1092230815325458E-3</v>
      </c>
      <c r="C284" s="337">
        <v>5.4358029659666541E-4</v>
      </c>
      <c r="D284" s="337">
        <v>0</v>
      </c>
      <c r="E284" s="337">
        <v>-3.3900565709578381E-3</v>
      </c>
      <c r="F284" s="337">
        <v>4.4436189776167099E-4</v>
      </c>
      <c r="G284" s="12">
        <v>8.4261602438324354E-3</v>
      </c>
      <c r="H284" s="12">
        <v>8.4261602438324354E-3</v>
      </c>
      <c r="I284" s="12"/>
    </row>
    <row r="285" spans="1:9" x14ac:dyDescent="0.2">
      <c r="A285" t="s">
        <v>8819</v>
      </c>
      <c r="B285" s="341">
        <v>-1.3239493552693582E-3</v>
      </c>
      <c r="C285" s="337">
        <v>4.5968591962109785E-4</v>
      </c>
      <c r="D285" s="337">
        <v>0</v>
      </c>
      <c r="E285" s="337">
        <v>-2.5814814675156257E-3</v>
      </c>
      <c r="F285" s="337">
        <v>5.0564010163315601E-4</v>
      </c>
      <c r="G285" s="12">
        <v>9.5881409804263254E-3</v>
      </c>
      <c r="H285" s="12">
        <v>9.5881409804263254E-3</v>
      </c>
      <c r="I285" s="12"/>
    </row>
    <row r="286" spans="1:9" x14ac:dyDescent="0.2">
      <c r="A286" t="s">
        <v>8820</v>
      </c>
      <c r="B286" s="341">
        <v>5.677026986704161E-5</v>
      </c>
      <c r="C286" s="337">
        <v>0</v>
      </c>
      <c r="D286" s="337">
        <v>0</v>
      </c>
      <c r="E286" s="337">
        <v>-1.0926148799050995E-4</v>
      </c>
      <c r="F286" s="337">
        <v>9.2860869566649469E-5</v>
      </c>
      <c r="G286" s="12">
        <v>1.4824041995334775E-3</v>
      </c>
      <c r="H286" s="12">
        <v>1.4824041995334775E-3</v>
      </c>
      <c r="I286" s="12"/>
    </row>
    <row r="287" spans="1:9" x14ac:dyDescent="0.2">
      <c r="A287" t="s">
        <v>202</v>
      </c>
      <c r="B287" s="341">
        <v>1.0044014183836506E-4</v>
      </c>
      <c r="C287" s="337">
        <v>0</v>
      </c>
      <c r="D287" s="337">
        <v>0</v>
      </c>
      <c r="E287" s="337">
        <v>-1.567409722234691E-4</v>
      </c>
      <c r="F287" s="337">
        <v>1.0139709681481656E-4</v>
      </c>
      <c r="G287" s="12">
        <v>1.6186740748847166E-3</v>
      </c>
      <c r="H287" s="12">
        <v>1.6186740748847166E-3</v>
      </c>
      <c r="I287" s="12"/>
    </row>
    <row r="288" spans="1:9" x14ac:dyDescent="0.2">
      <c r="A288" t="s">
        <v>203</v>
      </c>
      <c r="B288" s="341">
        <v>-7.8965001194536332E-5</v>
      </c>
      <c r="C288" s="337">
        <v>0</v>
      </c>
      <c r="D288" s="337">
        <v>0</v>
      </c>
      <c r="E288" s="337">
        <v>-9.9277737289112268E-5</v>
      </c>
      <c r="F288" s="337">
        <v>2.750359169003408E-6</v>
      </c>
      <c r="G288" s="12">
        <v>4.3905942313298606E-5</v>
      </c>
      <c r="H288" s="12">
        <v>4.3905942313298606E-5</v>
      </c>
      <c r="I288" s="12"/>
    </row>
    <row r="289" spans="1:12" x14ac:dyDescent="0.2">
      <c r="A289" t="s">
        <v>8821</v>
      </c>
      <c r="B289" s="341">
        <v>5.8395482339203123E-4</v>
      </c>
      <c r="C289" s="337">
        <v>0</v>
      </c>
      <c r="D289" s="337">
        <v>0</v>
      </c>
      <c r="E289" s="337">
        <v>3.185345919955706E-4</v>
      </c>
      <c r="F289" s="337">
        <v>1.5723099311047009E-4</v>
      </c>
      <c r="G289" s="12">
        <v>2.5099903282349797E-3</v>
      </c>
      <c r="H289" s="12">
        <v>2.5099903282349797E-3</v>
      </c>
    </row>
    <row r="290" spans="1:12" x14ac:dyDescent="0.2">
      <c r="A290" t="s">
        <v>8702</v>
      </c>
      <c r="B290" s="341">
        <v>1.6107569091819548E-3</v>
      </c>
      <c r="C290" s="337">
        <v>0</v>
      </c>
      <c r="D290" s="337">
        <v>0</v>
      </c>
      <c r="E290" s="337">
        <v>1.3151273596159561E-3</v>
      </c>
      <c r="F290" s="337">
        <v>2.9562954956599872E-4</v>
      </c>
      <c r="G290" s="12">
        <v>4.7193450570510226E-3</v>
      </c>
      <c r="H290" s="12">
        <v>4.7193450570510226E-3</v>
      </c>
      <c r="I290" s="12"/>
    </row>
    <row r="291" spans="1:12" x14ac:dyDescent="0.2">
      <c r="A291" t="s">
        <v>8822</v>
      </c>
      <c r="B291" s="341">
        <v>2.7826842659229477E-4</v>
      </c>
      <c r="C291" s="337">
        <v>0</v>
      </c>
      <c r="D291" s="337">
        <v>0</v>
      </c>
      <c r="E291" s="337">
        <v>1.3339403953960784E-4</v>
      </c>
      <c r="F291" s="337">
        <v>8.6226636301751114E-5</v>
      </c>
      <c r="G291" s="12">
        <v>1.3764972088013761E-3</v>
      </c>
      <c r="H291" s="12">
        <v>1.3764972088013761E-3</v>
      </c>
      <c r="I291" s="12"/>
    </row>
    <row r="292" spans="1:12" x14ac:dyDescent="0.2">
      <c r="A292" t="s">
        <v>8823</v>
      </c>
      <c r="B292" s="341">
        <v>3.4201957611028528E-4</v>
      </c>
      <c r="C292" s="337">
        <v>0</v>
      </c>
      <c r="D292" s="337">
        <v>0</v>
      </c>
      <c r="E292" s="337">
        <v>1.6429637731517027E-4</v>
      </c>
      <c r="F292" s="337">
        <v>1.0376992791414891E-4</v>
      </c>
      <c r="G292" s="12">
        <v>1.6565532677336409E-3</v>
      </c>
      <c r="H292" s="12">
        <v>1.6565532677336409E-3</v>
      </c>
    </row>
    <row r="293" spans="1:12" x14ac:dyDescent="0.2">
      <c r="A293" t="s">
        <v>8824</v>
      </c>
      <c r="B293" s="341">
        <v>2.8881364514728516E-4</v>
      </c>
      <c r="C293" s="337">
        <v>0</v>
      </c>
      <c r="D293" s="337">
        <v>0</v>
      </c>
      <c r="E293" s="337">
        <v>1.3973115946080451E-4</v>
      </c>
      <c r="F293" s="337">
        <v>8.2907173051324922E-5</v>
      </c>
      <c r="G293" s="12">
        <v>1.3235062527012181E-3</v>
      </c>
      <c r="H293" s="12">
        <v>1.3235062527012181E-3</v>
      </c>
    </row>
    <row r="294" spans="1:12" x14ac:dyDescent="0.2">
      <c r="A294" t="s">
        <v>8825</v>
      </c>
      <c r="B294" s="341">
        <v>3.1905392677965407E-4</v>
      </c>
      <c r="C294" s="337">
        <v>0</v>
      </c>
      <c r="D294" s="337">
        <v>0</v>
      </c>
      <c r="E294" s="337">
        <v>1.7515191020421814E-4</v>
      </c>
      <c r="F294" s="337">
        <v>8.0026230685035306E-5</v>
      </c>
      <c r="G294" s="12">
        <v>1.2775157178038857E-3</v>
      </c>
      <c r="H294" s="12">
        <v>1.2775157178038857E-3</v>
      </c>
      <c r="L294" s="12"/>
    </row>
    <row r="295" spans="1:12" x14ac:dyDescent="0.2">
      <c r="A295" t="s">
        <v>8620</v>
      </c>
      <c r="B295" s="341">
        <v>-1.2558325430767322E-3</v>
      </c>
      <c r="C295" s="337">
        <v>-1.7213462069778381E-4</v>
      </c>
      <c r="D295" s="337">
        <v>0</v>
      </c>
      <c r="E295" s="337">
        <v>-1.0836979223789484E-3</v>
      </c>
      <c r="F295" s="337">
        <v>0</v>
      </c>
      <c r="G295" s="12">
        <v>0</v>
      </c>
      <c r="H295" s="12">
        <v>0</v>
      </c>
    </row>
    <row r="296" spans="1:12" x14ac:dyDescent="0.2">
      <c r="A296" t="s">
        <v>8553</v>
      </c>
      <c r="B296" s="341">
        <v>2980.1809016213765</v>
      </c>
      <c r="C296" s="337">
        <v>0</v>
      </c>
      <c r="D296" s="337">
        <v>0</v>
      </c>
      <c r="E296" s="337">
        <v>2524.8356625245756</v>
      </c>
      <c r="F296" s="337">
        <v>455.34523909680115</v>
      </c>
      <c r="G296" s="12">
        <v>7269.0003639283004</v>
      </c>
      <c r="H296" s="12">
        <v>7269.0003639283004</v>
      </c>
      <c r="I296" s="12"/>
    </row>
    <row r="297" spans="1:12" x14ac:dyDescent="0.2">
      <c r="A297" t="s">
        <v>8432</v>
      </c>
      <c r="B297" s="341">
        <v>5902.3801093249094</v>
      </c>
      <c r="C297" s="337">
        <v>0</v>
      </c>
      <c r="D297" s="337">
        <v>0</v>
      </c>
      <c r="E297" s="337">
        <v>4936.9404814225727</v>
      </c>
      <c r="F297" s="337">
        <v>965.43962790233627</v>
      </c>
      <c r="G297" s="12">
        <v>15412.000398846789</v>
      </c>
      <c r="H297" s="12">
        <v>15412.000398846789</v>
      </c>
    </row>
    <row r="298" spans="1:12" x14ac:dyDescent="0.2">
      <c r="A298" t="s">
        <v>8853</v>
      </c>
      <c r="B298" s="341">
        <v>2.2394309139567639E-4</v>
      </c>
      <c r="C298" s="337">
        <v>0</v>
      </c>
      <c r="D298" s="337">
        <v>0</v>
      </c>
      <c r="E298" s="337">
        <v>2.2394309139567639E-4</v>
      </c>
      <c r="F298" s="337">
        <v>0</v>
      </c>
      <c r="G298" s="12">
        <v>0</v>
      </c>
      <c r="H298" s="12">
        <v>0</v>
      </c>
      <c r="I298" s="12"/>
    </row>
    <row r="299" spans="1:12" x14ac:dyDescent="0.2">
      <c r="A299" t="s">
        <v>211</v>
      </c>
      <c r="B299" s="341">
        <v>3.1849238792136406E-4</v>
      </c>
      <c r="C299" s="337">
        <v>0</v>
      </c>
      <c r="D299" s="337">
        <v>0</v>
      </c>
      <c r="E299" s="337">
        <v>9.4818400310674948E-5</v>
      </c>
      <c r="F299" s="337">
        <v>7.3633496222946893E-5</v>
      </c>
      <c r="G299" s="12">
        <v>1.1754639444646259E-3</v>
      </c>
      <c r="H299" s="12">
        <v>1.1754639444646259E-3</v>
      </c>
      <c r="I299" s="12"/>
      <c r="L299" s="12"/>
    </row>
    <row r="300" spans="1:12" x14ac:dyDescent="0.2">
      <c r="A300" t="s">
        <v>212</v>
      </c>
      <c r="B300" s="341">
        <v>83.333842263767906</v>
      </c>
      <c r="C300" s="337">
        <v>0</v>
      </c>
      <c r="D300" s="337">
        <v>0</v>
      </c>
      <c r="E300" s="337">
        <v>60.917799483706872</v>
      </c>
      <c r="F300" s="337">
        <v>6.29235580054001</v>
      </c>
      <c r="G300" s="12">
        <v>100.44935727189643</v>
      </c>
      <c r="H300" s="12">
        <v>100.44935727189643</v>
      </c>
    </row>
    <row r="301" spans="1:12" x14ac:dyDescent="0.2">
      <c r="A301" t="s">
        <v>8854</v>
      </c>
      <c r="B301" s="341">
        <v>4.9987100941963547E-4</v>
      </c>
      <c r="C301" s="337">
        <v>2.2945877612423203E-4</v>
      </c>
      <c r="D301" s="337">
        <v>3.4686264637761982E-6</v>
      </c>
      <c r="E301" s="337">
        <v>-3.8594401453217976E-5</v>
      </c>
      <c r="F301" s="337">
        <v>2.4859438387105125E-4</v>
      </c>
      <c r="G301" s="12">
        <v>4.7139417775592897E-3</v>
      </c>
      <c r="H301" s="12">
        <v>4.7139417775592897E-3</v>
      </c>
    </row>
    <row r="302" spans="1:12" x14ac:dyDescent="0.2">
      <c r="A302" t="s">
        <v>8855</v>
      </c>
      <c r="B302" s="341">
        <v>2.517153571941831E-4</v>
      </c>
      <c r="C302" s="337">
        <v>0</v>
      </c>
      <c r="D302" s="337">
        <v>0</v>
      </c>
      <c r="E302" s="337">
        <v>6.1091831276804812E-5</v>
      </c>
      <c r="F302" s="337">
        <v>1.9062352591737826E-4</v>
      </c>
      <c r="G302" s="12">
        <v>3.6146761990958473E-3</v>
      </c>
      <c r="H302" s="12">
        <v>3.6146761990958473E-3</v>
      </c>
    </row>
    <row r="303" spans="1:12" x14ac:dyDescent="0.2">
      <c r="A303" t="s">
        <v>8856</v>
      </c>
      <c r="B303" s="341">
        <v>6.3995081925706011E-4</v>
      </c>
      <c r="C303" s="337">
        <v>0</v>
      </c>
      <c r="D303" s="337">
        <v>0</v>
      </c>
      <c r="E303" s="337">
        <v>4.4940846067075061E-4</v>
      </c>
      <c r="F303" s="337">
        <v>1.1433028357973841E-4</v>
      </c>
      <c r="G303" s="12">
        <v>2.1679745608665377E-3</v>
      </c>
      <c r="H303" s="12">
        <v>2.1679745608665377E-3</v>
      </c>
      <c r="L303" s="12"/>
    </row>
    <row r="304" spans="1:12" x14ac:dyDescent="0.2">
      <c r="A304" t="s">
        <v>8692</v>
      </c>
      <c r="B304" s="341">
        <v>-0.70294207545793419</v>
      </c>
      <c r="C304" s="337">
        <v>0</v>
      </c>
      <c r="D304" s="337">
        <v>1.2880853004588098E-2</v>
      </c>
      <c r="E304" s="337">
        <v>-0.86765425838905452</v>
      </c>
      <c r="F304" s="337">
        <v>0.11855733667906199</v>
      </c>
      <c r="G304" s="12">
        <v>2.2481295582988157</v>
      </c>
      <c r="H304" s="12">
        <v>2.2481295582988157</v>
      </c>
    </row>
    <row r="305" spans="1:9" x14ac:dyDescent="0.2">
      <c r="A305" t="s">
        <v>8693</v>
      </c>
      <c r="B305" s="341">
        <v>-11.543072402768896</v>
      </c>
      <c r="C305" s="337">
        <v>0</v>
      </c>
      <c r="D305" s="337">
        <v>0.211484607043223</v>
      </c>
      <c r="E305" s="337">
        <v>-14.245603130431505</v>
      </c>
      <c r="F305" s="337">
        <v>1.9451307826141548</v>
      </c>
      <c r="G305" s="12">
        <v>36.884313781350947</v>
      </c>
      <c r="H305" s="12">
        <v>36.884313781350947</v>
      </c>
    </row>
    <row r="306" spans="1:9" x14ac:dyDescent="0.2">
      <c r="A306" t="s">
        <v>8857</v>
      </c>
      <c r="B306" s="341">
        <v>2.007268135062119E-3</v>
      </c>
      <c r="C306" s="337">
        <v>0</v>
      </c>
      <c r="D306" s="337">
        <v>2.026632960244153E-5</v>
      </c>
      <c r="E306" s="337">
        <v>1.6221395413248737E-3</v>
      </c>
      <c r="F306" s="337">
        <v>2.8799032362890131E-4</v>
      </c>
      <c r="G306" s="12">
        <v>5.46098265353929E-3</v>
      </c>
      <c r="H306" s="12">
        <v>5.46098265353929E-3</v>
      </c>
      <c r="I306" s="12"/>
    </row>
    <row r="307" spans="1:9" x14ac:dyDescent="0.2">
      <c r="A307" t="s">
        <v>213</v>
      </c>
      <c r="B307" s="341">
        <v>11.380029363595526</v>
      </c>
      <c r="C307" s="337">
        <v>4.8715254313462486</v>
      </c>
      <c r="D307" s="337">
        <v>0</v>
      </c>
      <c r="E307" s="337">
        <v>2.1178492064520924</v>
      </c>
      <c r="F307" s="337">
        <v>2.6583795070890313</v>
      </c>
      <c r="G307" s="12">
        <v>50.409208864407255</v>
      </c>
      <c r="H307" s="12">
        <v>50.409208864407255</v>
      </c>
      <c r="I307" s="12"/>
    </row>
    <row r="308" spans="1:9" x14ac:dyDescent="0.2">
      <c r="A308" t="s">
        <v>214</v>
      </c>
      <c r="B308" s="341">
        <v>1.3239583418340125E-4</v>
      </c>
      <c r="C308" s="337">
        <v>0</v>
      </c>
      <c r="D308" s="337">
        <v>0</v>
      </c>
      <c r="E308" s="337">
        <v>-2.216732624229338E-5</v>
      </c>
      <c r="F308" s="337">
        <v>1.3188046003115574E-4</v>
      </c>
      <c r="G308" s="12">
        <v>2.5007677184979132E-3</v>
      </c>
      <c r="H308" s="12">
        <v>2.5007677184979132E-3</v>
      </c>
      <c r="I308" s="12"/>
    </row>
    <row r="309" spans="1:9" x14ac:dyDescent="0.2">
      <c r="A309" t="s">
        <v>447</v>
      </c>
      <c r="B309" s="341">
        <v>2.6516198740663056E-4</v>
      </c>
      <c r="C309" s="337">
        <v>0</v>
      </c>
      <c r="D309" s="337">
        <v>0</v>
      </c>
      <c r="E309" s="337">
        <v>0</v>
      </c>
      <c r="F309" s="337">
        <v>2.1574330884529866E-4</v>
      </c>
      <c r="G309" s="12">
        <v>4.0910071295989546E-3</v>
      </c>
      <c r="H309" s="12">
        <v>4.0910071295989546E-3</v>
      </c>
    </row>
    <row r="310" spans="1:9" x14ac:dyDescent="0.2">
      <c r="A310" t="s">
        <v>440</v>
      </c>
      <c r="B310" s="341">
        <v>0.21663461588112648</v>
      </c>
      <c r="C310" s="337">
        <v>1.7425795255010992E-2</v>
      </c>
      <c r="D310" s="337">
        <v>2.5660839322190851E-4</v>
      </c>
      <c r="E310" s="337">
        <v>-1.918301610678852E-5</v>
      </c>
      <c r="F310" s="337">
        <v>0.16188876692478607</v>
      </c>
      <c r="G310" s="12">
        <v>3.0697967099697396</v>
      </c>
      <c r="H310" s="12">
        <v>3.0697967099697396</v>
      </c>
      <c r="I310" s="12"/>
    </row>
    <row r="311" spans="1:9" x14ac:dyDescent="0.2">
      <c r="A311" t="s">
        <v>215</v>
      </c>
      <c r="B311" s="341">
        <v>1.4500091360686426E-3</v>
      </c>
      <c r="C311" s="337">
        <v>0</v>
      </c>
      <c r="D311" s="337">
        <v>0</v>
      </c>
      <c r="E311" s="337">
        <v>1.1256403475298883E-3</v>
      </c>
      <c r="F311" s="337">
        <v>9.6228115246108745E-5</v>
      </c>
      <c r="G311" s="12">
        <v>1.8247143220649614E-3</v>
      </c>
      <c r="H311" s="12">
        <v>1.8247143220649614E-3</v>
      </c>
      <c r="I311" s="12"/>
    </row>
    <row r="312" spans="1:9" x14ac:dyDescent="0.2">
      <c r="A312" t="s">
        <v>448</v>
      </c>
      <c r="B312" s="341">
        <v>0.28546670681351244</v>
      </c>
      <c r="C312" s="337">
        <v>0</v>
      </c>
      <c r="D312" s="337">
        <v>0</v>
      </c>
      <c r="E312" s="337">
        <v>0</v>
      </c>
      <c r="F312" s="337">
        <v>0.22290638227781509</v>
      </c>
      <c r="G312" s="12">
        <v>4.2268360674191241</v>
      </c>
      <c r="H312" s="12">
        <v>4.2268360674191241</v>
      </c>
    </row>
    <row r="313" spans="1:9" x14ac:dyDescent="0.2">
      <c r="A313" t="s">
        <v>441</v>
      </c>
      <c r="B313" s="341">
        <v>0.28546670681349884</v>
      </c>
      <c r="C313" s="337">
        <v>0</v>
      </c>
      <c r="D313" s="337">
        <v>0</v>
      </c>
      <c r="E313" s="337">
        <v>0</v>
      </c>
      <c r="F313" s="337">
        <v>0.22290638227780449</v>
      </c>
      <c r="G313" s="12">
        <v>4.2268360674189225</v>
      </c>
      <c r="H313" s="12">
        <v>4.2268360674189225</v>
      </c>
      <c r="I313" s="12"/>
    </row>
    <row r="314" spans="1:9" x14ac:dyDescent="0.2">
      <c r="A314" t="s">
        <v>216</v>
      </c>
      <c r="B314" s="341">
        <v>3.8447034307453558</v>
      </c>
      <c r="C314" s="337">
        <v>2.5845703527429515</v>
      </c>
      <c r="D314" s="337">
        <v>0.16077539053970849</v>
      </c>
      <c r="E314" s="337">
        <v>0.78725478587883302</v>
      </c>
      <c r="F314" s="337">
        <v>0.17634803429979257</v>
      </c>
      <c r="G314" s="12">
        <v>3.3439788676298203</v>
      </c>
      <c r="H314" s="12">
        <v>3.3439788676298203</v>
      </c>
      <c r="I314" s="12"/>
    </row>
    <row r="315" spans="1:9" x14ac:dyDescent="0.2">
      <c r="A315" t="s">
        <v>217</v>
      </c>
      <c r="B315" s="341">
        <v>146.83767216702324</v>
      </c>
      <c r="C315" s="337">
        <v>89.357088214890339</v>
      </c>
      <c r="D315" s="337">
        <v>5.3174124280188293</v>
      </c>
      <c r="E315" s="337">
        <v>46.745133620647039</v>
      </c>
      <c r="F315" s="337">
        <v>3.0613631888374178</v>
      </c>
      <c r="G315" s="12">
        <v>58.050739551817081</v>
      </c>
      <c r="H315" s="12">
        <v>58.050739551817081</v>
      </c>
      <c r="I315" s="12"/>
    </row>
    <row r="316" spans="1:9" x14ac:dyDescent="0.2">
      <c r="A316" t="s">
        <v>218</v>
      </c>
      <c r="B316" s="341">
        <v>1.330493304213751E-4</v>
      </c>
      <c r="C316" s="337">
        <v>0</v>
      </c>
      <c r="D316" s="337">
        <v>0</v>
      </c>
      <c r="E316" s="337">
        <v>-2.0527178104665021E-5</v>
      </c>
      <c r="F316" s="337">
        <v>1.4283281172843045E-4</v>
      </c>
      <c r="G316" s="12">
        <v>2.7084503999179649E-3</v>
      </c>
      <c r="H316" s="12">
        <v>2.7084503999179649E-3</v>
      </c>
      <c r="I316" s="12"/>
    </row>
    <row r="317" spans="1:9" x14ac:dyDescent="0.2">
      <c r="A317" t="s">
        <v>219</v>
      </c>
      <c r="B317" s="341">
        <v>1.3289547667810252E-4</v>
      </c>
      <c r="C317" s="337">
        <v>0</v>
      </c>
      <c r="D317" s="337">
        <v>0</v>
      </c>
      <c r="E317" s="337">
        <v>-2.1450475727398006E-5</v>
      </c>
      <c r="F317" s="337">
        <v>1.4339326280724571E-4</v>
      </c>
      <c r="G317" s="12">
        <v>2.719077887609223E-3</v>
      </c>
      <c r="H317" s="12">
        <v>2.719077887609223E-3</v>
      </c>
      <c r="I317" s="12"/>
    </row>
    <row r="318" spans="1:9" x14ac:dyDescent="0.2">
      <c r="A318" t="s">
        <v>8621</v>
      </c>
      <c r="B318" s="341">
        <v>0.80198065451153722</v>
      </c>
      <c r="C318" s="337">
        <v>0</v>
      </c>
      <c r="D318" s="337">
        <v>8.54999629123376E-3</v>
      </c>
      <c r="E318" s="337">
        <v>0.68435120390622961</v>
      </c>
      <c r="F318" s="337">
        <v>8.6097770137083349E-2</v>
      </c>
      <c r="G318" s="12">
        <v>1.6326188439334093</v>
      </c>
      <c r="H318" s="12">
        <v>1.6326188439334093</v>
      </c>
      <c r="I318" s="12"/>
    </row>
    <row r="319" spans="1:9" x14ac:dyDescent="0.2">
      <c r="A319" t="s">
        <v>8587</v>
      </c>
      <c r="B319" s="341">
        <v>1.2840182974437229E-3</v>
      </c>
      <c r="C319" s="337">
        <v>0</v>
      </c>
      <c r="D319" s="337">
        <v>1.1849554808421044E-5</v>
      </c>
      <c r="E319" s="337">
        <v>1.008604745793046E-3</v>
      </c>
      <c r="F319" s="337">
        <v>2.0803434119864007E-4</v>
      </c>
      <c r="G319" s="12">
        <v>3.944826736922479E-3</v>
      </c>
      <c r="H319" s="12">
        <v>3.944826736922479E-3</v>
      </c>
      <c r="I319" s="12"/>
    </row>
    <row r="320" spans="1:9" x14ac:dyDescent="0.2">
      <c r="A320" t="s">
        <v>220</v>
      </c>
      <c r="B320" s="341">
        <v>-1.4954023277704713E-4</v>
      </c>
      <c r="C320" s="337">
        <v>0</v>
      </c>
      <c r="D320" s="337">
        <v>0</v>
      </c>
      <c r="E320" s="337">
        <v>-4.0583785365325988E-4</v>
      </c>
      <c r="F320" s="337">
        <v>1.4574825493632486E-4</v>
      </c>
      <c r="G320" s="12">
        <v>2.7637341489865829E-3</v>
      </c>
      <c r="H320" s="12">
        <v>2.7637341489865829E-3</v>
      </c>
      <c r="I320" s="12"/>
    </row>
    <row r="321" spans="1:9" x14ac:dyDescent="0.2">
      <c r="A321" t="s">
        <v>221</v>
      </c>
      <c r="B321" s="341">
        <v>3.6654175847879438E-4</v>
      </c>
      <c r="C321" s="337">
        <v>0</v>
      </c>
      <c r="D321" s="337">
        <v>0</v>
      </c>
      <c r="E321" s="337">
        <v>5.5005239681989648E-5</v>
      </c>
      <c r="F321" s="337">
        <v>3.0821521613476832E-4</v>
      </c>
      <c r="G321" s="12">
        <v>5.8444947998937541E-3</v>
      </c>
      <c r="H321" s="12">
        <v>5.8444947998937541E-3</v>
      </c>
    </row>
    <row r="322" spans="1:9" x14ac:dyDescent="0.2">
      <c r="A322" t="s">
        <v>411</v>
      </c>
      <c r="B322" s="341">
        <v>8.3978714940268872E-4</v>
      </c>
      <c r="C322" s="337">
        <v>2.9975908776910001E-4</v>
      </c>
      <c r="D322" s="337">
        <v>0</v>
      </c>
      <c r="E322" s="337">
        <v>1.7145286917115768E-4</v>
      </c>
      <c r="F322" s="337">
        <v>1.6844318286830725E-4</v>
      </c>
      <c r="G322" s="12">
        <v>2.1244332875027748E-3</v>
      </c>
      <c r="H322" s="12">
        <v>2.1244332875027748E-3</v>
      </c>
    </row>
    <row r="323" spans="1:9" x14ac:dyDescent="0.2">
      <c r="A323" t="s">
        <v>412</v>
      </c>
      <c r="B323" s="341">
        <v>1.8452151527129221</v>
      </c>
      <c r="C323" s="337">
        <v>1.4774226672775916E-2</v>
      </c>
      <c r="D323" s="337">
        <v>0</v>
      </c>
      <c r="E323" s="337">
        <v>9.284059258750324E-3</v>
      </c>
      <c r="F323" s="337">
        <v>0.83229003312370353</v>
      </c>
      <c r="G323" s="12">
        <v>10.496979581578904</v>
      </c>
      <c r="H323" s="12">
        <v>10.496979581578904</v>
      </c>
    </row>
    <row r="324" spans="1:9" x14ac:dyDescent="0.2">
      <c r="A324" t="s">
        <v>222</v>
      </c>
      <c r="B324" s="341">
        <v>5.6557323483280311E-2</v>
      </c>
      <c r="C324" s="337">
        <v>2.0853941444259966E-2</v>
      </c>
      <c r="D324" s="337">
        <v>0</v>
      </c>
      <c r="E324" s="337">
        <v>2.0460964073141491E-2</v>
      </c>
      <c r="F324" s="337">
        <v>1.3994114277826738E-2</v>
      </c>
      <c r="G324" s="12">
        <v>0.26536174674165003</v>
      </c>
      <c r="H324" s="12">
        <v>0.26536174674165003</v>
      </c>
      <c r="I324" s="12"/>
    </row>
    <row r="325" spans="1:9" x14ac:dyDescent="0.2">
      <c r="A325" t="s">
        <v>223</v>
      </c>
      <c r="B325" s="341">
        <v>5.4608369759609659E-3</v>
      </c>
      <c r="C325" s="337">
        <v>1.8319335943268963E-3</v>
      </c>
      <c r="D325" s="337">
        <v>0</v>
      </c>
      <c r="E325" s="337">
        <v>2.1136955800806368E-3</v>
      </c>
      <c r="F325" s="337">
        <v>1.3928229777964887E-3</v>
      </c>
      <c r="G325" s="12">
        <v>2.6411241965888902E-2</v>
      </c>
      <c r="H325" s="12">
        <v>2.6411241965888902E-2</v>
      </c>
    </row>
    <row r="326" spans="1:9" x14ac:dyDescent="0.2">
      <c r="A326" t="s">
        <v>224</v>
      </c>
      <c r="B326" s="341">
        <v>5.8118539173017338E-4</v>
      </c>
      <c r="C326" s="337">
        <v>0</v>
      </c>
      <c r="D326" s="337">
        <v>0</v>
      </c>
      <c r="E326" s="337">
        <v>3.3191095526940263E-4</v>
      </c>
      <c r="F326" s="337">
        <v>7.3950423244220238E-5</v>
      </c>
      <c r="G326" s="12">
        <v>1.4022762066094911E-3</v>
      </c>
      <c r="H326" s="12">
        <v>1.4022762066094911E-3</v>
      </c>
      <c r="I326" s="12"/>
    </row>
    <row r="327" spans="1:9" x14ac:dyDescent="0.2">
      <c r="A327" t="s">
        <v>225</v>
      </c>
      <c r="B327" s="341">
        <v>1.2035404263361332E-3</v>
      </c>
      <c r="C327" s="337">
        <v>0</v>
      </c>
      <c r="D327" s="337">
        <v>0</v>
      </c>
      <c r="E327" s="337">
        <v>5.0805490207771176E-4</v>
      </c>
      <c r="F327" s="337">
        <v>2.0632460195023903E-4</v>
      </c>
      <c r="G327" s="12">
        <v>3.912406007434273E-3</v>
      </c>
      <c r="H327" s="12">
        <v>3.912406007434273E-3</v>
      </c>
    </row>
    <row r="328" spans="1:9" x14ac:dyDescent="0.2">
      <c r="A328" t="s">
        <v>226</v>
      </c>
      <c r="B328" s="341">
        <v>7.9153815872773037E-2</v>
      </c>
      <c r="C328" s="337">
        <v>0</v>
      </c>
      <c r="D328" s="337">
        <v>3.5100330927669017E-2</v>
      </c>
      <c r="E328" s="337">
        <v>-0.19533971931966621</v>
      </c>
      <c r="F328" s="337">
        <v>0.1107805679854337</v>
      </c>
      <c r="G328" s="12">
        <v>2.1006634962403701</v>
      </c>
      <c r="H328" s="12">
        <v>2.1006634962403701</v>
      </c>
      <c r="I328" s="12"/>
    </row>
    <row r="329" spans="1:9" x14ac:dyDescent="0.2">
      <c r="A329" t="s">
        <v>227</v>
      </c>
      <c r="B329" s="341">
        <v>3.6839135446255167</v>
      </c>
      <c r="C329" s="337">
        <v>0</v>
      </c>
      <c r="D329" s="337">
        <v>1.6356433642509418</v>
      </c>
      <c r="E329" s="337">
        <v>-9.1026525173867228</v>
      </c>
      <c r="F329" s="337">
        <v>5.160152953437251</v>
      </c>
      <c r="G329" s="12">
        <v>97.848793713784374</v>
      </c>
      <c r="H329" s="12">
        <v>97.848793713784374</v>
      </c>
      <c r="I329" s="12"/>
    </row>
    <row r="330" spans="1:9" x14ac:dyDescent="0.2">
      <c r="A330" t="s">
        <v>228</v>
      </c>
      <c r="B330" s="341">
        <v>7.4761772191242405E-4</v>
      </c>
      <c r="C330" s="337">
        <v>0</v>
      </c>
      <c r="D330" s="337">
        <v>0</v>
      </c>
      <c r="E330" s="337">
        <v>1.3328542901035667E-4</v>
      </c>
      <c r="F330" s="337">
        <v>4.4872904514490922E-4</v>
      </c>
      <c r="G330" s="12">
        <v>8.508971762652924E-3</v>
      </c>
      <c r="H330" s="12">
        <v>8.508971762652924E-3</v>
      </c>
      <c r="I330" s="12"/>
    </row>
    <row r="331" spans="1:9" x14ac:dyDescent="0.2">
      <c r="A331" t="s">
        <v>229</v>
      </c>
      <c r="B331" s="341">
        <v>1.1332082171370374E-3</v>
      </c>
      <c r="C331" s="337">
        <v>0</v>
      </c>
      <c r="D331" s="337">
        <v>0</v>
      </c>
      <c r="E331" s="337">
        <v>2.2064796617918747E-4</v>
      </c>
      <c r="F331" s="337">
        <v>6.678119695002555E-4</v>
      </c>
      <c r="G331" s="12">
        <v>1.2663305958731242E-2</v>
      </c>
      <c r="H331" s="12">
        <v>1.2663305958731242E-2</v>
      </c>
      <c r="I331" s="12"/>
    </row>
    <row r="332" spans="1:9" x14ac:dyDescent="0.2">
      <c r="A332" t="s">
        <v>230</v>
      </c>
      <c r="B332" s="341">
        <v>3.6364482660917297E-4</v>
      </c>
      <c r="C332" s="337">
        <v>0</v>
      </c>
      <c r="D332" s="337">
        <v>1.7383423076833603E-6</v>
      </c>
      <c r="E332" s="337">
        <v>1.3913884995294854E-4</v>
      </c>
      <c r="F332" s="337">
        <v>1.7583326481353571E-4</v>
      </c>
      <c r="G332" s="12">
        <v>3.3342176117667852E-3</v>
      </c>
      <c r="H332" s="12">
        <v>3.3342176117667852E-3</v>
      </c>
      <c r="I332" s="12"/>
    </row>
    <row r="333" spans="1:9" x14ac:dyDescent="0.2">
      <c r="A333" t="s">
        <v>231</v>
      </c>
      <c r="B333" s="341">
        <v>3.4835979959479317E-4</v>
      </c>
      <c r="C333" s="337">
        <v>0</v>
      </c>
      <c r="D333" s="337">
        <v>1.6302833684167977E-6</v>
      </c>
      <c r="E333" s="337">
        <v>1.3876568098609922E-4</v>
      </c>
      <c r="F333" s="337">
        <v>1.6414844203188728E-4</v>
      </c>
      <c r="G333" s="12">
        <v>3.1126455335240178E-3</v>
      </c>
      <c r="H333" s="12">
        <v>3.1126455335240178E-3</v>
      </c>
      <c r="I333" s="12"/>
    </row>
    <row r="334" spans="1:9" x14ac:dyDescent="0.2">
      <c r="A334" t="s">
        <v>233</v>
      </c>
      <c r="B334" s="341">
        <v>-3.2991639028817463</v>
      </c>
      <c r="C334" s="337">
        <v>0</v>
      </c>
      <c r="D334" s="337">
        <v>0</v>
      </c>
      <c r="E334" s="337">
        <v>-4.6323999652180792</v>
      </c>
      <c r="F334" s="337">
        <v>0.75816868232869528</v>
      </c>
      <c r="G334" s="12">
        <v>14.376684502736675</v>
      </c>
      <c r="H334" s="12">
        <v>14.376684502736675</v>
      </c>
      <c r="I334" s="12"/>
    </row>
    <row r="335" spans="1:9" x14ac:dyDescent="0.2">
      <c r="A335" t="s">
        <v>234</v>
      </c>
      <c r="B335" s="341">
        <v>2.2405265850628807E-4</v>
      </c>
      <c r="C335" s="337">
        <v>0</v>
      </c>
      <c r="D335" s="337">
        <v>0</v>
      </c>
      <c r="E335" s="337">
        <v>1.5133697745904829E-5</v>
      </c>
      <c r="F335" s="337">
        <v>2.0669166778297177E-4</v>
      </c>
      <c r="G335" s="12">
        <v>3.9193664501324926E-3</v>
      </c>
      <c r="H335" s="12">
        <v>3.9193664501324926E-3</v>
      </c>
      <c r="I335" s="12"/>
    </row>
    <row r="336" spans="1:9" x14ac:dyDescent="0.2">
      <c r="A336" t="s">
        <v>449</v>
      </c>
      <c r="B336" s="341">
        <v>6.507161839154487E-4</v>
      </c>
      <c r="C336" s="337">
        <v>0</v>
      </c>
      <c r="D336" s="337">
        <v>0</v>
      </c>
      <c r="E336" s="337">
        <v>4.3205276864106994E-4</v>
      </c>
      <c r="F336" s="337">
        <v>1.3120363609601124E-4</v>
      </c>
      <c r="G336" s="12">
        <v>2.4879335242001662E-3</v>
      </c>
      <c r="H336" s="12">
        <v>2.4879335242001662E-3</v>
      </c>
      <c r="I336" s="12"/>
    </row>
    <row r="337" spans="1:9" x14ac:dyDescent="0.2">
      <c r="A337" t="s">
        <v>235</v>
      </c>
      <c r="B337" s="341">
        <v>7.1542476997264238E-4</v>
      </c>
      <c r="C337" s="337">
        <v>0</v>
      </c>
      <c r="D337" s="337">
        <v>0</v>
      </c>
      <c r="E337" s="337">
        <v>4.6513443082227268E-4</v>
      </c>
      <c r="F337" s="337">
        <v>7.4251803662274497E-5</v>
      </c>
      <c r="G337" s="12">
        <v>1.4079910973543326E-3</v>
      </c>
      <c r="H337" s="12">
        <v>1.4079910973543326E-3</v>
      </c>
      <c r="I337" s="12"/>
    </row>
    <row r="338" spans="1:9" x14ac:dyDescent="0.2">
      <c r="A338" t="s">
        <v>236</v>
      </c>
      <c r="B338" s="341">
        <v>0.9734591841409852</v>
      </c>
      <c r="C338" s="337">
        <v>0</v>
      </c>
      <c r="D338" s="337">
        <v>9.9611018514168519E-3</v>
      </c>
      <c r="E338" s="337">
        <v>0.79729766096378274</v>
      </c>
      <c r="F338" s="337">
        <v>0.13118405993114349</v>
      </c>
      <c r="G338" s="12">
        <v>2.4875623134753804</v>
      </c>
      <c r="H338" s="12">
        <v>2.4875623134753804</v>
      </c>
      <c r="I338" s="12"/>
    </row>
    <row r="339" spans="1:9" x14ac:dyDescent="0.2">
      <c r="A339" t="s">
        <v>237</v>
      </c>
      <c r="B339" s="341">
        <v>2.9548457477611455E-4</v>
      </c>
      <c r="C339" s="337">
        <v>0</v>
      </c>
      <c r="D339" s="337">
        <v>0</v>
      </c>
      <c r="E339" s="337">
        <v>3.8880294232341E-5</v>
      </c>
      <c r="F339" s="337">
        <v>2.5386861256060573E-4</v>
      </c>
      <c r="G339" s="12">
        <v>4.8139537190076106E-3</v>
      </c>
      <c r="H339" s="12">
        <v>4.8139537190076106E-3</v>
      </c>
      <c r="I339" s="12"/>
    </row>
    <row r="340" spans="1:9" x14ac:dyDescent="0.2">
      <c r="A340" t="s">
        <v>442</v>
      </c>
      <c r="B340" s="341">
        <v>-2.710459198766531</v>
      </c>
      <c r="C340" s="337">
        <v>0</v>
      </c>
      <c r="D340" s="337">
        <v>5.0863412236783402E-2</v>
      </c>
      <c r="E340" s="337">
        <v>-3.4261594482697291</v>
      </c>
      <c r="F340" s="337">
        <v>0.51913715562247209</v>
      </c>
      <c r="G340" s="12">
        <v>9.8440772798851786</v>
      </c>
      <c r="H340" s="12">
        <v>9.8440772798851786</v>
      </c>
      <c r="I340" s="12"/>
    </row>
    <row r="341" spans="1:9" x14ac:dyDescent="0.2">
      <c r="A341" t="s">
        <v>244</v>
      </c>
      <c r="B341" s="341">
        <v>1.7135798167028406E-4</v>
      </c>
      <c r="C341" s="337">
        <v>-1.571299007038838E-5</v>
      </c>
      <c r="D341" s="337">
        <v>0</v>
      </c>
      <c r="E341" s="337">
        <v>3.1448903763278815E-5</v>
      </c>
      <c r="F341" s="337">
        <v>1.0343865223394504E-4</v>
      </c>
      <c r="G341" s="12">
        <v>1.3045853935924527E-3</v>
      </c>
      <c r="H341" s="12">
        <v>1.3045853935924527E-3</v>
      </c>
      <c r="I341" s="12"/>
    </row>
    <row r="342" spans="1:9" x14ac:dyDescent="0.2">
      <c r="A342" t="s">
        <v>248</v>
      </c>
      <c r="B342" s="341">
        <v>4.6247374610995103E-4</v>
      </c>
      <c r="C342" s="337">
        <v>0</v>
      </c>
      <c r="D342" s="337">
        <v>0</v>
      </c>
      <c r="E342" s="337">
        <v>2.0654776500266599E-4</v>
      </c>
      <c r="F342" s="337">
        <v>1.541644969430425E-4</v>
      </c>
      <c r="G342" s="12">
        <v>1.9443481385232183E-3</v>
      </c>
      <c r="H342" s="12">
        <v>1.9443481385232183E-3</v>
      </c>
      <c r="I342" s="12"/>
    </row>
    <row r="343" spans="1:9" x14ac:dyDescent="0.2">
      <c r="A343" t="s">
        <v>249</v>
      </c>
      <c r="B343" s="341">
        <v>1.0350189784460299E-3</v>
      </c>
      <c r="C343" s="337">
        <v>0</v>
      </c>
      <c r="D343" s="337">
        <v>9.3167207715322519E-6</v>
      </c>
      <c r="E343" s="337">
        <v>7.9301618814556999E-4</v>
      </c>
      <c r="F343" s="337">
        <v>1.836620090775258E-4</v>
      </c>
      <c r="G343" s="12">
        <v>3.4826692544675845E-3</v>
      </c>
      <c r="H343" s="12">
        <v>3.4826692544675845E-3</v>
      </c>
    </row>
    <row r="344" spans="1:9" x14ac:dyDescent="0.2">
      <c r="A344" t="s">
        <v>252</v>
      </c>
      <c r="B344" s="341">
        <v>2.323351981209561E-4</v>
      </c>
      <c r="C344" s="337">
        <v>0</v>
      </c>
      <c r="D344" s="337">
        <v>0</v>
      </c>
      <c r="E344" s="337">
        <v>2.3431739603520328E-5</v>
      </c>
      <c r="F344" s="337">
        <v>2.0667633081002527E-4</v>
      </c>
      <c r="G344" s="12">
        <v>3.9190756245861226E-3</v>
      </c>
      <c r="H344" s="12">
        <v>3.9190756245861226E-3</v>
      </c>
      <c r="I344" s="12"/>
    </row>
    <row r="345" spans="1:9" x14ac:dyDescent="0.2">
      <c r="A345" t="s">
        <v>253</v>
      </c>
      <c r="B345" s="341">
        <v>9.8883256011081997</v>
      </c>
      <c r="C345" s="337">
        <v>0</v>
      </c>
      <c r="D345" s="337">
        <v>0.10357085013350678</v>
      </c>
      <c r="E345" s="337">
        <v>8.2899259326145582</v>
      </c>
      <c r="F345" s="337">
        <v>1.1798869806121981</v>
      </c>
      <c r="G345" s="12">
        <v>22.373468153613477</v>
      </c>
      <c r="H345" s="12">
        <v>22.373468153613477</v>
      </c>
      <c r="I345" s="12"/>
    </row>
    <row r="346" spans="1:9" x14ac:dyDescent="0.2">
      <c r="A346" t="s">
        <v>254</v>
      </c>
      <c r="B346" s="341">
        <v>9.1531736601166465</v>
      </c>
      <c r="C346" s="337">
        <v>0</v>
      </c>
      <c r="D346" s="337">
        <v>0</v>
      </c>
      <c r="E346" s="337">
        <v>-2.7539031698296315</v>
      </c>
      <c r="F346" s="337">
        <v>8.3097369352248052</v>
      </c>
      <c r="G346" s="12">
        <v>179.86699473361523</v>
      </c>
      <c r="H346" s="12">
        <v>179.86699473361523</v>
      </c>
      <c r="I346" s="12"/>
    </row>
    <row r="347" spans="1:9" x14ac:dyDescent="0.2">
      <c r="A347" t="s">
        <v>255</v>
      </c>
      <c r="B347" s="341">
        <v>3.9839761276616391E-4</v>
      </c>
      <c r="C347" s="337">
        <v>0</v>
      </c>
      <c r="D347" s="337">
        <v>0</v>
      </c>
      <c r="E347" s="337">
        <v>-7.7193094534744994E-4</v>
      </c>
      <c r="F347" s="337">
        <v>9.3888347937579021E-4</v>
      </c>
      <c r="G347" s="12">
        <v>1.7803467595573275E-2</v>
      </c>
      <c r="H347" s="12">
        <v>1.7803467595573275E-2</v>
      </c>
      <c r="I347" s="12"/>
    </row>
    <row r="348" spans="1:9" x14ac:dyDescent="0.2">
      <c r="A348" t="s">
        <v>413</v>
      </c>
      <c r="B348" s="341">
        <v>-0.32104346442655096</v>
      </c>
      <c r="C348" s="337">
        <v>0</v>
      </c>
      <c r="D348" s="337">
        <v>0</v>
      </c>
      <c r="E348" s="337">
        <v>-21.76467866331005</v>
      </c>
      <c r="F348" s="337">
        <v>14.395143628268773</v>
      </c>
      <c r="G348" s="12">
        <v>272.96621865142873</v>
      </c>
      <c r="H348" s="12">
        <v>272.96621865142873</v>
      </c>
      <c r="I348" s="12"/>
    </row>
    <row r="349" spans="1:9" x14ac:dyDescent="0.2">
      <c r="A349" t="s">
        <v>8867</v>
      </c>
      <c r="B349" s="341">
        <v>5.6224173687103873E-5</v>
      </c>
      <c r="C349" s="337">
        <v>0</v>
      </c>
      <c r="D349" s="337">
        <v>0</v>
      </c>
      <c r="E349" s="337">
        <v>-8.5367792651745494E-5</v>
      </c>
      <c r="F349" s="337">
        <v>5.276341113399404E-5</v>
      </c>
      <c r="G349" s="12">
        <v>1.1420814240624255E-3</v>
      </c>
      <c r="H349" s="12">
        <v>1.1420814240624255E-3</v>
      </c>
      <c r="I349" s="12"/>
    </row>
    <row r="350" spans="1:9" x14ac:dyDescent="0.2">
      <c r="A350" t="s">
        <v>8487</v>
      </c>
      <c r="B350" s="341">
        <v>-4.2835922744971722E-4</v>
      </c>
      <c r="C350" s="337">
        <v>0</v>
      </c>
      <c r="D350" s="337">
        <v>0</v>
      </c>
      <c r="E350" s="337">
        <v>-8.0713011696470082E-4</v>
      </c>
      <c r="F350" s="337">
        <v>2.4577426517819628E-4</v>
      </c>
      <c r="G350" s="12">
        <v>5.3198649734714932E-3</v>
      </c>
      <c r="H350" s="12">
        <v>5.3198649734714932E-3</v>
      </c>
      <c r="I350" s="12"/>
    </row>
    <row r="351" spans="1:9" x14ac:dyDescent="0.2">
      <c r="A351" t="s">
        <v>445</v>
      </c>
      <c r="B351" s="341">
        <v>-24.849203900407751</v>
      </c>
      <c r="C351" s="337">
        <v>0</v>
      </c>
      <c r="D351" s="337">
        <v>0</v>
      </c>
      <c r="E351" s="337">
        <v>-34.169471279979028</v>
      </c>
      <c r="F351" s="337">
        <v>6.889674105230287</v>
      </c>
      <c r="G351" s="12">
        <v>86.893709558079237</v>
      </c>
      <c r="H351" s="12">
        <v>86.893709558079237</v>
      </c>
      <c r="I351" s="12"/>
    </row>
    <row r="352" spans="1:9" x14ac:dyDescent="0.2">
      <c r="A352" t="s">
        <v>256</v>
      </c>
      <c r="B352" s="341">
        <v>-0.11895268841543294</v>
      </c>
      <c r="C352" s="337">
        <v>0</v>
      </c>
      <c r="D352" s="337">
        <v>0</v>
      </c>
      <c r="E352" s="337">
        <v>-0.82323323615963528</v>
      </c>
      <c r="F352" s="337">
        <v>0.33630361618083082</v>
      </c>
      <c r="G352" s="12">
        <v>6.3771177834870327</v>
      </c>
      <c r="H352" s="12">
        <v>6.3771177834870327</v>
      </c>
      <c r="I352" s="12"/>
    </row>
    <row r="353" spans="1:9" x14ac:dyDescent="0.2">
      <c r="A353" t="s">
        <v>257</v>
      </c>
      <c r="B353" s="341">
        <v>1.8102448870719646E-4</v>
      </c>
      <c r="C353" s="337">
        <v>0</v>
      </c>
      <c r="D353" s="337">
        <v>0</v>
      </c>
      <c r="E353" s="337">
        <v>-2.2435493721230577E-4</v>
      </c>
      <c r="F353" s="337">
        <v>3.7188339860250559E-4</v>
      </c>
      <c r="G353" s="12">
        <v>7.0517952246355077E-3</v>
      </c>
      <c r="H353" s="12">
        <v>7.0517952246355077E-3</v>
      </c>
    </row>
    <row r="354" spans="1:9" x14ac:dyDescent="0.2">
      <c r="A354" t="s">
        <v>258</v>
      </c>
      <c r="B354" s="341">
        <v>235.90274684269616</v>
      </c>
      <c r="C354" s="337">
        <v>0</v>
      </c>
      <c r="D354" s="337">
        <v>0</v>
      </c>
      <c r="E354" s="337">
        <v>-134.57155645565044</v>
      </c>
      <c r="F354" s="337">
        <v>297.75056040495042</v>
      </c>
      <c r="G354" s="12">
        <v>4753.2042637286131</v>
      </c>
      <c r="H354" s="12">
        <v>4753.2042637286131</v>
      </c>
    </row>
    <row r="355" spans="1:9" x14ac:dyDescent="0.2">
      <c r="A355" t="s">
        <v>8488</v>
      </c>
      <c r="B355" s="341">
        <v>24.887045833856355</v>
      </c>
      <c r="C355" s="337">
        <v>0</v>
      </c>
      <c r="D355" s="337">
        <v>0</v>
      </c>
      <c r="E355" s="337">
        <v>-87.818765281599113</v>
      </c>
      <c r="F355" s="337">
        <v>84.920628713092796</v>
      </c>
      <c r="G355" s="12">
        <v>1071.0330175534948</v>
      </c>
      <c r="H355" s="12">
        <v>1071.0330175534948</v>
      </c>
    </row>
    <row r="356" spans="1:9" x14ac:dyDescent="0.2">
      <c r="A356" t="s">
        <v>8869</v>
      </c>
      <c r="B356" s="341">
        <v>5.8650172475614089E-5</v>
      </c>
      <c r="C356" s="337">
        <v>0</v>
      </c>
      <c r="D356" s="337">
        <v>0</v>
      </c>
      <c r="E356" s="337">
        <v>-8.8015651214531644E-5</v>
      </c>
      <c r="F356" s="337">
        <v>7.2427794552291856E-5</v>
      </c>
      <c r="G356" s="12">
        <v>1.3734035390502966E-3</v>
      </c>
      <c r="H356" s="12">
        <v>1.3734035390502966E-3</v>
      </c>
      <c r="I356" s="12"/>
    </row>
    <row r="357" spans="1:9" x14ac:dyDescent="0.2">
      <c r="A357" t="s">
        <v>263</v>
      </c>
      <c r="B357" s="341">
        <v>1.6618194687818079E-4</v>
      </c>
      <c r="C357" s="337">
        <v>0</v>
      </c>
      <c r="D357" s="337">
        <v>0</v>
      </c>
      <c r="E357" s="337">
        <v>1.7577723378902431E-5</v>
      </c>
      <c r="F357" s="337">
        <v>7.9128803677506522E-5</v>
      </c>
      <c r="G357" s="12">
        <v>1.2631894513049421E-3</v>
      </c>
      <c r="H357" s="12">
        <v>1.2631894513049421E-3</v>
      </c>
    </row>
    <row r="358" spans="1:9" x14ac:dyDescent="0.2">
      <c r="A358" t="s">
        <v>8871</v>
      </c>
      <c r="B358" s="341">
        <v>-1.7533118472949445E-3</v>
      </c>
      <c r="C358" s="337">
        <v>4.8691070949015734E-4</v>
      </c>
      <c r="D358" s="337">
        <v>0</v>
      </c>
      <c r="E358" s="337">
        <v>-2.9321449689277178E-3</v>
      </c>
      <c r="F358" s="337">
        <v>4.613776854482418E-4</v>
      </c>
      <c r="G358" s="12">
        <v>7.3653006015479538E-3</v>
      </c>
      <c r="H358" s="12">
        <v>7.3653006015479538E-3</v>
      </c>
      <c r="I358" s="12"/>
    </row>
    <row r="359" spans="1:9" x14ac:dyDescent="0.2">
      <c r="A359" t="s">
        <v>8491</v>
      </c>
      <c r="B359" s="341">
        <v>-5.3854064112510939E-4</v>
      </c>
      <c r="C359" s="337">
        <v>0</v>
      </c>
      <c r="D359" s="337">
        <v>0</v>
      </c>
      <c r="E359" s="337">
        <v>-9.0237869869861634E-4</v>
      </c>
      <c r="F359" s="337">
        <v>2.6896127709863518E-4</v>
      </c>
      <c r="G359" s="12">
        <v>3.392184120412426E-3</v>
      </c>
      <c r="H359" s="12">
        <v>3.392184120412426E-3</v>
      </c>
      <c r="I359" s="12"/>
    </row>
    <row r="360" spans="1:9" x14ac:dyDescent="0.2">
      <c r="A360" t="s">
        <v>266</v>
      </c>
      <c r="B360" s="341">
        <v>7.3818331658271619E-2</v>
      </c>
      <c r="C360" s="337">
        <v>0</v>
      </c>
      <c r="D360" s="337">
        <v>0</v>
      </c>
      <c r="E360" s="337">
        <v>5.9229611699350634E-2</v>
      </c>
      <c r="F360" s="337">
        <v>8.9583095174542264E-3</v>
      </c>
      <c r="G360" s="12">
        <v>0.11298368158663809</v>
      </c>
      <c r="H360" s="12">
        <v>0.11298368158663809</v>
      </c>
      <c r="I360" s="12"/>
    </row>
    <row r="361" spans="1:9" x14ac:dyDescent="0.2">
      <c r="A361" t="s">
        <v>267</v>
      </c>
      <c r="B361" s="341">
        <v>1.3769689423910452E-2</v>
      </c>
      <c r="C361" s="337">
        <v>0</v>
      </c>
      <c r="D361" s="337">
        <v>0</v>
      </c>
      <c r="E361" s="337">
        <v>1.2680341987913533E-2</v>
      </c>
      <c r="F361" s="337">
        <v>5.770185922531545E-4</v>
      </c>
      <c r="G361" s="12">
        <v>1.0941647217024448E-2</v>
      </c>
      <c r="H361" s="12">
        <v>1.0941647217024448E-2</v>
      </c>
      <c r="I361" s="12"/>
    </row>
    <row r="362" spans="1:9" x14ac:dyDescent="0.2">
      <c r="A362" t="s">
        <v>9349</v>
      </c>
      <c r="B362" s="341">
        <v>92.520003318786621</v>
      </c>
      <c r="C362" s="337">
        <v>92.520003318786621</v>
      </c>
      <c r="D362" s="337">
        <v>0</v>
      </c>
      <c r="E362" s="337">
        <v>0</v>
      </c>
      <c r="F362" s="337">
        <v>0</v>
      </c>
      <c r="G362" s="12">
        <v>0</v>
      </c>
      <c r="H362" s="12">
        <v>0</v>
      </c>
    </row>
    <row r="363" spans="1:9" x14ac:dyDescent="0.2">
      <c r="A363" t="s">
        <v>268</v>
      </c>
      <c r="B363" s="341">
        <v>3.5929139017753409</v>
      </c>
      <c r="C363" s="337">
        <v>0</v>
      </c>
      <c r="D363" s="337">
        <v>0</v>
      </c>
      <c r="E363" s="337">
        <v>-8.4514145241505059</v>
      </c>
      <c r="F363" s="337">
        <v>5.1469594727258752</v>
      </c>
      <c r="G363" s="12">
        <v>97.59861388691813</v>
      </c>
      <c r="H363" s="12">
        <v>97.59861388691813</v>
      </c>
      <c r="I363" s="12"/>
    </row>
    <row r="364" spans="1:9" x14ac:dyDescent="0.2">
      <c r="A364" t="s">
        <v>269</v>
      </c>
      <c r="B364" s="341">
        <v>2.9605965330981704E-4</v>
      </c>
      <c r="C364" s="337">
        <v>0</v>
      </c>
      <c r="D364" s="337">
        <v>0</v>
      </c>
      <c r="E364" s="337">
        <v>-3.1169060424540333E-4</v>
      </c>
      <c r="F364" s="337">
        <v>2.1082799361433349E-4</v>
      </c>
      <c r="G364" s="12">
        <v>3.997801042412613E-3</v>
      </c>
      <c r="H364" s="12">
        <v>3.997801042412613E-3</v>
      </c>
      <c r="I364" s="12"/>
    </row>
    <row r="365" spans="1:9" x14ac:dyDescent="0.2">
      <c r="A365" t="s">
        <v>8878</v>
      </c>
      <c r="B365" s="341">
        <v>3.4014939354824698E-4</v>
      </c>
      <c r="C365" s="337">
        <v>0</v>
      </c>
      <c r="D365" s="337">
        <v>0</v>
      </c>
      <c r="E365" s="337">
        <v>1.6286813225587163E-4</v>
      </c>
      <c r="F365" s="337">
        <v>1.2729377680195436E-4</v>
      </c>
      <c r="G365" s="12">
        <v>2.0320812220076959E-3</v>
      </c>
      <c r="H365" s="12">
        <v>2.0320812220076959E-3</v>
      </c>
      <c r="I365" s="12"/>
    </row>
    <row r="366" spans="1:9" x14ac:dyDescent="0.2">
      <c r="A366" t="s">
        <v>8588</v>
      </c>
      <c r="B366" s="341">
        <v>149.15835811109528</v>
      </c>
      <c r="C366" s="337">
        <v>0</v>
      </c>
      <c r="D366" s="337">
        <v>0</v>
      </c>
      <c r="E366" s="337">
        <v>104.51696232456267</v>
      </c>
      <c r="F366" s="337">
        <v>12.531183513418778</v>
      </c>
      <c r="G366" s="12">
        <v>200.04420755594833</v>
      </c>
      <c r="H366" s="12">
        <v>200.04420755594833</v>
      </c>
      <c r="I366" s="12"/>
    </row>
    <row r="367" spans="1:9" x14ac:dyDescent="0.2">
      <c r="A367" t="s">
        <v>8422</v>
      </c>
      <c r="B367" s="341">
        <v>1383.133264885455</v>
      </c>
      <c r="C367" s="337">
        <v>0</v>
      </c>
      <c r="D367" s="337">
        <v>0</v>
      </c>
      <c r="E367" s="337">
        <v>408.6331619540112</v>
      </c>
      <c r="F367" s="337">
        <v>974.50010293144373</v>
      </c>
      <c r="G367" s="12">
        <v>18478.843632393498</v>
      </c>
      <c r="H367" s="12">
        <v>18478.843632393498</v>
      </c>
      <c r="I367" s="12"/>
    </row>
    <row r="368" spans="1:9" x14ac:dyDescent="0.2">
      <c r="A368" t="s">
        <v>8705</v>
      </c>
      <c r="B368" s="341">
        <v>42.809287027196248</v>
      </c>
      <c r="C368" s="337">
        <v>0</v>
      </c>
      <c r="D368" s="337">
        <v>0</v>
      </c>
      <c r="E368" s="337">
        <v>42.809287027196248</v>
      </c>
      <c r="F368" s="337">
        <v>0</v>
      </c>
      <c r="G368" s="12">
        <v>0</v>
      </c>
      <c r="H368" s="12">
        <v>0</v>
      </c>
      <c r="I368" s="12"/>
    </row>
    <row r="369" spans="1:9" x14ac:dyDescent="0.2">
      <c r="A369" t="s">
        <v>8414</v>
      </c>
      <c r="B369" s="341">
        <v>1020.8111805784478</v>
      </c>
      <c r="C369" s="337">
        <v>0</v>
      </c>
      <c r="D369" s="337">
        <v>0</v>
      </c>
      <c r="E369" s="337">
        <v>314.06600614516424</v>
      </c>
      <c r="F369" s="337">
        <v>706.74517443328352</v>
      </c>
      <c r="G369" s="12">
        <v>13401.572279998085</v>
      </c>
      <c r="H369" s="12">
        <v>13401.572279998085</v>
      </c>
      <c r="I369" s="12"/>
    </row>
    <row r="370" spans="1:9" x14ac:dyDescent="0.2">
      <c r="A370" t="s">
        <v>8419</v>
      </c>
      <c r="B370" s="341">
        <v>1695.6009995940703</v>
      </c>
      <c r="C370" s="337">
        <v>0</v>
      </c>
      <c r="D370" s="337">
        <v>0</v>
      </c>
      <c r="E370" s="337">
        <v>615.63466210724084</v>
      </c>
      <c r="F370" s="337">
        <v>1079.9663374868296</v>
      </c>
      <c r="G370" s="12">
        <v>20478.734705758958</v>
      </c>
      <c r="H370" s="12">
        <v>20478.734705758958</v>
      </c>
      <c r="I370" s="12"/>
    </row>
    <row r="371" spans="1:9" x14ac:dyDescent="0.2">
      <c r="A371" t="s">
        <v>8423</v>
      </c>
      <c r="B371" s="341">
        <v>140.45081074436987</v>
      </c>
      <c r="C371" s="337">
        <v>0</v>
      </c>
      <c r="D371" s="337">
        <v>0</v>
      </c>
      <c r="E371" s="337">
        <v>140.45081074436987</v>
      </c>
      <c r="F371" s="337">
        <v>0</v>
      </c>
      <c r="G371" s="12">
        <v>0</v>
      </c>
      <c r="H371" s="12">
        <v>0</v>
      </c>
      <c r="I371" s="12"/>
    </row>
    <row r="372" spans="1:9" x14ac:dyDescent="0.2">
      <c r="A372" t="s">
        <v>8421</v>
      </c>
      <c r="B372" s="341">
        <v>87.561044397513285</v>
      </c>
      <c r="C372" s="337">
        <v>0</v>
      </c>
      <c r="D372" s="337">
        <v>0</v>
      </c>
      <c r="E372" s="337">
        <v>87.561044397513285</v>
      </c>
      <c r="F372" s="337">
        <v>0</v>
      </c>
      <c r="G372" s="12">
        <v>0</v>
      </c>
      <c r="H372" s="12">
        <v>0</v>
      </c>
      <c r="I372" s="12"/>
    </row>
    <row r="373" spans="1:9" x14ac:dyDescent="0.2">
      <c r="A373" t="s">
        <v>8415</v>
      </c>
      <c r="B373" s="341">
        <v>103.01161128865512</v>
      </c>
      <c r="C373" s="337">
        <v>0</v>
      </c>
      <c r="D373" s="337">
        <v>0</v>
      </c>
      <c r="E373" s="337">
        <v>103.01161128865512</v>
      </c>
      <c r="F373" s="337">
        <v>0</v>
      </c>
      <c r="G373" s="12">
        <v>0</v>
      </c>
      <c r="H373" s="12">
        <v>0</v>
      </c>
      <c r="I373" s="12"/>
    </row>
    <row r="374" spans="1:9" x14ac:dyDescent="0.2">
      <c r="A374" t="s">
        <v>8881</v>
      </c>
      <c r="B374" s="341">
        <v>9.2565104453194139E-4</v>
      </c>
      <c r="C374" s="337">
        <v>0</v>
      </c>
      <c r="D374" s="337">
        <v>0</v>
      </c>
      <c r="E374" s="337">
        <v>1.489342087390355E-4</v>
      </c>
      <c r="F374" s="337">
        <v>7.7671683579290591E-4</v>
      </c>
      <c r="G374" s="12">
        <v>1.4728401682143582E-2</v>
      </c>
      <c r="H374" s="12">
        <v>1.4728401682143582E-2</v>
      </c>
      <c r="I374" s="12"/>
    </row>
    <row r="375" spans="1:9" x14ac:dyDescent="0.2">
      <c r="A375" t="s">
        <v>8413</v>
      </c>
      <c r="B375" s="341">
        <v>153.63594760849421</v>
      </c>
      <c r="C375" s="337">
        <v>0</v>
      </c>
      <c r="D375" s="337">
        <v>0</v>
      </c>
      <c r="E375" s="337">
        <v>153.63594760849421</v>
      </c>
      <c r="F375" s="337">
        <v>0</v>
      </c>
      <c r="G375" s="12">
        <v>0</v>
      </c>
      <c r="H375" s="12">
        <v>0</v>
      </c>
      <c r="I375" s="12"/>
    </row>
    <row r="376" spans="1:9" x14ac:dyDescent="0.2">
      <c r="A376" t="s">
        <v>8420</v>
      </c>
      <c r="B376" s="341">
        <v>187.62089783579668</v>
      </c>
      <c r="C376" s="337">
        <v>0</v>
      </c>
      <c r="D376" s="337">
        <v>0</v>
      </c>
      <c r="E376" s="337">
        <v>187.62089783579668</v>
      </c>
      <c r="F376" s="337">
        <v>0</v>
      </c>
      <c r="G376" s="12">
        <v>0</v>
      </c>
      <c r="H376" s="12">
        <v>0</v>
      </c>
      <c r="I376" s="12"/>
    </row>
    <row r="377" spans="1:9" x14ac:dyDescent="0.2">
      <c r="A377" t="s">
        <v>8417</v>
      </c>
      <c r="B377" s="341">
        <v>212.56833559119258</v>
      </c>
      <c r="C377" s="337">
        <v>0</v>
      </c>
      <c r="D377" s="337">
        <v>0</v>
      </c>
      <c r="E377" s="337">
        <v>212.56833559119258</v>
      </c>
      <c r="F377" s="337">
        <v>0</v>
      </c>
      <c r="G377" s="12">
        <v>0</v>
      </c>
      <c r="H377" s="12">
        <v>0</v>
      </c>
      <c r="I377" s="12"/>
    </row>
    <row r="378" spans="1:9" x14ac:dyDescent="0.2">
      <c r="A378" t="s">
        <v>8418</v>
      </c>
      <c r="B378" s="341">
        <v>114.26633678750368</v>
      </c>
      <c r="C378" s="337">
        <v>0</v>
      </c>
      <c r="D378" s="337">
        <v>0</v>
      </c>
      <c r="E378" s="337">
        <v>114.26633678750368</v>
      </c>
      <c r="F378" s="337">
        <v>0</v>
      </c>
      <c r="G378" s="12">
        <v>0</v>
      </c>
      <c r="H378" s="12">
        <v>0</v>
      </c>
      <c r="I378" s="12"/>
    </row>
    <row r="379" spans="1:9" x14ac:dyDescent="0.2">
      <c r="A379" t="s">
        <v>8409</v>
      </c>
      <c r="B379" s="341">
        <v>114.55738094417438</v>
      </c>
      <c r="C379" s="337">
        <v>0</v>
      </c>
      <c r="D379" s="337">
        <v>0</v>
      </c>
      <c r="E379" s="337">
        <v>39.014966347765693</v>
      </c>
      <c r="F379" s="337">
        <v>75.54241459640869</v>
      </c>
      <c r="G379" s="12">
        <v>1432.4641554590796</v>
      </c>
      <c r="H379" s="12">
        <v>1432.4641554590796</v>
      </c>
      <c r="I379" s="12"/>
    </row>
    <row r="380" spans="1:9" x14ac:dyDescent="0.2">
      <c r="A380" t="s">
        <v>8410</v>
      </c>
      <c r="B380" s="341">
        <v>90.227561492975227</v>
      </c>
      <c r="C380" s="337">
        <v>0</v>
      </c>
      <c r="D380" s="337">
        <v>0</v>
      </c>
      <c r="E380" s="337">
        <v>67.807441073183185</v>
      </c>
      <c r="F380" s="337">
        <v>22.420120419792042</v>
      </c>
      <c r="G380" s="12">
        <v>425.13889758502739</v>
      </c>
      <c r="H380" s="12">
        <v>425.13889758502739</v>
      </c>
    </row>
    <row r="381" spans="1:9" x14ac:dyDescent="0.2">
      <c r="A381" t="s">
        <v>8411</v>
      </c>
      <c r="B381" s="341">
        <v>94.671128263493316</v>
      </c>
      <c r="C381" s="337">
        <v>0</v>
      </c>
      <c r="D381" s="337">
        <v>0</v>
      </c>
      <c r="E381" s="337">
        <v>22.713175143309982</v>
      </c>
      <c r="F381" s="337">
        <v>71.957953120183333</v>
      </c>
      <c r="G381" s="12">
        <v>1364.4942261319748</v>
      </c>
      <c r="H381" s="12">
        <v>1364.4942261319748</v>
      </c>
      <c r="I381" s="12"/>
    </row>
    <row r="382" spans="1:9" x14ac:dyDescent="0.2">
      <c r="A382" t="s">
        <v>8412</v>
      </c>
      <c r="B382" s="341">
        <v>386.21700535679776</v>
      </c>
      <c r="C382" s="337">
        <v>0</v>
      </c>
      <c r="D382" s="337">
        <v>0</v>
      </c>
      <c r="E382" s="337">
        <v>67.307365720032763</v>
      </c>
      <c r="F382" s="337">
        <v>318.90963963676501</v>
      </c>
      <c r="G382" s="12">
        <v>6047.2865482347934</v>
      </c>
      <c r="H382" s="12">
        <v>6047.2865482347934</v>
      </c>
      <c r="I382" s="12"/>
    </row>
    <row r="383" spans="1:9" x14ac:dyDescent="0.2">
      <c r="A383" t="s">
        <v>8492</v>
      </c>
      <c r="B383" s="341">
        <v>2.2039639946641464E-3</v>
      </c>
      <c r="C383" s="337">
        <v>0</v>
      </c>
      <c r="D383" s="337">
        <v>0</v>
      </c>
      <c r="E383" s="337">
        <v>2.2039639946641464E-3</v>
      </c>
      <c r="F383" s="337">
        <v>0</v>
      </c>
      <c r="G383" s="12">
        <v>0</v>
      </c>
      <c r="H383" s="12">
        <v>0</v>
      </c>
      <c r="I383" s="12"/>
    </row>
    <row r="384" spans="1:9" x14ac:dyDescent="0.2">
      <c r="A384" t="s">
        <v>8396</v>
      </c>
      <c r="B384" s="341">
        <v>53.087903720439286</v>
      </c>
      <c r="C384" s="337">
        <v>0</v>
      </c>
      <c r="D384" s="337">
        <v>0</v>
      </c>
      <c r="E384" s="337">
        <v>30.575311428520806</v>
      </c>
      <c r="F384" s="337">
        <v>22.512592291918477</v>
      </c>
      <c r="G384" s="12">
        <v>426.89238458854732</v>
      </c>
      <c r="H384" s="12">
        <v>426.89238458854732</v>
      </c>
      <c r="I384" s="12"/>
    </row>
    <row r="385" spans="1:9" x14ac:dyDescent="0.2">
      <c r="A385" t="s">
        <v>8359</v>
      </c>
      <c r="B385" s="341">
        <v>50.33189113400222</v>
      </c>
      <c r="C385" s="337">
        <v>0</v>
      </c>
      <c r="D385" s="337">
        <v>0</v>
      </c>
      <c r="E385" s="337">
        <v>9.7497185106816318</v>
      </c>
      <c r="F385" s="337">
        <v>40.582172623320588</v>
      </c>
      <c r="G385" s="12">
        <v>769.53467722916992</v>
      </c>
      <c r="H385" s="12">
        <v>769.53467722916992</v>
      </c>
      <c r="I385" s="12"/>
    </row>
    <row r="386" spans="1:9" x14ac:dyDescent="0.2">
      <c r="A386" t="s">
        <v>8401</v>
      </c>
      <c r="B386" s="341">
        <v>15.712172943879082</v>
      </c>
      <c r="C386" s="337">
        <v>0</v>
      </c>
      <c r="D386" s="337">
        <v>0</v>
      </c>
      <c r="E386" s="337">
        <v>2.0187388601819345</v>
      </c>
      <c r="F386" s="337">
        <v>13.693434083697147</v>
      </c>
      <c r="G386" s="12">
        <v>259.66013391065644</v>
      </c>
      <c r="H386" s="12">
        <v>259.66013391065644</v>
      </c>
      <c r="I386" s="12"/>
    </row>
    <row r="387" spans="1:9" x14ac:dyDescent="0.2">
      <c r="A387" t="s">
        <v>8402</v>
      </c>
      <c r="B387" s="341">
        <v>113.24963676814785</v>
      </c>
      <c r="C387" s="337">
        <v>0</v>
      </c>
      <c r="D387" s="337">
        <v>0</v>
      </c>
      <c r="E387" s="337">
        <v>10.47049104555831</v>
      </c>
      <c r="F387" s="337">
        <v>102.77914572258955</v>
      </c>
      <c r="G387" s="12">
        <v>1948.9374672876047</v>
      </c>
      <c r="H387" s="12">
        <v>1948.9374672876047</v>
      </c>
      <c r="I387" s="12"/>
    </row>
    <row r="388" spans="1:9" x14ac:dyDescent="0.2">
      <c r="A388" t="s">
        <v>8405</v>
      </c>
      <c r="B388" s="341">
        <v>355.79587816004982</v>
      </c>
      <c r="C388" s="337">
        <v>0</v>
      </c>
      <c r="D388" s="337">
        <v>0</v>
      </c>
      <c r="E388" s="337">
        <v>220.60471503866009</v>
      </c>
      <c r="F388" s="337">
        <v>135.19116312138974</v>
      </c>
      <c r="G388" s="12">
        <v>2563.5465366157187</v>
      </c>
      <c r="H388" s="12">
        <v>2563.5465366157187</v>
      </c>
      <c r="I388" s="12"/>
    </row>
    <row r="389" spans="1:9" x14ac:dyDescent="0.2">
      <c r="A389" t="s">
        <v>8406</v>
      </c>
      <c r="B389" s="341">
        <v>151.98448844016824</v>
      </c>
      <c r="C389" s="337">
        <v>0</v>
      </c>
      <c r="D389" s="337">
        <v>0</v>
      </c>
      <c r="E389" s="337">
        <v>37.22140671319351</v>
      </c>
      <c r="F389" s="337">
        <v>114.76308172697472</v>
      </c>
      <c r="G389" s="12">
        <v>2176.1814448505529</v>
      </c>
      <c r="H389" s="12">
        <v>2176.1814448505529</v>
      </c>
      <c r="I389" s="12"/>
    </row>
    <row r="390" spans="1:9" x14ac:dyDescent="0.2">
      <c r="A390" t="s">
        <v>8407</v>
      </c>
      <c r="B390" s="341">
        <v>5.3381529611086099E-3</v>
      </c>
      <c r="C390" s="337">
        <v>0</v>
      </c>
      <c r="D390" s="337">
        <v>0</v>
      </c>
      <c r="E390" s="337">
        <v>8.3410196014575887E-4</v>
      </c>
      <c r="F390" s="337">
        <v>4.5040510009628507E-3</v>
      </c>
      <c r="G390" s="12">
        <v>8.5407537576189643E-2</v>
      </c>
      <c r="H390" s="12">
        <v>8.5407537576189643E-2</v>
      </c>
      <c r="I390" s="12"/>
    </row>
    <row r="391" spans="1:9" x14ac:dyDescent="0.2">
      <c r="A391" t="s">
        <v>8408</v>
      </c>
      <c r="B391" s="341">
        <v>213.91228138121608</v>
      </c>
      <c r="C391" s="337">
        <v>0</v>
      </c>
      <c r="D391" s="337">
        <v>0</v>
      </c>
      <c r="E391" s="337">
        <v>24.019484307808035</v>
      </c>
      <c r="F391" s="337">
        <v>189.89279707340805</v>
      </c>
      <c r="G391" s="12">
        <v>3600.8198393019534</v>
      </c>
      <c r="H391" s="12">
        <v>3600.8198393019534</v>
      </c>
      <c r="I391" s="12"/>
    </row>
    <row r="392" spans="1:9" x14ac:dyDescent="0.2">
      <c r="A392" t="s">
        <v>8403</v>
      </c>
      <c r="B392" s="341">
        <v>70.020704699701753</v>
      </c>
      <c r="C392" s="337">
        <v>0</v>
      </c>
      <c r="D392" s="337">
        <v>0</v>
      </c>
      <c r="E392" s="337">
        <v>52.574801671405574</v>
      </c>
      <c r="F392" s="337">
        <v>17.445903028296176</v>
      </c>
      <c r="G392" s="12">
        <v>330.81588510459591</v>
      </c>
      <c r="H392" s="12">
        <v>330.81588510459591</v>
      </c>
      <c r="I392" s="12"/>
    </row>
    <row r="393" spans="1:9" x14ac:dyDescent="0.2">
      <c r="A393" t="s">
        <v>8404</v>
      </c>
      <c r="B393" s="341">
        <v>43.679597661416736</v>
      </c>
      <c r="C393" s="337">
        <v>0</v>
      </c>
      <c r="D393" s="337">
        <v>0</v>
      </c>
      <c r="E393" s="337">
        <v>15.948098777411879</v>
      </c>
      <c r="F393" s="337">
        <v>27.731498884004854</v>
      </c>
      <c r="G393" s="12">
        <v>525.85528726770303</v>
      </c>
      <c r="H393" s="12">
        <v>525.85528726770303</v>
      </c>
      <c r="I393" s="12"/>
    </row>
    <row r="394" spans="1:9" x14ac:dyDescent="0.2">
      <c r="A394" t="s">
        <v>84</v>
      </c>
      <c r="B394" s="341">
        <v>15.767897696088095</v>
      </c>
      <c r="C394" s="337">
        <v>0</v>
      </c>
      <c r="D394" s="337">
        <v>0</v>
      </c>
      <c r="E394" s="337">
        <v>4.1735136448335908</v>
      </c>
      <c r="F394" s="337">
        <v>11.594384051254504</v>
      </c>
      <c r="G394" s="12">
        <v>219.85714445031891</v>
      </c>
      <c r="H394" s="12">
        <v>219.85714445031891</v>
      </c>
      <c r="I394" s="12"/>
    </row>
    <row r="395" spans="1:9" x14ac:dyDescent="0.2">
      <c r="A395" t="s">
        <v>73</v>
      </c>
      <c r="B395" s="341">
        <v>89.988309779772038</v>
      </c>
      <c r="C395" s="337">
        <v>0</v>
      </c>
      <c r="D395" s="337">
        <v>0</v>
      </c>
      <c r="E395" s="337">
        <v>18.587125401573719</v>
      </c>
      <c r="F395" s="337">
        <v>71.401184378198323</v>
      </c>
      <c r="G395" s="12">
        <v>1353.9365643199376</v>
      </c>
      <c r="H395" s="12">
        <v>1353.9365643199376</v>
      </c>
    </row>
    <row r="396" spans="1:9" x14ac:dyDescent="0.2">
      <c r="A396" t="s">
        <v>75</v>
      </c>
      <c r="B396" s="341">
        <v>193.24519368232313</v>
      </c>
      <c r="C396" s="337">
        <v>0</v>
      </c>
      <c r="D396" s="337">
        <v>0</v>
      </c>
      <c r="E396" s="337">
        <v>129.83100450200868</v>
      </c>
      <c r="F396" s="337">
        <v>63.414189180314452</v>
      </c>
      <c r="G396" s="12">
        <v>1202.4841068903288</v>
      </c>
      <c r="H396" s="12">
        <v>1202.4841068903288</v>
      </c>
      <c r="I396" s="12"/>
    </row>
    <row r="397" spans="1:9" x14ac:dyDescent="0.2">
      <c r="A397" t="s">
        <v>76</v>
      </c>
      <c r="B397" s="341">
        <v>211.27054461829186</v>
      </c>
      <c r="C397" s="337">
        <v>0</v>
      </c>
      <c r="D397" s="337">
        <v>0</v>
      </c>
      <c r="E397" s="337">
        <v>58.496179103179244</v>
      </c>
      <c r="F397" s="337">
        <v>152.77436551511261</v>
      </c>
      <c r="G397" s="12">
        <v>2896.9659447952886</v>
      </c>
      <c r="H397" s="12">
        <v>2896.9659447952886</v>
      </c>
      <c r="I397" s="12"/>
    </row>
    <row r="398" spans="1:9" x14ac:dyDescent="0.2">
      <c r="A398" t="s">
        <v>70</v>
      </c>
      <c r="B398" s="341">
        <v>201.27565395999912</v>
      </c>
      <c r="C398" s="337">
        <v>0</v>
      </c>
      <c r="D398" s="337">
        <v>0</v>
      </c>
      <c r="E398" s="337">
        <v>38.090800493385821</v>
      </c>
      <c r="F398" s="337">
        <v>163.1848534666133</v>
      </c>
      <c r="G398" s="12">
        <v>3094.3735986416132</v>
      </c>
      <c r="H398" s="12">
        <v>3094.3735986416132</v>
      </c>
      <c r="I398" s="12"/>
    </row>
    <row r="399" spans="1:9" x14ac:dyDescent="0.2">
      <c r="A399" t="s">
        <v>71</v>
      </c>
      <c r="B399" s="341">
        <v>676.90611952252277</v>
      </c>
      <c r="C399" s="337">
        <v>0</v>
      </c>
      <c r="D399" s="337">
        <v>0</v>
      </c>
      <c r="E399" s="337">
        <v>93.932632551278488</v>
      </c>
      <c r="F399" s="337">
        <v>582.97348697124426</v>
      </c>
      <c r="G399" s="12">
        <v>11054.56620801473</v>
      </c>
      <c r="H399" s="12">
        <v>11054.56620801473</v>
      </c>
    </row>
    <row r="400" spans="1:9" x14ac:dyDescent="0.2">
      <c r="A400" t="s">
        <v>85</v>
      </c>
      <c r="B400" s="341">
        <v>0.3513893919312695</v>
      </c>
      <c r="C400" s="337">
        <v>3.2018314411559348E-2</v>
      </c>
      <c r="D400" s="337">
        <v>2.2405870872996194E-3</v>
      </c>
      <c r="E400" s="337">
        <v>2.0122234483106544E-2</v>
      </c>
      <c r="F400" s="337">
        <v>0.16781908095588702</v>
      </c>
      <c r="G400" s="12">
        <v>3.182249592572886</v>
      </c>
      <c r="H400" s="12">
        <v>3.182249592572886</v>
      </c>
    </row>
    <row r="401" spans="1:9" x14ac:dyDescent="0.2">
      <c r="A401" t="s">
        <v>86</v>
      </c>
      <c r="B401" s="341">
        <v>50.689513293075422</v>
      </c>
      <c r="C401" s="337">
        <v>10.693284674682193</v>
      </c>
      <c r="D401" s="337">
        <v>0</v>
      </c>
      <c r="E401" s="337">
        <v>8.9091809108923457</v>
      </c>
      <c r="F401" s="337">
        <v>21.387097679157879</v>
      </c>
      <c r="G401" s="12">
        <v>269.73761394783679</v>
      </c>
      <c r="H401" s="12">
        <v>269.73761394783679</v>
      </c>
    </row>
    <row r="402" spans="1:9" x14ac:dyDescent="0.2">
      <c r="A402" t="s">
        <v>89</v>
      </c>
      <c r="B402" s="341">
        <v>-0.68648949950336657</v>
      </c>
      <c r="C402" s="337">
        <v>1.3408914547348767</v>
      </c>
      <c r="D402" s="337">
        <v>0</v>
      </c>
      <c r="E402" s="337">
        <v>-2.4491951688580373</v>
      </c>
      <c r="F402" s="337">
        <v>0.24434611253471786</v>
      </c>
      <c r="G402" s="12">
        <v>3.0817335929023351</v>
      </c>
      <c r="H402" s="12">
        <v>3.0817335929023351</v>
      </c>
      <c r="I402" s="12"/>
    </row>
    <row r="403" spans="1:9" x14ac:dyDescent="0.2">
      <c r="A403" t="s">
        <v>272</v>
      </c>
      <c r="B403" s="341">
        <v>9.0297310470633112E-4</v>
      </c>
      <c r="C403" s="337">
        <v>0</v>
      </c>
      <c r="D403" s="337">
        <v>5.3589944811757752E-5</v>
      </c>
      <c r="E403" s="337">
        <v>0</v>
      </c>
      <c r="F403" s="337">
        <v>4.0250940117799751E-4</v>
      </c>
      <c r="G403" s="12">
        <v>5.0765151538598426E-3</v>
      </c>
      <c r="H403" s="12">
        <v>5.0765151538598426E-3</v>
      </c>
    </row>
    <row r="404" spans="1:9" x14ac:dyDescent="0.2">
      <c r="A404" t="s">
        <v>87</v>
      </c>
      <c r="B404" s="341">
        <v>-7.1202788300920271E-4</v>
      </c>
      <c r="C404" s="337">
        <v>0</v>
      </c>
      <c r="D404" s="337">
        <v>0</v>
      </c>
      <c r="E404" s="337">
        <v>-4.8258919527796379E-3</v>
      </c>
      <c r="F404" s="337">
        <v>1.9644264882390061E-3</v>
      </c>
      <c r="G404">
        <v>3.7250206330716233E-2</v>
      </c>
      <c r="H404">
        <v>3.7250206330716233E-2</v>
      </c>
    </row>
    <row r="405" spans="1:9" x14ac:dyDescent="0.2">
      <c r="A405" t="s">
        <v>8886</v>
      </c>
      <c r="B405" s="341">
        <v>478.45175698848584</v>
      </c>
      <c r="C405" s="337">
        <v>0</v>
      </c>
      <c r="D405" s="337">
        <v>0</v>
      </c>
      <c r="E405" s="337">
        <v>478.45175698848584</v>
      </c>
      <c r="F405" s="337">
        <v>0</v>
      </c>
      <c r="G405" s="12">
        <v>0</v>
      </c>
      <c r="H405" s="12">
        <v>0</v>
      </c>
      <c r="I405" s="12"/>
    </row>
    <row r="406" spans="1:9" x14ac:dyDescent="0.2">
      <c r="A406" t="s">
        <v>8887</v>
      </c>
      <c r="B406" s="341">
        <v>398.9828819176962</v>
      </c>
      <c r="C406" s="337">
        <v>0</v>
      </c>
      <c r="D406" s="337">
        <v>0</v>
      </c>
      <c r="E406" s="337">
        <v>398.9828819176962</v>
      </c>
      <c r="F406" s="337">
        <v>0</v>
      </c>
      <c r="G406" s="12">
        <v>0</v>
      </c>
      <c r="H406" s="12">
        <v>0</v>
      </c>
    </row>
    <row r="407" spans="1:9" x14ac:dyDescent="0.2">
      <c r="A407" t="s">
        <v>78</v>
      </c>
      <c r="B407" s="341">
        <v>-0.63642015010912178</v>
      </c>
      <c r="C407" s="337">
        <v>0</v>
      </c>
      <c r="D407" s="337">
        <v>0</v>
      </c>
      <c r="E407" s="337">
        <v>-9.9461829819185787</v>
      </c>
      <c r="F407" s="337">
        <v>5.2941641907110659</v>
      </c>
      <c r="G407">
        <v>100.38996604523625</v>
      </c>
      <c r="H407">
        <v>100.38996604523625</v>
      </c>
    </row>
    <row r="408" spans="1:9" x14ac:dyDescent="0.2">
      <c r="A408" t="s">
        <v>79</v>
      </c>
      <c r="B408" s="341">
        <v>10.44694509222791</v>
      </c>
      <c r="C408" s="337">
        <v>0</v>
      </c>
      <c r="D408" s="337">
        <v>3.6026249155176941</v>
      </c>
      <c r="E408" s="337">
        <v>-20.049262249448446</v>
      </c>
      <c r="F408" s="337">
        <v>12.445158355614087</v>
      </c>
      <c r="G408" s="12">
        <v>235.98985217341399</v>
      </c>
      <c r="H408" s="12">
        <v>235.98985217341399</v>
      </c>
    </row>
    <row r="409" spans="1:9" x14ac:dyDescent="0.2">
      <c r="A409" t="s">
        <v>80</v>
      </c>
      <c r="B409" s="341">
        <v>3.6994305453451322</v>
      </c>
      <c r="C409" s="337">
        <v>1.1550400286262086</v>
      </c>
      <c r="D409" s="337">
        <v>8.0820282068526345E-2</v>
      </c>
      <c r="E409" s="337">
        <v>0.72650004804358215</v>
      </c>
      <c r="F409" s="337">
        <v>0.98149972747553871</v>
      </c>
      <c r="G409" s="12">
        <v>18.611573189883238</v>
      </c>
      <c r="H409" s="12">
        <v>18.611573189883238</v>
      </c>
    </row>
    <row r="410" spans="1:9" x14ac:dyDescent="0.2">
      <c r="A410" t="s">
        <v>81</v>
      </c>
      <c r="B410" s="341">
        <v>6.7540943345212594E-4</v>
      </c>
      <c r="C410" s="337">
        <v>0</v>
      </c>
      <c r="D410" s="337">
        <v>0</v>
      </c>
      <c r="E410" s="337">
        <v>4.3516955144223265E-4</v>
      </c>
      <c r="F410" s="337">
        <v>7.1270208076747659E-5</v>
      </c>
      <c r="G410" s="12">
        <v>1.3514529416022226E-3</v>
      </c>
      <c r="H410" s="12">
        <v>1.3514529416022226E-3</v>
      </c>
    </row>
    <row r="411" spans="1:9" x14ac:dyDescent="0.2">
      <c r="A411" t="s">
        <v>273</v>
      </c>
      <c r="B411" s="341">
        <v>-119.35252722366326</v>
      </c>
      <c r="C411" s="337">
        <v>0</v>
      </c>
      <c r="D411" s="337">
        <v>0</v>
      </c>
      <c r="E411" s="337">
        <v>-165.80180043225496</v>
      </c>
      <c r="F411" s="337">
        <v>34.335962892031944</v>
      </c>
      <c r="G411" s="12">
        <v>433.05084411354517</v>
      </c>
      <c r="H411" s="12">
        <v>433.05084411354517</v>
      </c>
      <c r="I411" s="12"/>
    </row>
    <row r="412" spans="1:9" x14ac:dyDescent="0.2">
      <c r="A412" t="s">
        <v>90</v>
      </c>
      <c r="B412" s="341">
        <v>144.7730434702865</v>
      </c>
      <c r="C412" s="337">
        <v>0</v>
      </c>
      <c r="D412" s="337">
        <v>0</v>
      </c>
      <c r="E412" s="337">
        <v>144.7730434702865</v>
      </c>
      <c r="F412" s="337">
        <v>0</v>
      </c>
      <c r="G412" s="12">
        <v>0</v>
      </c>
      <c r="H412" s="12">
        <v>0</v>
      </c>
      <c r="I412" s="12"/>
    </row>
    <row r="413" spans="1:9" x14ac:dyDescent="0.2">
      <c r="A413" t="s">
        <v>92</v>
      </c>
      <c r="B413" s="341">
        <v>23.718811597057197</v>
      </c>
      <c r="C413" s="337">
        <v>13.062623614446915</v>
      </c>
      <c r="D413" s="337">
        <v>0.91401367931061983</v>
      </c>
      <c r="E413" s="337">
        <v>8.2163406022940819</v>
      </c>
      <c r="F413" s="337">
        <v>0.86214441607301107</v>
      </c>
      <c r="G413" s="12">
        <v>16.348312129706521</v>
      </c>
      <c r="H413" s="12">
        <v>16.348312129706521</v>
      </c>
      <c r="I413" s="12"/>
    </row>
    <row r="414" spans="1:9" x14ac:dyDescent="0.2">
      <c r="A414" t="s">
        <v>93</v>
      </c>
      <c r="B414" s="341">
        <v>2.098215761327113E-3</v>
      </c>
      <c r="C414" s="337">
        <v>0</v>
      </c>
      <c r="D414" s="337">
        <v>0</v>
      </c>
      <c r="E414" s="337">
        <v>1.6965317996777182E-3</v>
      </c>
      <c r="F414" s="337">
        <v>1.1916464197508118E-4</v>
      </c>
      <c r="G414" s="12">
        <v>2.2596455135752746E-3</v>
      </c>
      <c r="H414" s="12">
        <v>2.2596455135752746E-3</v>
      </c>
      <c r="I414" s="12"/>
    </row>
    <row r="415" spans="1:9" x14ac:dyDescent="0.2">
      <c r="A415" t="s">
        <v>94</v>
      </c>
      <c r="B415" s="341">
        <v>11.219364371532389</v>
      </c>
      <c r="C415" s="337">
        <v>0</v>
      </c>
      <c r="D415" s="337">
        <v>0.11070714829282911</v>
      </c>
      <c r="E415" s="337">
        <v>9.423118164912772</v>
      </c>
      <c r="F415" s="337">
        <v>1.3304169452759316</v>
      </c>
      <c r="G415" s="12">
        <v>25.227874911132865</v>
      </c>
      <c r="H415" s="12">
        <v>25.227874911132865</v>
      </c>
      <c r="I415" s="12"/>
    </row>
    <row r="416" spans="1:9" x14ac:dyDescent="0.2">
      <c r="A416" t="s">
        <v>8688</v>
      </c>
      <c r="B416" s="341">
        <v>14.300528827350078</v>
      </c>
      <c r="C416" s="337">
        <v>0</v>
      </c>
      <c r="D416" s="337">
        <v>0</v>
      </c>
      <c r="E416" s="337">
        <v>14.300528827350078</v>
      </c>
      <c r="F416" s="337">
        <v>0</v>
      </c>
      <c r="G416" s="12">
        <v>0</v>
      </c>
      <c r="H416" s="12">
        <v>0</v>
      </c>
      <c r="I416" s="12"/>
    </row>
    <row r="417" spans="1:9" x14ac:dyDescent="0.2">
      <c r="A417" t="s">
        <v>274</v>
      </c>
      <c r="B417" s="341">
        <v>2.2871761826628991</v>
      </c>
      <c r="C417" s="337">
        <v>1.2595445014325262</v>
      </c>
      <c r="D417" s="337">
        <v>8.8132638647287015E-2</v>
      </c>
      <c r="E417" s="337">
        <v>0.79223269124858042</v>
      </c>
      <c r="F417" s="337">
        <v>8.321015743381191E-2</v>
      </c>
      <c r="G417" s="12">
        <v>1.5778628275367441</v>
      </c>
      <c r="H417" s="12">
        <v>1.5778628275367441</v>
      </c>
    </row>
    <row r="418" spans="1:9" x14ac:dyDescent="0.2">
      <c r="A418" t="s">
        <v>8891</v>
      </c>
      <c r="B418" s="341">
        <v>1.6424829073511706</v>
      </c>
      <c r="C418" s="337">
        <v>0</v>
      </c>
      <c r="D418" s="337">
        <v>1.2376571188556959E-2</v>
      </c>
      <c r="E418" s="337">
        <v>1.0534630742880546</v>
      </c>
      <c r="F418" s="337">
        <v>0.45515169950357887</v>
      </c>
      <c r="G418" s="12">
        <v>8.6307605908344183</v>
      </c>
      <c r="H418" s="12">
        <v>8.6307605908344183</v>
      </c>
      <c r="I418" s="12"/>
    </row>
    <row r="419" spans="1:9" x14ac:dyDescent="0.2">
      <c r="A419" t="s">
        <v>8892</v>
      </c>
      <c r="B419" s="341">
        <v>0.62522122568033589</v>
      </c>
      <c r="C419" s="337">
        <v>0</v>
      </c>
      <c r="D419" s="337">
        <v>0.21560680000566421</v>
      </c>
      <c r="E419" s="337">
        <v>-1.1998910176461619</v>
      </c>
      <c r="F419" s="337">
        <v>0.74480780577850614</v>
      </c>
      <c r="G419" s="12">
        <v>14.123330451957239</v>
      </c>
      <c r="H419" s="12">
        <v>14.123330451957239</v>
      </c>
      <c r="I419" s="12"/>
    </row>
    <row r="420" spans="1:9" x14ac:dyDescent="0.2">
      <c r="A420" t="s">
        <v>8589</v>
      </c>
      <c r="B420" s="341">
        <v>-5.596334006557162E-4</v>
      </c>
      <c r="C420" s="337">
        <v>0</v>
      </c>
      <c r="D420" s="337">
        <v>0</v>
      </c>
      <c r="E420" s="337">
        <v>-3.7670656524816425E-3</v>
      </c>
      <c r="F420" s="337">
        <v>1.5315928693459557E-3</v>
      </c>
      <c r="G420" s="12">
        <v>2.9042649719580239E-2</v>
      </c>
      <c r="H420" s="12">
        <v>2.9042649719580239E-2</v>
      </c>
      <c r="I420" s="12"/>
    </row>
    <row r="421" spans="1:9" x14ac:dyDescent="0.2">
      <c r="A421" t="s">
        <v>8916</v>
      </c>
      <c r="B421" s="341">
        <v>2.8704785817059979</v>
      </c>
      <c r="C421" s="337">
        <v>0</v>
      </c>
      <c r="D421" s="337">
        <v>0.98988411319219283</v>
      </c>
      <c r="E421" s="337">
        <v>-5.5088849512109235</v>
      </c>
      <c r="F421" s="337">
        <v>3.4195236650426821</v>
      </c>
      <c r="G421" s="12">
        <v>64.842315473863223</v>
      </c>
      <c r="H421" s="12">
        <v>64.842315473863223</v>
      </c>
      <c r="I421" s="12"/>
    </row>
    <row r="422" spans="1:9" x14ac:dyDescent="0.2">
      <c r="A422" t="s">
        <v>8590</v>
      </c>
      <c r="B422" s="341">
        <v>1.0584265580392433</v>
      </c>
      <c r="C422" s="337">
        <v>0.298194550599782</v>
      </c>
      <c r="D422" s="337">
        <v>2.0865381093230724E-2</v>
      </c>
      <c r="E422" s="337">
        <v>0.18754636661571888</v>
      </c>
      <c r="F422" s="337">
        <v>0.31179594164756208</v>
      </c>
      <c r="G422" s="12">
        <v>5.9123938864535148</v>
      </c>
      <c r="H422" s="12">
        <v>5.9123938864535148</v>
      </c>
    </row>
    <row r="423" spans="1:9" x14ac:dyDescent="0.2">
      <c r="A423" t="s">
        <v>275</v>
      </c>
      <c r="B423" s="341">
        <v>6.6342896135475283E-4</v>
      </c>
      <c r="C423" s="337">
        <v>0</v>
      </c>
      <c r="D423" s="337">
        <v>0</v>
      </c>
      <c r="E423" s="337">
        <v>4.2500177260452673E-4</v>
      </c>
      <c r="F423" s="337">
        <v>7.0732449630002813E-5</v>
      </c>
      <c r="G423" s="12">
        <v>1.3412557602786863E-3</v>
      </c>
      <c r="H423" s="12">
        <v>1.3412557602786863E-3</v>
      </c>
    </row>
    <row r="424" spans="1:9" x14ac:dyDescent="0.2">
      <c r="A424" t="s">
        <v>8694</v>
      </c>
      <c r="B424" s="341">
        <v>3.0755617696345453E-4</v>
      </c>
      <c r="C424" s="337">
        <v>0</v>
      </c>
      <c r="D424" s="337">
        <v>0</v>
      </c>
      <c r="E424" s="337">
        <v>4.082950189279982E-5</v>
      </c>
      <c r="F424" s="337">
        <v>1.5167892430531762E-4</v>
      </c>
      <c r="G424" s="12">
        <v>2.8761937696427267E-3</v>
      </c>
      <c r="H424" s="12">
        <v>2.8761937696427267E-3</v>
      </c>
      <c r="I424" s="12"/>
    </row>
    <row r="425" spans="1:9" x14ac:dyDescent="0.2">
      <c r="A425" t="s">
        <v>8591</v>
      </c>
      <c r="B425" s="341">
        <v>3.8516621907604782E-4</v>
      </c>
      <c r="C425" s="337">
        <v>0</v>
      </c>
      <c r="D425" s="337">
        <v>0</v>
      </c>
      <c r="E425" s="337">
        <v>5.880168623023142E-5</v>
      </c>
      <c r="F425" s="337">
        <v>1.8559306548678682E-4</v>
      </c>
      <c r="G425" s="12">
        <v>3.5192866845989135E-3</v>
      </c>
      <c r="H425" s="12">
        <v>3.5192866845989135E-3</v>
      </c>
    </row>
    <row r="426" spans="1:9" x14ac:dyDescent="0.2">
      <c r="A426" t="s">
        <v>8695</v>
      </c>
      <c r="B426" s="341">
        <v>2.2998481436034074E-4</v>
      </c>
      <c r="C426" s="337">
        <v>0</v>
      </c>
      <c r="D426" s="337">
        <v>0</v>
      </c>
      <c r="E426" s="337">
        <v>1.5255932669281692E-5</v>
      </c>
      <c r="F426" s="337">
        <v>1.2210944324768432E-4</v>
      </c>
      <c r="G426" s="12">
        <v>2.315485961494381E-3</v>
      </c>
      <c r="H426" s="12">
        <v>2.315485961494381E-3</v>
      </c>
    </row>
    <row r="427" spans="1:9" x14ac:dyDescent="0.2">
      <c r="A427" t="s">
        <v>8696</v>
      </c>
      <c r="B427" s="341">
        <v>6.2945546773502834E-4</v>
      </c>
      <c r="C427" s="337">
        <v>0</v>
      </c>
      <c r="D427" s="337">
        <v>0</v>
      </c>
      <c r="E427" s="337">
        <v>9.931342075492869E-5</v>
      </c>
      <c r="F427" s="337">
        <v>3.0147481647143119E-4</v>
      </c>
      <c r="G427" s="12">
        <v>5.7166807637289898E-3</v>
      </c>
      <c r="H427" s="12">
        <v>5.7166807637289898E-3</v>
      </c>
      <c r="I427" s="12"/>
    </row>
    <row r="428" spans="1:9" x14ac:dyDescent="0.2">
      <c r="A428" t="s">
        <v>8623</v>
      </c>
      <c r="B428" s="341">
        <v>1.1599691296499345E-3</v>
      </c>
      <c r="C428" s="337">
        <v>0</v>
      </c>
      <c r="D428" s="337">
        <v>5.391260045103594E-5</v>
      </c>
      <c r="E428" s="337">
        <v>8.6911116889943144E-4</v>
      </c>
      <c r="F428" s="337">
        <v>1.8068265623805339E-4</v>
      </c>
      <c r="G428" s="12">
        <v>3.4261736265238573E-3</v>
      </c>
      <c r="H428" s="12">
        <v>3.4261736265238573E-3</v>
      </c>
    </row>
    <row r="429" spans="1:9" x14ac:dyDescent="0.2">
      <c r="A429" t="s">
        <v>8593</v>
      </c>
      <c r="B429" s="341">
        <v>34.93212161591812</v>
      </c>
      <c r="C429" s="337">
        <v>21.14557430667303</v>
      </c>
      <c r="D429" s="337">
        <v>2.9728564895007885</v>
      </c>
      <c r="E429" s="337">
        <v>8.0074985403553143</v>
      </c>
      <c r="F429" s="337">
        <v>1.4301996180266527</v>
      </c>
      <c r="G429" s="12">
        <v>27.119992111978949</v>
      </c>
      <c r="H429" s="12">
        <v>27.119992111978949</v>
      </c>
      <c r="I429" s="12"/>
    </row>
    <row r="430" spans="1:9" x14ac:dyDescent="0.2">
      <c r="A430" t="s">
        <v>8917</v>
      </c>
      <c r="B430" s="341">
        <v>7.949807893491785E-4</v>
      </c>
      <c r="C430" s="337">
        <v>0</v>
      </c>
      <c r="D430" s="337">
        <v>3.1066567468716172E-4</v>
      </c>
      <c r="E430" s="337">
        <v>-1.8344385747398884E-3</v>
      </c>
      <c r="F430" s="337">
        <v>1.0730164689477157E-3</v>
      </c>
      <c r="G430" s="12">
        <v>2.0346948640663987E-2</v>
      </c>
      <c r="H430" s="12">
        <v>2.0346948640663987E-2</v>
      </c>
      <c r="I430" s="12"/>
    </row>
    <row r="431" spans="1:9" x14ac:dyDescent="0.2">
      <c r="A431" t="s">
        <v>8624</v>
      </c>
      <c r="B431" s="341">
        <v>1.0725215170275283E-3</v>
      </c>
      <c r="C431" s="337">
        <v>0</v>
      </c>
      <c r="D431" s="337">
        <v>0</v>
      </c>
      <c r="E431" s="337">
        <v>8.0774996651811919E-4</v>
      </c>
      <c r="F431" s="337">
        <v>1.4024736488575768E-4</v>
      </c>
      <c r="G431" s="12">
        <v>2.6594241681280476E-3</v>
      </c>
      <c r="H431" s="12">
        <v>2.6594241681280476E-3</v>
      </c>
    </row>
    <row r="432" spans="1:9" x14ac:dyDescent="0.2">
      <c r="A432" t="s">
        <v>8918</v>
      </c>
      <c r="B432" s="341">
        <v>1.4091992526757634E-3</v>
      </c>
      <c r="C432" s="337">
        <v>1.6035966339989255E-3</v>
      </c>
      <c r="D432" s="337">
        <v>0</v>
      </c>
      <c r="E432" s="337">
        <v>-1.6998623836172629E-3</v>
      </c>
      <c r="F432" s="337">
        <v>6.8801662870393652E-4</v>
      </c>
      <c r="G432" s="12">
        <v>8.677379538219886E-3</v>
      </c>
      <c r="H432" s="12">
        <v>8.677379538219886E-3</v>
      </c>
    </row>
    <row r="433" spans="1:9" x14ac:dyDescent="0.2">
      <c r="A433" t="s">
        <v>8595</v>
      </c>
      <c r="B433" s="341">
        <v>0.76417036731276222</v>
      </c>
      <c r="C433" s="337">
        <v>6.2352531585783393E-3</v>
      </c>
      <c r="D433" s="337">
        <v>4.3650422358995996E-4</v>
      </c>
      <c r="E433" s="337">
        <v>3.9046923374520329E-3</v>
      </c>
      <c r="F433" s="337">
        <v>0.42580445536845324</v>
      </c>
      <c r="G433" s="12">
        <v>8.0742669242013072</v>
      </c>
      <c r="H433" s="12">
        <v>8.0742669242013072</v>
      </c>
      <c r="I433" s="12"/>
    </row>
    <row r="434" spans="1:9" x14ac:dyDescent="0.2">
      <c r="A434" t="s">
        <v>8919</v>
      </c>
      <c r="B434" s="341">
        <v>5.1214598980177399</v>
      </c>
      <c r="C434" s="337">
        <v>0</v>
      </c>
      <c r="D434" s="337">
        <v>1.7661338098711246</v>
      </c>
      <c r="E434" s="337">
        <v>-9.8288555572917318</v>
      </c>
      <c r="F434" s="337">
        <v>6.1010551055134057</v>
      </c>
      <c r="G434" s="12">
        <v>115.6905401531082</v>
      </c>
      <c r="H434" s="12">
        <v>115.6905401531082</v>
      </c>
      <c r="I434" s="12"/>
    </row>
    <row r="435" spans="1:9" x14ac:dyDescent="0.2">
      <c r="A435" t="s">
        <v>8920</v>
      </c>
      <c r="B435" s="341">
        <v>6.7402331733309442E-4</v>
      </c>
      <c r="C435" s="337">
        <v>0</v>
      </c>
      <c r="D435" s="337">
        <v>0</v>
      </c>
      <c r="E435" s="337">
        <v>4.3357978652159039E-4</v>
      </c>
      <c r="F435" s="337">
        <v>7.1330623076721643E-5</v>
      </c>
      <c r="G435" s="12">
        <v>1.3525985539363948E-3</v>
      </c>
      <c r="H435" s="12">
        <v>1.3525985539363948E-3</v>
      </c>
    </row>
    <row r="436" spans="1:9" x14ac:dyDescent="0.2">
      <c r="A436" t="s">
        <v>8921</v>
      </c>
      <c r="B436" s="341">
        <v>14.998832735891655</v>
      </c>
      <c r="C436" s="337">
        <v>0</v>
      </c>
      <c r="D436" s="337">
        <v>0</v>
      </c>
      <c r="E436" s="337">
        <v>14.998832735891655</v>
      </c>
      <c r="F436" s="337">
        <v>0</v>
      </c>
      <c r="G436" s="12">
        <v>0</v>
      </c>
      <c r="H436" s="12">
        <v>0</v>
      </c>
    </row>
    <row r="437" spans="1:9" x14ac:dyDescent="0.2">
      <c r="A437" t="s">
        <v>8596</v>
      </c>
      <c r="B437" s="341">
        <v>0.81062320831228019</v>
      </c>
      <c r="C437" s="337">
        <v>0.78468014866393121</v>
      </c>
      <c r="D437" s="337">
        <v>1.1553050439666096E-2</v>
      </c>
      <c r="E437" s="337">
        <v>-1.9183019786872535E-5</v>
      </c>
      <c r="F437" s="337">
        <v>1.1723727218829373E-2</v>
      </c>
      <c r="G437" s="12">
        <v>0.22230979905891735</v>
      </c>
      <c r="H437" s="12">
        <v>0.22230979905891735</v>
      </c>
      <c r="I437" s="12"/>
    </row>
    <row r="438" spans="1:9" x14ac:dyDescent="0.2">
      <c r="A438" t="s">
        <v>8625</v>
      </c>
      <c r="B438" s="341">
        <v>2.7538663256281134E-4</v>
      </c>
      <c r="C438" s="337">
        <v>0</v>
      </c>
      <c r="D438" s="337">
        <v>0</v>
      </c>
      <c r="E438" s="337">
        <v>8.501963705050315E-5</v>
      </c>
      <c r="F438" s="337">
        <v>1.9036699551230819E-4</v>
      </c>
      <c r="G438" s="12">
        <v>3.609811771449319E-3</v>
      </c>
      <c r="H438" s="12">
        <v>3.609811771449319E-3</v>
      </c>
    </row>
    <row r="439" spans="1:9" x14ac:dyDescent="0.2">
      <c r="A439" t="s">
        <v>453</v>
      </c>
      <c r="B439" s="341">
        <v>6.6423952524782522E-4</v>
      </c>
      <c r="C439" s="337">
        <v>0</v>
      </c>
      <c r="D439" s="337">
        <v>0</v>
      </c>
      <c r="E439" s="337">
        <v>4.7427091423271243E-4</v>
      </c>
      <c r="F439" s="337">
        <v>1.1398602037755712E-4</v>
      </c>
      <c r="G439" s="12">
        <v>2.1614465103693046E-3</v>
      </c>
      <c r="H439" s="12">
        <v>2.1614465103693046E-3</v>
      </c>
    </row>
    <row r="440" spans="1:9" x14ac:dyDescent="0.2">
      <c r="A440" t="s">
        <v>8923</v>
      </c>
      <c r="B440" s="341">
        <v>4.2110097932360428E-3</v>
      </c>
      <c r="C440" s="337">
        <v>0</v>
      </c>
      <c r="D440" s="337">
        <v>1.6943888123385816E-4</v>
      </c>
      <c r="E440" s="337">
        <v>-9.9472223514821684E-4</v>
      </c>
      <c r="F440" s="337">
        <v>2.3305733222293247E-3</v>
      </c>
      <c r="G440" s="12">
        <v>4.4193222623326131E-2</v>
      </c>
      <c r="H440" s="12">
        <v>4.4193222623326131E-2</v>
      </c>
      <c r="I440" s="12"/>
    </row>
    <row r="441" spans="1:9" x14ac:dyDescent="0.2">
      <c r="A441" t="s">
        <v>8626</v>
      </c>
      <c r="B441" s="341">
        <v>1.1343180859278402E-3</v>
      </c>
      <c r="C441" s="337">
        <v>0</v>
      </c>
      <c r="D441" s="337">
        <v>0</v>
      </c>
      <c r="E441" s="337">
        <v>7.593183572109875E-4</v>
      </c>
      <c r="F441" s="337">
        <v>1.9863434603992165E-4</v>
      </c>
      <c r="G441" s="12">
        <v>3.7665804338582781E-3</v>
      </c>
      <c r="H441" s="12">
        <v>3.7665804338582781E-3</v>
      </c>
      <c r="I441" s="12"/>
    </row>
    <row r="442" spans="1:9" x14ac:dyDescent="0.2">
      <c r="A442" t="s">
        <v>8597</v>
      </c>
      <c r="B442" s="341">
        <v>68.588018479718713</v>
      </c>
      <c r="C442" s="337">
        <v>32.701372371154044</v>
      </c>
      <c r="D442" s="337">
        <v>4.5974860135128743</v>
      </c>
      <c r="E442" s="337">
        <v>12.383508525949225</v>
      </c>
      <c r="F442" s="337">
        <v>9.6354251457647386</v>
      </c>
      <c r="G442">
        <v>182.71061651467565</v>
      </c>
      <c r="H442">
        <v>182.71061651467565</v>
      </c>
    </row>
    <row r="443" spans="1:9" x14ac:dyDescent="0.2">
      <c r="A443" t="s">
        <v>8495</v>
      </c>
      <c r="B443" s="341">
        <v>3.7229464430821948</v>
      </c>
      <c r="C443" s="337">
        <v>0</v>
      </c>
      <c r="D443" s="337">
        <v>0.18810295391413839</v>
      </c>
      <c r="E443" s="337">
        <v>3.0323745636963739</v>
      </c>
      <c r="F443" s="337">
        <v>0.38315761919355962</v>
      </c>
      <c r="G443" s="12">
        <v>7.2655813071125595</v>
      </c>
      <c r="H443" s="12">
        <v>7.2655813071125595</v>
      </c>
    </row>
    <row r="444" spans="1:9" x14ac:dyDescent="0.2">
      <c r="A444" t="s">
        <v>8697</v>
      </c>
      <c r="B444" s="341">
        <v>4.6703232268212186E-2</v>
      </c>
      <c r="C444" s="337">
        <v>9.1682951690482406E-3</v>
      </c>
      <c r="D444" s="337">
        <v>4.6243677542908016E-3</v>
      </c>
      <c r="E444" s="337">
        <v>3.5072837546558377E-4</v>
      </c>
      <c r="F444" s="337">
        <v>1.6672699786585619E-2</v>
      </c>
      <c r="G444">
        <v>0.31615410953715467</v>
      </c>
      <c r="H444">
        <v>0.31615410953715467</v>
      </c>
    </row>
    <row r="445" spans="1:9" x14ac:dyDescent="0.2">
      <c r="A445" t="s">
        <v>352</v>
      </c>
      <c r="B445" s="341">
        <v>173.25047177218613</v>
      </c>
      <c r="C445" s="337">
        <v>0</v>
      </c>
      <c r="D445" s="337">
        <v>0</v>
      </c>
      <c r="E445" s="337">
        <v>-201.99611551959552</v>
      </c>
      <c r="F445" s="337">
        <v>321.53134087522568</v>
      </c>
      <c r="G445" s="12">
        <v>5132.833799848966</v>
      </c>
      <c r="H445" s="12">
        <v>5132.833799848966</v>
      </c>
    </row>
    <row r="446" spans="1:9" x14ac:dyDescent="0.2">
      <c r="A446" t="s">
        <v>8924</v>
      </c>
      <c r="B446" s="341">
        <v>1.5938501648006256E-3</v>
      </c>
      <c r="C446" s="337">
        <v>1.4194657839361566E-4</v>
      </c>
      <c r="D446" s="337">
        <v>0</v>
      </c>
      <c r="E446" s="337">
        <v>2.5060672785132544E-4</v>
      </c>
      <c r="F446" s="337">
        <v>7.37230800978373E-4</v>
      </c>
      <c r="G446">
        <v>1.1768940356641564E-2</v>
      </c>
      <c r="H446">
        <v>1.1768940356641564E-2</v>
      </c>
    </row>
    <row r="447" spans="1:9" x14ac:dyDescent="0.2">
      <c r="A447" t="s">
        <v>8925</v>
      </c>
      <c r="B447" s="341">
        <v>-1.7503834184827189E-4</v>
      </c>
      <c r="C447" s="337">
        <v>0</v>
      </c>
      <c r="D447" s="337">
        <v>0</v>
      </c>
      <c r="E447" s="337">
        <v>-1.7503834184827189E-4</v>
      </c>
      <c r="F447" s="337">
        <v>0</v>
      </c>
      <c r="G447">
        <v>0</v>
      </c>
      <c r="H447">
        <v>0</v>
      </c>
    </row>
    <row r="448" spans="1:9" x14ac:dyDescent="0.2">
      <c r="A448" t="s">
        <v>414</v>
      </c>
      <c r="B448" s="341">
        <v>5.0343701285934861</v>
      </c>
      <c r="C448" s="337">
        <v>2.139821031228752</v>
      </c>
      <c r="D448" s="337">
        <v>0</v>
      </c>
      <c r="E448" s="337">
        <v>1.3471546841682027</v>
      </c>
      <c r="F448" s="337">
        <v>1.3489127829285301</v>
      </c>
      <c r="G448" s="12">
        <v>17.012711165828687</v>
      </c>
      <c r="H448" s="12">
        <v>17.012711165828687</v>
      </c>
    </row>
    <row r="449" spans="1:9" x14ac:dyDescent="0.2">
      <c r="A449" t="s">
        <v>415</v>
      </c>
      <c r="B449" s="341">
        <v>0.21663461588112551</v>
      </c>
      <c r="C449" s="337">
        <v>1.7425795255009868E-2</v>
      </c>
      <c r="D449" s="337">
        <v>2.5660839322189159E-4</v>
      </c>
      <c r="E449" s="337">
        <v>-1.9183016106635864E-5</v>
      </c>
      <c r="F449" s="337">
        <v>0.16188876692478607</v>
      </c>
      <c r="G449" s="12">
        <v>3.0697967099697396</v>
      </c>
      <c r="H449" s="12">
        <v>3.0697967099697396</v>
      </c>
    </row>
    <row r="450" spans="1:9" x14ac:dyDescent="0.2">
      <c r="A450" t="s">
        <v>416</v>
      </c>
      <c r="B450" s="341">
        <v>2.761348820375214E-4</v>
      </c>
      <c r="C450" s="337">
        <v>0</v>
      </c>
      <c r="D450" s="337">
        <v>0</v>
      </c>
      <c r="E450" s="337">
        <v>8.3544268894958232E-5</v>
      </c>
      <c r="F450" s="337">
        <v>1.9259061314256317E-4</v>
      </c>
      <c r="G450" s="12">
        <v>3.6519768593380841E-3</v>
      </c>
      <c r="H450" s="12">
        <v>3.6519768593380841E-3</v>
      </c>
    </row>
    <row r="451" spans="1:9" x14ac:dyDescent="0.2">
      <c r="A451" t="s">
        <v>8926</v>
      </c>
      <c r="B451" s="341">
        <v>5.3691184124363589E-4</v>
      </c>
      <c r="C451" s="337">
        <v>1.7957988078916621E-4</v>
      </c>
      <c r="D451" s="337">
        <v>2.5051323932670958E-6</v>
      </c>
      <c r="E451" s="337">
        <v>5.9376002054145789E-5</v>
      </c>
      <c r="F451" s="337">
        <v>2.4038716645342637E-4</v>
      </c>
      <c r="G451" s="12">
        <v>4.5583133821787969E-3</v>
      </c>
      <c r="H451" s="12">
        <v>4.5583133821787969E-3</v>
      </c>
      <c r="I451" s="12"/>
    </row>
    <row r="452" spans="1:9" x14ac:dyDescent="0.2">
      <c r="A452" t="s">
        <v>8927</v>
      </c>
      <c r="B452" s="341">
        <v>2.2881658683872989E-4</v>
      </c>
      <c r="C452" s="337">
        <v>0</v>
      </c>
      <c r="D452" s="337">
        <v>0</v>
      </c>
      <c r="E452" s="337">
        <v>4.4438447657116803E-5</v>
      </c>
      <c r="F452" s="337">
        <v>1.8437813918161308E-4</v>
      </c>
      <c r="G452" s="12">
        <v>3.4962487873727846E-3</v>
      </c>
      <c r="H452" s="12">
        <v>3.4962487873727846E-3</v>
      </c>
    </row>
    <row r="453" spans="1:9" x14ac:dyDescent="0.2">
      <c r="A453" t="s">
        <v>417</v>
      </c>
      <c r="B453" s="341">
        <v>0.18023487754834905</v>
      </c>
      <c r="C453" s="337">
        <v>0.1743265704293688</v>
      </c>
      <c r="D453" s="337">
        <v>2.5666007245842316E-3</v>
      </c>
      <c r="E453" s="337">
        <v>1.9183016107371387E-5</v>
      </c>
      <c r="F453" s="337">
        <v>2.7032991959311538E-3</v>
      </c>
      <c r="G453" s="12">
        <v>5.1260993182984958E-2</v>
      </c>
      <c r="H453" s="12">
        <v>5.1260993182984958E-2</v>
      </c>
    </row>
    <row r="454" spans="1:9" x14ac:dyDescent="0.2">
      <c r="A454" t="s">
        <v>418</v>
      </c>
      <c r="B454" s="341">
        <v>2.5937515919319839E-4</v>
      </c>
      <c r="C454" s="337">
        <v>0</v>
      </c>
      <c r="D454" s="337">
        <v>0</v>
      </c>
      <c r="E454" s="337">
        <v>6.9717924469068582E-5</v>
      </c>
      <c r="F454" s="337">
        <v>1.8965723472412984E-4</v>
      </c>
      <c r="G454" s="12">
        <v>3.5963530159482181E-3</v>
      </c>
      <c r="H454" s="12">
        <v>3.5963530159482181E-3</v>
      </c>
    </row>
    <row r="455" spans="1:9" x14ac:dyDescent="0.2">
      <c r="A455" t="s">
        <v>419</v>
      </c>
      <c r="B455" s="341">
        <v>0.20164332617092004</v>
      </c>
      <c r="C455" s="337">
        <v>0.11051569306636229</v>
      </c>
      <c r="D455" s="337">
        <v>7.733179772060568E-3</v>
      </c>
      <c r="E455" s="337">
        <v>6.9496830512166818E-2</v>
      </c>
      <c r="F455" s="337">
        <v>7.852597503476463E-3</v>
      </c>
      <c r="G455" s="12">
        <v>0.14890395695019587</v>
      </c>
      <c r="H455" s="12">
        <v>0.14890395695019587</v>
      </c>
    </row>
    <row r="456" spans="1:9" x14ac:dyDescent="0.2">
      <c r="A456" t="s">
        <v>8598</v>
      </c>
      <c r="B456" s="341">
        <v>0.10460991042080207</v>
      </c>
      <c r="C456" s="337">
        <v>0</v>
      </c>
      <c r="D456" s="337">
        <v>1.1026280307285469E-3</v>
      </c>
      <c r="E456" s="337">
        <v>8.8255572819780748E-2</v>
      </c>
      <c r="F456" s="337">
        <v>1.2038364080917428E-2</v>
      </c>
      <c r="G456" s="12">
        <v>0.22827606356522409</v>
      </c>
      <c r="H456" s="12">
        <v>0.22827606356522409</v>
      </c>
    </row>
    <row r="457" spans="1:9" x14ac:dyDescent="0.2">
      <c r="A457" t="s">
        <v>8932</v>
      </c>
      <c r="B457" s="341">
        <v>5.5430463368099292E-4</v>
      </c>
      <c r="C457" s="337">
        <v>0</v>
      </c>
      <c r="D457" s="337">
        <v>0</v>
      </c>
      <c r="E457" s="337">
        <v>3.3232586064822593E-4</v>
      </c>
      <c r="F457" s="337">
        <v>6.5852818484213814E-5</v>
      </c>
      <c r="G457" s="12">
        <v>1.2487263283622121E-3</v>
      </c>
      <c r="H457" s="12">
        <v>1.2487263283622121E-3</v>
      </c>
    </row>
    <row r="458" spans="1:9" x14ac:dyDescent="0.2">
      <c r="A458" t="s">
        <v>420</v>
      </c>
      <c r="B458" s="341">
        <v>0.45518666896392546</v>
      </c>
      <c r="C458" s="337">
        <v>0</v>
      </c>
      <c r="D458" s="337">
        <v>4.9449680000112298E-3</v>
      </c>
      <c r="E458" s="337">
        <v>0.42090342407308112</v>
      </c>
      <c r="F458" s="337">
        <v>2.3157066890819113E-2</v>
      </c>
      <c r="G458" s="12">
        <v>0.43911315840099724</v>
      </c>
      <c r="H458" s="12">
        <v>0.43911315840099724</v>
      </c>
    </row>
    <row r="459" spans="1:9" x14ac:dyDescent="0.2">
      <c r="A459" t="s">
        <v>421</v>
      </c>
      <c r="B459" s="341">
        <v>-2.6562197649731147</v>
      </c>
      <c r="C459" s="337">
        <v>0</v>
      </c>
      <c r="D459" s="337">
        <v>0</v>
      </c>
      <c r="E459" s="337">
        <v>-3.7982459567983344</v>
      </c>
      <c r="F459" s="337">
        <v>0.64943374808185994</v>
      </c>
      <c r="G459" s="12">
        <v>12.314811095764636</v>
      </c>
      <c r="H459" s="12">
        <v>12.314811095764636</v>
      </c>
    </row>
    <row r="460" spans="1:9" x14ac:dyDescent="0.2">
      <c r="A460" t="s">
        <v>422</v>
      </c>
      <c r="B460" s="341">
        <v>2.0149858798276803</v>
      </c>
      <c r="C460" s="337">
        <v>0</v>
      </c>
      <c r="D460" s="337">
        <v>0</v>
      </c>
      <c r="E460" s="337">
        <v>0.93955595128444902</v>
      </c>
      <c r="F460" s="337">
        <v>1.0754299285432314</v>
      </c>
      <c r="G460" s="12">
        <v>17.167853906776582</v>
      </c>
      <c r="H460" s="12">
        <v>17.167853906776582</v>
      </c>
    </row>
    <row r="461" spans="1:9" x14ac:dyDescent="0.2">
      <c r="A461" t="s">
        <v>8599</v>
      </c>
      <c r="B461" s="341">
        <v>5.2911684102107861</v>
      </c>
      <c r="C461" s="337">
        <v>5.098495241829581</v>
      </c>
      <c r="D461" s="337">
        <v>7.5066228282930539E-2</v>
      </c>
      <c r="E461" s="337">
        <v>-1.9183072588191408E-5</v>
      </c>
      <c r="F461" s="337">
        <v>9.5703947868705425E-2</v>
      </c>
      <c r="G461" s="12">
        <v>1.8147748597959472</v>
      </c>
      <c r="H461" s="12">
        <v>1.8147748597959472</v>
      </c>
    </row>
    <row r="462" spans="1:9" x14ac:dyDescent="0.2">
      <c r="A462" t="s">
        <v>8627</v>
      </c>
      <c r="B462" s="341">
        <v>3.0253168165735343E-4</v>
      </c>
      <c r="C462" s="337">
        <v>0</v>
      </c>
      <c r="D462" s="337">
        <v>0</v>
      </c>
      <c r="E462" s="337">
        <v>1.0741224537701198E-4</v>
      </c>
      <c r="F462" s="337">
        <v>1.9511943628034144E-4</v>
      </c>
      <c r="G462" s="12">
        <v>3.699929370781042E-3</v>
      </c>
      <c r="H462" s="12">
        <v>3.699929370781042E-3</v>
      </c>
    </row>
    <row r="463" spans="1:9" x14ac:dyDescent="0.2">
      <c r="A463" t="s">
        <v>8600</v>
      </c>
      <c r="B463" s="341">
        <v>22.793631624175649</v>
      </c>
      <c r="C463" s="337">
        <v>24.060544937229746</v>
      </c>
      <c r="D463" s="337">
        <v>0.30521388650286391</v>
      </c>
      <c r="E463" s="337">
        <v>-1.9701082803225063</v>
      </c>
      <c r="F463" s="337">
        <v>0.32380868789656614</v>
      </c>
      <c r="G463" s="12">
        <v>6.1401841748929025</v>
      </c>
      <c r="H463" s="12">
        <v>6.1401841748929025</v>
      </c>
    </row>
    <row r="464" spans="1:9" x14ac:dyDescent="0.2">
      <c r="A464" t="s">
        <v>8935</v>
      </c>
      <c r="B464" s="341">
        <v>7.1407175453217365E-4</v>
      </c>
      <c r="C464" s="337">
        <v>0</v>
      </c>
      <c r="D464" s="337">
        <v>0</v>
      </c>
      <c r="E464" s="337">
        <v>0</v>
      </c>
      <c r="F464" s="337">
        <v>5.8098901951391367E-4</v>
      </c>
      <c r="G464" s="12">
        <v>1.1016935977163779E-2</v>
      </c>
      <c r="H464" s="12">
        <v>1.1016935977163779E-2</v>
      </c>
    </row>
    <row r="465" spans="1:9" x14ac:dyDescent="0.2">
      <c r="A465" t="s">
        <v>423</v>
      </c>
      <c r="B465" s="341">
        <v>55.765574801658929</v>
      </c>
      <c r="C465" s="337">
        <v>4.1308262733893137</v>
      </c>
      <c r="D465" s="337">
        <v>0</v>
      </c>
      <c r="E465" s="337">
        <v>36.344467975320299</v>
      </c>
      <c r="F465" s="337">
        <v>7.3430949905078222</v>
      </c>
      <c r="G465" s="12">
        <v>158.94371124882974</v>
      </c>
      <c r="H465" s="12">
        <v>158.94371124882974</v>
      </c>
    </row>
    <row r="466" spans="1:9" x14ac:dyDescent="0.2">
      <c r="A466" t="s">
        <v>8937</v>
      </c>
      <c r="B466" s="341">
        <v>3.6122226495047727E-4</v>
      </c>
      <c r="C466" s="337">
        <v>0</v>
      </c>
      <c r="D466" s="337">
        <v>7.7473163644742419E-5</v>
      </c>
      <c r="E466" s="337">
        <v>-5.3342203373460927E-8</v>
      </c>
      <c r="F466" s="337">
        <v>1.4294368608452592E-4</v>
      </c>
      <c r="G466" s="12">
        <v>2.2819118702782351E-3</v>
      </c>
      <c r="H466" s="12">
        <v>2.2819118702782351E-3</v>
      </c>
    </row>
    <row r="467" spans="1:9" x14ac:dyDescent="0.2">
      <c r="A467" t="s">
        <v>8555</v>
      </c>
      <c r="B467" s="341">
        <v>93.433582385347577</v>
      </c>
      <c r="C467" s="337">
        <v>0</v>
      </c>
      <c r="D467" s="337">
        <v>0</v>
      </c>
      <c r="E467" s="337">
        <v>93.433582385347577</v>
      </c>
      <c r="F467" s="337">
        <v>0</v>
      </c>
      <c r="G467" s="12">
        <v>0</v>
      </c>
      <c r="H467" s="12">
        <v>0</v>
      </c>
    </row>
    <row r="468" spans="1:9" x14ac:dyDescent="0.2">
      <c r="A468" t="s">
        <v>8668</v>
      </c>
      <c r="B468" s="341">
        <v>6.0982591806490287E-3</v>
      </c>
      <c r="C468" s="337">
        <v>0</v>
      </c>
      <c r="D468" s="337">
        <v>0</v>
      </c>
      <c r="E468" s="337">
        <v>5.5103598016010141E-3</v>
      </c>
      <c r="F468" s="337">
        <v>4.2020041600739847E-4</v>
      </c>
      <c r="G468" s="12">
        <v>6.7079585216246532E-3</v>
      </c>
      <c r="H468" s="12">
        <v>6.7079585216246532E-3</v>
      </c>
      <c r="I468" s="12"/>
    </row>
    <row r="469" spans="1:9" x14ac:dyDescent="0.2">
      <c r="A469" t="s">
        <v>425</v>
      </c>
      <c r="B469" s="341">
        <v>2.6918783363974359E-3</v>
      </c>
      <c r="C469" s="337">
        <v>0</v>
      </c>
      <c r="D469" s="337">
        <v>0</v>
      </c>
      <c r="E469" s="337">
        <v>2.0482119503896627E-3</v>
      </c>
      <c r="F469" s="337">
        <v>3.7300515832061853E-4</v>
      </c>
      <c r="G469" s="12">
        <v>5.954547009117411E-3</v>
      </c>
      <c r="H469" s="12">
        <v>5.954547009117411E-3</v>
      </c>
    </row>
    <row r="470" spans="1:9" x14ac:dyDescent="0.2">
      <c r="A470" t="s">
        <v>8938</v>
      </c>
      <c r="B470" s="341">
        <v>7.6537878398798493E-4</v>
      </c>
      <c r="C470" s="337">
        <v>-4.2262970585442634E-9</v>
      </c>
      <c r="D470" s="337">
        <v>0</v>
      </c>
      <c r="E470" s="337">
        <v>1.7124633656367895E-4</v>
      </c>
      <c r="F470" s="337">
        <v>3.3040898002757794E-4</v>
      </c>
      <c r="G470" s="12">
        <v>5.2745538765917779E-3</v>
      </c>
      <c r="H470" s="12">
        <v>5.2745538765917779E-3</v>
      </c>
      <c r="I470" s="12"/>
    </row>
    <row r="471" spans="1:9" x14ac:dyDescent="0.2">
      <c r="A471" t="s">
        <v>8601</v>
      </c>
      <c r="B471" s="341">
        <v>4.6873629061126758E-3</v>
      </c>
      <c r="C471" s="337">
        <v>1.6094716840110272E-3</v>
      </c>
      <c r="D471" s="337">
        <v>1.1283061224068719E-4</v>
      </c>
      <c r="E471" s="337">
        <v>9.9508725797407133E-4</v>
      </c>
      <c r="F471" s="337">
        <v>1.1130973998166429E-3</v>
      </c>
      <c r="G471" s="12">
        <v>2.1106978580055162E-2</v>
      </c>
      <c r="H471" s="12">
        <v>2.1106978580055162E-2</v>
      </c>
    </row>
    <row r="472" spans="1:9" x14ac:dyDescent="0.2">
      <c r="A472" t="s">
        <v>460</v>
      </c>
      <c r="B472" s="341">
        <v>72.37722661164203</v>
      </c>
      <c r="C472" s="337">
        <v>6.7747852031415983</v>
      </c>
      <c r="D472" s="337">
        <v>0</v>
      </c>
      <c r="E472" s="337">
        <v>51.646593096661903</v>
      </c>
      <c r="F472" s="337">
        <v>10.1249296732262</v>
      </c>
      <c r="G472" s="12">
        <v>127.69728798251894</v>
      </c>
      <c r="H472" s="12">
        <v>127.69728798251894</v>
      </c>
    </row>
    <row r="473" spans="1:9" x14ac:dyDescent="0.2">
      <c r="A473" t="s">
        <v>461</v>
      </c>
      <c r="B473" s="341">
        <v>3.455327954163129E-4</v>
      </c>
      <c r="C473" s="337">
        <v>1.7375048538753658E-6</v>
      </c>
      <c r="D473" s="337">
        <v>0</v>
      </c>
      <c r="E473" s="337">
        <v>1.8794547385788898E-4</v>
      </c>
      <c r="F473" s="337">
        <v>1.1160970174984899E-4</v>
      </c>
      <c r="G473" s="12">
        <v>1.4076400218049304E-3</v>
      </c>
      <c r="H473" s="12">
        <v>1.4076400218049304E-3</v>
      </c>
    </row>
    <row r="474" spans="1:9" x14ac:dyDescent="0.2">
      <c r="A474" t="s">
        <v>463</v>
      </c>
      <c r="B474" s="341">
        <v>94.000598616930631</v>
      </c>
      <c r="C474" s="337">
        <v>7.082775104996422</v>
      </c>
      <c r="D474" s="337">
        <v>0</v>
      </c>
      <c r="E474" s="337">
        <v>49.58471353287635</v>
      </c>
      <c r="F474" s="337">
        <v>17.929074089728388</v>
      </c>
      <c r="G474" s="12">
        <v>388.08071783905768</v>
      </c>
      <c r="H474" s="12">
        <v>388.08071783905768</v>
      </c>
    </row>
    <row r="475" spans="1:9" x14ac:dyDescent="0.2">
      <c r="A475" t="s">
        <v>9360</v>
      </c>
      <c r="B475" s="341">
        <v>22.620000243186951</v>
      </c>
      <c r="C475" s="337">
        <v>22.620000243186951</v>
      </c>
      <c r="D475" s="337">
        <v>0</v>
      </c>
      <c r="E475" s="337">
        <v>0</v>
      </c>
      <c r="F475" s="337">
        <v>0</v>
      </c>
      <c r="G475" s="12">
        <v>0</v>
      </c>
      <c r="H475" s="12">
        <v>0</v>
      </c>
    </row>
    <row r="476" spans="1:9" x14ac:dyDescent="0.2">
      <c r="A476" t="s">
        <v>8939</v>
      </c>
      <c r="B476" s="341">
        <v>7.1220370003245129E-4</v>
      </c>
      <c r="C476" s="337">
        <v>2.7128159598955381E-5</v>
      </c>
      <c r="D476" s="337">
        <v>0</v>
      </c>
      <c r="E476" s="337">
        <v>1.7078917696032646E-4</v>
      </c>
      <c r="F476" s="337">
        <v>4.8410898306005656E-4</v>
      </c>
      <c r="G476" s="12">
        <v>0</v>
      </c>
      <c r="H476" s="12">
        <v>0</v>
      </c>
      <c r="I476" s="12"/>
    </row>
    <row r="477" spans="1:9" x14ac:dyDescent="0.2">
      <c r="A477" t="s">
        <v>8940</v>
      </c>
      <c r="B477" s="341">
        <v>7.5316458538166308E-5</v>
      </c>
      <c r="C477" s="337">
        <v>0</v>
      </c>
      <c r="D477" s="337">
        <v>0</v>
      </c>
      <c r="E477" s="337">
        <v>7.5316458538166308E-5</v>
      </c>
      <c r="F477" s="337">
        <v>0</v>
      </c>
      <c r="G477" s="12">
        <v>0</v>
      </c>
      <c r="H477" s="12">
        <v>0</v>
      </c>
      <c r="I477" s="12"/>
    </row>
    <row r="478" spans="1:9" x14ac:dyDescent="0.2">
      <c r="A478" t="s">
        <v>8602</v>
      </c>
      <c r="B478" s="341">
        <v>210.11648258937927</v>
      </c>
      <c r="C478" s="337">
        <v>127.50594229302212</v>
      </c>
      <c r="D478" s="337">
        <v>7.5819916080047394</v>
      </c>
      <c r="E478" s="337">
        <v>67.152265451041444</v>
      </c>
      <c r="F478" s="337">
        <v>4.4503497386261186</v>
      </c>
      <c r="G478" s="12">
        <v>84.389233702647175</v>
      </c>
      <c r="H478" s="12">
        <v>84.389233702647175</v>
      </c>
    </row>
    <row r="479" spans="1:9" x14ac:dyDescent="0.2">
      <c r="A479" t="s">
        <v>466</v>
      </c>
      <c r="B479" s="341">
        <v>1.4010930848541315E-4</v>
      </c>
      <c r="C479" s="337">
        <v>1.1131522730978325E-6</v>
      </c>
      <c r="D479" s="337">
        <v>0</v>
      </c>
      <c r="E479" s="337">
        <v>-1.4580352313726744E-5</v>
      </c>
      <c r="F479" s="337">
        <v>1.4283281172843226E-4</v>
      </c>
      <c r="G479" s="12">
        <v>2.708450399918E-3</v>
      </c>
      <c r="H479" s="12">
        <v>2.708450399918E-3</v>
      </c>
    </row>
    <row r="480" spans="1:9" x14ac:dyDescent="0.2">
      <c r="A480" t="s">
        <v>8603</v>
      </c>
      <c r="B480" s="341">
        <v>3.1310706902668994</v>
      </c>
      <c r="C480" s="337">
        <v>2.5414530198926433</v>
      </c>
      <c r="D480" s="337">
        <v>0.16461912030688231</v>
      </c>
      <c r="E480" s="337">
        <v>0.24562393069372312</v>
      </c>
      <c r="F480" s="337">
        <v>0.10135234683589509</v>
      </c>
      <c r="G480" s="12">
        <v>1.9218819611436968</v>
      </c>
      <c r="H480" s="12">
        <v>1.9218819611436968</v>
      </c>
      <c r="I480" s="12"/>
    </row>
    <row r="481" spans="1:9" x14ac:dyDescent="0.2">
      <c r="A481" t="s">
        <v>8942</v>
      </c>
      <c r="B481" s="341">
        <v>1.3995545474213694E-4</v>
      </c>
      <c r="C481" s="337">
        <v>1.1131522730978325E-6</v>
      </c>
      <c r="D481" s="337">
        <v>0</v>
      </c>
      <c r="E481" s="337">
        <v>-1.5503649936462136E-5</v>
      </c>
      <c r="F481" s="337">
        <v>1.4339326280724638E-4</v>
      </c>
      <c r="G481" s="12">
        <v>2.719077887609236E-3</v>
      </c>
      <c r="H481" s="12">
        <v>2.719077887609236E-3</v>
      </c>
      <c r="I481" s="12"/>
    </row>
    <row r="482" spans="1:9" x14ac:dyDescent="0.2">
      <c r="A482" t="s">
        <v>8943</v>
      </c>
      <c r="B482" s="341">
        <v>9.9175398802901901E-4</v>
      </c>
      <c r="C482" s="337">
        <v>0</v>
      </c>
      <c r="D482" s="337">
        <v>0</v>
      </c>
      <c r="E482" s="337">
        <v>3.2131835283166765E-4</v>
      </c>
      <c r="F482" s="337">
        <v>6.172469744048642E-4</v>
      </c>
      <c r="G482" s="12">
        <v>0</v>
      </c>
      <c r="H482" s="12">
        <v>0</v>
      </c>
      <c r="I482" s="12"/>
    </row>
    <row r="483" spans="1:9" x14ac:dyDescent="0.2">
      <c r="A483" t="s">
        <v>8944</v>
      </c>
      <c r="B483" s="341">
        <v>5.8462811593646986</v>
      </c>
      <c r="C483" s="337">
        <v>0</v>
      </c>
      <c r="D483" s="337">
        <v>0</v>
      </c>
      <c r="E483" s="337">
        <v>1.5000972472626906</v>
      </c>
      <c r="F483" s="337">
        <v>4.001381785225294</v>
      </c>
      <c r="G483" s="12">
        <v>28.998752367848212</v>
      </c>
      <c r="H483" s="12">
        <v>28.998752367848212</v>
      </c>
      <c r="I483" s="12"/>
    </row>
    <row r="484" spans="1:9" x14ac:dyDescent="0.2">
      <c r="A484" t="s">
        <v>8945</v>
      </c>
      <c r="B484" s="341">
        <v>2.9247933818580738E-4</v>
      </c>
      <c r="C484" s="337">
        <v>0</v>
      </c>
      <c r="D484" s="337">
        <v>0</v>
      </c>
      <c r="E484" s="337">
        <v>8.4255961975199408E-5</v>
      </c>
      <c r="F484" s="337">
        <v>9.9998428770740552E-5</v>
      </c>
      <c r="G484" s="12">
        <v>2.1644989487973488E-3</v>
      </c>
      <c r="H484" s="12">
        <v>2.1644989487973488E-3</v>
      </c>
      <c r="I484" s="12"/>
    </row>
    <row r="485" spans="1:9" x14ac:dyDescent="0.2">
      <c r="A485" t="s">
        <v>8664</v>
      </c>
      <c r="B485" s="341">
        <v>1.6817802439421405</v>
      </c>
      <c r="C485" s="337">
        <v>0</v>
      </c>
      <c r="D485" s="337">
        <v>0</v>
      </c>
      <c r="E485" s="337">
        <v>1.0582291697003285</v>
      </c>
      <c r="F485" s="337">
        <v>0.623551074241812</v>
      </c>
      <c r="G485" s="12">
        <v>9.9541899122130442</v>
      </c>
      <c r="H485" s="12">
        <v>9.9541899122130442</v>
      </c>
      <c r="I485" s="12"/>
    </row>
    <row r="486" spans="1:9" x14ac:dyDescent="0.2">
      <c r="A486" t="s">
        <v>468</v>
      </c>
      <c r="B486" s="341">
        <v>3.4770228814661483E-4</v>
      </c>
      <c r="C486" s="337">
        <v>0</v>
      </c>
      <c r="D486" s="337">
        <v>0</v>
      </c>
      <c r="E486" s="337">
        <v>6.8725612007502893E-5</v>
      </c>
      <c r="F486" s="337">
        <v>1.8904522587638145E-4</v>
      </c>
      <c r="G486" s="12">
        <v>3.0178635850460532E-3</v>
      </c>
      <c r="H486" s="12">
        <v>3.0178635850460532E-3</v>
      </c>
    </row>
    <row r="487" spans="1:9" x14ac:dyDescent="0.2">
      <c r="A487" t="s">
        <v>8433</v>
      </c>
      <c r="B487" s="341">
        <v>1703.2096695252233</v>
      </c>
      <c r="C487" s="337">
        <v>0</v>
      </c>
      <c r="D487" s="337">
        <v>0</v>
      </c>
      <c r="E487" s="337">
        <v>1317.0182773787437</v>
      </c>
      <c r="F487" s="337">
        <v>386.19139214647953</v>
      </c>
      <c r="G487" s="12">
        <v>6165.0482513597844</v>
      </c>
      <c r="H487" s="12">
        <v>6165.0482513597844</v>
      </c>
      <c r="I487" s="12"/>
    </row>
    <row r="488" spans="1:9" x14ac:dyDescent="0.2">
      <c r="A488" t="s">
        <v>469</v>
      </c>
      <c r="B488" s="341">
        <v>1.8697982367914263E-5</v>
      </c>
      <c r="C488" s="337">
        <v>0</v>
      </c>
      <c r="D488" s="337">
        <v>0</v>
      </c>
      <c r="E488" s="337">
        <v>-9.1413835608177826E-5</v>
      </c>
      <c r="F488" s="337">
        <v>7.4615963560227378E-5</v>
      </c>
      <c r="G488" s="12">
        <v>1.1911477703159846E-3</v>
      </c>
      <c r="H488" s="12">
        <v>1.1911477703159846E-3</v>
      </c>
      <c r="I488" s="12"/>
    </row>
    <row r="489" spans="1:9" x14ac:dyDescent="0.2">
      <c r="A489" t="s">
        <v>467</v>
      </c>
      <c r="B489" s="341">
        <v>8.1247434236491267E-4</v>
      </c>
      <c r="C489" s="337">
        <v>0</v>
      </c>
      <c r="D489" s="337">
        <v>0</v>
      </c>
      <c r="E489" s="337">
        <v>5.3289153923155867E-4</v>
      </c>
      <c r="F489" s="337">
        <v>1.3918131824027834E-4</v>
      </c>
      <c r="G489" s="12">
        <v>2.2218505126953268E-3</v>
      </c>
      <c r="H489" s="12">
        <v>2.2218505126953268E-3</v>
      </c>
      <c r="I489" s="12"/>
    </row>
    <row r="490" spans="1:9" x14ac:dyDescent="0.2">
      <c r="A490" t="s">
        <v>8946</v>
      </c>
      <c r="B490" s="341">
        <v>1.4613982049773017E-3</v>
      </c>
      <c r="C490" s="337">
        <v>0</v>
      </c>
      <c r="D490" s="337">
        <v>4.0425484986636359E-4</v>
      </c>
      <c r="E490" s="337">
        <v>-2.0391760080726599E-4</v>
      </c>
      <c r="F490" s="337">
        <v>6.6833381022473779E-4</v>
      </c>
      <c r="G490" s="12">
        <v>1.0669088622482394E-2</v>
      </c>
      <c r="H490" s="12">
        <v>1.0669088622482394E-2</v>
      </c>
      <c r="I490" s="12"/>
    </row>
    <row r="491" spans="1:9" x14ac:dyDescent="0.2">
      <c r="A491" t="s">
        <v>8669</v>
      </c>
      <c r="B491" s="341">
        <v>-1.5624520032339433E-3</v>
      </c>
      <c r="C491" s="337">
        <v>0</v>
      </c>
      <c r="D491" s="337">
        <v>0</v>
      </c>
      <c r="E491" s="337">
        <v>-1.8915465384787453E-3</v>
      </c>
      <c r="F491" s="337">
        <v>1.5804631084375217E-4</v>
      </c>
      <c r="G491" s="12">
        <v>3.4209644880209972E-3</v>
      </c>
      <c r="H491" s="12">
        <v>3.4209644880209972E-3</v>
      </c>
    </row>
    <row r="492" spans="1:9" x14ac:dyDescent="0.2">
      <c r="A492" t="s">
        <v>8201</v>
      </c>
      <c r="B492" s="341">
        <v>1.7467732387738755</v>
      </c>
      <c r="C492" s="337">
        <v>0</v>
      </c>
      <c r="D492" s="337">
        <v>5.8503235307214561E-4</v>
      </c>
      <c r="E492" s="337">
        <v>1.0400626726871482E-3</v>
      </c>
      <c r="F492" s="337">
        <v>0.91066442387180546</v>
      </c>
      <c r="G492" s="12">
        <v>14.537584804160991</v>
      </c>
      <c r="H492" s="12">
        <v>14.537584804160991</v>
      </c>
      <c r="I492" s="12"/>
    </row>
    <row r="493" spans="1:9" x14ac:dyDescent="0.2">
      <c r="A493" t="s">
        <v>8202</v>
      </c>
      <c r="B493" s="341">
        <v>3.4987416513623793E-4</v>
      </c>
      <c r="C493" s="337">
        <v>0</v>
      </c>
      <c r="D493" s="337">
        <v>6.711137592131273E-5</v>
      </c>
      <c r="E493" s="337">
        <v>1.0930460719282364E-5</v>
      </c>
      <c r="F493" s="337">
        <v>1.1807918785625592E-4</v>
      </c>
      <c r="G493" s="12">
        <v>2.8393079971406787E-3</v>
      </c>
      <c r="H493" s="12">
        <v>2.8393079971406787E-3</v>
      </c>
    </row>
    <row r="494" spans="1:9" x14ac:dyDescent="0.2">
      <c r="A494" t="s">
        <v>8203</v>
      </c>
      <c r="B494" s="341">
        <v>4.291204603080682E-4</v>
      </c>
      <c r="C494" s="337">
        <v>0</v>
      </c>
      <c r="D494" s="337">
        <v>0</v>
      </c>
      <c r="E494" s="337">
        <v>4.291204603080682E-4</v>
      </c>
      <c r="F494" s="337">
        <v>0</v>
      </c>
      <c r="G494" s="12">
        <v>0</v>
      </c>
      <c r="H494" s="12">
        <v>0</v>
      </c>
      <c r="I494" s="12"/>
    </row>
    <row r="495" spans="1:9" x14ac:dyDescent="0.2">
      <c r="A495" t="s">
        <v>8604</v>
      </c>
      <c r="B495" s="341">
        <v>2.0608272805418677E-4</v>
      </c>
      <c r="C495" s="337">
        <v>0</v>
      </c>
      <c r="D495" s="337">
        <v>0</v>
      </c>
      <c r="E495" s="337">
        <v>2.0608272805418677E-4</v>
      </c>
      <c r="F495" s="337">
        <v>0</v>
      </c>
      <c r="G495" s="12">
        <v>0</v>
      </c>
      <c r="H495" s="12">
        <v>0</v>
      </c>
      <c r="I495" s="12"/>
    </row>
    <row r="496" spans="1:9" x14ac:dyDescent="0.2">
      <c r="A496" t="s">
        <v>8947</v>
      </c>
      <c r="B496" s="341">
        <v>2.3887844276864879E-3</v>
      </c>
      <c r="C496" s="337">
        <v>0</v>
      </c>
      <c r="D496" s="337">
        <v>0</v>
      </c>
      <c r="E496" s="337">
        <v>1.0599971971958055E-3</v>
      </c>
      <c r="F496" s="337">
        <v>1.3287872304906824E-3</v>
      </c>
      <c r="G496" s="12">
        <v>2.5196971636118906E-2</v>
      </c>
      <c r="H496" s="12">
        <v>2.5196971636118906E-2</v>
      </c>
      <c r="I496" s="12"/>
    </row>
    <row r="497" spans="1:9" x14ac:dyDescent="0.2">
      <c r="A497" t="s">
        <v>8948</v>
      </c>
      <c r="B497" s="341">
        <v>7.3174752937924187E-4</v>
      </c>
      <c r="C497" s="337">
        <v>0</v>
      </c>
      <c r="D497" s="337">
        <v>0</v>
      </c>
      <c r="E497" s="337">
        <v>2.3546250886103513E-4</v>
      </c>
      <c r="F497" s="337">
        <v>4.9628502051820677E-4</v>
      </c>
      <c r="G497" s="12">
        <v>9.4107463546366683E-3</v>
      </c>
      <c r="H497" s="12">
        <v>9.4107463546366683E-3</v>
      </c>
      <c r="I497" s="12"/>
    </row>
    <row r="498" spans="1:9" x14ac:dyDescent="0.2">
      <c r="A498" t="s">
        <v>8949</v>
      </c>
      <c r="B498" s="341">
        <v>3.0573125986354203E-3</v>
      </c>
      <c r="C498" s="337">
        <v>0</v>
      </c>
      <c r="D498" s="337">
        <v>0</v>
      </c>
      <c r="E498" s="337">
        <v>7.5039301836426369E-4</v>
      </c>
      <c r="F498" s="337">
        <v>2.3069195802711564E-3</v>
      </c>
      <c r="G498" s="12">
        <v>4.3744691322353327E-2</v>
      </c>
      <c r="H498" s="12">
        <v>4.3744691322353327E-2</v>
      </c>
      <c r="I498" s="12"/>
    </row>
    <row r="499" spans="1:9" x14ac:dyDescent="0.2">
      <c r="A499" t="s">
        <v>8950</v>
      </c>
      <c r="B499" s="341">
        <v>2.0221578295441254E-3</v>
      </c>
      <c r="C499" s="337">
        <v>0</v>
      </c>
      <c r="D499" s="337">
        <v>0</v>
      </c>
      <c r="E499" s="337">
        <v>3.7787246119400206E-4</v>
      </c>
      <c r="F499" s="337">
        <v>1.6442853683501231E-3</v>
      </c>
      <c r="G499" s="12">
        <v>3.1179567982982583E-2</v>
      </c>
      <c r="H499" s="12">
        <v>3.1179567982982583E-2</v>
      </c>
      <c r="I499" s="12"/>
    </row>
    <row r="500" spans="1:9" x14ac:dyDescent="0.2">
      <c r="A500" t="s">
        <v>8416</v>
      </c>
      <c r="B500" s="341">
        <v>514.77226494917147</v>
      </c>
      <c r="C500" s="337">
        <v>0</v>
      </c>
      <c r="D500" s="337">
        <v>0</v>
      </c>
      <c r="E500" s="337">
        <v>205.53002595273102</v>
      </c>
      <c r="F500" s="337">
        <v>309.24223899644045</v>
      </c>
      <c r="G500" s="12">
        <v>5863.9696001638031</v>
      </c>
      <c r="H500" s="12">
        <v>5863.9696001638031</v>
      </c>
      <c r="I500" s="12"/>
    </row>
    <row r="501" spans="1:9" x14ac:dyDescent="0.2">
      <c r="A501" t="s">
        <v>8951</v>
      </c>
      <c r="B501" s="341">
        <v>3.1608048527319559E-3</v>
      </c>
      <c r="C501" s="337">
        <v>0</v>
      </c>
      <c r="D501" s="337">
        <v>0</v>
      </c>
      <c r="E501" s="337">
        <v>8.571398584003375E-4</v>
      </c>
      <c r="F501" s="337">
        <v>2.3036649943316183E-3</v>
      </c>
      <c r="G501" s="12">
        <v>4.3682976619108041E-2</v>
      </c>
      <c r="H501" s="12">
        <v>4.3682976619108041E-2</v>
      </c>
      <c r="I501" s="12"/>
    </row>
    <row r="502" spans="1:9" x14ac:dyDescent="0.2">
      <c r="A502" t="s">
        <v>8165</v>
      </c>
      <c r="B502" s="341">
        <v>881.1616305449329</v>
      </c>
      <c r="C502" s="337">
        <v>0</v>
      </c>
      <c r="D502" s="337">
        <v>0</v>
      </c>
      <c r="E502" s="337">
        <v>390.86593448770344</v>
      </c>
      <c r="F502" s="337">
        <v>490.29569605722946</v>
      </c>
      <c r="G502" s="12">
        <v>9297.1744936946961</v>
      </c>
      <c r="H502" s="12">
        <v>9297.1744936946961</v>
      </c>
      <c r="I502" s="12"/>
    </row>
    <row r="503" spans="1:9" x14ac:dyDescent="0.2">
      <c r="A503" t="s">
        <v>8952</v>
      </c>
      <c r="B503" s="341">
        <v>1.3344575553341103E-3</v>
      </c>
      <c r="C503" s="337">
        <v>0</v>
      </c>
      <c r="D503" s="337">
        <v>0</v>
      </c>
      <c r="E503" s="337">
        <v>4.1501805211311191E-4</v>
      </c>
      <c r="F503" s="337">
        <v>9.1943950322099849E-4</v>
      </c>
      <c r="G503" s="12">
        <v>1.7434763483715768E-2</v>
      </c>
      <c r="H503" s="12">
        <v>1.7434763483715768E-2</v>
      </c>
      <c r="I503" s="12"/>
    </row>
    <row r="504" spans="1:9" x14ac:dyDescent="0.2">
      <c r="A504" t="s">
        <v>8166</v>
      </c>
      <c r="B504" s="341">
        <v>255.97416655834925</v>
      </c>
      <c r="C504" s="337">
        <v>0</v>
      </c>
      <c r="D504" s="337">
        <v>0</v>
      </c>
      <c r="E504" s="337">
        <v>116.93741160185985</v>
      </c>
      <c r="F504" s="337">
        <v>139.0367549564894</v>
      </c>
      <c r="G504" s="12">
        <v>2636.468119672561</v>
      </c>
      <c r="H504" s="12">
        <v>2636.468119672561</v>
      </c>
      <c r="I504" s="12"/>
    </row>
    <row r="505" spans="1:9" x14ac:dyDescent="0.2">
      <c r="A505" t="s">
        <v>8953</v>
      </c>
      <c r="B505" s="341">
        <v>3.6112398796128414E-3</v>
      </c>
      <c r="C505" s="337">
        <v>0</v>
      </c>
      <c r="D505" s="337">
        <v>0</v>
      </c>
      <c r="E505" s="337">
        <v>1.033741918636597E-3</v>
      </c>
      <c r="F505" s="337">
        <v>2.5774979609762441E-3</v>
      </c>
      <c r="G505" s="12">
        <v>4.8875502055276659E-2</v>
      </c>
      <c r="H505" s="12">
        <v>4.8875502055276659E-2</v>
      </c>
      <c r="I505" s="12"/>
    </row>
    <row r="506" spans="1:9" x14ac:dyDescent="0.2">
      <c r="A506" t="s">
        <v>8168</v>
      </c>
      <c r="B506" s="341">
        <v>1.6383194093257773E-3</v>
      </c>
      <c r="C506" s="337">
        <v>0</v>
      </c>
      <c r="D506" s="337">
        <v>7.3068063457415645E-5</v>
      </c>
      <c r="E506" s="337">
        <v>8.0048531642770162E-5</v>
      </c>
      <c r="F506" s="337">
        <v>7.6937551888728599E-4</v>
      </c>
      <c r="G506" s="12">
        <v>1.2282089383173031E-2</v>
      </c>
      <c r="H506" s="12">
        <v>1.2282089383173031E-2</v>
      </c>
      <c r="I506" s="12"/>
    </row>
    <row r="507" spans="1:9" x14ac:dyDescent="0.2">
      <c r="A507" t="s">
        <v>8169</v>
      </c>
      <c r="B507" s="341">
        <v>1.4509455197798891E-4</v>
      </c>
      <c r="C507" s="337">
        <v>1.0682308178489691E-6</v>
      </c>
      <c r="D507" s="337">
        <v>0</v>
      </c>
      <c r="E507" s="337">
        <v>-2.3517991364719664E-5</v>
      </c>
      <c r="F507" s="337">
        <v>1.0618227422303142E-4</v>
      </c>
      <c r="G507" s="12">
        <v>2.0134688913802617E-3</v>
      </c>
      <c r="H507" s="12">
        <v>2.0134688913802617E-3</v>
      </c>
      <c r="I507" s="12"/>
    </row>
    <row r="508" spans="1:9" x14ac:dyDescent="0.2">
      <c r="A508" t="s">
        <v>8431</v>
      </c>
      <c r="B508" s="341">
        <v>995.41339931784012</v>
      </c>
      <c r="C508" s="337">
        <v>0</v>
      </c>
      <c r="D508" s="337">
        <v>0</v>
      </c>
      <c r="E508" s="337">
        <v>126.20124607341853</v>
      </c>
      <c r="F508" s="337">
        <v>784.43120830583189</v>
      </c>
      <c r="G508" s="12">
        <v>8169.6774896127754</v>
      </c>
      <c r="H508" s="12">
        <v>8169.6774896127754</v>
      </c>
      <c r="I508" s="12"/>
    </row>
    <row r="509" spans="1:9" x14ac:dyDescent="0.2">
      <c r="A509" t="s">
        <v>8457</v>
      </c>
      <c r="B509" s="341">
        <v>372.97905118320261</v>
      </c>
      <c r="C509" s="337">
        <v>0</v>
      </c>
      <c r="D509" s="337">
        <v>0</v>
      </c>
      <c r="E509" s="337">
        <v>31.794932002349025</v>
      </c>
      <c r="F509" s="337">
        <v>324.72719292300707</v>
      </c>
      <c r="G509" s="12">
        <v>2353.3579048744928</v>
      </c>
      <c r="H509" s="12">
        <v>2353.3579048744928</v>
      </c>
      <c r="I509" s="12"/>
    </row>
    <row r="510" spans="1:9" x14ac:dyDescent="0.2">
      <c r="A510" t="s">
        <v>8428</v>
      </c>
      <c r="B510" s="341">
        <v>68.27989630875669</v>
      </c>
      <c r="C510" s="337">
        <v>9.0802405189831212</v>
      </c>
      <c r="D510" s="337">
        <v>0</v>
      </c>
      <c r="E510" s="337">
        <v>59.199655789773573</v>
      </c>
      <c r="F510" s="337">
        <v>0</v>
      </c>
      <c r="G510" s="12">
        <v>0</v>
      </c>
      <c r="H510" s="12">
        <v>0</v>
      </c>
      <c r="I510" s="12"/>
    </row>
    <row r="511" spans="1:9" x14ac:dyDescent="0.2">
      <c r="A511" t="s">
        <v>8551</v>
      </c>
      <c r="B511" s="341">
        <v>100.46810775535278</v>
      </c>
      <c r="C511" s="337">
        <v>13.335062522768558</v>
      </c>
      <c r="D511" s="337">
        <v>0</v>
      </c>
      <c r="E511" s="337">
        <v>87.133045232584223</v>
      </c>
      <c r="F511" s="337">
        <v>0</v>
      </c>
      <c r="G511" s="12">
        <v>0</v>
      </c>
      <c r="H511" s="12">
        <v>0</v>
      </c>
      <c r="I511" s="12"/>
    </row>
    <row r="512" spans="1:9" x14ac:dyDescent="0.2">
      <c r="A512" t="s">
        <v>8963</v>
      </c>
      <c r="B512" s="341">
        <v>4.7781871945216811E-4</v>
      </c>
      <c r="C512" s="337">
        <v>4.3817328753205408E-6</v>
      </c>
      <c r="D512" s="337">
        <v>0</v>
      </c>
      <c r="E512" s="337">
        <v>5.6937519999564757E-5</v>
      </c>
      <c r="F512" s="337">
        <v>4.164994665772828E-4</v>
      </c>
      <c r="G512" s="12">
        <v>9.0152682263440389E-3</v>
      </c>
      <c r="H512" s="12">
        <v>9.0152682263440389E-3</v>
      </c>
      <c r="I512" s="12"/>
    </row>
    <row r="513" spans="1:12" x14ac:dyDescent="0.2">
      <c r="A513" t="s">
        <v>8964</v>
      </c>
      <c r="B513" s="341">
        <v>1.6125010367996604E-5</v>
      </c>
      <c r="C513" s="337">
        <v>0</v>
      </c>
      <c r="D513" s="337">
        <v>0</v>
      </c>
      <c r="E513" s="337">
        <v>1.1663056638546675E-5</v>
      </c>
      <c r="F513" s="337">
        <v>4.4619537294499303E-6</v>
      </c>
      <c r="G513" s="12">
        <v>0</v>
      </c>
      <c r="H513" s="12">
        <v>0</v>
      </c>
      <c r="I513" s="12"/>
    </row>
    <row r="514" spans="1:12" x14ac:dyDescent="0.2">
      <c r="A514" t="s">
        <v>8364</v>
      </c>
      <c r="B514" s="341">
        <v>0</v>
      </c>
      <c r="C514" s="337">
        <v>0</v>
      </c>
      <c r="D514" s="337">
        <v>0</v>
      </c>
      <c r="E514" s="337">
        <v>0</v>
      </c>
      <c r="F514" s="337">
        <v>0</v>
      </c>
      <c r="G514" s="12">
        <v>62.789091747766619</v>
      </c>
      <c r="H514" s="12">
        <v>62.789091747766619</v>
      </c>
    </row>
    <row r="515" spans="1:12" x14ac:dyDescent="0.2">
      <c r="A515" t="s">
        <v>8330</v>
      </c>
      <c r="B515" s="341">
        <v>0</v>
      </c>
      <c r="C515" s="337">
        <v>0</v>
      </c>
      <c r="D515" s="337">
        <v>0</v>
      </c>
      <c r="E515" s="337">
        <v>0</v>
      </c>
      <c r="F515" s="337">
        <v>0</v>
      </c>
      <c r="G515" s="12">
        <v>73.928316343499006</v>
      </c>
      <c r="H515" s="12">
        <v>73.928316343499006</v>
      </c>
    </row>
    <row r="516" spans="1:12" x14ac:dyDescent="0.2">
      <c r="A516" t="s">
        <v>8365</v>
      </c>
      <c r="B516" s="341">
        <v>0</v>
      </c>
      <c r="C516" s="337">
        <v>0</v>
      </c>
      <c r="D516" s="337">
        <v>0</v>
      </c>
      <c r="E516" s="337">
        <v>0</v>
      </c>
      <c r="F516" s="337">
        <v>0</v>
      </c>
      <c r="G516" s="12">
        <v>69.880412291666673</v>
      </c>
      <c r="H516" s="12">
        <v>69.880412291666673</v>
      </c>
      <c r="I516" s="12"/>
    </row>
    <row r="517" spans="1:12" x14ac:dyDescent="0.2">
      <c r="A517" t="s">
        <v>8333</v>
      </c>
      <c r="B517" s="341">
        <v>0</v>
      </c>
      <c r="C517" s="337">
        <v>0</v>
      </c>
      <c r="D517" s="337">
        <v>0</v>
      </c>
      <c r="E517" s="337">
        <v>0</v>
      </c>
      <c r="F517" s="337">
        <v>0</v>
      </c>
      <c r="G517" s="12">
        <v>19.633307243249433</v>
      </c>
      <c r="H517" s="12">
        <v>19.633307243249433</v>
      </c>
    </row>
    <row r="518" spans="1:12" x14ac:dyDescent="0.2">
      <c r="A518" t="s">
        <v>8334</v>
      </c>
      <c r="B518" s="341">
        <v>0</v>
      </c>
      <c r="C518" s="337">
        <v>0</v>
      </c>
      <c r="D518" s="337">
        <v>0</v>
      </c>
      <c r="E518" s="337">
        <v>0</v>
      </c>
      <c r="F518" s="337">
        <v>0</v>
      </c>
      <c r="G518" s="12">
        <v>71.538178202415168</v>
      </c>
      <c r="H518" s="12">
        <v>71.538178202415168</v>
      </c>
      <c r="I518" s="12"/>
    </row>
    <row r="519" spans="1:12" x14ac:dyDescent="0.2">
      <c r="A519" t="s">
        <v>8336</v>
      </c>
      <c r="B519" s="341">
        <v>0</v>
      </c>
      <c r="C519" s="337">
        <v>0</v>
      </c>
      <c r="D519" s="337">
        <v>0</v>
      </c>
      <c r="E519" s="337">
        <v>0</v>
      </c>
      <c r="F519" s="337">
        <v>0</v>
      </c>
      <c r="G519" s="12">
        <v>810.17765519445231</v>
      </c>
      <c r="H519" s="12">
        <v>810.17765519445231</v>
      </c>
      <c r="I519" s="12"/>
      <c r="L519" s="12"/>
    </row>
    <row r="520" spans="1:12" x14ac:dyDescent="0.2">
      <c r="A520" t="s">
        <v>8434</v>
      </c>
      <c r="B520" s="341">
        <v>2.4036109601058318</v>
      </c>
      <c r="C520" s="337">
        <v>0</v>
      </c>
      <c r="D520" s="337">
        <v>0</v>
      </c>
      <c r="E520" s="337">
        <v>2.4036109601058318</v>
      </c>
      <c r="F520" s="337">
        <v>0</v>
      </c>
      <c r="G520" s="12">
        <v>0</v>
      </c>
      <c r="H520" s="12">
        <v>0</v>
      </c>
      <c r="I520" s="12"/>
    </row>
    <row r="521" spans="1:12" x14ac:dyDescent="0.2">
      <c r="A521" t="s">
        <v>8709</v>
      </c>
      <c r="B521" s="341">
        <v>217.46906798902572</v>
      </c>
      <c r="C521" s="337">
        <v>0</v>
      </c>
      <c r="D521" s="337">
        <v>0</v>
      </c>
      <c r="E521" s="337">
        <v>217.46906798902572</v>
      </c>
      <c r="F521" s="337">
        <v>0</v>
      </c>
      <c r="G521" s="12">
        <v>0</v>
      </c>
      <c r="H521" s="12">
        <v>0</v>
      </c>
      <c r="I521" s="12"/>
    </row>
    <row r="522" spans="1:12" x14ac:dyDescent="0.2">
      <c r="A522" t="s">
        <v>8974</v>
      </c>
      <c r="B522" s="341">
        <v>2.019371765026201E-4</v>
      </c>
      <c r="C522" s="337">
        <v>0</v>
      </c>
      <c r="D522" s="337">
        <v>0</v>
      </c>
      <c r="E522" s="337">
        <v>-8.3529241167651705E-6</v>
      </c>
      <c r="F522" s="337">
        <v>1.1271267260254419E-4</v>
      </c>
      <c r="G522" s="12">
        <v>2.4397029469700126E-3</v>
      </c>
      <c r="H522" s="12">
        <v>2.4397029469700126E-3</v>
      </c>
      <c r="I522" s="12"/>
    </row>
    <row r="523" spans="1:12" x14ac:dyDescent="0.2">
      <c r="A523" t="s">
        <v>8605</v>
      </c>
      <c r="B523" s="341">
        <v>-1.4915152863273219E-4</v>
      </c>
      <c r="C523" s="337">
        <v>0</v>
      </c>
      <c r="D523" s="337">
        <v>0</v>
      </c>
      <c r="E523" s="337">
        <v>-3.738985332535334E-4</v>
      </c>
      <c r="F523" s="337">
        <v>1.2780642915709596E-4</v>
      </c>
      <c r="G523" s="12">
        <v>2.4235143870217743E-3</v>
      </c>
      <c r="H523" s="12">
        <v>2.4235143870217743E-3</v>
      </c>
      <c r="I523" s="12"/>
    </row>
    <row r="524" spans="1:12" x14ac:dyDescent="0.2">
      <c r="A524" t="s">
        <v>8629</v>
      </c>
      <c r="B524" s="341">
        <v>2.4056349702932358E-4</v>
      </c>
      <c r="C524" s="337">
        <v>0</v>
      </c>
      <c r="D524" s="337">
        <v>0</v>
      </c>
      <c r="E524" s="337">
        <v>2.4019423479734747E-5</v>
      </c>
      <c r="F524" s="337">
        <v>1.2314168476772216E-4</v>
      </c>
      <c r="G524" s="12">
        <v>2.3350597199601458E-3</v>
      </c>
      <c r="H524" s="12">
        <v>2.3350597199601458E-3</v>
      </c>
      <c r="I524" s="12"/>
    </row>
    <row r="525" spans="1:12" x14ac:dyDescent="0.2">
      <c r="A525" t="s">
        <v>9362</v>
      </c>
      <c r="B525" s="341">
        <v>8.9947834610939026</v>
      </c>
      <c r="C525" s="337">
        <v>8.9947834610939026</v>
      </c>
      <c r="D525" s="337">
        <v>0</v>
      </c>
      <c r="E525" s="337">
        <v>0</v>
      </c>
      <c r="F525" s="337">
        <v>0</v>
      </c>
      <c r="G525" s="12">
        <v>0</v>
      </c>
      <c r="H525" s="12">
        <v>0</v>
      </c>
      <c r="I525" s="12"/>
    </row>
    <row r="526" spans="1:12" x14ac:dyDescent="0.2">
      <c r="A526" t="s">
        <v>9357</v>
      </c>
      <c r="B526" s="341">
        <v>5.3404650092124939</v>
      </c>
      <c r="C526" s="337">
        <v>5.3404650092124939</v>
      </c>
      <c r="D526" s="337">
        <v>0</v>
      </c>
      <c r="E526" s="337">
        <v>0</v>
      </c>
      <c r="F526" s="337">
        <v>0</v>
      </c>
      <c r="G526" s="12">
        <v>0</v>
      </c>
      <c r="H526" s="12">
        <v>0</v>
      </c>
      <c r="I526" s="12"/>
    </row>
    <row r="527" spans="1:12" x14ac:dyDescent="0.2">
      <c r="A527" t="s">
        <v>8550</v>
      </c>
      <c r="B527" s="341">
        <v>2234.3570889012972</v>
      </c>
      <c r="C527" s="337">
        <v>0</v>
      </c>
      <c r="D527" s="337">
        <v>0</v>
      </c>
      <c r="E527" s="337">
        <v>2234.3570889012972</v>
      </c>
      <c r="F527" s="337">
        <v>0</v>
      </c>
      <c r="G527" s="12">
        <v>0</v>
      </c>
      <c r="H527" s="12">
        <v>0</v>
      </c>
    </row>
    <row r="528" spans="1:12" x14ac:dyDescent="0.2">
      <c r="A528" t="s">
        <v>8671</v>
      </c>
      <c r="B528" s="341">
        <v>4.6505291285141027E-4</v>
      </c>
      <c r="C528" s="337">
        <v>0</v>
      </c>
      <c r="D528" s="337">
        <v>0</v>
      </c>
      <c r="E528" s="337">
        <v>1.6982543685897949E-4</v>
      </c>
      <c r="F528" s="337">
        <v>1.6418075761963539E-4</v>
      </c>
      <c r="G528" s="12">
        <v>2.6209343689513006E-3</v>
      </c>
      <c r="H528" s="12">
        <v>2.6209343689513006E-3</v>
      </c>
      <c r="I528" s="12"/>
    </row>
    <row r="529" spans="1:9" x14ac:dyDescent="0.2">
      <c r="A529" t="s">
        <v>8630</v>
      </c>
      <c r="B529" s="341">
        <v>8.4484342225811223E-4</v>
      </c>
      <c r="C529" s="337">
        <v>3.0422041583550264E-5</v>
      </c>
      <c r="D529" s="337">
        <v>0</v>
      </c>
      <c r="E529" s="337">
        <v>3.9896002162061617E-4</v>
      </c>
      <c r="F529" s="337">
        <v>2.3104475792212265E-4</v>
      </c>
      <c r="G529" s="12">
        <v>3.688332028574479E-3</v>
      </c>
      <c r="H529" s="12">
        <v>3.688332028574479E-3</v>
      </c>
    </row>
    <row r="530" spans="1:9" x14ac:dyDescent="0.2">
      <c r="A530" t="s">
        <v>8712</v>
      </c>
      <c r="B530" s="341">
        <v>41.974249873000581</v>
      </c>
      <c r="C530" s="337">
        <v>0</v>
      </c>
      <c r="D530" s="337">
        <v>0</v>
      </c>
      <c r="E530" s="337">
        <v>41.974249873000581</v>
      </c>
      <c r="F530" s="337">
        <v>0</v>
      </c>
      <c r="G530" s="12">
        <v>0</v>
      </c>
      <c r="H530" s="12">
        <v>0</v>
      </c>
      <c r="I530" s="12"/>
    </row>
    <row r="531" spans="1:9" x14ac:dyDescent="0.2">
      <c r="A531" t="s">
        <v>8608</v>
      </c>
      <c r="B531" s="341">
        <v>243.5288211270078</v>
      </c>
      <c r="C531" s="337">
        <v>0</v>
      </c>
      <c r="D531" s="337">
        <v>0</v>
      </c>
      <c r="E531" s="337">
        <v>29.572601932837358</v>
      </c>
      <c r="F531" s="337">
        <v>213.95621919417044</v>
      </c>
      <c r="G531" s="12">
        <v>4631.1528813734913</v>
      </c>
      <c r="H531" s="12">
        <v>4631.1528813734913</v>
      </c>
    </row>
    <row r="532" spans="1:9" x14ac:dyDescent="0.2">
      <c r="A532" t="s">
        <v>8609</v>
      </c>
      <c r="B532" s="341">
        <v>5.1132770837698576E-4</v>
      </c>
      <c r="C532" s="337">
        <v>3.2781490932551457E-5</v>
      </c>
      <c r="D532" s="337">
        <v>0</v>
      </c>
      <c r="E532" s="337">
        <v>3.5022965293598903E-5</v>
      </c>
      <c r="F532" s="337">
        <v>5.7898511268005261E-5</v>
      </c>
      <c r="G532" s="12">
        <v>9.2427517264228188E-4</v>
      </c>
      <c r="H532" s="12">
        <v>9.2427517264228188E-4</v>
      </c>
    </row>
    <row r="533" spans="1:9" x14ac:dyDescent="0.2">
      <c r="A533" t="s">
        <v>8686</v>
      </c>
      <c r="B533" s="341">
        <v>2.7874179631121022E-3</v>
      </c>
      <c r="C533" s="337">
        <v>0</v>
      </c>
      <c r="D533" s="337">
        <v>0</v>
      </c>
      <c r="E533" s="337">
        <v>1.643777846919871E-3</v>
      </c>
      <c r="F533" s="337">
        <v>5.7352619913040854E-4</v>
      </c>
      <c r="G533" s="12">
        <v>9.1556072014076367E-3</v>
      </c>
      <c r="H533" s="12">
        <v>9.1556072014076367E-3</v>
      </c>
      <c r="I533" s="12"/>
    </row>
    <row r="534" spans="1:9" x14ac:dyDescent="0.2">
      <c r="B534" s="341"/>
      <c r="C534" s="337"/>
      <c r="D534" s="337"/>
      <c r="E534" s="337"/>
      <c r="F534" s="337"/>
      <c r="G534" s="344"/>
      <c r="H534" s="12"/>
    </row>
    <row r="535" spans="1:9" x14ac:dyDescent="0.2">
      <c r="B535" s="341"/>
      <c r="C535" s="337"/>
      <c r="D535" s="337"/>
      <c r="E535" s="337"/>
      <c r="F535" s="337"/>
      <c r="G535" s="344"/>
      <c r="H535" s="12"/>
      <c r="I535" s="12"/>
    </row>
    <row r="536" spans="1:9" x14ac:dyDescent="0.2">
      <c r="B536" s="341"/>
      <c r="C536" s="337"/>
      <c r="D536" s="337"/>
      <c r="E536" s="337"/>
      <c r="F536" s="337"/>
      <c r="G536" s="344"/>
      <c r="H536" s="12"/>
    </row>
    <row r="537" spans="1:9" x14ac:dyDescent="0.2">
      <c r="B537" s="341"/>
      <c r="C537" s="337"/>
      <c r="D537" s="337"/>
      <c r="E537" s="337"/>
      <c r="F537" s="337"/>
      <c r="G537" s="344"/>
      <c r="H537" s="12"/>
      <c r="I537" s="12"/>
    </row>
    <row r="538" spans="1:9" x14ac:dyDescent="0.2">
      <c r="B538" s="341"/>
      <c r="C538" s="337"/>
      <c r="D538" s="337"/>
      <c r="E538" s="337"/>
      <c r="F538" s="337"/>
      <c r="G538" s="344"/>
      <c r="H538" s="12"/>
      <c r="I538" s="12"/>
    </row>
    <row r="539" spans="1:9" x14ac:dyDescent="0.2">
      <c r="B539" s="341"/>
      <c r="C539" s="337"/>
      <c r="D539" s="337"/>
      <c r="E539" s="337"/>
      <c r="F539" s="337"/>
      <c r="G539" s="344"/>
      <c r="H539" s="12"/>
      <c r="I539" s="12"/>
    </row>
    <row r="540" spans="1:9" x14ac:dyDescent="0.2">
      <c r="B540" s="341"/>
      <c r="C540" s="337"/>
      <c r="D540" s="337"/>
      <c r="E540" s="337"/>
      <c r="F540" s="337"/>
      <c r="G540" s="344"/>
      <c r="H540" s="12"/>
      <c r="I540" s="12"/>
    </row>
    <row r="541" spans="1:9" x14ac:dyDescent="0.2">
      <c r="B541" s="341"/>
      <c r="C541" s="337"/>
      <c r="D541" s="337"/>
      <c r="E541" s="337"/>
      <c r="F541" s="337"/>
      <c r="G541" s="344"/>
      <c r="H541" s="12"/>
      <c r="I541" s="12"/>
    </row>
    <row r="542" spans="1:9" x14ac:dyDescent="0.2">
      <c r="B542" s="341"/>
      <c r="C542" s="337"/>
      <c r="D542" s="337"/>
      <c r="E542" s="337"/>
      <c r="F542" s="337"/>
      <c r="G542" s="344"/>
      <c r="H542" s="12"/>
      <c r="I542" s="12"/>
    </row>
    <row r="543" spans="1:9" x14ac:dyDescent="0.2">
      <c r="B543" s="341"/>
      <c r="C543" s="337"/>
      <c r="D543" s="337"/>
      <c r="E543" s="337"/>
      <c r="F543" s="337"/>
      <c r="G543" s="344"/>
      <c r="H543" s="12"/>
      <c r="I543" s="12"/>
    </row>
    <row r="544" spans="1:9" x14ac:dyDescent="0.2">
      <c r="B544" s="341"/>
      <c r="C544" s="337"/>
      <c r="D544" s="337"/>
      <c r="E544" s="337"/>
      <c r="F544" s="337"/>
      <c r="G544" s="344"/>
      <c r="H544" s="12"/>
      <c r="I544" s="12"/>
    </row>
    <row r="545" spans="2:9" x14ac:dyDescent="0.2">
      <c r="B545" s="341"/>
      <c r="C545" s="337"/>
      <c r="D545" s="337"/>
      <c r="E545" s="337"/>
      <c r="F545" s="337"/>
      <c r="G545" s="344"/>
      <c r="H545" s="12"/>
      <c r="I545" s="12"/>
    </row>
    <row r="546" spans="2:9" x14ac:dyDescent="0.2">
      <c r="B546" s="341"/>
      <c r="C546" s="337"/>
      <c r="D546" s="337"/>
      <c r="E546" s="337"/>
      <c r="F546" s="337"/>
      <c r="G546" s="344"/>
      <c r="H546" s="12"/>
      <c r="I546" s="12"/>
    </row>
    <row r="547" spans="2:9" x14ac:dyDescent="0.2">
      <c r="B547" s="341"/>
      <c r="C547" s="337"/>
      <c r="D547" s="337"/>
      <c r="E547" s="337"/>
      <c r="F547" s="337"/>
      <c r="G547" s="344"/>
      <c r="H547" s="12"/>
      <c r="I547" s="12"/>
    </row>
    <row r="548" spans="2:9" x14ac:dyDescent="0.2">
      <c r="B548" s="341"/>
      <c r="C548" s="337"/>
      <c r="D548" s="337"/>
      <c r="E548" s="337"/>
      <c r="F548" s="337"/>
      <c r="G548" s="344"/>
      <c r="H548" s="12"/>
      <c r="I548" s="12"/>
    </row>
    <row r="549" spans="2:9" x14ac:dyDescent="0.2">
      <c r="B549" s="341"/>
      <c r="C549" s="337"/>
      <c r="D549" s="337"/>
      <c r="E549" s="337"/>
      <c r="F549" s="337"/>
      <c r="G549" s="344"/>
      <c r="H549" s="12"/>
      <c r="I549" s="12"/>
    </row>
    <row r="550" spans="2:9" x14ac:dyDescent="0.2">
      <c r="B550" s="341"/>
      <c r="C550" s="337"/>
      <c r="D550" s="337"/>
      <c r="E550" s="337"/>
      <c r="F550" s="337"/>
      <c r="G550" s="344"/>
      <c r="H550" s="12"/>
      <c r="I550" s="12"/>
    </row>
    <row r="551" spans="2:9" x14ac:dyDescent="0.2">
      <c r="B551" s="341"/>
      <c r="C551" s="337"/>
      <c r="D551" s="337"/>
      <c r="E551" s="337"/>
      <c r="F551" s="337"/>
      <c r="G551" s="344"/>
      <c r="H551" s="12"/>
      <c r="I551" s="12"/>
    </row>
    <row r="552" spans="2:9" x14ac:dyDescent="0.2">
      <c r="B552" s="341"/>
      <c r="C552" s="337"/>
      <c r="D552" s="337"/>
      <c r="E552" s="337"/>
      <c r="F552" s="337"/>
      <c r="G552" s="344"/>
      <c r="H552" s="12"/>
      <c r="I552" s="12"/>
    </row>
    <row r="553" spans="2:9" x14ac:dyDescent="0.2">
      <c r="B553" s="341"/>
      <c r="C553" s="337"/>
      <c r="D553" s="337"/>
      <c r="E553" s="337"/>
      <c r="F553" s="337"/>
      <c r="G553" s="344"/>
      <c r="H553" s="12"/>
      <c r="I553" s="12"/>
    </row>
    <row r="554" spans="2:9" x14ac:dyDescent="0.2">
      <c r="B554" s="341"/>
      <c r="C554" s="337"/>
      <c r="D554" s="337"/>
      <c r="E554" s="337"/>
      <c r="F554" s="337"/>
      <c r="G554" s="344"/>
      <c r="H554" s="12"/>
      <c r="I554" s="12"/>
    </row>
    <row r="555" spans="2:9" x14ac:dyDescent="0.2">
      <c r="B555" s="341"/>
      <c r="C555" s="337"/>
      <c r="D555" s="337"/>
      <c r="E555" s="337"/>
      <c r="F555" s="337"/>
      <c r="G555" s="344"/>
      <c r="H555" s="12"/>
      <c r="I555" s="12"/>
    </row>
    <row r="556" spans="2:9" x14ac:dyDescent="0.2">
      <c r="B556" s="341"/>
      <c r="C556" s="337"/>
      <c r="D556" s="337"/>
      <c r="E556" s="337"/>
      <c r="F556" s="337"/>
      <c r="G556" s="344"/>
      <c r="H556" s="12"/>
    </row>
    <row r="557" spans="2:9" x14ac:dyDescent="0.2">
      <c r="B557" s="341"/>
      <c r="C557" s="337"/>
      <c r="D557" s="337"/>
      <c r="E557" s="337"/>
      <c r="F557" s="337"/>
      <c r="G557" s="344"/>
      <c r="H557" s="12"/>
    </row>
    <row r="558" spans="2:9" x14ac:dyDescent="0.2">
      <c r="B558" s="341"/>
      <c r="C558" s="337"/>
      <c r="D558" s="337"/>
      <c r="E558" s="337"/>
      <c r="F558" s="337"/>
      <c r="G558" s="344"/>
      <c r="H558" s="12"/>
      <c r="I558" s="12"/>
    </row>
    <row r="559" spans="2:9" x14ac:dyDescent="0.2">
      <c r="B559" s="341"/>
      <c r="C559" s="337"/>
      <c r="D559" s="337"/>
      <c r="E559" s="337"/>
      <c r="F559" s="337"/>
      <c r="G559" s="346"/>
      <c r="H559" s="12"/>
      <c r="I559" s="12"/>
    </row>
    <row r="560" spans="2:9" x14ac:dyDescent="0.2">
      <c r="B560" s="341"/>
      <c r="C560" s="337"/>
      <c r="D560" s="337"/>
      <c r="E560" s="337"/>
      <c r="F560" s="337"/>
      <c r="G560" s="346"/>
      <c r="H560" s="12"/>
    </row>
    <row r="561" spans="2:9" x14ac:dyDescent="0.2">
      <c r="B561" s="341"/>
      <c r="C561" s="337"/>
      <c r="D561" s="337"/>
      <c r="E561" s="337"/>
      <c r="F561" s="337"/>
      <c r="G561" s="346"/>
      <c r="H561" s="12"/>
    </row>
    <row r="562" spans="2:9" x14ac:dyDescent="0.2">
      <c r="B562" s="341"/>
      <c r="C562" s="337"/>
      <c r="D562" s="337"/>
      <c r="E562" s="337"/>
      <c r="F562" s="337"/>
      <c r="G562" s="343"/>
      <c r="H562" s="12"/>
    </row>
    <row r="563" spans="2:9" x14ac:dyDescent="0.2">
      <c r="B563" s="341"/>
      <c r="C563" s="337"/>
      <c r="D563" s="337"/>
      <c r="E563" s="337"/>
      <c r="F563" s="337"/>
      <c r="G563" s="343"/>
      <c r="H563" s="12"/>
    </row>
    <row r="564" spans="2:9" x14ac:dyDescent="0.2">
      <c r="B564" s="341"/>
      <c r="C564" s="337"/>
      <c r="D564" s="337"/>
      <c r="E564" s="337"/>
      <c r="F564" s="337"/>
      <c r="G564" s="343"/>
      <c r="H564" s="12"/>
      <c r="I564" s="12"/>
    </row>
    <row r="565" spans="2:9" x14ac:dyDescent="0.2">
      <c r="B565" s="341"/>
      <c r="C565" s="337"/>
      <c r="D565" s="337"/>
      <c r="E565" s="337"/>
      <c r="F565" s="337"/>
      <c r="G565" s="343"/>
      <c r="H565" s="12"/>
    </row>
    <row r="566" spans="2:9" x14ac:dyDescent="0.2">
      <c r="B566" s="341"/>
      <c r="C566" s="337"/>
      <c r="D566" s="337"/>
      <c r="E566" s="337"/>
      <c r="F566" s="337"/>
      <c r="G566" s="343"/>
      <c r="H566" s="12"/>
    </row>
    <row r="567" spans="2:9" x14ac:dyDescent="0.2">
      <c r="B567" s="341"/>
      <c r="C567" s="337"/>
      <c r="D567" s="337"/>
      <c r="E567" s="337"/>
      <c r="F567" s="337"/>
      <c r="G567" s="343"/>
      <c r="H567" s="12"/>
    </row>
    <row r="568" spans="2:9" x14ac:dyDescent="0.2">
      <c r="B568" s="341"/>
      <c r="C568" s="337"/>
      <c r="D568" s="337"/>
      <c r="E568" s="337"/>
      <c r="F568" s="337"/>
      <c r="G568" s="343"/>
    </row>
    <row r="569" spans="2:9" x14ac:dyDescent="0.2">
      <c r="B569" s="341"/>
      <c r="C569" s="337"/>
      <c r="D569" s="337"/>
      <c r="E569" s="337"/>
      <c r="F569" s="337"/>
      <c r="G569" s="343"/>
    </row>
    <row r="570" spans="2:9" x14ac:dyDescent="0.2">
      <c r="B570" s="341"/>
      <c r="C570" s="337"/>
      <c r="D570" s="337"/>
      <c r="E570" s="337"/>
      <c r="F570" s="337"/>
      <c r="G570" s="343"/>
      <c r="H570" s="12"/>
    </row>
    <row r="571" spans="2:9" x14ac:dyDescent="0.2">
      <c r="B571" s="341"/>
      <c r="C571" s="337"/>
      <c r="D571" s="337"/>
      <c r="E571" s="337"/>
      <c r="F571" s="337"/>
      <c r="G571" s="343"/>
    </row>
    <row r="572" spans="2:9" x14ac:dyDescent="0.2">
      <c r="B572" s="341"/>
      <c r="C572" s="337"/>
      <c r="D572" s="337"/>
      <c r="E572" s="337"/>
      <c r="F572" s="337"/>
      <c r="G572" s="343"/>
    </row>
    <row r="573" spans="2:9" x14ac:dyDescent="0.2">
      <c r="B573" s="341"/>
      <c r="C573" s="337"/>
      <c r="D573" s="337"/>
      <c r="E573" s="337"/>
      <c r="F573" s="337"/>
      <c r="G573" s="343"/>
    </row>
    <row r="574" spans="2:9" x14ac:dyDescent="0.2">
      <c r="B574" s="341"/>
      <c r="C574" s="337"/>
      <c r="D574" s="337"/>
      <c r="E574" s="337"/>
      <c r="F574" s="337"/>
      <c r="G574" s="343"/>
    </row>
    <row r="575" spans="2:9" x14ac:dyDescent="0.2">
      <c r="B575" s="341"/>
      <c r="C575" s="337"/>
      <c r="D575" s="337"/>
      <c r="E575" s="337"/>
      <c r="F575" s="337"/>
      <c r="G575" s="343"/>
    </row>
    <row r="576" spans="2:9" x14ac:dyDescent="0.2">
      <c r="B576" s="341"/>
      <c r="C576" s="337"/>
      <c r="D576" s="337"/>
      <c r="E576" s="337"/>
      <c r="F576" s="337"/>
      <c r="G576" s="343"/>
    </row>
    <row r="577" spans="2:7" x14ac:dyDescent="0.2">
      <c r="B577" s="341"/>
      <c r="C577" s="337"/>
      <c r="D577" s="337"/>
      <c r="E577" s="337"/>
      <c r="F577" s="337"/>
      <c r="G577" s="343"/>
    </row>
    <row r="578" spans="2:7" x14ac:dyDescent="0.2">
      <c r="B578" s="341"/>
      <c r="C578" s="337"/>
      <c r="D578" s="337"/>
      <c r="E578" s="337"/>
      <c r="F578" s="337"/>
      <c r="G578" s="343"/>
    </row>
    <row r="579" spans="2:7" x14ac:dyDescent="0.2">
      <c r="B579" s="341"/>
      <c r="C579" s="337"/>
      <c r="D579" s="337"/>
      <c r="E579" s="337"/>
      <c r="F579" s="337"/>
      <c r="G579" s="343"/>
    </row>
    <row r="580" spans="2:7" x14ac:dyDescent="0.2">
      <c r="B580" s="341"/>
      <c r="C580" s="337"/>
      <c r="D580" s="337"/>
      <c r="E580" s="337"/>
      <c r="F580" s="337"/>
      <c r="G580" s="343"/>
    </row>
    <row r="581" spans="2:7" x14ac:dyDescent="0.2">
      <c r="B581" s="341"/>
      <c r="C581" s="337"/>
      <c r="D581" s="337"/>
      <c r="E581" s="337"/>
      <c r="F581" s="337"/>
      <c r="G581" s="343"/>
    </row>
    <row r="582" spans="2:7" x14ac:dyDescent="0.2">
      <c r="B582" s="341"/>
      <c r="C582" s="337"/>
      <c r="D582" s="337"/>
      <c r="E582" s="337"/>
      <c r="F582" s="337"/>
      <c r="G582" s="343"/>
    </row>
    <row r="583" spans="2:7" x14ac:dyDescent="0.2">
      <c r="B583" s="341"/>
      <c r="C583" s="337"/>
      <c r="D583" s="337"/>
      <c r="E583" s="337"/>
      <c r="F583" s="337"/>
      <c r="G583" s="343"/>
    </row>
    <row r="584" spans="2:7" x14ac:dyDescent="0.2">
      <c r="B584" s="341"/>
      <c r="C584" s="337"/>
      <c r="D584" s="337"/>
      <c r="E584" s="337"/>
      <c r="F584" s="337"/>
      <c r="G584" s="343"/>
    </row>
    <row r="585" spans="2:7" x14ac:dyDescent="0.2">
      <c r="B585" s="341"/>
      <c r="C585" s="337"/>
      <c r="D585" s="337"/>
      <c r="E585" s="337"/>
      <c r="F585" s="337"/>
      <c r="G585" s="343"/>
    </row>
    <row r="586" spans="2:7" x14ac:dyDescent="0.2">
      <c r="B586" s="341"/>
      <c r="C586" s="337"/>
      <c r="D586" s="337"/>
      <c r="E586" s="337"/>
      <c r="F586" s="337"/>
      <c r="G586" s="343"/>
    </row>
    <row r="587" spans="2:7" x14ac:dyDescent="0.2">
      <c r="B587" s="341"/>
      <c r="C587" s="337"/>
      <c r="D587" s="337"/>
      <c r="E587" s="337"/>
      <c r="F587" s="337"/>
      <c r="G587" s="343"/>
    </row>
    <row r="588" spans="2:7" x14ac:dyDescent="0.2">
      <c r="B588" s="341"/>
      <c r="C588" s="337"/>
      <c r="D588" s="337"/>
      <c r="E588" s="337"/>
      <c r="F588" s="337"/>
      <c r="G588" s="343"/>
    </row>
    <row r="589" spans="2:7" x14ac:dyDescent="0.2">
      <c r="B589" s="341"/>
      <c r="C589" s="337"/>
      <c r="D589" s="337"/>
      <c r="E589" s="337"/>
      <c r="F589" s="337"/>
      <c r="G589" s="343"/>
    </row>
    <row r="590" spans="2:7" x14ac:dyDescent="0.2">
      <c r="B590" s="341"/>
      <c r="C590" s="337"/>
      <c r="D590" s="337"/>
      <c r="E590" s="337"/>
      <c r="F590" s="337"/>
      <c r="G590" s="343"/>
    </row>
    <row r="591" spans="2:7" x14ac:dyDescent="0.2">
      <c r="B591" s="341"/>
      <c r="C591" s="337"/>
      <c r="D591" s="337"/>
      <c r="E591" s="337"/>
      <c r="F591" s="337"/>
      <c r="G591" s="343"/>
    </row>
    <row r="592" spans="2:7" x14ac:dyDescent="0.2">
      <c r="B592" s="341"/>
      <c r="C592" s="337"/>
      <c r="D592" s="337"/>
      <c r="E592" s="337"/>
      <c r="F592" s="337"/>
      <c r="G592" s="343"/>
    </row>
    <row r="593" spans="2:7" x14ac:dyDescent="0.2">
      <c r="B593" s="341"/>
      <c r="C593" s="337"/>
      <c r="D593" s="337"/>
      <c r="E593" s="337"/>
      <c r="F593" s="337"/>
      <c r="G593" s="343"/>
    </row>
    <row r="594" spans="2:7" x14ac:dyDescent="0.2">
      <c r="B594" s="341"/>
      <c r="C594" s="337"/>
      <c r="D594" s="337"/>
      <c r="E594" s="337"/>
      <c r="F594" s="337"/>
      <c r="G594" s="343"/>
    </row>
    <row r="595" spans="2:7" x14ac:dyDescent="0.2">
      <c r="B595" s="341"/>
      <c r="C595" s="337"/>
      <c r="D595" s="337"/>
      <c r="E595" s="337"/>
      <c r="F595" s="337"/>
      <c r="G595" s="343"/>
    </row>
    <row r="596" spans="2:7" x14ac:dyDescent="0.2">
      <c r="B596" s="341"/>
      <c r="C596" s="337"/>
      <c r="D596" s="337"/>
      <c r="E596" s="337"/>
      <c r="F596" s="337"/>
      <c r="G596" s="343"/>
    </row>
    <row r="597" spans="2:7" x14ac:dyDescent="0.2">
      <c r="B597" s="341"/>
      <c r="C597" s="337"/>
      <c r="D597" s="337"/>
      <c r="E597" s="337"/>
      <c r="F597" s="337"/>
      <c r="G597" s="343"/>
    </row>
    <row r="598" spans="2:7" x14ac:dyDescent="0.2">
      <c r="B598" s="341"/>
      <c r="C598" s="337"/>
      <c r="D598" s="337"/>
      <c r="E598" s="337"/>
      <c r="F598" s="337"/>
      <c r="G598" s="343"/>
    </row>
    <row r="599" spans="2:7" x14ac:dyDescent="0.2">
      <c r="B599" s="341"/>
      <c r="C599" s="337"/>
      <c r="D599" s="337"/>
      <c r="E599" s="337"/>
      <c r="F599" s="337"/>
      <c r="G599" s="343"/>
    </row>
    <row r="600" spans="2:7" x14ac:dyDescent="0.2">
      <c r="B600" s="341"/>
      <c r="C600" s="337"/>
      <c r="D600" s="337"/>
      <c r="E600" s="337"/>
      <c r="F600" s="337"/>
      <c r="G600" s="343"/>
    </row>
    <row r="601" spans="2:7" x14ac:dyDescent="0.2">
      <c r="B601" s="341"/>
      <c r="C601" s="337"/>
      <c r="D601" s="337"/>
      <c r="E601" s="337"/>
      <c r="F601" s="337"/>
      <c r="G601" s="343"/>
    </row>
    <row r="602" spans="2:7" x14ac:dyDescent="0.2">
      <c r="B602" s="341"/>
      <c r="C602" s="337"/>
      <c r="D602" s="337"/>
      <c r="E602" s="337"/>
      <c r="F602" s="337"/>
      <c r="G602" s="343"/>
    </row>
    <row r="603" spans="2:7" x14ac:dyDescent="0.2">
      <c r="B603" s="341"/>
      <c r="C603" s="337"/>
      <c r="D603" s="337"/>
      <c r="E603" s="337"/>
      <c r="F603" s="337"/>
      <c r="G603" s="343"/>
    </row>
    <row r="604" spans="2:7" x14ac:dyDescent="0.2">
      <c r="B604" s="341"/>
      <c r="C604" s="337"/>
      <c r="D604" s="337"/>
      <c r="E604" s="337"/>
      <c r="F604" s="337"/>
      <c r="G604" s="343"/>
    </row>
    <row r="605" spans="2:7" x14ac:dyDescent="0.2">
      <c r="B605" s="341"/>
      <c r="C605" s="337"/>
      <c r="D605" s="337"/>
      <c r="E605" s="337"/>
      <c r="F605" s="337"/>
      <c r="G605" s="343"/>
    </row>
    <row r="606" spans="2:7" x14ac:dyDescent="0.2">
      <c r="B606" s="341"/>
      <c r="C606" s="337"/>
      <c r="D606" s="337"/>
      <c r="E606" s="337"/>
      <c r="F606" s="337"/>
      <c r="G606" s="343"/>
    </row>
    <row r="607" spans="2:7" x14ac:dyDescent="0.2">
      <c r="B607" s="341"/>
      <c r="C607" s="337"/>
      <c r="D607" s="337"/>
      <c r="E607" s="337"/>
      <c r="F607" s="337"/>
      <c r="G607" s="343"/>
    </row>
    <row r="608" spans="2:7" x14ac:dyDescent="0.2">
      <c r="B608" s="341"/>
      <c r="C608" s="337"/>
      <c r="D608" s="337"/>
      <c r="E608" s="337"/>
      <c r="F608" s="337"/>
      <c r="G608" s="343"/>
    </row>
    <row r="609" spans="2:7" x14ac:dyDescent="0.2">
      <c r="B609" s="341"/>
      <c r="C609" s="337"/>
      <c r="D609" s="337"/>
      <c r="E609" s="337"/>
      <c r="F609" s="337"/>
      <c r="G609" s="343"/>
    </row>
    <row r="610" spans="2:7" x14ac:dyDescent="0.2">
      <c r="B610" s="341"/>
      <c r="C610" s="337"/>
      <c r="D610" s="337"/>
      <c r="E610" s="337"/>
      <c r="F610" s="337"/>
      <c r="G610" s="343"/>
    </row>
    <row r="611" spans="2:7" x14ac:dyDescent="0.2">
      <c r="B611" s="341"/>
      <c r="C611" s="337"/>
      <c r="D611" s="337"/>
      <c r="E611" s="337"/>
      <c r="F611" s="337"/>
      <c r="G611" s="343"/>
    </row>
    <row r="612" spans="2:7" x14ac:dyDescent="0.2">
      <c r="B612" s="341"/>
      <c r="C612" s="337"/>
      <c r="D612" s="337"/>
      <c r="E612" s="337"/>
      <c r="F612" s="337"/>
      <c r="G612" s="343"/>
    </row>
    <row r="613" spans="2:7" x14ac:dyDescent="0.2">
      <c r="B613" s="341"/>
      <c r="C613" s="337"/>
      <c r="D613" s="337"/>
      <c r="E613" s="337"/>
      <c r="F613" s="337"/>
      <c r="G613" s="343"/>
    </row>
    <row r="614" spans="2:7" x14ac:dyDescent="0.2">
      <c r="B614" s="341"/>
      <c r="C614" s="337"/>
      <c r="D614" s="337"/>
      <c r="E614" s="337"/>
      <c r="F614" s="337"/>
      <c r="G614" s="343"/>
    </row>
    <row r="615" spans="2:7" x14ac:dyDescent="0.2">
      <c r="B615" s="341"/>
      <c r="C615" s="337"/>
      <c r="D615" s="337"/>
      <c r="E615" s="337"/>
      <c r="F615" s="337"/>
      <c r="G615" s="343"/>
    </row>
    <row r="616" spans="2:7" x14ac:dyDescent="0.2">
      <c r="B616" s="341"/>
      <c r="C616" s="337"/>
      <c r="D616" s="337"/>
      <c r="E616" s="337"/>
      <c r="F616" s="337"/>
      <c r="G616" s="343"/>
    </row>
    <row r="617" spans="2:7" x14ac:dyDescent="0.2">
      <c r="B617" s="341"/>
      <c r="C617" s="337"/>
      <c r="D617" s="337"/>
      <c r="E617" s="337"/>
      <c r="F617" s="337"/>
      <c r="G617" s="343"/>
    </row>
    <row r="618" spans="2:7" x14ac:dyDescent="0.2">
      <c r="B618" s="341"/>
      <c r="C618" s="337"/>
      <c r="D618" s="337"/>
      <c r="E618" s="337"/>
      <c r="F618" s="337"/>
      <c r="G618" s="343"/>
    </row>
    <row r="619" spans="2:7" x14ac:dyDescent="0.2">
      <c r="B619" s="341"/>
      <c r="C619" s="337"/>
      <c r="D619" s="337"/>
      <c r="E619" s="337"/>
      <c r="F619" s="337"/>
      <c r="G619" s="343"/>
    </row>
    <row r="620" spans="2:7" x14ac:dyDescent="0.2">
      <c r="B620" s="341"/>
      <c r="C620" s="337"/>
      <c r="D620" s="337"/>
      <c r="E620" s="337"/>
      <c r="F620" s="337"/>
      <c r="G620" s="343"/>
    </row>
    <row r="621" spans="2:7" x14ac:dyDescent="0.2">
      <c r="B621" s="341"/>
      <c r="C621" s="337"/>
      <c r="D621" s="337"/>
      <c r="E621" s="337"/>
      <c r="F621" s="337"/>
      <c r="G621" s="343"/>
    </row>
    <row r="622" spans="2:7" x14ac:dyDescent="0.2">
      <c r="B622" s="12"/>
      <c r="C622" s="12"/>
      <c r="D622" s="12"/>
      <c r="E622" s="12"/>
      <c r="F622" s="12"/>
      <c r="G622" s="62"/>
    </row>
    <row r="623" spans="2:7" x14ac:dyDescent="0.2">
      <c r="B623" s="12"/>
      <c r="C623" s="12"/>
      <c r="D623" s="12"/>
      <c r="E623" s="12"/>
      <c r="F623" s="12"/>
      <c r="G623" s="62"/>
    </row>
    <row r="624" spans="2:7" x14ac:dyDescent="0.2">
      <c r="B624" s="12"/>
      <c r="C624" s="12"/>
      <c r="D624" s="12"/>
      <c r="E624" s="12"/>
      <c r="F624" s="12"/>
      <c r="G624" s="62"/>
    </row>
    <row r="625" spans="2:7" x14ac:dyDescent="0.2">
      <c r="B625" s="12"/>
      <c r="C625" s="12"/>
      <c r="D625" s="12"/>
      <c r="E625" s="12"/>
      <c r="F625" s="12"/>
      <c r="G625" s="62"/>
    </row>
    <row r="626" spans="2:7" x14ac:dyDescent="0.2">
      <c r="B626" s="12"/>
      <c r="C626" s="12"/>
      <c r="D626" s="12"/>
      <c r="E626" s="12"/>
      <c r="F626" s="12"/>
      <c r="G626" s="62"/>
    </row>
    <row r="627" spans="2:7" x14ac:dyDescent="0.2">
      <c r="B627" s="12"/>
      <c r="C627" s="12"/>
      <c r="D627" s="12"/>
      <c r="E627" s="12"/>
      <c r="F627" s="12"/>
      <c r="G627" s="62"/>
    </row>
    <row r="628" spans="2:7" x14ac:dyDescent="0.2">
      <c r="B628" s="12"/>
      <c r="C628" s="12"/>
      <c r="D628" s="12"/>
      <c r="E628" s="12"/>
      <c r="F628" s="12"/>
      <c r="G628" s="62"/>
    </row>
    <row r="629" spans="2:7" x14ac:dyDescent="0.2">
      <c r="B629" s="12"/>
      <c r="C629" s="12"/>
      <c r="D629" s="12"/>
      <c r="E629" s="12"/>
      <c r="F629" s="12"/>
      <c r="G629" s="62"/>
    </row>
    <row r="630" spans="2:7" x14ac:dyDescent="0.2">
      <c r="B630" s="12"/>
      <c r="C630" s="12"/>
      <c r="D630" s="12"/>
      <c r="E630" s="12"/>
      <c r="F630" s="12"/>
      <c r="G630" s="62"/>
    </row>
    <row r="631" spans="2:7" x14ac:dyDescent="0.2">
      <c r="B631" s="12"/>
      <c r="C631" s="12"/>
      <c r="D631" s="12"/>
      <c r="E631" s="12"/>
      <c r="F631" s="12"/>
      <c r="G631" s="62"/>
    </row>
    <row r="632" spans="2:7" x14ac:dyDescent="0.2">
      <c r="B632" s="12"/>
      <c r="C632" s="12"/>
      <c r="D632" s="12"/>
      <c r="E632" s="12"/>
      <c r="F632" s="12"/>
      <c r="G632" s="62"/>
    </row>
    <row r="633" spans="2:7" x14ac:dyDescent="0.2">
      <c r="B633" s="12"/>
      <c r="C633" s="12"/>
      <c r="D633" s="12"/>
      <c r="E633" s="12"/>
      <c r="F633" s="12"/>
      <c r="G633" s="62"/>
    </row>
    <row r="634" spans="2:7" x14ac:dyDescent="0.2">
      <c r="B634" s="12"/>
      <c r="C634" s="12"/>
      <c r="D634" s="12"/>
      <c r="E634" s="12"/>
      <c r="F634" s="12"/>
      <c r="G634" s="62"/>
    </row>
    <row r="635" spans="2:7" x14ac:dyDescent="0.2">
      <c r="B635" s="12"/>
      <c r="C635" s="12"/>
      <c r="D635" s="12"/>
      <c r="E635" s="12"/>
      <c r="F635" s="12"/>
      <c r="G635" s="62"/>
    </row>
    <row r="636" spans="2:7" x14ac:dyDescent="0.2">
      <c r="B636" s="12"/>
      <c r="C636" s="12"/>
      <c r="D636" s="12"/>
      <c r="E636" s="12"/>
      <c r="F636" s="12"/>
      <c r="G636" s="62"/>
    </row>
    <row r="637" spans="2:7" x14ac:dyDescent="0.2">
      <c r="B637" s="12"/>
      <c r="C637" s="12"/>
      <c r="D637" s="12"/>
      <c r="E637" s="12"/>
      <c r="F637" s="12"/>
      <c r="G637" s="62"/>
    </row>
    <row r="638" spans="2:7" x14ac:dyDescent="0.2">
      <c r="B638" s="12"/>
      <c r="C638" s="12"/>
      <c r="D638" s="12"/>
      <c r="E638" s="12"/>
      <c r="F638" s="12"/>
      <c r="G638" s="62"/>
    </row>
    <row r="639" spans="2:7" x14ac:dyDescent="0.2">
      <c r="B639" s="12"/>
      <c r="C639" s="12"/>
      <c r="D639" s="12"/>
      <c r="E639" s="12"/>
      <c r="F639" s="12"/>
      <c r="G639" s="62"/>
    </row>
    <row r="640" spans="2:7" x14ac:dyDescent="0.2">
      <c r="B640" s="12"/>
      <c r="C640" s="12"/>
      <c r="D640" s="12"/>
      <c r="E640" s="12"/>
      <c r="F640" s="12"/>
      <c r="G640" s="62"/>
    </row>
    <row r="641" spans="2:7" x14ac:dyDescent="0.2">
      <c r="B641" s="12"/>
      <c r="C641" s="12"/>
      <c r="D641" s="12"/>
      <c r="E641" s="12"/>
      <c r="F641" s="12"/>
      <c r="G641" s="62"/>
    </row>
    <row r="642" spans="2:7" x14ac:dyDescent="0.2">
      <c r="B642" s="12"/>
      <c r="C642" s="12"/>
      <c r="D642" s="12"/>
      <c r="E642" s="12"/>
      <c r="F642" s="12"/>
      <c r="G642" s="62"/>
    </row>
    <row r="643" spans="2:7" x14ac:dyDescent="0.2">
      <c r="B643" s="12"/>
      <c r="C643" s="12"/>
      <c r="D643" s="12"/>
      <c r="E643" s="12"/>
      <c r="F643" s="12"/>
      <c r="G643" s="62"/>
    </row>
    <row r="644" spans="2:7" x14ac:dyDescent="0.2">
      <c r="B644" s="12"/>
      <c r="C644" s="12"/>
      <c r="D644" s="12"/>
      <c r="E644" s="12"/>
      <c r="F644" s="12"/>
      <c r="G644" s="62"/>
    </row>
    <row r="645" spans="2:7" x14ac:dyDescent="0.2">
      <c r="B645" s="12"/>
      <c r="C645" s="12"/>
      <c r="D645" s="12"/>
      <c r="E645" s="12"/>
      <c r="F645" s="12"/>
      <c r="G645" s="62"/>
    </row>
    <row r="646" spans="2:7" x14ac:dyDescent="0.2">
      <c r="B646" s="12"/>
      <c r="C646" s="12"/>
      <c r="D646" s="12"/>
      <c r="E646" s="12"/>
      <c r="F646" s="12"/>
      <c r="G646" s="62"/>
    </row>
    <row r="647" spans="2:7" x14ac:dyDescent="0.2">
      <c r="B647" s="12"/>
      <c r="C647" s="12"/>
      <c r="D647" s="12"/>
      <c r="E647" s="12"/>
      <c r="F647" s="12"/>
      <c r="G647" s="62"/>
    </row>
    <row r="648" spans="2:7" x14ac:dyDescent="0.2">
      <c r="B648" s="12"/>
      <c r="C648" s="12"/>
      <c r="D648" s="12"/>
      <c r="E648" s="12"/>
      <c r="F648" s="12"/>
      <c r="G648" s="62"/>
    </row>
    <row r="649" spans="2:7" x14ac:dyDescent="0.2">
      <c r="B649" s="12"/>
      <c r="C649" s="12"/>
      <c r="D649" s="12"/>
      <c r="E649" s="12"/>
      <c r="F649" s="12"/>
      <c r="G649" s="62"/>
    </row>
    <row r="650" spans="2:7" x14ac:dyDescent="0.2">
      <c r="B650" s="12"/>
      <c r="C650" s="12"/>
      <c r="D650" s="12"/>
      <c r="E650" s="12"/>
      <c r="F650" s="12"/>
      <c r="G650" s="62"/>
    </row>
    <row r="651" spans="2:7" x14ac:dyDescent="0.2">
      <c r="B651" s="12"/>
      <c r="C651" s="12"/>
      <c r="D651" s="12"/>
      <c r="E651" s="12"/>
      <c r="F651" s="12"/>
      <c r="G651" s="62"/>
    </row>
    <row r="652" spans="2:7" x14ac:dyDescent="0.2">
      <c r="B652" s="12"/>
      <c r="C652" s="12"/>
      <c r="D652" s="12"/>
      <c r="E652" s="12"/>
      <c r="F652" s="12"/>
      <c r="G652" s="62"/>
    </row>
    <row r="653" spans="2:7" x14ac:dyDescent="0.2">
      <c r="B653" s="12"/>
      <c r="C653" s="12"/>
      <c r="D653" s="12"/>
      <c r="E653" s="12"/>
      <c r="F653" s="12"/>
      <c r="G653" s="62"/>
    </row>
    <row r="654" spans="2:7" x14ac:dyDescent="0.2">
      <c r="B654" s="12"/>
      <c r="C654" s="12"/>
      <c r="D654" s="12"/>
      <c r="E654" s="12"/>
      <c r="F654" s="12"/>
      <c r="G654" s="62"/>
    </row>
    <row r="655" spans="2:7" x14ac:dyDescent="0.2">
      <c r="B655" s="12"/>
      <c r="C655" s="12"/>
      <c r="D655" s="12"/>
      <c r="E655" s="12"/>
      <c r="F655" s="12"/>
      <c r="G655" s="62"/>
    </row>
    <row r="656" spans="2:7" x14ac:dyDescent="0.2">
      <c r="B656" s="12"/>
      <c r="C656" s="12"/>
      <c r="D656" s="12"/>
      <c r="E656" s="12"/>
      <c r="F656" s="12"/>
      <c r="G656" s="62"/>
    </row>
    <row r="657" spans="2:7" x14ac:dyDescent="0.2">
      <c r="B657" s="12"/>
      <c r="C657" s="12"/>
      <c r="D657" s="12"/>
      <c r="E657" s="12"/>
      <c r="F657" s="12"/>
      <c r="G657" s="62"/>
    </row>
    <row r="658" spans="2:7" x14ac:dyDescent="0.2">
      <c r="B658" s="12"/>
      <c r="C658" s="12"/>
      <c r="D658" s="12"/>
      <c r="E658" s="12"/>
      <c r="F658" s="12"/>
      <c r="G658" s="62"/>
    </row>
    <row r="659" spans="2:7" x14ac:dyDescent="0.2">
      <c r="B659" s="12"/>
      <c r="C659" s="12"/>
      <c r="D659" s="12"/>
      <c r="E659" s="12"/>
      <c r="F659" s="12"/>
      <c r="G659" s="62"/>
    </row>
    <row r="660" spans="2:7" x14ac:dyDescent="0.2">
      <c r="B660" s="12"/>
      <c r="C660" s="12"/>
      <c r="D660" s="12"/>
      <c r="E660" s="12"/>
      <c r="F660" s="12"/>
      <c r="G660" s="62"/>
    </row>
    <row r="661" spans="2:7" x14ac:dyDescent="0.2">
      <c r="B661" s="12"/>
      <c r="C661" s="12"/>
      <c r="D661" s="12"/>
      <c r="E661" s="12"/>
      <c r="F661" s="12"/>
      <c r="G661" s="62"/>
    </row>
    <row r="662" spans="2:7" x14ac:dyDescent="0.2">
      <c r="B662" s="12"/>
      <c r="C662" s="12"/>
      <c r="D662" s="12"/>
      <c r="E662" s="12"/>
      <c r="F662" s="12"/>
      <c r="G662" s="62"/>
    </row>
    <row r="663" spans="2:7" x14ac:dyDescent="0.2">
      <c r="B663" s="12"/>
      <c r="C663" s="12"/>
      <c r="D663" s="12"/>
      <c r="E663" s="12"/>
      <c r="F663" s="12"/>
      <c r="G663" s="62"/>
    </row>
    <row r="664" spans="2:7" x14ac:dyDescent="0.2">
      <c r="B664" s="12"/>
      <c r="C664" s="12"/>
      <c r="D664" s="12"/>
      <c r="E664" s="12"/>
      <c r="F664" s="12"/>
      <c r="G664" s="62"/>
    </row>
    <row r="665" spans="2:7" x14ac:dyDescent="0.2">
      <c r="B665" s="12"/>
      <c r="C665" s="12"/>
      <c r="D665" s="12"/>
      <c r="E665" s="12"/>
      <c r="F665" s="12"/>
      <c r="G665" s="62"/>
    </row>
    <row r="666" spans="2:7" x14ac:dyDescent="0.2">
      <c r="B666" s="12"/>
      <c r="C666" s="12"/>
      <c r="D666" s="12"/>
      <c r="E666" s="12"/>
      <c r="F666" s="12"/>
      <c r="G666" s="62"/>
    </row>
    <row r="667" spans="2:7" x14ac:dyDescent="0.2">
      <c r="B667" s="12"/>
      <c r="C667" s="12"/>
      <c r="D667" s="12"/>
      <c r="E667" s="12"/>
      <c r="F667" s="12"/>
      <c r="G667" s="62"/>
    </row>
    <row r="668" spans="2:7" x14ac:dyDescent="0.2">
      <c r="B668" s="12"/>
      <c r="C668" s="12"/>
      <c r="D668" s="12"/>
      <c r="E668" s="12"/>
      <c r="F668" s="12"/>
      <c r="G668" s="62"/>
    </row>
    <row r="669" spans="2:7" x14ac:dyDescent="0.2">
      <c r="B669" s="12"/>
      <c r="C669" s="12"/>
      <c r="D669" s="12"/>
      <c r="E669" s="12"/>
      <c r="F669" s="12"/>
      <c r="G669" s="62"/>
    </row>
    <row r="670" spans="2:7" x14ac:dyDescent="0.2">
      <c r="B670" s="12"/>
      <c r="C670" s="12"/>
      <c r="D670" s="12"/>
      <c r="E670" s="12"/>
      <c r="F670" s="12"/>
      <c r="G670" s="62"/>
    </row>
    <row r="671" spans="2:7" x14ac:dyDescent="0.2">
      <c r="B671" s="12"/>
      <c r="C671" s="12"/>
      <c r="D671" s="12"/>
      <c r="E671" s="12"/>
      <c r="F671" s="12"/>
      <c r="G671" s="62"/>
    </row>
    <row r="672" spans="2:7" x14ac:dyDescent="0.2">
      <c r="B672" s="12"/>
      <c r="C672" s="12"/>
      <c r="D672" s="12"/>
      <c r="E672" s="12"/>
      <c r="F672" s="12"/>
      <c r="G672" s="62"/>
    </row>
    <row r="673" spans="2:7" x14ac:dyDescent="0.2">
      <c r="B673" s="12"/>
      <c r="C673" s="12"/>
      <c r="D673" s="12"/>
      <c r="E673" s="12"/>
      <c r="F673" s="12"/>
      <c r="G673" s="62"/>
    </row>
    <row r="674" spans="2:7" x14ac:dyDescent="0.2">
      <c r="B674" s="12"/>
      <c r="C674" s="12"/>
      <c r="D674" s="12"/>
      <c r="E674" s="12"/>
      <c r="F674" s="12"/>
      <c r="G674" s="62"/>
    </row>
    <row r="675" spans="2:7" x14ac:dyDescent="0.2">
      <c r="B675" s="12"/>
      <c r="C675" s="12"/>
      <c r="D675" s="12"/>
      <c r="E675" s="12"/>
      <c r="F675" s="12"/>
      <c r="G675" s="62"/>
    </row>
    <row r="676" spans="2:7" x14ac:dyDescent="0.2">
      <c r="B676" s="12"/>
      <c r="C676" s="12"/>
      <c r="D676" s="12"/>
      <c r="E676" s="12"/>
      <c r="F676" s="12"/>
      <c r="G676" s="62"/>
    </row>
    <row r="677" spans="2:7" x14ac:dyDescent="0.2">
      <c r="B677" s="12"/>
      <c r="C677" s="12"/>
      <c r="D677" s="12"/>
      <c r="E677" s="12"/>
      <c r="F677" s="12"/>
      <c r="G677" s="62"/>
    </row>
    <row r="678" spans="2:7" x14ac:dyDescent="0.2">
      <c r="B678" s="12"/>
      <c r="C678" s="12"/>
      <c r="D678" s="12"/>
      <c r="E678" s="12"/>
      <c r="F678" s="12"/>
      <c r="G678" s="62"/>
    </row>
    <row r="679" spans="2:7" x14ac:dyDescent="0.2">
      <c r="B679" s="12"/>
      <c r="C679" s="12"/>
      <c r="D679" s="12"/>
      <c r="E679" s="12"/>
      <c r="F679" s="12"/>
      <c r="G679" s="62"/>
    </row>
    <row r="680" spans="2:7" x14ac:dyDescent="0.2">
      <c r="B680" s="12"/>
      <c r="C680" s="12"/>
      <c r="D680" s="12"/>
      <c r="E680" s="12"/>
      <c r="F680" s="12"/>
      <c r="G680" s="62"/>
    </row>
    <row r="681" spans="2:7" x14ac:dyDescent="0.2">
      <c r="B681" s="12"/>
      <c r="C681" s="12"/>
      <c r="D681" s="12"/>
      <c r="E681" s="12"/>
      <c r="F681" s="12"/>
      <c r="G681" s="62"/>
    </row>
    <row r="682" spans="2:7" x14ac:dyDescent="0.2">
      <c r="B682" s="12"/>
      <c r="C682" s="12"/>
      <c r="D682" s="12"/>
      <c r="E682" s="12"/>
      <c r="F682" s="12"/>
      <c r="G682" s="62"/>
    </row>
    <row r="683" spans="2:7" x14ac:dyDescent="0.2">
      <c r="B683" s="12"/>
      <c r="C683" s="12"/>
      <c r="D683" s="12"/>
      <c r="E683" s="12"/>
      <c r="F683" s="12"/>
      <c r="G683" s="62"/>
    </row>
    <row r="684" spans="2:7" x14ac:dyDescent="0.2">
      <c r="B684" s="12"/>
      <c r="C684" s="12"/>
      <c r="D684" s="12"/>
      <c r="E684" s="12"/>
      <c r="F684" s="12"/>
      <c r="G684" s="62"/>
    </row>
    <row r="685" spans="2:7" x14ac:dyDescent="0.2">
      <c r="B685" s="12"/>
      <c r="C685" s="12"/>
      <c r="D685" s="12"/>
      <c r="E685" s="12"/>
      <c r="F685" s="12"/>
      <c r="G685" s="62"/>
    </row>
    <row r="686" spans="2:7" x14ac:dyDescent="0.2">
      <c r="B686" s="12"/>
      <c r="C686" s="12"/>
      <c r="D686" s="12"/>
      <c r="E686" s="12"/>
      <c r="F686" s="12"/>
      <c r="G686" s="62"/>
    </row>
    <row r="687" spans="2:7" x14ac:dyDescent="0.2">
      <c r="B687" s="12"/>
      <c r="C687" s="12"/>
      <c r="D687" s="12"/>
      <c r="E687" s="12"/>
      <c r="F687" s="12"/>
      <c r="G687" s="62"/>
    </row>
    <row r="688" spans="2:7" x14ac:dyDescent="0.2">
      <c r="B688" s="12"/>
      <c r="C688" s="12"/>
      <c r="D688" s="12"/>
      <c r="E688" s="12"/>
      <c r="F688" s="12"/>
      <c r="G688" s="62"/>
    </row>
    <row r="689" spans="2:7" x14ac:dyDescent="0.2">
      <c r="B689" s="12"/>
      <c r="C689" s="12"/>
      <c r="D689" s="12"/>
      <c r="E689" s="12"/>
      <c r="F689" s="12"/>
      <c r="G689" s="62"/>
    </row>
    <row r="690" spans="2:7" x14ac:dyDescent="0.2">
      <c r="B690" s="12"/>
      <c r="C690" s="12"/>
      <c r="D690" s="12"/>
      <c r="E690" s="12"/>
      <c r="F690" s="12"/>
      <c r="G690" s="62"/>
    </row>
    <row r="691" spans="2:7" x14ac:dyDescent="0.2">
      <c r="B691" s="12"/>
      <c r="C691" s="12"/>
      <c r="D691" s="12"/>
      <c r="E691" s="12"/>
      <c r="F691" s="12"/>
      <c r="G691" s="62"/>
    </row>
    <row r="692" spans="2:7" x14ac:dyDescent="0.2">
      <c r="B692" s="12"/>
      <c r="C692" s="12"/>
      <c r="D692" s="12"/>
      <c r="E692" s="12"/>
      <c r="F692" s="12"/>
      <c r="G692" s="62"/>
    </row>
    <row r="693" spans="2:7" x14ac:dyDescent="0.2">
      <c r="B693" s="12"/>
      <c r="C693" s="12"/>
      <c r="D693" s="12"/>
      <c r="E693" s="12"/>
      <c r="F693" s="12"/>
      <c r="G693" s="62"/>
    </row>
    <row r="694" spans="2:7" x14ac:dyDescent="0.2">
      <c r="B694" s="12"/>
      <c r="C694" s="12"/>
      <c r="D694" s="12"/>
      <c r="E694" s="12"/>
      <c r="F694" s="12"/>
      <c r="G694" s="62"/>
    </row>
    <row r="695" spans="2:7" x14ac:dyDescent="0.2">
      <c r="B695" s="12"/>
      <c r="C695" s="12"/>
      <c r="D695" s="12"/>
      <c r="E695" s="12"/>
      <c r="F695" s="12"/>
      <c r="G695" s="62"/>
    </row>
    <row r="696" spans="2:7" x14ac:dyDescent="0.2">
      <c r="B696" s="12"/>
      <c r="C696" s="12"/>
      <c r="D696" s="12"/>
      <c r="E696" s="12"/>
      <c r="F696" s="12"/>
      <c r="G696" s="62"/>
    </row>
    <row r="697" spans="2:7" x14ac:dyDescent="0.2">
      <c r="B697" s="12"/>
      <c r="C697" s="12"/>
      <c r="D697" s="12"/>
      <c r="E697" s="12"/>
      <c r="F697" s="12"/>
      <c r="G697" s="62"/>
    </row>
    <row r="698" spans="2:7" x14ac:dyDescent="0.2">
      <c r="B698" s="12"/>
      <c r="C698" s="12"/>
      <c r="D698" s="12"/>
      <c r="E698" s="12"/>
      <c r="F698" s="12"/>
      <c r="G698" s="62"/>
    </row>
    <row r="699" spans="2:7" x14ac:dyDescent="0.2">
      <c r="B699" s="12"/>
      <c r="C699" s="12"/>
      <c r="D699" s="12"/>
      <c r="E699" s="12"/>
      <c r="F699" s="12"/>
      <c r="G699" s="62"/>
    </row>
    <row r="700" spans="2:7" x14ac:dyDescent="0.2">
      <c r="B700" s="12"/>
      <c r="C700" s="12"/>
      <c r="D700" s="12"/>
      <c r="E700" s="12"/>
      <c r="F700" s="12"/>
      <c r="G700" s="62"/>
    </row>
    <row r="701" spans="2:7" x14ac:dyDescent="0.2">
      <c r="B701" s="12"/>
      <c r="C701" s="12"/>
      <c r="D701" s="12"/>
      <c r="E701" s="12"/>
      <c r="F701" s="12"/>
      <c r="G701" s="62"/>
    </row>
    <row r="702" spans="2:7" x14ac:dyDescent="0.2">
      <c r="B702" s="12"/>
      <c r="C702" s="12"/>
      <c r="D702" s="12"/>
      <c r="E702" s="12"/>
      <c r="F702" s="12"/>
      <c r="G702" s="62"/>
    </row>
    <row r="703" spans="2:7" x14ac:dyDescent="0.2">
      <c r="B703" s="12"/>
      <c r="C703" s="12"/>
      <c r="D703" s="12"/>
      <c r="E703" s="12"/>
      <c r="F703" s="12"/>
      <c r="G703" s="62"/>
    </row>
    <row r="704" spans="2:7" x14ac:dyDescent="0.2">
      <c r="B704" s="12"/>
      <c r="C704" s="12"/>
      <c r="D704" s="12"/>
      <c r="E704" s="12"/>
      <c r="F704" s="12"/>
      <c r="G704" s="62"/>
    </row>
    <row r="705" spans="2:7" x14ac:dyDescent="0.2">
      <c r="B705" s="12"/>
      <c r="C705" s="12"/>
      <c r="D705" s="12"/>
      <c r="E705" s="12"/>
      <c r="F705" s="12"/>
      <c r="G705" s="62"/>
    </row>
    <row r="706" spans="2:7" x14ac:dyDescent="0.2">
      <c r="B706" s="12"/>
      <c r="C706" s="12"/>
      <c r="D706" s="12"/>
      <c r="E706" s="12"/>
      <c r="F706" s="12"/>
      <c r="G706" s="62"/>
    </row>
    <row r="707" spans="2:7" x14ac:dyDescent="0.2">
      <c r="B707" s="12"/>
      <c r="C707" s="12"/>
      <c r="D707" s="12"/>
      <c r="E707" s="12"/>
      <c r="F707" s="12"/>
      <c r="G707" s="62"/>
    </row>
    <row r="708" spans="2:7" x14ac:dyDescent="0.2">
      <c r="B708" s="12"/>
      <c r="C708" s="12"/>
      <c r="D708" s="12"/>
      <c r="E708" s="12"/>
      <c r="F708" s="12"/>
      <c r="G708" s="62"/>
    </row>
    <row r="709" spans="2:7" x14ac:dyDescent="0.2">
      <c r="B709" s="12"/>
      <c r="C709" s="12"/>
      <c r="D709" s="12"/>
      <c r="E709" s="12"/>
      <c r="F709" s="12"/>
      <c r="G709" s="62"/>
    </row>
    <row r="710" spans="2:7" x14ac:dyDescent="0.2">
      <c r="B710" s="12"/>
      <c r="C710" s="12"/>
      <c r="D710" s="12"/>
      <c r="E710" s="12"/>
      <c r="F710" s="12"/>
      <c r="G710" s="62"/>
    </row>
    <row r="711" spans="2:7" x14ac:dyDescent="0.2">
      <c r="B711" s="12"/>
      <c r="C711" s="12"/>
      <c r="D711" s="12"/>
      <c r="E711" s="12"/>
      <c r="F711" s="12"/>
      <c r="G711" s="62"/>
    </row>
    <row r="712" spans="2:7" x14ac:dyDescent="0.2">
      <c r="B712" s="12"/>
      <c r="C712" s="12"/>
      <c r="D712" s="12"/>
      <c r="E712" s="12"/>
      <c r="F712" s="12"/>
      <c r="G712" s="62"/>
    </row>
    <row r="713" spans="2:7" x14ac:dyDescent="0.2">
      <c r="B713" s="12"/>
      <c r="C713" s="12"/>
      <c r="D713" s="12"/>
      <c r="E713" s="12"/>
      <c r="F713" s="12"/>
      <c r="G713" s="62"/>
    </row>
    <row r="714" spans="2:7" x14ac:dyDescent="0.2">
      <c r="B714" s="12"/>
      <c r="C714" s="12"/>
      <c r="D714" s="12"/>
      <c r="E714" s="12"/>
      <c r="F714" s="12"/>
      <c r="G714" s="62"/>
    </row>
    <row r="715" spans="2:7" x14ac:dyDescent="0.2">
      <c r="B715" s="12"/>
      <c r="C715" s="12"/>
      <c r="D715" s="12"/>
      <c r="E715" s="12"/>
      <c r="F715" s="12"/>
      <c r="G715" s="62"/>
    </row>
    <row r="716" spans="2:7" x14ac:dyDescent="0.2">
      <c r="B716" s="12"/>
      <c r="C716" s="12"/>
      <c r="D716" s="12"/>
      <c r="E716" s="12"/>
      <c r="F716" s="12"/>
      <c r="G716" s="62"/>
    </row>
    <row r="717" spans="2:7" x14ac:dyDescent="0.2">
      <c r="B717" s="12"/>
      <c r="C717" s="12"/>
      <c r="D717" s="12"/>
      <c r="E717" s="12"/>
      <c r="F717" s="12"/>
      <c r="G717" s="62"/>
    </row>
    <row r="718" spans="2:7" x14ac:dyDescent="0.2">
      <c r="B718" s="12"/>
      <c r="C718" s="12"/>
      <c r="D718" s="12"/>
      <c r="E718" s="12"/>
      <c r="F718" s="12"/>
      <c r="G718" s="62"/>
    </row>
    <row r="719" spans="2:7" x14ac:dyDescent="0.2">
      <c r="B719" s="12"/>
      <c r="C719" s="12"/>
      <c r="D719" s="12"/>
      <c r="E719" s="12"/>
      <c r="F719" s="12"/>
      <c r="G719" s="62"/>
    </row>
    <row r="720" spans="2:7" x14ac:dyDescent="0.2">
      <c r="B720" s="12"/>
      <c r="C720" s="12"/>
      <c r="D720" s="12"/>
      <c r="E720" s="12"/>
      <c r="F720" s="12"/>
      <c r="G720" s="62"/>
    </row>
    <row r="721" spans="2:7" x14ac:dyDescent="0.2">
      <c r="B721" s="12"/>
      <c r="C721" s="12"/>
      <c r="D721" s="12"/>
      <c r="E721" s="12"/>
      <c r="F721" s="12"/>
      <c r="G721" s="62"/>
    </row>
    <row r="722" spans="2:7" x14ac:dyDescent="0.2">
      <c r="B722" s="12"/>
      <c r="C722" s="12"/>
      <c r="D722" s="12"/>
      <c r="E722" s="12"/>
      <c r="F722" s="12"/>
      <c r="G722" s="62"/>
    </row>
    <row r="723" spans="2:7" x14ac:dyDescent="0.2">
      <c r="B723" s="12"/>
      <c r="C723" s="12"/>
      <c r="D723" s="12"/>
      <c r="E723" s="12"/>
      <c r="F723" s="12"/>
      <c r="G723" s="62"/>
    </row>
    <row r="724" spans="2:7" x14ac:dyDescent="0.2">
      <c r="B724" s="12"/>
      <c r="C724" s="12"/>
      <c r="D724" s="12"/>
      <c r="E724" s="12"/>
      <c r="F724" s="12"/>
      <c r="G724" s="62"/>
    </row>
    <row r="725" spans="2:7" x14ac:dyDescent="0.2">
      <c r="B725" s="12"/>
      <c r="C725" s="12"/>
      <c r="D725" s="12"/>
      <c r="E725" s="12"/>
      <c r="F725" s="12"/>
      <c r="G725" s="62"/>
    </row>
    <row r="726" spans="2:7" x14ac:dyDescent="0.2">
      <c r="B726" s="12"/>
      <c r="C726" s="12"/>
      <c r="D726" s="12"/>
      <c r="E726" s="12"/>
      <c r="F726" s="12"/>
      <c r="G726" s="62"/>
    </row>
    <row r="727" spans="2:7" x14ac:dyDescent="0.2">
      <c r="B727" s="12"/>
      <c r="C727" s="12"/>
      <c r="D727" s="12"/>
      <c r="E727" s="12"/>
      <c r="F727" s="12"/>
      <c r="G727" s="62"/>
    </row>
    <row r="728" spans="2:7" x14ac:dyDescent="0.2">
      <c r="B728" s="12"/>
      <c r="C728" s="12"/>
      <c r="D728" s="12"/>
      <c r="E728" s="12"/>
      <c r="F728" s="12"/>
      <c r="G728" s="62"/>
    </row>
    <row r="729" spans="2:7" x14ac:dyDescent="0.2">
      <c r="B729" s="12"/>
      <c r="C729" s="12"/>
      <c r="D729" s="12"/>
      <c r="E729" s="12"/>
      <c r="F729" s="12"/>
      <c r="G729" s="62"/>
    </row>
    <row r="730" spans="2:7" x14ac:dyDescent="0.2">
      <c r="B730" s="12"/>
      <c r="C730" s="12"/>
      <c r="D730" s="12"/>
      <c r="E730" s="12"/>
      <c r="F730" s="12"/>
      <c r="G730" s="62"/>
    </row>
    <row r="731" spans="2:7" x14ac:dyDescent="0.2">
      <c r="B731" s="12"/>
      <c r="C731" s="12"/>
      <c r="D731" s="12"/>
      <c r="E731" s="12"/>
      <c r="F731" s="12"/>
      <c r="G731" s="62"/>
    </row>
    <row r="732" spans="2:7" x14ac:dyDescent="0.2">
      <c r="B732" s="12"/>
      <c r="C732" s="12"/>
      <c r="D732" s="12"/>
      <c r="E732" s="12"/>
      <c r="F732" s="12"/>
      <c r="G732" s="62"/>
    </row>
    <row r="733" spans="2:7" x14ac:dyDescent="0.2">
      <c r="B733" s="12"/>
      <c r="C733" s="12"/>
      <c r="D733" s="12"/>
      <c r="E733" s="12"/>
      <c r="F733" s="12"/>
      <c r="G733" s="62"/>
    </row>
    <row r="734" spans="2:7" x14ac:dyDescent="0.2">
      <c r="B734" s="12"/>
      <c r="C734" s="12"/>
      <c r="D734" s="12"/>
      <c r="E734" s="12"/>
      <c r="F734" s="12"/>
      <c r="G734" s="62"/>
    </row>
    <row r="735" spans="2:7" x14ac:dyDescent="0.2">
      <c r="B735" s="12"/>
      <c r="C735" s="12"/>
      <c r="D735" s="12"/>
      <c r="E735" s="12"/>
      <c r="F735" s="12"/>
      <c r="G735" s="62"/>
    </row>
    <row r="736" spans="2:7" x14ac:dyDescent="0.2">
      <c r="B736" s="12"/>
      <c r="C736" s="12"/>
      <c r="D736" s="12"/>
      <c r="E736" s="12"/>
      <c r="F736" s="12"/>
      <c r="G736" s="62"/>
    </row>
    <row r="737" spans="2:7" x14ac:dyDescent="0.2">
      <c r="B737" s="12"/>
      <c r="C737" s="12"/>
      <c r="D737" s="12"/>
      <c r="E737" s="12"/>
      <c r="F737" s="12"/>
      <c r="G737" s="62"/>
    </row>
    <row r="738" spans="2:7" x14ac:dyDescent="0.2">
      <c r="B738" s="12"/>
      <c r="C738" s="12"/>
      <c r="D738" s="12"/>
      <c r="E738" s="12"/>
      <c r="F738" s="12"/>
      <c r="G738" s="62"/>
    </row>
    <row r="739" spans="2:7" x14ac:dyDescent="0.2">
      <c r="B739" s="12"/>
      <c r="C739" s="12"/>
      <c r="D739" s="12"/>
      <c r="E739" s="12"/>
      <c r="F739" s="12"/>
      <c r="G739" s="62"/>
    </row>
    <row r="740" spans="2:7" x14ac:dyDescent="0.2">
      <c r="B740" s="12"/>
      <c r="C740" s="12"/>
      <c r="D740" s="12"/>
      <c r="E740" s="12"/>
      <c r="F740" s="12"/>
      <c r="G740" s="62"/>
    </row>
    <row r="741" spans="2:7" x14ac:dyDescent="0.2">
      <c r="B741" s="12"/>
      <c r="C741" s="12"/>
      <c r="D741" s="12"/>
      <c r="E741" s="12"/>
      <c r="F741" s="12"/>
      <c r="G741" s="62"/>
    </row>
    <row r="742" spans="2:7" x14ac:dyDescent="0.2">
      <c r="B742" s="12"/>
      <c r="C742" s="12"/>
      <c r="D742" s="12"/>
      <c r="E742" s="12"/>
      <c r="F742" s="12"/>
      <c r="G742" s="62"/>
    </row>
    <row r="743" spans="2:7" x14ac:dyDescent="0.2">
      <c r="B743" s="12"/>
      <c r="C743" s="12"/>
      <c r="D743" s="12"/>
      <c r="E743" s="12"/>
      <c r="F743" s="12"/>
      <c r="G743" s="62"/>
    </row>
    <row r="744" spans="2:7" x14ac:dyDescent="0.2">
      <c r="B744" s="12"/>
      <c r="C744" s="12"/>
      <c r="D744" s="12"/>
      <c r="E744" s="12"/>
      <c r="F744" s="12"/>
      <c r="G744" s="62"/>
    </row>
    <row r="745" spans="2:7" x14ac:dyDescent="0.2">
      <c r="B745" s="12"/>
      <c r="C745" s="12"/>
      <c r="D745" s="12"/>
      <c r="E745" s="12"/>
      <c r="F745" s="12"/>
      <c r="G745" s="62"/>
    </row>
    <row r="746" spans="2:7" x14ac:dyDescent="0.2">
      <c r="B746" s="12"/>
      <c r="C746" s="12"/>
      <c r="D746" s="12"/>
      <c r="E746" s="12"/>
      <c r="F746" s="12"/>
      <c r="G746" s="62"/>
    </row>
    <row r="747" spans="2:7" x14ac:dyDescent="0.2">
      <c r="B747" s="12"/>
      <c r="C747" s="12"/>
      <c r="D747" s="12"/>
      <c r="E747" s="12"/>
      <c r="F747" s="12"/>
      <c r="G747" s="62"/>
    </row>
    <row r="748" spans="2:7" x14ac:dyDescent="0.2">
      <c r="B748" s="12"/>
      <c r="C748" s="12"/>
      <c r="D748" s="12"/>
      <c r="E748" s="12"/>
      <c r="F748" s="12"/>
      <c r="G748" s="62"/>
    </row>
    <row r="749" spans="2:7" x14ac:dyDescent="0.2">
      <c r="B749" s="12"/>
      <c r="C749" s="12"/>
      <c r="D749" s="12"/>
      <c r="E749" s="12"/>
      <c r="F749" s="12"/>
      <c r="G749" s="62"/>
    </row>
    <row r="750" spans="2:7" x14ac:dyDescent="0.2">
      <c r="B750" s="12"/>
      <c r="C750" s="12"/>
      <c r="D750" s="12"/>
      <c r="E750" s="12"/>
      <c r="F750" s="12"/>
      <c r="G750" s="62"/>
    </row>
    <row r="751" spans="2:7" x14ac:dyDescent="0.2">
      <c r="B751" s="12"/>
      <c r="C751" s="12"/>
      <c r="D751" s="12"/>
      <c r="E751" s="12"/>
      <c r="F751" s="12"/>
      <c r="G751" s="62"/>
    </row>
    <row r="752" spans="2:7" x14ac:dyDescent="0.2">
      <c r="B752" s="12"/>
      <c r="C752" s="12"/>
      <c r="D752" s="12"/>
      <c r="E752" s="12"/>
      <c r="F752" s="12"/>
      <c r="G752" s="62"/>
    </row>
    <row r="753" spans="2:7" x14ac:dyDescent="0.2">
      <c r="B753" s="12"/>
      <c r="C753" s="12"/>
      <c r="D753" s="12"/>
      <c r="E753" s="12"/>
      <c r="F753" s="12"/>
      <c r="G753" s="62"/>
    </row>
    <row r="754" spans="2:7" x14ac:dyDescent="0.2">
      <c r="B754" s="12"/>
      <c r="C754" s="12"/>
      <c r="D754" s="12"/>
      <c r="E754" s="12"/>
      <c r="F754" s="12"/>
      <c r="G754" s="62"/>
    </row>
    <row r="755" spans="2:7" x14ac:dyDescent="0.2">
      <c r="B755" s="12"/>
      <c r="C755" s="12"/>
      <c r="D755" s="12"/>
      <c r="E755" s="12"/>
      <c r="F755" s="12"/>
      <c r="G755" s="62"/>
    </row>
    <row r="756" spans="2:7" x14ac:dyDescent="0.2">
      <c r="B756" s="12"/>
      <c r="C756" s="12"/>
      <c r="D756" s="12"/>
      <c r="E756" s="12"/>
      <c r="F756" s="12"/>
      <c r="G756" s="62"/>
    </row>
    <row r="757" spans="2:7" x14ac:dyDescent="0.2">
      <c r="B757" s="12"/>
      <c r="C757" s="12"/>
      <c r="D757" s="12"/>
      <c r="E757" s="12"/>
      <c r="F757" s="12"/>
      <c r="G757" s="62"/>
    </row>
    <row r="758" spans="2:7" x14ac:dyDescent="0.2">
      <c r="B758" s="12"/>
      <c r="C758" s="12"/>
      <c r="D758" s="12"/>
      <c r="E758" s="12"/>
      <c r="F758" s="12"/>
      <c r="G758" s="62"/>
    </row>
    <row r="759" spans="2:7" x14ac:dyDescent="0.2">
      <c r="B759" s="12"/>
      <c r="C759" s="12"/>
      <c r="D759" s="12"/>
      <c r="E759" s="12"/>
      <c r="F759" s="12"/>
      <c r="G759" s="62"/>
    </row>
    <row r="760" spans="2:7" x14ac:dyDescent="0.2">
      <c r="G760" s="62"/>
    </row>
    <row r="761" spans="2:7" x14ac:dyDescent="0.2">
      <c r="G761" s="62"/>
    </row>
    <row r="762" spans="2:7" x14ac:dyDescent="0.2">
      <c r="G762" s="62"/>
    </row>
    <row r="763" spans="2:7" x14ac:dyDescent="0.2">
      <c r="G763" s="62"/>
    </row>
    <row r="764" spans="2:7" x14ac:dyDescent="0.2">
      <c r="G764" s="62"/>
    </row>
    <row r="765" spans="2:7" x14ac:dyDescent="0.2">
      <c r="G765" s="62"/>
    </row>
    <row r="766" spans="2:7" x14ac:dyDescent="0.2">
      <c r="G766" s="62"/>
    </row>
    <row r="767" spans="2:7" x14ac:dyDescent="0.2">
      <c r="G767" s="62"/>
    </row>
    <row r="768" spans="2:7" x14ac:dyDescent="0.2">
      <c r="G768" s="62"/>
    </row>
    <row r="769" spans="7:7" x14ac:dyDescent="0.2">
      <c r="G769" s="62"/>
    </row>
    <row r="770" spans="7:7" x14ac:dyDescent="0.2">
      <c r="G770" s="62"/>
    </row>
    <row r="771" spans="7:7" x14ac:dyDescent="0.2">
      <c r="G771" s="62"/>
    </row>
    <row r="772" spans="7:7" x14ac:dyDescent="0.2">
      <c r="G772" s="62"/>
    </row>
    <row r="773" spans="7:7" x14ac:dyDescent="0.2">
      <c r="G773" s="62"/>
    </row>
    <row r="774" spans="7:7" x14ac:dyDescent="0.2">
      <c r="G774" s="62"/>
    </row>
    <row r="775" spans="7:7" x14ac:dyDescent="0.2">
      <c r="G775" s="62"/>
    </row>
    <row r="776" spans="7:7" x14ac:dyDescent="0.2">
      <c r="G776" s="62"/>
    </row>
    <row r="777" spans="7:7" x14ac:dyDescent="0.2">
      <c r="G777" s="62"/>
    </row>
    <row r="778" spans="7:7" x14ac:dyDescent="0.2">
      <c r="G778" s="62"/>
    </row>
    <row r="779" spans="7:7" x14ac:dyDescent="0.2">
      <c r="G779" s="62"/>
    </row>
    <row r="900" spans="2:8" x14ac:dyDescent="0.2">
      <c r="B900" t="s">
        <v>49</v>
      </c>
      <c r="C900" t="s">
        <v>9404</v>
      </c>
      <c r="D900" t="s">
        <v>9288</v>
      </c>
      <c r="E900" t="s">
        <v>9276</v>
      </c>
      <c r="F900" t="s">
        <v>9277</v>
      </c>
      <c r="G900" t="s">
        <v>9280</v>
      </c>
      <c r="H900" t="s">
        <v>9281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8AE2D-A5B8-4E0C-B60C-592B33031118}">
  <sheetPr>
    <tabColor rgb="FF92D050"/>
  </sheetPr>
  <dimension ref="A2:AQ79"/>
  <sheetViews>
    <sheetView workbookViewId="0">
      <selection activeCell="A27" sqref="A27"/>
    </sheetView>
  </sheetViews>
  <sheetFormatPr baseColWidth="10" defaultColWidth="8.83203125" defaultRowHeight="15" x14ac:dyDescent="0.2"/>
  <cols>
    <col min="1" max="1" width="77" bestFit="1" customWidth="1"/>
    <col min="2" max="2" width="24.33203125" customWidth="1"/>
    <col min="3" max="3" width="11.33203125" customWidth="1"/>
    <col min="4" max="4" width="19.6640625" bestFit="1" customWidth="1"/>
    <col min="5" max="5" width="13.5" bestFit="1" customWidth="1"/>
    <col min="7" max="7" width="16.1640625" customWidth="1"/>
    <col min="9" max="9" width="15.33203125" customWidth="1"/>
    <col min="10" max="10" width="22.33203125" bestFit="1" customWidth="1"/>
    <col min="49" max="49" width="16.33203125" bestFit="1" customWidth="1"/>
  </cols>
  <sheetData>
    <row r="2" spans="1:43" x14ac:dyDescent="0.2">
      <c r="A2" s="8" t="s">
        <v>9279</v>
      </c>
      <c r="B2" s="328"/>
      <c r="C2" s="324"/>
      <c r="D2" s="327"/>
      <c r="E2" s="324"/>
      <c r="F2" s="324"/>
      <c r="G2" s="324"/>
      <c r="H2" s="324"/>
      <c r="I2" s="324"/>
      <c r="J2" s="324"/>
    </row>
    <row r="3" spans="1:43" x14ac:dyDescent="0.2">
      <c r="B3" s="151"/>
      <c r="C3" s="330"/>
      <c r="D3" s="330"/>
      <c r="E3" s="330"/>
      <c r="F3" s="330"/>
      <c r="G3" s="330"/>
      <c r="H3" s="329"/>
      <c r="I3" s="329"/>
      <c r="J3" s="329"/>
    </row>
    <row r="4" spans="1:43" x14ac:dyDescent="0.2">
      <c r="A4" s="82"/>
      <c r="B4" s="322"/>
      <c r="C4" s="331"/>
      <c r="D4" s="321" t="s">
        <v>9275</v>
      </c>
      <c r="E4" s="322" t="s">
        <v>9276</v>
      </c>
      <c r="F4" s="322" t="s">
        <v>9277</v>
      </c>
      <c r="G4" s="322" t="s">
        <v>9286</v>
      </c>
      <c r="H4" s="326"/>
      <c r="I4" s="326"/>
      <c r="J4" s="326"/>
    </row>
    <row r="5" spans="1:43" x14ac:dyDescent="0.2">
      <c r="A5" s="82"/>
      <c r="B5" s="332" t="s">
        <v>50</v>
      </c>
      <c r="C5" s="333">
        <f>SUM(B11:B35)</f>
        <v>86110.970082008353</v>
      </c>
      <c r="D5" s="323">
        <f>SUM(C11:C35)</f>
        <v>2310.987871869067</v>
      </c>
      <c r="E5" s="323">
        <f t="shared" ref="E5:G5" si="0">SUM(D11:D35)</f>
        <v>736.10295855176344</v>
      </c>
      <c r="F5" s="323">
        <f t="shared" si="0"/>
        <v>30710.846420046222</v>
      </c>
      <c r="G5" s="323">
        <f t="shared" si="0"/>
        <v>45113.561973054449</v>
      </c>
      <c r="H5" s="326"/>
      <c r="I5" s="326"/>
      <c r="J5" s="326"/>
    </row>
    <row r="6" spans="1:43" x14ac:dyDescent="0.2">
      <c r="A6" s="82"/>
      <c r="B6" s="322"/>
      <c r="C6" s="331"/>
      <c r="D6" s="334"/>
      <c r="E6" s="151"/>
      <c r="F6" s="151"/>
      <c r="G6" s="151"/>
      <c r="H6" s="326"/>
      <c r="I6" s="326"/>
      <c r="J6" s="326"/>
    </row>
    <row r="7" spans="1:43" x14ac:dyDescent="0.2">
      <c r="B7" s="335" t="s">
        <v>9287</v>
      </c>
      <c r="C7" s="336">
        <f>SUM(G11:G35)</f>
        <v>7239.470858486864</v>
      </c>
      <c r="D7" s="334"/>
      <c r="E7" s="151"/>
      <c r="F7" s="151"/>
      <c r="G7" s="151"/>
      <c r="H7" s="324"/>
      <c r="I7" s="324"/>
      <c r="J7" s="324"/>
    </row>
    <row r="8" spans="1:43" x14ac:dyDescent="0.2">
      <c r="B8" s="324"/>
      <c r="C8" s="324"/>
      <c r="D8" s="327"/>
      <c r="E8" s="324"/>
      <c r="F8" s="324"/>
      <c r="G8" s="324"/>
      <c r="H8" s="324"/>
      <c r="I8" s="324"/>
      <c r="J8" s="324"/>
    </row>
    <row r="9" spans="1:43" x14ac:dyDescent="0.2">
      <c r="D9" s="12"/>
    </row>
    <row r="10" spans="1:43" x14ac:dyDescent="0.2">
      <c r="A10" s="5" t="s">
        <v>372</v>
      </c>
      <c r="B10" s="320" t="s">
        <v>49</v>
      </c>
      <c r="C10" s="5" t="s">
        <v>9404</v>
      </c>
      <c r="D10" s="5" t="s">
        <v>9288</v>
      </c>
      <c r="E10" s="320" t="s">
        <v>9276</v>
      </c>
      <c r="F10" s="320" t="s">
        <v>9277</v>
      </c>
      <c r="G10" s="5" t="s">
        <v>9280</v>
      </c>
      <c r="H10" t="s">
        <v>9281</v>
      </c>
      <c r="W10" s="54"/>
      <c r="Y10" s="54"/>
      <c r="Z10" s="54"/>
      <c r="AA10" s="54"/>
      <c r="AB10" s="54"/>
      <c r="AC10" s="54"/>
      <c r="AD10" s="54"/>
      <c r="AF10" s="54"/>
      <c r="AG10" s="54"/>
      <c r="AH10" s="54"/>
      <c r="AI10" s="54"/>
      <c r="AJ10" s="54"/>
      <c r="AK10" s="54"/>
      <c r="AN10" s="54"/>
    </row>
    <row r="11" spans="1:43" x14ac:dyDescent="0.2">
      <c r="A11" t="s">
        <v>358</v>
      </c>
      <c r="B11" s="345">
        <v>575.79464405755766</v>
      </c>
      <c r="C11" s="345">
        <v>202.91043407562748</v>
      </c>
      <c r="D11" s="345">
        <v>7.9465622962109226</v>
      </c>
      <c r="E11" s="345">
        <v>-600.46398373888985</v>
      </c>
      <c r="F11" s="345">
        <v>537.84316540934117</v>
      </c>
      <c r="G11" s="345">
        <v>427.55846601526758</v>
      </c>
      <c r="H11">
        <v>10131.280659010135</v>
      </c>
      <c r="I11" s="54"/>
      <c r="K11" s="54"/>
      <c r="L11" s="54"/>
      <c r="M11" s="54"/>
      <c r="N11" s="54"/>
      <c r="W11" s="54"/>
      <c r="Y11" s="54"/>
      <c r="Z11" s="54"/>
      <c r="AA11" s="54"/>
      <c r="AB11" s="54"/>
      <c r="AC11" s="54"/>
      <c r="AD11" s="54"/>
      <c r="AF11" s="54"/>
      <c r="AG11" s="54"/>
      <c r="AH11" s="54"/>
      <c r="AI11" s="54"/>
      <c r="AJ11" s="54"/>
      <c r="AK11" s="54"/>
      <c r="AN11" s="54"/>
      <c r="AP11" s="54"/>
    </row>
    <row r="12" spans="1:43" x14ac:dyDescent="0.2">
      <c r="A12" t="s">
        <v>368</v>
      </c>
      <c r="B12" s="345">
        <v>105.93033134525415</v>
      </c>
      <c r="C12" s="345">
        <v>58.305819034610167</v>
      </c>
      <c r="D12" s="345">
        <v>1.7666202916377203</v>
      </c>
      <c r="E12" s="345">
        <v>1.2233935492722874</v>
      </c>
      <c r="F12" s="345">
        <v>32.29119684543813</v>
      </c>
      <c r="G12" s="345">
        <v>12.34330162429586</v>
      </c>
      <c r="H12">
        <v>502.02789221890868</v>
      </c>
      <c r="I12" s="54"/>
      <c r="L12" s="54"/>
      <c r="W12" s="54"/>
      <c r="Y12" s="54"/>
      <c r="Z12" s="54"/>
      <c r="AA12" s="54"/>
      <c r="AB12" s="54"/>
      <c r="AC12" s="54"/>
      <c r="AD12" s="54"/>
      <c r="AF12" s="54"/>
      <c r="AG12" s="54"/>
      <c r="AH12" s="54"/>
      <c r="AI12" s="54"/>
      <c r="AJ12" s="54"/>
      <c r="AK12" s="54"/>
      <c r="AN12" s="54"/>
      <c r="AO12" s="54"/>
      <c r="AP12" s="54"/>
    </row>
    <row r="13" spans="1:43" x14ac:dyDescent="0.2">
      <c r="A13" t="s">
        <v>357</v>
      </c>
      <c r="B13" s="345">
        <v>2157.196074754002</v>
      </c>
      <c r="C13" s="345">
        <v>-315.00007058663203</v>
      </c>
      <c r="D13" s="345">
        <v>1.0213761633579618E-4</v>
      </c>
      <c r="E13" s="345">
        <v>9.5241545932296689E-5</v>
      </c>
      <c r="F13" s="345">
        <v>1731.6609710480498</v>
      </c>
      <c r="G13" s="345">
        <v>740.53497691342159</v>
      </c>
      <c r="H13">
        <v>32629.682647661873</v>
      </c>
      <c r="S13" s="54"/>
      <c r="W13" s="54"/>
      <c r="Y13" s="54"/>
      <c r="Z13" s="54"/>
      <c r="AA13" s="54"/>
      <c r="AB13" s="54"/>
      <c r="AC13" s="54"/>
      <c r="AD13" s="54"/>
      <c r="AF13" s="54"/>
      <c r="AG13" s="54"/>
      <c r="AH13" s="54"/>
      <c r="AI13" s="54"/>
      <c r="AJ13" s="54"/>
      <c r="AN13" s="54"/>
      <c r="AO13" s="54"/>
      <c r="AP13" s="54"/>
    </row>
    <row r="14" spans="1:43" x14ac:dyDescent="0.2">
      <c r="A14" t="s">
        <v>373</v>
      </c>
      <c r="B14" s="345">
        <v>-556.86184734993856</v>
      </c>
      <c r="C14" s="345">
        <v>133.21374177587754</v>
      </c>
      <c r="D14" s="345">
        <v>4.8442801885868309E-5</v>
      </c>
      <c r="E14" s="345">
        <v>-858.1936666033663</v>
      </c>
      <c r="F14" s="345">
        <v>107.46754170271707</v>
      </c>
      <c r="G14" s="345">
        <v>60.650487332031531</v>
      </c>
      <c r="H14">
        <v>1972.3332518291725</v>
      </c>
      <c r="I14" s="54"/>
      <c r="L14" s="54"/>
      <c r="AD14" s="54"/>
      <c r="AF14" s="54"/>
      <c r="AG14" s="54"/>
      <c r="AH14" s="54"/>
      <c r="AI14" s="54"/>
      <c r="AJ14" s="54"/>
      <c r="AP14" s="54"/>
    </row>
    <row r="15" spans="1:43" x14ac:dyDescent="0.2">
      <c r="A15" t="s">
        <v>375</v>
      </c>
      <c r="B15" s="345">
        <v>354.69045397971729</v>
      </c>
      <c r="C15" s="345">
        <v>32.710540666323091</v>
      </c>
      <c r="D15" s="345">
        <v>4.7902133351813037</v>
      </c>
      <c r="E15" s="345">
        <v>119.90195542136691</v>
      </c>
      <c r="F15" s="345">
        <v>129.06520616463681</v>
      </c>
      <c r="G15" s="345">
        <v>68.222538392209287</v>
      </c>
      <c r="H15">
        <v>2469.678383089713</v>
      </c>
      <c r="S15" s="54"/>
      <c r="AD15" s="54"/>
      <c r="AF15" s="54"/>
      <c r="AG15" s="54"/>
      <c r="AH15" s="54"/>
      <c r="AI15" s="54"/>
      <c r="AJ15" s="54"/>
      <c r="AN15" s="54"/>
      <c r="AO15" s="54"/>
      <c r="AQ15" s="54"/>
    </row>
    <row r="16" spans="1:43" x14ac:dyDescent="0.2">
      <c r="A16" t="s">
        <v>360</v>
      </c>
      <c r="B16" s="345">
        <v>2104.0820969257779</v>
      </c>
      <c r="C16" s="345">
        <v>163.94094606028582</v>
      </c>
      <c r="D16" s="345">
        <v>640.59955156782803</v>
      </c>
      <c r="E16" s="345">
        <v>-4012.050872454688</v>
      </c>
      <c r="F16" s="345">
        <v>4066.1540613321536</v>
      </c>
      <c r="G16" s="345">
        <v>1245.4384104201977</v>
      </c>
      <c r="H16">
        <v>80146.529041966831</v>
      </c>
      <c r="I16" s="54"/>
      <c r="L16" s="54"/>
      <c r="AD16" s="54"/>
      <c r="AF16" s="54"/>
      <c r="AG16" s="54"/>
      <c r="AH16" s="54"/>
      <c r="AI16" s="54"/>
      <c r="AJ16" s="54"/>
      <c r="AK16" s="54"/>
      <c r="AO16" s="54"/>
      <c r="AP16" s="54"/>
      <c r="AQ16" s="54"/>
    </row>
    <row r="17" spans="1:43" x14ac:dyDescent="0.2">
      <c r="A17" t="s">
        <v>356</v>
      </c>
      <c r="B17" s="345">
        <v>1021.6714608920903</v>
      </c>
      <c r="C17" s="345">
        <v>13.835188948810345</v>
      </c>
      <c r="D17" s="345">
        <v>2.1398552763825176E-6</v>
      </c>
      <c r="E17" s="345">
        <v>605.21248778968891</v>
      </c>
      <c r="F17" s="345">
        <v>316.00907737134958</v>
      </c>
      <c r="G17" s="345">
        <v>86.614704642386073</v>
      </c>
      <c r="H17">
        <v>5616.8526282324992</v>
      </c>
      <c r="I17" s="54"/>
      <c r="L17" s="54"/>
      <c r="AD17" s="54"/>
      <c r="AF17" s="54"/>
      <c r="AG17" s="54"/>
      <c r="AH17" s="54"/>
      <c r="AI17" s="54"/>
      <c r="AJ17" s="54"/>
      <c r="AP17" s="54"/>
    </row>
    <row r="18" spans="1:43" x14ac:dyDescent="0.2">
      <c r="A18" t="s">
        <v>359</v>
      </c>
      <c r="B18" s="345">
        <v>9287.1477661544795</v>
      </c>
      <c r="C18" s="345">
        <v>392.61091051464308</v>
      </c>
      <c r="D18" s="345">
        <v>0</v>
      </c>
      <c r="E18" s="345">
        <v>3447.139787262568</v>
      </c>
      <c r="F18" s="345">
        <v>5064.3095871569158</v>
      </c>
      <c r="G18" s="345">
        <v>383.08748122035513</v>
      </c>
      <c r="H18">
        <v>90869.279852697771</v>
      </c>
      <c r="W18" s="54"/>
      <c r="Z18" s="54"/>
      <c r="AD18" s="54"/>
      <c r="AF18" s="54"/>
      <c r="AG18" s="54"/>
      <c r="AH18" s="54"/>
      <c r="AI18" s="54"/>
      <c r="AJ18" s="54"/>
      <c r="AK18" s="54"/>
      <c r="AO18" s="54"/>
      <c r="AP18" s="54"/>
      <c r="AQ18" s="54"/>
    </row>
    <row r="19" spans="1:43" x14ac:dyDescent="0.2">
      <c r="A19" t="s">
        <v>374</v>
      </c>
      <c r="B19" s="345">
        <v>5286.0004205892437</v>
      </c>
      <c r="C19" s="345">
        <v>111.59413294057424</v>
      </c>
      <c r="D19" s="345">
        <v>1.6943888123385816E-4</v>
      </c>
      <c r="E19" s="345">
        <v>2034.6603582361022</v>
      </c>
      <c r="F19" s="345">
        <v>2853.3940366259903</v>
      </c>
      <c r="G19" s="345">
        <v>286.35172334769481</v>
      </c>
      <c r="H19">
        <v>51734.878794610413</v>
      </c>
      <c r="I19" s="54"/>
      <c r="L19" s="54"/>
      <c r="W19" s="54"/>
      <c r="Z19" s="54"/>
      <c r="AD19" s="54"/>
      <c r="AF19" s="54"/>
      <c r="AG19" s="54"/>
      <c r="AH19" s="54"/>
      <c r="AI19" s="54"/>
      <c r="AJ19" s="54"/>
    </row>
    <row r="20" spans="1:43" x14ac:dyDescent="0.2">
      <c r="A20" t="s">
        <v>363</v>
      </c>
      <c r="B20" s="345">
        <v>35023.406057008557</v>
      </c>
      <c r="C20" s="345">
        <v>606.08921257489897</v>
      </c>
      <c r="D20" s="345">
        <v>0</v>
      </c>
      <c r="E20" s="345">
        <v>4947.4382940831711</v>
      </c>
      <c r="F20" s="345">
        <v>26016.03855867311</v>
      </c>
      <c r="G20" s="345">
        <v>3453.8399916773833</v>
      </c>
      <c r="H20">
        <v>228229.22244270079</v>
      </c>
      <c r="AD20" s="54"/>
      <c r="AF20" s="54"/>
      <c r="AG20" s="54"/>
      <c r="AH20" s="54"/>
      <c r="AI20" s="54"/>
      <c r="AJ20" s="54"/>
    </row>
    <row r="21" spans="1:43" x14ac:dyDescent="0.2">
      <c r="A21" t="s">
        <v>364</v>
      </c>
      <c r="B21" s="345">
        <v>2361.5635789431112</v>
      </c>
      <c r="C21" s="345">
        <v>82.989392116618504</v>
      </c>
      <c r="D21" s="345">
        <v>0</v>
      </c>
      <c r="E21" s="345">
        <v>550.9325638170925</v>
      </c>
      <c r="F21" s="345">
        <v>1727.6416230094001</v>
      </c>
      <c r="G21" s="345">
        <v>0</v>
      </c>
      <c r="H21">
        <v>21789.30130250275</v>
      </c>
      <c r="I21" s="54"/>
      <c r="L21" s="54"/>
      <c r="AD21" s="54"/>
      <c r="AF21" s="54"/>
      <c r="AG21" s="54"/>
      <c r="AH21" s="54"/>
      <c r="AI21" s="54"/>
      <c r="AJ21" s="54"/>
      <c r="AK21" s="54"/>
      <c r="AN21" s="54"/>
      <c r="AO21" s="54"/>
      <c r="AQ21" s="54"/>
    </row>
    <row r="22" spans="1:43" x14ac:dyDescent="0.2">
      <c r="A22" t="s">
        <v>370</v>
      </c>
      <c r="B22" s="345">
        <v>10587.452460715453</v>
      </c>
      <c r="C22" s="345">
        <v>0</v>
      </c>
      <c r="D22" s="345">
        <v>0</v>
      </c>
      <c r="E22" s="345">
        <v>8779.8526504955917</v>
      </c>
      <c r="F22" s="345">
        <v>1807.5998102198587</v>
      </c>
      <c r="G22" s="345">
        <v>0</v>
      </c>
      <c r="H22">
        <v>28856.003204047087</v>
      </c>
      <c r="I22" s="54"/>
      <c r="K22" s="54"/>
      <c r="L22" s="54"/>
      <c r="M22" s="54"/>
      <c r="N22" s="54"/>
      <c r="AD22" s="54"/>
      <c r="AF22" s="54"/>
      <c r="AG22" s="54"/>
      <c r="AH22" s="54"/>
      <c r="AI22" s="54"/>
      <c r="AJ22" s="54"/>
    </row>
    <row r="23" spans="1:43" x14ac:dyDescent="0.2">
      <c r="A23" t="s">
        <v>361</v>
      </c>
      <c r="B23" s="345">
        <v>1576.6575145260958</v>
      </c>
      <c r="C23" s="345">
        <v>85.228443043882805</v>
      </c>
      <c r="D23" s="345">
        <v>4.5866551533212414</v>
      </c>
      <c r="E23" s="345">
        <v>1331.1667173352662</v>
      </c>
      <c r="F23" s="345">
        <v>104.95159732041046</v>
      </c>
      <c r="G23" s="345">
        <v>50.724101673215479</v>
      </c>
      <c r="H23">
        <v>1659.7770839916902</v>
      </c>
      <c r="I23" s="54"/>
      <c r="K23" s="54"/>
      <c r="L23" s="54"/>
      <c r="M23" s="54"/>
      <c r="N23" s="54"/>
      <c r="O23" s="54"/>
      <c r="AD23" s="54"/>
      <c r="AF23" s="54"/>
      <c r="AG23" s="54"/>
      <c r="AH23" s="54"/>
      <c r="AI23" s="54"/>
      <c r="AJ23" s="54"/>
    </row>
    <row r="24" spans="1:43" x14ac:dyDescent="0.2">
      <c r="A24" t="s">
        <v>362</v>
      </c>
      <c r="B24" s="345">
        <v>13103.955160919788</v>
      </c>
      <c r="C24" s="345">
        <v>381.71248224324171</v>
      </c>
      <c r="D24" s="345">
        <v>7.1339666829663129</v>
      </c>
      <c r="E24" s="345">
        <v>12311.293596795424</v>
      </c>
      <c r="F24" s="345">
        <v>244.96307232557226</v>
      </c>
      <c r="G24" s="345">
        <v>158.85204287258097</v>
      </c>
      <c r="H24">
        <v>3222.9115725902334</v>
      </c>
      <c r="I24" s="54"/>
      <c r="K24" s="54"/>
      <c r="L24" s="54"/>
      <c r="M24" s="54"/>
      <c r="N24" s="54"/>
      <c r="O24" s="54"/>
      <c r="AD24" s="54"/>
      <c r="AF24" s="54"/>
      <c r="AG24" s="54"/>
      <c r="AH24" s="54"/>
      <c r="AI24" s="54"/>
      <c r="AJ24" s="54"/>
    </row>
    <row r="25" spans="1:43" x14ac:dyDescent="0.2">
      <c r="A25" t="s">
        <v>365</v>
      </c>
      <c r="B25" s="345">
        <v>981.05499003415218</v>
      </c>
      <c r="C25" s="345">
        <v>101.59095339633315</v>
      </c>
      <c r="D25" s="345">
        <v>39.939999326170479</v>
      </c>
      <c r="E25" s="345">
        <v>761.42969826028263</v>
      </c>
      <c r="F25" s="345">
        <v>67.770861317255964</v>
      </c>
      <c r="G25" s="345">
        <v>10.323477734110028</v>
      </c>
      <c r="H25">
        <v>1225.3646875661614</v>
      </c>
      <c r="I25" s="54"/>
      <c r="L25" s="54"/>
      <c r="AD25" s="54"/>
      <c r="AF25" s="54"/>
      <c r="AG25" s="54"/>
      <c r="AH25" s="54"/>
      <c r="AI25" s="54"/>
      <c r="AJ25" s="54"/>
    </row>
    <row r="26" spans="1:43" x14ac:dyDescent="0.2">
      <c r="A26" t="s">
        <v>366</v>
      </c>
      <c r="B26" s="345">
        <v>1214.1116541905089</v>
      </c>
      <c r="C26" s="345">
        <v>152.14680020719848</v>
      </c>
      <c r="D26" s="345">
        <v>24.614635539191475</v>
      </c>
      <c r="E26" s="345">
        <v>605.81212033670897</v>
      </c>
      <c r="F26" s="345">
        <v>223.47524169842171</v>
      </c>
      <c r="G26" s="345">
        <v>208.06285640898849</v>
      </c>
      <c r="H26">
        <v>4892.9103710613508</v>
      </c>
      <c r="I26" s="54"/>
      <c r="K26" s="54"/>
      <c r="L26" s="54"/>
      <c r="M26" s="54"/>
      <c r="N26" s="54"/>
      <c r="AD26" s="54"/>
      <c r="AF26" s="54"/>
      <c r="AG26" s="54"/>
      <c r="AH26" s="54"/>
      <c r="AI26" s="54"/>
      <c r="AJ26" s="54"/>
    </row>
    <row r="27" spans="1:43" x14ac:dyDescent="0.2">
      <c r="A27" t="s">
        <v>371</v>
      </c>
      <c r="B27" s="345">
        <v>14.096664268285503</v>
      </c>
      <c r="C27" s="345">
        <v>1.0695224121596623</v>
      </c>
      <c r="D27" s="345">
        <v>2.7900426967050668E-2</v>
      </c>
      <c r="E27" s="345">
        <v>11.78020394083107</v>
      </c>
      <c r="F27" s="345">
        <v>0.70746866604093173</v>
      </c>
      <c r="G27" s="345">
        <v>0.51156882228678713</v>
      </c>
      <c r="H27">
        <v>13.415291404549084</v>
      </c>
      <c r="I27" s="54"/>
      <c r="L27" s="54"/>
      <c r="AD27" s="54"/>
      <c r="AF27" s="54"/>
      <c r="AG27" s="54"/>
      <c r="AH27" s="54"/>
      <c r="AI27" s="54"/>
      <c r="AJ27" s="54"/>
    </row>
    <row r="28" spans="1:43" x14ac:dyDescent="0.2">
      <c r="A28" t="s">
        <v>367</v>
      </c>
      <c r="B28" s="345">
        <v>820.50056372843881</v>
      </c>
      <c r="C28" s="345">
        <v>13.519429023054618</v>
      </c>
      <c r="D28" s="345">
        <v>4.6964888689037547</v>
      </c>
      <c r="E28" s="345">
        <v>673.71102027825202</v>
      </c>
      <c r="F28" s="345">
        <v>82.218896167789211</v>
      </c>
      <c r="G28" s="345">
        <v>46.354729390439019</v>
      </c>
      <c r="H28">
        <v>1192.7770898000215</v>
      </c>
      <c r="L28" s="54"/>
      <c r="O28" s="54"/>
      <c r="AD28" s="54"/>
      <c r="AF28" s="54"/>
      <c r="AG28" s="54"/>
      <c r="AH28" s="54"/>
      <c r="AI28" s="54"/>
      <c r="AJ28" s="54"/>
    </row>
    <row r="29" spans="1:43" x14ac:dyDescent="0.2">
      <c r="A29" t="s">
        <v>24</v>
      </c>
      <c r="B29" s="345">
        <v>92.520036325790073</v>
      </c>
      <c r="C29" s="345">
        <v>92.519993421559519</v>
      </c>
      <c r="D29" s="345">
        <v>4.2904230555820537E-5</v>
      </c>
      <c r="E29" s="345">
        <v>0</v>
      </c>
      <c r="F29" s="345">
        <v>0</v>
      </c>
      <c r="G29" s="345">
        <v>0</v>
      </c>
      <c r="H29">
        <v>0</v>
      </c>
      <c r="I29" s="54"/>
      <c r="L29" s="54"/>
      <c r="AD29" s="54"/>
      <c r="AF29" s="54"/>
      <c r="AG29" s="54"/>
      <c r="AH29" s="54"/>
      <c r="AI29" s="54"/>
      <c r="AJ29" s="54"/>
    </row>
    <row r="30" spans="1:43" x14ac:dyDescent="0.2">
      <c r="F30" s="54"/>
      <c r="AD30" s="54"/>
      <c r="AF30" s="54"/>
      <c r="AG30" s="54"/>
      <c r="AH30" s="54"/>
      <c r="AI30" s="54"/>
      <c r="AJ30" s="54"/>
    </row>
    <row r="31" spans="1:43" x14ac:dyDescent="0.2">
      <c r="F31" s="54"/>
      <c r="I31" s="54"/>
      <c r="AD31" s="54"/>
      <c r="AF31" s="54"/>
      <c r="AG31" s="54"/>
      <c r="AH31" s="54"/>
      <c r="AI31" s="54"/>
      <c r="AJ31" s="54"/>
    </row>
    <row r="32" spans="1:43" x14ac:dyDescent="0.2">
      <c r="F32" s="54"/>
      <c r="AD32" s="54"/>
      <c r="AF32" s="54"/>
      <c r="AG32" s="54"/>
      <c r="AH32" s="54"/>
    </row>
    <row r="33" spans="3:42" x14ac:dyDescent="0.2">
      <c r="F33" s="54"/>
      <c r="I33" s="54"/>
      <c r="K33" s="54"/>
      <c r="L33" s="54"/>
      <c r="M33" s="54"/>
      <c r="N33" s="54"/>
      <c r="AD33" s="54"/>
      <c r="AG33" s="54"/>
      <c r="AH33" s="54"/>
      <c r="AI33" s="54"/>
      <c r="AJ33" s="54"/>
    </row>
    <row r="34" spans="3:42" x14ac:dyDescent="0.2">
      <c r="C34" s="54"/>
      <c r="AD34" s="54"/>
      <c r="AG34" s="54"/>
      <c r="AH34" s="54"/>
      <c r="AI34" s="54"/>
      <c r="AJ34" s="54"/>
    </row>
    <row r="35" spans="3:42" x14ac:dyDescent="0.2">
      <c r="C35" s="54"/>
      <c r="E35" s="54"/>
      <c r="I35" s="54"/>
      <c r="AD35" s="54"/>
      <c r="AG35" s="54"/>
      <c r="AH35" s="54"/>
      <c r="AI35" s="54"/>
      <c r="AJ35" s="54"/>
    </row>
    <row r="36" spans="3:42" x14ac:dyDescent="0.2">
      <c r="AD36" s="54"/>
      <c r="AG36" s="54"/>
      <c r="AH36" s="54"/>
      <c r="AI36" s="54"/>
      <c r="AJ36" s="54"/>
    </row>
    <row r="37" spans="3:42" x14ac:dyDescent="0.2">
      <c r="E37" s="54"/>
      <c r="F37" s="54"/>
      <c r="AD37" s="54"/>
      <c r="AG37" s="54"/>
      <c r="AH37" s="54"/>
      <c r="AJ37" s="54"/>
    </row>
    <row r="38" spans="3:42" x14ac:dyDescent="0.2">
      <c r="E38" s="54"/>
      <c r="F38" s="54"/>
      <c r="AD38" s="54"/>
      <c r="AG38" s="54"/>
      <c r="AH38" s="54"/>
      <c r="AI38" s="54"/>
      <c r="AJ38" s="54"/>
      <c r="AK38" s="54"/>
      <c r="AN38" s="54"/>
      <c r="AO38" s="54"/>
      <c r="AP38" s="54"/>
    </row>
    <row r="39" spans="3:42" x14ac:dyDescent="0.2">
      <c r="E39" s="54"/>
      <c r="AD39" s="54"/>
      <c r="AF39" s="54"/>
      <c r="AG39" s="54"/>
      <c r="AH39" s="54"/>
      <c r="AI39" s="54"/>
      <c r="AJ39" s="54"/>
    </row>
    <row r="40" spans="3:42" x14ac:dyDescent="0.2">
      <c r="E40" s="54"/>
      <c r="F40" s="54"/>
      <c r="AD40" s="54"/>
      <c r="AF40" s="54"/>
      <c r="AG40" s="54"/>
      <c r="AH40" s="54"/>
      <c r="AI40" s="54"/>
      <c r="AJ40" s="54"/>
    </row>
    <row r="41" spans="3:42" x14ac:dyDescent="0.2">
      <c r="E41" s="54"/>
      <c r="F41" s="54"/>
      <c r="AD41" s="54"/>
      <c r="AG41" s="54"/>
      <c r="AH41" s="54"/>
      <c r="AI41" s="54"/>
      <c r="AJ41" s="54"/>
      <c r="AN41" s="54"/>
      <c r="AP41" s="54"/>
    </row>
    <row r="42" spans="3:42" x14ac:dyDescent="0.2">
      <c r="E42" s="54"/>
      <c r="AD42" s="54"/>
      <c r="AG42" s="54"/>
      <c r="AH42" s="54"/>
      <c r="AI42" s="54"/>
      <c r="AJ42" s="54"/>
    </row>
    <row r="43" spans="3:42" x14ac:dyDescent="0.2">
      <c r="F43" s="54"/>
      <c r="AD43" s="54"/>
      <c r="AG43" s="54"/>
      <c r="AI43" s="54"/>
      <c r="AJ43" s="54"/>
    </row>
    <row r="44" spans="3:42" x14ac:dyDescent="0.2">
      <c r="F44" s="54"/>
      <c r="AD44" s="54"/>
      <c r="AG44" s="54"/>
      <c r="AI44" s="54"/>
      <c r="AJ44" s="54"/>
    </row>
    <row r="45" spans="3:42" x14ac:dyDescent="0.2">
      <c r="F45" s="54"/>
      <c r="AD45" s="54"/>
      <c r="AF45" s="54"/>
      <c r="AG45" s="54"/>
      <c r="AH45" s="54"/>
      <c r="AI45" s="54"/>
    </row>
    <row r="46" spans="3:42" x14ac:dyDescent="0.2">
      <c r="F46" s="54"/>
      <c r="AD46" s="54"/>
      <c r="AF46" s="54"/>
      <c r="AG46" s="54"/>
      <c r="AH46" s="54"/>
      <c r="AI46" s="54"/>
      <c r="AJ46" s="54"/>
    </row>
    <row r="47" spans="3:42" x14ac:dyDescent="0.2">
      <c r="D47" s="54"/>
      <c r="AD47" s="54"/>
      <c r="AG47" s="54"/>
      <c r="AI47" s="54"/>
    </row>
    <row r="48" spans="3:42" x14ac:dyDescent="0.2">
      <c r="C48" s="54"/>
      <c r="D48" s="54"/>
      <c r="I48" s="54"/>
      <c r="K48" s="54"/>
      <c r="L48" s="54"/>
      <c r="AD48" s="54"/>
      <c r="AG48" s="54"/>
      <c r="AH48" s="54"/>
      <c r="AI48" s="54"/>
      <c r="AJ48" s="54"/>
    </row>
    <row r="49" spans="3:36" x14ac:dyDescent="0.2">
      <c r="C49" s="54"/>
      <c r="I49" s="54"/>
      <c r="K49" s="54"/>
      <c r="AD49" s="54"/>
      <c r="AG49" s="54"/>
      <c r="AH49" s="54"/>
      <c r="AI49" s="54"/>
      <c r="AJ49" s="54"/>
    </row>
    <row r="50" spans="3:36" x14ac:dyDescent="0.2">
      <c r="D50" s="54"/>
      <c r="F50" s="54"/>
      <c r="AD50" s="54"/>
      <c r="AG50" s="54"/>
      <c r="AH50" s="54"/>
      <c r="AI50" s="54"/>
      <c r="AJ50" s="54"/>
    </row>
    <row r="51" spans="3:36" x14ac:dyDescent="0.2">
      <c r="F51" s="54"/>
      <c r="AD51" s="54"/>
      <c r="AG51" s="54"/>
      <c r="AH51" s="54"/>
      <c r="AI51" s="54"/>
      <c r="AJ51" s="54"/>
    </row>
    <row r="52" spans="3:36" x14ac:dyDescent="0.2">
      <c r="G52" s="54"/>
      <c r="W52" s="54"/>
      <c r="Z52" s="54"/>
      <c r="AG52" s="54"/>
      <c r="AI52" s="54"/>
    </row>
    <row r="53" spans="3:36" x14ac:dyDescent="0.2">
      <c r="W53" s="54"/>
      <c r="AA53" s="54"/>
      <c r="AG53" s="54"/>
      <c r="AH53" s="54"/>
      <c r="AI53" s="54"/>
      <c r="AJ53" s="54"/>
    </row>
    <row r="54" spans="3:36" x14ac:dyDescent="0.2">
      <c r="W54" s="54"/>
      <c r="AA54" s="54"/>
      <c r="AD54" s="54"/>
      <c r="AG54" s="54"/>
      <c r="AH54" s="54"/>
      <c r="AI54" s="54"/>
      <c r="AJ54" s="54"/>
    </row>
    <row r="55" spans="3:36" x14ac:dyDescent="0.2">
      <c r="E55" s="54"/>
    </row>
    <row r="56" spans="3:36" x14ac:dyDescent="0.2">
      <c r="F56" s="54"/>
      <c r="AF56" s="54"/>
      <c r="AG56" s="54"/>
      <c r="AH56" s="54"/>
      <c r="AI56" s="54"/>
      <c r="AJ56" s="54"/>
    </row>
    <row r="59" spans="3:36" x14ac:dyDescent="0.2">
      <c r="P59" s="54"/>
      <c r="S59" s="54"/>
      <c r="T59" s="54"/>
      <c r="V59" s="54"/>
      <c r="AD59" s="54"/>
      <c r="AG59" s="54"/>
      <c r="AH59" s="54"/>
      <c r="AI59" s="54"/>
      <c r="AJ59" s="54"/>
    </row>
    <row r="60" spans="3:36" x14ac:dyDescent="0.2">
      <c r="P60" s="54"/>
      <c r="T60" s="54"/>
      <c r="AD60" s="54"/>
      <c r="AF60" s="54"/>
      <c r="AG60" s="54"/>
      <c r="AH60" s="54"/>
      <c r="AI60" s="54"/>
      <c r="AJ60" s="54"/>
    </row>
    <row r="61" spans="3:36" x14ac:dyDescent="0.2">
      <c r="D61" s="54"/>
      <c r="AD61" s="54"/>
      <c r="AG61" s="54"/>
      <c r="AH61" s="54"/>
      <c r="AI61" s="54"/>
      <c r="AJ61" s="54"/>
    </row>
    <row r="62" spans="3:36" x14ac:dyDescent="0.2">
      <c r="D62" s="54"/>
      <c r="AF62" s="54"/>
      <c r="AJ62" s="54"/>
    </row>
    <row r="63" spans="3:36" x14ac:dyDescent="0.2">
      <c r="D63" s="54"/>
      <c r="S63" s="54"/>
      <c r="AG63" s="54"/>
    </row>
    <row r="64" spans="3:36" x14ac:dyDescent="0.2">
      <c r="P64" s="54"/>
      <c r="T64" s="54"/>
    </row>
    <row r="65" spans="4:36" x14ac:dyDescent="0.2">
      <c r="D65" s="54"/>
      <c r="P65" s="54"/>
      <c r="S65" s="54"/>
      <c r="T65" s="54"/>
      <c r="V65" s="54"/>
    </row>
    <row r="66" spans="4:36" x14ac:dyDescent="0.2">
      <c r="D66" s="54"/>
      <c r="AD66" s="54"/>
      <c r="AG66" s="54"/>
      <c r="AH66" s="54"/>
      <c r="AI66" s="54"/>
      <c r="AJ66" s="54"/>
    </row>
    <row r="67" spans="4:36" x14ac:dyDescent="0.2">
      <c r="D67" s="54"/>
    </row>
    <row r="68" spans="4:36" x14ac:dyDescent="0.2">
      <c r="D68" s="54"/>
    </row>
    <row r="73" spans="4:36" x14ac:dyDescent="0.2">
      <c r="F73" s="54"/>
    </row>
    <row r="77" spans="4:36" x14ac:dyDescent="0.2">
      <c r="F77" s="54"/>
    </row>
    <row r="78" spans="4:36" x14ac:dyDescent="0.2">
      <c r="F78" s="54"/>
    </row>
    <row r="79" spans="4:36" x14ac:dyDescent="0.2">
      <c r="F79" s="54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D8D1C-F5D7-4C17-9843-4F78FB0170DC}">
  <sheetPr>
    <tabColor rgb="FF92D050"/>
  </sheetPr>
  <dimension ref="A2:P29"/>
  <sheetViews>
    <sheetView workbookViewId="0">
      <selection activeCell="D5" sqref="D5:D13"/>
    </sheetView>
  </sheetViews>
  <sheetFormatPr baseColWidth="10" defaultColWidth="8.83203125" defaultRowHeight="15" x14ac:dyDescent="0.2"/>
  <cols>
    <col min="1" max="1" width="50.6640625" bestFit="1" customWidth="1"/>
    <col min="2" max="2" width="19.83203125" bestFit="1" customWidth="1"/>
    <col min="3" max="3" width="18.6640625" bestFit="1" customWidth="1"/>
  </cols>
  <sheetData>
    <row r="2" spans="1:16" x14ac:dyDescent="0.2">
      <c r="A2" s="8" t="s">
        <v>8344</v>
      </c>
      <c r="B2" s="8"/>
      <c r="C2" s="4"/>
    </row>
    <row r="4" spans="1:16" x14ac:dyDescent="0.2">
      <c r="A4" s="31" t="s">
        <v>10</v>
      </c>
      <c r="B4" s="31" t="s">
        <v>57</v>
      </c>
      <c r="C4" s="31" t="s">
        <v>372</v>
      </c>
      <c r="D4" s="31" t="s">
        <v>372</v>
      </c>
      <c r="G4" s="231"/>
      <c r="H4" s="231"/>
      <c r="I4" s="231"/>
      <c r="J4" s="231"/>
      <c r="K4" s="231"/>
      <c r="L4" s="231"/>
      <c r="M4" s="231"/>
      <c r="N4" s="231"/>
      <c r="O4" s="231"/>
      <c r="P4" s="231"/>
    </row>
    <row r="5" spans="1:16" x14ac:dyDescent="0.2">
      <c r="A5" t="s">
        <v>8325</v>
      </c>
      <c r="B5" t="s">
        <v>52</v>
      </c>
      <c r="C5" t="s">
        <v>366</v>
      </c>
      <c r="D5" s="6">
        <v>0.45561538751546438</v>
      </c>
      <c r="G5" s="232"/>
      <c r="H5" s="231"/>
      <c r="I5" s="231"/>
      <c r="J5" s="231"/>
      <c r="K5" s="232"/>
      <c r="L5" s="231"/>
      <c r="M5" s="232"/>
      <c r="N5" s="232"/>
      <c r="O5" s="232"/>
      <c r="P5" s="232"/>
    </row>
    <row r="6" spans="1:16" x14ac:dyDescent="0.2">
      <c r="A6" t="s">
        <v>8364</v>
      </c>
      <c r="B6" t="s">
        <v>52</v>
      </c>
      <c r="C6" t="s">
        <v>365</v>
      </c>
      <c r="D6" s="6">
        <v>0.60277528077855957</v>
      </c>
      <c r="G6" s="231"/>
      <c r="H6" s="231"/>
      <c r="I6" s="231"/>
      <c r="J6" s="231"/>
      <c r="K6" s="231"/>
      <c r="L6" s="231"/>
      <c r="M6" s="231"/>
      <c r="N6" s="231"/>
      <c r="O6" s="233"/>
      <c r="P6" s="231"/>
    </row>
    <row r="7" spans="1:16" x14ac:dyDescent="0.2">
      <c r="A7" t="s">
        <v>8330</v>
      </c>
      <c r="B7" t="s">
        <v>52</v>
      </c>
      <c r="C7" t="s">
        <v>366</v>
      </c>
      <c r="D7" s="6">
        <v>0.97097938124999994</v>
      </c>
      <c r="G7" s="231"/>
      <c r="H7" s="231"/>
      <c r="I7" s="234"/>
      <c r="J7" s="233"/>
      <c r="K7" s="231"/>
      <c r="L7" s="231"/>
      <c r="M7" s="231"/>
      <c r="N7" s="231"/>
      <c r="O7" s="233"/>
      <c r="P7" s="231"/>
    </row>
    <row r="8" spans="1:16" x14ac:dyDescent="0.2">
      <c r="A8" t="s">
        <v>8365</v>
      </c>
      <c r="B8" t="s">
        <v>52</v>
      </c>
      <c r="C8" t="s">
        <v>365</v>
      </c>
      <c r="D8" s="6">
        <v>0.33542597900000004</v>
      </c>
      <c r="G8" s="231"/>
      <c r="H8" s="231"/>
      <c r="I8" s="234"/>
      <c r="J8" s="233"/>
      <c r="K8" s="231"/>
      <c r="L8" s="231"/>
      <c r="M8" s="231"/>
      <c r="N8" s="231"/>
      <c r="O8" s="233"/>
      <c r="P8" s="231"/>
    </row>
    <row r="9" spans="1:16" x14ac:dyDescent="0.2">
      <c r="A9" t="s">
        <v>8333</v>
      </c>
      <c r="B9" t="s">
        <v>480</v>
      </c>
      <c r="C9" t="s">
        <v>356</v>
      </c>
      <c r="D9" s="6">
        <v>1.3026314236641119</v>
      </c>
      <c r="G9" s="231"/>
      <c r="H9" s="231"/>
      <c r="I9" s="234"/>
      <c r="J9" s="233"/>
      <c r="K9" s="231"/>
      <c r="L9" s="231"/>
      <c r="M9" s="231"/>
      <c r="N9" s="231"/>
      <c r="O9" s="233"/>
      <c r="P9" s="231"/>
    </row>
    <row r="10" spans="1:16" x14ac:dyDescent="0.2">
      <c r="A10" t="s">
        <v>8334</v>
      </c>
      <c r="B10" t="s">
        <v>480</v>
      </c>
      <c r="C10" t="s">
        <v>356</v>
      </c>
      <c r="D10" s="6">
        <v>1.4808823530000002</v>
      </c>
      <c r="G10" s="231"/>
      <c r="H10" s="231"/>
      <c r="I10" s="231"/>
      <c r="J10" s="231"/>
      <c r="K10" s="231"/>
      <c r="L10" s="231"/>
      <c r="M10" s="231"/>
      <c r="N10" s="231"/>
      <c r="O10" s="231"/>
      <c r="P10" s="231"/>
    </row>
    <row r="11" spans="1:16" x14ac:dyDescent="0.2">
      <c r="A11" t="s">
        <v>8336</v>
      </c>
      <c r="B11" t="s">
        <v>480</v>
      </c>
      <c r="C11" t="s">
        <v>356</v>
      </c>
      <c r="D11" s="6">
        <v>1.4907692305</v>
      </c>
      <c r="G11" s="232"/>
      <c r="H11" s="231"/>
      <c r="I11" s="231"/>
      <c r="J11" s="231"/>
      <c r="K11" s="231"/>
      <c r="L11" s="231"/>
      <c r="M11" s="231"/>
      <c r="N11" s="231"/>
      <c r="O11" s="231"/>
      <c r="P11" s="231"/>
    </row>
    <row r="12" spans="1:16" x14ac:dyDescent="0.2">
      <c r="A12" t="s">
        <v>8328</v>
      </c>
      <c r="B12" t="s">
        <v>52</v>
      </c>
      <c r="C12" t="s">
        <v>362</v>
      </c>
      <c r="D12" s="6">
        <v>0.47509982073863188</v>
      </c>
      <c r="G12" s="231"/>
      <c r="H12" s="231"/>
      <c r="I12" s="234"/>
      <c r="J12" s="233"/>
      <c r="K12" s="231"/>
      <c r="L12" s="231"/>
      <c r="M12" s="232"/>
      <c r="N12" s="231"/>
      <c r="O12" s="231"/>
      <c r="P12" s="231"/>
    </row>
    <row r="13" spans="1:16" x14ac:dyDescent="0.2">
      <c r="A13" t="s">
        <v>8329</v>
      </c>
      <c r="B13" t="s">
        <v>52</v>
      </c>
      <c r="C13" t="s">
        <v>362</v>
      </c>
      <c r="D13" s="6">
        <v>2.178806072723479</v>
      </c>
      <c r="G13" s="231"/>
      <c r="H13" s="231"/>
      <c r="I13" s="231"/>
      <c r="J13" s="231"/>
      <c r="K13" s="231"/>
      <c r="L13" s="231"/>
      <c r="M13" s="231"/>
      <c r="N13" s="231"/>
      <c r="O13" s="233"/>
      <c r="P13" s="231"/>
    </row>
    <row r="14" spans="1:16" x14ac:dyDescent="0.2">
      <c r="A14" t="s">
        <v>8364</v>
      </c>
      <c r="B14" t="s">
        <v>52</v>
      </c>
      <c r="C14" t="s">
        <v>365</v>
      </c>
      <c r="D14" s="6">
        <v>0.687713882343299</v>
      </c>
      <c r="G14" s="232"/>
      <c r="H14" s="231"/>
      <c r="I14" s="231"/>
      <c r="J14" s="231"/>
      <c r="K14" s="231"/>
      <c r="L14" s="231"/>
      <c r="M14" s="231"/>
      <c r="N14" s="231"/>
      <c r="O14" s="231"/>
      <c r="P14" s="231"/>
    </row>
    <row r="15" spans="1:16" x14ac:dyDescent="0.2">
      <c r="A15" t="s">
        <v>8330</v>
      </c>
      <c r="B15" t="s">
        <v>52</v>
      </c>
      <c r="C15" t="s">
        <v>366</v>
      </c>
      <c r="D15" s="6">
        <v>1.0131958759999999</v>
      </c>
      <c r="G15" s="231"/>
      <c r="H15" s="231"/>
      <c r="I15" s="234"/>
      <c r="J15" s="233"/>
      <c r="K15" s="231"/>
      <c r="L15" s="231"/>
      <c r="M15" s="231"/>
      <c r="N15" s="231"/>
      <c r="O15" s="231"/>
      <c r="P15" s="231"/>
    </row>
    <row r="16" spans="1:16" x14ac:dyDescent="0.2">
      <c r="A16" t="s">
        <v>8365</v>
      </c>
      <c r="B16" t="s">
        <v>52</v>
      </c>
      <c r="C16" t="s">
        <v>365</v>
      </c>
      <c r="D16" s="6">
        <v>0.38269166232000673</v>
      </c>
      <c r="G16" s="231"/>
      <c r="H16" s="231"/>
      <c r="I16" s="231"/>
      <c r="J16" s="231"/>
      <c r="K16" s="231"/>
      <c r="L16" s="231"/>
      <c r="M16" s="231"/>
      <c r="N16" s="231"/>
      <c r="O16" s="231"/>
      <c r="P16" s="231"/>
    </row>
    <row r="17" spans="1:16" x14ac:dyDescent="0.2">
      <c r="A17" t="s">
        <v>8331</v>
      </c>
      <c r="B17" t="s">
        <v>52</v>
      </c>
      <c r="C17" t="s">
        <v>366</v>
      </c>
      <c r="D17" s="6">
        <v>0.21154638181174656</v>
      </c>
      <c r="G17" s="232"/>
      <c r="H17" s="231"/>
      <c r="I17" s="231"/>
      <c r="J17" s="231"/>
      <c r="K17" s="231"/>
      <c r="L17" s="231"/>
      <c r="M17" s="231"/>
      <c r="N17" s="231"/>
      <c r="O17" s="231"/>
      <c r="P17" s="231"/>
    </row>
    <row r="18" spans="1:16" x14ac:dyDescent="0.2">
      <c r="A18" t="s">
        <v>8332</v>
      </c>
      <c r="B18" t="s">
        <v>480</v>
      </c>
      <c r="C18" t="s">
        <v>356</v>
      </c>
      <c r="D18" s="6">
        <v>2.2340677638797763</v>
      </c>
      <c r="G18" s="231"/>
      <c r="H18" s="231"/>
      <c r="I18" s="234"/>
      <c r="J18" s="233"/>
      <c r="K18" s="231"/>
      <c r="L18" s="231"/>
      <c r="M18" s="231"/>
      <c r="N18" s="231"/>
      <c r="O18" s="231"/>
      <c r="P18" s="231"/>
    </row>
    <row r="19" spans="1:16" x14ac:dyDescent="0.2">
      <c r="A19" t="s">
        <v>8333</v>
      </c>
      <c r="B19" t="s">
        <v>480</v>
      </c>
      <c r="C19" t="s">
        <v>356</v>
      </c>
      <c r="D19" s="6">
        <v>0.94677587892424131</v>
      </c>
    </row>
    <row r="20" spans="1:16" x14ac:dyDescent="0.2">
      <c r="A20" t="s">
        <v>8334</v>
      </c>
      <c r="B20" t="s">
        <v>480</v>
      </c>
      <c r="C20" t="s">
        <v>356</v>
      </c>
      <c r="D20" s="6">
        <v>1.0606149806956704</v>
      </c>
    </row>
    <row r="21" spans="1:16" x14ac:dyDescent="0.2">
      <c r="A21" t="s">
        <v>8335</v>
      </c>
      <c r="B21" t="s">
        <v>480</v>
      </c>
      <c r="C21" t="s">
        <v>356</v>
      </c>
      <c r="D21" s="6">
        <v>3.0332956616735709</v>
      </c>
    </row>
    <row r="22" spans="1:16" x14ac:dyDescent="0.2">
      <c r="A22" t="s">
        <v>8336</v>
      </c>
      <c r="B22" t="s">
        <v>480</v>
      </c>
      <c r="C22" t="s">
        <v>356</v>
      </c>
      <c r="D22" s="6">
        <v>1.0668446440403476</v>
      </c>
    </row>
    <row r="23" spans="1:16" x14ac:dyDescent="0.2">
      <c r="A23" t="s">
        <v>8337</v>
      </c>
      <c r="B23" t="s">
        <v>480</v>
      </c>
      <c r="C23" t="s">
        <v>356</v>
      </c>
      <c r="D23" s="6">
        <v>2.0447321194993746</v>
      </c>
    </row>
    <row r="24" spans="1:16" x14ac:dyDescent="0.2">
      <c r="A24" t="s">
        <v>8338</v>
      </c>
      <c r="B24" t="s">
        <v>480</v>
      </c>
      <c r="C24" t="s">
        <v>356</v>
      </c>
      <c r="D24" s="6">
        <v>0.9400939861945804</v>
      </c>
    </row>
    <row r="25" spans="1:16" x14ac:dyDescent="0.2">
      <c r="A25" t="s">
        <v>8339</v>
      </c>
      <c r="B25" t="s">
        <v>52</v>
      </c>
      <c r="C25" t="s">
        <v>356</v>
      </c>
      <c r="D25" s="6">
        <v>0.26000043705143805</v>
      </c>
    </row>
    <row r="26" spans="1:16" x14ac:dyDescent="0.2">
      <c r="A26" t="s">
        <v>8340</v>
      </c>
      <c r="B26" t="s">
        <v>52</v>
      </c>
      <c r="C26" t="s">
        <v>356</v>
      </c>
      <c r="D26" s="6">
        <v>0.91000043704371636</v>
      </c>
    </row>
    <row r="27" spans="1:16" x14ac:dyDescent="0.2">
      <c r="A27" t="s">
        <v>8341</v>
      </c>
      <c r="B27" t="s">
        <v>52</v>
      </c>
      <c r="C27" t="s">
        <v>356</v>
      </c>
      <c r="D27" s="6">
        <v>0.26000043705140824</v>
      </c>
    </row>
    <row r="28" spans="1:16" x14ac:dyDescent="0.2">
      <c r="A28" t="s">
        <v>8342</v>
      </c>
      <c r="B28" t="s">
        <v>52</v>
      </c>
      <c r="C28" t="s">
        <v>356</v>
      </c>
      <c r="D28" s="6">
        <v>0.91000043704368894</v>
      </c>
    </row>
    <row r="29" spans="1:16" x14ac:dyDescent="0.2">
      <c r="A29" t="s">
        <v>8343</v>
      </c>
      <c r="B29" t="s">
        <v>52</v>
      </c>
      <c r="C29" t="s">
        <v>356</v>
      </c>
      <c r="D29">
        <v>10.66000043695254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A69D5-1348-45A6-A86F-C14BF5B1C18E}">
  <sheetPr>
    <tabColor rgb="FF92D050"/>
  </sheetPr>
  <dimension ref="A2:R76"/>
  <sheetViews>
    <sheetView workbookViewId="0">
      <selection activeCell="Q25" sqref="Q25"/>
    </sheetView>
  </sheetViews>
  <sheetFormatPr baseColWidth="10" defaultColWidth="8.83203125" defaultRowHeight="15" x14ac:dyDescent="0.2"/>
  <cols>
    <col min="1" max="1" width="33.33203125" customWidth="1"/>
    <col min="2" max="2" width="13.5" bestFit="1" customWidth="1"/>
    <col min="3" max="3" width="13.33203125" bestFit="1" customWidth="1"/>
    <col min="4" max="4" width="12.5" style="12" bestFit="1" customWidth="1"/>
    <col min="7" max="7" width="13.33203125" customWidth="1"/>
    <col min="8" max="9" width="22.5" bestFit="1" customWidth="1"/>
    <col min="10" max="10" width="35.6640625" bestFit="1" customWidth="1"/>
    <col min="11" max="11" width="13.5" style="206" bestFit="1" customWidth="1"/>
  </cols>
  <sheetData>
    <row r="2" spans="1:18" x14ac:dyDescent="0.2">
      <c r="A2" s="8" t="s">
        <v>27</v>
      </c>
      <c r="B2" s="8"/>
      <c r="C2" s="4"/>
      <c r="D2" s="13"/>
      <c r="G2" s="8" t="s">
        <v>66</v>
      </c>
      <c r="H2" s="8"/>
      <c r="I2" s="4"/>
      <c r="J2" s="13"/>
      <c r="K2" s="213"/>
      <c r="L2" s="4"/>
      <c r="M2" s="4"/>
      <c r="N2" s="4"/>
      <c r="O2" s="4"/>
      <c r="P2" s="4"/>
      <c r="Q2" s="4"/>
      <c r="R2" s="4"/>
    </row>
    <row r="3" spans="1:18" x14ac:dyDescent="0.2">
      <c r="J3" s="12"/>
    </row>
    <row r="4" spans="1:18" x14ac:dyDescent="0.2">
      <c r="A4" s="9"/>
      <c r="B4" s="9"/>
      <c r="C4" s="9"/>
      <c r="D4" s="211"/>
      <c r="G4" s="9"/>
      <c r="H4" s="9"/>
      <c r="I4" s="9"/>
      <c r="J4" s="9"/>
    </row>
    <row r="5" spans="1:18" x14ac:dyDescent="0.2">
      <c r="A5" s="212" t="s">
        <v>57</v>
      </c>
      <c r="B5" s="212" t="s">
        <v>8505</v>
      </c>
      <c r="C5" s="212" t="s">
        <v>8506</v>
      </c>
      <c r="D5" s="212" t="s">
        <v>9405</v>
      </c>
      <c r="G5" s="212" t="s">
        <v>57</v>
      </c>
      <c r="H5" s="212" t="s">
        <v>8505</v>
      </c>
      <c r="I5" s="212" t="s">
        <v>8506</v>
      </c>
      <c r="J5" s="212" t="s">
        <v>9406</v>
      </c>
      <c r="K5" s="214" t="s">
        <v>9407</v>
      </c>
    </row>
    <row r="6" spans="1:18" x14ac:dyDescent="0.2">
      <c r="A6" t="s">
        <v>54</v>
      </c>
      <c r="B6" t="s">
        <v>8145</v>
      </c>
      <c r="C6" t="s">
        <v>498</v>
      </c>
      <c r="D6" s="12">
        <v>665.5202187489283</v>
      </c>
      <c r="K6" s="228"/>
    </row>
    <row r="7" spans="1:18" x14ac:dyDescent="0.2">
      <c r="K7" s="228"/>
    </row>
    <row r="8" spans="1:18" x14ac:dyDescent="0.2">
      <c r="K8" s="228"/>
    </row>
    <row r="9" spans="1:18" x14ac:dyDescent="0.2">
      <c r="K9" s="228"/>
    </row>
    <row r="10" spans="1:18" x14ac:dyDescent="0.2">
      <c r="K10" s="228"/>
    </row>
    <row r="11" spans="1:18" x14ac:dyDescent="0.2">
      <c r="K11" s="228"/>
    </row>
    <row r="12" spans="1:18" x14ac:dyDescent="0.2">
      <c r="K12" s="228"/>
    </row>
    <row r="13" spans="1:18" x14ac:dyDescent="0.2">
      <c r="K13" s="228"/>
    </row>
    <row r="14" spans="1:18" x14ac:dyDescent="0.2">
      <c r="K14" s="228"/>
    </row>
    <row r="15" spans="1:18" x14ac:dyDescent="0.2">
      <c r="K15" s="228"/>
    </row>
    <row r="16" spans="1:18" x14ac:dyDescent="0.2">
      <c r="K16" s="228"/>
    </row>
    <row r="17" spans="7:11" x14ac:dyDescent="0.2">
      <c r="K17" s="228"/>
    </row>
    <row r="18" spans="7:11" x14ac:dyDescent="0.2">
      <c r="K18" s="228"/>
    </row>
    <row r="19" spans="7:11" x14ac:dyDescent="0.2">
      <c r="K19" s="228"/>
    </row>
    <row r="20" spans="7:11" x14ac:dyDescent="0.2">
      <c r="K20" s="228"/>
    </row>
    <row r="21" spans="7:11" x14ac:dyDescent="0.2">
      <c r="K21" s="228"/>
    </row>
    <row r="22" spans="7:11" x14ac:dyDescent="0.2">
      <c r="K22" s="228"/>
    </row>
    <row r="23" spans="7:11" x14ac:dyDescent="0.2">
      <c r="K23" s="228"/>
    </row>
    <row r="24" spans="7:11" x14ac:dyDescent="0.2">
      <c r="K24" s="228"/>
    </row>
    <row r="25" spans="7:11" x14ac:dyDescent="0.2">
      <c r="K25" s="228"/>
    </row>
    <row r="26" spans="7:11" x14ac:dyDescent="0.2">
      <c r="K26" s="228"/>
    </row>
    <row r="27" spans="7:11" x14ac:dyDescent="0.2">
      <c r="K27" s="228"/>
    </row>
    <row r="28" spans="7:11" x14ac:dyDescent="0.2">
      <c r="K28" s="228"/>
    </row>
    <row r="29" spans="7:11" x14ac:dyDescent="0.2">
      <c r="K29" s="228"/>
    </row>
    <row r="30" spans="7:11" x14ac:dyDescent="0.2">
      <c r="K30" s="228"/>
    </row>
    <row r="31" spans="7:11" x14ac:dyDescent="0.2">
      <c r="K31" s="228"/>
    </row>
    <row r="32" spans="7:11" x14ac:dyDescent="0.2">
      <c r="G32" s="210"/>
      <c r="K32" s="228"/>
    </row>
    <row r="33" spans="11:11" x14ac:dyDescent="0.2">
      <c r="K33" s="228"/>
    </row>
    <row r="34" spans="11:11" x14ac:dyDescent="0.2">
      <c r="K34" s="228"/>
    </row>
    <row r="35" spans="11:11" x14ac:dyDescent="0.2">
      <c r="K35" s="228"/>
    </row>
    <row r="36" spans="11:11" x14ac:dyDescent="0.2">
      <c r="K36" s="228"/>
    </row>
    <row r="37" spans="11:11" x14ac:dyDescent="0.2">
      <c r="K37" s="228"/>
    </row>
    <row r="38" spans="11:11" x14ac:dyDescent="0.2">
      <c r="K38" s="228"/>
    </row>
    <row r="39" spans="11:11" x14ac:dyDescent="0.2">
      <c r="K39" s="228"/>
    </row>
    <row r="40" spans="11:11" x14ac:dyDescent="0.2">
      <c r="K40" s="228"/>
    </row>
    <row r="41" spans="11:11" x14ac:dyDescent="0.2">
      <c r="K41" s="228"/>
    </row>
    <row r="42" spans="11:11" x14ac:dyDescent="0.2">
      <c r="K42" s="228"/>
    </row>
    <row r="43" spans="11:11" x14ac:dyDescent="0.2">
      <c r="K43" s="228"/>
    </row>
    <row r="44" spans="11:11" x14ac:dyDescent="0.2">
      <c r="K44" s="228"/>
    </row>
    <row r="45" spans="11:11" x14ac:dyDescent="0.2">
      <c r="K45" s="228"/>
    </row>
    <row r="46" spans="11:11" x14ac:dyDescent="0.2">
      <c r="K46" s="228"/>
    </row>
    <row r="47" spans="11:11" x14ac:dyDescent="0.2">
      <c r="K47" s="228"/>
    </row>
    <row r="48" spans="11:11" x14ac:dyDescent="0.2">
      <c r="K48" s="228"/>
    </row>
    <row r="49" spans="11:11" x14ac:dyDescent="0.2">
      <c r="K49" s="228"/>
    </row>
    <row r="50" spans="11:11" x14ac:dyDescent="0.2">
      <c r="K50" s="228"/>
    </row>
    <row r="51" spans="11:11" x14ac:dyDescent="0.2">
      <c r="K51" s="228"/>
    </row>
    <row r="52" spans="11:11" x14ac:dyDescent="0.2">
      <c r="K52" s="228"/>
    </row>
    <row r="53" spans="11:11" x14ac:dyDescent="0.2">
      <c r="K53" s="228"/>
    </row>
    <row r="54" spans="11:11" x14ac:dyDescent="0.2">
      <c r="K54" s="228"/>
    </row>
    <row r="55" spans="11:11" x14ac:dyDescent="0.2">
      <c r="K55" s="228"/>
    </row>
    <row r="56" spans="11:11" x14ac:dyDescent="0.2">
      <c r="K56" s="228"/>
    </row>
    <row r="57" spans="11:11" x14ac:dyDescent="0.2">
      <c r="K57" s="228"/>
    </row>
    <row r="58" spans="11:11" x14ac:dyDescent="0.2">
      <c r="K58" s="228"/>
    </row>
    <row r="59" spans="11:11" x14ac:dyDescent="0.2">
      <c r="K59" s="228"/>
    </row>
    <row r="60" spans="11:11" x14ac:dyDescent="0.2">
      <c r="K60" s="228"/>
    </row>
    <row r="61" spans="11:11" x14ac:dyDescent="0.2">
      <c r="K61" s="228"/>
    </row>
    <row r="62" spans="11:11" x14ac:dyDescent="0.2">
      <c r="K62" s="228"/>
    </row>
    <row r="63" spans="11:11" x14ac:dyDescent="0.2">
      <c r="K63" s="228"/>
    </row>
    <row r="64" spans="11:11" x14ac:dyDescent="0.2">
      <c r="K64" s="228"/>
    </row>
    <row r="65" spans="11:11" x14ac:dyDescent="0.2">
      <c r="K65" s="228"/>
    </row>
    <row r="66" spans="11:11" x14ac:dyDescent="0.2">
      <c r="K66" s="228"/>
    </row>
    <row r="67" spans="11:11" x14ac:dyDescent="0.2">
      <c r="K67" s="228"/>
    </row>
    <row r="68" spans="11:11" x14ac:dyDescent="0.2">
      <c r="K68" s="228"/>
    </row>
    <row r="69" spans="11:11" x14ac:dyDescent="0.2">
      <c r="K69" s="228"/>
    </row>
    <row r="70" spans="11:11" x14ac:dyDescent="0.2">
      <c r="K70" s="228"/>
    </row>
    <row r="71" spans="11:11" x14ac:dyDescent="0.2">
      <c r="K71" s="228"/>
    </row>
    <row r="72" spans="11:11" x14ac:dyDescent="0.2">
      <c r="K72" s="228"/>
    </row>
    <row r="73" spans="11:11" x14ac:dyDescent="0.2">
      <c r="K73" s="228"/>
    </row>
    <row r="74" spans="11:11" x14ac:dyDescent="0.2">
      <c r="K74" s="228"/>
    </row>
    <row r="75" spans="11:11" x14ac:dyDescent="0.2">
      <c r="K75" s="228"/>
    </row>
    <row r="76" spans="11:11" x14ac:dyDescent="0.2">
      <c r="K76" s="258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CBFF2-02EF-4E74-93FF-3CCDFF95089A}">
  <sheetPr>
    <tabColor rgb="FF92D050"/>
  </sheetPr>
  <dimension ref="A2:L158"/>
  <sheetViews>
    <sheetView topLeftCell="C1" workbookViewId="0">
      <selection activeCell="A412" sqref="A412"/>
    </sheetView>
  </sheetViews>
  <sheetFormatPr baseColWidth="10" defaultColWidth="8.83203125" defaultRowHeight="15" x14ac:dyDescent="0.2"/>
  <cols>
    <col min="1" max="1" width="33.6640625" bestFit="1" customWidth="1"/>
    <col min="2" max="2" width="49" bestFit="1" customWidth="1"/>
    <col min="3" max="3" width="48" bestFit="1" customWidth="1"/>
    <col min="6" max="6" width="15.6640625" style="6" bestFit="1" customWidth="1"/>
    <col min="7" max="7" width="12.6640625" style="6" bestFit="1" customWidth="1"/>
    <col min="8" max="8" width="20.6640625" bestFit="1" customWidth="1"/>
    <col min="9" max="9" width="16.5" style="6" bestFit="1" customWidth="1"/>
    <col min="10" max="10" width="12.33203125" style="6" bestFit="1" customWidth="1"/>
    <col min="11" max="11" width="20.5" bestFit="1" customWidth="1"/>
  </cols>
  <sheetData>
    <row r="2" spans="1:12" x14ac:dyDescent="0.2">
      <c r="A2" s="3" t="s">
        <v>19</v>
      </c>
      <c r="B2" s="3" t="s">
        <v>26</v>
      </c>
      <c r="C2" s="4"/>
      <c r="D2" s="4"/>
      <c r="E2" s="4"/>
      <c r="F2" s="11"/>
      <c r="G2" s="11"/>
      <c r="H2" s="4"/>
      <c r="I2" s="11"/>
      <c r="J2" s="11"/>
      <c r="K2" s="4"/>
    </row>
    <row r="4" spans="1:12" x14ac:dyDescent="0.2">
      <c r="A4" s="5" t="s">
        <v>9</v>
      </c>
      <c r="B4" s="5" t="s">
        <v>40</v>
      </c>
      <c r="C4" s="5" t="s">
        <v>10</v>
      </c>
      <c r="D4" s="5" t="s">
        <v>11</v>
      </c>
      <c r="E4" s="5" t="s">
        <v>12</v>
      </c>
      <c r="F4" s="7" t="s">
        <v>13</v>
      </c>
      <c r="G4" s="7" t="s">
        <v>14</v>
      </c>
      <c r="H4" s="5" t="s">
        <v>15</v>
      </c>
      <c r="I4" s="7" t="s">
        <v>16</v>
      </c>
      <c r="J4" s="7" t="s">
        <v>17</v>
      </c>
      <c r="K4" s="5" t="s">
        <v>18</v>
      </c>
      <c r="L4" t="s">
        <v>18</v>
      </c>
    </row>
    <row r="5" spans="1:12" x14ac:dyDescent="0.2">
      <c r="A5" t="s">
        <v>8184</v>
      </c>
      <c r="B5" t="s">
        <v>498</v>
      </c>
      <c r="C5" t="s">
        <v>8492</v>
      </c>
      <c r="D5">
        <v>1</v>
      </c>
      <c r="E5">
        <v>2035</v>
      </c>
      <c r="F5" s="6">
        <v>0.84055899999999995</v>
      </c>
      <c r="G5" s="6">
        <v>5.44E-4</v>
      </c>
      <c r="H5" t="s">
        <v>8358</v>
      </c>
      <c r="I5" s="6">
        <v>6.3043000000000002E-2</v>
      </c>
      <c r="J5" s="6">
        <v>5.3399999999999997E-4</v>
      </c>
      <c r="K5" t="s">
        <v>8358</v>
      </c>
      <c r="L5" t="s">
        <v>8170</v>
      </c>
    </row>
    <row r="6" spans="1:12" x14ac:dyDescent="0.2">
      <c r="A6" t="s">
        <v>8184</v>
      </c>
      <c r="B6" t="s">
        <v>498</v>
      </c>
      <c r="C6" t="s">
        <v>8396</v>
      </c>
      <c r="D6">
        <v>1</v>
      </c>
      <c r="E6">
        <v>2035</v>
      </c>
      <c r="G6" s="6">
        <v>14.229763999999999</v>
      </c>
      <c r="H6" t="s">
        <v>8358</v>
      </c>
      <c r="J6" s="6">
        <v>14.229746</v>
      </c>
      <c r="K6" t="s">
        <v>8358</v>
      </c>
      <c r="L6" t="s">
        <v>8170</v>
      </c>
    </row>
    <row r="7" spans="1:12" x14ac:dyDescent="0.2">
      <c r="A7" t="s">
        <v>8184</v>
      </c>
      <c r="B7" t="s">
        <v>498</v>
      </c>
      <c r="C7" t="s">
        <v>8359</v>
      </c>
      <c r="D7">
        <v>1</v>
      </c>
      <c r="E7">
        <v>2035</v>
      </c>
      <c r="G7" s="6">
        <v>5.7002790000000001</v>
      </c>
      <c r="H7" t="s">
        <v>8358</v>
      </c>
      <c r="J7" s="6">
        <v>5.7002569999999997</v>
      </c>
      <c r="K7" t="s">
        <v>8358</v>
      </c>
    </row>
    <row r="8" spans="1:12" x14ac:dyDescent="0.2">
      <c r="A8" t="s">
        <v>8184</v>
      </c>
      <c r="B8" t="s">
        <v>498</v>
      </c>
      <c r="C8" t="s">
        <v>8401</v>
      </c>
      <c r="D8">
        <v>1</v>
      </c>
      <c r="E8">
        <v>2035</v>
      </c>
      <c r="G8" s="6">
        <v>1.573728</v>
      </c>
      <c r="H8" t="s">
        <v>8358</v>
      </c>
      <c r="J8" s="6">
        <v>1.573698</v>
      </c>
      <c r="K8" t="s">
        <v>8358</v>
      </c>
    </row>
    <row r="9" spans="1:12" x14ac:dyDescent="0.2">
      <c r="A9" t="s">
        <v>8184</v>
      </c>
      <c r="B9" t="s">
        <v>498</v>
      </c>
      <c r="C9" t="s">
        <v>8402</v>
      </c>
      <c r="D9">
        <v>1</v>
      </c>
      <c r="E9">
        <v>2035</v>
      </c>
      <c r="G9" s="6">
        <v>9.9945880000000002</v>
      </c>
      <c r="H9" t="s">
        <v>8358</v>
      </c>
      <c r="J9" s="6">
        <v>9.9945509999999995</v>
      </c>
      <c r="K9" t="s">
        <v>8358</v>
      </c>
    </row>
    <row r="10" spans="1:12" x14ac:dyDescent="0.2">
      <c r="A10" t="s">
        <v>8185</v>
      </c>
      <c r="B10" t="s">
        <v>498</v>
      </c>
      <c r="C10" t="s">
        <v>8403</v>
      </c>
      <c r="D10">
        <v>1</v>
      </c>
      <c r="E10">
        <v>2035</v>
      </c>
      <c r="G10" s="6">
        <v>11.027203999999999</v>
      </c>
      <c r="H10" t="s">
        <v>8358</v>
      </c>
      <c r="J10" s="6">
        <v>11.027196</v>
      </c>
      <c r="K10" t="s">
        <v>8358</v>
      </c>
    </row>
    <row r="11" spans="1:12" x14ac:dyDescent="0.2">
      <c r="A11" t="s">
        <v>8185</v>
      </c>
      <c r="B11" t="s">
        <v>498</v>
      </c>
      <c r="C11" t="s">
        <v>8404</v>
      </c>
      <c r="D11">
        <v>1</v>
      </c>
      <c r="E11">
        <v>2035</v>
      </c>
      <c r="G11" s="6">
        <v>3.8952339999999999</v>
      </c>
      <c r="H11" t="s">
        <v>8358</v>
      </c>
      <c r="J11" s="6">
        <v>3.8952239999999998</v>
      </c>
      <c r="K11" t="s">
        <v>8358</v>
      </c>
    </row>
    <row r="12" spans="1:12" x14ac:dyDescent="0.2">
      <c r="A12" t="s">
        <v>8185</v>
      </c>
      <c r="B12" t="s">
        <v>498</v>
      </c>
      <c r="C12" t="s">
        <v>84</v>
      </c>
      <c r="D12">
        <v>1</v>
      </c>
      <c r="E12">
        <v>2035</v>
      </c>
      <c r="G12" s="6">
        <v>1.3324800000000001</v>
      </c>
      <c r="H12" t="s">
        <v>8358</v>
      </c>
      <c r="J12" s="6">
        <v>1.332468</v>
      </c>
      <c r="K12" t="s">
        <v>8358</v>
      </c>
    </row>
    <row r="13" spans="1:12" x14ac:dyDescent="0.2">
      <c r="A13" t="s">
        <v>8185</v>
      </c>
      <c r="B13" t="s">
        <v>498</v>
      </c>
      <c r="C13" t="s">
        <v>73</v>
      </c>
      <c r="D13">
        <v>1</v>
      </c>
      <c r="E13">
        <v>2035</v>
      </c>
      <c r="G13" s="6">
        <v>7.1259969999999999</v>
      </c>
      <c r="H13" t="s">
        <v>8358</v>
      </c>
      <c r="J13" s="6">
        <v>7.1259819999999996</v>
      </c>
      <c r="K13" t="s">
        <v>8358</v>
      </c>
    </row>
    <row r="14" spans="1:12" x14ac:dyDescent="0.2">
      <c r="A14" t="s">
        <v>8186</v>
      </c>
      <c r="B14" t="s">
        <v>498</v>
      </c>
      <c r="C14" t="s">
        <v>8405</v>
      </c>
      <c r="D14">
        <v>1</v>
      </c>
      <c r="E14">
        <v>2035</v>
      </c>
      <c r="G14" s="6">
        <v>128.17734899999999</v>
      </c>
      <c r="H14" t="s">
        <v>8358</v>
      </c>
      <c r="J14" s="6">
        <v>128.17732699999999</v>
      </c>
      <c r="K14" t="s">
        <v>8358</v>
      </c>
    </row>
    <row r="15" spans="1:12" x14ac:dyDescent="0.2">
      <c r="A15" t="s">
        <v>8186</v>
      </c>
      <c r="B15" t="s">
        <v>498</v>
      </c>
      <c r="C15" t="s">
        <v>8406</v>
      </c>
      <c r="D15">
        <v>1</v>
      </c>
      <c r="E15">
        <v>2035</v>
      </c>
      <c r="G15" s="6">
        <v>27.202296</v>
      </c>
      <c r="H15" t="s">
        <v>8358</v>
      </c>
      <c r="J15" s="6">
        <v>27.202268</v>
      </c>
      <c r="K15" t="s">
        <v>8358</v>
      </c>
    </row>
    <row r="16" spans="1:12" x14ac:dyDescent="0.2">
      <c r="A16" t="s">
        <v>8186</v>
      </c>
      <c r="B16" t="s">
        <v>498</v>
      </c>
      <c r="C16" t="s">
        <v>8407</v>
      </c>
      <c r="D16">
        <v>1</v>
      </c>
      <c r="E16">
        <v>2035</v>
      </c>
      <c r="G16" s="6">
        <v>8.5099999999999998E-4</v>
      </c>
      <c r="H16" t="s">
        <v>8358</v>
      </c>
      <c r="J16" s="6">
        <v>8.1300000000000003E-4</v>
      </c>
      <c r="K16" t="s">
        <v>8358</v>
      </c>
    </row>
    <row r="17" spans="1:11" x14ac:dyDescent="0.2">
      <c r="A17" t="s">
        <v>8186</v>
      </c>
      <c r="B17" t="s">
        <v>498</v>
      </c>
      <c r="C17" t="s">
        <v>8408</v>
      </c>
      <c r="D17">
        <v>1</v>
      </c>
      <c r="E17">
        <v>2035</v>
      </c>
      <c r="G17" s="6">
        <v>28.806605000000001</v>
      </c>
      <c r="H17" t="s">
        <v>8358</v>
      </c>
      <c r="J17" s="6">
        <v>28.806559</v>
      </c>
      <c r="K17" t="s">
        <v>8358</v>
      </c>
    </row>
    <row r="18" spans="1:11" x14ac:dyDescent="0.2">
      <c r="A18" t="s">
        <v>8187</v>
      </c>
      <c r="B18" t="s">
        <v>498</v>
      </c>
      <c r="C18" t="s">
        <v>8409</v>
      </c>
      <c r="D18">
        <v>1</v>
      </c>
      <c r="E18">
        <v>2035</v>
      </c>
      <c r="G18" s="6">
        <v>12.456222</v>
      </c>
      <c r="H18" t="s">
        <v>8358</v>
      </c>
      <c r="J18" s="6">
        <v>12.45621</v>
      </c>
      <c r="K18" t="s">
        <v>8358</v>
      </c>
    </row>
    <row r="19" spans="1:11" x14ac:dyDescent="0.2">
      <c r="A19" t="s">
        <v>8187</v>
      </c>
      <c r="B19" t="s">
        <v>498</v>
      </c>
      <c r="C19" t="s">
        <v>8410</v>
      </c>
      <c r="D19">
        <v>1</v>
      </c>
      <c r="E19">
        <v>2035</v>
      </c>
      <c r="G19" s="6">
        <v>17.005565000000001</v>
      </c>
      <c r="H19" t="s">
        <v>8358</v>
      </c>
      <c r="J19" s="6">
        <v>17.005555999999999</v>
      </c>
      <c r="K19" t="s">
        <v>8358</v>
      </c>
    </row>
    <row r="20" spans="1:11" x14ac:dyDescent="0.2">
      <c r="A20" t="s">
        <v>8187</v>
      </c>
      <c r="B20" t="s">
        <v>498</v>
      </c>
      <c r="C20" t="s">
        <v>8411</v>
      </c>
      <c r="D20">
        <v>1</v>
      </c>
      <c r="E20">
        <v>2035</v>
      </c>
      <c r="G20" s="6">
        <v>9.7464040000000001</v>
      </c>
      <c r="H20" t="s">
        <v>8358</v>
      </c>
      <c r="J20" s="6">
        <v>9.7463870000000004</v>
      </c>
      <c r="K20" t="s">
        <v>8358</v>
      </c>
    </row>
    <row r="21" spans="1:11" x14ac:dyDescent="0.2">
      <c r="A21" t="s">
        <v>8187</v>
      </c>
      <c r="B21" t="s">
        <v>498</v>
      </c>
      <c r="C21" t="s">
        <v>8412</v>
      </c>
      <c r="D21">
        <v>1</v>
      </c>
      <c r="E21">
        <v>2035</v>
      </c>
      <c r="G21" s="6">
        <v>35.572293999999999</v>
      </c>
      <c r="H21" t="s">
        <v>8358</v>
      </c>
      <c r="J21" s="6">
        <v>35.572274</v>
      </c>
      <c r="K21" t="s">
        <v>8358</v>
      </c>
    </row>
    <row r="22" spans="1:11" x14ac:dyDescent="0.2">
      <c r="A22" t="s">
        <v>8188</v>
      </c>
      <c r="B22" t="s">
        <v>498</v>
      </c>
      <c r="C22" t="s">
        <v>75</v>
      </c>
      <c r="D22">
        <v>1</v>
      </c>
      <c r="E22">
        <v>2035</v>
      </c>
      <c r="G22" s="6">
        <v>40.082814999999997</v>
      </c>
      <c r="H22" t="s">
        <v>8358</v>
      </c>
      <c r="J22" s="6">
        <v>40.082804000000003</v>
      </c>
      <c r="K22" t="s">
        <v>8358</v>
      </c>
    </row>
    <row r="23" spans="1:11" x14ac:dyDescent="0.2">
      <c r="A23" t="s">
        <v>8188</v>
      </c>
      <c r="B23" t="s">
        <v>498</v>
      </c>
      <c r="C23" t="s">
        <v>76</v>
      </c>
      <c r="D23">
        <v>1</v>
      </c>
      <c r="E23">
        <v>2035</v>
      </c>
      <c r="G23" s="6">
        <v>21.459021</v>
      </c>
      <c r="H23" t="s">
        <v>8358</v>
      </c>
      <c r="J23" s="6">
        <v>21.459007</v>
      </c>
      <c r="K23" t="s">
        <v>8358</v>
      </c>
    </row>
    <row r="24" spans="1:11" x14ac:dyDescent="0.2">
      <c r="A24" t="s">
        <v>8188</v>
      </c>
      <c r="B24" t="s">
        <v>498</v>
      </c>
      <c r="C24" t="s">
        <v>70</v>
      </c>
      <c r="D24">
        <v>1</v>
      </c>
      <c r="E24">
        <v>2035</v>
      </c>
      <c r="G24" s="6">
        <v>18.753798</v>
      </c>
      <c r="H24" t="s">
        <v>8358</v>
      </c>
      <c r="J24" s="6">
        <v>18.753779000000002</v>
      </c>
      <c r="K24" t="s">
        <v>8358</v>
      </c>
    </row>
    <row r="25" spans="1:11" x14ac:dyDescent="0.2">
      <c r="A25" t="s">
        <v>8188</v>
      </c>
      <c r="B25" t="s">
        <v>498</v>
      </c>
      <c r="C25" t="s">
        <v>71</v>
      </c>
      <c r="D25">
        <v>1</v>
      </c>
      <c r="E25">
        <v>2035</v>
      </c>
      <c r="G25" s="6">
        <v>56.690106</v>
      </c>
      <c r="H25" t="s">
        <v>8358</v>
      </c>
      <c r="J25" s="6">
        <v>56.690083000000001</v>
      </c>
      <c r="K25" t="s">
        <v>8358</v>
      </c>
    </row>
    <row r="26" spans="1:11" x14ac:dyDescent="0.2">
      <c r="A26" t="s">
        <v>8189</v>
      </c>
      <c r="B26" t="s">
        <v>498</v>
      </c>
      <c r="C26" t="s">
        <v>8413</v>
      </c>
      <c r="D26">
        <v>1</v>
      </c>
      <c r="E26">
        <v>2035</v>
      </c>
      <c r="G26" s="6">
        <v>0.83835599999999999</v>
      </c>
      <c r="H26" t="s">
        <v>9346</v>
      </c>
      <c r="J26" s="6">
        <v>0.83835499999999996</v>
      </c>
      <c r="K26" t="s">
        <v>9346</v>
      </c>
    </row>
    <row r="27" spans="1:11" x14ac:dyDescent="0.2">
      <c r="A27" t="s">
        <v>8167</v>
      </c>
      <c r="B27" t="s">
        <v>498</v>
      </c>
      <c r="C27" t="s">
        <v>8414</v>
      </c>
      <c r="D27">
        <v>1</v>
      </c>
      <c r="E27">
        <v>2035</v>
      </c>
      <c r="G27" s="6">
        <v>1.2454320000000001</v>
      </c>
      <c r="H27" t="s">
        <v>9346</v>
      </c>
      <c r="J27" s="6">
        <v>1.245107</v>
      </c>
      <c r="K27" t="s">
        <v>9346</v>
      </c>
    </row>
    <row r="28" spans="1:11" x14ac:dyDescent="0.2">
      <c r="A28" t="s">
        <v>8167</v>
      </c>
      <c r="B28" t="s">
        <v>498</v>
      </c>
      <c r="C28" t="s">
        <v>8415</v>
      </c>
      <c r="D28">
        <v>1</v>
      </c>
      <c r="E28">
        <v>2035</v>
      </c>
      <c r="G28" s="6">
        <v>0.32491700000000001</v>
      </c>
      <c r="H28" t="s">
        <v>9346</v>
      </c>
      <c r="J28" s="6">
        <v>0.32524199999999998</v>
      </c>
      <c r="K28" t="s">
        <v>9346</v>
      </c>
    </row>
    <row r="29" spans="1:11" x14ac:dyDescent="0.2">
      <c r="A29" t="s">
        <v>8167</v>
      </c>
      <c r="B29" t="s">
        <v>498</v>
      </c>
      <c r="C29" t="s">
        <v>8881</v>
      </c>
      <c r="D29">
        <v>1</v>
      </c>
      <c r="E29">
        <v>2035</v>
      </c>
      <c r="H29" t="s">
        <v>9346</v>
      </c>
      <c r="J29" s="6">
        <v>9.9999999999999995E-7</v>
      </c>
      <c r="K29" t="s">
        <v>9346</v>
      </c>
    </row>
    <row r="30" spans="1:11" x14ac:dyDescent="0.2">
      <c r="A30" t="s">
        <v>8162</v>
      </c>
      <c r="B30" t="s">
        <v>498</v>
      </c>
      <c r="C30" t="s">
        <v>8416</v>
      </c>
      <c r="D30">
        <v>1</v>
      </c>
      <c r="E30">
        <v>2035</v>
      </c>
      <c r="G30" s="6">
        <v>0.67923</v>
      </c>
      <c r="H30" t="s">
        <v>9346</v>
      </c>
      <c r="J30" s="6">
        <v>0.67923</v>
      </c>
      <c r="K30" t="s">
        <v>9346</v>
      </c>
    </row>
    <row r="31" spans="1:11" x14ac:dyDescent="0.2">
      <c r="A31" t="s">
        <v>8162</v>
      </c>
      <c r="B31" t="s">
        <v>498</v>
      </c>
      <c r="C31" t="s">
        <v>8951</v>
      </c>
      <c r="D31">
        <v>1</v>
      </c>
      <c r="E31">
        <v>2035</v>
      </c>
      <c r="G31" s="6">
        <v>1.9999999999999999E-6</v>
      </c>
      <c r="H31" t="s">
        <v>9346</v>
      </c>
      <c r="J31" s="6">
        <v>3.0000000000000001E-6</v>
      </c>
      <c r="K31" t="s">
        <v>9346</v>
      </c>
    </row>
    <row r="32" spans="1:11" x14ac:dyDescent="0.2">
      <c r="A32" t="s">
        <v>8192</v>
      </c>
      <c r="B32" t="s">
        <v>498</v>
      </c>
      <c r="C32" t="s">
        <v>8417</v>
      </c>
      <c r="D32">
        <v>1</v>
      </c>
      <c r="E32">
        <v>2035</v>
      </c>
      <c r="G32" s="6">
        <v>0.45339000000000002</v>
      </c>
      <c r="H32" t="s">
        <v>9347</v>
      </c>
      <c r="J32" s="6">
        <v>0.45339000000000002</v>
      </c>
      <c r="K32" t="s">
        <v>9347</v>
      </c>
    </row>
    <row r="33" spans="1:11" x14ac:dyDescent="0.2">
      <c r="A33" t="s">
        <v>8192</v>
      </c>
      <c r="B33" t="s">
        <v>498</v>
      </c>
      <c r="C33" t="s">
        <v>8947</v>
      </c>
      <c r="D33">
        <v>1</v>
      </c>
      <c r="E33">
        <v>2035</v>
      </c>
      <c r="G33" s="6">
        <v>9.9999999999999995E-7</v>
      </c>
      <c r="H33" t="s">
        <v>9347</v>
      </c>
      <c r="J33" s="6">
        <v>3.0000000000000001E-6</v>
      </c>
      <c r="K33" t="s">
        <v>9347</v>
      </c>
    </row>
    <row r="34" spans="1:11" x14ac:dyDescent="0.2">
      <c r="A34" t="s">
        <v>8190</v>
      </c>
      <c r="B34" t="s">
        <v>498</v>
      </c>
      <c r="C34" t="s">
        <v>8418</v>
      </c>
      <c r="D34">
        <v>1</v>
      </c>
      <c r="E34">
        <v>2035</v>
      </c>
      <c r="G34" s="6">
        <v>0.52610800000000002</v>
      </c>
      <c r="H34" t="s">
        <v>9347</v>
      </c>
      <c r="J34" s="6">
        <v>0.52610699999999999</v>
      </c>
      <c r="K34" t="s">
        <v>9347</v>
      </c>
    </row>
    <row r="35" spans="1:11" x14ac:dyDescent="0.2">
      <c r="A35" t="s">
        <v>8194</v>
      </c>
      <c r="B35" t="s">
        <v>498</v>
      </c>
      <c r="C35" t="s">
        <v>8419</v>
      </c>
      <c r="D35">
        <v>1</v>
      </c>
      <c r="E35">
        <v>2035</v>
      </c>
      <c r="G35" s="6">
        <v>1.0843240000000001</v>
      </c>
      <c r="H35" t="s">
        <v>9347</v>
      </c>
      <c r="J35" s="6">
        <v>1.084039</v>
      </c>
      <c r="K35" t="s">
        <v>9347</v>
      </c>
    </row>
    <row r="36" spans="1:11" x14ac:dyDescent="0.2">
      <c r="A36" t="s">
        <v>8194</v>
      </c>
      <c r="B36" t="s">
        <v>498</v>
      </c>
      <c r="C36" t="s">
        <v>8420</v>
      </c>
      <c r="D36">
        <v>1</v>
      </c>
      <c r="E36">
        <v>2035</v>
      </c>
      <c r="G36" s="6">
        <v>0.28458600000000001</v>
      </c>
      <c r="H36" t="s">
        <v>9347</v>
      </c>
      <c r="J36" s="6">
        <v>0.28487000000000001</v>
      </c>
      <c r="K36" t="s">
        <v>9347</v>
      </c>
    </row>
    <row r="37" spans="1:11" x14ac:dyDescent="0.2">
      <c r="A37" t="s">
        <v>8194</v>
      </c>
      <c r="B37" t="s">
        <v>498</v>
      </c>
      <c r="C37" t="s">
        <v>8949</v>
      </c>
      <c r="D37">
        <v>1</v>
      </c>
      <c r="E37">
        <v>2035</v>
      </c>
      <c r="G37" s="6">
        <v>0</v>
      </c>
      <c r="H37" t="s">
        <v>9347</v>
      </c>
      <c r="J37" s="6">
        <v>9.9999999999999995E-7</v>
      </c>
      <c r="K37" t="s">
        <v>9347</v>
      </c>
    </row>
    <row r="38" spans="1:11" x14ac:dyDescent="0.2">
      <c r="A38" t="s">
        <v>8163</v>
      </c>
      <c r="B38" t="s">
        <v>498</v>
      </c>
      <c r="C38" t="s">
        <v>8165</v>
      </c>
      <c r="D38">
        <v>1</v>
      </c>
      <c r="E38">
        <v>2035</v>
      </c>
      <c r="G38" s="6">
        <v>0.60556699999999997</v>
      </c>
      <c r="H38" t="s">
        <v>9347</v>
      </c>
      <c r="J38" s="6">
        <v>0.60556699999999997</v>
      </c>
      <c r="K38" t="s">
        <v>9347</v>
      </c>
    </row>
    <row r="39" spans="1:11" x14ac:dyDescent="0.2">
      <c r="A39" t="s">
        <v>8163</v>
      </c>
      <c r="B39" t="s">
        <v>498</v>
      </c>
      <c r="C39" t="s">
        <v>8952</v>
      </c>
      <c r="D39">
        <v>1</v>
      </c>
      <c r="E39">
        <v>2035</v>
      </c>
      <c r="H39" t="s">
        <v>9347</v>
      </c>
      <c r="J39" s="6">
        <v>0</v>
      </c>
      <c r="K39" t="s">
        <v>9347</v>
      </c>
    </row>
    <row r="40" spans="1:11" x14ac:dyDescent="0.2">
      <c r="A40" t="s">
        <v>8193</v>
      </c>
      <c r="B40" t="s">
        <v>498</v>
      </c>
      <c r="C40" t="s">
        <v>8421</v>
      </c>
      <c r="D40">
        <v>1</v>
      </c>
      <c r="E40">
        <v>2035</v>
      </c>
      <c r="G40" s="6">
        <v>0.36251899999999998</v>
      </c>
      <c r="H40" t="s">
        <v>9348</v>
      </c>
      <c r="J40" s="6">
        <v>0.36251899999999998</v>
      </c>
      <c r="K40" t="s">
        <v>9348</v>
      </c>
    </row>
    <row r="41" spans="1:11" x14ac:dyDescent="0.2">
      <c r="A41" t="s">
        <v>8193</v>
      </c>
      <c r="B41" t="s">
        <v>498</v>
      </c>
      <c r="C41" t="s">
        <v>8948</v>
      </c>
      <c r="D41">
        <v>1</v>
      </c>
      <c r="E41">
        <v>2035</v>
      </c>
      <c r="G41" s="6">
        <v>0</v>
      </c>
      <c r="H41" t="s">
        <v>9348</v>
      </c>
      <c r="J41" s="6">
        <v>9.9999999999999995E-7</v>
      </c>
      <c r="K41" t="s">
        <v>9348</v>
      </c>
    </row>
    <row r="42" spans="1:11" x14ac:dyDescent="0.2">
      <c r="A42" t="s">
        <v>8191</v>
      </c>
      <c r="B42" t="s">
        <v>498</v>
      </c>
      <c r="C42" t="s">
        <v>8705</v>
      </c>
      <c r="D42">
        <v>1</v>
      </c>
      <c r="E42">
        <v>2035</v>
      </c>
      <c r="F42" s="6">
        <v>0.45201000000000002</v>
      </c>
      <c r="G42" s="6">
        <v>0.45201200000000002</v>
      </c>
      <c r="H42" t="s">
        <v>9348</v>
      </c>
      <c r="I42" s="6">
        <v>3.3902000000000002E-2</v>
      </c>
      <c r="J42" s="6">
        <v>0.45201000000000002</v>
      </c>
      <c r="K42" t="s">
        <v>9348</v>
      </c>
    </row>
    <row r="43" spans="1:11" x14ac:dyDescent="0.2">
      <c r="A43" t="s">
        <v>8195</v>
      </c>
      <c r="B43" t="s">
        <v>498</v>
      </c>
      <c r="C43" t="s">
        <v>8422</v>
      </c>
      <c r="D43">
        <v>1</v>
      </c>
      <c r="E43">
        <v>2035</v>
      </c>
      <c r="F43" s="6">
        <v>1.1346879999999999</v>
      </c>
      <c r="G43" s="6">
        <v>1.1346860000000001</v>
      </c>
      <c r="H43" t="s">
        <v>9348</v>
      </c>
      <c r="I43" s="6">
        <v>8.5103999999999999E-2</v>
      </c>
      <c r="J43" s="6">
        <v>1.1343669999999999</v>
      </c>
      <c r="K43" t="s">
        <v>9348</v>
      </c>
    </row>
    <row r="44" spans="1:11" x14ac:dyDescent="0.2">
      <c r="A44" t="s">
        <v>8195</v>
      </c>
      <c r="B44" t="s">
        <v>498</v>
      </c>
      <c r="C44" t="s">
        <v>8423</v>
      </c>
      <c r="D44">
        <v>1</v>
      </c>
      <c r="E44">
        <v>2035</v>
      </c>
      <c r="G44" s="6">
        <v>0.319301</v>
      </c>
      <c r="H44" t="s">
        <v>9348</v>
      </c>
      <c r="J44" s="6">
        <v>0.31962000000000002</v>
      </c>
      <c r="K44" t="s">
        <v>9348</v>
      </c>
    </row>
    <row r="45" spans="1:11" x14ac:dyDescent="0.2">
      <c r="A45" t="s">
        <v>8195</v>
      </c>
      <c r="B45" t="s">
        <v>498</v>
      </c>
      <c r="C45" t="s">
        <v>8950</v>
      </c>
      <c r="D45">
        <v>1</v>
      </c>
      <c r="E45">
        <v>2035</v>
      </c>
      <c r="G45" s="6">
        <v>0</v>
      </c>
      <c r="H45" t="s">
        <v>9348</v>
      </c>
      <c r="J45" s="6">
        <v>9.9999999999999995E-7</v>
      </c>
      <c r="K45" t="s">
        <v>9348</v>
      </c>
    </row>
    <row r="46" spans="1:11" x14ac:dyDescent="0.2">
      <c r="A46" t="s">
        <v>8164</v>
      </c>
      <c r="B46" t="s">
        <v>498</v>
      </c>
      <c r="C46" t="s">
        <v>8166</v>
      </c>
      <c r="D46">
        <v>1</v>
      </c>
      <c r="E46">
        <v>2035</v>
      </c>
      <c r="G46" s="6">
        <v>0.25644699999999998</v>
      </c>
      <c r="H46" t="s">
        <v>9348</v>
      </c>
      <c r="J46" s="6">
        <v>0.25644699999999998</v>
      </c>
      <c r="K46" t="s">
        <v>9348</v>
      </c>
    </row>
    <row r="47" spans="1:11" x14ac:dyDescent="0.2">
      <c r="A47" t="s">
        <v>8164</v>
      </c>
      <c r="B47" t="s">
        <v>498</v>
      </c>
      <c r="C47" t="s">
        <v>8953</v>
      </c>
      <c r="D47">
        <v>1</v>
      </c>
      <c r="E47">
        <v>2035</v>
      </c>
      <c r="G47" s="6">
        <v>9.9999999999999995E-7</v>
      </c>
      <c r="H47" t="s">
        <v>9348</v>
      </c>
      <c r="J47" s="6">
        <v>1.9999999999999999E-6</v>
      </c>
      <c r="K47" t="s">
        <v>9348</v>
      </c>
    </row>
    <row r="48" spans="1:11" x14ac:dyDescent="0.2">
      <c r="A48" t="s">
        <v>24</v>
      </c>
      <c r="B48" t="s">
        <v>498</v>
      </c>
      <c r="C48" t="s">
        <v>9349</v>
      </c>
      <c r="D48">
        <v>1</v>
      </c>
      <c r="E48">
        <v>2035</v>
      </c>
      <c r="F48" s="6">
        <v>10</v>
      </c>
      <c r="H48" t="s">
        <v>8170</v>
      </c>
      <c r="I48" s="6">
        <v>10</v>
      </c>
      <c r="K48" t="s">
        <v>8170</v>
      </c>
    </row>
    <row r="49" spans="1:11" x14ac:dyDescent="0.2">
      <c r="A49" t="s">
        <v>9350</v>
      </c>
      <c r="B49" t="s">
        <v>498</v>
      </c>
      <c r="C49" t="s">
        <v>8414</v>
      </c>
      <c r="D49">
        <v>1</v>
      </c>
      <c r="E49">
        <v>2035</v>
      </c>
      <c r="G49" s="6">
        <v>1.2454320000000001</v>
      </c>
      <c r="H49" t="s">
        <v>9346</v>
      </c>
      <c r="J49" s="6">
        <v>1.245107</v>
      </c>
      <c r="K49" t="s">
        <v>9346</v>
      </c>
    </row>
    <row r="50" spans="1:11" x14ac:dyDescent="0.2">
      <c r="A50" t="s">
        <v>9350</v>
      </c>
      <c r="B50" t="s">
        <v>498</v>
      </c>
      <c r="C50" t="s">
        <v>8415</v>
      </c>
      <c r="D50">
        <v>1</v>
      </c>
      <c r="E50">
        <v>2035</v>
      </c>
      <c r="G50" s="6">
        <v>0.32491700000000001</v>
      </c>
      <c r="H50" t="s">
        <v>9346</v>
      </c>
      <c r="J50" s="6">
        <v>0.32524199999999998</v>
      </c>
      <c r="K50" t="s">
        <v>9346</v>
      </c>
    </row>
    <row r="51" spans="1:11" x14ac:dyDescent="0.2">
      <c r="A51" t="s">
        <v>9350</v>
      </c>
      <c r="B51" t="s">
        <v>498</v>
      </c>
      <c r="C51" t="s">
        <v>8881</v>
      </c>
      <c r="D51">
        <v>1</v>
      </c>
      <c r="E51">
        <v>2035</v>
      </c>
      <c r="H51" t="s">
        <v>9346</v>
      </c>
      <c r="J51" s="6">
        <v>9.9999999999999995E-7</v>
      </c>
      <c r="K51" t="s">
        <v>9346</v>
      </c>
    </row>
    <row r="52" spans="1:11" x14ac:dyDescent="0.2">
      <c r="A52" t="s">
        <v>9350</v>
      </c>
      <c r="B52" t="s">
        <v>498</v>
      </c>
      <c r="C52" t="s">
        <v>8413</v>
      </c>
      <c r="D52">
        <v>1</v>
      </c>
      <c r="E52">
        <v>2035</v>
      </c>
      <c r="G52" s="6">
        <v>0.83835599999999999</v>
      </c>
      <c r="H52" t="s">
        <v>9346</v>
      </c>
      <c r="J52" s="6">
        <v>0.83835499999999996</v>
      </c>
      <c r="K52" t="s">
        <v>9346</v>
      </c>
    </row>
    <row r="53" spans="1:11" x14ac:dyDescent="0.2">
      <c r="A53" t="s">
        <v>9350</v>
      </c>
      <c r="B53" t="s">
        <v>498</v>
      </c>
      <c r="C53" t="s">
        <v>8416</v>
      </c>
      <c r="D53">
        <v>1</v>
      </c>
      <c r="E53">
        <v>2035</v>
      </c>
      <c r="G53" s="6">
        <v>0.67923</v>
      </c>
      <c r="H53" t="s">
        <v>9346</v>
      </c>
      <c r="J53" s="6">
        <v>0.67923</v>
      </c>
      <c r="K53" t="s">
        <v>9346</v>
      </c>
    </row>
    <row r="54" spans="1:11" x14ac:dyDescent="0.2">
      <c r="A54" t="s">
        <v>9350</v>
      </c>
      <c r="B54" t="s">
        <v>498</v>
      </c>
      <c r="C54" t="s">
        <v>8951</v>
      </c>
      <c r="D54">
        <v>1</v>
      </c>
      <c r="E54">
        <v>2035</v>
      </c>
      <c r="G54" s="6">
        <v>1.9999999999999999E-6</v>
      </c>
      <c r="H54" t="s">
        <v>9346</v>
      </c>
      <c r="J54" s="6">
        <v>3.0000000000000001E-6</v>
      </c>
      <c r="K54" t="s">
        <v>9346</v>
      </c>
    </row>
    <row r="55" spans="1:11" x14ac:dyDescent="0.2">
      <c r="A55" t="s">
        <v>8706</v>
      </c>
      <c r="B55" t="s">
        <v>498</v>
      </c>
      <c r="C55" t="s">
        <v>8550</v>
      </c>
      <c r="D55">
        <v>1</v>
      </c>
      <c r="E55">
        <v>2035</v>
      </c>
      <c r="F55" s="6">
        <v>3.8065069999999999</v>
      </c>
      <c r="G55" s="6">
        <v>3.806508</v>
      </c>
      <c r="H55" t="s">
        <v>9351</v>
      </c>
      <c r="I55" s="6">
        <v>3.8065069999999999</v>
      </c>
      <c r="J55" s="6">
        <v>3.8067519999999999</v>
      </c>
      <c r="K55" t="s">
        <v>9351</v>
      </c>
    </row>
    <row r="56" spans="1:11" x14ac:dyDescent="0.2">
      <c r="A56" t="s">
        <v>8707</v>
      </c>
      <c r="B56" t="s">
        <v>498</v>
      </c>
      <c r="C56" t="s">
        <v>8424</v>
      </c>
      <c r="D56">
        <v>1</v>
      </c>
      <c r="E56">
        <v>2035</v>
      </c>
      <c r="F56" s="6">
        <v>0.875</v>
      </c>
      <c r="G56" s="6">
        <v>4.4521999999999999E-2</v>
      </c>
      <c r="H56" t="s">
        <v>56</v>
      </c>
      <c r="I56" s="6">
        <v>2.7746E-2</v>
      </c>
      <c r="J56" s="6">
        <v>7.3150000000000003E-3</v>
      </c>
      <c r="K56" t="s">
        <v>9352</v>
      </c>
    </row>
    <row r="57" spans="1:11" x14ac:dyDescent="0.2">
      <c r="A57" t="s">
        <v>8707</v>
      </c>
      <c r="B57" t="s">
        <v>498</v>
      </c>
      <c r="C57" t="s">
        <v>8663</v>
      </c>
      <c r="D57">
        <v>1</v>
      </c>
      <c r="E57">
        <v>2035</v>
      </c>
      <c r="G57" s="6">
        <v>0.83047800000000005</v>
      </c>
      <c r="H57" t="s">
        <v>56</v>
      </c>
      <c r="J57" s="6">
        <v>3.0758000000000001E-2</v>
      </c>
      <c r="K57" t="s">
        <v>9352</v>
      </c>
    </row>
    <row r="58" spans="1:11" x14ac:dyDescent="0.2">
      <c r="A58" t="s">
        <v>8425</v>
      </c>
      <c r="B58" t="s">
        <v>498</v>
      </c>
      <c r="C58" t="s">
        <v>8795</v>
      </c>
      <c r="D58">
        <v>1</v>
      </c>
      <c r="E58">
        <v>2035</v>
      </c>
      <c r="G58" s="6">
        <v>7.1000000000000005E-5</v>
      </c>
      <c r="H58" t="s">
        <v>9353</v>
      </c>
      <c r="J58" s="6">
        <v>9.9999999999999995E-7</v>
      </c>
      <c r="K58" t="s">
        <v>9354</v>
      </c>
    </row>
    <row r="59" spans="1:11" x14ac:dyDescent="0.2">
      <c r="A59" t="s">
        <v>8425</v>
      </c>
      <c r="B59" t="s">
        <v>498</v>
      </c>
      <c r="C59" t="s">
        <v>8426</v>
      </c>
      <c r="D59">
        <v>1</v>
      </c>
      <c r="E59">
        <v>2035</v>
      </c>
      <c r="F59" s="6">
        <v>7.1009999999999997E-3</v>
      </c>
      <c r="H59" t="s">
        <v>9353</v>
      </c>
      <c r="I59" s="6">
        <v>5.3300000000000005E-4</v>
      </c>
      <c r="K59" t="s">
        <v>9354</v>
      </c>
    </row>
    <row r="60" spans="1:11" x14ac:dyDescent="0.2">
      <c r="A60" t="s">
        <v>8425</v>
      </c>
      <c r="B60" t="s">
        <v>498</v>
      </c>
      <c r="C60" t="s">
        <v>8796</v>
      </c>
      <c r="D60">
        <v>1</v>
      </c>
      <c r="E60">
        <v>2035</v>
      </c>
      <c r="G60" s="6">
        <v>4.5899999999999999E-4</v>
      </c>
      <c r="H60" t="s">
        <v>9353</v>
      </c>
      <c r="J60" s="6">
        <v>6.9999999999999999E-6</v>
      </c>
      <c r="K60" t="s">
        <v>9354</v>
      </c>
    </row>
    <row r="61" spans="1:11" x14ac:dyDescent="0.2">
      <c r="A61" t="s">
        <v>8425</v>
      </c>
      <c r="B61" t="s">
        <v>498</v>
      </c>
      <c r="C61" t="s">
        <v>8427</v>
      </c>
      <c r="D61">
        <v>1</v>
      </c>
      <c r="E61">
        <v>2035</v>
      </c>
      <c r="F61" s="6">
        <v>0.27395199999999997</v>
      </c>
      <c r="G61" s="6">
        <v>0.28065400000000001</v>
      </c>
      <c r="H61" t="s">
        <v>9353</v>
      </c>
      <c r="I61" s="6">
        <v>2.0546999999999999E-2</v>
      </c>
      <c r="J61" s="6">
        <v>4.0670000000000003E-3</v>
      </c>
      <c r="K61" t="s">
        <v>9354</v>
      </c>
    </row>
    <row r="62" spans="1:11" x14ac:dyDescent="0.2">
      <c r="A62" t="s">
        <v>8425</v>
      </c>
      <c r="B62" t="s">
        <v>498</v>
      </c>
      <c r="C62" t="s">
        <v>8428</v>
      </c>
      <c r="D62">
        <v>1</v>
      </c>
      <c r="E62">
        <v>2035</v>
      </c>
      <c r="F62" s="6">
        <v>0.41373300000000002</v>
      </c>
      <c r="G62" s="6">
        <v>0.413605</v>
      </c>
      <c r="H62" t="s">
        <v>9353</v>
      </c>
      <c r="I62" s="6">
        <v>3.1031E-2</v>
      </c>
      <c r="J62" s="6">
        <v>5.9940000000000002E-3</v>
      </c>
      <c r="K62" t="s">
        <v>9354</v>
      </c>
    </row>
    <row r="63" spans="1:11" x14ac:dyDescent="0.2">
      <c r="A63" t="s">
        <v>8708</v>
      </c>
      <c r="B63" t="s">
        <v>498</v>
      </c>
      <c r="C63" t="s">
        <v>8709</v>
      </c>
      <c r="D63">
        <v>1</v>
      </c>
      <c r="E63">
        <v>2035</v>
      </c>
      <c r="F63" s="6">
        <v>2.0519769999999999</v>
      </c>
      <c r="G63" s="6">
        <v>2.0519780000000001</v>
      </c>
      <c r="H63" t="s">
        <v>8358</v>
      </c>
      <c r="I63" s="6">
        <v>2.0519769999999999</v>
      </c>
      <c r="J63" s="6">
        <v>2.0519769999999999</v>
      </c>
      <c r="K63" t="s">
        <v>8358</v>
      </c>
    </row>
    <row r="64" spans="1:11" x14ac:dyDescent="0.2">
      <c r="A64" t="s">
        <v>9355</v>
      </c>
      <c r="B64" t="s">
        <v>498</v>
      </c>
      <c r="C64" t="s">
        <v>8409</v>
      </c>
      <c r="D64">
        <v>1</v>
      </c>
      <c r="E64">
        <v>2035</v>
      </c>
      <c r="G64" s="6">
        <v>12.456222</v>
      </c>
      <c r="H64" t="s">
        <v>8358</v>
      </c>
      <c r="J64" s="6">
        <v>12.45621</v>
      </c>
      <c r="K64" t="s">
        <v>8358</v>
      </c>
    </row>
    <row r="65" spans="1:11" x14ac:dyDescent="0.2">
      <c r="A65" t="s">
        <v>9355</v>
      </c>
      <c r="B65" t="s">
        <v>498</v>
      </c>
      <c r="C65" t="s">
        <v>8410</v>
      </c>
      <c r="D65">
        <v>1</v>
      </c>
      <c r="E65">
        <v>2035</v>
      </c>
      <c r="G65" s="6">
        <v>17.005565000000001</v>
      </c>
      <c r="H65" t="s">
        <v>8358</v>
      </c>
      <c r="J65" s="6">
        <v>17.005555999999999</v>
      </c>
      <c r="K65" t="s">
        <v>8358</v>
      </c>
    </row>
    <row r="66" spans="1:11" x14ac:dyDescent="0.2">
      <c r="A66" t="s">
        <v>9355</v>
      </c>
      <c r="B66" t="s">
        <v>498</v>
      </c>
      <c r="C66" t="s">
        <v>8411</v>
      </c>
      <c r="D66">
        <v>1</v>
      </c>
      <c r="E66">
        <v>2035</v>
      </c>
      <c r="G66" s="6">
        <v>9.7464040000000001</v>
      </c>
      <c r="H66" t="s">
        <v>8358</v>
      </c>
      <c r="J66" s="6">
        <v>9.7463870000000004</v>
      </c>
      <c r="K66" t="s">
        <v>8358</v>
      </c>
    </row>
    <row r="67" spans="1:11" x14ac:dyDescent="0.2">
      <c r="A67" t="s">
        <v>9355</v>
      </c>
      <c r="B67" t="s">
        <v>498</v>
      </c>
      <c r="C67" t="s">
        <v>8412</v>
      </c>
      <c r="D67">
        <v>1</v>
      </c>
      <c r="E67">
        <v>2035</v>
      </c>
      <c r="G67" s="6">
        <v>35.572293999999999</v>
      </c>
      <c r="H67" t="s">
        <v>8358</v>
      </c>
      <c r="J67" s="6">
        <v>35.572274</v>
      </c>
      <c r="K67" t="s">
        <v>8358</v>
      </c>
    </row>
    <row r="68" spans="1:11" x14ac:dyDescent="0.2">
      <c r="A68" t="s">
        <v>9355</v>
      </c>
      <c r="B68" t="s">
        <v>498</v>
      </c>
      <c r="C68" t="s">
        <v>8396</v>
      </c>
      <c r="D68">
        <v>1</v>
      </c>
      <c r="E68">
        <v>2035</v>
      </c>
      <c r="G68" s="6">
        <v>14.229763999999999</v>
      </c>
      <c r="H68" t="s">
        <v>8358</v>
      </c>
      <c r="J68" s="6">
        <v>14.229746</v>
      </c>
      <c r="K68" t="s">
        <v>8358</v>
      </c>
    </row>
    <row r="69" spans="1:11" x14ac:dyDescent="0.2">
      <c r="A69" t="s">
        <v>9355</v>
      </c>
      <c r="B69" t="s">
        <v>498</v>
      </c>
      <c r="C69" t="s">
        <v>8359</v>
      </c>
      <c r="D69">
        <v>1</v>
      </c>
      <c r="E69">
        <v>2035</v>
      </c>
      <c r="G69" s="6">
        <v>5.7002790000000001</v>
      </c>
      <c r="H69" t="s">
        <v>8358</v>
      </c>
      <c r="J69" s="6">
        <v>5.7002569999999997</v>
      </c>
      <c r="K69" t="s">
        <v>8358</v>
      </c>
    </row>
    <row r="70" spans="1:11" x14ac:dyDescent="0.2">
      <c r="A70" t="s">
        <v>9355</v>
      </c>
      <c r="B70" t="s">
        <v>498</v>
      </c>
      <c r="C70" t="s">
        <v>8401</v>
      </c>
      <c r="D70">
        <v>1</v>
      </c>
      <c r="E70">
        <v>2035</v>
      </c>
      <c r="G70" s="6">
        <v>1.573728</v>
      </c>
      <c r="H70" t="s">
        <v>8358</v>
      </c>
      <c r="J70" s="6">
        <v>1.573698</v>
      </c>
      <c r="K70" t="s">
        <v>8358</v>
      </c>
    </row>
    <row r="71" spans="1:11" x14ac:dyDescent="0.2">
      <c r="A71" t="s">
        <v>9355</v>
      </c>
      <c r="B71" t="s">
        <v>498</v>
      </c>
      <c r="C71" t="s">
        <v>8402</v>
      </c>
      <c r="D71">
        <v>1</v>
      </c>
      <c r="E71">
        <v>2035</v>
      </c>
      <c r="G71" s="6">
        <v>9.9945880000000002</v>
      </c>
      <c r="H71" t="s">
        <v>8358</v>
      </c>
      <c r="J71" s="6">
        <v>9.9945509999999995</v>
      </c>
      <c r="K71" t="s">
        <v>8358</v>
      </c>
    </row>
    <row r="72" spans="1:11" x14ac:dyDescent="0.2">
      <c r="A72" t="s">
        <v>9355</v>
      </c>
      <c r="B72" t="s">
        <v>498</v>
      </c>
      <c r="C72" t="s">
        <v>8405</v>
      </c>
      <c r="D72">
        <v>1</v>
      </c>
      <c r="E72">
        <v>2035</v>
      </c>
      <c r="G72" s="6">
        <v>128.17734899999999</v>
      </c>
      <c r="H72" t="s">
        <v>8358</v>
      </c>
      <c r="J72" s="6">
        <v>128.17732699999999</v>
      </c>
      <c r="K72" t="s">
        <v>8358</v>
      </c>
    </row>
    <row r="73" spans="1:11" x14ac:dyDescent="0.2">
      <c r="A73" t="s">
        <v>9355</v>
      </c>
      <c r="B73" t="s">
        <v>498</v>
      </c>
      <c r="C73" t="s">
        <v>8406</v>
      </c>
      <c r="D73">
        <v>1</v>
      </c>
      <c r="E73">
        <v>2035</v>
      </c>
      <c r="G73" s="6">
        <v>27.202296</v>
      </c>
      <c r="H73" t="s">
        <v>8358</v>
      </c>
      <c r="J73" s="6">
        <v>27.202268</v>
      </c>
      <c r="K73" t="s">
        <v>8358</v>
      </c>
    </row>
    <row r="74" spans="1:11" x14ac:dyDescent="0.2">
      <c r="A74" t="s">
        <v>9355</v>
      </c>
      <c r="B74" t="s">
        <v>498</v>
      </c>
      <c r="C74" t="s">
        <v>8407</v>
      </c>
      <c r="D74">
        <v>1</v>
      </c>
      <c r="E74">
        <v>2035</v>
      </c>
      <c r="G74" s="6">
        <v>8.5099999999999998E-4</v>
      </c>
      <c r="H74" t="s">
        <v>8358</v>
      </c>
      <c r="J74" s="6">
        <v>8.1300000000000003E-4</v>
      </c>
      <c r="K74" t="s">
        <v>8358</v>
      </c>
    </row>
    <row r="75" spans="1:11" x14ac:dyDescent="0.2">
      <c r="A75" t="s">
        <v>9355</v>
      </c>
      <c r="B75" t="s">
        <v>498</v>
      </c>
      <c r="C75" t="s">
        <v>8408</v>
      </c>
      <c r="D75">
        <v>1</v>
      </c>
      <c r="E75">
        <v>2035</v>
      </c>
      <c r="G75" s="6">
        <v>28.806605000000001</v>
      </c>
      <c r="H75" t="s">
        <v>8358</v>
      </c>
      <c r="J75" s="6">
        <v>28.806559</v>
      </c>
      <c r="K75" t="s">
        <v>8358</v>
      </c>
    </row>
    <row r="76" spans="1:11" x14ac:dyDescent="0.2">
      <c r="A76" t="s">
        <v>9355</v>
      </c>
      <c r="B76" t="s">
        <v>498</v>
      </c>
      <c r="C76" t="s">
        <v>8403</v>
      </c>
      <c r="D76">
        <v>1</v>
      </c>
      <c r="E76">
        <v>2035</v>
      </c>
      <c r="G76" s="6">
        <v>11.027203999999999</v>
      </c>
      <c r="H76" t="s">
        <v>8358</v>
      </c>
      <c r="J76" s="6">
        <v>11.027196</v>
      </c>
      <c r="K76" t="s">
        <v>8358</v>
      </c>
    </row>
    <row r="77" spans="1:11" x14ac:dyDescent="0.2">
      <c r="A77" t="s">
        <v>9355</v>
      </c>
      <c r="B77" t="s">
        <v>498</v>
      </c>
      <c r="C77" t="s">
        <v>8404</v>
      </c>
      <c r="D77">
        <v>1</v>
      </c>
      <c r="E77">
        <v>2035</v>
      </c>
      <c r="G77" s="6">
        <v>3.8952339999999999</v>
      </c>
      <c r="H77" t="s">
        <v>8358</v>
      </c>
      <c r="J77" s="6">
        <v>3.8952239999999998</v>
      </c>
      <c r="K77" t="s">
        <v>8358</v>
      </c>
    </row>
    <row r="78" spans="1:11" x14ac:dyDescent="0.2">
      <c r="A78" t="s">
        <v>9355</v>
      </c>
      <c r="B78" t="s">
        <v>498</v>
      </c>
      <c r="C78" t="s">
        <v>84</v>
      </c>
      <c r="D78">
        <v>1</v>
      </c>
      <c r="E78">
        <v>2035</v>
      </c>
      <c r="G78" s="6">
        <v>1.3324800000000001</v>
      </c>
      <c r="H78" t="s">
        <v>8358</v>
      </c>
      <c r="J78" s="6">
        <v>1.332468</v>
      </c>
      <c r="K78" t="s">
        <v>8358</v>
      </c>
    </row>
    <row r="79" spans="1:11" x14ac:dyDescent="0.2">
      <c r="A79" t="s">
        <v>9355</v>
      </c>
      <c r="B79" t="s">
        <v>498</v>
      </c>
      <c r="C79" t="s">
        <v>73</v>
      </c>
      <c r="D79">
        <v>1</v>
      </c>
      <c r="E79">
        <v>2035</v>
      </c>
      <c r="G79" s="6">
        <v>7.1259969999999999</v>
      </c>
      <c r="H79" t="s">
        <v>8358</v>
      </c>
      <c r="J79" s="6">
        <v>7.1259819999999996</v>
      </c>
      <c r="K79" t="s">
        <v>8358</v>
      </c>
    </row>
    <row r="80" spans="1:11" x14ac:dyDescent="0.2">
      <c r="A80" t="s">
        <v>9355</v>
      </c>
      <c r="B80" t="s">
        <v>498</v>
      </c>
      <c r="C80" t="s">
        <v>75</v>
      </c>
      <c r="D80">
        <v>1</v>
      </c>
      <c r="E80">
        <v>2035</v>
      </c>
      <c r="G80" s="6">
        <v>40.082814999999997</v>
      </c>
      <c r="H80" t="s">
        <v>8358</v>
      </c>
      <c r="J80" s="6">
        <v>40.082804000000003</v>
      </c>
      <c r="K80" t="s">
        <v>8358</v>
      </c>
    </row>
    <row r="81" spans="1:11" x14ac:dyDescent="0.2">
      <c r="A81" t="s">
        <v>9355</v>
      </c>
      <c r="B81" t="s">
        <v>498</v>
      </c>
      <c r="C81" t="s">
        <v>76</v>
      </c>
      <c r="D81">
        <v>1</v>
      </c>
      <c r="E81">
        <v>2035</v>
      </c>
      <c r="G81" s="6">
        <v>21.459021</v>
      </c>
      <c r="H81" t="s">
        <v>8358</v>
      </c>
      <c r="J81" s="6">
        <v>21.459007</v>
      </c>
      <c r="K81" t="s">
        <v>8358</v>
      </c>
    </row>
    <row r="82" spans="1:11" x14ac:dyDescent="0.2">
      <c r="A82" t="s">
        <v>9355</v>
      </c>
      <c r="B82" t="s">
        <v>498</v>
      </c>
      <c r="C82" t="s">
        <v>70</v>
      </c>
      <c r="D82">
        <v>1</v>
      </c>
      <c r="E82">
        <v>2035</v>
      </c>
      <c r="G82" s="6">
        <v>18.753798</v>
      </c>
      <c r="H82" t="s">
        <v>8358</v>
      </c>
      <c r="J82" s="6">
        <v>18.753779000000002</v>
      </c>
      <c r="K82" t="s">
        <v>8358</v>
      </c>
    </row>
    <row r="83" spans="1:11" x14ac:dyDescent="0.2">
      <c r="A83" t="s">
        <v>9355</v>
      </c>
      <c r="B83" t="s">
        <v>498</v>
      </c>
      <c r="C83" t="s">
        <v>71</v>
      </c>
      <c r="D83">
        <v>1</v>
      </c>
      <c r="E83">
        <v>2035</v>
      </c>
      <c r="G83" s="6">
        <v>56.690106</v>
      </c>
      <c r="H83" t="s">
        <v>8358</v>
      </c>
      <c r="J83" s="6">
        <v>56.690083000000001</v>
      </c>
      <c r="K83" t="s">
        <v>8358</v>
      </c>
    </row>
    <row r="84" spans="1:11" x14ac:dyDescent="0.2">
      <c r="A84" t="s">
        <v>9356</v>
      </c>
      <c r="B84" t="s">
        <v>498</v>
      </c>
      <c r="C84" t="s">
        <v>9357</v>
      </c>
      <c r="D84">
        <v>1</v>
      </c>
      <c r="E84">
        <v>2035</v>
      </c>
      <c r="F84" s="6">
        <v>1</v>
      </c>
      <c r="H84" t="s">
        <v>9358</v>
      </c>
      <c r="K84" t="s">
        <v>9358</v>
      </c>
    </row>
    <row r="85" spans="1:11" x14ac:dyDescent="0.2">
      <c r="A85" t="s">
        <v>9359</v>
      </c>
      <c r="B85" t="s">
        <v>498</v>
      </c>
      <c r="C85" t="s">
        <v>9360</v>
      </c>
      <c r="D85">
        <v>1</v>
      </c>
      <c r="E85">
        <v>2035</v>
      </c>
      <c r="F85" s="6">
        <v>1</v>
      </c>
      <c r="H85" t="s">
        <v>9358</v>
      </c>
      <c r="K85" t="s">
        <v>9358</v>
      </c>
    </row>
    <row r="86" spans="1:11" x14ac:dyDescent="0.2">
      <c r="A86" t="s">
        <v>9361</v>
      </c>
      <c r="B86" t="s">
        <v>498</v>
      </c>
      <c r="C86" t="s">
        <v>9362</v>
      </c>
      <c r="D86">
        <v>1</v>
      </c>
      <c r="E86">
        <v>2035</v>
      </c>
      <c r="F86" s="6">
        <v>1</v>
      </c>
      <c r="H86" t="s">
        <v>9358</v>
      </c>
      <c r="K86" t="s">
        <v>9358</v>
      </c>
    </row>
    <row r="87" spans="1:11" x14ac:dyDescent="0.2">
      <c r="A87" t="s">
        <v>9363</v>
      </c>
      <c r="B87" t="s">
        <v>498</v>
      </c>
      <c r="C87" t="s">
        <v>9364</v>
      </c>
      <c r="D87">
        <v>1</v>
      </c>
      <c r="E87">
        <v>2035</v>
      </c>
      <c r="F87" s="6">
        <v>1</v>
      </c>
      <c r="H87" t="s">
        <v>9358</v>
      </c>
      <c r="K87" t="s">
        <v>9358</v>
      </c>
    </row>
    <row r="88" spans="1:11" x14ac:dyDescent="0.2">
      <c r="A88" t="s">
        <v>8710</v>
      </c>
      <c r="B88" t="s">
        <v>498</v>
      </c>
      <c r="C88" t="s">
        <v>8551</v>
      </c>
      <c r="D88">
        <v>1</v>
      </c>
      <c r="E88">
        <v>2035</v>
      </c>
      <c r="F88" s="6">
        <v>56.377353999999997</v>
      </c>
      <c r="G88" s="6">
        <v>56.377298000000003</v>
      </c>
      <c r="H88" t="s">
        <v>9365</v>
      </c>
      <c r="I88" s="6">
        <v>6.0620810000000001</v>
      </c>
      <c r="J88" s="6">
        <v>6.0620750000000001</v>
      </c>
      <c r="K88" t="s">
        <v>9366</v>
      </c>
    </row>
    <row r="89" spans="1:11" x14ac:dyDescent="0.2">
      <c r="A89" t="s">
        <v>8710</v>
      </c>
      <c r="B89" t="s">
        <v>498</v>
      </c>
      <c r="C89" t="s">
        <v>8963</v>
      </c>
      <c r="D89">
        <v>1</v>
      </c>
      <c r="E89">
        <v>2035</v>
      </c>
      <c r="G89" s="6">
        <v>6.2000000000000003E-5</v>
      </c>
      <c r="H89" t="s">
        <v>9365</v>
      </c>
      <c r="J89" s="6">
        <v>6.0000000000000002E-6</v>
      </c>
      <c r="K89" t="s">
        <v>9366</v>
      </c>
    </row>
    <row r="90" spans="1:11" x14ac:dyDescent="0.2">
      <c r="A90" t="s">
        <v>8429</v>
      </c>
      <c r="B90" t="s">
        <v>498</v>
      </c>
      <c r="C90" t="s">
        <v>8809</v>
      </c>
      <c r="D90">
        <v>1</v>
      </c>
      <c r="E90">
        <v>2035</v>
      </c>
      <c r="G90" s="6">
        <v>9.0000000000000002E-6</v>
      </c>
      <c r="H90" t="s">
        <v>9367</v>
      </c>
      <c r="J90" s="6">
        <v>0</v>
      </c>
      <c r="K90" t="s">
        <v>9354</v>
      </c>
    </row>
    <row r="91" spans="1:11" x14ac:dyDescent="0.2">
      <c r="A91" t="s">
        <v>8429</v>
      </c>
      <c r="B91" t="s">
        <v>498</v>
      </c>
      <c r="C91" t="s">
        <v>8552</v>
      </c>
      <c r="D91">
        <v>1</v>
      </c>
      <c r="E91">
        <v>2035</v>
      </c>
      <c r="G91" s="6">
        <v>1.4200000000000001E-4</v>
      </c>
      <c r="H91" t="s">
        <v>9367</v>
      </c>
      <c r="J91" s="6">
        <v>6.0000000000000002E-6</v>
      </c>
      <c r="K91" t="s">
        <v>9354</v>
      </c>
    </row>
    <row r="92" spans="1:11" x14ac:dyDescent="0.2">
      <c r="A92" t="s">
        <v>8429</v>
      </c>
      <c r="B92" t="s">
        <v>498</v>
      </c>
      <c r="C92" t="s">
        <v>8430</v>
      </c>
      <c r="D92">
        <v>1</v>
      </c>
      <c r="E92">
        <v>2035</v>
      </c>
      <c r="F92" s="6">
        <v>17.257166999999999</v>
      </c>
      <c r="G92" s="6">
        <v>13.187372999999999</v>
      </c>
      <c r="H92" t="s">
        <v>9367</v>
      </c>
      <c r="I92" s="6">
        <v>1.2943199999999999</v>
      </c>
      <c r="J92" s="6">
        <v>0.52802300000000002</v>
      </c>
      <c r="K92" t="s">
        <v>9354</v>
      </c>
    </row>
    <row r="93" spans="1:11" x14ac:dyDescent="0.2">
      <c r="A93" t="s">
        <v>8429</v>
      </c>
      <c r="B93" t="s">
        <v>498</v>
      </c>
      <c r="C93" t="s">
        <v>8431</v>
      </c>
      <c r="D93">
        <v>1</v>
      </c>
      <c r="E93">
        <v>2035</v>
      </c>
      <c r="F93" s="6">
        <v>4.8284050000000001</v>
      </c>
      <c r="G93" s="6">
        <v>8.8980680000000003</v>
      </c>
      <c r="H93" t="s">
        <v>9367</v>
      </c>
      <c r="I93" s="6">
        <v>0.36213899999999999</v>
      </c>
      <c r="J93" s="6">
        <v>0.35539399999999999</v>
      </c>
      <c r="K93" t="s">
        <v>9354</v>
      </c>
    </row>
    <row r="94" spans="1:11" x14ac:dyDescent="0.2">
      <c r="A94" t="s">
        <v>8711</v>
      </c>
      <c r="B94" t="s">
        <v>498</v>
      </c>
      <c r="C94" t="s">
        <v>8712</v>
      </c>
      <c r="D94">
        <v>1</v>
      </c>
      <c r="E94">
        <v>2035</v>
      </c>
      <c r="F94" s="6">
        <v>2.7</v>
      </c>
      <c r="G94" s="6">
        <v>2.7000039999999998</v>
      </c>
      <c r="H94" t="s">
        <v>56</v>
      </c>
      <c r="K94" t="s">
        <v>56</v>
      </c>
    </row>
    <row r="95" spans="1:11" x14ac:dyDescent="0.2">
      <c r="A95" t="s">
        <v>8713</v>
      </c>
      <c r="B95" t="s">
        <v>498</v>
      </c>
      <c r="C95" t="s">
        <v>8553</v>
      </c>
      <c r="D95">
        <v>1</v>
      </c>
      <c r="E95">
        <v>2035</v>
      </c>
      <c r="F95" s="6">
        <v>145.38000500000001</v>
      </c>
      <c r="G95" s="6">
        <v>145.380009</v>
      </c>
      <c r="H95" t="s">
        <v>56</v>
      </c>
      <c r="I95" s="6">
        <v>145.38000500000001</v>
      </c>
      <c r="J95" s="6">
        <v>145.38000700000001</v>
      </c>
      <c r="K95" t="s">
        <v>56</v>
      </c>
    </row>
    <row r="96" spans="1:11" x14ac:dyDescent="0.2">
      <c r="A96" t="s">
        <v>8714</v>
      </c>
      <c r="B96" t="s">
        <v>498</v>
      </c>
      <c r="C96" t="s">
        <v>8432</v>
      </c>
      <c r="D96">
        <v>1</v>
      </c>
      <c r="E96">
        <v>2035</v>
      </c>
      <c r="F96" s="6">
        <v>408.5</v>
      </c>
      <c r="G96" s="6">
        <v>285.00000499999999</v>
      </c>
      <c r="H96" t="s">
        <v>56</v>
      </c>
      <c r="I96" s="6">
        <v>408.5</v>
      </c>
      <c r="J96" s="6">
        <v>308.24000799999999</v>
      </c>
      <c r="K96" t="s">
        <v>56</v>
      </c>
    </row>
    <row r="97" spans="1:11" x14ac:dyDescent="0.2">
      <c r="A97" t="s">
        <v>8714</v>
      </c>
      <c r="B97" t="s">
        <v>498</v>
      </c>
      <c r="C97" t="s">
        <v>8664</v>
      </c>
      <c r="D97">
        <v>1</v>
      </c>
      <c r="E97">
        <v>2035</v>
      </c>
      <c r="G97" s="6">
        <v>0.199049</v>
      </c>
      <c r="H97" t="s">
        <v>56</v>
      </c>
      <c r="J97" s="6">
        <v>0.19908400000000001</v>
      </c>
      <c r="K97" t="s">
        <v>56</v>
      </c>
    </row>
    <row r="98" spans="1:11" x14ac:dyDescent="0.2">
      <c r="A98" t="s">
        <v>8714</v>
      </c>
      <c r="B98" t="s">
        <v>498</v>
      </c>
      <c r="C98" t="s">
        <v>8433</v>
      </c>
      <c r="D98">
        <v>1</v>
      </c>
      <c r="E98">
        <v>2035</v>
      </c>
      <c r="G98" s="6">
        <v>123.30096399999999</v>
      </c>
      <c r="H98" t="s">
        <v>56</v>
      </c>
      <c r="J98" s="6">
        <v>123.30096500000001</v>
      </c>
      <c r="K98" t="s">
        <v>56</v>
      </c>
    </row>
    <row r="99" spans="1:11" x14ac:dyDescent="0.2">
      <c r="A99" t="s">
        <v>8716</v>
      </c>
      <c r="B99" t="s">
        <v>498</v>
      </c>
      <c r="C99" t="s">
        <v>463</v>
      </c>
      <c r="D99">
        <v>1</v>
      </c>
      <c r="E99">
        <v>2035</v>
      </c>
      <c r="F99" s="6">
        <v>2.6234250000000001</v>
      </c>
      <c r="G99" s="6">
        <v>2.623427</v>
      </c>
      <c r="H99" t="s">
        <v>9368</v>
      </c>
      <c r="I99" s="6">
        <v>2.6234250000000001</v>
      </c>
      <c r="J99" s="6">
        <v>2.6234259999999998</v>
      </c>
      <c r="K99" t="s">
        <v>9368</v>
      </c>
    </row>
    <row r="100" spans="1:11" x14ac:dyDescent="0.2">
      <c r="A100" t="s">
        <v>8717</v>
      </c>
      <c r="B100" t="s">
        <v>498</v>
      </c>
      <c r="C100" t="s">
        <v>8688</v>
      </c>
      <c r="D100">
        <v>1</v>
      </c>
      <c r="E100">
        <v>2035</v>
      </c>
      <c r="F100" s="6">
        <v>0.98819400000000002</v>
      </c>
      <c r="G100" s="6">
        <v>0.98819400000000002</v>
      </c>
      <c r="H100" t="s">
        <v>9369</v>
      </c>
      <c r="I100" s="6">
        <v>0.98819400000000002</v>
      </c>
      <c r="J100" s="6">
        <v>1.7226809999999999</v>
      </c>
      <c r="K100" t="s">
        <v>9369</v>
      </c>
    </row>
    <row r="101" spans="1:11" x14ac:dyDescent="0.2">
      <c r="A101" t="s">
        <v>8718</v>
      </c>
      <c r="B101" t="s">
        <v>498</v>
      </c>
      <c r="C101" t="s">
        <v>460</v>
      </c>
      <c r="D101">
        <v>1</v>
      </c>
      <c r="E101">
        <v>2035</v>
      </c>
      <c r="F101" s="6">
        <v>0.86322100000000002</v>
      </c>
      <c r="G101" s="6">
        <v>0.86321999999999999</v>
      </c>
      <c r="H101" t="s">
        <v>9370</v>
      </c>
      <c r="I101" s="6">
        <v>0.86322100000000002</v>
      </c>
      <c r="J101" s="6">
        <v>0.86323399999999995</v>
      </c>
      <c r="K101" t="s">
        <v>9370</v>
      </c>
    </row>
    <row r="102" spans="1:11" x14ac:dyDescent="0.2">
      <c r="A102" t="s">
        <v>8718</v>
      </c>
      <c r="B102" t="s">
        <v>498</v>
      </c>
      <c r="C102" t="s">
        <v>461</v>
      </c>
      <c r="D102">
        <v>1</v>
      </c>
      <c r="E102">
        <v>2035</v>
      </c>
      <c r="G102" s="6">
        <v>9.9999999999999995E-7</v>
      </c>
      <c r="H102" t="s">
        <v>9370</v>
      </c>
      <c r="J102" s="6">
        <v>3.9999999999999998E-6</v>
      </c>
      <c r="K102" t="s">
        <v>9370</v>
      </c>
    </row>
    <row r="103" spans="1:11" x14ac:dyDescent="0.2">
      <c r="A103" t="s">
        <v>8719</v>
      </c>
      <c r="B103" t="s">
        <v>498</v>
      </c>
      <c r="C103" t="s">
        <v>8555</v>
      </c>
      <c r="D103">
        <v>1</v>
      </c>
      <c r="E103">
        <v>2035</v>
      </c>
      <c r="F103" s="6">
        <v>0.43999700000000003</v>
      </c>
      <c r="G103" s="6">
        <v>0.43999700000000003</v>
      </c>
      <c r="H103" t="s">
        <v>9371</v>
      </c>
      <c r="I103" s="6">
        <v>0.43999700000000003</v>
      </c>
      <c r="J103" s="6">
        <v>0.49125799999999997</v>
      </c>
      <c r="K103" t="s">
        <v>9371</v>
      </c>
    </row>
    <row r="104" spans="1:11" x14ac:dyDescent="0.2">
      <c r="A104" t="s">
        <v>8720</v>
      </c>
      <c r="B104" t="s">
        <v>498</v>
      </c>
      <c r="C104" t="s">
        <v>8687</v>
      </c>
      <c r="D104">
        <v>1</v>
      </c>
      <c r="E104">
        <v>2035</v>
      </c>
      <c r="F104" s="6">
        <v>2.1455160000000002</v>
      </c>
      <c r="G104" s="6">
        <v>2.1401680000000001</v>
      </c>
      <c r="H104" t="s">
        <v>8720</v>
      </c>
      <c r="I104" s="6">
        <v>2.1455160000000002</v>
      </c>
      <c r="J104" s="6">
        <v>2.390091</v>
      </c>
      <c r="K104" t="s">
        <v>9372</v>
      </c>
    </row>
    <row r="105" spans="1:11" x14ac:dyDescent="0.2">
      <c r="A105" t="s">
        <v>8720</v>
      </c>
      <c r="B105" t="s">
        <v>498</v>
      </c>
      <c r="C105" t="s">
        <v>8878</v>
      </c>
      <c r="D105">
        <v>1</v>
      </c>
      <c r="E105">
        <v>2035</v>
      </c>
      <c r="H105" t="s">
        <v>8720</v>
      </c>
      <c r="J105" s="6">
        <v>1.9999999999999999E-6</v>
      </c>
      <c r="K105" t="s">
        <v>9372</v>
      </c>
    </row>
    <row r="106" spans="1:11" x14ac:dyDescent="0.2">
      <c r="A106" t="s">
        <v>8720</v>
      </c>
      <c r="B106" t="s">
        <v>498</v>
      </c>
      <c r="C106" t="s">
        <v>8434</v>
      </c>
      <c r="D106">
        <v>1</v>
      </c>
      <c r="E106">
        <v>2035</v>
      </c>
      <c r="G106" s="6">
        <v>5.3489999999999996E-3</v>
      </c>
      <c r="H106" t="s">
        <v>9372</v>
      </c>
      <c r="J106" s="6">
        <v>2.1433620000000002</v>
      </c>
      <c r="K106" t="s">
        <v>9372</v>
      </c>
    </row>
    <row r="107" spans="1:11" x14ac:dyDescent="0.2">
      <c r="A107" t="s">
        <v>9373</v>
      </c>
      <c r="B107" t="s">
        <v>498</v>
      </c>
      <c r="C107" t="s">
        <v>8435</v>
      </c>
      <c r="D107">
        <v>1</v>
      </c>
      <c r="E107">
        <v>2035</v>
      </c>
      <c r="F107" s="6">
        <v>5</v>
      </c>
      <c r="H107" t="s">
        <v>9374</v>
      </c>
      <c r="K107" t="s">
        <v>9375</v>
      </c>
    </row>
    <row r="108" spans="1:11" x14ac:dyDescent="0.2">
      <c r="A108" t="s">
        <v>9376</v>
      </c>
      <c r="B108" t="s">
        <v>498</v>
      </c>
      <c r="C108" t="s">
        <v>8436</v>
      </c>
      <c r="D108">
        <v>1</v>
      </c>
      <c r="E108">
        <v>2035</v>
      </c>
      <c r="F108" s="6">
        <v>5</v>
      </c>
      <c r="H108" t="s">
        <v>9374</v>
      </c>
      <c r="K108" t="s">
        <v>9377</v>
      </c>
    </row>
    <row r="109" spans="1:11" x14ac:dyDescent="0.2">
      <c r="A109" t="s">
        <v>9378</v>
      </c>
      <c r="B109" t="s">
        <v>498</v>
      </c>
      <c r="C109" t="s">
        <v>8437</v>
      </c>
      <c r="D109">
        <v>1</v>
      </c>
      <c r="E109">
        <v>2035</v>
      </c>
      <c r="F109" s="6">
        <v>5</v>
      </c>
      <c r="H109" t="s">
        <v>9374</v>
      </c>
      <c r="K109" t="s">
        <v>9375</v>
      </c>
    </row>
    <row r="110" spans="1:11" x14ac:dyDescent="0.2">
      <c r="A110" t="s">
        <v>9379</v>
      </c>
      <c r="B110" t="s">
        <v>498</v>
      </c>
      <c r="C110" t="s">
        <v>8438</v>
      </c>
      <c r="D110">
        <v>1</v>
      </c>
      <c r="E110">
        <v>2035</v>
      </c>
      <c r="F110" s="6">
        <v>15</v>
      </c>
      <c r="H110" t="s">
        <v>9374</v>
      </c>
      <c r="K110" t="s">
        <v>9377</v>
      </c>
    </row>
    <row r="111" spans="1:11" x14ac:dyDescent="0.2">
      <c r="A111" t="s">
        <v>9380</v>
      </c>
      <c r="B111" t="s">
        <v>498</v>
      </c>
      <c r="C111" t="s">
        <v>8439</v>
      </c>
      <c r="D111">
        <v>1</v>
      </c>
      <c r="E111">
        <v>2035</v>
      </c>
      <c r="F111" s="6">
        <v>5</v>
      </c>
      <c r="H111" t="s">
        <v>9374</v>
      </c>
      <c r="K111" t="s">
        <v>9375</v>
      </c>
    </row>
    <row r="112" spans="1:11" x14ac:dyDescent="0.2">
      <c r="A112" t="s">
        <v>9381</v>
      </c>
      <c r="B112" t="s">
        <v>498</v>
      </c>
      <c r="C112" t="s">
        <v>8440</v>
      </c>
      <c r="D112">
        <v>1</v>
      </c>
      <c r="E112">
        <v>2035</v>
      </c>
      <c r="F112" s="6">
        <v>5</v>
      </c>
      <c r="H112" t="s">
        <v>9382</v>
      </c>
      <c r="K112" t="s">
        <v>9383</v>
      </c>
    </row>
    <row r="113" spans="1:11" x14ac:dyDescent="0.2">
      <c r="A113" t="s">
        <v>9384</v>
      </c>
      <c r="B113" t="s">
        <v>498</v>
      </c>
      <c r="C113" t="s">
        <v>8441</v>
      </c>
      <c r="D113">
        <v>1</v>
      </c>
      <c r="E113">
        <v>2035</v>
      </c>
      <c r="F113" s="6">
        <v>5</v>
      </c>
      <c r="H113" t="s">
        <v>9382</v>
      </c>
      <c r="K113" t="s">
        <v>9385</v>
      </c>
    </row>
    <row r="114" spans="1:11" x14ac:dyDescent="0.2">
      <c r="A114" t="s">
        <v>9386</v>
      </c>
      <c r="B114" t="s">
        <v>498</v>
      </c>
      <c r="C114" t="s">
        <v>8442</v>
      </c>
      <c r="D114">
        <v>1</v>
      </c>
      <c r="E114">
        <v>2035</v>
      </c>
      <c r="F114" s="6">
        <v>5</v>
      </c>
      <c r="H114" t="s">
        <v>9387</v>
      </c>
      <c r="K114" t="s">
        <v>9388</v>
      </c>
    </row>
    <row r="115" spans="1:11" x14ac:dyDescent="0.2">
      <c r="A115" t="s">
        <v>9389</v>
      </c>
      <c r="B115" t="s">
        <v>498</v>
      </c>
      <c r="C115" t="s">
        <v>8443</v>
      </c>
      <c r="D115">
        <v>1</v>
      </c>
      <c r="E115">
        <v>2035</v>
      </c>
      <c r="F115" s="6">
        <v>5</v>
      </c>
      <c r="H115" t="s">
        <v>9387</v>
      </c>
      <c r="K115" t="s">
        <v>9388</v>
      </c>
    </row>
    <row r="116" spans="1:11" x14ac:dyDescent="0.2">
      <c r="A116" t="s">
        <v>9390</v>
      </c>
      <c r="B116" t="s">
        <v>498</v>
      </c>
      <c r="C116" t="s">
        <v>8444</v>
      </c>
      <c r="D116">
        <v>1</v>
      </c>
      <c r="E116">
        <v>2035</v>
      </c>
      <c r="F116" s="6">
        <v>10</v>
      </c>
      <c r="H116" t="s">
        <v>9387</v>
      </c>
      <c r="K116" t="s">
        <v>9391</v>
      </c>
    </row>
    <row r="117" spans="1:11" x14ac:dyDescent="0.2">
      <c r="A117" t="s">
        <v>9392</v>
      </c>
      <c r="B117" t="s">
        <v>498</v>
      </c>
      <c r="C117" t="s">
        <v>8445</v>
      </c>
      <c r="D117">
        <v>1</v>
      </c>
      <c r="E117">
        <v>2035</v>
      </c>
      <c r="F117" s="6">
        <v>5</v>
      </c>
      <c r="H117" t="s">
        <v>9387</v>
      </c>
      <c r="K117" t="s">
        <v>9388</v>
      </c>
    </row>
    <row r="118" spans="1:11" x14ac:dyDescent="0.2">
      <c r="A118" t="s">
        <v>8721</v>
      </c>
      <c r="B118" t="s">
        <v>498</v>
      </c>
      <c r="C118" t="s">
        <v>90</v>
      </c>
      <c r="D118">
        <v>1</v>
      </c>
      <c r="E118">
        <v>2035</v>
      </c>
      <c r="F118" s="6">
        <v>7.09544</v>
      </c>
      <c r="G118" s="6">
        <v>7.0954420000000002</v>
      </c>
      <c r="H118" t="s">
        <v>9393</v>
      </c>
      <c r="I118" s="6">
        <v>7.09544</v>
      </c>
      <c r="J118" s="6">
        <v>7.7695069999999999</v>
      </c>
      <c r="K118" t="s">
        <v>9393</v>
      </c>
    </row>
    <row r="119" spans="1:11" x14ac:dyDescent="0.2">
      <c r="A119" t="s">
        <v>8722</v>
      </c>
      <c r="B119" t="s">
        <v>498</v>
      </c>
      <c r="C119" t="s">
        <v>8805</v>
      </c>
      <c r="D119">
        <v>1</v>
      </c>
      <c r="E119">
        <v>2035</v>
      </c>
      <c r="F119" s="6">
        <v>6.21</v>
      </c>
      <c r="G119" s="6">
        <v>2.7100010000000001</v>
      </c>
      <c r="H119" t="s">
        <v>8722</v>
      </c>
      <c r="I119" s="6">
        <v>6.21</v>
      </c>
      <c r="J119" s="6">
        <v>3.66168</v>
      </c>
      <c r="K119" t="s">
        <v>8722</v>
      </c>
    </row>
    <row r="120" spans="1:11" x14ac:dyDescent="0.2">
      <c r="A120" t="s">
        <v>8722</v>
      </c>
      <c r="B120" t="s">
        <v>498</v>
      </c>
      <c r="C120" t="s">
        <v>8723</v>
      </c>
      <c r="D120">
        <v>1</v>
      </c>
      <c r="E120">
        <v>2035</v>
      </c>
      <c r="G120" s="6">
        <v>3.5</v>
      </c>
      <c r="H120" t="s">
        <v>8722</v>
      </c>
      <c r="J120" s="6">
        <v>3.8325</v>
      </c>
      <c r="K120" t="s">
        <v>8722</v>
      </c>
    </row>
    <row r="121" spans="1:11" x14ac:dyDescent="0.2">
      <c r="A121" t="s">
        <v>8725</v>
      </c>
      <c r="B121" t="s">
        <v>498</v>
      </c>
      <c r="C121" t="s">
        <v>8446</v>
      </c>
      <c r="D121">
        <v>1</v>
      </c>
      <c r="E121">
        <v>2035</v>
      </c>
      <c r="F121" s="6">
        <v>8.419511</v>
      </c>
      <c r="G121" s="6">
        <v>8.4194700000000005</v>
      </c>
      <c r="H121" t="s">
        <v>56</v>
      </c>
      <c r="I121" s="6">
        <v>8.419511</v>
      </c>
      <c r="J121" s="6">
        <v>16.798112</v>
      </c>
      <c r="K121" t="s">
        <v>56</v>
      </c>
    </row>
    <row r="122" spans="1:11" x14ac:dyDescent="0.2">
      <c r="A122" t="s">
        <v>8725</v>
      </c>
      <c r="B122" t="s">
        <v>498</v>
      </c>
      <c r="C122" t="s">
        <v>9137</v>
      </c>
      <c r="D122">
        <v>1</v>
      </c>
      <c r="E122">
        <v>2035</v>
      </c>
      <c r="G122" s="6">
        <v>4.3999999999999999E-5</v>
      </c>
      <c r="H122" t="s">
        <v>56</v>
      </c>
      <c r="J122" s="6">
        <v>4.3000000000000002E-5</v>
      </c>
      <c r="K122" t="s">
        <v>56</v>
      </c>
    </row>
    <row r="123" spans="1:11" x14ac:dyDescent="0.2">
      <c r="A123" t="s">
        <v>8725</v>
      </c>
      <c r="B123" t="s">
        <v>498</v>
      </c>
      <c r="C123" t="s">
        <v>9138</v>
      </c>
      <c r="D123">
        <v>1</v>
      </c>
      <c r="E123">
        <v>2035</v>
      </c>
      <c r="G123" s="6">
        <v>3.0000000000000001E-6</v>
      </c>
      <c r="H123" t="s">
        <v>56</v>
      </c>
      <c r="J123" s="6">
        <v>5.0000000000000004E-6</v>
      </c>
      <c r="K123" t="s">
        <v>56</v>
      </c>
    </row>
    <row r="124" spans="1:11" x14ac:dyDescent="0.2">
      <c r="A124" t="s">
        <v>8726</v>
      </c>
      <c r="B124" t="s">
        <v>498</v>
      </c>
      <c r="C124" t="s">
        <v>8447</v>
      </c>
      <c r="D124">
        <v>1</v>
      </c>
      <c r="E124">
        <v>2035</v>
      </c>
      <c r="F124" s="6">
        <v>19.717500999999999</v>
      </c>
      <c r="G124" s="6">
        <v>19.717407999999999</v>
      </c>
      <c r="H124" t="s">
        <v>56</v>
      </c>
      <c r="I124" s="6">
        <v>19.717500999999999</v>
      </c>
      <c r="J124" s="6">
        <v>39.341203999999998</v>
      </c>
      <c r="K124" t="s">
        <v>56</v>
      </c>
    </row>
    <row r="125" spans="1:11" x14ac:dyDescent="0.2">
      <c r="A125" t="s">
        <v>8726</v>
      </c>
      <c r="B125" t="s">
        <v>498</v>
      </c>
      <c r="C125" t="s">
        <v>9096</v>
      </c>
      <c r="D125">
        <v>1</v>
      </c>
      <c r="E125">
        <v>2035</v>
      </c>
      <c r="G125" s="6">
        <v>8.2999999999999998E-5</v>
      </c>
      <c r="H125" t="s">
        <v>56</v>
      </c>
      <c r="J125" s="6">
        <v>8.2000000000000001E-5</v>
      </c>
      <c r="K125" t="s">
        <v>56</v>
      </c>
    </row>
    <row r="126" spans="1:11" x14ac:dyDescent="0.2">
      <c r="A126" t="s">
        <v>8726</v>
      </c>
      <c r="B126" t="s">
        <v>498</v>
      </c>
      <c r="C126" t="s">
        <v>8557</v>
      </c>
      <c r="D126">
        <v>1</v>
      </c>
      <c r="E126">
        <v>2035</v>
      </c>
      <c r="G126" s="6">
        <v>1.5999999999999999E-5</v>
      </c>
      <c r="H126" t="s">
        <v>56</v>
      </c>
      <c r="J126" s="6">
        <v>2.0999999999999999E-5</v>
      </c>
      <c r="K126" t="s">
        <v>56</v>
      </c>
    </row>
    <row r="127" spans="1:11" x14ac:dyDescent="0.2">
      <c r="A127" t="s">
        <v>8727</v>
      </c>
      <c r="B127" t="s">
        <v>498</v>
      </c>
      <c r="C127" t="s">
        <v>8448</v>
      </c>
      <c r="D127">
        <v>1</v>
      </c>
      <c r="E127">
        <v>2035</v>
      </c>
      <c r="F127" s="6">
        <v>9.7971360000000001</v>
      </c>
      <c r="G127" s="6">
        <v>9.7971430000000002</v>
      </c>
      <c r="H127" t="s">
        <v>56</v>
      </c>
      <c r="I127" s="6">
        <v>9.7971360000000001</v>
      </c>
      <c r="J127" s="6">
        <v>19.547332000000001</v>
      </c>
      <c r="K127" t="s">
        <v>56</v>
      </c>
    </row>
    <row r="128" spans="1:11" x14ac:dyDescent="0.2">
      <c r="A128" t="s">
        <v>8727</v>
      </c>
      <c r="B128" t="s">
        <v>498</v>
      </c>
      <c r="C128" t="s">
        <v>9259</v>
      </c>
      <c r="D128">
        <v>1</v>
      </c>
      <c r="E128">
        <v>2035</v>
      </c>
      <c r="G128" s="6">
        <v>1.7E-5</v>
      </c>
      <c r="H128" t="s">
        <v>56</v>
      </c>
      <c r="J128" s="6">
        <v>6.9999999999999999E-6</v>
      </c>
      <c r="K128" t="s">
        <v>56</v>
      </c>
    </row>
    <row r="129" spans="1:11" x14ac:dyDescent="0.2">
      <c r="A129" t="s">
        <v>8728</v>
      </c>
      <c r="B129" t="s">
        <v>498</v>
      </c>
      <c r="C129" t="s">
        <v>8174</v>
      </c>
      <c r="D129">
        <v>1</v>
      </c>
      <c r="E129">
        <v>2035</v>
      </c>
      <c r="F129" s="6">
        <v>0.78245100000000001</v>
      </c>
      <c r="G129" s="6">
        <v>0.78245100000000001</v>
      </c>
      <c r="H129" t="s">
        <v>56</v>
      </c>
      <c r="I129" s="6">
        <v>0.78245100000000001</v>
      </c>
      <c r="J129" s="6">
        <v>0.78323600000000004</v>
      </c>
      <c r="K129" t="s">
        <v>56</v>
      </c>
    </row>
    <row r="130" spans="1:11" x14ac:dyDescent="0.2">
      <c r="A130" t="s">
        <v>8729</v>
      </c>
      <c r="B130" t="s">
        <v>498</v>
      </c>
      <c r="C130" t="s">
        <v>8730</v>
      </c>
      <c r="D130">
        <v>1</v>
      </c>
      <c r="E130">
        <v>2035</v>
      </c>
      <c r="F130" s="6">
        <v>19.350000000000001</v>
      </c>
      <c r="G130" s="6">
        <v>19.350003999999998</v>
      </c>
      <c r="K130" t="s">
        <v>56</v>
      </c>
    </row>
    <row r="131" spans="1:11" x14ac:dyDescent="0.2">
      <c r="A131" t="s">
        <v>8731</v>
      </c>
      <c r="B131" t="s">
        <v>498</v>
      </c>
      <c r="C131" t="s">
        <v>8558</v>
      </c>
      <c r="D131">
        <v>1</v>
      </c>
      <c r="E131">
        <v>2035</v>
      </c>
      <c r="F131" s="6">
        <v>4.7499989999999999</v>
      </c>
      <c r="G131" s="6">
        <v>4.7499989999999999</v>
      </c>
      <c r="H131" t="s">
        <v>9394</v>
      </c>
      <c r="I131" s="6">
        <v>4.7499989999999999</v>
      </c>
      <c r="J131" s="6">
        <v>4.7499989999999999</v>
      </c>
      <c r="K131" t="s">
        <v>9394</v>
      </c>
    </row>
    <row r="132" spans="1:11" x14ac:dyDescent="0.2">
      <c r="A132" t="s">
        <v>9395</v>
      </c>
      <c r="B132" t="s">
        <v>498</v>
      </c>
      <c r="C132" t="s">
        <v>8419</v>
      </c>
      <c r="D132">
        <v>1</v>
      </c>
      <c r="E132">
        <v>2035</v>
      </c>
      <c r="G132" s="6">
        <v>1.0843240000000001</v>
      </c>
      <c r="H132" t="s">
        <v>9347</v>
      </c>
      <c r="J132" s="6">
        <v>1.084039</v>
      </c>
      <c r="K132" t="s">
        <v>9347</v>
      </c>
    </row>
    <row r="133" spans="1:11" x14ac:dyDescent="0.2">
      <c r="A133" t="s">
        <v>9395</v>
      </c>
      <c r="B133" t="s">
        <v>498</v>
      </c>
      <c r="C133" t="s">
        <v>8420</v>
      </c>
      <c r="D133">
        <v>1</v>
      </c>
      <c r="E133">
        <v>2035</v>
      </c>
      <c r="G133" s="6">
        <v>0.28458600000000001</v>
      </c>
      <c r="H133" t="s">
        <v>9347</v>
      </c>
      <c r="J133" s="6">
        <v>0.28487000000000001</v>
      </c>
      <c r="K133" t="s">
        <v>9347</v>
      </c>
    </row>
    <row r="134" spans="1:11" x14ac:dyDescent="0.2">
      <c r="A134" t="s">
        <v>9395</v>
      </c>
      <c r="B134" t="s">
        <v>498</v>
      </c>
      <c r="C134" t="s">
        <v>8417</v>
      </c>
      <c r="D134">
        <v>1</v>
      </c>
      <c r="E134">
        <v>2035</v>
      </c>
      <c r="G134" s="6">
        <v>0.45339000000000002</v>
      </c>
      <c r="H134" t="s">
        <v>9347</v>
      </c>
      <c r="J134" s="6">
        <v>0.45339000000000002</v>
      </c>
      <c r="K134" t="s">
        <v>9347</v>
      </c>
    </row>
    <row r="135" spans="1:11" x14ac:dyDescent="0.2">
      <c r="A135" t="s">
        <v>9395</v>
      </c>
      <c r="B135" t="s">
        <v>498</v>
      </c>
      <c r="C135" t="s">
        <v>8418</v>
      </c>
      <c r="D135">
        <v>1</v>
      </c>
      <c r="E135">
        <v>2035</v>
      </c>
      <c r="G135" s="6">
        <v>0.52610800000000002</v>
      </c>
      <c r="H135" t="s">
        <v>9347</v>
      </c>
      <c r="J135" s="6">
        <v>0.52610699999999999</v>
      </c>
      <c r="K135" t="s">
        <v>9347</v>
      </c>
    </row>
    <row r="136" spans="1:11" x14ac:dyDescent="0.2">
      <c r="A136" t="s">
        <v>9395</v>
      </c>
      <c r="B136" t="s">
        <v>498</v>
      </c>
      <c r="C136" t="s">
        <v>8947</v>
      </c>
      <c r="D136">
        <v>1</v>
      </c>
      <c r="E136">
        <v>2035</v>
      </c>
      <c r="G136" s="6">
        <v>9.9999999999999995E-7</v>
      </c>
      <c r="H136" t="s">
        <v>9347</v>
      </c>
      <c r="J136" s="6">
        <v>3.0000000000000001E-6</v>
      </c>
      <c r="K136" t="s">
        <v>9347</v>
      </c>
    </row>
    <row r="137" spans="1:11" x14ac:dyDescent="0.2">
      <c r="A137" t="s">
        <v>9395</v>
      </c>
      <c r="B137" t="s">
        <v>498</v>
      </c>
      <c r="C137" t="s">
        <v>8949</v>
      </c>
      <c r="D137">
        <v>1</v>
      </c>
      <c r="E137">
        <v>2035</v>
      </c>
      <c r="G137" s="6">
        <v>0</v>
      </c>
      <c r="H137" t="s">
        <v>9347</v>
      </c>
      <c r="J137" s="6">
        <v>9.9999999999999995E-7</v>
      </c>
      <c r="K137" t="s">
        <v>9347</v>
      </c>
    </row>
    <row r="138" spans="1:11" x14ac:dyDescent="0.2">
      <c r="A138" t="s">
        <v>9395</v>
      </c>
      <c r="B138" t="s">
        <v>498</v>
      </c>
      <c r="C138" t="s">
        <v>8165</v>
      </c>
      <c r="D138">
        <v>1</v>
      </c>
      <c r="E138">
        <v>2035</v>
      </c>
      <c r="G138" s="6">
        <v>0.60556699999999997</v>
      </c>
      <c r="H138" t="s">
        <v>9347</v>
      </c>
      <c r="J138" s="6">
        <v>0.60556699999999997</v>
      </c>
      <c r="K138" t="s">
        <v>9347</v>
      </c>
    </row>
    <row r="139" spans="1:11" x14ac:dyDescent="0.2">
      <c r="A139" t="s">
        <v>9395</v>
      </c>
      <c r="B139" t="s">
        <v>498</v>
      </c>
      <c r="C139" t="s">
        <v>8952</v>
      </c>
      <c r="D139">
        <v>1</v>
      </c>
      <c r="E139">
        <v>2035</v>
      </c>
      <c r="H139" t="s">
        <v>9347</v>
      </c>
      <c r="J139" s="6">
        <v>0</v>
      </c>
      <c r="K139" t="s">
        <v>9347</v>
      </c>
    </row>
    <row r="140" spans="1:11" x14ac:dyDescent="0.2">
      <c r="A140" t="s">
        <v>8450</v>
      </c>
      <c r="B140" t="s">
        <v>498</v>
      </c>
      <c r="C140" t="s">
        <v>8451</v>
      </c>
      <c r="D140">
        <v>1</v>
      </c>
      <c r="E140">
        <v>2035</v>
      </c>
      <c r="F140" s="6">
        <v>71.795321999999999</v>
      </c>
      <c r="G140" s="6">
        <v>49.916071000000002</v>
      </c>
      <c r="H140" t="s">
        <v>9396</v>
      </c>
      <c r="I140" s="6">
        <v>5.3847839999999998</v>
      </c>
      <c r="J140" s="6">
        <v>3.7475459999999998</v>
      </c>
      <c r="K140" t="s">
        <v>9354</v>
      </c>
    </row>
    <row r="141" spans="1:11" x14ac:dyDescent="0.2">
      <c r="A141" t="s">
        <v>8450</v>
      </c>
      <c r="B141" t="s">
        <v>498</v>
      </c>
      <c r="C141" t="s">
        <v>8452</v>
      </c>
      <c r="D141">
        <v>1</v>
      </c>
      <c r="E141">
        <v>2035</v>
      </c>
      <c r="F141" s="6">
        <v>6.7267510000000001</v>
      </c>
      <c r="G141" s="6">
        <v>2.4000000000000001E-5</v>
      </c>
      <c r="H141" t="s">
        <v>9396</v>
      </c>
      <c r="I141" s="6">
        <v>0.50451900000000005</v>
      </c>
      <c r="J141" s="6">
        <v>1.9999999999999999E-6</v>
      </c>
      <c r="K141" t="s">
        <v>9354</v>
      </c>
    </row>
    <row r="142" spans="1:11" x14ac:dyDescent="0.2">
      <c r="A142" t="s">
        <v>8450</v>
      </c>
      <c r="B142" t="s">
        <v>498</v>
      </c>
      <c r="C142" t="s">
        <v>8453</v>
      </c>
      <c r="D142">
        <v>1</v>
      </c>
      <c r="E142">
        <v>2035</v>
      </c>
      <c r="F142" s="6">
        <v>34.269185999999998</v>
      </c>
      <c r="G142" s="6">
        <v>46.716929</v>
      </c>
      <c r="H142" t="s">
        <v>9396</v>
      </c>
      <c r="I142" s="6">
        <v>2.5702530000000001</v>
      </c>
      <c r="J142" s="6">
        <v>3.4989059999999998</v>
      </c>
      <c r="K142" t="s">
        <v>9354</v>
      </c>
    </row>
    <row r="143" spans="1:11" x14ac:dyDescent="0.2">
      <c r="A143" t="s">
        <v>8450</v>
      </c>
      <c r="B143" t="s">
        <v>498</v>
      </c>
      <c r="C143" t="s">
        <v>8770</v>
      </c>
      <c r="D143">
        <v>1</v>
      </c>
      <c r="E143">
        <v>2035</v>
      </c>
      <c r="G143" s="6">
        <v>1.16E-4</v>
      </c>
      <c r="H143" t="s">
        <v>9396</v>
      </c>
      <c r="J143" s="6">
        <v>9.0000000000000002E-6</v>
      </c>
      <c r="K143" t="s">
        <v>9354</v>
      </c>
    </row>
    <row r="144" spans="1:11" x14ac:dyDescent="0.2">
      <c r="A144" t="s">
        <v>8450</v>
      </c>
      <c r="B144" t="s">
        <v>498</v>
      </c>
      <c r="C144" t="s">
        <v>8454</v>
      </c>
      <c r="D144">
        <v>1</v>
      </c>
      <c r="E144">
        <v>2035</v>
      </c>
      <c r="F144" s="6">
        <v>1.9130999999999999E-2</v>
      </c>
      <c r="G144" s="6">
        <v>1.9132E-2</v>
      </c>
      <c r="H144" t="s">
        <v>9396</v>
      </c>
      <c r="I144" s="6">
        <v>1.4350000000000001E-3</v>
      </c>
      <c r="J144" s="6">
        <v>1.4319999999999999E-3</v>
      </c>
      <c r="K144" t="s">
        <v>9354</v>
      </c>
    </row>
    <row r="145" spans="1:11" x14ac:dyDescent="0.2">
      <c r="A145" t="s">
        <v>8450</v>
      </c>
      <c r="B145" t="s">
        <v>498</v>
      </c>
      <c r="C145" t="s">
        <v>8772</v>
      </c>
      <c r="D145">
        <v>1</v>
      </c>
      <c r="E145">
        <v>2035</v>
      </c>
      <c r="G145" s="6">
        <v>1.5E-5</v>
      </c>
      <c r="H145" t="s">
        <v>9396</v>
      </c>
      <c r="J145" s="6">
        <v>9.9999999999999995E-7</v>
      </c>
      <c r="K145" t="s">
        <v>9354</v>
      </c>
    </row>
    <row r="146" spans="1:11" x14ac:dyDescent="0.2">
      <c r="A146" t="s">
        <v>8450</v>
      </c>
      <c r="B146" t="s">
        <v>498</v>
      </c>
      <c r="C146" t="s">
        <v>8773</v>
      </c>
      <c r="D146">
        <v>1</v>
      </c>
      <c r="E146">
        <v>2035</v>
      </c>
      <c r="G146" s="6">
        <v>2.9E-5</v>
      </c>
      <c r="H146" t="s">
        <v>9396</v>
      </c>
      <c r="J146" s="6">
        <v>1.9999999999999999E-6</v>
      </c>
      <c r="K146" t="s">
        <v>9354</v>
      </c>
    </row>
    <row r="147" spans="1:11" x14ac:dyDescent="0.2">
      <c r="A147" t="s">
        <v>8450</v>
      </c>
      <c r="B147" t="s">
        <v>498</v>
      </c>
      <c r="C147" t="s">
        <v>8775</v>
      </c>
      <c r="D147">
        <v>1</v>
      </c>
      <c r="E147">
        <v>2035</v>
      </c>
      <c r="G147" s="6">
        <v>1.625129</v>
      </c>
      <c r="H147" t="s">
        <v>9396</v>
      </c>
      <c r="J147" s="6">
        <v>0.12200900000000001</v>
      </c>
      <c r="K147" t="s">
        <v>9354</v>
      </c>
    </row>
    <row r="148" spans="1:11" x14ac:dyDescent="0.2">
      <c r="A148" t="s">
        <v>8450</v>
      </c>
      <c r="B148" t="s">
        <v>498</v>
      </c>
      <c r="C148" t="s">
        <v>8791</v>
      </c>
      <c r="D148">
        <v>1</v>
      </c>
      <c r="E148">
        <v>2035</v>
      </c>
      <c r="G148" s="6">
        <v>2.5999999999999998E-5</v>
      </c>
      <c r="H148" t="s">
        <v>9396</v>
      </c>
      <c r="J148" s="6">
        <v>1.9999999999999999E-6</v>
      </c>
      <c r="K148" t="s">
        <v>9354</v>
      </c>
    </row>
    <row r="149" spans="1:11" x14ac:dyDescent="0.2">
      <c r="A149" t="s">
        <v>8450</v>
      </c>
      <c r="B149" t="s">
        <v>498</v>
      </c>
      <c r="C149" t="s">
        <v>8798</v>
      </c>
      <c r="D149">
        <v>1</v>
      </c>
      <c r="E149">
        <v>2035</v>
      </c>
      <c r="G149" s="6">
        <v>14.53293</v>
      </c>
      <c r="H149" t="s">
        <v>9396</v>
      </c>
      <c r="J149" s="6">
        <v>1.091083</v>
      </c>
      <c r="K149" t="s">
        <v>9354</v>
      </c>
    </row>
    <row r="150" spans="1:11" x14ac:dyDescent="0.2">
      <c r="A150" t="s">
        <v>9397</v>
      </c>
      <c r="B150" t="s">
        <v>498</v>
      </c>
      <c r="C150" t="s">
        <v>8423</v>
      </c>
      <c r="D150">
        <v>1</v>
      </c>
      <c r="E150">
        <v>2035</v>
      </c>
      <c r="G150" s="6">
        <v>0.319301</v>
      </c>
      <c r="H150" t="s">
        <v>9348</v>
      </c>
      <c r="J150" s="6">
        <v>0.31962000000000002</v>
      </c>
      <c r="K150" t="s">
        <v>9348</v>
      </c>
    </row>
    <row r="151" spans="1:11" x14ac:dyDescent="0.2">
      <c r="A151" t="s">
        <v>9397</v>
      </c>
      <c r="B151" t="s">
        <v>498</v>
      </c>
      <c r="C151" t="s">
        <v>8421</v>
      </c>
      <c r="D151">
        <v>1</v>
      </c>
      <c r="E151">
        <v>2035</v>
      </c>
      <c r="G151" s="6">
        <v>0.36251899999999998</v>
      </c>
      <c r="H151" t="s">
        <v>9348</v>
      </c>
      <c r="J151" s="6">
        <v>0.36251899999999998</v>
      </c>
      <c r="K151" t="s">
        <v>9348</v>
      </c>
    </row>
    <row r="152" spans="1:11" x14ac:dyDescent="0.2">
      <c r="A152" t="s">
        <v>9397</v>
      </c>
      <c r="B152" t="s">
        <v>498</v>
      </c>
      <c r="C152" t="s">
        <v>8948</v>
      </c>
      <c r="D152">
        <v>1</v>
      </c>
      <c r="E152">
        <v>2035</v>
      </c>
      <c r="G152" s="6">
        <v>0</v>
      </c>
      <c r="H152" t="s">
        <v>9348</v>
      </c>
      <c r="J152" s="6">
        <v>9.9999999999999995E-7</v>
      </c>
      <c r="K152" t="s">
        <v>9348</v>
      </c>
    </row>
    <row r="153" spans="1:11" x14ac:dyDescent="0.2">
      <c r="A153" t="s">
        <v>9397</v>
      </c>
      <c r="B153" t="s">
        <v>498</v>
      </c>
      <c r="C153" t="s">
        <v>8950</v>
      </c>
      <c r="D153">
        <v>1</v>
      </c>
      <c r="E153">
        <v>2035</v>
      </c>
      <c r="G153" s="6">
        <v>0</v>
      </c>
      <c r="H153" t="s">
        <v>9348</v>
      </c>
      <c r="J153" s="6">
        <v>9.9999999999999995E-7</v>
      </c>
      <c r="K153" t="s">
        <v>9348</v>
      </c>
    </row>
    <row r="154" spans="1:11" x14ac:dyDescent="0.2">
      <c r="A154" t="s">
        <v>9397</v>
      </c>
      <c r="B154" t="s">
        <v>498</v>
      </c>
      <c r="C154" t="s">
        <v>8166</v>
      </c>
      <c r="D154">
        <v>1</v>
      </c>
      <c r="E154">
        <v>2035</v>
      </c>
      <c r="G154" s="6">
        <v>0.25644699999999998</v>
      </c>
      <c r="H154" t="s">
        <v>9348</v>
      </c>
      <c r="J154" s="6">
        <v>0.25644699999999998</v>
      </c>
      <c r="K154" t="s">
        <v>9348</v>
      </c>
    </row>
    <row r="155" spans="1:11" x14ac:dyDescent="0.2">
      <c r="A155" t="s">
        <v>9397</v>
      </c>
      <c r="B155" t="s">
        <v>498</v>
      </c>
      <c r="C155" t="s">
        <v>8953</v>
      </c>
      <c r="D155">
        <v>1</v>
      </c>
      <c r="E155">
        <v>2035</v>
      </c>
      <c r="G155" s="6">
        <v>9.9999999999999995E-7</v>
      </c>
      <c r="H155" t="s">
        <v>9348</v>
      </c>
      <c r="J155" s="6">
        <v>1.9999999999999999E-6</v>
      </c>
      <c r="K155" t="s">
        <v>9348</v>
      </c>
    </row>
    <row r="156" spans="1:11" x14ac:dyDescent="0.2">
      <c r="A156" t="s">
        <v>8455</v>
      </c>
      <c r="B156" t="s">
        <v>498</v>
      </c>
      <c r="C156" t="s">
        <v>8456</v>
      </c>
      <c r="D156">
        <v>1</v>
      </c>
      <c r="E156">
        <v>2035</v>
      </c>
      <c r="F156" s="6">
        <v>8.348058</v>
      </c>
      <c r="G156" s="6">
        <v>8.3379460000000005</v>
      </c>
      <c r="H156" t="s">
        <v>9398</v>
      </c>
      <c r="I156" s="6">
        <v>0.62612000000000001</v>
      </c>
      <c r="J156" s="6">
        <v>0.14629500000000001</v>
      </c>
      <c r="K156" t="s">
        <v>9354</v>
      </c>
    </row>
    <row r="157" spans="1:11" x14ac:dyDescent="0.2">
      <c r="A157" t="s">
        <v>8455</v>
      </c>
      <c r="B157" t="s">
        <v>498</v>
      </c>
      <c r="C157" t="s">
        <v>8944</v>
      </c>
      <c r="D157">
        <v>1</v>
      </c>
      <c r="E157">
        <v>2035</v>
      </c>
      <c r="G157" s="6">
        <v>1.0111999999999999E-2</v>
      </c>
      <c r="H157" t="s">
        <v>9398</v>
      </c>
      <c r="J157" s="6">
        <v>1.7699999999999999E-4</v>
      </c>
      <c r="K157" t="s">
        <v>9354</v>
      </c>
    </row>
    <row r="158" spans="1:11" x14ac:dyDescent="0.2">
      <c r="A158" t="s">
        <v>8455</v>
      </c>
      <c r="B158" t="s">
        <v>498</v>
      </c>
      <c r="C158" t="s">
        <v>8457</v>
      </c>
      <c r="D158">
        <v>1</v>
      </c>
      <c r="E158">
        <v>2035</v>
      </c>
      <c r="F158" s="6">
        <v>0.40936299999999998</v>
      </c>
      <c r="G158" s="6">
        <v>0.40936400000000001</v>
      </c>
      <c r="H158" t="s">
        <v>9398</v>
      </c>
      <c r="I158" s="6">
        <v>3.0703000000000001E-2</v>
      </c>
      <c r="J158" s="6">
        <v>7.1669999999999998E-3</v>
      </c>
      <c r="K158" t="s">
        <v>9354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5FF9-CEC3-495E-82F2-B1EE85BAB6C2}">
  <sheetPr>
    <tabColor rgb="FF92D050"/>
  </sheetPr>
  <dimension ref="A2:T319"/>
  <sheetViews>
    <sheetView topLeftCell="A53" workbookViewId="0">
      <selection activeCell="A64" sqref="A64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  <col min="5" max="5" width="9.5" customWidth="1"/>
    <col min="6" max="6" width="15.5" customWidth="1"/>
  </cols>
  <sheetData>
    <row r="2" spans="1:20" x14ac:dyDescent="0.2">
      <c r="A2" s="8" t="s">
        <v>42</v>
      </c>
      <c r="B2" s="8"/>
      <c r="C2" s="19"/>
      <c r="D2" s="4"/>
      <c r="E2" s="4"/>
      <c r="F2" s="4"/>
      <c r="G2" s="4"/>
      <c r="H2" s="4"/>
    </row>
    <row r="3" spans="1:20" ht="16" thickBot="1" x14ac:dyDescent="0.25"/>
    <row r="4" spans="1:20" x14ac:dyDescent="0.2">
      <c r="A4" s="42" t="s">
        <v>45</v>
      </c>
      <c r="B4" s="33">
        <f>SUMIF($S$11:$S$225,$A4,B$11:B$225)</f>
        <v>-568.68165082108965</v>
      </c>
      <c r="C4" s="33">
        <f t="shared" ref="C4:O5" si="0">SUMIF($S$11:$S$225,$A4,C$11:C$225)</f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3">
        <f t="shared" si="0"/>
        <v>0</v>
      </c>
      <c r="P4" s="34"/>
      <c r="Q4" s="34"/>
      <c r="R4" s="35"/>
    </row>
    <row r="5" spans="1:20" x14ac:dyDescent="0.2">
      <c r="A5" s="43" t="s">
        <v>8</v>
      </c>
      <c r="B5" s="36">
        <f>SUMIF($S$11:$S$225,$A5,B$11:B$225)</f>
        <v>473.33960732720152</v>
      </c>
      <c r="C5" s="36">
        <f t="shared" si="0"/>
        <v>0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6">
        <f t="shared" si="0"/>
        <v>0</v>
      </c>
      <c r="P5" s="37"/>
      <c r="Q5" s="37"/>
      <c r="R5" s="38"/>
    </row>
    <row r="6" spans="1:20" ht="16" thickBot="1" x14ac:dyDescent="0.25">
      <c r="A6" s="44" t="s">
        <v>46</v>
      </c>
      <c r="B6" s="39">
        <f>SUM(B4:B5)</f>
        <v>-95.342043493888127</v>
      </c>
      <c r="C6" s="39">
        <f t="shared" ref="C6:N6" si="1">SUM(C4:C5)</f>
        <v>0</v>
      </c>
      <c r="D6" s="39">
        <f t="shared" si="1"/>
        <v>0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39">
        <f t="shared" ref="O6" si="2">SUM(O4:O5)</f>
        <v>0</v>
      </c>
      <c r="P6" s="40"/>
      <c r="Q6" s="40"/>
      <c r="R6" s="41"/>
    </row>
    <row r="9" spans="1:20" s="27" customFormat="1" x14ac:dyDescent="0.2">
      <c r="A9" s="27" t="s">
        <v>40</v>
      </c>
      <c r="B9" s="27" t="s">
        <v>498</v>
      </c>
      <c r="C9" s="28"/>
    </row>
    <row r="10" spans="1:20" s="29" customFormat="1" x14ac:dyDescent="0.2">
      <c r="A10" s="27" t="s">
        <v>10</v>
      </c>
      <c r="C10" s="30"/>
    </row>
    <row r="11" spans="1:20" x14ac:dyDescent="0.2">
      <c r="A11" t="s">
        <v>9139</v>
      </c>
      <c r="B11" s="9">
        <v>-3.967928856E-7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IF(B11&gt;0,"Consumption","Production")</f>
        <v>Production</v>
      </c>
      <c r="T11" s="9"/>
    </row>
    <row r="12" spans="1:20" x14ac:dyDescent="0.2">
      <c r="A12" t="s">
        <v>9142</v>
      </c>
      <c r="B12" s="9">
        <v>1.157629923E-6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3">IF(B12&gt;0,"Consumption","Production")</f>
        <v>Consumption</v>
      </c>
      <c r="T12" s="9"/>
    </row>
    <row r="13" spans="1:20" x14ac:dyDescent="0.2">
      <c r="A13" t="s">
        <v>8734</v>
      </c>
      <c r="B13" s="9">
        <v>-2.025341848E-7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3"/>
        <v>Production</v>
      </c>
      <c r="T13" s="9"/>
    </row>
    <row r="14" spans="1:20" x14ac:dyDescent="0.2">
      <c r="A14" t="s">
        <v>455</v>
      </c>
      <c r="B14" s="9">
        <v>-30.326279230000001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3"/>
        <v>Production</v>
      </c>
      <c r="T14" s="9"/>
    </row>
    <row r="15" spans="1:20" x14ac:dyDescent="0.2">
      <c r="A15" t="s">
        <v>9144</v>
      </c>
      <c r="B15" s="9">
        <v>-1.2125396170000001E-6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3"/>
        <v>Production</v>
      </c>
      <c r="T15" s="9"/>
    </row>
    <row r="16" spans="1:20" x14ac:dyDescent="0.2">
      <c r="A16" t="s">
        <v>8685</v>
      </c>
      <c r="B16" s="9">
        <v>0.54811571000000003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3"/>
        <v>Consumption</v>
      </c>
      <c r="T16" s="9"/>
    </row>
    <row r="17" spans="1:20" x14ac:dyDescent="0.2">
      <c r="A17" t="s">
        <v>8736</v>
      </c>
      <c r="B17" s="9">
        <v>-1.6054678220000001E-7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3"/>
        <v>Production</v>
      </c>
      <c r="T17" s="9"/>
    </row>
    <row r="18" spans="1:20" x14ac:dyDescent="0.2">
      <c r="A18" t="s">
        <v>8459</v>
      </c>
      <c r="B18" s="9">
        <v>4.1408401019999997E-5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3"/>
        <v>Consumption</v>
      </c>
      <c r="T18" s="9"/>
    </row>
    <row r="19" spans="1:20" x14ac:dyDescent="0.2">
      <c r="A19" t="s">
        <v>8460</v>
      </c>
      <c r="B19" s="9">
        <v>3.3197678480000001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3"/>
        <v>Consumption</v>
      </c>
      <c r="T19" s="9"/>
    </row>
    <row r="20" spans="1:20" x14ac:dyDescent="0.2">
      <c r="A20" t="s">
        <v>8465</v>
      </c>
      <c r="B20" s="9">
        <v>-232.9828115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3"/>
        <v>Production</v>
      </c>
      <c r="T20" s="9"/>
    </row>
    <row r="21" spans="1:20" x14ac:dyDescent="0.2">
      <c r="A21" t="s">
        <v>8614</v>
      </c>
      <c r="B21" s="9">
        <v>2.8645670429999998E-4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3"/>
        <v>Consumption</v>
      </c>
      <c r="T21" s="9"/>
    </row>
    <row r="22" spans="1:20" x14ac:dyDescent="0.2">
      <c r="A22" t="s">
        <v>8560</v>
      </c>
      <c r="B22" s="9">
        <v>3.0567026450000001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3"/>
        <v>Consumption</v>
      </c>
      <c r="T22" s="9"/>
    </row>
    <row r="23" spans="1:20" x14ac:dyDescent="0.2">
      <c r="A23" t="s">
        <v>8561</v>
      </c>
      <c r="B23" s="9">
        <v>-0.30157228009999998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3"/>
        <v>Production</v>
      </c>
      <c r="T23" s="9"/>
    </row>
    <row r="24" spans="1:20" x14ac:dyDescent="0.2">
      <c r="A24" t="s">
        <v>8467</v>
      </c>
      <c r="B24" s="9">
        <v>-3.8425948379999999E-5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3"/>
        <v>Production</v>
      </c>
      <c r="T24" s="9"/>
    </row>
    <row r="25" spans="1:20" x14ac:dyDescent="0.2">
      <c r="A25" t="s">
        <v>8558</v>
      </c>
      <c r="B25" s="9">
        <v>3.4762208750000001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3"/>
        <v>Consumption</v>
      </c>
      <c r="T25" s="9"/>
    </row>
    <row r="26" spans="1:20" x14ac:dyDescent="0.2">
      <c r="A26" t="s">
        <v>8468</v>
      </c>
      <c r="B26" s="9">
        <v>-85.617192750000001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3"/>
        <v>Production</v>
      </c>
      <c r="T26" s="9"/>
    </row>
    <row r="27" spans="1:20" x14ac:dyDescent="0.2">
      <c r="A27" t="s">
        <v>9168</v>
      </c>
      <c r="B27" s="9">
        <v>-1.8350490129999999E-4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3"/>
        <v>Production</v>
      </c>
      <c r="T27" s="9"/>
    </row>
    <row r="28" spans="1:20" x14ac:dyDescent="0.2">
      <c r="A28" t="s">
        <v>9169</v>
      </c>
      <c r="B28" s="9">
        <v>-3.0704504709999999E-5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3"/>
        <v>Production</v>
      </c>
      <c r="T28" s="9"/>
    </row>
    <row r="29" spans="1:20" x14ac:dyDescent="0.2">
      <c r="A29" t="s">
        <v>8469</v>
      </c>
      <c r="B29" s="9">
        <v>-7.2635902590000002E-4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3"/>
        <v>Production</v>
      </c>
      <c r="T29" s="9"/>
    </row>
    <row r="30" spans="1:20" x14ac:dyDescent="0.2">
      <c r="A30" t="s">
        <v>8565</v>
      </c>
      <c r="B30" s="9">
        <v>-55.524564050000002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3"/>
        <v>Production</v>
      </c>
      <c r="T30" s="9"/>
    </row>
    <row r="31" spans="1:20" x14ac:dyDescent="0.2">
      <c r="A31" t="s">
        <v>110</v>
      </c>
      <c r="B31" s="9">
        <v>1.50556131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3"/>
        <v>Consumption</v>
      </c>
      <c r="T31" s="9"/>
    </row>
    <row r="32" spans="1:20" x14ac:dyDescent="0.2">
      <c r="A32" t="s">
        <v>112</v>
      </c>
      <c r="B32" s="9">
        <v>0.40888722960000001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3"/>
        <v>Consumption</v>
      </c>
      <c r="T32" s="9"/>
    </row>
    <row r="33" spans="1:20" x14ac:dyDescent="0.2">
      <c r="A33" t="s">
        <v>114</v>
      </c>
      <c r="B33" s="9">
        <v>-2.4277945140000001E-6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3"/>
        <v>Production</v>
      </c>
      <c r="T33" s="9"/>
    </row>
    <row r="34" spans="1:20" x14ac:dyDescent="0.2">
      <c r="A34" t="s">
        <v>9174</v>
      </c>
      <c r="B34" s="9">
        <v>-2.1062351459999999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3"/>
        <v>Production</v>
      </c>
      <c r="T34" s="9"/>
    </row>
    <row r="35" spans="1:20" x14ac:dyDescent="0.2">
      <c r="A35" t="s">
        <v>8739</v>
      </c>
      <c r="B35" s="9">
        <v>43.151980170000002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3"/>
        <v>Consumption</v>
      </c>
      <c r="T35" s="9"/>
    </row>
    <row r="36" spans="1:20" x14ac:dyDescent="0.2">
      <c r="A36" t="s">
        <v>8472</v>
      </c>
      <c r="B36" s="9">
        <v>8.9209348930000001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3"/>
        <v>Consumption</v>
      </c>
      <c r="T36" s="9"/>
    </row>
    <row r="37" spans="1:20" x14ac:dyDescent="0.2">
      <c r="A37" t="s">
        <v>8566</v>
      </c>
      <c r="B37" s="9">
        <v>6.2142936830000002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3"/>
        <v>Consumption</v>
      </c>
      <c r="T37" s="9"/>
    </row>
    <row r="38" spans="1:20" x14ac:dyDescent="0.2">
      <c r="A38" t="s">
        <v>8567</v>
      </c>
      <c r="B38" s="9">
        <v>6.1973264419999996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3"/>
        <v>Consumption</v>
      </c>
      <c r="T38" s="9"/>
    </row>
    <row r="39" spans="1:20" x14ac:dyDescent="0.2">
      <c r="A39" t="s">
        <v>8689</v>
      </c>
      <c r="B39" s="9">
        <v>1.6193122079999999E-6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3"/>
        <v>Consumption</v>
      </c>
      <c r="T39" s="9"/>
    </row>
    <row r="40" spans="1:20" x14ac:dyDescent="0.2">
      <c r="A40" t="s">
        <v>8741</v>
      </c>
      <c r="B40" s="9">
        <v>72.512962340000001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3"/>
        <v>Consumption</v>
      </c>
      <c r="T40" s="9"/>
    </row>
    <row r="41" spans="1:20" x14ac:dyDescent="0.2">
      <c r="A41" t="s">
        <v>8743</v>
      </c>
      <c r="B41" s="9">
        <v>114.05541959999999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3"/>
        <v>Consumption</v>
      </c>
      <c r="T41" s="9"/>
    </row>
    <row r="42" spans="1:20" x14ac:dyDescent="0.2">
      <c r="A42" t="s">
        <v>8745</v>
      </c>
      <c r="B42" s="9">
        <v>48.451499939999998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3"/>
        <v>Consumption</v>
      </c>
      <c r="T42" s="9"/>
    </row>
    <row r="43" spans="1:20" x14ac:dyDescent="0.2">
      <c r="A43" t="s">
        <v>8568</v>
      </c>
      <c r="B43" s="9">
        <v>1.3478911229999999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3"/>
        <v>Consumption</v>
      </c>
      <c r="T43" s="9"/>
    </row>
    <row r="44" spans="1:20" x14ac:dyDescent="0.2">
      <c r="A44" t="s">
        <v>8569</v>
      </c>
      <c r="B44" s="9">
        <v>1.3621838589999999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3"/>
        <v>Consumption</v>
      </c>
      <c r="T44" s="9"/>
    </row>
    <row r="45" spans="1:20" x14ac:dyDescent="0.2">
      <c r="A45" t="s">
        <v>8747</v>
      </c>
      <c r="B45" s="9">
        <v>1.55801051E-6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3"/>
        <v>Consumption</v>
      </c>
      <c r="T45" s="9"/>
    </row>
    <row r="46" spans="1:20" x14ac:dyDescent="0.2">
      <c r="A46" t="s">
        <v>126</v>
      </c>
      <c r="B46" s="9">
        <v>-8.6327591080000001E-6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3"/>
        <v>Production</v>
      </c>
      <c r="T46" s="9"/>
    </row>
    <row r="47" spans="1:20" x14ac:dyDescent="0.2">
      <c r="A47" t="s">
        <v>8151</v>
      </c>
      <c r="B47" s="9">
        <v>3.3881317889999998E-20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3"/>
        <v>Consumption</v>
      </c>
      <c r="T47" s="9"/>
    </row>
    <row r="48" spans="1:20" x14ac:dyDescent="0.2">
      <c r="A48" t="s">
        <v>8748</v>
      </c>
      <c r="B48" s="9">
        <v>1.3110099849999999E-5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3"/>
        <v>Consumption</v>
      </c>
      <c r="T48" s="9"/>
    </row>
    <row r="49" spans="1:20" x14ac:dyDescent="0.2">
      <c r="A49" t="s">
        <v>8749</v>
      </c>
      <c r="B49" s="9">
        <v>-2.0328790729999999E-20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3"/>
        <v>Production</v>
      </c>
      <c r="T49" s="9"/>
    </row>
    <row r="50" spans="1:20" x14ac:dyDescent="0.2">
      <c r="A50" t="s">
        <v>8751</v>
      </c>
      <c r="B50" s="9">
        <v>7.3774700160000002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3"/>
        <v>Consumption</v>
      </c>
      <c r="T50" s="9"/>
    </row>
    <row r="51" spans="1:20" x14ac:dyDescent="0.2">
      <c r="A51" t="s">
        <v>130</v>
      </c>
      <c r="B51" s="9">
        <v>8.4429298250000002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3"/>
        <v>Consumption</v>
      </c>
      <c r="T51" s="9"/>
    </row>
    <row r="52" spans="1:20" x14ac:dyDescent="0.2">
      <c r="A52" t="s">
        <v>132</v>
      </c>
      <c r="B52" s="9">
        <v>-1.2599945749999999E-6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3"/>
        <v>Production</v>
      </c>
      <c r="T52" s="9"/>
    </row>
    <row r="53" spans="1:20" x14ac:dyDescent="0.2">
      <c r="A53" t="s">
        <v>133</v>
      </c>
      <c r="B53" s="9">
        <v>-1.057918838E-6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3"/>
        <v>Production</v>
      </c>
      <c r="T53" s="9"/>
    </row>
    <row r="54" spans="1:20" x14ac:dyDescent="0.2">
      <c r="A54" t="s">
        <v>8666</v>
      </c>
      <c r="B54" s="9">
        <v>1.065003067E-5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3"/>
        <v>Consumption</v>
      </c>
      <c r="T54" s="9"/>
    </row>
    <row r="55" spans="1:20" x14ac:dyDescent="0.2">
      <c r="A55" t="s">
        <v>8753</v>
      </c>
      <c r="B55" s="9">
        <v>1.0426224279999999E-5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3"/>
        <v>Consumption</v>
      </c>
      <c r="T55" s="9"/>
    </row>
    <row r="56" spans="1:20" x14ac:dyDescent="0.2">
      <c r="A56" t="s">
        <v>8755</v>
      </c>
      <c r="B56" s="9">
        <v>2.710505431E-20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3"/>
        <v>Consumption</v>
      </c>
      <c r="T56" s="9"/>
    </row>
    <row r="57" spans="1:20" x14ac:dyDescent="0.2">
      <c r="A57" t="s">
        <v>8756</v>
      </c>
      <c r="B57" s="9">
        <v>2.2408691280000002E-5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3"/>
        <v>Consumption</v>
      </c>
      <c r="T57" s="9"/>
    </row>
    <row r="58" spans="1:20" x14ac:dyDescent="0.2">
      <c r="A58" t="s">
        <v>8153</v>
      </c>
      <c r="B58" s="9">
        <v>1.0164395370000001E-19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3"/>
        <v>Consumption</v>
      </c>
      <c r="T58" s="9"/>
    </row>
    <row r="59" spans="1:20" x14ac:dyDescent="0.2">
      <c r="A59" t="s">
        <v>8757</v>
      </c>
      <c r="B59" s="9">
        <v>-5.421010862E-20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3"/>
        <v>Production</v>
      </c>
      <c r="T59" s="9"/>
    </row>
    <row r="60" spans="1:20" x14ac:dyDescent="0.2">
      <c r="A60" t="s">
        <v>8758</v>
      </c>
      <c r="B60" s="9">
        <v>9.1657342979999999E-6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3"/>
        <v>Consumption</v>
      </c>
      <c r="T60" s="9"/>
    </row>
    <row r="61" spans="1:20" x14ac:dyDescent="0.2">
      <c r="A61" t="s">
        <v>8154</v>
      </c>
      <c r="B61" s="9">
        <v>2.5606012130000001E-7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3"/>
        <v>Consumption</v>
      </c>
      <c r="T61" s="9"/>
    </row>
    <row r="62" spans="1:20" x14ac:dyDescent="0.2">
      <c r="A62" t="s">
        <v>8760</v>
      </c>
      <c r="B62" s="9">
        <v>4.2840833579999996E-3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3"/>
        <v>Consumption</v>
      </c>
      <c r="T62" s="9"/>
    </row>
    <row r="63" spans="1:20" x14ac:dyDescent="0.2">
      <c r="A63" t="s">
        <v>8155</v>
      </c>
      <c r="B63" s="9">
        <v>6.0657343810000004E-3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3"/>
        <v>Consumption</v>
      </c>
      <c r="T63" s="9"/>
    </row>
    <row r="64" spans="1:20" x14ac:dyDescent="0.2">
      <c r="A64" t="s">
        <v>8761</v>
      </c>
      <c r="B64" s="9">
        <v>-3.3881317889999998E-20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3"/>
        <v>Production</v>
      </c>
      <c r="T64" s="9"/>
    </row>
    <row r="65" spans="1:20" x14ac:dyDescent="0.2">
      <c r="A65" t="s">
        <v>8762</v>
      </c>
      <c r="B65" s="9">
        <v>6.653729705E-6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3"/>
        <v>Consumption</v>
      </c>
      <c r="T65" s="9"/>
    </row>
    <row r="66" spans="1:20" x14ac:dyDescent="0.2">
      <c r="A66" t="s">
        <v>8156</v>
      </c>
      <c r="B66" s="9">
        <v>9.2079886310000001E-7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3"/>
        <v>Consumption</v>
      </c>
      <c r="T66" s="9"/>
    </row>
    <row r="67" spans="1:20" x14ac:dyDescent="0.2">
      <c r="A67" t="s">
        <v>8698</v>
      </c>
      <c r="B67" s="9">
        <v>2.9221070010000002E-13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3"/>
        <v>Consumption</v>
      </c>
      <c r="T67" s="9"/>
    </row>
    <row r="68" spans="1:20" x14ac:dyDescent="0.2">
      <c r="A68" t="s">
        <v>8699</v>
      </c>
      <c r="B68" s="9">
        <v>1.253700619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3"/>
        <v>Consumption</v>
      </c>
      <c r="T68" s="9"/>
    </row>
    <row r="69" spans="1:20" x14ac:dyDescent="0.2">
      <c r="A69" t="s">
        <v>8157</v>
      </c>
      <c r="B69" s="9">
        <v>0.17090367209999999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3"/>
        <v>Consumption</v>
      </c>
      <c r="T69" s="9"/>
    </row>
    <row r="70" spans="1:20" x14ac:dyDescent="0.2">
      <c r="A70" t="s">
        <v>8763</v>
      </c>
      <c r="B70" s="9">
        <v>-2.371692252E-20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3"/>
        <v>Production</v>
      </c>
      <c r="T70" s="9"/>
    </row>
    <row r="71" spans="1:20" x14ac:dyDescent="0.2">
      <c r="A71" t="s">
        <v>8764</v>
      </c>
      <c r="B71" s="9">
        <v>6.5972684599999999E-6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3"/>
        <v>Consumption</v>
      </c>
      <c r="T71" s="9"/>
    </row>
    <row r="72" spans="1:20" x14ac:dyDescent="0.2">
      <c r="A72" t="s">
        <v>8146</v>
      </c>
      <c r="B72" s="9">
        <v>9.1479558300000002E-20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3"/>
        <v>Consumption</v>
      </c>
      <c r="T72" s="9"/>
    </row>
    <row r="73" spans="1:20" x14ac:dyDescent="0.2">
      <c r="A73" t="s">
        <v>8765</v>
      </c>
      <c r="B73" s="9">
        <v>3.0493186100000001E-20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3"/>
        <v>Consumption</v>
      </c>
      <c r="T73" s="9"/>
    </row>
    <row r="74" spans="1:20" x14ac:dyDescent="0.2">
      <c r="A74" t="s">
        <v>8766</v>
      </c>
      <c r="B74" s="9">
        <v>5.9492382420000002E-6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3"/>
        <v>Consumption</v>
      </c>
      <c r="T74" s="9"/>
    </row>
    <row r="75" spans="1:20" x14ac:dyDescent="0.2">
      <c r="A75" t="s">
        <v>8158</v>
      </c>
      <c r="B75" s="9">
        <v>4.4045713260000002E-20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3"/>
        <v>Consumption</v>
      </c>
      <c r="T75" s="9"/>
    </row>
    <row r="76" spans="1:20" x14ac:dyDescent="0.2">
      <c r="A76" t="s">
        <v>8573</v>
      </c>
      <c r="B76" s="9">
        <v>2.2324351130000001E-4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4">IF(B76&gt;0,"Consumption","Production")</f>
        <v>Consumption</v>
      </c>
      <c r="T76" s="9"/>
    </row>
    <row r="77" spans="1:20" x14ac:dyDescent="0.2">
      <c r="A77" t="s">
        <v>8768</v>
      </c>
      <c r="B77" s="9">
        <v>1.359043073E-3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4"/>
        <v>Consumption</v>
      </c>
      <c r="T77" s="9"/>
    </row>
    <row r="78" spans="1:20" x14ac:dyDescent="0.2">
      <c r="A78" t="s">
        <v>8452</v>
      </c>
      <c r="B78" s="9">
        <v>4.3258596929999997E-6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4"/>
        <v>Consumption</v>
      </c>
      <c r="T78" s="9"/>
    </row>
    <row r="79" spans="1:20" x14ac:dyDescent="0.2">
      <c r="A79" t="s">
        <v>8453</v>
      </c>
      <c r="B79" s="9">
        <v>37.82045085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4"/>
        <v>Consumption</v>
      </c>
      <c r="T79" s="9"/>
    </row>
    <row r="80" spans="1:20" x14ac:dyDescent="0.2">
      <c r="A80" t="s">
        <v>8771</v>
      </c>
      <c r="B80" s="9">
        <v>6.7241771749999996E-7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4"/>
        <v>Consumption</v>
      </c>
      <c r="T80" s="9"/>
    </row>
    <row r="81" spans="1:20" x14ac:dyDescent="0.2">
      <c r="A81" t="s">
        <v>8773</v>
      </c>
      <c r="B81" s="9">
        <v>2.0732315260000001E-5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4"/>
        <v>Consumption</v>
      </c>
      <c r="T81" s="9"/>
    </row>
    <row r="82" spans="1:20" x14ac:dyDescent="0.2">
      <c r="A82" t="s">
        <v>9182</v>
      </c>
      <c r="B82" s="9">
        <v>-2.3504184659999998E-6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4"/>
        <v>Production</v>
      </c>
      <c r="T82" s="9"/>
    </row>
    <row r="83" spans="1:20" x14ac:dyDescent="0.2">
      <c r="A83" t="s">
        <v>136</v>
      </c>
      <c r="B83" s="9">
        <v>-3.9979855420000003E-5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4"/>
        <v>Production</v>
      </c>
      <c r="T83" s="9"/>
    </row>
    <row r="84" spans="1:20" x14ac:dyDescent="0.2">
      <c r="A84" t="s">
        <v>8778</v>
      </c>
      <c r="B84" s="9">
        <v>-2.5633635340000001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4"/>
        <v>Production</v>
      </c>
      <c r="T84" s="9"/>
    </row>
    <row r="85" spans="1:20" x14ac:dyDescent="0.2">
      <c r="A85" t="s">
        <v>8687</v>
      </c>
      <c r="B85" s="9">
        <v>3.4850184319999999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4"/>
        <v>Consumption</v>
      </c>
      <c r="T85" s="9"/>
    </row>
    <row r="86" spans="1:20" x14ac:dyDescent="0.2">
      <c r="A86" t="s">
        <v>8781</v>
      </c>
      <c r="B86" s="9">
        <v>39.600021939999998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4"/>
        <v>Consumption</v>
      </c>
      <c r="T86" s="9"/>
    </row>
    <row r="87" spans="1:20" x14ac:dyDescent="0.2">
      <c r="A87" t="s">
        <v>8782</v>
      </c>
      <c r="B87" s="9">
        <v>6.7671556129999999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4"/>
        <v>Consumption</v>
      </c>
      <c r="T87" s="9"/>
    </row>
    <row r="88" spans="1:20" x14ac:dyDescent="0.2">
      <c r="A88" t="s">
        <v>9184</v>
      </c>
      <c r="B88" s="9">
        <v>-1.3919237049999999E-5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4"/>
        <v>Production</v>
      </c>
      <c r="T88" s="9"/>
    </row>
    <row r="89" spans="1:20" x14ac:dyDescent="0.2">
      <c r="A89" t="s">
        <v>137</v>
      </c>
      <c r="B89" s="9">
        <v>-1.3534026079999999E-5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4"/>
        <v>Production</v>
      </c>
      <c r="T89" s="9"/>
    </row>
    <row r="90" spans="1:20" x14ac:dyDescent="0.2">
      <c r="A90" t="s">
        <v>8476</v>
      </c>
      <c r="B90" s="9">
        <v>-2.3999562820000001E-2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4"/>
        <v>Production</v>
      </c>
      <c r="T90" s="9"/>
    </row>
    <row r="91" spans="1:20" x14ac:dyDescent="0.2">
      <c r="A91" t="s">
        <v>9187</v>
      </c>
      <c r="B91" s="9">
        <v>-2.3706558149999999E-6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4"/>
        <v>Production</v>
      </c>
      <c r="T91" s="9"/>
    </row>
    <row r="92" spans="1:20" x14ac:dyDescent="0.2">
      <c r="A92" t="s">
        <v>9189</v>
      </c>
      <c r="B92" s="9">
        <v>-1.5751553790000001E-5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4"/>
        <v>Production</v>
      </c>
      <c r="T92" s="9"/>
    </row>
    <row r="93" spans="1:20" x14ac:dyDescent="0.2">
      <c r="A93" t="s">
        <v>9191</v>
      </c>
      <c r="B93" s="9">
        <v>-2.3777763339999998E-6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4"/>
        <v>Production</v>
      </c>
      <c r="T93" s="9"/>
    </row>
    <row r="94" spans="1:20" x14ac:dyDescent="0.2">
      <c r="A94" t="s">
        <v>9194</v>
      </c>
      <c r="B94" s="9">
        <v>1.2008051380000001E-5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4"/>
        <v>Consumption</v>
      </c>
      <c r="T94" s="9"/>
    </row>
    <row r="95" spans="1:20" x14ac:dyDescent="0.2">
      <c r="A95" t="s">
        <v>8477</v>
      </c>
      <c r="B95" s="9">
        <v>2.4815656579999998E-3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4"/>
        <v>Consumption</v>
      </c>
      <c r="T95" s="9"/>
    </row>
    <row r="96" spans="1:20" x14ac:dyDescent="0.2">
      <c r="A96" t="s">
        <v>8577</v>
      </c>
      <c r="B96" s="9">
        <v>0.37219762480000002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4"/>
        <v>Consumption</v>
      </c>
      <c r="T96" s="9"/>
    </row>
    <row r="97" spans="1:20" x14ac:dyDescent="0.2">
      <c r="A97" t="s">
        <v>350</v>
      </c>
      <c r="B97" s="9">
        <v>-6.1647548030000003E-5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4"/>
        <v>Production</v>
      </c>
      <c r="T97" s="9"/>
    </row>
    <row r="98" spans="1:20" x14ac:dyDescent="0.2">
      <c r="A98" t="s">
        <v>351</v>
      </c>
      <c r="B98" s="9">
        <v>-1.8205354550000002E-5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4"/>
        <v>Production</v>
      </c>
      <c r="T98" s="9"/>
    </row>
    <row r="99" spans="1:20" x14ac:dyDescent="0.2">
      <c r="A99" t="s">
        <v>436</v>
      </c>
      <c r="B99" s="9">
        <v>-37.214521089999998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4"/>
        <v>Production</v>
      </c>
      <c r="T99" s="9"/>
    </row>
    <row r="100" spans="1:20" x14ac:dyDescent="0.2">
      <c r="A100" t="s">
        <v>8478</v>
      </c>
      <c r="B100" s="9">
        <v>-28.072641260000001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4"/>
        <v>Production</v>
      </c>
      <c r="T100" s="9"/>
    </row>
    <row r="101" spans="1:20" x14ac:dyDescent="0.2">
      <c r="A101" t="s">
        <v>8673</v>
      </c>
      <c r="B101" s="9">
        <v>0.98270120380000003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4"/>
        <v>Consumption</v>
      </c>
      <c r="T101" s="9"/>
    </row>
    <row r="102" spans="1:20" x14ac:dyDescent="0.2">
      <c r="A102" t="s">
        <v>8578</v>
      </c>
      <c r="B102" s="9">
        <v>2.4876101180000001E-11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4"/>
        <v>Consumption</v>
      </c>
      <c r="T102" s="9"/>
    </row>
    <row r="103" spans="1:20" x14ac:dyDescent="0.2">
      <c r="A103" t="s">
        <v>8149</v>
      </c>
      <c r="B103" s="9">
        <v>1.316611494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4"/>
        <v>Consumption</v>
      </c>
      <c r="T103" s="9"/>
    </row>
    <row r="104" spans="1:20" x14ac:dyDescent="0.2">
      <c r="A104" t="s">
        <v>8790</v>
      </c>
      <c r="B104" s="9">
        <v>2.176037128E-14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4"/>
        <v>Consumption</v>
      </c>
      <c r="T104" s="9"/>
    </row>
    <row r="105" spans="1:20" x14ac:dyDescent="0.2">
      <c r="A105" t="s">
        <v>8579</v>
      </c>
      <c r="B105" s="9">
        <v>-2.5259794260000001E-12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4"/>
        <v>Production</v>
      </c>
      <c r="T105" s="9"/>
    </row>
    <row r="106" spans="1:20" x14ac:dyDescent="0.2">
      <c r="A106" t="s">
        <v>8580</v>
      </c>
      <c r="B106" s="9">
        <v>-5.0448534239999998E-13</v>
      </c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4"/>
        <v>Production</v>
      </c>
      <c r="T106" s="9"/>
    </row>
    <row r="107" spans="1:20" x14ac:dyDescent="0.2">
      <c r="A107" t="s">
        <v>8581</v>
      </c>
      <c r="B107" s="9">
        <v>-5.0448534239999998E-13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4"/>
        <v>Production</v>
      </c>
      <c r="T107" s="9"/>
    </row>
    <row r="108" spans="1:20" x14ac:dyDescent="0.2">
      <c r="A108" t="s">
        <v>8582</v>
      </c>
      <c r="B108" s="9">
        <v>-3.6515239649999998E-5</v>
      </c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4"/>
        <v>Production</v>
      </c>
      <c r="T108" s="9"/>
    </row>
    <row r="109" spans="1:20" x14ac:dyDescent="0.2">
      <c r="A109" t="s">
        <v>9211</v>
      </c>
      <c r="B109" s="9">
        <v>2.4270831170000001E-6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4"/>
        <v>Consumption</v>
      </c>
      <c r="T109" s="9"/>
    </row>
    <row r="110" spans="1:20" x14ac:dyDescent="0.2">
      <c r="A110" t="s">
        <v>9217</v>
      </c>
      <c r="B110" s="9">
        <v>-4.191358376E-6</v>
      </c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4"/>
        <v>Production</v>
      </c>
      <c r="T110" s="9"/>
    </row>
    <row r="111" spans="1:20" x14ac:dyDescent="0.2">
      <c r="A111" t="s">
        <v>9218</v>
      </c>
      <c r="B111" s="9">
        <v>-6.3358692230000005E-5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4"/>
        <v>Production</v>
      </c>
      <c r="T111" s="9"/>
    </row>
    <row r="112" spans="1:20" x14ac:dyDescent="0.2">
      <c r="A112" t="s">
        <v>9219</v>
      </c>
      <c r="B112" s="9">
        <v>1.530778876E-5</v>
      </c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4"/>
        <v>Consumption</v>
      </c>
      <c r="T112" s="9"/>
    </row>
    <row r="113" spans="1:20" x14ac:dyDescent="0.2">
      <c r="A113" t="s">
        <v>9220</v>
      </c>
      <c r="B113" s="9">
        <v>0.1089073153</v>
      </c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4"/>
        <v>Consumption</v>
      </c>
      <c r="T113" s="9"/>
    </row>
    <row r="114" spans="1:20" x14ac:dyDescent="0.2">
      <c r="A114" t="s">
        <v>9221</v>
      </c>
      <c r="B114" s="9">
        <v>6.4767572249999997E-6</v>
      </c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4"/>
        <v>Consumption</v>
      </c>
      <c r="T114" s="9"/>
    </row>
    <row r="115" spans="1:20" x14ac:dyDescent="0.2">
      <c r="A115" t="s">
        <v>9222</v>
      </c>
      <c r="B115" s="9">
        <v>2.2779365980000001E-2</v>
      </c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4"/>
        <v>Consumption</v>
      </c>
      <c r="T115" s="9"/>
    </row>
    <row r="116" spans="1:20" x14ac:dyDescent="0.2">
      <c r="A116" t="s">
        <v>9223</v>
      </c>
      <c r="B116" s="9">
        <v>6.4767572249999997E-6</v>
      </c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4"/>
        <v>Consumption</v>
      </c>
      <c r="T116" s="9"/>
    </row>
    <row r="117" spans="1:20" x14ac:dyDescent="0.2">
      <c r="A117" t="s">
        <v>9226</v>
      </c>
      <c r="B117" s="9">
        <v>-7.3329242490000001E-7</v>
      </c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4"/>
        <v>Production</v>
      </c>
      <c r="T117" s="9"/>
    </row>
    <row r="118" spans="1:20" x14ac:dyDescent="0.2">
      <c r="A118" t="s">
        <v>8793</v>
      </c>
      <c r="B118" s="9">
        <v>-1.5521466189999999E-4</v>
      </c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4"/>
        <v>Production</v>
      </c>
      <c r="T118" s="9"/>
    </row>
    <row r="119" spans="1:20" x14ac:dyDescent="0.2">
      <c r="A119" t="s">
        <v>9231</v>
      </c>
      <c r="B119" s="9">
        <v>-5.4893174240000003E-5</v>
      </c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4"/>
        <v>Production</v>
      </c>
      <c r="T119" s="9"/>
    </row>
    <row r="120" spans="1:20" x14ac:dyDescent="0.2">
      <c r="A120" t="s">
        <v>9232</v>
      </c>
      <c r="B120" s="9">
        <v>-9.9342540830000005E-5</v>
      </c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4"/>
        <v>Production</v>
      </c>
      <c r="T120" s="9"/>
    </row>
    <row r="121" spans="1:20" x14ac:dyDescent="0.2">
      <c r="A121" t="s">
        <v>9234</v>
      </c>
      <c r="B121" s="9">
        <v>-1.269950258E-5</v>
      </c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4"/>
        <v>Production</v>
      </c>
      <c r="T121" s="9"/>
    </row>
    <row r="122" spans="1:20" x14ac:dyDescent="0.2">
      <c r="A122" t="s">
        <v>9235</v>
      </c>
      <c r="B122" s="54">
        <v>-3.9744596380000001E-5</v>
      </c>
      <c r="D122" s="54"/>
      <c r="E122" s="54"/>
      <c r="F122" s="54"/>
      <c r="H122" s="54"/>
      <c r="K122" s="54"/>
      <c r="L122" s="54"/>
      <c r="N122" s="54"/>
      <c r="O122" s="54"/>
      <c r="S122" s="9" t="str">
        <f t="shared" si="4"/>
        <v>Production</v>
      </c>
    </row>
    <row r="123" spans="1:20" x14ac:dyDescent="0.2">
      <c r="A123" t="s">
        <v>9236</v>
      </c>
      <c r="B123" s="54">
        <v>3.5445536859999998E-6</v>
      </c>
      <c r="D123" s="54"/>
      <c r="E123" s="54"/>
      <c r="F123" s="54"/>
      <c r="H123" s="54"/>
      <c r="J123" s="54"/>
      <c r="K123" s="54"/>
      <c r="L123" s="54"/>
      <c r="N123" s="54"/>
      <c r="O123" s="54"/>
      <c r="S123" s="9" t="str">
        <f t="shared" si="4"/>
        <v>Consumption</v>
      </c>
    </row>
    <row r="124" spans="1:20" x14ac:dyDescent="0.2">
      <c r="A124" t="s">
        <v>9237</v>
      </c>
      <c r="B124" s="54">
        <v>-6.3306438259999994E-5</v>
      </c>
      <c r="D124" s="54"/>
      <c r="E124" s="54"/>
      <c r="F124" s="54"/>
      <c r="K124" s="54"/>
      <c r="L124" s="54"/>
      <c r="N124" s="54"/>
      <c r="O124" s="54"/>
      <c r="S124" s="9" t="str">
        <f t="shared" si="4"/>
        <v>Production</v>
      </c>
    </row>
    <row r="125" spans="1:20" x14ac:dyDescent="0.2">
      <c r="A125" t="s">
        <v>9238</v>
      </c>
      <c r="B125" s="54">
        <v>9.1406045240000001E-6</v>
      </c>
      <c r="D125" s="54"/>
      <c r="E125" s="54"/>
      <c r="F125" s="54"/>
      <c r="K125" s="54"/>
      <c r="L125" s="54"/>
      <c r="N125" s="54"/>
      <c r="O125" s="54"/>
      <c r="S125" s="9" t="str">
        <f t="shared" si="4"/>
        <v>Consumption</v>
      </c>
    </row>
    <row r="126" spans="1:20" x14ac:dyDescent="0.2">
      <c r="A126" t="s">
        <v>8794</v>
      </c>
      <c r="B126" s="54">
        <v>3.5371578289999997E-5</v>
      </c>
      <c r="D126" s="54"/>
      <c r="E126" s="54"/>
      <c r="F126" s="54"/>
      <c r="K126" s="54"/>
      <c r="L126" s="54"/>
      <c r="N126" s="54"/>
      <c r="O126" s="54"/>
      <c r="S126" s="9" t="str">
        <f t="shared" si="4"/>
        <v>Consumption</v>
      </c>
    </row>
    <row r="127" spans="1:20" x14ac:dyDescent="0.2">
      <c r="A127" t="s">
        <v>9240</v>
      </c>
      <c r="B127" s="54">
        <v>9.5974296090000008E-3</v>
      </c>
      <c r="D127" s="54"/>
      <c r="E127" s="54"/>
      <c r="F127" s="54"/>
      <c r="K127" s="54"/>
      <c r="L127" s="54"/>
      <c r="N127" s="54"/>
      <c r="O127" s="54"/>
      <c r="S127" s="9" t="str">
        <f t="shared" si="4"/>
        <v>Consumption</v>
      </c>
    </row>
    <row r="128" spans="1:20" x14ac:dyDescent="0.2">
      <c r="A128" t="s">
        <v>9241</v>
      </c>
      <c r="B128" s="54">
        <v>1.312345951E-5</v>
      </c>
      <c r="D128" s="54"/>
      <c r="E128" s="54"/>
      <c r="F128" s="54"/>
      <c r="K128" s="54"/>
      <c r="L128" s="54"/>
      <c r="N128" s="54"/>
      <c r="O128" s="54"/>
      <c r="S128" s="9" t="str">
        <f t="shared" si="4"/>
        <v>Consumption</v>
      </c>
    </row>
    <row r="129" spans="1:19" x14ac:dyDescent="0.2">
      <c r="A129" t="s">
        <v>9242</v>
      </c>
      <c r="B129" s="54">
        <v>-2.0320021789999999E-5</v>
      </c>
      <c r="D129" s="54"/>
      <c r="E129" s="54"/>
      <c r="F129" s="54"/>
      <c r="H129" s="54"/>
      <c r="J129" s="54"/>
      <c r="K129" s="54"/>
      <c r="L129" s="54"/>
      <c r="N129" s="54"/>
      <c r="O129" s="54"/>
      <c r="S129" s="9" t="str">
        <f t="shared" si="4"/>
        <v>Production</v>
      </c>
    </row>
    <row r="130" spans="1:19" x14ac:dyDescent="0.2">
      <c r="A130" t="s">
        <v>8481</v>
      </c>
      <c r="B130" s="54">
        <v>-1.426542127E-5</v>
      </c>
      <c r="D130" s="54"/>
      <c r="E130" s="54"/>
      <c r="F130" s="54"/>
      <c r="K130" s="54"/>
      <c r="L130" s="54"/>
      <c r="N130" s="54"/>
      <c r="O130" s="54"/>
      <c r="S130" s="9" t="str">
        <f t="shared" si="4"/>
        <v>Production</v>
      </c>
    </row>
    <row r="131" spans="1:19" x14ac:dyDescent="0.2">
      <c r="A131" t="s">
        <v>8427</v>
      </c>
      <c r="B131" s="54">
        <v>1.1619054289999999</v>
      </c>
      <c r="D131" s="54"/>
      <c r="E131" s="54"/>
      <c r="F131" s="54"/>
      <c r="K131" s="54"/>
      <c r="L131" s="54"/>
      <c r="N131" s="54"/>
      <c r="O131" s="54"/>
      <c r="S131" s="9" t="str">
        <f t="shared" si="4"/>
        <v>Consumption</v>
      </c>
    </row>
    <row r="132" spans="1:19" x14ac:dyDescent="0.2">
      <c r="A132" t="s">
        <v>8801</v>
      </c>
      <c r="B132" s="54">
        <v>6.125</v>
      </c>
      <c r="D132" s="54"/>
      <c r="E132" s="54"/>
      <c r="F132" s="54"/>
      <c r="G132" s="54"/>
      <c r="H132" s="54"/>
      <c r="J132" s="54"/>
      <c r="K132" s="54"/>
      <c r="L132" s="54"/>
      <c r="M132" s="54"/>
      <c r="N132" s="54"/>
      <c r="O132" s="54"/>
      <c r="S132" s="9" t="str">
        <f t="shared" si="4"/>
        <v>Consumption</v>
      </c>
    </row>
    <row r="133" spans="1:19" x14ac:dyDescent="0.2">
      <c r="A133" t="s">
        <v>8424</v>
      </c>
      <c r="B133" s="54">
        <v>-0.39787758150000002</v>
      </c>
      <c r="D133" s="54"/>
      <c r="E133" s="54"/>
      <c r="F133" s="54"/>
      <c r="K133" s="54"/>
      <c r="L133" s="54"/>
      <c r="N133" s="54"/>
      <c r="O133" s="54"/>
      <c r="S133" s="9" t="str">
        <f t="shared" si="4"/>
        <v>Production</v>
      </c>
    </row>
    <row r="134" spans="1:19" x14ac:dyDescent="0.2">
      <c r="A134" t="s">
        <v>160</v>
      </c>
      <c r="B134" s="54">
        <v>5.5654728859999996E-6</v>
      </c>
      <c r="D134" s="54"/>
      <c r="E134" s="54"/>
      <c r="F134" s="54"/>
      <c r="H134" s="54"/>
      <c r="J134" s="54"/>
      <c r="K134" s="54"/>
      <c r="L134" s="54"/>
      <c r="N134" s="54"/>
      <c r="O134" s="54"/>
      <c r="S134" s="9" t="str">
        <f t="shared" si="4"/>
        <v>Consumption</v>
      </c>
    </row>
    <row r="135" spans="1:19" x14ac:dyDescent="0.2">
      <c r="A135" t="s">
        <v>161</v>
      </c>
      <c r="B135" s="54">
        <v>2.687208796E-4</v>
      </c>
      <c r="D135" s="54"/>
      <c r="E135" s="54"/>
      <c r="F135" s="54"/>
      <c r="K135" s="54"/>
      <c r="L135" s="54"/>
      <c r="N135" s="54"/>
      <c r="O135" s="54"/>
      <c r="S135" s="9" t="str">
        <f t="shared" si="4"/>
        <v>Consumption</v>
      </c>
    </row>
    <row r="136" spans="1:19" x14ac:dyDescent="0.2">
      <c r="A136" t="s">
        <v>162</v>
      </c>
      <c r="B136" s="54">
        <v>1.564495212E-7</v>
      </c>
      <c r="D136" s="54"/>
      <c r="E136" s="54"/>
      <c r="F136" s="54"/>
      <c r="H136" s="54"/>
      <c r="J136" s="54"/>
      <c r="K136" s="54"/>
      <c r="L136" s="54"/>
      <c r="N136" s="54"/>
      <c r="O136" s="54"/>
      <c r="S136" s="9" t="str">
        <f t="shared" si="4"/>
        <v>Consumption</v>
      </c>
    </row>
    <row r="137" spans="1:19" x14ac:dyDescent="0.2">
      <c r="A137" t="s">
        <v>163</v>
      </c>
      <c r="B137" s="54">
        <v>-2.2053762050000001E-5</v>
      </c>
      <c r="D137" s="54"/>
      <c r="E137" s="54"/>
      <c r="F137" s="54"/>
      <c r="G137" s="54"/>
      <c r="K137" s="54"/>
      <c r="L137" s="54"/>
      <c r="M137" s="54"/>
      <c r="N137" s="54"/>
      <c r="O137" s="54"/>
      <c r="S137" s="9" t="str">
        <f t="shared" si="4"/>
        <v>Production</v>
      </c>
    </row>
    <row r="138" spans="1:19" x14ac:dyDescent="0.2">
      <c r="A138" t="s">
        <v>437</v>
      </c>
      <c r="B138" s="54">
        <v>-0.82847176320000004</v>
      </c>
      <c r="D138" s="54"/>
      <c r="E138" s="54"/>
      <c r="F138" s="54"/>
      <c r="J138" s="54"/>
      <c r="K138" s="54"/>
      <c r="L138" s="54"/>
      <c r="N138" s="54"/>
      <c r="O138" s="54"/>
      <c r="S138" s="9" t="str">
        <f t="shared" si="4"/>
        <v>Production</v>
      </c>
    </row>
    <row r="139" spans="1:19" x14ac:dyDescent="0.2">
      <c r="A139" t="s">
        <v>166</v>
      </c>
      <c r="B139" s="54">
        <v>-1.8176778280000001</v>
      </c>
      <c r="D139" s="54"/>
      <c r="E139" s="54"/>
      <c r="F139" s="54"/>
      <c r="G139" s="54"/>
      <c r="K139" s="54"/>
      <c r="L139" s="54"/>
      <c r="M139" s="54"/>
      <c r="N139" s="54"/>
      <c r="O139" s="54"/>
      <c r="S139" s="9" t="str">
        <f t="shared" si="4"/>
        <v>Production</v>
      </c>
    </row>
    <row r="140" spans="1:19" x14ac:dyDescent="0.2">
      <c r="A140" t="s">
        <v>9253</v>
      </c>
      <c r="B140" s="54">
        <v>-3.270069302E-4</v>
      </c>
      <c r="D140" s="54"/>
      <c r="E140" s="54"/>
      <c r="F140" s="54"/>
      <c r="K140" s="54"/>
      <c r="L140" s="54"/>
      <c r="N140" s="54"/>
      <c r="O140" s="54"/>
      <c r="S140" s="9" t="str">
        <f t="shared" ref="S140:S203" si="5">IF(B140&gt;0,"Consumption","Production")</f>
        <v>Production</v>
      </c>
    </row>
    <row r="141" spans="1:19" x14ac:dyDescent="0.2">
      <c r="A141" t="s">
        <v>167</v>
      </c>
      <c r="B141" s="54">
        <v>-4.7914489899999998E-5</v>
      </c>
      <c r="D141" s="54"/>
      <c r="E141" s="54"/>
      <c r="F141" s="54"/>
      <c r="K141" s="54"/>
      <c r="L141" s="54"/>
      <c r="N141" s="54"/>
      <c r="O141" s="54"/>
      <c r="S141" s="9" t="str">
        <f t="shared" si="5"/>
        <v>Production</v>
      </c>
    </row>
    <row r="142" spans="1:19" x14ac:dyDescent="0.2">
      <c r="A142" t="s">
        <v>168</v>
      </c>
      <c r="B142" s="54">
        <v>-2.0016407110000001E-4</v>
      </c>
      <c r="D142" s="54"/>
      <c r="E142" s="54"/>
      <c r="F142" s="54"/>
      <c r="K142" s="54"/>
      <c r="L142" s="54"/>
      <c r="N142" s="54"/>
      <c r="O142" s="54"/>
      <c r="S142" s="9" t="str">
        <f t="shared" si="5"/>
        <v>Production</v>
      </c>
    </row>
    <row r="143" spans="1:19" x14ac:dyDescent="0.2">
      <c r="A143" t="s">
        <v>410</v>
      </c>
      <c r="B143" s="54">
        <v>-4.0741548090000004</v>
      </c>
      <c r="D143" s="54"/>
      <c r="E143" s="54"/>
      <c r="F143" s="54"/>
      <c r="H143" s="54"/>
      <c r="K143" s="54"/>
      <c r="L143" s="54"/>
      <c r="M143" s="54"/>
      <c r="N143" s="54"/>
      <c r="O143" s="54"/>
      <c r="S143" s="9" t="str">
        <f t="shared" si="5"/>
        <v>Production</v>
      </c>
    </row>
    <row r="144" spans="1:19" x14ac:dyDescent="0.2">
      <c r="A144" t="s">
        <v>8483</v>
      </c>
      <c r="B144" s="54">
        <v>6.642173807E-2</v>
      </c>
      <c r="D144" s="54"/>
      <c r="E144" s="54"/>
      <c r="F144" s="54"/>
      <c r="H144" s="54"/>
      <c r="J144" s="54"/>
      <c r="K144" s="54"/>
      <c r="L144" s="54"/>
      <c r="M144" s="54"/>
      <c r="N144" s="54"/>
      <c r="O144" s="54"/>
      <c r="S144" s="9" t="str">
        <f t="shared" si="5"/>
        <v>Consumption</v>
      </c>
    </row>
    <row r="145" spans="1:19" x14ac:dyDescent="0.2">
      <c r="A145" t="s">
        <v>170</v>
      </c>
      <c r="B145" s="54">
        <v>-54.03473778</v>
      </c>
      <c r="D145" s="54"/>
      <c r="E145" s="54"/>
      <c r="F145" s="54"/>
      <c r="J145" s="54"/>
      <c r="K145" s="54"/>
      <c r="L145" s="54"/>
      <c r="M145" s="54"/>
      <c r="N145" s="54"/>
      <c r="O145" s="54"/>
      <c r="S145" s="9" t="str">
        <f t="shared" si="5"/>
        <v>Production</v>
      </c>
    </row>
    <row r="146" spans="1:19" x14ac:dyDescent="0.2">
      <c r="A146" t="s">
        <v>8484</v>
      </c>
      <c r="B146" s="54">
        <v>24.64231096</v>
      </c>
      <c r="D146" s="54"/>
      <c r="E146" s="54"/>
      <c r="F146" s="54"/>
      <c r="H146" s="54"/>
      <c r="J146" s="54"/>
      <c r="K146" s="54"/>
      <c r="L146" s="54"/>
      <c r="M146" s="54"/>
      <c r="N146" s="54"/>
      <c r="O146" s="54"/>
      <c r="S146" s="9" t="str">
        <f t="shared" si="5"/>
        <v>Consumption</v>
      </c>
    </row>
    <row r="147" spans="1:19" x14ac:dyDescent="0.2">
      <c r="A147" t="s">
        <v>8723</v>
      </c>
      <c r="B147" s="54">
        <v>4.8300000030000003</v>
      </c>
      <c r="D147" s="54"/>
      <c r="E147" s="54"/>
      <c r="F147" s="54"/>
      <c r="H147" s="54"/>
      <c r="K147" s="54"/>
      <c r="L147" s="54"/>
      <c r="M147" s="54"/>
      <c r="N147" s="54"/>
      <c r="O147" s="54"/>
      <c r="S147" s="9" t="str">
        <f t="shared" si="5"/>
        <v>Consumption</v>
      </c>
    </row>
    <row r="148" spans="1:19" x14ac:dyDescent="0.2">
      <c r="A148" t="s">
        <v>9138</v>
      </c>
      <c r="B148" s="54">
        <v>1.651277838E-6</v>
      </c>
      <c r="D148" s="54"/>
      <c r="E148" s="54"/>
      <c r="F148" s="54"/>
      <c r="K148" s="54"/>
      <c r="L148" s="54"/>
      <c r="M148" s="54"/>
      <c r="N148" s="54"/>
      <c r="O148" s="54"/>
      <c r="S148" s="9" t="str">
        <f t="shared" si="5"/>
        <v>Consumption</v>
      </c>
    </row>
    <row r="149" spans="1:19" x14ac:dyDescent="0.2">
      <c r="A149" t="s">
        <v>8806</v>
      </c>
      <c r="B149" s="54">
        <v>0.26887268009999998</v>
      </c>
      <c r="D149" s="54"/>
      <c r="E149" s="54"/>
      <c r="F149" s="54"/>
      <c r="K149" s="54"/>
      <c r="L149" s="54"/>
      <c r="M149" s="54"/>
      <c r="N149" s="54"/>
      <c r="O149" s="54"/>
      <c r="S149" s="9" t="str">
        <f t="shared" si="5"/>
        <v>Consumption</v>
      </c>
    </row>
    <row r="150" spans="1:19" x14ac:dyDescent="0.2">
      <c r="A150" t="s">
        <v>8174</v>
      </c>
      <c r="B150" s="54">
        <v>-3.8754351200000001</v>
      </c>
      <c r="D150" s="54"/>
      <c r="E150" s="54"/>
      <c r="F150" s="54"/>
      <c r="K150" s="54"/>
      <c r="L150" s="54"/>
      <c r="N150" s="54"/>
      <c r="O150" s="54"/>
      <c r="S150" s="9" t="str">
        <f t="shared" si="5"/>
        <v>Production</v>
      </c>
    </row>
    <row r="151" spans="1:19" x14ac:dyDescent="0.2">
      <c r="A151" t="s">
        <v>8557</v>
      </c>
      <c r="B151" s="54">
        <v>6.8873136530000004E-6</v>
      </c>
      <c r="D151" s="54"/>
      <c r="E151" s="54"/>
      <c r="F151" s="54"/>
      <c r="K151" s="54"/>
      <c r="L151" s="54"/>
      <c r="N151" s="54"/>
      <c r="O151" s="54"/>
      <c r="S151" s="9" t="str">
        <f t="shared" si="5"/>
        <v>Consumption</v>
      </c>
    </row>
    <row r="152" spans="1:19" x14ac:dyDescent="0.2">
      <c r="A152" t="s">
        <v>8618</v>
      </c>
      <c r="B152" s="54">
        <v>2.729709197</v>
      </c>
      <c r="D152" s="54"/>
      <c r="E152" s="54"/>
      <c r="F152" s="54"/>
      <c r="K152" s="54"/>
      <c r="L152" s="54"/>
      <c r="N152" s="54"/>
      <c r="O152" s="54"/>
      <c r="S152" s="9" t="str">
        <f t="shared" si="5"/>
        <v>Consumption</v>
      </c>
    </row>
    <row r="153" spans="1:19" x14ac:dyDescent="0.2">
      <c r="A153" t="s">
        <v>8663</v>
      </c>
      <c r="B153" s="54">
        <v>-4.0626248130000002</v>
      </c>
      <c r="D153" s="54"/>
      <c r="E153" s="54"/>
      <c r="F153" s="54"/>
      <c r="K153" s="54"/>
      <c r="L153" s="54"/>
      <c r="N153" s="54"/>
      <c r="O153" s="54"/>
      <c r="S153" s="9" t="str">
        <f t="shared" si="5"/>
        <v>Production</v>
      </c>
    </row>
    <row r="154" spans="1:19" x14ac:dyDescent="0.2">
      <c r="A154" t="s">
        <v>172</v>
      </c>
      <c r="B154" s="54">
        <v>1.819728504E-6</v>
      </c>
      <c r="D154" s="54"/>
      <c r="E154" s="54"/>
      <c r="F154" s="54"/>
      <c r="H154" s="54"/>
      <c r="I154" s="54"/>
      <c r="J154" s="54"/>
      <c r="K154" s="54"/>
      <c r="L154" s="54"/>
      <c r="N154" s="54"/>
      <c r="O154" s="54"/>
      <c r="S154" s="9" t="str">
        <f t="shared" si="5"/>
        <v>Consumption</v>
      </c>
    </row>
    <row r="155" spans="1:19" x14ac:dyDescent="0.2">
      <c r="A155" t="s">
        <v>8808</v>
      </c>
      <c r="B155" s="54">
        <v>1.329665341E-2</v>
      </c>
      <c r="D155" s="54"/>
      <c r="E155" s="54"/>
      <c r="F155" s="54"/>
      <c r="I155" s="54"/>
      <c r="J155" s="54"/>
      <c r="K155" s="54"/>
      <c r="L155" s="54"/>
      <c r="N155" s="54"/>
      <c r="O155" s="54"/>
      <c r="S155" s="9" t="str">
        <f t="shared" si="5"/>
        <v>Consumption</v>
      </c>
    </row>
    <row r="156" spans="1:19" x14ac:dyDescent="0.2">
      <c r="A156" t="s">
        <v>8552</v>
      </c>
      <c r="B156" s="54">
        <v>7.2356750410000004E-5</v>
      </c>
      <c r="D156" s="54"/>
      <c r="E156" s="54"/>
      <c r="F156" s="54"/>
      <c r="G156" s="54"/>
      <c r="J156" s="54"/>
      <c r="K156" s="54"/>
      <c r="L156" s="54"/>
      <c r="M156" s="54"/>
      <c r="N156" s="54"/>
      <c r="O156" s="54"/>
      <c r="S156" s="9" t="str">
        <f t="shared" si="5"/>
        <v>Consumption</v>
      </c>
    </row>
    <row r="157" spans="1:19" x14ac:dyDescent="0.2">
      <c r="A157" t="s">
        <v>8486</v>
      </c>
      <c r="B157" s="54">
        <v>-13.094999830000001</v>
      </c>
      <c r="D157" s="54"/>
      <c r="E157" s="54"/>
      <c r="F157" s="54"/>
      <c r="K157" s="54"/>
      <c r="L157" s="54"/>
      <c r="M157" s="54"/>
      <c r="N157" s="54"/>
      <c r="O157" s="54"/>
      <c r="S157" s="9" t="str">
        <f t="shared" si="5"/>
        <v>Production</v>
      </c>
    </row>
    <row r="158" spans="1:19" x14ac:dyDescent="0.2">
      <c r="A158" t="s">
        <v>8586</v>
      </c>
      <c r="B158" s="54">
        <v>3.926871707E-7</v>
      </c>
      <c r="D158" s="54"/>
      <c r="E158" s="54"/>
      <c r="F158" s="54"/>
      <c r="K158" s="54"/>
      <c r="L158" s="54"/>
      <c r="N158" s="54"/>
      <c r="O158" s="54"/>
      <c r="S158" s="9" t="str">
        <f t="shared" si="5"/>
        <v>Consumption</v>
      </c>
    </row>
    <row r="159" spans="1:19" x14ac:dyDescent="0.2">
      <c r="A159" t="s">
        <v>8814</v>
      </c>
      <c r="B159" s="54">
        <v>3.3107929970000001E-7</v>
      </c>
      <c r="D159" s="54"/>
      <c r="E159" s="54"/>
      <c r="F159" s="54"/>
      <c r="J159" s="54"/>
      <c r="K159" s="54"/>
      <c r="L159" s="54"/>
      <c r="N159" s="54"/>
      <c r="O159" s="54"/>
      <c r="S159" s="9" t="str">
        <f t="shared" si="5"/>
        <v>Consumption</v>
      </c>
    </row>
    <row r="160" spans="1:19" x14ac:dyDescent="0.2">
      <c r="A160" t="s">
        <v>184</v>
      </c>
      <c r="B160" s="54">
        <v>-1.479121096E-6</v>
      </c>
      <c r="D160" s="54"/>
      <c r="E160" s="54"/>
      <c r="F160" s="54"/>
      <c r="K160" s="54"/>
      <c r="L160" s="54"/>
      <c r="N160" s="54"/>
      <c r="O160" s="54"/>
      <c r="S160" s="9" t="str">
        <f t="shared" si="5"/>
        <v>Production</v>
      </c>
    </row>
    <row r="161" spans="1:19" x14ac:dyDescent="0.2">
      <c r="A161" t="s">
        <v>185</v>
      </c>
      <c r="B161" s="54">
        <v>-2.009198905E-7</v>
      </c>
      <c r="D161" s="54"/>
      <c r="E161" s="54"/>
      <c r="F161" s="54"/>
      <c r="G161" s="54"/>
      <c r="K161" s="54"/>
      <c r="L161" s="54"/>
      <c r="M161" s="54"/>
      <c r="N161" s="54"/>
      <c r="O161" s="54"/>
      <c r="S161" s="9" t="str">
        <f t="shared" si="5"/>
        <v>Production</v>
      </c>
    </row>
    <row r="162" spans="1:19" x14ac:dyDescent="0.2">
      <c r="A162" t="s">
        <v>192</v>
      </c>
      <c r="B162" s="54">
        <v>6.4400972959999995E-7</v>
      </c>
      <c r="D162" s="54"/>
      <c r="E162" s="54"/>
      <c r="F162" s="54"/>
      <c r="G162" s="54"/>
      <c r="K162" s="54"/>
      <c r="L162" s="54"/>
      <c r="N162" s="54"/>
      <c r="O162" s="54"/>
      <c r="S162" s="9" t="str">
        <f t="shared" si="5"/>
        <v>Consumption</v>
      </c>
    </row>
    <row r="163" spans="1:19" x14ac:dyDescent="0.2">
      <c r="A163" t="s">
        <v>193</v>
      </c>
      <c r="B163" s="54">
        <v>-2.7781915009999999E-6</v>
      </c>
      <c r="D163" s="54"/>
      <c r="E163" s="54"/>
      <c r="F163" s="54"/>
      <c r="G163" s="54"/>
      <c r="K163" s="54"/>
      <c r="L163" s="54"/>
      <c r="M163" s="54"/>
      <c r="N163" s="54"/>
      <c r="O163" s="54"/>
      <c r="S163" s="9" t="str">
        <f t="shared" si="5"/>
        <v>Production</v>
      </c>
    </row>
    <row r="164" spans="1:19" x14ac:dyDescent="0.2">
      <c r="A164" t="s">
        <v>8691</v>
      </c>
      <c r="B164" s="54">
        <v>-0.2389725261</v>
      </c>
      <c r="D164" s="54"/>
      <c r="E164" s="54"/>
      <c r="F164" s="54"/>
      <c r="K164" s="54"/>
      <c r="L164" s="54"/>
      <c r="N164" s="54"/>
      <c r="O164" s="54"/>
      <c r="S164" s="9" t="str">
        <f t="shared" si="5"/>
        <v>Production</v>
      </c>
    </row>
    <row r="165" spans="1:19" x14ac:dyDescent="0.2">
      <c r="A165" t="s">
        <v>8816</v>
      </c>
      <c r="B165" s="54">
        <v>-1.3245543E-6</v>
      </c>
      <c r="D165" s="54"/>
      <c r="E165" s="54"/>
      <c r="F165" s="54"/>
      <c r="K165" s="54"/>
      <c r="L165" s="54"/>
      <c r="M165" s="54"/>
      <c r="N165" s="54"/>
      <c r="O165" s="54"/>
      <c r="S165" s="9" t="str">
        <f t="shared" si="5"/>
        <v>Production</v>
      </c>
    </row>
    <row r="166" spans="1:19" x14ac:dyDescent="0.2">
      <c r="A166" t="s">
        <v>8817</v>
      </c>
      <c r="B166" s="54">
        <v>8.758715688E-7</v>
      </c>
      <c r="D166" s="54"/>
      <c r="E166" s="54"/>
      <c r="F166" s="54"/>
      <c r="H166" s="54"/>
      <c r="K166" s="54"/>
      <c r="L166" s="54"/>
      <c r="M166" s="54"/>
      <c r="N166" s="54"/>
      <c r="O166" s="54"/>
      <c r="S166" s="9" t="str">
        <f t="shared" si="5"/>
        <v>Consumption</v>
      </c>
    </row>
    <row r="167" spans="1:19" x14ac:dyDescent="0.2">
      <c r="A167" t="s">
        <v>8819</v>
      </c>
      <c r="B167" s="54">
        <v>-2.668500411E-7</v>
      </c>
      <c r="D167" s="54"/>
      <c r="E167" s="54"/>
      <c r="F167" s="54"/>
      <c r="G167" s="54"/>
      <c r="K167" s="54"/>
      <c r="L167" s="54"/>
      <c r="M167" s="54"/>
      <c r="N167" s="54"/>
      <c r="O167" s="54"/>
      <c r="S167" s="9" t="str">
        <f t="shared" si="5"/>
        <v>Production</v>
      </c>
    </row>
    <row r="168" spans="1:19" x14ac:dyDescent="0.2">
      <c r="A168" t="s">
        <v>8820</v>
      </c>
      <c r="B168" s="54">
        <v>9.3463071880000002E-7</v>
      </c>
      <c r="D168" s="54"/>
      <c r="E168" s="54"/>
      <c r="F168" s="54"/>
      <c r="G168" s="54"/>
      <c r="K168" s="54"/>
      <c r="L168" s="54"/>
      <c r="M168" s="54"/>
      <c r="N168" s="54"/>
      <c r="O168" s="54"/>
      <c r="S168" s="9" t="str">
        <f t="shared" si="5"/>
        <v>Consumption</v>
      </c>
    </row>
    <row r="169" spans="1:19" x14ac:dyDescent="0.2">
      <c r="A169" t="s">
        <v>202</v>
      </c>
      <c r="B169" s="54">
        <v>1.4632214650000001E-6</v>
      </c>
      <c r="D169" s="54"/>
      <c r="E169" s="54"/>
      <c r="F169" s="54"/>
      <c r="G169" s="54"/>
      <c r="K169" s="54"/>
      <c r="L169" s="54"/>
      <c r="M169" s="54"/>
      <c r="N169" s="54"/>
      <c r="O169" s="54"/>
      <c r="S169" s="9" t="str">
        <f t="shared" si="5"/>
        <v>Consumption</v>
      </c>
    </row>
    <row r="170" spans="1:19" x14ac:dyDescent="0.2">
      <c r="A170" t="s">
        <v>8821</v>
      </c>
      <c r="B170" s="54">
        <v>5.9207369360000001E-6</v>
      </c>
      <c r="D170" s="54"/>
      <c r="E170" s="54"/>
      <c r="F170" s="54"/>
      <c r="K170" s="54"/>
      <c r="L170" s="54"/>
      <c r="N170" s="54"/>
      <c r="O170" s="54"/>
      <c r="S170" s="9" t="str">
        <f t="shared" si="5"/>
        <v>Consumption</v>
      </c>
    </row>
    <row r="171" spans="1:19" x14ac:dyDescent="0.2">
      <c r="A171" t="s">
        <v>8702</v>
      </c>
      <c r="B171" s="54">
        <v>9.6911436E-6</v>
      </c>
      <c r="D171" s="54"/>
      <c r="E171" s="54"/>
      <c r="F171" s="54"/>
      <c r="K171" s="54"/>
      <c r="L171" s="54"/>
      <c r="N171" s="54"/>
      <c r="O171" s="54"/>
      <c r="S171" s="9" t="str">
        <f t="shared" si="5"/>
        <v>Consumption</v>
      </c>
    </row>
    <row r="172" spans="1:19" x14ac:dyDescent="0.2">
      <c r="A172" t="s">
        <v>8822</v>
      </c>
      <c r="B172" s="54">
        <v>1.0510893349999999E-5</v>
      </c>
      <c r="D172" s="54"/>
      <c r="E172" s="54"/>
      <c r="F172" s="54"/>
      <c r="K172" s="54"/>
      <c r="L172" s="54"/>
      <c r="N172" s="54"/>
      <c r="O172" s="54"/>
      <c r="S172" s="9" t="str">
        <f t="shared" si="5"/>
        <v>Consumption</v>
      </c>
    </row>
    <row r="173" spans="1:19" x14ac:dyDescent="0.2">
      <c r="A173" t="s">
        <v>8823</v>
      </c>
      <c r="B173" s="54">
        <v>1.2945868540000001E-5</v>
      </c>
      <c r="D173" s="54"/>
      <c r="E173" s="54"/>
      <c r="F173" s="54"/>
      <c r="G173" s="54"/>
      <c r="K173" s="54"/>
      <c r="L173" s="54"/>
      <c r="M173" s="54"/>
      <c r="N173" s="54"/>
      <c r="O173" s="54"/>
      <c r="S173" s="9" t="str">
        <f t="shared" si="5"/>
        <v>Consumption</v>
      </c>
    </row>
    <row r="174" spans="1:19" x14ac:dyDescent="0.2">
      <c r="A174" t="s">
        <v>8824</v>
      </c>
      <c r="B174" s="54">
        <v>1.101023194E-5</v>
      </c>
      <c r="D174" s="54"/>
      <c r="E174" s="54"/>
      <c r="F174" s="54"/>
      <c r="K174" s="54"/>
      <c r="L174" s="54"/>
      <c r="M174" s="54"/>
      <c r="N174" s="54"/>
      <c r="O174" s="54"/>
      <c r="S174" s="9" t="str">
        <f t="shared" si="5"/>
        <v>Consumption</v>
      </c>
    </row>
    <row r="175" spans="1:19" x14ac:dyDescent="0.2">
      <c r="A175" t="s">
        <v>8825</v>
      </c>
      <c r="B175" s="54">
        <v>1.3801239210000001E-5</v>
      </c>
      <c r="D175" s="54"/>
      <c r="E175" s="54"/>
      <c r="F175" s="54"/>
      <c r="K175" s="54"/>
      <c r="L175" s="54"/>
      <c r="N175" s="54"/>
      <c r="O175" s="54"/>
      <c r="S175" s="9" t="str">
        <f t="shared" si="5"/>
        <v>Consumption</v>
      </c>
    </row>
    <row r="176" spans="1:19" x14ac:dyDescent="0.2">
      <c r="A176" t="s">
        <v>8826</v>
      </c>
      <c r="B176" s="54">
        <v>3.5527136790000002E-13</v>
      </c>
      <c r="D176" s="54"/>
      <c r="E176" s="54"/>
      <c r="F176" s="54"/>
      <c r="G176" s="54"/>
      <c r="K176" s="54"/>
      <c r="L176" s="54"/>
      <c r="M176" s="54"/>
      <c r="N176" s="54"/>
      <c r="O176" s="54"/>
      <c r="S176" s="9" t="str">
        <f t="shared" si="5"/>
        <v>Consumption</v>
      </c>
    </row>
    <row r="177" spans="1:19" x14ac:dyDescent="0.2">
      <c r="A177" t="s">
        <v>8828</v>
      </c>
      <c r="B177" s="54">
        <v>7.2901684689999995E-12</v>
      </c>
      <c r="D177" s="54"/>
      <c r="E177" s="54"/>
      <c r="F177" s="54"/>
      <c r="G177" s="54"/>
      <c r="K177" s="54"/>
      <c r="L177" s="54"/>
      <c r="M177" s="54"/>
      <c r="N177" s="54"/>
      <c r="O177" s="54"/>
      <c r="S177" s="9" t="str">
        <f t="shared" si="5"/>
        <v>Consumption</v>
      </c>
    </row>
    <row r="178" spans="1:19" x14ac:dyDescent="0.2">
      <c r="A178" t="s">
        <v>8829</v>
      </c>
      <c r="B178" s="54">
        <v>5.2935433810000002E-13</v>
      </c>
      <c r="D178" s="54"/>
      <c r="E178" s="54"/>
      <c r="F178" s="54"/>
      <c r="K178" s="54"/>
      <c r="L178" s="54"/>
      <c r="N178" s="54"/>
      <c r="O178" s="54"/>
      <c r="S178" s="9" t="str">
        <f t="shared" si="5"/>
        <v>Consumption</v>
      </c>
    </row>
    <row r="179" spans="1:19" x14ac:dyDescent="0.2">
      <c r="A179" t="s">
        <v>8830</v>
      </c>
      <c r="B179" s="54">
        <v>-1.3827161639999999E-10</v>
      </c>
      <c r="D179" s="54"/>
      <c r="E179" s="54"/>
      <c r="F179" s="54"/>
      <c r="G179" s="54"/>
      <c r="H179" s="54"/>
      <c r="K179" s="54"/>
      <c r="L179" s="54"/>
      <c r="M179" s="54"/>
      <c r="N179" s="54"/>
      <c r="O179" s="54"/>
      <c r="S179" s="9" t="str">
        <f t="shared" si="5"/>
        <v>Production</v>
      </c>
    </row>
    <row r="180" spans="1:19" x14ac:dyDescent="0.2">
      <c r="A180" t="s">
        <v>8831</v>
      </c>
      <c r="B180" s="54">
        <v>-9.8054897530000002E-12</v>
      </c>
      <c r="D180" s="54"/>
      <c r="E180" s="54"/>
      <c r="F180" s="54"/>
      <c r="G180" s="54"/>
      <c r="K180" s="54"/>
      <c r="L180" s="54"/>
      <c r="M180" s="54"/>
      <c r="N180" s="54"/>
      <c r="O180" s="54"/>
      <c r="S180" s="9" t="str">
        <f t="shared" si="5"/>
        <v>Production</v>
      </c>
    </row>
    <row r="181" spans="1:19" x14ac:dyDescent="0.2">
      <c r="A181" t="s">
        <v>8832</v>
      </c>
      <c r="B181" s="54">
        <v>-4.4408920990000004E-15</v>
      </c>
      <c r="D181" s="54"/>
      <c r="E181" s="54"/>
      <c r="F181" s="54"/>
      <c r="K181" s="54"/>
      <c r="L181" s="54"/>
      <c r="N181" s="54"/>
      <c r="O181" s="54"/>
      <c r="S181" s="9" t="str">
        <f t="shared" si="5"/>
        <v>Production</v>
      </c>
    </row>
    <row r="182" spans="1:19" x14ac:dyDescent="0.2">
      <c r="A182" t="s">
        <v>8836</v>
      </c>
      <c r="B182" s="54">
        <v>1.403321903E-11</v>
      </c>
      <c r="D182" s="54"/>
      <c r="E182" s="54"/>
      <c r="F182" s="54"/>
      <c r="K182" s="54"/>
      <c r="L182" s="54"/>
      <c r="N182" s="54"/>
      <c r="O182" s="54"/>
      <c r="S182" s="9" t="str">
        <f t="shared" si="5"/>
        <v>Consumption</v>
      </c>
    </row>
    <row r="183" spans="1:19" x14ac:dyDescent="0.2">
      <c r="A183" t="s">
        <v>8837</v>
      </c>
      <c r="B183" s="54">
        <v>3.5889633399999999E-6</v>
      </c>
      <c r="D183" s="54"/>
      <c r="E183" s="54"/>
      <c r="F183" s="54"/>
      <c r="K183" s="54"/>
      <c r="L183" s="54"/>
      <c r="M183" s="54"/>
      <c r="N183" s="54"/>
      <c r="O183" s="54"/>
      <c r="S183" s="9" t="str">
        <f t="shared" si="5"/>
        <v>Consumption</v>
      </c>
    </row>
    <row r="184" spans="1:19" x14ac:dyDescent="0.2">
      <c r="A184" t="s">
        <v>8838</v>
      </c>
      <c r="B184" s="54">
        <v>1.092459456E-13</v>
      </c>
      <c r="D184" s="54"/>
      <c r="E184" s="54"/>
      <c r="F184" s="54"/>
      <c r="G184" s="54"/>
      <c r="K184" s="54"/>
      <c r="L184" s="54"/>
      <c r="N184" s="54"/>
      <c r="O184" s="54"/>
      <c r="S184" s="9" t="str">
        <f t="shared" si="5"/>
        <v>Consumption</v>
      </c>
    </row>
    <row r="185" spans="1:19" x14ac:dyDescent="0.2">
      <c r="A185" t="s">
        <v>8853</v>
      </c>
      <c r="B185" s="54">
        <v>2.9592598940000002E-7</v>
      </c>
      <c r="D185" s="54"/>
      <c r="E185" s="54"/>
      <c r="F185" s="54"/>
      <c r="G185" s="54"/>
      <c r="K185" s="54"/>
      <c r="L185" s="54"/>
      <c r="N185" s="54"/>
      <c r="O185" s="54"/>
      <c r="S185" s="9" t="str">
        <f t="shared" si="5"/>
        <v>Consumption</v>
      </c>
    </row>
    <row r="186" spans="1:19" x14ac:dyDescent="0.2">
      <c r="A186" t="s">
        <v>211</v>
      </c>
      <c r="B186" s="54">
        <v>6.5381701339999996E-7</v>
      </c>
      <c r="D186" s="54"/>
      <c r="E186" s="54"/>
      <c r="F186" s="54"/>
      <c r="G186" s="54"/>
      <c r="K186" s="54"/>
      <c r="L186" s="54"/>
      <c r="N186" s="54"/>
      <c r="O186" s="54"/>
      <c r="S186" s="9" t="str">
        <f t="shared" si="5"/>
        <v>Consumption</v>
      </c>
    </row>
    <row r="187" spans="1:19" x14ac:dyDescent="0.2">
      <c r="A187" t="s">
        <v>212</v>
      </c>
      <c r="B187" s="54">
        <v>3.3440313919999999E-2</v>
      </c>
      <c r="D187" s="54"/>
      <c r="E187" s="54"/>
      <c r="F187" s="54"/>
      <c r="G187" s="54"/>
      <c r="H187" s="54"/>
      <c r="K187" s="54"/>
      <c r="L187" s="54"/>
      <c r="M187" s="54"/>
      <c r="N187" s="54"/>
      <c r="O187" s="54"/>
      <c r="S187" s="9" t="str">
        <f t="shared" si="5"/>
        <v>Consumption</v>
      </c>
    </row>
    <row r="188" spans="1:19" x14ac:dyDescent="0.2">
      <c r="A188" t="s">
        <v>8855</v>
      </c>
      <c r="B188" s="54">
        <v>2.6941261799999999E-5</v>
      </c>
      <c r="D188" s="54"/>
      <c r="E188" s="54"/>
      <c r="F188" s="54"/>
      <c r="G188" s="54"/>
      <c r="H188" s="54"/>
      <c r="K188" s="54"/>
      <c r="L188" s="54"/>
      <c r="N188" s="54"/>
      <c r="O188" s="54"/>
      <c r="S188" s="9" t="str">
        <f t="shared" si="5"/>
        <v>Consumption</v>
      </c>
    </row>
    <row r="189" spans="1:19" x14ac:dyDescent="0.2">
      <c r="A189" t="s">
        <v>8857</v>
      </c>
      <c r="B189" s="54">
        <v>8.0706421940000004E-4</v>
      </c>
      <c r="D189" s="54"/>
      <c r="E189" s="54"/>
      <c r="F189" s="54"/>
      <c r="G189" s="54"/>
      <c r="K189" s="54"/>
      <c r="L189" s="54"/>
      <c r="N189" s="54"/>
      <c r="O189" s="54"/>
      <c r="S189" s="9" t="str">
        <f t="shared" si="5"/>
        <v>Consumption</v>
      </c>
    </row>
    <row r="190" spans="1:19" x14ac:dyDescent="0.2">
      <c r="A190" t="s">
        <v>213</v>
      </c>
      <c r="B190" s="54">
        <v>-0.62378281270000002</v>
      </c>
      <c r="D190" s="54"/>
      <c r="E190" s="54"/>
      <c r="F190" s="54"/>
      <c r="K190" s="54"/>
      <c r="L190" s="54"/>
      <c r="N190" s="54"/>
      <c r="O190" s="54"/>
      <c r="S190" s="9" t="str">
        <f t="shared" si="5"/>
        <v>Production</v>
      </c>
    </row>
    <row r="191" spans="1:19" x14ac:dyDescent="0.2">
      <c r="A191" t="s">
        <v>8621</v>
      </c>
      <c r="B191" s="54">
        <v>0.3419962627</v>
      </c>
      <c r="D191" s="54"/>
      <c r="E191" s="54"/>
      <c r="F191" s="54"/>
      <c r="K191" s="54"/>
      <c r="L191" s="54"/>
      <c r="N191" s="54"/>
      <c r="O191" s="54"/>
      <c r="S191" s="9" t="str">
        <f t="shared" si="5"/>
        <v>Consumption</v>
      </c>
    </row>
    <row r="192" spans="1:19" x14ac:dyDescent="0.2">
      <c r="A192" t="s">
        <v>8587</v>
      </c>
      <c r="B192" s="54">
        <v>4.7513304959999998E-4</v>
      </c>
      <c r="D192" s="54"/>
      <c r="E192" s="54"/>
      <c r="F192" s="54"/>
      <c r="K192" s="54"/>
      <c r="L192" s="54"/>
      <c r="N192" s="54"/>
      <c r="O192" s="54"/>
      <c r="S192" s="9" t="str">
        <f t="shared" si="5"/>
        <v>Consumption</v>
      </c>
    </row>
    <row r="193" spans="1:19" x14ac:dyDescent="0.2">
      <c r="A193" t="s">
        <v>220</v>
      </c>
      <c r="B193" s="54">
        <v>1.54198512E-5</v>
      </c>
      <c r="D193" s="54"/>
      <c r="E193" s="54"/>
      <c r="F193" s="54"/>
      <c r="G193" s="54"/>
      <c r="H193" s="54"/>
      <c r="J193" s="54"/>
      <c r="K193" s="54"/>
      <c r="L193" s="54"/>
      <c r="M193" s="54"/>
      <c r="N193" s="54"/>
      <c r="O193" s="54"/>
      <c r="S193" s="9" t="str">
        <f t="shared" si="5"/>
        <v>Consumption</v>
      </c>
    </row>
    <row r="194" spans="1:19" x14ac:dyDescent="0.2">
      <c r="A194" t="s">
        <v>221</v>
      </c>
      <c r="B194" s="54">
        <v>2.6320656069999999E-5</v>
      </c>
      <c r="D194" s="54"/>
      <c r="E194" s="54"/>
      <c r="F194" s="54"/>
      <c r="K194" s="54"/>
      <c r="L194" s="54"/>
      <c r="N194" s="54"/>
      <c r="O194" s="54"/>
      <c r="S194" s="9" t="str">
        <f t="shared" si="5"/>
        <v>Consumption</v>
      </c>
    </row>
    <row r="195" spans="1:19" x14ac:dyDescent="0.2">
      <c r="A195" t="s">
        <v>222</v>
      </c>
      <c r="B195" s="54">
        <v>4.9692146789999999E-4</v>
      </c>
      <c r="D195" s="54"/>
      <c r="E195" s="54"/>
      <c r="F195" s="54"/>
      <c r="K195" s="54"/>
      <c r="L195" s="54"/>
      <c r="M195" s="54"/>
      <c r="N195" s="54"/>
      <c r="O195" s="54"/>
      <c r="S195" s="9" t="str">
        <f t="shared" si="5"/>
        <v>Consumption</v>
      </c>
    </row>
    <row r="196" spans="1:19" x14ac:dyDescent="0.2">
      <c r="A196" t="s">
        <v>223</v>
      </c>
      <c r="B196" s="54">
        <v>4.3830486320000003E-5</v>
      </c>
      <c r="D196" s="54"/>
      <c r="E196" s="54"/>
      <c r="F196" s="54"/>
      <c r="K196" s="54"/>
      <c r="L196" s="54"/>
      <c r="N196" s="54"/>
      <c r="O196" s="54"/>
      <c r="S196" s="9" t="str">
        <f t="shared" si="5"/>
        <v>Consumption</v>
      </c>
    </row>
    <row r="197" spans="1:19" x14ac:dyDescent="0.2">
      <c r="A197" t="s">
        <v>228</v>
      </c>
      <c r="B197" s="54">
        <v>8.1899904509999997E-6</v>
      </c>
      <c r="D197" s="54"/>
      <c r="E197" s="54"/>
      <c r="F197" s="54"/>
      <c r="K197" s="54"/>
      <c r="L197" s="54"/>
      <c r="N197" s="54"/>
      <c r="O197" s="54"/>
      <c r="S197" s="9" t="str">
        <f t="shared" si="5"/>
        <v>Consumption</v>
      </c>
    </row>
    <row r="198" spans="1:19" x14ac:dyDescent="0.2">
      <c r="A198" t="s">
        <v>229</v>
      </c>
      <c r="B198" s="54">
        <v>1.254366261E-5</v>
      </c>
      <c r="D198" s="54"/>
      <c r="E198" s="54"/>
      <c r="F198" s="54"/>
      <c r="K198" s="54"/>
      <c r="L198" s="54"/>
      <c r="N198" s="54"/>
      <c r="O198" s="54"/>
      <c r="S198" s="9" t="str">
        <f t="shared" si="5"/>
        <v>Consumption</v>
      </c>
    </row>
    <row r="199" spans="1:19" x14ac:dyDescent="0.2">
      <c r="A199" t="s">
        <v>230</v>
      </c>
      <c r="B199" s="54">
        <v>6.5944727650000005E-5</v>
      </c>
      <c r="D199" s="54"/>
      <c r="E199" s="54"/>
      <c r="F199" s="54"/>
      <c r="K199" s="54"/>
      <c r="L199" s="54"/>
      <c r="N199" s="54"/>
      <c r="O199" s="54"/>
      <c r="S199" s="9" t="str">
        <f t="shared" si="5"/>
        <v>Consumption</v>
      </c>
    </row>
    <row r="200" spans="1:19" x14ac:dyDescent="0.2">
      <c r="A200" t="s">
        <v>231</v>
      </c>
      <c r="B200" s="54">
        <v>6.2274483420000001E-5</v>
      </c>
      <c r="D200" s="54"/>
      <c r="E200" s="54"/>
      <c r="F200" s="54"/>
      <c r="K200" s="54"/>
      <c r="L200" s="54"/>
      <c r="N200" s="54"/>
      <c r="O200" s="54"/>
      <c r="S200" s="9" t="str">
        <f t="shared" si="5"/>
        <v>Consumption</v>
      </c>
    </row>
    <row r="201" spans="1:19" x14ac:dyDescent="0.2">
      <c r="A201" t="s">
        <v>233</v>
      </c>
      <c r="B201" s="54">
        <v>0.18736371860000001</v>
      </c>
      <c r="D201" s="54"/>
      <c r="E201" s="54"/>
      <c r="F201" s="54"/>
      <c r="K201" s="54"/>
      <c r="L201" s="54"/>
      <c r="N201" s="54"/>
      <c r="O201" s="54"/>
      <c r="S201" s="9" t="str">
        <f t="shared" si="5"/>
        <v>Consumption</v>
      </c>
    </row>
    <row r="202" spans="1:19" x14ac:dyDescent="0.2">
      <c r="A202" t="s">
        <v>234</v>
      </c>
      <c r="B202" s="54">
        <v>6.3951246370000003E-6</v>
      </c>
      <c r="D202" s="54"/>
      <c r="E202" s="54"/>
      <c r="F202" s="54"/>
      <c r="K202" s="54"/>
      <c r="L202" s="54"/>
      <c r="N202" s="54"/>
      <c r="O202" s="54"/>
      <c r="S202" s="9" t="str">
        <f t="shared" si="5"/>
        <v>Consumption</v>
      </c>
    </row>
    <row r="203" spans="1:19" x14ac:dyDescent="0.2">
      <c r="A203" t="s">
        <v>236</v>
      </c>
      <c r="B203" s="54">
        <v>0.39844048510000002</v>
      </c>
      <c r="D203" s="54"/>
      <c r="E203" s="54"/>
      <c r="F203" s="54"/>
      <c r="K203" s="54"/>
      <c r="L203" s="54"/>
      <c r="N203" s="54"/>
      <c r="O203" s="54"/>
      <c r="S203" s="9" t="str">
        <f t="shared" si="5"/>
        <v>Consumption</v>
      </c>
    </row>
    <row r="204" spans="1:19" x14ac:dyDescent="0.2">
      <c r="A204" t="s">
        <v>237</v>
      </c>
      <c r="B204" s="54">
        <v>1.8262324440000001E-5</v>
      </c>
      <c r="D204" s="54"/>
      <c r="E204" s="54"/>
      <c r="F204" s="54"/>
      <c r="K204" s="54"/>
      <c r="L204" s="54"/>
      <c r="N204" s="54"/>
      <c r="O204" s="54"/>
      <c r="S204" s="9" t="str">
        <f t="shared" ref="S204:S226" si="6">IF(B204&gt;0,"Consumption","Production")</f>
        <v>Consumption</v>
      </c>
    </row>
    <row r="205" spans="1:19" x14ac:dyDescent="0.2">
      <c r="A205" t="s">
        <v>244</v>
      </c>
      <c r="B205" s="54">
        <v>-8.7664366860000003E-7</v>
      </c>
      <c r="D205" s="54"/>
      <c r="E205" s="54"/>
      <c r="F205" s="54"/>
      <c r="K205" s="54"/>
      <c r="L205" s="54"/>
      <c r="M205" s="54"/>
      <c r="N205" s="54"/>
      <c r="O205" s="54"/>
      <c r="S205" s="9" t="str">
        <f t="shared" si="6"/>
        <v>Production</v>
      </c>
    </row>
    <row r="206" spans="1:19" x14ac:dyDescent="0.2">
      <c r="A206" t="s">
        <v>249</v>
      </c>
      <c r="B206" s="54">
        <v>3.7639551920000001E-4</v>
      </c>
      <c r="D206" s="54"/>
      <c r="E206" s="54"/>
      <c r="F206" s="54"/>
      <c r="K206" s="54"/>
      <c r="L206" s="54"/>
      <c r="N206" s="54"/>
      <c r="O206" s="54"/>
      <c r="S206" s="9" t="str">
        <f t="shared" si="6"/>
        <v>Consumption</v>
      </c>
    </row>
    <row r="207" spans="1:19" x14ac:dyDescent="0.2">
      <c r="A207" t="s">
        <v>252</v>
      </c>
      <c r="B207" s="54">
        <v>1.1709852229999999E-5</v>
      </c>
      <c r="D207" s="54"/>
      <c r="E207" s="54"/>
      <c r="F207" s="54"/>
      <c r="K207" s="54"/>
      <c r="L207" s="54"/>
      <c r="N207" s="54"/>
      <c r="O207" s="54"/>
      <c r="S207" s="9" t="str">
        <f t="shared" si="6"/>
        <v>Consumption</v>
      </c>
    </row>
    <row r="208" spans="1:19" x14ac:dyDescent="0.2">
      <c r="A208" t="s">
        <v>253</v>
      </c>
      <c r="B208" s="54">
        <v>4.1428340050000001</v>
      </c>
      <c r="D208" s="54"/>
      <c r="E208" s="54"/>
      <c r="F208" s="54"/>
      <c r="J208" s="54"/>
      <c r="K208" s="54"/>
      <c r="L208" s="54"/>
      <c r="N208" s="54"/>
      <c r="O208" s="54"/>
      <c r="S208" s="9" t="str">
        <f t="shared" si="6"/>
        <v>Consumption</v>
      </c>
    </row>
    <row r="209" spans="1:19" x14ac:dyDescent="0.2">
      <c r="A209" t="s">
        <v>254</v>
      </c>
      <c r="B209" s="54">
        <v>0.1042102134</v>
      </c>
      <c r="D209" s="54"/>
      <c r="E209" s="54"/>
      <c r="F209" s="54"/>
      <c r="K209" s="54"/>
      <c r="L209" s="54"/>
      <c r="N209" s="54"/>
      <c r="O209" s="54"/>
      <c r="S209" s="9" t="str">
        <f t="shared" si="6"/>
        <v>Consumption</v>
      </c>
    </row>
    <row r="210" spans="1:19" x14ac:dyDescent="0.2">
      <c r="A210" t="s">
        <v>255</v>
      </c>
      <c r="B210" s="54">
        <v>1.7907168919999999E-6</v>
      </c>
      <c r="D210" s="54"/>
      <c r="E210" s="54"/>
      <c r="F210" s="54"/>
      <c r="K210" s="54"/>
      <c r="L210" s="54"/>
      <c r="N210" s="54"/>
      <c r="O210" s="54"/>
      <c r="S210" s="9" t="str">
        <f t="shared" si="6"/>
        <v>Consumption</v>
      </c>
    </row>
    <row r="211" spans="1:19" x14ac:dyDescent="0.2">
      <c r="A211" t="s">
        <v>413</v>
      </c>
      <c r="B211" s="54">
        <v>-1.7149626440000001</v>
      </c>
      <c r="D211" s="54"/>
      <c r="E211" s="54"/>
      <c r="F211" s="54"/>
      <c r="K211" s="54"/>
      <c r="L211" s="54"/>
      <c r="N211" s="54"/>
      <c r="O211" s="54"/>
      <c r="S211" s="9" t="str">
        <f t="shared" si="6"/>
        <v>Production</v>
      </c>
    </row>
    <row r="212" spans="1:19" x14ac:dyDescent="0.2">
      <c r="A212" t="s">
        <v>8867</v>
      </c>
      <c r="B212" s="54">
        <v>8.8940796460000002E-6</v>
      </c>
      <c r="D212" s="54"/>
      <c r="E212" s="54"/>
      <c r="F212" s="54"/>
      <c r="K212" s="54"/>
      <c r="L212" s="54"/>
      <c r="N212" s="54"/>
      <c r="O212" s="54"/>
      <c r="S212" s="9" t="str">
        <f t="shared" si="6"/>
        <v>Consumption</v>
      </c>
    </row>
    <row r="213" spans="1:19" x14ac:dyDescent="0.2">
      <c r="A213" t="s">
        <v>8487</v>
      </c>
      <c r="B213" s="54">
        <v>1.141785946E-4</v>
      </c>
      <c r="D213" s="54"/>
      <c r="E213" s="54"/>
      <c r="F213" s="54"/>
      <c r="K213" s="54"/>
      <c r="L213" s="54"/>
      <c r="N213" s="54"/>
      <c r="O213" s="54"/>
      <c r="S213" s="9" t="str">
        <f t="shared" si="6"/>
        <v>Consumption</v>
      </c>
    </row>
    <row r="214" spans="1:19" x14ac:dyDescent="0.2">
      <c r="A214" t="s">
        <v>256</v>
      </c>
      <c r="B214" s="54">
        <v>2.395599102E-3</v>
      </c>
      <c r="D214" s="54"/>
      <c r="E214" s="54"/>
      <c r="F214" s="54"/>
      <c r="K214" s="54"/>
      <c r="L214" s="54"/>
      <c r="N214" s="54"/>
      <c r="O214" s="54"/>
      <c r="S214" s="9" t="str">
        <f t="shared" si="6"/>
        <v>Consumption</v>
      </c>
    </row>
    <row r="215" spans="1:19" x14ac:dyDescent="0.2">
      <c r="A215" t="s">
        <v>257</v>
      </c>
      <c r="B215" s="54">
        <v>5.253053726E-7</v>
      </c>
      <c r="D215" s="54"/>
      <c r="E215" s="54"/>
      <c r="F215" s="54"/>
      <c r="K215" s="54"/>
      <c r="L215" s="54"/>
      <c r="N215" s="54"/>
      <c r="O215" s="54"/>
      <c r="S215" s="9" t="str">
        <f t="shared" si="6"/>
        <v>Consumption</v>
      </c>
    </row>
    <row r="216" spans="1:19" x14ac:dyDescent="0.2">
      <c r="A216" t="s">
        <v>258</v>
      </c>
      <c r="B216" s="54">
        <v>5.8263069979999997</v>
      </c>
      <c r="D216" s="54"/>
      <c r="E216" s="54"/>
      <c r="F216" s="54"/>
      <c r="K216" s="54"/>
      <c r="L216" s="54"/>
      <c r="N216" s="54"/>
      <c r="O216" s="54"/>
      <c r="S216" s="9" t="str">
        <f t="shared" si="6"/>
        <v>Consumption</v>
      </c>
    </row>
    <row r="217" spans="1:19" x14ac:dyDescent="0.2">
      <c r="A217" t="s">
        <v>8488</v>
      </c>
      <c r="B217" s="54">
        <v>-6.9197504309999998</v>
      </c>
      <c r="D217" s="54"/>
      <c r="E217" s="54"/>
      <c r="F217" s="54"/>
      <c r="K217" s="54"/>
      <c r="L217" s="54"/>
      <c r="N217" s="54"/>
      <c r="O217" s="54"/>
      <c r="S217" s="9" t="str">
        <f t="shared" si="6"/>
        <v>Production</v>
      </c>
    </row>
    <row r="218" spans="1:19" x14ac:dyDescent="0.2">
      <c r="A218" t="s">
        <v>8869</v>
      </c>
      <c r="B218" s="54">
        <v>9.5306280619999994E-6</v>
      </c>
      <c r="D218" s="54"/>
      <c r="E218" s="54"/>
      <c r="F218" s="54"/>
      <c r="K218" s="54"/>
      <c r="L218" s="54"/>
      <c r="N218" s="54"/>
      <c r="O218" s="54"/>
      <c r="S218" s="9" t="str">
        <f t="shared" si="6"/>
        <v>Consumption</v>
      </c>
    </row>
    <row r="219" spans="1:19" x14ac:dyDescent="0.2">
      <c r="A219" t="s">
        <v>263</v>
      </c>
      <c r="B219" s="54">
        <v>-3.4565660330000001E-7</v>
      </c>
      <c r="D219" s="54"/>
      <c r="E219" s="54"/>
      <c r="F219" s="54"/>
      <c r="K219" s="54"/>
      <c r="L219" s="54"/>
      <c r="N219" s="54"/>
      <c r="O219" s="54"/>
      <c r="S219" s="9" t="str">
        <f t="shared" si="6"/>
        <v>Production</v>
      </c>
    </row>
    <row r="220" spans="1:19" x14ac:dyDescent="0.2">
      <c r="A220" t="s">
        <v>8871</v>
      </c>
      <c r="B220" s="54">
        <v>-7.0347011649999996E-6</v>
      </c>
      <c r="D220" s="54"/>
      <c r="E220" s="54"/>
      <c r="F220" s="54"/>
      <c r="K220" s="54"/>
      <c r="L220" s="54"/>
      <c r="N220" s="54"/>
      <c r="O220" s="54"/>
      <c r="S220" s="9" t="str">
        <f t="shared" si="6"/>
        <v>Production</v>
      </c>
    </row>
    <row r="221" spans="1:19" x14ac:dyDescent="0.2">
      <c r="A221" t="s">
        <v>268</v>
      </c>
      <c r="B221" s="54">
        <v>4.9996760029999997E-2</v>
      </c>
      <c r="D221" s="54"/>
      <c r="E221" s="54"/>
      <c r="F221" s="54"/>
      <c r="K221" s="54"/>
      <c r="L221" s="54"/>
      <c r="N221" s="54"/>
      <c r="O221" s="54"/>
      <c r="S221" s="9" t="str">
        <f t="shared" si="6"/>
        <v>Consumption</v>
      </c>
    </row>
    <row r="222" spans="1:19" x14ac:dyDescent="0.2">
      <c r="A222" t="s">
        <v>269</v>
      </c>
      <c r="B222" s="54">
        <v>1.2706641519999999E-5</v>
      </c>
      <c r="D222" s="54"/>
      <c r="E222" s="54"/>
      <c r="F222" s="54"/>
      <c r="K222" s="54"/>
      <c r="L222" s="54"/>
      <c r="N222" s="54"/>
      <c r="O222" s="54"/>
      <c r="S222" s="9" t="str">
        <f t="shared" si="6"/>
        <v>Consumption</v>
      </c>
    </row>
    <row r="223" spans="1:19" x14ac:dyDescent="0.2">
      <c r="A223" t="s">
        <v>8878</v>
      </c>
      <c r="B223" s="54">
        <v>8.8696562769999997E-6</v>
      </c>
      <c r="D223" s="54"/>
      <c r="E223" s="54"/>
      <c r="F223" s="54"/>
      <c r="K223" s="54"/>
      <c r="L223" s="54"/>
      <c r="N223" s="54"/>
      <c r="O223" s="54"/>
      <c r="S223" s="9" t="str">
        <f t="shared" si="6"/>
        <v>Consumption</v>
      </c>
    </row>
    <row r="224" spans="1:19" x14ac:dyDescent="0.2">
      <c r="A224" t="s">
        <v>8588</v>
      </c>
      <c r="B224" s="54">
        <v>0.1369115669</v>
      </c>
      <c r="D224" s="54"/>
      <c r="E224" s="54"/>
      <c r="F224" s="54"/>
      <c r="K224" s="54"/>
      <c r="N224" s="54"/>
      <c r="O224" s="54"/>
      <c r="S224" s="9" t="str">
        <f t="shared" si="6"/>
        <v>Consumption</v>
      </c>
    </row>
    <row r="225" spans="1:19" x14ac:dyDescent="0.2">
      <c r="A225" t="s">
        <v>86</v>
      </c>
      <c r="B225" s="54">
        <v>-2.2626819669999998</v>
      </c>
      <c r="D225" s="54"/>
      <c r="E225" s="54"/>
      <c r="F225" s="54"/>
      <c r="K225" s="54"/>
      <c r="N225" s="54"/>
      <c r="O225" s="54"/>
      <c r="S225" s="9" t="str">
        <f t="shared" si="6"/>
        <v>Production</v>
      </c>
    </row>
    <row r="226" spans="1:19" x14ac:dyDescent="0.2">
      <c r="A226" t="s">
        <v>87</v>
      </c>
      <c r="B226" s="54">
        <v>1.40271223E-5</v>
      </c>
      <c r="D226" s="54"/>
      <c r="E226" s="54"/>
      <c r="F226" s="54"/>
      <c r="K226" s="54"/>
      <c r="L226" s="54"/>
      <c r="N226" s="54"/>
      <c r="O226" s="54"/>
      <c r="S226" s="9" t="str">
        <f t="shared" si="6"/>
        <v>Consumption</v>
      </c>
    </row>
    <row r="227" spans="1:19" x14ac:dyDescent="0.2">
      <c r="A227" t="s">
        <v>8886</v>
      </c>
      <c r="B227" s="54">
        <v>37.700000760000002</v>
      </c>
      <c r="D227" s="54"/>
      <c r="E227" s="54"/>
      <c r="F227" s="54"/>
      <c r="K227" s="54"/>
      <c r="L227" s="54"/>
      <c r="N227" s="54"/>
      <c r="O227" s="54"/>
    </row>
    <row r="228" spans="1:19" x14ac:dyDescent="0.2">
      <c r="A228" t="s">
        <v>8888</v>
      </c>
      <c r="B228" s="54">
        <v>1.2789769239999999E-13</v>
      </c>
      <c r="D228" s="54"/>
      <c r="E228" s="54"/>
      <c r="F228" s="54"/>
      <c r="N228" s="54"/>
      <c r="O228" s="54"/>
    </row>
    <row r="229" spans="1:19" x14ac:dyDescent="0.2">
      <c r="A229" t="s">
        <v>78</v>
      </c>
      <c r="B229" s="54">
        <v>0.40228804299999998</v>
      </c>
      <c r="D229" s="54"/>
      <c r="E229" s="54"/>
      <c r="F229" s="54"/>
      <c r="K229" s="54"/>
      <c r="L229" s="54"/>
      <c r="N229" s="54"/>
      <c r="O229" s="54"/>
    </row>
    <row r="230" spans="1:19" x14ac:dyDescent="0.2">
      <c r="A230" t="s">
        <v>273</v>
      </c>
      <c r="B230" s="54">
        <v>0.3536422273</v>
      </c>
      <c r="D230" s="54"/>
      <c r="E230" s="54"/>
      <c r="F230" s="54"/>
      <c r="K230" s="54"/>
      <c r="L230" s="54"/>
      <c r="N230" s="54"/>
      <c r="O230" s="54"/>
    </row>
    <row r="231" spans="1:19" x14ac:dyDescent="0.2">
      <c r="A231" t="s">
        <v>90</v>
      </c>
      <c r="B231" s="54">
        <v>1.844814451</v>
      </c>
      <c r="D231" s="54"/>
      <c r="E231" s="54"/>
      <c r="F231" s="54"/>
      <c r="N231" s="54"/>
      <c r="O231" s="54"/>
    </row>
    <row r="232" spans="1:19" x14ac:dyDescent="0.2">
      <c r="A232" t="s">
        <v>94</v>
      </c>
      <c r="B232" s="54">
        <v>4.4725652020000002</v>
      </c>
      <c r="D232" s="54"/>
      <c r="E232" s="54"/>
      <c r="F232" s="54"/>
      <c r="K232" s="54"/>
      <c r="L232" s="54"/>
      <c r="N232" s="54"/>
      <c r="O232" s="54"/>
    </row>
    <row r="233" spans="1:19" x14ac:dyDescent="0.2">
      <c r="A233" t="s">
        <v>8688</v>
      </c>
      <c r="B233" s="54">
        <v>8.1328369110000001</v>
      </c>
      <c r="D233" s="54"/>
      <c r="E233" s="54"/>
      <c r="F233" s="54"/>
      <c r="K233" s="54"/>
      <c r="L233" s="54"/>
      <c r="N233" s="54"/>
      <c r="O233" s="54"/>
    </row>
    <row r="234" spans="1:19" x14ac:dyDescent="0.2">
      <c r="A234" t="s">
        <v>8891</v>
      </c>
      <c r="B234" s="54">
        <v>0.50000988710000005</v>
      </c>
      <c r="D234" s="54"/>
      <c r="E234" s="54"/>
      <c r="F234" s="54"/>
      <c r="K234" s="54"/>
      <c r="L234" s="54"/>
      <c r="N234" s="54"/>
      <c r="O234" s="54"/>
    </row>
    <row r="235" spans="1:19" x14ac:dyDescent="0.2">
      <c r="A235" t="s">
        <v>8589</v>
      </c>
      <c r="B235" s="54">
        <v>1.094593502E-5</v>
      </c>
      <c r="D235" s="54"/>
      <c r="E235" s="54"/>
      <c r="F235" s="54"/>
      <c r="N235" s="54"/>
      <c r="O235" s="54"/>
    </row>
    <row r="236" spans="1:19" x14ac:dyDescent="0.2">
      <c r="A236" t="s">
        <v>8694</v>
      </c>
      <c r="B236" s="54">
        <v>1.923642769E-5</v>
      </c>
      <c r="D236" s="54"/>
      <c r="E236" s="54"/>
      <c r="F236" s="54"/>
      <c r="K236" s="54"/>
      <c r="L236" s="54"/>
      <c r="N236" s="54"/>
      <c r="O236" s="54"/>
    </row>
    <row r="237" spans="1:19" x14ac:dyDescent="0.2">
      <c r="A237" t="s">
        <v>8591</v>
      </c>
      <c r="B237" s="54">
        <v>2.8217904370000001E-5</v>
      </c>
      <c r="D237" s="54"/>
      <c r="E237" s="54"/>
      <c r="F237" s="54"/>
      <c r="K237" s="54"/>
      <c r="L237" s="54"/>
      <c r="N237" s="54"/>
      <c r="O237" s="54"/>
    </row>
    <row r="238" spans="1:19" x14ac:dyDescent="0.2">
      <c r="A238" t="s">
        <v>8695</v>
      </c>
      <c r="B238" s="54">
        <v>6.4562107070000001E-6</v>
      </c>
      <c r="D238" s="54"/>
      <c r="E238" s="54"/>
      <c r="F238" s="54"/>
      <c r="K238" s="54"/>
      <c r="L238" s="54"/>
      <c r="N238" s="54"/>
      <c r="O238" s="54"/>
    </row>
    <row r="239" spans="1:19" x14ac:dyDescent="0.2">
      <c r="A239" t="s">
        <v>8696</v>
      </c>
      <c r="B239" s="54">
        <v>4.8463367690000002E-5</v>
      </c>
      <c r="D239" s="54"/>
      <c r="E239" s="54"/>
      <c r="F239" s="54"/>
      <c r="N239" s="54"/>
      <c r="O239" s="54"/>
    </row>
    <row r="240" spans="1:19" x14ac:dyDescent="0.2">
      <c r="A240" t="s">
        <v>8623</v>
      </c>
      <c r="B240" s="54">
        <v>4.0892411449999999E-4</v>
      </c>
      <c r="D240" s="54"/>
      <c r="E240" s="54"/>
      <c r="F240" s="54"/>
      <c r="K240" s="54"/>
      <c r="L240" s="54"/>
      <c r="N240" s="54"/>
      <c r="O240" s="54"/>
    </row>
    <row r="241" spans="1:15" x14ac:dyDescent="0.2">
      <c r="A241" t="s">
        <v>8625</v>
      </c>
      <c r="B241" s="54">
        <v>3.8899019720000001E-5</v>
      </c>
      <c r="D241" s="54"/>
      <c r="E241" s="54"/>
      <c r="F241" s="54"/>
      <c r="K241" s="54"/>
      <c r="L241" s="54"/>
      <c r="N241" s="54"/>
      <c r="O241" s="54"/>
    </row>
    <row r="242" spans="1:15" x14ac:dyDescent="0.2">
      <c r="A242" t="s">
        <v>8495</v>
      </c>
      <c r="B242" s="54">
        <v>1.4392726010000001</v>
      </c>
      <c r="D242" s="54"/>
      <c r="E242" s="54"/>
      <c r="F242" s="54"/>
      <c r="K242" s="54"/>
      <c r="L242" s="54"/>
      <c r="N242" s="54"/>
      <c r="O242" s="54"/>
    </row>
    <row r="243" spans="1:15" x14ac:dyDescent="0.2">
      <c r="A243" t="s">
        <v>8697</v>
      </c>
      <c r="B243" s="54">
        <v>-2.6997655700000001E-3</v>
      </c>
      <c r="D243" s="54"/>
      <c r="E243" s="54"/>
      <c r="F243" s="54"/>
      <c r="K243" s="54"/>
      <c r="L243" s="54"/>
      <c r="N243" s="54"/>
      <c r="O243" s="54"/>
    </row>
    <row r="244" spans="1:15" x14ac:dyDescent="0.2">
      <c r="A244" t="s">
        <v>352</v>
      </c>
      <c r="B244" s="54">
        <v>7.0080274979999997</v>
      </c>
      <c r="D244" s="54"/>
      <c r="E244" s="54"/>
      <c r="F244" s="54"/>
      <c r="N244" s="54"/>
      <c r="O244" s="54"/>
    </row>
    <row r="245" spans="1:15" x14ac:dyDescent="0.2">
      <c r="A245" t="s">
        <v>8925</v>
      </c>
      <c r="B245" s="54">
        <v>5.9798847690000002E-6</v>
      </c>
      <c r="D245" s="54"/>
      <c r="E245" s="54"/>
      <c r="F245" s="54"/>
      <c r="N245" s="54"/>
      <c r="O245" s="54"/>
    </row>
    <row r="246" spans="1:15" x14ac:dyDescent="0.2">
      <c r="A246" t="s">
        <v>416</v>
      </c>
      <c r="B246" s="54">
        <v>3.8161714529999997E-5</v>
      </c>
      <c r="D246" s="54"/>
      <c r="E246" s="54"/>
      <c r="F246" s="54"/>
      <c r="K246" s="54"/>
      <c r="L246" s="54"/>
      <c r="N246" s="54"/>
      <c r="O246" s="54"/>
    </row>
    <row r="247" spans="1:15" x14ac:dyDescent="0.2">
      <c r="A247" t="s">
        <v>8927</v>
      </c>
      <c r="B247" s="54">
        <v>2.0285151819999999E-5</v>
      </c>
      <c r="D247" s="54"/>
      <c r="E247" s="54"/>
      <c r="F247" s="54"/>
      <c r="K247" s="54"/>
      <c r="L247" s="54"/>
      <c r="N247" s="54"/>
      <c r="O247" s="54"/>
    </row>
    <row r="248" spans="1:15" x14ac:dyDescent="0.2">
      <c r="A248" t="s">
        <v>418</v>
      </c>
      <c r="B248" s="54">
        <v>3.3067938320000001E-5</v>
      </c>
      <c r="D248" s="54"/>
      <c r="E248" s="54"/>
      <c r="F248" s="54"/>
      <c r="K248" s="54"/>
      <c r="L248" s="54"/>
      <c r="N248" s="54"/>
      <c r="O248" s="54"/>
    </row>
    <row r="249" spans="1:15" x14ac:dyDescent="0.2">
      <c r="A249" t="s">
        <v>8598</v>
      </c>
      <c r="B249" s="54">
        <v>4.410153226E-2</v>
      </c>
      <c r="D249" s="54"/>
      <c r="E249" s="54"/>
      <c r="F249" s="54"/>
      <c r="N249" s="54"/>
      <c r="O249" s="54"/>
    </row>
    <row r="250" spans="1:15" x14ac:dyDescent="0.2">
      <c r="A250" t="s">
        <v>420</v>
      </c>
      <c r="B250" s="54">
        <v>0.19977670719999999</v>
      </c>
      <c r="D250" s="54"/>
      <c r="E250" s="54"/>
      <c r="F250" s="54"/>
      <c r="N250" s="54"/>
      <c r="O250" s="54"/>
    </row>
    <row r="251" spans="1:15" x14ac:dyDescent="0.2">
      <c r="A251" t="s">
        <v>421</v>
      </c>
      <c r="B251" s="54">
        <v>0.15362604069999999</v>
      </c>
      <c r="D251" s="54"/>
      <c r="E251" s="54"/>
      <c r="F251" s="54"/>
      <c r="K251" s="54"/>
      <c r="L251" s="54"/>
      <c r="N251" s="54"/>
      <c r="O251" s="54"/>
    </row>
    <row r="252" spans="1:15" x14ac:dyDescent="0.2">
      <c r="A252" t="s">
        <v>422</v>
      </c>
      <c r="B252" s="54">
        <v>7.4029497050000004E-2</v>
      </c>
      <c r="D252" s="54"/>
      <c r="E252" s="54"/>
      <c r="F252" s="54"/>
      <c r="K252" s="54"/>
      <c r="L252" s="54"/>
      <c r="N252" s="54"/>
      <c r="O252" s="54"/>
    </row>
    <row r="253" spans="1:15" x14ac:dyDescent="0.2">
      <c r="A253" t="s">
        <v>8627</v>
      </c>
      <c r="B253" s="54">
        <v>5.0089573159999999E-5</v>
      </c>
      <c r="D253" s="54"/>
      <c r="E253" s="54"/>
      <c r="F253" s="54"/>
      <c r="K253" s="54"/>
      <c r="L253" s="54"/>
      <c r="N253" s="54"/>
      <c r="O253" s="54"/>
    </row>
    <row r="254" spans="1:15" x14ac:dyDescent="0.2">
      <c r="A254" t="s">
        <v>8937</v>
      </c>
      <c r="B254" s="54">
        <v>-2.6253578649999998E-6</v>
      </c>
      <c r="D254" s="54"/>
      <c r="E254" s="54"/>
      <c r="F254" s="54"/>
      <c r="K254" s="54"/>
      <c r="L254" s="54"/>
      <c r="N254" s="54"/>
      <c r="O254" s="54"/>
    </row>
    <row r="255" spans="1:15" x14ac:dyDescent="0.2">
      <c r="A255" t="s">
        <v>8668</v>
      </c>
      <c r="B255" s="54">
        <v>8.3394166050000001E-6</v>
      </c>
      <c r="D255" s="54"/>
      <c r="E255" s="54"/>
      <c r="F255" s="54"/>
      <c r="K255" s="54"/>
      <c r="L255" s="54"/>
      <c r="N255" s="54"/>
      <c r="O255" s="54"/>
    </row>
    <row r="256" spans="1:15" x14ac:dyDescent="0.2">
      <c r="A256" t="s">
        <v>425</v>
      </c>
      <c r="B256" s="54">
        <v>2.5783130409999999E-5</v>
      </c>
      <c r="D256" s="54"/>
      <c r="E256" s="54"/>
      <c r="F256" s="54"/>
      <c r="K256" s="54"/>
      <c r="L256" s="54"/>
      <c r="N256" s="54"/>
      <c r="O256" s="54"/>
    </row>
    <row r="257" spans="1:15" x14ac:dyDescent="0.2">
      <c r="A257" t="s">
        <v>8938</v>
      </c>
      <c r="B257" s="54">
        <v>2.1486437860000001E-5</v>
      </c>
      <c r="D257" s="54"/>
      <c r="E257" s="54"/>
      <c r="F257" s="54"/>
      <c r="K257" s="54"/>
      <c r="L257" s="54"/>
      <c r="N257" s="54"/>
      <c r="O257" s="54"/>
    </row>
    <row r="258" spans="1:15" x14ac:dyDescent="0.2">
      <c r="A258" t="s">
        <v>460</v>
      </c>
      <c r="B258" s="54">
        <v>0.70876562080000005</v>
      </c>
      <c r="D258" s="54"/>
      <c r="E258" s="54"/>
      <c r="F258" s="54"/>
      <c r="N258" s="54"/>
      <c r="O258" s="54"/>
    </row>
    <row r="259" spans="1:15" x14ac:dyDescent="0.2">
      <c r="A259" t="s">
        <v>461</v>
      </c>
      <c r="B259" s="54">
        <v>1.035842941E-5</v>
      </c>
      <c r="D259" s="54"/>
      <c r="E259" s="54"/>
      <c r="F259" s="54"/>
      <c r="N259" s="54"/>
      <c r="O259" s="54"/>
    </row>
    <row r="260" spans="1:15" x14ac:dyDescent="0.2">
      <c r="A260" t="s">
        <v>463</v>
      </c>
      <c r="B260" s="54">
        <v>0.3935137822</v>
      </c>
      <c r="D260" s="54"/>
      <c r="E260" s="54"/>
      <c r="F260" s="54"/>
      <c r="K260" s="54"/>
      <c r="L260" s="54"/>
      <c r="N260" s="54"/>
      <c r="O260" s="54"/>
    </row>
    <row r="261" spans="1:15" x14ac:dyDescent="0.2">
      <c r="A261" t="s">
        <v>466</v>
      </c>
      <c r="B261" s="54">
        <v>1.134903259E-7</v>
      </c>
      <c r="D261" s="54"/>
      <c r="E261" s="54"/>
      <c r="F261" s="54"/>
      <c r="K261" s="54"/>
      <c r="N261" s="54"/>
      <c r="O261" s="54"/>
    </row>
    <row r="262" spans="1:15" x14ac:dyDescent="0.2">
      <c r="A262" t="s">
        <v>8942</v>
      </c>
      <c r="B262" s="54">
        <v>1.134903259E-7</v>
      </c>
      <c r="D262" s="54"/>
      <c r="E262" s="54"/>
      <c r="F262" s="54"/>
      <c r="N262" s="54"/>
      <c r="O262" s="54"/>
    </row>
    <row r="263" spans="1:15" x14ac:dyDescent="0.2">
      <c r="A263" t="s">
        <v>468</v>
      </c>
      <c r="B263" s="54">
        <v>4.7534691009999999E-6</v>
      </c>
      <c r="D263" s="54"/>
      <c r="E263" s="54"/>
      <c r="F263" s="54"/>
      <c r="J263" s="54"/>
      <c r="K263" s="54"/>
      <c r="L263" s="54"/>
      <c r="N263" s="54"/>
      <c r="O263" s="54"/>
    </row>
    <row r="264" spans="1:15" x14ac:dyDescent="0.2">
      <c r="A264" t="s">
        <v>469</v>
      </c>
      <c r="B264" s="54">
        <v>1.318051027E-6</v>
      </c>
      <c r="D264" s="54"/>
      <c r="E264" s="54"/>
      <c r="F264" s="54"/>
      <c r="N264" s="54"/>
      <c r="O264" s="54"/>
    </row>
    <row r="265" spans="1:15" x14ac:dyDescent="0.2">
      <c r="A265" t="s">
        <v>467</v>
      </c>
      <c r="B265" s="54">
        <v>1.4787148410000001E-6</v>
      </c>
      <c r="D265" s="54"/>
      <c r="E265" s="54"/>
      <c r="F265" s="54"/>
      <c r="N265" s="54"/>
      <c r="O265" s="54"/>
    </row>
    <row r="266" spans="1:15" x14ac:dyDescent="0.2">
      <c r="A266" t="s">
        <v>8946</v>
      </c>
      <c r="B266" s="54">
        <v>-1.138337666E-5</v>
      </c>
      <c r="D266" s="54"/>
      <c r="E266" s="54"/>
      <c r="F266" s="54"/>
      <c r="N266" s="54"/>
      <c r="O266" s="54"/>
    </row>
    <row r="267" spans="1:15" x14ac:dyDescent="0.2">
      <c r="A267" t="s">
        <v>8201</v>
      </c>
      <c r="B267" s="54">
        <v>-1.464567146E-5</v>
      </c>
      <c r="D267" s="54"/>
      <c r="E267" s="54"/>
      <c r="F267" s="54"/>
      <c r="N267" s="54"/>
      <c r="O267" s="54"/>
    </row>
    <row r="268" spans="1:15" x14ac:dyDescent="0.2">
      <c r="A268" t="s">
        <v>8202</v>
      </c>
      <c r="B268" s="54">
        <v>1.3609011249999999E-6</v>
      </c>
      <c r="D268" s="54"/>
      <c r="E268" s="54"/>
      <c r="F268" s="54"/>
      <c r="N268" s="54"/>
      <c r="O268" s="54"/>
    </row>
    <row r="269" spans="1:15" x14ac:dyDescent="0.2">
      <c r="A269" t="s">
        <v>8203</v>
      </c>
      <c r="B269" s="54">
        <v>1.258773236E-6</v>
      </c>
      <c r="D269" s="54"/>
      <c r="E269" s="54"/>
      <c r="F269" s="54"/>
      <c r="N269" s="54"/>
      <c r="O269" s="54"/>
    </row>
    <row r="270" spans="1:15" x14ac:dyDescent="0.2">
      <c r="A270" t="s">
        <v>8168</v>
      </c>
      <c r="B270" s="54">
        <v>2.7472476329999999E-7</v>
      </c>
      <c r="D270" s="54"/>
      <c r="E270" s="54"/>
      <c r="F270" s="54"/>
      <c r="N270" s="54"/>
      <c r="O270" s="54"/>
    </row>
    <row r="271" spans="1:15" x14ac:dyDescent="0.2">
      <c r="A271" t="s">
        <v>8431</v>
      </c>
      <c r="B271" s="54">
        <v>9.9441276710000004</v>
      </c>
      <c r="D271" s="54"/>
      <c r="E271" s="54"/>
      <c r="F271" s="54"/>
      <c r="N271" s="54"/>
      <c r="O271" s="54"/>
    </row>
    <row r="272" spans="1:15" x14ac:dyDescent="0.2">
      <c r="A272" t="s">
        <v>8457</v>
      </c>
      <c r="B272" s="54">
        <v>2.5053042990000001</v>
      </c>
      <c r="D272" s="54"/>
      <c r="E272" s="54"/>
      <c r="F272" s="54"/>
      <c r="N272" s="54"/>
      <c r="O272" s="54"/>
    </row>
    <row r="273" spans="1:15" x14ac:dyDescent="0.2">
      <c r="A273" t="s">
        <v>8434</v>
      </c>
      <c r="B273" s="54">
        <v>1.413149828E-3</v>
      </c>
      <c r="D273" s="54"/>
      <c r="E273" s="54"/>
      <c r="F273" s="54"/>
      <c r="N273" s="54"/>
      <c r="O273" s="54"/>
    </row>
    <row r="274" spans="1:15" x14ac:dyDescent="0.2">
      <c r="A274" t="s">
        <v>8709</v>
      </c>
      <c r="B274" s="54">
        <v>17.13565097</v>
      </c>
      <c r="D274" s="54"/>
      <c r="E274" s="54"/>
      <c r="F274" s="54"/>
      <c r="N274" s="54"/>
      <c r="O274" s="54"/>
    </row>
    <row r="275" spans="1:15" x14ac:dyDescent="0.2">
      <c r="A275" t="s">
        <v>8974</v>
      </c>
      <c r="B275" s="54">
        <v>2.2526099229999999E-6</v>
      </c>
      <c r="D275" s="54"/>
      <c r="E275" s="54"/>
      <c r="F275" s="54"/>
      <c r="N275" s="54"/>
      <c r="O275" s="54"/>
    </row>
    <row r="276" spans="1:15" x14ac:dyDescent="0.2">
      <c r="A276" t="s">
        <v>8605</v>
      </c>
      <c r="B276" s="54">
        <v>1.9294033159999999E-5</v>
      </c>
      <c r="D276" s="54"/>
      <c r="E276" s="54"/>
      <c r="F276" s="54"/>
      <c r="N276" s="54"/>
      <c r="O276" s="54"/>
    </row>
    <row r="277" spans="1:15" x14ac:dyDescent="0.2">
      <c r="A277" t="s">
        <v>8629</v>
      </c>
      <c r="B277" s="54">
        <v>1.200354324E-5</v>
      </c>
      <c r="D277" s="54"/>
      <c r="E277" s="54"/>
      <c r="F277" s="54"/>
      <c r="N277" s="54"/>
      <c r="O277" s="54"/>
    </row>
    <row r="278" spans="1:15" x14ac:dyDescent="0.2">
      <c r="A278" t="s">
        <v>8671</v>
      </c>
      <c r="B278" s="54">
        <v>-1.914244047E-6</v>
      </c>
      <c r="D278" s="54"/>
      <c r="E278" s="54"/>
      <c r="F278" s="54"/>
      <c r="N278" s="54"/>
      <c r="O278" s="54"/>
    </row>
    <row r="279" spans="1:15" x14ac:dyDescent="0.2">
      <c r="A279" t="s">
        <v>8630</v>
      </c>
      <c r="B279" s="54">
        <v>4.3165799829999999E-7</v>
      </c>
      <c r="D279" s="54"/>
      <c r="E279" s="54"/>
      <c r="F279" s="54"/>
      <c r="N279" s="54"/>
      <c r="O279" s="54"/>
    </row>
    <row r="280" spans="1:15" x14ac:dyDescent="0.2">
      <c r="A280" t="s">
        <v>8608</v>
      </c>
      <c r="B280" s="54">
        <v>2.3301902640000001</v>
      </c>
      <c r="D280" s="54"/>
      <c r="E280" s="54"/>
      <c r="F280" s="54"/>
      <c r="N280" s="54"/>
      <c r="O280" s="54"/>
    </row>
    <row r="281" spans="1:15" x14ac:dyDescent="0.2">
      <c r="A281" t="s">
        <v>8609</v>
      </c>
      <c r="B281" s="54">
        <v>3.8553522170000002E-6</v>
      </c>
      <c r="D281" s="54"/>
      <c r="E281" s="54"/>
      <c r="F281" s="54"/>
      <c r="N281" s="54"/>
      <c r="O281" s="54"/>
    </row>
    <row r="282" spans="1:15" x14ac:dyDescent="0.2">
      <c r="A282" t="s">
        <v>8686</v>
      </c>
      <c r="B282" s="54">
        <v>1.5687070099999999E-6</v>
      </c>
      <c r="D282" s="54"/>
      <c r="E282" s="54"/>
      <c r="F282" s="54"/>
      <c r="N282" s="54"/>
      <c r="O282" s="54"/>
    </row>
    <row r="283" spans="1:15" x14ac:dyDescent="0.2">
      <c r="B283" s="54"/>
      <c r="D283" s="54"/>
      <c r="E283" s="54"/>
      <c r="F283" s="54"/>
      <c r="N283" s="54"/>
      <c r="O283" s="54"/>
    </row>
    <row r="284" spans="1:15" x14ac:dyDescent="0.2">
      <c r="B284" s="54"/>
      <c r="D284" s="54"/>
      <c r="E284" s="54"/>
      <c r="F284" s="54"/>
      <c r="N284" s="54"/>
      <c r="O284" s="54"/>
    </row>
    <row r="285" spans="1:15" x14ac:dyDescent="0.2">
      <c r="B285" s="54"/>
      <c r="D285" s="54"/>
      <c r="E285" s="54"/>
      <c r="F285" s="54"/>
      <c r="N285" s="54"/>
      <c r="O285" s="54"/>
    </row>
    <row r="286" spans="1:15" x14ac:dyDescent="0.2">
      <c r="B286" s="54"/>
      <c r="D286" s="54"/>
      <c r="E286" s="54"/>
      <c r="F286" s="54"/>
      <c r="N286" s="54"/>
      <c r="O286" s="54"/>
    </row>
    <row r="287" spans="1:15" x14ac:dyDescent="0.2">
      <c r="B287" s="54"/>
      <c r="D287" s="54"/>
      <c r="E287" s="54"/>
      <c r="F287" s="54"/>
      <c r="N287" s="54"/>
      <c r="O287" s="54"/>
    </row>
    <row r="288" spans="1:15" x14ac:dyDescent="0.2">
      <c r="B288" s="54"/>
      <c r="D288" s="54"/>
      <c r="E288" s="54"/>
      <c r="F288" s="54"/>
      <c r="N288" s="54"/>
      <c r="O288" s="54"/>
    </row>
    <row r="289" spans="1:15" x14ac:dyDescent="0.2">
      <c r="B289" s="54"/>
      <c r="D289" s="54"/>
      <c r="E289" s="54"/>
      <c r="F289" s="54"/>
      <c r="N289" s="54"/>
      <c r="O289" s="54"/>
    </row>
    <row r="290" spans="1:15" x14ac:dyDescent="0.2">
      <c r="B290" s="54"/>
      <c r="D290" s="54"/>
      <c r="E290" s="54"/>
      <c r="F290" s="54"/>
      <c r="N290" s="54"/>
      <c r="O290" s="54"/>
    </row>
    <row r="291" spans="1:15" x14ac:dyDescent="0.2">
      <c r="B291" s="54"/>
      <c r="D291" s="54"/>
      <c r="E291" s="54"/>
      <c r="F291" s="54"/>
      <c r="N291" s="54"/>
      <c r="O291" s="54"/>
    </row>
    <row r="292" spans="1:15" x14ac:dyDescent="0.2">
      <c r="B292" s="54"/>
      <c r="D292" s="54"/>
      <c r="E292" s="54"/>
      <c r="F292" s="54"/>
      <c r="N292" s="54"/>
      <c r="O292" s="54"/>
    </row>
    <row r="293" spans="1:15" x14ac:dyDescent="0.2">
      <c r="B293" s="54"/>
      <c r="D293" s="54"/>
      <c r="E293" s="54"/>
      <c r="F293" s="54"/>
      <c r="N293" s="54"/>
      <c r="O293" s="54"/>
    </row>
    <row r="294" spans="1:15" x14ac:dyDescent="0.2">
      <c r="B294" s="54"/>
      <c r="D294" s="54"/>
      <c r="E294" s="54"/>
      <c r="F294" s="54"/>
      <c r="N294" s="54"/>
      <c r="O294" s="54"/>
    </row>
    <row r="295" spans="1:15" x14ac:dyDescent="0.2">
      <c r="B295" s="54"/>
      <c r="D295" s="54"/>
      <c r="E295" s="54"/>
      <c r="F295" s="54"/>
      <c r="N295" s="54"/>
      <c r="O295" s="54"/>
    </row>
    <row r="296" spans="1:15" x14ac:dyDescent="0.2">
      <c r="B296" s="54"/>
      <c r="D296" s="54"/>
      <c r="E296" s="54"/>
      <c r="F296" s="54"/>
      <c r="N296" s="54"/>
      <c r="O296" s="54"/>
    </row>
    <row r="297" spans="1:15" x14ac:dyDescent="0.2">
      <c r="B297" s="54"/>
      <c r="D297" s="54"/>
      <c r="E297" s="54"/>
      <c r="F297" s="54"/>
      <c r="N297" s="54"/>
      <c r="O297" s="54"/>
    </row>
    <row r="298" spans="1:15" x14ac:dyDescent="0.2">
      <c r="B298" s="54"/>
      <c r="D298" s="54"/>
      <c r="E298" s="54"/>
      <c r="F298" s="54"/>
      <c r="N298" s="54"/>
      <c r="O298" s="54"/>
    </row>
    <row r="299" spans="1:15" x14ac:dyDescent="0.2">
      <c r="B299" s="54"/>
      <c r="D299" s="54"/>
      <c r="E299" s="54"/>
      <c r="F299" s="54"/>
      <c r="N299" s="54"/>
      <c r="O299" s="54"/>
    </row>
    <row r="300" spans="1:15" x14ac:dyDescent="0.2">
      <c r="B300" s="54"/>
      <c r="D300" s="54"/>
      <c r="E300" s="54"/>
      <c r="F300" s="54"/>
      <c r="N300" s="54"/>
      <c r="O300" s="54"/>
    </row>
    <row r="301" spans="1:15" x14ac:dyDescent="0.2">
      <c r="A301" t="s">
        <v>8449</v>
      </c>
      <c r="B301" s="54">
        <v>1.8532605880000001E-4</v>
      </c>
      <c r="D301" s="54"/>
      <c r="E301" s="54"/>
      <c r="F301" s="54"/>
      <c r="N301" s="54">
        <v>2.499485734E-5</v>
      </c>
      <c r="O301" s="54">
        <v>0.51538234029999996</v>
      </c>
    </row>
    <row r="302" spans="1:15" x14ac:dyDescent="0.2">
      <c r="A302" t="s">
        <v>8609</v>
      </c>
      <c r="B302" s="54">
        <v>6.8925421339999994E-5</v>
      </c>
      <c r="C302" s="9">
        <v>1.2585924410000001E-4</v>
      </c>
      <c r="D302" s="54">
        <v>7.6142282430000005E-5</v>
      </c>
      <c r="E302">
        <v>1.745058678E-4</v>
      </c>
      <c r="F302">
        <v>0.87849916439999998</v>
      </c>
      <c r="N302" s="54">
        <v>4.1125478049999997E-4</v>
      </c>
      <c r="O302" s="54">
        <v>7.7267148419999995E-5</v>
      </c>
    </row>
    <row r="303" spans="1:15" x14ac:dyDescent="0.2">
      <c r="A303" t="s">
        <v>8674</v>
      </c>
      <c r="B303" s="54">
        <v>9.1325032770000002E-6</v>
      </c>
      <c r="C303" s="9">
        <v>3.2132706089999998E-6</v>
      </c>
      <c r="D303" s="54">
        <v>7.147693996E-6</v>
      </c>
      <c r="E303" s="54">
        <v>3.2696622459999999E-6</v>
      </c>
      <c r="F303" s="54">
        <v>4.7417566450000002E-6</v>
      </c>
      <c r="N303" s="54">
        <v>8.2448531809999999E-6</v>
      </c>
      <c r="O303" s="54">
        <v>7.6824826619999997E-6</v>
      </c>
    </row>
    <row r="304" spans="1:15" x14ac:dyDescent="0.2">
      <c r="A304" t="s">
        <v>8686</v>
      </c>
      <c r="B304" s="54">
        <v>4.3616857129999998E-7</v>
      </c>
      <c r="C304" s="9">
        <v>2.007360773E-7</v>
      </c>
      <c r="D304" s="54">
        <v>3.5826506989999998E-7</v>
      </c>
      <c r="E304" s="54">
        <v>2.0053569850000001E-7</v>
      </c>
      <c r="F304" s="54">
        <v>3.2832156599999998E-7</v>
      </c>
      <c r="N304" s="54">
        <v>7.9809832450000004E-7</v>
      </c>
      <c r="O304" s="54">
        <v>4.102447848E-7</v>
      </c>
    </row>
    <row r="305" spans="1:15" x14ac:dyDescent="0.2">
      <c r="A305" t="s">
        <v>8686</v>
      </c>
      <c r="B305" s="54">
        <v>2.4663999709999998E-6</v>
      </c>
      <c r="C305" s="9">
        <v>9.1356769719999999E-7</v>
      </c>
      <c r="D305" s="54">
        <v>1.9428332940000001E-6</v>
      </c>
      <c r="E305" s="54">
        <v>9.1119503880000002E-7</v>
      </c>
      <c r="F305" s="54">
        <v>1.7770385860000001E-6</v>
      </c>
      <c r="N305" s="54">
        <v>5.2711350409999998E-6</v>
      </c>
      <c r="O305" s="54">
        <v>2.3219275980000001E-6</v>
      </c>
    </row>
    <row r="306" spans="1:15" x14ac:dyDescent="0.2">
      <c r="A306" t="s">
        <v>8168</v>
      </c>
      <c r="B306" s="54"/>
      <c r="N306" s="54">
        <v>-4.8841755889999998E-2</v>
      </c>
      <c r="O306" s="54">
        <v>-4.8632060480000003E-2</v>
      </c>
    </row>
    <row r="307" spans="1:15" x14ac:dyDescent="0.2">
      <c r="A307" t="s">
        <v>8169</v>
      </c>
      <c r="B307" s="54">
        <v>-3.4711935959999998E-3</v>
      </c>
      <c r="D307" s="54"/>
      <c r="N307" s="54">
        <v>-3.0148680290000002E-4</v>
      </c>
      <c r="O307">
        <v>-5.3190413020000001E-4</v>
      </c>
    </row>
    <row r="308" spans="1:15" x14ac:dyDescent="0.2">
      <c r="A308" t="s">
        <v>8200</v>
      </c>
      <c r="B308" s="54">
        <v>-0.92024949609999995</v>
      </c>
      <c r="C308" s="9">
        <v>-0.73381258770000002</v>
      </c>
      <c r="D308" s="54">
        <v>-0.66164017799999997</v>
      </c>
      <c r="E308" s="54">
        <v>-0.63847457080000003</v>
      </c>
      <c r="F308" s="54">
        <v>-0.55745839289999999</v>
      </c>
      <c r="N308" s="54">
        <v>-0.47512306380000002</v>
      </c>
      <c r="O308" s="54">
        <v>-0.4425335843</v>
      </c>
    </row>
    <row r="309" spans="1:15" x14ac:dyDescent="0.2">
      <c r="A309" t="s">
        <v>425</v>
      </c>
      <c r="B309">
        <v>2.2049498910000001</v>
      </c>
      <c r="C309" s="9">
        <v>14.31903786</v>
      </c>
      <c r="D309">
        <v>5.7257707250000003</v>
      </c>
      <c r="E309">
        <v>45.534560460000002</v>
      </c>
      <c r="F309">
        <v>30.007786840000001</v>
      </c>
      <c r="N309">
        <v>62.374825999999999</v>
      </c>
      <c r="O309">
        <v>4.6753392710000004</v>
      </c>
    </row>
    <row r="310" spans="1:15" x14ac:dyDescent="0.2">
      <c r="A310" t="s">
        <v>460</v>
      </c>
      <c r="B310" s="54">
        <v>1.145351631E-2</v>
      </c>
      <c r="D310" s="54">
        <v>1.356623949E-2</v>
      </c>
      <c r="E310" s="54"/>
      <c r="F310" s="54"/>
      <c r="N310" s="54">
        <v>1.2234526230000001E-2</v>
      </c>
      <c r="O310" s="54"/>
    </row>
    <row r="311" spans="1:15" x14ac:dyDescent="0.2">
      <c r="A311" t="s">
        <v>461</v>
      </c>
      <c r="B311">
        <v>1.376702399</v>
      </c>
      <c r="D311">
        <v>2.538189086</v>
      </c>
      <c r="N311">
        <v>1.8270396870000001</v>
      </c>
    </row>
    <row r="312" spans="1:15" x14ac:dyDescent="0.2">
      <c r="A312" t="s">
        <v>462</v>
      </c>
      <c r="B312">
        <v>1.885816421E-2</v>
      </c>
      <c r="D312">
        <v>2.3009963509999998E-2</v>
      </c>
      <c r="N312">
        <v>2.026795826E-2</v>
      </c>
    </row>
    <row r="313" spans="1:15" x14ac:dyDescent="0.2">
      <c r="A313" t="s">
        <v>463</v>
      </c>
      <c r="B313">
        <v>2.730747322E-3</v>
      </c>
      <c r="C313" s="9">
        <v>5.6928263560000001E-3</v>
      </c>
      <c r="D313">
        <v>4.1667455290000004E-3</v>
      </c>
      <c r="E313">
        <v>4.3311496380000003E-3</v>
      </c>
      <c r="F313">
        <v>3.5187667859999999E-3</v>
      </c>
      <c r="N313">
        <v>4.8532457689999999E-3</v>
      </c>
      <c r="O313">
        <v>1.1027913890000001E-3</v>
      </c>
    </row>
    <row r="314" spans="1:15" x14ac:dyDescent="0.2">
      <c r="A314" t="s">
        <v>464</v>
      </c>
      <c r="B314">
        <v>0.39655555479999999</v>
      </c>
      <c r="C314" s="9">
        <v>1.8430002860000001</v>
      </c>
      <c r="D314">
        <v>0.92829653680000002</v>
      </c>
      <c r="E314">
        <v>1.0446425269999999</v>
      </c>
      <c r="F314">
        <v>0.62194019950000001</v>
      </c>
      <c r="N314">
        <v>1.3701521400000001</v>
      </c>
      <c r="O314">
        <v>0.13311980339999999</v>
      </c>
    </row>
    <row r="315" spans="1:15" x14ac:dyDescent="0.2">
      <c r="A315" t="s">
        <v>465</v>
      </c>
      <c r="B315">
        <v>4.0717747559999998E-3</v>
      </c>
      <c r="C315" s="9">
        <v>4.0747640980000003E-3</v>
      </c>
      <c r="D315">
        <v>3.9921820600000001E-3</v>
      </c>
      <c r="E315">
        <v>3.9995075739999997E-3</v>
      </c>
      <c r="F315">
        <v>4.0585952939999996E-3</v>
      </c>
      <c r="N315">
        <v>4.0382599869999997E-3</v>
      </c>
      <c r="O315">
        <v>4.0533205869999998E-3</v>
      </c>
    </row>
    <row r="316" spans="1:15" x14ac:dyDescent="0.2">
      <c r="A316" t="s">
        <v>466</v>
      </c>
      <c r="N316">
        <v>3.102622585E-3</v>
      </c>
      <c r="O316">
        <v>3.0714814040000002E-3</v>
      </c>
    </row>
    <row r="317" spans="1:15" x14ac:dyDescent="0.2">
      <c r="A317" t="s">
        <v>468</v>
      </c>
      <c r="B317">
        <v>0.166273586</v>
      </c>
      <c r="C317" s="9">
        <v>0.18357584530000001</v>
      </c>
      <c r="D317">
        <v>0.17630295309999999</v>
      </c>
      <c r="E317">
        <v>0.19170527800000001</v>
      </c>
      <c r="F317">
        <v>0.17613400300000001</v>
      </c>
      <c r="N317">
        <v>0.20879786210000001</v>
      </c>
      <c r="O317">
        <v>0.18128141010000001</v>
      </c>
    </row>
    <row r="318" spans="1:15" x14ac:dyDescent="0.2">
      <c r="A318" t="s">
        <v>469</v>
      </c>
      <c r="B318">
        <v>3.0761774360000001E-2</v>
      </c>
      <c r="C318" s="9">
        <v>3.1326955259999997E-2</v>
      </c>
      <c r="D318">
        <v>3.1407924609999999E-2</v>
      </c>
      <c r="E318">
        <v>3.0982761899999999E-2</v>
      </c>
      <c r="F318">
        <v>3.0179289799999998E-2</v>
      </c>
      <c r="N318">
        <v>3.1424412960000002E-2</v>
      </c>
      <c r="O318">
        <v>3.002059809E-2</v>
      </c>
    </row>
    <row r="319" spans="1:15" x14ac:dyDescent="0.2">
      <c r="A319" t="s">
        <v>467</v>
      </c>
      <c r="B319">
        <v>4.076200292E-3</v>
      </c>
      <c r="C319" s="9">
        <v>4.1601567359999996E-3</v>
      </c>
      <c r="D319">
        <v>4.1146929549999997E-3</v>
      </c>
      <c r="E319">
        <v>4.0800905349999998E-3</v>
      </c>
      <c r="F319">
        <v>4.1237113850000002E-3</v>
      </c>
      <c r="N319">
        <v>4.1424546780000002E-3</v>
      </c>
      <c r="O319">
        <v>4.0234176070000002E-3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1FD42-5014-49B8-B67F-857D0C78A405}">
  <sheetPr>
    <tabColor rgb="FF92D050"/>
  </sheetPr>
  <dimension ref="A2:T323"/>
  <sheetViews>
    <sheetView topLeftCell="A52" workbookViewId="0">
      <selection activeCell="A14" sqref="A14:B27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</cols>
  <sheetData>
    <row r="2" spans="1:20" x14ac:dyDescent="0.2">
      <c r="A2" s="8" t="s">
        <v>41</v>
      </c>
      <c r="B2" s="8"/>
      <c r="C2" s="19"/>
      <c r="D2" s="4"/>
      <c r="E2" s="4"/>
      <c r="F2" s="4"/>
      <c r="G2" s="4"/>
      <c r="H2" s="4"/>
    </row>
    <row r="3" spans="1:20" ht="16" thickBot="1" x14ac:dyDescent="0.25">
      <c r="A3" s="32"/>
      <c r="B3" s="32"/>
    </row>
    <row r="4" spans="1:20" x14ac:dyDescent="0.2">
      <c r="A4" s="42" t="s">
        <v>45</v>
      </c>
      <c r="B4" s="33">
        <f>SUMIF($S$11:$S$300,$A4,B$11:B$300)</f>
        <v>-505.216822834369</v>
      </c>
      <c r="C4" s="33">
        <f t="shared" ref="C4:N4" si="0">SUMIF($S$11:$S$300,$A4,C$11:C$300)</f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4"/>
      <c r="P4" s="34"/>
      <c r="Q4" s="34"/>
      <c r="R4" s="35"/>
    </row>
    <row r="5" spans="1:20" x14ac:dyDescent="0.2">
      <c r="A5" s="43" t="s">
        <v>8</v>
      </c>
      <c r="B5" s="36">
        <f>SUMIF($S$11:$S$300,$A5,B$11:B$300)</f>
        <v>505.21681526743259</v>
      </c>
      <c r="C5" s="36">
        <f t="shared" ref="C5:N5" si="1">SUMIF($S$11:$S$300,$A5,C$11:C$300)</f>
        <v>0</v>
      </c>
      <c r="D5" s="36">
        <f t="shared" si="1"/>
        <v>0</v>
      </c>
      <c r="E5" s="36">
        <f t="shared" si="1"/>
        <v>0</v>
      </c>
      <c r="F5" s="36">
        <f t="shared" si="1"/>
        <v>0</v>
      </c>
      <c r="G5" s="36">
        <f t="shared" si="1"/>
        <v>0</v>
      </c>
      <c r="H5" s="36">
        <f t="shared" si="1"/>
        <v>0</v>
      </c>
      <c r="I5" s="36">
        <f t="shared" si="1"/>
        <v>0</v>
      </c>
      <c r="J5" s="36">
        <f t="shared" si="1"/>
        <v>0</v>
      </c>
      <c r="K5" s="36">
        <f t="shared" si="1"/>
        <v>0</v>
      </c>
      <c r="L5" s="36">
        <f t="shared" si="1"/>
        <v>0</v>
      </c>
      <c r="M5" s="36">
        <f t="shared" si="1"/>
        <v>0</v>
      </c>
      <c r="N5" s="36">
        <f t="shared" si="1"/>
        <v>0</v>
      </c>
      <c r="O5" s="37"/>
      <c r="P5" s="37"/>
      <c r="Q5" s="37"/>
      <c r="R5" s="38"/>
    </row>
    <row r="6" spans="1:20" ht="16" thickBot="1" x14ac:dyDescent="0.25">
      <c r="A6" s="44" t="s">
        <v>46</v>
      </c>
      <c r="B6" s="39">
        <f>SUM(B4:B5)</f>
        <v>-7.5669364036912157E-6</v>
      </c>
      <c r="C6" s="39">
        <f t="shared" ref="C6:N6" si="2">SUM(C4:C5)</f>
        <v>0</v>
      </c>
      <c r="D6" s="39">
        <f t="shared" si="2"/>
        <v>0</v>
      </c>
      <c r="E6" s="39">
        <f t="shared" si="2"/>
        <v>0</v>
      </c>
      <c r="F6" s="39">
        <f t="shared" si="2"/>
        <v>0</v>
      </c>
      <c r="G6" s="39">
        <f t="shared" si="2"/>
        <v>0</v>
      </c>
      <c r="H6" s="39">
        <f t="shared" si="2"/>
        <v>0</v>
      </c>
      <c r="I6" s="39">
        <f t="shared" si="2"/>
        <v>0</v>
      </c>
      <c r="J6" s="39">
        <f t="shared" si="2"/>
        <v>0</v>
      </c>
      <c r="K6" s="39">
        <f t="shared" si="2"/>
        <v>0</v>
      </c>
      <c r="L6" s="39">
        <f t="shared" si="2"/>
        <v>0</v>
      </c>
      <c r="M6" s="39">
        <f t="shared" si="2"/>
        <v>0</v>
      </c>
      <c r="N6" s="39">
        <f t="shared" si="2"/>
        <v>0</v>
      </c>
      <c r="O6" s="40"/>
      <c r="P6" s="40"/>
      <c r="Q6" s="40"/>
      <c r="R6" s="41"/>
    </row>
    <row r="7" spans="1:20" x14ac:dyDescent="0.2">
      <c r="A7" s="32"/>
      <c r="B7" s="32"/>
    </row>
    <row r="9" spans="1:20" s="27" customFormat="1" x14ac:dyDescent="0.2">
      <c r="A9" s="27" t="s">
        <v>40</v>
      </c>
      <c r="B9" s="27" t="s">
        <v>498</v>
      </c>
      <c r="C9" s="28"/>
    </row>
    <row r="10" spans="1:20" s="29" customFormat="1" x14ac:dyDescent="0.2">
      <c r="A10" s="27" t="s">
        <v>10</v>
      </c>
      <c r="C10" s="30"/>
    </row>
    <row r="11" spans="1:20" x14ac:dyDescent="0.2">
      <c r="A11" t="s">
        <v>8734</v>
      </c>
      <c r="B11" s="9">
        <v>-3.0241470379999999E-7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IF(SUM(B11:N11)&gt;0,"Consumption","Production")</f>
        <v>Production</v>
      </c>
      <c r="T11" s="9"/>
    </row>
    <row r="12" spans="1:20" x14ac:dyDescent="0.2">
      <c r="A12" t="s">
        <v>8458</v>
      </c>
      <c r="B12" s="9">
        <v>-1.3633231030000001E-3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3">IF(SUM(B12:N12)&gt;0,"Consumption","Production")</f>
        <v>Production</v>
      </c>
      <c r="T12" s="9"/>
    </row>
    <row r="13" spans="1:20" x14ac:dyDescent="0.2">
      <c r="A13" t="s">
        <v>8736</v>
      </c>
      <c r="B13" s="9">
        <v>-2.341851064E-7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3"/>
        <v>Production</v>
      </c>
      <c r="T13" s="9"/>
    </row>
    <row r="14" spans="1:20" x14ac:dyDescent="0.2">
      <c r="A14" t="s">
        <v>8459</v>
      </c>
      <c r="B14" s="9">
        <v>-1.1253718399999999E-4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3"/>
        <v>Production</v>
      </c>
      <c r="T14" s="9"/>
    </row>
    <row r="15" spans="1:20" x14ac:dyDescent="0.2">
      <c r="A15" t="s">
        <v>8460</v>
      </c>
      <c r="B15" s="9">
        <v>-18.443154509999999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3"/>
        <v>Production</v>
      </c>
      <c r="T15" s="9"/>
    </row>
    <row r="16" spans="1:20" x14ac:dyDescent="0.2">
      <c r="A16" t="s">
        <v>9146</v>
      </c>
      <c r="B16" s="9">
        <v>-1.642413042E-7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3"/>
        <v>Production</v>
      </c>
      <c r="T16" s="9"/>
    </row>
    <row r="17" spans="1:20" x14ac:dyDescent="0.2">
      <c r="A17" t="s">
        <v>8737</v>
      </c>
      <c r="B17" s="9">
        <v>-21.593237810000002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3"/>
        <v>Production</v>
      </c>
      <c r="T17" s="9"/>
    </row>
    <row r="18" spans="1:20" x14ac:dyDescent="0.2">
      <c r="A18" t="s">
        <v>8461</v>
      </c>
      <c r="B18" s="9">
        <v>-6.140354166E-3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3"/>
        <v>Production</v>
      </c>
      <c r="T18" s="9"/>
    </row>
    <row r="19" spans="1:20" x14ac:dyDescent="0.2">
      <c r="A19" t="s">
        <v>8462</v>
      </c>
      <c r="B19" s="9">
        <v>-182.93310389999999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3"/>
        <v>Production</v>
      </c>
      <c r="T19" s="9"/>
    </row>
    <row r="20" spans="1:20" x14ac:dyDescent="0.2">
      <c r="A20" t="s">
        <v>8463</v>
      </c>
      <c r="B20" s="9">
        <v>-29.057134420000001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3"/>
        <v>Production</v>
      </c>
      <c r="T20" s="9"/>
    </row>
    <row r="21" spans="1:20" x14ac:dyDescent="0.2">
      <c r="A21" t="s">
        <v>8464</v>
      </c>
      <c r="B21" s="9">
        <v>-0.1815122575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3"/>
        <v>Production</v>
      </c>
      <c r="T21" s="9"/>
    </row>
    <row r="22" spans="1:20" x14ac:dyDescent="0.2">
      <c r="A22" t="s">
        <v>8614</v>
      </c>
      <c r="B22" s="9">
        <v>-2.8362092229999999E-4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3"/>
        <v>Production</v>
      </c>
      <c r="T22" s="9"/>
    </row>
    <row r="23" spans="1:20" x14ac:dyDescent="0.2">
      <c r="A23" t="s">
        <v>8560</v>
      </c>
      <c r="B23" s="9">
        <v>-10.698459140000001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3"/>
        <v>Production</v>
      </c>
      <c r="T23" s="9"/>
    </row>
    <row r="24" spans="1:20" x14ac:dyDescent="0.2">
      <c r="A24" t="s">
        <v>8469</v>
      </c>
      <c r="B24" s="9">
        <v>-9.6878536590000003E-5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3"/>
        <v>Production</v>
      </c>
      <c r="T24" s="9"/>
    </row>
    <row r="25" spans="1:20" x14ac:dyDescent="0.2">
      <c r="A25" t="s">
        <v>110</v>
      </c>
      <c r="B25" s="9">
        <v>-25.6949124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3"/>
        <v>Production</v>
      </c>
      <c r="T25" s="9"/>
    </row>
    <row r="26" spans="1:20" x14ac:dyDescent="0.2">
      <c r="A26" t="s">
        <v>112</v>
      </c>
      <c r="B26" s="9">
        <v>-1.839992383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3"/>
        <v>Production</v>
      </c>
      <c r="T26" s="9"/>
    </row>
    <row r="27" spans="1:20" x14ac:dyDescent="0.2">
      <c r="A27" t="s">
        <v>114</v>
      </c>
      <c r="B27" s="9">
        <v>-1.0786896659999999E-5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3"/>
        <v>Production</v>
      </c>
      <c r="T27" s="9"/>
    </row>
    <row r="28" spans="1:20" x14ac:dyDescent="0.2">
      <c r="A28" t="s">
        <v>8740</v>
      </c>
      <c r="B28" s="9">
        <v>22.442578780000002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3"/>
        <v>Consumption</v>
      </c>
      <c r="T28" s="9"/>
    </row>
    <row r="29" spans="1:20" x14ac:dyDescent="0.2">
      <c r="A29" t="s">
        <v>117</v>
      </c>
      <c r="B29" s="9">
        <v>-0.69584154330000003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3"/>
        <v>Production</v>
      </c>
      <c r="T29" s="9"/>
    </row>
    <row r="30" spans="1:20" x14ac:dyDescent="0.2">
      <c r="A30" t="s">
        <v>118</v>
      </c>
      <c r="B30" s="9">
        <v>-1.033962883E-4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3"/>
        <v>Production</v>
      </c>
      <c r="T30" s="9"/>
    </row>
    <row r="31" spans="1:20" x14ac:dyDescent="0.2">
      <c r="A31" t="s">
        <v>120</v>
      </c>
      <c r="B31" s="9">
        <v>-1.6560944739999999E-3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3"/>
        <v>Production</v>
      </c>
      <c r="T31" s="9"/>
    </row>
    <row r="32" spans="1:20" x14ac:dyDescent="0.2">
      <c r="A32" t="s">
        <v>121</v>
      </c>
      <c r="B32" s="9">
        <v>-39.084777090000003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3"/>
        <v>Production</v>
      </c>
      <c r="T32" s="9"/>
    </row>
    <row r="33" spans="1:20" x14ac:dyDescent="0.2">
      <c r="A33" t="s">
        <v>8746</v>
      </c>
      <c r="B33" s="9">
        <v>45.570718210000003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3"/>
        <v>Consumption</v>
      </c>
      <c r="T33" s="9"/>
    </row>
    <row r="34" spans="1:20" x14ac:dyDescent="0.2">
      <c r="A34" t="s">
        <v>123</v>
      </c>
      <c r="B34" s="9">
        <v>-4.7206026490000001E-5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3"/>
        <v>Production</v>
      </c>
      <c r="T34" s="9"/>
    </row>
    <row r="35" spans="1:20" x14ac:dyDescent="0.2">
      <c r="A35" t="s">
        <v>124</v>
      </c>
      <c r="B35" s="9">
        <v>-18.002343410000002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3"/>
        <v>Production</v>
      </c>
      <c r="T35" s="9"/>
    </row>
    <row r="36" spans="1:20" x14ac:dyDescent="0.2">
      <c r="A36" t="s">
        <v>126</v>
      </c>
      <c r="B36" s="9">
        <v>-1.013469496E-5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3"/>
        <v>Production</v>
      </c>
      <c r="T36" s="9"/>
    </row>
    <row r="37" spans="1:20" x14ac:dyDescent="0.2">
      <c r="A37" t="s">
        <v>8750</v>
      </c>
      <c r="B37" s="9">
        <v>23.653917310000001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3"/>
        <v>Consumption</v>
      </c>
      <c r="T37" s="9"/>
    </row>
    <row r="38" spans="1:20" x14ac:dyDescent="0.2">
      <c r="A38" t="s">
        <v>127</v>
      </c>
      <c r="B38" s="9">
        <v>-2.8327614659999999E-3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3"/>
        <v>Production</v>
      </c>
      <c r="T38" s="9"/>
    </row>
    <row r="39" spans="1:20" x14ac:dyDescent="0.2">
      <c r="A39" t="s">
        <v>128</v>
      </c>
      <c r="B39" s="9">
        <v>-23.651084640000001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3"/>
        <v>Production</v>
      </c>
      <c r="T39" s="9"/>
    </row>
    <row r="40" spans="1:20" x14ac:dyDescent="0.2">
      <c r="A40" t="s">
        <v>8700</v>
      </c>
      <c r="B40" s="9">
        <v>-3.8176709099999998E-2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3"/>
        <v>Production</v>
      </c>
      <c r="T40" s="9"/>
    </row>
    <row r="41" spans="1:20" x14ac:dyDescent="0.2">
      <c r="A41" t="s">
        <v>9182</v>
      </c>
      <c r="B41" s="9">
        <v>-2.346363275E-6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3"/>
        <v>Production</v>
      </c>
      <c r="T41" s="9"/>
    </row>
    <row r="42" spans="1:20" x14ac:dyDescent="0.2">
      <c r="A42" t="s">
        <v>8475</v>
      </c>
      <c r="B42" s="9">
        <v>10.822390459999999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3"/>
        <v>Consumption</v>
      </c>
      <c r="T42" s="9"/>
    </row>
    <row r="43" spans="1:20" x14ac:dyDescent="0.2">
      <c r="A43" t="s">
        <v>8687</v>
      </c>
      <c r="B43" s="9">
        <v>1.3115209290000001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3"/>
        <v>Consumption</v>
      </c>
      <c r="T43" s="9"/>
    </row>
    <row r="44" spans="1:20" x14ac:dyDescent="0.2">
      <c r="A44" t="s">
        <v>8780</v>
      </c>
      <c r="B44" s="9">
        <v>2.1476250010000002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3"/>
        <v>Consumption</v>
      </c>
      <c r="T44" s="9"/>
    </row>
    <row r="45" spans="1:20" x14ac:dyDescent="0.2">
      <c r="A45" t="s">
        <v>9187</v>
      </c>
      <c r="B45" s="9">
        <v>-3.2367671670000001E-6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3"/>
        <v>Production</v>
      </c>
      <c r="T45" s="9"/>
    </row>
    <row r="46" spans="1:20" x14ac:dyDescent="0.2">
      <c r="A46" t="s">
        <v>8783</v>
      </c>
      <c r="B46" s="9">
        <v>-2.1778737960000001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3"/>
        <v>Production</v>
      </c>
      <c r="T46" s="9"/>
    </row>
    <row r="47" spans="1:20" x14ac:dyDescent="0.2">
      <c r="A47" t="s">
        <v>9189</v>
      </c>
      <c r="B47" s="9">
        <v>-5.796950955E-5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3"/>
        <v>Production</v>
      </c>
      <c r="T47" s="9"/>
    </row>
    <row r="48" spans="1:20" x14ac:dyDescent="0.2">
      <c r="A48" t="s">
        <v>8701</v>
      </c>
      <c r="B48" s="9">
        <v>-1.9607750939999999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3"/>
        <v>Production</v>
      </c>
      <c r="T48" s="9"/>
    </row>
    <row r="49" spans="1:20" x14ac:dyDescent="0.2">
      <c r="A49" t="s">
        <v>9191</v>
      </c>
      <c r="B49" s="9">
        <v>-2.366260699E-6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3"/>
        <v>Production</v>
      </c>
      <c r="T49" s="9"/>
    </row>
    <row r="50" spans="1:20" x14ac:dyDescent="0.2">
      <c r="A50" t="s">
        <v>8690</v>
      </c>
      <c r="B50" s="9">
        <v>-2.1476144430000002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3"/>
        <v>Production</v>
      </c>
      <c r="T50" s="9"/>
    </row>
    <row r="51" spans="1:20" x14ac:dyDescent="0.2">
      <c r="A51" t="s">
        <v>9211</v>
      </c>
      <c r="B51" s="9">
        <v>1.2435075090000001E-5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3"/>
        <v>Consumption</v>
      </c>
      <c r="T51" s="9"/>
    </row>
    <row r="52" spans="1:20" x14ac:dyDescent="0.2">
      <c r="A52" t="s">
        <v>8424</v>
      </c>
      <c r="B52" s="9">
        <v>-0.58863763979999995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3"/>
        <v>Production</v>
      </c>
      <c r="T52" s="9"/>
    </row>
    <row r="53" spans="1:20" x14ac:dyDescent="0.2">
      <c r="A53" t="s">
        <v>9250</v>
      </c>
      <c r="B53" s="9">
        <v>-6.2452463410000002E-6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3"/>
        <v>Production</v>
      </c>
      <c r="T53" s="9"/>
    </row>
    <row r="54" spans="1:20" x14ac:dyDescent="0.2">
      <c r="A54" t="s">
        <v>160</v>
      </c>
      <c r="B54" s="9">
        <v>-9.3929426750000004E-5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3"/>
        <v>Production</v>
      </c>
      <c r="T54" s="9"/>
    </row>
    <row r="55" spans="1:20" x14ac:dyDescent="0.2">
      <c r="A55" t="s">
        <v>161</v>
      </c>
      <c r="B55" s="9">
        <v>-8.3294500260000005E-4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3"/>
        <v>Production</v>
      </c>
      <c r="T55" s="9"/>
    </row>
    <row r="56" spans="1:20" x14ac:dyDescent="0.2">
      <c r="A56" t="s">
        <v>162</v>
      </c>
      <c r="B56" s="9">
        <v>-5.1283733369999998E-7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3"/>
        <v>Production</v>
      </c>
      <c r="T56" s="9"/>
    </row>
    <row r="57" spans="1:20" x14ac:dyDescent="0.2">
      <c r="A57" t="s">
        <v>163</v>
      </c>
      <c r="B57" s="9">
        <v>-3.938151073E-5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3"/>
        <v>Production</v>
      </c>
      <c r="T57" s="9"/>
    </row>
    <row r="58" spans="1:20" x14ac:dyDescent="0.2">
      <c r="A58" t="s">
        <v>437</v>
      </c>
      <c r="B58" s="9">
        <v>-1.0747753019999999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3"/>
        <v>Production</v>
      </c>
      <c r="T58" s="9"/>
    </row>
    <row r="59" spans="1:20" x14ac:dyDescent="0.2">
      <c r="A59" t="s">
        <v>8483</v>
      </c>
      <c r="B59" s="9">
        <v>-0.99632547289999995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3"/>
        <v>Production</v>
      </c>
      <c r="T59" s="9"/>
    </row>
    <row r="60" spans="1:20" x14ac:dyDescent="0.2">
      <c r="A60" t="s">
        <v>171</v>
      </c>
      <c r="B60" s="9">
        <v>-7.0500185750000002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3"/>
        <v>Production</v>
      </c>
      <c r="T60" s="9"/>
    </row>
    <row r="61" spans="1:20" x14ac:dyDescent="0.2">
      <c r="A61" t="s">
        <v>8174</v>
      </c>
      <c r="B61" s="9">
        <v>-11.607894659999999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3"/>
        <v>Production</v>
      </c>
      <c r="T61" s="9"/>
    </row>
    <row r="62" spans="1:20" x14ac:dyDescent="0.2">
      <c r="A62" t="s">
        <v>8663</v>
      </c>
      <c r="B62" s="9">
        <v>-1.0731232550000001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3"/>
        <v>Production</v>
      </c>
      <c r="T62" s="9"/>
    </row>
    <row r="63" spans="1:20" x14ac:dyDescent="0.2">
      <c r="A63" t="s">
        <v>8619</v>
      </c>
      <c r="B63" s="9">
        <v>-8.6289545419999999E-3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3"/>
        <v>Production</v>
      </c>
      <c r="T63" s="9"/>
    </row>
    <row r="64" spans="1:20" x14ac:dyDescent="0.2">
      <c r="A64" t="s">
        <v>8808</v>
      </c>
      <c r="B64" s="9">
        <v>-5.6865136050000001E-2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3"/>
        <v>Production</v>
      </c>
      <c r="T64" s="9"/>
    </row>
    <row r="65" spans="1:20" x14ac:dyDescent="0.2">
      <c r="A65" t="s">
        <v>185</v>
      </c>
      <c r="B65" s="9">
        <v>-2.1598888230000001E-5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3"/>
        <v>Production</v>
      </c>
      <c r="T65" s="9"/>
    </row>
    <row r="66" spans="1:20" x14ac:dyDescent="0.2">
      <c r="A66" t="s">
        <v>192</v>
      </c>
      <c r="B66" s="9">
        <v>-1.6188062750000002E-5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3"/>
        <v>Production</v>
      </c>
      <c r="T66" s="9"/>
    </row>
    <row r="67" spans="1:20" x14ac:dyDescent="0.2">
      <c r="A67" t="s">
        <v>193</v>
      </c>
      <c r="B67" s="9">
        <v>-2.0864218169999999E-5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3"/>
        <v>Production</v>
      </c>
      <c r="T67" s="9"/>
    </row>
    <row r="68" spans="1:20" x14ac:dyDescent="0.2">
      <c r="A68" t="s">
        <v>8833</v>
      </c>
      <c r="B68" s="9">
        <v>-2.3536728119999998E-13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3"/>
        <v>Production</v>
      </c>
      <c r="T68" s="9"/>
    </row>
    <row r="69" spans="1:20" x14ac:dyDescent="0.2">
      <c r="A69" t="s">
        <v>8835</v>
      </c>
      <c r="B69" s="9">
        <v>-1.5573142779999999E-10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3"/>
        <v>Production</v>
      </c>
      <c r="T69" s="9"/>
    </row>
    <row r="70" spans="1:20" x14ac:dyDescent="0.2">
      <c r="A70" t="s">
        <v>8841</v>
      </c>
      <c r="B70" s="9">
        <v>8.4312665939999998E-6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3"/>
        <v>Consumption</v>
      </c>
      <c r="T70" s="9"/>
    </row>
    <row r="71" spans="1:20" x14ac:dyDescent="0.2">
      <c r="A71" t="s">
        <v>8842</v>
      </c>
      <c r="B71" s="9">
        <v>-4.4408920989999998E-16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3"/>
        <v>Production</v>
      </c>
      <c r="T71" s="9"/>
    </row>
    <row r="72" spans="1:20" x14ac:dyDescent="0.2">
      <c r="A72" t="s">
        <v>8844</v>
      </c>
      <c r="B72" s="9">
        <v>2.4868995750000002E-14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3"/>
        <v>Consumption</v>
      </c>
      <c r="T72" s="9"/>
    </row>
    <row r="73" spans="1:20" x14ac:dyDescent="0.2">
      <c r="A73" t="s">
        <v>220</v>
      </c>
      <c r="B73" s="9">
        <v>-5.3862664710000001E-5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3"/>
        <v>Production</v>
      </c>
      <c r="T73" s="9"/>
    </row>
    <row r="74" spans="1:20" x14ac:dyDescent="0.2">
      <c r="A74" t="s">
        <v>221</v>
      </c>
      <c r="B74" s="9">
        <v>5.2598586460000002E-5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3"/>
        <v>Consumption</v>
      </c>
      <c r="T74" s="9"/>
    </row>
    <row r="75" spans="1:20" x14ac:dyDescent="0.2">
      <c r="A75" t="s">
        <v>233</v>
      </c>
      <c r="B75" s="9">
        <v>-0.65577290769999996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3"/>
        <v>Production</v>
      </c>
      <c r="T75" s="9"/>
    </row>
    <row r="76" spans="1:20" x14ac:dyDescent="0.2">
      <c r="A76" t="s">
        <v>234</v>
      </c>
      <c r="B76" s="9">
        <v>1.274752352E-5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4">IF(SUM(B76:N76)&gt;0,"Consumption","Production")</f>
        <v>Consumption</v>
      </c>
      <c r="T76" s="9"/>
    </row>
    <row r="77" spans="1:20" x14ac:dyDescent="0.2">
      <c r="A77" t="s">
        <v>237</v>
      </c>
      <c r="B77" s="9">
        <v>3.6481923169999997E-5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4"/>
        <v>Consumption</v>
      </c>
      <c r="T77" s="9"/>
    </row>
    <row r="78" spans="1:20" x14ac:dyDescent="0.2">
      <c r="A78" t="s">
        <v>252</v>
      </c>
      <c r="B78" s="9">
        <v>2.3419704490000001E-5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4"/>
        <v>Consumption</v>
      </c>
      <c r="T78" s="9"/>
    </row>
    <row r="79" spans="1:20" x14ac:dyDescent="0.2">
      <c r="A79" t="s">
        <v>254</v>
      </c>
      <c r="B79" s="9">
        <v>-0.38132942660000002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4"/>
        <v>Production</v>
      </c>
      <c r="T79" s="9"/>
    </row>
    <row r="80" spans="1:20" x14ac:dyDescent="0.2">
      <c r="A80" t="s">
        <v>255</v>
      </c>
      <c r="B80" s="9">
        <v>-7.2875689190000001E-5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4"/>
        <v>Production</v>
      </c>
      <c r="T80" s="9"/>
    </row>
    <row r="81" spans="1:20" x14ac:dyDescent="0.2">
      <c r="A81" t="s">
        <v>445</v>
      </c>
      <c r="B81" s="9">
        <v>-3.196395817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4"/>
        <v>Production</v>
      </c>
      <c r="T81" s="9"/>
    </row>
    <row r="82" spans="1:20" x14ac:dyDescent="0.2">
      <c r="A82" t="s">
        <v>257</v>
      </c>
      <c r="B82" s="9">
        <v>-2.015020922E-5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4"/>
        <v>Production</v>
      </c>
      <c r="T82" s="9"/>
    </row>
    <row r="83" spans="1:20" x14ac:dyDescent="0.2">
      <c r="A83" t="s">
        <v>258</v>
      </c>
      <c r="B83" s="9">
        <v>-19.50546245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4"/>
        <v>Production</v>
      </c>
      <c r="T83" s="9"/>
    </row>
    <row r="84" spans="1:20" x14ac:dyDescent="0.2">
      <c r="A84" t="s">
        <v>263</v>
      </c>
      <c r="B84" s="9">
        <v>-3.6639599949999998E-6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4"/>
        <v>Production</v>
      </c>
      <c r="T84" s="9"/>
    </row>
    <row r="85" spans="1:20" x14ac:dyDescent="0.2">
      <c r="A85" t="s">
        <v>8491</v>
      </c>
      <c r="B85" s="9">
        <v>-8.2597503590000005E-5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4"/>
        <v>Production</v>
      </c>
      <c r="T85" s="9"/>
    </row>
    <row r="86" spans="1:20" x14ac:dyDescent="0.2">
      <c r="A86" t="s">
        <v>266</v>
      </c>
      <c r="B86" s="9">
        <v>-3.058045778E-3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4"/>
        <v>Production</v>
      </c>
      <c r="T86" s="9"/>
    </row>
    <row r="87" spans="1:20" x14ac:dyDescent="0.2">
      <c r="A87" t="s">
        <v>267</v>
      </c>
      <c r="B87" s="9">
        <v>-6.9616462090000002E-4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4"/>
        <v>Production</v>
      </c>
      <c r="T87" s="9"/>
    </row>
    <row r="88" spans="1:20" x14ac:dyDescent="0.2">
      <c r="A88" t="s">
        <v>268</v>
      </c>
      <c r="B88" s="9">
        <v>-0.84994423679999997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4"/>
        <v>Production</v>
      </c>
      <c r="T88" s="9"/>
    </row>
    <row r="89" spans="1:20" x14ac:dyDescent="0.2">
      <c r="A89" t="s">
        <v>269</v>
      </c>
      <c r="B89" s="9">
        <v>-4.1906910060000003E-5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4"/>
        <v>Production</v>
      </c>
      <c r="T89" s="9"/>
    </row>
    <row r="90" spans="1:20" x14ac:dyDescent="0.2">
      <c r="A90" t="s">
        <v>8422</v>
      </c>
      <c r="B90" s="9">
        <v>38.225740209999998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4"/>
        <v>Consumption</v>
      </c>
      <c r="T90" s="9"/>
    </row>
    <row r="91" spans="1:20" x14ac:dyDescent="0.2">
      <c r="A91" t="s">
        <v>8705</v>
      </c>
      <c r="B91" s="9">
        <v>4.0046107009999998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4"/>
        <v>Consumption</v>
      </c>
      <c r="T91" s="9"/>
    </row>
    <row r="92" spans="1:20" x14ac:dyDescent="0.2">
      <c r="A92" t="s">
        <v>8414</v>
      </c>
      <c r="B92" s="9">
        <v>29.379420679999999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4"/>
        <v>Consumption</v>
      </c>
      <c r="T92" s="9"/>
    </row>
    <row r="93" spans="1:20" x14ac:dyDescent="0.2">
      <c r="A93" t="s">
        <v>8419</v>
      </c>
      <c r="B93" s="9">
        <v>57.589772029999999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4"/>
        <v>Consumption</v>
      </c>
      <c r="T93" s="9"/>
    </row>
    <row r="94" spans="1:20" x14ac:dyDescent="0.2">
      <c r="A94" t="s">
        <v>8423</v>
      </c>
      <c r="B94" s="9">
        <v>13.13852307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4"/>
        <v>Consumption</v>
      </c>
      <c r="T94" s="9"/>
    </row>
    <row r="95" spans="1:20" x14ac:dyDescent="0.2">
      <c r="A95" t="s">
        <v>8421</v>
      </c>
      <c r="B95" s="9">
        <v>8.1909303379999994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4"/>
        <v>Consumption</v>
      </c>
      <c r="T95" s="9"/>
    </row>
    <row r="96" spans="1:20" x14ac:dyDescent="0.2">
      <c r="A96" t="s">
        <v>8415</v>
      </c>
      <c r="B96" s="9">
        <v>9.6362593269999994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4"/>
        <v>Consumption</v>
      </c>
      <c r="T96" s="9"/>
    </row>
    <row r="97" spans="1:20" x14ac:dyDescent="0.2">
      <c r="A97" t="s">
        <v>8881</v>
      </c>
      <c r="B97" s="9">
        <v>1.401756712E-5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4"/>
        <v>Consumption</v>
      </c>
      <c r="T97" s="9"/>
    </row>
    <row r="98" spans="1:20" x14ac:dyDescent="0.2">
      <c r="A98" t="s">
        <v>8413</v>
      </c>
      <c r="B98" s="9">
        <v>14.37193162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4"/>
        <v>Consumption</v>
      </c>
      <c r="T98" s="9"/>
    </row>
    <row r="99" spans="1:20" x14ac:dyDescent="0.2">
      <c r="A99" t="s">
        <v>8420</v>
      </c>
      <c r="B99" s="9">
        <v>17.551066299999999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4"/>
        <v>Consumption</v>
      </c>
      <c r="T99" s="9"/>
    </row>
    <row r="100" spans="1:20" x14ac:dyDescent="0.2">
      <c r="A100" t="s">
        <v>8417</v>
      </c>
      <c r="B100" s="9">
        <v>19.884783580000001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4"/>
        <v>Consumption</v>
      </c>
      <c r="T100" s="9"/>
    </row>
    <row r="101" spans="1:20" x14ac:dyDescent="0.2">
      <c r="A101" t="s">
        <v>8418</v>
      </c>
      <c r="B101" s="9">
        <v>10.68908682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4"/>
        <v>Consumption</v>
      </c>
      <c r="T101" s="9"/>
    </row>
    <row r="102" spans="1:20" x14ac:dyDescent="0.2">
      <c r="A102" t="s">
        <v>8409</v>
      </c>
      <c r="B102" s="9">
        <v>3.6496695290000001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4"/>
        <v>Consumption</v>
      </c>
      <c r="T102" s="9"/>
    </row>
    <row r="103" spans="1:20" x14ac:dyDescent="0.2">
      <c r="A103" t="s">
        <v>8410</v>
      </c>
      <c r="B103" s="9">
        <v>6.3430722160000004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4"/>
        <v>Consumption</v>
      </c>
      <c r="T103" s="9"/>
    </row>
    <row r="104" spans="1:20" x14ac:dyDescent="0.2">
      <c r="A104" t="s">
        <v>8411</v>
      </c>
      <c r="B104" s="9">
        <v>2.1247124469999998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4"/>
        <v>Consumption</v>
      </c>
      <c r="T104" s="9"/>
    </row>
    <row r="105" spans="1:20" x14ac:dyDescent="0.2">
      <c r="A105" t="s">
        <v>8412</v>
      </c>
      <c r="B105" s="9">
        <v>6.2962924820000001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4"/>
        <v>Consumption</v>
      </c>
      <c r="T105" s="9"/>
    </row>
    <row r="106" spans="1:20" x14ac:dyDescent="0.2">
      <c r="A106" t="s">
        <v>8492</v>
      </c>
      <c r="B106" s="9">
        <v>2.0625609989999999E-4</v>
      </c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4"/>
        <v>Consumption</v>
      </c>
      <c r="T106" s="9"/>
    </row>
    <row r="107" spans="1:20" x14ac:dyDescent="0.2">
      <c r="A107" t="s">
        <v>8396</v>
      </c>
      <c r="B107" s="9">
        <v>2.8601788909999999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4"/>
        <v>Consumption</v>
      </c>
      <c r="T107" s="9"/>
    </row>
    <row r="108" spans="1:20" x14ac:dyDescent="0.2">
      <c r="A108" t="s">
        <v>8359</v>
      </c>
      <c r="B108" s="9">
        <v>0.9120411061</v>
      </c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4"/>
        <v>Consumption</v>
      </c>
      <c r="T108" s="9"/>
    </row>
    <row r="109" spans="1:20" x14ac:dyDescent="0.2">
      <c r="A109" t="s">
        <v>8401</v>
      </c>
      <c r="B109" s="9">
        <v>0.18884375810000001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4"/>
        <v>Consumption</v>
      </c>
      <c r="T109" s="9"/>
    </row>
    <row r="110" spans="1:20" x14ac:dyDescent="0.2">
      <c r="A110" t="s">
        <v>8402</v>
      </c>
      <c r="B110" s="9">
        <v>0.97946603919999997</v>
      </c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4"/>
        <v>Consumption</v>
      </c>
      <c r="T110" s="9"/>
    </row>
    <row r="111" spans="1:20" x14ac:dyDescent="0.2">
      <c r="A111" t="s">
        <v>8405</v>
      </c>
      <c r="B111" s="9">
        <v>20.636549670000001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4"/>
        <v>Consumption</v>
      </c>
      <c r="T111" s="9"/>
    </row>
    <row r="112" spans="1:20" x14ac:dyDescent="0.2">
      <c r="A112" t="s">
        <v>8406</v>
      </c>
      <c r="B112" s="9">
        <v>3.4818903300000001</v>
      </c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4"/>
        <v>Consumption</v>
      </c>
      <c r="T112" s="9"/>
    </row>
    <row r="113" spans="1:20" x14ac:dyDescent="0.2">
      <c r="A113" t="s">
        <v>8407</v>
      </c>
      <c r="B113" s="9">
        <v>7.8111864930000002E-5</v>
      </c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4"/>
        <v>Consumption</v>
      </c>
      <c r="T113" s="9"/>
    </row>
    <row r="114" spans="1:20" x14ac:dyDescent="0.2">
      <c r="A114" t="s">
        <v>8408</v>
      </c>
      <c r="B114" s="9">
        <v>2.2469116200000001</v>
      </c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4"/>
        <v>Consumption</v>
      </c>
      <c r="T114" s="9"/>
    </row>
    <row r="115" spans="1:20" x14ac:dyDescent="0.2">
      <c r="A115" t="s">
        <v>8403</v>
      </c>
      <c r="B115" s="9">
        <v>4.9181293339999996</v>
      </c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4"/>
        <v>Consumption</v>
      </c>
      <c r="T115" s="9"/>
    </row>
    <row r="116" spans="1:20" x14ac:dyDescent="0.2">
      <c r="A116" t="s">
        <v>8404</v>
      </c>
      <c r="B116" s="9">
        <v>1.4918708780000001</v>
      </c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4"/>
        <v>Consumption</v>
      </c>
      <c r="T116" s="9"/>
    </row>
    <row r="117" spans="1:20" x14ac:dyDescent="0.2">
      <c r="A117" t="s">
        <v>84</v>
      </c>
      <c r="B117" s="9">
        <v>0.39041296149999999</v>
      </c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4"/>
        <v>Consumption</v>
      </c>
      <c r="T117" s="9"/>
    </row>
    <row r="118" spans="1:20" x14ac:dyDescent="0.2">
      <c r="A118" t="s">
        <v>73</v>
      </c>
      <c r="B118" s="9">
        <v>1.7387395990000001</v>
      </c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4"/>
        <v>Consumption</v>
      </c>
      <c r="T118" s="9"/>
    </row>
    <row r="119" spans="1:20" x14ac:dyDescent="0.2">
      <c r="A119" t="s">
        <v>75</v>
      </c>
      <c r="B119" s="9">
        <v>12.145089370000001</v>
      </c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4"/>
        <v>Consumption</v>
      </c>
      <c r="T119" s="9"/>
    </row>
    <row r="120" spans="1:20" x14ac:dyDescent="0.2">
      <c r="A120" t="s">
        <v>76</v>
      </c>
      <c r="B120" s="9">
        <v>5.4720467739999998</v>
      </c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4"/>
        <v>Consumption</v>
      </c>
      <c r="T120" s="9"/>
    </row>
    <row r="121" spans="1:20" x14ac:dyDescent="0.2">
      <c r="A121" t="s">
        <v>70</v>
      </c>
      <c r="B121" s="9">
        <v>3.5632180920000001</v>
      </c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4"/>
        <v>Consumption</v>
      </c>
      <c r="T121" s="9"/>
    </row>
    <row r="122" spans="1:20" x14ac:dyDescent="0.2">
      <c r="A122" t="s">
        <v>71</v>
      </c>
      <c r="B122" s="54">
        <v>8.7869629059999994</v>
      </c>
      <c r="D122" s="54"/>
      <c r="E122" s="54"/>
      <c r="F122" s="54"/>
      <c r="G122" s="54"/>
      <c r="H122" s="54"/>
      <c r="P122" s="9"/>
      <c r="S122" s="9" t="str">
        <f t="shared" si="4"/>
        <v>Consumption</v>
      </c>
    </row>
    <row r="123" spans="1:20" x14ac:dyDescent="0.2">
      <c r="A123" t="s">
        <v>86</v>
      </c>
      <c r="B123" s="54">
        <v>-2.7779358360000002</v>
      </c>
      <c r="D123" s="54"/>
      <c r="E123" s="54"/>
      <c r="F123" s="54"/>
      <c r="G123" s="54"/>
      <c r="H123" s="54"/>
      <c r="P123" s="9"/>
      <c r="S123" s="9" t="str">
        <f t="shared" si="4"/>
        <v>Production</v>
      </c>
    </row>
    <row r="124" spans="1:20" x14ac:dyDescent="0.2">
      <c r="A124" t="s">
        <v>8887</v>
      </c>
      <c r="B124" s="54">
        <v>21.112000519999999</v>
      </c>
      <c r="D124" s="54"/>
      <c r="E124" s="54"/>
      <c r="F124" s="54"/>
      <c r="G124" s="54"/>
      <c r="H124" s="54"/>
      <c r="P124" s="9"/>
      <c r="S124" s="9" t="str">
        <f t="shared" si="4"/>
        <v>Consumption</v>
      </c>
    </row>
    <row r="125" spans="1:20" x14ac:dyDescent="0.2">
      <c r="A125" t="s">
        <v>8889</v>
      </c>
      <c r="B125" s="54">
        <v>3.5527136790000001E-14</v>
      </c>
      <c r="D125" s="54"/>
      <c r="E125" s="54"/>
      <c r="F125" s="54"/>
      <c r="G125" s="54"/>
      <c r="H125" s="54"/>
      <c r="P125" s="9"/>
      <c r="S125" s="9" t="str">
        <f t="shared" si="4"/>
        <v>Consumption</v>
      </c>
    </row>
    <row r="126" spans="1:20" x14ac:dyDescent="0.2">
      <c r="A126" t="s">
        <v>78</v>
      </c>
      <c r="B126" s="54">
        <v>-1.4080080420000001</v>
      </c>
      <c r="D126" s="54"/>
      <c r="E126" s="54"/>
      <c r="F126" s="54"/>
      <c r="G126" s="54"/>
      <c r="H126" s="54"/>
      <c r="P126" s="9"/>
      <c r="S126" s="9" t="str">
        <f t="shared" si="4"/>
        <v>Production</v>
      </c>
    </row>
    <row r="127" spans="1:20" x14ac:dyDescent="0.2">
      <c r="A127" t="s">
        <v>273</v>
      </c>
      <c r="B127" s="54">
        <v>-15.929828179999999</v>
      </c>
      <c r="D127" s="54"/>
      <c r="E127" s="54"/>
      <c r="F127" s="54"/>
      <c r="G127" s="54"/>
      <c r="H127" s="54"/>
      <c r="P127" s="9"/>
      <c r="S127" s="9" t="str">
        <f t="shared" si="4"/>
        <v>Production</v>
      </c>
    </row>
    <row r="128" spans="1:20" x14ac:dyDescent="0.2">
      <c r="A128" t="s">
        <v>8694</v>
      </c>
      <c r="B128" s="54">
        <v>3.8430129670000001E-5</v>
      </c>
      <c r="D128" s="54"/>
      <c r="E128" s="54"/>
      <c r="F128" s="54"/>
      <c r="G128" s="54"/>
      <c r="H128" s="54"/>
      <c r="P128" s="9"/>
      <c r="S128" s="9" t="str">
        <f t="shared" si="4"/>
        <v>Consumption</v>
      </c>
    </row>
    <row r="129" spans="1:19" x14ac:dyDescent="0.2">
      <c r="A129" t="s">
        <v>8591</v>
      </c>
      <c r="B129" s="54">
        <v>5.639308306E-5</v>
      </c>
      <c r="D129" s="54"/>
      <c r="E129" s="54"/>
      <c r="F129" s="54"/>
      <c r="G129" s="54"/>
      <c r="H129" s="54"/>
      <c r="P129" s="9"/>
      <c r="S129" s="9" t="str">
        <f t="shared" si="4"/>
        <v>Consumption</v>
      </c>
    </row>
    <row r="130" spans="1:19" x14ac:dyDescent="0.2">
      <c r="A130" t="s">
        <v>8695</v>
      </c>
      <c r="B130" s="54">
        <v>1.286969566E-5</v>
      </c>
      <c r="D130" s="54"/>
      <c r="E130" s="54"/>
      <c r="F130" s="54"/>
      <c r="G130" s="54"/>
      <c r="H130" s="54"/>
      <c r="P130" s="9"/>
      <c r="S130" s="9" t="str">
        <f t="shared" si="4"/>
        <v>Consumption</v>
      </c>
    </row>
    <row r="131" spans="1:19" x14ac:dyDescent="0.2">
      <c r="A131" t="s">
        <v>8696</v>
      </c>
      <c r="B131" s="54">
        <v>9.6884009759999994E-5</v>
      </c>
      <c r="D131" s="54"/>
      <c r="E131" s="54"/>
      <c r="F131" s="54"/>
      <c r="G131" s="54"/>
      <c r="H131" s="54"/>
      <c r="P131" s="9"/>
      <c r="S131" s="9" t="str">
        <f t="shared" si="4"/>
        <v>Consumption</v>
      </c>
    </row>
    <row r="132" spans="1:19" x14ac:dyDescent="0.2">
      <c r="A132" t="s">
        <v>8623</v>
      </c>
      <c r="B132" s="54">
        <v>-4.0487578399999997E-4</v>
      </c>
      <c r="D132" s="54"/>
      <c r="E132" s="54"/>
      <c r="F132" s="54"/>
      <c r="G132" s="54"/>
      <c r="H132" s="54"/>
      <c r="P132" s="9"/>
      <c r="S132" s="9" t="str">
        <f t="shared" si="4"/>
        <v>Production</v>
      </c>
    </row>
    <row r="133" spans="1:19" x14ac:dyDescent="0.2">
      <c r="A133" t="s">
        <v>8593</v>
      </c>
      <c r="B133" s="54">
        <v>-11.70415775</v>
      </c>
      <c r="D133" s="54"/>
      <c r="E133" s="54"/>
      <c r="F133" s="54"/>
      <c r="G133" s="54"/>
      <c r="H133" s="54"/>
      <c r="P133" s="9"/>
      <c r="S133" s="9" t="str">
        <f t="shared" si="4"/>
        <v>Production</v>
      </c>
    </row>
    <row r="134" spans="1:19" x14ac:dyDescent="0.2">
      <c r="A134" t="s">
        <v>8917</v>
      </c>
      <c r="B134" s="54">
        <v>-1.01202118E-3</v>
      </c>
      <c r="D134" s="54"/>
      <c r="E134" s="54"/>
      <c r="F134" s="54"/>
      <c r="G134" s="54"/>
      <c r="H134" s="54"/>
      <c r="P134" s="9"/>
      <c r="S134" s="9" t="str">
        <f t="shared" si="4"/>
        <v>Production</v>
      </c>
    </row>
    <row r="135" spans="1:19" x14ac:dyDescent="0.2">
      <c r="A135" t="s">
        <v>8624</v>
      </c>
      <c r="B135" s="54">
        <v>-4.3494980789999998E-5</v>
      </c>
      <c r="D135" s="54"/>
      <c r="E135" s="54"/>
      <c r="F135" s="54"/>
      <c r="G135" s="54"/>
      <c r="H135" s="54"/>
      <c r="P135" s="9"/>
      <c r="S135" s="9" t="str">
        <f t="shared" si="4"/>
        <v>Production</v>
      </c>
    </row>
    <row r="136" spans="1:19" x14ac:dyDescent="0.2">
      <c r="A136" t="s">
        <v>8918</v>
      </c>
      <c r="B136" s="54">
        <v>-9.5848925429999998E-4</v>
      </c>
      <c r="D136" s="54"/>
      <c r="E136" s="54"/>
      <c r="F136" s="54"/>
      <c r="G136" s="54"/>
      <c r="H136" s="54"/>
      <c r="P136" s="9"/>
      <c r="S136" s="9" t="str">
        <f t="shared" si="4"/>
        <v>Production</v>
      </c>
    </row>
    <row r="137" spans="1:19" x14ac:dyDescent="0.2">
      <c r="A137" t="s">
        <v>8921</v>
      </c>
      <c r="B137" s="54">
        <v>0.5376911419</v>
      </c>
      <c r="D137" s="54"/>
      <c r="E137" s="54"/>
      <c r="F137" s="54"/>
      <c r="G137" s="54"/>
      <c r="H137" s="54"/>
      <c r="P137" s="9"/>
      <c r="S137" s="9" t="str">
        <f t="shared" si="4"/>
        <v>Consumption</v>
      </c>
    </row>
    <row r="138" spans="1:19" x14ac:dyDescent="0.2">
      <c r="A138" t="s">
        <v>8923</v>
      </c>
      <c r="B138" s="54">
        <v>-5.5049571159999997E-4</v>
      </c>
      <c r="D138" s="54"/>
      <c r="E138" s="54"/>
      <c r="F138" s="54"/>
      <c r="G138" s="54"/>
      <c r="H138" s="54"/>
      <c r="P138" s="9"/>
      <c r="S138" s="9" t="str">
        <f t="shared" si="4"/>
        <v>Production</v>
      </c>
    </row>
    <row r="139" spans="1:19" x14ac:dyDescent="0.2">
      <c r="A139" t="s">
        <v>8626</v>
      </c>
      <c r="B139" s="54">
        <v>-4.0829439770000003E-5</v>
      </c>
      <c r="D139" s="54"/>
      <c r="E139" s="54"/>
      <c r="F139" s="54"/>
      <c r="G139" s="54"/>
      <c r="H139" s="54"/>
      <c r="P139" s="9"/>
      <c r="S139" s="9" t="str">
        <f t="shared" si="4"/>
        <v>Production</v>
      </c>
    </row>
    <row r="140" spans="1:19" x14ac:dyDescent="0.2">
      <c r="A140" t="s">
        <v>8597</v>
      </c>
      <c r="B140" s="54">
        <v>-18.100336980000002</v>
      </c>
      <c r="D140" s="54"/>
      <c r="E140" s="54"/>
      <c r="F140" s="54"/>
      <c r="G140" s="54"/>
      <c r="H140" s="54"/>
      <c r="P140" s="9"/>
      <c r="S140" s="9" t="str">
        <f t="shared" ref="S140:S203" si="5">IF(SUM(B140:N140)&gt;0,"Consumption","Production")</f>
        <v>Production</v>
      </c>
    </row>
    <row r="141" spans="1:19" x14ac:dyDescent="0.2">
      <c r="A141" t="s">
        <v>8495</v>
      </c>
      <c r="B141" s="54">
        <v>-1.425022378</v>
      </c>
      <c r="D141" s="54"/>
      <c r="E141" s="54"/>
      <c r="F141" s="54"/>
      <c r="G141" s="54"/>
      <c r="H141" s="54"/>
      <c r="P141" s="9"/>
      <c r="S141" s="9" t="str">
        <f t="shared" si="5"/>
        <v>Production</v>
      </c>
    </row>
    <row r="142" spans="1:19" x14ac:dyDescent="0.2">
      <c r="A142" t="s">
        <v>8697</v>
      </c>
      <c r="B142" s="54">
        <v>-2.1605046139999999E-3</v>
      </c>
      <c r="D142" s="54"/>
      <c r="E142" s="54"/>
      <c r="F142" s="54"/>
      <c r="G142" s="54"/>
      <c r="H142" s="54"/>
      <c r="P142" s="9"/>
      <c r="S142" s="9" t="str">
        <f t="shared" si="5"/>
        <v>Production</v>
      </c>
    </row>
    <row r="143" spans="1:19" x14ac:dyDescent="0.2">
      <c r="A143" t="s">
        <v>352</v>
      </c>
      <c r="B143" s="54">
        <v>-27.215640650000001</v>
      </c>
      <c r="D143" s="54"/>
      <c r="E143" s="54"/>
      <c r="F143" s="54"/>
      <c r="G143" s="54"/>
      <c r="H143" s="54"/>
      <c r="P143" s="9"/>
      <c r="S143" s="9" t="str">
        <f t="shared" si="5"/>
        <v>Production</v>
      </c>
    </row>
    <row r="144" spans="1:19" x14ac:dyDescent="0.2">
      <c r="A144" t="s">
        <v>8924</v>
      </c>
      <c r="B144" s="54">
        <v>-6.0153235919999998E-5</v>
      </c>
      <c r="D144" s="54"/>
      <c r="E144" s="54"/>
      <c r="F144" s="54"/>
      <c r="G144" s="54"/>
      <c r="H144" s="54"/>
      <c r="P144" s="9"/>
      <c r="S144" s="9" t="str">
        <f t="shared" si="5"/>
        <v>Production</v>
      </c>
    </row>
    <row r="145" spans="1:19" x14ac:dyDescent="0.2">
      <c r="A145" t="s">
        <v>8925</v>
      </c>
      <c r="B145" s="54">
        <v>-2.4470452570000001E-5</v>
      </c>
      <c r="D145" s="54"/>
      <c r="E145" s="54"/>
      <c r="F145" s="54"/>
      <c r="G145" s="54"/>
      <c r="H145" s="54"/>
      <c r="P145" s="9"/>
      <c r="S145" s="9" t="str">
        <f t="shared" si="5"/>
        <v>Production</v>
      </c>
    </row>
    <row r="146" spans="1:19" x14ac:dyDescent="0.2">
      <c r="A146" t="s">
        <v>421</v>
      </c>
      <c r="B146" s="54">
        <v>-0.5376911419</v>
      </c>
      <c r="D146" s="54"/>
      <c r="E146" s="54"/>
      <c r="F146" s="54"/>
      <c r="G146" s="54"/>
      <c r="H146" s="54"/>
      <c r="P146" s="9"/>
      <c r="S146" s="9" t="str">
        <f t="shared" si="5"/>
        <v>Production</v>
      </c>
    </row>
    <row r="147" spans="1:19" x14ac:dyDescent="0.2">
      <c r="A147" t="s">
        <v>423</v>
      </c>
      <c r="B147" s="54">
        <v>-0.84996426759999999</v>
      </c>
      <c r="D147" s="54"/>
      <c r="E147" s="54"/>
      <c r="F147" s="54"/>
      <c r="G147" s="54"/>
      <c r="H147" s="54"/>
      <c r="P147" s="9"/>
      <c r="S147" s="9" t="str">
        <f t="shared" si="5"/>
        <v>Production</v>
      </c>
    </row>
    <row r="148" spans="1:19" x14ac:dyDescent="0.2">
      <c r="A148" t="s">
        <v>8668</v>
      </c>
      <c r="B148" s="54">
        <v>-1.394779421E-5</v>
      </c>
      <c r="D148" s="54"/>
      <c r="E148" s="54"/>
      <c r="F148" s="54"/>
      <c r="G148" s="54"/>
      <c r="H148" s="54"/>
      <c r="P148" s="9"/>
      <c r="S148" s="9" t="str">
        <f t="shared" si="5"/>
        <v>Production</v>
      </c>
    </row>
    <row r="149" spans="1:19" x14ac:dyDescent="0.2">
      <c r="A149" t="s">
        <v>8945</v>
      </c>
      <c r="B149" s="54">
        <v>-1.414969886E-6</v>
      </c>
      <c r="D149" s="54"/>
      <c r="E149" s="54"/>
      <c r="F149" s="54"/>
      <c r="G149" s="54"/>
      <c r="H149" s="54"/>
      <c r="P149" s="9"/>
      <c r="S149" s="9" t="str">
        <f t="shared" si="5"/>
        <v>Production</v>
      </c>
    </row>
    <row r="150" spans="1:19" x14ac:dyDescent="0.2">
      <c r="A150" t="s">
        <v>467</v>
      </c>
      <c r="B150" s="54">
        <v>-3.1281448059999999E-6</v>
      </c>
      <c r="D150" s="54"/>
      <c r="E150" s="54"/>
      <c r="F150" s="54"/>
      <c r="G150" s="54"/>
      <c r="H150" s="54"/>
      <c r="P150" s="9"/>
      <c r="S150" s="9" t="str">
        <f t="shared" si="5"/>
        <v>Production</v>
      </c>
    </row>
    <row r="151" spans="1:19" x14ac:dyDescent="0.2">
      <c r="A151" t="s">
        <v>8669</v>
      </c>
      <c r="B151" s="54">
        <v>-1.1757830699999999E-5</v>
      </c>
      <c r="D151" s="54"/>
      <c r="E151" s="54"/>
      <c r="F151" s="54"/>
      <c r="G151" s="54"/>
      <c r="H151" s="54"/>
      <c r="P151" s="9"/>
      <c r="S151" s="9" t="str">
        <f t="shared" si="5"/>
        <v>Production</v>
      </c>
    </row>
    <row r="152" spans="1:19" x14ac:dyDescent="0.2">
      <c r="A152" t="s">
        <v>8947</v>
      </c>
      <c r="B152" s="54">
        <v>9.9243244570000006E-5</v>
      </c>
      <c r="D152" s="54"/>
      <c r="E152" s="54"/>
      <c r="F152" s="54"/>
      <c r="G152" s="54"/>
      <c r="H152" s="54"/>
      <c r="P152" s="9"/>
      <c r="S152" s="9" t="str">
        <f t="shared" si="5"/>
        <v>Consumption</v>
      </c>
    </row>
    <row r="153" spans="1:19" x14ac:dyDescent="0.2">
      <c r="A153" t="s">
        <v>8948</v>
      </c>
      <c r="B153" s="54">
        <v>2.2111874530000001E-5</v>
      </c>
      <c r="D153" s="54"/>
      <c r="E153" s="54"/>
      <c r="F153" s="54"/>
      <c r="G153" s="54"/>
      <c r="H153" s="54"/>
      <c r="P153" s="9"/>
      <c r="S153" s="9" t="str">
        <f t="shared" si="5"/>
        <v>Consumption</v>
      </c>
    </row>
    <row r="154" spans="1:19" x14ac:dyDescent="0.2">
      <c r="A154" t="s">
        <v>8949</v>
      </c>
      <c r="B154" s="54">
        <v>7.0281353999999995E-5</v>
      </c>
      <c r="D154" s="54"/>
      <c r="E154" s="54"/>
      <c r="F154" s="54"/>
      <c r="G154" s="54"/>
      <c r="H154" s="54"/>
      <c r="P154" s="9"/>
      <c r="S154" s="9" t="str">
        <f t="shared" si="5"/>
        <v>Consumption</v>
      </c>
    </row>
    <row r="155" spans="1:19" x14ac:dyDescent="0.2">
      <c r="A155" t="s">
        <v>8950</v>
      </c>
      <c r="B155" s="54">
        <v>3.5433709880000002E-5</v>
      </c>
      <c r="D155" s="54"/>
      <c r="E155" s="54"/>
      <c r="F155" s="54"/>
      <c r="G155" s="54"/>
      <c r="H155" s="54"/>
      <c r="P155" s="9"/>
      <c r="S155" s="9" t="str">
        <f t="shared" si="5"/>
        <v>Consumption</v>
      </c>
    </row>
    <row r="156" spans="1:19" x14ac:dyDescent="0.2">
      <c r="A156" t="s">
        <v>8416</v>
      </c>
      <c r="B156" s="54">
        <v>19.226382310000002</v>
      </c>
      <c r="D156" s="54"/>
      <c r="E156" s="54"/>
      <c r="F156" s="54"/>
      <c r="G156" s="54"/>
      <c r="H156" s="54"/>
      <c r="P156" s="9"/>
      <c r="S156" s="9" t="str">
        <f t="shared" si="5"/>
        <v>Consumption</v>
      </c>
    </row>
    <row r="157" spans="1:19" x14ac:dyDescent="0.2">
      <c r="A157" t="s">
        <v>8951</v>
      </c>
      <c r="B157" s="54">
        <v>8.0266914019999993E-5</v>
      </c>
      <c r="D157" s="54"/>
      <c r="E157" s="54"/>
      <c r="F157" s="54"/>
      <c r="G157" s="54"/>
      <c r="H157" s="54"/>
      <c r="P157" s="9"/>
      <c r="S157" s="9" t="str">
        <f t="shared" si="5"/>
        <v>Consumption</v>
      </c>
    </row>
    <row r="158" spans="1:19" x14ac:dyDescent="0.2">
      <c r="A158" t="s">
        <v>8165</v>
      </c>
      <c r="B158" s="54">
        <v>36.563698350000003</v>
      </c>
      <c r="D158" s="54"/>
      <c r="E158" s="54"/>
      <c r="F158" s="54"/>
      <c r="G158" s="54"/>
      <c r="H158" s="54"/>
      <c r="P158" s="9"/>
      <c r="S158" s="9" t="str">
        <f t="shared" si="5"/>
        <v>Consumption</v>
      </c>
    </row>
    <row r="159" spans="1:19" x14ac:dyDescent="0.2">
      <c r="A159" t="s">
        <v>8952</v>
      </c>
      <c r="B159" s="54">
        <v>3.8908690329999999E-5</v>
      </c>
      <c r="D159" s="54"/>
      <c r="E159" s="54"/>
      <c r="F159" s="54"/>
      <c r="G159" s="54"/>
      <c r="H159" s="54"/>
      <c r="P159" s="9"/>
      <c r="S159" s="9" t="str">
        <f t="shared" si="5"/>
        <v>Consumption</v>
      </c>
    </row>
    <row r="160" spans="1:19" x14ac:dyDescent="0.2">
      <c r="A160" t="s">
        <v>8166</v>
      </c>
      <c r="B160" s="54">
        <v>10.93895346</v>
      </c>
      <c r="D160" s="54"/>
      <c r="E160" s="54"/>
      <c r="F160" s="54"/>
      <c r="G160" s="54"/>
      <c r="H160" s="54"/>
      <c r="P160" s="9"/>
      <c r="S160" s="9" t="str">
        <f t="shared" si="5"/>
        <v>Consumption</v>
      </c>
    </row>
    <row r="161" spans="1:19" x14ac:dyDescent="0.2">
      <c r="A161" t="s">
        <v>8953</v>
      </c>
      <c r="B161" s="54">
        <v>9.6787229419999999E-5</v>
      </c>
      <c r="D161" s="54"/>
      <c r="E161" s="54"/>
      <c r="F161" s="54"/>
      <c r="G161" s="54"/>
      <c r="H161" s="54"/>
      <c r="P161" s="9"/>
      <c r="S161" s="9" t="str">
        <f t="shared" si="5"/>
        <v>Consumption</v>
      </c>
    </row>
    <row r="162" spans="1:19" x14ac:dyDescent="0.2">
      <c r="A162" t="s">
        <v>8629</v>
      </c>
      <c r="B162" s="54">
        <v>2.4007086509999999E-5</v>
      </c>
      <c r="D162" s="54"/>
      <c r="E162" s="54"/>
      <c r="F162" s="54"/>
      <c r="G162" s="54"/>
      <c r="H162" s="54"/>
      <c r="P162" s="9"/>
      <c r="S162" s="9" t="str">
        <f t="shared" si="5"/>
        <v>Consumption</v>
      </c>
    </row>
    <row r="163" spans="1:19" x14ac:dyDescent="0.2">
      <c r="B163" s="54"/>
      <c r="D163" s="54"/>
      <c r="E163" s="54"/>
      <c r="F163" s="54"/>
      <c r="G163" s="54"/>
      <c r="H163" s="54"/>
      <c r="P163" s="9"/>
      <c r="S163" s="9" t="str">
        <f t="shared" si="5"/>
        <v>Production</v>
      </c>
    </row>
    <row r="164" spans="1:19" x14ac:dyDescent="0.2">
      <c r="B164" s="54"/>
      <c r="D164" s="54"/>
      <c r="E164" s="54"/>
      <c r="F164" s="54"/>
      <c r="G164" s="54"/>
      <c r="H164" s="54"/>
      <c r="P164" s="9"/>
      <c r="S164" s="9" t="str">
        <f t="shared" si="5"/>
        <v>Production</v>
      </c>
    </row>
    <row r="165" spans="1:19" x14ac:dyDescent="0.2">
      <c r="B165" s="54"/>
      <c r="D165" s="54"/>
      <c r="E165" s="54"/>
      <c r="F165" s="54"/>
      <c r="G165" s="54"/>
      <c r="H165" s="54"/>
      <c r="P165" s="9"/>
      <c r="S165" s="9" t="str">
        <f t="shared" si="5"/>
        <v>Production</v>
      </c>
    </row>
    <row r="166" spans="1:19" x14ac:dyDescent="0.2">
      <c r="B166" s="54"/>
      <c r="D166" s="54"/>
      <c r="E166" s="54"/>
      <c r="F166" s="54"/>
      <c r="G166" s="54"/>
      <c r="H166" s="54"/>
      <c r="P166" s="9"/>
      <c r="S166" s="9" t="str">
        <f t="shared" si="5"/>
        <v>Production</v>
      </c>
    </row>
    <row r="167" spans="1:19" x14ac:dyDescent="0.2">
      <c r="B167" s="54"/>
      <c r="D167" s="54"/>
      <c r="E167" s="54"/>
      <c r="F167" s="54"/>
      <c r="G167" s="54"/>
      <c r="H167" s="54"/>
      <c r="P167" s="9"/>
      <c r="S167" s="9" t="str">
        <f t="shared" si="5"/>
        <v>Production</v>
      </c>
    </row>
    <row r="168" spans="1:19" x14ac:dyDescent="0.2">
      <c r="B168" s="54"/>
      <c r="D168" s="54"/>
      <c r="E168" s="54"/>
      <c r="F168" s="54"/>
      <c r="G168" s="54"/>
      <c r="H168" s="54"/>
      <c r="P168" s="9"/>
      <c r="S168" s="9" t="str">
        <f t="shared" si="5"/>
        <v>Production</v>
      </c>
    </row>
    <row r="169" spans="1:19" x14ac:dyDescent="0.2">
      <c r="B169" s="54"/>
      <c r="D169" s="54"/>
      <c r="E169" s="54"/>
      <c r="F169" s="54"/>
      <c r="G169" s="54"/>
      <c r="H169" s="54"/>
      <c r="P169" s="9"/>
      <c r="S169" s="9" t="str">
        <f t="shared" si="5"/>
        <v>Production</v>
      </c>
    </row>
    <row r="170" spans="1:19" x14ac:dyDescent="0.2">
      <c r="B170" s="54"/>
      <c r="D170" s="54"/>
      <c r="E170" s="54"/>
      <c r="F170" s="54"/>
      <c r="G170" s="54"/>
      <c r="H170" s="54"/>
      <c r="P170" s="9"/>
      <c r="S170" s="9" t="str">
        <f t="shared" si="5"/>
        <v>Production</v>
      </c>
    </row>
    <row r="171" spans="1:19" x14ac:dyDescent="0.2">
      <c r="B171" s="54"/>
      <c r="D171" s="54"/>
      <c r="E171" s="54"/>
      <c r="F171" s="54"/>
      <c r="G171" s="54"/>
      <c r="H171" s="54"/>
      <c r="P171" s="9"/>
      <c r="S171" s="9" t="str">
        <f t="shared" si="5"/>
        <v>Production</v>
      </c>
    </row>
    <row r="172" spans="1:19" x14ac:dyDescent="0.2">
      <c r="B172" s="54"/>
      <c r="D172" s="54"/>
      <c r="E172" s="54"/>
      <c r="F172" s="54"/>
      <c r="G172" s="54"/>
      <c r="H172" s="54"/>
      <c r="P172" s="9"/>
      <c r="S172" s="9" t="str">
        <f t="shared" si="5"/>
        <v>Production</v>
      </c>
    </row>
    <row r="173" spans="1:19" x14ac:dyDescent="0.2">
      <c r="B173" s="54"/>
      <c r="D173" s="54"/>
      <c r="E173" s="54"/>
      <c r="F173" s="54"/>
      <c r="G173" s="54"/>
      <c r="H173" s="54"/>
      <c r="P173" s="9"/>
      <c r="S173" s="9" t="str">
        <f t="shared" si="5"/>
        <v>Production</v>
      </c>
    </row>
    <row r="174" spans="1:19" x14ac:dyDescent="0.2">
      <c r="B174" s="54"/>
      <c r="D174" s="54"/>
      <c r="E174" s="54"/>
      <c r="F174" s="54"/>
      <c r="G174" s="54"/>
      <c r="H174" s="54"/>
      <c r="P174" s="9"/>
      <c r="S174" s="9" t="str">
        <f t="shared" si="5"/>
        <v>Production</v>
      </c>
    </row>
    <row r="175" spans="1:19" x14ac:dyDescent="0.2">
      <c r="B175" s="54"/>
      <c r="D175" s="54"/>
      <c r="E175" s="54"/>
      <c r="F175" s="54"/>
      <c r="G175" s="54"/>
      <c r="H175" s="54"/>
      <c r="P175" s="9"/>
      <c r="S175" s="9" t="str">
        <f t="shared" si="5"/>
        <v>Production</v>
      </c>
    </row>
    <row r="176" spans="1:19" x14ac:dyDescent="0.2">
      <c r="B176" s="54"/>
      <c r="D176" s="54"/>
      <c r="E176" s="54"/>
      <c r="F176" s="54"/>
      <c r="G176" s="54"/>
      <c r="H176" s="54"/>
      <c r="P176" s="9"/>
      <c r="S176" s="9" t="str">
        <f t="shared" si="5"/>
        <v>Production</v>
      </c>
    </row>
    <row r="177" spans="2:19" x14ac:dyDescent="0.2">
      <c r="B177" s="54"/>
      <c r="D177" s="54"/>
      <c r="E177" s="54"/>
      <c r="F177" s="54"/>
      <c r="G177" s="54"/>
      <c r="H177" s="54"/>
      <c r="P177" s="9"/>
      <c r="S177" s="9" t="str">
        <f t="shared" si="5"/>
        <v>Production</v>
      </c>
    </row>
    <row r="178" spans="2:19" x14ac:dyDescent="0.2">
      <c r="B178" s="54"/>
      <c r="D178" s="54"/>
      <c r="E178" s="54"/>
      <c r="F178" s="54"/>
      <c r="G178" s="54"/>
      <c r="H178" s="54"/>
      <c r="P178" s="9"/>
      <c r="S178" s="9" t="str">
        <f t="shared" si="5"/>
        <v>Production</v>
      </c>
    </row>
    <row r="179" spans="2:19" x14ac:dyDescent="0.2">
      <c r="B179" s="54"/>
      <c r="D179" s="54"/>
      <c r="E179" s="54"/>
      <c r="F179" s="54"/>
      <c r="G179" s="54"/>
      <c r="H179" s="54"/>
      <c r="P179" s="9"/>
      <c r="S179" s="9" t="str">
        <f t="shared" si="5"/>
        <v>Production</v>
      </c>
    </row>
    <row r="180" spans="2:19" x14ac:dyDescent="0.2">
      <c r="B180" s="54"/>
      <c r="D180" s="54"/>
      <c r="E180" s="54"/>
      <c r="F180" s="54"/>
      <c r="G180" s="54"/>
      <c r="H180" s="54"/>
      <c r="P180" s="9"/>
      <c r="S180" s="9" t="str">
        <f t="shared" si="5"/>
        <v>Production</v>
      </c>
    </row>
    <row r="181" spans="2:19" x14ac:dyDescent="0.2">
      <c r="B181" s="54"/>
      <c r="D181" s="54"/>
      <c r="E181" s="54"/>
      <c r="F181" s="54"/>
      <c r="G181" s="54"/>
      <c r="H181" s="54"/>
      <c r="P181" s="9"/>
      <c r="S181" s="9" t="str">
        <f t="shared" si="5"/>
        <v>Production</v>
      </c>
    </row>
    <row r="182" spans="2:19" x14ac:dyDescent="0.2">
      <c r="B182" s="54"/>
      <c r="D182" s="54"/>
      <c r="E182" s="54"/>
      <c r="F182" s="54"/>
      <c r="G182" s="54"/>
      <c r="H182" s="54"/>
      <c r="P182" s="9"/>
      <c r="S182" s="9" t="str">
        <f t="shared" si="5"/>
        <v>Production</v>
      </c>
    </row>
    <row r="183" spans="2:19" x14ac:dyDescent="0.2">
      <c r="B183" s="54"/>
      <c r="D183" s="54"/>
      <c r="E183" s="54"/>
      <c r="F183" s="54"/>
      <c r="G183" s="54"/>
      <c r="H183" s="54"/>
      <c r="P183" s="9"/>
      <c r="S183" s="9" t="str">
        <f t="shared" si="5"/>
        <v>Production</v>
      </c>
    </row>
    <row r="184" spans="2:19" x14ac:dyDescent="0.2">
      <c r="B184" s="54"/>
      <c r="D184" s="54"/>
      <c r="E184" s="54"/>
      <c r="F184" s="54"/>
      <c r="G184" s="54"/>
      <c r="H184" s="54"/>
      <c r="P184" s="9"/>
      <c r="S184" s="9" t="str">
        <f t="shared" si="5"/>
        <v>Production</v>
      </c>
    </row>
    <row r="185" spans="2:19" x14ac:dyDescent="0.2">
      <c r="B185" s="54"/>
      <c r="D185" s="54"/>
      <c r="E185" s="54"/>
      <c r="F185" s="54"/>
      <c r="G185" s="54"/>
      <c r="H185" s="54"/>
      <c r="P185" s="9"/>
      <c r="S185" s="9" t="str">
        <f t="shared" si="5"/>
        <v>Production</v>
      </c>
    </row>
    <row r="186" spans="2:19" x14ac:dyDescent="0.2">
      <c r="B186" s="54"/>
      <c r="D186" s="54"/>
      <c r="E186" s="54"/>
      <c r="F186" s="54"/>
      <c r="G186" s="54"/>
      <c r="H186" s="54"/>
      <c r="P186" s="9"/>
      <c r="S186" s="9" t="str">
        <f t="shared" si="5"/>
        <v>Production</v>
      </c>
    </row>
    <row r="187" spans="2:19" x14ac:dyDescent="0.2">
      <c r="B187" s="54"/>
      <c r="D187" s="54"/>
      <c r="E187" s="54"/>
      <c r="F187" s="54"/>
      <c r="G187" s="54"/>
      <c r="H187" s="54"/>
      <c r="P187" s="9"/>
      <c r="S187" s="9" t="str">
        <f t="shared" si="5"/>
        <v>Production</v>
      </c>
    </row>
    <row r="188" spans="2:19" x14ac:dyDescent="0.2">
      <c r="B188" s="54"/>
      <c r="D188" s="54"/>
      <c r="E188" s="54"/>
      <c r="F188" s="54"/>
      <c r="G188" s="54"/>
      <c r="H188" s="54"/>
      <c r="P188" s="9"/>
      <c r="S188" s="9" t="str">
        <f t="shared" si="5"/>
        <v>Production</v>
      </c>
    </row>
    <row r="189" spans="2:19" x14ac:dyDescent="0.2">
      <c r="B189" s="54"/>
      <c r="D189" s="54"/>
      <c r="E189" s="54"/>
      <c r="F189" s="54"/>
      <c r="G189" s="54"/>
      <c r="H189" s="54"/>
      <c r="P189" s="9"/>
      <c r="S189" s="9" t="str">
        <f t="shared" si="5"/>
        <v>Production</v>
      </c>
    </row>
    <row r="190" spans="2:19" x14ac:dyDescent="0.2">
      <c r="B190" s="54"/>
      <c r="D190" s="54"/>
      <c r="E190" s="54"/>
      <c r="F190" s="54"/>
      <c r="G190" s="54"/>
      <c r="H190" s="54"/>
      <c r="P190" s="9"/>
      <c r="S190" s="9" t="str">
        <f t="shared" si="5"/>
        <v>Production</v>
      </c>
    </row>
    <row r="191" spans="2:19" x14ac:dyDescent="0.2">
      <c r="B191" s="54"/>
      <c r="D191" s="54"/>
      <c r="E191" s="54"/>
      <c r="F191" s="54"/>
      <c r="G191" s="54"/>
      <c r="H191" s="54"/>
      <c r="P191" s="9"/>
      <c r="S191" s="9" t="str">
        <f t="shared" si="5"/>
        <v>Production</v>
      </c>
    </row>
    <row r="192" spans="2:19" x14ac:dyDescent="0.2">
      <c r="B192" s="54"/>
      <c r="D192" s="54"/>
      <c r="E192" s="54"/>
      <c r="F192" s="54"/>
      <c r="G192" s="54"/>
      <c r="H192" s="54"/>
      <c r="P192" s="9"/>
      <c r="S192" s="9" t="str">
        <f t="shared" si="5"/>
        <v>Production</v>
      </c>
    </row>
    <row r="193" spans="2:19" x14ac:dyDescent="0.2">
      <c r="B193" s="54"/>
      <c r="D193" s="54"/>
      <c r="E193" s="54"/>
      <c r="F193" s="54"/>
      <c r="G193" s="54"/>
      <c r="H193" s="54"/>
      <c r="P193" s="9"/>
      <c r="S193" s="9" t="str">
        <f t="shared" si="5"/>
        <v>Production</v>
      </c>
    </row>
    <row r="194" spans="2:19" x14ac:dyDescent="0.2">
      <c r="B194" s="54"/>
      <c r="D194" s="54"/>
      <c r="E194" s="54"/>
      <c r="F194" s="54"/>
      <c r="G194" s="54"/>
      <c r="H194" s="54"/>
      <c r="P194" s="9"/>
      <c r="S194" s="9" t="str">
        <f t="shared" si="5"/>
        <v>Production</v>
      </c>
    </row>
    <row r="195" spans="2:19" x14ac:dyDescent="0.2">
      <c r="B195" s="54"/>
      <c r="D195" s="54"/>
      <c r="E195" s="54"/>
      <c r="F195" s="54"/>
      <c r="G195" s="54"/>
      <c r="H195" s="54"/>
      <c r="P195" s="9"/>
      <c r="S195" s="9" t="str">
        <f t="shared" si="5"/>
        <v>Production</v>
      </c>
    </row>
    <row r="196" spans="2:19" x14ac:dyDescent="0.2">
      <c r="B196" s="54"/>
      <c r="D196" s="54"/>
      <c r="E196" s="54"/>
      <c r="F196" s="54"/>
      <c r="G196" s="54"/>
      <c r="H196" s="54"/>
      <c r="P196" s="9"/>
      <c r="S196" s="9" t="str">
        <f t="shared" si="5"/>
        <v>Production</v>
      </c>
    </row>
    <row r="197" spans="2:19" x14ac:dyDescent="0.2">
      <c r="B197" s="54"/>
      <c r="D197" s="54"/>
      <c r="E197" s="54"/>
      <c r="F197" s="54"/>
      <c r="G197" s="54"/>
      <c r="H197" s="54"/>
      <c r="P197" s="9"/>
      <c r="S197" s="9" t="str">
        <f t="shared" si="5"/>
        <v>Production</v>
      </c>
    </row>
    <row r="198" spans="2:19" x14ac:dyDescent="0.2">
      <c r="B198" s="54"/>
      <c r="D198" s="54"/>
      <c r="E198" s="54"/>
      <c r="F198" s="54"/>
      <c r="G198" s="54"/>
      <c r="H198" s="54"/>
      <c r="P198" s="9"/>
      <c r="S198" s="9" t="str">
        <f t="shared" si="5"/>
        <v>Production</v>
      </c>
    </row>
    <row r="199" spans="2:19" x14ac:dyDescent="0.2">
      <c r="B199" s="54"/>
      <c r="D199" s="54"/>
      <c r="E199" s="54"/>
      <c r="F199" s="54"/>
      <c r="G199" s="54"/>
      <c r="H199" s="54"/>
      <c r="P199" s="9"/>
      <c r="S199" s="9" t="str">
        <f t="shared" si="5"/>
        <v>Production</v>
      </c>
    </row>
    <row r="200" spans="2:19" x14ac:dyDescent="0.2">
      <c r="B200" s="54"/>
      <c r="D200" s="54"/>
      <c r="E200" s="54"/>
      <c r="F200" s="54"/>
      <c r="G200" s="54"/>
      <c r="H200" s="54"/>
      <c r="P200" s="9"/>
      <c r="S200" s="9" t="str">
        <f t="shared" si="5"/>
        <v>Production</v>
      </c>
    </row>
    <row r="201" spans="2:19" x14ac:dyDescent="0.2">
      <c r="B201" s="54"/>
      <c r="D201" s="54"/>
      <c r="E201" s="54"/>
      <c r="F201" s="54"/>
      <c r="G201" s="54"/>
      <c r="H201" s="54"/>
      <c r="P201" s="9"/>
      <c r="S201" s="9" t="str">
        <f t="shared" si="5"/>
        <v>Production</v>
      </c>
    </row>
    <row r="202" spans="2:19" x14ac:dyDescent="0.2">
      <c r="B202" s="54"/>
      <c r="D202" s="54"/>
      <c r="E202" s="54"/>
      <c r="F202" s="54"/>
      <c r="G202" s="54"/>
      <c r="H202" s="54"/>
      <c r="P202" s="9"/>
      <c r="S202" s="9" t="str">
        <f t="shared" si="5"/>
        <v>Production</v>
      </c>
    </row>
    <row r="203" spans="2:19" x14ac:dyDescent="0.2">
      <c r="B203" s="54"/>
      <c r="D203" s="54"/>
      <c r="E203" s="54"/>
      <c r="F203" s="54"/>
      <c r="G203" s="54"/>
      <c r="H203" s="54"/>
      <c r="P203" s="9"/>
      <c r="S203" s="9" t="str">
        <f t="shared" si="5"/>
        <v>Production</v>
      </c>
    </row>
    <row r="204" spans="2:19" x14ac:dyDescent="0.2">
      <c r="B204" s="54"/>
      <c r="D204" s="54"/>
      <c r="E204" s="54"/>
      <c r="F204" s="54"/>
      <c r="G204" s="54"/>
      <c r="H204" s="54"/>
      <c r="P204" s="9"/>
      <c r="S204" s="9" t="str">
        <f t="shared" ref="S204:S226" si="6">IF(SUM(B204:N204)&gt;0,"Consumption","Production")</f>
        <v>Production</v>
      </c>
    </row>
    <row r="205" spans="2:19" x14ac:dyDescent="0.2">
      <c r="B205" s="54"/>
      <c r="D205" s="54"/>
      <c r="E205" s="54"/>
      <c r="F205" s="54"/>
      <c r="G205" s="54"/>
      <c r="H205" s="54"/>
      <c r="P205" s="9"/>
      <c r="S205" s="9" t="str">
        <f t="shared" si="6"/>
        <v>Production</v>
      </c>
    </row>
    <row r="206" spans="2:19" x14ac:dyDescent="0.2">
      <c r="B206" s="54"/>
      <c r="D206" s="54"/>
      <c r="E206" s="54"/>
      <c r="F206" s="54"/>
      <c r="G206" s="54"/>
      <c r="H206" s="54"/>
      <c r="P206" s="9"/>
      <c r="S206" s="9" t="str">
        <f t="shared" si="6"/>
        <v>Production</v>
      </c>
    </row>
    <row r="207" spans="2:19" x14ac:dyDescent="0.2">
      <c r="B207" s="54"/>
      <c r="D207" s="54"/>
      <c r="E207" s="54"/>
      <c r="F207" s="54"/>
      <c r="G207" s="54"/>
      <c r="H207" s="54"/>
      <c r="P207" s="9"/>
      <c r="S207" s="9" t="str">
        <f t="shared" si="6"/>
        <v>Production</v>
      </c>
    </row>
    <row r="208" spans="2:19" x14ac:dyDescent="0.2">
      <c r="B208" s="54"/>
      <c r="D208" s="54"/>
      <c r="E208" s="54"/>
      <c r="F208" s="54"/>
      <c r="G208" s="54"/>
      <c r="H208" s="54"/>
      <c r="P208" s="9"/>
      <c r="S208" s="9" t="str">
        <f t="shared" si="6"/>
        <v>Production</v>
      </c>
    </row>
    <row r="209" spans="2:19" x14ac:dyDescent="0.2">
      <c r="B209" s="54"/>
      <c r="D209" s="54"/>
      <c r="E209" s="54"/>
      <c r="F209" s="54"/>
      <c r="G209" s="54"/>
      <c r="H209" s="54"/>
      <c r="P209" s="9"/>
      <c r="S209" s="9" t="str">
        <f t="shared" si="6"/>
        <v>Production</v>
      </c>
    </row>
    <row r="210" spans="2:19" x14ac:dyDescent="0.2">
      <c r="B210" s="54"/>
      <c r="D210" s="54"/>
      <c r="E210" s="54"/>
      <c r="F210" s="54"/>
      <c r="G210" s="54"/>
      <c r="H210" s="54"/>
      <c r="P210" s="9"/>
      <c r="S210" s="9" t="str">
        <f t="shared" si="6"/>
        <v>Production</v>
      </c>
    </row>
    <row r="211" spans="2:19" x14ac:dyDescent="0.2">
      <c r="B211" s="54"/>
      <c r="D211" s="54"/>
      <c r="E211" s="54"/>
      <c r="F211" s="54"/>
      <c r="G211" s="54"/>
      <c r="H211" s="54"/>
      <c r="P211" s="9"/>
      <c r="S211" s="9" t="str">
        <f t="shared" si="6"/>
        <v>Production</v>
      </c>
    </row>
    <row r="212" spans="2:19" x14ac:dyDescent="0.2">
      <c r="B212" s="54"/>
      <c r="D212" s="54"/>
      <c r="E212" s="54"/>
      <c r="F212" s="54"/>
      <c r="G212" s="54"/>
      <c r="H212" s="54"/>
      <c r="P212" s="9"/>
      <c r="S212" s="9" t="str">
        <f t="shared" si="6"/>
        <v>Production</v>
      </c>
    </row>
    <row r="213" spans="2:19" x14ac:dyDescent="0.2">
      <c r="B213" s="54"/>
      <c r="D213" s="54"/>
      <c r="E213" s="54"/>
      <c r="F213" s="54"/>
      <c r="G213" s="54"/>
      <c r="H213" s="54"/>
      <c r="P213" s="9"/>
      <c r="S213" s="9" t="str">
        <f t="shared" si="6"/>
        <v>Production</v>
      </c>
    </row>
    <row r="214" spans="2:19" x14ac:dyDescent="0.2">
      <c r="B214" s="54"/>
      <c r="D214" s="54"/>
      <c r="E214" s="54"/>
      <c r="F214" s="54"/>
      <c r="G214" s="54"/>
      <c r="H214" s="54"/>
      <c r="P214" s="9"/>
      <c r="S214" s="9" t="str">
        <f t="shared" si="6"/>
        <v>Production</v>
      </c>
    </row>
    <row r="215" spans="2:19" x14ac:dyDescent="0.2">
      <c r="B215" s="54"/>
      <c r="D215" s="54"/>
      <c r="E215" s="54"/>
      <c r="F215" s="54"/>
      <c r="G215" s="54"/>
      <c r="H215" s="54"/>
      <c r="P215" s="9"/>
      <c r="S215" s="9" t="str">
        <f t="shared" si="6"/>
        <v>Production</v>
      </c>
    </row>
    <row r="216" spans="2:19" x14ac:dyDescent="0.2">
      <c r="B216" s="54"/>
      <c r="D216" s="54"/>
      <c r="E216" s="54"/>
      <c r="F216" s="54"/>
      <c r="G216" s="54"/>
      <c r="H216" s="54"/>
      <c r="P216" s="9"/>
      <c r="S216" s="9" t="str">
        <f t="shared" si="6"/>
        <v>Production</v>
      </c>
    </row>
    <row r="217" spans="2:19" x14ac:dyDescent="0.2">
      <c r="B217" s="54"/>
      <c r="D217" s="54"/>
      <c r="E217" s="54"/>
      <c r="F217" s="54"/>
      <c r="G217" s="54"/>
      <c r="H217" s="54"/>
      <c r="P217" s="9"/>
      <c r="S217" s="9" t="str">
        <f t="shared" si="6"/>
        <v>Production</v>
      </c>
    </row>
    <row r="218" spans="2:19" x14ac:dyDescent="0.2">
      <c r="B218" s="54"/>
      <c r="D218" s="54"/>
      <c r="E218" s="54"/>
      <c r="F218" s="54"/>
      <c r="G218" s="54"/>
      <c r="H218" s="54"/>
      <c r="P218" s="9"/>
      <c r="S218" s="9" t="str">
        <f t="shared" si="6"/>
        <v>Production</v>
      </c>
    </row>
    <row r="219" spans="2:19" x14ac:dyDescent="0.2">
      <c r="B219" s="54"/>
      <c r="D219" s="54"/>
      <c r="E219" s="54"/>
      <c r="F219" s="54"/>
      <c r="G219" s="54"/>
      <c r="H219" s="54"/>
      <c r="P219" s="9"/>
      <c r="S219" s="9" t="str">
        <f t="shared" si="6"/>
        <v>Production</v>
      </c>
    </row>
    <row r="220" spans="2:19" x14ac:dyDescent="0.2">
      <c r="B220" s="54"/>
      <c r="D220" s="54"/>
      <c r="E220" s="54"/>
      <c r="F220" s="54"/>
      <c r="G220" s="54"/>
      <c r="H220" s="54"/>
      <c r="P220" s="9"/>
      <c r="S220" s="9" t="str">
        <f t="shared" si="6"/>
        <v>Production</v>
      </c>
    </row>
    <row r="221" spans="2:19" x14ac:dyDescent="0.2">
      <c r="B221" s="54"/>
      <c r="D221" s="54"/>
      <c r="E221" s="54"/>
      <c r="F221" s="54"/>
      <c r="G221" s="54"/>
      <c r="H221" s="54"/>
      <c r="P221" s="9"/>
      <c r="S221" s="9" t="str">
        <f t="shared" si="6"/>
        <v>Production</v>
      </c>
    </row>
    <row r="222" spans="2:19" x14ac:dyDescent="0.2">
      <c r="B222" s="54"/>
      <c r="D222" s="54"/>
      <c r="E222" s="54"/>
      <c r="F222" s="54"/>
      <c r="G222" s="54"/>
      <c r="H222" s="54"/>
      <c r="P222" s="9"/>
      <c r="S222" s="9" t="str">
        <f t="shared" si="6"/>
        <v>Production</v>
      </c>
    </row>
    <row r="223" spans="2:19" x14ac:dyDescent="0.2">
      <c r="B223" s="54"/>
      <c r="D223" s="54"/>
      <c r="E223" s="54"/>
      <c r="F223" s="54"/>
      <c r="G223" s="54"/>
      <c r="H223" s="54"/>
      <c r="P223" s="9"/>
      <c r="S223" s="9" t="str">
        <f t="shared" si="6"/>
        <v>Production</v>
      </c>
    </row>
    <row r="224" spans="2:19" x14ac:dyDescent="0.2">
      <c r="B224" s="54"/>
      <c r="D224" s="54"/>
      <c r="E224" s="54"/>
      <c r="F224" s="54"/>
      <c r="G224" s="54"/>
      <c r="H224" s="54"/>
      <c r="P224" s="9"/>
      <c r="S224" s="9" t="str">
        <f t="shared" si="6"/>
        <v>Production</v>
      </c>
    </row>
    <row r="225" spans="2:19" x14ac:dyDescent="0.2">
      <c r="B225" s="54"/>
      <c r="D225" s="54"/>
      <c r="E225" s="54"/>
      <c r="F225" s="54"/>
      <c r="G225" s="54"/>
      <c r="H225" s="54"/>
      <c r="P225" s="9"/>
      <c r="S225" s="9" t="str">
        <f t="shared" si="6"/>
        <v>Production</v>
      </c>
    </row>
    <row r="226" spans="2:19" x14ac:dyDescent="0.2">
      <c r="B226" s="54"/>
      <c r="D226" s="54"/>
      <c r="E226" s="54"/>
      <c r="F226" s="54"/>
      <c r="G226" s="54"/>
      <c r="H226" s="54"/>
      <c r="S226" s="9" t="str">
        <f t="shared" si="6"/>
        <v>Production</v>
      </c>
    </row>
    <row r="227" spans="2:19" x14ac:dyDescent="0.2">
      <c r="B227" s="54"/>
      <c r="D227" s="54"/>
      <c r="E227" s="54"/>
      <c r="F227" s="54"/>
      <c r="G227" s="54"/>
      <c r="H227" s="54"/>
      <c r="S227" s="9" t="str">
        <f>IF(SUM(B227:N227)&gt;0,"Consumption","Production")</f>
        <v>Production</v>
      </c>
    </row>
    <row r="228" spans="2:19" x14ac:dyDescent="0.2">
      <c r="B228" s="54"/>
      <c r="D228" s="54"/>
      <c r="E228" s="54"/>
      <c r="F228" s="54"/>
      <c r="G228" s="54"/>
      <c r="H228" s="54"/>
      <c r="S228" s="9" t="str">
        <f t="shared" ref="S228:S250" si="7">IF(SUM(B228:N228)&gt;0,"Consumption","Production")</f>
        <v>Production</v>
      </c>
    </row>
    <row r="229" spans="2:19" x14ac:dyDescent="0.2">
      <c r="B229" s="6"/>
      <c r="C229" s="6"/>
      <c r="D229" s="6"/>
      <c r="E229" s="6"/>
      <c r="F229" s="6"/>
      <c r="G229" s="54"/>
      <c r="H229" s="54"/>
      <c r="S229" s="9" t="str">
        <f t="shared" si="7"/>
        <v>Production</v>
      </c>
    </row>
    <row r="230" spans="2:19" x14ac:dyDescent="0.2">
      <c r="B230" s="6"/>
      <c r="C230" s="6"/>
      <c r="D230" s="6"/>
      <c r="E230" s="6"/>
      <c r="F230" s="6"/>
      <c r="G230" s="54"/>
      <c r="H230" s="54"/>
      <c r="S230" s="9" t="str">
        <f t="shared" si="7"/>
        <v>Production</v>
      </c>
    </row>
    <row r="231" spans="2:19" x14ac:dyDescent="0.2">
      <c r="B231" s="6"/>
      <c r="C231" s="6"/>
      <c r="D231" s="6"/>
      <c r="E231" s="6"/>
      <c r="F231" s="6"/>
      <c r="G231" s="54"/>
      <c r="H231" s="54"/>
      <c r="S231" s="9" t="str">
        <f t="shared" si="7"/>
        <v>Production</v>
      </c>
    </row>
    <row r="232" spans="2:19" x14ac:dyDescent="0.2">
      <c r="B232" s="6"/>
      <c r="C232" s="6"/>
      <c r="D232" s="6"/>
      <c r="E232" s="6"/>
      <c r="F232" s="6"/>
      <c r="G232" s="54"/>
      <c r="H232" s="54"/>
      <c r="S232" s="9" t="str">
        <f t="shared" si="7"/>
        <v>Production</v>
      </c>
    </row>
    <row r="233" spans="2:19" x14ac:dyDescent="0.2">
      <c r="B233" s="6"/>
      <c r="C233" s="6"/>
      <c r="D233" s="6"/>
      <c r="E233" s="6"/>
      <c r="F233" s="6"/>
      <c r="G233" s="54"/>
      <c r="H233" s="54"/>
      <c r="S233" s="9" t="str">
        <f t="shared" si="7"/>
        <v>Production</v>
      </c>
    </row>
    <row r="234" spans="2:19" x14ac:dyDescent="0.2">
      <c r="B234" s="6"/>
      <c r="C234" s="6"/>
      <c r="D234" s="6"/>
      <c r="E234" s="6"/>
      <c r="F234" s="6"/>
      <c r="G234" s="54"/>
      <c r="H234" s="54"/>
      <c r="S234" s="9" t="str">
        <f t="shared" si="7"/>
        <v>Production</v>
      </c>
    </row>
    <row r="235" spans="2:19" x14ac:dyDescent="0.2">
      <c r="B235" s="6"/>
      <c r="C235" s="6"/>
      <c r="D235" s="6"/>
      <c r="E235" s="6"/>
      <c r="F235" s="6"/>
      <c r="G235" s="54"/>
      <c r="H235" s="54"/>
      <c r="S235" s="9" t="str">
        <f t="shared" si="7"/>
        <v>Production</v>
      </c>
    </row>
    <row r="236" spans="2:19" x14ac:dyDescent="0.2">
      <c r="B236" s="6"/>
      <c r="C236" s="6"/>
      <c r="D236" s="6"/>
      <c r="E236" s="6"/>
      <c r="F236" s="6"/>
      <c r="G236" s="54"/>
      <c r="H236" s="54"/>
      <c r="S236" s="9" t="str">
        <f t="shared" si="7"/>
        <v>Production</v>
      </c>
    </row>
    <row r="237" spans="2:19" x14ac:dyDescent="0.2">
      <c r="B237" s="6"/>
      <c r="C237" s="6"/>
      <c r="D237" s="6"/>
      <c r="E237" s="6"/>
      <c r="F237" s="6"/>
      <c r="G237" s="54"/>
      <c r="H237" s="54"/>
      <c r="S237" s="9" t="str">
        <f t="shared" si="7"/>
        <v>Production</v>
      </c>
    </row>
    <row r="238" spans="2:19" x14ac:dyDescent="0.2">
      <c r="B238" s="6"/>
      <c r="C238" s="6"/>
      <c r="D238" s="6"/>
      <c r="E238" s="6"/>
      <c r="F238" s="6"/>
      <c r="G238" s="54"/>
      <c r="H238" s="54"/>
      <c r="S238" s="9" t="str">
        <f t="shared" si="7"/>
        <v>Production</v>
      </c>
    </row>
    <row r="239" spans="2:19" x14ac:dyDescent="0.2">
      <c r="B239" s="6"/>
      <c r="C239" s="6"/>
      <c r="D239" s="6"/>
      <c r="E239" s="6"/>
      <c r="F239" s="6"/>
      <c r="G239" s="54"/>
      <c r="H239" s="54"/>
      <c r="S239" s="9" t="str">
        <f t="shared" si="7"/>
        <v>Production</v>
      </c>
    </row>
    <row r="240" spans="2:19" x14ac:dyDescent="0.2">
      <c r="B240" s="6"/>
      <c r="C240" s="6"/>
      <c r="D240" s="6"/>
      <c r="E240" s="6"/>
      <c r="F240" s="6"/>
      <c r="G240" s="54"/>
      <c r="H240" s="54"/>
      <c r="S240" s="9" t="str">
        <f t="shared" si="7"/>
        <v>Production</v>
      </c>
    </row>
    <row r="241" spans="2:19" x14ac:dyDescent="0.2">
      <c r="B241" s="6"/>
      <c r="C241" s="6"/>
      <c r="D241" s="6"/>
      <c r="E241" s="6"/>
      <c r="F241" s="6"/>
      <c r="G241" s="54"/>
      <c r="H241" s="54"/>
      <c r="S241" s="9" t="str">
        <f t="shared" si="7"/>
        <v>Production</v>
      </c>
    </row>
    <row r="242" spans="2:19" x14ac:dyDescent="0.2">
      <c r="B242" s="6"/>
      <c r="C242" s="6"/>
      <c r="D242" s="6"/>
      <c r="E242" s="6"/>
      <c r="F242" s="6"/>
      <c r="G242" s="54"/>
      <c r="H242" s="54"/>
      <c r="S242" s="9" t="str">
        <f t="shared" si="7"/>
        <v>Production</v>
      </c>
    </row>
    <row r="243" spans="2:19" x14ac:dyDescent="0.2">
      <c r="B243" s="6"/>
      <c r="C243" s="6"/>
      <c r="D243" s="6"/>
      <c r="E243" s="6"/>
      <c r="F243" s="6"/>
      <c r="G243" s="54"/>
      <c r="H243" s="54"/>
      <c r="S243" s="9" t="str">
        <f t="shared" si="7"/>
        <v>Production</v>
      </c>
    </row>
    <row r="244" spans="2:19" x14ac:dyDescent="0.2">
      <c r="B244" s="6"/>
      <c r="C244" s="6"/>
      <c r="D244" s="6"/>
      <c r="E244" s="6"/>
      <c r="F244" s="6"/>
      <c r="G244" s="54"/>
      <c r="H244" s="54"/>
      <c r="S244" s="9" t="str">
        <f t="shared" si="7"/>
        <v>Production</v>
      </c>
    </row>
    <row r="245" spans="2:19" x14ac:dyDescent="0.2">
      <c r="B245" s="6"/>
      <c r="C245" s="6"/>
      <c r="D245" s="6"/>
      <c r="E245" s="6"/>
      <c r="F245" s="6"/>
      <c r="G245" s="54"/>
      <c r="H245" s="54"/>
      <c r="S245" s="9" t="str">
        <f t="shared" si="7"/>
        <v>Production</v>
      </c>
    </row>
    <row r="246" spans="2:19" x14ac:dyDescent="0.2">
      <c r="B246" s="6"/>
      <c r="C246" s="6"/>
      <c r="D246" s="6"/>
      <c r="E246" s="6"/>
      <c r="F246" s="6"/>
      <c r="G246" s="54"/>
      <c r="H246" s="54"/>
      <c r="S246" s="9" t="str">
        <f t="shared" si="7"/>
        <v>Production</v>
      </c>
    </row>
    <row r="247" spans="2:19" x14ac:dyDescent="0.2">
      <c r="B247" s="6"/>
      <c r="C247" s="6"/>
      <c r="D247" s="6"/>
      <c r="E247" s="6"/>
      <c r="F247" s="6"/>
      <c r="G247" s="54"/>
      <c r="H247" s="54"/>
      <c r="S247" s="9" t="str">
        <f t="shared" si="7"/>
        <v>Production</v>
      </c>
    </row>
    <row r="248" spans="2:19" x14ac:dyDescent="0.2">
      <c r="B248" s="6"/>
      <c r="C248" s="6"/>
      <c r="D248" s="6"/>
      <c r="E248" s="6"/>
      <c r="F248" s="6"/>
      <c r="G248" s="54"/>
      <c r="H248" s="54"/>
      <c r="S248" s="9" t="str">
        <f t="shared" si="7"/>
        <v>Production</v>
      </c>
    </row>
    <row r="249" spans="2:19" x14ac:dyDescent="0.2">
      <c r="B249" s="6"/>
      <c r="C249" s="6"/>
      <c r="D249" s="6"/>
      <c r="E249" s="6"/>
      <c r="F249" s="6"/>
      <c r="G249" s="54"/>
      <c r="H249" s="54"/>
      <c r="S249" s="9" t="str">
        <f t="shared" si="7"/>
        <v>Production</v>
      </c>
    </row>
    <row r="250" spans="2:19" x14ac:dyDescent="0.2">
      <c r="B250" s="6"/>
      <c r="C250" s="6"/>
      <c r="D250" s="6"/>
      <c r="E250" s="6"/>
      <c r="F250" s="6"/>
      <c r="G250" s="54"/>
      <c r="H250" s="54"/>
      <c r="S250" s="9" t="str">
        <f t="shared" si="7"/>
        <v>Production</v>
      </c>
    </row>
    <row r="251" spans="2:19" x14ac:dyDescent="0.2">
      <c r="B251" s="54"/>
      <c r="D251" s="54"/>
      <c r="E251" s="54"/>
      <c r="F251" s="54"/>
      <c r="G251" s="54"/>
      <c r="H251" s="54"/>
    </row>
    <row r="252" spans="2:19" x14ac:dyDescent="0.2">
      <c r="B252" s="54"/>
      <c r="D252" s="54"/>
      <c r="E252" s="54"/>
      <c r="F252" s="54"/>
      <c r="G252" s="54"/>
      <c r="H252" s="54"/>
    </row>
    <row r="253" spans="2:19" x14ac:dyDescent="0.2">
      <c r="B253" s="54"/>
      <c r="D253" s="54"/>
      <c r="E253" s="54"/>
      <c r="F253" s="54"/>
      <c r="G253" s="54"/>
      <c r="H253" s="54"/>
    </row>
    <row r="254" spans="2:19" x14ac:dyDescent="0.2">
      <c r="B254" s="54"/>
      <c r="D254" s="54"/>
      <c r="E254" s="54"/>
      <c r="F254" s="54"/>
      <c r="G254" s="54"/>
      <c r="H254" s="54"/>
    </row>
    <row r="255" spans="2:19" x14ac:dyDescent="0.2">
      <c r="B255" s="54"/>
      <c r="D255" s="54"/>
      <c r="E255" s="54"/>
      <c r="F255" s="54"/>
      <c r="G255" s="54"/>
      <c r="H255" s="54"/>
    </row>
    <row r="256" spans="2:19" x14ac:dyDescent="0.2">
      <c r="B256" s="54"/>
      <c r="D256" s="54"/>
      <c r="E256" s="54"/>
      <c r="F256" s="54"/>
      <c r="G256" s="54"/>
      <c r="H256" s="54"/>
    </row>
    <row r="257" spans="2:8" x14ac:dyDescent="0.2">
      <c r="B257" s="54"/>
      <c r="D257" s="54"/>
      <c r="E257" s="54"/>
      <c r="F257" s="54"/>
      <c r="G257" s="54"/>
      <c r="H257" s="54"/>
    </row>
    <row r="258" spans="2:8" x14ac:dyDescent="0.2">
      <c r="B258" s="54"/>
      <c r="D258" s="54"/>
      <c r="E258" s="54"/>
      <c r="F258" s="54"/>
    </row>
    <row r="259" spans="2:8" x14ac:dyDescent="0.2">
      <c r="B259" s="54"/>
      <c r="D259" s="54"/>
      <c r="E259" s="54"/>
      <c r="F259" s="54"/>
    </row>
    <row r="260" spans="2:8" x14ac:dyDescent="0.2">
      <c r="B260" s="54"/>
      <c r="D260" s="54"/>
      <c r="E260" s="54"/>
      <c r="F260" s="54"/>
    </row>
    <row r="261" spans="2:8" x14ac:dyDescent="0.2">
      <c r="B261" s="54"/>
      <c r="D261" s="54"/>
      <c r="E261" s="54"/>
      <c r="F261" s="54"/>
      <c r="G261" s="54"/>
      <c r="H261" s="54"/>
    </row>
    <row r="262" spans="2:8" x14ac:dyDescent="0.2">
      <c r="B262" s="54"/>
      <c r="D262" s="54"/>
      <c r="E262" s="54"/>
      <c r="F262" s="54"/>
    </row>
    <row r="263" spans="2:8" x14ac:dyDescent="0.2">
      <c r="B263" s="54"/>
      <c r="D263" s="54"/>
      <c r="E263" s="54"/>
      <c r="F263" s="54"/>
    </row>
    <row r="264" spans="2:8" x14ac:dyDescent="0.2">
      <c r="B264" s="54"/>
      <c r="D264" s="54"/>
      <c r="E264" s="54"/>
      <c r="F264" s="54"/>
    </row>
    <row r="265" spans="2:8" x14ac:dyDescent="0.2">
      <c r="B265" s="54"/>
      <c r="E265" s="54"/>
      <c r="F265" s="54"/>
    </row>
    <row r="266" spans="2:8" x14ac:dyDescent="0.2">
      <c r="B266" s="54"/>
      <c r="D266" s="54"/>
      <c r="E266" s="54"/>
      <c r="F266" s="54"/>
    </row>
    <row r="267" spans="2:8" x14ac:dyDescent="0.2">
      <c r="B267" s="54"/>
      <c r="D267" s="54"/>
      <c r="E267" s="54"/>
      <c r="F267" s="54"/>
    </row>
    <row r="268" spans="2:8" x14ac:dyDescent="0.2">
      <c r="B268" s="54"/>
      <c r="D268" s="54"/>
      <c r="E268" s="54"/>
      <c r="F268" s="54"/>
    </row>
    <row r="269" spans="2:8" x14ac:dyDescent="0.2">
      <c r="B269" s="54"/>
      <c r="D269" s="54"/>
      <c r="E269" s="54"/>
      <c r="F269" s="54"/>
    </row>
    <row r="270" spans="2:8" x14ac:dyDescent="0.2">
      <c r="B270" s="54"/>
      <c r="D270" s="54"/>
      <c r="E270" s="54"/>
    </row>
    <row r="271" spans="2:8" x14ac:dyDescent="0.2">
      <c r="B271" s="54"/>
      <c r="D271" s="54"/>
      <c r="E271" s="54"/>
      <c r="F271" s="54"/>
    </row>
    <row r="272" spans="2:8" x14ac:dyDescent="0.2">
      <c r="B272" s="54"/>
      <c r="D272" s="54"/>
      <c r="E272" s="54"/>
      <c r="F272" s="54"/>
    </row>
    <row r="273" spans="2:6" x14ac:dyDescent="0.2">
      <c r="B273" s="54"/>
      <c r="D273" s="54"/>
      <c r="E273" s="54"/>
      <c r="F273" s="54"/>
    </row>
    <row r="274" spans="2:6" x14ac:dyDescent="0.2">
      <c r="B274" s="54"/>
      <c r="D274" s="54"/>
      <c r="E274" s="54"/>
      <c r="F274" s="54"/>
    </row>
    <row r="275" spans="2:6" x14ac:dyDescent="0.2">
      <c r="B275" s="54"/>
      <c r="D275" s="54"/>
      <c r="E275" s="54"/>
      <c r="F275" s="54"/>
    </row>
    <row r="276" spans="2:6" x14ac:dyDescent="0.2">
      <c r="B276" s="54"/>
      <c r="D276" s="54"/>
      <c r="E276" s="54"/>
      <c r="F276" s="54"/>
    </row>
    <row r="277" spans="2:6" x14ac:dyDescent="0.2">
      <c r="B277" s="54"/>
      <c r="D277" s="54"/>
      <c r="E277" s="54"/>
      <c r="F277" s="54"/>
    </row>
    <row r="278" spans="2:6" x14ac:dyDescent="0.2">
      <c r="B278" s="54"/>
      <c r="D278" s="54"/>
      <c r="E278" s="54"/>
      <c r="F278" s="54"/>
    </row>
    <row r="279" spans="2:6" x14ac:dyDescent="0.2">
      <c r="B279" s="54"/>
      <c r="D279" s="54"/>
      <c r="E279" s="54"/>
      <c r="F279" s="54"/>
    </row>
    <row r="280" spans="2:6" x14ac:dyDescent="0.2">
      <c r="B280" s="54"/>
      <c r="D280" s="54"/>
      <c r="E280" s="54"/>
      <c r="F280" s="54"/>
    </row>
    <row r="281" spans="2:6" x14ac:dyDescent="0.2">
      <c r="B281" s="54"/>
      <c r="D281" s="54"/>
      <c r="E281" s="54"/>
      <c r="F281" s="54"/>
    </row>
    <row r="282" spans="2:6" x14ac:dyDescent="0.2">
      <c r="B282" s="54"/>
      <c r="D282" s="54"/>
      <c r="E282" s="54"/>
      <c r="F282" s="54"/>
    </row>
    <row r="283" spans="2:6" x14ac:dyDescent="0.2">
      <c r="B283" s="54"/>
      <c r="D283" s="54"/>
      <c r="E283" s="54"/>
      <c r="F283" s="54"/>
    </row>
    <row r="284" spans="2:6" x14ac:dyDescent="0.2">
      <c r="B284" s="54"/>
      <c r="D284" s="54"/>
      <c r="E284" s="54"/>
      <c r="F284" s="54"/>
    </row>
    <row r="285" spans="2:6" x14ac:dyDescent="0.2">
      <c r="B285" s="54"/>
      <c r="D285" s="54"/>
      <c r="E285" s="54"/>
      <c r="F285" s="54"/>
    </row>
    <row r="286" spans="2:6" x14ac:dyDescent="0.2">
      <c r="B286" s="54"/>
      <c r="D286" s="54"/>
      <c r="E286" s="54"/>
      <c r="F286" s="54"/>
    </row>
    <row r="287" spans="2:6" x14ac:dyDescent="0.2">
      <c r="B287" s="54"/>
      <c r="D287" s="54"/>
      <c r="E287" s="54"/>
      <c r="F287" s="54"/>
    </row>
    <row r="288" spans="2:6" x14ac:dyDescent="0.2">
      <c r="B288" s="54"/>
      <c r="D288" s="54"/>
      <c r="E288" s="54"/>
      <c r="F288" s="54"/>
    </row>
    <row r="289" spans="1:6" x14ac:dyDescent="0.2">
      <c r="B289" s="54"/>
      <c r="D289" s="54"/>
      <c r="E289" s="54"/>
      <c r="F289" s="54"/>
    </row>
    <row r="290" spans="1:6" x14ac:dyDescent="0.2">
      <c r="B290" s="54"/>
      <c r="E290" s="54"/>
      <c r="F290" s="54"/>
    </row>
    <row r="291" spans="1:6" x14ac:dyDescent="0.2">
      <c r="B291" s="54"/>
      <c r="D291" s="54"/>
      <c r="E291" s="54"/>
      <c r="F291" s="54"/>
    </row>
    <row r="292" spans="1:6" x14ac:dyDescent="0.2">
      <c r="B292" s="54"/>
      <c r="D292" s="54"/>
      <c r="E292" s="54"/>
      <c r="F292" s="54"/>
    </row>
    <row r="293" spans="1:6" x14ac:dyDescent="0.2">
      <c r="B293" s="54"/>
      <c r="D293" s="54"/>
      <c r="E293" s="54"/>
      <c r="F293" s="54"/>
    </row>
    <row r="294" spans="1:6" x14ac:dyDescent="0.2">
      <c r="B294" s="54"/>
      <c r="E294" s="54"/>
      <c r="F294" s="54"/>
    </row>
    <row r="295" spans="1:6" x14ac:dyDescent="0.2">
      <c r="B295" s="54"/>
      <c r="E295" s="54"/>
      <c r="F295" s="54"/>
    </row>
    <row r="296" spans="1:6" x14ac:dyDescent="0.2">
      <c r="B296" s="54"/>
      <c r="D296" s="54"/>
      <c r="E296" s="54"/>
      <c r="F296" s="54"/>
    </row>
    <row r="297" spans="1:6" x14ac:dyDescent="0.2">
      <c r="B297" s="54"/>
      <c r="D297" s="54"/>
      <c r="E297" s="54"/>
      <c r="F297" s="54"/>
    </row>
    <row r="298" spans="1:6" x14ac:dyDescent="0.2">
      <c r="B298" s="54"/>
      <c r="D298" s="54"/>
      <c r="E298" s="54"/>
      <c r="F298" s="54"/>
    </row>
    <row r="299" spans="1:6" x14ac:dyDescent="0.2">
      <c r="B299" s="54"/>
      <c r="E299" s="54"/>
      <c r="F299" s="54"/>
    </row>
    <row r="300" spans="1:6" x14ac:dyDescent="0.2">
      <c r="B300" s="54"/>
      <c r="D300" s="54"/>
      <c r="E300" s="54"/>
      <c r="F300" s="54"/>
    </row>
    <row r="301" spans="1:6" x14ac:dyDescent="0.2">
      <c r="A301" t="s">
        <v>84</v>
      </c>
      <c r="B301" s="54">
        <v>2.6540996970000001E-5</v>
      </c>
      <c r="C301" s="9">
        <v>2.6404155279999999E-5</v>
      </c>
      <c r="D301">
        <v>3.032207088E-2</v>
      </c>
      <c r="E301" s="54">
        <v>2.3329791459999999E-5</v>
      </c>
      <c r="F301" s="54">
        <v>4.8337796099999997E-5</v>
      </c>
    </row>
    <row r="302" spans="1:6" x14ac:dyDescent="0.2">
      <c r="A302" t="s">
        <v>73</v>
      </c>
      <c r="B302">
        <v>0.1162388154</v>
      </c>
      <c r="C302" s="9">
        <v>0.14573917250000001</v>
      </c>
      <c r="D302">
        <v>1.8376881639999999E-4</v>
      </c>
      <c r="E302">
        <v>0.28976899039999998</v>
      </c>
      <c r="F302">
        <v>3.3510107150000001</v>
      </c>
    </row>
    <row r="303" spans="1:6" x14ac:dyDescent="0.2">
      <c r="A303" t="s">
        <v>74</v>
      </c>
      <c r="B303" s="54">
        <v>6.759330379E-6</v>
      </c>
      <c r="C303" s="9">
        <v>7.432473633E-6</v>
      </c>
      <c r="D303" s="54">
        <v>1.1452316490000001E-5</v>
      </c>
      <c r="E303" s="54">
        <v>6.4322502740000001E-6</v>
      </c>
      <c r="F303" s="54">
        <v>6.5228763179999997E-6</v>
      </c>
    </row>
    <row r="304" spans="1:6" x14ac:dyDescent="0.2">
      <c r="A304" t="s">
        <v>75</v>
      </c>
      <c r="B304" s="54">
        <v>0.88536357070000005</v>
      </c>
      <c r="C304" s="9">
        <v>1.297950027</v>
      </c>
      <c r="D304">
        <v>0.3530547128</v>
      </c>
      <c r="E304" s="54">
        <v>0.750250105</v>
      </c>
      <c r="F304" s="54">
        <v>29.160648470000002</v>
      </c>
    </row>
    <row r="305" spans="1:6" x14ac:dyDescent="0.2">
      <c r="A305" t="s">
        <v>76</v>
      </c>
      <c r="B305" s="54">
        <v>2.2655723039999999E-5</v>
      </c>
      <c r="C305" s="9">
        <v>2.5141148489999998E-5</v>
      </c>
      <c r="D305">
        <v>0.31365607499999998</v>
      </c>
      <c r="E305" s="54">
        <v>1.9557271930000001E-5</v>
      </c>
      <c r="F305" s="54">
        <v>4.482339352E-5</v>
      </c>
    </row>
    <row r="306" spans="1:6" x14ac:dyDescent="0.2">
      <c r="A306" t="s">
        <v>70</v>
      </c>
      <c r="B306" s="54">
        <v>0.58860339900000003</v>
      </c>
      <c r="C306" s="9">
        <v>0.86291490950000005</v>
      </c>
      <c r="D306">
        <v>1.028075672E-3</v>
      </c>
      <c r="E306" s="54">
        <v>0.49874562179999998</v>
      </c>
      <c r="F306" s="54">
        <v>19.38768134</v>
      </c>
    </row>
    <row r="307" spans="1:6" x14ac:dyDescent="0.2">
      <c r="A307" t="s">
        <v>71</v>
      </c>
      <c r="B307" s="54">
        <v>2.0039181670000001E-3</v>
      </c>
      <c r="C307" s="9">
        <v>2.9265385399999998E-3</v>
      </c>
      <c r="D307">
        <v>7.9409573580000001E-4</v>
      </c>
      <c r="E307" s="54">
        <v>1.7248284360000001E-3</v>
      </c>
      <c r="F307" s="54">
        <v>6.5300420380000002E-2</v>
      </c>
    </row>
    <row r="308" spans="1:6" x14ac:dyDescent="0.2">
      <c r="A308" t="s">
        <v>85</v>
      </c>
      <c r="B308" s="54">
        <v>-1.1282084900000001E-5</v>
      </c>
      <c r="C308" s="9">
        <v>-1.099836068E-5</v>
      </c>
      <c r="E308" s="54">
        <v>-1.463698761E-5</v>
      </c>
      <c r="F308" s="54">
        <v>-1.35544332E-5</v>
      </c>
    </row>
    <row r="309" spans="1:6" x14ac:dyDescent="0.2">
      <c r="A309" t="s">
        <v>86</v>
      </c>
      <c r="B309" s="54">
        <v>-1.036709444E-5</v>
      </c>
      <c r="C309" s="9">
        <v>-9.9406423790000007E-6</v>
      </c>
      <c r="E309" s="54">
        <v>-1.248146867E-5</v>
      </c>
      <c r="F309" s="54">
        <v>-1.289732883E-5</v>
      </c>
    </row>
    <row r="310" spans="1:6" x14ac:dyDescent="0.2">
      <c r="A310" t="s">
        <v>89</v>
      </c>
      <c r="B310" s="54">
        <v>-5.3287948420000003E-6</v>
      </c>
      <c r="C310" s="9">
        <v>-5.3214981809999999E-6</v>
      </c>
      <c r="E310" s="54">
        <v>-5.7266748919999997E-6</v>
      </c>
      <c r="F310" s="54">
        <v>-5.4006368859999998E-6</v>
      </c>
    </row>
    <row r="311" spans="1:6" x14ac:dyDescent="0.2">
      <c r="A311" t="s">
        <v>87</v>
      </c>
      <c r="B311">
        <v>-3.0456415570000002</v>
      </c>
      <c r="C311" s="9">
        <v>-1.027156612</v>
      </c>
      <c r="E311">
        <v>-11.20364725</v>
      </c>
      <c r="F311">
        <v>-34.192788059999998</v>
      </c>
    </row>
    <row r="312" spans="1:6" x14ac:dyDescent="0.2">
      <c r="A312" t="s">
        <v>88</v>
      </c>
      <c r="B312">
        <v>3.0472915340000002</v>
      </c>
      <c r="C312" s="9">
        <v>1.0297804589999999</v>
      </c>
      <c r="E312">
        <v>14.41305094</v>
      </c>
      <c r="F312">
        <v>34.194538940000001</v>
      </c>
    </row>
    <row r="313" spans="1:6" x14ac:dyDescent="0.2">
      <c r="A313" t="s">
        <v>77</v>
      </c>
      <c r="B313">
        <v>-5.8726363099999995E-4</v>
      </c>
      <c r="C313" s="9">
        <v>-1.4095357320000001E-3</v>
      </c>
      <c r="E313">
        <v>-1.622961017E-3</v>
      </c>
      <c r="F313">
        <v>-6.5174971160000003E-4</v>
      </c>
    </row>
    <row r="314" spans="1:6" x14ac:dyDescent="0.2">
      <c r="A314" t="s">
        <v>78</v>
      </c>
      <c r="B314">
        <v>-9.9337355200000005E-4</v>
      </c>
      <c r="C314" s="9">
        <v>-1.162296252E-3</v>
      </c>
      <c r="E314">
        <v>-3.2076988809999998</v>
      </c>
      <c r="F314">
        <v>-1.0337995469999999E-3</v>
      </c>
    </row>
    <row r="315" spans="1:6" x14ac:dyDescent="0.2">
      <c r="A315" t="s">
        <v>79</v>
      </c>
      <c r="B315" s="54">
        <v>-3.0893561269999998E-6</v>
      </c>
      <c r="C315" s="9">
        <v>-3.0896039260000001E-6</v>
      </c>
      <c r="E315" s="54">
        <v>-3.439745071E-6</v>
      </c>
      <c r="F315" s="54">
        <v>-3.4205073879999998E-6</v>
      </c>
    </row>
    <row r="316" spans="1:6" x14ac:dyDescent="0.2">
      <c r="A316" t="s">
        <v>80</v>
      </c>
      <c r="B316" s="54">
        <v>-1.3193035810000001E-5</v>
      </c>
      <c r="C316" s="9">
        <v>-1.3257778629999999E-5</v>
      </c>
      <c r="E316" s="54">
        <v>-1.6151838699999999E-5</v>
      </c>
      <c r="F316" s="54">
        <v>-1.462285182E-5</v>
      </c>
    </row>
    <row r="317" spans="1:6" x14ac:dyDescent="0.2">
      <c r="A317" t="s">
        <v>81</v>
      </c>
      <c r="B317" s="54">
        <v>-5.3633815929999998E-6</v>
      </c>
      <c r="C317" s="9">
        <v>-5.3236603590000003E-6</v>
      </c>
      <c r="E317" s="54">
        <v>-5.9204799079999999E-6</v>
      </c>
      <c r="F317" s="54">
        <v>-5.495651546E-6</v>
      </c>
    </row>
    <row r="318" spans="1:6" x14ac:dyDescent="0.2">
      <c r="A318" t="s">
        <v>82</v>
      </c>
      <c r="B318" s="54">
        <v>-1.7410010129999999E-5</v>
      </c>
      <c r="C318" s="9">
        <v>-1.868669643E-5</v>
      </c>
      <c r="E318" s="54">
        <v>-1.8418435409999998E-5</v>
      </c>
      <c r="F318" s="54">
        <v>-1.8115902860000001E-5</v>
      </c>
    </row>
    <row r="319" spans="1:6" x14ac:dyDescent="0.2">
      <c r="A319" t="s">
        <v>90</v>
      </c>
      <c r="C319" s="9">
        <v>0.12968067480000001</v>
      </c>
      <c r="E319">
        <v>0.40861042939999997</v>
      </c>
      <c r="F319">
        <v>0.44394892949999998</v>
      </c>
    </row>
    <row r="320" spans="1:6" x14ac:dyDescent="0.2">
      <c r="A320" t="s">
        <v>91</v>
      </c>
      <c r="C320" s="9">
        <v>0.79834120109999995</v>
      </c>
      <c r="E320">
        <v>2.5226567019999999</v>
      </c>
      <c r="F320">
        <v>2.727999611</v>
      </c>
    </row>
    <row r="321" spans="1:6" x14ac:dyDescent="0.2">
      <c r="A321" t="s">
        <v>92</v>
      </c>
      <c r="B321" s="54">
        <v>-7.9368739859999996E-6</v>
      </c>
      <c r="C321" s="9">
        <v>-1.31338549E-5</v>
      </c>
      <c r="E321" s="54">
        <v>-1.3042284529999999E-5</v>
      </c>
      <c r="F321" s="54">
        <v>-1.3656824339999999E-5</v>
      </c>
    </row>
    <row r="322" spans="1:6" x14ac:dyDescent="0.2">
      <c r="A322" t="s">
        <v>93</v>
      </c>
      <c r="B322" s="54">
        <v>-5.573218386E-5</v>
      </c>
      <c r="C322" s="9">
        <v>-0.82271523560000004</v>
      </c>
      <c r="E322">
        <v>-2.8472456479999999</v>
      </c>
      <c r="F322">
        <v>-2.6523592909999998</v>
      </c>
    </row>
    <row r="323" spans="1:6" x14ac:dyDescent="0.2">
      <c r="A323" t="s">
        <v>94</v>
      </c>
      <c r="B323" s="54">
        <v>-5.0074376420000003E-5</v>
      </c>
      <c r="C323" s="9">
        <v>-2.3939553639999999E-4</v>
      </c>
      <c r="E323">
        <v>-2.140768825E-4</v>
      </c>
      <c r="F323">
        <v>-1.992571793E-4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D6197-8C66-4B69-BE44-3E75F51DAEC5}">
  <sheetPr>
    <tabColor rgb="FF92D050"/>
  </sheetPr>
  <dimension ref="A2:T323"/>
  <sheetViews>
    <sheetView topLeftCell="A12" workbookViewId="0">
      <selection activeCell="B85" sqref="B85:H85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</cols>
  <sheetData>
    <row r="2" spans="1:20" x14ac:dyDescent="0.2">
      <c r="A2" s="8" t="s">
        <v>41</v>
      </c>
      <c r="B2" s="8"/>
      <c r="C2" s="19"/>
      <c r="D2" s="4"/>
      <c r="E2" s="4"/>
      <c r="F2" s="4"/>
      <c r="G2" s="4"/>
      <c r="H2" s="4"/>
    </row>
    <row r="3" spans="1:20" ht="16" thickBot="1" x14ac:dyDescent="0.25">
      <c r="A3" s="32"/>
      <c r="B3" s="32"/>
    </row>
    <row r="4" spans="1:20" x14ac:dyDescent="0.2">
      <c r="A4" s="42" t="s">
        <v>45</v>
      </c>
      <c r="B4" s="33">
        <f>SUMIF($S$11:$S$300,$A4,B$11:B$300)</f>
        <v>-92.159068004595682</v>
      </c>
      <c r="C4" s="33">
        <f t="shared" ref="C4:N5" si="0">SUMIF($S$11:$S$300,$A4,C$11:C$300)</f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4"/>
      <c r="P4" s="34"/>
      <c r="Q4" s="34"/>
      <c r="R4" s="35"/>
    </row>
    <row r="5" spans="1:20" x14ac:dyDescent="0.2">
      <c r="A5" s="43" t="s">
        <v>8</v>
      </c>
      <c r="B5" s="36">
        <f>SUMIF($S$11:$S$300,$A5,B$11:B$300)</f>
        <v>92.159052074229919</v>
      </c>
      <c r="C5" s="36">
        <f t="shared" si="0"/>
        <v>0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7"/>
      <c r="P5" s="37"/>
      <c r="Q5" s="37"/>
      <c r="R5" s="38"/>
    </row>
    <row r="6" spans="1:20" ht="16" thickBot="1" x14ac:dyDescent="0.25">
      <c r="A6" s="44" t="s">
        <v>46</v>
      </c>
      <c r="B6" s="39">
        <f>SUM(B4:B5)</f>
        <v>-1.5930365762528709E-5</v>
      </c>
      <c r="C6" s="39">
        <f t="shared" ref="C6:N6" si="1">SUM(C4:C5)</f>
        <v>0</v>
      </c>
      <c r="D6" s="39">
        <f t="shared" si="1"/>
        <v>0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40"/>
      <c r="P6" s="40"/>
      <c r="Q6" s="40"/>
      <c r="R6" s="41"/>
    </row>
    <row r="7" spans="1:20" x14ac:dyDescent="0.2">
      <c r="A7" s="32"/>
      <c r="B7" s="32"/>
    </row>
    <row r="9" spans="1:20" s="27" customFormat="1" x14ac:dyDescent="0.2">
      <c r="A9" s="27" t="s">
        <v>40</v>
      </c>
      <c r="B9" s="27" t="s">
        <v>498</v>
      </c>
      <c r="C9" s="28"/>
    </row>
    <row r="10" spans="1:20" s="29" customFormat="1" x14ac:dyDescent="0.2">
      <c r="A10" s="27" t="s">
        <v>10</v>
      </c>
      <c r="C10" s="30"/>
    </row>
    <row r="11" spans="1:20" x14ac:dyDescent="0.2">
      <c r="A11" t="s">
        <v>8562</v>
      </c>
      <c r="B11" s="9">
        <v>-6.6090972389999996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IF(SUM(B11:N11)&gt;0,"Consumption","Production")</f>
        <v>Production</v>
      </c>
      <c r="T11" s="9"/>
    </row>
    <row r="12" spans="1:20" x14ac:dyDescent="0.2">
      <c r="A12" t="s">
        <v>109</v>
      </c>
      <c r="B12" s="9">
        <v>-1.5518003339999999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2">IF(SUM(B12:N12)&gt;0,"Consumption","Production")</f>
        <v>Production</v>
      </c>
      <c r="T12" s="9"/>
    </row>
    <row r="13" spans="1:20" x14ac:dyDescent="0.2">
      <c r="A13" t="s">
        <v>8740</v>
      </c>
      <c r="B13" s="9">
        <v>13.26096489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2"/>
        <v>Consumption</v>
      </c>
      <c r="T13" s="9"/>
    </row>
    <row r="14" spans="1:20" x14ac:dyDescent="0.2">
      <c r="A14" t="s">
        <v>8779</v>
      </c>
      <c r="B14" s="9">
        <v>40.284987809999997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2"/>
        <v>Consumption</v>
      </c>
      <c r="T14" s="9"/>
    </row>
    <row r="15" spans="1:20" x14ac:dyDescent="0.2">
      <c r="A15" t="s">
        <v>8785</v>
      </c>
      <c r="B15" s="9">
        <v>-6.8893176299999995E-5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2"/>
        <v>Production</v>
      </c>
      <c r="T15" s="9"/>
    </row>
    <row r="16" spans="1:20" x14ac:dyDescent="0.2">
      <c r="A16" t="s">
        <v>9219</v>
      </c>
      <c r="B16" s="9">
        <v>-2.2457167199999999E-4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2"/>
        <v>Production</v>
      </c>
      <c r="T16" s="9"/>
    </row>
    <row r="17" spans="1:20" x14ac:dyDescent="0.2">
      <c r="A17" t="s">
        <v>9220</v>
      </c>
      <c r="B17" s="9">
        <v>-2.317176055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2"/>
        <v>Production</v>
      </c>
      <c r="T17" s="9"/>
    </row>
    <row r="18" spans="1:20" x14ac:dyDescent="0.2">
      <c r="A18" t="s">
        <v>8800</v>
      </c>
      <c r="B18" s="9">
        <v>5.7750000950000002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2"/>
        <v>Consumption</v>
      </c>
      <c r="T18" s="9"/>
    </row>
    <row r="19" spans="1:20" x14ac:dyDescent="0.2">
      <c r="A19" t="s">
        <v>9315</v>
      </c>
      <c r="B19" s="9">
        <v>5.3471600099999996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2"/>
        <v>Consumption</v>
      </c>
      <c r="T19" s="9"/>
    </row>
    <row r="20" spans="1:20" x14ac:dyDescent="0.2">
      <c r="A20" t="s">
        <v>8618</v>
      </c>
      <c r="B20" s="9">
        <v>-2.702682373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2"/>
        <v>Production</v>
      </c>
      <c r="T20" s="9"/>
    </row>
    <row r="21" spans="1:20" x14ac:dyDescent="0.2">
      <c r="A21" t="s">
        <v>172</v>
      </c>
      <c r="B21" s="9">
        <v>1.0978034249999999E-5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2"/>
        <v>Consumption</v>
      </c>
      <c r="T21" s="9"/>
    </row>
    <row r="22" spans="1:20" x14ac:dyDescent="0.2">
      <c r="A22" t="s">
        <v>212</v>
      </c>
      <c r="B22" s="9">
        <v>0.88794618079999998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2"/>
        <v>Consumption</v>
      </c>
      <c r="T22" s="9"/>
    </row>
    <row r="23" spans="1:20" x14ac:dyDescent="0.2">
      <c r="A23" t="s">
        <v>217</v>
      </c>
      <c r="B23" s="9">
        <v>-40.28342567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2"/>
        <v>Production</v>
      </c>
      <c r="T23" s="9"/>
    </row>
    <row r="24" spans="1:20" x14ac:dyDescent="0.2">
      <c r="A24" t="s">
        <v>8587</v>
      </c>
      <c r="B24" s="9">
        <v>-4.7042918499999998E-4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2"/>
        <v>Production</v>
      </c>
      <c r="T24" s="9"/>
    </row>
    <row r="25" spans="1:20" x14ac:dyDescent="0.2">
      <c r="A25" t="s">
        <v>221</v>
      </c>
      <c r="B25" s="9">
        <v>-7.8876516759999993E-5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2"/>
        <v>Production</v>
      </c>
      <c r="T25" s="9"/>
    </row>
    <row r="26" spans="1:20" x14ac:dyDescent="0.2">
      <c r="A26" t="s">
        <v>412</v>
      </c>
      <c r="B26" s="9">
        <v>-7.8308855960000003E-3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2"/>
        <v>Production</v>
      </c>
      <c r="T26" s="9"/>
    </row>
    <row r="27" spans="1:20" x14ac:dyDescent="0.2">
      <c r="A27" t="s">
        <v>223</v>
      </c>
      <c r="B27" s="9">
        <v>-9.3169720560000002E-4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2"/>
        <v>Production</v>
      </c>
      <c r="T27" s="9"/>
    </row>
    <row r="28" spans="1:20" x14ac:dyDescent="0.2">
      <c r="A28" t="s">
        <v>225</v>
      </c>
      <c r="B28" s="9">
        <v>-2.2473824879999999E-5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2"/>
        <v>Production</v>
      </c>
      <c r="T28" s="9"/>
    </row>
    <row r="29" spans="1:20" x14ac:dyDescent="0.2">
      <c r="A29" t="s">
        <v>227</v>
      </c>
      <c r="B29" s="9">
        <v>-5.3452365640000004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2"/>
        <v>Production</v>
      </c>
      <c r="T29" s="9"/>
    </row>
    <row r="30" spans="1:20" x14ac:dyDescent="0.2">
      <c r="A30" t="s">
        <v>229</v>
      </c>
      <c r="B30" s="9">
        <v>-1.839227581E-4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2"/>
        <v>Production</v>
      </c>
      <c r="T30" s="9"/>
    </row>
    <row r="31" spans="1:20" x14ac:dyDescent="0.2">
      <c r="A31" t="s">
        <v>231</v>
      </c>
      <c r="B31" s="9">
        <v>-6.1658327410000002E-5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2"/>
        <v>Production</v>
      </c>
      <c r="T31" s="9"/>
    </row>
    <row r="32" spans="1:20" x14ac:dyDescent="0.2">
      <c r="A32" t="s">
        <v>234</v>
      </c>
      <c r="B32" s="9">
        <v>-1.909992239E-5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2"/>
        <v>Production</v>
      </c>
      <c r="T32" s="9"/>
    </row>
    <row r="33" spans="1:20" x14ac:dyDescent="0.2">
      <c r="A33" t="s">
        <v>235</v>
      </c>
      <c r="B33" s="9">
        <v>-2.0492673839999999E-5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2"/>
        <v>Production</v>
      </c>
      <c r="T33" s="9"/>
    </row>
    <row r="34" spans="1:20" x14ac:dyDescent="0.2">
      <c r="A34" t="s">
        <v>237</v>
      </c>
      <c r="B34" s="9">
        <v>-5.4701521849999997E-5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2"/>
        <v>Production</v>
      </c>
      <c r="T34" s="9"/>
    </row>
    <row r="35" spans="1:20" x14ac:dyDescent="0.2">
      <c r="A35" t="s">
        <v>249</v>
      </c>
      <c r="B35" s="9">
        <v>-3.726688309E-4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2"/>
        <v>Production</v>
      </c>
      <c r="T35" s="9"/>
    </row>
    <row r="36" spans="1:20" x14ac:dyDescent="0.2">
      <c r="A36" t="s">
        <v>252</v>
      </c>
      <c r="B36" s="9">
        <v>-3.5129556710000001E-5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2"/>
        <v>Production</v>
      </c>
      <c r="T36" s="9"/>
    </row>
    <row r="37" spans="1:20" x14ac:dyDescent="0.2">
      <c r="A37" t="s">
        <v>256</v>
      </c>
      <c r="B37" s="9">
        <v>-7.9851921919999999E-2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2"/>
        <v>Production</v>
      </c>
      <c r="T37" s="9"/>
    </row>
    <row r="38" spans="1:20" x14ac:dyDescent="0.2">
      <c r="A38" t="s">
        <v>8878</v>
      </c>
      <c r="B38" s="9">
        <v>3.579006715E-7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2"/>
        <v>Consumption</v>
      </c>
      <c r="T38" s="9"/>
    </row>
    <row r="39" spans="1:20" x14ac:dyDescent="0.2">
      <c r="A39" t="s">
        <v>8588</v>
      </c>
      <c r="B39" s="9">
        <v>0.35964687439999998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2"/>
        <v>Consumption</v>
      </c>
      <c r="T39" s="9"/>
    </row>
    <row r="40" spans="1:20" x14ac:dyDescent="0.2">
      <c r="A40" t="s">
        <v>85</v>
      </c>
      <c r="B40" s="9">
        <v>-1.6970918809999999E-2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2"/>
        <v>Production</v>
      </c>
      <c r="T40" s="9"/>
    </row>
    <row r="41" spans="1:20" x14ac:dyDescent="0.2">
      <c r="A41" t="s">
        <v>89</v>
      </c>
      <c r="B41" s="9">
        <v>-0.41484504929999999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2"/>
        <v>Production</v>
      </c>
      <c r="T41" s="9"/>
    </row>
    <row r="42" spans="1:20" x14ac:dyDescent="0.2">
      <c r="A42" t="s">
        <v>87</v>
      </c>
      <c r="B42" s="9">
        <v>-4.6618927680000001E-4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2"/>
        <v>Production</v>
      </c>
      <c r="T42" s="9"/>
    </row>
    <row r="43" spans="1:20" x14ac:dyDescent="0.2">
      <c r="A43" t="s">
        <v>8887</v>
      </c>
      <c r="B43" s="9">
        <v>12.81800039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2"/>
        <v>Consumption</v>
      </c>
      <c r="T43" s="9"/>
    </row>
    <row r="44" spans="1:20" x14ac:dyDescent="0.2">
      <c r="A44" t="s">
        <v>79</v>
      </c>
      <c r="B44" s="9">
        <v>-11.773280850000001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2"/>
        <v>Production</v>
      </c>
      <c r="T44" s="9"/>
    </row>
    <row r="45" spans="1:20" x14ac:dyDescent="0.2">
      <c r="A45" t="s">
        <v>80</v>
      </c>
      <c r="B45" s="9">
        <v>-0.61227327249999997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2"/>
        <v>Production</v>
      </c>
      <c r="T45" s="9"/>
    </row>
    <row r="46" spans="1:20" x14ac:dyDescent="0.2">
      <c r="A46" t="s">
        <v>81</v>
      </c>
      <c r="B46" s="9">
        <v>-1.9109535439999999E-5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2"/>
        <v>Production</v>
      </c>
      <c r="T46" s="9"/>
    </row>
    <row r="47" spans="1:20" x14ac:dyDescent="0.2">
      <c r="A47" t="s">
        <v>90</v>
      </c>
      <c r="B47" s="9">
        <v>11.35270409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2"/>
        <v>Consumption</v>
      </c>
      <c r="T47" s="9"/>
    </row>
    <row r="48" spans="1:20" x14ac:dyDescent="0.2">
      <c r="A48" t="s">
        <v>92</v>
      </c>
      <c r="B48" s="9">
        <v>-6.9243444639999998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2"/>
        <v>Production</v>
      </c>
      <c r="T48" s="9"/>
    </row>
    <row r="49" spans="1:20" x14ac:dyDescent="0.2">
      <c r="A49" t="s">
        <v>93</v>
      </c>
      <c r="B49" s="9">
        <v>-7.7332314829999999E-5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2"/>
        <v>Production</v>
      </c>
      <c r="T49" s="9"/>
    </row>
    <row r="50" spans="1:20" x14ac:dyDescent="0.2">
      <c r="A50" t="s">
        <v>94</v>
      </c>
      <c r="B50" s="9">
        <v>-4.4282823789999997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2"/>
        <v>Production</v>
      </c>
      <c r="T50" s="9"/>
    </row>
    <row r="51" spans="1:20" x14ac:dyDescent="0.2">
      <c r="A51" t="s">
        <v>8890</v>
      </c>
      <c r="B51" s="9">
        <v>3.5527136789999999E-15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2"/>
        <v>Consumption</v>
      </c>
      <c r="T51" s="9"/>
    </row>
    <row r="52" spans="1:20" x14ac:dyDescent="0.2">
      <c r="A52" t="s">
        <v>8688</v>
      </c>
      <c r="B52" s="9">
        <v>1.86768676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2"/>
        <v>Consumption</v>
      </c>
      <c r="T52" s="9"/>
    </row>
    <row r="53" spans="1:20" x14ac:dyDescent="0.2">
      <c r="A53" t="s">
        <v>274</v>
      </c>
      <c r="B53" s="9">
        <v>-0.66766991320000002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2"/>
        <v>Production</v>
      </c>
      <c r="T53" s="9"/>
    </row>
    <row r="54" spans="1:20" x14ac:dyDescent="0.2">
      <c r="A54" t="s">
        <v>8891</v>
      </c>
      <c r="B54" s="9">
        <v>-0.49505929450000002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2"/>
        <v>Production</v>
      </c>
      <c r="T54" s="9"/>
    </row>
    <row r="55" spans="1:20" x14ac:dyDescent="0.2">
      <c r="A55" t="s">
        <v>8892</v>
      </c>
      <c r="B55" s="9">
        <v>-0.70459419729999995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2"/>
        <v>Production</v>
      </c>
      <c r="T55" s="9"/>
    </row>
    <row r="56" spans="1:20" x14ac:dyDescent="0.2">
      <c r="A56" t="s">
        <v>8589</v>
      </c>
      <c r="B56" s="9">
        <v>-3.6348303419999999E-4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2"/>
        <v>Production</v>
      </c>
      <c r="T56" s="9"/>
    </row>
    <row r="57" spans="1:20" x14ac:dyDescent="0.2">
      <c r="A57" t="s">
        <v>8901</v>
      </c>
      <c r="B57" s="9">
        <v>-4.4408920989999998E-16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2"/>
        <v>Production</v>
      </c>
      <c r="T57" s="9"/>
    </row>
    <row r="58" spans="1:20" x14ac:dyDescent="0.2">
      <c r="A58" t="s">
        <v>8694</v>
      </c>
      <c r="B58" s="9">
        <v>-5.7623831600000003E-5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2"/>
        <v>Production</v>
      </c>
      <c r="T58" s="9"/>
    </row>
    <row r="59" spans="1:20" x14ac:dyDescent="0.2">
      <c r="A59" t="s">
        <v>8591</v>
      </c>
      <c r="B59" s="9">
        <v>-8.4568261660000003E-5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2"/>
        <v>Production</v>
      </c>
      <c r="T59" s="9"/>
    </row>
    <row r="60" spans="1:20" x14ac:dyDescent="0.2">
      <c r="A60" t="s">
        <v>8695</v>
      </c>
      <c r="B60" s="9">
        <v>-1.92831806E-5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2"/>
        <v>Production</v>
      </c>
      <c r="T60" s="9"/>
    </row>
    <row r="61" spans="1:20" x14ac:dyDescent="0.2">
      <c r="A61" t="s">
        <v>8696</v>
      </c>
      <c r="B61" s="9">
        <v>-1.451764744E-4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2"/>
        <v>Production</v>
      </c>
      <c r="T61" s="9"/>
    </row>
    <row r="62" spans="1:20" x14ac:dyDescent="0.2">
      <c r="A62" t="s">
        <v>8595</v>
      </c>
      <c r="B62" s="9">
        <v>-3.30525848E-3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2"/>
        <v>Production</v>
      </c>
      <c r="T62" s="9"/>
    </row>
    <row r="63" spans="1:20" x14ac:dyDescent="0.2">
      <c r="A63" t="s">
        <v>8919</v>
      </c>
      <c r="B63" s="9">
        <v>-5.7716759289999997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2"/>
        <v>Production</v>
      </c>
      <c r="T63" s="9"/>
    </row>
    <row r="64" spans="1:20" x14ac:dyDescent="0.2">
      <c r="A64" t="s">
        <v>8920</v>
      </c>
      <c r="B64" s="9">
        <v>-1.9036154039999999E-5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2"/>
        <v>Production</v>
      </c>
      <c r="T64" s="9"/>
    </row>
    <row r="65" spans="1:20" x14ac:dyDescent="0.2">
      <c r="A65" t="s">
        <v>8921</v>
      </c>
      <c r="B65" s="9">
        <v>0.19779872000000001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2"/>
        <v>Consumption</v>
      </c>
      <c r="T65" s="9"/>
    </row>
    <row r="66" spans="1:20" x14ac:dyDescent="0.2">
      <c r="A66" t="s">
        <v>420</v>
      </c>
      <c r="B66" s="9">
        <v>-0.19779872000000001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2"/>
        <v>Production</v>
      </c>
      <c r="T66" s="9"/>
    </row>
    <row r="67" spans="1:20" x14ac:dyDescent="0.2">
      <c r="A67" t="s">
        <v>8601</v>
      </c>
      <c r="B67" s="9">
        <v>-8.5318566710000003E-4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2"/>
        <v>Production</v>
      </c>
      <c r="T67" s="9"/>
    </row>
    <row r="68" spans="1:20" x14ac:dyDescent="0.2">
      <c r="A68" t="s">
        <v>8603</v>
      </c>
      <c r="B68" s="9">
        <v>-1.2471145480000001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2"/>
        <v>Production</v>
      </c>
      <c r="T68" s="9"/>
    </row>
    <row r="69" spans="1:20" x14ac:dyDescent="0.2">
      <c r="A69" t="s">
        <v>8942</v>
      </c>
      <c r="B69" s="9">
        <v>-2.1413269039999999E-6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2"/>
        <v>Production</v>
      </c>
      <c r="T69" s="9"/>
    </row>
    <row r="70" spans="1:20" x14ac:dyDescent="0.2">
      <c r="A70" t="s">
        <v>8434</v>
      </c>
      <c r="B70" s="9">
        <v>7.1449180950000002E-3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2"/>
        <v>Consumption</v>
      </c>
      <c r="T70" s="9"/>
    </row>
    <row r="71" spans="1:20" x14ac:dyDescent="0.2">
      <c r="A71" t="s">
        <v>8605</v>
      </c>
      <c r="B71" s="9">
        <v>-5.7882099540000001E-5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2"/>
        <v>Production</v>
      </c>
      <c r="T71" s="9"/>
    </row>
    <row r="72" spans="1:20" x14ac:dyDescent="0.2">
      <c r="A72" t="s">
        <v>8629</v>
      </c>
      <c r="B72" s="9">
        <v>-3.601062975E-5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2"/>
        <v>Production</v>
      </c>
      <c r="T72" s="9"/>
    </row>
    <row r="73" spans="1:20" x14ac:dyDescent="0.2">
      <c r="A73" t="s">
        <v>8630</v>
      </c>
      <c r="B73" s="9">
        <v>-3.038786112E-6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2"/>
        <v>Production</v>
      </c>
      <c r="T73" s="9"/>
    </row>
    <row r="74" spans="1:20" x14ac:dyDescent="0.2">
      <c r="A74" t="s">
        <v>8609</v>
      </c>
      <c r="B74" s="9">
        <v>-3.4922449509999999E-6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2"/>
        <v>Production</v>
      </c>
      <c r="T74" s="9"/>
    </row>
    <row r="75" spans="1:20" x14ac:dyDescent="0.2">
      <c r="B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2"/>
        <v>Production</v>
      </c>
      <c r="T75" s="9"/>
    </row>
    <row r="76" spans="1:20" x14ac:dyDescent="0.2">
      <c r="B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3">IF(SUM(B76:N76)&gt;0,"Consumption","Production")</f>
        <v>Production</v>
      </c>
      <c r="T76" s="9"/>
    </row>
    <row r="77" spans="1:20" x14ac:dyDescent="0.2">
      <c r="B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3"/>
        <v>Production</v>
      </c>
      <c r="T77" s="9"/>
    </row>
    <row r="78" spans="1:20" x14ac:dyDescent="0.2">
      <c r="B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3"/>
        <v>Production</v>
      </c>
      <c r="T78" s="9"/>
    </row>
    <row r="79" spans="1:20" x14ac:dyDescent="0.2">
      <c r="B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3"/>
        <v>Production</v>
      </c>
      <c r="T79" s="9"/>
    </row>
    <row r="80" spans="1:20" x14ac:dyDescent="0.2">
      <c r="B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3"/>
        <v>Production</v>
      </c>
      <c r="T80" s="9"/>
    </row>
    <row r="81" spans="2:20" x14ac:dyDescent="0.2">
      <c r="B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3"/>
        <v>Production</v>
      </c>
      <c r="T81" s="9"/>
    </row>
    <row r="82" spans="2:20" x14ac:dyDescent="0.2">
      <c r="B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3"/>
        <v>Production</v>
      </c>
      <c r="T82" s="9"/>
    </row>
    <row r="83" spans="2:20" x14ac:dyDescent="0.2">
      <c r="B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3"/>
        <v>Production</v>
      </c>
      <c r="T83" s="9"/>
    </row>
    <row r="84" spans="2:20" x14ac:dyDescent="0.2">
      <c r="B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3"/>
        <v>Production</v>
      </c>
      <c r="T84" s="9"/>
    </row>
    <row r="85" spans="2:20" x14ac:dyDescent="0.2">
      <c r="B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3"/>
        <v>Production</v>
      </c>
      <c r="T85" s="9"/>
    </row>
    <row r="86" spans="2:20" x14ac:dyDescent="0.2">
      <c r="B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3"/>
        <v>Production</v>
      </c>
      <c r="T86" s="9"/>
    </row>
    <row r="87" spans="2:20" x14ac:dyDescent="0.2">
      <c r="B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3"/>
        <v>Production</v>
      </c>
      <c r="T87" s="9"/>
    </row>
    <row r="88" spans="2:20" x14ac:dyDescent="0.2">
      <c r="B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3"/>
        <v>Production</v>
      </c>
      <c r="T88" s="9"/>
    </row>
    <row r="89" spans="2:20" x14ac:dyDescent="0.2">
      <c r="B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3"/>
        <v>Production</v>
      </c>
      <c r="T89" s="9"/>
    </row>
    <row r="90" spans="2:20" x14ac:dyDescent="0.2">
      <c r="B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3"/>
        <v>Production</v>
      </c>
      <c r="T90" s="9"/>
    </row>
    <row r="91" spans="2:20" x14ac:dyDescent="0.2">
      <c r="B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3"/>
        <v>Production</v>
      </c>
      <c r="T91" s="9"/>
    </row>
    <row r="92" spans="2:20" x14ac:dyDescent="0.2">
      <c r="B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3"/>
        <v>Production</v>
      </c>
      <c r="T92" s="9"/>
    </row>
    <row r="93" spans="2:20" x14ac:dyDescent="0.2">
      <c r="B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3"/>
        <v>Production</v>
      </c>
      <c r="T93" s="9"/>
    </row>
    <row r="94" spans="2:20" x14ac:dyDescent="0.2">
      <c r="B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3"/>
        <v>Production</v>
      </c>
      <c r="T94" s="9"/>
    </row>
    <row r="95" spans="2:20" x14ac:dyDescent="0.2">
      <c r="B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3"/>
        <v>Production</v>
      </c>
      <c r="T95" s="9"/>
    </row>
    <row r="96" spans="2:20" x14ac:dyDescent="0.2">
      <c r="B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3"/>
        <v>Production</v>
      </c>
      <c r="T96" s="9"/>
    </row>
    <row r="97" spans="2:20" x14ac:dyDescent="0.2">
      <c r="B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3"/>
        <v>Production</v>
      </c>
      <c r="T97" s="9"/>
    </row>
    <row r="98" spans="2:20" x14ac:dyDescent="0.2">
      <c r="B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3"/>
        <v>Production</v>
      </c>
      <c r="T98" s="9"/>
    </row>
    <row r="99" spans="2:20" x14ac:dyDescent="0.2">
      <c r="B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3"/>
        <v>Production</v>
      </c>
      <c r="T99" s="9"/>
    </row>
    <row r="100" spans="2:20" x14ac:dyDescent="0.2">
      <c r="B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3"/>
        <v>Production</v>
      </c>
      <c r="T100" s="9"/>
    </row>
    <row r="101" spans="2:20" x14ac:dyDescent="0.2">
      <c r="B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3"/>
        <v>Production</v>
      </c>
      <c r="T101" s="9"/>
    </row>
    <row r="102" spans="2:20" x14ac:dyDescent="0.2">
      <c r="B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3"/>
        <v>Production</v>
      </c>
      <c r="T102" s="9"/>
    </row>
    <row r="103" spans="2:20" x14ac:dyDescent="0.2">
      <c r="B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3"/>
        <v>Production</v>
      </c>
      <c r="T103" s="9"/>
    </row>
    <row r="104" spans="2:20" x14ac:dyDescent="0.2">
      <c r="B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3"/>
        <v>Production</v>
      </c>
      <c r="T104" s="9"/>
    </row>
    <row r="105" spans="2:20" x14ac:dyDescent="0.2">
      <c r="B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3"/>
        <v>Production</v>
      </c>
      <c r="T105" s="9"/>
    </row>
    <row r="106" spans="2:20" x14ac:dyDescent="0.2">
      <c r="B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3"/>
        <v>Production</v>
      </c>
      <c r="T106" s="9"/>
    </row>
    <row r="107" spans="2:20" x14ac:dyDescent="0.2">
      <c r="B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3"/>
        <v>Production</v>
      </c>
      <c r="T107" s="9"/>
    </row>
    <row r="108" spans="2:20" x14ac:dyDescent="0.2">
      <c r="B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3"/>
        <v>Production</v>
      </c>
      <c r="T108" s="9"/>
    </row>
    <row r="109" spans="2:20" x14ac:dyDescent="0.2">
      <c r="B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3"/>
        <v>Production</v>
      </c>
      <c r="T109" s="9"/>
    </row>
    <row r="110" spans="2:20" x14ac:dyDescent="0.2">
      <c r="B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3"/>
        <v>Production</v>
      </c>
      <c r="T110" s="9"/>
    </row>
    <row r="111" spans="2:20" x14ac:dyDescent="0.2">
      <c r="B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3"/>
        <v>Production</v>
      </c>
      <c r="T111" s="9"/>
    </row>
    <row r="112" spans="2:20" x14ac:dyDescent="0.2">
      <c r="B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3"/>
        <v>Production</v>
      </c>
      <c r="T112" s="9"/>
    </row>
    <row r="113" spans="2:20" x14ac:dyDescent="0.2">
      <c r="B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3"/>
        <v>Production</v>
      </c>
      <c r="T113" s="9"/>
    </row>
    <row r="114" spans="2:20" x14ac:dyDescent="0.2">
      <c r="B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3"/>
        <v>Production</v>
      </c>
      <c r="T114" s="9"/>
    </row>
    <row r="115" spans="2:20" x14ac:dyDescent="0.2">
      <c r="B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3"/>
        <v>Production</v>
      </c>
      <c r="T115" s="9"/>
    </row>
    <row r="116" spans="2:20" x14ac:dyDescent="0.2">
      <c r="B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3"/>
        <v>Production</v>
      </c>
      <c r="T116" s="9"/>
    </row>
    <row r="117" spans="2:20" x14ac:dyDescent="0.2">
      <c r="B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3"/>
        <v>Production</v>
      </c>
      <c r="T117" s="9"/>
    </row>
    <row r="118" spans="2:20" x14ac:dyDescent="0.2">
      <c r="B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3"/>
        <v>Production</v>
      </c>
      <c r="T118" s="9"/>
    </row>
    <row r="119" spans="2:20" x14ac:dyDescent="0.2">
      <c r="B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3"/>
        <v>Production</v>
      </c>
      <c r="T119" s="9"/>
    </row>
    <row r="120" spans="2:20" x14ac:dyDescent="0.2">
      <c r="B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3"/>
        <v>Production</v>
      </c>
      <c r="T120" s="9"/>
    </row>
    <row r="121" spans="2:20" x14ac:dyDescent="0.2">
      <c r="B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3"/>
        <v>Production</v>
      </c>
      <c r="T121" s="9"/>
    </row>
    <row r="122" spans="2:20" x14ac:dyDescent="0.2">
      <c r="B122" s="54"/>
      <c r="D122" s="54"/>
      <c r="E122" s="54"/>
      <c r="F122" s="54"/>
      <c r="G122" s="54"/>
      <c r="H122" s="54"/>
      <c r="P122" s="9"/>
      <c r="S122" s="9" t="str">
        <f t="shared" si="3"/>
        <v>Production</v>
      </c>
    </row>
    <row r="123" spans="2:20" x14ac:dyDescent="0.2">
      <c r="B123" s="54"/>
      <c r="D123" s="54"/>
      <c r="E123" s="54"/>
      <c r="F123" s="54"/>
      <c r="G123" s="54"/>
      <c r="H123" s="54"/>
      <c r="P123" s="9"/>
      <c r="S123" s="9" t="str">
        <f t="shared" si="3"/>
        <v>Production</v>
      </c>
    </row>
    <row r="124" spans="2:20" x14ac:dyDescent="0.2">
      <c r="B124" s="54"/>
      <c r="D124" s="54"/>
      <c r="E124" s="54"/>
      <c r="F124" s="54"/>
      <c r="G124" s="54"/>
      <c r="H124" s="54"/>
      <c r="P124" s="9"/>
      <c r="S124" s="9" t="str">
        <f t="shared" si="3"/>
        <v>Production</v>
      </c>
    </row>
    <row r="125" spans="2:20" x14ac:dyDescent="0.2">
      <c r="B125" s="54"/>
      <c r="D125" s="54"/>
      <c r="E125" s="54"/>
      <c r="F125" s="54"/>
      <c r="G125" s="54"/>
      <c r="H125" s="54"/>
      <c r="P125" s="9"/>
      <c r="S125" s="9" t="str">
        <f t="shared" si="3"/>
        <v>Production</v>
      </c>
    </row>
    <row r="126" spans="2:20" x14ac:dyDescent="0.2">
      <c r="B126" s="54"/>
      <c r="D126" s="54"/>
      <c r="E126" s="54"/>
      <c r="F126" s="54"/>
      <c r="G126" s="54"/>
      <c r="H126" s="54"/>
      <c r="P126" s="9"/>
      <c r="S126" s="9" t="str">
        <f t="shared" si="3"/>
        <v>Production</v>
      </c>
    </row>
    <row r="127" spans="2:20" x14ac:dyDescent="0.2">
      <c r="B127" s="54"/>
      <c r="D127" s="54"/>
      <c r="E127" s="54"/>
      <c r="F127" s="54"/>
      <c r="G127" s="54"/>
      <c r="H127" s="54"/>
      <c r="P127" s="9"/>
      <c r="S127" s="9" t="str">
        <f t="shared" si="3"/>
        <v>Production</v>
      </c>
    </row>
    <row r="128" spans="2:20" x14ac:dyDescent="0.2">
      <c r="B128" s="54"/>
      <c r="D128" s="54"/>
      <c r="E128" s="54"/>
      <c r="F128" s="54"/>
      <c r="G128" s="54"/>
      <c r="H128" s="54"/>
      <c r="P128" s="9"/>
      <c r="S128" s="9" t="str">
        <f t="shared" si="3"/>
        <v>Production</v>
      </c>
    </row>
    <row r="129" spans="2:19" x14ac:dyDescent="0.2">
      <c r="B129" s="54"/>
      <c r="D129" s="54"/>
      <c r="E129" s="54"/>
      <c r="F129" s="54"/>
      <c r="G129" s="54"/>
      <c r="H129" s="54"/>
      <c r="P129" s="9"/>
      <c r="S129" s="9" t="str">
        <f t="shared" si="3"/>
        <v>Production</v>
      </c>
    </row>
    <row r="130" spans="2:19" x14ac:dyDescent="0.2">
      <c r="B130" s="54"/>
      <c r="D130" s="54"/>
      <c r="E130" s="54"/>
      <c r="F130" s="54"/>
      <c r="G130" s="54"/>
      <c r="H130" s="54"/>
      <c r="P130" s="9"/>
      <c r="S130" s="9" t="str">
        <f t="shared" si="3"/>
        <v>Production</v>
      </c>
    </row>
    <row r="131" spans="2:19" x14ac:dyDescent="0.2">
      <c r="B131" s="54"/>
      <c r="D131" s="54"/>
      <c r="E131" s="54"/>
      <c r="F131" s="54"/>
      <c r="G131" s="54"/>
      <c r="H131" s="54"/>
      <c r="P131" s="9"/>
      <c r="S131" s="9" t="str">
        <f t="shared" si="3"/>
        <v>Production</v>
      </c>
    </row>
    <row r="132" spans="2:19" x14ac:dyDescent="0.2">
      <c r="B132" s="54"/>
      <c r="D132" s="54"/>
      <c r="E132" s="54"/>
      <c r="F132" s="54"/>
      <c r="G132" s="54"/>
      <c r="H132" s="54"/>
      <c r="P132" s="9"/>
      <c r="S132" s="9" t="str">
        <f t="shared" si="3"/>
        <v>Production</v>
      </c>
    </row>
    <row r="133" spans="2:19" x14ac:dyDescent="0.2">
      <c r="B133" s="54"/>
      <c r="D133" s="54"/>
      <c r="E133" s="54"/>
      <c r="F133" s="54"/>
      <c r="G133" s="54"/>
      <c r="H133" s="54"/>
      <c r="P133" s="9"/>
      <c r="S133" s="9" t="str">
        <f t="shared" si="3"/>
        <v>Production</v>
      </c>
    </row>
    <row r="134" spans="2:19" x14ac:dyDescent="0.2">
      <c r="B134" s="54"/>
      <c r="D134" s="54"/>
      <c r="E134" s="54"/>
      <c r="F134" s="54"/>
      <c r="G134" s="54"/>
      <c r="H134" s="54"/>
      <c r="P134" s="9"/>
      <c r="S134" s="9" t="str">
        <f t="shared" si="3"/>
        <v>Production</v>
      </c>
    </row>
    <row r="135" spans="2:19" x14ac:dyDescent="0.2">
      <c r="B135" s="54"/>
      <c r="D135" s="54"/>
      <c r="E135" s="54"/>
      <c r="F135" s="54"/>
      <c r="G135" s="54"/>
      <c r="H135" s="54"/>
      <c r="P135" s="9"/>
      <c r="S135" s="9" t="str">
        <f t="shared" si="3"/>
        <v>Production</v>
      </c>
    </row>
    <row r="136" spans="2:19" x14ac:dyDescent="0.2">
      <c r="B136" s="54"/>
      <c r="D136" s="54"/>
      <c r="E136" s="54"/>
      <c r="F136" s="54"/>
      <c r="G136" s="54"/>
      <c r="H136" s="54"/>
      <c r="P136" s="9"/>
      <c r="S136" s="9" t="str">
        <f t="shared" si="3"/>
        <v>Production</v>
      </c>
    </row>
    <row r="137" spans="2:19" x14ac:dyDescent="0.2">
      <c r="B137" s="54"/>
      <c r="D137" s="54"/>
      <c r="E137" s="54"/>
      <c r="F137" s="54"/>
      <c r="G137" s="54"/>
      <c r="H137" s="54"/>
      <c r="P137" s="9"/>
      <c r="S137" s="9" t="str">
        <f t="shared" si="3"/>
        <v>Production</v>
      </c>
    </row>
    <row r="138" spans="2:19" x14ac:dyDescent="0.2">
      <c r="B138" s="54"/>
      <c r="D138" s="54"/>
      <c r="E138" s="54"/>
      <c r="F138" s="54"/>
      <c r="G138" s="54"/>
      <c r="H138" s="54"/>
      <c r="P138" s="9"/>
      <c r="S138" s="9" t="str">
        <f t="shared" si="3"/>
        <v>Production</v>
      </c>
    </row>
    <row r="139" spans="2:19" x14ac:dyDescent="0.2">
      <c r="B139" s="54"/>
      <c r="D139" s="54"/>
      <c r="E139" s="54"/>
      <c r="F139" s="54"/>
      <c r="G139" s="54"/>
      <c r="H139" s="54"/>
      <c r="P139" s="9"/>
      <c r="S139" s="9" t="str">
        <f t="shared" si="3"/>
        <v>Production</v>
      </c>
    </row>
    <row r="140" spans="2:19" x14ac:dyDescent="0.2">
      <c r="B140" s="54"/>
      <c r="D140" s="54"/>
      <c r="E140" s="54"/>
      <c r="F140" s="54"/>
      <c r="G140" s="54"/>
      <c r="H140" s="54"/>
      <c r="P140" s="9"/>
      <c r="S140" s="9" t="str">
        <f t="shared" ref="S140:S203" si="4">IF(SUM(B140:N140)&gt;0,"Consumption","Production")</f>
        <v>Production</v>
      </c>
    </row>
    <row r="141" spans="2:19" x14ac:dyDescent="0.2">
      <c r="B141" s="54"/>
      <c r="D141" s="54"/>
      <c r="E141" s="54"/>
      <c r="F141" s="54"/>
      <c r="G141" s="54"/>
      <c r="H141" s="54"/>
      <c r="P141" s="9"/>
      <c r="S141" s="9" t="str">
        <f t="shared" si="4"/>
        <v>Production</v>
      </c>
    </row>
    <row r="142" spans="2:19" x14ac:dyDescent="0.2">
      <c r="B142" s="54"/>
      <c r="D142" s="54"/>
      <c r="E142" s="54"/>
      <c r="F142" s="54"/>
      <c r="G142" s="54"/>
      <c r="H142" s="54"/>
      <c r="P142" s="9"/>
      <c r="S142" s="9" t="str">
        <f t="shared" si="4"/>
        <v>Production</v>
      </c>
    </row>
    <row r="143" spans="2:19" x14ac:dyDescent="0.2">
      <c r="B143" s="54"/>
      <c r="D143" s="54"/>
      <c r="E143" s="54"/>
      <c r="F143" s="54"/>
      <c r="G143" s="54"/>
      <c r="H143" s="54"/>
      <c r="P143" s="9"/>
      <c r="S143" s="9" t="str">
        <f t="shared" si="4"/>
        <v>Production</v>
      </c>
    </row>
    <row r="144" spans="2:19" x14ac:dyDescent="0.2">
      <c r="B144" s="54"/>
      <c r="D144" s="54"/>
      <c r="E144" s="54"/>
      <c r="F144" s="54"/>
      <c r="G144" s="54"/>
      <c r="H144" s="54"/>
      <c r="P144" s="9"/>
      <c r="S144" s="9" t="str">
        <f t="shared" si="4"/>
        <v>Production</v>
      </c>
    </row>
    <row r="145" spans="2:19" x14ac:dyDescent="0.2">
      <c r="B145" s="54"/>
      <c r="D145" s="54"/>
      <c r="E145" s="54"/>
      <c r="F145" s="54"/>
      <c r="G145" s="54"/>
      <c r="H145" s="54"/>
      <c r="P145" s="9"/>
      <c r="S145" s="9" t="str">
        <f t="shared" si="4"/>
        <v>Production</v>
      </c>
    </row>
    <row r="146" spans="2:19" x14ac:dyDescent="0.2">
      <c r="B146" s="54"/>
      <c r="D146" s="54"/>
      <c r="E146" s="54"/>
      <c r="F146" s="54"/>
      <c r="G146" s="54"/>
      <c r="H146" s="54"/>
      <c r="P146" s="9"/>
      <c r="S146" s="9" t="str">
        <f t="shared" si="4"/>
        <v>Production</v>
      </c>
    </row>
    <row r="147" spans="2:19" x14ac:dyDescent="0.2">
      <c r="B147" s="54"/>
      <c r="D147" s="54"/>
      <c r="E147" s="54"/>
      <c r="F147" s="54"/>
      <c r="G147" s="54"/>
      <c r="H147" s="54"/>
      <c r="P147" s="9"/>
      <c r="S147" s="9" t="str">
        <f t="shared" si="4"/>
        <v>Production</v>
      </c>
    </row>
    <row r="148" spans="2:19" x14ac:dyDescent="0.2">
      <c r="B148" s="54"/>
      <c r="D148" s="54"/>
      <c r="E148" s="54"/>
      <c r="F148" s="54"/>
      <c r="G148" s="54"/>
      <c r="H148" s="54"/>
      <c r="P148" s="9"/>
      <c r="S148" s="9" t="str">
        <f t="shared" si="4"/>
        <v>Production</v>
      </c>
    </row>
    <row r="149" spans="2:19" x14ac:dyDescent="0.2">
      <c r="B149" s="54"/>
      <c r="D149" s="54"/>
      <c r="E149" s="54"/>
      <c r="F149" s="54"/>
      <c r="G149" s="54"/>
      <c r="H149" s="54"/>
      <c r="P149" s="9"/>
      <c r="S149" s="9" t="str">
        <f t="shared" si="4"/>
        <v>Production</v>
      </c>
    </row>
    <row r="150" spans="2:19" x14ac:dyDescent="0.2">
      <c r="B150" s="54"/>
      <c r="D150" s="54"/>
      <c r="E150" s="54"/>
      <c r="F150" s="54"/>
      <c r="G150" s="54"/>
      <c r="H150" s="54"/>
      <c r="P150" s="9"/>
      <c r="S150" s="9" t="str">
        <f t="shared" si="4"/>
        <v>Production</v>
      </c>
    </row>
    <row r="151" spans="2:19" x14ac:dyDescent="0.2">
      <c r="B151" s="54"/>
      <c r="D151" s="54"/>
      <c r="E151" s="54"/>
      <c r="F151" s="54"/>
      <c r="G151" s="54"/>
      <c r="H151" s="54"/>
      <c r="P151" s="9"/>
      <c r="S151" s="9" t="str">
        <f t="shared" si="4"/>
        <v>Production</v>
      </c>
    </row>
    <row r="152" spans="2:19" x14ac:dyDescent="0.2">
      <c r="B152" s="54"/>
      <c r="D152" s="54"/>
      <c r="E152" s="54"/>
      <c r="F152" s="54"/>
      <c r="G152" s="54"/>
      <c r="H152" s="54"/>
      <c r="P152" s="9"/>
      <c r="S152" s="9" t="str">
        <f t="shared" si="4"/>
        <v>Production</v>
      </c>
    </row>
    <row r="153" spans="2:19" x14ac:dyDescent="0.2">
      <c r="B153" s="54"/>
      <c r="D153" s="54"/>
      <c r="E153" s="54"/>
      <c r="F153" s="54"/>
      <c r="G153" s="54"/>
      <c r="H153" s="54"/>
      <c r="P153" s="9"/>
      <c r="S153" s="9" t="str">
        <f t="shared" si="4"/>
        <v>Production</v>
      </c>
    </row>
    <row r="154" spans="2:19" x14ac:dyDescent="0.2">
      <c r="B154" s="54"/>
      <c r="D154" s="54"/>
      <c r="E154" s="54"/>
      <c r="F154" s="54"/>
      <c r="G154" s="54"/>
      <c r="H154" s="54"/>
      <c r="P154" s="9"/>
      <c r="S154" s="9" t="str">
        <f t="shared" si="4"/>
        <v>Production</v>
      </c>
    </row>
    <row r="155" spans="2:19" x14ac:dyDescent="0.2">
      <c r="B155" s="54"/>
      <c r="D155" s="54"/>
      <c r="E155" s="54"/>
      <c r="F155" s="54"/>
      <c r="G155" s="54"/>
      <c r="H155" s="54"/>
      <c r="P155" s="9"/>
      <c r="S155" s="9" t="str">
        <f t="shared" si="4"/>
        <v>Production</v>
      </c>
    </row>
    <row r="156" spans="2:19" x14ac:dyDescent="0.2">
      <c r="B156" s="54"/>
      <c r="D156" s="54"/>
      <c r="E156" s="54"/>
      <c r="F156" s="54"/>
      <c r="G156" s="54"/>
      <c r="H156" s="54"/>
      <c r="P156" s="9"/>
      <c r="S156" s="9" t="str">
        <f t="shared" si="4"/>
        <v>Production</v>
      </c>
    </row>
    <row r="157" spans="2:19" x14ac:dyDescent="0.2">
      <c r="B157" s="54"/>
      <c r="D157" s="54"/>
      <c r="E157" s="54"/>
      <c r="F157" s="54"/>
      <c r="G157" s="54"/>
      <c r="H157" s="54"/>
      <c r="P157" s="9"/>
      <c r="S157" s="9" t="str">
        <f t="shared" si="4"/>
        <v>Production</v>
      </c>
    </row>
    <row r="158" spans="2:19" x14ac:dyDescent="0.2">
      <c r="B158" s="54"/>
      <c r="D158" s="54"/>
      <c r="E158" s="54"/>
      <c r="F158" s="54"/>
      <c r="G158" s="54"/>
      <c r="H158" s="54"/>
      <c r="P158" s="9"/>
      <c r="S158" s="9" t="str">
        <f t="shared" si="4"/>
        <v>Production</v>
      </c>
    </row>
    <row r="159" spans="2:19" x14ac:dyDescent="0.2">
      <c r="B159" s="54"/>
      <c r="D159" s="54"/>
      <c r="E159" s="54"/>
      <c r="F159" s="54"/>
      <c r="G159" s="54"/>
      <c r="H159" s="54"/>
      <c r="P159" s="9"/>
      <c r="S159" s="9" t="str">
        <f t="shared" si="4"/>
        <v>Production</v>
      </c>
    </row>
    <row r="160" spans="2:19" x14ac:dyDescent="0.2">
      <c r="B160" s="54"/>
      <c r="D160" s="54"/>
      <c r="E160" s="54"/>
      <c r="F160" s="54"/>
      <c r="G160" s="54"/>
      <c r="H160" s="54"/>
      <c r="P160" s="9"/>
      <c r="S160" s="9" t="str">
        <f t="shared" si="4"/>
        <v>Production</v>
      </c>
    </row>
    <row r="161" spans="2:19" x14ac:dyDescent="0.2">
      <c r="B161" s="54"/>
      <c r="D161" s="54"/>
      <c r="E161" s="54"/>
      <c r="F161" s="54"/>
      <c r="G161" s="54"/>
      <c r="H161" s="54"/>
      <c r="P161" s="9"/>
      <c r="S161" s="9" t="str">
        <f t="shared" si="4"/>
        <v>Production</v>
      </c>
    </row>
    <row r="162" spans="2:19" x14ac:dyDescent="0.2">
      <c r="B162" s="54"/>
      <c r="D162" s="54"/>
      <c r="E162" s="54"/>
      <c r="F162" s="54"/>
      <c r="G162" s="54"/>
      <c r="H162" s="54"/>
      <c r="P162" s="9"/>
      <c r="S162" s="9" t="str">
        <f t="shared" si="4"/>
        <v>Production</v>
      </c>
    </row>
    <row r="163" spans="2:19" x14ac:dyDescent="0.2">
      <c r="B163" s="54"/>
      <c r="D163" s="54"/>
      <c r="E163" s="54"/>
      <c r="F163" s="54"/>
      <c r="G163" s="54"/>
      <c r="H163" s="54"/>
      <c r="P163" s="9"/>
      <c r="S163" s="9" t="str">
        <f t="shared" si="4"/>
        <v>Production</v>
      </c>
    </row>
    <row r="164" spans="2:19" x14ac:dyDescent="0.2">
      <c r="B164" s="54"/>
      <c r="D164" s="54"/>
      <c r="E164" s="54"/>
      <c r="F164" s="54"/>
      <c r="G164" s="54"/>
      <c r="H164" s="54"/>
      <c r="P164" s="9"/>
      <c r="S164" s="9" t="str">
        <f t="shared" si="4"/>
        <v>Production</v>
      </c>
    </row>
    <row r="165" spans="2:19" x14ac:dyDescent="0.2">
      <c r="B165" s="54"/>
      <c r="D165" s="54"/>
      <c r="E165" s="54"/>
      <c r="F165" s="54"/>
      <c r="G165" s="54"/>
      <c r="H165" s="54"/>
      <c r="P165" s="9"/>
      <c r="S165" s="9" t="str">
        <f t="shared" si="4"/>
        <v>Production</v>
      </c>
    </row>
    <row r="166" spans="2:19" x14ac:dyDescent="0.2">
      <c r="B166" s="54"/>
      <c r="D166" s="54"/>
      <c r="E166" s="54"/>
      <c r="F166" s="54"/>
      <c r="G166" s="54"/>
      <c r="H166" s="54"/>
      <c r="P166" s="9"/>
      <c r="S166" s="9" t="str">
        <f t="shared" si="4"/>
        <v>Production</v>
      </c>
    </row>
    <row r="167" spans="2:19" x14ac:dyDescent="0.2">
      <c r="B167" s="54"/>
      <c r="D167" s="54"/>
      <c r="E167" s="54"/>
      <c r="F167" s="54"/>
      <c r="G167" s="54"/>
      <c r="H167" s="54"/>
      <c r="P167" s="9"/>
      <c r="S167" s="9" t="str">
        <f t="shared" si="4"/>
        <v>Production</v>
      </c>
    </row>
    <row r="168" spans="2:19" x14ac:dyDescent="0.2">
      <c r="B168" s="54"/>
      <c r="D168" s="54"/>
      <c r="E168" s="54"/>
      <c r="F168" s="54"/>
      <c r="G168" s="54"/>
      <c r="H168" s="54"/>
      <c r="P168" s="9"/>
      <c r="S168" s="9" t="str">
        <f t="shared" si="4"/>
        <v>Production</v>
      </c>
    </row>
    <row r="169" spans="2:19" x14ac:dyDescent="0.2">
      <c r="B169" s="54"/>
      <c r="D169" s="54"/>
      <c r="E169" s="54"/>
      <c r="F169" s="54"/>
      <c r="G169" s="54"/>
      <c r="H169" s="54"/>
      <c r="P169" s="9"/>
      <c r="S169" s="9" t="str">
        <f t="shared" si="4"/>
        <v>Production</v>
      </c>
    </row>
    <row r="170" spans="2:19" x14ac:dyDescent="0.2">
      <c r="B170" s="54"/>
      <c r="D170" s="54"/>
      <c r="E170" s="54"/>
      <c r="F170" s="54"/>
      <c r="G170" s="54"/>
      <c r="H170" s="54"/>
      <c r="P170" s="9"/>
      <c r="S170" s="9" t="str">
        <f t="shared" si="4"/>
        <v>Production</v>
      </c>
    </row>
    <row r="171" spans="2:19" x14ac:dyDescent="0.2">
      <c r="B171" s="54"/>
      <c r="D171" s="54"/>
      <c r="E171" s="54"/>
      <c r="F171" s="54"/>
      <c r="G171" s="54"/>
      <c r="H171" s="54"/>
      <c r="P171" s="9"/>
      <c r="S171" s="9" t="str">
        <f t="shared" si="4"/>
        <v>Production</v>
      </c>
    </row>
    <row r="172" spans="2:19" x14ac:dyDescent="0.2">
      <c r="B172" s="54"/>
      <c r="D172" s="54"/>
      <c r="E172" s="54"/>
      <c r="F172" s="54"/>
      <c r="G172" s="54"/>
      <c r="H172" s="54"/>
      <c r="P172" s="9"/>
      <c r="S172" s="9" t="str">
        <f t="shared" si="4"/>
        <v>Production</v>
      </c>
    </row>
    <row r="173" spans="2:19" x14ac:dyDescent="0.2">
      <c r="B173" s="54"/>
      <c r="D173" s="54"/>
      <c r="E173" s="54"/>
      <c r="F173" s="54"/>
      <c r="G173" s="54"/>
      <c r="H173" s="54"/>
      <c r="P173" s="9"/>
      <c r="S173" s="9" t="str">
        <f t="shared" si="4"/>
        <v>Production</v>
      </c>
    </row>
    <row r="174" spans="2:19" x14ac:dyDescent="0.2">
      <c r="B174" s="54"/>
      <c r="D174" s="54"/>
      <c r="E174" s="54"/>
      <c r="F174" s="54"/>
      <c r="G174" s="54"/>
      <c r="H174" s="54"/>
      <c r="P174" s="9"/>
      <c r="S174" s="9" t="str">
        <f t="shared" si="4"/>
        <v>Production</v>
      </c>
    </row>
    <row r="175" spans="2:19" x14ac:dyDescent="0.2">
      <c r="B175" s="54"/>
      <c r="D175" s="54"/>
      <c r="E175" s="54"/>
      <c r="F175" s="54"/>
      <c r="G175" s="54"/>
      <c r="H175" s="54"/>
      <c r="P175" s="9"/>
      <c r="S175" s="9" t="str">
        <f t="shared" si="4"/>
        <v>Production</v>
      </c>
    </row>
    <row r="176" spans="2:19" x14ac:dyDescent="0.2">
      <c r="B176" s="54"/>
      <c r="D176" s="54"/>
      <c r="E176" s="54"/>
      <c r="F176" s="54"/>
      <c r="G176" s="54"/>
      <c r="H176" s="54"/>
      <c r="P176" s="9"/>
      <c r="S176" s="9" t="str">
        <f t="shared" si="4"/>
        <v>Production</v>
      </c>
    </row>
    <row r="177" spans="2:19" x14ac:dyDescent="0.2">
      <c r="B177" s="54"/>
      <c r="D177" s="54"/>
      <c r="E177" s="54"/>
      <c r="F177" s="54"/>
      <c r="G177" s="54"/>
      <c r="H177" s="54"/>
      <c r="P177" s="9"/>
      <c r="S177" s="9" t="str">
        <f t="shared" si="4"/>
        <v>Production</v>
      </c>
    </row>
    <row r="178" spans="2:19" x14ac:dyDescent="0.2">
      <c r="B178" s="54"/>
      <c r="D178" s="54"/>
      <c r="E178" s="54"/>
      <c r="F178" s="54"/>
      <c r="G178" s="54"/>
      <c r="H178" s="54"/>
      <c r="P178" s="9"/>
      <c r="S178" s="9" t="str">
        <f t="shared" si="4"/>
        <v>Production</v>
      </c>
    </row>
    <row r="179" spans="2:19" x14ac:dyDescent="0.2">
      <c r="B179" s="54"/>
      <c r="D179" s="54"/>
      <c r="E179" s="54"/>
      <c r="F179" s="54"/>
      <c r="G179" s="54"/>
      <c r="H179" s="54"/>
      <c r="P179" s="9"/>
      <c r="S179" s="9" t="str">
        <f t="shared" si="4"/>
        <v>Production</v>
      </c>
    </row>
    <row r="180" spans="2:19" x14ac:dyDescent="0.2">
      <c r="B180" s="54"/>
      <c r="D180" s="54"/>
      <c r="E180" s="54"/>
      <c r="F180" s="54"/>
      <c r="G180" s="54"/>
      <c r="H180" s="54"/>
      <c r="P180" s="9"/>
      <c r="S180" s="9" t="str">
        <f t="shared" si="4"/>
        <v>Production</v>
      </c>
    </row>
    <row r="181" spans="2:19" x14ac:dyDescent="0.2">
      <c r="B181" s="54"/>
      <c r="D181" s="54"/>
      <c r="E181" s="54"/>
      <c r="F181" s="54"/>
      <c r="G181" s="54"/>
      <c r="H181" s="54"/>
      <c r="P181" s="9"/>
      <c r="S181" s="9" t="str">
        <f t="shared" si="4"/>
        <v>Production</v>
      </c>
    </row>
    <row r="182" spans="2:19" x14ac:dyDescent="0.2">
      <c r="B182" s="54"/>
      <c r="D182" s="54"/>
      <c r="E182" s="54"/>
      <c r="F182" s="54"/>
      <c r="G182" s="54"/>
      <c r="H182" s="54"/>
      <c r="P182" s="9"/>
      <c r="S182" s="9" t="str">
        <f t="shared" si="4"/>
        <v>Production</v>
      </c>
    </row>
    <row r="183" spans="2:19" x14ac:dyDescent="0.2">
      <c r="B183" s="54"/>
      <c r="D183" s="54"/>
      <c r="E183" s="54"/>
      <c r="F183" s="54"/>
      <c r="G183" s="54"/>
      <c r="H183" s="54"/>
      <c r="P183" s="9"/>
      <c r="S183" s="9" t="str">
        <f t="shared" si="4"/>
        <v>Production</v>
      </c>
    </row>
    <row r="184" spans="2:19" x14ac:dyDescent="0.2">
      <c r="B184" s="54"/>
      <c r="D184" s="54"/>
      <c r="E184" s="54"/>
      <c r="F184" s="54"/>
      <c r="G184" s="54"/>
      <c r="H184" s="54"/>
      <c r="P184" s="9"/>
      <c r="S184" s="9" t="str">
        <f t="shared" si="4"/>
        <v>Production</v>
      </c>
    </row>
    <row r="185" spans="2:19" x14ac:dyDescent="0.2">
      <c r="B185" s="54"/>
      <c r="D185" s="54"/>
      <c r="E185" s="54"/>
      <c r="F185" s="54"/>
      <c r="G185" s="54"/>
      <c r="H185" s="54"/>
      <c r="P185" s="9"/>
      <c r="S185" s="9" t="str">
        <f t="shared" si="4"/>
        <v>Production</v>
      </c>
    </row>
    <row r="186" spans="2:19" x14ac:dyDescent="0.2">
      <c r="B186" s="54"/>
      <c r="D186" s="54"/>
      <c r="E186" s="54"/>
      <c r="F186" s="54"/>
      <c r="G186" s="54"/>
      <c r="H186" s="54"/>
      <c r="P186" s="9"/>
      <c r="S186" s="9" t="str">
        <f t="shared" si="4"/>
        <v>Production</v>
      </c>
    </row>
    <row r="187" spans="2:19" x14ac:dyDescent="0.2">
      <c r="B187" s="54"/>
      <c r="D187" s="54"/>
      <c r="E187" s="54"/>
      <c r="F187" s="54"/>
      <c r="G187" s="54"/>
      <c r="H187" s="54"/>
      <c r="P187" s="9"/>
      <c r="S187" s="9" t="str">
        <f t="shared" si="4"/>
        <v>Production</v>
      </c>
    </row>
    <row r="188" spans="2:19" x14ac:dyDescent="0.2">
      <c r="B188" s="54"/>
      <c r="D188" s="54"/>
      <c r="E188" s="54"/>
      <c r="F188" s="54"/>
      <c r="G188" s="54"/>
      <c r="H188" s="54"/>
      <c r="P188" s="9"/>
      <c r="S188" s="9" t="str">
        <f t="shared" si="4"/>
        <v>Production</v>
      </c>
    </row>
    <row r="189" spans="2:19" x14ac:dyDescent="0.2">
      <c r="B189" s="54"/>
      <c r="D189" s="54"/>
      <c r="E189" s="54"/>
      <c r="F189" s="54"/>
      <c r="G189" s="54"/>
      <c r="H189" s="54"/>
      <c r="P189" s="9"/>
      <c r="S189" s="9" t="str">
        <f t="shared" si="4"/>
        <v>Production</v>
      </c>
    </row>
    <row r="190" spans="2:19" x14ac:dyDescent="0.2">
      <c r="B190" s="54"/>
      <c r="D190" s="54"/>
      <c r="E190" s="54"/>
      <c r="F190" s="54"/>
      <c r="G190" s="54"/>
      <c r="H190" s="54"/>
      <c r="P190" s="9"/>
      <c r="S190" s="9" t="str">
        <f t="shared" si="4"/>
        <v>Production</v>
      </c>
    </row>
    <row r="191" spans="2:19" x14ac:dyDescent="0.2">
      <c r="B191" s="54"/>
      <c r="D191" s="54"/>
      <c r="E191" s="54"/>
      <c r="F191" s="54"/>
      <c r="G191" s="54"/>
      <c r="H191" s="54"/>
      <c r="P191" s="9"/>
      <c r="S191" s="9" t="str">
        <f t="shared" si="4"/>
        <v>Production</v>
      </c>
    </row>
    <row r="192" spans="2:19" x14ac:dyDescent="0.2">
      <c r="B192" s="54"/>
      <c r="D192" s="54"/>
      <c r="E192" s="54"/>
      <c r="F192" s="54"/>
      <c r="G192" s="54"/>
      <c r="H192" s="54"/>
      <c r="P192" s="9"/>
      <c r="S192" s="9" t="str">
        <f t="shared" si="4"/>
        <v>Production</v>
      </c>
    </row>
    <row r="193" spans="2:19" x14ac:dyDescent="0.2">
      <c r="B193" s="54"/>
      <c r="D193" s="54"/>
      <c r="E193" s="54"/>
      <c r="F193" s="54"/>
      <c r="G193" s="54"/>
      <c r="H193" s="54"/>
      <c r="P193" s="9"/>
      <c r="S193" s="9" t="str">
        <f t="shared" si="4"/>
        <v>Production</v>
      </c>
    </row>
    <row r="194" spans="2:19" x14ac:dyDescent="0.2">
      <c r="B194" s="54"/>
      <c r="D194" s="54"/>
      <c r="E194" s="54"/>
      <c r="F194" s="54"/>
      <c r="G194" s="54"/>
      <c r="H194" s="54"/>
      <c r="P194" s="9"/>
      <c r="S194" s="9" t="str">
        <f t="shared" si="4"/>
        <v>Production</v>
      </c>
    </row>
    <row r="195" spans="2:19" x14ac:dyDescent="0.2">
      <c r="B195" s="54"/>
      <c r="D195" s="54"/>
      <c r="E195" s="54"/>
      <c r="F195" s="54"/>
      <c r="G195" s="54"/>
      <c r="H195" s="54"/>
      <c r="P195" s="9"/>
      <c r="S195" s="9" t="str">
        <f t="shared" si="4"/>
        <v>Production</v>
      </c>
    </row>
    <row r="196" spans="2:19" x14ac:dyDescent="0.2">
      <c r="B196" s="54"/>
      <c r="D196" s="54"/>
      <c r="E196" s="54"/>
      <c r="F196" s="54"/>
      <c r="G196" s="54"/>
      <c r="H196" s="54"/>
      <c r="P196" s="9"/>
      <c r="S196" s="9" t="str">
        <f t="shared" si="4"/>
        <v>Production</v>
      </c>
    </row>
    <row r="197" spans="2:19" x14ac:dyDescent="0.2">
      <c r="B197" s="54"/>
      <c r="D197" s="54"/>
      <c r="E197" s="54"/>
      <c r="F197" s="54"/>
      <c r="G197" s="54"/>
      <c r="H197" s="54"/>
      <c r="P197" s="9"/>
      <c r="S197" s="9" t="str">
        <f t="shared" si="4"/>
        <v>Production</v>
      </c>
    </row>
    <row r="198" spans="2:19" x14ac:dyDescent="0.2">
      <c r="B198" s="54"/>
      <c r="D198" s="54"/>
      <c r="E198" s="54"/>
      <c r="F198" s="54"/>
      <c r="G198" s="54"/>
      <c r="H198" s="54"/>
      <c r="P198" s="9"/>
      <c r="S198" s="9" t="str">
        <f t="shared" si="4"/>
        <v>Production</v>
      </c>
    </row>
    <row r="199" spans="2:19" x14ac:dyDescent="0.2">
      <c r="B199" s="54"/>
      <c r="D199" s="54"/>
      <c r="E199" s="54"/>
      <c r="F199" s="54"/>
      <c r="G199" s="54"/>
      <c r="H199" s="54"/>
      <c r="P199" s="9"/>
      <c r="S199" s="9" t="str">
        <f t="shared" si="4"/>
        <v>Production</v>
      </c>
    </row>
    <row r="200" spans="2:19" x14ac:dyDescent="0.2">
      <c r="B200" s="54"/>
      <c r="D200" s="54"/>
      <c r="E200" s="54"/>
      <c r="F200" s="54"/>
      <c r="G200" s="54"/>
      <c r="H200" s="54"/>
      <c r="P200" s="9"/>
      <c r="S200" s="9" t="str">
        <f t="shared" si="4"/>
        <v>Production</v>
      </c>
    </row>
    <row r="201" spans="2:19" x14ac:dyDescent="0.2">
      <c r="B201" s="54"/>
      <c r="D201" s="54"/>
      <c r="E201" s="54"/>
      <c r="F201" s="54"/>
      <c r="G201" s="54"/>
      <c r="H201" s="54"/>
      <c r="P201" s="9"/>
      <c r="S201" s="9" t="str">
        <f t="shared" si="4"/>
        <v>Production</v>
      </c>
    </row>
    <row r="202" spans="2:19" x14ac:dyDescent="0.2">
      <c r="B202" s="54"/>
      <c r="D202" s="54"/>
      <c r="E202" s="54"/>
      <c r="F202" s="54"/>
      <c r="G202" s="54"/>
      <c r="H202" s="54"/>
      <c r="P202" s="9"/>
      <c r="S202" s="9" t="str">
        <f t="shared" si="4"/>
        <v>Production</v>
      </c>
    </row>
    <row r="203" spans="2:19" x14ac:dyDescent="0.2">
      <c r="B203" s="54"/>
      <c r="D203" s="54"/>
      <c r="E203" s="54"/>
      <c r="F203" s="54"/>
      <c r="G203" s="54"/>
      <c r="H203" s="54"/>
      <c r="P203" s="9"/>
      <c r="S203" s="9" t="str">
        <f t="shared" si="4"/>
        <v>Production</v>
      </c>
    </row>
    <row r="204" spans="2:19" x14ac:dyDescent="0.2">
      <c r="B204" s="54"/>
      <c r="D204" s="54"/>
      <c r="E204" s="54"/>
      <c r="F204" s="54"/>
      <c r="G204" s="54"/>
      <c r="H204" s="54"/>
      <c r="P204" s="9"/>
      <c r="S204" s="9" t="str">
        <f t="shared" ref="S204:S226" si="5">IF(SUM(B204:N204)&gt;0,"Consumption","Production")</f>
        <v>Production</v>
      </c>
    </row>
    <row r="205" spans="2:19" x14ac:dyDescent="0.2">
      <c r="B205" s="54"/>
      <c r="D205" s="54"/>
      <c r="E205" s="54"/>
      <c r="F205" s="54"/>
      <c r="G205" s="54"/>
      <c r="H205" s="54"/>
      <c r="P205" s="9"/>
      <c r="S205" s="9" t="str">
        <f t="shared" si="5"/>
        <v>Production</v>
      </c>
    </row>
    <row r="206" spans="2:19" x14ac:dyDescent="0.2">
      <c r="B206" s="54"/>
      <c r="D206" s="54"/>
      <c r="E206" s="54"/>
      <c r="F206" s="54"/>
      <c r="G206" s="54"/>
      <c r="H206" s="54"/>
      <c r="P206" s="9"/>
      <c r="S206" s="9" t="str">
        <f t="shared" si="5"/>
        <v>Production</v>
      </c>
    </row>
    <row r="207" spans="2:19" x14ac:dyDescent="0.2">
      <c r="B207" s="54"/>
      <c r="D207" s="54"/>
      <c r="E207" s="54"/>
      <c r="F207" s="54"/>
      <c r="G207" s="54"/>
      <c r="H207" s="54"/>
      <c r="P207" s="9"/>
      <c r="S207" s="9" t="str">
        <f t="shared" si="5"/>
        <v>Production</v>
      </c>
    </row>
    <row r="208" spans="2:19" x14ac:dyDescent="0.2">
      <c r="B208" s="54"/>
      <c r="D208" s="54"/>
      <c r="E208" s="54"/>
      <c r="F208" s="54"/>
      <c r="G208" s="54"/>
      <c r="H208" s="54"/>
      <c r="P208" s="9"/>
      <c r="S208" s="9" t="str">
        <f t="shared" si="5"/>
        <v>Production</v>
      </c>
    </row>
    <row r="209" spans="2:19" x14ac:dyDescent="0.2">
      <c r="B209" s="54"/>
      <c r="D209" s="54"/>
      <c r="E209" s="54"/>
      <c r="F209" s="54"/>
      <c r="G209" s="54"/>
      <c r="H209" s="54"/>
      <c r="P209" s="9"/>
      <c r="S209" s="9" t="str">
        <f t="shared" si="5"/>
        <v>Production</v>
      </c>
    </row>
    <row r="210" spans="2:19" x14ac:dyDescent="0.2">
      <c r="B210" s="54"/>
      <c r="D210" s="54"/>
      <c r="E210" s="54"/>
      <c r="F210" s="54"/>
      <c r="G210" s="54"/>
      <c r="H210" s="54"/>
      <c r="P210" s="9"/>
      <c r="S210" s="9" t="str">
        <f t="shared" si="5"/>
        <v>Production</v>
      </c>
    </row>
    <row r="211" spans="2:19" x14ac:dyDescent="0.2">
      <c r="B211" s="54"/>
      <c r="D211" s="54"/>
      <c r="E211" s="54"/>
      <c r="F211" s="54"/>
      <c r="G211" s="54"/>
      <c r="H211" s="54"/>
      <c r="P211" s="9"/>
      <c r="S211" s="9" t="str">
        <f t="shared" si="5"/>
        <v>Production</v>
      </c>
    </row>
    <row r="212" spans="2:19" x14ac:dyDescent="0.2">
      <c r="B212" s="54"/>
      <c r="D212" s="54"/>
      <c r="E212" s="54"/>
      <c r="F212" s="54"/>
      <c r="G212" s="54"/>
      <c r="H212" s="54"/>
      <c r="P212" s="9"/>
      <c r="S212" s="9" t="str">
        <f t="shared" si="5"/>
        <v>Production</v>
      </c>
    </row>
    <row r="213" spans="2:19" x14ac:dyDescent="0.2">
      <c r="B213" s="54"/>
      <c r="D213" s="54"/>
      <c r="E213" s="54"/>
      <c r="F213" s="54"/>
      <c r="G213" s="54"/>
      <c r="H213" s="54"/>
      <c r="P213" s="9"/>
      <c r="S213" s="9" t="str">
        <f t="shared" si="5"/>
        <v>Production</v>
      </c>
    </row>
    <row r="214" spans="2:19" x14ac:dyDescent="0.2">
      <c r="B214" s="54"/>
      <c r="D214" s="54"/>
      <c r="E214" s="54"/>
      <c r="F214" s="54"/>
      <c r="G214" s="54"/>
      <c r="H214" s="54"/>
      <c r="P214" s="9"/>
      <c r="S214" s="9" t="str">
        <f t="shared" si="5"/>
        <v>Production</v>
      </c>
    </row>
    <row r="215" spans="2:19" x14ac:dyDescent="0.2">
      <c r="B215" s="54"/>
      <c r="D215" s="54"/>
      <c r="E215" s="54"/>
      <c r="F215" s="54"/>
      <c r="G215" s="54"/>
      <c r="H215" s="54"/>
      <c r="P215" s="9"/>
      <c r="S215" s="9" t="str">
        <f t="shared" si="5"/>
        <v>Production</v>
      </c>
    </row>
    <row r="216" spans="2:19" x14ac:dyDescent="0.2">
      <c r="B216" s="54"/>
      <c r="D216" s="54"/>
      <c r="E216" s="54"/>
      <c r="F216" s="54"/>
      <c r="G216" s="54"/>
      <c r="H216" s="54"/>
      <c r="P216" s="9"/>
      <c r="S216" s="9" t="str">
        <f t="shared" si="5"/>
        <v>Production</v>
      </c>
    </row>
    <row r="217" spans="2:19" x14ac:dyDescent="0.2">
      <c r="B217" s="54"/>
      <c r="D217" s="54"/>
      <c r="E217" s="54"/>
      <c r="F217" s="54"/>
      <c r="G217" s="54"/>
      <c r="H217" s="54"/>
      <c r="P217" s="9"/>
      <c r="S217" s="9" t="str">
        <f t="shared" si="5"/>
        <v>Production</v>
      </c>
    </row>
    <row r="218" spans="2:19" x14ac:dyDescent="0.2">
      <c r="B218" s="54"/>
      <c r="D218" s="54"/>
      <c r="E218" s="54"/>
      <c r="F218" s="54"/>
      <c r="G218" s="54"/>
      <c r="H218" s="54"/>
      <c r="P218" s="9"/>
      <c r="S218" s="9" t="str">
        <f t="shared" si="5"/>
        <v>Production</v>
      </c>
    </row>
    <row r="219" spans="2:19" x14ac:dyDescent="0.2">
      <c r="B219" s="54"/>
      <c r="D219" s="54"/>
      <c r="E219" s="54"/>
      <c r="F219" s="54"/>
      <c r="G219" s="54"/>
      <c r="H219" s="54"/>
      <c r="P219" s="9"/>
      <c r="S219" s="9" t="str">
        <f t="shared" si="5"/>
        <v>Production</v>
      </c>
    </row>
    <row r="220" spans="2:19" x14ac:dyDescent="0.2">
      <c r="B220" s="54"/>
      <c r="D220" s="54"/>
      <c r="E220" s="54"/>
      <c r="F220" s="54"/>
      <c r="G220" s="54"/>
      <c r="H220" s="54"/>
      <c r="P220" s="9"/>
      <c r="S220" s="9" t="str">
        <f t="shared" si="5"/>
        <v>Production</v>
      </c>
    </row>
    <row r="221" spans="2:19" x14ac:dyDescent="0.2">
      <c r="B221" s="54"/>
      <c r="D221" s="54"/>
      <c r="E221" s="54"/>
      <c r="F221" s="54"/>
      <c r="G221" s="54"/>
      <c r="H221" s="54"/>
      <c r="P221" s="9"/>
      <c r="S221" s="9" t="str">
        <f t="shared" si="5"/>
        <v>Production</v>
      </c>
    </row>
    <row r="222" spans="2:19" x14ac:dyDescent="0.2">
      <c r="B222" s="54"/>
      <c r="D222" s="54"/>
      <c r="E222" s="54"/>
      <c r="F222" s="54"/>
      <c r="G222" s="54"/>
      <c r="H222" s="54"/>
      <c r="P222" s="9"/>
      <c r="S222" s="9" t="str">
        <f t="shared" si="5"/>
        <v>Production</v>
      </c>
    </row>
    <row r="223" spans="2:19" x14ac:dyDescent="0.2">
      <c r="B223" s="54"/>
      <c r="D223" s="54"/>
      <c r="E223" s="54"/>
      <c r="F223" s="54"/>
      <c r="G223" s="54"/>
      <c r="H223" s="54"/>
      <c r="P223" s="9"/>
      <c r="S223" s="9" t="str">
        <f t="shared" si="5"/>
        <v>Production</v>
      </c>
    </row>
    <row r="224" spans="2:19" x14ac:dyDescent="0.2">
      <c r="B224" s="54"/>
      <c r="D224" s="54"/>
      <c r="E224" s="54"/>
      <c r="F224" s="54"/>
      <c r="G224" s="54"/>
      <c r="H224" s="54"/>
      <c r="P224" s="9"/>
      <c r="S224" s="9" t="str">
        <f t="shared" si="5"/>
        <v>Production</v>
      </c>
    </row>
    <row r="225" spans="2:19" x14ac:dyDescent="0.2">
      <c r="B225" s="54"/>
      <c r="D225" s="54"/>
      <c r="E225" s="54"/>
      <c r="F225" s="54"/>
      <c r="G225" s="54"/>
      <c r="H225" s="54"/>
      <c r="P225" s="9"/>
      <c r="S225" s="9" t="str">
        <f t="shared" si="5"/>
        <v>Production</v>
      </c>
    </row>
    <row r="226" spans="2:19" x14ac:dyDescent="0.2">
      <c r="B226" s="54"/>
      <c r="D226" s="54"/>
      <c r="E226" s="54"/>
      <c r="F226" s="54"/>
      <c r="G226" s="54"/>
      <c r="H226" s="54"/>
      <c r="S226" s="9" t="str">
        <f t="shared" si="5"/>
        <v>Production</v>
      </c>
    </row>
    <row r="227" spans="2:19" x14ac:dyDescent="0.2">
      <c r="B227" s="54"/>
      <c r="D227" s="54"/>
      <c r="E227" s="54"/>
      <c r="F227" s="54"/>
      <c r="G227" s="54"/>
      <c r="H227" s="54"/>
      <c r="S227" s="9" t="str">
        <f>IF(SUM(B227:N227)&gt;0,"Consumption","Production")</f>
        <v>Production</v>
      </c>
    </row>
    <row r="228" spans="2:19" x14ac:dyDescent="0.2">
      <c r="B228" s="54"/>
      <c r="D228" s="54"/>
      <c r="E228" s="54"/>
      <c r="F228" s="54"/>
      <c r="G228" s="54"/>
      <c r="H228" s="54"/>
      <c r="S228" s="9" t="str">
        <f t="shared" ref="S228:S250" si="6">IF(SUM(B228:N228)&gt;0,"Consumption","Production")</f>
        <v>Production</v>
      </c>
    </row>
    <row r="229" spans="2:19" x14ac:dyDescent="0.2">
      <c r="B229" s="6"/>
      <c r="C229" s="6"/>
      <c r="D229" s="6"/>
      <c r="E229" s="6"/>
      <c r="F229" s="6"/>
      <c r="G229" s="54"/>
      <c r="H229" s="54"/>
      <c r="S229" s="9" t="str">
        <f t="shared" si="6"/>
        <v>Production</v>
      </c>
    </row>
    <row r="230" spans="2:19" x14ac:dyDescent="0.2">
      <c r="B230" s="6"/>
      <c r="C230" s="6"/>
      <c r="D230" s="6"/>
      <c r="E230" s="6"/>
      <c r="F230" s="6"/>
      <c r="G230" s="54"/>
      <c r="H230" s="54"/>
      <c r="S230" s="9" t="str">
        <f t="shared" si="6"/>
        <v>Production</v>
      </c>
    </row>
    <row r="231" spans="2:19" x14ac:dyDescent="0.2">
      <c r="B231" s="6"/>
      <c r="C231" s="6"/>
      <c r="D231" s="6"/>
      <c r="E231" s="6"/>
      <c r="F231" s="6"/>
      <c r="G231" s="54"/>
      <c r="H231" s="54"/>
      <c r="S231" s="9" t="str">
        <f t="shared" si="6"/>
        <v>Production</v>
      </c>
    </row>
    <row r="232" spans="2:19" x14ac:dyDescent="0.2">
      <c r="B232" s="6"/>
      <c r="C232" s="6"/>
      <c r="D232" s="6"/>
      <c r="E232" s="6"/>
      <c r="F232" s="6"/>
      <c r="G232" s="54"/>
      <c r="H232" s="54"/>
      <c r="S232" s="9" t="str">
        <f t="shared" si="6"/>
        <v>Production</v>
      </c>
    </row>
    <row r="233" spans="2:19" x14ac:dyDescent="0.2">
      <c r="B233" s="6"/>
      <c r="C233" s="6"/>
      <c r="D233" s="6"/>
      <c r="E233" s="6"/>
      <c r="F233" s="6"/>
      <c r="G233" s="54"/>
      <c r="H233" s="54"/>
      <c r="S233" s="9" t="str">
        <f t="shared" si="6"/>
        <v>Production</v>
      </c>
    </row>
    <row r="234" spans="2:19" x14ac:dyDescent="0.2">
      <c r="B234" s="6"/>
      <c r="C234" s="6"/>
      <c r="D234" s="6"/>
      <c r="E234" s="6"/>
      <c r="F234" s="6"/>
      <c r="G234" s="54"/>
      <c r="H234" s="54"/>
      <c r="S234" s="9" t="str">
        <f t="shared" si="6"/>
        <v>Production</v>
      </c>
    </row>
    <row r="235" spans="2:19" x14ac:dyDescent="0.2">
      <c r="B235" s="6"/>
      <c r="C235" s="6"/>
      <c r="D235" s="6"/>
      <c r="E235" s="6"/>
      <c r="F235" s="6"/>
      <c r="G235" s="54"/>
      <c r="H235" s="54"/>
      <c r="S235" s="9" t="str">
        <f t="shared" si="6"/>
        <v>Production</v>
      </c>
    </row>
    <row r="236" spans="2:19" x14ac:dyDescent="0.2">
      <c r="B236" s="6"/>
      <c r="C236" s="6"/>
      <c r="D236" s="6"/>
      <c r="E236" s="6"/>
      <c r="F236" s="6"/>
      <c r="G236" s="54"/>
      <c r="H236" s="54"/>
      <c r="S236" s="9" t="str">
        <f t="shared" si="6"/>
        <v>Production</v>
      </c>
    </row>
    <row r="237" spans="2:19" x14ac:dyDescent="0.2">
      <c r="B237" s="6"/>
      <c r="C237" s="6"/>
      <c r="D237" s="6"/>
      <c r="E237" s="6"/>
      <c r="F237" s="6"/>
      <c r="G237" s="54"/>
      <c r="H237" s="54"/>
      <c r="S237" s="9" t="str">
        <f t="shared" si="6"/>
        <v>Production</v>
      </c>
    </row>
    <row r="238" spans="2:19" x14ac:dyDescent="0.2">
      <c r="B238" s="6"/>
      <c r="C238" s="6"/>
      <c r="D238" s="6"/>
      <c r="E238" s="6"/>
      <c r="F238" s="6"/>
      <c r="G238" s="54"/>
      <c r="H238" s="54"/>
      <c r="S238" s="9" t="str">
        <f t="shared" si="6"/>
        <v>Production</v>
      </c>
    </row>
    <row r="239" spans="2:19" x14ac:dyDescent="0.2">
      <c r="B239" s="6"/>
      <c r="C239" s="6"/>
      <c r="D239" s="6"/>
      <c r="E239" s="6"/>
      <c r="F239" s="6"/>
      <c r="G239" s="54"/>
      <c r="H239" s="54"/>
      <c r="S239" s="9" t="str">
        <f t="shared" si="6"/>
        <v>Production</v>
      </c>
    </row>
    <row r="240" spans="2:19" x14ac:dyDescent="0.2">
      <c r="B240" s="6"/>
      <c r="C240" s="6"/>
      <c r="D240" s="6"/>
      <c r="E240" s="6"/>
      <c r="F240" s="6"/>
      <c r="G240" s="54"/>
      <c r="H240" s="54"/>
      <c r="S240" s="9" t="str">
        <f t="shared" si="6"/>
        <v>Production</v>
      </c>
    </row>
    <row r="241" spans="2:19" x14ac:dyDescent="0.2">
      <c r="B241" s="6"/>
      <c r="C241" s="6"/>
      <c r="D241" s="6"/>
      <c r="E241" s="6"/>
      <c r="F241" s="6"/>
      <c r="G241" s="54"/>
      <c r="H241" s="54"/>
      <c r="S241" s="9" t="str">
        <f t="shared" si="6"/>
        <v>Production</v>
      </c>
    </row>
    <row r="242" spans="2:19" x14ac:dyDescent="0.2">
      <c r="B242" s="6"/>
      <c r="C242" s="6"/>
      <c r="D242" s="6"/>
      <c r="E242" s="6"/>
      <c r="F242" s="6"/>
      <c r="G242" s="54"/>
      <c r="H242" s="54"/>
      <c r="S242" s="9" t="str">
        <f t="shared" si="6"/>
        <v>Production</v>
      </c>
    </row>
    <row r="243" spans="2:19" x14ac:dyDescent="0.2">
      <c r="B243" s="6"/>
      <c r="C243" s="6"/>
      <c r="D243" s="6"/>
      <c r="E243" s="6"/>
      <c r="F243" s="6"/>
      <c r="G243" s="54"/>
      <c r="H243" s="54"/>
      <c r="S243" s="9" t="str">
        <f t="shared" si="6"/>
        <v>Production</v>
      </c>
    </row>
    <row r="244" spans="2:19" x14ac:dyDescent="0.2">
      <c r="B244" s="6"/>
      <c r="C244" s="6"/>
      <c r="D244" s="6"/>
      <c r="E244" s="6"/>
      <c r="F244" s="6"/>
      <c r="G244" s="54"/>
      <c r="H244" s="54"/>
      <c r="S244" s="9" t="str">
        <f t="shared" si="6"/>
        <v>Production</v>
      </c>
    </row>
    <row r="245" spans="2:19" x14ac:dyDescent="0.2">
      <c r="B245" s="6"/>
      <c r="C245" s="6"/>
      <c r="D245" s="6"/>
      <c r="E245" s="6"/>
      <c r="F245" s="6"/>
      <c r="G245" s="54"/>
      <c r="H245" s="54"/>
      <c r="S245" s="9" t="str">
        <f t="shared" si="6"/>
        <v>Production</v>
      </c>
    </row>
    <row r="246" spans="2:19" x14ac:dyDescent="0.2">
      <c r="B246" s="6"/>
      <c r="C246" s="6"/>
      <c r="D246" s="6"/>
      <c r="E246" s="6"/>
      <c r="F246" s="6"/>
      <c r="G246" s="54"/>
      <c r="H246" s="54"/>
      <c r="S246" s="9" t="str">
        <f t="shared" si="6"/>
        <v>Production</v>
      </c>
    </row>
    <row r="247" spans="2:19" x14ac:dyDescent="0.2">
      <c r="B247" s="6"/>
      <c r="C247" s="6"/>
      <c r="D247" s="6"/>
      <c r="E247" s="6"/>
      <c r="F247" s="6"/>
      <c r="G247" s="54"/>
      <c r="H247" s="54"/>
      <c r="S247" s="9" t="str">
        <f t="shared" si="6"/>
        <v>Production</v>
      </c>
    </row>
    <row r="248" spans="2:19" x14ac:dyDescent="0.2">
      <c r="B248" s="6"/>
      <c r="C248" s="6"/>
      <c r="D248" s="6"/>
      <c r="E248" s="6"/>
      <c r="F248" s="6"/>
      <c r="G248" s="54"/>
      <c r="H248" s="54"/>
      <c r="S248" s="9" t="str">
        <f t="shared" si="6"/>
        <v>Production</v>
      </c>
    </row>
    <row r="249" spans="2:19" x14ac:dyDescent="0.2">
      <c r="B249" s="6"/>
      <c r="C249" s="6"/>
      <c r="D249" s="6"/>
      <c r="E249" s="6"/>
      <c r="F249" s="6"/>
      <c r="G249" s="54"/>
      <c r="H249" s="54"/>
      <c r="S249" s="9" t="str">
        <f t="shared" si="6"/>
        <v>Production</v>
      </c>
    </row>
    <row r="250" spans="2:19" x14ac:dyDescent="0.2">
      <c r="B250" s="6"/>
      <c r="C250" s="6"/>
      <c r="D250" s="6"/>
      <c r="E250" s="6"/>
      <c r="F250" s="6"/>
      <c r="G250" s="54"/>
      <c r="H250" s="54"/>
      <c r="S250" s="9" t="str">
        <f t="shared" si="6"/>
        <v>Production</v>
      </c>
    </row>
    <row r="251" spans="2:19" x14ac:dyDescent="0.2">
      <c r="B251" s="54"/>
      <c r="D251" s="54"/>
      <c r="E251" s="54"/>
      <c r="F251" s="54"/>
      <c r="G251" s="54"/>
      <c r="H251" s="54"/>
    </row>
    <row r="252" spans="2:19" x14ac:dyDescent="0.2">
      <c r="B252" s="54"/>
      <c r="D252" s="54"/>
      <c r="E252" s="54"/>
      <c r="F252" s="54"/>
      <c r="G252" s="54"/>
      <c r="H252" s="54"/>
    </row>
    <row r="253" spans="2:19" x14ac:dyDescent="0.2">
      <c r="B253" s="54"/>
      <c r="D253" s="54"/>
      <c r="E253" s="54"/>
      <c r="F253" s="54"/>
      <c r="G253" s="54"/>
      <c r="H253" s="54"/>
    </row>
    <row r="254" spans="2:19" x14ac:dyDescent="0.2">
      <c r="B254" s="54"/>
      <c r="D254" s="54"/>
      <c r="E254" s="54"/>
      <c r="F254" s="54"/>
      <c r="G254" s="54"/>
      <c r="H254" s="54"/>
    </row>
    <row r="255" spans="2:19" x14ac:dyDescent="0.2">
      <c r="B255" s="54"/>
      <c r="D255" s="54"/>
      <c r="E255" s="54"/>
      <c r="F255" s="54"/>
      <c r="G255" s="54"/>
      <c r="H255" s="54"/>
    </row>
    <row r="256" spans="2:19" x14ac:dyDescent="0.2">
      <c r="B256" s="54"/>
      <c r="D256" s="54"/>
      <c r="E256" s="54"/>
      <c r="F256" s="54"/>
      <c r="G256" s="54"/>
      <c r="H256" s="54"/>
    </row>
    <row r="257" spans="2:8" x14ac:dyDescent="0.2">
      <c r="B257" s="54"/>
      <c r="D257" s="54"/>
      <c r="E257" s="54"/>
      <c r="F257" s="54"/>
      <c r="G257" s="54"/>
      <c r="H257" s="54"/>
    </row>
    <row r="258" spans="2:8" x14ac:dyDescent="0.2">
      <c r="B258" s="54"/>
      <c r="D258" s="54"/>
      <c r="E258" s="54"/>
      <c r="F258" s="54"/>
    </row>
    <row r="259" spans="2:8" x14ac:dyDescent="0.2">
      <c r="B259" s="54"/>
      <c r="D259" s="54"/>
      <c r="E259" s="54"/>
      <c r="F259" s="54"/>
    </row>
    <row r="260" spans="2:8" x14ac:dyDescent="0.2">
      <c r="B260" s="54"/>
      <c r="D260" s="54"/>
      <c r="E260" s="54"/>
      <c r="F260" s="54"/>
    </row>
    <row r="261" spans="2:8" x14ac:dyDescent="0.2">
      <c r="B261" s="54"/>
      <c r="D261" s="54"/>
      <c r="E261" s="54"/>
      <c r="F261" s="54"/>
      <c r="G261" s="54"/>
      <c r="H261" s="54"/>
    </row>
    <row r="262" spans="2:8" x14ac:dyDescent="0.2">
      <c r="B262" s="54"/>
      <c r="D262" s="54"/>
      <c r="E262" s="54"/>
      <c r="F262" s="54"/>
    </row>
    <row r="263" spans="2:8" x14ac:dyDescent="0.2">
      <c r="B263" s="54"/>
      <c r="D263" s="54"/>
      <c r="E263" s="54"/>
      <c r="F263" s="54"/>
    </row>
    <row r="264" spans="2:8" x14ac:dyDescent="0.2">
      <c r="B264" s="54"/>
      <c r="D264" s="54"/>
      <c r="E264" s="54"/>
      <c r="F264" s="54"/>
    </row>
    <row r="265" spans="2:8" x14ac:dyDescent="0.2">
      <c r="B265" s="54"/>
      <c r="E265" s="54"/>
      <c r="F265" s="54"/>
    </row>
    <row r="266" spans="2:8" x14ac:dyDescent="0.2">
      <c r="B266" s="54"/>
      <c r="D266" s="54"/>
      <c r="E266" s="54"/>
      <c r="F266" s="54"/>
    </row>
    <row r="267" spans="2:8" x14ac:dyDescent="0.2">
      <c r="B267" s="54"/>
      <c r="D267" s="54"/>
      <c r="E267" s="54"/>
      <c r="F267" s="54"/>
    </row>
    <row r="268" spans="2:8" x14ac:dyDescent="0.2">
      <c r="B268" s="54"/>
      <c r="D268" s="54"/>
      <c r="E268" s="54"/>
      <c r="F268" s="54"/>
    </row>
    <row r="269" spans="2:8" x14ac:dyDescent="0.2">
      <c r="B269" s="54"/>
      <c r="D269" s="54"/>
      <c r="E269" s="54"/>
      <c r="F269" s="54"/>
    </row>
    <row r="270" spans="2:8" x14ac:dyDescent="0.2">
      <c r="B270" s="54"/>
      <c r="D270" s="54"/>
      <c r="E270" s="54"/>
    </row>
    <row r="271" spans="2:8" x14ac:dyDescent="0.2">
      <c r="B271" s="54"/>
      <c r="D271" s="54"/>
      <c r="E271" s="54"/>
      <c r="F271" s="54"/>
    </row>
    <row r="272" spans="2:8" x14ac:dyDescent="0.2">
      <c r="B272" s="54"/>
      <c r="D272" s="54"/>
      <c r="E272" s="54"/>
      <c r="F272" s="54"/>
    </row>
    <row r="273" spans="2:6" x14ac:dyDescent="0.2">
      <c r="B273" s="54"/>
      <c r="D273" s="54"/>
      <c r="E273" s="54"/>
      <c r="F273" s="54"/>
    </row>
    <row r="274" spans="2:6" x14ac:dyDescent="0.2">
      <c r="B274" s="54"/>
      <c r="D274" s="54"/>
      <c r="E274" s="54"/>
      <c r="F274" s="54"/>
    </row>
    <row r="275" spans="2:6" x14ac:dyDescent="0.2">
      <c r="B275" s="54"/>
      <c r="D275" s="54"/>
      <c r="E275" s="54"/>
      <c r="F275" s="54"/>
    </row>
    <row r="276" spans="2:6" x14ac:dyDescent="0.2">
      <c r="B276" s="54"/>
      <c r="D276" s="54"/>
      <c r="E276" s="54"/>
      <c r="F276" s="54"/>
    </row>
    <row r="277" spans="2:6" x14ac:dyDescent="0.2">
      <c r="B277" s="54"/>
      <c r="D277" s="54"/>
      <c r="E277" s="54"/>
      <c r="F277" s="54"/>
    </row>
    <row r="278" spans="2:6" x14ac:dyDescent="0.2">
      <c r="B278" s="54"/>
      <c r="D278" s="54"/>
      <c r="E278" s="54"/>
      <c r="F278" s="54"/>
    </row>
    <row r="279" spans="2:6" x14ac:dyDescent="0.2">
      <c r="B279" s="54"/>
      <c r="D279" s="54"/>
      <c r="E279" s="54"/>
      <c r="F279" s="54"/>
    </row>
    <row r="280" spans="2:6" x14ac:dyDescent="0.2">
      <c r="B280" s="54"/>
      <c r="D280" s="54"/>
      <c r="E280" s="54"/>
      <c r="F280" s="54"/>
    </row>
    <row r="281" spans="2:6" x14ac:dyDescent="0.2">
      <c r="B281" s="54"/>
      <c r="D281" s="54"/>
      <c r="E281" s="54"/>
      <c r="F281" s="54"/>
    </row>
    <row r="282" spans="2:6" x14ac:dyDescent="0.2">
      <c r="B282" s="54"/>
      <c r="D282" s="54"/>
      <c r="E282" s="54"/>
      <c r="F282" s="54"/>
    </row>
    <row r="283" spans="2:6" x14ac:dyDescent="0.2">
      <c r="B283" s="54"/>
      <c r="D283" s="54"/>
      <c r="E283" s="54"/>
      <c r="F283" s="54"/>
    </row>
    <row r="284" spans="2:6" x14ac:dyDescent="0.2">
      <c r="B284" s="54"/>
      <c r="D284" s="54"/>
      <c r="E284" s="54"/>
      <c r="F284" s="54"/>
    </row>
    <row r="285" spans="2:6" x14ac:dyDescent="0.2">
      <c r="B285" s="54"/>
      <c r="D285" s="54"/>
      <c r="E285" s="54"/>
      <c r="F285" s="54"/>
    </row>
    <row r="286" spans="2:6" x14ac:dyDescent="0.2">
      <c r="B286" s="54"/>
      <c r="D286" s="54"/>
      <c r="E286" s="54"/>
      <c r="F286" s="54"/>
    </row>
    <row r="287" spans="2:6" x14ac:dyDescent="0.2">
      <c r="B287" s="54"/>
      <c r="D287" s="54"/>
      <c r="E287" s="54"/>
      <c r="F287" s="54"/>
    </row>
    <row r="288" spans="2:6" x14ac:dyDescent="0.2">
      <c r="B288" s="54"/>
      <c r="D288" s="54"/>
      <c r="E288" s="54"/>
      <c r="F288" s="54"/>
    </row>
    <row r="289" spans="1:6" x14ac:dyDescent="0.2">
      <c r="B289" s="54"/>
      <c r="D289" s="54"/>
      <c r="E289" s="54"/>
      <c r="F289" s="54"/>
    </row>
    <row r="290" spans="1:6" x14ac:dyDescent="0.2">
      <c r="B290" s="54"/>
      <c r="E290" s="54"/>
      <c r="F290" s="54"/>
    </row>
    <row r="291" spans="1:6" x14ac:dyDescent="0.2">
      <c r="B291" s="54"/>
      <c r="D291" s="54"/>
      <c r="E291" s="54"/>
      <c r="F291" s="54"/>
    </row>
    <row r="292" spans="1:6" x14ac:dyDescent="0.2">
      <c r="B292" s="54"/>
      <c r="D292" s="54"/>
      <c r="E292" s="54"/>
      <c r="F292" s="54"/>
    </row>
    <row r="293" spans="1:6" x14ac:dyDescent="0.2">
      <c r="B293" s="54"/>
      <c r="D293" s="54"/>
      <c r="E293" s="54"/>
      <c r="F293" s="54"/>
    </row>
    <row r="294" spans="1:6" x14ac:dyDescent="0.2">
      <c r="B294" s="54"/>
      <c r="E294" s="54"/>
      <c r="F294" s="54"/>
    </row>
    <row r="295" spans="1:6" x14ac:dyDescent="0.2">
      <c r="B295" s="54"/>
      <c r="E295" s="54"/>
      <c r="F295" s="54"/>
    </row>
    <row r="296" spans="1:6" x14ac:dyDescent="0.2">
      <c r="B296" s="54"/>
      <c r="D296" s="54"/>
      <c r="E296" s="54"/>
      <c r="F296" s="54"/>
    </row>
    <row r="297" spans="1:6" x14ac:dyDescent="0.2">
      <c r="B297" s="54"/>
      <c r="D297" s="54"/>
      <c r="E297" s="54"/>
      <c r="F297" s="54"/>
    </row>
    <row r="298" spans="1:6" x14ac:dyDescent="0.2">
      <c r="B298" s="54"/>
      <c r="D298" s="54"/>
      <c r="E298" s="54"/>
      <c r="F298" s="54"/>
    </row>
    <row r="299" spans="1:6" x14ac:dyDescent="0.2">
      <c r="B299" s="54"/>
      <c r="E299" s="54"/>
      <c r="F299" s="54"/>
    </row>
    <row r="300" spans="1:6" x14ac:dyDescent="0.2">
      <c r="B300" s="54"/>
      <c r="D300" s="54"/>
      <c r="E300" s="54"/>
      <c r="F300" s="54"/>
    </row>
    <row r="301" spans="1:6" x14ac:dyDescent="0.2">
      <c r="A301" t="s">
        <v>84</v>
      </c>
      <c r="B301" s="54">
        <v>2.6540996970000001E-5</v>
      </c>
      <c r="C301" s="9">
        <v>2.6404155279999999E-5</v>
      </c>
      <c r="D301">
        <v>3.032207088E-2</v>
      </c>
      <c r="E301" s="54">
        <v>2.3329791459999999E-5</v>
      </c>
      <c r="F301" s="54">
        <v>4.8337796099999997E-5</v>
      </c>
    </row>
    <row r="302" spans="1:6" x14ac:dyDescent="0.2">
      <c r="A302" t="s">
        <v>73</v>
      </c>
      <c r="B302">
        <v>0.1162388154</v>
      </c>
      <c r="C302" s="9">
        <v>0.14573917250000001</v>
      </c>
      <c r="D302">
        <v>1.8376881639999999E-4</v>
      </c>
      <c r="E302">
        <v>0.28976899039999998</v>
      </c>
      <c r="F302">
        <v>3.3510107150000001</v>
      </c>
    </row>
    <row r="303" spans="1:6" x14ac:dyDescent="0.2">
      <c r="A303" t="s">
        <v>74</v>
      </c>
      <c r="B303" s="54">
        <v>6.759330379E-6</v>
      </c>
      <c r="C303" s="9">
        <v>7.432473633E-6</v>
      </c>
      <c r="D303" s="54">
        <v>1.1452316490000001E-5</v>
      </c>
      <c r="E303" s="54">
        <v>6.4322502740000001E-6</v>
      </c>
      <c r="F303" s="54">
        <v>6.5228763179999997E-6</v>
      </c>
    </row>
    <row r="304" spans="1:6" x14ac:dyDescent="0.2">
      <c r="A304" t="s">
        <v>75</v>
      </c>
      <c r="B304" s="54">
        <v>0.88536357070000005</v>
      </c>
      <c r="C304" s="9">
        <v>1.297950027</v>
      </c>
      <c r="D304">
        <v>0.3530547128</v>
      </c>
      <c r="E304" s="54">
        <v>0.750250105</v>
      </c>
      <c r="F304" s="54">
        <v>29.160648470000002</v>
      </c>
    </row>
    <row r="305" spans="1:6" x14ac:dyDescent="0.2">
      <c r="A305" t="s">
        <v>76</v>
      </c>
      <c r="B305" s="54">
        <v>2.2655723039999999E-5</v>
      </c>
      <c r="C305" s="9">
        <v>2.5141148489999998E-5</v>
      </c>
      <c r="D305">
        <v>0.31365607499999998</v>
      </c>
      <c r="E305" s="54">
        <v>1.9557271930000001E-5</v>
      </c>
      <c r="F305" s="54">
        <v>4.482339352E-5</v>
      </c>
    </row>
    <row r="306" spans="1:6" x14ac:dyDescent="0.2">
      <c r="A306" t="s">
        <v>70</v>
      </c>
      <c r="B306" s="54">
        <v>0.58860339900000003</v>
      </c>
      <c r="C306" s="9">
        <v>0.86291490950000005</v>
      </c>
      <c r="D306">
        <v>1.028075672E-3</v>
      </c>
      <c r="E306" s="54">
        <v>0.49874562179999998</v>
      </c>
      <c r="F306" s="54">
        <v>19.38768134</v>
      </c>
    </row>
    <row r="307" spans="1:6" x14ac:dyDescent="0.2">
      <c r="A307" t="s">
        <v>71</v>
      </c>
      <c r="B307" s="54">
        <v>2.0039181670000001E-3</v>
      </c>
      <c r="C307" s="9">
        <v>2.9265385399999998E-3</v>
      </c>
      <c r="D307">
        <v>7.9409573580000001E-4</v>
      </c>
      <c r="E307" s="54">
        <v>1.7248284360000001E-3</v>
      </c>
      <c r="F307" s="54">
        <v>6.5300420380000002E-2</v>
      </c>
    </row>
    <row r="308" spans="1:6" x14ac:dyDescent="0.2">
      <c r="A308" t="s">
        <v>85</v>
      </c>
      <c r="B308" s="54">
        <v>-1.1282084900000001E-5</v>
      </c>
      <c r="C308" s="9">
        <v>-1.099836068E-5</v>
      </c>
      <c r="E308" s="54">
        <v>-1.463698761E-5</v>
      </c>
      <c r="F308" s="54">
        <v>-1.35544332E-5</v>
      </c>
    </row>
    <row r="309" spans="1:6" x14ac:dyDescent="0.2">
      <c r="A309" t="s">
        <v>86</v>
      </c>
      <c r="B309" s="54">
        <v>-1.036709444E-5</v>
      </c>
      <c r="C309" s="9">
        <v>-9.9406423790000007E-6</v>
      </c>
      <c r="E309" s="54">
        <v>-1.248146867E-5</v>
      </c>
      <c r="F309" s="54">
        <v>-1.289732883E-5</v>
      </c>
    </row>
    <row r="310" spans="1:6" x14ac:dyDescent="0.2">
      <c r="A310" t="s">
        <v>89</v>
      </c>
      <c r="B310" s="54">
        <v>-5.3287948420000003E-6</v>
      </c>
      <c r="C310" s="9">
        <v>-5.3214981809999999E-6</v>
      </c>
      <c r="E310" s="54">
        <v>-5.7266748919999997E-6</v>
      </c>
      <c r="F310" s="54">
        <v>-5.4006368859999998E-6</v>
      </c>
    </row>
    <row r="311" spans="1:6" x14ac:dyDescent="0.2">
      <c r="A311" t="s">
        <v>87</v>
      </c>
      <c r="B311">
        <v>-3.0456415570000002</v>
      </c>
      <c r="C311" s="9">
        <v>-1.027156612</v>
      </c>
      <c r="E311">
        <v>-11.20364725</v>
      </c>
      <c r="F311">
        <v>-34.192788059999998</v>
      </c>
    </row>
    <row r="312" spans="1:6" x14ac:dyDescent="0.2">
      <c r="A312" t="s">
        <v>88</v>
      </c>
      <c r="B312">
        <v>3.0472915340000002</v>
      </c>
      <c r="C312" s="9">
        <v>1.0297804589999999</v>
      </c>
      <c r="E312">
        <v>14.41305094</v>
      </c>
      <c r="F312">
        <v>34.194538940000001</v>
      </c>
    </row>
    <row r="313" spans="1:6" x14ac:dyDescent="0.2">
      <c r="A313" t="s">
        <v>77</v>
      </c>
      <c r="B313">
        <v>-5.8726363099999995E-4</v>
      </c>
      <c r="C313" s="9">
        <v>-1.4095357320000001E-3</v>
      </c>
      <c r="E313">
        <v>-1.622961017E-3</v>
      </c>
      <c r="F313">
        <v>-6.5174971160000003E-4</v>
      </c>
    </row>
    <row r="314" spans="1:6" x14ac:dyDescent="0.2">
      <c r="A314" t="s">
        <v>78</v>
      </c>
      <c r="B314">
        <v>-9.9337355200000005E-4</v>
      </c>
      <c r="C314" s="9">
        <v>-1.162296252E-3</v>
      </c>
      <c r="E314">
        <v>-3.2076988809999998</v>
      </c>
      <c r="F314">
        <v>-1.0337995469999999E-3</v>
      </c>
    </row>
    <row r="315" spans="1:6" x14ac:dyDescent="0.2">
      <c r="A315" t="s">
        <v>79</v>
      </c>
      <c r="B315" s="54">
        <v>-3.0893561269999998E-6</v>
      </c>
      <c r="C315" s="9">
        <v>-3.0896039260000001E-6</v>
      </c>
      <c r="E315" s="54">
        <v>-3.439745071E-6</v>
      </c>
      <c r="F315" s="54">
        <v>-3.4205073879999998E-6</v>
      </c>
    </row>
    <row r="316" spans="1:6" x14ac:dyDescent="0.2">
      <c r="A316" t="s">
        <v>80</v>
      </c>
      <c r="B316" s="54">
        <v>-1.3193035810000001E-5</v>
      </c>
      <c r="C316" s="9">
        <v>-1.3257778629999999E-5</v>
      </c>
      <c r="E316" s="54">
        <v>-1.6151838699999999E-5</v>
      </c>
      <c r="F316" s="54">
        <v>-1.462285182E-5</v>
      </c>
    </row>
    <row r="317" spans="1:6" x14ac:dyDescent="0.2">
      <c r="A317" t="s">
        <v>81</v>
      </c>
      <c r="B317" s="54">
        <v>-5.3633815929999998E-6</v>
      </c>
      <c r="C317" s="9">
        <v>-5.3236603590000003E-6</v>
      </c>
      <c r="E317" s="54">
        <v>-5.9204799079999999E-6</v>
      </c>
      <c r="F317" s="54">
        <v>-5.495651546E-6</v>
      </c>
    </row>
    <row r="318" spans="1:6" x14ac:dyDescent="0.2">
      <c r="A318" t="s">
        <v>82</v>
      </c>
      <c r="B318" s="54">
        <v>-1.7410010129999999E-5</v>
      </c>
      <c r="C318" s="9">
        <v>-1.868669643E-5</v>
      </c>
      <c r="E318" s="54">
        <v>-1.8418435409999998E-5</v>
      </c>
      <c r="F318" s="54">
        <v>-1.8115902860000001E-5</v>
      </c>
    </row>
    <row r="319" spans="1:6" x14ac:dyDescent="0.2">
      <c r="A319" t="s">
        <v>90</v>
      </c>
      <c r="C319" s="9">
        <v>0.12968067480000001</v>
      </c>
      <c r="E319">
        <v>0.40861042939999997</v>
      </c>
      <c r="F319">
        <v>0.44394892949999998</v>
      </c>
    </row>
    <row r="320" spans="1:6" x14ac:dyDescent="0.2">
      <c r="A320" t="s">
        <v>91</v>
      </c>
      <c r="C320" s="9">
        <v>0.79834120109999995</v>
      </c>
      <c r="E320">
        <v>2.5226567019999999</v>
      </c>
      <c r="F320">
        <v>2.727999611</v>
      </c>
    </row>
    <row r="321" spans="1:6" x14ac:dyDescent="0.2">
      <c r="A321" t="s">
        <v>92</v>
      </c>
      <c r="B321" s="54">
        <v>-7.9368739859999996E-6</v>
      </c>
      <c r="C321" s="9">
        <v>-1.31338549E-5</v>
      </c>
      <c r="E321" s="54">
        <v>-1.3042284529999999E-5</v>
      </c>
      <c r="F321" s="54">
        <v>-1.3656824339999999E-5</v>
      </c>
    </row>
    <row r="322" spans="1:6" x14ac:dyDescent="0.2">
      <c r="A322" t="s">
        <v>93</v>
      </c>
      <c r="B322" s="54">
        <v>-5.573218386E-5</v>
      </c>
      <c r="C322" s="9">
        <v>-0.82271523560000004</v>
      </c>
      <c r="E322">
        <v>-2.8472456479999999</v>
      </c>
      <c r="F322">
        <v>-2.6523592909999998</v>
      </c>
    </row>
    <row r="323" spans="1:6" x14ac:dyDescent="0.2">
      <c r="A323" t="s">
        <v>94</v>
      </c>
      <c r="B323" s="54">
        <v>-5.0074376420000003E-5</v>
      </c>
      <c r="C323" s="9">
        <v>-2.3939553639999999E-4</v>
      </c>
      <c r="E323">
        <v>-2.140768825E-4</v>
      </c>
      <c r="F323">
        <v>-1.992571793E-4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CEF4C-994F-4E38-987C-350386E9270D}">
  <sheetPr>
    <tabColor rgb="FF92D050"/>
  </sheetPr>
  <dimension ref="A2:T323"/>
  <sheetViews>
    <sheetView topLeftCell="A29" workbookViewId="0">
      <selection activeCell="A79" sqref="A79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</cols>
  <sheetData>
    <row r="2" spans="1:20" x14ac:dyDescent="0.2">
      <c r="A2" s="8" t="s">
        <v>41</v>
      </c>
      <c r="B2" s="8"/>
      <c r="C2" s="19"/>
      <c r="D2" s="4"/>
      <c r="E2" s="4"/>
      <c r="F2" s="4"/>
      <c r="G2" s="4"/>
      <c r="H2" s="4"/>
    </row>
    <row r="3" spans="1:20" ht="16" thickBot="1" x14ac:dyDescent="0.25">
      <c r="A3" s="32"/>
      <c r="B3" s="32"/>
    </row>
    <row r="4" spans="1:20" x14ac:dyDescent="0.2">
      <c r="A4" s="42" t="s">
        <v>45</v>
      </c>
      <c r="B4" s="33">
        <f>SUMIF($S$11:$S$300,$A4,B$11:B$300)</f>
        <v>-89.059566638527684</v>
      </c>
      <c r="C4" s="33">
        <f t="shared" ref="C4:N5" si="0">SUMIF($S$11:$S$300,$A4,C$11:C$300)</f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4"/>
      <c r="P4" s="34"/>
      <c r="Q4" s="34"/>
      <c r="R4" s="35"/>
    </row>
    <row r="5" spans="1:20" x14ac:dyDescent="0.2">
      <c r="A5" s="43" t="s">
        <v>8</v>
      </c>
      <c r="B5" s="36">
        <f>SUMIF($S$11:$S$300,$A5,B$11:B$300)</f>
        <v>89.059516832751285</v>
      </c>
      <c r="C5" s="36">
        <f t="shared" si="0"/>
        <v>0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7"/>
      <c r="P5" s="37"/>
      <c r="Q5" s="37"/>
      <c r="R5" s="38"/>
    </row>
    <row r="6" spans="1:20" ht="16" thickBot="1" x14ac:dyDescent="0.25">
      <c r="A6" s="44" t="s">
        <v>46</v>
      </c>
      <c r="B6" s="39">
        <f>SUM(B4:B5)</f>
        <v>-4.9805776399125534E-5</v>
      </c>
      <c r="C6" s="39">
        <f t="shared" ref="C6:N6" si="1">SUM(C4:C5)</f>
        <v>0</v>
      </c>
      <c r="D6" s="39">
        <f t="shared" si="1"/>
        <v>0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40"/>
      <c r="P6" s="40"/>
      <c r="Q6" s="40"/>
      <c r="R6" s="41"/>
    </row>
    <row r="7" spans="1:20" x14ac:dyDescent="0.2">
      <c r="A7" s="32"/>
      <c r="B7" s="32"/>
    </row>
    <row r="9" spans="1:20" s="27" customFormat="1" x14ac:dyDescent="0.2">
      <c r="A9" s="27" t="s">
        <v>40</v>
      </c>
      <c r="B9" s="27" t="s">
        <v>498</v>
      </c>
      <c r="C9" s="28"/>
    </row>
    <row r="10" spans="1:20" s="29" customFormat="1" x14ac:dyDescent="0.2">
      <c r="A10" s="27" t="s">
        <v>10</v>
      </c>
      <c r="C10" s="30"/>
    </row>
    <row r="11" spans="1:20" x14ac:dyDescent="0.2">
      <c r="A11" t="s">
        <v>8738</v>
      </c>
      <c r="B11" s="9">
        <v>-3.1980030710000002E-5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IF(SUM(B11:N11)&gt;0,"Consumption","Production")</f>
        <v>Production</v>
      </c>
      <c r="T11" s="9"/>
    </row>
    <row r="12" spans="1:20" x14ac:dyDescent="0.2">
      <c r="A12" t="s">
        <v>8561</v>
      </c>
      <c r="B12" s="9">
        <v>-0.72580129069999999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2">IF(SUM(B12:N12)&gt;0,"Consumption","Production")</f>
        <v>Production</v>
      </c>
      <c r="T12" s="9"/>
    </row>
    <row r="13" spans="1:20" x14ac:dyDescent="0.2">
      <c r="A13" t="s">
        <v>8563</v>
      </c>
      <c r="B13" s="9">
        <v>-0.15678443810000001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2"/>
        <v>Production</v>
      </c>
      <c r="T13" s="9"/>
    </row>
    <row r="14" spans="1:20" x14ac:dyDescent="0.2">
      <c r="A14" t="s">
        <v>9166</v>
      </c>
      <c r="B14" s="9">
        <v>-2.8811583030000001E-4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2"/>
        <v>Production</v>
      </c>
      <c r="T14" s="9"/>
    </row>
    <row r="15" spans="1:20" x14ac:dyDescent="0.2">
      <c r="A15" t="s">
        <v>8466</v>
      </c>
      <c r="B15" s="9">
        <v>-2.3074687810000001E-2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2"/>
        <v>Production</v>
      </c>
      <c r="T15" s="9"/>
    </row>
    <row r="16" spans="1:20" x14ac:dyDescent="0.2">
      <c r="A16" t="s">
        <v>8467</v>
      </c>
      <c r="B16" s="9">
        <v>-1.13456469E-4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2"/>
        <v>Production</v>
      </c>
      <c r="T16" s="9"/>
    </row>
    <row r="17" spans="1:20" x14ac:dyDescent="0.2">
      <c r="A17" t="s">
        <v>8740</v>
      </c>
      <c r="B17" s="9">
        <v>3.0207825690000001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2"/>
        <v>Consumption</v>
      </c>
      <c r="T17" s="9"/>
    </row>
    <row r="18" spans="1:20" x14ac:dyDescent="0.2">
      <c r="A18" t="s">
        <v>116</v>
      </c>
      <c r="B18" s="9">
        <v>-1.2125266450000001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2"/>
        <v>Production</v>
      </c>
      <c r="T18" s="9"/>
    </row>
    <row r="19" spans="1:20" x14ac:dyDescent="0.2">
      <c r="A19" t="s">
        <v>130</v>
      </c>
      <c r="B19" s="9">
        <v>79.037410789999996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2"/>
        <v>Consumption</v>
      </c>
      <c r="T19" s="9"/>
    </row>
    <row r="20" spans="1:20" x14ac:dyDescent="0.2">
      <c r="A20" t="s">
        <v>131</v>
      </c>
      <c r="B20" s="9">
        <v>-1.0853855809999999E-4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2"/>
        <v>Production</v>
      </c>
      <c r="T20" s="9"/>
    </row>
    <row r="21" spans="1:20" x14ac:dyDescent="0.2">
      <c r="A21" t="s">
        <v>132</v>
      </c>
      <c r="B21" s="9">
        <v>-2.8622429949999998E-5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2"/>
        <v>Production</v>
      </c>
      <c r="T21" s="9"/>
    </row>
    <row r="22" spans="1:20" x14ac:dyDescent="0.2">
      <c r="A22" t="s">
        <v>133</v>
      </c>
      <c r="B22" s="9">
        <v>-6.8857845080000005E-5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2"/>
        <v>Production</v>
      </c>
      <c r="T22" s="9"/>
    </row>
    <row r="23" spans="1:20" x14ac:dyDescent="0.2">
      <c r="A23" t="s">
        <v>135</v>
      </c>
      <c r="B23" s="9">
        <v>-1.7516762819999999E-4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2"/>
        <v>Production</v>
      </c>
      <c r="T23" s="9"/>
    </row>
    <row r="24" spans="1:20" x14ac:dyDescent="0.2">
      <c r="A24" t="s">
        <v>8576</v>
      </c>
      <c r="B24" s="9">
        <v>-0.72311004150000002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2"/>
        <v>Production</v>
      </c>
      <c r="T24" s="9"/>
    </row>
    <row r="25" spans="1:20" x14ac:dyDescent="0.2">
      <c r="A25" t="s">
        <v>136</v>
      </c>
      <c r="B25" s="9">
        <v>-1.1303487210000001E-4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2"/>
        <v>Production</v>
      </c>
      <c r="T25" s="9"/>
    </row>
    <row r="26" spans="1:20" x14ac:dyDescent="0.2">
      <c r="A26" t="s">
        <v>8778</v>
      </c>
      <c r="B26" s="9">
        <v>-6.1472763669999999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2"/>
        <v>Production</v>
      </c>
      <c r="T26" s="9"/>
    </row>
    <row r="27" spans="1:20" x14ac:dyDescent="0.2">
      <c r="A27" t="s">
        <v>8779</v>
      </c>
      <c r="B27" s="9">
        <v>3.0574501879999998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2"/>
        <v>Consumption</v>
      </c>
      <c r="T27" s="9"/>
    </row>
    <row r="28" spans="1:20" x14ac:dyDescent="0.2">
      <c r="A28" t="s">
        <v>8780</v>
      </c>
      <c r="B28" s="9">
        <v>0.32214373819999997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2"/>
        <v>Consumption</v>
      </c>
      <c r="T28" s="9"/>
    </row>
    <row r="29" spans="1:20" x14ac:dyDescent="0.2">
      <c r="A29" t="s">
        <v>9184</v>
      </c>
      <c r="B29" s="9">
        <v>-3.3584403460000002E-4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2"/>
        <v>Production</v>
      </c>
      <c r="T29" s="9"/>
    </row>
    <row r="30" spans="1:20" x14ac:dyDescent="0.2">
      <c r="A30" t="s">
        <v>9185</v>
      </c>
      <c r="B30" s="9">
        <v>-2.9747121309999999E-4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2"/>
        <v>Production</v>
      </c>
      <c r="T30" s="9"/>
    </row>
    <row r="31" spans="1:20" x14ac:dyDescent="0.2">
      <c r="A31" t="s">
        <v>137</v>
      </c>
      <c r="B31" s="9">
        <v>-5.6233296149999999E-5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2"/>
        <v>Production</v>
      </c>
      <c r="T31" s="9"/>
    </row>
    <row r="32" spans="1:20" x14ac:dyDescent="0.2">
      <c r="A32" t="s">
        <v>138</v>
      </c>
      <c r="B32" s="9">
        <v>-2.923795398E-4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2"/>
        <v>Production</v>
      </c>
      <c r="T32" s="9"/>
    </row>
    <row r="33" spans="1:20" x14ac:dyDescent="0.2">
      <c r="A33" t="s">
        <v>8476</v>
      </c>
      <c r="B33" s="9">
        <v>-0.1059979231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2"/>
        <v>Production</v>
      </c>
      <c r="T33" s="9"/>
    </row>
    <row r="34" spans="1:20" x14ac:dyDescent="0.2">
      <c r="A34" t="s">
        <v>8784</v>
      </c>
      <c r="B34" s="9">
        <v>-1.3016933500000001E-5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2"/>
        <v>Production</v>
      </c>
      <c r="T34" s="9"/>
    </row>
    <row r="35" spans="1:20" x14ac:dyDescent="0.2">
      <c r="A35" t="s">
        <v>9194</v>
      </c>
      <c r="B35" s="9">
        <v>-1.7847218179999999E-4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2"/>
        <v>Production</v>
      </c>
      <c r="T35" s="9"/>
    </row>
    <row r="36" spans="1:20" x14ac:dyDescent="0.2">
      <c r="A36" t="s">
        <v>139</v>
      </c>
      <c r="B36" s="9">
        <v>-1.11161448E-4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2"/>
        <v>Production</v>
      </c>
      <c r="T36" s="9"/>
    </row>
    <row r="37" spans="1:20" x14ac:dyDescent="0.2">
      <c r="A37" t="s">
        <v>8786</v>
      </c>
      <c r="B37" s="9">
        <v>-1.8387806520000001E-5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2"/>
        <v>Production</v>
      </c>
      <c r="T37" s="9"/>
    </row>
    <row r="38" spans="1:20" x14ac:dyDescent="0.2">
      <c r="A38" t="s">
        <v>9203</v>
      </c>
      <c r="B38" s="9">
        <v>-2.7225395590000002E-4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2"/>
        <v>Production</v>
      </c>
      <c r="T38" s="9"/>
    </row>
    <row r="39" spans="1:20" x14ac:dyDescent="0.2">
      <c r="A39" t="s">
        <v>9217</v>
      </c>
      <c r="B39" s="9">
        <v>-1.2506507249999999E-5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2"/>
        <v>Production</v>
      </c>
      <c r="T39" s="9"/>
    </row>
    <row r="40" spans="1:20" x14ac:dyDescent="0.2">
      <c r="A40" t="s">
        <v>9218</v>
      </c>
      <c r="B40" s="9">
        <v>-2.4636946820000001E-4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2"/>
        <v>Production</v>
      </c>
      <c r="T40" s="9"/>
    </row>
    <row r="41" spans="1:20" x14ac:dyDescent="0.2">
      <c r="A41" t="s">
        <v>9221</v>
      </c>
      <c r="B41" s="9">
        <v>-9.6008109319999999E-5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2"/>
        <v>Production</v>
      </c>
      <c r="T41" s="9"/>
    </row>
    <row r="42" spans="1:20" x14ac:dyDescent="0.2">
      <c r="A42" t="s">
        <v>9222</v>
      </c>
      <c r="B42" s="9">
        <v>-0.50226686470000004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2"/>
        <v>Production</v>
      </c>
      <c r="T42" s="9"/>
    </row>
    <row r="43" spans="1:20" x14ac:dyDescent="0.2">
      <c r="A43" t="s">
        <v>9223</v>
      </c>
      <c r="B43" s="9">
        <v>-9.6008109319999999E-5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2"/>
        <v>Production</v>
      </c>
      <c r="T43" s="9"/>
    </row>
    <row r="44" spans="1:20" x14ac:dyDescent="0.2">
      <c r="A44" t="s">
        <v>9231</v>
      </c>
      <c r="B44" s="9">
        <v>-2.6180477659999999E-4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2"/>
        <v>Production</v>
      </c>
      <c r="T44" s="9"/>
    </row>
    <row r="45" spans="1:20" x14ac:dyDescent="0.2">
      <c r="A45" t="s">
        <v>9232</v>
      </c>
      <c r="B45" s="9">
        <v>-3.692208379E-4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2"/>
        <v>Production</v>
      </c>
      <c r="T45" s="9"/>
    </row>
    <row r="46" spans="1:20" x14ac:dyDescent="0.2">
      <c r="A46" t="s">
        <v>9233</v>
      </c>
      <c r="B46" s="9">
        <v>-6.6184190119999997E-4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2"/>
        <v>Production</v>
      </c>
      <c r="T46" s="9"/>
    </row>
    <row r="47" spans="1:20" x14ac:dyDescent="0.2">
      <c r="A47" t="s">
        <v>9234</v>
      </c>
      <c r="B47" s="9">
        <v>-3.7979992869999999E-5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2"/>
        <v>Production</v>
      </c>
      <c r="T47" s="9"/>
    </row>
    <row r="48" spans="1:20" x14ac:dyDescent="0.2">
      <c r="A48" t="s">
        <v>9235</v>
      </c>
      <c r="B48" s="9">
        <v>-1.5571721219999999E-4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2"/>
        <v>Production</v>
      </c>
      <c r="T48" s="9"/>
    </row>
    <row r="49" spans="1:20" x14ac:dyDescent="0.2">
      <c r="A49" t="s">
        <v>9236</v>
      </c>
      <c r="B49" s="9">
        <v>-5.229294277E-5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2"/>
        <v>Production</v>
      </c>
      <c r="T49" s="9"/>
    </row>
    <row r="50" spans="1:20" x14ac:dyDescent="0.2">
      <c r="A50" t="s">
        <v>9237</v>
      </c>
      <c r="B50" s="9">
        <v>-2.5392886080000002E-4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2"/>
        <v>Production</v>
      </c>
      <c r="T50" s="9"/>
    </row>
    <row r="51" spans="1:20" x14ac:dyDescent="0.2">
      <c r="A51" t="s">
        <v>9238</v>
      </c>
      <c r="B51" s="9">
        <v>-1.3627398089999999E-4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2"/>
        <v>Production</v>
      </c>
      <c r="T51" s="9"/>
    </row>
    <row r="52" spans="1:20" x14ac:dyDescent="0.2">
      <c r="A52" t="s">
        <v>8794</v>
      </c>
      <c r="B52" s="9">
        <v>-7.7991650669999996E-4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2"/>
        <v>Production</v>
      </c>
      <c r="T52" s="9"/>
    </row>
    <row r="53" spans="1:20" x14ac:dyDescent="0.2">
      <c r="A53" t="s">
        <v>9240</v>
      </c>
      <c r="B53" s="9">
        <v>-0.21161519610000001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2"/>
        <v>Production</v>
      </c>
      <c r="T53" s="9"/>
    </row>
    <row r="54" spans="1:20" x14ac:dyDescent="0.2">
      <c r="A54" t="s">
        <v>9241</v>
      </c>
      <c r="B54" s="9">
        <v>-2.8846299599999999E-4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2"/>
        <v>Production</v>
      </c>
      <c r="T54" s="9"/>
    </row>
    <row r="55" spans="1:20" x14ac:dyDescent="0.2">
      <c r="A55" t="s">
        <v>9242</v>
      </c>
      <c r="B55" s="9">
        <v>-7.1583791779999999E-5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2"/>
        <v>Production</v>
      </c>
      <c r="T55" s="9"/>
    </row>
    <row r="56" spans="1:20" x14ac:dyDescent="0.2">
      <c r="A56" t="s">
        <v>166</v>
      </c>
      <c r="B56" s="9">
        <v>-10.58317212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2"/>
        <v>Production</v>
      </c>
      <c r="T56" s="9"/>
    </row>
    <row r="57" spans="1:20" x14ac:dyDescent="0.2">
      <c r="A57" t="s">
        <v>9253</v>
      </c>
      <c r="B57" s="9">
        <v>-1.606438364E-3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2"/>
        <v>Production</v>
      </c>
      <c r="T57" s="9"/>
    </row>
    <row r="58" spans="1:20" x14ac:dyDescent="0.2">
      <c r="A58" t="s">
        <v>167</v>
      </c>
      <c r="B58" s="9">
        <v>-2.5077670410000001E-4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2"/>
        <v>Production</v>
      </c>
      <c r="T58" s="9"/>
    </row>
    <row r="59" spans="1:20" x14ac:dyDescent="0.2">
      <c r="A59" t="s">
        <v>168</v>
      </c>
      <c r="B59" s="9">
        <v>-1.004439479E-3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2"/>
        <v>Production</v>
      </c>
      <c r="T59" s="9"/>
    </row>
    <row r="60" spans="1:20" x14ac:dyDescent="0.2">
      <c r="A60" t="s">
        <v>9315</v>
      </c>
      <c r="B60" s="9">
        <v>0.1260200635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2"/>
        <v>Consumption</v>
      </c>
      <c r="T60" s="9"/>
    </row>
    <row r="61" spans="1:20" x14ac:dyDescent="0.2">
      <c r="A61" t="s">
        <v>8857</v>
      </c>
      <c r="B61" s="9">
        <v>-8.0706421940000004E-4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2"/>
        <v>Production</v>
      </c>
      <c r="T61" s="9"/>
    </row>
    <row r="62" spans="1:20" x14ac:dyDescent="0.2">
      <c r="A62" t="s">
        <v>213</v>
      </c>
      <c r="B62" s="9">
        <v>-1.495881985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2"/>
        <v>Production</v>
      </c>
      <c r="T62" s="9"/>
    </row>
    <row r="63" spans="1:20" x14ac:dyDescent="0.2">
      <c r="A63" t="s">
        <v>215</v>
      </c>
      <c r="B63" s="9">
        <v>-5.0980735720000001E-5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2"/>
        <v>Production</v>
      </c>
      <c r="T63" s="9"/>
    </row>
    <row r="64" spans="1:20" x14ac:dyDescent="0.2">
      <c r="A64" t="s">
        <v>216</v>
      </c>
      <c r="B64" s="9">
        <v>-1.2179936099999999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2"/>
        <v>Production</v>
      </c>
      <c r="T64" s="9"/>
    </row>
    <row r="65" spans="1:20" x14ac:dyDescent="0.2">
      <c r="A65" t="s">
        <v>8621</v>
      </c>
      <c r="B65" s="9">
        <v>-0.3419962627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2"/>
        <v>Production</v>
      </c>
      <c r="T65" s="9"/>
    </row>
    <row r="66" spans="1:20" x14ac:dyDescent="0.2">
      <c r="A66" t="s">
        <v>411</v>
      </c>
      <c r="B66" s="9">
        <v>-1.5890640610000001E-4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2"/>
        <v>Production</v>
      </c>
      <c r="T66" s="9"/>
    </row>
    <row r="67" spans="1:20" x14ac:dyDescent="0.2">
      <c r="A67" t="s">
        <v>222</v>
      </c>
      <c r="B67" s="9">
        <v>-1.09558426E-2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2"/>
        <v>Production</v>
      </c>
      <c r="T67" s="9"/>
    </row>
    <row r="68" spans="1:20" x14ac:dyDescent="0.2">
      <c r="A68" t="s">
        <v>224</v>
      </c>
      <c r="B68" s="9">
        <v>-1.4343257969999999E-5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2"/>
        <v>Production</v>
      </c>
      <c r="T68" s="9"/>
    </row>
    <row r="69" spans="1:20" x14ac:dyDescent="0.2">
      <c r="A69" t="s">
        <v>226</v>
      </c>
      <c r="B69" s="9">
        <v>-0.11470377549999999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2"/>
        <v>Production</v>
      </c>
      <c r="T69" s="9"/>
    </row>
    <row r="70" spans="1:20" x14ac:dyDescent="0.2">
      <c r="A70" t="s">
        <v>228</v>
      </c>
      <c r="B70" s="9">
        <v>-1.2155008649999999E-4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2"/>
        <v>Production</v>
      </c>
      <c r="T70" s="9"/>
    </row>
    <row r="71" spans="1:20" x14ac:dyDescent="0.2">
      <c r="A71" t="s">
        <v>230</v>
      </c>
      <c r="B71" s="9">
        <v>-6.5944727650000005E-5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2"/>
        <v>Production</v>
      </c>
      <c r="T71" s="9"/>
    </row>
    <row r="72" spans="1:20" x14ac:dyDescent="0.2">
      <c r="A72" t="s">
        <v>236</v>
      </c>
      <c r="B72" s="9">
        <v>-0.39844048510000002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2"/>
        <v>Production</v>
      </c>
      <c r="T72" s="9"/>
    </row>
    <row r="73" spans="1:20" x14ac:dyDescent="0.2">
      <c r="A73" t="s">
        <v>248</v>
      </c>
      <c r="B73" s="9">
        <v>4.7463631059999998E-6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2"/>
        <v>Consumption</v>
      </c>
      <c r="T73" s="9"/>
    </row>
    <row r="74" spans="1:20" x14ac:dyDescent="0.2">
      <c r="A74" t="s">
        <v>253</v>
      </c>
      <c r="B74" s="9">
        <v>-4.1428340050000001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2"/>
        <v>Production</v>
      </c>
      <c r="T74" s="9"/>
    </row>
    <row r="75" spans="1:20" x14ac:dyDescent="0.2">
      <c r="A75" t="s">
        <v>8887</v>
      </c>
      <c r="B75" s="9">
        <v>3.3930002030000002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2"/>
        <v>Consumption</v>
      </c>
      <c r="T75" s="9"/>
    </row>
    <row r="76" spans="1:20" x14ac:dyDescent="0.2">
      <c r="A76" t="s">
        <v>8911</v>
      </c>
      <c r="B76" s="9">
        <v>4.4855120509999998E-7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3">IF(SUM(B76:N76)&gt;0,"Consumption","Production")</f>
        <v>Consumption</v>
      </c>
      <c r="T76" s="9"/>
    </row>
    <row r="77" spans="1:20" x14ac:dyDescent="0.2">
      <c r="A77" t="s">
        <v>8916</v>
      </c>
      <c r="B77" s="9">
        <v>-3.234912214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3"/>
        <v>Production</v>
      </c>
      <c r="T77" s="9"/>
    </row>
    <row r="78" spans="1:20" x14ac:dyDescent="0.2">
      <c r="A78" t="s">
        <v>8590</v>
      </c>
      <c r="B78" s="9">
        <v>-0.1580694772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3"/>
        <v>Production</v>
      </c>
      <c r="T78" s="9"/>
    </row>
    <row r="79" spans="1:20" x14ac:dyDescent="0.2">
      <c r="A79" t="s">
        <v>275</v>
      </c>
      <c r="B79" s="9">
        <v>-1.8640204490000001E-5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3"/>
        <v>Production</v>
      </c>
      <c r="T79" s="9"/>
    </row>
    <row r="80" spans="1:20" x14ac:dyDescent="0.2">
      <c r="A80" t="s">
        <v>8921</v>
      </c>
      <c r="B80" s="9">
        <v>0.10269887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3"/>
        <v>Consumption</v>
      </c>
      <c r="T80" s="9"/>
    </row>
    <row r="81" spans="1:20" x14ac:dyDescent="0.2">
      <c r="A81" t="s">
        <v>419</v>
      </c>
      <c r="B81" s="9">
        <v>-5.8583103540000001E-2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3"/>
        <v>Production</v>
      </c>
      <c r="T81" s="9"/>
    </row>
    <row r="82" spans="1:20" x14ac:dyDescent="0.2">
      <c r="A82" t="s">
        <v>8598</v>
      </c>
      <c r="B82" s="9">
        <v>-4.410153226E-2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3"/>
        <v>Production</v>
      </c>
      <c r="T82" s="9"/>
    </row>
    <row r="83" spans="1:20" x14ac:dyDescent="0.2">
      <c r="A83" t="s">
        <v>8932</v>
      </c>
      <c r="B83" s="9">
        <v>-1.436240944E-5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3"/>
        <v>Production</v>
      </c>
      <c r="T83" s="9"/>
    </row>
    <row r="84" spans="1:20" x14ac:dyDescent="0.2">
      <c r="A84" t="s">
        <v>8602</v>
      </c>
      <c r="B84" s="9">
        <v>-57.43933036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3"/>
        <v>Production</v>
      </c>
      <c r="T84" s="9"/>
    </row>
    <row r="85" spans="1:20" x14ac:dyDescent="0.2">
      <c r="A85" t="s">
        <v>466</v>
      </c>
      <c r="B85" s="9">
        <v>-2.0549566869999999E-6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3"/>
        <v>Production</v>
      </c>
      <c r="T85" s="9"/>
    </row>
    <row r="86" spans="1:20" x14ac:dyDescent="0.2">
      <c r="A86" t="s">
        <v>8671</v>
      </c>
      <c r="B86" s="9">
        <v>5.2161369899999996E-6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3"/>
        <v>Consumption</v>
      </c>
      <c r="T86" s="9"/>
    </row>
    <row r="87" spans="1:20" x14ac:dyDescent="0.2">
      <c r="B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3"/>
        <v>Production</v>
      </c>
      <c r="T87" s="9"/>
    </row>
    <row r="88" spans="1:20" x14ac:dyDescent="0.2">
      <c r="B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3"/>
        <v>Production</v>
      </c>
      <c r="T88" s="9"/>
    </row>
    <row r="89" spans="1:20" x14ac:dyDescent="0.2">
      <c r="B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3"/>
        <v>Production</v>
      </c>
      <c r="T89" s="9"/>
    </row>
    <row r="90" spans="1:20" x14ac:dyDescent="0.2">
      <c r="B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3"/>
        <v>Production</v>
      </c>
      <c r="T90" s="9"/>
    </row>
    <row r="91" spans="1:20" x14ac:dyDescent="0.2">
      <c r="B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3"/>
        <v>Production</v>
      </c>
      <c r="T91" s="9"/>
    </row>
    <row r="92" spans="1:20" x14ac:dyDescent="0.2">
      <c r="B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3"/>
        <v>Production</v>
      </c>
      <c r="T92" s="9"/>
    </row>
    <row r="93" spans="1:20" x14ac:dyDescent="0.2">
      <c r="B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3"/>
        <v>Production</v>
      </c>
      <c r="T93" s="9"/>
    </row>
    <row r="94" spans="1:20" x14ac:dyDescent="0.2">
      <c r="B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3"/>
        <v>Production</v>
      </c>
      <c r="T94" s="9"/>
    </row>
    <row r="95" spans="1:20" x14ac:dyDescent="0.2">
      <c r="B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3"/>
        <v>Production</v>
      </c>
      <c r="T95" s="9"/>
    </row>
    <row r="96" spans="1:20" x14ac:dyDescent="0.2">
      <c r="B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3"/>
        <v>Production</v>
      </c>
      <c r="T96" s="9"/>
    </row>
    <row r="97" spans="2:20" x14ac:dyDescent="0.2">
      <c r="B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3"/>
        <v>Production</v>
      </c>
      <c r="T97" s="9"/>
    </row>
    <row r="98" spans="2:20" x14ac:dyDescent="0.2">
      <c r="B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3"/>
        <v>Production</v>
      </c>
      <c r="T98" s="9"/>
    </row>
    <row r="99" spans="2:20" x14ac:dyDescent="0.2">
      <c r="B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3"/>
        <v>Production</v>
      </c>
      <c r="T99" s="9"/>
    </row>
    <row r="100" spans="2:20" x14ac:dyDescent="0.2">
      <c r="B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3"/>
        <v>Production</v>
      </c>
      <c r="T100" s="9"/>
    </row>
    <row r="101" spans="2:20" x14ac:dyDescent="0.2">
      <c r="B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3"/>
        <v>Production</v>
      </c>
      <c r="T101" s="9"/>
    </row>
    <row r="102" spans="2:20" x14ac:dyDescent="0.2">
      <c r="B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3"/>
        <v>Production</v>
      </c>
      <c r="T102" s="9"/>
    </row>
    <row r="103" spans="2:20" x14ac:dyDescent="0.2">
      <c r="B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3"/>
        <v>Production</v>
      </c>
      <c r="T103" s="9"/>
    </row>
    <row r="104" spans="2:20" x14ac:dyDescent="0.2">
      <c r="B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3"/>
        <v>Production</v>
      </c>
      <c r="T104" s="9"/>
    </row>
    <row r="105" spans="2:20" x14ac:dyDescent="0.2">
      <c r="B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3"/>
        <v>Production</v>
      </c>
      <c r="T105" s="9"/>
    </row>
    <row r="106" spans="2:20" x14ac:dyDescent="0.2">
      <c r="B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3"/>
        <v>Production</v>
      </c>
      <c r="T106" s="9"/>
    </row>
    <row r="107" spans="2:20" x14ac:dyDescent="0.2">
      <c r="B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3"/>
        <v>Production</v>
      </c>
      <c r="T107" s="9"/>
    </row>
    <row r="108" spans="2:20" x14ac:dyDescent="0.2">
      <c r="B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3"/>
        <v>Production</v>
      </c>
      <c r="T108" s="9"/>
    </row>
    <row r="109" spans="2:20" x14ac:dyDescent="0.2">
      <c r="B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3"/>
        <v>Production</v>
      </c>
      <c r="T109" s="9"/>
    </row>
    <row r="110" spans="2:20" x14ac:dyDescent="0.2">
      <c r="B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3"/>
        <v>Production</v>
      </c>
      <c r="T110" s="9"/>
    </row>
    <row r="111" spans="2:20" x14ac:dyDescent="0.2">
      <c r="B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3"/>
        <v>Production</v>
      </c>
      <c r="T111" s="9"/>
    </row>
    <row r="112" spans="2:20" x14ac:dyDescent="0.2">
      <c r="B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3"/>
        <v>Production</v>
      </c>
      <c r="T112" s="9"/>
    </row>
    <row r="113" spans="2:20" x14ac:dyDescent="0.2">
      <c r="B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3"/>
        <v>Production</v>
      </c>
      <c r="T113" s="9"/>
    </row>
    <row r="114" spans="2:20" x14ac:dyDescent="0.2">
      <c r="B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3"/>
        <v>Production</v>
      </c>
      <c r="T114" s="9"/>
    </row>
    <row r="115" spans="2:20" x14ac:dyDescent="0.2">
      <c r="B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3"/>
        <v>Production</v>
      </c>
      <c r="T115" s="9"/>
    </row>
    <row r="116" spans="2:20" x14ac:dyDescent="0.2">
      <c r="B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3"/>
        <v>Production</v>
      </c>
      <c r="T116" s="9"/>
    </row>
    <row r="117" spans="2:20" x14ac:dyDescent="0.2">
      <c r="B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3"/>
        <v>Production</v>
      </c>
      <c r="T117" s="9"/>
    </row>
    <row r="118" spans="2:20" x14ac:dyDescent="0.2">
      <c r="B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3"/>
        <v>Production</v>
      </c>
      <c r="T118" s="9"/>
    </row>
    <row r="119" spans="2:20" x14ac:dyDescent="0.2">
      <c r="B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3"/>
        <v>Production</v>
      </c>
      <c r="T119" s="9"/>
    </row>
    <row r="120" spans="2:20" x14ac:dyDescent="0.2">
      <c r="B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3"/>
        <v>Production</v>
      </c>
      <c r="T120" s="9"/>
    </row>
    <row r="121" spans="2:20" x14ac:dyDescent="0.2">
      <c r="B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3"/>
        <v>Production</v>
      </c>
      <c r="T121" s="9"/>
    </row>
    <row r="122" spans="2:20" x14ac:dyDescent="0.2">
      <c r="B122" s="54"/>
      <c r="D122" s="54"/>
      <c r="E122" s="54"/>
      <c r="F122" s="54"/>
      <c r="G122" s="54"/>
      <c r="H122" s="54"/>
      <c r="P122" s="9"/>
      <c r="S122" s="9" t="str">
        <f t="shared" si="3"/>
        <v>Production</v>
      </c>
    </row>
    <row r="123" spans="2:20" x14ac:dyDescent="0.2">
      <c r="B123" s="54"/>
      <c r="D123" s="54"/>
      <c r="E123" s="54"/>
      <c r="F123" s="54"/>
      <c r="G123" s="54"/>
      <c r="H123" s="54"/>
      <c r="P123" s="9"/>
      <c r="S123" s="9" t="str">
        <f t="shared" si="3"/>
        <v>Production</v>
      </c>
    </row>
    <row r="124" spans="2:20" x14ac:dyDescent="0.2">
      <c r="B124" s="54"/>
      <c r="D124" s="54"/>
      <c r="E124" s="54"/>
      <c r="F124" s="54"/>
      <c r="G124" s="54"/>
      <c r="H124" s="54"/>
      <c r="P124" s="9"/>
      <c r="S124" s="9" t="str">
        <f t="shared" si="3"/>
        <v>Production</v>
      </c>
    </row>
    <row r="125" spans="2:20" x14ac:dyDescent="0.2">
      <c r="B125" s="54"/>
      <c r="D125" s="54"/>
      <c r="E125" s="54"/>
      <c r="F125" s="54"/>
      <c r="G125" s="54"/>
      <c r="H125" s="54"/>
      <c r="P125" s="9"/>
      <c r="S125" s="9" t="str">
        <f t="shared" si="3"/>
        <v>Production</v>
      </c>
    </row>
    <row r="126" spans="2:20" x14ac:dyDescent="0.2">
      <c r="B126" s="54"/>
      <c r="D126" s="54"/>
      <c r="E126" s="54"/>
      <c r="F126" s="54"/>
      <c r="G126" s="54"/>
      <c r="H126" s="54"/>
      <c r="P126" s="9"/>
      <c r="S126" s="9" t="str">
        <f t="shared" si="3"/>
        <v>Production</v>
      </c>
    </row>
    <row r="127" spans="2:20" x14ac:dyDescent="0.2">
      <c r="B127" s="54"/>
      <c r="D127" s="54"/>
      <c r="E127" s="54"/>
      <c r="F127" s="54"/>
      <c r="G127" s="54"/>
      <c r="H127" s="54"/>
      <c r="P127" s="9"/>
      <c r="S127" s="9" t="str">
        <f t="shared" si="3"/>
        <v>Production</v>
      </c>
    </row>
    <row r="128" spans="2:20" x14ac:dyDescent="0.2">
      <c r="B128" s="54"/>
      <c r="D128" s="54"/>
      <c r="E128" s="54"/>
      <c r="F128" s="54"/>
      <c r="G128" s="54"/>
      <c r="H128" s="54"/>
      <c r="P128" s="9"/>
      <c r="S128" s="9" t="str">
        <f t="shared" si="3"/>
        <v>Production</v>
      </c>
    </row>
    <row r="129" spans="2:19" x14ac:dyDescent="0.2">
      <c r="B129" s="54"/>
      <c r="D129" s="54"/>
      <c r="E129" s="54"/>
      <c r="F129" s="54"/>
      <c r="G129" s="54"/>
      <c r="H129" s="54"/>
      <c r="P129" s="9"/>
      <c r="S129" s="9" t="str">
        <f t="shared" si="3"/>
        <v>Production</v>
      </c>
    </row>
    <row r="130" spans="2:19" x14ac:dyDescent="0.2">
      <c r="B130" s="54"/>
      <c r="D130" s="54"/>
      <c r="E130" s="54"/>
      <c r="F130" s="54"/>
      <c r="G130" s="54"/>
      <c r="H130" s="54"/>
      <c r="P130" s="9"/>
      <c r="S130" s="9" t="str">
        <f t="shared" si="3"/>
        <v>Production</v>
      </c>
    </row>
    <row r="131" spans="2:19" x14ac:dyDescent="0.2">
      <c r="B131" s="54"/>
      <c r="D131" s="54"/>
      <c r="E131" s="54"/>
      <c r="F131" s="54"/>
      <c r="G131" s="54"/>
      <c r="H131" s="54"/>
      <c r="P131" s="9"/>
      <c r="S131" s="9" t="str">
        <f t="shared" si="3"/>
        <v>Production</v>
      </c>
    </row>
    <row r="132" spans="2:19" x14ac:dyDescent="0.2">
      <c r="B132" s="54"/>
      <c r="D132" s="54"/>
      <c r="E132" s="54"/>
      <c r="F132" s="54"/>
      <c r="G132" s="54"/>
      <c r="H132" s="54"/>
      <c r="P132" s="9"/>
      <c r="S132" s="9" t="str">
        <f t="shared" si="3"/>
        <v>Production</v>
      </c>
    </row>
    <row r="133" spans="2:19" x14ac:dyDescent="0.2">
      <c r="B133" s="54"/>
      <c r="D133" s="54"/>
      <c r="E133" s="54"/>
      <c r="F133" s="54"/>
      <c r="G133" s="54"/>
      <c r="H133" s="54"/>
      <c r="P133" s="9"/>
      <c r="S133" s="9" t="str">
        <f t="shared" si="3"/>
        <v>Production</v>
      </c>
    </row>
    <row r="134" spans="2:19" x14ac:dyDescent="0.2">
      <c r="B134" s="54"/>
      <c r="D134" s="54"/>
      <c r="E134" s="54"/>
      <c r="F134" s="54"/>
      <c r="G134" s="54"/>
      <c r="H134" s="54"/>
      <c r="P134" s="9"/>
      <c r="S134" s="9" t="str">
        <f t="shared" si="3"/>
        <v>Production</v>
      </c>
    </row>
    <row r="135" spans="2:19" x14ac:dyDescent="0.2">
      <c r="B135" s="54"/>
      <c r="D135" s="54"/>
      <c r="E135" s="54"/>
      <c r="F135" s="54"/>
      <c r="G135" s="54"/>
      <c r="H135" s="54"/>
      <c r="P135" s="9"/>
      <c r="S135" s="9" t="str">
        <f t="shared" si="3"/>
        <v>Production</v>
      </c>
    </row>
    <row r="136" spans="2:19" x14ac:dyDescent="0.2">
      <c r="B136" s="54"/>
      <c r="D136" s="54"/>
      <c r="E136" s="54"/>
      <c r="F136" s="54"/>
      <c r="G136" s="54"/>
      <c r="H136" s="54"/>
      <c r="P136" s="9"/>
      <c r="S136" s="9" t="str">
        <f t="shared" si="3"/>
        <v>Production</v>
      </c>
    </row>
    <row r="137" spans="2:19" x14ac:dyDescent="0.2">
      <c r="B137" s="54"/>
      <c r="D137" s="54"/>
      <c r="E137" s="54"/>
      <c r="F137" s="54"/>
      <c r="G137" s="54"/>
      <c r="H137" s="54"/>
      <c r="P137" s="9"/>
      <c r="S137" s="9" t="str">
        <f t="shared" si="3"/>
        <v>Production</v>
      </c>
    </row>
    <row r="138" spans="2:19" x14ac:dyDescent="0.2">
      <c r="B138" s="54"/>
      <c r="D138" s="54"/>
      <c r="E138" s="54"/>
      <c r="F138" s="54"/>
      <c r="G138" s="54"/>
      <c r="H138" s="54"/>
      <c r="P138" s="9"/>
      <c r="S138" s="9" t="str">
        <f t="shared" si="3"/>
        <v>Production</v>
      </c>
    </row>
    <row r="139" spans="2:19" x14ac:dyDescent="0.2">
      <c r="B139" s="54"/>
      <c r="D139" s="54"/>
      <c r="E139" s="54"/>
      <c r="F139" s="54"/>
      <c r="G139" s="54"/>
      <c r="H139" s="54"/>
      <c r="P139" s="9"/>
      <c r="S139" s="9" t="str">
        <f t="shared" si="3"/>
        <v>Production</v>
      </c>
    </row>
    <row r="140" spans="2:19" x14ac:dyDescent="0.2">
      <c r="B140" s="54"/>
      <c r="D140" s="54"/>
      <c r="E140" s="54"/>
      <c r="F140" s="54"/>
      <c r="G140" s="54"/>
      <c r="H140" s="54"/>
      <c r="P140" s="9"/>
      <c r="S140" s="9" t="str">
        <f t="shared" ref="S140:S203" si="4">IF(SUM(B140:N140)&gt;0,"Consumption","Production")</f>
        <v>Production</v>
      </c>
    </row>
    <row r="141" spans="2:19" x14ac:dyDescent="0.2">
      <c r="B141" s="54"/>
      <c r="D141" s="54"/>
      <c r="E141" s="54"/>
      <c r="F141" s="54"/>
      <c r="G141" s="54"/>
      <c r="H141" s="54"/>
      <c r="P141" s="9"/>
      <c r="S141" s="9" t="str">
        <f t="shared" si="4"/>
        <v>Production</v>
      </c>
    </row>
    <row r="142" spans="2:19" x14ac:dyDescent="0.2">
      <c r="B142" s="54"/>
      <c r="D142" s="54"/>
      <c r="E142" s="54"/>
      <c r="F142" s="54"/>
      <c r="G142" s="54"/>
      <c r="H142" s="54"/>
      <c r="P142" s="9"/>
      <c r="S142" s="9" t="str">
        <f t="shared" si="4"/>
        <v>Production</v>
      </c>
    </row>
    <row r="143" spans="2:19" x14ac:dyDescent="0.2">
      <c r="B143" s="54"/>
      <c r="D143" s="54"/>
      <c r="E143" s="54"/>
      <c r="F143" s="54"/>
      <c r="G143" s="54"/>
      <c r="H143" s="54"/>
      <c r="P143" s="9"/>
      <c r="S143" s="9" t="str">
        <f t="shared" si="4"/>
        <v>Production</v>
      </c>
    </row>
    <row r="144" spans="2:19" x14ac:dyDescent="0.2">
      <c r="B144" s="54"/>
      <c r="D144" s="54"/>
      <c r="E144" s="54"/>
      <c r="F144" s="54"/>
      <c r="G144" s="54"/>
      <c r="H144" s="54"/>
      <c r="P144" s="9"/>
      <c r="S144" s="9" t="str">
        <f t="shared" si="4"/>
        <v>Production</v>
      </c>
    </row>
    <row r="145" spans="2:19" x14ac:dyDescent="0.2">
      <c r="B145" s="54"/>
      <c r="D145" s="54"/>
      <c r="E145" s="54"/>
      <c r="F145" s="54"/>
      <c r="G145" s="54"/>
      <c r="H145" s="54"/>
      <c r="P145" s="9"/>
      <c r="S145" s="9" t="str">
        <f t="shared" si="4"/>
        <v>Production</v>
      </c>
    </row>
    <row r="146" spans="2:19" x14ac:dyDescent="0.2">
      <c r="B146" s="54"/>
      <c r="D146" s="54"/>
      <c r="E146" s="54"/>
      <c r="F146" s="54"/>
      <c r="G146" s="54"/>
      <c r="H146" s="54"/>
      <c r="P146" s="9"/>
      <c r="S146" s="9" t="str">
        <f t="shared" si="4"/>
        <v>Production</v>
      </c>
    </row>
    <row r="147" spans="2:19" x14ac:dyDescent="0.2">
      <c r="B147" s="54"/>
      <c r="D147" s="54"/>
      <c r="E147" s="54"/>
      <c r="F147" s="54"/>
      <c r="G147" s="54"/>
      <c r="H147" s="54"/>
      <c r="P147" s="9"/>
      <c r="S147" s="9" t="str">
        <f t="shared" si="4"/>
        <v>Production</v>
      </c>
    </row>
    <row r="148" spans="2:19" x14ac:dyDescent="0.2">
      <c r="B148" s="54"/>
      <c r="D148" s="54"/>
      <c r="E148" s="54"/>
      <c r="F148" s="54"/>
      <c r="G148" s="54"/>
      <c r="H148" s="54"/>
      <c r="P148" s="9"/>
      <c r="S148" s="9" t="str">
        <f t="shared" si="4"/>
        <v>Production</v>
      </c>
    </row>
    <row r="149" spans="2:19" x14ac:dyDescent="0.2">
      <c r="B149" s="54"/>
      <c r="D149" s="54"/>
      <c r="E149" s="54"/>
      <c r="F149" s="54"/>
      <c r="G149" s="54"/>
      <c r="H149" s="54"/>
      <c r="P149" s="9"/>
      <c r="S149" s="9" t="str">
        <f t="shared" si="4"/>
        <v>Production</v>
      </c>
    </row>
    <row r="150" spans="2:19" x14ac:dyDescent="0.2">
      <c r="B150" s="54"/>
      <c r="D150" s="54"/>
      <c r="E150" s="54"/>
      <c r="F150" s="54"/>
      <c r="G150" s="54"/>
      <c r="H150" s="54"/>
      <c r="P150" s="9"/>
      <c r="S150" s="9" t="str">
        <f t="shared" si="4"/>
        <v>Production</v>
      </c>
    </row>
    <row r="151" spans="2:19" x14ac:dyDescent="0.2">
      <c r="B151" s="54"/>
      <c r="D151" s="54"/>
      <c r="E151" s="54"/>
      <c r="F151" s="54"/>
      <c r="G151" s="54"/>
      <c r="H151" s="54"/>
      <c r="P151" s="9"/>
      <c r="S151" s="9" t="str">
        <f t="shared" si="4"/>
        <v>Production</v>
      </c>
    </row>
    <row r="152" spans="2:19" x14ac:dyDescent="0.2">
      <c r="B152" s="54"/>
      <c r="D152" s="54"/>
      <c r="E152" s="54"/>
      <c r="F152" s="54"/>
      <c r="G152" s="54"/>
      <c r="H152" s="54"/>
      <c r="P152" s="9"/>
      <c r="S152" s="9" t="str">
        <f t="shared" si="4"/>
        <v>Production</v>
      </c>
    </row>
    <row r="153" spans="2:19" x14ac:dyDescent="0.2">
      <c r="B153" s="54"/>
      <c r="D153" s="54"/>
      <c r="E153" s="54"/>
      <c r="F153" s="54"/>
      <c r="G153" s="54"/>
      <c r="H153" s="54"/>
      <c r="P153" s="9"/>
      <c r="S153" s="9" t="str">
        <f t="shared" si="4"/>
        <v>Production</v>
      </c>
    </row>
    <row r="154" spans="2:19" x14ac:dyDescent="0.2">
      <c r="B154" s="54"/>
      <c r="D154" s="54"/>
      <c r="E154" s="54"/>
      <c r="F154" s="54"/>
      <c r="G154" s="54"/>
      <c r="H154" s="54"/>
      <c r="P154" s="9"/>
      <c r="S154" s="9" t="str">
        <f t="shared" si="4"/>
        <v>Production</v>
      </c>
    </row>
    <row r="155" spans="2:19" x14ac:dyDescent="0.2">
      <c r="B155" s="54"/>
      <c r="D155" s="54"/>
      <c r="E155" s="54"/>
      <c r="F155" s="54"/>
      <c r="G155" s="54"/>
      <c r="H155" s="54"/>
      <c r="P155" s="9"/>
      <c r="S155" s="9" t="str">
        <f t="shared" si="4"/>
        <v>Production</v>
      </c>
    </row>
    <row r="156" spans="2:19" x14ac:dyDescent="0.2">
      <c r="B156" s="54"/>
      <c r="D156" s="54"/>
      <c r="E156" s="54"/>
      <c r="F156" s="54"/>
      <c r="G156" s="54"/>
      <c r="H156" s="54"/>
      <c r="P156" s="9"/>
      <c r="S156" s="9" t="str">
        <f t="shared" si="4"/>
        <v>Production</v>
      </c>
    </row>
    <row r="157" spans="2:19" x14ac:dyDescent="0.2">
      <c r="B157" s="54"/>
      <c r="D157" s="54"/>
      <c r="E157" s="54"/>
      <c r="F157" s="54"/>
      <c r="G157" s="54"/>
      <c r="H157" s="54"/>
      <c r="P157" s="9"/>
      <c r="S157" s="9" t="str">
        <f t="shared" si="4"/>
        <v>Production</v>
      </c>
    </row>
    <row r="158" spans="2:19" x14ac:dyDescent="0.2">
      <c r="B158" s="54"/>
      <c r="D158" s="54"/>
      <c r="E158" s="54"/>
      <c r="F158" s="54"/>
      <c r="G158" s="54"/>
      <c r="H158" s="54"/>
      <c r="P158" s="9"/>
      <c r="S158" s="9" t="str">
        <f t="shared" si="4"/>
        <v>Production</v>
      </c>
    </row>
    <row r="159" spans="2:19" x14ac:dyDescent="0.2">
      <c r="B159" s="54"/>
      <c r="D159" s="54"/>
      <c r="E159" s="54"/>
      <c r="F159" s="54"/>
      <c r="G159" s="54"/>
      <c r="H159" s="54"/>
      <c r="P159" s="9"/>
      <c r="S159" s="9" t="str">
        <f t="shared" si="4"/>
        <v>Production</v>
      </c>
    </row>
    <row r="160" spans="2:19" x14ac:dyDescent="0.2">
      <c r="B160" s="54"/>
      <c r="D160" s="54"/>
      <c r="E160" s="54"/>
      <c r="F160" s="54"/>
      <c r="G160" s="54"/>
      <c r="H160" s="54"/>
      <c r="P160" s="9"/>
      <c r="S160" s="9" t="str">
        <f t="shared" si="4"/>
        <v>Production</v>
      </c>
    </row>
    <row r="161" spans="2:19" x14ac:dyDescent="0.2">
      <c r="B161" s="54"/>
      <c r="D161" s="54"/>
      <c r="E161" s="54"/>
      <c r="F161" s="54"/>
      <c r="G161" s="54"/>
      <c r="H161" s="54"/>
      <c r="P161" s="9"/>
      <c r="S161" s="9" t="str">
        <f t="shared" si="4"/>
        <v>Production</v>
      </c>
    </row>
    <row r="162" spans="2:19" x14ac:dyDescent="0.2">
      <c r="B162" s="54"/>
      <c r="D162" s="54"/>
      <c r="E162" s="54"/>
      <c r="F162" s="54"/>
      <c r="G162" s="54"/>
      <c r="H162" s="54"/>
      <c r="P162" s="9"/>
      <c r="S162" s="9" t="str">
        <f t="shared" si="4"/>
        <v>Production</v>
      </c>
    </row>
    <row r="163" spans="2:19" x14ac:dyDescent="0.2">
      <c r="B163" s="54"/>
      <c r="D163" s="54"/>
      <c r="E163" s="54"/>
      <c r="F163" s="54"/>
      <c r="G163" s="54"/>
      <c r="H163" s="54"/>
      <c r="P163" s="9"/>
      <c r="S163" s="9" t="str">
        <f t="shared" si="4"/>
        <v>Production</v>
      </c>
    </row>
    <row r="164" spans="2:19" x14ac:dyDescent="0.2">
      <c r="B164" s="54"/>
      <c r="D164" s="54"/>
      <c r="E164" s="54"/>
      <c r="F164" s="54"/>
      <c r="G164" s="54"/>
      <c r="H164" s="54"/>
      <c r="P164" s="9"/>
      <c r="S164" s="9" t="str">
        <f t="shared" si="4"/>
        <v>Production</v>
      </c>
    </row>
    <row r="165" spans="2:19" x14ac:dyDescent="0.2">
      <c r="B165" s="54"/>
      <c r="D165" s="54"/>
      <c r="E165" s="54"/>
      <c r="F165" s="54"/>
      <c r="G165" s="54"/>
      <c r="H165" s="54"/>
      <c r="P165" s="9"/>
      <c r="S165" s="9" t="str">
        <f t="shared" si="4"/>
        <v>Production</v>
      </c>
    </row>
    <row r="166" spans="2:19" x14ac:dyDescent="0.2">
      <c r="B166" s="54"/>
      <c r="D166" s="54"/>
      <c r="E166" s="54"/>
      <c r="F166" s="54"/>
      <c r="G166" s="54"/>
      <c r="H166" s="54"/>
      <c r="P166" s="9"/>
      <c r="S166" s="9" t="str">
        <f t="shared" si="4"/>
        <v>Production</v>
      </c>
    </row>
    <row r="167" spans="2:19" x14ac:dyDescent="0.2">
      <c r="B167" s="54"/>
      <c r="D167" s="54"/>
      <c r="E167" s="54"/>
      <c r="F167" s="54"/>
      <c r="G167" s="54"/>
      <c r="H167" s="54"/>
      <c r="P167" s="9"/>
      <c r="S167" s="9" t="str">
        <f t="shared" si="4"/>
        <v>Production</v>
      </c>
    </row>
    <row r="168" spans="2:19" x14ac:dyDescent="0.2">
      <c r="B168" s="54"/>
      <c r="D168" s="54"/>
      <c r="E168" s="54"/>
      <c r="F168" s="54"/>
      <c r="G168" s="54"/>
      <c r="H168" s="54"/>
      <c r="P168" s="9"/>
      <c r="S168" s="9" t="str">
        <f t="shared" si="4"/>
        <v>Production</v>
      </c>
    </row>
    <row r="169" spans="2:19" x14ac:dyDescent="0.2">
      <c r="B169" s="54"/>
      <c r="D169" s="54"/>
      <c r="E169" s="54"/>
      <c r="F169" s="54"/>
      <c r="G169" s="54"/>
      <c r="H169" s="54"/>
      <c r="P169" s="9"/>
      <c r="S169" s="9" t="str">
        <f t="shared" si="4"/>
        <v>Production</v>
      </c>
    </row>
    <row r="170" spans="2:19" x14ac:dyDescent="0.2">
      <c r="B170" s="54"/>
      <c r="D170" s="54"/>
      <c r="E170" s="54"/>
      <c r="F170" s="54"/>
      <c r="G170" s="54"/>
      <c r="H170" s="54"/>
      <c r="P170" s="9"/>
      <c r="S170" s="9" t="str">
        <f t="shared" si="4"/>
        <v>Production</v>
      </c>
    </row>
    <row r="171" spans="2:19" x14ac:dyDescent="0.2">
      <c r="B171" s="54"/>
      <c r="D171" s="54"/>
      <c r="E171" s="54"/>
      <c r="F171" s="54"/>
      <c r="G171" s="54"/>
      <c r="H171" s="54"/>
      <c r="P171" s="9"/>
      <c r="S171" s="9" t="str">
        <f t="shared" si="4"/>
        <v>Production</v>
      </c>
    </row>
    <row r="172" spans="2:19" x14ac:dyDescent="0.2">
      <c r="B172" s="54"/>
      <c r="D172" s="54"/>
      <c r="E172" s="54"/>
      <c r="F172" s="54"/>
      <c r="G172" s="54"/>
      <c r="H172" s="54"/>
      <c r="P172" s="9"/>
      <c r="S172" s="9" t="str">
        <f t="shared" si="4"/>
        <v>Production</v>
      </c>
    </row>
    <row r="173" spans="2:19" x14ac:dyDescent="0.2">
      <c r="B173" s="54"/>
      <c r="D173" s="54"/>
      <c r="E173" s="54"/>
      <c r="F173" s="54"/>
      <c r="G173" s="54"/>
      <c r="H173" s="54"/>
      <c r="P173" s="9"/>
      <c r="S173" s="9" t="str">
        <f t="shared" si="4"/>
        <v>Production</v>
      </c>
    </row>
    <row r="174" spans="2:19" x14ac:dyDescent="0.2">
      <c r="B174" s="54"/>
      <c r="D174" s="54"/>
      <c r="E174" s="54"/>
      <c r="F174" s="54"/>
      <c r="G174" s="54"/>
      <c r="H174" s="54"/>
      <c r="P174" s="9"/>
      <c r="S174" s="9" t="str">
        <f t="shared" si="4"/>
        <v>Production</v>
      </c>
    </row>
    <row r="175" spans="2:19" x14ac:dyDescent="0.2">
      <c r="B175" s="54"/>
      <c r="D175" s="54"/>
      <c r="E175" s="54"/>
      <c r="F175" s="54"/>
      <c r="G175" s="54"/>
      <c r="H175" s="54"/>
      <c r="P175" s="9"/>
      <c r="S175" s="9" t="str">
        <f t="shared" si="4"/>
        <v>Production</v>
      </c>
    </row>
    <row r="176" spans="2:19" x14ac:dyDescent="0.2">
      <c r="B176" s="54"/>
      <c r="D176" s="54"/>
      <c r="E176" s="54"/>
      <c r="F176" s="54"/>
      <c r="G176" s="54"/>
      <c r="H176" s="54"/>
      <c r="P176" s="9"/>
      <c r="S176" s="9" t="str">
        <f t="shared" si="4"/>
        <v>Production</v>
      </c>
    </row>
    <row r="177" spans="2:19" x14ac:dyDescent="0.2">
      <c r="B177" s="54"/>
      <c r="D177" s="54"/>
      <c r="E177" s="54"/>
      <c r="F177" s="54"/>
      <c r="G177" s="54"/>
      <c r="H177" s="54"/>
      <c r="P177" s="9"/>
      <c r="S177" s="9" t="str">
        <f t="shared" si="4"/>
        <v>Production</v>
      </c>
    </row>
    <row r="178" spans="2:19" x14ac:dyDescent="0.2">
      <c r="B178" s="54"/>
      <c r="D178" s="54"/>
      <c r="E178" s="54"/>
      <c r="F178" s="54"/>
      <c r="G178" s="54"/>
      <c r="H178" s="54"/>
      <c r="P178" s="9"/>
      <c r="S178" s="9" t="str">
        <f t="shared" si="4"/>
        <v>Production</v>
      </c>
    </row>
    <row r="179" spans="2:19" x14ac:dyDescent="0.2">
      <c r="B179" s="54"/>
      <c r="D179" s="54"/>
      <c r="E179" s="54"/>
      <c r="F179" s="54"/>
      <c r="G179" s="54"/>
      <c r="H179" s="54"/>
      <c r="P179" s="9"/>
      <c r="S179" s="9" t="str">
        <f t="shared" si="4"/>
        <v>Production</v>
      </c>
    </row>
    <row r="180" spans="2:19" x14ac:dyDescent="0.2">
      <c r="B180" s="54"/>
      <c r="D180" s="54"/>
      <c r="E180" s="54"/>
      <c r="F180" s="54"/>
      <c r="G180" s="54"/>
      <c r="H180" s="54"/>
      <c r="P180" s="9"/>
      <c r="S180" s="9" t="str">
        <f t="shared" si="4"/>
        <v>Production</v>
      </c>
    </row>
    <row r="181" spans="2:19" x14ac:dyDescent="0.2">
      <c r="B181" s="54"/>
      <c r="D181" s="54"/>
      <c r="E181" s="54"/>
      <c r="F181" s="54"/>
      <c r="G181" s="54"/>
      <c r="H181" s="54"/>
      <c r="P181" s="9"/>
      <c r="S181" s="9" t="str">
        <f t="shared" si="4"/>
        <v>Production</v>
      </c>
    </row>
    <row r="182" spans="2:19" x14ac:dyDescent="0.2">
      <c r="B182" s="54"/>
      <c r="D182" s="54"/>
      <c r="E182" s="54"/>
      <c r="F182" s="54"/>
      <c r="G182" s="54"/>
      <c r="H182" s="54"/>
      <c r="P182" s="9"/>
      <c r="S182" s="9" t="str">
        <f t="shared" si="4"/>
        <v>Production</v>
      </c>
    </row>
    <row r="183" spans="2:19" x14ac:dyDescent="0.2">
      <c r="B183" s="54"/>
      <c r="D183" s="54"/>
      <c r="E183" s="54"/>
      <c r="F183" s="54"/>
      <c r="G183" s="54"/>
      <c r="H183" s="54"/>
      <c r="P183" s="9"/>
      <c r="S183" s="9" t="str">
        <f t="shared" si="4"/>
        <v>Production</v>
      </c>
    </row>
    <row r="184" spans="2:19" x14ac:dyDescent="0.2">
      <c r="B184" s="54"/>
      <c r="D184" s="54"/>
      <c r="E184" s="54"/>
      <c r="F184" s="54"/>
      <c r="G184" s="54"/>
      <c r="H184" s="54"/>
      <c r="P184" s="9"/>
      <c r="S184" s="9" t="str">
        <f t="shared" si="4"/>
        <v>Production</v>
      </c>
    </row>
    <row r="185" spans="2:19" x14ac:dyDescent="0.2">
      <c r="B185" s="54"/>
      <c r="D185" s="54"/>
      <c r="E185" s="54"/>
      <c r="F185" s="54"/>
      <c r="G185" s="54"/>
      <c r="H185" s="54"/>
      <c r="P185" s="9"/>
      <c r="S185" s="9" t="str">
        <f t="shared" si="4"/>
        <v>Production</v>
      </c>
    </row>
    <row r="186" spans="2:19" x14ac:dyDescent="0.2">
      <c r="B186" s="54"/>
      <c r="D186" s="54"/>
      <c r="E186" s="54"/>
      <c r="F186" s="54"/>
      <c r="G186" s="54"/>
      <c r="H186" s="54"/>
      <c r="P186" s="9"/>
      <c r="S186" s="9" t="str">
        <f t="shared" si="4"/>
        <v>Production</v>
      </c>
    </row>
    <row r="187" spans="2:19" x14ac:dyDescent="0.2">
      <c r="B187" s="54"/>
      <c r="D187" s="54"/>
      <c r="E187" s="54"/>
      <c r="F187" s="54"/>
      <c r="G187" s="54"/>
      <c r="H187" s="54"/>
      <c r="P187" s="9"/>
      <c r="S187" s="9" t="str">
        <f t="shared" si="4"/>
        <v>Production</v>
      </c>
    </row>
    <row r="188" spans="2:19" x14ac:dyDescent="0.2">
      <c r="B188" s="54"/>
      <c r="D188" s="54"/>
      <c r="E188" s="54"/>
      <c r="F188" s="54"/>
      <c r="G188" s="54"/>
      <c r="H188" s="54"/>
      <c r="P188" s="9"/>
      <c r="S188" s="9" t="str">
        <f t="shared" si="4"/>
        <v>Production</v>
      </c>
    </row>
    <row r="189" spans="2:19" x14ac:dyDescent="0.2">
      <c r="B189" s="54"/>
      <c r="D189" s="54"/>
      <c r="E189" s="54"/>
      <c r="F189" s="54"/>
      <c r="G189" s="54"/>
      <c r="H189" s="54"/>
      <c r="P189" s="9"/>
      <c r="S189" s="9" t="str">
        <f t="shared" si="4"/>
        <v>Production</v>
      </c>
    </row>
    <row r="190" spans="2:19" x14ac:dyDescent="0.2">
      <c r="B190" s="54"/>
      <c r="D190" s="54"/>
      <c r="E190" s="54"/>
      <c r="F190" s="54"/>
      <c r="G190" s="54"/>
      <c r="H190" s="54"/>
      <c r="P190" s="9"/>
      <c r="S190" s="9" t="str">
        <f t="shared" si="4"/>
        <v>Production</v>
      </c>
    </row>
    <row r="191" spans="2:19" x14ac:dyDescent="0.2">
      <c r="B191" s="54"/>
      <c r="D191" s="54"/>
      <c r="E191" s="54"/>
      <c r="F191" s="54"/>
      <c r="G191" s="54"/>
      <c r="H191" s="54"/>
      <c r="P191" s="9"/>
      <c r="S191" s="9" t="str">
        <f t="shared" si="4"/>
        <v>Production</v>
      </c>
    </row>
    <row r="192" spans="2:19" x14ac:dyDescent="0.2">
      <c r="B192" s="54"/>
      <c r="D192" s="54"/>
      <c r="E192" s="54"/>
      <c r="F192" s="54"/>
      <c r="G192" s="54"/>
      <c r="H192" s="54"/>
      <c r="P192" s="9"/>
      <c r="S192" s="9" t="str">
        <f t="shared" si="4"/>
        <v>Production</v>
      </c>
    </row>
    <row r="193" spans="2:19" x14ac:dyDescent="0.2">
      <c r="B193" s="54"/>
      <c r="D193" s="54"/>
      <c r="E193" s="54"/>
      <c r="F193" s="54"/>
      <c r="G193" s="54"/>
      <c r="H193" s="54"/>
      <c r="P193" s="9"/>
      <c r="S193" s="9" t="str">
        <f t="shared" si="4"/>
        <v>Production</v>
      </c>
    </row>
    <row r="194" spans="2:19" x14ac:dyDescent="0.2">
      <c r="B194" s="54"/>
      <c r="D194" s="54"/>
      <c r="E194" s="54"/>
      <c r="F194" s="54"/>
      <c r="G194" s="54"/>
      <c r="H194" s="54"/>
      <c r="P194" s="9"/>
      <c r="S194" s="9" t="str">
        <f t="shared" si="4"/>
        <v>Production</v>
      </c>
    </row>
    <row r="195" spans="2:19" x14ac:dyDescent="0.2">
      <c r="B195" s="54"/>
      <c r="D195" s="54"/>
      <c r="E195" s="54"/>
      <c r="F195" s="54"/>
      <c r="G195" s="54"/>
      <c r="H195" s="54"/>
      <c r="P195" s="9"/>
      <c r="S195" s="9" t="str">
        <f t="shared" si="4"/>
        <v>Production</v>
      </c>
    </row>
    <row r="196" spans="2:19" x14ac:dyDescent="0.2">
      <c r="B196" s="54"/>
      <c r="D196" s="54"/>
      <c r="E196" s="54"/>
      <c r="F196" s="54"/>
      <c r="G196" s="54"/>
      <c r="H196" s="54"/>
      <c r="P196" s="9"/>
      <c r="S196" s="9" t="str">
        <f t="shared" si="4"/>
        <v>Production</v>
      </c>
    </row>
    <row r="197" spans="2:19" x14ac:dyDescent="0.2">
      <c r="B197" s="54"/>
      <c r="D197" s="54"/>
      <c r="E197" s="54"/>
      <c r="F197" s="54"/>
      <c r="G197" s="54"/>
      <c r="H197" s="54"/>
      <c r="P197" s="9"/>
      <c r="S197" s="9" t="str">
        <f t="shared" si="4"/>
        <v>Production</v>
      </c>
    </row>
    <row r="198" spans="2:19" x14ac:dyDescent="0.2">
      <c r="B198" s="54"/>
      <c r="D198" s="54"/>
      <c r="E198" s="54"/>
      <c r="F198" s="54"/>
      <c r="G198" s="54"/>
      <c r="H198" s="54"/>
      <c r="P198" s="9"/>
      <c r="S198" s="9" t="str">
        <f t="shared" si="4"/>
        <v>Production</v>
      </c>
    </row>
    <row r="199" spans="2:19" x14ac:dyDescent="0.2">
      <c r="B199" s="54"/>
      <c r="D199" s="54"/>
      <c r="E199" s="54"/>
      <c r="F199" s="54"/>
      <c r="G199" s="54"/>
      <c r="H199" s="54"/>
      <c r="P199" s="9"/>
      <c r="S199" s="9" t="str">
        <f t="shared" si="4"/>
        <v>Production</v>
      </c>
    </row>
    <row r="200" spans="2:19" x14ac:dyDescent="0.2">
      <c r="B200" s="54"/>
      <c r="D200" s="54"/>
      <c r="E200" s="54"/>
      <c r="F200" s="54"/>
      <c r="G200" s="54"/>
      <c r="H200" s="54"/>
      <c r="P200" s="9"/>
      <c r="S200" s="9" t="str">
        <f t="shared" si="4"/>
        <v>Production</v>
      </c>
    </row>
    <row r="201" spans="2:19" x14ac:dyDescent="0.2">
      <c r="B201" s="54"/>
      <c r="D201" s="54"/>
      <c r="E201" s="54"/>
      <c r="F201" s="54"/>
      <c r="G201" s="54"/>
      <c r="H201" s="54"/>
      <c r="P201" s="9"/>
      <c r="S201" s="9" t="str">
        <f t="shared" si="4"/>
        <v>Production</v>
      </c>
    </row>
    <row r="202" spans="2:19" x14ac:dyDescent="0.2">
      <c r="B202" s="54"/>
      <c r="D202" s="54"/>
      <c r="E202" s="54"/>
      <c r="F202" s="54"/>
      <c r="G202" s="54"/>
      <c r="H202" s="54"/>
      <c r="P202" s="9"/>
      <c r="S202" s="9" t="str">
        <f t="shared" si="4"/>
        <v>Production</v>
      </c>
    </row>
    <row r="203" spans="2:19" x14ac:dyDescent="0.2">
      <c r="B203" s="54"/>
      <c r="D203" s="54"/>
      <c r="E203" s="54"/>
      <c r="F203" s="54"/>
      <c r="G203" s="54"/>
      <c r="H203" s="54"/>
      <c r="P203" s="9"/>
      <c r="S203" s="9" t="str">
        <f t="shared" si="4"/>
        <v>Production</v>
      </c>
    </row>
    <row r="204" spans="2:19" x14ac:dyDescent="0.2">
      <c r="B204" s="54"/>
      <c r="D204" s="54"/>
      <c r="E204" s="54"/>
      <c r="F204" s="54"/>
      <c r="G204" s="54"/>
      <c r="H204" s="54"/>
      <c r="P204" s="9"/>
      <c r="S204" s="9" t="str">
        <f t="shared" ref="S204:S226" si="5">IF(SUM(B204:N204)&gt;0,"Consumption","Production")</f>
        <v>Production</v>
      </c>
    </row>
    <row r="205" spans="2:19" x14ac:dyDescent="0.2">
      <c r="B205" s="54"/>
      <c r="D205" s="54"/>
      <c r="E205" s="54"/>
      <c r="F205" s="54"/>
      <c r="G205" s="54"/>
      <c r="H205" s="54"/>
      <c r="P205" s="9"/>
      <c r="S205" s="9" t="str">
        <f t="shared" si="5"/>
        <v>Production</v>
      </c>
    </row>
    <row r="206" spans="2:19" x14ac:dyDescent="0.2">
      <c r="B206" s="54"/>
      <c r="D206" s="54"/>
      <c r="E206" s="54"/>
      <c r="F206" s="54"/>
      <c r="G206" s="54"/>
      <c r="H206" s="54"/>
      <c r="P206" s="9"/>
      <c r="S206" s="9" t="str">
        <f t="shared" si="5"/>
        <v>Production</v>
      </c>
    </row>
    <row r="207" spans="2:19" x14ac:dyDescent="0.2">
      <c r="B207" s="54"/>
      <c r="D207" s="54"/>
      <c r="E207" s="54"/>
      <c r="F207" s="54"/>
      <c r="G207" s="54"/>
      <c r="H207" s="54"/>
      <c r="P207" s="9"/>
      <c r="S207" s="9" t="str">
        <f t="shared" si="5"/>
        <v>Production</v>
      </c>
    </row>
    <row r="208" spans="2:19" x14ac:dyDescent="0.2">
      <c r="B208" s="54"/>
      <c r="D208" s="54"/>
      <c r="E208" s="54"/>
      <c r="F208" s="54"/>
      <c r="G208" s="54"/>
      <c r="H208" s="54"/>
      <c r="P208" s="9"/>
      <c r="S208" s="9" t="str">
        <f t="shared" si="5"/>
        <v>Production</v>
      </c>
    </row>
    <row r="209" spans="2:19" x14ac:dyDescent="0.2">
      <c r="B209" s="54"/>
      <c r="D209" s="54"/>
      <c r="E209" s="54"/>
      <c r="F209" s="54"/>
      <c r="G209" s="54"/>
      <c r="H209" s="54"/>
      <c r="P209" s="9"/>
      <c r="S209" s="9" t="str">
        <f t="shared" si="5"/>
        <v>Production</v>
      </c>
    </row>
    <row r="210" spans="2:19" x14ac:dyDescent="0.2">
      <c r="B210" s="54"/>
      <c r="D210" s="54"/>
      <c r="E210" s="54"/>
      <c r="F210" s="54"/>
      <c r="G210" s="54"/>
      <c r="H210" s="54"/>
      <c r="P210" s="9"/>
      <c r="S210" s="9" t="str">
        <f t="shared" si="5"/>
        <v>Production</v>
      </c>
    </row>
    <row r="211" spans="2:19" x14ac:dyDescent="0.2">
      <c r="B211" s="54"/>
      <c r="D211" s="54"/>
      <c r="E211" s="54"/>
      <c r="F211" s="54"/>
      <c r="G211" s="54"/>
      <c r="H211" s="54"/>
      <c r="P211" s="9"/>
      <c r="S211" s="9" t="str">
        <f t="shared" si="5"/>
        <v>Production</v>
      </c>
    </row>
    <row r="212" spans="2:19" x14ac:dyDescent="0.2">
      <c r="B212" s="54"/>
      <c r="D212" s="54"/>
      <c r="E212" s="54"/>
      <c r="F212" s="54"/>
      <c r="G212" s="54"/>
      <c r="H212" s="54"/>
      <c r="P212" s="9"/>
      <c r="S212" s="9" t="str">
        <f t="shared" si="5"/>
        <v>Production</v>
      </c>
    </row>
    <row r="213" spans="2:19" x14ac:dyDescent="0.2">
      <c r="B213" s="54"/>
      <c r="D213" s="54"/>
      <c r="E213" s="54"/>
      <c r="F213" s="54"/>
      <c r="G213" s="54"/>
      <c r="H213" s="54"/>
      <c r="P213" s="9"/>
      <c r="S213" s="9" t="str">
        <f t="shared" si="5"/>
        <v>Production</v>
      </c>
    </row>
    <row r="214" spans="2:19" x14ac:dyDescent="0.2">
      <c r="B214" s="54"/>
      <c r="D214" s="54"/>
      <c r="E214" s="54"/>
      <c r="F214" s="54"/>
      <c r="G214" s="54"/>
      <c r="H214" s="54"/>
      <c r="P214" s="9"/>
      <c r="S214" s="9" t="str">
        <f t="shared" si="5"/>
        <v>Production</v>
      </c>
    </row>
    <row r="215" spans="2:19" x14ac:dyDescent="0.2">
      <c r="B215" s="54"/>
      <c r="D215" s="54"/>
      <c r="E215" s="54"/>
      <c r="F215" s="54"/>
      <c r="G215" s="54"/>
      <c r="H215" s="54"/>
      <c r="P215" s="9"/>
      <c r="S215" s="9" t="str">
        <f t="shared" si="5"/>
        <v>Production</v>
      </c>
    </row>
    <row r="216" spans="2:19" x14ac:dyDescent="0.2">
      <c r="B216" s="54"/>
      <c r="D216" s="54"/>
      <c r="E216" s="54"/>
      <c r="F216" s="54"/>
      <c r="G216" s="54"/>
      <c r="H216" s="54"/>
      <c r="P216" s="9"/>
      <c r="S216" s="9" t="str">
        <f t="shared" si="5"/>
        <v>Production</v>
      </c>
    </row>
    <row r="217" spans="2:19" x14ac:dyDescent="0.2">
      <c r="B217" s="54"/>
      <c r="D217" s="54"/>
      <c r="E217" s="54"/>
      <c r="F217" s="54"/>
      <c r="G217" s="54"/>
      <c r="H217" s="54"/>
      <c r="P217" s="9"/>
      <c r="S217" s="9" t="str">
        <f t="shared" si="5"/>
        <v>Production</v>
      </c>
    </row>
    <row r="218" spans="2:19" x14ac:dyDescent="0.2">
      <c r="B218" s="54"/>
      <c r="D218" s="54"/>
      <c r="E218" s="54"/>
      <c r="F218" s="54"/>
      <c r="G218" s="54"/>
      <c r="H218" s="54"/>
      <c r="P218" s="9"/>
      <c r="S218" s="9" t="str">
        <f t="shared" si="5"/>
        <v>Production</v>
      </c>
    </row>
    <row r="219" spans="2:19" x14ac:dyDescent="0.2">
      <c r="B219" s="54"/>
      <c r="D219" s="54"/>
      <c r="E219" s="54"/>
      <c r="F219" s="54"/>
      <c r="G219" s="54"/>
      <c r="H219" s="54"/>
      <c r="P219" s="9"/>
      <c r="S219" s="9" t="str">
        <f t="shared" si="5"/>
        <v>Production</v>
      </c>
    </row>
    <row r="220" spans="2:19" x14ac:dyDescent="0.2">
      <c r="B220" s="54"/>
      <c r="D220" s="54"/>
      <c r="E220" s="54"/>
      <c r="F220" s="54"/>
      <c r="G220" s="54"/>
      <c r="H220" s="54"/>
      <c r="P220" s="9"/>
      <c r="S220" s="9" t="str">
        <f t="shared" si="5"/>
        <v>Production</v>
      </c>
    </row>
    <row r="221" spans="2:19" x14ac:dyDescent="0.2">
      <c r="B221" s="54"/>
      <c r="D221" s="54"/>
      <c r="E221" s="54"/>
      <c r="F221" s="54"/>
      <c r="G221" s="54"/>
      <c r="H221" s="54"/>
      <c r="P221" s="9"/>
      <c r="S221" s="9" t="str">
        <f t="shared" si="5"/>
        <v>Production</v>
      </c>
    </row>
    <row r="222" spans="2:19" x14ac:dyDescent="0.2">
      <c r="B222" s="54"/>
      <c r="D222" s="54"/>
      <c r="E222" s="54"/>
      <c r="F222" s="54"/>
      <c r="G222" s="54"/>
      <c r="H222" s="54"/>
      <c r="P222" s="9"/>
      <c r="S222" s="9" t="str">
        <f t="shared" si="5"/>
        <v>Production</v>
      </c>
    </row>
    <row r="223" spans="2:19" x14ac:dyDescent="0.2">
      <c r="B223" s="54"/>
      <c r="D223" s="54"/>
      <c r="E223" s="54"/>
      <c r="F223" s="54"/>
      <c r="G223" s="54"/>
      <c r="H223" s="54"/>
      <c r="P223" s="9"/>
      <c r="S223" s="9" t="str">
        <f t="shared" si="5"/>
        <v>Production</v>
      </c>
    </row>
    <row r="224" spans="2:19" x14ac:dyDescent="0.2">
      <c r="B224" s="54"/>
      <c r="D224" s="54"/>
      <c r="E224" s="54"/>
      <c r="F224" s="54"/>
      <c r="G224" s="54"/>
      <c r="H224" s="54"/>
      <c r="P224" s="9"/>
      <c r="S224" s="9" t="str">
        <f t="shared" si="5"/>
        <v>Production</v>
      </c>
    </row>
    <row r="225" spans="2:19" x14ac:dyDescent="0.2">
      <c r="B225" s="54"/>
      <c r="D225" s="54"/>
      <c r="E225" s="54"/>
      <c r="F225" s="54"/>
      <c r="G225" s="54"/>
      <c r="H225" s="54"/>
      <c r="P225" s="9"/>
      <c r="S225" s="9" t="str">
        <f t="shared" si="5"/>
        <v>Production</v>
      </c>
    </row>
    <row r="226" spans="2:19" x14ac:dyDescent="0.2">
      <c r="B226" s="54"/>
      <c r="D226" s="54"/>
      <c r="E226" s="54"/>
      <c r="F226" s="54"/>
      <c r="G226" s="54"/>
      <c r="H226" s="54"/>
      <c r="S226" s="9" t="str">
        <f t="shared" si="5"/>
        <v>Production</v>
      </c>
    </row>
    <row r="227" spans="2:19" x14ac:dyDescent="0.2">
      <c r="B227" s="54"/>
      <c r="D227" s="54"/>
      <c r="E227" s="54"/>
      <c r="F227" s="54"/>
      <c r="G227" s="54"/>
      <c r="H227" s="54"/>
      <c r="S227" s="9" t="str">
        <f>IF(SUM(B227:N227)&gt;0,"Consumption","Production")</f>
        <v>Production</v>
      </c>
    </row>
    <row r="228" spans="2:19" x14ac:dyDescent="0.2">
      <c r="B228" s="54"/>
      <c r="D228" s="54"/>
      <c r="E228" s="54"/>
      <c r="F228" s="54"/>
      <c r="G228" s="54"/>
      <c r="H228" s="54"/>
      <c r="S228" s="9" t="str">
        <f t="shared" ref="S228:S250" si="6">IF(SUM(B228:N228)&gt;0,"Consumption","Production")</f>
        <v>Production</v>
      </c>
    </row>
    <row r="229" spans="2:19" x14ac:dyDescent="0.2">
      <c r="B229" s="6"/>
      <c r="C229" s="6"/>
      <c r="D229" s="6"/>
      <c r="E229" s="6"/>
      <c r="F229" s="6"/>
      <c r="G229" s="54"/>
      <c r="H229" s="54"/>
      <c r="S229" s="9" t="str">
        <f t="shared" si="6"/>
        <v>Production</v>
      </c>
    </row>
    <row r="230" spans="2:19" x14ac:dyDescent="0.2">
      <c r="B230" s="6"/>
      <c r="C230" s="6"/>
      <c r="D230" s="6"/>
      <c r="E230" s="6"/>
      <c r="F230" s="6"/>
      <c r="G230" s="54"/>
      <c r="H230" s="54"/>
      <c r="S230" s="9" t="str">
        <f t="shared" si="6"/>
        <v>Production</v>
      </c>
    </row>
    <row r="231" spans="2:19" x14ac:dyDescent="0.2">
      <c r="B231" s="6"/>
      <c r="C231" s="6"/>
      <c r="D231" s="6"/>
      <c r="E231" s="6"/>
      <c r="F231" s="6"/>
      <c r="G231" s="54"/>
      <c r="H231" s="54"/>
      <c r="S231" s="9" t="str">
        <f t="shared" si="6"/>
        <v>Production</v>
      </c>
    </row>
    <row r="232" spans="2:19" x14ac:dyDescent="0.2">
      <c r="B232" s="6"/>
      <c r="C232" s="6"/>
      <c r="D232" s="6"/>
      <c r="E232" s="6"/>
      <c r="F232" s="6"/>
      <c r="G232" s="54"/>
      <c r="H232" s="54"/>
      <c r="S232" s="9" t="str">
        <f t="shared" si="6"/>
        <v>Production</v>
      </c>
    </row>
    <row r="233" spans="2:19" x14ac:dyDescent="0.2">
      <c r="B233" s="6"/>
      <c r="C233" s="6"/>
      <c r="D233" s="6"/>
      <c r="E233" s="6"/>
      <c r="F233" s="6"/>
      <c r="G233" s="54"/>
      <c r="H233" s="54"/>
      <c r="S233" s="9" t="str">
        <f t="shared" si="6"/>
        <v>Production</v>
      </c>
    </row>
    <row r="234" spans="2:19" x14ac:dyDescent="0.2">
      <c r="B234" s="6"/>
      <c r="C234" s="6"/>
      <c r="D234" s="6"/>
      <c r="E234" s="6"/>
      <c r="F234" s="6"/>
      <c r="G234" s="54"/>
      <c r="H234" s="54"/>
      <c r="S234" s="9" t="str">
        <f t="shared" si="6"/>
        <v>Production</v>
      </c>
    </row>
    <row r="235" spans="2:19" x14ac:dyDescent="0.2">
      <c r="B235" s="6"/>
      <c r="C235" s="6"/>
      <c r="D235" s="6"/>
      <c r="E235" s="6"/>
      <c r="F235" s="6"/>
      <c r="G235" s="54"/>
      <c r="H235" s="54"/>
      <c r="S235" s="9" t="str">
        <f t="shared" si="6"/>
        <v>Production</v>
      </c>
    </row>
    <row r="236" spans="2:19" x14ac:dyDescent="0.2">
      <c r="B236" s="6"/>
      <c r="C236" s="6"/>
      <c r="D236" s="6"/>
      <c r="E236" s="6"/>
      <c r="F236" s="6"/>
      <c r="G236" s="54"/>
      <c r="H236" s="54"/>
      <c r="S236" s="9" t="str">
        <f t="shared" si="6"/>
        <v>Production</v>
      </c>
    </row>
    <row r="237" spans="2:19" x14ac:dyDescent="0.2">
      <c r="B237" s="6"/>
      <c r="C237" s="6"/>
      <c r="D237" s="6"/>
      <c r="E237" s="6"/>
      <c r="F237" s="6"/>
      <c r="G237" s="54"/>
      <c r="H237" s="54"/>
      <c r="S237" s="9" t="str">
        <f t="shared" si="6"/>
        <v>Production</v>
      </c>
    </row>
    <row r="238" spans="2:19" x14ac:dyDescent="0.2">
      <c r="B238" s="6"/>
      <c r="C238" s="6"/>
      <c r="D238" s="6"/>
      <c r="E238" s="6"/>
      <c r="F238" s="6"/>
      <c r="G238" s="54"/>
      <c r="H238" s="54"/>
      <c r="S238" s="9" t="str">
        <f t="shared" si="6"/>
        <v>Production</v>
      </c>
    </row>
    <row r="239" spans="2:19" x14ac:dyDescent="0.2">
      <c r="B239" s="6"/>
      <c r="C239" s="6"/>
      <c r="D239" s="6"/>
      <c r="E239" s="6"/>
      <c r="F239" s="6"/>
      <c r="G239" s="54"/>
      <c r="H239" s="54"/>
      <c r="S239" s="9" t="str">
        <f t="shared" si="6"/>
        <v>Production</v>
      </c>
    </row>
    <row r="240" spans="2:19" x14ac:dyDescent="0.2">
      <c r="B240" s="6"/>
      <c r="C240" s="6"/>
      <c r="D240" s="6"/>
      <c r="E240" s="6"/>
      <c r="F240" s="6"/>
      <c r="G240" s="54"/>
      <c r="H240" s="54"/>
      <c r="S240" s="9" t="str">
        <f t="shared" si="6"/>
        <v>Production</v>
      </c>
    </row>
    <row r="241" spans="2:19" x14ac:dyDescent="0.2">
      <c r="B241" s="6"/>
      <c r="C241" s="6"/>
      <c r="D241" s="6"/>
      <c r="E241" s="6"/>
      <c r="F241" s="6"/>
      <c r="G241" s="54"/>
      <c r="H241" s="54"/>
      <c r="S241" s="9" t="str">
        <f t="shared" si="6"/>
        <v>Production</v>
      </c>
    </row>
    <row r="242" spans="2:19" x14ac:dyDescent="0.2">
      <c r="B242" s="6"/>
      <c r="C242" s="6"/>
      <c r="D242" s="6"/>
      <c r="E242" s="6"/>
      <c r="F242" s="6"/>
      <c r="G242" s="54"/>
      <c r="H242" s="54"/>
      <c r="S242" s="9" t="str">
        <f t="shared" si="6"/>
        <v>Production</v>
      </c>
    </row>
    <row r="243" spans="2:19" x14ac:dyDescent="0.2">
      <c r="B243" s="6"/>
      <c r="C243" s="6"/>
      <c r="D243" s="6"/>
      <c r="E243" s="6"/>
      <c r="F243" s="6"/>
      <c r="G243" s="54"/>
      <c r="H243" s="54"/>
      <c r="S243" s="9" t="str">
        <f t="shared" si="6"/>
        <v>Production</v>
      </c>
    </row>
    <row r="244" spans="2:19" x14ac:dyDescent="0.2">
      <c r="B244" s="6"/>
      <c r="C244" s="6"/>
      <c r="D244" s="6"/>
      <c r="E244" s="6"/>
      <c r="F244" s="6"/>
      <c r="G244" s="54"/>
      <c r="H244" s="54"/>
      <c r="S244" s="9" t="str">
        <f t="shared" si="6"/>
        <v>Production</v>
      </c>
    </row>
    <row r="245" spans="2:19" x14ac:dyDescent="0.2">
      <c r="B245" s="6"/>
      <c r="C245" s="6"/>
      <c r="D245" s="6"/>
      <c r="E245" s="6"/>
      <c r="F245" s="6"/>
      <c r="G245" s="54"/>
      <c r="H245" s="54"/>
      <c r="S245" s="9" t="str">
        <f t="shared" si="6"/>
        <v>Production</v>
      </c>
    </row>
    <row r="246" spans="2:19" x14ac:dyDescent="0.2">
      <c r="B246" s="6"/>
      <c r="C246" s="6"/>
      <c r="D246" s="6"/>
      <c r="E246" s="6"/>
      <c r="F246" s="6"/>
      <c r="G246" s="54"/>
      <c r="H246" s="54"/>
      <c r="S246" s="9" t="str">
        <f t="shared" si="6"/>
        <v>Production</v>
      </c>
    </row>
    <row r="247" spans="2:19" x14ac:dyDescent="0.2">
      <c r="B247" s="6"/>
      <c r="C247" s="6"/>
      <c r="D247" s="6"/>
      <c r="E247" s="6"/>
      <c r="F247" s="6"/>
      <c r="G247" s="54"/>
      <c r="H247" s="54"/>
      <c r="S247" s="9" t="str">
        <f t="shared" si="6"/>
        <v>Production</v>
      </c>
    </row>
    <row r="248" spans="2:19" x14ac:dyDescent="0.2">
      <c r="B248" s="6"/>
      <c r="C248" s="6"/>
      <c r="D248" s="6"/>
      <c r="E248" s="6"/>
      <c r="F248" s="6"/>
      <c r="G248" s="54"/>
      <c r="H248" s="54"/>
      <c r="S248" s="9" t="str">
        <f t="shared" si="6"/>
        <v>Production</v>
      </c>
    </row>
    <row r="249" spans="2:19" x14ac:dyDescent="0.2">
      <c r="B249" s="6"/>
      <c r="C249" s="6"/>
      <c r="D249" s="6"/>
      <c r="E249" s="6"/>
      <c r="F249" s="6"/>
      <c r="G249" s="54"/>
      <c r="H249" s="54"/>
      <c r="S249" s="9" t="str">
        <f t="shared" si="6"/>
        <v>Production</v>
      </c>
    </row>
    <row r="250" spans="2:19" x14ac:dyDescent="0.2">
      <c r="B250" s="6"/>
      <c r="C250" s="6"/>
      <c r="D250" s="6"/>
      <c r="E250" s="6"/>
      <c r="F250" s="6"/>
      <c r="G250" s="54"/>
      <c r="H250" s="54"/>
      <c r="S250" s="9" t="str">
        <f t="shared" si="6"/>
        <v>Production</v>
      </c>
    </row>
    <row r="251" spans="2:19" x14ac:dyDescent="0.2">
      <c r="B251" s="54"/>
      <c r="D251" s="54"/>
      <c r="E251" s="54"/>
      <c r="F251" s="54"/>
      <c r="G251" s="54"/>
      <c r="H251" s="54"/>
    </row>
    <row r="252" spans="2:19" x14ac:dyDescent="0.2">
      <c r="B252" s="54"/>
      <c r="D252" s="54"/>
      <c r="E252" s="54"/>
      <c r="F252" s="54"/>
      <c r="G252" s="54"/>
      <c r="H252" s="54"/>
    </row>
    <row r="253" spans="2:19" x14ac:dyDescent="0.2">
      <c r="B253" s="54"/>
      <c r="D253" s="54"/>
      <c r="E253" s="54"/>
      <c r="F253" s="54"/>
      <c r="G253" s="54"/>
      <c r="H253" s="54"/>
    </row>
    <row r="254" spans="2:19" x14ac:dyDescent="0.2">
      <c r="B254" s="54"/>
      <c r="D254" s="54"/>
      <c r="E254" s="54"/>
      <c r="F254" s="54"/>
      <c r="G254" s="54"/>
      <c r="H254" s="54"/>
    </row>
    <row r="255" spans="2:19" x14ac:dyDescent="0.2">
      <c r="B255" s="54"/>
      <c r="D255" s="54"/>
      <c r="E255" s="54"/>
      <c r="F255" s="54"/>
      <c r="G255" s="54"/>
      <c r="H255" s="54"/>
    </row>
    <row r="256" spans="2:19" x14ac:dyDescent="0.2">
      <c r="B256" s="54"/>
      <c r="D256" s="54"/>
      <c r="E256" s="54"/>
      <c r="F256" s="54"/>
      <c r="G256" s="54"/>
      <c r="H256" s="54"/>
    </row>
    <row r="257" spans="2:8" x14ac:dyDescent="0.2">
      <c r="B257" s="54"/>
      <c r="D257" s="54"/>
      <c r="E257" s="54"/>
      <c r="F257" s="54"/>
      <c r="G257" s="54"/>
      <c r="H257" s="54"/>
    </row>
    <row r="258" spans="2:8" x14ac:dyDescent="0.2">
      <c r="B258" s="54"/>
      <c r="D258" s="54"/>
      <c r="E258" s="54"/>
      <c r="F258" s="54"/>
    </row>
    <row r="259" spans="2:8" x14ac:dyDescent="0.2">
      <c r="B259" s="54"/>
      <c r="D259" s="54"/>
      <c r="E259" s="54"/>
      <c r="F259" s="54"/>
    </row>
    <row r="260" spans="2:8" x14ac:dyDescent="0.2">
      <c r="B260" s="54"/>
      <c r="D260" s="54"/>
      <c r="E260" s="54"/>
      <c r="F260" s="54"/>
    </row>
    <row r="261" spans="2:8" x14ac:dyDescent="0.2">
      <c r="B261" s="54"/>
      <c r="D261" s="54"/>
      <c r="E261" s="54"/>
      <c r="F261" s="54"/>
      <c r="G261" s="54"/>
      <c r="H261" s="54"/>
    </row>
    <row r="262" spans="2:8" x14ac:dyDescent="0.2">
      <c r="B262" s="54"/>
      <c r="D262" s="54"/>
      <c r="E262" s="54"/>
      <c r="F262" s="54"/>
    </row>
    <row r="263" spans="2:8" x14ac:dyDescent="0.2">
      <c r="B263" s="54"/>
      <c r="D263" s="54"/>
      <c r="E263" s="54"/>
      <c r="F263" s="54"/>
    </row>
    <row r="264" spans="2:8" x14ac:dyDescent="0.2">
      <c r="B264" s="54"/>
      <c r="D264" s="54"/>
      <c r="E264" s="54"/>
      <c r="F264" s="54"/>
    </row>
    <row r="265" spans="2:8" x14ac:dyDescent="0.2">
      <c r="B265" s="54"/>
      <c r="E265" s="54"/>
      <c r="F265" s="54"/>
    </row>
    <row r="266" spans="2:8" x14ac:dyDescent="0.2">
      <c r="B266" s="54"/>
      <c r="D266" s="54"/>
      <c r="E266" s="54"/>
      <c r="F266" s="54"/>
    </row>
    <row r="267" spans="2:8" x14ac:dyDescent="0.2">
      <c r="B267" s="54"/>
      <c r="D267" s="54"/>
      <c r="E267" s="54"/>
      <c r="F267" s="54"/>
    </row>
    <row r="268" spans="2:8" x14ac:dyDescent="0.2">
      <c r="B268" s="54"/>
      <c r="D268" s="54"/>
      <c r="E268" s="54"/>
      <c r="F268" s="54"/>
    </row>
    <row r="269" spans="2:8" x14ac:dyDescent="0.2">
      <c r="B269" s="54"/>
      <c r="D269" s="54"/>
      <c r="E269" s="54"/>
      <c r="F269" s="54"/>
    </row>
    <row r="270" spans="2:8" x14ac:dyDescent="0.2">
      <c r="B270" s="54"/>
      <c r="D270" s="54"/>
      <c r="E270" s="54"/>
    </row>
    <row r="271" spans="2:8" x14ac:dyDescent="0.2">
      <c r="B271" s="54"/>
      <c r="D271" s="54"/>
      <c r="E271" s="54"/>
      <c r="F271" s="54"/>
    </row>
    <row r="272" spans="2:8" x14ac:dyDescent="0.2">
      <c r="B272" s="54"/>
      <c r="D272" s="54"/>
      <c r="E272" s="54"/>
      <c r="F272" s="54"/>
    </row>
    <row r="273" spans="2:6" x14ac:dyDescent="0.2">
      <c r="B273" s="54"/>
      <c r="D273" s="54"/>
      <c r="E273" s="54"/>
      <c r="F273" s="54"/>
    </row>
    <row r="274" spans="2:6" x14ac:dyDescent="0.2">
      <c r="B274" s="54"/>
      <c r="D274" s="54"/>
      <c r="E274" s="54"/>
      <c r="F274" s="54"/>
    </row>
    <row r="275" spans="2:6" x14ac:dyDescent="0.2">
      <c r="B275" s="54"/>
      <c r="D275" s="54"/>
      <c r="E275" s="54"/>
      <c r="F275" s="54"/>
    </row>
    <row r="276" spans="2:6" x14ac:dyDescent="0.2">
      <c r="B276" s="54"/>
      <c r="D276" s="54"/>
      <c r="E276" s="54"/>
      <c r="F276" s="54"/>
    </row>
    <row r="277" spans="2:6" x14ac:dyDescent="0.2">
      <c r="B277" s="54"/>
      <c r="D277" s="54"/>
      <c r="E277" s="54"/>
      <c r="F277" s="54"/>
    </row>
    <row r="278" spans="2:6" x14ac:dyDescent="0.2">
      <c r="B278" s="54"/>
      <c r="D278" s="54"/>
      <c r="E278" s="54"/>
      <c r="F278" s="54"/>
    </row>
    <row r="279" spans="2:6" x14ac:dyDescent="0.2">
      <c r="B279" s="54"/>
      <c r="D279" s="54"/>
      <c r="E279" s="54"/>
      <c r="F279" s="54"/>
    </row>
    <row r="280" spans="2:6" x14ac:dyDescent="0.2">
      <c r="B280" s="54"/>
      <c r="D280" s="54"/>
      <c r="E280" s="54"/>
      <c r="F280" s="54"/>
    </row>
    <row r="281" spans="2:6" x14ac:dyDescent="0.2">
      <c r="B281" s="54"/>
      <c r="D281" s="54"/>
      <c r="E281" s="54"/>
      <c r="F281" s="54"/>
    </row>
    <row r="282" spans="2:6" x14ac:dyDescent="0.2">
      <c r="B282" s="54"/>
      <c r="D282" s="54"/>
      <c r="E282" s="54"/>
      <c r="F282" s="54"/>
    </row>
    <row r="283" spans="2:6" x14ac:dyDescent="0.2">
      <c r="B283" s="54"/>
      <c r="D283" s="54"/>
      <c r="E283" s="54"/>
      <c r="F283" s="54"/>
    </row>
    <row r="284" spans="2:6" x14ac:dyDescent="0.2">
      <c r="B284" s="54"/>
      <c r="D284" s="54"/>
      <c r="E284" s="54"/>
      <c r="F284" s="54"/>
    </row>
    <row r="285" spans="2:6" x14ac:dyDescent="0.2">
      <c r="B285" s="54"/>
      <c r="D285" s="54"/>
      <c r="E285" s="54"/>
      <c r="F285" s="54"/>
    </row>
    <row r="286" spans="2:6" x14ac:dyDescent="0.2">
      <c r="B286" s="54"/>
      <c r="D286" s="54"/>
      <c r="E286" s="54"/>
      <c r="F286" s="54"/>
    </row>
    <row r="287" spans="2:6" x14ac:dyDescent="0.2">
      <c r="B287" s="54"/>
      <c r="D287" s="54"/>
      <c r="E287" s="54"/>
      <c r="F287" s="54"/>
    </row>
    <row r="288" spans="2:6" x14ac:dyDescent="0.2">
      <c r="B288" s="54"/>
      <c r="D288" s="54"/>
      <c r="E288" s="54"/>
      <c r="F288" s="54"/>
    </row>
    <row r="289" spans="1:6" x14ac:dyDescent="0.2">
      <c r="B289" s="54"/>
      <c r="D289" s="54"/>
      <c r="E289" s="54"/>
      <c r="F289" s="54"/>
    </row>
    <row r="290" spans="1:6" x14ac:dyDescent="0.2">
      <c r="B290" s="54"/>
      <c r="E290" s="54"/>
      <c r="F290" s="54"/>
    </row>
    <row r="291" spans="1:6" x14ac:dyDescent="0.2">
      <c r="B291" s="54"/>
      <c r="D291" s="54"/>
      <c r="E291" s="54"/>
      <c r="F291" s="54"/>
    </row>
    <row r="292" spans="1:6" x14ac:dyDescent="0.2">
      <c r="B292" s="54"/>
      <c r="D292" s="54"/>
      <c r="E292" s="54"/>
      <c r="F292" s="54"/>
    </row>
    <row r="293" spans="1:6" x14ac:dyDescent="0.2">
      <c r="B293" s="54"/>
      <c r="D293" s="54"/>
      <c r="E293" s="54"/>
      <c r="F293" s="54"/>
    </row>
    <row r="294" spans="1:6" x14ac:dyDescent="0.2">
      <c r="B294" s="54"/>
      <c r="E294" s="54"/>
      <c r="F294" s="54"/>
    </row>
    <row r="295" spans="1:6" x14ac:dyDescent="0.2">
      <c r="B295" s="54"/>
      <c r="E295" s="54"/>
      <c r="F295" s="54"/>
    </row>
    <row r="296" spans="1:6" x14ac:dyDescent="0.2">
      <c r="B296" s="54"/>
      <c r="D296" s="54"/>
      <c r="E296" s="54"/>
      <c r="F296" s="54"/>
    </row>
    <row r="297" spans="1:6" x14ac:dyDescent="0.2">
      <c r="B297" s="54"/>
      <c r="D297" s="54"/>
      <c r="E297" s="54"/>
      <c r="F297" s="54"/>
    </row>
    <row r="298" spans="1:6" x14ac:dyDescent="0.2">
      <c r="B298" s="54"/>
      <c r="D298" s="54"/>
      <c r="E298" s="54"/>
      <c r="F298" s="54"/>
    </row>
    <row r="299" spans="1:6" x14ac:dyDescent="0.2">
      <c r="B299" s="54"/>
      <c r="E299" s="54"/>
      <c r="F299" s="54"/>
    </row>
    <row r="300" spans="1:6" x14ac:dyDescent="0.2">
      <c r="B300" s="54"/>
      <c r="D300" s="54"/>
      <c r="E300" s="54"/>
      <c r="F300" s="54"/>
    </row>
    <row r="301" spans="1:6" x14ac:dyDescent="0.2">
      <c r="A301" t="s">
        <v>84</v>
      </c>
      <c r="B301" s="54">
        <v>2.6540996970000001E-5</v>
      </c>
      <c r="C301" s="9">
        <v>2.6404155279999999E-5</v>
      </c>
      <c r="D301">
        <v>3.032207088E-2</v>
      </c>
      <c r="E301" s="54">
        <v>2.3329791459999999E-5</v>
      </c>
      <c r="F301" s="54">
        <v>4.8337796099999997E-5</v>
      </c>
    </row>
    <row r="302" spans="1:6" x14ac:dyDescent="0.2">
      <c r="A302" t="s">
        <v>73</v>
      </c>
      <c r="B302">
        <v>0.1162388154</v>
      </c>
      <c r="C302" s="9">
        <v>0.14573917250000001</v>
      </c>
      <c r="D302">
        <v>1.8376881639999999E-4</v>
      </c>
      <c r="E302">
        <v>0.28976899039999998</v>
      </c>
      <c r="F302">
        <v>3.3510107150000001</v>
      </c>
    </row>
    <row r="303" spans="1:6" x14ac:dyDescent="0.2">
      <c r="A303" t="s">
        <v>74</v>
      </c>
      <c r="B303" s="54">
        <v>6.759330379E-6</v>
      </c>
      <c r="C303" s="9">
        <v>7.432473633E-6</v>
      </c>
      <c r="D303" s="54">
        <v>1.1452316490000001E-5</v>
      </c>
      <c r="E303" s="54">
        <v>6.4322502740000001E-6</v>
      </c>
      <c r="F303" s="54">
        <v>6.5228763179999997E-6</v>
      </c>
    </row>
    <row r="304" spans="1:6" x14ac:dyDescent="0.2">
      <c r="A304" t="s">
        <v>75</v>
      </c>
      <c r="B304" s="54">
        <v>0.88536357070000005</v>
      </c>
      <c r="C304" s="9">
        <v>1.297950027</v>
      </c>
      <c r="D304">
        <v>0.3530547128</v>
      </c>
      <c r="E304" s="54">
        <v>0.750250105</v>
      </c>
      <c r="F304" s="54">
        <v>29.160648470000002</v>
      </c>
    </row>
    <row r="305" spans="1:6" x14ac:dyDescent="0.2">
      <c r="A305" t="s">
        <v>76</v>
      </c>
      <c r="B305" s="54">
        <v>2.2655723039999999E-5</v>
      </c>
      <c r="C305" s="9">
        <v>2.5141148489999998E-5</v>
      </c>
      <c r="D305">
        <v>0.31365607499999998</v>
      </c>
      <c r="E305" s="54">
        <v>1.9557271930000001E-5</v>
      </c>
      <c r="F305" s="54">
        <v>4.482339352E-5</v>
      </c>
    </row>
    <row r="306" spans="1:6" x14ac:dyDescent="0.2">
      <c r="A306" t="s">
        <v>70</v>
      </c>
      <c r="B306" s="54">
        <v>0.58860339900000003</v>
      </c>
      <c r="C306" s="9">
        <v>0.86291490950000005</v>
      </c>
      <c r="D306">
        <v>1.028075672E-3</v>
      </c>
      <c r="E306" s="54">
        <v>0.49874562179999998</v>
      </c>
      <c r="F306" s="54">
        <v>19.38768134</v>
      </c>
    </row>
    <row r="307" spans="1:6" x14ac:dyDescent="0.2">
      <c r="A307" t="s">
        <v>71</v>
      </c>
      <c r="B307" s="54">
        <v>2.0039181670000001E-3</v>
      </c>
      <c r="C307" s="9">
        <v>2.9265385399999998E-3</v>
      </c>
      <c r="D307">
        <v>7.9409573580000001E-4</v>
      </c>
      <c r="E307" s="54">
        <v>1.7248284360000001E-3</v>
      </c>
      <c r="F307" s="54">
        <v>6.5300420380000002E-2</v>
      </c>
    </row>
    <row r="308" spans="1:6" x14ac:dyDescent="0.2">
      <c r="A308" t="s">
        <v>85</v>
      </c>
      <c r="B308" s="54">
        <v>-1.1282084900000001E-5</v>
      </c>
      <c r="C308" s="9">
        <v>-1.099836068E-5</v>
      </c>
      <c r="E308" s="54">
        <v>-1.463698761E-5</v>
      </c>
      <c r="F308" s="54">
        <v>-1.35544332E-5</v>
      </c>
    </row>
    <row r="309" spans="1:6" x14ac:dyDescent="0.2">
      <c r="A309" t="s">
        <v>86</v>
      </c>
      <c r="B309" s="54">
        <v>-1.036709444E-5</v>
      </c>
      <c r="C309" s="9">
        <v>-9.9406423790000007E-6</v>
      </c>
      <c r="E309" s="54">
        <v>-1.248146867E-5</v>
      </c>
      <c r="F309" s="54">
        <v>-1.289732883E-5</v>
      </c>
    </row>
    <row r="310" spans="1:6" x14ac:dyDescent="0.2">
      <c r="A310" t="s">
        <v>89</v>
      </c>
      <c r="B310" s="54">
        <v>-5.3287948420000003E-6</v>
      </c>
      <c r="C310" s="9">
        <v>-5.3214981809999999E-6</v>
      </c>
      <c r="E310" s="54">
        <v>-5.7266748919999997E-6</v>
      </c>
      <c r="F310" s="54">
        <v>-5.4006368859999998E-6</v>
      </c>
    </row>
    <row r="311" spans="1:6" x14ac:dyDescent="0.2">
      <c r="A311" t="s">
        <v>87</v>
      </c>
      <c r="B311">
        <v>-3.0456415570000002</v>
      </c>
      <c r="C311" s="9">
        <v>-1.027156612</v>
      </c>
      <c r="E311">
        <v>-11.20364725</v>
      </c>
      <c r="F311">
        <v>-34.192788059999998</v>
      </c>
    </row>
    <row r="312" spans="1:6" x14ac:dyDescent="0.2">
      <c r="A312" t="s">
        <v>88</v>
      </c>
      <c r="B312">
        <v>3.0472915340000002</v>
      </c>
      <c r="C312" s="9">
        <v>1.0297804589999999</v>
      </c>
      <c r="E312">
        <v>14.41305094</v>
      </c>
      <c r="F312">
        <v>34.194538940000001</v>
      </c>
    </row>
    <row r="313" spans="1:6" x14ac:dyDescent="0.2">
      <c r="A313" t="s">
        <v>77</v>
      </c>
      <c r="B313">
        <v>-5.8726363099999995E-4</v>
      </c>
      <c r="C313" s="9">
        <v>-1.4095357320000001E-3</v>
      </c>
      <c r="E313">
        <v>-1.622961017E-3</v>
      </c>
      <c r="F313">
        <v>-6.5174971160000003E-4</v>
      </c>
    </row>
    <row r="314" spans="1:6" x14ac:dyDescent="0.2">
      <c r="A314" t="s">
        <v>78</v>
      </c>
      <c r="B314">
        <v>-9.9337355200000005E-4</v>
      </c>
      <c r="C314" s="9">
        <v>-1.162296252E-3</v>
      </c>
      <c r="E314">
        <v>-3.2076988809999998</v>
      </c>
      <c r="F314">
        <v>-1.0337995469999999E-3</v>
      </c>
    </row>
    <row r="315" spans="1:6" x14ac:dyDescent="0.2">
      <c r="A315" t="s">
        <v>79</v>
      </c>
      <c r="B315" s="54">
        <v>-3.0893561269999998E-6</v>
      </c>
      <c r="C315" s="9">
        <v>-3.0896039260000001E-6</v>
      </c>
      <c r="E315" s="54">
        <v>-3.439745071E-6</v>
      </c>
      <c r="F315" s="54">
        <v>-3.4205073879999998E-6</v>
      </c>
    </row>
    <row r="316" spans="1:6" x14ac:dyDescent="0.2">
      <c r="A316" t="s">
        <v>80</v>
      </c>
      <c r="B316" s="54">
        <v>-1.3193035810000001E-5</v>
      </c>
      <c r="C316" s="9">
        <v>-1.3257778629999999E-5</v>
      </c>
      <c r="E316" s="54">
        <v>-1.6151838699999999E-5</v>
      </c>
      <c r="F316" s="54">
        <v>-1.462285182E-5</v>
      </c>
    </row>
    <row r="317" spans="1:6" x14ac:dyDescent="0.2">
      <c r="A317" t="s">
        <v>81</v>
      </c>
      <c r="B317" s="54">
        <v>-5.3633815929999998E-6</v>
      </c>
      <c r="C317" s="9">
        <v>-5.3236603590000003E-6</v>
      </c>
      <c r="E317" s="54">
        <v>-5.9204799079999999E-6</v>
      </c>
      <c r="F317" s="54">
        <v>-5.495651546E-6</v>
      </c>
    </row>
    <row r="318" spans="1:6" x14ac:dyDescent="0.2">
      <c r="A318" t="s">
        <v>82</v>
      </c>
      <c r="B318" s="54">
        <v>-1.7410010129999999E-5</v>
      </c>
      <c r="C318" s="9">
        <v>-1.868669643E-5</v>
      </c>
      <c r="E318" s="54">
        <v>-1.8418435409999998E-5</v>
      </c>
      <c r="F318" s="54">
        <v>-1.8115902860000001E-5</v>
      </c>
    </row>
    <row r="319" spans="1:6" x14ac:dyDescent="0.2">
      <c r="A319" t="s">
        <v>90</v>
      </c>
      <c r="C319" s="9">
        <v>0.12968067480000001</v>
      </c>
      <c r="E319">
        <v>0.40861042939999997</v>
      </c>
      <c r="F319">
        <v>0.44394892949999998</v>
      </c>
    </row>
    <row r="320" spans="1:6" x14ac:dyDescent="0.2">
      <c r="A320" t="s">
        <v>91</v>
      </c>
      <c r="C320" s="9">
        <v>0.79834120109999995</v>
      </c>
      <c r="E320">
        <v>2.5226567019999999</v>
      </c>
      <c r="F320">
        <v>2.727999611</v>
      </c>
    </row>
    <row r="321" spans="1:6" x14ac:dyDescent="0.2">
      <c r="A321" t="s">
        <v>92</v>
      </c>
      <c r="B321" s="54">
        <v>-7.9368739859999996E-6</v>
      </c>
      <c r="C321" s="9">
        <v>-1.31338549E-5</v>
      </c>
      <c r="E321" s="54">
        <v>-1.3042284529999999E-5</v>
      </c>
      <c r="F321" s="54">
        <v>-1.3656824339999999E-5</v>
      </c>
    </row>
    <row r="322" spans="1:6" x14ac:dyDescent="0.2">
      <c r="A322" t="s">
        <v>93</v>
      </c>
      <c r="B322" s="54">
        <v>-5.573218386E-5</v>
      </c>
      <c r="C322" s="9">
        <v>-0.82271523560000004</v>
      </c>
      <c r="E322">
        <v>-2.8472456479999999</v>
      </c>
      <c r="F322">
        <v>-2.6523592909999998</v>
      </c>
    </row>
    <row r="323" spans="1:6" x14ac:dyDescent="0.2">
      <c r="A323" t="s">
        <v>94</v>
      </c>
      <c r="B323" s="54">
        <v>-5.0074376420000003E-5</v>
      </c>
      <c r="C323" s="9">
        <v>-2.3939553639999999E-4</v>
      </c>
      <c r="E323">
        <v>-2.140768825E-4</v>
      </c>
      <c r="F323">
        <v>-1.992571793E-4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1E8A9-3E4D-4BE6-A4EC-229C9E2E1ED4}">
  <sheetPr>
    <tabColor rgb="FF92D050"/>
  </sheetPr>
  <dimension ref="A2:T323"/>
  <sheetViews>
    <sheetView topLeftCell="A7" workbookViewId="0">
      <selection activeCell="A24" sqref="A24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</cols>
  <sheetData>
    <row r="2" spans="1:20" x14ac:dyDescent="0.2">
      <c r="A2" s="8" t="s">
        <v>41</v>
      </c>
      <c r="B2" s="8"/>
      <c r="C2" s="19"/>
      <c r="D2" s="4"/>
      <c r="E2" s="4"/>
      <c r="F2" s="4"/>
      <c r="G2" s="4"/>
      <c r="H2" s="4"/>
    </row>
    <row r="3" spans="1:20" ht="16" thickBot="1" x14ac:dyDescent="0.25">
      <c r="A3" s="32"/>
      <c r="B3" s="32"/>
    </row>
    <row r="4" spans="1:20" x14ac:dyDescent="0.2">
      <c r="A4" s="42" t="s">
        <v>45</v>
      </c>
      <c r="B4" s="33">
        <f>SUMIF($S$11:$S$300,$A4,B$11:B$300)</f>
        <v>-16.808921419625129</v>
      </c>
      <c r="C4" s="33">
        <f t="shared" ref="C4:N5" si="0">SUMIF($S$11:$S$300,$A4,C$11:C$300)</f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4"/>
      <c r="P4" s="34"/>
      <c r="Q4" s="34"/>
      <c r="R4" s="35"/>
    </row>
    <row r="5" spans="1:20" x14ac:dyDescent="0.2">
      <c r="A5" s="43" t="s">
        <v>8</v>
      </c>
      <c r="B5" s="36">
        <f>SUMIF($S$11:$S$300,$A5,B$11:B$300)</f>
        <v>16.808920911200001</v>
      </c>
      <c r="C5" s="36">
        <f t="shared" si="0"/>
        <v>0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7"/>
      <c r="P5" s="37"/>
      <c r="Q5" s="37"/>
      <c r="R5" s="38"/>
    </row>
    <row r="6" spans="1:20" ht="16" thickBot="1" x14ac:dyDescent="0.25">
      <c r="A6" s="44" t="s">
        <v>46</v>
      </c>
      <c r="B6" s="39">
        <f>SUM(B4:B5)</f>
        <v>-5.0842512777649063E-7</v>
      </c>
      <c r="C6" s="39">
        <f t="shared" ref="C6:N6" si="1">SUM(C4:C5)</f>
        <v>0</v>
      </c>
      <c r="D6" s="39">
        <f t="shared" si="1"/>
        <v>0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40"/>
      <c r="P6" s="40"/>
      <c r="Q6" s="40"/>
      <c r="R6" s="41"/>
    </row>
    <row r="7" spans="1:20" x14ac:dyDescent="0.2">
      <c r="A7" s="32"/>
      <c r="B7" s="32"/>
    </row>
    <row r="9" spans="1:20" s="27" customFormat="1" x14ac:dyDescent="0.2">
      <c r="A9" s="27" t="s">
        <v>40</v>
      </c>
      <c r="B9" s="27" t="s">
        <v>498</v>
      </c>
      <c r="C9" s="28"/>
    </row>
    <row r="10" spans="1:20" s="29" customFormat="1" x14ac:dyDescent="0.2">
      <c r="A10" s="27" t="s">
        <v>10</v>
      </c>
      <c r="C10" s="30"/>
    </row>
    <row r="11" spans="1:20" x14ac:dyDescent="0.2">
      <c r="A11" t="s">
        <v>8740</v>
      </c>
      <c r="B11" s="9">
        <v>3.0207825690000001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IF(SUM(B11:N11)&gt;0,"Consumption","Production")</f>
        <v>Consumption</v>
      </c>
      <c r="T11" s="9"/>
    </row>
    <row r="12" spans="1:20" x14ac:dyDescent="0.2">
      <c r="A12" t="s">
        <v>8779</v>
      </c>
      <c r="B12" s="9">
        <v>12.229114989999999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2">IF(SUM(B12:N12)&gt;0,"Consumption","Production")</f>
        <v>Consumption</v>
      </c>
      <c r="T12" s="9"/>
    </row>
    <row r="13" spans="1:20" x14ac:dyDescent="0.2">
      <c r="A13" t="s">
        <v>8780</v>
      </c>
      <c r="B13" s="9">
        <v>0.32214373819999997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2"/>
        <v>Consumption</v>
      </c>
      <c r="T13" s="9"/>
    </row>
    <row r="14" spans="1:20" x14ac:dyDescent="0.2">
      <c r="A14" t="s">
        <v>8583</v>
      </c>
      <c r="B14" s="9">
        <v>-1.8085249130000002E-2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2"/>
        <v>Production</v>
      </c>
      <c r="T14" s="9"/>
    </row>
    <row r="15" spans="1:20" x14ac:dyDescent="0.2">
      <c r="A15" t="s">
        <v>9315</v>
      </c>
      <c r="B15" s="9">
        <v>1.134180744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2"/>
        <v>Consumption</v>
      </c>
      <c r="T15" s="9"/>
    </row>
    <row r="16" spans="1:20" x14ac:dyDescent="0.2">
      <c r="A16" t="s">
        <v>8692</v>
      </c>
      <c r="B16" s="9">
        <v>-0.32201773620000002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2"/>
        <v>Production</v>
      </c>
      <c r="T16" s="9"/>
    </row>
    <row r="17" spans="1:20" x14ac:dyDescent="0.2">
      <c r="A17" t="s">
        <v>440</v>
      </c>
      <c r="B17" s="9">
        <v>-1.026256261E-2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2"/>
        <v>Production</v>
      </c>
      <c r="T17" s="9"/>
    </row>
    <row r="18" spans="1:20" x14ac:dyDescent="0.2">
      <c r="A18" t="s">
        <v>8921</v>
      </c>
      <c r="B18" s="9">
        <v>0.10269887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2"/>
        <v>Consumption</v>
      </c>
      <c r="T18" s="9"/>
    </row>
    <row r="19" spans="1:20" x14ac:dyDescent="0.2">
      <c r="A19" t="s">
        <v>414</v>
      </c>
      <c r="B19" s="9">
        <v>-1.134180744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2"/>
        <v>Production</v>
      </c>
      <c r="T19" s="9"/>
    </row>
    <row r="20" spans="1:20" x14ac:dyDescent="0.2">
      <c r="A20" t="s">
        <v>415</v>
      </c>
      <c r="B20" s="9">
        <v>-1.026256261E-2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2"/>
        <v>Production</v>
      </c>
      <c r="T20" s="9"/>
    </row>
    <row r="21" spans="1:20" x14ac:dyDescent="0.2">
      <c r="A21" t="s">
        <v>416</v>
      </c>
      <c r="B21" s="9">
        <v>-3.8161714529999997E-5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2"/>
        <v>Production</v>
      </c>
      <c r="T21" s="9"/>
    </row>
    <row r="22" spans="1:20" x14ac:dyDescent="0.2">
      <c r="A22" t="s">
        <v>8926</v>
      </c>
      <c r="B22" s="9">
        <v>-1.0584509729999999E-4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2"/>
        <v>Production</v>
      </c>
      <c r="T22" s="9"/>
    </row>
    <row r="23" spans="1:20" x14ac:dyDescent="0.2">
      <c r="A23" t="s">
        <v>8927</v>
      </c>
      <c r="B23" s="9">
        <v>-2.0285151819999999E-5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2"/>
        <v>Production</v>
      </c>
      <c r="T23" s="9"/>
    </row>
    <row r="24" spans="1:20" x14ac:dyDescent="0.2">
      <c r="A24" t="s">
        <v>417</v>
      </c>
      <c r="B24" s="9">
        <v>-0.10266588760000001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2"/>
        <v>Production</v>
      </c>
      <c r="T24" s="9"/>
    </row>
    <row r="25" spans="1:20" x14ac:dyDescent="0.2">
      <c r="A25" t="s">
        <v>418</v>
      </c>
      <c r="B25" s="9">
        <v>-3.3067938320000001E-5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2"/>
        <v>Production</v>
      </c>
      <c r="T25" s="9"/>
    </row>
    <row r="26" spans="1:20" x14ac:dyDescent="0.2">
      <c r="A26" t="s">
        <v>8599</v>
      </c>
      <c r="B26" s="9">
        <v>-3.0026473579999999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2"/>
        <v>Production</v>
      </c>
      <c r="T26" s="9"/>
    </row>
    <row r="27" spans="1:20" x14ac:dyDescent="0.2">
      <c r="A27" t="s">
        <v>8627</v>
      </c>
      <c r="B27" s="9">
        <v>-5.0089573159999999E-5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2"/>
        <v>Production</v>
      </c>
      <c r="T27" s="9"/>
    </row>
    <row r="28" spans="1:20" x14ac:dyDescent="0.2">
      <c r="A28" t="s">
        <v>8600</v>
      </c>
      <c r="B28" s="9">
        <v>-12.208551870000001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2"/>
        <v>Production</v>
      </c>
      <c r="T28" s="9"/>
    </row>
    <row r="29" spans="1:20" x14ac:dyDescent="0.2">
      <c r="B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2"/>
        <v>Production</v>
      </c>
      <c r="T29" s="9"/>
    </row>
    <row r="30" spans="1:20" x14ac:dyDescent="0.2">
      <c r="B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2"/>
        <v>Production</v>
      </c>
      <c r="T30" s="9"/>
    </row>
    <row r="31" spans="1:20" x14ac:dyDescent="0.2">
      <c r="B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2"/>
        <v>Production</v>
      </c>
      <c r="T31" s="9"/>
    </row>
    <row r="32" spans="1:20" x14ac:dyDescent="0.2">
      <c r="B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2"/>
        <v>Production</v>
      </c>
      <c r="T32" s="9"/>
    </row>
    <row r="33" spans="2:20" x14ac:dyDescent="0.2">
      <c r="B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2"/>
        <v>Production</v>
      </c>
      <c r="T33" s="9"/>
    </row>
    <row r="34" spans="2:20" x14ac:dyDescent="0.2">
      <c r="B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2"/>
        <v>Production</v>
      </c>
      <c r="T34" s="9"/>
    </row>
    <row r="35" spans="2:20" x14ac:dyDescent="0.2">
      <c r="B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2"/>
        <v>Production</v>
      </c>
      <c r="T35" s="9"/>
    </row>
    <row r="36" spans="2:20" x14ac:dyDescent="0.2">
      <c r="B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2"/>
        <v>Production</v>
      </c>
      <c r="T36" s="9"/>
    </row>
    <row r="37" spans="2:20" x14ac:dyDescent="0.2">
      <c r="B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2"/>
        <v>Production</v>
      </c>
      <c r="T37" s="9"/>
    </row>
    <row r="38" spans="2:20" x14ac:dyDescent="0.2">
      <c r="B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2"/>
        <v>Production</v>
      </c>
      <c r="T38" s="9"/>
    </row>
    <row r="39" spans="2:20" x14ac:dyDescent="0.2">
      <c r="B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2"/>
        <v>Production</v>
      </c>
      <c r="T39" s="9"/>
    </row>
    <row r="40" spans="2:20" x14ac:dyDescent="0.2">
      <c r="B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2"/>
        <v>Production</v>
      </c>
      <c r="T40" s="9"/>
    </row>
    <row r="41" spans="2:20" x14ac:dyDescent="0.2">
      <c r="B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2"/>
        <v>Production</v>
      </c>
      <c r="T41" s="9"/>
    </row>
    <row r="42" spans="2:20" x14ac:dyDescent="0.2">
      <c r="B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2"/>
        <v>Production</v>
      </c>
      <c r="T42" s="9"/>
    </row>
    <row r="43" spans="2:20" x14ac:dyDescent="0.2">
      <c r="B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2"/>
        <v>Production</v>
      </c>
      <c r="T43" s="9"/>
    </row>
    <row r="44" spans="2:20" x14ac:dyDescent="0.2">
      <c r="B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2"/>
        <v>Production</v>
      </c>
      <c r="T44" s="9"/>
    </row>
    <row r="45" spans="2:20" x14ac:dyDescent="0.2">
      <c r="B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2"/>
        <v>Production</v>
      </c>
      <c r="T45" s="9"/>
    </row>
    <row r="46" spans="2:20" x14ac:dyDescent="0.2">
      <c r="B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2"/>
        <v>Production</v>
      </c>
      <c r="T46" s="9"/>
    </row>
    <row r="47" spans="2:20" x14ac:dyDescent="0.2">
      <c r="B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2"/>
        <v>Production</v>
      </c>
      <c r="T47" s="9"/>
    </row>
    <row r="48" spans="2:20" x14ac:dyDescent="0.2">
      <c r="B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2"/>
        <v>Production</v>
      </c>
      <c r="T48" s="9"/>
    </row>
    <row r="49" spans="2:20" x14ac:dyDescent="0.2">
      <c r="B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2"/>
        <v>Production</v>
      </c>
      <c r="T49" s="9"/>
    </row>
    <row r="50" spans="2:20" x14ac:dyDescent="0.2">
      <c r="B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2"/>
        <v>Production</v>
      </c>
      <c r="T50" s="9"/>
    </row>
    <row r="51" spans="2:20" x14ac:dyDescent="0.2">
      <c r="B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2"/>
        <v>Production</v>
      </c>
      <c r="T51" s="9"/>
    </row>
    <row r="52" spans="2:20" x14ac:dyDescent="0.2">
      <c r="B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2"/>
        <v>Production</v>
      </c>
      <c r="T52" s="9"/>
    </row>
    <row r="53" spans="2:20" x14ac:dyDescent="0.2">
      <c r="B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2"/>
        <v>Production</v>
      </c>
      <c r="T53" s="9"/>
    </row>
    <row r="54" spans="2:20" x14ac:dyDescent="0.2">
      <c r="B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2"/>
        <v>Production</v>
      </c>
      <c r="T54" s="9"/>
    </row>
    <row r="55" spans="2:20" x14ac:dyDescent="0.2">
      <c r="B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2"/>
        <v>Production</v>
      </c>
      <c r="T55" s="9"/>
    </row>
    <row r="56" spans="2:20" x14ac:dyDescent="0.2">
      <c r="B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2"/>
        <v>Production</v>
      </c>
      <c r="T56" s="9"/>
    </row>
    <row r="57" spans="2:20" x14ac:dyDescent="0.2">
      <c r="B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2"/>
        <v>Production</v>
      </c>
      <c r="T57" s="9"/>
    </row>
    <row r="58" spans="2:20" x14ac:dyDescent="0.2">
      <c r="B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2"/>
        <v>Production</v>
      </c>
      <c r="T58" s="9"/>
    </row>
    <row r="59" spans="2:20" x14ac:dyDescent="0.2">
      <c r="B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2"/>
        <v>Production</v>
      </c>
      <c r="T59" s="9"/>
    </row>
    <row r="60" spans="2:20" x14ac:dyDescent="0.2">
      <c r="B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2"/>
        <v>Production</v>
      </c>
      <c r="T60" s="9"/>
    </row>
    <row r="61" spans="2:20" x14ac:dyDescent="0.2">
      <c r="B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2"/>
        <v>Production</v>
      </c>
      <c r="T61" s="9"/>
    </row>
    <row r="62" spans="2:20" x14ac:dyDescent="0.2">
      <c r="B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2"/>
        <v>Production</v>
      </c>
      <c r="T62" s="9"/>
    </row>
    <row r="63" spans="2:20" x14ac:dyDescent="0.2">
      <c r="B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2"/>
        <v>Production</v>
      </c>
      <c r="T63" s="9"/>
    </row>
    <row r="64" spans="2:20" x14ac:dyDescent="0.2">
      <c r="B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2"/>
        <v>Production</v>
      </c>
      <c r="T64" s="9"/>
    </row>
    <row r="65" spans="2:20" x14ac:dyDescent="0.2">
      <c r="B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2"/>
        <v>Production</v>
      </c>
      <c r="T65" s="9"/>
    </row>
    <row r="66" spans="2:20" x14ac:dyDescent="0.2">
      <c r="B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2"/>
        <v>Production</v>
      </c>
      <c r="T66" s="9"/>
    </row>
    <row r="67" spans="2:20" x14ac:dyDescent="0.2">
      <c r="B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2"/>
        <v>Production</v>
      </c>
      <c r="T67" s="9"/>
    </row>
    <row r="68" spans="2:20" x14ac:dyDescent="0.2">
      <c r="B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2"/>
        <v>Production</v>
      </c>
      <c r="T68" s="9"/>
    </row>
    <row r="69" spans="2:20" x14ac:dyDescent="0.2">
      <c r="B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2"/>
        <v>Production</v>
      </c>
      <c r="T69" s="9"/>
    </row>
    <row r="70" spans="2:20" x14ac:dyDescent="0.2">
      <c r="B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2"/>
        <v>Production</v>
      </c>
      <c r="T70" s="9"/>
    </row>
    <row r="71" spans="2:20" x14ac:dyDescent="0.2">
      <c r="B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2"/>
        <v>Production</v>
      </c>
      <c r="T71" s="9"/>
    </row>
    <row r="72" spans="2:20" x14ac:dyDescent="0.2">
      <c r="B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2"/>
        <v>Production</v>
      </c>
      <c r="T72" s="9"/>
    </row>
    <row r="73" spans="2:20" x14ac:dyDescent="0.2">
      <c r="B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2"/>
        <v>Production</v>
      </c>
      <c r="T73" s="9"/>
    </row>
    <row r="74" spans="2:20" x14ac:dyDescent="0.2">
      <c r="B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2"/>
        <v>Production</v>
      </c>
      <c r="T74" s="9"/>
    </row>
    <row r="75" spans="2:20" x14ac:dyDescent="0.2">
      <c r="B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2"/>
        <v>Production</v>
      </c>
      <c r="T75" s="9"/>
    </row>
    <row r="76" spans="2:20" x14ac:dyDescent="0.2">
      <c r="B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3">IF(SUM(B76:N76)&gt;0,"Consumption","Production")</f>
        <v>Production</v>
      </c>
      <c r="T76" s="9"/>
    </row>
    <row r="77" spans="2:20" x14ac:dyDescent="0.2">
      <c r="B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3"/>
        <v>Production</v>
      </c>
      <c r="T77" s="9"/>
    </row>
    <row r="78" spans="2:20" x14ac:dyDescent="0.2">
      <c r="B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3"/>
        <v>Production</v>
      </c>
      <c r="T78" s="9"/>
    </row>
    <row r="79" spans="2:20" x14ac:dyDescent="0.2">
      <c r="B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3"/>
        <v>Production</v>
      </c>
      <c r="T79" s="9"/>
    </row>
    <row r="80" spans="2:20" x14ac:dyDescent="0.2">
      <c r="B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3"/>
        <v>Production</v>
      </c>
      <c r="T80" s="9"/>
    </row>
    <row r="81" spans="2:20" x14ac:dyDescent="0.2">
      <c r="B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3"/>
        <v>Production</v>
      </c>
      <c r="T81" s="9"/>
    </row>
    <row r="82" spans="2:20" x14ac:dyDescent="0.2">
      <c r="B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3"/>
        <v>Production</v>
      </c>
      <c r="T82" s="9"/>
    </row>
    <row r="83" spans="2:20" x14ac:dyDescent="0.2">
      <c r="B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3"/>
        <v>Production</v>
      </c>
      <c r="T83" s="9"/>
    </row>
    <row r="84" spans="2:20" x14ac:dyDescent="0.2">
      <c r="B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3"/>
        <v>Production</v>
      </c>
      <c r="T84" s="9"/>
    </row>
    <row r="85" spans="2:20" x14ac:dyDescent="0.2">
      <c r="B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3"/>
        <v>Production</v>
      </c>
      <c r="T85" s="9"/>
    </row>
    <row r="86" spans="2:20" x14ac:dyDescent="0.2">
      <c r="B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3"/>
        <v>Production</v>
      </c>
      <c r="T86" s="9"/>
    </row>
    <row r="87" spans="2:20" x14ac:dyDescent="0.2">
      <c r="B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3"/>
        <v>Production</v>
      </c>
      <c r="T87" s="9"/>
    </row>
    <row r="88" spans="2:20" x14ac:dyDescent="0.2">
      <c r="B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3"/>
        <v>Production</v>
      </c>
      <c r="T88" s="9"/>
    </row>
    <row r="89" spans="2:20" x14ac:dyDescent="0.2">
      <c r="B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3"/>
        <v>Production</v>
      </c>
      <c r="T89" s="9"/>
    </row>
    <row r="90" spans="2:20" x14ac:dyDescent="0.2">
      <c r="B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3"/>
        <v>Production</v>
      </c>
      <c r="T90" s="9"/>
    </row>
    <row r="91" spans="2:20" x14ac:dyDescent="0.2">
      <c r="B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3"/>
        <v>Production</v>
      </c>
      <c r="T91" s="9"/>
    </row>
    <row r="92" spans="2:20" x14ac:dyDescent="0.2">
      <c r="B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3"/>
        <v>Production</v>
      </c>
      <c r="T92" s="9"/>
    </row>
    <row r="93" spans="2:20" x14ac:dyDescent="0.2">
      <c r="B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3"/>
        <v>Production</v>
      </c>
      <c r="T93" s="9"/>
    </row>
    <row r="94" spans="2:20" x14ac:dyDescent="0.2">
      <c r="B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3"/>
        <v>Production</v>
      </c>
      <c r="T94" s="9"/>
    </row>
    <row r="95" spans="2:20" x14ac:dyDescent="0.2">
      <c r="B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3"/>
        <v>Production</v>
      </c>
      <c r="T95" s="9"/>
    </row>
    <row r="96" spans="2:20" x14ac:dyDescent="0.2">
      <c r="B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3"/>
        <v>Production</v>
      </c>
      <c r="T96" s="9"/>
    </row>
    <row r="97" spans="2:20" x14ac:dyDescent="0.2">
      <c r="B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3"/>
        <v>Production</v>
      </c>
      <c r="T97" s="9"/>
    </row>
    <row r="98" spans="2:20" x14ac:dyDescent="0.2">
      <c r="B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3"/>
        <v>Production</v>
      </c>
      <c r="T98" s="9"/>
    </row>
    <row r="99" spans="2:20" x14ac:dyDescent="0.2">
      <c r="B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3"/>
        <v>Production</v>
      </c>
      <c r="T99" s="9"/>
    </row>
    <row r="100" spans="2:20" x14ac:dyDescent="0.2">
      <c r="B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3"/>
        <v>Production</v>
      </c>
      <c r="T100" s="9"/>
    </row>
    <row r="101" spans="2:20" x14ac:dyDescent="0.2">
      <c r="B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3"/>
        <v>Production</v>
      </c>
      <c r="T101" s="9"/>
    </row>
    <row r="102" spans="2:20" x14ac:dyDescent="0.2">
      <c r="B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3"/>
        <v>Production</v>
      </c>
      <c r="T102" s="9"/>
    </row>
    <row r="103" spans="2:20" x14ac:dyDescent="0.2">
      <c r="B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3"/>
        <v>Production</v>
      </c>
      <c r="T103" s="9"/>
    </row>
    <row r="104" spans="2:20" x14ac:dyDescent="0.2">
      <c r="B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3"/>
        <v>Production</v>
      </c>
      <c r="T104" s="9"/>
    </row>
    <row r="105" spans="2:20" x14ac:dyDescent="0.2">
      <c r="B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3"/>
        <v>Production</v>
      </c>
      <c r="T105" s="9"/>
    </row>
    <row r="106" spans="2:20" x14ac:dyDescent="0.2">
      <c r="B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3"/>
        <v>Production</v>
      </c>
      <c r="T106" s="9"/>
    </row>
    <row r="107" spans="2:20" x14ac:dyDescent="0.2">
      <c r="B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3"/>
        <v>Production</v>
      </c>
      <c r="T107" s="9"/>
    </row>
    <row r="108" spans="2:20" x14ac:dyDescent="0.2">
      <c r="B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3"/>
        <v>Production</v>
      </c>
      <c r="T108" s="9"/>
    </row>
    <row r="109" spans="2:20" x14ac:dyDescent="0.2">
      <c r="B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3"/>
        <v>Production</v>
      </c>
      <c r="T109" s="9"/>
    </row>
    <row r="110" spans="2:20" x14ac:dyDescent="0.2">
      <c r="B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3"/>
        <v>Production</v>
      </c>
      <c r="T110" s="9"/>
    </row>
    <row r="111" spans="2:20" x14ac:dyDescent="0.2">
      <c r="B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3"/>
        <v>Production</v>
      </c>
      <c r="T111" s="9"/>
    </row>
    <row r="112" spans="2:20" x14ac:dyDescent="0.2">
      <c r="B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3"/>
        <v>Production</v>
      </c>
      <c r="T112" s="9"/>
    </row>
    <row r="113" spans="2:20" x14ac:dyDescent="0.2">
      <c r="B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3"/>
        <v>Production</v>
      </c>
      <c r="T113" s="9"/>
    </row>
    <row r="114" spans="2:20" x14ac:dyDescent="0.2">
      <c r="B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3"/>
        <v>Production</v>
      </c>
      <c r="T114" s="9"/>
    </row>
    <row r="115" spans="2:20" x14ac:dyDescent="0.2">
      <c r="B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3"/>
        <v>Production</v>
      </c>
      <c r="T115" s="9"/>
    </row>
    <row r="116" spans="2:20" x14ac:dyDescent="0.2">
      <c r="B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3"/>
        <v>Production</v>
      </c>
      <c r="T116" s="9"/>
    </row>
    <row r="117" spans="2:20" x14ac:dyDescent="0.2">
      <c r="B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3"/>
        <v>Production</v>
      </c>
      <c r="T117" s="9"/>
    </row>
    <row r="118" spans="2:20" x14ac:dyDescent="0.2">
      <c r="B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3"/>
        <v>Production</v>
      </c>
      <c r="T118" s="9"/>
    </row>
    <row r="119" spans="2:20" x14ac:dyDescent="0.2">
      <c r="B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3"/>
        <v>Production</v>
      </c>
      <c r="T119" s="9"/>
    </row>
    <row r="120" spans="2:20" x14ac:dyDescent="0.2">
      <c r="B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3"/>
        <v>Production</v>
      </c>
      <c r="T120" s="9"/>
    </row>
    <row r="121" spans="2:20" x14ac:dyDescent="0.2">
      <c r="B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3"/>
        <v>Production</v>
      </c>
      <c r="T121" s="9"/>
    </row>
    <row r="122" spans="2:20" x14ac:dyDescent="0.2">
      <c r="B122" s="54"/>
      <c r="D122" s="54"/>
      <c r="E122" s="54"/>
      <c r="F122" s="54"/>
      <c r="G122" s="54"/>
      <c r="H122" s="54"/>
      <c r="P122" s="9"/>
      <c r="S122" s="9" t="str">
        <f t="shared" si="3"/>
        <v>Production</v>
      </c>
    </row>
    <row r="123" spans="2:20" x14ac:dyDescent="0.2">
      <c r="B123" s="54"/>
      <c r="D123" s="54"/>
      <c r="E123" s="54"/>
      <c r="F123" s="54"/>
      <c r="G123" s="54"/>
      <c r="H123" s="54"/>
      <c r="P123" s="9"/>
      <c r="S123" s="9" t="str">
        <f t="shared" si="3"/>
        <v>Production</v>
      </c>
    </row>
    <row r="124" spans="2:20" x14ac:dyDescent="0.2">
      <c r="B124" s="54"/>
      <c r="D124" s="54"/>
      <c r="E124" s="54"/>
      <c r="F124" s="54"/>
      <c r="G124" s="54"/>
      <c r="H124" s="54"/>
      <c r="P124" s="9"/>
      <c r="S124" s="9" t="str">
        <f t="shared" si="3"/>
        <v>Production</v>
      </c>
    </row>
    <row r="125" spans="2:20" x14ac:dyDescent="0.2">
      <c r="B125" s="54"/>
      <c r="D125" s="54"/>
      <c r="E125" s="54"/>
      <c r="F125" s="54"/>
      <c r="G125" s="54"/>
      <c r="H125" s="54"/>
      <c r="P125" s="9"/>
      <c r="S125" s="9" t="str">
        <f t="shared" si="3"/>
        <v>Production</v>
      </c>
    </row>
    <row r="126" spans="2:20" x14ac:dyDescent="0.2">
      <c r="B126" s="54"/>
      <c r="D126" s="54"/>
      <c r="E126" s="54"/>
      <c r="F126" s="54"/>
      <c r="G126" s="54"/>
      <c r="H126" s="54"/>
      <c r="P126" s="9"/>
      <c r="S126" s="9" t="str">
        <f t="shared" si="3"/>
        <v>Production</v>
      </c>
    </row>
    <row r="127" spans="2:20" x14ac:dyDescent="0.2">
      <c r="B127" s="54"/>
      <c r="D127" s="54"/>
      <c r="E127" s="54"/>
      <c r="F127" s="54"/>
      <c r="G127" s="54"/>
      <c r="H127" s="54"/>
      <c r="P127" s="9"/>
      <c r="S127" s="9" t="str">
        <f t="shared" si="3"/>
        <v>Production</v>
      </c>
    </row>
    <row r="128" spans="2:20" x14ac:dyDescent="0.2">
      <c r="B128" s="54"/>
      <c r="D128" s="54"/>
      <c r="E128" s="54"/>
      <c r="F128" s="54"/>
      <c r="G128" s="54"/>
      <c r="H128" s="54"/>
      <c r="P128" s="9"/>
      <c r="S128" s="9" t="str">
        <f t="shared" si="3"/>
        <v>Production</v>
      </c>
    </row>
    <row r="129" spans="2:19" x14ac:dyDescent="0.2">
      <c r="B129" s="54"/>
      <c r="D129" s="54"/>
      <c r="E129" s="54"/>
      <c r="F129" s="54"/>
      <c r="G129" s="54"/>
      <c r="H129" s="54"/>
      <c r="P129" s="9"/>
      <c r="S129" s="9" t="str">
        <f t="shared" si="3"/>
        <v>Production</v>
      </c>
    </row>
    <row r="130" spans="2:19" x14ac:dyDescent="0.2">
      <c r="B130" s="54"/>
      <c r="D130" s="54"/>
      <c r="E130" s="54"/>
      <c r="F130" s="54"/>
      <c r="G130" s="54"/>
      <c r="H130" s="54"/>
      <c r="P130" s="9"/>
      <c r="S130" s="9" t="str">
        <f t="shared" si="3"/>
        <v>Production</v>
      </c>
    </row>
    <row r="131" spans="2:19" x14ac:dyDescent="0.2">
      <c r="B131" s="54"/>
      <c r="D131" s="54"/>
      <c r="E131" s="54"/>
      <c r="F131" s="54"/>
      <c r="G131" s="54"/>
      <c r="H131" s="54"/>
      <c r="P131" s="9"/>
      <c r="S131" s="9" t="str">
        <f t="shared" si="3"/>
        <v>Production</v>
      </c>
    </row>
    <row r="132" spans="2:19" x14ac:dyDescent="0.2">
      <c r="B132" s="54"/>
      <c r="D132" s="54"/>
      <c r="E132" s="54"/>
      <c r="F132" s="54"/>
      <c r="G132" s="54"/>
      <c r="H132" s="54"/>
      <c r="P132" s="9"/>
      <c r="S132" s="9" t="str">
        <f t="shared" si="3"/>
        <v>Production</v>
      </c>
    </row>
    <row r="133" spans="2:19" x14ac:dyDescent="0.2">
      <c r="B133" s="54"/>
      <c r="D133" s="54"/>
      <c r="E133" s="54"/>
      <c r="F133" s="54"/>
      <c r="G133" s="54"/>
      <c r="H133" s="54"/>
      <c r="P133" s="9"/>
      <c r="S133" s="9" t="str">
        <f t="shared" si="3"/>
        <v>Production</v>
      </c>
    </row>
    <row r="134" spans="2:19" x14ac:dyDescent="0.2">
      <c r="B134" s="54"/>
      <c r="D134" s="54"/>
      <c r="E134" s="54"/>
      <c r="F134" s="54"/>
      <c r="G134" s="54"/>
      <c r="H134" s="54"/>
      <c r="P134" s="9"/>
      <c r="S134" s="9" t="str">
        <f t="shared" si="3"/>
        <v>Production</v>
      </c>
    </row>
    <row r="135" spans="2:19" x14ac:dyDescent="0.2">
      <c r="B135" s="54"/>
      <c r="D135" s="54"/>
      <c r="E135" s="54"/>
      <c r="F135" s="54"/>
      <c r="G135" s="54"/>
      <c r="H135" s="54"/>
      <c r="P135" s="9"/>
      <c r="S135" s="9" t="str">
        <f t="shared" si="3"/>
        <v>Production</v>
      </c>
    </row>
    <row r="136" spans="2:19" x14ac:dyDescent="0.2">
      <c r="B136" s="54"/>
      <c r="D136" s="54"/>
      <c r="E136" s="54"/>
      <c r="F136" s="54"/>
      <c r="G136" s="54"/>
      <c r="H136" s="54"/>
      <c r="P136" s="9"/>
      <c r="S136" s="9" t="str">
        <f t="shared" si="3"/>
        <v>Production</v>
      </c>
    </row>
    <row r="137" spans="2:19" x14ac:dyDescent="0.2">
      <c r="B137" s="54"/>
      <c r="D137" s="54"/>
      <c r="E137" s="54"/>
      <c r="F137" s="54"/>
      <c r="G137" s="54"/>
      <c r="H137" s="54"/>
      <c r="P137" s="9"/>
      <c r="S137" s="9" t="str">
        <f t="shared" si="3"/>
        <v>Production</v>
      </c>
    </row>
    <row r="138" spans="2:19" x14ac:dyDescent="0.2">
      <c r="B138" s="54"/>
      <c r="D138" s="54"/>
      <c r="E138" s="54"/>
      <c r="F138" s="54"/>
      <c r="G138" s="54"/>
      <c r="H138" s="54"/>
      <c r="P138" s="9"/>
      <c r="S138" s="9" t="str">
        <f t="shared" si="3"/>
        <v>Production</v>
      </c>
    </row>
    <row r="139" spans="2:19" x14ac:dyDescent="0.2">
      <c r="B139" s="54"/>
      <c r="D139" s="54"/>
      <c r="E139" s="54"/>
      <c r="F139" s="54"/>
      <c r="G139" s="54"/>
      <c r="H139" s="54"/>
      <c r="P139" s="9"/>
      <c r="S139" s="9" t="str">
        <f t="shared" si="3"/>
        <v>Production</v>
      </c>
    </row>
    <row r="140" spans="2:19" x14ac:dyDescent="0.2">
      <c r="B140" s="54"/>
      <c r="D140" s="54"/>
      <c r="E140" s="54"/>
      <c r="F140" s="54"/>
      <c r="G140" s="54"/>
      <c r="H140" s="54"/>
      <c r="P140" s="9"/>
      <c r="S140" s="9" t="str">
        <f t="shared" ref="S140:S203" si="4">IF(SUM(B140:N140)&gt;0,"Consumption","Production")</f>
        <v>Production</v>
      </c>
    </row>
    <row r="141" spans="2:19" x14ac:dyDescent="0.2">
      <c r="B141" s="54"/>
      <c r="D141" s="54"/>
      <c r="E141" s="54"/>
      <c r="F141" s="54"/>
      <c r="G141" s="54"/>
      <c r="H141" s="54"/>
      <c r="P141" s="9"/>
      <c r="S141" s="9" t="str">
        <f t="shared" si="4"/>
        <v>Production</v>
      </c>
    </row>
    <row r="142" spans="2:19" x14ac:dyDescent="0.2">
      <c r="B142" s="54"/>
      <c r="D142" s="54"/>
      <c r="E142" s="54"/>
      <c r="F142" s="54"/>
      <c r="G142" s="54"/>
      <c r="H142" s="54"/>
      <c r="P142" s="9"/>
      <c r="S142" s="9" t="str">
        <f t="shared" si="4"/>
        <v>Production</v>
      </c>
    </row>
    <row r="143" spans="2:19" x14ac:dyDescent="0.2">
      <c r="B143" s="54"/>
      <c r="D143" s="54"/>
      <c r="E143" s="54"/>
      <c r="F143" s="54"/>
      <c r="G143" s="54"/>
      <c r="H143" s="54"/>
      <c r="P143" s="9"/>
      <c r="S143" s="9" t="str">
        <f t="shared" si="4"/>
        <v>Production</v>
      </c>
    </row>
    <row r="144" spans="2:19" x14ac:dyDescent="0.2">
      <c r="B144" s="54"/>
      <c r="D144" s="54"/>
      <c r="E144" s="54"/>
      <c r="F144" s="54"/>
      <c r="G144" s="54"/>
      <c r="H144" s="54"/>
      <c r="P144" s="9"/>
      <c r="S144" s="9" t="str">
        <f t="shared" si="4"/>
        <v>Production</v>
      </c>
    </row>
    <row r="145" spans="2:19" x14ac:dyDescent="0.2">
      <c r="B145" s="54"/>
      <c r="D145" s="54"/>
      <c r="E145" s="54"/>
      <c r="F145" s="54"/>
      <c r="G145" s="54"/>
      <c r="H145" s="54"/>
      <c r="P145" s="9"/>
      <c r="S145" s="9" t="str">
        <f t="shared" si="4"/>
        <v>Production</v>
      </c>
    </row>
    <row r="146" spans="2:19" x14ac:dyDescent="0.2">
      <c r="B146" s="54"/>
      <c r="D146" s="54"/>
      <c r="E146" s="54"/>
      <c r="F146" s="54"/>
      <c r="G146" s="54"/>
      <c r="H146" s="54"/>
      <c r="P146" s="9"/>
      <c r="S146" s="9" t="str">
        <f t="shared" si="4"/>
        <v>Production</v>
      </c>
    </row>
    <row r="147" spans="2:19" x14ac:dyDescent="0.2">
      <c r="B147" s="54"/>
      <c r="D147" s="54"/>
      <c r="E147" s="54"/>
      <c r="F147" s="54"/>
      <c r="G147" s="54"/>
      <c r="H147" s="54"/>
      <c r="P147" s="9"/>
      <c r="S147" s="9" t="str">
        <f t="shared" si="4"/>
        <v>Production</v>
      </c>
    </row>
    <row r="148" spans="2:19" x14ac:dyDescent="0.2">
      <c r="B148" s="54"/>
      <c r="D148" s="54"/>
      <c r="E148" s="54"/>
      <c r="F148" s="54"/>
      <c r="G148" s="54"/>
      <c r="H148" s="54"/>
      <c r="P148" s="9"/>
      <c r="S148" s="9" t="str">
        <f t="shared" si="4"/>
        <v>Production</v>
      </c>
    </row>
    <row r="149" spans="2:19" x14ac:dyDescent="0.2">
      <c r="B149" s="54"/>
      <c r="D149" s="54"/>
      <c r="E149" s="54"/>
      <c r="F149" s="54"/>
      <c r="G149" s="54"/>
      <c r="H149" s="54"/>
      <c r="P149" s="9"/>
      <c r="S149" s="9" t="str">
        <f t="shared" si="4"/>
        <v>Production</v>
      </c>
    </row>
    <row r="150" spans="2:19" x14ac:dyDescent="0.2">
      <c r="B150" s="54"/>
      <c r="D150" s="54"/>
      <c r="E150" s="54"/>
      <c r="F150" s="54"/>
      <c r="G150" s="54"/>
      <c r="H150" s="54"/>
      <c r="P150" s="9"/>
      <c r="S150" s="9" t="str">
        <f t="shared" si="4"/>
        <v>Production</v>
      </c>
    </row>
    <row r="151" spans="2:19" x14ac:dyDescent="0.2">
      <c r="B151" s="54"/>
      <c r="D151" s="54"/>
      <c r="E151" s="54"/>
      <c r="F151" s="54"/>
      <c r="G151" s="54"/>
      <c r="H151" s="54"/>
      <c r="P151" s="9"/>
      <c r="S151" s="9" t="str">
        <f t="shared" si="4"/>
        <v>Production</v>
      </c>
    </row>
    <row r="152" spans="2:19" x14ac:dyDescent="0.2">
      <c r="B152" s="54"/>
      <c r="D152" s="54"/>
      <c r="E152" s="54"/>
      <c r="F152" s="54"/>
      <c r="G152" s="54"/>
      <c r="H152" s="54"/>
      <c r="P152" s="9"/>
      <c r="S152" s="9" t="str">
        <f t="shared" si="4"/>
        <v>Production</v>
      </c>
    </row>
    <row r="153" spans="2:19" x14ac:dyDescent="0.2">
      <c r="B153" s="54"/>
      <c r="D153" s="54"/>
      <c r="E153" s="54"/>
      <c r="F153" s="54"/>
      <c r="G153" s="54"/>
      <c r="H153" s="54"/>
      <c r="P153" s="9"/>
      <c r="S153" s="9" t="str">
        <f t="shared" si="4"/>
        <v>Production</v>
      </c>
    </row>
    <row r="154" spans="2:19" x14ac:dyDescent="0.2">
      <c r="B154" s="54"/>
      <c r="D154" s="54"/>
      <c r="E154" s="54"/>
      <c r="F154" s="54"/>
      <c r="G154" s="54"/>
      <c r="H154" s="54"/>
      <c r="P154" s="9"/>
      <c r="S154" s="9" t="str">
        <f t="shared" si="4"/>
        <v>Production</v>
      </c>
    </row>
    <row r="155" spans="2:19" x14ac:dyDescent="0.2">
      <c r="B155" s="54"/>
      <c r="D155" s="54"/>
      <c r="E155" s="54"/>
      <c r="F155" s="54"/>
      <c r="G155" s="54"/>
      <c r="H155" s="54"/>
      <c r="P155" s="9"/>
      <c r="S155" s="9" t="str">
        <f t="shared" si="4"/>
        <v>Production</v>
      </c>
    </row>
    <row r="156" spans="2:19" x14ac:dyDescent="0.2">
      <c r="B156" s="54"/>
      <c r="D156" s="54"/>
      <c r="E156" s="54"/>
      <c r="F156" s="54"/>
      <c r="G156" s="54"/>
      <c r="H156" s="54"/>
      <c r="P156" s="9"/>
      <c r="S156" s="9" t="str">
        <f t="shared" si="4"/>
        <v>Production</v>
      </c>
    </row>
    <row r="157" spans="2:19" x14ac:dyDescent="0.2">
      <c r="B157" s="54"/>
      <c r="D157" s="54"/>
      <c r="E157" s="54"/>
      <c r="F157" s="54"/>
      <c r="G157" s="54"/>
      <c r="H157" s="54"/>
      <c r="P157" s="9"/>
      <c r="S157" s="9" t="str">
        <f t="shared" si="4"/>
        <v>Production</v>
      </c>
    </row>
    <row r="158" spans="2:19" x14ac:dyDescent="0.2">
      <c r="B158" s="54"/>
      <c r="D158" s="54"/>
      <c r="E158" s="54"/>
      <c r="F158" s="54"/>
      <c r="G158" s="54"/>
      <c r="H158" s="54"/>
      <c r="P158" s="9"/>
      <c r="S158" s="9" t="str">
        <f t="shared" si="4"/>
        <v>Production</v>
      </c>
    </row>
    <row r="159" spans="2:19" x14ac:dyDescent="0.2">
      <c r="B159" s="54"/>
      <c r="D159" s="54"/>
      <c r="E159" s="54"/>
      <c r="F159" s="54"/>
      <c r="G159" s="54"/>
      <c r="H159" s="54"/>
      <c r="P159" s="9"/>
      <c r="S159" s="9" t="str">
        <f t="shared" si="4"/>
        <v>Production</v>
      </c>
    </row>
    <row r="160" spans="2:19" x14ac:dyDescent="0.2">
      <c r="B160" s="54"/>
      <c r="D160" s="54"/>
      <c r="E160" s="54"/>
      <c r="F160" s="54"/>
      <c r="G160" s="54"/>
      <c r="H160" s="54"/>
      <c r="P160" s="9"/>
      <c r="S160" s="9" t="str">
        <f t="shared" si="4"/>
        <v>Production</v>
      </c>
    </row>
    <row r="161" spans="2:19" x14ac:dyDescent="0.2">
      <c r="B161" s="54"/>
      <c r="D161" s="54"/>
      <c r="E161" s="54"/>
      <c r="F161" s="54"/>
      <c r="G161" s="54"/>
      <c r="H161" s="54"/>
      <c r="P161" s="9"/>
      <c r="S161" s="9" t="str">
        <f t="shared" si="4"/>
        <v>Production</v>
      </c>
    </row>
    <row r="162" spans="2:19" x14ac:dyDescent="0.2">
      <c r="B162" s="54"/>
      <c r="D162" s="54"/>
      <c r="E162" s="54"/>
      <c r="F162" s="54"/>
      <c r="G162" s="54"/>
      <c r="H162" s="54"/>
      <c r="P162" s="9"/>
      <c r="S162" s="9" t="str">
        <f t="shared" si="4"/>
        <v>Production</v>
      </c>
    </row>
    <row r="163" spans="2:19" x14ac:dyDescent="0.2">
      <c r="B163" s="54"/>
      <c r="D163" s="54"/>
      <c r="E163" s="54"/>
      <c r="F163" s="54"/>
      <c r="G163" s="54"/>
      <c r="H163" s="54"/>
      <c r="P163" s="9"/>
      <c r="S163" s="9" t="str">
        <f t="shared" si="4"/>
        <v>Production</v>
      </c>
    </row>
    <row r="164" spans="2:19" x14ac:dyDescent="0.2">
      <c r="B164" s="54"/>
      <c r="D164" s="54"/>
      <c r="E164" s="54"/>
      <c r="F164" s="54"/>
      <c r="G164" s="54"/>
      <c r="H164" s="54"/>
      <c r="P164" s="9"/>
      <c r="S164" s="9" t="str">
        <f t="shared" si="4"/>
        <v>Production</v>
      </c>
    </row>
    <row r="165" spans="2:19" x14ac:dyDescent="0.2">
      <c r="B165" s="54"/>
      <c r="D165" s="54"/>
      <c r="E165" s="54"/>
      <c r="F165" s="54"/>
      <c r="G165" s="54"/>
      <c r="H165" s="54"/>
      <c r="P165" s="9"/>
      <c r="S165" s="9" t="str">
        <f t="shared" si="4"/>
        <v>Production</v>
      </c>
    </row>
    <row r="166" spans="2:19" x14ac:dyDescent="0.2">
      <c r="B166" s="54"/>
      <c r="D166" s="54"/>
      <c r="E166" s="54"/>
      <c r="F166" s="54"/>
      <c r="G166" s="54"/>
      <c r="H166" s="54"/>
      <c r="P166" s="9"/>
      <c r="S166" s="9" t="str">
        <f t="shared" si="4"/>
        <v>Production</v>
      </c>
    </row>
    <row r="167" spans="2:19" x14ac:dyDescent="0.2">
      <c r="B167" s="54"/>
      <c r="D167" s="54"/>
      <c r="E167" s="54"/>
      <c r="F167" s="54"/>
      <c r="G167" s="54"/>
      <c r="H167" s="54"/>
      <c r="P167" s="9"/>
      <c r="S167" s="9" t="str">
        <f t="shared" si="4"/>
        <v>Production</v>
      </c>
    </row>
    <row r="168" spans="2:19" x14ac:dyDescent="0.2">
      <c r="B168" s="54"/>
      <c r="D168" s="54"/>
      <c r="E168" s="54"/>
      <c r="F168" s="54"/>
      <c r="G168" s="54"/>
      <c r="H168" s="54"/>
      <c r="P168" s="9"/>
      <c r="S168" s="9" t="str">
        <f t="shared" si="4"/>
        <v>Production</v>
      </c>
    </row>
    <row r="169" spans="2:19" x14ac:dyDescent="0.2">
      <c r="B169" s="54"/>
      <c r="D169" s="54"/>
      <c r="E169" s="54"/>
      <c r="F169" s="54"/>
      <c r="G169" s="54"/>
      <c r="H169" s="54"/>
      <c r="P169" s="9"/>
      <c r="S169" s="9" t="str">
        <f t="shared" si="4"/>
        <v>Production</v>
      </c>
    </row>
    <row r="170" spans="2:19" x14ac:dyDescent="0.2">
      <c r="B170" s="54"/>
      <c r="D170" s="54"/>
      <c r="E170" s="54"/>
      <c r="F170" s="54"/>
      <c r="G170" s="54"/>
      <c r="H170" s="54"/>
      <c r="P170" s="9"/>
      <c r="S170" s="9" t="str">
        <f t="shared" si="4"/>
        <v>Production</v>
      </c>
    </row>
    <row r="171" spans="2:19" x14ac:dyDescent="0.2">
      <c r="B171" s="54"/>
      <c r="D171" s="54"/>
      <c r="E171" s="54"/>
      <c r="F171" s="54"/>
      <c r="G171" s="54"/>
      <c r="H171" s="54"/>
      <c r="P171" s="9"/>
      <c r="S171" s="9" t="str">
        <f t="shared" si="4"/>
        <v>Production</v>
      </c>
    </row>
    <row r="172" spans="2:19" x14ac:dyDescent="0.2">
      <c r="B172" s="54"/>
      <c r="D172" s="54"/>
      <c r="E172" s="54"/>
      <c r="F172" s="54"/>
      <c r="G172" s="54"/>
      <c r="H172" s="54"/>
      <c r="P172" s="9"/>
      <c r="S172" s="9" t="str">
        <f t="shared" si="4"/>
        <v>Production</v>
      </c>
    </row>
    <row r="173" spans="2:19" x14ac:dyDescent="0.2">
      <c r="B173" s="54"/>
      <c r="D173" s="54"/>
      <c r="E173" s="54"/>
      <c r="F173" s="54"/>
      <c r="G173" s="54"/>
      <c r="H173" s="54"/>
      <c r="P173" s="9"/>
      <c r="S173" s="9" t="str">
        <f t="shared" si="4"/>
        <v>Production</v>
      </c>
    </row>
    <row r="174" spans="2:19" x14ac:dyDescent="0.2">
      <c r="B174" s="54"/>
      <c r="D174" s="54"/>
      <c r="E174" s="54"/>
      <c r="F174" s="54"/>
      <c r="G174" s="54"/>
      <c r="H174" s="54"/>
      <c r="P174" s="9"/>
      <c r="S174" s="9" t="str">
        <f t="shared" si="4"/>
        <v>Production</v>
      </c>
    </row>
    <row r="175" spans="2:19" x14ac:dyDescent="0.2">
      <c r="B175" s="54"/>
      <c r="D175" s="54"/>
      <c r="E175" s="54"/>
      <c r="F175" s="54"/>
      <c r="G175" s="54"/>
      <c r="H175" s="54"/>
      <c r="P175" s="9"/>
      <c r="S175" s="9" t="str">
        <f t="shared" si="4"/>
        <v>Production</v>
      </c>
    </row>
    <row r="176" spans="2:19" x14ac:dyDescent="0.2">
      <c r="B176" s="54"/>
      <c r="D176" s="54"/>
      <c r="E176" s="54"/>
      <c r="F176" s="54"/>
      <c r="G176" s="54"/>
      <c r="H176" s="54"/>
      <c r="P176" s="9"/>
      <c r="S176" s="9" t="str">
        <f t="shared" si="4"/>
        <v>Production</v>
      </c>
    </row>
    <row r="177" spans="2:19" x14ac:dyDescent="0.2">
      <c r="B177" s="54"/>
      <c r="D177" s="54"/>
      <c r="E177" s="54"/>
      <c r="F177" s="54"/>
      <c r="G177" s="54"/>
      <c r="H177" s="54"/>
      <c r="P177" s="9"/>
      <c r="S177" s="9" t="str">
        <f t="shared" si="4"/>
        <v>Production</v>
      </c>
    </row>
    <row r="178" spans="2:19" x14ac:dyDescent="0.2">
      <c r="B178" s="54"/>
      <c r="D178" s="54"/>
      <c r="E178" s="54"/>
      <c r="F178" s="54"/>
      <c r="G178" s="54"/>
      <c r="H178" s="54"/>
      <c r="P178" s="9"/>
      <c r="S178" s="9" t="str">
        <f t="shared" si="4"/>
        <v>Production</v>
      </c>
    </row>
    <row r="179" spans="2:19" x14ac:dyDescent="0.2">
      <c r="B179" s="54"/>
      <c r="D179" s="54"/>
      <c r="E179" s="54"/>
      <c r="F179" s="54"/>
      <c r="G179" s="54"/>
      <c r="H179" s="54"/>
      <c r="P179" s="9"/>
      <c r="S179" s="9" t="str">
        <f t="shared" si="4"/>
        <v>Production</v>
      </c>
    </row>
    <row r="180" spans="2:19" x14ac:dyDescent="0.2">
      <c r="B180" s="54"/>
      <c r="D180" s="54"/>
      <c r="E180" s="54"/>
      <c r="F180" s="54"/>
      <c r="G180" s="54"/>
      <c r="H180" s="54"/>
      <c r="P180" s="9"/>
      <c r="S180" s="9" t="str">
        <f t="shared" si="4"/>
        <v>Production</v>
      </c>
    </row>
    <row r="181" spans="2:19" x14ac:dyDescent="0.2">
      <c r="B181" s="54"/>
      <c r="D181" s="54"/>
      <c r="E181" s="54"/>
      <c r="F181" s="54"/>
      <c r="G181" s="54"/>
      <c r="H181" s="54"/>
      <c r="P181" s="9"/>
      <c r="S181" s="9" t="str">
        <f t="shared" si="4"/>
        <v>Production</v>
      </c>
    </row>
    <row r="182" spans="2:19" x14ac:dyDescent="0.2">
      <c r="B182" s="54"/>
      <c r="D182" s="54"/>
      <c r="E182" s="54"/>
      <c r="F182" s="54"/>
      <c r="G182" s="54"/>
      <c r="H182" s="54"/>
      <c r="P182" s="9"/>
      <c r="S182" s="9" t="str">
        <f t="shared" si="4"/>
        <v>Production</v>
      </c>
    </row>
    <row r="183" spans="2:19" x14ac:dyDescent="0.2">
      <c r="B183" s="54"/>
      <c r="D183" s="54"/>
      <c r="E183" s="54"/>
      <c r="F183" s="54"/>
      <c r="G183" s="54"/>
      <c r="H183" s="54"/>
      <c r="P183" s="9"/>
      <c r="S183" s="9" t="str">
        <f t="shared" si="4"/>
        <v>Production</v>
      </c>
    </row>
    <row r="184" spans="2:19" x14ac:dyDescent="0.2">
      <c r="B184" s="54"/>
      <c r="D184" s="54"/>
      <c r="E184" s="54"/>
      <c r="F184" s="54"/>
      <c r="G184" s="54"/>
      <c r="H184" s="54"/>
      <c r="P184" s="9"/>
      <c r="S184" s="9" t="str">
        <f t="shared" si="4"/>
        <v>Production</v>
      </c>
    </row>
    <row r="185" spans="2:19" x14ac:dyDescent="0.2">
      <c r="B185" s="54"/>
      <c r="D185" s="54"/>
      <c r="E185" s="54"/>
      <c r="F185" s="54"/>
      <c r="G185" s="54"/>
      <c r="H185" s="54"/>
      <c r="P185" s="9"/>
      <c r="S185" s="9" t="str">
        <f t="shared" si="4"/>
        <v>Production</v>
      </c>
    </row>
    <row r="186" spans="2:19" x14ac:dyDescent="0.2">
      <c r="B186" s="54"/>
      <c r="D186" s="54"/>
      <c r="E186" s="54"/>
      <c r="F186" s="54"/>
      <c r="G186" s="54"/>
      <c r="H186" s="54"/>
      <c r="P186" s="9"/>
      <c r="S186" s="9" t="str">
        <f t="shared" si="4"/>
        <v>Production</v>
      </c>
    </row>
    <row r="187" spans="2:19" x14ac:dyDescent="0.2">
      <c r="B187" s="54"/>
      <c r="D187" s="54"/>
      <c r="E187" s="54"/>
      <c r="F187" s="54"/>
      <c r="G187" s="54"/>
      <c r="H187" s="54"/>
      <c r="P187" s="9"/>
      <c r="S187" s="9" t="str">
        <f t="shared" si="4"/>
        <v>Production</v>
      </c>
    </row>
    <row r="188" spans="2:19" x14ac:dyDescent="0.2">
      <c r="B188" s="54"/>
      <c r="D188" s="54"/>
      <c r="E188" s="54"/>
      <c r="F188" s="54"/>
      <c r="G188" s="54"/>
      <c r="H188" s="54"/>
      <c r="P188" s="9"/>
      <c r="S188" s="9" t="str">
        <f t="shared" si="4"/>
        <v>Production</v>
      </c>
    </row>
    <row r="189" spans="2:19" x14ac:dyDescent="0.2">
      <c r="B189" s="54"/>
      <c r="D189" s="54"/>
      <c r="E189" s="54"/>
      <c r="F189" s="54"/>
      <c r="G189" s="54"/>
      <c r="H189" s="54"/>
      <c r="P189" s="9"/>
      <c r="S189" s="9" t="str">
        <f t="shared" si="4"/>
        <v>Production</v>
      </c>
    </row>
    <row r="190" spans="2:19" x14ac:dyDescent="0.2">
      <c r="B190" s="54"/>
      <c r="D190" s="54"/>
      <c r="E190" s="54"/>
      <c r="F190" s="54"/>
      <c r="G190" s="54"/>
      <c r="H190" s="54"/>
      <c r="P190" s="9"/>
      <c r="S190" s="9" t="str">
        <f t="shared" si="4"/>
        <v>Production</v>
      </c>
    </row>
    <row r="191" spans="2:19" x14ac:dyDescent="0.2">
      <c r="B191" s="54"/>
      <c r="D191" s="54"/>
      <c r="E191" s="54"/>
      <c r="F191" s="54"/>
      <c r="G191" s="54"/>
      <c r="H191" s="54"/>
      <c r="P191" s="9"/>
      <c r="S191" s="9" t="str">
        <f t="shared" si="4"/>
        <v>Production</v>
      </c>
    </row>
    <row r="192" spans="2:19" x14ac:dyDescent="0.2">
      <c r="B192" s="54"/>
      <c r="D192" s="54"/>
      <c r="E192" s="54"/>
      <c r="F192" s="54"/>
      <c r="G192" s="54"/>
      <c r="H192" s="54"/>
      <c r="P192" s="9"/>
      <c r="S192" s="9" t="str">
        <f t="shared" si="4"/>
        <v>Production</v>
      </c>
    </row>
    <row r="193" spans="2:19" x14ac:dyDescent="0.2">
      <c r="B193" s="54"/>
      <c r="D193" s="54"/>
      <c r="E193" s="54"/>
      <c r="F193" s="54"/>
      <c r="G193" s="54"/>
      <c r="H193" s="54"/>
      <c r="P193" s="9"/>
      <c r="S193" s="9" t="str">
        <f t="shared" si="4"/>
        <v>Production</v>
      </c>
    </row>
    <row r="194" spans="2:19" x14ac:dyDescent="0.2">
      <c r="B194" s="54"/>
      <c r="D194" s="54"/>
      <c r="E194" s="54"/>
      <c r="F194" s="54"/>
      <c r="G194" s="54"/>
      <c r="H194" s="54"/>
      <c r="P194" s="9"/>
      <c r="S194" s="9" t="str">
        <f t="shared" si="4"/>
        <v>Production</v>
      </c>
    </row>
    <row r="195" spans="2:19" x14ac:dyDescent="0.2">
      <c r="B195" s="54"/>
      <c r="D195" s="54"/>
      <c r="E195" s="54"/>
      <c r="F195" s="54"/>
      <c r="G195" s="54"/>
      <c r="H195" s="54"/>
      <c r="P195" s="9"/>
      <c r="S195" s="9" t="str">
        <f t="shared" si="4"/>
        <v>Production</v>
      </c>
    </row>
    <row r="196" spans="2:19" x14ac:dyDescent="0.2">
      <c r="B196" s="54"/>
      <c r="D196" s="54"/>
      <c r="E196" s="54"/>
      <c r="F196" s="54"/>
      <c r="G196" s="54"/>
      <c r="H196" s="54"/>
      <c r="P196" s="9"/>
      <c r="S196" s="9" t="str">
        <f t="shared" si="4"/>
        <v>Production</v>
      </c>
    </row>
    <row r="197" spans="2:19" x14ac:dyDescent="0.2">
      <c r="B197" s="54"/>
      <c r="D197" s="54"/>
      <c r="E197" s="54"/>
      <c r="F197" s="54"/>
      <c r="G197" s="54"/>
      <c r="H197" s="54"/>
      <c r="P197" s="9"/>
      <c r="S197" s="9" t="str">
        <f t="shared" si="4"/>
        <v>Production</v>
      </c>
    </row>
    <row r="198" spans="2:19" x14ac:dyDescent="0.2">
      <c r="B198" s="54"/>
      <c r="D198" s="54"/>
      <c r="E198" s="54"/>
      <c r="F198" s="54"/>
      <c r="G198" s="54"/>
      <c r="H198" s="54"/>
      <c r="P198" s="9"/>
      <c r="S198" s="9" t="str">
        <f t="shared" si="4"/>
        <v>Production</v>
      </c>
    </row>
    <row r="199" spans="2:19" x14ac:dyDescent="0.2">
      <c r="B199" s="54"/>
      <c r="D199" s="54"/>
      <c r="E199" s="54"/>
      <c r="F199" s="54"/>
      <c r="G199" s="54"/>
      <c r="H199" s="54"/>
      <c r="P199" s="9"/>
      <c r="S199" s="9" t="str">
        <f t="shared" si="4"/>
        <v>Production</v>
      </c>
    </row>
    <row r="200" spans="2:19" x14ac:dyDescent="0.2">
      <c r="B200" s="54"/>
      <c r="D200" s="54"/>
      <c r="E200" s="54"/>
      <c r="F200" s="54"/>
      <c r="G200" s="54"/>
      <c r="H200" s="54"/>
      <c r="P200" s="9"/>
      <c r="S200" s="9" t="str">
        <f t="shared" si="4"/>
        <v>Production</v>
      </c>
    </row>
    <row r="201" spans="2:19" x14ac:dyDescent="0.2">
      <c r="B201" s="54"/>
      <c r="D201" s="54"/>
      <c r="E201" s="54"/>
      <c r="F201" s="54"/>
      <c r="G201" s="54"/>
      <c r="H201" s="54"/>
      <c r="P201" s="9"/>
      <c r="S201" s="9" t="str">
        <f t="shared" si="4"/>
        <v>Production</v>
      </c>
    </row>
    <row r="202" spans="2:19" x14ac:dyDescent="0.2">
      <c r="B202" s="54"/>
      <c r="D202" s="54"/>
      <c r="E202" s="54"/>
      <c r="F202" s="54"/>
      <c r="G202" s="54"/>
      <c r="H202" s="54"/>
      <c r="P202" s="9"/>
      <c r="S202" s="9" t="str">
        <f t="shared" si="4"/>
        <v>Production</v>
      </c>
    </row>
    <row r="203" spans="2:19" x14ac:dyDescent="0.2">
      <c r="B203" s="54"/>
      <c r="D203" s="54"/>
      <c r="E203" s="54"/>
      <c r="F203" s="54"/>
      <c r="G203" s="54"/>
      <c r="H203" s="54"/>
      <c r="P203" s="9"/>
      <c r="S203" s="9" t="str">
        <f t="shared" si="4"/>
        <v>Production</v>
      </c>
    </row>
    <row r="204" spans="2:19" x14ac:dyDescent="0.2">
      <c r="B204" s="54"/>
      <c r="D204" s="54"/>
      <c r="E204" s="54"/>
      <c r="F204" s="54"/>
      <c r="G204" s="54"/>
      <c r="H204" s="54"/>
      <c r="P204" s="9"/>
      <c r="S204" s="9" t="str">
        <f t="shared" ref="S204:S226" si="5">IF(SUM(B204:N204)&gt;0,"Consumption","Production")</f>
        <v>Production</v>
      </c>
    </row>
    <row r="205" spans="2:19" x14ac:dyDescent="0.2">
      <c r="B205" s="54"/>
      <c r="D205" s="54"/>
      <c r="E205" s="54"/>
      <c r="F205" s="54"/>
      <c r="G205" s="54"/>
      <c r="H205" s="54"/>
      <c r="P205" s="9"/>
      <c r="S205" s="9" t="str">
        <f t="shared" si="5"/>
        <v>Production</v>
      </c>
    </row>
    <row r="206" spans="2:19" x14ac:dyDescent="0.2">
      <c r="B206" s="54"/>
      <c r="D206" s="54"/>
      <c r="E206" s="54"/>
      <c r="F206" s="54"/>
      <c r="G206" s="54"/>
      <c r="H206" s="54"/>
      <c r="P206" s="9"/>
      <c r="S206" s="9" t="str">
        <f t="shared" si="5"/>
        <v>Production</v>
      </c>
    </row>
    <row r="207" spans="2:19" x14ac:dyDescent="0.2">
      <c r="B207" s="54"/>
      <c r="D207" s="54"/>
      <c r="E207" s="54"/>
      <c r="F207" s="54"/>
      <c r="G207" s="54"/>
      <c r="H207" s="54"/>
      <c r="P207" s="9"/>
      <c r="S207" s="9" t="str">
        <f t="shared" si="5"/>
        <v>Production</v>
      </c>
    </row>
    <row r="208" spans="2:19" x14ac:dyDescent="0.2">
      <c r="B208" s="54"/>
      <c r="D208" s="54"/>
      <c r="E208" s="54"/>
      <c r="F208" s="54"/>
      <c r="G208" s="54"/>
      <c r="H208" s="54"/>
      <c r="P208" s="9"/>
      <c r="S208" s="9" t="str">
        <f t="shared" si="5"/>
        <v>Production</v>
      </c>
    </row>
    <row r="209" spans="2:19" x14ac:dyDescent="0.2">
      <c r="B209" s="54"/>
      <c r="D209" s="54"/>
      <c r="E209" s="54"/>
      <c r="F209" s="54"/>
      <c r="G209" s="54"/>
      <c r="H209" s="54"/>
      <c r="P209" s="9"/>
      <c r="S209" s="9" t="str">
        <f t="shared" si="5"/>
        <v>Production</v>
      </c>
    </row>
    <row r="210" spans="2:19" x14ac:dyDescent="0.2">
      <c r="B210" s="54"/>
      <c r="D210" s="54"/>
      <c r="E210" s="54"/>
      <c r="F210" s="54"/>
      <c r="G210" s="54"/>
      <c r="H210" s="54"/>
      <c r="P210" s="9"/>
      <c r="S210" s="9" t="str">
        <f t="shared" si="5"/>
        <v>Production</v>
      </c>
    </row>
    <row r="211" spans="2:19" x14ac:dyDescent="0.2">
      <c r="B211" s="54"/>
      <c r="D211" s="54"/>
      <c r="E211" s="54"/>
      <c r="F211" s="54"/>
      <c r="G211" s="54"/>
      <c r="H211" s="54"/>
      <c r="P211" s="9"/>
      <c r="S211" s="9" t="str">
        <f t="shared" si="5"/>
        <v>Production</v>
      </c>
    </row>
    <row r="212" spans="2:19" x14ac:dyDescent="0.2">
      <c r="B212" s="54"/>
      <c r="D212" s="54"/>
      <c r="E212" s="54"/>
      <c r="F212" s="54"/>
      <c r="G212" s="54"/>
      <c r="H212" s="54"/>
      <c r="P212" s="9"/>
      <c r="S212" s="9" t="str">
        <f t="shared" si="5"/>
        <v>Production</v>
      </c>
    </row>
    <row r="213" spans="2:19" x14ac:dyDescent="0.2">
      <c r="B213" s="54"/>
      <c r="D213" s="54"/>
      <c r="E213" s="54"/>
      <c r="F213" s="54"/>
      <c r="G213" s="54"/>
      <c r="H213" s="54"/>
      <c r="P213" s="9"/>
      <c r="S213" s="9" t="str">
        <f t="shared" si="5"/>
        <v>Production</v>
      </c>
    </row>
    <row r="214" spans="2:19" x14ac:dyDescent="0.2">
      <c r="B214" s="54"/>
      <c r="D214" s="54"/>
      <c r="E214" s="54"/>
      <c r="F214" s="54"/>
      <c r="G214" s="54"/>
      <c r="H214" s="54"/>
      <c r="P214" s="9"/>
      <c r="S214" s="9" t="str">
        <f t="shared" si="5"/>
        <v>Production</v>
      </c>
    </row>
    <row r="215" spans="2:19" x14ac:dyDescent="0.2">
      <c r="B215" s="54"/>
      <c r="D215" s="54"/>
      <c r="E215" s="54"/>
      <c r="F215" s="54"/>
      <c r="G215" s="54"/>
      <c r="H215" s="54"/>
      <c r="P215" s="9"/>
      <c r="S215" s="9" t="str">
        <f t="shared" si="5"/>
        <v>Production</v>
      </c>
    </row>
    <row r="216" spans="2:19" x14ac:dyDescent="0.2">
      <c r="B216" s="54"/>
      <c r="D216" s="54"/>
      <c r="E216" s="54"/>
      <c r="F216" s="54"/>
      <c r="G216" s="54"/>
      <c r="H216" s="54"/>
      <c r="P216" s="9"/>
      <c r="S216" s="9" t="str">
        <f t="shared" si="5"/>
        <v>Production</v>
      </c>
    </row>
    <row r="217" spans="2:19" x14ac:dyDescent="0.2">
      <c r="B217" s="54"/>
      <c r="D217" s="54"/>
      <c r="E217" s="54"/>
      <c r="F217" s="54"/>
      <c r="G217" s="54"/>
      <c r="H217" s="54"/>
      <c r="P217" s="9"/>
      <c r="S217" s="9" t="str">
        <f t="shared" si="5"/>
        <v>Production</v>
      </c>
    </row>
    <row r="218" spans="2:19" x14ac:dyDescent="0.2">
      <c r="B218" s="54"/>
      <c r="D218" s="54"/>
      <c r="E218" s="54"/>
      <c r="F218" s="54"/>
      <c r="G218" s="54"/>
      <c r="H218" s="54"/>
      <c r="P218" s="9"/>
      <c r="S218" s="9" t="str">
        <f t="shared" si="5"/>
        <v>Production</v>
      </c>
    </row>
    <row r="219" spans="2:19" x14ac:dyDescent="0.2">
      <c r="B219" s="54"/>
      <c r="D219" s="54"/>
      <c r="E219" s="54"/>
      <c r="F219" s="54"/>
      <c r="G219" s="54"/>
      <c r="H219" s="54"/>
      <c r="P219" s="9"/>
      <c r="S219" s="9" t="str">
        <f t="shared" si="5"/>
        <v>Production</v>
      </c>
    </row>
    <row r="220" spans="2:19" x14ac:dyDescent="0.2">
      <c r="B220" s="54"/>
      <c r="D220" s="54"/>
      <c r="E220" s="54"/>
      <c r="F220" s="54"/>
      <c r="G220" s="54"/>
      <c r="H220" s="54"/>
      <c r="P220" s="9"/>
      <c r="S220" s="9" t="str">
        <f t="shared" si="5"/>
        <v>Production</v>
      </c>
    </row>
    <row r="221" spans="2:19" x14ac:dyDescent="0.2">
      <c r="B221" s="54"/>
      <c r="D221" s="54"/>
      <c r="E221" s="54"/>
      <c r="F221" s="54"/>
      <c r="G221" s="54"/>
      <c r="H221" s="54"/>
      <c r="P221" s="9"/>
      <c r="S221" s="9" t="str">
        <f t="shared" si="5"/>
        <v>Production</v>
      </c>
    </row>
    <row r="222" spans="2:19" x14ac:dyDescent="0.2">
      <c r="B222" s="54"/>
      <c r="D222" s="54"/>
      <c r="E222" s="54"/>
      <c r="F222" s="54"/>
      <c r="G222" s="54"/>
      <c r="H222" s="54"/>
      <c r="P222" s="9"/>
      <c r="S222" s="9" t="str">
        <f t="shared" si="5"/>
        <v>Production</v>
      </c>
    </row>
    <row r="223" spans="2:19" x14ac:dyDescent="0.2">
      <c r="B223" s="54"/>
      <c r="D223" s="54"/>
      <c r="E223" s="54"/>
      <c r="F223" s="54"/>
      <c r="G223" s="54"/>
      <c r="H223" s="54"/>
      <c r="P223" s="9"/>
      <c r="S223" s="9" t="str">
        <f t="shared" si="5"/>
        <v>Production</v>
      </c>
    </row>
    <row r="224" spans="2:19" x14ac:dyDescent="0.2">
      <c r="B224" s="54"/>
      <c r="D224" s="54"/>
      <c r="E224" s="54"/>
      <c r="F224" s="54"/>
      <c r="G224" s="54"/>
      <c r="H224" s="54"/>
      <c r="P224" s="9"/>
      <c r="S224" s="9" t="str">
        <f t="shared" si="5"/>
        <v>Production</v>
      </c>
    </row>
    <row r="225" spans="2:19" x14ac:dyDescent="0.2">
      <c r="B225" s="54"/>
      <c r="D225" s="54"/>
      <c r="E225" s="54"/>
      <c r="F225" s="54"/>
      <c r="G225" s="54"/>
      <c r="H225" s="54"/>
      <c r="P225" s="9"/>
      <c r="S225" s="9" t="str">
        <f t="shared" si="5"/>
        <v>Production</v>
      </c>
    </row>
    <row r="226" spans="2:19" x14ac:dyDescent="0.2">
      <c r="B226" s="54"/>
      <c r="D226" s="54"/>
      <c r="E226" s="54"/>
      <c r="F226" s="54"/>
      <c r="G226" s="54"/>
      <c r="H226" s="54"/>
      <c r="S226" s="9" t="str">
        <f t="shared" si="5"/>
        <v>Production</v>
      </c>
    </row>
    <row r="227" spans="2:19" x14ac:dyDescent="0.2">
      <c r="B227" s="54"/>
      <c r="D227" s="54"/>
      <c r="E227" s="54"/>
      <c r="F227" s="54"/>
      <c r="G227" s="54"/>
      <c r="H227" s="54"/>
      <c r="S227" s="9" t="str">
        <f>IF(SUM(B227:N227)&gt;0,"Consumption","Production")</f>
        <v>Production</v>
      </c>
    </row>
    <row r="228" spans="2:19" x14ac:dyDescent="0.2">
      <c r="B228" s="54"/>
      <c r="D228" s="54"/>
      <c r="E228" s="54"/>
      <c r="F228" s="54"/>
      <c r="G228" s="54"/>
      <c r="H228" s="54"/>
      <c r="S228" s="9" t="str">
        <f t="shared" ref="S228:S250" si="6">IF(SUM(B228:N228)&gt;0,"Consumption","Production")</f>
        <v>Production</v>
      </c>
    </row>
    <row r="229" spans="2:19" x14ac:dyDescent="0.2">
      <c r="B229" s="6"/>
      <c r="C229" s="6"/>
      <c r="D229" s="6"/>
      <c r="E229" s="6"/>
      <c r="F229" s="6"/>
      <c r="G229" s="54"/>
      <c r="H229" s="54"/>
      <c r="S229" s="9" t="str">
        <f t="shared" si="6"/>
        <v>Production</v>
      </c>
    </row>
    <row r="230" spans="2:19" x14ac:dyDescent="0.2">
      <c r="B230" s="6"/>
      <c r="C230" s="6"/>
      <c r="D230" s="6"/>
      <c r="E230" s="6"/>
      <c r="F230" s="6"/>
      <c r="G230" s="54"/>
      <c r="H230" s="54"/>
      <c r="S230" s="9" t="str">
        <f t="shared" si="6"/>
        <v>Production</v>
      </c>
    </row>
    <row r="231" spans="2:19" x14ac:dyDescent="0.2">
      <c r="B231" s="6"/>
      <c r="C231" s="6"/>
      <c r="D231" s="6"/>
      <c r="E231" s="6"/>
      <c r="F231" s="6"/>
      <c r="G231" s="54"/>
      <c r="H231" s="54"/>
      <c r="S231" s="9" t="str">
        <f t="shared" si="6"/>
        <v>Production</v>
      </c>
    </row>
    <row r="232" spans="2:19" x14ac:dyDescent="0.2">
      <c r="B232" s="6"/>
      <c r="C232" s="6"/>
      <c r="D232" s="6"/>
      <c r="E232" s="6"/>
      <c r="F232" s="6"/>
      <c r="G232" s="54"/>
      <c r="H232" s="54"/>
      <c r="S232" s="9" t="str">
        <f t="shared" si="6"/>
        <v>Production</v>
      </c>
    </row>
    <row r="233" spans="2:19" x14ac:dyDescent="0.2">
      <c r="B233" s="6"/>
      <c r="C233" s="6"/>
      <c r="D233" s="6"/>
      <c r="E233" s="6"/>
      <c r="F233" s="6"/>
      <c r="G233" s="54"/>
      <c r="H233" s="54"/>
      <c r="S233" s="9" t="str">
        <f t="shared" si="6"/>
        <v>Production</v>
      </c>
    </row>
    <row r="234" spans="2:19" x14ac:dyDescent="0.2">
      <c r="B234" s="6"/>
      <c r="C234" s="6"/>
      <c r="D234" s="6"/>
      <c r="E234" s="6"/>
      <c r="F234" s="6"/>
      <c r="G234" s="54"/>
      <c r="H234" s="54"/>
      <c r="S234" s="9" t="str">
        <f t="shared" si="6"/>
        <v>Production</v>
      </c>
    </row>
    <row r="235" spans="2:19" x14ac:dyDescent="0.2">
      <c r="B235" s="6"/>
      <c r="C235" s="6"/>
      <c r="D235" s="6"/>
      <c r="E235" s="6"/>
      <c r="F235" s="6"/>
      <c r="G235" s="54"/>
      <c r="H235" s="54"/>
      <c r="S235" s="9" t="str">
        <f t="shared" si="6"/>
        <v>Production</v>
      </c>
    </row>
    <row r="236" spans="2:19" x14ac:dyDescent="0.2">
      <c r="B236" s="6"/>
      <c r="C236" s="6"/>
      <c r="D236" s="6"/>
      <c r="E236" s="6"/>
      <c r="F236" s="6"/>
      <c r="G236" s="54"/>
      <c r="H236" s="54"/>
      <c r="S236" s="9" t="str">
        <f t="shared" si="6"/>
        <v>Production</v>
      </c>
    </row>
    <row r="237" spans="2:19" x14ac:dyDescent="0.2">
      <c r="B237" s="6"/>
      <c r="C237" s="6"/>
      <c r="D237" s="6"/>
      <c r="E237" s="6"/>
      <c r="F237" s="6"/>
      <c r="G237" s="54"/>
      <c r="H237" s="54"/>
      <c r="S237" s="9" t="str">
        <f t="shared" si="6"/>
        <v>Production</v>
      </c>
    </row>
    <row r="238" spans="2:19" x14ac:dyDescent="0.2">
      <c r="B238" s="6"/>
      <c r="C238" s="6"/>
      <c r="D238" s="6"/>
      <c r="E238" s="6"/>
      <c r="F238" s="6"/>
      <c r="G238" s="54"/>
      <c r="H238" s="54"/>
      <c r="S238" s="9" t="str">
        <f t="shared" si="6"/>
        <v>Production</v>
      </c>
    </row>
    <row r="239" spans="2:19" x14ac:dyDescent="0.2">
      <c r="B239" s="6"/>
      <c r="C239" s="6"/>
      <c r="D239" s="6"/>
      <c r="E239" s="6"/>
      <c r="F239" s="6"/>
      <c r="G239" s="54"/>
      <c r="H239" s="54"/>
      <c r="S239" s="9" t="str">
        <f t="shared" si="6"/>
        <v>Production</v>
      </c>
    </row>
    <row r="240" spans="2:19" x14ac:dyDescent="0.2">
      <c r="B240" s="6"/>
      <c r="C240" s="6"/>
      <c r="D240" s="6"/>
      <c r="E240" s="6"/>
      <c r="F240" s="6"/>
      <c r="G240" s="54"/>
      <c r="H240" s="54"/>
      <c r="S240" s="9" t="str">
        <f t="shared" si="6"/>
        <v>Production</v>
      </c>
    </row>
    <row r="241" spans="2:19" x14ac:dyDescent="0.2">
      <c r="B241" s="6"/>
      <c r="C241" s="6"/>
      <c r="D241" s="6"/>
      <c r="E241" s="6"/>
      <c r="F241" s="6"/>
      <c r="G241" s="54"/>
      <c r="H241" s="54"/>
      <c r="S241" s="9" t="str">
        <f t="shared" si="6"/>
        <v>Production</v>
      </c>
    </row>
    <row r="242" spans="2:19" x14ac:dyDescent="0.2">
      <c r="B242" s="6"/>
      <c r="C242" s="6"/>
      <c r="D242" s="6"/>
      <c r="E242" s="6"/>
      <c r="F242" s="6"/>
      <c r="G242" s="54"/>
      <c r="H242" s="54"/>
      <c r="S242" s="9" t="str">
        <f t="shared" si="6"/>
        <v>Production</v>
      </c>
    </row>
    <row r="243" spans="2:19" x14ac:dyDescent="0.2">
      <c r="B243" s="6"/>
      <c r="C243" s="6"/>
      <c r="D243" s="6"/>
      <c r="E243" s="6"/>
      <c r="F243" s="6"/>
      <c r="G243" s="54"/>
      <c r="H243" s="54"/>
      <c r="S243" s="9" t="str">
        <f t="shared" si="6"/>
        <v>Production</v>
      </c>
    </row>
    <row r="244" spans="2:19" x14ac:dyDescent="0.2">
      <c r="B244" s="6"/>
      <c r="C244" s="6"/>
      <c r="D244" s="6"/>
      <c r="E244" s="6"/>
      <c r="F244" s="6"/>
      <c r="G244" s="54"/>
      <c r="H244" s="54"/>
      <c r="S244" s="9" t="str">
        <f t="shared" si="6"/>
        <v>Production</v>
      </c>
    </row>
    <row r="245" spans="2:19" x14ac:dyDescent="0.2">
      <c r="B245" s="6"/>
      <c r="C245" s="6"/>
      <c r="D245" s="6"/>
      <c r="E245" s="6"/>
      <c r="F245" s="6"/>
      <c r="G245" s="54"/>
      <c r="H245" s="54"/>
      <c r="S245" s="9" t="str">
        <f t="shared" si="6"/>
        <v>Production</v>
      </c>
    </row>
    <row r="246" spans="2:19" x14ac:dyDescent="0.2">
      <c r="B246" s="6"/>
      <c r="C246" s="6"/>
      <c r="D246" s="6"/>
      <c r="E246" s="6"/>
      <c r="F246" s="6"/>
      <c r="G246" s="54"/>
      <c r="H246" s="54"/>
      <c r="S246" s="9" t="str">
        <f t="shared" si="6"/>
        <v>Production</v>
      </c>
    </row>
    <row r="247" spans="2:19" x14ac:dyDescent="0.2">
      <c r="B247" s="6"/>
      <c r="C247" s="6"/>
      <c r="D247" s="6"/>
      <c r="E247" s="6"/>
      <c r="F247" s="6"/>
      <c r="G247" s="54"/>
      <c r="H247" s="54"/>
      <c r="S247" s="9" t="str">
        <f t="shared" si="6"/>
        <v>Production</v>
      </c>
    </row>
    <row r="248" spans="2:19" x14ac:dyDescent="0.2">
      <c r="B248" s="6"/>
      <c r="C248" s="6"/>
      <c r="D248" s="6"/>
      <c r="E248" s="6"/>
      <c r="F248" s="6"/>
      <c r="G248" s="54"/>
      <c r="H248" s="54"/>
      <c r="S248" s="9" t="str">
        <f t="shared" si="6"/>
        <v>Production</v>
      </c>
    </row>
    <row r="249" spans="2:19" x14ac:dyDescent="0.2">
      <c r="B249" s="6"/>
      <c r="C249" s="6"/>
      <c r="D249" s="6"/>
      <c r="E249" s="6"/>
      <c r="F249" s="6"/>
      <c r="G249" s="54"/>
      <c r="H249" s="54"/>
      <c r="S249" s="9" t="str">
        <f t="shared" si="6"/>
        <v>Production</v>
      </c>
    </row>
    <row r="250" spans="2:19" x14ac:dyDescent="0.2">
      <c r="B250" s="6"/>
      <c r="C250" s="6"/>
      <c r="D250" s="6"/>
      <c r="E250" s="6"/>
      <c r="F250" s="6"/>
      <c r="G250" s="54"/>
      <c r="H250" s="54"/>
      <c r="S250" s="9" t="str">
        <f t="shared" si="6"/>
        <v>Production</v>
      </c>
    </row>
    <row r="251" spans="2:19" x14ac:dyDescent="0.2">
      <c r="B251" s="54"/>
      <c r="D251" s="54"/>
      <c r="E251" s="54"/>
      <c r="F251" s="54"/>
      <c r="G251" s="54"/>
      <c r="H251" s="54"/>
    </row>
    <row r="252" spans="2:19" x14ac:dyDescent="0.2">
      <c r="B252" s="54"/>
      <c r="D252" s="54"/>
      <c r="E252" s="54"/>
      <c r="F252" s="54"/>
      <c r="G252" s="54"/>
      <c r="H252" s="54"/>
    </row>
    <row r="253" spans="2:19" x14ac:dyDescent="0.2">
      <c r="B253" s="54"/>
      <c r="D253" s="54"/>
      <c r="E253" s="54"/>
      <c r="F253" s="54"/>
      <c r="G253" s="54"/>
      <c r="H253" s="54"/>
    </row>
    <row r="254" spans="2:19" x14ac:dyDescent="0.2">
      <c r="B254" s="54"/>
      <c r="D254" s="54"/>
      <c r="E254" s="54"/>
      <c r="F254" s="54"/>
      <c r="G254" s="54"/>
      <c r="H254" s="54"/>
    </row>
    <row r="255" spans="2:19" x14ac:dyDescent="0.2">
      <c r="B255" s="54"/>
      <c r="D255" s="54"/>
      <c r="E255" s="54"/>
      <c r="F255" s="54"/>
      <c r="G255" s="54"/>
      <c r="H255" s="54"/>
    </row>
    <row r="256" spans="2:19" x14ac:dyDescent="0.2">
      <c r="B256" s="54"/>
      <c r="D256" s="54"/>
      <c r="E256" s="54"/>
      <c r="F256" s="54"/>
      <c r="G256" s="54"/>
      <c r="H256" s="54"/>
    </row>
    <row r="257" spans="2:8" x14ac:dyDescent="0.2">
      <c r="B257" s="54"/>
      <c r="D257" s="54"/>
      <c r="E257" s="54"/>
      <c r="F257" s="54"/>
      <c r="G257" s="54"/>
      <c r="H257" s="54"/>
    </row>
    <row r="258" spans="2:8" x14ac:dyDescent="0.2">
      <c r="B258" s="54"/>
      <c r="D258" s="54"/>
      <c r="E258" s="54"/>
      <c r="F258" s="54"/>
    </row>
    <row r="259" spans="2:8" x14ac:dyDescent="0.2">
      <c r="B259" s="54"/>
      <c r="D259" s="54"/>
      <c r="E259" s="54"/>
      <c r="F259" s="54"/>
    </row>
    <row r="260" spans="2:8" x14ac:dyDescent="0.2">
      <c r="B260" s="54"/>
      <c r="D260" s="54"/>
      <c r="E260" s="54"/>
      <c r="F260" s="54"/>
    </row>
    <row r="261" spans="2:8" x14ac:dyDescent="0.2">
      <c r="B261" s="54"/>
      <c r="D261" s="54"/>
      <c r="E261" s="54"/>
      <c r="F261" s="54"/>
      <c r="G261" s="54"/>
      <c r="H261" s="54"/>
    </row>
    <row r="262" spans="2:8" x14ac:dyDescent="0.2">
      <c r="B262" s="54"/>
      <c r="D262" s="54"/>
      <c r="E262" s="54"/>
      <c r="F262" s="54"/>
    </row>
    <row r="263" spans="2:8" x14ac:dyDescent="0.2">
      <c r="B263" s="54"/>
      <c r="D263" s="54"/>
      <c r="E263" s="54"/>
      <c r="F263" s="54"/>
    </row>
    <row r="264" spans="2:8" x14ac:dyDescent="0.2">
      <c r="B264" s="54"/>
      <c r="D264" s="54"/>
      <c r="E264" s="54"/>
      <c r="F264" s="54"/>
    </row>
    <row r="265" spans="2:8" x14ac:dyDescent="0.2">
      <c r="B265" s="54"/>
      <c r="E265" s="54"/>
      <c r="F265" s="54"/>
    </row>
    <row r="266" spans="2:8" x14ac:dyDescent="0.2">
      <c r="B266" s="54"/>
      <c r="D266" s="54"/>
      <c r="E266" s="54"/>
      <c r="F266" s="54"/>
    </row>
    <row r="267" spans="2:8" x14ac:dyDescent="0.2">
      <c r="B267" s="54"/>
      <c r="D267" s="54"/>
      <c r="E267" s="54"/>
      <c r="F267" s="54"/>
    </row>
    <row r="268" spans="2:8" x14ac:dyDescent="0.2">
      <c r="B268" s="54"/>
      <c r="D268" s="54"/>
      <c r="E268" s="54"/>
      <c r="F268" s="54"/>
    </row>
    <row r="269" spans="2:8" x14ac:dyDescent="0.2">
      <c r="B269" s="54"/>
      <c r="D269" s="54"/>
      <c r="E269" s="54"/>
      <c r="F269" s="54"/>
    </row>
    <row r="270" spans="2:8" x14ac:dyDescent="0.2">
      <c r="B270" s="54"/>
      <c r="D270" s="54"/>
      <c r="E270" s="54"/>
    </row>
    <row r="271" spans="2:8" x14ac:dyDescent="0.2">
      <c r="B271" s="54"/>
      <c r="D271" s="54"/>
      <c r="E271" s="54"/>
      <c r="F271" s="54"/>
    </row>
    <row r="272" spans="2:8" x14ac:dyDescent="0.2">
      <c r="B272" s="54"/>
      <c r="D272" s="54"/>
      <c r="E272" s="54"/>
      <c r="F272" s="54"/>
    </row>
    <row r="273" spans="2:6" x14ac:dyDescent="0.2">
      <c r="B273" s="54"/>
      <c r="D273" s="54"/>
      <c r="E273" s="54"/>
      <c r="F273" s="54"/>
    </row>
    <row r="274" spans="2:6" x14ac:dyDescent="0.2">
      <c r="B274" s="54"/>
      <c r="D274" s="54"/>
      <c r="E274" s="54"/>
      <c r="F274" s="54"/>
    </row>
    <row r="275" spans="2:6" x14ac:dyDescent="0.2">
      <c r="B275" s="54"/>
      <c r="D275" s="54"/>
      <c r="E275" s="54"/>
      <c r="F275" s="54"/>
    </row>
    <row r="276" spans="2:6" x14ac:dyDescent="0.2">
      <c r="B276" s="54"/>
      <c r="D276" s="54"/>
      <c r="E276" s="54"/>
      <c r="F276" s="54"/>
    </row>
    <row r="277" spans="2:6" x14ac:dyDescent="0.2">
      <c r="B277" s="54"/>
      <c r="D277" s="54"/>
      <c r="E277" s="54"/>
      <c r="F277" s="54"/>
    </row>
    <row r="278" spans="2:6" x14ac:dyDescent="0.2">
      <c r="B278" s="54"/>
      <c r="D278" s="54"/>
      <c r="E278" s="54"/>
      <c r="F278" s="54"/>
    </row>
    <row r="279" spans="2:6" x14ac:dyDescent="0.2">
      <c r="B279" s="54"/>
      <c r="D279" s="54"/>
      <c r="E279" s="54"/>
      <c r="F279" s="54"/>
    </row>
    <row r="280" spans="2:6" x14ac:dyDescent="0.2">
      <c r="B280" s="54"/>
      <c r="D280" s="54"/>
      <c r="E280" s="54"/>
      <c r="F280" s="54"/>
    </row>
    <row r="281" spans="2:6" x14ac:dyDescent="0.2">
      <c r="B281" s="54"/>
      <c r="D281" s="54"/>
      <c r="E281" s="54"/>
      <c r="F281" s="54"/>
    </row>
    <row r="282" spans="2:6" x14ac:dyDescent="0.2">
      <c r="B282" s="54"/>
      <c r="D282" s="54"/>
      <c r="E282" s="54"/>
      <c r="F282" s="54"/>
    </row>
    <row r="283" spans="2:6" x14ac:dyDescent="0.2">
      <c r="B283" s="54"/>
      <c r="D283" s="54"/>
      <c r="E283" s="54"/>
      <c r="F283" s="54"/>
    </row>
    <row r="284" spans="2:6" x14ac:dyDescent="0.2">
      <c r="B284" s="54"/>
      <c r="D284" s="54"/>
      <c r="E284" s="54"/>
      <c r="F284" s="54"/>
    </row>
    <row r="285" spans="2:6" x14ac:dyDescent="0.2">
      <c r="B285" s="54"/>
      <c r="D285" s="54"/>
      <c r="E285" s="54"/>
      <c r="F285" s="54"/>
    </row>
    <row r="286" spans="2:6" x14ac:dyDescent="0.2">
      <c r="B286" s="54"/>
      <c r="D286" s="54"/>
      <c r="E286" s="54"/>
      <c r="F286" s="54"/>
    </row>
    <row r="287" spans="2:6" x14ac:dyDescent="0.2">
      <c r="B287" s="54"/>
      <c r="D287" s="54"/>
      <c r="E287" s="54"/>
      <c r="F287" s="54"/>
    </row>
    <row r="288" spans="2:6" x14ac:dyDescent="0.2">
      <c r="B288" s="54"/>
      <c r="D288" s="54"/>
      <c r="E288" s="54"/>
      <c r="F288" s="54"/>
    </row>
    <row r="289" spans="1:6" x14ac:dyDescent="0.2">
      <c r="B289" s="54"/>
      <c r="D289" s="54"/>
      <c r="E289" s="54"/>
      <c r="F289" s="54"/>
    </row>
    <row r="290" spans="1:6" x14ac:dyDescent="0.2">
      <c r="B290" s="54"/>
      <c r="E290" s="54"/>
      <c r="F290" s="54"/>
    </row>
    <row r="291" spans="1:6" x14ac:dyDescent="0.2">
      <c r="B291" s="54"/>
      <c r="D291" s="54"/>
      <c r="E291" s="54"/>
      <c r="F291" s="54"/>
    </row>
    <row r="292" spans="1:6" x14ac:dyDescent="0.2">
      <c r="B292" s="54"/>
      <c r="D292" s="54"/>
      <c r="E292" s="54"/>
      <c r="F292" s="54"/>
    </row>
    <row r="293" spans="1:6" x14ac:dyDescent="0.2">
      <c r="B293" s="54"/>
      <c r="D293" s="54"/>
      <c r="E293" s="54"/>
      <c r="F293" s="54"/>
    </row>
    <row r="294" spans="1:6" x14ac:dyDescent="0.2">
      <c r="B294" s="54"/>
      <c r="E294" s="54"/>
      <c r="F294" s="54"/>
    </row>
    <row r="295" spans="1:6" x14ac:dyDescent="0.2">
      <c r="B295" s="54"/>
      <c r="E295" s="54"/>
      <c r="F295" s="54"/>
    </row>
    <row r="296" spans="1:6" x14ac:dyDescent="0.2">
      <c r="B296" s="54"/>
      <c r="D296" s="54"/>
      <c r="E296" s="54"/>
      <c r="F296" s="54"/>
    </row>
    <row r="297" spans="1:6" x14ac:dyDescent="0.2">
      <c r="B297" s="54"/>
      <c r="D297" s="54"/>
      <c r="E297" s="54"/>
      <c r="F297" s="54"/>
    </row>
    <row r="298" spans="1:6" x14ac:dyDescent="0.2">
      <c r="B298" s="54"/>
      <c r="D298" s="54"/>
      <c r="E298" s="54"/>
      <c r="F298" s="54"/>
    </row>
    <row r="299" spans="1:6" x14ac:dyDescent="0.2">
      <c r="B299" s="54"/>
      <c r="E299" s="54"/>
      <c r="F299" s="54"/>
    </row>
    <row r="300" spans="1:6" x14ac:dyDescent="0.2">
      <c r="B300" s="54"/>
      <c r="D300" s="54"/>
      <c r="E300" s="54"/>
      <c r="F300" s="54"/>
    </row>
    <row r="301" spans="1:6" x14ac:dyDescent="0.2">
      <c r="A301" t="s">
        <v>84</v>
      </c>
      <c r="B301" s="54">
        <v>2.6540996970000001E-5</v>
      </c>
      <c r="C301" s="9">
        <v>2.6404155279999999E-5</v>
      </c>
      <c r="D301">
        <v>3.032207088E-2</v>
      </c>
      <c r="E301" s="54">
        <v>2.3329791459999999E-5</v>
      </c>
      <c r="F301" s="54">
        <v>4.8337796099999997E-5</v>
      </c>
    </row>
    <row r="302" spans="1:6" x14ac:dyDescent="0.2">
      <c r="A302" t="s">
        <v>73</v>
      </c>
      <c r="B302">
        <v>0.1162388154</v>
      </c>
      <c r="C302" s="9">
        <v>0.14573917250000001</v>
      </c>
      <c r="D302">
        <v>1.8376881639999999E-4</v>
      </c>
      <c r="E302">
        <v>0.28976899039999998</v>
      </c>
      <c r="F302">
        <v>3.3510107150000001</v>
      </c>
    </row>
    <row r="303" spans="1:6" x14ac:dyDescent="0.2">
      <c r="A303" t="s">
        <v>74</v>
      </c>
      <c r="B303" s="54">
        <v>6.759330379E-6</v>
      </c>
      <c r="C303" s="9">
        <v>7.432473633E-6</v>
      </c>
      <c r="D303" s="54">
        <v>1.1452316490000001E-5</v>
      </c>
      <c r="E303" s="54">
        <v>6.4322502740000001E-6</v>
      </c>
      <c r="F303" s="54">
        <v>6.5228763179999997E-6</v>
      </c>
    </row>
    <row r="304" spans="1:6" x14ac:dyDescent="0.2">
      <c r="A304" t="s">
        <v>75</v>
      </c>
      <c r="B304" s="54">
        <v>0.88536357070000005</v>
      </c>
      <c r="C304" s="9">
        <v>1.297950027</v>
      </c>
      <c r="D304">
        <v>0.3530547128</v>
      </c>
      <c r="E304" s="54">
        <v>0.750250105</v>
      </c>
      <c r="F304" s="54">
        <v>29.160648470000002</v>
      </c>
    </row>
    <row r="305" spans="1:6" x14ac:dyDescent="0.2">
      <c r="A305" t="s">
        <v>76</v>
      </c>
      <c r="B305" s="54">
        <v>2.2655723039999999E-5</v>
      </c>
      <c r="C305" s="9">
        <v>2.5141148489999998E-5</v>
      </c>
      <c r="D305">
        <v>0.31365607499999998</v>
      </c>
      <c r="E305" s="54">
        <v>1.9557271930000001E-5</v>
      </c>
      <c r="F305" s="54">
        <v>4.482339352E-5</v>
      </c>
    </row>
    <row r="306" spans="1:6" x14ac:dyDescent="0.2">
      <c r="A306" t="s">
        <v>70</v>
      </c>
      <c r="B306" s="54">
        <v>0.58860339900000003</v>
      </c>
      <c r="C306" s="9">
        <v>0.86291490950000005</v>
      </c>
      <c r="D306">
        <v>1.028075672E-3</v>
      </c>
      <c r="E306" s="54">
        <v>0.49874562179999998</v>
      </c>
      <c r="F306" s="54">
        <v>19.38768134</v>
      </c>
    </row>
    <row r="307" spans="1:6" x14ac:dyDescent="0.2">
      <c r="A307" t="s">
        <v>71</v>
      </c>
      <c r="B307" s="54">
        <v>2.0039181670000001E-3</v>
      </c>
      <c r="C307" s="9">
        <v>2.9265385399999998E-3</v>
      </c>
      <c r="D307">
        <v>7.9409573580000001E-4</v>
      </c>
      <c r="E307" s="54">
        <v>1.7248284360000001E-3</v>
      </c>
      <c r="F307" s="54">
        <v>6.5300420380000002E-2</v>
      </c>
    </row>
    <row r="308" spans="1:6" x14ac:dyDescent="0.2">
      <c r="A308" t="s">
        <v>85</v>
      </c>
      <c r="B308" s="54">
        <v>-1.1282084900000001E-5</v>
      </c>
      <c r="C308" s="9">
        <v>-1.099836068E-5</v>
      </c>
      <c r="E308" s="54">
        <v>-1.463698761E-5</v>
      </c>
      <c r="F308" s="54">
        <v>-1.35544332E-5</v>
      </c>
    </row>
    <row r="309" spans="1:6" x14ac:dyDescent="0.2">
      <c r="A309" t="s">
        <v>86</v>
      </c>
      <c r="B309" s="54">
        <v>-1.036709444E-5</v>
      </c>
      <c r="C309" s="9">
        <v>-9.9406423790000007E-6</v>
      </c>
      <c r="E309" s="54">
        <v>-1.248146867E-5</v>
      </c>
      <c r="F309" s="54">
        <v>-1.289732883E-5</v>
      </c>
    </row>
    <row r="310" spans="1:6" x14ac:dyDescent="0.2">
      <c r="A310" t="s">
        <v>89</v>
      </c>
      <c r="B310" s="54">
        <v>-5.3287948420000003E-6</v>
      </c>
      <c r="C310" s="9">
        <v>-5.3214981809999999E-6</v>
      </c>
      <c r="E310" s="54">
        <v>-5.7266748919999997E-6</v>
      </c>
      <c r="F310" s="54">
        <v>-5.4006368859999998E-6</v>
      </c>
    </row>
    <row r="311" spans="1:6" x14ac:dyDescent="0.2">
      <c r="A311" t="s">
        <v>87</v>
      </c>
      <c r="B311">
        <v>-3.0456415570000002</v>
      </c>
      <c r="C311" s="9">
        <v>-1.027156612</v>
      </c>
      <c r="E311">
        <v>-11.20364725</v>
      </c>
      <c r="F311">
        <v>-34.192788059999998</v>
      </c>
    </row>
    <row r="312" spans="1:6" x14ac:dyDescent="0.2">
      <c r="A312" t="s">
        <v>88</v>
      </c>
      <c r="B312">
        <v>3.0472915340000002</v>
      </c>
      <c r="C312" s="9">
        <v>1.0297804589999999</v>
      </c>
      <c r="E312">
        <v>14.41305094</v>
      </c>
      <c r="F312">
        <v>34.194538940000001</v>
      </c>
    </row>
    <row r="313" spans="1:6" x14ac:dyDescent="0.2">
      <c r="A313" t="s">
        <v>77</v>
      </c>
      <c r="B313">
        <v>-5.8726363099999995E-4</v>
      </c>
      <c r="C313" s="9">
        <v>-1.4095357320000001E-3</v>
      </c>
      <c r="E313">
        <v>-1.622961017E-3</v>
      </c>
      <c r="F313">
        <v>-6.5174971160000003E-4</v>
      </c>
    </row>
    <row r="314" spans="1:6" x14ac:dyDescent="0.2">
      <c r="A314" t="s">
        <v>78</v>
      </c>
      <c r="B314">
        <v>-9.9337355200000005E-4</v>
      </c>
      <c r="C314" s="9">
        <v>-1.162296252E-3</v>
      </c>
      <c r="E314">
        <v>-3.2076988809999998</v>
      </c>
      <c r="F314">
        <v>-1.0337995469999999E-3</v>
      </c>
    </row>
    <row r="315" spans="1:6" x14ac:dyDescent="0.2">
      <c r="A315" t="s">
        <v>79</v>
      </c>
      <c r="B315" s="54">
        <v>-3.0893561269999998E-6</v>
      </c>
      <c r="C315" s="9">
        <v>-3.0896039260000001E-6</v>
      </c>
      <c r="E315" s="54">
        <v>-3.439745071E-6</v>
      </c>
      <c r="F315" s="54">
        <v>-3.4205073879999998E-6</v>
      </c>
    </row>
    <row r="316" spans="1:6" x14ac:dyDescent="0.2">
      <c r="A316" t="s">
        <v>80</v>
      </c>
      <c r="B316" s="54">
        <v>-1.3193035810000001E-5</v>
      </c>
      <c r="C316" s="9">
        <v>-1.3257778629999999E-5</v>
      </c>
      <c r="E316" s="54">
        <v>-1.6151838699999999E-5</v>
      </c>
      <c r="F316" s="54">
        <v>-1.462285182E-5</v>
      </c>
    </row>
    <row r="317" spans="1:6" x14ac:dyDescent="0.2">
      <c r="A317" t="s">
        <v>81</v>
      </c>
      <c r="B317" s="54">
        <v>-5.3633815929999998E-6</v>
      </c>
      <c r="C317" s="9">
        <v>-5.3236603590000003E-6</v>
      </c>
      <c r="E317" s="54">
        <v>-5.9204799079999999E-6</v>
      </c>
      <c r="F317" s="54">
        <v>-5.495651546E-6</v>
      </c>
    </row>
    <row r="318" spans="1:6" x14ac:dyDescent="0.2">
      <c r="A318" t="s">
        <v>82</v>
      </c>
      <c r="B318" s="54">
        <v>-1.7410010129999999E-5</v>
      </c>
      <c r="C318" s="9">
        <v>-1.868669643E-5</v>
      </c>
      <c r="E318" s="54">
        <v>-1.8418435409999998E-5</v>
      </c>
      <c r="F318" s="54">
        <v>-1.8115902860000001E-5</v>
      </c>
    </row>
    <row r="319" spans="1:6" x14ac:dyDescent="0.2">
      <c r="A319" t="s">
        <v>90</v>
      </c>
      <c r="C319" s="9">
        <v>0.12968067480000001</v>
      </c>
      <c r="E319">
        <v>0.40861042939999997</v>
      </c>
      <c r="F319">
        <v>0.44394892949999998</v>
      </c>
    </row>
    <row r="320" spans="1:6" x14ac:dyDescent="0.2">
      <c r="A320" t="s">
        <v>91</v>
      </c>
      <c r="C320" s="9">
        <v>0.79834120109999995</v>
      </c>
      <c r="E320">
        <v>2.5226567019999999</v>
      </c>
      <c r="F320">
        <v>2.727999611</v>
      </c>
    </row>
    <row r="321" spans="1:6" x14ac:dyDescent="0.2">
      <c r="A321" t="s">
        <v>92</v>
      </c>
      <c r="B321" s="54">
        <v>-7.9368739859999996E-6</v>
      </c>
      <c r="C321" s="9">
        <v>-1.31338549E-5</v>
      </c>
      <c r="E321" s="54">
        <v>-1.3042284529999999E-5</v>
      </c>
      <c r="F321" s="54">
        <v>-1.3656824339999999E-5</v>
      </c>
    </row>
    <row r="322" spans="1:6" x14ac:dyDescent="0.2">
      <c r="A322" t="s">
        <v>93</v>
      </c>
      <c r="B322" s="54">
        <v>-5.573218386E-5</v>
      </c>
      <c r="C322" s="9">
        <v>-0.82271523560000004</v>
      </c>
      <c r="E322">
        <v>-2.8472456479999999</v>
      </c>
      <c r="F322">
        <v>-2.6523592909999998</v>
      </c>
    </row>
    <row r="323" spans="1:6" x14ac:dyDescent="0.2">
      <c r="A323" t="s">
        <v>94</v>
      </c>
      <c r="B323" s="54">
        <v>-5.0074376420000003E-5</v>
      </c>
      <c r="C323" s="9">
        <v>-2.3939553639999999E-4</v>
      </c>
      <c r="E323">
        <v>-2.140768825E-4</v>
      </c>
      <c r="F323">
        <v>-1.992571793E-4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4FBE4-718B-43DA-923F-5E966E0D4D67}">
  <sheetPr>
    <tabColor rgb="FF92D050"/>
  </sheetPr>
  <dimension ref="A2:T323"/>
  <sheetViews>
    <sheetView topLeftCell="A15" workbookViewId="0">
      <selection activeCell="A32" sqref="A32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</cols>
  <sheetData>
    <row r="2" spans="1:20" x14ac:dyDescent="0.2">
      <c r="A2" s="8" t="s">
        <v>41</v>
      </c>
      <c r="B2" s="8"/>
      <c r="C2" s="19"/>
      <c r="D2" s="4"/>
      <c r="E2" s="4"/>
      <c r="F2" s="4"/>
      <c r="G2" s="4"/>
      <c r="H2" s="4"/>
    </row>
    <row r="3" spans="1:20" ht="16" thickBot="1" x14ac:dyDescent="0.25">
      <c r="A3" s="32"/>
      <c r="B3" s="32"/>
    </row>
    <row r="4" spans="1:20" x14ac:dyDescent="0.2">
      <c r="A4" s="42" t="s">
        <v>45</v>
      </c>
      <c r="B4" s="33">
        <f>SUMIF($S$11:$S$300,$A4,B$11:B$300)</f>
        <v>-7.0772188143266801</v>
      </c>
      <c r="C4" s="33">
        <f t="shared" ref="C4:N5" si="0">SUMIF($S$11:$S$300,$A4,C$11:C$300)</f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4"/>
      <c r="P4" s="34"/>
      <c r="Q4" s="34"/>
      <c r="R4" s="35"/>
    </row>
    <row r="5" spans="1:20" x14ac:dyDescent="0.2">
      <c r="A5" s="43" t="s">
        <v>8</v>
      </c>
      <c r="B5" s="36">
        <f>SUMIF($S$11:$S$300,$A5,B$11:B$300)</f>
        <v>7.0772183444000003</v>
      </c>
      <c r="C5" s="36">
        <f t="shared" si="0"/>
        <v>0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7"/>
      <c r="P5" s="37"/>
      <c r="Q5" s="37"/>
      <c r="R5" s="38"/>
    </row>
    <row r="6" spans="1:20" ht="16" thickBot="1" x14ac:dyDescent="0.25">
      <c r="A6" s="44" t="s">
        <v>46</v>
      </c>
      <c r="B6" s="39">
        <f>SUM(B4:B5)</f>
        <v>-4.6992667979139924E-7</v>
      </c>
      <c r="C6" s="39">
        <f t="shared" ref="C6:N6" si="1">SUM(C4:C5)</f>
        <v>0</v>
      </c>
      <c r="D6" s="39">
        <f t="shared" si="1"/>
        <v>0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40"/>
      <c r="P6" s="40"/>
      <c r="Q6" s="40"/>
      <c r="R6" s="41"/>
    </row>
    <row r="7" spans="1:20" x14ac:dyDescent="0.2">
      <c r="A7" s="32"/>
      <c r="B7" s="32"/>
    </row>
    <row r="9" spans="1:20" s="27" customFormat="1" x14ac:dyDescent="0.2">
      <c r="A9" s="27" t="s">
        <v>40</v>
      </c>
      <c r="B9" s="27" t="s">
        <v>498</v>
      </c>
      <c r="C9" s="28"/>
    </row>
    <row r="10" spans="1:20" s="29" customFormat="1" x14ac:dyDescent="0.2">
      <c r="A10" s="27" t="s">
        <v>10</v>
      </c>
      <c r="C10" s="30"/>
    </row>
    <row r="11" spans="1:20" x14ac:dyDescent="0.2">
      <c r="A11" t="s">
        <v>8564</v>
      </c>
      <c r="B11" s="9">
        <v>-9.4684102329999995E-3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IF(SUM(B11:N11)&gt;0,"Consumption","Production")</f>
        <v>Production</v>
      </c>
      <c r="T11" s="9"/>
    </row>
    <row r="12" spans="1:20" x14ac:dyDescent="0.2">
      <c r="A12" t="s">
        <v>8740</v>
      </c>
      <c r="B12" s="9">
        <v>1.327737696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2">IF(SUM(B12:N12)&gt;0,"Consumption","Production")</f>
        <v>Consumption</v>
      </c>
      <c r="T12" s="9"/>
    </row>
    <row r="13" spans="1:20" x14ac:dyDescent="0.2">
      <c r="A13" t="s">
        <v>8780</v>
      </c>
      <c r="B13" s="9">
        <v>5.2872969000000003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2"/>
        <v>Consumption</v>
      </c>
      <c r="T13" s="9"/>
    </row>
    <row r="14" spans="1:20" x14ac:dyDescent="0.2">
      <c r="A14" t="s">
        <v>9248</v>
      </c>
      <c r="B14" s="9">
        <v>-4.6665294109999998E-2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2"/>
        <v>Production</v>
      </c>
      <c r="T14" s="9"/>
    </row>
    <row r="15" spans="1:20" x14ac:dyDescent="0.2">
      <c r="A15" t="s">
        <v>8854</v>
      </c>
      <c r="B15" s="9">
        <v>-1.3515609389999999E-4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2"/>
        <v>Production</v>
      </c>
      <c r="T15" s="9"/>
    </row>
    <row r="16" spans="1:20" x14ac:dyDescent="0.2">
      <c r="A16" t="s">
        <v>8855</v>
      </c>
      <c r="B16" s="9">
        <v>-2.6941261799999999E-5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2"/>
        <v>Production</v>
      </c>
      <c r="T16" s="9"/>
    </row>
    <row r="17" spans="1:20" x14ac:dyDescent="0.2">
      <c r="A17" t="s">
        <v>8856</v>
      </c>
      <c r="B17" s="9">
        <v>-2.3386138890000002E-5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2"/>
        <v>Production</v>
      </c>
      <c r="T17" s="9"/>
    </row>
    <row r="18" spans="1:20" x14ac:dyDescent="0.2">
      <c r="A18" t="s">
        <v>8693</v>
      </c>
      <c r="B18" s="9">
        <v>-5.2871115870000001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2"/>
        <v>Production</v>
      </c>
      <c r="T18" s="9"/>
    </row>
    <row r="19" spans="1:20" x14ac:dyDescent="0.2">
      <c r="A19" t="s">
        <v>449</v>
      </c>
      <c r="B19" s="9">
        <v>-2.244586472E-5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2"/>
        <v>Production</v>
      </c>
      <c r="T19" s="9"/>
    </row>
    <row r="20" spans="1:20" x14ac:dyDescent="0.2">
      <c r="A20" t="s">
        <v>442</v>
      </c>
      <c r="B20" s="9">
        <v>-1.2715817169999999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2"/>
        <v>Production</v>
      </c>
      <c r="T20" s="9"/>
    </row>
    <row r="21" spans="1:20" x14ac:dyDescent="0.2">
      <c r="A21" t="s">
        <v>8921</v>
      </c>
      <c r="B21" s="9">
        <v>0.46218374839999998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2"/>
        <v>Consumption</v>
      </c>
      <c r="T21" s="9"/>
    </row>
    <row r="22" spans="1:20" x14ac:dyDescent="0.2">
      <c r="A22" t="s">
        <v>8596</v>
      </c>
      <c r="B22" s="9">
        <v>-0.4621202445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2"/>
        <v>Production</v>
      </c>
      <c r="T22" s="9"/>
    </row>
    <row r="23" spans="1:20" x14ac:dyDescent="0.2">
      <c r="A23" t="s">
        <v>8625</v>
      </c>
      <c r="B23" s="9">
        <v>-3.8899019720000001E-5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2"/>
        <v>Production</v>
      </c>
      <c r="T23" s="9"/>
    </row>
    <row r="24" spans="1:20" x14ac:dyDescent="0.2">
      <c r="A24" t="s">
        <v>453</v>
      </c>
      <c r="B24" s="9">
        <v>-2.4733104649999998E-5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2"/>
        <v>Production</v>
      </c>
      <c r="T24" s="9"/>
    </row>
    <row r="25" spans="1:20" x14ac:dyDescent="0.2">
      <c r="B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2"/>
        <v>Production</v>
      </c>
      <c r="T25" s="9"/>
    </row>
    <row r="26" spans="1:20" x14ac:dyDescent="0.2">
      <c r="B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2"/>
        <v>Production</v>
      </c>
      <c r="T26" s="9"/>
    </row>
    <row r="27" spans="1:20" x14ac:dyDescent="0.2">
      <c r="B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2"/>
        <v>Production</v>
      </c>
      <c r="T27" s="9"/>
    </row>
    <row r="28" spans="1:20" x14ac:dyDescent="0.2">
      <c r="B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2"/>
        <v>Production</v>
      </c>
      <c r="T28" s="9"/>
    </row>
    <row r="29" spans="1:20" x14ac:dyDescent="0.2">
      <c r="B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2"/>
        <v>Production</v>
      </c>
      <c r="T29" s="9"/>
    </row>
    <row r="30" spans="1:20" x14ac:dyDescent="0.2">
      <c r="B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2"/>
        <v>Production</v>
      </c>
      <c r="T30" s="9"/>
    </row>
    <row r="31" spans="1:20" x14ac:dyDescent="0.2">
      <c r="B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2"/>
        <v>Production</v>
      </c>
      <c r="T31" s="9"/>
    </row>
    <row r="32" spans="1:20" x14ac:dyDescent="0.2">
      <c r="B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2"/>
        <v>Production</v>
      </c>
      <c r="T32" s="9"/>
    </row>
    <row r="33" spans="2:20" x14ac:dyDescent="0.2">
      <c r="B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2"/>
        <v>Production</v>
      </c>
      <c r="T33" s="9"/>
    </row>
    <row r="34" spans="2:20" x14ac:dyDescent="0.2">
      <c r="B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2"/>
        <v>Production</v>
      </c>
      <c r="T34" s="9"/>
    </row>
    <row r="35" spans="2:20" x14ac:dyDescent="0.2">
      <c r="B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2"/>
        <v>Production</v>
      </c>
      <c r="T35" s="9"/>
    </row>
    <row r="36" spans="2:20" x14ac:dyDescent="0.2">
      <c r="B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2"/>
        <v>Production</v>
      </c>
      <c r="T36" s="9"/>
    </row>
    <row r="37" spans="2:20" x14ac:dyDescent="0.2">
      <c r="B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2"/>
        <v>Production</v>
      </c>
      <c r="T37" s="9"/>
    </row>
    <row r="38" spans="2:20" x14ac:dyDescent="0.2">
      <c r="B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2:20" x14ac:dyDescent="0.2">
      <c r="B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2:20" x14ac:dyDescent="0.2">
      <c r="B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2:20" x14ac:dyDescent="0.2">
      <c r="B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2:20" x14ac:dyDescent="0.2">
      <c r="B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2:20" x14ac:dyDescent="0.2">
      <c r="B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2"/>
        <v>Production</v>
      </c>
      <c r="T43" s="9"/>
    </row>
    <row r="44" spans="2:20" x14ac:dyDescent="0.2">
      <c r="B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2"/>
        <v>Production</v>
      </c>
      <c r="T44" s="9"/>
    </row>
    <row r="45" spans="2:20" x14ac:dyDescent="0.2">
      <c r="B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2"/>
        <v>Production</v>
      </c>
      <c r="T45" s="9"/>
    </row>
    <row r="46" spans="2:20" x14ac:dyDescent="0.2">
      <c r="B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2"/>
        <v>Production</v>
      </c>
      <c r="T46" s="9"/>
    </row>
    <row r="47" spans="2:20" x14ac:dyDescent="0.2">
      <c r="B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2"/>
        <v>Production</v>
      </c>
      <c r="T47" s="9"/>
    </row>
    <row r="48" spans="2:20" x14ac:dyDescent="0.2">
      <c r="B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2"/>
        <v>Production</v>
      </c>
      <c r="T48" s="9"/>
    </row>
    <row r="49" spans="2:20" x14ac:dyDescent="0.2">
      <c r="B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2"/>
        <v>Production</v>
      </c>
      <c r="T49" s="9"/>
    </row>
    <row r="50" spans="2:20" x14ac:dyDescent="0.2">
      <c r="B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2"/>
        <v>Production</v>
      </c>
      <c r="T50" s="9"/>
    </row>
    <row r="51" spans="2:20" x14ac:dyDescent="0.2">
      <c r="B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2"/>
        <v>Production</v>
      </c>
      <c r="T51" s="9"/>
    </row>
    <row r="52" spans="2:20" x14ac:dyDescent="0.2">
      <c r="B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2"/>
        <v>Production</v>
      </c>
      <c r="T52" s="9"/>
    </row>
    <row r="53" spans="2:20" x14ac:dyDescent="0.2">
      <c r="B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2"/>
        <v>Production</v>
      </c>
      <c r="T53" s="9"/>
    </row>
    <row r="54" spans="2:20" x14ac:dyDescent="0.2">
      <c r="B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2"/>
        <v>Production</v>
      </c>
      <c r="T54" s="9"/>
    </row>
    <row r="55" spans="2:20" x14ac:dyDescent="0.2">
      <c r="B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2"/>
        <v>Production</v>
      </c>
      <c r="T55" s="9"/>
    </row>
    <row r="56" spans="2:20" x14ac:dyDescent="0.2">
      <c r="B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2"/>
        <v>Production</v>
      </c>
      <c r="T56" s="9"/>
    </row>
    <row r="57" spans="2:20" x14ac:dyDescent="0.2">
      <c r="B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2"/>
        <v>Production</v>
      </c>
      <c r="T57" s="9"/>
    </row>
    <row r="58" spans="2:20" x14ac:dyDescent="0.2">
      <c r="B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2"/>
        <v>Production</v>
      </c>
      <c r="T58" s="9"/>
    </row>
    <row r="59" spans="2:20" x14ac:dyDescent="0.2">
      <c r="B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2"/>
        <v>Production</v>
      </c>
      <c r="T59" s="9"/>
    </row>
    <row r="60" spans="2:20" x14ac:dyDescent="0.2">
      <c r="B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2"/>
        <v>Production</v>
      </c>
      <c r="T60" s="9"/>
    </row>
    <row r="61" spans="2:20" x14ac:dyDescent="0.2">
      <c r="B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2"/>
        <v>Production</v>
      </c>
      <c r="T61" s="9"/>
    </row>
    <row r="62" spans="2:20" x14ac:dyDescent="0.2">
      <c r="B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2"/>
        <v>Production</v>
      </c>
      <c r="T62" s="9"/>
    </row>
    <row r="63" spans="2:20" x14ac:dyDescent="0.2">
      <c r="B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2"/>
        <v>Production</v>
      </c>
      <c r="T63" s="9"/>
    </row>
    <row r="64" spans="2:20" x14ac:dyDescent="0.2">
      <c r="B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2"/>
        <v>Production</v>
      </c>
      <c r="T64" s="9"/>
    </row>
    <row r="65" spans="2:20" x14ac:dyDescent="0.2">
      <c r="B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2"/>
        <v>Production</v>
      </c>
      <c r="T65" s="9"/>
    </row>
    <row r="66" spans="2:20" x14ac:dyDescent="0.2">
      <c r="B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2"/>
        <v>Production</v>
      </c>
      <c r="T66" s="9"/>
    </row>
    <row r="67" spans="2:20" x14ac:dyDescent="0.2">
      <c r="B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2"/>
        <v>Production</v>
      </c>
      <c r="T67" s="9"/>
    </row>
    <row r="68" spans="2:20" x14ac:dyDescent="0.2">
      <c r="B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2"/>
        <v>Production</v>
      </c>
      <c r="T68" s="9"/>
    </row>
    <row r="69" spans="2:20" x14ac:dyDescent="0.2">
      <c r="B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2"/>
        <v>Production</v>
      </c>
      <c r="T69" s="9"/>
    </row>
    <row r="70" spans="2:20" x14ac:dyDescent="0.2">
      <c r="B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2"/>
        <v>Production</v>
      </c>
      <c r="T70" s="9"/>
    </row>
    <row r="71" spans="2:20" x14ac:dyDescent="0.2">
      <c r="B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2"/>
        <v>Production</v>
      </c>
      <c r="T71" s="9"/>
    </row>
    <row r="72" spans="2:20" x14ac:dyDescent="0.2">
      <c r="B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2"/>
        <v>Production</v>
      </c>
      <c r="T72" s="9"/>
    </row>
    <row r="73" spans="2:20" x14ac:dyDescent="0.2">
      <c r="B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2"/>
        <v>Production</v>
      </c>
      <c r="T73" s="9"/>
    </row>
    <row r="74" spans="2:20" x14ac:dyDescent="0.2">
      <c r="B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2"/>
        <v>Production</v>
      </c>
      <c r="T74" s="9"/>
    </row>
    <row r="75" spans="2:20" x14ac:dyDescent="0.2">
      <c r="B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2"/>
        <v>Production</v>
      </c>
      <c r="T75" s="9"/>
    </row>
    <row r="76" spans="2:20" x14ac:dyDescent="0.2">
      <c r="B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3">IF(SUM(B76:N76)&gt;0,"Consumption","Production")</f>
        <v>Production</v>
      </c>
      <c r="T76" s="9"/>
    </row>
    <row r="77" spans="2:20" x14ac:dyDescent="0.2">
      <c r="B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3"/>
        <v>Production</v>
      </c>
      <c r="T77" s="9"/>
    </row>
    <row r="78" spans="2:20" x14ac:dyDescent="0.2">
      <c r="B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3"/>
        <v>Production</v>
      </c>
      <c r="T78" s="9"/>
    </row>
    <row r="79" spans="2:20" x14ac:dyDescent="0.2">
      <c r="B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3"/>
        <v>Production</v>
      </c>
      <c r="T79" s="9"/>
    </row>
    <row r="80" spans="2:20" x14ac:dyDescent="0.2">
      <c r="B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3"/>
        <v>Production</v>
      </c>
      <c r="T80" s="9"/>
    </row>
    <row r="81" spans="2:20" x14ac:dyDescent="0.2">
      <c r="B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3"/>
        <v>Production</v>
      </c>
      <c r="T81" s="9"/>
    </row>
    <row r="82" spans="2:20" x14ac:dyDescent="0.2">
      <c r="B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3"/>
        <v>Production</v>
      </c>
      <c r="T82" s="9"/>
    </row>
    <row r="83" spans="2:20" x14ac:dyDescent="0.2">
      <c r="B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3"/>
        <v>Production</v>
      </c>
      <c r="T83" s="9"/>
    </row>
    <row r="84" spans="2:20" x14ac:dyDescent="0.2">
      <c r="B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3"/>
        <v>Production</v>
      </c>
      <c r="T84" s="9"/>
    </row>
    <row r="85" spans="2:20" x14ac:dyDescent="0.2">
      <c r="B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3"/>
        <v>Production</v>
      </c>
      <c r="T85" s="9"/>
    </row>
    <row r="86" spans="2:20" x14ac:dyDescent="0.2">
      <c r="B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3"/>
        <v>Production</v>
      </c>
      <c r="T86" s="9"/>
    </row>
    <row r="87" spans="2:20" x14ac:dyDescent="0.2">
      <c r="B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3"/>
        <v>Production</v>
      </c>
      <c r="T87" s="9"/>
    </row>
    <row r="88" spans="2:20" x14ac:dyDescent="0.2">
      <c r="B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3"/>
        <v>Production</v>
      </c>
      <c r="T88" s="9"/>
    </row>
    <row r="89" spans="2:20" x14ac:dyDescent="0.2">
      <c r="B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3"/>
        <v>Production</v>
      </c>
      <c r="T89" s="9"/>
    </row>
    <row r="90" spans="2:20" x14ac:dyDescent="0.2">
      <c r="B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3"/>
        <v>Production</v>
      </c>
      <c r="T90" s="9"/>
    </row>
    <row r="91" spans="2:20" x14ac:dyDescent="0.2">
      <c r="B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3"/>
        <v>Production</v>
      </c>
      <c r="T91" s="9"/>
    </row>
    <row r="92" spans="2:20" x14ac:dyDescent="0.2">
      <c r="B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3"/>
        <v>Production</v>
      </c>
      <c r="T92" s="9"/>
    </row>
    <row r="93" spans="2:20" x14ac:dyDescent="0.2">
      <c r="B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3"/>
        <v>Production</v>
      </c>
      <c r="T93" s="9"/>
    </row>
    <row r="94" spans="2:20" x14ac:dyDescent="0.2">
      <c r="B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3"/>
        <v>Production</v>
      </c>
      <c r="T94" s="9"/>
    </row>
    <row r="95" spans="2:20" x14ac:dyDescent="0.2">
      <c r="B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3"/>
        <v>Production</v>
      </c>
      <c r="T95" s="9"/>
    </row>
    <row r="96" spans="2:20" x14ac:dyDescent="0.2">
      <c r="B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3"/>
        <v>Production</v>
      </c>
      <c r="T96" s="9"/>
    </row>
    <row r="97" spans="2:20" x14ac:dyDescent="0.2">
      <c r="B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3"/>
        <v>Production</v>
      </c>
      <c r="T97" s="9"/>
    </row>
    <row r="98" spans="2:20" x14ac:dyDescent="0.2">
      <c r="B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3"/>
        <v>Production</v>
      </c>
      <c r="T98" s="9"/>
    </row>
    <row r="99" spans="2:20" x14ac:dyDescent="0.2">
      <c r="B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3"/>
        <v>Production</v>
      </c>
      <c r="T99" s="9"/>
    </row>
    <row r="100" spans="2:20" x14ac:dyDescent="0.2">
      <c r="B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3"/>
        <v>Production</v>
      </c>
      <c r="T100" s="9"/>
    </row>
    <row r="101" spans="2:20" x14ac:dyDescent="0.2">
      <c r="B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3"/>
        <v>Production</v>
      </c>
      <c r="T101" s="9"/>
    </row>
    <row r="102" spans="2:20" x14ac:dyDescent="0.2">
      <c r="B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3"/>
        <v>Production</v>
      </c>
      <c r="T102" s="9"/>
    </row>
    <row r="103" spans="2:20" x14ac:dyDescent="0.2">
      <c r="B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3"/>
        <v>Production</v>
      </c>
      <c r="T103" s="9"/>
    </row>
    <row r="104" spans="2:20" x14ac:dyDescent="0.2">
      <c r="B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3"/>
        <v>Production</v>
      </c>
      <c r="T104" s="9"/>
    </row>
    <row r="105" spans="2:20" x14ac:dyDescent="0.2">
      <c r="B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3"/>
        <v>Production</v>
      </c>
      <c r="T105" s="9"/>
    </row>
    <row r="106" spans="2:20" x14ac:dyDescent="0.2">
      <c r="B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3"/>
        <v>Production</v>
      </c>
      <c r="T106" s="9"/>
    </row>
    <row r="107" spans="2:20" x14ac:dyDescent="0.2">
      <c r="B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3"/>
        <v>Production</v>
      </c>
      <c r="T107" s="9"/>
    </row>
    <row r="108" spans="2:20" x14ac:dyDescent="0.2">
      <c r="B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3"/>
        <v>Production</v>
      </c>
      <c r="T108" s="9"/>
    </row>
    <row r="109" spans="2:20" x14ac:dyDescent="0.2">
      <c r="B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3"/>
        <v>Production</v>
      </c>
      <c r="T109" s="9"/>
    </row>
    <row r="110" spans="2:20" x14ac:dyDescent="0.2">
      <c r="B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3"/>
        <v>Production</v>
      </c>
      <c r="T110" s="9"/>
    </row>
    <row r="111" spans="2:20" x14ac:dyDescent="0.2">
      <c r="B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3"/>
        <v>Production</v>
      </c>
      <c r="T111" s="9"/>
    </row>
    <row r="112" spans="2:20" x14ac:dyDescent="0.2">
      <c r="B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3"/>
        <v>Production</v>
      </c>
      <c r="T112" s="9"/>
    </row>
    <row r="113" spans="2:20" x14ac:dyDescent="0.2">
      <c r="B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3"/>
        <v>Production</v>
      </c>
      <c r="T113" s="9"/>
    </row>
    <row r="114" spans="2:20" x14ac:dyDescent="0.2">
      <c r="B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3"/>
        <v>Production</v>
      </c>
      <c r="T114" s="9"/>
    </row>
    <row r="115" spans="2:20" x14ac:dyDescent="0.2">
      <c r="B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3"/>
        <v>Production</v>
      </c>
      <c r="T115" s="9"/>
    </row>
    <row r="116" spans="2:20" x14ac:dyDescent="0.2">
      <c r="B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3"/>
        <v>Production</v>
      </c>
      <c r="T116" s="9"/>
    </row>
    <row r="117" spans="2:20" x14ac:dyDescent="0.2">
      <c r="B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3"/>
        <v>Production</v>
      </c>
      <c r="T117" s="9"/>
    </row>
    <row r="118" spans="2:20" x14ac:dyDescent="0.2">
      <c r="B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3"/>
        <v>Production</v>
      </c>
      <c r="T118" s="9"/>
    </row>
    <row r="119" spans="2:20" x14ac:dyDescent="0.2">
      <c r="B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3"/>
        <v>Production</v>
      </c>
      <c r="T119" s="9"/>
    </row>
    <row r="120" spans="2:20" x14ac:dyDescent="0.2">
      <c r="B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3"/>
        <v>Production</v>
      </c>
      <c r="T120" s="9"/>
    </row>
    <row r="121" spans="2:20" x14ac:dyDescent="0.2">
      <c r="B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3"/>
        <v>Production</v>
      </c>
      <c r="T121" s="9"/>
    </row>
    <row r="122" spans="2:20" x14ac:dyDescent="0.2">
      <c r="B122" s="54"/>
      <c r="D122" s="54"/>
      <c r="E122" s="54"/>
      <c r="F122" s="54"/>
      <c r="G122" s="54"/>
      <c r="H122" s="54"/>
      <c r="P122" s="9"/>
      <c r="S122" s="9" t="str">
        <f t="shared" si="3"/>
        <v>Production</v>
      </c>
    </row>
    <row r="123" spans="2:20" x14ac:dyDescent="0.2">
      <c r="B123" s="54"/>
      <c r="D123" s="54"/>
      <c r="E123" s="54"/>
      <c r="F123" s="54"/>
      <c r="G123" s="54"/>
      <c r="H123" s="54"/>
      <c r="P123" s="9"/>
      <c r="S123" s="9" t="str">
        <f t="shared" si="3"/>
        <v>Production</v>
      </c>
    </row>
    <row r="124" spans="2:20" x14ac:dyDescent="0.2">
      <c r="B124" s="54"/>
      <c r="D124" s="54"/>
      <c r="E124" s="54"/>
      <c r="F124" s="54"/>
      <c r="G124" s="54"/>
      <c r="H124" s="54"/>
      <c r="P124" s="9"/>
      <c r="S124" s="9" t="str">
        <f t="shared" si="3"/>
        <v>Production</v>
      </c>
    </row>
    <row r="125" spans="2:20" x14ac:dyDescent="0.2">
      <c r="B125" s="54"/>
      <c r="D125" s="54"/>
      <c r="E125" s="54"/>
      <c r="F125" s="54"/>
      <c r="G125" s="54"/>
      <c r="H125" s="54"/>
      <c r="P125" s="9"/>
      <c r="S125" s="9" t="str">
        <f t="shared" si="3"/>
        <v>Production</v>
      </c>
    </row>
    <row r="126" spans="2:20" x14ac:dyDescent="0.2">
      <c r="B126" s="54"/>
      <c r="D126" s="54"/>
      <c r="E126" s="54"/>
      <c r="F126" s="54"/>
      <c r="G126" s="54"/>
      <c r="H126" s="54"/>
      <c r="P126" s="9"/>
      <c r="S126" s="9" t="str">
        <f t="shared" si="3"/>
        <v>Production</v>
      </c>
    </row>
    <row r="127" spans="2:20" x14ac:dyDescent="0.2">
      <c r="B127" s="54"/>
      <c r="D127" s="54"/>
      <c r="E127" s="54"/>
      <c r="F127" s="54"/>
      <c r="G127" s="54"/>
      <c r="H127" s="54"/>
      <c r="P127" s="9"/>
      <c r="S127" s="9" t="str">
        <f t="shared" si="3"/>
        <v>Production</v>
      </c>
    </row>
    <row r="128" spans="2:20" x14ac:dyDescent="0.2">
      <c r="B128" s="54"/>
      <c r="D128" s="54"/>
      <c r="E128" s="54"/>
      <c r="F128" s="54"/>
      <c r="G128" s="54"/>
      <c r="H128" s="54"/>
      <c r="P128" s="9"/>
      <c r="S128" s="9" t="str">
        <f t="shared" si="3"/>
        <v>Production</v>
      </c>
    </row>
    <row r="129" spans="2:19" x14ac:dyDescent="0.2">
      <c r="B129" s="54"/>
      <c r="D129" s="54"/>
      <c r="E129" s="54"/>
      <c r="F129" s="54"/>
      <c r="G129" s="54"/>
      <c r="H129" s="54"/>
      <c r="P129" s="9"/>
      <c r="S129" s="9" t="str">
        <f t="shared" si="3"/>
        <v>Production</v>
      </c>
    </row>
    <row r="130" spans="2:19" x14ac:dyDescent="0.2">
      <c r="B130" s="54"/>
      <c r="D130" s="54"/>
      <c r="E130" s="54"/>
      <c r="F130" s="54"/>
      <c r="G130" s="54"/>
      <c r="H130" s="54"/>
      <c r="P130" s="9"/>
      <c r="S130" s="9" t="str">
        <f t="shared" si="3"/>
        <v>Production</v>
      </c>
    </row>
    <row r="131" spans="2:19" x14ac:dyDescent="0.2">
      <c r="B131" s="54"/>
      <c r="D131" s="54"/>
      <c r="E131" s="54"/>
      <c r="F131" s="54"/>
      <c r="G131" s="54"/>
      <c r="H131" s="54"/>
      <c r="P131" s="9"/>
      <c r="S131" s="9" t="str">
        <f t="shared" si="3"/>
        <v>Production</v>
      </c>
    </row>
    <row r="132" spans="2:19" x14ac:dyDescent="0.2">
      <c r="B132" s="54"/>
      <c r="D132" s="54"/>
      <c r="E132" s="54"/>
      <c r="F132" s="54"/>
      <c r="G132" s="54"/>
      <c r="H132" s="54"/>
      <c r="P132" s="9"/>
      <c r="S132" s="9" t="str">
        <f t="shared" si="3"/>
        <v>Production</v>
      </c>
    </row>
    <row r="133" spans="2:19" x14ac:dyDescent="0.2">
      <c r="B133" s="54"/>
      <c r="D133" s="54"/>
      <c r="E133" s="54"/>
      <c r="F133" s="54"/>
      <c r="G133" s="54"/>
      <c r="H133" s="54"/>
      <c r="P133" s="9"/>
      <c r="S133" s="9" t="str">
        <f t="shared" si="3"/>
        <v>Production</v>
      </c>
    </row>
    <row r="134" spans="2:19" x14ac:dyDescent="0.2">
      <c r="B134" s="54"/>
      <c r="D134" s="54"/>
      <c r="E134" s="54"/>
      <c r="F134" s="54"/>
      <c r="G134" s="54"/>
      <c r="H134" s="54"/>
      <c r="P134" s="9"/>
      <c r="S134" s="9" t="str">
        <f t="shared" si="3"/>
        <v>Production</v>
      </c>
    </row>
    <row r="135" spans="2:19" x14ac:dyDescent="0.2">
      <c r="B135" s="54"/>
      <c r="D135" s="54"/>
      <c r="E135" s="54"/>
      <c r="F135" s="54"/>
      <c r="G135" s="54"/>
      <c r="H135" s="54"/>
      <c r="P135" s="9"/>
      <c r="S135" s="9" t="str">
        <f t="shared" si="3"/>
        <v>Production</v>
      </c>
    </row>
    <row r="136" spans="2:19" x14ac:dyDescent="0.2">
      <c r="B136" s="54"/>
      <c r="D136" s="54"/>
      <c r="E136" s="54"/>
      <c r="F136" s="54"/>
      <c r="G136" s="54"/>
      <c r="H136" s="54"/>
      <c r="P136" s="9"/>
      <c r="S136" s="9" t="str">
        <f t="shared" si="3"/>
        <v>Production</v>
      </c>
    </row>
    <row r="137" spans="2:19" x14ac:dyDescent="0.2">
      <c r="B137" s="54"/>
      <c r="D137" s="54"/>
      <c r="E137" s="54"/>
      <c r="F137" s="54"/>
      <c r="G137" s="54"/>
      <c r="H137" s="54"/>
      <c r="P137" s="9"/>
      <c r="S137" s="9" t="str">
        <f t="shared" si="3"/>
        <v>Production</v>
      </c>
    </row>
    <row r="138" spans="2:19" x14ac:dyDescent="0.2">
      <c r="B138" s="54"/>
      <c r="D138" s="54"/>
      <c r="E138" s="54"/>
      <c r="F138" s="54"/>
      <c r="G138" s="54"/>
      <c r="H138" s="54"/>
      <c r="P138" s="9"/>
      <c r="S138" s="9" t="str">
        <f t="shared" si="3"/>
        <v>Production</v>
      </c>
    </row>
    <row r="139" spans="2:19" x14ac:dyDescent="0.2">
      <c r="B139" s="54"/>
      <c r="D139" s="54"/>
      <c r="E139" s="54"/>
      <c r="F139" s="54"/>
      <c r="G139" s="54"/>
      <c r="H139" s="54"/>
      <c r="P139" s="9"/>
      <c r="S139" s="9" t="str">
        <f t="shared" si="3"/>
        <v>Production</v>
      </c>
    </row>
    <row r="140" spans="2:19" x14ac:dyDescent="0.2">
      <c r="B140" s="54"/>
      <c r="D140" s="54"/>
      <c r="E140" s="54"/>
      <c r="F140" s="54"/>
      <c r="G140" s="54"/>
      <c r="H140" s="54"/>
      <c r="P140" s="9"/>
      <c r="S140" s="9" t="str">
        <f t="shared" ref="S140:S203" si="4">IF(SUM(B140:N140)&gt;0,"Consumption","Production")</f>
        <v>Production</v>
      </c>
    </row>
    <row r="141" spans="2:19" x14ac:dyDescent="0.2">
      <c r="B141" s="54"/>
      <c r="D141" s="54"/>
      <c r="E141" s="54"/>
      <c r="F141" s="54"/>
      <c r="G141" s="54"/>
      <c r="H141" s="54"/>
      <c r="P141" s="9"/>
      <c r="S141" s="9" t="str">
        <f t="shared" si="4"/>
        <v>Production</v>
      </c>
    </row>
    <row r="142" spans="2:19" x14ac:dyDescent="0.2">
      <c r="B142" s="54"/>
      <c r="D142" s="54"/>
      <c r="E142" s="54"/>
      <c r="F142" s="54"/>
      <c r="G142" s="54"/>
      <c r="H142" s="54"/>
      <c r="P142" s="9"/>
      <c r="S142" s="9" t="str">
        <f t="shared" si="4"/>
        <v>Production</v>
      </c>
    </row>
    <row r="143" spans="2:19" x14ac:dyDescent="0.2">
      <c r="B143" s="54"/>
      <c r="D143" s="54"/>
      <c r="E143" s="54"/>
      <c r="F143" s="54"/>
      <c r="G143" s="54"/>
      <c r="H143" s="54"/>
      <c r="P143" s="9"/>
      <c r="S143" s="9" t="str">
        <f t="shared" si="4"/>
        <v>Production</v>
      </c>
    </row>
    <row r="144" spans="2:19" x14ac:dyDescent="0.2">
      <c r="B144" s="54"/>
      <c r="D144" s="54"/>
      <c r="E144" s="54"/>
      <c r="F144" s="54"/>
      <c r="G144" s="54"/>
      <c r="H144" s="54"/>
      <c r="P144" s="9"/>
      <c r="S144" s="9" t="str">
        <f t="shared" si="4"/>
        <v>Production</v>
      </c>
    </row>
    <row r="145" spans="2:19" x14ac:dyDescent="0.2">
      <c r="B145" s="54"/>
      <c r="D145" s="54"/>
      <c r="E145" s="54"/>
      <c r="F145" s="54"/>
      <c r="G145" s="54"/>
      <c r="H145" s="54"/>
      <c r="P145" s="9"/>
      <c r="S145" s="9" t="str">
        <f t="shared" si="4"/>
        <v>Production</v>
      </c>
    </row>
    <row r="146" spans="2:19" x14ac:dyDescent="0.2">
      <c r="B146" s="54"/>
      <c r="D146" s="54"/>
      <c r="E146" s="54"/>
      <c r="F146" s="54"/>
      <c r="G146" s="54"/>
      <c r="H146" s="54"/>
      <c r="P146" s="9"/>
      <c r="S146" s="9" t="str">
        <f t="shared" si="4"/>
        <v>Production</v>
      </c>
    </row>
    <row r="147" spans="2:19" x14ac:dyDescent="0.2">
      <c r="B147" s="54"/>
      <c r="D147" s="54"/>
      <c r="E147" s="54"/>
      <c r="F147" s="54"/>
      <c r="G147" s="54"/>
      <c r="H147" s="54"/>
      <c r="P147" s="9"/>
      <c r="S147" s="9" t="str">
        <f t="shared" si="4"/>
        <v>Production</v>
      </c>
    </row>
    <row r="148" spans="2:19" x14ac:dyDescent="0.2">
      <c r="B148" s="54"/>
      <c r="D148" s="54"/>
      <c r="E148" s="54"/>
      <c r="F148" s="54"/>
      <c r="G148" s="54"/>
      <c r="H148" s="54"/>
      <c r="P148" s="9"/>
      <c r="S148" s="9" t="str">
        <f t="shared" si="4"/>
        <v>Production</v>
      </c>
    </row>
    <row r="149" spans="2:19" x14ac:dyDescent="0.2">
      <c r="B149" s="54"/>
      <c r="D149" s="54"/>
      <c r="E149" s="54"/>
      <c r="F149" s="54"/>
      <c r="G149" s="54"/>
      <c r="H149" s="54"/>
      <c r="P149" s="9"/>
      <c r="S149" s="9" t="str">
        <f t="shared" si="4"/>
        <v>Production</v>
      </c>
    </row>
    <row r="150" spans="2:19" x14ac:dyDescent="0.2">
      <c r="B150" s="54"/>
      <c r="D150" s="54"/>
      <c r="E150" s="54"/>
      <c r="F150" s="54"/>
      <c r="G150" s="54"/>
      <c r="H150" s="54"/>
      <c r="P150" s="9"/>
      <c r="S150" s="9" t="str">
        <f t="shared" si="4"/>
        <v>Production</v>
      </c>
    </row>
    <row r="151" spans="2:19" x14ac:dyDescent="0.2">
      <c r="B151" s="54"/>
      <c r="D151" s="54"/>
      <c r="E151" s="54"/>
      <c r="F151" s="54"/>
      <c r="G151" s="54"/>
      <c r="H151" s="54"/>
      <c r="P151" s="9"/>
      <c r="S151" s="9" t="str">
        <f t="shared" si="4"/>
        <v>Production</v>
      </c>
    </row>
    <row r="152" spans="2:19" x14ac:dyDescent="0.2">
      <c r="B152" s="54"/>
      <c r="D152" s="54"/>
      <c r="E152" s="54"/>
      <c r="F152" s="54"/>
      <c r="G152" s="54"/>
      <c r="H152" s="54"/>
      <c r="P152" s="9"/>
      <c r="S152" s="9" t="str">
        <f t="shared" si="4"/>
        <v>Production</v>
      </c>
    </row>
    <row r="153" spans="2:19" x14ac:dyDescent="0.2">
      <c r="B153" s="54"/>
      <c r="D153" s="54"/>
      <c r="E153" s="54"/>
      <c r="F153" s="54"/>
      <c r="G153" s="54"/>
      <c r="H153" s="54"/>
      <c r="P153" s="9"/>
      <c r="S153" s="9" t="str">
        <f t="shared" si="4"/>
        <v>Production</v>
      </c>
    </row>
    <row r="154" spans="2:19" x14ac:dyDescent="0.2">
      <c r="B154" s="54"/>
      <c r="D154" s="54"/>
      <c r="E154" s="54"/>
      <c r="F154" s="54"/>
      <c r="G154" s="54"/>
      <c r="H154" s="54"/>
      <c r="P154" s="9"/>
      <c r="S154" s="9" t="str">
        <f t="shared" si="4"/>
        <v>Production</v>
      </c>
    </row>
    <row r="155" spans="2:19" x14ac:dyDescent="0.2">
      <c r="B155" s="54"/>
      <c r="D155" s="54"/>
      <c r="E155" s="54"/>
      <c r="F155" s="54"/>
      <c r="G155" s="54"/>
      <c r="H155" s="54"/>
      <c r="P155" s="9"/>
      <c r="S155" s="9" t="str">
        <f t="shared" si="4"/>
        <v>Production</v>
      </c>
    </row>
    <row r="156" spans="2:19" x14ac:dyDescent="0.2">
      <c r="B156" s="54"/>
      <c r="D156" s="54"/>
      <c r="E156" s="54"/>
      <c r="F156" s="54"/>
      <c r="G156" s="54"/>
      <c r="H156" s="54"/>
      <c r="P156" s="9"/>
      <c r="S156" s="9" t="str">
        <f t="shared" si="4"/>
        <v>Production</v>
      </c>
    </row>
    <row r="157" spans="2:19" x14ac:dyDescent="0.2">
      <c r="B157" s="54"/>
      <c r="D157" s="54"/>
      <c r="E157" s="54"/>
      <c r="F157" s="54"/>
      <c r="G157" s="54"/>
      <c r="H157" s="54"/>
      <c r="P157" s="9"/>
      <c r="S157" s="9" t="str">
        <f t="shared" si="4"/>
        <v>Production</v>
      </c>
    </row>
    <row r="158" spans="2:19" x14ac:dyDescent="0.2">
      <c r="B158" s="54"/>
      <c r="D158" s="54"/>
      <c r="E158" s="54"/>
      <c r="F158" s="54"/>
      <c r="G158" s="54"/>
      <c r="H158" s="54"/>
      <c r="P158" s="9"/>
      <c r="S158" s="9" t="str">
        <f t="shared" si="4"/>
        <v>Production</v>
      </c>
    </row>
    <row r="159" spans="2:19" x14ac:dyDescent="0.2">
      <c r="B159" s="54"/>
      <c r="D159" s="54"/>
      <c r="E159" s="54"/>
      <c r="F159" s="54"/>
      <c r="G159" s="54"/>
      <c r="H159" s="54"/>
      <c r="P159" s="9"/>
      <c r="S159" s="9" t="str">
        <f t="shared" si="4"/>
        <v>Production</v>
      </c>
    </row>
    <row r="160" spans="2:19" x14ac:dyDescent="0.2">
      <c r="B160" s="54"/>
      <c r="D160" s="54"/>
      <c r="E160" s="54"/>
      <c r="F160" s="54"/>
      <c r="G160" s="54"/>
      <c r="H160" s="54"/>
      <c r="P160" s="9"/>
      <c r="S160" s="9" t="str">
        <f t="shared" si="4"/>
        <v>Production</v>
      </c>
    </row>
    <row r="161" spans="2:19" x14ac:dyDescent="0.2">
      <c r="B161" s="54"/>
      <c r="D161" s="54"/>
      <c r="E161" s="54"/>
      <c r="F161" s="54"/>
      <c r="G161" s="54"/>
      <c r="H161" s="54"/>
      <c r="P161" s="9"/>
      <c r="S161" s="9" t="str">
        <f t="shared" si="4"/>
        <v>Production</v>
      </c>
    </row>
    <row r="162" spans="2:19" x14ac:dyDescent="0.2">
      <c r="B162" s="54"/>
      <c r="D162" s="54"/>
      <c r="E162" s="54"/>
      <c r="F162" s="54"/>
      <c r="G162" s="54"/>
      <c r="H162" s="54"/>
      <c r="P162" s="9"/>
      <c r="S162" s="9" t="str">
        <f t="shared" si="4"/>
        <v>Production</v>
      </c>
    </row>
    <row r="163" spans="2:19" x14ac:dyDescent="0.2">
      <c r="B163" s="54"/>
      <c r="D163" s="54"/>
      <c r="E163" s="54"/>
      <c r="F163" s="54"/>
      <c r="G163" s="54"/>
      <c r="H163" s="54"/>
      <c r="P163" s="9"/>
      <c r="S163" s="9" t="str">
        <f t="shared" si="4"/>
        <v>Production</v>
      </c>
    </row>
    <row r="164" spans="2:19" x14ac:dyDescent="0.2">
      <c r="B164" s="54"/>
      <c r="D164" s="54"/>
      <c r="E164" s="54"/>
      <c r="F164" s="54"/>
      <c r="G164" s="54"/>
      <c r="H164" s="54"/>
      <c r="P164" s="9"/>
      <c r="S164" s="9" t="str">
        <f t="shared" si="4"/>
        <v>Production</v>
      </c>
    </row>
    <row r="165" spans="2:19" x14ac:dyDescent="0.2">
      <c r="B165" s="54"/>
      <c r="D165" s="54"/>
      <c r="E165" s="54"/>
      <c r="F165" s="54"/>
      <c r="G165" s="54"/>
      <c r="H165" s="54"/>
      <c r="P165" s="9"/>
      <c r="S165" s="9" t="str">
        <f t="shared" si="4"/>
        <v>Production</v>
      </c>
    </row>
    <row r="166" spans="2:19" x14ac:dyDescent="0.2">
      <c r="B166" s="54"/>
      <c r="D166" s="54"/>
      <c r="E166" s="54"/>
      <c r="F166" s="54"/>
      <c r="G166" s="54"/>
      <c r="H166" s="54"/>
      <c r="P166" s="9"/>
      <c r="S166" s="9" t="str">
        <f t="shared" si="4"/>
        <v>Production</v>
      </c>
    </row>
    <row r="167" spans="2:19" x14ac:dyDescent="0.2">
      <c r="B167" s="54"/>
      <c r="D167" s="54"/>
      <c r="E167" s="54"/>
      <c r="F167" s="54"/>
      <c r="G167" s="54"/>
      <c r="H167" s="54"/>
      <c r="P167" s="9"/>
      <c r="S167" s="9" t="str">
        <f t="shared" si="4"/>
        <v>Production</v>
      </c>
    </row>
    <row r="168" spans="2:19" x14ac:dyDescent="0.2">
      <c r="B168" s="54"/>
      <c r="D168" s="54"/>
      <c r="E168" s="54"/>
      <c r="F168" s="54"/>
      <c r="G168" s="54"/>
      <c r="H168" s="54"/>
      <c r="P168" s="9"/>
      <c r="S168" s="9" t="str">
        <f t="shared" si="4"/>
        <v>Production</v>
      </c>
    </row>
    <row r="169" spans="2:19" x14ac:dyDescent="0.2">
      <c r="B169" s="54"/>
      <c r="D169" s="54"/>
      <c r="E169" s="54"/>
      <c r="F169" s="54"/>
      <c r="G169" s="54"/>
      <c r="H169" s="54"/>
      <c r="P169" s="9"/>
      <c r="S169" s="9" t="str">
        <f t="shared" si="4"/>
        <v>Production</v>
      </c>
    </row>
    <row r="170" spans="2:19" x14ac:dyDescent="0.2">
      <c r="B170" s="54"/>
      <c r="D170" s="54"/>
      <c r="E170" s="54"/>
      <c r="F170" s="54"/>
      <c r="G170" s="54"/>
      <c r="H170" s="54"/>
      <c r="P170" s="9"/>
      <c r="S170" s="9" t="str">
        <f t="shared" si="4"/>
        <v>Production</v>
      </c>
    </row>
    <row r="171" spans="2:19" x14ac:dyDescent="0.2">
      <c r="B171" s="54"/>
      <c r="D171" s="54"/>
      <c r="E171" s="54"/>
      <c r="F171" s="54"/>
      <c r="G171" s="54"/>
      <c r="H171" s="54"/>
      <c r="P171" s="9"/>
      <c r="S171" s="9" t="str">
        <f t="shared" si="4"/>
        <v>Production</v>
      </c>
    </row>
    <row r="172" spans="2:19" x14ac:dyDescent="0.2">
      <c r="B172" s="54"/>
      <c r="D172" s="54"/>
      <c r="E172" s="54"/>
      <c r="F172" s="54"/>
      <c r="G172" s="54"/>
      <c r="H172" s="54"/>
      <c r="P172" s="9"/>
      <c r="S172" s="9" t="str">
        <f t="shared" si="4"/>
        <v>Production</v>
      </c>
    </row>
    <row r="173" spans="2:19" x14ac:dyDescent="0.2">
      <c r="B173" s="54"/>
      <c r="D173" s="54"/>
      <c r="E173" s="54"/>
      <c r="F173" s="54"/>
      <c r="G173" s="54"/>
      <c r="H173" s="54"/>
      <c r="P173" s="9"/>
      <c r="S173" s="9" t="str">
        <f t="shared" si="4"/>
        <v>Production</v>
      </c>
    </row>
    <row r="174" spans="2:19" x14ac:dyDescent="0.2">
      <c r="B174" s="54"/>
      <c r="D174" s="54"/>
      <c r="E174" s="54"/>
      <c r="F174" s="54"/>
      <c r="G174" s="54"/>
      <c r="H174" s="54"/>
      <c r="P174" s="9"/>
      <c r="S174" s="9" t="str">
        <f t="shared" si="4"/>
        <v>Production</v>
      </c>
    </row>
    <row r="175" spans="2:19" x14ac:dyDescent="0.2">
      <c r="B175" s="54"/>
      <c r="D175" s="54"/>
      <c r="E175" s="54"/>
      <c r="F175" s="54"/>
      <c r="G175" s="54"/>
      <c r="H175" s="54"/>
      <c r="P175" s="9"/>
      <c r="S175" s="9" t="str">
        <f t="shared" si="4"/>
        <v>Production</v>
      </c>
    </row>
    <row r="176" spans="2:19" x14ac:dyDescent="0.2">
      <c r="B176" s="54"/>
      <c r="D176" s="54"/>
      <c r="E176" s="54"/>
      <c r="F176" s="54"/>
      <c r="G176" s="54"/>
      <c r="H176" s="54"/>
      <c r="P176" s="9"/>
      <c r="S176" s="9" t="str">
        <f t="shared" si="4"/>
        <v>Production</v>
      </c>
    </row>
    <row r="177" spans="2:19" x14ac:dyDescent="0.2">
      <c r="B177" s="54"/>
      <c r="D177" s="54"/>
      <c r="E177" s="54"/>
      <c r="F177" s="54"/>
      <c r="G177" s="54"/>
      <c r="H177" s="54"/>
      <c r="P177" s="9"/>
      <c r="S177" s="9" t="str">
        <f t="shared" si="4"/>
        <v>Production</v>
      </c>
    </row>
    <row r="178" spans="2:19" x14ac:dyDescent="0.2">
      <c r="B178" s="54"/>
      <c r="D178" s="54"/>
      <c r="E178" s="54"/>
      <c r="F178" s="54"/>
      <c r="G178" s="54"/>
      <c r="H178" s="54"/>
      <c r="P178" s="9"/>
      <c r="S178" s="9" t="str">
        <f t="shared" si="4"/>
        <v>Production</v>
      </c>
    </row>
    <row r="179" spans="2:19" x14ac:dyDescent="0.2">
      <c r="B179" s="54"/>
      <c r="D179" s="54"/>
      <c r="E179" s="54"/>
      <c r="F179" s="54"/>
      <c r="G179" s="54"/>
      <c r="H179" s="54"/>
      <c r="P179" s="9"/>
      <c r="S179" s="9" t="str">
        <f t="shared" si="4"/>
        <v>Production</v>
      </c>
    </row>
    <row r="180" spans="2:19" x14ac:dyDescent="0.2">
      <c r="B180" s="54"/>
      <c r="D180" s="54"/>
      <c r="E180" s="54"/>
      <c r="F180" s="54"/>
      <c r="G180" s="54"/>
      <c r="H180" s="54"/>
      <c r="P180" s="9"/>
      <c r="S180" s="9" t="str">
        <f t="shared" si="4"/>
        <v>Production</v>
      </c>
    </row>
    <row r="181" spans="2:19" x14ac:dyDescent="0.2">
      <c r="B181" s="54"/>
      <c r="D181" s="54"/>
      <c r="E181" s="54"/>
      <c r="F181" s="54"/>
      <c r="G181" s="54"/>
      <c r="H181" s="54"/>
      <c r="P181" s="9"/>
      <c r="S181" s="9" t="str">
        <f t="shared" si="4"/>
        <v>Production</v>
      </c>
    </row>
    <row r="182" spans="2:19" x14ac:dyDescent="0.2">
      <c r="B182" s="54"/>
      <c r="D182" s="54"/>
      <c r="E182" s="54"/>
      <c r="F182" s="54"/>
      <c r="G182" s="54"/>
      <c r="H182" s="54"/>
      <c r="P182" s="9"/>
      <c r="S182" s="9" t="str">
        <f t="shared" si="4"/>
        <v>Production</v>
      </c>
    </row>
    <row r="183" spans="2:19" x14ac:dyDescent="0.2">
      <c r="B183" s="54"/>
      <c r="D183" s="54"/>
      <c r="E183" s="54"/>
      <c r="F183" s="54"/>
      <c r="G183" s="54"/>
      <c r="H183" s="54"/>
      <c r="P183" s="9"/>
      <c r="S183" s="9" t="str">
        <f t="shared" si="4"/>
        <v>Production</v>
      </c>
    </row>
    <row r="184" spans="2:19" x14ac:dyDescent="0.2">
      <c r="B184" s="54"/>
      <c r="D184" s="54"/>
      <c r="E184" s="54"/>
      <c r="F184" s="54"/>
      <c r="G184" s="54"/>
      <c r="H184" s="54"/>
      <c r="P184" s="9"/>
      <c r="S184" s="9" t="str">
        <f t="shared" si="4"/>
        <v>Production</v>
      </c>
    </row>
    <row r="185" spans="2:19" x14ac:dyDescent="0.2">
      <c r="B185" s="54"/>
      <c r="D185" s="54"/>
      <c r="E185" s="54"/>
      <c r="F185" s="54"/>
      <c r="G185" s="54"/>
      <c r="H185" s="54"/>
      <c r="P185" s="9"/>
      <c r="S185" s="9" t="str">
        <f t="shared" si="4"/>
        <v>Production</v>
      </c>
    </row>
    <row r="186" spans="2:19" x14ac:dyDescent="0.2">
      <c r="B186" s="54"/>
      <c r="D186" s="54"/>
      <c r="E186" s="54"/>
      <c r="F186" s="54"/>
      <c r="G186" s="54"/>
      <c r="H186" s="54"/>
      <c r="P186" s="9"/>
      <c r="S186" s="9" t="str">
        <f t="shared" si="4"/>
        <v>Production</v>
      </c>
    </row>
    <row r="187" spans="2:19" x14ac:dyDescent="0.2">
      <c r="B187" s="54"/>
      <c r="D187" s="54"/>
      <c r="E187" s="54"/>
      <c r="F187" s="54"/>
      <c r="G187" s="54"/>
      <c r="H187" s="54"/>
      <c r="P187" s="9"/>
      <c r="S187" s="9" t="str">
        <f t="shared" si="4"/>
        <v>Production</v>
      </c>
    </row>
    <row r="188" spans="2:19" x14ac:dyDescent="0.2">
      <c r="B188" s="54"/>
      <c r="D188" s="54"/>
      <c r="E188" s="54"/>
      <c r="F188" s="54"/>
      <c r="G188" s="54"/>
      <c r="H188" s="54"/>
      <c r="P188" s="9"/>
      <c r="S188" s="9" t="str">
        <f t="shared" si="4"/>
        <v>Production</v>
      </c>
    </row>
    <row r="189" spans="2:19" x14ac:dyDescent="0.2">
      <c r="B189" s="54"/>
      <c r="D189" s="54"/>
      <c r="E189" s="54"/>
      <c r="F189" s="54"/>
      <c r="G189" s="54"/>
      <c r="H189" s="54"/>
      <c r="P189" s="9"/>
      <c r="S189" s="9" t="str">
        <f t="shared" si="4"/>
        <v>Production</v>
      </c>
    </row>
    <row r="190" spans="2:19" x14ac:dyDescent="0.2">
      <c r="B190" s="54"/>
      <c r="D190" s="54"/>
      <c r="E190" s="54"/>
      <c r="F190" s="54"/>
      <c r="G190" s="54"/>
      <c r="H190" s="54"/>
      <c r="P190" s="9"/>
      <c r="S190" s="9" t="str">
        <f t="shared" si="4"/>
        <v>Production</v>
      </c>
    </row>
    <row r="191" spans="2:19" x14ac:dyDescent="0.2">
      <c r="B191" s="54"/>
      <c r="D191" s="54"/>
      <c r="E191" s="54"/>
      <c r="F191" s="54"/>
      <c r="G191" s="54"/>
      <c r="H191" s="54"/>
      <c r="P191" s="9"/>
      <c r="S191" s="9" t="str">
        <f t="shared" si="4"/>
        <v>Production</v>
      </c>
    </row>
    <row r="192" spans="2:19" x14ac:dyDescent="0.2">
      <c r="B192" s="54"/>
      <c r="D192" s="54"/>
      <c r="E192" s="54"/>
      <c r="F192" s="54"/>
      <c r="G192" s="54"/>
      <c r="H192" s="54"/>
      <c r="P192" s="9"/>
      <c r="S192" s="9" t="str">
        <f t="shared" si="4"/>
        <v>Production</v>
      </c>
    </row>
    <row r="193" spans="2:19" x14ac:dyDescent="0.2">
      <c r="B193" s="54"/>
      <c r="D193" s="54"/>
      <c r="E193" s="54"/>
      <c r="F193" s="54"/>
      <c r="G193" s="54"/>
      <c r="H193" s="54"/>
      <c r="P193" s="9"/>
      <c r="S193" s="9" t="str">
        <f t="shared" si="4"/>
        <v>Production</v>
      </c>
    </row>
    <row r="194" spans="2:19" x14ac:dyDescent="0.2">
      <c r="B194" s="54"/>
      <c r="D194" s="54"/>
      <c r="E194" s="54"/>
      <c r="F194" s="54"/>
      <c r="G194" s="54"/>
      <c r="H194" s="54"/>
      <c r="P194" s="9"/>
      <c r="S194" s="9" t="str">
        <f t="shared" si="4"/>
        <v>Production</v>
      </c>
    </row>
    <row r="195" spans="2:19" x14ac:dyDescent="0.2">
      <c r="B195" s="54"/>
      <c r="D195" s="54"/>
      <c r="E195" s="54"/>
      <c r="F195" s="54"/>
      <c r="G195" s="54"/>
      <c r="H195" s="54"/>
      <c r="P195" s="9"/>
      <c r="S195" s="9" t="str">
        <f t="shared" si="4"/>
        <v>Production</v>
      </c>
    </row>
    <row r="196" spans="2:19" x14ac:dyDescent="0.2">
      <c r="B196" s="54"/>
      <c r="D196" s="54"/>
      <c r="E196" s="54"/>
      <c r="F196" s="54"/>
      <c r="G196" s="54"/>
      <c r="H196" s="54"/>
      <c r="P196" s="9"/>
      <c r="S196" s="9" t="str">
        <f t="shared" si="4"/>
        <v>Production</v>
      </c>
    </row>
    <row r="197" spans="2:19" x14ac:dyDescent="0.2">
      <c r="B197" s="54"/>
      <c r="D197" s="54"/>
      <c r="E197" s="54"/>
      <c r="F197" s="54"/>
      <c r="G197" s="54"/>
      <c r="H197" s="54"/>
      <c r="P197" s="9"/>
      <c r="S197" s="9" t="str">
        <f t="shared" si="4"/>
        <v>Production</v>
      </c>
    </row>
    <row r="198" spans="2:19" x14ac:dyDescent="0.2">
      <c r="B198" s="54"/>
      <c r="D198" s="54"/>
      <c r="E198" s="54"/>
      <c r="F198" s="54"/>
      <c r="G198" s="54"/>
      <c r="H198" s="54"/>
      <c r="P198" s="9"/>
      <c r="S198" s="9" t="str">
        <f t="shared" si="4"/>
        <v>Production</v>
      </c>
    </row>
    <row r="199" spans="2:19" x14ac:dyDescent="0.2">
      <c r="B199" s="54"/>
      <c r="D199" s="54"/>
      <c r="E199" s="54"/>
      <c r="F199" s="54"/>
      <c r="G199" s="54"/>
      <c r="H199" s="54"/>
      <c r="P199" s="9"/>
      <c r="S199" s="9" t="str">
        <f t="shared" si="4"/>
        <v>Production</v>
      </c>
    </row>
    <row r="200" spans="2:19" x14ac:dyDescent="0.2">
      <c r="B200" s="54"/>
      <c r="D200" s="54"/>
      <c r="E200" s="54"/>
      <c r="F200" s="54"/>
      <c r="G200" s="54"/>
      <c r="H200" s="54"/>
      <c r="P200" s="9"/>
      <c r="S200" s="9" t="str">
        <f t="shared" si="4"/>
        <v>Production</v>
      </c>
    </row>
    <row r="201" spans="2:19" x14ac:dyDescent="0.2">
      <c r="B201" s="54"/>
      <c r="D201" s="54"/>
      <c r="E201" s="54"/>
      <c r="F201" s="54"/>
      <c r="G201" s="54"/>
      <c r="H201" s="54"/>
      <c r="P201" s="9"/>
      <c r="S201" s="9" t="str">
        <f t="shared" si="4"/>
        <v>Production</v>
      </c>
    </row>
    <row r="202" spans="2:19" x14ac:dyDescent="0.2">
      <c r="B202" s="54"/>
      <c r="D202" s="54"/>
      <c r="E202" s="54"/>
      <c r="F202" s="54"/>
      <c r="G202" s="54"/>
      <c r="H202" s="54"/>
      <c r="P202" s="9"/>
      <c r="S202" s="9" t="str">
        <f t="shared" si="4"/>
        <v>Production</v>
      </c>
    </row>
    <row r="203" spans="2:19" x14ac:dyDescent="0.2">
      <c r="B203" s="54"/>
      <c r="D203" s="54"/>
      <c r="E203" s="54"/>
      <c r="F203" s="54"/>
      <c r="G203" s="54"/>
      <c r="H203" s="54"/>
      <c r="P203" s="9"/>
      <c r="S203" s="9" t="str">
        <f t="shared" si="4"/>
        <v>Production</v>
      </c>
    </row>
    <row r="204" spans="2:19" x14ac:dyDescent="0.2">
      <c r="B204" s="54"/>
      <c r="D204" s="54"/>
      <c r="E204" s="54"/>
      <c r="F204" s="54"/>
      <c r="G204" s="54"/>
      <c r="H204" s="54"/>
      <c r="P204" s="9"/>
      <c r="S204" s="9" t="str">
        <f t="shared" ref="S204:S226" si="5">IF(SUM(B204:N204)&gt;0,"Consumption","Production")</f>
        <v>Production</v>
      </c>
    </row>
    <row r="205" spans="2:19" x14ac:dyDescent="0.2">
      <c r="B205" s="54"/>
      <c r="D205" s="54"/>
      <c r="E205" s="54"/>
      <c r="F205" s="54"/>
      <c r="G205" s="54"/>
      <c r="H205" s="54"/>
      <c r="P205" s="9"/>
      <c r="S205" s="9" t="str">
        <f t="shared" si="5"/>
        <v>Production</v>
      </c>
    </row>
    <row r="206" spans="2:19" x14ac:dyDescent="0.2">
      <c r="B206" s="54"/>
      <c r="D206" s="54"/>
      <c r="E206" s="54"/>
      <c r="F206" s="54"/>
      <c r="G206" s="54"/>
      <c r="H206" s="54"/>
      <c r="P206" s="9"/>
      <c r="S206" s="9" t="str">
        <f t="shared" si="5"/>
        <v>Production</v>
      </c>
    </row>
    <row r="207" spans="2:19" x14ac:dyDescent="0.2">
      <c r="B207" s="54"/>
      <c r="D207" s="54"/>
      <c r="E207" s="54"/>
      <c r="F207" s="54"/>
      <c r="G207" s="54"/>
      <c r="H207" s="54"/>
      <c r="P207" s="9"/>
      <c r="S207" s="9" t="str">
        <f t="shared" si="5"/>
        <v>Production</v>
      </c>
    </row>
    <row r="208" spans="2:19" x14ac:dyDescent="0.2">
      <c r="B208" s="54"/>
      <c r="D208" s="54"/>
      <c r="E208" s="54"/>
      <c r="F208" s="54"/>
      <c r="G208" s="54"/>
      <c r="H208" s="54"/>
      <c r="P208" s="9"/>
      <c r="S208" s="9" t="str">
        <f t="shared" si="5"/>
        <v>Production</v>
      </c>
    </row>
    <row r="209" spans="2:19" x14ac:dyDescent="0.2">
      <c r="B209" s="54"/>
      <c r="D209" s="54"/>
      <c r="E209" s="54"/>
      <c r="F209" s="54"/>
      <c r="G209" s="54"/>
      <c r="H209" s="54"/>
      <c r="P209" s="9"/>
      <c r="S209" s="9" t="str">
        <f t="shared" si="5"/>
        <v>Production</v>
      </c>
    </row>
    <row r="210" spans="2:19" x14ac:dyDescent="0.2">
      <c r="B210" s="54"/>
      <c r="D210" s="54"/>
      <c r="E210" s="54"/>
      <c r="F210" s="54"/>
      <c r="G210" s="54"/>
      <c r="H210" s="54"/>
      <c r="P210" s="9"/>
      <c r="S210" s="9" t="str">
        <f t="shared" si="5"/>
        <v>Production</v>
      </c>
    </row>
    <row r="211" spans="2:19" x14ac:dyDescent="0.2">
      <c r="B211" s="54"/>
      <c r="D211" s="54"/>
      <c r="E211" s="54"/>
      <c r="F211" s="54"/>
      <c r="G211" s="54"/>
      <c r="H211" s="54"/>
      <c r="P211" s="9"/>
      <c r="S211" s="9" t="str">
        <f t="shared" si="5"/>
        <v>Production</v>
      </c>
    </row>
    <row r="212" spans="2:19" x14ac:dyDescent="0.2">
      <c r="B212" s="54"/>
      <c r="D212" s="54"/>
      <c r="E212" s="54"/>
      <c r="F212" s="54"/>
      <c r="G212" s="54"/>
      <c r="H212" s="54"/>
      <c r="P212" s="9"/>
      <c r="S212" s="9" t="str">
        <f t="shared" si="5"/>
        <v>Production</v>
      </c>
    </row>
    <row r="213" spans="2:19" x14ac:dyDescent="0.2">
      <c r="B213" s="54"/>
      <c r="D213" s="54"/>
      <c r="E213" s="54"/>
      <c r="F213" s="54"/>
      <c r="G213" s="54"/>
      <c r="H213" s="54"/>
      <c r="P213" s="9"/>
      <c r="S213" s="9" t="str">
        <f t="shared" si="5"/>
        <v>Production</v>
      </c>
    </row>
    <row r="214" spans="2:19" x14ac:dyDescent="0.2">
      <c r="B214" s="54"/>
      <c r="D214" s="54"/>
      <c r="E214" s="54"/>
      <c r="F214" s="54"/>
      <c r="G214" s="54"/>
      <c r="H214" s="54"/>
      <c r="P214" s="9"/>
      <c r="S214" s="9" t="str">
        <f t="shared" si="5"/>
        <v>Production</v>
      </c>
    </row>
    <row r="215" spans="2:19" x14ac:dyDescent="0.2">
      <c r="B215" s="54"/>
      <c r="D215" s="54"/>
      <c r="E215" s="54"/>
      <c r="F215" s="54"/>
      <c r="G215" s="54"/>
      <c r="H215" s="54"/>
      <c r="P215" s="9"/>
      <c r="S215" s="9" t="str">
        <f t="shared" si="5"/>
        <v>Production</v>
      </c>
    </row>
    <row r="216" spans="2:19" x14ac:dyDescent="0.2">
      <c r="B216" s="54"/>
      <c r="D216" s="54"/>
      <c r="E216" s="54"/>
      <c r="F216" s="54"/>
      <c r="G216" s="54"/>
      <c r="H216" s="54"/>
      <c r="P216" s="9"/>
      <c r="S216" s="9" t="str">
        <f t="shared" si="5"/>
        <v>Production</v>
      </c>
    </row>
    <row r="217" spans="2:19" x14ac:dyDescent="0.2">
      <c r="B217" s="54"/>
      <c r="D217" s="54"/>
      <c r="E217" s="54"/>
      <c r="F217" s="54"/>
      <c r="G217" s="54"/>
      <c r="H217" s="54"/>
      <c r="P217" s="9"/>
      <c r="S217" s="9" t="str">
        <f t="shared" si="5"/>
        <v>Production</v>
      </c>
    </row>
    <row r="218" spans="2:19" x14ac:dyDescent="0.2">
      <c r="B218" s="54"/>
      <c r="D218" s="54"/>
      <c r="E218" s="54"/>
      <c r="F218" s="54"/>
      <c r="G218" s="54"/>
      <c r="H218" s="54"/>
      <c r="P218" s="9"/>
      <c r="S218" s="9" t="str">
        <f t="shared" si="5"/>
        <v>Production</v>
      </c>
    </row>
    <row r="219" spans="2:19" x14ac:dyDescent="0.2">
      <c r="B219" s="54"/>
      <c r="D219" s="54"/>
      <c r="E219" s="54"/>
      <c r="F219" s="54"/>
      <c r="G219" s="54"/>
      <c r="H219" s="54"/>
      <c r="P219" s="9"/>
      <c r="S219" s="9" t="str">
        <f t="shared" si="5"/>
        <v>Production</v>
      </c>
    </row>
    <row r="220" spans="2:19" x14ac:dyDescent="0.2">
      <c r="B220" s="54"/>
      <c r="D220" s="54"/>
      <c r="E220" s="54"/>
      <c r="F220" s="54"/>
      <c r="G220" s="54"/>
      <c r="H220" s="54"/>
      <c r="P220" s="9"/>
      <c r="S220" s="9" t="str">
        <f t="shared" si="5"/>
        <v>Production</v>
      </c>
    </row>
    <row r="221" spans="2:19" x14ac:dyDescent="0.2">
      <c r="B221" s="54"/>
      <c r="D221" s="54"/>
      <c r="E221" s="54"/>
      <c r="F221" s="54"/>
      <c r="G221" s="54"/>
      <c r="H221" s="54"/>
      <c r="P221" s="9"/>
      <c r="S221" s="9" t="str">
        <f t="shared" si="5"/>
        <v>Production</v>
      </c>
    </row>
    <row r="222" spans="2:19" x14ac:dyDescent="0.2">
      <c r="B222" s="54"/>
      <c r="D222" s="54"/>
      <c r="E222" s="54"/>
      <c r="F222" s="54"/>
      <c r="G222" s="54"/>
      <c r="H222" s="54"/>
      <c r="P222" s="9"/>
      <c r="S222" s="9" t="str">
        <f t="shared" si="5"/>
        <v>Production</v>
      </c>
    </row>
    <row r="223" spans="2:19" x14ac:dyDescent="0.2">
      <c r="B223" s="54"/>
      <c r="D223" s="54"/>
      <c r="E223" s="54"/>
      <c r="F223" s="54"/>
      <c r="G223" s="54"/>
      <c r="H223" s="54"/>
      <c r="P223" s="9"/>
      <c r="S223" s="9" t="str">
        <f t="shared" si="5"/>
        <v>Production</v>
      </c>
    </row>
    <row r="224" spans="2:19" x14ac:dyDescent="0.2">
      <c r="B224" s="54"/>
      <c r="D224" s="54"/>
      <c r="E224" s="54"/>
      <c r="F224" s="54"/>
      <c r="G224" s="54"/>
      <c r="H224" s="54"/>
      <c r="P224" s="9"/>
      <c r="S224" s="9" t="str">
        <f t="shared" si="5"/>
        <v>Production</v>
      </c>
    </row>
    <row r="225" spans="2:19" x14ac:dyDescent="0.2">
      <c r="B225" s="54"/>
      <c r="D225" s="54"/>
      <c r="E225" s="54"/>
      <c r="F225" s="54"/>
      <c r="G225" s="54"/>
      <c r="H225" s="54"/>
      <c r="P225" s="9"/>
      <c r="S225" s="9" t="str">
        <f t="shared" si="5"/>
        <v>Production</v>
      </c>
    </row>
    <row r="226" spans="2:19" x14ac:dyDescent="0.2">
      <c r="B226" s="54"/>
      <c r="D226" s="54"/>
      <c r="E226" s="54"/>
      <c r="F226" s="54"/>
      <c r="G226" s="54"/>
      <c r="H226" s="54"/>
      <c r="S226" s="9" t="str">
        <f t="shared" si="5"/>
        <v>Production</v>
      </c>
    </row>
    <row r="227" spans="2:19" x14ac:dyDescent="0.2">
      <c r="B227" s="54"/>
      <c r="D227" s="54"/>
      <c r="E227" s="54"/>
      <c r="F227" s="54"/>
      <c r="G227" s="54"/>
      <c r="H227" s="54"/>
      <c r="S227" s="9" t="str">
        <f>IF(SUM(B227:N227)&gt;0,"Consumption","Production")</f>
        <v>Production</v>
      </c>
    </row>
    <row r="228" spans="2:19" x14ac:dyDescent="0.2">
      <c r="B228" s="54"/>
      <c r="D228" s="54"/>
      <c r="E228" s="54"/>
      <c r="F228" s="54"/>
      <c r="G228" s="54"/>
      <c r="H228" s="54"/>
      <c r="S228" s="9" t="str">
        <f t="shared" ref="S228:S250" si="6">IF(SUM(B228:N228)&gt;0,"Consumption","Production")</f>
        <v>Production</v>
      </c>
    </row>
    <row r="229" spans="2:19" x14ac:dyDescent="0.2">
      <c r="B229" s="6"/>
      <c r="C229" s="6"/>
      <c r="D229" s="6"/>
      <c r="E229" s="6"/>
      <c r="F229" s="6"/>
      <c r="G229" s="54"/>
      <c r="H229" s="54"/>
      <c r="S229" s="9" t="str">
        <f t="shared" si="6"/>
        <v>Production</v>
      </c>
    </row>
    <row r="230" spans="2:19" x14ac:dyDescent="0.2">
      <c r="B230" s="6"/>
      <c r="C230" s="6"/>
      <c r="D230" s="6"/>
      <c r="E230" s="6"/>
      <c r="F230" s="6"/>
      <c r="G230" s="54"/>
      <c r="H230" s="54"/>
      <c r="S230" s="9" t="str">
        <f t="shared" si="6"/>
        <v>Production</v>
      </c>
    </row>
    <row r="231" spans="2:19" x14ac:dyDescent="0.2">
      <c r="B231" s="6"/>
      <c r="C231" s="6"/>
      <c r="D231" s="6"/>
      <c r="E231" s="6"/>
      <c r="F231" s="6"/>
      <c r="G231" s="54"/>
      <c r="H231" s="54"/>
      <c r="S231" s="9" t="str">
        <f t="shared" si="6"/>
        <v>Production</v>
      </c>
    </row>
    <row r="232" spans="2:19" x14ac:dyDescent="0.2">
      <c r="B232" s="6"/>
      <c r="C232" s="6"/>
      <c r="D232" s="6"/>
      <c r="E232" s="6"/>
      <c r="F232" s="6"/>
      <c r="G232" s="54"/>
      <c r="H232" s="54"/>
      <c r="S232" s="9" t="str">
        <f t="shared" si="6"/>
        <v>Production</v>
      </c>
    </row>
    <row r="233" spans="2:19" x14ac:dyDescent="0.2">
      <c r="B233" s="6"/>
      <c r="C233" s="6"/>
      <c r="D233" s="6"/>
      <c r="E233" s="6"/>
      <c r="F233" s="6"/>
      <c r="G233" s="54"/>
      <c r="H233" s="54"/>
      <c r="S233" s="9" t="str">
        <f t="shared" si="6"/>
        <v>Production</v>
      </c>
    </row>
    <row r="234" spans="2:19" x14ac:dyDescent="0.2">
      <c r="B234" s="6"/>
      <c r="C234" s="6"/>
      <c r="D234" s="6"/>
      <c r="E234" s="6"/>
      <c r="F234" s="6"/>
      <c r="G234" s="54"/>
      <c r="H234" s="54"/>
      <c r="S234" s="9" t="str">
        <f t="shared" si="6"/>
        <v>Production</v>
      </c>
    </row>
    <row r="235" spans="2:19" x14ac:dyDescent="0.2">
      <c r="B235" s="6"/>
      <c r="C235" s="6"/>
      <c r="D235" s="6"/>
      <c r="E235" s="6"/>
      <c r="F235" s="6"/>
      <c r="G235" s="54"/>
      <c r="H235" s="54"/>
      <c r="S235" s="9" t="str">
        <f t="shared" si="6"/>
        <v>Production</v>
      </c>
    </row>
    <row r="236" spans="2:19" x14ac:dyDescent="0.2">
      <c r="B236" s="6"/>
      <c r="C236" s="6"/>
      <c r="D236" s="6"/>
      <c r="E236" s="6"/>
      <c r="F236" s="6"/>
      <c r="G236" s="54"/>
      <c r="H236" s="54"/>
      <c r="S236" s="9" t="str">
        <f t="shared" si="6"/>
        <v>Production</v>
      </c>
    </row>
    <row r="237" spans="2:19" x14ac:dyDescent="0.2">
      <c r="B237" s="6"/>
      <c r="C237" s="6"/>
      <c r="D237" s="6"/>
      <c r="E237" s="6"/>
      <c r="F237" s="6"/>
      <c r="G237" s="54"/>
      <c r="H237" s="54"/>
      <c r="S237" s="9" t="str">
        <f t="shared" si="6"/>
        <v>Production</v>
      </c>
    </row>
    <row r="238" spans="2:19" x14ac:dyDescent="0.2">
      <c r="B238" s="6"/>
      <c r="C238" s="6"/>
      <c r="D238" s="6"/>
      <c r="E238" s="6"/>
      <c r="F238" s="6"/>
      <c r="G238" s="54"/>
      <c r="H238" s="54"/>
      <c r="S238" s="9" t="str">
        <f t="shared" si="6"/>
        <v>Production</v>
      </c>
    </row>
    <row r="239" spans="2:19" x14ac:dyDescent="0.2">
      <c r="B239" s="6"/>
      <c r="C239" s="6"/>
      <c r="D239" s="6"/>
      <c r="E239" s="6"/>
      <c r="F239" s="6"/>
      <c r="G239" s="54"/>
      <c r="H239" s="54"/>
      <c r="S239" s="9" t="str">
        <f t="shared" si="6"/>
        <v>Production</v>
      </c>
    </row>
    <row r="240" spans="2:19" x14ac:dyDescent="0.2">
      <c r="B240" s="6"/>
      <c r="C240" s="6"/>
      <c r="D240" s="6"/>
      <c r="E240" s="6"/>
      <c r="F240" s="6"/>
      <c r="G240" s="54"/>
      <c r="H240" s="54"/>
      <c r="S240" s="9" t="str">
        <f t="shared" si="6"/>
        <v>Production</v>
      </c>
    </row>
    <row r="241" spans="2:19" x14ac:dyDescent="0.2">
      <c r="B241" s="6"/>
      <c r="C241" s="6"/>
      <c r="D241" s="6"/>
      <c r="E241" s="6"/>
      <c r="F241" s="6"/>
      <c r="G241" s="54"/>
      <c r="H241" s="54"/>
      <c r="S241" s="9" t="str">
        <f t="shared" si="6"/>
        <v>Production</v>
      </c>
    </row>
    <row r="242" spans="2:19" x14ac:dyDescent="0.2">
      <c r="B242" s="6"/>
      <c r="C242" s="6"/>
      <c r="D242" s="6"/>
      <c r="E242" s="6"/>
      <c r="F242" s="6"/>
      <c r="G242" s="54"/>
      <c r="H242" s="54"/>
      <c r="S242" s="9" t="str">
        <f t="shared" si="6"/>
        <v>Production</v>
      </c>
    </row>
    <row r="243" spans="2:19" x14ac:dyDescent="0.2">
      <c r="B243" s="6"/>
      <c r="C243" s="6"/>
      <c r="D243" s="6"/>
      <c r="E243" s="6"/>
      <c r="F243" s="6"/>
      <c r="G243" s="54"/>
      <c r="H243" s="54"/>
      <c r="S243" s="9" t="str">
        <f t="shared" si="6"/>
        <v>Production</v>
      </c>
    </row>
    <row r="244" spans="2:19" x14ac:dyDescent="0.2">
      <c r="B244" s="6"/>
      <c r="C244" s="6"/>
      <c r="D244" s="6"/>
      <c r="E244" s="6"/>
      <c r="F244" s="6"/>
      <c r="G244" s="54"/>
      <c r="H244" s="54"/>
      <c r="S244" s="9" t="str">
        <f t="shared" si="6"/>
        <v>Production</v>
      </c>
    </row>
    <row r="245" spans="2:19" x14ac:dyDescent="0.2">
      <c r="B245" s="6"/>
      <c r="C245" s="6"/>
      <c r="D245" s="6"/>
      <c r="E245" s="6"/>
      <c r="F245" s="6"/>
      <c r="G245" s="54"/>
      <c r="H245" s="54"/>
      <c r="S245" s="9" t="str">
        <f t="shared" si="6"/>
        <v>Production</v>
      </c>
    </row>
    <row r="246" spans="2:19" x14ac:dyDescent="0.2">
      <c r="B246" s="6"/>
      <c r="C246" s="6"/>
      <c r="D246" s="6"/>
      <c r="E246" s="6"/>
      <c r="F246" s="6"/>
      <c r="G246" s="54"/>
      <c r="H246" s="54"/>
      <c r="S246" s="9" t="str">
        <f t="shared" si="6"/>
        <v>Production</v>
      </c>
    </row>
    <row r="247" spans="2:19" x14ac:dyDescent="0.2">
      <c r="B247" s="6"/>
      <c r="C247" s="6"/>
      <c r="D247" s="6"/>
      <c r="E247" s="6"/>
      <c r="F247" s="6"/>
      <c r="G247" s="54"/>
      <c r="H247" s="54"/>
      <c r="S247" s="9" t="str">
        <f t="shared" si="6"/>
        <v>Production</v>
      </c>
    </row>
    <row r="248" spans="2:19" x14ac:dyDescent="0.2">
      <c r="B248" s="6"/>
      <c r="C248" s="6"/>
      <c r="D248" s="6"/>
      <c r="E248" s="6"/>
      <c r="F248" s="6"/>
      <c r="G248" s="54"/>
      <c r="H248" s="54"/>
      <c r="S248" s="9" t="str">
        <f t="shared" si="6"/>
        <v>Production</v>
      </c>
    </row>
    <row r="249" spans="2:19" x14ac:dyDescent="0.2">
      <c r="B249" s="6"/>
      <c r="C249" s="6"/>
      <c r="D249" s="6"/>
      <c r="E249" s="6"/>
      <c r="F249" s="6"/>
      <c r="G249" s="54"/>
      <c r="H249" s="54"/>
      <c r="S249" s="9" t="str">
        <f t="shared" si="6"/>
        <v>Production</v>
      </c>
    </row>
    <row r="250" spans="2:19" x14ac:dyDescent="0.2">
      <c r="B250" s="6"/>
      <c r="C250" s="6"/>
      <c r="D250" s="6"/>
      <c r="E250" s="6"/>
      <c r="F250" s="6"/>
      <c r="G250" s="54"/>
      <c r="H250" s="54"/>
      <c r="S250" s="9" t="str">
        <f t="shared" si="6"/>
        <v>Production</v>
      </c>
    </row>
    <row r="251" spans="2:19" x14ac:dyDescent="0.2">
      <c r="B251" s="54"/>
      <c r="D251" s="54"/>
      <c r="E251" s="54"/>
      <c r="F251" s="54"/>
      <c r="G251" s="54"/>
      <c r="H251" s="54"/>
    </row>
    <row r="252" spans="2:19" x14ac:dyDescent="0.2">
      <c r="B252" s="54"/>
      <c r="D252" s="54"/>
      <c r="E252" s="54"/>
      <c r="F252" s="54"/>
      <c r="G252" s="54"/>
      <c r="H252" s="54"/>
    </row>
    <row r="253" spans="2:19" x14ac:dyDescent="0.2">
      <c r="B253" s="54"/>
      <c r="D253" s="54"/>
      <c r="E253" s="54"/>
      <c r="F253" s="54"/>
      <c r="G253" s="54"/>
      <c r="H253" s="54"/>
    </row>
    <row r="254" spans="2:19" x14ac:dyDescent="0.2">
      <c r="B254" s="54"/>
      <c r="D254" s="54"/>
      <c r="E254" s="54"/>
      <c r="F254" s="54"/>
      <c r="G254" s="54"/>
      <c r="H254" s="54"/>
    </row>
    <row r="255" spans="2:19" x14ac:dyDescent="0.2">
      <c r="B255" s="54"/>
      <c r="D255" s="54"/>
      <c r="E255" s="54"/>
      <c r="F255" s="54"/>
      <c r="G255" s="54"/>
      <c r="H255" s="54"/>
    </row>
    <row r="256" spans="2:19" x14ac:dyDescent="0.2">
      <c r="B256" s="54"/>
      <c r="D256" s="54"/>
      <c r="E256" s="54"/>
      <c r="F256" s="54"/>
      <c r="G256" s="54"/>
      <c r="H256" s="54"/>
    </row>
    <row r="257" spans="2:8" x14ac:dyDescent="0.2">
      <c r="B257" s="54"/>
      <c r="D257" s="54"/>
      <c r="E257" s="54"/>
      <c r="F257" s="54"/>
      <c r="G257" s="54"/>
      <c r="H257" s="54"/>
    </row>
    <row r="258" spans="2:8" x14ac:dyDescent="0.2">
      <c r="B258" s="54"/>
      <c r="D258" s="54"/>
      <c r="E258" s="54"/>
      <c r="F258" s="54"/>
    </row>
    <row r="259" spans="2:8" x14ac:dyDescent="0.2">
      <c r="B259" s="54"/>
      <c r="D259" s="54"/>
      <c r="E259" s="54"/>
      <c r="F259" s="54"/>
    </row>
    <row r="260" spans="2:8" x14ac:dyDescent="0.2">
      <c r="B260" s="54"/>
      <c r="D260" s="54"/>
      <c r="E260" s="54"/>
      <c r="F260" s="54"/>
    </row>
    <row r="261" spans="2:8" x14ac:dyDescent="0.2">
      <c r="B261" s="54"/>
      <c r="D261" s="54"/>
      <c r="E261" s="54"/>
      <c r="F261" s="54"/>
      <c r="G261" s="54"/>
      <c r="H261" s="54"/>
    </row>
    <row r="262" spans="2:8" x14ac:dyDescent="0.2">
      <c r="B262" s="54"/>
      <c r="D262" s="54"/>
      <c r="E262" s="54"/>
      <c r="F262" s="54"/>
    </row>
    <row r="263" spans="2:8" x14ac:dyDescent="0.2">
      <c r="B263" s="54"/>
      <c r="D263" s="54"/>
      <c r="E263" s="54"/>
      <c r="F263" s="54"/>
    </row>
    <row r="264" spans="2:8" x14ac:dyDescent="0.2">
      <c r="B264" s="54"/>
      <c r="D264" s="54"/>
      <c r="E264" s="54"/>
      <c r="F264" s="54"/>
    </row>
    <row r="265" spans="2:8" x14ac:dyDescent="0.2">
      <c r="B265" s="54"/>
      <c r="E265" s="54"/>
      <c r="F265" s="54"/>
    </row>
    <row r="266" spans="2:8" x14ac:dyDescent="0.2">
      <c r="B266" s="54"/>
      <c r="D266" s="54"/>
      <c r="E266" s="54"/>
      <c r="F266" s="54"/>
    </row>
    <row r="267" spans="2:8" x14ac:dyDescent="0.2">
      <c r="B267" s="54"/>
      <c r="D267" s="54"/>
      <c r="E267" s="54"/>
      <c r="F267" s="54"/>
    </row>
    <row r="268" spans="2:8" x14ac:dyDescent="0.2">
      <c r="B268" s="54"/>
      <c r="D268" s="54"/>
      <c r="E268" s="54"/>
      <c r="F268" s="54"/>
    </row>
    <row r="269" spans="2:8" x14ac:dyDescent="0.2">
      <c r="B269" s="54"/>
      <c r="D269" s="54"/>
      <c r="E269" s="54"/>
      <c r="F269" s="54"/>
    </row>
    <row r="270" spans="2:8" x14ac:dyDescent="0.2">
      <c r="B270" s="54"/>
      <c r="D270" s="54"/>
      <c r="E270" s="54"/>
    </row>
    <row r="271" spans="2:8" x14ac:dyDescent="0.2">
      <c r="B271" s="54"/>
      <c r="D271" s="54"/>
      <c r="E271" s="54"/>
      <c r="F271" s="54"/>
    </row>
    <row r="272" spans="2:8" x14ac:dyDescent="0.2">
      <c r="B272" s="54"/>
      <c r="D272" s="54"/>
      <c r="E272" s="54"/>
      <c r="F272" s="54"/>
    </row>
    <row r="273" spans="2:6" x14ac:dyDescent="0.2">
      <c r="B273" s="54"/>
      <c r="D273" s="54"/>
      <c r="E273" s="54"/>
      <c r="F273" s="54"/>
    </row>
    <row r="274" spans="2:6" x14ac:dyDescent="0.2">
      <c r="B274" s="54"/>
      <c r="D274" s="54"/>
      <c r="E274" s="54"/>
      <c r="F274" s="54"/>
    </row>
    <row r="275" spans="2:6" x14ac:dyDescent="0.2">
      <c r="B275" s="54"/>
      <c r="D275" s="54"/>
      <c r="E275" s="54"/>
      <c r="F275" s="54"/>
    </row>
    <row r="276" spans="2:6" x14ac:dyDescent="0.2">
      <c r="B276" s="54"/>
      <c r="D276" s="54"/>
      <c r="E276" s="54"/>
      <c r="F276" s="54"/>
    </row>
    <row r="277" spans="2:6" x14ac:dyDescent="0.2">
      <c r="B277" s="54"/>
      <c r="D277" s="54"/>
      <c r="E277" s="54"/>
      <c r="F277" s="54"/>
    </row>
    <row r="278" spans="2:6" x14ac:dyDescent="0.2">
      <c r="B278" s="54"/>
      <c r="D278" s="54"/>
      <c r="E278" s="54"/>
      <c r="F278" s="54"/>
    </row>
    <row r="279" spans="2:6" x14ac:dyDescent="0.2">
      <c r="B279" s="54"/>
      <c r="D279" s="54"/>
      <c r="E279" s="54"/>
      <c r="F279" s="54"/>
    </row>
    <row r="280" spans="2:6" x14ac:dyDescent="0.2">
      <c r="B280" s="54"/>
      <c r="D280" s="54"/>
      <c r="E280" s="54"/>
      <c r="F280" s="54"/>
    </row>
    <row r="281" spans="2:6" x14ac:dyDescent="0.2">
      <c r="B281" s="54"/>
      <c r="D281" s="54"/>
      <c r="E281" s="54"/>
      <c r="F281" s="54"/>
    </row>
    <row r="282" spans="2:6" x14ac:dyDescent="0.2">
      <c r="B282" s="54"/>
      <c r="D282" s="54"/>
      <c r="E282" s="54"/>
      <c r="F282" s="54"/>
    </row>
    <row r="283" spans="2:6" x14ac:dyDescent="0.2">
      <c r="B283" s="54"/>
      <c r="D283" s="54"/>
      <c r="E283" s="54"/>
      <c r="F283" s="54"/>
    </row>
    <row r="284" spans="2:6" x14ac:dyDescent="0.2">
      <c r="B284" s="54"/>
      <c r="D284" s="54"/>
      <c r="E284" s="54"/>
      <c r="F284" s="54"/>
    </row>
    <row r="285" spans="2:6" x14ac:dyDescent="0.2">
      <c r="B285" s="54"/>
      <c r="D285" s="54"/>
      <c r="E285" s="54"/>
      <c r="F285" s="54"/>
    </row>
    <row r="286" spans="2:6" x14ac:dyDescent="0.2">
      <c r="B286" s="54"/>
      <c r="D286" s="54"/>
      <c r="E286" s="54"/>
      <c r="F286" s="54"/>
    </row>
    <row r="287" spans="2:6" x14ac:dyDescent="0.2">
      <c r="B287" s="54"/>
      <c r="D287" s="54"/>
      <c r="E287" s="54"/>
      <c r="F287" s="54"/>
    </row>
    <row r="288" spans="2:6" x14ac:dyDescent="0.2">
      <c r="B288" s="54"/>
      <c r="D288" s="54"/>
      <c r="E288" s="54"/>
      <c r="F288" s="54"/>
    </row>
    <row r="289" spans="1:6" x14ac:dyDescent="0.2">
      <c r="B289" s="54"/>
      <c r="D289" s="54"/>
      <c r="E289" s="54"/>
      <c r="F289" s="54"/>
    </row>
    <row r="290" spans="1:6" x14ac:dyDescent="0.2">
      <c r="B290" s="54"/>
      <c r="E290" s="54"/>
      <c r="F290" s="54"/>
    </row>
    <row r="291" spans="1:6" x14ac:dyDescent="0.2">
      <c r="B291" s="54"/>
      <c r="D291" s="54"/>
      <c r="E291" s="54"/>
      <c r="F291" s="54"/>
    </row>
    <row r="292" spans="1:6" x14ac:dyDescent="0.2">
      <c r="B292" s="54"/>
      <c r="D292" s="54"/>
      <c r="E292" s="54"/>
      <c r="F292" s="54"/>
    </row>
    <row r="293" spans="1:6" x14ac:dyDescent="0.2">
      <c r="B293" s="54"/>
      <c r="D293" s="54"/>
      <c r="E293" s="54"/>
      <c r="F293" s="54"/>
    </row>
    <row r="294" spans="1:6" x14ac:dyDescent="0.2">
      <c r="B294" s="54"/>
      <c r="E294" s="54"/>
      <c r="F294" s="54"/>
    </row>
    <row r="295" spans="1:6" x14ac:dyDescent="0.2">
      <c r="B295" s="54"/>
      <c r="E295" s="54"/>
      <c r="F295" s="54"/>
    </row>
    <row r="296" spans="1:6" x14ac:dyDescent="0.2">
      <c r="B296" s="54"/>
      <c r="D296" s="54"/>
      <c r="E296" s="54"/>
      <c r="F296" s="54"/>
    </row>
    <row r="297" spans="1:6" x14ac:dyDescent="0.2">
      <c r="B297" s="54"/>
      <c r="D297" s="54"/>
      <c r="E297" s="54"/>
      <c r="F297" s="54"/>
    </row>
    <row r="298" spans="1:6" x14ac:dyDescent="0.2">
      <c r="B298" s="54"/>
      <c r="D298" s="54"/>
      <c r="E298" s="54"/>
      <c r="F298" s="54"/>
    </row>
    <row r="299" spans="1:6" x14ac:dyDescent="0.2">
      <c r="B299" s="54"/>
      <c r="E299" s="54"/>
      <c r="F299" s="54"/>
    </row>
    <row r="300" spans="1:6" x14ac:dyDescent="0.2">
      <c r="B300" s="54"/>
      <c r="D300" s="54"/>
      <c r="E300" s="54"/>
      <c r="F300" s="54"/>
    </row>
    <row r="301" spans="1:6" x14ac:dyDescent="0.2">
      <c r="A301" t="s">
        <v>84</v>
      </c>
      <c r="B301" s="54">
        <v>2.6540996970000001E-5</v>
      </c>
      <c r="C301" s="9">
        <v>2.6404155279999999E-5</v>
      </c>
      <c r="D301">
        <v>3.032207088E-2</v>
      </c>
      <c r="E301" s="54">
        <v>2.3329791459999999E-5</v>
      </c>
      <c r="F301" s="54">
        <v>4.8337796099999997E-5</v>
      </c>
    </row>
    <row r="302" spans="1:6" x14ac:dyDescent="0.2">
      <c r="A302" t="s">
        <v>73</v>
      </c>
      <c r="B302">
        <v>0.1162388154</v>
      </c>
      <c r="C302" s="9">
        <v>0.14573917250000001</v>
      </c>
      <c r="D302">
        <v>1.8376881639999999E-4</v>
      </c>
      <c r="E302">
        <v>0.28976899039999998</v>
      </c>
      <c r="F302">
        <v>3.3510107150000001</v>
      </c>
    </row>
    <row r="303" spans="1:6" x14ac:dyDescent="0.2">
      <c r="A303" t="s">
        <v>74</v>
      </c>
      <c r="B303" s="54">
        <v>6.759330379E-6</v>
      </c>
      <c r="C303" s="9">
        <v>7.432473633E-6</v>
      </c>
      <c r="D303" s="54">
        <v>1.1452316490000001E-5</v>
      </c>
      <c r="E303" s="54">
        <v>6.4322502740000001E-6</v>
      </c>
      <c r="F303" s="54">
        <v>6.5228763179999997E-6</v>
      </c>
    </row>
    <row r="304" spans="1:6" x14ac:dyDescent="0.2">
      <c r="A304" t="s">
        <v>75</v>
      </c>
      <c r="B304" s="54">
        <v>0.88536357070000005</v>
      </c>
      <c r="C304" s="9">
        <v>1.297950027</v>
      </c>
      <c r="D304">
        <v>0.3530547128</v>
      </c>
      <c r="E304" s="54">
        <v>0.750250105</v>
      </c>
      <c r="F304" s="54">
        <v>29.160648470000002</v>
      </c>
    </row>
    <row r="305" spans="1:6" x14ac:dyDescent="0.2">
      <c r="A305" t="s">
        <v>76</v>
      </c>
      <c r="B305" s="54">
        <v>2.2655723039999999E-5</v>
      </c>
      <c r="C305" s="9">
        <v>2.5141148489999998E-5</v>
      </c>
      <c r="D305">
        <v>0.31365607499999998</v>
      </c>
      <c r="E305" s="54">
        <v>1.9557271930000001E-5</v>
      </c>
      <c r="F305" s="54">
        <v>4.482339352E-5</v>
      </c>
    </row>
    <row r="306" spans="1:6" x14ac:dyDescent="0.2">
      <c r="A306" t="s">
        <v>70</v>
      </c>
      <c r="B306" s="54">
        <v>0.58860339900000003</v>
      </c>
      <c r="C306" s="9">
        <v>0.86291490950000005</v>
      </c>
      <c r="D306">
        <v>1.028075672E-3</v>
      </c>
      <c r="E306" s="54">
        <v>0.49874562179999998</v>
      </c>
      <c r="F306" s="54">
        <v>19.38768134</v>
      </c>
    </row>
    <row r="307" spans="1:6" x14ac:dyDescent="0.2">
      <c r="A307" t="s">
        <v>71</v>
      </c>
      <c r="B307" s="54">
        <v>2.0039181670000001E-3</v>
      </c>
      <c r="C307" s="9">
        <v>2.9265385399999998E-3</v>
      </c>
      <c r="D307">
        <v>7.9409573580000001E-4</v>
      </c>
      <c r="E307" s="54">
        <v>1.7248284360000001E-3</v>
      </c>
      <c r="F307" s="54">
        <v>6.5300420380000002E-2</v>
      </c>
    </row>
    <row r="308" spans="1:6" x14ac:dyDescent="0.2">
      <c r="A308" t="s">
        <v>85</v>
      </c>
      <c r="B308" s="54">
        <v>-1.1282084900000001E-5</v>
      </c>
      <c r="C308" s="9">
        <v>-1.099836068E-5</v>
      </c>
      <c r="E308" s="54">
        <v>-1.463698761E-5</v>
      </c>
      <c r="F308" s="54">
        <v>-1.35544332E-5</v>
      </c>
    </row>
    <row r="309" spans="1:6" x14ac:dyDescent="0.2">
      <c r="A309" t="s">
        <v>86</v>
      </c>
      <c r="B309" s="54">
        <v>-1.036709444E-5</v>
      </c>
      <c r="C309" s="9">
        <v>-9.9406423790000007E-6</v>
      </c>
      <c r="E309" s="54">
        <v>-1.248146867E-5</v>
      </c>
      <c r="F309" s="54">
        <v>-1.289732883E-5</v>
      </c>
    </row>
    <row r="310" spans="1:6" x14ac:dyDescent="0.2">
      <c r="A310" t="s">
        <v>89</v>
      </c>
      <c r="B310" s="54">
        <v>-5.3287948420000003E-6</v>
      </c>
      <c r="C310" s="9">
        <v>-5.3214981809999999E-6</v>
      </c>
      <c r="E310" s="54">
        <v>-5.7266748919999997E-6</v>
      </c>
      <c r="F310" s="54">
        <v>-5.4006368859999998E-6</v>
      </c>
    </row>
    <row r="311" spans="1:6" x14ac:dyDescent="0.2">
      <c r="A311" t="s">
        <v>87</v>
      </c>
      <c r="B311">
        <v>-3.0456415570000002</v>
      </c>
      <c r="C311" s="9">
        <v>-1.027156612</v>
      </c>
      <c r="E311">
        <v>-11.20364725</v>
      </c>
      <c r="F311">
        <v>-34.192788059999998</v>
      </c>
    </row>
    <row r="312" spans="1:6" x14ac:dyDescent="0.2">
      <c r="A312" t="s">
        <v>88</v>
      </c>
      <c r="B312">
        <v>3.0472915340000002</v>
      </c>
      <c r="C312" s="9">
        <v>1.0297804589999999</v>
      </c>
      <c r="E312">
        <v>14.41305094</v>
      </c>
      <c r="F312">
        <v>34.194538940000001</v>
      </c>
    </row>
    <row r="313" spans="1:6" x14ac:dyDescent="0.2">
      <c r="A313" t="s">
        <v>77</v>
      </c>
      <c r="B313">
        <v>-5.8726363099999995E-4</v>
      </c>
      <c r="C313" s="9">
        <v>-1.4095357320000001E-3</v>
      </c>
      <c r="E313">
        <v>-1.622961017E-3</v>
      </c>
      <c r="F313">
        <v>-6.5174971160000003E-4</v>
      </c>
    </row>
    <row r="314" spans="1:6" x14ac:dyDescent="0.2">
      <c r="A314" t="s">
        <v>78</v>
      </c>
      <c r="B314">
        <v>-9.9337355200000005E-4</v>
      </c>
      <c r="C314" s="9">
        <v>-1.162296252E-3</v>
      </c>
      <c r="E314">
        <v>-3.2076988809999998</v>
      </c>
      <c r="F314">
        <v>-1.0337995469999999E-3</v>
      </c>
    </row>
    <row r="315" spans="1:6" x14ac:dyDescent="0.2">
      <c r="A315" t="s">
        <v>79</v>
      </c>
      <c r="B315" s="54">
        <v>-3.0893561269999998E-6</v>
      </c>
      <c r="C315" s="9">
        <v>-3.0896039260000001E-6</v>
      </c>
      <c r="E315" s="54">
        <v>-3.439745071E-6</v>
      </c>
      <c r="F315" s="54">
        <v>-3.4205073879999998E-6</v>
      </c>
    </row>
    <row r="316" spans="1:6" x14ac:dyDescent="0.2">
      <c r="A316" t="s">
        <v>80</v>
      </c>
      <c r="B316" s="54">
        <v>-1.3193035810000001E-5</v>
      </c>
      <c r="C316" s="9">
        <v>-1.3257778629999999E-5</v>
      </c>
      <c r="E316" s="54">
        <v>-1.6151838699999999E-5</v>
      </c>
      <c r="F316" s="54">
        <v>-1.462285182E-5</v>
      </c>
    </row>
    <row r="317" spans="1:6" x14ac:dyDescent="0.2">
      <c r="A317" t="s">
        <v>81</v>
      </c>
      <c r="B317" s="54">
        <v>-5.3633815929999998E-6</v>
      </c>
      <c r="C317" s="9">
        <v>-5.3236603590000003E-6</v>
      </c>
      <c r="E317" s="54">
        <v>-5.9204799079999999E-6</v>
      </c>
      <c r="F317" s="54">
        <v>-5.495651546E-6</v>
      </c>
    </row>
    <row r="318" spans="1:6" x14ac:dyDescent="0.2">
      <c r="A318" t="s">
        <v>82</v>
      </c>
      <c r="B318" s="54">
        <v>-1.7410010129999999E-5</v>
      </c>
      <c r="C318" s="9">
        <v>-1.868669643E-5</v>
      </c>
      <c r="E318" s="54">
        <v>-1.8418435409999998E-5</v>
      </c>
      <c r="F318" s="54">
        <v>-1.8115902860000001E-5</v>
      </c>
    </row>
    <row r="319" spans="1:6" x14ac:dyDescent="0.2">
      <c r="A319" t="s">
        <v>90</v>
      </c>
      <c r="C319" s="9">
        <v>0.12968067480000001</v>
      </c>
      <c r="E319">
        <v>0.40861042939999997</v>
      </c>
      <c r="F319">
        <v>0.44394892949999998</v>
      </c>
    </row>
    <row r="320" spans="1:6" x14ac:dyDescent="0.2">
      <c r="A320" t="s">
        <v>91</v>
      </c>
      <c r="C320" s="9">
        <v>0.79834120109999995</v>
      </c>
      <c r="E320">
        <v>2.5226567019999999</v>
      </c>
      <c r="F320">
        <v>2.727999611</v>
      </c>
    </row>
    <row r="321" spans="1:6" x14ac:dyDescent="0.2">
      <c r="A321" t="s">
        <v>92</v>
      </c>
      <c r="B321" s="54">
        <v>-7.9368739859999996E-6</v>
      </c>
      <c r="C321" s="9">
        <v>-1.31338549E-5</v>
      </c>
      <c r="E321" s="54">
        <v>-1.3042284529999999E-5</v>
      </c>
      <c r="F321" s="54">
        <v>-1.3656824339999999E-5</v>
      </c>
    </row>
    <row r="322" spans="1:6" x14ac:dyDescent="0.2">
      <c r="A322" t="s">
        <v>93</v>
      </c>
      <c r="B322" s="54">
        <v>-5.573218386E-5</v>
      </c>
      <c r="C322" s="9">
        <v>-0.82271523560000004</v>
      </c>
      <c r="E322">
        <v>-2.8472456479999999</v>
      </c>
      <c r="F322">
        <v>-2.6523592909999998</v>
      </c>
    </row>
    <row r="323" spans="1:6" x14ac:dyDescent="0.2">
      <c r="A323" t="s">
        <v>94</v>
      </c>
      <c r="B323" s="54">
        <v>-5.0074376420000003E-5</v>
      </c>
      <c r="C323" s="9">
        <v>-2.3939553639999999E-4</v>
      </c>
      <c r="E323">
        <v>-2.140768825E-4</v>
      </c>
      <c r="F323">
        <v>-1.992571793E-4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BC25F-AA42-4134-ACD3-E6ACA7B12A6F}">
  <sheetPr>
    <tabColor rgb="FF92D050"/>
  </sheetPr>
  <dimension ref="A2:T226"/>
  <sheetViews>
    <sheetView topLeftCell="A4" workbookViewId="0">
      <selection activeCell="F18" sqref="F18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</cols>
  <sheetData>
    <row r="2" spans="1:20" x14ac:dyDescent="0.2">
      <c r="A2" s="8" t="s">
        <v>43</v>
      </c>
      <c r="B2" s="8"/>
      <c r="C2" s="19"/>
      <c r="D2" s="4"/>
      <c r="E2" s="4"/>
      <c r="F2" s="4"/>
      <c r="G2" s="4"/>
      <c r="H2" s="4"/>
    </row>
    <row r="3" spans="1:20" ht="16" thickBot="1" x14ac:dyDescent="0.25">
      <c r="A3" s="32"/>
      <c r="B3" s="32"/>
    </row>
    <row r="4" spans="1:20" x14ac:dyDescent="0.2">
      <c r="A4" s="42" t="s">
        <v>45</v>
      </c>
      <c r="B4" s="33">
        <f>SUMIF($S$11:$S$225,$A4,B$11:B$225)</f>
        <v>0</v>
      </c>
      <c r="C4" s="33">
        <f t="shared" ref="C4:N5" si="0">SUMIF($S$11:$S$225,$A4,C$11:C$225)</f>
        <v>665.52025527765147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4"/>
      <c r="P4" s="34"/>
      <c r="Q4" s="34"/>
      <c r="R4" s="35"/>
    </row>
    <row r="5" spans="1:20" x14ac:dyDescent="0.2">
      <c r="A5" s="43" t="s">
        <v>8</v>
      </c>
      <c r="B5" s="36">
        <f>SUMIF($S$11:$S$225,$A5,B$11:B$225)</f>
        <v>3.5889646170000001E-6</v>
      </c>
      <c r="C5" s="36">
        <f t="shared" si="0"/>
        <v>3.588967729E-6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7"/>
      <c r="P5" s="37"/>
      <c r="Q5" s="37"/>
      <c r="R5" s="38"/>
    </row>
    <row r="6" spans="1:20" ht="16" thickBot="1" x14ac:dyDescent="0.25">
      <c r="A6" s="44" t="s">
        <v>46</v>
      </c>
      <c r="B6" s="39">
        <f>SUM(B4:B5)</f>
        <v>3.5889646170000001E-6</v>
      </c>
      <c r="C6" s="39">
        <f t="shared" ref="C6:N6" si="1">SUM(C4:C5)</f>
        <v>665.5202588666192</v>
      </c>
      <c r="D6" s="39">
        <f t="shared" si="1"/>
        <v>0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40"/>
      <c r="P6" s="40"/>
      <c r="Q6" s="40"/>
      <c r="R6" s="41"/>
    </row>
    <row r="7" spans="1:20" x14ac:dyDescent="0.2">
      <c r="A7" s="32"/>
      <c r="B7" s="32"/>
    </row>
    <row r="9" spans="1:20" s="27" customFormat="1" x14ac:dyDescent="0.2">
      <c r="A9" s="27" t="s">
        <v>40</v>
      </c>
      <c r="B9" s="27" t="s">
        <v>8145</v>
      </c>
      <c r="C9" s="28" t="s">
        <v>498</v>
      </c>
    </row>
    <row r="10" spans="1:20" s="29" customFormat="1" x14ac:dyDescent="0.2">
      <c r="A10" s="27" t="s">
        <v>10</v>
      </c>
      <c r="C10" s="30"/>
    </row>
    <row r="11" spans="1:20" x14ac:dyDescent="0.2">
      <c r="A11" t="s">
        <v>8559</v>
      </c>
      <c r="B11" s="9"/>
      <c r="C11" s="9">
        <v>-14.99990867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IF(B11&gt;0,"Consumption","Production")</f>
        <v>Production</v>
      </c>
      <c r="T11" s="9"/>
    </row>
    <row r="12" spans="1:20" x14ac:dyDescent="0.2">
      <c r="A12" t="s">
        <v>8685</v>
      </c>
      <c r="B12" s="9"/>
      <c r="C12" s="9">
        <v>13.15477606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2">IF(B12&gt;0,"Consumption","Production")</f>
        <v>Production</v>
      </c>
      <c r="T12" s="9"/>
    </row>
    <row r="13" spans="1:20" x14ac:dyDescent="0.2">
      <c r="A13" t="s">
        <v>8460</v>
      </c>
      <c r="B13" s="9"/>
      <c r="C13" s="9">
        <v>0.1944646635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2"/>
        <v>Production</v>
      </c>
      <c r="T13" s="9"/>
    </row>
    <row r="14" spans="1:20" x14ac:dyDescent="0.2">
      <c r="A14" t="s">
        <v>8737</v>
      </c>
      <c r="B14" s="9"/>
      <c r="C14" s="9">
        <v>23.40268507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2"/>
        <v>Production</v>
      </c>
      <c r="T14" s="9"/>
    </row>
    <row r="15" spans="1:20" x14ac:dyDescent="0.2">
      <c r="A15" t="s">
        <v>8462</v>
      </c>
      <c r="B15" s="9"/>
      <c r="C15" s="9">
        <v>195.97316309999999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2"/>
        <v>Production</v>
      </c>
      <c r="T15" s="9"/>
    </row>
    <row r="16" spans="1:20" x14ac:dyDescent="0.2">
      <c r="A16" t="s">
        <v>8463</v>
      </c>
      <c r="B16" s="9"/>
      <c r="C16" s="9">
        <v>28.81774222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2"/>
        <v>Production</v>
      </c>
      <c r="T16" s="9"/>
    </row>
    <row r="17" spans="1:20" x14ac:dyDescent="0.2">
      <c r="A17" t="s">
        <v>9147</v>
      </c>
      <c r="B17" s="9"/>
      <c r="C17" s="9">
        <v>8.2263620029999994E-5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2"/>
        <v>Production</v>
      </c>
      <c r="T17" s="9"/>
    </row>
    <row r="18" spans="1:20" x14ac:dyDescent="0.2">
      <c r="A18" t="s">
        <v>8561</v>
      </c>
      <c r="B18" s="9"/>
      <c r="C18" s="9">
        <v>1.2086320820000001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2"/>
        <v>Production</v>
      </c>
      <c r="T18" s="9"/>
    </row>
    <row r="19" spans="1:20" x14ac:dyDescent="0.2">
      <c r="A19" t="s">
        <v>8562</v>
      </c>
      <c r="B19" s="9"/>
      <c r="C19" s="9">
        <v>7.3427070280000004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2"/>
        <v>Production</v>
      </c>
      <c r="T19" s="9"/>
    </row>
    <row r="20" spans="1:20" x14ac:dyDescent="0.2">
      <c r="A20" t="s">
        <v>8563</v>
      </c>
      <c r="B20" s="9"/>
      <c r="C20" s="9">
        <v>0.17418750599999999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2"/>
        <v>Production</v>
      </c>
      <c r="T20" s="9"/>
    </row>
    <row r="21" spans="1:20" x14ac:dyDescent="0.2">
      <c r="A21" t="s">
        <v>8564</v>
      </c>
      <c r="B21" s="9"/>
      <c r="C21" s="9">
        <v>9.4684102329999995E-3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2"/>
        <v>Production</v>
      </c>
      <c r="T21" s="9"/>
    </row>
    <row r="22" spans="1:20" x14ac:dyDescent="0.2">
      <c r="A22" t="s">
        <v>8466</v>
      </c>
      <c r="B22" s="9"/>
      <c r="C22" s="9">
        <v>2.563998168E-2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2"/>
        <v>Production</v>
      </c>
      <c r="T22" s="9"/>
    </row>
    <row r="23" spans="1:20" x14ac:dyDescent="0.2">
      <c r="A23" t="s">
        <v>8467</v>
      </c>
      <c r="B23" s="9"/>
      <c r="C23" s="9">
        <v>1.8115752990000001E-4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2"/>
        <v>Production</v>
      </c>
      <c r="T23" s="9"/>
    </row>
    <row r="24" spans="1:20" x14ac:dyDescent="0.2">
      <c r="A24" t="s">
        <v>9168</v>
      </c>
      <c r="B24" s="9"/>
      <c r="C24" s="9">
        <v>3.5161202659999999E-4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2"/>
        <v>Production</v>
      </c>
      <c r="T24" s="9"/>
    </row>
    <row r="25" spans="1:20" x14ac:dyDescent="0.2">
      <c r="A25" t="s">
        <v>8469</v>
      </c>
      <c r="B25" s="9"/>
      <c r="C25" s="9">
        <v>1.289611544E-3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2"/>
        <v>Production</v>
      </c>
      <c r="T25" s="9"/>
    </row>
    <row r="26" spans="1:20" x14ac:dyDescent="0.2">
      <c r="A26" t="s">
        <v>8565</v>
      </c>
      <c r="B26" s="9"/>
      <c r="C26" s="9">
        <v>91.004760450000006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2"/>
        <v>Production</v>
      </c>
      <c r="T26" s="9"/>
    </row>
    <row r="27" spans="1:20" x14ac:dyDescent="0.2">
      <c r="A27" t="s">
        <v>9174</v>
      </c>
      <c r="B27" s="9"/>
      <c r="C27" s="9">
        <v>5.5427241110000001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2"/>
        <v>Production</v>
      </c>
      <c r="T27" s="9"/>
    </row>
    <row r="28" spans="1:20" x14ac:dyDescent="0.2">
      <c r="A28" t="s">
        <v>8470</v>
      </c>
      <c r="B28" s="9"/>
      <c r="C28" s="9">
        <v>-7.0579573000000004E-5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2"/>
        <v>Production</v>
      </c>
      <c r="T28" s="9"/>
    </row>
    <row r="29" spans="1:20" x14ac:dyDescent="0.2">
      <c r="A29" t="s">
        <v>8471</v>
      </c>
      <c r="B29" s="9"/>
      <c r="C29" s="9">
        <v>-2.7043929340000002E-4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2"/>
        <v>Production</v>
      </c>
      <c r="T29" s="9"/>
    </row>
    <row r="30" spans="1:20" x14ac:dyDescent="0.2">
      <c r="A30" t="s">
        <v>118</v>
      </c>
      <c r="B30" s="9"/>
      <c r="C30" s="9">
        <v>2.025799664E-4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2"/>
        <v>Production</v>
      </c>
      <c r="T30" s="9"/>
    </row>
    <row r="31" spans="1:20" x14ac:dyDescent="0.2">
      <c r="A31" t="s">
        <v>121</v>
      </c>
      <c r="B31" s="9"/>
      <c r="C31" s="9">
        <v>42.122531960000003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2"/>
        <v>Production</v>
      </c>
      <c r="T31" s="9"/>
    </row>
    <row r="32" spans="1:20" x14ac:dyDescent="0.2">
      <c r="A32" t="s">
        <v>124</v>
      </c>
      <c r="B32" s="9"/>
      <c r="C32" s="9">
        <v>20.002605280000001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2"/>
        <v>Production</v>
      </c>
      <c r="T32" s="9"/>
    </row>
    <row r="33" spans="1:20" x14ac:dyDescent="0.2">
      <c r="A33" t="s">
        <v>126</v>
      </c>
      <c r="B33" s="9"/>
      <c r="C33" s="9">
        <v>2.129414326E-5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2"/>
        <v>Production</v>
      </c>
      <c r="T33" s="9"/>
    </row>
    <row r="34" spans="1:20" x14ac:dyDescent="0.2">
      <c r="A34" t="s">
        <v>8570</v>
      </c>
      <c r="B34" s="9"/>
      <c r="C34" s="9">
        <v>3.5889645670000002E-6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2"/>
        <v>Production</v>
      </c>
      <c r="T34" s="9"/>
    </row>
    <row r="35" spans="1:20" x14ac:dyDescent="0.2">
      <c r="A35" t="s">
        <v>8571</v>
      </c>
      <c r="B35" s="9"/>
      <c r="C35" s="9">
        <v>3.5889612489999998E-6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2"/>
        <v>Production</v>
      </c>
      <c r="T35" s="9"/>
    </row>
    <row r="36" spans="1:20" x14ac:dyDescent="0.2">
      <c r="A36" t="s">
        <v>8473</v>
      </c>
      <c r="B36" s="9"/>
      <c r="C36" s="9">
        <v>3.5889540869999999E-6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2"/>
        <v>Production</v>
      </c>
      <c r="T36" s="9"/>
    </row>
    <row r="37" spans="1:20" x14ac:dyDescent="0.2">
      <c r="A37" t="s">
        <v>497</v>
      </c>
      <c r="B37" s="9">
        <v>3.5889646170000001E-6</v>
      </c>
      <c r="C37" s="9">
        <v>3.588967729E-6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2"/>
        <v>Consumption</v>
      </c>
      <c r="T37" s="9"/>
    </row>
    <row r="38" spans="1:20" x14ac:dyDescent="0.2">
      <c r="A38" t="s">
        <v>8615</v>
      </c>
      <c r="B38" s="9"/>
      <c r="C38" s="9">
        <v>3.58896466E-6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2"/>
        <v>Production</v>
      </c>
      <c r="T38" s="9"/>
    </row>
    <row r="39" spans="1:20" x14ac:dyDescent="0.2">
      <c r="A39" t="s">
        <v>8572</v>
      </c>
      <c r="B39" s="9"/>
      <c r="C39" s="9">
        <v>3.5889612779999998E-6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2"/>
        <v>Production</v>
      </c>
      <c r="T39" s="9"/>
    </row>
    <row r="40" spans="1:20" x14ac:dyDescent="0.2">
      <c r="A40" t="s">
        <v>8474</v>
      </c>
      <c r="B40" s="9"/>
      <c r="C40" s="9">
        <v>7.2206467219999998E-6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2"/>
        <v>Production</v>
      </c>
      <c r="T40" s="9"/>
    </row>
    <row r="41" spans="1:20" x14ac:dyDescent="0.2">
      <c r="A41" t="s">
        <v>8749</v>
      </c>
      <c r="B41" s="9"/>
      <c r="C41" s="9">
        <v>3.6751005340000002E-5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2"/>
        <v>Production</v>
      </c>
      <c r="T41" s="9"/>
    </row>
    <row r="42" spans="1:20" x14ac:dyDescent="0.2">
      <c r="A42" t="s">
        <v>131</v>
      </c>
      <c r="B42" s="9"/>
      <c r="C42" s="9">
        <v>1.170618673E-4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2"/>
        <v>Production</v>
      </c>
      <c r="T42" s="9"/>
    </row>
    <row r="43" spans="1:20" x14ac:dyDescent="0.2">
      <c r="A43" t="s">
        <v>8770</v>
      </c>
      <c r="B43" s="9"/>
      <c r="C43" s="9">
        <v>2.1748350229999999E-4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2"/>
        <v>Production</v>
      </c>
      <c r="T43" s="9"/>
    </row>
    <row r="44" spans="1:20" x14ac:dyDescent="0.2">
      <c r="A44" t="s">
        <v>8456</v>
      </c>
      <c r="B44" s="9"/>
      <c r="C44" s="9">
        <v>1.9084953490000001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2"/>
        <v>Production</v>
      </c>
      <c r="T44" s="9"/>
    </row>
    <row r="45" spans="1:20" x14ac:dyDescent="0.2">
      <c r="A45" t="s">
        <v>8776</v>
      </c>
      <c r="B45" s="9"/>
      <c r="C45" s="9">
        <v>1.557149258E-5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2"/>
        <v>Production</v>
      </c>
      <c r="T45" s="9"/>
    </row>
    <row r="46" spans="1:20" x14ac:dyDescent="0.2">
      <c r="A46" t="s">
        <v>135</v>
      </c>
      <c r="B46" s="9"/>
      <c r="C46" s="9">
        <v>1.946757799E-4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2"/>
        <v>Production</v>
      </c>
      <c r="T46" s="9"/>
    </row>
    <row r="47" spans="1:20" x14ac:dyDescent="0.2">
      <c r="A47" t="s">
        <v>8576</v>
      </c>
      <c r="B47" s="9"/>
      <c r="C47" s="9">
        <v>0.803373483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2"/>
        <v>Production</v>
      </c>
      <c r="T47" s="9"/>
    </row>
    <row r="48" spans="1:20" x14ac:dyDescent="0.2">
      <c r="A48" t="s">
        <v>136</v>
      </c>
      <c r="B48" s="9"/>
      <c r="C48" s="9">
        <v>1.847004617E-4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2"/>
        <v>Production</v>
      </c>
      <c r="T48" s="9"/>
    </row>
    <row r="49" spans="1:20" x14ac:dyDescent="0.2">
      <c r="A49" t="s">
        <v>8778</v>
      </c>
      <c r="B49" s="9"/>
      <c r="C49" s="9">
        <v>10.247452490000001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2"/>
        <v>Production</v>
      </c>
      <c r="T49" s="9"/>
    </row>
    <row r="50" spans="1:20" x14ac:dyDescent="0.2">
      <c r="A50" t="s">
        <v>8687</v>
      </c>
      <c r="B50" s="9"/>
      <c r="C50" s="9">
        <v>10.94405145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2"/>
        <v>Production</v>
      </c>
      <c r="T50" s="9"/>
    </row>
    <row r="51" spans="1:20" x14ac:dyDescent="0.2">
      <c r="A51" t="s">
        <v>8617</v>
      </c>
      <c r="B51" s="9"/>
      <c r="C51" s="9">
        <v>47.603281709999997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2"/>
        <v>Production</v>
      </c>
      <c r="T51" s="9"/>
    </row>
    <row r="52" spans="1:20" x14ac:dyDescent="0.2">
      <c r="A52" t="s">
        <v>9184</v>
      </c>
      <c r="B52" s="9"/>
      <c r="C52" s="9">
        <v>3.8094177989999998E-4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2"/>
        <v>Production</v>
      </c>
      <c r="T52" s="9"/>
    </row>
    <row r="53" spans="1:20" x14ac:dyDescent="0.2">
      <c r="A53" t="s">
        <v>9185</v>
      </c>
      <c r="B53" s="9"/>
      <c r="C53" s="9">
        <v>3.307299897E-4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2"/>
        <v>Production</v>
      </c>
      <c r="T53" s="9"/>
    </row>
    <row r="54" spans="1:20" x14ac:dyDescent="0.2">
      <c r="A54" t="s">
        <v>8476</v>
      </c>
      <c r="B54" s="9"/>
      <c r="C54" s="9">
        <v>-0.1409972233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2"/>
        <v>Production</v>
      </c>
      <c r="T54" s="9"/>
    </row>
    <row r="55" spans="1:20" x14ac:dyDescent="0.2">
      <c r="A55" t="s">
        <v>9218</v>
      </c>
      <c r="B55" s="9"/>
      <c r="C55" s="9">
        <v>3.9512671849999999E-4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2"/>
        <v>Production</v>
      </c>
      <c r="T55" s="9"/>
    </row>
    <row r="56" spans="1:20" x14ac:dyDescent="0.2">
      <c r="A56" t="s">
        <v>9220</v>
      </c>
      <c r="B56" s="9"/>
      <c r="C56" s="9">
        <v>2.6832898639999998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2"/>
        <v>Production</v>
      </c>
      <c r="T56" s="9"/>
    </row>
    <row r="57" spans="1:20" x14ac:dyDescent="0.2">
      <c r="A57" t="s">
        <v>9222</v>
      </c>
      <c r="B57" s="9"/>
      <c r="C57" s="9">
        <v>0.56304115020000001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2"/>
        <v>Production</v>
      </c>
      <c r="T57" s="9"/>
    </row>
    <row r="58" spans="1:20" x14ac:dyDescent="0.2">
      <c r="A58" t="s">
        <v>8583</v>
      </c>
      <c r="B58" s="9"/>
      <c r="C58" s="9">
        <v>1.8085249130000002E-2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2"/>
        <v>Production</v>
      </c>
      <c r="T58" s="9"/>
    </row>
    <row r="59" spans="1:20" x14ac:dyDescent="0.2">
      <c r="A59" t="s">
        <v>9225</v>
      </c>
      <c r="B59" s="9"/>
      <c r="C59" s="9">
        <v>8.3287068569999997E-5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2"/>
        <v>Production</v>
      </c>
      <c r="T59" s="9"/>
    </row>
    <row r="60" spans="1:20" x14ac:dyDescent="0.2">
      <c r="A60" t="s">
        <v>8793</v>
      </c>
      <c r="B60" s="9"/>
      <c r="C60" s="9">
        <v>2.7438670890000001E-4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2"/>
        <v>Production</v>
      </c>
      <c r="T60" s="9"/>
    </row>
    <row r="61" spans="1:20" x14ac:dyDescent="0.2">
      <c r="A61" t="s">
        <v>9232</v>
      </c>
      <c r="B61" s="9"/>
      <c r="C61" s="9">
        <v>5.9779014450000003E-4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2"/>
        <v>Production</v>
      </c>
      <c r="T61" s="9"/>
    </row>
    <row r="62" spans="1:20" x14ac:dyDescent="0.2">
      <c r="A62" t="s">
        <v>9235</v>
      </c>
      <c r="B62" s="9"/>
      <c r="C62" s="9">
        <v>2.4933027239999999E-4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2"/>
        <v>Production</v>
      </c>
      <c r="T62" s="9"/>
    </row>
    <row r="63" spans="1:20" x14ac:dyDescent="0.2">
      <c r="A63" t="s">
        <v>9237</v>
      </c>
      <c r="B63" s="9"/>
      <c r="C63" s="9">
        <v>4.0757781120000003E-4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2"/>
        <v>Production</v>
      </c>
      <c r="T63" s="9"/>
    </row>
    <row r="64" spans="1:20" x14ac:dyDescent="0.2">
      <c r="A64" t="s">
        <v>8794</v>
      </c>
      <c r="B64" s="9"/>
      <c r="C64" s="9">
        <v>8.7251328460000003E-4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2"/>
        <v>Production</v>
      </c>
      <c r="T64" s="9"/>
    </row>
    <row r="65" spans="1:20" x14ac:dyDescent="0.2">
      <c r="A65" t="s">
        <v>9240</v>
      </c>
      <c r="B65" s="9"/>
      <c r="C65" s="9">
        <v>0.23722058169999999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2"/>
        <v>Production</v>
      </c>
      <c r="T65" s="9"/>
    </row>
    <row r="66" spans="1:20" x14ac:dyDescent="0.2">
      <c r="A66" t="s">
        <v>9241</v>
      </c>
      <c r="B66" s="9"/>
      <c r="C66" s="9">
        <v>3.2336184870000002E-4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2"/>
        <v>Production</v>
      </c>
      <c r="T66" s="9"/>
    </row>
    <row r="67" spans="1:20" x14ac:dyDescent="0.2">
      <c r="A67" t="s">
        <v>8796</v>
      </c>
      <c r="B67" s="9"/>
      <c r="C67" s="9">
        <v>4.2320012519999999E-3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2"/>
        <v>Production</v>
      </c>
      <c r="T67" s="9"/>
    </row>
    <row r="68" spans="1:20" x14ac:dyDescent="0.2">
      <c r="A68" t="s">
        <v>9250</v>
      </c>
      <c r="B68" s="9"/>
      <c r="C68" s="9">
        <v>4.4713254570000002E-6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2"/>
        <v>Production</v>
      </c>
      <c r="T68" s="9"/>
    </row>
    <row r="69" spans="1:20" x14ac:dyDescent="0.2">
      <c r="A69" t="s">
        <v>163</v>
      </c>
      <c r="B69" s="9"/>
      <c r="C69" s="9">
        <v>6.9597600420000005E-5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2"/>
        <v>Production</v>
      </c>
      <c r="T69" s="9"/>
    </row>
    <row r="70" spans="1:20" x14ac:dyDescent="0.2">
      <c r="A70" t="s">
        <v>8723</v>
      </c>
      <c r="B70" s="9"/>
      <c r="C70" s="9">
        <v>32.094999780000002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2"/>
        <v>Production</v>
      </c>
      <c r="T70" s="9"/>
    </row>
    <row r="71" spans="1:20" x14ac:dyDescent="0.2">
      <c r="A71" t="s">
        <v>8174</v>
      </c>
      <c r="B71" s="9"/>
      <c r="C71" s="9">
        <v>5.5692119709999997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2"/>
        <v>Production</v>
      </c>
      <c r="T71" s="9"/>
    </row>
    <row r="72" spans="1:20" x14ac:dyDescent="0.2">
      <c r="A72" t="s">
        <v>8619</v>
      </c>
      <c r="B72" s="9"/>
      <c r="C72" s="9">
        <v>9.3833975599999994E-3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2"/>
        <v>Production</v>
      </c>
      <c r="T72" s="9"/>
    </row>
    <row r="73" spans="1:20" x14ac:dyDescent="0.2">
      <c r="A73" t="s">
        <v>8809</v>
      </c>
      <c r="B73" s="9"/>
      <c r="C73" s="9">
        <v>2.7712757110000001E-5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2"/>
        <v>Production</v>
      </c>
      <c r="T73" s="9"/>
    </row>
    <row r="74" spans="1:20" x14ac:dyDescent="0.2">
      <c r="A74" t="s">
        <v>8430</v>
      </c>
      <c r="B74" s="9"/>
      <c r="C74" s="9">
        <v>0.1921146416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2"/>
        <v>Production</v>
      </c>
      <c r="T74" s="9"/>
    </row>
    <row r="75" spans="1:20" x14ac:dyDescent="0.2">
      <c r="A75" t="s">
        <v>8691</v>
      </c>
      <c r="B75" s="9"/>
      <c r="C75" s="9">
        <v>65.297132980000001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2"/>
        <v>Production</v>
      </c>
      <c r="T75" s="9"/>
    </row>
    <row r="76" spans="1:20" x14ac:dyDescent="0.2">
      <c r="A76" t="s">
        <v>8816</v>
      </c>
      <c r="B76" s="9"/>
      <c r="C76" s="9">
        <v>3.6889693929999999E-4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3">IF(B76&gt;0,"Consumption","Production")</f>
        <v>Production</v>
      </c>
      <c r="T76" s="9"/>
    </row>
    <row r="77" spans="1:20" x14ac:dyDescent="0.2">
      <c r="A77" t="s">
        <v>8817</v>
      </c>
      <c r="B77" s="9"/>
      <c r="C77" s="9">
        <v>3.2015109770000002E-4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3"/>
        <v>Production</v>
      </c>
      <c r="T77" s="9"/>
    </row>
    <row r="78" spans="1:20" x14ac:dyDescent="0.2">
      <c r="A78" t="s">
        <v>8819</v>
      </c>
      <c r="B78" s="9"/>
      <c r="C78" s="9">
        <v>2.7074333809999998E-4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3"/>
        <v>Production</v>
      </c>
      <c r="T78" s="9"/>
    </row>
    <row r="79" spans="1:20" x14ac:dyDescent="0.2">
      <c r="A79" t="s">
        <v>8827</v>
      </c>
      <c r="B79" s="9"/>
      <c r="C79" s="9">
        <v>8.5123019739999999E-12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3"/>
        <v>Production</v>
      </c>
      <c r="T79" s="9"/>
    </row>
    <row r="80" spans="1:20" x14ac:dyDescent="0.2">
      <c r="A80" t="s">
        <v>8620</v>
      </c>
      <c r="B80" s="9"/>
      <c r="C80" s="9">
        <v>-1.013749226E-4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3"/>
        <v>Production</v>
      </c>
      <c r="T80" s="9"/>
    </row>
    <row r="81" spans="1:20" x14ac:dyDescent="0.2">
      <c r="A81" t="s">
        <v>8854</v>
      </c>
      <c r="B81" s="9"/>
      <c r="C81" s="9">
        <v>1.3515609389999999E-4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3"/>
        <v>Production</v>
      </c>
      <c r="T81" s="9"/>
    </row>
    <row r="82" spans="1:20" x14ac:dyDescent="0.2">
      <c r="A82" t="s">
        <v>440</v>
      </c>
      <c r="B82" s="9"/>
      <c r="C82" s="9">
        <v>1.026256261E-2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3"/>
        <v>Production</v>
      </c>
      <c r="T82" s="9"/>
    </row>
    <row r="83" spans="1:20" x14ac:dyDescent="0.2">
      <c r="A83" t="s">
        <v>411</v>
      </c>
      <c r="B83" s="9"/>
      <c r="C83" s="9">
        <v>1.7655792589999999E-4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3"/>
        <v>Production</v>
      </c>
      <c r="T83" s="9"/>
    </row>
    <row r="84" spans="1:20" x14ac:dyDescent="0.2">
      <c r="A84" t="s">
        <v>412</v>
      </c>
      <c r="B84" s="9"/>
      <c r="C84" s="9">
        <v>8.7009792469999996E-3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3"/>
        <v>Production</v>
      </c>
      <c r="T84" s="9"/>
    </row>
    <row r="85" spans="1:20" x14ac:dyDescent="0.2">
      <c r="A85" t="s">
        <v>222</v>
      </c>
      <c r="B85" s="9"/>
      <c r="C85" s="9">
        <v>1.2281494380000001E-2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3"/>
        <v>Production</v>
      </c>
      <c r="T85" s="9"/>
    </row>
    <row r="86" spans="1:20" x14ac:dyDescent="0.2">
      <c r="A86" t="s">
        <v>223</v>
      </c>
      <c r="B86" s="9"/>
      <c r="C86" s="9">
        <v>1.0788986129999999E-3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3"/>
        <v>Production</v>
      </c>
      <c r="T86" s="9"/>
    </row>
    <row r="87" spans="1:20" x14ac:dyDescent="0.2">
      <c r="A87" t="s">
        <v>8871</v>
      </c>
      <c r="B87" s="9"/>
      <c r="C87" s="9">
        <v>2.86776783E-4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3"/>
        <v>Production</v>
      </c>
      <c r="T87" s="9"/>
    </row>
    <row r="88" spans="1:20" x14ac:dyDescent="0.2">
      <c r="A88" t="s">
        <v>85</v>
      </c>
      <c r="B88" s="9"/>
      <c r="C88" s="9">
        <v>1.8856571700000001E-2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3"/>
        <v>Production</v>
      </c>
      <c r="T88" s="9"/>
    </row>
    <row r="89" spans="1:20" x14ac:dyDescent="0.2">
      <c r="A89" t="s">
        <v>86</v>
      </c>
      <c r="B89" s="9"/>
      <c r="C89" s="9">
        <v>6.2975763120000003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3"/>
        <v>Production</v>
      </c>
      <c r="T89" s="9"/>
    </row>
    <row r="90" spans="1:20" x14ac:dyDescent="0.2">
      <c r="A90" t="s">
        <v>80</v>
      </c>
      <c r="B90" s="9"/>
      <c r="C90" s="9">
        <v>0.68023560100000002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3"/>
        <v>Production</v>
      </c>
      <c r="T90" s="9"/>
    </row>
    <row r="91" spans="1:20" x14ac:dyDescent="0.2">
      <c r="A91" t="s">
        <v>92</v>
      </c>
      <c r="B91" s="9"/>
      <c r="C91" s="9">
        <v>7.6929466939999998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3"/>
        <v>Production</v>
      </c>
      <c r="T91" s="9"/>
    </row>
    <row r="92" spans="1:20" x14ac:dyDescent="0.2">
      <c r="A92" t="s">
        <v>274</v>
      </c>
      <c r="B92" s="9"/>
      <c r="C92" s="9">
        <v>0.74178126879999995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3"/>
        <v>Production</v>
      </c>
      <c r="T92" s="9"/>
    </row>
    <row r="93" spans="1:20" x14ac:dyDescent="0.2">
      <c r="A93" t="s">
        <v>8590</v>
      </c>
      <c r="B93" s="9"/>
      <c r="C93" s="9">
        <v>0.17561518440000001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3"/>
        <v>Production</v>
      </c>
      <c r="T93" s="9"/>
    </row>
    <row r="94" spans="1:20" x14ac:dyDescent="0.2">
      <c r="A94" t="s">
        <v>8593</v>
      </c>
      <c r="B94" s="9"/>
      <c r="C94" s="9">
        <v>12.45322384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3"/>
        <v>Production</v>
      </c>
      <c r="T94" s="9"/>
    </row>
    <row r="95" spans="1:20" x14ac:dyDescent="0.2">
      <c r="A95" t="s">
        <v>8595</v>
      </c>
      <c r="B95" s="9"/>
      <c r="C95" s="9">
        <v>3.6721374289999998E-3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3"/>
        <v>Production</v>
      </c>
      <c r="T95" s="9"/>
    </row>
    <row r="96" spans="1:20" x14ac:dyDescent="0.2">
      <c r="A96" t="s">
        <v>8596</v>
      </c>
      <c r="B96" s="9"/>
      <c r="C96" s="9">
        <v>0.4621202445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3"/>
        <v>Production</v>
      </c>
      <c r="T96" s="9"/>
    </row>
    <row r="97" spans="1:20" x14ac:dyDescent="0.2">
      <c r="A97" t="s">
        <v>8597</v>
      </c>
      <c r="B97" s="9"/>
      <c r="C97" s="9">
        <v>19.258758539999999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3"/>
        <v>Production</v>
      </c>
      <c r="T97" s="9"/>
    </row>
    <row r="98" spans="1:20" x14ac:dyDescent="0.2">
      <c r="A98" t="s">
        <v>8697</v>
      </c>
      <c r="B98" s="9"/>
      <c r="C98" s="9">
        <v>5.3994884149999997E-3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3"/>
        <v>Production</v>
      </c>
      <c r="T98" s="9"/>
    </row>
    <row r="99" spans="1:20" x14ac:dyDescent="0.2">
      <c r="A99" t="s">
        <v>8924</v>
      </c>
      <c r="B99" s="9"/>
      <c r="C99" s="9">
        <v>8.3596334870000006E-5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3"/>
        <v>Production</v>
      </c>
      <c r="T99" s="9"/>
    </row>
    <row r="100" spans="1:20" x14ac:dyDescent="0.2">
      <c r="A100" t="s">
        <v>414</v>
      </c>
      <c r="B100" s="9"/>
      <c r="C100" s="9">
        <v>1.260200827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3"/>
        <v>Production</v>
      </c>
      <c r="T100" s="9"/>
    </row>
    <row r="101" spans="1:20" x14ac:dyDescent="0.2">
      <c r="A101" t="s">
        <v>415</v>
      </c>
      <c r="B101" s="9"/>
      <c r="C101" s="9">
        <v>1.026256261E-2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3"/>
        <v>Production</v>
      </c>
      <c r="T101" s="9"/>
    </row>
    <row r="102" spans="1:20" x14ac:dyDescent="0.2">
      <c r="A102" t="s">
        <v>8926</v>
      </c>
      <c r="B102" s="9"/>
      <c r="C102" s="9">
        <v>1.0584509729999999E-4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3"/>
        <v>Production</v>
      </c>
      <c r="T102" s="9"/>
    </row>
    <row r="103" spans="1:20" x14ac:dyDescent="0.2">
      <c r="A103" t="s">
        <v>417</v>
      </c>
      <c r="B103" s="9"/>
      <c r="C103" s="9">
        <v>0.10266588760000001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3"/>
        <v>Production</v>
      </c>
      <c r="T103" s="9"/>
    </row>
    <row r="104" spans="1:20" x14ac:dyDescent="0.2">
      <c r="A104" t="s">
        <v>419</v>
      </c>
      <c r="B104" s="9"/>
      <c r="C104" s="9">
        <v>6.5085823299999998E-2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3"/>
        <v>Production</v>
      </c>
      <c r="T104" s="9"/>
    </row>
    <row r="105" spans="1:20" x14ac:dyDescent="0.2">
      <c r="A105" t="s">
        <v>8599</v>
      </c>
      <c r="B105" s="9"/>
      <c r="C105" s="9">
        <v>3.0026473579999999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3"/>
        <v>Production</v>
      </c>
      <c r="T105" s="9"/>
    </row>
    <row r="106" spans="1:20" x14ac:dyDescent="0.2">
      <c r="A106" t="s">
        <v>423</v>
      </c>
      <c r="B106" s="9"/>
      <c r="C106" s="9">
        <v>12.74946342</v>
      </c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3"/>
        <v>Production</v>
      </c>
      <c r="T106" s="9"/>
    </row>
    <row r="107" spans="1:20" x14ac:dyDescent="0.2">
      <c r="A107" t="s">
        <v>8601</v>
      </c>
      <c r="B107" s="9"/>
      <c r="C107" s="9">
        <v>9.4788453359999998E-4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3"/>
        <v>Production</v>
      </c>
      <c r="T107" s="9"/>
    </row>
    <row r="108" spans="1:20" x14ac:dyDescent="0.2">
      <c r="A108" t="s">
        <v>460</v>
      </c>
      <c r="B108" s="9"/>
      <c r="C108" s="9">
        <v>3.9898617569999999</v>
      </c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3"/>
        <v>Production</v>
      </c>
      <c r="T108" s="9"/>
    </row>
    <row r="109" spans="1:20" x14ac:dyDescent="0.2">
      <c r="A109" t="s">
        <v>461</v>
      </c>
      <c r="B109" s="9"/>
      <c r="C109" s="9">
        <v>1.0873539859999999E-6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3"/>
        <v>Production</v>
      </c>
      <c r="T109" s="9"/>
    </row>
    <row r="110" spans="1:20" x14ac:dyDescent="0.2">
      <c r="A110" t="s">
        <v>463</v>
      </c>
      <c r="B110" s="9"/>
      <c r="C110" s="9">
        <v>4.171245678</v>
      </c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3"/>
        <v>Production</v>
      </c>
      <c r="T110" s="9"/>
    </row>
    <row r="111" spans="1:20" x14ac:dyDescent="0.2">
      <c r="A111" t="s">
        <v>8939</v>
      </c>
      <c r="B111" s="9"/>
      <c r="C111" s="9">
        <v>1.6061435400000001E-5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3"/>
        <v>Production</v>
      </c>
      <c r="T111" s="9"/>
    </row>
    <row r="112" spans="1:20" x14ac:dyDescent="0.2">
      <c r="A112" t="s">
        <v>8945</v>
      </c>
      <c r="B112" s="9"/>
      <c r="C112" s="9">
        <v>2.1047677050000001E-5</v>
      </c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3"/>
        <v>Production</v>
      </c>
      <c r="T112" s="9"/>
    </row>
    <row r="113" spans="1:20" x14ac:dyDescent="0.2">
      <c r="A113" t="s">
        <v>468</v>
      </c>
      <c r="B113" s="9"/>
      <c r="C113" s="9">
        <v>5.5827745100000002E-5</v>
      </c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3"/>
        <v>Production</v>
      </c>
      <c r="T113" s="9"/>
    </row>
    <row r="114" spans="1:20" x14ac:dyDescent="0.2">
      <c r="A114" t="s">
        <v>8428</v>
      </c>
      <c r="B114" s="9"/>
      <c r="C114" s="9">
        <v>0.3264779854</v>
      </c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3"/>
        <v>Production</v>
      </c>
      <c r="T114" s="9"/>
    </row>
    <row r="115" spans="1:20" x14ac:dyDescent="0.2">
      <c r="A115" t="s">
        <v>8609</v>
      </c>
      <c r="B115" s="9"/>
      <c r="C115" s="9">
        <v>2.039815821E-6</v>
      </c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3"/>
        <v>Production</v>
      </c>
      <c r="T115" s="9"/>
    </row>
    <row r="116" spans="1:20" x14ac:dyDescent="0.2">
      <c r="B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3"/>
        <v>Production</v>
      </c>
      <c r="T116" s="9"/>
    </row>
    <row r="117" spans="1:20" x14ac:dyDescent="0.2">
      <c r="B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3"/>
        <v>Production</v>
      </c>
      <c r="T117" s="9"/>
    </row>
    <row r="118" spans="1:20" x14ac:dyDescent="0.2">
      <c r="B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3"/>
        <v>Production</v>
      </c>
      <c r="T118" s="9"/>
    </row>
    <row r="119" spans="1:20" x14ac:dyDescent="0.2">
      <c r="B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3"/>
        <v>Production</v>
      </c>
      <c r="T119" s="9"/>
    </row>
    <row r="120" spans="1:20" x14ac:dyDescent="0.2">
      <c r="B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3"/>
        <v>Production</v>
      </c>
      <c r="T120" s="9"/>
    </row>
    <row r="121" spans="1:20" x14ac:dyDescent="0.2">
      <c r="B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3"/>
        <v>Production</v>
      </c>
      <c r="T121" s="9"/>
    </row>
    <row r="122" spans="1:20" x14ac:dyDescent="0.2">
      <c r="B122" s="54"/>
      <c r="D122" s="54"/>
      <c r="E122" s="54"/>
      <c r="F122" s="54"/>
      <c r="G122" s="54"/>
      <c r="H122" s="54"/>
      <c r="I122" s="54"/>
      <c r="P122" s="9"/>
      <c r="S122" s="9" t="str">
        <f t="shared" si="3"/>
        <v>Production</v>
      </c>
    </row>
    <row r="123" spans="1:20" x14ac:dyDescent="0.2">
      <c r="B123" s="54"/>
      <c r="D123" s="54"/>
      <c r="E123" s="54"/>
      <c r="F123" s="54"/>
      <c r="H123" s="54"/>
      <c r="I123" s="54"/>
      <c r="P123" s="9"/>
      <c r="S123" s="9" t="str">
        <f t="shared" si="3"/>
        <v>Production</v>
      </c>
    </row>
    <row r="124" spans="1:20" x14ac:dyDescent="0.2">
      <c r="B124" s="54"/>
      <c r="D124" s="54"/>
      <c r="E124" s="54"/>
      <c r="F124" s="54"/>
      <c r="G124" s="54"/>
      <c r="H124" s="54"/>
      <c r="I124" s="54"/>
      <c r="P124" s="9"/>
      <c r="S124" s="9" t="str">
        <f t="shared" si="3"/>
        <v>Production</v>
      </c>
    </row>
    <row r="125" spans="1:20" x14ac:dyDescent="0.2">
      <c r="B125" s="54"/>
      <c r="D125" s="54"/>
      <c r="E125" s="54"/>
      <c r="F125" s="54"/>
      <c r="H125" s="54"/>
      <c r="I125" s="54"/>
      <c r="P125" s="9"/>
      <c r="S125" s="9" t="str">
        <f t="shared" si="3"/>
        <v>Production</v>
      </c>
    </row>
    <row r="126" spans="1:20" x14ac:dyDescent="0.2">
      <c r="B126" s="54"/>
      <c r="E126" s="54"/>
      <c r="F126" s="54"/>
      <c r="G126" s="54"/>
      <c r="H126" s="54"/>
      <c r="I126" s="54"/>
      <c r="P126" s="9"/>
      <c r="S126" s="9" t="str">
        <f t="shared" si="3"/>
        <v>Production</v>
      </c>
    </row>
    <row r="127" spans="1:20" x14ac:dyDescent="0.2">
      <c r="B127" s="54"/>
      <c r="D127" s="54"/>
      <c r="E127" s="54"/>
      <c r="F127" s="54"/>
      <c r="G127" s="54"/>
      <c r="H127" s="54"/>
      <c r="I127" s="54"/>
      <c r="P127" s="9"/>
      <c r="S127" s="9" t="str">
        <f t="shared" si="3"/>
        <v>Production</v>
      </c>
    </row>
    <row r="128" spans="1:20" x14ac:dyDescent="0.2">
      <c r="P128" s="9"/>
      <c r="S128" s="9" t="str">
        <f t="shared" si="3"/>
        <v>Production</v>
      </c>
    </row>
    <row r="129" spans="2:19" x14ac:dyDescent="0.2">
      <c r="B129" s="54"/>
      <c r="D129" s="54"/>
      <c r="E129" s="54"/>
      <c r="F129" s="54"/>
      <c r="H129" s="54"/>
      <c r="I129" s="54"/>
      <c r="P129" s="9"/>
      <c r="S129" s="9" t="str">
        <f t="shared" si="3"/>
        <v>Production</v>
      </c>
    </row>
    <row r="130" spans="2:19" x14ac:dyDescent="0.2">
      <c r="B130" s="54"/>
      <c r="D130" s="54"/>
      <c r="E130" s="54"/>
      <c r="F130" s="54"/>
      <c r="H130" s="54"/>
      <c r="I130" s="54"/>
      <c r="P130" s="9"/>
      <c r="S130" s="9" t="str">
        <f t="shared" si="3"/>
        <v>Production</v>
      </c>
    </row>
    <row r="131" spans="2:19" x14ac:dyDescent="0.2">
      <c r="B131" s="54"/>
      <c r="D131" s="54"/>
      <c r="E131" s="54"/>
      <c r="F131" s="54"/>
      <c r="H131" s="54"/>
      <c r="I131" s="54"/>
      <c r="P131" s="9"/>
      <c r="S131" s="9" t="str">
        <f t="shared" si="3"/>
        <v>Production</v>
      </c>
    </row>
    <row r="132" spans="2:19" x14ac:dyDescent="0.2">
      <c r="P132" s="9"/>
      <c r="S132" s="9" t="str">
        <f t="shared" si="3"/>
        <v>Production</v>
      </c>
    </row>
    <row r="133" spans="2:19" x14ac:dyDescent="0.2">
      <c r="P133" s="9"/>
      <c r="S133" s="9" t="str">
        <f t="shared" si="3"/>
        <v>Production</v>
      </c>
    </row>
    <row r="134" spans="2:19" x14ac:dyDescent="0.2">
      <c r="P134" s="9"/>
      <c r="S134" s="9" t="str">
        <f t="shared" si="3"/>
        <v>Production</v>
      </c>
    </row>
    <row r="135" spans="2:19" x14ac:dyDescent="0.2">
      <c r="P135" s="9"/>
      <c r="S135" s="9" t="str">
        <f t="shared" si="3"/>
        <v>Production</v>
      </c>
    </row>
    <row r="136" spans="2:19" x14ac:dyDescent="0.2">
      <c r="P136" s="9"/>
      <c r="S136" s="9" t="str">
        <f t="shared" si="3"/>
        <v>Production</v>
      </c>
    </row>
    <row r="137" spans="2:19" x14ac:dyDescent="0.2">
      <c r="P137" s="9"/>
      <c r="S137" s="9" t="str">
        <f t="shared" si="3"/>
        <v>Production</v>
      </c>
    </row>
    <row r="138" spans="2:19" x14ac:dyDescent="0.2">
      <c r="P138" s="9"/>
      <c r="S138" s="9" t="str">
        <f t="shared" si="3"/>
        <v>Production</v>
      </c>
    </row>
    <row r="139" spans="2:19" x14ac:dyDescent="0.2">
      <c r="P139" s="9"/>
      <c r="S139" s="9" t="str">
        <f t="shared" si="3"/>
        <v>Production</v>
      </c>
    </row>
    <row r="140" spans="2:19" x14ac:dyDescent="0.2">
      <c r="P140" s="9"/>
      <c r="S140" s="9" t="str">
        <f t="shared" ref="S140:S203" si="4">IF(B140&gt;0,"Consumption","Production")</f>
        <v>Production</v>
      </c>
    </row>
    <row r="141" spans="2:19" x14ac:dyDescent="0.2">
      <c r="P141" s="9"/>
      <c r="S141" s="9" t="str">
        <f t="shared" si="4"/>
        <v>Production</v>
      </c>
    </row>
    <row r="142" spans="2:19" x14ac:dyDescent="0.2">
      <c r="P142" s="9"/>
      <c r="S142" s="9" t="str">
        <f t="shared" si="4"/>
        <v>Production</v>
      </c>
    </row>
    <row r="143" spans="2:19" x14ac:dyDescent="0.2">
      <c r="P143" s="9"/>
      <c r="S143" s="9" t="str">
        <f t="shared" si="4"/>
        <v>Production</v>
      </c>
    </row>
    <row r="144" spans="2:19" x14ac:dyDescent="0.2">
      <c r="P144" s="9"/>
      <c r="S144" s="9" t="str">
        <f t="shared" si="4"/>
        <v>Production</v>
      </c>
    </row>
    <row r="145" spans="16:19" x14ac:dyDescent="0.2">
      <c r="P145" s="9"/>
      <c r="S145" s="9" t="str">
        <f t="shared" si="4"/>
        <v>Production</v>
      </c>
    </row>
    <row r="146" spans="16:19" x14ac:dyDescent="0.2">
      <c r="P146" s="9"/>
      <c r="S146" s="9" t="str">
        <f t="shared" si="4"/>
        <v>Production</v>
      </c>
    </row>
    <row r="147" spans="16:19" x14ac:dyDescent="0.2">
      <c r="P147" s="9"/>
      <c r="S147" s="9" t="str">
        <f t="shared" si="4"/>
        <v>Production</v>
      </c>
    </row>
    <row r="148" spans="16:19" x14ac:dyDescent="0.2">
      <c r="P148" s="9"/>
      <c r="S148" s="9" t="str">
        <f t="shared" si="4"/>
        <v>Production</v>
      </c>
    </row>
    <row r="149" spans="16:19" x14ac:dyDescent="0.2">
      <c r="P149" s="9"/>
      <c r="S149" s="9" t="str">
        <f t="shared" si="4"/>
        <v>Production</v>
      </c>
    </row>
    <row r="150" spans="16:19" x14ac:dyDescent="0.2">
      <c r="P150" s="9"/>
      <c r="S150" s="9" t="str">
        <f t="shared" si="4"/>
        <v>Production</v>
      </c>
    </row>
    <row r="151" spans="16:19" x14ac:dyDescent="0.2">
      <c r="P151" s="9"/>
      <c r="S151" s="9" t="str">
        <f t="shared" si="4"/>
        <v>Production</v>
      </c>
    </row>
    <row r="152" spans="16:19" x14ac:dyDescent="0.2">
      <c r="P152" s="9"/>
      <c r="S152" s="9" t="str">
        <f t="shared" si="4"/>
        <v>Production</v>
      </c>
    </row>
    <row r="153" spans="16:19" x14ac:dyDescent="0.2">
      <c r="P153" s="9"/>
      <c r="S153" s="9" t="str">
        <f t="shared" si="4"/>
        <v>Production</v>
      </c>
    </row>
    <row r="154" spans="16:19" x14ac:dyDescent="0.2">
      <c r="P154" s="9"/>
      <c r="S154" s="9" t="str">
        <f t="shared" si="4"/>
        <v>Production</v>
      </c>
    </row>
    <row r="155" spans="16:19" x14ac:dyDescent="0.2">
      <c r="P155" s="9"/>
      <c r="S155" s="9" t="str">
        <f t="shared" si="4"/>
        <v>Production</v>
      </c>
    </row>
    <row r="156" spans="16:19" x14ac:dyDescent="0.2">
      <c r="P156" s="9"/>
      <c r="S156" s="9" t="str">
        <f t="shared" si="4"/>
        <v>Production</v>
      </c>
    </row>
    <row r="157" spans="16:19" x14ac:dyDescent="0.2">
      <c r="P157" s="9"/>
      <c r="S157" s="9" t="str">
        <f t="shared" si="4"/>
        <v>Production</v>
      </c>
    </row>
    <row r="158" spans="16:19" x14ac:dyDescent="0.2">
      <c r="P158" s="9"/>
      <c r="S158" s="9" t="str">
        <f t="shared" si="4"/>
        <v>Production</v>
      </c>
    </row>
    <row r="159" spans="16:19" x14ac:dyDescent="0.2">
      <c r="P159" s="9"/>
      <c r="S159" s="9" t="str">
        <f t="shared" si="4"/>
        <v>Production</v>
      </c>
    </row>
    <row r="160" spans="16:19" x14ac:dyDescent="0.2">
      <c r="P160" s="9"/>
      <c r="S160" s="9" t="str">
        <f t="shared" si="4"/>
        <v>Production</v>
      </c>
    </row>
    <row r="161" spans="16:19" x14ac:dyDescent="0.2">
      <c r="P161" s="9"/>
      <c r="S161" s="9" t="str">
        <f t="shared" si="4"/>
        <v>Production</v>
      </c>
    </row>
    <row r="162" spans="16:19" x14ac:dyDescent="0.2">
      <c r="P162" s="9"/>
      <c r="S162" s="9" t="str">
        <f t="shared" si="4"/>
        <v>Production</v>
      </c>
    </row>
    <row r="163" spans="16:19" x14ac:dyDescent="0.2">
      <c r="P163" s="9"/>
      <c r="S163" s="9" t="str">
        <f t="shared" si="4"/>
        <v>Production</v>
      </c>
    </row>
    <row r="164" spans="16:19" x14ac:dyDescent="0.2">
      <c r="P164" s="9"/>
      <c r="S164" s="9" t="str">
        <f t="shared" si="4"/>
        <v>Production</v>
      </c>
    </row>
    <row r="165" spans="16:19" x14ac:dyDescent="0.2">
      <c r="P165" s="9"/>
      <c r="S165" s="9" t="str">
        <f t="shared" si="4"/>
        <v>Production</v>
      </c>
    </row>
    <row r="166" spans="16:19" x14ac:dyDescent="0.2">
      <c r="P166" s="9"/>
      <c r="S166" s="9" t="str">
        <f t="shared" si="4"/>
        <v>Production</v>
      </c>
    </row>
    <row r="167" spans="16:19" x14ac:dyDescent="0.2">
      <c r="P167" s="9"/>
      <c r="S167" s="9" t="str">
        <f t="shared" si="4"/>
        <v>Production</v>
      </c>
    </row>
    <row r="168" spans="16:19" x14ac:dyDescent="0.2">
      <c r="P168" s="9"/>
      <c r="S168" s="9" t="str">
        <f t="shared" si="4"/>
        <v>Production</v>
      </c>
    </row>
    <row r="169" spans="16:19" x14ac:dyDescent="0.2">
      <c r="P169" s="9"/>
      <c r="S169" s="9" t="str">
        <f t="shared" si="4"/>
        <v>Production</v>
      </c>
    </row>
    <row r="170" spans="16:19" x14ac:dyDescent="0.2">
      <c r="P170" s="9"/>
      <c r="S170" s="9" t="str">
        <f t="shared" si="4"/>
        <v>Production</v>
      </c>
    </row>
    <row r="171" spans="16:19" x14ac:dyDescent="0.2">
      <c r="P171" s="9"/>
      <c r="S171" s="9" t="str">
        <f t="shared" si="4"/>
        <v>Production</v>
      </c>
    </row>
    <row r="172" spans="16:19" x14ac:dyDescent="0.2">
      <c r="P172" s="9"/>
      <c r="S172" s="9" t="str">
        <f t="shared" si="4"/>
        <v>Production</v>
      </c>
    </row>
    <row r="173" spans="16:19" x14ac:dyDescent="0.2">
      <c r="P173" s="9"/>
      <c r="S173" s="9" t="str">
        <f t="shared" si="4"/>
        <v>Production</v>
      </c>
    </row>
    <row r="174" spans="16:19" x14ac:dyDescent="0.2">
      <c r="P174" s="9"/>
      <c r="S174" s="9" t="str">
        <f t="shared" si="4"/>
        <v>Production</v>
      </c>
    </row>
    <row r="175" spans="16:19" x14ac:dyDescent="0.2">
      <c r="P175" s="9"/>
      <c r="S175" s="9" t="str">
        <f t="shared" si="4"/>
        <v>Production</v>
      </c>
    </row>
    <row r="176" spans="16:19" x14ac:dyDescent="0.2">
      <c r="P176" s="9"/>
      <c r="S176" s="9" t="str">
        <f t="shared" si="4"/>
        <v>Production</v>
      </c>
    </row>
    <row r="177" spans="16:19" x14ac:dyDescent="0.2">
      <c r="P177" s="9"/>
      <c r="S177" s="9" t="str">
        <f t="shared" si="4"/>
        <v>Production</v>
      </c>
    </row>
    <row r="178" spans="16:19" x14ac:dyDescent="0.2">
      <c r="P178" s="9"/>
      <c r="S178" s="9" t="str">
        <f t="shared" si="4"/>
        <v>Production</v>
      </c>
    </row>
    <row r="179" spans="16:19" x14ac:dyDescent="0.2">
      <c r="P179" s="9"/>
      <c r="S179" s="9" t="str">
        <f t="shared" si="4"/>
        <v>Production</v>
      </c>
    </row>
    <row r="180" spans="16:19" x14ac:dyDescent="0.2">
      <c r="P180" s="9"/>
      <c r="S180" s="9" t="str">
        <f t="shared" si="4"/>
        <v>Production</v>
      </c>
    </row>
    <row r="181" spans="16:19" x14ac:dyDescent="0.2">
      <c r="P181" s="9"/>
      <c r="S181" s="9" t="str">
        <f t="shared" si="4"/>
        <v>Production</v>
      </c>
    </row>
    <row r="182" spans="16:19" x14ac:dyDescent="0.2">
      <c r="P182" s="9"/>
      <c r="S182" s="9" t="str">
        <f t="shared" si="4"/>
        <v>Production</v>
      </c>
    </row>
    <row r="183" spans="16:19" x14ac:dyDescent="0.2">
      <c r="P183" s="9"/>
      <c r="S183" s="9" t="str">
        <f t="shared" si="4"/>
        <v>Production</v>
      </c>
    </row>
    <row r="184" spans="16:19" x14ac:dyDescent="0.2">
      <c r="P184" s="9"/>
      <c r="S184" s="9" t="str">
        <f t="shared" si="4"/>
        <v>Production</v>
      </c>
    </row>
    <row r="185" spans="16:19" x14ac:dyDescent="0.2">
      <c r="P185" s="9"/>
      <c r="S185" s="9" t="str">
        <f t="shared" si="4"/>
        <v>Production</v>
      </c>
    </row>
    <row r="186" spans="16:19" x14ac:dyDescent="0.2">
      <c r="P186" s="9"/>
      <c r="S186" s="9" t="str">
        <f t="shared" si="4"/>
        <v>Production</v>
      </c>
    </row>
    <row r="187" spans="16:19" x14ac:dyDescent="0.2">
      <c r="P187" s="9"/>
      <c r="S187" s="9" t="str">
        <f t="shared" si="4"/>
        <v>Production</v>
      </c>
    </row>
    <row r="188" spans="16:19" x14ac:dyDescent="0.2">
      <c r="P188" s="9"/>
      <c r="S188" s="9" t="str">
        <f t="shared" si="4"/>
        <v>Production</v>
      </c>
    </row>
    <row r="189" spans="16:19" x14ac:dyDescent="0.2">
      <c r="P189" s="9"/>
      <c r="S189" s="9" t="str">
        <f t="shared" si="4"/>
        <v>Production</v>
      </c>
    </row>
    <row r="190" spans="16:19" x14ac:dyDescent="0.2">
      <c r="P190" s="9"/>
      <c r="S190" s="9" t="str">
        <f t="shared" si="4"/>
        <v>Production</v>
      </c>
    </row>
    <row r="191" spans="16:19" x14ac:dyDescent="0.2">
      <c r="P191" s="9"/>
      <c r="S191" s="9" t="str">
        <f t="shared" si="4"/>
        <v>Production</v>
      </c>
    </row>
    <row r="192" spans="16:19" x14ac:dyDescent="0.2">
      <c r="P192" s="9"/>
      <c r="S192" s="9" t="str">
        <f t="shared" si="4"/>
        <v>Production</v>
      </c>
    </row>
    <row r="193" spans="16:19" x14ac:dyDescent="0.2">
      <c r="P193" s="9"/>
      <c r="S193" s="9" t="str">
        <f t="shared" si="4"/>
        <v>Production</v>
      </c>
    </row>
    <row r="194" spans="16:19" x14ac:dyDescent="0.2">
      <c r="P194" s="9"/>
      <c r="S194" s="9" t="str">
        <f t="shared" si="4"/>
        <v>Production</v>
      </c>
    </row>
    <row r="195" spans="16:19" x14ac:dyDescent="0.2">
      <c r="P195" s="9"/>
      <c r="S195" s="9" t="str">
        <f t="shared" si="4"/>
        <v>Production</v>
      </c>
    </row>
    <row r="196" spans="16:19" x14ac:dyDescent="0.2">
      <c r="P196" s="9"/>
      <c r="S196" s="9" t="str">
        <f t="shared" si="4"/>
        <v>Production</v>
      </c>
    </row>
    <row r="197" spans="16:19" x14ac:dyDescent="0.2">
      <c r="P197" s="9"/>
      <c r="S197" s="9" t="str">
        <f t="shared" si="4"/>
        <v>Production</v>
      </c>
    </row>
    <row r="198" spans="16:19" x14ac:dyDescent="0.2">
      <c r="P198" s="9"/>
      <c r="S198" s="9" t="str">
        <f t="shared" si="4"/>
        <v>Production</v>
      </c>
    </row>
    <row r="199" spans="16:19" x14ac:dyDescent="0.2">
      <c r="P199" s="9"/>
      <c r="S199" s="9" t="str">
        <f t="shared" si="4"/>
        <v>Production</v>
      </c>
    </row>
    <row r="200" spans="16:19" x14ac:dyDescent="0.2">
      <c r="P200" s="9"/>
      <c r="S200" s="9" t="str">
        <f t="shared" si="4"/>
        <v>Production</v>
      </c>
    </row>
    <row r="201" spans="16:19" x14ac:dyDescent="0.2">
      <c r="P201" s="9"/>
      <c r="S201" s="9" t="str">
        <f t="shared" si="4"/>
        <v>Production</v>
      </c>
    </row>
    <row r="202" spans="16:19" x14ac:dyDescent="0.2">
      <c r="P202" s="9"/>
      <c r="S202" s="9" t="str">
        <f t="shared" si="4"/>
        <v>Production</v>
      </c>
    </row>
    <row r="203" spans="16:19" x14ac:dyDescent="0.2">
      <c r="P203" s="9"/>
      <c r="S203" s="9" t="str">
        <f t="shared" si="4"/>
        <v>Production</v>
      </c>
    </row>
    <row r="204" spans="16:19" x14ac:dyDescent="0.2">
      <c r="P204" s="9"/>
      <c r="S204" s="9" t="str">
        <f t="shared" ref="S204:S226" si="5">IF(B204&gt;0,"Consumption","Production")</f>
        <v>Production</v>
      </c>
    </row>
    <row r="205" spans="16:19" x14ac:dyDescent="0.2">
      <c r="P205" s="9"/>
      <c r="S205" s="9" t="str">
        <f t="shared" si="5"/>
        <v>Production</v>
      </c>
    </row>
    <row r="206" spans="16:19" x14ac:dyDescent="0.2">
      <c r="P206" s="9"/>
      <c r="S206" s="9" t="str">
        <f t="shared" si="5"/>
        <v>Production</v>
      </c>
    </row>
    <row r="207" spans="16:19" x14ac:dyDescent="0.2">
      <c r="P207" s="9"/>
      <c r="S207" s="9" t="str">
        <f t="shared" si="5"/>
        <v>Production</v>
      </c>
    </row>
    <row r="208" spans="16:19" x14ac:dyDescent="0.2">
      <c r="P208" s="9"/>
      <c r="S208" s="9" t="str">
        <f t="shared" si="5"/>
        <v>Production</v>
      </c>
    </row>
    <row r="209" spans="16:19" x14ac:dyDescent="0.2">
      <c r="P209" s="9"/>
      <c r="S209" s="9" t="str">
        <f t="shared" si="5"/>
        <v>Production</v>
      </c>
    </row>
    <row r="210" spans="16:19" x14ac:dyDescent="0.2">
      <c r="P210" s="9"/>
      <c r="S210" s="9" t="str">
        <f t="shared" si="5"/>
        <v>Production</v>
      </c>
    </row>
    <row r="211" spans="16:19" x14ac:dyDescent="0.2">
      <c r="P211" s="9"/>
      <c r="S211" s="9" t="str">
        <f t="shared" si="5"/>
        <v>Production</v>
      </c>
    </row>
    <row r="212" spans="16:19" x14ac:dyDescent="0.2">
      <c r="P212" s="9"/>
      <c r="S212" s="9" t="str">
        <f t="shared" si="5"/>
        <v>Production</v>
      </c>
    </row>
    <row r="213" spans="16:19" x14ac:dyDescent="0.2">
      <c r="P213" s="9"/>
      <c r="S213" s="9" t="str">
        <f t="shared" si="5"/>
        <v>Production</v>
      </c>
    </row>
    <row r="214" spans="16:19" x14ac:dyDescent="0.2">
      <c r="P214" s="9"/>
      <c r="S214" s="9" t="str">
        <f t="shared" si="5"/>
        <v>Production</v>
      </c>
    </row>
    <row r="215" spans="16:19" x14ac:dyDescent="0.2">
      <c r="P215" s="9"/>
      <c r="S215" s="9" t="str">
        <f t="shared" si="5"/>
        <v>Production</v>
      </c>
    </row>
    <row r="216" spans="16:19" x14ac:dyDescent="0.2">
      <c r="P216" s="9"/>
      <c r="S216" s="9" t="str">
        <f t="shared" si="5"/>
        <v>Production</v>
      </c>
    </row>
    <row r="217" spans="16:19" x14ac:dyDescent="0.2">
      <c r="P217" s="9"/>
      <c r="S217" s="9" t="str">
        <f t="shared" si="5"/>
        <v>Production</v>
      </c>
    </row>
    <row r="218" spans="16:19" x14ac:dyDescent="0.2">
      <c r="P218" s="9"/>
      <c r="S218" s="9" t="str">
        <f t="shared" si="5"/>
        <v>Production</v>
      </c>
    </row>
    <row r="219" spans="16:19" x14ac:dyDescent="0.2">
      <c r="P219" s="9"/>
      <c r="S219" s="9" t="str">
        <f t="shared" si="5"/>
        <v>Production</v>
      </c>
    </row>
    <row r="220" spans="16:19" x14ac:dyDescent="0.2">
      <c r="P220" s="9"/>
      <c r="S220" s="9" t="str">
        <f t="shared" si="5"/>
        <v>Production</v>
      </c>
    </row>
    <row r="221" spans="16:19" x14ac:dyDescent="0.2">
      <c r="P221" s="9"/>
      <c r="S221" s="9" t="str">
        <f t="shared" si="5"/>
        <v>Production</v>
      </c>
    </row>
    <row r="222" spans="16:19" x14ac:dyDescent="0.2">
      <c r="P222" s="9"/>
      <c r="S222" s="9" t="str">
        <f t="shared" si="5"/>
        <v>Production</v>
      </c>
    </row>
    <row r="223" spans="16:19" x14ac:dyDescent="0.2">
      <c r="P223" s="9"/>
      <c r="S223" s="9" t="str">
        <f t="shared" si="5"/>
        <v>Production</v>
      </c>
    </row>
    <row r="224" spans="16:19" x14ac:dyDescent="0.2">
      <c r="P224" s="9"/>
      <c r="S224" s="9" t="str">
        <f t="shared" si="5"/>
        <v>Production</v>
      </c>
    </row>
    <row r="225" spans="16:19" x14ac:dyDescent="0.2">
      <c r="P225" s="9"/>
      <c r="S225" s="9" t="str">
        <f t="shared" si="5"/>
        <v>Production</v>
      </c>
    </row>
    <row r="226" spans="16:19" x14ac:dyDescent="0.2">
      <c r="S226" s="9" t="str">
        <f t="shared" si="5"/>
        <v>Production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D2B8B-D0BC-45F7-B0EF-9773155F352E}">
  <sheetPr>
    <tabColor rgb="FF92D050"/>
  </sheetPr>
  <dimension ref="A2:V300"/>
  <sheetViews>
    <sheetView workbookViewId="0">
      <selection activeCell="A13" sqref="A13:XFD13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</cols>
  <sheetData>
    <row r="2" spans="1:22" x14ac:dyDescent="0.2">
      <c r="A2" s="8" t="s">
        <v>44</v>
      </c>
      <c r="B2" s="8"/>
      <c r="C2" s="19"/>
      <c r="D2" s="4"/>
      <c r="E2" s="4"/>
      <c r="F2" s="4"/>
      <c r="G2" s="4"/>
      <c r="H2" s="4"/>
    </row>
    <row r="3" spans="1:22" ht="16" thickBot="1" x14ac:dyDescent="0.25">
      <c r="A3" s="32"/>
      <c r="B3" s="32"/>
    </row>
    <row r="4" spans="1:22" x14ac:dyDescent="0.2">
      <c r="A4" s="42" t="s">
        <v>45</v>
      </c>
      <c r="B4" s="33">
        <f>SUMIF($S$11:$S$225,$A4,B$11:B$225)</f>
        <v>-72.229946396903316</v>
      </c>
      <c r="C4" s="33">
        <f t="shared" ref="C4:N5" si="0">SUMIF($S$11:$S$225,$A4,C$11:C$225)</f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4"/>
      <c r="P4" s="34"/>
      <c r="Q4" s="34"/>
      <c r="R4" s="35"/>
    </row>
    <row r="5" spans="1:22" x14ac:dyDescent="0.2">
      <c r="A5" s="43" t="s">
        <v>8</v>
      </c>
      <c r="B5" s="36">
        <f>SUMIF($S$11:$S$225,$A5,B$11:B$225)</f>
        <v>72.229940773122109</v>
      </c>
      <c r="C5" s="36">
        <f t="shared" si="0"/>
        <v>0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7"/>
      <c r="P5" s="37"/>
      <c r="Q5" s="37"/>
      <c r="R5" s="38"/>
    </row>
    <row r="6" spans="1:22" ht="16" thickBot="1" x14ac:dyDescent="0.25">
      <c r="A6" s="44" t="s">
        <v>46</v>
      </c>
      <c r="B6" s="39">
        <f>SUM(B4:B5)</f>
        <v>-5.6237812060544456E-6</v>
      </c>
      <c r="C6" s="39">
        <f t="shared" ref="C6:N6" si="1">SUM(C4:C5)</f>
        <v>0</v>
      </c>
      <c r="D6" s="39">
        <f t="shared" si="1"/>
        <v>0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40"/>
      <c r="P6" s="40"/>
      <c r="Q6" s="40"/>
      <c r="R6" s="41"/>
    </row>
    <row r="7" spans="1:22" x14ac:dyDescent="0.2">
      <c r="A7" s="32"/>
      <c r="B7" s="32"/>
    </row>
    <row r="9" spans="1:22" s="27" customFormat="1" x14ac:dyDescent="0.2">
      <c r="A9" s="27" t="s">
        <v>40</v>
      </c>
      <c r="B9" s="27" t="s">
        <v>498</v>
      </c>
      <c r="C9" s="28"/>
    </row>
    <row r="10" spans="1:22" s="29" customFormat="1" x14ac:dyDescent="0.2">
      <c r="A10" s="27" t="s">
        <v>10</v>
      </c>
      <c r="C10" s="30"/>
    </row>
    <row r="11" spans="1:22" x14ac:dyDescent="0.2">
      <c r="A11" t="s">
        <v>9142</v>
      </c>
      <c r="B11" s="9">
        <v>-1.3819045849999999E-5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IF(V11&gt;0,"Consumption","Production")</f>
        <v>Production</v>
      </c>
      <c r="T11" s="9"/>
      <c r="V11" s="9">
        <f>SUM(B11:Q11)</f>
        <v>-1.3819045849999999E-5</v>
      </c>
    </row>
    <row r="12" spans="1:22" x14ac:dyDescent="0.2">
      <c r="A12" t="s">
        <v>8734</v>
      </c>
      <c r="B12" s="9">
        <v>4.8668062259999996E-7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2">IF(V12&gt;0,"Consumption","Production")</f>
        <v>Consumption</v>
      </c>
      <c r="T12" s="9"/>
      <c r="V12" s="9">
        <f t="shared" ref="V12:V75" si="3">SUM(B12:Q12)</f>
        <v>4.8668062259999996E-7</v>
      </c>
    </row>
    <row r="13" spans="1:22" x14ac:dyDescent="0.2">
      <c r="A13" t="s">
        <v>8685</v>
      </c>
      <c r="B13" s="9">
        <v>-10.96231416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2"/>
        <v>Production</v>
      </c>
      <c r="T13" s="9"/>
      <c r="V13" s="9">
        <f t="shared" si="3"/>
        <v>-10.96231416</v>
      </c>
    </row>
    <row r="14" spans="1:22" x14ac:dyDescent="0.2">
      <c r="A14" t="s">
        <v>8736</v>
      </c>
      <c r="B14" s="9">
        <v>3.7003775920000001E-7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2"/>
        <v>Consumption</v>
      </c>
      <c r="T14" s="9"/>
      <c r="V14" s="9">
        <f t="shared" si="3"/>
        <v>3.7003775920000001E-7</v>
      </c>
    </row>
    <row r="15" spans="1:22" x14ac:dyDescent="0.2">
      <c r="A15" t="s">
        <v>9147</v>
      </c>
      <c r="B15" s="9">
        <v>-6.1632286639999993E-5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2"/>
        <v>Production</v>
      </c>
      <c r="T15" s="9"/>
      <c r="V15" s="9">
        <f t="shared" si="3"/>
        <v>-6.1632286639999993E-5</v>
      </c>
    </row>
    <row r="16" spans="1:22" x14ac:dyDescent="0.2">
      <c r="A16" t="s">
        <v>8738</v>
      </c>
      <c r="B16" s="9">
        <v>3.5493134260000003E-5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2"/>
        <v>Consumption</v>
      </c>
      <c r="T16" s="9"/>
      <c r="V16" s="9">
        <f t="shared" si="3"/>
        <v>3.5493134260000003E-5</v>
      </c>
    </row>
    <row r="17" spans="1:22" x14ac:dyDescent="0.2">
      <c r="A17" t="s">
        <v>8558</v>
      </c>
      <c r="B17" s="9">
        <v>-9.5283925709999995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2"/>
        <v>Production</v>
      </c>
      <c r="T17" s="9"/>
      <c r="V17" s="9">
        <f t="shared" si="3"/>
        <v>-9.5283925709999995</v>
      </c>
    </row>
    <row r="18" spans="1:22" x14ac:dyDescent="0.2">
      <c r="A18" t="s">
        <v>130</v>
      </c>
      <c r="B18" s="9">
        <v>57.722363270000002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2"/>
        <v>Consumption</v>
      </c>
      <c r="T18" s="9"/>
      <c r="V18" s="9">
        <f t="shared" si="3"/>
        <v>57.722363270000002</v>
      </c>
    </row>
    <row r="19" spans="1:22" x14ac:dyDescent="0.2">
      <c r="A19" t="s">
        <v>8666</v>
      </c>
      <c r="B19" s="9">
        <v>1.4365678789999999E-18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2"/>
        <v>Consumption</v>
      </c>
      <c r="T19" s="9"/>
      <c r="V19" s="9">
        <f t="shared" si="3"/>
        <v>1.4365678789999999E-18</v>
      </c>
    </row>
    <row r="20" spans="1:22" x14ac:dyDescent="0.2">
      <c r="A20" t="s">
        <v>8667</v>
      </c>
      <c r="B20" s="9">
        <v>1.1113072270000001E-18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2"/>
        <v>Consumption</v>
      </c>
      <c r="T20" s="9"/>
      <c r="V20" s="9">
        <f t="shared" si="3"/>
        <v>1.1113072270000001E-18</v>
      </c>
    </row>
    <row r="21" spans="1:22" x14ac:dyDescent="0.2">
      <c r="A21" t="s">
        <v>8150</v>
      </c>
      <c r="B21" s="9">
        <v>-1.680513367E-18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2"/>
        <v>Production</v>
      </c>
      <c r="T21" s="9"/>
      <c r="V21" s="9">
        <f t="shared" si="3"/>
        <v>-1.680513367E-18</v>
      </c>
    </row>
    <row r="22" spans="1:22" x14ac:dyDescent="0.2">
      <c r="A22" t="s">
        <v>8753</v>
      </c>
      <c r="B22" s="9">
        <v>1.3552527159999999E-19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2"/>
        <v>Consumption</v>
      </c>
      <c r="T22" s="9"/>
      <c r="V22" s="9">
        <f t="shared" si="3"/>
        <v>1.3552527159999999E-19</v>
      </c>
    </row>
    <row r="23" spans="1:22" x14ac:dyDescent="0.2">
      <c r="A23" t="s">
        <v>8754</v>
      </c>
      <c r="B23" s="9">
        <v>1.3010426069999999E-18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2"/>
        <v>Consumption</v>
      </c>
      <c r="T23" s="9"/>
      <c r="V23" s="9">
        <f t="shared" si="3"/>
        <v>1.3010426069999999E-18</v>
      </c>
    </row>
    <row r="24" spans="1:22" x14ac:dyDescent="0.2">
      <c r="A24" t="s">
        <v>8152</v>
      </c>
      <c r="B24" s="9">
        <v>-3.1441863000000002E-18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2"/>
        <v>Production</v>
      </c>
      <c r="T24" s="9"/>
      <c r="V24" s="9">
        <f t="shared" si="3"/>
        <v>-3.1441863000000002E-18</v>
      </c>
    </row>
    <row r="25" spans="1:22" x14ac:dyDescent="0.2">
      <c r="A25" t="s">
        <v>8573</v>
      </c>
      <c r="B25" s="9">
        <v>3.4694469519999998E-18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2"/>
        <v>Consumption</v>
      </c>
      <c r="T25" s="9"/>
      <c r="V25" s="9">
        <f t="shared" si="3"/>
        <v>3.4694469519999998E-18</v>
      </c>
    </row>
    <row r="26" spans="1:22" x14ac:dyDescent="0.2">
      <c r="A26" t="s">
        <v>8574</v>
      </c>
      <c r="B26" s="9">
        <v>-1.7347234759999999E-18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2"/>
        <v>Production</v>
      </c>
      <c r="T26" s="9"/>
      <c r="V26" s="9">
        <f t="shared" si="3"/>
        <v>-1.7347234759999999E-18</v>
      </c>
    </row>
    <row r="27" spans="1:22" x14ac:dyDescent="0.2">
      <c r="A27" t="s">
        <v>8159</v>
      </c>
      <c r="B27" s="9">
        <v>-4.3368086900000002E-17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2"/>
        <v>Production</v>
      </c>
      <c r="T27" s="9"/>
      <c r="V27" s="9">
        <f t="shared" si="3"/>
        <v>-4.3368086900000002E-17</v>
      </c>
    </row>
    <row r="28" spans="1:22" x14ac:dyDescent="0.2">
      <c r="A28" t="s">
        <v>8767</v>
      </c>
      <c r="B28" s="9">
        <v>2.6099954430000002E-4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2"/>
        <v>Consumption</v>
      </c>
      <c r="T28" s="9"/>
      <c r="V28" s="9">
        <f t="shared" si="3"/>
        <v>2.6099954430000002E-4</v>
      </c>
    </row>
    <row r="29" spans="1:22" x14ac:dyDescent="0.2">
      <c r="A29" t="s">
        <v>8768</v>
      </c>
      <c r="B29" s="9">
        <v>-3.1225022569999998E-17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2"/>
        <v>Production</v>
      </c>
      <c r="T29" s="9"/>
      <c r="V29" s="9">
        <f t="shared" si="3"/>
        <v>-3.1225022569999998E-17</v>
      </c>
    </row>
    <row r="30" spans="1:22" x14ac:dyDescent="0.2">
      <c r="A30" t="s">
        <v>8575</v>
      </c>
      <c r="B30" s="9">
        <v>0.61607693819999998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2"/>
        <v>Consumption</v>
      </c>
      <c r="T30" s="9"/>
      <c r="V30" s="9">
        <f t="shared" si="3"/>
        <v>0.61607693819999998</v>
      </c>
    </row>
    <row r="31" spans="1:22" x14ac:dyDescent="0.2">
      <c r="A31" t="s">
        <v>8616</v>
      </c>
      <c r="B31" s="9">
        <v>1.3877787809999999E-17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2"/>
        <v>Consumption</v>
      </c>
      <c r="T31" s="9"/>
      <c r="V31" s="9">
        <f t="shared" si="3"/>
        <v>1.3877787809999999E-17</v>
      </c>
    </row>
    <row r="32" spans="1:22" x14ac:dyDescent="0.2">
      <c r="A32" t="s">
        <v>8769</v>
      </c>
      <c r="B32" s="9">
        <v>2.7755575619999998E-17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2"/>
        <v>Consumption</v>
      </c>
      <c r="T32" s="9"/>
      <c r="V32" s="9">
        <f t="shared" si="3"/>
        <v>2.7755575619999998E-17</v>
      </c>
    </row>
    <row r="33" spans="1:22" x14ac:dyDescent="0.2">
      <c r="A33" t="s">
        <v>8454</v>
      </c>
      <c r="B33" s="9">
        <v>2.1734726999999999E-2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2"/>
        <v>Consumption</v>
      </c>
      <c r="T33" s="9"/>
      <c r="V33" s="9">
        <f t="shared" si="3"/>
        <v>2.1734726999999999E-2</v>
      </c>
    </row>
    <row r="34" spans="1:22" x14ac:dyDescent="0.2">
      <c r="A34" t="s">
        <v>8777</v>
      </c>
      <c r="B34" s="9">
        <v>6.3864456360000001E-7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2"/>
        <v>Consumption</v>
      </c>
      <c r="T34" s="9"/>
      <c r="V34" s="9">
        <f t="shared" si="3"/>
        <v>6.3864456360000001E-7</v>
      </c>
    </row>
    <row r="35" spans="1:22" x14ac:dyDescent="0.2">
      <c r="A35" t="s">
        <v>8784</v>
      </c>
      <c r="B35" s="9">
        <v>1.4444096349999999E-5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2"/>
        <v>Consumption</v>
      </c>
      <c r="T35" s="9"/>
      <c r="V35" s="9">
        <f t="shared" si="3"/>
        <v>1.4444096349999999E-5</v>
      </c>
    </row>
    <row r="36" spans="1:22" x14ac:dyDescent="0.2">
      <c r="A36" t="s">
        <v>8785</v>
      </c>
      <c r="B36" s="9">
        <v>7.6466725860000005E-5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2"/>
        <v>Consumption</v>
      </c>
      <c r="T36" s="9"/>
      <c r="V36" s="9">
        <f t="shared" si="3"/>
        <v>7.6466725860000005E-5</v>
      </c>
    </row>
    <row r="37" spans="1:22" x14ac:dyDescent="0.2">
      <c r="A37" t="s">
        <v>8786</v>
      </c>
      <c r="B37" s="9">
        <v>2.0410465240000001E-5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2"/>
        <v>Consumption</v>
      </c>
      <c r="T37" s="9"/>
      <c r="V37" s="9">
        <f t="shared" si="3"/>
        <v>2.0410465240000001E-5</v>
      </c>
    </row>
    <row r="38" spans="1:22" x14ac:dyDescent="0.2">
      <c r="A38" t="s">
        <v>8787</v>
      </c>
      <c r="B38" s="9">
        <v>-3.1225022569999998E-17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2"/>
        <v>Production</v>
      </c>
      <c r="T38" s="9"/>
      <c r="V38" s="9">
        <f t="shared" si="3"/>
        <v>-3.1225022569999998E-17</v>
      </c>
    </row>
    <row r="39" spans="1:22" x14ac:dyDescent="0.2">
      <c r="A39" t="s">
        <v>8147</v>
      </c>
      <c r="B39" s="9">
        <v>5.7592819399999998E-16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2"/>
        <v>Consumption</v>
      </c>
      <c r="T39" s="9"/>
      <c r="V39" s="9">
        <f t="shared" si="3"/>
        <v>5.7592819399999998E-16</v>
      </c>
    </row>
    <row r="40" spans="1:22" x14ac:dyDescent="0.2">
      <c r="A40" t="s">
        <v>8788</v>
      </c>
      <c r="B40" s="9">
        <v>6.9388939039999997E-18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2"/>
        <v>Consumption</v>
      </c>
      <c r="T40" s="9"/>
      <c r="V40" s="9">
        <f t="shared" si="3"/>
        <v>6.9388939039999997E-18</v>
      </c>
    </row>
    <row r="41" spans="1:22" x14ac:dyDescent="0.2">
      <c r="A41" t="s">
        <v>8789</v>
      </c>
      <c r="B41" s="9">
        <v>3.4694469519999998E-18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2"/>
        <v>Consumption</v>
      </c>
      <c r="T41" s="9"/>
      <c r="V41" s="9">
        <f t="shared" si="3"/>
        <v>3.4694469519999998E-18</v>
      </c>
    </row>
    <row r="42" spans="1:22" x14ac:dyDescent="0.2">
      <c r="A42" t="s">
        <v>8148</v>
      </c>
      <c r="B42" s="9">
        <v>1.7798262860000002E-15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2"/>
        <v>Consumption</v>
      </c>
      <c r="T42" s="9"/>
      <c r="V42" s="9">
        <f t="shared" si="3"/>
        <v>1.7798262860000002E-15</v>
      </c>
    </row>
    <row r="43" spans="1:22" x14ac:dyDescent="0.2">
      <c r="A43" t="s">
        <v>8582</v>
      </c>
      <c r="B43" s="9">
        <v>6.8509648120000001E-5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2"/>
        <v>Consumption</v>
      </c>
      <c r="T43" s="9"/>
      <c r="V43" s="9">
        <f t="shared" si="3"/>
        <v>6.8509648120000001E-5</v>
      </c>
    </row>
    <row r="44" spans="1:22" x14ac:dyDescent="0.2">
      <c r="A44" t="s">
        <v>9225</v>
      </c>
      <c r="B44" s="9">
        <v>-5.926890121E-5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2"/>
        <v>Production</v>
      </c>
      <c r="T44" s="9"/>
      <c r="V44" s="9">
        <f t="shared" si="3"/>
        <v>-5.926890121E-5</v>
      </c>
    </row>
    <row r="45" spans="1:22" x14ac:dyDescent="0.2">
      <c r="A45" t="s">
        <v>8426</v>
      </c>
      <c r="B45" s="9">
        <v>8.1967724990000003E-6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2"/>
        <v>Consumption</v>
      </c>
      <c r="T45" s="9"/>
      <c r="V45" s="9">
        <f t="shared" si="3"/>
        <v>8.1967724990000003E-6</v>
      </c>
    </row>
    <row r="46" spans="1:22" x14ac:dyDescent="0.2">
      <c r="A46" t="s">
        <v>8802</v>
      </c>
      <c r="B46" s="9">
        <v>2.895550591E-7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2"/>
        <v>Consumption</v>
      </c>
      <c r="T46" s="9"/>
      <c r="V46" s="9">
        <f t="shared" si="3"/>
        <v>2.895550591E-7</v>
      </c>
    </row>
    <row r="47" spans="1:22" x14ac:dyDescent="0.2">
      <c r="A47" t="s">
        <v>8174</v>
      </c>
      <c r="B47" s="9">
        <v>10.63213191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2"/>
        <v>Consumption</v>
      </c>
      <c r="T47" s="9"/>
      <c r="V47" s="9">
        <f t="shared" si="3"/>
        <v>10.63213191</v>
      </c>
    </row>
    <row r="48" spans="1:22" x14ac:dyDescent="0.2">
      <c r="A48" t="s">
        <v>8810</v>
      </c>
      <c r="B48" s="9">
        <v>1.4803154319999999E-6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2"/>
        <v>Consumption</v>
      </c>
      <c r="T48" s="9"/>
      <c r="V48" s="9">
        <f t="shared" si="3"/>
        <v>1.4803154319999999E-6</v>
      </c>
    </row>
    <row r="49" spans="1:22" x14ac:dyDescent="0.2">
      <c r="A49" t="s">
        <v>8691</v>
      </c>
      <c r="B49" s="9">
        <v>-48.00273593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2"/>
        <v>Production</v>
      </c>
      <c r="T49" s="9"/>
      <c r="V49" s="9">
        <f t="shared" si="3"/>
        <v>-48.00273593</v>
      </c>
    </row>
    <row r="50" spans="1:22" x14ac:dyDescent="0.2">
      <c r="A50" t="s">
        <v>8816</v>
      </c>
      <c r="B50" s="9">
        <v>-2.5743775090000001E-4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2"/>
        <v>Production</v>
      </c>
      <c r="T50" s="9"/>
      <c r="V50" s="9">
        <f t="shared" si="3"/>
        <v>-2.5743775090000001E-4</v>
      </c>
    </row>
    <row r="51" spans="1:22" x14ac:dyDescent="0.2">
      <c r="A51" t="s">
        <v>8817</v>
      </c>
      <c r="B51" s="9">
        <v>-2.3407512190000001E-4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2"/>
        <v>Production</v>
      </c>
      <c r="T51" s="9"/>
      <c r="V51" s="9">
        <f t="shared" si="3"/>
        <v>-2.3407512190000001E-4</v>
      </c>
    </row>
    <row r="52" spans="1:22" x14ac:dyDescent="0.2">
      <c r="A52" t="s">
        <v>8819</v>
      </c>
      <c r="B52" s="9">
        <v>-1.877346833E-4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2"/>
        <v>Production</v>
      </c>
      <c r="T52" s="9"/>
      <c r="V52" s="9">
        <f t="shared" si="3"/>
        <v>-1.877346833E-4</v>
      </c>
    </row>
    <row r="53" spans="1:22" x14ac:dyDescent="0.2">
      <c r="A53" t="s">
        <v>8820</v>
      </c>
      <c r="B53" s="9">
        <v>-7.273812543E-6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2"/>
        <v>Production</v>
      </c>
      <c r="T53" s="9"/>
      <c r="V53" s="9">
        <f t="shared" si="3"/>
        <v>-7.273812543E-6</v>
      </c>
    </row>
    <row r="54" spans="1:22" x14ac:dyDescent="0.2">
      <c r="A54" t="s">
        <v>202</v>
      </c>
      <c r="B54" s="9">
        <v>-6.1039463350000002E-6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2"/>
        <v>Production</v>
      </c>
      <c r="T54" s="9"/>
      <c r="V54" s="9">
        <f t="shared" si="3"/>
        <v>-6.1039463350000002E-6</v>
      </c>
    </row>
    <row r="55" spans="1:22" x14ac:dyDescent="0.2">
      <c r="A55" t="s">
        <v>203</v>
      </c>
      <c r="B55" s="9">
        <v>-3.7188201850000001E-6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2"/>
        <v>Production</v>
      </c>
      <c r="T55" s="9"/>
      <c r="V55" s="9">
        <f t="shared" si="3"/>
        <v>-3.7188201850000001E-6</v>
      </c>
    </row>
    <row r="56" spans="1:22" x14ac:dyDescent="0.2">
      <c r="A56" t="s">
        <v>8821</v>
      </c>
      <c r="B56" s="9">
        <v>8.3502595789999995E-6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2"/>
        <v>Consumption</v>
      </c>
      <c r="T56" s="9"/>
      <c r="V56" s="9">
        <f t="shared" si="3"/>
        <v>8.3502595789999995E-6</v>
      </c>
    </row>
    <row r="57" spans="1:22" x14ac:dyDescent="0.2">
      <c r="A57" t="s">
        <v>8702</v>
      </c>
      <c r="B57" s="9">
        <v>4.0899270740000002E-5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2"/>
        <v>Consumption</v>
      </c>
      <c r="T57" s="9"/>
      <c r="V57" s="9">
        <f t="shared" si="3"/>
        <v>4.0899270740000002E-5</v>
      </c>
    </row>
    <row r="58" spans="1:22" x14ac:dyDescent="0.2">
      <c r="A58" t="s">
        <v>211</v>
      </c>
      <c r="B58" s="9">
        <v>1.5798624969999999E-6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2"/>
        <v>Consumption</v>
      </c>
      <c r="T58" s="9"/>
      <c r="V58" s="9">
        <f t="shared" si="3"/>
        <v>1.5798624969999999E-6</v>
      </c>
    </row>
    <row r="59" spans="1:22" x14ac:dyDescent="0.2">
      <c r="A59" t="s">
        <v>212</v>
      </c>
      <c r="B59" s="9">
        <v>1.054748222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2"/>
        <v>Consumption</v>
      </c>
      <c r="T59" s="9"/>
      <c r="V59" s="9">
        <f t="shared" si="3"/>
        <v>1.054748222</v>
      </c>
    </row>
    <row r="60" spans="1:22" x14ac:dyDescent="0.2">
      <c r="A60" t="s">
        <v>8856</v>
      </c>
      <c r="B60" s="9">
        <v>2.3386138890000002E-5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2"/>
        <v>Consumption</v>
      </c>
      <c r="T60" s="9"/>
      <c r="V60" s="9">
        <f t="shared" si="3"/>
        <v>2.3386138890000002E-5</v>
      </c>
    </row>
    <row r="61" spans="1:22" x14ac:dyDescent="0.2">
      <c r="A61" t="s">
        <v>215</v>
      </c>
      <c r="B61" s="9">
        <v>5.6583916809999999E-5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2"/>
        <v>Consumption</v>
      </c>
      <c r="T61" s="9"/>
      <c r="V61" s="9">
        <f t="shared" si="3"/>
        <v>5.6583916809999999E-5</v>
      </c>
    </row>
    <row r="62" spans="1:22" x14ac:dyDescent="0.2">
      <c r="A62" t="s">
        <v>224</v>
      </c>
      <c r="B62" s="9">
        <v>1.591631651E-5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2"/>
        <v>Consumption</v>
      </c>
      <c r="T62" s="9"/>
      <c r="V62" s="9">
        <f t="shared" si="3"/>
        <v>1.591631651E-5</v>
      </c>
    </row>
    <row r="63" spans="1:22" x14ac:dyDescent="0.2">
      <c r="A63" t="s">
        <v>225</v>
      </c>
      <c r="B63" s="9">
        <v>2.4941245780000001E-5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2"/>
        <v>Consumption</v>
      </c>
      <c r="T63" s="9"/>
      <c r="V63" s="9">
        <f t="shared" si="3"/>
        <v>2.4941245780000001E-5</v>
      </c>
    </row>
    <row r="64" spans="1:22" x14ac:dyDescent="0.2">
      <c r="A64" t="s">
        <v>449</v>
      </c>
      <c r="B64" s="9">
        <v>2.244586472E-5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2"/>
        <v>Consumption</v>
      </c>
      <c r="T64" s="9"/>
      <c r="V64" s="9">
        <f t="shared" si="3"/>
        <v>2.244586472E-5</v>
      </c>
    </row>
    <row r="65" spans="1:22" x14ac:dyDescent="0.2">
      <c r="A65" t="s">
        <v>235</v>
      </c>
      <c r="B65" s="9">
        <v>2.2742168130000001E-5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2"/>
        <v>Consumption</v>
      </c>
      <c r="T65" s="9"/>
      <c r="V65" s="9">
        <f t="shared" si="3"/>
        <v>2.2742168130000001E-5</v>
      </c>
    </row>
    <row r="66" spans="1:22" x14ac:dyDescent="0.2">
      <c r="A66" t="s">
        <v>248</v>
      </c>
      <c r="B66" s="9">
        <v>9.2484137560000006E-6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2"/>
        <v>Consumption</v>
      </c>
      <c r="T66" s="9"/>
      <c r="V66" s="9">
        <f t="shared" si="3"/>
        <v>9.2484137560000006E-6</v>
      </c>
    </row>
    <row r="67" spans="1:22" x14ac:dyDescent="0.2">
      <c r="A67" t="s">
        <v>8867</v>
      </c>
      <c r="B67" s="9">
        <v>-5.97328113E-6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2"/>
        <v>Production</v>
      </c>
      <c r="T67" s="9"/>
      <c r="V67" s="9">
        <f t="shared" si="3"/>
        <v>-5.97328113E-6</v>
      </c>
    </row>
    <row r="68" spans="1:22" x14ac:dyDescent="0.2">
      <c r="A68" t="s">
        <v>8487</v>
      </c>
      <c r="B68" s="9">
        <v>-7.6515669729999996E-5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2"/>
        <v>Production</v>
      </c>
      <c r="T68" s="9"/>
      <c r="V68" s="9">
        <f t="shared" si="3"/>
        <v>-7.6515669729999996E-5</v>
      </c>
    </row>
    <row r="69" spans="1:22" x14ac:dyDescent="0.2">
      <c r="A69" t="s">
        <v>8869</v>
      </c>
      <c r="B69" s="9">
        <v>-6.3574693919999996E-6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2"/>
        <v>Production</v>
      </c>
      <c r="T69" s="9"/>
      <c r="V69" s="9">
        <f t="shared" si="3"/>
        <v>-6.3574693919999996E-6</v>
      </c>
    </row>
    <row r="70" spans="1:22" x14ac:dyDescent="0.2">
      <c r="A70" t="s">
        <v>8871</v>
      </c>
      <c r="B70" s="9">
        <v>-2.026986009E-4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2"/>
        <v>Production</v>
      </c>
      <c r="T70" s="9"/>
      <c r="V70" s="9">
        <f t="shared" si="3"/>
        <v>-2.026986009E-4</v>
      </c>
    </row>
    <row r="71" spans="1:22" x14ac:dyDescent="0.2">
      <c r="A71" t="s">
        <v>266</v>
      </c>
      <c r="B71" s="9">
        <v>3.1526231919999999E-3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2"/>
        <v>Consumption</v>
      </c>
      <c r="T71" s="9"/>
      <c r="V71" s="9">
        <f t="shared" si="3"/>
        <v>3.1526231919999999E-3</v>
      </c>
    </row>
    <row r="72" spans="1:22" x14ac:dyDescent="0.2">
      <c r="A72" t="s">
        <v>267</v>
      </c>
      <c r="B72" s="9">
        <v>6.89272325E-4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2"/>
        <v>Consumption</v>
      </c>
      <c r="T72" s="9"/>
      <c r="V72" s="9">
        <f t="shared" si="3"/>
        <v>6.89272325E-4</v>
      </c>
    </row>
    <row r="73" spans="1:22" x14ac:dyDescent="0.2">
      <c r="A73" t="s">
        <v>8588</v>
      </c>
      <c r="B73" s="9">
        <v>2.177691609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2"/>
        <v>Consumption</v>
      </c>
      <c r="T73" s="9"/>
      <c r="V73" s="9">
        <f t="shared" si="3"/>
        <v>2.177691609</v>
      </c>
    </row>
    <row r="74" spans="1:22" x14ac:dyDescent="0.2">
      <c r="A74" t="s">
        <v>81</v>
      </c>
      <c r="B74" s="9">
        <v>2.1206884499999999E-5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2"/>
        <v>Consumption</v>
      </c>
      <c r="T74" s="9"/>
      <c r="V74" s="9">
        <f t="shared" si="3"/>
        <v>2.1206884499999999E-5</v>
      </c>
    </row>
    <row r="75" spans="1:22" x14ac:dyDescent="0.2">
      <c r="A75" t="s">
        <v>93</v>
      </c>
      <c r="B75" s="9">
        <v>8.5834169630000007E-5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2"/>
        <v>Consumption</v>
      </c>
      <c r="T75" s="9"/>
      <c r="V75" s="9">
        <f t="shared" si="3"/>
        <v>8.5834169630000007E-5</v>
      </c>
    </row>
    <row r="76" spans="1:22" x14ac:dyDescent="0.2">
      <c r="A76" t="s">
        <v>8688</v>
      </c>
      <c r="B76" s="9">
        <v>-3.7353734759999999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4">IF(V76&gt;0,"Consumption","Production")</f>
        <v>Production</v>
      </c>
      <c r="T76" s="9"/>
      <c r="V76" s="9">
        <f t="shared" ref="V76:V139" si="5">SUM(B76:Q76)</f>
        <v>-3.7353734759999999</v>
      </c>
    </row>
    <row r="77" spans="1:22" x14ac:dyDescent="0.2">
      <c r="A77" t="s">
        <v>275</v>
      </c>
      <c r="B77" s="9">
        <v>2.0685927149999999E-5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4"/>
        <v>Consumption</v>
      </c>
      <c r="T77" s="9"/>
      <c r="V77" s="9">
        <f t="shared" si="5"/>
        <v>2.0685927149999999E-5</v>
      </c>
    </row>
    <row r="78" spans="1:22" x14ac:dyDescent="0.2">
      <c r="A78" t="s">
        <v>8624</v>
      </c>
      <c r="B78" s="9">
        <v>4.3064760439999998E-5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4"/>
        <v>Consumption</v>
      </c>
      <c r="T78" s="9"/>
      <c r="V78" s="9">
        <f t="shared" si="5"/>
        <v>4.3064760439999998E-5</v>
      </c>
    </row>
    <row r="79" spans="1:22" x14ac:dyDescent="0.2">
      <c r="A79" t="s">
        <v>8920</v>
      </c>
      <c r="B79" s="9">
        <v>2.1125431150000002E-5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4"/>
        <v>Consumption</v>
      </c>
      <c r="T79" s="9"/>
      <c r="V79" s="9">
        <f t="shared" si="5"/>
        <v>2.1125431150000002E-5</v>
      </c>
    </row>
    <row r="80" spans="1:22" x14ac:dyDescent="0.2">
      <c r="A80" t="s">
        <v>453</v>
      </c>
      <c r="B80" s="9">
        <v>2.4733104649999998E-5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4"/>
        <v>Consumption</v>
      </c>
      <c r="T80" s="9"/>
      <c r="V80" s="9">
        <f t="shared" si="5"/>
        <v>2.4733104649999998E-5</v>
      </c>
    </row>
    <row r="81" spans="1:22" x14ac:dyDescent="0.2">
      <c r="A81" t="s">
        <v>8626</v>
      </c>
      <c r="B81" s="9">
        <v>4.0425610919999999E-5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4"/>
        <v>Consumption</v>
      </c>
      <c r="T81" s="9"/>
      <c r="V81" s="9">
        <f t="shared" si="5"/>
        <v>4.0425610919999999E-5</v>
      </c>
    </row>
    <row r="82" spans="1:22" x14ac:dyDescent="0.2">
      <c r="A82" t="s">
        <v>8932</v>
      </c>
      <c r="B82" s="9">
        <v>1.5937574649999999E-5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4"/>
        <v>Consumption</v>
      </c>
      <c r="T82" s="9"/>
      <c r="V82" s="9">
        <f t="shared" si="5"/>
        <v>1.5937574649999999E-5</v>
      </c>
    </row>
    <row r="83" spans="1:22" x14ac:dyDescent="0.2">
      <c r="A83" t="s">
        <v>8668</v>
      </c>
      <c r="B83" s="9">
        <v>1.880685105E-4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4"/>
        <v>Consumption</v>
      </c>
      <c r="T83" s="9"/>
      <c r="V83" s="9">
        <f t="shared" si="5"/>
        <v>1.880685105E-4</v>
      </c>
    </row>
    <row r="84" spans="1:22" x14ac:dyDescent="0.2">
      <c r="A84" t="s">
        <v>425</v>
      </c>
      <c r="B84" s="9">
        <v>5.8247591920000001E-5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4"/>
        <v>Consumption</v>
      </c>
      <c r="T84" s="9"/>
      <c r="V84" s="9">
        <f t="shared" si="5"/>
        <v>5.8247591920000001E-5</v>
      </c>
    </row>
    <row r="85" spans="1:22" x14ac:dyDescent="0.2">
      <c r="A85" t="s">
        <v>8940</v>
      </c>
      <c r="B85" s="9">
        <v>9.496611041E-7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4"/>
        <v>Consumption</v>
      </c>
      <c r="T85" s="9"/>
      <c r="V85" s="9">
        <f t="shared" si="5"/>
        <v>9.496611041E-7</v>
      </c>
    </row>
    <row r="86" spans="1:22" x14ac:dyDescent="0.2">
      <c r="A86" t="s">
        <v>467</v>
      </c>
      <c r="B86" s="9">
        <v>1.876886884E-5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4"/>
        <v>Consumption</v>
      </c>
      <c r="T86" s="9"/>
      <c r="V86" s="9">
        <f t="shared" si="5"/>
        <v>1.876886884E-5</v>
      </c>
    </row>
    <row r="87" spans="1:22" x14ac:dyDescent="0.2">
      <c r="A87" t="s">
        <v>8169</v>
      </c>
      <c r="B87" s="9">
        <v>-1.0026318520000001E-6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4"/>
        <v>Production</v>
      </c>
      <c r="T87" s="9"/>
      <c r="V87" s="9">
        <f t="shared" si="5"/>
        <v>-1.0026318520000001E-6</v>
      </c>
    </row>
    <row r="88" spans="1:22" x14ac:dyDescent="0.2">
      <c r="A88" t="s">
        <v>8974</v>
      </c>
      <c r="B88" s="9">
        <v>-6.647881448E-6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4"/>
        <v>Production</v>
      </c>
      <c r="T88" s="9"/>
      <c r="V88" s="9">
        <f t="shared" si="5"/>
        <v>-6.647881448E-6</v>
      </c>
    </row>
    <row r="89" spans="1:22" x14ac:dyDescent="0.2">
      <c r="A89" t="s">
        <v>8686</v>
      </c>
      <c r="B89" s="9">
        <v>9.9274232169999993E-5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4"/>
        <v>Consumption</v>
      </c>
      <c r="T89" s="9"/>
      <c r="V89" s="9">
        <f t="shared" si="5"/>
        <v>9.9274232169999993E-5</v>
      </c>
    </row>
    <row r="90" spans="1:22" x14ac:dyDescent="0.2">
      <c r="B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4"/>
        <v>Production</v>
      </c>
      <c r="T90" s="9"/>
      <c r="V90" s="9">
        <f t="shared" si="5"/>
        <v>0</v>
      </c>
    </row>
    <row r="91" spans="1:22" x14ac:dyDescent="0.2">
      <c r="B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4"/>
        <v>Production</v>
      </c>
      <c r="T91" s="9"/>
      <c r="V91" s="9">
        <f t="shared" si="5"/>
        <v>0</v>
      </c>
    </row>
    <row r="92" spans="1:22" x14ac:dyDescent="0.2">
      <c r="B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4"/>
        <v>Production</v>
      </c>
      <c r="T92" s="9"/>
      <c r="V92" s="9">
        <f t="shared" si="5"/>
        <v>0</v>
      </c>
    </row>
    <row r="93" spans="1:22" x14ac:dyDescent="0.2">
      <c r="B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4"/>
        <v>Production</v>
      </c>
      <c r="T93" s="9"/>
      <c r="V93" s="9">
        <f t="shared" si="5"/>
        <v>0</v>
      </c>
    </row>
    <row r="94" spans="1:22" x14ac:dyDescent="0.2">
      <c r="B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4"/>
        <v>Production</v>
      </c>
      <c r="T94" s="9"/>
      <c r="V94" s="9">
        <f t="shared" si="5"/>
        <v>0</v>
      </c>
    </row>
    <row r="95" spans="1:22" x14ac:dyDescent="0.2">
      <c r="B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4"/>
        <v>Production</v>
      </c>
      <c r="T95" s="9"/>
      <c r="V95" s="9">
        <f t="shared" si="5"/>
        <v>0</v>
      </c>
    </row>
    <row r="96" spans="1:22" x14ac:dyDescent="0.2">
      <c r="B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4"/>
        <v>Production</v>
      </c>
      <c r="T96" s="9"/>
      <c r="V96" s="9">
        <f t="shared" si="5"/>
        <v>0</v>
      </c>
    </row>
    <row r="97" spans="2:22" x14ac:dyDescent="0.2">
      <c r="B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4"/>
        <v>Production</v>
      </c>
      <c r="T97" s="9"/>
      <c r="V97" s="9">
        <f t="shared" si="5"/>
        <v>0</v>
      </c>
    </row>
    <row r="98" spans="2:22" x14ac:dyDescent="0.2">
      <c r="B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4"/>
        <v>Production</v>
      </c>
      <c r="T98" s="9"/>
      <c r="V98" s="9">
        <f t="shared" si="5"/>
        <v>0</v>
      </c>
    </row>
    <row r="99" spans="2:22" x14ac:dyDescent="0.2">
      <c r="B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4"/>
        <v>Production</v>
      </c>
      <c r="T99" s="9"/>
      <c r="V99" s="9">
        <f t="shared" si="5"/>
        <v>0</v>
      </c>
    </row>
    <row r="100" spans="2:22" x14ac:dyDescent="0.2">
      <c r="B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4"/>
        <v>Production</v>
      </c>
      <c r="T100" s="9"/>
      <c r="V100" s="9">
        <f t="shared" si="5"/>
        <v>0</v>
      </c>
    </row>
    <row r="101" spans="2:22" x14ac:dyDescent="0.2">
      <c r="B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4"/>
        <v>Production</v>
      </c>
      <c r="T101" s="9"/>
      <c r="V101" s="9">
        <f t="shared" si="5"/>
        <v>0</v>
      </c>
    </row>
    <row r="102" spans="2:22" x14ac:dyDescent="0.2">
      <c r="B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4"/>
        <v>Production</v>
      </c>
      <c r="T102" s="9"/>
      <c r="V102" s="9">
        <f t="shared" si="5"/>
        <v>0</v>
      </c>
    </row>
    <row r="103" spans="2:22" x14ac:dyDescent="0.2">
      <c r="B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4"/>
        <v>Production</v>
      </c>
      <c r="T103" s="9"/>
      <c r="V103" s="9">
        <f t="shared" si="5"/>
        <v>0</v>
      </c>
    </row>
    <row r="104" spans="2:22" x14ac:dyDescent="0.2">
      <c r="B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4"/>
        <v>Production</v>
      </c>
      <c r="T104" s="9"/>
      <c r="V104" s="9">
        <f t="shared" si="5"/>
        <v>0</v>
      </c>
    </row>
    <row r="105" spans="2:22" x14ac:dyDescent="0.2">
      <c r="B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4"/>
        <v>Production</v>
      </c>
      <c r="T105" s="9"/>
      <c r="V105" s="9">
        <f t="shared" si="5"/>
        <v>0</v>
      </c>
    </row>
    <row r="106" spans="2:22" x14ac:dyDescent="0.2">
      <c r="B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4"/>
        <v>Production</v>
      </c>
      <c r="T106" s="9"/>
      <c r="V106" s="9">
        <f t="shared" si="5"/>
        <v>0</v>
      </c>
    </row>
    <row r="107" spans="2:22" x14ac:dyDescent="0.2">
      <c r="B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4"/>
        <v>Production</v>
      </c>
      <c r="T107" s="9"/>
      <c r="V107" s="9">
        <f t="shared" si="5"/>
        <v>0</v>
      </c>
    </row>
    <row r="108" spans="2:22" x14ac:dyDescent="0.2">
      <c r="B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4"/>
        <v>Production</v>
      </c>
      <c r="T108" s="9"/>
      <c r="V108" s="9">
        <f t="shared" si="5"/>
        <v>0</v>
      </c>
    </row>
    <row r="109" spans="2:22" x14ac:dyDescent="0.2">
      <c r="B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4"/>
        <v>Production</v>
      </c>
      <c r="T109" s="9"/>
      <c r="V109" s="9">
        <f t="shared" si="5"/>
        <v>0</v>
      </c>
    </row>
    <row r="110" spans="2:22" x14ac:dyDescent="0.2">
      <c r="B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4"/>
        <v>Production</v>
      </c>
      <c r="T110" s="9"/>
      <c r="V110" s="9">
        <f t="shared" si="5"/>
        <v>0</v>
      </c>
    </row>
    <row r="111" spans="2:22" x14ac:dyDescent="0.2">
      <c r="B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4"/>
        <v>Production</v>
      </c>
      <c r="T111" s="9"/>
      <c r="V111" s="9">
        <f t="shared" si="5"/>
        <v>0</v>
      </c>
    </row>
    <row r="112" spans="2:22" x14ac:dyDescent="0.2">
      <c r="B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4"/>
        <v>Production</v>
      </c>
      <c r="T112" s="9"/>
      <c r="V112" s="9">
        <f t="shared" si="5"/>
        <v>0</v>
      </c>
    </row>
    <row r="113" spans="2:22" x14ac:dyDescent="0.2">
      <c r="B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4"/>
        <v>Production</v>
      </c>
      <c r="T113" s="9"/>
      <c r="V113" s="9">
        <f t="shared" si="5"/>
        <v>0</v>
      </c>
    </row>
    <row r="114" spans="2:22" x14ac:dyDescent="0.2">
      <c r="B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4"/>
        <v>Production</v>
      </c>
      <c r="T114" s="9"/>
      <c r="V114" s="9">
        <f t="shared" si="5"/>
        <v>0</v>
      </c>
    </row>
    <row r="115" spans="2:22" x14ac:dyDescent="0.2">
      <c r="B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4"/>
        <v>Production</v>
      </c>
      <c r="T115" s="9"/>
      <c r="V115" s="9">
        <f t="shared" si="5"/>
        <v>0</v>
      </c>
    </row>
    <row r="116" spans="2:22" x14ac:dyDescent="0.2">
      <c r="B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4"/>
        <v>Production</v>
      </c>
      <c r="T116" s="9"/>
      <c r="V116" s="9">
        <f t="shared" si="5"/>
        <v>0</v>
      </c>
    </row>
    <row r="117" spans="2:22" x14ac:dyDescent="0.2">
      <c r="B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4"/>
        <v>Production</v>
      </c>
      <c r="T117" s="9"/>
      <c r="V117" s="9">
        <f t="shared" si="5"/>
        <v>0</v>
      </c>
    </row>
    <row r="118" spans="2:22" x14ac:dyDescent="0.2">
      <c r="B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4"/>
        <v>Production</v>
      </c>
      <c r="T118" s="9"/>
      <c r="V118" s="9">
        <f t="shared" si="5"/>
        <v>0</v>
      </c>
    </row>
    <row r="119" spans="2:22" x14ac:dyDescent="0.2">
      <c r="B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4"/>
        <v>Production</v>
      </c>
      <c r="T119" s="9"/>
      <c r="V119" s="9">
        <f t="shared" si="5"/>
        <v>0</v>
      </c>
    </row>
    <row r="120" spans="2:22" x14ac:dyDescent="0.2">
      <c r="B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4"/>
        <v>Production</v>
      </c>
      <c r="T120" s="9"/>
      <c r="V120" s="9">
        <f t="shared" si="5"/>
        <v>0</v>
      </c>
    </row>
    <row r="121" spans="2:22" x14ac:dyDescent="0.2">
      <c r="B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4"/>
        <v>Production</v>
      </c>
      <c r="T121" s="9"/>
      <c r="V121" s="9">
        <f t="shared" si="5"/>
        <v>0</v>
      </c>
    </row>
    <row r="122" spans="2:22" x14ac:dyDescent="0.2">
      <c r="P122" s="9"/>
      <c r="S122" s="9" t="str">
        <f t="shared" si="4"/>
        <v>Production</v>
      </c>
      <c r="V122" s="9">
        <f t="shared" si="5"/>
        <v>0</v>
      </c>
    </row>
    <row r="123" spans="2:22" x14ac:dyDescent="0.2">
      <c r="P123" s="9"/>
      <c r="S123" s="9" t="str">
        <f t="shared" si="4"/>
        <v>Production</v>
      </c>
      <c r="V123" s="9">
        <f t="shared" si="5"/>
        <v>0</v>
      </c>
    </row>
    <row r="124" spans="2:22" x14ac:dyDescent="0.2">
      <c r="P124" s="9"/>
      <c r="S124" s="9" t="str">
        <f t="shared" si="4"/>
        <v>Production</v>
      </c>
      <c r="V124" s="9">
        <f t="shared" si="5"/>
        <v>0</v>
      </c>
    </row>
    <row r="125" spans="2:22" x14ac:dyDescent="0.2">
      <c r="P125" s="9"/>
      <c r="S125" s="9" t="str">
        <f t="shared" si="4"/>
        <v>Production</v>
      </c>
      <c r="V125" s="9">
        <f t="shared" si="5"/>
        <v>0</v>
      </c>
    </row>
    <row r="126" spans="2:22" x14ac:dyDescent="0.2">
      <c r="P126" s="9"/>
      <c r="S126" s="9" t="str">
        <f t="shared" si="4"/>
        <v>Production</v>
      </c>
      <c r="V126" s="9">
        <f t="shared" si="5"/>
        <v>0</v>
      </c>
    </row>
    <row r="127" spans="2:22" x14ac:dyDescent="0.2">
      <c r="P127" s="9"/>
      <c r="S127" s="9" t="str">
        <f t="shared" si="4"/>
        <v>Production</v>
      </c>
      <c r="V127" s="9">
        <f t="shared" si="5"/>
        <v>0</v>
      </c>
    </row>
    <row r="128" spans="2:22" x14ac:dyDescent="0.2">
      <c r="P128" s="9"/>
      <c r="S128" s="9" t="str">
        <f t="shared" si="4"/>
        <v>Production</v>
      </c>
      <c r="V128" s="9">
        <f t="shared" si="5"/>
        <v>0</v>
      </c>
    </row>
    <row r="129" spans="16:22" x14ac:dyDescent="0.2">
      <c r="P129" s="9"/>
      <c r="S129" s="9" t="str">
        <f t="shared" si="4"/>
        <v>Production</v>
      </c>
      <c r="V129" s="9">
        <f t="shared" si="5"/>
        <v>0</v>
      </c>
    </row>
    <row r="130" spans="16:22" x14ac:dyDescent="0.2">
      <c r="P130" s="9"/>
      <c r="S130" s="9" t="str">
        <f t="shared" si="4"/>
        <v>Production</v>
      </c>
      <c r="V130" s="9">
        <f t="shared" si="5"/>
        <v>0</v>
      </c>
    </row>
    <row r="131" spans="16:22" x14ac:dyDescent="0.2">
      <c r="P131" s="9"/>
      <c r="S131" s="9" t="str">
        <f t="shared" si="4"/>
        <v>Production</v>
      </c>
      <c r="V131" s="9">
        <f t="shared" si="5"/>
        <v>0</v>
      </c>
    </row>
    <row r="132" spans="16:22" x14ac:dyDescent="0.2">
      <c r="P132" s="9"/>
      <c r="S132" s="9" t="str">
        <f t="shared" si="4"/>
        <v>Production</v>
      </c>
      <c r="V132" s="9">
        <f t="shared" si="5"/>
        <v>0</v>
      </c>
    </row>
    <row r="133" spans="16:22" x14ac:dyDescent="0.2">
      <c r="P133" s="9"/>
      <c r="S133" s="9" t="str">
        <f t="shared" si="4"/>
        <v>Production</v>
      </c>
      <c r="V133" s="9">
        <f t="shared" si="5"/>
        <v>0</v>
      </c>
    </row>
    <row r="134" spans="16:22" x14ac:dyDescent="0.2">
      <c r="P134" s="9"/>
      <c r="S134" s="9" t="str">
        <f t="shared" si="4"/>
        <v>Production</v>
      </c>
      <c r="V134" s="9">
        <f t="shared" si="5"/>
        <v>0</v>
      </c>
    </row>
    <row r="135" spans="16:22" x14ac:dyDescent="0.2">
      <c r="P135" s="9"/>
      <c r="S135" s="9" t="str">
        <f t="shared" si="4"/>
        <v>Production</v>
      </c>
      <c r="V135" s="9">
        <f t="shared" si="5"/>
        <v>0</v>
      </c>
    </row>
    <row r="136" spans="16:22" x14ac:dyDescent="0.2">
      <c r="P136" s="9"/>
      <c r="S136" s="9" t="str">
        <f t="shared" si="4"/>
        <v>Production</v>
      </c>
      <c r="V136" s="9">
        <f t="shared" si="5"/>
        <v>0</v>
      </c>
    </row>
    <row r="137" spans="16:22" x14ac:dyDescent="0.2">
      <c r="P137" s="9"/>
      <c r="S137" s="9" t="str">
        <f t="shared" si="4"/>
        <v>Production</v>
      </c>
      <c r="V137" s="9">
        <f t="shared" si="5"/>
        <v>0</v>
      </c>
    </row>
    <row r="138" spans="16:22" x14ac:dyDescent="0.2">
      <c r="P138" s="9"/>
      <c r="S138" s="9" t="str">
        <f t="shared" si="4"/>
        <v>Production</v>
      </c>
      <c r="V138" s="9">
        <f t="shared" si="5"/>
        <v>0</v>
      </c>
    </row>
    <row r="139" spans="16:22" x14ac:dyDescent="0.2">
      <c r="P139" s="9"/>
      <c r="S139" s="9" t="str">
        <f t="shared" si="4"/>
        <v>Production</v>
      </c>
      <c r="V139" s="9">
        <f t="shared" si="5"/>
        <v>0</v>
      </c>
    </row>
    <row r="140" spans="16:22" x14ac:dyDescent="0.2">
      <c r="P140" s="9"/>
      <c r="S140" s="9" t="str">
        <f t="shared" ref="S140:S203" si="6">IF(V140&gt;0,"Consumption","Production")</f>
        <v>Production</v>
      </c>
      <c r="V140" s="9">
        <f t="shared" ref="V140:V203" si="7">SUM(B140:Q140)</f>
        <v>0</v>
      </c>
    </row>
    <row r="141" spans="16:22" x14ac:dyDescent="0.2">
      <c r="P141" s="9"/>
      <c r="S141" s="9" t="str">
        <f t="shared" si="6"/>
        <v>Production</v>
      </c>
      <c r="V141" s="9">
        <f t="shared" si="7"/>
        <v>0</v>
      </c>
    </row>
    <row r="142" spans="16:22" x14ac:dyDescent="0.2">
      <c r="P142" s="9"/>
      <c r="S142" s="9" t="str">
        <f t="shared" si="6"/>
        <v>Production</v>
      </c>
      <c r="V142" s="9">
        <f t="shared" si="7"/>
        <v>0</v>
      </c>
    </row>
    <row r="143" spans="16:22" x14ac:dyDescent="0.2">
      <c r="P143" s="9"/>
      <c r="S143" s="9" t="str">
        <f t="shared" si="6"/>
        <v>Production</v>
      </c>
      <c r="V143" s="9">
        <f t="shared" si="7"/>
        <v>0</v>
      </c>
    </row>
    <row r="144" spans="16:22" x14ac:dyDescent="0.2">
      <c r="P144" s="9"/>
      <c r="S144" s="9" t="str">
        <f t="shared" si="6"/>
        <v>Production</v>
      </c>
      <c r="V144" s="9">
        <f t="shared" si="7"/>
        <v>0</v>
      </c>
    </row>
    <row r="145" spans="16:22" x14ac:dyDescent="0.2">
      <c r="P145" s="9"/>
      <c r="S145" s="9" t="str">
        <f t="shared" si="6"/>
        <v>Production</v>
      </c>
      <c r="V145" s="9">
        <f t="shared" si="7"/>
        <v>0</v>
      </c>
    </row>
    <row r="146" spans="16:22" x14ac:dyDescent="0.2">
      <c r="P146" s="9"/>
      <c r="S146" s="9" t="str">
        <f t="shared" si="6"/>
        <v>Production</v>
      </c>
      <c r="V146" s="9">
        <f t="shared" si="7"/>
        <v>0</v>
      </c>
    </row>
    <row r="147" spans="16:22" x14ac:dyDescent="0.2">
      <c r="P147" s="9"/>
      <c r="S147" s="9" t="str">
        <f t="shared" si="6"/>
        <v>Production</v>
      </c>
      <c r="V147" s="9">
        <f t="shared" si="7"/>
        <v>0</v>
      </c>
    </row>
    <row r="148" spans="16:22" x14ac:dyDescent="0.2">
      <c r="P148" s="9"/>
      <c r="S148" s="9" t="str">
        <f t="shared" si="6"/>
        <v>Production</v>
      </c>
      <c r="V148" s="9">
        <f t="shared" si="7"/>
        <v>0</v>
      </c>
    </row>
    <row r="149" spans="16:22" x14ac:dyDescent="0.2">
      <c r="P149" s="9"/>
      <c r="S149" s="9" t="str">
        <f t="shared" si="6"/>
        <v>Production</v>
      </c>
      <c r="V149" s="9">
        <f t="shared" si="7"/>
        <v>0</v>
      </c>
    </row>
    <row r="150" spans="16:22" x14ac:dyDescent="0.2">
      <c r="P150" s="9"/>
      <c r="S150" s="9" t="str">
        <f t="shared" si="6"/>
        <v>Production</v>
      </c>
      <c r="V150" s="9">
        <f t="shared" si="7"/>
        <v>0</v>
      </c>
    </row>
    <row r="151" spans="16:22" x14ac:dyDescent="0.2">
      <c r="P151" s="9"/>
      <c r="S151" s="9" t="str">
        <f t="shared" si="6"/>
        <v>Production</v>
      </c>
      <c r="V151" s="9">
        <f t="shared" si="7"/>
        <v>0</v>
      </c>
    </row>
    <row r="152" spans="16:22" x14ac:dyDescent="0.2">
      <c r="P152" s="9"/>
      <c r="S152" s="9" t="str">
        <f t="shared" si="6"/>
        <v>Production</v>
      </c>
      <c r="V152" s="9">
        <f t="shared" si="7"/>
        <v>0</v>
      </c>
    </row>
    <row r="153" spans="16:22" x14ac:dyDescent="0.2">
      <c r="P153" s="9"/>
      <c r="S153" s="9" t="str">
        <f t="shared" si="6"/>
        <v>Production</v>
      </c>
      <c r="V153" s="9">
        <f t="shared" si="7"/>
        <v>0</v>
      </c>
    </row>
    <row r="154" spans="16:22" x14ac:dyDescent="0.2">
      <c r="P154" s="9"/>
      <c r="S154" s="9" t="str">
        <f t="shared" si="6"/>
        <v>Production</v>
      </c>
      <c r="V154" s="9">
        <f t="shared" si="7"/>
        <v>0</v>
      </c>
    </row>
    <row r="155" spans="16:22" x14ac:dyDescent="0.2">
      <c r="P155" s="9"/>
      <c r="S155" s="9" t="str">
        <f t="shared" si="6"/>
        <v>Production</v>
      </c>
      <c r="V155" s="9">
        <f t="shared" si="7"/>
        <v>0</v>
      </c>
    </row>
    <row r="156" spans="16:22" x14ac:dyDescent="0.2">
      <c r="P156" s="9"/>
      <c r="S156" s="9" t="str">
        <f t="shared" si="6"/>
        <v>Production</v>
      </c>
      <c r="V156" s="9">
        <f t="shared" si="7"/>
        <v>0</v>
      </c>
    </row>
    <row r="157" spans="16:22" x14ac:dyDescent="0.2">
      <c r="P157" s="9"/>
      <c r="S157" s="9" t="str">
        <f t="shared" si="6"/>
        <v>Production</v>
      </c>
      <c r="V157" s="9">
        <f t="shared" si="7"/>
        <v>0</v>
      </c>
    </row>
    <row r="158" spans="16:22" x14ac:dyDescent="0.2">
      <c r="P158" s="9"/>
      <c r="S158" s="9" t="str">
        <f t="shared" si="6"/>
        <v>Production</v>
      </c>
      <c r="V158" s="9">
        <f t="shared" si="7"/>
        <v>0</v>
      </c>
    </row>
    <row r="159" spans="16:22" x14ac:dyDescent="0.2">
      <c r="P159" s="9"/>
      <c r="S159" s="9" t="str">
        <f t="shared" si="6"/>
        <v>Production</v>
      </c>
      <c r="V159" s="9">
        <f t="shared" si="7"/>
        <v>0</v>
      </c>
    </row>
    <row r="160" spans="16:22" x14ac:dyDescent="0.2">
      <c r="P160" s="9"/>
      <c r="S160" s="9" t="str">
        <f t="shared" si="6"/>
        <v>Production</v>
      </c>
      <c r="V160" s="9">
        <f t="shared" si="7"/>
        <v>0</v>
      </c>
    </row>
    <row r="161" spans="16:22" x14ac:dyDescent="0.2">
      <c r="P161" s="9"/>
      <c r="S161" s="9" t="str">
        <f t="shared" si="6"/>
        <v>Production</v>
      </c>
      <c r="V161" s="9">
        <f t="shared" si="7"/>
        <v>0</v>
      </c>
    </row>
    <row r="162" spans="16:22" x14ac:dyDescent="0.2">
      <c r="P162" s="9"/>
      <c r="S162" s="9" t="str">
        <f t="shared" si="6"/>
        <v>Production</v>
      </c>
      <c r="V162" s="9">
        <f t="shared" si="7"/>
        <v>0</v>
      </c>
    </row>
    <row r="163" spans="16:22" x14ac:dyDescent="0.2">
      <c r="P163" s="9"/>
      <c r="S163" s="9" t="str">
        <f t="shared" si="6"/>
        <v>Production</v>
      </c>
      <c r="V163" s="9">
        <f t="shared" si="7"/>
        <v>0</v>
      </c>
    </row>
    <row r="164" spans="16:22" x14ac:dyDescent="0.2">
      <c r="P164" s="9"/>
      <c r="S164" s="9" t="str">
        <f t="shared" si="6"/>
        <v>Production</v>
      </c>
      <c r="V164" s="9">
        <f t="shared" si="7"/>
        <v>0</v>
      </c>
    </row>
    <row r="165" spans="16:22" x14ac:dyDescent="0.2">
      <c r="P165" s="9"/>
      <c r="S165" s="9" t="str">
        <f t="shared" si="6"/>
        <v>Production</v>
      </c>
      <c r="V165" s="9">
        <f t="shared" si="7"/>
        <v>0</v>
      </c>
    </row>
    <row r="166" spans="16:22" x14ac:dyDescent="0.2">
      <c r="P166" s="9"/>
      <c r="S166" s="9" t="str">
        <f t="shared" si="6"/>
        <v>Production</v>
      </c>
      <c r="V166" s="9">
        <f t="shared" si="7"/>
        <v>0</v>
      </c>
    </row>
    <row r="167" spans="16:22" x14ac:dyDescent="0.2">
      <c r="P167" s="9"/>
      <c r="S167" s="9" t="str">
        <f t="shared" si="6"/>
        <v>Production</v>
      </c>
      <c r="V167" s="9">
        <f t="shared" si="7"/>
        <v>0</v>
      </c>
    </row>
    <row r="168" spans="16:22" x14ac:dyDescent="0.2">
      <c r="P168" s="9"/>
      <c r="S168" s="9" t="str">
        <f t="shared" si="6"/>
        <v>Production</v>
      </c>
      <c r="V168" s="9">
        <f t="shared" si="7"/>
        <v>0</v>
      </c>
    </row>
    <row r="169" spans="16:22" x14ac:dyDescent="0.2">
      <c r="P169" s="9"/>
      <c r="S169" s="9" t="str">
        <f t="shared" si="6"/>
        <v>Production</v>
      </c>
      <c r="V169" s="9">
        <f t="shared" si="7"/>
        <v>0</v>
      </c>
    </row>
    <row r="170" spans="16:22" x14ac:dyDescent="0.2">
      <c r="P170" s="9"/>
      <c r="S170" s="9" t="str">
        <f t="shared" si="6"/>
        <v>Production</v>
      </c>
      <c r="V170" s="9">
        <f t="shared" si="7"/>
        <v>0</v>
      </c>
    </row>
    <row r="171" spans="16:22" x14ac:dyDescent="0.2">
      <c r="P171" s="9"/>
      <c r="S171" s="9" t="str">
        <f t="shared" si="6"/>
        <v>Production</v>
      </c>
      <c r="V171" s="9">
        <f t="shared" si="7"/>
        <v>0</v>
      </c>
    </row>
    <row r="172" spans="16:22" x14ac:dyDescent="0.2">
      <c r="P172" s="9"/>
      <c r="S172" s="9" t="str">
        <f t="shared" si="6"/>
        <v>Production</v>
      </c>
      <c r="V172" s="9">
        <f t="shared" si="7"/>
        <v>0</v>
      </c>
    </row>
    <row r="173" spans="16:22" x14ac:dyDescent="0.2">
      <c r="P173" s="9"/>
      <c r="S173" s="9" t="str">
        <f t="shared" si="6"/>
        <v>Production</v>
      </c>
      <c r="V173" s="9">
        <f t="shared" si="7"/>
        <v>0</v>
      </c>
    </row>
    <row r="174" spans="16:22" x14ac:dyDescent="0.2">
      <c r="P174" s="9"/>
      <c r="S174" s="9" t="str">
        <f t="shared" si="6"/>
        <v>Production</v>
      </c>
      <c r="V174" s="9">
        <f t="shared" si="7"/>
        <v>0</v>
      </c>
    </row>
    <row r="175" spans="16:22" x14ac:dyDescent="0.2">
      <c r="P175" s="9"/>
      <c r="S175" s="9" t="str">
        <f t="shared" si="6"/>
        <v>Production</v>
      </c>
      <c r="V175" s="9">
        <f t="shared" si="7"/>
        <v>0</v>
      </c>
    </row>
    <row r="176" spans="16:22" x14ac:dyDescent="0.2">
      <c r="P176" s="9"/>
      <c r="S176" s="9" t="str">
        <f t="shared" si="6"/>
        <v>Production</v>
      </c>
      <c r="V176" s="9">
        <f t="shared" si="7"/>
        <v>0</v>
      </c>
    </row>
    <row r="177" spans="16:22" x14ac:dyDescent="0.2">
      <c r="P177" s="9"/>
      <c r="S177" s="9" t="str">
        <f t="shared" si="6"/>
        <v>Production</v>
      </c>
      <c r="V177" s="9">
        <f t="shared" si="7"/>
        <v>0</v>
      </c>
    </row>
    <row r="178" spans="16:22" x14ac:dyDescent="0.2">
      <c r="P178" s="9"/>
      <c r="S178" s="9" t="str">
        <f t="shared" si="6"/>
        <v>Production</v>
      </c>
      <c r="V178" s="9">
        <f t="shared" si="7"/>
        <v>0</v>
      </c>
    </row>
    <row r="179" spans="16:22" x14ac:dyDescent="0.2">
      <c r="P179" s="9"/>
      <c r="S179" s="9" t="str">
        <f t="shared" si="6"/>
        <v>Production</v>
      </c>
      <c r="V179" s="9">
        <f t="shared" si="7"/>
        <v>0</v>
      </c>
    </row>
    <row r="180" spans="16:22" x14ac:dyDescent="0.2">
      <c r="P180" s="9"/>
      <c r="S180" s="9" t="str">
        <f t="shared" si="6"/>
        <v>Production</v>
      </c>
      <c r="V180" s="9">
        <f t="shared" si="7"/>
        <v>0</v>
      </c>
    </row>
    <row r="181" spans="16:22" x14ac:dyDescent="0.2">
      <c r="P181" s="9"/>
      <c r="S181" s="9" t="str">
        <f t="shared" si="6"/>
        <v>Production</v>
      </c>
      <c r="V181" s="9">
        <f t="shared" si="7"/>
        <v>0</v>
      </c>
    </row>
    <row r="182" spans="16:22" x14ac:dyDescent="0.2">
      <c r="P182" s="9"/>
      <c r="S182" s="9" t="str">
        <f t="shared" si="6"/>
        <v>Production</v>
      </c>
      <c r="V182" s="9">
        <f t="shared" si="7"/>
        <v>0</v>
      </c>
    </row>
    <row r="183" spans="16:22" x14ac:dyDescent="0.2">
      <c r="P183" s="9"/>
      <c r="S183" s="9" t="str">
        <f t="shared" si="6"/>
        <v>Production</v>
      </c>
      <c r="V183" s="9">
        <f t="shared" si="7"/>
        <v>0</v>
      </c>
    </row>
    <row r="184" spans="16:22" x14ac:dyDescent="0.2">
      <c r="P184" s="9"/>
      <c r="S184" s="9" t="str">
        <f t="shared" si="6"/>
        <v>Production</v>
      </c>
      <c r="V184" s="9">
        <f t="shared" si="7"/>
        <v>0</v>
      </c>
    </row>
    <row r="185" spans="16:22" x14ac:dyDescent="0.2">
      <c r="P185" s="9"/>
      <c r="S185" s="9" t="str">
        <f t="shared" si="6"/>
        <v>Production</v>
      </c>
      <c r="V185" s="9">
        <f t="shared" si="7"/>
        <v>0</v>
      </c>
    </row>
    <row r="186" spans="16:22" x14ac:dyDescent="0.2">
      <c r="P186" s="9"/>
      <c r="S186" s="9" t="str">
        <f t="shared" si="6"/>
        <v>Production</v>
      </c>
      <c r="V186" s="9">
        <f t="shared" si="7"/>
        <v>0</v>
      </c>
    </row>
    <row r="187" spans="16:22" x14ac:dyDescent="0.2">
      <c r="P187" s="9"/>
      <c r="S187" s="9" t="str">
        <f t="shared" si="6"/>
        <v>Production</v>
      </c>
      <c r="V187" s="9">
        <f t="shared" si="7"/>
        <v>0</v>
      </c>
    </row>
    <row r="188" spans="16:22" x14ac:dyDescent="0.2">
      <c r="P188" s="9"/>
      <c r="S188" s="9" t="str">
        <f t="shared" si="6"/>
        <v>Production</v>
      </c>
      <c r="V188" s="9">
        <f t="shared" si="7"/>
        <v>0</v>
      </c>
    </row>
    <row r="189" spans="16:22" x14ac:dyDescent="0.2">
      <c r="P189" s="9"/>
      <c r="S189" s="9" t="str">
        <f t="shared" si="6"/>
        <v>Production</v>
      </c>
      <c r="V189" s="9">
        <f t="shared" si="7"/>
        <v>0</v>
      </c>
    </row>
    <row r="190" spans="16:22" x14ac:dyDescent="0.2">
      <c r="P190" s="9"/>
      <c r="S190" s="9" t="str">
        <f t="shared" si="6"/>
        <v>Production</v>
      </c>
      <c r="V190" s="9">
        <f t="shared" si="7"/>
        <v>0</v>
      </c>
    </row>
    <row r="191" spans="16:22" x14ac:dyDescent="0.2">
      <c r="P191" s="9"/>
      <c r="S191" s="9" t="str">
        <f t="shared" si="6"/>
        <v>Production</v>
      </c>
      <c r="V191" s="9">
        <f t="shared" si="7"/>
        <v>0</v>
      </c>
    </row>
    <row r="192" spans="16:22" x14ac:dyDescent="0.2">
      <c r="P192" s="9"/>
      <c r="S192" s="9" t="str">
        <f t="shared" si="6"/>
        <v>Production</v>
      </c>
      <c r="V192" s="9">
        <f t="shared" si="7"/>
        <v>0</v>
      </c>
    </row>
    <row r="193" spans="16:22" x14ac:dyDescent="0.2">
      <c r="P193" s="9"/>
      <c r="S193" s="9" t="str">
        <f t="shared" si="6"/>
        <v>Production</v>
      </c>
      <c r="V193" s="9">
        <f t="shared" si="7"/>
        <v>0</v>
      </c>
    </row>
    <row r="194" spans="16:22" x14ac:dyDescent="0.2">
      <c r="P194" s="9"/>
      <c r="S194" s="9" t="str">
        <f t="shared" si="6"/>
        <v>Production</v>
      </c>
      <c r="V194" s="9">
        <f t="shared" si="7"/>
        <v>0</v>
      </c>
    </row>
    <row r="195" spans="16:22" x14ac:dyDescent="0.2">
      <c r="P195" s="9"/>
      <c r="S195" s="9" t="str">
        <f t="shared" si="6"/>
        <v>Production</v>
      </c>
      <c r="V195" s="9">
        <f t="shared" si="7"/>
        <v>0</v>
      </c>
    </row>
    <row r="196" spans="16:22" x14ac:dyDescent="0.2">
      <c r="P196" s="9"/>
      <c r="S196" s="9" t="str">
        <f t="shared" si="6"/>
        <v>Production</v>
      </c>
      <c r="V196" s="9">
        <f t="shared" si="7"/>
        <v>0</v>
      </c>
    </row>
    <row r="197" spans="16:22" x14ac:dyDescent="0.2">
      <c r="P197" s="9"/>
      <c r="S197" s="9" t="str">
        <f t="shared" si="6"/>
        <v>Production</v>
      </c>
      <c r="V197" s="9">
        <f t="shared" si="7"/>
        <v>0</v>
      </c>
    </row>
    <row r="198" spans="16:22" x14ac:dyDescent="0.2">
      <c r="P198" s="9"/>
      <c r="S198" s="9" t="str">
        <f t="shared" si="6"/>
        <v>Production</v>
      </c>
      <c r="V198" s="9">
        <f t="shared" si="7"/>
        <v>0</v>
      </c>
    </row>
    <row r="199" spans="16:22" x14ac:dyDescent="0.2">
      <c r="P199" s="9"/>
      <c r="S199" s="9" t="str">
        <f t="shared" si="6"/>
        <v>Production</v>
      </c>
      <c r="V199" s="9">
        <f t="shared" si="7"/>
        <v>0</v>
      </c>
    </row>
    <row r="200" spans="16:22" x14ac:dyDescent="0.2">
      <c r="P200" s="9"/>
      <c r="S200" s="9" t="str">
        <f t="shared" si="6"/>
        <v>Production</v>
      </c>
      <c r="V200" s="9">
        <f t="shared" si="7"/>
        <v>0</v>
      </c>
    </row>
    <row r="201" spans="16:22" x14ac:dyDescent="0.2">
      <c r="P201" s="9"/>
      <c r="S201" s="9" t="str">
        <f t="shared" si="6"/>
        <v>Production</v>
      </c>
      <c r="V201" s="9">
        <f t="shared" si="7"/>
        <v>0</v>
      </c>
    </row>
    <row r="202" spans="16:22" x14ac:dyDescent="0.2">
      <c r="P202" s="9"/>
      <c r="S202" s="9" t="str">
        <f t="shared" si="6"/>
        <v>Production</v>
      </c>
      <c r="V202" s="9">
        <f t="shared" si="7"/>
        <v>0</v>
      </c>
    </row>
    <row r="203" spans="16:22" x14ac:dyDescent="0.2">
      <c r="P203" s="9"/>
      <c r="S203" s="9" t="str">
        <f t="shared" si="6"/>
        <v>Production</v>
      </c>
      <c r="V203" s="9">
        <f t="shared" si="7"/>
        <v>0</v>
      </c>
    </row>
    <row r="204" spans="16:22" x14ac:dyDescent="0.2">
      <c r="P204" s="9"/>
      <c r="S204" s="9" t="str">
        <f t="shared" ref="S204:S267" si="8">IF(V204&gt;0,"Consumption","Production")</f>
        <v>Production</v>
      </c>
      <c r="V204" s="9">
        <f t="shared" ref="V204:V267" si="9">SUM(B204:Q204)</f>
        <v>0</v>
      </c>
    </row>
    <row r="205" spans="16:22" x14ac:dyDescent="0.2">
      <c r="P205" s="9"/>
      <c r="S205" s="9" t="str">
        <f t="shared" si="8"/>
        <v>Production</v>
      </c>
      <c r="V205" s="9">
        <f t="shared" si="9"/>
        <v>0</v>
      </c>
    </row>
    <row r="206" spans="16:22" x14ac:dyDescent="0.2">
      <c r="P206" s="9"/>
      <c r="S206" s="9" t="str">
        <f t="shared" si="8"/>
        <v>Production</v>
      </c>
      <c r="V206" s="9">
        <f t="shared" si="9"/>
        <v>0</v>
      </c>
    </row>
    <row r="207" spans="16:22" x14ac:dyDescent="0.2">
      <c r="P207" s="9"/>
      <c r="S207" s="9" t="str">
        <f t="shared" si="8"/>
        <v>Production</v>
      </c>
      <c r="V207" s="9">
        <f t="shared" si="9"/>
        <v>0</v>
      </c>
    </row>
    <row r="208" spans="16:22" x14ac:dyDescent="0.2">
      <c r="P208" s="9"/>
      <c r="S208" s="9" t="str">
        <f t="shared" si="8"/>
        <v>Production</v>
      </c>
      <c r="V208" s="9">
        <f t="shared" si="9"/>
        <v>0</v>
      </c>
    </row>
    <row r="209" spans="16:22" x14ac:dyDescent="0.2">
      <c r="P209" s="9"/>
      <c r="S209" s="9" t="str">
        <f t="shared" si="8"/>
        <v>Production</v>
      </c>
      <c r="V209" s="9">
        <f t="shared" si="9"/>
        <v>0</v>
      </c>
    </row>
    <row r="210" spans="16:22" x14ac:dyDescent="0.2">
      <c r="P210" s="9"/>
      <c r="S210" s="9" t="str">
        <f t="shared" si="8"/>
        <v>Production</v>
      </c>
      <c r="V210" s="9">
        <f t="shared" si="9"/>
        <v>0</v>
      </c>
    </row>
    <row r="211" spans="16:22" x14ac:dyDescent="0.2">
      <c r="P211" s="9"/>
      <c r="S211" s="9" t="str">
        <f t="shared" si="8"/>
        <v>Production</v>
      </c>
      <c r="V211" s="9">
        <f t="shared" si="9"/>
        <v>0</v>
      </c>
    </row>
    <row r="212" spans="16:22" x14ac:dyDescent="0.2">
      <c r="P212" s="9"/>
      <c r="S212" s="9" t="str">
        <f t="shared" si="8"/>
        <v>Production</v>
      </c>
      <c r="V212" s="9">
        <f t="shared" si="9"/>
        <v>0</v>
      </c>
    </row>
    <row r="213" spans="16:22" x14ac:dyDescent="0.2">
      <c r="P213" s="9"/>
      <c r="S213" s="9" t="str">
        <f t="shared" si="8"/>
        <v>Production</v>
      </c>
      <c r="V213" s="9">
        <f t="shared" si="9"/>
        <v>0</v>
      </c>
    </row>
    <row r="214" spans="16:22" x14ac:dyDescent="0.2">
      <c r="P214" s="9"/>
      <c r="S214" s="9" t="str">
        <f t="shared" si="8"/>
        <v>Production</v>
      </c>
      <c r="V214" s="9">
        <f t="shared" si="9"/>
        <v>0</v>
      </c>
    </row>
    <row r="215" spans="16:22" x14ac:dyDescent="0.2">
      <c r="P215" s="9"/>
      <c r="S215" s="9" t="str">
        <f t="shared" si="8"/>
        <v>Production</v>
      </c>
      <c r="V215" s="9">
        <f t="shared" si="9"/>
        <v>0</v>
      </c>
    </row>
    <row r="216" spans="16:22" x14ac:dyDescent="0.2">
      <c r="P216" s="9"/>
      <c r="S216" s="9" t="str">
        <f t="shared" si="8"/>
        <v>Production</v>
      </c>
      <c r="V216" s="9">
        <f t="shared" si="9"/>
        <v>0</v>
      </c>
    </row>
    <row r="217" spans="16:22" x14ac:dyDescent="0.2">
      <c r="P217" s="9"/>
      <c r="S217" s="9" t="str">
        <f t="shared" si="8"/>
        <v>Production</v>
      </c>
      <c r="V217" s="9">
        <f t="shared" si="9"/>
        <v>0</v>
      </c>
    </row>
    <row r="218" spans="16:22" x14ac:dyDescent="0.2">
      <c r="P218" s="9"/>
      <c r="S218" s="9" t="str">
        <f t="shared" si="8"/>
        <v>Production</v>
      </c>
      <c r="V218" s="9">
        <f t="shared" si="9"/>
        <v>0</v>
      </c>
    </row>
    <row r="219" spans="16:22" x14ac:dyDescent="0.2">
      <c r="P219" s="9"/>
      <c r="S219" s="9" t="str">
        <f t="shared" si="8"/>
        <v>Production</v>
      </c>
      <c r="V219" s="9">
        <f t="shared" si="9"/>
        <v>0</v>
      </c>
    </row>
    <row r="220" spans="16:22" x14ac:dyDescent="0.2">
      <c r="P220" s="9"/>
      <c r="S220" s="9" t="str">
        <f t="shared" si="8"/>
        <v>Production</v>
      </c>
      <c r="V220" s="9">
        <f t="shared" si="9"/>
        <v>0</v>
      </c>
    </row>
    <row r="221" spans="16:22" x14ac:dyDescent="0.2">
      <c r="P221" s="9"/>
      <c r="S221" s="9" t="str">
        <f t="shared" si="8"/>
        <v>Production</v>
      </c>
      <c r="V221" s="9">
        <f t="shared" si="9"/>
        <v>0</v>
      </c>
    </row>
    <row r="222" spans="16:22" x14ac:dyDescent="0.2">
      <c r="P222" s="9"/>
      <c r="S222" s="9" t="str">
        <f t="shared" si="8"/>
        <v>Production</v>
      </c>
      <c r="V222" s="9">
        <f t="shared" si="9"/>
        <v>0</v>
      </c>
    </row>
    <row r="223" spans="16:22" x14ac:dyDescent="0.2">
      <c r="P223" s="9"/>
      <c r="S223" s="9" t="str">
        <f t="shared" si="8"/>
        <v>Production</v>
      </c>
      <c r="V223" s="9">
        <f t="shared" si="9"/>
        <v>0</v>
      </c>
    </row>
    <row r="224" spans="16:22" x14ac:dyDescent="0.2">
      <c r="P224" s="9"/>
      <c r="S224" s="9" t="str">
        <f t="shared" si="8"/>
        <v>Production</v>
      </c>
      <c r="V224" s="9">
        <f t="shared" si="9"/>
        <v>0</v>
      </c>
    </row>
    <row r="225" spans="16:22" x14ac:dyDescent="0.2">
      <c r="P225" s="9"/>
      <c r="S225" s="9" t="str">
        <f t="shared" si="8"/>
        <v>Production</v>
      </c>
      <c r="V225" s="9">
        <f t="shared" si="9"/>
        <v>0</v>
      </c>
    </row>
    <row r="226" spans="16:22" x14ac:dyDescent="0.2">
      <c r="S226" s="9" t="str">
        <f t="shared" si="8"/>
        <v>Production</v>
      </c>
      <c r="V226" s="9">
        <f t="shared" si="9"/>
        <v>0</v>
      </c>
    </row>
    <row r="227" spans="16:22" x14ac:dyDescent="0.2">
      <c r="S227" s="9" t="str">
        <f t="shared" si="8"/>
        <v>Production</v>
      </c>
      <c r="V227" s="9">
        <f t="shared" si="9"/>
        <v>0</v>
      </c>
    </row>
    <row r="228" spans="16:22" x14ac:dyDescent="0.2">
      <c r="S228" s="9" t="str">
        <f t="shared" si="8"/>
        <v>Production</v>
      </c>
      <c r="V228" s="9">
        <f t="shared" si="9"/>
        <v>0</v>
      </c>
    </row>
    <row r="229" spans="16:22" x14ac:dyDescent="0.2">
      <c r="S229" s="9" t="str">
        <f t="shared" si="8"/>
        <v>Production</v>
      </c>
      <c r="V229" s="9">
        <f t="shared" si="9"/>
        <v>0</v>
      </c>
    </row>
    <row r="230" spans="16:22" x14ac:dyDescent="0.2">
      <c r="S230" s="9" t="str">
        <f t="shared" si="8"/>
        <v>Production</v>
      </c>
      <c r="V230" s="9">
        <f t="shared" si="9"/>
        <v>0</v>
      </c>
    </row>
    <row r="231" spans="16:22" x14ac:dyDescent="0.2">
      <c r="S231" s="9" t="str">
        <f t="shared" si="8"/>
        <v>Production</v>
      </c>
      <c r="V231" s="9">
        <f t="shared" si="9"/>
        <v>0</v>
      </c>
    </row>
    <row r="232" spans="16:22" x14ac:dyDescent="0.2">
      <c r="S232" s="9" t="str">
        <f t="shared" si="8"/>
        <v>Production</v>
      </c>
      <c r="V232" s="9">
        <f t="shared" si="9"/>
        <v>0</v>
      </c>
    </row>
    <row r="233" spans="16:22" x14ac:dyDescent="0.2">
      <c r="S233" s="9" t="str">
        <f t="shared" si="8"/>
        <v>Production</v>
      </c>
      <c r="V233" s="9">
        <f t="shared" si="9"/>
        <v>0</v>
      </c>
    </row>
    <row r="234" spans="16:22" x14ac:dyDescent="0.2">
      <c r="S234" s="9" t="str">
        <f t="shared" si="8"/>
        <v>Production</v>
      </c>
      <c r="V234" s="9">
        <f t="shared" si="9"/>
        <v>0</v>
      </c>
    </row>
    <row r="235" spans="16:22" x14ac:dyDescent="0.2">
      <c r="S235" s="9" t="str">
        <f t="shared" si="8"/>
        <v>Production</v>
      </c>
      <c r="V235" s="9">
        <f t="shared" si="9"/>
        <v>0</v>
      </c>
    </row>
    <row r="236" spans="16:22" x14ac:dyDescent="0.2">
      <c r="S236" s="9" t="str">
        <f t="shared" si="8"/>
        <v>Production</v>
      </c>
      <c r="V236" s="9">
        <f t="shared" si="9"/>
        <v>0</v>
      </c>
    </row>
    <row r="237" spans="16:22" x14ac:dyDescent="0.2">
      <c r="S237" s="9" t="str">
        <f t="shared" si="8"/>
        <v>Production</v>
      </c>
      <c r="V237" s="9">
        <f t="shared" si="9"/>
        <v>0</v>
      </c>
    </row>
    <row r="238" spans="16:22" x14ac:dyDescent="0.2">
      <c r="S238" s="9" t="str">
        <f t="shared" si="8"/>
        <v>Production</v>
      </c>
      <c r="V238" s="9">
        <f t="shared" si="9"/>
        <v>0</v>
      </c>
    </row>
    <row r="239" spans="16:22" x14ac:dyDescent="0.2">
      <c r="S239" s="9" t="str">
        <f t="shared" si="8"/>
        <v>Production</v>
      </c>
      <c r="V239" s="9">
        <f t="shared" si="9"/>
        <v>0</v>
      </c>
    </row>
    <row r="240" spans="16:22" x14ac:dyDescent="0.2">
      <c r="S240" s="9" t="str">
        <f t="shared" si="8"/>
        <v>Production</v>
      </c>
      <c r="V240" s="9">
        <f t="shared" si="9"/>
        <v>0</v>
      </c>
    </row>
    <row r="241" spans="19:22" x14ac:dyDescent="0.2">
      <c r="S241" s="9" t="str">
        <f t="shared" si="8"/>
        <v>Production</v>
      </c>
      <c r="V241" s="9">
        <f t="shared" si="9"/>
        <v>0</v>
      </c>
    </row>
    <row r="242" spans="19:22" x14ac:dyDescent="0.2">
      <c r="S242" s="9" t="str">
        <f t="shared" si="8"/>
        <v>Production</v>
      </c>
      <c r="V242" s="9">
        <f t="shared" si="9"/>
        <v>0</v>
      </c>
    </row>
    <row r="243" spans="19:22" x14ac:dyDescent="0.2">
      <c r="S243" s="9" t="str">
        <f t="shared" si="8"/>
        <v>Production</v>
      </c>
      <c r="V243" s="9">
        <f t="shared" si="9"/>
        <v>0</v>
      </c>
    </row>
    <row r="244" spans="19:22" x14ac:dyDescent="0.2">
      <c r="S244" s="9" t="str">
        <f t="shared" si="8"/>
        <v>Production</v>
      </c>
      <c r="V244" s="9">
        <f t="shared" si="9"/>
        <v>0</v>
      </c>
    </row>
    <row r="245" spans="19:22" x14ac:dyDescent="0.2">
      <c r="S245" s="9" t="str">
        <f t="shared" si="8"/>
        <v>Production</v>
      </c>
      <c r="V245" s="9">
        <f t="shared" si="9"/>
        <v>0</v>
      </c>
    </row>
    <row r="246" spans="19:22" x14ac:dyDescent="0.2">
      <c r="S246" s="9" t="str">
        <f t="shared" si="8"/>
        <v>Production</v>
      </c>
      <c r="V246" s="9">
        <f t="shared" si="9"/>
        <v>0</v>
      </c>
    </row>
    <row r="247" spans="19:22" x14ac:dyDescent="0.2">
      <c r="S247" s="9" t="str">
        <f t="shared" si="8"/>
        <v>Production</v>
      </c>
      <c r="V247" s="9">
        <f t="shared" si="9"/>
        <v>0</v>
      </c>
    </row>
    <row r="248" spans="19:22" x14ac:dyDescent="0.2">
      <c r="S248" s="9" t="str">
        <f t="shared" si="8"/>
        <v>Production</v>
      </c>
      <c r="V248" s="9">
        <f t="shared" si="9"/>
        <v>0</v>
      </c>
    </row>
    <row r="249" spans="19:22" x14ac:dyDescent="0.2">
      <c r="S249" s="9" t="str">
        <f t="shared" si="8"/>
        <v>Production</v>
      </c>
      <c r="V249" s="9">
        <f t="shared" si="9"/>
        <v>0</v>
      </c>
    </row>
    <row r="250" spans="19:22" x14ac:dyDescent="0.2">
      <c r="S250" s="9" t="str">
        <f t="shared" si="8"/>
        <v>Production</v>
      </c>
      <c r="V250" s="9">
        <f t="shared" si="9"/>
        <v>0</v>
      </c>
    </row>
    <row r="251" spans="19:22" x14ac:dyDescent="0.2">
      <c r="S251" s="9" t="str">
        <f t="shared" si="8"/>
        <v>Production</v>
      </c>
      <c r="V251" s="9">
        <f t="shared" si="9"/>
        <v>0</v>
      </c>
    </row>
    <row r="252" spans="19:22" x14ac:dyDescent="0.2">
      <c r="S252" s="9" t="str">
        <f t="shared" si="8"/>
        <v>Production</v>
      </c>
      <c r="V252" s="9">
        <f t="shared" si="9"/>
        <v>0</v>
      </c>
    </row>
    <row r="253" spans="19:22" x14ac:dyDescent="0.2">
      <c r="S253" s="9" t="str">
        <f t="shared" si="8"/>
        <v>Production</v>
      </c>
      <c r="V253" s="9">
        <f t="shared" si="9"/>
        <v>0</v>
      </c>
    </row>
    <row r="254" spans="19:22" x14ac:dyDescent="0.2">
      <c r="S254" s="9" t="str">
        <f t="shared" si="8"/>
        <v>Production</v>
      </c>
      <c r="V254" s="9">
        <f t="shared" si="9"/>
        <v>0</v>
      </c>
    </row>
    <row r="255" spans="19:22" x14ac:dyDescent="0.2">
      <c r="S255" s="9" t="str">
        <f t="shared" si="8"/>
        <v>Production</v>
      </c>
      <c r="V255" s="9">
        <f t="shared" si="9"/>
        <v>0</v>
      </c>
    </row>
    <row r="256" spans="19:22" x14ac:dyDescent="0.2">
      <c r="S256" s="9" t="str">
        <f t="shared" si="8"/>
        <v>Production</v>
      </c>
      <c r="V256" s="9">
        <f t="shared" si="9"/>
        <v>0</v>
      </c>
    </row>
    <row r="257" spans="19:22" x14ac:dyDescent="0.2">
      <c r="S257" s="9" t="str">
        <f t="shared" si="8"/>
        <v>Production</v>
      </c>
      <c r="V257" s="9">
        <f t="shared" si="9"/>
        <v>0</v>
      </c>
    </row>
    <row r="258" spans="19:22" x14ac:dyDescent="0.2">
      <c r="S258" s="9" t="str">
        <f t="shared" si="8"/>
        <v>Production</v>
      </c>
      <c r="V258" s="9">
        <f t="shared" si="9"/>
        <v>0</v>
      </c>
    </row>
    <row r="259" spans="19:22" x14ac:dyDescent="0.2">
      <c r="S259" s="9" t="str">
        <f t="shared" si="8"/>
        <v>Production</v>
      </c>
      <c r="V259" s="9">
        <f t="shared" si="9"/>
        <v>0</v>
      </c>
    </row>
    <row r="260" spans="19:22" x14ac:dyDescent="0.2">
      <c r="S260" s="9" t="str">
        <f t="shared" si="8"/>
        <v>Production</v>
      </c>
      <c r="V260" s="9">
        <f t="shared" si="9"/>
        <v>0</v>
      </c>
    </row>
    <row r="261" spans="19:22" x14ac:dyDescent="0.2">
      <c r="S261" s="9" t="str">
        <f t="shared" si="8"/>
        <v>Production</v>
      </c>
      <c r="V261" s="9">
        <f t="shared" si="9"/>
        <v>0</v>
      </c>
    </row>
    <row r="262" spans="19:22" x14ac:dyDescent="0.2">
      <c r="S262" s="9" t="str">
        <f t="shared" si="8"/>
        <v>Production</v>
      </c>
      <c r="V262" s="9">
        <f t="shared" si="9"/>
        <v>0</v>
      </c>
    </row>
    <row r="263" spans="19:22" x14ac:dyDescent="0.2">
      <c r="S263" s="9" t="str">
        <f t="shared" si="8"/>
        <v>Production</v>
      </c>
      <c r="V263" s="9">
        <f t="shared" si="9"/>
        <v>0</v>
      </c>
    </row>
    <row r="264" spans="19:22" x14ac:dyDescent="0.2">
      <c r="S264" s="9" t="str">
        <f t="shared" si="8"/>
        <v>Production</v>
      </c>
      <c r="V264" s="9">
        <f t="shared" si="9"/>
        <v>0</v>
      </c>
    </row>
    <row r="265" spans="19:22" x14ac:dyDescent="0.2">
      <c r="S265" s="9" t="str">
        <f t="shared" si="8"/>
        <v>Production</v>
      </c>
      <c r="V265" s="9">
        <f t="shared" si="9"/>
        <v>0</v>
      </c>
    </row>
    <row r="266" spans="19:22" x14ac:dyDescent="0.2">
      <c r="S266" s="9" t="str">
        <f t="shared" si="8"/>
        <v>Production</v>
      </c>
      <c r="V266" s="9">
        <f t="shared" si="9"/>
        <v>0</v>
      </c>
    </row>
    <row r="267" spans="19:22" x14ac:dyDescent="0.2">
      <c r="S267" s="9" t="str">
        <f t="shared" si="8"/>
        <v>Production</v>
      </c>
      <c r="V267" s="9">
        <f t="shared" si="9"/>
        <v>0</v>
      </c>
    </row>
    <row r="268" spans="19:22" x14ac:dyDescent="0.2">
      <c r="S268" s="9" t="str">
        <f t="shared" ref="S268:S300" si="10">IF(V268&gt;0,"Consumption","Production")</f>
        <v>Production</v>
      </c>
      <c r="V268" s="9">
        <f t="shared" ref="V268:V300" si="11">SUM(B268:Q268)</f>
        <v>0</v>
      </c>
    </row>
    <row r="269" spans="19:22" x14ac:dyDescent="0.2">
      <c r="S269" s="9" t="str">
        <f t="shared" si="10"/>
        <v>Production</v>
      </c>
      <c r="V269" s="9">
        <f t="shared" si="11"/>
        <v>0</v>
      </c>
    </row>
    <row r="270" spans="19:22" x14ac:dyDescent="0.2">
      <c r="S270" s="9" t="str">
        <f t="shared" si="10"/>
        <v>Production</v>
      </c>
      <c r="V270" s="9">
        <f t="shared" si="11"/>
        <v>0</v>
      </c>
    </row>
    <row r="271" spans="19:22" x14ac:dyDescent="0.2">
      <c r="S271" s="9" t="str">
        <f t="shared" si="10"/>
        <v>Production</v>
      </c>
      <c r="V271" s="9">
        <f t="shared" si="11"/>
        <v>0</v>
      </c>
    </row>
    <row r="272" spans="19:22" x14ac:dyDescent="0.2">
      <c r="S272" s="9" t="str">
        <f t="shared" si="10"/>
        <v>Production</v>
      </c>
      <c r="V272" s="9">
        <f t="shared" si="11"/>
        <v>0</v>
      </c>
    </row>
    <row r="273" spans="19:22" x14ac:dyDescent="0.2">
      <c r="S273" s="9" t="str">
        <f t="shared" si="10"/>
        <v>Production</v>
      </c>
      <c r="V273" s="9">
        <f t="shared" si="11"/>
        <v>0</v>
      </c>
    </row>
    <row r="274" spans="19:22" x14ac:dyDescent="0.2">
      <c r="S274" s="9" t="str">
        <f t="shared" si="10"/>
        <v>Production</v>
      </c>
      <c r="V274" s="9">
        <f t="shared" si="11"/>
        <v>0</v>
      </c>
    </row>
    <row r="275" spans="19:22" x14ac:dyDescent="0.2">
      <c r="S275" s="9" t="str">
        <f t="shared" si="10"/>
        <v>Production</v>
      </c>
      <c r="V275" s="9">
        <f t="shared" si="11"/>
        <v>0</v>
      </c>
    </row>
    <row r="276" spans="19:22" x14ac:dyDescent="0.2">
      <c r="S276" s="9" t="str">
        <f t="shared" si="10"/>
        <v>Production</v>
      </c>
      <c r="V276" s="9">
        <f t="shared" si="11"/>
        <v>0</v>
      </c>
    </row>
    <row r="277" spans="19:22" x14ac:dyDescent="0.2">
      <c r="S277" s="9" t="str">
        <f t="shared" si="10"/>
        <v>Production</v>
      </c>
      <c r="V277" s="9">
        <f t="shared" si="11"/>
        <v>0</v>
      </c>
    </row>
    <row r="278" spans="19:22" x14ac:dyDescent="0.2">
      <c r="S278" s="9" t="str">
        <f t="shared" si="10"/>
        <v>Production</v>
      </c>
      <c r="V278" s="9">
        <f t="shared" si="11"/>
        <v>0</v>
      </c>
    </row>
    <row r="279" spans="19:22" x14ac:dyDescent="0.2">
      <c r="S279" s="9" t="str">
        <f t="shared" si="10"/>
        <v>Production</v>
      </c>
      <c r="V279" s="9">
        <f t="shared" si="11"/>
        <v>0</v>
      </c>
    </row>
    <row r="280" spans="19:22" x14ac:dyDescent="0.2">
      <c r="S280" s="9" t="str">
        <f t="shared" si="10"/>
        <v>Production</v>
      </c>
      <c r="V280" s="9">
        <f t="shared" si="11"/>
        <v>0</v>
      </c>
    </row>
    <row r="281" spans="19:22" x14ac:dyDescent="0.2">
      <c r="S281" s="9" t="str">
        <f t="shared" si="10"/>
        <v>Production</v>
      </c>
      <c r="V281" s="9">
        <f t="shared" si="11"/>
        <v>0</v>
      </c>
    </row>
    <row r="282" spans="19:22" x14ac:dyDescent="0.2">
      <c r="S282" s="9" t="str">
        <f t="shared" si="10"/>
        <v>Production</v>
      </c>
      <c r="V282" s="9">
        <f t="shared" si="11"/>
        <v>0</v>
      </c>
    </row>
    <row r="283" spans="19:22" x14ac:dyDescent="0.2">
      <c r="S283" s="9" t="str">
        <f t="shared" si="10"/>
        <v>Production</v>
      </c>
      <c r="V283" s="9">
        <f t="shared" si="11"/>
        <v>0</v>
      </c>
    </row>
    <row r="284" spans="19:22" x14ac:dyDescent="0.2">
      <c r="S284" s="9" t="str">
        <f t="shared" si="10"/>
        <v>Production</v>
      </c>
      <c r="V284" s="9">
        <f t="shared" si="11"/>
        <v>0</v>
      </c>
    </row>
    <row r="285" spans="19:22" x14ac:dyDescent="0.2">
      <c r="S285" s="9" t="str">
        <f t="shared" si="10"/>
        <v>Production</v>
      </c>
      <c r="V285" s="9">
        <f t="shared" si="11"/>
        <v>0</v>
      </c>
    </row>
    <row r="286" spans="19:22" x14ac:dyDescent="0.2">
      <c r="S286" s="9" t="str">
        <f t="shared" si="10"/>
        <v>Production</v>
      </c>
      <c r="V286" s="9">
        <f t="shared" si="11"/>
        <v>0</v>
      </c>
    </row>
    <row r="287" spans="19:22" x14ac:dyDescent="0.2">
      <c r="S287" s="9" t="str">
        <f t="shared" si="10"/>
        <v>Production</v>
      </c>
      <c r="V287" s="9">
        <f t="shared" si="11"/>
        <v>0</v>
      </c>
    </row>
    <row r="288" spans="19:22" x14ac:dyDescent="0.2">
      <c r="S288" s="9" t="str">
        <f t="shared" si="10"/>
        <v>Production</v>
      </c>
      <c r="V288" s="9">
        <f t="shared" si="11"/>
        <v>0</v>
      </c>
    </row>
    <row r="289" spans="19:22" x14ac:dyDescent="0.2">
      <c r="S289" s="9" t="str">
        <f t="shared" si="10"/>
        <v>Production</v>
      </c>
      <c r="V289" s="9">
        <f t="shared" si="11"/>
        <v>0</v>
      </c>
    </row>
    <row r="290" spans="19:22" x14ac:dyDescent="0.2">
      <c r="S290" s="9" t="str">
        <f t="shared" si="10"/>
        <v>Production</v>
      </c>
      <c r="V290" s="9">
        <f t="shared" si="11"/>
        <v>0</v>
      </c>
    </row>
    <row r="291" spans="19:22" x14ac:dyDescent="0.2">
      <c r="S291" s="9" t="str">
        <f t="shared" si="10"/>
        <v>Production</v>
      </c>
      <c r="V291" s="9">
        <f t="shared" si="11"/>
        <v>0</v>
      </c>
    </row>
    <row r="292" spans="19:22" x14ac:dyDescent="0.2">
      <c r="S292" s="9" t="str">
        <f t="shared" si="10"/>
        <v>Production</v>
      </c>
      <c r="V292" s="9">
        <f t="shared" si="11"/>
        <v>0</v>
      </c>
    </row>
    <row r="293" spans="19:22" x14ac:dyDescent="0.2">
      <c r="S293" s="9" t="str">
        <f t="shared" si="10"/>
        <v>Production</v>
      </c>
      <c r="V293" s="9">
        <f t="shared" si="11"/>
        <v>0</v>
      </c>
    </row>
    <row r="294" spans="19:22" x14ac:dyDescent="0.2">
      <c r="S294" s="9" t="str">
        <f t="shared" si="10"/>
        <v>Production</v>
      </c>
      <c r="V294" s="9">
        <f t="shared" si="11"/>
        <v>0</v>
      </c>
    </row>
    <row r="295" spans="19:22" x14ac:dyDescent="0.2">
      <c r="S295" s="9" t="str">
        <f t="shared" si="10"/>
        <v>Production</v>
      </c>
      <c r="V295" s="9">
        <f t="shared" si="11"/>
        <v>0</v>
      </c>
    </row>
    <row r="296" spans="19:22" x14ac:dyDescent="0.2">
      <c r="S296" s="9" t="str">
        <f t="shared" si="10"/>
        <v>Production</v>
      </c>
      <c r="V296" s="9">
        <f t="shared" si="11"/>
        <v>0</v>
      </c>
    </row>
    <row r="297" spans="19:22" x14ac:dyDescent="0.2">
      <c r="S297" s="9" t="str">
        <f t="shared" si="10"/>
        <v>Production</v>
      </c>
      <c r="V297" s="9">
        <f t="shared" si="11"/>
        <v>0</v>
      </c>
    </row>
    <row r="298" spans="19:22" x14ac:dyDescent="0.2">
      <c r="S298" s="9" t="str">
        <f t="shared" si="10"/>
        <v>Production</v>
      </c>
      <c r="V298" s="9">
        <f t="shared" si="11"/>
        <v>0</v>
      </c>
    </row>
    <row r="299" spans="19:22" x14ac:dyDescent="0.2">
      <c r="S299" s="9" t="str">
        <f t="shared" si="10"/>
        <v>Production</v>
      </c>
      <c r="V299" s="9">
        <f t="shared" si="11"/>
        <v>0</v>
      </c>
    </row>
    <row r="300" spans="19:22" x14ac:dyDescent="0.2">
      <c r="S300" s="9" t="str">
        <f t="shared" si="10"/>
        <v>Production</v>
      </c>
      <c r="V300" s="9">
        <f t="shared" si="11"/>
        <v>0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08B62-B48A-4DB1-B8C9-ABE4A021DCBE}">
  <sheetPr>
    <tabColor rgb="FF92D050"/>
  </sheetPr>
  <dimension ref="A2:AA536"/>
  <sheetViews>
    <sheetView workbookViewId="0">
      <selection activeCell="A2" sqref="A2:G2"/>
    </sheetView>
  </sheetViews>
  <sheetFormatPr baseColWidth="10" defaultColWidth="8.83203125" defaultRowHeight="15" x14ac:dyDescent="0.2"/>
  <cols>
    <col min="1" max="1" width="70" bestFit="1" customWidth="1"/>
    <col min="2" max="3" width="11.6640625" style="12" bestFit="1" customWidth="1"/>
    <col min="4" max="4" width="22.33203125" style="12" bestFit="1" customWidth="1"/>
    <col min="5" max="5" width="14.5" style="12" bestFit="1" customWidth="1"/>
    <col min="6" max="6" width="7" style="12" bestFit="1" customWidth="1"/>
    <col min="7" max="7" width="22.5" style="12" bestFit="1" customWidth="1"/>
    <col min="8" max="9" width="9.33203125" style="12"/>
    <col min="10" max="10" width="19.33203125" style="12" customWidth="1"/>
    <col min="11" max="22" width="9.33203125" style="12"/>
    <col min="23" max="27" width="9.33203125" style="6"/>
  </cols>
  <sheetData>
    <row r="2" spans="1:22" x14ac:dyDescent="0.2">
      <c r="A2" s="8" t="s">
        <v>67</v>
      </c>
      <c r="B2" s="69"/>
      <c r="C2" s="13"/>
      <c r="D2" s="13"/>
      <c r="E2" s="13"/>
      <c r="F2" s="13"/>
      <c r="G2" s="13"/>
    </row>
    <row r="4" spans="1:22" x14ac:dyDescent="0.2">
      <c r="A4" s="66" t="s">
        <v>9408</v>
      </c>
      <c r="B4" s="67" t="s">
        <v>8145</v>
      </c>
      <c r="C4" s="67" t="s">
        <v>498</v>
      </c>
      <c r="D4" s="67"/>
      <c r="E4" s="67"/>
      <c r="F4" s="67"/>
      <c r="G4" s="67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</row>
    <row r="5" spans="1:22" x14ac:dyDescent="0.2">
      <c r="A5" s="66" t="s">
        <v>10</v>
      </c>
      <c r="B5" s="67"/>
      <c r="C5" s="67"/>
      <c r="D5" s="67"/>
      <c r="E5" s="67"/>
      <c r="F5" s="67"/>
      <c r="G5" s="67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</row>
    <row r="6" spans="1:22" x14ac:dyDescent="0.2">
      <c r="A6" t="s">
        <v>8559</v>
      </c>
      <c r="C6" s="12">
        <v>1472.338137</v>
      </c>
    </row>
    <row r="7" spans="1:22" x14ac:dyDescent="0.2">
      <c r="A7" t="s">
        <v>9139</v>
      </c>
      <c r="C7" s="12">
        <v>3.006861691E-6</v>
      </c>
    </row>
    <row r="8" spans="1:22" x14ac:dyDescent="0.2">
      <c r="A8" t="s">
        <v>102</v>
      </c>
      <c r="C8" s="12">
        <v>1.4809979139999999E-6</v>
      </c>
    </row>
    <row r="9" spans="1:22" x14ac:dyDescent="0.2">
      <c r="A9" t="s">
        <v>9142</v>
      </c>
      <c r="C9" s="12">
        <v>2.3868860390000002E-5</v>
      </c>
    </row>
    <row r="10" spans="1:22" x14ac:dyDescent="0.2">
      <c r="A10" t="s">
        <v>8734</v>
      </c>
      <c r="C10" s="12">
        <v>2.765691298E-6</v>
      </c>
    </row>
    <row r="11" spans="1:22" x14ac:dyDescent="0.2">
      <c r="A11" t="s">
        <v>455</v>
      </c>
      <c r="C11" s="12">
        <v>9.8301052779999996</v>
      </c>
    </row>
    <row r="12" spans="1:22" x14ac:dyDescent="0.2">
      <c r="A12" t="s">
        <v>9144</v>
      </c>
      <c r="C12" s="12">
        <v>1.1742871559999999E-7</v>
      </c>
    </row>
    <row r="13" spans="1:22" x14ac:dyDescent="0.2">
      <c r="A13" t="s">
        <v>8685</v>
      </c>
      <c r="C13" s="12">
        <v>12.00373392</v>
      </c>
    </row>
    <row r="14" spans="1:22" x14ac:dyDescent="0.2">
      <c r="A14" t="s">
        <v>8458</v>
      </c>
      <c r="C14" s="12">
        <v>1.418351679E-2</v>
      </c>
    </row>
    <row r="15" spans="1:22" x14ac:dyDescent="0.2">
      <c r="A15" t="s">
        <v>8736</v>
      </c>
      <c r="C15" s="12">
        <v>2.4020965489999999E-6</v>
      </c>
    </row>
    <row r="16" spans="1:22" x14ac:dyDescent="0.2">
      <c r="A16" t="s">
        <v>8459</v>
      </c>
      <c r="C16" s="12">
        <v>4.9308666120000003E-4</v>
      </c>
    </row>
    <row r="17" spans="1:3" x14ac:dyDescent="0.2">
      <c r="A17" t="s">
        <v>8460</v>
      </c>
      <c r="C17" s="12">
        <v>80.781017090000006</v>
      </c>
    </row>
    <row r="18" spans="1:3" x14ac:dyDescent="0.2">
      <c r="A18" t="s">
        <v>9146</v>
      </c>
      <c r="C18" s="12">
        <v>5.8235096479999999E-7</v>
      </c>
    </row>
    <row r="19" spans="1:3" x14ac:dyDescent="0.2">
      <c r="A19" t="s">
        <v>8737</v>
      </c>
      <c r="C19" s="12">
        <v>94.5783962</v>
      </c>
    </row>
    <row r="20" spans="1:3" x14ac:dyDescent="0.2">
      <c r="A20" t="s">
        <v>8461</v>
      </c>
      <c r="C20" s="12">
        <v>6.902990899E-2</v>
      </c>
    </row>
    <row r="21" spans="1:3" x14ac:dyDescent="0.2">
      <c r="A21" t="s">
        <v>8462</v>
      </c>
      <c r="C21" s="12">
        <v>1146.9933980000001</v>
      </c>
    </row>
    <row r="22" spans="1:3" x14ac:dyDescent="0.2">
      <c r="A22" t="s">
        <v>8463</v>
      </c>
      <c r="C22" s="12">
        <v>182.12416039999999</v>
      </c>
    </row>
    <row r="23" spans="1:3" x14ac:dyDescent="0.2">
      <c r="A23" t="s">
        <v>8464</v>
      </c>
      <c r="C23" s="12">
        <v>2.114690838</v>
      </c>
    </row>
    <row r="24" spans="1:3" x14ac:dyDescent="0.2">
      <c r="A24" t="s">
        <v>8465</v>
      </c>
      <c r="C24" s="12">
        <v>15.190970760000001</v>
      </c>
    </row>
    <row r="25" spans="1:3" x14ac:dyDescent="0.2">
      <c r="A25" t="s">
        <v>9147</v>
      </c>
      <c r="C25" s="12">
        <v>1.3327187480000001E-4</v>
      </c>
    </row>
    <row r="26" spans="1:3" x14ac:dyDescent="0.2">
      <c r="A26" t="s">
        <v>8738</v>
      </c>
      <c r="C26" s="12">
        <v>3.5592247379999999E-4</v>
      </c>
    </row>
    <row r="27" spans="1:3" x14ac:dyDescent="0.2">
      <c r="A27" t="s">
        <v>8614</v>
      </c>
      <c r="C27" s="12">
        <v>1.4707120949999999E-3</v>
      </c>
    </row>
    <row r="28" spans="1:3" x14ac:dyDescent="0.2">
      <c r="A28" t="s">
        <v>8560</v>
      </c>
      <c r="C28" s="12">
        <v>11.714816669999999</v>
      </c>
    </row>
    <row r="29" spans="1:3" x14ac:dyDescent="0.2">
      <c r="A29" t="s">
        <v>8561</v>
      </c>
      <c r="C29" s="12">
        <v>2.2677443390000001</v>
      </c>
    </row>
    <row r="30" spans="1:3" x14ac:dyDescent="0.2">
      <c r="A30" t="s">
        <v>8562</v>
      </c>
      <c r="C30" s="12">
        <v>15.04710085</v>
      </c>
    </row>
    <row r="31" spans="1:3" x14ac:dyDescent="0.2">
      <c r="A31" t="s">
        <v>109</v>
      </c>
      <c r="C31" s="12">
        <v>1.5545023200000001</v>
      </c>
    </row>
    <row r="32" spans="1:3" x14ac:dyDescent="0.2">
      <c r="A32" t="s">
        <v>8563</v>
      </c>
      <c r="C32" s="12">
        <v>0.5242606622</v>
      </c>
    </row>
    <row r="33" spans="1:3" x14ac:dyDescent="0.2">
      <c r="A33" t="s">
        <v>8564</v>
      </c>
      <c r="C33" s="12">
        <v>0.4490274125</v>
      </c>
    </row>
    <row r="34" spans="1:3" x14ac:dyDescent="0.2">
      <c r="A34" t="s">
        <v>9166</v>
      </c>
      <c r="C34" s="12">
        <v>3.5643337029999999E-4</v>
      </c>
    </row>
    <row r="35" spans="1:3" x14ac:dyDescent="0.2">
      <c r="A35" t="s">
        <v>8466</v>
      </c>
      <c r="C35" s="12">
        <v>0.1124350455</v>
      </c>
    </row>
    <row r="36" spans="1:3" x14ac:dyDescent="0.2">
      <c r="A36" t="s">
        <v>8467</v>
      </c>
      <c r="C36" s="12">
        <v>6.6313145209999998E-4</v>
      </c>
    </row>
    <row r="37" spans="1:3" x14ac:dyDescent="0.2">
      <c r="A37" t="s">
        <v>8558</v>
      </c>
      <c r="C37" s="12">
        <v>4.7499986820000002</v>
      </c>
    </row>
    <row r="38" spans="1:3" x14ac:dyDescent="0.2">
      <c r="A38" t="s">
        <v>8468</v>
      </c>
      <c r="C38" s="12">
        <v>6.0000000959999999</v>
      </c>
    </row>
    <row r="39" spans="1:3" x14ac:dyDescent="0.2">
      <c r="A39" t="s">
        <v>9168</v>
      </c>
      <c r="C39" s="12">
        <v>2.7451082110000001E-5</v>
      </c>
    </row>
    <row r="40" spans="1:3" x14ac:dyDescent="0.2">
      <c r="A40" t="s">
        <v>9169</v>
      </c>
      <c r="C40" s="12">
        <v>6.2365282649999999E-6</v>
      </c>
    </row>
    <row r="41" spans="1:3" x14ac:dyDescent="0.2">
      <c r="A41" t="s">
        <v>8469</v>
      </c>
      <c r="C41" s="12">
        <v>8.7371484779999998E-5</v>
      </c>
    </row>
    <row r="42" spans="1:3" x14ac:dyDescent="0.2">
      <c r="A42" t="s">
        <v>8565</v>
      </c>
      <c r="C42" s="12">
        <v>9.3794614230000004</v>
      </c>
    </row>
    <row r="43" spans="1:3" x14ac:dyDescent="0.2">
      <c r="A43" t="s">
        <v>110</v>
      </c>
      <c r="C43" s="12">
        <v>38.808178679999997</v>
      </c>
    </row>
    <row r="44" spans="1:3" x14ac:dyDescent="0.2">
      <c r="A44" t="s">
        <v>112</v>
      </c>
      <c r="C44" s="12">
        <v>8.0592022819999993</v>
      </c>
    </row>
    <row r="45" spans="1:3" x14ac:dyDescent="0.2">
      <c r="A45" t="s">
        <v>114</v>
      </c>
      <c r="C45" s="12">
        <v>6.5461238259999999E-7</v>
      </c>
    </row>
    <row r="46" spans="1:3" x14ac:dyDescent="0.2">
      <c r="A46" t="s">
        <v>9174</v>
      </c>
      <c r="C46" s="12">
        <v>6.3758287329999996</v>
      </c>
    </row>
    <row r="47" spans="1:3" x14ac:dyDescent="0.2">
      <c r="A47" t="s">
        <v>8470</v>
      </c>
      <c r="C47" s="12">
        <v>5.0977341490000003E-3</v>
      </c>
    </row>
    <row r="48" spans="1:3" x14ac:dyDescent="0.2">
      <c r="A48" t="s">
        <v>8471</v>
      </c>
      <c r="C48" s="12">
        <v>2.2711696650000002E-2</v>
      </c>
    </row>
    <row r="49" spans="1:3" x14ac:dyDescent="0.2">
      <c r="A49" t="s">
        <v>116</v>
      </c>
      <c r="C49" s="12">
        <v>1.217489523</v>
      </c>
    </row>
    <row r="50" spans="1:3" x14ac:dyDescent="0.2">
      <c r="A50" t="s">
        <v>8472</v>
      </c>
      <c r="C50" s="12">
        <v>16.12144455</v>
      </c>
    </row>
    <row r="51" spans="1:3" x14ac:dyDescent="0.2">
      <c r="A51" t="s">
        <v>8566</v>
      </c>
      <c r="C51" s="12">
        <v>16.920000510000001</v>
      </c>
    </row>
    <row r="52" spans="1:3" x14ac:dyDescent="0.2">
      <c r="A52" t="s">
        <v>8567</v>
      </c>
      <c r="C52" s="12">
        <v>12.51693796</v>
      </c>
    </row>
    <row r="53" spans="1:3" x14ac:dyDescent="0.2">
      <c r="A53" t="s">
        <v>8689</v>
      </c>
      <c r="C53" s="12">
        <v>1.411672902E-4</v>
      </c>
    </row>
    <row r="54" spans="1:3" x14ac:dyDescent="0.2">
      <c r="A54" t="s">
        <v>117</v>
      </c>
      <c r="C54" s="12">
        <v>4.4155976969999999</v>
      </c>
    </row>
    <row r="55" spans="1:3" x14ac:dyDescent="0.2">
      <c r="A55" t="s">
        <v>118</v>
      </c>
      <c r="C55" s="12">
        <v>8.0003483750000005E-4</v>
      </c>
    </row>
    <row r="56" spans="1:3" x14ac:dyDescent="0.2">
      <c r="A56" t="s">
        <v>120</v>
      </c>
      <c r="C56" s="12">
        <v>3.0961450969999998E-2</v>
      </c>
    </row>
    <row r="57" spans="1:3" x14ac:dyDescent="0.2">
      <c r="A57" t="s">
        <v>121</v>
      </c>
      <c r="C57" s="12">
        <v>171.1913514</v>
      </c>
    </row>
    <row r="58" spans="1:3" x14ac:dyDescent="0.2">
      <c r="A58" t="s">
        <v>123</v>
      </c>
      <c r="C58" s="12">
        <v>1.389515497E-3</v>
      </c>
    </row>
    <row r="59" spans="1:3" x14ac:dyDescent="0.2">
      <c r="A59" t="s">
        <v>124</v>
      </c>
      <c r="C59" s="12">
        <v>63.08025524</v>
      </c>
    </row>
    <row r="60" spans="1:3" x14ac:dyDescent="0.2">
      <c r="A60" t="s">
        <v>8568</v>
      </c>
      <c r="C60" s="12">
        <v>7.7000004100000004</v>
      </c>
    </row>
    <row r="61" spans="1:3" x14ac:dyDescent="0.2">
      <c r="A61" t="s">
        <v>8569</v>
      </c>
      <c r="C61" s="12">
        <v>6.947795105</v>
      </c>
    </row>
    <row r="62" spans="1:3" x14ac:dyDescent="0.2">
      <c r="A62" t="s">
        <v>8747</v>
      </c>
      <c r="C62" s="12">
        <v>3.955493163E-5</v>
      </c>
    </row>
    <row r="63" spans="1:3" x14ac:dyDescent="0.2">
      <c r="A63" t="s">
        <v>126</v>
      </c>
      <c r="C63" s="12">
        <v>7.5021755389999994E-5</v>
      </c>
    </row>
    <row r="64" spans="1:3" x14ac:dyDescent="0.2">
      <c r="A64" t="s">
        <v>8570</v>
      </c>
      <c r="C64" s="12">
        <v>437.8086103</v>
      </c>
    </row>
    <row r="65" spans="1:3" x14ac:dyDescent="0.2">
      <c r="A65" t="s">
        <v>8571</v>
      </c>
      <c r="C65" s="12">
        <v>828.01055410000004</v>
      </c>
    </row>
    <row r="66" spans="1:3" x14ac:dyDescent="0.2">
      <c r="A66" t="s">
        <v>8473</v>
      </c>
      <c r="C66" s="12">
        <v>46.516036720000002</v>
      </c>
    </row>
    <row r="67" spans="1:3" x14ac:dyDescent="0.2">
      <c r="A67" t="s">
        <v>497</v>
      </c>
      <c r="B67" s="12">
        <v>4.9507378360000001</v>
      </c>
      <c r="C67" s="12">
        <v>45.049262820000003</v>
      </c>
    </row>
    <row r="68" spans="1:3" x14ac:dyDescent="0.2">
      <c r="A68" t="s">
        <v>8615</v>
      </c>
      <c r="C68" s="12">
        <v>331.42650029999999</v>
      </c>
    </row>
    <row r="69" spans="1:3" x14ac:dyDescent="0.2">
      <c r="A69" t="s">
        <v>8572</v>
      </c>
      <c r="C69" s="12">
        <v>1416.082744</v>
      </c>
    </row>
    <row r="70" spans="1:3" x14ac:dyDescent="0.2">
      <c r="A70" t="s">
        <v>8474</v>
      </c>
      <c r="C70" s="12">
        <v>44.903815360000003</v>
      </c>
    </row>
    <row r="71" spans="1:3" x14ac:dyDescent="0.2">
      <c r="A71" t="s">
        <v>8151</v>
      </c>
      <c r="C71" s="12">
        <v>1.6219273490000001E-6</v>
      </c>
    </row>
    <row r="72" spans="1:3" x14ac:dyDescent="0.2">
      <c r="A72" t="s">
        <v>8748</v>
      </c>
      <c r="C72" s="12">
        <v>1.7760104469999999E-3</v>
      </c>
    </row>
    <row r="73" spans="1:3" x14ac:dyDescent="0.2">
      <c r="A73" t="s">
        <v>8749</v>
      </c>
      <c r="C73" s="12">
        <v>1.1840069640000001E-3</v>
      </c>
    </row>
    <row r="74" spans="1:3" x14ac:dyDescent="0.2">
      <c r="A74" t="s">
        <v>127</v>
      </c>
      <c r="C74" s="12">
        <v>420.1654656</v>
      </c>
    </row>
    <row r="75" spans="1:3" x14ac:dyDescent="0.2">
      <c r="A75" t="s">
        <v>128</v>
      </c>
      <c r="C75" s="12">
        <v>517.9588321</v>
      </c>
    </row>
    <row r="76" spans="1:3" x14ac:dyDescent="0.2">
      <c r="A76" t="s">
        <v>130</v>
      </c>
      <c r="C76" s="12">
        <v>1654.0150060000001</v>
      </c>
    </row>
    <row r="77" spans="1:3" x14ac:dyDescent="0.2">
      <c r="A77" t="s">
        <v>131</v>
      </c>
      <c r="C77" s="12">
        <v>3.9220507490000001E-4</v>
      </c>
    </row>
    <row r="78" spans="1:3" x14ac:dyDescent="0.2">
      <c r="A78" t="s">
        <v>132</v>
      </c>
      <c r="C78" s="12">
        <v>2.8875914749999998E-4</v>
      </c>
    </row>
    <row r="79" spans="1:3" x14ac:dyDescent="0.2">
      <c r="A79" t="s">
        <v>133</v>
      </c>
      <c r="C79" s="12">
        <v>1.170460587E-4</v>
      </c>
    </row>
    <row r="80" spans="1:3" x14ac:dyDescent="0.2">
      <c r="A80" t="s">
        <v>8666</v>
      </c>
      <c r="C80" s="12">
        <v>2.4704583669999999E-5</v>
      </c>
    </row>
    <row r="81" spans="1:3" x14ac:dyDescent="0.2">
      <c r="A81" t="s">
        <v>8667</v>
      </c>
      <c r="C81" s="12">
        <v>0.7170434564</v>
      </c>
    </row>
    <row r="82" spans="1:3" x14ac:dyDescent="0.2">
      <c r="A82" t="s">
        <v>8150</v>
      </c>
      <c r="C82" s="12">
        <v>2.4777131939999998E-6</v>
      </c>
    </row>
    <row r="83" spans="1:3" x14ac:dyDescent="0.2">
      <c r="A83" t="s">
        <v>8753</v>
      </c>
      <c r="C83" s="12">
        <v>2.5237410659999999E-5</v>
      </c>
    </row>
    <row r="84" spans="1:3" x14ac:dyDescent="0.2">
      <c r="A84" t="s">
        <v>8754</v>
      </c>
      <c r="C84" s="12">
        <v>1.8763761699999999E-4</v>
      </c>
    </row>
    <row r="85" spans="1:3" x14ac:dyDescent="0.2">
      <c r="A85" t="s">
        <v>8152</v>
      </c>
      <c r="C85" s="12">
        <v>2.8015636849999999E-6</v>
      </c>
    </row>
    <row r="86" spans="1:3" x14ac:dyDescent="0.2">
      <c r="A86" t="s">
        <v>8755</v>
      </c>
      <c r="C86" s="12">
        <v>3.208056096E-5</v>
      </c>
    </row>
    <row r="87" spans="1:3" x14ac:dyDescent="0.2">
      <c r="A87" t="s">
        <v>8756</v>
      </c>
      <c r="C87" s="12">
        <v>1.604028048E-5</v>
      </c>
    </row>
    <row r="88" spans="1:3" x14ac:dyDescent="0.2">
      <c r="A88" t="s">
        <v>8153</v>
      </c>
      <c r="C88" s="12">
        <v>5.7745009730000002E-7</v>
      </c>
    </row>
    <row r="89" spans="1:3" x14ac:dyDescent="0.2">
      <c r="A89" t="s">
        <v>8757</v>
      </c>
      <c r="C89" s="12">
        <v>6.9507024029999997E-6</v>
      </c>
    </row>
    <row r="90" spans="1:3" x14ac:dyDescent="0.2">
      <c r="A90" t="s">
        <v>8758</v>
      </c>
      <c r="C90" s="12">
        <v>1.207626902E-5</v>
      </c>
    </row>
    <row r="91" spans="1:3" x14ac:dyDescent="0.2">
      <c r="A91" t="s">
        <v>8154</v>
      </c>
      <c r="C91" s="12">
        <v>1.0009011460000001E-7</v>
      </c>
    </row>
    <row r="92" spans="1:3" x14ac:dyDescent="0.2">
      <c r="A92" t="s">
        <v>8759</v>
      </c>
      <c r="C92" s="12">
        <v>0.19464981419999999</v>
      </c>
    </row>
    <row r="93" spans="1:3" x14ac:dyDescent="0.2">
      <c r="A93" t="s">
        <v>8760</v>
      </c>
      <c r="C93" s="12">
        <v>9.8307727819999996E-2</v>
      </c>
    </row>
    <row r="94" spans="1:3" x14ac:dyDescent="0.2">
      <c r="A94" t="s">
        <v>8155</v>
      </c>
      <c r="C94" s="12">
        <v>1.401478663E-3</v>
      </c>
    </row>
    <row r="95" spans="1:3" x14ac:dyDescent="0.2">
      <c r="A95" t="s">
        <v>8761</v>
      </c>
      <c r="C95" s="12">
        <v>8.8503545700000002E-6</v>
      </c>
    </row>
    <row r="96" spans="1:3" x14ac:dyDescent="0.2">
      <c r="A96" t="s">
        <v>8762</v>
      </c>
      <c r="C96" s="12">
        <v>1.27386138E-5</v>
      </c>
    </row>
    <row r="97" spans="1:3" x14ac:dyDescent="0.2">
      <c r="A97" t="s">
        <v>8156</v>
      </c>
      <c r="C97" s="12">
        <v>1.2744510580000001E-7</v>
      </c>
    </row>
    <row r="98" spans="1:3" x14ac:dyDescent="0.2">
      <c r="A98" t="s">
        <v>8698</v>
      </c>
      <c r="C98" s="12">
        <v>5.0262058610000002</v>
      </c>
    </row>
    <row r="99" spans="1:3" x14ac:dyDescent="0.2">
      <c r="A99" t="s">
        <v>8699</v>
      </c>
      <c r="C99" s="12">
        <v>5.0262058610000002</v>
      </c>
    </row>
    <row r="100" spans="1:3" x14ac:dyDescent="0.2">
      <c r="A100" t="s">
        <v>8157</v>
      </c>
      <c r="C100" s="12">
        <v>4.523585275E-2</v>
      </c>
    </row>
    <row r="101" spans="1:3" x14ac:dyDescent="0.2">
      <c r="A101" t="s">
        <v>8763</v>
      </c>
      <c r="C101" s="12">
        <v>2.6365968120000002E-6</v>
      </c>
    </row>
    <row r="102" spans="1:3" x14ac:dyDescent="0.2">
      <c r="A102" t="s">
        <v>8764</v>
      </c>
      <c r="C102" s="12">
        <v>9.2596888759999995E-6</v>
      </c>
    </row>
    <row r="103" spans="1:3" x14ac:dyDescent="0.2">
      <c r="A103" t="s">
        <v>8765</v>
      </c>
      <c r="C103" s="12">
        <v>3.0364881719999999E-6</v>
      </c>
    </row>
    <row r="104" spans="1:3" x14ac:dyDescent="0.2">
      <c r="A104" t="s">
        <v>8766</v>
      </c>
      <c r="C104" s="12">
        <v>9.6759677639999997E-6</v>
      </c>
    </row>
    <row r="105" spans="1:3" x14ac:dyDescent="0.2">
      <c r="A105" t="s">
        <v>8158</v>
      </c>
      <c r="C105" s="12">
        <v>1.093135742E-7</v>
      </c>
    </row>
    <row r="106" spans="1:3" x14ac:dyDescent="0.2">
      <c r="A106" t="s">
        <v>8573</v>
      </c>
      <c r="C106" s="12">
        <v>3.4549318289999999E-2</v>
      </c>
    </row>
    <row r="107" spans="1:3" x14ac:dyDescent="0.2">
      <c r="A107" t="s">
        <v>8574</v>
      </c>
      <c r="C107" s="12">
        <v>1.9596643380000001E-2</v>
      </c>
    </row>
    <row r="108" spans="1:3" x14ac:dyDescent="0.2">
      <c r="A108" t="s">
        <v>8159</v>
      </c>
      <c r="C108" s="12">
        <v>3.524616507E-4</v>
      </c>
    </row>
    <row r="109" spans="1:3" x14ac:dyDescent="0.2">
      <c r="A109" t="s">
        <v>8767</v>
      </c>
      <c r="C109" s="12">
        <v>8.5217862709999995E-4</v>
      </c>
    </row>
    <row r="110" spans="1:3" x14ac:dyDescent="0.2">
      <c r="A110" t="s">
        <v>8768</v>
      </c>
      <c r="C110" s="12">
        <v>6.5906795650000002E-2</v>
      </c>
    </row>
    <row r="111" spans="1:3" x14ac:dyDescent="0.2">
      <c r="A111" t="s">
        <v>8575</v>
      </c>
      <c r="C111" s="12">
        <v>1.9383594930000001</v>
      </c>
    </row>
    <row r="112" spans="1:3" x14ac:dyDescent="0.2">
      <c r="A112" t="s">
        <v>8616</v>
      </c>
      <c r="C112" s="12">
        <v>4.966393886E-2</v>
      </c>
    </row>
    <row r="113" spans="1:3" x14ac:dyDescent="0.2">
      <c r="A113" t="s">
        <v>8769</v>
      </c>
      <c r="C113" s="12">
        <v>4.6049551649999999E-2</v>
      </c>
    </row>
    <row r="114" spans="1:3" x14ac:dyDescent="0.2">
      <c r="A114" t="s">
        <v>8451</v>
      </c>
      <c r="C114" s="12">
        <v>3.7475459029999998</v>
      </c>
    </row>
    <row r="115" spans="1:3" x14ac:dyDescent="0.2">
      <c r="A115" t="s">
        <v>8452</v>
      </c>
      <c r="C115" s="12">
        <v>1.6449862600000001E-6</v>
      </c>
    </row>
    <row r="116" spans="1:3" x14ac:dyDescent="0.2">
      <c r="A116" t="s">
        <v>8453</v>
      </c>
      <c r="C116" s="12">
        <v>3.4989055580000001</v>
      </c>
    </row>
    <row r="117" spans="1:3" x14ac:dyDescent="0.2">
      <c r="A117" t="s">
        <v>8770</v>
      </c>
      <c r="C117" s="12">
        <v>8.6466374690000006E-6</v>
      </c>
    </row>
    <row r="118" spans="1:3" x14ac:dyDescent="0.2">
      <c r="A118" t="s">
        <v>8454</v>
      </c>
      <c r="C118" s="12">
        <v>1.432064944E-3</v>
      </c>
    </row>
    <row r="119" spans="1:3" x14ac:dyDescent="0.2">
      <c r="A119" t="s">
        <v>8772</v>
      </c>
      <c r="C119" s="12">
        <v>1.0562750150000001E-6</v>
      </c>
    </row>
    <row r="120" spans="1:3" x14ac:dyDescent="0.2">
      <c r="A120" t="s">
        <v>8773</v>
      </c>
      <c r="C120" s="12">
        <v>2.2293176789999998E-6</v>
      </c>
    </row>
    <row r="121" spans="1:3" x14ac:dyDescent="0.2">
      <c r="A121" t="s">
        <v>8700</v>
      </c>
      <c r="C121" s="12">
        <v>5.0957607250000002E-2</v>
      </c>
    </row>
    <row r="122" spans="1:3" x14ac:dyDescent="0.2">
      <c r="A122" t="s">
        <v>9182</v>
      </c>
      <c r="C122" s="12">
        <v>1.1949474009999999E-4</v>
      </c>
    </row>
    <row r="123" spans="1:3" x14ac:dyDescent="0.2">
      <c r="A123" t="s">
        <v>8775</v>
      </c>
      <c r="C123" s="12">
        <v>0.1220092091</v>
      </c>
    </row>
    <row r="124" spans="1:3" x14ac:dyDescent="0.2">
      <c r="A124" t="s">
        <v>8456</v>
      </c>
      <c r="C124" s="12">
        <v>0.14629451199999999</v>
      </c>
    </row>
    <row r="125" spans="1:3" x14ac:dyDescent="0.2">
      <c r="A125" t="s">
        <v>8475</v>
      </c>
      <c r="C125" s="12">
        <v>4.6020571370000001</v>
      </c>
    </row>
    <row r="126" spans="1:3" x14ac:dyDescent="0.2">
      <c r="A126" t="s">
        <v>135</v>
      </c>
      <c r="C126" s="12">
        <v>1.778602969E-3</v>
      </c>
    </row>
    <row r="127" spans="1:3" x14ac:dyDescent="0.2">
      <c r="A127" t="s">
        <v>8576</v>
      </c>
      <c r="C127" s="12">
        <v>7.5875557020000004</v>
      </c>
    </row>
    <row r="128" spans="1:3" x14ac:dyDescent="0.2">
      <c r="A128" t="s">
        <v>136</v>
      </c>
      <c r="C128" s="12">
        <v>5.6882557369999996E-4</v>
      </c>
    </row>
    <row r="129" spans="1:3" x14ac:dyDescent="0.2">
      <c r="A129" t="s">
        <v>8778</v>
      </c>
      <c r="C129" s="12">
        <v>18.37262801</v>
      </c>
    </row>
    <row r="130" spans="1:3" x14ac:dyDescent="0.2">
      <c r="A130" t="s">
        <v>8687</v>
      </c>
      <c r="C130" s="12">
        <v>2.3900913190000002</v>
      </c>
    </row>
    <row r="131" spans="1:3" x14ac:dyDescent="0.2">
      <c r="A131" t="s">
        <v>8617</v>
      </c>
      <c r="C131" s="12">
        <v>47.769361449999998</v>
      </c>
    </row>
    <row r="132" spans="1:3" x14ac:dyDescent="0.2">
      <c r="A132" t="s">
        <v>9184</v>
      </c>
      <c r="C132" s="12">
        <v>5.8682628759999995E-4</v>
      </c>
    </row>
    <row r="133" spans="1:3" x14ac:dyDescent="0.2">
      <c r="A133" t="s">
        <v>9185</v>
      </c>
      <c r="C133" s="12">
        <v>4.0881664299999999E-3</v>
      </c>
    </row>
    <row r="134" spans="1:3" x14ac:dyDescent="0.2">
      <c r="A134" t="s">
        <v>137</v>
      </c>
      <c r="C134" s="12">
        <v>1.2320589610000001E-4</v>
      </c>
    </row>
    <row r="135" spans="1:3" x14ac:dyDescent="0.2">
      <c r="A135" t="s">
        <v>138</v>
      </c>
      <c r="C135" s="12">
        <v>6.3823549109999999E-4</v>
      </c>
    </row>
    <row r="136" spans="1:3" x14ac:dyDescent="0.2">
      <c r="A136" t="s">
        <v>8476</v>
      </c>
      <c r="C136" s="12">
        <v>0.27099987460000002</v>
      </c>
    </row>
    <row r="137" spans="1:3" x14ac:dyDescent="0.2">
      <c r="A137" t="s">
        <v>9187</v>
      </c>
      <c r="C137" s="12">
        <v>1.090519528E-4</v>
      </c>
    </row>
    <row r="138" spans="1:3" x14ac:dyDescent="0.2">
      <c r="A138" t="s">
        <v>8783</v>
      </c>
      <c r="C138" s="12">
        <v>3.460564851</v>
      </c>
    </row>
    <row r="139" spans="1:3" x14ac:dyDescent="0.2">
      <c r="A139" t="s">
        <v>9189</v>
      </c>
      <c r="C139" s="12">
        <v>3.9596557019999998E-4</v>
      </c>
    </row>
    <row r="140" spans="1:3" x14ac:dyDescent="0.2">
      <c r="A140" t="s">
        <v>8701</v>
      </c>
      <c r="C140" s="12">
        <v>3.2188059089999999</v>
      </c>
    </row>
    <row r="141" spans="1:3" x14ac:dyDescent="0.2">
      <c r="A141" t="s">
        <v>9191</v>
      </c>
      <c r="C141" s="12">
        <v>1.156706355E-4</v>
      </c>
    </row>
    <row r="142" spans="1:3" x14ac:dyDescent="0.2">
      <c r="A142" t="s">
        <v>8690</v>
      </c>
      <c r="C142" s="12">
        <v>2.2606669030000002</v>
      </c>
    </row>
    <row r="143" spans="1:3" x14ac:dyDescent="0.2">
      <c r="A143" t="s">
        <v>8784</v>
      </c>
      <c r="C143" s="12">
        <v>3.0262757339999998E-4</v>
      </c>
    </row>
    <row r="144" spans="1:3" x14ac:dyDescent="0.2">
      <c r="A144" t="s">
        <v>9194</v>
      </c>
      <c r="C144" s="12">
        <v>1.9112274619999999E-4</v>
      </c>
    </row>
    <row r="145" spans="1:3" x14ac:dyDescent="0.2">
      <c r="A145" t="s">
        <v>8785</v>
      </c>
      <c r="C145" s="12">
        <v>5.1907727729999997E-4</v>
      </c>
    </row>
    <row r="146" spans="1:3" x14ac:dyDescent="0.2">
      <c r="A146" t="s">
        <v>139</v>
      </c>
      <c r="C146" s="12">
        <v>1.844719228E-4</v>
      </c>
    </row>
    <row r="147" spans="1:3" x14ac:dyDescent="0.2">
      <c r="A147" t="s">
        <v>8786</v>
      </c>
      <c r="C147" s="12">
        <v>3.0211596660000001E-4</v>
      </c>
    </row>
    <row r="148" spans="1:3" x14ac:dyDescent="0.2">
      <c r="A148" t="s">
        <v>9203</v>
      </c>
      <c r="C148" s="12">
        <v>3.3457695410000002E-4</v>
      </c>
    </row>
    <row r="149" spans="1:3" x14ac:dyDescent="0.2">
      <c r="A149" t="s">
        <v>8477</v>
      </c>
      <c r="C149" s="12">
        <v>3.022104788</v>
      </c>
    </row>
    <row r="150" spans="1:3" x14ac:dyDescent="0.2">
      <c r="A150" t="s">
        <v>8577</v>
      </c>
      <c r="C150" s="12">
        <v>2.9767781769999999</v>
      </c>
    </row>
    <row r="151" spans="1:3" x14ac:dyDescent="0.2">
      <c r="A151" t="s">
        <v>350</v>
      </c>
      <c r="C151" s="12">
        <v>1.8769040769999999E-5</v>
      </c>
    </row>
    <row r="152" spans="1:3" x14ac:dyDescent="0.2">
      <c r="A152" t="s">
        <v>351</v>
      </c>
      <c r="C152" s="12">
        <v>6.9653708180000001E-6</v>
      </c>
    </row>
    <row r="153" spans="1:3" x14ac:dyDescent="0.2">
      <c r="A153" t="s">
        <v>436</v>
      </c>
      <c r="C153" s="12">
        <v>11.69999995</v>
      </c>
    </row>
    <row r="154" spans="1:3" x14ac:dyDescent="0.2">
      <c r="A154" t="s">
        <v>8478</v>
      </c>
      <c r="C154" s="12">
        <v>8.3999999200000008</v>
      </c>
    </row>
    <row r="155" spans="1:3" x14ac:dyDescent="0.2">
      <c r="A155" t="s">
        <v>8673</v>
      </c>
      <c r="C155" s="12">
        <v>2.4387982689999999</v>
      </c>
    </row>
    <row r="156" spans="1:3" x14ac:dyDescent="0.2">
      <c r="A156" t="s">
        <v>8787</v>
      </c>
      <c r="C156" s="12">
        <v>6.4588659729999998E-2</v>
      </c>
    </row>
    <row r="157" spans="1:3" x14ac:dyDescent="0.2">
      <c r="A157" t="s">
        <v>8147</v>
      </c>
      <c r="C157" s="12">
        <v>1.0310791540000001E-3</v>
      </c>
    </row>
    <row r="158" spans="1:3" x14ac:dyDescent="0.2">
      <c r="A158" t="s">
        <v>8788</v>
      </c>
      <c r="C158" s="12">
        <v>4.2192481689999999E-2</v>
      </c>
    </row>
    <row r="159" spans="1:3" x14ac:dyDescent="0.2">
      <c r="A159" t="s">
        <v>8789</v>
      </c>
      <c r="C159" s="12">
        <v>7.8002171960000002E-4</v>
      </c>
    </row>
    <row r="160" spans="1:3" x14ac:dyDescent="0.2">
      <c r="A160" t="s">
        <v>8148</v>
      </c>
      <c r="C160" s="12">
        <v>6.2506095519999998E-6</v>
      </c>
    </row>
    <row r="161" spans="1:3" x14ac:dyDescent="0.2">
      <c r="A161" t="s">
        <v>8578</v>
      </c>
      <c r="C161" s="12">
        <v>3.0172416009999998</v>
      </c>
    </row>
    <row r="162" spans="1:3" x14ac:dyDescent="0.2">
      <c r="A162" t="s">
        <v>8149</v>
      </c>
      <c r="C162" s="12">
        <v>1.0417615220000001</v>
      </c>
    </row>
    <row r="163" spans="1:3" x14ac:dyDescent="0.2">
      <c r="A163" t="s">
        <v>8790</v>
      </c>
      <c r="C163" s="12">
        <v>4.3639156909999999</v>
      </c>
    </row>
    <row r="164" spans="1:3" x14ac:dyDescent="0.2">
      <c r="A164" t="s">
        <v>8579</v>
      </c>
      <c r="C164" s="12">
        <v>7.0318006159999999</v>
      </c>
    </row>
    <row r="165" spans="1:3" x14ac:dyDescent="0.2">
      <c r="A165" t="s">
        <v>8580</v>
      </c>
      <c r="C165" s="12">
        <v>2.9529948519999998</v>
      </c>
    </row>
    <row r="166" spans="1:3" x14ac:dyDescent="0.2">
      <c r="A166" t="s">
        <v>8581</v>
      </c>
      <c r="C166" s="12">
        <v>2.9529948519999998</v>
      </c>
    </row>
    <row r="167" spans="1:3" x14ac:dyDescent="0.2">
      <c r="A167" t="s">
        <v>8582</v>
      </c>
      <c r="C167" s="12">
        <v>2.7542272789999999E-5</v>
      </c>
    </row>
    <row r="168" spans="1:3" x14ac:dyDescent="0.2">
      <c r="A168" t="s">
        <v>8791</v>
      </c>
      <c r="C168" s="12">
        <v>1.870316987E-6</v>
      </c>
    </row>
    <row r="169" spans="1:3" x14ac:dyDescent="0.2">
      <c r="A169" t="s">
        <v>9211</v>
      </c>
      <c r="C169" s="12">
        <v>2.8056365580000001E-6</v>
      </c>
    </row>
    <row r="170" spans="1:3" x14ac:dyDescent="0.2">
      <c r="A170" t="s">
        <v>8397</v>
      </c>
      <c r="C170" s="12">
        <v>10.821177179999999</v>
      </c>
    </row>
    <row r="171" spans="1:3" x14ac:dyDescent="0.2">
      <c r="A171" t="s">
        <v>9217</v>
      </c>
      <c r="C171" s="12">
        <v>1.8733440579999999E-5</v>
      </c>
    </row>
    <row r="172" spans="1:3" x14ac:dyDescent="0.2">
      <c r="A172" t="s">
        <v>9218</v>
      </c>
      <c r="C172" s="12">
        <v>3.6483467170000001E-4</v>
      </c>
    </row>
    <row r="173" spans="1:3" x14ac:dyDescent="0.2">
      <c r="A173" t="s">
        <v>9219</v>
      </c>
      <c r="C173" s="12">
        <v>2.36444234E-4</v>
      </c>
    </row>
    <row r="174" spans="1:3" x14ac:dyDescent="0.2">
      <c r="A174" t="s">
        <v>9220</v>
      </c>
      <c r="C174" s="12">
        <v>2.3880700570000002</v>
      </c>
    </row>
    <row r="175" spans="1:3" x14ac:dyDescent="0.2">
      <c r="A175" t="s">
        <v>9221</v>
      </c>
      <c r="C175" s="12">
        <v>1.082098315E-4</v>
      </c>
    </row>
    <row r="176" spans="1:3" x14ac:dyDescent="0.2">
      <c r="A176" t="s">
        <v>9222</v>
      </c>
      <c r="C176" s="12">
        <v>0.58368034440000005</v>
      </c>
    </row>
    <row r="177" spans="1:3" x14ac:dyDescent="0.2">
      <c r="A177" t="s">
        <v>9223</v>
      </c>
      <c r="C177" s="12">
        <v>1.082098315E-4</v>
      </c>
    </row>
    <row r="178" spans="1:3" x14ac:dyDescent="0.2">
      <c r="A178" t="s">
        <v>8583</v>
      </c>
      <c r="C178" s="12">
        <v>0.7078295859</v>
      </c>
    </row>
    <row r="179" spans="1:3" x14ac:dyDescent="0.2">
      <c r="A179" t="s">
        <v>9225</v>
      </c>
      <c r="C179" s="12">
        <v>8.0908464450000003E-5</v>
      </c>
    </row>
    <row r="180" spans="1:3" x14ac:dyDescent="0.2">
      <c r="A180" t="s">
        <v>8793</v>
      </c>
      <c r="C180" s="12">
        <v>1.2857149319999999E-5</v>
      </c>
    </row>
    <row r="181" spans="1:3" x14ac:dyDescent="0.2">
      <c r="A181" t="s">
        <v>9231</v>
      </c>
      <c r="C181" s="12">
        <v>3.4825955310000001E-4</v>
      </c>
    </row>
    <row r="182" spans="1:3" x14ac:dyDescent="0.2">
      <c r="A182" t="s">
        <v>9232</v>
      </c>
      <c r="C182" s="12">
        <v>5.3471498619999996E-4</v>
      </c>
    </row>
    <row r="183" spans="1:3" x14ac:dyDescent="0.2">
      <c r="A183" t="s">
        <v>9233</v>
      </c>
      <c r="C183" s="12">
        <v>7.3438794009999999E-4</v>
      </c>
    </row>
    <row r="184" spans="1:3" x14ac:dyDescent="0.2">
      <c r="A184" t="s">
        <v>9234</v>
      </c>
      <c r="C184" s="12">
        <v>5.6654844240000001E-5</v>
      </c>
    </row>
    <row r="185" spans="1:3" x14ac:dyDescent="0.2">
      <c r="A185" t="s">
        <v>9235</v>
      </c>
      <c r="C185" s="12">
        <v>2.4283157900000001E-4</v>
      </c>
    </row>
    <row r="186" spans="1:3" x14ac:dyDescent="0.2">
      <c r="A186" t="s">
        <v>9236</v>
      </c>
      <c r="C186" s="12">
        <v>6.8489411369999996E-5</v>
      </c>
    </row>
    <row r="187" spans="1:3" x14ac:dyDescent="0.2">
      <c r="A187" t="s">
        <v>9237</v>
      </c>
      <c r="C187" s="12">
        <v>3.6864616680000001E-4</v>
      </c>
    </row>
    <row r="188" spans="1:3" x14ac:dyDescent="0.2">
      <c r="A188" t="s">
        <v>9238</v>
      </c>
      <c r="C188" s="12">
        <v>1.3813309969999999E-4</v>
      </c>
    </row>
    <row r="189" spans="1:3" x14ac:dyDescent="0.2">
      <c r="A189" t="s">
        <v>8794</v>
      </c>
      <c r="C189" s="12">
        <v>9.3304880950000003E-4</v>
      </c>
    </row>
    <row r="190" spans="1:3" x14ac:dyDescent="0.2">
      <c r="A190" t="s">
        <v>9240</v>
      </c>
      <c r="C190" s="12">
        <v>0.23175144070000001</v>
      </c>
    </row>
    <row r="191" spans="1:3" x14ac:dyDescent="0.2">
      <c r="A191" t="s">
        <v>9241</v>
      </c>
      <c r="C191" s="12">
        <v>4.7622605069999997E-4</v>
      </c>
    </row>
    <row r="192" spans="1:3" x14ac:dyDescent="0.2">
      <c r="A192" t="s">
        <v>9242</v>
      </c>
      <c r="C192" s="12">
        <v>8.9440334739999998E-5</v>
      </c>
    </row>
    <row r="193" spans="1:3" x14ac:dyDescent="0.2">
      <c r="A193" t="s">
        <v>8481</v>
      </c>
      <c r="C193" s="12">
        <v>4.9305176090000005E-7</v>
      </c>
    </row>
    <row r="194" spans="1:3" x14ac:dyDescent="0.2">
      <c r="A194" t="s">
        <v>8325</v>
      </c>
      <c r="C194" s="12">
        <v>0.45561538750000002</v>
      </c>
    </row>
    <row r="195" spans="1:3" x14ac:dyDescent="0.2">
      <c r="A195" t="s">
        <v>8795</v>
      </c>
      <c r="C195" s="12">
        <v>1.0154689889999999E-6</v>
      </c>
    </row>
    <row r="196" spans="1:3" x14ac:dyDescent="0.2">
      <c r="A196" t="s">
        <v>8796</v>
      </c>
      <c r="C196" s="12">
        <v>6.6523043869999997E-6</v>
      </c>
    </row>
    <row r="197" spans="1:3" x14ac:dyDescent="0.2">
      <c r="A197" t="s">
        <v>8427</v>
      </c>
      <c r="C197" s="12">
        <v>4.0674506780000001E-3</v>
      </c>
    </row>
    <row r="198" spans="1:3" x14ac:dyDescent="0.2">
      <c r="A198" t="s">
        <v>8798</v>
      </c>
      <c r="C198" s="12">
        <v>1.0910827510000001</v>
      </c>
    </row>
    <row r="199" spans="1:3" x14ac:dyDescent="0.2">
      <c r="A199" t="s">
        <v>9248</v>
      </c>
      <c r="C199" s="12">
        <v>0.12532715950000001</v>
      </c>
    </row>
    <row r="200" spans="1:3" x14ac:dyDescent="0.2">
      <c r="A200" t="s">
        <v>8424</v>
      </c>
      <c r="C200" s="12">
        <v>7.3147561619999997E-3</v>
      </c>
    </row>
    <row r="201" spans="1:3" x14ac:dyDescent="0.2">
      <c r="A201" t="s">
        <v>9250</v>
      </c>
      <c r="C201" s="12">
        <v>9.2433174199999993E-6</v>
      </c>
    </row>
    <row r="202" spans="1:3" x14ac:dyDescent="0.2">
      <c r="A202" t="s">
        <v>160</v>
      </c>
      <c r="C202" s="12">
        <v>1.053489409E-4</v>
      </c>
    </row>
    <row r="203" spans="1:3" x14ac:dyDescent="0.2">
      <c r="A203" t="s">
        <v>161</v>
      </c>
      <c r="C203" s="12">
        <v>3.6489923019999999E-3</v>
      </c>
    </row>
    <row r="204" spans="1:3" x14ac:dyDescent="0.2">
      <c r="A204" t="s">
        <v>162</v>
      </c>
      <c r="C204" s="12">
        <v>2.2459673460000001E-6</v>
      </c>
    </row>
    <row r="205" spans="1:3" x14ac:dyDescent="0.2">
      <c r="A205" t="s">
        <v>163</v>
      </c>
      <c r="C205" s="12">
        <v>2.5529338129999999E-6</v>
      </c>
    </row>
    <row r="206" spans="1:3" x14ac:dyDescent="0.2">
      <c r="A206" t="s">
        <v>437</v>
      </c>
      <c r="C206" s="12">
        <v>6.6084973120000001E-2</v>
      </c>
    </row>
    <row r="207" spans="1:3" x14ac:dyDescent="0.2">
      <c r="A207" t="s">
        <v>164</v>
      </c>
      <c r="C207" s="12">
        <v>1.029163759E-4</v>
      </c>
    </row>
    <row r="208" spans="1:3" x14ac:dyDescent="0.2">
      <c r="A208" t="s">
        <v>166</v>
      </c>
      <c r="C208" s="12">
        <v>13.57892814</v>
      </c>
    </row>
    <row r="209" spans="1:3" x14ac:dyDescent="0.2">
      <c r="A209" t="s">
        <v>9253</v>
      </c>
      <c r="C209" s="12">
        <v>2.1225794930000001E-3</v>
      </c>
    </row>
    <row r="210" spans="1:3" x14ac:dyDescent="0.2">
      <c r="A210" t="s">
        <v>167</v>
      </c>
      <c r="C210" s="12">
        <v>3.398631273E-4</v>
      </c>
    </row>
    <row r="211" spans="1:3" x14ac:dyDescent="0.2">
      <c r="A211" t="s">
        <v>168</v>
      </c>
      <c r="C211" s="12">
        <v>1.3235111539999999E-3</v>
      </c>
    </row>
    <row r="212" spans="1:3" x14ac:dyDescent="0.2">
      <c r="A212" t="s">
        <v>410</v>
      </c>
      <c r="C212" s="12">
        <v>1.280887726</v>
      </c>
    </row>
    <row r="213" spans="1:3" x14ac:dyDescent="0.2">
      <c r="A213" t="s">
        <v>8483</v>
      </c>
      <c r="C213" s="12">
        <v>0.99999833380000003</v>
      </c>
    </row>
    <row r="214" spans="1:3" x14ac:dyDescent="0.2">
      <c r="A214" t="s">
        <v>438</v>
      </c>
      <c r="C214" s="12">
        <v>4.6032055219999998E-4</v>
      </c>
    </row>
    <row r="215" spans="1:3" x14ac:dyDescent="0.2">
      <c r="A215" t="s">
        <v>170</v>
      </c>
      <c r="C215" s="12">
        <v>352.64665430000002</v>
      </c>
    </row>
    <row r="216" spans="1:3" x14ac:dyDescent="0.2">
      <c r="A216" t="s">
        <v>8484</v>
      </c>
      <c r="C216" s="12">
        <v>403.66079999999999</v>
      </c>
    </row>
    <row r="217" spans="1:3" x14ac:dyDescent="0.2">
      <c r="A217" t="s">
        <v>8805</v>
      </c>
      <c r="C217" s="12">
        <v>3.6616798620000002</v>
      </c>
    </row>
    <row r="218" spans="1:3" x14ac:dyDescent="0.2">
      <c r="A218" t="s">
        <v>8723</v>
      </c>
      <c r="C218" s="12">
        <v>3.8325000770000002</v>
      </c>
    </row>
    <row r="219" spans="1:3" x14ac:dyDescent="0.2">
      <c r="A219" t="s">
        <v>8448</v>
      </c>
      <c r="C219" s="12">
        <v>19.547331920000001</v>
      </c>
    </row>
    <row r="220" spans="1:3" x14ac:dyDescent="0.2">
      <c r="A220" t="s">
        <v>8446</v>
      </c>
      <c r="C220" s="12">
        <v>16.798112060000001</v>
      </c>
    </row>
    <row r="221" spans="1:3" x14ac:dyDescent="0.2">
      <c r="A221" t="s">
        <v>8447</v>
      </c>
      <c r="C221" s="12">
        <v>39.3412042</v>
      </c>
    </row>
    <row r="222" spans="1:3" x14ac:dyDescent="0.2">
      <c r="A222" t="s">
        <v>9259</v>
      </c>
      <c r="C222" s="12">
        <v>7.0746052130000002E-6</v>
      </c>
    </row>
    <row r="223" spans="1:3" x14ac:dyDescent="0.2">
      <c r="A223" t="s">
        <v>9137</v>
      </c>
      <c r="C223" s="12">
        <v>4.2907801379999999E-5</v>
      </c>
    </row>
    <row r="224" spans="1:3" x14ac:dyDescent="0.2">
      <c r="A224" t="s">
        <v>9138</v>
      </c>
      <c r="C224" s="12">
        <v>4.9496227789999997E-6</v>
      </c>
    </row>
    <row r="225" spans="1:3" x14ac:dyDescent="0.2">
      <c r="A225" t="s">
        <v>171</v>
      </c>
      <c r="C225" s="12">
        <v>44.671479050000002</v>
      </c>
    </row>
    <row r="226" spans="1:3" x14ac:dyDescent="0.2">
      <c r="A226" t="s">
        <v>8174</v>
      </c>
      <c r="C226" s="12">
        <v>0.7832363215</v>
      </c>
    </row>
    <row r="227" spans="1:3" x14ac:dyDescent="0.2">
      <c r="A227" t="s">
        <v>9096</v>
      </c>
      <c r="C227" s="12">
        <v>8.2359090469999997E-5</v>
      </c>
    </row>
    <row r="228" spans="1:3" x14ac:dyDescent="0.2">
      <c r="A228" t="s">
        <v>8557</v>
      </c>
      <c r="C228" s="12">
        <v>2.074667832E-5</v>
      </c>
    </row>
    <row r="229" spans="1:3" x14ac:dyDescent="0.2">
      <c r="A229" t="s">
        <v>8618</v>
      </c>
      <c r="C229" s="12">
        <v>7.3030362430000002</v>
      </c>
    </row>
    <row r="230" spans="1:3" x14ac:dyDescent="0.2">
      <c r="A230" t="s">
        <v>8663</v>
      </c>
      <c r="C230" s="12">
        <v>3.0758487000000001E-2</v>
      </c>
    </row>
    <row r="231" spans="1:3" x14ac:dyDescent="0.2">
      <c r="A231" t="s">
        <v>172</v>
      </c>
      <c r="C231" s="12">
        <v>3.9946455660000002E-6</v>
      </c>
    </row>
    <row r="232" spans="1:3" x14ac:dyDescent="0.2">
      <c r="A232" t="s">
        <v>8619</v>
      </c>
      <c r="C232" s="12">
        <v>1.245350489</v>
      </c>
    </row>
    <row r="233" spans="1:3" x14ac:dyDescent="0.2">
      <c r="A233" t="s">
        <v>8808</v>
      </c>
      <c r="C233" s="12">
        <v>0.2490701015</v>
      </c>
    </row>
    <row r="234" spans="1:3" x14ac:dyDescent="0.2">
      <c r="A234" t="s">
        <v>8809</v>
      </c>
      <c r="C234" s="12">
        <v>4.736428229E-7</v>
      </c>
    </row>
    <row r="235" spans="1:3" x14ac:dyDescent="0.2">
      <c r="A235" t="s">
        <v>8552</v>
      </c>
      <c r="C235" s="12">
        <v>5.5988766949999997E-6</v>
      </c>
    </row>
    <row r="236" spans="1:3" x14ac:dyDescent="0.2">
      <c r="A236" t="s">
        <v>8430</v>
      </c>
      <c r="C236" s="12">
        <v>0.52802325090000002</v>
      </c>
    </row>
    <row r="237" spans="1:3" x14ac:dyDescent="0.2">
      <c r="A237" t="s">
        <v>8584</v>
      </c>
      <c r="C237" s="12">
        <v>117.861435</v>
      </c>
    </row>
    <row r="238" spans="1:3" x14ac:dyDescent="0.2">
      <c r="A238" t="s">
        <v>8585</v>
      </c>
      <c r="C238" s="12">
        <v>10.001078740000001</v>
      </c>
    </row>
    <row r="239" spans="1:3" x14ac:dyDescent="0.2">
      <c r="A239" t="s">
        <v>8486</v>
      </c>
      <c r="C239" s="12">
        <v>0.48499999780000003</v>
      </c>
    </row>
    <row r="240" spans="1:3" x14ac:dyDescent="0.2">
      <c r="A240" t="s">
        <v>8813</v>
      </c>
      <c r="C240" s="12">
        <v>1.927994584E-5</v>
      </c>
    </row>
    <row r="241" spans="1:3" x14ac:dyDescent="0.2">
      <c r="A241" t="s">
        <v>8586</v>
      </c>
      <c r="C241" s="12">
        <v>2.8814053499999999E-5</v>
      </c>
    </row>
    <row r="242" spans="1:3" x14ac:dyDescent="0.2">
      <c r="A242" t="s">
        <v>8814</v>
      </c>
      <c r="C242" s="12">
        <v>2.779326798E-5</v>
      </c>
    </row>
    <row r="243" spans="1:3" x14ac:dyDescent="0.2">
      <c r="A243" t="s">
        <v>8815</v>
      </c>
      <c r="C243" s="12">
        <v>1.058115963E-4</v>
      </c>
    </row>
    <row r="244" spans="1:3" x14ac:dyDescent="0.2">
      <c r="A244" t="s">
        <v>184</v>
      </c>
      <c r="C244" s="12">
        <v>1.2486352410000001E-4</v>
      </c>
    </row>
    <row r="245" spans="1:3" x14ac:dyDescent="0.2">
      <c r="A245" t="s">
        <v>185</v>
      </c>
      <c r="C245" s="12">
        <v>1.2486352410000001E-4</v>
      </c>
    </row>
    <row r="246" spans="1:3" x14ac:dyDescent="0.2">
      <c r="A246" t="s">
        <v>192</v>
      </c>
      <c r="C246" s="12">
        <v>1.5703189260000001E-4</v>
      </c>
    </row>
    <row r="247" spans="1:3" x14ac:dyDescent="0.2">
      <c r="A247" t="s">
        <v>193</v>
      </c>
      <c r="C247" s="12">
        <v>1.5703189260000001E-4</v>
      </c>
    </row>
    <row r="248" spans="1:3" x14ac:dyDescent="0.2">
      <c r="A248" t="s">
        <v>8691</v>
      </c>
      <c r="C248" s="12">
        <v>50.719800190000001</v>
      </c>
    </row>
    <row r="249" spans="1:3" x14ac:dyDescent="0.2">
      <c r="A249" t="s">
        <v>8816</v>
      </c>
      <c r="C249" s="12">
        <v>3.0362862350000002E-4</v>
      </c>
    </row>
    <row r="250" spans="1:3" x14ac:dyDescent="0.2">
      <c r="A250" t="s">
        <v>8817</v>
      </c>
      <c r="C250" s="12">
        <v>2.772394793E-4</v>
      </c>
    </row>
    <row r="251" spans="1:3" x14ac:dyDescent="0.2">
      <c r="A251" t="s">
        <v>8819</v>
      </c>
      <c r="C251" s="12">
        <v>2.1883562289999999E-4</v>
      </c>
    </row>
    <row r="252" spans="1:3" x14ac:dyDescent="0.2">
      <c r="A252" t="s">
        <v>8820</v>
      </c>
      <c r="C252" s="12">
        <v>1.2279749489999999E-5</v>
      </c>
    </row>
    <row r="253" spans="1:3" x14ac:dyDescent="0.2">
      <c r="A253" t="s">
        <v>202</v>
      </c>
      <c r="C253" s="12">
        <v>7.8027973510000003E-6</v>
      </c>
    </row>
    <row r="254" spans="1:3" x14ac:dyDescent="0.2">
      <c r="A254" t="s">
        <v>203</v>
      </c>
      <c r="C254" s="12">
        <v>2.3195629309999999E-7</v>
      </c>
    </row>
    <row r="255" spans="1:3" x14ac:dyDescent="0.2">
      <c r="A255" t="s">
        <v>205</v>
      </c>
      <c r="C255" s="12">
        <v>5.9154882889999997E-4</v>
      </c>
    </row>
    <row r="256" spans="1:3" x14ac:dyDescent="0.2">
      <c r="A256" t="s">
        <v>8821</v>
      </c>
      <c r="C256" s="12">
        <v>4.3275695310000001E-5</v>
      </c>
    </row>
    <row r="257" spans="1:3" x14ac:dyDescent="0.2">
      <c r="A257" t="s">
        <v>8702</v>
      </c>
      <c r="C257" s="12">
        <v>3.311821093E-4</v>
      </c>
    </row>
    <row r="258" spans="1:3" x14ac:dyDescent="0.2">
      <c r="A258" t="s">
        <v>8822</v>
      </c>
      <c r="C258" s="12">
        <v>1.379947076E-5</v>
      </c>
    </row>
    <row r="259" spans="1:3" x14ac:dyDescent="0.2">
      <c r="A259" t="s">
        <v>8823</v>
      </c>
      <c r="C259" s="12">
        <v>2.958130835E-5</v>
      </c>
    </row>
    <row r="260" spans="1:3" x14ac:dyDescent="0.2">
      <c r="A260" t="s">
        <v>8824</v>
      </c>
      <c r="C260" s="12">
        <v>1.405312845E-5</v>
      </c>
    </row>
    <row r="261" spans="1:3" x14ac:dyDescent="0.2">
      <c r="A261" t="s">
        <v>8825</v>
      </c>
      <c r="C261" s="12">
        <v>1.9866551789999999E-5</v>
      </c>
    </row>
    <row r="262" spans="1:3" x14ac:dyDescent="0.2">
      <c r="A262" t="s">
        <v>8826</v>
      </c>
      <c r="C262" s="12">
        <v>88.529324090000003</v>
      </c>
    </row>
    <row r="263" spans="1:3" x14ac:dyDescent="0.2">
      <c r="A263" t="s">
        <v>8827</v>
      </c>
      <c r="C263" s="12">
        <v>1482.734076</v>
      </c>
    </row>
    <row r="264" spans="1:3" x14ac:dyDescent="0.2">
      <c r="A264" t="s">
        <v>8828</v>
      </c>
      <c r="C264" s="12">
        <v>225.91078049999999</v>
      </c>
    </row>
    <row r="265" spans="1:3" x14ac:dyDescent="0.2">
      <c r="A265" t="s">
        <v>8829</v>
      </c>
      <c r="C265" s="12">
        <v>12.079906960000001</v>
      </c>
    </row>
    <row r="266" spans="1:3" x14ac:dyDescent="0.2">
      <c r="A266" t="s">
        <v>8830</v>
      </c>
      <c r="C266" s="12">
        <v>409.66182789999999</v>
      </c>
    </row>
    <row r="267" spans="1:3" x14ac:dyDescent="0.2">
      <c r="A267" t="s">
        <v>8831</v>
      </c>
      <c r="C267" s="12">
        <v>67.164515949999995</v>
      </c>
    </row>
    <row r="268" spans="1:3" x14ac:dyDescent="0.2">
      <c r="A268" t="s">
        <v>8832</v>
      </c>
      <c r="C268" s="12">
        <v>6.1538172119999999</v>
      </c>
    </row>
    <row r="269" spans="1:3" x14ac:dyDescent="0.2">
      <c r="A269" t="s">
        <v>8833</v>
      </c>
      <c r="C269" s="12">
        <v>8.5606720280000008</v>
      </c>
    </row>
    <row r="270" spans="1:3" x14ac:dyDescent="0.2">
      <c r="A270" t="s">
        <v>8834</v>
      </c>
      <c r="C270" s="12">
        <v>100.592358</v>
      </c>
    </row>
    <row r="271" spans="1:3" x14ac:dyDescent="0.2">
      <c r="A271" t="s">
        <v>8835</v>
      </c>
      <c r="C271" s="12">
        <v>15.69039416</v>
      </c>
    </row>
    <row r="272" spans="1:3" x14ac:dyDescent="0.2">
      <c r="A272" t="s">
        <v>8836</v>
      </c>
      <c r="C272" s="12">
        <v>69.466904270000001</v>
      </c>
    </row>
    <row r="273" spans="1:3" x14ac:dyDescent="0.2">
      <c r="A273" t="s">
        <v>8837</v>
      </c>
      <c r="C273" s="12">
        <v>18.70706453</v>
      </c>
    </row>
    <row r="274" spans="1:3" x14ac:dyDescent="0.2">
      <c r="A274" t="s">
        <v>8838</v>
      </c>
      <c r="C274" s="12">
        <v>5.1337990260000002</v>
      </c>
    </row>
    <row r="275" spans="1:3" x14ac:dyDescent="0.2">
      <c r="A275" t="s">
        <v>8841</v>
      </c>
      <c r="C275" s="12">
        <v>3.4610264449999999</v>
      </c>
    </row>
    <row r="276" spans="1:3" x14ac:dyDescent="0.2">
      <c r="A276" t="s">
        <v>8842</v>
      </c>
      <c r="C276" s="12">
        <v>1.3180101420000001</v>
      </c>
    </row>
    <row r="277" spans="1:3" x14ac:dyDescent="0.2">
      <c r="A277" t="s">
        <v>8843</v>
      </c>
      <c r="C277" s="12">
        <v>2.1476250010000002</v>
      </c>
    </row>
    <row r="278" spans="1:3" x14ac:dyDescent="0.2">
      <c r="A278" t="s">
        <v>8844</v>
      </c>
      <c r="C278" s="12">
        <v>33.575194359999998</v>
      </c>
    </row>
    <row r="279" spans="1:3" x14ac:dyDescent="0.2">
      <c r="A279" t="s">
        <v>8620</v>
      </c>
      <c r="C279" s="12">
        <v>1.063691642E-2</v>
      </c>
    </row>
    <row r="280" spans="1:3" x14ac:dyDescent="0.2">
      <c r="A280" t="s">
        <v>8553</v>
      </c>
      <c r="C280" s="12">
        <v>145.38000729999999</v>
      </c>
    </row>
    <row r="281" spans="1:3" x14ac:dyDescent="0.2">
      <c r="A281" t="s">
        <v>8432</v>
      </c>
      <c r="C281" s="12">
        <v>308.24000799999999</v>
      </c>
    </row>
    <row r="282" spans="1:3" x14ac:dyDescent="0.2">
      <c r="A282" t="s">
        <v>8853</v>
      </c>
      <c r="C282" s="12">
        <v>1.058115963E-4</v>
      </c>
    </row>
    <row r="283" spans="1:3" x14ac:dyDescent="0.2">
      <c r="A283" t="s">
        <v>211</v>
      </c>
      <c r="C283" s="12">
        <v>1.47522958E-4</v>
      </c>
    </row>
    <row r="284" spans="1:3" x14ac:dyDescent="0.2">
      <c r="A284" t="s">
        <v>212</v>
      </c>
      <c r="C284" s="12">
        <v>8.9263616119999991</v>
      </c>
    </row>
    <row r="285" spans="1:3" x14ac:dyDescent="0.2">
      <c r="A285" t="s">
        <v>8854</v>
      </c>
      <c r="C285" s="12">
        <v>9.9032390279999993E-3</v>
      </c>
    </row>
    <row r="286" spans="1:3" x14ac:dyDescent="0.2">
      <c r="A286" t="s">
        <v>8855</v>
      </c>
      <c r="C286" s="12">
        <v>1.899462007E-3</v>
      </c>
    </row>
    <row r="287" spans="1:3" x14ac:dyDescent="0.2">
      <c r="A287" t="s">
        <v>8856</v>
      </c>
      <c r="C287" s="12">
        <v>1.4798461169999999E-3</v>
      </c>
    </row>
    <row r="288" spans="1:3" x14ac:dyDescent="0.2">
      <c r="A288" t="s">
        <v>8692</v>
      </c>
      <c r="C288" s="12">
        <v>0.32226627839999999</v>
      </c>
    </row>
    <row r="289" spans="1:3" x14ac:dyDescent="0.2">
      <c r="A289" t="s">
        <v>8693</v>
      </c>
      <c r="C289" s="12">
        <v>5.2873156220000004</v>
      </c>
    </row>
    <row r="290" spans="1:3" x14ac:dyDescent="0.2">
      <c r="A290" t="s">
        <v>8857</v>
      </c>
      <c r="C290" s="12">
        <v>2.459902096E-3</v>
      </c>
    </row>
    <row r="291" spans="1:3" x14ac:dyDescent="0.2">
      <c r="A291" t="s">
        <v>213</v>
      </c>
      <c r="C291" s="12">
        <v>4.3306880469999998</v>
      </c>
    </row>
    <row r="292" spans="1:3" x14ac:dyDescent="0.2">
      <c r="A292" t="s">
        <v>214</v>
      </c>
      <c r="C292" s="12">
        <v>4.7255625820000003E-5</v>
      </c>
    </row>
    <row r="293" spans="1:3" x14ac:dyDescent="0.2">
      <c r="A293" t="s">
        <v>447</v>
      </c>
      <c r="C293" s="12">
        <v>8.5945527930000008E-3</v>
      </c>
    </row>
    <row r="294" spans="1:3" x14ac:dyDescent="0.2">
      <c r="A294" t="s">
        <v>440</v>
      </c>
      <c r="C294" s="12">
        <v>6.4491527519999998</v>
      </c>
    </row>
    <row r="295" spans="1:3" x14ac:dyDescent="0.2">
      <c r="A295" t="s">
        <v>215</v>
      </c>
      <c r="C295" s="12">
        <v>4.1106427619999998E-4</v>
      </c>
    </row>
    <row r="296" spans="1:3" x14ac:dyDescent="0.2">
      <c r="A296" t="s">
        <v>448</v>
      </c>
      <c r="C296" s="12">
        <v>0.60591113350000003</v>
      </c>
    </row>
    <row r="297" spans="1:3" x14ac:dyDescent="0.2">
      <c r="A297" t="s">
        <v>441</v>
      </c>
      <c r="C297" s="12">
        <v>0.60591113350000003</v>
      </c>
    </row>
    <row r="298" spans="1:3" x14ac:dyDescent="0.2">
      <c r="A298" t="s">
        <v>216</v>
      </c>
      <c r="C298" s="12">
        <v>2.3205960220000001</v>
      </c>
    </row>
    <row r="299" spans="1:3" x14ac:dyDescent="0.2">
      <c r="A299" t="s">
        <v>217</v>
      </c>
      <c r="C299" s="12">
        <v>40.285037860000003</v>
      </c>
    </row>
    <row r="300" spans="1:3" x14ac:dyDescent="0.2">
      <c r="A300" t="s">
        <v>218</v>
      </c>
      <c r="C300" s="12">
        <v>9.3586209039999999E-5</v>
      </c>
    </row>
    <row r="301" spans="1:3" x14ac:dyDescent="0.2">
      <c r="A301" t="s">
        <v>219</v>
      </c>
      <c r="C301" s="12">
        <v>9.6926456620000003E-5</v>
      </c>
    </row>
    <row r="302" spans="1:3" x14ac:dyDescent="0.2">
      <c r="A302" t="s">
        <v>8621</v>
      </c>
      <c r="C302" s="12">
        <v>0.73541389369999999</v>
      </c>
    </row>
    <row r="303" spans="1:3" x14ac:dyDescent="0.2">
      <c r="A303" t="s">
        <v>8587</v>
      </c>
      <c r="C303" s="12">
        <v>1.776948981E-3</v>
      </c>
    </row>
    <row r="304" spans="1:3" x14ac:dyDescent="0.2">
      <c r="A304" t="s">
        <v>220</v>
      </c>
      <c r="C304" s="12">
        <v>1.305029953E-4</v>
      </c>
    </row>
    <row r="305" spans="1:3" x14ac:dyDescent="0.2">
      <c r="A305" t="s">
        <v>221</v>
      </c>
      <c r="C305" s="12">
        <v>1.5315553789999999E-4</v>
      </c>
    </row>
    <row r="306" spans="1:3" x14ac:dyDescent="0.2">
      <c r="A306" t="s">
        <v>411</v>
      </c>
      <c r="C306" s="12">
        <v>5.7947467509999995E-4</v>
      </c>
    </row>
    <row r="307" spans="1:3" x14ac:dyDescent="0.2">
      <c r="A307" t="s">
        <v>412</v>
      </c>
      <c r="C307" s="12">
        <v>2.8632265690000001</v>
      </c>
    </row>
    <row r="308" spans="1:3" x14ac:dyDescent="0.2">
      <c r="A308" t="s">
        <v>222</v>
      </c>
      <c r="C308" s="12">
        <v>1.104693529E-2</v>
      </c>
    </row>
    <row r="309" spans="1:3" x14ac:dyDescent="0.2">
      <c r="A309" t="s">
        <v>223</v>
      </c>
      <c r="C309" s="12">
        <v>1.0660698929999999E-3</v>
      </c>
    </row>
    <row r="310" spans="1:3" x14ac:dyDescent="0.2">
      <c r="A310" t="s">
        <v>224</v>
      </c>
      <c r="C310" s="12">
        <v>3.1589912289999998E-4</v>
      </c>
    </row>
    <row r="311" spans="1:3" x14ac:dyDescent="0.2">
      <c r="A311" t="s">
        <v>225</v>
      </c>
      <c r="C311" s="12">
        <v>8.8137103119999998E-4</v>
      </c>
    </row>
    <row r="312" spans="1:3" x14ac:dyDescent="0.2">
      <c r="A312" t="s">
        <v>226</v>
      </c>
      <c r="C312" s="12">
        <v>0.1147558655</v>
      </c>
    </row>
    <row r="313" spans="1:3" x14ac:dyDescent="0.2">
      <c r="A313" t="s">
        <v>227</v>
      </c>
      <c r="C313" s="12">
        <v>5.3453221009999998</v>
      </c>
    </row>
    <row r="314" spans="1:3" x14ac:dyDescent="0.2">
      <c r="A314" t="s">
        <v>228</v>
      </c>
      <c r="C314" s="12">
        <v>1.3312158180000001E-4</v>
      </c>
    </row>
    <row r="315" spans="1:3" x14ac:dyDescent="0.2">
      <c r="A315" t="s">
        <v>229</v>
      </c>
      <c r="C315" s="12">
        <v>1.965533902E-4</v>
      </c>
    </row>
    <row r="316" spans="1:3" x14ac:dyDescent="0.2">
      <c r="A316" t="s">
        <v>230</v>
      </c>
      <c r="C316" s="12">
        <v>1.5018998250000001E-3</v>
      </c>
    </row>
    <row r="317" spans="1:3" x14ac:dyDescent="0.2">
      <c r="A317" t="s">
        <v>231</v>
      </c>
      <c r="C317" s="12">
        <v>1.402092583E-3</v>
      </c>
    </row>
    <row r="318" spans="1:3" x14ac:dyDescent="0.2">
      <c r="A318" t="s">
        <v>233</v>
      </c>
      <c r="C318" s="12">
        <v>0.67886427869999999</v>
      </c>
    </row>
    <row r="319" spans="1:3" x14ac:dyDescent="0.2">
      <c r="A319" t="s">
        <v>234</v>
      </c>
      <c r="C319" s="12">
        <v>1.027073678E-4</v>
      </c>
    </row>
    <row r="320" spans="1:3" x14ac:dyDescent="0.2">
      <c r="A320" t="s">
        <v>449</v>
      </c>
      <c r="C320" s="12">
        <v>1.698248139E-3</v>
      </c>
    </row>
    <row r="321" spans="1:3" x14ac:dyDescent="0.2">
      <c r="A321" t="s">
        <v>235</v>
      </c>
      <c r="C321" s="12">
        <v>3.171865504E-4</v>
      </c>
    </row>
    <row r="322" spans="1:3" x14ac:dyDescent="0.2">
      <c r="A322" t="s">
        <v>236</v>
      </c>
      <c r="C322" s="12">
        <v>1.1205235650000001</v>
      </c>
    </row>
    <row r="323" spans="1:3" x14ac:dyDescent="0.2">
      <c r="A323" t="s">
        <v>237</v>
      </c>
      <c r="C323" s="12">
        <v>1.261501116E-4</v>
      </c>
    </row>
    <row r="324" spans="1:3" x14ac:dyDescent="0.2">
      <c r="A324" t="s">
        <v>442</v>
      </c>
      <c r="C324" s="12">
        <v>1.4111349310000001</v>
      </c>
    </row>
    <row r="325" spans="1:3" x14ac:dyDescent="0.2">
      <c r="A325" t="s">
        <v>244</v>
      </c>
      <c r="C325" s="12">
        <v>1.652078183E-5</v>
      </c>
    </row>
    <row r="326" spans="1:3" x14ac:dyDescent="0.2">
      <c r="A326" t="s">
        <v>248</v>
      </c>
      <c r="C326" s="12">
        <v>1.790507586E-4</v>
      </c>
    </row>
    <row r="327" spans="1:3" x14ac:dyDescent="0.2">
      <c r="A327" t="s">
        <v>249</v>
      </c>
      <c r="C327" s="12">
        <v>1.568769934E-3</v>
      </c>
    </row>
    <row r="328" spans="1:3" x14ac:dyDescent="0.2">
      <c r="A328" t="s">
        <v>252</v>
      </c>
      <c r="C328" s="12">
        <v>1.026997467E-4</v>
      </c>
    </row>
    <row r="329" spans="1:3" x14ac:dyDescent="0.2">
      <c r="A329" t="s">
        <v>253</v>
      </c>
      <c r="C329" s="12">
        <v>10.07813881</v>
      </c>
    </row>
    <row r="330" spans="1:3" x14ac:dyDescent="0.2">
      <c r="A330" t="s">
        <v>254</v>
      </c>
      <c r="C330" s="12">
        <v>0.9544169186</v>
      </c>
    </row>
    <row r="331" spans="1:3" x14ac:dyDescent="0.2">
      <c r="A331" t="s">
        <v>255</v>
      </c>
      <c r="C331" s="12">
        <v>7.871006726E-4</v>
      </c>
    </row>
    <row r="332" spans="1:3" x14ac:dyDescent="0.2">
      <c r="A332" t="s">
        <v>413</v>
      </c>
      <c r="C332" s="12">
        <v>0.51315761569999996</v>
      </c>
    </row>
    <row r="333" spans="1:3" x14ac:dyDescent="0.2">
      <c r="A333" t="s">
        <v>8867</v>
      </c>
      <c r="C333" s="12">
        <v>8.4598623999999999E-7</v>
      </c>
    </row>
    <row r="334" spans="1:3" x14ac:dyDescent="0.2">
      <c r="A334" t="s">
        <v>8487</v>
      </c>
      <c r="C334" s="12">
        <v>7.5998071050000003E-6</v>
      </c>
    </row>
    <row r="335" spans="1:3" x14ac:dyDescent="0.2">
      <c r="A335" t="s">
        <v>445</v>
      </c>
      <c r="C335" s="12">
        <v>3.5000543149999999</v>
      </c>
    </row>
    <row r="336" spans="1:3" x14ac:dyDescent="0.2">
      <c r="A336" t="s">
        <v>256</v>
      </c>
      <c r="C336" s="12">
        <v>9.9929344949999999E-2</v>
      </c>
    </row>
    <row r="337" spans="1:3" x14ac:dyDescent="0.2">
      <c r="A337" t="s">
        <v>257</v>
      </c>
      <c r="C337" s="12">
        <v>2.3382268380000001E-4</v>
      </c>
    </row>
    <row r="338" spans="1:3" x14ac:dyDescent="0.2">
      <c r="A338" t="s">
        <v>258</v>
      </c>
      <c r="C338" s="12">
        <v>121.12941840000001</v>
      </c>
    </row>
    <row r="339" spans="1:3" x14ac:dyDescent="0.2">
      <c r="A339" t="s">
        <v>8488</v>
      </c>
      <c r="C339" s="12">
        <v>2.2430010839999999</v>
      </c>
    </row>
    <row r="340" spans="1:3" x14ac:dyDescent="0.2">
      <c r="A340" t="s">
        <v>8869</v>
      </c>
      <c r="C340" s="12">
        <v>9.8984038849999995E-7</v>
      </c>
    </row>
    <row r="341" spans="1:3" x14ac:dyDescent="0.2">
      <c r="A341" t="s">
        <v>263</v>
      </c>
      <c r="C341" s="12">
        <v>1.719484846E-5</v>
      </c>
    </row>
    <row r="342" spans="1:3" x14ac:dyDescent="0.2">
      <c r="A342" t="s">
        <v>8871</v>
      </c>
      <c r="C342" s="12">
        <v>8.1125613680000005E-6</v>
      </c>
    </row>
    <row r="343" spans="1:3" x14ac:dyDescent="0.2">
      <c r="A343" t="s">
        <v>8491</v>
      </c>
      <c r="C343" s="12">
        <v>4.2698821100000001E-6</v>
      </c>
    </row>
    <row r="344" spans="1:3" x14ac:dyDescent="0.2">
      <c r="A344" t="s">
        <v>266</v>
      </c>
      <c r="C344" s="12">
        <v>4.8087714419999997E-2</v>
      </c>
    </row>
    <row r="345" spans="1:3" x14ac:dyDescent="0.2">
      <c r="A345" t="s">
        <v>267</v>
      </c>
      <c r="C345" s="12">
        <v>4.1163827809999999E-3</v>
      </c>
    </row>
    <row r="346" spans="1:3" x14ac:dyDescent="0.2">
      <c r="A346" t="s">
        <v>268</v>
      </c>
      <c r="C346" s="12">
        <v>6.7455931080000003E-2</v>
      </c>
    </row>
    <row r="347" spans="1:3" x14ac:dyDescent="0.2">
      <c r="A347" t="s">
        <v>269</v>
      </c>
      <c r="C347" s="12">
        <v>3.3425032749999999E-6</v>
      </c>
    </row>
    <row r="348" spans="1:3" x14ac:dyDescent="0.2">
      <c r="A348" t="s">
        <v>8878</v>
      </c>
      <c r="C348" s="12">
        <v>2.184979256E-6</v>
      </c>
    </row>
    <row r="349" spans="1:3" x14ac:dyDescent="0.2">
      <c r="A349" t="s">
        <v>8588</v>
      </c>
      <c r="C349" s="12">
        <v>17.776788060000001</v>
      </c>
    </row>
    <row r="350" spans="1:3" x14ac:dyDescent="0.2">
      <c r="A350" t="s">
        <v>8422</v>
      </c>
      <c r="C350" s="12">
        <v>1.1343669519999999</v>
      </c>
    </row>
    <row r="351" spans="1:3" x14ac:dyDescent="0.2">
      <c r="A351" t="s">
        <v>8705</v>
      </c>
      <c r="C351" s="12">
        <v>0.45200982690000002</v>
      </c>
    </row>
    <row r="352" spans="1:3" x14ac:dyDescent="0.2">
      <c r="A352" t="s">
        <v>8414</v>
      </c>
      <c r="C352" s="12">
        <v>1.2451074040000001</v>
      </c>
    </row>
    <row r="353" spans="1:3" x14ac:dyDescent="0.2">
      <c r="A353" t="s">
        <v>8419</v>
      </c>
      <c r="C353" s="12">
        <v>1.0840394760000001</v>
      </c>
    </row>
    <row r="354" spans="1:3" x14ac:dyDescent="0.2">
      <c r="A354" t="s">
        <v>8423</v>
      </c>
      <c r="C354" s="12">
        <v>0.31962045500000003</v>
      </c>
    </row>
    <row r="355" spans="1:3" x14ac:dyDescent="0.2">
      <c r="A355" t="s">
        <v>8421</v>
      </c>
      <c r="C355" s="12">
        <v>0.36251903880000003</v>
      </c>
    </row>
    <row r="356" spans="1:3" x14ac:dyDescent="0.2">
      <c r="A356" t="s">
        <v>8415</v>
      </c>
      <c r="C356" s="12">
        <v>0.32524163610000001</v>
      </c>
    </row>
    <row r="357" spans="1:3" x14ac:dyDescent="0.2">
      <c r="A357" t="s">
        <v>8881</v>
      </c>
      <c r="C357" s="12">
        <v>6.4803316919999996E-7</v>
      </c>
    </row>
    <row r="358" spans="1:3" x14ac:dyDescent="0.2">
      <c r="A358" t="s">
        <v>8413</v>
      </c>
      <c r="C358" s="12">
        <v>0.83835476639999995</v>
      </c>
    </row>
    <row r="359" spans="1:3" x14ac:dyDescent="0.2">
      <c r="A359" t="s">
        <v>8420</v>
      </c>
      <c r="C359" s="12">
        <v>0.2848702629</v>
      </c>
    </row>
    <row r="360" spans="1:3" x14ac:dyDescent="0.2">
      <c r="A360" t="s">
        <v>8417</v>
      </c>
      <c r="C360" s="12">
        <v>0.4533899052</v>
      </c>
    </row>
    <row r="361" spans="1:3" x14ac:dyDescent="0.2">
      <c r="A361" t="s">
        <v>8418</v>
      </c>
      <c r="C361" s="12">
        <v>0.52610707280000002</v>
      </c>
    </row>
    <row r="362" spans="1:3" x14ac:dyDescent="0.2">
      <c r="A362" t="s">
        <v>8409</v>
      </c>
      <c r="C362" s="12">
        <v>12.456210049999999</v>
      </c>
    </row>
    <row r="363" spans="1:3" x14ac:dyDescent="0.2">
      <c r="A363" t="s">
        <v>8410</v>
      </c>
      <c r="C363" s="12">
        <v>17.005555900000001</v>
      </c>
    </row>
    <row r="364" spans="1:3" x14ac:dyDescent="0.2">
      <c r="A364" t="s">
        <v>8411</v>
      </c>
      <c r="C364" s="12">
        <v>9.7463873299999992</v>
      </c>
    </row>
    <row r="365" spans="1:3" x14ac:dyDescent="0.2">
      <c r="A365" t="s">
        <v>8412</v>
      </c>
      <c r="C365" s="12">
        <v>35.572273809999999</v>
      </c>
    </row>
    <row r="366" spans="1:3" x14ac:dyDescent="0.2">
      <c r="A366" t="s">
        <v>8492</v>
      </c>
      <c r="C366" s="12">
        <v>5.3443720649999995E-4</v>
      </c>
    </row>
    <row r="367" spans="1:3" x14ac:dyDescent="0.2">
      <c r="A367" t="s">
        <v>8396</v>
      </c>
      <c r="C367" s="12">
        <v>14.22974615</v>
      </c>
    </row>
    <row r="368" spans="1:3" x14ac:dyDescent="0.2">
      <c r="A368" t="s">
        <v>8359</v>
      </c>
      <c r="C368" s="12">
        <v>5.7002568680000003</v>
      </c>
    </row>
    <row r="369" spans="1:3" x14ac:dyDescent="0.2">
      <c r="A369" t="s">
        <v>8401</v>
      </c>
      <c r="C369" s="12">
        <v>1.5736977809999999</v>
      </c>
    </row>
    <row r="370" spans="1:3" x14ac:dyDescent="0.2">
      <c r="A370" t="s">
        <v>8402</v>
      </c>
      <c r="C370" s="12">
        <v>9.9945511140000001</v>
      </c>
    </row>
    <row r="371" spans="1:3" x14ac:dyDescent="0.2">
      <c r="A371" t="s">
        <v>8405</v>
      </c>
      <c r="C371" s="12">
        <v>128.1773268</v>
      </c>
    </row>
    <row r="372" spans="1:3" x14ac:dyDescent="0.2">
      <c r="A372" t="s">
        <v>8406</v>
      </c>
      <c r="C372" s="12">
        <v>27.202268060000002</v>
      </c>
    </row>
    <row r="373" spans="1:3" x14ac:dyDescent="0.2">
      <c r="A373" t="s">
        <v>8407</v>
      </c>
      <c r="C373" s="12">
        <v>8.1340511980000001E-4</v>
      </c>
    </row>
    <row r="374" spans="1:3" x14ac:dyDescent="0.2">
      <c r="A374" t="s">
        <v>8408</v>
      </c>
      <c r="C374" s="12">
        <v>28.806558710000001</v>
      </c>
    </row>
    <row r="375" spans="1:3" x14ac:dyDescent="0.2">
      <c r="A375" t="s">
        <v>8403</v>
      </c>
      <c r="C375" s="12">
        <v>11.02719617</v>
      </c>
    </row>
    <row r="376" spans="1:3" x14ac:dyDescent="0.2">
      <c r="A376" t="s">
        <v>8404</v>
      </c>
      <c r="C376" s="12">
        <v>3.8952243499999999</v>
      </c>
    </row>
    <row r="377" spans="1:3" x14ac:dyDescent="0.2">
      <c r="A377" t="s">
        <v>84</v>
      </c>
      <c r="C377" s="12">
        <v>1.3324675420000001</v>
      </c>
    </row>
    <row r="378" spans="1:3" x14ac:dyDescent="0.2">
      <c r="A378" t="s">
        <v>73</v>
      </c>
      <c r="C378" s="12">
        <v>7.1259819169999998</v>
      </c>
    </row>
    <row r="379" spans="1:3" x14ac:dyDescent="0.2">
      <c r="A379" t="s">
        <v>75</v>
      </c>
      <c r="C379" s="12">
        <v>40.082803560000002</v>
      </c>
    </row>
    <row r="380" spans="1:3" x14ac:dyDescent="0.2">
      <c r="A380" t="s">
        <v>76</v>
      </c>
      <c r="C380" s="12">
        <v>21.459007</v>
      </c>
    </row>
    <row r="381" spans="1:3" x14ac:dyDescent="0.2">
      <c r="A381" t="s">
        <v>70</v>
      </c>
      <c r="C381" s="12">
        <v>18.753779389999998</v>
      </c>
    </row>
    <row r="382" spans="1:3" x14ac:dyDescent="0.2">
      <c r="A382" t="s">
        <v>71</v>
      </c>
      <c r="C382" s="12">
        <v>56.690083119999997</v>
      </c>
    </row>
    <row r="383" spans="1:3" x14ac:dyDescent="0.2">
      <c r="A383" t="s">
        <v>85</v>
      </c>
      <c r="C383" s="12">
        <v>2.208361966</v>
      </c>
    </row>
    <row r="384" spans="1:3" x14ac:dyDescent="0.2">
      <c r="A384" t="s">
        <v>86</v>
      </c>
      <c r="C384" s="12">
        <v>15.2434221</v>
      </c>
    </row>
    <row r="385" spans="1:3" x14ac:dyDescent="0.2">
      <c r="A385" t="s">
        <v>89</v>
      </c>
      <c r="C385" s="12">
        <v>0.41486287999999999</v>
      </c>
    </row>
    <row r="386" spans="1:3" x14ac:dyDescent="0.2">
      <c r="A386" t="s">
        <v>272</v>
      </c>
      <c r="C386" s="12">
        <v>1.095359989E-4</v>
      </c>
    </row>
    <row r="387" spans="1:3" x14ac:dyDescent="0.2">
      <c r="A387" t="s">
        <v>87</v>
      </c>
      <c r="C387" s="12">
        <v>5.8371020329999997E-4</v>
      </c>
    </row>
    <row r="388" spans="1:3" x14ac:dyDescent="0.2">
      <c r="A388" t="s">
        <v>8888</v>
      </c>
      <c r="C388" s="12">
        <v>58.210438449999998</v>
      </c>
    </row>
    <row r="389" spans="1:3" x14ac:dyDescent="0.2">
      <c r="A389" t="s">
        <v>8889</v>
      </c>
      <c r="C389" s="12">
        <v>31.58442638</v>
      </c>
    </row>
    <row r="390" spans="1:3" x14ac:dyDescent="0.2">
      <c r="A390" t="s">
        <v>78</v>
      </c>
      <c r="C390" s="12">
        <v>4.740394899</v>
      </c>
    </row>
    <row r="391" spans="1:3" x14ac:dyDescent="0.2">
      <c r="A391" t="s">
        <v>79</v>
      </c>
      <c r="C391" s="12">
        <v>12.89174577</v>
      </c>
    </row>
    <row r="392" spans="1:3" x14ac:dyDescent="0.2">
      <c r="A392" t="s">
        <v>80</v>
      </c>
      <c r="C392" s="12">
        <v>12.91573434</v>
      </c>
    </row>
    <row r="393" spans="1:3" x14ac:dyDescent="0.2">
      <c r="A393" t="s">
        <v>81</v>
      </c>
      <c r="C393" s="12">
        <v>3.0444986289999997E-4</v>
      </c>
    </row>
    <row r="394" spans="1:3" x14ac:dyDescent="0.2">
      <c r="A394" t="s">
        <v>273</v>
      </c>
      <c r="C394" s="12">
        <v>17.443166869999999</v>
      </c>
    </row>
    <row r="395" spans="1:3" x14ac:dyDescent="0.2">
      <c r="A395" t="s">
        <v>90</v>
      </c>
      <c r="C395" s="12">
        <v>7.7695067020000002</v>
      </c>
    </row>
    <row r="396" spans="1:3" x14ac:dyDescent="0.2">
      <c r="A396" t="s">
        <v>92</v>
      </c>
      <c r="C396" s="12">
        <v>11.345115979999999</v>
      </c>
    </row>
    <row r="397" spans="1:3" x14ac:dyDescent="0.2">
      <c r="A397" t="s">
        <v>93</v>
      </c>
      <c r="C397" s="12">
        <v>5.0904381919999997E-4</v>
      </c>
    </row>
    <row r="398" spans="1:3" x14ac:dyDescent="0.2">
      <c r="A398" t="s">
        <v>94</v>
      </c>
      <c r="C398" s="12">
        <v>11.363907620000001</v>
      </c>
    </row>
    <row r="399" spans="1:3" x14ac:dyDescent="0.2">
      <c r="A399" t="s">
        <v>8890</v>
      </c>
      <c r="C399" s="12">
        <v>11.363986909999999</v>
      </c>
    </row>
    <row r="400" spans="1:3" x14ac:dyDescent="0.2">
      <c r="A400" t="s">
        <v>8688</v>
      </c>
      <c r="C400" s="12">
        <v>1.7226809620000001</v>
      </c>
    </row>
    <row r="401" spans="1:3" x14ac:dyDescent="0.2">
      <c r="A401" t="s">
        <v>274</v>
      </c>
      <c r="C401" s="12">
        <v>1.0949776739999999</v>
      </c>
    </row>
    <row r="402" spans="1:3" x14ac:dyDescent="0.2">
      <c r="A402" t="s">
        <v>8891</v>
      </c>
      <c r="C402" s="12">
        <v>3.887729996</v>
      </c>
    </row>
    <row r="403" spans="1:3" x14ac:dyDescent="0.2">
      <c r="A403" t="s">
        <v>8892</v>
      </c>
      <c r="C403" s="12">
        <v>0.77153480929999996</v>
      </c>
    </row>
    <row r="404" spans="1:3" x14ac:dyDescent="0.2">
      <c r="A404" t="s">
        <v>8589</v>
      </c>
      <c r="C404" s="12">
        <v>4.5509790800000001E-4</v>
      </c>
    </row>
    <row r="405" spans="1:3" x14ac:dyDescent="0.2">
      <c r="A405" t="s">
        <v>8893</v>
      </c>
      <c r="C405" s="12">
        <v>0.32214373819999997</v>
      </c>
    </row>
    <row r="406" spans="1:3" x14ac:dyDescent="0.2">
      <c r="A406" t="s">
        <v>8895</v>
      </c>
      <c r="C406" s="12">
        <v>0.32214373819999997</v>
      </c>
    </row>
    <row r="407" spans="1:3" x14ac:dyDescent="0.2">
      <c r="A407" t="s">
        <v>8896</v>
      </c>
      <c r="C407" s="12">
        <v>5.2872969000000003</v>
      </c>
    </row>
    <row r="408" spans="1:3" x14ac:dyDescent="0.2">
      <c r="A408" t="s">
        <v>8897</v>
      </c>
      <c r="C408" s="12">
        <v>12.229114989999999</v>
      </c>
    </row>
    <row r="409" spans="1:3" x14ac:dyDescent="0.2">
      <c r="A409" t="s">
        <v>8898</v>
      </c>
      <c r="C409" s="12">
        <v>40.284987809999997</v>
      </c>
    </row>
    <row r="410" spans="1:3" x14ac:dyDescent="0.2">
      <c r="A410" t="s">
        <v>8899</v>
      </c>
      <c r="C410" s="12">
        <v>3.0574995509999998</v>
      </c>
    </row>
    <row r="411" spans="1:3" x14ac:dyDescent="0.2">
      <c r="A411" t="s">
        <v>8901</v>
      </c>
      <c r="C411" s="12">
        <v>1.8695415019999999</v>
      </c>
    </row>
    <row r="412" spans="1:3" x14ac:dyDescent="0.2">
      <c r="A412" t="s">
        <v>8902</v>
      </c>
      <c r="C412" s="12">
        <v>4.5192149300000004</v>
      </c>
    </row>
    <row r="413" spans="1:3" x14ac:dyDescent="0.2">
      <c r="A413" t="s">
        <v>8903</v>
      </c>
      <c r="C413" s="12">
        <v>19.838948729999998</v>
      </c>
    </row>
    <row r="414" spans="1:3" x14ac:dyDescent="0.2">
      <c r="A414" t="s">
        <v>8904</v>
      </c>
      <c r="C414" s="12">
        <v>4.5192149300000004</v>
      </c>
    </row>
    <row r="415" spans="1:3" x14ac:dyDescent="0.2">
      <c r="A415" t="s">
        <v>8905</v>
      </c>
      <c r="C415" s="12">
        <v>1.986350187</v>
      </c>
    </row>
    <row r="416" spans="1:3" x14ac:dyDescent="0.2">
      <c r="A416" t="s">
        <v>8906</v>
      </c>
      <c r="C416" s="12">
        <v>5.7750000950000002</v>
      </c>
    </row>
    <row r="417" spans="1:3" x14ac:dyDescent="0.2">
      <c r="A417" t="s">
        <v>8907</v>
      </c>
      <c r="C417" s="12">
        <v>19.176255640000001</v>
      </c>
    </row>
    <row r="418" spans="1:3" x14ac:dyDescent="0.2">
      <c r="A418" t="s">
        <v>8908</v>
      </c>
      <c r="C418" s="12">
        <v>5.0760678170000002</v>
      </c>
    </row>
    <row r="419" spans="1:3" x14ac:dyDescent="0.2">
      <c r="A419" t="s">
        <v>8910</v>
      </c>
      <c r="C419" s="12">
        <v>1.333246521</v>
      </c>
    </row>
    <row r="420" spans="1:3" x14ac:dyDescent="0.2">
      <c r="A420" t="s">
        <v>8911</v>
      </c>
      <c r="C420" s="12">
        <v>79.088095050000007</v>
      </c>
    </row>
    <row r="421" spans="1:3" x14ac:dyDescent="0.2">
      <c r="A421" t="s">
        <v>8913</v>
      </c>
      <c r="C421" s="12">
        <v>1.134180744</v>
      </c>
    </row>
    <row r="422" spans="1:3" x14ac:dyDescent="0.2">
      <c r="A422" t="s">
        <v>8914</v>
      </c>
      <c r="C422" s="12">
        <v>8.2111235009999994</v>
      </c>
    </row>
    <row r="423" spans="1:3" x14ac:dyDescent="0.2">
      <c r="A423" t="s">
        <v>8915</v>
      </c>
      <c r="C423" s="12">
        <v>0.1260200635</v>
      </c>
    </row>
    <row r="424" spans="1:3" x14ac:dyDescent="0.2">
      <c r="A424" t="s">
        <v>8916</v>
      </c>
      <c r="C424" s="12">
        <v>3.5422313220000001</v>
      </c>
    </row>
    <row r="425" spans="1:3" x14ac:dyDescent="0.2">
      <c r="A425" t="s">
        <v>8590</v>
      </c>
      <c r="C425" s="12">
        <v>4.1029797959999996</v>
      </c>
    </row>
    <row r="426" spans="1:3" x14ac:dyDescent="0.2">
      <c r="A426" t="s">
        <v>275</v>
      </c>
      <c r="C426" s="12">
        <v>3.0215268309999999E-4</v>
      </c>
    </row>
    <row r="427" spans="1:3" x14ac:dyDescent="0.2">
      <c r="A427" t="s">
        <v>8694</v>
      </c>
      <c r="C427" s="12">
        <v>1.3581331690000001E-4</v>
      </c>
    </row>
    <row r="428" spans="1:3" x14ac:dyDescent="0.2">
      <c r="A428" t="s">
        <v>8591</v>
      </c>
      <c r="C428" s="12">
        <v>1.661800408E-4</v>
      </c>
    </row>
    <row r="429" spans="1:3" x14ac:dyDescent="0.2">
      <c r="A429" t="s">
        <v>8695</v>
      </c>
      <c r="C429" s="12">
        <v>1.0933680200000001E-4</v>
      </c>
    </row>
    <row r="430" spans="1:3" x14ac:dyDescent="0.2">
      <c r="A430" t="s">
        <v>8696</v>
      </c>
      <c r="C430" s="12">
        <v>2.6994056679999998E-4</v>
      </c>
    </row>
    <row r="431" spans="1:3" x14ac:dyDescent="0.2">
      <c r="A431" t="s">
        <v>8623</v>
      </c>
      <c r="C431" s="12">
        <v>1.8004065300000001E-3</v>
      </c>
    </row>
    <row r="432" spans="1:3" x14ac:dyDescent="0.2">
      <c r="A432" t="s">
        <v>8593</v>
      </c>
      <c r="C432" s="12">
        <v>23.52124207</v>
      </c>
    </row>
    <row r="433" spans="1:3" x14ac:dyDescent="0.2">
      <c r="A433" t="s">
        <v>8917</v>
      </c>
      <c r="C433" s="12">
        <v>1.1115210530000001E-3</v>
      </c>
    </row>
    <row r="434" spans="1:3" x14ac:dyDescent="0.2">
      <c r="A434" t="s">
        <v>8624</v>
      </c>
      <c r="C434" s="12">
        <v>1.000508208E-3</v>
      </c>
    </row>
    <row r="435" spans="1:3" x14ac:dyDescent="0.2">
      <c r="A435" t="s">
        <v>8918</v>
      </c>
      <c r="C435" s="12">
        <v>1.815609737E-3</v>
      </c>
    </row>
    <row r="436" spans="1:3" x14ac:dyDescent="0.2">
      <c r="A436" t="s">
        <v>8595</v>
      </c>
      <c r="C436" s="12">
        <v>5.6032386709999997</v>
      </c>
    </row>
    <row r="437" spans="1:3" x14ac:dyDescent="0.2">
      <c r="A437" t="s">
        <v>8919</v>
      </c>
      <c r="C437" s="12">
        <v>6.3199879899999996</v>
      </c>
    </row>
    <row r="438" spans="1:3" x14ac:dyDescent="0.2">
      <c r="A438" t="s">
        <v>8920</v>
      </c>
      <c r="C438" s="12">
        <v>3.0470794189999998E-4</v>
      </c>
    </row>
    <row r="439" spans="1:3" x14ac:dyDescent="0.2">
      <c r="A439" t="s">
        <v>8922</v>
      </c>
      <c r="C439" s="12">
        <v>0.46218374839999998</v>
      </c>
    </row>
    <row r="440" spans="1:3" x14ac:dyDescent="0.2">
      <c r="A440" t="s">
        <v>8596</v>
      </c>
      <c r="C440" s="12">
        <v>0.46703739300000002</v>
      </c>
    </row>
    <row r="441" spans="1:3" x14ac:dyDescent="0.2">
      <c r="A441" t="s">
        <v>8625</v>
      </c>
      <c r="C441" s="12">
        <v>1.8969058179999999E-3</v>
      </c>
    </row>
    <row r="442" spans="1:3" x14ac:dyDescent="0.2">
      <c r="A442" t="s">
        <v>453</v>
      </c>
      <c r="C442" s="12">
        <v>1.475390109E-3</v>
      </c>
    </row>
    <row r="443" spans="1:3" x14ac:dyDescent="0.2">
      <c r="A443" t="s">
        <v>8923</v>
      </c>
      <c r="C443" s="12">
        <v>2.4142046169999998E-3</v>
      </c>
    </row>
    <row r="444" spans="1:3" x14ac:dyDescent="0.2">
      <c r="A444" t="s">
        <v>8626</v>
      </c>
      <c r="C444" s="12">
        <v>1.4170340659999999E-3</v>
      </c>
    </row>
    <row r="445" spans="1:3" x14ac:dyDescent="0.2">
      <c r="A445" t="s">
        <v>8597</v>
      </c>
      <c r="C445" s="12">
        <v>158.4654089</v>
      </c>
    </row>
    <row r="446" spans="1:3" x14ac:dyDescent="0.2">
      <c r="A446" t="s">
        <v>8495</v>
      </c>
      <c r="C446" s="12">
        <v>3.817961801</v>
      </c>
    </row>
    <row r="447" spans="1:3" x14ac:dyDescent="0.2">
      <c r="A447" t="s">
        <v>8697</v>
      </c>
      <c r="C447" s="12">
        <v>1.0020337690000001E-2</v>
      </c>
    </row>
    <row r="448" spans="1:3" x14ac:dyDescent="0.2">
      <c r="A448" t="s">
        <v>352</v>
      </c>
      <c r="C448" s="12">
        <v>169.0097068</v>
      </c>
    </row>
    <row r="449" spans="1:3" x14ac:dyDescent="0.2">
      <c r="A449" t="s">
        <v>8924</v>
      </c>
      <c r="C449" s="12">
        <v>5.4142276149999995E-4</v>
      </c>
    </row>
    <row r="450" spans="1:3" x14ac:dyDescent="0.2">
      <c r="A450" t="s">
        <v>8925</v>
      </c>
      <c r="C450" s="12">
        <v>1.082845539E-4</v>
      </c>
    </row>
    <row r="451" spans="1:3" x14ac:dyDescent="0.2">
      <c r="A451" t="s">
        <v>414</v>
      </c>
      <c r="C451" s="12">
        <v>1.134180744</v>
      </c>
    </row>
    <row r="452" spans="1:3" x14ac:dyDescent="0.2">
      <c r="A452" t="s">
        <v>415</v>
      </c>
      <c r="C452" s="12">
        <v>6.4491527519999998</v>
      </c>
    </row>
    <row r="453" spans="1:3" x14ac:dyDescent="0.2">
      <c r="A453" t="s">
        <v>416</v>
      </c>
      <c r="C453" s="12">
        <v>1.919062984E-3</v>
      </c>
    </row>
    <row r="454" spans="1:3" x14ac:dyDescent="0.2">
      <c r="A454" t="s">
        <v>8926</v>
      </c>
      <c r="C454" s="12">
        <v>9.5762886180000006E-3</v>
      </c>
    </row>
    <row r="455" spans="1:3" x14ac:dyDescent="0.2">
      <c r="A455" t="s">
        <v>8927</v>
      </c>
      <c r="C455" s="12">
        <v>1.837230051E-3</v>
      </c>
    </row>
    <row r="456" spans="1:3" x14ac:dyDescent="0.2">
      <c r="A456" t="s">
        <v>8928</v>
      </c>
      <c r="C456" s="12">
        <v>0.5376911419</v>
      </c>
    </row>
    <row r="457" spans="1:3" x14ac:dyDescent="0.2">
      <c r="A457" t="s">
        <v>8929</v>
      </c>
      <c r="C457" s="12">
        <v>0.19779872000000001</v>
      </c>
    </row>
    <row r="458" spans="1:3" x14ac:dyDescent="0.2">
      <c r="A458" t="s">
        <v>8930</v>
      </c>
      <c r="C458" s="12">
        <v>0.10269887</v>
      </c>
    </row>
    <row r="459" spans="1:3" x14ac:dyDescent="0.2">
      <c r="A459" t="s">
        <v>8931</v>
      </c>
      <c r="C459" s="12">
        <v>0.10269887</v>
      </c>
    </row>
    <row r="460" spans="1:3" x14ac:dyDescent="0.2">
      <c r="A460" t="s">
        <v>417</v>
      </c>
      <c r="C460" s="12">
        <v>0.1076911621</v>
      </c>
    </row>
    <row r="461" spans="1:3" x14ac:dyDescent="0.2">
      <c r="A461" t="s">
        <v>418</v>
      </c>
      <c r="C461" s="12">
        <v>1.8898334290000001E-3</v>
      </c>
    </row>
    <row r="462" spans="1:3" x14ac:dyDescent="0.2">
      <c r="A462" t="s">
        <v>419</v>
      </c>
      <c r="C462" s="12">
        <v>0.1033337661</v>
      </c>
    </row>
    <row r="463" spans="1:3" x14ac:dyDescent="0.2">
      <c r="A463" t="s">
        <v>8598</v>
      </c>
      <c r="C463" s="12">
        <v>0.1028270557</v>
      </c>
    </row>
    <row r="464" spans="1:3" x14ac:dyDescent="0.2">
      <c r="A464" t="s">
        <v>8932</v>
      </c>
      <c r="C464" s="12">
        <v>2.8130802619999998E-4</v>
      </c>
    </row>
    <row r="465" spans="1:3" x14ac:dyDescent="0.2">
      <c r="A465" t="s">
        <v>420</v>
      </c>
      <c r="C465" s="12">
        <v>0.19779872000000001</v>
      </c>
    </row>
    <row r="466" spans="1:3" x14ac:dyDescent="0.2">
      <c r="A466" t="s">
        <v>421</v>
      </c>
      <c r="C466" s="12">
        <v>0.58150301270000004</v>
      </c>
    </row>
    <row r="467" spans="1:3" x14ac:dyDescent="0.2">
      <c r="A467" t="s">
        <v>422</v>
      </c>
      <c r="C467" s="12">
        <v>6.8185254759999994E-2</v>
      </c>
    </row>
    <row r="468" spans="1:3" x14ac:dyDescent="0.2">
      <c r="A468" t="s">
        <v>8599</v>
      </c>
      <c r="C468" s="12">
        <v>3.8125522260000002</v>
      </c>
    </row>
    <row r="469" spans="1:3" x14ac:dyDescent="0.2">
      <c r="A469" t="s">
        <v>8627</v>
      </c>
      <c r="C469" s="12">
        <v>1.9442613609999999E-3</v>
      </c>
    </row>
    <row r="470" spans="1:3" x14ac:dyDescent="0.2">
      <c r="A470" t="s">
        <v>8600</v>
      </c>
      <c r="C470" s="12">
        <v>12.89954659</v>
      </c>
    </row>
    <row r="471" spans="1:3" x14ac:dyDescent="0.2">
      <c r="A471" t="s">
        <v>8935</v>
      </c>
      <c r="C471" s="12">
        <v>2.314482348E-2</v>
      </c>
    </row>
    <row r="472" spans="1:3" x14ac:dyDescent="0.2">
      <c r="A472" t="s">
        <v>423</v>
      </c>
      <c r="C472" s="12">
        <v>9.3496300730000002</v>
      </c>
    </row>
    <row r="473" spans="1:3" x14ac:dyDescent="0.2">
      <c r="A473" t="s">
        <v>8937</v>
      </c>
      <c r="C473" s="12">
        <v>3.7562335309999998E-5</v>
      </c>
    </row>
    <row r="474" spans="1:3" x14ac:dyDescent="0.2">
      <c r="A474" t="s">
        <v>8555</v>
      </c>
      <c r="C474" s="12">
        <v>0.4912583626</v>
      </c>
    </row>
    <row r="475" spans="1:3" x14ac:dyDescent="0.2">
      <c r="A475" t="s">
        <v>8668</v>
      </c>
      <c r="C475" s="12">
        <v>8.6554303500000005E-4</v>
      </c>
    </row>
    <row r="476" spans="1:3" x14ac:dyDescent="0.2">
      <c r="A476" t="s">
        <v>425</v>
      </c>
      <c r="C476" s="12">
        <v>1.5466355870000001E-4</v>
      </c>
    </row>
    <row r="477" spans="1:3" x14ac:dyDescent="0.2">
      <c r="A477" t="s">
        <v>8938</v>
      </c>
      <c r="C477" s="12">
        <v>5.4320881899999997E-4</v>
      </c>
    </row>
    <row r="478" spans="1:3" x14ac:dyDescent="0.2">
      <c r="A478" t="s">
        <v>8601</v>
      </c>
      <c r="C478" s="12">
        <v>1.464745217E-2</v>
      </c>
    </row>
    <row r="479" spans="1:3" x14ac:dyDescent="0.2">
      <c r="A479" t="s">
        <v>460</v>
      </c>
      <c r="C479" s="12">
        <v>0.86323366670000001</v>
      </c>
    </row>
    <row r="480" spans="1:3" x14ac:dyDescent="0.2">
      <c r="A480" t="s">
        <v>461</v>
      </c>
      <c r="C480" s="12">
        <v>4.0781342340000003E-6</v>
      </c>
    </row>
    <row r="481" spans="1:3" x14ac:dyDescent="0.2">
      <c r="A481" t="s">
        <v>463</v>
      </c>
      <c r="C481" s="12">
        <v>2.6234256519999999</v>
      </c>
    </row>
    <row r="482" spans="1:3" x14ac:dyDescent="0.2">
      <c r="A482" t="s">
        <v>8602</v>
      </c>
      <c r="C482" s="12">
        <v>58.56296579</v>
      </c>
    </row>
    <row r="483" spans="1:3" x14ac:dyDescent="0.2">
      <c r="A483" t="s">
        <v>466</v>
      </c>
      <c r="C483" s="12">
        <v>9.3586209039999999E-5</v>
      </c>
    </row>
    <row r="484" spans="1:3" x14ac:dyDescent="0.2">
      <c r="A484" t="s">
        <v>8603</v>
      </c>
      <c r="C484" s="12">
        <v>1.3337140599999999</v>
      </c>
    </row>
    <row r="485" spans="1:3" x14ac:dyDescent="0.2">
      <c r="A485" t="s">
        <v>8942</v>
      </c>
      <c r="C485" s="12">
        <v>9.6926456620000003E-5</v>
      </c>
    </row>
    <row r="486" spans="1:3" x14ac:dyDescent="0.2">
      <c r="A486" t="s">
        <v>8944</v>
      </c>
      <c r="C486" s="12">
        <v>1.7702675270000001E-4</v>
      </c>
    </row>
    <row r="487" spans="1:3" x14ac:dyDescent="0.2">
      <c r="A487" t="s">
        <v>8945</v>
      </c>
      <c r="C487" s="12">
        <v>1.2732346759999999E-4</v>
      </c>
    </row>
    <row r="488" spans="1:3" x14ac:dyDescent="0.2">
      <c r="A488" t="s">
        <v>8664</v>
      </c>
      <c r="C488" s="12">
        <v>0.1990837982</v>
      </c>
    </row>
    <row r="489" spans="1:3" x14ac:dyDescent="0.2">
      <c r="A489" t="s">
        <v>468</v>
      </c>
      <c r="C489" s="12">
        <v>1.9657147600000001E-4</v>
      </c>
    </row>
    <row r="490" spans="1:3" x14ac:dyDescent="0.2">
      <c r="A490" t="s">
        <v>8433</v>
      </c>
      <c r="C490" s="12">
        <v>123.30096500000001</v>
      </c>
    </row>
    <row r="491" spans="1:3" x14ac:dyDescent="0.2">
      <c r="A491" t="s">
        <v>469</v>
      </c>
      <c r="C491" s="12">
        <v>7.7586567030000006E-5</v>
      </c>
    </row>
    <row r="492" spans="1:3" x14ac:dyDescent="0.2">
      <c r="A492" t="s">
        <v>467</v>
      </c>
      <c r="C492" s="12">
        <v>7.5883615289999999E-5</v>
      </c>
    </row>
    <row r="493" spans="1:3" x14ac:dyDescent="0.2">
      <c r="A493" t="s">
        <v>8946</v>
      </c>
      <c r="C493" s="12">
        <v>1.5806057219999999E-4</v>
      </c>
    </row>
    <row r="494" spans="1:3" x14ac:dyDescent="0.2">
      <c r="A494" t="s">
        <v>8669</v>
      </c>
      <c r="C494" s="12">
        <v>2.0123320519999999E-4</v>
      </c>
    </row>
    <row r="495" spans="1:3" x14ac:dyDescent="0.2">
      <c r="A495" t="s">
        <v>8201</v>
      </c>
      <c r="C495" s="12">
        <v>0.17568078309999999</v>
      </c>
    </row>
    <row r="496" spans="1:3" x14ac:dyDescent="0.2">
      <c r="A496" t="s">
        <v>8202</v>
      </c>
      <c r="C496" s="12">
        <v>4.1000837500000001E-5</v>
      </c>
    </row>
    <row r="497" spans="1:3" x14ac:dyDescent="0.2">
      <c r="A497" t="s">
        <v>8203</v>
      </c>
      <c r="C497" s="12">
        <v>1.5070048320000001E-4</v>
      </c>
    </row>
    <row r="498" spans="1:3" x14ac:dyDescent="0.2">
      <c r="A498" t="s">
        <v>8604</v>
      </c>
      <c r="C498" s="12">
        <v>8.3180380620000004E-3</v>
      </c>
    </row>
    <row r="499" spans="1:3" x14ac:dyDescent="0.2">
      <c r="A499" t="s">
        <v>8947</v>
      </c>
      <c r="C499" s="12">
        <v>2.511087731E-6</v>
      </c>
    </row>
    <row r="500" spans="1:3" x14ac:dyDescent="0.2">
      <c r="A500" t="s">
        <v>8948</v>
      </c>
      <c r="C500" s="12">
        <v>9.4065382829999997E-7</v>
      </c>
    </row>
    <row r="501" spans="1:3" x14ac:dyDescent="0.2">
      <c r="A501" t="s">
        <v>8949</v>
      </c>
      <c r="C501" s="12">
        <v>1.3912367390000001E-6</v>
      </c>
    </row>
    <row r="502" spans="1:3" x14ac:dyDescent="0.2">
      <c r="A502" t="s">
        <v>8950</v>
      </c>
      <c r="C502" s="12">
        <v>1.1138881739999999E-6</v>
      </c>
    </row>
    <row r="503" spans="1:3" x14ac:dyDescent="0.2">
      <c r="A503" t="s">
        <v>8416</v>
      </c>
      <c r="C503" s="12">
        <v>0.67923032640000003</v>
      </c>
    </row>
    <row r="504" spans="1:3" x14ac:dyDescent="0.2">
      <c r="A504" t="s">
        <v>8951</v>
      </c>
      <c r="C504" s="12">
        <v>2.9862461920000002E-6</v>
      </c>
    </row>
    <row r="505" spans="1:3" x14ac:dyDescent="0.2">
      <c r="A505" t="s">
        <v>8165</v>
      </c>
      <c r="C505" s="12">
        <v>0.60556707759999995</v>
      </c>
    </row>
    <row r="506" spans="1:3" x14ac:dyDescent="0.2">
      <c r="A506" t="s">
        <v>8952</v>
      </c>
      <c r="C506" s="12">
        <v>4.969241854E-7</v>
      </c>
    </row>
    <row r="507" spans="1:3" x14ac:dyDescent="0.2">
      <c r="A507" t="s">
        <v>8166</v>
      </c>
      <c r="C507" s="12">
        <v>0.25644712629999999</v>
      </c>
    </row>
    <row r="508" spans="1:3" x14ac:dyDescent="0.2">
      <c r="A508" t="s">
        <v>8953</v>
      </c>
      <c r="C508" s="12">
        <v>2.4836540570000001E-6</v>
      </c>
    </row>
    <row r="509" spans="1:3" x14ac:dyDescent="0.2">
      <c r="A509" t="s">
        <v>8703</v>
      </c>
      <c r="C509" s="12">
        <v>5.7755106699999999E-4</v>
      </c>
    </row>
    <row r="510" spans="1:3" x14ac:dyDescent="0.2">
      <c r="A510" t="s">
        <v>8168</v>
      </c>
      <c r="C510" s="12">
        <v>1.5070048320000001E-4</v>
      </c>
    </row>
    <row r="511" spans="1:3" x14ac:dyDescent="0.2">
      <c r="A511" t="s">
        <v>8169</v>
      </c>
      <c r="C511" s="12">
        <v>4.5954551559999998E-5</v>
      </c>
    </row>
    <row r="512" spans="1:3" x14ac:dyDescent="0.2">
      <c r="A512" t="s">
        <v>8431</v>
      </c>
      <c r="C512" s="12">
        <v>0.35539374769999998</v>
      </c>
    </row>
    <row r="513" spans="1:3" x14ac:dyDescent="0.2">
      <c r="A513" t="s">
        <v>8457</v>
      </c>
      <c r="C513" s="12">
        <v>7.167390979E-3</v>
      </c>
    </row>
    <row r="514" spans="1:3" x14ac:dyDescent="0.2">
      <c r="A514" t="s">
        <v>8428</v>
      </c>
      <c r="C514" s="12">
        <v>5.9942396500000002E-3</v>
      </c>
    </row>
    <row r="515" spans="1:3" x14ac:dyDescent="0.2">
      <c r="A515" t="s">
        <v>8551</v>
      </c>
      <c r="C515" s="12">
        <v>6.0620748019999997</v>
      </c>
    </row>
    <row r="516" spans="1:3" x14ac:dyDescent="0.2">
      <c r="A516" t="s">
        <v>8963</v>
      </c>
      <c r="C516" s="12">
        <v>6.3559420660000003E-6</v>
      </c>
    </row>
    <row r="517" spans="1:3" x14ac:dyDescent="0.2">
      <c r="A517" t="s">
        <v>8364</v>
      </c>
      <c r="C517" s="12">
        <v>0.60277528079999998</v>
      </c>
    </row>
    <row r="518" spans="1:3" x14ac:dyDescent="0.2">
      <c r="A518" t="s">
        <v>8330</v>
      </c>
      <c r="C518" s="12">
        <v>0.97097938120000005</v>
      </c>
    </row>
    <row r="519" spans="1:3" x14ac:dyDescent="0.2">
      <c r="A519" t="s">
        <v>8365</v>
      </c>
      <c r="C519" s="12">
        <v>0.33542597899999999</v>
      </c>
    </row>
    <row r="520" spans="1:3" x14ac:dyDescent="0.2">
      <c r="A520" t="s">
        <v>8333</v>
      </c>
      <c r="C520" s="12">
        <v>1.3026314240000001</v>
      </c>
    </row>
    <row r="521" spans="1:3" x14ac:dyDescent="0.2">
      <c r="A521" t="s">
        <v>8334</v>
      </c>
      <c r="C521" s="12">
        <v>1.4808823529999999</v>
      </c>
    </row>
    <row r="522" spans="1:3" x14ac:dyDescent="0.2">
      <c r="A522" t="s">
        <v>8336</v>
      </c>
      <c r="C522" s="12">
        <v>1.4907692299999999</v>
      </c>
    </row>
    <row r="523" spans="1:3" x14ac:dyDescent="0.2">
      <c r="A523" t="s">
        <v>8434</v>
      </c>
      <c r="C523" s="12">
        <v>2.143362336</v>
      </c>
    </row>
    <row r="524" spans="1:3" x14ac:dyDescent="0.2">
      <c r="A524" t="s">
        <v>9263</v>
      </c>
      <c r="C524" s="12">
        <v>0.14868285119999999</v>
      </c>
    </row>
    <row r="525" spans="1:3" x14ac:dyDescent="0.2">
      <c r="A525" t="s">
        <v>8628</v>
      </c>
      <c r="C525" s="12">
        <v>4.6385268060000003E-4</v>
      </c>
    </row>
    <row r="526" spans="1:3" x14ac:dyDescent="0.2">
      <c r="A526" t="s">
        <v>8709</v>
      </c>
      <c r="C526" s="12">
        <v>2.0519771580000001</v>
      </c>
    </row>
    <row r="527" spans="1:3" x14ac:dyDescent="0.2">
      <c r="A527" t="s">
        <v>8974</v>
      </c>
      <c r="C527" s="12">
        <v>1.9593861049999999E-4</v>
      </c>
    </row>
    <row r="528" spans="1:3" x14ac:dyDescent="0.2">
      <c r="A528" t="s">
        <v>8605</v>
      </c>
      <c r="C528" s="12">
        <v>1.144378835E-4</v>
      </c>
    </row>
    <row r="529" spans="1:3" x14ac:dyDescent="0.2">
      <c r="A529" t="s">
        <v>8629</v>
      </c>
      <c r="C529" s="12">
        <v>1.102610711E-4</v>
      </c>
    </row>
    <row r="530" spans="1:3" x14ac:dyDescent="0.2">
      <c r="A530" t="s">
        <v>8398</v>
      </c>
      <c r="C530" s="12">
        <v>10.82117418</v>
      </c>
    </row>
    <row r="531" spans="1:3" x14ac:dyDescent="0.2">
      <c r="A531" t="s">
        <v>8550</v>
      </c>
      <c r="C531" s="12">
        <v>3.8067523130000001</v>
      </c>
    </row>
    <row r="532" spans="1:3" x14ac:dyDescent="0.2">
      <c r="A532" t="s">
        <v>8671</v>
      </c>
      <c r="C532" s="12">
        <v>1.4953927899999999E-4</v>
      </c>
    </row>
    <row r="533" spans="1:3" x14ac:dyDescent="0.2">
      <c r="A533" t="s">
        <v>8630</v>
      </c>
      <c r="C533" s="12">
        <v>1.4845045170000001E-3</v>
      </c>
    </row>
    <row r="534" spans="1:3" x14ac:dyDescent="0.2">
      <c r="A534" t="s">
        <v>8608</v>
      </c>
      <c r="C534" s="12">
        <v>10.29145085</v>
      </c>
    </row>
    <row r="535" spans="1:3" x14ac:dyDescent="0.2">
      <c r="A535" t="s">
        <v>8609</v>
      </c>
      <c r="C535" s="12">
        <v>2.4280076280000001E-5</v>
      </c>
    </row>
    <row r="536" spans="1:3" x14ac:dyDescent="0.2">
      <c r="A536" t="s">
        <v>8686</v>
      </c>
      <c r="C536" s="12">
        <v>1.6892264209999999E-4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E828A-6B6F-4C0B-BCCA-FE3258BE04A5}">
  <sheetPr>
    <tabColor rgb="FF92D050"/>
  </sheetPr>
  <dimension ref="A2:CR2129"/>
  <sheetViews>
    <sheetView workbookViewId="0">
      <selection activeCell="Q1219" sqref="Q1219:R1865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  <col min="4" max="4" width="33.6640625" style="9" bestFit="1" customWidth="1"/>
    <col min="5" max="6" width="9.33203125" style="9"/>
    <col min="7" max="7" width="22.5" style="9" bestFit="1" customWidth="1"/>
    <col min="8" max="8" width="9.6640625" style="9" customWidth="1"/>
    <col min="9" max="11" width="9.33203125" style="9"/>
  </cols>
  <sheetData>
    <row r="2" spans="1:96" x14ac:dyDescent="0.2">
      <c r="A2" s="8" t="s">
        <v>37</v>
      </c>
      <c r="B2" s="8"/>
      <c r="C2" s="19"/>
      <c r="D2" s="19"/>
      <c r="E2" s="19"/>
      <c r="F2" s="19"/>
    </row>
    <row r="4" spans="1:96" x14ac:dyDescent="0.2">
      <c r="A4" s="20"/>
      <c r="B4" s="20" t="s">
        <v>8733</v>
      </c>
      <c r="C4" s="21" t="s">
        <v>372</v>
      </c>
      <c r="D4" s="21" t="s">
        <v>8546</v>
      </c>
      <c r="E4" s="21" t="s">
        <v>8979</v>
      </c>
      <c r="F4" s="21" t="s">
        <v>8979</v>
      </c>
      <c r="G4" s="21" t="s">
        <v>8979</v>
      </c>
      <c r="H4" s="21" t="s">
        <v>8979</v>
      </c>
      <c r="I4" s="21" t="s">
        <v>8979</v>
      </c>
      <c r="J4" s="9" t="s">
        <v>8979</v>
      </c>
      <c r="K4" s="9" t="s">
        <v>8979</v>
      </c>
      <c r="L4" t="s">
        <v>8979</v>
      </c>
      <c r="M4" t="s">
        <v>8979</v>
      </c>
      <c r="N4" t="s">
        <v>8979</v>
      </c>
      <c r="O4" t="s">
        <v>8979</v>
      </c>
      <c r="P4" t="s">
        <v>8979</v>
      </c>
      <c r="Q4" t="s">
        <v>8979</v>
      </c>
      <c r="R4" t="s">
        <v>8979</v>
      </c>
      <c r="S4" t="s">
        <v>8979</v>
      </c>
      <c r="BK4" t="s">
        <v>8283</v>
      </c>
      <c r="BL4" t="s">
        <v>8268</v>
      </c>
      <c r="BM4" t="s">
        <v>424</v>
      </c>
      <c r="BN4" t="s">
        <v>8282</v>
      </c>
      <c r="BO4" t="s">
        <v>8266</v>
      </c>
      <c r="BP4" t="s">
        <v>8262</v>
      </c>
      <c r="BQ4" t="s">
        <v>8269</v>
      </c>
      <c r="BR4" t="s">
        <v>8272</v>
      </c>
      <c r="BS4" t="s">
        <v>398</v>
      </c>
      <c r="BT4" t="s">
        <v>8274</v>
      </c>
      <c r="BU4" t="s">
        <v>8267</v>
      </c>
      <c r="BV4" t="s">
        <v>8279</v>
      </c>
      <c r="BW4" t="s">
        <v>8280</v>
      </c>
      <c r="BX4" t="s">
        <v>403</v>
      </c>
      <c r="BY4" t="s">
        <v>8270</v>
      </c>
      <c r="BZ4" t="s">
        <v>8271</v>
      </c>
      <c r="CA4" t="s">
        <v>8276</v>
      </c>
      <c r="CB4" t="s">
        <v>8277</v>
      </c>
      <c r="CC4" t="s">
        <v>8284</v>
      </c>
      <c r="CD4" t="s">
        <v>8300</v>
      </c>
      <c r="CE4" t="s">
        <v>8281</v>
      </c>
      <c r="CF4" t="s">
        <v>8285</v>
      </c>
      <c r="CG4" t="s">
        <v>8278</v>
      </c>
      <c r="CH4" t="s">
        <v>8275</v>
      </c>
      <c r="CI4" t="s">
        <v>8263</v>
      </c>
      <c r="CJ4" t="s">
        <v>480</v>
      </c>
      <c r="CK4" t="s">
        <v>8273</v>
      </c>
      <c r="CL4" t="s">
        <v>55</v>
      </c>
      <c r="CM4" t="s">
        <v>8264</v>
      </c>
      <c r="CN4" t="s">
        <v>395</v>
      </c>
      <c r="CO4" t="s">
        <v>8204</v>
      </c>
      <c r="CP4" t="s">
        <v>8265</v>
      </c>
      <c r="CQ4" t="s">
        <v>8316</v>
      </c>
      <c r="CR4" t="s">
        <v>8316</v>
      </c>
    </row>
    <row r="5" spans="1:96" x14ac:dyDescent="0.2">
      <c r="A5" s="20"/>
      <c r="B5" s="20"/>
      <c r="C5" s="21"/>
      <c r="D5" s="21"/>
      <c r="E5" s="21" t="s">
        <v>8145</v>
      </c>
      <c r="F5" s="21" t="s">
        <v>498</v>
      </c>
      <c r="G5" s="21" t="s">
        <v>8400</v>
      </c>
      <c r="H5" s="21" t="s">
        <v>8387</v>
      </c>
      <c r="I5" s="21" t="s">
        <v>8388</v>
      </c>
      <c r="J5" s="9" t="s">
        <v>95</v>
      </c>
      <c r="K5" s="9" t="s">
        <v>8504</v>
      </c>
      <c r="L5" t="s">
        <v>96</v>
      </c>
      <c r="M5" t="s">
        <v>8500</v>
      </c>
      <c r="N5" t="s">
        <v>456</v>
      </c>
      <c r="O5" t="s">
        <v>8501</v>
      </c>
      <c r="P5" t="s">
        <v>8502</v>
      </c>
      <c r="Q5" t="s">
        <v>8503</v>
      </c>
      <c r="R5" t="s">
        <v>39</v>
      </c>
      <c r="S5" t="s">
        <v>38</v>
      </c>
    </row>
    <row r="6" spans="1:96" x14ac:dyDescent="0.2">
      <c r="A6" s="20" t="s">
        <v>10</v>
      </c>
      <c r="B6" s="20" t="s">
        <v>8524</v>
      </c>
      <c r="C6" s="21"/>
      <c r="D6" s="21"/>
      <c r="E6" s="21"/>
      <c r="F6" s="21"/>
      <c r="G6" s="21"/>
      <c r="H6" s="21"/>
      <c r="I6" s="21"/>
    </row>
    <row r="7" spans="1:96" x14ac:dyDescent="0.2">
      <c r="A7" t="s">
        <v>8559</v>
      </c>
      <c r="B7" t="s">
        <v>54</v>
      </c>
      <c r="C7" s="9" t="s">
        <v>356</v>
      </c>
      <c r="F7" s="9">
        <v>-14.99990867</v>
      </c>
      <c r="G7" s="9">
        <v>-3.4947629359999999</v>
      </c>
      <c r="H7" s="9">
        <v>-1.9040055440000001</v>
      </c>
      <c r="I7" s="9">
        <v>-0.72235118529999998</v>
      </c>
      <c r="J7" s="9">
        <v>-0.36618560090000002</v>
      </c>
      <c r="Q7" s="54"/>
      <c r="R7" s="54">
        <v>-0.96349138999999995</v>
      </c>
      <c r="S7">
        <v>-9.0810990829999994E-2</v>
      </c>
    </row>
    <row r="8" spans="1:96" x14ac:dyDescent="0.2">
      <c r="A8" t="s">
        <v>8559</v>
      </c>
      <c r="B8" t="s">
        <v>83</v>
      </c>
      <c r="C8" s="9" t="s">
        <v>356</v>
      </c>
      <c r="Q8" s="54"/>
      <c r="R8" s="54"/>
    </row>
    <row r="9" spans="1:96" x14ac:dyDescent="0.2">
      <c r="A9" t="s">
        <v>8559</v>
      </c>
      <c r="B9" t="s">
        <v>8289</v>
      </c>
      <c r="C9" s="9" t="s">
        <v>356</v>
      </c>
      <c r="F9" s="9">
        <v>14.99990867</v>
      </c>
      <c r="G9" s="9">
        <v>3.4947629359999999</v>
      </c>
      <c r="H9" s="9">
        <v>1.9040055440000001</v>
      </c>
      <c r="I9" s="9">
        <v>0.72235118529999998</v>
      </c>
      <c r="J9" s="9">
        <v>0.36618560090000002</v>
      </c>
      <c r="P9" s="54"/>
      <c r="Q9" s="54"/>
      <c r="R9" s="54">
        <v>0.96349138999999995</v>
      </c>
      <c r="S9">
        <v>9.0810990829999994E-2</v>
      </c>
    </row>
    <row r="10" spans="1:96" x14ac:dyDescent="0.2">
      <c r="A10" t="s">
        <v>9139</v>
      </c>
      <c r="B10" t="s">
        <v>8290</v>
      </c>
      <c r="C10" s="9" t="s">
        <v>358</v>
      </c>
      <c r="F10" s="9">
        <v>-3.3420918889999998E-6</v>
      </c>
      <c r="Q10" s="54"/>
      <c r="R10" s="54">
        <v>-3.6055564350000002E-7</v>
      </c>
      <c r="S10" s="54">
        <v>-3.5864254090000002E-7</v>
      </c>
    </row>
    <row r="11" spans="1:96" x14ac:dyDescent="0.2">
      <c r="A11" t="s">
        <v>9139</v>
      </c>
      <c r="B11" t="s">
        <v>399</v>
      </c>
      <c r="C11" s="9" t="s">
        <v>358</v>
      </c>
      <c r="F11" s="9">
        <v>9.0994030450000004E-6</v>
      </c>
      <c r="Q11" s="54"/>
      <c r="R11" s="54">
        <v>1.0301587780000001E-6</v>
      </c>
      <c r="S11" s="54">
        <v>1.0246927719999999E-6</v>
      </c>
    </row>
    <row r="12" spans="1:96" x14ac:dyDescent="0.2">
      <c r="A12" t="s">
        <v>9139</v>
      </c>
      <c r="B12" t="s">
        <v>52</v>
      </c>
      <c r="C12" s="9" t="s">
        <v>358</v>
      </c>
      <c r="F12" s="9">
        <v>-3.967928856E-7</v>
      </c>
      <c r="Q12" s="54"/>
      <c r="R12" s="54"/>
      <c r="S12" s="54"/>
    </row>
    <row r="13" spans="1:96" x14ac:dyDescent="0.2">
      <c r="A13" t="s">
        <v>101</v>
      </c>
      <c r="B13" t="s">
        <v>8290</v>
      </c>
      <c r="C13" s="9" t="s">
        <v>358</v>
      </c>
      <c r="Q13" s="54"/>
      <c r="R13" s="54"/>
    </row>
    <row r="14" spans="1:96" x14ac:dyDescent="0.2">
      <c r="A14" t="s">
        <v>101</v>
      </c>
      <c r="B14" t="s">
        <v>8291</v>
      </c>
      <c r="C14" s="9" t="s">
        <v>358</v>
      </c>
      <c r="P14" s="54"/>
      <c r="Q14" s="54"/>
      <c r="R14" s="54"/>
    </row>
    <row r="15" spans="1:96" x14ac:dyDescent="0.2">
      <c r="A15" t="s">
        <v>102</v>
      </c>
      <c r="B15" t="s">
        <v>8290</v>
      </c>
      <c r="C15" s="9" t="s">
        <v>358</v>
      </c>
      <c r="F15" s="9">
        <v>-3.9487322750000003E-6</v>
      </c>
      <c r="L15" s="54"/>
      <c r="M15" s="54"/>
      <c r="N15" s="54"/>
      <c r="O15" s="54"/>
      <c r="P15" s="54"/>
      <c r="Q15" s="54"/>
      <c r="R15" s="54">
        <v>-2.3164169920000002</v>
      </c>
      <c r="S15" s="54">
        <v>-1.7065839739999999</v>
      </c>
    </row>
    <row r="16" spans="1:96" x14ac:dyDescent="0.2">
      <c r="A16" t="s">
        <v>102</v>
      </c>
      <c r="B16" t="s">
        <v>8292</v>
      </c>
      <c r="C16" s="9" t="s">
        <v>358</v>
      </c>
      <c r="F16" s="9">
        <v>8.8338529640000003E-6</v>
      </c>
      <c r="L16" s="54"/>
      <c r="M16" s="54"/>
      <c r="N16" s="54"/>
      <c r="O16" s="54"/>
      <c r="P16" s="54"/>
      <c r="Q16" s="54"/>
      <c r="R16" s="54">
        <v>5.1821409210000002</v>
      </c>
      <c r="S16" s="54">
        <v>3.817861239</v>
      </c>
    </row>
    <row r="17" spans="1:93" x14ac:dyDescent="0.2">
      <c r="A17" t="s">
        <v>9140</v>
      </c>
      <c r="B17" t="s">
        <v>9274</v>
      </c>
      <c r="C17" s="9" t="s">
        <v>373</v>
      </c>
      <c r="L17" s="54"/>
      <c r="M17" s="54"/>
      <c r="N17" s="54"/>
      <c r="O17" s="54"/>
      <c r="P17" s="54"/>
      <c r="Q17" s="54"/>
      <c r="R17" s="54"/>
      <c r="CJ17" t="s">
        <v>358</v>
      </c>
    </row>
    <row r="18" spans="1:93" x14ac:dyDescent="0.2">
      <c r="A18" t="s">
        <v>9140</v>
      </c>
      <c r="B18" t="s">
        <v>52</v>
      </c>
      <c r="C18" s="9" t="s">
        <v>373</v>
      </c>
      <c r="L18" s="54"/>
      <c r="M18" s="54"/>
      <c r="N18" s="54"/>
      <c r="O18" s="54"/>
      <c r="P18" s="54"/>
      <c r="Q18" s="54"/>
      <c r="R18" s="54"/>
      <c r="CJ18" t="s">
        <v>357</v>
      </c>
    </row>
    <row r="19" spans="1:93" x14ac:dyDescent="0.2">
      <c r="A19" t="s">
        <v>9140</v>
      </c>
      <c r="B19" t="s">
        <v>8262</v>
      </c>
      <c r="C19" s="9" t="s">
        <v>373</v>
      </c>
      <c r="Q19" s="54"/>
      <c r="R19" s="54"/>
      <c r="BP19" t="s">
        <v>373</v>
      </c>
      <c r="CL19" t="s">
        <v>373</v>
      </c>
    </row>
    <row r="20" spans="1:93" x14ac:dyDescent="0.2">
      <c r="A20" t="s">
        <v>9140</v>
      </c>
      <c r="B20" t="s">
        <v>55</v>
      </c>
      <c r="C20" s="9" t="s">
        <v>373</v>
      </c>
      <c r="Q20" s="54"/>
      <c r="R20" s="54"/>
      <c r="CL20" t="s">
        <v>373</v>
      </c>
    </row>
    <row r="21" spans="1:93" x14ac:dyDescent="0.2">
      <c r="A21" t="s">
        <v>9141</v>
      </c>
      <c r="B21" t="s">
        <v>399</v>
      </c>
      <c r="C21" s="9" t="s">
        <v>373</v>
      </c>
      <c r="Q21" s="54"/>
      <c r="R21" s="54"/>
      <c r="S21" s="54"/>
      <c r="CL21" t="s">
        <v>373</v>
      </c>
    </row>
    <row r="22" spans="1:93" x14ac:dyDescent="0.2">
      <c r="A22" t="s">
        <v>9141</v>
      </c>
      <c r="B22" t="s">
        <v>9274</v>
      </c>
      <c r="C22" s="9" t="s">
        <v>373</v>
      </c>
      <c r="Q22" s="54"/>
      <c r="R22" s="54"/>
      <c r="S22" s="54"/>
      <c r="CL22" t="s">
        <v>373</v>
      </c>
    </row>
    <row r="23" spans="1:93" x14ac:dyDescent="0.2">
      <c r="A23" t="s">
        <v>9141</v>
      </c>
      <c r="B23" t="s">
        <v>52</v>
      </c>
      <c r="C23" s="9" t="s">
        <v>373</v>
      </c>
      <c r="P23" s="54"/>
      <c r="Q23" s="54"/>
      <c r="R23" s="54"/>
      <c r="S23" s="54"/>
      <c r="CL23" t="s">
        <v>373</v>
      </c>
    </row>
    <row r="24" spans="1:93" x14ac:dyDescent="0.2">
      <c r="A24" t="s">
        <v>9141</v>
      </c>
      <c r="B24" t="s">
        <v>55</v>
      </c>
      <c r="C24" s="9" t="s">
        <v>373</v>
      </c>
      <c r="P24" s="54"/>
      <c r="Q24" s="54"/>
      <c r="R24" s="54"/>
      <c r="S24" s="54"/>
      <c r="CJ24" t="s">
        <v>359</v>
      </c>
      <c r="CL24" t="s">
        <v>359</v>
      </c>
    </row>
    <row r="25" spans="1:93" x14ac:dyDescent="0.2">
      <c r="A25" t="s">
        <v>9142</v>
      </c>
      <c r="B25" t="s">
        <v>399</v>
      </c>
      <c r="C25" s="9" t="s">
        <v>373</v>
      </c>
      <c r="F25" s="9">
        <v>1.8932092819999998E-5</v>
      </c>
      <c r="G25" s="9">
        <v>2.9927723589999997E-7</v>
      </c>
      <c r="H25" s="9">
        <v>3.0198241860000001E-7</v>
      </c>
      <c r="I25" s="9">
        <v>2.9897056189999999E-7</v>
      </c>
      <c r="J25" s="9">
        <v>5.8763835369999999E-7</v>
      </c>
      <c r="Q25" s="54"/>
      <c r="R25" s="54">
        <v>3.0146276420000001E-7</v>
      </c>
      <c r="S25" s="54">
        <v>5.9562029420000003E-7</v>
      </c>
      <c r="CJ25" t="s">
        <v>359</v>
      </c>
      <c r="CL25" t="s">
        <v>359</v>
      </c>
    </row>
    <row r="26" spans="1:93" x14ac:dyDescent="0.2">
      <c r="A26" t="s">
        <v>9142</v>
      </c>
      <c r="B26" t="s">
        <v>52</v>
      </c>
      <c r="C26" s="9" t="s">
        <v>373</v>
      </c>
      <c r="F26" s="9">
        <v>1.157629923E-6</v>
      </c>
      <c r="Q26" s="54"/>
      <c r="R26" s="54"/>
      <c r="S26" s="54"/>
      <c r="CN26" t="s">
        <v>359</v>
      </c>
    </row>
    <row r="27" spans="1:93" x14ac:dyDescent="0.2">
      <c r="A27" t="s">
        <v>9142</v>
      </c>
      <c r="B27" t="s">
        <v>55</v>
      </c>
      <c r="C27" s="9" t="s">
        <v>373</v>
      </c>
      <c r="F27" s="9">
        <v>-1.3819045849999999E-5</v>
      </c>
      <c r="G27" s="9">
        <v>-2.1845053720000001E-7</v>
      </c>
      <c r="H27" s="9">
        <v>-2.2042512310000001E-7</v>
      </c>
      <c r="I27" s="9">
        <v>-2.1822668760000001E-7</v>
      </c>
      <c r="J27" s="9">
        <v>-4.2893310489999998E-7</v>
      </c>
      <c r="Q27" s="54"/>
      <c r="R27" s="54">
        <v>-2.2004581330000001E-7</v>
      </c>
      <c r="S27" s="54">
        <v>-4.347593388E-7</v>
      </c>
    </row>
    <row r="28" spans="1:93" x14ac:dyDescent="0.2">
      <c r="A28" t="s">
        <v>9143</v>
      </c>
      <c r="B28" t="s">
        <v>54</v>
      </c>
      <c r="C28" s="9" t="s">
        <v>373</v>
      </c>
      <c r="P28" s="54"/>
      <c r="Q28" s="54"/>
      <c r="R28" s="54"/>
      <c r="CL28" t="s">
        <v>373</v>
      </c>
    </row>
    <row r="29" spans="1:93" x14ac:dyDescent="0.2">
      <c r="A29" t="s">
        <v>9143</v>
      </c>
      <c r="B29" t="s">
        <v>9274</v>
      </c>
      <c r="C29" s="9" t="s">
        <v>373</v>
      </c>
      <c r="P29" s="54"/>
      <c r="Q29" s="54"/>
      <c r="R29" s="54"/>
    </row>
    <row r="30" spans="1:93" x14ac:dyDescent="0.2">
      <c r="A30" t="s">
        <v>9143</v>
      </c>
      <c r="B30" t="s">
        <v>55</v>
      </c>
      <c r="C30" s="9" t="s">
        <v>373</v>
      </c>
      <c r="Q30" s="54"/>
      <c r="R30" s="54"/>
      <c r="CJ30" t="s">
        <v>374</v>
      </c>
      <c r="CO30" t="s">
        <v>374</v>
      </c>
    </row>
    <row r="31" spans="1:93" x14ac:dyDescent="0.2">
      <c r="A31" t="s">
        <v>8734</v>
      </c>
      <c r="B31" t="s">
        <v>52</v>
      </c>
      <c r="C31" s="9" t="s">
        <v>359</v>
      </c>
      <c r="F31" s="9">
        <v>-2.025341848E-7</v>
      </c>
      <c r="Q31" s="54"/>
      <c r="R31" s="54"/>
      <c r="S31" s="54"/>
      <c r="CJ31" t="s">
        <v>374</v>
      </c>
      <c r="CL31" t="s">
        <v>374</v>
      </c>
    </row>
    <row r="32" spans="1:93" x14ac:dyDescent="0.2">
      <c r="A32" t="s">
        <v>8734</v>
      </c>
      <c r="B32" t="s">
        <v>480</v>
      </c>
      <c r="C32" s="9" t="s">
        <v>359</v>
      </c>
      <c r="F32" s="9">
        <v>-3.0241470379999999E-7</v>
      </c>
      <c r="P32" s="54"/>
      <c r="Q32" s="54"/>
      <c r="R32" s="54"/>
      <c r="S32" s="54"/>
      <c r="BS32" t="s">
        <v>374</v>
      </c>
      <c r="CJ32" t="s">
        <v>374</v>
      </c>
    </row>
    <row r="33" spans="1:93" x14ac:dyDescent="0.2">
      <c r="A33" t="s">
        <v>8734</v>
      </c>
      <c r="B33" t="s">
        <v>55</v>
      </c>
      <c r="C33" s="9" t="s">
        <v>359</v>
      </c>
      <c r="F33" s="9">
        <v>4.8668062259999996E-7</v>
      </c>
      <c r="P33" s="54"/>
      <c r="Q33" s="54"/>
      <c r="R33" s="54"/>
      <c r="S33" s="54"/>
      <c r="BS33" t="s">
        <v>374</v>
      </c>
      <c r="CJ33" t="s">
        <v>374</v>
      </c>
    </row>
    <row r="34" spans="1:93" x14ac:dyDescent="0.2">
      <c r="A34" t="s">
        <v>8735</v>
      </c>
      <c r="B34" t="s">
        <v>52</v>
      </c>
      <c r="C34" s="9" t="s">
        <v>359</v>
      </c>
      <c r="P34" s="54"/>
      <c r="Q34" s="54"/>
      <c r="R34" s="54"/>
      <c r="BS34" t="s">
        <v>374</v>
      </c>
      <c r="CJ34" t="s">
        <v>374</v>
      </c>
    </row>
    <row r="35" spans="1:93" x14ac:dyDescent="0.2">
      <c r="A35" t="s">
        <v>8735</v>
      </c>
      <c r="B35" t="s">
        <v>480</v>
      </c>
      <c r="C35" s="9" t="s">
        <v>359</v>
      </c>
      <c r="P35" s="54"/>
      <c r="Q35" s="54"/>
      <c r="R35" s="54"/>
      <c r="CJ35" t="s">
        <v>374</v>
      </c>
    </row>
    <row r="36" spans="1:93" x14ac:dyDescent="0.2">
      <c r="A36" t="s">
        <v>8735</v>
      </c>
      <c r="B36" t="s">
        <v>55</v>
      </c>
      <c r="C36" s="9" t="s">
        <v>359</v>
      </c>
      <c r="Q36" s="54"/>
      <c r="R36" s="54"/>
      <c r="CJ36" t="s">
        <v>359</v>
      </c>
      <c r="CO36" t="s">
        <v>359</v>
      </c>
    </row>
    <row r="37" spans="1:93" x14ac:dyDescent="0.2">
      <c r="A37" t="s">
        <v>455</v>
      </c>
      <c r="B37" t="s">
        <v>52</v>
      </c>
      <c r="C37" s="9" t="s">
        <v>359</v>
      </c>
      <c r="F37" s="9">
        <v>-30.326279230000001</v>
      </c>
      <c r="G37" s="9">
        <v>-12.56805428</v>
      </c>
      <c r="H37" s="9">
        <v>-6.7076996810000002</v>
      </c>
      <c r="I37" s="9">
        <v>-6.6957367989999996</v>
      </c>
      <c r="J37" s="9">
        <v>-2.0284345990000001</v>
      </c>
      <c r="Q37" s="54"/>
      <c r="R37" s="54">
        <v>-8.4277997829999993</v>
      </c>
      <c r="S37" s="54">
        <v>-2.5019104429999999E-5</v>
      </c>
      <c r="CJ37" t="s">
        <v>359</v>
      </c>
    </row>
    <row r="38" spans="1:93" x14ac:dyDescent="0.2">
      <c r="A38" t="s">
        <v>455</v>
      </c>
      <c r="B38" t="s">
        <v>395</v>
      </c>
      <c r="C38" s="9" t="s">
        <v>359</v>
      </c>
      <c r="F38" s="9">
        <v>30.326279230000001</v>
      </c>
      <c r="G38" s="9">
        <v>12.56805428</v>
      </c>
      <c r="H38" s="9">
        <v>6.7076996810000002</v>
      </c>
      <c r="I38" s="9">
        <v>6.6957367989999996</v>
      </c>
      <c r="J38" s="9">
        <v>2.0284345990000001</v>
      </c>
      <c r="P38" s="54"/>
      <c r="Q38" s="54"/>
      <c r="R38" s="54">
        <v>8.4277997829999993</v>
      </c>
      <c r="S38" s="54">
        <v>2.5019104429999999E-5</v>
      </c>
      <c r="CJ38" t="s">
        <v>359</v>
      </c>
    </row>
    <row r="39" spans="1:93" x14ac:dyDescent="0.2">
      <c r="A39" t="s">
        <v>9144</v>
      </c>
      <c r="B39" t="s">
        <v>399</v>
      </c>
      <c r="C39" s="9" t="s">
        <v>360</v>
      </c>
      <c r="F39" s="9">
        <v>2.053118597E-5</v>
      </c>
      <c r="G39" s="9">
        <v>6.8449163400000001E-7</v>
      </c>
      <c r="H39" s="9">
        <v>6.8404140169999997E-7</v>
      </c>
      <c r="I39" s="9">
        <v>6.8501716179999996E-7</v>
      </c>
      <c r="J39" s="9">
        <v>6.7941939799999997E-7</v>
      </c>
      <c r="L39" s="54"/>
      <c r="M39" s="54"/>
      <c r="N39" s="54"/>
      <c r="O39" s="54"/>
      <c r="P39" s="54"/>
      <c r="Q39" s="54"/>
      <c r="R39" s="54">
        <v>6.840411494E-7</v>
      </c>
      <c r="S39" s="54">
        <v>6.8275902499999996E-7</v>
      </c>
      <c r="CJ39" t="s">
        <v>359</v>
      </c>
      <c r="CO39" t="s">
        <v>359</v>
      </c>
    </row>
    <row r="40" spans="1:93" x14ac:dyDescent="0.2">
      <c r="A40" t="s">
        <v>9144</v>
      </c>
      <c r="B40" t="s">
        <v>9274</v>
      </c>
      <c r="C40" s="9" t="s">
        <v>360</v>
      </c>
      <c r="F40" s="9">
        <v>-2.025197976E-6</v>
      </c>
      <c r="L40" s="54"/>
      <c r="M40" s="54"/>
      <c r="N40" s="54"/>
      <c r="O40" s="54"/>
      <c r="P40" s="54"/>
      <c r="Q40" s="54"/>
      <c r="R40" s="54"/>
      <c r="S40" s="54"/>
      <c r="CM40" t="s">
        <v>360</v>
      </c>
    </row>
    <row r="41" spans="1:93" x14ac:dyDescent="0.2">
      <c r="A41" t="s">
        <v>9144</v>
      </c>
      <c r="B41" t="s">
        <v>52</v>
      </c>
      <c r="C41" s="9" t="s">
        <v>360</v>
      </c>
      <c r="F41" s="9">
        <v>-1.2125396170000001E-6</v>
      </c>
      <c r="Q41" s="54"/>
      <c r="R41" s="54"/>
      <c r="S41" s="54"/>
      <c r="CL41" t="s">
        <v>373</v>
      </c>
    </row>
    <row r="42" spans="1:93" x14ac:dyDescent="0.2">
      <c r="A42" t="s">
        <v>8685</v>
      </c>
      <c r="B42" t="s">
        <v>54</v>
      </c>
      <c r="C42" s="9" t="s">
        <v>373</v>
      </c>
      <c r="F42" s="9">
        <v>13.15477606</v>
      </c>
      <c r="G42" s="9">
        <v>4.8687335180000003E-5</v>
      </c>
      <c r="H42" s="9">
        <v>7.3625681899999996E-6</v>
      </c>
      <c r="I42" s="9">
        <v>0.1198814124</v>
      </c>
      <c r="J42" s="9">
        <v>2.275568108E-5</v>
      </c>
      <c r="Q42" s="54"/>
      <c r="R42" s="54">
        <v>2.2519967010000001E-5</v>
      </c>
      <c r="S42" s="54">
        <v>1.065070121E-5</v>
      </c>
    </row>
    <row r="43" spans="1:93" x14ac:dyDescent="0.2">
      <c r="A43" t="s">
        <v>8685</v>
      </c>
      <c r="B43" t="s">
        <v>9274</v>
      </c>
      <c r="C43" s="9" t="s">
        <v>373</v>
      </c>
      <c r="F43" s="9">
        <v>-0.68499554780000005</v>
      </c>
      <c r="G43" s="9">
        <v>-2.5402924669999999E-6</v>
      </c>
      <c r="H43" s="9">
        <v>-3.8842920010000002E-7</v>
      </c>
      <c r="I43" s="9">
        <v>-6.2424699520000002E-3</v>
      </c>
      <c r="J43" s="9">
        <v>-1.189979374E-6</v>
      </c>
      <c r="L43" s="54"/>
      <c r="M43" s="54"/>
      <c r="N43" s="54"/>
      <c r="O43" s="54"/>
      <c r="P43" s="54"/>
      <c r="Q43" s="54"/>
      <c r="R43" s="54">
        <v>-1.1777052709999999E-6</v>
      </c>
      <c r="S43" s="54">
        <v>-5.5964886270000001E-7</v>
      </c>
      <c r="CL43" t="s">
        <v>361</v>
      </c>
    </row>
    <row r="44" spans="1:93" x14ac:dyDescent="0.2">
      <c r="A44" t="s">
        <v>8685</v>
      </c>
      <c r="B44" t="s">
        <v>52</v>
      </c>
      <c r="C44" s="9" t="s">
        <v>373</v>
      </c>
      <c r="F44" s="9">
        <v>0.54811571000000003</v>
      </c>
      <c r="G44" s="9">
        <v>2.0572107539999998E-6</v>
      </c>
      <c r="H44" s="9">
        <v>3.35345463E-7</v>
      </c>
      <c r="I44" s="9">
        <v>4.9950874219999997E-3</v>
      </c>
      <c r="J44" s="9">
        <v>9.7672516680000009E-7</v>
      </c>
      <c r="L44" s="54"/>
      <c r="M44" s="54"/>
      <c r="N44" s="54"/>
      <c r="O44" s="54"/>
      <c r="P44" s="54"/>
      <c r="Q44" s="54"/>
      <c r="R44" s="54">
        <v>9.6690374720000009E-7</v>
      </c>
      <c r="S44" s="54">
        <v>4.7235100550000001E-7</v>
      </c>
      <c r="CJ44" t="s">
        <v>361</v>
      </c>
    </row>
    <row r="45" spans="1:93" x14ac:dyDescent="0.2">
      <c r="A45" t="s">
        <v>8685</v>
      </c>
      <c r="B45" t="s">
        <v>55</v>
      </c>
      <c r="C45" s="9" t="s">
        <v>373</v>
      </c>
      <c r="F45" s="9">
        <v>-10.96231416</v>
      </c>
      <c r="G45" s="9">
        <v>-4.0653525680000003E-5</v>
      </c>
      <c r="H45" s="9">
        <v>-6.2162198499999997E-6</v>
      </c>
      <c r="I45" s="9">
        <v>-9.9901257739999999E-2</v>
      </c>
      <c r="J45" s="9">
        <v>-1.9043813929999998E-5</v>
      </c>
      <c r="Q45" s="54"/>
      <c r="R45" s="54">
        <v>-1.8847385530000002E-5</v>
      </c>
      <c r="S45" s="54">
        <v>-8.9563307009999996E-6</v>
      </c>
      <c r="BS45" t="s">
        <v>361</v>
      </c>
      <c r="CJ45" t="s">
        <v>361</v>
      </c>
    </row>
    <row r="46" spans="1:93" x14ac:dyDescent="0.2">
      <c r="A46" t="s">
        <v>9145</v>
      </c>
      <c r="B46" t="s">
        <v>9274</v>
      </c>
      <c r="C46" s="9" t="s">
        <v>360</v>
      </c>
      <c r="O46" s="54"/>
      <c r="P46" s="54"/>
      <c r="Q46" s="54"/>
      <c r="R46" s="54"/>
      <c r="BS46" t="s">
        <v>361</v>
      </c>
      <c r="CJ46" t="s">
        <v>361</v>
      </c>
    </row>
    <row r="47" spans="1:93" x14ac:dyDescent="0.2">
      <c r="A47" t="s">
        <v>9145</v>
      </c>
      <c r="B47" t="s">
        <v>52</v>
      </c>
      <c r="C47" s="9" t="s">
        <v>360</v>
      </c>
      <c r="L47" s="54"/>
      <c r="P47" s="54"/>
      <c r="Q47" s="54"/>
      <c r="R47" s="54"/>
      <c r="CJ47" t="s">
        <v>361</v>
      </c>
    </row>
    <row r="48" spans="1:93" x14ac:dyDescent="0.2">
      <c r="A48" t="s">
        <v>9145</v>
      </c>
      <c r="B48" t="s">
        <v>394</v>
      </c>
      <c r="C48" s="9" t="s">
        <v>360</v>
      </c>
      <c r="Q48" s="54"/>
      <c r="R48" s="54"/>
      <c r="CJ48" t="s">
        <v>361</v>
      </c>
    </row>
    <row r="49" spans="1:19" x14ac:dyDescent="0.2">
      <c r="A49" t="s">
        <v>8458</v>
      </c>
      <c r="B49" t="s">
        <v>480</v>
      </c>
      <c r="C49" s="9" t="s">
        <v>374</v>
      </c>
      <c r="F49" s="9">
        <v>-1.3633231030000001E-3</v>
      </c>
      <c r="G49" s="9">
        <v>-5.776519036E-5</v>
      </c>
      <c r="H49" s="9">
        <v>-1.000883741</v>
      </c>
      <c r="I49" s="9">
        <v>-5.8852599659999999E-5</v>
      </c>
      <c r="J49" s="9">
        <v>-2.6040122519999999E-5</v>
      </c>
      <c r="Q49" s="54"/>
      <c r="R49" s="54">
        <v>-8.9182196949999997E-5</v>
      </c>
      <c r="S49" s="54">
        <v>-9.6614143309999997E-2</v>
      </c>
    </row>
    <row r="50" spans="1:19" x14ac:dyDescent="0.2">
      <c r="A50" t="s">
        <v>8458</v>
      </c>
      <c r="B50" t="s">
        <v>8204</v>
      </c>
      <c r="C50" s="9" t="s">
        <v>374</v>
      </c>
      <c r="F50" s="9">
        <v>1.3633231030000001E-3</v>
      </c>
      <c r="G50" s="9">
        <v>5.776519036E-5</v>
      </c>
      <c r="H50" s="9">
        <v>1.000883741</v>
      </c>
      <c r="I50" s="9">
        <v>5.8852599659999999E-5</v>
      </c>
      <c r="J50" s="9">
        <v>2.6040122519999999E-5</v>
      </c>
      <c r="Q50" s="54"/>
      <c r="R50" s="54">
        <v>8.9182196949999997E-5</v>
      </c>
      <c r="S50" s="54">
        <v>9.6614143309999997E-2</v>
      </c>
    </row>
    <row r="51" spans="1:19" x14ac:dyDescent="0.2">
      <c r="A51" t="s">
        <v>8736</v>
      </c>
      <c r="B51" t="s">
        <v>52</v>
      </c>
      <c r="C51" s="9" t="s">
        <v>374</v>
      </c>
      <c r="F51" s="9">
        <v>-1.6054678220000001E-7</v>
      </c>
      <c r="P51" s="54"/>
      <c r="Q51" s="54"/>
      <c r="R51" s="54"/>
      <c r="S51" s="54"/>
    </row>
    <row r="52" spans="1:19" x14ac:dyDescent="0.2">
      <c r="A52" t="s">
        <v>8736</v>
      </c>
      <c r="B52" t="s">
        <v>480</v>
      </c>
      <c r="C52" s="9" t="s">
        <v>374</v>
      </c>
      <c r="F52" s="9">
        <v>-2.341851064E-7</v>
      </c>
      <c r="Q52" s="54"/>
      <c r="R52" s="54"/>
      <c r="S52" s="54"/>
    </row>
    <row r="53" spans="1:19" x14ac:dyDescent="0.2">
      <c r="A53" t="s">
        <v>8736</v>
      </c>
      <c r="B53" t="s">
        <v>55</v>
      </c>
      <c r="C53" s="9" t="s">
        <v>374</v>
      </c>
      <c r="F53" s="9">
        <v>3.7003775920000001E-7</v>
      </c>
      <c r="P53" s="54"/>
      <c r="Q53" s="54"/>
      <c r="R53" s="54"/>
      <c r="S53" s="54"/>
    </row>
    <row r="54" spans="1:19" x14ac:dyDescent="0.2">
      <c r="A54" t="s">
        <v>8459</v>
      </c>
      <c r="B54" t="s">
        <v>52</v>
      </c>
      <c r="C54" s="9" t="s">
        <v>374</v>
      </c>
      <c r="F54" s="9">
        <v>4.1408401019999997E-5</v>
      </c>
      <c r="G54" s="9">
        <v>5.4627202819999997E-7</v>
      </c>
      <c r="H54" s="9">
        <v>5.1653771739999995E-7</v>
      </c>
      <c r="I54" s="9">
        <v>5.2046983069999996E-7</v>
      </c>
      <c r="J54" s="9">
        <v>5.0315237419999997E-7</v>
      </c>
      <c r="Q54" s="54"/>
      <c r="R54" s="54">
        <v>5.4591353630000002E-7</v>
      </c>
      <c r="S54" s="54">
        <v>4.4455551340000001E-7</v>
      </c>
    </row>
    <row r="55" spans="1:19" x14ac:dyDescent="0.2">
      <c r="A55" t="s">
        <v>8459</v>
      </c>
      <c r="B55" t="s">
        <v>398</v>
      </c>
      <c r="C55" s="9" t="s">
        <v>374</v>
      </c>
      <c r="F55" s="9">
        <v>7.3425053650000006E-5</v>
      </c>
      <c r="G55" s="9">
        <v>1.217279487E-6</v>
      </c>
      <c r="H55" s="9">
        <v>1.1647352930000001E-6</v>
      </c>
      <c r="I55" s="9">
        <v>1.1716838219999999E-6</v>
      </c>
      <c r="J55" s="9">
        <v>1.141081742E-6</v>
      </c>
      <c r="Q55" s="54"/>
      <c r="R55" s="54">
        <v>1.216645987E-6</v>
      </c>
      <c r="S55" s="54">
        <v>1.037533864E-6</v>
      </c>
    </row>
    <row r="56" spans="1:19" x14ac:dyDescent="0.2">
      <c r="A56" t="s">
        <v>8459</v>
      </c>
      <c r="B56" t="s">
        <v>480</v>
      </c>
      <c r="C56" s="9" t="s">
        <v>374</v>
      </c>
      <c r="F56" s="9">
        <v>-1.1253718399999999E-4</v>
      </c>
      <c r="G56" s="9">
        <v>-1.4589169669999999E-6</v>
      </c>
      <c r="H56" s="9">
        <v>-1.376638463E-6</v>
      </c>
      <c r="I56" s="9">
        <v>-1.3875191059999999E-6</v>
      </c>
      <c r="J56" s="9">
        <v>-1.339599568E-6</v>
      </c>
      <c r="P56" s="54"/>
      <c r="Q56" s="54"/>
      <c r="R56" s="54">
        <v>-1.457924976E-6</v>
      </c>
      <c r="S56" s="54">
        <v>-1.17745483E-6</v>
      </c>
    </row>
    <row r="57" spans="1:19" x14ac:dyDescent="0.2">
      <c r="A57" t="s">
        <v>8460</v>
      </c>
      <c r="B57" t="s">
        <v>54</v>
      </c>
      <c r="C57" s="9" t="s">
        <v>374</v>
      </c>
      <c r="F57" s="9">
        <v>0.1944646635</v>
      </c>
      <c r="G57" s="9">
        <v>8.6648505170000001E-2</v>
      </c>
      <c r="H57" s="9">
        <v>5.9252442959999999E-2</v>
      </c>
      <c r="I57" s="9">
        <v>5.8459568890000001E-2</v>
      </c>
      <c r="J57" s="9">
        <v>2.628954457E-2</v>
      </c>
      <c r="Q57" s="54"/>
      <c r="R57" s="54">
        <v>7.4560930129999994E-2</v>
      </c>
      <c r="S57" s="54">
        <v>8.4532215309999995E-3</v>
      </c>
    </row>
    <row r="58" spans="1:19" x14ac:dyDescent="0.2">
      <c r="A58" t="s">
        <v>8460</v>
      </c>
      <c r="B58" t="s">
        <v>52</v>
      </c>
      <c r="C58" s="9" t="s">
        <v>374</v>
      </c>
      <c r="F58" s="9">
        <v>3.3197678480000001</v>
      </c>
      <c r="G58" s="9">
        <v>1.479203896</v>
      </c>
      <c r="H58" s="9">
        <v>1.011516946</v>
      </c>
      <c r="I58" s="9">
        <v>0.99798153899999997</v>
      </c>
      <c r="J58" s="9">
        <v>0.44879675359999999</v>
      </c>
      <c r="Q58" s="54"/>
      <c r="R58" s="54">
        <v>1.272853032</v>
      </c>
      <c r="S58" s="54">
        <v>0.1443071722</v>
      </c>
    </row>
    <row r="59" spans="1:19" x14ac:dyDescent="0.2">
      <c r="A59" t="s">
        <v>8460</v>
      </c>
      <c r="B59" t="s">
        <v>398</v>
      </c>
      <c r="C59" s="9" t="s">
        <v>374</v>
      </c>
      <c r="F59" s="9">
        <v>14.929366720000001</v>
      </c>
      <c r="G59" s="9">
        <v>6.65214441</v>
      </c>
      <c r="H59" s="9">
        <v>4.5489042319999999</v>
      </c>
      <c r="I59" s="9">
        <v>4.488034002</v>
      </c>
      <c r="J59" s="9">
        <v>2.0182890009999999</v>
      </c>
      <c r="P59" s="54"/>
      <c r="Q59" s="54"/>
      <c r="R59" s="54">
        <v>5.7241616479999999</v>
      </c>
      <c r="S59" s="54">
        <v>0.64896552149999998</v>
      </c>
    </row>
    <row r="60" spans="1:19" x14ac:dyDescent="0.2">
      <c r="A60" t="s">
        <v>8460</v>
      </c>
      <c r="B60" t="s">
        <v>480</v>
      </c>
      <c r="C60" s="9" t="s">
        <v>374</v>
      </c>
      <c r="F60" s="9">
        <v>-18.443154509999999</v>
      </c>
      <c r="G60" s="9">
        <v>-8.217799286</v>
      </c>
      <c r="H60" s="9">
        <v>-5.6195384549999998</v>
      </c>
      <c r="I60" s="9">
        <v>-5.5443417469999998</v>
      </c>
      <c r="J60" s="9">
        <v>-2.493315162</v>
      </c>
      <c r="Q60" s="54"/>
      <c r="R60" s="54">
        <v>-7.0714055990000002</v>
      </c>
      <c r="S60" s="54">
        <v>-0.80170637629999997</v>
      </c>
    </row>
    <row r="61" spans="1:19" x14ac:dyDescent="0.2">
      <c r="A61" t="s">
        <v>9146</v>
      </c>
      <c r="B61" t="s">
        <v>54</v>
      </c>
      <c r="C61" s="9" t="s">
        <v>374</v>
      </c>
      <c r="Q61" s="54"/>
      <c r="R61" s="54"/>
      <c r="S61" s="54"/>
    </row>
    <row r="62" spans="1:19" x14ac:dyDescent="0.2">
      <c r="A62" t="s">
        <v>9146</v>
      </c>
      <c r="B62" t="s">
        <v>52</v>
      </c>
      <c r="C62" s="9" t="s">
        <v>374</v>
      </c>
      <c r="P62" s="54"/>
      <c r="Q62" s="54"/>
      <c r="R62" s="54"/>
      <c r="S62" s="54"/>
    </row>
    <row r="63" spans="1:19" x14ac:dyDescent="0.2">
      <c r="A63" t="s">
        <v>9146</v>
      </c>
      <c r="B63" t="s">
        <v>398</v>
      </c>
      <c r="C63" s="9" t="s">
        <v>374</v>
      </c>
      <c r="F63" s="9">
        <v>1.8203576710000001E-6</v>
      </c>
      <c r="G63" s="9">
        <v>2.3553926880000001E-7</v>
      </c>
      <c r="H63" s="9">
        <v>2.361501788E-7</v>
      </c>
      <c r="I63" s="9">
        <v>2.3615622880000001E-7</v>
      </c>
      <c r="J63" s="9">
        <v>2.365522471E-7</v>
      </c>
      <c r="P63" s="54"/>
      <c r="Q63" s="54"/>
      <c r="R63" s="54">
        <v>2.363534166E-7</v>
      </c>
      <c r="S63" s="54">
        <v>2.3672998650000001E-7</v>
      </c>
    </row>
    <row r="64" spans="1:19" x14ac:dyDescent="0.2">
      <c r="A64" t="s">
        <v>9146</v>
      </c>
      <c r="B64" t="s">
        <v>480</v>
      </c>
      <c r="C64" s="9" t="s">
        <v>374</v>
      </c>
      <c r="F64" s="9">
        <v>-1.642413042E-7</v>
      </c>
      <c r="P64" s="54"/>
      <c r="Q64" s="54"/>
      <c r="R64" s="54"/>
      <c r="S64" s="54"/>
    </row>
    <row r="65" spans="1:91" x14ac:dyDescent="0.2">
      <c r="A65" t="s">
        <v>8737</v>
      </c>
      <c r="B65" t="s">
        <v>54</v>
      </c>
      <c r="C65" s="9" t="s">
        <v>374</v>
      </c>
      <c r="F65" s="9">
        <v>23.40268507</v>
      </c>
      <c r="G65" s="9">
        <v>2.524295801E-3</v>
      </c>
      <c r="H65" s="9">
        <v>1.3089204310000001E-3</v>
      </c>
      <c r="I65" s="9">
        <v>2.1738635459999998E-3</v>
      </c>
      <c r="J65" s="9">
        <v>1.59447443</v>
      </c>
      <c r="P65" s="54"/>
      <c r="Q65" s="54"/>
      <c r="R65" s="54">
        <v>1.251642679E-3</v>
      </c>
      <c r="S65" s="54">
        <v>1.018773192E-3</v>
      </c>
    </row>
    <row r="66" spans="1:91" x14ac:dyDescent="0.2">
      <c r="A66" t="s">
        <v>8737</v>
      </c>
      <c r="B66" t="s">
        <v>480</v>
      </c>
      <c r="C66" s="9" t="s">
        <v>374</v>
      </c>
      <c r="F66" s="9">
        <v>-21.593237810000002</v>
      </c>
      <c r="G66" s="9">
        <v>-2.3273874149999998E-3</v>
      </c>
      <c r="H66" s="9">
        <v>-1.206818853E-3</v>
      </c>
      <c r="I66" s="9">
        <v>-2.0042910469999999E-3</v>
      </c>
      <c r="J66" s="9">
        <v>-1.4700955490000001</v>
      </c>
      <c r="P66" s="54"/>
      <c r="Q66" s="54"/>
      <c r="R66" s="54">
        <v>-1.1540091210000001E-3</v>
      </c>
      <c r="S66" s="54">
        <v>-9.3930489670000002E-4</v>
      </c>
    </row>
    <row r="67" spans="1:91" x14ac:dyDescent="0.2">
      <c r="A67" t="s">
        <v>8461</v>
      </c>
      <c r="B67" t="s">
        <v>480</v>
      </c>
      <c r="C67" s="9" t="s">
        <v>359</v>
      </c>
      <c r="F67" s="9">
        <v>-6.140354166E-3</v>
      </c>
      <c r="G67" s="9">
        <v>-4.236427551E-3</v>
      </c>
      <c r="H67" s="9">
        <v>-2.348473705E-3</v>
      </c>
      <c r="I67" s="9">
        <v>-1.6031260580000001E-3</v>
      </c>
      <c r="J67" s="9">
        <v>-4.0905746780000001E-4</v>
      </c>
      <c r="P67" s="54"/>
      <c r="Q67" s="54"/>
      <c r="R67" s="54">
        <v>-1.9368481760000001E-3</v>
      </c>
      <c r="S67" s="54">
        <v>-3.8487331160000002E-4</v>
      </c>
    </row>
    <row r="68" spans="1:91" x14ac:dyDescent="0.2">
      <c r="A68" t="s">
        <v>8461</v>
      </c>
      <c r="B68" t="s">
        <v>8204</v>
      </c>
      <c r="C68" s="9" t="s">
        <v>359</v>
      </c>
      <c r="F68" s="9">
        <v>6.140354166E-3</v>
      </c>
      <c r="G68" s="9">
        <v>4.236427551E-3</v>
      </c>
      <c r="H68" s="9">
        <v>2.348473705E-3</v>
      </c>
      <c r="I68" s="9">
        <v>1.6031260580000001E-3</v>
      </c>
      <c r="J68" s="9">
        <v>4.0905746780000001E-4</v>
      </c>
      <c r="P68" s="54"/>
      <c r="Q68" s="54"/>
      <c r="R68" s="54">
        <v>1.9368481760000001E-3</v>
      </c>
      <c r="S68" s="54">
        <v>3.8487331160000002E-4</v>
      </c>
    </row>
    <row r="69" spans="1:91" x14ac:dyDescent="0.2">
      <c r="A69" t="s">
        <v>8462</v>
      </c>
      <c r="B69" t="s">
        <v>54</v>
      </c>
      <c r="C69" s="9" t="s">
        <v>359</v>
      </c>
      <c r="F69" s="9">
        <v>195.97316309999999</v>
      </c>
      <c r="G69" s="9">
        <v>68.581281340000004</v>
      </c>
      <c r="H69" s="9">
        <v>33.529989700000002</v>
      </c>
      <c r="I69" s="9">
        <v>34.282813529999999</v>
      </c>
      <c r="J69" s="9">
        <v>27.422164290000001</v>
      </c>
      <c r="P69" s="54"/>
      <c r="Q69" s="54"/>
      <c r="R69" s="54">
        <v>38.789056729999999</v>
      </c>
      <c r="S69" s="54">
        <v>1.427924446</v>
      </c>
    </row>
    <row r="70" spans="1:91" x14ac:dyDescent="0.2">
      <c r="A70" t="s">
        <v>8462</v>
      </c>
      <c r="B70" t="s">
        <v>480</v>
      </c>
      <c r="C70" s="9" t="s">
        <v>359</v>
      </c>
      <c r="F70" s="9">
        <v>-182.93310389999999</v>
      </c>
      <c r="G70" s="9">
        <v>-65.437969629999998</v>
      </c>
      <c r="H70" s="9">
        <v>-31.993197049999999</v>
      </c>
      <c r="I70" s="9">
        <v>-32.711516410000002</v>
      </c>
      <c r="J70" s="9">
        <v>-26.165313900000001</v>
      </c>
      <c r="P70" s="54"/>
      <c r="Q70" s="54"/>
      <c r="R70" s="54">
        <v>-37.011223270000002</v>
      </c>
      <c r="S70" s="54">
        <v>-1.3624778479999999</v>
      </c>
    </row>
    <row r="71" spans="1:91" x14ac:dyDescent="0.2">
      <c r="A71" t="s">
        <v>8463</v>
      </c>
      <c r="B71" t="s">
        <v>54</v>
      </c>
      <c r="C71" s="9" t="s">
        <v>359</v>
      </c>
      <c r="F71" s="9">
        <v>28.81774222</v>
      </c>
      <c r="G71" s="9">
        <v>3.2050443980000001</v>
      </c>
      <c r="H71" s="9">
        <v>0.14362556909999999</v>
      </c>
      <c r="I71" s="9">
        <v>2.35207948</v>
      </c>
      <c r="J71" s="9">
        <v>1.213900991</v>
      </c>
      <c r="P71" s="54"/>
      <c r="Q71" s="54"/>
      <c r="R71" s="54">
        <v>1.111515585</v>
      </c>
      <c r="S71" s="54">
        <v>1.576536968E-4</v>
      </c>
      <c r="BO71" t="s">
        <v>362</v>
      </c>
      <c r="BU71" t="s">
        <v>362</v>
      </c>
      <c r="BX71" t="s">
        <v>362</v>
      </c>
    </row>
    <row r="72" spans="1:91" x14ac:dyDescent="0.2">
      <c r="A72" t="s">
        <v>8463</v>
      </c>
      <c r="B72" t="s">
        <v>480</v>
      </c>
      <c r="C72" s="9" t="s">
        <v>359</v>
      </c>
      <c r="F72" s="9">
        <v>-29.057134420000001</v>
      </c>
      <c r="G72" s="9">
        <v>-3.0578390830000002</v>
      </c>
      <c r="H72" s="9">
        <v>-0.13702895440000001</v>
      </c>
      <c r="I72" s="9">
        <v>-2.2440502119999999</v>
      </c>
      <c r="J72" s="9">
        <v>-1.1581474190000001</v>
      </c>
      <c r="Q72" s="54"/>
      <c r="R72" s="54">
        <v>-1.060464498</v>
      </c>
      <c r="S72" s="54">
        <v>-1.504141485E-4</v>
      </c>
    </row>
    <row r="73" spans="1:91" x14ac:dyDescent="0.2">
      <c r="A73" t="s">
        <v>8464</v>
      </c>
      <c r="B73" t="s">
        <v>480</v>
      </c>
      <c r="C73" s="9" t="s">
        <v>359</v>
      </c>
      <c r="F73" s="9">
        <v>-0.1815122575</v>
      </c>
      <c r="G73" s="9">
        <v>-3.6916717439999997E-4</v>
      </c>
      <c r="H73" s="9">
        <v>-4.2480113190000002E-2</v>
      </c>
      <c r="I73" s="9">
        <v>-8.208126067E-4</v>
      </c>
      <c r="J73" s="9">
        <v>-4.0991336980000003E-5</v>
      </c>
      <c r="Q73" s="54"/>
      <c r="R73" s="54">
        <v>-9.5214114450000008E-3</v>
      </c>
      <c r="S73" s="54">
        <v>-7.7485428410000003E-3</v>
      </c>
    </row>
    <row r="74" spans="1:91" x14ac:dyDescent="0.2">
      <c r="A74" t="s">
        <v>8464</v>
      </c>
      <c r="B74" t="s">
        <v>8204</v>
      </c>
      <c r="C74" s="9" t="s">
        <v>359</v>
      </c>
      <c r="F74" s="9">
        <v>0.1815122575</v>
      </c>
      <c r="G74" s="9">
        <v>3.6916717439999997E-4</v>
      </c>
      <c r="H74" s="9">
        <v>4.2480113190000002E-2</v>
      </c>
      <c r="I74" s="9">
        <v>8.208126067E-4</v>
      </c>
      <c r="J74" s="9">
        <v>4.0991336980000003E-5</v>
      </c>
      <c r="Q74" s="54"/>
      <c r="R74" s="54">
        <v>9.5214114450000008E-3</v>
      </c>
      <c r="S74" s="54">
        <v>7.7485428410000003E-3</v>
      </c>
    </row>
    <row r="75" spans="1:91" x14ac:dyDescent="0.2">
      <c r="A75" t="s">
        <v>8465</v>
      </c>
      <c r="B75" t="s">
        <v>52</v>
      </c>
      <c r="C75" s="9" t="s">
        <v>360</v>
      </c>
      <c r="F75" s="9">
        <v>-232.9828115</v>
      </c>
      <c r="K75" s="9">
        <v>-26.81021252</v>
      </c>
      <c r="L75">
        <v>-29.75588763</v>
      </c>
      <c r="M75">
        <v>-208.99892679999999</v>
      </c>
      <c r="P75" s="54"/>
      <c r="Q75" s="54">
        <v>-25.18552189</v>
      </c>
      <c r="R75" s="54"/>
      <c r="S75" s="54"/>
    </row>
    <row r="76" spans="1:91" x14ac:dyDescent="0.2">
      <c r="A76" t="s">
        <v>8465</v>
      </c>
      <c r="B76" t="s">
        <v>8264</v>
      </c>
      <c r="C76" s="9" t="s">
        <v>360</v>
      </c>
      <c r="F76" s="9">
        <v>232.9828115</v>
      </c>
      <c r="K76" s="9">
        <v>26.81021252</v>
      </c>
      <c r="L76">
        <v>29.75588763</v>
      </c>
      <c r="M76">
        <v>208.99892679999999</v>
      </c>
      <c r="P76" s="54"/>
      <c r="Q76" s="54">
        <v>25.18552189</v>
      </c>
      <c r="R76" s="54"/>
      <c r="S76" s="54"/>
    </row>
    <row r="77" spans="1:91" x14ac:dyDescent="0.2">
      <c r="A77" t="s">
        <v>9147</v>
      </c>
      <c r="B77" t="s">
        <v>54</v>
      </c>
      <c r="C77" s="9" t="s">
        <v>373</v>
      </c>
      <c r="F77" s="9">
        <v>8.2263620029999994E-5</v>
      </c>
      <c r="G77" s="9">
        <v>2.9219490590000001E-6</v>
      </c>
      <c r="H77" s="9">
        <v>1.841008402E-6</v>
      </c>
      <c r="I77" s="9">
        <v>2.7712658969999999E-6</v>
      </c>
      <c r="J77" s="9">
        <v>1.0856365600000001E-5</v>
      </c>
      <c r="P77" s="54"/>
      <c r="Q77" s="54"/>
      <c r="R77" s="54">
        <v>2.2535795559999999E-6</v>
      </c>
      <c r="S77" s="54">
        <v>2.9166039730000001E-6</v>
      </c>
      <c r="CM77" t="s">
        <v>360</v>
      </c>
    </row>
    <row r="78" spans="1:91" x14ac:dyDescent="0.2">
      <c r="A78" t="s">
        <v>9147</v>
      </c>
      <c r="B78" t="s">
        <v>55</v>
      </c>
      <c r="C78" s="9" t="s">
        <v>373</v>
      </c>
      <c r="F78" s="9">
        <v>-6.1632286639999993E-5</v>
      </c>
      <c r="G78" s="9">
        <v>-2.236181252E-6</v>
      </c>
      <c r="H78" s="9">
        <v>-1.4354844689999999E-6</v>
      </c>
      <c r="I78" s="9">
        <v>-2.1245640949999998E-6</v>
      </c>
      <c r="J78" s="9">
        <v>-8.1687380210000008E-6</v>
      </c>
      <c r="Q78" s="54"/>
      <c r="R78" s="54">
        <v>-1.7410927309999999E-6</v>
      </c>
      <c r="S78" s="54">
        <v>-2.287433114E-6</v>
      </c>
    </row>
    <row r="79" spans="1:91" x14ac:dyDescent="0.2">
      <c r="A79" t="s">
        <v>9148</v>
      </c>
      <c r="B79" t="s">
        <v>400</v>
      </c>
      <c r="C79" s="9" t="s">
        <v>361</v>
      </c>
      <c r="P79" s="54"/>
      <c r="Q79" s="54"/>
      <c r="R79" s="54"/>
      <c r="S79" s="54"/>
    </row>
    <row r="80" spans="1:91" x14ac:dyDescent="0.2">
      <c r="A80" t="s">
        <v>9148</v>
      </c>
      <c r="B80" t="s">
        <v>394</v>
      </c>
      <c r="C80" s="9" t="s">
        <v>361</v>
      </c>
      <c r="Q80" s="54"/>
      <c r="R80" s="54"/>
      <c r="S80" s="54"/>
    </row>
    <row r="81" spans="1:88" x14ac:dyDescent="0.2">
      <c r="A81" t="s">
        <v>8738</v>
      </c>
      <c r="B81" t="s">
        <v>401</v>
      </c>
      <c r="C81" s="9" t="s">
        <v>361</v>
      </c>
      <c r="F81" s="9">
        <v>-3.1980030710000002E-5</v>
      </c>
      <c r="G81" s="9">
        <v>-6.2221139239999996E-7</v>
      </c>
      <c r="H81" s="9">
        <v>-5.959534244E-7</v>
      </c>
      <c r="I81" s="9">
        <v>-5.6523104159999997E-7</v>
      </c>
      <c r="J81" s="9">
        <v>-5.5434605889999996E-7</v>
      </c>
      <c r="P81" s="54"/>
      <c r="Q81" s="54"/>
      <c r="R81" s="54">
        <v>-6.8283707909999995E-7</v>
      </c>
      <c r="S81" s="54">
        <v>-7.2232786479999998E-7</v>
      </c>
      <c r="CJ81" t="s">
        <v>360</v>
      </c>
    </row>
    <row r="82" spans="1:88" x14ac:dyDescent="0.2">
      <c r="A82" t="s">
        <v>8738</v>
      </c>
      <c r="B82" t="s">
        <v>55</v>
      </c>
      <c r="C82" s="9" t="s">
        <v>361</v>
      </c>
      <c r="F82" s="9">
        <v>3.5493134260000003E-5</v>
      </c>
      <c r="G82" s="9">
        <v>6.8737510110000004E-7</v>
      </c>
      <c r="H82" s="9">
        <v>6.5822875670000002E-7</v>
      </c>
      <c r="I82" s="9">
        <v>6.2412691180000005E-7</v>
      </c>
      <c r="J82" s="9">
        <v>6.1204458099999996E-7</v>
      </c>
      <c r="Q82" s="54"/>
      <c r="R82" s="54">
        <v>7.5466961340000003E-7</v>
      </c>
      <c r="S82" s="54">
        <v>7.9850438550000004E-7</v>
      </c>
      <c r="CJ82" t="s">
        <v>360</v>
      </c>
    </row>
    <row r="83" spans="1:88" x14ac:dyDescent="0.2">
      <c r="A83" t="s">
        <v>8614</v>
      </c>
      <c r="B83" t="s">
        <v>52</v>
      </c>
      <c r="C83" s="9" t="s">
        <v>361</v>
      </c>
      <c r="F83" s="9">
        <v>2.8645670429999998E-4</v>
      </c>
      <c r="G83" s="9">
        <v>3.0937823399999998E-6</v>
      </c>
      <c r="H83" s="9">
        <v>2.4708837809999999E-6</v>
      </c>
      <c r="I83" s="9">
        <v>7.9136081479999996E-7</v>
      </c>
      <c r="J83" s="9">
        <v>8.2138957229999992E-6</v>
      </c>
      <c r="L83" s="54"/>
      <c r="Q83" s="54"/>
      <c r="R83" s="54">
        <v>5.1497225380000002E-6</v>
      </c>
      <c r="S83" s="54">
        <v>2.361002255E-5</v>
      </c>
    </row>
    <row r="84" spans="1:88" x14ac:dyDescent="0.2">
      <c r="A84" t="s">
        <v>8614</v>
      </c>
      <c r="B84" t="s">
        <v>480</v>
      </c>
      <c r="C84" s="9" t="s">
        <v>361</v>
      </c>
      <c r="F84" s="9">
        <v>-2.8362092229999999E-4</v>
      </c>
      <c r="G84" s="9">
        <v>-3.0634460199999998E-6</v>
      </c>
      <c r="H84" s="9">
        <v>-2.4467147739999998E-6</v>
      </c>
      <c r="I84" s="9">
        <v>-7.8382074779999996E-7</v>
      </c>
      <c r="J84" s="9">
        <v>-8.1328652110000006E-6</v>
      </c>
      <c r="L84" s="54"/>
      <c r="Q84" s="54"/>
      <c r="R84" s="54">
        <v>-5.0990303740000001E-6</v>
      </c>
      <c r="S84" s="54">
        <v>-2.337655514E-5</v>
      </c>
    </row>
    <row r="85" spans="1:88" x14ac:dyDescent="0.2">
      <c r="A85" t="s">
        <v>8560</v>
      </c>
      <c r="B85" t="s">
        <v>52</v>
      </c>
      <c r="C85" s="9" t="s">
        <v>361</v>
      </c>
      <c r="F85" s="9">
        <v>3.0567026450000001</v>
      </c>
      <c r="G85" s="9">
        <v>1.242291374E-5</v>
      </c>
      <c r="H85" s="9">
        <v>0.78563354750000003</v>
      </c>
      <c r="I85" s="9">
        <v>1.532110899E-7</v>
      </c>
      <c r="J85" s="9">
        <v>8.226262536E-6</v>
      </c>
      <c r="L85" s="54"/>
      <c r="P85" s="54"/>
      <c r="Q85" s="54"/>
      <c r="R85" s="54">
        <v>0.39051828570000002</v>
      </c>
      <c r="S85" s="54">
        <v>6.2192411810000001E-2</v>
      </c>
    </row>
    <row r="86" spans="1:88" x14ac:dyDescent="0.2">
      <c r="A86" t="s">
        <v>8560</v>
      </c>
      <c r="B86" t="s">
        <v>398</v>
      </c>
      <c r="C86" s="9" t="s">
        <v>361</v>
      </c>
      <c r="F86" s="9">
        <v>7.6417590899999999</v>
      </c>
      <c r="G86" s="9">
        <v>3.1323481079999999E-5</v>
      </c>
      <c r="H86" s="9">
        <v>1.964084132</v>
      </c>
      <c r="I86" s="9">
        <v>6.492245108E-7</v>
      </c>
      <c r="J86" s="9">
        <v>2.0831853099999999E-5</v>
      </c>
      <c r="L86" s="54"/>
      <c r="Q86" s="54"/>
      <c r="R86" s="54">
        <v>0.97629597909999999</v>
      </c>
      <c r="S86" s="54">
        <v>0.15548129550000001</v>
      </c>
    </row>
    <row r="87" spans="1:88" x14ac:dyDescent="0.2">
      <c r="A87" t="s">
        <v>8560</v>
      </c>
      <c r="B87" t="s">
        <v>480</v>
      </c>
      <c r="C87" s="9" t="s">
        <v>361</v>
      </c>
      <c r="F87" s="9">
        <v>-10.698459140000001</v>
      </c>
      <c r="G87" s="9">
        <v>-4.340566293E-5</v>
      </c>
      <c r="H87" s="9">
        <v>-2.749717339</v>
      </c>
      <c r="I87" s="9">
        <v>-4.6170371399999998E-7</v>
      </c>
      <c r="J87" s="9">
        <v>-2.8717383750000001E-5</v>
      </c>
      <c r="L87" s="54"/>
      <c r="Q87" s="54"/>
      <c r="R87" s="54">
        <v>-1.3668139239999999</v>
      </c>
      <c r="S87" s="54">
        <v>-0.2176733666</v>
      </c>
      <c r="CJ87" t="s">
        <v>356</v>
      </c>
    </row>
    <row r="88" spans="1:88" x14ac:dyDescent="0.2">
      <c r="A88" t="s">
        <v>9149</v>
      </c>
      <c r="B88" t="s">
        <v>54</v>
      </c>
      <c r="C88" s="9" t="s">
        <v>361</v>
      </c>
      <c r="Q88" s="54"/>
      <c r="R88" s="54"/>
      <c r="CJ88" t="s">
        <v>356</v>
      </c>
    </row>
    <row r="89" spans="1:88" x14ac:dyDescent="0.2">
      <c r="A89" t="s">
        <v>9149</v>
      </c>
      <c r="B89" t="s">
        <v>398</v>
      </c>
      <c r="C89" s="9" t="s">
        <v>361</v>
      </c>
      <c r="L89" s="54"/>
      <c r="Q89" s="54"/>
      <c r="R89" s="54"/>
      <c r="S89" s="54"/>
      <c r="BS89" t="s">
        <v>356</v>
      </c>
      <c r="CJ89" t="s">
        <v>356</v>
      </c>
    </row>
    <row r="90" spans="1:88" x14ac:dyDescent="0.2">
      <c r="A90" t="s">
        <v>9149</v>
      </c>
      <c r="B90" t="s">
        <v>480</v>
      </c>
      <c r="C90" s="9" t="s">
        <v>361</v>
      </c>
      <c r="Q90" s="54"/>
      <c r="R90" s="54"/>
      <c r="S90" s="54"/>
      <c r="CJ90" t="s">
        <v>360</v>
      </c>
    </row>
    <row r="91" spans="1:88" x14ac:dyDescent="0.2">
      <c r="A91" t="s">
        <v>9150</v>
      </c>
      <c r="B91" t="s">
        <v>8360</v>
      </c>
      <c r="C91" s="9" t="s">
        <v>361</v>
      </c>
      <c r="Q91" s="54"/>
      <c r="R91" s="54"/>
    </row>
    <row r="92" spans="1:88" x14ac:dyDescent="0.2">
      <c r="A92" t="s">
        <v>9150</v>
      </c>
      <c r="B92" t="s">
        <v>52</v>
      </c>
      <c r="C92" s="9" t="s">
        <v>361</v>
      </c>
      <c r="Q92" s="54"/>
      <c r="R92" s="54"/>
    </row>
    <row r="93" spans="1:88" x14ac:dyDescent="0.2">
      <c r="A93" t="s">
        <v>9150</v>
      </c>
      <c r="B93" t="s">
        <v>480</v>
      </c>
      <c r="C93" s="9" t="s">
        <v>361</v>
      </c>
      <c r="P93" s="54"/>
      <c r="Q93" s="54"/>
      <c r="R93" s="54"/>
      <c r="S93" s="54"/>
    </row>
    <row r="94" spans="1:88" x14ac:dyDescent="0.2">
      <c r="A94" t="s">
        <v>9151</v>
      </c>
      <c r="B94" t="s">
        <v>8360</v>
      </c>
      <c r="C94" s="9" t="s">
        <v>361</v>
      </c>
      <c r="M94" s="54"/>
      <c r="N94" s="54"/>
      <c r="P94" s="54"/>
      <c r="Q94" s="54"/>
      <c r="R94" s="54"/>
      <c r="S94" s="54"/>
    </row>
    <row r="95" spans="1:88" x14ac:dyDescent="0.2">
      <c r="A95" t="s">
        <v>9151</v>
      </c>
      <c r="B95" t="s">
        <v>9274</v>
      </c>
      <c r="C95" s="9" t="s">
        <v>361</v>
      </c>
      <c r="M95" s="54"/>
      <c r="N95" s="54"/>
      <c r="P95" s="54"/>
      <c r="Q95" s="54"/>
      <c r="R95" s="54"/>
      <c r="S95" s="54"/>
    </row>
    <row r="96" spans="1:88" x14ac:dyDescent="0.2">
      <c r="A96" t="s">
        <v>9151</v>
      </c>
      <c r="B96" t="s">
        <v>52</v>
      </c>
      <c r="C96" s="9" t="s">
        <v>361</v>
      </c>
      <c r="P96" s="54"/>
      <c r="Q96" s="54"/>
      <c r="R96" s="54"/>
      <c r="S96" s="54"/>
    </row>
    <row r="97" spans="1:88" x14ac:dyDescent="0.2">
      <c r="A97" t="s">
        <v>9151</v>
      </c>
      <c r="B97" t="s">
        <v>480</v>
      </c>
      <c r="C97" s="9" t="s">
        <v>361</v>
      </c>
      <c r="P97" s="54"/>
      <c r="Q97" s="54"/>
      <c r="R97" s="54"/>
      <c r="S97" s="54"/>
    </row>
    <row r="98" spans="1:88" x14ac:dyDescent="0.2">
      <c r="A98" t="s">
        <v>9152</v>
      </c>
      <c r="B98" t="s">
        <v>399</v>
      </c>
      <c r="C98" s="9" t="s">
        <v>361</v>
      </c>
      <c r="P98" s="54"/>
      <c r="Q98" s="54"/>
      <c r="R98" s="54"/>
      <c r="S98" s="54"/>
    </row>
    <row r="99" spans="1:88" x14ac:dyDescent="0.2">
      <c r="A99" t="s">
        <v>9152</v>
      </c>
      <c r="B99" t="s">
        <v>9274</v>
      </c>
      <c r="C99" s="9" t="s">
        <v>361</v>
      </c>
      <c r="Q99" s="54"/>
      <c r="R99" s="54"/>
      <c r="S99" s="54"/>
      <c r="CJ99" t="s">
        <v>361</v>
      </c>
    </row>
    <row r="100" spans="1:88" x14ac:dyDescent="0.2">
      <c r="A100" t="s">
        <v>9152</v>
      </c>
      <c r="B100" t="s">
        <v>52</v>
      </c>
      <c r="C100" s="9" t="s">
        <v>361</v>
      </c>
      <c r="P100" s="54"/>
      <c r="Q100" s="54"/>
      <c r="R100" s="54"/>
    </row>
    <row r="101" spans="1:88" x14ac:dyDescent="0.2">
      <c r="A101" t="s">
        <v>9152</v>
      </c>
      <c r="B101" t="s">
        <v>401</v>
      </c>
      <c r="C101" s="9" t="s">
        <v>361</v>
      </c>
      <c r="P101" s="54"/>
      <c r="Q101" s="54"/>
      <c r="R101" s="54"/>
      <c r="BL101" t="s">
        <v>361</v>
      </c>
      <c r="BU101" t="s">
        <v>361</v>
      </c>
      <c r="BX101" t="s">
        <v>361</v>
      </c>
    </row>
    <row r="102" spans="1:88" x14ac:dyDescent="0.2">
      <c r="A102" t="s">
        <v>9153</v>
      </c>
      <c r="B102" t="s">
        <v>54</v>
      </c>
      <c r="C102" s="9" t="s">
        <v>361</v>
      </c>
      <c r="P102" s="54"/>
      <c r="Q102" s="54"/>
      <c r="R102" s="54"/>
      <c r="BL102" t="s">
        <v>361</v>
      </c>
      <c r="BU102" t="s">
        <v>361</v>
      </c>
    </row>
    <row r="103" spans="1:88" x14ac:dyDescent="0.2">
      <c r="A103" t="s">
        <v>9153</v>
      </c>
      <c r="B103" t="s">
        <v>9274</v>
      </c>
      <c r="C103" s="9" t="s">
        <v>361</v>
      </c>
      <c r="Q103" s="54"/>
      <c r="R103" s="54"/>
    </row>
    <row r="104" spans="1:88" x14ac:dyDescent="0.2">
      <c r="A104" t="s">
        <v>9153</v>
      </c>
      <c r="B104" t="s">
        <v>52</v>
      </c>
      <c r="C104" s="9" t="s">
        <v>361</v>
      </c>
      <c r="Q104" s="54"/>
      <c r="R104" s="54"/>
    </row>
    <row r="105" spans="1:88" x14ac:dyDescent="0.2">
      <c r="A105" t="s">
        <v>9153</v>
      </c>
      <c r="B105" t="s">
        <v>401</v>
      </c>
      <c r="C105" s="9" t="s">
        <v>361</v>
      </c>
      <c r="Q105" s="54"/>
      <c r="R105" s="54"/>
    </row>
    <row r="106" spans="1:88" x14ac:dyDescent="0.2">
      <c r="A106" t="s">
        <v>9154</v>
      </c>
      <c r="B106" t="s">
        <v>399</v>
      </c>
      <c r="C106" s="9" t="s">
        <v>361</v>
      </c>
      <c r="P106" s="54"/>
      <c r="Q106" s="54"/>
      <c r="R106" s="54"/>
    </row>
    <row r="107" spans="1:88" x14ac:dyDescent="0.2">
      <c r="A107" t="s">
        <v>9154</v>
      </c>
      <c r="B107" t="s">
        <v>52</v>
      </c>
      <c r="C107" s="9" t="s">
        <v>361</v>
      </c>
      <c r="Q107" s="54"/>
      <c r="R107" s="54"/>
    </row>
    <row r="108" spans="1:88" x14ac:dyDescent="0.2">
      <c r="A108" t="s">
        <v>9154</v>
      </c>
      <c r="B108" t="s">
        <v>401</v>
      </c>
      <c r="C108" s="9" t="s">
        <v>361</v>
      </c>
      <c r="P108" s="54"/>
      <c r="Q108" s="54"/>
      <c r="R108" s="54"/>
      <c r="CJ108" t="s">
        <v>359</v>
      </c>
    </row>
    <row r="109" spans="1:88" x14ac:dyDescent="0.2">
      <c r="A109" t="s">
        <v>8561</v>
      </c>
      <c r="B109" t="s">
        <v>54</v>
      </c>
      <c r="C109" s="9" t="s">
        <v>361</v>
      </c>
      <c r="F109" s="9">
        <v>1.2086320820000001</v>
      </c>
      <c r="G109" s="9">
        <v>1.143541148</v>
      </c>
      <c r="H109" s="9">
        <v>0.3230691745</v>
      </c>
      <c r="I109" s="9">
        <v>0.2626282036</v>
      </c>
      <c r="J109" s="9">
        <v>0.4405284592</v>
      </c>
      <c r="P109" s="54"/>
      <c r="Q109" s="54"/>
      <c r="R109" s="54">
        <v>0.20624798599999999</v>
      </c>
      <c r="S109" s="54">
        <v>2.5424210089999999E-5</v>
      </c>
      <c r="BP109" t="s">
        <v>359</v>
      </c>
      <c r="CJ109" t="s">
        <v>359</v>
      </c>
    </row>
    <row r="110" spans="1:88" x14ac:dyDescent="0.2">
      <c r="A110" t="s">
        <v>8561</v>
      </c>
      <c r="B110" t="s">
        <v>52</v>
      </c>
      <c r="C110" s="9" t="s">
        <v>361</v>
      </c>
      <c r="F110" s="9">
        <v>-0.30157228009999998</v>
      </c>
      <c r="G110" s="9">
        <v>-2.7975024299999999E-3</v>
      </c>
      <c r="P110" s="54"/>
      <c r="Q110" s="54"/>
      <c r="R110" s="54"/>
      <c r="S110" s="54"/>
      <c r="CJ110" t="s">
        <v>359</v>
      </c>
    </row>
    <row r="111" spans="1:88" x14ac:dyDescent="0.2">
      <c r="A111" t="s">
        <v>8561</v>
      </c>
      <c r="B111" t="s">
        <v>401</v>
      </c>
      <c r="C111" s="9" t="s">
        <v>361</v>
      </c>
      <c r="F111" s="9">
        <v>-0.72580129069999999</v>
      </c>
      <c r="G111" s="9">
        <v>-0.9692468072</v>
      </c>
      <c r="H111" s="9">
        <v>-0.2746184787</v>
      </c>
      <c r="I111" s="9">
        <v>-0.22324183389999999</v>
      </c>
      <c r="J111" s="9">
        <v>-0.3744623923</v>
      </c>
      <c r="P111" s="54"/>
      <c r="Q111" s="54"/>
      <c r="R111" s="54">
        <v>-0.1753169654</v>
      </c>
      <c r="S111" s="54">
        <v>-2.1619806569999999E-5</v>
      </c>
    </row>
    <row r="112" spans="1:88" x14ac:dyDescent="0.2">
      <c r="A112" t="s">
        <v>9155</v>
      </c>
      <c r="B112" t="s">
        <v>399</v>
      </c>
      <c r="C112" s="9" t="s">
        <v>361</v>
      </c>
      <c r="P112" s="54"/>
      <c r="Q112" s="54"/>
      <c r="R112" s="54"/>
      <c r="CJ112" t="s">
        <v>374</v>
      </c>
    </row>
    <row r="113" spans="1:88" x14ac:dyDescent="0.2">
      <c r="A113" t="s">
        <v>9155</v>
      </c>
      <c r="B113" t="s">
        <v>9274</v>
      </c>
      <c r="C113" s="9" t="s">
        <v>361</v>
      </c>
      <c r="P113" s="54"/>
      <c r="Q113" s="54"/>
      <c r="R113" s="54"/>
      <c r="BL113" t="s">
        <v>374</v>
      </c>
      <c r="CJ113" t="s">
        <v>374</v>
      </c>
    </row>
    <row r="114" spans="1:88" x14ac:dyDescent="0.2">
      <c r="A114" t="s">
        <v>9155</v>
      </c>
      <c r="B114" t="s">
        <v>52</v>
      </c>
      <c r="C114" s="9" t="s">
        <v>361</v>
      </c>
      <c r="P114" s="54"/>
      <c r="Q114" s="54"/>
      <c r="R114" s="54"/>
      <c r="CJ114" t="s">
        <v>374</v>
      </c>
    </row>
    <row r="115" spans="1:88" x14ac:dyDescent="0.2">
      <c r="A115" t="s">
        <v>9155</v>
      </c>
      <c r="B115" t="s">
        <v>402</v>
      </c>
      <c r="C115" s="9" t="s">
        <v>361</v>
      </c>
      <c r="P115" s="54"/>
      <c r="Q115" s="54"/>
      <c r="R115" s="54"/>
    </row>
    <row r="116" spans="1:88" x14ac:dyDescent="0.2">
      <c r="A116" t="s">
        <v>9156</v>
      </c>
      <c r="B116" t="s">
        <v>402</v>
      </c>
      <c r="C116" s="9" t="s">
        <v>361</v>
      </c>
      <c r="P116" s="54"/>
      <c r="Q116" s="54"/>
      <c r="R116" s="54"/>
      <c r="CJ116" t="s">
        <v>356</v>
      </c>
    </row>
    <row r="117" spans="1:88" x14ac:dyDescent="0.2">
      <c r="A117" t="s">
        <v>9156</v>
      </c>
      <c r="B117" t="s">
        <v>394</v>
      </c>
      <c r="C117" s="9" t="s">
        <v>361</v>
      </c>
      <c r="Q117" s="54"/>
      <c r="R117" s="54"/>
      <c r="BL117" t="s">
        <v>356</v>
      </c>
      <c r="CJ117" t="s">
        <v>356</v>
      </c>
    </row>
    <row r="118" spans="1:88" x14ac:dyDescent="0.2">
      <c r="A118" t="s">
        <v>9157</v>
      </c>
      <c r="B118" t="s">
        <v>54</v>
      </c>
      <c r="C118" s="9" t="s">
        <v>361</v>
      </c>
      <c r="Q118" s="54"/>
      <c r="R118" s="54"/>
      <c r="CJ118" t="s">
        <v>356</v>
      </c>
    </row>
    <row r="119" spans="1:88" x14ac:dyDescent="0.2">
      <c r="A119" t="s">
        <v>9157</v>
      </c>
      <c r="B119" t="s">
        <v>9274</v>
      </c>
      <c r="C119" s="9" t="s">
        <v>361</v>
      </c>
      <c r="Q119" s="54"/>
      <c r="R119" s="54"/>
    </row>
    <row r="120" spans="1:88" x14ac:dyDescent="0.2">
      <c r="A120" t="s">
        <v>9157</v>
      </c>
      <c r="B120" t="s">
        <v>52</v>
      </c>
      <c r="C120" s="9" t="s">
        <v>361</v>
      </c>
      <c r="Q120" s="54"/>
      <c r="R120" s="54"/>
    </row>
    <row r="121" spans="1:88" x14ac:dyDescent="0.2">
      <c r="A121" t="s">
        <v>9157</v>
      </c>
      <c r="B121" t="s">
        <v>402</v>
      </c>
      <c r="C121" s="9" t="s">
        <v>361</v>
      </c>
      <c r="Q121" s="54"/>
      <c r="R121" s="54"/>
      <c r="S121" s="54"/>
    </row>
    <row r="122" spans="1:88" x14ac:dyDescent="0.2">
      <c r="A122" t="s">
        <v>9158</v>
      </c>
      <c r="B122" t="s">
        <v>402</v>
      </c>
      <c r="C122" s="9" t="s">
        <v>361</v>
      </c>
      <c r="Q122" s="54"/>
      <c r="R122" s="54"/>
      <c r="S122" s="54"/>
      <c r="CJ122" t="s">
        <v>356</v>
      </c>
    </row>
    <row r="123" spans="1:88" x14ac:dyDescent="0.2">
      <c r="A123" t="s">
        <v>9158</v>
      </c>
      <c r="B123" t="s">
        <v>394</v>
      </c>
      <c r="C123" s="9" t="s">
        <v>361</v>
      </c>
      <c r="Q123" s="54"/>
      <c r="R123" s="54"/>
      <c r="S123" s="54"/>
    </row>
    <row r="124" spans="1:88" x14ac:dyDescent="0.2">
      <c r="A124" t="s">
        <v>8562</v>
      </c>
      <c r="B124" t="s">
        <v>54</v>
      </c>
      <c r="C124" s="9" t="s">
        <v>361</v>
      </c>
      <c r="F124" s="9">
        <v>7.3427070280000004</v>
      </c>
      <c r="G124" s="9">
        <v>2.4212188370000001</v>
      </c>
      <c r="H124" s="9">
        <v>5.3595266869999998E-2</v>
      </c>
      <c r="I124" s="9">
        <v>5.052302347E-6</v>
      </c>
      <c r="J124" s="9">
        <v>0.43547415039999998</v>
      </c>
      <c r="L124" s="54"/>
      <c r="Q124" s="54"/>
      <c r="R124" s="54">
        <v>6.0546652149999998E-2</v>
      </c>
      <c r="S124" s="54">
        <v>3.0912860020000002E-6</v>
      </c>
    </row>
    <row r="125" spans="1:88" x14ac:dyDescent="0.2">
      <c r="A125" t="s">
        <v>8562</v>
      </c>
      <c r="B125" t="s">
        <v>402</v>
      </c>
      <c r="C125" s="9" t="s">
        <v>361</v>
      </c>
      <c r="F125" s="9">
        <v>-6.6090972389999996</v>
      </c>
      <c r="G125" s="9">
        <v>-2.179314888</v>
      </c>
      <c r="H125" s="9">
        <v>-4.8240567210000002E-2</v>
      </c>
      <c r="I125" s="9">
        <v>-4.5505055859999996E-6</v>
      </c>
      <c r="J125" s="9">
        <v>-0.39196593499999999</v>
      </c>
      <c r="P125" s="54"/>
      <c r="Q125" s="54"/>
      <c r="R125" s="54">
        <v>-5.4497439660000001E-2</v>
      </c>
      <c r="S125" s="54">
        <v>-2.7854143659999999E-6</v>
      </c>
    </row>
    <row r="126" spans="1:88" x14ac:dyDescent="0.2">
      <c r="A126" t="s">
        <v>9159</v>
      </c>
      <c r="B126" t="s">
        <v>399</v>
      </c>
      <c r="C126" s="9" t="s">
        <v>361</v>
      </c>
      <c r="P126" s="54"/>
      <c r="Q126" s="54"/>
      <c r="R126" s="54"/>
    </row>
    <row r="127" spans="1:88" x14ac:dyDescent="0.2">
      <c r="A127" t="s">
        <v>9159</v>
      </c>
      <c r="B127" t="s">
        <v>9274</v>
      </c>
      <c r="C127" s="9" t="s">
        <v>361</v>
      </c>
      <c r="P127" s="54"/>
      <c r="Q127" s="54"/>
      <c r="R127" s="54"/>
    </row>
    <row r="128" spans="1:88" x14ac:dyDescent="0.2">
      <c r="A128" t="s">
        <v>9159</v>
      </c>
      <c r="B128" t="s">
        <v>52</v>
      </c>
      <c r="C128" s="9" t="s">
        <v>361</v>
      </c>
      <c r="P128" s="54"/>
      <c r="Q128" s="54"/>
      <c r="R128" s="54"/>
    </row>
    <row r="129" spans="1:90" x14ac:dyDescent="0.2">
      <c r="A129" t="s">
        <v>9159</v>
      </c>
      <c r="B129" t="s">
        <v>401</v>
      </c>
      <c r="C129" s="9" t="s">
        <v>361</v>
      </c>
      <c r="P129" s="54"/>
      <c r="Q129" s="54"/>
      <c r="R129" s="54"/>
    </row>
    <row r="130" spans="1:90" x14ac:dyDescent="0.2">
      <c r="A130" t="s">
        <v>9160</v>
      </c>
      <c r="B130" t="s">
        <v>9274</v>
      </c>
      <c r="C130" s="9" t="s">
        <v>361</v>
      </c>
      <c r="P130" s="54"/>
      <c r="Q130" s="54"/>
      <c r="R130" s="54"/>
    </row>
    <row r="131" spans="1:90" x14ac:dyDescent="0.2">
      <c r="A131" t="s">
        <v>9160</v>
      </c>
      <c r="B131" t="s">
        <v>52</v>
      </c>
      <c r="C131" s="9" t="s">
        <v>361</v>
      </c>
      <c r="P131" s="54"/>
      <c r="Q131" s="54"/>
      <c r="R131" s="54"/>
    </row>
    <row r="132" spans="1:90" x14ac:dyDescent="0.2">
      <c r="A132" t="s">
        <v>9160</v>
      </c>
      <c r="B132" t="s">
        <v>401</v>
      </c>
      <c r="C132" s="9" t="s">
        <v>361</v>
      </c>
      <c r="M132" s="54"/>
      <c r="N132" s="54"/>
      <c r="O132" s="54"/>
      <c r="P132" s="54"/>
      <c r="Q132" s="54"/>
      <c r="R132" s="54"/>
    </row>
    <row r="133" spans="1:90" x14ac:dyDescent="0.2">
      <c r="A133" t="s">
        <v>9160</v>
      </c>
      <c r="B133" t="s">
        <v>394</v>
      </c>
      <c r="C133" s="9" t="s">
        <v>361</v>
      </c>
      <c r="M133" s="54"/>
      <c r="N133" s="54"/>
      <c r="O133" s="54"/>
      <c r="Q133" s="54"/>
      <c r="R133" s="54"/>
      <c r="CJ133" t="s">
        <v>363</v>
      </c>
    </row>
    <row r="134" spans="1:90" x14ac:dyDescent="0.2">
      <c r="A134" t="s">
        <v>9161</v>
      </c>
      <c r="B134" t="s">
        <v>54</v>
      </c>
      <c r="C134" s="9" t="s">
        <v>361</v>
      </c>
      <c r="P134" s="54"/>
      <c r="Q134" s="54"/>
      <c r="R134" s="54"/>
    </row>
    <row r="135" spans="1:90" x14ac:dyDescent="0.2">
      <c r="A135" t="s">
        <v>9161</v>
      </c>
      <c r="B135" t="s">
        <v>404</v>
      </c>
      <c r="C135" s="9" t="s">
        <v>361</v>
      </c>
      <c r="P135" s="54"/>
      <c r="Q135" s="54"/>
      <c r="R135" s="54"/>
      <c r="CA135" t="s">
        <v>363</v>
      </c>
      <c r="CJ135" t="s">
        <v>363</v>
      </c>
    </row>
    <row r="136" spans="1:90" x14ac:dyDescent="0.2">
      <c r="A136" t="s">
        <v>109</v>
      </c>
      <c r="B136" t="s">
        <v>399</v>
      </c>
      <c r="C136" s="9" t="s">
        <v>361</v>
      </c>
      <c r="F136" s="9">
        <v>1.744223571</v>
      </c>
      <c r="G136" s="9">
        <v>3.1445143129999997E-7</v>
      </c>
      <c r="H136" s="9">
        <v>3.1610048360000001E-7</v>
      </c>
      <c r="I136" s="9">
        <v>2.0085089090000001E-7</v>
      </c>
      <c r="J136" s="9">
        <v>2.7648650810000002E-7</v>
      </c>
      <c r="Q136" s="54"/>
      <c r="R136" s="54">
        <v>3.0514884369999998E-7</v>
      </c>
      <c r="S136" s="54">
        <v>2.6352301859999998E-7</v>
      </c>
      <c r="BZ136" t="s">
        <v>363</v>
      </c>
      <c r="CJ136" t="s">
        <v>363</v>
      </c>
    </row>
    <row r="137" spans="1:90" x14ac:dyDescent="0.2">
      <c r="A137" t="s">
        <v>109</v>
      </c>
      <c r="B137" t="s">
        <v>402</v>
      </c>
      <c r="C137" s="9" t="s">
        <v>361</v>
      </c>
      <c r="F137" s="9">
        <v>-1.5518003339999999</v>
      </c>
      <c r="G137" s="9">
        <v>-2.830501532E-7</v>
      </c>
      <c r="H137" s="9">
        <v>-2.8451728169999998E-7</v>
      </c>
      <c r="I137" s="9">
        <v>-1.819820568E-7</v>
      </c>
      <c r="J137" s="9">
        <v>-2.492735312E-7</v>
      </c>
      <c r="P137" s="54"/>
      <c r="Q137" s="54"/>
      <c r="R137" s="54">
        <v>-2.747738298E-7</v>
      </c>
      <c r="S137" s="54">
        <v>-2.3774017749999999E-7</v>
      </c>
      <c r="BU137" t="s">
        <v>363</v>
      </c>
      <c r="CJ137" t="s">
        <v>363</v>
      </c>
    </row>
    <row r="138" spans="1:90" x14ac:dyDescent="0.2">
      <c r="A138" t="s">
        <v>8563</v>
      </c>
      <c r="B138" t="s">
        <v>54</v>
      </c>
      <c r="C138" s="9" t="s">
        <v>361</v>
      </c>
      <c r="F138" s="9">
        <v>0.17418750599999999</v>
      </c>
      <c r="G138" s="9">
        <v>1.5421940389999999E-6</v>
      </c>
      <c r="H138" s="9">
        <v>1.2528347340000001E-6</v>
      </c>
      <c r="I138" s="9">
        <v>1.224348681E-6</v>
      </c>
      <c r="J138" s="9">
        <v>1.329977064E-6</v>
      </c>
      <c r="Q138" s="54"/>
      <c r="R138" s="54">
        <v>1.502219067E-6</v>
      </c>
      <c r="S138" s="54">
        <v>4.2924201790000002E-6</v>
      </c>
      <c r="BL138" t="s">
        <v>358</v>
      </c>
      <c r="BO138" t="s">
        <v>358</v>
      </c>
      <c r="BP138" t="s">
        <v>358</v>
      </c>
      <c r="BU138" t="s">
        <v>358</v>
      </c>
      <c r="BX138" t="s">
        <v>358</v>
      </c>
    </row>
    <row r="139" spans="1:90" x14ac:dyDescent="0.2">
      <c r="A139" t="s">
        <v>8563</v>
      </c>
      <c r="B139" t="s">
        <v>401</v>
      </c>
      <c r="C139" s="9" t="s">
        <v>361</v>
      </c>
      <c r="F139" s="9">
        <v>-0.15678443810000001</v>
      </c>
      <c r="G139" s="9">
        <v>-1.391092167E-6</v>
      </c>
      <c r="H139" s="9">
        <v>-1.130642747E-6</v>
      </c>
      <c r="I139" s="9">
        <v>-1.105002736E-6</v>
      </c>
      <c r="J139" s="9">
        <v>-1.2000777880000001E-6</v>
      </c>
      <c r="Q139" s="54"/>
      <c r="R139" s="54">
        <v>-1.355111094E-6</v>
      </c>
      <c r="S139" s="54">
        <v>-3.8665432379999997E-6</v>
      </c>
      <c r="CJ139" t="s">
        <v>358</v>
      </c>
    </row>
    <row r="140" spans="1:90" x14ac:dyDescent="0.2">
      <c r="A140" t="s">
        <v>9162</v>
      </c>
      <c r="B140" t="s">
        <v>401</v>
      </c>
      <c r="C140" s="9" t="s">
        <v>361</v>
      </c>
      <c r="P140" s="54"/>
      <c r="Q140" s="54"/>
      <c r="R140" s="54"/>
    </row>
    <row r="141" spans="1:90" x14ac:dyDescent="0.2">
      <c r="A141" t="s">
        <v>9162</v>
      </c>
      <c r="B141" t="s">
        <v>394</v>
      </c>
      <c r="C141" s="9" t="s">
        <v>361</v>
      </c>
      <c r="P141" s="54"/>
      <c r="Q141" s="54"/>
      <c r="R141" s="54"/>
      <c r="BU141" t="s">
        <v>358</v>
      </c>
      <c r="BX141" t="s">
        <v>358</v>
      </c>
    </row>
    <row r="142" spans="1:90" x14ac:dyDescent="0.2">
      <c r="A142" t="s">
        <v>9163</v>
      </c>
      <c r="B142" t="s">
        <v>399</v>
      </c>
      <c r="C142" s="9" t="s">
        <v>361</v>
      </c>
      <c r="Q142" s="54"/>
      <c r="R142" s="54"/>
      <c r="BX142" t="s">
        <v>358</v>
      </c>
    </row>
    <row r="143" spans="1:90" x14ac:dyDescent="0.2">
      <c r="A143" t="s">
        <v>9163</v>
      </c>
      <c r="B143" t="s">
        <v>9274</v>
      </c>
      <c r="C143" s="9" t="s">
        <v>361</v>
      </c>
      <c r="M143" s="54"/>
      <c r="N143" s="54"/>
      <c r="Q143" s="54"/>
      <c r="R143" s="54"/>
      <c r="CL143" t="s">
        <v>357</v>
      </c>
    </row>
    <row r="144" spans="1:90" x14ac:dyDescent="0.2">
      <c r="A144" t="s">
        <v>9163</v>
      </c>
      <c r="B144" t="s">
        <v>52</v>
      </c>
      <c r="C144" s="9" t="s">
        <v>361</v>
      </c>
      <c r="P144" s="54"/>
      <c r="Q144" s="54"/>
      <c r="R144" s="54"/>
      <c r="BQ144" t="s">
        <v>360</v>
      </c>
      <c r="BX144" t="s">
        <v>360</v>
      </c>
      <c r="CJ144" t="s">
        <v>360</v>
      </c>
    </row>
    <row r="145" spans="1:90" x14ac:dyDescent="0.2">
      <c r="A145" t="s">
        <v>9163</v>
      </c>
      <c r="B145" t="s">
        <v>401</v>
      </c>
      <c r="C145" s="9" t="s">
        <v>361</v>
      </c>
      <c r="N145" s="54"/>
      <c r="P145" s="54"/>
      <c r="Q145" s="54"/>
      <c r="R145" s="54"/>
      <c r="CL145" t="s">
        <v>373</v>
      </c>
    </row>
    <row r="146" spans="1:90" x14ac:dyDescent="0.2">
      <c r="A146" t="s">
        <v>9164</v>
      </c>
      <c r="B146" t="s">
        <v>400</v>
      </c>
      <c r="C146" s="9" t="s">
        <v>361</v>
      </c>
      <c r="P146" s="54"/>
      <c r="Q146" s="54"/>
      <c r="R146" s="54"/>
      <c r="CL146" t="s">
        <v>373</v>
      </c>
    </row>
    <row r="147" spans="1:90" x14ac:dyDescent="0.2">
      <c r="A147" t="s">
        <v>9164</v>
      </c>
      <c r="B147" t="s">
        <v>394</v>
      </c>
      <c r="C147" s="9" t="s">
        <v>361</v>
      </c>
      <c r="P147" s="54"/>
      <c r="Q147" s="54"/>
      <c r="R147" s="54"/>
      <c r="CL147" t="s">
        <v>373</v>
      </c>
    </row>
    <row r="148" spans="1:90" x14ac:dyDescent="0.2">
      <c r="A148" t="s">
        <v>9165</v>
      </c>
      <c r="B148" t="s">
        <v>54</v>
      </c>
      <c r="C148" s="9" t="s">
        <v>361</v>
      </c>
      <c r="Q148" s="54"/>
      <c r="R148" s="54"/>
      <c r="S148" s="54"/>
      <c r="CL148" t="s">
        <v>373</v>
      </c>
    </row>
    <row r="149" spans="1:90" x14ac:dyDescent="0.2">
      <c r="A149" t="s">
        <v>9165</v>
      </c>
      <c r="B149" t="s">
        <v>404</v>
      </c>
      <c r="C149" s="9" t="s">
        <v>361</v>
      </c>
      <c r="Q149" s="54"/>
      <c r="R149" s="54"/>
      <c r="S149" s="54"/>
      <c r="CL149" t="s">
        <v>373</v>
      </c>
    </row>
    <row r="150" spans="1:90" x14ac:dyDescent="0.2">
      <c r="A150" t="s">
        <v>8564</v>
      </c>
      <c r="B150" t="s">
        <v>54</v>
      </c>
      <c r="C150" s="9" t="s">
        <v>361</v>
      </c>
      <c r="F150" s="9">
        <v>9.4684102329999995E-3</v>
      </c>
      <c r="G150" s="9">
        <v>0.30326827789999999</v>
      </c>
      <c r="H150" s="9">
        <v>8.5927159990000002E-2</v>
      </c>
      <c r="I150" s="9">
        <v>6.9851351160000005E-2</v>
      </c>
      <c r="J150" s="9">
        <v>0.11716725560000001</v>
      </c>
      <c r="P150" s="54"/>
      <c r="Q150" s="54"/>
      <c r="R150" s="54">
        <v>6.0835141119999998E-2</v>
      </c>
      <c r="S150" s="54">
        <v>9.2323406279999996E-3</v>
      </c>
      <c r="CL150" t="s">
        <v>373</v>
      </c>
    </row>
    <row r="151" spans="1:90" x14ac:dyDescent="0.2">
      <c r="A151" t="s">
        <v>8564</v>
      </c>
      <c r="B151" t="s">
        <v>400</v>
      </c>
      <c r="C151" s="9" t="s">
        <v>361</v>
      </c>
      <c r="F151" s="9">
        <v>-9.4684102329999995E-3</v>
      </c>
      <c r="G151" s="9">
        <v>-0.30326827789999999</v>
      </c>
      <c r="H151" s="9">
        <v>-8.5927159990000002E-2</v>
      </c>
      <c r="I151" s="9">
        <v>-6.9851351160000005E-2</v>
      </c>
      <c r="J151" s="9">
        <v>-0.11716725560000001</v>
      </c>
      <c r="P151" s="54"/>
      <c r="Q151" s="54"/>
      <c r="R151" s="54">
        <v>-6.0835141119999998E-2</v>
      </c>
      <c r="S151" s="54">
        <v>-9.2323406279999996E-3</v>
      </c>
    </row>
    <row r="152" spans="1:90" x14ac:dyDescent="0.2">
      <c r="A152" t="s">
        <v>9166</v>
      </c>
      <c r="B152" t="s">
        <v>399</v>
      </c>
      <c r="C152" s="9" t="s">
        <v>361</v>
      </c>
      <c r="F152" s="9">
        <v>3.2383689519999999E-4</v>
      </c>
      <c r="G152" s="9">
        <v>2.0381446250000001E-7</v>
      </c>
      <c r="H152" s="9">
        <v>2.1022845380000001E-7</v>
      </c>
      <c r="I152" s="9">
        <v>1.8592579470000001E-7</v>
      </c>
      <c r="J152" s="9">
        <v>1.7592386580000001E-7</v>
      </c>
      <c r="P152" s="54"/>
      <c r="Q152" s="54"/>
      <c r="R152" s="54">
        <v>2.3803640720000001E-7</v>
      </c>
      <c r="S152" s="54">
        <v>2.4589702439999998E-7</v>
      </c>
    </row>
    <row r="153" spans="1:90" x14ac:dyDescent="0.2">
      <c r="A153" t="s">
        <v>9166</v>
      </c>
      <c r="B153" t="s">
        <v>401</v>
      </c>
      <c r="C153" s="9" t="s">
        <v>361</v>
      </c>
      <c r="F153" s="9">
        <v>-2.8811583030000001E-4</v>
      </c>
      <c r="G153" s="9">
        <v>-1.846186864E-7</v>
      </c>
      <c r="H153" s="9">
        <v>-1.903250843E-7</v>
      </c>
      <c r="I153" s="9">
        <v>-1.6870350149999999E-7</v>
      </c>
      <c r="J153" s="9">
        <v>-1.5980498819999999E-7</v>
      </c>
      <c r="Q153" s="54"/>
      <c r="R153" s="54">
        <v>-2.1506525640000001E-7</v>
      </c>
      <c r="S153" s="54">
        <v>-2.22058688E-7</v>
      </c>
    </row>
    <row r="154" spans="1:90" x14ac:dyDescent="0.2">
      <c r="A154" t="s">
        <v>8466</v>
      </c>
      <c r="B154" t="s">
        <v>54</v>
      </c>
      <c r="C154" s="9" t="s">
        <v>361</v>
      </c>
      <c r="F154" s="9">
        <v>2.563998168E-2</v>
      </c>
      <c r="G154" s="9">
        <v>1.4527387950000001E-6</v>
      </c>
      <c r="H154" s="9">
        <v>1.1266207549999999E-6</v>
      </c>
      <c r="I154" s="9">
        <v>1.1100865949999999E-6</v>
      </c>
      <c r="J154" s="9">
        <v>1.2239381129999999E-6</v>
      </c>
      <c r="P154" s="54"/>
      <c r="Q154" s="54"/>
      <c r="R154" s="54">
        <v>1.358453847E-6</v>
      </c>
      <c r="S154" s="54">
        <v>3.2087109589999999E-6</v>
      </c>
    </row>
    <row r="155" spans="1:90" x14ac:dyDescent="0.2">
      <c r="A155" t="s">
        <v>8466</v>
      </c>
      <c r="B155" t="s">
        <v>401</v>
      </c>
      <c r="C155" s="9" t="s">
        <v>361</v>
      </c>
      <c r="F155" s="9">
        <v>-2.3074687810000001E-2</v>
      </c>
      <c r="G155" s="9">
        <v>-1.3106383470000001E-6</v>
      </c>
      <c r="H155" s="9">
        <v>-1.0170881E-6</v>
      </c>
      <c r="I155" s="9">
        <v>-1.0022051260000001E-6</v>
      </c>
      <c r="J155" s="9">
        <v>-1.104686856E-6</v>
      </c>
      <c r="Q155" s="54"/>
      <c r="R155" s="54">
        <v>-1.22576917E-6</v>
      </c>
      <c r="S155" s="54">
        <v>-2.8912502680000002E-6</v>
      </c>
    </row>
    <row r="156" spans="1:90" x14ac:dyDescent="0.2">
      <c r="A156" t="s">
        <v>8467</v>
      </c>
      <c r="B156" t="s">
        <v>54</v>
      </c>
      <c r="C156" s="9" t="s">
        <v>361</v>
      </c>
      <c r="F156" s="9">
        <v>1.8115752990000001E-4</v>
      </c>
      <c r="G156" s="9">
        <v>8.6690667229999998E-7</v>
      </c>
      <c r="H156" s="9">
        <v>6.6879055730000002E-7</v>
      </c>
      <c r="I156" s="9">
        <v>7.1259527099999996E-7</v>
      </c>
      <c r="J156" s="9">
        <v>7.5922881360000001E-7</v>
      </c>
      <c r="Q156" s="54"/>
      <c r="R156" s="54">
        <v>7.5794966219999996E-7</v>
      </c>
      <c r="S156" s="54">
        <v>6.206768083E-7</v>
      </c>
    </row>
    <row r="157" spans="1:90" x14ac:dyDescent="0.2">
      <c r="A157" t="s">
        <v>8467</v>
      </c>
      <c r="B157" t="s">
        <v>52</v>
      </c>
      <c r="C157" s="9" t="s">
        <v>361</v>
      </c>
      <c r="F157" s="9">
        <v>-3.8425948379999999E-5</v>
      </c>
      <c r="G157" s="9">
        <v>-2.0254177570000001E-7</v>
      </c>
      <c r="H157" s="9">
        <v>-1.6166201329999999E-7</v>
      </c>
      <c r="I157" s="9">
        <v>-1.7070078469999999E-7</v>
      </c>
      <c r="J157" s="9">
        <v>-1.8032326370000001E-7</v>
      </c>
      <c r="Q157" s="54"/>
      <c r="R157" s="54">
        <v>-1.8005932050000001E-7</v>
      </c>
      <c r="S157" s="54">
        <v>-1.5173410500000001E-7</v>
      </c>
    </row>
    <row r="158" spans="1:90" x14ac:dyDescent="0.2">
      <c r="A158" t="s">
        <v>8467</v>
      </c>
      <c r="B158" t="s">
        <v>401</v>
      </c>
      <c r="C158" s="9" t="s">
        <v>361</v>
      </c>
      <c r="F158" s="9">
        <v>-1.13456469E-4</v>
      </c>
      <c r="G158" s="9">
        <v>-5.6018591739999998E-7</v>
      </c>
      <c r="H158" s="9">
        <v>-4.3466191709999999E-7</v>
      </c>
      <c r="I158" s="9">
        <v>-4.624160596E-7</v>
      </c>
      <c r="J158" s="9">
        <v>-4.9196251429999999E-7</v>
      </c>
      <c r="Q158" s="54"/>
      <c r="R158" s="54">
        <v>-4.9115205930000002E-7</v>
      </c>
      <c r="S158" s="54">
        <v>-4.0417762130000002E-7</v>
      </c>
    </row>
    <row r="159" spans="1:90" x14ac:dyDescent="0.2">
      <c r="A159" t="s">
        <v>8558</v>
      </c>
      <c r="B159" t="s">
        <v>8348</v>
      </c>
      <c r="C159" s="9" t="s">
        <v>362</v>
      </c>
      <c r="D159" s="9" t="s">
        <v>8731</v>
      </c>
      <c r="F159" s="9">
        <v>-35.907028089999997</v>
      </c>
      <c r="Q159" s="54"/>
      <c r="R159" s="54">
        <v>-7.3238586679999997</v>
      </c>
      <c r="S159" s="54">
        <v>-14.87490654</v>
      </c>
    </row>
    <row r="160" spans="1:90" x14ac:dyDescent="0.2">
      <c r="A160" t="s">
        <v>8558</v>
      </c>
      <c r="B160" t="s">
        <v>8349</v>
      </c>
      <c r="C160" s="9" t="s">
        <v>362</v>
      </c>
      <c r="D160" s="9" t="s">
        <v>8731</v>
      </c>
      <c r="F160" s="9">
        <v>-0.38758500330000001</v>
      </c>
      <c r="Q160" s="54"/>
      <c r="R160" s="54">
        <v>-0.20553612969999999</v>
      </c>
      <c r="S160" s="54">
        <v>-0.22716116580000001</v>
      </c>
    </row>
    <row r="161" spans="1:90" x14ac:dyDescent="0.2">
      <c r="A161" t="s">
        <v>8558</v>
      </c>
      <c r="B161" t="s">
        <v>8320</v>
      </c>
      <c r="C161" s="9" t="s">
        <v>362</v>
      </c>
      <c r="D161" s="9" t="s">
        <v>8731</v>
      </c>
      <c r="F161" s="9">
        <v>3.6467907739999998</v>
      </c>
      <c r="P161" s="54"/>
      <c r="Q161" s="54"/>
      <c r="R161" s="54">
        <v>1.933891228</v>
      </c>
      <c r="S161">
        <v>2.1373614070000002</v>
      </c>
    </row>
    <row r="162" spans="1:90" x14ac:dyDescent="0.2">
      <c r="A162" t="s">
        <v>8558</v>
      </c>
      <c r="B162" t="s">
        <v>52</v>
      </c>
      <c r="C162" s="9" t="s">
        <v>362</v>
      </c>
      <c r="D162" s="9" t="s">
        <v>8731</v>
      </c>
      <c r="F162" s="9">
        <v>3.4762208750000001</v>
      </c>
      <c r="P162" s="54"/>
      <c r="Q162" s="54"/>
      <c r="R162" s="54">
        <v>0.72516845720000001</v>
      </c>
      <c r="S162" s="54">
        <v>1.450336885</v>
      </c>
    </row>
    <row r="163" spans="1:90" x14ac:dyDescent="0.2">
      <c r="A163" t="s">
        <v>8558</v>
      </c>
      <c r="B163" t="s">
        <v>8266</v>
      </c>
      <c r="C163" s="9" t="s">
        <v>362</v>
      </c>
      <c r="D163" s="9" t="s">
        <v>8731</v>
      </c>
      <c r="F163" s="9">
        <v>337.84958230000001</v>
      </c>
      <c r="O163" s="54"/>
      <c r="Q163" s="54"/>
      <c r="R163" s="54">
        <v>68.910258450000001</v>
      </c>
      <c r="S163" s="54">
        <v>139.9581426</v>
      </c>
    </row>
    <row r="164" spans="1:90" x14ac:dyDescent="0.2">
      <c r="A164" t="s">
        <v>8558</v>
      </c>
      <c r="B164" t="s">
        <v>8322</v>
      </c>
      <c r="C164" s="9" t="s">
        <v>362</v>
      </c>
      <c r="D164" s="9" t="s">
        <v>8731</v>
      </c>
      <c r="F164" s="9">
        <v>-2.6361640089999999E-2</v>
      </c>
      <c r="O164" s="54"/>
      <c r="Q164" s="54"/>
      <c r="R164" s="54">
        <v>-0.1095688292</v>
      </c>
      <c r="S164" s="54">
        <v>-0.1118034333</v>
      </c>
    </row>
    <row r="165" spans="1:90" x14ac:dyDescent="0.2">
      <c r="A165" t="s">
        <v>8558</v>
      </c>
      <c r="B165" t="s">
        <v>8274</v>
      </c>
      <c r="C165" s="9" t="s">
        <v>362</v>
      </c>
      <c r="D165" s="9" t="s">
        <v>8731</v>
      </c>
      <c r="F165" s="9">
        <v>-0.96124954569999999</v>
      </c>
      <c r="Q165" s="54"/>
      <c r="R165" s="54">
        <v>-0.50975015599999995</v>
      </c>
      <c r="S165" s="54">
        <v>-0.56338241290000002</v>
      </c>
    </row>
    <row r="166" spans="1:90" x14ac:dyDescent="0.2">
      <c r="A166" t="s">
        <v>8558</v>
      </c>
      <c r="B166" t="s">
        <v>8267</v>
      </c>
      <c r="C166" s="9" t="s">
        <v>362</v>
      </c>
      <c r="D166" s="9" t="s">
        <v>8731</v>
      </c>
      <c r="F166" s="9">
        <v>-89.053028029999993</v>
      </c>
      <c r="P166" s="54"/>
      <c r="Q166" s="54"/>
      <c r="R166" s="54">
        <v>-18.163903439999999</v>
      </c>
      <c r="S166" s="54">
        <v>-36.891258890000003</v>
      </c>
    </row>
    <row r="167" spans="1:90" x14ac:dyDescent="0.2">
      <c r="A167" t="s">
        <v>8558</v>
      </c>
      <c r="B167" t="s">
        <v>8347</v>
      </c>
      <c r="C167" s="9" t="s">
        <v>362</v>
      </c>
      <c r="D167" s="9" t="s">
        <v>8731</v>
      </c>
      <c r="F167" s="9">
        <v>-1.0629306430000001E-2</v>
      </c>
      <c r="Q167" s="54"/>
      <c r="R167" s="54">
        <v>-4.4179211980000001E-2</v>
      </c>
      <c r="S167" s="54">
        <v>-4.5080225619999997E-2</v>
      </c>
    </row>
    <row r="168" spans="1:90" x14ac:dyDescent="0.2">
      <c r="A168" t="s">
        <v>8558</v>
      </c>
      <c r="B168" t="s">
        <v>8323</v>
      </c>
      <c r="C168" s="9" t="s">
        <v>362</v>
      </c>
      <c r="D168" s="9" t="s">
        <v>8731</v>
      </c>
      <c r="F168" s="9">
        <v>0.10001089019999999</v>
      </c>
      <c r="Q168" s="54"/>
      <c r="R168" s="54">
        <v>0.41568239219999997</v>
      </c>
      <c r="S168" s="54">
        <v>0.42416003839999999</v>
      </c>
    </row>
    <row r="169" spans="1:90" x14ac:dyDescent="0.2">
      <c r="A169" t="s">
        <v>8558</v>
      </c>
      <c r="B169" t="s">
        <v>55</v>
      </c>
      <c r="C169" s="9" t="s">
        <v>362</v>
      </c>
      <c r="D169" s="9" t="s">
        <v>8731</v>
      </c>
      <c r="F169" s="9">
        <v>-9.5283925709999995</v>
      </c>
      <c r="Q169" s="54"/>
      <c r="R169" s="54">
        <v>-1.9877015469999999</v>
      </c>
      <c r="S169" s="54">
        <v>-3.9754030629999999</v>
      </c>
    </row>
    <row r="170" spans="1:90" x14ac:dyDescent="0.2">
      <c r="A170" t="s">
        <v>8468</v>
      </c>
      <c r="B170" t="s">
        <v>52</v>
      </c>
      <c r="C170" s="9" t="s">
        <v>360</v>
      </c>
      <c r="F170" s="9">
        <v>-85.617192750000001</v>
      </c>
      <c r="G170" s="9">
        <v>-25.386981179999999</v>
      </c>
      <c r="H170" s="9">
        <v>-6.3534017819999997</v>
      </c>
      <c r="I170" s="9">
        <v>-10.717887320000001</v>
      </c>
      <c r="J170" s="9">
        <v>-27.146439319999999</v>
      </c>
      <c r="Q170" s="54"/>
      <c r="R170" s="54">
        <v>-11.03679052</v>
      </c>
      <c r="S170" s="54">
        <v>-10.076980020000001</v>
      </c>
    </row>
    <row r="171" spans="1:90" x14ac:dyDescent="0.2">
      <c r="A171" t="s">
        <v>8468</v>
      </c>
      <c r="B171" t="s">
        <v>8264</v>
      </c>
      <c r="C171" s="9" t="s">
        <v>360</v>
      </c>
      <c r="F171" s="9">
        <v>85.6171966</v>
      </c>
      <c r="G171" s="9">
        <v>25.386981460000001</v>
      </c>
      <c r="H171" s="9">
        <v>6.3534020350000002</v>
      </c>
      <c r="I171" s="9">
        <v>10.71788757</v>
      </c>
      <c r="J171" s="9">
        <v>27.146439600000001</v>
      </c>
      <c r="Q171" s="54"/>
      <c r="R171" s="54">
        <v>11.03679078</v>
      </c>
      <c r="S171">
        <v>10.076980259999999</v>
      </c>
    </row>
    <row r="172" spans="1:90" x14ac:dyDescent="0.2">
      <c r="A172" t="s">
        <v>9167</v>
      </c>
      <c r="B172" t="s">
        <v>52</v>
      </c>
      <c r="C172" s="9" t="s">
        <v>360</v>
      </c>
      <c r="P172" s="54"/>
      <c r="Q172" s="54"/>
      <c r="R172" s="54"/>
      <c r="CL172" t="s">
        <v>373</v>
      </c>
    </row>
    <row r="173" spans="1:90" x14ac:dyDescent="0.2">
      <c r="A173" t="s">
        <v>9167</v>
      </c>
      <c r="B173" t="s">
        <v>394</v>
      </c>
      <c r="C173" s="9" t="s">
        <v>360</v>
      </c>
      <c r="O173" s="54"/>
      <c r="P173" s="54"/>
      <c r="Q173" s="54"/>
      <c r="R173" s="54"/>
      <c r="CL173" t="s">
        <v>373</v>
      </c>
    </row>
    <row r="174" spans="1:90" x14ac:dyDescent="0.2">
      <c r="A174" t="s">
        <v>9168</v>
      </c>
      <c r="B174" t="s">
        <v>54</v>
      </c>
      <c r="C174" s="9" t="s">
        <v>360</v>
      </c>
      <c r="F174" s="9">
        <v>3.5161202659999999E-4</v>
      </c>
      <c r="O174" s="54"/>
      <c r="P174" s="54"/>
      <c r="Q174" s="54"/>
      <c r="R174" s="54"/>
      <c r="S174" s="54"/>
      <c r="CL174" t="s">
        <v>373</v>
      </c>
    </row>
    <row r="175" spans="1:90" x14ac:dyDescent="0.2">
      <c r="A175" t="s">
        <v>9168</v>
      </c>
      <c r="B175" t="s">
        <v>9274</v>
      </c>
      <c r="C175" s="9" t="s">
        <v>360</v>
      </c>
      <c r="F175" s="9">
        <v>-1.831254815E-5</v>
      </c>
      <c r="P175" s="54"/>
      <c r="Q175" s="54"/>
      <c r="R175" s="54"/>
      <c r="S175" s="54"/>
      <c r="BY175" t="s">
        <v>357</v>
      </c>
      <c r="CJ175" t="s">
        <v>357</v>
      </c>
      <c r="CL175" t="s">
        <v>357</v>
      </c>
    </row>
    <row r="176" spans="1:90" x14ac:dyDescent="0.2">
      <c r="A176" t="s">
        <v>9168</v>
      </c>
      <c r="B176" t="s">
        <v>52</v>
      </c>
      <c r="C176" s="9" t="s">
        <v>360</v>
      </c>
      <c r="F176" s="9">
        <v>-1.8350490129999999E-4</v>
      </c>
      <c r="P176" s="54"/>
      <c r="Q176" s="54"/>
      <c r="R176" s="54"/>
      <c r="S176" s="54"/>
      <c r="CL176" t="s">
        <v>373</v>
      </c>
    </row>
    <row r="177" spans="1:93" x14ac:dyDescent="0.2">
      <c r="A177" t="s">
        <v>9169</v>
      </c>
      <c r="B177" t="s">
        <v>399</v>
      </c>
      <c r="C177" s="9" t="s">
        <v>360</v>
      </c>
      <c r="F177" s="9">
        <v>7.0900503100000003E-5</v>
      </c>
      <c r="G177" s="9">
        <v>5.9839664159999997E-7</v>
      </c>
      <c r="H177" s="9">
        <v>5.970985318E-7</v>
      </c>
      <c r="I177" s="9">
        <v>5.9955714470000001E-7</v>
      </c>
      <c r="J177" s="9">
        <v>5.9120088779999995E-7</v>
      </c>
      <c r="Q177" s="54"/>
      <c r="R177" s="54">
        <v>5.9566735889999997E-7</v>
      </c>
      <c r="S177" s="54">
        <v>5.8786258209999999E-7</v>
      </c>
      <c r="CL177" t="s">
        <v>363</v>
      </c>
    </row>
    <row r="178" spans="1:93" x14ac:dyDescent="0.2">
      <c r="A178" t="s">
        <v>9169</v>
      </c>
      <c r="B178" t="s">
        <v>52</v>
      </c>
      <c r="C178" s="9" t="s">
        <v>360</v>
      </c>
      <c r="F178" s="9">
        <v>-3.0704504709999999E-5</v>
      </c>
      <c r="Q178" s="54"/>
      <c r="R178" s="54"/>
      <c r="S178" s="54"/>
      <c r="CL178" t="s">
        <v>373</v>
      </c>
    </row>
    <row r="179" spans="1:93" x14ac:dyDescent="0.2">
      <c r="A179" t="s">
        <v>9170</v>
      </c>
      <c r="B179" t="s">
        <v>399</v>
      </c>
      <c r="C179" s="9" t="s">
        <v>360</v>
      </c>
      <c r="Q179" s="54"/>
      <c r="R179" s="54"/>
      <c r="CL179" t="s">
        <v>373</v>
      </c>
    </row>
    <row r="180" spans="1:93" x14ac:dyDescent="0.2">
      <c r="A180" t="s">
        <v>9170</v>
      </c>
      <c r="B180" t="s">
        <v>52</v>
      </c>
      <c r="C180" s="9" t="s">
        <v>360</v>
      </c>
      <c r="Q180" s="54"/>
      <c r="R180" s="54"/>
      <c r="CL180" t="s">
        <v>373</v>
      </c>
      <c r="CO180" t="s">
        <v>373</v>
      </c>
    </row>
    <row r="181" spans="1:93" x14ac:dyDescent="0.2">
      <c r="A181" t="s">
        <v>9170</v>
      </c>
      <c r="B181" t="s">
        <v>394</v>
      </c>
      <c r="C181" s="9" t="s">
        <v>360</v>
      </c>
      <c r="Q181" s="54"/>
      <c r="R181" s="54"/>
      <c r="CL181" t="s">
        <v>373</v>
      </c>
    </row>
    <row r="182" spans="1:93" x14ac:dyDescent="0.2">
      <c r="A182" t="s">
        <v>9170</v>
      </c>
      <c r="B182" t="s">
        <v>480</v>
      </c>
      <c r="C182" s="9" t="s">
        <v>360</v>
      </c>
      <c r="Q182" s="54"/>
      <c r="R182" s="54"/>
      <c r="CL182" t="s">
        <v>373</v>
      </c>
    </row>
    <row r="183" spans="1:93" x14ac:dyDescent="0.2">
      <c r="A183" t="s">
        <v>8469</v>
      </c>
      <c r="B183" t="s">
        <v>54</v>
      </c>
      <c r="C183" s="9" t="s">
        <v>360</v>
      </c>
      <c r="F183" s="9">
        <v>1.289611544E-3</v>
      </c>
      <c r="Q183" s="54"/>
      <c r="R183" s="54"/>
      <c r="S183" s="54"/>
      <c r="BL183" t="s">
        <v>363</v>
      </c>
      <c r="BZ183" t="s">
        <v>363</v>
      </c>
      <c r="CA183" t="s">
        <v>363</v>
      </c>
      <c r="CD183" t="s">
        <v>363</v>
      </c>
    </row>
    <row r="184" spans="1:93" x14ac:dyDescent="0.2">
      <c r="A184" t="s">
        <v>8469</v>
      </c>
      <c r="B184" t="s">
        <v>52</v>
      </c>
      <c r="C184" s="9" t="s">
        <v>360</v>
      </c>
      <c r="F184" s="9">
        <v>-7.2635902590000002E-4</v>
      </c>
      <c r="N184" s="54"/>
      <c r="Q184" s="54"/>
      <c r="R184" s="54"/>
      <c r="S184" s="54"/>
      <c r="BZ184" t="s">
        <v>363</v>
      </c>
    </row>
    <row r="185" spans="1:93" x14ac:dyDescent="0.2">
      <c r="A185" t="s">
        <v>8469</v>
      </c>
      <c r="B185" t="s">
        <v>480</v>
      </c>
      <c r="C185" s="9" t="s">
        <v>360</v>
      </c>
      <c r="F185" s="9">
        <v>-9.6878536590000003E-5</v>
      </c>
      <c r="Q185" s="54"/>
      <c r="R185" s="54"/>
      <c r="S185" s="54"/>
    </row>
    <row r="186" spans="1:93" x14ac:dyDescent="0.2">
      <c r="A186" t="s">
        <v>9171</v>
      </c>
      <c r="B186" t="s">
        <v>399</v>
      </c>
      <c r="C186" s="9" t="s">
        <v>360</v>
      </c>
      <c r="Q186" s="54"/>
      <c r="R186" s="54"/>
    </row>
    <row r="187" spans="1:93" x14ac:dyDescent="0.2">
      <c r="A187" t="s">
        <v>9171</v>
      </c>
      <c r="B187" t="s">
        <v>52</v>
      </c>
      <c r="C187" s="9" t="s">
        <v>360</v>
      </c>
      <c r="Q187" s="54"/>
      <c r="R187" s="54"/>
    </row>
    <row r="188" spans="1:93" x14ac:dyDescent="0.2">
      <c r="A188" t="s">
        <v>9171</v>
      </c>
      <c r="B188" t="s">
        <v>394</v>
      </c>
      <c r="C188" s="9" t="s">
        <v>360</v>
      </c>
      <c r="P188" s="54"/>
      <c r="Q188" s="54"/>
      <c r="R188" s="54"/>
      <c r="CL188" t="s">
        <v>363</v>
      </c>
    </row>
    <row r="189" spans="1:93" x14ac:dyDescent="0.2">
      <c r="A189" t="s">
        <v>9172</v>
      </c>
      <c r="B189" t="s">
        <v>399</v>
      </c>
      <c r="C189" s="9" t="s">
        <v>360</v>
      </c>
      <c r="P189" s="54"/>
      <c r="Q189" s="54"/>
      <c r="R189" s="54"/>
      <c r="S189" s="54"/>
      <c r="CA189" t="s">
        <v>363</v>
      </c>
    </row>
    <row r="190" spans="1:93" x14ac:dyDescent="0.2">
      <c r="A190" t="s">
        <v>9172</v>
      </c>
      <c r="B190" t="s">
        <v>52</v>
      </c>
      <c r="C190" s="9" t="s">
        <v>360</v>
      </c>
      <c r="Q190" s="54"/>
      <c r="R190" s="54"/>
      <c r="S190" s="54"/>
      <c r="BZ190" t="s">
        <v>363</v>
      </c>
      <c r="CA190" t="s">
        <v>363</v>
      </c>
    </row>
    <row r="191" spans="1:93" x14ac:dyDescent="0.2">
      <c r="A191" t="s">
        <v>9172</v>
      </c>
      <c r="B191" t="s">
        <v>394</v>
      </c>
      <c r="C191" s="9" t="s">
        <v>360</v>
      </c>
      <c r="Q191" s="54"/>
      <c r="R191" s="54"/>
      <c r="BX191" t="s">
        <v>361</v>
      </c>
    </row>
    <row r="192" spans="1:93" x14ac:dyDescent="0.2">
      <c r="A192" t="s">
        <v>8565</v>
      </c>
      <c r="B192" t="s">
        <v>54</v>
      </c>
      <c r="C192" s="9" t="s">
        <v>360</v>
      </c>
      <c r="F192" s="9">
        <v>91.004760450000006</v>
      </c>
      <c r="G192" s="9">
        <v>17.68024526</v>
      </c>
      <c r="H192" s="9">
        <v>3.6865428429999999E-6</v>
      </c>
      <c r="I192" s="9">
        <v>2.2012321289999998E-5</v>
      </c>
      <c r="J192" s="9">
        <v>3.4578219390000002E-5</v>
      </c>
      <c r="P192" s="54"/>
      <c r="Q192" s="54"/>
      <c r="R192" s="54">
        <v>4.9505098820000003E-6</v>
      </c>
      <c r="S192" s="54">
        <v>1.208856149E-6</v>
      </c>
      <c r="BX192" t="s">
        <v>361</v>
      </c>
    </row>
    <row r="193" spans="1:90" x14ac:dyDescent="0.2">
      <c r="A193" t="s">
        <v>8565</v>
      </c>
      <c r="B193" t="s">
        <v>52</v>
      </c>
      <c r="C193" s="9" t="s">
        <v>360</v>
      </c>
      <c r="F193" s="9">
        <v>-55.524564050000002</v>
      </c>
      <c r="G193" s="9">
        <v>-10.78721494</v>
      </c>
      <c r="H193" s="9">
        <v>-2.2608871349999998E-6</v>
      </c>
      <c r="I193" s="9">
        <v>-1.344196002E-5</v>
      </c>
      <c r="J193" s="9">
        <v>-2.1108767890000001E-5</v>
      </c>
      <c r="O193" s="54"/>
      <c r="P193" s="54"/>
      <c r="Q193" s="54"/>
      <c r="R193" s="54">
        <v>-3.0320689770000002E-6</v>
      </c>
      <c r="S193" s="54">
        <v>-7.4918079329999997E-7</v>
      </c>
      <c r="BX193" t="s">
        <v>361</v>
      </c>
      <c r="CJ193" t="s">
        <v>361</v>
      </c>
    </row>
    <row r="194" spans="1:90" x14ac:dyDescent="0.2">
      <c r="A194" t="s">
        <v>9173</v>
      </c>
      <c r="B194" t="s">
        <v>399</v>
      </c>
      <c r="C194" s="9" t="s">
        <v>360</v>
      </c>
      <c r="P194" s="54"/>
      <c r="Q194" s="54"/>
      <c r="R194" s="54"/>
      <c r="BZ194" t="s">
        <v>363</v>
      </c>
    </row>
    <row r="195" spans="1:90" x14ac:dyDescent="0.2">
      <c r="A195" t="s">
        <v>9173</v>
      </c>
      <c r="B195" t="s">
        <v>9274</v>
      </c>
      <c r="C195" s="9" t="s">
        <v>360</v>
      </c>
      <c r="Q195" s="54"/>
      <c r="R195" s="54"/>
      <c r="BL195" t="s">
        <v>363</v>
      </c>
      <c r="CA195" t="s">
        <v>363</v>
      </c>
      <c r="CD195" t="s">
        <v>363</v>
      </c>
    </row>
    <row r="196" spans="1:90" x14ac:dyDescent="0.2">
      <c r="A196" t="s">
        <v>9173</v>
      </c>
      <c r="B196" t="s">
        <v>52</v>
      </c>
      <c r="C196" s="9" t="s">
        <v>360</v>
      </c>
      <c r="Q196" s="54"/>
      <c r="R196" s="54"/>
    </row>
    <row r="197" spans="1:90" x14ac:dyDescent="0.2">
      <c r="A197" t="s">
        <v>9173</v>
      </c>
      <c r="B197" t="s">
        <v>394</v>
      </c>
      <c r="C197" s="9" t="s">
        <v>360</v>
      </c>
      <c r="Q197" s="54"/>
      <c r="R197" s="54"/>
      <c r="CL197" t="s">
        <v>363</v>
      </c>
    </row>
    <row r="198" spans="1:90" x14ac:dyDescent="0.2">
      <c r="A198" t="s">
        <v>110</v>
      </c>
      <c r="B198" t="s">
        <v>396</v>
      </c>
      <c r="C198" s="9" t="s">
        <v>356</v>
      </c>
      <c r="F198" s="9">
        <v>24.189351129999999</v>
      </c>
      <c r="G198" s="9">
        <v>1.728328616</v>
      </c>
      <c r="H198" s="9">
        <v>1.534540807</v>
      </c>
      <c r="I198" s="9">
        <v>2.639404657</v>
      </c>
      <c r="J198" s="9">
        <v>1.144057911</v>
      </c>
      <c r="Q198" s="54"/>
      <c r="R198" s="54">
        <v>3.7501054030000001</v>
      </c>
      <c r="CJ198" t="s">
        <v>375</v>
      </c>
    </row>
    <row r="199" spans="1:90" x14ac:dyDescent="0.2">
      <c r="A199" t="s">
        <v>110</v>
      </c>
      <c r="B199" t="s">
        <v>52</v>
      </c>
      <c r="C199" s="9" t="s">
        <v>356</v>
      </c>
      <c r="F199" s="9">
        <v>1.50556131</v>
      </c>
      <c r="G199" s="9">
        <v>0.1075723483</v>
      </c>
      <c r="H199" s="9">
        <v>9.5510866380000004E-2</v>
      </c>
      <c r="I199" s="9">
        <v>0.16427832580000001</v>
      </c>
      <c r="J199" s="9">
        <v>7.1206951729999995E-2</v>
      </c>
      <c r="Q199" s="54"/>
      <c r="R199" s="54">
        <v>0.23340907750000001</v>
      </c>
    </row>
    <row r="200" spans="1:90" x14ac:dyDescent="0.2">
      <c r="A200" t="s">
        <v>110</v>
      </c>
      <c r="B200" t="s">
        <v>480</v>
      </c>
      <c r="C200" s="9" t="s">
        <v>356</v>
      </c>
      <c r="F200" s="9">
        <v>-25.6949124</v>
      </c>
      <c r="G200" s="9">
        <v>-1.835900935</v>
      </c>
      <c r="H200" s="9">
        <v>-1.6300516439999999</v>
      </c>
      <c r="I200" s="9">
        <v>-2.803682953</v>
      </c>
      <c r="J200" s="9">
        <v>-1.215264833</v>
      </c>
      <c r="P200" s="54"/>
      <c r="Q200" s="54"/>
      <c r="R200" s="54">
        <v>-3.983514451</v>
      </c>
    </row>
    <row r="201" spans="1:90" x14ac:dyDescent="0.2">
      <c r="A201" t="s">
        <v>111</v>
      </c>
      <c r="B201" t="s">
        <v>399</v>
      </c>
      <c r="C201" s="9" t="s">
        <v>356</v>
      </c>
      <c r="P201" s="54"/>
      <c r="Q201" s="54"/>
      <c r="R201" s="54"/>
      <c r="S201" s="54"/>
    </row>
    <row r="202" spans="1:90" x14ac:dyDescent="0.2">
      <c r="A202" t="s">
        <v>111</v>
      </c>
      <c r="B202" t="s">
        <v>480</v>
      </c>
      <c r="C202" s="9" t="s">
        <v>356</v>
      </c>
      <c r="P202" s="54"/>
      <c r="Q202" s="54"/>
      <c r="R202" s="54"/>
      <c r="S202" s="54"/>
    </row>
    <row r="203" spans="1:90" x14ac:dyDescent="0.2">
      <c r="A203" t="s">
        <v>112</v>
      </c>
      <c r="B203" t="s">
        <v>52</v>
      </c>
      <c r="C203" s="9" t="s">
        <v>356</v>
      </c>
      <c r="F203" s="9">
        <v>0.40888722960000001</v>
      </c>
      <c r="G203" s="9">
        <v>0.20635989330000001</v>
      </c>
      <c r="H203" s="9">
        <v>3.7901160520000001E-6</v>
      </c>
      <c r="I203" s="9">
        <v>4.3624172390000003E-6</v>
      </c>
      <c r="J203" s="9">
        <v>0.15754301549999999</v>
      </c>
      <c r="P203" s="54"/>
      <c r="Q203" s="54"/>
      <c r="R203" s="54">
        <v>2.166875007E-6</v>
      </c>
      <c r="S203" s="54">
        <v>2.1970175160000001E-2</v>
      </c>
      <c r="CJ203" t="s">
        <v>365</v>
      </c>
    </row>
    <row r="204" spans="1:90" x14ac:dyDescent="0.2">
      <c r="A204" t="s">
        <v>112</v>
      </c>
      <c r="B204" t="s">
        <v>398</v>
      </c>
      <c r="C204" s="9" t="s">
        <v>356</v>
      </c>
      <c r="F204" s="9">
        <v>1.8399959720000001</v>
      </c>
      <c r="G204" s="9">
        <v>0.97283983340000002</v>
      </c>
      <c r="H204" s="9">
        <v>1.8204162700000002E-5</v>
      </c>
      <c r="I204" s="9">
        <v>2.0902154009999999E-5</v>
      </c>
      <c r="J204" s="9">
        <v>0.74270312409999995</v>
      </c>
      <c r="Q204" s="54"/>
      <c r="R204" s="54">
        <v>1.0551740629999999E-5</v>
      </c>
      <c r="S204" s="54">
        <v>0.10357401939999999</v>
      </c>
    </row>
    <row r="205" spans="1:90" x14ac:dyDescent="0.2">
      <c r="A205" t="s">
        <v>112</v>
      </c>
      <c r="B205" t="s">
        <v>480</v>
      </c>
      <c r="C205" s="9" t="s">
        <v>356</v>
      </c>
      <c r="F205" s="9">
        <v>-1.839992383</v>
      </c>
      <c r="G205" s="9">
        <v>-0.97283938619999999</v>
      </c>
      <c r="H205" s="9">
        <v>-1.77569521E-5</v>
      </c>
      <c r="I205" s="9">
        <v>-2.045494341E-5</v>
      </c>
      <c r="J205" s="9">
        <v>-0.74270267690000003</v>
      </c>
      <c r="Q205" s="54"/>
      <c r="R205" s="54">
        <v>-1.0104530029999999E-5</v>
      </c>
      <c r="S205" s="54">
        <v>-0.10357357220000001</v>
      </c>
    </row>
    <row r="206" spans="1:90" x14ac:dyDescent="0.2">
      <c r="A206" t="s">
        <v>114</v>
      </c>
      <c r="B206" t="s">
        <v>399</v>
      </c>
      <c r="C206" s="9" t="s">
        <v>360</v>
      </c>
      <c r="F206" s="9">
        <v>1.6356301459999999E-5</v>
      </c>
      <c r="G206" s="9">
        <v>6.2235937490000001E-7</v>
      </c>
      <c r="H206" s="9">
        <v>6.2322366430000001E-7</v>
      </c>
      <c r="I206" s="9">
        <v>6.2290230749999995E-7</v>
      </c>
      <c r="J206" s="9">
        <v>6.206143827E-7</v>
      </c>
      <c r="Q206" s="54"/>
      <c r="R206" s="54">
        <v>6.6634202340000004E-7</v>
      </c>
      <c r="S206" s="54">
        <v>6.2021262729999998E-7</v>
      </c>
    </row>
    <row r="207" spans="1:90" x14ac:dyDescent="0.2">
      <c r="A207" t="s">
        <v>114</v>
      </c>
      <c r="B207" t="s">
        <v>52</v>
      </c>
      <c r="C207" s="9" t="s">
        <v>360</v>
      </c>
      <c r="F207" s="9">
        <v>-2.4277945140000001E-6</v>
      </c>
      <c r="Q207" s="54"/>
      <c r="R207" s="54"/>
      <c r="S207" s="54"/>
      <c r="CJ207" t="s">
        <v>366</v>
      </c>
    </row>
    <row r="208" spans="1:90" x14ac:dyDescent="0.2">
      <c r="A208" t="s">
        <v>114</v>
      </c>
      <c r="B208" t="s">
        <v>480</v>
      </c>
      <c r="C208" s="9" t="s">
        <v>360</v>
      </c>
      <c r="F208" s="9">
        <v>-1.0786896659999999E-5</v>
      </c>
      <c r="G208" s="9">
        <v>-4.1090393880000001E-7</v>
      </c>
      <c r="H208" s="9">
        <v>-4.1147457369999998E-7</v>
      </c>
      <c r="I208" s="9">
        <v>-4.112624024E-7</v>
      </c>
      <c r="J208" s="9">
        <v>-4.0975183260000002E-7</v>
      </c>
      <c r="Q208" s="54"/>
      <c r="R208" s="54">
        <v>-4.3994285789999998E-7</v>
      </c>
      <c r="S208" s="54">
        <v>-4.0948657929999999E-7</v>
      </c>
    </row>
    <row r="209" spans="1:90" x14ac:dyDescent="0.2">
      <c r="A209" t="s">
        <v>9174</v>
      </c>
      <c r="B209" t="s">
        <v>54</v>
      </c>
      <c r="C209" s="9" t="s">
        <v>360</v>
      </c>
      <c r="F209" s="9">
        <v>5.5427241110000001</v>
      </c>
      <c r="G209" s="9">
        <v>9.6112264449999992E-7</v>
      </c>
      <c r="H209" s="9">
        <v>7.1105380939999998E-7</v>
      </c>
      <c r="I209" s="9">
        <v>9.6159496070000006E-7</v>
      </c>
      <c r="J209" s="9">
        <v>1.04565727E-6</v>
      </c>
      <c r="Q209" s="54"/>
      <c r="R209" s="54">
        <v>7.6532926310000003E-7</v>
      </c>
      <c r="S209" s="54">
        <v>4.9989942690000004E-7</v>
      </c>
    </row>
    <row r="210" spans="1:90" x14ac:dyDescent="0.2">
      <c r="A210" t="s">
        <v>9174</v>
      </c>
      <c r="B210" t="s">
        <v>52</v>
      </c>
      <c r="C210" s="9" t="s">
        <v>360</v>
      </c>
      <c r="F210" s="9">
        <v>-2.1062351459999999</v>
      </c>
      <c r="G210" s="9">
        <v>-3.8371130269999999E-7</v>
      </c>
      <c r="H210" s="9">
        <v>-2.8868514730000001E-7</v>
      </c>
      <c r="I210" s="9">
        <v>-3.8389078280000002E-7</v>
      </c>
      <c r="J210" s="9">
        <v>-4.1583445979999997E-7</v>
      </c>
      <c r="Q210" s="54"/>
      <c r="R210" s="54">
        <v>-3.093098193E-7</v>
      </c>
      <c r="S210" s="54">
        <v>-2.0844648349999999E-7</v>
      </c>
    </row>
    <row r="211" spans="1:90" x14ac:dyDescent="0.2">
      <c r="A211" t="s">
        <v>8470</v>
      </c>
      <c r="B211" t="s">
        <v>54</v>
      </c>
      <c r="C211" s="9" t="s">
        <v>359</v>
      </c>
      <c r="F211" s="9">
        <v>-7.0579573000000004E-5</v>
      </c>
      <c r="G211" s="9">
        <v>-9.4943767100000005E-6</v>
      </c>
      <c r="H211" s="9">
        <v>-30.862412209999999</v>
      </c>
      <c r="I211" s="9">
        <v>-1.0766591509999999E-5</v>
      </c>
      <c r="J211" s="9">
        <v>-4.9014098320000003E-6</v>
      </c>
      <c r="Q211" s="54"/>
      <c r="R211" s="54">
        <v>-6.7768729470000002</v>
      </c>
      <c r="S211">
        <v>-1.360677178</v>
      </c>
    </row>
    <row r="212" spans="1:90" x14ac:dyDescent="0.2">
      <c r="A212" t="s">
        <v>8470</v>
      </c>
      <c r="B212" t="s">
        <v>83</v>
      </c>
      <c r="C212" s="9" t="s">
        <v>359</v>
      </c>
      <c r="F212" s="9">
        <v>7.0579573000000004E-5</v>
      </c>
      <c r="G212" s="9">
        <v>9.4943767100000005E-6</v>
      </c>
      <c r="H212" s="9">
        <v>30.862412209999999</v>
      </c>
      <c r="I212" s="9">
        <v>1.0766591509999999E-5</v>
      </c>
      <c r="J212" s="9">
        <v>4.9014098320000003E-6</v>
      </c>
      <c r="Q212" s="54"/>
      <c r="R212" s="54">
        <v>6.7768729470000002</v>
      </c>
      <c r="S212" s="54">
        <v>1.360677178</v>
      </c>
      <c r="BU212" t="s">
        <v>362</v>
      </c>
      <c r="BX212" t="s">
        <v>362</v>
      </c>
    </row>
    <row r="213" spans="1:90" x14ac:dyDescent="0.2">
      <c r="A213" t="s">
        <v>9175</v>
      </c>
      <c r="B213" t="s">
        <v>54</v>
      </c>
      <c r="C213" s="9" t="s">
        <v>361</v>
      </c>
      <c r="Q213" s="54"/>
      <c r="R213" s="54"/>
      <c r="S213" s="54"/>
      <c r="BL213" t="s">
        <v>362</v>
      </c>
      <c r="BU213" t="s">
        <v>362</v>
      </c>
      <c r="BX213" t="s">
        <v>362</v>
      </c>
    </row>
    <row r="214" spans="1:90" x14ac:dyDescent="0.2">
      <c r="A214" t="s">
        <v>9175</v>
      </c>
      <c r="B214" t="s">
        <v>83</v>
      </c>
      <c r="C214" s="9" t="s">
        <v>361</v>
      </c>
      <c r="O214" s="54"/>
      <c r="P214" s="54"/>
      <c r="Q214" s="54"/>
      <c r="R214" s="54"/>
      <c r="S214" s="54"/>
    </row>
    <row r="215" spans="1:90" x14ac:dyDescent="0.2">
      <c r="A215" t="s">
        <v>8471</v>
      </c>
      <c r="B215" t="s">
        <v>54</v>
      </c>
      <c r="C215" s="9" t="s">
        <v>374</v>
      </c>
      <c r="F215" s="9">
        <v>-2.7043929340000002E-4</v>
      </c>
      <c r="G215" s="9">
        <v>-7.0307871049999995E-5</v>
      </c>
      <c r="H215" s="9">
        <v>-5.6121787169999999</v>
      </c>
      <c r="I215" s="9">
        <v>-1.184642454E-4</v>
      </c>
      <c r="J215" s="9">
        <v>-2.3519611370000001E-5</v>
      </c>
      <c r="Q215" s="54"/>
      <c r="R215" s="54">
        <v>-4.6745888989999997</v>
      </c>
      <c r="S215" s="54">
        <v>-0.71285903309999998</v>
      </c>
      <c r="BX215" t="s">
        <v>358</v>
      </c>
      <c r="CJ215" t="s">
        <v>358</v>
      </c>
    </row>
    <row r="216" spans="1:90" x14ac:dyDescent="0.2">
      <c r="A216" t="s">
        <v>8471</v>
      </c>
      <c r="B216" t="s">
        <v>83</v>
      </c>
      <c r="C216" s="9" t="s">
        <v>374</v>
      </c>
      <c r="F216" s="9">
        <v>2.7043929340000002E-4</v>
      </c>
      <c r="G216" s="9">
        <v>7.0307871049999995E-5</v>
      </c>
      <c r="H216" s="9">
        <v>5.6121787169999999</v>
      </c>
      <c r="I216" s="9">
        <v>1.184642454E-4</v>
      </c>
      <c r="J216" s="9">
        <v>2.3519611370000001E-5</v>
      </c>
      <c r="P216" s="54"/>
      <c r="Q216" s="54"/>
      <c r="R216" s="54">
        <v>4.6745888989999997</v>
      </c>
      <c r="S216" s="54">
        <v>0.71285903309999998</v>
      </c>
      <c r="BX216" t="s">
        <v>358</v>
      </c>
    </row>
    <row r="217" spans="1:90" x14ac:dyDescent="0.2">
      <c r="A217" t="s">
        <v>9176</v>
      </c>
      <c r="B217" t="s">
        <v>54</v>
      </c>
      <c r="C217" s="9" t="s">
        <v>356</v>
      </c>
      <c r="P217" s="54"/>
      <c r="Q217" s="54"/>
      <c r="R217" s="54"/>
      <c r="S217" s="54"/>
      <c r="BX217" t="s">
        <v>358</v>
      </c>
    </row>
    <row r="218" spans="1:90" x14ac:dyDescent="0.2">
      <c r="A218" t="s">
        <v>9176</v>
      </c>
      <c r="B218" t="s">
        <v>83</v>
      </c>
      <c r="C218" s="9" t="s">
        <v>356</v>
      </c>
      <c r="Q218" s="54"/>
      <c r="R218" s="54"/>
      <c r="S218" s="54"/>
      <c r="BX218" t="s">
        <v>362</v>
      </c>
      <c r="CJ218" t="s">
        <v>362</v>
      </c>
    </row>
    <row r="219" spans="1:90" x14ac:dyDescent="0.2">
      <c r="A219" t="s">
        <v>9177</v>
      </c>
      <c r="B219" t="s">
        <v>54</v>
      </c>
      <c r="C219" s="9" t="s">
        <v>360</v>
      </c>
      <c r="Q219" s="54"/>
      <c r="R219" s="54"/>
      <c r="BX219" t="s">
        <v>362</v>
      </c>
    </row>
    <row r="220" spans="1:90" x14ac:dyDescent="0.2">
      <c r="A220" t="s">
        <v>9177</v>
      </c>
      <c r="B220" t="s">
        <v>83</v>
      </c>
      <c r="C220" s="9" t="s">
        <v>360</v>
      </c>
      <c r="Q220" s="54"/>
      <c r="R220" s="54"/>
      <c r="S220" s="54"/>
      <c r="BX220" t="s">
        <v>362</v>
      </c>
    </row>
    <row r="221" spans="1:90" x14ac:dyDescent="0.2">
      <c r="A221" t="s">
        <v>9178</v>
      </c>
      <c r="B221" t="s">
        <v>54</v>
      </c>
      <c r="C221" s="9" t="s">
        <v>363</v>
      </c>
      <c r="Q221" s="54"/>
      <c r="R221" s="54"/>
      <c r="S221" s="54"/>
      <c r="BX221" t="s">
        <v>366</v>
      </c>
      <c r="CJ221" t="s">
        <v>366</v>
      </c>
    </row>
    <row r="222" spans="1:90" x14ac:dyDescent="0.2">
      <c r="A222" t="s">
        <v>9178</v>
      </c>
      <c r="B222" t="s">
        <v>83</v>
      </c>
      <c r="C222" s="9" t="s">
        <v>363</v>
      </c>
      <c r="Q222" s="54"/>
      <c r="R222" s="54"/>
      <c r="S222" s="54"/>
      <c r="BX222" t="s">
        <v>366</v>
      </c>
    </row>
    <row r="223" spans="1:90" x14ac:dyDescent="0.2">
      <c r="A223" t="s">
        <v>8739</v>
      </c>
      <c r="B223" t="s">
        <v>52</v>
      </c>
      <c r="C223" s="9" t="s">
        <v>361</v>
      </c>
      <c r="F223" s="9">
        <v>43.151980170000002</v>
      </c>
      <c r="G223" s="9">
        <v>13.61805884</v>
      </c>
      <c r="H223" s="9">
        <v>3.8585566789999999</v>
      </c>
      <c r="I223" s="9">
        <v>3.1366772479999998</v>
      </c>
      <c r="J223" s="9">
        <v>5.2613495800000001</v>
      </c>
      <c r="Q223" s="54"/>
      <c r="R223" s="54">
        <v>2.7318309680000001</v>
      </c>
      <c r="S223">
        <v>0.4146396135</v>
      </c>
      <c r="BX223" t="s">
        <v>366</v>
      </c>
    </row>
    <row r="224" spans="1:90" x14ac:dyDescent="0.2">
      <c r="A224" t="s">
        <v>8740</v>
      </c>
      <c r="B224" t="s">
        <v>402</v>
      </c>
      <c r="C224" s="9" t="s">
        <v>361</v>
      </c>
      <c r="F224" s="9">
        <v>13.26096489</v>
      </c>
      <c r="G224" s="9">
        <v>4.2549059299999996</v>
      </c>
      <c r="H224" s="9">
        <v>1.2055897360000001</v>
      </c>
      <c r="I224" s="9">
        <v>0.98004190469999997</v>
      </c>
      <c r="J224" s="9">
        <v>1.643886843</v>
      </c>
      <c r="P224" s="54"/>
      <c r="Q224" s="54"/>
      <c r="R224" s="54">
        <v>0.85354916339999998</v>
      </c>
      <c r="S224">
        <v>0.1295523576</v>
      </c>
      <c r="CL224" t="s">
        <v>366</v>
      </c>
    </row>
    <row r="225" spans="1:90" x14ac:dyDescent="0.2">
      <c r="A225" t="s">
        <v>8740</v>
      </c>
      <c r="B225" t="s">
        <v>401</v>
      </c>
      <c r="C225" s="9" t="s">
        <v>361</v>
      </c>
      <c r="F225" s="9">
        <v>3.0207825690000001</v>
      </c>
      <c r="G225" s="9">
        <v>0.9692466636</v>
      </c>
      <c r="H225" s="9">
        <v>0.27462743449999999</v>
      </c>
      <c r="I225" s="9">
        <v>0.223248748</v>
      </c>
      <c r="J225" s="9">
        <v>0.37446935949999999</v>
      </c>
      <c r="P225" s="54"/>
      <c r="Q225" s="54"/>
      <c r="R225" s="54">
        <v>0.19443432369999999</v>
      </c>
      <c r="S225">
        <v>2.951141279E-2</v>
      </c>
    </row>
    <row r="226" spans="1:90" x14ac:dyDescent="0.2">
      <c r="A226" t="s">
        <v>8740</v>
      </c>
      <c r="B226" t="s">
        <v>404</v>
      </c>
      <c r="C226" s="9" t="s">
        <v>361</v>
      </c>
      <c r="F226" s="9">
        <v>3.0207825690000001</v>
      </c>
      <c r="G226" s="9">
        <v>0.9692466636</v>
      </c>
      <c r="H226" s="9">
        <v>0.27462743449999999</v>
      </c>
      <c r="I226" s="9">
        <v>0.223248748</v>
      </c>
      <c r="J226" s="9">
        <v>0.37446935949999999</v>
      </c>
      <c r="Q226" s="54"/>
      <c r="R226" s="54">
        <v>0.19443432369999999</v>
      </c>
      <c r="S226">
        <v>2.951141279E-2</v>
      </c>
    </row>
    <row r="227" spans="1:90" x14ac:dyDescent="0.2">
      <c r="A227" t="s">
        <v>8740</v>
      </c>
      <c r="B227" t="s">
        <v>400</v>
      </c>
      <c r="C227" s="9" t="s">
        <v>361</v>
      </c>
      <c r="F227" s="9">
        <v>1.327737696</v>
      </c>
      <c r="G227" s="9">
        <v>0.30327002590000002</v>
      </c>
      <c r="H227" s="9">
        <v>8.5928883250000004E-2</v>
      </c>
      <c r="I227" s="9">
        <v>6.985287791E-2</v>
      </c>
      <c r="J227" s="9">
        <v>0.1171686721</v>
      </c>
      <c r="Q227" s="54"/>
      <c r="R227" s="54">
        <v>6.083706086E-2</v>
      </c>
      <c r="S227">
        <v>9.233920021E-3</v>
      </c>
    </row>
    <row r="228" spans="1:90" x14ac:dyDescent="0.2">
      <c r="A228" t="s">
        <v>8740</v>
      </c>
      <c r="B228" t="s">
        <v>480</v>
      </c>
      <c r="C228" s="9" t="s">
        <v>361</v>
      </c>
      <c r="F228" s="9">
        <v>22.442578780000002</v>
      </c>
      <c r="G228" s="9">
        <v>7.2009135149999999</v>
      </c>
      <c r="H228" s="9">
        <v>2.0403147580000001</v>
      </c>
      <c r="I228" s="9">
        <v>1.658602339</v>
      </c>
      <c r="J228" s="9">
        <v>2.7820795870000001</v>
      </c>
      <c r="Q228" s="54"/>
      <c r="R228" s="54">
        <v>1.4445286770000001</v>
      </c>
      <c r="S228">
        <v>0.21925167149999999</v>
      </c>
    </row>
    <row r="229" spans="1:90" x14ac:dyDescent="0.2">
      <c r="A229" t="s">
        <v>116</v>
      </c>
      <c r="B229" t="s">
        <v>8293</v>
      </c>
      <c r="C229" s="9" t="s">
        <v>361</v>
      </c>
      <c r="F229" s="9">
        <v>0.97884187779999998</v>
      </c>
      <c r="G229" s="9">
        <v>1.0087398579999999E-6</v>
      </c>
      <c r="H229" s="9">
        <v>1.2188339E-6</v>
      </c>
      <c r="I229" s="9">
        <v>8.2423165819999999E-7</v>
      </c>
      <c r="J229" s="9">
        <v>7.4964010979999997E-7</v>
      </c>
      <c r="Q229" s="54"/>
      <c r="R229" s="54">
        <v>1.0803433530000001E-6</v>
      </c>
      <c r="S229" s="54">
        <v>1.260052629E-6</v>
      </c>
      <c r="CL229" t="s">
        <v>362</v>
      </c>
    </row>
    <row r="230" spans="1:90" x14ac:dyDescent="0.2">
      <c r="A230" t="s">
        <v>116</v>
      </c>
      <c r="B230" t="s">
        <v>8288</v>
      </c>
      <c r="C230" s="9" t="s">
        <v>361</v>
      </c>
      <c r="F230" s="9">
        <v>0.39047114030000002</v>
      </c>
      <c r="G230" s="9">
        <v>4.1254924170000002E-7</v>
      </c>
      <c r="H230" s="9">
        <v>4.9469069149999996E-7</v>
      </c>
      <c r="I230" s="9">
        <v>3.4041120880000002E-7</v>
      </c>
      <c r="J230" s="9">
        <v>3.1124780250000001E-7</v>
      </c>
      <c r="Q230" s="54"/>
      <c r="R230" s="54">
        <v>4.4054439500000001E-7</v>
      </c>
      <c r="S230" s="54">
        <v>5.1080617060000001E-7</v>
      </c>
    </row>
    <row r="231" spans="1:90" x14ac:dyDescent="0.2">
      <c r="A231" t="s">
        <v>116</v>
      </c>
      <c r="B231" t="s">
        <v>401</v>
      </c>
      <c r="C231" s="9" t="s">
        <v>361</v>
      </c>
      <c r="F231" s="9">
        <v>-1.2125266450000001</v>
      </c>
      <c r="G231" s="9">
        <v>-1.235564873E-6</v>
      </c>
      <c r="H231" s="9">
        <v>-1.4943394009999999E-6</v>
      </c>
      <c r="I231" s="9">
        <v>-1.008304634E-6</v>
      </c>
      <c r="J231" s="9">
        <v>-9.1642962139999999E-7</v>
      </c>
      <c r="Q231" s="54"/>
      <c r="R231" s="54">
        <v>-1.3237594760000001E-6</v>
      </c>
      <c r="S231" s="54">
        <v>-1.5451088419999999E-6</v>
      </c>
    </row>
    <row r="232" spans="1:90" x14ac:dyDescent="0.2">
      <c r="A232" t="s">
        <v>8730</v>
      </c>
      <c r="B232" t="s">
        <v>8322</v>
      </c>
      <c r="C232" s="9" t="s">
        <v>361</v>
      </c>
      <c r="D232" s="9" t="s">
        <v>8729</v>
      </c>
      <c r="F232" s="9">
        <v>4.6632037559999999E-2</v>
      </c>
      <c r="P232" s="54"/>
      <c r="Q232" s="54"/>
      <c r="R232" s="54">
        <v>2.705612842E-7</v>
      </c>
    </row>
    <row r="233" spans="1:90" x14ac:dyDescent="0.2">
      <c r="A233" t="s">
        <v>8730</v>
      </c>
      <c r="B233" t="s">
        <v>8274</v>
      </c>
      <c r="C233" s="9" t="s">
        <v>361</v>
      </c>
      <c r="D233" s="9" t="s">
        <v>8729</v>
      </c>
      <c r="F233" s="9">
        <v>0.4516379901</v>
      </c>
      <c r="Q233" s="54"/>
      <c r="R233" s="54">
        <v>2.7306852079999999E-7</v>
      </c>
    </row>
    <row r="234" spans="1:90" x14ac:dyDescent="0.2">
      <c r="A234" t="s">
        <v>8730</v>
      </c>
      <c r="B234" t="s">
        <v>8267</v>
      </c>
      <c r="C234" s="9" t="s">
        <v>361</v>
      </c>
      <c r="D234" s="9" t="s">
        <v>8729</v>
      </c>
      <c r="F234" s="9">
        <v>18.85174125</v>
      </c>
      <c r="Q234" s="54"/>
      <c r="R234" s="54">
        <v>19.00000107</v>
      </c>
    </row>
    <row r="235" spans="1:90" x14ac:dyDescent="0.2">
      <c r="A235" t="s">
        <v>8472</v>
      </c>
      <c r="B235" t="s">
        <v>52</v>
      </c>
      <c r="C235" s="9" t="s">
        <v>360</v>
      </c>
      <c r="F235" s="9">
        <v>8.9209348930000001</v>
      </c>
      <c r="G235" s="9">
        <v>0.73600041849999998</v>
      </c>
      <c r="H235" s="9">
        <v>3.1231210890000001</v>
      </c>
      <c r="I235" s="9">
        <v>0.13496472800000001</v>
      </c>
      <c r="J235" s="9">
        <v>1.747181809</v>
      </c>
      <c r="P235" s="54"/>
      <c r="Q235" s="54"/>
      <c r="R235" s="54">
        <v>1.742167166</v>
      </c>
      <c r="S235">
        <v>2.3482330600000001</v>
      </c>
      <c r="CL235" t="s">
        <v>358</v>
      </c>
    </row>
    <row r="236" spans="1:90" x14ac:dyDescent="0.2">
      <c r="A236" t="s">
        <v>8566</v>
      </c>
      <c r="B236" t="s">
        <v>52</v>
      </c>
      <c r="C236" s="9" t="s">
        <v>360</v>
      </c>
      <c r="F236" s="9">
        <v>6.2142936830000002</v>
      </c>
      <c r="G236" s="9">
        <v>0.82754145479999996</v>
      </c>
      <c r="H236" s="9">
        <v>0.65015441350000003</v>
      </c>
      <c r="I236" s="9">
        <v>0.79129192199999998</v>
      </c>
      <c r="J236" s="9">
        <v>0.96530631349999996</v>
      </c>
      <c r="P236" s="54"/>
      <c r="Q236" s="54"/>
      <c r="R236" s="54">
        <v>1.512454663</v>
      </c>
      <c r="S236">
        <v>0.29031710319999998</v>
      </c>
    </row>
    <row r="237" spans="1:90" x14ac:dyDescent="0.2">
      <c r="A237" t="s">
        <v>8567</v>
      </c>
      <c r="B237" t="s">
        <v>52</v>
      </c>
      <c r="C237" s="9" t="s">
        <v>360</v>
      </c>
      <c r="F237" s="9">
        <v>6.1973264419999996</v>
      </c>
      <c r="G237" s="9">
        <v>0.44205721660000002</v>
      </c>
      <c r="H237" s="9">
        <v>0.63320248980000005</v>
      </c>
      <c r="I237" s="9">
        <v>0.79118208850000005</v>
      </c>
      <c r="J237" s="9">
        <v>0.89553634930000003</v>
      </c>
      <c r="P237" s="54"/>
      <c r="Q237" s="54"/>
      <c r="R237" s="54">
        <v>1.542683891</v>
      </c>
      <c r="S237">
        <v>0.2695860725</v>
      </c>
    </row>
    <row r="238" spans="1:90" x14ac:dyDescent="0.2">
      <c r="A238" t="s">
        <v>8689</v>
      </c>
      <c r="B238" t="s">
        <v>52</v>
      </c>
      <c r="C238" s="9" t="s">
        <v>360</v>
      </c>
      <c r="F238" s="9">
        <v>1.6193122079999999E-6</v>
      </c>
      <c r="G238" s="9">
        <v>7.0873128410000001E-8</v>
      </c>
      <c r="H238" s="9">
        <v>5.7806674329999998E-8</v>
      </c>
      <c r="I238" s="9">
        <v>6.2268240760000003E-8</v>
      </c>
      <c r="J238" s="9">
        <v>5.7085835080000001E-8</v>
      </c>
      <c r="Q238" s="54"/>
      <c r="R238" s="54">
        <v>5.6762517769999997E-8</v>
      </c>
      <c r="S238" s="54">
        <v>5.8200867269999997E-8</v>
      </c>
    </row>
    <row r="239" spans="1:90" x14ac:dyDescent="0.2">
      <c r="A239" t="s">
        <v>8741</v>
      </c>
      <c r="B239" t="s">
        <v>52</v>
      </c>
      <c r="C239" s="9" t="s">
        <v>359</v>
      </c>
      <c r="F239" s="9">
        <v>72.512962340000001</v>
      </c>
      <c r="G239" s="9">
        <v>20.178405489999999</v>
      </c>
      <c r="H239" s="9">
        <v>10.371882579999999</v>
      </c>
      <c r="I239" s="9">
        <v>11.61446437</v>
      </c>
      <c r="J239" s="9">
        <v>7.0655050429999999</v>
      </c>
      <c r="Q239" s="54"/>
      <c r="R239" s="54">
        <v>15.100884369999999</v>
      </c>
      <c r="S239">
        <v>1.568339999</v>
      </c>
    </row>
    <row r="240" spans="1:90" x14ac:dyDescent="0.2">
      <c r="A240" t="s">
        <v>8742</v>
      </c>
      <c r="B240" t="s">
        <v>480</v>
      </c>
      <c r="C240" s="9" t="s">
        <v>359</v>
      </c>
      <c r="L240" s="54"/>
      <c r="Q240" s="54"/>
      <c r="R240" s="54"/>
    </row>
    <row r="241" spans="1:92" x14ac:dyDescent="0.2">
      <c r="A241" t="s">
        <v>117</v>
      </c>
      <c r="B241" t="s">
        <v>8262</v>
      </c>
      <c r="C241" s="9" t="s">
        <v>359</v>
      </c>
      <c r="F241" s="9">
        <v>0.86980191849999999</v>
      </c>
      <c r="G241" s="9">
        <v>1.135048306E-5</v>
      </c>
      <c r="H241" s="9">
        <v>1.211780828E-5</v>
      </c>
      <c r="I241" s="9">
        <v>1.086079883E-5</v>
      </c>
      <c r="J241" s="9">
        <v>8.7743834889999999E-6</v>
      </c>
      <c r="Q241" s="54"/>
      <c r="R241" s="54">
        <v>1.3419877829999999E-5</v>
      </c>
      <c r="S241" s="54">
        <v>8.7228785659999995E-6</v>
      </c>
      <c r="CJ241" t="s">
        <v>358</v>
      </c>
    </row>
    <row r="242" spans="1:92" x14ac:dyDescent="0.2">
      <c r="A242" t="s">
        <v>117</v>
      </c>
      <c r="B242" t="s">
        <v>480</v>
      </c>
      <c r="C242" s="9" t="s">
        <v>359</v>
      </c>
      <c r="F242" s="9">
        <v>-0.69584154330000003</v>
      </c>
      <c r="G242" s="9">
        <v>-9.0863492540000007E-6</v>
      </c>
      <c r="H242" s="9">
        <v>-9.7002094320000002E-6</v>
      </c>
      <c r="I242" s="9">
        <v>-8.6946018730000001E-6</v>
      </c>
      <c r="J242" s="9">
        <v>-7.0254695990000003E-6</v>
      </c>
      <c r="M242" s="54"/>
      <c r="N242" s="54"/>
      <c r="O242" s="54"/>
      <c r="Q242" s="54"/>
      <c r="R242" s="54">
        <v>-1.0741865069999999E-5</v>
      </c>
      <c r="S242" s="54">
        <v>-6.984265661E-6</v>
      </c>
    </row>
    <row r="243" spans="1:92" x14ac:dyDescent="0.2">
      <c r="A243" t="s">
        <v>118</v>
      </c>
      <c r="B243" t="s">
        <v>54</v>
      </c>
      <c r="C243" s="9" t="s">
        <v>359</v>
      </c>
      <c r="F243" s="9">
        <v>2.025799664E-4</v>
      </c>
      <c r="G243" s="9">
        <v>3.1169390599999999E-7</v>
      </c>
      <c r="H243" s="9">
        <v>2.815806304E-7</v>
      </c>
      <c r="I243" s="9">
        <v>3.0704224570000001E-7</v>
      </c>
      <c r="J243" s="9">
        <v>3.1928117770000001E-7</v>
      </c>
      <c r="Q243" s="54"/>
      <c r="R243" s="54">
        <v>2.88723194E-7</v>
      </c>
      <c r="S243" s="54">
        <v>2.6577253800000003E-7</v>
      </c>
    </row>
    <row r="244" spans="1:92" x14ac:dyDescent="0.2">
      <c r="A244" t="s">
        <v>118</v>
      </c>
      <c r="B244" t="s">
        <v>480</v>
      </c>
      <c r="C244" s="9" t="s">
        <v>359</v>
      </c>
      <c r="F244" s="9">
        <v>-1.033962883E-4</v>
      </c>
      <c r="G244" s="9">
        <v>-1.7436781749999999E-7</v>
      </c>
      <c r="H244" s="9">
        <v>-1.5892511200000001E-7</v>
      </c>
      <c r="I244" s="9">
        <v>-1.719823507E-7</v>
      </c>
      <c r="J244" s="9">
        <v>-1.7825872609999999E-7</v>
      </c>
      <c r="Q244" s="54"/>
      <c r="R244" s="54">
        <v>-1.625879652E-7</v>
      </c>
      <c r="S244" s="54">
        <v>-1.5081839800000001E-7</v>
      </c>
    </row>
    <row r="245" spans="1:92" x14ac:dyDescent="0.2">
      <c r="A245" t="s">
        <v>8743</v>
      </c>
      <c r="B245" t="s">
        <v>52</v>
      </c>
      <c r="C245" s="9" t="s">
        <v>374</v>
      </c>
      <c r="F245" s="9">
        <v>114.05541959999999</v>
      </c>
      <c r="G245" s="9">
        <v>30.701012639999998</v>
      </c>
      <c r="H245" s="9">
        <v>15.780597650000001</v>
      </c>
      <c r="I245" s="9">
        <v>17.67115927</v>
      </c>
      <c r="J245" s="9">
        <v>10.750014889999999</v>
      </c>
      <c r="P245" s="54"/>
      <c r="Q245" s="54"/>
      <c r="R245" s="54">
        <v>22.975672790000001</v>
      </c>
      <c r="S245">
        <v>2.3861957839999999</v>
      </c>
    </row>
    <row r="246" spans="1:92" x14ac:dyDescent="0.2">
      <c r="A246" t="s">
        <v>8744</v>
      </c>
      <c r="B246" t="s">
        <v>480</v>
      </c>
      <c r="C246" s="9" t="s">
        <v>374</v>
      </c>
      <c r="O246" s="54"/>
      <c r="P246" s="54"/>
      <c r="Q246" s="54"/>
      <c r="R246" s="54"/>
      <c r="S246" s="54"/>
      <c r="CN246" t="s">
        <v>374</v>
      </c>
    </row>
    <row r="247" spans="1:92" x14ac:dyDescent="0.2">
      <c r="A247" t="s">
        <v>120</v>
      </c>
      <c r="B247" t="s">
        <v>399</v>
      </c>
      <c r="C247" s="9" t="s">
        <v>374</v>
      </c>
      <c r="F247" s="9">
        <v>6.9233393430000005E-4</v>
      </c>
      <c r="G247" s="9">
        <v>3.6927513610000001E-6</v>
      </c>
      <c r="H247" s="9">
        <v>3.5192975739999998E-6</v>
      </c>
      <c r="I247" s="9">
        <v>4.0636150369999997E-6</v>
      </c>
      <c r="J247" s="9">
        <v>3.032293586E-6</v>
      </c>
      <c r="Q247" s="54"/>
      <c r="R247" s="54">
        <v>5.0775622049999997E-2</v>
      </c>
      <c r="S247" s="54">
        <v>2.8018357600000001E-6</v>
      </c>
      <c r="CN247" t="s">
        <v>356</v>
      </c>
    </row>
    <row r="248" spans="1:92" x14ac:dyDescent="0.2">
      <c r="A248" t="s">
        <v>120</v>
      </c>
      <c r="B248" t="s">
        <v>8288</v>
      </c>
      <c r="C248" s="9" t="s">
        <v>374</v>
      </c>
      <c r="F248" s="9">
        <v>1.1538614070000001E-3</v>
      </c>
      <c r="G248" s="9">
        <v>6.193153775E-6</v>
      </c>
      <c r="H248" s="9">
        <v>5.9012965790000001E-6</v>
      </c>
      <c r="I248" s="9">
        <v>6.817177237E-6</v>
      </c>
      <c r="J248" s="9">
        <v>5.0818528450000004E-6</v>
      </c>
      <c r="P248" s="54"/>
      <c r="Q248" s="54"/>
      <c r="R248" s="54">
        <v>8.5436169650000005E-2</v>
      </c>
      <c r="S248" s="54">
        <v>4.6940793860000001E-6</v>
      </c>
      <c r="CN248" t="s">
        <v>374</v>
      </c>
    </row>
    <row r="249" spans="1:92" x14ac:dyDescent="0.2">
      <c r="A249" t="s">
        <v>120</v>
      </c>
      <c r="B249" t="s">
        <v>480</v>
      </c>
      <c r="C249" s="9" t="s">
        <v>374</v>
      </c>
      <c r="F249" s="9">
        <v>-1.6560944739999999E-3</v>
      </c>
      <c r="G249" s="9">
        <v>-8.7572014549999997E-6</v>
      </c>
      <c r="H249" s="9">
        <v>-8.3439270069999992E-6</v>
      </c>
      <c r="I249" s="9">
        <v>-9.6408286339999996E-6</v>
      </c>
      <c r="J249" s="9">
        <v>-7.1835816050000002E-6</v>
      </c>
      <c r="P249" s="54"/>
      <c r="Q249" s="54"/>
      <c r="R249" s="54">
        <v>-0.1209789671</v>
      </c>
      <c r="S249" s="54">
        <v>-6.6344881989999998E-6</v>
      </c>
      <c r="CN249" t="s">
        <v>360</v>
      </c>
    </row>
    <row r="250" spans="1:92" x14ac:dyDescent="0.2">
      <c r="A250" t="s">
        <v>121</v>
      </c>
      <c r="B250" t="s">
        <v>54</v>
      </c>
      <c r="C250" s="9" t="s">
        <v>374</v>
      </c>
      <c r="F250" s="9">
        <v>42.122531960000003</v>
      </c>
      <c r="G250" s="9">
        <v>17.15295278</v>
      </c>
      <c r="H250" s="9">
        <v>3.8771127679999999</v>
      </c>
      <c r="I250" s="9">
        <v>6.263265917</v>
      </c>
      <c r="J250" s="9">
        <v>3.3120835990000002</v>
      </c>
      <c r="Q250" s="54"/>
      <c r="R250" s="54">
        <v>4.5987855609999997</v>
      </c>
      <c r="S250" s="54">
        <v>0.4268896512</v>
      </c>
    </row>
    <row r="251" spans="1:92" x14ac:dyDescent="0.2">
      <c r="A251" t="s">
        <v>121</v>
      </c>
      <c r="B251" t="s">
        <v>480</v>
      </c>
      <c r="C251" s="9" t="s">
        <v>374</v>
      </c>
      <c r="F251" s="9">
        <v>-39.084777090000003</v>
      </c>
      <c r="G251" s="9">
        <v>-15.9892447</v>
      </c>
      <c r="H251" s="9">
        <v>-3.6140777399999999</v>
      </c>
      <c r="I251" s="9">
        <v>-5.838347057</v>
      </c>
      <c r="J251" s="9">
        <v>-3.0873818549999998</v>
      </c>
      <c r="Q251" s="54"/>
      <c r="R251" s="54">
        <v>-4.2867900719999996</v>
      </c>
      <c r="S251" s="54">
        <v>-0.397928171</v>
      </c>
    </row>
    <row r="252" spans="1:92" x14ac:dyDescent="0.2">
      <c r="A252" t="s">
        <v>8745</v>
      </c>
      <c r="B252" t="s">
        <v>52</v>
      </c>
      <c r="C252" s="9" t="s">
        <v>356</v>
      </c>
      <c r="F252" s="9">
        <v>48.451499939999998</v>
      </c>
      <c r="G252" s="9">
        <v>3.2762304210000002</v>
      </c>
      <c r="H252" s="9">
        <v>6.6050195189999998</v>
      </c>
      <c r="I252" s="9">
        <v>7.5641032250000002</v>
      </c>
      <c r="J252" s="9">
        <v>4.6015296709999998</v>
      </c>
      <c r="Q252" s="54"/>
      <c r="R252" s="54">
        <v>9.8347026989999993</v>
      </c>
      <c r="S252">
        <v>1.021406885</v>
      </c>
    </row>
    <row r="253" spans="1:92" x14ac:dyDescent="0.2">
      <c r="A253" t="s">
        <v>8746</v>
      </c>
      <c r="B253" t="s">
        <v>480</v>
      </c>
      <c r="C253" s="9" t="s">
        <v>356</v>
      </c>
      <c r="F253" s="9">
        <v>45.570718210000003</v>
      </c>
      <c r="G253" s="9">
        <v>16.183344429999998</v>
      </c>
      <c r="H253" s="9">
        <v>3.5552163659999998</v>
      </c>
      <c r="I253" s="9">
        <v>8.7826662859999995</v>
      </c>
      <c r="J253" s="9">
        <v>5.6666168370000003</v>
      </c>
      <c r="Q253" s="54"/>
      <c r="R253" s="54">
        <v>7.0290604720000003</v>
      </c>
      <c r="S253" s="54">
        <v>0.30897058300000002</v>
      </c>
    </row>
    <row r="254" spans="1:92" x14ac:dyDescent="0.2">
      <c r="A254" t="s">
        <v>123</v>
      </c>
      <c r="B254" t="s">
        <v>8268</v>
      </c>
      <c r="C254" s="9" t="s">
        <v>356</v>
      </c>
      <c r="F254" s="9">
        <v>5.4424899059999997E-5</v>
      </c>
      <c r="Q254" s="54"/>
      <c r="R254" s="54"/>
      <c r="S254" s="54"/>
      <c r="CL254" t="s">
        <v>363</v>
      </c>
    </row>
    <row r="255" spans="1:92" x14ac:dyDescent="0.2">
      <c r="A255" t="s">
        <v>123</v>
      </c>
      <c r="B255" t="s">
        <v>480</v>
      </c>
      <c r="C255" s="9" t="s">
        <v>356</v>
      </c>
      <c r="F255" s="9">
        <v>-4.7206026490000001E-5</v>
      </c>
      <c r="Q255" s="54"/>
      <c r="R255" s="54"/>
      <c r="S255" s="54"/>
      <c r="CL255" t="s">
        <v>363</v>
      </c>
    </row>
    <row r="256" spans="1:92" x14ac:dyDescent="0.2">
      <c r="A256" t="s">
        <v>124</v>
      </c>
      <c r="B256" t="s">
        <v>54</v>
      </c>
      <c r="C256" s="9" t="s">
        <v>356</v>
      </c>
      <c r="F256" s="9">
        <v>20.002605280000001</v>
      </c>
      <c r="Q256" s="54"/>
      <c r="R256" s="54"/>
      <c r="S256" s="54"/>
      <c r="CL256" t="s">
        <v>363</v>
      </c>
    </row>
    <row r="257" spans="1:90" x14ac:dyDescent="0.2">
      <c r="A257" t="s">
        <v>124</v>
      </c>
      <c r="B257" t="s">
        <v>480</v>
      </c>
      <c r="C257" s="9" t="s">
        <v>356</v>
      </c>
      <c r="F257" s="9">
        <v>-18.002343410000002</v>
      </c>
      <c r="P257" s="54"/>
      <c r="Q257" s="54"/>
      <c r="R257" s="54"/>
      <c r="S257" s="54"/>
      <c r="CL257" t="s">
        <v>363</v>
      </c>
    </row>
    <row r="258" spans="1:90" x14ac:dyDescent="0.2">
      <c r="A258" t="s">
        <v>8568</v>
      </c>
      <c r="B258" t="s">
        <v>52</v>
      </c>
      <c r="C258" s="9" t="s">
        <v>360</v>
      </c>
      <c r="F258" s="9">
        <v>1.3478911229999999</v>
      </c>
      <c r="G258" s="9">
        <v>0.32967573700000002</v>
      </c>
      <c r="H258" s="9">
        <v>0.1850118345</v>
      </c>
      <c r="I258" s="9">
        <v>0.21205742799999999</v>
      </c>
      <c r="J258" s="9">
        <v>0.13769355480000001</v>
      </c>
      <c r="Q258" s="54"/>
      <c r="R258" s="54">
        <v>0.29216143579999998</v>
      </c>
      <c r="S258">
        <v>6.0041978510000003E-2</v>
      </c>
      <c r="CL258" t="s">
        <v>363</v>
      </c>
    </row>
    <row r="259" spans="1:90" x14ac:dyDescent="0.2">
      <c r="A259" t="s">
        <v>8569</v>
      </c>
      <c r="B259" t="s">
        <v>52</v>
      </c>
      <c r="C259" s="9" t="s">
        <v>360</v>
      </c>
      <c r="F259" s="9">
        <v>1.3621838589999999</v>
      </c>
      <c r="G259" s="9">
        <v>0.319534335</v>
      </c>
      <c r="H259" s="9">
        <v>0.17913175470000001</v>
      </c>
      <c r="I259" s="9">
        <v>0.21423826500000001</v>
      </c>
      <c r="J259" s="9">
        <v>0.13970923120000001</v>
      </c>
      <c r="P259" s="54"/>
      <c r="Q259" s="54"/>
      <c r="R259" s="54">
        <v>0.29533256400000002</v>
      </c>
      <c r="S259" s="54">
        <v>6.1267100759999998E-2</v>
      </c>
    </row>
    <row r="260" spans="1:90" x14ac:dyDescent="0.2">
      <c r="A260" t="s">
        <v>8747</v>
      </c>
      <c r="B260" t="s">
        <v>52</v>
      </c>
      <c r="C260" s="9" t="s">
        <v>360</v>
      </c>
      <c r="F260" s="9">
        <v>1.55801051E-6</v>
      </c>
      <c r="G260" s="9">
        <v>3.9024921299999997E-8</v>
      </c>
      <c r="H260" s="9">
        <v>4.050830261E-8</v>
      </c>
      <c r="I260" s="9">
        <v>3.9573719570000003E-8</v>
      </c>
      <c r="J260" s="9">
        <v>3.7135590820000001E-8</v>
      </c>
      <c r="Q260" s="54"/>
      <c r="R260" s="54">
        <v>3.85830387E-8</v>
      </c>
      <c r="S260" s="54">
        <v>3.9675118739999999E-8</v>
      </c>
    </row>
    <row r="261" spans="1:90" x14ac:dyDescent="0.2">
      <c r="A261" t="s">
        <v>126</v>
      </c>
      <c r="B261" t="s">
        <v>54</v>
      </c>
      <c r="C261" s="9" t="s">
        <v>356</v>
      </c>
      <c r="F261" s="9">
        <v>2.129414326E-5</v>
      </c>
      <c r="G261" s="9">
        <v>25.333758469999999</v>
      </c>
      <c r="H261" s="9">
        <v>3.640285005</v>
      </c>
      <c r="I261" s="9">
        <v>9.6374686839999999</v>
      </c>
      <c r="J261" s="9">
        <v>7.0570887300000003</v>
      </c>
      <c r="R261" s="54">
        <v>6.3646234770000003</v>
      </c>
      <c r="S261" s="54">
        <v>0.3163674299</v>
      </c>
    </row>
    <row r="262" spans="1:90" x14ac:dyDescent="0.2">
      <c r="A262" t="s">
        <v>126</v>
      </c>
      <c r="B262" t="s">
        <v>52</v>
      </c>
      <c r="C262" s="9" t="s">
        <v>356</v>
      </c>
      <c r="F262" s="9">
        <v>-8.6327591080000001E-6</v>
      </c>
      <c r="G262" s="9">
        <v>-10.32270649</v>
      </c>
      <c r="H262" s="9">
        <v>-1.483301188</v>
      </c>
      <c r="I262" s="9">
        <v>-3.9269641320000002</v>
      </c>
      <c r="J262" s="9">
        <v>-2.8755407960000001</v>
      </c>
      <c r="Q262" s="54"/>
      <c r="R262" s="54">
        <v>-2.5933830750000002</v>
      </c>
      <c r="S262" s="54">
        <v>-0.12890975369999999</v>
      </c>
    </row>
    <row r="263" spans="1:90" x14ac:dyDescent="0.2">
      <c r="A263" t="s">
        <v>126</v>
      </c>
      <c r="B263" t="s">
        <v>480</v>
      </c>
      <c r="C263" s="9" t="s">
        <v>356</v>
      </c>
      <c r="F263" s="9">
        <v>-1.013469496E-5</v>
      </c>
      <c r="G263" s="9">
        <v>-12.1224293</v>
      </c>
      <c r="H263" s="9">
        <v>-1.741908845</v>
      </c>
      <c r="I263" s="9">
        <v>-4.6116147019999998</v>
      </c>
      <c r="J263" s="9">
        <v>-3.376879889</v>
      </c>
      <c r="Q263" s="54"/>
      <c r="R263" s="54">
        <v>-3.0455290920000002</v>
      </c>
      <c r="S263" s="54">
        <v>-0.15138465130000001</v>
      </c>
    </row>
    <row r="264" spans="1:90" x14ac:dyDescent="0.2">
      <c r="A264" t="s">
        <v>8570</v>
      </c>
      <c r="B264" t="s">
        <v>54</v>
      </c>
      <c r="C264" s="9" t="s">
        <v>357</v>
      </c>
      <c r="F264" s="9">
        <v>3.5889645670000002E-6</v>
      </c>
      <c r="G264" s="9">
        <v>4.472106015E-7</v>
      </c>
      <c r="H264" s="9">
        <v>4.4721060180000002E-7</v>
      </c>
      <c r="I264" s="9">
        <v>4.472106015E-7</v>
      </c>
      <c r="J264" s="9">
        <v>4.472106015E-7</v>
      </c>
      <c r="Q264" s="54"/>
      <c r="R264" s="54">
        <v>4.472106015E-7</v>
      </c>
      <c r="S264" s="54">
        <v>4.472106015E-7</v>
      </c>
    </row>
    <row r="265" spans="1:90" x14ac:dyDescent="0.2">
      <c r="A265" t="s">
        <v>8571</v>
      </c>
      <c r="B265" t="s">
        <v>54</v>
      </c>
      <c r="C265" s="9" t="s">
        <v>357</v>
      </c>
      <c r="F265" s="9">
        <v>3.5889612489999998E-6</v>
      </c>
      <c r="G265" s="9">
        <v>4.4781678810000001E-7</v>
      </c>
      <c r="H265" s="9">
        <v>4.4721199499999998E-7</v>
      </c>
      <c r="I265" s="9">
        <v>4.4807907069999998E-7</v>
      </c>
      <c r="J265" s="9">
        <v>4.4684609429999999E-7</v>
      </c>
      <c r="Q265" s="54"/>
      <c r="R265" s="54">
        <v>4.474404491E-7</v>
      </c>
      <c r="S265" s="54">
        <v>4.47210601E-7</v>
      </c>
    </row>
    <row r="266" spans="1:90" x14ac:dyDescent="0.2">
      <c r="A266" t="s">
        <v>8473</v>
      </c>
      <c r="B266" t="s">
        <v>54</v>
      </c>
      <c r="C266" s="9" t="s">
        <v>357</v>
      </c>
      <c r="F266" s="9">
        <v>3.5889540869999999E-6</v>
      </c>
      <c r="G266" s="9">
        <v>4.4585722490000002E-7</v>
      </c>
      <c r="H266" s="9">
        <v>4.472109714E-7</v>
      </c>
      <c r="I266" s="9">
        <v>4.4814734680000002E-7</v>
      </c>
      <c r="J266" s="9">
        <v>4.4690610679999999E-7</v>
      </c>
      <c r="Q266" s="54"/>
      <c r="R266" s="54">
        <v>4.4696362519999998E-7</v>
      </c>
      <c r="S266" s="54">
        <v>4.4721058510000002E-7</v>
      </c>
    </row>
    <row r="267" spans="1:90" x14ac:dyDescent="0.2">
      <c r="A267" t="s">
        <v>497</v>
      </c>
      <c r="B267" t="s">
        <v>54</v>
      </c>
      <c r="C267" s="9" t="s">
        <v>357</v>
      </c>
      <c r="E267" s="9">
        <v>3.5889646170000001E-6</v>
      </c>
      <c r="F267" s="9">
        <v>3.588967729E-6</v>
      </c>
      <c r="G267" s="9">
        <v>4.7183830230000001E-2</v>
      </c>
      <c r="H267" s="9">
        <v>1.7245842810000001E-3</v>
      </c>
      <c r="I267" s="9">
        <v>1.453626022E-2</v>
      </c>
      <c r="J267" s="9">
        <v>0.23481048979999999</v>
      </c>
      <c r="Q267" s="54"/>
      <c r="R267" s="54">
        <v>2.3254887700000001E-3</v>
      </c>
      <c r="S267" s="54">
        <v>1.4021385169999999E-6</v>
      </c>
    </row>
    <row r="268" spans="1:90" x14ac:dyDescent="0.2">
      <c r="A268" t="s">
        <v>8615</v>
      </c>
      <c r="B268" t="s">
        <v>54</v>
      </c>
      <c r="C268" s="9" t="s">
        <v>357</v>
      </c>
      <c r="F268" s="9">
        <v>3.58896466E-6</v>
      </c>
      <c r="G268" s="9">
        <v>4.472106015E-7</v>
      </c>
      <c r="H268" s="9">
        <v>4.472106015E-7</v>
      </c>
      <c r="I268" s="9">
        <v>4.472106015E-7</v>
      </c>
      <c r="J268" s="9">
        <v>4.472106015E-7</v>
      </c>
      <c r="Q268" s="54"/>
      <c r="R268" s="54">
        <v>4.472106015E-7</v>
      </c>
      <c r="S268" s="54">
        <v>4.472106015E-7</v>
      </c>
    </row>
    <row r="269" spans="1:90" x14ac:dyDescent="0.2">
      <c r="A269" t="s">
        <v>8572</v>
      </c>
      <c r="B269" t="s">
        <v>54</v>
      </c>
      <c r="C269" s="9" t="s">
        <v>357</v>
      </c>
      <c r="F269" s="9">
        <v>3.5889612779999998E-6</v>
      </c>
      <c r="G269" s="9">
        <v>4.4662870379999999E-7</v>
      </c>
      <c r="H269" s="9">
        <v>4.4720814780000001E-7</v>
      </c>
      <c r="I269" s="9">
        <v>4.470262667E-7</v>
      </c>
      <c r="J269" s="9">
        <v>4.472872952E-7</v>
      </c>
      <c r="Q269" s="54"/>
      <c r="R269" s="54">
        <v>4.4741069869999999E-7</v>
      </c>
      <c r="S269" s="54">
        <v>4.472106E-7</v>
      </c>
    </row>
    <row r="270" spans="1:90" x14ac:dyDescent="0.2">
      <c r="A270" t="s">
        <v>8474</v>
      </c>
      <c r="B270" t="s">
        <v>54</v>
      </c>
      <c r="C270" s="9" t="s">
        <v>357</v>
      </c>
      <c r="F270" s="9">
        <v>7.2206467219999998E-6</v>
      </c>
      <c r="G270" s="9">
        <v>9.2377891290000004E-7</v>
      </c>
      <c r="H270" s="9">
        <v>9.2364815879999999E-7</v>
      </c>
      <c r="I270" s="9">
        <v>9.2395975320000002E-7</v>
      </c>
      <c r="J270" s="9">
        <v>9.2428094330000001E-7</v>
      </c>
      <c r="Q270" s="54"/>
      <c r="R270" s="54">
        <v>9.2379874419999999E-7</v>
      </c>
      <c r="S270" s="54">
        <v>9.2423441120000001E-7</v>
      </c>
    </row>
    <row r="271" spans="1:90" x14ac:dyDescent="0.2">
      <c r="A271" t="s">
        <v>8151</v>
      </c>
      <c r="B271" t="s">
        <v>52</v>
      </c>
      <c r="C271" s="9" t="s">
        <v>360</v>
      </c>
      <c r="F271" s="9">
        <v>3.3881317889999998E-20</v>
      </c>
      <c r="J271" s="9">
        <v>-1.7999450130000001E-21</v>
      </c>
      <c r="Q271" s="54"/>
      <c r="R271" s="54"/>
    </row>
    <row r="272" spans="1:90" x14ac:dyDescent="0.2">
      <c r="A272" t="s">
        <v>8748</v>
      </c>
      <c r="B272" t="s">
        <v>52</v>
      </c>
      <c r="C272" s="9" t="s">
        <v>360</v>
      </c>
      <c r="F272" s="9">
        <v>1.3110099849999999E-5</v>
      </c>
      <c r="J272" s="9">
        <v>1.9443619800000001E-7</v>
      </c>
      <c r="Q272" s="54"/>
      <c r="R272" s="54"/>
      <c r="S272" s="54"/>
    </row>
    <row r="273" spans="1:90" x14ac:dyDescent="0.2">
      <c r="A273" t="s">
        <v>8749</v>
      </c>
      <c r="B273" t="s">
        <v>54</v>
      </c>
      <c r="C273" s="9" t="s">
        <v>360</v>
      </c>
      <c r="F273" s="9">
        <v>3.6751005340000002E-5</v>
      </c>
      <c r="J273" s="9">
        <v>5.7423539449999996E-7</v>
      </c>
      <c r="Q273" s="54"/>
      <c r="R273" s="54"/>
      <c r="S273" s="54"/>
    </row>
    <row r="274" spans="1:90" x14ac:dyDescent="0.2">
      <c r="A274" t="s">
        <v>8749</v>
      </c>
      <c r="B274" t="s">
        <v>52</v>
      </c>
      <c r="C274" s="9" t="s">
        <v>360</v>
      </c>
      <c r="F274" s="9">
        <v>-2.0328790729999999E-20</v>
      </c>
      <c r="J274" s="9">
        <v>4.2351647360000001E-22</v>
      </c>
      <c r="Q274" s="54"/>
      <c r="R274" s="54"/>
      <c r="S274" s="54"/>
      <c r="CL274" t="s">
        <v>360</v>
      </c>
    </row>
    <row r="275" spans="1:90" x14ac:dyDescent="0.2">
      <c r="A275" t="s">
        <v>8750</v>
      </c>
      <c r="B275" t="s">
        <v>480</v>
      </c>
      <c r="C275" s="9" t="s">
        <v>363</v>
      </c>
      <c r="F275" s="9">
        <v>23.653917310000001</v>
      </c>
      <c r="G275" s="9">
        <v>6.8662065549999998</v>
      </c>
      <c r="H275" s="9">
        <v>3.5292921540000002</v>
      </c>
      <c r="I275" s="9">
        <v>3.9521116470000002</v>
      </c>
      <c r="J275" s="9">
        <v>2.4042145970000002</v>
      </c>
      <c r="Q275" s="54"/>
      <c r="R275" s="54">
        <v>5.1384531500000001</v>
      </c>
      <c r="S275" s="54">
        <v>0.53366686399999996</v>
      </c>
      <c r="BZ275" t="s">
        <v>363</v>
      </c>
    </row>
    <row r="276" spans="1:90" x14ac:dyDescent="0.2">
      <c r="A276" t="s">
        <v>8751</v>
      </c>
      <c r="B276" t="s">
        <v>52</v>
      </c>
      <c r="C276" s="9" t="s">
        <v>363</v>
      </c>
      <c r="F276" s="9">
        <v>7.3774700160000002</v>
      </c>
      <c r="G276" s="9">
        <v>2.0301244810000001</v>
      </c>
      <c r="H276" s="9">
        <v>1.04350231</v>
      </c>
      <c r="I276" s="9">
        <v>1.16851693</v>
      </c>
      <c r="J276" s="9">
        <v>0.71085174510000004</v>
      </c>
      <c r="Q276" s="54"/>
      <c r="R276" s="54">
        <v>1.5192813460000001</v>
      </c>
      <c r="S276" s="54">
        <v>0.1577887523</v>
      </c>
      <c r="CJ276" t="s">
        <v>357</v>
      </c>
    </row>
    <row r="277" spans="1:90" x14ac:dyDescent="0.2">
      <c r="A277" t="s">
        <v>127</v>
      </c>
      <c r="B277" t="s">
        <v>8294</v>
      </c>
      <c r="C277" s="9" t="s">
        <v>363</v>
      </c>
      <c r="F277" s="9">
        <v>2.438613195E-4</v>
      </c>
      <c r="G277" s="9">
        <v>0.38192483620000001</v>
      </c>
      <c r="H277" s="9">
        <v>0.30708550039999999</v>
      </c>
      <c r="I277" s="9">
        <v>0.31982233469999999</v>
      </c>
      <c r="J277" s="9">
        <v>0.2647524154</v>
      </c>
      <c r="Q277" s="54"/>
      <c r="R277" s="54">
        <v>0.3494156041</v>
      </c>
      <c r="S277" s="54">
        <v>0.12704366810000001</v>
      </c>
    </row>
    <row r="278" spans="1:90" x14ac:dyDescent="0.2">
      <c r="A278" t="s">
        <v>127</v>
      </c>
      <c r="B278" t="s">
        <v>8288</v>
      </c>
      <c r="C278" s="9" t="s">
        <v>363</v>
      </c>
      <c r="F278" s="9">
        <v>2.3544126049999999E-3</v>
      </c>
      <c r="G278" s="9">
        <v>6.3684536009999997</v>
      </c>
      <c r="H278" s="9">
        <v>3.1203449929999998</v>
      </c>
      <c r="I278" s="9">
        <v>3.5279027350000001</v>
      </c>
      <c r="J278" s="9">
        <v>2.0465653619999999</v>
      </c>
      <c r="Q278" s="54"/>
      <c r="R278" s="54">
        <v>4.6790318500000003</v>
      </c>
      <c r="S278" s="54">
        <v>0.3508230524</v>
      </c>
      <c r="BU278" t="s">
        <v>358</v>
      </c>
    </row>
    <row r="279" spans="1:90" x14ac:dyDescent="0.2">
      <c r="A279" t="s">
        <v>127</v>
      </c>
      <c r="B279" t="s">
        <v>8276</v>
      </c>
      <c r="C279" s="9" t="s">
        <v>363</v>
      </c>
      <c r="F279" s="9">
        <v>2.3457299120000001E-4</v>
      </c>
      <c r="G279" s="9">
        <v>0.1158100815</v>
      </c>
      <c r="H279" s="9">
        <v>0.1018448103</v>
      </c>
      <c r="I279" s="9">
        <v>0.1043695293</v>
      </c>
      <c r="J279" s="9">
        <v>9.2880639240000007E-2</v>
      </c>
      <c r="Q279" s="54"/>
      <c r="R279" s="54">
        <v>0.1099881791</v>
      </c>
      <c r="S279" s="54">
        <v>5.5786598809999997E-2</v>
      </c>
    </row>
    <row r="280" spans="1:90" x14ac:dyDescent="0.2">
      <c r="A280" t="s">
        <v>127</v>
      </c>
      <c r="B280" t="s">
        <v>480</v>
      </c>
      <c r="C280" s="9" t="s">
        <v>363</v>
      </c>
      <c r="F280" s="9">
        <v>-2.8327614659999999E-3</v>
      </c>
      <c r="G280" s="9">
        <v>-6.866188459</v>
      </c>
      <c r="H280" s="9">
        <v>-3.5292752439999999</v>
      </c>
      <c r="I280" s="9">
        <v>-3.952094539</v>
      </c>
      <c r="J280" s="9">
        <v>-2.4041983569999998</v>
      </c>
      <c r="Q280" s="54"/>
      <c r="R280" s="54">
        <v>-5.1384355729999998</v>
      </c>
      <c r="S280" s="54">
        <v>-0.53365325969999999</v>
      </c>
    </row>
    <row r="281" spans="1:90" x14ac:dyDescent="0.2">
      <c r="A281" t="s">
        <v>128</v>
      </c>
      <c r="B281" t="s">
        <v>8295</v>
      </c>
      <c r="C281" s="9" t="s">
        <v>363</v>
      </c>
      <c r="F281" s="9">
        <v>22.313279420000001</v>
      </c>
      <c r="G281" s="9">
        <v>5.5861834969999997E-6</v>
      </c>
      <c r="H281" s="9">
        <v>5.1982629009999998E-6</v>
      </c>
      <c r="I281" s="9">
        <v>5.2640196389999997E-6</v>
      </c>
      <c r="J281" s="9">
        <v>4.9916374510000002E-6</v>
      </c>
      <c r="N281" s="54"/>
      <c r="Q281" s="54"/>
      <c r="R281" s="54">
        <v>5.4195626070000002E-6</v>
      </c>
      <c r="S281" s="54">
        <v>4.2624895999999998E-6</v>
      </c>
    </row>
    <row r="282" spans="1:90" x14ac:dyDescent="0.2">
      <c r="A282" t="s">
        <v>128</v>
      </c>
      <c r="B282" t="s">
        <v>8296</v>
      </c>
      <c r="C282" s="9" t="s">
        <v>363</v>
      </c>
      <c r="F282" s="9">
        <v>1.989275452E-2</v>
      </c>
      <c r="G282" s="9">
        <v>5.3231473830000004E-6</v>
      </c>
      <c r="H282" s="9">
        <v>5.0287957939999998E-6</v>
      </c>
      <c r="I282" s="9">
        <v>5.0782605089999999E-6</v>
      </c>
      <c r="J282" s="9">
        <v>4.8554205790000004E-6</v>
      </c>
      <c r="N282" s="54"/>
      <c r="O282" s="54"/>
      <c r="Q282" s="54"/>
      <c r="R282" s="54">
        <v>5.1943711600000002E-6</v>
      </c>
      <c r="S282" s="54">
        <v>4.1223437569999997E-6</v>
      </c>
    </row>
    <row r="283" spans="1:90" x14ac:dyDescent="0.2">
      <c r="A283" t="s">
        <v>128</v>
      </c>
      <c r="B283" t="s">
        <v>8290</v>
      </c>
      <c r="C283" s="9" t="s">
        <v>363</v>
      </c>
      <c r="F283" s="9">
        <v>1.298757621</v>
      </c>
      <c r="G283" s="9">
        <v>1.513799866E-6</v>
      </c>
      <c r="H283" s="9">
        <v>1.4166446480000001E-6</v>
      </c>
      <c r="I283" s="9">
        <v>1.432922518E-6</v>
      </c>
      <c r="J283" s="9">
        <v>1.3618743189999999E-6</v>
      </c>
      <c r="Q283" s="54"/>
      <c r="R283" s="54">
        <v>1.471297966E-6</v>
      </c>
      <c r="S283" s="54">
        <v>1.1460537750000001E-6</v>
      </c>
    </row>
    <row r="284" spans="1:90" x14ac:dyDescent="0.2">
      <c r="A284" t="s">
        <v>128</v>
      </c>
      <c r="B284" t="s">
        <v>8271</v>
      </c>
      <c r="C284" s="9" t="s">
        <v>363</v>
      </c>
      <c r="F284" s="9">
        <v>1.9154968080000001E-2</v>
      </c>
      <c r="G284" s="9">
        <v>5.8219662419999996E-6</v>
      </c>
      <c r="H284" s="9">
        <v>5.4147111350000003E-6</v>
      </c>
      <c r="I284" s="9">
        <v>5.4820345290000004E-6</v>
      </c>
      <c r="J284" s="9">
        <v>5.1805011720000002E-6</v>
      </c>
      <c r="P284" s="54"/>
      <c r="Q284" s="54"/>
      <c r="R284" s="54">
        <v>5.6407345009999997E-6</v>
      </c>
      <c r="S284" s="54">
        <v>4.222450573E-6</v>
      </c>
    </row>
    <row r="285" spans="1:90" x14ac:dyDescent="0.2">
      <c r="A285" t="s">
        <v>128</v>
      </c>
      <c r="B285" t="s">
        <v>480</v>
      </c>
      <c r="C285" s="9" t="s">
        <v>363</v>
      </c>
      <c r="F285" s="9">
        <v>-23.651084640000001</v>
      </c>
      <c r="G285" s="9">
        <v>-1.8155654869999999E-5</v>
      </c>
      <c r="H285" s="9">
        <v>-1.696897236E-5</v>
      </c>
      <c r="I285" s="9">
        <v>-1.716779507E-5</v>
      </c>
      <c r="J285" s="9">
        <v>-1.6299991400000002E-5</v>
      </c>
      <c r="M285" s="54"/>
      <c r="N285" s="54"/>
      <c r="O285" s="54"/>
      <c r="Q285" s="54"/>
      <c r="R285" s="54">
        <v>-1.763652411E-5</v>
      </c>
      <c r="S285" s="54">
        <v>-1.3663895579999999E-5</v>
      </c>
    </row>
    <row r="286" spans="1:90" x14ac:dyDescent="0.2">
      <c r="A286" t="s">
        <v>130</v>
      </c>
      <c r="B286" t="s">
        <v>8348</v>
      </c>
      <c r="C286" s="9" t="s">
        <v>358</v>
      </c>
      <c r="F286" s="9">
        <v>-85.275114419999994</v>
      </c>
      <c r="P286" s="54"/>
      <c r="Q286" s="54"/>
      <c r="R286" s="54">
        <v>-76.777116250000006</v>
      </c>
      <c r="S286" s="54">
        <v>-16.28242054</v>
      </c>
      <c r="BP286" t="s">
        <v>373</v>
      </c>
      <c r="CL286" t="s">
        <v>373</v>
      </c>
    </row>
    <row r="287" spans="1:90" x14ac:dyDescent="0.2">
      <c r="A287" t="s">
        <v>130</v>
      </c>
      <c r="B287" t="s">
        <v>8295</v>
      </c>
      <c r="C287" s="9" t="s">
        <v>358</v>
      </c>
      <c r="F287" s="9">
        <v>-102.0355399</v>
      </c>
      <c r="Q287" s="54"/>
      <c r="R287" s="54">
        <v>-91.406687160000004</v>
      </c>
      <c r="S287" s="54">
        <v>-19.384970339999999</v>
      </c>
      <c r="CJ287" t="s">
        <v>361</v>
      </c>
    </row>
    <row r="288" spans="1:90" x14ac:dyDescent="0.2">
      <c r="A288" t="s">
        <v>130</v>
      </c>
      <c r="B288" t="s">
        <v>8288</v>
      </c>
      <c r="C288" s="9" t="s">
        <v>358</v>
      </c>
      <c r="F288" s="9">
        <v>-526.50936779999995</v>
      </c>
      <c r="Q288" s="54"/>
      <c r="R288" s="54">
        <v>-471.66386440000002</v>
      </c>
      <c r="S288" s="54">
        <v>-100.0275834</v>
      </c>
    </row>
    <row r="289" spans="1:90" x14ac:dyDescent="0.2">
      <c r="A289" t="s">
        <v>130</v>
      </c>
      <c r="B289" t="s">
        <v>52</v>
      </c>
      <c r="C289" s="9" t="s">
        <v>358</v>
      </c>
      <c r="F289" s="9">
        <v>8.4429298250000002</v>
      </c>
      <c r="Q289" s="54"/>
      <c r="R289" s="54">
        <v>7.4985278690000001</v>
      </c>
      <c r="S289" s="54">
        <v>1.590241861</v>
      </c>
    </row>
    <row r="290" spans="1:90" x14ac:dyDescent="0.2">
      <c r="A290" t="s">
        <v>130</v>
      </c>
      <c r="B290" t="s">
        <v>401</v>
      </c>
      <c r="C290" s="9" t="s">
        <v>358</v>
      </c>
      <c r="F290" s="9">
        <v>79.037410789999996</v>
      </c>
      <c r="Q290" s="54"/>
      <c r="R290" s="54">
        <v>71.920180360000003</v>
      </c>
      <c r="S290" s="54">
        <v>15.25239133</v>
      </c>
    </row>
    <row r="291" spans="1:90" x14ac:dyDescent="0.2">
      <c r="A291" t="s">
        <v>130</v>
      </c>
      <c r="B291" t="s">
        <v>8297</v>
      </c>
      <c r="C291" s="9" t="s">
        <v>358</v>
      </c>
      <c r="F291" s="9">
        <v>-243.62142170000001</v>
      </c>
      <c r="P291" s="54"/>
      <c r="Q291" s="54"/>
      <c r="R291" s="54">
        <v>-218.2438305</v>
      </c>
      <c r="S291" s="54">
        <v>-46.283814810000003</v>
      </c>
    </row>
    <row r="292" spans="1:90" x14ac:dyDescent="0.2">
      <c r="A292" t="s">
        <v>130</v>
      </c>
      <c r="B292" t="s">
        <v>8298</v>
      </c>
      <c r="C292" s="9" t="s">
        <v>358</v>
      </c>
      <c r="F292" s="9">
        <v>-236.4060982</v>
      </c>
      <c r="Q292" s="54"/>
      <c r="R292" s="54">
        <v>-211.78011380000001</v>
      </c>
      <c r="S292" s="54">
        <v>-44.913029360000003</v>
      </c>
    </row>
    <row r="293" spans="1:90" x14ac:dyDescent="0.2">
      <c r="A293" t="s">
        <v>130</v>
      </c>
      <c r="B293" t="s">
        <v>8268</v>
      </c>
      <c r="C293" s="9" t="s">
        <v>358</v>
      </c>
      <c r="F293" s="9">
        <v>-45.830254500000002</v>
      </c>
      <c r="Q293" s="54"/>
      <c r="R293" s="54">
        <v>-41.056201960000003</v>
      </c>
      <c r="S293" s="54">
        <v>-8.7069478379999996</v>
      </c>
    </row>
    <row r="294" spans="1:90" x14ac:dyDescent="0.2">
      <c r="A294" t="s">
        <v>130</v>
      </c>
      <c r="B294" t="s">
        <v>8266</v>
      </c>
      <c r="C294" s="9" t="s">
        <v>358</v>
      </c>
      <c r="F294" s="9">
        <v>-239.50695870000001</v>
      </c>
      <c r="Q294" s="54"/>
      <c r="R294" s="54">
        <v>-214.5579635</v>
      </c>
      <c r="S294" s="54">
        <v>-45.502138700000003</v>
      </c>
    </row>
    <row r="295" spans="1:90" x14ac:dyDescent="0.2">
      <c r="A295" t="s">
        <v>130</v>
      </c>
      <c r="B295" t="s">
        <v>8262</v>
      </c>
      <c r="C295" s="9" t="s">
        <v>358</v>
      </c>
      <c r="F295" s="9">
        <v>1637.8432660000001</v>
      </c>
      <c r="Q295" s="54"/>
      <c r="R295" s="54">
        <v>1474.6257889999999</v>
      </c>
      <c r="S295" s="54">
        <v>312.72960499999999</v>
      </c>
    </row>
    <row r="296" spans="1:90" x14ac:dyDescent="0.2">
      <c r="A296" t="s">
        <v>130</v>
      </c>
      <c r="B296" t="s">
        <v>8267</v>
      </c>
      <c r="C296" s="9" t="s">
        <v>358</v>
      </c>
      <c r="F296" s="9">
        <v>-54.761811369999997</v>
      </c>
      <c r="Q296" s="54"/>
      <c r="R296" s="54">
        <v>-48.672422949999998</v>
      </c>
      <c r="S296" s="54">
        <v>-10.32214933</v>
      </c>
    </row>
    <row r="297" spans="1:90" x14ac:dyDescent="0.2">
      <c r="A297" t="s">
        <v>130</v>
      </c>
      <c r="B297" t="s">
        <v>403</v>
      </c>
      <c r="C297" s="9" t="s">
        <v>358</v>
      </c>
      <c r="F297" s="9">
        <v>-119.0084269</v>
      </c>
      <c r="Q297" s="54"/>
      <c r="R297" s="54">
        <v>-113.4821456</v>
      </c>
      <c r="S297" s="54">
        <v>-24.06659835</v>
      </c>
    </row>
    <row r="298" spans="1:90" x14ac:dyDescent="0.2">
      <c r="A298" t="s">
        <v>130</v>
      </c>
      <c r="B298" t="s">
        <v>55</v>
      </c>
      <c r="C298" s="9" t="s">
        <v>358</v>
      </c>
      <c r="F298" s="9">
        <v>57.722363270000002</v>
      </c>
      <c r="Q298" s="54"/>
      <c r="R298" s="54">
        <v>49.474536809999996</v>
      </c>
      <c r="S298" s="54">
        <v>10.492256729999999</v>
      </c>
    </row>
    <row r="299" spans="1:90" x14ac:dyDescent="0.2">
      <c r="A299" t="s">
        <v>8752</v>
      </c>
      <c r="B299" t="s">
        <v>54</v>
      </c>
      <c r="C299" s="9" t="s">
        <v>358</v>
      </c>
      <c r="Q299" s="54"/>
      <c r="R299" s="54"/>
      <c r="CL299" t="s">
        <v>373</v>
      </c>
    </row>
    <row r="300" spans="1:90" x14ac:dyDescent="0.2">
      <c r="A300" t="s">
        <v>8752</v>
      </c>
      <c r="B300" t="s">
        <v>52</v>
      </c>
      <c r="C300" s="9" t="s">
        <v>358</v>
      </c>
      <c r="Q300" s="54"/>
      <c r="R300" s="54"/>
    </row>
    <row r="301" spans="1:90" x14ac:dyDescent="0.2">
      <c r="A301" t="s">
        <v>8752</v>
      </c>
      <c r="B301" t="s">
        <v>480</v>
      </c>
      <c r="C301" s="9" t="s">
        <v>358</v>
      </c>
      <c r="Q301" s="54"/>
      <c r="R301" s="54"/>
    </row>
    <row r="302" spans="1:90" x14ac:dyDescent="0.2">
      <c r="A302" t="s">
        <v>131</v>
      </c>
      <c r="B302" t="s">
        <v>54</v>
      </c>
      <c r="C302" s="9" t="s">
        <v>358</v>
      </c>
      <c r="F302" s="9">
        <v>1.170618673E-4</v>
      </c>
      <c r="P302" s="54"/>
      <c r="Q302" s="54"/>
      <c r="R302" s="54">
        <v>3.5969940140000001E-6</v>
      </c>
      <c r="S302" s="54">
        <v>2.0358335610000001E-6</v>
      </c>
      <c r="BR302" t="s">
        <v>362</v>
      </c>
      <c r="BU302" t="s">
        <v>362</v>
      </c>
      <c r="CJ302" t="s">
        <v>362</v>
      </c>
    </row>
    <row r="303" spans="1:90" x14ac:dyDescent="0.2">
      <c r="A303" t="s">
        <v>131</v>
      </c>
      <c r="B303" t="s">
        <v>401</v>
      </c>
      <c r="C303" s="9" t="s">
        <v>358</v>
      </c>
      <c r="F303" s="9">
        <v>-1.0853855809999999E-4</v>
      </c>
      <c r="Q303" s="54"/>
      <c r="R303" s="54">
        <v>-3.6375661259999999E-6</v>
      </c>
      <c r="S303" s="54">
        <v>-2.2333779310000002E-6</v>
      </c>
      <c r="CJ303" t="s">
        <v>362</v>
      </c>
    </row>
    <row r="304" spans="1:90" x14ac:dyDescent="0.2">
      <c r="A304" t="s">
        <v>132</v>
      </c>
      <c r="B304" t="s">
        <v>52</v>
      </c>
      <c r="C304" s="9" t="s">
        <v>358</v>
      </c>
      <c r="F304" s="9">
        <v>-1.2599945749999999E-6</v>
      </c>
      <c r="P304" s="54"/>
      <c r="Q304" s="54"/>
      <c r="R304" s="54"/>
      <c r="S304" s="54"/>
    </row>
    <row r="305" spans="1:90" x14ac:dyDescent="0.2">
      <c r="A305" t="s">
        <v>132</v>
      </c>
      <c r="B305" t="s">
        <v>401</v>
      </c>
      <c r="C305" s="9" t="s">
        <v>358</v>
      </c>
      <c r="F305" s="9">
        <v>-2.8622429949999998E-5</v>
      </c>
      <c r="P305" s="54"/>
      <c r="Q305" s="54"/>
      <c r="R305" s="54">
        <v>-1.185596166E-6</v>
      </c>
      <c r="S305" s="54">
        <v>-1.1086918419999999E-6</v>
      </c>
    </row>
    <row r="306" spans="1:90" x14ac:dyDescent="0.2">
      <c r="A306" t="s">
        <v>132</v>
      </c>
      <c r="B306" t="s">
        <v>8267</v>
      </c>
      <c r="C306" s="9" t="s">
        <v>358</v>
      </c>
      <c r="F306" s="9">
        <v>1.0625060630000001E-5</v>
      </c>
      <c r="M306" s="54"/>
      <c r="N306" s="54"/>
      <c r="O306" s="54"/>
      <c r="P306" s="54"/>
      <c r="Q306" s="54"/>
      <c r="R306" s="54">
        <v>4.3354496659999999E-7</v>
      </c>
      <c r="S306" s="54">
        <v>4.0542284240000001E-7</v>
      </c>
      <c r="CL306" t="s">
        <v>373</v>
      </c>
    </row>
    <row r="307" spans="1:90" x14ac:dyDescent="0.2">
      <c r="A307" t="s">
        <v>132</v>
      </c>
      <c r="B307" t="s">
        <v>403</v>
      </c>
      <c r="C307" s="9" t="s">
        <v>358</v>
      </c>
      <c r="F307" s="9">
        <v>2.4696489409999999E-5</v>
      </c>
      <c r="O307" s="54"/>
      <c r="Q307" s="54"/>
      <c r="R307" s="54">
        <v>1.0068794250000001E-6</v>
      </c>
      <c r="S307" s="54">
        <v>9.4156765730000002E-7</v>
      </c>
      <c r="CJ307" t="s">
        <v>357</v>
      </c>
    </row>
    <row r="308" spans="1:90" x14ac:dyDescent="0.2">
      <c r="A308" t="s">
        <v>133</v>
      </c>
      <c r="B308" t="s">
        <v>52</v>
      </c>
      <c r="C308" s="9" t="s">
        <v>358</v>
      </c>
      <c r="F308" s="9">
        <v>-1.057918838E-6</v>
      </c>
      <c r="P308" s="54"/>
      <c r="Q308" s="54"/>
      <c r="R308" s="54"/>
      <c r="S308" s="54"/>
      <c r="CJ308" t="s">
        <v>358</v>
      </c>
    </row>
    <row r="309" spans="1:90" x14ac:dyDescent="0.2">
      <c r="A309" t="s">
        <v>133</v>
      </c>
      <c r="B309" t="s">
        <v>401</v>
      </c>
      <c r="C309" s="9" t="s">
        <v>358</v>
      </c>
      <c r="F309" s="9">
        <v>-6.8857845080000005E-5</v>
      </c>
      <c r="Q309" s="54"/>
      <c r="R309" s="54">
        <v>-1.893631049E-6</v>
      </c>
      <c r="S309" s="54">
        <v>-1.6829585990000001E-6</v>
      </c>
      <c r="CL309" t="s">
        <v>373</v>
      </c>
    </row>
    <row r="310" spans="1:90" x14ac:dyDescent="0.2">
      <c r="A310" t="s">
        <v>133</v>
      </c>
      <c r="B310" t="s">
        <v>403</v>
      </c>
      <c r="C310" s="9" t="s">
        <v>358</v>
      </c>
      <c r="F310" s="9">
        <v>7.8503301979999997E-5</v>
      </c>
      <c r="Q310" s="54"/>
      <c r="R310" s="54">
        <v>2.1945569139999999E-6</v>
      </c>
      <c r="S310" s="54">
        <v>1.9504055080000001E-6</v>
      </c>
      <c r="CL310" t="s">
        <v>373</v>
      </c>
    </row>
    <row r="311" spans="1:90" x14ac:dyDescent="0.2">
      <c r="A311" t="s">
        <v>134</v>
      </c>
      <c r="B311" t="s">
        <v>54</v>
      </c>
      <c r="C311" s="9" t="s">
        <v>357</v>
      </c>
      <c r="Q311" s="54"/>
      <c r="R311" s="54"/>
    </row>
    <row r="312" spans="1:90" x14ac:dyDescent="0.2">
      <c r="A312" t="s">
        <v>134</v>
      </c>
      <c r="B312" t="s">
        <v>55</v>
      </c>
      <c r="C312" s="9" t="s">
        <v>357</v>
      </c>
      <c r="Q312" s="54"/>
      <c r="R312" s="54"/>
    </row>
    <row r="313" spans="1:90" x14ac:dyDescent="0.2">
      <c r="A313" t="s">
        <v>9179</v>
      </c>
      <c r="B313" t="s">
        <v>54</v>
      </c>
      <c r="C313" s="9" t="s">
        <v>360</v>
      </c>
      <c r="Q313" s="54"/>
      <c r="R313" s="54"/>
    </row>
    <row r="314" spans="1:90" x14ac:dyDescent="0.2">
      <c r="A314" t="s">
        <v>9179</v>
      </c>
      <c r="B314" t="s">
        <v>399</v>
      </c>
      <c r="C314" s="9" t="s">
        <v>360</v>
      </c>
      <c r="Q314" s="54"/>
      <c r="R314" s="54"/>
      <c r="S314" s="54"/>
    </row>
    <row r="315" spans="1:90" x14ac:dyDescent="0.2">
      <c r="A315" t="s">
        <v>9179</v>
      </c>
      <c r="B315" t="s">
        <v>407</v>
      </c>
      <c r="C315" s="9" t="s">
        <v>360</v>
      </c>
      <c r="Q315" s="54"/>
      <c r="R315" s="54"/>
      <c r="S315" s="54"/>
    </row>
    <row r="316" spans="1:90" x14ac:dyDescent="0.2">
      <c r="A316" t="s">
        <v>9179</v>
      </c>
      <c r="B316" t="s">
        <v>52</v>
      </c>
      <c r="C316" s="9" t="s">
        <v>360</v>
      </c>
      <c r="Q316" s="54"/>
      <c r="R316" s="54"/>
      <c r="S316" s="54"/>
    </row>
    <row r="317" spans="1:90" x14ac:dyDescent="0.2">
      <c r="A317" t="s">
        <v>9179</v>
      </c>
      <c r="B317" t="s">
        <v>408</v>
      </c>
      <c r="C317" s="9" t="s">
        <v>360</v>
      </c>
      <c r="Q317" s="54"/>
      <c r="R317" s="54"/>
      <c r="S317" s="54"/>
    </row>
    <row r="318" spans="1:90" x14ac:dyDescent="0.2">
      <c r="A318" t="s">
        <v>9179</v>
      </c>
      <c r="B318" t="s">
        <v>480</v>
      </c>
      <c r="C318" s="9" t="s">
        <v>360</v>
      </c>
      <c r="Q318" s="54"/>
      <c r="R318" s="54"/>
      <c r="S318" s="54"/>
    </row>
    <row r="319" spans="1:90" x14ac:dyDescent="0.2">
      <c r="A319" t="s">
        <v>8666</v>
      </c>
      <c r="B319" t="s">
        <v>52</v>
      </c>
      <c r="C319" s="9" t="s">
        <v>373</v>
      </c>
      <c r="F319" s="9">
        <v>1.065003067E-5</v>
      </c>
      <c r="G319" s="9">
        <v>1.3174457060000001E-6</v>
      </c>
      <c r="H319" s="9">
        <v>2.0059235169999998E-6</v>
      </c>
      <c r="I319" s="9">
        <v>1.112952432E-6</v>
      </c>
      <c r="J319" s="9">
        <v>1.0654674099999999E-6</v>
      </c>
      <c r="O319" s="54"/>
      <c r="P319" s="54"/>
      <c r="Q319" s="54"/>
      <c r="R319" s="54">
        <v>1.7071876779999999E-6</v>
      </c>
      <c r="S319" s="54">
        <v>4.6879125309999999E-2</v>
      </c>
    </row>
    <row r="320" spans="1:90" x14ac:dyDescent="0.2">
      <c r="A320" t="s">
        <v>8666</v>
      </c>
      <c r="B320" t="s">
        <v>55</v>
      </c>
      <c r="C320" s="9" t="s">
        <v>373</v>
      </c>
      <c r="F320" s="9">
        <v>1.4365678789999999E-18</v>
      </c>
      <c r="G320" s="9">
        <v>-1.829591166E-19</v>
      </c>
      <c r="H320" s="9">
        <v>1.28749008E-19</v>
      </c>
      <c r="I320" s="9">
        <v>-6.776263578E-21</v>
      </c>
      <c r="J320" s="9">
        <v>7.1150767569999999E-20</v>
      </c>
      <c r="Q320" s="54"/>
      <c r="R320" s="54">
        <v>-2.371692252E-20</v>
      </c>
      <c r="S320" s="54">
        <v>4.9197312889999999E-11</v>
      </c>
    </row>
    <row r="321" spans="1:89" x14ac:dyDescent="0.2">
      <c r="A321" t="s">
        <v>8667</v>
      </c>
      <c r="B321" t="s">
        <v>55</v>
      </c>
      <c r="C321" s="9" t="s">
        <v>373</v>
      </c>
      <c r="F321" s="9">
        <v>1.1113072270000001E-18</v>
      </c>
      <c r="G321" s="9">
        <v>-7.826584433E-19</v>
      </c>
      <c r="H321" s="9">
        <v>-3.9641141930000001E-18</v>
      </c>
      <c r="I321" s="9">
        <v>1.1113072270000001E-18</v>
      </c>
      <c r="J321" s="9">
        <v>-3.7269449680000001E-20</v>
      </c>
      <c r="Q321" s="54"/>
      <c r="R321" s="54">
        <v>-1.5212711729999999E-18</v>
      </c>
      <c r="S321" s="54">
        <v>-6.6210370519999997E-12</v>
      </c>
    </row>
    <row r="322" spans="1:89" x14ac:dyDescent="0.2">
      <c r="A322" t="s">
        <v>8150</v>
      </c>
      <c r="B322" t="s">
        <v>55</v>
      </c>
      <c r="C322" s="9" t="s">
        <v>373</v>
      </c>
      <c r="F322" s="9">
        <v>-1.680513367E-18</v>
      </c>
      <c r="G322" s="9">
        <v>-8.6058547440000003E-19</v>
      </c>
      <c r="H322" s="9">
        <v>5.366800754E-18</v>
      </c>
      <c r="I322" s="9">
        <v>1.643243918E-18</v>
      </c>
      <c r="J322" s="9">
        <v>-5.5565361339999998E-19</v>
      </c>
      <c r="L322" s="54"/>
      <c r="P322" s="54"/>
      <c r="Q322" s="54"/>
      <c r="R322" s="54">
        <v>2.0532078640000001E-18</v>
      </c>
      <c r="S322" s="54">
        <v>-5.8864690899999995E-11</v>
      </c>
    </row>
    <row r="323" spans="1:89" x14ac:dyDescent="0.2">
      <c r="A323" t="s">
        <v>8753</v>
      </c>
      <c r="B323" t="s">
        <v>52</v>
      </c>
      <c r="C323" s="9" t="s">
        <v>373</v>
      </c>
      <c r="F323" s="9">
        <v>1.0426224279999999E-5</v>
      </c>
      <c r="G323" s="9">
        <v>3.147106514E-7</v>
      </c>
      <c r="H323" s="9">
        <v>5.1509928080000005E-7</v>
      </c>
      <c r="I323" s="9">
        <v>4.595731966E-7</v>
      </c>
      <c r="J323" s="9">
        <v>3.7413422689999999E-7</v>
      </c>
      <c r="L323" s="54"/>
      <c r="O323" s="54"/>
      <c r="P323" s="54"/>
      <c r="Q323" s="54"/>
      <c r="R323" s="54">
        <v>5.3136633939999996E-7</v>
      </c>
      <c r="S323" s="54">
        <v>4.190337084E-7</v>
      </c>
    </row>
    <row r="324" spans="1:89" x14ac:dyDescent="0.2">
      <c r="A324" t="s">
        <v>8753</v>
      </c>
      <c r="B324" t="s">
        <v>55</v>
      </c>
      <c r="C324" s="9" t="s">
        <v>373</v>
      </c>
      <c r="F324" s="9">
        <v>1.3552527159999999E-19</v>
      </c>
      <c r="G324" s="9">
        <v>-5.9292306309999999E-21</v>
      </c>
      <c r="H324" s="9">
        <v>6.776263578E-21</v>
      </c>
      <c r="I324" s="9">
        <v>2.5410988420000001E-20</v>
      </c>
      <c r="J324" s="9">
        <v>-2.6258021360000001E-20</v>
      </c>
      <c r="Q324" s="54"/>
      <c r="R324" s="54">
        <v>-6.2680438100000006E-20</v>
      </c>
      <c r="S324" s="54">
        <v>3.3881317889999998E-20</v>
      </c>
      <c r="CK324" t="s">
        <v>360</v>
      </c>
    </row>
    <row r="325" spans="1:89" x14ac:dyDescent="0.2">
      <c r="A325" t="s">
        <v>8754</v>
      </c>
      <c r="B325" t="s">
        <v>55</v>
      </c>
      <c r="C325" s="9" t="s">
        <v>373</v>
      </c>
      <c r="F325" s="9">
        <v>1.3010426069999999E-18</v>
      </c>
      <c r="G325" s="9">
        <v>-8.4703294729999995E-21</v>
      </c>
      <c r="H325" s="9">
        <v>-2.8799120210000002E-20</v>
      </c>
      <c r="I325" s="9">
        <v>-2.286988958E-20</v>
      </c>
      <c r="J325" s="9">
        <v>-3.0493186100000001E-20</v>
      </c>
      <c r="Q325" s="54"/>
      <c r="R325" s="54">
        <v>-4.9127910939999998E-20</v>
      </c>
      <c r="S325" s="54">
        <v>1.3552527159999999E-20</v>
      </c>
    </row>
    <row r="326" spans="1:89" x14ac:dyDescent="0.2">
      <c r="A326" t="s">
        <v>8152</v>
      </c>
      <c r="B326" t="s">
        <v>55</v>
      </c>
      <c r="C326" s="9" t="s">
        <v>373</v>
      </c>
      <c r="F326" s="9">
        <v>-3.1441863000000002E-18</v>
      </c>
      <c r="G326" s="9">
        <v>4.4096535230000001E-18</v>
      </c>
      <c r="H326" s="9">
        <v>9.8255821879999996E-20</v>
      </c>
      <c r="I326" s="9">
        <v>3.472835084E-20</v>
      </c>
      <c r="J326" s="9">
        <v>-7.4538899360000003E-20</v>
      </c>
      <c r="L326" s="54"/>
      <c r="P326" s="54"/>
      <c r="Q326" s="54"/>
      <c r="R326" s="54">
        <v>2.1904272019999999E-18</v>
      </c>
      <c r="S326" s="54">
        <v>1.7787691889999999E-19</v>
      </c>
    </row>
    <row r="327" spans="1:89" x14ac:dyDescent="0.2">
      <c r="A327" t="s">
        <v>8755</v>
      </c>
      <c r="B327" t="s">
        <v>52</v>
      </c>
      <c r="C327" s="9" t="s">
        <v>360</v>
      </c>
      <c r="F327" s="9">
        <v>2.710505431E-20</v>
      </c>
      <c r="G327" s="9">
        <v>-9.5291206569999994E-22</v>
      </c>
      <c r="H327" s="9">
        <v>-1.3764285390000001E-21</v>
      </c>
      <c r="I327" s="9">
        <v>-5.2939559199999997E-22</v>
      </c>
      <c r="J327" s="9">
        <v>-9.5291206569999994E-22</v>
      </c>
      <c r="N327" s="54"/>
      <c r="O327" s="54"/>
      <c r="Q327" s="54"/>
      <c r="R327" s="54">
        <v>-1.7999450130000001E-21</v>
      </c>
      <c r="S327" s="54">
        <v>-2.1175823680000001E-22</v>
      </c>
      <c r="CJ327" t="s">
        <v>366</v>
      </c>
    </row>
    <row r="328" spans="1:89" x14ac:dyDescent="0.2">
      <c r="A328" t="s">
        <v>8756</v>
      </c>
      <c r="B328" t="s">
        <v>52</v>
      </c>
      <c r="C328" s="9" t="s">
        <v>360</v>
      </c>
      <c r="F328" s="9">
        <v>2.2408691280000002E-5</v>
      </c>
      <c r="G328" s="9">
        <v>3.135405553E-7</v>
      </c>
      <c r="H328" s="9">
        <v>3.2579067670000002E-7</v>
      </c>
      <c r="I328" s="9">
        <v>3.3645910820000002E-7</v>
      </c>
      <c r="J328" s="9">
        <v>3.2421817790000001E-7</v>
      </c>
      <c r="P328" s="54"/>
      <c r="Q328" s="54"/>
      <c r="R328" s="54">
        <v>3.4931380690000002E-7</v>
      </c>
      <c r="S328" s="54">
        <v>3.1931979620000002E-7</v>
      </c>
      <c r="CJ328" t="s">
        <v>361</v>
      </c>
    </row>
    <row r="329" spans="1:89" x14ac:dyDescent="0.2">
      <c r="A329" t="s">
        <v>8153</v>
      </c>
      <c r="B329" t="s">
        <v>52</v>
      </c>
      <c r="C329" s="9" t="s">
        <v>360</v>
      </c>
      <c r="F329" s="9">
        <v>1.0164395370000001E-19</v>
      </c>
      <c r="G329" s="9">
        <v>1.270549421E-21</v>
      </c>
      <c r="H329" s="9">
        <v>4.4786867089999997E-20</v>
      </c>
      <c r="I329" s="9">
        <v>-2.1175823680000001E-22</v>
      </c>
      <c r="J329" s="9">
        <v>-1.482307658E-21</v>
      </c>
      <c r="P329" s="54"/>
      <c r="Q329" s="54"/>
      <c r="R329" s="54"/>
      <c r="S329" s="54">
        <v>2.3081647809999999E-20</v>
      </c>
    </row>
    <row r="330" spans="1:89" x14ac:dyDescent="0.2">
      <c r="A330" t="s">
        <v>8757</v>
      </c>
      <c r="B330" t="s">
        <v>52</v>
      </c>
      <c r="C330" s="9" t="s">
        <v>360</v>
      </c>
      <c r="F330" s="9">
        <v>-5.421010862E-20</v>
      </c>
      <c r="H330" s="9">
        <v>-1.0587911839999999E-21</v>
      </c>
      <c r="I330" s="9">
        <v>-1.058791184E-22</v>
      </c>
      <c r="J330" s="9">
        <v>-3.1763735520000001E-22</v>
      </c>
      <c r="N330" s="54"/>
      <c r="O330" s="54"/>
      <c r="P330" s="54"/>
      <c r="Q330" s="54"/>
      <c r="R330" s="54">
        <v>1.058791184E-22</v>
      </c>
      <c r="S330" s="54"/>
    </row>
    <row r="331" spans="1:89" x14ac:dyDescent="0.2">
      <c r="A331" t="s">
        <v>8758</v>
      </c>
      <c r="B331" t="s">
        <v>52</v>
      </c>
      <c r="C331" s="9" t="s">
        <v>360</v>
      </c>
      <c r="F331" s="9">
        <v>9.1657342979999999E-6</v>
      </c>
      <c r="G331" s="9">
        <v>1.3977825150000001E-7</v>
      </c>
      <c r="H331" s="9">
        <v>1.3880556140000001E-7</v>
      </c>
      <c r="I331" s="9">
        <v>1.3988921970000001E-7</v>
      </c>
      <c r="J331" s="9">
        <v>1.397757518E-7</v>
      </c>
      <c r="P331" s="54"/>
      <c r="Q331" s="54"/>
      <c r="R331" s="54">
        <v>1.409807034E-7</v>
      </c>
      <c r="S331" s="54">
        <v>1.4227123790000001E-7</v>
      </c>
    </row>
    <row r="332" spans="1:89" x14ac:dyDescent="0.2">
      <c r="A332" t="s">
        <v>8154</v>
      </c>
      <c r="B332" t="s">
        <v>52</v>
      </c>
      <c r="C332" s="9" t="s">
        <v>360</v>
      </c>
      <c r="F332" s="9">
        <v>2.5606012130000001E-7</v>
      </c>
      <c r="G332" s="9">
        <v>3.494681149E-9</v>
      </c>
      <c r="H332" s="9">
        <v>3.426191094E-9</v>
      </c>
      <c r="I332" s="9">
        <v>3.4177433670000001E-9</v>
      </c>
      <c r="J332" s="9">
        <v>3.2987463500000001E-9</v>
      </c>
      <c r="P332" s="54"/>
      <c r="Q332" s="54"/>
      <c r="R332" s="54">
        <v>3.497369959E-9</v>
      </c>
      <c r="S332" s="54">
        <v>3.1872376689999999E-9</v>
      </c>
    </row>
    <row r="333" spans="1:89" x14ac:dyDescent="0.2">
      <c r="A333" t="s">
        <v>8759</v>
      </c>
      <c r="B333" t="s">
        <v>52</v>
      </c>
      <c r="C333" s="9" t="s">
        <v>360</v>
      </c>
      <c r="H333" s="9">
        <v>-1.058791184E-22</v>
      </c>
      <c r="J333" s="9">
        <v>-3.1763735520000001E-22</v>
      </c>
      <c r="O333" s="54"/>
      <c r="Q333" s="54"/>
      <c r="R333" s="54">
        <v>6.3527471040000002E-22</v>
      </c>
      <c r="S333" s="54">
        <v>1.058791184E-22</v>
      </c>
    </row>
    <row r="334" spans="1:89" x14ac:dyDescent="0.2">
      <c r="A334" t="s">
        <v>8760</v>
      </c>
      <c r="B334" t="s">
        <v>52</v>
      </c>
      <c r="C334" s="9" t="s">
        <v>360</v>
      </c>
      <c r="F334" s="9">
        <v>4.2840833579999996E-3</v>
      </c>
      <c r="G334" s="9">
        <v>2.223272733E-7</v>
      </c>
      <c r="H334" s="9">
        <v>2.124020176E-7</v>
      </c>
      <c r="I334" s="9">
        <v>2.162041637E-7</v>
      </c>
      <c r="J334" s="9">
        <v>2.166894641E-7</v>
      </c>
      <c r="P334" s="54"/>
      <c r="Q334" s="54"/>
      <c r="R334" s="54">
        <v>2.193875449E-7</v>
      </c>
      <c r="S334" s="54">
        <v>2.1809071460000001E-7</v>
      </c>
    </row>
    <row r="335" spans="1:89" x14ac:dyDescent="0.2">
      <c r="A335" t="s">
        <v>8155</v>
      </c>
      <c r="B335" t="s">
        <v>52</v>
      </c>
      <c r="C335" s="9" t="s">
        <v>360</v>
      </c>
      <c r="F335" s="9">
        <v>6.0657343810000004E-3</v>
      </c>
      <c r="G335" s="9">
        <v>6.4393467000000003E-9</v>
      </c>
      <c r="H335" s="9">
        <v>6.1536402189999999E-9</v>
      </c>
      <c r="I335" s="9">
        <v>6.1430814710000001E-9</v>
      </c>
      <c r="J335" s="9">
        <v>5.7658668039999996E-9</v>
      </c>
      <c r="L335" s="54"/>
      <c r="P335" s="54"/>
      <c r="Q335" s="54"/>
      <c r="R335" s="54">
        <v>6.3156054010000002E-9</v>
      </c>
      <c r="S335" s="54">
        <v>5.5314983479999998E-9</v>
      </c>
      <c r="CA335" t="s">
        <v>363</v>
      </c>
    </row>
    <row r="336" spans="1:89" x14ac:dyDescent="0.2">
      <c r="A336" t="s">
        <v>8761</v>
      </c>
      <c r="B336" t="s">
        <v>52</v>
      </c>
      <c r="C336" s="9" t="s">
        <v>360</v>
      </c>
      <c r="F336" s="9">
        <v>-3.3881317889999998E-20</v>
      </c>
      <c r="G336" s="9">
        <v>8.4703294729999999E-22</v>
      </c>
      <c r="H336" s="9">
        <v>7.4115382879999997E-22</v>
      </c>
      <c r="I336" s="9">
        <v>5.2939559199999997E-22</v>
      </c>
      <c r="J336" s="9">
        <v>-4.2351647360000001E-22</v>
      </c>
      <c r="P336" s="54"/>
      <c r="Q336" s="54"/>
      <c r="R336" s="54">
        <v>5.2939559199999997E-22</v>
      </c>
      <c r="S336" s="54"/>
      <c r="CA336" t="s">
        <v>363</v>
      </c>
    </row>
    <row r="337" spans="1:90" x14ac:dyDescent="0.2">
      <c r="A337" t="s">
        <v>8762</v>
      </c>
      <c r="B337" t="s">
        <v>52</v>
      </c>
      <c r="C337" s="9" t="s">
        <v>360</v>
      </c>
      <c r="F337" s="9">
        <v>6.653729705E-6</v>
      </c>
      <c r="G337" s="9">
        <v>1.002021508E-7</v>
      </c>
      <c r="H337" s="9">
        <v>9.8561187079999994E-8</v>
      </c>
      <c r="I337" s="9">
        <v>9.9572910749999995E-8</v>
      </c>
      <c r="J337" s="9">
        <v>9.880892635E-8</v>
      </c>
      <c r="L337" s="54"/>
      <c r="P337" s="54"/>
      <c r="Q337" s="54"/>
      <c r="R337" s="54">
        <v>9.9845084669999996E-8</v>
      </c>
      <c r="S337" s="54">
        <v>9.8943602940000003E-8</v>
      </c>
      <c r="CA337" t="s">
        <v>363</v>
      </c>
    </row>
    <row r="338" spans="1:90" x14ac:dyDescent="0.2">
      <c r="A338" t="s">
        <v>8156</v>
      </c>
      <c r="B338" t="s">
        <v>52</v>
      </c>
      <c r="C338" s="9" t="s">
        <v>360</v>
      </c>
      <c r="F338" s="9">
        <v>9.2079886310000001E-7</v>
      </c>
      <c r="G338" s="9">
        <v>1.2130970539999999E-8</v>
      </c>
      <c r="H338" s="9">
        <v>1.186361199E-8</v>
      </c>
      <c r="I338" s="9">
        <v>1.187104716E-8</v>
      </c>
      <c r="J338" s="9">
        <v>1.136542324E-8</v>
      </c>
      <c r="P338" s="54"/>
      <c r="Q338" s="54"/>
      <c r="R338" s="54">
        <v>1.217502578E-8</v>
      </c>
      <c r="S338" s="54">
        <v>1.0934753710000001E-8</v>
      </c>
      <c r="CL338" t="s">
        <v>363</v>
      </c>
    </row>
    <row r="339" spans="1:90" x14ac:dyDescent="0.2">
      <c r="A339" t="s">
        <v>8698</v>
      </c>
      <c r="B339" t="s">
        <v>52</v>
      </c>
      <c r="C339" s="9" t="s">
        <v>360</v>
      </c>
      <c r="F339" s="9">
        <v>2.9221070010000002E-13</v>
      </c>
      <c r="G339" s="9">
        <v>4.2351647360000001E-22</v>
      </c>
      <c r="H339" s="9">
        <v>1.905824131E-21</v>
      </c>
      <c r="J339" s="9">
        <v>-6.3527471040000002E-22</v>
      </c>
      <c r="O339" s="54"/>
      <c r="R339" s="54"/>
      <c r="S339" s="54"/>
    </row>
    <row r="340" spans="1:90" x14ac:dyDescent="0.2">
      <c r="A340" t="s">
        <v>8699</v>
      </c>
      <c r="B340" t="s">
        <v>52</v>
      </c>
      <c r="C340" s="9" t="s">
        <v>360</v>
      </c>
      <c r="F340" s="9">
        <v>1.253700619</v>
      </c>
      <c r="G340" s="9">
        <v>2.551534698E-7</v>
      </c>
      <c r="H340" s="9">
        <v>2.2158889430000001E-7</v>
      </c>
      <c r="I340" s="9">
        <v>2.3145533089999999E-7</v>
      </c>
      <c r="J340" s="9">
        <v>2.2594345290000001E-7</v>
      </c>
      <c r="O340" s="54"/>
      <c r="P340" s="54"/>
      <c r="Q340" s="54"/>
      <c r="R340" s="54">
        <v>2.3088761160000001E-7</v>
      </c>
      <c r="S340" s="54">
        <v>2.1323047990000001E-7</v>
      </c>
    </row>
    <row r="341" spans="1:90" x14ac:dyDescent="0.2">
      <c r="A341" t="s">
        <v>8157</v>
      </c>
      <c r="B341" t="s">
        <v>52</v>
      </c>
      <c r="C341" s="9" t="s">
        <v>360</v>
      </c>
      <c r="F341" s="9">
        <v>0.17090367209999999</v>
      </c>
      <c r="G341" s="9">
        <v>1.6766188749999999E-8</v>
      </c>
      <c r="H341" s="9">
        <v>1.525707507E-8</v>
      </c>
      <c r="I341" s="9">
        <v>1.534148604E-8</v>
      </c>
      <c r="J341" s="9">
        <v>1.342587666E-8</v>
      </c>
      <c r="O341" s="54"/>
      <c r="P341" s="54"/>
      <c r="Q341" s="54"/>
      <c r="R341" s="54">
        <v>1.5950266810000001E-8</v>
      </c>
      <c r="S341" s="54">
        <v>1.225971309E-8</v>
      </c>
      <c r="CA341" t="s">
        <v>363</v>
      </c>
    </row>
    <row r="342" spans="1:90" x14ac:dyDescent="0.2">
      <c r="A342" t="s">
        <v>8763</v>
      </c>
      <c r="B342" t="s">
        <v>52</v>
      </c>
      <c r="C342" s="9" t="s">
        <v>360</v>
      </c>
      <c r="F342" s="9">
        <v>-2.371692252E-20</v>
      </c>
      <c r="G342" s="9">
        <v>-5.2939559200000001E-23</v>
      </c>
      <c r="H342" s="9">
        <v>-4.2351647360000001E-22</v>
      </c>
      <c r="I342" s="9">
        <v>5.8233515120000004E-22</v>
      </c>
      <c r="J342" s="9">
        <v>-1.429368098E-21</v>
      </c>
      <c r="Q342" s="54"/>
      <c r="R342" s="54">
        <v>4.2351647360000001E-22</v>
      </c>
      <c r="S342" s="54">
        <v>-5.8233515120000004E-22</v>
      </c>
      <c r="CA342" t="s">
        <v>363</v>
      </c>
    </row>
    <row r="343" spans="1:90" x14ac:dyDescent="0.2">
      <c r="A343" t="s">
        <v>8764</v>
      </c>
      <c r="B343" t="s">
        <v>52</v>
      </c>
      <c r="C343" s="9" t="s">
        <v>360</v>
      </c>
      <c r="F343" s="9">
        <v>6.5972684599999999E-6</v>
      </c>
      <c r="G343" s="9">
        <v>1.333798667E-7</v>
      </c>
      <c r="H343" s="9">
        <v>1.3435476159999999E-7</v>
      </c>
      <c r="I343" s="9">
        <v>1.346376526E-7</v>
      </c>
      <c r="J343" s="9">
        <v>1.365956751E-7</v>
      </c>
      <c r="Q343" s="54"/>
      <c r="R343" s="54">
        <v>1.3732651009999999E-7</v>
      </c>
      <c r="S343" s="54">
        <v>1.420213435E-7</v>
      </c>
      <c r="BZ343" t="s">
        <v>363</v>
      </c>
    </row>
    <row r="344" spans="1:90" x14ac:dyDescent="0.2">
      <c r="A344" t="s">
        <v>8146</v>
      </c>
      <c r="B344" t="s">
        <v>52</v>
      </c>
      <c r="C344" s="9" t="s">
        <v>360</v>
      </c>
      <c r="F344" s="9">
        <v>9.1479558300000002E-20</v>
      </c>
      <c r="G344" s="9">
        <v>-1.3234889799999999E-21</v>
      </c>
      <c r="H344" s="9">
        <v>-4.7645603279999999E-22</v>
      </c>
      <c r="J344" s="9">
        <v>-4.7645603279999999E-22</v>
      </c>
      <c r="P344" s="54"/>
      <c r="Q344" s="54"/>
      <c r="R344" s="54">
        <v>5.2939559200000001E-23</v>
      </c>
      <c r="S344" s="54">
        <v>2.435219723E-21</v>
      </c>
    </row>
    <row r="345" spans="1:90" x14ac:dyDescent="0.2">
      <c r="A345" t="s">
        <v>8765</v>
      </c>
      <c r="B345" t="s">
        <v>52</v>
      </c>
      <c r="C345" s="9" t="s">
        <v>360</v>
      </c>
      <c r="F345" s="9">
        <v>3.0493186100000001E-20</v>
      </c>
      <c r="G345" s="9">
        <v>4.2351647360000001E-22</v>
      </c>
      <c r="H345" s="9">
        <v>2.6469779599999998E-22</v>
      </c>
      <c r="I345" s="9">
        <v>-5.2939559200000001E-23</v>
      </c>
      <c r="J345" s="9">
        <v>-1.058791184E-22</v>
      </c>
      <c r="Q345" s="54"/>
      <c r="R345" s="54">
        <v>-1.058791184E-22</v>
      </c>
      <c r="S345" s="54">
        <v>2.1175823680000001E-22</v>
      </c>
    </row>
    <row r="346" spans="1:90" x14ac:dyDescent="0.2">
      <c r="A346" t="s">
        <v>8766</v>
      </c>
      <c r="B346" t="s">
        <v>52</v>
      </c>
      <c r="C346" s="9" t="s">
        <v>360</v>
      </c>
      <c r="F346" s="9">
        <v>5.9492382420000002E-6</v>
      </c>
      <c r="G346" s="9">
        <v>1.16999452E-7</v>
      </c>
      <c r="H346" s="9">
        <v>1.161539263E-7</v>
      </c>
      <c r="I346" s="9">
        <v>1.174959377E-7</v>
      </c>
      <c r="J346" s="9">
        <v>1.178480141E-7</v>
      </c>
      <c r="P346" s="54"/>
      <c r="Q346" s="54"/>
      <c r="R346" s="54">
        <v>1.1847124900000001E-7</v>
      </c>
      <c r="S346" s="54">
        <v>1.185700404E-7</v>
      </c>
    </row>
    <row r="347" spans="1:90" x14ac:dyDescent="0.2">
      <c r="A347" t="s">
        <v>8158</v>
      </c>
      <c r="B347" t="s">
        <v>52</v>
      </c>
      <c r="C347" s="9" t="s">
        <v>360</v>
      </c>
      <c r="F347" s="9">
        <v>4.4045713260000002E-20</v>
      </c>
      <c r="H347" s="9">
        <v>-1.058791184E-22</v>
      </c>
      <c r="I347" s="9">
        <v>-1.588186776E-22</v>
      </c>
      <c r="J347" s="9">
        <v>-3.7057691439999999E-22</v>
      </c>
      <c r="P347" s="54"/>
      <c r="Q347" s="54"/>
      <c r="R347" s="54">
        <v>-2.6469779599999998E-22</v>
      </c>
      <c r="S347" s="54">
        <v>1.7999450130000001E-21</v>
      </c>
    </row>
    <row r="348" spans="1:90" x14ac:dyDescent="0.2">
      <c r="A348" t="s">
        <v>8573</v>
      </c>
      <c r="B348" t="s">
        <v>52</v>
      </c>
      <c r="C348" s="9" t="s">
        <v>373</v>
      </c>
      <c r="F348" s="9">
        <v>2.2324351130000001E-4</v>
      </c>
      <c r="J348" s="9">
        <v>0.2369649234</v>
      </c>
      <c r="Q348" s="54"/>
      <c r="R348" s="54"/>
      <c r="S348" s="54"/>
    </row>
    <row r="349" spans="1:90" x14ac:dyDescent="0.2">
      <c r="A349" t="s">
        <v>8573</v>
      </c>
      <c r="B349" t="s">
        <v>55</v>
      </c>
      <c r="C349" s="9" t="s">
        <v>373</v>
      </c>
      <c r="F349" s="9">
        <v>3.4694469519999998E-18</v>
      </c>
      <c r="J349" s="9">
        <v>-2.2226678279999999E-9</v>
      </c>
      <c r="Q349" s="54"/>
      <c r="R349" s="54"/>
      <c r="S349" s="54"/>
    </row>
    <row r="350" spans="1:90" x14ac:dyDescent="0.2">
      <c r="A350" t="s">
        <v>8574</v>
      </c>
      <c r="B350" t="s">
        <v>55</v>
      </c>
      <c r="C350" s="9" t="s">
        <v>373</v>
      </c>
      <c r="F350" s="9">
        <v>-1.7347234759999999E-18</v>
      </c>
      <c r="J350" s="9">
        <v>8.89852636E-11</v>
      </c>
      <c r="Q350" s="54"/>
      <c r="R350" s="54"/>
      <c r="S350" s="54"/>
      <c r="CJ350" t="s">
        <v>368</v>
      </c>
    </row>
    <row r="351" spans="1:90" x14ac:dyDescent="0.2">
      <c r="A351" t="s">
        <v>8159</v>
      </c>
      <c r="B351" t="s">
        <v>55</v>
      </c>
      <c r="C351" s="9" t="s">
        <v>373</v>
      </c>
      <c r="F351" s="9">
        <v>-4.3368086900000002E-17</v>
      </c>
      <c r="J351" s="9">
        <v>-2.4242750029999999E-9</v>
      </c>
      <c r="Q351" s="54"/>
      <c r="R351" s="54"/>
      <c r="S351" s="54"/>
      <c r="BS351" t="s">
        <v>362</v>
      </c>
      <c r="CJ351" t="s">
        <v>362</v>
      </c>
    </row>
    <row r="352" spans="1:90" x14ac:dyDescent="0.2">
      <c r="A352" t="s">
        <v>9180</v>
      </c>
      <c r="B352" t="s">
        <v>9274</v>
      </c>
      <c r="C352" s="9" t="s">
        <v>357</v>
      </c>
      <c r="P352" s="54"/>
      <c r="Q352" s="54"/>
      <c r="R352" s="54"/>
      <c r="S352" s="54"/>
      <c r="BS352" t="s">
        <v>366</v>
      </c>
      <c r="CJ352" t="s">
        <v>366</v>
      </c>
    </row>
    <row r="353" spans="1:92" x14ac:dyDescent="0.2">
      <c r="A353" t="s">
        <v>9180</v>
      </c>
      <c r="B353" t="s">
        <v>8270</v>
      </c>
      <c r="C353" s="9" t="s">
        <v>357</v>
      </c>
      <c r="Q353" s="54"/>
      <c r="R353" s="54"/>
      <c r="S353" s="54"/>
      <c r="CJ353" t="s">
        <v>361</v>
      </c>
    </row>
    <row r="354" spans="1:92" x14ac:dyDescent="0.2">
      <c r="A354" t="s">
        <v>9180</v>
      </c>
      <c r="B354" t="s">
        <v>480</v>
      </c>
      <c r="C354" s="9" t="s">
        <v>357</v>
      </c>
      <c r="P354" s="54"/>
      <c r="Q354" s="54"/>
      <c r="R354" s="54"/>
      <c r="S354" s="54"/>
      <c r="BS354" t="s">
        <v>374</v>
      </c>
      <c r="CJ354" t="s">
        <v>374</v>
      </c>
    </row>
    <row r="355" spans="1:92" x14ac:dyDescent="0.2">
      <c r="A355" t="s">
        <v>9180</v>
      </c>
      <c r="B355" t="s">
        <v>55</v>
      </c>
      <c r="C355" s="9" t="s">
        <v>357</v>
      </c>
      <c r="P355" s="54"/>
      <c r="Q355" s="54"/>
      <c r="R355" s="54"/>
      <c r="S355" s="54"/>
      <c r="BS355" t="s">
        <v>359</v>
      </c>
      <c r="CJ355" t="s">
        <v>359</v>
      </c>
    </row>
    <row r="356" spans="1:92" x14ac:dyDescent="0.2">
      <c r="A356" t="s">
        <v>8767</v>
      </c>
      <c r="B356" t="s">
        <v>55</v>
      </c>
      <c r="C356" s="9" t="s">
        <v>373</v>
      </c>
      <c r="F356" s="9">
        <v>2.6099954430000002E-4</v>
      </c>
      <c r="G356" s="9">
        <v>-1.2869913469999999E-14</v>
      </c>
      <c r="H356" s="9">
        <v>-5.1545716200000001E-9</v>
      </c>
      <c r="I356" s="9">
        <v>-1.652352337E-7</v>
      </c>
      <c r="J356" s="9">
        <v>2.9394297449999999E-7</v>
      </c>
      <c r="P356" s="54"/>
      <c r="Q356" s="54"/>
      <c r="R356" s="54">
        <v>2.57495426E-6</v>
      </c>
      <c r="S356" s="54">
        <v>1.8208947869999999E-9</v>
      </c>
      <c r="CJ356" t="s">
        <v>357</v>
      </c>
    </row>
    <row r="357" spans="1:92" x14ac:dyDescent="0.2">
      <c r="A357" t="s">
        <v>8768</v>
      </c>
      <c r="B357" t="s">
        <v>52</v>
      </c>
      <c r="C357" s="9" t="s">
        <v>363</v>
      </c>
      <c r="F357" s="9">
        <v>1.359043073E-3</v>
      </c>
      <c r="G357" s="9">
        <v>3.746111888E-4</v>
      </c>
      <c r="H357" s="9">
        <v>1.925817057E-4</v>
      </c>
      <c r="I357" s="9">
        <v>2.1564636729999999E-4</v>
      </c>
      <c r="J357" s="9">
        <v>1.3120761429999999E-4</v>
      </c>
      <c r="Q357" s="54"/>
      <c r="R357" s="54">
        <v>2.8035982729999998E-4</v>
      </c>
      <c r="S357" s="54">
        <v>2.9165053129999999E-5</v>
      </c>
      <c r="CJ357" t="s">
        <v>357</v>
      </c>
    </row>
    <row r="358" spans="1:92" x14ac:dyDescent="0.2">
      <c r="A358" t="s">
        <v>8768</v>
      </c>
      <c r="B358" t="s">
        <v>55</v>
      </c>
      <c r="C358" s="9" t="s">
        <v>363</v>
      </c>
      <c r="F358" s="9">
        <v>-3.1225022569999998E-17</v>
      </c>
      <c r="G358" s="9">
        <v>1.2663481369999999E-16</v>
      </c>
      <c r="H358" s="9">
        <v>-1.026088936E-15</v>
      </c>
      <c r="I358" s="9">
        <v>2.7625471350000001E-16</v>
      </c>
      <c r="J358" s="9">
        <v>-4.7704895590000001E-17</v>
      </c>
      <c r="Q358" s="54"/>
      <c r="R358" s="54">
        <v>-6.8521577299999998E-17</v>
      </c>
      <c r="S358" s="54">
        <v>-1.1384122809999999E-18</v>
      </c>
      <c r="CJ358" t="s">
        <v>356</v>
      </c>
    </row>
    <row r="359" spans="1:92" x14ac:dyDescent="0.2">
      <c r="A359" t="s">
        <v>8575</v>
      </c>
      <c r="B359" t="s">
        <v>55</v>
      </c>
      <c r="C359" s="9" t="s">
        <v>373</v>
      </c>
      <c r="F359" s="9">
        <v>0.61607693819999998</v>
      </c>
      <c r="G359" s="9">
        <v>2.2522803519999999E-6</v>
      </c>
      <c r="H359" s="9">
        <v>1.2396584730000001E-3</v>
      </c>
      <c r="I359" s="9">
        <v>3.5790375360000001E-2</v>
      </c>
      <c r="J359" s="9">
        <v>2.0892763789999999E-7</v>
      </c>
      <c r="L359" s="54">
        <v>1.427136551E-4</v>
      </c>
      <c r="M359" s="54">
        <v>2.2399640520000001E-4</v>
      </c>
      <c r="N359" s="54">
        <v>3.0805844059999997E-8</v>
      </c>
      <c r="O359" s="54">
        <v>3.04032764E-8</v>
      </c>
      <c r="P359" s="54">
        <v>3.6380190830000001E-8</v>
      </c>
      <c r="Q359" s="54">
        <v>2.3591487750000001E-4</v>
      </c>
      <c r="R359" s="54">
        <v>7.0271610070000003E-4</v>
      </c>
      <c r="S359" s="54">
        <v>3.9535265940000001E-4</v>
      </c>
      <c r="CJ359" t="s">
        <v>368</v>
      </c>
    </row>
    <row r="360" spans="1:92" x14ac:dyDescent="0.2">
      <c r="A360" t="s">
        <v>9181</v>
      </c>
      <c r="B360" t="s">
        <v>54</v>
      </c>
      <c r="C360" s="9" t="s">
        <v>373</v>
      </c>
      <c r="Q360" s="54"/>
      <c r="R360" s="54"/>
      <c r="CJ360" t="s">
        <v>368</v>
      </c>
    </row>
    <row r="361" spans="1:92" x14ac:dyDescent="0.2">
      <c r="A361" t="s">
        <v>9181</v>
      </c>
      <c r="B361" t="s">
        <v>55</v>
      </c>
      <c r="C361" s="9" t="s">
        <v>373</v>
      </c>
      <c r="Q361" s="54"/>
      <c r="R361" s="54"/>
    </row>
    <row r="362" spans="1:92" x14ac:dyDescent="0.2">
      <c r="A362" t="s">
        <v>9181</v>
      </c>
      <c r="B362" t="s">
        <v>8204</v>
      </c>
      <c r="C362" s="9" t="s">
        <v>373</v>
      </c>
      <c r="Q362" s="54"/>
      <c r="R362" s="54"/>
    </row>
    <row r="363" spans="1:92" x14ac:dyDescent="0.2">
      <c r="A363" t="s">
        <v>8616</v>
      </c>
      <c r="B363" t="s">
        <v>55</v>
      </c>
      <c r="C363" s="9" t="s">
        <v>373</v>
      </c>
      <c r="F363" s="9">
        <v>1.3877787809999999E-17</v>
      </c>
      <c r="G363" s="9">
        <v>-4.5111483989999999E-15</v>
      </c>
      <c r="H363" s="9">
        <v>9.1289822920000001E-16</v>
      </c>
      <c r="I363" s="9">
        <v>-1.0599160440000001E-15</v>
      </c>
      <c r="J363" s="9">
        <v>-3.4824573780000002E-16</v>
      </c>
      <c r="Q363" s="54"/>
      <c r="R363" s="54">
        <v>-3.8684333509999998E-16</v>
      </c>
      <c r="S363" s="54">
        <v>2.1629833339999999E-17</v>
      </c>
    </row>
    <row r="364" spans="1:92" x14ac:dyDescent="0.2">
      <c r="A364" t="s">
        <v>8769</v>
      </c>
      <c r="B364" t="s">
        <v>55</v>
      </c>
      <c r="C364" s="9" t="s">
        <v>373</v>
      </c>
      <c r="F364" s="9">
        <v>2.7755575619999998E-17</v>
      </c>
      <c r="G364" s="9">
        <v>-1.7069679E-15</v>
      </c>
      <c r="H364" s="9">
        <v>4.3368086900000002E-17</v>
      </c>
      <c r="I364" s="9">
        <v>-6.1244412320000002E-15</v>
      </c>
      <c r="J364" s="9">
        <v>-7.7628875549999995E-17</v>
      </c>
      <c r="Q364" s="54"/>
      <c r="R364" s="54">
        <v>1.291501628E-14</v>
      </c>
      <c r="S364" s="54">
        <v>-2.1684043449999999E-19</v>
      </c>
    </row>
    <row r="365" spans="1:92" x14ac:dyDescent="0.2">
      <c r="A365" t="s">
        <v>8451</v>
      </c>
      <c r="B365" t="s">
        <v>8295</v>
      </c>
      <c r="C365" s="9" t="s">
        <v>363</v>
      </c>
      <c r="D365" s="9" t="s">
        <v>8450</v>
      </c>
      <c r="F365" s="9">
        <v>84.214793200000003</v>
      </c>
      <c r="G365" s="9">
        <v>31.729301289999999</v>
      </c>
      <c r="H365" s="9">
        <v>15.4606356</v>
      </c>
      <c r="I365" s="9">
        <v>17.49700404</v>
      </c>
      <c r="J365" s="9">
        <v>10.1049978</v>
      </c>
      <c r="Q365" s="54"/>
      <c r="R365" s="54">
        <v>23.25764817</v>
      </c>
      <c r="S365">
        <v>1.161624926</v>
      </c>
    </row>
    <row r="366" spans="1:92" x14ac:dyDescent="0.2">
      <c r="A366" t="s">
        <v>8451</v>
      </c>
      <c r="B366" t="s">
        <v>8296</v>
      </c>
      <c r="C366" s="9" t="s">
        <v>363</v>
      </c>
      <c r="D366" s="9" t="s">
        <v>8450</v>
      </c>
      <c r="F366" s="9">
        <v>2.2751627399999998E-2</v>
      </c>
      <c r="G366" s="9">
        <v>1.575552442</v>
      </c>
      <c r="H366" s="9">
        <v>1.28745796</v>
      </c>
      <c r="I366" s="9">
        <v>1.337813358</v>
      </c>
      <c r="J366" s="9">
        <v>1.118234087</v>
      </c>
      <c r="Q366" s="54"/>
      <c r="R366" s="54">
        <v>1.4531813220000001</v>
      </c>
      <c r="S366">
        <v>0.45879692370000003</v>
      </c>
    </row>
    <row r="367" spans="1:92" x14ac:dyDescent="0.2">
      <c r="A367" t="s">
        <v>8451</v>
      </c>
      <c r="B367" t="s">
        <v>8294</v>
      </c>
      <c r="C367" s="9" t="s">
        <v>363</v>
      </c>
      <c r="D367" s="9" t="s">
        <v>8450</v>
      </c>
      <c r="F367" s="9">
        <v>2.1035331190000001E-4</v>
      </c>
      <c r="G367" s="9">
        <v>0.27304420219999997</v>
      </c>
      <c r="H367" s="9">
        <v>0.20468808820000001</v>
      </c>
      <c r="I367" s="9">
        <v>0.21563603170000001</v>
      </c>
      <c r="J367" s="9">
        <v>0.16954110459999999</v>
      </c>
      <c r="O367" s="54"/>
      <c r="P367" s="54"/>
      <c r="Q367" s="54"/>
      <c r="R367" s="54">
        <v>0.2422720864</v>
      </c>
      <c r="S367" s="54">
        <v>4.9368106549999999E-2</v>
      </c>
      <c r="CJ367" t="s">
        <v>374</v>
      </c>
    </row>
    <row r="368" spans="1:92" x14ac:dyDescent="0.2">
      <c r="A368" t="s">
        <v>8451</v>
      </c>
      <c r="B368" t="s">
        <v>8290</v>
      </c>
      <c r="C368" s="9" t="s">
        <v>363</v>
      </c>
      <c r="D368" s="9" t="s">
        <v>8450</v>
      </c>
      <c r="F368" s="9">
        <v>4.4468463460000001</v>
      </c>
      <c r="G368" s="9">
        <v>3.0637754199999998</v>
      </c>
      <c r="H368" s="9">
        <v>1.580617374</v>
      </c>
      <c r="I368" s="9">
        <v>1.7686169140000001</v>
      </c>
      <c r="J368" s="9">
        <v>1.0801001290000001</v>
      </c>
      <c r="O368" s="54"/>
      <c r="P368" s="54"/>
      <c r="Q368" s="54"/>
      <c r="R368" s="54">
        <v>2.2960300930000002</v>
      </c>
      <c r="S368" s="54">
        <v>0.18148370990000001</v>
      </c>
      <c r="CN368" t="s">
        <v>361</v>
      </c>
    </row>
    <row r="369" spans="1:90" x14ac:dyDescent="0.2">
      <c r="A369" t="s">
        <v>8451</v>
      </c>
      <c r="B369" t="s">
        <v>8299</v>
      </c>
      <c r="C369" s="9" t="s">
        <v>363</v>
      </c>
      <c r="D369" s="9" t="s">
        <v>8450</v>
      </c>
      <c r="F369" s="9">
        <v>2.3988469580000001E-2</v>
      </c>
      <c r="G369" s="9">
        <v>0.1237948673</v>
      </c>
      <c r="H369" s="9">
        <v>5.790654386E-2</v>
      </c>
      <c r="I369" s="9">
        <v>6.5767966849999998E-2</v>
      </c>
      <c r="J369" s="9">
        <v>3.7830225379999999E-2</v>
      </c>
      <c r="N369" s="54"/>
      <c r="O369" s="54"/>
      <c r="P369" s="54"/>
      <c r="Q369" s="54"/>
      <c r="R369" s="54">
        <v>8.8610923679999995E-2</v>
      </c>
      <c r="S369" s="54">
        <v>5.3756651420000003E-3</v>
      </c>
      <c r="CJ369" t="s">
        <v>367</v>
      </c>
    </row>
    <row r="370" spans="1:90" x14ac:dyDescent="0.2">
      <c r="A370" t="s">
        <v>8451</v>
      </c>
      <c r="B370" t="s">
        <v>8288</v>
      </c>
      <c r="C370" s="9" t="s">
        <v>363</v>
      </c>
      <c r="D370" s="9" t="s">
        <v>8450</v>
      </c>
      <c r="F370" s="9">
        <v>3.7582459799999999</v>
      </c>
      <c r="G370" s="9">
        <v>2.1760633149999999</v>
      </c>
      <c r="H370" s="9">
        <v>1.029158982</v>
      </c>
      <c r="I370" s="9">
        <v>1.171503161</v>
      </c>
      <c r="J370" s="9">
        <v>0.65828816580000005</v>
      </c>
      <c r="M370" s="54"/>
      <c r="N370" s="54"/>
      <c r="O370" s="54"/>
      <c r="P370" s="54"/>
      <c r="Q370" s="54"/>
      <c r="R370" s="54">
        <v>1.576317891</v>
      </c>
      <c r="S370" s="54">
        <v>7.1339263589999993E-2</v>
      </c>
    </row>
    <row r="371" spans="1:90" x14ac:dyDescent="0.2">
      <c r="A371" t="s">
        <v>8451</v>
      </c>
      <c r="B371" t="s">
        <v>8268</v>
      </c>
      <c r="C371" s="9" t="s">
        <v>363</v>
      </c>
      <c r="D371" s="9" t="s">
        <v>8450</v>
      </c>
      <c r="F371" s="9">
        <v>0.50228760809999995</v>
      </c>
      <c r="G371" s="9">
        <v>7.9751054550000006E-2</v>
      </c>
      <c r="H371" s="9">
        <v>4.5633410870000002E-2</v>
      </c>
      <c r="I371" s="9">
        <v>5.042095387E-2</v>
      </c>
      <c r="J371" s="9">
        <v>3.212190325E-2</v>
      </c>
      <c r="M371" s="54"/>
      <c r="N371" s="54"/>
      <c r="O371" s="54"/>
      <c r="P371" s="54"/>
      <c r="Q371" s="54"/>
      <c r="R371" s="54">
        <v>6.3114062999999998E-2</v>
      </c>
      <c r="S371" s="54">
        <v>5.2383879380000003E-3</v>
      </c>
      <c r="CJ371" t="s">
        <v>357</v>
      </c>
    </row>
    <row r="372" spans="1:90" x14ac:dyDescent="0.2">
      <c r="A372" t="s">
        <v>8451</v>
      </c>
      <c r="B372" t="s">
        <v>8271</v>
      </c>
      <c r="C372" s="9" t="s">
        <v>363</v>
      </c>
      <c r="D372" s="9" t="s">
        <v>8450</v>
      </c>
      <c r="F372" s="9">
        <v>2.1527347669999999E-2</v>
      </c>
      <c r="G372" s="9">
        <v>1.455758594</v>
      </c>
      <c r="H372" s="9">
        <v>1.18508361</v>
      </c>
      <c r="I372" s="9">
        <v>1.2313422060000001</v>
      </c>
      <c r="J372" s="9">
        <v>1.031237264</v>
      </c>
      <c r="O372" s="54"/>
      <c r="P372" s="54"/>
      <c r="Q372" s="54"/>
      <c r="R372" s="54">
        <v>1.339190763</v>
      </c>
      <c r="S372">
        <v>0.43863382550000002</v>
      </c>
      <c r="CL372" t="s">
        <v>363</v>
      </c>
    </row>
    <row r="373" spans="1:90" x14ac:dyDescent="0.2">
      <c r="A373" t="s">
        <v>8451</v>
      </c>
      <c r="B373" t="s">
        <v>8276</v>
      </c>
      <c r="C373" s="9" t="s">
        <v>363</v>
      </c>
      <c r="D373" s="9" t="s">
        <v>8450</v>
      </c>
      <c r="F373" s="9">
        <v>2.3982475640000001E-4</v>
      </c>
      <c r="G373" s="9">
        <v>9.4696377949999994E-2</v>
      </c>
      <c r="H373" s="9">
        <v>7.8514371870000002E-2</v>
      </c>
      <c r="I373" s="9">
        <v>8.1315267529999999E-2</v>
      </c>
      <c r="J373" s="9">
        <v>6.8960692350000005E-2</v>
      </c>
      <c r="O373" s="54"/>
      <c r="P373" s="54"/>
      <c r="Q373" s="54"/>
      <c r="R373" s="54">
        <v>8.7767226990000002E-2</v>
      </c>
      <c r="S373" s="54">
        <v>2.9975722270000001E-2</v>
      </c>
    </row>
    <row r="374" spans="1:90" x14ac:dyDescent="0.2">
      <c r="A374" t="s">
        <v>8451</v>
      </c>
      <c r="B374" t="s">
        <v>8300</v>
      </c>
      <c r="C374" s="9" t="s">
        <v>363</v>
      </c>
      <c r="D374" s="9" t="s">
        <v>8450</v>
      </c>
      <c r="F374" s="9">
        <v>2.4041011120000001E-2</v>
      </c>
      <c r="G374" s="9">
        <v>4.3395006969999999E-3</v>
      </c>
      <c r="H374" s="9">
        <v>3.7092378700000002E-3</v>
      </c>
      <c r="I374" s="9">
        <v>3.8165421499999999E-3</v>
      </c>
      <c r="J374" s="9">
        <v>3.3356337870000001E-3</v>
      </c>
      <c r="O374" s="54"/>
      <c r="P374" s="54"/>
      <c r="Q374" s="54"/>
      <c r="R374" s="54">
        <v>4.0668674409999996E-3</v>
      </c>
      <c r="S374">
        <v>1.700188171E-3</v>
      </c>
    </row>
    <row r="375" spans="1:90" x14ac:dyDescent="0.2">
      <c r="A375" t="s">
        <v>8452</v>
      </c>
      <c r="B375" t="s">
        <v>8295</v>
      </c>
      <c r="C375" s="9" t="s">
        <v>363</v>
      </c>
      <c r="D375" s="9" t="s">
        <v>8450</v>
      </c>
      <c r="F375" s="9">
        <v>9.1324035940000001E-6</v>
      </c>
      <c r="G375" s="9">
        <v>4.9098219769999999E-5</v>
      </c>
      <c r="H375" s="9">
        <v>6.3140193749999993E-5</v>
      </c>
      <c r="I375" s="9">
        <v>6.8604920439999998E-5</v>
      </c>
      <c r="J375" s="9">
        <v>0.23828228570000001</v>
      </c>
      <c r="P375" s="54"/>
      <c r="Q375" s="54"/>
      <c r="R375" s="54">
        <v>1.6383593539999999E-3</v>
      </c>
      <c r="S375">
        <v>0.43636392280000003</v>
      </c>
    </row>
    <row r="376" spans="1:90" x14ac:dyDescent="0.2">
      <c r="A376" t="s">
        <v>8452</v>
      </c>
      <c r="B376" t="s">
        <v>8296</v>
      </c>
      <c r="C376" s="9" t="s">
        <v>363</v>
      </c>
      <c r="D376" s="9" t="s">
        <v>8450</v>
      </c>
      <c r="F376" s="9">
        <v>9.2095107050000007E-6</v>
      </c>
      <c r="G376" s="9">
        <v>4.6069814610000002E-5</v>
      </c>
      <c r="H376" s="9">
        <v>5.9819625640000003E-5</v>
      </c>
      <c r="I376" s="9">
        <v>6.4872017069999993E-5</v>
      </c>
      <c r="J376" s="9">
        <v>0.17789150510000001</v>
      </c>
      <c r="P376" s="54"/>
      <c r="Q376" s="54"/>
      <c r="R376" s="54">
        <v>1.5884816060000001E-3</v>
      </c>
      <c r="S376">
        <v>0.26717116299999999</v>
      </c>
    </row>
    <row r="377" spans="1:90" x14ac:dyDescent="0.2">
      <c r="A377" t="s">
        <v>8452</v>
      </c>
      <c r="B377" t="s">
        <v>8290</v>
      </c>
      <c r="C377" s="9" t="s">
        <v>363</v>
      </c>
      <c r="D377" s="9" t="s">
        <v>8450</v>
      </c>
      <c r="F377" s="9">
        <v>1.471730764E-6</v>
      </c>
      <c r="G377" s="9">
        <v>1.251517616E-5</v>
      </c>
      <c r="H377" s="9">
        <v>1.6185900360000001E-5</v>
      </c>
      <c r="I377" s="9">
        <v>1.7559713490000001E-5</v>
      </c>
      <c r="J377" s="9">
        <v>5.1711043399999997E-2</v>
      </c>
      <c r="P377" s="54"/>
      <c r="Q377" s="54"/>
      <c r="R377" s="54">
        <v>4.2581511050000001E-4</v>
      </c>
      <c r="S377" s="54">
        <v>8.3651759889999996E-2</v>
      </c>
    </row>
    <row r="378" spans="1:90" x14ac:dyDescent="0.2">
      <c r="A378" t="s">
        <v>8452</v>
      </c>
      <c r="B378" t="s">
        <v>52</v>
      </c>
      <c r="C378" s="9" t="s">
        <v>363</v>
      </c>
      <c r="D378" s="9" t="s">
        <v>8450</v>
      </c>
      <c r="F378" s="9">
        <v>4.3258596929999997E-6</v>
      </c>
      <c r="G378" s="9">
        <v>2.3872654069999999E-5</v>
      </c>
      <c r="H378" s="9">
        <v>3.0882501989999997E-5</v>
      </c>
      <c r="I378" s="9">
        <v>3.3506022749999998E-5</v>
      </c>
      <c r="J378" s="9">
        <v>9.8750663769999997E-2</v>
      </c>
      <c r="Q378" s="54"/>
      <c r="R378" s="54">
        <v>8.1313644330000001E-4</v>
      </c>
      <c r="S378" s="54">
        <v>0.15974668340000001</v>
      </c>
      <c r="CL378" t="s">
        <v>366</v>
      </c>
    </row>
    <row r="379" spans="1:90" x14ac:dyDescent="0.2">
      <c r="A379" t="s">
        <v>8452</v>
      </c>
      <c r="B379" t="s">
        <v>8271</v>
      </c>
      <c r="C379" s="9" t="s">
        <v>363</v>
      </c>
      <c r="D379" s="9" t="s">
        <v>8450</v>
      </c>
      <c r="F379" s="9">
        <v>8.5129148819999998E-6</v>
      </c>
      <c r="G379" s="9">
        <v>4.657631813E-5</v>
      </c>
      <c r="H379" s="9">
        <v>6.043139142E-5</v>
      </c>
      <c r="I379" s="9">
        <v>6.5501116049999995E-5</v>
      </c>
      <c r="J379" s="9">
        <v>0.17052285780000001</v>
      </c>
      <c r="O379" s="54"/>
      <c r="P379" s="54"/>
      <c r="Q379" s="54"/>
      <c r="R379" s="54">
        <v>1.6040717640000001E-3</v>
      </c>
      <c r="S379" s="54">
        <v>0.24555067799999999</v>
      </c>
    </row>
    <row r="380" spans="1:90" x14ac:dyDescent="0.2">
      <c r="A380" t="s">
        <v>8453</v>
      </c>
      <c r="B380" t="s">
        <v>52</v>
      </c>
      <c r="C380" s="9" t="s">
        <v>363</v>
      </c>
      <c r="D380" s="9" t="s">
        <v>8450</v>
      </c>
      <c r="F380" s="9">
        <v>37.82045085</v>
      </c>
      <c r="G380" s="9">
        <v>5.0695731239999997</v>
      </c>
      <c r="H380" s="9">
        <v>2.6058064540000001</v>
      </c>
      <c r="I380" s="9">
        <v>2.9179896529999998</v>
      </c>
      <c r="J380" s="9">
        <v>1.775120402</v>
      </c>
      <c r="O380" s="54"/>
      <c r="P380" s="54"/>
      <c r="Q380" s="54"/>
      <c r="R380" s="54">
        <v>3.7939093330000002</v>
      </c>
      <c r="S380" s="54">
        <v>0.39579544020000001</v>
      </c>
    </row>
    <row r="381" spans="1:90" x14ac:dyDescent="0.2">
      <c r="A381" t="s">
        <v>8770</v>
      </c>
      <c r="B381" t="s">
        <v>54</v>
      </c>
      <c r="C381" s="9" t="s">
        <v>363</v>
      </c>
      <c r="D381" s="9" t="s">
        <v>8450</v>
      </c>
      <c r="F381" s="9">
        <v>2.1748350229999999E-4</v>
      </c>
      <c r="O381" s="54"/>
      <c r="P381" s="54"/>
      <c r="Q381" s="54"/>
      <c r="R381" s="54"/>
      <c r="S381" s="54"/>
      <c r="CA381" t="s">
        <v>364</v>
      </c>
    </row>
    <row r="382" spans="1:90" x14ac:dyDescent="0.2">
      <c r="A382" t="s">
        <v>8771</v>
      </c>
      <c r="B382" t="s">
        <v>52</v>
      </c>
      <c r="C382" s="9" t="s">
        <v>363</v>
      </c>
      <c r="D382" s="9" t="s">
        <v>8450</v>
      </c>
      <c r="F382" s="9">
        <v>6.7241771749999996E-7</v>
      </c>
      <c r="G382" s="9">
        <v>1.8977661889999999E-7</v>
      </c>
      <c r="H382" s="9">
        <v>1.892999035E-7</v>
      </c>
      <c r="I382" s="9">
        <v>1.894841655E-7</v>
      </c>
      <c r="J382" s="9">
        <v>1.895134146E-7</v>
      </c>
      <c r="O382" s="54"/>
      <c r="P382" s="54"/>
      <c r="Q382" s="54"/>
      <c r="R382" s="54">
        <v>1.904140639E-7</v>
      </c>
      <c r="S382" s="54">
        <v>1.243709397E-7</v>
      </c>
      <c r="BU382" t="s">
        <v>364</v>
      </c>
      <c r="CA382" t="s">
        <v>364</v>
      </c>
    </row>
    <row r="383" spans="1:90" x14ac:dyDescent="0.2">
      <c r="A383" t="s">
        <v>8454</v>
      </c>
      <c r="B383" t="s">
        <v>55</v>
      </c>
      <c r="C383" s="9" t="s">
        <v>363</v>
      </c>
      <c r="D383" s="9" t="s">
        <v>8450</v>
      </c>
      <c r="F383" s="9">
        <v>2.1734726999999999E-2</v>
      </c>
      <c r="G383" s="9">
        <v>5.9933597459999998E-3</v>
      </c>
      <c r="H383" s="9">
        <v>3.0806419539999999E-3</v>
      </c>
      <c r="I383" s="9">
        <v>3.449713786E-3</v>
      </c>
      <c r="J383" s="9">
        <v>2.098593253E-3</v>
      </c>
      <c r="N383" s="54"/>
      <c r="O383" s="54"/>
      <c r="P383" s="54"/>
      <c r="Q383" s="54"/>
      <c r="R383" s="54">
        <v>4.4852499999999997E-3</v>
      </c>
      <c r="S383">
        <v>4.6587456680000002E-4</v>
      </c>
      <c r="BL383" t="s">
        <v>364</v>
      </c>
      <c r="BZ383" t="s">
        <v>364</v>
      </c>
      <c r="CA383" t="s">
        <v>364</v>
      </c>
      <c r="CD383" t="s">
        <v>364</v>
      </c>
    </row>
    <row r="384" spans="1:90" x14ac:dyDescent="0.2">
      <c r="A384" t="s">
        <v>8772</v>
      </c>
      <c r="B384" t="s">
        <v>8294</v>
      </c>
      <c r="C384" s="9" t="s">
        <v>363</v>
      </c>
      <c r="D384" s="9" t="s">
        <v>8450</v>
      </c>
      <c r="F384" s="9">
        <v>3.5782598469999998E-6</v>
      </c>
      <c r="G384" s="9">
        <v>1.602427781E-7</v>
      </c>
      <c r="H384" s="9">
        <v>1.6018677330000001E-7</v>
      </c>
      <c r="I384" s="9">
        <v>1.6070202830000001E-7</v>
      </c>
      <c r="J384" s="9">
        <v>1.5883317039999999E-7</v>
      </c>
      <c r="N384" s="54"/>
      <c r="O384" s="54"/>
      <c r="P384" s="54"/>
      <c r="Q384" s="54"/>
      <c r="R384" s="54">
        <v>1.604299875E-7</v>
      </c>
      <c r="S384" s="54">
        <v>1.2985144609999999E-7</v>
      </c>
      <c r="CA384" t="s">
        <v>364</v>
      </c>
    </row>
    <row r="385" spans="1:90" x14ac:dyDescent="0.2">
      <c r="A385" t="s">
        <v>8772</v>
      </c>
      <c r="B385" t="s">
        <v>8288</v>
      </c>
      <c r="C385" s="9" t="s">
        <v>363</v>
      </c>
      <c r="D385" s="9" t="s">
        <v>8450</v>
      </c>
      <c r="F385" s="9">
        <v>3.7697105910000001E-6</v>
      </c>
      <c r="G385" s="9">
        <v>1.7452724519999999E-7</v>
      </c>
      <c r="H385" s="9">
        <v>1.7266057959999999E-7</v>
      </c>
      <c r="I385" s="9">
        <v>1.7364163350000001E-7</v>
      </c>
      <c r="J385" s="9">
        <v>1.6935151099999999E-7</v>
      </c>
      <c r="Q385" s="54"/>
      <c r="R385" s="54">
        <v>1.750565245E-7</v>
      </c>
      <c r="S385" s="54">
        <v>1.3337694430000001E-7</v>
      </c>
      <c r="BU385" t="s">
        <v>364</v>
      </c>
      <c r="CA385" t="s">
        <v>364</v>
      </c>
    </row>
    <row r="386" spans="1:90" x14ac:dyDescent="0.2">
      <c r="A386" t="s">
        <v>8772</v>
      </c>
      <c r="B386" t="s">
        <v>8276</v>
      </c>
      <c r="C386" s="9" t="s">
        <v>363</v>
      </c>
      <c r="D386" s="9" t="s">
        <v>8450</v>
      </c>
      <c r="F386" s="9">
        <v>2.7565293079999998E-6</v>
      </c>
      <c r="G386" s="9">
        <v>1.524689504E-7</v>
      </c>
      <c r="H386" s="9">
        <v>1.543693021E-7</v>
      </c>
      <c r="I386" s="9">
        <v>1.5447449909999999E-7</v>
      </c>
      <c r="J386" s="9">
        <v>1.540356584E-7</v>
      </c>
      <c r="N386" s="54"/>
      <c r="O386" s="54"/>
      <c r="P386" s="54"/>
      <c r="Q386" s="54"/>
      <c r="R386" s="54">
        <v>1.5372142500000001E-7</v>
      </c>
      <c r="S386" s="54">
        <v>1.271106142E-7</v>
      </c>
    </row>
    <row r="387" spans="1:90" x14ac:dyDescent="0.2">
      <c r="A387" t="s">
        <v>8773</v>
      </c>
      <c r="B387" t="s">
        <v>8295</v>
      </c>
      <c r="C387" s="9" t="s">
        <v>363</v>
      </c>
      <c r="D387" s="9" t="s">
        <v>8450</v>
      </c>
      <c r="F387" s="9">
        <v>3.9521554779999997E-6</v>
      </c>
      <c r="N387" s="54"/>
      <c r="O387" s="54"/>
      <c r="P387" s="54"/>
      <c r="Q387" s="54"/>
      <c r="R387" s="54"/>
      <c r="S387" s="54"/>
      <c r="CJ387" t="s">
        <v>359</v>
      </c>
    </row>
    <row r="388" spans="1:90" x14ac:dyDescent="0.2">
      <c r="A388" t="s">
        <v>8773</v>
      </c>
      <c r="B388" t="s">
        <v>8296</v>
      </c>
      <c r="C388" s="9" t="s">
        <v>363</v>
      </c>
      <c r="D388" s="9" t="s">
        <v>8450</v>
      </c>
      <c r="F388" s="9">
        <v>3.8164618400000003E-6</v>
      </c>
      <c r="Q388" s="54"/>
      <c r="R388" s="54"/>
      <c r="S388" s="54"/>
      <c r="CJ388" t="s">
        <v>361</v>
      </c>
    </row>
    <row r="389" spans="1:90" x14ac:dyDescent="0.2">
      <c r="A389" t="s">
        <v>8773</v>
      </c>
      <c r="B389" t="s">
        <v>8294</v>
      </c>
      <c r="C389" s="9" t="s">
        <v>363</v>
      </c>
      <c r="D389" s="9" t="s">
        <v>8450</v>
      </c>
      <c r="F389" s="9">
        <v>1.6112836380000001E-6</v>
      </c>
      <c r="Q389" s="54"/>
      <c r="R389" s="54"/>
      <c r="S389" s="54"/>
      <c r="CJ389" t="s">
        <v>365</v>
      </c>
    </row>
    <row r="390" spans="1:90" x14ac:dyDescent="0.2">
      <c r="A390" t="s">
        <v>8773</v>
      </c>
      <c r="B390" t="s">
        <v>8288</v>
      </c>
      <c r="C390" s="9" t="s">
        <v>363</v>
      </c>
      <c r="D390" s="9" t="s">
        <v>8450</v>
      </c>
      <c r="F390" s="9">
        <v>1.7041935000000001E-6</v>
      </c>
      <c r="O390" s="54"/>
      <c r="P390" s="54"/>
      <c r="Q390" s="54"/>
      <c r="R390" s="54"/>
      <c r="S390" s="54"/>
      <c r="BL390" t="s">
        <v>362</v>
      </c>
      <c r="BP390" t="s">
        <v>362</v>
      </c>
      <c r="BX390" t="s">
        <v>362</v>
      </c>
      <c r="CJ390" t="s">
        <v>362</v>
      </c>
    </row>
    <row r="391" spans="1:90" x14ac:dyDescent="0.2">
      <c r="A391" t="s">
        <v>8773</v>
      </c>
      <c r="B391" t="s">
        <v>52</v>
      </c>
      <c r="C391" s="9" t="s">
        <v>363</v>
      </c>
      <c r="D391" s="9" t="s">
        <v>8450</v>
      </c>
      <c r="F391" s="9">
        <v>2.0732315260000001E-5</v>
      </c>
      <c r="G391" s="9">
        <v>2.4742704219999999E-7</v>
      </c>
      <c r="H391" s="9">
        <v>2.5036028069999998E-7</v>
      </c>
      <c r="I391" s="9">
        <v>2.5062518280000002E-7</v>
      </c>
      <c r="J391" s="9">
        <v>2.5253725979999998E-7</v>
      </c>
      <c r="P391" s="54"/>
      <c r="Q391" s="54"/>
      <c r="R391" s="54">
        <v>2.5199007990000003E-7</v>
      </c>
      <c r="S391" s="54">
        <v>1.3598788410000001E-7</v>
      </c>
      <c r="BL391" t="s">
        <v>364</v>
      </c>
      <c r="BZ391" t="s">
        <v>364</v>
      </c>
      <c r="CA391" t="s">
        <v>364</v>
      </c>
      <c r="CD391" t="s">
        <v>364</v>
      </c>
    </row>
    <row r="392" spans="1:90" x14ac:dyDescent="0.2">
      <c r="A392" t="s">
        <v>8773</v>
      </c>
      <c r="B392" t="s">
        <v>8271</v>
      </c>
      <c r="C392" s="9" t="s">
        <v>363</v>
      </c>
      <c r="D392" s="9" t="s">
        <v>8450</v>
      </c>
      <c r="F392" s="9">
        <v>3.372686434E-6</v>
      </c>
      <c r="P392" s="54"/>
      <c r="Q392" s="54"/>
      <c r="R392" s="54"/>
      <c r="S392" s="54"/>
    </row>
    <row r="393" spans="1:90" x14ac:dyDescent="0.2">
      <c r="A393" t="s">
        <v>8773</v>
      </c>
      <c r="B393" t="s">
        <v>8276</v>
      </c>
      <c r="C393" s="9" t="s">
        <v>363</v>
      </c>
      <c r="D393" s="9" t="s">
        <v>8450</v>
      </c>
      <c r="F393" s="9">
        <v>1.180860047E-6</v>
      </c>
      <c r="Q393" s="54"/>
      <c r="R393" s="54"/>
      <c r="S393" s="54"/>
    </row>
    <row r="394" spans="1:90" x14ac:dyDescent="0.2">
      <c r="A394" t="s">
        <v>8700</v>
      </c>
      <c r="B394" t="s">
        <v>8303</v>
      </c>
      <c r="C394" s="9" t="s">
        <v>361</v>
      </c>
      <c r="F394" s="9">
        <v>5.1432575009999996E-4</v>
      </c>
      <c r="Q394" s="54"/>
      <c r="R394" s="54">
        <v>1.0121464439999999E-6</v>
      </c>
      <c r="S394" s="54">
        <v>9.8934783839999997E-7</v>
      </c>
    </row>
    <row r="395" spans="1:90" x14ac:dyDescent="0.2">
      <c r="A395" t="s">
        <v>8700</v>
      </c>
      <c r="B395" t="s">
        <v>407</v>
      </c>
      <c r="C395" s="9" t="s">
        <v>361</v>
      </c>
      <c r="F395" s="9">
        <v>1.9564321730000001E-2</v>
      </c>
      <c r="I395" s="9">
        <v>0.1940420944</v>
      </c>
      <c r="P395" s="54"/>
      <c r="Q395" s="54"/>
      <c r="R395" s="54"/>
    </row>
    <row r="396" spans="1:90" x14ac:dyDescent="0.2">
      <c r="A396" t="s">
        <v>8700</v>
      </c>
      <c r="B396" t="s">
        <v>408</v>
      </c>
      <c r="C396" s="9" t="s">
        <v>361</v>
      </c>
      <c r="F396" s="9">
        <v>2.954450586E-2</v>
      </c>
      <c r="I396" s="9">
        <v>3.2124247960000001</v>
      </c>
      <c r="P396" s="54"/>
      <c r="Q396" s="54"/>
      <c r="R396" s="54"/>
      <c r="BL396" t="s">
        <v>358</v>
      </c>
      <c r="BO396" t="s">
        <v>358</v>
      </c>
      <c r="BP396" t="s">
        <v>358</v>
      </c>
      <c r="BU396" t="s">
        <v>358</v>
      </c>
      <c r="BX396" t="s">
        <v>358</v>
      </c>
      <c r="CL396" t="s">
        <v>358</v>
      </c>
    </row>
    <row r="397" spans="1:90" x14ac:dyDescent="0.2">
      <c r="A397" t="s">
        <v>8700</v>
      </c>
      <c r="B397" t="s">
        <v>403</v>
      </c>
      <c r="C397" s="9" t="s">
        <v>361</v>
      </c>
      <c r="F397" s="9">
        <v>1.2776448120000001E-3</v>
      </c>
      <c r="H397" s="9">
        <v>9.3301454600000004E-7</v>
      </c>
      <c r="P397" s="54"/>
      <c r="Q397" s="54"/>
      <c r="R397" s="54">
        <v>1.2517704839999999E-6</v>
      </c>
      <c r="S397" s="54">
        <v>1.1522863879999999E-6</v>
      </c>
      <c r="BL397" t="s">
        <v>358</v>
      </c>
      <c r="BO397" t="s">
        <v>358</v>
      </c>
      <c r="BP397" t="s">
        <v>358</v>
      </c>
      <c r="BU397" t="s">
        <v>358</v>
      </c>
      <c r="BX397" t="s">
        <v>358</v>
      </c>
    </row>
    <row r="398" spans="1:90" x14ac:dyDescent="0.2">
      <c r="A398" t="s">
        <v>8700</v>
      </c>
      <c r="B398" t="s">
        <v>8321</v>
      </c>
      <c r="C398" s="9" t="s">
        <v>361</v>
      </c>
      <c r="F398" s="9">
        <v>1.6373193679999999E-6</v>
      </c>
      <c r="P398" s="54"/>
      <c r="Q398" s="54"/>
      <c r="R398" s="54"/>
      <c r="S398" s="54"/>
      <c r="CJ398" t="s">
        <v>368</v>
      </c>
    </row>
    <row r="399" spans="1:90" x14ac:dyDescent="0.2">
      <c r="A399" t="s">
        <v>8700</v>
      </c>
      <c r="B399" t="s">
        <v>480</v>
      </c>
      <c r="C399" s="9" t="s">
        <v>361</v>
      </c>
      <c r="F399" s="9">
        <v>-3.8176709099999998E-2</v>
      </c>
      <c r="H399" s="9">
        <v>-7.2963263509999995E-7</v>
      </c>
      <c r="I399" s="9">
        <v>-2.5548501529999998</v>
      </c>
      <c r="P399" s="54"/>
      <c r="Q399" s="54"/>
      <c r="R399" s="54">
        <v>-1.7230360399999999E-6</v>
      </c>
      <c r="S399" s="54">
        <v>-1.6302858799999999E-6</v>
      </c>
    </row>
    <row r="400" spans="1:90" x14ac:dyDescent="0.2">
      <c r="A400" t="s">
        <v>9182</v>
      </c>
      <c r="B400" t="s">
        <v>8303</v>
      </c>
      <c r="C400" s="9" t="s">
        <v>361</v>
      </c>
      <c r="F400" s="9">
        <v>2.6504911819999999E-6</v>
      </c>
      <c r="P400" s="54"/>
      <c r="Q400" s="54"/>
      <c r="R400" s="54">
        <v>3.2192764870000001E-7</v>
      </c>
      <c r="S400" s="54">
        <v>3.218868579E-7</v>
      </c>
    </row>
    <row r="401" spans="1:90" x14ac:dyDescent="0.2">
      <c r="A401" t="s">
        <v>9182</v>
      </c>
      <c r="B401" t="s">
        <v>407</v>
      </c>
      <c r="C401" s="9" t="s">
        <v>361</v>
      </c>
      <c r="F401" s="9">
        <v>2.7420532759999999E-6</v>
      </c>
      <c r="I401" s="9">
        <v>5.1267253210000005E-7</v>
      </c>
      <c r="Q401" s="54"/>
      <c r="R401" s="54"/>
      <c r="S401" s="54"/>
    </row>
    <row r="402" spans="1:90" x14ac:dyDescent="0.2">
      <c r="A402" t="s">
        <v>9182</v>
      </c>
      <c r="B402" t="s">
        <v>52</v>
      </c>
      <c r="C402" s="9" t="s">
        <v>361</v>
      </c>
      <c r="F402" s="9">
        <v>-2.3504184659999998E-6</v>
      </c>
      <c r="I402" s="9">
        <v>-2.176037669E-7</v>
      </c>
      <c r="Q402" s="54"/>
      <c r="R402" s="54">
        <v>-1.499273433E-7</v>
      </c>
      <c r="S402" s="54">
        <v>-1.4398925120000001E-7</v>
      </c>
      <c r="CJ402" t="s">
        <v>359</v>
      </c>
    </row>
    <row r="403" spans="1:90" x14ac:dyDescent="0.2">
      <c r="A403" t="s">
        <v>9182</v>
      </c>
      <c r="B403" t="s">
        <v>408</v>
      </c>
      <c r="C403" s="9" t="s">
        <v>361</v>
      </c>
      <c r="F403" s="9">
        <v>3.3756541099999999E-6</v>
      </c>
      <c r="I403" s="9">
        <v>6.077918969E-7</v>
      </c>
      <c r="Q403" s="54"/>
      <c r="R403" s="54"/>
      <c r="S403" s="54"/>
      <c r="BS403" t="s">
        <v>359</v>
      </c>
      <c r="CJ403" t="s">
        <v>359</v>
      </c>
    </row>
    <row r="404" spans="1:90" x14ac:dyDescent="0.2">
      <c r="A404" t="s">
        <v>9182</v>
      </c>
      <c r="B404" t="s">
        <v>403</v>
      </c>
      <c r="C404" s="9" t="s">
        <v>361</v>
      </c>
      <c r="F404" s="9">
        <v>4.1609000920000002E-6</v>
      </c>
      <c r="H404" s="9">
        <v>3.6422521440000001E-7</v>
      </c>
      <c r="P404" s="54"/>
      <c r="Q404" s="54"/>
      <c r="R404" s="54">
        <v>4.3350881879999998E-7</v>
      </c>
      <c r="S404" s="54">
        <v>4.0253880160000002E-7</v>
      </c>
    </row>
    <row r="405" spans="1:90" x14ac:dyDescent="0.2">
      <c r="A405" t="s">
        <v>9182</v>
      </c>
      <c r="B405" t="s">
        <v>8321</v>
      </c>
      <c r="C405" s="9" t="s">
        <v>361</v>
      </c>
      <c r="F405" s="9">
        <v>2.133725413E-7</v>
      </c>
      <c r="N405" s="54"/>
      <c r="O405" s="54"/>
      <c r="P405" s="54"/>
      <c r="Q405" s="54"/>
      <c r="R405" s="54"/>
      <c r="S405" s="54"/>
      <c r="CL405" t="s">
        <v>363</v>
      </c>
    </row>
    <row r="406" spans="1:90" x14ac:dyDescent="0.2">
      <c r="A406" t="s">
        <v>9182</v>
      </c>
      <c r="B406" t="s">
        <v>480</v>
      </c>
      <c r="C406" s="9" t="s">
        <v>361</v>
      </c>
      <c r="F406" s="9">
        <v>-2.346363275E-6</v>
      </c>
      <c r="H406" s="9">
        <v>-1.019917886E-7</v>
      </c>
      <c r="I406" s="9">
        <v>-2.203928138E-7</v>
      </c>
      <c r="P406" s="54"/>
      <c r="Q406" s="54"/>
      <c r="R406" s="54">
        <v>-1.6694916350000001E-7</v>
      </c>
      <c r="S406" s="54">
        <v>-1.618868834E-7</v>
      </c>
    </row>
    <row r="407" spans="1:90" x14ac:dyDescent="0.2">
      <c r="A407" t="s">
        <v>8774</v>
      </c>
      <c r="B407" t="s">
        <v>8303</v>
      </c>
      <c r="C407" s="9" t="s">
        <v>361</v>
      </c>
      <c r="P407" s="54"/>
      <c r="Q407" s="54"/>
      <c r="R407" s="54"/>
      <c r="S407" s="54"/>
      <c r="CA407" t="s">
        <v>363</v>
      </c>
    </row>
    <row r="408" spans="1:90" x14ac:dyDescent="0.2">
      <c r="A408" t="s">
        <v>8774</v>
      </c>
      <c r="B408" t="s">
        <v>407</v>
      </c>
      <c r="C408" s="9" t="s">
        <v>361</v>
      </c>
      <c r="N408" s="54"/>
      <c r="O408" s="54"/>
      <c r="P408" s="54"/>
      <c r="Q408" s="54"/>
      <c r="R408" s="54"/>
      <c r="S408" s="54"/>
    </row>
    <row r="409" spans="1:90" x14ac:dyDescent="0.2">
      <c r="A409" t="s">
        <v>8774</v>
      </c>
      <c r="B409" t="s">
        <v>408</v>
      </c>
      <c r="C409" s="9" t="s">
        <v>361</v>
      </c>
      <c r="O409" s="54"/>
      <c r="P409" s="54"/>
      <c r="Q409" s="54"/>
      <c r="R409" s="54"/>
      <c r="S409" s="54"/>
      <c r="BL409" t="s">
        <v>363</v>
      </c>
      <c r="BZ409" t="s">
        <v>363</v>
      </c>
      <c r="CA409" t="s">
        <v>363</v>
      </c>
      <c r="CD409" t="s">
        <v>363</v>
      </c>
    </row>
    <row r="410" spans="1:90" x14ac:dyDescent="0.2">
      <c r="A410" t="s">
        <v>8774</v>
      </c>
      <c r="B410" t="s">
        <v>403</v>
      </c>
      <c r="C410" s="9" t="s">
        <v>361</v>
      </c>
      <c r="Q410" s="54"/>
      <c r="R410" s="54"/>
      <c r="S410" s="54"/>
      <c r="BX410" t="s">
        <v>358</v>
      </c>
    </row>
    <row r="411" spans="1:90" x14ac:dyDescent="0.2">
      <c r="A411" t="s">
        <v>8774</v>
      </c>
      <c r="B411" t="s">
        <v>8321</v>
      </c>
      <c r="C411" s="9" t="s">
        <v>361</v>
      </c>
      <c r="P411" s="54"/>
      <c r="Q411" s="54"/>
      <c r="R411" s="54"/>
      <c r="BL411" t="s">
        <v>358</v>
      </c>
    </row>
    <row r="412" spans="1:90" x14ac:dyDescent="0.2">
      <c r="A412" t="s">
        <v>8774</v>
      </c>
      <c r="B412" t="s">
        <v>480</v>
      </c>
      <c r="C412" s="9" t="s">
        <v>361</v>
      </c>
      <c r="P412" s="54"/>
      <c r="Q412" s="54"/>
      <c r="R412" s="54"/>
      <c r="BT412" t="s">
        <v>358</v>
      </c>
      <c r="BU412" t="s">
        <v>358</v>
      </c>
    </row>
    <row r="413" spans="1:90" x14ac:dyDescent="0.2">
      <c r="A413" t="s">
        <v>8775</v>
      </c>
      <c r="B413" t="s">
        <v>8295</v>
      </c>
      <c r="C413" s="9" t="s">
        <v>363</v>
      </c>
      <c r="D413" s="9" t="s">
        <v>8450</v>
      </c>
      <c r="F413" s="9">
        <v>0.68861597959999998</v>
      </c>
      <c r="P413" s="54"/>
      <c r="Q413" s="54"/>
      <c r="R413" s="54"/>
      <c r="S413" s="54"/>
    </row>
    <row r="414" spans="1:90" x14ac:dyDescent="0.2">
      <c r="A414" t="s">
        <v>8775</v>
      </c>
      <c r="B414" t="s">
        <v>8296</v>
      </c>
      <c r="C414" s="9" t="s">
        <v>363</v>
      </c>
      <c r="D414" s="9" t="s">
        <v>8450</v>
      </c>
      <c r="F414" s="9">
        <v>1.2307983729999999E-2</v>
      </c>
      <c r="Q414" s="54"/>
      <c r="R414" s="54"/>
      <c r="S414" s="54"/>
    </row>
    <row r="415" spans="1:90" x14ac:dyDescent="0.2">
      <c r="A415" t="s">
        <v>8775</v>
      </c>
      <c r="B415" t="s">
        <v>8290</v>
      </c>
      <c r="C415" s="9" t="s">
        <v>363</v>
      </c>
      <c r="D415" s="9" t="s">
        <v>8450</v>
      </c>
      <c r="F415" s="9">
        <v>2.677206043</v>
      </c>
      <c r="P415" s="54"/>
      <c r="Q415" s="54"/>
      <c r="R415" s="54"/>
      <c r="S415" s="54"/>
    </row>
    <row r="416" spans="1:90" x14ac:dyDescent="0.2">
      <c r="A416" t="s">
        <v>8775</v>
      </c>
      <c r="B416" t="s">
        <v>8271</v>
      </c>
      <c r="C416" s="9" t="s">
        <v>363</v>
      </c>
      <c r="D416" s="9" t="s">
        <v>8450</v>
      </c>
      <c r="F416" s="9">
        <v>1.3221583699999999E-2</v>
      </c>
      <c r="M416" s="54"/>
      <c r="N416" s="54"/>
      <c r="P416" s="54"/>
      <c r="Q416" s="54"/>
      <c r="R416" s="54"/>
      <c r="S416" s="54"/>
      <c r="CI416" t="s">
        <v>360</v>
      </c>
    </row>
    <row r="417" spans="1:90" x14ac:dyDescent="0.2">
      <c r="A417" t="s">
        <v>8456</v>
      </c>
      <c r="B417" t="s">
        <v>54</v>
      </c>
      <c r="C417" s="9" t="s">
        <v>363</v>
      </c>
      <c r="D417" s="9" t="s">
        <v>8455</v>
      </c>
      <c r="F417" s="9">
        <v>1.9084953490000001</v>
      </c>
      <c r="G417" s="9">
        <v>0.46879312290000003</v>
      </c>
      <c r="H417" s="9">
        <v>0.19407417490000001</v>
      </c>
      <c r="I417" s="9">
        <v>0.2175943269</v>
      </c>
      <c r="J417" s="9">
        <v>0.19442537330000001</v>
      </c>
      <c r="O417" s="54"/>
      <c r="P417" s="54"/>
      <c r="Q417" s="54"/>
      <c r="R417" s="54">
        <v>0.28278307180000001</v>
      </c>
      <c r="S417" s="54">
        <v>2.9294635440000001E-2</v>
      </c>
      <c r="CI417" t="s">
        <v>360</v>
      </c>
    </row>
    <row r="418" spans="1:90" x14ac:dyDescent="0.2">
      <c r="A418" t="s">
        <v>8456</v>
      </c>
      <c r="B418" t="s">
        <v>8294</v>
      </c>
      <c r="C418" s="9" t="s">
        <v>363</v>
      </c>
      <c r="D418" s="9" t="s">
        <v>8455</v>
      </c>
      <c r="F418" s="9">
        <v>3.4896259260000002E-4</v>
      </c>
      <c r="G418" s="9">
        <v>0.5184141511</v>
      </c>
      <c r="H418" s="9">
        <v>0.4327375295</v>
      </c>
      <c r="I418" s="9">
        <v>0.44405765609999998</v>
      </c>
      <c r="J418" s="9">
        <v>0.43251783259999999</v>
      </c>
      <c r="Q418" s="54"/>
      <c r="R418" s="54">
        <v>0.47127968840000001</v>
      </c>
      <c r="S418" s="54">
        <v>0.22406822979999999</v>
      </c>
    </row>
    <row r="419" spans="1:90" x14ac:dyDescent="0.2">
      <c r="A419" t="s">
        <v>8456</v>
      </c>
      <c r="B419" t="s">
        <v>8299</v>
      </c>
      <c r="C419" s="9" t="s">
        <v>363</v>
      </c>
      <c r="D419" s="9" t="s">
        <v>8455</v>
      </c>
      <c r="F419" s="9">
        <v>2.4488193530000001E-2</v>
      </c>
      <c r="G419" s="9">
        <v>8.8707714179999994E-2</v>
      </c>
      <c r="H419" s="9">
        <v>3.2927679549999998E-2</v>
      </c>
      <c r="I419" s="9">
        <v>3.7414642980000003E-2</v>
      </c>
      <c r="J419" s="9">
        <v>3.2963972219999998E-2</v>
      </c>
      <c r="L419" s="54"/>
      <c r="M419" s="54"/>
      <c r="N419" s="54"/>
      <c r="O419" s="54"/>
      <c r="Q419" s="54"/>
      <c r="R419" s="54">
        <v>5.00286141E-2</v>
      </c>
      <c r="S419" s="54">
        <v>4.0988616370000001E-3</v>
      </c>
    </row>
    <row r="420" spans="1:90" x14ac:dyDescent="0.2">
      <c r="A420" t="s">
        <v>8456</v>
      </c>
      <c r="B420" t="s">
        <v>8288</v>
      </c>
      <c r="C420" s="9" t="s">
        <v>363</v>
      </c>
      <c r="D420" s="9" t="s">
        <v>8455</v>
      </c>
      <c r="F420" s="9">
        <v>101.4526274</v>
      </c>
      <c r="G420" s="9">
        <v>25.58851645</v>
      </c>
      <c r="H420" s="9">
        <v>10.308279049999999</v>
      </c>
      <c r="I420" s="9">
        <v>11.611784310000001</v>
      </c>
      <c r="J420" s="9">
        <v>10.32823859</v>
      </c>
      <c r="N420" s="54"/>
      <c r="O420" s="54"/>
      <c r="P420" s="54"/>
      <c r="Q420" s="54"/>
      <c r="R420" s="54">
        <v>15.22957682</v>
      </c>
      <c r="S420" s="54">
        <v>1.333570565</v>
      </c>
    </row>
    <row r="421" spans="1:90" x14ac:dyDescent="0.2">
      <c r="A421" t="s">
        <v>8456</v>
      </c>
      <c r="B421" t="s">
        <v>8268</v>
      </c>
      <c r="C421" s="9" t="s">
        <v>363</v>
      </c>
      <c r="D421" s="9" t="s">
        <v>8455</v>
      </c>
      <c r="F421" s="9">
        <v>0.57191013229999998</v>
      </c>
      <c r="G421" s="9">
        <v>6.4173673129999997E-2</v>
      </c>
      <c r="H421" s="9">
        <v>2.8570255249999999E-2</v>
      </c>
      <c r="I421" s="9">
        <v>3.184048221E-2</v>
      </c>
      <c r="J421" s="9">
        <v>2.873794507E-2</v>
      </c>
      <c r="Q421" s="54"/>
      <c r="R421" s="54">
        <v>4.0840735259999997E-2</v>
      </c>
      <c r="S421" s="54">
        <v>4.0584850869999998E-3</v>
      </c>
      <c r="BO421" t="s">
        <v>358</v>
      </c>
    </row>
    <row r="422" spans="1:90" x14ac:dyDescent="0.2">
      <c r="A422" t="s">
        <v>8456</v>
      </c>
      <c r="B422" t="s">
        <v>8276</v>
      </c>
      <c r="C422" s="9" t="s">
        <v>363</v>
      </c>
      <c r="D422" s="9" t="s">
        <v>8455</v>
      </c>
      <c r="F422" s="9">
        <v>2.8840018560000001E-4</v>
      </c>
      <c r="G422" s="9">
        <v>0.13561455219999999</v>
      </c>
      <c r="H422" s="9">
        <v>0.123050349</v>
      </c>
      <c r="I422" s="9">
        <v>0.12485837280000001</v>
      </c>
      <c r="J422" s="9">
        <v>0.1229702314</v>
      </c>
      <c r="N422" s="54"/>
      <c r="O422" s="54"/>
      <c r="P422" s="54"/>
      <c r="Q422" s="54"/>
      <c r="R422" s="54">
        <v>0.1290413168</v>
      </c>
      <c r="S422" s="54">
        <v>8.2242555120000005E-2</v>
      </c>
    </row>
    <row r="423" spans="1:90" x14ac:dyDescent="0.2">
      <c r="A423" t="s">
        <v>8456</v>
      </c>
      <c r="B423" t="s">
        <v>8300</v>
      </c>
      <c r="C423" s="9" t="s">
        <v>363</v>
      </c>
      <c r="D423" s="9" t="s">
        <v>8455</v>
      </c>
      <c r="F423" s="9">
        <v>2.4474278969999999E-2</v>
      </c>
      <c r="G423" s="9">
        <v>4.7862853599999998E-3</v>
      </c>
      <c r="H423" s="9">
        <v>3.774450319E-3</v>
      </c>
      <c r="I423" s="9">
        <v>3.9277124770000001E-3</v>
      </c>
      <c r="J423" s="9">
        <v>3.6885852299999998E-3</v>
      </c>
      <c r="N423" s="54"/>
      <c r="O423" s="54"/>
      <c r="P423" s="54"/>
      <c r="Q423" s="54"/>
      <c r="R423" s="54">
        <v>4.2381966659999996E-3</v>
      </c>
      <c r="S423" s="54">
        <v>1.695297578E-3</v>
      </c>
      <c r="CJ423" t="s">
        <v>358</v>
      </c>
    </row>
    <row r="424" spans="1:90" x14ac:dyDescent="0.2">
      <c r="A424" t="s">
        <v>8776</v>
      </c>
      <c r="B424" t="s">
        <v>54</v>
      </c>
      <c r="C424" s="9" t="s">
        <v>363</v>
      </c>
      <c r="D424" s="9" t="s">
        <v>8455</v>
      </c>
      <c r="F424" s="9">
        <v>1.557149258E-5</v>
      </c>
      <c r="P424" s="54"/>
      <c r="Q424" s="54"/>
      <c r="R424" s="54"/>
      <c r="S424" s="54"/>
    </row>
    <row r="425" spans="1:90" x14ac:dyDescent="0.2">
      <c r="A425" t="s">
        <v>8777</v>
      </c>
      <c r="B425" t="s">
        <v>55</v>
      </c>
      <c r="C425" s="9" t="s">
        <v>363</v>
      </c>
      <c r="D425" s="9" t="s">
        <v>8455</v>
      </c>
      <c r="F425" s="9">
        <v>6.3864456360000001E-7</v>
      </c>
      <c r="G425" s="9">
        <v>1.5366211930000001E-7</v>
      </c>
      <c r="H425" s="9">
        <v>1.4872460430000001E-7</v>
      </c>
      <c r="I425" s="9">
        <v>1.532235221E-7</v>
      </c>
      <c r="J425" s="9">
        <v>1.5351986530000001E-7</v>
      </c>
      <c r="P425" s="54"/>
      <c r="Q425" s="54"/>
      <c r="R425" s="54">
        <v>1.464890373E-7</v>
      </c>
      <c r="S425" s="54">
        <v>1.4354661680000001E-7</v>
      </c>
      <c r="CJ425" t="s">
        <v>358</v>
      </c>
    </row>
    <row r="426" spans="1:90" x14ac:dyDescent="0.2">
      <c r="A426" t="s">
        <v>8475</v>
      </c>
      <c r="B426" t="s">
        <v>480</v>
      </c>
      <c r="C426" s="9" t="s">
        <v>375</v>
      </c>
      <c r="F426" s="9">
        <v>10.822390459999999</v>
      </c>
      <c r="G426" s="9">
        <v>1.2289508520000001</v>
      </c>
      <c r="H426" s="9">
        <v>2.6302412730000002</v>
      </c>
      <c r="I426" s="9">
        <v>1.333073373</v>
      </c>
      <c r="J426" s="9">
        <v>1.967606416</v>
      </c>
      <c r="Q426" s="54"/>
      <c r="R426" s="54">
        <v>3.0455338479999998</v>
      </c>
      <c r="S426">
        <v>0.98125202359999997</v>
      </c>
      <c r="CJ426" t="s">
        <v>358</v>
      </c>
    </row>
    <row r="427" spans="1:90" x14ac:dyDescent="0.2">
      <c r="A427" t="s">
        <v>135</v>
      </c>
      <c r="B427" t="s">
        <v>54</v>
      </c>
      <c r="C427" s="9" t="s">
        <v>362</v>
      </c>
      <c r="F427" s="9">
        <v>1.946757799E-4</v>
      </c>
      <c r="G427" s="9">
        <v>1.1083939920000001E-6</v>
      </c>
      <c r="H427" s="9">
        <v>1.094560056E-6</v>
      </c>
      <c r="I427" s="9">
        <v>1.1531484469999999E-6</v>
      </c>
      <c r="J427" s="9">
        <v>1.2984976500000001E-6</v>
      </c>
      <c r="P427" s="54"/>
      <c r="Q427" s="54"/>
      <c r="R427" s="54">
        <v>1.4655317419999999E-6</v>
      </c>
      <c r="S427" s="54">
        <v>1.3948859230000001E-6</v>
      </c>
      <c r="CL427" t="s">
        <v>373</v>
      </c>
    </row>
    <row r="428" spans="1:90" x14ac:dyDescent="0.2">
      <c r="A428" t="s">
        <v>135</v>
      </c>
      <c r="B428" t="s">
        <v>401</v>
      </c>
      <c r="C428" s="9" t="s">
        <v>362</v>
      </c>
      <c r="F428" s="9">
        <v>-1.7516762819999999E-4</v>
      </c>
      <c r="G428" s="9">
        <v>-1.000434268E-6</v>
      </c>
      <c r="H428" s="9">
        <v>-9.8798503030000003E-7</v>
      </c>
      <c r="I428" s="9">
        <v>-1.0407090560000001E-6</v>
      </c>
      <c r="J428" s="9">
        <v>-1.1715096299999999E-6</v>
      </c>
      <c r="Q428" s="54"/>
      <c r="R428" s="54">
        <v>-1.321824559E-6</v>
      </c>
      <c r="S428" s="54">
        <v>-1.258249985E-6</v>
      </c>
      <c r="CL428" t="s">
        <v>373</v>
      </c>
    </row>
    <row r="429" spans="1:90" x14ac:dyDescent="0.2">
      <c r="A429" t="s">
        <v>8576</v>
      </c>
      <c r="B429" t="s">
        <v>54</v>
      </c>
      <c r="C429" s="9" t="s">
        <v>358</v>
      </c>
      <c r="F429" s="9">
        <v>0.803373483</v>
      </c>
      <c r="Q429" s="54"/>
      <c r="R429" s="54">
        <v>8.5961743410000008E-6</v>
      </c>
      <c r="S429" s="54">
        <v>3.6271556349999999E-6</v>
      </c>
      <c r="CL429" t="s">
        <v>373</v>
      </c>
    </row>
    <row r="430" spans="1:90" x14ac:dyDescent="0.2">
      <c r="A430" t="s">
        <v>8576</v>
      </c>
      <c r="B430" t="s">
        <v>401</v>
      </c>
      <c r="C430" s="9" t="s">
        <v>358</v>
      </c>
      <c r="F430" s="9">
        <v>-0.72311004150000002</v>
      </c>
      <c r="Q430" s="54"/>
      <c r="R430" s="54">
        <v>-7.9251778769999992E-6</v>
      </c>
      <c r="S430" s="54">
        <v>-3.452613786E-6</v>
      </c>
      <c r="CL430" t="s">
        <v>373</v>
      </c>
    </row>
    <row r="431" spans="1:90" x14ac:dyDescent="0.2">
      <c r="A431" t="s">
        <v>136</v>
      </c>
      <c r="B431" t="s">
        <v>54</v>
      </c>
      <c r="C431" s="9" t="s">
        <v>362</v>
      </c>
      <c r="F431" s="9">
        <v>1.847004617E-4</v>
      </c>
      <c r="G431" s="9">
        <v>7.9199653610000004E-2</v>
      </c>
      <c r="H431" s="9">
        <v>0.14622866979999999</v>
      </c>
      <c r="I431" s="9">
        <v>0.26764057400000002</v>
      </c>
      <c r="J431" s="9">
        <v>0.98379285059999999</v>
      </c>
      <c r="N431" s="54"/>
      <c r="Q431" s="54"/>
      <c r="R431" s="54">
        <v>2.4597496400000001</v>
      </c>
      <c r="S431" s="54">
        <v>0.3028038911</v>
      </c>
      <c r="CL431" t="s">
        <v>373</v>
      </c>
    </row>
    <row r="432" spans="1:90" x14ac:dyDescent="0.2">
      <c r="A432" t="s">
        <v>136</v>
      </c>
      <c r="B432" t="s">
        <v>52</v>
      </c>
      <c r="C432" s="9" t="s">
        <v>362</v>
      </c>
      <c r="F432" s="9">
        <v>-3.9979855420000003E-5</v>
      </c>
      <c r="G432" s="9">
        <v>-2.2098535720000001E-4</v>
      </c>
      <c r="N432" s="54"/>
      <c r="O432" s="54"/>
      <c r="P432" s="54"/>
      <c r="Q432" s="54"/>
      <c r="R432" s="54"/>
      <c r="S432" s="54"/>
      <c r="CL432" t="s">
        <v>373</v>
      </c>
    </row>
    <row r="433" spans="1:93" x14ac:dyDescent="0.2">
      <c r="A433" t="s">
        <v>136</v>
      </c>
      <c r="B433" t="s">
        <v>401</v>
      </c>
      <c r="C433" s="9" t="s">
        <v>362</v>
      </c>
      <c r="F433" s="9">
        <v>-1.1303487210000001E-4</v>
      </c>
      <c r="G433" s="9">
        <v>-6.4838194350000003E-2</v>
      </c>
      <c r="H433" s="9">
        <v>-0.1201206155</v>
      </c>
      <c r="I433" s="9">
        <v>-0.21985531950000001</v>
      </c>
      <c r="J433" s="9">
        <v>-0.80814394000000001</v>
      </c>
      <c r="M433" s="54"/>
      <c r="N433" s="54"/>
      <c r="Q433" s="54"/>
      <c r="R433" s="54">
        <v>-2.020579626</v>
      </c>
      <c r="S433" s="54">
        <v>-0.24874051350000001</v>
      </c>
      <c r="CL433" t="s">
        <v>373</v>
      </c>
    </row>
    <row r="434" spans="1:93" x14ac:dyDescent="0.2">
      <c r="A434" t="s">
        <v>8778</v>
      </c>
      <c r="B434" t="s">
        <v>54</v>
      </c>
      <c r="C434" s="9" t="s">
        <v>358</v>
      </c>
      <c r="F434" s="9">
        <v>10.247452490000001</v>
      </c>
      <c r="M434" s="54"/>
      <c r="N434" s="54"/>
      <c r="Q434" s="54"/>
      <c r="R434" s="54">
        <v>5.1864337869999999E-6</v>
      </c>
      <c r="S434" s="54">
        <v>2.633259743E-6</v>
      </c>
      <c r="CL434" t="s">
        <v>373</v>
      </c>
      <c r="CO434" t="s">
        <v>373</v>
      </c>
    </row>
    <row r="435" spans="1:93" x14ac:dyDescent="0.2">
      <c r="A435" t="s">
        <v>8778</v>
      </c>
      <c r="B435" t="s">
        <v>52</v>
      </c>
      <c r="C435" s="9" t="s">
        <v>358</v>
      </c>
      <c r="F435" s="9">
        <v>-2.5633635340000001</v>
      </c>
      <c r="Q435" s="54"/>
      <c r="R435" s="54">
        <v>-9.8377253450000006E-7</v>
      </c>
      <c r="S435" s="54">
        <v>-4.24790546E-7</v>
      </c>
      <c r="CL435" t="s">
        <v>373</v>
      </c>
      <c r="CN435" t="s">
        <v>373</v>
      </c>
    </row>
    <row r="436" spans="1:93" x14ac:dyDescent="0.2">
      <c r="A436" t="s">
        <v>8778</v>
      </c>
      <c r="B436" t="s">
        <v>401</v>
      </c>
      <c r="C436" s="9" t="s">
        <v>358</v>
      </c>
      <c r="F436" s="9">
        <v>-6.1472763669999999</v>
      </c>
      <c r="Q436" s="54"/>
      <c r="R436" s="54">
        <v>-3.1550409429999998E-6</v>
      </c>
      <c r="S436" s="54">
        <v>-1.5437484149999999E-6</v>
      </c>
      <c r="CL436" t="s">
        <v>373</v>
      </c>
    </row>
    <row r="437" spans="1:93" x14ac:dyDescent="0.2">
      <c r="A437" t="s">
        <v>8687</v>
      </c>
      <c r="B437" t="s">
        <v>54</v>
      </c>
      <c r="C437" s="9" t="s">
        <v>365</v>
      </c>
      <c r="D437" s="9" t="s">
        <v>8720</v>
      </c>
      <c r="F437" s="9">
        <v>10.94405145</v>
      </c>
      <c r="M437" s="54"/>
      <c r="N437" s="54"/>
      <c r="O437" s="54"/>
      <c r="P437" s="54"/>
      <c r="Q437" s="54"/>
      <c r="R437" s="54"/>
      <c r="S437" s="54">
        <v>5.4874846059999998</v>
      </c>
      <c r="CL437" t="s">
        <v>373</v>
      </c>
    </row>
    <row r="438" spans="1:93" x14ac:dyDescent="0.2">
      <c r="A438" t="s">
        <v>8687</v>
      </c>
      <c r="B438" t="s">
        <v>8676</v>
      </c>
      <c r="C438" s="9" t="s">
        <v>365</v>
      </c>
      <c r="D438" s="9" t="s">
        <v>8720</v>
      </c>
      <c r="F438" s="9">
        <v>47.603285300000003</v>
      </c>
      <c r="Q438" s="54"/>
      <c r="R438" s="54"/>
      <c r="S438" s="54">
        <v>23.86888429</v>
      </c>
      <c r="BZ438" t="s">
        <v>358</v>
      </c>
      <c r="CD438" t="s">
        <v>358</v>
      </c>
      <c r="CH438" t="s">
        <v>358</v>
      </c>
    </row>
    <row r="439" spans="1:93" x14ac:dyDescent="0.2">
      <c r="A439" t="s">
        <v>8687</v>
      </c>
      <c r="B439" t="s">
        <v>52</v>
      </c>
      <c r="C439" s="9" t="s">
        <v>365</v>
      </c>
      <c r="D439" s="9" t="s">
        <v>8720</v>
      </c>
      <c r="F439" s="9">
        <v>3.4850184319999999</v>
      </c>
      <c r="Q439" s="54"/>
      <c r="R439" s="54"/>
      <c r="S439" s="54">
        <v>1.7474319410000001</v>
      </c>
      <c r="BO439" t="s">
        <v>358</v>
      </c>
      <c r="CA439" t="s">
        <v>358</v>
      </c>
      <c r="CB439" t="s">
        <v>358</v>
      </c>
      <c r="CG439" t="s">
        <v>358</v>
      </c>
    </row>
    <row r="440" spans="1:93" x14ac:dyDescent="0.2">
      <c r="A440" t="s">
        <v>8687</v>
      </c>
      <c r="B440" t="s">
        <v>480</v>
      </c>
      <c r="C440" s="9" t="s">
        <v>365</v>
      </c>
      <c r="D440" s="9" t="s">
        <v>8720</v>
      </c>
      <c r="F440" s="9">
        <v>1.3115209290000001</v>
      </c>
      <c r="Q440" s="54"/>
      <c r="R440" s="54"/>
      <c r="S440" s="54">
        <v>0.65761304450000002</v>
      </c>
      <c r="CH440" t="s">
        <v>358</v>
      </c>
      <c r="CL440" t="s">
        <v>358</v>
      </c>
    </row>
    <row r="441" spans="1:93" x14ac:dyDescent="0.2">
      <c r="A441" t="s">
        <v>9183</v>
      </c>
      <c r="B441" t="s">
        <v>52</v>
      </c>
      <c r="C441" s="9" t="s">
        <v>365</v>
      </c>
      <c r="D441" s="9" t="s">
        <v>8720</v>
      </c>
      <c r="Q441" s="54"/>
      <c r="R441" s="54"/>
      <c r="S441" s="54"/>
      <c r="CH441" t="s">
        <v>358</v>
      </c>
      <c r="CL441" t="s">
        <v>358</v>
      </c>
    </row>
    <row r="442" spans="1:93" x14ac:dyDescent="0.2">
      <c r="A442" t="s">
        <v>8617</v>
      </c>
      <c r="B442" t="s">
        <v>54</v>
      </c>
      <c r="C442" s="9" t="s">
        <v>365</v>
      </c>
      <c r="F442" s="9">
        <v>47.603281709999997</v>
      </c>
      <c r="Q442" s="54"/>
      <c r="R442" s="54"/>
      <c r="S442" s="54">
        <v>8.3363931390000001E-6</v>
      </c>
      <c r="CG442" t="s">
        <v>358</v>
      </c>
      <c r="CL442" t="s">
        <v>358</v>
      </c>
    </row>
    <row r="443" spans="1:93" x14ac:dyDescent="0.2">
      <c r="A443" t="s">
        <v>8617</v>
      </c>
      <c r="B443" t="s">
        <v>8676</v>
      </c>
      <c r="C443" s="9" t="s">
        <v>365</v>
      </c>
      <c r="F443" s="9">
        <v>-47.603281709999997</v>
      </c>
      <c r="Q443" s="54"/>
      <c r="R443" s="54"/>
      <c r="S443" s="54">
        <v>-8.3363931390000001E-6</v>
      </c>
      <c r="CG443" t="s">
        <v>358</v>
      </c>
      <c r="CL443" t="s">
        <v>358</v>
      </c>
    </row>
    <row r="444" spans="1:93" x14ac:dyDescent="0.2">
      <c r="A444" t="s">
        <v>8779</v>
      </c>
      <c r="B444" t="s">
        <v>402</v>
      </c>
      <c r="C444" s="9" t="s">
        <v>362</v>
      </c>
      <c r="F444" s="9">
        <v>40.284987809999997</v>
      </c>
      <c r="G444" s="9">
        <v>0.83555588329999997</v>
      </c>
      <c r="H444" s="9">
        <v>1.5469160040000001</v>
      </c>
      <c r="I444" s="9">
        <v>2.3947154259999999</v>
      </c>
      <c r="J444" s="9">
        <v>9.1057251709999996</v>
      </c>
      <c r="Q444" s="54"/>
      <c r="R444" s="54">
        <v>21.79725719</v>
      </c>
      <c r="S444" s="54">
        <v>8.0512306389999999</v>
      </c>
      <c r="CH444" t="s">
        <v>358</v>
      </c>
    </row>
    <row r="445" spans="1:93" x14ac:dyDescent="0.2">
      <c r="A445" t="s">
        <v>8779</v>
      </c>
      <c r="B445" t="s">
        <v>401</v>
      </c>
      <c r="C445" s="9" t="s">
        <v>362</v>
      </c>
      <c r="F445" s="9">
        <v>3.0574501879999998</v>
      </c>
      <c r="G445" s="9">
        <v>6.217002655E-2</v>
      </c>
      <c r="H445" s="9">
        <v>0.11509919439999999</v>
      </c>
      <c r="I445" s="9">
        <v>0.1781802086</v>
      </c>
      <c r="J445" s="9">
        <v>0.67751683269999996</v>
      </c>
      <c r="Q445" s="54"/>
      <c r="R445" s="54">
        <v>1.6218377310000001</v>
      </c>
      <c r="S445" s="54">
        <v>0.59905654730000002</v>
      </c>
      <c r="CH445" t="s">
        <v>358</v>
      </c>
    </row>
    <row r="446" spans="1:93" x14ac:dyDescent="0.2">
      <c r="A446" t="s">
        <v>8779</v>
      </c>
      <c r="B446" t="s">
        <v>404</v>
      </c>
      <c r="C446" s="9" t="s">
        <v>362</v>
      </c>
      <c r="F446" s="9">
        <v>12.229114989999999</v>
      </c>
      <c r="G446" s="9">
        <v>0.2952407339</v>
      </c>
      <c r="H446" s="9">
        <v>0.54659733160000001</v>
      </c>
      <c r="I446" s="9">
        <v>0.84616427689999996</v>
      </c>
      <c r="J446" s="9">
        <v>3.2174759769999999</v>
      </c>
      <c r="Q446" s="54"/>
      <c r="R446" s="54">
        <v>7.7019841979999999</v>
      </c>
      <c r="S446" s="54">
        <v>2.8448740410000002</v>
      </c>
      <c r="CG446" t="s">
        <v>358</v>
      </c>
    </row>
    <row r="447" spans="1:93" x14ac:dyDescent="0.2">
      <c r="A447" t="s">
        <v>8779</v>
      </c>
      <c r="B447" t="s">
        <v>400</v>
      </c>
      <c r="C447" s="9" t="s">
        <v>362</v>
      </c>
      <c r="G447" s="9">
        <v>2.7742309279999999E-2</v>
      </c>
      <c r="H447" s="9">
        <v>5.1361043670000002E-2</v>
      </c>
      <c r="I447" s="9">
        <v>7.9509865609999994E-2</v>
      </c>
      <c r="J447" s="9">
        <v>0.30233027969999998</v>
      </c>
      <c r="Q447" s="54"/>
      <c r="R447" s="54">
        <v>0.72371730320000005</v>
      </c>
      <c r="S447" s="54">
        <v>0.26731872150000002</v>
      </c>
      <c r="CG447" t="s">
        <v>358</v>
      </c>
    </row>
    <row r="448" spans="1:93" x14ac:dyDescent="0.2">
      <c r="A448" t="s">
        <v>8780</v>
      </c>
      <c r="B448" t="s">
        <v>401</v>
      </c>
      <c r="C448" s="9" t="s">
        <v>366</v>
      </c>
      <c r="F448" s="9">
        <v>0.32214373819999997</v>
      </c>
      <c r="I448" s="9">
        <v>0.11840201459999999</v>
      </c>
      <c r="Q448" s="54"/>
      <c r="R448" s="54"/>
      <c r="S448" s="54"/>
      <c r="CH448" t="s">
        <v>358</v>
      </c>
    </row>
    <row r="449" spans="1:88" x14ac:dyDescent="0.2">
      <c r="A449" t="s">
        <v>8780</v>
      </c>
      <c r="B449" t="s">
        <v>404</v>
      </c>
      <c r="C449" s="9" t="s">
        <v>366</v>
      </c>
      <c r="F449" s="9">
        <v>0.32214373819999997</v>
      </c>
      <c r="I449" s="9">
        <v>0.11840201459999999</v>
      </c>
      <c r="P449" s="54"/>
      <c r="Q449" s="54"/>
      <c r="R449" s="54"/>
      <c r="S449" s="54"/>
      <c r="CH449" t="s">
        <v>358</v>
      </c>
    </row>
    <row r="450" spans="1:88" x14ac:dyDescent="0.2">
      <c r="A450" t="s">
        <v>8780</v>
      </c>
      <c r="B450" t="s">
        <v>400</v>
      </c>
      <c r="C450" s="9" t="s">
        <v>366</v>
      </c>
      <c r="F450" s="9">
        <v>5.2872969000000003</v>
      </c>
      <c r="I450" s="9">
        <v>1.937228044</v>
      </c>
      <c r="P450" s="54"/>
      <c r="Q450" s="54"/>
      <c r="R450" s="54"/>
      <c r="S450" s="54"/>
      <c r="CG450" t="s">
        <v>358</v>
      </c>
    </row>
    <row r="451" spans="1:88" x14ac:dyDescent="0.2">
      <c r="A451" t="s">
        <v>8780</v>
      </c>
      <c r="B451" t="s">
        <v>480</v>
      </c>
      <c r="C451" s="9" t="s">
        <v>366</v>
      </c>
      <c r="F451" s="9">
        <v>2.1476250010000002</v>
      </c>
      <c r="I451" s="9">
        <v>0.78934679320000001</v>
      </c>
      <c r="Q451" s="54"/>
      <c r="R451" s="54"/>
      <c r="S451" s="54"/>
      <c r="CG451" t="s">
        <v>358</v>
      </c>
    </row>
    <row r="452" spans="1:88" x14ac:dyDescent="0.2">
      <c r="A452" t="s">
        <v>8781</v>
      </c>
      <c r="B452" t="s">
        <v>52</v>
      </c>
      <c r="C452" s="9" t="s">
        <v>362</v>
      </c>
      <c r="F452" s="9">
        <v>39.600021939999998</v>
      </c>
      <c r="G452" s="9">
        <v>9.4946744159999994E-6</v>
      </c>
      <c r="H452" s="9">
        <v>1.430066464</v>
      </c>
      <c r="I452" s="9">
        <v>2.0834761020000001</v>
      </c>
      <c r="J452" s="9">
        <v>8.4179143120000006</v>
      </c>
      <c r="P452" s="54"/>
      <c r="Q452" s="54"/>
      <c r="R452" s="54">
        <v>20.150778259999999</v>
      </c>
      <c r="S452" s="54">
        <v>7.44307243</v>
      </c>
    </row>
    <row r="453" spans="1:88" x14ac:dyDescent="0.2">
      <c r="A453" t="s">
        <v>8782</v>
      </c>
      <c r="B453" t="s">
        <v>52</v>
      </c>
      <c r="C453" s="9" t="s">
        <v>366</v>
      </c>
      <c r="F453" s="9">
        <v>6.7671556129999999</v>
      </c>
      <c r="I453" s="9">
        <v>6.84983305</v>
      </c>
    </row>
    <row r="454" spans="1:88" x14ac:dyDescent="0.2">
      <c r="A454" t="s">
        <v>9184</v>
      </c>
      <c r="B454" t="s">
        <v>54</v>
      </c>
      <c r="C454" s="9" t="s">
        <v>366</v>
      </c>
      <c r="F454" s="9">
        <v>3.8094177989999998E-4</v>
      </c>
      <c r="I454" s="9">
        <v>1.194477229E-7</v>
      </c>
      <c r="P454" s="54"/>
      <c r="Q454" s="54"/>
      <c r="R454" s="54"/>
    </row>
    <row r="455" spans="1:88" x14ac:dyDescent="0.2">
      <c r="A455" t="s">
        <v>9184</v>
      </c>
      <c r="B455" t="s">
        <v>52</v>
      </c>
      <c r="C455" s="9" t="s">
        <v>366</v>
      </c>
      <c r="F455" s="9">
        <v>-1.3919237049999999E-5</v>
      </c>
    </row>
    <row r="456" spans="1:88" x14ac:dyDescent="0.2">
      <c r="A456" t="s">
        <v>9184</v>
      </c>
      <c r="B456" t="s">
        <v>401</v>
      </c>
      <c r="C456" s="9" t="s">
        <v>366</v>
      </c>
      <c r="F456" s="9">
        <v>-3.3584403460000002E-4</v>
      </c>
      <c r="Q456" s="54"/>
      <c r="R456" s="54"/>
    </row>
    <row r="457" spans="1:88" x14ac:dyDescent="0.2">
      <c r="A457" t="s">
        <v>9185</v>
      </c>
      <c r="B457" t="s">
        <v>54</v>
      </c>
      <c r="C457" s="9" t="s">
        <v>366</v>
      </c>
      <c r="F457" s="9">
        <v>3.307299897E-4</v>
      </c>
      <c r="Q457" s="54"/>
      <c r="R457" s="54"/>
      <c r="S457" s="54"/>
    </row>
    <row r="458" spans="1:88" x14ac:dyDescent="0.2">
      <c r="A458" t="s">
        <v>9185</v>
      </c>
      <c r="B458" t="s">
        <v>401</v>
      </c>
      <c r="C458" s="9" t="s">
        <v>366</v>
      </c>
      <c r="F458" s="9">
        <v>-2.9747121309999999E-4</v>
      </c>
      <c r="P458" s="54"/>
      <c r="Q458" s="54"/>
      <c r="R458" s="54"/>
      <c r="S458" s="54"/>
    </row>
    <row r="459" spans="1:88" x14ac:dyDescent="0.2">
      <c r="A459" t="s">
        <v>137</v>
      </c>
      <c r="B459" t="s">
        <v>52</v>
      </c>
      <c r="C459" s="9" t="s">
        <v>362</v>
      </c>
      <c r="F459" s="9">
        <v>-1.3534026079999999E-5</v>
      </c>
      <c r="Q459" s="54"/>
      <c r="R459" s="54">
        <v>-1.6843750890000001E-7</v>
      </c>
      <c r="S459" s="54">
        <v>-1.6291670609999999E-7</v>
      </c>
      <c r="CJ459" t="s">
        <v>368</v>
      </c>
    </row>
    <row r="460" spans="1:88" x14ac:dyDescent="0.2">
      <c r="A460" t="s">
        <v>137</v>
      </c>
      <c r="B460" t="s">
        <v>401</v>
      </c>
      <c r="C460" s="9" t="s">
        <v>362</v>
      </c>
      <c r="F460" s="9">
        <v>-5.6233296149999999E-5</v>
      </c>
      <c r="H460" s="9">
        <v>-2.2969647249999999E-7</v>
      </c>
      <c r="Q460" s="54"/>
      <c r="R460" s="54">
        <v>-5.254236099E-7</v>
      </c>
      <c r="S460" s="54">
        <v>-5.0568551850000002E-7</v>
      </c>
      <c r="CJ460" t="s">
        <v>356</v>
      </c>
    </row>
    <row r="461" spans="1:88" x14ac:dyDescent="0.2">
      <c r="A461" t="s">
        <v>137</v>
      </c>
      <c r="B461" t="s">
        <v>8267</v>
      </c>
      <c r="C461" s="9" t="s">
        <v>362</v>
      </c>
      <c r="Q461" s="54"/>
      <c r="R461" s="54"/>
      <c r="CJ461" t="s">
        <v>362</v>
      </c>
    </row>
    <row r="462" spans="1:88" x14ac:dyDescent="0.2">
      <c r="A462" t="s">
        <v>137</v>
      </c>
      <c r="B462" t="s">
        <v>403</v>
      </c>
      <c r="C462" s="9" t="s">
        <v>362</v>
      </c>
      <c r="F462" s="9">
        <v>7.8069730679999999E-5</v>
      </c>
      <c r="H462" s="9">
        <v>3.2073203580000002E-7</v>
      </c>
      <c r="Q462" s="54"/>
      <c r="R462" s="54">
        <v>7.5114678029999998E-7</v>
      </c>
      <c r="S462" s="54">
        <v>7.2241906320000001E-7</v>
      </c>
    </row>
    <row r="463" spans="1:88" x14ac:dyDescent="0.2">
      <c r="A463" t="s">
        <v>138</v>
      </c>
      <c r="B463" t="s">
        <v>8288</v>
      </c>
      <c r="C463" s="9" t="s">
        <v>362</v>
      </c>
      <c r="Q463" s="54"/>
      <c r="R463" s="54"/>
      <c r="S463" s="54"/>
    </row>
    <row r="464" spans="1:88" x14ac:dyDescent="0.2">
      <c r="A464" t="s">
        <v>138</v>
      </c>
      <c r="B464" t="s">
        <v>401</v>
      </c>
      <c r="C464" s="9" t="s">
        <v>362</v>
      </c>
      <c r="F464" s="9">
        <v>-2.923795398E-4</v>
      </c>
      <c r="H464" s="9">
        <v>-5.4347407840000004E-7</v>
      </c>
      <c r="Q464" s="54"/>
      <c r="R464" s="54">
        <v>-1.3614815410000001E-6</v>
      </c>
      <c r="S464" s="54">
        <v>-1.4846199150000001E-6</v>
      </c>
    </row>
    <row r="465" spans="1:88" x14ac:dyDescent="0.2">
      <c r="A465" t="s">
        <v>138</v>
      </c>
      <c r="B465" t="s">
        <v>394</v>
      </c>
      <c r="C465" s="9" t="s">
        <v>362</v>
      </c>
      <c r="F465" s="9">
        <v>7.8748300570000005E-7</v>
      </c>
      <c r="Q465" s="54"/>
      <c r="R465" s="54"/>
      <c r="S465" s="54"/>
      <c r="CJ465" t="s">
        <v>359</v>
      </c>
    </row>
    <row r="466" spans="1:88" x14ac:dyDescent="0.2">
      <c r="A466" t="s">
        <v>138</v>
      </c>
      <c r="B466" t="s">
        <v>8268</v>
      </c>
      <c r="C466" s="9" t="s">
        <v>362</v>
      </c>
      <c r="Q466" s="54"/>
      <c r="R466" s="54"/>
      <c r="CJ466" t="s">
        <v>374</v>
      </c>
    </row>
    <row r="467" spans="1:88" x14ac:dyDescent="0.2">
      <c r="A467" t="s">
        <v>138</v>
      </c>
      <c r="B467" t="s">
        <v>8267</v>
      </c>
      <c r="C467" s="9" t="s">
        <v>362</v>
      </c>
      <c r="Q467" s="54"/>
      <c r="R467" s="54"/>
      <c r="CJ467" t="s">
        <v>358</v>
      </c>
    </row>
    <row r="468" spans="1:88" x14ac:dyDescent="0.2">
      <c r="A468" t="s">
        <v>138</v>
      </c>
      <c r="B468" t="s">
        <v>403</v>
      </c>
      <c r="C468" s="9" t="s">
        <v>362</v>
      </c>
      <c r="F468" s="9">
        <v>3.2412971670000001E-4</v>
      </c>
      <c r="H468" s="9">
        <v>5.9904283029999995E-7</v>
      </c>
      <c r="Q468" s="54"/>
      <c r="R468" s="54">
        <v>1.5055439470000001E-6</v>
      </c>
      <c r="S468" s="54">
        <v>1.6420036720000001E-6</v>
      </c>
      <c r="CJ468" t="s">
        <v>365</v>
      </c>
    </row>
    <row r="469" spans="1:88" x14ac:dyDescent="0.2">
      <c r="A469" t="s">
        <v>8476</v>
      </c>
      <c r="B469" t="s">
        <v>54</v>
      </c>
      <c r="C469" s="9" t="s">
        <v>366</v>
      </c>
      <c r="F469" s="9">
        <v>-0.1409972233</v>
      </c>
      <c r="Q469" s="54"/>
      <c r="R469" s="54"/>
      <c r="CJ469" t="s">
        <v>366</v>
      </c>
    </row>
    <row r="470" spans="1:88" x14ac:dyDescent="0.2">
      <c r="A470" t="s">
        <v>8476</v>
      </c>
      <c r="B470" t="s">
        <v>407</v>
      </c>
      <c r="C470" s="9" t="s">
        <v>366</v>
      </c>
      <c r="Q470" s="54"/>
      <c r="R470" s="54"/>
      <c r="CJ470" t="s">
        <v>361</v>
      </c>
    </row>
    <row r="471" spans="1:88" x14ac:dyDescent="0.2">
      <c r="A471" t="s">
        <v>8476</v>
      </c>
      <c r="B471" t="s">
        <v>52</v>
      </c>
      <c r="C471" s="9" t="s">
        <v>366</v>
      </c>
      <c r="F471" s="9">
        <v>-2.3999562820000001E-2</v>
      </c>
      <c r="I471" s="9">
        <v>-2.6509720529999999E-2</v>
      </c>
      <c r="Q471" s="54"/>
      <c r="R471" s="54"/>
    </row>
    <row r="472" spans="1:88" x14ac:dyDescent="0.2">
      <c r="A472" t="s">
        <v>8476</v>
      </c>
      <c r="B472" t="s">
        <v>401</v>
      </c>
      <c r="C472" s="9" t="s">
        <v>366</v>
      </c>
      <c r="F472" s="9">
        <v>-0.1059979231</v>
      </c>
      <c r="I472" s="9">
        <v>-0.11840205650000001</v>
      </c>
      <c r="Q472" s="54"/>
      <c r="R472" s="54"/>
    </row>
    <row r="473" spans="1:88" x14ac:dyDescent="0.2">
      <c r="A473" t="s">
        <v>8476</v>
      </c>
      <c r="B473" t="s">
        <v>408</v>
      </c>
      <c r="C473" s="9" t="s">
        <v>366</v>
      </c>
      <c r="P473" s="54"/>
      <c r="Q473" s="54"/>
      <c r="R473" s="54"/>
    </row>
    <row r="474" spans="1:88" x14ac:dyDescent="0.2">
      <c r="A474" t="s">
        <v>8476</v>
      </c>
      <c r="B474" t="s">
        <v>480</v>
      </c>
      <c r="C474" s="9" t="s">
        <v>366</v>
      </c>
      <c r="Q474" s="54"/>
      <c r="R474" s="54"/>
      <c r="S474" s="54"/>
    </row>
    <row r="475" spans="1:88" x14ac:dyDescent="0.2">
      <c r="A475" t="s">
        <v>9186</v>
      </c>
      <c r="B475" t="s">
        <v>8303</v>
      </c>
      <c r="C475" s="9" t="s">
        <v>358</v>
      </c>
      <c r="Q475" s="54"/>
      <c r="R475" s="54"/>
      <c r="S475" s="54"/>
    </row>
    <row r="476" spans="1:88" x14ac:dyDescent="0.2">
      <c r="A476" t="s">
        <v>9186</v>
      </c>
      <c r="B476" t="s">
        <v>407</v>
      </c>
      <c r="C476" s="9" t="s">
        <v>358</v>
      </c>
      <c r="Q476" s="54"/>
      <c r="R476" s="54"/>
      <c r="S476" s="54"/>
    </row>
    <row r="477" spans="1:88" x14ac:dyDescent="0.2">
      <c r="A477" t="s">
        <v>9186</v>
      </c>
      <c r="B477" t="s">
        <v>408</v>
      </c>
      <c r="C477" s="9" t="s">
        <v>358</v>
      </c>
      <c r="Q477" s="54"/>
      <c r="R477" s="54"/>
      <c r="S477" s="54"/>
    </row>
    <row r="478" spans="1:88" x14ac:dyDescent="0.2">
      <c r="A478" t="s">
        <v>9186</v>
      </c>
      <c r="B478" t="s">
        <v>8307</v>
      </c>
      <c r="C478" s="9" t="s">
        <v>358</v>
      </c>
      <c r="P478" s="54"/>
      <c r="Q478" s="54"/>
      <c r="R478" s="54"/>
      <c r="S478" s="54"/>
    </row>
    <row r="479" spans="1:88" x14ac:dyDescent="0.2">
      <c r="A479" t="s">
        <v>9186</v>
      </c>
      <c r="B479" t="s">
        <v>403</v>
      </c>
      <c r="C479" s="9" t="s">
        <v>358</v>
      </c>
      <c r="P479" s="54"/>
      <c r="Q479" s="54"/>
      <c r="R479" s="54"/>
      <c r="S479" s="54"/>
    </row>
    <row r="480" spans="1:88" x14ac:dyDescent="0.2">
      <c r="A480" t="s">
        <v>9186</v>
      </c>
      <c r="B480" t="s">
        <v>8321</v>
      </c>
      <c r="C480" s="9" t="s">
        <v>358</v>
      </c>
      <c r="P480" s="54"/>
      <c r="Q480" s="54"/>
      <c r="R480" s="54"/>
      <c r="S480" s="54"/>
      <c r="BP480" t="s">
        <v>358</v>
      </c>
      <c r="BX480" t="s">
        <v>358</v>
      </c>
    </row>
    <row r="481" spans="1:90" x14ac:dyDescent="0.2">
      <c r="A481" t="s">
        <v>9187</v>
      </c>
      <c r="B481" t="s">
        <v>8303</v>
      </c>
      <c r="C481" s="9" t="s">
        <v>358</v>
      </c>
      <c r="F481" s="9">
        <v>6.3632312590000003E-6</v>
      </c>
      <c r="O481" s="54"/>
      <c r="P481" s="54"/>
      <c r="Q481" s="54"/>
      <c r="R481" s="54">
        <v>9.3206358080000003E-7</v>
      </c>
      <c r="S481" s="54">
        <v>9.3462781849999997E-7</v>
      </c>
      <c r="BP481" t="s">
        <v>358</v>
      </c>
      <c r="BX481" t="s">
        <v>358</v>
      </c>
    </row>
    <row r="482" spans="1:90" x14ac:dyDescent="0.2">
      <c r="A482" t="s">
        <v>9187</v>
      </c>
      <c r="B482" t="s">
        <v>407</v>
      </c>
      <c r="C482" s="9" t="s">
        <v>358</v>
      </c>
      <c r="F482" s="9">
        <v>6.4418586159999999E-6</v>
      </c>
      <c r="Q482" s="54"/>
      <c r="R482" s="54"/>
      <c r="CB482" t="s">
        <v>370</v>
      </c>
    </row>
    <row r="483" spans="1:90" x14ac:dyDescent="0.2">
      <c r="A483" t="s">
        <v>9187</v>
      </c>
      <c r="B483" t="s">
        <v>52</v>
      </c>
      <c r="C483" s="9" t="s">
        <v>358</v>
      </c>
      <c r="F483" s="9">
        <v>-2.3706558149999999E-6</v>
      </c>
      <c r="Q483" s="54"/>
      <c r="R483" s="54">
        <v>-2.0352268390000001E-7</v>
      </c>
      <c r="S483" s="54">
        <v>-1.9760373659999999E-7</v>
      </c>
      <c r="CA483" t="s">
        <v>370</v>
      </c>
    </row>
    <row r="484" spans="1:90" x14ac:dyDescent="0.2">
      <c r="A484" t="s">
        <v>9187</v>
      </c>
      <c r="B484" t="s">
        <v>408</v>
      </c>
      <c r="C484" s="9" t="s">
        <v>358</v>
      </c>
      <c r="F484" s="9">
        <v>7.1206746620000001E-6</v>
      </c>
      <c r="Q484" s="54"/>
      <c r="R484" s="54"/>
      <c r="S484" s="54"/>
      <c r="BO484" t="s">
        <v>358</v>
      </c>
    </row>
    <row r="485" spans="1:90" x14ac:dyDescent="0.2">
      <c r="A485" t="s">
        <v>9187</v>
      </c>
      <c r="B485" t="s">
        <v>403</v>
      </c>
      <c r="C485" s="9" t="s">
        <v>358</v>
      </c>
      <c r="F485" s="9">
        <v>7.9880334850000007E-6</v>
      </c>
      <c r="Q485" s="54"/>
      <c r="R485" s="54">
        <v>1.066777434E-6</v>
      </c>
      <c r="S485" s="54">
        <v>1.0319964929999999E-6</v>
      </c>
    </row>
    <row r="486" spans="1:90" x14ac:dyDescent="0.2">
      <c r="A486" t="s">
        <v>9187</v>
      </c>
      <c r="B486" t="s">
        <v>8321</v>
      </c>
      <c r="C486" s="9" t="s">
        <v>358</v>
      </c>
      <c r="F486" s="9">
        <v>3.3009095029999999E-6</v>
      </c>
      <c r="P486" s="54"/>
      <c r="Q486" s="54"/>
      <c r="R486" s="54">
        <v>3.9936378019999999E-7</v>
      </c>
      <c r="S486" s="54">
        <v>3.9913142009999999E-7</v>
      </c>
      <c r="CL486" t="s">
        <v>358</v>
      </c>
    </row>
    <row r="487" spans="1:90" x14ac:dyDescent="0.2">
      <c r="A487" t="s">
        <v>9187</v>
      </c>
      <c r="B487" t="s">
        <v>480</v>
      </c>
      <c r="C487" s="9" t="s">
        <v>358</v>
      </c>
      <c r="F487" s="9">
        <v>-3.2367671670000001E-6</v>
      </c>
      <c r="Q487" s="54"/>
      <c r="R487" s="54">
        <v>-2.9049408410000002E-7</v>
      </c>
      <c r="S487" s="54">
        <v>-2.8483942379999999E-7</v>
      </c>
      <c r="BO487" t="s">
        <v>358</v>
      </c>
      <c r="CL487" t="s">
        <v>358</v>
      </c>
    </row>
    <row r="488" spans="1:90" x14ac:dyDescent="0.2">
      <c r="A488" t="s">
        <v>8783</v>
      </c>
      <c r="B488" t="s">
        <v>8303</v>
      </c>
      <c r="C488" s="9" t="s">
        <v>358</v>
      </c>
      <c r="F488" s="9">
        <v>1.339793951E-3</v>
      </c>
      <c r="Q488" s="54"/>
      <c r="R488" s="54">
        <v>1.7749611290000001E-6</v>
      </c>
      <c r="S488" s="54">
        <v>1.7663315000000001E-6</v>
      </c>
    </row>
    <row r="489" spans="1:90" x14ac:dyDescent="0.2">
      <c r="A489" t="s">
        <v>8783</v>
      </c>
      <c r="B489" t="s">
        <v>407</v>
      </c>
      <c r="C489" s="9" t="s">
        <v>358</v>
      </c>
      <c r="F489" s="9">
        <v>0.1524805062</v>
      </c>
      <c r="Q489" s="54"/>
      <c r="R489" s="54"/>
      <c r="S489" s="54"/>
    </row>
    <row r="490" spans="1:90" x14ac:dyDescent="0.2">
      <c r="A490" t="s">
        <v>8783</v>
      </c>
      <c r="B490" t="s">
        <v>408</v>
      </c>
      <c r="C490" s="9" t="s">
        <v>358</v>
      </c>
      <c r="F490" s="9">
        <v>2.7449485509999998</v>
      </c>
      <c r="Q490" s="54"/>
      <c r="R490" s="54"/>
      <c r="S490" s="54"/>
      <c r="CL490" t="s">
        <v>366</v>
      </c>
    </row>
    <row r="491" spans="1:90" x14ac:dyDescent="0.2">
      <c r="A491" t="s">
        <v>8783</v>
      </c>
      <c r="B491" t="s">
        <v>403</v>
      </c>
      <c r="C491" s="9" t="s">
        <v>358</v>
      </c>
      <c r="F491" s="9">
        <v>5.073602959E-3</v>
      </c>
      <c r="Q491" s="54"/>
      <c r="R491" s="54">
        <v>2.2589401560000001E-6</v>
      </c>
      <c r="S491" s="54">
        <v>2.088997285E-6</v>
      </c>
    </row>
    <row r="492" spans="1:90" x14ac:dyDescent="0.2">
      <c r="A492" t="s">
        <v>8783</v>
      </c>
      <c r="B492" t="s">
        <v>8321</v>
      </c>
      <c r="C492" s="9" t="s">
        <v>358</v>
      </c>
      <c r="F492" s="9">
        <v>5.0108124719999999E-6</v>
      </c>
      <c r="O492" s="54"/>
      <c r="P492" s="54"/>
      <c r="Q492" s="54"/>
      <c r="R492" s="54">
        <v>4.379423477E-7</v>
      </c>
      <c r="S492" s="54">
        <v>4.319282179E-7</v>
      </c>
    </row>
    <row r="493" spans="1:90" x14ac:dyDescent="0.2">
      <c r="A493" t="s">
        <v>8783</v>
      </c>
      <c r="B493" t="s">
        <v>480</v>
      </c>
      <c r="C493" s="9" t="s">
        <v>358</v>
      </c>
      <c r="F493" s="9">
        <v>-2.1778737960000001</v>
      </c>
      <c r="P493" s="54"/>
      <c r="Q493" s="54"/>
      <c r="R493" s="54">
        <v>-2.5190896019999999E-6</v>
      </c>
      <c r="S493" s="54">
        <v>-2.3806496290000001E-6</v>
      </c>
    </row>
    <row r="494" spans="1:90" x14ac:dyDescent="0.2">
      <c r="A494" t="s">
        <v>9188</v>
      </c>
      <c r="B494" t="s">
        <v>8303</v>
      </c>
      <c r="C494" s="9" t="s">
        <v>362</v>
      </c>
      <c r="O494" s="54"/>
      <c r="P494" s="54"/>
      <c r="Q494" s="54"/>
      <c r="R494" s="54"/>
    </row>
    <row r="495" spans="1:90" x14ac:dyDescent="0.2">
      <c r="A495" t="s">
        <v>9188</v>
      </c>
      <c r="B495" t="s">
        <v>407</v>
      </c>
      <c r="C495" s="9" t="s">
        <v>362</v>
      </c>
      <c r="Q495" s="54"/>
      <c r="R495" s="54"/>
      <c r="BS495" t="s">
        <v>366</v>
      </c>
      <c r="CJ495" t="s">
        <v>366</v>
      </c>
    </row>
    <row r="496" spans="1:90" x14ac:dyDescent="0.2">
      <c r="A496" t="s">
        <v>9188</v>
      </c>
      <c r="B496" t="s">
        <v>408</v>
      </c>
      <c r="C496" s="9" t="s">
        <v>362</v>
      </c>
      <c r="Q496" s="54"/>
      <c r="R496" s="54"/>
      <c r="S496" s="54"/>
      <c r="CJ496" t="s">
        <v>362</v>
      </c>
    </row>
    <row r="497" spans="1:90" x14ac:dyDescent="0.2">
      <c r="A497" t="s">
        <v>9188</v>
      </c>
      <c r="B497" t="s">
        <v>403</v>
      </c>
      <c r="C497" s="9" t="s">
        <v>362</v>
      </c>
      <c r="O497" s="54"/>
      <c r="P497" s="54"/>
      <c r="Q497" s="54"/>
      <c r="R497" s="54"/>
      <c r="S497" s="54"/>
      <c r="BO497" t="s">
        <v>362</v>
      </c>
      <c r="BU497" t="s">
        <v>362</v>
      </c>
      <c r="BV497" t="s">
        <v>362</v>
      </c>
      <c r="BX497" t="s">
        <v>362</v>
      </c>
    </row>
    <row r="498" spans="1:90" x14ac:dyDescent="0.2">
      <c r="A498" t="s">
        <v>9188</v>
      </c>
      <c r="B498" t="s">
        <v>8321</v>
      </c>
      <c r="C498" s="9" t="s">
        <v>362</v>
      </c>
      <c r="P498" s="54"/>
      <c r="Q498" s="54"/>
      <c r="R498" s="54"/>
      <c r="S498" s="54"/>
      <c r="BO498" t="s">
        <v>362</v>
      </c>
      <c r="BU498" t="s">
        <v>362</v>
      </c>
      <c r="BX498" t="s">
        <v>362</v>
      </c>
    </row>
    <row r="499" spans="1:90" x14ac:dyDescent="0.2">
      <c r="A499" t="s">
        <v>9188</v>
      </c>
      <c r="B499" t="s">
        <v>480</v>
      </c>
      <c r="C499" s="9" t="s">
        <v>362</v>
      </c>
      <c r="P499" s="54"/>
      <c r="Q499" s="54"/>
      <c r="R499" s="54"/>
      <c r="S499" s="54"/>
      <c r="BX499" t="s">
        <v>362</v>
      </c>
    </row>
    <row r="500" spans="1:90" x14ac:dyDescent="0.2">
      <c r="A500" t="s">
        <v>9189</v>
      </c>
      <c r="B500" t="s">
        <v>8303</v>
      </c>
      <c r="C500" s="9" t="s">
        <v>362</v>
      </c>
      <c r="F500" s="9">
        <v>3.030886086E-5</v>
      </c>
      <c r="P500" s="54"/>
      <c r="Q500" s="54"/>
      <c r="R500" s="54">
        <v>2.8752343989999999E-7</v>
      </c>
      <c r="S500" s="54">
        <v>2.8682042409999999E-7</v>
      </c>
      <c r="BX500" t="s">
        <v>362</v>
      </c>
    </row>
    <row r="501" spans="1:90" x14ac:dyDescent="0.2">
      <c r="A501" t="s">
        <v>9189</v>
      </c>
      <c r="B501" t="s">
        <v>407</v>
      </c>
      <c r="C501" s="9" t="s">
        <v>362</v>
      </c>
      <c r="F501" s="9">
        <v>4.5955365780000001E-5</v>
      </c>
      <c r="I501" s="9">
        <v>2.0257792840000001E-7</v>
      </c>
      <c r="Q501" s="54"/>
      <c r="R501" s="54"/>
      <c r="S501" s="54"/>
    </row>
    <row r="502" spans="1:90" x14ac:dyDescent="0.2">
      <c r="A502" t="s">
        <v>9189</v>
      </c>
      <c r="B502" t="s">
        <v>52</v>
      </c>
      <c r="C502" s="9" t="s">
        <v>362</v>
      </c>
      <c r="F502" s="9">
        <v>-1.5751553790000001E-5</v>
      </c>
      <c r="H502" s="9">
        <v>-1.037522878E-7</v>
      </c>
      <c r="I502" s="9">
        <v>-1.3700316680000001E-7</v>
      </c>
      <c r="Q502" s="54"/>
      <c r="R502" s="54">
        <v>-1.8505422110000001E-7</v>
      </c>
      <c r="S502" s="54">
        <v>-1.714852401E-7</v>
      </c>
    </row>
    <row r="503" spans="1:90" x14ac:dyDescent="0.2">
      <c r="A503" t="s">
        <v>9189</v>
      </c>
      <c r="B503" t="s">
        <v>408</v>
      </c>
      <c r="C503" s="9" t="s">
        <v>362</v>
      </c>
      <c r="F503" s="9">
        <v>7.24446734E-5</v>
      </c>
      <c r="I503" s="9">
        <v>2.305165458E-7</v>
      </c>
      <c r="Q503" s="54"/>
      <c r="R503" s="54"/>
      <c r="S503" s="54"/>
      <c r="CL503" t="s">
        <v>362</v>
      </c>
    </row>
    <row r="504" spans="1:90" x14ac:dyDescent="0.2">
      <c r="A504" t="s">
        <v>9189</v>
      </c>
      <c r="B504" t="s">
        <v>403</v>
      </c>
      <c r="C504" s="9" t="s">
        <v>362</v>
      </c>
      <c r="F504" s="9">
        <v>5.6673834110000001E-5</v>
      </c>
      <c r="H504" s="9">
        <v>3.0421502280000002E-7</v>
      </c>
      <c r="P504" s="54"/>
      <c r="Q504" s="54"/>
      <c r="R504" s="54">
        <v>3.935855069E-7</v>
      </c>
      <c r="S504" s="54">
        <v>3.6374105729999998E-7</v>
      </c>
    </row>
    <row r="505" spans="1:90" x14ac:dyDescent="0.2">
      <c r="A505" t="s">
        <v>9189</v>
      </c>
      <c r="B505" t="s">
        <v>8321</v>
      </c>
      <c r="C505" s="9" t="s">
        <v>362</v>
      </c>
      <c r="F505" s="9">
        <v>1.2839516079999999E-6</v>
      </c>
      <c r="P505" s="54"/>
      <c r="Q505" s="54"/>
      <c r="R505" s="54"/>
      <c r="S505" s="54"/>
    </row>
    <row r="506" spans="1:90" x14ac:dyDescent="0.2">
      <c r="A506" t="s">
        <v>9189</v>
      </c>
      <c r="B506" t="s">
        <v>480</v>
      </c>
      <c r="C506" s="9" t="s">
        <v>362</v>
      </c>
      <c r="F506" s="9">
        <v>-5.796950955E-5</v>
      </c>
      <c r="P506" s="54"/>
      <c r="Q506" s="54"/>
      <c r="R506" s="54">
        <v>-1.042786686E-7</v>
      </c>
      <c r="S506" s="54">
        <v>-1.068299576E-7</v>
      </c>
      <c r="BX506" t="s">
        <v>362</v>
      </c>
    </row>
    <row r="507" spans="1:90" x14ac:dyDescent="0.2">
      <c r="A507" t="s">
        <v>8701</v>
      </c>
      <c r="B507" t="s">
        <v>8303</v>
      </c>
      <c r="C507" s="9" t="s">
        <v>362</v>
      </c>
      <c r="F507" s="9">
        <v>1.492233966E-3</v>
      </c>
      <c r="Q507" s="54"/>
      <c r="R507" s="54">
        <v>7.1624711089999995E-7</v>
      </c>
      <c r="S507" s="54">
        <v>6.8759243980000005E-7</v>
      </c>
      <c r="BX507" t="s">
        <v>362</v>
      </c>
    </row>
    <row r="508" spans="1:90" x14ac:dyDescent="0.2">
      <c r="A508" t="s">
        <v>8701</v>
      </c>
      <c r="B508" t="s">
        <v>407</v>
      </c>
      <c r="C508" s="9" t="s">
        <v>362</v>
      </c>
      <c r="F508" s="9">
        <v>0.14937853249999999</v>
      </c>
      <c r="I508" s="9">
        <v>0.1983499936</v>
      </c>
      <c r="Q508" s="54"/>
      <c r="R508" s="54"/>
      <c r="S508" s="54"/>
      <c r="BX508" t="s">
        <v>362</v>
      </c>
    </row>
    <row r="509" spans="1:90" x14ac:dyDescent="0.2">
      <c r="A509" t="s">
        <v>8701</v>
      </c>
      <c r="B509" t="s">
        <v>408</v>
      </c>
      <c r="C509" s="9" t="s">
        <v>362</v>
      </c>
      <c r="F509" s="9">
        <v>2.4580838709999999</v>
      </c>
      <c r="I509" s="9">
        <v>5.4083187160000001</v>
      </c>
      <c r="Q509" s="54"/>
      <c r="R509" s="54"/>
      <c r="S509" s="54"/>
      <c r="BX509" t="s">
        <v>362</v>
      </c>
    </row>
    <row r="510" spans="1:90" x14ac:dyDescent="0.2">
      <c r="A510" t="s">
        <v>8701</v>
      </c>
      <c r="B510" t="s">
        <v>403</v>
      </c>
      <c r="C510" s="9" t="s">
        <v>362</v>
      </c>
      <c r="F510" s="9">
        <v>5.4107556590000001E-3</v>
      </c>
      <c r="H510" s="9">
        <v>6.7326543850000002E-7</v>
      </c>
      <c r="Q510" s="54"/>
      <c r="R510" s="54">
        <v>9.488213607E-7</v>
      </c>
      <c r="S510" s="54">
        <v>8.4494465189999996E-7</v>
      </c>
    </row>
    <row r="511" spans="1:90" x14ac:dyDescent="0.2">
      <c r="A511" t="s">
        <v>8701</v>
      </c>
      <c r="B511" t="s">
        <v>8321</v>
      </c>
      <c r="C511" s="9" t="s">
        <v>362</v>
      </c>
      <c r="F511" s="9">
        <v>1.5555041120000001E-6</v>
      </c>
      <c r="Q511" s="54"/>
      <c r="R511" s="54"/>
      <c r="S511" s="54"/>
    </row>
    <row r="512" spans="1:90" x14ac:dyDescent="0.2">
      <c r="A512" t="s">
        <v>8701</v>
      </c>
      <c r="B512" t="s">
        <v>480</v>
      </c>
      <c r="C512" s="9" t="s">
        <v>362</v>
      </c>
      <c r="F512" s="9">
        <v>-1.9607750939999999</v>
      </c>
      <c r="H512" s="9">
        <v>-5.281015641E-7</v>
      </c>
      <c r="I512" s="9">
        <v>-4.2050015180000004</v>
      </c>
      <c r="Q512" s="54"/>
      <c r="R512" s="54">
        <v>-1.2706887910000001E-6</v>
      </c>
      <c r="S512" s="54">
        <v>-1.1682820569999999E-6</v>
      </c>
      <c r="BS512" t="s">
        <v>362</v>
      </c>
      <c r="CJ512" t="s">
        <v>362</v>
      </c>
    </row>
    <row r="513" spans="1:90" x14ac:dyDescent="0.2">
      <c r="A513" t="s">
        <v>9190</v>
      </c>
      <c r="B513" t="s">
        <v>8303</v>
      </c>
      <c r="C513" s="9" t="s">
        <v>366</v>
      </c>
      <c r="Q513" s="54"/>
      <c r="R513" s="54"/>
      <c r="S513" s="54"/>
      <c r="CJ513" t="s">
        <v>362</v>
      </c>
    </row>
    <row r="514" spans="1:90" x14ac:dyDescent="0.2">
      <c r="A514" t="s">
        <v>9190</v>
      </c>
      <c r="B514" t="s">
        <v>407</v>
      </c>
      <c r="C514" s="9" t="s">
        <v>366</v>
      </c>
      <c r="Q514" s="54"/>
      <c r="R514" s="54"/>
    </row>
    <row r="515" spans="1:90" x14ac:dyDescent="0.2">
      <c r="A515" t="s">
        <v>9190</v>
      </c>
      <c r="B515" t="s">
        <v>408</v>
      </c>
      <c r="C515" s="9" t="s">
        <v>366</v>
      </c>
      <c r="Q515" s="54"/>
      <c r="R515" s="54"/>
      <c r="S515" s="54"/>
    </row>
    <row r="516" spans="1:90" x14ac:dyDescent="0.2">
      <c r="A516" t="s">
        <v>9190</v>
      </c>
      <c r="B516" t="s">
        <v>403</v>
      </c>
      <c r="C516" s="9" t="s">
        <v>366</v>
      </c>
      <c r="Q516" s="54"/>
      <c r="R516" s="54"/>
      <c r="S516" s="54"/>
    </row>
    <row r="517" spans="1:90" x14ac:dyDescent="0.2">
      <c r="A517" t="s">
        <v>9190</v>
      </c>
      <c r="B517" t="s">
        <v>8321</v>
      </c>
      <c r="C517" s="9" t="s">
        <v>366</v>
      </c>
      <c r="Q517" s="54"/>
      <c r="R517" s="54"/>
      <c r="S517" s="54"/>
    </row>
    <row r="518" spans="1:90" x14ac:dyDescent="0.2">
      <c r="A518" t="s">
        <v>9190</v>
      </c>
      <c r="B518" t="s">
        <v>480</v>
      </c>
      <c r="C518" s="9" t="s">
        <v>366</v>
      </c>
      <c r="Q518" s="54"/>
      <c r="R518" s="54"/>
      <c r="S518" s="54"/>
    </row>
    <row r="519" spans="1:90" x14ac:dyDescent="0.2">
      <c r="A519" t="s">
        <v>9191</v>
      </c>
      <c r="B519" t="s">
        <v>8303</v>
      </c>
      <c r="C519" s="9" t="s">
        <v>366</v>
      </c>
      <c r="F519" s="9">
        <v>2.7451758779999999E-6</v>
      </c>
      <c r="Q519" s="54"/>
      <c r="R519" s="54"/>
      <c r="S519" s="54"/>
    </row>
    <row r="520" spans="1:90" x14ac:dyDescent="0.2">
      <c r="A520" t="s">
        <v>9191</v>
      </c>
      <c r="B520" t="s">
        <v>407</v>
      </c>
      <c r="C520" s="9" t="s">
        <v>366</v>
      </c>
      <c r="F520" s="9">
        <v>6.3037508910000004E-6</v>
      </c>
      <c r="I520" s="9">
        <v>1.153788654E-6</v>
      </c>
      <c r="R520" s="54"/>
      <c r="S520" s="54"/>
    </row>
    <row r="521" spans="1:90" x14ac:dyDescent="0.2">
      <c r="A521" t="s">
        <v>9191</v>
      </c>
      <c r="B521" t="s">
        <v>52</v>
      </c>
      <c r="C521" s="9" t="s">
        <v>366</v>
      </c>
      <c r="F521" s="9">
        <v>-2.3777763339999998E-6</v>
      </c>
      <c r="I521" s="9">
        <v>-2.9170528900000002E-7</v>
      </c>
      <c r="Q521" s="54"/>
      <c r="R521" s="54"/>
      <c r="S521" s="54"/>
    </row>
    <row r="522" spans="1:90" x14ac:dyDescent="0.2">
      <c r="A522" t="s">
        <v>9191</v>
      </c>
      <c r="B522" t="s">
        <v>408</v>
      </c>
      <c r="C522" s="9" t="s">
        <v>366</v>
      </c>
      <c r="F522" s="9">
        <v>6.9077548170000001E-6</v>
      </c>
      <c r="I522" s="9">
        <v>1.236902518E-6</v>
      </c>
      <c r="O522" s="54"/>
      <c r="P522" s="54"/>
      <c r="Q522" s="54"/>
      <c r="R522" s="54"/>
      <c r="S522" s="54"/>
      <c r="CL522" t="s">
        <v>365</v>
      </c>
    </row>
    <row r="523" spans="1:90" x14ac:dyDescent="0.2">
      <c r="A523" t="s">
        <v>9191</v>
      </c>
      <c r="B523" t="s">
        <v>403</v>
      </c>
      <c r="C523" s="9" t="s">
        <v>366</v>
      </c>
      <c r="F523" s="9">
        <v>4.2715436210000003E-6</v>
      </c>
      <c r="O523" s="54"/>
      <c r="P523" s="54"/>
      <c r="R523" s="54"/>
      <c r="S523" s="54"/>
      <c r="CL523" t="s">
        <v>365</v>
      </c>
    </row>
    <row r="524" spans="1:90" x14ac:dyDescent="0.2">
      <c r="A524" t="s">
        <v>9191</v>
      </c>
      <c r="B524" t="s">
        <v>8321</v>
      </c>
      <c r="C524" s="9" t="s">
        <v>366</v>
      </c>
      <c r="F524" s="9">
        <v>2.2466554889999999E-7</v>
      </c>
      <c r="Q524" s="54"/>
      <c r="R524" s="54"/>
    </row>
    <row r="525" spans="1:90" x14ac:dyDescent="0.2">
      <c r="A525" t="s">
        <v>9191</v>
      </c>
      <c r="B525" t="s">
        <v>480</v>
      </c>
      <c r="C525" s="9" t="s">
        <v>366</v>
      </c>
      <c r="F525" s="9">
        <v>-2.366260699E-6</v>
      </c>
      <c r="I525" s="9">
        <v>-2.8032985359999999E-7</v>
      </c>
      <c r="Q525" s="54"/>
      <c r="R525" s="54"/>
      <c r="S525" s="54"/>
    </row>
    <row r="526" spans="1:90" x14ac:dyDescent="0.2">
      <c r="A526" t="s">
        <v>8690</v>
      </c>
      <c r="B526" t="s">
        <v>8303</v>
      </c>
      <c r="C526" s="9" t="s">
        <v>366</v>
      </c>
      <c r="F526" s="9">
        <v>1.471464282E-3</v>
      </c>
      <c r="Q526" s="54"/>
      <c r="R526" s="54"/>
      <c r="S526" s="54"/>
    </row>
    <row r="527" spans="1:90" x14ac:dyDescent="0.2">
      <c r="A527" t="s">
        <v>8690</v>
      </c>
      <c r="B527" t="s">
        <v>407</v>
      </c>
      <c r="C527" s="9" t="s">
        <v>366</v>
      </c>
      <c r="F527" s="9">
        <v>0.137419662</v>
      </c>
      <c r="I527" s="9">
        <v>0.1692066921</v>
      </c>
      <c r="Q527" s="54"/>
      <c r="R527" s="54"/>
      <c r="S527" s="54"/>
    </row>
    <row r="528" spans="1:90" x14ac:dyDescent="0.2">
      <c r="A528" t="s">
        <v>8690</v>
      </c>
      <c r="B528" t="s">
        <v>408</v>
      </c>
      <c r="C528" s="9" t="s">
        <v>366</v>
      </c>
      <c r="F528" s="9">
        <v>2.7202914059999999</v>
      </c>
      <c r="I528" s="9">
        <v>0.8832554279</v>
      </c>
      <c r="R528" s="54"/>
      <c r="S528" s="54"/>
    </row>
    <row r="529" spans="1:90" x14ac:dyDescent="0.2">
      <c r="A529" t="s">
        <v>8690</v>
      </c>
      <c r="B529" t="s">
        <v>403</v>
      </c>
      <c r="C529" s="9" t="s">
        <v>366</v>
      </c>
      <c r="F529" s="9">
        <v>4.302020464E-3</v>
      </c>
      <c r="Q529" s="54"/>
      <c r="R529" s="54"/>
    </row>
    <row r="530" spans="1:90" x14ac:dyDescent="0.2">
      <c r="A530" t="s">
        <v>8690</v>
      </c>
      <c r="B530" t="s">
        <v>8321</v>
      </c>
      <c r="C530" s="9" t="s">
        <v>366</v>
      </c>
      <c r="F530" s="9">
        <v>1.528019515E-6</v>
      </c>
      <c r="Q530" s="54"/>
      <c r="R530" s="54"/>
      <c r="BS530" t="s">
        <v>365</v>
      </c>
      <c r="CJ530" t="s">
        <v>365</v>
      </c>
    </row>
    <row r="531" spans="1:90" x14ac:dyDescent="0.2">
      <c r="A531" t="s">
        <v>8690</v>
      </c>
      <c r="B531" t="s">
        <v>480</v>
      </c>
      <c r="C531" s="9" t="s">
        <v>366</v>
      </c>
      <c r="F531" s="9">
        <v>-2.1476144430000002</v>
      </c>
      <c r="I531" s="9">
        <v>-0.78934657509999995</v>
      </c>
      <c r="P531" s="54"/>
      <c r="Q531" s="54"/>
      <c r="R531" s="54"/>
      <c r="BS531" t="s">
        <v>365</v>
      </c>
      <c r="CJ531" t="s">
        <v>365</v>
      </c>
    </row>
    <row r="532" spans="1:90" x14ac:dyDescent="0.2">
      <c r="A532" t="s">
        <v>8784</v>
      </c>
      <c r="B532" t="s">
        <v>401</v>
      </c>
      <c r="C532" s="9" t="s">
        <v>366</v>
      </c>
      <c r="F532" s="9">
        <v>-1.3016933500000001E-5</v>
      </c>
      <c r="P532" s="54"/>
      <c r="Q532" s="54"/>
      <c r="R532" s="54"/>
      <c r="CJ532" t="s">
        <v>365</v>
      </c>
    </row>
    <row r="533" spans="1:90" x14ac:dyDescent="0.2">
      <c r="A533" t="s">
        <v>8784</v>
      </c>
      <c r="B533" t="s">
        <v>55</v>
      </c>
      <c r="C533" s="9" t="s">
        <v>366</v>
      </c>
      <c r="F533" s="9">
        <v>1.4444096349999999E-5</v>
      </c>
      <c r="Q533" s="54"/>
      <c r="R533" s="54"/>
      <c r="CL533" t="s">
        <v>361</v>
      </c>
    </row>
    <row r="534" spans="1:90" x14ac:dyDescent="0.2">
      <c r="A534" t="s">
        <v>9192</v>
      </c>
      <c r="B534" t="s">
        <v>399</v>
      </c>
      <c r="C534" s="9" t="s">
        <v>366</v>
      </c>
      <c r="Q534" s="54"/>
      <c r="CL534" t="s">
        <v>361</v>
      </c>
    </row>
    <row r="535" spans="1:90" x14ac:dyDescent="0.2">
      <c r="A535" t="s">
        <v>9192</v>
      </c>
      <c r="B535" t="s">
        <v>9274</v>
      </c>
      <c r="C535" s="9" t="s">
        <v>366</v>
      </c>
      <c r="P535" s="54"/>
      <c r="Q535" s="54"/>
      <c r="R535" s="54"/>
    </row>
    <row r="536" spans="1:90" x14ac:dyDescent="0.2">
      <c r="A536" t="s">
        <v>9192</v>
      </c>
      <c r="B536" t="s">
        <v>52</v>
      </c>
      <c r="C536" s="9" t="s">
        <v>366</v>
      </c>
      <c r="P536" s="54"/>
      <c r="Q536" s="54"/>
      <c r="S536" s="54"/>
      <c r="CJ536" t="s">
        <v>361</v>
      </c>
    </row>
    <row r="537" spans="1:90" x14ac:dyDescent="0.2">
      <c r="A537" t="s">
        <v>9192</v>
      </c>
      <c r="B537" t="s">
        <v>401</v>
      </c>
      <c r="C537" s="9" t="s">
        <v>366</v>
      </c>
      <c r="Q537" s="54"/>
      <c r="S537" s="54"/>
    </row>
    <row r="538" spans="1:90" x14ac:dyDescent="0.2">
      <c r="A538" t="s">
        <v>9193</v>
      </c>
      <c r="B538" t="s">
        <v>54</v>
      </c>
      <c r="C538" s="9" t="s">
        <v>366</v>
      </c>
      <c r="Q538" s="54"/>
      <c r="R538" s="54"/>
    </row>
    <row r="539" spans="1:90" x14ac:dyDescent="0.2">
      <c r="A539" t="s">
        <v>9193</v>
      </c>
      <c r="B539" t="s">
        <v>9274</v>
      </c>
      <c r="C539" s="9" t="s">
        <v>366</v>
      </c>
      <c r="Q539" s="54"/>
      <c r="R539" s="54"/>
    </row>
    <row r="540" spans="1:90" x14ac:dyDescent="0.2">
      <c r="A540" t="s">
        <v>9193</v>
      </c>
      <c r="B540" t="s">
        <v>52</v>
      </c>
      <c r="C540" s="9" t="s">
        <v>366</v>
      </c>
      <c r="Q540" s="54"/>
    </row>
    <row r="541" spans="1:90" x14ac:dyDescent="0.2">
      <c r="A541" t="s">
        <v>9193</v>
      </c>
      <c r="B541" t="s">
        <v>401</v>
      </c>
      <c r="C541" s="9" t="s">
        <v>366</v>
      </c>
      <c r="Q541" s="54"/>
      <c r="R541" s="54"/>
    </row>
    <row r="542" spans="1:90" x14ac:dyDescent="0.2">
      <c r="A542" t="s">
        <v>9194</v>
      </c>
      <c r="B542" t="s">
        <v>399</v>
      </c>
      <c r="C542" s="9" t="s">
        <v>366</v>
      </c>
      <c r="F542" s="9">
        <v>2.416210843E-4</v>
      </c>
      <c r="Q542" s="54"/>
      <c r="R542" s="54"/>
      <c r="CL542" t="s">
        <v>361</v>
      </c>
    </row>
    <row r="543" spans="1:90" x14ac:dyDescent="0.2">
      <c r="A543" t="s">
        <v>9194</v>
      </c>
      <c r="B543" t="s">
        <v>9274</v>
      </c>
      <c r="C543" s="9" t="s">
        <v>366</v>
      </c>
      <c r="F543" s="9">
        <v>-2.103471931E-5</v>
      </c>
      <c r="I543" s="9">
        <v>-1.8631600039999999E-7</v>
      </c>
      <c r="Q543" s="54"/>
      <c r="R543" s="54"/>
      <c r="CL543" t="s">
        <v>361</v>
      </c>
    </row>
    <row r="544" spans="1:90" x14ac:dyDescent="0.2">
      <c r="A544" t="s">
        <v>9194</v>
      </c>
      <c r="B544" t="s">
        <v>52</v>
      </c>
      <c r="C544" s="9" t="s">
        <v>366</v>
      </c>
      <c r="F544" s="9">
        <v>1.2008051380000001E-5</v>
      </c>
      <c r="Q544" s="54"/>
      <c r="R544" s="54"/>
    </row>
    <row r="545" spans="1:90" x14ac:dyDescent="0.2">
      <c r="A545" t="s">
        <v>9194</v>
      </c>
      <c r="B545" t="s">
        <v>401</v>
      </c>
      <c r="C545" s="9" t="s">
        <v>366</v>
      </c>
      <c r="F545" s="9">
        <v>-1.7847218179999999E-4</v>
      </c>
      <c r="P545" s="54"/>
      <c r="Q545" s="54"/>
      <c r="R545" s="54"/>
    </row>
    <row r="546" spans="1:90" x14ac:dyDescent="0.2">
      <c r="A546" t="s">
        <v>9195</v>
      </c>
      <c r="B546" t="s">
        <v>399</v>
      </c>
      <c r="C546" s="9" t="s">
        <v>366</v>
      </c>
      <c r="P546" s="54"/>
      <c r="Q546" s="54"/>
      <c r="R546" s="54"/>
      <c r="S546" s="54"/>
    </row>
    <row r="547" spans="1:90" x14ac:dyDescent="0.2">
      <c r="A547" t="s">
        <v>9195</v>
      </c>
      <c r="B547" t="s">
        <v>400</v>
      </c>
      <c r="C547" s="9" t="s">
        <v>366</v>
      </c>
      <c r="P547" s="54"/>
      <c r="Q547" s="54"/>
      <c r="R547" s="54"/>
      <c r="S547" s="54"/>
      <c r="CJ547" t="s">
        <v>361</v>
      </c>
    </row>
    <row r="548" spans="1:90" x14ac:dyDescent="0.2">
      <c r="A548" t="s">
        <v>8785</v>
      </c>
      <c r="B548" t="s">
        <v>402</v>
      </c>
      <c r="C548" s="9" t="s">
        <v>362</v>
      </c>
      <c r="F548" s="9">
        <v>-6.8893176299999995E-5</v>
      </c>
      <c r="G548" s="9">
        <v>-5.7322345419999997E-7</v>
      </c>
      <c r="H548" s="9">
        <v>-1.1289737689999999E-6</v>
      </c>
      <c r="I548" s="9">
        <v>-5.5015734090000002E-7</v>
      </c>
      <c r="J548" s="9">
        <v>-1.165464459E-6</v>
      </c>
      <c r="P548" s="54"/>
      <c r="Q548" s="54"/>
      <c r="R548" s="54">
        <v>-1.4578328720000001E-6</v>
      </c>
      <c r="S548" s="54">
        <v>-8.3553401749999998E-7</v>
      </c>
      <c r="BR548" t="s">
        <v>358</v>
      </c>
    </row>
    <row r="549" spans="1:90" x14ac:dyDescent="0.2">
      <c r="A549" t="s">
        <v>8785</v>
      </c>
      <c r="B549" t="s">
        <v>55</v>
      </c>
      <c r="C549" s="9" t="s">
        <v>362</v>
      </c>
      <c r="F549" s="9">
        <v>7.6466725860000005E-5</v>
      </c>
      <c r="G549" s="9">
        <v>6.3299848970000003E-7</v>
      </c>
      <c r="H549" s="9">
        <v>1.2498813390000001E-6</v>
      </c>
      <c r="I549" s="9">
        <v>6.0739510400000003E-7</v>
      </c>
      <c r="J549" s="9">
        <v>1.2903860049999999E-6</v>
      </c>
      <c r="Q549" s="54"/>
      <c r="R549" s="54">
        <v>1.614914944E-6</v>
      </c>
      <c r="S549" s="54">
        <v>9.2416321510000002E-7</v>
      </c>
      <c r="BL549" t="s">
        <v>358</v>
      </c>
      <c r="BO549" t="s">
        <v>358</v>
      </c>
      <c r="BP549" t="s">
        <v>358</v>
      </c>
      <c r="BU549" t="s">
        <v>358</v>
      </c>
      <c r="BX549" t="s">
        <v>358</v>
      </c>
    </row>
    <row r="550" spans="1:90" x14ac:dyDescent="0.2">
      <c r="A550" t="s">
        <v>9196</v>
      </c>
      <c r="B550" t="s">
        <v>399</v>
      </c>
      <c r="C550" s="9" t="s">
        <v>362</v>
      </c>
      <c r="O550" s="54"/>
      <c r="P550" s="54"/>
      <c r="Q550" s="54"/>
      <c r="R550" s="54"/>
      <c r="S550" s="54"/>
      <c r="BL550" t="s">
        <v>358</v>
      </c>
      <c r="BO550" t="s">
        <v>358</v>
      </c>
      <c r="BP550" t="s">
        <v>358</v>
      </c>
      <c r="BU550" t="s">
        <v>358</v>
      </c>
      <c r="CL550" t="s">
        <v>358</v>
      </c>
    </row>
    <row r="551" spans="1:90" x14ac:dyDescent="0.2">
      <c r="A551" t="s">
        <v>9196</v>
      </c>
      <c r="B551" t="s">
        <v>9274</v>
      </c>
      <c r="C551" s="9" t="s">
        <v>362</v>
      </c>
      <c r="Q551" s="54"/>
      <c r="R551" s="54"/>
      <c r="BL551" t="s">
        <v>358</v>
      </c>
      <c r="CL551" t="s">
        <v>358</v>
      </c>
    </row>
    <row r="552" spans="1:90" x14ac:dyDescent="0.2">
      <c r="A552" t="s">
        <v>9196</v>
      </c>
      <c r="B552" t="s">
        <v>52</v>
      </c>
      <c r="C552" s="9" t="s">
        <v>362</v>
      </c>
      <c r="Q552" s="54"/>
      <c r="CL552" t="s">
        <v>358</v>
      </c>
    </row>
    <row r="553" spans="1:90" x14ac:dyDescent="0.2">
      <c r="A553" t="s">
        <v>9196</v>
      </c>
      <c r="B553" t="s">
        <v>401</v>
      </c>
      <c r="C553" s="9" t="s">
        <v>362</v>
      </c>
      <c r="O553" s="54"/>
      <c r="P553" s="54"/>
      <c r="Q553" s="54"/>
      <c r="R553" s="54"/>
      <c r="S553" s="54"/>
      <c r="BL553" t="s">
        <v>358</v>
      </c>
      <c r="BO553" t="s">
        <v>358</v>
      </c>
      <c r="BR553" t="s">
        <v>358</v>
      </c>
      <c r="BU553" t="s">
        <v>358</v>
      </c>
    </row>
    <row r="554" spans="1:90" x14ac:dyDescent="0.2">
      <c r="A554" t="s">
        <v>9197</v>
      </c>
      <c r="B554" t="s">
        <v>54</v>
      </c>
      <c r="C554" s="9" t="s">
        <v>362</v>
      </c>
      <c r="Q554" s="54"/>
      <c r="R554" s="54"/>
    </row>
    <row r="555" spans="1:90" x14ac:dyDescent="0.2">
      <c r="A555" t="s">
        <v>9197</v>
      </c>
      <c r="B555" t="s">
        <v>9274</v>
      </c>
      <c r="C555" s="9" t="s">
        <v>362</v>
      </c>
      <c r="Q555" s="54"/>
      <c r="R555" s="54"/>
    </row>
    <row r="556" spans="1:90" x14ac:dyDescent="0.2">
      <c r="A556" t="s">
        <v>9197</v>
      </c>
      <c r="B556" t="s">
        <v>52</v>
      </c>
      <c r="C556" s="9" t="s">
        <v>362</v>
      </c>
      <c r="Q556" s="54"/>
      <c r="R556" s="54"/>
      <c r="CL556" t="s">
        <v>358</v>
      </c>
    </row>
    <row r="557" spans="1:90" x14ac:dyDescent="0.2">
      <c r="A557" t="s">
        <v>9197</v>
      </c>
      <c r="B557" t="s">
        <v>401</v>
      </c>
      <c r="C557" s="9" t="s">
        <v>362</v>
      </c>
      <c r="Q557" s="54"/>
      <c r="R557" s="54"/>
    </row>
    <row r="558" spans="1:90" x14ac:dyDescent="0.2">
      <c r="A558" t="s">
        <v>9198</v>
      </c>
      <c r="B558" t="s">
        <v>399</v>
      </c>
      <c r="C558" s="9" t="s">
        <v>362</v>
      </c>
      <c r="Q558" s="54"/>
      <c r="R558" s="54"/>
    </row>
    <row r="559" spans="1:90" x14ac:dyDescent="0.2">
      <c r="A559" t="s">
        <v>9198</v>
      </c>
      <c r="B559" t="s">
        <v>52</v>
      </c>
      <c r="C559" s="9" t="s">
        <v>362</v>
      </c>
      <c r="P559" s="54"/>
      <c r="Q559" s="54"/>
      <c r="R559" s="54"/>
    </row>
    <row r="560" spans="1:90" x14ac:dyDescent="0.2">
      <c r="A560" t="s">
        <v>9198</v>
      </c>
      <c r="B560" t="s">
        <v>401</v>
      </c>
      <c r="C560" s="9" t="s">
        <v>362</v>
      </c>
      <c r="Q560" s="54"/>
      <c r="R560" s="54"/>
      <c r="S560" s="54"/>
      <c r="BS560" t="s">
        <v>358</v>
      </c>
      <c r="CJ560" t="s">
        <v>358</v>
      </c>
    </row>
    <row r="561" spans="1:93" x14ac:dyDescent="0.2">
      <c r="A561" t="s">
        <v>9199</v>
      </c>
      <c r="B561" t="s">
        <v>399</v>
      </c>
      <c r="C561" s="9" t="s">
        <v>362</v>
      </c>
      <c r="Q561" s="54"/>
      <c r="R561" s="54"/>
      <c r="S561" s="54"/>
      <c r="BS561" t="s">
        <v>358</v>
      </c>
      <c r="CJ561" t="s">
        <v>358</v>
      </c>
    </row>
    <row r="562" spans="1:93" x14ac:dyDescent="0.2">
      <c r="A562" t="s">
        <v>9199</v>
      </c>
      <c r="B562" t="s">
        <v>404</v>
      </c>
      <c r="C562" s="9" t="s">
        <v>362</v>
      </c>
      <c r="P562" s="54"/>
      <c r="Q562" s="54"/>
      <c r="R562" s="54"/>
      <c r="S562" s="54"/>
      <c r="CJ562" t="s">
        <v>358</v>
      </c>
    </row>
    <row r="563" spans="1:93" x14ac:dyDescent="0.2">
      <c r="A563" t="s">
        <v>139</v>
      </c>
      <c r="B563" t="s">
        <v>399</v>
      </c>
      <c r="C563" s="9" t="s">
        <v>362</v>
      </c>
      <c r="F563" s="9">
        <v>1.2747245310000001E-4</v>
      </c>
      <c r="G563" s="9">
        <v>1.2594348E-7</v>
      </c>
      <c r="H563" s="9">
        <v>1.4075973709999999E-7</v>
      </c>
      <c r="I563" s="9">
        <v>1.344553493E-7</v>
      </c>
      <c r="J563" s="9">
        <v>1.30732515E-7</v>
      </c>
      <c r="Q563" s="54"/>
      <c r="R563" s="54">
        <v>1.737407985E-7</v>
      </c>
      <c r="S563" s="54">
        <v>1.761838816E-7</v>
      </c>
    </row>
    <row r="564" spans="1:93" x14ac:dyDescent="0.2">
      <c r="A564" t="s">
        <v>139</v>
      </c>
      <c r="B564" t="s">
        <v>401</v>
      </c>
      <c r="C564" s="9" t="s">
        <v>362</v>
      </c>
      <c r="F564" s="9">
        <v>-1.11161448E-4</v>
      </c>
      <c r="G564" s="9">
        <v>-1.099219067E-7</v>
      </c>
      <c r="H564" s="9">
        <v>-1.2226878760000001E-7</v>
      </c>
      <c r="I564" s="9">
        <v>-1.170151311E-7</v>
      </c>
      <c r="J564" s="9">
        <v>-1.1391276919999999E-7</v>
      </c>
      <c r="R564" s="54">
        <v>-1.497530054E-7</v>
      </c>
      <c r="S564" s="54">
        <v>-1.5178890799999999E-7</v>
      </c>
      <c r="BS564" t="s">
        <v>375</v>
      </c>
      <c r="CJ564" t="s">
        <v>375</v>
      </c>
    </row>
    <row r="565" spans="1:93" x14ac:dyDescent="0.2">
      <c r="A565" t="s">
        <v>8786</v>
      </c>
      <c r="B565" t="s">
        <v>401</v>
      </c>
      <c r="C565" s="9" t="s">
        <v>358</v>
      </c>
      <c r="F565" s="9">
        <v>-1.8387806520000001E-5</v>
      </c>
      <c r="Q565" s="54"/>
      <c r="R565" s="54">
        <v>-5.8196289089999999E-7</v>
      </c>
      <c r="S565" s="54">
        <v>-5.3579917420000003E-7</v>
      </c>
      <c r="CJ565" t="s">
        <v>375</v>
      </c>
      <c r="CO565" t="s">
        <v>375</v>
      </c>
    </row>
    <row r="566" spans="1:93" x14ac:dyDescent="0.2">
      <c r="A566" t="s">
        <v>8786</v>
      </c>
      <c r="B566" t="s">
        <v>55</v>
      </c>
      <c r="C566" s="9" t="s">
        <v>358</v>
      </c>
      <c r="F566" s="9">
        <v>2.0410465240000001E-5</v>
      </c>
      <c r="O566" s="54"/>
      <c r="P566" s="54"/>
      <c r="Q566" s="54"/>
      <c r="R566" s="54">
        <v>6.4597880889999996E-7</v>
      </c>
      <c r="S566" s="54">
        <v>5.9473708340000003E-7</v>
      </c>
      <c r="CN566" t="s">
        <v>360</v>
      </c>
    </row>
    <row r="567" spans="1:93" x14ac:dyDescent="0.2">
      <c r="A567" t="s">
        <v>9200</v>
      </c>
      <c r="B567" t="s">
        <v>399</v>
      </c>
      <c r="C567" s="9" t="s">
        <v>358</v>
      </c>
      <c r="Q567" s="54"/>
      <c r="R567" s="54"/>
      <c r="CL567" t="s">
        <v>373</v>
      </c>
    </row>
    <row r="568" spans="1:93" x14ac:dyDescent="0.2">
      <c r="A568" t="s">
        <v>9200</v>
      </c>
      <c r="B568" t="s">
        <v>9274</v>
      </c>
      <c r="C568" s="9" t="s">
        <v>358</v>
      </c>
      <c r="CL568" t="s">
        <v>373</v>
      </c>
    </row>
    <row r="569" spans="1:93" x14ac:dyDescent="0.2">
      <c r="A569" t="s">
        <v>9200</v>
      </c>
      <c r="B569" t="s">
        <v>52</v>
      </c>
      <c r="C569" s="9" t="s">
        <v>358</v>
      </c>
      <c r="Q569" s="54"/>
      <c r="R569" s="54"/>
      <c r="CL569" t="s">
        <v>373</v>
      </c>
    </row>
    <row r="570" spans="1:93" x14ac:dyDescent="0.2">
      <c r="A570" t="s">
        <v>9200</v>
      </c>
      <c r="B570" t="s">
        <v>401</v>
      </c>
      <c r="C570" s="9" t="s">
        <v>358</v>
      </c>
      <c r="Q570" s="54"/>
      <c r="R570" s="54"/>
      <c r="CJ570" t="s">
        <v>368</v>
      </c>
    </row>
    <row r="571" spans="1:93" x14ac:dyDescent="0.2">
      <c r="A571" t="s">
        <v>9201</v>
      </c>
      <c r="B571" t="s">
        <v>54</v>
      </c>
      <c r="C571" s="9" t="s">
        <v>358</v>
      </c>
      <c r="P571" s="54"/>
      <c r="Q571" s="54"/>
      <c r="R571" s="54"/>
    </row>
    <row r="572" spans="1:93" x14ac:dyDescent="0.2">
      <c r="A572" t="s">
        <v>9201</v>
      </c>
      <c r="B572" t="s">
        <v>9274</v>
      </c>
      <c r="C572" s="9" t="s">
        <v>358</v>
      </c>
      <c r="P572" s="54"/>
      <c r="Q572" s="54"/>
      <c r="R572" s="54"/>
      <c r="CJ572" t="s">
        <v>361</v>
      </c>
      <c r="CO572" t="s">
        <v>361</v>
      </c>
    </row>
    <row r="573" spans="1:93" x14ac:dyDescent="0.2">
      <c r="A573" t="s">
        <v>9201</v>
      </c>
      <c r="B573" t="s">
        <v>52</v>
      </c>
      <c r="C573" s="9" t="s">
        <v>358</v>
      </c>
      <c r="P573" s="54"/>
      <c r="Q573" s="54"/>
      <c r="R573" s="54"/>
      <c r="CJ573" t="s">
        <v>375</v>
      </c>
    </row>
    <row r="574" spans="1:93" x14ac:dyDescent="0.2">
      <c r="A574" t="s">
        <v>9201</v>
      </c>
      <c r="B574" t="s">
        <v>401</v>
      </c>
      <c r="C574" s="9" t="s">
        <v>358</v>
      </c>
      <c r="P574" s="54"/>
      <c r="Q574" s="54"/>
      <c r="R574" s="54"/>
      <c r="BS574" t="s">
        <v>359</v>
      </c>
      <c r="CJ574" t="s">
        <v>359</v>
      </c>
    </row>
    <row r="575" spans="1:93" x14ac:dyDescent="0.2">
      <c r="A575" t="s">
        <v>9202</v>
      </c>
      <c r="B575" t="s">
        <v>399</v>
      </c>
      <c r="C575" s="9" t="s">
        <v>358</v>
      </c>
      <c r="P575" s="54"/>
      <c r="Q575" s="54"/>
      <c r="R575" s="54"/>
      <c r="S575" s="54"/>
      <c r="CN575" t="s">
        <v>356</v>
      </c>
    </row>
    <row r="576" spans="1:93" x14ac:dyDescent="0.2">
      <c r="A576" t="s">
        <v>9202</v>
      </c>
      <c r="B576" t="s">
        <v>404</v>
      </c>
      <c r="C576" s="9" t="s">
        <v>358</v>
      </c>
      <c r="P576" s="54"/>
      <c r="Q576" s="54"/>
      <c r="R576" s="54"/>
      <c r="S576" s="54"/>
      <c r="CL576" t="s">
        <v>373</v>
      </c>
    </row>
    <row r="577" spans="1:90" x14ac:dyDescent="0.2">
      <c r="A577" t="s">
        <v>9203</v>
      </c>
      <c r="B577" t="s">
        <v>399</v>
      </c>
      <c r="C577" s="9" t="s">
        <v>358</v>
      </c>
      <c r="F577" s="9">
        <v>3.060134465E-4</v>
      </c>
      <c r="Q577" s="54"/>
      <c r="R577" s="54">
        <v>7.1776108449999995E-7</v>
      </c>
      <c r="S577" s="54">
        <v>6.9085253069999998E-7</v>
      </c>
      <c r="CJ577" t="s">
        <v>367</v>
      </c>
    </row>
    <row r="578" spans="1:90" x14ac:dyDescent="0.2">
      <c r="A578" t="s">
        <v>9203</v>
      </c>
      <c r="B578" t="s">
        <v>401</v>
      </c>
      <c r="C578" s="9" t="s">
        <v>358</v>
      </c>
      <c r="F578" s="9">
        <v>-2.7225395590000002E-4</v>
      </c>
      <c r="Q578" s="54"/>
      <c r="R578" s="54">
        <v>-6.3857747729999996E-7</v>
      </c>
      <c r="S578" s="54">
        <v>-6.1463748289999996E-7</v>
      </c>
      <c r="CJ578" t="s">
        <v>362</v>
      </c>
    </row>
    <row r="579" spans="1:90" x14ac:dyDescent="0.2">
      <c r="A579" t="s">
        <v>9204</v>
      </c>
      <c r="B579" t="s">
        <v>399</v>
      </c>
      <c r="C579" s="9" t="s">
        <v>366</v>
      </c>
      <c r="R579" s="54"/>
      <c r="S579" s="54"/>
      <c r="CJ579" t="s">
        <v>361</v>
      </c>
    </row>
    <row r="580" spans="1:90" x14ac:dyDescent="0.2">
      <c r="A580" t="s">
        <v>9204</v>
      </c>
      <c r="B580" t="s">
        <v>52</v>
      </c>
      <c r="C580" s="9" t="s">
        <v>366</v>
      </c>
      <c r="Q580" s="54"/>
      <c r="R580" s="54"/>
      <c r="S580" s="54"/>
    </row>
    <row r="581" spans="1:90" x14ac:dyDescent="0.2">
      <c r="A581" t="s">
        <v>9204</v>
      </c>
      <c r="B581" t="s">
        <v>401</v>
      </c>
      <c r="C581" s="9" t="s">
        <v>366</v>
      </c>
      <c r="Q581" s="54"/>
      <c r="R581" s="54"/>
      <c r="S581" s="54"/>
      <c r="BV581" t="s">
        <v>358</v>
      </c>
      <c r="BW581" t="s">
        <v>358</v>
      </c>
      <c r="BX581" t="s">
        <v>358</v>
      </c>
    </row>
    <row r="582" spans="1:90" x14ac:dyDescent="0.2">
      <c r="A582" t="s">
        <v>9205</v>
      </c>
      <c r="B582" t="s">
        <v>399</v>
      </c>
      <c r="C582" s="9" t="s">
        <v>358</v>
      </c>
      <c r="N582" s="54"/>
      <c r="Q582" s="54"/>
      <c r="R582" s="54"/>
      <c r="S582" s="54"/>
      <c r="CJ582" t="s">
        <v>358</v>
      </c>
    </row>
    <row r="583" spans="1:90" x14ac:dyDescent="0.2">
      <c r="A583" t="s">
        <v>9205</v>
      </c>
      <c r="B583" t="s">
        <v>52</v>
      </c>
      <c r="C583" s="9" t="s">
        <v>358</v>
      </c>
      <c r="Q583" s="54"/>
      <c r="R583" s="54"/>
    </row>
    <row r="584" spans="1:90" x14ac:dyDescent="0.2">
      <c r="A584" t="s">
        <v>9205</v>
      </c>
      <c r="B584" t="s">
        <v>401</v>
      </c>
      <c r="C584" s="9" t="s">
        <v>358</v>
      </c>
      <c r="Q584" s="54"/>
      <c r="R584" s="54"/>
      <c r="S584" s="54"/>
      <c r="CL584" t="s">
        <v>373</v>
      </c>
    </row>
    <row r="585" spans="1:90" x14ac:dyDescent="0.2">
      <c r="A585" t="s">
        <v>9205</v>
      </c>
      <c r="B585" t="s">
        <v>480</v>
      </c>
      <c r="C585" s="9" t="s">
        <v>358</v>
      </c>
      <c r="Q585" s="54"/>
      <c r="R585" s="54"/>
      <c r="CJ585" t="s">
        <v>356</v>
      </c>
    </row>
    <row r="586" spans="1:90" x14ac:dyDescent="0.2">
      <c r="A586" t="s">
        <v>8477</v>
      </c>
      <c r="B586" t="s">
        <v>52</v>
      </c>
      <c r="C586" s="9" t="s">
        <v>360</v>
      </c>
      <c r="F586" s="9">
        <v>2.4815656579999998E-3</v>
      </c>
      <c r="I586" s="9">
        <v>1.0809046099999999E-8</v>
      </c>
      <c r="J586" s="9">
        <v>9.9068245159999997E-8</v>
      </c>
      <c r="K586" s="9">
        <v>6.0436426549999997E-3</v>
      </c>
      <c r="L586">
        <v>5.553018515E-3</v>
      </c>
      <c r="M586">
        <v>8.0946510020000001E-2</v>
      </c>
      <c r="N586">
        <v>1.5599653289999999E-2</v>
      </c>
      <c r="O586">
        <v>1.2322709370000001E-2</v>
      </c>
      <c r="P586">
        <v>2.195386459E-2</v>
      </c>
      <c r="Q586">
        <v>2.3497507439999999E-2</v>
      </c>
      <c r="R586" s="54">
        <v>1.9496607710000001E-7</v>
      </c>
      <c r="S586" s="54">
        <v>3.5783179529999998E-3</v>
      </c>
      <c r="CJ586" t="s">
        <v>359</v>
      </c>
      <c r="CL586" t="s">
        <v>359</v>
      </c>
    </row>
    <row r="587" spans="1:90" x14ac:dyDescent="0.2">
      <c r="A587" t="s">
        <v>9206</v>
      </c>
      <c r="B587" t="s">
        <v>52</v>
      </c>
      <c r="C587" s="9" t="s">
        <v>360</v>
      </c>
      <c r="CJ587" t="s">
        <v>374</v>
      </c>
      <c r="CL587" t="s">
        <v>374</v>
      </c>
    </row>
    <row r="588" spans="1:90" x14ac:dyDescent="0.2">
      <c r="A588" t="s">
        <v>9206</v>
      </c>
      <c r="B588" t="s">
        <v>394</v>
      </c>
      <c r="C588" s="9" t="s">
        <v>360</v>
      </c>
      <c r="Q588" s="54"/>
      <c r="R588" s="54"/>
    </row>
    <row r="589" spans="1:90" x14ac:dyDescent="0.2">
      <c r="A589" t="s">
        <v>9207</v>
      </c>
      <c r="B589" t="s">
        <v>9274</v>
      </c>
      <c r="C589" s="9" t="s">
        <v>360</v>
      </c>
      <c r="R589" s="54"/>
    </row>
    <row r="590" spans="1:90" x14ac:dyDescent="0.2">
      <c r="A590" t="s">
        <v>9207</v>
      </c>
      <c r="B590" t="s">
        <v>52</v>
      </c>
      <c r="C590" s="9" t="s">
        <v>360</v>
      </c>
      <c r="Q590" s="54"/>
    </row>
    <row r="591" spans="1:90" x14ac:dyDescent="0.2">
      <c r="A591" t="s">
        <v>9207</v>
      </c>
      <c r="B591" t="s">
        <v>394</v>
      </c>
      <c r="C591" s="9" t="s">
        <v>360</v>
      </c>
      <c r="Q591" s="54"/>
      <c r="R591" s="54"/>
    </row>
    <row r="592" spans="1:90" x14ac:dyDescent="0.2">
      <c r="A592" t="s">
        <v>8577</v>
      </c>
      <c r="B592" t="s">
        <v>52</v>
      </c>
      <c r="C592" s="9" t="s">
        <v>360</v>
      </c>
      <c r="F592" s="9">
        <v>0.37219762480000002</v>
      </c>
      <c r="I592" s="9">
        <v>0.58391678579999995</v>
      </c>
      <c r="J592" s="9">
        <v>1.0623711179999999</v>
      </c>
      <c r="M592" s="54"/>
      <c r="N592" s="54"/>
      <c r="Q592" s="54"/>
      <c r="R592" s="54">
        <v>2.0383136450000001</v>
      </c>
      <c r="S592" s="54">
        <v>0.56684816920000003</v>
      </c>
      <c r="CL592" t="s">
        <v>373</v>
      </c>
    </row>
    <row r="593" spans="1:90" x14ac:dyDescent="0.2">
      <c r="A593" t="s">
        <v>350</v>
      </c>
      <c r="B593" t="s">
        <v>52</v>
      </c>
      <c r="C593" s="9" t="s">
        <v>374</v>
      </c>
      <c r="F593" s="9">
        <v>-6.1647548030000003E-5</v>
      </c>
      <c r="G593" s="9">
        <v>-6.0322613450000002</v>
      </c>
      <c r="H593" s="9">
        <v>-2.2606759479999998</v>
      </c>
      <c r="I593" s="9">
        <v>-1.425600145</v>
      </c>
      <c r="J593" s="9">
        <v>-1.3752991050000001</v>
      </c>
      <c r="Q593" s="54"/>
      <c r="R593" s="54">
        <v>-1.3535580920000001</v>
      </c>
      <c r="S593" s="54">
        <v>-1.379708149E-5</v>
      </c>
      <c r="CL593" t="s">
        <v>373</v>
      </c>
    </row>
    <row r="594" spans="1:90" x14ac:dyDescent="0.2">
      <c r="A594" t="s">
        <v>350</v>
      </c>
      <c r="B594" t="s">
        <v>395</v>
      </c>
      <c r="C594" s="9" t="s">
        <v>374</v>
      </c>
      <c r="F594" s="9">
        <v>6.1647548030000003E-5</v>
      </c>
      <c r="G594" s="9">
        <v>6.0322613450000002</v>
      </c>
      <c r="H594" s="9">
        <v>2.2606759479999998</v>
      </c>
      <c r="I594" s="9">
        <v>1.425600145</v>
      </c>
      <c r="J594" s="9">
        <v>1.3752991050000001</v>
      </c>
      <c r="Q594" s="54"/>
      <c r="R594" s="54">
        <v>1.3535580920000001</v>
      </c>
      <c r="S594" s="54">
        <v>1.379708149E-5</v>
      </c>
    </row>
    <row r="595" spans="1:90" x14ac:dyDescent="0.2">
      <c r="A595" t="s">
        <v>351</v>
      </c>
      <c r="B595" t="s">
        <v>52</v>
      </c>
      <c r="C595" s="9" t="s">
        <v>356</v>
      </c>
      <c r="F595" s="9">
        <v>-1.8205354550000002E-5</v>
      </c>
      <c r="G595" s="9">
        <v>-5.9595246399999997</v>
      </c>
      <c r="H595" s="9">
        <v>-2.2334170059999998</v>
      </c>
      <c r="I595" s="9">
        <v>-1.4084105280000001</v>
      </c>
      <c r="J595" s="9">
        <v>-0.51056371659999999</v>
      </c>
      <c r="Q595" s="54"/>
      <c r="R595" s="54">
        <v>-1.3372406889999999</v>
      </c>
      <c r="S595" s="54">
        <v>-0.89804804689999995</v>
      </c>
    </row>
    <row r="596" spans="1:90" x14ac:dyDescent="0.2">
      <c r="A596" t="s">
        <v>351</v>
      </c>
      <c r="B596" t="s">
        <v>395</v>
      </c>
      <c r="C596" s="9" t="s">
        <v>356</v>
      </c>
      <c r="F596" s="9">
        <v>1.8205354550000002E-5</v>
      </c>
      <c r="G596" s="9">
        <v>5.9595246399999997</v>
      </c>
      <c r="H596" s="9">
        <v>2.2334170059999998</v>
      </c>
      <c r="I596" s="9">
        <v>1.4084105280000001</v>
      </c>
      <c r="J596" s="9">
        <v>0.51056371659999999</v>
      </c>
      <c r="R596" s="54">
        <v>1.3372406889999999</v>
      </c>
      <c r="S596" s="54">
        <v>0.89804804689999995</v>
      </c>
    </row>
    <row r="597" spans="1:90" x14ac:dyDescent="0.2">
      <c r="A597" t="s">
        <v>436</v>
      </c>
      <c r="B597" t="s">
        <v>52</v>
      </c>
      <c r="C597" s="9" t="s">
        <v>374</v>
      </c>
      <c r="F597" s="9">
        <v>-37.214521089999998</v>
      </c>
      <c r="G597" s="9">
        <v>-6.4551936530000003</v>
      </c>
      <c r="H597" s="9">
        <v>-4.2937017390000002E-4</v>
      </c>
      <c r="I597" s="9">
        <v>-7.8578981529999998</v>
      </c>
      <c r="J597" s="9">
        <v>-5.4086314479999999E-6</v>
      </c>
      <c r="M597" s="54"/>
      <c r="N597" s="54"/>
      <c r="Q597" s="54"/>
      <c r="R597" s="54">
        <v>-6.4274156849999997E-6</v>
      </c>
      <c r="S597" s="54">
        <v>-4.2728744860000002E-6</v>
      </c>
      <c r="CJ597" t="s">
        <v>375</v>
      </c>
    </row>
    <row r="598" spans="1:90" x14ac:dyDescent="0.2">
      <c r="A598" t="s">
        <v>436</v>
      </c>
      <c r="B598" t="s">
        <v>395</v>
      </c>
      <c r="C598" s="9" t="s">
        <v>374</v>
      </c>
      <c r="F598" s="9">
        <v>37.214521089999998</v>
      </c>
      <c r="G598" s="9">
        <v>6.4551936530000003</v>
      </c>
      <c r="H598" s="9">
        <v>4.2937017390000002E-4</v>
      </c>
      <c r="I598" s="9">
        <v>7.8578981529999998</v>
      </c>
      <c r="J598" s="9">
        <v>5.4086314479999999E-6</v>
      </c>
      <c r="Q598" s="54"/>
      <c r="R598" s="54">
        <v>6.4274156849999997E-6</v>
      </c>
      <c r="S598" s="54">
        <v>4.2728744860000002E-6</v>
      </c>
      <c r="CJ598" t="s">
        <v>375</v>
      </c>
    </row>
    <row r="599" spans="1:90" x14ac:dyDescent="0.2">
      <c r="A599" t="s">
        <v>8478</v>
      </c>
      <c r="B599" t="s">
        <v>52</v>
      </c>
      <c r="C599" s="9" t="s">
        <v>360</v>
      </c>
      <c r="F599" s="9">
        <v>-28.072641260000001</v>
      </c>
      <c r="G599" s="9">
        <v>-17.16644964</v>
      </c>
      <c r="H599" s="9">
        <v>-1.300184326E-5</v>
      </c>
      <c r="I599" s="9">
        <v>-1.110751206E-5</v>
      </c>
      <c r="J599" s="9">
        <v>-3.175017418E-6</v>
      </c>
      <c r="O599" s="54"/>
      <c r="P599" s="54"/>
      <c r="Q599" s="54"/>
      <c r="R599" s="54">
        <v>-3.8284488910000001E-6</v>
      </c>
      <c r="S599" s="54">
        <v>-3.1872258239999998E-6</v>
      </c>
      <c r="CL599" t="s">
        <v>365</v>
      </c>
    </row>
    <row r="600" spans="1:90" x14ac:dyDescent="0.2">
      <c r="A600" t="s">
        <v>8478</v>
      </c>
      <c r="B600" t="s">
        <v>395</v>
      </c>
      <c r="C600" s="9" t="s">
        <v>360</v>
      </c>
      <c r="F600" s="9">
        <v>28.07264451</v>
      </c>
      <c r="G600" s="9">
        <v>17.166449870000001</v>
      </c>
      <c r="H600" s="9">
        <v>1.322544856E-5</v>
      </c>
      <c r="I600" s="9">
        <v>1.1331117359999999E-5</v>
      </c>
      <c r="J600" s="9">
        <v>3.413529739E-6</v>
      </c>
      <c r="O600" s="54"/>
      <c r="P600" s="54"/>
      <c r="Q600" s="54"/>
      <c r="R600" s="54">
        <v>4.0520541920000004E-6</v>
      </c>
      <c r="S600" s="54">
        <v>3.4108311250000002E-6</v>
      </c>
    </row>
    <row r="601" spans="1:90" x14ac:dyDescent="0.2">
      <c r="A601" t="s">
        <v>8673</v>
      </c>
      <c r="B601" t="s">
        <v>9274</v>
      </c>
      <c r="C601" s="9" t="s">
        <v>365</v>
      </c>
      <c r="F601" s="9">
        <v>-2.1837804009999999</v>
      </c>
      <c r="Q601" s="54"/>
      <c r="R601" s="54"/>
      <c r="S601" s="54">
        <v>-2.0682849839999999</v>
      </c>
      <c r="BO601" t="s">
        <v>358</v>
      </c>
      <c r="BX601" t="s">
        <v>358</v>
      </c>
      <c r="CL601" t="s">
        <v>358</v>
      </c>
    </row>
    <row r="602" spans="1:90" x14ac:dyDescent="0.2">
      <c r="A602" t="s">
        <v>8673</v>
      </c>
      <c r="B602" t="s">
        <v>52</v>
      </c>
      <c r="C602" s="9" t="s">
        <v>365</v>
      </c>
      <c r="F602" s="9">
        <v>0.98270120380000003</v>
      </c>
      <c r="P602" s="54"/>
      <c r="Q602" s="54"/>
      <c r="R602" s="54"/>
      <c r="S602" s="54">
        <v>0.93072825950000004</v>
      </c>
      <c r="CJ602" t="s">
        <v>359</v>
      </c>
    </row>
    <row r="603" spans="1:90" x14ac:dyDescent="0.2">
      <c r="A603" t="s">
        <v>9208</v>
      </c>
      <c r="B603" t="s">
        <v>54</v>
      </c>
      <c r="C603" s="9" t="s">
        <v>358</v>
      </c>
      <c r="Q603" s="54"/>
      <c r="R603" s="54"/>
      <c r="CJ603" t="s">
        <v>359</v>
      </c>
    </row>
    <row r="604" spans="1:90" x14ac:dyDescent="0.2">
      <c r="A604" t="s">
        <v>9208</v>
      </c>
      <c r="B604" t="s">
        <v>404</v>
      </c>
      <c r="C604" s="9" t="s">
        <v>358</v>
      </c>
      <c r="P604" s="54"/>
      <c r="Q604" s="54"/>
      <c r="R604" s="54"/>
      <c r="CJ604" t="s">
        <v>359</v>
      </c>
    </row>
    <row r="605" spans="1:90" x14ac:dyDescent="0.2">
      <c r="A605" t="s">
        <v>9209</v>
      </c>
      <c r="B605" t="s">
        <v>54</v>
      </c>
      <c r="C605" s="9" t="s">
        <v>366</v>
      </c>
      <c r="Q605" s="54"/>
      <c r="R605" s="54"/>
      <c r="CJ605" t="s">
        <v>359</v>
      </c>
    </row>
    <row r="606" spans="1:90" x14ac:dyDescent="0.2">
      <c r="A606" t="s">
        <v>9209</v>
      </c>
      <c r="B606" t="s">
        <v>404</v>
      </c>
      <c r="C606" s="9" t="s">
        <v>366</v>
      </c>
      <c r="N606" s="54"/>
      <c r="Q606" s="54"/>
      <c r="R606" s="54"/>
      <c r="CJ606" t="s">
        <v>359</v>
      </c>
    </row>
    <row r="607" spans="1:90" x14ac:dyDescent="0.2">
      <c r="A607" t="s">
        <v>9210</v>
      </c>
      <c r="B607" t="s">
        <v>54</v>
      </c>
      <c r="C607" s="9" t="s">
        <v>362</v>
      </c>
      <c r="Q607" s="54"/>
      <c r="R607" s="54"/>
      <c r="S607" s="54"/>
      <c r="CJ607" t="s">
        <v>359</v>
      </c>
    </row>
    <row r="608" spans="1:90" x14ac:dyDescent="0.2">
      <c r="A608" t="s">
        <v>9210</v>
      </c>
      <c r="B608" t="s">
        <v>404</v>
      </c>
      <c r="C608" s="9" t="s">
        <v>362</v>
      </c>
      <c r="Q608" s="54"/>
      <c r="R608" s="54"/>
      <c r="S608" s="54"/>
      <c r="CJ608" t="s">
        <v>359</v>
      </c>
    </row>
    <row r="609" spans="1:88" x14ac:dyDescent="0.2">
      <c r="A609" t="s">
        <v>8787</v>
      </c>
      <c r="B609" t="s">
        <v>55</v>
      </c>
      <c r="C609" s="9" t="s">
        <v>363</v>
      </c>
      <c r="F609" s="9">
        <v>-3.1225022569999998E-17</v>
      </c>
      <c r="G609" s="9">
        <v>1.439820485E-16</v>
      </c>
      <c r="H609" s="9">
        <v>1.9624059320000001E-15</v>
      </c>
      <c r="I609" s="9">
        <v>7.1557343379999998E-17</v>
      </c>
      <c r="J609" s="9">
        <v>-1.214306433E-17</v>
      </c>
      <c r="Q609" s="54"/>
      <c r="R609" s="54">
        <v>1.9342166759999999E-16</v>
      </c>
      <c r="S609" s="54">
        <v>-2.9273458659999999E-18</v>
      </c>
      <c r="CJ609" t="s">
        <v>359</v>
      </c>
    </row>
    <row r="610" spans="1:88" x14ac:dyDescent="0.2">
      <c r="A610" t="s">
        <v>8147</v>
      </c>
      <c r="B610" t="s">
        <v>55</v>
      </c>
      <c r="C610" s="9" t="s">
        <v>363</v>
      </c>
      <c r="F610" s="9">
        <v>5.7592819399999998E-16</v>
      </c>
      <c r="G610" s="9">
        <v>2.2710132389999998E-14</v>
      </c>
      <c r="H610" s="9">
        <v>1.69655956E-15</v>
      </c>
      <c r="I610" s="9">
        <v>8.3266726850000005E-17</v>
      </c>
      <c r="J610" s="9">
        <v>7.5286998860000002E-16</v>
      </c>
      <c r="P610" s="54"/>
      <c r="Q610" s="54"/>
      <c r="R610" s="54">
        <v>1.002930378E-14</v>
      </c>
      <c r="S610" s="54">
        <v>-5.258380537E-18</v>
      </c>
      <c r="CJ610" t="s">
        <v>359</v>
      </c>
    </row>
    <row r="611" spans="1:88" x14ac:dyDescent="0.2">
      <c r="A611" t="s">
        <v>8788</v>
      </c>
      <c r="B611" t="s">
        <v>55</v>
      </c>
      <c r="C611" s="9" t="s">
        <v>363</v>
      </c>
      <c r="F611" s="9">
        <v>6.9388939039999997E-18</v>
      </c>
      <c r="G611" s="9">
        <v>8.8644369620000001E-16</v>
      </c>
      <c r="H611" s="9">
        <v>1.478851763E-16</v>
      </c>
      <c r="I611" s="9">
        <v>1.170938346E-17</v>
      </c>
      <c r="J611" s="9">
        <v>2.90436078E-15</v>
      </c>
      <c r="P611" s="54"/>
      <c r="Q611" s="54"/>
      <c r="R611" s="54">
        <v>-2.502165142E-14</v>
      </c>
      <c r="S611" s="54">
        <v>5.9631119490000003E-19</v>
      </c>
      <c r="CJ611" t="s">
        <v>359</v>
      </c>
    </row>
    <row r="612" spans="1:88" x14ac:dyDescent="0.2">
      <c r="A612" t="s">
        <v>8789</v>
      </c>
      <c r="B612" t="s">
        <v>55</v>
      </c>
      <c r="C612" s="9" t="s">
        <v>363</v>
      </c>
      <c r="F612" s="9">
        <v>3.4694469519999998E-18</v>
      </c>
      <c r="G612" s="9">
        <v>-1.2056328159999999E-16</v>
      </c>
      <c r="H612" s="9">
        <v>-8.5001450319999995E-17</v>
      </c>
      <c r="I612" s="9">
        <v>-1.7056668580000001E-15</v>
      </c>
      <c r="J612" s="9">
        <v>-7.5460471199999998E-17</v>
      </c>
      <c r="Q612" s="54"/>
      <c r="R612" s="54">
        <v>-1.370691755E-14</v>
      </c>
      <c r="S612" s="54">
        <v>-6.5052130349999997E-19</v>
      </c>
      <c r="CJ612" t="s">
        <v>359</v>
      </c>
    </row>
    <row r="613" spans="1:88" x14ac:dyDescent="0.2">
      <c r="A613" t="s">
        <v>8148</v>
      </c>
      <c r="B613" t="s">
        <v>55</v>
      </c>
      <c r="C613" s="9" t="s">
        <v>363</v>
      </c>
      <c r="F613" s="9">
        <v>1.7798262860000002E-15</v>
      </c>
      <c r="G613" s="9">
        <v>-6.9007299870000003E-15</v>
      </c>
      <c r="H613" s="9">
        <v>2.1640675359999999E-16</v>
      </c>
      <c r="I613" s="9">
        <v>-1.843577374E-15</v>
      </c>
      <c r="J613" s="9">
        <v>-7.4593109469999994E-17</v>
      </c>
      <c r="R613" s="54">
        <v>-6.2189836609999998E-16</v>
      </c>
      <c r="S613" s="54">
        <v>-1.143833292E-17</v>
      </c>
      <c r="CJ613" t="s">
        <v>359</v>
      </c>
    </row>
    <row r="614" spans="1:88" x14ac:dyDescent="0.2">
      <c r="A614" t="s">
        <v>8578</v>
      </c>
      <c r="B614" t="s">
        <v>52</v>
      </c>
      <c r="C614" s="9" t="s">
        <v>363</v>
      </c>
      <c r="F614" s="9">
        <v>2.4876101180000001E-11</v>
      </c>
      <c r="G614" s="9">
        <v>4.4828141200000002E-11</v>
      </c>
      <c r="H614" s="9">
        <v>3.0353497489999997E-11</v>
      </c>
      <c r="I614" s="9">
        <v>1.134203842E-12</v>
      </c>
      <c r="J614" s="9">
        <v>-9.0012441940000007E-12</v>
      </c>
      <c r="P614" s="54"/>
      <c r="Q614" s="54"/>
      <c r="R614" s="54">
        <v>-2.2370283400000001E-10</v>
      </c>
      <c r="S614" s="54">
        <v>-7.6783024380000001E-13</v>
      </c>
      <c r="CJ614" t="s">
        <v>359</v>
      </c>
    </row>
    <row r="615" spans="1:88" x14ac:dyDescent="0.2">
      <c r="A615" t="s">
        <v>8149</v>
      </c>
      <c r="B615" t="s">
        <v>52</v>
      </c>
      <c r="C615" s="9" t="s">
        <v>363</v>
      </c>
      <c r="F615" s="9">
        <v>1.316611494</v>
      </c>
      <c r="G615" s="9">
        <v>8.6254513409999997E-2</v>
      </c>
      <c r="H615" s="9">
        <v>4.0416793700000002E-2</v>
      </c>
      <c r="I615" s="9">
        <v>4.9640498259999999E-2</v>
      </c>
      <c r="J615" s="9">
        <v>3.8591216749999997E-2</v>
      </c>
      <c r="N615" s="54"/>
      <c r="P615" s="54"/>
      <c r="Q615" s="54"/>
      <c r="R615" s="54">
        <v>9.0452031619999998E-2</v>
      </c>
      <c r="S615" s="54">
        <v>1.553301854E-2</v>
      </c>
      <c r="CJ615" t="s">
        <v>359</v>
      </c>
    </row>
    <row r="616" spans="1:88" x14ac:dyDescent="0.2">
      <c r="A616" t="s">
        <v>8790</v>
      </c>
      <c r="B616" t="s">
        <v>52</v>
      </c>
      <c r="C616" s="9" t="s">
        <v>363</v>
      </c>
      <c r="F616" s="9">
        <v>2.176037128E-14</v>
      </c>
      <c r="G616" s="9">
        <v>1.18780541E-11</v>
      </c>
      <c r="H616" s="9">
        <v>3.3384406350000001E-13</v>
      </c>
      <c r="I616" s="9">
        <v>9.3981489259999996E-12</v>
      </c>
      <c r="J616" s="9">
        <v>-6.7654215559999999E-17</v>
      </c>
      <c r="P616" s="54"/>
      <c r="Q616" s="54"/>
      <c r="R616" s="54">
        <v>-3.9632741529999998E-12</v>
      </c>
      <c r="S616" s="54">
        <v>1.0418505249999999E-19</v>
      </c>
      <c r="CJ616" t="s">
        <v>359</v>
      </c>
    </row>
    <row r="617" spans="1:88" x14ac:dyDescent="0.2">
      <c r="A617" t="s">
        <v>8579</v>
      </c>
      <c r="B617" t="s">
        <v>52</v>
      </c>
      <c r="C617" s="9" t="s">
        <v>363</v>
      </c>
      <c r="F617" s="9">
        <v>-2.5259794260000001E-12</v>
      </c>
      <c r="G617" s="9">
        <v>8.9372953479999999E-13</v>
      </c>
      <c r="H617" s="9">
        <v>-1.3762324609999999E-12</v>
      </c>
      <c r="I617" s="9">
        <v>-3.5129676950000002E-12</v>
      </c>
      <c r="J617" s="9">
        <v>-1.953992523E-14</v>
      </c>
      <c r="P617" s="54"/>
      <c r="Q617" s="54"/>
      <c r="R617" s="54">
        <v>-9.0651930410000001E-12</v>
      </c>
      <c r="S617" s="54">
        <v>4.0023540040000003E-14</v>
      </c>
      <c r="CJ617" t="s">
        <v>374</v>
      </c>
    </row>
    <row r="618" spans="1:88" x14ac:dyDescent="0.2">
      <c r="A618" t="s">
        <v>8580</v>
      </c>
      <c r="B618" t="s">
        <v>52</v>
      </c>
      <c r="C618" s="9" t="s">
        <v>363</v>
      </c>
      <c r="F618" s="9">
        <v>-5.0448534239999998E-13</v>
      </c>
      <c r="G618" s="9">
        <v>1.6888712650000001E-12</v>
      </c>
      <c r="H618" s="9">
        <v>1.2301271109999999E-13</v>
      </c>
      <c r="I618" s="9">
        <v>-1.2748690989999999E-12</v>
      </c>
      <c r="J618" s="9">
        <v>1.103117597E-12</v>
      </c>
      <c r="P618" s="54"/>
      <c r="Q618" s="54"/>
      <c r="R618" s="54">
        <v>1.8234302959999999E-12</v>
      </c>
      <c r="S618" s="54">
        <v>-1.409983241E-14</v>
      </c>
      <c r="CJ618" t="s">
        <v>374</v>
      </c>
    </row>
    <row r="619" spans="1:88" x14ac:dyDescent="0.2">
      <c r="A619" t="s">
        <v>8581</v>
      </c>
      <c r="B619" t="s">
        <v>52</v>
      </c>
      <c r="C619" s="9" t="s">
        <v>363</v>
      </c>
      <c r="F619" s="9">
        <v>-5.0448534239999998E-13</v>
      </c>
      <c r="G619" s="9">
        <v>1.6888712650000001E-12</v>
      </c>
      <c r="H619" s="9">
        <v>1.2301271109999999E-13</v>
      </c>
      <c r="I619" s="9">
        <v>-1.2748690989999999E-12</v>
      </c>
      <c r="J619" s="9">
        <v>1.103117597E-12</v>
      </c>
      <c r="P619" s="54"/>
      <c r="Q619" s="54"/>
      <c r="R619" s="54">
        <v>1.8234302959999999E-12</v>
      </c>
      <c r="S619" s="54">
        <v>-1.409983241E-14</v>
      </c>
      <c r="CJ619" t="s">
        <v>374</v>
      </c>
    </row>
    <row r="620" spans="1:88" x14ac:dyDescent="0.2">
      <c r="A620" t="s">
        <v>8582</v>
      </c>
      <c r="B620" t="s">
        <v>52</v>
      </c>
      <c r="C620" s="9" t="s">
        <v>360</v>
      </c>
      <c r="F620" s="9">
        <v>-3.6515239649999998E-5</v>
      </c>
      <c r="G620" s="9">
        <v>-1.707553058E-7</v>
      </c>
      <c r="H620" s="9">
        <v>-1.444232157E-7</v>
      </c>
      <c r="I620" s="9">
        <v>-1.640218242E-7</v>
      </c>
      <c r="J620" s="9">
        <v>-1.4995643389999999E-7</v>
      </c>
      <c r="P620" s="54"/>
      <c r="Q620" s="54"/>
      <c r="R620" s="54">
        <v>-1.4788205290000001E-7</v>
      </c>
      <c r="S620" s="54">
        <v>-1.4497474539999999E-7</v>
      </c>
      <c r="CJ620" t="s">
        <v>374</v>
      </c>
    </row>
    <row r="621" spans="1:88" x14ac:dyDescent="0.2">
      <c r="A621" t="s">
        <v>8582</v>
      </c>
      <c r="B621" t="s">
        <v>55</v>
      </c>
      <c r="C621" s="9" t="s">
        <v>360</v>
      </c>
      <c r="F621" s="9">
        <v>6.8509648120000001E-5</v>
      </c>
      <c r="G621" s="9">
        <v>4.6958056340000001E-7</v>
      </c>
      <c r="H621" s="9">
        <v>4.2083986469999998E-7</v>
      </c>
      <c r="I621" s="9">
        <v>4.5711688910000002E-7</v>
      </c>
      <c r="J621" s="9">
        <v>4.310818517E-7</v>
      </c>
      <c r="Q621" s="54"/>
      <c r="R621" s="54">
        <v>4.2724217230000001E-7</v>
      </c>
      <c r="S621" s="54">
        <v>4.2186074630000001E-7</v>
      </c>
      <c r="CJ621" t="s">
        <v>374</v>
      </c>
    </row>
    <row r="622" spans="1:88" x14ac:dyDescent="0.2">
      <c r="A622" t="s">
        <v>8791</v>
      </c>
      <c r="B622" t="s">
        <v>8295</v>
      </c>
      <c r="C622" s="9" t="s">
        <v>363</v>
      </c>
      <c r="D622" s="9" t="s">
        <v>8450</v>
      </c>
      <c r="F622" s="9">
        <v>2.2525053409999998E-6</v>
      </c>
      <c r="P622" s="54"/>
      <c r="Q622" s="54"/>
      <c r="R622" s="54"/>
      <c r="S622" s="54"/>
      <c r="CJ622" t="s">
        <v>374</v>
      </c>
    </row>
    <row r="623" spans="1:88" x14ac:dyDescent="0.2">
      <c r="A623" t="s">
        <v>8791</v>
      </c>
      <c r="B623" t="s">
        <v>8296</v>
      </c>
      <c r="C623" s="9" t="s">
        <v>363</v>
      </c>
      <c r="D623" s="9" t="s">
        <v>8450</v>
      </c>
      <c r="F623" s="9">
        <v>2.1859445550000001E-6</v>
      </c>
      <c r="P623" s="54"/>
      <c r="Q623" s="54"/>
      <c r="R623" s="54"/>
      <c r="S623" s="54"/>
      <c r="CJ623" t="s">
        <v>374</v>
      </c>
    </row>
    <row r="624" spans="1:88" x14ac:dyDescent="0.2">
      <c r="A624" t="s">
        <v>8791</v>
      </c>
      <c r="B624" t="s">
        <v>8290</v>
      </c>
      <c r="C624" s="9" t="s">
        <v>363</v>
      </c>
      <c r="D624" s="9" t="s">
        <v>8450</v>
      </c>
      <c r="F624" s="9">
        <v>2.367758314E-5</v>
      </c>
      <c r="Q624" s="54"/>
      <c r="R624" s="54"/>
      <c r="S624" s="54"/>
      <c r="CJ624" t="s">
        <v>374</v>
      </c>
    </row>
    <row r="625" spans="1:88" x14ac:dyDescent="0.2">
      <c r="A625" t="s">
        <v>8791</v>
      </c>
      <c r="B625" t="s">
        <v>8271</v>
      </c>
      <c r="C625" s="9" t="s">
        <v>363</v>
      </c>
      <c r="D625" s="9" t="s">
        <v>8450</v>
      </c>
      <c r="F625" s="9">
        <v>1.9943326899999999E-6</v>
      </c>
      <c r="Q625" s="54"/>
      <c r="R625" s="54"/>
      <c r="S625" s="54"/>
      <c r="CJ625" t="s">
        <v>374</v>
      </c>
    </row>
    <row r="626" spans="1:88" x14ac:dyDescent="0.2">
      <c r="A626" t="s">
        <v>9211</v>
      </c>
      <c r="B626" t="s">
        <v>9274</v>
      </c>
      <c r="C626" s="9" t="s">
        <v>357</v>
      </c>
      <c r="F626" s="9">
        <v>-2.5931088839999998E-6</v>
      </c>
      <c r="G626" s="9">
        <v>-1.5680903799999999E-7</v>
      </c>
      <c r="H626" s="9">
        <v>-1.5490663779999999E-7</v>
      </c>
      <c r="I626" s="9">
        <v>-1.5722375169999999E-7</v>
      </c>
      <c r="J626" s="9">
        <v>-1.5143704919999999E-7</v>
      </c>
      <c r="R626" s="54">
        <v>-1.562249025E-7</v>
      </c>
      <c r="S626" s="54">
        <v>-1.62556899E-7</v>
      </c>
      <c r="CJ626" t="s">
        <v>374</v>
      </c>
    </row>
    <row r="627" spans="1:88" x14ac:dyDescent="0.2">
      <c r="A627" t="s">
        <v>9211</v>
      </c>
      <c r="B627" t="s">
        <v>52</v>
      </c>
      <c r="C627" s="9" t="s">
        <v>357</v>
      </c>
      <c r="F627" s="9">
        <v>2.4270831170000001E-6</v>
      </c>
      <c r="P627" s="54"/>
      <c r="Q627" s="54"/>
      <c r="R627" s="54"/>
      <c r="S627" s="54"/>
      <c r="CJ627" t="s">
        <v>374</v>
      </c>
    </row>
    <row r="628" spans="1:88" x14ac:dyDescent="0.2">
      <c r="A628" t="s">
        <v>9211</v>
      </c>
      <c r="B628" t="s">
        <v>480</v>
      </c>
      <c r="C628" s="9" t="s">
        <v>357</v>
      </c>
      <c r="F628" s="9">
        <v>1.2435075090000001E-5</v>
      </c>
      <c r="G628" s="9">
        <v>1.5350281489999999E-7</v>
      </c>
      <c r="H628" s="9">
        <v>1.3463339570000001E-7</v>
      </c>
      <c r="I628" s="9">
        <v>1.565127062E-7</v>
      </c>
      <c r="N628" s="54"/>
      <c r="Q628" s="54"/>
      <c r="R628" s="54">
        <v>1.4644970760000001E-7</v>
      </c>
      <c r="S628" s="54">
        <v>2.0846395309999999E-7</v>
      </c>
      <c r="CJ628" t="s">
        <v>374</v>
      </c>
    </row>
    <row r="629" spans="1:88" x14ac:dyDescent="0.2">
      <c r="A629" t="s">
        <v>8397</v>
      </c>
      <c r="B629" t="s">
        <v>8792</v>
      </c>
      <c r="C629" s="9" t="s">
        <v>357</v>
      </c>
      <c r="F629" s="9">
        <v>10.50000414</v>
      </c>
      <c r="L629" s="54">
        <v>2.499999978</v>
      </c>
      <c r="N629" s="54">
        <v>10.19999981</v>
      </c>
      <c r="O629" s="54"/>
      <c r="P629" s="54"/>
      <c r="Q629" s="54"/>
      <c r="R629" s="54"/>
      <c r="S629" s="54"/>
      <c r="CJ629" t="s">
        <v>374</v>
      </c>
    </row>
    <row r="630" spans="1:88" x14ac:dyDescent="0.2">
      <c r="A630" t="s">
        <v>9212</v>
      </c>
      <c r="B630" t="s">
        <v>54</v>
      </c>
      <c r="C630" s="9" t="s">
        <v>366</v>
      </c>
      <c r="Q630" s="54"/>
      <c r="R630" s="54"/>
      <c r="S630" s="54"/>
      <c r="CJ630" t="s">
        <v>374</v>
      </c>
    </row>
    <row r="631" spans="1:88" x14ac:dyDescent="0.2">
      <c r="A631" t="s">
        <v>9212</v>
      </c>
      <c r="B631" t="s">
        <v>83</v>
      </c>
      <c r="C631" s="9" t="s">
        <v>366</v>
      </c>
      <c r="P631" s="54"/>
      <c r="Q631" s="54"/>
      <c r="R631" s="54"/>
      <c r="S631" s="54"/>
      <c r="CJ631" t="s">
        <v>374</v>
      </c>
    </row>
    <row r="632" spans="1:88" x14ac:dyDescent="0.2">
      <c r="A632" t="s">
        <v>9213</v>
      </c>
      <c r="B632" t="s">
        <v>54</v>
      </c>
      <c r="C632" s="9" t="s">
        <v>362</v>
      </c>
      <c r="O632" s="54"/>
      <c r="P632" s="54"/>
      <c r="Q632" s="54"/>
      <c r="R632" s="54"/>
      <c r="S632" s="54"/>
      <c r="CJ632" t="s">
        <v>374</v>
      </c>
    </row>
    <row r="633" spans="1:88" x14ac:dyDescent="0.2">
      <c r="A633" t="s">
        <v>9213</v>
      </c>
      <c r="B633" t="s">
        <v>83</v>
      </c>
      <c r="C633" s="9" t="s">
        <v>362</v>
      </c>
      <c r="N633" s="54"/>
      <c r="P633" s="54"/>
      <c r="Q633" s="54"/>
      <c r="R633" s="54"/>
      <c r="S633" s="54"/>
      <c r="CJ633" t="s">
        <v>374</v>
      </c>
    </row>
    <row r="634" spans="1:88" x14ac:dyDescent="0.2">
      <c r="A634" t="s">
        <v>9214</v>
      </c>
      <c r="B634" t="s">
        <v>54</v>
      </c>
      <c r="C634" s="9" t="s">
        <v>358</v>
      </c>
      <c r="M634" s="54"/>
      <c r="N634" s="54"/>
      <c r="O634" s="54"/>
      <c r="Q634" s="54"/>
      <c r="R634" s="54"/>
      <c r="S634" s="54"/>
      <c r="CJ634" t="s">
        <v>374</v>
      </c>
    </row>
    <row r="635" spans="1:88" x14ac:dyDescent="0.2">
      <c r="A635" t="s">
        <v>9214</v>
      </c>
      <c r="B635" t="s">
        <v>83</v>
      </c>
      <c r="C635" s="9" t="s">
        <v>358</v>
      </c>
      <c r="P635" s="54"/>
      <c r="Q635" s="54"/>
      <c r="R635" s="54"/>
      <c r="S635" s="54"/>
      <c r="CJ635" t="s">
        <v>374</v>
      </c>
    </row>
    <row r="636" spans="1:88" x14ac:dyDescent="0.2">
      <c r="A636" t="s">
        <v>9215</v>
      </c>
      <c r="B636" t="s">
        <v>9274</v>
      </c>
      <c r="C636" s="9" t="s">
        <v>373</v>
      </c>
      <c r="L636" s="54"/>
      <c r="N636" s="54"/>
      <c r="P636" s="54"/>
      <c r="Q636" s="54"/>
      <c r="R636" s="54"/>
      <c r="CJ636" t="s">
        <v>374</v>
      </c>
    </row>
    <row r="637" spans="1:88" x14ac:dyDescent="0.2">
      <c r="A637" t="s">
        <v>9215</v>
      </c>
      <c r="B637" t="s">
        <v>52</v>
      </c>
      <c r="C637" s="9" t="s">
        <v>373</v>
      </c>
      <c r="Q637" s="54"/>
      <c r="R637" s="54"/>
      <c r="CJ637" t="s">
        <v>374</v>
      </c>
    </row>
    <row r="638" spans="1:88" x14ac:dyDescent="0.2">
      <c r="A638" t="s">
        <v>9215</v>
      </c>
      <c r="B638" t="s">
        <v>8262</v>
      </c>
      <c r="C638" s="9" t="s">
        <v>373</v>
      </c>
      <c r="P638" s="54"/>
      <c r="Q638" s="54"/>
      <c r="R638" s="54"/>
      <c r="CJ638" t="s">
        <v>374</v>
      </c>
    </row>
    <row r="639" spans="1:88" x14ac:dyDescent="0.2">
      <c r="A639" t="s">
        <v>9215</v>
      </c>
      <c r="B639" t="s">
        <v>55</v>
      </c>
      <c r="C639" s="9" t="s">
        <v>373</v>
      </c>
      <c r="M639" s="54"/>
      <c r="N639" s="54"/>
      <c r="O639" s="54"/>
      <c r="P639" s="54"/>
      <c r="Q639" s="54"/>
      <c r="R639" s="54"/>
      <c r="CJ639" t="s">
        <v>374</v>
      </c>
    </row>
    <row r="640" spans="1:88" x14ac:dyDescent="0.2">
      <c r="A640" t="s">
        <v>9216</v>
      </c>
      <c r="B640" t="s">
        <v>8360</v>
      </c>
      <c r="C640" s="9" t="s">
        <v>361</v>
      </c>
      <c r="P640" s="54"/>
      <c r="Q640" s="54"/>
      <c r="R640" s="54"/>
      <c r="CJ640" t="s">
        <v>374</v>
      </c>
    </row>
    <row r="641" spans="1:88" x14ac:dyDescent="0.2">
      <c r="A641" t="s">
        <v>9216</v>
      </c>
      <c r="B641" t="s">
        <v>9274</v>
      </c>
      <c r="C641" s="9" t="s">
        <v>361</v>
      </c>
      <c r="P641" s="54"/>
      <c r="Q641" s="54"/>
      <c r="R641" s="54"/>
      <c r="CJ641" t="s">
        <v>374</v>
      </c>
    </row>
    <row r="642" spans="1:88" x14ac:dyDescent="0.2">
      <c r="A642" t="s">
        <v>9216</v>
      </c>
      <c r="B642" t="s">
        <v>52</v>
      </c>
      <c r="C642" s="9" t="s">
        <v>361</v>
      </c>
      <c r="P642" s="54"/>
      <c r="Q642" s="54"/>
      <c r="R642" s="54"/>
    </row>
    <row r="643" spans="1:88" x14ac:dyDescent="0.2">
      <c r="A643" t="s">
        <v>9216</v>
      </c>
      <c r="B643" t="s">
        <v>480</v>
      </c>
      <c r="C643" s="9" t="s">
        <v>361</v>
      </c>
      <c r="P643" s="54"/>
      <c r="Q643" s="54"/>
      <c r="R643" s="54"/>
    </row>
    <row r="644" spans="1:88" x14ac:dyDescent="0.2">
      <c r="A644" t="s">
        <v>9217</v>
      </c>
      <c r="B644" t="s">
        <v>399</v>
      </c>
      <c r="C644" s="9" t="s">
        <v>361</v>
      </c>
      <c r="F644" s="9">
        <v>2.30644046E-5</v>
      </c>
      <c r="M644" s="54"/>
      <c r="N644" s="54"/>
      <c r="O644" s="54"/>
      <c r="P644" s="54"/>
      <c r="Q644" s="54"/>
      <c r="R644" s="54"/>
      <c r="S644" s="54"/>
    </row>
    <row r="645" spans="1:88" x14ac:dyDescent="0.2">
      <c r="A645" t="s">
        <v>9217</v>
      </c>
      <c r="B645" t="s">
        <v>9274</v>
      </c>
      <c r="C645" s="9" t="s">
        <v>361</v>
      </c>
      <c r="F645" s="9">
        <v>-3.6061279200000001E-6</v>
      </c>
      <c r="G645" s="9">
        <v>-2.1826095559999999E-7</v>
      </c>
      <c r="H645" s="9">
        <v>-2.1834694579999999E-7</v>
      </c>
      <c r="I645" s="9">
        <v>-2.1815232680000001E-7</v>
      </c>
      <c r="J645" s="9">
        <v>-2.1659931630000001E-7</v>
      </c>
      <c r="P645" s="54"/>
      <c r="Q645" s="54"/>
      <c r="R645" s="54">
        <v>-2.1844950959999999E-7</v>
      </c>
      <c r="S645" s="54">
        <v>-2.1818772679999999E-7</v>
      </c>
    </row>
    <row r="646" spans="1:88" x14ac:dyDescent="0.2">
      <c r="A646" t="s">
        <v>9217</v>
      </c>
      <c r="B646" t="s">
        <v>52</v>
      </c>
      <c r="C646" s="9" t="s">
        <v>361</v>
      </c>
      <c r="F646" s="9">
        <v>-4.191358376E-6</v>
      </c>
      <c r="P646" s="54"/>
      <c r="Q646" s="54"/>
      <c r="R646" s="54"/>
      <c r="S646" s="54"/>
    </row>
    <row r="647" spans="1:88" x14ac:dyDescent="0.2">
      <c r="A647" t="s">
        <v>9217</v>
      </c>
      <c r="B647" t="s">
        <v>401</v>
      </c>
      <c r="C647" s="9" t="s">
        <v>361</v>
      </c>
      <c r="F647" s="9">
        <v>-1.2506507249999999E-5</v>
      </c>
      <c r="G647" s="9">
        <v>-1.009314493E-7</v>
      </c>
      <c r="H647" s="9">
        <v>-1.0148691750000001E-7</v>
      </c>
      <c r="I647" s="9">
        <v>-1.002297437E-7</v>
      </c>
      <c r="P647" s="54"/>
      <c r="Q647" s="54"/>
      <c r="R647" s="54">
        <v>-1.021494453E-7</v>
      </c>
      <c r="S647" s="54">
        <v>-1.004584157E-7</v>
      </c>
    </row>
    <row r="648" spans="1:88" x14ac:dyDescent="0.2">
      <c r="A648" t="s">
        <v>9218</v>
      </c>
      <c r="B648" t="s">
        <v>54</v>
      </c>
      <c r="C648" s="9" t="s">
        <v>361</v>
      </c>
      <c r="F648" s="9">
        <v>3.9512671849999999E-4</v>
      </c>
      <c r="G648" s="9">
        <v>3.9645996719999998E-6</v>
      </c>
      <c r="H648" s="9">
        <v>2.9437341369999999E-6</v>
      </c>
      <c r="I648" s="9">
        <v>3.292795502E-6</v>
      </c>
      <c r="J648" s="9">
        <v>2.3245706840000001E-6</v>
      </c>
      <c r="Q648" s="54"/>
      <c r="R648" s="54">
        <v>3.7563308760000001E-6</v>
      </c>
      <c r="S648" s="54">
        <v>2.4052308899999999E-6</v>
      </c>
    </row>
    <row r="649" spans="1:88" x14ac:dyDescent="0.2">
      <c r="A649" t="s">
        <v>9218</v>
      </c>
      <c r="B649" t="s">
        <v>9274</v>
      </c>
      <c r="C649" s="9" t="s">
        <v>361</v>
      </c>
      <c r="F649" s="9">
        <v>-1.864199376E-5</v>
      </c>
      <c r="G649" s="9">
        <v>-1.96015687E-7</v>
      </c>
      <c r="H649" s="9">
        <v>-1.4806664010000001E-7</v>
      </c>
      <c r="I649" s="9">
        <v>-1.6446170790000001E-7</v>
      </c>
      <c r="J649" s="9">
        <v>-1.189851436E-7</v>
      </c>
      <c r="Q649" s="54"/>
      <c r="R649" s="54">
        <v>-1.8623350710000001E-7</v>
      </c>
      <c r="S649" s="54">
        <v>-1.227736739E-7</v>
      </c>
    </row>
    <row r="650" spans="1:88" x14ac:dyDescent="0.2">
      <c r="A650" t="s">
        <v>9218</v>
      </c>
      <c r="B650" t="s">
        <v>52</v>
      </c>
      <c r="C650" s="9" t="s">
        <v>361</v>
      </c>
      <c r="F650" s="9">
        <v>-6.3358692230000005E-5</v>
      </c>
      <c r="Q650" s="54"/>
      <c r="R650" s="54"/>
      <c r="S650" s="54"/>
    </row>
    <row r="651" spans="1:88" x14ac:dyDescent="0.2">
      <c r="A651" t="s">
        <v>9218</v>
      </c>
      <c r="B651" t="s">
        <v>401</v>
      </c>
      <c r="C651" s="9" t="s">
        <v>361</v>
      </c>
      <c r="F651" s="9">
        <v>-2.4636946820000001E-4</v>
      </c>
      <c r="G651" s="9">
        <v>-3.1122753730000002E-6</v>
      </c>
      <c r="H651" s="9">
        <v>-2.3162195919999999E-6</v>
      </c>
      <c r="I651" s="9">
        <v>-2.5870755159999999E-6</v>
      </c>
      <c r="J651" s="9">
        <v>-1.8322898890000001E-6</v>
      </c>
      <c r="R651" s="54">
        <v>-2.9545028199999999E-6</v>
      </c>
      <c r="S651" s="54">
        <v>-1.8999704180000001E-6</v>
      </c>
      <c r="CJ651" t="s">
        <v>367</v>
      </c>
    </row>
    <row r="652" spans="1:88" x14ac:dyDescent="0.2">
      <c r="A652" t="s">
        <v>9219</v>
      </c>
      <c r="B652" t="s">
        <v>399</v>
      </c>
      <c r="C652" s="9" t="s">
        <v>361</v>
      </c>
      <c r="F652" s="9">
        <v>3.0740708739999999E-4</v>
      </c>
      <c r="Q652" s="54"/>
      <c r="R652" s="54"/>
      <c r="S652" s="54"/>
    </row>
    <row r="653" spans="1:88" x14ac:dyDescent="0.2">
      <c r="A653" t="s">
        <v>9219</v>
      </c>
      <c r="B653" t="s">
        <v>9274</v>
      </c>
      <c r="C653" s="9" t="s">
        <v>361</v>
      </c>
      <c r="F653" s="9">
        <v>-2.6400020609999999E-5</v>
      </c>
      <c r="G653" s="9">
        <v>-1.907042385E-7</v>
      </c>
      <c r="H653" s="9">
        <v>-1.9070641439999999E-7</v>
      </c>
      <c r="I653" s="9">
        <v>-1.895443466E-7</v>
      </c>
      <c r="J653" s="9">
        <v>-1.89541719E-7</v>
      </c>
      <c r="L653" s="54"/>
      <c r="N653" s="54"/>
      <c r="Q653" s="54"/>
      <c r="R653" s="54">
        <v>-1.9063609940000001E-7</v>
      </c>
      <c r="S653" s="54">
        <v>-1.901754009E-7</v>
      </c>
      <c r="CJ653" t="s">
        <v>367</v>
      </c>
    </row>
    <row r="654" spans="1:88" x14ac:dyDescent="0.2">
      <c r="A654" t="s">
        <v>9219</v>
      </c>
      <c r="B654" t="s">
        <v>52</v>
      </c>
      <c r="C654" s="9" t="s">
        <v>361</v>
      </c>
      <c r="F654" s="9">
        <v>1.530778876E-5</v>
      </c>
      <c r="Q654" s="54"/>
      <c r="R654" s="54"/>
      <c r="S654" s="54"/>
    </row>
    <row r="655" spans="1:88" x14ac:dyDescent="0.2">
      <c r="A655" t="s">
        <v>9219</v>
      </c>
      <c r="B655" t="s">
        <v>402</v>
      </c>
      <c r="C655" s="9" t="s">
        <v>361</v>
      </c>
      <c r="F655" s="9">
        <v>-2.2457167199999999E-4</v>
      </c>
      <c r="N655" s="54"/>
      <c r="O655" s="54"/>
      <c r="P655" s="54"/>
      <c r="Q655" s="54"/>
      <c r="R655" s="54"/>
      <c r="S655" s="54"/>
    </row>
    <row r="656" spans="1:88" x14ac:dyDescent="0.2">
      <c r="A656" t="s">
        <v>8479</v>
      </c>
      <c r="B656" t="s">
        <v>9274</v>
      </c>
      <c r="C656" s="9" t="s">
        <v>361</v>
      </c>
      <c r="Q656" s="54"/>
      <c r="R656" s="54"/>
      <c r="S656" s="54"/>
    </row>
    <row r="657" spans="1:90" x14ac:dyDescent="0.2">
      <c r="A657" t="s">
        <v>8479</v>
      </c>
      <c r="B657" t="s">
        <v>52</v>
      </c>
      <c r="C657" s="9" t="s">
        <v>361</v>
      </c>
      <c r="P657" s="54"/>
      <c r="Q657" s="54"/>
      <c r="R657" s="54"/>
      <c r="S657" s="54"/>
      <c r="CJ657" t="s">
        <v>367</v>
      </c>
    </row>
    <row r="658" spans="1:90" x14ac:dyDescent="0.2">
      <c r="A658" t="s">
        <v>8479</v>
      </c>
      <c r="B658" t="s">
        <v>402</v>
      </c>
      <c r="C658" s="9" t="s">
        <v>361</v>
      </c>
      <c r="N658" s="54"/>
      <c r="O658" s="54"/>
      <c r="P658" s="54"/>
      <c r="Q658" s="54"/>
      <c r="R658" s="54"/>
      <c r="S658" s="54"/>
    </row>
    <row r="659" spans="1:90" x14ac:dyDescent="0.2">
      <c r="A659" t="s">
        <v>8479</v>
      </c>
      <c r="B659" t="s">
        <v>394</v>
      </c>
      <c r="C659" s="9" t="s">
        <v>361</v>
      </c>
      <c r="Q659" s="54"/>
      <c r="R659" s="54"/>
      <c r="S659" s="54"/>
      <c r="CJ659" t="s">
        <v>367</v>
      </c>
    </row>
    <row r="660" spans="1:90" x14ac:dyDescent="0.2">
      <c r="A660" t="s">
        <v>9220</v>
      </c>
      <c r="B660" t="s">
        <v>54</v>
      </c>
      <c r="C660" s="9" t="s">
        <v>361</v>
      </c>
      <c r="F660" s="9">
        <v>2.6832898639999998</v>
      </c>
      <c r="G660" s="9">
        <v>1.5319446329999999E-6</v>
      </c>
      <c r="H660" s="9">
        <v>1.21781564E-6</v>
      </c>
      <c r="I660" s="9">
        <v>8.2784236839999997E-7</v>
      </c>
      <c r="J660" s="9">
        <v>1.062608814E-6</v>
      </c>
      <c r="Q660" s="54"/>
      <c r="R660" s="54">
        <v>1.1234556399999999E-6</v>
      </c>
      <c r="S660" s="54">
        <v>7.5344187179999997E-7</v>
      </c>
    </row>
    <row r="661" spans="1:90" x14ac:dyDescent="0.2">
      <c r="A661" t="s">
        <v>9220</v>
      </c>
      <c r="B661" t="s">
        <v>9274</v>
      </c>
      <c r="C661" s="9" t="s">
        <v>361</v>
      </c>
      <c r="F661" s="9">
        <v>-0.1320791221</v>
      </c>
      <c r="Q661" s="54"/>
      <c r="R661" s="54"/>
      <c r="S661" s="54"/>
      <c r="BS661" t="s">
        <v>367</v>
      </c>
      <c r="CJ661" t="s">
        <v>367</v>
      </c>
    </row>
    <row r="662" spans="1:90" x14ac:dyDescent="0.2">
      <c r="A662" t="s">
        <v>9220</v>
      </c>
      <c r="B662" t="s">
        <v>52</v>
      </c>
      <c r="C662" s="9" t="s">
        <v>361</v>
      </c>
      <c r="F662" s="9">
        <v>0.1089073153</v>
      </c>
      <c r="P662" s="54"/>
      <c r="Q662" s="54"/>
      <c r="R662" s="54"/>
      <c r="S662" s="54"/>
    </row>
    <row r="663" spans="1:90" x14ac:dyDescent="0.2">
      <c r="A663" t="s">
        <v>9220</v>
      </c>
      <c r="B663" t="s">
        <v>402</v>
      </c>
      <c r="C663" s="9" t="s">
        <v>361</v>
      </c>
      <c r="F663" s="9">
        <v>-2.317176055</v>
      </c>
      <c r="G663" s="9">
        <v>-1.326990718E-6</v>
      </c>
      <c r="H663" s="9">
        <v>-1.0557221569999999E-6</v>
      </c>
      <c r="I663" s="9">
        <v>-7.1895767420000005E-7</v>
      </c>
      <c r="J663" s="9">
        <v>-9.2169208329999999E-7</v>
      </c>
      <c r="P663" s="54"/>
      <c r="Q663" s="54"/>
      <c r="R663" s="54">
        <v>-9.7423683810000001E-7</v>
      </c>
      <c r="S663" s="54">
        <v>-6.5470854070000001E-7</v>
      </c>
    </row>
    <row r="664" spans="1:90" x14ac:dyDescent="0.2">
      <c r="A664" t="s">
        <v>9221</v>
      </c>
      <c r="B664" t="s">
        <v>399</v>
      </c>
      <c r="C664" s="9" t="s">
        <v>361</v>
      </c>
      <c r="F664" s="9">
        <v>1.2996473020000001E-4</v>
      </c>
      <c r="Q664" s="54"/>
      <c r="R664" s="54"/>
      <c r="S664" s="54"/>
      <c r="CL664" t="s">
        <v>367</v>
      </c>
    </row>
    <row r="665" spans="1:90" x14ac:dyDescent="0.2">
      <c r="A665" t="s">
        <v>9221</v>
      </c>
      <c r="B665" t="s">
        <v>9274</v>
      </c>
      <c r="C665" s="9" t="s">
        <v>361</v>
      </c>
      <c r="F665" s="9">
        <v>-1.199665696E-5</v>
      </c>
      <c r="G665" s="9">
        <v>-1.8990258369999999E-7</v>
      </c>
      <c r="H665" s="9">
        <v>-1.9014059520000001E-7</v>
      </c>
      <c r="I665" s="9">
        <v>-1.8995064130000001E-7</v>
      </c>
      <c r="J665" s="9">
        <v>-1.891441292E-7</v>
      </c>
      <c r="Q665" s="54"/>
      <c r="R665" s="54">
        <v>-1.9028296790000001E-7</v>
      </c>
      <c r="S665" s="54">
        <v>-1.903011181E-7</v>
      </c>
      <c r="CJ665" t="s">
        <v>367</v>
      </c>
    </row>
    <row r="666" spans="1:90" x14ac:dyDescent="0.2">
      <c r="A666" t="s">
        <v>9221</v>
      </c>
      <c r="B666" t="s">
        <v>52</v>
      </c>
      <c r="C666" s="9" t="s">
        <v>361</v>
      </c>
      <c r="F666" s="9">
        <v>6.4767572249999997E-6</v>
      </c>
      <c r="N666" s="54"/>
      <c r="O666" s="54"/>
      <c r="Q666" s="54"/>
      <c r="R666" s="54"/>
      <c r="S666" s="54"/>
    </row>
    <row r="667" spans="1:90" x14ac:dyDescent="0.2">
      <c r="A667" t="s">
        <v>9221</v>
      </c>
      <c r="B667" t="s">
        <v>401</v>
      </c>
      <c r="C667" s="9" t="s">
        <v>361</v>
      </c>
      <c r="F667" s="9">
        <v>-9.6008109319999999E-5</v>
      </c>
      <c r="N667" s="54"/>
      <c r="O667" s="54"/>
      <c r="P667" s="54"/>
      <c r="Q667" s="54"/>
      <c r="R667" s="54"/>
      <c r="S667" s="54"/>
    </row>
    <row r="668" spans="1:90" x14ac:dyDescent="0.2">
      <c r="A668" t="s">
        <v>8480</v>
      </c>
      <c r="B668" t="s">
        <v>9274</v>
      </c>
      <c r="C668" s="9" t="s">
        <v>361</v>
      </c>
      <c r="N668" s="54"/>
      <c r="Q668" s="54"/>
      <c r="R668" s="54"/>
    </row>
    <row r="669" spans="1:90" x14ac:dyDescent="0.2">
      <c r="A669" t="s">
        <v>8480</v>
      </c>
      <c r="B669" t="s">
        <v>52</v>
      </c>
      <c r="C669" s="9" t="s">
        <v>361</v>
      </c>
      <c r="N669" s="54"/>
      <c r="O669" s="54"/>
      <c r="Q669" s="54"/>
      <c r="R669" s="54"/>
      <c r="S669" s="54"/>
      <c r="CL669" t="s">
        <v>362</v>
      </c>
    </row>
    <row r="670" spans="1:90" x14ac:dyDescent="0.2">
      <c r="A670" t="s">
        <v>8480</v>
      </c>
      <c r="B670" t="s">
        <v>401</v>
      </c>
      <c r="C670" s="9" t="s">
        <v>361</v>
      </c>
      <c r="N670" s="54"/>
      <c r="O670" s="54"/>
      <c r="P670" s="54"/>
      <c r="Q670" s="54"/>
      <c r="R670" s="54"/>
      <c r="S670" s="54"/>
    </row>
    <row r="671" spans="1:90" x14ac:dyDescent="0.2">
      <c r="A671" t="s">
        <v>8480</v>
      </c>
      <c r="B671" t="s">
        <v>394</v>
      </c>
      <c r="C671" s="9" t="s">
        <v>361</v>
      </c>
      <c r="O671" s="54"/>
      <c r="P671" s="54"/>
      <c r="Q671" s="54"/>
      <c r="R671" s="54"/>
      <c r="S671" s="54"/>
    </row>
    <row r="672" spans="1:90" x14ac:dyDescent="0.2">
      <c r="A672" t="s">
        <v>9222</v>
      </c>
      <c r="B672" t="s">
        <v>54</v>
      </c>
      <c r="C672" s="9" t="s">
        <v>361</v>
      </c>
      <c r="F672" s="9">
        <v>0.56304115020000001</v>
      </c>
      <c r="G672" s="9">
        <v>9.9574286089999992E-7</v>
      </c>
      <c r="H672" s="9">
        <v>8.5683623689999997E-7</v>
      </c>
      <c r="I672" s="9">
        <v>8.6077510320000002E-7</v>
      </c>
      <c r="J672" s="9">
        <v>7.6613165670000001E-7</v>
      </c>
      <c r="P672" s="54"/>
      <c r="Q672" s="54"/>
      <c r="R672" s="54">
        <v>1.0212152750000001E-6</v>
      </c>
      <c r="S672" s="54">
        <v>8.9946411429999999E-7</v>
      </c>
      <c r="CL672" t="s">
        <v>362</v>
      </c>
    </row>
    <row r="673" spans="1:90" x14ac:dyDescent="0.2">
      <c r="A673" t="s">
        <v>9222</v>
      </c>
      <c r="B673" t="s">
        <v>9274</v>
      </c>
      <c r="C673" s="9" t="s">
        <v>361</v>
      </c>
      <c r="F673" s="9">
        <v>-2.751134907E-2</v>
      </c>
      <c r="O673" s="54"/>
      <c r="P673" s="54"/>
      <c r="Q673" s="54"/>
      <c r="R673" s="54"/>
      <c r="S673" s="54"/>
      <c r="CL673" t="s">
        <v>362</v>
      </c>
    </row>
    <row r="674" spans="1:90" x14ac:dyDescent="0.2">
      <c r="A674" t="s">
        <v>9222</v>
      </c>
      <c r="B674" t="s">
        <v>52</v>
      </c>
      <c r="C674" s="9" t="s">
        <v>361</v>
      </c>
      <c r="F674" s="9">
        <v>2.2779365980000001E-2</v>
      </c>
      <c r="O674" s="54"/>
      <c r="P674" s="54"/>
      <c r="Q674" s="54"/>
      <c r="R674" s="54"/>
      <c r="S674" s="54"/>
    </row>
    <row r="675" spans="1:90" x14ac:dyDescent="0.2">
      <c r="A675" t="s">
        <v>9222</v>
      </c>
      <c r="B675" t="s">
        <v>401</v>
      </c>
      <c r="C675" s="9" t="s">
        <v>361</v>
      </c>
      <c r="F675" s="9">
        <v>-0.50226686470000004</v>
      </c>
      <c r="G675" s="9">
        <v>-8.9148114170000004E-7</v>
      </c>
      <c r="H675" s="9">
        <v>-7.6756800689999999E-7</v>
      </c>
      <c r="I675" s="9">
        <v>-7.7108171459999999E-7</v>
      </c>
      <c r="J675" s="9">
        <v>-6.8665401920000003E-7</v>
      </c>
      <c r="Q675" s="54"/>
      <c r="R675" s="54">
        <v>-9.1420407970000004E-7</v>
      </c>
      <c r="S675" s="54">
        <v>-8.0559465940000005E-7</v>
      </c>
    </row>
    <row r="676" spans="1:90" x14ac:dyDescent="0.2">
      <c r="A676" t="s">
        <v>9223</v>
      </c>
      <c r="B676" t="s">
        <v>399</v>
      </c>
      <c r="C676" s="9" t="s">
        <v>361</v>
      </c>
      <c r="F676" s="9">
        <v>1.2996473020000001E-4</v>
      </c>
      <c r="P676" s="54"/>
      <c r="Q676" s="54"/>
      <c r="R676" s="54"/>
      <c r="S676" s="54"/>
    </row>
    <row r="677" spans="1:90" x14ac:dyDescent="0.2">
      <c r="A677" t="s">
        <v>9223</v>
      </c>
      <c r="B677" t="s">
        <v>9274</v>
      </c>
      <c r="C677" s="9" t="s">
        <v>361</v>
      </c>
      <c r="F677" s="9">
        <v>-1.199665696E-5</v>
      </c>
      <c r="G677" s="9">
        <v>-1.8990258369999999E-7</v>
      </c>
      <c r="H677" s="9">
        <v>-1.9014059520000001E-7</v>
      </c>
      <c r="I677" s="9">
        <v>-1.8995064130000001E-7</v>
      </c>
      <c r="J677" s="9">
        <v>-1.891441292E-7</v>
      </c>
      <c r="P677" s="54"/>
      <c r="Q677" s="54"/>
      <c r="R677" s="54">
        <v>-1.9028296790000001E-7</v>
      </c>
      <c r="S677" s="54">
        <v>-1.903011181E-7</v>
      </c>
    </row>
    <row r="678" spans="1:90" x14ac:dyDescent="0.2">
      <c r="A678" t="s">
        <v>9223</v>
      </c>
      <c r="B678" t="s">
        <v>52</v>
      </c>
      <c r="C678" s="9" t="s">
        <v>361</v>
      </c>
      <c r="F678" s="9">
        <v>6.4767572249999997E-6</v>
      </c>
      <c r="P678" s="54"/>
      <c r="Q678" s="54"/>
      <c r="R678" s="54"/>
      <c r="S678" s="54"/>
    </row>
    <row r="679" spans="1:90" x14ac:dyDescent="0.2">
      <c r="A679" t="s">
        <v>9223</v>
      </c>
      <c r="B679" t="s">
        <v>401</v>
      </c>
      <c r="C679" s="9" t="s">
        <v>361</v>
      </c>
      <c r="F679" s="9">
        <v>-9.6008109319999999E-5</v>
      </c>
      <c r="P679" s="54"/>
      <c r="Q679" s="54"/>
      <c r="R679" s="54"/>
      <c r="S679" s="54"/>
    </row>
    <row r="680" spans="1:90" x14ac:dyDescent="0.2">
      <c r="A680" t="s">
        <v>9224</v>
      </c>
      <c r="B680" t="s">
        <v>400</v>
      </c>
      <c r="C680" s="9" t="s">
        <v>361</v>
      </c>
      <c r="P680" s="54"/>
      <c r="Q680" s="54"/>
      <c r="R680" s="54"/>
      <c r="S680" s="54"/>
    </row>
    <row r="681" spans="1:90" x14ac:dyDescent="0.2">
      <c r="A681" t="s">
        <v>9224</v>
      </c>
      <c r="B681" t="s">
        <v>394</v>
      </c>
      <c r="C681" s="9" t="s">
        <v>361</v>
      </c>
      <c r="Q681" s="54"/>
      <c r="R681" s="54"/>
      <c r="S681" s="54"/>
    </row>
    <row r="682" spans="1:90" x14ac:dyDescent="0.2">
      <c r="A682" t="s">
        <v>8583</v>
      </c>
      <c r="B682" t="s">
        <v>54</v>
      </c>
      <c r="C682" s="9" t="s">
        <v>361</v>
      </c>
      <c r="F682" s="9">
        <v>1.8085249130000002E-2</v>
      </c>
      <c r="G682" s="9">
        <v>6.5993129509999996E-3</v>
      </c>
      <c r="H682" s="9">
        <v>2.0386167370000001E-3</v>
      </c>
      <c r="I682" s="9">
        <v>1.699256739E-3</v>
      </c>
      <c r="J682" s="9">
        <v>2.6929748879999998E-3</v>
      </c>
      <c r="P682" s="54"/>
      <c r="Q682" s="54"/>
      <c r="R682" s="54">
        <v>1.5085877929999999E-3</v>
      </c>
      <c r="S682" s="54">
        <v>5.0176888319999999E-4</v>
      </c>
    </row>
    <row r="683" spans="1:90" x14ac:dyDescent="0.2">
      <c r="A683" t="s">
        <v>8583</v>
      </c>
      <c r="B683" t="s">
        <v>404</v>
      </c>
      <c r="C683" s="9" t="s">
        <v>361</v>
      </c>
      <c r="F683" s="9">
        <v>-1.8085249130000002E-2</v>
      </c>
      <c r="G683" s="9">
        <v>-6.5993129509999996E-3</v>
      </c>
      <c r="H683" s="9">
        <v>-2.0386167370000001E-3</v>
      </c>
      <c r="I683" s="9">
        <v>-1.699256739E-3</v>
      </c>
      <c r="J683" s="9">
        <v>-2.6929748879999998E-3</v>
      </c>
      <c r="P683" s="54"/>
      <c r="Q683" s="54"/>
      <c r="R683" s="54">
        <v>-1.5085877929999999E-3</v>
      </c>
      <c r="S683" s="54">
        <v>-5.0176888319999999E-4</v>
      </c>
    </row>
    <row r="684" spans="1:90" x14ac:dyDescent="0.2">
      <c r="A684" t="s">
        <v>9225</v>
      </c>
      <c r="B684" t="s">
        <v>54</v>
      </c>
      <c r="C684" s="9" t="s">
        <v>373</v>
      </c>
      <c r="F684" s="9">
        <v>8.3287068569999997E-5</v>
      </c>
      <c r="G684" s="9">
        <v>2.0063592670000001E-6</v>
      </c>
      <c r="H684" s="9">
        <v>1.3478537780000001E-6</v>
      </c>
      <c r="I684" s="9">
        <v>2.0692040330000002E-6</v>
      </c>
      <c r="J684" s="9">
        <v>3.401315022E-6</v>
      </c>
      <c r="Q684" s="54"/>
      <c r="R684" s="54">
        <v>1.6757093960000001E-6</v>
      </c>
      <c r="S684" s="54">
        <v>2.3423860420000002E-6</v>
      </c>
    </row>
    <row r="685" spans="1:90" x14ac:dyDescent="0.2">
      <c r="A685" t="s">
        <v>9225</v>
      </c>
      <c r="B685" t="s">
        <v>9274</v>
      </c>
      <c r="C685" s="9" t="s">
        <v>373</v>
      </c>
      <c r="F685" s="9">
        <v>-4.5288876990000003E-6</v>
      </c>
      <c r="G685" s="9">
        <v>-1.1309201580000001E-7</v>
      </c>
      <c r="I685" s="9">
        <v>-1.164711789E-7</v>
      </c>
      <c r="J685" s="9">
        <v>-1.9267644150000001E-7</v>
      </c>
      <c r="Q685" s="54"/>
      <c r="R685" s="54"/>
      <c r="S685" s="54">
        <v>-1.357378302E-7</v>
      </c>
    </row>
    <row r="686" spans="1:90" x14ac:dyDescent="0.2">
      <c r="A686" t="s">
        <v>9225</v>
      </c>
      <c r="B686" t="s">
        <v>55</v>
      </c>
      <c r="C686" s="9" t="s">
        <v>373</v>
      </c>
      <c r="F686" s="9">
        <v>-5.926890121E-5</v>
      </c>
      <c r="G686" s="9">
        <v>-1.480018927E-6</v>
      </c>
      <c r="H686" s="9">
        <v>-1.016641621E-6</v>
      </c>
      <c r="I686" s="9">
        <v>-1.5242415480000001E-6</v>
      </c>
      <c r="J686" s="9">
        <v>-2.5215288460000002E-6</v>
      </c>
      <c r="Q686" s="54"/>
      <c r="R686" s="54">
        <v>-1.247347144E-6</v>
      </c>
      <c r="S686" s="54">
        <v>-1.776381439E-6</v>
      </c>
    </row>
    <row r="687" spans="1:90" x14ac:dyDescent="0.2">
      <c r="A687" t="s">
        <v>9226</v>
      </c>
      <c r="B687" t="s">
        <v>399</v>
      </c>
      <c r="C687" s="9" t="s">
        <v>360</v>
      </c>
      <c r="F687" s="9">
        <v>1.180395301E-5</v>
      </c>
      <c r="G687" s="9">
        <v>7.4181289649999997E-7</v>
      </c>
      <c r="H687" s="9">
        <v>7.4167924959999995E-7</v>
      </c>
      <c r="I687" s="9">
        <v>7.4214262669999999E-7</v>
      </c>
      <c r="J687" s="9">
        <v>7.3868661240000003E-7</v>
      </c>
      <c r="O687" s="54"/>
      <c r="P687" s="54"/>
      <c r="Q687" s="54"/>
      <c r="R687" s="54">
        <v>7.4165073959999998E-7</v>
      </c>
      <c r="S687" s="54">
        <v>7.4095827800000004E-7</v>
      </c>
    </row>
    <row r="688" spans="1:90" x14ac:dyDescent="0.2">
      <c r="A688" t="s">
        <v>9226</v>
      </c>
      <c r="B688" t="s">
        <v>9274</v>
      </c>
      <c r="C688" s="9" t="s">
        <v>360</v>
      </c>
      <c r="F688" s="9">
        <v>-1.229027587E-6</v>
      </c>
      <c r="Q688" s="54"/>
      <c r="R688" s="54"/>
      <c r="S688" s="54"/>
    </row>
    <row r="689" spans="1:90" x14ac:dyDescent="0.2">
      <c r="A689" t="s">
        <v>9226</v>
      </c>
      <c r="B689" t="s">
        <v>52</v>
      </c>
      <c r="C689" s="9" t="s">
        <v>360</v>
      </c>
      <c r="F689" s="9">
        <v>-7.3329242490000001E-7</v>
      </c>
      <c r="P689" s="54"/>
      <c r="Q689" s="54"/>
      <c r="R689" s="54"/>
      <c r="S689" s="54"/>
    </row>
    <row r="690" spans="1:90" x14ac:dyDescent="0.2">
      <c r="A690" t="s">
        <v>9227</v>
      </c>
      <c r="B690" t="s">
        <v>9274</v>
      </c>
      <c r="C690" s="9" t="s">
        <v>360</v>
      </c>
      <c r="O690" s="54"/>
      <c r="P690" s="54"/>
      <c r="Q690" s="54"/>
      <c r="R690" s="54"/>
      <c r="S690" s="54"/>
    </row>
    <row r="691" spans="1:90" x14ac:dyDescent="0.2">
      <c r="A691" t="s">
        <v>9227</v>
      </c>
      <c r="B691" t="s">
        <v>52</v>
      </c>
      <c r="C691" s="9" t="s">
        <v>360</v>
      </c>
      <c r="P691" s="54"/>
      <c r="Q691" s="54"/>
      <c r="R691" s="54"/>
      <c r="S691" s="54"/>
    </row>
    <row r="692" spans="1:90" x14ac:dyDescent="0.2">
      <c r="A692" t="s">
        <v>9227</v>
      </c>
      <c r="B692" t="s">
        <v>394</v>
      </c>
      <c r="C692" s="9" t="s">
        <v>360</v>
      </c>
      <c r="N692" s="54"/>
      <c r="O692" s="54"/>
      <c r="P692" s="54"/>
      <c r="Q692" s="54"/>
      <c r="R692" s="54"/>
      <c r="S692" s="54"/>
    </row>
    <row r="693" spans="1:90" x14ac:dyDescent="0.2">
      <c r="A693" t="s">
        <v>9228</v>
      </c>
      <c r="B693" t="s">
        <v>54</v>
      </c>
      <c r="C693" s="9" t="s">
        <v>362</v>
      </c>
      <c r="O693" s="54"/>
      <c r="P693" s="54"/>
      <c r="Q693" s="54"/>
      <c r="R693" s="54"/>
      <c r="S693" s="54"/>
    </row>
    <row r="694" spans="1:90" x14ac:dyDescent="0.2">
      <c r="A694" t="s">
        <v>9228</v>
      </c>
      <c r="B694" t="s">
        <v>9274</v>
      </c>
      <c r="C694" s="9" t="s">
        <v>362</v>
      </c>
      <c r="Q694" s="54"/>
      <c r="R694" s="54"/>
      <c r="S694" s="54"/>
    </row>
    <row r="695" spans="1:90" x14ac:dyDescent="0.2">
      <c r="A695" t="s">
        <v>9228</v>
      </c>
      <c r="B695" t="s">
        <v>52</v>
      </c>
      <c r="C695" s="9" t="s">
        <v>362</v>
      </c>
      <c r="N695" s="54"/>
      <c r="O695" s="54"/>
      <c r="P695" s="54"/>
      <c r="Q695" s="54"/>
      <c r="R695" s="54"/>
      <c r="S695" s="54"/>
    </row>
    <row r="696" spans="1:90" x14ac:dyDescent="0.2">
      <c r="A696" t="s">
        <v>9228</v>
      </c>
      <c r="B696" t="s">
        <v>8272</v>
      </c>
      <c r="C696" s="9" t="s">
        <v>362</v>
      </c>
      <c r="P696" s="54"/>
      <c r="Q696" s="54"/>
      <c r="R696" s="54"/>
      <c r="S696" s="54"/>
    </row>
    <row r="697" spans="1:90" x14ac:dyDescent="0.2">
      <c r="A697" t="s">
        <v>9228</v>
      </c>
      <c r="B697" t="s">
        <v>8267</v>
      </c>
      <c r="C697" s="9" t="s">
        <v>362</v>
      </c>
      <c r="Q697" s="54"/>
      <c r="R697" s="54"/>
      <c r="S697" s="54"/>
    </row>
    <row r="698" spans="1:90" x14ac:dyDescent="0.2">
      <c r="A698" t="s">
        <v>9228</v>
      </c>
      <c r="B698" t="s">
        <v>480</v>
      </c>
      <c r="C698" s="9" t="s">
        <v>362</v>
      </c>
      <c r="P698" s="54"/>
      <c r="Q698" s="54"/>
      <c r="R698" s="54"/>
      <c r="S698" s="54"/>
    </row>
    <row r="699" spans="1:90" x14ac:dyDescent="0.2">
      <c r="A699" t="s">
        <v>8793</v>
      </c>
      <c r="B699" t="s">
        <v>54</v>
      </c>
      <c r="C699" s="9" t="s">
        <v>360</v>
      </c>
      <c r="F699" s="9">
        <v>2.7438670890000001E-4</v>
      </c>
      <c r="G699" s="9">
        <v>1.6061542940000001E-5</v>
      </c>
      <c r="H699" s="9">
        <v>2.538201906E-6</v>
      </c>
      <c r="I699" s="9">
        <v>1.075202361E-5</v>
      </c>
      <c r="J699" s="9">
        <v>3.5889444479999999E-6</v>
      </c>
      <c r="Q699" s="54"/>
      <c r="R699" s="54">
        <v>3.1430813249999999E-6</v>
      </c>
      <c r="S699" s="54">
        <v>1.172641707E-6</v>
      </c>
    </row>
    <row r="700" spans="1:90" x14ac:dyDescent="0.2">
      <c r="A700" t="s">
        <v>8793</v>
      </c>
      <c r="B700" t="s">
        <v>9274</v>
      </c>
      <c r="C700" s="9" t="s">
        <v>360</v>
      </c>
      <c r="F700" s="9">
        <v>-1.3515104989999999E-5</v>
      </c>
      <c r="G700" s="9">
        <v>-7.9425032569999996E-7</v>
      </c>
      <c r="H700" s="9">
        <v>-1.4363076239999999E-7</v>
      </c>
      <c r="I700" s="9">
        <v>-5.3880478640000001E-7</v>
      </c>
      <c r="J700" s="9">
        <v>-1.9418288939999999E-7</v>
      </c>
      <c r="Q700" s="54"/>
      <c r="R700" s="54">
        <v>-1.7273203130000001E-7</v>
      </c>
      <c r="S700" s="54"/>
    </row>
    <row r="701" spans="1:90" x14ac:dyDescent="0.2">
      <c r="A701" t="s">
        <v>8793</v>
      </c>
      <c r="B701" t="s">
        <v>52</v>
      </c>
      <c r="C701" s="9" t="s">
        <v>360</v>
      </c>
      <c r="F701" s="9">
        <v>-1.5521466189999999E-4</v>
      </c>
      <c r="G701" s="9">
        <v>-9.0975340039999998E-6</v>
      </c>
      <c r="H701" s="9">
        <v>-1.4485854570000001E-6</v>
      </c>
      <c r="I701" s="9">
        <v>-6.0944122150000004E-6</v>
      </c>
      <c r="J701" s="9">
        <v>-2.0428968500000002E-6</v>
      </c>
      <c r="Q701" s="54"/>
      <c r="R701" s="54">
        <v>-1.790711826E-6</v>
      </c>
      <c r="S701" s="54">
        <v>-6.762097793E-7</v>
      </c>
    </row>
    <row r="702" spans="1:90" x14ac:dyDescent="0.2">
      <c r="A702" t="s">
        <v>9229</v>
      </c>
      <c r="B702" t="s">
        <v>399</v>
      </c>
      <c r="C702" s="9" t="s">
        <v>360</v>
      </c>
      <c r="P702" s="54"/>
      <c r="Q702" s="54"/>
      <c r="R702" s="54"/>
      <c r="S702" s="54"/>
    </row>
    <row r="703" spans="1:90" x14ac:dyDescent="0.2">
      <c r="A703" t="s">
        <v>9229</v>
      </c>
      <c r="B703" t="s">
        <v>9274</v>
      </c>
      <c r="C703" s="9" t="s">
        <v>360</v>
      </c>
      <c r="Q703" s="54"/>
      <c r="R703" s="54"/>
      <c r="S703" s="54"/>
    </row>
    <row r="704" spans="1:90" x14ac:dyDescent="0.2">
      <c r="A704" t="s">
        <v>9229</v>
      </c>
      <c r="B704" t="s">
        <v>52</v>
      </c>
      <c r="C704" s="9" t="s">
        <v>360</v>
      </c>
      <c r="P704" s="54"/>
      <c r="Q704" s="54"/>
      <c r="R704" s="54"/>
      <c r="S704" s="54"/>
      <c r="CL704" t="s">
        <v>367</v>
      </c>
    </row>
    <row r="705" spans="1:90" x14ac:dyDescent="0.2">
      <c r="A705" t="s">
        <v>9229</v>
      </c>
      <c r="B705" t="s">
        <v>394</v>
      </c>
      <c r="C705" s="9" t="s">
        <v>360</v>
      </c>
      <c r="P705" s="54"/>
      <c r="Q705" s="54"/>
      <c r="R705" s="54"/>
      <c r="S705" s="54"/>
      <c r="CJ705" t="s">
        <v>361</v>
      </c>
    </row>
    <row r="706" spans="1:90" x14ac:dyDescent="0.2">
      <c r="A706" t="s">
        <v>9230</v>
      </c>
      <c r="B706" t="s">
        <v>399</v>
      </c>
      <c r="C706" s="9" t="s">
        <v>373</v>
      </c>
      <c r="P706" s="54"/>
      <c r="Q706" s="54"/>
      <c r="R706" s="54"/>
      <c r="S706" s="54"/>
      <c r="CJ706" t="s">
        <v>362</v>
      </c>
    </row>
    <row r="707" spans="1:90" x14ac:dyDescent="0.2">
      <c r="A707" t="s">
        <v>9230</v>
      </c>
      <c r="B707" t="s">
        <v>9274</v>
      </c>
      <c r="C707" s="9" t="s">
        <v>373</v>
      </c>
      <c r="P707" s="54"/>
      <c r="Q707" s="54"/>
      <c r="R707" s="54"/>
      <c r="CJ707" t="s">
        <v>365</v>
      </c>
    </row>
    <row r="708" spans="1:90" x14ac:dyDescent="0.2">
      <c r="A708" t="s">
        <v>9230</v>
      </c>
      <c r="B708" t="s">
        <v>52</v>
      </c>
      <c r="C708" s="9" t="s">
        <v>373</v>
      </c>
      <c r="P708" s="54"/>
      <c r="Q708" s="54"/>
      <c r="R708" s="54"/>
      <c r="S708" s="54"/>
      <c r="CJ708" t="s">
        <v>367</v>
      </c>
    </row>
    <row r="709" spans="1:90" x14ac:dyDescent="0.2">
      <c r="A709" t="s">
        <v>9230</v>
      </c>
      <c r="B709" t="s">
        <v>55</v>
      </c>
      <c r="C709" s="9" t="s">
        <v>373</v>
      </c>
      <c r="Q709" s="54"/>
      <c r="R709" s="54"/>
      <c r="S709" s="54"/>
      <c r="CJ709" t="s">
        <v>361</v>
      </c>
    </row>
    <row r="710" spans="1:90" x14ac:dyDescent="0.2">
      <c r="A710" t="s">
        <v>9231</v>
      </c>
      <c r="B710" t="s">
        <v>399</v>
      </c>
      <c r="C710" s="9" t="s">
        <v>366</v>
      </c>
      <c r="F710" s="9">
        <v>4.3912302850000003E-4</v>
      </c>
      <c r="Q710" s="54"/>
      <c r="R710" s="54"/>
      <c r="S710" s="54"/>
      <c r="CJ710" t="s">
        <v>367</v>
      </c>
    </row>
    <row r="711" spans="1:90" x14ac:dyDescent="0.2">
      <c r="A711" t="s">
        <v>9231</v>
      </c>
      <c r="B711" t="s">
        <v>9274</v>
      </c>
      <c r="C711" s="9" t="s">
        <v>366</v>
      </c>
      <c r="F711" s="9">
        <v>-3.7163396220000003E-5</v>
      </c>
      <c r="Q711" s="54"/>
      <c r="R711" s="54"/>
      <c r="S711" s="54"/>
      <c r="CJ711" t="s">
        <v>361</v>
      </c>
    </row>
    <row r="712" spans="1:90" x14ac:dyDescent="0.2">
      <c r="A712" t="s">
        <v>9231</v>
      </c>
      <c r="B712" t="s">
        <v>52</v>
      </c>
      <c r="C712" s="9" t="s">
        <v>366</v>
      </c>
      <c r="F712" s="9">
        <v>-5.4893174240000003E-5</v>
      </c>
      <c r="Q712" s="54"/>
      <c r="R712" s="54"/>
      <c r="S712" s="54"/>
      <c r="CJ712" t="s">
        <v>361</v>
      </c>
    </row>
    <row r="713" spans="1:90" x14ac:dyDescent="0.2">
      <c r="A713" t="s">
        <v>9231</v>
      </c>
      <c r="B713" t="s">
        <v>401</v>
      </c>
      <c r="C713" s="9" t="s">
        <v>366</v>
      </c>
      <c r="F713" s="9">
        <v>-2.6180477659999999E-4</v>
      </c>
      <c r="Q713" s="54"/>
      <c r="R713" s="54"/>
      <c r="S713" s="54"/>
      <c r="CJ713" t="s">
        <v>361</v>
      </c>
      <c r="CL713" t="s">
        <v>361</v>
      </c>
    </row>
    <row r="714" spans="1:90" x14ac:dyDescent="0.2">
      <c r="A714" t="s">
        <v>9232</v>
      </c>
      <c r="B714" t="s">
        <v>54</v>
      </c>
      <c r="C714" s="9" t="s">
        <v>366</v>
      </c>
      <c r="F714" s="9">
        <v>5.9779014450000003E-4</v>
      </c>
      <c r="I714" s="9">
        <v>2.0314823239999999E-7</v>
      </c>
      <c r="Q714" s="54"/>
      <c r="R714" s="54"/>
      <c r="S714" s="54"/>
      <c r="BX714" t="s">
        <v>362</v>
      </c>
      <c r="CJ714" t="s">
        <v>362</v>
      </c>
    </row>
    <row r="715" spans="1:90" x14ac:dyDescent="0.2">
      <c r="A715" t="s">
        <v>9232</v>
      </c>
      <c r="B715" t="s">
        <v>9274</v>
      </c>
      <c r="C715" s="9" t="s">
        <v>366</v>
      </c>
      <c r="F715" s="9">
        <v>-2.8246183360000001E-5</v>
      </c>
      <c r="Q715" s="54"/>
      <c r="R715" s="54"/>
      <c r="S715" s="54"/>
    </row>
    <row r="716" spans="1:90" x14ac:dyDescent="0.2">
      <c r="A716" t="s">
        <v>9232</v>
      </c>
      <c r="B716" t="s">
        <v>52</v>
      </c>
      <c r="C716" s="9" t="s">
        <v>366</v>
      </c>
      <c r="F716" s="9">
        <v>-9.9342540830000005E-5</v>
      </c>
      <c r="I716" s="9">
        <v>-1.699703817E-7</v>
      </c>
      <c r="Q716" s="54"/>
      <c r="R716" s="54"/>
    </row>
    <row r="717" spans="1:90" x14ac:dyDescent="0.2">
      <c r="A717" t="s">
        <v>9232</v>
      </c>
      <c r="B717" t="s">
        <v>401</v>
      </c>
      <c r="C717" s="9" t="s">
        <v>366</v>
      </c>
      <c r="F717" s="9">
        <v>-3.692208379E-4</v>
      </c>
      <c r="Q717" s="54"/>
      <c r="R717" s="54"/>
    </row>
    <row r="718" spans="1:90" x14ac:dyDescent="0.2">
      <c r="A718" t="s">
        <v>9233</v>
      </c>
      <c r="B718" t="s">
        <v>399</v>
      </c>
      <c r="C718" s="9" t="s">
        <v>366</v>
      </c>
      <c r="F718" s="9">
        <v>7.43904999E-4</v>
      </c>
      <c r="Q718" s="54"/>
      <c r="R718" s="54"/>
      <c r="CL718" t="s">
        <v>368</v>
      </c>
    </row>
    <row r="719" spans="1:90" x14ac:dyDescent="0.2">
      <c r="A719" t="s">
        <v>9233</v>
      </c>
      <c r="B719" t="s">
        <v>401</v>
      </c>
      <c r="C719" s="9" t="s">
        <v>366</v>
      </c>
      <c r="F719" s="9">
        <v>-6.6184190119999997E-4</v>
      </c>
      <c r="Q719" s="54"/>
      <c r="R719" s="54"/>
    </row>
    <row r="720" spans="1:90" x14ac:dyDescent="0.2">
      <c r="A720" t="s">
        <v>9234</v>
      </c>
      <c r="B720" t="s">
        <v>399</v>
      </c>
      <c r="C720" s="9" t="s">
        <v>362</v>
      </c>
      <c r="F720" s="9">
        <v>7.0190353010000006E-5</v>
      </c>
      <c r="Q720" s="54"/>
      <c r="R720" s="54"/>
      <c r="S720" s="54"/>
      <c r="CJ720" t="s">
        <v>371</v>
      </c>
    </row>
    <row r="721" spans="1:90" x14ac:dyDescent="0.2">
      <c r="A721" t="s">
        <v>9234</v>
      </c>
      <c r="B721" t="s">
        <v>9274</v>
      </c>
      <c r="C721" s="9" t="s">
        <v>362</v>
      </c>
      <c r="F721" s="9">
        <v>-7.5495961039999999E-6</v>
      </c>
      <c r="G721" s="9">
        <v>-2.1841665290000001E-7</v>
      </c>
      <c r="H721" s="9">
        <v>-2.1874164310000001E-7</v>
      </c>
      <c r="I721" s="9">
        <v>-2.1864616000000001E-7</v>
      </c>
      <c r="J721" s="9">
        <v>-2.1695986410000001E-7</v>
      </c>
      <c r="Q721" s="54"/>
      <c r="R721" s="54">
        <v>-2.1912517690000001E-7</v>
      </c>
      <c r="S721" s="54">
        <v>-2.1896381630000001E-7</v>
      </c>
    </row>
    <row r="722" spans="1:90" x14ac:dyDescent="0.2">
      <c r="A722" t="s">
        <v>9234</v>
      </c>
      <c r="B722" t="s">
        <v>52</v>
      </c>
      <c r="C722" s="9" t="s">
        <v>362</v>
      </c>
      <c r="F722" s="9">
        <v>-1.269950258E-5</v>
      </c>
      <c r="Q722" s="54"/>
      <c r="R722" s="54"/>
      <c r="S722" s="54"/>
    </row>
    <row r="723" spans="1:90" x14ac:dyDescent="0.2">
      <c r="A723" t="s">
        <v>9234</v>
      </c>
      <c r="B723" t="s">
        <v>401</v>
      </c>
      <c r="C723" s="9" t="s">
        <v>362</v>
      </c>
      <c r="F723" s="9">
        <v>-3.7979992869999999E-5</v>
      </c>
      <c r="G723" s="9">
        <v>-1.019372022E-7</v>
      </c>
      <c r="H723" s="9">
        <v>-1.040365297E-7</v>
      </c>
      <c r="I723" s="9">
        <v>-1.0341974129999999E-7</v>
      </c>
      <c r="Q723" s="54"/>
      <c r="R723" s="54">
        <v>-1.065140299E-7</v>
      </c>
      <c r="S723" s="54">
        <v>-1.054716947E-7</v>
      </c>
    </row>
    <row r="724" spans="1:90" x14ac:dyDescent="0.2">
      <c r="A724" t="s">
        <v>9235</v>
      </c>
      <c r="B724" t="s">
        <v>54</v>
      </c>
      <c r="C724" s="9" t="s">
        <v>362</v>
      </c>
      <c r="F724" s="9">
        <v>2.4933027239999999E-4</v>
      </c>
      <c r="G724" s="9">
        <v>2.268556218E-6</v>
      </c>
      <c r="H724" s="9">
        <v>2.1565652739999998E-6</v>
      </c>
      <c r="I724" s="9">
        <v>2.5344064340000001E-6</v>
      </c>
      <c r="J724" s="9">
        <v>2.0465262009999999E-6</v>
      </c>
      <c r="Q724" s="54"/>
      <c r="R724" s="54">
        <v>3.1954519710000001E-6</v>
      </c>
      <c r="S724" s="54">
        <v>2.4550330269999998E-6</v>
      </c>
      <c r="CL724" t="s">
        <v>371</v>
      </c>
    </row>
    <row r="725" spans="1:90" x14ac:dyDescent="0.2">
      <c r="A725" t="s">
        <v>9235</v>
      </c>
      <c r="B725" t="s">
        <v>9274</v>
      </c>
      <c r="C725" s="9" t="s">
        <v>362</v>
      </c>
      <c r="F725" s="9">
        <v>-1.179407854E-5</v>
      </c>
      <c r="G725" s="9">
        <v>-1.163541994E-7</v>
      </c>
      <c r="H725" s="9">
        <v>-1.110940953E-7</v>
      </c>
      <c r="I725" s="9">
        <v>-1.2884092170000001E-7</v>
      </c>
      <c r="J725" s="9">
        <v>-1.059256686E-7</v>
      </c>
      <c r="Q725" s="54"/>
      <c r="R725" s="54">
        <v>-1.598895784E-7</v>
      </c>
      <c r="S725" s="54">
        <v>-1.251128312E-7</v>
      </c>
      <c r="CJ725" t="s">
        <v>374</v>
      </c>
    </row>
    <row r="726" spans="1:90" x14ac:dyDescent="0.2">
      <c r="A726" t="s">
        <v>9235</v>
      </c>
      <c r="B726" t="s">
        <v>52</v>
      </c>
      <c r="C726" s="9" t="s">
        <v>362</v>
      </c>
      <c r="F726" s="9">
        <v>-3.9744596380000001E-5</v>
      </c>
      <c r="Q726" s="54"/>
      <c r="R726" s="54"/>
      <c r="S726" s="54"/>
      <c r="CJ726" t="s">
        <v>375</v>
      </c>
      <c r="CL726" t="s">
        <v>375</v>
      </c>
    </row>
    <row r="727" spans="1:90" x14ac:dyDescent="0.2">
      <c r="A727" t="s">
        <v>9235</v>
      </c>
      <c r="B727" t="s">
        <v>401</v>
      </c>
      <c r="C727" s="9" t="s">
        <v>362</v>
      </c>
      <c r="F727" s="9">
        <v>-1.5571721219999999E-4</v>
      </c>
      <c r="G727" s="9">
        <v>-1.7822209159999999E-6</v>
      </c>
      <c r="H727" s="9">
        <v>-1.698964874E-6</v>
      </c>
      <c r="I727" s="9">
        <v>-1.992765343E-6</v>
      </c>
      <c r="J727" s="9">
        <v>-1.614585424E-6</v>
      </c>
      <c r="Q727" s="54"/>
      <c r="R727" s="54">
        <v>-2.5149550869999999E-6</v>
      </c>
      <c r="S727" s="54">
        <v>-1.9389370960000001E-6</v>
      </c>
      <c r="CJ727" t="s">
        <v>375</v>
      </c>
    </row>
    <row r="728" spans="1:90" x14ac:dyDescent="0.2">
      <c r="A728" t="s">
        <v>9236</v>
      </c>
      <c r="B728" t="s">
        <v>399</v>
      </c>
      <c r="C728" s="9" t="s">
        <v>362</v>
      </c>
      <c r="F728" s="9">
        <v>7.0774394670000007E-5</v>
      </c>
      <c r="Q728" s="54"/>
      <c r="R728" s="54"/>
      <c r="S728" s="54"/>
      <c r="CJ728" t="s">
        <v>375</v>
      </c>
    </row>
    <row r="729" spans="1:90" x14ac:dyDescent="0.2">
      <c r="A729" t="s">
        <v>9236</v>
      </c>
      <c r="B729" t="s">
        <v>9274</v>
      </c>
      <c r="C729" s="9" t="s">
        <v>362</v>
      </c>
      <c r="F729" s="9">
        <v>-7.2054747110000001E-6</v>
      </c>
      <c r="G729" s="9">
        <v>-1.895957231E-7</v>
      </c>
      <c r="H729" s="9">
        <v>-1.8993543750000001E-7</v>
      </c>
      <c r="I729" s="9">
        <v>-1.8981473679999999E-7</v>
      </c>
      <c r="J729" s="9">
        <v>-1.890601406E-7</v>
      </c>
      <c r="Q729" s="54"/>
      <c r="R729" s="54">
        <v>-1.9018773430000001E-7</v>
      </c>
      <c r="S729" s="54">
        <v>-1.9035296069999999E-7</v>
      </c>
      <c r="CJ729" t="s">
        <v>375</v>
      </c>
    </row>
    <row r="730" spans="1:90" x14ac:dyDescent="0.2">
      <c r="A730" t="s">
        <v>9236</v>
      </c>
      <c r="B730" t="s">
        <v>52</v>
      </c>
      <c r="C730" s="9" t="s">
        <v>362</v>
      </c>
      <c r="F730" s="9">
        <v>3.5445536859999998E-6</v>
      </c>
      <c r="Q730" s="54"/>
      <c r="R730" s="54"/>
      <c r="S730" s="54"/>
      <c r="BS730" t="s">
        <v>359</v>
      </c>
      <c r="CJ730" t="s">
        <v>359</v>
      </c>
    </row>
    <row r="731" spans="1:90" x14ac:dyDescent="0.2">
      <c r="A731" t="s">
        <v>9236</v>
      </c>
      <c r="B731" t="s">
        <v>401</v>
      </c>
      <c r="C731" s="9" t="s">
        <v>362</v>
      </c>
      <c r="F731" s="9">
        <v>-5.229294277E-5</v>
      </c>
      <c r="Q731" s="54"/>
      <c r="R731" s="54"/>
      <c r="S731" s="54"/>
      <c r="CJ731" t="s">
        <v>359</v>
      </c>
    </row>
    <row r="732" spans="1:90" x14ac:dyDescent="0.2">
      <c r="A732" t="s">
        <v>9237</v>
      </c>
      <c r="B732" t="s">
        <v>54</v>
      </c>
      <c r="C732" s="9" t="s">
        <v>358</v>
      </c>
      <c r="F732" s="9">
        <v>4.0757781120000003E-4</v>
      </c>
      <c r="Q732" s="54"/>
      <c r="R732" s="54">
        <v>3.9997265489999996E-6</v>
      </c>
      <c r="S732" s="54">
        <v>2.2268251669999999E-6</v>
      </c>
      <c r="BS732" t="s">
        <v>359</v>
      </c>
      <c r="CJ732" t="s">
        <v>359</v>
      </c>
    </row>
    <row r="733" spans="1:90" x14ac:dyDescent="0.2">
      <c r="A733" t="s">
        <v>9237</v>
      </c>
      <c r="B733" t="s">
        <v>9274</v>
      </c>
      <c r="C733" s="9" t="s">
        <v>358</v>
      </c>
      <c r="F733" s="9">
        <v>-1.92268093E-5</v>
      </c>
      <c r="Q733" s="54"/>
      <c r="R733" s="54">
        <v>-1.9766556170000001E-7</v>
      </c>
      <c r="S733" s="54">
        <v>-1.143941331E-7</v>
      </c>
    </row>
    <row r="734" spans="1:90" x14ac:dyDescent="0.2">
      <c r="A734" t="s">
        <v>9237</v>
      </c>
      <c r="B734" t="s">
        <v>52</v>
      </c>
      <c r="C734" s="9" t="s">
        <v>358</v>
      </c>
      <c r="F734" s="9">
        <v>-6.3306438259999994E-5</v>
      </c>
      <c r="Q734" s="54"/>
      <c r="R734" s="54">
        <v>-6.6533510790000002E-7</v>
      </c>
      <c r="S734" s="54">
        <v>-3.480373679E-7</v>
      </c>
    </row>
    <row r="735" spans="1:90" x14ac:dyDescent="0.2">
      <c r="A735" t="s">
        <v>9237</v>
      </c>
      <c r="B735" t="s">
        <v>401</v>
      </c>
      <c r="C735" s="9" t="s">
        <v>358</v>
      </c>
      <c r="F735" s="9">
        <v>-2.5392886080000002E-4</v>
      </c>
      <c r="Q735" s="54"/>
      <c r="R735" s="54">
        <v>-2.1857606979999998E-6</v>
      </c>
      <c r="S735" s="54">
        <v>-1.1135665910000001E-6</v>
      </c>
    </row>
    <row r="736" spans="1:90" x14ac:dyDescent="0.2">
      <c r="A736" t="s">
        <v>9238</v>
      </c>
      <c r="B736" t="s">
        <v>399</v>
      </c>
      <c r="C736" s="9" t="s">
        <v>358</v>
      </c>
      <c r="F736" s="9">
        <v>1.8451497009999999E-4</v>
      </c>
      <c r="Q736" s="54"/>
      <c r="R736" s="54">
        <v>1.3875770080000001E-6</v>
      </c>
      <c r="S736" s="54">
        <v>1.3192575879999999E-6</v>
      </c>
    </row>
    <row r="737" spans="1:90" x14ac:dyDescent="0.2">
      <c r="A737" t="s">
        <v>9238</v>
      </c>
      <c r="B737" t="s">
        <v>9274</v>
      </c>
      <c r="C737" s="9" t="s">
        <v>358</v>
      </c>
      <c r="F737" s="9">
        <v>-1.4935628309999999E-5</v>
      </c>
      <c r="Q737" s="54"/>
      <c r="R737" s="54">
        <v>-1.123179026E-7</v>
      </c>
      <c r="S737" s="54">
        <v>-1.067877634E-7</v>
      </c>
    </row>
    <row r="738" spans="1:90" x14ac:dyDescent="0.2">
      <c r="A738" t="s">
        <v>9238</v>
      </c>
      <c r="B738" t="s">
        <v>52</v>
      </c>
      <c r="C738" s="9" t="s">
        <v>358</v>
      </c>
      <c r="F738" s="9">
        <v>9.1406045240000001E-6</v>
      </c>
      <c r="Q738" s="54"/>
      <c r="R738" s="54"/>
      <c r="S738" s="54"/>
      <c r="CJ738" t="s">
        <v>371</v>
      </c>
    </row>
    <row r="739" spans="1:90" x14ac:dyDescent="0.2">
      <c r="A739" t="s">
        <v>9238</v>
      </c>
      <c r="B739" t="s">
        <v>401</v>
      </c>
      <c r="C739" s="9" t="s">
        <v>358</v>
      </c>
      <c r="F739" s="9">
        <v>-1.3627398089999999E-4</v>
      </c>
      <c r="Q739" s="54"/>
      <c r="R739" s="54">
        <v>-1.0247983810000001E-6</v>
      </c>
      <c r="S739" s="54">
        <v>-9.7434090699999998E-7</v>
      </c>
    </row>
    <row r="740" spans="1:90" x14ac:dyDescent="0.2">
      <c r="A740" t="s">
        <v>9239</v>
      </c>
      <c r="B740" t="s">
        <v>9274</v>
      </c>
      <c r="C740" s="9" t="s">
        <v>360</v>
      </c>
      <c r="Q740" s="54"/>
      <c r="R740" s="54"/>
      <c r="S740" s="54"/>
    </row>
    <row r="741" spans="1:90" x14ac:dyDescent="0.2">
      <c r="A741" t="s">
        <v>9239</v>
      </c>
      <c r="B741" t="s">
        <v>52</v>
      </c>
      <c r="C741" s="9" t="s">
        <v>360</v>
      </c>
      <c r="Q741" s="54"/>
      <c r="R741" s="54"/>
      <c r="S741" s="54"/>
    </row>
    <row r="742" spans="1:90" x14ac:dyDescent="0.2">
      <c r="A742" t="s">
        <v>9239</v>
      </c>
      <c r="B742" t="s">
        <v>394</v>
      </c>
      <c r="C742" s="9" t="s">
        <v>360</v>
      </c>
      <c r="Q742" s="54"/>
      <c r="R742" s="54"/>
      <c r="S742" s="54"/>
    </row>
    <row r="743" spans="1:90" x14ac:dyDescent="0.2">
      <c r="A743" t="s">
        <v>8794</v>
      </c>
      <c r="B743" t="s">
        <v>54</v>
      </c>
      <c r="C743" s="9" t="s">
        <v>358</v>
      </c>
      <c r="F743" s="9">
        <v>8.7251328460000003E-4</v>
      </c>
      <c r="Q743" s="54"/>
      <c r="R743" s="54">
        <v>4.160079518E-5</v>
      </c>
      <c r="S743" s="54">
        <v>4.7894695180000002E-6</v>
      </c>
    </row>
    <row r="744" spans="1:90" x14ac:dyDescent="0.2">
      <c r="A744" t="s">
        <v>8794</v>
      </c>
      <c r="B744" t="s">
        <v>9274</v>
      </c>
      <c r="C744" s="9" t="s">
        <v>358</v>
      </c>
      <c r="F744" s="9">
        <v>-4.2719298040000003E-5</v>
      </c>
      <c r="Q744" s="54"/>
      <c r="R744" s="54">
        <v>-2.0428914410000001E-6</v>
      </c>
      <c r="S744" s="54">
        <v>-2.4421999340000001E-7</v>
      </c>
    </row>
    <row r="745" spans="1:90" x14ac:dyDescent="0.2">
      <c r="A745" t="s">
        <v>8794</v>
      </c>
      <c r="B745" t="s">
        <v>52</v>
      </c>
      <c r="C745" s="9" t="s">
        <v>358</v>
      </c>
      <c r="F745" s="9">
        <v>3.5371578289999997E-5</v>
      </c>
      <c r="Q745" s="54"/>
      <c r="R745" s="54">
        <v>1.6915140900000001E-6</v>
      </c>
      <c r="S745" s="54">
        <v>2.0221415179999999E-7</v>
      </c>
    </row>
    <row r="746" spans="1:90" x14ac:dyDescent="0.2">
      <c r="A746" t="s">
        <v>8794</v>
      </c>
      <c r="B746" t="s">
        <v>401</v>
      </c>
      <c r="C746" s="9" t="s">
        <v>358</v>
      </c>
      <c r="F746" s="9">
        <v>-7.7991650669999996E-4</v>
      </c>
      <c r="Q746" s="54"/>
      <c r="R746" s="54">
        <v>-3.729660433E-5</v>
      </c>
      <c r="S746" s="54">
        <v>-4.4586688659999997E-6</v>
      </c>
      <c r="CL746" t="s">
        <v>371</v>
      </c>
    </row>
    <row r="747" spans="1:90" x14ac:dyDescent="0.2">
      <c r="A747" t="s">
        <v>9240</v>
      </c>
      <c r="B747" t="s">
        <v>54</v>
      </c>
      <c r="C747" s="9" t="s">
        <v>366</v>
      </c>
      <c r="F747" s="9">
        <v>0.23722058169999999</v>
      </c>
      <c r="O747" s="54"/>
      <c r="P747" s="54"/>
      <c r="Q747" s="54"/>
      <c r="R747" s="54"/>
      <c r="S747" s="54"/>
    </row>
    <row r="748" spans="1:90" x14ac:dyDescent="0.2">
      <c r="A748" t="s">
        <v>9240</v>
      </c>
      <c r="B748" t="s">
        <v>9274</v>
      </c>
      <c r="C748" s="9" t="s">
        <v>366</v>
      </c>
      <c r="F748" s="9">
        <v>-1.1591184189999999E-2</v>
      </c>
      <c r="Q748" s="54"/>
      <c r="R748" s="54"/>
      <c r="S748" s="54"/>
      <c r="BS748" t="s">
        <v>371</v>
      </c>
      <c r="CJ748" t="s">
        <v>371</v>
      </c>
    </row>
    <row r="749" spans="1:90" x14ac:dyDescent="0.2">
      <c r="A749" t="s">
        <v>9240</v>
      </c>
      <c r="B749" t="s">
        <v>52</v>
      </c>
      <c r="C749" s="9" t="s">
        <v>366</v>
      </c>
      <c r="F749" s="9">
        <v>9.5974296090000008E-3</v>
      </c>
      <c r="O749" s="54"/>
      <c r="P749" s="54"/>
      <c r="Q749" s="54"/>
      <c r="R749" s="54"/>
      <c r="S749" s="54"/>
    </row>
    <row r="750" spans="1:90" x14ac:dyDescent="0.2">
      <c r="A750" t="s">
        <v>9240</v>
      </c>
      <c r="B750" t="s">
        <v>401</v>
      </c>
      <c r="C750" s="9" t="s">
        <v>366</v>
      </c>
      <c r="F750" s="9">
        <v>-0.21161519610000001</v>
      </c>
      <c r="I750" s="9">
        <v>-1.1956767730000001E-7</v>
      </c>
      <c r="P750" s="54"/>
      <c r="Q750" s="54"/>
      <c r="R750" s="54"/>
    </row>
    <row r="751" spans="1:90" x14ac:dyDescent="0.2">
      <c r="A751" t="s">
        <v>9241</v>
      </c>
      <c r="B751" t="s">
        <v>54</v>
      </c>
      <c r="C751" s="9" t="s">
        <v>362</v>
      </c>
      <c r="F751" s="9">
        <v>3.2336184870000002E-4</v>
      </c>
      <c r="G751" s="9">
        <v>7.0568163980000003E-7</v>
      </c>
      <c r="H751" s="9">
        <v>7.1552460850000003E-7</v>
      </c>
      <c r="I751" s="9">
        <v>7.6431797049999995E-7</v>
      </c>
      <c r="J751" s="9">
        <v>7.1138227950000002E-7</v>
      </c>
      <c r="Q751" s="54"/>
      <c r="R751" s="54">
        <v>9.4057897130000001E-7</v>
      </c>
      <c r="S751" s="54">
        <v>8.8430331989999995E-7</v>
      </c>
    </row>
    <row r="752" spans="1:90" x14ac:dyDescent="0.2">
      <c r="A752" t="s">
        <v>9241</v>
      </c>
      <c r="B752" t="s">
        <v>9274</v>
      </c>
      <c r="C752" s="9" t="s">
        <v>362</v>
      </c>
      <c r="F752" s="9">
        <v>-1.5886713489999999E-5</v>
      </c>
      <c r="O752" s="54"/>
      <c r="P752" s="54"/>
      <c r="Q752" s="54"/>
      <c r="R752" s="54"/>
      <c r="S752" s="54"/>
    </row>
    <row r="753" spans="1:96" x14ac:dyDescent="0.2">
      <c r="A753" t="s">
        <v>9241</v>
      </c>
      <c r="B753" t="s">
        <v>52</v>
      </c>
      <c r="C753" s="9" t="s">
        <v>362</v>
      </c>
      <c r="F753" s="9">
        <v>1.312345951E-5</v>
      </c>
      <c r="O753" s="54"/>
      <c r="P753" s="54"/>
      <c r="Q753" s="54"/>
      <c r="R753" s="54"/>
      <c r="S753" s="54"/>
    </row>
    <row r="754" spans="1:96" x14ac:dyDescent="0.2">
      <c r="A754" t="s">
        <v>9241</v>
      </c>
      <c r="B754" t="s">
        <v>401</v>
      </c>
      <c r="C754" s="9" t="s">
        <v>362</v>
      </c>
      <c r="F754" s="9">
        <v>-2.8846299599999999E-4</v>
      </c>
      <c r="G754" s="9">
        <v>-6.3272893719999997E-7</v>
      </c>
      <c r="H754" s="9">
        <v>-6.4150946240000002E-7</v>
      </c>
      <c r="I754" s="9">
        <v>-6.8503610109999996E-7</v>
      </c>
      <c r="J754" s="9">
        <v>-6.3781425360000001E-7</v>
      </c>
      <c r="O754" s="54"/>
      <c r="P754" s="54"/>
      <c r="Q754" s="54"/>
      <c r="R754" s="54">
        <v>-8.4227160580000005E-7</v>
      </c>
      <c r="S754" s="54">
        <v>-7.9207031109999996E-7</v>
      </c>
      <c r="BX754" t="s">
        <v>362</v>
      </c>
    </row>
    <row r="755" spans="1:96" x14ac:dyDescent="0.2">
      <c r="A755" t="s">
        <v>9242</v>
      </c>
      <c r="B755" t="s">
        <v>399</v>
      </c>
      <c r="C755" s="9" t="s">
        <v>358</v>
      </c>
      <c r="F755" s="9">
        <v>1.3243001479999999E-4</v>
      </c>
      <c r="Q755" s="54"/>
      <c r="R755" s="54">
        <v>2.578200482E-6</v>
      </c>
      <c r="S755" s="54">
        <v>2.5684253689999999E-6</v>
      </c>
      <c r="BX755" t="s">
        <v>362</v>
      </c>
    </row>
    <row r="756" spans="1:96" x14ac:dyDescent="0.2">
      <c r="A756" t="s">
        <v>9242</v>
      </c>
      <c r="B756" t="s">
        <v>9274</v>
      </c>
      <c r="C756" s="9" t="s">
        <v>358</v>
      </c>
      <c r="F756" s="9">
        <v>-1.108165602E-5</v>
      </c>
      <c r="Q756" s="54"/>
      <c r="R756" s="54">
        <v>-2.157421105E-7</v>
      </c>
      <c r="S756" s="54">
        <v>-2.1492413560000001E-7</v>
      </c>
      <c r="BL756" t="s">
        <v>362</v>
      </c>
      <c r="BO756" t="s">
        <v>362</v>
      </c>
      <c r="BP756" t="s">
        <v>362</v>
      </c>
      <c r="BU756" t="s">
        <v>362</v>
      </c>
    </row>
    <row r="757" spans="1:96" x14ac:dyDescent="0.2">
      <c r="A757" t="s">
        <v>9242</v>
      </c>
      <c r="B757" t="s">
        <v>52</v>
      </c>
      <c r="C757" s="9" t="s">
        <v>358</v>
      </c>
      <c r="F757" s="9">
        <v>-2.0320021789999999E-5</v>
      </c>
      <c r="Q757" s="54"/>
      <c r="R757" s="54"/>
      <c r="S757" s="54"/>
      <c r="BM757" t="s">
        <v>362</v>
      </c>
      <c r="CJ757" t="s">
        <v>362</v>
      </c>
    </row>
    <row r="758" spans="1:96" x14ac:dyDescent="0.2">
      <c r="A758" t="s">
        <v>9242</v>
      </c>
      <c r="B758" t="s">
        <v>401</v>
      </c>
      <c r="C758" s="9" t="s">
        <v>358</v>
      </c>
      <c r="F758" s="9">
        <v>-7.1583791779999999E-5</v>
      </c>
      <c r="Q758" s="54"/>
      <c r="R758" s="54">
        <v>-1.3936218820000001E-6</v>
      </c>
      <c r="S758" s="54">
        <v>-1.388338038E-6</v>
      </c>
    </row>
    <row r="759" spans="1:96" x14ac:dyDescent="0.2">
      <c r="A759" t="s">
        <v>8481</v>
      </c>
      <c r="B759" t="s">
        <v>52</v>
      </c>
      <c r="C759" s="9" t="s">
        <v>360</v>
      </c>
      <c r="F759" s="9">
        <v>-1.426542127E-5</v>
      </c>
      <c r="G759" s="9">
        <v>-3.0202361299999999E-6</v>
      </c>
      <c r="H759" s="9">
        <v>-3.0709053100000001E-6</v>
      </c>
      <c r="I759" s="9">
        <v>-3.0946328459999999E-6</v>
      </c>
      <c r="J759" s="9">
        <v>-3.2726757530000001E-6</v>
      </c>
      <c r="Q759" s="54"/>
      <c r="R759" s="54">
        <v>-3.1075974280000001E-6</v>
      </c>
      <c r="S759" s="54">
        <v>-3.502513295E-6</v>
      </c>
      <c r="BM759" t="s">
        <v>362</v>
      </c>
      <c r="CQ759" t="s">
        <v>362</v>
      </c>
    </row>
    <row r="760" spans="1:96" x14ac:dyDescent="0.2">
      <c r="A760" t="s">
        <v>8481</v>
      </c>
      <c r="B760" t="s">
        <v>8273</v>
      </c>
      <c r="C760" s="9" t="s">
        <v>360</v>
      </c>
      <c r="F760" s="9">
        <v>1.7854501290000001E-5</v>
      </c>
      <c r="G760" s="9">
        <v>3.2885624910000001E-6</v>
      </c>
      <c r="H760" s="9">
        <v>3.3392316709999999E-6</v>
      </c>
      <c r="I760" s="9">
        <v>3.3629592070000002E-6</v>
      </c>
      <c r="J760" s="9">
        <v>3.5410021139999999E-6</v>
      </c>
      <c r="P760" s="54"/>
      <c r="Q760" s="54"/>
      <c r="R760" s="54">
        <v>3.3759237889999999E-6</v>
      </c>
      <c r="S760" s="54">
        <v>3.7708396549999999E-6</v>
      </c>
      <c r="BL760" t="s">
        <v>362</v>
      </c>
      <c r="BM760" t="s">
        <v>362</v>
      </c>
      <c r="CQ760" t="s">
        <v>362</v>
      </c>
    </row>
    <row r="761" spans="1:96" x14ac:dyDescent="0.2">
      <c r="A761" t="s">
        <v>8482</v>
      </c>
      <c r="B761" t="s">
        <v>402</v>
      </c>
      <c r="C761" s="9" t="s">
        <v>362</v>
      </c>
      <c r="P761" s="54"/>
      <c r="Q761" s="54"/>
      <c r="R761" s="54"/>
      <c r="S761" s="54"/>
      <c r="CE761" t="s">
        <v>362</v>
      </c>
      <c r="CJ761" t="s">
        <v>362</v>
      </c>
      <c r="CL761" t="s">
        <v>362</v>
      </c>
      <c r="CQ761" t="s">
        <v>362</v>
      </c>
    </row>
    <row r="762" spans="1:96" x14ac:dyDescent="0.2">
      <c r="A762" t="s">
        <v>8345</v>
      </c>
      <c r="B762" t="s">
        <v>480</v>
      </c>
      <c r="C762" s="9" t="s">
        <v>366</v>
      </c>
      <c r="Q762" s="54"/>
      <c r="R762" s="54"/>
      <c r="S762" s="54"/>
      <c r="CE762" t="s">
        <v>362</v>
      </c>
      <c r="CL762" t="s">
        <v>362</v>
      </c>
      <c r="CQ762" t="s">
        <v>362</v>
      </c>
    </row>
    <row r="763" spans="1:96" x14ac:dyDescent="0.2">
      <c r="A763" t="s">
        <v>8324</v>
      </c>
      <c r="B763" t="s">
        <v>480</v>
      </c>
      <c r="C763" s="9" t="s">
        <v>361</v>
      </c>
      <c r="Q763" s="54"/>
      <c r="R763" s="54"/>
      <c r="S763" s="54"/>
      <c r="BL763" t="s">
        <v>358</v>
      </c>
      <c r="BM763" t="s">
        <v>358</v>
      </c>
      <c r="BZ763" t="s">
        <v>358</v>
      </c>
      <c r="CD763" t="s">
        <v>358</v>
      </c>
      <c r="CQ763" t="s">
        <v>358</v>
      </c>
      <c r="CR763" t="s">
        <v>362</v>
      </c>
    </row>
    <row r="764" spans="1:96" x14ac:dyDescent="0.2">
      <c r="A764" t="s">
        <v>9243</v>
      </c>
      <c r="B764" t="s">
        <v>402</v>
      </c>
      <c r="C764" s="9" t="s">
        <v>365</v>
      </c>
      <c r="O764" s="54"/>
      <c r="Q764" s="54"/>
      <c r="R764" s="54"/>
      <c r="S764" s="54"/>
      <c r="CR764" t="s">
        <v>362</v>
      </c>
    </row>
    <row r="765" spans="1:96" x14ac:dyDescent="0.2">
      <c r="A765" t="s">
        <v>8325</v>
      </c>
      <c r="B765" t="s">
        <v>52</v>
      </c>
      <c r="C765" s="9" t="s">
        <v>366</v>
      </c>
      <c r="O765" s="54"/>
      <c r="P765" s="54"/>
      <c r="Q765" s="54"/>
      <c r="R765" s="54"/>
      <c r="S765" s="54"/>
      <c r="CR765" t="s">
        <v>362</v>
      </c>
    </row>
    <row r="766" spans="1:96" x14ac:dyDescent="0.2">
      <c r="A766" t="s">
        <v>9244</v>
      </c>
      <c r="B766" t="s">
        <v>52</v>
      </c>
      <c r="C766" s="9" t="s">
        <v>358</v>
      </c>
      <c r="O766" s="54"/>
      <c r="P766" s="54"/>
      <c r="Q766" s="54"/>
      <c r="R766" s="54"/>
      <c r="S766" s="54"/>
      <c r="CR766" t="s">
        <v>362</v>
      </c>
    </row>
    <row r="767" spans="1:96" x14ac:dyDescent="0.2">
      <c r="A767" t="s">
        <v>9245</v>
      </c>
      <c r="B767" t="s">
        <v>52</v>
      </c>
      <c r="C767" s="9" t="s">
        <v>362</v>
      </c>
      <c r="P767" s="54"/>
      <c r="Q767" s="54"/>
      <c r="R767" s="54"/>
      <c r="S767" s="54"/>
    </row>
    <row r="768" spans="1:96" x14ac:dyDescent="0.2">
      <c r="A768" t="s">
        <v>9246</v>
      </c>
      <c r="B768" t="s">
        <v>52</v>
      </c>
      <c r="C768" s="9" t="s">
        <v>361</v>
      </c>
      <c r="P768" s="54"/>
      <c r="Q768" s="54"/>
      <c r="R768" s="54"/>
      <c r="S768" s="54"/>
    </row>
    <row r="769" spans="1:90" x14ac:dyDescent="0.2">
      <c r="A769" t="s">
        <v>9247</v>
      </c>
      <c r="B769" t="s">
        <v>52</v>
      </c>
      <c r="C769" s="9" t="s">
        <v>365</v>
      </c>
      <c r="R769" s="54"/>
      <c r="S769" s="54"/>
    </row>
    <row r="770" spans="1:90" x14ac:dyDescent="0.2">
      <c r="A770" t="s">
        <v>8980</v>
      </c>
      <c r="B770" t="s">
        <v>8294</v>
      </c>
      <c r="C770" s="9" t="s">
        <v>363</v>
      </c>
      <c r="D770" s="9" t="s">
        <v>8455</v>
      </c>
      <c r="G770" s="9">
        <v>6.4360901329999996E-7</v>
      </c>
      <c r="H770" s="9">
        <v>5.2689305690000003E-7</v>
      </c>
      <c r="I770" s="9">
        <v>6.1798829529999996E-7</v>
      </c>
      <c r="J770" s="9">
        <v>6.3016689490000003E-7</v>
      </c>
      <c r="Q770" s="54"/>
      <c r="R770" s="54">
        <v>5.3809189509999998E-7</v>
      </c>
      <c r="S770" s="54">
        <v>4.7813414690000005E-7</v>
      </c>
    </row>
    <row r="771" spans="1:90" x14ac:dyDescent="0.2">
      <c r="A771" t="s">
        <v>8980</v>
      </c>
      <c r="B771" t="s">
        <v>8288</v>
      </c>
      <c r="C771" s="9" t="s">
        <v>363</v>
      </c>
      <c r="D771" s="9" t="s">
        <v>8455</v>
      </c>
      <c r="G771" s="9">
        <v>7.1627949189999999E-7</v>
      </c>
      <c r="H771" s="9">
        <v>5.8944670810000002E-7</v>
      </c>
      <c r="I771" s="9">
        <v>6.8667805279999999E-7</v>
      </c>
      <c r="J771" s="9">
        <v>6.954768653E-7</v>
      </c>
      <c r="Q771" s="54"/>
      <c r="R771" s="54">
        <v>6.0184432370000005E-7</v>
      </c>
      <c r="S771" s="54">
        <v>5.1404682120000003E-7</v>
      </c>
      <c r="CL771" t="s">
        <v>363</v>
      </c>
    </row>
    <row r="772" spans="1:90" x14ac:dyDescent="0.2">
      <c r="A772" t="s">
        <v>8980</v>
      </c>
      <c r="B772" t="s">
        <v>8276</v>
      </c>
      <c r="C772" s="9" t="s">
        <v>363</v>
      </c>
      <c r="D772" s="9" t="s">
        <v>8455</v>
      </c>
      <c r="G772" s="9">
        <v>5.6480434029999995E-7</v>
      </c>
      <c r="H772" s="9">
        <v>4.6116034119999999E-7</v>
      </c>
      <c r="I772" s="9">
        <v>5.4381368189999999E-7</v>
      </c>
      <c r="J772" s="9">
        <v>5.5797317650000005E-7</v>
      </c>
      <c r="Q772" s="54"/>
      <c r="R772" s="54">
        <v>4.7045975970000001E-7</v>
      </c>
      <c r="S772" s="54">
        <v>4.3033686740000002E-7</v>
      </c>
      <c r="BV772" t="s">
        <v>368</v>
      </c>
      <c r="BW772" t="s">
        <v>368</v>
      </c>
      <c r="CJ772" t="s">
        <v>368</v>
      </c>
    </row>
    <row r="773" spans="1:90" x14ac:dyDescent="0.2">
      <c r="A773" t="s">
        <v>8795</v>
      </c>
      <c r="B773" t="s">
        <v>8294</v>
      </c>
      <c r="C773" s="9" t="s">
        <v>363</v>
      </c>
      <c r="D773" s="9" t="s">
        <v>8425</v>
      </c>
      <c r="F773" s="9">
        <v>8.3410508429999995E-5</v>
      </c>
      <c r="G773" s="9">
        <v>1.8968644800000001E-7</v>
      </c>
      <c r="H773" s="9">
        <v>1.9217952599999999E-7</v>
      </c>
      <c r="I773" s="9">
        <v>1.9862409069999999E-7</v>
      </c>
      <c r="J773" s="9">
        <v>1.722859986E-7</v>
      </c>
      <c r="Q773" s="54"/>
      <c r="R773" s="54">
        <v>1.428538839E-7</v>
      </c>
      <c r="S773" s="54"/>
      <c r="BX773" t="s">
        <v>358</v>
      </c>
    </row>
    <row r="774" spans="1:90" x14ac:dyDescent="0.2">
      <c r="A774" t="s">
        <v>8795</v>
      </c>
      <c r="B774" t="s">
        <v>8288</v>
      </c>
      <c r="C774" s="9" t="s">
        <v>363</v>
      </c>
      <c r="D774" s="9" t="s">
        <v>8425</v>
      </c>
      <c r="F774" s="9">
        <v>4.4708987810000001E-4</v>
      </c>
      <c r="G774" s="9">
        <v>1.915987637E-7</v>
      </c>
      <c r="H774" s="9">
        <v>1.9702823140000001E-7</v>
      </c>
      <c r="I774" s="9">
        <v>2.0138844359999999E-7</v>
      </c>
      <c r="J774" s="9">
        <v>1.7445179270000001E-7</v>
      </c>
      <c r="Q774" s="54"/>
      <c r="R774" s="54">
        <v>1.479142788E-7</v>
      </c>
      <c r="S774" s="54"/>
      <c r="BX774" t="s">
        <v>358</v>
      </c>
    </row>
    <row r="775" spans="1:90" x14ac:dyDescent="0.2">
      <c r="A775" t="s">
        <v>8795</v>
      </c>
      <c r="B775" t="s">
        <v>8276</v>
      </c>
      <c r="C775" s="9" t="s">
        <v>363</v>
      </c>
      <c r="D775" s="9" t="s">
        <v>8425</v>
      </c>
      <c r="F775" s="9">
        <v>8.196298422E-5</v>
      </c>
      <c r="G775" s="9">
        <v>1.5624190490000001E-7</v>
      </c>
      <c r="H775" s="9">
        <v>1.8822329680000001E-7</v>
      </c>
      <c r="I775" s="9">
        <v>1.9598272160000001E-7</v>
      </c>
      <c r="J775" s="9">
        <v>1.6714693130000001E-7</v>
      </c>
      <c r="Q775" s="54"/>
      <c r="R775" s="54">
        <v>1.3986253740000001E-7</v>
      </c>
      <c r="S775" s="54"/>
      <c r="BX775" t="s">
        <v>358</v>
      </c>
    </row>
    <row r="776" spans="1:90" x14ac:dyDescent="0.2">
      <c r="A776" t="s">
        <v>8426</v>
      </c>
      <c r="B776" t="s">
        <v>55</v>
      </c>
      <c r="C776" s="9" t="s">
        <v>363</v>
      </c>
      <c r="D776" s="9" t="s">
        <v>8425</v>
      </c>
      <c r="F776" s="9">
        <v>8.1967724990000003E-6</v>
      </c>
      <c r="G776" s="9">
        <v>2.1576399419999999E-7</v>
      </c>
      <c r="H776" s="9">
        <v>2.3337442560000001E-7</v>
      </c>
      <c r="I776" s="9">
        <v>2.196157519E-7</v>
      </c>
      <c r="J776" s="9">
        <v>1.964525741E-7</v>
      </c>
      <c r="Q776" s="54"/>
      <c r="R776" s="54">
        <v>1.9026149020000001E-7</v>
      </c>
      <c r="S776" s="54">
        <v>1.068404688E-7</v>
      </c>
      <c r="BX776" t="s">
        <v>358</v>
      </c>
    </row>
    <row r="777" spans="1:90" x14ac:dyDescent="0.2">
      <c r="A777" t="s">
        <v>8796</v>
      </c>
      <c r="B777" t="s">
        <v>54</v>
      </c>
      <c r="C777" s="9" t="s">
        <v>363</v>
      </c>
      <c r="D777" s="9" t="s">
        <v>8425</v>
      </c>
      <c r="F777" s="9">
        <v>4.2320012519999999E-3</v>
      </c>
      <c r="G777" s="9">
        <v>3.0774883889999999E-7</v>
      </c>
      <c r="H777" s="9">
        <v>2.7361985349999998E-7</v>
      </c>
      <c r="I777" s="9">
        <v>2.3580218840000001E-7</v>
      </c>
      <c r="J777" s="9">
        <v>1.3447815910000001E-7</v>
      </c>
      <c r="Q777" s="54"/>
      <c r="R777" s="54">
        <v>1.697615015E-7</v>
      </c>
      <c r="S777" s="54"/>
      <c r="BL777" t="s">
        <v>362</v>
      </c>
      <c r="BP777" t="s">
        <v>362</v>
      </c>
      <c r="CJ777" t="s">
        <v>362</v>
      </c>
    </row>
    <row r="778" spans="1:90" x14ac:dyDescent="0.2">
      <c r="A778" t="s">
        <v>8427</v>
      </c>
      <c r="B778" t="s">
        <v>52</v>
      </c>
      <c r="C778" s="9" t="s">
        <v>363</v>
      </c>
      <c r="D778" s="9" t="s">
        <v>8425</v>
      </c>
      <c r="F778" s="9">
        <v>1.1619054289999999</v>
      </c>
      <c r="G778" s="9">
        <v>0.81481265979999995</v>
      </c>
      <c r="H778" s="9">
        <v>0.41882071739999999</v>
      </c>
      <c r="I778" s="9">
        <v>0.4689968041</v>
      </c>
      <c r="J778" s="9">
        <v>0.28530790589999999</v>
      </c>
      <c r="Q778" s="54"/>
      <c r="R778" s="54">
        <v>0.60978026380000006</v>
      </c>
      <c r="S778" s="54">
        <v>6.3330308639999999E-2</v>
      </c>
    </row>
    <row r="779" spans="1:90" x14ac:dyDescent="0.2">
      <c r="A779" t="s">
        <v>8797</v>
      </c>
      <c r="B779" t="s">
        <v>8294</v>
      </c>
      <c r="C779" s="9" t="s">
        <v>363</v>
      </c>
      <c r="D779" s="9" t="s">
        <v>8429</v>
      </c>
      <c r="Q779" s="54"/>
      <c r="R779" s="54"/>
      <c r="S779" s="54"/>
    </row>
    <row r="780" spans="1:90" x14ac:dyDescent="0.2">
      <c r="A780" t="s">
        <v>8797</v>
      </c>
      <c r="B780" t="s">
        <v>8288</v>
      </c>
      <c r="C780" s="9" t="s">
        <v>363</v>
      </c>
      <c r="D780" s="9" t="s">
        <v>8429</v>
      </c>
      <c r="Q780" s="54"/>
      <c r="R780" s="54"/>
      <c r="S780" s="54"/>
      <c r="BN780" t="s">
        <v>358</v>
      </c>
      <c r="CJ780" t="s">
        <v>358</v>
      </c>
    </row>
    <row r="781" spans="1:90" x14ac:dyDescent="0.2">
      <c r="A781" t="s">
        <v>8797</v>
      </c>
      <c r="B781" t="s">
        <v>8276</v>
      </c>
      <c r="C781" s="9" t="s">
        <v>363</v>
      </c>
      <c r="D781" s="9" t="s">
        <v>8429</v>
      </c>
      <c r="Q781" s="54"/>
      <c r="R781" s="54"/>
      <c r="S781" s="54"/>
      <c r="BN781" t="s">
        <v>370</v>
      </c>
      <c r="CE781" t="s">
        <v>370</v>
      </c>
    </row>
    <row r="782" spans="1:90" x14ac:dyDescent="0.2">
      <c r="A782" t="s">
        <v>8798</v>
      </c>
      <c r="B782" t="s">
        <v>8295</v>
      </c>
      <c r="C782" s="9" t="s">
        <v>363</v>
      </c>
      <c r="D782" s="9" t="s">
        <v>8450</v>
      </c>
      <c r="F782" s="9">
        <v>10.92961427</v>
      </c>
      <c r="G782" s="9">
        <v>2.869074489</v>
      </c>
      <c r="H782" s="9">
        <v>1.2129180850000001</v>
      </c>
      <c r="I782" s="9">
        <v>1.408470398</v>
      </c>
      <c r="J782" s="9">
        <v>0.48623723749999997</v>
      </c>
      <c r="Q782" s="54"/>
      <c r="R782" s="54">
        <v>1.981110376</v>
      </c>
      <c r="S782" s="54">
        <v>3.4140311180000003E-5</v>
      </c>
      <c r="BK782" t="s">
        <v>357</v>
      </c>
    </row>
    <row r="783" spans="1:90" x14ac:dyDescent="0.2">
      <c r="A783" t="s">
        <v>8798</v>
      </c>
      <c r="B783" t="s">
        <v>8296</v>
      </c>
      <c r="C783" s="9" t="s">
        <v>363</v>
      </c>
      <c r="D783" s="9" t="s">
        <v>8450</v>
      </c>
      <c r="F783" s="9">
        <v>1.944659235E-2</v>
      </c>
      <c r="G783" s="9">
        <v>0.68916745369999999</v>
      </c>
      <c r="H783" s="9">
        <v>0.4686573429</v>
      </c>
      <c r="I783" s="9">
        <v>0.50363935039999996</v>
      </c>
      <c r="J783" s="9">
        <v>0.28219203970000001</v>
      </c>
      <c r="Q783" s="54"/>
      <c r="R783" s="54">
        <v>0.58838470809999999</v>
      </c>
      <c r="S783" s="54">
        <v>3.3085961470000003E-5</v>
      </c>
      <c r="BK783" t="s">
        <v>370</v>
      </c>
      <c r="CC783" t="s">
        <v>370</v>
      </c>
    </row>
    <row r="784" spans="1:90" x14ac:dyDescent="0.2">
      <c r="A784" t="s">
        <v>8798</v>
      </c>
      <c r="B784" t="s">
        <v>8271</v>
      </c>
      <c r="C784" s="9" t="s">
        <v>363</v>
      </c>
      <c r="D784" s="9" t="s">
        <v>8450</v>
      </c>
      <c r="F784" s="9">
        <v>1.8632525439999999E-2</v>
      </c>
      <c r="G784" s="9">
        <v>0.62722237110000001</v>
      </c>
      <c r="H784" s="9">
        <v>0.43921690720000001</v>
      </c>
      <c r="I784" s="9">
        <v>0.4699206534</v>
      </c>
      <c r="J784" s="9">
        <v>0.27466263340000002</v>
      </c>
      <c r="Q784" s="54"/>
      <c r="R784" s="54">
        <v>0.54289595719999995</v>
      </c>
      <c r="S784" s="54">
        <v>3.38219789E-5</v>
      </c>
    </row>
    <row r="785" spans="1:90" x14ac:dyDescent="0.2">
      <c r="A785" t="s">
        <v>8799</v>
      </c>
      <c r="B785" t="s">
        <v>8293</v>
      </c>
      <c r="C785" s="9" t="s">
        <v>367</v>
      </c>
      <c r="F785" s="9">
        <v>3.0083222839999999E-7</v>
      </c>
      <c r="Q785" s="54"/>
      <c r="R785" s="54"/>
      <c r="S785" s="54"/>
      <c r="CC785" t="s">
        <v>357</v>
      </c>
      <c r="CJ785" t="s">
        <v>357</v>
      </c>
      <c r="CL785" t="s">
        <v>357</v>
      </c>
    </row>
    <row r="786" spans="1:90" x14ac:dyDescent="0.2">
      <c r="A786" t="s">
        <v>8800</v>
      </c>
      <c r="B786" t="s">
        <v>402</v>
      </c>
      <c r="C786" s="9" t="s">
        <v>368</v>
      </c>
      <c r="F786" s="9">
        <v>5.7750000950000002</v>
      </c>
      <c r="Q786" s="54"/>
      <c r="R786" s="54">
        <v>6.4000000950000002</v>
      </c>
      <c r="S786" s="54"/>
    </row>
    <row r="787" spans="1:90" x14ac:dyDescent="0.2">
      <c r="A787" t="s">
        <v>8800</v>
      </c>
      <c r="B787" t="s">
        <v>480</v>
      </c>
      <c r="C787" s="9" t="s">
        <v>368</v>
      </c>
      <c r="Q787" s="54"/>
      <c r="R787" s="54"/>
      <c r="S787" s="54"/>
      <c r="CJ787" t="s">
        <v>362</v>
      </c>
    </row>
    <row r="788" spans="1:90" x14ac:dyDescent="0.2">
      <c r="A788" t="s">
        <v>8801</v>
      </c>
      <c r="B788" t="s">
        <v>52</v>
      </c>
      <c r="C788" s="9" t="s">
        <v>368</v>
      </c>
      <c r="F788" s="9">
        <v>6.125</v>
      </c>
      <c r="Q788" s="54"/>
      <c r="R788" s="54">
        <v>7</v>
      </c>
      <c r="S788" s="54"/>
      <c r="BL788" t="s">
        <v>362</v>
      </c>
    </row>
    <row r="789" spans="1:90" x14ac:dyDescent="0.2">
      <c r="A789" t="s">
        <v>9248</v>
      </c>
      <c r="B789" t="s">
        <v>399</v>
      </c>
      <c r="C789" s="9" t="s">
        <v>361</v>
      </c>
      <c r="F789" s="9">
        <v>4.6665294109999998E-2</v>
      </c>
      <c r="G789" s="9">
        <v>5.4794413539999997E-7</v>
      </c>
      <c r="H789" s="9">
        <v>5.7113310389999997E-7</v>
      </c>
      <c r="I789" s="9">
        <v>4.8826467100000001E-7</v>
      </c>
      <c r="J789" s="9">
        <v>4.4414671480000002E-7</v>
      </c>
      <c r="Q789" s="54"/>
      <c r="R789" s="54">
        <v>5.5772130929999999E-7</v>
      </c>
      <c r="S789" s="54">
        <v>4.7866300689999995E-7</v>
      </c>
      <c r="BL789" t="s">
        <v>362</v>
      </c>
    </row>
    <row r="790" spans="1:90" x14ac:dyDescent="0.2">
      <c r="A790" t="s">
        <v>9248</v>
      </c>
      <c r="B790" t="s">
        <v>400</v>
      </c>
      <c r="C790" s="9" t="s">
        <v>361</v>
      </c>
      <c r="F790" s="9">
        <v>-4.6665294109999998E-2</v>
      </c>
      <c r="G790" s="9">
        <v>-5.4794413539999997E-7</v>
      </c>
      <c r="H790" s="9">
        <v>-5.7113310389999997E-7</v>
      </c>
      <c r="I790" s="9">
        <v>-4.8826467100000001E-7</v>
      </c>
      <c r="J790" s="9">
        <v>-4.4414671480000002E-7</v>
      </c>
      <c r="O790" s="54"/>
      <c r="P790" s="54"/>
      <c r="Q790" s="54"/>
      <c r="R790" s="54">
        <v>-5.5772130929999999E-7</v>
      </c>
      <c r="S790" s="54">
        <v>-4.7866300689999995E-7</v>
      </c>
    </row>
    <row r="791" spans="1:90" x14ac:dyDescent="0.2">
      <c r="A791" t="s">
        <v>8424</v>
      </c>
      <c r="B791" t="s">
        <v>397</v>
      </c>
      <c r="C791" s="9" t="s">
        <v>368</v>
      </c>
      <c r="D791" s="9" t="s">
        <v>8707</v>
      </c>
      <c r="F791" s="9">
        <v>1.3075750450000001</v>
      </c>
      <c r="Q791" s="54"/>
      <c r="R791" s="54">
        <v>7.3464357649999998</v>
      </c>
    </row>
    <row r="792" spans="1:90" x14ac:dyDescent="0.2">
      <c r="A792" t="s">
        <v>8424</v>
      </c>
      <c r="B792" t="s">
        <v>8294</v>
      </c>
      <c r="C792" s="9" t="s">
        <v>368</v>
      </c>
      <c r="D792" s="9" t="s">
        <v>8707</v>
      </c>
      <c r="F792" s="9">
        <v>8.5223762759999998E-5</v>
      </c>
      <c r="Q792" s="54"/>
      <c r="R792" s="54">
        <v>3.2394617819999998E-7</v>
      </c>
      <c r="BO792" t="s">
        <v>358</v>
      </c>
    </row>
    <row r="793" spans="1:90" x14ac:dyDescent="0.2">
      <c r="A793" t="s">
        <v>8424</v>
      </c>
      <c r="B793" t="s">
        <v>409</v>
      </c>
      <c r="C793" s="9" t="s">
        <v>368</v>
      </c>
      <c r="D793" s="9" t="s">
        <v>8707</v>
      </c>
      <c r="F793" s="9">
        <v>1.474501887</v>
      </c>
      <c r="Q793" s="54"/>
      <c r="R793" s="54">
        <v>8.2842919340000005</v>
      </c>
      <c r="S793" s="54"/>
    </row>
    <row r="794" spans="1:90" x14ac:dyDescent="0.2">
      <c r="A794" t="s">
        <v>8424</v>
      </c>
      <c r="B794" t="s">
        <v>8288</v>
      </c>
      <c r="C794" s="9" t="s">
        <v>368</v>
      </c>
      <c r="D794" s="9" t="s">
        <v>8707</v>
      </c>
      <c r="F794" s="9">
        <v>7.2760179530000002E-3</v>
      </c>
      <c r="Q794" s="54"/>
      <c r="R794" s="54">
        <v>4.1811964899999998E-2</v>
      </c>
      <c r="S794" s="54"/>
      <c r="CJ794" t="s">
        <v>359</v>
      </c>
    </row>
    <row r="795" spans="1:90" x14ac:dyDescent="0.2">
      <c r="A795" t="s">
        <v>8424</v>
      </c>
      <c r="B795" t="s">
        <v>52</v>
      </c>
      <c r="C795" s="9" t="s">
        <v>368</v>
      </c>
      <c r="D795" s="9" t="s">
        <v>8707</v>
      </c>
      <c r="F795" s="9">
        <v>-0.39787758150000002</v>
      </c>
      <c r="Q795" s="54"/>
      <c r="R795" s="54">
        <v>-2.2354327650000001</v>
      </c>
      <c r="S795" s="54"/>
      <c r="CJ795" t="s">
        <v>359</v>
      </c>
    </row>
    <row r="796" spans="1:90" x14ac:dyDescent="0.2">
      <c r="A796" t="s">
        <v>8424</v>
      </c>
      <c r="B796" t="s">
        <v>8276</v>
      </c>
      <c r="C796" s="9" t="s">
        <v>368</v>
      </c>
      <c r="D796" s="9" t="s">
        <v>8707</v>
      </c>
      <c r="F796" s="9">
        <v>9.1490337709999999E-5</v>
      </c>
      <c r="Q796" s="54"/>
      <c r="R796" s="54">
        <v>3.1763831650000001E-7</v>
      </c>
      <c r="S796" s="54"/>
      <c r="CJ796" t="s">
        <v>359</v>
      </c>
    </row>
    <row r="797" spans="1:90" x14ac:dyDescent="0.2">
      <c r="A797" t="s">
        <v>8424</v>
      </c>
      <c r="B797" t="s">
        <v>480</v>
      </c>
      <c r="C797" s="9" t="s">
        <v>368</v>
      </c>
      <c r="D797" s="9" t="s">
        <v>8707</v>
      </c>
      <c r="F797" s="9">
        <v>-0.58863763979999995</v>
      </c>
      <c r="Q797" s="54"/>
      <c r="R797" s="54">
        <v>-3.3071819680000001</v>
      </c>
      <c r="S797" s="54"/>
      <c r="CJ797" t="s">
        <v>359</v>
      </c>
    </row>
    <row r="798" spans="1:90" x14ac:dyDescent="0.2">
      <c r="A798" t="s">
        <v>9249</v>
      </c>
      <c r="B798" t="s">
        <v>54</v>
      </c>
      <c r="C798" s="9" t="s">
        <v>362</v>
      </c>
      <c r="P798" s="54"/>
      <c r="Q798" s="54"/>
      <c r="R798" s="54"/>
      <c r="S798" s="54"/>
      <c r="CJ798" t="s">
        <v>359</v>
      </c>
    </row>
    <row r="799" spans="1:90" x14ac:dyDescent="0.2">
      <c r="A799" t="s">
        <v>9249</v>
      </c>
      <c r="B799" t="s">
        <v>398</v>
      </c>
      <c r="C799" s="9" t="s">
        <v>362</v>
      </c>
      <c r="P799" s="54"/>
      <c r="Q799" s="54"/>
      <c r="R799" s="54"/>
      <c r="S799" s="54"/>
      <c r="CJ799" t="s">
        <v>359</v>
      </c>
    </row>
    <row r="800" spans="1:90" x14ac:dyDescent="0.2">
      <c r="A800" t="s">
        <v>9249</v>
      </c>
      <c r="B800" t="s">
        <v>480</v>
      </c>
      <c r="C800" s="9" t="s">
        <v>362</v>
      </c>
      <c r="Q800" s="54"/>
      <c r="R800" s="54"/>
      <c r="S800" s="54"/>
      <c r="CJ800" t="s">
        <v>359</v>
      </c>
    </row>
    <row r="801" spans="1:90" x14ac:dyDescent="0.2">
      <c r="A801" t="s">
        <v>9250</v>
      </c>
      <c r="B801" t="s">
        <v>54</v>
      </c>
      <c r="C801" s="9" t="s">
        <v>366</v>
      </c>
      <c r="F801" s="9">
        <v>4.4713254570000002E-6</v>
      </c>
      <c r="P801" s="54"/>
      <c r="Q801" s="54"/>
      <c r="R801" s="54"/>
      <c r="S801" s="54"/>
      <c r="CJ801" t="s">
        <v>359</v>
      </c>
    </row>
    <row r="802" spans="1:90" x14ac:dyDescent="0.2">
      <c r="A802" t="s">
        <v>9250</v>
      </c>
      <c r="B802" t="s">
        <v>398</v>
      </c>
      <c r="C802" s="9" t="s">
        <v>366</v>
      </c>
      <c r="F802" s="9">
        <v>7.3377991259999999E-6</v>
      </c>
      <c r="I802" s="9">
        <v>3.0679186299999999E-7</v>
      </c>
      <c r="P802" s="54"/>
      <c r="Q802" s="54"/>
      <c r="R802" s="54"/>
      <c r="S802" s="54"/>
      <c r="CJ802" t="s">
        <v>359</v>
      </c>
    </row>
    <row r="803" spans="1:90" x14ac:dyDescent="0.2">
      <c r="A803" t="s">
        <v>9250</v>
      </c>
      <c r="B803" t="s">
        <v>480</v>
      </c>
      <c r="C803" s="9" t="s">
        <v>366</v>
      </c>
      <c r="F803" s="9">
        <v>-6.2452463410000002E-6</v>
      </c>
      <c r="P803" s="54"/>
      <c r="Q803" s="54"/>
      <c r="R803" s="54"/>
      <c r="S803" s="54"/>
      <c r="CJ803" t="s">
        <v>359</v>
      </c>
    </row>
    <row r="804" spans="1:90" x14ac:dyDescent="0.2">
      <c r="A804" t="s">
        <v>160</v>
      </c>
      <c r="B804" t="s">
        <v>396</v>
      </c>
      <c r="C804" s="9" t="s">
        <v>361</v>
      </c>
      <c r="F804" s="9">
        <v>8.8406679630000004E-5</v>
      </c>
      <c r="G804" s="9">
        <v>1.348838846E-6</v>
      </c>
      <c r="H804" s="9">
        <v>1.557036305E-6</v>
      </c>
      <c r="I804" s="9">
        <v>3.3197962530000001E-7</v>
      </c>
      <c r="J804" s="9">
        <v>1.1973810489999999E-6</v>
      </c>
      <c r="Q804" s="54"/>
      <c r="R804" s="54">
        <v>1.4373467820000001E-6</v>
      </c>
      <c r="S804" s="54"/>
      <c r="BO804" t="s">
        <v>358</v>
      </c>
      <c r="CA804" t="s">
        <v>358</v>
      </c>
      <c r="CB804" t="s">
        <v>358</v>
      </c>
      <c r="CG804" t="s">
        <v>358</v>
      </c>
    </row>
    <row r="805" spans="1:90" x14ac:dyDescent="0.2">
      <c r="A805" t="s">
        <v>160</v>
      </c>
      <c r="B805" t="s">
        <v>52</v>
      </c>
      <c r="C805" s="9" t="s">
        <v>361</v>
      </c>
      <c r="F805" s="9">
        <v>5.5654728859999996E-6</v>
      </c>
      <c r="G805" s="9">
        <v>1.6171652069999999E-7</v>
      </c>
      <c r="H805" s="9">
        <v>1.825362666E-7</v>
      </c>
      <c r="J805" s="9">
        <v>1.4657074100000001E-7</v>
      </c>
      <c r="Q805" s="54"/>
      <c r="R805" s="54">
        <v>1.7056731430000001E-7</v>
      </c>
      <c r="S805" s="54"/>
      <c r="BL805" t="s">
        <v>362</v>
      </c>
      <c r="BM805" t="s">
        <v>362</v>
      </c>
    </row>
    <row r="806" spans="1:90" x14ac:dyDescent="0.2">
      <c r="A806" t="s">
        <v>160</v>
      </c>
      <c r="B806" t="s">
        <v>480</v>
      </c>
      <c r="C806" s="9" t="s">
        <v>361</v>
      </c>
      <c r="F806" s="9">
        <v>-9.3929426750000004E-5</v>
      </c>
      <c r="G806" s="9">
        <v>-1.480741327E-6</v>
      </c>
      <c r="H806" s="9">
        <v>-1.7097585309999999E-6</v>
      </c>
      <c r="I806" s="9">
        <v>-3.6219618379999999E-7</v>
      </c>
      <c r="J806" s="9">
        <v>-1.31413775E-6</v>
      </c>
      <c r="P806" s="54"/>
      <c r="Q806" s="54"/>
      <c r="R806" s="54">
        <v>-1.578100056E-6</v>
      </c>
      <c r="S806" s="54"/>
      <c r="BO806" t="s">
        <v>358</v>
      </c>
    </row>
    <row r="807" spans="1:90" x14ac:dyDescent="0.2">
      <c r="A807" t="s">
        <v>161</v>
      </c>
      <c r="B807" t="s">
        <v>52</v>
      </c>
      <c r="C807" s="9" t="s">
        <v>374</v>
      </c>
      <c r="F807" s="9">
        <v>2.687208796E-4</v>
      </c>
      <c r="G807" s="9">
        <v>2.9478902550000001E-6</v>
      </c>
      <c r="H807" s="9">
        <v>2.8859246110000002E-6</v>
      </c>
      <c r="I807" s="9">
        <v>2.852286632E-6</v>
      </c>
      <c r="J807" s="9">
        <v>2.8205292850000002E-6</v>
      </c>
      <c r="P807" s="54"/>
      <c r="Q807" s="54"/>
      <c r="R807" s="54">
        <v>2.9829262440000002E-6</v>
      </c>
      <c r="S807" s="54">
        <v>2.5342642399999999E-6</v>
      </c>
      <c r="BX807" t="s">
        <v>373</v>
      </c>
      <c r="CL807" t="s">
        <v>373</v>
      </c>
    </row>
    <row r="808" spans="1:90" x14ac:dyDescent="0.2">
      <c r="A808" t="s">
        <v>161</v>
      </c>
      <c r="B808" t="s">
        <v>398</v>
      </c>
      <c r="C808" s="9" t="s">
        <v>374</v>
      </c>
      <c r="F808" s="9">
        <v>5.6668430029999995E-4</v>
      </c>
      <c r="G808" s="9">
        <v>6.4511057780000004E-6</v>
      </c>
      <c r="H808" s="9">
        <v>6.3209779259999999E-6</v>
      </c>
      <c r="I808" s="9">
        <v>6.250338169E-6</v>
      </c>
      <c r="J808" s="9">
        <v>6.1836477409999998E-6</v>
      </c>
      <c r="P808" s="54"/>
      <c r="Q808" s="54"/>
      <c r="R808" s="54">
        <v>6.5246813549999998E-6</v>
      </c>
      <c r="S808" s="54">
        <v>5.5824911460000002E-6</v>
      </c>
      <c r="BO808" t="s">
        <v>362</v>
      </c>
      <c r="BU808" t="s">
        <v>362</v>
      </c>
      <c r="BV808" t="s">
        <v>362</v>
      </c>
      <c r="BX808" t="s">
        <v>362</v>
      </c>
    </row>
    <row r="809" spans="1:90" x14ac:dyDescent="0.2">
      <c r="A809" t="s">
        <v>161</v>
      </c>
      <c r="B809" t="s">
        <v>480</v>
      </c>
      <c r="C809" s="9" t="s">
        <v>374</v>
      </c>
      <c r="F809" s="9">
        <v>-8.3294500260000005E-4</v>
      </c>
      <c r="G809" s="9">
        <v>-9.0758503050000003E-6</v>
      </c>
      <c r="H809" s="9">
        <v>-8.8837568100000002E-6</v>
      </c>
      <c r="I809" s="9">
        <v>-8.7794790730000002E-6</v>
      </c>
      <c r="J809" s="9">
        <v>-8.6810312989999997E-6</v>
      </c>
      <c r="P809" s="54"/>
      <c r="Q809" s="54"/>
      <c r="R809" s="54">
        <v>-9.1844618720000005E-6</v>
      </c>
      <c r="S809" s="54">
        <v>-7.7936096580000003E-6</v>
      </c>
      <c r="CI809" t="s">
        <v>360</v>
      </c>
    </row>
    <row r="810" spans="1:90" x14ac:dyDescent="0.2">
      <c r="A810" t="s">
        <v>162</v>
      </c>
      <c r="B810" t="s">
        <v>52</v>
      </c>
      <c r="C810" s="9" t="s">
        <v>359</v>
      </c>
      <c r="F810" s="9">
        <v>1.564495212E-7</v>
      </c>
      <c r="Q810" s="54"/>
      <c r="R810" s="54"/>
      <c r="S810" s="54"/>
      <c r="CE810" t="s">
        <v>358</v>
      </c>
      <c r="CF810" t="s">
        <v>358</v>
      </c>
    </row>
    <row r="811" spans="1:90" x14ac:dyDescent="0.2">
      <c r="A811" t="s">
        <v>162</v>
      </c>
      <c r="B811" t="s">
        <v>398</v>
      </c>
      <c r="C811" s="9" t="s">
        <v>359</v>
      </c>
      <c r="F811" s="9">
        <v>3.1095432490000001E-6</v>
      </c>
      <c r="G811" s="9">
        <v>3.5026233380000002E-7</v>
      </c>
      <c r="H811" s="9">
        <v>3.4976217599999998E-7</v>
      </c>
      <c r="I811" s="9">
        <v>3.4982642550000001E-7</v>
      </c>
      <c r="J811" s="9">
        <v>3.4999197440000002E-7</v>
      </c>
      <c r="Q811" s="54"/>
      <c r="R811" s="54">
        <v>3.5023609330000002E-7</v>
      </c>
      <c r="S811" s="54">
        <v>3.5000098530000002E-7</v>
      </c>
      <c r="CJ811" t="s">
        <v>375</v>
      </c>
    </row>
    <row r="812" spans="1:90" x14ac:dyDescent="0.2">
      <c r="A812" t="s">
        <v>162</v>
      </c>
      <c r="B812" t="s">
        <v>480</v>
      </c>
      <c r="C812" s="9" t="s">
        <v>359</v>
      </c>
      <c r="F812" s="9">
        <v>-5.1283733369999998E-7</v>
      </c>
      <c r="P812" s="54"/>
      <c r="Q812" s="54"/>
      <c r="R812" s="54"/>
      <c r="S812" s="54"/>
      <c r="CJ812" t="s">
        <v>375</v>
      </c>
    </row>
    <row r="813" spans="1:90" x14ac:dyDescent="0.2">
      <c r="A813" t="s">
        <v>9251</v>
      </c>
      <c r="B813" t="s">
        <v>54</v>
      </c>
      <c r="C813" s="9" t="s">
        <v>357</v>
      </c>
      <c r="P813" s="54"/>
      <c r="Q813" s="54"/>
      <c r="R813" s="54"/>
      <c r="S813" s="54"/>
      <c r="BS813" t="s">
        <v>375</v>
      </c>
      <c r="CJ813" t="s">
        <v>375</v>
      </c>
    </row>
    <row r="814" spans="1:90" x14ac:dyDescent="0.2">
      <c r="A814" t="s">
        <v>9251</v>
      </c>
      <c r="B814" t="s">
        <v>480</v>
      </c>
      <c r="C814" s="9" t="s">
        <v>357</v>
      </c>
      <c r="Q814" s="54"/>
      <c r="R814" s="54"/>
      <c r="S814" s="54"/>
      <c r="CJ814" t="s">
        <v>375</v>
      </c>
    </row>
    <row r="815" spans="1:90" x14ac:dyDescent="0.2">
      <c r="A815" t="s">
        <v>163</v>
      </c>
      <c r="B815" t="s">
        <v>54</v>
      </c>
      <c r="C815" s="9" t="s">
        <v>357</v>
      </c>
      <c r="F815" s="9">
        <v>6.9597600420000005E-5</v>
      </c>
      <c r="G815" s="9">
        <v>8.2851861350000001E-7</v>
      </c>
      <c r="H815" s="9">
        <v>7.5237449809999999E-7</v>
      </c>
      <c r="I815" s="9">
        <v>8.0290106919999997E-7</v>
      </c>
      <c r="J815" s="9">
        <v>7.062592271E-7</v>
      </c>
      <c r="Q815" s="54"/>
      <c r="R815" s="54">
        <v>7.7572994970000004E-7</v>
      </c>
      <c r="S815" s="54">
        <v>5.4731318039999997E-7</v>
      </c>
      <c r="CJ815" t="s">
        <v>375</v>
      </c>
    </row>
    <row r="816" spans="1:90" x14ac:dyDescent="0.2">
      <c r="A816" t="s">
        <v>163</v>
      </c>
      <c r="B816" t="s">
        <v>52</v>
      </c>
      <c r="C816" s="9" t="s">
        <v>357</v>
      </c>
      <c r="F816" s="9">
        <v>-2.2053762050000001E-5</v>
      </c>
      <c r="G816" s="9">
        <v>-2.8015427949999999E-7</v>
      </c>
      <c r="H816" s="9">
        <v>-2.5628821350000001E-7</v>
      </c>
      <c r="I816" s="9">
        <v>-2.7212490000000002E-7</v>
      </c>
      <c r="J816" s="9">
        <v>-2.418341733E-7</v>
      </c>
      <c r="P816" s="54"/>
      <c r="Q816" s="54"/>
      <c r="R816" s="54">
        <v>-2.6360857889999997E-7</v>
      </c>
      <c r="S816" s="54">
        <v>-1.9201526320000001E-7</v>
      </c>
      <c r="CJ816" t="s">
        <v>375</v>
      </c>
    </row>
    <row r="817" spans="1:90" x14ac:dyDescent="0.2">
      <c r="A817" t="s">
        <v>163</v>
      </c>
      <c r="B817" t="s">
        <v>480</v>
      </c>
      <c r="C817" s="9" t="s">
        <v>357</v>
      </c>
      <c r="F817" s="9">
        <v>-3.938151073E-5</v>
      </c>
      <c r="G817" s="9">
        <v>-8.9817734940000001E-7</v>
      </c>
      <c r="H817" s="9">
        <v>-8.5915822559999996E-7</v>
      </c>
      <c r="I817" s="9">
        <v>-8.8504995100000003E-7</v>
      </c>
      <c r="J817" s="9">
        <v>-8.3552701700000005E-7</v>
      </c>
      <c r="Q817" s="54"/>
      <c r="R817" s="54">
        <v>-8.7112644209999997E-7</v>
      </c>
      <c r="S817" s="54">
        <v>-7.5407705279999995E-7</v>
      </c>
      <c r="CJ817" t="s">
        <v>375</v>
      </c>
    </row>
    <row r="818" spans="1:90" x14ac:dyDescent="0.2">
      <c r="A818" t="s">
        <v>9252</v>
      </c>
      <c r="B818" t="s">
        <v>8289</v>
      </c>
      <c r="C818" s="9" t="s">
        <v>356</v>
      </c>
      <c r="P818" s="54"/>
      <c r="Q818" s="54"/>
      <c r="R818" s="54"/>
      <c r="S818" s="54"/>
      <c r="CJ818" t="s">
        <v>375</v>
      </c>
    </row>
    <row r="819" spans="1:90" x14ac:dyDescent="0.2">
      <c r="A819" t="s">
        <v>9252</v>
      </c>
      <c r="B819" t="s">
        <v>52</v>
      </c>
      <c r="C819" s="9" t="s">
        <v>356</v>
      </c>
      <c r="P819" s="54"/>
      <c r="Q819" s="54"/>
      <c r="R819" s="54"/>
      <c r="S819" s="54"/>
    </row>
    <row r="820" spans="1:90" x14ac:dyDescent="0.2">
      <c r="A820" t="s">
        <v>9252</v>
      </c>
      <c r="B820" t="s">
        <v>480</v>
      </c>
      <c r="C820" s="9" t="s">
        <v>356</v>
      </c>
      <c r="P820" s="54"/>
      <c r="Q820" s="54"/>
      <c r="R820" s="54"/>
      <c r="S820" s="54"/>
    </row>
    <row r="821" spans="1:90" x14ac:dyDescent="0.2">
      <c r="A821" t="s">
        <v>437</v>
      </c>
      <c r="B821" t="s">
        <v>405</v>
      </c>
      <c r="C821" s="9" t="s">
        <v>368</v>
      </c>
      <c r="F821" s="9">
        <v>2.2391152120000002</v>
      </c>
      <c r="P821" s="54"/>
      <c r="Q821" s="54"/>
      <c r="R821" s="54">
        <v>3.303626157E-7</v>
      </c>
      <c r="S821" s="54"/>
    </row>
    <row r="822" spans="1:90" x14ac:dyDescent="0.2">
      <c r="A822" t="s">
        <v>437</v>
      </c>
      <c r="B822" t="s">
        <v>52</v>
      </c>
      <c r="C822" s="9" t="s">
        <v>368</v>
      </c>
      <c r="F822" s="9">
        <v>-0.82847176320000004</v>
      </c>
      <c r="P822" s="54"/>
      <c r="Q822" s="54"/>
      <c r="R822" s="54"/>
      <c r="S822" s="54"/>
      <c r="CA822" t="s">
        <v>363</v>
      </c>
    </row>
    <row r="823" spans="1:90" x14ac:dyDescent="0.2">
      <c r="A823" t="s">
        <v>437</v>
      </c>
      <c r="B823" t="s">
        <v>480</v>
      </c>
      <c r="C823" s="9" t="s">
        <v>368</v>
      </c>
      <c r="F823" s="9">
        <v>-1.0747753019999999</v>
      </c>
      <c r="P823" s="54"/>
      <c r="Q823" s="54"/>
      <c r="R823" s="54">
        <v>-1.5857405549999999E-7</v>
      </c>
      <c r="S823" s="54"/>
      <c r="CA823" t="s">
        <v>363</v>
      </c>
    </row>
    <row r="824" spans="1:90" x14ac:dyDescent="0.2">
      <c r="A824" t="s">
        <v>164</v>
      </c>
      <c r="B824" t="s">
        <v>83</v>
      </c>
      <c r="C824" s="9" t="s">
        <v>368</v>
      </c>
      <c r="F824" s="9">
        <v>-9.4297250950000006E-5</v>
      </c>
      <c r="P824" s="54"/>
      <c r="Q824" s="54"/>
      <c r="R824" s="54">
        <v>-1.268792146E-5</v>
      </c>
      <c r="S824" s="54"/>
      <c r="CA824" t="s">
        <v>363</v>
      </c>
    </row>
    <row r="825" spans="1:90" x14ac:dyDescent="0.2">
      <c r="A825" t="s">
        <v>164</v>
      </c>
      <c r="B825" t="s">
        <v>406</v>
      </c>
      <c r="C825" s="9" t="s">
        <v>368</v>
      </c>
      <c r="F825" s="9">
        <v>9.5249748460000001E-5</v>
      </c>
      <c r="P825" s="54"/>
      <c r="Q825" s="54"/>
      <c r="R825" s="54">
        <v>1.281608228E-5</v>
      </c>
      <c r="S825" s="54"/>
    </row>
    <row r="826" spans="1:90" x14ac:dyDescent="0.2">
      <c r="A826" t="s">
        <v>164</v>
      </c>
      <c r="B826" t="s">
        <v>480</v>
      </c>
      <c r="C826" s="9" t="s">
        <v>368</v>
      </c>
      <c r="P826" s="54"/>
      <c r="Q826" s="54"/>
      <c r="R826" s="54"/>
      <c r="S826" s="54"/>
      <c r="CL826" t="s">
        <v>363</v>
      </c>
    </row>
    <row r="827" spans="1:90" x14ac:dyDescent="0.2">
      <c r="A827" t="s">
        <v>166</v>
      </c>
      <c r="B827" t="s">
        <v>399</v>
      </c>
      <c r="C827" s="9" t="s">
        <v>358</v>
      </c>
      <c r="F827" s="9">
        <v>14.585411690000001</v>
      </c>
      <c r="P827" s="54"/>
      <c r="Q827" s="54"/>
      <c r="R827" s="54">
        <v>1.486282333E-6</v>
      </c>
      <c r="S827" s="54">
        <v>1.456282421E-6</v>
      </c>
    </row>
    <row r="828" spans="1:90" x14ac:dyDescent="0.2">
      <c r="A828" t="s">
        <v>166</v>
      </c>
      <c r="B828" t="s">
        <v>52</v>
      </c>
      <c r="C828" s="9" t="s">
        <v>358</v>
      </c>
      <c r="F828" s="9">
        <v>-1.8176778280000001</v>
      </c>
      <c r="P828" s="54"/>
      <c r="Q828" s="54"/>
      <c r="R828" s="54"/>
      <c r="S828" s="54"/>
      <c r="CJ828" t="s">
        <v>367</v>
      </c>
    </row>
    <row r="829" spans="1:90" x14ac:dyDescent="0.2">
      <c r="A829" t="s">
        <v>166</v>
      </c>
      <c r="B829" t="s">
        <v>401</v>
      </c>
      <c r="C829" s="9" t="s">
        <v>358</v>
      </c>
      <c r="F829" s="9">
        <v>-10.58317212</v>
      </c>
      <c r="O829" s="54"/>
      <c r="P829" s="54"/>
      <c r="Q829" s="54"/>
      <c r="R829" s="54">
        <v>-7.5700380610000003E-7</v>
      </c>
      <c r="S829" s="54">
        <v>-7.4313765219999997E-7</v>
      </c>
    </row>
    <row r="830" spans="1:90" x14ac:dyDescent="0.2">
      <c r="A830" t="s">
        <v>9253</v>
      </c>
      <c r="B830" t="s">
        <v>399</v>
      </c>
      <c r="C830" s="9" t="s">
        <v>366</v>
      </c>
      <c r="F830" s="9">
        <v>2.2739869490000001E-3</v>
      </c>
      <c r="P830" s="54"/>
      <c r="Q830" s="54"/>
      <c r="R830" s="54"/>
      <c r="S830" s="54"/>
    </row>
    <row r="831" spans="1:90" x14ac:dyDescent="0.2">
      <c r="A831" t="s">
        <v>9253</v>
      </c>
      <c r="B831" t="s">
        <v>52</v>
      </c>
      <c r="C831" s="9" t="s">
        <v>366</v>
      </c>
      <c r="F831" s="9">
        <v>-3.270069302E-4</v>
      </c>
      <c r="O831" s="54"/>
      <c r="P831" s="54"/>
      <c r="Q831" s="54"/>
      <c r="R831" s="54"/>
      <c r="S831" s="54"/>
    </row>
    <row r="832" spans="1:90" x14ac:dyDescent="0.2">
      <c r="A832" t="s">
        <v>9253</v>
      </c>
      <c r="B832" t="s">
        <v>401</v>
      </c>
      <c r="C832" s="9" t="s">
        <v>366</v>
      </c>
      <c r="F832" s="9">
        <v>-1.606438364E-3</v>
      </c>
      <c r="O832" s="54"/>
      <c r="P832" s="54"/>
      <c r="Q832" s="54"/>
      <c r="R832" s="54"/>
      <c r="S832" s="54"/>
    </row>
    <row r="833" spans="1:88" x14ac:dyDescent="0.2">
      <c r="A833" t="s">
        <v>167</v>
      </c>
      <c r="B833" t="s">
        <v>399</v>
      </c>
      <c r="C833" s="9" t="s">
        <v>362</v>
      </c>
      <c r="F833" s="9">
        <v>3.512514289E-4</v>
      </c>
      <c r="G833" s="9">
        <v>3.7069423580000002E-7</v>
      </c>
      <c r="H833" s="9">
        <v>4.4489333240000001E-7</v>
      </c>
      <c r="I833" s="9">
        <v>4.028358942E-7</v>
      </c>
      <c r="J833" s="9">
        <v>3.9616143519999998E-7</v>
      </c>
      <c r="P833" s="54"/>
      <c r="Q833" s="54"/>
      <c r="R833" s="54">
        <v>5.6094892300000001E-7</v>
      </c>
      <c r="S833" s="54">
        <v>6.0943041289999997E-7</v>
      </c>
    </row>
    <row r="834" spans="1:88" x14ac:dyDescent="0.2">
      <c r="A834" t="s">
        <v>167</v>
      </c>
      <c r="B834" t="s">
        <v>52</v>
      </c>
      <c r="C834" s="9" t="s">
        <v>362</v>
      </c>
      <c r="F834" s="9">
        <v>-4.7914489899999998E-5</v>
      </c>
      <c r="P834" s="54"/>
      <c r="Q834" s="54"/>
      <c r="R834" s="54"/>
      <c r="S834" s="54"/>
    </row>
    <row r="835" spans="1:88" x14ac:dyDescent="0.2">
      <c r="A835" t="s">
        <v>167</v>
      </c>
      <c r="B835" t="s">
        <v>401</v>
      </c>
      <c r="C835" s="9" t="s">
        <v>362</v>
      </c>
      <c r="F835" s="9">
        <v>-2.5077670410000001E-4</v>
      </c>
      <c r="G835" s="9">
        <v>-3.3254487919999999E-7</v>
      </c>
      <c r="H835" s="9">
        <v>-3.9637965720000002E-7</v>
      </c>
      <c r="I835" s="9">
        <v>-3.6056328299999999E-7</v>
      </c>
      <c r="J835" s="9">
        <v>-3.5586080450000002E-7</v>
      </c>
      <c r="P835" s="54"/>
      <c r="Q835" s="54"/>
      <c r="R835" s="54">
        <v>-4.9555565910000002E-7</v>
      </c>
      <c r="S835" s="54">
        <v>-5.3787318639999998E-7</v>
      </c>
    </row>
    <row r="836" spans="1:88" x14ac:dyDescent="0.2">
      <c r="A836" t="s">
        <v>168</v>
      </c>
      <c r="B836" t="s">
        <v>399</v>
      </c>
      <c r="C836" s="9" t="s">
        <v>361</v>
      </c>
      <c r="F836" s="9">
        <v>1.416751045E-3</v>
      </c>
      <c r="G836" s="9">
        <v>5.0645147099999997E-7</v>
      </c>
      <c r="H836" s="9">
        <v>5.2329835269999998E-7</v>
      </c>
      <c r="I836" s="9">
        <v>4.38839525E-7</v>
      </c>
      <c r="J836" s="9">
        <v>4.198687341E-7</v>
      </c>
      <c r="Q836" s="54"/>
      <c r="R836" s="54">
        <v>5.9090635879999997E-7</v>
      </c>
      <c r="S836" s="54">
        <v>6.193620346E-7</v>
      </c>
    </row>
    <row r="837" spans="1:88" x14ac:dyDescent="0.2">
      <c r="A837" t="s">
        <v>168</v>
      </c>
      <c r="B837" t="s">
        <v>52</v>
      </c>
      <c r="C837" s="9" t="s">
        <v>361</v>
      </c>
      <c r="F837" s="9">
        <v>-2.0016407110000001E-4</v>
      </c>
      <c r="Q837" s="54"/>
      <c r="R837" s="54"/>
      <c r="S837" s="54"/>
      <c r="CJ837" t="s">
        <v>356</v>
      </c>
    </row>
    <row r="838" spans="1:88" x14ac:dyDescent="0.2">
      <c r="A838" t="s">
        <v>168</v>
      </c>
      <c r="B838" t="s">
        <v>401</v>
      </c>
      <c r="C838" s="9" t="s">
        <v>361</v>
      </c>
      <c r="F838" s="9">
        <v>-1.004439479E-3</v>
      </c>
      <c r="G838" s="9">
        <v>-4.479019298E-7</v>
      </c>
      <c r="H838" s="9">
        <v>-4.6292112599999997E-7</v>
      </c>
      <c r="I838" s="9">
        <v>-3.9104527539999999E-7</v>
      </c>
      <c r="J838" s="9">
        <v>-3.7582094810000001E-7</v>
      </c>
      <c r="Q838" s="54"/>
      <c r="R838" s="54">
        <v>-5.208775242E-7</v>
      </c>
      <c r="S838" s="54">
        <v>-5.4626484139999999E-7</v>
      </c>
      <c r="CJ838" t="s">
        <v>356</v>
      </c>
    </row>
    <row r="839" spans="1:88" x14ac:dyDescent="0.2">
      <c r="A839" t="s">
        <v>9254</v>
      </c>
      <c r="B839" t="s">
        <v>54</v>
      </c>
      <c r="C839" s="9" t="s">
        <v>357</v>
      </c>
      <c r="P839" s="54"/>
      <c r="Q839" s="54"/>
      <c r="R839" s="54"/>
      <c r="S839" s="54"/>
      <c r="CJ839" t="s">
        <v>356</v>
      </c>
    </row>
    <row r="840" spans="1:88" x14ac:dyDescent="0.2">
      <c r="A840" t="s">
        <v>9254</v>
      </c>
      <c r="B840" t="s">
        <v>83</v>
      </c>
      <c r="C840" s="9" t="s">
        <v>357</v>
      </c>
      <c r="P840" s="54"/>
      <c r="Q840" s="54"/>
      <c r="R840" s="54"/>
      <c r="CJ840" t="s">
        <v>356</v>
      </c>
    </row>
    <row r="841" spans="1:88" x14ac:dyDescent="0.2">
      <c r="A841" t="s">
        <v>9255</v>
      </c>
      <c r="B841" t="s">
        <v>399</v>
      </c>
      <c r="C841" s="9" t="s">
        <v>374</v>
      </c>
      <c r="P841" s="54"/>
      <c r="Q841" s="54"/>
      <c r="R841" s="54"/>
      <c r="CJ841" t="s">
        <v>356</v>
      </c>
    </row>
    <row r="842" spans="1:88" x14ac:dyDescent="0.2">
      <c r="A842" t="s">
        <v>9255</v>
      </c>
      <c r="B842" t="s">
        <v>52</v>
      </c>
      <c r="C842" s="9" t="s">
        <v>374</v>
      </c>
      <c r="P842" s="54"/>
      <c r="Q842" s="54"/>
      <c r="R842" s="54"/>
      <c r="S842" s="54"/>
      <c r="CJ842" t="s">
        <v>356</v>
      </c>
    </row>
    <row r="843" spans="1:88" x14ac:dyDescent="0.2">
      <c r="A843" t="s">
        <v>9255</v>
      </c>
      <c r="B843" t="s">
        <v>480</v>
      </c>
      <c r="C843" s="9" t="s">
        <v>374</v>
      </c>
      <c r="P843" s="54"/>
      <c r="Q843" s="54"/>
      <c r="R843" s="54"/>
      <c r="S843" s="54"/>
      <c r="CJ843" t="s">
        <v>356</v>
      </c>
    </row>
    <row r="844" spans="1:88" x14ac:dyDescent="0.2">
      <c r="A844" t="s">
        <v>410</v>
      </c>
      <c r="B844" t="s">
        <v>52</v>
      </c>
      <c r="C844" s="9" t="s">
        <v>361</v>
      </c>
      <c r="F844" s="9">
        <v>-4.0741548090000004</v>
      </c>
      <c r="G844" s="9">
        <v>-2.0454553280000001</v>
      </c>
      <c r="H844" s="9">
        <v>-1.229148304E-5</v>
      </c>
      <c r="I844" s="9">
        <v>-1.250198841E-5</v>
      </c>
      <c r="J844" s="9">
        <v>-3.2036405410000001E-6</v>
      </c>
      <c r="P844" s="54"/>
      <c r="Q844" s="54"/>
      <c r="R844" s="54">
        <v>-3.9096211029999998E-6</v>
      </c>
      <c r="S844" s="54">
        <v>-3.2125545410000001E-6</v>
      </c>
    </row>
    <row r="845" spans="1:88" x14ac:dyDescent="0.2">
      <c r="A845" t="s">
        <v>410</v>
      </c>
      <c r="B845" t="s">
        <v>395</v>
      </c>
      <c r="C845" s="9" t="s">
        <v>361</v>
      </c>
      <c r="F845" s="9">
        <v>4.0741548090000004</v>
      </c>
      <c r="G845" s="9">
        <v>2.0454553280000001</v>
      </c>
      <c r="H845" s="9">
        <v>1.229148304E-5</v>
      </c>
      <c r="I845" s="9">
        <v>1.250198841E-5</v>
      </c>
      <c r="J845" s="9">
        <v>3.2036405410000001E-6</v>
      </c>
      <c r="Q845" s="54"/>
      <c r="R845" s="54">
        <v>3.9096211029999998E-6</v>
      </c>
      <c r="S845" s="54">
        <v>3.2125545410000001E-6</v>
      </c>
    </row>
    <row r="846" spans="1:88" x14ac:dyDescent="0.2">
      <c r="A846" t="s">
        <v>8483</v>
      </c>
      <c r="B846" t="s">
        <v>396</v>
      </c>
      <c r="C846" s="9" t="s">
        <v>367</v>
      </c>
      <c r="F846" s="9">
        <v>0.92990377759999998</v>
      </c>
      <c r="G846" s="9">
        <v>2.3401991180000001E-2</v>
      </c>
      <c r="H846" s="9">
        <v>8.5823440649999999E-2</v>
      </c>
      <c r="I846" s="9">
        <v>0.10250749989999999</v>
      </c>
      <c r="J846" s="9">
        <v>0.18820901549999999</v>
      </c>
      <c r="P846" s="54"/>
      <c r="Q846" s="54"/>
      <c r="R846" s="54">
        <v>5.6128305489999998E-5</v>
      </c>
      <c r="S846" s="54"/>
    </row>
    <row r="847" spans="1:88" x14ac:dyDescent="0.2">
      <c r="A847" t="s">
        <v>8483</v>
      </c>
      <c r="B847" t="s">
        <v>52</v>
      </c>
      <c r="C847" s="9" t="s">
        <v>367</v>
      </c>
      <c r="F847" s="9">
        <v>6.642173807E-2</v>
      </c>
      <c r="G847" s="9">
        <v>1.6715984830000001E-3</v>
      </c>
      <c r="H847" s="9">
        <v>6.1302734449999998E-3</v>
      </c>
      <c r="I847" s="9">
        <v>7.3219919660000004E-3</v>
      </c>
      <c r="J847" s="9">
        <v>1.3443528789999999E-2</v>
      </c>
      <c r="P847" s="54"/>
      <c r="Q847" s="54"/>
      <c r="R847" s="54">
        <v>4.0368491439999996E-6</v>
      </c>
      <c r="S847" s="54"/>
    </row>
    <row r="848" spans="1:88" x14ac:dyDescent="0.2">
      <c r="A848" t="s">
        <v>8483</v>
      </c>
      <c r="B848" t="s">
        <v>480</v>
      </c>
      <c r="C848" s="9" t="s">
        <v>367</v>
      </c>
      <c r="F848" s="9">
        <v>-0.99632547289999995</v>
      </c>
      <c r="G848" s="9">
        <v>-2.507355985E-2</v>
      </c>
      <c r="H848" s="9">
        <v>-9.1953684280000003E-2</v>
      </c>
      <c r="I848" s="9">
        <v>-0.1098294621</v>
      </c>
      <c r="J848" s="9">
        <v>-0.20165251449999999</v>
      </c>
      <c r="Q848" s="54"/>
      <c r="R848" s="54">
        <v>-6.0135340590000003E-5</v>
      </c>
    </row>
    <row r="849" spans="1:94" x14ac:dyDescent="0.2">
      <c r="A849" t="s">
        <v>438</v>
      </c>
      <c r="B849" t="s">
        <v>83</v>
      </c>
      <c r="C849" s="9" t="s">
        <v>368</v>
      </c>
      <c r="F849" s="9">
        <v>-4.2290290539999999E-4</v>
      </c>
      <c r="Q849" s="54"/>
      <c r="R849" s="54">
        <v>-5.9400005580000004</v>
      </c>
      <c r="S849" s="54"/>
      <c r="BO849" t="s">
        <v>362</v>
      </c>
      <c r="BU849" t="s">
        <v>362</v>
      </c>
      <c r="BX849" t="s">
        <v>362</v>
      </c>
    </row>
    <row r="850" spans="1:94" x14ac:dyDescent="0.2">
      <c r="A850" t="s">
        <v>438</v>
      </c>
      <c r="B850" t="s">
        <v>405</v>
      </c>
      <c r="C850" s="9" t="s">
        <v>368</v>
      </c>
      <c r="F850" s="9">
        <v>4.2717465190000002E-4</v>
      </c>
      <c r="P850" s="54"/>
      <c r="Q850" s="54"/>
      <c r="R850" s="54">
        <v>6.0000005639999996</v>
      </c>
      <c r="S850" s="54"/>
    </row>
    <row r="851" spans="1:94" x14ac:dyDescent="0.2">
      <c r="A851" t="s">
        <v>438</v>
      </c>
      <c r="B851" t="s">
        <v>52</v>
      </c>
      <c r="C851" s="9" t="s">
        <v>368</v>
      </c>
      <c r="P851" s="54"/>
      <c r="Q851" s="54"/>
      <c r="R851" s="54"/>
      <c r="S851" s="54"/>
    </row>
    <row r="852" spans="1:94" x14ac:dyDescent="0.2">
      <c r="A852" t="s">
        <v>169</v>
      </c>
      <c r="B852" t="s">
        <v>54</v>
      </c>
      <c r="C852" s="9" t="s">
        <v>357</v>
      </c>
      <c r="P852" s="54"/>
      <c r="Q852" s="54"/>
      <c r="R852" s="54"/>
      <c r="S852" s="54"/>
    </row>
    <row r="853" spans="1:94" x14ac:dyDescent="0.2">
      <c r="A853" t="s">
        <v>169</v>
      </c>
      <c r="B853" t="s">
        <v>52</v>
      </c>
      <c r="C853" s="9" t="s">
        <v>357</v>
      </c>
      <c r="Q853" s="54"/>
      <c r="R853" s="54"/>
      <c r="S853" s="54"/>
    </row>
    <row r="854" spans="1:94" x14ac:dyDescent="0.2">
      <c r="A854" t="s">
        <v>169</v>
      </c>
      <c r="B854" t="s">
        <v>8301</v>
      </c>
      <c r="C854" s="9" t="s">
        <v>357</v>
      </c>
      <c r="Q854" s="54"/>
      <c r="R854" s="54"/>
      <c r="S854" s="54"/>
      <c r="CJ854" t="s">
        <v>373</v>
      </c>
    </row>
    <row r="855" spans="1:94" x14ac:dyDescent="0.2">
      <c r="A855" t="s">
        <v>169</v>
      </c>
      <c r="B855" t="s">
        <v>8302</v>
      </c>
      <c r="C855" s="9" t="s">
        <v>357</v>
      </c>
      <c r="Q855" s="54"/>
      <c r="R855" s="54"/>
    </row>
    <row r="856" spans="1:94" x14ac:dyDescent="0.2">
      <c r="A856" t="s">
        <v>169</v>
      </c>
      <c r="B856" t="s">
        <v>480</v>
      </c>
      <c r="C856" s="9" t="s">
        <v>357</v>
      </c>
      <c r="Q856" s="54"/>
      <c r="R856" s="54"/>
      <c r="S856" s="54"/>
      <c r="CL856" t="s">
        <v>373</v>
      </c>
    </row>
    <row r="857" spans="1:94" x14ac:dyDescent="0.2">
      <c r="A857" t="s">
        <v>8802</v>
      </c>
      <c r="B857" t="s">
        <v>55</v>
      </c>
      <c r="C857" s="9" t="s">
        <v>363</v>
      </c>
      <c r="D857" s="9" t="s">
        <v>8450</v>
      </c>
      <c r="F857" s="9">
        <v>2.895550591E-7</v>
      </c>
      <c r="O857" s="54"/>
      <c r="Q857" s="54"/>
      <c r="R857" s="54"/>
      <c r="S857" s="54"/>
    </row>
    <row r="858" spans="1:94" x14ac:dyDescent="0.2">
      <c r="A858" t="s">
        <v>170</v>
      </c>
      <c r="B858" t="s">
        <v>52</v>
      </c>
      <c r="C858" s="9" t="s">
        <v>360</v>
      </c>
      <c r="F858" s="9">
        <v>-54.03473778</v>
      </c>
      <c r="G858" s="9">
        <v>-29.64480537</v>
      </c>
      <c r="J858" s="9">
        <v>-37.006337899999998</v>
      </c>
      <c r="O858" s="54"/>
      <c r="P858" s="54"/>
      <c r="Q858" s="54"/>
      <c r="R858" s="54">
        <v>-24.40697995</v>
      </c>
      <c r="S858" s="54">
        <v>-79.173737759999995</v>
      </c>
      <c r="BW858" t="s">
        <v>362</v>
      </c>
    </row>
    <row r="859" spans="1:94" x14ac:dyDescent="0.2">
      <c r="A859" t="s">
        <v>170</v>
      </c>
      <c r="B859" t="s">
        <v>8803</v>
      </c>
      <c r="C859" s="9" t="s">
        <v>360</v>
      </c>
      <c r="F859" s="9">
        <v>54.034741250000003</v>
      </c>
      <c r="G859" s="9">
        <v>29.644805789999999</v>
      </c>
      <c r="J859" s="9">
        <v>37.006338290000002</v>
      </c>
      <c r="P859" s="54"/>
      <c r="Q859" s="54"/>
      <c r="R859" s="54">
        <v>24.406980390000001</v>
      </c>
      <c r="S859" s="54">
        <v>79.173738200000003</v>
      </c>
      <c r="BU859" t="s">
        <v>362</v>
      </c>
      <c r="BW859" t="s">
        <v>362</v>
      </c>
      <c r="BX859" t="s">
        <v>362</v>
      </c>
    </row>
    <row r="860" spans="1:94" x14ac:dyDescent="0.2">
      <c r="A860" t="s">
        <v>8484</v>
      </c>
      <c r="B860" t="s">
        <v>52</v>
      </c>
      <c r="C860" s="9" t="s">
        <v>360</v>
      </c>
      <c r="F860" s="9">
        <v>24.64231096</v>
      </c>
      <c r="G860" s="9">
        <v>59.871052290000002</v>
      </c>
      <c r="J860" s="9">
        <v>28.238679250000001</v>
      </c>
      <c r="P860" s="54"/>
      <c r="Q860" s="54"/>
      <c r="R860" s="54">
        <v>3.7460624789999999</v>
      </c>
      <c r="S860" s="54">
        <v>8.5313378560000004</v>
      </c>
      <c r="BO860" t="s">
        <v>358</v>
      </c>
      <c r="CP860" t="s">
        <v>358</v>
      </c>
    </row>
    <row r="861" spans="1:94" x14ac:dyDescent="0.2">
      <c r="A861" t="s">
        <v>8484</v>
      </c>
      <c r="B861" t="s">
        <v>8804</v>
      </c>
      <c r="C861" s="9" t="s">
        <v>360</v>
      </c>
      <c r="F861" s="9">
        <v>-24.642314469999999</v>
      </c>
      <c r="G861" s="9">
        <v>-59.871052710000001</v>
      </c>
      <c r="J861" s="9">
        <v>-28.23867967</v>
      </c>
      <c r="Q861" s="54"/>
      <c r="R861" s="54">
        <v>-3.7460624789999999</v>
      </c>
      <c r="S861" s="54">
        <v>-8.5313383030000001</v>
      </c>
      <c r="BO861" t="s">
        <v>358</v>
      </c>
      <c r="CP861" t="s">
        <v>358</v>
      </c>
    </row>
    <row r="862" spans="1:94" x14ac:dyDescent="0.2">
      <c r="A862" t="s">
        <v>8805</v>
      </c>
      <c r="B862" t="s">
        <v>8293</v>
      </c>
      <c r="C862" s="9" t="s">
        <v>366</v>
      </c>
      <c r="D862" s="9" t="s">
        <v>8722</v>
      </c>
      <c r="F862" s="9">
        <v>-0.88526700849999995</v>
      </c>
      <c r="I862" s="9">
        <v>-1.036800081</v>
      </c>
      <c r="O862" s="54"/>
      <c r="P862" s="54"/>
      <c r="Q862" s="54"/>
      <c r="R862" s="54"/>
      <c r="S862" s="54"/>
      <c r="CP862" t="s">
        <v>362</v>
      </c>
    </row>
    <row r="863" spans="1:94" x14ac:dyDescent="0.2">
      <c r="A863" t="s">
        <v>8805</v>
      </c>
      <c r="B863" t="s">
        <v>407</v>
      </c>
      <c r="C863" s="9" t="s">
        <v>366</v>
      </c>
      <c r="D863" s="9" t="s">
        <v>8722</v>
      </c>
      <c r="F863" s="9">
        <v>-0.45889339950000002</v>
      </c>
      <c r="I863" s="9">
        <v>-0.56160005280000003</v>
      </c>
      <c r="P863" s="54"/>
      <c r="Q863" s="54"/>
      <c r="R863" s="54"/>
      <c r="BO863" t="s">
        <v>358</v>
      </c>
      <c r="BX863" t="s">
        <v>358</v>
      </c>
      <c r="CA863" t="s">
        <v>358</v>
      </c>
      <c r="CP863" t="s">
        <v>358</v>
      </c>
    </row>
    <row r="864" spans="1:94" x14ac:dyDescent="0.2">
      <c r="A864" t="s">
        <v>8805</v>
      </c>
      <c r="B864" t="s">
        <v>8288</v>
      </c>
      <c r="C864" s="9" t="s">
        <v>366</v>
      </c>
      <c r="D864" s="9" t="s">
        <v>8722</v>
      </c>
      <c r="F864" s="9">
        <v>7.5880046610000002E-2</v>
      </c>
      <c r="I864" s="9">
        <v>8.6400033350000002E-2</v>
      </c>
      <c r="Q864" s="54"/>
      <c r="R864" s="54"/>
      <c r="S864" s="54"/>
      <c r="BO864" t="s">
        <v>358</v>
      </c>
      <c r="BX864" t="s">
        <v>358</v>
      </c>
      <c r="CB864" t="s">
        <v>358</v>
      </c>
      <c r="CP864" t="s">
        <v>358</v>
      </c>
    </row>
    <row r="865" spans="1:95" x14ac:dyDescent="0.2">
      <c r="A865" t="s">
        <v>8805</v>
      </c>
      <c r="B865" t="s">
        <v>400</v>
      </c>
      <c r="C865" s="9" t="s">
        <v>366</v>
      </c>
      <c r="D865" s="9" t="s">
        <v>8722</v>
      </c>
      <c r="P865" s="54"/>
      <c r="Q865" s="54"/>
      <c r="R865" s="54"/>
      <c r="S865" s="54"/>
    </row>
    <row r="866" spans="1:95" x14ac:dyDescent="0.2">
      <c r="A866" t="s">
        <v>8805</v>
      </c>
      <c r="B866" t="s">
        <v>408</v>
      </c>
      <c r="C866" s="9" t="s">
        <v>366</v>
      </c>
      <c r="D866" s="9" t="s">
        <v>8722</v>
      </c>
      <c r="F866" s="9">
        <v>-7.9529471159999998</v>
      </c>
      <c r="I866" s="9">
        <v>-9.5040004190000005</v>
      </c>
      <c r="O866" s="54"/>
      <c r="P866" s="54"/>
      <c r="Q866" s="54"/>
      <c r="R866" s="54"/>
      <c r="S866" s="54"/>
    </row>
    <row r="867" spans="1:95" x14ac:dyDescent="0.2">
      <c r="A867" t="s">
        <v>8805</v>
      </c>
      <c r="B867" t="s">
        <v>394</v>
      </c>
      <c r="C867" s="9" t="s">
        <v>366</v>
      </c>
      <c r="D867" s="9" t="s">
        <v>8722</v>
      </c>
      <c r="F867" s="9">
        <v>44.841469050000001</v>
      </c>
      <c r="I867" s="9">
        <v>53.611202319999997</v>
      </c>
      <c r="Q867" s="54"/>
      <c r="R867" s="54"/>
      <c r="BO867" t="s">
        <v>358</v>
      </c>
      <c r="BU867" t="s">
        <v>358</v>
      </c>
      <c r="BX867" t="s">
        <v>358</v>
      </c>
      <c r="CP867" t="s">
        <v>358</v>
      </c>
    </row>
    <row r="868" spans="1:95" x14ac:dyDescent="0.2">
      <c r="A868" t="s">
        <v>9256</v>
      </c>
      <c r="B868" t="s">
        <v>54</v>
      </c>
      <c r="C868" s="9" t="s">
        <v>366</v>
      </c>
      <c r="D868" s="9" t="s">
        <v>8722</v>
      </c>
      <c r="Q868" s="54"/>
      <c r="R868" s="54"/>
    </row>
    <row r="869" spans="1:95" x14ac:dyDescent="0.2">
      <c r="A869" t="s">
        <v>9256</v>
      </c>
      <c r="B869" t="s">
        <v>9274</v>
      </c>
      <c r="C869" s="9" t="s">
        <v>366</v>
      </c>
      <c r="D869" s="9" t="s">
        <v>8722</v>
      </c>
      <c r="P869" s="54"/>
      <c r="Q869" s="54"/>
      <c r="R869" s="54"/>
      <c r="S869" s="54"/>
    </row>
    <row r="870" spans="1:95" x14ac:dyDescent="0.2">
      <c r="A870" t="s">
        <v>9256</v>
      </c>
      <c r="B870" t="s">
        <v>52</v>
      </c>
      <c r="C870" s="9" t="s">
        <v>366</v>
      </c>
      <c r="D870" s="9" t="s">
        <v>8722</v>
      </c>
      <c r="R870" s="54"/>
      <c r="S870" s="54"/>
    </row>
    <row r="871" spans="1:95" x14ac:dyDescent="0.2">
      <c r="A871" t="s">
        <v>9256</v>
      </c>
      <c r="B871" t="s">
        <v>394</v>
      </c>
      <c r="C871" s="9" t="s">
        <v>366</v>
      </c>
      <c r="D871" s="9" t="s">
        <v>8722</v>
      </c>
      <c r="P871" s="54"/>
      <c r="Q871" s="54"/>
      <c r="R871" s="54"/>
      <c r="S871" s="54"/>
      <c r="BP871" t="s">
        <v>358</v>
      </c>
      <c r="BV871" t="s">
        <v>358</v>
      </c>
      <c r="BY871" t="s">
        <v>358</v>
      </c>
      <c r="CQ871" t="s">
        <v>358</v>
      </c>
    </row>
    <row r="872" spans="1:95" x14ac:dyDescent="0.2">
      <c r="A872" t="s">
        <v>8723</v>
      </c>
      <c r="B872" t="s">
        <v>54</v>
      </c>
      <c r="C872" s="9" t="s">
        <v>366</v>
      </c>
      <c r="D872" s="9" t="s">
        <v>8722</v>
      </c>
      <c r="F872" s="9">
        <v>32.094999780000002</v>
      </c>
      <c r="I872" s="9">
        <v>29.710799770000001</v>
      </c>
      <c r="O872" s="54"/>
      <c r="P872" s="54"/>
      <c r="Q872" s="54"/>
      <c r="R872" s="54"/>
      <c r="S872" s="54"/>
    </row>
    <row r="873" spans="1:95" x14ac:dyDescent="0.2">
      <c r="A873" t="s">
        <v>8723</v>
      </c>
      <c r="B873" t="s">
        <v>9274</v>
      </c>
      <c r="C873" s="9" t="s">
        <v>366</v>
      </c>
      <c r="D873" s="9" t="s">
        <v>8722</v>
      </c>
      <c r="F873" s="9">
        <v>-1.3650001169999999</v>
      </c>
      <c r="I873" s="9">
        <v>-1.2636000060000001</v>
      </c>
      <c r="Q873" s="54"/>
      <c r="R873" s="54"/>
    </row>
    <row r="874" spans="1:95" x14ac:dyDescent="0.2">
      <c r="A874" t="s">
        <v>8723</v>
      </c>
      <c r="B874" t="s">
        <v>52</v>
      </c>
      <c r="C874" s="9" t="s">
        <v>366</v>
      </c>
      <c r="D874" s="9" t="s">
        <v>8722</v>
      </c>
      <c r="F874" s="9">
        <v>4.8300000030000003</v>
      </c>
      <c r="I874" s="9">
        <v>4.4711999909999998</v>
      </c>
      <c r="P874" s="54"/>
      <c r="Q874" s="54"/>
      <c r="R874" s="54"/>
    </row>
    <row r="875" spans="1:95" x14ac:dyDescent="0.2">
      <c r="A875" t="s">
        <v>8724</v>
      </c>
      <c r="B875" t="s">
        <v>399</v>
      </c>
      <c r="C875" s="9" t="s">
        <v>366</v>
      </c>
      <c r="D875" s="9" t="s">
        <v>8722</v>
      </c>
      <c r="R875" s="54"/>
      <c r="S875" s="54"/>
    </row>
    <row r="876" spans="1:95" x14ac:dyDescent="0.2">
      <c r="A876" t="s">
        <v>8724</v>
      </c>
      <c r="B876" t="s">
        <v>52</v>
      </c>
      <c r="C876" s="9" t="s">
        <v>366</v>
      </c>
      <c r="D876" s="9" t="s">
        <v>8722</v>
      </c>
      <c r="P876" s="54"/>
      <c r="Q876" s="54"/>
      <c r="R876" s="54"/>
      <c r="S876" s="54"/>
    </row>
    <row r="877" spans="1:95" x14ac:dyDescent="0.2">
      <c r="A877" t="s">
        <v>8724</v>
      </c>
      <c r="B877" t="s">
        <v>394</v>
      </c>
      <c r="C877" s="9" t="s">
        <v>366</v>
      </c>
      <c r="D877" s="9" t="s">
        <v>8722</v>
      </c>
      <c r="Q877" s="54"/>
      <c r="R877" s="54"/>
      <c r="S877" s="54"/>
    </row>
    <row r="878" spans="1:95" x14ac:dyDescent="0.2">
      <c r="A878" t="s">
        <v>8724</v>
      </c>
      <c r="B878" t="s">
        <v>55</v>
      </c>
      <c r="C878" s="9" t="s">
        <v>366</v>
      </c>
      <c r="D878" s="9" t="s">
        <v>8722</v>
      </c>
      <c r="P878" s="54"/>
      <c r="Q878" s="54"/>
      <c r="R878" s="54"/>
      <c r="S878" s="54"/>
    </row>
    <row r="879" spans="1:95" x14ac:dyDescent="0.2">
      <c r="A879" t="s">
        <v>9257</v>
      </c>
      <c r="B879" t="s">
        <v>54</v>
      </c>
      <c r="C879" s="9" t="s">
        <v>366</v>
      </c>
      <c r="D879" s="9" t="s">
        <v>8722</v>
      </c>
      <c r="Q879" s="54"/>
      <c r="R879" s="54"/>
      <c r="S879" s="54"/>
    </row>
    <row r="880" spans="1:95" x14ac:dyDescent="0.2">
      <c r="A880" t="s">
        <v>9257</v>
      </c>
      <c r="B880" t="s">
        <v>52</v>
      </c>
      <c r="C880" s="9" t="s">
        <v>366</v>
      </c>
      <c r="D880" s="9" t="s">
        <v>8722</v>
      </c>
      <c r="Q880" s="54"/>
      <c r="R880" s="54"/>
      <c r="S880" s="54"/>
    </row>
    <row r="881" spans="1:19" x14ac:dyDescent="0.2">
      <c r="A881" t="s">
        <v>9257</v>
      </c>
      <c r="B881" t="s">
        <v>394</v>
      </c>
      <c r="C881" s="9" t="s">
        <v>366</v>
      </c>
      <c r="D881" s="9" t="s">
        <v>8722</v>
      </c>
      <c r="Q881" s="54"/>
      <c r="R881" s="54"/>
      <c r="S881" s="54"/>
    </row>
    <row r="882" spans="1:19" x14ac:dyDescent="0.2">
      <c r="A882" t="s">
        <v>9258</v>
      </c>
      <c r="B882" t="s">
        <v>54</v>
      </c>
      <c r="C882" s="9" t="s">
        <v>366</v>
      </c>
      <c r="D882" s="9" t="s">
        <v>8722</v>
      </c>
      <c r="Q882" s="54"/>
      <c r="R882" s="54"/>
      <c r="S882" s="54"/>
    </row>
    <row r="883" spans="1:19" x14ac:dyDescent="0.2">
      <c r="A883" t="s">
        <v>9258</v>
      </c>
      <c r="B883" t="s">
        <v>9274</v>
      </c>
      <c r="C883" s="9" t="s">
        <v>366</v>
      </c>
      <c r="D883" s="9" t="s">
        <v>8722</v>
      </c>
      <c r="Q883" s="54"/>
      <c r="R883" s="54"/>
      <c r="S883" s="54"/>
    </row>
    <row r="884" spans="1:19" x14ac:dyDescent="0.2">
      <c r="A884" t="s">
        <v>9258</v>
      </c>
      <c r="B884" t="s">
        <v>52</v>
      </c>
      <c r="C884" s="9" t="s">
        <v>366</v>
      </c>
      <c r="D884" s="9" t="s">
        <v>8722</v>
      </c>
      <c r="Q884" s="54"/>
      <c r="R884" s="54"/>
      <c r="S884" s="54"/>
    </row>
    <row r="885" spans="1:19" x14ac:dyDescent="0.2">
      <c r="A885" t="s">
        <v>9258</v>
      </c>
      <c r="B885" t="s">
        <v>394</v>
      </c>
      <c r="C885" s="9" t="s">
        <v>366</v>
      </c>
      <c r="D885" s="9" t="s">
        <v>8722</v>
      </c>
      <c r="Q885" s="54"/>
      <c r="R885" s="54"/>
      <c r="S885" s="54"/>
    </row>
    <row r="886" spans="1:19" x14ac:dyDescent="0.2">
      <c r="A886" t="s">
        <v>8448</v>
      </c>
      <c r="B886" t="s">
        <v>8294</v>
      </c>
      <c r="C886" s="9" t="s">
        <v>364</v>
      </c>
      <c r="D886" s="9" t="s">
        <v>8727</v>
      </c>
      <c r="F886" s="9">
        <v>1.8989750849999999E-4</v>
      </c>
      <c r="G886" s="9">
        <v>0.21338381649999999</v>
      </c>
      <c r="H886" s="9">
        <v>0.16936570340000001</v>
      </c>
      <c r="I886" s="9">
        <v>0.17682286799999999</v>
      </c>
      <c r="J886" s="9">
        <v>0.1449393906</v>
      </c>
      <c r="Q886" s="54"/>
      <c r="R886" s="54">
        <v>0.19429913139999999</v>
      </c>
      <c r="S886" s="54">
        <v>6.6870680540000005E-2</v>
      </c>
    </row>
    <row r="887" spans="1:19" x14ac:dyDescent="0.2">
      <c r="A887" t="s">
        <v>8448</v>
      </c>
      <c r="B887" t="s">
        <v>8288</v>
      </c>
      <c r="C887" s="9" t="s">
        <v>364</v>
      </c>
      <c r="D887" s="9" t="s">
        <v>8727</v>
      </c>
      <c r="F887" s="9">
        <v>9.7967727999999994</v>
      </c>
      <c r="G887" s="9">
        <v>2.9178514720000002</v>
      </c>
      <c r="H887" s="9">
        <v>1.410163608</v>
      </c>
      <c r="I887" s="9">
        <v>1.598629901</v>
      </c>
      <c r="J887" s="9">
        <v>0.91523881149999997</v>
      </c>
      <c r="Q887" s="54"/>
      <c r="R887" s="54">
        <v>2.132183258</v>
      </c>
      <c r="S887" s="54">
        <v>0.1464122796</v>
      </c>
    </row>
    <row r="888" spans="1:19" x14ac:dyDescent="0.2">
      <c r="A888" t="s">
        <v>8448</v>
      </c>
      <c r="B888" t="s">
        <v>8276</v>
      </c>
      <c r="C888" s="9" t="s">
        <v>364</v>
      </c>
      <c r="D888" s="9" t="s">
        <v>8727</v>
      </c>
      <c r="F888" s="9">
        <v>1.6942192750000001E-4</v>
      </c>
      <c r="G888" s="9">
        <v>8.9517613750000002E-2</v>
      </c>
      <c r="H888" s="9">
        <v>7.5965928150000001E-2</v>
      </c>
      <c r="I888" s="9">
        <v>7.8376528020000003E-2</v>
      </c>
      <c r="J888" s="9">
        <v>6.7574187029999996E-2</v>
      </c>
      <c r="P888" s="54"/>
      <c r="Q888" s="54"/>
      <c r="R888" s="54">
        <v>8.3827802019999995E-2</v>
      </c>
      <c r="S888" s="54">
        <v>3.7045761570000002E-2</v>
      </c>
    </row>
    <row r="889" spans="1:19" x14ac:dyDescent="0.2">
      <c r="A889" t="s">
        <v>8446</v>
      </c>
      <c r="B889" t="s">
        <v>8294</v>
      </c>
      <c r="C889" s="9" t="s">
        <v>364</v>
      </c>
      <c r="D889" s="9" t="s">
        <v>8725</v>
      </c>
      <c r="F889" s="9">
        <v>2.2580641499999999E-4</v>
      </c>
      <c r="G889" s="9">
        <v>0.22097037310000001</v>
      </c>
      <c r="H889" s="9">
        <v>0.1608574784</v>
      </c>
      <c r="I889" s="9">
        <v>0.17033905490000001</v>
      </c>
      <c r="J889" s="9">
        <v>0.13049107409999999</v>
      </c>
      <c r="Q889" s="54"/>
      <c r="R889" s="54">
        <v>0.19360264399999999</v>
      </c>
      <c r="S889" s="54">
        <v>4.134959782E-2</v>
      </c>
    </row>
    <row r="890" spans="1:19" x14ac:dyDescent="0.2">
      <c r="A890" t="s">
        <v>8446</v>
      </c>
      <c r="B890" t="s">
        <v>8288</v>
      </c>
      <c r="C890" s="9" t="s">
        <v>364</v>
      </c>
      <c r="D890" s="9" t="s">
        <v>8725</v>
      </c>
      <c r="F890" s="9">
        <v>5.8931538669999997</v>
      </c>
      <c r="G890" s="9">
        <v>1.2979873</v>
      </c>
      <c r="H890" s="9">
        <v>0.59640998759999997</v>
      </c>
      <c r="I890" s="9">
        <v>0.68275645419999997</v>
      </c>
      <c r="J890" s="9">
        <v>0.37346108430000002</v>
      </c>
      <c r="P890" s="54"/>
      <c r="Q890" s="54"/>
      <c r="R890" s="54">
        <v>0.92962604410000005</v>
      </c>
      <c r="S890" s="54">
        <v>5.6468860009999997E-2</v>
      </c>
    </row>
    <row r="891" spans="1:19" x14ac:dyDescent="0.2">
      <c r="A891" t="s">
        <v>8446</v>
      </c>
      <c r="B891" t="s">
        <v>8322</v>
      </c>
      <c r="C891" s="9" t="s">
        <v>364</v>
      </c>
      <c r="D891" s="9" t="s">
        <v>8725</v>
      </c>
      <c r="F891" s="9">
        <v>3.995333274E-2</v>
      </c>
      <c r="G891" s="9">
        <v>9.4114628739999998E-2</v>
      </c>
      <c r="H891" s="9">
        <v>6.8747836950000002E-2</v>
      </c>
      <c r="I891" s="9">
        <v>7.2772493430000001E-2</v>
      </c>
      <c r="J891" s="9">
        <v>5.5656068879999999E-2</v>
      </c>
      <c r="P891" s="54"/>
      <c r="Q891" s="54"/>
      <c r="R891" s="54">
        <v>8.2627822330000003E-2</v>
      </c>
      <c r="S891" s="54">
        <v>1.727390036E-2</v>
      </c>
    </row>
    <row r="892" spans="1:19" x14ac:dyDescent="0.2">
      <c r="A892" t="s">
        <v>8446</v>
      </c>
      <c r="B892" t="s">
        <v>8274</v>
      </c>
      <c r="C892" s="9" t="s">
        <v>364</v>
      </c>
      <c r="D892" s="9" t="s">
        <v>8725</v>
      </c>
      <c r="F892" s="9">
        <v>0.35125493930000001</v>
      </c>
      <c r="G892" s="9">
        <v>0.54635301250000001</v>
      </c>
      <c r="H892" s="9">
        <v>0.2485191537</v>
      </c>
      <c r="I892" s="9">
        <v>0.28509559810000001</v>
      </c>
      <c r="J892" s="9">
        <v>0.1545080291</v>
      </c>
      <c r="Q892" s="54"/>
      <c r="R892" s="54">
        <v>0.38978906740000002</v>
      </c>
      <c r="S892" s="54">
        <v>2.2993437500000002E-2</v>
      </c>
    </row>
    <row r="893" spans="1:19" x14ac:dyDescent="0.2">
      <c r="A893" t="s">
        <v>8446</v>
      </c>
      <c r="B893" t="s">
        <v>8267</v>
      </c>
      <c r="C893" s="9" t="s">
        <v>364</v>
      </c>
      <c r="D893" s="9" t="s">
        <v>8725</v>
      </c>
      <c r="F893" s="9">
        <v>2.1346316779999999</v>
      </c>
      <c r="G893" s="9">
        <v>4.5994136550000002E-2</v>
      </c>
      <c r="H893" s="9">
        <v>3.5580162009999999E-2</v>
      </c>
      <c r="I893" s="9">
        <v>3.7251546599999998E-2</v>
      </c>
      <c r="J893" s="9">
        <v>3.02015442E-2</v>
      </c>
      <c r="Q893" s="54"/>
      <c r="R893" s="54">
        <v>4.130948919E-2</v>
      </c>
      <c r="S893" s="54">
        <v>1.308680271E-2</v>
      </c>
    </row>
    <row r="894" spans="1:19" x14ac:dyDescent="0.2">
      <c r="A894" t="s">
        <v>8446</v>
      </c>
      <c r="B894" t="s">
        <v>8276</v>
      </c>
      <c r="C894" s="9" t="s">
        <v>364</v>
      </c>
      <c r="D894" s="9" t="s">
        <v>8725</v>
      </c>
      <c r="F894" s="9">
        <v>2.4670671249999999E-4</v>
      </c>
      <c r="G894" s="9">
        <v>8.2786355919999999E-2</v>
      </c>
      <c r="H894" s="9">
        <v>6.6042437620000005E-2</v>
      </c>
      <c r="I894" s="9">
        <v>6.885019396E-2</v>
      </c>
      <c r="J894" s="9">
        <v>5.6900887410000003E-2</v>
      </c>
      <c r="Q894" s="54"/>
      <c r="R894" s="54">
        <v>7.5466076820000005E-2</v>
      </c>
      <c r="S894" s="54">
        <v>2.667441756E-2</v>
      </c>
    </row>
    <row r="895" spans="1:19" x14ac:dyDescent="0.2">
      <c r="A895" t="s">
        <v>8447</v>
      </c>
      <c r="B895" t="s">
        <v>8295</v>
      </c>
      <c r="C895" s="9" t="s">
        <v>364</v>
      </c>
      <c r="D895" s="9" t="s">
        <v>8726</v>
      </c>
      <c r="F895" s="9">
        <v>1.28542522</v>
      </c>
      <c r="G895" s="9">
        <v>0.14265056340000001</v>
      </c>
      <c r="H895" s="9">
        <v>4.0065285130000003E-2</v>
      </c>
      <c r="I895" s="9">
        <v>4.5270194219999997E-2</v>
      </c>
      <c r="J895" s="9">
        <v>2.687530426E-2</v>
      </c>
      <c r="Q895" s="54"/>
      <c r="R895" s="54">
        <v>6.0104431139999998E-2</v>
      </c>
      <c r="S895" s="54">
        <v>5.1862161E-3</v>
      </c>
    </row>
    <row r="896" spans="1:19" x14ac:dyDescent="0.2">
      <c r="A896" t="s">
        <v>8447</v>
      </c>
      <c r="B896" t="s">
        <v>8296</v>
      </c>
      <c r="C896" s="9" t="s">
        <v>364</v>
      </c>
      <c r="D896" s="9" t="s">
        <v>8726</v>
      </c>
      <c r="F896" s="9">
        <v>1.4079369689999999E-2</v>
      </c>
      <c r="G896" s="9">
        <v>0.1166381765</v>
      </c>
      <c r="H896" s="9">
        <v>3.6772032949999998E-2</v>
      </c>
      <c r="I896" s="9">
        <v>4.0963068040000002E-2</v>
      </c>
      <c r="J896" s="9">
        <v>2.5250455679999999E-2</v>
      </c>
      <c r="Q896" s="54"/>
      <c r="R896" s="54">
        <v>5.2765657110000003E-2</v>
      </c>
      <c r="S896" s="54">
        <v>5.0349244459999996E-3</v>
      </c>
    </row>
    <row r="897" spans="1:19" x14ac:dyDescent="0.2">
      <c r="A897" t="s">
        <v>8447</v>
      </c>
      <c r="B897" t="s">
        <v>8294</v>
      </c>
      <c r="C897" s="9" t="s">
        <v>364</v>
      </c>
      <c r="D897" s="9" t="s">
        <v>8726</v>
      </c>
      <c r="F897" s="9">
        <v>2.7715046630000001E-4</v>
      </c>
      <c r="G897" s="9">
        <v>0.35911058410000002</v>
      </c>
      <c r="H897" s="9">
        <v>0.18674506560000001</v>
      </c>
      <c r="I897" s="9">
        <v>0.1960581002</v>
      </c>
      <c r="J897" s="9">
        <v>0.15437732100000001</v>
      </c>
      <c r="Q897" s="54"/>
      <c r="R897" s="54">
        <v>0.22385234030000001</v>
      </c>
      <c r="S897" s="54">
        <v>6.2925005729999997E-2</v>
      </c>
    </row>
    <row r="898" spans="1:19" x14ac:dyDescent="0.2">
      <c r="A898" t="s">
        <v>8447</v>
      </c>
      <c r="B898" t="s">
        <v>8290</v>
      </c>
      <c r="C898" s="9" t="s">
        <v>364</v>
      </c>
      <c r="D898" s="9" t="s">
        <v>8726</v>
      </c>
      <c r="F898" s="9">
        <v>7.565120669E-2</v>
      </c>
      <c r="G898" s="9">
        <v>3.3332906779999998E-2</v>
      </c>
      <c r="H898" s="9">
        <v>1.012348213E-2</v>
      </c>
      <c r="I898" s="9">
        <v>1.1336701899999999E-2</v>
      </c>
      <c r="J898" s="9">
        <v>6.8961122120000003E-3</v>
      </c>
      <c r="Q898" s="54"/>
      <c r="R898" s="54">
        <v>1.4738871149999999E-2</v>
      </c>
      <c r="S898" s="54">
        <v>1.359065223E-3</v>
      </c>
    </row>
    <row r="899" spans="1:19" x14ac:dyDescent="0.2">
      <c r="A899" t="s">
        <v>8447</v>
      </c>
      <c r="B899" t="s">
        <v>8299</v>
      </c>
      <c r="C899" s="9" t="s">
        <v>364</v>
      </c>
      <c r="D899" s="9" t="s">
        <v>8726</v>
      </c>
      <c r="F899" s="9">
        <v>2.5936928719999999E-2</v>
      </c>
      <c r="G899" s="9">
        <v>0.1591473383</v>
      </c>
      <c r="H899" s="9">
        <v>4.198538315E-2</v>
      </c>
      <c r="I899" s="9">
        <v>4.7877284190000001E-2</v>
      </c>
      <c r="J899" s="9">
        <v>2.7316716679999999E-2</v>
      </c>
      <c r="Q899" s="54"/>
      <c r="R899" s="54">
        <v>6.4719921259999993E-2</v>
      </c>
      <c r="S899" s="54">
        <v>4.6648484220000001E-3</v>
      </c>
    </row>
    <row r="900" spans="1:19" x14ac:dyDescent="0.2">
      <c r="A900" t="s">
        <v>8447</v>
      </c>
      <c r="B900" t="s">
        <v>8288</v>
      </c>
      <c r="C900" s="9" t="s">
        <v>364</v>
      </c>
      <c r="D900" s="9" t="s">
        <v>8726</v>
      </c>
      <c r="F900" s="9">
        <v>17.618796209999999</v>
      </c>
      <c r="G900" s="9">
        <v>4.920388451</v>
      </c>
      <c r="H900" s="9">
        <v>1.3789972260000001</v>
      </c>
      <c r="I900" s="9">
        <v>1.5637402709999999</v>
      </c>
      <c r="J900" s="9">
        <v>0.89853925290000003</v>
      </c>
      <c r="Q900" s="54"/>
      <c r="R900" s="54">
        <v>2.0798227250000001</v>
      </c>
      <c r="S900" s="54">
        <v>0.12810778380000001</v>
      </c>
    </row>
    <row r="901" spans="1:19" x14ac:dyDescent="0.2">
      <c r="A901" t="s">
        <v>8447</v>
      </c>
      <c r="B901" t="s">
        <v>8268</v>
      </c>
      <c r="C901" s="9" t="s">
        <v>364</v>
      </c>
      <c r="D901" s="9" t="s">
        <v>8726</v>
      </c>
      <c r="F901" s="9">
        <v>0.65624325409999995</v>
      </c>
      <c r="G901" s="9">
        <v>9.5157169240000006E-2</v>
      </c>
      <c r="H901" s="9">
        <v>3.3386877410000002E-2</v>
      </c>
      <c r="I901" s="9">
        <v>3.671202371E-2</v>
      </c>
      <c r="J901" s="9">
        <v>2.334529435E-2</v>
      </c>
      <c r="Q901" s="54"/>
      <c r="R901" s="54">
        <v>4.6022259429999997E-2</v>
      </c>
      <c r="S901" s="54">
        <v>4.5888908480000001E-3</v>
      </c>
    </row>
    <row r="902" spans="1:19" x14ac:dyDescent="0.2">
      <c r="A902" t="s">
        <v>8447</v>
      </c>
      <c r="B902" t="s">
        <v>8271</v>
      </c>
      <c r="C902" s="9" t="s">
        <v>364</v>
      </c>
      <c r="D902" s="9" t="s">
        <v>8726</v>
      </c>
      <c r="F902" s="9">
        <v>1.4802719069999999E-2</v>
      </c>
      <c r="G902" s="9">
        <v>0.1139210568</v>
      </c>
      <c r="H902" s="9">
        <v>3.6509443459999999E-2</v>
      </c>
      <c r="I902" s="9">
        <v>4.0697247089999999E-2</v>
      </c>
      <c r="J902" s="9">
        <v>2.5085933380000001E-2</v>
      </c>
      <c r="Q902" s="54"/>
      <c r="R902" s="54">
        <v>5.2152620320000002E-2</v>
      </c>
      <c r="S902" s="54">
        <v>4.9953134369999999E-3</v>
      </c>
    </row>
    <row r="903" spans="1:19" x14ac:dyDescent="0.2">
      <c r="A903" t="s">
        <v>8447</v>
      </c>
      <c r="B903" t="s">
        <v>8276</v>
      </c>
      <c r="C903" s="9" t="s">
        <v>364</v>
      </c>
      <c r="D903" s="9" t="s">
        <v>8726</v>
      </c>
      <c r="F903" s="9">
        <v>2.6533878690000002E-4</v>
      </c>
      <c r="G903" s="9">
        <v>0.1105574919</v>
      </c>
      <c r="H903" s="9">
        <v>7.1259590240000004E-2</v>
      </c>
      <c r="I903" s="9">
        <v>7.3385887090000004E-2</v>
      </c>
      <c r="J903" s="9">
        <v>6.2206982289999997E-2</v>
      </c>
      <c r="Q903" s="54"/>
      <c r="R903" s="54">
        <v>7.9653252869999996E-2</v>
      </c>
      <c r="S903" s="54">
        <v>2.8728635320000001E-2</v>
      </c>
    </row>
    <row r="904" spans="1:19" x14ac:dyDescent="0.2">
      <c r="A904" t="s">
        <v>8447</v>
      </c>
      <c r="B904" t="s">
        <v>8300</v>
      </c>
      <c r="C904" s="9" t="s">
        <v>364</v>
      </c>
      <c r="D904" s="9" t="s">
        <v>8726</v>
      </c>
      <c r="F904" s="9">
        <v>2.592705381E-2</v>
      </c>
      <c r="G904" s="9">
        <v>5.1623805679999997E-3</v>
      </c>
      <c r="H904" s="9">
        <v>3.4299006809999999E-3</v>
      </c>
      <c r="I904" s="9">
        <v>3.6566901050000002E-3</v>
      </c>
      <c r="J904" s="9">
        <v>3.017946029E-3</v>
      </c>
      <c r="Q904" s="54"/>
      <c r="R904" s="54">
        <v>3.9866788090000002E-3</v>
      </c>
      <c r="S904" s="54">
        <v>1.3252320109999999E-3</v>
      </c>
    </row>
    <row r="905" spans="1:19" x14ac:dyDescent="0.2">
      <c r="A905" t="s">
        <v>9259</v>
      </c>
      <c r="B905" t="s">
        <v>8294</v>
      </c>
      <c r="C905" s="9" t="s">
        <v>364</v>
      </c>
      <c r="D905" s="9" t="s">
        <v>8727</v>
      </c>
      <c r="F905" s="9">
        <v>1.3428343999999999E-6</v>
      </c>
      <c r="H905" s="9">
        <v>2.126482707E-7</v>
      </c>
      <c r="Q905" s="54"/>
      <c r="R905" s="54"/>
      <c r="S905" s="54"/>
    </row>
    <row r="906" spans="1:19" x14ac:dyDescent="0.2">
      <c r="A906" t="s">
        <v>9259</v>
      </c>
      <c r="B906" t="s">
        <v>8288</v>
      </c>
      <c r="C906" s="9" t="s">
        <v>364</v>
      </c>
      <c r="D906" s="9" t="s">
        <v>8727</v>
      </c>
      <c r="F906" s="9">
        <v>1.422919307E-6</v>
      </c>
      <c r="H906" s="9">
        <v>2.353078778E-7</v>
      </c>
      <c r="Q906" s="54"/>
      <c r="R906" s="54"/>
      <c r="S906" s="54"/>
    </row>
    <row r="907" spans="1:19" x14ac:dyDescent="0.2">
      <c r="A907" t="s">
        <v>9259</v>
      </c>
      <c r="B907" t="s">
        <v>8276</v>
      </c>
      <c r="C907" s="9" t="s">
        <v>364</v>
      </c>
      <c r="D907" s="9" t="s">
        <v>8727</v>
      </c>
      <c r="F907" s="9">
        <v>9.2298495140000002E-7</v>
      </c>
      <c r="H907" s="9">
        <v>1.994222307E-7</v>
      </c>
      <c r="Q907" s="54"/>
      <c r="R907" s="54"/>
      <c r="S907" s="54"/>
    </row>
    <row r="908" spans="1:19" x14ac:dyDescent="0.2">
      <c r="A908" t="s">
        <v>9137</v>
      </c>
      <c r="B908" t="s">
        <v>8294</v>
      </c>
      <c r="C908" s="9" t="s">
        <v>364</v>
      </c>
      <c r="D908" s="9" t="s">
        <v>8725</v>
      </c>
      <c r="F908" s="9">
        <v>9.5947907370000006E-6</v>
      </c>
      <c r="G908" s="9">
        <v>2.7691092629999999E-7</v>
      </c>
      <c r="H908" s="9">
        <v>2.5518667539999999E-7</v>
      </c>
      <c r="I908" s="9">
        <v>2.5856844349999998E-7</v>
      </c>
      <c r="J908" s="9">
        <v>2.733784794E-7</v>
      </c>
      <c r="Q908" s="54"/>
      <c r="R908" s="54">
        <v>2.6586217139999999E-7</v>
      </c>
      <c r="S908" s="54">
        <v>2.2690701020000001E-7</v>
      </c>
    </row>
    <row r="909" spans="1:19" x14ac:dyDescent="0.2">
      <c r="A909" t="s">
        <v>9137</v>
      </c>
      <c r="B909" t="s">
        <v>8288</v>
      </c>
      <c r="C909" s="9" t="s">
        <v>364</v>
      </c>
      <c r="D909" s="9" t="s">
        <v>8725</v>
      </c>
      <c r="F909" s="9">
        <v>1.057142908E-5</v>
      </c>
      <c r="G909" s="9">
        <v>3.0687370290000001E-7</v>
      </c>
      <c r="H909" s="9">
        <v>2.8191960870000003E-7</v>
      </c>
      <c r="I909" s="9">
        <v>2.8428812349999998E-7</v>
      </c>
      <c r="J909" s="9">
        <v>2.9928773659999999E-7</v>
      </c>
      <c r="Q909" s="54"/>
      <c r="R909" s="54">
        <v>2.9407900660000001E-7</v>
      </c>
      <c r="S909" s="54">
        <v>2.4891201400000002E-7</v>
      </c>
    </row>
    <row r="910" spans="1:19" x14ac:dyDescent="0.2">
      <c r="A910" t="s">
        <v>9137</v>
      </c>
      <c r="B910" t="s">
        <v>8322</v>
      </c>
      <c r="C910" s="9" t="s">
        <v>364</v>
      </c>
      <c r="D910" s="9" t="s">
        <v>8725</v>
      </c>
      <c r="F910" s="9">
        <v>2.8941811140000001E-6</v>
      </c>
      <c r="G910" s="9">
        <v>1.2442145070000001E-7</v>
      </c>
      <c r="H910" s="9">
        <v>1.152620397E-7</v>
      </c>
      <c r="I910" s="9">
        <v>1.1685280840000001E-7</v>
      </c>
      <c r="J910" s="9">
        <v>1.22034134E-7</v>
      </c>
      <c r="Q910" s="54"/>
      <c r="R910" s="54">
        <v>1.1995042580000001E-7</v>
      </c>
      <c r="S910" s="54">
        <v>1.04525513E-7</v>
      </c>
    </row>
    <row r="911" spans="1:19" x14ac:dyDescent="0.2">
      <c r="A911" t="s">
        <v>9137</v>
      </c>
      <c r="B911" t="s">
        <v>8274</v>
      </c>
      <c r="C911" s="9" t="s">
        <v>364</v>
      </c>
      <c r="D911" s="9" t="s">
        <v>8725</v>
      </c>
      <c r="F911" s="9">
        <v>3.4312229770000001E-6</v>
      </c>
      <c r="G911" s="9">
        <v>1.3140528049999999E-7</v>
      </c>
      <c r="H911" s="9">
        <v>1.2258516299999999E-7</v>
      </c>
      <c r="I911" s="9">
        <v>1.239646422E-7</v>
      </c>
      <c r="J911" s="9">
        <v>1.3022060849999999E-7</v>
      </c>
      <c r="Q911" s="54"/>
      <c r="R911" s="54">
        <v>1.270508023E-7</v>
      </c>
      <c r="S911" s="54">
        <v>1.0966296810000001E-7</v>
      </c>
    </row>
    <row r="912" spans="1:19" x14ac:dyDescent="0.2">
      <c r="A912" t="s">
        <v>9137</v>
      </c>
      <c r="B912" t="s">
        <v>8267</v>
      </c>
      <c r="C912" s="9" t="s">
        <v>364</v>
      </c>
      <c r="D912" s="9" t="s">
        <v>8725</v>
      </c>
      <c r="F912" s="9">
        <v>3.63628628E-6</v>
      </c>
      <c r="G912" s="9">
        <v>1.221202397E-7</v>
      </c>
      <c r="H912" s="9">
        <v>1.1482835869999999E-7</v>
      </c>
      <c r="I912" s="9">
        <v>1.154490068E-7</v>
      </c>
      <c r="J912" s="9">
        <v>1.207533655E-7</v>
      </c>
      <c r="Q912" s="54"/>
      <c r="R912" s="54">
        <v>1.1786886720000001E-7</v>
      </c>
      <c r="S912" s="54">
        <v>1.074834485E-7</v>
      </c>
    </row>
    <row r="913" spans="1:19" x14ac:dyDescent="0.2">
      <c r="A913" t="s">
        <v>9137</v>
      </c>
      <c r="B913" t="s">
        <v>8276</v>
      </c>
      <c r="C913" s="9" t="s">
        <v>364</v>
      </c>
      <c r="D913" s="9" t="s">
        <v>8725</v>
      </c>
      <c r="F913" s="9">
        <v>6.9745723339999999E-6</v>
      </c>
      <c r="G913" s="9">
        <v>2.5441065559999998E-7</v>
      </c>
      <c r="H913" s="9">
        <v>2.3550241610000001E-7</v>
      </c>
      <c r="I913" s="9">
        <v>2.3907154220000001E-7</v>
      </c>
      <c r="J913" s="9">
        <v>2.5271129740000002E-7</v>
      </c>
      <c r="Q913" s="54"/>
      <c r="R913" s="54">
        <v>2.4431584899999998E-7</v>
      </c>
      <c r="S913" s="54">
        <v>2.163263237E-7</v>
      </c>
    </row>
    <row r="914" spans="1:19" x14ac:dyDescent="0.2">
      <c r="A914" t="s">
        <v>9138</v>
      </c>
      <c r="B914" t="s">
        <v>52</v>
      </c>
      <c r="C914" s="9" t="s">
        <v>364</v>
      </c>
      <c r="D914" s="9" t="s">
        <v>8725</v>
      </c>
      <c r="F914" s="9">
        <v>1.651277838E-6</v>
      </c>
      <c r="G914" s="9">
        <v>1.1715420309999999E-7</v>
      </c>
      <c r="H914" s="9">
        <v>5.17854919E-7</v>
      </c>
      <c r="Q914" s="54"/>
      <c r="R914" s="54"/>
      <c r="S914" s="54"/>
    </row>
    <row r="915" spans="1:19" x14ac:dyDescent="0.2">
      <c r="A915" t="s">
        <v>171</v>
      </c>
      <c r="B915" t="s">
        <v>399</v>
      </c>
      <c r="C915" s="9" t="s">
        <v>359</v>
      </c>
      <c r="F915" s="9">
        <v>11.305710599999999</v>
      </c>
      <c r="G915" s="9">
        <v>8.3498322329999998E-7</v>
      </c>
      <c r="H915" s="9">
        <v>7.992666175E-7</v>
      </c>
      <c r="I915" s="9">
        <v>7.9087088310000004E-7</v>
      </c>
      <c r="J915" s="9">
        <v>7.5372695829999995E-7</v>
      </c>
      <c r="Q915" s="54"/>
      <c r="R915" s="54">
        <v>8.4953469230000005E-7</v>
      </c>
      <c r="S915" s="54">
        <v>6.3812717869999998E-7</v>
      </c>
    </row>
    <row r="916" spans="1:19" x14ac:dyDescent="0.2">
      <c r="A916" t="s">
        <v>171</v>
      </c>
      <c r="B916" t="s">
        <v>480</v>
      </c>
      <c r="C916" s="9" t="s">
        <v>359</v>
      </c>
      <c r="F916" s="9">
        <v>-7.0500185750000002</v>
      </c>
      <c r="G916" s="9">
        <v>-5.133102434E-7</v>
      </c>
      <c r="H916" s="9">
        <v>-5.0962951969999999E-7</v>
      </c>
      <c r="I916" s="9">
        <v>-5.0439410490000003E-7</v>
      </c>
      <c r="J916" s="9">
        <v>-4.8123188469999997E-7</v>
      </c>
      <c r="Q916" s="54"/>
      <c r="R916" s="54">
        <v>-5.2238425309999999E-7</v>
      </c>
      <c r="S916" s="54">
        <v>-4.0914613789999998E-7</v>
      </c>
    </row>
    <row r="917" spans="1:19" x14ac:dyDescent="0.2">
      <c r="A917" t="s">
        <v>9315</v>
      </c>
      <c r="B917" t="s">
        <v>402</v>
      </c>
      <c r="C917" s="9" t="s">
        <v>365</v>
      </c>
      <c r="F917" s="9">
        <v>5.3471600099999996</v>
      </c>
      <c r="O917" s="54"/>
      <c r="P917" s="54"/>
      <c r="Q917" s="54"/>
      <c r="R917" s="54"/>
      <c r="S917" s="54">
        <v>3.6075901180000001</v>
      </c>
    </row>
    <row r="918" spans="1:19" x14ac:dyDescent="0.2">
      <c r="A918" t="s">
        <v>9315</v>
      </c>
      <c r="B918" t="s">
        <v>401</v>
      </c>
      <c r="C918" s="9" t="s">
        <v>365</v>
      </c>
      <c r="F918" s="9">
        <v>0.1260200635</v>
      </c>
      <c r="Q918" s="54"/>
      <c r="R918" s="54"/>
      <c r="S918" s="54">
        <v>8.6421084140000007E-2</v>
      </c>
    </row>
    <row r="919" spans="1:19" x14ac:dyDescent="0.2">
      <c r="A919" t="s">
        <v>9315</v>
      </c>
      <c r="B919" t="s">
        <v>404</v>
      </c>
      <c r="C919" s="9" t="s">
        <v>365</v>
      </c>
      <c r="F919" s="9">
        <v>1.134180744</v>
      </c>
      <c r="P919" s="54"/>
      <c r="Q919" s="54"/>
      <c r="R919" s="54"/>
      <c r="S919" s="54">
        <v>0.77778987050000004</v>
      </c>
    </row>
    <row r="920" spans="1:19" x14ac:dyDescent="0.2">
      <c r="A920" t="s">
        <v>9315</v>
      </c>
      <c r="B920" t="s">
        <v>480</v>
      </c>
      <c r="C920" s="9" t="s">
        <v>365</v>
      </c>
      <c r="Q920" s="54"/>
      <c r="R920" s="54"/>
      <c r="S920" s="54"/>
    </row>
    <row r="921" spans="1:19" x14ac:dyDescent="0.2">
      <c r="A921" t="s">
        <v>8806</v>
      </c>
      <c r="B921" t="s">
        <v>52</v>
      </c>
      <c r="C921" s="9" t="s">
        <v>365</v>
      </c>
      <c r="F921" s="9">
        <v>0.26887268009999998</v>
      </c>
      <c r="Q921" s="54"/>
      <c r="R921" s="54"/>
      <c r="S921" s="54">
        <v>1.080011684</v>
      </c>
    </row>
    <row r="922" spans="1:19" x14ac:dyDescent="0.2">
      <c r="A922" t="s">
        <v>8174</v>
      </c>
      <c r="B922" t="s">
        <v>54</v>
      </c>
      <c r="C922" s="9" t="s">
        <v>362</v>
      </c>
      <c r="D922" s="9" t="s">
        <v>8728</v>
      </c>
      <c r="F922" s="9">
        <v>5.5692119709999997</v>
      </c>
      <c r="H922" s="9">
        <v>0.47027526479999998</v>
      </c>
      <c r="Q922" s="54"/>
      <c r="R922" s="54">
        <v>1.8811009700000001</v>
      </c>
      <c r="S922" s="54">
        <v>0.7054128999</v>
      </c>
    </row>
    <row r="923" spans="1:19" x14ac:dyDescent="0.2">
      <c r="A923" t="s">
        <v>8174</v>
      </c>
      <c r="B923" t="s">
        <v>8303</v>
      </c>
      <c r="C923" s="9" t="s">
        <v>362</v>
      </c>
      <c r="D923" s="9" t="s">
        <v>8728</v>
      </c>
      <c r="F923" s="9">
        <v>-5.2619504589999997E-6</v>
      </c>
      <c r="Q923" s="54"/>
      <c r="R923" s="54"/>
      <c r="S923" s="54"/>
    </row>
    <row r="924" spans="1:19" x14ac:dyDescent="0.2">
      <c r="A924" t="s">
        <v>8174</v>
      </c>
      <c r="B924" t="s">
        <v>52</v>
      </c>
      <c r="C924" s="9" t="s">
        <v>362</v>
      </c>
      <c r="D924" s="9" t="s">
        <v>8728</v>
      </c>
      <c r="F924" s="9">
        <v>-3.8754351200000001</v>
      </c>
      <c r="H924" s="9">
        <v>-0.3336636207</v>
      </c>
      <c r="Q924" s="54"/>
      <c r="R924" s="54">
        <v>-1.334654394</v>
      </c>
      <c r="S924">
        <v>-0.50049542879999998</v>
      </c>
    </row>
    <row r="925" spans="1:19" x14ac:dyDescent="0.2">
      <c r="A925" t="s">
        <v>8174</v>
      </c>
      <c r="B925" t="s">
        <v>8322</v>
      </c>
      <c r="C925" s="9" t="s">
        <v>362</v>
      </c>
      <c r="D925" s="9" t="s">
        <v>8728</v>
      </c>
      <c r="F925" s="9">
        <v>3.7626049340000001E-4</v>
      </c>
      <c r="Q925" s="54"/>
      <c r="R925" s="54"/>
      <c r="S925" s="54"/>
    </row>
    <row r="926" spans="1:19" x14ac:dyDescent="0.2">
      <c r="A926" t="s">
        <v>8174</v>
      </c>
      <c r="B926" t="s">
        <v>8274</v>
      </c>
      <c r="C926" s="9" t="s">
        <v>362</v>
      </c>
      <c r="D926" s="9" t="s">
        <v>8728</v>
      </c>
      <c r="F926" s="9">
        <v>1.269143137E-4</v>
      </c>
      <c r="Q926" s="54"/>
      <c r="R926" s="54"/>
      <c r="S926" s="54"/>
    </row>
    <row r="927" spans="1:19" x14ac:dyDescent="0.2">
      <c r="A927" t="s">
        <v>8174</v>
      </c>
      <c r="B927" t="s">
        <v>8267</v>
      </c>
      <c r="C927" s="9" t="s">
        <v>362</v>
      </c>
      <c r="D927" s="9" t="s">
        <v>8728</v>
      </c>
      <c r="F927" s="9">
        <v>154.52901879999999</v>
      </c>
      <c r="H927" s="9">
        <v>13.32915684</v>
      </c>
      <c r="Q927" s="54"/>
      <c r="R927" s="54">
        <v>53.316626900000003</v>
      </c>
      <c r="S927">
        <v>19.993735709999999</v>
      </c>
    </row>
    <row r="928" spans="1:19" x14ac:dyDescent="0.2">
      <c r="A928" t="s">
        <v>8174</v>
      </c>
      <c r="B928" t="s">
        <v>403</v>
      </c>
      <c r="C928" s="9" t="s">
        <v>362</v>
      </c>
      <c r="D928" s="9" t="s">
        <v>8728</v>
      </c>
      <c r="F928" s="9">
        <v>-6.4068741930000002</v>
      </c>
      <c r="H928" s="9">
        <v>-4.96769637E-2</v>
      </c>
      <c r="Q928" s="54"/>
      <c r="R928" s="54">
        <v>-0.1987078478</v>
      </c>
      <c r="S928" s="54">
        <v>-7.4515445969999997E-2</v>
      </c>
    </row>
    <row r="929" spans="1:19" x14ac:dyDescent="0.2">
      <c r="A929" t="s">
        <v>8174</v>
      </c>
      <c r="B929" t="s">
        <v>8321</v>
      </c>
      <c r="C929" s="9" t="s">
        <v>362</v>
      </c>
      <c r="D929" s="9" t="s">
        <v>8728</v>
      </c>
      <c r="F929" s="9">
        <v>-1.560000616E-5</v>
      </c>
      <c r="Q929" s="54"/>
      <c r="R929" s="54"/>
      <c r="S929" s="54"/>
    </row>
    <row r="930" spans="1:19" x14ac:dyDescent="0.2">
      <c r="A930" t="s">
        <v>8174</v>
      </c>
      <c r="B930" t="s">
        <v>480</v>
      </c>
      <c r="C930" s="9" t="s">
        <v>362</v>
      </c>
      <c r="D930" s="9" t="s">
        <v>8728</v>
      </c>
      <c r="F930" s="9">
        <v>-11.607894659999999</v>
      </c>
      <c r="H930" s="9">
        <v>-1.0018187519999999</v>
      </c>
      <c r="Q930" s="54"/>
      <c r="R930" s="54">
        <v>-4.0072749200000004</v>
      </c>
      <c r="S930" s="54">
        <v>-1.5027281509999999</v>
      </c>
    </row>
    <row r="931" spans="1:19" x14ac:dyDescent="0.2">
      <c r="A931" t="s">
        <v>8174</v>
      </c>
      <c r="B931" t="s">
        <v>55</v>
      </c>
      <c r="C931" s="9" t="s">
        <v>362</v>
      </c>
      <c r="D931" s="9" t="s">
        <v>8728</v>
      </c>
      <c r="F931" s="9">
        <v>10.63213191</v>
      </c>
      <c r="H931" s="9">
        <v>0.91405612000000003</v>
      </c>
      <c r="Q931" s="54"/>
      <c r="R931" s="54">
        <v>3.6562243919999999</v>
      </c>
      <c r="S931" s="54">
        <v>1.3710842000000001</v>
      </c>
    </row>
    <row r="932" spans="1:19" x14ac:dyDescent="0.2">
      <c r="A932" t="s">
        <v>9096</v>
      </c>
      <c r="B932" t="s">
        <v>8295</v>
      </c>
      <c r="C932" s="9" t="s">
        <v>364</v>
      </c>
      <c r="D932" s="9" t="s">
        <v>8726</v>
      </c>
      <c r="F932" s="9">
        <v>1.9704055350000001E-6</v>
      </c>
      <c r="Q932" s="54"/>
      <c r="R932" s="54"/>
      <c r="S932" s="54"/>
    </row>
    <row r="933" spans="1:19" x14ac:dyDescent="0.2">
      <c r="A933" t="s">
        <v>9096</v>
      </c>
      <c r="B933" t="s">
        <v>8296</v>
      </c>
      <c r="C933" s="9" t="s">
        <v>364</v>
      </c>
      <c r="D933" s="9" t="s">
        <v>8726</v>
      </c>
      <c r="F933" s="9">
        <v>1.9629844920000002E-6</v>
      </c>
      <c r="Q933" s="54"/>
      <c r="R933" s="54"/>
      <c r="S933" s="54"/>
    </row>
    <row r="934" spans="1:19" x14ac:dyDescent="0.2">
      <c r="A934" t="s">
        <v>9096</v>
      </c>
      <c r="B934" t="s">
        <v>8294</v>
      </c>
      <c r="C934" s="9" t="s">
        <v>364</v>
      </c>
      <c r="D934" s="9" t="s">
        <v>8726</v>
      </c>
      <c r="F934" s="9">
        <v>1.8198857359999999E-5</v>
      </c>
      <c r="G934" s="9">
        <v>4.1899241510000002E-7</v>
      </c>
      <c r="H934" s="9">
        <v>5.6469854850000005E-7</v>
      </c>
      <c r="I934" s="9">
        <v>5.284601327E-7</v>
      </c>
      <c r="J934" s="9">
        <v>4.0259310020000002E-7</v>
      </c>
      <c r="Q934" s="54"/>
      <c r="R934" s="54">
        <v>5.1535667049999997E-7</v>
      </c>
      <c r="S934" s="54">
        <v>3.5261629660000002E-7</v>
      </c>
    </row>
    <row r="935" spans="1:19" x14ac:dyDescent="0.2">
      <c r="A935" t="s">
        <v>9096</v>
      </c>
      <c r="B935" t="s">
        <v>8299</v>
      </c>
      <c r="C935" s="9" t="s">
        <v>364</v>
      </c>
      <c r="D935" s="9" t="s">
        <v>8726</v>
      </c>
      <c r="F935" s="9">
        <v>2.289531332E-6</v>
      </c>
      <c r="Q935" s="54"/>
      <c r="R935" s="54"/>
      <c r="S935" s="54"/>
    </row>
    <row r="936" spans="1:19" x14ac:dyDescent="0.2">
      <c r="A936" t="s">
        <v>9096</v>
      </c>
      <c r="B936" t="s">
        <v>8288</v>
      </c>
      <c r="C936" s="9" t="s">
        <v>364</v>
      </c>
      <c r="D936" s="9" t="s">
        <v>8726</v>
      </c>
      <c r="F936" s="9">
        <v>2.1911284869999999E-5</v>
      </c>
      <c r="G936" s="9">
        <v>4.5491238650000002E-7</v>
      </c>
      <c r="H936" s="9">
        <v>6.243017773E-7</v>
      </c>
      <c r="I936" s="9">
        <v>5.9458997770000005E-7</v>
      </c>
      <c r="J936" s="9">
        <v>4.402917988E-7</v>
      </c>
      <c r="O936" s="54"/>
      <c r="P936" s="54"/>
      <c r="Q936" s="54"/>
      <c r="R936" s="54">
        <v>5.6757243170000002E-7</v>
      </c>
      <c r="S936" s="54">
        <v>3.7949322350000001E-7</v>
      </c>
    </row>
    <row r="937" spans="1:19" x14ac:dyDescent="0.2">
      <c r="A937" t="s">
        <v>9096</v>
      </c>
      <c r="B937" t="s">
        <v>8268</v>
      </c>
      <c r="C937" s="9" t="s">
        <v>364</v>
      </c>
      <c r="D937" s="9" t="s">
        <v>8726</v>
      </c>
      <c r="F937" s="9">
        <v>2.4500330719999999E-6</v>
      </c>
      <c r="Q937" s="54"/>
      <c r="R937" s="54"/>
      <c r="S937" s="54"/>
    </row>
    <row r="938" spans="1:19" x14ac:dyDescent="0.2">
      <c r="A938" t="s">
        <v>9096</v>
      </c>
      <c r="B938" t="s">
        <v>8271</v>
      </c>
      <c r="C938" s="9" t="s">
        <v>364</v>
      </c>
      <c r="D938" s="9" t="s">
        <v>8726</v>
      </c>
      <c r="F938" s="9">
        <v>1.7737346220000001E-6</v>
      </c>
      <c r="Q938" s="54"/>
      <c r="R938" s="54"/>
      <c r="S938" s="54"/>
    </row>
    <row r="939" spans="1:19" x14ac:dyDescent="0.2">
      <c r="A939" t="s">
        <v>9096</v>
      </c>
      <c r="B939" t="s">
        <v>8276</v>
      </c>
      <c r="C939" s="9" t="s">
        <v>364</v>
      </c>
      <c r="D939" s="9" t="s">
        <v>8726</v>
      </c>
      <c r="F939" s="9">
        <v>1.325796258E-5</v>
      </c>
      <c r="G939" s="9">
        <v>3.7976630260000002E-7</v>
      </c>
      <c r="H939" s="9">
        <v>5.0451132890000004E-7</v>
      </c>
      <c r="I939" s="9">
        <v>4.629597473E-7</v>
      </c>
      <c r="J939" s="9">
        <v>3.5701130920000002E-7</v>
      </c>
      <c r="Q939" s="54"/>
      <c r="R939" s="54">
        <v>4.6101375969999999E-7</v>
      </c>
      <c r="S939" s="54">
        <v>3.1221178769999998E-7</v>
      </c>
    </row>
    <row r="940" spans="1:19" x14ac:dyDescent="0.2">
      <c r="A940" t="s">
        <v>9096</v>
      </c>
      <c r="B940" t="s">
        <v>8300</v>
      </c>
      <c r="C940" s="9" t="s">
        <v>364</v>
      </c>
      <c r="D940" s="9" t="s">
        <v>8726</v>
      </c>
      <c r="F940" s="9">
        <v>2.197368053E-6</v>
      </c>
      <c r="Q940" s="54"/>
      <c r="R940" s="54"/>
      <c r="S940" s="54"/>
    </row>
    <row r="941" spans="1:19" x14ac:dyDescent="0.2">
      <c r="A941" t="s">
        <v>8557</v>
      </c>
      <c r="B941" t="s">
        <v>52</v>
      </c>
      <c r="C941" s="9" t="s">
        <v>364</v>
      </c>
      <c r="D941" s="9" t="s">
        <v>8726</v>
      </c>
      <c r="F941" s="9">
        <v>6.8873136530000004E-6</v>
      </c>
      <c r="G941" s="9">
        <v>0.2057075491</v>
      </c>
      <c r="H941" s="9">
        <v>0.6151743636</v>
      </c>
      <c r="I941" s="9">
        <v>0.68884516070000001</v>
      </c>
      <c r="J941" s="9">
        <v>0.41908100920000002</v>
      </c>
      <c r="Q941" s="54"/>
      <c r="R941" s="54">
        <v>0.89568505949999999</v>
      </c>
      <c r="S941" s="54">
        <v>0.1055015158</v>
      </c>
    </row>
    <row r="942" spans="1:19" x14ac:dyDescent="0.2">
      <c r="A942" t="s">
        <v>9260</v>
      </c>
      <c r="B942" t="s">
        <v>54</v>
      </c>
      <c r="C942" s="9" t="s">
        <v>366</v>
      </c>
      <c r="D942" s="9" t="s">
        <v>8722</v>
      </c>
      <c r="P942" s="54"/>
      <c r="Q942" s="54"/>
      <c r="R942" s="54"/>
      <c r="S942" s="54"/>
    </row>
    <row r="943" spans="1:19" x14ac:dyDescent="0.2">
      <c r="A943" t="s">
        <v>9260</v>
      </c>
      <c r="B943" t="s">
        <v>52</v>
      </c>
      <c r="C943" s="9" t="s">
        <v>366</v>
      </c>
      <c r="D943" s="9" t="s">
        <v>8722</v>
      </c>
      <c r="P943" s="54"/>
      <c r="Q943" s="54"/>
      <c r="R943" s="54"/>
      <c r="S943" s="54"/>
    </row>
    <row r="944" spans="1:19" x14ac:dyDescent="0.2">
      <c r="A944" t="s">
        <v>8807</v>
      </c>
      <c r="B944" t="s">
        <v>54</v>
      </c>
      <c r="C944" s="9" t="s">
        <v>366</v>
      </c>
      <c r="D944" s="9" t="s">
        <v>8722</v>
      </c>
      <c r="P944" s="54"/>
      <c r="Q944" s="54"/>
      <c r="R944" s="54"/>
      <c r="S944" s="54"/>
    </row>
    <row r="945" spans="1:19" x14ac:dyDescent="0.2">
      <c r="A945" t="s">
        <v>8807</v>
      </c>
      <c r="B945" t="s">
        <v>52</v>
      </c>
      <c r="C945" s="9" t="s">
        <v>366</v>
      </c>
      <c r="D945" s="9" t="s">
        <v>8722</v>
      </c>
      <c r="Q945" s="54"/>
      <c r="R945" s="54"/>
      <c r="S945" s="54"/>
    </row>
    <row r="946" spans="1:19" x14ac:dyDescent="0.2">
      <c r="A946" t="s">
        <v>8618</v>
      </c>
      <c r="B946" t="s">
        <v>52</v>
      </c>
      <c r="C946" s="9" t="s">
        <v>361</v>
      </c>
      <c r="F946" s="9">
        <v>2.729709197</v>
      </c>
      <c r="G946" s="9">
        <v>2.0966645060000002</v>
      </c>
      <c r="H946" s="9">
        <v>7.3703225610000006E-2</v>
      </c>
      <c r="I946" s="9">
        <v>1.2910299600000001E-6</v>
      </c>
      <c r="J946" s="9">
        <v>1.312106835</v>
      </c>
      <c r="Q946" s="54"/>
      <c r="R946" s="54">
        <v>0.41228820119999998</v>
      </c>
      <c r="S946" s="54">
        <v>7.6308121290000003E-2</v>
      </c>
    </row>
    <row r="947" spans="1:19" x14ac:dyDescent="0.2">
      <c r="A947" t="s">
        <v>8618</v>
      </c>
      <c r="B947" t="s">
        <v>402</v>
      </c>
      <c r="C947" s="9" t="s">
        <v>361</v>
      </c>
      <c r="F947" s="9">
        <v>-2.702682373</v>
      </c>
      <c r="G947" s="9">
        <v>-2.0759054520000002</v>
      </c>
      <c r="H947" s="9">
        <v>-7.2973491000000001E-2</v>
      </c>
      <c r="I947" s="9">
        <v>-1.2785426739999999E-6</v>
      </c>
      <c r="J947" s="9">
        <v>-1.2991156779999999</v>
      </c>
      <c r="Q947" s="54"/>
      <c r="R947" s="54">
        <v>-0.4082061401</v>
      </c>
      <c r="S947" s="54">
        <v>-7.5552595629999997E-2</v>
      </c>
    </row>
    <row r="948" spans="1:19" x14ac:dyDescent="0.2">
      <c r="A948" t="s">
        <v>8663</v>
      </c>
      <c r="B948" t="s">
        <v>397</v>
      </c>
      <c r="C948" s="9" t="s">
        <v>368</v>
      </c>
      <c r="D948" s="9" t="s">
        <v>8707</v>
      </c>
      <c r="F948" s="9">
        <v>24.390400809999999</v>
      </c>
      <c r="Q948" s="54"/>
      <c r="R948" s="54">
        <v>22.022665979999999</v>
      </c>
      <c r="S948" s="54"/>
    </row>
    <row r="949" spans="1:19" x14ac:dyDescent="0.2">
      <c r="A949" t="s">
        <v>8663</v>
      </c>
      <c r="B949" t="s">
        <v>8294</v>
      </c>
      <c r="C949" s="9" t="s">
        <v>368</v>
      </c>
      <c r="D949" s="9" t="s">
        <v>8707</v>
      </c>
      <c r="F949" s="9">
        <v>1.109301294E-4</v>
      </c>
      <c r="Q949" s="54"/>
      <c r="R949" s="54">
        <v>3.2162347310000001E-7</v>
      </c>
      <c r="S949" s="54"/>
    </row>
    <row r="950" spans="1:19" x14ac:dyDescent="0.2">
      <c r="A950" t="s">
        <v>8663</v>
      </c>
      <c r="B950" t="s">
        <v>409</v>
      </c>
      <c r="C950" s="9" t="s">
        <v>368</v>
      </c>
      <c r="D950" s="9" t="s">
        <v>8707</v>
      </c>
      <c r="F950" s="9">
        <v>27.504113180000001</v>
      </c>
      <c r="R950" s="54">
        <v>24.834110030000002</v>
      </c>
      <c r="S950" s="54"/>
    </row>
    <row r="951" spans="1:19" x14ac:dyDescent="0.2">
      <c r="A951" t="s">
        <v>8663</v>
      </c>
      <c r="B951" t="s">
        <v>9274</v>
      </c>
      <c r="C951" s="9" t="s">
        <v>368</v>
      </c>
      <c r="D951" s="9" t="s">
        <v>8707</v>
      </c>
      <c r="F951" s="9">
        <v>-4.1073077319999998</v>
      </c>
      <c r="Q951" s="54"/>
      <c r="R951" s="54">
        <v>-3.7085846579999999</v>
      </c>
      <c r="S951" s="54"/>
    </row>
    <row r="952" spans="1:19" x14ac:dyDescent="0.2">
      <c r="A952" t="s">
        <v>8663</v>
      </c>
      <c r="B952" t="s">
        <v>8288</v>
      </c>
      <c r="C952" s="9" t="s">
        <v>368</v>
      </c>
      <c r="D952" s="9" t="s">
        <v>8707</v>
      </c>
      <c r="F952" s="9">
        <v>0.13856875909999999</v>
      </c>
      <c r="Q952" s="54"/>
      <c r="R952" s="54">
        <v>0.1253396192</v>
      </c>
      <c r="S952" s="54"/>
    </row>
    <row r="953" spans="1:19" x14ac:dyDescent="0.2">
      <c r="A953" t="s">
        <v>8663</v>
      </c>
      <c r="B953" t="s">
        <v>52</v>
      </c>
      <c r="C953" s="9" t="s">
        <v>368</v>
      </c>
      <c r="D953" s="9" t="s">
        <v>8707</v>
      </c>
      <c r="F953" s="9">
        <v>-4.0626248130000002</v>
      </c>
      <c r="Q953" s="54"/>
      <c r="R953" s="54">
        <v>-3.668240248</v>
      </c>
      <c r="S953" s="54"/>
    </row>
    <row r="954" spans="1:19" x14ac:dyDescent="0.2">
      <c r="A954" t="s">
        <v>8663</v>
      </c>
      <c r="B954" t="s">
        <v>8276</v>
      </c>
      <c r="C954" s="9" t="s">
        <v>368</v>
      </c>
      <c r="D954" s="9" t="s">
        <v>8707</v>
      </c>
      <c r="F954" s="9">
        <v>1.456189732E-4</v>
      </c>
      <c r="Q954" s="54"/>
      <c r="R954" s="54">
        <v>3.1480565899999997E-7</v>
      </c>
      <c r="S954" s="54"/>
    </row>
    <row r="955" spans="1:19" x14ac:dyDescent="0.2">
      <c r="A955" t="s">
        <v>8663</v>
      </c>
      <c r="B955" t="s">
        <v>480</v>
      </c>
      <c r="C955" s="9" t="s">
        <v>368</v>
      </c>
      <c r="D955" s="9" t="s">
        <v>8707</v>
      </c>
      <c r="F955" s="9">
        <v>-1.0731232550000001</v>
      </c>
      <c r="Q955" s="54"/>
      <c r="R955" s="54">
        <v>-0.96894820150000005</v>
      </c>
      <c r="S955" s="54"/>
    </row>
    <row r="956" spans="1:19" x14ac:dyDescent="0.2">
      <c r="A956" t="s">
        <v>172</v>
      </c>
      <c r="B956" t="s">
        <v>9274</v>
      </c>
      <c r="C956" s="9" t="s">
        <v>358</v>
      </c>
      <c r="F956" s="9">
        <v>-2.039014852E-6</v>
      </c>
      <c r="Q956" s="54"/>
      <c r="R956" s="54"/>
      <c r="S956" s="54"/>
    </row>
    <row r="957" spans="1:19" x14ac:dyDescent="0.2">
      <c r="A957" t="s">
        <v>172</v>
      </c>
      <c r="B957" t="s">
        <v>52</v>
      </c>
      <c r="C957" s="9" t="s">
        <v>358</v>
      </c>
      <c r="F957" s="9">
        <v>1.819728504E-6</v>
      </c>
      <c r="Q957" s="54"/>
      <c r="R957" s="54"/>
      <c r="S957" s="54"/>
    </row>
    <row r="958" spans="1:19" x14ac:dyDescent="0.2">
      <c r="A958" t="s">
        <v>172</v>
      </c>
      <c r="B958" t="s">
        <v>402</v>
      </c>
      <c r="C958" s="9" t="s">
        <v>358</v>
      </c>
      <c r="F958" s="9">
        <v>1.0978034249999999E-5</v>
      </c>
      <c r="Q958" s="54"/>
      <c r="R958" s="54">
        <v>5.2000644520000002E-7</v>
      </c>
      <c r="S958" s="54">
        <v>5.2530804249999998E-7</v>
      </c>
    </row>
    <row r="959" spans="1:19" x14ac:dyDescent="0.2">
      <c r="A959" t="s">
        <v>9261</v>
      </c>
      <c r="B959" t="s">
        <v>9274</v>
      </c>
      <c r="C959" s="9" t="s">
        <v>362</v>
      </c>
      <c r="Q959" s="54"/>
      <c r="R959" s="54"/>
      <c r="S959" s="54"/>
    </row>
    <row r="960" spans="1:19" x14ac:dyDescent="0.2">
      <c r="A960" t="s">
        <v>9261</v>
      </c>
      <c r="B960" t="s">
        <v>52</v>
      </c>
      <c r="C960" s="9" t="s">
        <v>362</v>
      </c>
      <c r="Q960" s="54"/>
      <c r="R960" s="54"/>
      <c r="S960" s="54"/>
    </row>
    <row r="961" spans="1:19" x14ac:dyDescent="0.2">
      <c r="A961" t="s">
        <v>9261</v>
      </c>
      <c r="B961" t="s">
        <v>401</v>
      </c>
      <c r="C961" s="9" t="s">
        <v>362</v>
      </c>
      <c r="Q961" s="54"/>
      <c r="R961" s="54"/>
      <c r="S961" s="54"/>
    </row>
    <row r="962" spans="1:19" x14ac:dyDescent="0.2">
      <c r="A962" t="s">
        <v>9262</v>
      </c>
      <c r="B962" t="s">
        <v>9274</v>
      </c>
      <c r="C962" s="9" t="s">
        <v>366</v>
      </c>
      <c r="P962" s="54"/>
      <c r="Q962" s="54"/>
      <c r="R962" s="54"/>
      <c r="S962" s="54"/>
    </row>
    <row r="963" spans="1:19" x14ac:dyDescent="0.2">
      <c r="A963" t="s">
        <v>9262</v>
      </c>
      <c r="B963" t="s">
        <v>52</v>
      </c>
      <c r="C963" s="9" t="s">
        <v>366</v>
      </c>
      <c r="R963" s="54"/>
      <c r="S963" s="54"/>
    </row>
    <row r="964" spans="1:19" x14ac:dyDescent="0.2">
      <c r="A964" t="s">
        <v>9262</v>
      </c>
      <c r="B964" t="s">
        <v>401</v>
      </c>
      <c r="C964" s="9" t="s">
        <v>366</v>
      </c>
      <c r="Q964" s="54"/>
      <c r="R964" s="54"/>
      <c r="S964" s="54"/>
    </row>
    <row r="965" spans="1:19" x14ac:dyDescent="0.2">
      <c r="A965" t="s">
        <v>8619</v>
      </c>
      <c r="B965" t="s">
        <v>54</v>
      </c>
      <c r="C965" s="9" t="s">
        <v>359</v>
      </c>
      <c r="F965" s="9">
        <v>9.3833975599999994E-3</v>
      </c>
      <c r="G965" s="9">
        <v>9.4916312709999995E-6</v>
      </c>
      <c r="H965" s="9">
        <v>9.2053797850000007E-6</v>
      </c>
      <c r="I965" s="9">
        <v>9.2350306410000002E-6</v>
      </c>
      <c r="J965" s="9">
        <v>9.0170266689999995E-6</v>
      </c>
      <c r="Q965" s="54"/>
      <c r="R965" s="54">
        <v>9.3452763579999993E-6</v>
      </c>
      <c r="S965" s="54">
        <v>1.16762148E-5</v>
      </c>
    </row>
    <row r="966" spans="1:19" x14ac:dyDescent="0.2">
      <c r="A966" t="s">
        <v>8619</v>
      </c>
      <c r="B966" t="s">
        <v>480</v>
      </c>
      <c r="C966" s="9" t="s">
        <v>359</v>
      </c>
      <c r="F966" s="9">
        <v>-8.6289545419999999E-3</v>
      </c>
      <c r="G966" s="9">
        <v>-8.7308796979999995E-6</v>
      </c>
      <c r="H966" s="9">
        <v>-8.4676434809999997E-6</v>
      </c>
      <c r="I966" s="9">
        <v>-8.4949103419999994E-6</v>
      </c>
      <c r="J966" s="9">
        <v>-8.2944343830000005E-6</v>
      </c>
      <c r="Q966" s="54"/>
      <c r="R966" s="54">
        <v>-8.5962920520000006E-6</v>
      </c>
      <c r="S966" s="54">
        <v>-1.073981776E-5</v>
      </c>
    </row>
    <row r="967" spans="1:19" x14ac:dyDescent="0.2">
      <c r="A967" t="s">
        <v>8808</v>
      </c>
      <c r="B967" t="s">
        <v>52</v>
      </c>
      <c r="C967" s="9" t="s">
        <v>359</v>
      </c>
      <c r="F967" s="9">
        <v>1.329665341E-2</v>
      </c>
      <c r="G967" s="9">
        <v>4.4268433639999998E-7</v>
      </c>
      <c r="H967" s="9">
        <v>4.2987043600000002E-7</v>
      </c>
      <c r="I967" s="9">
        <v>4.318894136E-7</v>
      </c>
      <c r="J967" s="9">
        <v>4.2226856289999999E-7</v>
      </c>
      <c r="Q967" s="54"/>
      <c r="R967" s="54">
        <v>4.3674545699999997E-7</v>
      </c>
      <c r="S967" s="54">
        <v>5.3611893560000004E-7</v>
      </c>
    </row>
    <row r="968" spans="1:19" x14ac:dyDescent="0.2">
      <c r="A968" t="s">
        <v>8808</v>
      </c>
      <c r="B968" t="s">
        <v>398</v>
      </c>
      <c r="C968" s="9" t="s">
        <v>359</v>
      </c>
      <c r="F968" s="9">
        <v>4.2084391999999998E-2</v>
      </c>
      <c r="G968" s="9">
        <v>1.659681378E-6</v>
      </c>
      <c r="H968" s="9">
        <v>1.619127377E-6</v>
      </c>
      <c r="I968" s="9">
        <v>1.6255171269999999E-6</v>
      </c>
      <c r="J968" s="9">
        <v>1.595068631E-6</v>
      </c>
      <c r="Q968" s="54"/>
      <c r="R968" s="54">
        <v>1.6408857489999999E-6</v>
      </c>
      <c r="S968" s="54">
        <v>1.9553873509999999E-6</v>
      </c>
    </row>
    <row r="969" spans="1:19" x14ac:dyDescent="0.2">
      <c r="A969" t="s">
        <v>8808</v>
      </c>
      <c r="B969" t="s">
        <v>480</v>
      </c>
      <c r="C969" s="9" t="s">
        <v>359</v>
      </c>
      <c r="F969" s="9">
        <v>-5.6865136050000001E-2</v>
      </c>
      <c r="G969" s="9">
        <v>-1.7955202410000001E-6</v>
      </c>
      <c r="H969" s="9">
        <v>-1.740719536E-6</v>
      </c>
      <c r="I969" s="9">
        <v>-1.749354018E-6</v>
      </c>
      <c r="J969" s="9">
        <v>-1.708208903E-6</v>
      </c>
      <c r="Q969" s="54"/>
      <c r="R969" s="54">
        <v>-1.770121668E-6</v>
      </c>
      <c r="S969" s="54">
        <v>-2.1951083259999999E-6</v>
      </c>
    </row>
    <row r="970" spans="1:19" x14ac:dyDescent="0.2">
      <c r="A970" t="s">
        <v>8809</v>
      </c>
      <c r="B970" t="s">
        <v>54</v>
      </c>
      <c r="C970" s="9" t="s">
        <v>363</v>
      </c>
      <c r="D970" s="9" t="s">
        <v>8429</v>
      </c>
      <c r="F970" s="9">
        <v>2.7712757110000001E-5</v>
      </c>
      <c r="Q970" s="54"/>
      <c r="R970" s="54"/>
      <c r="S970" s="54"/>
    </row>
    <row r="971" spans="1:19" x14ac:dyDescent="0.2">
      <c r="A971" t="s">
        <v>8810</v>
      </c>
      <c r="B971" t="s">
        <v>55</v>
      </c>
      <c r="C971" s="9" t="s">
        <v>363</v>
      </c>
      <c r="D971" s="9" t="s">
        <v>8429</v>
      </c>
      <c r="F971" s="9">
        <v>1.4803154319999999E-6</v>
      </c>
      <c r="Q971" s="54"/>
      <c r="R971" s="54"/>
      <c r="S971" s="54"/>
    </row>
    <row r="972" spans="1:19" x14ac:dyDescent="0.2">
      <c r="A972" t="s">
        <v>8811</v>
      </c>
      <c r="B972" t="s">
        <v>52</v>
      </c>
      <c r="C972" s="9" t="s">
        <v>363</v>
      </c>
      <c r="D972" s="9" t="s">
        <v>8429</v>
      </c>
      <c r="P972" s="54"/>
      <c r="Q972" s="54"/>
      <c r="R972" s="54"/>
      <c r="S972" s="54"/>
    </row>
    <row r="973" spans="1:19" x14ac:dyDescent="0.2">
      <c r="A973" t="s">
        <v>8552</v>
      </c>
      <c r="B973" t="s">
        <v>8294</v>
      </c>
      <c r="C973" s="9" t="s">
        <v>363</v>
      </c>
      <c r="D973" s="9" t="s">
        <v>8429</v>
      </c>
      <c r="F973" s="9">
        <v>1.731890721E-5</v>
      </c>
      <c r="G973" s="9">
        <v>4.2921792270000003E-6</v>
      </c>
      <c r="H973" s="9">
        <v>4.7502746089999998E-6</v>
      </c>
      <c r="I973" s="9">
        <v>4.8666821920000001E-6</v>
      </c>
      <c r="J973" s="9">
        <v>7.5044218820000001E-6</v>
      </c>
      <c r="P973" s="54"/>
      <c r="Q973" s="54"/>
      <c r="R973" s="54">
        <v>8.1776594769999999E-6</v>
      </c>
      <c r="S973" s="54">
        <v>2.9799716809999999E-6</v>
      </c>
    </row>
    <row r="974" spans="1:19" x14ac:dyDescent="0.2">
      <c r="A974" t="s">
        <v>8552</v>
      </c>
      <c r="B974" t="s">
        <v>8288</v>
      </c>
      <c r="C974" s="9" t="s">
        <v>363</v>
      </c>
      <c r="D974" s="9" t="s">
        <v>8429</v>
      </c>
      <c r="F974" s="9">
        <v>2.269607573E-5</v>
      </c>
      <c r="G974" s="9">
        <v>4.9574427390000003E-6</v>
      </c>
      <c r="H974" s="9">
        <v>5.422929352E-6</v>
      </c>
      <c r="I974" s="9">
        <v>5.550641645E-6</v>
      </c>
      <c r="J974" s="9">
        <v>8.4964365299999998E-6</v>
      </c>
      <c r="Q974" s="54"/>
      <c r="R974" s="54">
        <v>9.7903244250000001E-6</v>
      </c>
      <c r="S974" s="54">
        <v>3.1447166420000002E-6</v>
      </c>
    </row>
    <row r="975" spans="1:19" x14ac:dyDescent="0.2">
      <c r="A975" t="s">
        <v>8552</v>
      </c>
      <c r="B975" t="s">
        <v>52</v>
      </c>
      <c r="C975" s="9" t="s">
        <v>363</v>
      </c>
      <c r="D975" s="9" t="s">
        <v>8429</v>
      </c>
      <c r="F975" s="9">
        <v>7.2356750410000004E-5</v>
      </c>
      <c r="G975" s="9">
        <v>1.7766313260000001E-5</v>
      </c>
      <c r="H975" s="9">
        <v>1.962475903E-5</v>
      </c>
      <c r="I975" s="9">
        <v>2.010864265E-5</v>
      </c>
      <c r="J975" s="9">
        <v>3.1061930670000002E-5</v>
      </c>
      <c r="Q975" s="54"/>
      <c r="R975" s="54">
        <v>3.4244578219999997E-5</v>
      </c>
      <c r="S975" s="54">
        <v>1.2222039300000001E-5</v>
      </c>
    </row>
    <row r="976" spans="1:19" x14ac:dyDescent="0.2">
      <c r="A976" t="s">
        <v>8552</v>
      </c>
      <c r="B976" t="s">
        <v>8276</v>
      </c>
      <c r="C976" s="9" t="s">
        <v>363</v>
      </c>
      <c r="D976" s="9" t="s">
        <v>8429</v>
      </c>
      <c r="F976" s="9">
        <v>1.206623173E-5</v>
      </c>
      <c r="G976" s="9">
        <v>3.5823692100000001E-6</v>
      </c>
      <c r="H976" s="9">
        <v>3.993962563E-6</v>
      </c>
      <c r="I976" s="9">
        <v>4.0974823560000001E-6</v>
      </c>
      <c r="J976" s="9">
        <v>6.3831900829999998E-6</v>
      </c>
      <c r="Q976" s="54"/>
      <c r="R976" s="54">
        <v>6.7025948750000001E-6</v>
      </c>
      <c r="S976" s="54">
        <v>2.724093881E-6</v>
      </c>
    </row>
    <row r="977" spans="1:19" x14ac:dyDescent="0.2">
      <c r="A977" t="s">
        <v>8485</v>
      </c>
      <c r="B977" t="s">
        <v>54</v>
      </c>
      <c r="C977" s="9" t="s">
        <v>363</v>
      </c>
      <c r="D977" s="9" t="s">
        <v>8710</v>
      </c>
      <c r="P977" s="54"/>
      <c r="Q977" s="54"/>
      <c r="R977" s="54"/>
      <c r="S977" s="54"/>
    </row>
    <row r="978" spans="1:19" x14ac:dyDescent="0.2">
      <c r="A978" t="s">
        <v>8430</v>
      </c>
      <c r="B978" t="s">
        <v>54</v>
      </c>
      <c r="C978" s="9" t="s">
        <v>363</v>
      </c>
      <c r="D978" s="9" t="s">
        <v>8429</v>
      </c>
      <c r="F978" s="9">
        <v>0.1921146416</v>
      </c>
      <c r="G978" s="9">
        <v>8.1952382739999996E-2</v>
      </c>
      <c r="H978" s="9">
        <v>4.2123980069999997E-2</v>
      </c>
      <c r="I978" s="9">
        <v>4.717060528E-2</v>
      </c>
      <c r="J978" s="9">
        <v>2.0226744139999999E-2</v>
      </c>
      <c r="Q978" s="54"/>
      <c r="R978" s="54">
        <v>3.277268069E-2</v>
      </c>
      <c r="S978" s="54">
        <v>6.6834477619999997E-7</v>
      </c>
    </row>
    <row r="979" spans="1:19" x14ac:dyDescent="0.2">
      <c r="A979" t="s">
        <v>8430</v>
      </c>
      <c r="B979" t="s">
        <v>8295</v>
      </c>
      <c r="C979" s="9" t="s">
        <v>363</v>
      </c>
      <c r="D979" s="9" t="s">
        <v>8429</v>
      </c>
      <c r="F979" s="9">
        <v>0.57266573799999998</v>
      </c>
      <c r="G979" s="9">
        <v>6.5795395509999993E-2</v>
      </c>
      <c r="H979" s="9">
        <v>3.2844142079999999E-2</v>
      </c>
      <c r="I979" s="9">
        <v>3.6914082340000001E-2</v>
      </c>
      <c r="J979" s="9">
        <v>1.5546897089999999E-2</v>
      </c>
      <c r="Q979" s="54"/>
      <c r="R979" s="54">
        <v>2.5383527400000001E-2</v>
      </c>
      <c r="S979" s="54">
        <v>5.2475975929999998E-7</v>
      </c>
    </row>
    <row r="980" spans="1:19" x14ac:dyDescent="0.2">
      <c r="A980" t="s">
        <v>8430</v>
      </c>
      <c r="B980" t="s">
        <v>8296</v>
      </c>
      <c r="C980" s="9" t="s">
        <v>363</v>
      </c>
      <c r="D980" s="9" t="s">
        <v>8429</v>
      </c>
      <c r="F980" s="9">
        <v>1.170404677E-2</v>
      </c>
      <c r="G980" s="9">
        <v>5.9616663930000001E-2</v>
      </c>
      <c r="H980" s="9">
        <v>3.1109714560000001E-2</v>
      </c>
      <c r="I980" s="9">
        <v>3.4770756610000002E-2</v>
      </c>
      <c r="J980" s="9">
        <v>1.503918491E-2</v>
      </c>
      <c r="P980" s="54"/>
      <c r="Q980" s="54"/>
      <c r="R980" s="54">
        <v>2.4204355359999999E-2</v>
      </c>
      <c r="S980" s="54">
        <v>5.0545862069999999E-7</v>
      </c>
    </row>
    <row r="981" spans="1:19" x14ac:dyDescent="0.2">
      <c r="A981" t="s">
        <v>8430</v>
      </c>
      <c r="B981" t="s">
        <v>8294</v>
      </c>
      <c r="C981" s="9" t="s">
        <v>363</v>
      </c>
      <c r="D981" s="9" t="s">
        <v>8429</v>
      </c>
      <c r="F981" s="9">
        <v>3.2422660180000002E-4</v>
      </c>
      <c r="G981" s="9">
        <v>0.4853522495</v>
      </c>
      <c r="H981" s="9">
        <v>0.41250986379999999</v>
      </c>
      <c r="I981" s="9">
        <v>0.42534519669999998</v>
      </c>
      <c r="J981" s="9">
        <v>0.32757438129999999</v>
      </c>
      <c r="P981" s="54"/>
      <c r="Q981" s="54"/>
      <c r="R981" s="54">
        <v>0.38271552110000001</v>
      </c>
      <c r="S981" s="54">
        <v>3.821644239E-5</v>
      </c>
    </row>
    <row r="982" spans="1:19" x14ac:dyDescent="0.2">
      <c r="A982" t="s">
        <v>8430</v>
      </c>
      <c r="B982" t="s">
        <v>8290</v>
      </c>
      <c r="C982" s="9" t="s">
        <v>363</v>
      </c>
      <c r="D982" s="9" t="s">
        <v>8429</v>
      </c>
      <c r="F982" s="9">
        <v>2.666688423E-2</v>
      </c>
      <c r="G982" s="9">
        <v>1.6264156320000001E-2</v>
      </c>
      <c r="H982" s="9">
        <v>8.3598783279999998E-3</v>
      </c>
      <c r="I982" s="9">
        <v>9.3614231019999994E-3</v>
      </c>
      <c r="J982" s="9">
        <v>4.0141896119999998E-3</v>
      </c>
      <c r="Q982" s="54"/>
      <c r="R982" s="54">
        <v>6.5040351369999999E-3</v>
      </c>
      <c r="S982" s="54">
        <v>1.5653577900000001E-7</v>
      </c>
    </row>
    <row r="983" spans="1:19" x14ac:dyDescent="0.2">
      <c r="A983" t="s">
        <v>8430</v>
      </c>
      <c r="B983" t="s">
        <v>8299</v>
      </c>
      <c r="C983" s="9" t="s">
        <v>363</v>
      </c>
      <c r="D983" s="9" t="s">
        <v>8429</v>
      </c>
      <c r="F983" s="9">
        <v>2.5626574329999999E-2</v>
      </c>
      <c r="G983" s="9">
        <v>0.1576980516</v>
      </c>
      <c r="H983" s="9">
        <v>7.2828814719999996E-2</v>
      </c>
      <c r="I983" s="9">
        <v>8.2891840989999993E-2</v>
      </c>
      <c r="J983" s="9">
        <v>3.2023071719999997E-2</v>
      </c>
      <c r="Q983" s="54"/>
      <c r="R983" s="54">
        <v>5.5153123499999998E-2</v>
      </c>
      <c r="S983" s="54">
        <v>6.9629329149999997E-7</v>
      </c>
    </row>
    <row r="984" spans="1:19" x14ac:dyDescent="0.2">
      <c r="A984" t="s">
        <v>8430</v>
      </c>
      <c r="B984" t="s">
        <v>8288</v>
      </c>
      <c r="C984" s="9" t="s">
        <v>363</v>
      </c>
      <c r="D984" s="9" t="s">
        <v>8429</v>
      </c>
      <c r="F984" s="9">
        <v>38.511628629999997</v>
      </c>
      <c r="G984" s="9">
        <v>15.269746659999999</v>
      </c>
      <c r="H984" s="9">
        <v>7.6326189839999996</v>
      </c>
      <c r="I984" s="9">
        <v>8.5959920180000005</v>
      </c>
      <c r="J984" s="9">
        <v>3.4878977940000002</v>
      </c>
      <c r="P984" s="54"/>
      <c r="Q984" s="54"/>
      <c r="R984" s="54">
        <v>5.8547379360000003</v>
      </c>
      <c r="S984" s="54">
        <v>5.257973651E-5</v>
      </c>
    </row>
    <row r="985" spans="1:19" x14ac:dyDescent="0.2">
      <c r="A985" t="s">
        <v>8430</v>
      </c>
      <c r="B985" t="s">
        <v>8268</v>
      </c>
      <c r="C985" s="9" t="s">
        <v>363</v>
      </c>
      <c r="D985" s="9" t="s">
        <v>8429</v>
      </c>
      <c r="F985" s="9">
        <v>0.62015237830000003</v>
      </c>
      <c r="G985" s="9">
        <v>9.4853864560000001E-2</v>
      </c>
      <c r="H985" s="9">
        <v>5.515542692E-2</v>
      </c>
      <c r="I985" s="9">
        <v>6.0833679039999998E-2</v>
      </c>
      <c r="J985" s="9">
        <v>2.7869430000000001E-2</v>
      </c>
      <c r="Q985" s="54"/>
      <c r="R985" s="54">
        <v>4.3490915329999998E-2</v>
      </c>
      <c r="S985" s="54">
        <v>7.0924506760000005E-7</v>
      </c>
    </row>
    <row r="986" spans="1:19" x14ac:dyDescent="0.2">
      <c r="A986" t="s">
        <v>8430</v>
      </c>
      <c r="B986" t="s">
        <v>8271</v>
      </c>
      <c r="C986" s="9" t="s">
        <v>363</v>
      </c>
      <c r="D986" s="9" t="s">
        <v>8429</v>
      </c>
      <c r="F986" s="9">
        <v>1.267115062E-2</v>
      </c>
      <c r="G986" s="9">
        <v>5.9115615220000001E-2</v>
      </c>
      <c r="H986" s="9">
        <v>3.0894404260000001E-2</v>
      </c>
      <c r="I986" s="9">
        <v>3.4526629099999998E-2</v>
      </c>
      <c r="J986" s="9">
        <v>1.495738255E-2</v>
      </c>
      <c r="Q986" s="54"/>
      <c r="R986" s="54">
        <v>2.4204573970000001E-2</v>
      </c>
      <c r="S986" s="54">
        <v>4.9696812000000005E-7</v>
      </c>
    </row>
    <row r="987" spans="1:19" x14ac:dyDescent="0.2">
      <c r="A987" t="s">
        <v>8430</v>
      </c>
      <c r="B987" t="s">
        <v>8276</v>
      </c>
      <c r="C987" s="9" t="s">
        <v>363</v>
      </c>
      <c r="D987" s="9" t="s">
        <v>8429</v>
      </c>
      <c r="F987" s="9">
        <v>2.7620973820000001E-4</v>
      </c>
      <c r="G987" s="9">
        <v>0.13097411</v>
      </c>
      <c r="H987" s="9">
        <v>0.1203981863</v>
      </c>
      <c r="I987" s="9">
        <v>0.1224540574</v>
      </c>
      <c r="J987" s="9">
        <v>0.10538006060000001</v>
      </c>
      <c r="Q987" s="54"/>
      <c r="R987" s="54">
        <v>0.1153687712</v>
      </c>
      <c r="S987" s="54">
        <v>3.3069402419999997E-5</v>
      </c>
    </row>
    <row r="988" spans="1:19" x14ac:dyDescent="0.2">
      <c r="A988" t="s">
        <v>8430</v>
      </c>
      <c r="B988" t="s">
        <v>8300</v>
      </c>
      <c r="C988" s="9" t="s">
        <v>363</v>
      </c>
      <c r="D988" s="9" t="s">
        <v>8429</v>
      </c>
      <c r="F988" s="9">
        <v>2.5579725340000001E-2</v>
      </c>
      <c r="G988" s="9">
        <v>5.5038287689999996E-3</v>
      </c>
      <c r="H988" s="9">
        <v>4.657842901E-3</v>
      </c>
      <c r="I988" s="9">
        <v>4.8076296310000004E-3</v>
      </c>
      <c r="J988" s="9">
        <v>3.7984743910000002E-3</v>
      </c>
      <c r="Q988" s="54"/>
      <c r="R988" s="54">
        <v>4.5522079039999998E-3</v>
      </c>
      <c r="S988" s="54">
        <v>6.9454118369999997E-7</v>
      </c>
    </row>
    <row r="989" spans="1:19" x14ac:dyDescent="0.2">
      <c r="A989" t="s">
        <v>177</v>
      </c>
      <c r="B989" t="s">
        <v>52</v>
      </c>
      <c r="C989" s="9" t="s">
        <v>356</v>
      </c>
      <c r="Q989" s="54"/>
      <c r="R989" s="54"/>
      <c r="S989" s="54"/>
    </row>
    <row r="990" spans="1:19" x14ac:dyDescent="0.2">
      <c r="A990" t="s">
        <v>8584</v>
      </c>
      <c r="B990" t="s">
        <v>8304</v>
      </c>
      <c r="C990" s="9" t="s">
        <v>358</v>
      </c>
      <c r="F990" s="9">
        <v>54.860005899999997</v>
      </c>
      <c r="Q990" s="54"/>
      <c r="R990" s="54">
        <v>34.73000098</v>
      </c>
    </row>
    <row r="991" spans="1:19" x14ac:dyDescent="0.2">
      <c r="A991" t="s">
        <v>8584</v>
      </c>
      <c r="B991" t="s">
        <v>399</v>
      </c>
      <c r="C991" s="9" t="s">
        <v>358</v>
      </c>
      <c r="F991" s="9">
        <v>-54.860005899999997</v>
      </c>
      <c r="Q991" s="54"/>
      <c r="R991" s="54">
        <v>-34.73000098</v>
      </c>
      <c r="S991" s="54"/>
    </row>
    <row r="992" spans="1:19" x14ac:dyDescent="0.2">
      <c r="A992" t="s">
        <v>8585</v>
      </c>
      <c r="B992" t="s">
        <v>8305</v>
      </c>
      <c r="C992" s="9" t="s">
        <v>358</v>
      </c>
      <c r="F992" s="9">
        <v>10.00000208</v>
      </c>
      <c r="P992" s="54"/>
      <c r="Q992" s="54"/>
      <c r="R992" s="54">
        <v>45.000000479999997</v>
      </c>
      <c r="S992" s="54"/>
    </row>
    <row r="993" spans="1:19" x14ac:dyDescent="0.2">
      <c r="A993" t="s">
        <v>8585</v>
      </c>
      <c r="B993" t="s">
        <v>399</v>
      </c>
      <c r="C993" s="9" t="s">
        <v>358</v>
      </c>
      <c r="F993" s="9">
        <v>-10.00000208</v>
      </c>
      <c r="Q993" s="54"/>
      <c r="R993" s="54">
        <v>-45.000000479999997</v>
      </c>
      <c r="S993" s="54"/>
    </row>
    <row r="994" spans="1:19" x14ac:dyDescent="0.2">
      <c r="A994" t="s">
        <v>8486</v>
      </c>
      <c r="B994" t="s">
        <v>52</v>
      </c>
      <c r="C994" s="9" t="s">
        <v>360</v>
      </c>
      <c r="F994" s="9">
        <v>-13.094999830000001</v>
      </c>
      <c r="P994" s="54"/>
      <c r="Q994" s="54"/>
      <c r="R994" s="54"/>
      <c r="S994" s="54">
        <v>-12.96000003</v>
      </c>
    </row>
    <row r="995" spans="1:19" x14ac:dyDescent="0.2">
      <c r="A995" t="s">
        <v>8486</v>
      </c>
      <c r="B995" t="s">
        <v>8263</v>
      </c>
      <c r="C995" s="9" t="s">
        <v>360</v>
      </c>
      <c r="F995" s="9">
        <v>37.414295729999999</v>
      </c>
      <c r="Q995" s="54"/>
      <c r="R995" s="54"/>
      <c r="S995" s="54">
        <v>37.112585109999998</v>
      </c>
    </row>
    <row r="996" spans="1:19" x14ac:dyDescent="0.2">
      <c r="A996" t="s">
        <v>8812</v>
      </c>
      <c r="B996" t="s">
        <v>52</v>
      </c>
      <c r="C996" s="9" t="s">
        <v>360</v>
      </c>
      <c r="Q996" s="54"/>
      <c r="R996" s="54"/>
      <c r="S996" s="54"/>
    </row>
    <row r="997" spans="1:19" x14ac:dyDescent="0.2">
      <c r="A997" t="s">
        <v>8812</v>
      </c>
      <c r="B997" t="s">
        <v>8263</v>
      </c>
      <c r="C997" s="9" t="s">
        <v>360</v>
      </c>
      <c r="Q997" s="54"/>
      <c r="R997" s="54"/>
      <c r="S997" s="54"/>
    </row>
    <row r="998" spans="1:19" x14ac:dyDescent="0.2">
      <c r="A998" t="s">
        <v>8813</v>
      </c>
      <c r="B998" t="s">
        <v>83</v>
      </c>
      <c r="C998" s="9" t="s">
        <v>357</v>
      </c>
      <c r="F998" s="9">
        <v>-9.0460562229999998E-6</v>
      </c>
      <c r="G998" s="9">
        <v>-6.6259990630000003E-6</v>
      </c>
      <c r="H998" s="9">
        <v>-9.5997651469999999E-6</v>
      </c>
      <c r="I998" s="9">
        <v>-6.4854779519999996E-6</v>
      </c>
      <c r="J998" s="9">
        <v>-5.665984746E-6</v>
      </c>
      <c r="P998" s="54"/>
      <c r="Q998" s="54"/>
      <c r="R998" s="54">
        <v>-7.735136907E-6</v>
      </c>
      <c r="S998" s="54">
        <v>-8.2627388579999998E-6</v>
      </c>
    </row>
    <row r="999" spans="1:19" x14ac:dyDescent="0.2">
      <c r="A999" t="s">
        <v>8813</v>
      </c>
      <c r="B999" t="s">
        <v>399</v>
      </c>
      <c r="C999" s="9" t="s">
        <v>357</v>
      </c>
      <c r="F999" s="9">
        <v>1.384858042E-5</v>
      </c>
      <c r="G999" s="9">
        <v>1.014372215E-5</v>
      </c>
      <c r="H999" s="9">
        <v>1.469625176E-5</v>
      </c>
      <c r="I999" s="9">
        <v>9.9285988059999994E-6</v>
      </c>
      <c r="J999" s="9">
        <v>8.6740391060000005E-6</v>
      </c>
      <c r="Q999" s="54"/>
      <c r="R999" s="54">
        <v>1.1841697960000001E-5</v>
      </c>
      <c r="S999" s="54">
        <v>1.264940221E-5</v>
      </c>
    </row>
    <row r="1000" spans="1:19" x14ac:dyDescent="0.2">
      <c r="A1000" t="s">
        <v>8586</v>
      </c>
      <c r="B1000" t="s">
        <v>83</v>
      </c>
      <c r="C1000" s="9" t="s">
        <v>357</v>
      </c>
      <c r="F1000" s="9">
        <v>-1.9999852710000001E-5</v>
      </c>
      <c r="G1000" s="9">
        <v>-5.0452096039999999E-5</v>
      </c>
      <c r="H1000" s="9">
        <v>-14.00173932</v>
      </c>
      <c r="I1000" s="9">
        <v>-1.035835431E-4</v>
      </c>
      <c r="J1000" s="9">
        <v>-8.8176162559999998E-6</v>
      </c>
      <c r="Q1000" s="54"/>
      <c r="R1000" s="54">
        <v>-5.5114062869999998</v>
      </c>
      <c r="S1000" s="54">
        <v>-2.0734782470000002</v>
      </c>
    </row>
    <row r="1001" spans="1:19" x14ac:dyDescent="0.2">
      <c r="A1001" t="s">
        <v>8586</v>
      </c>
      <c r="B1001" t="s">
        <v>399</v>
      </c>
      <c r="C1001" s="9" t="s">
        <v>357</v>
      </c>
      <c r="F1001" s="9">
        <v>3.0617714720000003E-5</v>
      </c>
      <c r="G1001" s="9">
        <v>7.7236962969999995E-5</v>
      </c>
      <c r="H1001" s="9">
        <v>21.435220860000001</v>
      </c>
      <c r="I1001" s="9">
        <v>1.585757364E-4</v>
      </c>
      <c r="J1001" s="9">
        <v>1.349886236E-5</v>
      </c>
      <c r="Q1001" s="54"/>
      <c r="R1001" s="54">
        <v>8.4373954050000002</v>
      </c>
      <c r="S1001" s="54">
        <v>3.1742816490000001</v>
      </c>
    </row>
    <row r="1002" spans="1:19" x14ac:dyDescent="0.2">
      <c r="A1002" t="s">
        <v>8586</v>
      </c>
      <c r="B1002" t="s">
        <v>9274</v>
      </c>
      <c r="C1002" s="9" t="s">
        <v>357</v>
      </c>
      <c r="F1002" s="9">
        <v>-1.029892755E-6</v>
      </c>
      <c r="G1002" s="9">
        <v>-2.5980315430000001E-6</v>
      </c>
      <c r="H1002" s="9">
        <v>-0.72101980430000001</v>
      </c>
      <c r="I1002" s="9">
        <v>-5.334036313E-6</v>
      </c>
      <c r="J1002" s="9">
        <v>-4.5406329899999998E-7</v>
      </c>
      <c r="P1002" s="54"/>
      <c r="Q1002" s="54"/>
      <c r="R1002" s="54">
        <v>-0.28380996040000001</v>
      </c>
      <c r="S1002" s="54">
        <v>-0.1067737976</v>
      </c>
    </row>
    <row r="1003" spans="1:19" x14ac:dyDescent="0.2">
      <c r="A1003" t="s">
        <v>8586</v>
      </c>
      <c r="B1003" t="s">
        <v>52</v>
      </c>
      <c r="C1003" s="9" t="s">
        <v>357</v>
      </c>
      <c r="F1003" s="9">
        <v>3.926871707E-7</v>
      </c>
      <c r="G1003" s="9">
        <v>1.184021182E-6</v>
      </c>
      <c r="H1003" s="9">
        <v>0.32445891770000002</v>
      </c>
      <c r="I1003" s="9">
        <v>2.4152232929999999E-6</v>
      </c>
      <c r="J1003" s="9">
        <v>2.1923549890000001E-7</v>
      </c>
      <c r="P1003" s="54"/>
      <c r="Q1003" s="54"/>
      <c r="R1003" s="54">
        <v>0.1277144935</v>
      </c>
      <c r="S1003" s="54">
        <v>4.8048222469999999E-2</v>
      </c>
    </row>
    <row r="1004" spans="1:19" x14ac:dyDescent="0.2">
      <c r="A1004" t="s">
        <v>8814</v>
      </c>
      <c r="B1004" t="s">
        <v>8306</v>
      </c>
      <c r="C1004" s="9" t="s">
        <v>358</v>
      </c>
      <c r="F1004" s="9">
        <v>-1.1302362430000001E-5</v>
      </c>
      <c r="Q1004" s="54"/>
      <c r="R1004" s="54">
        <v>-1.771953579E-6</v>
      </c>
      <c r="S1004" s="54">
        <v>-1.8673053890000001E-6</v>
      </c>
    </row>
    <row r="1005" spans="1:19" x14ac:dyDescent="0.2">
      <c r="A1005" t="s">
        <v>8814</v>
      </c>
      <c r="B1005" t="s">
        <v>399</v>
      </c>
      <c r="C1005" s="9" t="s">
        <v>358</v>
      </c>
      <c r="F1005" s="9">
        <v>1.912268391E-5</v>
      </c>
      <c r="Q1005" s="54"/>
      <c r="R1005" s="54">
        <v>2.998002269E-6</v>
      </c>
      <c r="S1005" s="54">
        <v>3.1593298269999999E-6</v>
      </c>
    </row>
    <row r="1006" spans="1:19" x14ac:dyDescent="0.2">
      <c r="A1006" t="s">
        <v>8814</v>
      </c>
      <c r="B1006" t="s">
        <v>52</v>
      </c>
      <c r="C1006" s="9" t="s">
        <v>358</v>
      </c>
      <c r="F1006" s="9">
        <v>3.3107929970000001E-7</v>
      </c>
      <c r="P1006" s="54"/>
      <c r="Q1006" s="54"/>
      <c r="R1006" s="54"/>
      <c r="S1006" s="54"/>
    </row>
    <row r="1007" spans="1:19" x14ac:dyDescent="0.2">
      <c r="A1007" t="s">
        <v>8814</v>
      </c>
      <c r="B1007" t="s">
        <v>8307</v>
      </c>
      <c r="C1007" s="9" t="s">
        <v>358</v>
      </c>
      <c r="F1007" s="9">
        <v>-1.4761570359999999E-6</v>
      </c>
      <c r="Q1007" s="54"/>
      <c r="R1007" s="54">
        <v>-2.3142787719999999E-7</v>
      </c>
      <c r="S1007" s="54">
        <v>-2.4388140149999999E-7</v>
      </c>
    </row>
    <row r="1008" spans="1:19" x14ac:dyDescent="0.2">
      <c r="A1008" t="s">
        <v>8815</v>
      </c>
      <c r="B1008" t="s">
        <v>8294</v>
      </c>
      <c r="C1008" s="9" t="s">
        <v>358</v>
      </c>
      <c r="F1008" s="9">
        <v>-7.7583830320000004E-6</v>
      </c>
      <c r="Q1008" s="54"/>
      <c r="R1008" s="54">
        <v>-2.6434384790000001E-7</v>
      </c>
      <c r="S1008" s="54">
        <v>-2.6824576579999999E-7</v>
      </c>
    </row>
    <row r="1009" spans="1:19" x14ac:dyDescent="0.2">
      <c r="A1009" t="s">
        <v>8815</v>
      </c>
      <c r="B1009" t="s">
        <v>8308</v>
      </c>
      <c r="C1009" s="9" t="s">
        <v>358</v>
      </c>
      <c r="F1009" s="9">
        <v>-3.2326595929999998E-6</v>
      </c>
      <c r="P1009" s="54"/>
      <c r="Q1009" s="54"/>
      <c r="R1009" s="54">
        <v>-1.1014326980000001E-7</v>
      </c>
      <c r="S1009" s="54">
        <v>-1.11769069E-7</v>
      </c>
    </row>
    <row r="1010" spans="1:19" x14ac:dyDescent="0.2">
      <c r="A1010" t="s">
        <v>8815</v>
      </c>
      <c r="B1010" t="s">
        <v>399</v>
      </c>
      <c r="C1010" s="9" t="s">
        <v>358</v>
      </c>
      <c r="F1010" s="9">
        <v>2.533195237E-5</v>
      </c>
      <c r="Q1010" s="54"/>
      <c r="R1010" s="54">
        <v>8.6311100349999999E-7</v>
      </c>
      <c r="S1010" s="54">
        <v>8.7585118379999996E-7</v>
      </c>
    </row>
    <row r="1011" spans="1:19" x14ac:dyDescent="0.2">
      <c r="A1011" t="s">
        <v>8815</v>
      </c>
      <c r="B1011" t="s">
        <v>8320</v>
      </c>
      <c r="C1011" s="9" t="s">
        <v>358</v>
      </c>
      <c r="F1011" s="9">
        <v>-1.9395957620000001E-6</v>
      </c>
      <c r="Q1011" s="54"/>
      <c r="R1011" s="54"/>
      <c r="S1011" s="54"/>
    </row>
    <row r="1012" spans="1:19" x14ac:dyDescent="0.2">
      <c r="A1012" t="s">
        <v>8815</v>
      </c>
      <c r="B1012" t="s">
        <v>52</v>
      </c>
      <c r="C1012" s="9" t="s">
        <v>358</v>
      </c>
      <c r="Q1012" s="54"/>
      <c r="R1012" s="54"/>
      <c r="S1012" s="54"/>
    </row>
    <row r="1013" spans="1:19" x14ac:dyDescent="0.2">
      <c r="A1013" t="s">
        <v>8815</v>
      </c>
      <c r="B1013" t="s">
        <v>8307</v>
      </c>
      <c r="C1013" s="9" t="s">
        <v>358</v>
      </c>
      <c r="F1013" s="9">
        <v>-3.153260941E-6</v>
      </c>
      <c r="Q1013" s="54"/>
      <c r="R1013" s="54">
        <v>-1.074379967E-7</v>
      </c>
      <c r="S1013" s="54">
        <v>-1.090238639E-7</v>
      </c>
    </row>
    <row r="1014" spans="1:19" x14ac:dyDescent="0.2">
      <c r="A1014" t="s">
        <v>184</v>
      </c>
      <c r="B1014" t="s">
        <v>8296</v>
      </c>
      <c r="C1014" s="9" t="s">
        <v>358</v>
      </c>
      <c r="F1014" s="9">
        <v>-1.967983154E-5</v>
      </c>
      <c r="Q1014" s="54"/>
      <c r="R1014" s="54">
        <v>-1.5613694940000001E-6</v>
      </c>
      <c r="S1014" s="54">
        <v>-1.534335112E-6</v>
      </c>
    </row>
    <row r="1015" spans="1:19" x14ac:dyDescent="0.2">
      <c r="A1015" t="s">
        <v>184</v>
      </c>
      <c r="B1015" t="s">
        <v>8299</v>
      </c>
      <c r="C1015" s="9" t="s">
        <v>358</v>
      </c>
      <c r="F1015" s="9">
        <v>-2.3189610410000002E-6</v>
      </c>
      <c r="Q1015" s="54"/>
      <c r="R1015" s="54">
        <v>-1.8398302949999999E-7</v>
      </c>
      <c r="S1015" s="54">
        <v>-1.807974494E-7</v>
      </c>
    </row>
    <row r="1016" spans="1:19" x14ac:dyDescent="0.2">
      <c r="A1016" t="s">
        <v>184</v>
      </c>
      <c r="B1016" t="s">
        <v>399</v>
      </c>
      <c r="C1016" s="9" t="s">
        <v>358</v>
      </c>
      <c r="F1016" s="9">
        <v>3.7604773630000001E-5</v>
      </c>
      <c r="O1016" s="54"/>
      <c r="P1016" s="54"/>
      <c r="Q1016" s="54"/>
      <c r="R1016" s="54">
        <v>2.9835085869999998E-6</v>
      </c>
      <c r="S1016" s="54">
        <v>2.931850532E-6</v>
      </c>
    </row>
    <row r="1017" spans="1:19" x14ac:dyDescent="0.2">
      <c r="A1017" t="s">
        <v>184</v>
      </c>
      <c r="B1017" t="s">
        <v>52</v>
      </c>
      <c r="C1017" s="9" t="s">
        <v>358</v>
      </c>
      <c r="F1017" s="9">
        <v>-1.479121096E-6</v>
      </c>
      <c r="O1017" s="54"/>
      <c r="P1017" s="54"/>
      <c r="Q1017" s="54"/>
      <c r="R1017" s="54">
        <v>-1.1735133779999999E-7</v>
      </c>
      <c r="S1017" s="54">
        <v>-1.153194542E-7</v>
      </c>
    </row>
    <row r="1018" spans="1:19" x14ac:dyDescent="0.2">
      <c r="A1018" t="s">
        <v>185</v>
      </c>
      <c r="B1018" t="s">
        <v>8296</v>
      </c>
      <c r="C1018" s="9" t="s">
        <v>358</v>
      </c>
      <c r="F1018" s="9">
        <v>-5.2574038019999999E-5</v>
      </c>
      <c r="Q1018" s="54"/>
      <c r="R1018" s="54">
        <v>-3.5862886559999998E-6</v>
      </c>
      <c r="S1018" s="54">
        <v>-3.6447242540000001E-6</v>
      </c>
    </row>
    <row r="1019" spans="1:19" x14ac:dyDescent="0.2">
      <c r="A1019" t="s">
        <v>185</v>
      </c>
      <c r="B1019" t="s">
        <v>8299</v>
      </c>
      <c r="C1019" s="9" t="s">
        <v>358</v>
      </c>
      <c r="F1019" s="9">
        <v>-6.1950299579999996E-6</v>
      </c>
      <c r="Q1019" s="54"/>
      <c r="R1019" s="54">
        <v>-4.2258815369999999E-7</v>
      </c>
      <c r="S1019" s="54">
        <v>-4.294738771E-7</v>
      </c>
    </row>
    <row r="1020" spans="1:19" x14ac:dyDescent="0.2">
      <c r="A1020" t="s">
        <v>185</v>
      </c>
      <c r="B1020" t="s">
        <v>399</v>
      </c>
      <c r="C1020" s="9" t="s">
        <v>358</v>
      </c>
      <c r="F1020" s="9">
        <v>1.004599453E-4</v>
      </c>
      <c r="O1020" s="54"/>
      <c r="P1020" s="54"/>
      <c r="Q1020" s="54"/>
      <c r="R1020" s="54">
        <v>6.8527808700000001E-6</v>
      </c>
      <c r="S1020" s="54">
        <v>6.9644412500000001E-6</v>
      </c>
    </row>
    <row r="1021" spans="1:19" x14ac:dyDescent="0.2">
      <c r="A1021" t="s">
        <v>185</v>
      </c>
      <c r="B1021" t="s">
        <v>52</v>
      </c>
      <c r="C1021" s="9" t="s">
        <v>358</v>
      </c>
      <c r="F1021" s="9">
        <v>-2.009198905E-7</v>
      </c>
      <c r="O1021" s="54"/>
      <c r="P1021" s="54"/>
      <c r="Q1021" s="54"/>
      <c r="R1021" s="54"/>
      <c r="S1021" s="54"/>
    </row>
    <row r="1022" spans="1:19" x14ac:dyDescent="0.2">
      <c r="A1022" t="s">
        <v>185</v>
      </c>
      <c r="B1022" t="s">
        <v>480</v>
      </c>
      <c r="C1022" s="9" t="s">
        <v>358</v>
      </c>
      <c r="F1022" s="9">
        <v>-2.1598888230000001E-5</v>
      </c>
      <c r="Q1022" s="54"/>
      <c r="R1022" s="54">
        <v>-1.4733478869999999E-6</v>
      </c>
      <c r="S1022" s="54">
        <v>-1.4973548689999999E-6</v>
      </c>
    </row>
    <row r="1023" spans="1:19" x14ac:dyDescent="0.2">
      <c r="A1023" t="s">
        <v>192</v>
      </c>
      <c r="B1023" t="s">
        <v>8296</v>
      </c>
      <c r="C1023" s="9" t="s">
        <v>358</v>
      </c>
      <c r="F1023" s="9">
        <v>-5.0349851590000003E-5</v>
      </c>
      <c r="P1023" s="54"/>
      <c r="Q1023" s="54"/>
      <c r="R1023" s="54">
        <v>-9.5457005509999995</v>
      </c>
      <c r="S1023" s="54">
        <v>-1.117847802</v>
      </c>
    </row>
    <row r="1024" spans="1:19" x14ac:dyDescent="0.2">
      <c r="A1024" t="s">
        <v>192</v>
      </c>
      <c r="B1024" t="s">
        <v>8299</v>
      </c>
      <c r="C1024" s="9" t="s">
        <v>358</v>
      </c>
      <c r="F1024" s="9">
        <v>-5.9131802440000003E-6</v>
      </c>
      <c r="Q1024" s="54"/>
      <c r="R1024" s="54">
        <v>-1.1210648320000001</v>
      </c>
      <c r="S1024" s="54">
        <v>-0.13128212559999999</v>
      </c>
    </row>
    <row r="1025" spans="1:19" x14ac:dyDescent="0.2">
      <c r="A1025" t="s">
        <v>192</v>
      </c>
      <c r="B1025" t="s">
        <v>399</v>
      </c>
      <c r="C1025" s="9" t="s">
        <v>358</v>
      </c>
      <c r="F1025" s="9">
        <v>8.7819508579999993E-5</v>
      </c>
      <c r="Q1025" s="54"/>
      <c r="R1025" s="54">
        <v>16.649477699999998</v>
      </c>
      <c r="S1025" s="54">
        <v>1.949734539</v>
      </c>
    </row>
    <row r="1026" spans="1:19" x14ac:dyDescent="0.2">
      <c r="A1026" t="s">
        <v>192</v>
      </c>
      <c r="B1026" t="s">
        <v>52</v>
      </c>
      <c r="C1026" s="9" t="s">
        <v>358</v>
      </c>
      <c r="F1026" s="9">
        <v>6.4400972959999995E-7</v>
      </c>
      <c r="Q1026" s="54"/>
      <c r="R1026" s="54">
        <v>0.1220961698</v>
      </c>
      <c r="S1026" s="54">
        <v>1.429805328E-2</v>
      </c>
    </row>
    <row r="1027" spans="1:19" x14ac:dyDescent="0.2">
      <c r="A1027" t="s">
        <v>192</v>
      </c>
      <c r="B1027" t="s">
        <v>480</v>
      </c>
      <c r="C1027" s="9" t="s">
        <v>358</v>
      </c>
      <c r="F1027" s="9">
        <v>-1.6188062750000002E-5</v>
      </c>
      <c r="Q1027" s="54"/>
      <c r="R1027" s="54">
        <v>-3.0690537240000002</v>
      </c>
      <c r="S1027" s="54">
        <v>-0.35940106659999999</v>
      </c>
    </row>
    <row r="1028" spans="1:19" x14ac:dyDescent="0.2">
      <c r="A1028" t="s">
        <v>193</v>
      </c>
      <c r="B1028" t="s">
        <v>8296</v>
      </c>
      <c r="C1028" s="9" t="s">
        <v>358</v>
      </c>
      <c r="F1028" s="9">
        <v>-4.1395053359999998E-5</v>
      </c>
      <c r="Q1028" s="54"/>
      <c r="R1028" s="54">
        <v>-0.89810356209999997</v>
      </c>
      <c r="S1028" s="54">
        <v>-0.1051722916</v>
      </c>
    </row>
    <row r="1029" spans="1:19" x14ac:dyDescent="0.2">
      <c r="A1029" t="s">
        <v>193</v>
      </c>
      <c r="B1029" t="s">
        <v>8299</v>
      </c>
      <c r="C1029" s="9" t="s">
        <v>358</v>
      </c>
      <c r="F1029" s="9">
        <v>-4.8618351260000003E-6</v>
      </c>
      <c r="P1029" s="54"/>
      <c r="Q1029" s="54"/>
      <c r="R1029" s="54">
        <v>-0.105481962</v>
      </c>
      <c r="S1029" s="54">
        <v>-1.2352450359999999E-2</v>
      </c>
    </row>
    <row r="1030" spans="1:19" x14ac:dyDescent="0.2">
      <c r="A1030" t="s">
        <v>193</v>
      </c>
      <c r="B1030" t="s">
        <v>399</v>
      </c>
      <c r="C1030" s="9" t="s">
        <v>358</v>
      </c>
      <c r="F1030" s="9">
        <v>8.3345745019999993E-5</v>
      </c>
      <c r="Q1030" s="54"/>
      <c r="R1030" s="54">
        <v>1.808262206</v>
      </c>
      <c r="S1030" s="54">
        <v>0.2117562919</v>
      </c>
    </row>
    <row r="1031" spans="1:19" x14ac:dyDescent="0.2">
      <c r="A1031" t="s">
        <v>193</v>
      </c>
      <c r="B1031" t="s">
        <v>52</v>
      </c>
      <c r="C1031" s="9" t="s">
        <v>358</v>
      </c>
      <c r="F1031" s="9">
        <v>-2.7781915009999999E-6</v>
      </c>
      <c r="Q1031" s="54"/>
      <c r="R1031" s="54">
        <v>-6.0275406849999998E-2</v>
      </c>
      <c r="S1031" s="54">
        <v>-7.0585430620000002E-3</v>
      </c>
    </row>
    <row r="1032" spans="1:19" x14ac:dyDescent="0.2">
      <c r="A1032" t="s">
        <v>193</v>
      </c>
      <c r="B1032" t="s">
        <v>480</v>
      </c>
      <c r="C1032" s="9" t="s">
        <v>358</v>
      </c>
      <c r="F1032" s="9">
        <v>-2.0864218169999999E-5</v>
      </c>
      <c r="Q1032" s="54"/>
      <c r="R1032" s="54">
        <v>-0.45266830540000003</v>
      </c>
      <c r="S1032" s="54">
        <v>-5.30096584E-2</v>
      </c>
    </row>
    <row r="1033" spans="1:19" x14ac:dyDescent="0.2">
      <c r="A1033" t="s">
        <v>8691</v>
      </c>
      <c r="B1033" t="s">
        <v>54</v>
      </c>
      <c r="C1033" s="9" t="s">
        <v>373</v>
      </c>
      <c r="F1033" s="9">
        <v>65.297132980000001</v>
      </c>
      <c r="G1033" s="9">
        <v>1.439290535E-2</v>
      </c>
      <c r="H1033" s="9">
        <v>1.0089630130000001E-5</v>
      </c>
      <c r="I1033" s="9">
        <v>112.0838857</v>
      </c>
      <c r="J1033" s="9">
        <v>31.257521279999999</v>
      </c>
      <c r="Q1033" s="54"/>
      <c r="R1033" s="54">
        <v>2.5832174919999999E-5</v>
      </c>
      <c r="S1033" s="54">
        <v>1.347318522E-5</v>
      </c>
    </row>
    <row r="1034" spans="1:19" x14ac:dyDescent="0.2">
      <c r="A1034" t="s">
        <v>8691</v>
      </c>
      <c r="B1034" t="s">
        <v>9274</v>
      </c>
      <c r="C1034" s="9" t="s">
        <v>373</v>
      </c>
      <c r="F1034" s="9">
        <v>-2.055485698</v>
      </c>
      <c r="G1034" s="9">
        <v>-4.5307670520000002E-4</v>
      </c>
      <c r="H1034" s="9">
        <v>-3.2066121080000002E-7</v>
      </c>
      <c r="I1034" s="9">
        <v>-3.5282838600000002</v>
      </c>
      <c r="J1034" s="9">
        <v>-0.98395418589999994</v>
      </c>
      <c r="P1034" s="54"/>
      <c r="Q1034" s="54"/>
      <c r="R1034" s="54">
        <v>-8.1622010809999998E-7</v>
      </c>
      <c r="S1034" s="54">
        <v>-4.271719974E-7</v>
      </c>
    </row>
    <row r="1035" spans="1:19" x14ac:dyDescent="0.2">
      <c r="A1035" t="s">
        <v>8691</v>
      </c>
      <c r="B1035" t="s">
        <v>52</v>
      </c>
      <c r="C1035" s="9" t="s">
        <v>373</v>
      </c>
      <c r="F1035" s="9">
        <v>-0.2389725261</v>
      </c>
      <c r="G1035" s="9">
        <v>-5.2675085450000001E-5</v>
      </c>
      <c r="I1035" s="9">
        <v>-0.41020130069999999</v>
      </c>
      <c r="J1035" s="9">
        <v>-0.1143953556</v>
      </c>
      <c r="P1035" s="54"/>
      <c r="Q1035" s="54"/>
      <c r="R1035" s="54"/>
      <c r="S1035" s="54"/>
    </row>
    <row r="1036" spans="1:19" x14ac:dyDescent="0.2">
      <c r="A1036" t="s">
        <v>8691</v>
      </c>
      <c r="B1036" t="s">
        <v>55</v>
      </c>
      <c r="C1036" s="9" t="s">
        <v>373</v>
      </c>
      <c r="F1036" s="9">
        <v>-48.00273593</v>
      </c>
      <c r="G1036" s="9">
        <v>-1.058091597E-2</v>
      </c>
      <c r="H1036" s="9">
        <v>-7.4885538930000001E-6</v>
      </c>
      <c r="I1036" s="9">
        <v>-82.397692480000003</v>
      </c>
      <c r="J1036" s="9">
        <v>-22.978750479999999</v>
      </c>
      <c r="P1036" s="54"/>
      <c r="Q1036" s="54"/>
      <c r="R1036" s="54">
        <v>-1.9061576709999999E-5</v>
      </c>
      <c r="S1036" s="54">
        <v>-9.9759509920000008E-6</v>
      </c>
    </row>
    <row r="1037" spans="1:19" x14ac:dyDescent="0.2">
      <c r="A1037" t="s">
        <v>8816</v>
      </c>
      <c r="B1037" t="s">
        <v>54</v>
      </c>
      <c r="C1037" s="9" t="s">
        <v>373</v>
      </c>
      <c r="F1037" s="9">
        <v>3.6889693929999999E-4</v>
      </c>
      <c r="G1037" s="9">
        <v>9.3735300610000006E-6</v>
      </c>
      <c r="H1037" s="9">
        <v>3.7703487750000001E-6</v>
      </c>
      <c r="I1037" s="9">
        <v>9.7593028920000006E-6</v>
      </c>
      <c r="J1037" s="9">
        <v>1.8871721189999998E-5</v>
      </c>
      <c r="P1037" s="54"/>
      <c r="Q1037" s="54"/>
      <c r="R1037" s="54">
        <v>6.137427526E-6</v>
      </c>
      <c r="S1037" s="54">
        <v>6.5449444480000001E-6</v>
      </c>
    </row>
    <row r="1038" spans="1:19" x14ac:dyDescent="0.2">
      <c r="A1038" t="s">
        <v>8816</v>
      </c>
      <c r="B1038" t="s">
        <v>9274</v>
      </c>
      <c r="C1038" s="9" t="s">
        <v>373</v>
      </c>
      <c r="F1038" s="9">
        <v>-1.3980292270000001E-5</v>
      </c>
      <c r="G1038" s="9">
        <v>-3.5799379889999999E-7</v>
      </c>
      <c r="H1038" s="9">
        <v>-1.4618661940000001E-7</v>
      </c>
      <c r="I1038" s="9">
        <v>-3.7257648890000002E-7</v>
      </c>
      <c r="J1038" s="9">
        <v>-7.1703716560000003E-7</v>
      </c>
      <c r="P1038" s="54"/>
      <c r="Q1038" s="54"/>
      <c r="R1038" s="54">
        <v>-2.3566512250000001E-7</v>
      </c>
      <c r="S1038" s="54">
        <v>-2.5106976590000001E-7</v>
      </c>
    </row>
    <row r="1039" spans="1:19" x14ac:dyDescent="0.2">
      <c r="A1039" t="s">
        <v>8816</v>
      </c>
      <c r="B1039" t="s">
        <v>52</v>
      </c>
      <c r="C1039" s="9" t="s">
        <v>373</v>
      </c>
      <c r="F1039" s="9">
        <v>-1.3245543E-6</v>
      </c>
      <c r="P1039" s="54"/>
      <c r="Q1039" s="54"/>
      <c r="R1039" s="54"/>
      <c r="S1039" s="54"/>
    </row>
    <row r="1040" spans="1:19" x14ac:dyDescent="0.2">
      <c r="A1040" t="s">
        <v>8816</v>
      </c>
      <c r="B1040" t="s">
        <v>55</v>
      </c>
      <c r="C1040" s="9" t="s">
        <v>373</v>
      </c>
      <c r="F1040" s="9">
        <v>-2.5743775090000001E-4</v>
      </c>
      <c r="G1040" s="9">
        <v>-6.5922168640000004E-6</v>
      </c>
      <c r="H1040" s="9">
        <v>-2.6919290239999998E-6</v>
      </c>
      <c r="I1040" s="9">
        <v>-6.8607473660000003E-6</v>
      </c>
      <c r="J1040" s="9">
        <v>-1.320376082E-5</v>
      </c>
      <c r="P1040" s="54"/>
      <c r="Q1040" s="54"/>
      <c r="R1040" s="54">
        <v>-4.3396159349999998E-6</v>
      </c>
      <c r="S1040" s="54">
        <v>-4.623282163E-6</v>
      </c>
    </row>
    <row r="1041" spans="1:19" x14ac:dyDescent="0.2">
      <c r="A1041" t="s">
        <v>8817</v>
      </c>
      <c r="B1041" t="s">
        <v>54</v>
      </c>
      <c r="C1041" s="9" t="s">
        <v>373</v>
      </c>
      <c r="F1041" s="9">
        <v>3.2015109770000002E-4</v>
      </c>
      <c r="G1041" s="9">
        <v>1.1204318699999999E-5</v>
      </c>
      <c r="H1041" s="9">
        <v>4.4888818210000004E-6</v>
      </c>
      <c r="I1041" s="9">
        <v>1.1317808090000001E-5</v>
      </c>
      <c r="J1041" s="9">
        <v>2.8331111370000001E-5</v>
      </c>
      <c r="Q1041" s="54"/>
      <c r="R1041" s="54">
        <v>7.1742685999999997E-6</v>
      </c>
      <c r="S1041" s="54">
        <v>7.471379197E-6</v>
      </c>
    </row>
    <row r="1042" spans="1:19" x14ac:dyDescent="0.2">
      <c r="A1042" t="s">
        <v>8817</v>
      </c>
      <c r="B1042" t="s">
        <v>9274</v>
      </c>
      <c r="C1042" s="9" t="s">
        <v>373</v>
      </c>
      <c r="F1042" s="9">
        <v>-9.8093205940000002E-6</v>
      </c>
      <c r="G1042" s="9">
        <v>-3.4525169530000002E-7</v>
      </c>
      <c r="H1042" s="9">
        <v>-1.400953379E-7</v>
      </c>
      <c r="I1042" s="9">
        <v>-3.4871879240000001E-7</v>
      </c>
      <c r="J1042" s="9">
        <v>-8.6847460160000003E-7</v>
      </c>
      <c r="Q1042" s="54"/>
      <c r="R1042" s="54">
        <v>-2.221338083E-7</v>
      </c>
      <c r="S1042" s="54">
        <v>-2.3121052649999999E-7</v>
      </c>
    </row>
    <row r="1043" spans="1:19" x14ac:dyDescent="0.2">
      <c r="A1043" t="s">
        <v>8817</v>
      </c>
      <c r="B1043" t="s">
        <v>52</v>
      </c>
      <c r="C1043" s="9" t="s">
        <v>373</v>
      </c>
      <c r="F1043" s="9">
        <v>8.758715688E-7</v>
      </c>
      <c r="J1043" s="9">
        <v>1.034738036E-7</v>
      </c>
      <c r="Q1043" s="54"/>
      <c r="R1043" s="54"/>
      <c r="S1043" s="54"/>
    </row>
    <row r="1044" spans="1:19" x14ac:dyDescent="0.2">
      <c r="A1044" t="s">
        <v>8817</v>
      </c>
      <c r="B1044" t="s">
        <v>55</v>
      </c>
      <c r="C1044" s="9" t="s">
        <v>373</v>
      </c>
      <c r="F1044" s="9">
        <v>-2.3407512190000001E-4</v>
      </c>
      <c r="G1044" s="9">
        <v>-8.2385759439999993E-6</v>
      </c>
      <c r="H1044" s="9">
        <v>-3.3430279879999999E-6</v>
      </c>
      <c r="I1044" s="9">
        <v>-8.3213096210000003E-6</v>
      </c>
      <c r="J1044" s="9">
        <v>-2.0723993709999999E-5</v>
      </c>
      <c r="Q1044" s="54"/>
      <c r="R1044" s="54">
        <v>-5.3006727399999997E-6</v>
      </c>
      <c r="S1044" s="54">
        <v>-5.5172661209999999E-6</v>
      </c>
    </row>
    <row r="1045" spans="1:19" x14ac:dyDescent="0.2">
      <c r="A1045" t="s">
        <v>8818</v>
      </c>
      <c r="B1045" t="s">
        <v>54</v>
      </c>
      <c r="C1045" s="9" t="s">
        <v>373</v>
      </c>
      <c r="G1045" s="9">
        <v>9.8394042130000003E-5</v>
      </c>
      <c r="H1045" s="9">
        <v>8.836203137E-6</v>
      </c>
      <c r="I1045" s="9">
        <v>1.1115520410000001E-4</v>
      </c>
      <c r="J1045" s="9">
        <v>2.1890145119999999E-4</v>
      </c>
      <c r="Q1045" s="54"/>
      <c r="R1045" s="54">
        <v>1.8841431730000001E-5</v>
      </c>
      <c r="S1045" s="54">
        <v>1.266261553E-5</v>
      </c>
    </row>
    <row r="1046" spans="1:19" x14ac:dyDescent="0.2">
      <c r="A1046" t="s">
        <v>8818</v>
      </c>
      <c r="B1046" t="s">
        <v>9274</v>
      </c>
      <c r="C1046" s="9" t="s">
        <v>373</v>
      </c>
      <c r="G1046" s="9">
        <v>-2.9608189070000002E-6</v>
      </c>
      <c r="H1046" s="9">
        <v>-2.6854539449999998E-7</v>
      </c>
      <c r="I1046" s="9">
        <v>-3.3444429289999999E-6</v>
      </c>
      <c r="J1046" s="9">
        <v>-6.5834934730000001E-6</v>
      </c>
      <c r="Q1046" s="54"/>
      <c r="R1046" s="54">
        <v>-5.693209853E-7</v>
      </c>
      <c r="S1046" s="54">
        <v>-3.8357439530000001E-7</v>
      </c>
    </row>
    <row r="1047" spans="1:19" x14ac:dyDescent="0.2">
      <c r="A1047" t="s">
        <v>8818</v>
      </c>
      <c r="B1047" t="s">
        <v>52</v>
      </c>
      <c r="C1047" s="9" t="s">
        <v>373</v>
      </c>
      <c r="J1047" s="9">
        <v>-1.578992571E-7</v>
      </c>
      <c r="Q1047" s="54"/>
      <c r="R1047" s="54"/>
      <c r="S1047" s="54"/>
    </row>
    <row r="1048" spans="1:19" x14ac:dyDescent="0.2">
      <c r="A1048" t="s">
        <v>8818</v>
      </c>
      <c r="B1048" t="s">
        <v>55</v>
      </c>
      <c r="C1048" s="9" t="s">
        <v>373</v>
      </c>
      <c r="G1048" s="9">
        <v>-7.4938332009999998E-5</v>
      </c>
      <c r="H1048" s="9">
        <v>-6.7968844290000003E-6</v>
      </c>
      <c r="I1048" s="9">
        <v>-8.4647856709999997E-5</v>
      </c>
      <c r="J1048" s="9">
        <v>-1.6662823200000001E-4</v>
      </c>
      <c r="Q1048" s="54"/>
      <c r="R1048" s="54">
        <v>-1.4409515189999999E-5</v>
      </c>
      <c r="S1048" s="54">
        <v>-9.7082686530000004E-6</v>
      </c>
    </row>
    <row r="1049" spans="1:19" x14ac:dyDescent="0.2">
      <c r="A1049" t="s">
        <v>8819</v>
      </c>
      <c r="B1049" t="s">
        <v>54</v>
      </c>
      <c r="C1049" s="9" t="s">
        <v>373</v>
      </c>
      <c r="F1049" s="9">
        <v>2.7074333809999998E-4</v>
      </c>
      <c r="G1049" s="9">
        <v>6.2066335279999997E-6</v>
      </c>
      <c r="H1049" s="9">
        <v>3.1412791789999999E-6</v>
      </c>
      <c r="I1049" s="9">
        <v>6.6053686889999997E-6</v>
      </c>
      <c r="J1049" s="9">
        <v>1.0387194130000001E-5</v>
      </c>
      <c r="Q1049" s="54"/>
      <c r="R1049" s="54">
        <v>4.6103184130000003E-6</v>
      </c>
      <c r="S1049" s="54">
        <v>5.6091456050000004E-6</v>
      </c>
    </row>
    <row r="1050" spans="1:19" x14ac:dyDescent="0.2">
      <c r="A1050" t="s">
        <v>8819</v>
      </c>
      <c r="B1050" t="s">
        <v>9274</v>
      </c>
      <c r="C1050" s="9" t="s">
        <v>373</v>
      </c>
      <c r="F1050" s="9">
        <v>-1.38171676E-5</v>
      </c>
      <c r="G1050" s="9">
        <v>-3.2058252109999998E-7</v>
      </c>
      <c r="H1050" s="9">
        <v>-1.646858796E-7</v>
      </c>
      <c r="I1050" s="9">
        <v>-3.4086124430000002E-7</v>
      </c>
      <c r="J1050" s="9">
        <v>-5.3319590390000003E-7</v>
      </c>
      <c r="Q1050" s="54"/>
      <c r="R1050" s="54">
        <v>-2.3939772580000001E-7</v>
      </c>
      <c r="S1050" s="54">
        <v>-2.9019570440000001E-7</v>
      </c>
    </row>
    <row r="1051" spans="1:19" x14ac:dyDescent="0.2">
      <c r="A1051" t="s">
        <v>8819</v>
      </c>
      <c r="B1051" t="s">
        <v>52</v>
      </c>
      <c r="C1051" s="9" t="s">
        <v>373</v>
      </c>
      <c r="F1051" s="9">
        <v>-2.668500411E-7</v>
      </c>
      <c r="Q1051" s="54"/>
      <c r="R1051" s="54"/>
      <c r="S1051" s="54"/>
    </row>
    <row r="1052" spans="1:19" x14ac:dyDescent="0.2">
      <c r="A1052" t="s">
        <v>8819</v>
      </c>
      <c r="B1052" t="s">
        <v>55</v>
      </c>
      <c r="C1052" s="9" t="s">
        <v>373</v>
      </c>
      <c r="F1052" s="9">
        <v>-1.877346833E-4</v>
      </c>
      <c r="G1052" s="9">
        <v>-4.3557739050000004E-6</v>
      </c>
      <c r="H1052" s="9">
        <v>-2.2375969050000001E-6</v>
      </c>
      <c r="I1052" s="9">
        <v>-4.6313021319999997E-6</v>
      </c>
      <c r="J1052" s="9">
        <v>-7.2445646659999996E-6</v>
      </c>
      <c r="Q1052" s="54"/>
      <c r="R1052" s="54">
        <v>-3.2527112319999999E-6</v>
      </c>
      <c r="S1052" s="54">
        <v>-3.9429064080000004E-6</v>
      </c>
    </row>
    <row r="1053" spans="1:19" x14ac:dyDescent="0.2">
      <c r="A1053" t="s">
        <v>8820</v>
      </c>
      <c r="B1053" t="s">
        <v>399</v>
      </c>
      <c r="C1053" s="9" t="s">
        <v>373</v>
      </c>
      <c r="F1053" s="9">
        <v>1.091181E-5</v>
      </c>
      <c r="G1053" s="9">
        <v>2.7630356470000001E-7</v>
      </c>
      <c r="H1053" s="9">
        <v>2.7865416590000003E-7</v>
      </c>
      <c r="I1053" s="9">
        <v>2.7640696599999998E-7</v>
      </c>
      <c r="J1053" s="9">
        <v>5.4595537000000004E-7</v>
      </c>
      <c r="Q1053" s="54"/>
      <c r="R1053" s="54">
        <v>2.7866551179999998E-7</v>
      </c>
      <c r="S1053" s="54">
        <v>5.5324338080000004E-7</v>
      </c>
    </row>
    <row r="1054" spans="1:19" x14ac:dyDescent="0.2">
      <c r="A1054" t="s">
        <v>8820</v>
      </c>
      <c r="B1054" t="s">
        <v>52</v>
      </c>
      <c r="C1054" s="9" t="s">
        <v>373</v>
      </c>
      <c r="F1054" s="9">
        <v>9.3463071880000002E-7</v>
      </c>
      <c r="Q1054" s="54"/>
      <c r="R1054" s="54"/>
      <c r="S1054" s="54"/>
    </row>
    <row r="1055" spans="1:19" x14ac:dyDescent="0.2">
      <c r="A1055" t="s">
        <v>8820</v>
      </c>
      <c r="B1055" t="s">
        <v>55</v>
      </c>
      <c r="C1055" s="9" t="s">
        <v>373</v>
      </c>
      <c r="F1055" s="9">
        <v>-7.273812543E-6</v>
      </c>
      <c r="G1055" s="9">
        <v>-1.8418395629999999E-7</v>
      </c>
      <c r="H1055" s="9">
        <v>-1.85750867E-7</v>
      </c>
      <c r="I1055" s="9">
        <v>-1.842528835E-7</v>
      </c>
      <c r="J1055" s="9">
        <v>-3.6393384960000001E-7</v>
      </c>
      <c r="Q1055" s="54"/>
      <c r="R1055" s="54">
        <v>-1.8575843010000001E-7</v>
      </c>
      <c r="S1055" s="54">
        <v>-3.6879203760000001E-7</v>
      </c>
    </row>
    <row r="1056" spans="1:19" x14ac:dyDescent="0.2">
      <c r="A1056" t="s">
        <v>201</v>
      </c>
      <c r="B1056" t="s">
        <v>55</v>
      </c>
      <c r="C1056" s="9" t="s">
        <v>373</v>
      </c>
      <c r="P1056" s="54"/>
      <c r="Q1056" s="54"/>
      <c r="R1056" s="54"/>
      <c r="S1056" s="54"/>
    </row>
    <row r="1057" spans="1:19" x14ac:dyDescent="0.2">
      <c r="A1057" t="s">
        <v>201</v>
      </c>
      <c r="B1057" t="s">
        <v>8204</v>
      </c>
      <c r="C1057" s="9" t="s">
        <v>373</v>
      </c>
      <c r="P1057" s="54"/>
      <c r="Q1057" s="54"/>
      <c r="R1057" s="54"/>
      <c r="S1057" s="54"/>
    </row>
    <row r="1058" spans="1:19" x14ac:dyDescent="0.2">
      <c r="A1058" t="s">
        <v>202</v>
      </c>
      <c r="B1058" t="s">
        <v>52</v>
      </c>
      <c r="C1058" s="9" t="s">
        <v>373</v>
      </c>
      <c r="F1058" s="9">
        <v>1.4632214650000001E-6</v>
      </c>
      <c r="Q1058" s="54"/>
      <c r="R1058" s="54"/>
      <c r="S1058" s="54"/>
    </row>
    <row r="1059" spans="1:19" x14ac:dyDescent="0.2">
      <c r="A1059" t="s">
        <v>202</v>
      </c>
      <c r="B1059" t="s">
        <v>55</v>
      </c>
      <c r="C1059" s="9" t="s">
        <v>373</v>
      </c>
      <c r="F1059" s="9">
        <v>-6.1039463350000002E-6</v>
      </c>
      <c r="G1059" s="9">
        <v>-2.215466365E-7</v>
      </c>
      <c r="H1059" s="9">
        <v>-2.145181586E-7</v>
      </c>
      <c r="I1059" s="9">
        <v>-2.184565541E-7</v>
      </c>
      <c r="J1059" s="9">
        <v>-4.5228483020000001E-7</v>
      </c>
      <c r="Q1059" s="54"/>
      <c r="R1059" s="54">
        <v>-2.168434532E-7</v>
      </c>
      <c r="S1059" s="54">
        <v>-4.387062928E-7</v>
      </c>
    </row>
    <row r="1060" spans="1:19" x14ac:dyDescent="0.2">
      <c r="A1060" t="s">
        <v>202</v>
      </c>
      <c r="B1060" t="s">
        <v>395</v>
      </c>
      <c r="C1060" s="9" t="s">
        <v>373</v>
      </c>
      <c r="F1060" s="9">
        <v>7.2896049759999996E-5</v>
      </c>
      <c r="G1060" s="9">
        <v>2.6458087520000001E-6</v>
      </c>
      <c r="H1060" s="9">
        <v>2.5618715339999999E-6</v>
      </c>
      <c r="I1060" s="9">
        <v>2.6089056099999999E-6</v>
      </c>
      <c r="J1060" s="9">
        <v>5.4013871809999996E-6</v>
      </c>
      <c r="P1060" s="54"/>
      <c r="Q1060" s="54"/>
      <c r="R1060" s="54">
        <v>2.5896412389999999E-6</v>
      </c>
      <c r="S1060" s="54">
        <v>5.2392262300000002E-6</v>
      </c>
    </row>
    <row r="1061" spans="1:19" x14ac:dyDescent="0.2">
      <c r="A1061" t="s">
        <v>203</v>
      </c>
      <c r="B1061" t="s">
        <v>54</v>
      </c>
      <c r="C1061" s="9" t="s">
        <v>373</v>
      </c>
      <c r="Q1061" s="54"/>
      <c r="R1061" s="54"/>
      <c r="S1061" s="54"/>
    </row>
    <row r="1062" spans="1:19" x14ac:dyDescent="0.2">
      <c r="A1062" t="s">
        <v>203</v>
      </c>
      <c r="B1062" t="s">
        <v>406</v>
      </c>
      <c r="C1062" s="9" t="s">
        <v>373</v>
      </c>
      <c r="F1062" s="9">
        <v>7.1587288569999997E-6</v>
      </c>
      <c r="G1062" s="9">
        <v>8.3812564279999998E-7</v>
      </c>
      <c r="H1062" s="9">
        <v>8.3811397140000002E-7</v>
      </c>
      <c r="I1062" s="9">
        <v>8.3833213269999996E-7</v>
      </c>
      <c r="J1062" s="9">
        <v>1.8527197649999999E-7</v>
      </c>
      <c r="Q1062" s="54"/>
      <c r="R1062" s="54">
        <v>8.3824752879999997E-7</v>
      </c>
      <c r="S1062" s="54">
        <v>1.841871E-7</v>
      </c>
    </row>
    <row r="1063" spans="1:19" x14ac:dyDescent="0.2">
      <c r="A1063" t="s">
        <v>203</v>
      </c>
      <c r="B1063" t="s">
        <v>52</v>
      </c>
      <c r="C1063" s="9" t="s">
        <v>373</v>
      </c>
      <c r="Q1063" s="54"/>
      <c r="R1063" s="54"/>
      <c r="S1063" s="54"/>
    </row>
    <row r="1064" spans="1:19" x14ac:dyDescent="0.2">
      <c r="A1064" t="s">
        <v>203</v>
      </c>
      <c r="B1064" t="s">
        <v>55</v>
      </c>
      <c r="C1064" s="9" t="s">
        <v>373</v>
      </c>
      <c r="F1064" s="9">
        <v>-3.7188201850000001E-6</v>
      </c>
      <c r="G1064" s="9">
        <v>-4.353899443E-7</v>
      </c>
      <c r="H1064" s="9">
        <v>-4.3538388120000001E-7</v>
      </c>
      <c r="I1064" s="9">
        <v>-4.3549721180000001E-7</v>
      </c>
      <c r="Q1064" s="54"/>
      <c r="R1064" s="54">
        <v>-4.3545326170000001E-7</v>
      </c>
      <c r="S1064" s="54"/>
    </row>
    <row r="1065" spans="1:19" x14ac:dyDescent="0.2">
      <c r="A1065" t="s">
        <v>205</v>
      </c>
      <c r="B1065" t="s">
        <v>8276</v>
      </c>
      <c r="C1065" s="9" t="s">
        <v>358</v>
      </c>
      <c r="F1065" s="9">
        <v>-2.1248650640000001E-5</v>
      </c>
      <c r="Q1065" s="54"/>
      <c r="R1065" s="54">
        <v>-2.6933578489999999</v>
      </c>
      <c r="S1065" s="54">
        <v>-1.9626413140000001</v>
      </c>
    </row>
    <row r="1066" spans="1:19" x14ac:dyDescent="0.2">
      <c r="A1066" t="s">
        <v>205</v>
      </c>
      <c r="B1066" t="s">
        <v>8277</v>
      </c>
      <c r="C1066" s="9" t="s">
        <v>358</v>
      </c>
      <c r="F1066" s="9">
        <v>-8.8536044320000002E-6</v>
      </c>
      <c r="Q1066" s="54"/>
      <c r="R1066" s="54">
        <v>-1.1222324370000001</v>
      </c>
      <c r="S1066" s="54">
        <v>-0.8177672144</v>
      </c>
    </row>
    <row r="1067" spans="1:19" x14ac:dyDescent="0.2">
      <c r="A1067" t="s">
        <v>205</v>
      </c>
      <c r="B1067" t="s">
        <v>8323</v>
      </c>
      <c r="C1067" s="9" t="s">
        <v>358</v>
      </c>
      <c r="F1067" s="9">
        <v>-5.3121626589999999E-6</v>
      </c>
      <c r="Q1067" s="54"/>
      <c r="R1067" s="54">
        <v>-0.67333946229999997</v>
      </c>
      <c r="S1067" s="54">
        <v>-0.49066032859999997</v>
      </c>
    </row>
    <row r="1068" spans="1:19" x14ac:dyDescent="0.2">
      <c r="A1068" t="s">
        <v>205</v>
      </c>
      <c r="B1068" t="s">
        <v>8278</v>
      </c>
      <c r="C1068" s="9" t="s">
        <v>358</v>
      </c>
      <c r="F1068" s="9">
        <v>3.5414417730000002E-5</v>
      </c>
      <c r="Q1068" s="54"/>
      <c r="R1068" s="54">
        <v>4.4889297480000003</v>
      </c>
      <c r="S1068" s="54">
        <v>3.2710688569999999</v>
      </c>
    </row>
    <row r="1069" spans="1:19" x14ac:dyDescent="0.2">
      <c r="A1069" t="s">
        <v>8821</v>
      </c>
      <c r="B1069" t="s">
        <v>52</v>
      </c>
      <c r="C1069" s="9" t="s">
        <v>358</v>
      </c>
      <c r="F1069" s="9">
        <v>5.9207369360000001E-6</v>
      </c>
      <c r="Q1069" s="54"/>
      <c r="R1069" s="54">
        <v>2.6164422379999999E-7</v>
      </c>
      <c r="S1069" s="54">
        <v>2.8056194020000001E-7</v>
      </c>
    </row>
    <row r="1070" spans="1:19" x14ac:dyDescent="0.2">
      <c r="A1070" t="s">
        <v>8821</v>
      </c>
      <c r="B1070" t="s">
        <v>8278</v>
      </c>
      <c r="C1070" s="9" t="s">
        <v>358</v>
      </c>
      <c r="F1070" s="9">
        <v>-6.8803388160000002E-6</v>
      </c>
      <c r="Q1070" s="54"/>
      <c r="R1070" s="54">
        <v>-2.972688548E-7</v>
      </c>
      <c r="S1070" s="54">
        <v>-3.1876234629999998E-7</v>
      </c>
    </row>
    <row r="1071" spans="1:19" x14ac:dyDescent="0.2">
      <c r="A1071" t="s">
        <v>8821</v>
      </c>
      <c r="B1071" t="s">
        <v>55</v>
      </c>
      <c r="C1071" s="9" t="s">
        <v>358</v>
      </c>
      <c r="F1071" s="9">
        <v>8.3502595789999995E-6</v>
      </c>
      <c r="P1071" s="54"/>
      <c r="Q1071" s="54"/>
      <c r="R1071" s="54">
        <v>3.6077759669999999E-7</v>
      </c>
      <c r="S1071" s="54">
        <v>3.8686297380000001E-7</v>
      </c>
    </row>
    <row r="1072" spans="1:19" x14ac:dyDescent="0.2">
      <c r="A1072" t="s">
        <v>8702</v>
      </c>
      <c r="B1072" t="s">
        <v>9274</v>
      </c>
      <c r="C1072" s="9" t="s">
        <v>358</v>
      </c>
      <c r="F1072" s="9">
        <v>2.4266970170000001E-6</v>
      </c>
      <c r="Q1072" s="54"/>
      <c r="R1072" s="54">
        <v>1.1843463119999999E-6</v>
      </c>
      <c r="S1072" s="54">
        <v>0.55879283089999998</v>
      </c>
    </row>
    <row r="1073" spans="1:19" x14ac:dyDescent="0.2">
      <c r="A1073" t="s">
        <v>8702</v>
      </c>
      <c r="B1073" t="s">
        <v>52</v>
      </c>
      <c r="C1073" s="9" t="s">
        <v>358</v>
      </c>
      <c r="F1073" s="9">
        <v>9.6911436E-6</v>
      </c>
      <c r="Q1073" s="54"/>
      <c r="R1073" s="54">
        <v>4.8334933610000003E-6</v>
      </c>
      <c r="S1073" s="54">
        <v>2.280516612</v>
      </c>
    </row>
    <row r="1074" spans="1:19" x14ac:dyDescent="0.2">
      <c r="A1074" t="s">
        <v>8702</v>
      </c>
      <c r="B1074" t="s">
        <v>8278</v>
      </c>
      <c r="C1074" s="9" t="s">
        <v>358</v>
      </c>
      <c r="F1074" s="9">
        <v>-3.3699651779999998E-5</v>
      </c>
      <c r="Q1074" s="54"/>
      <c r="R1074" s="54">
        <v>-1.644707107E-5</v>
      </c>
      <c r="S1074" s="54">
        <v>-7.759981442</v>
      </c>
    </row>
    <row r="1075" spans="1:19" x14ac:dyDescent="0.2">
      <c r="A1075" t="s">
        <v>8702</v>
      </c>
      <c r="B1075" t="s">
        <v>55</v>
      </c>
      <c r="C1075" s="9" t="s">
        <v>358</v>
      </c>
      <c r="F1075" s="9">
        <v>4.0899270740000002E-5</v>
      </c>
      <c r="Q1075" s="54"/>
      <c r="R1075" s="54">
        <v>1.9960835710000001E-5</v>
      </c>
      <c r="S1075" s="54">
        <v>9.4178297180000001</v>
      </c>
    </row>
    <row r="1076" spans="1:19" x14ac:dyDescent="0.2">
      <c r="A1076" t="s">
        <v>8822</v>
      </c>
      <c r="B1076" t="s">
        <v>52</v>
      </c>
      <c r="C1076" s="9" t="s">
        <v>358</v>
      </c>
      <c r="F1076" s="9">
        <v>1.0510893349999999E-5</v>
      </c>
      <c r="Q1076" s="54"/>
      <c r="R1076" s="54">
        <v>5.236996084E-7</v>
      </c>
      <c r="S1076" s="54">
        <v>5.8546271079999995E-7</v>
      </c>
    </row>
    <row r="1077" spans="1:19" x14ac:dyDescent="0.2">
      <c r="A1077" t="s">
        <v>8822</v>
      </c>
      <c r="B1077" t="s">
        <v>8278</v>
      </c>
      <c r="C1077" s="9" t="s">
        <v>358</v>
      </c>
      <c r="F1077" s="9">
        <v>-3.9755598169999999E-6</v>
      </c>
      <c r="Q1077" s="54"/>
      <c r="R1077" s="54">
        <v>-1.9272460239999999E-7</v>
      </c>
      <c r="S1077" s="54">
        <v>-2.1545379520000001E-7</v>
      </c>
    </row>
    <row r="1078" spans="1:19" x14ac:dyDescent="0.2">
      <c r="A1078" t="s">
        <v>8823</v>
      </c>
      <c r="B1078" t="s">
        <v>9274</v>
      </c>
      <c r="C1078" s="9" t="s">
        <v>358</v>
      </c>
      <c r="F1078" s="9">
        <v>4.501504174E-7</v>
      </c>
      <c r="Q1078" s="54"/>
      <c r="R1078" s="54"/>
      <c r="S1078" s="54"/>
    </row>
    <row r="1079" spans="1:19" x14ac:dyDescent="0.2">
      <c r="A1079" t="s">
        <v>8823</v>
      </c>
      <c r="B1079" t="s">
        <v>52</v>
      </c>
      <c r="C1079" s="9" t="s">
        <v>358</v>
      </c>
      <c r="F1079" s="9">
        <v>1.2945868540000001E-5</v>
      </c>
      <c r="Q1079" s="54"/>
      <c r="R1079" s="54">
        <v>6.451712243E-7</v>
      </c>
      <c r="S1079" s="54">
        <v>7.2931771440000002E-7</v>
      </c>
    </row>
    <row r="1080" spans="1:19" x14ac:dyDescent="0.2">
      <c r="A1080" t="s">
        <v>8823</v>
      </c>
      <c r="B1080" t="s">
        <v>8278</v>
      </c>
      <c r="C1080" s="9" t="s">
        <v>358</v>
      </c>
      <c r="F1080" s="9">
        <v>-6.251259308E-6</v>
      </c>
      <c r="Q1080" s="54"/>
      <c r="R1080" s="54">
        <v>-3.0274542990000001E-7</v>
      </c>
      <c r="S1080" s="54">
        <v>-3.4223101819999999E-7</v>
      </c>
    </row>
    <row r="1081" spans="1:19" x14ac:dyDescent="0.2">
      <c r="A1081" t="s">
        <v>8824</v>
      </c>
      <c r="B1081" t="s">
        <v>52</v>
      </c>
      <c r="C1081" s="9" t="s">
        <v>358</v>
      </c>
      <c r="F1081" s="9">
        <v>1.101023194E-5</v>
      </c>
      <c r="O1081" s="54"/>
      <c r="Q1081" s="54"/>
      <c r="R1081" s="54">
        <v>5.8660962779999997E-7</v>
      </c>
      <c r="S1081" s="54">
        <v>6.5936903790000004E-7</v>
      </c>
    </row>
    <row r="1082" spans="1:19" x14ac:dyDescent="0.2">
      <c r="A1082" t="s">
        <v>8824</v>
      </c>
      <c r="B1082" t="s">
        <v>8278</v>
      </c>
      <c r="C1082" s="9" t="s">
        <v>358</v>
      </c>
      <c r="F1082" s="9">
        <v>-4.7130600470000003E-6</v>
      </c>
      <c r="Q1082" s="54"/>
      <c r="R1082" s="54">
        <v>-2.4736550570000002E-7</v>
      </c>
      <c r="S1082" s="54">
        <v>-2.7804718470000003E-7</v>
      </c>
    </row>
    <row r="1083" spans="1:19" x14ac:dyDescent="0.2">
      <c r="A1083" t="s">
        <v>8825</v>
      </c>
      <c r="B1083" t="s">
        <v>9274</v>
      </c>
      <c r="C1083" s="9" t="s">
        <v>358</v>
      </c>
      <c r="F1083" s="9">
        <v>5.6366058829999998E-7</v>
      </c>
      <c r="Q1083" s="54"/>
      <c r="R1083" s="54"/>
      <c r="S1083" s="54"/>
    </row>
    <row r="1084" spans="1:19" x14ac:dyDescent="0.2">
      <c r="A1084" t="s">
        <v>8825</v>
      </c>
      <c r="B1084" t="s">
        <v>52</v>
      </c>
      <c r="C1084" s="9" t="s">
        <v>358</v>
      </c>
      <c r="F1084" s="9">
        <v>1.3801239210000001E-5</v>
      </c>
      <c r="O1084" s="54"/>
      <c r="Q1084" s="54"/>
      <c r="R1084" s="54">
        <v>8.2666281540000005E-7</v>
      </c>
      <c r="S1084" s="54">
        <v>8.1798966170000001E-7</v>
      </c>
    </row>
    <row r="1085" spans="1:19" x14ac:dyDescent="0.2">
      <c r="A1085" t="s">
        <v>8825</v>
      </c>
      <c r="B1085" t="s">
        <v>8278</v>
      </c>
      <c r="C1085" s="9" t="s">
        <v>358</v>
      </c>
      <c r="F1085" s="9">
        <v>-7.8275802109999997E-6</v>
      </c>
      <c r="O1085" s="54"/>
      <c r="Q1085" s="54"/>
      <c r="R1085" s="54">
        <v>-4.6307749600000001E-7</v>
      </c>
      <c r="S1085" s="54">
        <v>-4.582189948E-7</v>
      </c>
    </row>
    <row r="1086" spans="1:19" x14ac:dyDescent="0.2">
      <c r="A1086" t="s">
        <v>8826</v>
      </c>
      <c r="B1086" t="s">
        <v>52</v>
      </c>
      <c r="C1086" s="9" t="s">
        <v>356</v>
      </c>
      <c r="F1086" s="9">
        <v>3.5527136790000002E-13</v>
      </c>
      <c r="G1086" s="9">
        <v>8.7461771160000001E-10</v>
      </c>
      <c r="H1086" s="9">
        <v>-1.433537733E-10</v>
      </c>
      <c r="I1086" s="9">
        <v>9.1862517590000006E-11</v>
      </c>
      <c r="J1086" s="9">
        <v>5.914557732E-11</v>
      </c>
      <c r="P1086" s="54"/>
      <c r="Q1086" s="54"/>
      <c r="R1086" s="54">
        <v>4.4479975259999998E-12</v>
      </c>
      <c r="S1086" s="54">
        <v>-9.6367358539999996E-14</v>
      </c>
    </row>
    <row r="1087" spans="1:19" x14ac:dyDescent="0.2">
      <c r="A1087" t="s">
        <v>8827</v>
      </c>
      <c r="B1087" t="s">
        <v>54</v>
      </c>
      <c r="C1087" s="9" t="s">
        <v>356</v>
      </c>
      <c r="F1087" s="9">
        <v>8.5123019739999999E-12</v>
      </c>
      <c r="G1087" s="9">
        <v>-1.2399432590000001E-9</v>
      </c>
      <c r="H1087" s="9">
        <v>1.5903722779999999E-11</v>
      </c>
      <c r="I1087" s="9">
        <v>-4.5545789360000001E-11</v>
      </c>
      <c r="J1087" s="9">
        <v>5.4862780979999997E-12</v>
      </c>
      <c r="P1087" s="54"/>
      <c r="Q1087" s="54"/>
      <c r="R1087" s="54">
        <v>2.298961022E-11</v>
      </c>
      <c r="S1087" s="54">
        <v>1.7985613000000001E-13</v>
      </c>
    </row>
    <row r="1088" spans="1:19" x14ac:dyDescent="0.2">
      <c r="A1088" t="s">
        <v>8828</v>
      </c>
      <c r="B1088" t="s">
        <v>52</v>
      </c>
      <c r="C1088" s="9" t="s">
        <v>359</v>
      </c>
      <c r="F1088" s="9">
        <v>7.2901684689999995E-12</v>
      </c>
      <c r="G1088" s="9">
        <v>-6.6130212420000001E-11</v>
      </c>
      <c r="H1088" s="9">
        <v>-1.605844346E-10</v>
      </c>
      <c r="I1088" s="9">
        <v>-3.7152680930000002E-10</v>
      </c>
      <c r="J1088" s="9">
        <v>-1.304645281E-11</v>
      </c>
      <c r="O1088" s="54"/>
      <c r="Q1088" s="54"/>
      <c r="R1088" s="54">
        <v>-6.3373306599999999E-10</v>
      </c>
      <c r="S1088" s="54">
        <v>-1.0880185639999999E-13</v>
      </c>
    </row>
    <row r="1089" spans="1:19" x14ac:dyDescent="0.2">
      <c r="A1089" t="s">
        <v>8829</v>
      </c>
      <c r="B1089" t="s">
        <v>52</v>
      </c>
      <c r="C1089" s="9" t="s">
        <v>366</v>
      </c>
      <c r="F1089" s="9">
        <v>5.2935433810000002E-13</v>
      </c>
      <c r="I1089" s="9">
        <v>-1.069047073E-10</v>
      </c>
      <c r="Q1089" s="54"/>
      <c r="R1089" s="54"/>
      <c r="S1089" s="54"/>
    </row>
    <row r="1090" spans="1:19" x14ac:dyDescent="0.2">
      <c r="A1090" t="s">
        <v>8830</v>
      </c>
      <c r="B1090" t="s">
        <v>52</v>
      </c>
      <c r="C1090" s="9" t="s">
        <v>374</v>
      </c>
      <c r="F1090" s="9">
        <v>-1.3827161639999999E-10</v>
      </c>
      <c r="G1090" s="9">
        <v>-1.873416977E-10</v>
      </c>
      <c r="H1090" s="9">
        <v>-2.7607427459999999E-10</v>
      </c>
      <c r="I1090" s="9">
        <v>-8.5194429290000004E-10</v>
      </c>
      <c r="J1090" s="9">
        <v>-4.7688075710000003E-11</v>
      </c>
      <c r="Q1090" s="54"/>
      <c r="R1090" s="54">
        <v>-1.9080559349999999E-10</v>
      </c>
      <c r="S1090" s="54">
        <v>-5.33351141E-12</v>
      </c>
    </row>
    <row r="1091" spans="1:19" x14ac:dyDescent="0.2">
      <c r="A1091" t="s">
        <v>8831</v>
      </c>
      <c r="B1091" t="s">
        <v>52</v>
      </c>
      <c r="C1091" s="9" t="s">
        <v>362</v>
      </c>
      <c r="F1091" s="9">
        <v>-9.8054897530000002E-12</v>
      </c>
      <c r="G1091" s="9">
        <v>7.0514261100000005E-11</v>
      </c>
      <c r="H1091" s="9">
        <v>7.4035000350000001E-11</v>
      </c>
      <c r="I1091" s="9">
        <v>-4.9967141540000003E-11</v>
      </c>
      <c r="J1091" s="9">
        <v>-3.3615066290000001E-10</v>
      </c>
      <c r="O1091" s="54"/>
      <c r="Q1091" s="54"/>
      <c r="R1091" s="54">
        <v>-5.8220450680000005E-10</v>
      </c>
      <c r="S1091" s="54">
        <v>-1.807229921E-10</v>
      </c>
    </row>
    <row r="1092" spans="1:19" x14ac:dyDescent="0.2">
      <c r="A1092" t="s">
        <v>8832</v>
      </c>
      <c r="B1092" t="s">
        <v>52</v>
      </c>
      <c r="C1092" s="9" t="s">
        <v>368</v>
      </c>
      <c r="F1092" s="9">
        <v>-4.4408920990000004E-15</v>
      </c>
      <c r="O1092" s="54"/>
      <c r="P1092" s="54"/>
      <c r="Q1092" s="54"/>
      <c r="R1092" s="54">
        <v>3.5615954629999999E-11</v>
      </c>
      <c r="S1092" s="54"/>
    </row>
    <row r="1093" spans="1:19" x14ac:dyDescent="0.2">
      <c r="A1093" t="s">
        <v>8833</v>
      </c>
      <c r="B1093" t="s">
        <v>480</v>
      </c>
      <c r="C1093" s="9" t="s">
        <v>368</v>
      </c>
      <c r="F1093" s="9">
        <v>-2.3536728119999998E-13</v>
      </c>
      <c r="O1093" s="54"/>
      <c r="Q1093" s="54"/>
      <c r="R1093" s="54">
        <v>-1.511768488E-11</v>
      </c>
      <c r="S1093" s="54"/>
    </row>
    <row r="1094" spans="1:19" x14ac:dyDescent="0.2">
      <c r="A1094" t="s">
        <v>8834</v>
      </c>
      <c r="B1094" t="s">
        <v>480</v>
      </c>
      <c r="C1094" s="9" t="s">
        <v>356</v>
      </c>
      <c r="G1094" s="9">
        <v>-1.26302524E-10</v>
      </c>
      <c r="H1094" s="9">
        <v>-3.2596147999999999E-13</v>
      </c>
      <c r="I1094" s="9">
        <v>1.2641798719999999E-10</v>
      </c>
      <c r="J1094" s="9">
        <v>4.4639847370000001E-12</v>
      </c>
      <c r="O1094" s="54"/>
      <c r="Q1094" s="54"/>
      <c r="R1094" s="54">
        <v>-5.8255622549999996E-11</v>
      </c>
      <c r="S1094" s="54">
        <v>2.3037127759999999E-14</v>
      </c>
    </row>
    <row r="1095" spans="1:19" x14ac:dyDescent="0.2">
      <c r="A1095" t="s">
        <v>8835</v>
      </c>
      <c r="B1095" t="s">
        <v>480</v>
      </c>
      <c r="C1095" s="9" t="s">
        <v>362</v>
      </c>
      <c r="F1095" s="9">
        <v>-1.5573142779999999E-10</v>
      </c>
      <c r="G1095" s="9">
        <v>8.2578388570000002E-13</v>
      </c>
      <c r="H1095" s="9">
        <v>6.2971849960000002E-13</v>
      </c>
      <c r="I1095" s="9">
        <v>-4.379341334E-11</v>
      </c>
      <c r="J1095" s="9">
        <v>-1.126654325E-11</v>
      </c>
      <c r="O1095" s="54"/>
      <c r="P1095" s="54"/>
      <c r="Q1095" s="54"/>
      <c r="R1095" s="54">
        <v>1.836397701E-11</v>
      </c>
      <c r="S1095" s="54">
        <v>-1.3468781649999999E-11</v>
      </c>
    </row>
    <row r="1096" spans="1:19" x14ac:dyDescent="0.2">
      <c r="A1096" t="s">
        <v>8836</v>
      </c>
      <c r="B1096" t="s">
        <v>52</v>
      </c>
      <c r="C1096" s="9" t="s">
        <v>361</v>
      </c>
      <c r="F1096" s="9">
        <v>1.403321903E-11</v>
      </c>
      <c r="G1096" s="9">
        <v>4.9181281270000002E-10</v>
      </c>
      <c r="H1096" s="9">
        <v>-2.5389468309999999E-11</v>
      </c>
      <c r="I1096" s="9">
        <v>-4.8575365949999997E-11</v>
      </c>
      <c r="J1096" s="9">
        <v>-7.7589135120000003E-10</v>
      </c>
      <c r="P1096" s="54"/>
      <c r="Q1096" s="54"/>
      <c r="R1096" s="54">
        <v>-5.9742788490000003E-10</v>
      </c>
      <c r="S1096" s="54">
        <v>3.021582984E-12</v>
      </c>
    </row>
    <row r="1097" spans="1:19" x14ac:dyDescent="0.2">
      <c r="A1097" t="s">
        <v>8837</v>
      </c>
      <c r="B1097" t="s">
        <v>52</v>
      </c>
      <c r="C1097" s="9" t="s">
        <v>358</v>
      </c>
      <c r="F1097" s="9">
        <v>3.5889633399999999E-6</v>
      </c>
      <c r="Q1097" s="54"/>
      <c r="R1097" s="54">
        <v>4.4722385169999999E-7</v>
      </c>
      <c r="S1097" s="54">
        <v>4.4721847910000001E-7</v>
      </c>
    </row>
    <row r="1098" spans="1:19" x14ac:dyDescent="0.2">
      <c r="A1098" t="s">
        <v>8838</v>
      </c>
      <c r="B1098" t="s">
        <v>52</v>
      </c>
      <c r="C1098" s="9" t="s">
        <v>365</v>
      </c>
      <c r="F1098" s="9">
        <v>1.092459456E-13</v>
      </c>
      <c r="Q1098" s="54"/>
      <c r="R1098" s="54"/>
      <c r="S1098" s="54">
        <v>-6.8428818169999994E-11</v>
      </c>
    </row>
    <row r="1099" spans="1:19" x14ac:dyDescent="0.2">
      <c r="A1099" t="s">
        <v>8839</v>
      </c>
      <c r="B1099" t="s">
        <v>480</v>
      </c>
      <c r="C1099" s="9" t="s">
        <v>359</v>
      </c>
      <c r="P1099" s="54"/>
      <c r="Q1099" s="54"/>
      <c r="R1099" s="54"/>
      <c r="S1099" s="54"/>
    </row>
    <row r="1100" spans="1:19" x14ac:dyDescent="0.2">
      <c r="A1100" t="s">
        <v>8840</v>
      </c>
      <c r="B1100" t="s">
        <v>480</v>
      </c>
      <c r="C1100" s="9" t="s">
        <v>374</v>
      </c>
      <c r="Q1100" s="54"/>
      <c r="R1100" s="54"/>
      <c r="S1100" s="54"/>
    </row>
    <row r="1101" spans="1:19" x14ac:dyDescent="0.2">
      <c r="A1101" t="s">
        <v>8841</v>
      </c>
      <c r="B1101" t="s">
        <v>480</v>
      </c>
      <c r="C1101" s="9" t="s">
        <v>358</v>
      </c>
      <c r="F1101" s="9">
        <v>8.4312665939999998E-6</v>
      </c>
      <c r="Q1101" s="54"/>
      <c r="R1101" s="54">
        <v>1.0832471319999999E-6</v>
      </c>
      <c r="S1101" s="54">
        <v>1.08324347E-6</v>
      </c>
    </row>
    <row r="1102" spans="1:19" x14ac:dyDescent="0.2">
      <c r="A1102" t="s">
        <v>8842</v>
      </c>
      <c r="B1102" t="s">
        <v>480</v>
      </c>
      <c r="C1102" s="9" t="s">
        <v>365</v>
      </c>
      <c r="F1102" s="9">
        <v>-4.4408920989999998E-16</v>
      </c>
      <c r="Q1102" s="54"/>
      <c r="R1102" s="54"/>
      <c r="S1102" s="54">
        <v>-6.2394533980000004E-13</v>
      </c>
    </row>
    <row r="1103" spans="1:19" x14ac:dyDescent="0.2">
      <c r="A1103" t="s">
        <v>8843</v>
      </c>
      <c r="B1103" t="s">
        <v>480</v>
      </c>
      <c r="C1103" s="9" t="s">
        <v>366</v>
      </c>
      <c r="Q1103" s="54"/>
      <c r="R1103" s="54"/>
      <c r="S1103" s="54"/>
    </row>
    <row r="1104" spans="1:19" x14ac:dyDescent="0.2">
      <c r="A1104" t="s">
        <v>8844</v>
      </c>
      <c r="B1104" t="s">
        <v>480</v>
      </c>
      <c r="C1104" s="9" t="s">
        <v>361</v>
      </c>
      <c r="F1104" s="9">
        <v>2.4868995750000002E-14</v>
      </c>
      <c r="G1104" s="9">
        <v>4.583800006E-11</v>
      </c>
      <c r="H1104" s="9">
        <v>-6.9100281050000001E-12</v>
      </c>
      <c r="I1104" s="9">
        <v>-1.647126879E-12</v>
      </c>
      <c r="J1104" s="9">
        <v>2.6258994980000001E-12</v>
      </c>
      <c r="P1104" s="54"/>
      <c r="Q1104" s="54"/>
      <c r="R1104" s="54">
        <v>4.0270009550000001E-12</v>
      </c>
      <c r="S1104" s="54">
        <v>-2.997602166E-15</v>
      </c>
    </row>
    <row r="1105" spans="1:19" x14ac:dyDescent="0.2">
      <c r="A1105" t="s">
        <v>8845</v>
      </c>
      <c r="B1105" t="s">
        <v>54</v>
      </c>
      <c r="C1105" s="9" t="s">
        <v>362</v>
      </c>
      <c r="Q1105" s="54"/>
      <c r="R1105" s="54"/>
      <c r="S1105" s="54"/>
    </row>
    <row r="1106" spans="1:19" x14ac:dyDescent="0.2">
      <c r="A1106" t="s">
        <v>8846</v>
      </c>
      <c r="B1106" t="s">
        <v>54</v>
      </c>
      <c r="C1106" s="9" t="s">
        <v>366</v>
      </c>
      <c r="Q1106" s="54"/>
      <c r="R1106" s="54"/>
      <c r="S1106" s="54"/>
    </row>
    <row r="1107" spans="1:19" x14ac:dyDescent="0.2">
      <c r="A1107" t="s">
        <v>8847</v>
      </c>
      <c r="B1107" t="s">
        <v>54</v>
      </c>
      <c r="C1107" s="9" t="s">
        <v>358</v>
      </c>
      <c r="Q1107" s="54"/>
      <c r="R1107" s="54"/>
      <c r="S1107" s="54"/>
    </row>
    <row r="1108" spans="1:19" x14ac:dyDescent="0.2">
      <c r="A1108" t="s">
        <v>8848</v>
      </c>
      <c r="B1108" t="s">
        <v>54</v>
      </c>
      <c r="C1108" s="9" t="s">
        <v>365</v>
      </c>
      <c r="Q1108" s="54"/>
      <c r="R1108" s="54"/>
      <c r="S1108" s="54"/>
    </row>
    <row r="1109" spans="1:19" x14ac:dyDescent="0.2">
      <c r="A1109" t="s">
        <v>8849</v>
      </c>
      <c r="B1109" t="s">
        <v>54</v>
      </c>
      <c r="C1109" s="9" t="s">
        <v>361</v>
      </c>
      <c r="Q1109" s="54"/>
      <c r="R1109" s="54"/>
      <c r="S1109" s="54"/>
    </row>
    <row r="1110" spans="1:19" x14ac:dyDescent="0.2">
      <c r="A1110" t="s">
        <v>8850</v>
      </c>
      <c r="B1110" t="s">
        <v>54</v>
      </c>
      <c r="C1110" s="9" t="s">
        <v>368</v>
      </c>
      <c r="Q1110" s="54"/>
      <c r="R1110" s="54"/>
      <c r="S1110" s="54"/>
    </row>
    <row r="1111" spans="1:19" x14ac:dyDescent="0.2">
      <c r="A1111" t="s">
        <v>8851</v>
      </c>
      <c r="B1111" t="s">
        <v>54</v>
      </c>
      <c r="C1111" s="9" t="s">
        <v>374</v>
      </c>
      <c r="Q1111" s="54"/>
      <c r="R1111" s="54"/>
      <c r="S1111" s="54"/>
    </row>
    <row r="1112" spans="1:19" x14ac:dyDescent="0.2">
      <c r="A1112" t="s">
        <v>8852</v>
      </c>
      <c r="B1112" t="s">
        <v>54</v>
      </c>
      <c r="C1112" s="9" t="s">
        <v>359</v>
      </c>
      <c r="Q1112" s="54"/>
      <c r="R1112" s="54"/>
      <c r="S1112" s="54"/>
    </row>
    <row r="1113" spans="1:19" x14ac:dyDescent="0.2">
      <c r="A1113" t="s">
        <v>8620</v>
      </c>
      <c r="B1113" t="s">
        <v>54</v>
      </c>
      <c r="C1113" s="9" t="s">
        <v>357</v>
      </c>
      <c r="F1113" s="9">
        <v>-1.013749226E-4</v>
      </c>
      <c r="O1113" s="54"/>
      <c r="Q1113" s="54"/>
      <c r="R1113" s="54"/>
      <c r="S1113" s="54"/>
    </row>
    <row r="1114" spans="1:19" x14ac:dyDescent="0.2">
      <c r="A1114" t="s">
        <v>8620</v>
      </c>
      <c r="B1114" t="s">
        <v>83</v>
      </c>
      <c r="C1114" s="9" t="s">
        <v>357</v>
      </c>
      <c r="F1114" s="9">
        <v>1.122272681E-4</v>
      </c>
      <c r="G1114" s="9">
        <v>1.4278550880000001E-6</v>
      </c>
      <c r="H1114" s="9">
        <v>1.429840034E-6</v>
      </c>
      <c r="I1114" s="9">
        <v>1.4283001000000001E-6</v>
      </c>
      <c r="J1114" s="9">
        <v>1.426091847E-6</v>
      </c>
      <c r="Q1114" s="54"/>
      <c r="R1114" s="54">
        <v>1.4295872300000001E-6</v>
      </c>
      <c r="S1114" s="54">
        <v>1.439210168E-6</v>
      </c>
    </row>
    <row r="1115" spans="1:19" x14ac:dyDescent="0.2">
      <c r="A1115" t="s">
        <v>8553</v>
      </c>
      <c r="B1115" t="s">
        <v>8308</v>
      </c>
      <c r="C1115" s="9" t="s">
        <v>370</v>
      </c>
      <c r="D1115" s="9" t="s">
        <v>8713</v>
      </c>
      <c r="F1115" s="9">
        <v>5.459680648</v>
      </c>
      <c r="G1115" s="9">
        <v>1.2260015360000001</v>
      </c>
      <c r="H1115" s="9">
        <v>1.0512749729999999</v>
      </c>
      <c r="I1115" s="9">
        <v>1.0835402279999999</v>
      </c>
      <c r="J1115" s="9">
        <v>0.93880556849999997</v>
      </c>
      <c r="Q1115" s="54"/>
      <c r="R1115" s="54">
        <v>1.1548482689999999</v>
      </c>
      <c r="S1115" s="54">
        <v>0.53334212790000002</v>
      </c>
    </row>
    <row r="1116" spans="1:19" x14ac:dyDescent="0.2">
      <c r="A1116" t="s">
        <v>8553</v>
      </c>
      <c r="B1116" t="s">
        <v>8298</v>
      </c>
      <c r="C1116" s="9" t="s">
        <v>370</v>
      </c>
      <c r="D1116" s="9" t="s">
        <v>8713</v>
      </c>
      <c r="F1116" s="9">
        <v>139.8203044</v>
      </c>
      <c r="G1116" s="9">
        <v>37.859998179999998</v>
      </c>
      <c r="H1116" s="9">
        <v>18.901188510000001</v>
      </c>
      <c r="I1116" s="9">
        <v>21.291512950000001</v>
      </c>
      <c r="J1116" s="9">
        <v>12.572662230000001</v>
      </c>
      <c r="P1116" s="54"/>
      <c r="Q1116" s="54"/>
      <c r="R1116" s="54">
        <v>28.020993019999999</v>
      </c>
      <c r="S1116" s="54">
        <v>2.3304037520000001</v>
      </c>
    </row>
    <row r="1117" spans="1:19" x14ac:dyDescent="0.2">
      <c r="A1117" t="s">
        <v>8553</v>
      </c>
      <c r="B1117" t="s">
        <v>8277</v>
      </c>
      <c r="C1117" s="9" t="s">
        <v>370</v>
      </c>
      <c r="D1117" s="9" t="s">
        <v>8713</v>
      </c>
      <c r="F1117" s="9">
        <v>0.10001995430000001</v>
      </c>
      <c r="G1117" s="9">
        <v>0.3331548943</v>
      </c>
      <c r="H1117" s="9">
        <v>0.30933787930000001</v>
      </c>
      <c r="I1117" s="9">
        <v>0.31417108040000002</v>
      </c>
      <c r="J1117" s="9">
        <v>0.29122027249999999</v>
      </c>
      <c r="Q1117" s="54"/>
      <c r="R1117" s="54">
        <v>0.32421491949999998</v>
      </c>
      <c r="S1117" s="54">
        <v>0.2000560921</v>
      </c>
    </row>
    <row r="1118" spans="1:19" x14ac:dyDescent="0.2">
      <c r="A1118" t="s">
        <v>8432</v>
      </c>
      <c r="B1118" t="s">
        <v>8294</v>
      </c>
      <c r="C1118" s="9" t="s">
        <v>370</v>
      </c>
      <c r="D1118" s="9" t="s">
        <v>8714</v>
      </c>
      <c r="F1118" s="9">
        <v>16.436813390000001</v>
      </c>
      <c r="Q1118" s="54"/>
      <c r="R1118" s="54">
        <v>20.481685200000001</v>
      </c>
      <c r="S1118" s="54"/>
    </row>
    <row r="1119" spans="1:19" x14ac:dyDescent="0.2">
      <c r="A1119" t="s">
        <v>8432</v>
      </c>
      <c r="B1119" t="s">
        <v>8309</v>
      </c>
      <c r="C1119" s="9" t="s">
        <v>370</v>
      </c>
      <c r="D1119" s="9" t="s">
        <v>8714</v>
      </c>
      <c r="F1119" s="9">
        <v>0.10000294799999999</v>
      </c>
      <c r="P1119" s="54"/>
      <c r="Q1119" s="54"/>
      <c r="R1119" s="54">
        <v>0.10000048960000001</v>
      </c>
      <c r="S1119" s="54"/>
    </row>
    <row r="1120" spans="1:19" x14ac:dyDescent="0.2">
      <c r="A1120" t="s">
        <v>8432</v>
      </c>
      <c r="B1120" t="s">
        <v>8297</v>
      </c>
      <c r="C1120" s="9" t="s">
        <v>370</v>
      </c>
      <c r="D1120" s="9" t="s">
        <v>8714</v>
      </c>
      <c r="F1120" s="9">
        <v>268.36585489999999</v>
      </c>
      <c r="P1120" s="54"/>
      <c r="Q1120" s="54"/>
      <c r="R1120" s="54">
        <v>364.52764619999999</v>
      </c>
      <c r="S1120" s="54"/>
    </row>
    <row r="1121" spans="1:19" x14ac:dyDescent="0.2">
      <c r="A1121" t="s">
        <v>8432</v>
      </c>
      <c r="B1121" t="s">
        <v>8276</v>
      </c>
      <c r="C1121" s="9" t="s">
        <v>370</v>
      </c>
      <c r="D1121" s="9" t="s">
        <v>8714</v>
      </c>
      <c r="F1121" s="9">
        <v>9.7344970880000006E-2</v>
      </c>
      <c r="Q1121" s="54"/>
      <c r="R1121" s="54">
        <v>0.19066991699999999</v>
      </c>
      <c r="S1121" s="54"/>
    </row>
    <row r="1122" spans="1:19" x14ac:dyDescent="0.2">
      <c r="A1122" t="s">
        <v>8853</v>
      </c>
      <c r="B1122" t="s">
        <v>8294</v>
      </c>
      <c r="C1122" s="9" t="s">
        <v>358</v>
      </c>
      <c r="F1122" s="9">
        <v>-1.1500760480000001E-5</v>
      </c>
      <c r="Q1122" s="54"/>
      <c r="R1122" s="54">
        <v>-1.768711369E-7</v>
      </c>
      <c r="S1122" s="54">
        <v>-1.812423028E-7</v>
      </c>
    </row>
    <row r="1123" spans="1:19" x14ac:dyDescent="0.2">
      <c r="A1123" t="s">
        <v>8853</v>
      </c>
      <c r="B1123" t="s">
        <v>8308</v>
      </c>
      <c r="C1123" s="9" t="s">
        <v>358</v>
      </c>
      <c r="F1123" s="9">
        <v>-2.3001520960000001E-5</v>
      </c>
      <c r="P1123" s="54"/>
      <c r="Q1123" s="54"/>
      <c r="R1123" s="54">
        <v>-3.5374227379999999E-7</v>
      </c>
      <c r="S1123" s="54">
        <v>-3.624846056E-7</v>
      </c>
    </row>
    <row r="1124" spans="1:19" x14ac:dyDescent="0.2">
      <c r="A1124" t="s">
        <v>8853</v>
      </c>
      <c r="B1124" t="s">
        <v>399</v>
      </c>
      <c r="C1124" s="9" t="s">
        <v>358</v>
      </c>
      <c r="F1124" s="9">
        <v>9.0122918379999993E-5</v>
      </c>
      <c r="P1124" s="54"/>
      <c r="Q1124" s="54"/>
      <c r="R1124" s="54">
        <v>1.386007739E-6</v>
      </c>
      <c r="S1124" s="54">
        <v>1.4202613200000001E-6</v>
      </c>
    </row>
    <row r="1125" spans="1:19" x14ac:dyDescent="0.2">
      <c r="A1125" t="s">
        <v>8853</v>
      </c>
      <c r="B1125" t="s">
        <v>8320</v>
      </c>
      <c r="C1125" s="9" t="s">
        <v>358</v>
      </c>
      <c r="F1125" s="9">
        <v>-1.1500760480000001E-5</v>
      </c>
      <c r="Q1125" s="54"/>
      <c r="R1125" s="54">
        <v>-1.768711369E-7</v>
      </c>
      <c r="S1125" s="54">
        <v>-1.812423028E-7</v>
      </c>
    </row>
    <row r="1126" spans="1:19" x14ac:dyDescent="0.2">
      <c r="A1126" t="s">
        <v>8853</v>
      </c>
      <c r="B1126" t="s">
        <v>52</v>
      </c>
      <c r="C1126" s="9" t="s">
        <v>358</v>
      </c>
      <c r="F1126" s="9">
        <v>2.9592598940000002E-7</v>
      </c>
      <c r="Q1126" s="54"/>
      <c r="R1126" s="54"/>
      <c r="S1126" s="54"/>
    </row>
    <row r="1127" spans="1:19" x14ac:dyDescent="0.2">
      <c r="A1127" t="s">
        <v>8853</v>
      </c>
      <c r="B1127" t="s">
        <v>8307</v>
      </c>
      <c r="C1127" s="9" t="s">
        <v>358</v>
      </c>
      <c r="F1127" s="9">
        <v>-1.121828568E-5</v>
      </c>
      <c r="P1127" s="54"/>
      <c r="Q1127" s="54"/>
      <c r="R1127" s="54">
        <v>-1.725269338E-7</v>
      </c>
      <c r="S1127" s="54">
        <v>-1.767907378E-7</v>
      </c>
    </row>
    <row r="1128" spans="1:19" x14ac:dyDescent="0.2">
      <c r="A1128" t="s">
        <v>210</v>
      </c>
      <c r="B1128" t="s">
        <v>8296</v>
      </c>
      <c r="C1128" s="9" t="s">
        <v>358</v>
      </c>
      <c r="P1128" s="54"/>
      <c r="Q1128" s="54"/>
      <c r="R1128" s="54"/>
      <c r="S1128" s="54"/>
    </row>
    <row r="1129" spans="1:19" x14ac:dyDescent="0.2">
      <c r="A1129" t="s">
        <v>210</v>
      </c>
      <c r="B1129" t="s">
        <v>8294</v>
      </c>
      <c r="C1129" s="9" t="s">
        <v>358</v>
      </c>
      <c r="Q1129" s="54"/>
      <c r="R1129" s="54"/>
      <c r="S1129" s="54"/>
    </row>
    <row r="1130" spans="1:19" x14ac:dyDescent="0.2">
      <c r="A1130" t="s">
        <v>210</v>
      </c>
      <c r="B1130" t="s">
        <v>8309</v>
      </c>
      <c r="C1130" s="9" t="s">
        <v>358</v>
      </c>
      <c r="Q1130" s="54"/>
      <c r="R1130" s="54"/>
      <c r="S1130" s="54"/>
    </row>
    <row r="1131" spans="1:19" x14ac:dyDescent="0.2">
      <c r="A1131" t="s">
        <v>210</v>
      </c>
      <c r="B1131" t="s">
        <v>8308</v>
      </c>
      <c r="C1131" s="9" t="s">
        <v>358</v>
      </c>
      <c r="P1131" s="54"/>
      <c r="Q1131" s="54"/>
      <c r="R1131" s="54"/>
      <c r="S1131" s="54"/>
    </row>
    <row r="1132" spans="1:19" x14ac:dyDescent="0.2">
      <c r="A1132" t="s">
        <v>210</v>
      </c>
      <c r="B1132" t="s">
        <v>399</v>
      </c>
      <c r="C1132" s="9" t="s">
        <v>358</v>
      </c>
      <c r="P1132" s="54"/>
      <c r="Q1132" s="54"/>
      <c r="R1132" s="54"/>
      <c r="S1132" s="54"/>
    </row>
    <row r="1133" spans="1:19" x14ac:dyDescent="0.2">
      <c r="A1133" t="s">
        <v>210</v>
      </c>
      <c r="B1133" t="s">
        <v>52</v>
      </c>
      <c r="C1133" s="9" t="s">
        <v>358</v>
      </c>
      <c r="P1133" s="54"/>
      <c r="Q1133" s="54"/>
      <c r="R1133" s="54"/>
      <c r="S1133" s="54"/>
    </row>
    <row r="1134" spans="1:19" x14ac:dyDescent="0.2">
      <c r="A1134" t="s">
        <v>211</v>
      </c>
      <c r="B1134" t="s">
        <v>8296</v>
      </c>
      <c r="C1134" s="9" t="s">
        <v>358</v>
      </c>
      <c r="F1134" s="9">
        <v>-4.1400599420000001E-6</v>
      </c>
      <c r="Q1134" s="54"/>
      <c r="R1134" s="54"/>
      <c r="S1134" s="54"/>
    </row>
    <row r="1135" spans="1:19" x14ac:dyDescent="0.2">
      <c r="A1135" t="s">
        <v>211</v>
      </c>
      <c r="B1135" t="s">
        <v>8294</v>
      </c>
      <c r="C1135" s="9" t="s">
        <v>358</v>
      </c>
      <c r="F1135" s="9">
        <v>-2.2457872329999999E-6</v>
      </c>
      <c r="P1135" s="54"/>
      <c r="Q1135" s="54"/>
      <c r="R1135" s="54"/>
      <c r="S1135" s="54"/>
    </row>
    <row r="1136" spans="1:19" x14ac:dyDescent="0.2">
      <c r="A1136" t="s">
        <v>211</v>
      </c>
      <c r="B1136" t="s">
        <v>8290</v>
      </c>
      <c r="C1136" s="9" t="s">
        <v>358</v>
      </c>
      <c r="F1136" s="9">
        <v>2.9101906920000001E-5</v>
      </c>
      <c r="Q1136" s="54"/>
      <c r="R1136" s="54">
        <v>1.952516802E-7</v>
      </c>
      <c r="S1136" s="54">
        <v>1.9555898219999999E-7</v>
      </c>
    </row>
    <row r="1137" spans="1:19" x14ac:dyDescent="0.2">
      <c r="A1137" t="s">
        <v>211</v>
      </c>
      <c r="B1137" t="s">
        <v>8308</v>
      </c>
      <c r="C1137" s="9" t="s">
        <v>358</v>
      </c>
      <c r="F1137" s="9">
        <v>-1.952858463E-5</v>
      </c>
      <c r="Q1137" s="54"/>
      <c r="R1137" s="54">
        <v>-1.3102196260000001E-7</v>
      </c>
      <c r="S1137" s="54">
        <v>-1.3122817499999999E-7</v>
      </c>
    </row>
    <row r="1138" spans="1:19" x14ac:dyDescent="0.2">
      <c r="A1138" t="s">
        <v>211</v>
      </c>
      <c r="B1138" t="s">
        <v>52</v>
      </c>
      <c r="C1138" s="9" t="s">
        <v>358</v>
      </c>
      <c r="F1138" s="9">
        <v>6.5381701339999996E-7</v>
      </c>
      <c r="Q1138" s="54"/>
      <c r="R1138" s="54"/>
      <c r="S1138" s="54"/>
    </row>
    <row r="1139" spans="1:19" x14ac:dyDescent="0.2">
      <c r="A1139" t="s">
        <v>211</v>
      </c>
      <c r="B1139" t="s">
        <v>55</v>
      </c>
      <c r="C1139" s="9" t="s">
        <v>358</v>
      </c>
      <c r="F1139" s="9">
        <v>1.5798624969999999E-6</v>
      </c>
      <c r="Q1139" s="54"/>
      <c r="R1139" s="54"/>
      <c r="S1139" s="54"/>
    </row>
    <row r="1140" spans="1:19" x14ac:dyDescent="0.2">
      <c r="A1140" t="s">
        <v>212</v>
      </c>
      <c r="B1140" t="s">
        <v>8294</v>
      </c>
      <c r="C1140" s="9" t="s">
        <v>358</v>
      </c>
      <c r="F1140" s="9">
        <v>-1.1927444460000001</v>
      </c>
      <c r="Q1140" s="54"/>
      <c r="R1140" s="54">
        <v>-9.1884879789999997E-4</v>
      </c>
      <c r="S1140" s="54">
        <v>-1.4903143190000001</v>
      </c>
    </row>
    <row r="1141" spans="1:19" x14ac:dyDescent="0.2">
      <c r="A1141" t="s">
        <v>212</v>
      </c>
      <c r="B1141" t="s">
        <v>8308</v>
      </c>
      <c r="C1141" s="9" t="s">
        <v>358</v>
      </c>
      <c r="F1141" s="9">
        <v>-5.3595933840000001</v>
      </c>
      <c r="Q1141" s="54"/>
      <c r="R1141" s="54">
        <v>-4.1283194389999996E-3</v>
      </c>
      <c r="S1141" s="54">
        <v>-6.6958716020000004</v>
      </c>
    </row>
    <row r="1142" spans="1:19" x14ac:dyDescent="0.2">
      <c r="A1142" t="s">
        <v>212</v>
      </c>
      <c r="B1142" t="s">
        <v>8310</v>
      </c>
      <c r="C1142" s="9" t="s">
        <v>358</v>
      </c>
      <c r="F1142" s="9">
        <v>7.3093252499999997</v>
      </c>
      <c r="Q1142" s="54"/>
      <c r="R1142" s="54">
        <v>5.6308497129999996E-3</v>
      </c>
      <c r="S1142" s="54">
        <v>9.1328801580000007</v>
      </c>
    </row>
    <row r="1143" spans="1:19" x14ac:dyDescent="0.2">
      <c r="A1143" t="s">
        <v>212</v>
      </c>
      <c r="B1143" t="s">
        <v>8320</v>
      </c>
      <c r="C1143" s="9" t="s">
        <v>358</v>
      </c>
      <c r="F1143" s="9">
        <v>-1.5995906369999999</v>
      </c>
      <c r="Q1143" s="54"/>
      <c r="R1143" s="54">
        <v>-1.231583881E-3</v>
      </c>
      <c r="S1143" s="54">
        <v>-1.9975507370000001</v>
      </c>
    </row>
    <row r="1144" spans="1:19" x14ac:dyDescent="0.2">
      <c r="A1144" t="s">
        <v>212</v>
      </c>
      <c r="B1144" t="s">
        <v>52</v>
      </c>
      <c r="C1144" s="9" t="s">
        <v>358</v>
      </c>
      <c r="F1144" s="9">
        <v>3.3440313919999999E-2</v>
      </c>
      <c r="Q1144" s="54"/>
      <c r="R1144" s="54">
        <v>2.576125369E-5</v>
      </c>
      <c r="S1144" s="54">
        <v>4.1783115269999997E-2</v>
      </c>
    </row>
    <row r="1145" spans="1:19" x14ac:dyDescent="0.2">
      <c r="A1145" t="s">
        <v>212</v>
      </c>
      <c r="B1145" t="s">
        <v>402</v>
      </c>
      <c r="C1145" s="9" t="s">
        <v>358</v>
      </c>
      <c r="F1145" s="9">
        <v>0.88794618079999998</v>
      </c>
      <c r="P1145" s="54"/>
      <c r="Q1145" s="54"/>
      <c r="R1145" s="54">
        <v>6.8404282559999998E-4</v>
      </c>
      <c r="S1145" s="54">
        <v>1.109473964</v>
      </c>
    </row>
    <row r="1146" spans="1:19" x14ac:dyDescent="0.2">
      <c r="A1146" t="s">
        <v>212</v>
      </c>
      <c r="B1146" t="s">
        <v>55</v>
      </c>
      <c r="C1146" s="9" t="s">
        <v>358</v>
      </c>
      <c r="F1146" s="9">
        <v>1.054748222</v>
      </c>
      <c r="Q1146" s="54"/>
      <c r="R1146" s="54">
        <v>8.1254131119999997E-4</v>
      </c>
      <c r="S1146" s="54">
        <v>1.3178903360000001</v>
      </c>
    </row>
    <row r="1147" spans="1:19" x14ac:dyDescent="0.2">
      <c r="A1147" t="s">
        <v>8854</v>
      </c>
      <c r="B1147" t="s">
        <v>54</v>
      </c>
      <c r="C1147" s="9" t="s">
        <v>366</v>
      </c>
      <c r="F1147" s="9">
        <v>1.3515609389999999E-4</v>
      </c>
      <c r="I1147" s="9">
        <v>1.937225797</v>
      </c>
      <c r="P1147" s="54"/>
      <c r="Q1147" s="54"/>
      <c r="R1147" s="54"/>
      <c r="S1147" s="54"/>
    </row>
    <row r="1148" spans="1:19" x14ac:dyDescent="0.2">
      <c r="A1148" t="s">
        <v>8854</v>
      </c>
      <c r="B1148" t="s">
        <v>400</v>
      </c>
      <c r="C1148" s="9" t="s">
        <v>366</v>
      </c>
      <c r="F1148" s="9">
        <v>-1.3515609389999999E-4</v>
      </c>
      <c r="I1148" s="9">
        <v>-1.937225797</v>
      </c>
      <c r="Q1148" s="54"/>
      <c r="R1148" s="54"/>
      <c r="S1148" s="54"/>
    </row>
    <row r="1149" spans="1:19" x14ac:dyDescent="0.2">
      <c r="A1149" t="s">
        <v>8855</v>
      </c>
      <c r="B1149" t="s">
        <v>52</v>
      </c>
      <c r="C1149" s="9" t="s">
        <v>366</v>
      </c>
      <c r="F1149" s="9">
        <v>2.6941261799999999E-5</v>
      </c>
      <c r="I1149" s="9">
        <v>1.0142611870000001E-6</v>
      </c>
      <c r="P1149" s="54"/>
      <c r="Q1149" s="54"/>
      <c r="R1149" s="54"/>
      <c r="S1149" s="54"/>
    </row>
    <row r="1150" spans="1:19" x14ac:dyDescent="0.2">
      <c r="A1150" t="s">
        <v>8855</v>
      </c>
      <c r="B1150" t="s">
        <v>400</v>
      </c>
      <c r="C1150" s="9" t="s">
        <v>366</v>
      </c>
      <c r="F1150" s="9">
        <v>-2.6941261799999999E-5</v>
      </c>
      <c r="I1150" s="9">
        <v>-1.0142611870000001E-6</v>
      </c>
      <c r="Q1150" s="54"/>
      <c r="R1150" s="54"/>
      <c r="S1150" s="54"/>
    </row>
    <row r="1151" spans="1:19" x14ac:dyDescent="0.2">
      <c r="A1151" t="s">
        <v>8856</v>
      </c>
      <c r="B1151" t="s">
        <v>400</v>
      </c>
      <c r="C1151" s="9" t="s">
        <v>366</v>
      </c>
      <c r="F1151" s="9">
        <v>-2.3386138890000002E-5</v>
      </c>
      <c r="I1151" s="9">
        <v>-7.8594773770000001E-7</v>
      </c>
      <c r="Q1151" s="54"/>
      <c r="R1151" s="54"/>
      <c r="S1151" s="54"/>
    </row>
    <row r="1152" spans="1:19" x14ac:dyDescent="0.2">
      <c r="A1152" t="s">
        <v>8856</v>
      </c>
      <c r="B1152" t="s">
        <v>55</v>
      </c>
      <c r="C1152" s="9" t="s">
        <v>366</v>
      </c>
      <c r="F1152" s="9">
        <v>2.3386138890000002E-5</v>
      </c>
      <c r="I1152" s="9">
        <v>7.8594773770000001E-7</v>
      </c>
      <c r="Q1152" s="54"/>
      <c r="R1152" s="54"/>
    </row>
    <row r="1153" spans="1:19" x14ac:dyDescent="0.2">
      <c r="A1153" t="s">
        <v>8692</v>
      </c>
      <c r="B1153" t="s">
        <v>399</v>
      </c>
      <c r="C1153" s="9" t="s">
        <v>366</v>
      </c>
      <c r="F1153" s="9">
        <v>0.32201773620000002</v>
      </c>
      <c r="I1153" s="9">
        <v>4.9967046199999996E-7</v>
      </c>
      <c r="P1153" s="54"/>
      <c r="Q1153" s="54"/>
      <c r="R1153" s="54"/>
      <c r="S1153" s="54"/>
    </row>
    <row r="1154" spans="1:19" x14ac:dyDescent="0.2">
      <c r="A1154" t="s">
        <v>8692</v>
      </c>
      <c r="B1154" t="s">
        <v>404</v>
      </c>
      <c r="C1154" s="9" t="s">
        <v>366</v>
      </c>
      <c r="F1154" s="9">
        <v>-0.32201773620000002</v>
      </c>
      <c r="I1154" s="9">
        <v>-4.9967046199999996E-7</v>
      </c>
      <c r="P1154" s="54"/>
      <c r="Q1154" s="54"/>
      <c r="R1154" s="54"/>
      <c r="S1154" s="54"/>
    </row>
    <row r="1155" spans="1:19" x14ac:dyDescent="0.2">
      <c r="A1155" t="s">
        <v>8693</v>
      </c>
      <c r="B1155" t="s">
        <v>399</v>
      </c>
      <c r="C1155" s="9" t="s">
        <v>366</v>
      </c>
      <c r="F1155" s="9">
        <v>5.2871115870000001</v>
      </c>
      <c r="I1155" s="9">
        <v>5.0643144440000005E-7</v>
      </c>
      <c r="P1155" s="54"/>
      <c r="Q1155" s="54"/>
      <c r="R1155" s="54"/>
    </row>
    <row r="1156" spans="1:19" x14ac:dyDescent="0.2">
      <c r="A1156" t="s">
        <v>8693</v>
      </c>
      <c r="B1156" t="s">
        <v>400</v>
      </c>
      <c r="C1156" s="9" t="s">
        <v>366</v>
      </c>
      <c r="F1156" s="9">
        <v>-5.2871115870000001</v>
      </c>
      <c r="I1156" s="9">
        <v>-5.0643144440000005E-7</v>
      </c>
      <c r="P1156" s="54"/>
      <c r="Q1156" s="54"/>
      <c r="R1156" s="54"/>
      <c r="S1156" s="54"/>
    </row>
    <row r="1157" spans="1:19" x14ac:dyDescent="0.2">
      <c r="A1157" t="s">
        <v>8857</v>
      </c>
      <c r="B1157" t="s">
        <v>52</v>
      </c>
      <c r="C1157" s="9" t="s">
        <v>366</v>
      </c>
      <c r="F1157" s="9">
        <v>8.0706421940000004E-4</v>
      </c>
      <c r="P1157" s="54"/>
      <c r="Q1157" s="54"/>
      <c r="R1157" s="54"/>
      <c r="S1157" s="54"/>
    </row>
    <row r="1158" spans="1:19" x14ac:dyDescent="0.2">
      <c r="A1158" t="s">
        <v>8857</v>
      </c>
      <c r="B1158" t="s">
        <v>401</v>
      </c>
      <c r="C1158" s="9" t="s">
        <v>366</v>
      </c>
      <c r="F1158" s="9">
        <v>-8.0706421940000004E-4</v>
      </c>
      <c r="Q1158" s="54"/>
      <c r="R1158" s="54"/>
      <c r="S1158" s="54"/>
    </row>
    <row r="1159" spans="1:19" x14ac:dyDescent="0.2">
      <c r="A1159" t="s">
        <v>8858</v>
      </c>
      <c r="B1159" t="s">
        <v>52</v>
      </c>
      <c r="C1159" s="9" t="s">
        <v>366</v>
      </c>
      <c r="Q1159" s="54"/>
      <c r="R1159" s="54"/>
      <c r="S1159" s="54"/>
    </row>
    <row r="1160" spans="1:19" x14ac:dyDescent="0.2">
      <c r="A1160" t="s">
        <v>8858</v>
      </c>
      <c r="B1160" t="s">
        <v>402</v>
      </c>
      <c r="C1160" s="9" t="s">
        <v>366</v>
      </c>
      <c r="Q1160" s="54"/>
      <c r="R1160" s="54"/>
      <c r="S1160" s="54"/>
    </row>
    <row r="1161" spans="1:19" x14ac:dyDescent="0.2">
      <c r="A1161" t="s">
        <v>8665</v>
      </c>
      <c r="B1161" t="s">
        <v>8348</v>
      </c>
      <c r="C1161" s="9" t="s">
        <v>362</v>
      </c>
      <c r="D1161" s="9" t="s">
        <v>8731</v>
      </c>
      <c r="Q1161" s="54"/>
      <c r="R1161" s="54"/>
      <c r="S1161" s="54"/>
    </row>
    <row r="1162" spans="1:19" x14ac:dyDescent="0.2">
      <c r="A1162" t="s">
        <v>8665</v>
      </c>
      <c r="B1162" t="s">
        <v>8349</v>
      </c>
      <c r="C1162" s="9" t="s">
        <v>362</v>
      </c>
      <c r="D1162" s="9" t="s">
        <v>8731</v>
      </c>
      <c r="Q1162" s="54"/>
      <c r="R1162" s="54"/>
      <c r="S1162" s="54"/>
    </row>
    <row r="1163" spans="1:19" x14ac:dyDescent="0.2">
      <c r="A1163" t="s">
        <v>8665</v>
      </c>
      <c r="B1163" t="s">
        <v>8320</v>
      </c>
      <c r="C1163" s="9" t="s">
        <v>362</v>
      </c>
      <c r="D1163" s="9" t="s">
        <v>8731</v>
      </c>
      <c r="P1163" s="54"/>
      <c r="Q1163" s="54"/>
      <c r="R1163" s="54"/>
      <c r="S1163" s="54"/>
    </row>
    <row r="1164" spans="1:19" x14ac:dyDescent="0.2">
      <c r="A1164" t="s">
        <v>8665</v>
      </c>
      <c r="B1164" t="s">
        <v>8303</v>
      </c>
      <c r="C1164" s="9" t="s">
        <v>362</v>
      </c>
      <c r="D1164" s="9" t="s">
        <v>8731</v>
      </c>
      <c r="Q1164" s="54"/>
      <c r="R1164" s="54"/>
      <c r="S1164" s="54"/>
    </row>
    <row r="1165" spans="1:19" x14ac:dyDescent="0.2">
      <c r="A1165" t="s">
        <v>8665</v>
      </c>
      <c r="B1165" t="s">
        <v>52</v>
      </c>
      <c r="C1165" s="9" t="s">
        <v>362</v>
      </c>
      <c r="D1165" s="9" t="s">
        <v>8731</v>
      </c>
      <c r="Q1165" s="54"/>
      <c r="R1165" s="54"/>
      <c r="S1165" s="54"/>
    </row>
    <row r="1166" spans="1:19" x14ac:dyDescent="0.2">
      <c r="A1166" t="s">
        <v>8665</v>
      </c>
      <c r="B1166" t="s">
        <v>8266</v>
      </c>
      <c r="C1166" s="9" t="s">
        <v>362</v>
      </c>
      <c r="D1166" s="9" t="s">
        <v>8731</v>
      </c>
      <c r="Q1166" s="54"/>
      <c r="R1166" s="54"/>
      <c r="S1166" s="54"/>
    </row>
    <row r="1167" spans="1:19" x14ac:dyDescent="0.2">
      <c r="A1167" t="s">
        <v>8665</v>
      </c>
      <c r="B1167" t="s">
        <v>8322</v>
      </c>
      <c r="C1167" s="9" t="s">
        <v>362</v>
      </c>
      <c r="D1167" s="9" t="s">
        <v>8731</v>
      </c>
      <c r="Q1167" s="54"/>
      <c r="R1167" s="54"/>
      <c r="S1167" s="54"/>
    </row>
    <row r="1168" spans="1:19" x14ac:dyDescent="0.2">
      <c r="A1168" t="s">
        <v>8665</v>
      </c>
      <c r="B1168" t="s">
        <v>8274</v>
      </c>
      <c r="C1168" s="9" t="s">
        <v>362</v>
      </c>
      <c r="D1168" s="9" t="s">
        <v>8731</v>
      </c>
      <c r="Q1168" s="54"/>
      <c r="R1168" s="54"/>
      <c r="S1168" s="54"/>
    </row>
    <row r="1169" spans="1:19" x14ac:dyDescent="0.2">
      <c r="A1169" t="s">
        <v>8665</v>
      </c>
      <c r="B1169" t="s">
        <v>8267</v>
      </c>
      <c r="C1169" s="9" t="s">
        <v>362</v>
      </c>
      <c r="D1169" s="9" t="s">
        <v>8731</v>
      </c>
      <c r="Q1169" s="54"/>
      <c r="R1169" s="54"/>
      <c r="S1169" s="54"/>
    </row>
    <row r="1170" spans="1:19" x14ac:dyDescent="0.2">
      <c r="A1170" t="s">
        <v>8665</v>
      </c>
      <c r="B1170" t="s">
        <v>403</v>
      </c>
      <c r="C1170" s="9" t="s">
        <v>362</v>
      </c>
      <c r="D1170" s="9" t="s">
        <v>8731</v>
      </c>
      <c r="Q1170" s="54"/>
      <c r="R1170" s="54"/>
      <c r="S1170" s="54"/>
    </row>
    <row r="1171" spans="1:19" x14ac:dyDescent="0.2">
      <c r="A1171" t="s">
        <v>8665</v>
      </c>
      <c r="B1171" t="s">
        <v>8347</v>
      </c>
      <c r="C1171" s="9" t="s">
        <v>362</v>
      </c>
      <c r="D1171" s="9" t="s">
        <v>8731</v>
      </c>
      <c r="Q1171" s="54"/>
      <c r="R1171" s="54"/>
      <c r="S1171" s="54"/>
    </row>
    <row r="1172" spans="1:19" x14ac:dyDescent="0.2">
      <c r="A1172" t="s">
        <v>8665</v>
      </c>
      <c r="B1172" t="s">
        <v>8323</v>
      </c>
      <c r="C1172" s="9" t="s">
        <v>362</v>
      </c>
      <c r="D1172" s="9" t="s">
        <v>8731</v>
      </c>
      <c r="Q1172" s="54"/>
      <c r="R1172" s="54"/>
      <c r="S1172" s="54"/>
    </row>
    <row r="1173" spans="1:19" x14ac:dyDescent="0.2">
      <c r="A1173" t="s">
        <v>8665</v>
      </c>
      <c r="B1173" t="s">
        <v>8321</v>
      </c>
      <c r="C1173" s="9" t="s">
        <v>362</v>
      </c>
      <c r="D1173" s="9" t="s">
        <v>8731</v>
      </c>
      <c r="Q1173" s="54"/>
      <c r="R1173" s="54"/>
      <c r="S1173" s="54"/>
    </row>
    <row r="1174" spans="1:19" x14ac:dyDescent="0.2">
      <c r="A1174" t="s">
        <v>8665</v>
      </c>
      <c r="B1174" t="s">
        <v>55</v>
      </c>
      <c r="C1174" s="9" t="s">
        <v>362</v>
      </c>
      <c r="D1174" s="9" t="s">
        <v>8731</v>
      </c>
      <c r="Q1174" s="54"/>
      <c r="R1174" s="54"/>
      <c r="S1174" s="54"/>
    </row>
    <row r="1175" spans="1:19" x14ac:dyDescent="0.2">
      <c r="A1175" t="s">
        <v>213</v>
      </c>
      <c r="B1175" t="s">
        <v>8303</v>
      </c>
      <c r="C1175" s="9" t="s">
        <v>362</v>
      </c>
      <c r="F1175" s="9">
        <v>5.9088119799999998E-2</v>
      </c>
      <c r="Q1175" s="54"/>
      <c r="R1175" s="54">
        <v>2.0917655319999999E-6</v>
      </c>
      <c r="S1175" s="54">
        <v>2.1297570579999998E-6</v>
      </c>
    </row>
    <row r="1176" spans="1:19" x14ac:dyDescent="0.2">
      <c r="A1176" t="s">
        <v>213</v>
      </c>
      <c r="B1176" t="s">
        <v>52</v>
      </c>
      <c r="C1176" s="9" t="s">
        <v>362</v>
      </c>
      <c r="F1176" s="9">
        <v>-0.62378281270000002</v>
      </c>
      <c r="H1176" s="9">
        <v>-5.2022104860000005E-7</v>
      </c>
      <c r="Q1176" s="54"/>
      <c r="R1176" s="54">
        <v>-1.3059408930000001E-6</v>
      </c>
      <c r="S1176" s="54">
        <v>-1.227513069E-6</v>
      </c>
    </row>
    <row r="1177" spans="1:19" x14ac:dyDescent="0.2">
      <c r="A1177" t="s">
        <v>213</v>
      </c>
      <c r="B1177" t="s">
        <v>401</v>
      </c>
      <c r="C1177" s="9" t="s">
        <v>362</v>
      </c>
      <c r="F1177" s="9">
        <v>-1.495881985</v>
      </c>
      <c r="H1177" s="9">
        <v>-1.205850032E-6</v>
      </c>
      <c r="Q1177" s="54"/>
      <c r="R1177" s="54">
        <v>-3.0900702819999998E-6</v>
      </c>
      <c r="S1177" s="54">
        <v>-2.9019939659999998E-6</v>
      </c>
    </row>
    <row r="1178" spans="1:19" x14ac:dyDescent="0.2">
      <c r="A1178" t="s">
        <v>213</v>
      </c>
      <c r="B1178" t="s">
        <v>403</v>
      </c>
      <c r="C1178" s="9" t="s">
        <v>362</v>
      </c>
      <c r="F1178" s="9">
        <v>2.4345455669999998</v>
      </c>
      <c r="H1178" s="9">
        <v>1.9793226320000002E-6</v>
      </c>
      <c r="P1178" s="54"/>
      <c r="Q1178" s="54"/>
      <c r="R1178" s="54">
        <v>3.0176156419999999E-6</v>
      </c>
      <c r="S1178" s="54">
        <v>2.6617763109999998E-6</v>
      </c>
    </row>
    <row r="1179" spans="1:19" x14ac:dyDescent="0.2">
      <c r="A1179" t="s">
        <v>213</v>
      </c>
      <c r="B1179" t="s">
        <v>8321</v>
      </c>
      <c r="C1179" s="9" t="s">
        <v>362</v>
      </c>
      <c r="F1179" s="9">
        <v>1.6391242979999999E-6</v>
      </c>
      <c r="P1179" s="54"/>
      <c r="Q1179" s="54"/>
      <c r="R1179" s="54"/>
      <c r="S1179" s="54"/>
    </row>
    <row r="1180" spans="1:19" x14ac:dyDescent="0.2">
      <c r="A1180" t="s">
        <v>214</v>
      </c>
      <c r="B1180" t="s">
        <v>8303</v>
      </c>
      <c r="C1180" s="9" t="s">
        <v>362</v>
      </c>
      <c r="Q1180" s="54"/>
      <c r="R1180" s="54"/>
      <c r="S1180" s="54"/>
    </row>
    <row r="1181" spans="1:19" x14ac:dyDescent="0.2">
      <c r="A1181" t="s">
        <v>214</v>
      </c>
      <c r="B1181" t="s">
        <v>9274</v>
      </c>
      <c r="C1181" s="9" t="s">
        <v>362</v>
      </c>
      <c r="F1181" s="9">
        <v>-1.3880245400000001E-7</v>
      </c>
      <c r="Q1181" s="54"/>
      <c r="R1181" s="54"/>
      <c r="S1181" s="54"/>
    </row>
    <row r="1182" spans="1:19" x14ac:dyDescent="0.2">
      <c r="A1182" t="s">
        <v>214</v>
      </c>
      <c r="B1182" t="s">
        <v>52</v>
      </c>
      <c r="C1182" s="9" t="s">
        <v>362</v>
      </c>
      <c r="Q1182" s="54"/>
      <c r="R1182" s="54"/>
      <c r="S1182" s="54"/>
    </row>
    <row r="1183" spans="1:19" x14ac:dyDescent="0.2">
      <c r="A1183" t="s">
        <v>214</v>
      </c>
      <c r="B1183" t="s">
        <v>401</v>
      </c>
      <c r="C1183" s="9" t="s">
        <v>362</v>
      </c>
      <c r="Q1183" s="54"/>
      <c r="R1183" s="54"/>
      <c r="S1183" s="54"/>
    </row>
    <row r="1184" spans="1:19" x14ac:dyDescent="0.2">
      <c r="A1184" t="s">
        <v>214</v>
      </c>
      <c r="B1184" t="s">
        <v>403</v>
      </c>
      <c r="C1184" s="9" t="s">
        <v>362</v>
      </c>
      <c r="Q1184" s="54"/>
      <c r="R1184" s="54"/>
      <c r="S1184" s="54"/>
    </row>
    <row r="1185" spans="1:19" x14ac:dyDescent="0.2">
      <c r="A1185" t="s">
        <v>214</v>
      </c>
      <c r="B1185" t="s">
        <v>8321</v>
      </c>
      <c r="C1185" s="9" t="s">
        <v>362</v>
      </c>
      <c r="P1185" s="54"/>
      <c r="Q1185" s="54"/>
      <c r="R1185" s="54"/>
      <c r="S1185" s="54"/>
    </row>
    <row r="1186" spans="1:19" x14ac:dyDescent="0.2">
      <c r="A1186" t="s">
        <v>447</v>
      </c>
      <c r="B1186" t="s">
        <v>54</v>
      </c>
      <c r="C1186" s="9" t="s">
        <v>362</v>
      </c>
      <c r="G1186" s="9">
        <v>2.7741569349999998E-2</v>
      </c>
      <c r="H1186" s="9">
        <v>2.868855541E-2</v>
      </c>
      <c r="I1186" s="9">
        <v>7.9508936929999996E-2</v>
      </c>
      <c r="J1186" s="9">
        <v>0.3023294272</v>
      </c>
      <c r="O1186" s="54"/>
      <c r="P1186" s="54"/>
      <c r="Q1186" s="54"/>
      <c r="R1186" s="54">
        <v>1.9640521290000001E-4</v>
      </c>
      <c r="S1186" s="54">
        <v>4.7306100579999999E-6</v>
      </c>
    </row>
    <row r="1187" spans="1:19" x14ac:dyDescent="0.2">
      <c r="A1187" t="s">
        <v>447</v>
      </c>
      <c r="B1187" t="s">
        <v>400</v>
      </c>
      <c r="C1187" s="9" t="s">
        <v>362</v>
      </c>
      <c r="G1187" s="9">
        <v>-2.7741569349999998E-2</v>
      </c>
      <c r="H1187" s="9">
        <v>-2.868855541E-2</v>
      </c>
      <c r="I1187" s="9">
        <v>-7.9508936929999996E-2</v>
      </c>
      <c r="J1187" s="9">
        <v>-0.3023294272</v>
      </c>
      <c r="Q1187" s="54"/>
      <c r="R1187" s="54">
        <v>-1.9640521290000001E-4</v>
      </c>
      <c r="S1187" s="54">
        <v>-4.7306100579999999E-6</v>
      </c>
    </row>
    <row r="1188" spans="1:19" x14ac:dyDescent="0.2">
      <c r="A1188" t="s">
        <v>440</v>
      </c>
      <c r="B1188" t="s">
        <v>54</v>
      </c>
      <c r="C1188" s="9" t="s">
        <v>362</v>
      </c>
      <c r="F1188" s="9">
        <v>1.026256261E-2</v>
      </c>
      <c r="G1188" s="9">
        <v>0.14762002760000001</v>
      </c>
      <c r="H1188" s="9">
        <v>0.25981408620000002</v>
      </c>
      <c r="I1188" s="9">
        <v>0.42308170169999998</v>
      </c>
      <c r="J1188" s="9">
        <v>1.6087374830000001</v>
      </c>
      <c r="Q1188" s="54"/>
      <c r="R1188" s="54">
        <v>1.8769205760000001E-4</v>
      </c>
      <c r="S1188" s="54">
        <v>5.3716762940000004E-6</v>
      </c>
    </row>
    <row r="1189" spans="1:19" x14ac:dyDescent="0.2">
      <c r="A1189" t="s">
        <v>440</v>
      </c>
      <c r="B1189" t="s">
        <v>404</v>
      </c>
      <c r="C1189" s="9" t="s">
        <v>362</v>
      </c>
      <c r="F1189" s="9">
        <v>-1.026256261E-2</v>
      </c>
      <c r="G1189" s="9">
        <v>-0.14762002760000001</v>
      </c>
      <c r="H1189" s="9">
        <v>-0.25981408620000002</v>
      </c>
      <c r="I1189" s="9">
        <v>-0.42308170169999998</v>
      </c>
      <c r="J1189" s="9">
        <v>-1.6087374830000001</v>
      </c>
      <c r="Q1189" s="54"/>
      <c r="R1189" s="54">
        <v>-1.8769205760000001E-4</v>
      </c>
      <c r="S1189" s="54">
        <v>-5.3716762940000004E-6</v>
      </c>
    </row>
    <row r="1190" spans="1:19" x14ac:dyDescent="0.2">
      <c r="A1190" t="s">
        <v>215</v>
      </c>
      <c r="B1190" t="s">
        <v>401</v>
      </c>
      <c r="C1190" s="9" t="s">
        <v>362</v>
      </c>
      <c r="F1190" s="9">
        <v>-5.0980735720000001E-5</v>
      </c>
      <c r="G1190" s="9">
        <v>-3.3568302309999997E-7</v>
      </c>
      <c r="H1190" s="9">
        <v>-7.4427292480000001E-7</v>
      </c>
      <c r="I1190" s="9">
        <v>-3.4821848109999999E-7</v>
      </c>
      <c r="J1190" s="9">
        <v>-7.4702363280000003E-7</v>
      </c>
      <c r="P1190" s="54"/>
      <c r="Q1190" s="54"/>
      <c r="R1190" s="54">
        <v>-1.10300493E-6</v>
      </c>
      <c r="S1190" s="54">
        <v>-7.7287462309999997E-7</v>
      </c>
    </row>
    <row r="1191" spans="1:19" x14ac:dyDescent="0.2">
      <c r="A1191" t="s">
        <v>215</v>
      </c>
      <c r="B1191" t="s">
        <v>55</v>
      </c>
      <c r="C1191" s="9" t="s">
        <v>362</v>
      </c>
      <c r="F1191" s="9">
        <v>5.6583916809999999E-5</v>
      </c>
      <c r="G1191" s="9">
        <v>3.6932861129999999E-7</v>
      </c>
      <c r="H1191" s="9">
        <v>8.2286340209999997E-7</v>
      </c>
      <c r="I1191" s="9">
        <v>3.8324296959999998E-7</v>
      </c>
      <c r="J1191" s="9">
        <v>8.2591668790000001E-7</v>
      </c>
      <c r="P1191" s="54"/>
      <c r="Q1191" s="54"/>
      <c r="R1191" s="54">
        <v>1.2210559280000001E-6</v>
      </c>
      <c r="S1191" s="54">
        <v>8.5461128719999995E-7</v>
      </c>
    </row>
    <row r="1192" spans="1:19" x14ac:dyDescent="0.2">
      <c r="A1192" t="s">
        <v>448</v>
      </c>
      <c r="B1192" t="s">
        <v>399</v>
      </c>
      <c r="C1192" s="9" t="s">
        <v>362</v>
      </c>
      <c r="G1192" s="9">
        <v>4.1468733399999998E-7</v>
      </c>
      <c r="H1192" s="9">
        <v>5.3748814800000004E-7</v>
      </c>
      <c r="I1192" s="9">
        <v>5.0906444630000003E-7</v>
      </c>
      <c r="J1192" s="9">
        <v>4.7096262899999998E-7</v>
      </c>
      <c r="P1192" s="54"/>
      <c r="Q1192" s="54"/>
      <c r="R1192" s="54">
        <v>5.7509475230000004E-7</v>
      </c>
      <c r="S1192" s="54">
        <v>4.7840163070000002E-7</v>
      </c>
    </row>
    <row r="1193" spans="1:19" x14ac:dyDescent="0.2">
      <c r="A1193" t="s">
        <v>448</v>
      </c>
      <c r="B1193" t="s">
        <v>400</v>
      </c>
      <c r="C1193" s="9" t="s">
        <v>362</v>
      </c>
      <c r="G1193" s="9">
        <v>-4.1468733399999998E-7</v>
      </c>
      <c r="H1193" s="9">
        <v>-5.3748814800000004E-7</v>
      </c>
      <c r="I1193" s="9">
        <v>-5.0906444630000003E-7</v>
      </c>
      <c r="J1193" s="9">
        <v>-4.7096262899999998E-7</v>
      </c>
      <c r="P1193" s="54"/>
      <c r="Q1193" s="54"/>
      <c r="R1193" s="54">
        <v>-5.7509475230000004E-7</v>
      </c>
      <c r="S1193" s="54">
        <v>-4.7840163070000002E-7</v>
      </c>
    </row>
    <row r="1194" spans="1:19" x14ac:dyDescent="0.2">
      <c r="A1194" t="s">
        <v>441</v>
      </c>
      <c r="B1194" t="s">
        <v>399</v>
      </c>
      <c r="C1194" s="9" t="s">
        <v>362</v>
      </c>
      <c r="G1194" s="9">
        <v>4.1468733399999998E-7</v>
      </c>
      <c r="H1194" s="9">
        <v>5.3748814800000004E-7</v>
      </c>
      <c r="I1194" s="9">
        <v>5.0906444630000003E-7</v>
      </c>
      <c r="J1194" s="9">
        <v>4.7096262899999998E-7</v>
      </c>
      <c r="Q1194" s="54"/>
      <c r="R1194" s="54">
        <v>5.7509475230000004E-7</v>
      </c>
      <c r="S1194" s="54">
        <v>4.7840163070000002E-7</v>
      </c>
    </row>
    <row r="1195" spans="1:19" x14ac:dyDescent="0.2">
      <c r="A1195" t="s">
        <v>441</v>
      </c>
      <c r="B1195" t="s">
        <v>400</v>
      </c>
      <c r="C1195" s="9" t="s">
        <v>362</v>
      </c>
      <c r="G1195" s="9">
        <v>-4.1468733399999998E-7</v>
      </c>
      <c r="H1195" s="9">
        <v>-5.3748814800000004E-7</v>
      </c>
      <c r="I1195" s="9">
        <v>-5.0906444630000003E-7</v>
      </c>
      <c r="J1195" s="9">
        <v>-4.7096262899999998E-7</v>
      </c>
      <c r="P1195" s="54"/>
      <c r="Q1195" s="54"/>
      <c r="R1195" s="54">
        <v>-5.7509475230000004E-7</v>
      </c>
      <c r="S1195" s="54">
        <v>-4.7840163070000002E-7</v>
      </c>
    </row>
    <row r="1196" spans="1:19" x14ac:dyDescent="0.2">
      <c r="A1196" t="s">
        <v>216</v>
      </c>
      <c r="B1196" t="s">
        <v>8303</v>
      </c>
      <c r="C1196" s="9" t="s">
        <v>362</v>
      </c>
      <c r="F1196" s="9">
        <v>6.1549948889999997E-2</v>
      </c>
      <c r="P1196" s="54"/>
      <c r="Q1196" s="54"/>
      <c r="R1196" s="54">
        <v>3.7762502789999999E-6</v>
      </c>
      <c r="S1196" s="54">
        <v>5.2360837379999998E-6</v>
      </c>
    </row>
    <row r="1197" spans="1:19" x14ac:dyDescent="0.2">
      <c r="A1197" t="s">
        <v>216</v>
      </c>
      <c r="B1197" t="s">
        <v>401</v>
      </c>
      <c r="C1197" s="9" t="s">
        <v>362</v>
      </c>
      <c r="F1197" s="9">
        <v>-1.2179936099999999</v>
      </c>
      <c r="H1197" s="9">
        <v>-2.7264875990000001E-6</v>
      </c>
      <c r="P1197" s="54"/>
      <c r="Q1197" s="54"/>
      <c r="R1197" s="54">
        <v>-8.6466557830000008E-6</v>
      </c>
      <c r="S1197" s="54">
        <v>-1.039865679E-5</v>
      </c>
    </row>
    <row r="1198" spans="1:19" x14ac:dyDescent="0.2">
      <c r="A1198" t="s">
        <v>216</v>
      </c>
      <c r="B1198" t="s">
        <v>403</v>
      </c>
      <c r="C1198" s="9" t="s">
        <v>362</v>
      </c>
      <c r="F1198" s="9">
        <v>1.2916394229999999</v>
      </c>
      <c r="H1198" s="9">
        <v>3.0074724159999999E-6</v>
      </c>
      <c r="P1198" s="54"/>
      <c r="Q1198" s="54"/>
      <c r="R1198" s="54">
        <v>5.7841338430000003E-6</v>
      </c>
      <c r="S1198" s="54">
        <v>6.2654409259999998E-6</v>
      </c>
    </row>
    <row r="1199" spans="1:19" x14ac:dyDescent="0.2">
      <c r="A1199" t="s">
        <v>216</v>
      </c>
      <c r="B1199" t="s">
        <v>8321</v>
      </c>
      <c r="C1199" s="9" t="s">
        <v>362</v>
      </c>
      <c r="F1199" s="9">
        <v>1.6095456569999999E-6</v>
      </c>
      <c r="Q1199" s="54"/>
      <c r="R1199" s="54">
        <v>1.023691746E-7</v>
      </c>
      <c r="S1199" s="54">
        <v>1.077017524E-7</v>
      </c>
    </row>
    <row r="1200" spans="1:19" x14ac:dyDescent="0.2">
      <c r="A1200" t="s">
        <v>217</v>
      </c>
      <c r="B1200" t="s">
        <v>8303</v>
      </c>
      <c r="C1200" s="9" t="s">
        <v>362</v>
      </c>
      <c r="F1200" s="9">
        <v>9.866607225E-2</v>
      </c>
      <c r="P1200" s="54"/>
      <c r="Q1200" s="54"/>
      <c r="R1200" s="54">
        <v>1.9475324709999998E-2</v>
      </c>
      <c r="S1200" s="54">
        <v>1.729855466E-5</v>
      </c>
    </row>
    <row r="1201" spans="1:19" x14ac:dyDescent="0.2">
      <c r="A1201" t="s">
        <v>217</v>
      </c>
      <c r="B1201" t="s">
        <v>402</v>
      </c>
      <c r="C1201" s="9" t="s">
        <v>362</v>
      </c>
      <c r="F1201" s="9">
        <v>-40.28342567</v>
      </c>
      <c r="H1201" s="9">
        <v>-2.5529474799999998E-5</v>
      </c>
      <c r="P1201" s="54"/>
      <c r="Q1201" s="54"/>
      <c r="R1201" s="54">
        <v>-5.5031379900000003E-2</v>
      </c>
      <c r="S1201" s="54">
        <v>-3.5850942409999997E-5</v>
      </c>
    </row>
    <row r="1202" spans="1:19" x14ac:dyDescent="0.2">
      <c r="A1202" t="s">
        <v>217</v>
      </c>
      <c r="B1202" t="s">
        <v>403</v>
      </c>
      <c r="C1202" s="9" t="s">
        <v>362</v>
      </c>
      <c r="F1202" s="9">
        <v>44.656218279999997</v>
      </c>
      <c r="H1202" s="9">
        <v>2.8344600910000001E-5</v>
      </c>
      <c r="P1202" s="54"/>
      <c r="Q1202" s="54"/>
      <c r="R1202" s="54">
        <v>4.1664480699999999E-2</v>
      </c>
      <c r="S1202" s="54">
        <v>2.2473870229999999E-5</v>
      </c>
    </row>
    <row r="1203" spans="1:19" x14ac:dyDescent="0.2">
      <c r="A1203" t="s">
        <v>217</v>
      </c>
      <c r="B1203" t="s">
        <v>8321</v>
      </c>
      <c r="C1203" s="9" t="s">
        <v>362</v>
      </c>
      <c r="F1203" s="9">
        <v>1.6458783199999999E-6</v>
      </c>
      <c r="P1203" s="54"/>
      <c r="Q1203" s="54"/>
      <c r="R1203" s="54">
        <v>1.1398407949999999E-7</v>
      </c>
      <c r="S1203" s="54">
        <v>1.142908591E-7</v>
      </c>
    </row>
    <row r="1204" spans="1:19" x14ac:dyDescent="0.2">
      <c r="A1204" t="s">
        <v>218</v>
      </c>
      <c r="B1204" t="s">
        <v>8303</v>
      </c>
      <c r="C1204" s="9" t="s">
        <v>362</v>
      </c>
      <c r="Q1204" s="54"/>
      <c r="R1204" s="54"/>
      <c r="S1204" s="54"/>
    </row>
    <row r="1205" spans="1:19" x14ac:dyDescent="0.2">
      <c r="A1205" t="s">
        <v>218</v>
      </c>
      <c r="B1205" t="s">
        <v>9274</v>
      </c>
      <c r="C1205" s="9" t="s">
        <v>362</v>
      </c>
      <c r="F1205" s="9">
        <v>-1.3264413950000001E-7</v>
      </c>
      <c r="P1205" s="54"/>
      <c r="Q1205" s="54"/>
      <c r="R1205" s="54"/>
      <c r="S1205" s="54"/>
    </row>
    <row r="1206" spans="1:19" x14ac:dyDescent="0.2">
      <c r="A1206" t="s">
        <v>218</v>
      </c>
      <c r="B1206" t="s">
        <v>52</v>
      </c>
      <c r="C1206" s="9" t="s">
        <v>362</v>
      </c>
      <c r="P1206" s="54"/>
      <c r="Q1206" s="54"/>
      <c r="R1206" s="54"/>
      <c r="S1206" s="54"/>
    </row>
    <row r="1207" spans="1:19" x14ac:dyDescent="0.2">
      <c r="A1207" t="s">
        <v>218</v>
      </c>
      <c r="B1207" t="s">
        <v>401</v>
      </c>
      <c r="C1207" s="9" t="s">
        <v>362</v>
      </c>
      <c r="H1207" s="9">
        <v>-1.192561604E-7</v>
      </c>
      <c r="Q1207" s="54"/>
      <c r="R1207" s="54">
        <v>-1.192561604E-7</v>
      </c>
      <c r="S1207" s="54">
        <v>-1.192561604E-7</v>
      </c>
    </row>
    <row r="1208" spans="1:19" x14ac:dyDescent="0.2">
      <c r="A1208" t="s">
        <v>218</v>
      </c>
      <c r="B1208" t="s">
        <v>403</v>
      </c>
      <c r="C1208" s="9" t="s">
        <v>362</v>
      </c>
      <c r="Q1208" s="54"/>
      <c r="R1208" s="54"/>
      <c r="S1208" s="54"/>
    </row>
    <row r="1209" spans="1:19" x14ac:dyDescent="0.2">
      <c r="A1209" t="s">
        <v>218</v>
      </c>
      <c r="B1209" t="s">
        <v>8321</v>
      </c>
      <c r="C1209" s="9" t="s">
        <v>362</v>
      </c>
      <c r="N1209" s="54"/>
      <c r="Q1209" s="54"/>
      <c r="R1209" s="54"/>
      <c r="S1209" s="54"/>
    </row>
    <row r="1210" spans="1:19" x14ac:dyDescent="0.2">
      <c r="A1210" t="s">
        <v>219</v>
      </c>
      <c r="B1210" t="s">
        <v>8303</v>
      </c>
      <c r="C1210" s="9" t="s">
        <v>362</v>
      </c>
      <c r="Q1210" s="54"/>
      <c r="R1210" s="54"/>
      <c r="S1210" s="54"/>
    </row>
    <row r="1211" spans="1:19" x14ac:dyDescent="0.2">
      <c r="A1211" t="s">
        <v>219</v>
      </c>
      <c r="B1211" t="s">
        <v>9274</v>
      </c>
      <c r="C1211" s="9" t="s">
        <v>362</v>
      </c>
      <c r="F1211" s="9">
        <v>-1.4346890260000001E-7</v>
      </c>
      <c r="Q1211" s="54"/>
      <c r="R1211" s="54"/>
      <c r="S1211" s="54"/>
    </row>
    <row r="1212" spans="1:19" x14ac:dyDescent="0.2">
      <c r="A1212" t="s">
        <v>219</v>
      </c>
      <c r="B1212" t="s">
        <v>52</v>
      </c>
      <c r="C1212" s="9" t="s">
        <v>362</v>
      </c>
      <c r="Q1212" s="54"/>
      <c r="R1212" s="54"/>
      <c r="S1212" s="54"/>
    </row>
    <row r="1213" spans="1:19" x14ac:dyDescent="0.2">
      <c r="A1213" t="s">
        <v>219</v>
      </c>
      <c r="B1213" t="s">
        <v>402</v>
      </c>
      <c r="C1213" s="9" t="s">
        <v>362</v>
      </c>
      <c r="H1213" s="9">
        <v>-1.192561604E-7</v>
      </c>
      <c r="Q1213" s="54"/>
      <c r="R1213" s="54">
        <v>-1.192561604E-7</v>
      </c>
      <c r="S1213" s="54">
        <v>-1.192561604E-7</v>
      </c>
    </row>
    <row r="1214" spans="1:19" x14ac:dyDescent="0.2">
      <c r="A1214" t="s">
        <v>219</v>
      </c>
      <c r="B1214" t="s">
        <v>403</v>
      </c>
      <c r="C1214" s="9" t="s">
        <v>362</v>
      </c>
      <c r="Q1214" s="54"/>
      <c r="R1214" s="54"/>
      <c r="S1214" s="54"/>
    </row>
    <row r="1215" spans="1:19" x14ac:dyDescent="0.2">
      <c r="A1215" t="s">
        <v>219</v>
      </c>
      <c r="B1215" t="s">
        <v>8321</v>
      </c>
      <c r="C1215" s="9" t="s">
        <v>362</v>
      </c>
      <c r="Q1215" s="54"/>
      <c r="R1215" s="54"/>
      <c r="S1215" s="54"/>
    </row>
    <row r="1216" spans="1:19" x14ac:dyDescent="0.2">
      <c r="A1216" t="s">
        <v>8621</v>
      </c>
      <c r="B1216" t="s">
        <v>52</v>
      </c>
      <c r="C1216" s="9" t="s">
        <v>362</v>
      </c>
      <c r="F1216" s="9">
        <v>0.3419962627</v>
      </c>
      <c r="G1216" s="9">
        <v>8.8195965759999999E-7</v>
      </c>
      <c r="H1216" s="9">
        <v>1.5086696289999999E-6</v>
      </c>
      <c r="I1216" s="9">
        <v>1.2053815749999999E-6</v>
      </c>
      <c r="J1216" s="9">
        <v>1.911590756E-6</v>
      </c>
      <c r="Q1216" s="54"/>
      <c r="R1216" s="54">
        <v>7.7565731790000006E-6</v>
      </c>
      <c r="S1216" s="54">
        <v>0.35024916969999997</v>
      </c>
    </row>
    <row r="1217" spans="1:19" x14ac:dyDescent="0.2">
      <c r="A1217" t="s">
        <v>8621</v>
      </c>
      <c r="B1217" t="s">
        <v>401</v>
      </c>
      <c r="C1217" s="9" t="s">
        <v>362</v>
      </c>
      <c r="F1217" s="9">
        <v>-0.3419962627</v>
      </c>
      <c r="G1217" s="9">
        <v>-8.8195965759999999E-7</v>
      </c>
      <c r="H1217" s="9">
        <v>-1.5086696289999999E-6</v>
      </c>
      <c r="I1217" s="9">
        <v>-1.2053815749999999E-6</v>
      </c>
      <c r="J1217" s="9">
        <v>-1.911590756E-6</v>
      </c>
      <c r="Q1217" s="54"/>
      <c r="R1217" s="54">
        <v>-7.7565731790000006E-6</v>
      </c>
      <c r="S1217" s="54">
        <v>-0.35024916969999997</v>
      </c>
    </row>
    <row r="1218" spans="1:19" x14ac:dyDescent="0.2">
      <c r="A1218" t="s">
        <v>8587</v>
      </c>
      <c r="B1218" t="s">
        <v>52</v>
      </c>
      <c r="C1218" s="9" t="s">
        <v>362</v>
      </c>
      <c r="F1218" s="9">
        <v>4.7513304959999998E-4</v>
      </c>
      <c r="G1218" s="9">
        <v>1.031555858E-4</v>
      </c>
      <c r="H1218" s="9">
        <v>1.446670017E-5</v>
      </c>
      <c r="I1218" s="9">
        <v>3.02117452E-5</v>
      </c>
      <c r="J1218" s="9">
        <v>5.0071750140000004</v>
      </c>
      <c r="Q1218" s="54"/>
      <c r="R1218" s="54">
        <v>1.628216764</v>
      </c>
      <c r="S1218" s="54">
        <v>3.6450284040000001</v>
      </c>
    </row>
    <row r="1219" spans="1:19" x14ac:dyDescent="0.2">
      <c r="A1219" t="s">
        <v>8587</v>
      </c>
      <c r="B1219" t="s">
        <v>402</v>
      </c>
      <c r="C1219" s="9" t="s">
        <v>362</v>
      </c>
      <c r="F1219" s="9">
        <v>-4.7042918499999998E-4</v>
      </c>
      <c r="G1219" s="9">
        <v>-1.021345385E-4</v>
      </c>
      <c r="H1219" s="9">
        <v>-1.43237607E-5</v>
      </c>
      <c r="I1219" s="9">
        <v>-2.9912914200000001E-5</v>
      </c>
      <c r="J1219" s="9">
        <v>-4.9575990240000003</v>
      </c>
      <c r="Q1219" s="9"/>
      <c r="R1219" s="9">
        <v>-1.6120958059999999</v>
      </c>
      <c r="S1219" s="54">
        <v>-3.6089390140000002</v>
      </c>
    </row>
    <row r="1220" spans="1:19" x14ac:dyDescent="0.2">
      <c r="A1220" t="s">
        <v>220</v>
      </c>
      <c r="B1220" t="s">
        <v>52</v>
      </c>
      <c r="C1220" s="9" t="s">
        <v>362</v>
      </c>
      <c r="F1220" s="9">
        <v>1.54198512E-5</v>
      </c>
      <c r="G1220" s="9">
        <v>0.15911326419999999</v>
      </c>
      <c r="H1220" s="9">
        <v>8.7217760410000008E-3</v>
      </c>
      <c r="I1220" s="9">
        <v>2.7119742400000002E-6</v>
      </c>
      <c r="J1220" s="9">
        <v>8.084453443E-6</v>
      </c>
      <c r="Q1220" s="9"/>
      <c r="R1220" s="9">
        <v>1.6764328560000002E-5</v>
      </c>
      <c r="S1220" s="54">
        <v>0.48126276239999999</v>
      </c>
    </row>
    <row r="1221" spans="1:19" x14ac:dyDescent="0.2">
      <c r="A1221" t="s">
        <v>220</v>
      </c>
      <c r="B1221" t="s">
        <v>398</v>
      </c>
      <c r="C1221" s="9" t="s">
        <v>362</v>
      </c>
      <c r="F1221" s="9">
        <v>4.1036878099999998E-5</v>
      </c>
      <c r="G1221" s="9">
        <v>0.3977834261</v>
      </c>
      <c r="H1221" s="9">
        <v>2.1804706270000002E-2</v>
      </c>
      <c r="I1221" s="9">
        <v>7.0461323759999999E-6</v>
      </c>
      <c r="J1221" s="9">
        <v>2.047733037E-5</v>
      </c>
      <c r="Q1221" s="9"/>
      <c r="R1221" s="9">
        <v>4.2177018130000003E-5</v>
      </c>
      <c r="S1221" s="54">
        <v>1.203157171</v>
      </c>
    </row>
    <row r="1222" spans="1:19" x14ac:dyDescent="0.2">
      <c r="A1222" t="s">
        <v>220</v>
      </c>
      <c r="B1222" t="s">
        <v>480</v>
      </c>
      <c r="C1222" s="9" t="s">
        <v>362</v>
      </c>
      <c r="F1222" s="9">
        <v>-5.3862664710000001E-5</v>
      </c>
      <c r="G1222" s="9">
        <v>-0.55689634939999999</v>
      </c>
      <c r="H1222" s="9">
        <v>-3.0526141579999999E-2</v>
      </c>
      <c r="I1222" s="9">
        <v>-9.4173747289999999E-6</v>
      </c>
      <c r="J1222" s="9">
        <v>-2.822105192E-5</v>
      </c>
      <c r="Q1222" s="9"/>
      <c r="R1222" s="9">
        <v>-5.8600614809999997E-5</v>
      </c>
      <c r="S1222" s="54">
        <v>-1.684419592</v>
      </c>
    </row>
    <row r="1223" spans="1:19" x14ac:dyDescent="0.2">
      <c r="A1223" t="s">
        <v>221</v>
      </c>
      <c r="B1223" t="s">
        <v>52</v>
      </c>
      <c r="C1223" s="9" t="s">
        <v>362</v>
      </c>
      <c r="F1223" s="9">
        <v>2.6320656069999999E-5</v>
      </c>
      <c r="G1223" s="9">
        <v>2.492091677E-6</v>
      </c>
      <c r="H1223" s="9">
        <v>2.6914864939999999E-6</v>
      </c>
      <c r="I1223" s="9">
        <v>2.6978200759999998E-6</v>
      </c>
      <c r="J1223" s="9">
        <v>3.3828397740000001E-6</v>
      </c>
      <c r="Q1223" s="9"/>
      <c r="R1223" s="9">
        <v>3.047624933E-6</v>
      </c>
      <c r="S1223" s="54">
        <v>2.4734500099999998E-6</v>
      </c>
    </row>
    <row r="1224" spans="1:19" x14ac:dyDescent="0.2">
      <c r="A1224" t="s">
        <v>221</v>
      </c>
      <c r="B1224" t="s">
        <v>402</v>
      </c>
      <c r="C1224" s="9" t="s">
        <v>362</v>
      </c>
      <c r="F1224" s="9">
        <v>-7.8876516759999993E-5</v>
      </c>
      <c r="G1224" s="9">
        <v>-7.416646959E-6</v>
      </c>
      <c r="H1224" s="9">
        <v>-8.0148314109999996E-6</v>
      </c>
      <c r="I1224" s="9">
        <v>-8.0338321559999994E-6</v>
      </c>
      <c r="J1224" s="9">
        <v>-1.008889125E-5</v>
      </c>
      <c r="Q1224" s="9"/>
      <c r="R1224" s="9">
        <v>-9.0832467270000003E-6</v>
      </c>
      <c r="S1224" s="54">
        <v>-7.3607219579999999E-6</v>
      </c>
    </row>
    <row r="1225" spans="1:19" x14ac:dyDescent="0.2">
      <c r="A1225" t="s">
        <v>221</v>
      </c>
      <c r="B1225" t="s">
        <v>480</v>
      </c>
      <c r="C1225" s="9" t="s">
        <v>362</v>
      </c>
      <c r="F1225" s="9">
        <v>5.2598586460000002E-5</v>
      </c>
      <c r="G1225" s="9">
        <v>4.9543693219999998E-6</v>
      </c>
      <c r="H1225" s="9">
        <v>5.3531589569999999E-6</v>
      </c>
      <c r="I1225" s="9">
        <v>5.3658261200000002E-6</v>
      </c>
      <c r="J1225" s="9">
        <v>6.7358655179999998E-6</v>
      </c>
      <c r="Q1225" s="9"/>
      <c r="R1225" s="9">
        <v>6.0654358339999997E-6</v>
      </c>
      <c r="S1225" s="54">
        <v>4.9170859880000003E-6</v>
      </c>
    </row>
    <row r="1226" spans="1:19" x14ac:dyDescent="0.2">
      <c r="A1226" t="s">
        <v>8859</v>
      </c>
      <c r="B1226" t="s">
        <v>54</v>
      </c>
      <c r="C1226" s="9" t="s">
        <v>365</v>
      </c>
      <c r="Q1226" s="9"/>
      <c r="R1226" s="9"/>
      <c r="S1226" s="54"/>
    </row>
    <row r="1227" spans="1:19" x14ac:dyDescent="0.2">
      <c r="A1227" t="s">
        <v>8859</v>
      </c>
      <c r="B1227" t="s">
        <v>52</v>
      </c>
      <c r="C1227" s="9" t="s">
        <v>365</v>
      </c>
      <c r="Q1227" s="54"/>
      <c r="R1227" s="54"/>
      <c r="S1227" s="54"/>
    </row>
    <row r="1228" spans="1:19" x14ac:dyDescent="0.2">
      <c r="A1228" t="s">
        <v>8859</v>
      </c>
      <c r="B1228" t="s">
        <v>401</v>
      </c>
      <c r="C1228" s="9" t="s">
        <v>365</v>
      </c>
      <c r="Q1228" s="54"/>
      <c r="R1228" s="54"/>
    </row>
    <row r="1229" spans="1:19" x14ac:dyDescent="0.2">
      <c r="A1229" t="s">
        <v>8860</v>
      </c>
      <c r="B1229" t="s">
        <v>54</v>
      </c>
      <c r="C1229" s="9" t="s">
        <v>365</v>
      </c>
      <c r="Q1229" s="54"/>
      <c r="R1229" s="54"/>
    </row>
    <row r="1230" spans="1:19" x14ac:dyDescent="0.2">
      <c r="A1230" t="s">
        <v>8860</v>
      </c>
      <c r="B1230" t="s">
        <v>9274</v>
      </c>
      <c r="C1230" s="9" t="s">
        <v>365</v>
      </c>
      <c r="O1230" s="54"/>
      <c r="Q1230" s="54"/>
      <c r="R1230" s="54"/>
    </row>
    <row r="1231" spans="1:19" x14ac:dyDescent="0.2">
      <c r="A1231" t="s">
        <v>8860</v>
      </c>
      <c r="B1231" t="s">
        <v>52</v>
      </c>
      <c r="C1231" s="9" t="s">
        <v>365</v>
      </c>
      <c r="O1231" s="54"/>
      <c r="P1231" s="54"/>
      <c r="Q1231" s="54"/>
      <c r="R1231" s="54"/>
      <c r="S1231" s="54"/>
    </row>
    <row r="1232" spans="1:19" x14ac:dyDescent="0.2">
      <c r="A1232" t="s">
        <v>8860</v>
      </c>
      <c r="B1232" t="s">
        <v>401</v>
      </c>
      <c r="C1232" s="9" t="s">
        <v>365</v>
      </c>
      <c r="P1232" s="54"/>
      <c r="Q1232" s="54"/>
      <c r="R1232" s="54"/>
      <c r="S1232" s="54"/>
    </row>
    <row r="1233" spans="1:19" x14ac:dyDescent="0.2">
      <c r="A1233" t="s">
        <v>8861</v>
      </c>
      <c r="B1233" t="s">
        <v>399</v>
      </c>
      <c r="C1233" s="9" t="s">
        <v>365</v>
      </c>
      <c r="Q1233" s="54"/>
      <c r="R1233" s="54"/>
      <c r="S1233" s="54"/>
    </row>
    <row r="1234" spans="1:19" x14ac:dyDescent="0.2">
      <c r="A1234" t="s">
        <v>8861</v>
      </c>
      <c r="B1234" t="s">
        <v>52</v>
      </c>
      <c r="C1234" s="9" t="s">
        <v>365</v>
      </c>
      <c r="Q1234" s="54"/>
      <c r="R1234" s="54"/>
      <c r="S1234" s="54"/>
    </row>
    <row r="1235" spans="1:19" x14ac:dyDescent="0.2">
      <c r="A1235" t="s">
        <v>8861</v>
      </c>
      <c r="B1235" t="s">
        <v>401</v>
      </c>
      <c r="C1235" s="9" t="s">
        <v>365</v>
      </c>
      <c r="Q1235" s="54"/>
      <c r="R1235" s="54"/>
      <c r="S1235" s="54"/>
    </row>
    <row r="1236" spans="1:19" x14ac:dyDescent="0.2">
      <c r="A1236" t="s">
        <v>8862</v>
      </c>
      <c r="B1236" t="s">
        <v>399</v>
      </c>
      <c r="C1236" s="9" t="s">
        <v>365</v>
      </c>
      <c r="Q1236" s="54"/>
      <c r="R1236" s="54"/>
      <c r="S1236" s="54"/>
    </row>
    <row r="1237" spans="1:19" x14ac:dyDescent="0.2">
      <c r="A1237" t="s">
        <v>8862</v>
      </c>
      <c r="B1237" t="s">
        <v>9274</v>
      </c>
      <c r="C1237" s="9" t="s">
        <v>365</v>
      </c>
      <c r="P1237" s="54"/>
      <c r="Q1237" s="54"/>
      <c r="R1237" s="54"/>
      <c r="S1237" s="54"/>
    </row>
    <row r="1238" spans="1:19" x14ac:dyDescent="0.2">
      <c r="A1238" t="s">
        <v>8862</v>
      </c>
      <c r="B1238" t="s">
        <v>52</v>
      </c>
      <c r="C1238" s="9" t="s">
        <v>365</v>
      </c>
      <c r="P1238" s="54"/>
      <c r="Q1238" s="54"/>
      <c r="R1238" s="54"/>
      <c r="S1238" s="54"/>
    </row>
    <row r="1239" spans="1:19" x14ac:dyDescent="0.2">
      <c r="A1239" t="s">
        <v>8862</v>
      </c>
      <c r="B1239" t="s">
        <v>401</v>
      </c>
      <c r="C1239" s="9" t="s">
        <v>365</v>
      </c>
      <c r="Q1239" s="54"/>
      <c r="R1239" s="54"/>
      <c r="S1239" s="54"/>
    </row>
    <row r="1240" spans="1:19" x14ac:dyDescent="0.2">
      <c r="A1240" t="s">
        <v>411</v>
      </c>
      <c r="B1240" t="s">
        <v>54</v>
      </c>
      <c r="C1240" s="9" t="s">
        <v>365</v>
      </c>
      <c r="F1240" s="9">
        <v>1.7655792589999999E-4</v>
      </c>
      <c r="Q1240" s="54"/>
      <c r="R1240" s="54"/>
      <c r="S1240" s="54">
        <v>1.049566921E-6</v>
      </c>
    </row>
    <row r="1241" spans="1:19" x14ac:dyDescent="0.2">
      <c r="A1241" t="s">
        <v>411</v>
      </c>
      <c r="B1241" t="s">
        <v>401</v>
      </c>
      <c r="C1241" s="9" t="s">
        <v>365</v>
      </c>
      <c r="F1241" s="9">
        <v>-1.5890640610000001E-4</v>
      </c>
      <c r="Q1241" s="54"/>
      <c r="R1241" s="54"/>
      <c r="S1241" s="54">
        <v>-9.4759163080000003E-7</v>
      </c>
    </row>
    <row r="1242" spans="1:19" x14ac:dyDescent="0.2">
      <c r="A1242" t="s">
        <v>412</v>
      </c>
      <c r="B1242" t="s">
        <v>54</v>
      </c>
      <c r="C1242" s="9" t="s">
        <v>365</v>
      </c>
      <c r="F1242" s="9">
        <v>8.7009792469999996E-3</v>
      </c>
      <c r="Q1242" s="54"/>
      <c r="R1242" s="54"/>
      <c r="S1242" s="54">
        <v>1.2644866160000001E-6</v>
      </c>
    </row>
    <row r="1243" spans="1:19" x14ac:dyDescent="0.2">
      <c r="A1243" t="s">
        <v>412</v>
      </c>
      <c r="B1243" t="s">
        <v>402</v>
      </c>
      <c r="C1243" s="9" t="s">
        <v>365</v>
      </c>
      <c r="F1243" s="9">
        <v>-7.8308855960000003E-3</v>
      </c>
      <c r="Q1243" s="54"/>
      <c r="R1243" s="54"/>
      <c r="S1243" s="54">
        <v>-1.141019359E-6</v>
      </c>
    </row>
    <row r="1244" spans="1:19" x14ac:dyDescent="0.2">
      <c r="A1244" t="s">
        <v>222</v>
      </c>
      <c r="B1244" t="s">
        <v>54</v>
      </c>
      <c r="C1244" s="9" t="s">
        <v>365</v>
      </c>
      <c r="F1244" s="9">
        <v>1.2281494380000001E-2</v>
      </c>
      <c r="Q1244" s="54"/>
      <c r="R1244" s="54"/>
      <c r="S1244" s="54">
        <v>9.0527622120000001E-7</v>
      </c>
    </row>
    <row r="1245" spans="1:19" x14ac:dyDescent="0.2">
      <c r="A1245" t="s">
        <v>222</v>
      </c>
      <c r="B1245" t="s">
        <v>9274</v>
      </c>
      <c r="C1245" s="9" t="s">
        <v>365</v>
      </c>
      <c r="F1245" s="9">
        <v>-6.001838332E-4</v>
      </c>
      <c r="Q1245" s="54"/>
      <c r="R1245" s="54"/>
      <c r="S1245" s="54"/>
    </row>
    <row r="1246" spans="1:19" x14ac:dyDescent="0.2">
      <c r="A1246" t="s">
        <v>222</v>
      </c>
      <c r="B1246" t="s">
        <v>52</v>
      </c>
      <c r="C1246" s="9" t="s">
        <v>365</v>
      </c>
      <c r="F1246" s="9">
        <v>4.9692146789999999E-4</v>
      </c>
      <c r="Q1246" s="54"/>
      <c r="R1246" s="54"/>
      <c r="S1246" s="54"/>
    </row>
    <row r="1247" spans="1:19" x14ac:dyDescent="0.2">
      <c r="A1247" t="s">
        <v>222</v>
      </c>
      <c r="B1247" t="s">
        <v>401</v>
      </c>
      <c r="C1247" s="9" t="s">
        <v>365</v>
      </c>
      <c r="F1247" s="9">
        <v>-1.09558426E-2</v>
      </c>
      <c r="Q1247" s="54"/>
      <c r="R1247" s="54"/>
      <c r="S1247" s="54">
        <v>-8.107794113E-7</v>
      </c>
    </row>
    <row r="1248" spans="1:19" x14ac:dyDescent="0.2">
      <c r="A1248" t="s">
        <v>223</v>
      </c>
      <c r="B1248" t="s">
        <v>54</v>
      </c>
      <c r="C1248" s="9" t="s">
        <v>365</v>
      </c>
      <c r="F1248" s="9">
        <v>1.0788986129999999E-3</v>
      </c>
      <c r="P1248" s="54"/>
      <c r="Q1248" s="54"/>
      <c r="R1248" s="54"/>
      <c r="S1248" s="54">
        <v>7.7313367119999995E-7</v>
      </c>
    </row>
    <row r="1249" spans="1:19" x14ac:dyDescent="0.2">
      <c r="A1249" t="s">
        <v>223</v>
      </c>
      <c r="B1249" t="s">
        <v>9274</v>
      </c>
      <c r="C1249" s="9" t="s">
        <v>365</v>
      </c>
      <c r="F1249" s="9">
        <v>-5.3193686329999998E-5</v>
      </c>
      <c r="P1249" s="54"/>
      <c r="Q1249" s="54"/>
      <c r="R1249" s="54"/>
      <c r="S1249" s="54"/>
    </row>
    <row r="1250" spans="1:19" x14ac:dyDescent="0.2">
      <c r="A1250" t="s">
        <v>223</v>
      </c>
      <c r="B1250" t="s">
        <v>52</v>
      </c>
      <c r="C1250" s="9" t="s">
        <v>365</v>
      </c>
      <c r="F1250" s="9">
        <v>4.3830486320000003E-5</v>
      </c>
      <c r="P1250" s="54"/>
      <c r="Q1250" s="54"/>
      <c r="R1250" s="54"/>
      <c r="S1250" s="54"/>
    </row>
    <row r="1251" spans="1:19" x14ac:dyDescent="0.2">
      <c r="A1251" t="s">
        <v>223</v>
      </c>
      <c r="B1251" t="s">
        <v>402</v>
      </c>
      <c r="C1251" s="9" t="s">
        <v>365</v>
      </c>
      <c r="F1251" s="9">
        <v>-9.3169720560000002E-4</v>
      </c>
      <c r="P1251" s="54"/>
      <c r="Q1251" s="54"/>
      <c r="R1251" s="54"/>
      <c r="S1251" s="54">
        <v>-6.7171354880000004E-7</v>
      </c>
    </row>
    <row r="1252" spans="1:19" x14ac:dyDescent="0.2">
      <c r="A1252" t="s">
        <v>224</v>
      </c>
      <c r="B1252" t="s">
        <v>401</v>
      </c>
      <c r="C1252" s="9" t="s">
        <v>365</v>
      </c>
      <c r="F1252" s="9">
        <v>-1.4343257969999999E-5</v>
      </c>
      <c r="Q1252" s="54"/>
      <c r="R1252" s="54"/>
      <c r="S1252" s="54">
        <v>-4.5714594210000001E-7</v>
      </c>
    </row>
    <row r="1253" spans="1:19" x14ac:dyDescent="0.2">
      <c r="A1253" t="s">
        <v>224</v>
      </c>
      <c r="B1253" t="s">
        <v>55</v>
      </c>
      <c r="C1253" s="9" t="s">
        <v>365</v>
      </c>
      <c r="F1253" s="9">
        <v>1.591631651E-5</v>
      </c>
      <c r="Q1253" s="54"/>
      <c r="R1253" s="54"/>
      <c r="S1253" s="54">
        <v>5.0415245129999998E-7</v>
      </c>
    </row>
    <row r="1254" spans="1:19" x14ac:dyDescent="0.2">
      <c r="A1254" t="s">
        <v>225</v>
      </c>
      <c r="B1254" t="s">
        <v>402</v>
      </c>
      <c r="C1254" s="9" t="s">
        <v>365</v>
      </c>
      <c r="F1254" s="9">
        <v>-2.2473824879999999E-5</v>
      </c>
      <c r="Q1254" s="54"/>
      <c r="R1254" s="54"/>
      <c r="S1254" s="54">
        <v>-4.819136131E-7</v>
      </c>
    </row>
    <row r="1255" spans="1:19" x14ac:dyDescent="0.2">
      <c r="A1255" t="s">
        <v>225</v>
      </c>
      <c r="B1255" t="s">
        <v>55</v>
      </c>
      <c r="C1255" s="9" t="s">
        <v>365</v>
      </c>
      <c r="F1255" s="9">
        <v>2.4941245780000001E-5</v>
      </c>
      <c r="Q1255" s="54"/>
      <c r="R1255" s="54"/>
      <c r="S1255" s="54">
        <v>5.3164456609999998E-7</v>
      </c>
    </row>
    <row r="1256" spans="1:19" x14ac:dyDescent="0.2">
      <c r="A1256" t="s">
        <v>226</v>
      </c>
      <c r="B1256" t="s">
        <v>399</v>
      </c>
      <c r="C1256" s="9" t="s">
        <v>365</v>
      </c>
      <c r="F1256" s="9">
        <v>0.1289270384</v>
      </c>
      <c r="P1256" s="54"/>
      <c r="Q1256" s="54"/>
      <c r="R1256" s="54"/>
      <c r="S1256" s="54">
        <v>2.5329063690000003E-7</v>
      </c>
    </row>
    <row r="1257" spans="1:19" x14ac:dyDescent="0.2">
      <c r="A1257" t="s">
        <v>226</v>
      </c>
      <c r="B1257" t="s">
        <v>401</v>
      </c>
      <c r="C1257" s="9" t="s">
        <v>365</v>
      </c>
      <c r="F1257" s="9">
        <v>-0.11470377549999999</v>
      </c>
      <c r="P1257" s="54"/>
      <c r="Q1257" s="54"/>
      <c r="R1257" s="54"/>
      <c r="S1257" s="54">
        <v>-2.2863663510000001E-7</v>
      </c>
    </row>
    <row r="1258" spans="1:19" x14ac:dyDescent="0.2">
      <c r="A1258" t="s">
        <v>227</v>
      </c>
      <c r="B1258" t="s">
        <v>399</v>
      </c>
      <c r="C1258" s="9" t="s">
        <v>365</v>
      </c>
      <c r="F1258" s="9">
        <v>6.0080458930000002</v>
      </c>
      <c r="Q1258" s="54"/>
      <c r="R1258" s="54"/>
      <c r="S1258" s="54">
        <v>2.7844420609999998E-7</v>
      </c>
    </row>
    <row r="1259" spans="1:19" x14ac:dyDescent="0.2">
      <c r="A1259" t="s">
        <v>227</v>
      </c>
      <c r="B1259" t="s">
        <v>402</v>
      </c>
      <c r="C1259" s="9" t="s">
        <v>365</v>
      </c>
      <c r="F1259" s="9">
        <v>-5.3452365640000004</v>
      </c>
      <c r="Q1259" s="54"/>
      <c r="R1259" s="54"/>
      <c r="S1259" s="54">
        <v>-2.5101525540000001E-7</v>
      </c>
    </row>
    <row r="1260" spans="1:19" x14ac:dyDescent="0.2">
      <c r="A1260" t="s">
        <v>228</v>
      </c>
      <c r="B1260" t="s">
        <v>399</v>
      </c>
      <c r="C1260" s="9" t="s">
        <v>365</v>
      </c>
      <c r="F1260" s="9">
        <v>1.6454856720000001E-4</v>
      </c>
      <c r="Q1260" s="54"/>
      <c r="R1260" s="54"/>
      <c r="S1260" s="54"/>
    </row>
    <row r="1261" spans="1:19" x14ac:dyDescent="0.2">
      <c r="A1261" t="s">
        <v>228</v>
      </c>
      <c r="B1261" t="s">
        <v>9274</v>
      </c>
      <c r="C1261" s="9" t="s">
        <v>365</v>
      </c>
      <c r="F1261" s="9">
        <v>-1.479605766E-5</v>
      </c>
      <c r="Q1261" s="54"/>
      <c r="R1261" s="54"/>
      <c r="S1261" s="54">
        <v>-1.9052357190000001E-7</v>
      </c>
    </row>
    <row r="1262" spans="1:19" x14ac:dyDescent="0.2">
      <c r="A1262" t="s">
        <v>228</v>
      </c>
      <c r="B1262" t="s">
        <v>52</v>
      </c>
      <c r="C1262" s="9" t="s">
        <v>365</v>
      </c>
      <c r="F1262" s="9">
        <v>8.1899904509999997E-6</v>
      </c>
      <c r="Q1262" s="54"/>
      <c r="R1262" s="54"/>
      <c r="S1262" s="54"/>
    </row>
    <row r="1263" spans="1:19" x14ac:dyDescent="0.2">
      <c r="A1263" t="s">
        <v>228</v>
      </c>
      <c r="B1263" t="s">
        <v>401</v>
      </c>
      <c r="C1263" s="9" t="s">
        <v>365</v>
      </c>
      <c r="F1263" s="9">
        <v>-1.2155008649999999E-4</v>
      </c>
      <c r="Q1263" s="54"/>
      <c r="R1263" s="54"/>
      <c r="S1263" s="54"/>
    </row>
    <row r="1264" spans="1:19" x14ac:dyDescent="0.2">
      <c r="A1264" t="s">
        <v>229</v>
      </c>
      <c r="B1264" t="s">
        <v>399</v>
      </c>
      <c r="C1264" s="9" t="s">
        <v>365</v>
      </c>
      <c r="F1264" s="9">
        <v>2.5175872419999997E-4</v>
      </c>
      <c r="Q1264" s="54"/>
      <c r="R1264" s="54"/>
      <c r="S1264" s="54"/>
    </row>
    <row r="1265" spans="1:19" x14ac:dyDescent="0.2">
      <c r="A1265" t="s">
        <v>229</v>
      </c>
      <c r="B1265" t="s">
        <v>9274</v>
      </c>
      <c r="C1265" s="9" t="s">
        <v>365</v>
      </c>
      <c r="F1265" s="9">
        <v>-2.188799116E-5</v>
      </c>
      <c r="Q1265" s="54"/>
      <c r="R1265" s="54"/>
      <c r="S1265" s="54">
        <v>-1.9027290210000001E-7</v>
      </c>
    </row>
    <row r="1266" spans="1:19" x14ac:dyDescent="0.2">
      <c r="A1266" t="s">
        <v>229</v>
      </c>
      <c r="B1266" t="s">
        <v>52</v>
      </c>
      <c r="C1266" s="9" t="s">
        <v>365</v>
      </c>
      <c r="F1266" s="9">
        <v>1.254366261E-5</v>
      </c>
      <c r="Q1266" s="54"/>
      <c r="R1266" s="54"/>
      <c r="S1266" s="54"/>
    </row>
    <row r="1267" spans="1:19" x14ac:dyDescent="0.2">
      <c r="A1267" t="s">
        <v>229</v>
      </c>
      <c r="B1267" t="s">
        <v>402</v>
      </c>
      <c r="C1267" s="9" t="s">
        <v>365</v>
      </c>
      <c r="F1267" s="9">
        <v>-1.839227581E-4</v>
      </c>
      <c r="Q1267" s="54"/>
      <c r="R1267" s="54"/>
      <c r="S1267" s="54"/>
    </row>
    <row r="1268" spans="1:19" x14ac:dyDescent="0.2">
      <c r="A1268" t="s">
        <v>230</v>
      </c>
      <c r="B1268" t="s">
        <v>52</v>
      </c>
      <c r="C1268" s="9" t="s">
        <v>365</v>
      </c>
      <c r="F1268" s="9">
        <v>6.5944727650000005E-5</v>
      </c>
      <c r="Q1268" s="54"/>
      <c r="R1268" s="54"/>
      <c r="S1268" s="54">
        <v>8.6419660509999996E-2</v>
      </c>
    </row>
    <row r="1269" spans="1:19" x14ac:dyDescent="0.2">
      <c r="A1269" t="s">
        <v>230</v>
      </c>
      <c r="B1269" t="s">
        <v>401</v>
      </c>
      <c r="C1269" s="9" t="s">
        <v>365</v>
      </c>
      <c r="F1269" s="9">
        <v>-6.5944727650000005E-5</v>
      </c>
      <c r="Q1269" s="54"/>
      <c r="R1269" s="54"/>
      <c r="S1269" s="54">
        <v>-8.6419660509999996E-2</v>
      </c>
    </row>
    <row r="1270" spans="1:19" x14ac:dyDescent="0.2">
      <c r="A1270" t="s">
        <v>231</v>
      </c>
      <c r="B1270" t="s">
        <v>52</v>
      </c>
      <c r="C1270" s="9" t="s">
        <v>365</v>
      </c>
      <c r="F1270" s="9">
        <v>6.2274483420000001E-5</v>
      </c>
      <c r="Q1270" s="54"/>
      <c r="R1270" s="54"/>
      <c r="S1270" s="54">
        <v>2.7953927059999999</v>
      </c>
    </row>
    <row r="1271" spans="1:19" x14ac:dyDescent="0.2">
      <c r="A1271" t="s">
        <v>231</v>
      </c>
      <c r="B1271" t="s">
        <v>402</v>
      </c>
      <c r="C1271" s="9" t="s">
        <v>365</v>
      </c>
      <c r="F1271" s="9">
        <v>-6.1658327410000002E-5</v>
      </c>
      <c r="Q1271" s="54"/>
      <c r="R1271" s="54"/>
      <c r="S1271" s="54">
        <v>-2.7677155500000001</v>
      </c>
    </row>
    <row r="1272" spans="1:19" x14ac:dyDescent="0.2">
      <c r="A1272" t="s">
        <v>232</v>
      </c>
      <c r="B1272" t="s">
        <v>54</v>
      </c>
      <c r="C1272" s="9" t="s">
        <v>365</v>
      </c>
      <c r="Q1272" s="54"/>
      <c r="R1272" s="54"/>
      <c r="S1272" s="54"/>
    </row>
    <row r="1273" spans="1:19" x14ac:dyDescent="0.2">
      <c r="A1273" t="s">
        <v>232</v>
      </c>
      <c r="B1273" t="s">
        <v>398</v>
      </c>
      <c r="C1273" s="9" t="s">
        <v>365</v>
      </c>
      <c r="Q1273" s="54"/>
      <c r="R1273" s="54"/>
      <c r="S1273" s="54"/>
    </row>
    <row r="1274" spans="1:19" x14ac:dyDescent="0.2">
      <c r="A1274" t="s">
        <v>232</v>
      </c>
      <c r="B1274" t="s">
        <v>480</v>
      </c>
      <c r="C1274" s="9" t="s">
        <v>365</v>
      </c>
      <c r="Q1274" s="54"/>
      <c r="R1274" s="54"/>
      <c r="S1274" s="54"/>
    </row>
    <row r="1275" spans="1:19" x14ac:dyDescent="0.2">
      <c r="A1275" t="s">
        <v>233</v>
      </c>
      <c r="B1275" t="s">
        <v>52</v>
      </c>
      <c r="C1275" s="9" t="s">
        <v>365</v>
      </c>
      <c r="F1275" s="9">
        <v>0.18736371860000001</v>
      </c>
      <c r="Q1275" s="54"/>
      <c r="R1275" s="54"/>
      <c r="S1275" s="54">
        <v>0.1008471583</v>
      </c>
    </row>
    <row r="1276" spans="1:19" x14ac:dyDescent="0.2">
      <c r="A1276" t="s">
        <v>233</v>
      </c>
      <c r="B1276" t="s">
        <v>398</v>
      </c>
      <c r="C1276" s="9" t="s">
        <v>365</v>
      </c>
      <c r="F1276" s="9">
        <v>0.46841178319999999</v>
      </c>
      <c r="Q1276" s="54"/>
      <c r="R1276" s="54"/>
      <c r="S1276" s="54">
        <v>0.25211816149999999</v>
      </c>
    </row>
    <row r="1277" spans="1:19" x14ac:dyDescent="0.2">
      <c r="A1277" t="s">
        <v>233</v>
      </c>
      <c r="B1277" t="s">
        <v>480</v>
      </c>
      <c r="C1277" s="9" t="s">
        <v>365</v>
      </c>
      <c r="F1277" s="9">
        <v>-0.65577290769999996</v>
      </c>
      <c r="P1277" s="54"/>
      <c r="Q1277" s="54"/>
      <c r="R1277" s="54"/>
      <c r="S1277" s="54">
        <v>-0.35296497900000001</v>
      </c>
    </row>
    <row r="1278" spans="1:19" x14ac:dyDescent="0.2">
      <c r="A1278" t="s">
        <v>234</v>
      </c>
      <c r="B1278" t="s">
        <v>52</v>
      </c>
      <c r="C1278" s="9" t="s">
        <v>365</v>
      </c>
      <c r="F1278" s="9">
        <v>6.3951246370000003E-6</v>
      </c>
      <c r="Q1278" s="54"/>
      <c r="R1278" s="54"/>
      <c r="S1278" s="54">
        <v>8.6411707649999997E-7</v>
      </c>
    </row>
    <row r="1279" spans="1:19" x14ac:dyDescent="0.2">
      <c r="A1279" t="s">
        <v>234</v>
      </c>
      <c r="B1279" t="s">
        <v>402</v>
      </c>
      <c r="C1279" s="9" t="s">
        <v>365</v>
      </c>
      <c r="F1279" s="9">
        <v>-1.909992239E-5</v>
      </c>
      <c r="P1279" s="54"/>
      <c r="Q1279" s="54"/>
      <c r="R1279" s="54"/>
      <c r="S1279" s="54">
        <v>-2.532723152E-6</v>
      </c>
    </row>
    <row r="1280" spans="1:19" x14ac:dyDescent="0.2">
      <c r="A1280" t="s">
        <v>234</v>
      </c>
      <c r="B1280" t="s">
        <v>480</v>
      </c>
      <c r="C1280" s="9" t="s">
        <v>365</v>
      </c>
      <c r="F1280" s="9">
        <v>1.274752352E-5</v>
      </c>
      <c r="Q1280" s="54"/>
      <c r="R1280" s="54"/>
      <c r="S1280" s="54">
        <v>1.6984201149999999E-6</v>
      </c>
    </row>
    <row r="1281" spans="1:19" x14ac:dyDescent="0.2">
      <c r="A1281" t="s">
        <v>449</v>
      </c>
      <c r="B1281" t="s">
        <v>400</v>
      </c>
      <c r="C1281" s="9" t="s">
        <v>361</v>
      </c>
      <c r="F1281" s="9">
        <v>-2.244586472E-5</v>
      </c>
      <c r="G1281" s="9">
        <v>-7.411328292E-7</v>
      </c>
      <c r="H1281" s="9">
        <v>-6.7009246049999997E-7</v>
      </c>
      <c r="I1281" s="9">
        <v>-6.3940230480000003E-7</v>
      </c>
      <c r="J1281" s="9">
        <v>-6.1737269229999996E-7</v>
      </c>
      <c r="Q1281" s="54"/>
      <c r="R1281" s="54">
        <v>-8.9348180370000005E-7</v>
      </c>
      <c r="S1281" s="54">
        <v>-7.1122952460000004E-7</v>
      </c>
    </row>
    <row r="1282" spans="1:19" x14ac:dyDescent="0.2">
      <c r="A1282" t="s">
        <v>449</v>
      </c>
      <c r="B1282" t="s">
        <v>55</v>
      </c>
      <c r="C1282" s="9" t="s">
        <v>361</v>
      </c>
      <c r="F1282" s="9">
        <v>2.244586472E-5</v>
      </c>
      <c r="G1282" s="9">
        <v>7.411328292E-7</v>
      </c>
      <c r="H1282" s="9">
        <v>6.7009246049999997E-7</v>
      </c>
      <c r="I1282" s="9">
        <v>6.3940230480000003E-7</v>
      </c>
      <c r="J1282" s="9">
        <v>6.1737269229999996E-7</v>
      </c>
      <c r="Q1282" s="54"/>
      <c r="R1282" s="54">
        <v>8.9348180370000005E-7</v>
      </c>
      <c r="S1282" s="54">
        <v>7.1122952460000004E-7</v>
      </c>
    </row>
    <row r="1283" spans="1:19" x14ac:dyDescent="0.2">
      <c r="A1283" t="s">
        <v>235</v>
      </c>
      <c r="B1283" t="s">
        <v>402</v>
      </c>
      <c r="C1283" s="9" t="s">
        <v>361</v>
      </c>
      <c r="F1283" s="9">
        <v>-2.0492673839999999E-5</v>
      </c>
      <c r="G1283" s="9">
        <v>-6.0522417040000003E-7</v>
      </c>
      <c r="H1283" s="9">
        <v>-5.3809395890000002E-7</v>
      </c>
      <c r="I1283" s="9">
        <v>-4.003356606E-7</v>
      </c>
      <c r="J1283" s="9">
        <v>-5.1465728010000003E-7</v>
      </c>
      <c r="Q1283" s="54"/>
      <c r="R1283" s="54">
        <v>-5.2005492820000003E-7</v>
      </c>
      <c r="S1283" s="54">
        <v>-4.6933121959999998E-7</v>
      </c>
    </row>
    <row r="1284" spans="1:19" x14ac:dyDescent="0.2">
      <c r="A1284" t="s">
        <v>235</v>
      </c>
      <c r="B1284" t="s">
        <v>55</v>
      </c>
      <c r="C1284" s="9" t="s">
        <v>361</v>
      </c>
      <c r="F1284" s="9">
        <v>2.2742168130000001E-5</v>
      </c>
      <c r="G1284" s="9">
        <v>6.685192847E-7</v>
      </c>
      <c r="H1284" s="9">
        <v>5.9400474989999995E-7</v>
      </c>
      <c r="I1284" s="9">
        <v>4.4109303880000001E-7</v>
      </c>
      <c r="J1284" s="9">
        <v>5.6799003650000002E-7</v>
      </c>
      <c r="Q1284" s="54"/>
      <c r="R1284" s="54">
        <v>5.7398142590000002E-7</v>
      </c>
      <c r="S1284" s="54">
        <v>5.1767810930000005E-7</v>
      </c>
    </row>
    <row r="1285" spans="1:19" x14ac:dyDescent="0.2">
      <c r="A1285" t="s">
        <v>236</v>
      </c>
      <c r="B1285" t="s">
        <v>52</v>
      </c>
      <c r="C1285" s="9" t="s">
        <v>361</v>
      </c>
      <c r="F1285" s="9">
        <v>0.39844048510000002</v>
      </c>
      <c r="G1285" s="9">
        <v>1.690463062E-6</v>
      </c>
      <c r="H1285" s="9">
        <v>4.309027964E-6</v>
      </c>
      <c r="I1285" s="9">
        <v>1.596990512E-6</v>
      </c>
      <c r="J1285" s="9">
        <v>2.4178697350000002E-6</v>
      </c>
      <c r="Q1285" s="54"/>
      <c r="R1285" s="54">
        <v>1.8926811280000001E-2</v>
      </c>
      <c r="S1285" s="54">
        <v>2.9579443840000001E-2</v>
      </c>
    </row>
    <row r="1286" spans="1:19" x14ac:dyDescent="0.2">
      <c r="A1286" t="s">
        <v>236</v>
      </c>
      <c r="B1286" t="s">
        <v>401</v>
      </c>
      <c r="C1286" s="9" t="s">
        <v>361</v>
      </c>
      <c r="F1286" s="9">
        <v>-0.39844048510000002</v>
      </c>
      <c r="G1286" s="9">
        <v>-1.690463062E-6</v>
      </c>
      <c r="H1286" s="9">
        <v>-4.309027964E-6</v>
      </c>
      <c r="I1286" s="9">
        <v>-1.596990512E-6</v>
      </c>
      <c r="J1286" s="9">
        <v>-2.4178697350000002E-6</v>
      </c>
      <c r="Q1286" s="54"/>
      <c r="R1286" s="54">
        <v>-1.8926811280000001E-2</v>
      </c>
      <c r="S1286" s="54">
        <v>-2.9579443840000001E-2</v>
      </c>
    </row>
    <row r="1287" spans="1:19" x14ac:dyDescent="0.2">
      <c r="A1287" t="s">
        <v>237</v>
      </c>
      <c r="B1287" t="s">
        <v>52</v>
      </c>
      <c r="C1287" s="9" t="s">
        <v>361</v>
      </c>
      <c r="F1287" s="9">
        <v>1.8262324440000001E-5</v>
      </c>
      <c r="G1287" s="9">
        <v>2.343750806E-6</v>
      </c>
      <c r="H1287" s="9">
        <v>2.6215803120000002E-6</v>
      </c>
      <c r="I1287" s="9">
        <v>3.0007835730000002E-6</v>
      </c>
      <c r="J1287" s="9">
        <v>1.8350449489999999E-6</v>
      </c>
      <c r="Q1287" s="54"/>
      <c r="R1287" s="54">
        <v>1.459050433E-6</v>
      </c>
      <c r="S1287" s="54">
        <v>1.2521621160000001E-6</v>
      </c>
    </row>
    <row r="1288" spans="1:19" x14ac:dyDescent="0.2">
      <c r="A1288" t="s">
        <v>237</v>
      </c>
      <c r="B1288" t="s">
        <v>402</v>
      </c>
      <c r="C1288" s="9" t="s">
        <v>361</v>
      </c>
      <c r="F1288" s="9">
        <v>-5.4701521849999997E-5</v>
      </c>
      <c r="G1288" s="9">
        <v>-6.971624345E-6</v>
      </c>
      <c r="H1288" s="9">
        <v>-7.8051128629999998E-6</v>
      </c>
      <c r="I1288" s="9">
        <v>-8.9427226490000003E-6</v>
      </c>
      <c r="J1288" s="9">
        <v>-5.4455067720000002E-6</v>
      </c>
      <c r="Q1288" s="54"/>
      <c r="R1288" s="54">
        <v>-4.3175232220000003E-6</v>
      </c>
      <c r="S1288" s="54">
        <v>-3.6968582710000001E-6</v>
      </c>
    </row>
    <row r="1289" spans="1:19" x14ac:dyDescent="0.2">
      <c r="A1289" t="s">
        <v>237</v>
      </c>
      <c r="B1289" t="s">
        <v>480</v>
      </c>
      <c r="C1289" s="9" t="s">
        <v>361</v>
      </c>
      <c r="F1289" s="9">
        <v>3.6481923169999997E-5</v>
      </c>
      <c r="G1289" s="9">
        <v>4.6576875790000003E-6</v>
      </c>
      <c r="H1289" s="9">
        <v>5.2133465920000002E-6</v>
      </c>
      <c r="I1289" s="9">
        <v>5.9717531159999999E-6</v>
      </c>
      <c r="J1289" s="9">
        <v>3.6402758629999999E-6</v>
      </c>
      <c r="Q1289" s="54"/>
      <c r="R1289" s="54">
        <v>2.8882868289999999E-6</v>
      </c>
      <c r="S1289" s="54">
        <v>2.4745101959999999E-6</v>
      </c>
    </row>
    <row r="1290" spans="1:19" x14ac:dyDescent="0.2">
      <c r="A1290" t="s">
        <v>8863</v>
      </c>
      <c r="B1290" t="s">
        <v>54</v>
      </c>
      <c r="C1290" s="9" t="s">
        <v>361</v>
      </c>
      <c r="Q1290" s="54"/>
      <c r="R1290" s="54"/>
      <c r="S1290" s="54"/>
    </row>
    <row r="1291" spans="1:19" x14ac:dyDescent="0.2">
      <c r="A1291" t="s">
        <v>8863</v>
      </c>
      <c r="B1291" t="s">
        <v>404</v>
      </c>
      <c r="C1291" s="9" t="s">
        <v>361</v>
      </c>
      <c r="Q1291" s="54"/>
      <c r="R1291" s="54"/>
      <c r="S1291" s="54"/>
    </row>
    <row r="1292" spans="1:19" x14ac:dyDescent="0.2">
      <c r="A1292" t="s">
        <v>442</v>
      </c>
      <c r="B1292" t="s">
        <v>399</v>
      </c>
      <c r="C1292" s="9" t="s">
        <v>361</v>
      </c>
      <c r="F1292" s="9">
        <v>1.2715817169999999</v>
      </c>
      <c r="G1292" s="9">
        <v>5.4829417100000004E-7</v>
      </c>
      <c r="H1292" s="9">
        <v>5.7148370470000001E-7</v>
      </c>
      <c r="I1292" s="9">
        <v>4.8852065800000004E-7</v>
      </c>
      <c r="J1292" s="9">
        <v>4.4440911779999998E-7</v>
      </c>
      <c r="Q1292" s="54"/>
      <c r="R1292" s="54">
        <v>5.5797900829999998E-7</v>
      </c>
      <c r="S1292" s="54">
        <v>4.7894292030000004E-7</v>
      </c>
    </row>
    <row r="1293" spans="1:19" x14ac:dyDescent="0.2">
      <c r="A1293" t="s">
        <v>442</v>
      </c>
      <c r="B1293" t="s">
        <v>400</v>
      </c>
      <c r="C1293" s="9" t="s">
        <v>361</v>
      </c>
      <c r="F1293" s="9">
        <v>-1.2715817169999999</v>
      </c>
      <c r="G1293" s="9">
        <v>-5.4829417100000004E-7</v>
      </c>
      <c r="H1293" s="9">
        <v>-5.7148370470000001E-7</v>
      </c>
      <c r="I1293" s="9">
        <v>-4.8852065800000004E-7</v>
      </c>
      <c r="J1293" s="9">
        <v>-4.4440911779999998E-7</v>
      </c>
      <c r="Q1293" s="54"/>
      <c r="R1293" s="54">
        <v>-5.5797900829999998E-7</v>
      </c>
      <c r="S1293" s="54">
        <v>-4.7894292030000004E-7</v>
      </c>
    </row>
    <row r="1294" spans="1:19" x14ac:dyDescent="0.2">
      <c r="A1294" t="s">
        <v>244</v>
      </c>
      <c r="B1294" t="s">
        <v>399</v>
      </c>
      <c r="C1294" s="9" t="s">
        <v>358</v>
      </c>
      <c r="F1294" s="9">
        <v>1.839112591E-5</v>
      </c>
      <c r="Q1294" s="54"/>
      <c r="R1294" s="54"/>
      <c r="S1294" s="54"/>
    </row>
    <row r="1295" spans="1:19" x14ac:dyDescent="0.2">
      <c r="A1295" t="s">
        <v>244</v>
      </c>
      <c r="B1295" t="s">
        <v>52</v>
      </c>
      <c r="C1295" s="9" t="s">
        <v>358</v>
      </c>
      <c r="F1295" s="9">
        <v>-8.7664366860000003E-7</v>
      </c>
      <c r="Q1295" s="54"/>
      <c r="R1295" s="54"/>
      <c r="S1295" s="54"/>
    </row>
    <row r="1296" spans="1:19" x14ac:dyDescent="0.2">
      <c r="A1296" t="s">
        <v>244</v>
      </c>
      <c r="B1296" t="s">
        <v>8272</v>
      </c>
      <c r="C1296" s="9" t="s">
        <v>358</v>
      </c>
      <c r="F1296" s="9">
        <v>-9.6246892290000001E-6</v>
      </c>
      <c r="Q1296" s="54"/>
      <c r="R1296" s="54"/>
      <c r="S1296" s="54"/>
    </row>
    <row r="1297" spans="1:19" x14ac:dyDescent="0.2">
      <c r="A1297" t="s">
        <v>8864</v>
      </c>
      <c r="B1297" t="s">
        <v>8348</v>
      </c>
      <c r="C1297" s="9" t="s">
        <v>358</v>
      </c>
      <c r="N1297" s="54"/>
      <c r="Q1297" s="54"/>
      <c r="R1297" s="54"/>
      <c r="S1297" s="54"/>
    </row>
    <row r="1298" spans="1:19" x14ac:dyDescent="0.2">
      <c r="A1298" t="s">
        <v>8864</v>
      </c>
      <c r="B1298" t="s">
        <v>8295</v>
      </c>
      <c r="C1298" s="9" t="s">
        <v>358</v>
      </c>
      <c r="Q1298" s="54"/>
      <c r="R1298" s="54"/>
      <c r="S1298" s="54"/>
    </row>
    <row r="1299" spans="1:19" x14ac:dyDescent="0.2">
      <c r="A1299" t="s">
        <v>8864</v>
      </c>
      <c r="B1299" t="s">
        <v>8349</v>
      </c>
      <c r="C1299" s="9" t="s">
        <v>358</v>
      </c>
      <c r="Q1299" s="54"/>
      <c r="R1299" s="54"/>
      <c r="S1299" s="54"/>
    </row>
    <row r="1300" spans="1:19" x14ac:dyDescent="0.2">
      <c r="A1300" t="s">
        <v>8864</v>
      </c>
      <c r="B1300" t="s">
        <v>8296</v>
      </c>
      <c r="C1300" s="9" t="s">
        <v>358</v>
      </c>
      <c r="Q1300" s="54"/>
      <c r="R1300" s="54"/>
      <c r="S1300" s="54"/>
    </row>
    <row r="1301" spans="1:19" x14ac:dyDescent="0.2">
      <c r="A1301" t="s">
        <v>8864</v>
      </c>
      <c r="B1301" t="s">
        <v>8294</v>
      </c>
      <c r="C1301" s="9" t="s">
        <v>358</v>
      </c>
      <c r="Q1301" s="54"/>
      <c r="R1301" s="54"/>
      <c r="S1301" s="54"/>
    </row>
    <row r="1302" spans="1:19" x14ac:dyDescent="0.2">
      <c r="A1302" t="s">
        <v>8864</v>
      </c>
      <c r="B1302" t="s">
        <v>8309</v>
      </c>
      <c r="C1302" s="9" t="s">
        <v>358</v>
      </c>
      <c r="O1302" s="54"/>
      <c r="P1302" s="54"/>
      <c r="Q1302" s="54"/>
      <c r="R1302" s="54"/>
      <c r="S1302" s="54"/>
    </row>
    <row r="1303" spans="1:19" x14ac:dyDescent="0.2">
      <c r="A1303" t="s">
        <v>8864</v>
      </c>
      <c r="B1303" t="s">
        <v>8308</v>
      </c>
      <c r="C1303" s="9" t="s">
        <v>358</v>
      </c>
      <c r="O1303" s="54"/>
      <c r="P1303" s="54"/>
      <c r="Q1303" s="54"/>
      <c r="R1303" s="54"/>
      <c r="S1303" s="54"/>
    </row>
    <row r="1304" spans="1:19" x14ac:dyDescent="0.2">
      <c r="A1304" t="s">
        <v>8864</v>
      </c>
      <c r="B1304" t="s">
        <v>8299</v>
      </c>
      <c r="C1304" s="9" t="s">
        <v>358</v>
      </c>
      <c r="Q1304" s="54"/>
      <c r="R1304" s="54"/>
      <c r="S1304" s="54"/>
    </row>
    <row r="1305" spans="1:19" x14ac:dyDescent="0.2">
      <c r="A1305" t="s">
        <v>8864</v>
      </c>
      <c r="B1305" t="s">
        <v>8311</v>
      </c>
      <c r="C1305" s="9" t="s">
        <v>358</v>
      </c>
      <c r="Q1305" s="54"/>
      <c r="R1305" s="54"/>
      <c r="S1305" s="54"/>
    </row>
    <row r="1306" spans="1:19" x14ac:dyDescent="0.2">
      <c r="A1306" t="s">
        <v>8864</v>
      </c>
      <c r="B1306" t="s">
        <v>8320</v>
      </c>
      <c r="C1306" s="9" t="s">
        <v>358</v>
      </c>
      <c r="Q1306" s="54"/>
      <c r="R1306" s="54"/>
      <c r="S1306" s="54"/>
    </row>
    <row r="1307" spans="1:19" x14ac:dyDescent="0.2">
      <c r="A1307" t="s">
        <v>8864</v>
      </c>
      <c r="B1307" t="s">
        <v>8303</v>
      </c>
      <c r="C1307" s="9" t="s">
        <v>358</v>
      </c>
      <c r="Q1307" s="54"/>
      <c r="R1307" s="54"/>
      <c r="S1307" s="54"/>
    </row>
    <row r="1308" spans="1:19" x14ac:dyDescent="0.2">
      <c r="A1308" t="s">
        <v>8864</v>
      </c>
      <c r="B1308" t="s">
        <v>8288</v>
      </c>
      <c r="C1308" s="9" t="s">
        <v>358</v>
      </c>
      <c r="P1308" s="54"/>
      <c r="Q1308" s="54"/>
      <c r="R1308" s="54"/>
      <c r="S1308" s="54"/>
    </row>
    <row r="1309" spans="1:19" x14ac:dyDescent="0.2">
      <c r="A1309" t="s">
        <v>8864</v>
      </c>
      <c r="B1309" t="s">
        <v>52</v>
      </c>
      <c r="C1309" s="9" t="s">
        <v>358</v>
      </c>
      <c r="Q1309" s="54"/>
      <c r="R1309" s="54"/>
      <c r="S1309" s="54"/>
    </row>
    <row r="1310" spans="1:19" x14ac:dyDescent="0.2">
      <c r="A1310" t="s">
        <v>8864</v>
      </c>
      <c r="B1310" t="s">
        <v>401</v>
      </c>
      <c r="C1310" s="9" t="s">
        <v>358</v>
      </c>
      <c r="Q1310" s="54"/>
      <c r="R1310" s="54"/>
      <c r="S1310" s="54"/>
    </row>
    <row r="1311" spans="1:19" x14ac:dyDescent="0.2">
      <c r="A1311" t="s">
        <v>8864</v>
      </c>
      <c r="B1311" t="s">
        <v>8297</v>
      </c>
      <c r="C1311" s="9" t="s">
        <v>358</v>
      </c>
      <c r="Q1311" s="54"/>
      <c r="R1311" s="54"/>
      <c r="S1311" s="54"/>
    </row>
    <row r="1312" spans="1:19" x14ac:dyDescent="0.2">
      <c r="A1312" t="s">
        <v>8864</v>
      </c>
      <c r="B1312" t="s">
        <v>8298</v>
      </c>
      <c r="C1312" s="9" t="s">
        <v>358</v>
      </c>
      <c r="Q1312" s="54"/>
      <c r="R1312" s="54"/>
      <c r="S1312" s="54"/>
    </row>
    <row r="1313" spans="1:19" x14ac:dyDescent="0.2">
      <c r="A1313" t="s">
        <v>8864</v>
      </c>
      <c r="B1313" t="s">
        <v>8268</v>
      </c>
      <c r="C1313" s="9" t="s">
        <v>358</v>
      </c>
      <c r="P1313" s="54"/>
      <c r="Q1313" s="54"/>
      <c r="R1313" s="54"/>
      <c r="S1313" s="54"/>
    </row>
    <row r="1314" spans="1:19" x14ac:dyDescent="0.2">
      <c r="A1314" t="s">
        <v>8864</v>
      </c>
      <c r="B1314" t="s">
        <v>8266</v>
      </c>
      <c r="C1314" s="9" t="s">
        <v>358</v>
      </c>
      <c r="O1314" s="54"/>
      <c r="P1314" s="54"/>
      <c r="Q1314" s="54"/>
      <c r="R1314" s="54"/>
      <c r="S1314" s="54"/>
    </row>
    <row r="1315" spans="1:19" x14ac:dyDescent="0.2">
      <c r="A1315" t="s">
        <v>8864</v>
      </c>
      <c r="B1315" t="s">
        <v>8262</v>
      </c>
      <c r="C1315" s="9" t="s">
        <v>358</v>
      </c>
      <c r="O1315" s="54"/>
      <c r="P1315" s="54"/>
      <c r="Q1315" s="54"/>
      <c r="R1315" s="54"/>
      <c r="S1315" s="54"/>
    </row>
    <row r="1316" spans="1:19" x14ac:dyDescent="0.2">
      <c r="A1316" t="s">
        <v>8864</v>
      </c>
      <c r="B1316" t="s">
        <v>8274</v>
      </c>
      <c r="C1316" s="9" t="s">
        <v>358</v>
      </c>
      <c r="Q1316" s="54"/>
      <c r="R1316" s="54"/>
      <c r="S1316" s="54"/>
    </row>
    <row r="1317" spans="1:19" x14ac:dyDescent="0.2">
      <c r="A1317" t="s">
        <v>8864</v>
      </c>
      <c r="B1317" t="s">
        <v>8267</v>
      </c>
      <c r="C1317" s="9" t="s">
        <v>358</v>
      </c>
      <c r="Q1317" s="54"/>
      <c r="R1317" s="54"/>
      <c r="S1317" s="54"/>
    </row>
    <row r="1318" spans="1:19" x14ac:dyDescent="0.2">
      <c r="A1318" t="s">
        <v>8864</v>
      </c>
      <c r="B1318" t="s">
        <v>403</v>
      </c>
      <c r="C1318" s="9" t="s">
        <v>358</v>
      </c>
      <c r="Q1318" s="54"/>
      <c r="R1318" s="54"/>
      <c r="S1318" s="54"/>
    </row>
    <row r="1319" spans="1:19" x14ac:dyDescent="0.2">
      <c r="A1319" t="s">
        <v>8864</v>
      </c>
      <c r="B1319" t="s">
        <v>55</v>
      </c>
      <c r="C1319" s="9" t="s">
        <v>358</v>
      </c>
      <c r="O1319" s="54"/>
      <c r="P1319" s="54"/>
      <c r="Q1319" s="54"/>
      <c r="R1319" s="54"/>
      <c r="S1319" s="54"/>
    </row>
    <row r="1320" spans="1:19" x14ac:dyDescent="0.2">
      <c r="A1320" t="s">
        <v>248</v>
      </c>
      <c r="B1320" t="s">
        <v>8296</v>
      </c>
      <c r="C1320" s="9" t="s">
        <v>358</v>
      </c>
      <c r="F1320" s="9">
        <v>-7.1592996040000001E-6</v>
      </c>
      <c r="O1320" s="54"/>
      <c r="P1320" s="54"/>
      <c r="Q1320" s="54"/>
      <c r="R1320" s="54">
        <v>-1.714182559E-3</v>
      </c>
      <c r="S1320" s="54">
        <v>-3.7708207770000002E-2</v>
      </c>
    </row>
    <row r="1321" spans="1:19" x14ac:dyDescent="0.2">
      <c r="A1321" t="s">
        <v>248</v>
      </c>
      <c r="B1321" t="s">
        <v>8294</v>
      </c>
      <c r="C1321" s="9" t="s">
        <v>358</v>
      </c>
      <c r="F1321" s="9">
        <v>-8.9784702120000005E-6</v>
      </c>
      <c r="O1321" s="54"/>
      <c r="P1321" s="54"/>
      <c r="Q1321" s="54"/>
      <c r="R1321" s="54">
        <v>-2.1497545700000001E-3</v>
      </c>
      <c r="S1321" s="54">
        <v>-4.7289824279999997E-2</v>
      </c>
    </row>
    <row r="1322" spans="1:19" x14ac:dyDescent="0.2">
      <c r="A1322" t="s">
        <v>248</v>
      </c>
      <c r="B1322" t="s">
        <v>8311</v>
      </c>
      <c r="C1322" s="9" t="s">
        <v>358</v>
      </c>
      <c r="F1322" s="9">
        <v>1.8160560139999998E-5</v>
      </c>
      <c r="O1322" s="54"/>
      <c r="P1322" s="54"/>
      <c r="Q1322" s="54"/>
      <c r="R1322" s="54">
        <v>4.3482627029999997E-3</v>
      </c>
      <c r="S1322" s="54">
        <v>9.5652118620000004E-2</v>
      </c>
    </row>
    <row r="1323" spans="1:19" x14ac:dyDescent="0.2">
      <c r="A1323" t="s">
        <v>248</v>
      </c>
      <c r="B1323" t="s">
        <v>401</v>
      </c>
      <c r="C1323" s="9" t="s">
        <v>358</v>
      </c>
      <c r="F1323" s="9">
        <v>4.7463631059999998E-6</v>
      </c>
      <c r="P1323" s="54"/>
      <c r="Q1323" s="54"/>
      <c r="R1323" s="54">
        <v>1.136442572E-3</v>
      </c>
      <c r="S1323" s="54">
        <v>2.4999211659999999E-2</v>
      </c>
    </row>
    <row r="1324" spans="1:19" x14ac:dyDescent="0.2">
      <c r="A1324" t="s">
        <v>248</v>
      </c>
      <c r="B1324" t="s">
        <v>55</v>
      </c>
      <c r="C1324" s="9" t="s">
        <v>358</v>
      </c>
      <c r="F1324" s="9">
        <v>9.2484137560000006E-6</v>
      </c>
      <c r="P1324" s="54"/>
      <c r="Q1324" s="54"/>
      <c r="R1324" s="54">
        <v>2.2143883389999998E-3</v>
      </c>
      <c r="S1324" s="54">
        <v>4.8711623590000003E-2</v>
      </c>
    </row>
    <row r="1325" spans="1:19" x14ac:dyDescent="0.2">
      <c r="A1325" t="s">
        <v>8865</v>
      </c>
      <c r="B1325" t="s">
        <v>8295</v>
      </c>
      <c r="C1325" s="9" t="s">
        <v>358</v>
      </c>
      <c r="P1325" s="54"/>
      <c r="Q1325" s="54"/>
      <c r="R1325" s="54"/>
      <c r="S1325" s="54"/>
    </row>
    <row r="1326" spans="1:19" x14ac:dyDescent="0.2">
      <c r="A1326" t="s">
        <v>8865</v>
      </c>
      <c r="B1326" t="s">
        <v>8288</v>
      </c>
      <c r="C1326" s="9" t="s">
        <v>358</v>
      </c>
      <c r="O1326" s="54"/>
      <c r="Q1326" s="54"/>
      <c r="R1326" s="54"/>
      <c r="S1326" s="54"/>
    </row>
    <row r="1327" spans="1:19" x14ac:dyDescent="0.2">
      <c r="A1327" t="s">
        <v>8865</v>
      </c>
      <c r="B1327" t="s">
        <v>52</v>
      </c>
      <c r="C1327" s="9" t="s">
        <v>358</v>
      </c>
      <c r="O1327" s="54"/>
      <c r="P1327" s="54"/>
      <c r="Q1327" s="54"/>
      <c r="R1327" s="54"/>
      <c r="S1327" s="54"/>
    </row>
    <row r="1328" spans="1:19" x14ac:dyDescent="0.2">
      <c r="A1328" t="s">
        <v>8865</v>
      </c>
      <c r="B1328" t="s">
        <v>401</v>
      </c>
      <c r="C1328" s="9" t="s">
        <v>358</v>
      </c>
      <c r="O1328" s="54"/>
      <c r="P1328" s="54"/>
      <c r="Q1328" s="54"/>
      <c r="R1328" s="54"/>
      <c r="S1328" s="54"/>
    </row>
    <row r="1329" spans="1:19" x14ac:dyDescent="0.2">
      <c r="A1329" t="s">
        <v>8865</v>
      </c>
      <c r="B1329" t="s">
        <v>8298</v>
      </c>
      <c r="C1329" s="9" t="s">
        <v>358</v>
      </c>
      <c r="P1329" s="54"/>
      <c r="Q1329" s="54"/>
      <c r="R1329" s="54"/>
      <c r="S1329" s="54"/>
    </row>
    <row r="1330" spans="1:19" x14ac:dyDescent="0.2">
      <c r="A1330" t="s">
        <v>8865</v>
      </c>
      <c r="B1330" t="s">
        <v>8268</v>
      </c>
      <c r="C1330" s="9" t="s">
        <v>358</v>
      </c>
      <c r="Q1330" s="54"/>
      <c r="R1330" s="54"/>
      <c r="S1330" s="54"/>
    </row>
    <row r="1331" spans="1:19" x14ac:dyDescent="0.2">
      <c r="A1331" t="s">
        <v>8865</v>
      </c>
      <c r="B1331" t="s">
        <v>8266</v>
      </c>
      <c r="C1331" s="9" t="s">
        <v>358</v>
      </c>
      <c r="O1331" s="54"/>
      <c r="Q1331" s="54"/>
      <c r="R1331" s="54"/>
    </row>
    <row r="1332" spans="1:19" x14ac:dyDescent="0.2">
      <c r="A1332" t="s">
        <v>8865</v>
      </c>
      <c r="B1332" t="s">
        <v>8272</v>
      </c>
      <c r="C1332" s="9" t="s">
        <v>358</v>
      </c>
      <c r="O1332" s="54"/>
      <c r="Q1332" s="54"/>
      <c r="R1332" s="54"/>
      <c r="S1332" s="54"/>
    </row>
    <row r="1333" spans="1:19" x14ac:dyDescent="0.2">
      <c r="A1333" t="s">
        <v>8865</v>
      </c>
      <c r="B1333" t="s">
        <v>8267</v>
      </c>
      <c r="C1333" s="9" t="s">
        <v>358</v>
      </c>
      <c r="O1333" s="54"/>
      <c r="P1333" s="54"/>
      <c r="Q1333" s="54"/>
      <c r="R1333" s="54"/>
      <c r="S1333" s="54"/>
    </row>
    <row r="1334" spans="1:19" x14ac:dyDescent="0.2">
      <c r="A1334" t="s">
        <v>450</v>
      </c>
      <c r="B1334" t="s">
        <v>54</v>
      </c>
      <c r="C1334" s="9" t="s">
        <v>358</v>
      </c>
      <c r="O1334" s="54"/>
      <c r="P1334" s="54"/>
      <c r="Q1334" s="54"/>
      <c r="R1334" s="54"/>
      <c r="S1334" s="54"/>
    </row>
    <row r="1335" spans="1:19" x14ac:dyDescent="0.2">
      <c r="A1335" t="s">
        <v>450</v>
      </c>
      <c r="B1335" t="s">
        <v>400</v>
      </c>
      <c r="C1335" s="9" t="s">
        <v>358</v>
      </c>
      <c r="P1335" s="54"/>
      <c r="Q1335" s="54"/>
      <c r="R1335" s="54"/>
      <c r="S1335" s="54"/>
    </row>
    <row r="1336" spans="1:19" x14ac:dyDescent="0.2">
      <c r="A1336" t="s">
        <v>443</v>
      </c>
      <c r="B1336" t="s">
        <v>54</v>
      </c>
      <c r="C1336" s="9" t="s">
        <v>358</v>
      </c>
      <c r="P1336" s="54"/>
      <c r="Q1336" s="54"/>
      <c r="R1336" s="54"/>
      <c r="S1336" s="54"/>
    </row>
    <row r="1337" spans="1:19" x14ac:dyDescent="0.2">
      <c r="A1337" t="s">
        <v>443</v>
      </c>
      <c r="B1337" t="s">
        <v>404</v>
      </c>
      <c r="C1337" s="9" t="s">
        <v>358</v>
      </c>
      <c r="O1337" s="54"/>
      <c r="Q1337" s="54"/>
      <c r="R1337" s="54"/>
      <c r="S1337" s="54"/>
    </row>
    <row r="1338" spans="1:19" x14ac:dyDescent="0.2">
      <c r="A1338" t="s">
        <v>451</v>
      </c>
      <c r="B1338" t="s">
        <v>400</v>
      </c>
      <c r="C1338" s="9" t="s">
        <v>358</v>
      </c>
      <c r="Q1338" s="54"/>
      <c r="R1338" s="54"/>
      <c r="S1338" s="54"/>
    </row>
    <row r="1339" spans="1:19" x14ac:dyDescent="0.2">
      <c r="A1339" t="s">
        <v>451</v>
      </c>
      <c r="B1339" t="s">
        <v>55</v>
      </c>
      <c r="C1339" s="9" t="s">
        <v>358</v>
      </c>
      <c r="P1339" s="54"/>
      <c r="Q1339" s="54"/>
      <c r="R1339" s="54"/>
      <c r="S1339" s="54"/>
    </row>
    <row r="1340" spans="1:19" x14ac:dyDescent="0.2">
      <c r="A1340" t="s">
        <v>452</v>
      </c>
      <c r="B1340" t="s">
        <v>399</v>
      </c>
      <c r="C1340" s="9" t="s">
        <v>358</v>
      </c>
      <c r="Q1340" s="54"/>
      <c r="R1340" s="54"/>
      <c r="S1340" s="54"/>
    </row>
    <row r="1341" spans="1:19" x14ac:dyDescent="0.2">
      <c r="A1341" t="s">
        <v>452</v>
      </c>
      <c r="B1341" t="s">
        <v>400</v>
      </c>
      <c r="C1341" s="9" t="s">
        <v>358</v>
      </c>
      <c r="P1341" s="54"/>
      <c r="Q1341" s="54"/>
      <c r="R1341" s="54"/>
      <c r="S1341" s="54"/>
    </row>
    <row r="1342" spans="1:19" x14ac:dyDescent="0.2">
      <c r="A1342" t="s">
        <v>444</v>
      </c>
      <c r="B1342" t="s">
        <v>399</v>
      </c>
      <c r="C1342" s="9" t="s">
        <v>358</v>
      </c>
      <c r="P1342" s="54"/>
      <c r="Q1342" s="54"/>
      <c r="R1342" s="54"/>
      <c r="S1342" s="54"/>
    </row>
    <row r="1343" spans="1:19" x14ac:dyDescent="0.2">
      <c r="A1343" t="s">
        <v>444</v>
      </c>
      <c r="B1343" t="s">
        <v>400</v>
      </c>
      <c r="C1343" s="9" t="s">
        <v>358</v>
      </c>
      <c r="Q1343" s="54"/>
      <c r="R1343" s="54"/>
      <c r="S1343" s="54"/>
    </row>
    <row r="1344" spans="1:19" x14ac:dyDescent="0.2">
      <c r="A1344" t="s">
        <v>249</v>
      </c>
      <c r="B1344" t="s">
        <v>52</v>
      </c>
      <c r="C1344" s="9" t="s">
        <v>358</v>
      </c>
      <c r="F1344" s="9">
        <v>3.7639551920000001E-4</v>
      </c>
      <c r="P1344" s="54"/>
      <c r="Q1344" s="54"/>
      <c r="R1344" s="54">
        <v>2.4279905859999998E-6</v>
      </c>
      <c r="S1344" s="54">
        <v>2.9054729060000001E-6</v>
      </c>
    </row>
    <row r="1345" spans="1:19" x14ac:dyDescent="0.2">
      <c r="A1345" t="s">
        <v>249</v>
      </c>
      <c r="B1345" t="s">
        <v>402</v>
      </c>
      <c r="C1345" s="9" t="s">
        <v>358</v>
      </c>
      <c r="F1345" s="9">
        <v>-3.726688309E-4</v>
      </c>
      <c r="Q1345" s="54"/>
      <c r="R1345" s="54">
        <v>-2.4039510760000002E-6</v>
      </c>
      <c r="S1345" s="54">
        <v>-2.876705848E-6</v>
      </c>
    </row>
    <row r="1346" spans="1:19" x14ac:dyDescent="0.2">
      <c r="A1346" t="s">
        <v>252</v>
      </c>
      <c r="B1346" t="s">
        <v>52</v>
      </c>
      <c r="C1346" s="9" t="s">
        <v>358</v>
      </c>
      <c r="F1346" s="9">
        <v>1.1709852229999999E-5</v>
      </c>
      <c r="Q1346" s="54"/>
      <c r="R1346" s="54">
        <v>2.0368006000000002E-6</v>
      </c>
      <c r="S1346" s="54">
        <v>2.7648544559999999E-6</v>
      </c>
    </row>
    <row r="1347" spans="1:19" x14ac:dyDescent="0.2">
      <c r="A1347" t="s">
        <v>252</v>
      </c>
      <c r="B1347" t="s">
        <v>402</v>
      </c>
      <c r="C1347" s="9" t="s">
        <v>358</v>
      </c>
      <c r="F1347" s="9">
        <v>-3.5129556710000001E-5</v>
      </c>
      <c r="P1347" s="54"/>
      <c r="Q1347" s="54"/>
      <c r="R1347" s="54">
        <v>-6.1104018049999996E-6</v>
      </c>
      <c r="S1347" s="54">
        <v>-8.2945633759999995E-6</v>
      </c>
    </row>
    <row r="1348" spans="1:19" x14ac:dyDescent="0.2">
      <c r="A1348" t="s">
        <v>252</v>
      </c>
      <c r="B1348" t="s">
        <v>480</v>
      </c>
      <c r="C1348" s="9" t="s">
        <v>358</v>
      </c>
      <c r="F1348" s="9">
        <v>2.3419704490000001E-5</v>
      </c>
      <c r="P1348" s="54"/>
      <c r="Q1348" s="54"/>
      <c r="R1348" s="54">
        <v>4.0736012050000003E-6</v>
      </c>
      <c r="S1348" s="54">
        <v>5.5297089199999999E-6</v>
      </c>
    </row>
    <row r="1349" spans="1:19" x14ac:dyDescent="0.2">
      <c r="A1349" t="s">
        <v>253</v>
      </c>
      <c r="B1349" t="s">
        <v>52</v>
      </c>
      <c r="C1349" s="9" t="s">
        <v>358</v>
      </c>
      <c r="F1349" s="9">
        <v>4.1428340050000001</v>
      </c>
      <c r="Q1349" s="54"/>
      <c r="R1349" s="54">
        <v>2.9179497869999999E-6</v>
      </c>
      <c r="S1349" s="54">
        <v>3.144131985E-6</v>
      </c>
    </row>
    <row r="1350" spans="1:19" x14ac:dyDescent="0.2">
      <c r="A1350" t="s">
        <v>253</v>
      </c>
      <c r="B1350" t="s">
        <v>401</v>
      </c>
      <c r="C1350" s="9" t="s">
        <v>358</v>
      </c>
      <c r="F1350" s="9">
        <v>-4.1428340050000001</v>
      </c>
      <c r="Q1350" s="54"/>
      <c r="R1350" s="54">
        <v>-2.9179497869999999E-6</v>
      </c>
      <c r="S1350" s="54">
        <v>-3.144131985E-6</v>
      </c>
    </row>
    <row r="1351" spans="1:19" x14ac:dyDescent="0.2">
      <c r="A1351" t="s">
        <v>254</v>
      </c>
      <c r="B1351" t="s">
        <v>52</v>
      </c>
      <c r="C1351" s="9" t="s">
        <v>375</v>
      </c>
      <c r="F1351" s="9">
        <v>0.1042102134</v>
      </c>
      <c r="G1351" s="9">
        <v>2.9987017650000001E-6</v>
      </c>
      <c r="H1351" s="9">
        <v>5.423233798E-6</v>
      </c>
      <c r="I1351" s="9">
        <v>3.7261929700000001E-6</v>
      </c>
      <c r="J1351" s="9">
        <v>2.6604084959999999E-6</v>
      </c>
      <c r="Q1351" s="54"/>
      <c r="R1351" s="54">
        <v>1.6742349370000002E-5</v>
      </c>
      <c r="S1351" s="54">
        <v>0.13154530040000001</v>
      </c>
    </row>
    <row r="1352" spans="1:19" x14ac:dyDescent="0.2">
      <c r="A1352" t="s">
        <v>254</v>
      </c>
      <c r="B1352" t="s">
        <v>398</v>
      </c>
      <c r="C1352" s="9" t="s">
        <v>375</v>
      </c>
      <c r="F1352" s="9">
        <v>0.40105508249999999</v>
      </c>
      <c r="G1352" s="9">
        <v>1.178215233E-5</v>
      </c>
      <c r="H1352" s="9">
        <v>2.099537405E-5</v>
      </c>
      <c r="I1352" s="9">
        <v>1.4546618910000001E-5</v>
      </c>
      <c r="J1352" s="9">
        <v>1.0496637899999999E-5</v>
      </c>
      <c r="P1352" s="54"/>
      <c r="Q1352" s="54"/>
      <c r="R1352" s="54">
        <v>6.4008013239999999E-5</v>
      </c>
      <c r="S1352" s="54">
        <v>0.49987252869999999</v>
      </c>
    </row>
    <row r="1353" spans="1:19" x14ac:dyDescent="0.2">
      <c r="A1353" t="s">
        <v>254</v>
      </c>
      <c r="B1353" t="s">
        <v>480</v>
      </c>
      <c r="C1353" s="9" t="s">
        <v>375</v>
      </c>
      <c r="F1353" s="9">
        <v>-0.38132942660000002</v>
      </c>
      <c r="G1353" s="9">
        <v>-1.0785029950000001E-5</v>
      </c>
      <c r="H1353" s="9">
        <v>-1.9568240330000001E-5</v>
      </c>
      <c r="I1353" s="9">
        <v>-1.342046979E-5</v>
      </c>
      <c r="J1353" s="9">
        <v>-9.5595147099999999E-6</v>
      </c>
      <c r="P1353" s="54"/>
      <c r="Q1353" s="54"/>
      <c r="R1353" s="54">
        <v>-6.0573338270000001E-5</v>
      </c>
      <c r="S1353" s="54">
        <v>-0.47654138750000002</v>
      </c>
    </row>
    <row r="1354" spans="1:19" x14ac:dyDescent="0.2">
      <c r="A1354" t="s">
        <v>255</v>
      </c>
      <c r="B1354" t="s">
        <v>52</v>
      </c>
      <c r="C1354" s="9" t="s">
        <v>375</v>
      </c>
      <c r="F1354" s="9">
        <v>1.7907168919999999E-6</v>
      </c>
      <c r="P1354" s="54"/>
      <c r="Q1354" s="54"/>
      <c r="R1354" s="54"/>
      <c r="S1354" s="54"/>
    </row>
    <row r="1355" spans="1:19" x14ac:dyDescent="0.2">
      <c r="A1355" t="s">
        <v>255</v>
      </c>
      <c r="B1355" t="s">
        <v>480</v>
      </c>
      <c r="C1355" s="9" t="s">
        <v>375</v>
      </c>
      <c r="F1355" s="9">
        <v>-7.2875689190000001E-5</v>
      </c>
      <c r="G1355" s="9">
        <v>-7.7945458600000002E-7</v>
      </c>
      <c r="H1355" s="9">
        <v>-8.8486180700000004E-7</v>
      </c>
      <c r="I1355" s="9">
        <v>-7.9438623099999999E-7</v>
      </c>
      <c r="J1355" s="9">
        <v>-6.7468503099999999E-7</v>
      </c>
      <c r="Q1355" s="54"/>
      <c r="R1355" s="54">
        <v>-7.8026780389999999E-7</v>
      </c>
      <c r="S1355" s="54">
        <v>-7.3158735299999998E-7</v>
      </c>
    </row>
    <row r="1356" spans="1:19" x14ac:dyDescent="0.2">
      <c r="A1356" t="s">
        <v>255</v>
      </c>
      <c r="B1356" t="s">
        <v>8204</v>
      </c>
      <c r="C1356" s="9" t="s">
        <v>375</v>
      </c>
      <c r="F1356" s="9">
        <v>7.2875689190000001E-5</v>
      </c>
      <c r="G1356" s="9">
        <v>7.7945458600000002E-7</v>
      </c>
      <c r="H1356" s="9">
        <v>8.8486180700000004E-7</v>
      </c>
      <c r="I1356" s="9">
        <v>7.9438623099999999E-7</v>
      </c>
      <c r="J1356" s="9">
        <v>6.7468503099999999E-7</v>
      </c>
      <c r="Q1356" s="54"/>
      <c r="R1356" s="54">
        <v>7.8026780389999999E-7</v>
      </c>
      <c r="S1356" s="54">
        <v>7.3158735299999998E-7</v>
      </c>
    </row>
    <row r="1357" spans="1:19" x14ac:dyDescent="0.2">
      <c r="A1357" t="s">
        <v>413</v>
      </c>
      <c r="B1357" t="s">
        <v>52</v>
      </c>
      <c r="C1357" s="9" t="s">
        <v>360</v>
      </c>
      <c r="F1357" s="9">
        <v>-1.7149626440000001</v>
      </c>
      <c r="G1357" s="9">
        <v>-0.31737601440000002</v>
      </c>
      <c r="H1357" s="9">
        <v>-0.16313373940000001</v>
      </c>
      <c r="I1357" s="9">
        <v>-0.18267758540000001</v>
      </c>
      <c r="J1357" s="9">
        <v>-2.166268582E-5</v>
      </c>
      <c r="R1357" s="54">
        <v>-5.0664131269999996E-3</v>
      </c>
      <c r="S1357" s="54">
        <v>-1.6650058310000001E-5</v>
      </c>
    </row>
    <row r="1358" spans="1:19" x14ac:dyDescent="0.2">
      <c r="A1358" t="s">
        <v>413</v>
      </c>
      <c r="B1358" t="s">
        <v>395</v>
      </c>
      <c r="C1358" s="9" t="s">
        <v>360</v>
      </c>
      <c r="F1358" s="9">
        <v>1.714965804</v>
      </c>
      <c r="G1358" s="9">
        <v>0.31737623799999998</v>
      </c>
      <c r="H1358" s="9">
        <v>0.16313396299999999</v>
      </c>
      <c r="I1358" s="9">
        <v>0.182677809</v>
      </c>
      <c r="J1358" s="9">
        <v>2.1886291120000001E-5</v>
      </c>
      <c r="Q1358" s="54"/>
      <c r="R1358" s="54">
        <v>5.0666367319999999E-3</v>
      </c>
      <c r="S1358" s="54">
        <v>1.6873663609999999E-5</v>
      </c>
    </row>
    <row r="1359" spans="1:19" x14ac:dyDescent="0.2">
      <c r="A1359" t="s">
        <v>8866</v>
      </c>
      <c r="B1359" t="s">
        <v>52</v>
      </c>
      <c r="C1359" s="9" t="s">
        <v>373</v>
      </c>
      <c r="Q1359" s="54"/>
      <c r="R1359" s="54"/>
      <c r="S1359" s="54"/>
    </row>
    <row r="1360" spans="1:19" x14ac:dyDescent="0.2">
      <c r="A1360" t="s">
        <v>8866</v>
      </c>
      <c r="B1360" t="s">
        <v>55</v>
      </c>
      <c r="C1360" s="9" t="s">
        <v>373</v>
      </c>
      <c r="Q1360" s="54"/>
      <c r="R1360" s="54"/>
      <c r="S1360" s="54"/>
    </row>
    <row r="1361" spans="1:19" x14ac:dyDescent="0.2">
      <c r="A1361" t="s">
        <v>8867</v>
      </c>
      <c r="B1361" t="s">
        <v>52</v>
      </c>
      <c r="C1361" s="9" t="s">
        <v>373</v>
      </c>
      <c r="F1361" s="9">
        <v>8.8940796460000002E-6</v>
      </c>
      <c r="G1361" s="9">
        <v>6.1970261330000004E-7</v>
      </c>
      <c r="H1361" s="9">
        <v>7.0600141970000005E-7</v>
      </c>
      <c r="I1361" s="9">
        <v>6.6891550890000003E-7</v>
      </c>
      <c r="J1361" s="9">
        <v>1.323183141E-6</v>
      </c>
      <c r="Q1361" s="54"/>
      <c r="R1361" s="54">
        <v>8.6057367569999996E-7</v>
      </c>
      <c r="S1361" s="54">
        <v>1.9118288879999998E-6</v>
      </c>
    </row>
    <row r="1362" spans="1:19" x14ac:dyDescent="0.2">
      <c r="A1362" t="s">
        <v>8867</v>
      </c>
      <c r="B1362" t="s">
        <v>55</v>
      </c>
      <c r="C1362" s="9" t="s">
        <v>373</v>
      </c>
      <c r="F1362" s="9">
        <v>-5.97328113E-6</v>
      </c>
      <c r="G1362" s="9">
        <v>-4.230730889E-7</v>
      </c>
      <c r="H1362" s="9">
        <v>-4.8060562650000003E-7</v>
      </c>
      <c r="I1362" s="9">
        <v>-4.5588168589999998E-7</v>
      </c>
      <c r="J1362" s="9">
        <v>-8.9206010740000001E-7</v>
      </c>
      <c r="Q1362" s="54"/>
      <c r="R1362" s="54">
        <v>-5.8365379709999999E-7</v>
      </c>
      <c r="S1362" s="54">
        <v>-1.284490606E-6</v>
      </c>
    </row>
    <row r="1363" spans="1:19" x14ac:dyDescent="0.2">
      <c r="A1363" t="s">
        <v>8487</v>
      </c>
      <c r="B1363" t="s">
        <v>52</v>
      </c>
      <c r="C1363" s="9" t="s">
        <v>373</v>
      </c>
      <c r="F1363" s="9">
        <v>1.141785946E-4</v>
      </c>
      <c r="G1363" s="9">
        <v>4.7797672030000001E-6</v>
      </c>
      <c r="H1363" s="9">
        <v>6.0923948640000003E-6</v>
      </c>
      <c r="I1363" s="9">
        <v>7.1714178860000004E-6</v>
      </c>
      <c r="J1363" s="9">
        <v>4.052001154</v>
      </c>
      <c r="L1363">
        <v>1.42713658</v>
      </c>
      <c r="M1363">
        <v>1.4296653180000001</v>
      </c>
      <c r="Q1363" s="54">
        <v>1.429660097</v>
      </c>
      <c r="R1363" s="54">
        <v>0.56803295659999997</v>
      </c>
      <c r="S1363" s="54">
        <v>28.593474059999998</v>
      </c>
    </row>
    <row r="1364" spans="1:19" x14ac:dyDescent="0.2">
      <c r="A1364" t="s">
        <v>8487</v>
      </c>
      <c r="B1364" t="s">
        <v>55</v>
      </c>
      <c r="C1364" s="9" t="s">
        <v>373</v>
      </c>
      <c r="F1364" s="9">
        <v>-7.6515669729999996E-5</v>
      </c>
      <c r="G1364" s="9">
        <v>-3.1964494820000001E-6</v>
      </c>
      <c r="H1364" s="9">
        <v>-4.0715345889999999E-6</v>
      </c>
      <c r="I1364" s="9">
        <v>-4.7908832710000001E-6</v>
      </c>
      <c r="J1364" s="9">
        <v>-2.7013341039999998</v>
      </c>
      <c r="L1364">
        <v>-0.95142439639999998</v>
      </c>
      <c r="M1364">
        <v>-0.95311022219999997</v>
      </c>
      <c r="Q1364" s="54">
        <v>-0.95310674110000004</v>
      </c>
      <c r="R1364" s="54">
        <v>-0.37868864769999999</v>
      </c>
      <c r="S1364" s="54">
        <v>-19.06231605</v>
      </c>
    </row>
    <row r="1365" spans="1:19" x14ac:dyDescent="0.2">
      <c r="A1365" t="s">
        <v>445</v>
      </c>
      <c r="B1365" t="s">
        <v>405</v>
      </c>
      <c r="C1365" s="9" t="s">
        <v>368</v>
      </c>
      <c r="F1365" s="9">
        <v>3.7604656670000001</v>
      </c>
      <c r="Q1365" s="54"/>
      <c r="R1365" s="54">
        <v>2.0842504819999999E-7</v>
      </c>
      <c r="S1365" s="54"/>
    </row>
    <row r="1366" spans="1:19" x14ac:dyDescent="0.2">
      <c r="A1366" t="s">
        <v>445</v>
      </c>
      <c r="B1366" t="s">
        <v>480</v>
      </c>
      <c r="C1366" s="9" t="s">
        <v>368</v>
      </c>
      <c r="F1366" s="9">
        <v>-3.196395817</v>
      </c>
      <c r="Q1366" s="54"/>
      <c r="R1366" s="54">
        <v>-1.77161291E-7</v>
      </c>
      <c r="S1366" s="54"/>
    </row>
    <row r="1367" spans="1:19" x14ac:dyDescent="0.2">
      <c r="A1367" t="s">
        <v>256</v>
      </c>
      <c r="B1367" t="s">
        <v>396</v>
      </c>
      <c r="C1367" s="9" t="s">
        <v>361</v>
      </c>
      <c r="F1367" s="9">
        <v>7.9851921919999999E-2</v>
      </c>
      <c r="G1367" s="9">
        <v>4.9298260279999998E-6</v>
      </c>
      <c r="H1367" s="9">
        <v>6.9881418000000001E-6</v>
      </c>
      <c r="I1367" s="9">
        <v>1.2435437710000001E-6</v>
      </c>
      <c r="J1367" s="9">
        <v>3.281741003E-6</v>
      </c>
      <c r="Q1367" s="54"/>
      <c r="R1367" s="54">
        <v>3.2793798930000001E-6</v>
      </c>
      <c r="S1367" s="54"/>
    </row>
    <row r="1368" spans="1:19" x14ac:dyDescent="0.2">
      <c r="A1368" t="s">
        <v>256</v>
      </c>
      <c r="B1368" t="s">
        <v>52</v>
      </c>
      <c r="C1368" s="9" t="s">
        <v>361</v>
      </c>
      <c r="F1368" s="9">
        <v>2.395599102E-3</v>
      </c>
      <c r="G1368" s="9">
        <v>1.7681439969999999E-7</v>
      </c>
      <c r="H1368" s="9">
        <v>2.3856387289999999E-7</v>
      </c>
      <c r="J1368" s="9">
        <v>1.2737184899999999E-7</v>
      </c>
      <c r="Q1368" s="54"/>
      <c r="R1368" s="54">
        <v>1.273010157E-7</v>
      </c>
      <c r="S1368" s="54"/>
    </row>
    <row r="1369" spans="1:19" x14ac:dyDescent="0.2">
      <c r="A1369" t="s">
        <v>256</v>
      </c>
      <c r="B1369" t="s">
        <v>402</v>
      </c>
      <c r="C1369" s="9" t="s">
        <v>361</v>
      </c>
      <c r="F1369" s="9">
        <v>-7.9851921919999999E-2</v>
      </c>
      <c r="G1369" s="9">
        <v>-4.9298260279999998E-6</v>
      </c>
      <c r="H1369" s="9">
        <v>-6.9881418000000001E-6</v>
      </c>
      <c r="I1369" s="9">
        <v>-1.2435437710000001E-6</v>
      </c>
      <c r="J1369" s="9">
        <v>-3.281741003E-6</v>
      </c>
      <c r="Q1369" s="54"/>
      <c r="R1369" s="54">
        <v>-3.2793798930000001E-6</v>
      </c>
      <c r="S1369" s="54"/>
    </row>
    <row r="1370" spans="1:19" x14ac:dyDescent="0.2">
      <c r="A1370" t="s">
        <v>257</v>
      </c>
      <c r="B1370" t="s">
        <v>52</v>
      </c>
      <c r="C1370" s="9" t="s">
        <v>361</v>
      </c>
      <c r="F1370" s="9">
        <v>5.253053726E-7</v>
      </c>
      <c r="P1370" s="54"/>
      <c r="Q1370" s="54"/>
      <c r="R1370" s="54"/>
      <c r="S1370" s="54"/>
    </row>
    <row r="1371" spans="1:19" x14ac:dyDescent="0.2">
      <c r="A1371" t="s">
        <v>257</v>
      </c>
      <c r="B1371" t="s">
        <v>480</v>
      </c>
      <c r="C1371" s="9" t="s">
        <v>361</v>
      </c>
      <c r="F1371" s="9">
        <v>-2.015020922E-5</v>
      </c>
      <c r="G1371" s="9">
        <v>-2.354173312E-6</v>
      </c>
      <c r="H1371" s="9">
        <v>-1.7490657399999999E-6</v>
      </c>
      <c r="I1371" s="9">
        <v>-3.3753987300000001E-7</v>
      </c>
      <c r="J1371" s="9">
        <v>-1.6697070850000001E-6</v>
      </c>
      <c r="O1371" s="54"/>
      <c r="Q1371" s="54"/>
      <c r="R1371" s="54">
        <v>-1.3684617719999999E-6</v>
      </c>
      <c r="S1371" s="54">
        <v>-1.2238220740000001E-6</v>
      </c>
    </row>
    <row r="1372" spans="1:19" x14ac:dyDescent="0.2">
      <c r="A1372" t="s">
        <v>257</v>
      </c>
      <c r="B1372" t="s">
        <v>8204</v>
      </c>
      <c r="C1372" s="9" t="s">
        <v>361</v>
      </c>
      <c r="F1372" s="9">
        <v>2.015020922E-5</v>
      </c>
      <c r="G1372" s="9">
        <v>2.354173312E-6</v>
      </c>
      <c r="H1372" s="9">
        <v>1.7490657399999999E-6</v>
      </c>
      <c r="I1372" s="9">
        <v>3.3753987300000001E-7</v>
      </c>
      <c r="J1372" s="9">
        <v>1.6697070850000001E-6</v>
      </c>
      <c r="O1372" s="54"/>
      <c r="Q1372" s="54"/>
      <c r="R1372" s="54">
        <v>1.3684617719999999E-6</v>
      </c>
      <c r="S1372" s="54">
        <v>1.2238220740000001E-6</v>
      </c>
    </row>
    <row r="1373" spans="1:19" x14ac:dyDescent="0.2">
      <c r="A1373" t="s">
        <v>8868</v>
      </c>
      <c r="B1373" t="s">
        <v>399</v>
      </c>
      <c r="C1373" s="9" t="s">
        <v>375</v>
      </c>
      <c r="G1373" s="9">
        <v>2.9813325429999999E-5</v>
      </c>
      <c r="H1373" s="9">
        <v>11.67387652</v>
      </c>
      <c r="I1373" s="9">
        <v>3.97142228E-5</v>
      </c>
      <c r="J1373" s="9">
        <v>1.1073378120000001E-5</v>
      </c>
      <c r="Q1373" s="54"/>
      <c r="R1373" s="54">
        <v>0.77026965270000003</v>
      </c>
      <c r="S1373" s="54">
        <v>1.3303557910000001E-4</v>
      </c>
    </row>
    <row r="1374" spans="1:19" x14ac:dyDescent="0.2">
      <c r="A1374" t="s">
        <v>8868</v>
      </c>
      <c r="B1374" t="s">
        <v>480</v>
      </c>
      <c r="C1374" s="9" t="s">
        <v>375</v>
      </c>
      <c r="G1374" s="9">
        <v>-2.683497429E-5</v>
      </c>
      <c r="H1374" s="9">
        <v>-10.50648887</v>
      </c>
      <c r="I1374" s="9">
        <v>-3.5745781919999998E-5</v>
      </c>
      <c r="J1374" s="9">
        <v>-9.9690217090000005E-6</v>
      </c>
      <c r="Q1374" s="54"/>
      <c r="R1374" s="54">
        <v>-0.69324269049999998</v>
      </c>
      <c r="S1374" s="54">
        <v>-1.197350026E-4</v>
      </c>
    </row>
    <row r="1375" spans="1:19" x14ac:dyDescent="0.2">
      <c r="A1375" t="s">
        <v>258</v>
      </c>
      <c r="B1375" t="s">
        <v>52</v>
      </c>
      <c r="C1375" s="9" t="s">
        <v>359</v>
      </c>
      <c r="F1375" s="9">
        <v>5.8263069979999997</v>
      </c>
      <c r="G1375" s="9">
        <v>3.4909477889999998</v>
      </c>
      <c r="H1375" s="9">
        <v>2.2296243050000002</v>
      </c>
      <c r="I1375" s="9">
        <v>2.4967391609999998</v>
      </c>
      <c r="J1375" s="9">
        <v>0.24888937720000001</v>
      </c>
      <c r="Q1375" s="54"/>
      <c r="R1375" s="54">
        <v>3.2462090730000002</v>
      </c>
      <c r="S1375" s="54">
        <v>0.33714309930000003</v>
      </c>
    </row>
    <row r="1376" spans="1:19" x14ac:dyDescent="0.2">
      <c r="A1376" t="s">
        <v>258</v>
      </c>
      <c r="B1376" t="s">
        <v>398</v>
      </c>
      <c r="C1376" s="9" t="s">
        <v>359</v>
      </c>
      <c r="F1376" s="9">
        <v>13.679157999999999</v>
      </c>
      <c r="G1376" s="9">
        <v>8.0291801780000007</v>
      </c>
      <c r="H1376" s="9">
        <v>5.1281361639999998</v>
      </c>
      <c r="I1376" s="9">
        <v>5.7425003349999999</v>
      </c>
      <c r="J1376" s="9">
        <v>0.57244583149999995</v>
      </c>
      <c r="Q1376" s="54"/>
      <c r="R1376" s="54">
        <v>7.4662811319999998</v>
      </c>
      <c r="S1376" s="54">
        <v>0.77542939229999996</v>
      </c>
    </row>
    <row r="1377" spans="1:19" x14ac:dyDescent="0.2">
      <c r="A1377" t="s">
        <v>258</v>
      </c>
      <c r="B1377" t="s">
        <v>480</v>
      </c>
      <c r="C1377" s="9" t="s">
        <v>359</v>
      </c>
      <c r="F1377" s="9">
        <v>-19.50546245</v>
      </c>
      <c r="G1377" s="9">
        <v>-11.520127629999999</v>
      </c>
      <c r="H1377" s="9">
        <v>-7.3577601359999996</v>
      </c>
      <c r="I1377" s="9">
        <v>-8.2392391630000006</v>
      </c>
      <c r="J1377" s="9">
        <v>-0.82133487620000001</v>
      </c>
      <c r="Q1377" s="54"/>
      <c r="R1377" s="54">
        <v>-10.712489870000001</v>
      </c>
      <c r="S1377" s="54">
        <v>-1.1125721589999999</v>
      </c>
    </row>
    <row r="1378" spans="1:19" x14ac:dyDescent="0.2">
      <c r="A1378" t="s">
        <v>8488</v>
      </c>
      <c r="B1378" t="s">
        <v>52</v>
      </c>
      <c r="C1378" s="9" t="s">
        <v>356</v>
      </c>
      <c r="F1378" s="9">
        <v>-6.9197504309999998</v>
      </c>
      <c r="G1378" s="9">
        <v>-7.0241119359999997</v>
      </c>
      <c r="H1378" s="9">
        <v>-2.6323863570000001</v>
      </c>
      <c r="I1378" s="9">
        <v>-1.660003793</v>
      </c>
      <c r="J1378" s="9">
        <v>-5.6124460530000002</v>
      </c>
      <c r="Q1378" s="54"/>
      <c r="R1378" s="54">
        <v>-1.5761205599999999</v>
      </c>
      <c r="S1378" s="54">
        <v>-1.0584729530000001</v>
      </c>
    </row>
    <row r="1379" spans="1:19" x14ac:dyDescent="0.2">
      <c r="A1379" t="s">
        <v>8488</v>
      </c>
      <c r="B1379" t="s">
        <v>395</v>
      </c>
      <c r="C1379" s="9" t="s">
        <v>356</v>
      </c>
      <c r="F1379" s="9">
        <v>6.9197504309999998</v>
      </c>
      <c r="G1379" s="9">
        <v>7.0241119359999997</v>
      </c>
      <c r="H1379" s="9">
        <v>2.6323863570000001</v>
      </c>
      <c r="I1379" s="9">
        <v>1.660003793</v>
      </c>
      <c r="J1379" s="9">
        <v>5.6124460530000002</v>
      </c>
      <c r="Q1379" s="54"/>
      <c r="R1379" s="54">
        <v>1.5761205599999999</v>
      </c>
      <c r="S1379" s="54">
        <v>1.0584729530000001</v>
      </c>
    </row>
    <row r="1380" spans="1:19" x14ac:dyDescent="0.2">
      <c r="A1380" t="s">
        <v>8869</v>
      </c>
      <c r="B1380" t="s">
        <v>52</v>
      </c>
      <c r="C1380" s="9" t="s">
        <v>373</v>
      </c>
      <c r="F1380" s="9">
        <v>9.5306280619999994E-6</v>
      </c>
      <c r="G1380" s="9">
        <v>6.3490248580000003E-7</v>
      </c>
      <c r="H1380" s="9">
        <v>7.1988547209999998E-7</v>
      </c>
      <c r="I1380" s="9">
        <v>6.8527174630000004E-7</v>
      </c>
      <c r="J1380" s="9">
        <v>1.351915946E-6</v>
      </c>
      <c r="Q1380" s="54"/>
      <c r="R1380" s="54">
        <v>8.8230058179999996E-7</v>
      </c>
      <c r="S1380" s="54">
        <v>1.9232736659999998E-6</v>
      </c>
    </row>
    <row r="1381" spans="1:19" x14ac:dyDescent="0.2">
      <c r="A1381" t="s">
        <v>8869</v>
      </c>
      <c r="B1381" t="s">
        <v>55</v>
      </c>
      <c r="C1381" s="9" t="s">
        <v>373</v>
      </c>
      <c r="F1381" s="9">
        <v>-6.3574693919999996E-6</v>
      </c>
      <c r="G1381" s="9">
        <v>-4.252966844E-7</v>
      </c>
      <c r="H1381" s="9">
        <v>-4.8084111979999995E-7</v>
      </c>
      <c r="I1381" s="9">
        <v>-4.5821776960000001E-7</v>
      </c>
      <c r="J1381" s="9">
        <v>-8.9393293250000001E-7</v>
      </c>
      <c r="Q1381" s="54"/>
      <c r="R1381" s="54">
        <v>-5.869947863E-7</v>
      </c>
      <c r="S1381" s="54">
        <v>-1.267369351E-6</v>
      </c>
    </row>
    <row r="1382" spans="1:19" x14ac:dyDescent="0.2">
      <c r="A1382" t="s">
        <v>8489</v>
      </c>
      <c r="B1382" t="s">
        <v>480</v>
      </c>
      <c r="C1382" s="9" t="s">
        <v>367</v>
      </c>
      <c r="Q1382" s="54"/>
      <c r="R1382" s="54"/>
      <c r="S1382" s="54"/>
    </row>
    <row r="1383" spans="1:19" x14ac:dyDescent="0.2">
      <c r="A1383" t="s">
        <v>8490</v>
      </c>
      <c r="B1383" t="s">
        <v>480</v>
      </c>
      <c r="C1383" s="9" t="s">
        <v>362</v>
      </c>
      <c r="Q1383" s="54"/>
      <c r="R1383" s="54"/>
      <c r="S1383" s="54"/>
    </row>
    <row r="1384" spans="1:19" x14ac:dyDescent="0.2">
      <c r="A1384" t="s">
        <v>8326</v>
      </c>
      <c r="B1384" t="s">
        <v>480</v>
      </c>
      <c r="C1384" s="9" t="s">
        <v>361</v>
      </c>
      <c r="Q1384" s="54"/>
      <c r="R1384" s="54"/>
      <c r="S1384" s="54"/>
    </row>
    <row r="1385" spans="1:19" x14ac:dyDescent="0.2">
      <c r="A1385" t="s">
        <v>8327</v>
      </c>
      <c r="B1385" t="s">
        <v>52</v>
      </c>
      <c r="C1385" s="9" t="s">
        <v>361</v>
      </c>
      <c r="Q1385" s="54"/>
      <c r="R1385" s="54"/>
      <c r="S1385" s="54"/>
    </row>
    <row r="1386" spans="1:19" x14ac:dyDescent="0.2">
      <c r="A1386" t="s">
        <v>263</v>
      </c>
      <c r="B1386" t="s">
        <v>8311</v>
      </c>
      <c r="C1386" s="9" t="s">
        <v>358</v>
      </c>
      <c r="F1386" s="9">
        <v>-6.913132066E-6</v>
      </c>
      <c r="O1386" s="54"/>
      <c r="Q1386" s="54"/>
      <c r="R1386" s="54">
        <v>-2.7614487159999999E-7</v>
      </c>
      <c r="S1386" s="54">
        <v>-2.7036085230000003E-7</v>
      </c>
    </row>
    <row r="1387" spans="1:19" x14ac:dyDescent="0.2">
      <c r="A1387" t="s">
        <v>263</v>
      </c>
      <c r="B1387" t="s">
        <v>399</v>
      </c>
      <c r="C1387" s="9" t="s">
        <v>358</v>
      </c>
      <c r="F1387" s="9">
        <v>1.2374506399999999E-5</v>
      </c>
      <c r="O1387" s="54"/>
      <c r="Q1387" s="54"/>
      <c r="R1387" s="54">
        <v>4.9429932010000002E-7</v>
      </c>
      <c r="S1387" s="54">
        <v>4.8394592569999997E-7</v>
      </c>
    </row>
    <row r="1388" spans="1:19" x14ac:dyDescent="0.2">
      <c r="A1388" t="s">
        <v>263</v>
      </c>
      <c r="B1388" t="s">
        <v>52</v>
      </c>
      <c r="C1388" s="9" t="s">
        <v>358</v>
      </c>
      <c r="F1388" s="9">
        <v>-3.4565660330000001E-7</v>
      </c>
      <c r="O1388" s="54"/>
      <c r="Q1388" s="54"/>
      <c r="R1388" s="54"/>
      <c r="S1388" s="54"/>
    </row>
    <row r="1389" spans="1:19" x14ac:dyDescent="0.2">
      <c r="A1389" t="s">
        <v>263</v>
      </c>
      <c r="B1389" t="s">
        <v>480</v>
      </c>
      <c r="C1389" s="9" t="s">
        <v>358</v>
      </c>
      <c r="F1389" s="9">
        <v>-3.6639599949999998E-6</v>
      </c>
      <c r="Q1389" s="54"/>
      <c r="R1389" s="54">
        <v>-1.463567819E-7</v>
      </c>
      <c r="S1389" s="54">
        <v>-1.4329125170000001E-7</v>
      </c>
    </row>
    <row r="1390" spans="1:19" x14ac:dyDescent="0.2">
      <c r="A1390" t="s">
        <v>8870</v>
      </c>
      <c r="B1390" t="s">
        <v>52</v>
      </c>
      <c r="C1390" s="9" t="s">
        <v>363</v>
      </c>
      <c r="D1390" s="9" t="s">
        <v>8455</v>
      </c>
      <c r="Q1390" s="54"/>
      <c r="R1390" s="54"/>
      <c r="S1390" s="54"/>
    </row>
    <row r="1391" spans="1:19" x14ac:dyDescent="0.2">
      <c r="A1391" t="s">
        <v>8871</v>
      </c>
      <c r="B1391" t="s">
        <v>54</v>
      </c>
      <c r="C1391" s="9" t="s">
        <v>373</v>
      </c>
      <c r="F1391" s="9">
        <v>2.86776783E-4</v>
      </c>
      <c r="G1391" s="9">
        <v>8.0404113189999994E-6</v>
      </c>
      <c r="H1391" s="9">
        <v>3.6464144650000002E-6</v>
      </c>
      <c r="I1391" s="9">
        <v>7.9611055489999996E-6</v>
      </c>
      <c r="J1391" s="9">
        <v>1.7896548339999999E-5</v>
      </c>
      <c r="Q1391" s="54"/>
      <c r="R1391" s="54">
        <v>5.3385712449999998E-6</v>
      </c>
      <c r="S1391" s="54">
        <v>6.1038520949999997E-6</v>
      </c>
    </row>
    <row r="1392" spans="1:19" x14ac:dyDescent="0.2">
      <c r="A1392" t="s">
        <v>8871</v>
      </c>
      <c r="B1392" t="s">
        <v>9274</v>
      </c>
      <c r="C1392" s="9" t="s">
        <v>373</v>
      </c>
      <c r="F1392" s="9">
        <v>-8.1241107460000005E-6</v>
      </c>
      <c r="G1392" s="9">
        <v>-2.303490482E-7</v>
      </c>
      <c r="H1392" s="9">
        <v>-1.063056364E-7</v>
      </c>
      <c r="I1392" s="9">
        <v>-2.2811023039999999E-7</v>
      </c>
      <c r="J1392" s="9">
        <v>-5.0858977159999996E-7</v>
      </c>
      <c r="Q1392" s="54"/>
      <c r="R1392" s="54">
        <v>-1.5407556140000001E-7</v>
      </c>
      <c r="S1392" s="54">
        <v>-1.7567959319999999E-7</v>
      </c>
    </row>
    <row r="1393" spans="1:19" x14ac:dyDescent="0.2">
      <c r="A1393" t="s">
        <v>8871</v>
      </c>
      <c r="B1393" t="s">
        <v>52</v>
      </c>
      <c r="C1393" s="9" t="s">
        <v>373</v>
      </c>
      <c r="F1393" s="9">
        <v>-7.0347011649999996E-6</v>
      </c>
      <c r="G1393" s="9">
        <v>-1.9946019550000001E-7</v>
      </c>
      <c r="I1393" s="9">
        <v>-1.975215939E-7</v>
      </c>
      <c r="J1393" s="9">
        <v>-4.4038999109999998E-7</v>
      </c>
      <c r="Q1393" s="54"/>
      <c r="R1393" s="54">
        <v>-1.3341466720000001E-7</v>
      </c>
      <c r="S1393" s="54">
        <v>-1.5212168780000001E-7</v>
      </c>
    </row>
    <row r="1394" spans="1:19" x14ac:dyDescent="0.2">
      <c r="A1394" t="s">
        <v>8871</v>
      </c>
      <c r="B1394" t="s">
        <v>55</v>
      </c>
      <c r="C1394" s="9" t="s">
        <v>373</v>
      </c>
      <c r="F1394" s="9">
        <v>-2.026986009E-4</v>
      </c>
      <c r="G1394" s="9">
        <v>-5.7472665300000004E-6</v>
      </c>
      <c r="H1394" s="9">
        <v>-2.6523522929999999E-6</v>
      </c>
      <c r="I1394" s="9">
        <v>-5.6914074649999997E-6</v>
      </c>
      <c r="J1394" s="9">
        <v>-1.2689442369999999E-5</v>
      </c>
      <c r="Q1394" s="54"/>
      <c r="R1394" s="54">
        <v>-3.8442239039999999E-6</v>
      </c>
      <c r="S1394" s="54">
        <v>-4.383249916E-6</v>
      </c>
    </row>
    <row r="1395" spans="1:19" x14ac:dyDescent="0.2">
      <c r="A1395" t="s">
        <v>8491</v>
      </c>
      <c r="B1395" t="s">
        <v>8289</v>
      </c>
      <c r="C1395" s="9" t="s">
        <v>356</v>
      </c>
      <c r="F1395" s="9">
        <v>9.1678529150000007E-5</v>
      </c>
      <c r="Q1395" s="54"/>
      <c r="R1395" s="54"/>
      <c r="S1395" s="54"/>
    </row>
    <row r="1396" spans="1:19" x14ac:dyDescent="0.2">
      <c r="A1396" t="s">
        <v>8491</v>
      </c>
      <c r="B1396" t="s">
        <v>480</v>
      </c>
      <c r="C1396" s="9" t="s">
        <v>356</v>
      </c>
      <c r="F1396" s="9">
        <v>-8.2597503590000005E-5</v>
      </c>
      <c r="O1396" s="54"/>
      <c r="P1396" s="54"/>
      <c r="Q1396" s="54"/>
      <c r="R1396" s="54"/>
      <c r="S1396" s="54"/>
    </row>
    <row r="1397" spans="1:19" x14ac:dyDescent="0.2">
      <c r="A1397" t="s">
        <v>266</v>
      </c>
      <c r="B1397" t="s">
        <v>480</v>
      </c>
      <c r="C1397" s="9" t="s">
        <v>359</v>
      </c>
      <c r="F1397" s="9">
        <v>-3.058045778E-3</v>
      </c>
      <c r="G1397" s="9">
        <v>-7.5201510919999996E-6</v>
      </c>
      <c r="H1397" s="9">
        <v>-8.3262526530000003E-6</v>
      </c>
      <c r="I1397" s="9">
        <v>-7.7162700780000002E-6</v>
      </c>
      <c r="J1397" s="9">
        <v>-6.3010663159999999E-6</v>
      </c>
      <c r="O1397" s="54"/>
      <c r="P1397" s="54"/>
      <c r="Q1397" s="54"/>
      <c r="R1397" s="54">
        <v>-8.7199292769999995E-6</v>
      </c>
      <c r="S1397" s="54">
        <v>-8.0028705829999998E-6</v>
      </c>
    </row>
    <row r="1398" spans="1:19" x14ac:dyDescent="0.2">
      <c r="A1398" t="s">
        <v>266</v>
      </c>
      <c r="B1398" t="s">
        <v>55</v>
      </c>
      <c r="C1398" s="9" t="s">
        <v>359</v>
      </c>
      <c r="F1398" s="9">
        <v>3.1526231919999999E-3</v>
      </c>
      <c r="G1398" s="9">
        <v>7.7518110009999996E-6</v>
      </c>
      <c r="H1398" s="9">
        <v>8.5828435379999996E-6</v>
      </c>
      <c r="I1398" s="9">
        <v>7.9539955220000001E-6</v>
      </c>
      <c r="J1398" s="9">
        <v>6.4950225719999998E-6</v>
      </c>
      <c r="Q1398" s="54"/>
      <c r="R1398" s="54">
        <v>8.9886957270000003E-6</v>
      </c>
      <c r="S1398" s="54">
        <v>8.2494599609999995E-6</v>
      </c>
    </row>
    <row r="1399" spans="1:19" x14ac:dyDescent="0.2">
      <c r="A1399" t="s">
        <v>267</v>
      </c>
      <c r="B1399" t="s">
        <v>480</v>
      </c>
      <c r="C1399" s="9" t="s">
        <v>374</v>
      </c>
      <c r="F1399" s="9">
        <v>-6.9616462090000002E-4</v>
      </c>
      <c r="G1399" s="9">
        <v>-8.4107816600000008E-6</v>
      </c>
      <c r="H1399" s="9">
        <v>-7.2220980770000004E-6</v>
      </c>
      <c r="I1399" s="9">
        <v>-9.2439538319999993E-6</v>
      </c>
      <c r="J1399" s="9">
        <v>-6.6704338420000003E-6</v>
      </c>
      <c r="O1399" s="54"/>
      <c r="P1399" s="54"/>
      <c r="Q1399" s="54"/>
      <c r="R1399" s="54">
        <v>-1.8296991609999999E-5</v>
      </c>
      <c r="S1399" s="54">
        <v>-5.5311317079999997E-6</v>
      </c>
    </row>
    <row r="1400" spans="1:19" x14ac:dyDescent="0.2">
      <c r="A1400" t="s">
        <v>267</v>
      </c>
      <c r="B1400" t="s">
        <v>55</v>
      </c>
      <c r="C1400" s="9" t="s">
        <v>374</v>
      </c>
      <c r="F1400" s="9">
        <v>6.89272325E-4</v>
      </c>
      <c r="G1400" s="9">
        <v>8.3278017830000003E-6</v>
      </c>
      <c r="H1400" s="9">
        <v>7.1508873449999997E-6</v>
      </c>
      <c r="I1400" s="9">
        <v>9.1527247259999997E-6</v>
      </c>
      <c r="J1400" s="9">
        <v>6.6046851320000003E-6</v>
      </c>
      <c r="O1400" s="54"/>
      <c r="P1400" s="54"/>
      <c r="Q1400" s="54"/>
      <c r="R1400" s="54">
        <v>1.811612846E-5</v>
      </c>
      <c r="S1400" s="54">
        <v>5.4766632170000003E-6</v>
      </c>
    </row>
    <row r="1401" spans="1:19" x14ac:dyDescent="0.2">
      <c r="A1401" t="s">
        <v>8872</v>
      </c>
      <c r="B1401" t="s">
        <v>52</v>
      </c>
      <c r="C1401" s="9" t="s">
        <v>363</v>
      </c>
      <c r="Q1401" s="54"/>
      <c r="R1401" s="54"/>
      <c r="S1401" s="54"/>
    </row>
    <row r="1402" spans="1:19" x14ac:dyDescent="0.2">
      <c r="A1402" t="s">
        <v>8873</v>
      </c>
      <c r="B1402" t="s">
        <v>52</v>
      </c>
      <c r="C1402" s="9" t="s">
        <v>363</v>
      </c>
      <c r="O1402" s="54"/>
      <c r="P1402" s="54"/>
      <c r="Q1402" s="54"/>
      <c r="R1402" s="54"/>
      <c r="S1402" s="54"/>
    </row>
    <row r="1403" spans="1:19" x14ac:dyDescent="0.2">
      <c r="A1403" t="s">
        <v>8874</v>
      </c>
      <c r="B1403" t="s">
        <v>52</v>
      </c>
      <c r="C1403" s="9" t="s">
        <v>363</v>
      </c>
      <c r="O1403" s="54"/>
      <c r="P1403" s="54"/>
      <c r="Q1403" s="54"/>
      <c r="R1403" s="54"/>
      <c r="S1403" s="54"/>
    </row>
    <row r="1404" spans="1:19" x14ac:dyDescent="0.2">
      <c r="A1404" t="s">
        <v>8875</v>
      </c>
      <c r="B1404" t="s">
        <v>52</v>
      </c>
      <c r="C1404" s="9" t="s">
        <v>363</v>
      </c>
      <c r="Q1404" s="54"/>
      <c r="R1404" s="54"/>
      <c r="S1404" s="54"/>
    </row>
    <row r="1405" spans="1:19" x14ac:dyDescent="0.2">
      <c r="A1405" t="s">
        <v>8876</v>
      </c>
      <c r="B1405" t="s">
        <v>8312</v>
      </c>
      <c r="C1405" s="9" t="s">
        <v>373</v>
      </c>
      <c r="G1405" s="9">
        <v>-4.1910395860000002E-7</v>
      </c>
      <c r="H1405" s="9">
        <v>-6.9639841269999996E-7</v>
      </c>
      <c r="I1405" s="9">
        <v>-3.4055383480000001E-7</v>
      </c>
      <c r="J1405" s="9">
        <v>-7.6565380489999999E-7</v>
      </c>
      <c r="Q1405" s="54"/>
      <c r="R1405" s="54">
        <v>-7.3399411589999995E-7</v>
      </c>
      <c r="S1405" s="54">
        <v>-1.3662902980000001E-7</v>
      </c>
    </row>
    <row r="1406" spans="1:19" x14ac:dyDescent="0.2">
      <c r="A1406" t="s">
        <v>8876</v>
      </c>
      <c r="B1406" t="s">
        <v>55</v>
      </c>
      <c r="C1406" s="9" t="s">
        <v>373</v>
      </c>
      <c r="G1406" s="9">
        <v>4.1910395860000002E-7</v>
      </c>
      <c r="H1406" s="9">
        <v>6.9639841269999996E-7</v>
      </c>
      <c r="I1406" s="9">
        <v>3.4055383480000001E-7</v>
      </c>
      <c r="J1406" s="9">
        <v>7.6565380489999999E-7</v>
      </c>
      <c r="Q1406" s="54"/>
      <c r="R1406" s="54">
        <v>7.3399411589999995E-7</v>
      </c>
      <c r="S1406" s="54">
        <v>1.3662902980000001E-7</v>
      </c>
    </row>
    <row r="1407" spans="1:19" x14ac:dyDescent="0.2">
      <c r="A1407" t="s">
        <v>8877</v>
      </c>
      <c r="B1407" t="s">
        <v>8361</v>
      </c>
      <c r="C1407" s="9" t="s">
        <v>373</v>
      </c>
      <c r="J1407" s="9">
        <v>-44.37719937</v>
      </c>
      <c r="Q1407" s="54"/>
      <c r="R1407" s="54"/>
      <c r="S1407" s="54">
        <v>-1.8146163449999999</v>
      </c>
    </row>
    <row r="1408" spans="1:19" x14ac:dyDescent="0.2">
      <c r="A1408" t="s">
        <v>8877</v>
      </c>
      <c r="B1408" t="s">
        <v>55</v>
      </c>
      <c r="C1408" s="9" t="s">
        <v>373</v>
      </c>
      <c r="J1408" s="9">
        <v>44.37719937</v>
      </c>
      <c r="P1408" s="54"/>
      <c r="Q1408" s="54"/>
      <c r="R1408" s="54"/>
      <c r="S1408" s="54">
        <v>1.8146163449999999</v>
      </c>
    </row>
    <row r="1409" spans="1:19" x14ac:dyDescent="0.2">
      <c r="A1409" t="s">
        <v>268</v>
      </c>
      <c r="B1409" t="s">
        <v>396</v>
      </c>
      <c r="C1409" s="9" t="s">
        <v>375</v>
      </c>
      <c r="F1409" s="9">
        <v>0.79994751949999998</v>
      </c>
      <c r="G1409" s="9">
        <v>1.2596505200000001E-5</v>
      </c>
      <c r="H1409" s="9">
        <v>5.7033279580000001E-5</v>
      </c>
      <c r="I1409" s="9">
        <v>2.1594617620000001E-5</v>
      </c>
      <c r="J1409" s="9">
        <v>9.5156641759999999E-6</v>
      </c>
      <c r="P1409" s="54"/>
      <c r="Q1409" s="54"/>
      <c r="R1409" s="54">
        <v>0.9998609181</v>
      </c>
      <c r="S1409" s="54"/>
    </row>
    <row r="1410" spans="1:19" x14ac:dyDescent="0.2">
      <c r="A1410" t="s">
        <v>268</v>
      </c>
      <c r="B1410" t="s">
        <v>52</v>
      </c>
      <c r="C1410" s="9" t="s">
        <v>375</v>
      </c>
      <c r="F1410" s="9">
        <v>4.9996760029999997E-2</v>
      </c>
      <c r="G1410" s="9">
        <v>8.1523223779999995E-7</v>
      </c>
      <c r="H1410" s="9">
        <v>3.592530637E-6</v>
      </c>
      <c r="I1410" s="9">
        <v>1.377614264E-6</v>
      </c>
      <c r="J1410" s="9">
        <v>6.2267967359999996E-7</v>
      </c>
      <c r="P1410" s="54"/>
      <c r="Q1410" s="54"/>
      <c r="R1410" s="54">
        <v>6.2491335330000002E-2</v>
      </c>
      <c r="S1410" s="54"/>
    </row>
    <row r="1411" spans="1:19" x14ac:dyDescent="0.2">
      <c r="A1411" t="s">
        <v>268</v>
      </c>
      <c r="B1411" t="s">
        <v>480</v>
      </c>
      <c r="C1411" s="9" t="s">
        <v>375</v>
      </c>
      <c r="F1411" s="9">
        <v>-0.84994423679999997</v>
      </c>
      <c r="G1411" s="9">
        <v>-1.3381923400000001E-5</v>
      </c>
      <c r="H1411" s="9">
        <v>-6.059599618E-5</v>
      </c>
      <c r="I1411" s="9">
        <v>-2.2942417840000001E-5</v>
      </c>
      <c r="J1411" s="9">
        <v>-1.010852981E-5</v>
      </c>
      <c r="P1411" s="54"/>
      <c r="Q1411" s="54"/>
      <c r="R1411" s="54">
        <v>-1.0623522240000001</v>
      </c>
      <c r="S1411" s="54"/>
    </row>
    <row r="1412" spans="1:19" x14ac:dyDescent="0.2">
      <c r="A1412" t="s">
        <v>269</v>
      </c>
      <c r="B1412" t="s">
        <v>396</v>
      </c>
      <c r="C1412" s="9" t="s">
        <v>375</v>
      </c>
      <c r="F1412" s="9">
        <v>2.9242994309999999E-5</v>
      </c>
      <c r="G1412" s="9">
        <v>9.6413206830000009E-7</v>
      </c>
      <c r="H1412" s="9">
        <v>1.067472166E-6</v>
      </c>
      <c r="I1412" s="9">
        <v>1.0064522350000001E-6</v>
      </c>
      <c r="J1412" s="9">
        <v>9.5971484840000005E-7</v>
      </c>
      <c r="Q1412" s="54"/>
      <c r="R1412" s="54">
        <v>1.0936154070000001E-6</v>
      </c>
      <c r="S1412" s="54"/>
    </row>
    <row r="1413" spans="1:19" x14ac:dyDescent="0.2">
      <c r="A1413" t="s">
        <v>269</v>
      </c>
      <c r="B1413" t="s">
        <v>52</v>
      </c>
      <c r="C1413" s="9" t="s">
        <v>375</v>
      </c>
      <c r="F1413" s="9">
        <v>1.2706641519999999E-5</v>
      </c>
      <c r="G1413" s="9">
        <v>4.6949311220000001E-7</v>
      </c>
      <c r="H1413" s="9">
        <v>5.1812374649999997E-7</v>
      </c>
      <c r="I1413" s="9">
        <v>4.8940848460000002E-7</v>
      </c>
      <c r="J1413" s="9">
        <v>4.6741442050000002E-7</v>
      </c>
      <c r="P1413" s="54"/>
      <c r="Q1413" s="54"/>
      <c r="R1413" s="54">
        <v>5.3042644810000002E-7</v>
      </c>
      <c r="S1413" s="54"/>
    </row>
    <row r="1414" spans="1:19" x14ac:dyDescent="0.2">
      <c r="A1414" t="s">
        <v>269</v>
      </c>
      <c r="B1414" t="s">
        <v>480</v>
      </c>
      <c r="C1414" s="9" t="s">
        <v>375</v>
      </c>
      <c r="F1414" s="9">
        <v>-4.1906910060000003E-5</v>
      </c>
      <c r="G1414" s="9">
        <v>-1.40381114E-6</v>
      </c>
      <c r="H1414" s="9">
        <v>-1.5557818720000001E-6</v>
      </c>
      <c r="I1414" s="9">
        <v>-1.4660466790000001E-6</v>
      </c>
      <c r="J1414" s="9">
        <v>-1.397315229E-6</v>
      </c>
      <c r="P1414" s="54"/>
      <c r="Q1414" s="54"/>
      <c r="R1414" s="54">
        <v>-1.5942278149999999E-6</v>
      </c>
      <c r="S1414" s="54"/>
    </row>
    <row r="1415" spans="1:19" x14ac:dyDescent="0.2">
      <c r="A1415" t="s">
        <v>8556</v>
      </c>
      <c r="B1415" t="s">
        <v>9274</v>
      </c>
      <c r="C1415" s="9" t="s">
        <v>365</v>
      </c>
      <c r="D1415" s="9" t="s">
        <v>8720</v>
      </c>
      <c r="P1415" s="54"/>
      <c r="Q1415" s="54"/>
      <c r="R1415" s="54"/>
      <c r="S1415" s="54"/>
    </row>
    <row r="1416" spans="1:19" x14ac:dyDescent="0.2">
      <c r="A1416" t="s">
        <v>8556</v>
      </c>
      <c r="B1416" t="s">
        <v>52</v>
      </c>
      <c r="C1416" s="9" t="s">
        <v>365</v>
      </c>
      <c r="D1416" s="9" t="s">
        <v>8720</v>
      </c>
      <c r="Q1416" s="54"/>
      <c r="R1416" s="54"/>
      <c r="S1416" s="54"/>
    </row>
    <row r="1417" spans="1:19" x14ac:dyDescent="0.2">
      <c r="A1417" t="s">
        <v>8556</v>
      </c>
      <c r="B1417" t="s">
        <v>402</v>
      </c>
      <c r="C1417" s="9" t="s">
        <v>365</v>
      </c>
      <c r="D1417" s="9" t="s">
        <v>8720</v>
      </c>
      <c r="Q1417" s="54"/>
      <c r="R1417" s="54"/>
      <c r="S1417" s="54"/>
    </row>
    <row r="1418" spans="1:19" x14ac:dyDescent="0.2">
      <c r="A1418" t="s">
        <v>8556</v>
      </c>
      <c r="B1418" t="s">
        <v>55</v>
      </c>
      <c r="C1418" s="9" t="s">
        <v>365</v>
      </c>
      <c r="D1418" s="9" t="s">
        <v>8720</v>
      </c>
      <c r="P1418" s="54"/>
      <c r="Q1418" s="54"/>
      <c r="R1418" s="54"/>
      <c r="S1418" s="54">
        <v>1.9953040640000001E-7</v>
      </c>
    </row>
    <row r="1419" spans="1:19" x14ac:dyDescent="0.2">
      <c r="A1419" t="s">
        <v>8878</v>
      </c>
      <c r="B1419" t="s">
        <v>9274</v>
      </c>
      <c r="C1419" s="9" t="s">
        <v>365</v>
      </c>
      <c r="D1419" s="9" t="s">
        <v>8720</v>
      </c>
      <c r="F1419" s="9">
        <v>1.475830124E-7</v>
      </c>
      <c r="Q1419" s="54"/>
      <c r="R1419" s="54"/>
      <c r="S1419" s="54"/>
    </row>
    <row r="1420" spans="1:19" x14ac:dyDescent="0.2">
      <c r="A1420" t="s">
        <v>8878</v>
      </c>
      <c r="B1420" t="s">
        <v>52</v>
      </c>
      <c r="C1420" s="9" t="s">
        <v>365</v>
      </c>
      <c r="D1420" s="9" t="s">
        <v>8720</v>
      </c>
      <c r="F1420" s="9">
        <v>8.8696562769999997E-6</v>
      </c>
      <c r="Q1420" s="54"/>
      <c r="R1420" s="54"/>
      <c r="S1420" s="54"/>
    </row>
    <row r="1421" spans="1:19" x14ac:dyDescent="0.2">
      <c r="A1421" t="s">
        <v>8878</v>
      </c>
      <c r="B1421" t="s">
        <v>402</v>
      </c>
      <c r="C1421" s="9" t="s">
        <v>365</v>
      </c>
      <c r="D1421" s="9" t="s">
        <v>8720</v>
      </c>
      <c r="F1421" s="9">
        <v>3.579006715E-7</v>
      </c>
      <c r="P1421" s="54"/>
      <c r="Q1421" s="54"/>
      <c r="R1421" s="54"/>
      <c r="S1421" s="54"/>
    </row>
    <row r="1422" spans="1:19" x14ac:dyDescent="0.2">
      <c r="A1422" t="s">
        <v>8588</v>
      </c>
      <c r="B1422" t="s">
        <v>8294</v>
      </c>
      <c r="C1422" s="9" t="s">
        <v>358</v>
      </c>
      <c r="F1422" s="9">
        <v>-15.14656884</v>
      </c>
      <c r="P1422" s="54"/>
      <c r="Q1422" s="54"/>
      <c r="R1422" s="54">
        <v>-29.13336425</v>
      </c>
      <c r="S1422" s="54">
        <v>-2.8119834500000001</v>
      </c>
    </row>
    <row r="1423" spans="1:19" x14ac:dyDescent="0.2">
      <c r="A1423" t="s">
        <v>8588</v>
      </c>
      <c r="B1423" t="s">
        <v>8310</v>
      </c>
      <c r="C1423" s="9" t="s">
        <v>358</v>
      </c>
      <c r="F1423" s="9">
        <v>16.195474780000001</v>
      </c>
      <c r="Q1423" s="54"/>
      <c r="R1423" s="54">
        <v>31.15443166</v>
      </c>
      <c r="S1423" s="54">
        <v>3.0070590369999999</v>
      </c>
    </row>
    <row r="1424" spans="1:19" x14ac:dyDescent="0.2">
      <c r="A1424" t="s">
        <v>8588</v>
      </c>
      <c r="B1424" t="s">
        <v>8320</v>
      </c>
      <c r="C1424" s="9" t="s">
        <v>358</v>
      </c>
      <c r="F1424" s="9">
        <v>-1.9471635190000001</v>
      </c>
      <c r="P1424" s="54"/>
      <c r="Q1424" s="54"/>
      <c r="R1424" s="54">
        <v>-3.7481521249999998</v>
      </c>
      <c r="S1424" s="54">
        <v>-0.3617756486</v>
      </c>
    </row>
    <row r="1425" spans="1:19" x14ac:dyDescent="0.2">
      <c r="A1425" t="s">
        <v>8588</v>
      </c>
      <c r="B1425" t="s">
        <v>8303</v>
      </c>
      <c r="C1425" s="9" t="s">
        <v>358</v>
      </c>
      <c r="F1425" s="9">
        <v>-0.6181941634</v>
      </c>
      <c r="P1425" s="54"/>
      <c r="Q1425" s="54"/>
      <c r="R1425" s="54">
        <v>-1.189186447</v>
      </c>
      <c r="S1425" s="54">
        <v>-0.1147815467</v>
      </c>
    </row>
    <row r="1426" spans="1:19" x14ac:dyDescent="0.2">
      <c r="A1426" t="s">
        <v>8588</v>
      </c>
      <c r="B1426" t="s">
        <v>52</v>
      </c>
      <c r="C1426" s="9" t="s">
        <v>358</v>
      </c>
      <c r="F1426" s="9">
        <v>0.1369115669</v>
      </c>
      <c r="Q1426" s="54"/>
      <c r="R1426" s="54">
        <v>0.26339287210000001</v>
      </c>
      <c r="S1426" s="54">
        <v>2.542296149E-2</v>
      </c>
    </row>
    <row r="1427" spans="1:19" x14ac:dyDescent="0.2">
      <c r="A1427" t="s">
        <v>8588</v>
      </c>
      <c r="B1427" t="s">
        <v>402</v>
      </c>
      <c r="C1427" s="9" t="s">
        <v>358</v>
      </c>
      <c r="F1427" s="9">
        <v>0.35964687439999998</v>
      </c>
      <c r="P1427" s="54"/>
      <c r="Q1427" s="54"/>
      <c r="R1427" s="54">
        <v>0.69170443770000001</v>
      </c>
      <c r="S1427" s="54">
        <v>6.6764051510000005E-2</v>
      </c>
    </row>
    <row r="1428" spans="1:19" x14ac:dyDescent="0.2">
      <c r="A1428" t="s">
        <v>8588</v>
      </c>
      <c r="B1428" t="s">
        <v>55</v>
      </c>
      <c r="C1428" s="9" t="s">
        <v>358</v>
      </c>
      <c r="F1428" s="9">
        <v>2.177691609</v>
      </c>
      <c r="P1428" s="54"/>
      <c r="Q1428" s="54"/>
      <c r="R1428" s="54">
        <v>4.1891173500000001</v>
      </c>
      <c r="S1428" s="54">
        <v>0.40433808329999998</v>
      </c>
    </row>
    <row r="1429" spans="1:19" x14ac:dyDescent="0.2">
      <c r="A1429" t="s">
        <v>8422</v>
      </c>
      <c r="B1429" t="s">
        <v>480</v>
      </c>
      <c r="C1429" s="9" t="s">
        <v>359</v>
      </c>
      <c r="D1429" s="9" t="s">
        <v>8195</v>
      </c>
      <c r="F1429" s="9">
        <v>38.225740209999998</v>
      </c>
      <c r="G1429" s="9">
        <v>9.0650009019999995</v>
      </c>
      <c r="H1429" s="9">
        <v>4.7670676800000003</v>
      </c>
      <c r="I1429" s="9">
        <v>4.9367806849999996</v>
      </c>
      <c r="J1429" s="9">
        <v>2.3166374570000001</v>
      </c>
      <c r="Q1429" s="54"/>
      <c r="R1429" s="54">
        <v>6.8868468289999996</v>
      </c>
      <c r="S1429" s="54">
        <v>0.7833440505</v>
      </c>
    </row>
    <row r="1430" spans="1:19" x14ac:dyDescent="0.2">
      <c r="A1430" t="s">
        <v>8705</v>
      </c>
      <c r="B1430" t="s">
        <v>480</v>
      </c>
      <c r="C1430" s="9" t="s">
        <v>359</v>
      </c>
      <c r="D1430" s="9" t="s">
        <v>8191</v>
      </c>
      <c r="F1430" s="9">
        <v>4.0046107009999998</v>
      </c>
      <c r="G1430" s="9">
        <v>0.90000535309999996</v>
      </c>
      <c r="H1430" s="9">
        <v>0.47329149370000001</v>
      </c>
      <c r="I1430" s="9">
        <v>0.4901411879</v>
      </c>
      <c r="J1430" s="9">
        <v>0.22977014679999999</v>
      </c>
      <c r="P1430" s="54"/>
      <c r="Q1430" s="54"/>
      <c r="R1430" s="54">
        <v>0.68375060229999995</v>
      </c>
      <c r="S1430" s="54">
        <v>7.7694793240000004E-2</v>
      </c>
    </row>
    <row r="1431" spans="1:19" x14ac:dyDescent="0.2">
      <c r="A1431" t="s">
        <v>8414</v>
      </c>
      <c r="B1431" t="s">
        <v>480</v>
      </c>
      <c r="C1431" s="9" t="s">
        <v>359</v>
      </c>
      <c r="D1431" s="9" t="s">
        <v>8167</v>
      </c>
      <c r="F1431" s="9">
        <v>29.379420679999999</v>
      </c>
      <c r="G1431" s="9">
        <v>4.9146565510000002</v>
      </c>
      <c r="H1431" s="9">
        <v>2.2444802109999999</v>
      </c>
      <c r="I1431" s="9">
        <v>5.7471689689999996</v>
      </c>
      <c r="J1431" s="9">
        <v>1.495527193</v>
      </c>
      <c r="P1431" s="54"/>
      <c r="Q1431" s="54"/>
      <c r="R1431" s="54">
        <v>7.8498694149999997</v>
      </c>
      <c r="S1431" s="54">
        <v>0.27342621579999998</v>
      </c>
    </row>
    <row r="1432" spans="1:19" x14ac:dyDescent="0.2">
      <c r="A1432" t="s">
        <v>8419</v>
      </c>
      <c r="B1432" t="s">
        <v>480</v>
      </c>
      <c r="C1432" s="9" t="s">
        <v>359</v>
      </c>
      <c r="D1432" s="9" t="s">
        <v>8194</v>
      </c>
      <c r="F1432" s="9">
        <v>57.589772029999999</v>
      </c>
      <c r="G1432" s="9">
        <v>14.594890299999999</v>
      </c>
      <c r="H1432" s="9">
        <v>8.1853340620000008</v>
      </c>
      <c r="I1432" s="9">
        <v>5.1849381340000003</v>
      </c>
      <c r="J1432" s="9">
        <v>7.2019567330000003</v>
      </c>
      <c r="P1432" s="54"/>
      <c r="Q1432" s="54"/>
      <c r="R1432" s="54">
        <v>5.5870013399999996</v>
      </c>
      <c r="S1432" s="54">
        <v>1.4799847340000001</v>
      </c>
    </row>
    <row r="1433" spans="1:19" x14ac:dyDescent="0.2">
      <c r="A1433" t="s">
        <v>8879</v>
      </c>
      <c r="B1433" t="s">
        <v>480</v>
      </c>
      <c r="C1433" s="9" t="s">
        <v>359</v>
      </c>
      <c r="D1433" s="9" t="s">
        <v>8164</v>
      </c>
      <c r="P1433" s="54"/>
      <c r="Q1433" s="54"/>
      <c r="R1433" s="54"/>
      <c r="S1433" s="54"/>
    </row>
    <row r="1434" spans="1:19" x14ac:dyDescent="0.2">
      <c r="A1434" t="s">
        <v>8423</v>
      </c>
      <c r="B1434" t="s">
        <v>480</v>
      </c>
      <c r="C1434" s="9" t="s">
        <v>359</v>
      </c>
      <c r="D1434" s="9" t="s">
        <v>8195</v>
      </c>
      <c r="F1434" s="9">
        <v>13.13852307</v>
      </c>
      <c r="G1434" s="9">
        <v>6.7902594839999999</v>
      </c>
      <c r="H1434" s="9">
        <v>3.5708367590000001</v>
      </c>
      <c r="I1434" s="9">
        <v>3.6979624179999999</v>
      </c>
      <c r="J1434" s="9">
        <v>1.7353099409999999</v>
      </c>
      <c r="P1434" s="54"/>
      <c r="Q1434" s="54"/>
      <c r="R1434" s="54">
        <v>5.1586850230000003</v>
      </c>
      <c r="S1434" s="54">
        <v>0.58677664659999995</v>
      </c>
    </row>
    <row r="1435" spans="1:19" x14ac:dyDescent="0.2">
      <c r="A1435" t="s">
        <v>8421</v>
      </c>
      <c r="B1435" t="s">
        <v>480</v>
      </c>
      <c r="C1435" s="9" t="s">
        <v>359</v>
      </c>
      <c r="D1435" s="9" t="s">
        <v>8193</v>
      </c>
      <c r="F1435" s="9">
        <v>8.1909303379999994</v>
      </c>
      <c r="G1435" s="9">
        <v>2.445505094</v>
      </c>
      <c r="H1435" s="9">
        <v>1.28603281</v>
      </c>
      <c r="I1435" s="9">
        <v>1.331817024</v>
      </c>
      <c r="J1435" s="9">
        <v>0.62496952890000002</v>
      </c>
      <c r="Q1435" s="54"/>
      <c r="R1435" s="54">
        <v>1.85789494</v>
      </c>
      <c r="S1435" s="54">
        <v>0.21132625569999999</v>
      </c>
    </row>
    <row r="1436" spans="1:19" x14ac:dyDescent="0.2">
      <c r="A1436" t="s">
        <v>8880</v>
      </c>
      <c r="B1436" t="s">
        <v>480</v>
      </c>
      <c r="C1436" s="9" t="s">
        <v>359</v>
      </c>
      <c r="D1436" s="9" t="s">
        <v>8162</v>
      </c>
      <c r="Q1436" s="54"/>
      <c r="R1436" s="54"/>
      <c r="S1436" s="54"/>
    </row>
    <row r="1437" spans="1:19" x14ac:dyDescent="0.2">
      <c r="A1437" t="s">
        <v>8415</v>
      </c>
      <c r="B1437" t="s">
        <v>480</v>
      </c>
      <c r="C1437" s="9" t="s">
        <v>359</v>
      </c>
      <c r="D1437" s="9" t="s">
        <v>8167</v>
      </c>
      <c r="F1437" s="9">
        <v>9.6362593269999994</v>
      </c>
      <c r="G1437" s="9">
        <v>3.4479706179999998</v>
      </c>
      <c r="H1437" s="9">
        <v>1.5746585200000001</v>
      </c>
      <c r="I1437" s="9">
        <v>4.0320352570000004</v>
      </c>
      <c r="J1437" s="9">
        <v>1.0492165739999999</v>
      </c>
      <c r="Q1437" s="54"/>
      <c r="R1437" s="54">
        <v>5.5072240199999998</v>
      </c>
      <c r="S1437" s="54">
        <v>0.19182886060000001</v>
      </c>
    </row>
    <row r="1438" spans="1:19" x14ac:dyDescent="0.2">
      <c r="A1438" t="s">
        <v>8881</v>
      </c>
      <c r="B1438" t="s">
        <v>480</v>
      </c>
      <c r="C1438" s="9" t="s">
        <v>359</v>
      </c>
      <c r="D1438" s="9" t="s">
        <v>8167</v>
      </c>
      <c r="F1438" s="9">
        <v>1.401756712E-5</v>
      </c>
      <c r="G1438" s="9">
        <v>3.8030031809999999E-7</v>
      </c>
      <c r="H1438" s="9">
        <v>3.7948328480000002E-7</v>
      </c>
      <c r="I1438" s="9">
        <v>3.8645282950000002E-7</v>
      </c>
      <c r="J1438" s="9">
        <v>3.5899375080000002E-7</v>
      </c>
      <c r="P1438" s="54"/>
      <c r="Q1438" s="54"/>
      <c r="R1438" s="54">
        <v>3.9720549670000001E-7</v>
      </c>
      <c r="S1438" s="54">
        <v>3.8279786410000002E-7</v>
      </c>
    </row>
    <row r="1439" spans="1:19" x14ac:dyDescent="0.2">
      <c r="A1439" t="s">
        <v>8413</v>
      </c>
      <c r="B1439" t="s">
        <v>480</v>
      </c>
      <c r="C1439" s="9" t="s">
        <v>359</v>
      </c>
      <c r="D1439" s="9" t="s">
        <v>8189</v>
      </c>
      <c r="F1439" s="9">
        <v>14.37193162</v>
      </c>
      <c r="G1439" s="9">
        <v>2.4864173410000001</v>
      </c>
      <c r="H1439" s="9">
        <v>1.1355251609999999</v>
      </c>
      <c r="I1439" s="9">
        <v>2.9076009549999999</v>
      </c>
      <c r="J1439" s="9">
        <v>0.75585734019999995</v>
      </c>
      <c r="Q1439" s="54"/>
      <c r="R1439" s="54">
        <v>3.9713964599999998</v>
      </c>
      <c r="S1439" s="54">
        <v>0.13819288790000001</v>
      </c>
    </row>
    <row r="1440" spans="1:19" x14ac:dyDescent="0.2">
      <c r="A1440" t="s">
        <v>8882</v>
      </c>
      <c r="B1440" t="s">
        <v>480</v>
      </c>
      <c r="C1440" s="9" t="s">
        <v>359</v>
      </c>
      <c r="D1440" s="9" t="s">
        <v>8163</v>
      </c>
      <c r="P1440" s="54"/>
      <c r="Q1440" s="54"/>
      <c r="R1440" s="54"/>
      <c r="S1440" s="54"/>
    </row>
    <row r="1441" spans="1:19" x14ac:dyDescent="0.2">
      <c r="A1441" t="s">
        <v>8420</v>
      </c>
      <c r="B1441" t="s">
        <v>480</v>
      </c>
      <c r="C1441" s="9" t="s">
        <v>359</v>
      </c>
      <c r="D1441" s="9" t="s">
        <v>8194</v>
      </c>
      <c r="F1441" s="9">
        <v>17.551066299999999</v>
      </c>
      <c r="G1441" s="9">
        <v>9.5275051810000004</v>
      </c>
      <c r="H1441" s="9">
        <v>5.3433657349999999</v>
      </c>
      <c r="I1441" s="9">
        <v>3.3847163070000001</v>
      </c>
      <c r="J1441" s="9">
        <v>4.7014198519999999</v>
      </c>
      <c r="P1441" s="54"/>
      <c r="Q1441" s="54"/>
      <c r="R1441" s="54">
        <v>3.6471820660000001</v>
      </c>
      <c r="S1441" s="54">
        <v>0.96613341860000002</v>
      </c>
    </row>
    <row r="1442" spans="1:19" x14ac:dyDescent="0.2">
      <c r="A1442" t="s">
        <v>8417</v>
      </c>
      <c r="B1442" t="s">
        <v>480</v>
      </c>
      <c r="C1442" s="9" t="s">
        <v>359</v>
      </c>
      <c r="D1442" s="9" t="s">
        <v>8192</v>
      </c>
      <c r="F1442" s="9">
        <v>19.884783580000001</v>
      </c>
      <c r="G1442" s="9">
        <v>6.2358131849999996</v>
      </c>
      <c r="H1442" s="9">
        <v>3.4972644640000001</v>
      </c>
      <c r="I1442" s="9">
        <v>2.215315012</v>
      </c>
      <c r="J1442" s="9">
        <v>3.0771070639999998</v>
      </c>
      <c r="P1442" s="54"/>
      <c r="Q1442" s="54"/>
      <c r="R1442" s="54">
        <v>2.3871002990000001</v>
      </c>
      <c r="S1442" s="54">
        <v>0.63233646180000003</v>
      </c>
    </row>
    <row r="1443" spans="1:19" x14ac:dyDescent="0.2">
      <c r="A1443" t="s">
        <v>8418</v>
      </c>
      <c r="B1443" t="s">
        <v>480</v>
      </c>
      <c r="C1443" s="9" t="s">
        <v>359</v>
      </c>
      <c r="D1443" s="9" t="s">
        <v>8190</v>
      </c>
      <c r="F1443" s="9">
        <v>10.68908682</v>
      </c>
      <c r="G1443" s="9">
        <v>2.5189981189999999</v>
      </c>
      <c r="H1443" s="9">
        <v>1.4127441279999999</v>
      </c>
      <c r="I1443" s="9">
        <v>0.89399523920000001</v>
      </c>
      <c r="J1443" s="9">
        <v>1.243018599</v>
      </c>
      <c r="P1443" s="54"/>
      <c r="Q1443" s="54"/>
      <c r="R1443" s="54">
        <v>0.96331976139999997</v>
      </c>
      <c r="S1443" s="54">
        <v>0.25518136219999998</v>
      </c>
    </row>
    <row r="1444" spans="1:19" x14ac:dyDescent="0.2">
      <c r="A1444" t="s">
        <v>8409</v>
      </c>
      <c r="B1444" t="s">
        <v>480</v>
      </c>
      <c r="C1444" s="9" t="s">
        <v>374</v>
      </c>
      <c r="D1444" s="9" t="s">
        <v>8187</v>
      </c>
      <c r="F1444" s="9">
        <v>3.6496695290000001</v>
      </c>
      <c r="G1444" s="9">
        <v>1.6071998610000001E-6</v>
      </c>
      <c r="H1444" s="9">
        <v>1.5761678110000001E-6</v>
      </c>
      <c r="I1444" s="9">
        <v>1.6155279120000001E-6</v>
      </c>
      <c r="J1444" s="9">
        <v>1.6777673319999999E-6</v>
      </c>
      <c r="P1444" s="54"/>
      <c r="Q1444" s="54"/>
      <c r="R1444" s="54">
        <v>1.5789105800000001E-6</v>
      </c>
      <c r="S1444" s="54">
        <v>1.435260901E-6</v>
      </c>
    </row>
    <row r="1445" spans="1:19" x14ac:dyDescent="0.2">
      <c r="A1445" t="s">
        <v>8883</v>
      </c>
      <c r="B1445" t="s">
        <v>480</v>
      </c>
      <c r="C1445" s="9" t="s">
        <v>374</v>
      </c>
      <c r="D1445" s="9" t="s">
        <v>8187</v>
      </c>
      <c r="P1445" s="54"/>
      <c r="Q1445" s="54"/>
      <c r="R1445" s="54"/>
      <c r="S1445" s="54"/>
    </row>
    <row r="1446" spans="1:19" x14ac:dyDescent="0.2">
      <c r="A1446" t="s">
        <v>8410</v>
      </c>
      <c r="B1446" t="s">
        <v>480</v>
      </c>
      <c r="C1446" s="9" t="s">
        <v>374</v>
      </c>
      <c r="D1446" s="9" t="s">
        <v>8187</v>
      </c>
      <c r="F1446" s="9">
        <v>6.3430722160000004</v>
      </c>
      <c r="G1446" s="9">
        <v>8.212707113E-6</v>
      </c>
      <c r="H1446" s="9">
        <v>6.7214496989999997E-6</v>
      </c>
      <c r="I1446" s="9">
        <v>7.8264437470000006E-6</v>
      </c>
      <c r="J1446" s="9">
        <v>1.1656516330000001E-5</v>
      </c>
      <c r="Q1446" s="54"/>
      <c r="R1446" s="54">
        <v>6.6459224229999999E-6</v>
      </c>
      <c r="S1446" s="54">
        <v>6.6310696230000004E-6</v>
      </c>
    </row>
    <row r="1447" spans="1:19" x14ac:dyDescent="0.2">
      <c r="A1447" t="s">
        <v>8411</v>
      </c>
      <c r="B1447" t="s">
        <v>480</v>
      </c>
      <c r="C1447" s="9" t="s">
        <v>374</v>
      </c>
      <c r="D1447" s="9" t="s">
        <v>8187</v>
      </c>
      <c r="F1447" s="9">
        <v>2.1247124469999998</v>
      </c>
      <c r="G1447" s="9">
        <v>4.3660854469999997E-5</v>
      </c>
      <c r="H1447" s="9">
        <v>4.8286551810000001E-5</v>
      </c>
      <c r="I1447" s="9">
        <v>4.4509544479999997E-5</v>
      </c>
      <c r="J1447" s="9">
        <v>4.6926368960000001E-5</v>
      </c>
      <c r="P1447" s="54"/>
      <c r="Q1447" s="54"/>
      <c r="R1447" s="54">
        <v>4.8673546280000002E-5</v>
      </c>
      <c r="S1447" s="54">
        <v>3.9158536729999997E-5</v>
      </c>
    </row>
    <row r="1448" spans="1:19" x14ac:dyDescent="0.2">
      <c r="A1448" t="s">
        <v>8412</v>
      </c>
      <c r="B1448" t="s">
        <v>480</v>
      </c>
      <c r="C1448" s="9" t="s">
        <v>374</v>
      </c>
      <c r="D1448" s="9" t="s">
        <v>8187</v>
      </c>
      <c r="F1448" s="9">
        <v>6.2962924820000001</v>
      </c>
      <c r="G1448" s="9">
        <v>3.7133079590000002</v>
      </c>
      <c r="H1448" s="9">
        <v>1.84382614</v>
      </c>
      <c r="I1448" s="9">
        <v>2.522475129</v>
      </c>
      <c r="J1448" s="9">
        <v>0.92189015009999997</v>
      </c>
      <c r="P1448" s="54"/>
      <c r="Q1448" s="54"/>
      <c r="R1448" s="54">
        <v>2.8297840590000001</v>
      </c>
      <c r="S1448" s="54">
        <v>0.20483867710000001</v>
      </c>
    </row>
    <row r="1449" spans="1:19" x14ac:dyDescent="0.2">
      <c r="A1449" t="s">
        <v>8492</v>
      </c>
      <c r="B1449" t="s">
        <v>480</v>
      </c>
      <c r="C1449" s="9" t="s">
        <v>374</v>
      </c>
      <c r="D1449" s="9" t="s">
        <v>8184</v>
      </c>
      <c r="F1449" s="9">
        <v>2.0625609989999999E-4</v>
      </c>
      <c r="P1449" s="54"/>
      <c r="Q1449" s="54"/>
      <c r="R1449" s="54"/>
      <c r="S1449" s="54"/>
    </row>
    <row r="1450" spans="1:19" x14ac:dyDescent="0.2">
      <c r="A1450" t="s">
        <v>8396</v>
      </c>
      <c r="B1450" t="s">
        <v>480</v>
      </c>
      <c r="C1450" s="9" t="s">
        <v>374</v>
      </c>
      <c r="D1450" s="9" t="s">
        <v>8184</v>
      </c>
      <c r="F1450" s="9">
        <v>2.8601788909999999</v>
      </c>
      <c r="G1450" s="9">
        <v>1.0129722940000001</v>
      </c>
      <c r="H1450" s="9">
        <v>0.49935252759999998</v>
      </c>
      <c r="I1450" s="9">
        <v>0.53858734190000002</v>
      </c>
      <c r="J1450" s="9">
        <v>0.38521481909999999</v>
      </c>
      <c r="P1450" s="54"/>
      <c r="Q1450" s="54"/>
      <c r="R1450" s="54">
        <v>0.77756319370000004</v>
      </c>
      <c r="S1450" s="54">
        <v>8.2036496340000001E-2</v>
      </c>
    </row>
    <row r="1451" spans="1:19" x14ac:dyDescent="0.2">
      <c r="A1451" t="s">
        <v>8359</v>
      </c>
      <c r="B1451" t="s">
        <v>480</v>
      </c>
      <c r="C1451" s="9" t="s">
        <v>374</v>
      </c>
      <c r="D1451" s="9" t="s">
        <v>8184</v>
      </c>
      <c r="F1451" s="9">
        <v>0.9120411061</v>
      </c>
      <c r="G1451" s="9">
        <v>5.6869800889999997E-5</v>
      </c>
      <c r="H1451" s="9">
        <v>8.0979213650000007E-5</v>
      </c>
      <c r="I1451" s="9">
        <v>5.6996979200000002E-5</v>
      </c>
      <c r="J1451" s="9">
        <v>1.15784391E-4</v>
      </c>
      <c r="P1451" s="54"/>
      <c r="Q1451" s="54"/>
      <c r="R1451" s="54">
        <v>8.3547325540000005E-5</v>
      </c>
      <c r="S1451" s="54">
        <v>7.7793836029999997E-3</v>
      </c>
    </row>
    <row r="1452" spans="1:19" x14ac:dyDescent="0.2">
      <c r="A1452" t="s">
        <v>8401</v>
      </c>
      <c r="B1452" t="s">
        <v>480</v>
      </c>
      <c r="C1452" s="9" t="s">
        <v>374</v>
      </c>
      <c r="D1452" s="9" t="s">
        <v>8184</v>
      </c>
      <c r="F1452" s="9">
        <v>0.18884375810000001</v>
      </c>
      <c r="G1452" s="9">
        <v>0.15763634000000001</v>
      </c>
      <c r="H1452" s="9">
        <v>7.7668354780000004E-2</v>
      </c>
      <c r="I1452" s="9">
        <v>8.3793621299999996E-2</v>
      </c>
      <c r="J1452" s="9">
        <v>5.9875607999999997E-2</v>
      </c>
      <c r="Q1452" s="54"/>
      <c r="R1452" s="54">
        <v>0.12097262189999999</v>
      </c>
      <c r="S1452" s="54">
        <v>6.9352619130000001E-3</v>
      </c>
    </row>
    <row r="1453" spans="1:19" x14ac:dyDescent="0.2">
      <c r="A1453" t="s">
        <v>8402</v>
      </c>
      <c r="B1453" t="s">
        <v>480</v>
      </c>
      <c r="C1453" s="9" t="s">
        <v>374</v>
      </c>
      <c r="D1453" s="9" t="s">
        <v>8184</v>
      </c>
      <c r="F1453" s="9">
        <v>0.97946603919999997</v>
      </c>
      <c r="G1453" s="9">
        <v>0.27314686560000001</v>
      </c>
      <c r="H1453" s="9">
        <v>0.1346498937</v>
      </c>
      <c r="I1453" s="9">
        <v>0.14522951540000001</v>
      </c>
      <c r="J1453" s="9">
        <v>0.10387279150000001</v>
      </c>
      <c r="P1453" s="54"/>
      <c r="Q1453" s="54"/>
      <c r="R1453" s="54">
        <v>0.20966907679999999</v>
      </c>
      <c r="S1453" s="54">
        <v>2.2121104870000002E-2</v>
      </c>
    </row>
    <row r="1454" spans="1:19" x14ac:dyDescent="0.2">
      <c r="A1454" t="s">
        <v>8493</v>
      </c>
      <c r="B1454" t="s">
        <v>480</v>
      </c>
      <c r="C1454" s="9" t="s">
        <v>374</v>
      </c>
      <c r="D1454" s="9" t="s">
        <v>8186</v>
      </c>
      <c r="P1454" s="54"/>
      <c r="Q1454" s="54"/>
      <c r="R1454" s="54"/>
    </row>
    <row r="1455" spans="1:19" x14ac:dyDescent="0.2">
      <c r="A1455" t="s">
        <v>8405</v>
      </c>
      <c r="B1455" t="s">
        <v>480</v>
      </c>
      <c r="C1455" s="9" t="s">
        <v>374</v>
      </c>
      <c r="D1455" s="9" t="s">
        <v>8186</v>
      </c>
      <c r="F1455" s="9">
        <v>20.636549670000001</v>
      </c>
      <c r="G1455" s="9">
        <v>7.3627418609999999</v>
      </c>
      <c r="H1455" s="9">
        <v>5.0104282680000001</v>
      </c>
      <c r="I1455" s="9">
        <v>2.4699293510000002</v>
      </c>
      <c r="J1455" s="9">
        <v>2.7286838819999999</v>
      </c>
      <c r="P1455" s="54"/>
      <c r="Q1455" s="54"/>
      <c r="R1455" s="54">
        <v>3.0109617470000001</v>
      </c>
      <c r="S1455">
        <v>0.47046272109999998</v>
      </c>
    </row>
    <row r="1456" spans="1:19" x14ac:dyDescent="0.2">
      <c r="A1456" t="s">
        <v>8406</v>
      </c>
      <c r="B1456" t="s">
        <v>480</v>
      </c>
      <c r="C1456" s="9" t="s">
        <v>374</v>
      </c>
      <c r="D1456" s="9" t="s">
        <v>8186</v>
      </c>
      <c r="F1456" s="9">
        <v>3.4818903300000001</v>
      </c>
      <c r="G1456" s="9">
        <v>0.25176650579999998</v>
      </c>
      <c r="H1456" s="9">
        <v>0.1713296946</v>
      </c>
      <c r="I1456" s="9">
        <v>8.4457459799999995E-2</v>
      </c>
      <c r="J1456" s="9">
        <v>9.3305715489999996E-2</v>
      </c>
      <c r="Q1456" s="54"/>
      <c r="R1456" s="54">
        <v>0.1029581505</v>
      </c>
      <c r="S1456" s="54">
        <v>1.6086973930000002E-2</v>
      </c>
    </row>
    <row r="1457" spans="1:19" x14ac:dyDescent="0.2">
      <c r="A1457" t="s">
        <v>8407</v>
      </c>
      <c r="B1457" t="s">
        <v>480</v>
      </c>
      <c r="C1457" s="9" t="s">
        <v>374</v>
      </c>
      <c r="D1457" s="9" t="s">
        <v>8186</v>
      </c>
      <c r="F1457" s="9">
        <v>7.8111864930000002E-5</v>
      </c>
      <c r="G1457" s="9">
        <v>4.720755041E-2</v>
      </c>
      <c r="H1457" s="9">
        <v>3.2125427579999997E-2</v>
      </c>
      <c r="I1457" s="9">
        <v>1.583711082E-2</v>
      </c>
      <c r="J1457" s="9">
        <v>1.7495982279999999E-2</v>
      </c>
      <c r="Q1457" s="54"/>
      <c r="R1457" s="54">
        <v>1.930582325E-2</v>
      </c>
      <c r="S1457" s="54">
        <v>3.0167252940000002E-3</v>
      </c>
    </row>
    <row r="1458" spans="1:19" x14ac:dyDescent="0.2">
      <c r="A1458" t="s">
        <v>8408</v>
      </c>
      <c r="B1458" t="s">
        <v>480</v>
      </c>
      <c r="C1458" s="9" t="s">
        <v>374</v>
      </c>
      <c r="D1458" s="9" t="s">
        <v>8186</v>
      </c>
      <c r="F1458" s="9">
        <v>2.2469116200000001</v>
      </c>
      <c r="G1458" s="9">
        <v>0.48786585020000001</v>
      </c>
      <c r="H1458" s="9">
        <v>0.33199820569999999</v>
      </c>
      <c r="I1458" s="9">
        <v>0.16366112560000001</v>
      </c>
      <c r="J1458" s="9">
        <v>0.180806563</v>
      </c>
      <c r="Q1458" s="54"/>
      <c r="R1458" s="54">
        <v>0.19951070509999999</v>
      </c>
      <c r="S1458">
        <v>3.11736167E-2</v>
      </c>
    </row>
    <row r="1459" spans="1:19" x14ac:dyDescent="0.2">
      <c r="A1459" t="s">
        <v>8494</v>
      </c>
      <c r="B1459" t="s">
        <v>480</v>
      </c>
      <c r="C1459" s="9" t="s">
        <v>374</v>
      </c>
      <c r="D1459" s="9" t="s">
        <v>8185</v>
      </c>
      <c r="Q1459" s="54"/>
      <c r="R1459" s="54"/>
    </row>
    <row r="1460" spans="1:19" x14ac:dyDescent="0.2">
      <c r="A1460" t="s">
        <v>8403</v>
      </c>
      <c r="B1460" t="s">
        <v>480</v>
      </c>
      <c r="C1460" s="9" t="s">
        <v>374</v>
      </c>
      <c r="D1460" s="9" t="s">
        <v>8185</v>
      </c>
      <c r="F1460" s="9">
        <v>4.9181293339999996</v>
      </c>
      <c r="G1460" s="9">
        <v>1.6346004000000001</v>
      </c>
      <c r="H1460" s="9">
        <v>3.3955723879999999E-5</v>
      </c>
      <c r="I1460" s="9">
        <v>0.74523227439999995</v>
      </c>
      <c r="J1460" s="9">
        <v>0.66492153399999998</v>
      </c>
      <c r="Q1460" s="54"/>
      <c r="R1460" s="54">
        <v>4.0520218179999998E-5</v>
      </c>
      <c r="S1460" s="54">
        <v>2.7220665799999999E-5</v>
      </c>
    </row>
    <row r="1461" spans="1:19" x14ac:dyDescent="0.2">
      <c r="A1461" t="s">
        <v>8404</v>
      </c>
      <c r="B1461" t="s">
        <v>480</v>
      </c>
      <c r="C1461" s="9" t="s">
        <v>374</v>
      </c>
      <c r="D1461" s="9" t="s">
        <v>8185</v>
      </c>
      <c r="F1461" s="9">
        <v>1.4918708780000001</v>
      </c>
      <c r="G1461" s="9">
        <v>1.315793803E-6</v>
      </c>
      <c r="H1461" s="9">
        <v>1.278544668E-6</v>
      </c>
      <c r="I1461" s="9">
        <v>1.3170945510000001E-6</v>
      </c>
      <c r="J1461" s="9">
        <v>1.340688657E-6</v>
      </c>
      <c r="P1461" s="54"/>
      <c r="Q1461" s="54"/>
      <c r="R1461" s="54">
        <v>1.291199383E-6</v>
      </c>
      <c r="S1461" s="54">
        <v>1.1015263469999999E-6</v>
      </c>
    </row>
    <row r="1462" spans="1:19" x14ac:dyDescent="0.2">
      <c r="A1462" t="s">
        <v>84</v>
      </c>
      <c r="B1462" t="s">
        <v>480</v>
      </c>
      <c r="C1462" s="9" t="s">
        <v>374</v>
      </c>
      <c r="D1462" s="9" t="s">
        <v>8185</v>
      </c>
      <c r="F1462" s="9">
        <v>0.39041296149999999</v>
      </c>
      <c r="G1462" s="9">
        <v>5.2839692880000001E-6</v>
      </c>
      <c r="H1462" s="9">
        <v>5.0196867110000002E-6</v>
      </c>
      <c r="I1462" s="9">
        <v>5.1950453040000003E-6</v>
      </c>
      <c r="J1462" s="9">
        <v>5.322664378E-6</v>
      </c>
      <c r="Q1462" s="54"/>
      <c r="R1462" s="54">
        <v>5.0227308019999999E-6</v>
      </c>
      <c r="S1462" s="54">
        <v>3.7085670950000001E-6</v>
      </c>
    </row>
    <row r="1463" spans="1:19" x14ac:dyDescent="0.2">
      <c r="A1463" t="s">
        <v>73</v>
      </c>
      <c r="B1463" t="s">
        <v>480</v>
      </c>
      <c r="C1463" s="9" t="s">
        <v>374</v>
      </c>
      <c r="D1463" s="9" t="s">
        <v>8185</v>
      </c>
      <c r="F1463" s="9">
        <v>1.7387395990000001</v>
      </c>
      <c r="G1463" s="9">
        <v>0.63475163489999997</v>
      </c>
      <c r="H1463" s="9">
        <v>0.76189622509999999</v>
      </c>
      <c r="I1463" s="9">
        <v>0.35939221939999999</v>
      </c>
      <c r="J1463" s="9">
        <v>0.25820132880000002</v>
      </c>
      <c r="Q1463" s="54"/>
      <c r="R1463" s="54">
        <v>1.0054996430000001</v>
      </c>
      <c r="S1463" s="54">
        <v>0.1036439507</v>
      </c>
    </row>
    <row r="1464" spans="1:19" x14ac:dyDescent="0.2">
      <c r="A1464" t="s">
        <v>74</v>
      </c>
      <c r="B1464" t="s">
        <v>480</v>
      </c>
      <c r="C1464" s="9" t="s">
        <v>374</v>
      </c>
      <c r="D1464" s="9" t="s">
        <v>8188</v>
      </c>
      <c r="Q1464" s="54"/>
      <c r="R1464" s="54"/>
      <c r="S1464" s="54"/>
    </row>
    <row r="1465" spans="1:19" x14ac:dyDescent="0.2">
      <c r="A1465" t="s">
        <v>75</v>
      </c>
      <c r="B1465" t="s">
        <v>480</v>
      </c>
      <c r="C1465" s="9" t="s">
        <v>374</v>
      </c>
      <c r="D1465" s="9" t="s">
        <v>8188</v>
      </c>
      <c r="F1465" s="9">
        <v>12.145089370000001</v>
      </c>
      <c r="G1465" s="9">
        <v>4.4037781359999997</v>
      </c>
      <c r="H1465" s="9">
        <v>2.4073986650000001</v>
      </c>
      <c r="I1465" s="9">
        <v>2.2018890600000001</v>
      </c>
      <c r="J1465" s="9">
        <v>1.4826052940000001</v>
      </c>
      <c r="Q1465" s="54"/>
      <c r="R1465" s="54">
        <v>2.6129083049999999</v>
      </c>
      <c r="S1465" s="54">
        <v>0.41101926929999999</v>
      </c>
    </row>
    <row r="1466" spans="1:19" x14ac:dyDescent="0.2">
      <c r="A1466" t="s">
        <v>76</v>
      </c>
      <c r="B1466" t="s">
        <v>480</v>
      </c>
      <c r="C1466" s="9" t="s">
        <v>374</v>
      </c>
      <c r="D1466" s="9" t="s">
        <v>8188</v>
      </c>
      <c r="F1466" s="9">
        <v>5.4720467739999998</v>
      </c>
      <c r="G1466" s="9">
        <v>2.746807042E-6</v>
      </c>
      <c r="H1466" s="9">
        <v>2.6394107179999998E-6</v>
      </c>
      <c r="I1466" s="9">
        <v>2.6618580810000002E-6</v>
      </c>
      <c r="J1466" s="9">
        <v>2.7805021119999999E-6</v>
      </c>
      <c r="Q1466" s="54"/>
      <c r="R1466" s="54">
        <v>2.6031896880000002E-6</v>
      </c>
      <c r="S1466" s="54">
        <v>2.4277246310000002E-6</v>
      </c>
    </row>
    <row r="1467" spans="1:19" x14ac:dyDescent="0.2">
      <c r="A1467" t="s">
        <v>70</v>
      </c>
      <c r="B1467" t="s">
        <v>480</v>
      </c>
      <c r="C1467" s="9" t="s">
        <v>374</v>
      </c>
      <c r="D1467" s="9" t="s">
        <v>8188</v>
      </c>
      <c r="F1467" s="9">
        <v>3.5632180920000001</v>
      </c>
      <c r="G1467" s="9">
        <v>1.84027691</v>
      </c>
      <c r="H1467" s="9">
        <v>1.006017095</v>
      </c>
      <c r="I1467" s="9">
        <v>0.9201374001</v>
      </c>
      <c r="J1467" s="9">
        <v>0.61955840250000005</v>
      </c>
      <c r="Q1467" s="54"/>
      <c r="R1467" s="54">
        <v>1.091896811</v>
      </c>
      <c r="S1467" s="54">
        <v>0.17175746210000001</v>
      </c>
    </row>
    <row r="1468" spans="1:19" x14ac:dyDescent="0.2">
      <c r="A1468" t="s">
        <v>71</v>
      </c>
      <c r="B1468" t="s">
        <v>480</v>
      </c>
      <c r="C1468" s="9" t="s">
        <v>374</v>
      </c>
      <c r="D1468" s="9" t="s">
        <v>8188</v>
      </c>
      <c r="F1468" s="9">
        <v>8.7869629059999994</v>
      </c>
      <c r="G1468" s="9">
        <v>2.5142980060000002</v>
      </c>
      <c r="H1468" s="9">
        <v>1.3744830159999999</v>
      </c>
      <c r="I1468" s="9">
        <v>1.257149128</v>
      </c>
      <c r="J1468" s="9">
        <v>0.84648047029999995</v>
      </c>
      <c r="P1468" s="54"/>
      <c r="Q1468" s="54"/>
      <c r="R1468" s="54">
        <v>1.491816877</v>
      </c>
      <c r="S1468" s="54">
        <v>0.23466798010000001</v>
      </c>
    </row>
    <row r="1469" spans="1:19" x14ac:dyDescent="0.2">
      <c r="A1469" t="s">
        <v>8884</v>
      </c>
      <c r="B1469" t="s">
        <v>9274</v>
      </c>
      <c r="C1469" s="9" t="s">
        <v>371</v>
      </c>
      <c r="O1469" s="54"/>
      <c r="Q1469" s="54"/>
      <c r="R1469" s="54"/>
      <c r="S1469" s="54"/>
    </row>
    <row r="1470" spans="1:19" x14ac:dyDescent="0.2">
      <c r="A1470" t="s">
        <v>8884</v>
      </c>
      <c r="B1470" t="s">
        <v>52</v>
      </c>
      <c r="C1470" s="9" t="s">
        <v>371</v>
      </c>
      <c r="O1470" s="54"/>
      <c r="Q1470" s="54"/>
      <c r="R1470" s="54"/>
      <c r="S1470" s="54"/>
    </row>
    <row r="1471" spans="1:19" x14ac:dyDescent="0.2">
      <c r="A1471" t="s">
        <v>8884</v>
      </c>
      <c r="B1471" t="s">
        <v>401</v>
      </c>
      <c r="C1471" s="9" t="s">
        <v>371</v>
      </c>
      <c r="Q1471" s="54"/>
      <c r="R1471" s="54"/>
      <c r="S1471" s="54"/>
    </row>
    <row r="1472" spans="1:19" x14ac:dyDescent="0.2">
      <c r="A1472" t="s">
        <v>85</v>
      </c>
      <c r="B1472" t="s">
        <v>54</v>
      </c>
      <c r="C1472" s="9" t="s">
        <v>367</v>
      </c>
      <c r="F1472" s="9">
        <v>1.8856571700000001E-2</v>
      </c>
      <c r="G1472" s="9">
        <v>2.6526264010000002E-4</v>
      </c>
      <c r="H1472" s="9">
        <v>6.6316113190000004E-4</v>
      </c>
      <c r="I1472" s="9">
        <v>4.313042228E-4</v>
      </c>
      <c r="J1472" s="9">
        <v>5.9358327160000004E-4</v>
      </c>
      <c r="Q1472" s="54"/>
      <c r="R1472" s="54">
        <v>3.6392958600000002E-4</v>
      </c>
      <c r="S1472" s="54">
        <v>2.8165861810000001E-4</v>
      </c>
    </row>
    <row r="1473" spans="1:19" x14ac:dyDescent="0.2">
      <c r="A1473" t="s">
        <v>85</v>
      </c>
      <c r="B1473" t="s">
        <v>402</v>
      </c>
      <c r="C1473" s="9" t="s">
        <v>367</v>
      </c>
      <c r="F1473" s="9">
        <v>-1.6970918809999999E-2</v>
      </c>
      <c r="G1473" s="9">
        <v>-2.387393575E-4</v>
      </c>
      <c r="H1473" s="9">
        <v>-5.9684800009999995E-4</v>
      </c>
      <c r="I1473" s="9">
        <v>-3.8817678189999999E-4</v>
      </c>
      <c r="J1473" s="9">
        <v>-5.342279258E-4</v>
      </c>
      <c r="M1473" s="54"/>
      <c r="N1473" s="54"/>
      <c r="O1473" s="54"/>
      <c r="P1473" s="54"/>
      <c r="Q1473" s="54"/>
      <c r="R1473" s="54">
        <v>-3.2753960880000001E-4</v>
      </c>
      <c r="S1473" s="54">
        <v>-2.534957377E-4</v>
      </c>
    </row>
    <row r="1474" spans="1:19" x14ac:dyDescent="0.2">
      <c r="A1474" t="s">
        <v>86</v>
      </c>
      <c r="B1474" t="s">
        <v>54</v>
      </c>
      <c r="C1474" s="9" t="s">
        <v>367</v>
      </c>
      <c r="F1474" s="9">
        <v>6.2975763120000003</v>
      </c>
      <c r="G1474" s="9">
        <v>9.2935601260000003E-4</v>
      </c>
      <c r="H1474" s="9">
        <v>2.79694165E-6</v>
      </c>
      <c r="I1474" s="9">
        <v>1.0610565299999999E-2</v>
      </c>
      <c r="J1474" s="9">
        <v>1.422383927E-5</v>
      </c>
      <c r="M1474" s="54"/>
      <c r="N1474" s="54"/>
      <c r="O1474" s="54"/>
      <c r="P1474" s="54"/>
      <c r="Q1474" s="54"/>
      <c r="R1474" s="54">
        <v>3.345307621E-6</v>
      </c>
      <c r="S1474" s="54">
        <v>1.185632625E-6</v>
      </c>
    </row>
    <row r="1475" spans="1:19" x14ac:dyDescent="0.2">
      <c r="A1475" t="s">
        <v>86</v>
      </c>
      <c r="B1475" t="s">
        <v>52</v>
      </c>
      <c r="C1475" s="9" t="s">
        <v>367</v>
      </c>
      <c r="F1475" s="9">
        <v>-2.2626819669999998</v>
      </c>
      <c r="G1475" s="9">
        <v>-3.334385046E-4</v>
      </c>
      <c r="H1475" s="9">
        <v>-1.022559531E-6</v>
      </c>
      <c r="I1475" s="9">
        <v>-3.8067068959999999E-3</v>
      </c>
      <c r="J1475" s="9">
        <v>-5.122117877E-6</v>
      </c>
      <c r="Q1475" s="54"/>
      <c r="R1475" s="54">
        <v>-1.219293445E-6</v>
      </c>
      <c r="S1475" s="54">
        <v>-4.4448002219999998E-7</v>
      </c>
    </row>
    <row r="1476" spans="1:19" x14ac:dyDescent="0.2">
      <c r="A1476" t="s">
        <v>86</v>
      </c>
      <c r="B1476" t="s">
        <v>480</v>
      </c>
      <c r="C1476" s="9" t="s">
        <v>367</v>
      </c>
      <c r="F1476" s="9">
        <v>-2.7779358360000002</v>
      </c>
      <c r="G1476" s="9">
        <v>-4.0998863580000002E-4</v>
      </c>
      <c r="H1476" s="9">
        <v>-1.2504923940000001E-6</v>
      </c>
      <c r="I1476" s="9">
        <v>-4.6807141970000004E-3</v>
      </c>
      <c r="J1476" s="9">
        <v>-6.2913031380000004E-6</v>
      </c>
      <c r="P1476" s="54"/>
      <c r="Q1476" s="54"/>
      <c r="R1476" s="54">
        <v>-1.4923961170000001E-6</v>
      </c>
      <c r="S1476" s="54">
        <v>-5.3968670470000004E-7</v>
      </c>
    </row>
    <row r="1477" spans="1:19" x14ac:dyDescent="0.2">
      <c r="A1477" t="s">
        <v>89</v>
      </c>
      <c r="B1477" t="s">
        <v>8288</v>
      </c>
      <c r="C1477" s="9" t="s">
        <v>367</v>
      </c>
      <c r="F1477" s="9">
        <v>4.9127885089999997E-2</v>
      </c>
      <c r="G1477" s="9">
        <v>1.7367823800000001E-3</v>
      </c>
      <c r="H1477" s="9">
        <v>1.110084789E-2</v>
      </c>
      <c r="I1477" s="9">
        <v>4.1353971759999997E-2</v>
      </c>
      <c r="J1477" s="9">
        <v>9.8815079930000007E-7</v>
      </c>
      <c r="Q1477" s="54"/>
      <c r="R1477" s="54">
        <v>1.0552033510000001E-6</v>
      </c>
      <c r="S1477" s="54">
        <v>3.217613482E-7</v>
      </c>
    </row>
    <row r="1478" spans="1:19" x14ac:dyDescent="0.2">
      <c r="A1478" t="s">
        <v>89</v>
      </c>
      <c r="B1478" t="s">
        <v>402</v>
      </c>
      <c r="C1478" s="9" t="s">
        <v>367</v>
      </c>
      <c r="F1478" s="9">
        <v>-0.41484504929999999</v>
      </c>
      <c r="G1478" s="9">
        <v>-1.529000711E-2</v>
      </c>
      <c r="H1478" s="9">
        <v>-9.7729124740000006E-2</v>
      </c>
      <c r="I1478" s="9">
        <v>-0.36407079380000001</v>
      </c>
      <c r="J1478" s="9">
        <v>-8.4667944029999993E-6</v>
      </c>
      <c r="Q1478" s="54"/>
      <c r="R1478" s="54">
        <v>-9.0571099240000001E-6</v>
      </c>
      <c r="S1478" s="54">
        <v>-2.600052197E-6</v>
      </c>
    </row>
    <row r="1479" spans="1:19" x14ac:dyDescent="0.2">
      <c r="A1479" t="s">
        <v>89</v>
      </c>
      <c r="B1479" t="s">
        <v>394</v>
      </c>
      <c r="C1479" s="9" t="s">
        <v>367</v>
      </c>
      <c r="F1479" s="9">
        <v>0.43352100300000002</v>
      </c>
      <c r="G1479" s="9">
        <v>1.605230476E-2</v>
      </c>
      <c r="H1479" s="9">
        <v>0.10260151000000001</v>
      </c>
      <c r="I1479" s="9">
        <v>0.3822219187</v>
      </c>
      <c r="J1479" s="9">
        <v>8.8874287950000002E-6</v>
      </c>
      <c r="Q1479" s="54"/>
      <c r="R1479" s="54">
        <v>9.5071751069999998E-6</v>
      </c>
      <c r="S1479" s="54">
        <v>2.728194081E-6</v>
      </c>
    </row>
    <row r="1480" spans="1:19" x14ac:dyDescent="0.2">
      <c r="A1480" t="s">
        <v>272</v>
      </c>
      <c r="B1480" t="s">
        <v>83</v>
      </c>
      <c r="C1480" s="9" t="s">
        <v>367</v>
      </c>
      <c r="F1480" s="9">
        <v>-9.8005360410000002E-5</v>
      </c>
      <c r="G1480" s="9">
        <v>-2.34577228E-5</v>
      </c>
      <c r="H1480" s="9">
        <v>-22.472842750000002</v>
      </c>
      <c r="I1480" s="9">
        <v>-1.9883419800000002E-5</v>
      </c>
      <c r="J1480" s="9">
        <v>-1.466770097E-5</v>
      </c>
      <c r="Q1480" s="54"/>
      <c r="R1480" s="54">
        <v>-3.6283746839999998E-5</v>
      </c>
      <c r="S1480" s="54">
        <v>-5.0428196060000001E-5</v>
      </c>
    </row>
    <row r="1481" spans="1:19" x14ac:dyDescent="0.2">
      <c r="A1481" t="s">
        <v>272</v>
      </c>
      <c r="B1481" t="s">
        <v>406</v>
      </c>
      <c r="C1481" s="9" t="s">
        <v>367</v>
      </c>
      <c r="F1481" s="9">
        <v>9.8994881959999994E-5</v>
      </c>
      <c r="G1481" s="9">
        <v>2.3694368350000001E-5</v>
      </c>
      <c r="H1481" s="9">
        <v>22.699841159999998</v>
      </c>
      <c r="I1481" s="9">
        <v>2.0083961280000001E-5</v>
      </c>
      <c r="J1481" s="9">
        <v>1.4815558410000001E-5</v>
      </c>
      <c r="M1481" s="54"/>
      <c r="N1481" s="54"/>
      <c r="O1481" s="54"/>
      <c r="Q1481" s="54"/>
      <c r="R1481" s="54">
        <v>3.6649948190000001E-5</v>
      </c>
      <c r="S1481" s="54">
        <v>5.0937270630000001E-5</v>
      </c>
    </row>
    <row r="1482" spans="1:19" x14ac:dyDescent="0.2">
      <c r="A1482" t="s">
        <v>272</v>
      </c>
      <c r="B1482" t="s">
        <v>480</v>
      </c>
      <c r="C1482" s="9" t="s">
        <v>367</v>
      </c>
      <c r="M1482" s="54"/>
      <c r="N1482" s="54"/>
      <c r="O1482" s="54"/>
      <c r="P1482" s="54"/>
      <c r="Q1482" s="54"/>
      <c r="R1482" s="54"/>
      <c r="S1482" s="54"/>
    </row>
    <row r="1483" spans="1:19" x14ac:dyDescent="0.2">
      <c r="A1483" t="s">
        <v>8885</v>
      </c>
      <c r="B1483" t="s">
        <v>54</v>
      </c>
      <c r="C1483" s="9" t="s">
        <v>367</v>
      </c>
      <c r="P1483" s="54"/>
      <c r="Q1483" s="54"/>
      <c r="R1483" s="54"/>
      <c r="S1483" s="54"/>
    </row>
    <row r="1484" spans="1:19" x14ac:dyDescent="0.2">
      <c r="A1484" t="s">
        <v>8885</v>
      </c>
      <c r="B1484" t="s">
        <v>83</v>
      </c>
      <c r="C1484" s="9" t="s">
        <v>367</v>
      </c>
      <c r="Q1484" s="54"/>
      <c r="R1484" s="54"/>
      <c r="S1484" s="54"/>
    </row>
    <row r="1485" spans="1:19" x14ac:dyDescent="0.2">
      <c r="A1485" t="s">
        <v>87</v>
      </c>
      <c r="B1485" t="s">
        <v>396</v>
      </c>
      <c r="C1485" s="9" t="s">
        <v>367</v>
      </c>
      <c r="F1485" s="9">
        <v>4.6618927680000001E-4</v>
      </c>
      <c r="G1485" s="9">
        <v>3.1747962890000002E-7</v>
      </c>
      <c r="H1485" s="9">
        <v>3.1735010719999997E-7</v>
      </c>
      <c r="I1485" s="9">
        <v>3.3132051419999998E-7</v>
      </c>
      <c r="J1485" s="9">
        <v>2.9425920130000001E-7</v>
      </c>
      <c r="Q1485" s="54"/>
      <c r="R1485" s="54">
        <v>3.1740270989999999E-7</v>
      </c>
      <c r="S1485" s="54"/>
    </row>
    <row r="1486" spans="1:19" x14ac:dyDescent="0.2">
      <c r="A1486" t="s">
        <v>87</v>
      </c>
      <c r="B1486" t="s">
        <v>52</v>
      </c>
      <c r="C1486" s="9" t="s">
        <v>367</v>
      </c>
      <c r="F1486" s="9">
        <v>1.40271223E-5</v>
      </c>
      <c r="Q1486" s="54"/>
      <c r="R1486" s="54"/>
      <c r="S1486" s="54"/>
    </row>
    <row r="1487" spans="1:19" x14ac:dyDescent="0.2">
      <c r="A1487" t="s">
        <v>87</v>
      </c>
      <c r="B1487" t="s">
        <v>402</v>
      </c>
      <c r="C1487" s="9" t="s">
        <v>367</v>
      </c>
      <c r="F1487" s="9">
        <v>-4.6618927680000001E-4</v>
      </c>
      <c r="G1487" s="9">
        <v>-3.1747962890000002E-7</v>
      </c>
      <c r="H1487" s="9">
        <v>-3.1735010719999997E-7</v>
      </c>
      <c r="I1487" s="9">
        <v>-3.3132051419999998E-7</v>
      </c>
      <c r="J1487" s="9">
        <v>-2.9425920130000001E-7</v>
      </c>
      <c r="Q1487" s="54"/>
      <c r="R1487" s="54">
        <v>-3.1740270989999999E-7</v>
      </c>
      <c r="S1487" s="54"/>
    </row>
    <row r="1488" spans="1:19" x14ac:dyDescent="0.2">
      <c r="A1488" t="s">
        <v>8886</v>
      </c>
      <c r="B1488" t="s">
        <v>52</v>
      </c>
      <c r="C1488" s="9" t="s">
        <v>367</v>
      </c>
      <c r="F1488" s="9">
        <v>37.700000760000002</v>
      </c>
      <c r="G1488" s="9">
        <v>5.4932774009999998E-2</v>
      </c>
      <c r="H1488" s="9">
        <v>3.586241239</v>
      </c>
      <c r="I1488" s="9">
        <v>4.2833965139999997</v>
      </c>
      <c r="J1488" s="9">
        <v>13.68737615</v>
      </c>
      <c r="Q1488" s="54"/>
      <c r="R1488" s="54">
        <v>12.432700150000001</v>
      </c>
      <c r="S1488" s="54">
        <v>4.0165501880000001</v>
      </c>
    </row>
    <row r="1489" spans="1:19" x14ac:dyDescent="0.2">
      <c r="A1489" t="s">
        <v>8887</v>
      </c>
      <c r="B1489" t="s">
        <v>402</v>
      </c>
      <c r="C1489" s="9" t="s">
        <v>367</v>
      </c>
      <c r="F1489" s="9">
        <v>12.81800039</v>
      </c>
      <c r="G1489" s="9">
        <v>1.6986851170000001E-2</v>
      </c>
      <c r="H1489" s="9">
        <v>0.20216946059999999</v>
      </c>
      <c r="I1489" s="9">
        <v>1.456330991</v>
      </c>
      <c r="J1489" s="9">
        <v>4.6537075699999999</v>
      </c>
      <c r="Q1489" s="54"/>
      <c r="R1489" s="54">
        <v>4.2271179610000003</v>
      </c>
      <c r="S1489" s="54">
        <v>1.365627044</v>
      </c>
    </row>
    <row r="1490" spans="1:19" x14ac:dyDescent="0.2">
      <c r="A1490" t="s">
        <v>8887</v>
      </c>
      <c r="B1490" t="s">
        <v>401</v>
      </c>
      <c r="C1490" s="9" t="s">
        <v>367</v>
      </c>
      <c r="F1490" s="9">
        <v>3.3930002030000002</v>
      </c>
      <c r="G1490" s="9">
        <v>4.4965195600000004E-3</v>
      </c>
      <c r="H1490" s="9">
        <v>5.3515447020000002E-2</v>
      </c>
      <c r="I1490" s="9">
        <v>0.38549939119999999</v>
      </c>
      <c r="J1490" s="9">
        <v>1.2318638040000001</v>
      </c>
      <c r="Q1490" s="54"/>
      <c r="R1490" s="54">
        <v>1.1189430220000001</v>
      </c>
      <c r="S1490" s="54">
        <v>0.36148952229999998</v>
      </c>
    </row>
    <row r="1491" spans="1:19" x14ac:dyDescent="0.2">
      <c r="A1491" t="s">
        <v>8887</v>
      </c>
      <c r="B1491" t="s">
        <v>480</v>
      </c>
      <c r="C1491" s="9" t="s">
        <v>367</v>
      </c>
      <c r="F1491" s="9">
        <v>21.112000519999999</v>
      </c>
      <c r="G1491" s="9">
        <v>2.797834293E-2</v>
      </c>
      <c r="H1491" s="9">
        <v>0.33298499190000003</v>
      </c>
      <c r="I1491" s="9">
        <v>2.3986627930000002</v>
      </c>
      <c r="J1491" s="9">
        <v>7.6649300670000002</v>
      </c>
      <c r="Q1491" s="54"/>
      <c r="R1491" s="54">
        <v>6.9623118919999998</v>
      </c>
      <c r="S1491" s="54">
        <v>2.2492680589999998</v>
      </c>
    </row>
    <row r="1492" spans="1:19" x14ac:dyDescent="0.2">
      <c r="A1492" t="s">
        <v>8888</v>
      </c>
      <c r="B1492" t="s">
        <v>52</v>
      </c>
      <c r="C1492" s="9" t="s">
        <v>367</v>
      </c>
      <c r="F1492" s="9">
        <v>1.2789769239999999E-13</v>
      </c>
      <c r="G1492" s="9">
        <v>-1.6028844919999999E-15</v>
      </c>
      <c r="H1492" s="9">
        <v>2.0015100689999999E-12</v>
      </c>
      <c r="I1492" s="9">
        <v>-8.0522255529999993E-12</v>
      </c>
      <c r="J1492" s="9">
        <v>1.070560529E-9</v>
      </c>
      <c r="Q1492" s="54"/>
      <c r="R1492" s="54">
        <v>4.3024428459999998E-10</v>
      </c>
      <c r="S1492" s="54">
        <v>-7.0888184209999999E-11</v>
      </c>
    </row>
    <row r="1493" spans="1:19" x14ac:dyDescent="0.2">
      <c r="A1493" t="s">
        <v>8889</v>
      </c>
      <c r="B1493" t="s">
        <v>480</v>
      </c>
      <c r="C1493" s="9" t="s">
        <v>367</v>
      </c>
      <c r="F1493" s="9">
        <v>3.5527136790000001E-14</v>
      </c>
      <c r="G1493" s="9">
        <v>-3.398663295E-12</v>
      </c>
      <c r="H1493" s="9">
        <v>2.1754820170000001E-13</v>
      </c>
      <c r="I1493" s="9">
        <v>-1.179811804E-11</v>
      </c>
      <c r="J1493" s="9">
        <v>-1.1739054170000001E-10</v>
      </c>
      <c r="O1493" s="54"/>
      <c r="Q1493" s="54"/>
      <c r="R1493" s="54">
        <v>-2.2638779740000001E-11</v>
      </c>
      <c r="S1493" s="54">
        <v>1.5369927549999999E-12</v>
      </c>
    </row>
    <row r="1494" spans="1:19" x14ac:dyDescent="0.2">
      <c r="A1494" t="s">
        <v>77</v>
      </c>
      <c r="B1494" t="s">
        <v>52</v>
      </c>
      <c r="C1494" s="9" t="s">
        <v>367</v>
      </c>
      <c r="G1494" s="9">
        <v>3.9537973589999999E-5</v>
      </c>
      <c r="H1494" s="9">
        <v>6.4478319399999999E-3</v>
      </c>
      <c r="I1494" s="9">
        <v>0.13084454309999999</v>
      </c>
      <c r="J1494" s="9">
        <v>0.90113832670000005</v>
      </c>
      <c r="O1494" s="54"/>
      <c r="Q1494" s="54"/>
      <c r="R1494" s="54">
        <v>4.124490796E-2</v>
      </c>
      <c r="S1494" s="54">
        <v>3.527917455E-6</v>
      </c>
    </row>
    <row r="1495" spans="1:19" x14ac:dyDescent="0.2">
      <c r="A1495" t="s">
        <v>77</v>
      </c>
      <c r="B1495" t="s">
        <v>402</v>
      </c>
      <c r="C1495" s="9" t="s">
        <v>367</v>
      </c>
      <c r="G1495" s="9">
        <v>-3.9146803690000002E-5</v>
      </c>
      <c r="H1495" s="9">
        <v>-6.3839923149999998E-3</v>
      </c>
      <c r="I1495" s="9">
        <v>-0.12954905280000001</v>
      </c>
      <c r="J1495" s="9">
        <v>-0.89221616540000004</v>
      </c>
      <c r="Q1495" s="54"/>
      <c r="R1495" s="54">
        <v>-4.0836542830000003E-2</v>
      </c>
      <c r="S1495" s="54">
        <v>-3.4932827679999998E-6</v>
      </c>
    </row>
    <row r="1496" spans="1:19" x14ac:dyDescent="0.2">
      <c r="A1496" t="s">
        <v>78</v>
      </c>
      <c r="B1496" t="s">
        <v>52</v>
      </c>
      <c r="C1496" s="9" t="s">
        <v>367</v>
      </c>
      <c r="F1496" s="9">
        <v>0.40228804299999998</v>
      </c>
      <c r="G1496" s="9">
        <v>6.2944156529999996E-4</v>
      </c>
      <c r="H1496" s="9">
        <v>8.0767813889999998E-2</v>
      </c>
      <c r="I1496" s="9">
        <v>0.71328726649999996</v>
      </c>
      <c r="J1496" s="9">
        <v>0.2698522719</v>
      </c>
      <c r="Q1496" s="54"/>
      <c r="R1496" s="54">
        <v>0.47997116820000002</v>
      </c>
      <c r="S1496" s="54">
        <v>1.230919943E-6</v>
      </c>
    </row>
    <row r="1497" spans="1:19" x14ac:dyDescent="0.2">
      <c r="A1497" t="s">
        <v>78</v>
      </c>
      <c r="B1497" t="s">
        <v>398</v>
      </c>
      <c r="C1497" s="9" t="s">
        <v>367</v>
      </c>
      <c r="F1497" s="9">
        <v>1.005722593</v>
      </c>
      <c r="G1497" s="9">
        <v>1.573870108E-3</v>
      </c>
      <c r="H1497" s="9">
        <v>0.20191980070000001</v>
      </c>
      <c r="I1497" s="9">
        <v>1.78321843</v>
      </c>
      <c r="J1497" s="9">
        <v>0.67463094499999998</v>
      </c>
      <c r="Q1497" s="54"/>
      <c r="R1497" s="54">
        <v>1.1999281850000001</v>
      </c>
      <c r="S1497" s="54">
        <v>3.343496639E-6</v>
      </c>
    </row>
    <row r="1498" spans="1:19" x14ac:dyDescent="0.2">
      <c r="A1498" t="s">
        <v>78</v>
      </c>
      <c r="B1498" t="s">
        <v>480</v>
      </c>
      <c r="C1498" s="9" t="s">
        <v>367</v>
      </c>
      <c r="F1498" s="9">
        <v>-1.4080080420000001</v>
      </c>
      <c r="G1498" s="9">
        <v>-2.202970941E-3</v>
      </c>
      <c r="H1498" s="9">
        <v>-0.28268727380000003</v>
      </c>
      <c r="I1498" s="9">
        <v>-2.4965053560000001</v>
      </c>
      <c r="J1498" s="9">
        <v>-0.94448287610000004</v>
      </c>
      <c r="Q1498" s="54"/>
      <c r="R1498" s="54">
        <v>-1.679899013</v>
      </c>
      <c r="S1498" s="54">
        <v>-4.2336846940000004E-6</v>
      </c>
    </row>
    <row r="1499" spans="1:19" x14ac:dyDescent="0.2">
      <c r="A1499" t="s">
        <v>79</v>
      </c>
      <c r="B1499" t="s">
        <v>399</v>
      </c>
      <c r="C1499" s="9" t="s">
        <v>367</v>
      </c>
      <c r="F1499" s="9">
        <v>13.23316767</v>
      </c>
      <c r="G1499" s="9">
        <v>3.0053931189999999E-7</v>
      </c>
      <c r="H1499" s="9">
        <v>3.238891261E-7</v>
      </c>
      <c r="I1499" s="9">
        <v>3.0632193070000001E-7</v>
      </c>
      <c r="J1499" s="9">
        <v>2.9311754430000002E-7</v>
      </c>
      <c r="Q1499" s="54"/>
      <c r="R1499" s="54">
        <v>3.2660929969999997E-7</v>
      </c>
      <c r="S1499" s="54">
        <v>2.7593130009999998E-7</v>
      </c>
    </row>
    <row r="1500" spans="1:19" x14ac:dyDescent="0.2">
      <c r="A1500" t="s">
        <v>79</v>
      </c>
      <c r="B1500" t="s">
        <v>402</v>
      </c>
      <c r="C1500" s="9" t="s">
        <v>367</v>
      </c>
      <c r="F1500" s="9">
        <v>-11.773280850000001</v>
      </c>
      <c r="G1500" s="9">
        <v>-2.7067282289999998E-7</v>
      </c>
      <c r="H1500" s="9">
        <v>-2.9144667889999998E-7</v>
      </c>
      <c r="I1500" s="9">
        <v>-2.7581750149999998E-7</v>
      </c>
      <c r="J1500" s="9">
        <v>-2.640698267E-7</v>
      </c>
      <c r="Q1500" s="54"/>
      <c r="R1500" s="54">
        <v>-2.9386676220000002E-7</v>
      </c>
      <c r="S1500" s="54">
        <v>-2.487795739E-7</v>
      </c>
    </row>
    <row r="1501" spans="1:19" x14ac:dyDescent="0.2">
      <c r="A1501" t="s">
        <v>80</v>
      </c>
      <c r="B1501" t="s">
        <v>54</v>
      </c>
      <c r="C1501" s="9" t="s">
        <v>367</v>
      </c>
      <c r="F1501" s="9">
        <v>0.68023560100000002</v>
      </c>
      <c r="G1501" s="9">
        <v>1.8075539289999999E-3</v>
      </c>
      <c r="H1501" s="9">
        <v>1.6064298340000002E-2</v>
      </c>
      <c r="I1501" s="9">
        <v>0.4439813675</v>
      </c>
      <c r="J1501" s="9">
        <v>2.734594022</v>
      </c>
      <c r="Q1501" s="54"/>
      <c r="R1501" s="54">
        <v>8.7970170850000001E-2</v>
      </c>
      <c r="S1501" s="54">
        <v>5.9681532500000002E-3</v>
      </c>
    </row>
    <row r="1502" spans="1:19" x14ac:dyDescent="0.2">
      <c r="A1502" t="s">
        <v>80</v>
      </c>
      <c r="B1502" t="s">
        <v>402</v>
      </c>
      <c r="C1502" s="9" t="s">
        <v>367</v>
      </c>
      <c r="F1502" s="9">
        <v>-0.61227327249999997</v>
      </c>
      <c r="G1502" s="9">
        <v>-1.6269642110000001E-3</v>
      </c>
      <c r="H1502" s="9">
        <v>-1.4459317419999999E-2</v>
      </c>
      <c r="I1502" s="9">
        <v>-0.39962319600000001</v>
      </c>
      <c r="J1502" s="9">
        <v>-2.461380761</v>
      </c>
      <c r="Q1502" s="54"/>
      <c r="R1502" s="54">
        <v>-7.9181074850000005E-2</v>
      </c>
      <c r="S1502" s="54">
        <v>-5.3718780910000001E-3</v>
      </c>
    </row>
    <row r="1503" spans="1:19" x14ac:dyDescent="0.2">
      <c r="A1503" t="s">
        <v>81</v>
      </c>
      <c r="B1503" t="s">
        <v>402</v>
      </c>
      <c r="C1503" s="9" t="s">
        <v>367</v>
      </c>
      <c r="F1503" s="9">
        <v>-1.9109535439999999E-5</v>
      </c>
      <c r="G1503" s="9">
        <v>-4.7213043350000002E-7</v>
      </c>
      <c r="H1503" s="9">
        <v>-5.0011843300000004E-7</v>
      </c>
      <c r="I1503" s="9">
        <v>-4.9400184129999997E-7</v>
      </c>
      <c r="J1503" s="9">
        <v>-4.4657022409999999E-7</v>
      </c>
      <c r="O1503" s="54"/>
      <c r="Q1503" s="54"/>
      <c r="R1503" s="54">
        <v>-4.8700618719999999E-7</v>
      </c>
      <c r="S1503" s="54">
        <v>-4.3827323800000001E-7</v>
      </c>
    </row>
    <row r="1504" spans="1:19" x14ac:dyDescent="0.2">
      <c r="A1504" t="s">
        <v>81</v>
      </c>
      <c r="B1504" t="s">
        <v>55</v>
      </c>
      <c r="C1504" s="9" t="s">
        <v>367</v>
      </c>
      <c r="F1504" s="9">
        <v>2.1206884499999999E-5</v>
      </c>
      <c r="G1504" s="9">
        <v>5.2078523680000004E-7</v>
      </c>
      <c r="H1504" s="9">
        <v>5.5185191619999996E-7</v>
      </c>
      <c r="I1504" s="9">
        <v>5.4506249939999998E-7</v>
      </c>
      <c r="J1504" s="9">
        <v>4.9241340429999997E-7</v>
      </c>
      <c r="O1504" s="54"/>
      <c r="Q1504" s="54"/>
      <c r="R1504" s="54">
        <v>5.3729732340000004E-7</v>
      </c>
      <c r="S1504" s="54">
        <v>4.8320374979999999E-7</v>
      </c>
    </row>
    <row r="1505" spans="1:19" x14ac:dyDescent="0.2">
      <c r="A1505" t="s">
        <v>273</v>
      </c>
      <c r="B1505" t="s">
        <v>406</v>
      </c>
      <c r="C1505" s="9" t="s">
        <v>367</v>
      </c>
      <c r="F1505" s="9">
        <v>17.699809080000001</v>
      </c>
      <c r="G1505" s="9">
        <v>1.966760925E-7</v>
      </c>
      <c r="H1505" s="9">
        <v>2.0402621869999999E-7</v>
      </c>
      <c r="I1505" s="9">
        <v>2.2209105009999999E-7</v>
      </c>
      <c r="J1505" s="9">
        <v>1.9744243709999999E-7</v>
      </c>
      <c r="P1505" s="54"/>
      <c r="Q1505" s="54"/>
      <c r="R1505" s="54">
        <v>2.183383688E-7</v>
      </c>
      <c r="S1505" s="54">
        <v>1.7926721519999999E-7</v>
      </c>
    </row>
    <row r="1506" spans="1:19" x14ac:dyDescent="0.2">
      <c r="A1506" t="s">
        <v>273</v>
      </c>
      <c r="B1506" t="s">
        <v>52</v>
      </c>
      <c r="C1506" s="9" t="s">
        <v>367</v>
      </c>
      <c r="F1506" s="9">
        <v>0.3536422273</v>
      </c>
      <c r="P1506" s="54"/>
      <c r="Q1506" s="54"/>
      <c r="R1506" s="54"/>
      <c r="S1506" s="54"/>
    </row>
    <row r="1507" spans="1:19" x14ac:dyDescent="0.2">
      <c r="A1507" t="s">
        <v>273</v>
      </c>
      <c r="B1507" t="s">
        <v>480</v>
      </c>
      <c r="C1507" s="9" t="s">
        <v>367</v>
      </c>
      <c r="F1507" s="9">
        <v>-15.929828179999999</v>
      </c>
      <c r="G1507" s="9">
        <v>-1.7998988719999999E-7</v>
      </c>
      <c r="H1507" s="9">
        <v>-1.8660500080000001E-7</v>
      </c>
      <c r="I1507" s="9">
        <v>-2.028633491E-7</v>
      </c>
      <c r="J1507" s="9">
        <v>-1.806795974E-7</v>
      </c>
      <c r="Q1507" s="54"/>
      <c r="R1507" s="54">
        <v>-1.99485936E-7</v>
      </c>
      <c r="S1507" s="54">
        <v>-1.643218977E-7</v>
      </c>
    </row>
    <row r="1508" spans="1:19" x14ac:dyDescent="0.2">
      <c r="A1508" t="s">
        <v>90</v>
      </c>
      <c r="B1508" t="s">
        <v>52</v>
      </c>
      <c r="C1508" s="9" t="s">
        <v>362</v>
      </c>
      <c r="D1508" s="9" t="s">
        <v>8721</v>
      </c>
      <c r="F1508" s="9">
        <v>1.844814451</v>
      </c>
      <c r="G1508" s="9">
        <v>1.253912338E-5</v>
      </c>
      <c r="J1508" s="9">
        <v>3.4243798760000001E-7</v>
      </c>
      <c r="Q1508" s="54"/>
      <c r="R1508" s="54"/>
    </row>
    <row r="1509" spans="1:19" x14ac:dyDescent="0.2">
      <c r="A1509" t="s">
        <v>90</v>
      </c>
      <c r="B1509" t="s">
        <v>402</v>
      </c>
      <c r="C1509" s="9" t="s">
        <v>362</v>
      </c>
      <c r="D1509" s="9" t="s">
        <v>8721</v>
      </c>
      <c r="F1509" s="9">
        <v>11.35270409</v>
      </c>
      <c r="G1509" s="9">
        <v>7.7010179209999999E-5</v>
      </c>
      <c r="J1509" s="9">
        <v>1.9536537170000002E-6</v>
      </c>
      <c r="O1509" s="54"/>
      <c r="P1509" s="54"/>
      <c r="Q1509" s="54"/>
      <c r="R1509" s="54"/>
      <c r="S1509" s="54"/>
    </row>
    <row r="1510" spans="1:19" x14ac:dyDescent="0.2">
      <c r="A1510" t="s">
        <v>91</v>
      </c>
      <c r="B1510" t="s">
        <v>52</v>
      </c>
      <c r="C1510" s="9" t="s">
        <v>362</v>
      </c>
      <c r="D1510" s="9" t="s">
        <v>8721</v>
      </c>
      <c r="G1510" s="9">
        <v>2.3360526099999999</v>
      </c>
      <c r="J1510" s="9">
        <v>2.84223757</v>
      </c>
      <c r="O1510" s="54"/>
      <c r="P1510" s="54"/>
      <c r="Q1510" s="54"/>
      <c r="R1510" s="54"/>
    </row>
    <row r="1511" spans="1:19" x14ac:dyDescent="0.2">
      <c r="A1511" t="s">
        <v>91</v>
      </c>
      <c r="B1511" t="s">
        <v>402</v>
      </c>
      <c r="C1511" s="9" t="s">
        <v>362</v>
      </c>
      <c r="D1511" s="9" t="s">
        <v>8721</v>
      </c>
      <c r="G1511" s="9">
        <v>3.136984923</v>
      </c>
      <c r="J1511" s="9">
        <v>3.8167190120000001</v>
      </c>
      <c r="P1511" s="54"/>
      <c r="Q1511" s="54"/>
      <c r="R1511" s="54"/>
      <c r="S1511" s="54"/>
    </row>
    <row r="1512" spans="1:19" x14ac:dyDescent="0.2">
      <c r="A1512" t="s">
        <v>92</v>
      </c>
      <c r="B1512" t="s">
        <v>54</v>
      </c>
      <c r="C1512" s="9" t="s">
        <v>362</v>
      </c>
      <c r="F1512" s="9">
        <v>7.6929466939999998</v>
      </c>
      <c r="G1512" s="9">
        <v>1.5747261619999999</v>
      </c>
      <c r="J1512" s="9">
        <v>0.86549537210000005</v>
      </c>
      <c r="P1512" s="54"/>
      <c r="Q1512" s="54"/>
      <c r="R1512" s="54"/>
      <c r="S1512" s="54"/>
    </row>
    <row r="1513" spans="1:19" x14ac:dyDescent="0.2">
      <c r="A1513" t="s">
        <v>92</v>
      </c>
      <c r="B1513" t="s">
        <v>402</v>
      </c>
      <c r="C1513" s="9" t="s">
        <v>362</v>
      </c>
      <c r="F1513" s="9">
        <v>-6.9243444639999998</v>
      </c>
      <c r="G1513" s="9">
        <v>-1.417395288</v>
      </c>
      <c r="J1513" s="9">
        <v>-0.77902374029999999</v>
      </c>
      <c r="P1513" s="54"/>
      <c r="Q1513" s="54"/>
      <c r="R1513" s="54"/>
      <c r="S1513" s="54"/>
    </row>
    <row r="1514" spans="1:19" x14ac:dyDescent="0.2">
      <c r="A1514" t="s">
        <v>93</v>
      </c>
      <c r="B1514" t="s">
        <v>402</v>
      </c>
      <c r="C1514" s="9" t="s">
        <v>362</v>
      </c>
      <c r="F1514" s="9">
        <v>-7.7332314829999999E-5</v>
      </c>
      <c r="G1514" s="9">
        <v>-6.1514855590000003E-7</v>
      </c>
      <c r="J1514" s="9">
        <v>-1.1529654910000001E-6</v>
      </c>
      <c r="P1514" s="54"/>
      <c r="Q1514" s="54"/>
      <c r="R1514" s="54"/>
      <c r="S1514" s="54"/>
    </row>
    <row r="1515" spans="1:19" x14ac:dyDescent="0.2">
      <c r="A1515" t="s">
        <v>93</v>
      </c>
      <c r="B1515" t="s">
        <v>55</v>
      </c>
      <c r="C1515" s="9" t="s">
        <v>362</v>
      </c>
      <c r="F1515" s="9">
        <v>8.5834169630000007E-5</v>
      </c>
      <c r="G1515" s="9">
        <v>6.7953535259999995E-7</v>
      </c>
      <c r="J1515" s="9">
        <v>1.2765121509999999E-6</v>
      </c>
      <c r="Q1515" s="54"/>
      <c r="R1515" s="54"/>
      <c r="S1515" s="54"/>
    </row>
    <row r="1516" spans="1:19" x14ac:dyDescent="0.2">
      <c r="A1516" t="s">
        <v>94</v>
      </c>
      <c r="B1516" t="s">
        <v>52</v>
      </c>
      <c r="C1516" s="9" t="s">
        <v>362</v>
      </c>
      <c r="F1516" s="9">
        <v>4.4725652020000002</v>
      </c>
      <c r="G1516" s="9">
        <v>1.7371090149999999</v>
      </c>
      <c r="J1516" s="9">
        <v>3.0685521050000002</v>
      </c>
      <c r="Q1516" s="54"/>
      <c r="R1516" s="54"/>
      <c r="S1516" s="54"/>
    </row>
    <row r="1517" spans="1:19" x14ac:dyDescent="0.2">
      <c r="A1517" t="s">
        <v>94</v>
      </c>
      <c r="B1517" t="s">
        <v>402</v>
      </c>
      <c r="C1517" s="9" t="s">
        <v>362</v>
      </c>
      <c r="F1517" s="9">
        <v>-4.4282823789999997</v>
      </c>
      <c r="G1517" s="9">
        <v>-1.719909916</v>
      </c>
      <c r="J1517" s="9">
        <v>-3.0381704009999999</v>
      </c>
      <c r="Q1517" s="54"/>
      <c r="R1517" s="54"/>
      <c r="S1517" s="54"/>
    </row>
    <row r="1518" spans="1:19" x14ac:dyDescent="0.2">
      <c r="A1518" t="s">
        <v>8890</v>
      </c>
      <c r="B1518" t="s">
        <v>402</v>
      </c>
      <c r="C1518" s="9" t="s">
        <v>362</v>
      </c>
      <c r="F1518" s="9">
        <v>3.5527136789999999E-15</v>
      </c>
      <c r="G1518" s="9">
        <v>3.6917136010000003E-12</v>
      </c>
      <c r="J1518" s="9">
        <v>-1.5760726060000001E-12</v>
      </c>
      <c r="Q1518" s="54"/>
      <c r="R1518" s="54"/>
    </row>
    <row r="1519" spans="1:19" x14ac:dyDescent="0.2">
      <c r="A1519" t="s">
        <v>8688</v>
      </c>
      <c r="B1519" t="s">
        <v>52</v>
      </c>
      <c r="C1519" s="9" t="s">
        <v>362</v>
      </c>
      <c r="D1519" s="9" t="s">
        <v>8717</v>
      </c>
      <c r="F1519" s="9">
        <v>8.1328369110000001</v>
      </c>
      <c r="H1519" s="9">
        <v>3.592509762E-6</v>
      </c>
      <c r="J1519" s="9">
        <v>3.6291824690000002E-6</v>
      </c>
      <c r="Q1519" s="54"/>
      <c r="R1519" s="54">
        <v>4.8801715289999998E-6</v>
      </c>
      <c r="S1519" s="54"/>
    </row>
    <row r="1520" spans="1:19" x14ac:dyDescent="0.2">
      <c r="A1520" t="s">
        <v>8688</v>
      </c>
      <c r="B1520" t="s">
        <v>402</v>
      </c>
      <c r="C1520" s="9" t="s">
        <v>362</v>
      </c>
      <c r="D1520" s="9" t="s">
        <v>8717</v>
      </c>
      <c r="F1520" s="9">
        <v>1.86768676</v>
      </c>
      <c r="H1520" s="9">
        <v>8.4797867109999997E-7</v>
      </c>
      <c r="J1520" s="9">
        <v>8.564004716E-7</v>
      </c>
      <c r="Q1520" s="54"/>
      <c r="R1520" s="54">
        <v>1.143687145E-6</v>
      </c>
    </row>
    <row r="1521" spans="1:19" x14ac:dyDescent="0.2">
      <c r="A1521" t="s">
        <v>8688</v>
      </c>
      <c r="B1521" t="s">
        <v>55</v>
      </c>
      <c r="C1521" s="9" t="s">
        <v>362</v>
      </c>
      <c r="D1521" s="9" t="s">
        <v>8717</v>
      </c>
      <c r="F1521" s="9">
        <v>-3.7353734759999999</v>
      </c>
      <c r="H1521" s="9">
        <v>-1.666143302E-6</v>
      </c>
      <c r="J1521" s="9">
        <v>-1.6829869030000001E-6</v>
      </c>
      <c r="P1521" s="54"/>
      <c r="Q1521" s="54"/>
      <c r="R1521" s="54">
        <v>-2.2575602499999998E-6</v>
      </c>
      <c r="S1521" s="54"/>
    </row>
    <row r="1522" spans="1:19" x14ac:dyDescent="0.2">
      <c r="A1522" t="s">
        <v>8554</v>
      </c>
      <c r="B1522" t="s">
        <v>52</v>
      </c>
      <c r="C1522" s="9" t="s">
        <v>362</v>
      </c>
      <c r="D1522" s="9" t="s">
        <v>8717</v>
      </c>
      <c r="H1522" s="9">
        <v>0.82972140689999996</v>
      </c>
      <c r="J1522" s="9">
        <v>1.106296068</v>
      </c>
      <c r="Q1522" s="54"/>
      <c r="R1522" s="54">
        <v>5.9002574250000004</v>
      </c>
      <c r="S1522" s="54"/>
    </row>
    <row r="1523" spans="1:19" x14ac:dyDescent="0.2">
      <c r="A1523" t="s">
        <v>8554</v>
      </c>
      <c r="B1523" t="s">
        <v>402</v>
      </c>
      <c r="C1523" s="9" t="s">
        <v>362</v>
      </c>
      <c r="D1523" s="9" t="s">
        <v>8717</v>
      </c>
      <c r="H1523" s="9">
        <v>0.20617586500000001</v>
      </c>
      <c r="J1523" s="9">
        <v>0.27490135929999998</v>
      </c>
      <c r="P1523" s="54"/>
      <c r="Q1523" s="54"/>
      <c r="R1523" s="54">
        <v>1.4661434</v>
      </c>
      <c r="S1523" s="54"/>
    </row>
    <row r="1524" spans="1:19" x14ac:dyDescent="0.2">
      <c r="A1524" t="s">
        <v>8554</v>
      </c>
      <c r="B1524" t="s">
        <v>55</v>
      </c>
      <c r="C1524" s="9" t="s">
        <v>362</v>
      </c>
      <c r="D1524" s="9" t="s">
        <v>8717</v>
      </c>
      <c r="H1524" s="9">
        <v>-0.4123517002</v>
      </c>
      <c r="J1524" s="9">
        <v>-0.54980268889999995</v>
      </c>
      <c r="Q1524" s="54"/>
      <c r="R1524" s="54">
        <v>-2.9322867709999998</v>
      </c>
      <c r="S1524" s="54"/>
    </row>
    <row r="1525" spans="1:19" x14ac:dyDescent="0.2">
      <c r="A1525" t="s">
        <v>274</v>
      </c>
      <c r="B1525" t="s">
        <v>54</v>
      </c>
      <c r="C1525" s="9" t="s">
        <v>362</v>
      </c>
      <c r="F1525" s="9">
        <v>0.74178126879999995</v>
      </c>
      <c r="H1525" s="9">
        <v>4.8912231009999997E-4</v>
      </c>
      <c r="J1525" s="9">
        <v>6.2935168270000005E-4</v>
      </c>
      <c r="Q1525" s="54"/>
      <c r="R1525" s="54">
        <v>4.2022781370000003E-4</v>
      </c>
      <c r="S1525" s="54"/>
    </row>
    <row r="1526" spans="1:19" x14ac:dyDescent="0.2">
      <c r="A1526" t="s">
        <v>274</v>
      </c>
      <c r="B1526" t="s">
        <v>402</v>
      </c>
      <c r="C1526" s="9" t="s">
        <v>362</v>
      </c>
      <c r="F1526" s="9">
        <v>-0.66766991320000002</v>
      </c>
      <c r="H1526" s="9">
        <v>-4.402570832E-4</v>
      </c>
      <c r="J1526" s="9">
        <v>-5.6647614049999998E-4</v>
      </c>
      <c r="Q1526" s="54"/>
      <c r="R1526" s="54">
        <v>-3.7824583529999999E-4</v>
      </c>
    </row>
    <row r="1527" spans="1:19" x14ac:dyDescent="0.2">
      <c r="A1527" t="s">
        <v>8891</v>
      </c>
      <c r="B1527" t="s">
        <v>52</v>
      </c>
      <c r="C1527" s="9" t="s">
        <v>362</v>
      </c>
      <c r="F1527" s="9">
        <v>0.50000988710000005</v>
      </c>
      <c r="H1527" s="9">
        <v>0.209911665</v>
      </c>
      <c r="J1527" s="9">
        <v>0.27947929389999998</v>
      </c>
      <c r="P1527" s="54"/>
      <c r="Q1527" s="54"/>
      <c r="R1527" s="54">
        <v>8.8153244060000004E-3</v>
      </c>
    </row>
    <row r="1528" spans="1:19" x14ac:dyDescent="0.2">
      <c r="A1528" t="s">
        <v>8891</v>
      </c>
      <c r="B1528" t="s">
        <v>402</v>
      </c>
      <c r="C1528" s="9" t="s">
        <v>362</v>
      </c>
      <c r="F1528" s="9">
        <v>-0.49505929450000002</v>
      </c>
      <c r="H1528" s="9">
        <v>-0.20783333200000001</v>
      </c>
      <c r="J1528" s="9">
        <v>-0.27671217250000002</v>
      </c>
      <c r="P1528" s="54"/>
      <c r="Q1528" s="54"/>
      <c r="R1528" s="54">
        <v>-8.7280442610000002E-3</v>
      </c>
    </row>
    <row r="1529" spans="1:19" x14ac:dyDescent="0.2">
      <c r="A1529" t="s">
        <v>8892</v>
      </c>
      <c r="B1529" t="s">
        <v>399</v>
      </c>
      <c r="C1529" s="9" t="s">
        <v>362</v>
      </c>
      <c r="F1529" s="9">
        <v>0.7919638725</v>
      </c>
      <c r="H1529" s="9">
        <v>3.2112356509999999E-7</v>
      </c>
      <c r="J1529" s="9">
        <v>2.781558324E-7</v>
      </c>
      <c r="P1529" s="54"/>
      <c r="Q1529" s="54"/>
      <c r="R1529" s="54">
        <v>3.10470656E-7</v>
      </c>
      <c r="S1529" s="54"/>
    </row>
    <row r="1530" spans="1:19" x14ac:dyDescent="0.2">
      <c r="A1530" t="s">
        <v>8892</v>
      </c>
      <c r="B1530" t="s">
        <v>402</v>
      </c>
      <c r="C1530" s="9" t="s">
        <v>362</v>
      </c>
      <c r="F1530" s="9">
        <v>-0.70459419729999995</v>
      </c>
      <c r="H1530" s="9">
        <v>-2.8898621540000001E-7</v>
      </c>
      <c r="J1530" s="9">
        <v>-2.5075869520000002E-7</v>
      </c>
      <c r="Q1530" s="54"/>
      <c r="R1530" s="54">
        <v>-2.795085383E-7</v>
      </c>
      <c r="S1530" s="54"/>
    </row>
    <row r="1531" spans="1:19" x14ac:dyDescent="0.2">
      <c r="A1531" t="s">
        <v>8589</v>
      </c>
      <c r="B1531" t="s">
        <v>396</v>
      </c>
      <c r="C1531" s="9" t="s">
        <v>362</v>
      </c>
      <c r="F1531" s="9">
        <v>3.6348303419999999E-4</v>
      </c>
      <c r="H1531" s="9">
        <v>3.04295872E-7</v>
      </c>
      <c r="J1531" s="9">
        <v>2.6887360539999998E-7</v>
      </c>
      <c r="Q1531" s="54"/>
      <c r="R1531" s="54">
        <v>2.9108694479999999E-7</v>
      </c>
      <c r="S1531" s="54"/>
    </row>
    <row r="1532" spans="1:19" x14ac:dyDescent="0.2">
      <c r="A1532" t="s">
        <v>8589</v>
      </c>
      <c r="B1532" t="s">
        <v>52</v>
      </c>
      <c r="C1532" s="9" t="s">
        <v>362</v>
      </c>
      <c r="F1532" s="9">
        <v>1.094593502E-5</v>
      </c>
      <c r="P1532" s="54"/>
      <c r="Q1532" s="54"/>
      <c r="R1532" s="54"/>
    </row>
    <row r="1533" spans="1:19" x14ac:dyDescent="0.2">
      <c r="A1533" t="s">
        <v>8589</v>
      </c>
      <c r="B1533" t="s">
        <v>402</v>
      </c>
      <c r="C1533" s="9" t="s">
        <v>362</v>
      </c>
      <c r="F1533" s="9">
        <v>-3.6348303419999999E-4</v>
      </c>
      <c r="H1533" s="9">
        <v>-3.04295872E-7</v>
      </c>
      <c r="J1533" s="9">
        <v>-2.6887360539999998E-7</v>
      </c>
      <c r="P1533" s="54"/>
      <c r="Q1533" s="54"/>
      <c r="R1533" s="54">
        <v>-2.9108694479999999E-7</v>
      </c>
      <c r="S1533" s="54"/>
    </row>
    <row r="1534" spans="1:19" x14ac:dyDescent="0.2">
      <c r="A1534" t="s">
        <v>8893</v>
      </c>
      <c r="B1534" t="s">
        <v>404</v>
      </c>
      <c r="C1534" s="9" t="s">
        <v>366</v>
      </c>
      <c r="P1534" s="54"/>
      <c r="Q1534" s="54"/>
      <c r="R1534" s="54"/>
      <c r="S1534" s="54"/>
    </row>
    <row r="1535" spans="1:19" x14ac:dyDescent="0.2">
      <c r="A1535" t="s">
        <v>8894</v>
      </c>
      <c r="B1535" t="s">
        <v>402</v>
      </c>
      <c r="C1535" s="9" t="s">
        <v>366</v>
      </c>
      <c r="Q1535" s="54"/>
      <c r="R1535" s="54"/>
      <c r="S1535" s="54"/>
    </row>
    <row r="1536" spans="1:19" x14ac:dyDescent="0.2">
      <c r="A1536" t="s">
        <v>8895</v>
      </c>
      <c r="B1536" t="s">
        <v>401</v>
      </c>
      <c r="C1536" s="9" t="s">
        <v>366</v>
      </c>
      <c r="Q1536" s="54"/>
      <c r="R1536" s="54"/>
      <c r="S1536" s="54"/>
    </row>
    <row r="1537" spans="1:19" x14ac:dyDescent="0.2">
      <c r="A1537" t="s">
        <v>8896</v>
      </c>
      <c r="B1537" t="s">
        <v>400</v>
      </c>
      <c r="C1537" s="9" t="s">
        <v>366</v>
      </c>
      <c r="P1537" s="54"/>
      <c r="Q1537" s="54"/>
      <c r="R1537" s="54"/>
      <c r="S1537" s="54"/>
    </row>
    <row r="1538" spans="1:19" x14ac:dyDescent="0.2">
      <c r="A1538" t="s">
        <v>8897</v>
      </c>
      <c r="B1538" t="s">
        <v>404</v>
      </c>
      <c r="C1538" s="9" t="s">
        <v>362</v>
      </c>
      <c r="P1538" s="54"/>
      <c r="Q1538" s="54"/>
      <c r="R1538" s="54"/>
      <c r="S1538" s="54"/>
    </row>
    <row r="1539" spans="1:19" x14ac:dyDescent="0.2">
      <c r="A1539" t="s">
        <v>8898</v>
      </c>
      <c r="B1539" t="s">
        <v>402</v>
      </c>
      <c r="C1539" s="9" t="s">
        <v>362</v>
      </c>
      <c r="G1539" s="9">
        <v>-1.292299601E-12</v>
      </c>
      <c r="H1539" s="9">
        <v>-5.1227910800000003E-12</v>
      </c>
      <c r="I1539" s="9">
        <v>3.7800873539999999E-12</v>
      </c>
      <c r="J1539" s="9">
        <v>2.43893794E-12</v>
      </c>
      <c r="Q1539" s="54"/>
      <c r="R1539" s="54">
        <v>-1.08471454E-10</v>
      </c>
      <c r="S1539" s="54">
        <v>5.4528825900000002E-11</v>
      </c>
    </row>
    <row r="1540" spans="1:19" x14ac:dyDescent="0.2">
      <c r="A1540" t="s">
        <v>8899</v>
      </c>
      <c r="B1540" t="s">
        <v>401</v>
      </c>
      <c r="C1540" s="9" t="s">
        <v>362</v>
      </c>
      <c r="G1540" s="9">
        <v>6.7029715110000002E-15</v>
      </c>
      <c r="H1540" s="9">
        <v>-1.990074772E-14</v>
      </c>
      <c r="I1540" s="9">
        <v>5.2291504460000001E-14</v>
      </c>
      <c r="J1540" s="9">
        <v>-8.2733819800000002E-13</v>
      </c>
      <c r="Q1540" s="54"/>
      <c r="R1540" s="54">
        <v>3.6295411120000002E-12</v>
      </c>
      <c r="S1540" s="54">
        <v>1.6542323070000001E-14</v>
      </c>
    </row>
    <row r="1541" spans="1:19" x14ac:dyDescent="0.2">
      <c r="A1541" t="s">
        <v>8900</v>
      </c>
      <c r="B1541" t="s">
        <v>400</v>
      </c>
      <c r="C1541" s="9" t="s">
        <v>362</v>
      </c>
      <c r="Q1541" s="54"/>
      <c r="R1541" s="54"/>
      <c r="S1541" s="54"/>
    </row>
    <row r="1542" spans="1:19" x14ac:dyDescent="0.2">
      <c r="A1542" t="s">
        <v>8901</v>
      </c>
      <c r="B1542" t="s">
        <v>402</v>
      </c>
      <c r="C1542" s="9" t="s">
        <v>362</v>
      </c>
      <c r="F1542" s="9">
        <v>-4.4408920989999998E-16</v>
      </c>
      <c r="H1542" s="9">
        <v>-4.6908865680000003E-12</v>
      </c>
      <c r="J1542" s="9">
        <v>-5.7609472750000005E-13</v>
      </c>
      <c r="Q1542" s="54"/>
      <c r="R1542" s="54">
        <v>8.6165652389999995E-10</v>
      </c>
      <c r="S1542" s="54"/>
    </row>
    <row r="1543" spans="1:19" x14ac:dyDescent="0.2">
      <c r="A1543" t="s">
        <v>8902</v>
      </c>
      <c r="B1543" t="s">
        <v>404</v>
      </c>
      <c r="C1543" s="9" t="s">
        <v>361</v>
      </c>
      <c r="G1543" s="9">
        <v>1.9393375790000002E-12</v>
      </c>
      <c r="H1543" s="9">
        <v>-5.8675286849999997E-14</v>
      </c>
      <c r="I1543" s="9">
        <v>-1.6792123250000001E-14</v>
      </c>
      <c r="J1543" s="9">
        <v>1.2517764600000001E-13</v>
      </c>
      <c r="Q1543" s="54"/>
      <c r="R1543" s="54">
        <v>-2.359223927E-15</v>
      </c>
      <c r="S1543" s="54">
        <v>-9.8185348739999998E-16</v>
      </c>
    </row>
    <row r="1544" spans="1:19" x14ac:dyDescent="0.2">
      <c r="A1544" t="s">
        <v>8903</v>
      </c>
      <c r="B1544" t="s">
        <v>402</v>
      </c>
      <c r="C1544" s="9" t="s">
        <v>361</v>
      </c>
      <c r="G1544" s="9">
        <v>-1.6687984330000001E-11</v>
      </c>
      <c r="H1544" s="9">
        <v>3.09419157E-12</v>
      </c>
      <c r="I1544" s="9">
        <v>1.3633538740000001E-12</v>
      </c>
      <c r="J1544" s="9">
        <v>-3.572697693E-13</v>
      </c>
      <c r="Q1544" s="54"/>
      <c r="R1544" s="54">
        <v>-1.088018564E-14</v>
      </c>
      <c r="S1544" s="54">
        <v>5.8009153040000001E-15</v>
      </c>
    </row>
    <row r="1545" spans="1:19" x14ac:dyDescent="0.2">
      <c r="A1545" t="s">
        <v>8904</v>
      </c>
      <c r="B1545" t="s">
        <v>401</v>
      </c>
      <c r="C1545" s="9" t="s">
        <v>361</v>
      </c>
      <c r="G1545" s="9">
        <v>-7.920331058E-13</v>
      </c>
      <c r="H1545" s="9">
        <v>-1.604272271E-13</v>
      </c>
      <c r="I1545" s="9">
        <v>2.4225066399999998E-13</v>
      </c>
      <c r="J1545" s="9">
        <v>1.060262989E-13</v>
      </c>
      <c r="O1545" s="54"/>
      <c r="Q1545" s="54"/>
      <c r="R1545" s="54">
        <v>4.4408920989999998E-16</v>
      </c>
      <c r="S1545" s="54">
        <v>-2.9698465910000001E-15</v>
      </c>
    </row>
    <row r="1546" spans="1:19" x14ac:dyDescent="0.2">
      <c r="A1546" t="s">
        <v>8905</v>
      </c>
      <c r="B1546" t="s">
        <v>400</v>
      </c>
      <c r="C1546" s="9" t="s">
        <v>361</v>
      </c>
      <c r="G1546" s="9">
        <v>3.2962521599999998E-13</v>
      </c>
      <c r="H1546" s="9">
        <v>-1.5543122340000001E-15</v>
      </c>
      <c r="I1546" s="9">
        <v>3.0808688929999999E-15</v>
      </c>
      <c r="J1546" s="9">
        <v>1.7194579090000001E-14</v>
      </c>
      <c r="O1546" s="54"/>
      <c r="Q1546" s="54"/>
      <c r="R1546" s="54">
        <v>-6.3352101340000003E-15</v>
      </c>
      <c r="S1546" s="54">
        <v>6.9388939039999997E-18</v>
      </c>
    </row>
    <row r="1547" spans="1:19" x14ac:dyDescent="0.2">
      <c r="A1547" t="s">
        <v>8906</v>
      </c>
      <c r="B1547" t="s">
        <v>402</v>
      </c>
      <c r="C1547" s="9" t="s">
        <v>368</v>
      </c>
      <c r="Q1547" s="54"/>
      <c r="R1547" s="54"/>
    </row>
    <row r="1548" spans="1:19" x14ac:dyDescent="0.2">
      <c r="A1548" t="s">
        <v>8907</v>
      </c>
      <c r="B1548" t="s">
        <v>402</v>
      </c>
      <c r="C1548" s="9" t="s">
        <v>367</v>
      </c>
      <c r="G1548" s="9">
        <v>1.3908318940000001E-13</v>
      </c>
      <c r="H1548" s="9">
        <v>-4.5852210920000001E-14</v>
      </c>
      <c r="I1548" s="9">
        <v>1.0433875989999999E-12</v>
      </c>
      <c r="J1548" s="9">
        <v>1.611155653E-12</v>
      </c>
      <c r="Q1548" s="54"/>
      <c r="R1548" s="54">
        <v>8.3399953609999996E-13</v>
      </c>
      <c r="S1548" s="54">
        <v>-5.5866422600000005E-13</v>
      </c>
    </row>
    <row r="1549" spans="1:19" x14ac:dyDescent="0.2">
      <c r="A1549" t="s">
        <v>8908</v>
      </c>
      <c r="B1549" t="s">
        <v>401</v>
      </c>
      <c r="C1549" s="9" t="s">
        <v>367</v>
      </c>
      <c r="G1549" s="9">
        <v>7.2580830230000002E-15</v>
      </c>
      <c r="H1549" s="9">
        <v>-5.2666204729999998E-14</v>
      </c>
      <c r="I1549" s="9">
        <v>-1.071365219E-14</v>
      </c>
      <c r="J1549" s="9">
        <v>-2.0539125960000001E-13</v>
      </c>
      <c r="P1549" s="54"/>
      <c r="Q1549" s="54"/>
      <c r="R1549" s="54">
        <v>8.224532166E-13</v>
      </c>
      <c r="S1549" s="54">
        <v>4.4464432140000001E-14</v>
      </c>
    </row>
    <row r="1550" spans="1:19" x14ac:dyDescent="0.2">
      <c r="A1550" t="s">
        <v>8909</v>
      </c>
      <c r="B1550" t="s">
        <v>404</v>
      </c>
      <c r="C1550" s="9" t="s">
        <v>358</v>
      </c>
      <c r="N1550" s="54"/>
      <c r="O1550" s="54"/>
      <c r="P1550" s="54"/>
      <c r="Q1550" s="54"/>
      <c r="R1550" s="54"/>
      <c r="S1550" s="54"/>
    </row>
    <row r="1551" spans="1:19" x14ac:dyDescent="0.2">
      <c r="A1551" t="s">
        <v>8910</v>
      </c>
      <c r="B1551" t="s">
        <v>402</v>
      </c>
      <c r="C1551" s="9" t="s">
        <v>358</v>
      </c>
      <c r="Q1551" s="54"/>
      <c r="R1551" s="54"/>
      <c r="S1551" s="54"/>
    </row>
    <row r="1552" spans="1:19" x14ac:dyDescent="0.2">
      <c r="A1552" t="s">
        <v>8911</v>
      </c>
      <c r="B1552" t="s">
        <v>401</v>
      </c>
      <c r="C1552" s="9" t="s">
        <v>358</v>
      </c>
      <c r="F1552" s="9">
        <v>4.4855120509999998E-7</v>
      </c>
      <c r="M1552" s="54"/>
      <c r="N1552" s="54"/>
      <c r="O1552" s="54"/>
      <c r="P1552" s="54"/>
      <c r="Q1552" s="54"/>
      <c r="R1552" s="54">
        <v>3.6198808570000001E-7</v>
      </c>
      <c r="S1552" s="54">
        <v>5.1671372599999999E-7</v>
      </c>
    </row>
    <row r="1553" spans="1:19" x14ac:dyDescent="0.2">
      <c r="A1553" t="s">
        <v>8912</v>
      </c>
      <c r="B1553" t="s">
        <v>400</v>
      </c>
      <c r="C1553" s="9" t="s">
        <v>358</v>
      </c>
      <c r="M1553" s="54"/>
      <c r="N1553" s="54"/>
      <c r="O1553" s="54"/>
      <c r="P1553" s="54"/>
      <c r="Q1553" s="54"/>
      <c r="R1553" s="54"/>
      <c r="S1553" s="54"/>
    </row>
    <row r="1554" spans="1:19" x14ac:dyDescent="0.2">
      <c r="A1554" t="s">
        <v>8913</v>
      </c>
      <c r="B1554" t="s">
        <v>404</v>
      </c>
      <c r="C1554" s="9" t="s">
        <v>365</v>
      </c>
      <c r="O1554" s="54"/>
      <c r="Q1554" s="54"/>
      <c r="R1554" s="54"/>
      <c r="S1554" s="54"/>
    </row>
    <row r="1555" spans="1:19" x14ac:dyDescent="0.2">
      <c r="A1555" t="s">
        <v>8914</v>
      </c>
      <c r="B1555" t="s">
        <v>402</v>
      </c>
      <c r="C1555" s="9" t="s">
        <v>365</v>
      </c>
      <c r="O1555" s="54"/>
      <c r="Q1555" s="54"/>
      <c r="R1555" s="54"/>
      <c r="S1555" s="54">
        <v>1.4255263640000001E-11</v>
      </c>
    </row>
    <row r="1556" spans="1:19" x14ac:dyDescent="0.2">
      <c r="A1556" t="s">
        <v>8915</v>
      </c>
      <c r="B1556" t="s">
        <v>401</v>
      </c>
      <c r="C1556" s="9" t="s">
        <v>365</v>
      </c>
      <c r="P1556" s="54"/>
      <c r="Q1556" s="54"/>
      <c r="R1556" s="54"/>
      <c r="S1556" s="54">
        <v>5.4123372449999998E-16</v>
      </c>
    </row>
    <row r="1557" spans="1:19" x14ac:dyDescent="0.2">
      <c r="A1557" t="s">
        <v>8622</v>
      </c>
      <c r="B1557" t="s">
        <v>52</v>
      </c>
      <c r="C1557" s="9" t="s">
        <v>367</v>
      </c>
      <c r="G1557" s="9">
        <v>1.907428658E-3</v>
      </c>
      <c r="H1557" s="9">
        <v>3.7227839890000003E-2</v>
      </c>
      <c r="I1557" s="9">
        <v>0.1151386963</v>
      </c>
      <c r="J1557" s="9">
        <v>0.62090486359999997</v>
      </c>
      <c r="Q1557" s="54"/>
      <c r="R1557" s="54">
        <v>0.5165681607</v>
      </c>
      <c r="S1557" s="54">
        <v>0.35077277350000002</v>
      </c>
    </row>
    <row r="1558" spans="1:19" x14ac:dyDescent="0.2">
      <c r="A1558" t="s">
        <v>8622</v>
      </c>
      <c r="B1558" t="s">
        <v>401</v>
      </c>
      <c r="C1558" s="9" t="s">
        <v>367</v>
      </c>
      <c r="G1558" s="9">
        <v>-1.907428658E-3</v>
      </c>
      <c r="H1558" s="9">
        <v>-3.7227839890000003E-2</v>
      </c>
      <c r="I1558" s="9">
        <v>-0.1151386963</v>
      </c>
      <c r="J1558" s="9">
        <v>-0.62090486359999997</v>
      </c>
      <c r="Q1558" s="54"/>
      <c r="R1558" s="54">
        <v>-0.5165681607</v>
      </c>
      <c r="S1558" s="54">
        <v>-0.35077277350000002</v>
      </c>
    </row>
    <row r="1559" spans="1:19" x14ac:dyDescent="0.2">
      <c r="A1559" t="s">
        <v>8916</v>
      </c>
      <c r="B1559" t="s">
        <v>399</v>
      </c>
      <c r="C1559" s="9" t="s">
        <v>367</v>
      </c>
      <c r="F1559" s="9">
        <v>3.6360413239999998</v>
      </c>
      <c r="G1559" s="9">
        <v>2.8915947660000001E-7</v>
      </c>
      <c r="H1559" s="9">
        <v>3.4240062420000003E-7</v>
      </c>
      <c r="I1559" s="9">
        <v>3.1434579190000002E-7</v>
      </c>
      <c r="J1559" s="9">
        <v>2.6854582780000002E-7</v>
      </c>
      <c r="P1559" s="54"/>
      <c r="Q1559" s="54"/>
      <c r="R1559" s="54">
        <v>3.25203334E-7</v>
      </c>
      <c r="S1559" s="54">
        <v>2.9885682689999997E-7</v>
      </c>
    </row>
    <row r="1560" spans="1:19" x14ac:dyDescent="0.2">
      <c r="A1560" t="s">
        <v>8916</v>
      </c>
      <c r="B1560" t="s">
        <v>401</v>
      </c>
      <c r="C1560" s="9" t="s">
        <v>367</v>
      </c>
      <c r="F1560" s="9">
        <v>-3.234912214</v>
      </c>
      <c r="G1560" s="9">
        <v>-2.6054841419999999E-7</v>
      </c>
      <c r="H1560" s="9">
        <v>-3.0791598330000002E-7</v>
      </c>
      <c r="I1560" s="9">
        <v>-2.8295616800000001E-7</v>
      </c>
      <c r="J1560" s="9">
        <v>-2.4220886900000002E-7</v>
      </c>
      <c r="O1560" s="54"/>
      <c r="Q1560" s="54"/>
      <c r="R1560" s="54">
        <v>-2.92615903E-7</v>
      </c>
      <c r="S1560" s="54">
        <v>-2.6917595009999997E-7</v>
      </c>
    </row>
    <row r="1561" spans="1:19" x14ac:dyDescent="0.2">
      <c r="A1561" t="s">
        <v>8590</v>
      </c>
      <c r="B1561" t="s">
        <v>54</v>
      </c>
      <c r="C1561" s="9" t="s">
        <v>367</v>
      </c>
      <c r="F1561" s="9">
        <v>0.17561518440000001</v>
      </c>
      <c r="G1561" s="9">
        <v>2.3864405959999999E-3</v>
      </c>
      <c r="H1561" s="9">
        <v>1.3772821520000001E-2</v>
      </c>
      <c r="I1561" s="9">
        <v>0.2577968511</v>
      </c>
      <c r="J1561" s="9">
        <v>0.54211363899999998</v>
      </c>
      <c r="O1561" s="54"/>
      <c r="Q1561" s="54"/>
      <c r="R1561" s="54">
        <v>7.1235275449999996E-2</v>
      </c>
      <c r="S1561" s="54">
        <v>8.4364889650000007E-3</v>
      </c>
    </row>
    <row r="1562" spans="1:19" x14ac:dyDescent="0.2">
      <c r="A1562" t="s">
        <v>8590</v>
      </c>
      <c r="B1562" t="s">
        <v>401</v>
      </c>
      <c r="C1562" s="9" t="s">
        <v>367</v>
      </c>
      <c r="F1562" s="9">
        <v>-0.1580694772</v>
      </c>
      <c r="G1562" s="9">
        <v>-2.1480143160000002E-3</v>
      </c>
      <c r="H1562" s="9">
        <v>-1.239678202E-2</v>
      </c>
      <c r="I1562" s="9">
        <v>-0.23204037299999999</v>
      </c>
      <c r="J1562" s="9">
        <v>-0.48795107319999997</v>
      </c>
      <c r="O1562" s="54"/>
      <c r="Q1562" s="54"/>
      <c r="R1562" s="54">
        <v>-6.4118162699999995E-2</v>
      </c>
      <c r="S1562" s="54">
        <v>-7.5936024070000002E-3</v>
      </c>
    </row>
    <row r="1563" spans="1:19" x14ac:dyDescent="0.2">
      <c r="A1563" t="s">
        <v>275</v>
      </c>
      <c r="B1563" t="s">
        <v>401</v>
      </c>
      <c r="C1563" s="9" t="s">
        <v>367</v>
      </c>
      <c r="F1563" s="9">
        <v>-1.8640204490000001E-5</v>
      </c>
      <c r="G1563" s="9">
        <v>-4.316188883E-7</v>
      </c>
      <c r="H1563" s="9">
        <v>-4.9395514490000001E-7</v>
      </c>
      <c r="I1563" s="9">
        <v>-4.8457568920000004E-7</v>
      </c>
      <c r="J1563" s="9">
        <v>-4.3039020429999999E-7</v>
      </c>
      <c r="Q1563" s="54"/>
      <c r="R1563" s="54">
        <v>-5.1831718850000002E-7</v>
      </c>
      <c r="S1563" s="54">
        <v>-4.6634484329999998E-7</v>
      </c>
    </row>
    <row r="1564" spans="1:19" x14ac:dyDescent="0.2">
      <c r="A1564" t="s">
        <v>275</v>
      </c>
      <c r="B1564" t="s">
        <v>55</v>
      </c>
      <c r="C1564" s="9" t="s">
        <v>367</v>
      </c>
      <c r="F1564" s="9">
        <v>2.0685927149999999E-5</v>
      </c>
      <c r="G1564" s="9">
        <v>4.7581742160000002E-7</v>
      </c>
      <c r="H1564" s="9">
        <v>5.450106664E-7</v>
      </c>
      <c r="I1564" s="9">
        <v>5.3459947060000004E-7</v>
      </c>
      <c r="J1564" s="9">
        <v>4.7445358240000002E-7</v>
      </c>
      <c r="N1564" s="54"/>
      <c r="O1564" s="54"/>
      <c r="P1564" s="54"/>
      <c r="Q1564" s="54"/>
      <c r="R1564" s="54">
        <v>5.7205253490000001E-7</v>
      </c>
      <c r="S1564" s="54">
        <v>5.1436323160000005E-7</v>
      </c>
    </row>
    <row r="1565" spans="1:19" x14ac:dyDescent="0.2">
      <c r="A1565" t="s">
        <v>8694</v>
      </c>
      <c r="B1565" t="s">
        <v>52</v>
      </c>
      <c r="C1565" s="9" t="s">
        <v>361</v>
      </c>
      <c r="F1565" s="9">
        <v>1.923642769E-5</v>
      </c>
      <c r="G1565" s="9">
        <v>1.524264242E-5</v>
      </c>
      <c r="H1565" s="9">
        <v>0.36190192539999999</v>
      </c>
      <c r="I1565" s="9">
        <v>0.45206400720000001</v>
      </c>
      <c r="J1565" s="9">
        <v>6.3875836240000004E-6</v>
      </c>
      <c r="P1565" s="54"/>
      <c r="Q1565" s="54"/>
      <c r="R1565" s="54">
        <v>3.929078245E-6</v>
      </c>
      <c r="S1565" s="54">
        <v>3.9643619199999996E-6</v>
      </c>
    </row>
    <row r="1566" spans="1:19" x14ac:dyDescent="0.2">
      <c r="A1566" t="s">
        <v>8694</v>
      </c>
      <c r="B1566" t="s">
        <v>402</v>
      </c>
      <c r="C1566" s="9" t="s">
        <v>361</v>
      </c>
      <c r="F1566" s="9">
        <v>-5.7623831600000003E-5</v>
      </c>
      <c r="G1566" s="9">
        <v>-4.5668299210000001E-5</v>
      </c>
      <c r="H1566" s="9">
        <v>-1.085705718</v>
      </c>
      <c r="I1566" s="9">
        <v>-1.3561919629999999</v>
      </c>
      <c r="J1566" s="9">
        <v>-1.910312281E-5</v>
      </c>
      <c r="Q1566" s="54"/>
      <c r="R1566" s="54">
        <v>-1.1727606669999999E-5</v>
      </c>
      <c r="S1566" s="54">
        <v>-1.183345769E-5</v>
      </c>
    </row>
    <row r="1567" spans="1:19" x14ac:dyDescent="0.2">
      <c r="A1567" t="s">
        <v>8694</v>
      </c>
      <c r="B1567" t="s">
        <v>480</v>
      </c>
      <c r="C1567" s="9" t="s">
        <v>361</v>
      </c>
      <c r="F1567" s="9">
        <v>3.8430129670000001E-5</v>
      </c>
      <c r="G1567" s="9">
        <v>3.045547084E-5</v>
      </c>
      <c r="H1567" s="9">
        <v>0.72380382210000005</v>
      </c>
      <c r="I1567" s="9">
        <v>0.90412798589999999</v>
      </c>
      <c r="J1567" s="9">
        <v>1.2745353230000001E-5</v>
      </c>
      <c r="Q1567" s="54"/>
      <c r="R1567" s="54">
        <v>7.8283424609999998E-6</v>
      </c>
      <c r="S1567" s="54">
        <v>7.8989098119999995E-6</v>
      </c>
    </row>
    <row r="1568" spans="1:19" x14ac:dyDescent="0.2">
      <c r="A1568" t="s">
        <v>8591</v>
      </c>
      <c r="B1568" t="s">
        <v>52</v>
      </c>
      <c r="C1568" s="9" t="s">
        <v>362</v>
      </c>
      <c r="F1568" s="9">
        <v>2.8217904370000001E-5</v>
      </c>
      <c r="G1568" s="9">
        <v>0.2784444761</v>
      </c>
      <c r="H1568" s="9">
        <v>0.51568916769999995</v>
      </c>
      <c r="I1568" s="9">
        <v>0.7184184804</v>
      </c>
      <c r="J1568" s="9">
        <v>0.95074844810000003</v>
      </c>
      <c r="Q1568" s="54"/>
      <c r="R1568" s="54">
        <v>1.1259006899999999</v>
      </c>
      <c r="S1568" s="54">
        <v>1.7136077350000001E-5</v>
      </c>
    </row>
    <row r="1569" spans="1:19" x14ac:dyDescent="0.2">
      <c r="A1569" t="s">
        <v>8591</v>
      </c>
      <c r="B1569" t="s">
        <v>402</v>
      </c>
      <c r="C1569" s="9" t="s">
        <v>362</v>
      </c>
      <c r="F1569" s="9">
        <v>-8.4568261660000003E-5</v>
      </c>
      <c r="G1569" s="9">
        <v>-0.83533336960000004</v>
      </c>
      <c r="H1569" s="9">
        <v>-1.5470674440000001</v>
      </c>
      <c r="I1569" s="9">
        <v>-2.1552553840000002</v>
      </c>
      <c r="J1569" s="9">
        <v>-2.8522452870000001</v>
      </c>
      <c r="Q1569" s="54"/>
      <c r="R1569" s="54">
        <v>-3.3777020119999999</v>
      </c>
      <c r="S1569" s="54">
        <v>-5.1348604009999999E-5</v>
      </c>
    </row>
    <row r="1570" spans="1:19" x14ac:dyDescent="0.2">
      <c r="A1570" t="s">
        <v>8591</v>
      </c>
      <c r="B1570" t="s">
        <v>480</v>
      </c>
      <c r="C1570" s="9" t="s">
        <v>362</v>
      </c>
      <c r="F1570" s="9">
        <v>5.639308306E-5</v>
      </c>
      <c r="G1570" s="9">
        <v>0.55688892320000005</v>
      </c>
      <c r="H1570" s="9">
        <v>1.031378307</v>
      </c>
      <c r="I1570" s="9">
        <v>1.4368369329999999</v>
      </c>
      <c r="J1570" s="9">
        <v>1.901496869</v>
      </c>
      <c r="O1570" s="54"/>
      <c r="Q1570" s="54"/>
      <c r="R1570" s="54">
        <v>2.2518013529999998</v>
      </c>
      <c r="S1570" s="54">
        <v>3.42423407E-5</v>
      </c>
    </row>
    <row r="1571" spans="1:19" x14ac:dyDescent="0.2">
      <c r="A1571" t="s">
        <v>8695</v>
      </c>
      <c r="B1571" t="s">
        <v>52</v>
      </c>
      <c r="C1571" s="9" t="s">
        <v>365</v>
      </c>
      <c r="F1571" s="9">
        <v>6.4562107070000001E-6</v>
      </c>
      <c r="O1571" s="54"/>
      <c r="Q1571" s="54"/>
      <c r="R1571" s="54"/>
      <c r="S1571" s="54">
        <v>1.411555911E-6</v>
      </c>
    </row>
    <row r="1572" spans="1:19" x14ac:dyDescent="0.2">
      <c r="A1572" t="s">
        <v>8695</v>
      </c>
      <c r="B1572" t="s">
        <v>402</v>
      </c>
      <c r="C1572" s="9" t="s">
        <v>365</v>
      </c>
      <c r="F1572" s="9">
        <v>-1.92831806E-5</v>
      </c>
      <c r="O1572" s="54"/>
      <c r="Q1572" s="54"/>
      <c r="R1572" s="54"/>
      <c r="S1572" s="54">
        <v>-4.175039657E-6</v>
      </c>
    </row>
    <row r="1573" spans="1:19" x14ac:dyDescent="0.2">
      <c r="A1573" t="s">
        <v>8695</v>
      </c>
      <c r="B1573" t="s">
        <v>480</v>
      </c>
      <c r="C1573" s="9" t="s">
        <v>365</v>
      </c>
      <c r="F1573" s="9">
        <v>1.286969566E-5</v>
      </c>
      <c r="O1573" s="54"/>
      <c r="Q1573" s="54"/>
      <c r="R1573" s="54"/>
      <c r="S1573" s="54">
        <v>2.7932977859999998E-6</v>
      </c>
    </row>
    <row r="1574" spans="1:19" x14ac:dyDescent="0.2">
      <c r="A1574" t="s">
        <v>8696</v>
      </c>
      <c r="B1574" t="s">
        <v>52</v>
      </c>
      <c r="C1574" s="9" t="s">
        <v>367</v>
      </c>
      <c r="F1574" s="9">
        <v>4.8463367690000002E-5</v>
      </c>
      <c r="G1574" s="9">
        <v>1.240472364E-5</v>
      </c>
      <c r="H1574" s="9">
        <v>2.693101333E-2</v>
      </c>
      <c r="I1574" s="9">
        <v>0.1421659566</v>
      </c>
      <c r="J1574" s="9">
        <v>0.4175705616</v>
      </c>
      <c r="N1574" s="54"/>
      <c r="O1574" s="54"/>
      <c r="Q1574" s="54"/>
      <c r="R1574" s="54">
        <v>0.24585700520000001</v>
      </c>
      <c r="S1574" s="54">
        <v>0.1609581705</v>
      </c>
    </row>
    <row r="1575" spans="1:19" x14ac:dyDescent="0.2">
      <c r="A1575" t="s">
        <v>8696</v>
      </c>
      <c r="B1575" t="s">
        <v>402</v>
      </c>
      <c r="C1575" s="9" t="s">
        <v>367</v>
      </c>
      <c r="F1575" s="9">
        <v>-1.451764744E-4</v>
      </c>
      <c r="G1575" s="9">
        <v>-3.7154542890000001E-5</v>
      </c>
      <c r="H1575" s="9">
        <v>-8.0792980439999995E-2</v>
      </c>
      <c r="I1575" s="9">
        <v>-0.42649781069999998</v>
      </c>
      <c r="J1575" s="9">
        <v>-1.252711626</v>
      </c>
      <c r="N1575" s="54"/>
      <c r="O1575" s="54"/>
      <c r="Q1575" s="54"/>
      <c r="R1575" s="54">
        <v>-0.73757095660000005</v>
      </c>
      <c r="S1575" s="54">
        <v>-0.48287445229999998</v>
      </c>
    </row>
    <row r="1576" spans="1:19" x14ac:dyDescent="0.2">
      <c r="A1576" t="s">
        <v>8696</v>
      </c>
      <c r="B1576" t="s">
        <v>480</v>
      </c>
      <c r="C1576" s="9" t="s">
        <v>367</v>
      </c>
      <c r="F1576" s="9">
        <v>9.6884009759999994E-5</v>
      </c>
      <c r="G1576" s="9">
        <v>2.4779633280000001E-5</v>
      </c>
      <c r="H1576" s="9">
        <v>5.3861996930000003E-2</v>
      </c>
      <c r="I1576" s="9">
        <v>0.28433188390000003</v>
      </c>
      <c r="J1576" s="9">
        <v>0.83514109459999997</v>
      </c>
      <c r="Q1576" s="54"/>
      <c r="R1576" s="54">
        <v>0.49171398129999999</v>
      </c>
      <c r="S1576" s="54">
        <v>0.3219163116</v>
      </c>
    </row>
    <row r="1577" spans="1:19" x14ac:dyDescent="0.2">
      <c r="A1577" t="s">
        <v>8623</v>
      </c>
      <c r="B1577" t="s">
        <v>52</v>
      </c>
      <c r="C1577" s="9" t="s">
        <v>361</v>
      </c>
      <c r="F1577" s="9">
        <v>4.0892411449999999E-4</v>
      </c>
      <c r="G1577" s="9">
        <v>3.579599391E-6</v>
      </c>
      <c r="H1577" s="9">
        <v>2.7259735209999998E-6</v>
      </c>
      <c r="I1577" s="9">
        <v>9.0744646680000005E-7</v>
      </c>
      <c r="J1577" s="9">
        <v>1.1014123599999999E-5</v>
      </c>
      <c r="Q1577" s="54"/>
      <c r="R1577" s="54">
        <v>6.9613280860000002E-6</v>
      </c>
      <c r="S1577" s="54">
        <v>1.0932419909999999E-4</v>
      </c>
    </row>
    <row r="1578" spans="1:19" x14ac:dyDescent="0.2">
      <c r="A1578" t="s">
        <v>8623</v>
      </c>
      <c r="B1578" t="s">
        <v>480</v>
      </c>
      <c r="C1578" s="9" t="s">
        <v>361</v>
      </c>
      <c r="F1578" s="9">
        <v>-4.0487578399999997E-4</v>
      </c>
      <c r="G1578" s="9">
        <v>-3.5444530010000002E-6</v>
      </c>
      <c r="H1578" s="9">
        <v>-2.6992788720000002E-6</v>
      </c>
      <c r="I1578" s="9">
        <v>-8.9875703680000004E-7</v>
      </c>
      <c r="J1578" s="9">
        <v>-1.090536806E-5</v>
      </c>
      <c r="Q1578" s="54"/>
      <c r="R1578" s="54">
        <v>-6.8926992339999996E-6</v>
      </c>
      <c r="S1578" s="54">
        <v>-1.082420765E-4</v>
      </c>
    </row>
    <row r="1579" spans="1:19" x14ac:dyDescent="0.2">
      <c r="A1579" t="s">
        <v>8592</v>
      </c>
      <c r="B1579" t="s">
        <v>52</v>
      </c>
      <c r="C1579" s="9" t="s">
        <v>367</v>
      </c>
      <c r="G1579" s="9">
        <v>3.197490323E-4</v>
      </c>
      <c r="H1579" s="9">
        <v>1.232677672E-2</v>
      </c>
      <c r="I1579" s="9">
        <v>7.2698868920000007E-2</v>
      </c>
      <c r="J1579" s="9">
        <v>7.4274687290000001</v>
      </c>
      <c r="Q1579" s="54"/>
      <c r="R1579" s="54">
        <v>5.8318058199999996</v>
      </c>
      <c r="S1579" s="54">
        <v>2.5968913339999999</v>
      </c>
    </row>
    <row r="1580" spans="1:19" x14ac:dyDescent="0.2">
      <c r="A1580" t="s">
        <v>8592</v>
      </c>
      <c r="B1580" t="s">
        <v>480</v>
      </c>
      <c r="C1580" s="9" t="s">
        <v>367</v>
      </c>
      <c r="G1580" s="9">
        <v>-3.1658349550000003E-4</v>
      </c>
      <c r="H1580" s="9">
        <v>-1.220472972E-2</v>
      </c>
      <c r="I1580" s="9">
        <v>-7.1979078439999997E-2</v>
      </c>
      <c r="J1580" s="9">
        <v>-7.3539294350000004</v>
      </c>
      <c r="Q1580" s="54"/>
      <c r="R1580" s="54">
        <v>-5.774065169</v>
      </c>
      <c r="S1580" s="54">
        <v>-2.5711795390000001</v>
      </c>
    </row>
    <row r="1581" spans="1:19" x14ac:dyDescent="0.2">
      <c r="A1581" t="s">
        <v>8593</v>
      </c>
      <c r="B1581" t="s">
        <v>54</v>
      </c>
      <c r="C1581" s="9" t="s">
        <v>361</v>
      </c>
      <c r="F1581" s="9">
        <v>12.45322384</v>
      </c>
      <c r="G1581" s="9">
        <v>7.6617497999999999</v>
      </c>
      <c r="H1581" s="9">
        <v>1.531678184E-2</v>
      </c>
      <c r="I1581" s="9">
        <v>8.3867019090000001E-3</v>
      </c>
      <c r="J1581" s="9">
        <v>2.9600945250000001</v>
      </c>
      <c r="M1581" s="54"/>
      <c r="N1581" s="54"/>
      <c r="O1581" s="54"/>
      <c r="P1581" s="54"/>
      <c r="Q1581" s="54"/>
      <c r="R1581" s="54">
        <v>8.2680132710000007E-2</v>
      </c>
      <c r="S1581" s="54">
        <v>1.545729979E-3</v>
      </c>
    </row>
    <row r="1582" spans="1:19" x14ac:dyDescent="0.2">
      <c r="A1582" t="s">
        <v>8593</v>
      </c>
      <c r="B1582" t="s">
        <v>480</v>
      </c>
      <c r="C1582" s="9" t="s">
        <v>361</v>
      </c>
      <c r="F1582" s="9">
        <v>-11.70415775</v>
      </c>
      <c r="G1582" s="9">
        <v>-7.2008926710000001</v>
      </c>
      <c r="H1582" s="9">
        <v>-1.439547345E-2</v>
      </c>
      <c r="I1582" s="9">
        <v>-7.8822404289999991E-3</v>
      </c>
      <c r="J1582" s="9">
        <v>-2.7820437280000001</v>
      </c>
      <c r="M1582" s="54"/>
      <c r="N1582" s="54"/>
      <c r="O1582" s="54"/>
      <c r="P1582" s="54"/>
      <c r="Q1582" s="54"/>
      <c r="R1582" s="54">
        <v>-7.7706893430000007E-2</v>
      </c>
      <c r="S1582" s="54">
        <v>-1.4527555330000001E-3</v>
      </c>
    </row>
    <row r="1583" spans="1:19" x14ac:dyDescent="0.2">
      <c r="A1583" t="s">
        <v>8917</v>
      </c>
      <c r="B1583" t="s">
        <v>399</v>
      </c>
      <c r="C1583" s="9" t="s">
        <v>361</v>
      </c>
      <c r="F1583" s="9">
        <v>1.124350789E-3</v>
      </c>
      <c r="G1583" s="9">
        <v>2.7719641699999999E-7</v>
      </c>
      <c r="H1583" s="9">
        <v>2.742348888E-7</v>
      </c>
      <c r="I1583" s="9">
        <v>1.4395094679999999E-7</v>
      </c>
      <c r="J1583" s="9">
        <v>2.5444372959999999E-7</v>
      </c>
      <c r="Q1583" s="54"/>
      <c r="R1583" s="54">
        <v>2.671694466E-7</v>
      </c>
      <c r="S1583" s="54">
        <v>2.4645075969999998E-7</v>
      </c>
    </row>
    <row r="1584" spans="1:19" x14ac:dyDescent="0.2">
      <c r="A1584" t="s">
        <v>8917</v>
      </c>
      <c r="B1584" t="s">
        <v>480</v>
      </c>
      <c r="C1584" s="9" t="s">
        <v>361</v>
      </c>
      <c r="F1584" s="9">
        <v>-1.01202118E-3</v>
      </c>
      <c r="G1584" s="9">
        <v>-2.5248044600000002E-7</v>
      </c>
      <c r="H1584" s="9">
        <v>-2.4981480399999999E-7</v>
      </c>
      <c r="I1584" s="9">
        <v>-1.3254752949999999E-7</v>
      </c>
      <c r="J1584" s="9">
        <v>-2.320009793E-7</v>
      </c>
      <c r="Q1584" s="54"/>
      <c r="R1584" s="54">
        <v>-2.434552701E-7</v>
      </c>
      <c r="S1584" s="54">
        <v>-2.2480658699999999E-7</v>
      </c>
    </row>
    <row r="1585" spans="1:19" x14ac:dyDescent="0.2">
      <c r="A1585" t="s">
        <v>8624</v>
      </c>
      <c r="B1585" t="s">
        <v>480</v>
      </c>
      <c r="C1585" s="9" t="s">
        <v>361</v>
      </c>
      <c r="F1585" s="9">
        <v>-4.3494980789999998E-5</v>
      </c>
      <c r="G1585" s="9">
        <v>-2.0044553320000002E-6</v>
      </c>
      <c r="H1585" s="9">
        <v>-1.503036888E-6</v>
      </c>
      <c r="I1585" s="9">
        <v>-9.1522098870000004E-7</v>
      </c>
      <c r="J1585" s="9">
        <v>-1.4218217009999999E-6</v>
      </c>
      <c r="Q1585" s="54"/>
      <c r="R1585" s="54">
        <v>-1.713417864E-6</v>
      </c>
      <c r="S1585" s="54">
        <v>-1.242250988E-6</v>
      </c>
    </row>
    <row r="1586" spans="1:19" x14ac:dyDescent="0.2">
      <c r="A1586" t="s">
        <v>8624</v>
      </c>
      <c r="B1586" t="s">
        <v>55</v>
      </c>
      <c r="C1586" s="9" t="s">
        <v>361</v>
      </c>
      <c r="F1586" s="9">
        <v>4.3064760439999998E-5</v>
      </c>
      <c r="G1586" s="9">
        <v>1.9849044279999998E-6</v>
      </c>
      <c r="H1586" s="9">
        <v>1.4884505239999999E-6</v>
      </c>
      <c r="I1586" s="9">
        <v>9.0645458330000003E-7</v>
      </c>
      <c r="J1586" s="9">
        <v>1.408039447E-6</v>
      </c>
      <c r="Q1586" s="54"/>
      <c r="R1586" s="54">
        <v>1.6967485189999999E-6</v>
      </c>
      <c r="S1586" s="54">
        <v>1.230246662E-6</v>
      </c>
    </row>
    <row r="1587" spans="1:19" x14ac:dyDescent="0.2">
      <c r="A1587" t="s">
        <v>8918</v>
      </c>
      <c r="B1587" t="s">
        <v>8303</v>
      </c>
      <c r="C1587" s="9" t="s">
        <v>362</v>
      </c>
      <c r="F1587" s="9">
        <v>3.2485031320000001E-4</v>
      </c>
      <c r="Q1587" s="54"/>
      <c r="R1587" s="54">
        <v>9.9775155839999991E-7</v>
      </c>
      <c r="S1587" s="54">
        <v>9.552107091999999E-7</v>
      </c>
    </row>
    <row r="1588" spans="1:19" x14ac:dyDescent="0.2">
      <c r="A1588" t="s">
        <v>8918</v>
      </c>
      <c r="B1588" t="s">
        <v>403</v>
      </c>
      <c r="C1588" s="9" t="s">
        <v>362</v>
      </c>
      <c r="F1588" s="9">
        <v>8.0139765919999995E-4</v>
      </c>
      <c r="H1588" s="9">
        <v>1.045448655E-6</v>
      </c>
      <c r="L1588" s="54"/>
      <c r="M1588" s="54"/>
      <c r="Q1588" s="54"/>
      <c r="R1588" s="54">
        <v>1.4046070239999999E-6</v>
      </c>
      <c r="S1588" s="54">
        <v>1.2133471239999999E-6</v>
      </c>
    </row>
    <row r="1589" spans="1:19" x14ac:dyDescent="0.2">
      <c r="A1589" t="s">
        <v>8918</v>
      </c>
      <c r="B1589" t="s">
        <v>8321</v>
      </c>
      <c r="C1589" s="9" t="s">
        <v>362</v>
      </c>
      <c r="F1589" s="9">
        <v>1.464355931E-6</v>
      </c>
      <c r="L1589" s="54"/>
      <c r="M1589" s="54"/>
      <c r="P1589" s="54"/>
      <c r="Q1589" s="54"/>
      <c r="R1589" s="54"/>
      <c r="S1589" s="54"/>
    </row>
    <row r="1590" spans="1:19" x14ac:dyDescent="0.2">
      <c r="A1590" t="s">
        <v>8918</v>
      </c>
      <c r="B1590" t="s">
        <v>480</v>
      </c>
      <c r="C1590" s="9" t="s">
        <v>362</v>
      </c>
      <c r="F1590" s="9">
        <v>-9.5848925429999998E-4</v>
      </c>
      <c r="H1590" s="9">
        <v>-9.0752107569999999E-7</v>
      </c>
      <c r="P1590" s="54"/>
      <c r="Q1590" s="54"/>
      <c r="R1590" s="54">
        <v>-2.0614300800000001E-6</v>
      </c>
      <c r="S1590" s="54">
        <v>-1.8604027779999999E-6</v>
      </c>
    </row>
    <row r="1591" spans="1:19" x14ac:dyDescent="0.2">
      <c r="A1591" t="s">
        <v>8594</v>
      </c>
      <c r="B1591" t="s">
        <v>52</v>
      </c>
      <c r="C1591" s="9" t="s">
        <v>368</v>
      </c>
      <c r="P1591" s="54"/>
      <c r="Q1591" s="54"/>
      <c r="R1591" s="54">
        <v>4.9228962020000004</v>
      </c>
      <c r="S1591" s="54"/>
    </row>
    <row r="1592" spans="1:19" x14ac:dyDescent="0.2">
      <c r="A1592" t="s">
        <v>8594</v>
      </c>
      <c r="B1592" t="s">
        <v>402</v>
      </c>
      <c r="C1592" s="9" t="s">
        <v>368</v>
      </c>
      <c r="P1592" s="54"/>
      <c r="Q1592" s="54"/>
      <c r="R1592" s="54">
        <v>-4.874154656</v>
      </c>
      <c r="S1592" s="54"/>
    </row>
    <row r="1593" spans="1:19" x14ac:dyDescent="0.2">
      <c r="A1593" t="s">
        <v>8595</v>
      </c>
      <c r="B1593" t="s">
        <v>54</v>
      </c>
      <c r="C1593" s="9" t="s">
        <v>368</v>
      </c>
      <c r="F1593" s="9">
        <v>3.6721374289999998E-3</v>
      </c>
      <c r="O1593" s="54"/>
      <c r="P1593" s="54"/>
      <c r="Q1593" s="54"/>
      <c r="R1593" s="54">
        <v>1.6952134809999999</v>
      </c>
      <c r="S1593" s="54"/>
    </row>
    <row r="1594" spans="1:19" x14ac:dyDescent="0.2">
      <c r="A1594" t="s">
        <v>8595</v>
      </c>
      <c r="B1594" t="s">
        <v>402</v>
      </c>
      <c r="C1594" s="9" t="s">
        <v>368</v>
      </c>
      <c r="F1594" s="9">
        <v>-3.30525848E-3</v>
      </c>
      <c r="O1594" s="54"/>
      <c r="P1594" s="54"/>
      <c r="Q1594" s="54"/>
      <c r="R1594" s="54">
        <v>-1.5258447209999999</v>
      </c>
      <c r="S1594" s="54"/>
    </row>
    <row r="1595" spans="1:19" x14ac:dyDescent="0.2">
      <c r="A1595" t="s">
        <v>8919</v>
      </c>
      <c r="B1595" t="s">
        <v>399</v>
      </c>
      <c r="C1595" s="9" t="s">
        <v>368</v>
      </c>
      <c r="F1595" s="9">
        <v>6.4873637390000001</v>
      </c>
      <c r="Q1595" s="54"/>
      <c r="R1595" s="54">
        <v>3.3963351509999999E-7</v>
      </c>
      <c r="S1595" s="54"/>
    </row>
    <row r="1596" spans="1:19" x14ac:dyDescent="0.2">
      <c r="A1596" t="s">
        <v>8919</v>
      </c>
      <c r="B1596" t="s">
        <v>402</v>
      </c>
      <c r="C1596" s="9" t="s">
        <v>368</v>
      </c>
      <c r="F1596" s="9">
        <v>-5.7716759289999997</v>
      </c>
      <c r="Q1596" s="54"/>
      <c r="R1596" s="54">
        <v>-3.054541424E-7</v>
      </c>
      <c r="S1596" s="54"/>
    </row>
    <row r="1597" spans="1:19" x14ac:dyDescent="0.2">
      <c r="A1597" t="s">
        <v>8920</v>
      </c>
      <c r="B1597" t="s">
        <v>402</v>
      </c>
      <c r="C1597" s="9" t="s">
        <v>368</v>
      </c>
      <c r="F1597" s="9">
        <v>-1.9036154039999999E-5</v>
      </c>
      <c r="Q1597" s="54"/>
      <c r="R1597" s="54">
        <v>-5.3300141980000005E-7</v>
      </c>
      <c r="S1597" s="54"/>
    </row>
    <row r="1598" spans="1:19" x14ac:dyDescent="0.2">
      <c r="A1598" t="s">
        <v>8920</v>
      </c>
      <c r="B1598" t="s">
        <v>55</v>
      </c>
      <c r="C1598" s="9" t="s">
        <v>368</v>
      </c>
      <c r="F1598" s="9">
        <v>2.1125431150000002E-5</v>
      </c>
      <c r="O1598" s="54"/>
      <c r="P1598" s="54"/>
      <c r="Q1598" s="54"/>
      <c r="R1598" s="54">
        <v>5.8835203160000003E-7</v>
      </c>
      <c r="S1598" s="54"/>
    </row>
    <row r="1599" spans="1:19" x14ac:dyDescent="0.2">
      <c r="A1599" t="s">
        <v>8921</v>
      </c>
      <c r="B1599" t="s">
        <v>402</v>
      </c>
      <c r="C1599" s="9" t="s">
        <v>371</v>
      </c>
      <c r="F1599" s="9">
        <v>0.19779872000000001</v>
      </c>
      <c r="G1599" s="9">
        <v>4.0215060349999998E-2</v>
      </c>
      <c r="H1599" s="9">
        <v>5.4175046439999999E-2</v>
      </c>
      <c r="I1599" s="9">
        <v>2.3147330309999999E-2</v>
      </c>
      <c r="J1599" s="9">
        <v>3.3942926050000002E-2</v>
      </c>
      <c r="Q1599" s="54"/>
      <c r="R1599" s="54">
        <v>3.6555089329999998E-2</v>
      </c>
      <c r="S1599" s="54">
        <v>8.5257171210000003E-3</v>
      </c>
    </row>
    <row r="1600" spans="1:19" x14ac:dyDescent="0.2">
      <c r="A1600" t="s">
        <v>8921</v>
      </c>
      <c r="B1600" t="s">
        <v>401</v>
      </c>
      <c r="C1600" s="9" t="s">
        <v>371</v>
      </c>
      <c r="F1600" s="9">
        <v>0.10269887</v>
      </c>
      <c r="G1600" s="9">
        <v>2.0880020129999999E-2</v>
      </c>
      <c r="H1600" s="9">
        <v>2.812817016E-2</v>
      </c>
      <c r="I1600" s="9">
        <v>1.2018301570000001E-2</v>
      </c>
      <c r="J1600" s="9">
        <v>1.762347174E-2</v>
      </c>
      <c r="Q1600" s="54"/>
      <c r="R1600" s="54">
        <v>1.8979730350000001E-2</v>
      </c>
      <c r="S1600" s="54">
        <v>4.4266288200000004E-3</v>
      </c>
    </row>
    <row r="1601" spans="1:19" x14ac:dyDescent="0.2">
      <c r="A1601" t="s">
        <v>8921</v>
      </c>
      <c r="B1601" t="s">
        <v>404</v>
      </c>
      <c r="C1601" s="9" t="s">
        <v>371</v>
      </c>
      <c r="F1601" s="9">
        <v>0.10269887</v>
      </c>
      <c r="G1601" s="9">
        <v>2.0880020129999999E-2</v>
      </c>
      <c r="H1601" s="9">
        <v>2.812817016E-2</v>
      </c>
      <c r="I1601" s="9">
        <v>1.2018301570000001E-2</v>
      </c>
      <c r="J1601" s="9">
        <v>1.762347174E-2</v>
      </c>
      <c r="Q1601" s="54"/>
      <c r="R1601" s="54">
        <v>1.8979730350000001E-2</v>
      </c>
      <c r="S1601" s="54">
        <v>4.4266288200000004E-3</v>
      </c>
    </row>
    <row r="1602" spans="1:19" x14ac:dyDescent="0.2">
      <c r="A1602" t="s">
        <v>8921</v>
      </c>
      <c r="B1602" t="s">
        <v>400</v>
      </c>
      <c r="C1602" s="9" t="s">
        <v>371</v>
      </c>
      <c r="F1602" s="9">
        <v>0.46218374839999998</v>
      </c>
      <c r="G1602" s="9">
        <v>9.3967985909999996E-2</v>
      </c>
      <c r="H1602" s="9">
        <v>0.12658740169999999</v>
      </c>
      <c r="I1602" s="9">
        <v>5.4086901520000001E-2</v>
      </c>
      <c r="J1602" s="9">
        <v>7.931228672E-2</v>
      </c>
      <c r="P1602" s="54"/>
      <c r="Q1602" s="54"/>
      <c r="R1602" s="54">
        <v>8.5415963309999995E-2</v>
      </c>
      <c r="S1602" s="54">
        <v>1.9921503520000002E-2</v>
      </c>
    </row>
    <row r="1603" spans="1:19" x14ac:dyDescent="0.2">
      <c r="A1603" t="s">
        <v>8921</v>
      </c>
      <c r="B1603" t="s">
        <v>480</v>
      </c>
      <c r="C1603" s="9" t="s">
        <v>371</v>
      </c>
      <c r="F1603" s="9">
        <v>0.5376911419</v>
      </c>
      <c r="G1603" s="9">
        <v>0.1093196241</v>
      </c>
      <c r="H1603" s="9">
        <v>0.1472681046</v>
      </c>
      <c r="I1603" s="9">
        <v>6.2923129470000005E-2</v>
      </c>
      <c r="J1603" s="9">
        <v>9.2269609569999994E-2</v>
      </c>
      <c r="Q1603" s="54"/>
      <c r="R1603" s="54">
        <v>9.9370449540000003E-2</v>
      </c>
      <c r="S1603" s="54">
        <v>2.3176098280000001E-2</v>
      </c>
    </row>
    <row r="1604" spans="1:19" x14ac:dyDescent="0.2">
      <c r="A1604" t="s">
        <v>8922</v>
      </c>
      <c r="B1604" t="s">
        <v>400</v>
      </c>
      <c r="C1604" s="9" t="s">
        <v>371</v>
      </c>
      <c r="P1604" s="54"/>
      <c r="Q1604" s="54"/>
      <c r="R1604" s="54"/>
      <c r="S1604" s="54"/>
    </row>
    <row r="1605" spans="1:19" x14ac:dyDescent="0.2">
      <c r="A1605" t="s">
        <v>8596</v>
      </c>
      <c r="B1605" t="s">
        <v>54</v>
      </c>
      <c r="C1605" s="9" t="s">
        <v>371</v>
      </c>
      <c r="F1605" s="9">
        <v>0.4621202445</v>
      </c>
      <c r="G1605" s="9">
        <v>9.396673606E-2</v>
      </c>
      <c r="H1605" s="9">
        <v>0.1265857883</v>
      </c>
      <c r="I1605" s="9">
        <v>5.4085641589999997E-2</v>
      </c>
      <c r="J1605" s="9">
        <v>7.9310896749999998E-2</v>
      </c>
      <c r="Q1605" s="54"/>
      <c r="R1605" s="54">
        <v>8.5414089269999993E-2</v>
      </c>
      <c r="S1605" s="54">
        <v>1.9918924880000001E-2</v>
      </c>
    </row>
    <row r="1606" spans="1:19" x14ac:dyDescent="0.2">
      <c r="A1606" t="s">
        <v>8596</v>
      </c>
      <c r="B1606" t="s">
        <v>400</v>
      </c>
      <c r="C1606" s="9" t="s">
        <v>371</v>
      </c>
      <c r="F1606" s="9">
        <v>-0.4621202445</v>
      </c>
      <c r="G1606" s="9">
        <v>-9.396673606E-2</v>
      </c>
      <c r="H1606" s="9">
        <v>-0.1265857883</v>
      </c>
      <c r="I1606" s="9">
        <v>-5.4085641589999997E-2</v>
      </c>
      <c r="J1606" s="9">
        <v>-7.9310896749999998E-2</v>
      </c>
      <c r="P1606" s="54"/>
      <c r="Q1606" s="54"/>
      <c r="R1606" s="54">
        <v>-8.5414089269999993E-2</v>
      </c>
      <c r="S1606" s="54">
        <v>-1.9918924880000001E-2</v>
      </c>
    </row>
    <row r="1607" spans="1:19" x14ac:dyDescent="0.2">
      <c r="A1607" t="s">
        <v>8625</v>
      </c>
      <c r="B1607" t="s">
        <v>52</v>
      </c>
      <c r="C1607" s="9" t="s">
        <v>371</v>
      </c>
      <c r="F1607" s="9">
        <v>3.8899019720000001E-5</v>
      </c>
      <c r="G1607" s="9">
        <v>6.7562809020000002E-7</v>
      </c>
      <c r="H1607" s="9">
        <v>9.888184206000001E-7</v>
      </c>
      <c r="I1607" s="9">
        <v>7.2773571669999999E-7</v>
      </c>
      <c r="J1607" s="9">
        <v>8.9140948710000003E-7</v>
      </c>
      <c r="P1607" s="54"/>
      <c r="Q1607" s="54"/>
      <c r="R1607" s="54">
        <v>1.2479573680000001E-6</v>
      </c>
      <c r="S1607" s="54">
        <v>1.881482874E-6</v>
      </c>
    </row>
    <row r="1608" spans="1:19" x14ac:dyDescent="0.2">
      <c r="A1608" t="s">
        <v>8625</v>
      </c>
      <c r="B1608" t="s">
        <v>400</v>
      </c>
      <c r="C1608" s="9" t="s">
        <v>371</v>
      </c>
      <c r="F1608" s="9">
        <v>-3.8899019720000001E-5</v>
      </c>
      <c r="G1608" s="9">
        <v>-6.7562809020000002E-7</v>
      </c>
      <c r="H1608" s="9">
        <v>-9.888184206000001E-7</v>
      </c>
      <c r="I1608" s="9">
        <v>-7.2773571669999999E-7</v>
      </c>
      <c r="J1608" s="9">
        <v>-8.9140948710000003E-7</v>
      </c>
      <c r="P1608" s="54"/>
      <c r="Q1608" s="54"/>
      <c r="R1608" s="54">
        <v>-1.2479573680000001E-6</v>
      </c>
      <c r="S1608" s="54">
        <v>-1.881482874E-6</v>
      </c>
    </row>
    <row r="1609" spans="1:19" x14ac:dyDescent="0.2">
      <c r="A1609" t="s">
        <v>453</v>
      </c>
      <c r="B1609" t="s">
        <v>400</v>
      </c>
      <c r="C1609" s="9" t="s">
        <v>371</v>
      </c>
      <c r="F1609" s="9">
        <v>-2.4733104649999998E-5</v>
      </c>
      <c r="G1609" s="9">
        <v>-6.6365878869999999E-7</v>
      </c>
      <c r="H1609" s="9">
        <v>-7.1405302749999999E-7</v>
      </c>
      <c r="I1609" s="9">
        <v>-6.2163728850000001E-7</v>
      </c>
      <c r="J1609" s="9">
        <v>-5.880094436E-7</v>
      </c>
      <c r="P1609" s="54"/>
      <c r="Q1609" s="54"/>
      <c r="R1609" s="54">
        <v>-7.1551866030000001E-7</v>
      </c>
      <c r="S1609" s="54">
        <v>-7.8660170359999997E-7</v>
      </c>
    </row>
    <row r="1610" spans="1:19" x14ac:dyDescent="0.2">
      <c r="A1610" t="s">
        <v>453</v>
      </c>
      <c r="B1610" t="s">
        <v>55</v>
      </c>
      <c r="C1610" s="9" t="s">
        <v>371</v>
      </c>
      <c r="F1610" s="9">
        <v>2.4733104649999998E-5</v>
      </c>
      <c r="G1610" s="9">
        <v>6.6365878869999999E-7</v>
      </c>
      <c r="H1610" s="9">
        <v>7.1405302749999999E-7</v>
      </c>
      <c r="I1610" s="9">
        <v>6.2163728850000001E-7</v>
      </c>
      <c r="J1610" s="9">
        <v>5.880094436E-7</v>
      </c>
      <c r="Q1610" s="54"/>
      <c r="R1610" s="54">
        <v>7.1551866030000001E-7</v>
      </c>
      <c r="S1610" s="54">
        <v>7.8660170359999997E-7</v>
      </c>
    </row>
    <row r="1611" spans="1:19" x14ac:dyDescent="0.2">
      <c r="A1611" t="s">
        <v>8923</v>
      </c>
      <c r="B1611" t="s">
        <v>399</v>
      </c>
      <c r="C1611" s="9" t="s">
        <v>374</v>
      </c>
      <c r="F1611" s="9">
        <v>6.1159599299999998E-4</v>
      </c>
      <c r="G1611" s="9">
        <v>9.3529288490000002E-7</v>
      </c>
      <c r="H1611" s="9">
        <v>9.2047462220000001E-7</v>
      </c>
      <c r="I1611" s="9">
        <v>9.2548856569999999E-7</v>
      </c>
      <c r="J1611" s="9">
        <v>8.5304524149999998E-7</v>
      </c>
      <c r="P1611" s="54"/>
      <c r="Q1611" s="54"/>
      <c r="R1611" s="54">
        <v>9.3439119559999996E-7</v>
      </c>
      <c r="S1611" s="54">
        <v>7.9093539180000004E-7</v>
      </c>
    </row>
    <row r="1612" spans="1:19" x14ac:dyDescent="0.2">
      <c r="A1612" t="s">
        <v>8923</v>
      </c>
      <c r="B1612" t="s">
        <v>480</v>
      </c>
      <c r="C1612" s="9" t="s">
        <v>374</v>
      </c>
      <c r="F1612" s="9">
        <v>-5.5049571159999997E-4</v>
      </c>
      <c r="G1612" s="9">
        <v>-8.4482650170000003E-7</v>
      </c>
      <c r="H1612" s="9">
        <v>-8.3148873150000005E-7</v>
      </c>
      <c r="I1612" s="9">
        <v>-8.3600173189999998E-7</v>
      </c>
      <c r="J1612" s="9">
        <v>-7.7079621959999996E-7</v>
      </c>
      <c r="P1612" s="54"/>
      <c r="Q1612" s="54"/>
      <c r="R1612" s="54">
        <v>-8.4401490010000001E-7</v>
      </c>
      <c r="S1612" s="54">
        <v>-7.1489176439999999E-7</v>
      </c>
    </row>
    <row r="1613" spans="1:19" x14ac:dyDescent="0.2">
      <c r="A1613" t="s">
        <v>8626</v>
      </c>
      <c r="B1613" t="s">
        <v>480</v>
      </c>
      <c r="C1613" s="9" t="s">
        <v>375</v>
      </c>
      <c r="F1613" s="9">
        <v>-4.0829439770000003E-5</v>
      </c>
      <c r="G1613" s="9">
        <v>-5.7132860919999999E-7</v>
      </c>
      <c r="H1613" s="9">
        <v>-5.5910419680000001E-7</v>
      </c>
      <c r="I1613" s="9">
        <v>-5.6008274949999999E-7</v>
      </c>
      <c r="J1613" s="9">
        <v>-5.4125504599999999E-7</v>
      </c>
      <c r="P1613" s="54"/>
      <c r="Q1613" s="54"/>
      <c r="R1613" s="54">
        <v>-7.6508714359999996E-7</v>
      </c>
      <c r="S1613" s="54">
        <v>-5.1292900929999999E-7</v>
      </c>
    </row>
    <row r="1614" spans="1:19" x14ac:dyDescent="0.2">
      <c r="A1614" t="s">
        <v>8626</v>
      </c>
      <c r="B1614" t="s">
        <v>55</v>
      </c>
      <c r="C1614" s="9" t="s">
        <v>375</v>
      </c>
      <c r="F1614" s="9">
        <v>4.0425610919999999E-5</v>
      </c>
      <c r="G1614" s="9">
        <v>5.659670789E-7</v>
      </c>
      <c r="H1614" s="9">
        <v>5.5386370019999998E-7</v>
      </c>
      <c r="I1614" s="9">
        <v>5.5483256430000005E-7</v>
      </c>
      <c r="J1614" s="9">
        <v>5.3619127370000004E-7</v>
      </c>
      <c r="P1614" s="54"/>
      <c r="Q1614" s="54"/>
      <c r="R1614" s="54">
        <v>7.5780721199999998E-7</v>
      </c>
      <c r="S1614" s="54">
        <v>5.0814569290000003E-7</v>
      </c>
    </row>
    <row r="1615" spans="1:19" x14ac:dyDescent="0.2">
      <c r="A1615" t="s">
        <v>8597</v>
      </c>
      <c r="B1615" t="s">
        <v>54</v>
      </c>
      <c r="C1615" s="9" t="s">
        <v>375</v>
      </c>
      <c r="F1615" s="9">
        <v>19.258758539999999</v>
      </c>
      <c r="G1615" s="9">
        <v>5.2298604600000003</v>
      </c>
      <c r="H1615" s="9">
        <v>1.4275088050000001E-2</v>
      </c>
      <c r="I1615" s="9">
        <v>2.7281213530000001</v>
      </c>
      <c r="J1615" s="9">
        <v>8.3611814609999993</v>
      </c>
      <c r="Q1615" s="54"/>
      <c r="R1615" s="54">
        <v>1.228254026E-5</v>
      </c>
      <c r="S1615" s="54">
        <v>3.315018761E-2</v>
      </c>
    </row>
    <row r="1616" spans="1:19" x14ac:dyDescent="0.2">
      <c r="A1616" t="s">
        <v>8597</v>
      </c>
      <c r="B1616" t="s">
        <v>480</v>
      </c>
      <c r="C1616" s="9" t="s">
        <v>375</v>
      </c>
      <c r="F1616" s="9">
        <v>-18.100336980000002</v>
      </c>
      <c r="G1616" s="9">
        <v>-4.9152823889999997</v>
      </c>
      <c r="H1616" s="9">
        <v>-1.341643793E-2</v>
      </c>
      <c r="I1616" s="9">
        <v>-2.56402383</v>
      </c>
      <c r="J1616" s="9">
        <v>-7.8582532550000002</v>
      </c>
      <c r="P1616" s="54"/>
      <c r="Q1616" s="54"/>
      <c r="R1616" s="54">
        <v>-1.154553417E-5</v>
      </c>
      <c r="S1616" s="54">
        <v>-3.1156193160000002E-2</v>
      </c>
    </row>
    <row r="1617" spans="1:19" x14ac:dyDescent="0.2">
      <c r="A1617" t="s">
        <v>8495</v>
      </c>
      <c r="B1617" t="s">
        <v>52</v>
      </c>
      <c r="C1617" s="9" t="s">
        <v>375</v>
      </c>
      <c r="F1617" s="9">
        <v>1.4392726010000001</v>
      </c>
      <c r="G1617" s="9">
        <v>4.0359544259999996E-6</v>
      </c>
      <c r="H1617" s="9">
        <v>4.7710261170000003E-6</v>
      </c>
      <c r="I1617" s="9">
        <v>5.1862701400000003E-6</v>
      </c>
      <c r="J1617" s="9">
        <v>8.2642066690000008E-6</v>
      </c>
      <c r="P1617" s="54"/>
      <c r="Q1617" s="54"/>
      <c r="R1617" s="54">
        <v>0.88182036559999999</v>
      </c>
      <c r="S1617" s="54">
        <v>0.2049153209</v>
      </c>
    </row>
    <row r="1618" spans="1:19" x14ac:dyDescent="0.2">
      <c r="A1618" t="s">
        <v>8495</v>
      </c>
      <c r="B1618" t="s">
        <v>480</v>
      </c>
      <c r="C1618" s="9" t="s">
        <v>375</v>
      </c>
      <c r="F1618" s="9">
        <v>-1.425022378</v>
      </c>
      <c r="G1618" s="9">
        <v>-3.9962896700000002E-6</v>
      </c>
      <c r="H1618" s="9">
        <v>-4.7240834229999999E-6</v>
      </c>
      <c r="I1618" s="9">
        <v>-5.1352161190000001E-6</v>
      </c>
      <c r="J1618" s="9">
        <v>-8.1826780289999994E-6</v>
      </c>
      <c r="Q1618" s="54"/>
      <c r="R1618" s="54">
        <v>-0.87308947120000002</v>
      </c>
      <c r="S1618" s="54">
        <v>-0.20288645659999999</v>
      </c>
    </row>
    <row r="1619" spans="1:19" x14ac:dyDescent="0.2">
      <c r="A1619" t="s">
        <v>8697</v>
      </c>
      <c r="B1619" t="s">
        <v>54</v>
      </c>
      <c r="C1619" s="9" t="s">
        <v>375</v>
      </c>
      <c r="F1619" s="9">
        <v>5.3994884149999997E-3</v>
      </c>
      <c r="G1619" s="9">
        <v>1.1452267480000001E-3</v>
      </c>
      <c r="H1619" s="9">
        <v>1.18827575E-5</v>
      </c>
      <c r="I1619" s="9">
        <v>4.5675658399999999E-5</v>
      </c>
      <c r="J1619" s="9">
        <v>3.6564029339999998E-5</v>
      </c>
      <c r="Q1619" s="54"/>
      <c r="R1619" s="54">
        <v>1.362776247E-5</v>
      </c>
      <c r="S1619" s="54">
        <v>4.2813184300000001E-6</v>
      </c>
    </row>
    <row r="1620" spans="1:19" x14ac:dyDescent="0.2">
      <c r="A1620" t="s">
        <v>8697</v>
      </c>
      <c r="B1620" t="s">
        <v>52</v>
      </c>
      <c r="C1620" s="9" t="s">
        <v>375</v>
      </c>
      <c r="F1620" s="9">
        <v>-2.6997655700000001E-3</v>
      </c>
      <c r="G1620" s="9">
        <v>-5.7262828080000005E-4</v>
      </c>
      <c r="H1620" s="9">
        <v>-5.9562857699999999E-6</v>
      </c>
      <c r="I1620" s="9">
        <v>-2.285273622E-5</v>
      </c>
      <c r="J1620" s="9">
        <v>-1.829692169E-5</v>
      </c>
      <c r="Q1620" s="54"/>
      <c r="R1620" s="54">
        <v>-6.8287882569999998E-6</v>
      </c>
      <c r="S1620" s="54">
        <v>-2.1555662350000002E-6</v>
      </c>
    </row>
    <row r="1621" spans="1:19" x14ac:dyDescent="0.2">
      <c r="A1621" t="s">
        <v>8697</v>
      </c>
      <c r="B1621" t="s">
        <v>480</v>
      </c>
      <c r="C1621" s="9" t="s">
        <v>375</v>
      </c>
      <c r="F1621" s="9">
        <v>-2.1605046139999999E-3</v>
      </c>
      <c r="G1621" s="9">
        <v>-4.5817417829999998E-4</v>
      </c>
      <c r="H1621" s="9">
        <v>-4.8365823119999998E-6</v>
      </c>
      <c r="I1621" s="9">
        <v>-1.835374267E-5</v>
      </c>
      <c r="J1621" s="9">
        <v>-1.4709091050000001E-5</v>
      </c>
      <c r="P1621" s="54"/>
      <c r="Q1621" s="54"/>
      <c r="R1621" s="54">
        <v>-5.5345843020000004E-6</v>
      </c>
      <c r="S1621" s="54">
        <v>-1.7960066839999999E-6</v>
      </c>
    </row>
    <row r="1622" spans="1:19" x14ac:dyDescent="0.2">
      <c r="A1622" t="s">
        <v>352</v>
      </c>
      <c r="B1622" t="s">
        <v>52</v>
      </c>
      <c r="C1622" s="9" t="s">
        <v>359</v>
      </c>
      <c r="F1622" s="9">
        <v>7.0080274979999997</v>
      </c>
      <c r="G1622" s="9">
        <v>8.8723119109999994E-6</v>
      </c>
      <c r="H1622" s="9">
        <v>3.3957665039999999E-5</v>
      </c>
      <c r="I1622" s="9">
        <v>1.0388712570000001E-5</v>
      </c>
      <c r="J1622" s="9">
        <v>7.8775805460000001E-6</v>
      </c>
      <c r="Q1622" s="54"/>
      <c r="R1622" s="54">
        <v>0.59000131850000004</v>
      </c>
      <c r="S1622" s="54">
        <v>0.70992686410000005</v>
      </c>
    </row>
    <row r="1623" spans="1:19" x14ac:dyDescent="0.2">
      <c r="A1623" t="s">
        <v>352</v>
      </c>
      <c r="B1623" t="s">
        <v>398</v>
      </c>
      <c r="C1623" s="9" t="s">
        <v>359</v>
      </c>
      <c r="F1623" s="9">
        <v>20.207615830000002</v>
      </c>
      <c r="G1623" s="9">
        <v>2.5520107559999999E-5</v>
      </c>
      <c r="H1623" s="9">
        <v>9.6916881839999994E-5</v>
      </c>
      <c r="I1623" s="9">
        <v>2.9836017140000001E-5</v>
      </c>
      <c r="J1623" s="9">
        <v>2.2688949059999999E-5</v>
      </c>
      <c r="Q1623" s="54"/>
      <c r="R1623" s="54">
        <v>1.67923479</v>
      </c>
      <c r="S1623" s="54">
        <v>2.0205613429999998</v>
      </c>
    </row>
    <row r="1624" spans="1:19" x14ac:dyDescent="0.2">
      <c r="A1624" t="s">
        <v>352</v>
      </c>
      <c r="B1624" t="s">
        <v>480</v>
      </c>
      <c r="C1624" s="9" t="s">
        <v>359</v>
      </c>
      <c r="F1624" s="9">
        <v>-27.215640650000001</v>
      </c>
      <c r="G1624" s="9">
        <v>-3.4039421239999998E-5</v>
      </c>
      <c r="H1624" s="9">
        <v>-1.3052154859999999E-4</v>
      </c>
      <c r="I1624" s="9">
        <v>-3.9871731480000003E-5</v>
      </c>
      <c r="J1624" s="9">
        <v>-3.021353137E-5</v>
      </c>
      <c r="P1624" s="54"/>
      <c r="Q1624" s="54"/>
      <c r="R1624" s="54">
        <v>-2.269235756</v>
      </c>
      <c r="S1624" s="54">
        <v>-2.7304878540000002</v>
      </c>
    </row>
    <row r="1625" spans="1:19" x14ac:dyDescent="0.2">
      <c r="A1625" t="s">
        <v>8924</v>
      </c>
      <c r="B1625" t="s">
        <v>54</v>
      </c>
      <c r="C1625" s="9" t="s">
        <v>359</v>
      </c>
      <c r="F1625" s="9">
        <v>8.3596334870000006E-5</v>
      </c>
      <c r="G1625" s="9">
        <v>1.1672549110000001E-6</v>
      </c>
      <c r="H1625" s="9">
        <v>1.1486098890000001E-6</v>
      </c>
      <c r="I1625" s="9">
        <v>1.1443097390000001E-6</v>
      </c>
      <c r="J1625" s="9">
        <v>1.1542545589999999E-6</v>
      </c>
      <c r="Q1625" s="54"/>
      <c r="R1625" s="54">
        <v>1.140617841E-6</v>
      </c>
      <c r="S1625" s="54">
        <v>1.086284754E-6</v>
      </c>
    </row>
    <row r="1626" spans="1:19" x14ac:dyDescent="0.2">
      <c r="A1626" t="s">
        <v>8924</v>
      </c>
      <c r="B1626" t="s">
        <v>480</v>
      </c>
      <c r="C1626" s="9" t="s">
        <v>359</v>
      </c>
      <c r="F1626" s="9">
        <v>-6.0153235919999998E-5</v>
      </c>
      <c r="G1626" s="9">
        <v>-8.4811682470000001E-7</v>
      </c>
      <c r="H1626" s="9">
        <v>-8.347031403E-7</v>
      </c>
      <c r="I1626" s="9">
        <v>-8.3160950709999995E-7</v>
      </c>
      <c r="J1626" s="9">
        <v>-8.3876405380000003E-7</v>
      </c>
      <c r="P1626" s="54"/>
      <c r="Q1626" s="54"/>
      <c r="R1626" s="54">
        <v>-8.2895346539999997E-7</v>
      </c>
      <c r="S1626" s="54">
        <v>-7.8986491370000003E-7</v>
      </c>
    </row>
    <row r="1627" spans="1:19" x14ac:dyDescent="0.2">
      <c r="A1627" t="s">
        <v>8925</v>
      </c>
      <c r="B1627" t="s">
        <v>52</v>
      </c>
      <c r="C1627" s="9" t="s">
        <v>359</v>
      </c>
      <c r="F1627" s="9">
        <v>5.9798847690000002E-6</v>
      </c>
      <c r="G1627" s="9">
        <v>1.4749448569999999E-7</v>
      </c>
      <c r="H1627" s="9">
        <v>1.522100447E-7</v>
      </c>
      <c r="I1627" s="9">
        <v>1.4473158529999999E-7</v>
      </c>
      <c r="J1627" s="9">
        <v>1.3918354370000001E-7</v>
      </c>
      <c r="Q1627" s="54"/>
      <c r="R1627" s="54">
        <v>1.524284798E-7</v>
      </c>
      <c r="S1627" s="54">
        <v>1.3034662109999999E-7</v>
      </c>
    </row>
    <row r="1628" spans="1:19" x14ac:dyDescent="0.2">
      <c r="A1628" t="s">
        <v>8925</v>
      </c>
      <c r="B1628" t="s">
        <v>398</v>
      </c>
      <c r="C1628" s="9" t="s">
        <v>359</v>
      </c>
      <c r="F1628" s="9">
        <v>2.1316739270000001E-5</v>
      </c>
      <c r="G1628" s="9">
        <v>7.1080981799999997E-7</v>
      </c>
      <c r="H1628" s="9">
        <v>7.2495649490000002E-7</v>
      </c>
      <c r="I1628" s="9">
        <v>7.0252111669999998E-7</v>
      </c>
      <c r="J1628" s="9">
        <v>6.8587699189999997E-7</v>
      </c>
      <c r="Q1628" s="54"/>
      <c r="R1628" s="54">
        <v>7.256118004E-7</v>
      </c>
      <c r="S1628" s="54">
        <v>6.5936622410000004E-7</v>
      </c>
    </row>
    <row r="1629" spans="1:19" x14ac:dyDescent="0.2">
      <c r="A1629" t="s">
        <v>8925</v>
      </c>
      <c r="B1629" t="s">
        <v>480</v>
      </c>
      <c r="C1629" s="9" t="s">
        <v>359</v>
      </c>
      <c r="F1629" s="9">
        <v>-2.4470452570000001E-5</v>
      </c>
      <c r="G1629" s="9">
        <v>-5.0053582259999996E-7</v>
      </c>
      <c r="H1629" s="9">
        <v>-5.1939805839999998E-7</v>
      </c>
      <c r="I1629" s="9">
        <v>-4.8948422080000003E-7</v>
      </c>
      <c r="J1629" s="9">
        <v>-4.6729205440000002E-7</v>
      </c>
      <c r="P1629" s="54"/>
      <c r="Q1629" s="54"/>
      <c r="R1629" s="54">
        <v>-5.20271799E-7</v>
      </c>
      <c r="S1629" s="54">
        <v>-4.3194436399999999E-7</v>
      </c>
    </row>
    <row r="1630" spans="1:19" x14ac:dyDescent="0.2">
      <c r="A1630" t="s">
        <v>414</v>
      </c>
      <c r="B1630" t="s">
        <v>54</v>
      </c>
      <c r="C1630" s="9" t="s">
        <v>365</v>
      </c>
      <c r="F1630" s="9">
        <v>1.260200827</v>
      </c>
      <c r="P1630" s="54"/>
      <c r="Q1630" s="54"/>
      <c r="R1630" s="54"/>
      <c r="S1630" s="54">
        <v>0.86421096750000004</v>
      </c>
    </row>
    <row r="1631" spans="1:19" x14ac:dyDescent="0.2">
      <c r="A1631" t="s">
        <v>414</v>
      </c>
      <c r="B1631" t="s">
        <v>404</v>
      </c>
      <c r="C1631" s="9" t="s">
        <v>365</v>
      </c>
      <c r="F1631" s="9">
        <v>-1.134180744</v>
      </c>
      <c r="Q1631" s="54"/>
      <c r="R1631" s="54"/>
      <c r="S1631" s="54">
        <v>-0.77778987050000004</v>
      </c>
    </row>
    <row r="1632" spans="1:19" x14ac:dyDescent="0.2">
      <c r="A1632" t="s">
        <v>415</v>
      </c>
      <c r="B1632" t="s">
        <v>54</v>
      </c>
      <c r="C1632" s="9" t="s">
        <v>362</v>
      </c>
      <c r="F1632" s="9">
        <v>1.026256261E-2</v>
      </c>
      <c r="G1632" s="9">
        <v>0.14762002760000001</v>
      </c>
      <c r="H1632" s="9">
        <v>0.25981408620000002</v>
      </c>
      <c r="I1632" s="9">
        <v>0.42308170160000003</v>
      </c>
      <c r="J1632" s="9">
        <v>1.608737482</v>
      </c>
      <c r="Q1632" s="54"/>
      <c r="R1632" s="54">
        <v>1.8769205760000001E-4</v>
      </c>
      <c r="S1632" s="54">
        <v>5.3716762940000004E-6</v>
      </c>
    </row>
    <row r="1633" spans="1:19" x14ac:dyDescent="0.2">
      <c r="A1633" t="s">
        <v>415</v>
      </c>
      <c r="B1633" t="s">
        <v>404</v>
      </c>
      <c r="C1633" s="9" t="s">
        <v>362</v>
      </c>
      <c r="F1633" s="9">
        <v>-1.026256261E-2</v>
      </c>
      <c r="G1633" s="9">
        <v>-0.14762002760000001</v>
      </c>
      <c r="H1633" s="9">
        <v>-0.25981408620000002</v>
      </c>
      <c r="I1633" s="9">
        <v>-0.42308170160000003</v>
      </c>
      <c r="J1633" s="9">
        <v>-1.608737482</v>
      </c>
      <c r="Q1633" s="54"/>
      <c r="R1633" s="54">
        <v>-1.8769205760000001E-4</v>
      </c>
      <c r="S1633" s="54">
        <v>-5.3716762940000004E-6</v>
      </c>
    </row>
    <row r="1634" spans="1:19" x14ac:dyDescent="0.2">
      <c r="A1634" t="s">
        <v>416</v>
      </c>
      <c r="B1634" t="s">
        <v>52</v>
      </c>
      <c r="C1634" s="9" t="s">
        <v>362</v>
      </c>
      <c r="F1634" s="9">
        <v>3.8161714529999997E-5</v>
      </c>
      <c r="G1634" s="9">
        <v>7.6811753620000002E-7</v>
      </c>
      <c r="H1634" s="9">
        <v>1.1782603129999999E-6</v>
      </c>
      <c r="I1634" s="9">
        <v>9.6302900330000001E-7</v>
      </c>
      <c r="J1634" s="9">
        <v>1.1011342719999999E-6</v>
      </c>
      <c r="P1634" s="54"/>
      <c r="Q1634" s="54"/>
      <c r="R1634" s="54">
        <v>1.1146398950000001E-6</v>
      </c>
      <c r="S1634" s="54">
        <v>1.5751184359999999E-6</v>
      </c>
    </row>
    <row r="1635" spans="1:19" x14ac:dyDescent="0.2">
      <c r="A1635" t="s">
        <v>416</v>
      </c>
      <c r="B1635" t="s">
        <v>404</v>
      </c>
      <c r="C1635" s="9" t="s">
        <v>362</v>
      </c>
      <c r="F1635" s="9">
        <v>-3.8161714529999997E-5</v>
      </c>
      <c r="G1635" s="9">
        <v>-7.6811753620000002E-7</v>
      </c>
      <c r="H1635" s="9">
        <v>-1.1782603129999999E-6</v>
      </c>
      <c r="I1635" s="9">
        <v>-9.6302900330000001E-7</v>
      </c>
      <c r="J1635" s="9">
        <v>-1.1011342719999999E-6</v>
      </c>
      <c r="P1635" s="54"/>
      <c r="Q1635" s="54"/>
      <c r="R1635" s="54">
        <v>-1.1146398950000001E-6</v>
      </c>
      <c r="S1635" s="54">
        <v>-1.5751184359999999E-6</v>
      </c>
    </row>
    <row r="1636" spans="1:19" x14ac:dyDescent="0.2">
      <c r="A1636" t="s">
        <v>8926</v>
      </c>
      <c r="B1636" t="s">
        <v>54</v>
      </c>
      <c r="C1636" s="9" t="s">
        <v>366</v>
      </c>
      <c r="F1636" s="9">
        <v>1.0584509729999999E-4</v>
      </c>
      <c r="I1636" s="9">
        <v>0.1184008143</v>
      </c>
      <c r="Q1636" s="54"/>
      <c r="R1636" s="54"/>
      <c r="S1636" s="54"/>
    </row>
    <row r="1637" spans="1:19" x14ac:dyDescent="0.2">
      <c r="A1637" t="s">
        <v>8926</v>
      </c>
      <c r="B1637" t="s">
        <v>404</v>
      </c>
      <c r="C1637" s="9" t="s">
        <v>366</v>
      </c>
      <c r="F1637" s="9">
        <v>-1.0584509729999999E-4</v>
      </c>
      <c r="I1637" s="9">
        <v>-0.1184008143</v>
      </c>
      <c r="Q1637" s="54"/>
      <c r="R1637" s="54"/>
      <c r="S1637" s="54"/>
    </row>
    <row r="1638" spans="1:19" x14ac:dyDescent="0.2">
      <c r="A1638" t="s">
        <v>8927</v>
      </c>
      <c r="B1638" t="s">
        <v>52</v>
      </c>
      <c r="C1638" s="9" t="s">
        <v>366</v>
      </c>
      <c r="F1638" s="9">
        <v>2.0285151819999999E-5</v>
      </c>
      <c r="I1638" s="9">
        <v>7.8640693720000001E-7</v>
      </c>
      <c r="Q1638" s="54"/>
      <c r="R1638" s="54"/>
      <c r="S1638" s="54"/>
    </row>
    <row r="1639" spans="1:19" x14ac:dyDescent="0.2">
      <c r="A1639" t="s">
        <v>8927</v>
      </c>
      <c r="B1639" t="s">
        <v>404</v>
      </c>
      <c r="C1639" s="9" t="s">
        <v>366</v>
      </c>
      <c r="F1639" s="9">
        <v>-2.0285151819999999E-5</v>
      </c>
      <c r="I1639" s="9">
        <v>-7.8640693720000001E-7</v>
      </c>
      <c r="Q1639" s="54"/>
      <c r="R1639" s="54"/>
      <c r="S1639" s="54"/>
    </row>
    <row r="1640" spans="1:19" x14ac:dyDescent="0.2">
      <c r="A1640" t="s">
        <v>8928</v>
      </c>
      <c r="B1640" t="s">
        <v>480</v>
      </c>
      <c r="C1640" s="9" t="s">
        <v>371</v>
      </c>
      <c r="P1640" s="54"/>
      <c r="Q1640" s="54"/>
      <c r="R1640" s="54"/>
      <c r="S1640" s="54"/>
    </row>
    <row r="1641" spans="1:19" x14ac:dyDescent="0.2">
      <c r="A1641" t="s">
        <v>8929</v>
      </c>
      <c r="B1641" t="s">
        <v>402</v>
      </c>
      <c r="C1641" s="9" t="s">
        <v>371</v>
      </c>
      <c r="G1641" s="9">
        <v>1.2281842209999999E-15</v>
      </c>
      <c r="H1641" s="9">
        <v>2.8241298190000001E-15</v>
      </c>
      <c r="I1641" s="9">
        <v>7.2511441300000002E-16</v>
      </c>
      <c r="J1641" s="9">
        <v>-2.7755575619999998E-17</v>
      </c>
      <c r="P1641" s="54"/>
      <c r="Q1641" s="54"/>
      <c r="R1641" s="54">
        <v>-1.2490009030000001E-16</v>
      </c>
      <c r="S1641" s="54">
        <v>1.5612511280000001E-17</v>
      </c>
    </row>
    <row r="1642" spans="1:19" x14ac:dyDescent="0.2">
      <c r="A1642" t="s">
        <v>8930</v>
      </c>
      <c r="B1642" t="s">
        <v>401</v>
      </c>
      <c r="C1642" s="9" t="s">
        <v>371</v>
      </c>
      <c r="G1642" s="9">
        <v>6.4184768609999996E-16</v>
      </c>
      <c r="H1642" s="9">
        <v>3.989863995E-16</v>
      </c>
      <c r="I1642" s="9">
        <v>-5.2041704279999997E-18</v>
      </c>
      <c r="J1642" s="9">
        <v>-2.1857515799999999E-16</v>
      </c>
      <c r="Q1642" s="54"/>
      <c r="R1642" s="54">
        <v>-8.3266726850000005E-17</v>
      </c>
      <c r="S1642" s="54">
        <v>-8.6736173799999996E-19</v>
      </c>
    </row>
    <row r="1643" spans="1:19" x14ac:dyDescent="0.2">
      <c r="A1643" t="s">
        <v>8931</v>
      </c>
      <c r="B1643" t="s">
        <v>404</v>
      </c>
      <c r="C1643" s="9" t="s">
        <v>371</v>
      </c>
      <c r="Q1643" s="54"/>
      <c r="R1643" s="54"/>
      <c r="S1643" s="54"/>
    </row>
    <row r="1644" spans="1:19" x14ac:dyDescent="0.2">
      <c r="A1644" t="s">
        <v>417</v>
      </c>
      <c r="B1644" t="s">
        <v>54</v>
      </c>
      <c r="C1644" s="9" t="s">
        <v>371</v>
      </c>
      <c r="F1644" s="9">
        <v>0.10266588760000001</v>
      </c>
      <c r="G1644" s="9">
        <v>2.087939208E-2</v>
      </c>
      <c r="H1644" s="9">
        <v>2.812730905E-2</v>
      </c>
      <c r="I1644" s="9">
        <v>1.2017521959999999E-2</v>
      </c>
      <c r="J1644" s="9">
        <v>1.7622666580000002E-2</v>
      </c>
      <c r="P1644" s="54"/>
      <c r="Q1644" s="54"/>
      <c r="R1644" s="54">
        <v>1.89786768E-2</v>
      </c>
      <c r="S1644" s="54">
        <v>4.3723068789999998E-3</v>
      </c>
    </row>
    <row r="1645" spans="1:19" x14ac:dyDescent="0.2">
      <c r="A1645" t="s">
        <v>417</v>
      </c>
      <c r="B1645" t="s">
        <v>404</v>
      </c>
      <c r="C1645" s="9" t="s">
        <v>371</v>
      </c>
      <c r="F1645" s="9">
        <v>-0.10266588760000001</v>
      </c>
      <c r="G1645" s="9">
        <v>-2.087939208E-2</v>
      </c>
      <c r="H1645" s="9">
        <v>-2.812730905E-2</v>
      </c>
      <c r="I1645" s="9">
        <v>-1.2017521959999999E-2</v>
      </c>
      <c r="J1645" s="9">
        <v>-1.7622666580000002E-2</v>
      </c>
      <c r="P1645" s="54"/>
      <c r="Q1645" s="54"/>
      <c r="R1645" s="54">
        <v>-1.89786768E-2</v>
      </c>
      <c r="S1645" s="54">
        <v>-4.3723068789999998E-3</v>
      </c>
    </row>
    <row r="1646" spans="1:19" x14ac:dyDescent="0.2">
      <c r="A1646" t="s">
        <v>418</v>
      </c>
      <c r="B1646" t="s">
        <v>52</v>
      </c>
      <c r="C1646" s="9" t="s">
        <v>371</v>
      </c>
      <c r="F1646" s="9">
        <v>3.3067938320000001E-5</v>
      </c>
      <c r="G1646" s="9">
        <v>6.8767885599999995E-7</v>
      </c>
      <c r="H1646" s="9">
        <v>9.2074142110000001E-7</v>
      </c>
      <c r="I1646" s="9">
        <v>8.3924466690000001E-7</v>
      </c>
      <c r="J1646" s="9">
        <v>8.6478086579999997E-7</v>
      </c>
      <c r="Q1646" s="54"/>
      <c r="R1646" s="54">
        <v>1.11317432E-6</v>
      </c>
      <c r="S1646" s="54">
        <v>5.4381568930000001E-5</v>
      </c>
    </row>
    <row r="1647" spans="1:19" x14ac:dyDescent="0.2">
      <c r="A1647" t="s">
        <v>418</v>
      </c>
      <c r="B1647" t="s">
        <v>404</v>
      </c>
      <c r="C1647" s="9" t="s">
        <v>371</v>
      </c>
      <c r="F1647" s="9">
        <v>-3.3067938320000001E-5</v>
      </c>
      <c r="G1647" s="9">
        <v>-6.8767885599999995E-7</v>
      </c>
      <c r="H1647" s="9">
        <v>-9.2074142110000001E-7</v>
      </c>
      <c r="I1647" s="9">
        <v>-8.3924466690000001E-7</v>
      </c>
      <c r="J1647" s="9">
        <v>-8.6478086579999997E-7</v>
      </c>
      <c r="Q1647" s="54"/>
      <c r="R1647" s="54">
        <v>-1.11317432E-6</v>
      </c>
      <c r="S1647" s="54">
        <v>-5.4381568930000001E-5</v>
      </c>
    </row>
    <row r="1648" spans="1:19" x14ac:dyDescent="0.2">
      <c r="A1648" t="s">
        <v>419</v>
      </c>
      <c r="B1648" t="s">
        <v>54</v>
      </c>
      <c r="C1648" s="9" t="s">
        <v>371</v>
      </c>
      <c r="F1648" s="9">
        <v>6.5085823299999998E-2</v>
      </c>
      <c r="G1648" s="9">
        <v>9.4109549840000004E-3</v>
      </c>
      <c r="H1648" s="9">
        <v>6.0543781760000002E-3</v>
      </c>
      <c r="I1648" s="9">
        <v>2.8333345349999999E-3</v>
      </c>
      <c r="J1648" s="9">
        <v>3.4591755869999999E-3</v>
      </c>
      <c r="R1648" s="54">
        <v>8.7139410860000003E-4</v>
      </c>
      <c r="S1648" s="54">
        <v>1.523310716E-6</v>
      </c>
    </row>
    <row r="1649" spans="1:19" x14ac:dyDescent="0.2">
      <c r="A1649" t="s">
        <v>419</v>
      </c>
      <c r="B1649" t="s">
        <v>401</v>
      </c>
      <c r="C1649" s="9" t="s">
        <v>371</v>
      </c>
      <c r="F1649" s="9">
        <v>-5.8583103540000001E-2</v>
      </c>
      <c r="G1649" s="9">
        <v>-8.4707095350000008E-3</v>
      </c>
      <c r="H1649" s="9">
        <v>-5.4494882860000003E-3</v>
      </c>
      <c r="I1649" s="9">
        <v>-2.5502590860000001E-3</v>
      </c>
      <c r="J1649" s="9">
        <v>-3.1135723640000001E-3</v>
      </c>
      <c r="Q1649" s="54"/>
      <c r="R1649" s="54">
        <v>-7.8433610979999999E-4</v>
      </c>
      <c r="S1649" s="54">
        <v>-1.3740954769999999E-6</v>
      </c>
    </row>
    <row r="1650" spans="1:19" x14ac:dyDescent="0.2">
      <c r="A1650" t="s">
        <v>8598</v>
      </c>
      <c r="B1650" t="s">
        <v>52</v>
      </c>
      <c r="C1650" s="9" t="s">
        <v>371</v>
      </c>
      <c r="F1650" s="9">
        <v>4.410153226E-2</v>
      </c>
      <c r="G1650" s="9">
        <v>1.029833087E-2</v>
      </c>
      <c r="H1650" s="9">
        <v>2.1783367160000001E-2</v>
      </c>
      <c r="I1650" s="9">
        <v>8.1822921789999996E-3</v>
      </c>
      <c r="J1650" s="9">
        <v>1.3412110810000001E-2</v>
      </c>
      <c r="Q1650" s="54"/>
      <c r="R1650" s="54">
        <v>1.4778536179999999E-2</v>
      </c>
      <c r="S1650" s="54">
        <v>4.3517390189999998E-3</v>
      </c>
    </row>
    <row r="1651" spans="1:19" x14ac:dyDescent="0.2">
      <c r="A1651" t="s">
        <v>8598</v>
      </c>
      <c r="B1651" t="s">
        <v>401</v>
      </c>
      <c r="C1651" s="9" t="s">
        <v>371</v>
      </c>
      <c r="F1651" s="9">
        <v>-4.410153226E-2</v>
      </c>
      <c r="G1651" s="9">
        <v>-1.029833087E-2</v>
      </c>
      <c r="H1651" s="9">
        <v>-2.1783367160000001E-2</v>
      </c>
      <c r="I1651" s="9">
        <v>-8.1822921789999996E-3</v>
      </c>
      <c r="J1651" s="9">
        <v>-1.3412110810000001E-2</v>
      </c>
      <c r="Q1651" s="54"/>
      <c r="R1651" s="54">
        <v>-1.4778536179999999E-2</v>
      </c>
      <c r="S1651" s="54">
        <v>-4.3517390189999998E-3</v>
      </c>
    </row>
    <row r="1652" spans="1:19" x14ac:dyDescent="0.2">
      <c r="A1652" t="s">
        <v>8932</v>
      </c>
      <c r="B1652" t="s">
        <v>401</v>
      </c>
      <c r="C1652" s="9" t="s">
        <v>371</v>
      </c>
      <c r="F1652" s="9">
        <v>-1.436240944E-5</v>
      </c>
      <c r="G1652" s="9">
        <v>-4.5539872669999999E-7</v>
      </c>
      <c r="H1652" s="9">
        <v>-4.2382211460000001E-7</v>
      </c>
      <c r="I1652" s="9">
        <v>-4.295471971E-7</v>
      </c>
      <c r="J1652" s="9">
        <v>-4.0940529819999999E-7</v>
      </c>
      <c r="Q1652" s="54"/>
      <c r="R1652" s="54">
        <v>-4.9168836279999998E-7</v>
      </c>
      <c r="S1652" s="54">
        <v>-4.55287593E-7</v>
      </c>
    </row>
    <row r="1653" spans="1:19" x14ac:dyDescent="0.2">
      <c r="A1653" t="s">
        <v>8932</v>
      </c>
      <c r="B1653" t="s">
        <v>55</v>
      </c>
      <c r="C1653" s="9" t="s">
        <v>371</v>
      </c>
      <c r="F1653" s="9">
        <v>1.5937574649999999E-5</v>
      </c>
      <c r="G1653" s="9">
        <v>5.0221304219999996E-7</v>
      </c>
      <c r="H1653" s="9">
        <v>4.6716300280000001E-7</v>
      </c>
      <c r="I1653" s="9">
        <v>4.7351784440000002E-7</v>
      </c>
      <c r="J1653" s="9">
        <v>4.511603366E-7</v>
      </c>
      <c r="Q1653" s="54"/>
      <c r="R1653" s="54">
        <v>5.4249453829999999E-7</v>
      </c>
      <c r="S1653" s="54">
        <v>5.0208968380000005E-7</v>
      </c>
    </row>
    <row r="1654" spans="1:19" x14ac:dyDescent="0.2">
      <c r="A1654" t="s">
        <v>420</v>
      </c>
      <c r="B1654" t="s">
        <v>52</v>
      </c>
      <c r="C1654" s="9" t="s">
        <v>371</v>
      </c>
      <c r="F1654" s="9">
        <v>0.19977670719999999</v>
      </c>
      <c r="G1654" s="9">
        <v>3.9704608930000003E-2</v>
      </c>
      <c r="H1654" s="9">
        <v>5.3492353919999999E-2</v>
      </c>
      <c r="I1654" s="9">
        <v>2.1030631920000001E-2</v>
      </c>
      <c r="J1654" s="9">
        <v>3.3601512280000002E-2</v>
      </c>
      <c r="Q1654" s="54"/>
      <c r="R1654" s="54">
        <v>2.2764761349999999E-2</v>
      </c>
      <c r="S1654" s="54">
        <v>2.3805478369999999E-3</v>
      </c>
    </row>
    <row r="1655" spans="1:19" x14ac:dyDescent="0.2">
      <c r="A1655" t="s">
        <v>420</v>
      </c>
      <c r="B1655" t="s">
        <v>402</v>
      </c>
      <c r="C1655" s="9" t="s">
        <v>371</v>
      </c>
      <c r="F1655" s="9">
        <v>-0.19779872000000001</v>
      </c>
      <c r="G1655" s="9">
        <v>-3.9311494289999999E-2</v>
      </c>
      <c r="H1655" s="9">
        <v>-5.2962726949999997E-2</v>
      </c>
      <c r="I1655" s="9">
        <v>-2.0822408130000001E-2</v>
      </c>
      <c r="J1655" s="9">
        <v>-3.3268824330000002E-2</v>
      </c>
      <c r="Q1655" s="54"/>
      <c r="R1655" s="54">
        <v>-2.2539367970000002E-2</v>
      </c>
      <c r="S1655" s="54">
        <v>-2.3569783519999999E-3</v>
      </c>
    </row>
    <row r="1656" spans="1:19" x14ac:dyDescent="0.2">
      <c r="A1656" t="s">
        <v>421</v>
      </c>
      <c r="B1656" t="s">
        <v>52</v>
      </c>
      <c r="C1656" s="9" t="s">
        <v>371</v>
      </c>
      <c r="F1656" s="9">
        <v>0.15362604069999999</v>
      </c>
      <c r="G1656" s="9">
        <v>3.1234178349999999E-2</v>
      </c>
      <c r="H1656" s="9">
        <v>4.2076601349999999E-2</v>
      </c>
      <c r="I1656" s="9">
        <v>1.797803701E-2</v>
      </c>
      <c r="J1656" s="9">
        <v>2.6362745619999999E-2</v>
      </c>
      <c r="P1656" s="54"/>
      <c r="Q1656" s="54"/>
      <c r="R1656" s="54">
        <v>2.8391557040000001E-2</v>
      </c>
      <c r="S1656" s="54">
        <v>6.6217423720000002E-3</v>
      </c>
    </row>
    <row r="1657" spans="1:19" x14ac:dyDescent="0.2">
      <c r="A1657" t="s">
        <v>421</v>
      </c>
      <c r="B1657" t="s">
        <v>398</v>
      </c>
      <c r="C1657" s="9" t="s">
        <v>371</v>
      </c>
      <c r="F1657" s="9">
        <v>0.38406510119999998</v>
      </c>
      <c r="G1657" s="9">
        <v>7.8085445759999997E-2</v>
      </c>
      <c r="H1657" s="9">
        <v>0.10519150319999999</v>
      </c>
      <c r="I1657" s="9">
        <v>4.4945092460000002E-2</v>
      </c>
      <c r="J1657" s="9">
        <v>6.5906863950000005E-2</v>
      </c>
      <c r="P1657" s="54"/>
      <c r="Q1657" s="54"/>
      <c r="R1657" s="54">
        <v>7.0978892500000001E-2</v>
      </c>
      <c r="S1657" s="54">
        <v>1.6554355909999999E-2</v>
      </c>
    </row>
    <row r="1658" spans="1:19" x14ac:dyDescent="0.2">
      <c r="A1658" t="s">
        <v>421</v>
      </c>
      <c r="B1658" t="s">
        <v>480</v>
      </c>
      <c r="C1658" s="9" t="s">
        <v>371</v>
      </c>
      <c r="F1658" s="9">
        <v>-0.5376911419</v>
      </c>
      <c r="G1658" s="9">
        <v>-0.1093196241</v>
      </c>
      <c r="H1658" s="9">
        <v>-0.1472681046</v>
      </c>
      <c r="I1658" s="9">
        <v>-6.2923129470000005E-2</v>
      </c>
      <c r="J1658" s="9">
        <v>-9.2269609569999994E-2</v>
      </c>
      <c r="P1658" s="54"/>
      <c r="Q1658" s="54"/>
      <c r="R1658" s="54">
        <v>-9.9370449540000003E-2</v>
      </c>
      <c r="S1658" s="54">
        <v>-2.3176098280000001E-2</v>
      </c>
    </row>
    <row r="1659" spans="1:19" x14ac:dyDescent="0.2">
      <c r="A1659" t="s">
        <v>422</v>
      </c>
      <c r="B1659" t="s">
        <v>9274</v>
      </c>
      <c r="C1659" s="9" t="s">
        <v>365</v>
      </c>
      <c r="F1659" s="9">
        <v>-6.1055262790000002E-2</v>
      </c>
      <c r="Q1659" s="54"/>
      <c r="R1659" s="54"/>
      <c r="S1659" s="54">
        <v>-1.040678777E-7</v>
      </c>
    </row>
    <row r="1660" spans="1:19" x14ac:dyDescent="0.2">
      <c r="A1660" t="s">
        <v>422</v>
      </c>
      <c r="B1660" t="s">
        <v>52</v>
      </c>
      <c r="C1660" s="9" t="s">
        <v>365</v>
      </c>
      <c r="F1660" s="9">
        <v>7.4029497050000004E-2</v>
      </c>
      <c r="P1660" s="54"/>
      <c r="Q1660" s="54"/>
      <c r="R1660" s="54"/>
      <c r="S1660" s="54">
        <v>1.137208766E-7</v>
      </c>
    </row>
    <row r="1661" spans="1:19" x14ac:dyDescent="0.2">
      <c r="A1661" t="s">
        <v>422</v>
      </c>
      <c r="B1661" t="s">
        <v>402</v>
      </c>
      <c r="C1661" s="9" t="s">
        <v>365</v>
      </c>
      <c r="Q1661" s="54"/>
      <c r="R1661" s="54"/>
      <c r="S1661" s="54"/>
    </row>
    <row r="1662" spans="1:19" x14ac:dyDescent="0.2">
      <c r="A1662" t="s">
        <v>8599</v>
      </c>
      <c r="B1662" t="s">
        <v>54</v>
      </c>
      <c r="C1662" s="9" t="s">
        <v>361</v>
      </c>
      <c r="F1662" s="9">
        <v>3.0026473579999999</v>
      </c>
      <c r="G1662" s="9">
        <v>0.9626465971</v>
      </c>
      <c r="H1662" s="9">
        <v>0.27258783050000002</v>
      </c>
      <c r="I1662" s="9">
        <v>0.22154871770000001</v>
      </c>
      <c r="J1662" s="9">
        <v>0.37177537910000003</v>
      </c>
      <c r="P1662" s="54"/>
      <c r="Q1662" s="54"/>
      <c r="R1662" s="54">
        <v>0.19292414620000001</v>
      </c>
      <c r="S1662" s="54">
        <v>2.9007837330000001E-2</v>
      </c>
    </row>
    <row r="1663" spans="1:19" x14ac:dyDescent="0.2">
      <c r="A1663" t="s">
        <v>8599</v>
      </c>
      <c r="B1663" t="s">
        <v>404</v>
      </c>
      <c r="C1663" s="9" t="s">
        <v>361</v>
      </c>
      <c r="F1663" s="9">
        <v>-3.0026473579999999</v>
      </c>
      <c r="G1663" s="9">
        <v>-0.9626465971</v>
      </c>
      <c r="H1663" s="9">
        <v>-0.27258783050000002</v>
      </c>
      <c r="I1663" s="9">
        <v>-0.22154871770000001</v>
      </c>
      <c r="J1663" s="9">
        <v>-0.37177537910000003</v>
      </c>
      <c r="P1663" s="54"/>
      <c r="Q1663" s="54"/>
      <c r="R1663" s="54">
        <v>-0.19292414620000001</v>
      </c>
      <c r="S1663" s="54">
        <v>-2.9007837330000001E-2</v>
      </c>
    </row>
    <row r="1664" spans="1:19" x14ac:dyDescent="0.2">
      <c r="A1664" t="s">
        <v>8627</v>
      </c>
      <c r="B1664" t="s">
        <v>52</v>
      </c>
      <c r="C1664" s="9" t="s">
        <v>361</v>
      </c>
      <c r="F1664" s="9">
        <v>5.0089573159999999E-5</v>
      </c>
      <c r="G1664" s="9">
        <v>8.1312134600000003E-7</v>
      </c>
      <c r="H1664" s="9">
        <v>1.0468671499999999E-6</v>
      </c>
      <c r="I1664" s="9">
        <v>8.3315849419999996E-7</v>
      </c>
      <c r="J1664" s="9">
        <v>1.065173748E-6</v>
      </c>
      <c r="P1664" s="54"/>
      <c r="Q1664" s="54"/>
      <c r="R1664" s="54">
        <v>1.6493509700000001E-6</v>
      </c>
      <c r="S1664" s="54">
        <v>1.8662049410000001E-6</v>
      </c>
    </row>
    <row r="1665" spans="1:19" x14ac:dyDescent="0.2">
      <c r="A1665" t="s">
        <v>8627</v>
      </c>
      <c r="B1665" t="s">
        <v>404</v>
      </c>
      <c r="C1665" s="9" t="s">
        <v>361</v>
      </c>
      <c r="F1665" s="9">
        <v>-5.0089573159999999E-5</v>
      </c>
      <c r="G1665" s="9">
        <v>-8.1312134600000003E-7</v>
      </c>
      <c r="H1665" s="9">
        <v>-1.0468671499999999E-6</v>
      </c>
      <c r="I1665" s="9">
        <v>-8.3315849419999996E-7</v>
      </c>
      <c r="J1665" s="9">
        <v>-1.065173748E-6</v>
      </c>
      <c r="P1665" s="54"/>
      <c r="Q1665" s="54"/>
      <c r="R1665" s="54">
        <v>-1.6493509700000001E-6</v>
      </c>
      <c r="S1665" s="54">
        <v>-1.8662049410000001E-6</v>
      </c>
    </row>
    <row r="1666" spans="1:19" x14ac:dyDescent="0.2">
      <c r="A1666" t="s">
        <v>8933</v>
      </c>
      <c r="B1666" t="s">
        <v>54</v>
      </c>
      <c r="C1666" s="9" t="s">
        <v>358</v>
      </c>
      <c r="P1666" s="54"/>
      <c r="Q1666" s="54"/>
      <c r="R1666" s="54"/>
      <c r="S1666" s="54"/>
    </row>
    <row r="1667" spans="1:19" x14ac:dyDescent="0.2">
      <c r="A1667" t="s">
        <v>8933</v>
      </c>
      <c r="B1667" t="s">
        <v>404</v>
      </c>
      <c r="C1667" s="9" t="s">
        <v>358</v>
      </c>
      <c r="P1667" s="54"/>
      <c r="Q1667" s="54"/>
      <c r="R1667" s="54"/>
      <c r="S1667" s="54"/>
    </row>
    <row r="1668" spans="1:19" x14ac:dyDescent="0.2">
      <c r="A1668" t="s">
        <v>8934</v>
      </c>
      <c r="B1668" t="s">
        <v>52</v>
      </c>
      <c r="C1668" s="9" t="s">
        <v>358</v>
      </c>
      <c r="Q1668" s="54"/>
      <c r="R1668" s="54"/>
      <c r="S1668" s="54"/>
    </row>
    <row r="1669" spans="1:19" x14ac:dyDescent="0.2">
      <c r="A1669" t="s">
        <v>8934</v>
      </c>
      <c r="B1669" t="s">
        <v>404</v>
      </c>
      <c r="C1669" s="9" t="s">
        <v>358</v>
      </c>
      <c r="Q1669" s="54"/>
      <c r="R1669" s="54"/>
      <c r="S1669" s="54"/>
    </row>
    <row r="1670" spans="1:19" x14ac:dyDescent="0.2">
      <c r="A1670" t="s">
        <v>8600</v>
      </c>
      <c r="B1670" t="s">
        <v>8303</v>
      </c>
      <c r="C1670" s="9" t="s">
        <v>362</v>
      </c>
      <c r="F1670" s="9">
        <v>0.18428928480000001</v>
      </c>
      <c r="Q1670" s="54"/>
      <c r="R1670" s="54">
        <v>0.46099961290000002</v>
      </c>
      <c r="S1670" s="54">
        <v>4.075195375E-2</v>
      </c>
    </row>
    <row r="1671" spans="1:19" x14ac:dyDescent="0.2">
      <c r="A1671" t="s">
        <v>8600</v>
      </c>
      <c r="B1671" t="s">
        <v>404</v>
      </c>
      <c r="C1671" s="9" t="s">
        <v>362</v>
      </c>
      <c r="F1671" s="9">
        <v>-12.208551870000001</v>
      </c>
      <c r="H1671" s="9">
        <v>-2.6968100120000001E-2</v>
      </c>
      <c r="Q1671" s="54"/>
      <c r="R1671" s="54">
        <v>-7.7016078180000003</v>
      </c>
      <c r="S1671" s="54">
        <v>-2.8448618419999998</v>
      </c>
    </row>
    <row r="1672" spans="1:19" x14ac:dyDescent="0.2">
      <c r="A1672" t="s">
        <v>8600</v>
      </c>
      <c r="B1672" t="s">
        <v>403</v>
      </c>
      <c r="C1672" s="9" t="s">
        <v>362</v>
      </c>
      <c r="F1672" s="9">
        <v>12.02426095</v>
      </c>
      <c r="H1672" s="9">
        <v>2.6968011690000002E-2</v>
      </c>
      <c r="Q1672" s="54"/>
      <c r="R1672" s="54">
        <v>7.24060814</v>
      </c>
      <c r="S1672" s="54">
        <v>2.8041098259999999</v>
      </c>
    </row>
    <row r="1673" spans="1:19" x14ac:dyDescent="0.2">
      <c r="A1673" t="s">
        <v>8600</v>
      </c>
      <c r="B1673" t="s">
        <v>8321</v>
      </c>
      <c r="C1673" s="9" t="s">
        <v>362</v>
      </c>
      <c r="F1673" s="9">
        <v>1.7188711130000001E-6</v>
      </c>
      <c r="Q1673" s="54"/>
      <c r="R1673" s="54">
        <v>1.253508754E-7</v>
      </c>
      <c r="S1673" s="54">
        <v>1.220216056E-7</v>
      </c>
    </row>
    <row r="1674" spans="1:19" x14ac:dyDescent="0.2">
      <c r="A1674" t="s">
        <v>8935</v>
      </c>
      <c r="B1674" t="s">
        <v>8303</v>
      </c>
      <c r="C1674" s="9" t="s">
        <v>362</v>
      </c>
      <c r="Q1674" s="54"/>
      <c r="R1674" s="54">
        <v>0.23436530780000001</v>
      </c>
      <c r="S1674" s="54">
        <v>3.3143299309999999E-2</v>
      </c>
    </row>
    <row r="1675" spans="1:19" x14ac:dyDescent="0.2">
      <c r="A1675" t="s">
        <v>8935</v>
      </c>
      <c r="B1675" t="s">
        <v>400</v>
      </c>
      <c r="C1675" s="9" t="s">
        <v>362</v>
      </c>
      <c r="H1675" s="9">
        <v>-2.2671532540000001E-2</v>
      </c>
      <c r="Q1675" s="54"/>
      <c r="R1675" s="54">
        <v>-0.72351986700000004</v>
      </c>
      <c r="S1675" s="54">
        <v>-0.2673131534</v>
      </c>
    </row>
    <row r="1676" spans="1:19" x14ac:dyDescent="0.2">
      <c r="A1676" t="s">
        <v>8935</v>
      </c>
      <c r="B1676" t="s">
        <v>403</v>
      </c>
      <c r="C1676" s="9" t="s">
        <v>362</v>
      </c>
      <c r="H1676" s="9">
        <v>2.2671442819999998E-2</v>
      </c>
      <c r="P1676" s="54"/>
      <c r="Q1676" s="54"/>
      <c r="R1676" s="54">
        <v>0.48915449919999998</v>
      </c>
      <c r="S1676" s="54">
        <v>0.23416979409999999</v>
      </c>
    </row>
    <row r="1677" spans="1:19" x14ac:dyDescent="0.2">
      <c r="A1677" t="s">
        <v>8935</v>
      </c>
      <c r="B1677" t="s">
        <v>8321</v>
      </c>
      <c r="C1677" s="9" t="s">
        <v>362</v>
      </c>
      <c r="P1677" s="54"/>
      <c r="Q1677" s="54"/>
      <c r="R1677" s="54">
        <v>1.1962666499999999E-7</v>
      </c>
      <c r="S1677" s="54">
        <v>1.1956092460000001E-7</v>
      </c>
    </row>
    <row r="1678" spans="1:19" x14ac:dyDescent="0.2">
      <c r="A1678" t="s">
        <v>8936</v>
      </c>
      <c r="B1678" t="s">
        <v>8268</v>
      </c>
      <c r="C1678" s="9" t="s">
        <v>362</v>
      </c>
      <c r="Q1678" s="54"/>
      <c r="R1678" s="54"/>
      <c r="S1678" s="54"/>
    </row>
    <row r="1679" spans="1:19" x14ac:dyDescent="0.2">
      <c r="A1679" t="s">
        <v>8936</v>
      </c>
      <c r="B1679" t="s">
        <v>8266</v>
      </c>
      <c r="C1679" s="9" t="s">
        <v>362</v>
      </c>
      <c r="Q1679" s="54"/>
      <c r="R1679" s="54"/>
      <c r="S1679" s="54"/>
    </row>
    <row r="1680" spans="1:19" x14ac:dyDescent="0.2">
      <c r="A1680" t="s">
        <v>8936</v>
      </c>
      <c r="B1680" t="s">
        <v>8262</v>
      </c>
      <c r="C1680" s="9" t="s">
        <v>362</v>
      </c>
      <c r="Q1680" s="54"/>
      <c r="R1680" s="54"/>
      <c r="S1680" s="54"/>
    </row>
    <row r="1681" spans="1:19" x14ac:dyDescent="0.2">
      <c r="A1681" t="s">
        <v>8936</v>
      </c>
      <c r="B1681" t="s">
        <v>8267</v>
      </c>
      <c r="C1681" s="9" t="s">
        <v>362</v>
      </c>
      <c r="M1681" s="54"/>
      <c r="Q1681" s="54"/>
      <c r="R1681" s="54"/>
      <c r="S1681" s="54"/>
    </row>
    <row r="1682" spans="1:19" x14ac:dyDescent="0.2">
      <c r="A1682" t="s">
        <v>423</v>
      </c>
      <c r="B1682" t="s">
        <v>54</v>
      </c>
      <c r="C1682" s="9" t="s">
        <v>362</v>
      </c>
      <c r="F1682" s="9">
        <v>12.74946342</v>
      </c>
      <c r="G1682" s="9">
        <v>1.049560697E-5</v>
      </c>
      <c r="H1682" s="9">
        <v>3.7598163319999999E-6</v>
      </c>
      <c r="I1682" s="9">
        <v>9.3836120079999998E-6</v>
      </c>
      <c r="J1682" s="9">
        <v>13.636327209999999</v>
      </c>
      <c r="M1682" s="54"/>
      <c r="Q1682" s="54"/>
      <c r="R1682" s="54">
        <v>5.5076313569999997E-6</v>
      </c>
      <c r="S1682" s="54">
        <v>2.5684026440000001E-6</v>
      </c>
    </row>
    <row r="1683" spans="1:19" x14ac:dyDescent="0.2">
      <c r="A1683" t="s">
        <v>423</v>
      </c>
      <c r="B1683" t="s">
        <v>9274</v>
      </c>
      <c r="C1683" s="9" t="s">
        <v>362</v>
      </c>
      <c r="F1683" s="9">
        <v>0.12749467</v>
      </c>
      <c r="G1683" s="9">
        <v>1.094281757E-7</v>
      </c>
      <c r="J1683" s="9">
        <v>0.1363632766</v>
      </c>
      <c r="P1683" s="54"/>
      <c r="Q1683" s="54"/>
      <c r="R1683" s="54"/>
      <c r="S1683" s="54"/>
    </row>
    <row r="1684" spans="1:19" x14ac:dyDescent="0.2">
      <c r="A1684" t="s">
        <v>423</v>
      </c>
      <c r="B1684" t="s">
        <v>424</v>
      </c>
      <c r="C1684" s="9" t="s">
        <v>362</v>
      </c>
      <c r="F1684" s="9">
        <v>-8.4996422920000008</v>
      </c>
      <c r="G1684" s="9">
        <v>-7.0070093249999998E-6</v>
      </c>
      <c r="H1684" s="9">
        <v>-2.5164822340000001E-6</v>
      </c>
      <c r="I1684" s="9">
        <v>-6.2656793519999996E-6</v>
      </c>
      <c r="J1684" s="9">
        <v>-9.0908848160000009</v>
      </c>
      <c r="P1684" s="54"/>
      <c r="Q1684" s="54"/>
      <c r="R1684" s="54">
        <v>-3.6816922510000002E-6</v>
      </c>
      <c r="S1684" s="54">
        <v>-1.722206443E-6</v>
      </c>
    </row>
    <row r="1685" spans="1:19" x14ac:dyDescent="0.2">
      <c r="A1685" t="s">
        <v>423</v>
      </c>
      <c r="B1685" t="s">
        <v>480</v>
      </c>
      <c r="C1685" s="9" t="s">
        <v>362</v>
      </c>
      <c r="F1685" s="9">
        <v>-0.84996426759999999</v>
      </c>
      <c r="G1685" s="9">
        <v>-7.2753356860000005E-7</v>
      </c>
      <c r="H1685" s="9">
        <v>-2.7848085949999998E-7</v>
      </c>
      <c r="I1685" s="9">
        <v>-6.5340057130000003E-7</v>
      </c>
      <c r="J1685" s="9">
        <v>-0.90908850839999999</v>
      </c>
      <c r="P1685" s="54"/>
      <c r="Q1685" s="54"/>
      <c r="R1685" s="54">
        <v>-3.9500186119999999E-7</v>
      </c>
      <c r="S1685" s="54">
        <v>-1.990532803E-7</v>
      </c>
    </row>
    <row r="1686" spans="1:19" x14ac:dyDescent="0.2">
      <c r="A1686" t="s">
        <v>8937</v>
      </c>
      <c r="B1686" t="s">
        <v>399</v>
      </c>
      <c r="C1686" s="9" t="s">
        <v>362</v>
      </c>
      <c r="F1686" s="9">
        <v>3.8751240390000002E-5</v>
      </c>
      <c r="G1686" s="9">
        <v>1.314491724E-7</v>
      </c>
      <c r="H1686" s="9">
        <v>1.3047640939999999E-7</v>
      </c>
      <c r="I1686" s="9">
        <v>1.3054707840000001E-7</v>
      </c>
      <c r="J1686" s="9">
        <v>1.2886872839999999E-7</v>
      </c>
      <c r="P1686" s="54"/>
      <c r="Q1686" s="54"/>
      <c r="R1686" s="54">
        <v>1.2986280450000001E-7</v>
      </c>
      <c r="S1686" s="54">
        <v>1.2752230019999999E-7</v>
      </c>
    </row>
    <row r="1687" spans="1:19" x14ac:dyDescent="0.2">
      <c r="A1687" t="s">
        <v>8937</v>
      </c>
      <c r="B1687" t="s">
        <v>8314</v>
      </c>
      <c r="C1687" s="9" t="s">
        <v>362</v>
      </c>
      <c r="F1687" s="9">
        <v>-1.5624589029999999E-5</v>
      </c>
      <c r="Q1687" s="54"/>
      <c r="R1687" s="54"/>
      <c r="S1687" s="54"/>
    </row>
    <row r="1688" spans="1:19" x14ac:dyDescent="0.2">
      <c r="A1688" t="s">
        <v>8937</v>
      </c>
      <c r="B1688" t="s">
        <v>8315</v>
      </c>
      <c r="C1688" s="9" t="s">
        <v>362</v>
      </c>
      <c r="F1688" s="9">
        <v>-5.9827966389999999E-6</v>
      </c>
      <c r="Q1688" s="54"/>
      <c r="R1688" s="54"/>
      <c r="S1688" s="54"/>
    </row>
    <row r="1689" spans="1:19" x14ac:dyDescent="0.2">
      <c r="A1689" t="s">
        <v>8937</v>
      </c>
      <c r="B1689" t="s">
        <v>52</v>
      </c>
      <c r="C1689" s="9" t="s">
        <v>362</v>
      </c>
      <c r="F1689" s="9">
        <v>-2.6253578649999998E-6</v>
      </c>
      <c r="Q1689" s="54"/>
      <c r="R1689" s="54"/>
      <c r="S1689" s="54"/>
    </row>
    <row r="1690" spans="1:19" x14ac:dyDescent="0.2">
      <c r="A1690" t="s">
        <v>8555</v>
      </c>
      <c r="B1690" t="s">
        <v>8314</v>
      </c>
      <c r="C1690" s="9" t="s">
        <v>362</v>
      </c>
      <c r="D1690" s="9" t="s">
        <v>8719</v>
      </c>
      <c r="F1690" s="9">
        <v>0.1002881917</v>
      </c>
      <c r="J1690" s="9">
        <v>1.7766729160000001E-2</v>
      </c>
      <c r="P1690" s="54"/>
      <c r="Q1690" s="54"/>
      <c r="R1690" s="54"/>
      <c r="S1690" s="54"/>
    </row>
    <row r="1691" spans="1:19" x14ac:dyDescent="0.2">
      <c r="A1691" t="s">
        <v>8555</v>
      </c>
      <c r="B1691" t="s">
        <v>424</v>
      </c>
      <c r="C1691" s="9" t="s">
        <v>362</v>
      </c>
      <c r="D1691" s="9" t="s">
        <v>8719</v>
      </c>
      <c r="F1691" s="9">
        <v>8.5995653799999996</v>
      </c>
      <c r="J1691" s="9">
        <v>9.1909082340000001</v>
      </c>
      <c r="P1691" s="54"/>
      <c r="Q1691" s="54"/>
      <c r="R1691" s="54"/>
      <c r="S1691" s="54"/>
    </row>
    <row r="1692" spans="1:19" x14ac:dyDescent="0.2">
      <c r="A1692" t="s">
        <v>8555</v>
      </c>
      <c r="B1692" t="s">
        <v>8316</v>
      </c>
      <c r="C1692" s="9" t="s">
        <v>362</v>
      </c>
      <c r="D1692" s="9" t="s">
        <v>8719</v>
      </c>
      <c r="F1692" s="9">
        <v>0.1000984338</v>
      </c>
      <c r="J1692" s="9">
        <v>4.1233128110000003E-2</v>
      </c>
      <c r="Q1692" s="54"/>
      <c r="R1692" s="54"/>
      <c r="S1692" s="54"/>
    </row>
    <row r="1693" spans="1:19" x14ac:dyDescent="0.2">
      <c r="A1693" t="s">
        <v>8613</v>
      </c>
      <c r="B1693" t="s">
        <v>8299</v>
      </c>
      <c r="C1693" s="9" t="s">
        <v>362</v>
      </c>
      <c r="D1693" s="9" t="s">
        <v>8731</v>
      </c>
      <c r="Q1693" s="54"/>
      <c r="R1693" s="54"/>
      <c r="S1693" s="54"/>
    </row>
    <row r="1694" spans="1:19" x14ac:dyDescent="0.2">
      <c r="A1694" t="s">
        <v>8613</v>
      </c>
      <c r="B1694" t="s">
        <v>8314</v>
      </c>
      <c r="C1694" s="9" t="s">
        <v>362</v>
      </c>
      <c r="D1694" s="9" t="s">
        <v>8731</v>
      </c>
      <c r="Q1694" s="54"/>
      <c r="R1694" s="54"/>
      <c r="S1694" s="54"/>
    </row>
    <row r="1695" spans="1:19" x14ac:dyDescent="0.2">
      <c r="A1695" t="s">
        <v>8613</v>
      </c>
      <c r="B1695" t="s">
        <v>52</v>
      </c>
      <c r="C1695" s="9" t="s">
        <v>362</v>
      </c>
      <c r="D1695" s="9" t="s">
        <v>8731</v>
      </c>
      <c r="Q1695" s="54"/>
      <c r="R1695" s="54"/>
      <c r="S1695" s="54"/>
    </row>
    <row r="1696" spans="1:19" x14ac:dyDescent="0.2">
      <c r="A1696" t="s">
        <v>8613</v>
      </c>
      <c r="B1696" t="s">
        <v>402</v>
      </c>
      <c r="C1696" s="9" t="s">
        <v>362</v>
      </c>
      <c r="D1696" s="9" t="s">
        <v>8731</v>
      </c>
      <c r="Q1696" s="54"/>
      <c r="R1696" s="54"/>
      <c r="S1696" s="54"/>
    </row>
    <row r="1697" spans="1:19" x14ac:dyDescent="0.2">
      <c r="A1697" t="s">
        <v>8613</v>
      </c>
      <c r="B1697" t="s">
        <v>8268</v>
      </c>
      <c r="C1697" s="9" t="s">
        <v>362</v>
      </c>
      <c r="D1697" s="9" t="s">
        <v>8731</v>
      </c>
      <c r="Q1697" s="54"/>
      <c r="R1697" s="54"/>
      <c r="S1697" s="54"/>
    </row>
    <row r="1698" spans="1:19" x14ac:dyDescent="0.2">
      <c r="A1698" t="s">
        <v>8613</v>
      </c>
      <c r="B1698" t="s">
        <v>424</v>
      </c>
      <c r="C1698" s="9" t="s">
        <v>362</v>
      </c>
      <c r="D1698" s="9" t="s">
        <v>8731</v>
      </c>
      <c r="Q1698" s="54"/>
      <c r="R1698" s="54"/>
      <c r="S1698" s="54"/>
    </row>
    <row r="1699" spans="1:19" x14ac:dyDescent="0.2">
      <c r="A1699" t="s">
        <v>8613</v>
      </c>
      <c r="B1699" t="s">
        <v>8322</v>
      </c>
      <c r="C1699" s="9" t="s">
        <v>362</v>
      </c>
      <c r="D1699" s="9" t="s">
        <v>8731</v>
      </c>
      <c r="Q1699" s="54"/>
      <c r="R1699" s="54"/>
      <c r="S1699" s="54"/>
    </row>
    <row r="1700" spans="1:19" x14ac:dyDescent="0.2">
      <c r="A1700" t="s">
        <v>8613</v>
      </c>
      <c r="B1700" t="s">
        <v>8274</v>
      </c>
      <c r="C1700" s="9" t="s">
        <v>362</v>
      </c>
      <c r="D1700" s="9" t="s">
        <v>8731</v>
      </c>
      <c r="Q1700" s="54"/>
      <c r="R1700" s="54"/>
      <c r="S1700" s="54"/>
    </row>
    <row r="1701" spans="1:19" x14ac:dyDescent="0.2">
      <c r="A1701" t="s">
        <v>8613</v>
      </c>
      <c r="B1701" t="s">
        <v>8267</v>
      </c>
      <c r="C1701" s="9" t="s">
        <v>362</v>
      </c>
      <c r="D1701" s="9" t="s">
        <v>8731</v>
      </c>
      <c r="Q1701" s="54"/>
      <c r="R1701" s="54"/>
      <c r="S1701" s="54"/>
    </row>
    <row r="1702" spans="1:19" x14ac:dyDescent="0.2">
      <c r="A1702" t="s">
        <v>8613</v>
      </c>
      <c r="B1702" t="s">
        <v>8300</v>
      </c>
      <c r="C1702" s="9" t="s">
        <v>362</v>
      </c>
      <c r="D1702" s="9" t="s">
        <v>8731</v>
      </c>
      <c r="Q1702" s="54"/>
      <c r="R1702" s="54"/>
      <c r="S1702" s="54"/>
    </row>
    <row r="1703" spans="1:19" x14ac:dyDescent="0.2">
      <c r="A1703" t="s">
        <v>8613</v>
      </c>
      <c r="B1703" t="s">
        <v>8316</v>
      </c>
      <c r="C1703" s="9" t="s">
        <v>362</v>
      </c>
      <c r="D1703" s="9" t="s">
        <v>8731</v>
      </c>
      <c r="Q1703" s="54"/>
      <c r="R1703" s="54"/>
      <c r="S1703" s="54"/>
    </row>
    <row r="1704" spans="1:19" x14ac:dyDescent="0.2">
      <c r="A1704" t="s">
        <v>8668</v>
      </c>
      <c r="B1704" t="s">
        <v>9274</v>
      </c>
      <c r="C1704" s="9" t="s">
        <v>362</v>
      </c>
      <c r="F1704" s="9">
        <v>1.1641600169999999E-5</v>
      </c>
      <c r="G1704" s="9">
        <v>1.532951496E-6</v>
      </c>
      <c r="H1704" s="9">
        <v>3.4549333829999998E-6</v>
      </c>
      <c r="I1704" s="9">
        <v>1.597954781E-6</v>
      </c>
      <c r="J1704" s="9">
        <v>0.82964221120000003</v>
      </c>
      <c r="Q1704" s="54"/>
      <c r="R1704" s="54">
        <v>2.8550242390000001E-6</v>
      </c>
      <c r="S1704" s="54">
        <v>1.2075625740000001E-5</v>
      </c>
    </row>
    <row r="1705" spans="1:19" x14ac:dyDescent="0.2">
      <c r="A1705" t="s">
        <v>8668</v>
      </c>
      <c r="B1705" t="s">
        <v>52</v>
      </c>
      <c r="C1705" s="9" t="s">
        <v>362</v>
      </c>
      <c r="F1705" s="9">
        <v>8.3394166050000001E-6</v>
      </c>
      <c r="G1705" s="9">
        <v>1.1310059850000001E-6</v>
      </c>
      <c r="H1705" s="9">
        <v>2.5108367230000001E-6</v>
      </c>
      <c r="I1705" s="9">
        <v>1.177965974E-6</v>
      </c>
      <c r="J1705" s="9">
        <v>0.59935415849999996</v>
      </c>
      <c r="Q1705" s="54"/>
      <c r="R1705" s="54">
        <v>2.0774474550000001E-6</v>
      </c>
      <c r="S1705" s="54">
        <v>8.7386390340000004E-6</v>
      </c>
    </row>
    <row r="1706" spans="1:19" x14ac:dyDescent="0.2">
      <c r="A1706" t="s">
        <v>8668</v>
      </c>
      <c r="B1706" t="s">
        <v>8316</v>
      </c>
      <c r="C1706" s="9" t="s">
        <v>362</v>
      </c>
      <c r="F1706" s="9">
        <v>-1.2998732520000001E-4</v>
      </c>
      <c r="G1706" s="9">
        <v>-2.0437336490000002E-5</v>
      </c>
      <c r="H1706" s="9">
        <v>-4.6116698600000003E-5</v>
      </c>
      <c r="I1706" s="9">
        <v>-2.1315511280000001E-5</v>
      </c>
      <c r="J1706" s="9">
        <v>-11.16115684</v>
      </c>
      <c r="Q1706" s="54"/>
      <c r="R1706" s="54">
        <v>-3.8041976009999997E-5</v>
      </c>
      <c r="S1706" s="54">
        <v>-1.620794124E-4</v>
      </c>
    </row>
    <row r="1707" spans="1:19" x14ac:dyDescent="0.2">
      <c r="A1707" t="s">
        <v>8668</v>
      </c>
      <c r="B1707" t="s">
        <v>8281</v>
      </c>
      <c r="C1707" s="9" t="s">
        <v>362</v>
      </c>
      <c r="F1707" s="9">
        <v>-2.4598886729999998E-5</v>
      </c>
      <c r="G1707" s="9">
        <v>-1.286592913E-7</v>
      </c>
      <c r="H1707" s="9">
        <v>-1.444692054E-7</v>
      </c>
      <c r="I1707" s="9">
        <v>-1.249721737E-7</v>
      </c>
      <c r="J1707" s="9">
        <v>-1.82628828E-7</v>
      </c>
      <c r="Q1707" s="54"/>
      <c r="R1707" s="54">
        <v>-1.4862814200000001E-7</v>
      </c>
      <c r="S1707" s="54">
        <v>-1.5572766689999999E-7</v>
      </c>
    </row>
    <row r="1708" spans="1:19" x14ac:dyDescent="0.2">
      <c r="A1708" t="s">
        <v>8668</v>
      </c>
      <c r="B1708" t="s">
        <v>480</v>
      </c>
      <c r="C1708" s="9" t="s">
        <v>362</v>
      </c>
      <c r="F1708" s="9">
        <v>-1.394779421E-5</v>
      </c>
      <c r="G1708" s="9">
        <v>-1.8753871330000001E-6</v>
      </c>
      <c r="H1708" s="9">
        <v>-4.1879526150000001E-6</v>
      </c>
      <c r="I1708" s="9">
        <v>-1.9540910240000001E-6</v>
      </c>
      <c r="J1708" s="9">
        <v>-1.004504157</v>
      </c>
      <c r="Q1708" s="54"/>
      <c r="R1708" s="54">
        <v>-3.4616018859999999E-6</v>
      </c>
      <c r="S1708" s="54">
        <v>-1.462561012E-5</v>
      </c>
    </row>
    <row r="1709" spans="1:19" x14ac:dyDescent="0.2">
      <c r="A1709" t="s">
        <v>8668</v>
      </c>
      <c r="B1709" t="s">
        <v>55</v>
      </c>
      <c r="C1709" s="9" t="s">
        <v>362</v>
      </c>
      <c r="F1709" s="9">
        <v>1.880685105E-4</v>
      </c>
      <c r="G1709" s="9">
        <v>2.4980174920000001E-5</v>
      </c>
      <c r="H1709" s="9">
        <v>5.6333262769999998E-5</v>
      </c>
      <c r="I1709" s="9">
        <v>2.60441753E-5</v>
      </c>
      <c r="J1709" s="9">
        <v>13.579923109999999</v>
      </c>
      <c r="Q1709" s="54"/>
      <c r="R1709" s="54">
        <v>4.651370434E-5</v>
      </c>
      <c r="S1709" s="54">
        <v>1.9744028390000001E-4</v>
      </c>
    </row>
    <row r="1710" spans="1:19" x14ac:dyDescent="0.2">
      <c r="A1710" t="s">
        <v>425</v>
      </c>
      <c r="B1710" t="s">
        <v>52</v>
      </c>
      <c r="C1710" s="9" t="s">
        <v>362</v>
      </c>
      <c r="F1710" s="9">
        <v>2.5783130409999999E-5</v>
      </c>
      <c r="G1710" s="9">
        <v>1.8558292420000001E-7</v>
      </c>
      <c r="H1710" s="9">
        <v>2.6816690589999998E-7</v>
      </c>
      <c r="I1710" s="9">
        <v>1.870464201E-7</v>
      </c>
      <c r="J1710" s="9">
        <v>2.755504242E-7</v>
      </c>
      <c r="Q1710" s="54"/>
      <c r="R1710" s="54">
        <v>2.9723764330000002E-7</v>
      </c>
      <c r="S1710" s="54">
        <v>2.8846470340000002E-7</v>
      </c>
    </row>
    <row r="1711" spans="1:19" x14ac:dyDescent="0.2">
      <c r="A1711" t="s">
        <v>425</v>
      </c>
      <c r="B1711" t="s">
        <v>8316</v>
      </c>
      <c r="C1711" s="9" t="s">
        <v>362</v>
      </c>
      <c r="F1711" s="9">
        <v>-3.5329609560000003E-5</v>
      </c>
      <c r="G1711" s="9">
        <v>-3.2242962130000002E-7</v>
      </c>
      <c r="H1711" s="9">
        <v>-4.713794085E-7</v>
      </c>
      <c r="I1711" s="9">
        <v>-3.2505401139999999E-7</v>
      </c>
      <c r="J1711" s="9">
        <v>-4.843885751E-7</v>
      </c>
      <c r="Q1711" s="54"/>
      <c r="R1711" s="54">
        <v>-5.2376589319999995E-7</v>
      </c>
      <c r="S1711" s="54">
        <v>-5.076855922E-7</v>
      </c>
    </row>
    <row r="1712" spans="1:19" x14ac:dyDescent="0.2">
      <c r="A1712" t="s">
        <v>425</v>
      </c>
      <c r="B1712" t="s">
        <v>8281</v>
      </c>
      <c r="C1712" s="9" t="s">
        <v>362</v>
      </c>
      <c r="F1712" s="9">
        <v>-1.2714734260000001E-5</v>
      </c>
      <c r="Q1712" s="54"/>
      <c r="R1712" s="54"/>
      <c r="S1712" s="54"/>
    </row>
    <row r="1713" spans="1:19" x14ac:dyDescent="0.2">
      <c r="A1713" t="s">
        <v>425</v>
      </c>
      <c r="B1713" t="s">
        <v>55</v>
      </c>
      <c r="C1713" s="9" t="s">
        <v>362</v>
      </c>
      <c r="F1713" s="9">
        <v>5.8247591920000001E-5</v>
      </c>
      <c r="G1713" s="9">
        <v>3.8204265410000001E-7</v>
      </c>
      <c r="H1713" s="9">
        <v>5.6878368119999999E-7</v>
      </c>
      <c r="I1713" s="9">
        <v>3.8535194879999998E-7</v>
      </c>
      <c r="J1713" s="9">
        <v>5.8547948310000002E-7</v>
      </c>
      <c r="Q1713" s="54"/>
      <c r="R1713" s="54">
        <v>6.345191818E-7</v>
      </c>
      <c r="S1713" s="54">
        <v>6.1468158400000002E-7</v>
      </c>
    </row>
    <row r="1714" spans="1:19" x14ac:dyDescent="0.2">
      <c r="A1714" t="s">
        <v>8938</v>
      </c>
      <c r="B1714" t="s">
        <v>8295</v>
      </c>
      <c r="C1714" s="9" t="s">
        <v>358</v>
      </c>
      <c r="F1714" s="9">
        <v>-3.1513713120000003E-5</v>
      </c>
      <c r="Q1714" s="54"/>
      <c r="R1714" s="54"/>
      <c r="S1714" s="54"/>
    </row>
    <row r="1715" spans="1:19" x14ac:dyDescent="0.2">
      <c r="A1715" t="s">
        <v>8938</v>
      </c>
      <c r="B1715" t="s">
        <v>8296</v>
      </c>
      <c r="C1715" s="9" t="s">
        <v>358</v>
      </c>
      <c r="F1715" s="9">
        <v>-3.2341842710000002E-5</v>
      </c>
      <c r="Q1715" s="54"/>
      <c r="R1715" s="54">
        <v>-3.6322838380000001E-5</v>
      </c>
      <c r="S1715" s="54">
        <v>-8.018714632E-2</v>
      </c>
    </row>
    <row r="1716" spans="1:19" x14ac:dyDescent="0.2">
      <c r="A1716" t="s">
        <v>8938</v>
      </c>
      <c r="B1716" t="s">
        <v>8314</v>
      </c>
      <c r="C1716" s="9" t="s">
        <v>358</v>
      </c>
      <c r="F1716" s="9">
        <v>3.3150388769999997E-5</v>
      </c>
      <c r="Q1716" s="54"/>
      <c r="R1716" s="54">
        <v>3.6784444090000002E-5</v>
      </c>
      <c r="S1716" s="54">
        <v>8.2192271440000006E-2</v>
      </c>
    </row>
    <row r="1717" spans="1:19" x14ac:dyDescent="0.2">
      <c r="A1717" t="s">
        <v>8938</v>
      </c>
      <c r="B1717" t="s">
        <v>52</v>
      </c>
      <c r="C1717" s="9" t="s">
        <v>358</v>
      </c>
      <c r="F1717" s="9">
        <v>2.1486437860000001E-5</v>
      </c>
      <c r="Q1717" s="54"/>
      <c r="R1717" s="54">
        <v>2.4600236520000002E-5</v>
      </c>
      <c r="S1717" s="54">
        <v>2.1223503890000002</v>
      </c>
    </row>
    <row r="1718" spans="1:19" x14ac:dyDescent="0.2">
      <c r="A1718" t="s">
        <v>8938</v>
      </c>
      <c r="B1718" t="s">
        <v>424</v>
      </c>
      <c r="C1718" s="9" t="s">
        <v>358</v>
      </c>
      <c r="F1718" s="9">
        <v>3.230155595E-5</v>
      </c>
      <c r="Q1718" s="54"/>
      <c r="R1718" s="54">
        <v>-4.0642132489999998E-7</v>
      </c>
      <c r="S1718" s="54">
        <v>4.8784212829999995E-7</v>
      </c>
    </row>
    <row r="1719" spans="1:19" x14ac:dyDescent="0.2">
      <c r="A1719" t="s">
        <v>8938</v>
      </c>
      <c r="B1719" t="s">
        <v>8271</v>
      </c>
      <c r="C1719" s="9" t="s">
        <v>358</v>
      </c>
      <c r="F1719" s="9">
        <v>-4.5543911980000003E-5</v>
      </c>
      <c r="Q1719" s="54"/>
      <c r="R1719" s="54">
        <v>-9.1228483299999997E-5</v>
      </c>
      <c r="S1719" s="54">
        <v>-10.946502690000001</v>
      </c>
    </row>
    <row r="1720" spans="1:19" x14ac:dyDescent="0.2">
      <c r="A1720" t="s">
        <v>8938</v>
      </c>
      <c r="B1720" t="s">
        <v>8316</v>
      </c>
      <c r="C1720" s="9" t="s">
        <v>358</v>
      </c>
      <c r="F1720" s="9">
        <v>4.668250977E-5</v>
      </c>
      <c r="Q1720" s="54"/>
      <c r="R1720" s="54">
        <v>9.3062713820000001E-5</v>
      </c>
      <c r="S1720" s="54">
        <v>11.220165700000001</v>
      </c>
    </row>
    <row r="1721" spans="1:19" x14ac:dyDescent="0.2">
      <c r="A1721" t="s">
        <v>8601</v>
      </c>
      <c r="B1721" t="s">
        <v>54</v>
      </c>
      <c r="C1721" s="9" t="s">
        <v>362</v>
      </c>
      <c r="F1721" s="9">
        <v>9.4788453359999998E-4</v>
      </c>
      <c r="G1721" s="9">
        <v>2.310225501E-4</v>
      </c>
      <c r="H1721" s="9">
        <v>1.7830123750000001E-5</v>
      </c>
      <c r="I1721" s="9">
        <v>2.2879366809999999E-2</v>
      </c>
      <c r="J1721" s="9">
        <v>1.4401969960000001</v>
      </c>
      <c r="Q1721" s="54"/>
      <c r="R1721" s="54">
        <v>0.18025436389999999</v>
      </c>
      <c r="S1721" s="54">
        <v>2.9769517830000002E-6</v>
      </c>
    </row>
    <row r="1722" spans="1:19" x14ac:dyDescent="0.2">
      <c r="A1722" t="s">
        <v>8601</v>
      </c>
      <c r="B1722" t="s">
        <v>402</v>
      </c>
      <c r="C1722" s="9" t="s">
        <v>362</v>
      </c>
      <c r="F1722" s="9">
        <v>-8.5318566710000003E-4</v>
      </c>
      <c r="G1722" s="9">
        <v>-2.0794406789999999E-4</v>
      </c>
      <c r="H1722" s="9">
        <v>-1.6051694960000001E-5</v>
      </c>
      <c r="I1722" s="9">
        <v>-2.0593492460000001E-2</v>
      </c>
      <c r="J1722" s="9">
        <v>-1.2963069300000001</v>
      </c>
      <c r="Q1722" s="54"/>
      <c r="R1722" s="54">
        <v>-0.162245155</v>
      </c>
      <c r="S1722" s="54">
        <v>-2.6825032770000001E-6</v>
      </c>
    </row>
    <row r="1723" spans="1:19" x14ac:dyDescent="0.2">
      <c r="A1723" t="s">
        <v>460</v>
      </c>
      <c r="B1723" t="s">
        <v>54</v>
      </c>
      <c r="C1723" s="9" t="s">
        <v>361</v>
      </c>
      <c r="D1723" s="9" t="s">
        <v>8718</v>
      </c>
      <c r="F1723" s="9">
        <v>3.9898617569999999</v>
      </c>
      <c r="H1723" s="9">
        <v>5.1782768169999997E-7</v>
      </c>
      <c r="Q1723" s="54"/>
      <c r="R1723" s="54">
        <v>5.215424626E-7</v>
      </c>
      <c r="S1723" s="54"/>
    </row>
    <row r="1724" spans="1:19" x14ac:dyDescent="0.2">
      <c r="A1724" t="s">
        <v>460</v>
      </c>
      <c r="B1724" t="s">
        <v>52</v>
      </c>
      <c r="C1724" s="9" t="s">
        <v>361</v>
      </c>
      <c r="D1724" s="9" t="s">
        <v>8718</v>
      </c>
      <c r="F1724" s="9">
        <v>0.70876562080000005</v>
      </c>
      <c r="H1724" s="9">
        <v>1.1650558379999999E-7</v>
      </c>
      <c r="Q1724" s="54"/>
      <c r="R1724" s="54">
        <v>1.171654835E-7</v>
      </c>
      <c r="S1724" s="54"/>
    </row>
    <row r="1725" spans="1:19" x14ac:dyDescent="0.2">
      <c r="A1725" t="s">
        <v>461</v>
      </c>
      <c r="B1725" t="s">
        <v>54</v>
      </c>
      <c r="C1725" s="9" t="s">
        <v>361</v>
      </c>
      <c r="D1725" s="9" t="s">
        <v>8718</v>
      </c>
      <c r="F1725" s="9">
        <v>1.0873539859999999E-6</v>
      </c>
      <c r="Q1725" s="54"/>
      <c r="R1725" s="54"/>
      <c r="S1725" s="54"/>
    </row>
    <row r="1726" spans="1:19" x14ac:dyDescent="0.2">
      <c r="A1726" t="s">
        <v>461</v>
      </c>
      <c r="B1726" t="s">
        <v>52</v>
      </c>
      <c r="C1726" s="9" t="s">
        <v>361</v>
      </c>
      <c r="D1726" s="9" t="s">
        <v>8718</v>
      </c>
      <c r="F1726" s="9">
        <v>1.035842941E-5</v>
      </c>
      <c r="H1726" s="9">
        <v>1.098900601E-7</v>
      </c>
      <c r="Q1726" s="54"/>
      <c r="R1726" s="54">
        <v>1.1549297680000001E-7</v>
      </c>
      <c r="S1726" s="54"/>
    </row>
    <row r="1727" spans="1:19" x14ac:dyDescent="0.2">
      <c r="A1727" t="s">
        <v>462</v>
      </c>
      <c r="B1727" t="s">
        <v>54</v>
      </c>
      <c r="C1727" s="9" t="s">
        <v>361</v>
      </c>
      <c r="D1727" s="9" t="s">
        <v>8718</v>
      </c>
      <c r="H1727" s="9">
        <v>1.4973077960000001</v>
      </c>
      <c r="Q1727" s="54"/>
      <c r="R1727" s="54">
        <v>1.0930345960000001</v>
      </c>
      <c r="S1727" s="54"/>
    </row>
    <row r="1728" spans="1:19" x14ac:dyDescent="0.2">
      <c r="A1728" t="s">
        <v>462</v>
      </c>
      <c r="B1728" t="s">
        <v>52</v>
      </c>
      <c r="C1728" s="9" t="s">
        <v>361</v>
      </c>
      <c r="D1728" s="9" t="s">
        <v>8718</v>
      </c>
      <c r="H1728" s="9">
        <v>0.30557304340000002</v>
      </c>
      <c r="Q1728" s="54"/>
      <c r="R1728" s="54">
        <v>0.22306830859999999</v>
      </c>
      <c r="S1728" s="54"/>
    </row>
    <row r="1729" spans="1:19" x14ac:dyDescent="0.2">
      <c r="A1729" t="s">
        <v>463</v>
      </c>
      <c r="B1729" t="s">
        <v>54</v>
      </c>
      <c r="C1729" s="9" t="s">
        <v>361</v>
      </c>
      <c r="D1729" s="9" t="s">
        <v>8716</v>
      </c>
      <c r="F1729" s="9">
        <v>4.171245678</v>
      </c>
      <c r="G1729" s="9">
        <v>1.2440283059999999</v>
      </c>
      <c r="H1729" s="9">
        <v>0.63944179430000003</v>
      </c>
      <c r="I1729" s="9">
        <v>0.71604878279999995</v>
      </c>
      <c r="J1729" s="9">
        <v>0.4355987724</v>
      </c>
      <c r="Q1729" s="54"/>
      <c r="R1729" s="54">
        <v>0.93099168649999997</v>
      </c>
      <c r="S1729" s="54">
        <v>9.6690489630000001E-2</v>
      </c>
    </row>
    <row r="1730" spans="1:19" x14ac:dyDescent="0.2">
      <c r="A1730" t="s">
        <v>463</v>
      </c>
      <c r="B1730" t="s">
        <v>52</v>
      </c>
      <c r="C1730" s="9" t="s">
        <v>361</v>
      </c>
      <c r="D1730" s="9" t="s">
        <v>8716</v>
      </c>
      <c r="F1730" s="9">
        <v>0.3935137822</v>
      </c>
      <c r="G1730" s="9">
        <v>0.1173611879</v>
      </c>
      <c r="H1730" s="9">
        <v>6.0324724560000001E-2</v>
      </c>
      <c r="I1730" s="9">
        <v>6.7551798940000005E-2</v>
      </c>
      <c r="J1730" s="9">
        <v>4.1094250800000003E-2</v>
      </c>
      <c r="Q1730" s="54"/>
      <c r="R1730" s="54">
        <v>8.7829431370000002E-2</v>
      </c>
      <c r="S1730" s="54">
        <v>9.1217713039999995E-3</v>
      </c>
    </row>
    <row r="1731" spans="1:19" x14ac:dyDescent="0.2">
      <c r="A1731" t="s">
        <v>464</v>
      </c>
      <c r="B1731" t="s">
        <v>52</v>
      </c>
      <c r="C1731" s="9" t="s">
        <v>361</v>
      </c>
      <c r="D1731" s="9" t="s">
        <v>8716</v>
      </c>
      <c r="Q1731" s="54"/>
      <c r="R1731" s="54"/>
      <c r="S1731" s="54"/>
    </row>
    <row r="1732" spans="1:19" x14ac:dyDescent="0.2">
      <c r="A1732" t="s">
        <v>8939</v>
      </c>
      <c r="B1732" t="s">
        <v>54</v>
      </c>
      <c r="C1732" s="9" t="s">
        <v>363</v>
      </c>
      <c r="D1732" s="9" t="s">
        <v>8455</v>
      </c>
      <c r="F1732" s="9">
        <v>1.6061435400000001E-5</v>
      </c>
      <c r="J1732" s="9">
        <v>1.000829968E-7</v>
      </c>
      <c r="Q1732" s="54"/>
      <c r="R1732" s="54"/>
      <c r="S1732" s="54"/>
    </row>
    <row r="1733" spans="1:19" x14ac:dyDescent="0.2">
      <c r="A1733" t="s">
        <v>8940</v>
      </c>
      <c r="B1733" t="s">
        <v>55</v>
      </c>
      <c r="C1733" s="9" t="s">
        <v>363</v>
      </c>
      <c r="D1733" s="9" t="s">
        <v>8455</v>
      </c>
      <c r="F1733" s="9">
        <v>9.496611041E-7</v>
      </c>
      <c r="G1733" s="9">
        <v>2.6690236390000002E-7</v>
      </c>
      <c r="H1733" s="9">
        <v>2.3544382149999999E-7</v>
      </c>
      <c r="I1733" s="9">
        <v>2.4101543930000001E-7</v>
      </c>
      <c r="J1733" s="9">
        <v>2.415095323E-7</v>
      </c>
      <c r="Q1733" s="54"/>
      <c r="R1733" s="54">
        <v>2.3382156839999999E-7</v>
      </c>
      <c r="S1733" s="54">
        <v>2.3033304479999999E-7</v>
      </c>
    </row>
    <row r="1734" spans="1:19" x14ac:dyDescent="0.2">
      <c r="A1734" t="s">
        <v>8941</v>
      </c>
      <c r="B1734" t="s">
        <v>52</v>
      </c>
      <c r="C1734" s="9" t="s">
        <v>362</v>
      </c>
      <c r="Q1734" s="54"/>
      <c r="R1734" s="54"/>
      <c r="S1734" s="54"/>
    </row>
    <row r="1735" spans="1:19" x14ac:dyDescent="0.2">
      <c r="A1735" t="s">
        <v>8941</v>
      </c>
      <c r="B1735" t="s">
        <v>8279</v>
      </c>
      <c r="C1735" s="9" t="s">
        <v>362</v>
      </c>
      <c r="Q1735" s="54"/>
      <c r="R1735" s="54"/>
      <c r="S1735" s="54"/>
    </row>
    <row r="1736" spans="1:19" x14ac:dyDescent="0.2">
      <c r="A1736" t="s">
        <v>8941</v>
      </c>
      <c r="B1736" t="s">
        <v>480</v>
      </c>
      <c r="C1736" s="9" t="s">
        <v>362</v>
      </c>
      <c r="Q1736" s="54"/>
      <c r="R1736" s="54"/>
      <c r="S1736" s="54"/>
    </row>
    <row r="1737" spans="1:19" x14ac:dyDescent="0.2">
      <c r="A1737" t="s">
        <v>8941</v>
      </c>
      <c r="B1737" t="s">
        <v>55</v>
      </c>
      <c r="C1737" s="9" t="s">
        <v>362</v>
      </c>
      <c r="Q1737" s="54"/>
      <c r="R1737" s="54"/>
      <c r="S1737" s="54"/>
    </row>
    <row r="1738" spans="1:19" x14ac:dyDescent="0.2">
      <c r="A1738" t="s">
        <v>8941</v>
      </c>
      <c r="B1738" t="s">
        <v>8995</v>
      </c>
      <c r="C1738" s="9" t="s">
        <v>362</v>
      </c>
      <c r="Q1738" s="54"/>
      <c r="R1738" s="54"/>
      <c r="S1738" s="54"/>
    </row>
    <row r="1739" spans="1:19" x14ac:dyDescent="0.2">
      <c r="A1739" t="s">
        <v>8602</v>
      </c>
      <c r="B1739" t="s">
        <v>8303</v>
      </c>
      <c r="C1739" s="9" t="s">
        <v>358</v>
      </c>
      <c r="F1739" s="9">
        <v>9.3982450800000006E-2</v>
      </c>
      <c r="Q1739" s="54"/>
      <c r="R1739" s="54">
        <v>0.23258448139999999</v>
      </c>
      <c r="S1739" s="54">
        <v>2.0157474089999999E-2</v>
      </c>
    </row>
    <row r="1740" spans="1:19" x14ac:dyDescent="0.2">
      <c r="A1740" t="s">
        <v>8602</v>
      </c>
      <c r="B1740" t="s">
        <v>401</v>
      </c>
      <c r="C1740" s="9" t="s">
        <v>358</v>
      </c>
      <c r="F1740" s="9">
        <v>-57.43933036</v>
      </c>
      <c r="Q1740" s="54"/>
      <c r="R1740" s="54">
        <v>-72.092934479999997</v>
      </c>
      <c r="S1740" s="54">
        <v>-15.28068144</v>
      </c>
    </row>
    <row r="1741" spans="1:19" x14ac:dyDescent="0.2">
      <c r="A1741" t="s">
        <v>8602</v>
      </c>
      <c r="B1741" t="s">
        <v>403</v>
      </c>
      <c r="C1741" s="9" t="s">
        <v>358</v>
      </c>
      <c r="F1741" s="9">
        <v>63.72111744</v>
      </c>
      <c r="Q1741" s="54"/>
      <c r="R1741" s="54">
        <v>79.862666439999998</v>
      </c>
      <c r="S1741" s="54">
        <v>16.95668032</v>
      </c>
    </row>
    <row r="1742" spans="1:19" x14ac:dyDescent="0.2">
      <c r="A1742" t="s">
        <v>8602</v>
      </c>
      <c r="B1742" t="s">
        <v>8321</v>
      </c>
      <c r="C1742" s="9" t="s">
        <v>358</v>
      </c>
      <c r="F1742" s="9">
        <v>4.9752680529999997E-6</v>
      </c>
      <c r="Q1742" s="54"/>
      <c r="R1742" s="54">
        <v>4.4851896419999999E-7</v>
      </c>
      <c r="S1742" s="54">
        <v>4.5778012360000001E-7</v>
      </c>
    </row>
    <row r="1743" spans="1:19" x14ac:dyDescent="0.2">
      <c r="A1743" t="s">
        <v>466</v>
      </c>
      <c r="B1743" t="s">
        <v>8303</v>
      </c>
      <c r="C1743" s="9" t="s">
        <v>358</v>
      </c>
      <c r="F1743" s="9">
        <v>3.8659731000000002E-6</v>
      </c>
      <c r="Q1743" s="54"/>
      <c r="R1743" s="54">
        <v>5.3185801690000004E-7</v>
      </c>
      <c r="S1743" s="54">
        <v>5.3155462699999997E-7</v>
      </c>
    </row>
    <row r="1744" spans="1:19" x14ac:dyDescent="0.2">
      <c r="A1744" t="s">
        <v>466</v>
      </c>
      <c r="B1744" t="s">
        <v>9274</v>
      </c>
      <c r="C1744" s="9" t="s">
        <v>358</v>
      </c>
      <c r="F1744" s="9">
        <v>-1.3264413950000001E-7</v>
      </c>
      <c r="Q1744" s="54"/>
      <c r="R1744" s="54"/>
      <c r="S1744" s="54"/>
    </row>
    <row r="1745" spans="1:19" x14ac:dyDescent="0.2">
      <c r="A1745" t="s">
        <v>466</v>
      </c>
      <c r="B1745" t="s">
        <v>52</v>
      </c>
      <c r="C1745" s="9" t="s">
        <v>358</v>
      </c>
      <c r="F1745" s="9">
        <v>1.134903259E-7</v>
      </c>
      <c r="Q1745" s="54"/>
      <c r="R1745" s="54"/>
      <c r="S1745" s="54"/>
    </row>
    <row r="1746" spans="1:19" x14ac:dyDescent="0.2">
      <c r="A1746" t="s">
        <v>466</v>
      </c>
      <c r="B1746" t="s">
        <v>401</v>
      </c>
      <c r="C1746" s="9" t="s">
        <v>358</v>
      </c>
      <c r="F1746" s="9">
        <v>-2.0549566869999999E-6</v>
      </c>
      <c r="Q1746" s="54"/>
      <c r="R1746" s="54">
        <v>-2.6991975120000001E-7</v>
      </c>
      <c r="S1746" s="54">
        <v>-2.6991975120000001E-7</v>
      </c>
    </row>
    <row r="1747" spans="1:19" x14ac:dyDescent="0.2">
      <c r="A1747" t="s">
        <v>466</v>
      </c>
      <c r="B1747" t="s">
        <v>403</v>
      </c>
      <c r="C1747" s="9" t="s">
        <v>358</v>
      </c>
      <c r="F1747" s="9">
        <v>4.1452626759999996E-6</v>
      </c>
      <c r="Q1747" s="54"/>
      <c r="R1747" s="54">
        <v>5.5163174269999998E-7</v>
      </c>
      <c r="S1747" s="54">
        <v>5.5494132200000005E-7</v>
      </c>
    </row>
    <row r="1748" spans="1:19" x14ac:dyDescent="0.2">
      <c r="A1748" t="s">
        <v>466</v>
      </c>
      <c r="B1748" t="s">
        <v>8321</v>
      </c>
      <c r="C1748" s="9" t="s">
        <v>358</v>
      </c>
      <c r="F1748" s="9">
        <v>2.8838355130000002E-6</v>
      </c>
      <c r="Q1748" s="54"/>
      <c r="R1748" s="54">
        <v>3.475841652E-7</v>
      </c>
      <c r="S1748" s="54">
        <v>3.4457797580000001E-7</v>
      </c>
    </row>
    <row r="1749" spans="1:19" x14ac:dyDescent="0.2">
      <c r="A1749" t="s">
        <v>8603</v>
      </c>
      <c r="B1749" t="s">
        <v>8303</v>
      </c>
      <c r="C1749" s="9" t="s">
        <v>358</v>
      </c>
      <c r="F1749" s="9">
        <v>0.1154529599</v>
      </c>
      <c r="Q1749" s="54"/>
      <c r="R1749" s="54">
        <v>0.24175182640000001</v>
      </c>
      <c r="S1749" s="54">
        <v>2.0700231480000001E-2</v>
      </c>
    </row>
    <row r="1750" spans="1:19" x14ac:dyDescent="0.2">
      <c r="A1750" t="s">
        <v>8603</v>
      </c>
      <c r="B1750" t="s">
        <v>402</v>
      </c>
      <c r="C1750" s="9" t="s">
        <v>358</v>
      </c>
      <c r="F1750" s="9">
        <v>-1.2471145480000001</v>
      </c>
      <c r="Q1750" s="54"/>
      <c r="R1750" s="54">
        <v>-23.662009009999998</v>
      </c>
      <c r="S1750" s="54">
        <v>-3.7505062630000001</v>
      </c>
    </row>
    <row r="1751" spans="1:19" x14ac:dyDescent="0.2">
      <c r="A1751" t="s">
        <v>8603</v>
      </c>
      <c r="B1751" t="s">
        <v>403</v>
      </c>
      <c r="C1751" s="9" t="s">
        <v>358</v>
      </c>
      <c r="F1751" s="9">
        <v>1.270095118</v>
      </c>
      <c r="Q1751" s="54"/>
      <c r="R1751" s="54">
        <v>26.046740889999999</v>
      </c>
      <c r="S1751" s="54">
        <v>4.146112928</v>
      </c>
    </row>
    <row r="1752" spans="1:19" x14ac:dyDescent="0.2">
      <c r="A1752" t="s">
        <v>8603</v>
      </c>
      <c r="B1752" t="s">
        <v>8321</v>
      </c>
      <c r="C1752" s="9" t="s">
        <v>358</v>
      </c>
      <c r="F1752" s="9">
        <v>5.0622553869999999E-6</v>
      </c>
      <c r="Q1752" s="54"/>
      <c r="R1752" s="54">
        <v>4.561743085E-7</v>
      </c>
      <c r="S1752" s="54">
        <v>4.6485903499999999E-7</v>
      </c>
    </row>
    <row r="1753" spans="1:19" x14ac:dyDescent="0.2">
      <c r="A1753" t="s">
        <v>8942</v>
      </c>
      <c r="B1753" t="s">
        <v>8303</v>
      </c>
      <c r="C1753" s="9" t="s">
        <v>358</v>
      </c>
      <c r="F1753" s="9">
        <v>3.8659731000000002E-6</v>
      </c>
      <c r="Q1753" s="54"/>
      <c r="R1753" s="54">
        <v>5.3185801690000004E-7</v>
      </c>
      <c r="S1753" s="54">
        <v>5.3155462699999997E-7</v>
      </c>
    </row>
    <row r="1754" spans="1:19" x14ac:dyDescent="0.2">
      <c r="A1754" t="s">
        <v>8942</v>
      </c>
      <c r="B1754" t="s">
        <v>9274</v>
      </c>
      <c r="C1754" s="9" t="s">
        <v>358</v>
      </c>
      <c r="F1754" s="9">
        <v>-1.4346890260000001E-7</v>
      </c>
      <c r="Q1754" s="54"/>
      <c r="R1754" s="54"/>
      <c r="S1754" s="54"/>
    </row>
    <row r="1755" spans="1:19" x14ac:dyDescent="0.2">
      <c r="A1755" t="s">
        <v>8942</v>
      </c>
      <c r="B1755" t="s">
        <v>52</v>
      </c>
      <c r="C1755" s="9" t="s">
        <v>358</v>
      </c>
      <c r="F1755" s="9">
        <v>1.134903259E-7</v>
      </c>
      <c r="Q1755" s="54"/>
      <c r="R1755" s="54"/>
      <c r="S1755" s="54"/>
    </row>
    <row r="1756" spans="1:19" x14ac:dyDescent="0.2">
      <c r="A1756" t="s">
        <v>8942</v>
      </c>
      <c r="B1756" t="s">
        <v>402</v>
      </c>
      <c r="C1756" s="9" t="s">
        <v>358</v>
      </c>
      <c r="F1756" s="9">
        <v>-2.1413269039999999E-6</v>
      </c>
      <c r="Q1756" s="54"/>
      <c r="R1756" s="54">
        <v>-2.8126452920000003E-7</v>
      </c>
      <c r="S1756" s="54">
        <v>-2.8126452920000003E-7</v>
      </c>
    </row>
    <row r="1757" spans="1:19" x14ac:dyDescent="0.2">
      <c r="A1757" t="s">
        <v>8942</v>
      </c>
      <c r="B1757" t="s">
        <v>403</v>
      </c>
      <c r="C1757" s="9" t="s">
        <v>358</v>
      </c>
      <c r="F1757" s="9">
        <v>4.1452626759999996E-6</v>
      </c>
      <c r="Q1757" s="54"/>
      <c r="R1757" s="54">
        <v>5.5163174269999998E-7</v>
      </c>
      <c r="S1757" s="54">
        <v>5.5494132200000005E-7</v>
      </c>
    </row>
    <row r="1758" spans="1:19" x14ac:dyDescent="0.2">
      <c r="A1758" t="s">
        <v>8942</v>
      </c>
      <c r="B1758" t="s">
        <v>8321</v>
      </c>
      <c r="C1758" s="9" t="s">
        <v>358</v>
      </c>
      <c r="F1758" s="9">
        <v>2.8838355130000002E-6</v>
      </c>
      <c r="Q1758" s="54"/>
      <c r="R1758" s="54">
        <v>3.475841652E-7</v>
      </c>
      <c r="S1758" s="54">
        <v>3.4457797580000001E-7</v>
      </c>
    </row>
    <row r="1759" spans="1:19" x14ac:dyDescent="0.2">
      <c r="A1759" t="s">
        <v>8943</v>
      </c>
      <c r="B1759" t="s">
        <v>8306</v>
      </c>
      <c r="C1759" s="9" t="s">
        <v>363</v>
      </c>
      <c r="D1759" s="9" t="s">
        <v>8455</v>
      </c>
      <c r="F1759" s="9">
        <v>2.159251607E-5</v>
      </c>
      <c r="Q1759" s="54"/>
      <c r="R1759" s="54"/>
      <c r="S1759" s="54"/>
    </row>
    <row r="1760" spans="1:19" x14ac:dyDescent="0.2">
      <c r="A1760" t="s">
        <v>8944</v>
      </c>
      <c r="B1760" t="s">
        <v>8306</v>
      </c>
      <c r="C1760" s="9" t="s">
        <v>363</v>
      </c>
      <c r="D1760" s="9" t="s">
        <v>8455</v>
      </c>
      <c r="F1760" s="9">
        <v>0.100006654</v>
      </c>
      <c r="G1760" s="9">
        <v>3.6944563490000002</v>
      </c>
      <c r="H1760" s="9">
        <v>3.9019511649999998</v>
      </c>
      <c r="I1760" s="9">
        <v>4.3579039399999999</v>
      </c>
      <c r="J1760" s="9">
        <v>3.079368583E-4</v>
      </c>
      <c r="Q1760" s="54"/>
      <c r="R1760" s="54">
        <v>5.671546663</v>
      </c>
      <c r="S1760" s="54">
        <v>0.5922154449</v>
      </c>
    </row>
    <row r="1761" spans="1:19" x14ac:dyDescent="0.2">
      <c r="A1761" t="s">
        <v>8945</v>
      </c>
      <c r="B1761" t="s">
        <v>54</v>
      </c>
      <c r="C1761" s="9" t="s">
        <v>358</v>
      </c>
      <c r="F1761" s="9">
        <v>2.1047677050000001E-5</v>
      </c>
      <c r="Q1761" s="54"/>
      <c r="R1761" s="54">
        <v>8.1649061869999998E-7</v>
      </c>
      <c r="S1761" s="54">
        <v>7.4125992720000005E-7</v>
      </c>
    </row>
    <row r="1762" spans="1:19" x14ac:dyDescent="0.2">
      <c r="A1762" t="s">
        <v>8945</v>
      </c>
      <c r="B1762" t="s">
        <v>9274</v>
      </c>
      <c r="C1762" s="9" t="s">
        <v>358</v>
      </c>
      <c r="F1762" s="9">
        <v>2.1932033230000001E-7</v>
      </c>
      <c r="Q1762" s="54"/>
      <c r="R1762" s="54"/>
      <c r="S1762" s="54"/>
    </row>
    <row r="1763" spans="1:19" x14ac:dyDescent="0.2">
      <c r="A1763" t="s">
        <v>8945</v>
      </c>
      <c r="B1763" t="s">
        <v>8282</v>
      </c>
      <c r="C1763" s="9" t="s">
        <v>358</v>
      </c>
      <c r="F1763" s="9">
        <v>-1.4149698860000001E-5</v>
      </c>
      <c r="Q1763" s="54"/>
      <c r="R1763" s="54">
        <v>-5.4432707909999997E-7</v>
      </c>
      <c r="S1763" s="54">
        <v>-4.941732848E-7</v>
      </c>
    </row>
    <row r="1764" spans="1:19" x14ac:dyDescent="0.2">
      <c r="A1764" t="s">
        <v>8945</v>
      </c>
      <c r="B1764" t="s">
        <v>480</v>
      </c>
      <c r="C1764" s="9" t="s">
        <v>358</v>
      </c>
      <c r="F1764" s="9">
        <v>-1.414969886E-6</v>
      </c>
      <c r="Q1764" s="54"/>
      <c r="R1764" s="54"/>
      <c r="S1764" s="54"/>
    </row>
    <row r="1765" spans="1:19" x14ac:dyDescent="0.2">
      <c r="A1765" t="s">
        <v>8664</v>
      </c>
      <c r="B1765" t="s">
        <v>8315</v>
      </c>
      <c r="C1765" s="9" t="s">
        <v>370</v>
      </c>
      <c r="D1765" s="9" t="s">
        <v>8714</v>
      </c>
      <c r="F1765" s="9">
        <v>5.9659157869999997E-5</v>
      </c>
      <c r="Q1765" s="54"/>
      <c r="R1765" s="54">
        <v>1.45377725E-6</v>
      </c>
      <c r="S1765" s="54"/>
    </row>
    <row r="1766" spans="1:19" x14ac:dyDescent="0.2">
      <c r="A1766" t="s">
        <v>8664</v>
      </c>
      <c r="B1766" t="s">
        <v>8282</v>
      </c>
      <c r="C1766" s="9" t="s">
        <v>370</v>
      </c>
      <c r="D1766" s="9" t="s">
        <v>8714</v>
      </c>
      <c r="F1766" s="9">
        <v>9.8948296620000001E-2</v>
      </c>
      <c r="Q1766" s="54"/>
      <c r="R1766" s="54">
        <v>9.8644349170000006E-2</v>
      </c>
      <c r="S1766" s="54"/>
    </row>
    <row r="1767" spans="1:19" x14ac:dyDescent="0.2">
      <c r="A1767" t="s">
        <v>8664</v>
      </c>
      <c r="B1767" t="s">
        <v>8281</v>
      </c>
      <c r="C1767" s="9" t="s">
        <v>370</v>
      </c>
      <c r="D1767" s="9" t="s">
        <v>8714</v>
      </c>
      <c r="F1767" s="9">
        <v>0.10004099850000001</v>
      </c>
      <c r="Q1767" s="54"/>
      <c r="R1767" s="54">
        <v>0.1000015152</v>
      </c>
      <c r="S1767" s="54"/>
    </row>
    <row r="1768" spans="1:19" x14ac:dyDescent="0.2">
      <c r="A1768" t="s">
        <v>468</v>
      </c>
      <c r="B1768" t="s">
        <v>54</v>
      </c>
      <c r="C1768" s="9" t="s">
        <v>357</v>
      </c>
      <c r="F1768" s="9">
        <v>5.5827745100000002E-5</v>
      </c>
      <c r="G1768" s="9">
        <v>1.703536601E-6</v>
      </c>
      <c r="H1768" s="9">
        <v>1.510006852E-6</v>
      </c>
      <c r="I1768" s="9">
        <v>1.7124457230000001E-6</v>
      </c>
      <c r="J1768" s="9">
        <v>1.9381125739999998E-6</v>
      </c>
      <c r="Q1768" s="54"/>
      <c r="R1768" s="54">
        <v>1.6130803419999999E-6</v>
      </c>
      <c r="S1768" s="54">
        <v>1.4666737829999999E-6</v>
      </c>
    </row>
    <row r="1769" spans="1:19" x14ac:dyDescent="0.2">
      <c r="A1769" t="s">
        <v>468</v>
      </c>
      <c r="B1769" t="s">
        <v>52</v>
      </c>
      <c r="C1769" s="9" t="s">
        <v>357</v>
      </c>
      <c r="F1769" s="9">
        <v>4.7534691009999999E-6</v>
      </c>
      <c r="G1769" s="9">
        <v>1.0251430990000001E-7</v>
      </c>
      <c r="I1769" s="9">
        <v>1.033784947E-7</v>
      </c>
      <c r="J1769" s="9">
        <v>1.2526817930000001E-7</v>
      </c>
      <c r="Q1769" s="54"/>
      <c r="R1769" s="54"/>
      <c r="S1769" s="54"/>
    </row>
    <row r="1770" spans="1:19" x14ac:dyDescent="0.2">
      <c r="A1770" t="s">
        <v>468</v>
      </c>
      <c r="B1770" t="s">
        <v>8283</v>
      </c>
      <c r="C1770" s="9" t="s">
        <v>357</v>
      </c>
      <c r="F1770" s="9">
        <v>-5.5827745100000002E-5</v>
      </c>
      <c r="G1770" s="9">
        <v>-1.703536601E-6</v>
      </c>
      <c r="H1770" s="9">
        <v>-1.510006852E-6</v>
      </c>
      <c r="I1770" s="9">
        <v>-1.7124457230000001E-6</v>
      </c>
      <c r="J1770" s="9">
        <v>-1.9381125739999998E-6</v>
      </c>
      <c r="Q1770" s="54"/>
      <c r="R1770" s="54">
        <v>-1.6130803419999999E-6</v>
      </c>
      <c r="S1770" s="54">
        <v>-1.4666737829999999E-6</v>
      </c>
    </row>
    <row r="1771" spans="1:19" x14ac:dyDescent="0.2">
      <c r="A1771" t="s">
        <v>8433</v>
      </c>
      <c r="B1771" t="s">
        <v>8313</v>
      </c>
      <c r="C1771" s="9" t="s">
        <v>370</v>
      </c>
      <c r="D1771" s="9" t="s">
        <v>8714</v>
      </c>
      <c r="F1771" s="9">
        <v>4.2694056930000002E-5</v>
      </c>
      <c r="Q1771" s="54"/>
      <c r="R1771" s="54">
        <v>1.4726956879999999E-6</v>
      </c>
      <c r="S1771" s="54"/>
    </row>
    <row r="1772" spans="1:19" x14ac:dyDescent="0.2">
      <c r="A1772" t="s">
        <v>8433</v>
      </c>
      <c r="B1772" t="s">
        <v>8283</v>
      </c>
      <c r="C1772" s="9" t="s">
        <v>370</v>
      </c>
      <c r="D1772" s="9" t="s">
        <v>8714</v>
      </c>
      <c r="F1772" s="9">
        <v>123.2009099</v>
      </c>
      <c r="Q1772" s="54"/>
      <c r="R1772" s="54">
        <v>43.80134778</v>
      </c>
      <c r="S1772" s="54"/>
    </row>
    <row r="1773" spans="1:19" x14ac:dyDescent="0.2">
      <c r="A1773" t="s">
        <v>8433</v>
      </c>
      <c r="B1773" t="s">
        <v>8284</v>
      </c>
      <c r="C1773" s="9" t="s">
        <v>370</v>
      </c>
      <c r="D1773" s="9" t="s">
        <v>8714</v>
      </c>
      <c r="F1773" s="9">
        <v>0.1000185725</v>
      </c>
      <c r="Q1773" s="54"/>
      <c r="R1773" s="54">
        <v>0.10000165079999999</v>
      </c>
      <c r="S1773" s="54"/>
    </row>
    <row r="1774" spans="1:19" x14ac:dyDescent="0.2">
      <c r="A1774" t="s">
        <v>469</v>
      </c>
      <c r="B1774" t="s">
        <v>83</v>
      </c>
      <c r="C1774" s="9" t="s">
        <v>357</v>
      </c>
      <c r="F1774" s="9">
        <v>8.8027898110000001E-5</v>
      </c>
      <c r="G1774" s="9">
        <v>9.649696319E-6</v>
      </c>
      <c r="H1774" s="9">
        <v>9.6514953249999997E-6</v>
      </c>
      <c r="I1774" s="9">
        <v>9.6372955889999992E-6</v>
      </c>
      <c r="J1774" s="9">
        <v>9.6477268719999992E-6</v>
      </c>
      <c r="Q1774" s="54"/>
      <c r="R1774" s="54">
        <v>9.6642612459999993E-6</v>
      </c>
      <c r="S1774" s="54">
        <v>9.6308804820000005E-6</v>
      </c>
    </row>
    <row r="1775" spans="1:19" x14ac:dyDescent="0.2">
      <c r="A1775" t="s">
        <v>469</v>
      </c>
      <c r="B1775" t="s">
        <v>8313</v>
      </c>
      <c r="C1775" s="9" t="s">
        <v>357</v>
      </c>
      <c r="F1775" s="9">
        <v>-8.8027898110000001E-5</v>
      </c>
      <c r="G1775" s="9">
        <v>-9.649696319E-6</v>
      </c>
      <c r="H1775" s="9">
        <v>-9.6514953249999997E-6</v>
      </c>
      <c r="I1775" s="9">
        <v>-9.6372955889999992E-6</v>
      </c>
      <c r="J1775" s="9">
        <v>-9.6477268719999992E-6</v>
      </c>
      <c r="Q1775" s="54"/>
      <c r="R1775" s="54">
        <v>-9.6642612459999993E-6</v>
      </c>
      <c r="S1775" s="54">
        <v>-9.6308804820000005E-6</v>
      </c>
    </row>
    <row r="1776" spans="1:19" x14ac:dyDescent="0.2">
      <c r="A1776" t="s">
        <v>469</v>
      </c>
      <c r="B1776" t="s">
        <v>52</v>
      </c>
      <c r="C1776" s="9" t="s">
        <v>357</v>
      </c>
      <c r="F1776" s="9">
        <v>1.318051027E-6</v>
      </c>
      <c r="Q1776" s="54"/>
      <c r="R1776" s="54"/>
      <c r="S1776" s="54"/>
    </row>
    <row r="1777" spans="1:19" x14ac:dyDescent="0.2">
      <c r="A1777" t="s">
        <v>467</v>
      </c>
      <c r="B1777" t="s">
        <v>9274</v>
      </c>
      <c r="C1777" s="9" t="s">
        <v>357</v>
      </c>
      <c r="F1777" s="9">
        <v>8.8526498019999998E-7</v>
      </c>
      <c r="Q1777" s="54"/>
      <c r="R1777" s="54"/>
      <c r="S1777" s="54"/>
    </row>
    <row r="1778" spans="1:19" x14ac:dyDescent="0.2">
      <c r="A1778" t="s">
        <v>467</v>
      </c>
      <c r="B1778" t="s">
        <v>52</v>
      </c>
      <c r="C1778" s="9" t="s">
        <v>357</v>
      </c>
      <c r="F1778" s="9">
        <v>1.4787148410000001E-6</v>
      </c>
      <c r="Q1778" s="54"/>
      <c r="R1778" s="54"/>
      <c r="S1778" s="54"/>
    </row>
    <row r="1779" spans="1:19" x14ac:dyDescent="0.2">
      <c r="A1779" t="s">
        <v>467</v>
      </c>
      <c r="B1779" t="s">
        <v>8284</v>
      </c>
      <c r="C1779" s="9" t="s">
        <v>357</v>
      </c>
      <c r="F1779" s="9">
        <v>-1.5640724029999999E-5</v>
      </c>
      <c r="G1779" s="9">
        <v>-2.448004143E-7</v>
      </c>
      <c r="H1779" s="9">
        <v>-2.418646743E-7</v>
      </c>
      <c r="I1779" s="9">
        <v>-2.4333261019999998E-7</v>
      </c>
      <c r="J1779" s="9">
        <v>-2.5639435850000002E-7</v>
      </c>
      <c r="Q1779" s="54"/>
      <c r="R1779" s="54">
        <v>-2.4230604730000002E-7</v>
      </c>
      <c r="S1779" s="54">
        <v>-2.4338205120000002E-7</v>
      </c>
    </row>
    <row r="1780" spans="1:19" x14ac:dyDescent="0.2">
      <c r="A1780" t="s">
        <v>467</v>
      </c>
      <c r="B1780" t="s">
        <v>480</v>
      </c>
      <c r="C1780" s="9" t="s">
        <v>357</v>
      </c>
      <c r="F1780" s="9">
        <v>-3.1281448059999999E-6</v>
      </c>
      <c r="Q1780" s="54"/>
      <c r="R1780" s="54"/>
      <c r="S1780" s="54"/>
    </row>
    <row r="1781" spans="1:19" x14ac:dyDescent="0.2">
      <c r="A1781" t="s">
        <v>467</v>
      </c>
      <c r="B1781" t="s">
        <v>55</v>
      </c>
      <c r="C1781" s="9" t="s">
        <v>357</v>
      </c>
      <c r="F1781" s="9">
        <v>1.876886884E-5</v>
      </c>
      <c r="G1781" s="9">
        <v>2.937604972E-7</v>
      </c>
      <c r="H1781" s="9">
        <v>2.9023760910000001E-7</v>
      </c>
      <c r="I1781" s="9">
        <v>2.9199913230000001E-7</v>
      </c>
      <c r="J1781" s="9">
        <v>3.0767323020000001E-7</v>
      </c>
      <c r="Q1781" s="54"/>
      <c r="R1781" s="54">
        <v>2.9076725669999999E-7</v>
      </c>
      <c r="S1781" s="54">
        <v>2.9205846139999999E-7</v>
      </c>
    </row>
    <row r="1782" spans="1:19" x14ac:dyDescent="0.2">
      <c r="A1782" t="s">
        <v>8946</v>
      </c>
      <c r="B1782" t="s">
        <v>399</v>
      </c>
      <c r="C1782" s="9" t="s">
        <v>362</v>
      </c>
      <c r="F1782" s="9">
        <v>2.4050266690000001E-4</v>
      </c>
      <c r="G1782" s="9">
        <v>4.363364761E-7</v>
      </c>
      <c r="H1782" s="9">
        <v>4.3551586180000001E-7</v>
      </c>
      <c r="I1782" s="9">
        <v>4.39409725E-7</v>
      </c>
      <c r="J1782" s="9">
        <v>3.9991068229999998E-7</v>
      </c>
      <c r="Q1782" s="54"/>
      <c r="R1782" s="54">
        <v>4.3626916929999999E-7</v>
      </c>
      <c r="S1782" s="54">
        <v>4.3136854340000002E-7</v>
      </c>
    </row>
    <row r="1783" spans="1:19" x14ac:dyDescent="0.2">
      <c r="A1783" t="s">
        <v>8946</v>
      </c>
      <c r="B1783" t="s">
        <v>8314</v>
      </c>
      <c r="C1783" s="9" t="s">
        <v>362</v>
      </c>
      <c r="F1783" s="9">
        <v>-1.149107312E-4</v>
      </c>
      <c r="G1783" s="9">
        <v>-2.5467967560000001E-7</v>
      </c>
      <c r="H1783" s="9">
        <v>-2.5424640770000002E-7</v>
      </c>
      <c r="I1783" s="9">
        <v>-2.5627529140000001E-7</v>
      </c>
      <c r="J1783" s="9">
        <v>-2.3576363069999999E-7</v>
      </c>
      <c r="Q1783" s="54"/>
      <c r="R1783" s="54">
        <v>-2.5462496290000002E-7</v>
      </c>
      <c r="S1783" s="54">
        <v>-2.5206929299999998E-7</v>
      </c>
    </row>
    <row r="1784" spans="1:19" x14ac:dyDescent="0.2">
      <c r="A1784" t="s">
        <v>8946</v>
      </c>
      <c r="B1784" t="s">
        <v>8315</v>
      </c>
      <c r="C1784" s="9" t="s">
        <v>362</v>
      </c>
      <c r="F1784" s="9">
        <v>-1.887044759E-5</v>
      </c>
      <c r="Q1784" s="54"/>
      <c r="R1784" s="54"/>
      <c r="S1784" s="54"/>
    </row>
    <row r="1785" spans="1:19" x14ac:dyDescent="0.2">
      <c r="A1785" t="s">
        <v>8946</v>
      </c>
      <c r="B1785" t="s">
        <v>9274</v>
      </c>
      <c r="C1785" s="9" t="s">
        <v>362</v>
      </c>
      <c r="F1785" s="9">
        <v>-1.0591632599999999E-5</v>
      </c>
      <c r="Q1785" s="54"/>
      <c r="R1785" s="54"/>
      <c r="S1785" s="54"/>
    </row>
    <row r="1786" spans="1:19" x14ac:dyDescent="0.2">
      <c r="A1786" t="s">
        <v>8946</v>
      </c>
      <c r="B1786" t="s">
        <v>52</v>
      </c>
      <c r="C1786" s="9" t="s">
        <v>362</v>
      </c>
      <c r="F1786" s="9">
        <v>-1.138337666E-5</v>
      </c>
      <c r="Q1786" s="54"/>
      <c r="R1786" s="54"/>
      <c r="S1786" s="54"/>
    </row>
    <row r="1787" spans="1:19" x14ac:dyDescent="0.2">
      <c r="A1787" t="s">
        <v>8669</v>
      </c>
      <c r="B1787" t="s">
        <v>83</v>
      </c>
      <c r="C1787" s="9" t="s">
        <v>362</v>
      </c>
      <c r="F1787" s="9">
        <v>1.7430491160000001E-4</v>
      </c>
      <c r="Q1787" s="54"/>
      <c r="R1787" s="54"/>
      <c r="S1787" s="54"/>
    </row>
    <row r="1788" spans="1:19" x14ac:dyDescent="0.2">
      <c r="A1788" t="s">
        <v>8669</v>
      </c>
      <c r="B1788" t="s">
        <v>8314</v>
      </c>
      <c r="C1788" s="9" t="s">
        <v>362</v>
      </c>
      <c r="F1788" s="9">
        <v>-1.086036445E-4</v>
      </c>
      <c r="Q1788" s="54"/>
      <c r="R1788" s="54"/>
      <c r="S1788" s="54"/>
    </row>
    <row r="1789" spans="1:19" x14ac:dyDescent="0.2">
      <c r="A1789" t="s">
        <v>8669</v>
      </c>
      <c r="B1789" t="s">
        <v>8315</v>
      </c>
      <c r="C1789" s="9" t="s">
        <v>362</v>
      </c>
      <c r="F1789" s="9">
        <v>-8.6328563859999999E-6</v>
      </c>
      <c r="Q1789" s="54"/>
      <c r="R1789" s="54"/>
      <c r="S1789" s="54"/>
    </row>
    <row r="1790" spans="1:19" x14ac:dyDescent="0.2">
      <c r="A1790" t="s">
        <v>8669</v>
      </c>
      <c r="B1790" t="s">
        <v>9274</v>
      </c>
      <c r="C1790" s="9" t="s">
        <v>362</v>
      </c>
      <c r="F1790" s="9">
        <v>1.9284236679999999E-6</v>
      </c>
      <c r="Q1790" s="54"/>
      <c r="R1790" s="54"/>
      <c r="S1790" s="54"/>
    </row>
    <row r="1791" spans="1:19" x14ac:dyDescent="0.2">
      <c r="A1791" t="s">
        <v>8669</v>
      </c>
      <c r="B1791" t="s">
        <v>480</v>
      </c>
      <c r="C1791" s="9" t="s">
        <v>362</v>
      </c>
      <c r="F1791" s="9">
        <v>-1.1757830699999999E-5</v>
      </c>
      <c r="Q1791" s="54"/>
      <c r="R1791" s="54"/>
      <c r="S1791" s="54"/>
    </row>
    <row r="1792" spans="1:19" x14ac:dyDescent="0.2">
      <c r="A1792" t="s">
        <v>8201</v>
      </c>
      <c r="B1792" t="s">
        <v>8290</v>
      </c>
      <c r="C1792" s="9" t="s">
        <v>358</v>
      </c>
      <c r="F1792" s="9">
        <v>-1.8036511289999999E-4</v>
      </c>
      <c r="Q1792" s="54"/>
      <c r="R1792" s="54">
        <v>-6.8220241980000003</v>
      </c>
      <c r="S1792" s="54">
        <v>-5.0318613209999998E-5</v>
      </c>
    </row>
    <row r="1793" spans="1:19" x14ac:dyDescent="0.2">
      <c r="A1793" t="s">
        <v>8201</v>
      </c>
      <c r="B1793" t="s">
        <v>399</v>
      </c>
      <c r="C1793" s="9" t="s">
        <v>358</v>
      </c>
      <c r="F1793" s="9">
        <v>4.8653247060000002E-4</v>
      </c>
      <c r="Q1793" s="54"/>
      <c r="R1793" s="54">
        <v>18.402318690000001</v>
      </c>
      <c r="S1793" s="54">
        <v>1.3573378359999999E-4</v>
      </c>
    </row>
    <row r="1794" spans="1:19" x14ac:dyDescent="0.2">
      <c r="A1794" t="s">
        <v>8201</v>
      </c>
      <c r="B1794" t="s">
        <v>9274</v>
      </c>
      <c r="C1794" s="9" t="s">
        <v>358</v>
      </c>
      <c r="F1794" s="9">
        <v>-6.3867796720000004E-6</v>
      </c>
      <c r="Q1794" s="54"/>
      <c r="R1794" s="54">
        <v>-0.24156980680000001</v>
      </c>
      <c r="S1794" s="54">
        <v>-1.781796329E-6</v>
      </c>
    </row>
    <row r="1795" spans="1:19" x14ac:dyDescent="0.2">
      <c r="A1795" t="s">
        <v>8201</v>
      </c>
      <c r="B1795" t="s">
        <v>52</v>
      </c>
      <c r="C1795" s="9" t="s">
        <v>358</v>
      </c>
      <c r="F1795" s="9">
        <v>-1.464567146E-5</v>
      </c>
      <c r="Q1795" s="54"/>
      <c r="R1795" s="54">
        <v>-0.55394928349999994</v>
      </c>
      <c r="S1795" s="54">
        <v>-4.0858781679999997E-6</v>
      </c>
    </row>
    <row r="1796" spans="1:19" x14ac:dyDescent="0.2">
      <c r="A1796" t="s">
        <v>8202</v>
      </c>
      <c r="B1796" t="s">
        <v>8306</v>
      </c>
      <c r="C1796" s="9" t="s">
        <v>358</v>
      </c>
      <c r="F1796" s="9">
        <v>-2.158500431E-5</v>
      </c>
      <c r="Q1796" s="54"/>
      <c r="R1796" s="54">
        <v>-4.036012016E-4</v>
      </c>
      <c r="S1796" s="54">
        <v>-19.83832567</v>
      </c>
    </row>
    <row r="1797" spans="1:19" x14ac:dyDescent="0.2">
      <c r="A1797" t="s">
        <v>8202</v>
      </c>
      <c r="B1797" t="s">
        <v>399</v>
      </c>
      <c r="C1797" s="9" t="s">
        <v>358</v>
      </c>
      <c r="F1797" s="9">
        <v>3.6520083069999998E-5</v>
      </c>
      <c r="Q1797" s="54"/>
      <c r="R1797" s="54">
        <v>6.8286061919999995E-4</v>
      </c>
      <c r="S1797" s="54">
        <v>33.564843949999997</v>
      </c>
    </row>
    <row r="1798" spans="1:19" x14ac:dyDescent="0.2">
      <c r="A1798" t="s">
        <v>8202</v>
      </c>
      <c r="B1798" t="s">
        <v>9274</v>
      </c>
      <c r="C1798" s="9" t="s">
        <v>358</v>
      </c>
      <c r="F1798" s="9">
        <v>-1.619140281E-6</v>
      </c>
      <c r="Q1798" s="54"/>
      <c r="R1798" s="54">
        <v>-3.0275044360000001E-5</v>
      </c>
      <c r="S1798" s="54">
        <v>-1.4881179419999999</v>
      </c>
    </row>
    <row r="1799" spans="1:19" x14ac:dyDescent="0.2">
      <c r="A1799" t="s">
        <v>8202</v>
      </c>
      <c r="B1799" t="s">
        <v>52</v>
      </c>
      <c r="C1799" s="9" t="s">
        <v>358</v>
      </c>
      <c r="F1799" s="9">
        <v>1.3609011249999999E-6</v>
      </c>
      <c r="Q1799" s="54"/>
      <c r="R1799" s="54">
        <v>2.5446431290000001E-5</v>
      </c>
      <c r="S1799" s="54">
        <v>1.2507757390000001</v>
      </c>
    </row>
    <row r="1800" spans="1:19" x14ac:dyDescent="0.2">
      <c r="A1800" t="s">
        <v>8202</v>
      </c>
      <c r="B1800" t="s">
        <v>8307</v>
      </c>
      <c r="C1800" s="9" t="s">
        <v>358</v>
      </c>
      <c r="F1800" s="9">
        <v>-2.8191323889999999E-6</v>
      </c>
      <c r="Q1800" s="54"/>
      <c r="R1800" s="54">
        <v>-5.2712763139999998E-5</v>
      </c>
      <c r="S1800" s="54">
        <v>-2.5910055710000002</v>
      </c>
    </row>
    <row r="1801" spans="1:19" x14ac:dyDescent="0.2">
      <c r="A1801" t="s">
        <v>8203</v>
      </c>
      <c r="B1801" t="s">
        <v>8294</v>
      </c>
      <c r="C1801" s="9" t="s">
        <v>358</v>
      </c>
      <c r="F1801" s="9">
        <v>-2.2429761920000001E-5</v>
      </c>
      <c r="Q1801" s="54"/>
      <c r="R1801" s="54">
        <v>-2.9931843580000001E-7</v>
      </c>
      <c r="S1801" s="54">
        <v>-2.9934242129999999E-7</v>
      </c>
    </row>
    <row r="1802" spans="1:19" x14ac:dyDescent="0.2">
      <c r="A1802" t="s">
        <v>8203</v>
      </c>
      <c r="B1802" t="s">
        <v>8308</v>
      </c>
      <c r="C1802" s="9" t="s">
        <v>358</v>
      </c>
      <c r="F1802" s="9">
        <v>-4.4859523829999998E-5</v>
      </c>
      <c r="Q1802" s="54"/>
      <c r="R1802" s="54">
        <v>-5.9863687160000002E-7</v>
      </c>
      <c r="S1802" s="54">
        <v>-5.986848425E-7</v>
      </c>
    </row>
    <row r="1803" spans="1:19" x14ac:dyDescent="0.2">
      <c r="A1803" t="s">
        <v>8203</v>
      </c>
      <c r="B1803" t="s">
        <v>399</v>
      </c>
      <c r="C1803" s="9" t="s">
        <v>358</v>
      </c>
      <c r="F1803" s="9">
        <v>1.757653858E-4</v>
      </c>
      <c r="Q1803" s="54"/>
      <c r="R1803" s="54">
        <v>2.345536281E-6</v>
      </c>
      <c r="S1803" s="54">
        <v>2.345724237E-6</v>
      </c>
    </row>
    <row r="1804" spans="1:19" x14ac:dyDescent="0.2">
      <c r="A1804" t="s">
        <v>8203</v>
      </c>
      <c r="B1804" t="s">
        <v>8320</v>
      </c>
      <c r="C1804" s="9" t="s">
        <v>358</v>
      </c>
      <c r="F1804" s="9">
        <v>-2.2429761920000001E-5</v>
      </c>
      <c r="Q1804" s="54"/>
      <c r="R1804" s="54">
        <v>-2.9931843580000001E-7</v>
      </c>
      <c r="S1804" s="54">
        <v>-2.9934242129999999E-7</v>
      </c>
    </row>
    <row r="1805" spans="1:19" x14ac:dyDescent="0.2">
      <c r="A1805" t="s">
        <v>8203</v>
      </c>
      <c r="B1805" t="s">
        <v>9274</v>
      </c>
      <c r="C1805" s="9" t="s">
        <v>358</v>
      </c>
      <c r="F1805" s="9">
        <v>-9.2789355510000001E-6</v>
      </c>
      <c r="Q1805" s="54"/>
      <c r="R1805" s="54">
        <v>-1.238246079E-7</v>
      </c>
      <c r="S1805" s="54">
        <v>-1.2383453039999999E-7</v>
      </c>
    </row>
    <row r="1806" spans="1:19" x14ac:dyDescent="0.2">
      <c r="A1806" t="s">
        <v>8203</v>
      </c>
      <c r="B1806" t="s">
        <v>52</v>
      </c>
      <c r="C1806" s="9" t="s">
        <v>358</v>
      </c>
      <c r="F1806" s="9">
        <v>1.258773236E-6</v>
      </c>
      <c r="Q1806" s="54"/>
      <c r="R1806" s="54"/>
      <c r="S1806" s="54"/>
    </row>
    <row r="1807" spans="1:19" x14ac:dyDescent="0.2">
      <c r="A1807" t="s">
        <v>8203</v>
      </c>
      <c r="B1807" t="s">
        <v>8307</v>
      </c>
      <c r="C1807" s="9" t="s">
        <v>358</v>
      </c>
      <c r="F1807" s="9">
        <v>-2.1878855519999999E-5</v>
      </c>
      <c r="Q1807" s="54"/>
      <c r="R1807" s="54">
        <v>-2.919667554E-7</v>
      </c>
      <c r="S1807" s="54">
        <v>-2.9199015170000002E-7</v>
      </c>
    </row>
    <row r="1808" spans="1:19" x14ac:dyDescent="0.2">
      <c r="A1808" t="s">
        <v>8604</v>
      </c>
      <c r="B1808" t="s">
        <v>8317</v>
      </c>
      <c r="C1808" s="9" t="s">
        <v>358</v>
      </c>
      <c r="F1808" s="9">
        <v>5.2456389080000003E-5</v>
      </c>
      <c r="Q1808" s="54"/>
      <c r="R1808" s="54">
        <v>38.40000045</v>
      </c>
      <c r="S1808" s="54"/>
    </row>
    <row r="1809" spans="1:19" x14ac:dyDescent="0.2">
      <c r="A1809" t="s">
        <v>8604</v>
      </c>
      <c r="B1809" t="s">
        <v>399</v>
      </c>
      <c r="C1809" s="9" t="s">
        <v>358</v>
      </c>
      <c r="F1809" s="9">
        <v>-5.2456389080000003E-5</v>
      </c>
      <c r="Q1809" s="54"/>
      <c r="R1809" s="54">
        <v>-38.40000045</v>
      </c>
      <c r="S1809" s="54"/>
    </row>
    <row r="1810" spans="1:19" x14ac:dyDescent="0.2">
      <c r="A1810" t="s">
        <v>8947</v>
      </c>
      <c r="B1810" t="s">
        <v>480</v>
      </c>
      <c r="C1810" s="9" t="s">
        <v>359</v>
      </c>
      <c r="D1810" s="9" t="s">
        <v>8192</v>
      </c>
      <c r="F1810" s="9">
        <v>9.9243244570000006E-5</v>
      </c>
      <c r="G1810" s="9">
        <v>3.7387327060000001E-6</v>
      </c>
      <c r="H1810" s="9">
        <v>3.9605308979999997E-6</v>
      </c>
      <c r="I1810" s="9">
        <v>3.624667132E-6</v>
      </c>
      <c r="J1810" s="9">
        <v>3.3656096939999998E-6</v>
      </c>
      <c r="Q1810" s="54"/>
      <c r="R1810" s="54">
        <v>3.9495892590000004E-6</v>
      </c>
      <c r="S1810" s="54">
        <v>2.9508149570000001E-6</v>
      </c>
    </row>
    <row r="1811" spans="1:19" x14ac:dyDescent="0.2">
      <c r="A1811" t="s">
        <v>8948</v>
      </c>
      <c r="B1811" t="s">
        <v>480</v>
      </c>
      <c r="C1811" s="9" t="s">
        <v>359</v>
      </c>
      <c r="D1811" s="9" t="s">
        <v>8193</v>
      </c>
      <c r="F1811" s="9">
        <v>2.2111874530000001E-5</v>
      </c>
      <c r="G1811" s="9">
        <v>4.6923848049999998E-7</v>
      </c>
      <c r="H1811" s="9">
        <v>4.7418180979999999E-7</v>
      </c>
      <c r="I1811" s="9">
        <v>4.6339582849999999E-7</v>
      </c>
      <c r="J1811" s="9">
        <v>4.0957429240000002E-7</v>
      </c>
      <c r="Q1811" s="54"/>
      <c r="R1811" s="54">
        <v>4.8550284180000005E-7</v>
      </c>
      <c r="S1811" s="54">
        <v>4.0993044719999999E-7</v>
      </c>
    </row>
    <row r="1812" spans="1:19" x14ac:dyDescent="0.2">
      <c r="A1812" t="s">
        <v>8949</v>
      </c>
      <c r="B1812" t="s">
        <v>480</v>
      </c>
      <c r="C1812" s="9" t="s">
        <v>359</v>
      </c>
      <c r="D1812" s="9" t="s">
        <v>8194</v>
      </c>
      <c r="F1812" s="9">
        <v>7.0281353999999995E-5</v>
      </c>
      <c r="G1812" s="9">
        <v>1.75289147E-6</v>
      </c>
      <c r="H1812" s="9">
        <v>1.845460796E-6</v>
      </c>
      <c r="I1812" s="9">
        <v>1.704557255E-6</v>
      </c>
      <c r="J1812" s="9">
        <v>1.602764897E-6</v>
      </c>
      <c r="Q1812" s="54"/>
      <c r="R1812" s="54">
        <v>1.829290434E-6</v>
      </c>
      <c r="S1812" s="54">
        <v>1.516073212E-6</v>
      </c>
    </row>
    <row r="1813" spans="1:19" x14ac:dyDescent="0.2">
      <c r="A1813" t="s">
        <v>8950</v>
      </c>
      <c r="B1813" t="s">
        <v>480</v>
      </c>
      <c r="C1813" s="9" t="s">
        <v>359</v>
      </c>
      <c r="D1813" s="9" t="s">
        <v>8195</v>
      </c>
      <c r="F1813" s="9">
        <v>3.5433709880000002E-5</v>
      </c>
      <c r="G1813" s="9">
        <v>9.483862567E-7</v>
      </c>
      <c r="H1813" s="9">
        <v>9.7511749429999993E-7</v>
      </c>
      <c r="I1813" s="9">
        <v>9.2139654149999998E-7</v>
      </c>
      <c r="J1813" s="9">
        <v>8.5256937739999996E-7</v>
      </c>
      <c r="Q1813" s="54"/>
      <c r="R1813" s="54">
        <v>1.028410251E-6</v>
      </c>
      <c r="S1813" s="54">
        <v>8.6894197780000004E-7</v>
      </c>
    </row>
    <row r="1814" spans="1:19" x14ac:dyDescent="0.2">
      <c r="A1814" t="s">
        <v>8416</v>
      </c>
      <c r="B1814" t="s">
        <v>480</v>
      </c>
      <c r="C1814" s="9" t="s">
        <v>359</v>
      </c>
      <c r="D1814" s="9" t="s">
        <v>8162</v>
      </c>
      <c r="F1814" s="9">
        <v>19.226382310000002</v>
      </c>
      <c r="G1814" s="9">
        <v>4.0927892420000003</v>
      </c>
      <c r="H1814" s="9">
        <v>1.8691399040000001</v>
      </c>
      <c r="I1814" s="9">
        <v>4.7860826300000001</v>
      </c>
      <c r="J1814" s="9">
        <v>1.2454326360000001</v>
      </c>
      <c r="O1814" s="54"/>
      <c r="Q1814" s="54"/>
      <c r="R1814" s="54">
        <v>6.5371535290000002</v>
      </c>
      <c r="S1814" s="54">
        <v>0.227700863</v>
      </c>
    </row>
    <row r="1815" spans="1:19" x14ac:dyDescent="0.2">
      <c r="A1815" t="s">
        <v>8951</v>
      </c>
      <c r="B1815" t="s">
        <v>480</v>
      </c>
      <c r="C1815" s="9" t="s">
        <v>359</v>
      </c>
      <c r="D1815" s="9" t="s">
        <v>8162</v>
      </c>
      <c r="F1815" s="9">
        <v>8.0266914019999993E-5</v>
      </c>
      <c r="G1815" s="9">
        <v>2.0933117759999999E-6</v>
      </c>
      <c r="H1815" s="9">
        <v>2.094930518E-6</v>
      </c>
      <c r="I1815" s="9">
        <v>2.1255782000000001E-6</v>
      </c>
      <c r="J1815" s="9">
        <v>1.9304192310000002E-6</v>
      </c>
      <c r="Q1815" s="54"/>
      <c r="R1815" s="54">
        <v>2.249084217E-6</v>
      </c>
      <c r="S1815" s="54">
        <v>1.718888032E-6</v>
      </c>
    </row>
    <row r="1816" spans="1:19" x14ac:dyDescent="0.2">
      <c r="A1816" t="s">
        <v>8165</v>
      </c>
      <c r="B1816" t="s">
        <v>480</v>
      </c>
      <c r="C1816" s="9" t="s">
        <v>359</v>
      </c>
      <c r="D1816" s="9" t="s">
        <v>8163</v>
      </c>
      <c r="F1816" s="9">
        <v>36.563698350000003</v>
      </c>
      <c r="G1816" s="9">
        <v>11.83338197</v>
      </c>
      <c r="H1816" s="9">
        <v>6.6365826659999998</v>
      </c>
      <c r="I1816" s="9">
        <v>4.2038939549999998</v>
      </c>
      <c r="J1816" s="9">
        <v>5.839270816</v>
      </c>
      <c r="Q1816" s="54"/>
      <c r="R1816" s="54">
        <v>4.5298825540000003</v>
      </c>
      <c r="S1816" s="54">
        <v>1.1999574470000001</v>
      </c>
    </row>
    <row r="1817" spans="1:19" x14ac:dyDescent="0.2">
      <c r="A1817" t="s">
        <v>8952</v>
      </c>
      <c r="B1817" t="s">
        <v>480</v>
      </c>
      <c r="C1817" s="9" t="s">
        <v>359</v>
      </c>
      <c r="D1817" s="9" t="s">
        <v>8163</v>
      </c>
      <c r="F1817" s="9">
        <v>3.8908690329999999E-5</v>
      </c>
      <c r="G1817" s="9">
        <v>8.4535502749999996E-7</v>
      </c>
      <c r="H1817" s="9">
        <v>8.9205326760000001E-7</v>
      </c>
      <c r="I1817" s="9">
        <v>8.4788297300000003E-7</v>
      </c>
      <c r="J1817" s="9">
        <v>8.1542382520000003E-7</v>
      </c>
      <c r="Q1817" s="54"/>
      <c r="R1817" s="54">
        <v>8.7900753960000002E-7</v>
      </c>
      <c r="S1817" s="54">
        <v>7.6320893909999995E-7</v>
      </c>
    </row>
    <row r="1818" spans="1:19" x14ac:dyDescent="0.2">
      <c r="A1818" t="s">
        <v>8166</v>
      </c>
      <c r="B1818" t="s">
        <v>480</v>
      </c>
      <c r="C1818" s="9" t="s">
        <v>359</v>
      </c>
      <c r="D1818" s="9" t="s">
        <v>8164</v>
      </c>
      <c r="F1818" s="9">
        <v>10.93895346</v>
      </c>
      <c r="G1818" s="9">
        <v>3.4770646369999998</v>
      </c>
      <c r="H1818" s="9">
        <v>1.8285039249999999</v>
      </c>
      <c r="I1818" s="9">
        <v>1.893600975</v>
      </c>
      <c r="J1818" s="9">
        <v>0.8885915929</v>
      </c>
      <c r="Q1818" s="54"/>
      <c r="R1818" s="54">
        <v>2.641588654</v>
      </c>
      <c r="S1818" s="54">
        <v>0.30046578270000002</v>
      </c>
    </row>
    <row r="1819" spans="1:19" x14ac:dyDescent="0.2">
      <c r="A1819" t="s">
        <v>8953</v>
      </c>
      <c r="B1819" t="s">
        <v>480</v>
      </c>
      <c r="C1819" s="9" t="s">
        <v>359</v>
      </c>
      <c r="D1819" s="9" t="s">
        <v>8164</v>
      </c>
      <c r="F1819" s="9">
        <v>9.6787229419999999E-5</v>
      </c>
      <c r="G1819" s="9">
        <v>3.037376921E-6</v>
      </c>
      <c r="H1819" s="9">
        <v>3.1658704859999999E-6</v>
      </c>
      <c r="I1819" s="9">
        <v>3.01936992E-6</v>
      </c>
      <c r="J1819" s="9">
        <v>2.6537200329999998E-6</v>
      </c>
      <c r="Q1819" s="54"/>
      <c r="R1819" s="54">
        <v>3.2962359439999998E-6</v>
      </c>
      <c r="S1819" s="54">
        <v>2.3437555100000001E-6</v>
      </c>
    </row>
    <row r="1820" spans="1:19" x14ac:dyDescent="0.2">
      <c r="A1820" t="s">
        <v>8703</v>
      </c>
      <c r="B1820" t="s">
        <v>8276</v>
      </c>
      <c r="C1820" s="9" t="s">
        <v>358</v>
      </c>
      <c r="F1820" s="9">
        <v>-6.7902513640000002E-6</v>
      </c>
      <c r="Q1820" s="54"/>
      <c r="R1820" s="54">
        <v>-1.4698278700000001E-7</v>
      </c>
      <c r="S1820" s="54">
        <v>-1.8065475319999999E-7</v>
      </c>
    </row>
    <row r="1821" spans="1:19" x14ac:dyDescent="0.2">
      <c r="A1821" t="s">
        <v>8703</v>
      </c>
      <c r="B1821" t="s">
        <v>8277</v>
      </c>
      <c r="C1821" s="9" t="s">
        <v>358</v>
      </c>
      <c r="F1821" s="9">
        <v>-1.3580502729999999E-5</v>
      </c>
      <c r="Q1821" s="54"/>
      <c r="R1821" s="54">
        <v>-2.9396557409999999E-7</v>
      </c>
      <c r="S1821" s="54">
        <v>-3.6130950639999999E-7</v>
      </c>
    </row>
    <row r="1822" spans="1:19" x14ac:dyDescent="0.2">
      <c r="A1822" t="s">
        <v>8703</v>
      </c>
      <c r="B1822" t="s">
        <v>8323</v>
      </c>
      <c r="C1822" s="9" t="s">
        <v>358</v>
      </c>
      <c r="F1822" s="9">
        <v>-6.7902513640000002E-6</v>
      </c>
      <c r="Q1822" s="54"/>
      <c r="R1822" s="54">
        <v>-1.4698278700000001E-7</v>
      </c>
      <c r="S1822" s="54">
        <v>-1.8065475319999999E-7</v>
      </c>
    </row>
    <row r="1823" spans="1:19" x14ac:dyDescent="0.2">
      <c r="A1823" t="s">
        <v>8703</v>
      </c>
      <c r="B1823" t="s">
        <v>8278</v>
      </c>
      <c r="C1823" s="9" t="s">
        <v>358</v>
      </c>
      <c r="F1823" s="9">
        <v>2.7161005459999999E-5</v>
      </c>
      <c r="Q1823" s="54"/>
      <c r="R1823" s="54">
        <v>5.879311481E-7</v>
      </c>
      <c r="S1823" s="54">
        <v>7.2261901279999997E-7</v>
      </c>
    </row>
    <row r="1824" spans="1:19" x14ac:dyDescent="0.2">
      <c r="A1824" t="s">
        <v>8954</v>
      </c>
      <c r="B1824" t="s">
        <v>8290</v>
      </c>
      <c r="C1824" s="9" t="s">
        <v>362</v>
      </c>
      <c r="D1824" s="9" t="s">
        <v>8731</v>
      </c>
      <c r="O1824" s="54"/>
      <c r="Q1824" s="54"/>
      <c r="R1824" s="54"/>
      <c r="S1824" s="54"/>
    </row>
    <row r="1825" spans="1:19" x14ac:dyDescent="0.2">
      <c r="A1825" t="s">
        <v>8954</v>
      </c>
      <c r="B1825" t="s">
        <v>52</v>
      </c>
      <c r="C1825" s="9" t="s">
        <v>362</v>
      </c>
      <c r="D1825" s="9" t="s">
        <v>8731</v>
      </c>
      <c r="Q1825" s="54"/>
      <c r="R1825" s="54"/>
      <c r="S1825" s="54"/>
    </row>
    <row r="1826" spans="1:19" x14ac:dyDescent="0.2">
      <c r="A1826" t="s">
        <v>8954</v>
      </c>
      <c r="B1826" t="s">
        <v>402</v>
      </c>
      <c r="C1826" s="9" t="s">
        <v>362</v>
      </c>
      <c r="D1826" s="9" t="s">
        <v>8731</v>
      </c>
      <c r="Q1826" s="54"/>
      <c r="R1826" s="54"/>
      <c r="S1826" s="54"/>
    </row>
    <row r="1827" spans="1:19" x14ac:dyDescent="0.2">
      <c r="A1827" t="s">
        <v>8168</v>
      </c>
      <c r="B1827" t="s">
        <v>8294</v>
      </c>
      <c r="C1827" s="9" t="s">
        <v>358</v>
      </c>
      <c r="F1827" s="9">
        <v>-1.174860259E-5</v>
      </c>
      <c r="Q1827" s="54"/>
      <c r="R1827" s="54">
        <v>-3.6961124609999997E-7</v>
      </c>
      <c r="S1827" s="54">
        <v>-3.6849103329999999E-7</v>
      </c>
    </row>
    <row r="1828" spans="1:19" x14ac:dyDescent="0.2">
      <c r="A1828" t="s">
        <v>8168</v>
      </c>
      <c r="B1828" t="s">
        <v>8308</v>
      </c>
      <c r="C1828" s="9" t="s">
        <v>358</v>
      </c>
      <c r="F1828" s="9">
        <v>-4.8952510709999996E-6</v>
      </c>
      <c r="Q1828" s="54"/>
      <c r="R1828" s="54">
        <v>-1.540046857E-7</v>
      </c>
      <c r="S1828" s="54">
        <v>-1.535379303E-7</v>
      </c>
    </row>
    <row r="1829" spans="1:19" x14ac:dyDescent="0.2">
      <c r="A1829" t="s">
        <v>8168</v>
      </c>
      <c r="B1829" t="s">
        <v>399</v>
      </c>
      <c r="C1829" s="9" t="s">
        <v>358</v>
      </c>
      <c r="F1829" s="9">
        <v>3.8360447000000001E-5</v>
      </c>
      <c r="Q1829" s="54"/>
      <c r="R1829" s="54">
        <v>1.2068203439999999E-6</v>
      </c>
      <c r="S1829" s="54">
        <v>1.203162729E-6</v>
      </c>
    </row>
    <row r="1830" spans="1:19" x14ac:dyDescent="0.2">
      <c r="A1830" t="s">
        <v>8168</v>
      </c>
      <c r="B1830" t="s">
        <v>8320</v>
      </c>
      <c r="C1830" s="9" t="s">
        <v>358</v>
      </c>
      <c r="F1830" s="9">
        <v>-2.9371506530000001E-6</v>
      </c>
      <c r="Q1830" s="54"/>
      <c r="R1830" s="54"/>
      <c r="S1830" s="54"/>
    </row>
    <row r="1831" spans="1:19" x14ac:dyDescent="0.2">
      <c r="A1831" t="s">
        <v>8168</v>
      </c>
      <c r="B1831" t="s">
        <v>9274</v>
      </c>
      <c r="C1831" s="9" t="s">
        <v>358</v>
      </c>
      <c r="F1831" s="9">
        <v>-2.025109289E-6</v>
      </c>
      <c r="Q1831" s="54"/>
      <c r="R1831" s="54"/>
      <c r="S1831" s="54"/>
    </row>
    <row r="1832" spans="1:19" x14ac:dyDescent="0.2">
      <c r="A1832" t="s">
        <v>8168</v>
      </c>
      <c r="B1832" t="s">
        <v>52</v>
      </c>
      <c r="C1832" s="9" t="s">
        <v>358</v>
      </c>
      <c r="F1832" s="9">
        <v>2.7472476329999999E-7</v>
      </c>
      <c r="Q1832" s="54"/>
      <c r="R1832" s="54"/>
      <c r="S1832" s="54"/>
    </row>
    <row r="1833" spans="1:19" x14ac:dyDescent="0.2">
      <c r="A1833" t="s">
        <v>8168</v>
      </c>
      <c r="B1833" t="s">
        <v>8307</v>
      </c>
      <c r="C1833" s="9" t="s">
        <v>358</v>
      </c>
      <c r="F1833" s="9">
        <v>-4.7750168419999999E-6</v>
      </c>
      <c r="Q1833" s="54"/>
      <c r="R1833" s="54">
        <v>-1.5022211469999999E-7</v>
      </c>
      <c r="S1833" s="54">
        <v>-1.4976682349999999E-7</v>
      </c>
    </row>
    <row r="1834" spans="1:19" x14ac:dyDescent="0.2">
      <c r="A1834" t="s">
        <v>8169</v>
      </c>
      <c r="B1834" t="s">
        <v>8303</v>
      </c>
      <c r="C1834" s="9" t="s">
        <v>373</v>
      </c>
      <c r="F1834" s="9">
        <v>3.877329877E-6</v>
      </c>
      <c r="H1834" s="9">
        <v>3.7249717219999998E-7</v>
      </c>
      <c r="Q1834" s="54"/>
      <c r="R1834" s="54">
        <v>5.2937783849999999E-7</v>
      </c>
      <c r="S1834" s="54">
        <v>5.289672791E-7</v>
      </c>
    </row>
    <row r="1835" spans="1:19" x14ac:dyDescent="0.2">
      <c r="A1835" t="s">
        <v>8169</v>
      </c>
      <c r="B1835" t="s">
        <v>9274</v>
      </c>
      <c r="C1835" s="9" t="s">
        <v>373</v>
      </c>
      <c r="Q1835" s="54"/>
      <c r="R1835" s="54"/>
      <c r="S1835" s="54"/>
    </row>
    <row r="1836" spans="1:19" x14ac:dyDescent="0.2">
      <c r="A1836" t="s">
        <v>8169</v>
      </c>
      <c r="B1836" t="s">
        <v>52</v>
      </c>
      <c r="C1836" s="9" t="s">
        <v>373</v>
      </c>
      <c r="Q1836" s="54"/>
      <c r="R1836" s="54"/>
      <c r="S1836" s="54"/>
    </row>
    <row r="1837" spans="1:19" x14ac:dyDescent="0.2">
      <c r="A1837" t="s">
        <v>8169</v>
      </c>
      <c r="B1837" t="s">
        <v>403</v>
      </c>
      <c r="C1837" s="9" t="s">
        <v>373</v>
      </c>
      <c r="F1837" s="9">
        <v>4.1228131719999997E-6</v>
      </c>
      <c r="H1837" s="9">
        <v>6.8623656210000003E-7</v>
      </c>
      <c r="Q1837" s="54"/>
      <c r="R1837" s="54">
        <v>5.56507593E-7</v>
      </c>
      <c r="S1837" s="54">
        <v>5.5999223710000001E-7</v>
      </c>
    </row>
    <row r="1838" spans="1:19" x14ac:dyDescent="0.2">
      <c r="A1838" t="s">
        <v>8169</v>
      </c>
      <c r="B1838" t="s">
        <v>8321</v>
      </c>
      <c r="C1838" s="9" t="s">
        <v>373</v>
      </c>
      <c r="F1838" s="9">
        <v>2.89492824E-6</v>
      </c>
      <c r="H1838" s="9">
        <v>3.7234019050000001E-7</v>
      </c>
      <c r="Q1838" s="54"/>
      <c r="R1838" s="54">
        <v>3.4518849329999998E-7</v>
      </c>
      <c r="S1838" s="54">
        <v>3.4211440849999999E-7</v>
      </c>
    </row>
    <row r="1839" spans="1:19" x14ac:dyDescent="0.2">
      <c r="A1839" t="s">
        <v>8169</v>
      </c>
      <c r="B1839" t="s">
        <v>55</v>
      </c>
      <c r="C1839" s="9" t="s">
        <v>373</v>
      </c>
      <c r="F1839" s="9">
        <v>-1.0026318520000001E-6</v>
      </c>
      <c r="Q1839" s="54"/>
      <c r="R1839" s="54"/>
      <c r="S1839" s="54">
        <v>-1.267096704E-7</v>
      </c>
    </row>
    <row r="1840" spans="1:19" x14ac:dyDescent="0.2">
      <c r="A1840" t="s">
        <v>8732</v>
      </c>
      <c r="B1840" t="s">
        <v>8348</v>
      </c>
      <c r="C1840" s="9" t="s">
        <v>362</v>
      </c>
      <c r="D1840" s="9" t="s">
        <v>8731</v>
      </c>
      <c r="Q1840" s="54"/>
      <c r="R1840" s="54"/>
      <c r="S1840" s="54"/>
    </row>
    <row r="1841" spans="1:19" x14ac:dyDescent="0.2">
      <c r="A1841" t="s">
        <v>8732</v>
      </c>
      <c r="B1841" t="s">
        <v>52</v>
      </c>
      <c r="C1841" s="9" t="s">
        <v>362</v>
      </c>
      <c r="D1841" s="9" t="s">
        <v>8731</v>
      </c>
      <c r="Q1841" s="54"/>
      <c r="R1841" s="54"/>
      <c r="S1841" s="54"/>
    </row>
    <row r="1842" spans="1:19" x14ac:dyDescent="0.2">
      <c r="A1842" t="s">
        <v>8732</v>
      </c>
      <c r="B1842" t="s">
        <v>8267</v>
      </c>
      <c r="C1842" s="9" t="s">
        <v>362</v>
      </c>
      <c r="D1842" s="9" t="s">
        <v>8731</v>
      </c>
      <c r="Q1842" s="54"/>
      <c r="R1842" s="54"/>
      <c r="S1842" s="54"/>
    </row>
    <row r="1843" spans="1:19" x14ac:dyDescent="0.2">
      <c r="A1843" t="s">
        <v>8732</v>
      </c>
      <c r="B1843" t="s">
        <v>8279</v>
      </c>
      <c r="C1843" s="9" t="s">
        <v>362</v>
      </c>
      <c r="D1843" s="9" t="s">
        <v>8731</v>
      </c>
      <c r="Q1843" s="54"/>
      <c r="R1843" s="54"/>
      <c r="S1843" s="54"/>
    </row>
    <row r="1844" spans="1:19" x14ac:dyDescent="0.2">
      <c r="A1844" t="s">
        <v>8732</v>
      </c>
      <c r="B1844" t="s">
        <v>55</v>
      </c>
      <c r="C1844" s="9" t="s">
        <v>362</v>
      </c>
      <c r="D1844" s="9" t="s">
        <v>8731</v>
      </c>
      <c r="Q1844" s="54"/>
      <c r="R1844" s="54"/>
      <c r="S1844" s="54"/>
    </row>
    <row r="1845" spans="1:19" x14ac:dyDescent="0.2">
      <c r="A1845" t="s">
        <v>8200</v>
      </c>
      <c r="B1845" t="s">
        <v>52</v>
      </c>
      <c r="C1845" s="9" t="s">
        <v>360</v>
      </c>
      <c r="Q1845" s="54"/>
      <c r="R1845" s="54"/>
      <c r="S1845" s="54"/>
    </row>
    <row r="1846" spans="1:19" x14ac:dyDescent="0.2">
      <c r="A1846" t="s">
        <v>8200</v>
      </c>
      <c r="B1846" t="s">
        <v>8263</v>
      </c>
      <c r="C1846" s="9" t="s">
        <v>360</v>
      </c>
      <c r="Q1846" s="54"/>
      <c r="R1846" s="54"/>
      <c r="S1846" s="54"/>
    </row>
    <row r="1847" spans="1:19" x14ac:dyDescent="0.2">
      <c r="A1847" t="s">
        <v>8955</v>
      </c>
      <c r="B1847" t="s">
        <v>480</v>
      </c>
      <c r="C1847" s="9" t="s">
        <v>375</v>
      </c>
      <c r="O1847" s="54"/>
      <c r="Q1847" s="54"/>
      <c r="R1847" s="54"/>
      <c r="S1847" s="54"/>
    </row>
    <row r="1848" spans="1:19" x14ac:dyDescent="0.2">
      <c r="A1848" t="s">
        <v>8956</v>
      </c>
      <c r="B1848" t="s">
        <v>480</v>
      </c>
      <c r="C1848" s="9" t="s">
        <v>375</v>
      </c>
      <c r="O1848" s="54"/>
      <c r="Q1848" s="54"/>
      <c r="R1848" s="54"/>
      <c r="S1848" s="54"/>
    </row>
    <row r="1849" spans="1:19" x14ac:dyDescent="0.2">
      <c r="A1849" t="s">
        <v>8957</v>
      </c>
      <c r="B1849" t="s">
        <v>52</v>
      </c>
      <c r="C1849" s="9" t="s">
        <v>375</v>
      </c>
      <c r="Q1849" s="54"/>
      <c r="R1849" s="54"/>
      <c r="S1849" s="54"/>
    </row>
    <row r="1850" spans="1:19" x14ac:dyDescent="0.2">
      <c r="A1850" t="s">
        <v>8957</v>
      </c>
      <c r="B1850" t="s">
        <v>398</v>
      </c>
      <c r="C1850" s="9" t="s">
        <v>375</v>
      </c>
      <c r="Q1850" s="54"/>
      <c r="R1850" s="54"/>
      <c r="S1850" s="54"/>
    </row>
    <row r="1851" spans="1:19" x14ac:dyDescent="0.2">
      <c r="A1851" t="s">
        <v>8957</v>
      </c>
      <c r="B1851" t="s">
        <v>480</v>
      </c>
      <c r="C1851" s="9" t="s">
        <v>375</v>
      </c>
      <c r="Q1851" s="54"/>
      <c r="R1851" s="54"/>
      <c r="S1851" s="54"/>
    </row>
    <row r="1852" spans="1:19" x14ac:dyDescent="0.2">
      <c r="A1852" t="s">
        <v>8958</v>
      </c>
      <c r="B1852" t="s">
        <v>8362</v>
      </c>
      <c r="C1852" s="9" t="s">
        <v>375</v>
      </c>
      <c r="Q1852" s="54"/>
      <c r="R1852" s="54"/>
      <c r="S1852" s="54"/>
    </row>
    <row r="1853" spans="1:19" x14ac:dyDescent="0.2">
      <c r="A1853" t="s">
        <v>8958</v>
      </c>
      <c r="B1853" t="s">
        <v>52</v>
      </c>
      <c r="C1853" s="9" t="s">
        <v>375</v>
      </c>
      <c r="Q1853" s="54"/>
      <c r="R1853" s="54"/>
      <c r="S1853" s="54"/>
    </row>
    <row r="1854" spans="1:19" x14ac:dyDescent="0.2">
      <c r="A1854" t="s">
        <v>8958</v>
      </c>
      <c r="B1854" t="s">
        <v>480</v>
      </c>
      <c r="C1854" s="9" t="s">
        <v>375</v>
      </c>
      <c r="Q1854" s="54"/>
      <c r="R1854" s="54"/>
      <c r="S1854" s="54"/>
    </row>
    <row r="1855" spans="1:19" x14ac:dyDescent="0.2">
      <c r="A1855" t="s">
        <v>8496</v>
      </c>
      <c r="B1855" t="s">
        <v>52</v>
      </c>
      <c r="C1855" s="9" t="s">
        <v>375</v>
      </c>
      <c r="Q1855" s="54"/>
      <c r="R1855" s="54"/>
      <c r="S1855" s="54"/>
    </row>
    <row r="1856" spans="1:19" x14ac:dyDescent="0.2">
      <c r="A1856" t="s">
        <v>8496</v>
      </c>
      <c r="B1856" t="s">
        <v>8307</v>
      </c>
      <c r="C1856" s="9" t="s">
        <v>375</v>
      </c>
      <c r="Q1856" s="54"/>
      <c r="R1856" s="54"/>
      <c r="S1856" s="54"/>
    </row>
    <row r="1857" spans="1:19" x14ac:dyDescent="0.2">
      <c r="A1857" t="s">
        <v>8496</v>
      </c>
      <c r="B1857" t="s">
        <v>480</v>
      </c>
      <c r="C1857" s="9" t="s">
        <v>375</v>
      </c>
      <c r="Q1857" s="9"/>
      <c r="R1857" s="9"/>
      <c r="S1857" s="54"/>
    </row>
    <row r="1858" spans="1:19" x14ac:dyDescent="0.2">
      <c r="A1858" t="s">
        <v>8959</v>
      </c>
      <c r="B1858" t="s">
        <v>8363</v>
      </c>
      <c r="C1858" s="9" t="s">
        <v>375</v>
      </c>
      <c r="Q1858" s="9"/>
      <c r="R1858" s="9"/>
      <c r="S1858" s="54"/>
    </row>
    <row r="1859" spans="1:19" x14ac:dyDescent="0.2">
      <c r="A1859" t="s">
        <v>8959</v>
      </c>
      <c r="B1859" t="s">
        <v>52</v>
      </c>
      <c r="C1859" s="9" t="s">
        <v>375</v>
      </c>
      <c r="Q1859" s="9"/>
      <c r="R1859" s="9"/>
      <c r="S1859" s="54"/>
    </row>
    <row r="1860" spans="1:19" x14ac:dyDescent="0.2">
      <c r="A1860" t="s">
        <v>8959</v>
      </c>
      <c r="B1860" t="s">
        <v>480</v>
      </c>
      <c r="C1860" s="9" t="s">
        <v>375</v>
      </c>
      <c r="Q1860" s="54"/>
      <c r="R1860" s="54"/>
      <c r="S1860" s="54"/>
    </row>
    <row r="1861" spans="1:19" x14ac:dyDescent="0.2">
      <c r="A1861" t="s">
        <v>8960</v>
      </c>
      <c r="B1861" t="s">
        <v>8362</v>
      </c>
      <c r="C1861" s="9" t="s">
        <v>375</v>
      </c>
      <c r="Q1861" s="54"/>
      <c r="R1861" s="54"/>
      <c r="S1861" s="54"/>
    </row>
    <row r="1862" spans="1:19" x14ac:dyDescent="0.2">
      <c r="A1862" t="s">
        <v>8960</v>
      </c>
      <c r="B1862" t="s">
        <v>480</v>
      </c>
      <c r="C1862" s="9" t="s">
        <v>375</v>
      </c>
      <c r="Q1862" s="54"/>
      <c r="R1862" s="54"/>
      <c r="S1862" s="54"/>
    </row>
    <row r="1863" spans="1:19" x14ac:dyDescent="0.2">
      <c r="A1863" t="s">
        <v>8961</v>
      </c>
      <c r="B1863" t="s">
        <v>8363</v>
      </c>
      <c r="C1863" s="9" t="s">
        <v>375</v>
      </c>
      <c r="Q1863" s="9"/>
      <c r="R1863" s="9"/>
      <c r="S1863" s="54"/>
    </row>
    <row r="1864" spans="1:19" x14ac:dyDescent="0.2">
      <c r="A1864" t="s">
        <v>8961</v>
      </c>
      <c r="B1864" t="s">
        <v>480</v>
      </c>
      <c r="C1864" s="9" t="s">
        <v>375</v>
      </c>
      <c r="Q1864" s="9"/>
      <c r="R1864" s="9"/>
      <c r="S1864" s="54"/>
    </row>
    <row r="1865" spans="1:19" x14ac:dyDescent="0.2">
      <c r="A1865" t="s">
        <v>8962</v>
      </c>
      <c r="B1865" t="s">
        <v>8307</v>
      </c>
      <c r="C1865" s="9" t="s">
        <v>371</v>
      </c>
      <c r="Q1865" s="9"/>
      <c r="R1865" s="9"/>
      <c r="S1865" s="54"/>
    </row>
    <row r="1866" spans="1:19" x14ac:dyDescent="0.2">
      <c r="A1866" t="s">
        <v>8431</v>
      </c>
      <c r="B1866" t="s">
        <v>52</v>
      </c>
      <c r="C1866" s="9" t="s">
        <v>363</v>
      </c>
      <c r="D1866" s="9" t="s">
        <v>8429</v>
      </c>
      <c r="F1866" s="9">
        <v>9.9441276710000004</v>
      </c>
      <c r="G1866" s="9">
        <v>0.54483750850000001</v>
      </c>
      <c r="H1866" s="9">
        <v>0.2800517152</v>
      </c>
      <c r="I1866" s="9">
        <v>0.31360267539999997</v>
      </c>
      <c r="J1866" s="9">
        <v>0.87040342240000002</v>
      </c>
      <c r="Q1866" s="54"/>
      <c r="R1866" s="54">
        <v>2.6996076590000002</v>
      </c>
      <c r="S1866" s="54">
        <v>0.55346654819999996</v>
      </c>
    </row>
    <row r="1867" spans="1:19" x14ac:dyDescent="0.2">
      <c r="A1867" t="s">
        <v>8457</v>
      </c>
      <c r="B1867" t="s">
        <v>52</v>
      </c>
      <c r="C1867" s="9" t="s">
        <v>363</v>
      </c>
      <c r="D1867" s="9" t="s">
        <v>8455</v>
      </c>
      <c r="F1867" s="9">
        <v>2.5053042990000001</v>
      </c>
      <c r="G1867" s="9">
        <v>0.29529404269999998</v>
      </c>
      <c r="H1867" s="9">
        <v>0.15178374259999999</v>
      </c>
      <c r="I1867" s="9">
        <v>0.16996789339999999</v>
      </c>
      <c r="J1867" s="9">
        <v>0.1033976404</v>
      </c>
      <c r="Q1867" s="54"/>
      <c r="R1867" s="54">
        <v>0.22098874160000001</v>
      </c>
      <c r="S1867" s="54">
        <v>2.295122283E-2</v>
      </c>
    </row>
    <row r="1868" spans="1:19" x14ac:dyDescent="0.2">
      <c r="A1868" t="s">
        <v>8428</v>
      </c>
      <c r="B1868" t="s">
        <v>54</v>
      </c>
      <c r="C1868" s="9" t="s">
        <v>363</v>
      </c>
      <c r="D1868" s="9" t="s">
        <v>8425</v>
      </c>
      <c r="F1868" s="9">
        <v>0.3264779854</v>
      </c>
      <c r="P1868" s="54"/>
      <c r="Q1868" s="54"/>
      <c r="R1868" s="54"/>
      <c r="S1868" s="54"/>
    </row>
    <row r="1869" spans="1:19" x14ac:dyDescent="0.2">
      <c r="A1869" t="s">
        <v>8428</v>
      </c>
      <c r="B1869" t="s">
        <v>8294</v>
      </c>
      <c r="C1869" s="9" t="s">
        <v>363</v>
      </c>
      <c r="D1869" s="9" t="s">
        <v>8425</v>
      </c>
      <c r="F1869" s="9">
        <v>1.7722066619999999E-4</v>
      </c>
      <c r="G1869" s="9">
        <v>1.9928178539999999E-7</v>
      </c>
      <c r="H1869" s="9">
        <v>2.070784041E-7</v>
      </c>
      <c r="I1869" s="9">
        <v>1.9111049360000001E-7</v>
      </c>
      <c r="J1869" s="9">
        <v>1.2348757819999999E-7</v>
      </c>
      <c r="Q1869" s="54"/>
      <c r="R1869" s="54">
        <v>1.2130485520000001E-7</v>
      </c>
      <c r="S1869" s="54"/>
    </row>
    <row r="1870" spans="1:19" x14ac:dyDescent="0.2">
      <c r="A1870" t="s">
        <v>8428</v>
      </c>
      <c r="B1870" t="s">
        <v>8288</v>
      </c>
      <c r="C1870" s="9" t="s">
        <v>363</v>
      </c>
      <c r="D1870" s="9" t="s">
        <v>8425</v>
      </c>
      <c r="F1870" s="9">
        <v>3.8260270830000001</v>
      </c>
      <c r="G1870" s="9">
        <v>1.9935702670000001E-7</v>
      </c>
      <c r="H1870" s="9">
        <v>2.0732721270000001E-7</v>
      </c>
      <c r="I1870" s="9">
        <v>1.9502760720000001E-7</v>
      </c>
      <c r="J1870" s="9">
        <v>1.2593370610000001E-7</v>
      </c>
      <c r="Q1870" s="54"/>
      <c r="R1870" s="54">
        <v>1.228455429E-7</v>
      </c>
      <c r="S1870" s="54"/>
    </row>
    <row r="1871" spans="1:19" x14ac:dyDescent="0.2">
      <c r="A1871" t="s">
        <v>8428</v>
      </c>
      <c r="B1871" t="s">
        <v>8276</v>
      </c>
      <c r="C1871" s="9" t="s">
        <v>363</v>
      </c>
      <c r="D1871" s="9" t="s">
        <v>8425</v>
      </c>
      <c r="F1871" s="9">
        <v>3.5991000960000001E-4</v>
      </c>
      <c r="G1871" s="9">
        <v>1.9923309939999999E-7</v>
      </c>
      <c r="H1871" s="9">
        <v>2.077366854E-7</v>
      </c>
      <c r="I1871" s="9">
        <v>1.877253681E-7</v>
      </c>
      <c r="J1871" s="9">
        <v>1.208562212E-7</v>
      </c>
      <c r="Q1871" s="54"/>
      <c r="R1871" s="54">
        <v>1.200585417E-7</v>
      </c>
      <c r="S1871" s="54"/>
    </row>
    <row r="1872" spans="1:19" x14ac:dyDescent="0.2">
      <c r="A1872" t="s">
        <v>8551</v>
      </c>
      <c r="B1872" t="s">
        <v>8294</v>
      </c>
      <c r="C1872" s="9" t="s">
        <v>363</v>
      </c>
      <c r="D1872" s="9" t="s">
        <v>8710</v>
      </c>
      <c r="F1872" s="9">
        <v>2.3682991390000001E-4</v>
      </c>
      <c r="G1872" s="9">
        <v>0.2433006684</v>
      </c>
      <c r="H1872" s="9">
        <v>0.18109776899999999</v>
      </c>
      <c r="I1872" s="9">
        <v>0.1912127146</v>
      </c>
      <c r="J1872" s="9">
        <v>0.147788113</v>
      </c>
      <c r="Q1872" s="54"/>
      <c r="R1872" s="54">
        <v>0.21533651240000001</v>
      </c>
      <c r="S1872" s="54">
        <v>4.5453398040000002E-2</v>
      </c>
    </row>
    <row r="1873" spans="1:19" x14ac:dyDescent="0.2">
      <c r="A1873" t="s">
        <v>8551</v>
      </c>
      <c r="B1873" t="s">
        <v>8288</v>
      </c>
      <c r="C1873" s="9" t="s">
        <v>363</v>
      </c>
      <c r="D1873" s="9" t="s">
        <v>8710</v>
      </c>
      <c r="F1873" s="9">
        <v>5.9841686100000002</v>
      </c>
      <c r="G1873" s="9">
        <v>1.4022417840000001</v>
      </c>
      <c r="H1873" s="9">
        <v>0.63888603060000004</v>
      </c>
      <c r="I1873" s="9">
        <v>0.73269876570000003</v>
      </c>
      <c r="J1873" s="9">
        <v>0.39735790920000003</v>
      </c>
      <c r="Q1873" s="54"/>
      <c r="R1873" s="54">
        <v>1.0014184180000001</v>
      </c>
      <c r="S1873" s="54">
        <v>5.9277867150000003E-2</v>
      </c>
    </row>
    <row r="1874" spans="1:19" x14ac:dyDescent="0.2">
      <c r="A1874" t="s">
        <v>8551</v>
      </c>
      <c r="B1874" t="s">
        <v>8276</v>
      </c>
      <c r="C1874" s="9" t="s">
        <v>363</v>
      </c>
      <c r="D1874" s="9" t="s">
        <v>8710</v>
      </c>
      <c r="F1874" s="9">
        <v>2.5012705209999999E-4</v>
      </c>
      <c r="G1874" s="9">
        <v>8.8755446370000005E-2</v>
      </c>
      <c r="H1874" s="9">
        <v>7.1460937069999994E-2</v>
      </c>
      <c r="I1874" s="9">
        <v>7.4330909700000003E-2</v>
      </c>
      <c r="J1874" s="9">
        <v>6.2121443780000001E-2</v>
      </c>
      <c r="Q1874" s="54"/>
      <c r="R1874" s="54">
        <v>8.1139030190000003E-2</v>
      </c>
      <c r="S1874" s="54">
        <v>3.0064706149999999E-2</v>
      </c>
    </row>
    <row r="1875" spans="1:19" x14ac:dyDescent="0.2">
      <c r="A1875" t="s">
        <v>8963</v>
      </c>
      <c r="B1875" t="s">
        <v>8294</v>
      </c>
      <c r="C1875" s="9" t="s">
        <v>363</v>
      </c>
      <c r="D1875" s="9" t="s">
        <v>8710</v>
      </c>
      <c r="F1875" s="9">
        <v>1.972629246E-6</v>
      </c>
      <c r="Q1875" s="54"/>
      <c r="R1875" s="54"/>
      <c r="S1875" s="54"/>
    </row>
    <row r="1876" spans="1:19" x14ac:dyDescent="0.2">
      <c r="A1876" t="s">
        <v>8963</v>
      </c>
      <c r="B1876" t="s">
        <v>8288</v>
      </c>
      <c r="C1876" s="9" t="s">
        <v>363</v>
      </c>
      <c r="D1876" s="9" t="s">
        <v>8710</v>
      </c>
      <c r="F1876" s="9">
        <v>2.0513768889999999E-6</v>
      </c>
      <c r="Q1876" s="54"/>
      <c r="R1876" s="54"/>
      <c r="S1876" s="54"/>
    </row>
    <row r="1877" spans="1:19" x14ac:dyDescent="0.2">
      <c r="A1877" t="s">
        <v>8963</v>
      </c>
      <c r="B1877" t="s">
        <v>8276</v>
      </c>
      <c r="C1877" s="9" t="s">
        <v>363</v>
      </c>
      <c r="D1877" s="9" t="s">
        <v>8710</v>
      </c>
      <c r="F1877" s="9">
        <v>1.43522457E-6</v>
      </c>
      <c r="Q1877" s="54"/>
      <c r="R1877" s="54"/>
      <c r="S1877" s="54"/>
    </row>
    <row r="1878" spans="1:19" x14ac:dyDescent="0.2">
      <c r="A1878" t="s">
        <v>8964</v>
      </c>
      <c r="B1878" t="s">
        <v>52</v>
      </c>
      <c r="C1878" s="9" t="s">
        <v>363</v>
      </c>
      <c r="D1878" s="9" t="s">
        <v>8710</v>
      </c>
      <c r="Q1878" s="54"/>
      <c r="R1878" s="54"/>
      <c r="S1878" s="54"/>
    </row>
    <row r="1879" spans="1:19" x14ac:dyDescent="0.2">
      <c r="A1879" t="s">
        <v>8965</v>
      </c>
      <c r="B1879" t="s">
        <v>55</v>
      </c>
      <c r="C1879" s="9" t="s">
        <v>363</v>
      </c>
      <c r="D1879" s="9" t="s">
        <v>8710</v>
      </c>
      <c r="Q1879" s="54"/>
      <c r="R1879" s="54"/>
    </row>
    <row r="1880" spans="1:19" x14ac:dyDescent="0.2">
      <c r="A1880" t="s">
        <v>8384</v>
      </c>
      <c r="B1880" t="s">
        <v>52</v>
      </c>
      <c r="C1880" s="9" t="s">
        <v>367</v>
      </c>
      <c r="Q1880" s="54"/>
      <c r="R1880" s="54"/>
      <c r="S1880" s="54"/>
    </row>
    <row r="1881" spans="1:19" x14ac:dyDescent="0.2">
      <c r="A1881" t="s">
        <v>8385</v>
      </c>
      <c r="B1881" t="s">
        <v>480</v>
      </c>
      <c r="C1881" s="9" t="s">
        <v>367</v>
      </c>
      <c r="Q1881" s="54"/>
      <c r="R1881" s="54"/>
      <c r="S1881" s="54"/>
    </row>
    <row r="1882" spans="1:19" x14ac:dyDescent="0.2">
      <c r="A1882" t="s">
        <v>8328</v>
      </c>
      <c r="B1882" t="s">
        <v>52</v>
      </c>
      <c r="C1882" s="9" t="s">
        <v>362</v>
      </c>
      <c r="Q1882" s="54"/>
      <c r="R1882" s="54"/>
      <c r="S1882" s="54"/>
    </row>
    <row r="1883" spans="1:19" x14ac:dyDescent="0.2">
      <c r="A1883" t="s">
        <v>8329</v>
      </c>
      <c r="B1883" t="s">
        <v>52</v>
      </c>
      <c r="C1883" s="9" t="s">
        <v>362</v>
      </c>
      <c r="Q1883" s="54"/>
      <c r="R1883" s="54"/>
      <c r="S1883" s="54"/>
    </row>
    <row r="1884" spans="1:19" x14ac:dyDescent="0.2">
      <c r="A1884" t="s">
        <v>8364</v>
      </c>
      <c r="B1884" t="s">
        <v>52</v>
      </c>
      <c r="C1884" s="9" t="s">
        <v>365</v>
      </c>
      <c r="Q1884" s="54"/>
      <c r="R1884" s="54"/>
      <c r="S1884" s="54"/>
    </row>
    <row r="1885" spans="1:19" x14ac:dyDescent="0.2">
      <c r="A1885" t="s">
        <v>8966</v>
      </c>
      <c r="B1885" t="s">
        <v>52</v>
      </c>
      <c r="C1885" s="9" t="s">
        <v>358</v>
      </c>
      <c r="Q1885" s="54"/>
      <c r="R1885" s="54"/>
      <c r="S1885" s="54"/>
    </row>
    <row r="1886" spans="1:19" x14ac:dyDescent="0.2">
      <c r="A1886" t="s">
        <v>8330</v>
      </c>
      <c r="B1886" t="s">
        <v>52</v>
      </c>
      <c r="C1886" s="9" t="s">
        <v>366</v>
      </c>
      <c r="Q1886" s="54"/>
      <c r="R1886" s="54"/>
      <c r="S1886" s="54"/>
    </row>
    <row r="1887" spans="1:19" x14ac:dyDescent="0.2">
      <c r="A1887" t="s">
        <v>8365</v>
      </c>
      <c r="B1887" t="s">
        <v>52</v>
      </c>
      <c r="C1887" s="9" t="s">
        <v>365</v>
      </c>
      <c r="Q1887" s="54"/>
      <c r="R1887" s="54"/>
      <c r="S1887" s="54"/>
    </row>
    <row r="1888" spans="1:19" x14ac:dyDescent="0.2">
      <c r="A1888" t="s">
        <v>8967</v>
      </c>
      <c r="B1888" t="s">
        <v>52</v>
      </c>
      <c r="C1888" s="9" t="s">
        <v>358</v>
      </c>
      <c r="Q1888" s="54"/>
      <c r="R1888" s="54"/>
      <c r="S1888" s="54"/>
    </row>
    <row r="1889" spans="1:19" x14ac:dyDescent="0.2">
      <c r="A1889" t="s">
        <v>8331</v>
      </c>
      <c r="B1889" t="s">
        <v>52</v>
      </c>
      <c r="C1889" s="9" t="s">
        <v>366</v>
      </c>
      <c r="Q1889" s="54"/>
      <c r="R1889" s="54"/>
      <c r="S1889" s="54"/>
    </row>
    <row r="1890" spans="1:19" x14ac:dyDescent="0.2">
      <c r="A1890" t="s">
        <v>8332</v>
      </c>
      <c r="B1890" t="s">
        <v>480</v>
      </c>
      <c r="C1890" s="9" t="s">
        <v>356</v>
      </c>
      <c r="Q1890" s="54"/>
      <c r="R1890" s="54"/>
      <c r="S1890" s="54"/>
    </row>
    <row r="1891" spans="1:19" x14ac:dyDescent="0.2">
      <c r="A1891" t="s">
        <v>8333</v>
      </c>
      <c r="B1891" t="s">
        <v>480</v>
      </c>
      <c r="C1891" s="9" t="s">
        <v>356</v>
      </c>
      <c r="Q1891" s="54"/>
      <c r="R1891" s="54"/>
      <c r="S1891" s="54"/>
    </row>
    <row r="1892" spans="1:19" x14ac:dyDescent="0.2">
      <c r="A1892" t="s">
        <v>8334</v>
      </c>
      <c r="B1892" t="s">
        <v>480</v>
      </c>
      <c r="C1892" s="9" t="s">
        <v>356</v>
      </c>
      <c r="Q1892" s="54"/>
      <c r="R1892" s="54"/>
      <c r="S1892" s="54"/>
    </row>
    <row r="1893" spans="1:19" x14ac:dyDescent="0.2">
      <c r="A1893" t="s">
        <v>8335</v>
      </c>
      <c r="B1893" t="s">
        <v>480</v>
      </c>
      <c r="C1893" s="9" t="s">
        <v>356</v>
      </c>
      <c r="Q1893" s="54"/>
      <c r="R1893" s="54"/>
      <c r="S1893" s="54"/>
    </row>
    <row r="1894" spans="1:19" x14ac:dyDescent="0.2">
      <c r="A1894" t="s">
        <v>8336</v>
      </c>
      <c r="B1894" t="s">
        <v>480</v>
      </c>
      <c r="C1894" s="9" t="s">
        <v>356</v>
      </c>
      <c r="Q1894" s="54"/>
      <c r="R1894" s="54"/>
      <c r="S1894" s="54"/>
    </row>
    <row r="1895" spans="1:19" x14ac:dyDescent="0.2">
      <c r="A1895" t="s">
        <v>8337</v>
      </c>
      <c r="B1895" t="s">
        <v>480</v>
      </c>
      <c r="C1895" s="9" t="s">
        <v>356</v>
      </c>
      <c r="Q1895" s="54"/>
      <c r="R1895" s="54"/>
      <c r="S1895" s="54"/>
    </row>
    <row r="1896" spans="1:19" x14ac:dyDescent="0.2">
      <c r="A1896" t="s">
        <v>8338</v>
      </c>
      <c r="B1896" t="s">
        <v>480</v>
      </c>
      <c r="C1896" s="9" t="s">
        <v>356</v>
      </c>
      <c r="Q1896" s="54"/>
      <c r="R1896" s="54"/>
      <c r="S1896" s="54"/>
    </row>
    <row r="1897" spans="1:19" x14ac:dyDescent="0.2">
      <c r="A1897" t="s">
        <v>8339</v>
      </c>
      <c r="B1897" t="s">
        <v>52</v>
      </c>
      <c r="C1897" s="9" t="s">
        <v>356</v>
      </c>
      <c r="Q1897" s="54"/>
      <c r="R1897" s="54"/>
      <c r="S1897" s="54"/>
    </row>
    <row r="1898" spans="1:19" x14ac:dyDescent="0.2">
      <c r="A1898" t="s">
        <v>8340</v>
      </c>
      <c r="B1898" t="s">
        <v>52</v>
      </c>
      <c r="C1898" s="9" t="s">
        <v>356</v>
      </c>
      <c r="Q1898" s="54"/>
      <c r="R1898" s="54"/>
      <c r="S1898" s="54"/>
    </row>
    <row r="1899" spans="1:19" x14ac:dyDescent="0.2">
      <c r="A1899" t="s">
        <v>8341</v>
      </c>
      <c r="B1899" t="s">
        <v>52</v>
      </c>
      <c r="C1899" s="9" t="s">
        <v>356</v>
      </c>
      <c r="Q1899" s="54"/>
      <c r="R1899" s="54"/>
      <c r="S1899" s="54"/>
    </row>
    <row r="1900" spans="1:19" x14ac:dyDescent="0.2">
      <c r="A1900" t="s">
        <v>8342</v>
      </c>
      <c r="B1900" t="s">
        <v>52</v>
      </c>
      <c r="C1900" s="9" t="s">
        <v>356</v>
      </c>
      <c r="Q1900" s="54"/>
      <c r="R1900" s="54"/>
      <c r="S1900" s="54"/>
    </row>
    <row r="1901" spans="1:19" x14ac:dyDescent="0.2">
      <c r="A1901" t="s">
        <v>8343</v>
      </c>
      <c r="B1901" t="s">
        <v>52</v>
      </c>
      <c r="C1901" s="9" t="s">
        <v>356</v>
      </c>
      <c r="Q1901" s="54"/>
      <c r="R1901" s="54"/>
      <c r="S1901" s="54"/>
    </row>
    <row r="1902" spans="1:19" x14ac:dyDescent="0.2">
      <c r="A1902" t="s">
        <v>8434</v>
      </c>
      <c r="B1902" t="s">
        <v>8286</v>
      </c>
      <c r="C1902" s="9" t="s">
        <v>365</v>
      </c>
      <c r="D1902" s="9" t="s">
        <v>8720</v>
      </c>
      <c r="F1902" s="9">
        <v>0.10004262680000001</v>
      </c>
      <c r="Q1902" s="54"/>
      <c r="R1902" s="54"/>
      <c r="S1902" s="54">
        <v>6.6638800539999998</v>
      </c>
    </row>
    <row r="1903" spans="1:19" x14ac:dyDescent="0.2">
      <c r="A1903" t="s">
        <v>8434</v>
      </c>
      <c r="B1903" t="s">
        <v>9274</v>
      </c>
      <c r="C1903" s="9" t="s">
        <v>365</v>
      </c>
      <c r="D1903" s="9" t="s">
        <v>8720</v>
      </c>
      <c r="F1903" s="9">
        <v>2.3720046150000002E-3</v>
      </c>
      <c r="Q1903" s="54"/>
      <c r="R1903" s="54"/>
      <c r="S1903" s="54">
        <v>0.15800019200000001</v>
      </c>
    </row>
    <row r="1904" spans="1:19" x14ac:dyDescent="0.2">
      <c r="A1904" t="s">
        <v>8434</v>
      </c>
      <c r="B1904" t="s">
        <v>52</v>
      </c>
      <c r="C1904" s="9" t="s">
        <v>365</v>
      </c>
      <c r="D1904" s="9" t="s">
        <v>8720</v>
      </c>
      <c r="F1904" s="9">
        <v>1.413149828E-3</v>
      </c>
      <c r="Q1904" s="54"/>
      <c r="R1904" s="54"/>
      <c r="S1904">
        <v>9.4175418639999994E-2</v>
      </c>
    </row>
    <row r="1905" spans="1:19" x14ac:dyDescent="0.2">
      <c r="A1905" t="s">
        <v>8434</v>
      </c>
      <c r="B1905" t="s">
        <v>402</v>
      </c>
      <c r="C1905" s="9" t="s">
        <v>365</v>
      </c>
      <c r="D1905" s="9" t="s">
        <v>8720</v>
      </c>
      <c r="F1905" s="9">
        <v>7.1449180950000002E-3</v>
      </c>
      <c r="Q1905" s="54"/>
      <c r="R1905" s="54"/>
      <c r="S1905">
        <v>0.47616451450000002</v>
      </c>
    </row>
    <row r="1906" spans="1:19" x14ac:dyDescent="0.2">
      <c r="A1906" t="s">
        <v>8968</v>
      </c>
      <c r="B1906" t="s">
        <v>8286</v>
      </c>
      <c r="C1906" s="9" t="s">
        <v>361</v>
      </c>
      <c r="Q1906" s="54"/>
      <c r="R1906" s="54"/>
    </row>
    <row r="1907" spans="1:19" x14ac:dyDescent="0.2">
      <c r="A1907" t="s">
        <v>8968</v>
      </c>
      <c r="B1907" t="s">
        <v>8318</v>
      </c>
      <c r="C1907" s="9" t="s">
        <v>361</v>
      </c>
      <c r="Q1907" s="54"/>
      <c r="R1907" s="54"/>
    </row>
    <row r="1908" spans="1:19" x14ac:dyDescent="0.2">
      <c r="A1908" t="s">
        <v>8969</v>
      </c>
      <c r="B1908" t="s">
        <v>8286</v>
      </c>
      <c r="C1908" s="9" t="s">
        <v>361</v>
      </c>
      <c r="Q1908" s="54"/>
      <c r="R1908" s="54"/>
      <c r="S1908" s="54"/>
    </row>
    <row r="1909" spans="1:19" x14ac:dyDescent="0.2">
      <c r="A1909" t="s">
        <v>8969</v>
      </c>
      <c r="B1909" t="s">
        <v>8319</v>
      </c>
      <c r="C1909" s="9" t="s">
        <v>361</v>
      </c>
      <c r="Q1909" s="54"/>
      <c r="R1909" s="54"/>
    </row>
    <row r="1910" spans="1:19" x14ac:dyDescent="0.2">
      <c r="A1910" t="s">
        <v>8715</v>
      </c>
      <c r="B1910" t="s">
        <v>8286</v>
      </c>
      <c r="C1910" s="9" t="s">
        <v>370</v>
      </c>
      <c r="D1910" s="9" t="s">
        <v>8714</v>
      </c>
      <c r="Q1910" s="54"/>
      <c r="R1910" s="54"/>
    </row>
    <row r="1911" spans="1:19" x14ac:dyDescent="0.2">
      <c r="A1911" t="s">
        <v>8970</v>
      </c>
      <c r="B1911" t="s">
        <v>54</v>
      </c>
      <c r="C1911" s="9" t="s">
        <v>373</v>
      </c>
      <c r="Q1911" s="54"/>
      <c r="R1911" s="54"/>
    </row>
    <row r="1912" spans="1:19" x14ac:dyDescent="0.2">
      <c r="A1912" t="s">
        <v>8970</v>
      </c>
      <c r="B1912" t="s">
        <v>8286</v>
      </c>
      <c r="C1912" s="9" t="s">
        <v>373</v>
      </c>
      <c r="Q1912" s="54"/>
      <c r="R1912" s="54"/>
    </row>
    <row r="1913" spans="1:19" x14ac:dyDescent="0.2">
      <c r="A1913" t="s">
        <v>8970</v>
      </c>
      <c r="B1913" t="s">
        <v>52</v>
      </c>
      <c r="C1913" s="9" t="s">
        <v>373</v>
      </c>
      <c r="Q1913" s="54"/>
      <c r="R1913" s="54"/>
    </row>
    <row r="1914" spans="1:19" x14ac:dyDescent="0.2">
      <c r="A1914" t="s">
        <v>8970</v>
      </c>
      <c r="B1914" t="s">
        <v>401</v>
      </c>
      <c r="C1914" s="9" t="s">
        <v>373</v>
      </c>
      <c r="Q1914" s="54"/>
      <c r="R1914" s="54"/>
    </row>
    <row r="1915" spans="1:19" x14ac:dyDescent="0.2">
      <c r="A1915" t="s">
        <v>8970</v>
      </c>
      <c r="B1915" t="s">
        <v>480</v>
      </c>
      <c r="C1915" s="9" t="s">
        <v>373</v>
      </c>
      <c r="Q1915" s="54"/>
      <c r="R1915" s="54"/>
    </row>
    <row r="1916" spans="1:19" x14ac:dyDescent="0.2">
      <c r="A1916" t="s">
        <v>8971</v>
      </c>
      <c r="B1916" t="s">
        <v>8286</v>
      </c>
      <c r="C1916" s="9" t="s">
        <v>373</v>
      </c>
      <c r="Q1916" s="54"/>
      <c r="R1916" s="54"/>
      <c r="S1916" s="54"/>
    </row>
    <row r="1917" spans="1:19" x14ac:dyDescent="0.2">
      <c r="A1917" t="s">
        <v>8971</v>
      </c>
      <c r="B1917" t="s">
        <v>52</v>
      </c>
      <c r="C1917" s="9" t="s">
        <v>373</v>
      </c>
      <c r="Q1917" s="54"/>
      <c r="R1917" s="54"/>
      <c r="S1917" s="54"/>
    </row>
    <row r="1918" spans="1:19" x14ac:dyDescent="0.2">
      <c r="A1918" t="s">
        <v>8971</v>
      </c>
      <c r="B1918" t="s">
        <v>55</v>
      </c>
      <c r="C1918" s="9" t="s">
        <v>373</v>
      </c>
      <c r="Q1918" s="54"/>
      <c r="R1918" s="54"/>
      <c r="S1918" s="54"/>
    </row>
    <row r="1919" spans="1:19" x14ac:dyDescent="0.2">
      <c r="A1919" t="s">
        <v>8670</v>
      </c>
      <c r="B1919" t="s">
        <v>8286</v>
      </c>
      <c r="C1919" s="9" t="s">
        <v>373</v>
      </c>
      <c r="Q1919" s="54"/>
      <c r="R1919" s="54"/>
    </row>
    <row r="1920" spans="1:19" x14ac:dyDescent="0.2">
      <c r="A1920" t="s">
        <v>8670</v>
      </c>
      <c r="B1920" t="s">
        <v>52</v>
      </c>
      <c r="C1920" s="9" t="s">
        <v>373</v>
      </c>
      <c r="Q1920" s="54"/>
      <c r="R1920" s="54"/>
    </row>
    <row r="1921" spans="1:19" x14ac:dyDescent="0.2">
      <c r="A1921" t="s">
        <v>8670</v>
      </c>
      <c r="B1921" t="s">
        <v>402</v>
      </c>
      <c r="C1921" s="9" t="s">
        <v>373</v>
      </c>
      <c r="Q1921" s="54"/>
      <c r="R1921" s="54"/>
    </row>
    <row r="1922" spans="1:19" x14ac:dyDescent="0.2">
      <c r="A1922" t="s">
        <v>8972</v>
      </c>
      <c r="B1922" t="s">
        <v>8294</v>
      </c>
      <c r="C1922" s="9" t="s">
        <v>362</v>
      </c>
      <c r="Q1922" s="54"/>
      <c r="R1922" s="54"/>
    </row>
    <row r="1923" spans="1:19" x14ac:dyDescent="0.2">
      <c r="A1923" t="s">
        <v>8972</v>
      </c>
      <c r="B1923" t="s">
        <v>8320</v>
      </c>
      <c r="C1923" s="9" t="s">
        <v>362</v>
      </c>
      <c r="Q1923" s="54"/>
      <c r="R1923" s="54"/>
    </row>
    <row r="1924" spans="1:19" x14ac:dyDescent="0.2">
      <c r="A1924" t="s">
        <v>8972</v>
      </c>
      <c r="B1924" t="s">
        <v>8303</v>
      </c>
      <c r="C1924" s="9" t="s">
        <v>362</v>
      </c>
      <c r="Q1924" s="54"/>
      <c r="R1924" s="54"/>
      <c r="S1924" s="54"/>
    </row>
    <row r="1925" spans="1:19" x14ac:dyDescent="0.2">
      <c r="A1925" t="s">
        <v>8972</v>
      </c>
      <c r="B1925" t="s">
        <v>8288</v>
      </c>
      <c r="C1925" s="9" t="s">
        <v>362</v>
      </c>
      <c r="Q1925" s="54"/>
      <c r="R1925" s="54"/>
      <c r="S1925" s="54"/>
    </row>
    <row r="1926" spans="1:19" x14ac:dyDescent="0.2">
      <c r="A1926" t="s">
        <v>8972</v>
      </c>
      <c r="B1926" t="s">
        <v>8265</v>
      </c>
      <c r="C1926" s="9" t="s">
        <v>362</v>
      </c>
      <c r="Q1926" s="54"/>
      <c r="R1926" s="54"/>
      <c r="S1926" s="54"/>
    </row>
    <row r="1927" spans="1:19" x14ac:dyDescent="0.2">
      <c r="A1927" t="s">
        <v>8972</v>
      </c>
      <c r="B1927" t="s">
        <v>401</v>
      </c>
      <c r="C1927" s="9" t="s">
        <v>362</v>
      </c>
      <c r="Q1927" s="54"/>
      <c r="R1927" s="54"/>
      <c r="S1927" s="54"/>
    </row>
    <row r="1928" spans="1:19" x14ac:dyDescent="0.2">
      <c r="A1928" t="s">
        <v>8972</v>
      </c>
      <c r="B1928" t="s">
        <v>8266</v>
      </c>
      <c r="C1928" s="9" t="s">
        <v>362</v>
      </c>
      <c r="Q1928" s="54"/>
      <c r="R1928" s="54"/>
      <c r="S1928" s="54"/>
    </row>
    <row r="1929" spans="1:19" x14ac:dyDescent="0.2">
      <c r="A1929" t="s">
        <v>8972</v>
      </c>
      <c r="B1929" t="s">
        <v>403</v>
      </c>
      <c r="C1929" s="9" t="s">
        <v>362</v>
      </c>
      <c r="Q1929" s="54"/>
      <c r="R1929" s="54"/>
      <c r="S1929" s="54"/>
    </row>
    <row r="1930" spans="1:19" x14ac:dyDescent="0.2">
      <c r="A1930" t="s">
        <v>8972</v>
      </c>
      <c r="B1930" t="s">
        <v>8276</v>
      </c>
      <c r="C1930" s="9" t="s">
        <v>362</v>
      </c>
      <c r="Q1930" s="54"/>
      <c r="R1930" s="54"/>
      <c r="S1930" s="54"/>
    </row>
    <row r="1931" spans="1:19" x14ac:dyDescent="0.2">
      <c r="A1931" t="s">
        <v>8972</v>
      </c>
      <c r="B1931" t="s">
        <v>8323</v>
      </c>
      <c r="C1931" s="9" t="s">
        <v>362</v>
      </c>
      <c r="Q1931" s="54"/>
      <c r="R1931" s="54"/>
      <c r="S1931" s="54"/>
    </row>
    <row r="1932" spans="1:19" x14ac:dyDescent="0.2">
      <c r="A1932" t="s">
        <v>8972</v>
      </c>
      <c r="B1932" t="s">
        <v>8321</v>
      </c>
      <c r="C1932" s="9" t="s">
        <v>362</v>
      </c>
      <c r="Q1932" s="54"/>
      <c r="R1932" s="54"/>
      <c r="S1932" s="54"/>
    </row>
    <row r="1933" spans="1:19" x14ac:dyDescent="0.2">
      <c r="A1933" t="s">
        <v>8973</v>
      </c>
      <c r="B1933" t="s">
        <v>8308</v>
      </c>
      <c r="C1933" s="9" t="s">
        <v>362</v>
      </c>
      <c r="Q1933" s="54"/>
      <c r="R1933" s="54"/>
      <c r="S1933" s="54"/>
    </row>
    <row r="1934" spans="1:19" x14ac:dyDescent="0.2">
      <c r="A1934" t="s">
        <v>8973</v>
      </c>
      <c r="B1934" t="s">
        <v>8320</v>
      </c>
      <c r="C1934" s="9" t="s">
        <v>362</v>
      </c>
      <c r="Q1934" s="54"/>
      <c r="R1934" s="54"/>
      <c r="S1934" s="54"/>
    </row>
    <row r="1935" spans="1:19" x14ac:dyDescent="0.2">
      <c r="A1935" t="s">
        <v>8973</v>
      </c>
      <c r="B1935" t="s">
        <v>8303</v>
      </c>
      <c r="C1935" s="9" t="s">
        <v>362</v>
      </c>
      <c r="Q1935" s="54"/>
      <c r="R1935" s="54"/>
      <c r="S1935" s="54"/>
    </row>
    <row r="1936" spans="1:19" x14ac:dyDescent="0.2">
      <c r="A1936" t="s">
        <v>8973</v>
      </c>
      <c r="B1936" t="s">
        <v>8265</v>
      </c>
      <c r="C1936" s="9" t="s">
        <v>362</v>
      </c>
      <c r="Q1936" s="54"/>
      <c r="R1936" s="54"/>
    </row>
    <row r="1937" spans="1:19" x14ac:dyDescent="0.2">
      <c r="A1937" t="s">
        <v>8973</v>
      </c>
      <c r="B1937" t="s">
        <v>401</v>
      </c>
      <c r="C1937" s="9" t="s">
        <v>362</v>
      </c>
      <c r="Q1937" s="54"/>
      <c r="R1937" s="54"/>
      <c r="S1937" s="54"/>
    </row>
    <row r="1938" spans="1:19" x14ac:dyDescent="0.2">
      <c r="A1938" t="s">
        <v>8973</v>
      </c>
      <c r="B1938" t="s">
        <v>8298</v>
      </c>
      <c r="C1938" s="9" t="s">
        <v>362</v>
      </c>
      <c r="Q1938" s="54"/>
      <c r="R1938" s="54"/>
      <c r="S1938" s="54"/>
    </row>
    <row r="1939" spans="1:19" x14ac:dyDescent="0.2">
      <c r="A1939" t="s">
        <v>8973</v>
      </c>
      <c r="B1939" t="s">
        <v>8266</v>
      </c>
      <c r="C1939" s="9" t="s">
        <v>362</v>
      </c>
      <c r="Q1939" s="54"/>
      <c r="R1939" s="54"/>
      <c r="S1939" s="54"/>
    </row>
    <row r="1940" spans="1:19" x14ac:dyDescent="0.2">
      <c r="A1940" t="s">
        <v>8973</v>
      </c>
      <c r="B1940" t="s">
        <v>403</v>
      </c>
      <c r="C1940" s="9" t="s">
        <v>362</v>
      </c>
      <c r="Q1940" s="54"/>
      <c r="R1940" s="54"/>
      <c r="S1940" s="54"/>
    </row>
    <row r="1941" spans="1:19" x14ac:dyDescent="0.2">
      <c r="A1941" t="s">
        <v>8973</v>
      </c>
      <c r="B1941" t="s">
        <v>8277</v>
      </c>
      <c r="C1941" s="9" t="s">
        <v>362</v>
      </c>
      <c r="Q1941" s="54"/>
      <c r="R1941" s="54"/>
    </row>
    <row r="1942" spans="1:19" x14ac:dyDescent="0.2">
      <c r="A1942" t="s">
        <v>8973</v>
      </c>
      <c r="B1942" t="s">
        <v>8323</v>
      </c>
      <c r="C1942" s="9" t="s">
        <v>362</v>
      </c>
      <c r="Q1942" s="54"/>
      <c r="R1942" s="54"/>
    </row>
    <row r="1943" spans="1:19" x14ac:dyDescent="0.2">
      <c r="A1943" t="s">
        <v>8973</v>
      </c>
      <c r="B1943" t="s">
        <v>8321</v>
      </c>
      <c r="C1943" s="9" t="s">
        <v>362</v>
      </c>
      <c r="Q1943" s="54"/>
      <c r="R1943" s="54"/>
      <c r="S1943" s="54"/>
    </row>
    <row r="1944" spans="1:19" x14ac:dyDescent="0.2">
      <c r="A1944" t="s">
        <v>9263</v>
      </c>
      <c r="B1944" t="s">
        <v>9274</v>
      </c>
      <c r="C1944" s="9" t="s">
        <v>357</v>
      </c>
      <c r="F1944" s="9">
        <v>3.9767597830000001E-6</v>
      </c>
      <c r="G1944" s="9">
        <v>1.4796399050000001E-7</v>
      </c>
      <c r="H1944" s="9">
        <v>1.4651378910000001E-7</v>
      </c>
      <c r="I1944" s="9">
        <v>1.3970952719999999E-7</v>
      </c>
      <c r="J1944" s="9">
        <v>1.7960634270000001E-2</v>
      </c>
      <c r="Q1944" s="54"/>
      <c r="R1944" s="54">
        <v>1.428060529E-7</v>
      </c>
      <c r="S1944" s="54">
        <v>1.4396753840000001E-7</v>
      </c>
    </row>
    <row r="1945" spans="1:19" x14ac:dyDescent="0.2">
      <c r="A1945" t="s">
        <v>8628</v>
      </c>
      <c r="B1945" t="s">
        <v>8307</v>
      </c>
      <c r="C1945" s="9" t="s">
        <v>358</v>
      </c>
      <c r="F1945" s="9">
        <v>1.076415429E-5</v>
      </c>
      <c r="Q1945" s="54"/>
      <c r="R1945" s="54">
        <v>5.1799348929999996E-7</v>
      </c>
      <c r="S1945" s="54">
        <v>5.321771007E-7</v>
      </c>
    </row>
    <row r="1946" spans="1:19" x14ac:dyDescent="0.2">
      <c r="A1946" t="s">
        <v>8709</v>
      </c>
      <c r="B1946" t="s">
        <v>52</v>
      </c>
      <c r="C1946" s="9" t="s">
        <v>374</v>
      </c>
      <c r="D1946" s="9" t="s">
        <v>8708</v>
      </c>
      <c r="F1946" s="9">
        <v>17.13565097</v>
      </c>
      <c r="I1946" s="9">
        <v>9.1825231939999998</v>
      </c>
      <c r="J1946" s="9">
        <v>3.9353671000000001</v>
      </c>
      <c r="Q1946" s="54"/>
      <c r="R1946" s="54"/>
      <c r="S1946" s="54"/>
    </row>
    <row r="1947" spans="1:19" x14ac:dyDescent="0.2">
      <c r="A1947" t="s">
        <v>8974</v>
      </c>
      <c r="B1947" t="s">
        <v>8286</v>
      </c>
      <c r="C1947" s="9" t="s">
        <v>373</v>
      </c>
      <c r="F1947" s="9">
        <v>7.6450636649999997E-6</v>
      </c>
      <c r="G1947" s="9">
        <v>2.540248824E-7</v>
      </c>
      <c r="H1947" s="9">
        <v>2.5834049250000001E-7</v>
      </c>
      <c r="I1947" s="9">
        <v>2.5572146070000001E-7</v>
      </c>
      <c r="J1947" s="9">
        <v>5.0298257029999999E-7</v>
      </c>
      <c r="Q1947" s="54"/>
      <c r="R1947" s="54">
        <v>2.5875669789999999E-7</v>
      </c>
      <c r="S1947" s="54">
        <v>5.1046346459999997E-7</v>
      </c>
    </row>
    <row r="1948" spans="1:19" x14ac:dyDescent="0.2">
      <c r="A1948" t="s">
        <v>8974</v>
      </c>
      <c r="B1948" t="s">
        <v>52</v>
      </c>
      <c r="C1948" s="9" t="s">
        <v>373</v>
      </c>
      <c r="F1948" s="9">
        <v>2.2526099229999999E-6</v>
      </c>
      <c r="J1948" s="9">
        <v>1.063766136E-7</v>
      </c>
      <c r="Q1948" s="54"/>
      <c r="R1948" s="54"/>
      <c r="S1948" s="54">
        <v>1.088810869E-7</v>
      </c>
    </row>
    <row r="1949" spans="1:19" x14ac:dyDescent="0.2">
      <c r="A1949" t="s">
        <v>8974</v>
      </c>
      <c r="B1949" t="s">
        <v>55</v>
      </c>
      <c r="C1949" s="9" t="s">
        <v>373</v>
      </c>
      <c r="F1949" s="9">
        <v>-6.647881448E-6</v>
      </c>
      <c r="G1949" s="9">
        <v>-2.208912021E-7</v>
      </c>
      <c r="H1949" s="9">
        <v>-2.2464390649999999E-7</v>
      </c>
      <c r="I1949" s="9">
        <v>-2.2236648749999999E-7</v>
      </c>
      <c r="J1949" s="9">
        <v>-4.3737614800000002E-7</v>
      </c>
      <c r="Q1949" s="54"/>
      <c r="R1949" s="54">
        <v>-2.2500582430000001E-7</v>
      </c>
      <c r="S1949" s="54">
        <v>-4.4388127349999999E-7</v>
      </c>
    </row>
    <row r="1950" spans="1:19" x14ac:dyDescent="0.2">
      <c r="A1950" t="s">
        <v>8605</v>
      </c>
      <c r="B1950" t="s">
        <v>52</v>
      </c>
      <c r="C1950" s="9" t="s">
        <v>358</v>
      </c>
      <c r="F1950" s="9">
        <v>1.9294033159999999E-5</v>
      </c>
      <c r="Q1950" s="54"/>
      <c r="R1950" s="54">
        <v>2.6847782610000001E-5</v>
      </c>
      <c r="S1950" s="54">
        <v>1.2955032769999999</v>
      </c>
    </row>
    <row r="1951" spans="1:19" x14ac:dyDescent="0.2">
      <c r="A1951" t="s">
        <v>8605</v>
      </c>
      <c r="B1951" t="s">
        <v>402</v>
      </c>
      <c r="C1951" s="9" t="s">
        <v>358</v>
      </c>
      <c r="F1951" s="9">
        <v>-5.7882099540000001E-5</v>
      </c>
      <c r="Q1951" s="54"/>
      <c r="R1951" s="54">
        <v>-8.0543347919999998E-5</v>
      </c>
      <c r="S1951" s="54">
        <v>-3.886509835</v>
      </c>
    </row>
    <row r="1952" spans="1:19" x14ac:dyDescent="0.2">
      <c r="A1952" t="s">
        <v>8605</v>
      </c>
      <c r="B1952" t="s">
        <v>8307</v>
      </c>
      <c r="C1952" s="9" t="s">
        <v>358</v>
      </c>
      <c r="F1952" s="9">
        <v>3.8588066379999998E-5</v>
      </c>
      <c r="Q1952" s="54"/>
      <c r="R1952" s="54">
        <v>5.3695565309999997E-5</v>
      </c>
      <c r="S1952" s="54">
        <v>2.5910065580000001</v>
      </c>
    </row>
    <row r="1953" spans="1:19" x14ac:dyDescent="0.2">
      <c r="A1953" t="s">
        <v>8629</v>
      </c>
      <c r="B1953" t="s">
        <v>52</v>
      </c>
      <c r="C1953" s="9" t="s">
        <v>358</v>
      </c>
      <c r="F1953" s="9">
        <v>1.200354324E-5</v>
      </c>
      <c r="Q1953" s="54"/>
      <c r="R1953" s="54">
        <v>7.4451252370000001E-6</v>
      </c>
      <c r="S1953" s="54">
        <v>0.19570269379999999</v>
      </c>
    </row>
    <row r="1954" spans="1:19" x14ac:dyDescent="0.2">
      <c r="A1954" t="s">
        <v>8629</v>
      </c>
      <c r="B1954" t="s">
        <v>402</v>
      </c>
      <c r="C1954" s="9" t="s">
        <v>358</v>
      </c>
      <c r="F1954" s="9">
        <v>-3.601062975E-5</v>
      </c>
      <c r="Q1954" s="54"/>
      <c r="R1954" s="54">
        <v>-2.2335375729999999E-5</v>
      </c>
      <c r="S1954" s="54">
        <v>-0.58710808209999998</v>
      </c>
    </row>
    <row r="1955" spans="1:19" x14ac:dyDescent="0.2">
      <c r="A1955" t="s">
        <v>8629</v>
      </c>
      <c r="B1955" t="s">
        <v>480</v>
      </c>
      <c r="C1955" s="9" t="s">
        <v>358</v>
      </c>
      <c r="F1955" s="9">
        <v>2.4007086509999999E-5</v>
      </c>
      <c r="Q1955" s="54"/>
      <c r="R1955" s="54">
        <v>1.48902505E-5</v>
      </c>
      <c r="S1955" s="54">
        <v>0.39140538829999999</v>
      </c>
    </row>
    <row r="1956" spans="1:19" x14ac:dyDescent="0.2">
      <c r="A1956" t="s">
        <v>8606</v>
      </c>
      <c r="B1956" t="s">
        <v>402</v>
      </c>
      <c r="C1956" s="9" t="s">
        <v>375</v>
      </c>
      <c r="G1956" s="9">
        <v>5.576034648E-5</v>
      </c>
      <c r="H1956" s="9">
        <v>2.4167114590000001E-4</v>
      </c>
      <c r="I1956" s="9">
        <v>1.8813029129999999E-2</v>
      </c>
      <c r="J1956" s="9">
        <v>2.9828744549999999E-3</v>
      </c>
      <c r="Q1956" s="54"/>
      <c r="R1956" s="54">
        <v>1.1484873209999999</v>
      </c>
      <c r="S1956">
        <v>0.3524018659</v>
      </c>
    </row>
    <row r="1957" spans="1:19" x14ac:dyDescent="0.2">
      <c r="A1957" t="s">
        <v>8607</v>
      </c>
      <c r="B1957" t="s">
        <v>401</v>
      </c>
      <c r="C1957" s="9" t="s">
        <v>375</v>
      </c>
      <c r="G1957" s="9">
        <v>1.3344712820000001E-4</v>
      </c>
      <c r="H1957" s="9">
        <v>2.5048879010000001E-4</v>
      </c>
      <c r="I1957" s="9">
        <v>2.078255494E-3</v>
      </c>
      <c r="J1957" s="9">
        <v>6.5313423620000002E-3</v>
      </c>
      <c r="Q1957" s="54"/>
      <c r="R1957" s="54">
        <v>2.8592152539999999E-2</v>
      </c>
      <c r="S1957">
        <v>1.6909805519999999E-4</v>
      </c>
    </row>
    <row r="1958" spans="1:19" x14ac:dyDescent="0.2">
      <c r="A1958" t="s">
        <v>8398</v>
      </c>
      <c r="B1958" t="s">
        <v>9274</v>
      </c>
      <c r="C1958" s="9" t="s">
        <v>357</v>
      </c>
      <c r="F1958" s="9">
        <v>10.50000414</v>
      </c>
      <c r="G1958" s="9">
        <v>4.6285068310000002E-4</v>
      </c>
      <c r="H1958" s="9">
        <v>0.72101915709999997</v>
      </c>
      <c r="I1958" s="9">
        <v>4.7981363659999996</v>
      </c>
      <c r="Q1958" s="54"/>
      <c r="R1958" s="54">
        <v>4.2339975809999997</v>
      </c>
      <c r="S1958" s="54">
        <v>2.9463776130000001</v>
      </c>
    </row>
    <row r="1959" spans="1:19" x14ac:dyDescent="0.2">
      <c r="A1959" t="s">
        <v>8398</v>
      </c>
      <c r="B1959" t="s">
        <v>8792</v>
      </c>
      <c r="C1959" s="9" t="s">
        <v>357</v>
      </c>
      <c r="F1959" s="9">
        <v>-10.50000414</v>
      </c>
      <c r="G1959" s="9">
        <v>-4.6285068310000002E-4</v>
      </c>
      <c r="H1959" s="9">
        <v>-0.72101915709999997</v>
      </c>
      <c r="I1959" s="9">
        <v>-4.7981363659999996</v>
      </c>
      <c r="Q1959" s="54"/>
      <c r="R1959" s="54">
        <v>-4.2339975809999997</v>
      </c>
      <c r="S1959" s="54">
        <v>-2.9463776130000001</v>
      </c>
    </row>
    <row r="1960" spans="1:19" x14ac:dyDescent="0.2">
      <c r="A1960" t="s">
        <v>8399</v>
      </c>
      <c r="B1960" t="s">
        <v>8792</v>
      </c>
      <c r="C1960" s="9" t="s">
        <v>357</v>
      </c>
      <c r="Q1960" s="54"/>
      <c r="R1960" s="54">
        <v>4.7666195170000001E-7</v>
      </c>
      <c r="S1960" s="54"/>
    </row>
    <row r="1961" spans="1:19" x14ac:dyDescent="0.2">
      <c r="A1961" t="s">
        <v>8550</v>
      </c>
      <c r="B1961" t="s">
        <v>8348</v>
      </c>
      <c r="C1961" s="9" t="s">
        <v>362</v>
      </c>
      <c r="D1961" s="9" t="s">
        <v>8706</v>
      </c>
      <c r="F1961" s="9">
        <v>152.9562492</v>
      </c>
      <c r="Q1961" s="54"/>
      <c r="R1961" s="54">
        <v>159.5833379</v>
      </c>
      <c r="S1961" s="54"/>
    </row>
    <row r="1962" spans="1:19" x14ac:dyDescent="0.2">
      <c r="A1962" t="s">
        <v>8550</v>
      </c>
      <c r="B1962" t="s">
        <v>8349</v>
      </c>
      <c r="C1962" s="9" t="s">
        <v>362</v>
      </c>
      <c r="D1962" s="9" t="s">
        <v>8706</v>
      </c>
      <c r="F1962" s="9">
        <v>0.48763560439999998</v>
      </c>
      <c r="Q1962" s="54"/>
      <c r="R1962" s="54">
        <v>0.65987658090000001</v>
      </c>
      <c r="S1962" s="54"/>
    </row>
    <row r="1963" spans="1:19" x14ac:dyDescent="0.2">
      <c r="A1963" t="s">
        <v>8550</v>
      </c>
      <c r="B1963" t="s">
        <v>8347</v>
      </c>
      <c r="C1963" s="9" t="s">
        <v>362</v>
      </c>
      <c r="D1963" s="9" t="s">
        <v>8706</v>
      </c>
      <c r="F1963" s="9">
        <v>0.1106797201</v>
      </c>
      <c r="Q1963" s="54"/>
      <c r="R1963" s="54">
        <v>0.2343498805</v>
      </c>
      <c r="S1963" s="54"/>
    </row>
    <row r="1964" spans="1:19" x14ac:dyDescent="0.2">
      <c r="A1964" t="s">
        <v>8671</v>
      </c>
      <c r="B1964" t="s">
        <v>8349</v>
      </c>
      <c r="C1964" s="9" t="s">
        <v>362</v>
      </c>
      <c r="F1964" s="9">
        <v>-1.6422556499999999E-5</v>
      </c>
      <c r="Q1964" s="54"/>
      <c r="R1964" s="54"/>
      <c r="S1964" s="54"/>
    </row>
    <row r="1965" spans="1:19" x14ac:dyDescent="0.2">
      <c r="A1965" t="s">
        <v>8671</v>
      </c>
      <c r="B1965" t="s">
        <v>399</v>
      </c>
      <c r="C1965" s="9" t="s">
        <v>362</v>
      </c>
      <c r="F1965" s="9">
        <v>4.5640931690000002E-5</v>
      </c>
      <c r="Q1965" s="54"/>
      <c r="R1965" s="54"/>
      <c r="S1965" s="54"/>
    </row>
    <row r="1966" spans="1:19" x14ac:dyDescent="0.2">
      <c r="A1966" t="s">
        <v>8671</v>
      </c>
      <c r="B1966" t="s">
        <v>9274</v>
      </c>
      <c r="C1966" s="9" t="s">
        <v>362</v>
      </c>
      <c r="F1966" s="9">
        <v>-2.6943331139999998E-6</v>
      </c>
      <c r="Q1966" s="54"/>
      <c r="R1966" s="54"/>
      <c r="S1966" s="54"/>
    </row>
    <row r="1967" spans="1:19" x14ac:dyDescent="0.2">
      <c r="A1967" t="s">
        <v>8671</v>
      </c>
      <c r="B1967" t="s">
        <v>52</v>
      </c>
      <c r="C1967" s="9" t="s">
        <v>362</v>
      </c>
      <c r="F1967" s="9">
        <v>-1.914244047E-6</v>
      </c>
      <c r="Q1967" s="54"/>
      <c r="R1967" s="54"/>
      <c r="S1967" s="54"/>
    </row>
    <row r="1968" spans="1:19" x14ac:dyDescent="0.2">
      <c r="A1968" t="s">
        <v>8671</v>
      </c>
      <c r="B1968" t="s">
        <v>401</v>
      </c>
      <c r="C1968" s="9" t="s">
        <v>362</v>
      </c>
      <c r="F1968" s="9">
        <v>5.2161369899999996E-6</v>
      </c>
      <c r="Q1968" s="54"/>
      <c r="R1968" s="54"/>
      <c r="S1968" s="54"/>
    </row>
    <row r="1969" spans="1:19" x14ac:dyDescent="0.2">
      <c r="A1969" t="s">
        <v>8630</v>
      </c>
      <c r="B1969" t="s">
        <v>8348</v>
      </c>
      <c r="C1969" s="9" t="s">
        <v>362</v>
      </c>
      <c r="F1969" s="9">
        <v>-1.9318632179999999E-5</v>
      </c>
      <c r="G1969" s="9">
        <v>-1.3115067939999999E-7</v>
      </c>
      <c r="H1969" s="9">
        <v>-1.311136267E-7</v>
      </c>
      <c r="I1969" s="9">
        <v>-1.3112829719999999E-7</v>
      </c>
      <c r="J1969" s="9">
        <v>-1.3116965889999999E-7</v>
      </c>
      <c r="Q1969" s="54"/>
      <c r="R1969" s="54">
        <v>-1.3119148350000001E-7</v>
      </c>
      <c r="S1969" s="54">
        <v>-1.3111588270000001E-7</v>
      </c>
    </row>
    <row r="1970" spans="1:19" x14ac:dyDescent="0.2">
      <c r="A1970" t="s">
        <v>8630</v>
      </c>
      <c r="B1970" t="s">
        <v>8349</v>
      </c>
      <c r="C1970" s="9" t="s">
        <v>362</v>
      </c>
      <c r="F1970" s="9">
        <v>-2.1388548790000001E-5</v>
      </c>
      <c r="G1970" s="9">
        <v>-7.4746694010000005E-7</v>
      </c>
      <c r="H1970" s="9">
        <v>-7.472759727E-7</v>
      </c>
      <c r="I1970" s="9">
        <v>-7.4735561099999995E-7</v>
      </c>
      <c r="J1970" s="9">
        <v>-7.4733572630000004E-7</v>
      </c>
      <c r="Q1970" s="54"/>
      <c r="R1970" s="54">
        <v>-7.4809433990000002E-7</v>
      </c>
      <c r="S1970" s="54">
        <v>-7.4645673389999996E-7</v>
      </c>
    </row>
    <row r="1971" spans="1:19" x14ac:dyDescent="0.2">
      <c r="A1971" t="s">
        <v>8630</v>
      </c>
      <c r="B1971" t="s">
        <v>8299</v>
      </c>
      <c r="C1971" s="9" t="s">
        <v>362</v>
      </c>
      <c r="F1971" s="9">
        <v>-2.3898632840000002E-5</v>
      </c>
      <c r="G1971" s="9">
        <v>-8.3185671019999995E-7</v>
      </c>
      <c r="H1971" s="9">
        <v>-8.316432867E-7</v>
      </c>
      <c r="I1971" s="9">
        <v>-8.3173228970000003E-7</v>
      </c>
      <c r="J1971" s="9">
        <v>-8.3171006669999999E-7</v>
      </c>
      <c r="Q1971" s="54"/>
      <c r="R1971" s="54">
        <v>-8.3255788679999995E-7</v>
      </c>
      <c r="S1971" s="54">
        <v>-8.3072771250000004E-7</v>
      </c>
    </row>
    <row r="1972" spans="1:19" x14ac:dyDescent="0.2">
      <c r="A1972" t="s">
        <v>8630</v>
      </c>
      <c r="B1972" t="s">
        <v>8314</v>
      </c>
      <c r="C1972" s="9" t="s">
        <v>362</v>
      </c>
      <c r="F1972" s="9">
        <v>5.3210441539999997E-5</v>
      </c>
      <c r="G1972" s="9">
        <v>1.815415847E-6</v>
      </c>
      <c r="H1972" s="9">
        <v>1.814940698E-6</v>
      </c>
      <c r="I1972" s="9">
        <v>1.8151388480000001E-6</v>
      </c>
      <c r="J1972" s="9">
        <v>1.815089372E-6</v>
      </c>
      <c r="Q1972" s="54"/>
      <c r="R1972" s="54">
        <v>1.8169768890000001E-6</v>
      </c>
      <c r="S1972" s="54">
        <v>1.8129023389999999E-6</v>
      </c>
    </row>
    <row r="1973" spans="1:19" x14ac:dyDescent="0.2">
      <c r="A1973" t="s">
        <v>8630</v>
      </c>
      <c r="B1973" t="s">
        <v>52</v>
      </c>
      <c r="C1973" s="9" t="s">
        <v>362</v>
      </c>
      <c r="F1973" s="9">
        <v>4.3165799829999999E-7</v>
      </c>
      <c r="Q1973" s="54"/>
      <c r="R1973" s="54"/>
      <c r="S1973" s="54"/>
    </row>
    <row r="1974" spans="1:19" x14ac:dyDescent="0.2">
      <c r="A1974" t="s">
        <v>8630</v>
      </c>
      <c r="B1974" t="s">
        <v>402</v>
      </c>
      <c r="C1974" s="9" t="s">
        <v>362</v>
      </c>
      <c r="F1974" s="9">
        <v>-3.038786112E-6</v>
      </c>
      <c r="G1974" s="9">
        <v>-1.1442620239999999E-7</v>
      </c>
      <c r="H1974" s="9">
        <v>-1.144013214E-7</v>
      </c>
      <c r="I1974" s="9">
        <v>-1.1440505239999999E-7</v>
      </c>
      <c r="J1974" s="9">
        <v>-1.144184896E-7</v>
      </c>
      <c r="Q1974" s="54"/>
      <c r="R1974" s="54">
        <v>-1.145072039E-7</v>
      </c>
      <c r="S1974" s="54">
        <v>-1.142925644E-7</v>
      </c>
    </row>
    <row r="1975" spans="1:19" x14ac:dyDescent="0.2">
      <c r="A1975" t="s">
        <v>8630</v>
      </c>
      <c r="B1975" t="s">
        <v>8268</v>
      </c>
      <c r="C1975" s="9" t="s">
        <v>362</v>
      </c>
      <c r="F1975" s="9">
        <v>-2.1585311949999998E-5</v>
      </c>
      <c r="G1975" s="9">
        <v>-1.430669912E-7</v>
      </c>
      <c r="H1975" s="9">
        <v>-1.430255814E-7</v>
      </c>
      <c r="I1975" s="9">
        <v>-1.4304197699999999E-7</v>
      </c>
      <c r="J1975" s="9">
        <v>-1.4308820250000001E-7</v>
      </c>
      <c r="Q1975" s="54"/>
      <c r="R1975" s="54">
        <v>-1.431125935E-7</v>
      </c>
      <c r="S1975" s="54">
        <v>-1.430281026E-7</v>
      </c>
    </row>
    <row r="1976" spans="1:19" x14ac:dyDescent="0.2">
      <c r="A1976" t="s">
        <v>8630</v>
      </c>
      <c r="B1976" t="s">
        <v>424</v>
      </c>
      <c r="C1976" s="9" t="s">
        <v>362</v>
      </c>
      <c r="F1976" s="9">
        <v>4.8060254260000001E-5</v>
      </c>
      <c r="G1976" s="9">
        <v>2.8195109169999999E-7</v>
      </c>
      <c r="H1976" s="9">
        <v>2.818589003E-7</v>
      </c>
      <c r="I1976" s="9">
        <v>2.8189540219999999E-7</v>
      </c>
      <c r="J1976" s="9">
        <v>2.819983148E-7</v>
      </c>
      <c r="Q1976" s="54"/>
      <c r="R1976" s="54">
        <v>2.8205261690000001E-7</v>
      </c>
      <c r="S1976" s="54">
        <v>2.818645134E-7</v>
      </c>
    </row>
    <row r="1977" spans="1:19" x14ac:dyDescent="0.2">
      <c r="A1977" t="s">
        <v>8630</v>
      </c>
      <c r="B1977" t="s">
        <v>8347</v>
      </c>
      <c r="C1977" s="9" t="s">
        <v>362</v>
      </c>
      <c r="F1977" s="9">
        <v>-2.1298991470000001E-5</v>
      </c>
      <c r="G1977" s="9">
        <v>-9.5832968080000005E-7</v>
      </c>
      <c r="H1977" s="9">
        <v>-9.5804383130000006E-7</v>
      </c>
      <c r="I1977" s="9">
        <v>-9.5802657869999992E-7</v>
      </c>
      <c r="J1977" s="9">
        <v>-9.5828262189999999E-7</v>
      </c>
      <c r="Q1977" s="54"/>
      <c r="R1977" s="54">
        <v>-9.5933441029999997E-7</v>
      </c>
      <c r="S1977" s="54">
        <v>-9.5661464200000004E-7</v>
      </c>
    </row>
    <row r="1978" spans="1:19" x14ac:dyDescent="0.2">
      <c r="A1978" t="s">
        <v>8630</v>
      </c>
      <c r="B1978" t="s">
        <v>8300</v>
      </c>
      <c r="C1978" s="9" t="s">
        <v>362</v>
      </c>
      <c r="F1978" s="9">
        <v>-2.379854436E-5</v>
      </c>
      <c r="G1978" s="9">
        <v>-1.067515084E-6</v>
      </c>
      <c r="H1978" s="9">
        <v>-1.067195621E-6</v>
      </c>
      <c r="I1978" s="9">
        <v>-1.0671763400000001E-6</v>
      </c>
      <c r="J1978" s="9">
        <v>-1.067462492E-6</v>
      </c>
      <c r="Q1978" s="54"/>
      <c r="R1978" s="54">
        <v>-1.068637961E-6</v>
      </c>
      <c r="S1978" s="54">
        <v>-1.065598372E-6</v>
      </c>
    </row>
    <row r="1979" spans="1:19" x14ac:dyDescent="0.2">
      <c r="A1979" t="s">
        <v>8630</v>
      </c>
      <c r="B1979" t="s">
        <v>8316</v>
      </c>
      <c r="C1979" s="9" t="s">
        <v>362</v>
      </c>
      <c r="F1979" s="9">
        <v>5.298761278E-5</v>
      </c>
      <c r="G1979" s="9">
        <v>2.3400662610000002E-6</v>
      </c>
      <c r="H1979" s="9">
        <v>2.339355035E-6</v>
      </c>
      <c r="I1979" s="9">
        <v>2.3393121080000001E-6</v>
      </c>
      <c r="J1979" s="9">
        <v>2.3399491729999998E-6</v>
      </c>
      <c r="Q1979" s="54"/>
      <c r="R1979" s="54">
        <v>2.342566142E-6</v>
      </c>
      <c r="S1979" s="54">
        <v>2.335799049E-6</v>
      </c>
    </row>
    <row r="1980" spans="1:19" x14ac:dyDescent="0.2">
      <c r="A1980" t="s">
        <v>8712</v>
      </c>
      <c r="B1980" t="s">
        <v>8322</v>
      </c>
      <c r="C1980" s="9" t="s">
        <v>363</v>
      </c>
      <c r="D1980" s="9" t="s">
        <v>8711</v>
      </c>
      <c r="F1980" s="9">
        <v>3.940473571E-2</v>
      </c>
      <c r="G1980" s="9">
        <v>2.7242631220000002E-7</v>
      </c>
      <c r="R1980" s="54"/>
      <c r="S1980" s="54"/>
    </row>
    <row r="1981" spans="1:19" x14ac:dyDescent="0.2">
      <c r="A1981" t="s">
        <v>8712</v>
      </c>
      <c r="B1981" t="s">
        <v>8274</v>
      </c>
      <c r="C1981" s="9" t="s">
        <v>363</v>
      </c>
      <c r="D1981" s="9" t="s">
        <v>8711</v>
      </c>
      <c r="F1981" s="9">
        <v>0.25823394259999999</v>
      </c>
      <c r="G1981" s="9">
        <v>2.7272538230000002E-7</v>
      </c>
      <c r="Q1981" s="54"/>
      <c r="R1981" s="54"/>
      <c r="S1981" s="54"/>
    </row>
    <row r="1982" spans="1:19" x14ac:dyDescent="0.2">
      <c r="A1982" t="s">
        <v>8712</v>
      </c>
      <c r="B1982" t="s">
        <v>8267</v>
      </c>
      <c r="C1982" s="9" t="s">
        <v>363</v>
      </c>
      <c r="D1982" s="9" t="s">
        <v>8711</v>
      </c>
      <c r="F1982" s="9">
        <v>2.4023722639999998</v>
      </c>
      <c r="G1982" s="9">
        <v>2.7000009340000002</v>
      </c>
      <c r="Q1982" s="54"/>
      <c r="R1982" s="54"/>
    </row>
    <row r="1983" spans="1:19" x14ac:dyDescent="0.2">
      <c r="A1983" t="s">
        <v>8975</v>
      </c>
      <c r="B1983" t="s">
        <v>401</v>
      </c>
      <c r="C1983" s="9" t="s">
        <v>360</v>
      </c>
      <c r="Q1983" s="54"/>
      <c r="R1983" s="54"/>
      <c r="S1983" s="54"/>
    </row>
    <row r="1984" spans="1:19" x14ac:dyDescent="0.2">
      <c r="A1984" t="s">
        <v>8976</v>
      </c>
      <c r="B1984" t="s">
        <v>8307</v>
      </c>
      <c r="C1984" s="9" t="s">
        <v>360</v>
      </c>
      <c r="Q1984" s="54"/>
      <c r="R1984" s="54"/>
      <c r="S1984" s="54"/>
    </row>
    <row r="1985" spans="1:19" x14ac:dyDescent="0.2">
      <c r="A1985" t="s">
        <v>8977</v>
      </c>
      <c r="B1985" t="s">
        <v>54</v>
      </c>
      <c r="C1985" s="9" t="s">
        <v>362</v>
      </c>
      <c r="Q1985" s="54"/>
      <c r="R1985" s="54"/>
    </row>
    <row r="1986" spans="1:19" x14ac:dyDescent="0.2">
      <c r="A1986" t="s">
        <v>8977</v>
      </c>
      <c r="B1986" t="s">
        <v>52</v>
      </c>
      <c r="C1986" s="9" t="s">
        <v>362</v>
      </c>
      <c r="Q1986" s="54"/>
      <c r="R1986" s="54"/>
      <c r="S1986" s="54"/>
    </row>
    <row r="1987" spans="1:19" x14ac:dyDescent="0.2">
      <c r="A1987" t="s">
        <v>8977</v>
      </c>
      <c r="B1987" t="s">
        <v>402</v>
      </c>
      <c r="C1987" s="9" t="s">
        <v>362</v>
      </c>
      <c r="R1987" s="54"/>
      <c r="S1987" s="54"/>
    </row>
    <row r="1988" spans="1:19" x14ac:dyDescent="0.2">
      <c r="A1988" t="s">
        <v>8977</v>
      </c>
      <c r="B1988" t="s">
        <v>8316</v>
      </c>
      <c r="C1988" s="9" t="s">
        <v>362</v>
      </c>
      <c r="Q1988" s="54"/>
      <c r="R1988" s="54"/>
      <c r="S1988" s="54"/>
    </row>
    <row r="1989" spans="1:19" x14ac:dyDescent="0.2">
      <c r="A1989" t="s">
        <v>8977</v>
      </c>
      <c r="B1989" t="s">
        <v>8995</v>
      </c>
      <c r="C1989" s="9" t="s">
        <v>362</v>
      </c>
      <c r="R1989" s="54"/>
      <c r="S1989" s="54"/>
    </row>
    <row r="1990" spans="1:19" x14ac:dyDescent="0.2">
      <c r="A1990" t="s">
        <v>8978</v>
      </c>
      <c r="B1990" t="s">
        <v>52</v>
      </c>
      <c r="C1990" s="9" t="s">
        <v>362</v>
      </c>
      <c r="D1990" s="9" t="s">
        <v>8731</v>
      </c>
      <c r="R1990" s="54"/>
      <c r="S1990" s="54"/>
    </row>
    <row r="1991" spans="1:19" x14ac:dyDescent="0.2">
      <c r="A1991" t="s">
        <v>8978</v>
      </c>
      <c r="B1991" t="s">
        <v>8280</v>
      </c>
      <c r="C1991" s="9" t="s">
        <v>362</v>
      </c>
      <c r="D1991" s="9" t="s">
        <v>8731</v>
      </c>
      <c r="Q1991" s="54"/>
      <c r="R1991" s="54"/>
      <c r="S1991" s="54"/>
    </row>
    <row r="1992" spans="1:19" x14ac:dyDescent="0.2">
      <c r="A1992" t="s">
        <v>8978</v>
      </c>
      <c r="B1992" t="s">
        <v>8995</v>
      </c>
      <c r="C1992" s="9" t="s">
        <v>362</v>
      </c>
      <c r="D1992" s="9" t="s">
        <v>8731</v>
      </c>
      <c r="Q1992" s="54"/>
      <c r="R1992" s="54"/>
      <c r="S1992" s="54"/>
    </row>
    <row r="1993" spans="1:19" x14ac:dyDescent="0.2">
      <c r="A1993" t="s">
        <v>8608</v>
      </c>
      <c r="B1993" t="s">
        <v>52</v>
      </c>
      <c r="C1993" s="9" t="s">
        <v>360</v>
      </c>
      <c r="F1993" s="9">
        <v>2.3301902640000001</v>
      </c>
      <c r="R1993" s="54"/>
      <c r="S1993" s="54"/>
    </row>
    <row r="1994" spans="1:19" x14ac:dyDescent="0.2">
      <c r="A1994" t="s">
        <v>8449</v>
      </c>
      <c r="B1994" t="s">
        <v>52</v>
      </c>
      <c r="C1994" s="9" t="s">
        <v>362</v>
      </c>
      <c r="D1994" s="9" t="s">
        <v>8731</v>
      </c>
      <c r="R1994" s="54"/>
      <c r="S1994" s="54"/>
    </row>
    <row r="1995" spans="1:19" x14ac:dyDescent="0.2">
      <c r="A1995" t="s">
        <v>8449</v>
      </c>
      <c r="B1995" t="s">
        <v>8280</v>
      </c>
      <c r="C1995" s="9" t="s">
        <v>362</v>
      </c>
      <c r="D1995" s="9" t="s">
        <v>8731</v>
      </c>
      <c r="O1995" s="54"/>
      <c r="R1995" s="54"/>
      <c r="S1995" s="54"/>
    </row>
    <row r="1996" spans="1:19" x14ac:dyDescent="0.2">
      <c r="A1996" t="s">
        <v>8449</v>
      </c>
      <c r="B1996" t="s">
        <v>8995</v>
      </c>
      <c r="C1996" s="9" t="s">
        <v>362</v>
      </c>
      <c r="D1996" s="9" t="s">
        <v>8731</v>
      </c>
      <c r="R1996" s="54"/>
      <c r="S1996" s="54"/>
    </row>
    <row r="1997" spans="1:19" x14ac:dyDescent="0.2">
      <c r="A1997" t="s">
        <v>8609</v>
      </c>
      <c r="B1997" t="s">
        <v>54</v>
      </c>
      <c r="C1997" s="9" t="s">
        <v>362</v>
      </c>
      <c r="F1997" s="9">
        <v>2.039815821E-6</v>
      </c>
      <c r="R1997" s="54"/>
      <c r="S1997" s="54"/>
    </row>
    <row r="1998" spans="1:19" x14ac:dyDescent="0.2">
      <c r="A1998" t="s">
        <v>8609</v>
      </c>
      <c r="B1998" t="s">
        <v>52</v>
      </c>
      <c r="C1998" s="9" t="s">
        <v>362</v>
      </c>
      <c r="F1998" s="9">
        <v>3.8553522170000002E-6</v>
      </c>
      <c r="R1998" s="54"/>
      <c r="S1998" s="54"/>
    </row>
    <row r="1999" spans="1:19" x14ac:dyDescent="0.2">
      <c r="A1999" t="s">
        <v>8609</v>
      </c>
      <c r="B1999" t="s">
        <v>402</v>
      </c>
      <c r="C1999" s="9" t="s">
        <v>362</v>
      </c>
      <c r="F1999" s="9">
        <v>-3.4922449509999999E-6</v>
      </c>
      <c r="K1999" s="9">
        <v>0.26810168159999997</v>
      </c>
      <c r="L1999">
        <v>0.28328707330000003</v>
      </c>
      <c r="M1999">
        <v>2.0756917700000002</v>
      </c>
      <c r="Q1999">
        <v>0.23755820499999999</v>
      </c>
      <c r="R1999" s="54"/>
      <c r="S1999" s="54"/>
    </row>
    <row r="2000" spans="1:19" x14ac:dyDescent="0.2">
      <c r="A2000" t="s">
        <v>8609</v>
      </c>
      <c r="B2000" t="s">
        <v>8316</v>
      </c>
      <c r="C2000" s="9" t="s">
        <v>362</v>
      </c>
      <c r="F2000" s="9">
        <v>-1.819808982E-5</v>
      </c>
      <c r="R2000" s="54"/>
      <c r="S2000" s="54"/>
    </row>
    <row r="2001" spans="1:19" x14ac:dyDescent="0.2">
      <c r="A2001" t="s">
        <v>8609</v>
      </c>
      <c r="B2001" t="s">
        <v>8995</v>
      </c>
      <c r="C2001" s="9" t="s">
        <v>362</v>
      </c>
      <c r="F2001" s="9">
        <v>2.6912664579999999E-5</v>
      </c>
      <c r="R2001" s="54"/>
      <c r="S2001" s="54"/>
    </row>
    <row r="2002" spans="1:19" x14ac:dyDescent="0.2">
      <c r="A2002" t="s">
        <v>8674</v>
      </c>
      <c r="B2002" t="s">
        <v>52</v>
      </c>
      <c r="C2002" s="9" t="s">
        <v>362</v>
      </c>
      <c r="R2002" s="54"/>
      <c r="S2002" s="54"/>
    </row>
    <row r="2003" spans="1:19" x14ac:dyDescent="0.2">
      <c r="A2003" t="s">
        <v>8674</v>
      </c>
      <c r="B2003" t="s">
        <v>8279</v>
      </c>
      <c r="C2003" s="9" t="s">
        <v>362</v>
      </c>
      <c r="R2003" s="54"/>
      <c r="S2003" s="54"/>
    </row>
    <row r="2004" spans="1:19" x14ac:dyDescent="0.2">
      <c r="A2004" t="s">
        <v>8674</v>
      </c>
      <c r="B2004" t="s">
        <v>480</v>
      </c>
      <c r="C2004" s="9" t="s">
        <v>362</v>
      </c>
      <c r="J2004" s="9">
        <v>1.010605693E-7</v>
      </c>
      <c r="R2004" s="54"/>
      <c r="S2004" s="54">
        <v>1.003407577E-7</v>
      </c>
    </row>
    <row r="2005" spans="1:19" x14ac:dyDescent="0.2">
      <c r="A2005" t="s">
        <v>8674</v>
      </c>
      <c r="B2005" t="s">
        <v>55</v>
      </c>
      <c r="C2005" s="9" t="s">
        <v>362</v>
      </c>
      <c r="R2005" s="54"/>
      <c r="S2005" s="54"/>
    </row>
    <row r="2006" spans="1:19" x14ac:dyDescent="0.2">
      <c r="A2006" t="s">
        <v>8674</v>
      </c>
      <c r="B2006" t="s">
        <v>8995</v>
      </c>
      <c r="C2006" s="9" t="s">
        <v>362</v>
      </c>
      <c r="G2006" s="9">
        <v>-3.5841889409999998E-7</v>
      </c>
      <c r="H2006" s="9">
        <v>-3.601258128E-7</v>
      </c>
      <c r="I2006" s="9">
        <v>-3.5844080989999998E-7</v>
      </c>
      <c r="J2006" s="9">
        <v>-3.6908322709999999E-7</v>
      </c>
      <c r="R2006" s="54">
        <v>-3.633895415E-7</v>
      </c>
      <c r="S2006" s="54">
        <v>-3.6565555279999998E-7</v>
      </c>
    </row>
    <row r="2007" spans="1:19" x14ac:dyDescent="0.2">
      <c r="A2007" t="s">
        <v>8686</v>
      </c>
      <c r="B2007" t="s">
        <v>399</v>
      </c>
      <c r="C2007" s="9" t="s">
        <v>362</v>
      </c>
      <c r="F2007" s="9">
        <v>1.191119883E-4</v>
      </c>
      <c r="G2007" s="9">
        <v>5.1614922420000001E-7</v>
      </c>
      <c r="H2007" s="9">
        <v>5.1867546400000005E-7</v>
      </c>
      <c r="I2007" s="9">
        <v>5.1618165969999998E-7</v>
      </c>
      <c r="J2007" s="9">
        <v>5.3193243720000002E-7</v>
      </c>
      <c r="R2007" s="54">
        <v>5.2350578240000004E-7</v>
      </c>
      <c r="S2007" s="54">
        <v>5.268594792E-7</v>
      </c>
    </row>
    <row r="2008" spans="1:19" x14ac:dyDescent="0.2">
      <c r="A2008" t="s">
        <v>8686</v>
      </c>
      <c r="B2008" t="s">
        <v>8314</v>
      </c>
      <c r="C2008" s="9" t="s">
        <v>362</v>
      </c>
      <c r="F2008" s="9">
        <v>-1.32228874E-4</v>
      </c>
      <c r="R2008" s="54"/>
      <c r="S2008" s="54"/>
    </row>
    <row r="2009" spans="1:19" x14ac:dyDescent="0.2">
      <c r="A2009" t="s">
        <v>8686</v>
      </c>
      <c r="B2009" t="s">
        <v>8315</v>
      </c>
      <c r="C2009" s="9" t="s">
        <v>362</v>
      </c>
      <c r="F2009" s="9">
        <v>-2.0454701579999999E-5</v>
      </c>
      <c r="R2009" s="54"/>
      <c r="S2009" s="54"/>
    </row>
    <row r="2010" spans="1:19" x14ac:dyDescent="0.2">
      <c r="A2010" t="s">
        <v>8686</v>
      </c>
      <c r="B2010" t="s">
        <v>52</v>
      </c>
      <c r="C2010" s="9" t="s">
        <v>362</v>
      </c>
      <c r="F2010" s="9">
        <v>1.5687070099999999E-6</v>
      </c>
      <c r="R2010" s="54"/>
      <c r="S2010" s="54"/>
    </row>
    <row r="2011" spans="1:19" x14ac:dyDescent="0.2">
      <c r="A2011" t="s">
        <v>8686</v>
      </c>
      <c r="B2011" t="s">
        <v>55</v>
      </c>
      <c r="C2011" s="9" t="s">
        <v>362</v>
      </c>
      <c r="F2011" s="9">
        <v>9.9274232169999993E-5</v>
      </c>
      <c r="R2011" s="54"/>
      <c r="S2011" s="54"/>
    </row>
    <row r="2012" spans="1:19" x14ac:dyDescent="0.2">
      <c r="A2012" t="s">
        <v>8674</v>
      </c>
      <c r="B2012" t="s">
        <v>8995</v>
      </c>
      <c r="C2012" s="9" t="s">
        <v>362</v>
      </c>
      <c r="R2012" s="54"/>
      <c r="S2012" s="54"/>
    </row>
    <row r="2013" spans="1:19" x14ac:dyDescent="0.2">
      <c r="A2013" t="s">
        <v>8686</v>
      </c>
      <c r="B2013" t="s">
        <v>399</v>
      </c>
      <c r="C2013" s="9" t="s">
        <v>362</v>
      </c>
      <c r="F2013" s="9">
        <v>8.28283838E-7</v>
      </c>
      <c r="G2013" s="9">
        <v>5.4059259750000005E-7</v>
      </c>
      <c r="H2013" s="9">
        <v>8.0841299399999998E-7</v>
      </c>
      <c r="I2013" s="9">
        <v>5.4258591999999996E-7</v>
      </c>
      <c r="J2013" s="9">
        <v>8.1426287309999995E-7</v>
      </c>
      <c r="R2013" s="54">
        <v>8.8192223740000005E-7</v>
      </c>
      <c r="S2013" s="54">
        <v>8.281371073E-7</v>
      </c>
    </row>
    <row r="2014" spans="1:19" x14ac:dyDescent="0.2">
      <c r="A2014" t="s">
        <v>8686</v>
      </c>
      <c r="B2014" t="s">
        <v>8314</v>
      </c>
      <c r="C2014" s="9" t="s">
        <v>362</v>
      </c>
      <c r="F2014" s="9">
        <v>-9.0028261139999999E-7</v>
      </c>
      <c r="G2014" s="9">
        <v>-6.6388126919999997E-7</v>
      </c>
      <c r="H2014" s="9">
        <v>-8.7689451060000004E-7</v>
      </c>
      <c r="I2014" s="9">
        <v>-6.66445217E-7</v>
      </c>
      <c r="J2014" s="9">
        <v>-8.8304177620000002E-7</v>
      </c>
      <c r="R2014" s="54">
        <v>-9.6742617020000005E-7</v>
      </c>
      <c r="S2014" s="54">
        <v>-9.0002350879999996E-7</v>
      </c>
    </row>
    <row r="2015" spans="1:19" x14ac:dyDescent="0.2">
      <c r="A2015" t="s">
        <v>8686</v>
      </c>
      <c r="B2015" t="s">
        <v>8315</v>
      </c>
      <c r="C2015" s="9" t="s">
        <v>362</v>
      </c>
      <c r="R2015" s="54"/>
      <c r="S2015" s="54"/>
    </row>
    <row r="2016" spans="1:19" x14ac:dyDescent="0.2">
      <c r="A2016" t="s">
        <v>8686</v>
      </c>
      <c r="B2016" t="s">
        <v>52</v>
      </c>
      <c r="C2016" s="9" t="s">
        <v>362</v>
      </c>
      <c r="R2016" s="54"/>
      <c r="S2016" s="54"/>
    </row>
    <row r="2017" spans="1:19" x14ac:dyDescent="0.2">
      <c r="A2017" t="s">
        <v>8686</v>
      </c>
      <c r="B2017" t="s">
        <v>55</v>
      </c>
      <c r="C2017" s="9" t="s">
        <v>362</v>
      </c>
      <c r="F2017" s="9">
        <v>7.1011255839999999E-7</v>
      </c>
      <c r="G2017" s="9">
        <v>4.55462838E-7</v>
      </c>
      <c r="H2017" s="9">
        <v>6.9355352169999997E-7</v>
      </c>
      <c r="I2017" s="9">
        <v>4.5712394E-7</v>
      </c>
      <c r="J2017" s="9">
        <v>6.9842842089999996E-7</v>
      </c>
      <c r="R2017" s="54">
        <v>7.5481122449999996E-7</v>
      </c>
      <c r="S2017" s="54">
        <v>7.0999028280000005E-7</v>
      </c>
    </row>
    <row r="2018" spans="1:19" x14ac:dyDescent="0.2">
      <c r="A2018" t="s">
        <v>8994</v>
      </c>
      <c r="B2018" t="s">
        <v>394</v>
      </c>
      <c r="C2018" s="9" t="s">
        <v>366</v>
      </c>
      <c r="D2018" s="9" t="s">
        <v>8722</v>
      </c>
      <c r="F2018" s="9">
        <v>2.301750008</v>
      </c>
      <c r="G2018" s="9">
        <v>1.050268825E-5</v>
      </c>
      <c r="H2018" s="9">
        <v>1.451078233E-5</v>
      </c>
      <c r="I2018" s="9">
        <v>1.0456120020000001E-5</v>
      </c>
      <c r="J2018" s="9">
        <v>1.4982002549999999E-5</v>
      </c>
      <c r="R2018" s="54">
        <v>1.764050084E-5</v>
      </c>
      <c r="S2018" s="54">
        <v>1.5671434079999999E-5</v>
      </c>
    </row>
    <row r="2019" spans="1:19" x14ac:dyDescent="0.2">
      <c r="A2019" t="s">
        <v>8978</v>
      </c>
      <c r="B2019" t="s">
        <v>52</v>
      </c>
      <c r="C2019" s="9" t="s">
        <v>362</v>
      </c>
      <c r="D2019" s="9" t="s">
        <v>8731</v>
      </c>
      <c r="R2019" s="54"/>
      <c r="S2019" s="54"/>
    </row>
    <row r="2020" spans="1:19" x14ac:dyDescent="0.2">
      <c r="A2020" t="s">
        <v>8978</v>
      </c>
      <c r="B2020" t="s">
        <v>8280</v>
      </c>
      <c r="C2020" s="9" t="s">
        <v>362</v>
      </c>
      <c r="D2020" s="9" t="s">
        <v>8731</v>
      </c>
      <c r="R2020" s="54"/>
      <c r="S2020" s="54"/>
    </row>
    <row r="2021" spans="1:19" x14ac:dyDescent="0.2">
      <c r="A2021" t="s">
        <v>8978</v>
      </c>
      <c r="B2021" t="s">
        <v>8995</v>
      </c>
      <c r="C2021" s="9" t="s">
        <v>362</v>
      </c>
      <c r="D2021" s="9" t="s">
        <v>8731</v>
      </c>
      <c r="R2021" s="54"/>
      <c r="S2021" s="54"/>
    </row>
    <row r="2022" spans="1:19" x14ac:dyDescent="0.2">
      <c r="A2022" t="s">
        <v>8608</v>
      </c>
      <c r="B2022" t="s">
        <v>52</v>
      </c>
      <c r="C2022" s="9" t="s">
        <v>360</v>
      </c>
      <c r="K2022" s="9">
        <v>0.26980638280000002</v>
      </c>
      <c r="L2022">
        <v>0.28298389239999999</v>
      </c>
      <c r="M2022">
        <v>1.999693809</v>
      </c>
      <c r="Q2022">
        <v>0.23905649309999999</v>
      </c>
      <c r="R2022" s="54"/>
      <c r="S2022" s="54"/>
    </row>
    <row r="2023" spans="1:19" x14ac:dyDescent="0.2">
      <c r="A2023" t="s">
        <v>8449</v>
      </c>
      <c r="B2023" t="s">
        <v>52</v>
      </c>
      <c r="C2023" s="9" t="s">
        <v>362</v>
      </c>
      <c r="D2023" s="9" t="s">
        <v>8731</v>
      </c>
      <c r="F2023" s="9">
        <v>1.5679253290000001E-4</v>
      </c>
      <c r="R2023" s="54">
        <v>0.50120096739999997</v>
      </c>
      <c r="S2023" s="54">
        <v>0.1006175436</v>
      </c>
    </row>
    <row r="2024" spans="1:19" x14ac:dyDescent="0.2">
      <c r="A2024" t="s">
        <v>8449</v>
      </c>
      <c r="B2024" t="s">
        <v>8280</v>
      </c>
      <c r="C2024" s="9" t="s">
        <v>362</v>
      </c>
      <c r="D2024" s="9" t="s">
        <v>8731</v>
      </c>
      <c r="F2024" s="9">
        <v>4.4532929659999998E-3</v>
      </c>
      <c r="Q2024" s="54"/>
      <c r="R2024" s="54">
        <v>14.237357469999999</v>
      </c>
      <c r="S2024" s="54">
        <v>2.8581901780000001</v>
      </c>
    </row>
    <row r="2025" spans="1:19" x14ac:dyDescent="0.2">
      <c r="A2025" t="s">
        <v>8449</v>
      </c>
      <c r="B2025" t="s">
        <v>8995</v>
      </c>
      <c r="C2025" s="9" t="s">
        <v>362</v>
      </c>
      <c r="D2025" s="9" t="s">
        <v>8731</v>
      </c>
      <c r="F2025" s="9">
        <v>-1.5586896960000001E-3</v>
      </c>
      <c r="Q2025" s="54"/>
      <c r="R2025" s="54">
        <v>-4.9830751500000003</v>
      </c>
      <c r="S2025" s="54">
        <v>-1.0003665989999999</v>
      </c>
    </row>
    <row r="2026" spans="1:19" x14ac:dyDescent="0.2">
      <c r="A2026" t="s">
        <v>8609</v>
      </c>
      <c r="B2026" t="s">
        <v>54</v>
      </c>
      <c r="C2026" s="9" t="s">
        <v>362</v>
      </c>
      <c r="F2026" s="9">
        <v>1.075395591E-4</v>
      </c>
      <c r="G2026" s="9">
        <v>1.6266960150000001E-4</v>
      </c>
      <c r="H2026" s="9">
        <v>1.664572659E-4</v>
      </c>
      <c r="I2026" s="9">
        <v>3.360010174E-4</v>
      </c>
      <c r="J2026" s="9">
        <v>0.34834651189999999</v>
      </c>
      <c r="R2026" s="54">
        <v>5.6519691170000001E-4</v>
      </c>
      <c r="S2026" s="54">
        <v>0.23709669899999999</v>
      </c>
    </row>
    <row r="2027" spans="1:19" x14ac:dyDescent="0.2">
      <c r="A2027" t="s">
        <v>8609</v>
      </c>
      <c r="B2027" t="s">
        <v>8314</v>
      </c>
      <c r="C2027" s="9" t="s">
        <v>362</v>
      </c>
      <c r="F2027" s="9">
        <v>-8.7820410589999997E-4</v>
      </c>
      <c r="G2027" s="9">
        <v>-1.365376649E-3</v>
      </c>
      <c r="H2027" s="9">
        <v>-1.3983856E-3</v>
      </c>
      <c r="I2027" s="9">
        <v>-2.9157081860000001E-3</v>
      </c>
      <c r="J2027" s="9">
        <v>-3.1666105099999999</v>
      </c>
      <c r="Q2027" s="54"/>
      <c r="R2027" s="54">
        <v>-4.9859786980000001E-3</v>
      </c>
      <c r="S2027" s="54">
        <v>-2.1552518599999999</v>
      </c>
    </row>
    <row r="2028" spans="1:19" x14ac:dyDescent="0.2">
      <c r="A2028" t="s">
        <v>8609</v>
      </c>
      <c r="B2028" t="s">
        <v>8315</v>
      </c>
      <c r="C2028" s="9" t="s">
        <v>362</v>
      </c>
      <c r="F2028" s="9">
        <v>-9.9208681540000003E-5</v>
      </c>
      <c r="G2028" s="9">
        <v>-1.132183408E-4</v>
      </c>
      <c r="H2028" s="9">
        <v>-1.146427017E-4</v>
      </c>
      <c r="I2028" s="9">
        <v>-1.386269434E-4</v>
      </c>
      <c r="J2028" s="9">
        <v>-1.7573387750000001E-4</v>
      </c>
      <c r="Q2028" s="54"/>
      <c r="R2028" s="54">
        <v>-1.5195546449999999E-4</v>
      </c>
      <c r="S2028" s="54">
        <v>-1.7245073189999999E-4</v>
      </c>
    </row>
    <row r="2029" spans="1:19" x14ac:dyDescent="0.2">
      <c r="A2029" t="s">
        <v>8609</v>
      </c>
      <c r="B2029" t="s">
        <v>52</v>
      </c>
      <c r="C2029" s="9" t="s">
        <v>362</v>
      </c>
      <c r="F2029" s="9">
        <v>2.052746445E-4</v>
      </c>
      <c r="G2029" s="9">
        <v>3.1052290690000001E-4</v>
      </c>
      <c r="H2029" s="9">
        <v>3.1775390250000002E-4</v>
      </c>
      <c r="I2029" s="9">
        <v>6.4142833600000005E-4</v>
      </c>
      <c r="J2029" s="9">
        <v>0.66502512859999996</v>
      </c>
      <c r="Q2029" s="54"/>
      <c r="R2029" s="54">
        <v>1.078984133E-3</v>
      </c>
      <c r="S2029" s="54">
        <v>0.45263912280000002</v>
      </c>
    </row>
    <row r="2030" spans="1:19" x14ac:dyDescent="0.2">
      <c r="A2030" t="s">
        <v>8609</v>
      </c>
      <c r="B2030" t="s">
        <v>402</v>
      </c>
      <c r="C2030" s="9" t="s">
        <v>362</v>
      </c>
      <c r="F2030" s="9">
        <v>-1.857276281E-4</v>
      </c>
      <c r="G2030" s="9">
        <v>-2.8095224690000001E-4</v>
      </c>
      <c r="H2030" s="9">
        <v>-2.8749457630000003E-4</v>
      </c>
      <c r="I2030" s="9">
        <v>-5.8034287439999996E-4</v>
      </c>
      <c r="J2030" s="9">
        <v>-0.6016894075</v>
      </c>
      <c r="R2030" s="54">
        <v>-9.7622669219999997E-4</v>
      </c>
      <c r="S2030" s="54">
        <v>-0.40953063950000002</v>
      </c>
    </row>
    <row r="2031" spans="1:19" x14ac:dyDescent="0.2">
      <c r="A2031" t="s">
        <v>8609</v>
      </c>
      <c r="B2031" t="s">
        <v>8995</v>
      </c>
      <c r="C2031" s="9" t="s">
        <v>362</v>
      </c>
      <c r="F2031" s="9">
        <v>1.4467269869999999E-3</v>
      </c>
      <c r="G2031" s="9">
        <v>2.188476647E-3</v>
      </c>
      <c r="H2031" s="9">
        <v>2.239437949E-3</v>
      </c>
      <c r="I2031" s="9">
        <v>4.5205720540000003E-3</v>
      </c>
      <c r="J2031" s="9">
        <v>4.686843799</v>
      </c>
      <c r="R2031" s="54">
        <v>7.6042986259999999E-3</v>
      </c>
      <c r="S2031" s="54">
        <v>3.1900281370000001</v>
      </c>
    </row>
    <row r="2032" spans="1:19" x14ac:dyDescent="0.2">
      <c r="A2032" t="s">
        <v>8674</v>
      </c>
      <c r="B2032" t="s">
        <v>52</v>
      </c>
      <c r="C2032" s="9" t="s">
        <v>362</v>
      </c>
      <c r="F2032" s="9">
        <v>4.5377438630000001E-7</v>
      </c>
      <c r="G2032" s="9">
        <v>3.252730195E-7</v>
      </c>
      <c r="H2032" s="9">
        <v>4.551183276E-7</v>
      </c>
      <c r="I2032" s="9">
        <v>3.112256701E-7</v>
      </c>
      <c r="J2032" s="9">
        <v>4.4177090709999999E-7</v>
      </c>
      <c r="R2032" s="54">
        <v>4.600270229E-7</v>
      </c>
      <c r="S2032" s="54">
        <v>4.2089837439999998E-7</v>
      </c>
    </row>
    <row r="2033" spans="1:19" x14ac:dyDescent="0.2">
      <c r="A2033" t="s">
        <v>8674</v>
      </c>
      <c r="B2033" t="s">
        <v>8279</v>
      </c>
      <c r="C2033" s="9" t="s">
        <v>362</v>
      </c>
      <c r="F2033" s="9">
        <v>-1.412463205E-5</v>
      </c>
      <c r="G2033" s="9">
        <v>-9.8412531099999996E-6</v>
      </c>
      <c r="H2033" s="9">
        <v>-1.4169430090000001E-5</v>
      </c>
      <c r="I2033" s="9">
        <v>-9.3730081270000002E-6</v>
      </c>
      <c r="J2033" s="9">
        <v>-1.372451607E-5</v>
      </c>
      <c r="R2033" s="54">
        <v>-1.433305327E-5</v>
      </c>
      <c r="S2033" s="54">
        <v>-1.3028764969999999E-5</v>
      </c>
    </row>
    <row r="2034" spans="1:19" x14ac:dyDescent="0.2">
      <c r="A2034" t="s">
        <v>8674</v>
      </c>
      <c r="B2034" t="s">
        <v>480</v>
      </c>
      <c r="C2034" s="9" t="s">
        <v>362</v>
      </c>
      <c r="F2034" s="9">
        <v>-5.2456214110000001E-6</v>
      </c>
      <c r="G2034" s="9">
        <v>-3.660771203E-6</v>
      </c>
      <c r="H2034" s="9">
        <v>-5.262196688E-6</v>
      </c>
      <c r="I2034" s="9">
        <v>-3.4875205589999998E-6</v>
      </c>
      <c r="J2034" s="9">
        <v>-5.0975784999999996E-6</v>
      </c>
      <c r="R2034" s="54">
        <v>-5.3227372630000001E-6</v>
      </c>
      <c r="S2034" s="54">
        <v>-4.8401505929999997E-6</v>
      </c>
    </row>
    <row r="2035" spans="1:19" x14ac:dyDescent="0.2">
      <c r="A2035" t="s">
        <v>8674</v>
      </c>
      <c r="B2035" t="s">
        <v>55</v>
      </c>
      <c r="C2035" s="9" t="s">
        <v>362</v>
      </c>
      <c r="F2035" s="9">
        <v>1.0175211079999999E-6</v>
      </c>
      <c r="G2035" s="9">
        <v>7.1768457920000004E-7</v>
      </c>
      <c r="H2035" s="9">
        <v>1.0206569709999999E-6</v>
      </c>
      <c r="I2035" s="9">
        <v>6.8490742999999995E-7</v>
      </c>
      <c r="J2035" s="9">
        <v>9.8951298900000001E-7</v>
      </c>
      <c r="R2035" s="54">
        <v>1.032110593E-6</v>
      </c>
      <c r="S2035" s="54">
        <v>9.4081041170000002E-7</v>
      </c>
    </row>
    <row r="2036" spans="1:19" x14ac:dyDescent="0.2">
      <c r="A2036" t="s">
        <v>8674</v>
      </c>
      <c r="B2036" t="s">
        <v>8995</v>
      </c>
      <c r="C2036" s="9" t="s">
        <v>362</v>
      </c>
      <c r="F2036" s="9">
        <v>2.0889592549999999E-5</v>
      </c>
      <c r="G2036" s="9">
        <v>1.455019172E-5</v>
      </c>
      <c r="H2036" s="9">
        <v>2.095589365E-5</v>
      </c>
      <c r="I2036" s="9">
        <v>1.3857189139999999E-5</v>
      </c>
      <c r="J2036" s="9">
        <v>2.0297420899999999E-5</v>
      </c>
      <c r="R2036" s="54">
        <v>2.119805595E-5</v>
      </c>
      <c r="S2036" s="54">
        <v>1.9267709280000002E-5</v>
      </c>
    </row>
    <row r="2037" spans="1:19" x14ac:dyDescent="0.2">
      <c r="A2037" t="s">
        <v>8686</v>
      </c>
      <c r="B2037" t="s">
        <v>399</v>
      </c>
      <c r="C2037" s="9" t="s">
        <v>362</v>
      </c>
      <c r="F2037" s="9">
        <v>4.0716570150000001E-5</v>
      </c>
      <c r="G2037" s="9">
        <v>2.560454875E-5</v>
      </c>
      <c r="H2037" s="9">
        <v>3.4345979610000002E-5</v>
      </c>
      <c r="I2037" s="9">
        <v>2.5324694990000001E-5</v>
      </c>
      <c r="J2037" s="9">
        <v>3.2324807010000002E-5</v>
      </c>
      <c r="R2037" s="54">
        <v>4.3260533190000001E-5</v>
      </c>
      <c r="S2037" s="54">
        <v>3.8198304669999999E-5</v>
      </c>
    </row>
    <row r="2038" spans="1:19" x14ac:dyDescent="0.2">
      <c r="A2038" t="s">
        <v>8686</v>
      </c>
      <c r="B2038" t="s">
        <v>8314</v>
      </c>
      <c r="C2038" s="9" t="s">
        <v>362</v>
      </c>
      <c r="F2038" s="9">
        <v>-3.0496088240000001E-5</v>
      </c>
      <c r="G2038" s="9">
        <v>-1.856301537E-5</v>
      </c>
      <c r="H2038" s="9">
        <v>-2.527934986E-5</v>
      </c>
      <c r="I2038" s="9">
        <v>-1.833969423E-5</v>
      </c>
      <c r="J2038" s="9">
        <v>-2.3670371940000001E-5</v>
      </c>
      <c r="R2038" s="54">
        <v>-3.2612827450000003E-5</v>
      </c>
      <c r="S2038" s="54">
        <v>-2.8393950779999999E-5</v>
      </c>
    </row>
    <row r="2039" spans="1:19" x14ac:dyDescent="0.2">
      <c r="A2039" t="s">
        <v>8686</v>
      </c>
      <c r="B2039" t="s">
        <v>8315</v>
      </c>
      <c r="C2039" s="9" t="s">
        <v>362</v>
      </c>
      <c r="F2039" s="9">
        <v>-2.144898826E-5</v>
      </c>
      <c r="G2039" s="9">
        <v>-1.428556E-5</v>
      </c>
      <c r="H2039" s="9">
        <v>-1.8498302869999999E-5</v>
      </c>
      <c r="I2039" s="9">
        <v>-1.4150094269999999E-5</v>
      </c>
      <c r="J2039" s="9">
        <v>-1.7516033870000002E-5</v>
      </c>
      <c r="R2039" s="54">
        <v>-2.2593740130000001E-5</v>
      </c>
      <c r="S2039" s="54">
        <v>-2.0322580239999999E-5</v>
      </c>
    </row>
    <row r="2040" spans="1:19" x14ac:dyDescent="0.2">
      <c r="A2040" t="s">
        <v>8686</v>
      </c>
      <c r="B2040" t="s">
        <v>52</v>
      </c>
      <c r="C2040" s="9" t="s">
        <v>362</v>
      </c>
      <c r="F2040" s="9">
        <v>5.4979583759999997E-7</v>
      </c>
      <c r="G2040" s="9">
        <v>3.5883082629999998E-7</v>
      </c>
      <c r="H2040" s="9">
        <v>4.6812160000000002E-7</v>
      </c>
      <c r="I2040" s="9">
        <v>3.5524295770000002E-7</v>
      </c>
      <c r="J2040" s="9">
        <v>4.422091307E-7</v>
      </c>
      <c r="Q2040" s="54"/>
      <c r="R2040" s="54">
        <v>5.8241074840000003E-7</v>
      </c>
      <c r="S2040" s="54">
        <v>5.1751038279999995E-7</v>
      </c>
    </row>
    <row r="2041" spans="1:19" x14ac:dyDescent="0.2">
      <c r="A2041" t="s">
        <v>8686</v>
      </c>
      <c r="B2041" t="s">
        <v>55</v>
      </c>
      <c r="C2041" s="9" t="s">
        <v>362</v>
      </c>
      <c r="F2041" s="9">
        <v>3.397176094E-5</v>
      </c>
      <c r="G2041" s="9">
        <v>2.1342284679999998E-5</v>
      </c>
      <c r="H2041" s="9">
        <v>2.866293549E-5</v>
      </c>
      <c r="I2041" s="9">
        <v>2.110907322E-5</v>
      </c>
      <c r="J2041" s="9">
        <v>2.6978624980000002E-5</v>
      </c>
      <c r="Q2041" s="54"/>
      <c r="R2041" s="54">
        <v>3.6091730139999998E-5</v>
      </c>
      <c r="S2041" s="54">
        <v>3.1873206369999998E-5</v>
      </c>
    </row>
    <row r="2042" spans="1:19" x14ac:dyDescent="0.2">
      <c r="A2042" t="s">
        <v>8977</v>
      </c>
      <c r="B2042" t="s">
        <v>54</v>
      </c>
      <c r="C2042" s="9" t="s">
        <v>362</v>
      </c>
      <c r="Q2042" s="54"/>
      <c r="R2042" s="54"/>
    </row>
    <row r="2043" spans="1:19" x14ac:dyDescent="0.2">
      <c r="A2043" t="s">
        <v>8977</v>
      </c>
      <c r="B2043" t="s">
        <v>8314</v>
      </c>
      <c r="C2043" s="9" t="s">
        <v>362</v>
      </c>
      <c r="Q2043" s="54"/>
      <c r="R2043" s="54"/>
    </row>
    <row r="2044" spans="1:19" x14ac:dyDescent="0.2">
      <c r="A2044" t="s">
        <v>8977</v>
      </c>
      <c r="B2044" t="s">
        <v>8315</v>
      </c>
      <c r="C2044" s="9" t="s">
        <v>362</v>
      </c>
      <c r="Q2044" s="54"/>
      <c r="R2044" s="54"/>
    </row>
    <row r="2045" spans="1:19" x14ac:dyDescent="0.2">
      <c r="A2045" t="s">
        <v>8977</v>
      </c>
      <c r="B2045" t="s">
        <v>52</v>
      </c>
      <c r="C2045" s="9" t="s">
        <v>362</v>
      </c>
      <c r="Q2045" s="54"/>
      <c r="R2045" s="54"/>
    </row>
    <row r="2046" spans="1:19" x14ac:dyDescent="0.2">
      <c r="A2046" t="s">
        <v>8977</v>
      </c>
      <c r="B2046" t="s">
        <v>402</v>
      </c>
      <c r="C2046" s="9" t="s">
        <v>362</v>
      </c>
      <c r="Q2046" s="54"/>
      <c r="R2046" s="54"/>
    </row>
    <row r="2047" spans="1:19" x14ac:dyDescent="0.2">
      <c r="A2047" t="s">
        <v>8977</v>
      </c>
      <c r="B2047" t="s">
        <v>8995</v>
      </c>
      <c r="C2047" s="9" t="s">
        <v>362</v>
      </c>
      <c r="Q2047" s="54"/>
      <c r="R2047" s="54"/>
    </row>
    <row r="2048" spans="1:19" x14ac:dyDescent="0.2">
      <c r="A2048" t="s">
        <v>8978</v>
      </c>
      <c r="B2048" t="s">
        <v>52</v>
      </c>
      <c r="C2048" s="9" t="s">
        <v>362</v>
      </c>
      <c r="D2048" s="9" t="s">
        <v>8731</v>
      </c>
      <c r="Q2048" s="54"/>
      <c r="R2048" s="54"/>
    </row>
    <row r="2049" spans="1:19" x14ac:dyDescent="0.2">
      <c r="A2049" t="s">
        <v>8978</v>
      </c>
      <c r="B2049" t="s">
        <v>8280</v>
      </c>
      <c r="C2049" s="9" t="s">
        <v>362</v>
      </c>
      <c r="D2049" s="9" t="s">
        <v>8731</v>
      </c>
      <c r="Q2049" s="54"/>
      <c r="R2049" s="54"/>
    </row>
    <row r="2050" spans="1:19" x14ac:dyDescent="0.2">
      <c r="A2050" t="s">
        <v>8978</v>
      </c>
      <c r="B2050" t="s">
        <v>8995</v>
      </c>
      <c r="C2050" s="9" t="s">
        <v>362</v>
      </c>
      <c r="D2050" s="9" t="s">
        <v>8731</v>
      </c>
    </row>
    <row r="2051" spans="1:19" x14ac:dyDescent="0.2">
      <c r="A2051" t="s">
        <v>8608</v>
      </c>
      <c r="B2051" t="s">
        <v>52</v>
      </c>
      <c r="C2051" s="9" t="s">
        <v>360</v>
      </c>
      <c r="K2051" s="9">
        <v>0.2674506384</v>
      </c>
      <c r="L2051">
        <v>0.28326221670000001</v>
      </c>
      <c r="M2051">
        <v>2.0756926359999999</v>
      </c>
      <c r="Q2051">
        <v>0.2375585543</v>
      </c>
    </row>
    <row r="2052" spans="1:19" x14ac:dyDescent="0.2">
      <c r="A2052" t="s">
        <v>8449</v>
      </c>
      <c r="B2052" t="s">
        <v>52</v>
      </c>
      <c r="C2052" s="9" t="s">
        <v>362</v>
      </c>
      <c r="D2052" s="9" t="s">
        <v>8731</v>
      </c>
      <c r="F2052" s="9">
        <v>1.1243034870000001E-7</v>
      </c>
      <c r="R2052">
        <v>1.113459187E-2</v>
      </c>
      <c r="S2052">
        <v>1.198231585</v>
      </c>
    </row>
    <row r="2053" spans="1:19" x14ac:dyDescent="0.2">
      <c r="A2053" t="s">
        <v>8449</v>
      </c>
      <c r="B2053" t="s">
        <v>8280</v>
      </c>
      <c r="C2053" s="9" t="s">
        <v>362</v>
      </c>
      <c r="D2053" s="9" t="s">
        <v>8731</v>
      </c>
      <c r="F2053" s="9">
        <v>2.959991783E-6</v>
      </c>
      <c r="Q2053" s="54"/>
      <c r="R2053">
        <v>0.29370214569999997</v>
      </c>
      <c r="S2053">
        <v>31.606294900000002</v>
      </c>
    </row>
    <row r="2054" spans="1:19" x14ac:dyDescent="0.2">
      <c r="A2054" t="s">
        <v>8449</v>
      </c>
      <c r="B2054" t="s">
        <v>8995</v>
      </c>
      <c r="C2054" s="9" t="s">
        <v>362</v>
      </c>
      <c r="D2054" s="9" t="s">
        <v>8731</v>
      </c>
      <c r="F2054" s="9">
        <v>-8.8794717870000003E-7</v>
      </c>
      <c r="N2054" s="54"/>
      <c r="O2054" s="54"/>
      <c r="P2054" s="54"/>
      <c r="R2054">
        <v>-8.8110643650000001E-2</v>
      </c>
      <c r="S2054">
        <v>-9.4818884699999995</v>
      </c>
    </row>
    <row r="2055" spans="1:19" x14ac:dyDescent="0.2">
      <c r="A2055" t="s">
        <v>8609</v>
      </c>
      <c r="B2055" t="s">
        <v>54</v>
      </c>
      <c r="C2055" s="9" t="s">
        <v>362</v>
      </c>
      <c r="G2055" s="9">
        <v>1.2938931729999999E-7</v>
      </c>
      <c r="H2055" s="9">
        <v>1.377967134E-7</v>
      </c>
      <c r="I2055" s="9">
        <v>1.400356956E-7</v>
      </c>
      <c r="J2055" s="9">
        <v>0.1300669907</v>
      </c>
      <c r="R2055" s="54">
        <v>1.577954587E-7</v>
      </c>
      <c r="S2055" s="54">
        <v>1.783849548E-7</v>
      </c>
    </row>
    <row r="2056" spans="1:19" x14ac:dyDescent="0.2">
      <c r="A2056" t="s">
        <v>8609</v>
      </c>
      <c r="B2056" t="s">
        <v>8314</v>
      </c>
      <c r="C2056" s="9" t="s">
        <v>362</v>
      </c>
      <c r="F2056" s="9">
        <v>-7.660481568E-7</v>
      </c>
      <c r="G2056" s="9">
        <v>-1.14274289E-6</v>
      </c>
      <c r="H2056" s="9">
        <v>-1.218451449E-6</v>
      </c>
      <c r="I2056" s="9">
        <v>-1.2388080250000001E-6</v>
      </c>
      <c r="J2056" s="9">
        <v>-1.1824271470000001</v>
      </c>
      <c r="R2056" s="54">
        <v>-1.399037375E-6</v>
      </c>
      <c r="S2056" s="54">
        <v>-1.58601869E-6</v>
      </c>
    </row>
    <row r="2057" spans="1:19" x14ac:dyDescent="0.2">
      <c r="A2057" t="s">
        <v>8609</v>
      </c>
      <c r="B2057" t="s">
        <v>8315</v>
      </c>
      <c r="C2057" s="9" t="s">
        <v>362</v>
      </c>
      <c r="R2057" s="54"/>
    </row>
    <row r="2058" spans="1:19" x14ac:dyDescent="0.2">
      <c r="A2058" t="s">
        <v>8609</v>
      </c>
      <c r="B2058" t="s">
        <v>52</v>
      </c>
      <c r="C2058" s="9" t="s">
        <v>362</v>
      </c>
      <c r="F2058" s="9">
        <v>1.6724359359999999E-7</v>
      </c>
      <c r="G2058" s="9">
        <v>2.467870761E-7</v>
      </c>
      <c r="H2058" s="9">
        <v>2.628375596E-7</v>
      </c>
      <c r="I2058" s="9">
        <v>2.6711198010000002E-7</v>
      </c>
      <c r="J2058" s="9">
        <v>0.2483097084</v>
      </c>
      <c r="R2058" s="54">
        <v>3.010169823E-7</v>
      </c>
      <c r="S2058" s="54">
        <v>3.4032420200000002E-7</v>
      </c>
    </row>
    <row r="2059" spans="1:19" x14ac:dyDescent="0.2">
      <c r="A2059" t="s">
        <v>8609</v>
      </c>
      <c r="B2059" t="s">
        <v>402</v>
      </c>
      <c r="C2059" s="9" t="s">
        <v>362</v>
      </c>
      <c r="F2059" s="9">
        <v>-1.5133961209999999E-7</v>
      </c>
      <c r="G2059" s="9">
        <v>-2.2330752519999999E-7</v>
      </c>
      <c r="H2059" s="9">
        <v>-2.3782939130000001E-7</v>
      </c>
      <c r="I2059" s="9">
        <v>-2.416967241E-7</v>
      </c>
      <c r="J2059" s="9">
        <v>-0.2246611657</v>
      </c>
      <c r="R2059" s="54">
        <v>-2.7237267859999999E-7</v>
      </c>
      <c r="S2059" s="54">
        <v>-3.0793635369999999E-7</v>
      </c>
    </row>
    <row r="2060" spans="1:19" x14ac:dyDescent="0.2">
      <c r="A2060" t="s">
        <v>8609</v>
      </c>
      <c r="B2060" t="s">
        <v>8995</v>
      </c>
      <c r="C2060" s="9" t="s">
        <v>362</v>
      </c>
      <c r="F2060" s="9">
        <v>1.1789089289999999E-6</v>
      </c>
      <c r="G2060" s="9">
        <v>1.7395010930000001E-6</v>
      </c>
      <c r="H2060" s="9">
        <v>1.852618786E-6</v>
      </c>
      <c r="I2060" s="9">
        <v>1.8827432729999999E-6</v>
      </c>
      <c r="J2060" s="9">
        <v>1.749992233</v>
      </c>
      <c r="R2060" s="54">
        <v>2.121692813E-6</v>
      </c>
      <c r="S2060" s="54">
        <v>2.3987151239999998E-6</v>
      </c>
    </row>
    <row r="2061" spans="1:19" x14ac:dyDescent="0.2">
      <c r="A2061" t="s">
        <v>8674</v>
      </c>
      <c r="B2061" t="s">
        <v>52</v>
      </c>
      <c r="C2061" s="9" t="s">
        <v>362</v>
      </c>
      <c r="G2061" s="9">
        <v>8.5326387619999999E-2</v>
      </c>
      <c r="H2061" s="9">
        <v>3.1809548160000001E-7</v>
      </c>
      <c r="I2061" s="9">
        <v>2.6849152509999999E-7</v>
      </c>
      <c r="R2061" s="54">
        <v>0.11169986179999999</v>
      </c>
      <c r="S2061" s="54"/>
    </row>
    <row r="2062" spans="1:19" x14ac:dyDescent="0.2">
      <c r="A2062" t="s">
        <v>8674</v>
      </c>
      <c r="B2062" t="s">
        <v>8279</v>
      </c>
      <c r="C2062" s="9" t="s">
        <v>362</v>
      </c>
      <c r="F2062" s="9">
        <v>-5.6647447159999995E-7</v>
      </c>
      <c r="G2062" s="9">
        <v>-2.8442129399999998</v>
      </c>
      <c r="H2062" s="9">
        <v>-1.0595041889999999E-5</v>
      </c>
      <c r="I2062" s="9">
        <v>-8.9415766540000003E-6</v>
      </c>
      <c r="J2062" s="9">
        <v>-2.1806926020000002E-6</v>
      </c>
      <c r="Q2062" s="54"/>
      <c r="R2062" s="54">
        <v>-3.7233287540000002</v>
      </c>
      <c r="S2062" s="54">
        <v>-1.2953118110000001E-6</v>
      </c>
    </row>
    <row r="2063" spans="1:19" x14ac:dyDescent="0.2">
      <c r="A2063" t="s">
        <v>8674</v>
      </c>
      <c r="B2063" t="s">
        <v>480</v>
      </c>
      <c r="C2063" s="9" t="s">
        <v>362</v>
      </c>
      <c r="F2063" s="9">
        <v>-2.0975417720000001E-7</v>
      </c>
      <c r="G2063" s="9">
        <v>-1.05235879</v>
      </c>
      <c r="H2063" s="9">
        <v>-3.920324126E-6</v>
      </c>
      <c r="I2063" s="9">
        <v>-3.3085419889999999E-6</v>
      </c>
      <c r="J2063" s="9">
        <v>-8.0701488629999997E-7</v>
      </c>
      <c r="R2063" s="54">
        <v>-1.377631641</v>
      </c>
      <c r="S2063" s="54">
        <v>-4.7942399319999996E-7</v>
      </c>
    </row>
    <row r="2064" spans="1:19" x14ac:dyDescent="0.2">
      <c r="A2064" t="s">
        <v>8674</v>
      </c>
      <c r="B2064" t="s">
        <v>55</v>
      </c>
      <c r="C2064" s="9" t="s">
        <v>362</v>
      </c>
      <c r="G2064" s="9">
        <v>0.19909490799999999</v>
      </c>
      <c r="H2064" s="9">
        <v>7.4188709619999997E-7</v>
      </c>
      <c r="I2064" s="9">
        <v>6.2614452890000002E-7</v>
      </c>
      <c r="J2064" s="9">
        <v>1.528826405E-7</v>
      </c>
      <c r="R2064" s="54">
        <v>0.26063301560000002</v>
      </c>
      <c r="S2064" s="54"/>
    </row>
    <row r="2065" spans="1:19" x14ac:dyDescent="0.2">
      <c r="A2065" t="s">
        <v>8674</v>
      </c>
      <c r="B2065" t="s">
        <v>8995</v>
      </c>
      <c r="C2065" s="9" t="s">
        <v>362</v>
      </c>
      <c r="F2065" s="9">
        <v>8.3826136330000002E-7</v>
      </c>
      <c r="G2065" s="9">
        <v>4.2094351530000003</v>
      </c>
      <c r="H2065" s="9">
        <v>1.568054114E-5</v>
      </c>
      <c r="I2065" s="9">
        <v>1.32334126E-5</v>
      </c>
      <c r="J2065" s="9">
        <v>3.2273041969999999E-6</v>
      </c>
      <c r="R2065" s="54">
        <v>5.5105265589999997</v>
      </c>
      <c r="S2065" s="54">
        <v>1.916940626E-6</v>
      </c>
    </row>
    <row r="2066" spans="1:19" x14ac:dyDescent="0.2">
      <c r="A2066" t="s">
        <v>8686</v>
      </c>
      <c r="B2066" t="s">
        <v>399</v>
      </c>
      <c r="C2066" s="9" t="s">
        <v>362</v>
      </c>
      <c r="R2066" s="54"/>
      <c r="S2066" s="54"/>
    </row>
    <row r="2067" spans="1:19" x14ac:dyDescent="0.2">
      <c r="A2067" t="s">
        <v>8686</v>
      </c>
      <c r="B2067" t="s">
        <v>8314</v>
      </c>
      <c r="C2067" s="9" t="s">
        <v>362</v>
      </c>
      <c r="R2067" s="54"/>
      <c r="S2067" s="54"/>
    </row>
    <row r="2068" spans="1:19" x14ac:dyDescent="0.2">
      <c r="A2068" t="s">
        <v>8686</v>
      </c>
      <c r="B2068" t="s">
        <v>8315</v>
      </c>
      <c r="C2068" s="9" t="s">
        <v>362</v>
      </c>
      <c r="R2068" s="54"/>
      <c r="S2068" s="54"/>
    </row>
    <row r="2069" spans="1:19" x14ac:dyDescent="0.2">
      <c r="A2069" t="s">
        <v>8686</v>
      </c>
      <c r="B2069" t="s">
        <v>52</v>
      </c>
      <c r="C2069" s="9" t="s">
        <v>362</v>
      </c>
      <c r="R2069" s="54"/>
      <c r="S2069" s="54"/>
    </row>
    <row r="2070" spans="1:19" x14ac:dyDescent="0.2">
      <c r="A2070" t="s">
        <v>8686</v>
      </c>
      <c r="B2070" t="s">
        <v>55</v>
      </c>
      <c r="C2070" s="9" t="s">
        <v>362</v>
      </c>
      <c r="R2070" s="54"/>
      <c r="S2070" s="54"/>
    </row>
    <row r="2071" spans="1:19" x14ac:dyDescent="0.2">
      <c r="A2071" t="s">
        <v>8994</v>
      </c>
      <c r="B2071" t="s">
        <v>54</v>
      </c>
      <c r="C2071" s="9" t="s">
        <v>366</v>
      </c>
      <c r="D2071" s="9" t="s">
        <v>8722</v>
      </c>
      <c r="I2071" s="9">
        <v>2.455920007</v>
      </c>
      <c r="R2071" s="54"/>
      <c r="S2071" s="54"/>
    </row>
    <row r="2072" spans="1:19" x14ac:dyDescent="0.2">
      <c r="A2072" t="s">
        <v>8994</v>
      </c>
      <c r="B2072" t="s">
        <v>52</v>
      </c>
      <c r="C2072" s="9" t="s">
        <v>366</v>
      </c>
      <c r="D2072" s="9" t="s">
        <v>8722</v>
      </c>
      <c r="I2072" s="9">
        <v>6.7068000200000002</v>
      </c>
      <c r="R2072" s="54"/>
      <c r="S2072" s="54"/>
    </row>
    <row r="2073" spans="1:19" x14ac:dyDescent="0.2">
      <c r="A2073" t="s">
        <v>8994</v>
      </c>
      <c r="B2073" t="s">
        <v>394</v>
      </c>
      <c r="C2073" s="9" t="s">
        <v>366</v>
      </c>
      <c r="D2073" s="9" t="s">
        <v>8722</v>
      </c>
      <c r="I2073" s="9">
        <v>2.5110000079999999</v>
      </c>
      <c r="R2073" s="54"/>
      <c r="S2073" s="54"/>
    </row>
    <row r="2074" spans="1:19" x14ac:dyDescent="0.2">
      <c r="A2074" t="s">
        <v>8994</v>
      </c>
      <c r="B2074" t="s">
        <v>394</v>
      </c>
      <c r="C2074" s="9" t="s">
        <v>366</v>
      </c>
      <c r="D2074" s="9" t="s">
        <v>8722</v>
      </c>
      <c r="I2074" s="9">
        <v>2.5110000000000001</v>
      </c>
      <c r="R2074" s="54"/>
      <c r="S2074" s="54"/>
    </row>
    <row r="2075" spans="1:19" x14ac:dyDescent="0.2">
      <c r="A2075" t="s">
        <v>8686</v>
      </c>
      <c r="B2075" t="s">
        <v>399</v>
      </c>
      <c r="C2075" s="9" t="s">
        <v>362</v>
      </c>
      <c r="F2075" s="9">
        <v>8.5748328560000001E-5</v>
      </c>
      <c r="G2075" s="9">
        <v>1.942018713E-5</v>
      </c>
      <c r="H2075" s="9">
        <v>6.9528754360000006E-5</v>
      </c>
      <c r="I2075" s="9">
        <v>1.948298741E-5</v>
      </c>
      <c r="J2075" s="9">
        <v>6.6339825E-5</v>
      </c>
      <c r="R2075">
        <v>2.3869656600000001E-4</v>
      </c>
      <c r="S2075" s="54">
        <v>7.9681450479999994E-5</v>
      </c>
    </row>
    <row r="2076" spans="1:19" x14ac:dyDescent="0.2">
      <c r="A2076" t="s">
        <v>8686</v>
      </c>
      <c r="B2076" t="s">
        <v>8314</v>
      </c>
      <c r="C2076" s="9" t="s">
        <v>362</v>
      </c>
      <c r="F2076" s="9">
        <v>-1.099216956E-4</v>
      </c>
      <c r="G2076" s="9">
        <v>-2.488561686E-5</v>
      </c>
      <c r="H2076" s="9">
        <v>-8.9127369720000006E-5</v>
      </c>
      <c r="I2076" s="9">
        <v>-2.4966130039999999E-5</v>
      </c>
      <c r="J2076" s="9">
        <v>-8.5038998739999999E-5</v>
      </c>
      <c r="R2076">
        <v>-1.067242252E-4</v>
      </c>
      <c r="S2076">
        <v>-1.0214364679999999E-4</v>
      </c>
    </row>
    <row r="2077" spans="1:19" x14ac:dyDescent="0.2">
      <c r="A2077" t="s">
        <v>8686</v>
      </c>
      <c r="B2077" t="s">
        <v>8315</v>
      </c>
      <c r="C2077" s="9" t="s">
        <v>362</v>
      </c>
      <c r="R2077">
        <v>-1.9927289540000001E-4</v>
      </c>
    </row>
    <row r="2078" spans="1:19" x14ac:dyDescent="0.2">
      <c r="A2078" t="s">
        <v>8686</v>
      </c>
      <c r="B2078" t="s">
        <v>52</v>
      </c>
      <c r="C2078" s="9" t="s">
        <v>362</v>
      </c>
      <c r="F2078" s="9">
        <v>1.1415438600000001E-6</v>
      </c>
      <c r="G2078" s="9">
        <v>2.9118307250000002E-7</v>
      </c>
      <c r="H2078" s="9">
        <v>9.3360060109999997E-7</v>
      </c>
      <c r="I2078" s="9">
        <v>2.9198820430000002E-7</v>
      </c>
      <c r="J2078" s="9">
        <v>8.9271689130000003E-7</v>
      </c>
      <c r="R2078" s="54">
        <v>3.1018705660000001E-6</v>
      </c>
      <c r="S2078" s="54">
        <v>1.063763372E-6</v>
      </c>
    </row>
    <row r="2079" spans="1:19" x14ac:dyDescent="0.2">
      <c r="A2079" t="s">
        <v>8686</v>
      </c>
      <c r="B2079" t="s">
        <v>55</v>
      </c>
      <c r="C2079" s="9" t="s">
        <v>362</v>
      </c>
      <c r="F2079" s="9">
        <v>7.1464066209999999E-5</v>
      </c>
      <c r="G2079" s="9">
        <v>1.6190615020000001E-5</v>
      </c>
      <c r="H2079" s="9">
        <v>5.7947754380000002E-5</v>
      </c>
      <c r="I2079" s="9">
        <v>1.6242948580000001E-5</v>
      </c>
      <c r="J2079" s="9">
        <v>5.529031324E-5</v>
      </c>
      <c r="R2079">
        <v>1.9892805650000001E-4</v>
      </c>
      <c r="S2079" s="54">
        <v>6.6408334480000004E-5</v>
      </c>
    </row>
    <row r="2082" spans="17:18" x14ac:dyDescent="0.2">
      <c r="Q2082" s="54"/>
      <c r="R2082" s="54"/>
    </row>
    <row r="2083" spans="17:18" x14ac:dyDescent="0.2">
      <c r="Q2083" s="54"/>
      <c r="R2083" s="54"/>
    </row>
    <row r="2098" spans="17:18" x14ac:dyDescent="0.2">
      <c r="Q2098" s="54"/>
      <c r="R2098" s="54"/>
    </row>
    <row r="2102" spans="17:18" x14ac:dyDescent="0.2">
      <c r="R2102" s="54"/>
    </row>
    <row r="2128" spans="17:17" x14ac:dyDescent="0.2">
      <c r="Q2128" s="54"/>
    </row>
    <row r="2129" spans="17:17" x14ac:dyDescent="0.2">
      <c r="Q2129" s="54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108DD-D16C-4934-B5C0-4F3CD13C4AA6}">
  <sheetPr>
    <tabColor rgb="FF92D050"/>
  </sheetPr>
  <dimension ref="A1:J26"/>
  <sheetViews>
    <sheetView workbookViewId="0">
      <selection activeCell="A45" sqref="A45"/>
    </sheetView>
  </sheetViews>
  <sheetFormatPr baseColWidth="10" defaultColWidth="8.83203125" defaultRowHeight="15" x14ac:dyDescent="0.2"/>
  <cols>
    <col min="1" max="1" width="86.6640625" bestFit="1" customWidth="1"/>
    <col min="2" max="2" width="13.33203125" bestFit="1" customWidth="1"/>
    <col min="3" max="3" width="12.33203125" bestFit="1" customWidth="1"/>
    <col min="4" max="4" width="8.33203125" bestFit="1" customWidth="1"/>
    <col min="5" max="5" width="23.33203125" bestFit="1" customWidth="1"/>
    <col min="9" max="9" width="42.5" bestFit="1" customWidth="1"/>
    <col min="10" max="10" width="22.6640625" bestFit="1" customWidth="1"/>
  </cols>
  <sheetData>
    <row r="1" spans="1:10" x14ac:dyDescent="0.2">
      <c r="A1" s="74" t="s">
        <v>68</v>
      </c>
      <c r="B1" s="74"/>
      <c r="C1" s="74"/>
      <c r="D1" s="74"/>
      <c r="E1" s="74"/>
      <c r="F1" s="74"/>
      <c r="G1" s="74"/>
      <c r="H1" s="74"/>
    </row>
    <row r="4" spans="1:10" x14ac:dyDescent="0.2">
      <c r="A4" s="55" t="s">
        <v>390</v>
      </c>
      <c r="B4" s="55" t="s">
        <v>57</v>
      </c>
      <c r="C4" s="55" t="s">
        <v>391</v>
      </c>
      <c r="D4" s="55" t="s">
        <v>392</v>
      </c>
      <c r="E4" s="55" t="s">
        <v>393</v>
      </c>
      <c r="I4" s="71" t="s">
        <v>8196</v>
      </c>
      <c r="J4" s="71" t="s">
        <v>8350</v>
      </c>
    </row>
    <row r="5" spans="1:10" x14ac:dyDescent="0.2">
      <c r="A5" s="55"/>
      <c r="B5" s="55"/>
      <c r="C5" s="55">
        <v>2035</v>
      </c>
      <c r="D5" s="55">
        <v>2035</v>
      </c>
      <c r="E5" s="55">
        <v>2035</v>
      </c>
      <c r="I5" s="22" t="s">
        <v>8162</v>
      </c>
      <c r="J5" s="72">
        <f t="shared" ref="J5:J20" si="0">SUMIFS($E$6:$E$150,$A$6:$A$150,I5)</f>
        <v>7.5523823035439364E-6</v>
      </c>
    </row>
    <row r="6" spans="1:10" x14ac:dyDescent="0.2">
      <c r="A6" t="s">
        <v>8184</v>
      </c>
      <c r="B6" t="s">
        <v>480</v>
      </c>
      <c r="C6" s="9">
        <v>5.1970075565855005</v>
      </c>
      <c r="D6" s="9">
        <v>4.9407358485616317</v>
      </c>
      <c r="E6" s="9">
        <v>0.25627170802386878</v>
      </c>
      <c r="I6" s="22" t="s">
        <v>8184</v>
      </c>
      <c r="J6" s="72">
        <f t="shared" si="0"/>
        <v>0.25627170802386878</v>
      </c>
    </row>
    <row r="7" spans="1:10" x14ac:dyDescent="0.2">
      <c r="A7" t="s">
        <v>8185</v>
      </c>
      <c r="B7" t="s">
        <v>480</v>
      </c>
      <c r="C7" s="9">
        <v>8.4787976061030008</v>
      </c>
      <c r="D7" s="9">
        <v>8.539152632826001</v>
      </c>
      <c r="E7" s="9">
        <v>-6.0355026723000194E-2</v>
      </c>
      <c r="I7" s="22" t="s">
        <v>8185</v>
      </c>
      <c r="J7" s="72">
        <f t="shared" si="0"/>
        <v>-6.0355026723000194E-2</v>
      </c>
    </row>
    <row r="8" spans="1:10" x14ac:dyDescent="0.2">
      <c r="A8" t="s">
        <v>8186</v>
      </c>
      <c r="B8" t="s">
        <v>480</v>
      </c>
      <c r="C8" s="9">
        <v>25.904633374708002</v>
      </c>
      <c r="D8" s="9">
        <v>26.365429556971264</v>
      </c>
      <c r="E8" s="9">
        <v>-0.46079618226326247</v>
      </c>
      <c r="I8" s="22" t="s">
        <v>8186</v>
      </c>
      <c r="J8" s="72">
        <f t="shared" si="0"/>
        <v>-0.46079618226326247</v>
      </c>
    </row>
    <row r="9" spans="1:10" x14ac:dyDescent="0.2">
      <c r="A9" t="s">
        <v>8187</v>
      </c>
      <c r="B9" t="s">
        <v>480</v>
      </c>
      <c r="C9" s="9">
        <v>18.407518266091998</v>
      </c>
      <c r="D9" s="9">
        <v>18.413746529499413</v>
      </c>
      <c r="E9" s="9">
        <v>-6.2282634074151133E-3</v>
      </c>
      <c r="I9" s="22" t="s">
        <v>8187</v>
      </c>
      <c r="J9" s="72">
        <f t="shared" si="0"/>
        <v>-6.2282634074151133E-3</v>
      </c>
    </row>
    <row r="10" spans="1:10" x14ac:dyDescent="0.2">
      <c r="A10" t="s">
        <v>8188</v>
      </c>
      <c r="B10" t="s">
        <v>480</v>
      </c>
      <c r="C10" s="9">
        <v>29.710196127229999</v>
      </c>
      <c r="D10" s="9">
        <v>29.967316997871794</v>
      </c>
      <c r="E10" s="9">
        <v>-0.25712087064179556</v>
      </c>
      <c r="I10" s="22" t="s">
        <v>8163</v>
      </c>
      <c r="J10" s="72">
        <f t="shared" si="0"/>
        <v>2.6679287898900839E-6</v>
      </c>
    </row>
    <row r="11" spans="1:10" x14ac:dyDescent="0.2">
      <c r="A11" t="s">
        <v>8189</v>
      </c>
      <c r="B11" t="s">
        <v>480</v>
      </c>
      <c r="C11" s="9">
        <v>14.371931627426372</v>
      </c>
      <c r="D11" s="9">
        <v>14.371931530891736</v>
      </c>
      <c r="E11" s="9">
        <v>9.653463628467307E-8</v>
      </c>
      <c r="I11" s="22" t="s">
        <v>8188</v>
      </c>
      <c r="J11" s="72">
        <f t="shared" si="0"/>
        <v>-0.25712087064179556</v>
      </c>
    </row>
    <row r="12" spans="1:10" x14ac:dyDescent="0.2">
      <c r="A12" t="s">
        <v>8167</v>
      </c>
      <c r="B12" t="s">
        <v>480</v>
      </c>
      <c r="C12" s="9">
        <v>39.015695969498687</v>
      </c>
      <c r="D12" s="9">
        <v>39.01569442633874</v>
      </c>
      <c r="E12" s="9">
        <v>1.5431599464932333E-6</v>
      </c>
      <c r="I12" s="22" t="s">
        <v>8164</v>
      </c>
      <c r="J12" s="72">
        <f t="shared" si="0"/>
        <v>1.5340941480701531E-5</v>
      </c>
    </row>
    <row r="13" spans="1:10" x14ac:dyDescent="0.2">
      <c r="A13" t="s">
        <v>8162</v>
      </c>
      <c r="B13" t="s">
        <v>480</v>
      </c>
      <c r="C13" s="9">
        <v>19.226469928905459</v>
      </c>
      <c r="D13" s="9">
        <v>19.226462376523155</v>
      </c>
      <c r="E13" s="9">
        <v>7.5523823035439364E-6</v>
      </c>
      <c r="I13" s="22" t="s">
        <v>8189</v>
      </c>
      <c r="J13" s="72">
        <f t="shared" si="0"/>
        <v>9.653463628467307E-8</v>
      </c>
    </row>
    <row r="14" spans="1:10" x14ac:dyDescent="0.2">
      <c r="A14" t="s">
        <v>8192</v>
      </c>
      <c r="B14" t="s">
        <v>480</v>
      </c>
      <c r="C14" s="9">
        <v>19.884901502833543</v>
      </c>
      <c r="D14" s="9">
        <v>19.884882437654696</v>
      </c>
      <c r="E14" s="9">
        <v>1.9065178847199604E-5</v>
      </c>
      <c r="I14" s="22" t="s">
        <v>8190</v>
      </c>
      <c r="J14" s="72">
        <f t="shared" si="0"/>
        <v>-2.8099263005287867E-7</v>
      </c>
    </row>
    <row r="15" spans="1:10" x14ac:dyDescent="0.2">
      <c r="A15" t="s">
        <v>8190</v>
      </c>
      <c r="B15" t="s">
        <v>480</v>
      </c>
      <c r="C15" s="9">
        <v>10.689086458412616</v>
      </c>
      <c r="D15" s="9">
        <v>10.689086739405246</v>
      </c>
      <c r="E15" s="9">
        <v>-2.8099263005287867E-7</v>
      </c>
      <c r="I15" s="22" t="s">
        <v>8191</v>
      </c>
      <c r="J15" s="72">
        <f t="shared" si="0"/>
        <v>2.7477279118670594E-8</v>
      </c>
    </row>
    <row r="16" spans="1:10" x14ac:dyDescent="0.2">
      <c r="A16" t="s">
        <v>8194</v>
      </c>
      <c r="B16" t="s">
        <v>480</v>
      </c>
      <c r="C16" s="9">
        <v>75.140914770098902</v>
      </c>
      <c r="D16" s="9">
        <v>75.140909092524311</v>
      </c>
      <c r="E16" s="9">
        <v>5.677574591800294E-6</v>
      </c>
      <c r="I16" s="22" t="s">
        <v>8192</v>
      </c>
      <c r="J16" s="72">
        <f t="shared" si="0"/>
        <v>1.9065178847199604E-5</v>
      </c>
    </row>
    <row r="17" spans="1:10" x14ac:dyDescent="0.2">
      <c r="A17" t="s">
        <v>8163</v>
      </c>
      <c r="B17" t="s">
        <v>480</v>
      </c>
      <c r="C17" s="9">
        <v>36.56373979130948</v>
      </c>
      <c r="D17" s="9">
        <v>36.56373712338069</v>
      </c>
      <c r="E17" s="9">
        <v>2.6679287898900839E-6</v>
      </c>
      <c r="I17" s="22" t="s">
        <v>8193</v>
      </c>
      <c r="J17" s="72">
        <f t="shared" si="0"/>
        <v>3.60873378824067E-6</v>
      </c>
    </row>
    <row r="18" spans="1:10" x14ac:dyDescent="0.2">
      <c r="A18" t="s">
        <v>8193</v>
      </c>
      <c r="B18" t="s">
        <v>480</v>
      </c>
      <c r="C18" s="9">
        <v>8.190955849067727</v>
      </c>
      <c r="D18" s="9">
        <v>8.1909522403339388</v>
      </c>
      <c r="E18" s="9">
        <v>3.60873378824067E-6</v>
      </c>
      <c r="I18" s="22" t="s">
        <v>8194</v>
      </c>
      <c r="J18" s="72">
        <f t="shared" si="0"/>
        <v>5.677574591800294E-6</v>
      </c>
    </row>
    <row r="19" spans="1:10" x14ac:dyDescent="0.2">
      <c r="A19" t="s">
        <v>8191</v>
      </c>
      <c r="B19" t="s">
        <v>480</v>
      </c>
      <c r="C19" s="9">
        <v>4.0046106433738871</v>
      </c>
      <c r="D19" s="9">
        <v>4.0046106158966079</v>
      </c>
      <c r="E19" s="9">
        <v>2.7477279118670594E-8</v>
      </c>
      <c r="I19" s="22" t="s">
        <v>8195</v>
      </c>
      <c r="J19" s="72">
        <f t="shared" si="0"/>
        <v>3.6829222054279853E-6</v>
      </c>
    </row>
    <row r="20" spans="1:10" x14ac:dyDescent="0.2">
      <c r="A20" t="s">
        <v>8195</v>
      </c>
      <c r="B20" t="s">
        <v>480</v>
      </c>
      <c r="C20" s="9">
        <v>51.364302868397132</v>
      </c>
      <c r="D20" s="9">
        <v>51.364299185474927</v>
      </c>
      <c r="E20" s="9">
        <v>3.6829222054279853E-6</v>
      </c>
      <c r="I20" s="22" t="s">
        <v>8167</v>
      </c>
      <c r="J20" s="72">
        <f t="shared" si="0"/>
        <v>1.5431599464932333E-6</v>
      </c>
    </row>
    <row r="21" spans="1:10" x14ac:dyDescent="0.2">
      <c r="A21" t="s">
        <v>8164</v>
      </c>
      <c r="B21" t="s">
        <v>480</v>
      </c>
      <c r="C21" s="9">
        <v>10.939065265138682</v>
      </c>
      <c r="D21" s="9">
        <v>10.939049924197201</v>
      </c>
      <c r="E21" s="9">
        <v>1.5340941480701531E-5</v>
      </c>
      <c r="I21" s="22"/>
      <c r="J21" s="22"/>
    </row>
    <row r="22" spans="1:10" x14ac:dyDescent="0.2">
      <c r="I22" s="22"/>
      <c r="J22" s="22"/>
    </row>
    <row r="23" spans="1:10" x14ac:dyDescent="0.2">
      <c r="I23" s="71" t="s">
        <v>8197</v>
      </c>
      <c r="J23" s="71" t="s">
        <v>8350</v>
      </c>
    </row>
    <row r="24" spans="1:10" x14ac:dyDescent="0.2">
      <c r="I24" s="22" t="s">
        <v>8198</v>
      </c>
      <c r="J24" s="72">
        <f>J26-J25</f>
        <v>5.8981841238647803E-5</v>
      </c>
    </row>
    <row r="25" spans="1:10" x14ac:dyDescent="0.2">
      <c r="I25" s="22" t="s">
        <v>8199</v>
      </c>
      <c r="J25" s="72">
        <f>SUM(J6:J9,J11)</f>
        <v>-0.52822863501160455</v>
      </c>
    </row>
    <row r="26" spans="1:10" x14ac:dyDescent="0.2">
      <c r="I26" s="203" t="s">
        <v>49</v>
      </c>
      <c r="J26" s="204">
        <f>SUM(J5:J20)</f>
        <v>-0.5281696531703659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59434-9BFC-4F16-BDC4-5664A4B1B960}">
  <sheetPr>
    <tabColor rgb="FF92D050"/>
  </sheetPr>
  <dimension ref="A1:U40"/>
  <sheetViews>
    <sheetView topLeftCell="G1" workbookViewId="0">
      <selection activeCell="S7" sqref="S7:U7"/>
    </sheetView>
  </sheetViews>
  <sheetFormatPr baseColWidth="10" defaultColWidth="8.83203125" defaultRowHeight="15" x14ac:dyDescent="0.2"/>
  <cols>
    <col min="1" max="1" width="10.6640625" customWidth="1"/>
    <col min="2" max="2" width="21" customWidth="1"/>
    <col min="3" max="3" width="11.6640625" customWidth="1"/>
    <col min="6" max="6" width="12.6640625" customWidth="1"/>
    <col min="7" max="7" width="19.33203125" bestFit="1" customWidth="1"/>
    <col min="9" max="9" width="28" style="77" customWidth="1"/>
    <col min="10" max="13" width="9.33203125" style="77"/>
    <col min="14" max="14" width="10.5" style="77" bestFit="1" customWidth="1"/>
    <col min="15" max="15" width="12.6640625" style="77" customWidth="1"/>
    <col min="16" max="16" width="23.5" style="77" customWidth="1"/>
    <col min="17" max="21" width="9.33203125" style="77"/>
  </cols>
  <sheetData>
    <row r="1" spans="1:21" x14ac:dyDescent="0.2">
      <c r="I1" s="429" t="s">
        <v>62</v>
      </c>
      <c r="J1" s="430"/>
      <c r="K1" s="430"/>
      <c r="L1" s="430"/>
      <c r="M1" s="75"/>
      <c r="N1" s="76" t="s">
        <v>60</v>
      </c>
      <c r="P1" s="429" t="s">
        <v>64</v>
      </c>
      <c r="Q1" s="430"/>
      <c r="R1" s="430"/>
      <c r="S1" s="430"/>
      <c r="T1" s="75"/>
      <c r="U1" s="76" t="s">
        <v>60</v>
      </c>
    </row>
    <row r="2" spans="1:21" x14ac:dyDescent="0.2">
      <c r="G2" s="31"/>
      <c r="H2" s="31"/>
      <c r="I2" s="78"/>
      <c r="J2" s="77" t="s">
        <v>56</v>
      </c>
      <c r="L2" s="77" t="s">
        <v>58</v>
      </c>
      <c r="N2" s="159" t="s">
        <v>63</v>
      </c>
      <c r="P2" s="79"/>
      <c r="Q2" s="160" t="s">
        <v>56</v>
      </c>
      <c r="R2" s="160"/>
      <c r="S2" s="160" t="s">
        <v>58</v>
      </c>
      <c r="T2" s="160"/>
      <c r="U2" s="161" t="s">
        <v>63</v>
      </c>
    </row>
    <row r="3" spans="1:21" x14ac:dyDescent="0.2">
      <c r="I3" s="78" t="s">
        <v>61</v>
      </c>
      <c r="J3" s="162">
        <f>SUM($C5:$C55)</f>
        <v>39.485055710877589</v>
      </c>
      <c r="K3" s="162"/>
      <c r="L3" s="162">
        <f>J3/3.6</f>
        <v>10.968071030799329</v>
      </c>
      <c r="M3" s="162"/>
      <c r="N3" s="81"/>
      <c r="P3" s="78" t="s">
        <v>61</v>
      </c>
      <c r="Q3" s="162">
        <f>SUM($D5:$D55)</f>
        <v>1.8890675634990726E-2</v>
      </c>
      <c r="R3" s="162"/>
      <c r="S3" s="162">
        <f>Q3/3.6</f>
        <v>5.2474098986085346E-3</v>
      </c>
      <c r="T3" s="163"/>
      <c r="U3" s="81"/>
    </row>
    <row r="4" spans="1:21" x14ac:dyDescent="0.2">
      <c r="A4" s="3" t="s">
        <v>40</v>
      </c>
      <c r="B4" s="4" t="s">
        <v>10</v>
      </c>
      <c r="C4" s="4" t="s">
        <v>52</v>
      </c>
      <c r="D4" s="4" t="s">
        <v>55</v>
      </c>
      <c r="E4" s="4"/>
      <c r="F4" s="3"/>
      <c r="G4" s="60"/>
      <c r="H4" s="60"/>
      <c r="I4" s="164"/>
      <c r="J4" s="165"/>
      <c r="N4" s="159"/>
      <c r="O4" s="166"/>
      <c r="P4" s="167"/>
      <c r="Q4" s="165"/>
      <c r="U4" s="159"/>
    </row>
    <row r="5" spans="1:21" x14ac:dyDescent="0.2">
      <c r="A5" t="s">
        <v>498</v>
      </c>
      <c r="B5" t="s">
        <v>8151</v>
      </c>
      <c r="C5" s="6">
        <v>2.2765300429862441E-5</v>
      </c>
      <c r="D5" s="6"/>
      <c r="G5" s="22"/>
      <c r="H5" s="26"/>
      <c r="I5" s="168" t="s">
        <v>8151</v>
      </c>
      <c r="J5" s="165">
        <f>SUMIFS($C$5:$C$100,$B$5:$B$100,$I6)</f>
        <v>2.6282534771126585E-5</v>
      </c>
      <c r="L5" s="165">
        <f>IFERROR(J5/3.6, "")</f>
        <v>7.3007041030907176E-6</v>
      </c>
      <c r="N5" s="170">
        <f>IF($J5&gt;0,_xlfn.IFNA(VLOOKUP(I5,'Capacity per option'!$A$6:$B$2000,2,FALSE)/3.6*1000,0)," ")</f>
        <v>4.5053537459706453E-4</v>
      </c>
      <c r="O5" s="171"/>
      <c r="P5" s="78" t="s">
        <v>8150</v>
      </c>
      <c r="Q5" s="165">
        <f>SUMIFS($D$5:$D$100,$B$5:$B$100,$P5)</f>
        <v>9.1373695182695027E-5</v>
      </c>
      <c r="S5" s="165">
        <f>IFERROR(Q5/3.6,"")</f>
        <v>2.5381581995193063E-5</v>
      </c>
      <c r="U5" s="170">
        <f>IF($Q5&gt;0,VLOOKUP(P5,'Capacity per option'!$A$6:$B$2000,2,FALSE)/3.6*1000,"")</f>
        <v>6.8825366501941432E-4</v>
      </c>
    </row>
    <row r="6" spans="1:21" x14ac:dyDescent="0.2">
      <c r="A6" t="s">
        <v>498</v>
      </c>
      <c r="B6" t="s">
        <v>8150</v>
      </c>
      <c r="C6" s="6"/>
      <c r="D6" s="6">
        <v>9.1373695182695027E-5</v>
      </c>
      <c r="F6" s="60"/>
      <c r="G6" s="22"/>
      <c r="H6" s="26"/>
      <c r="I6" s="168" t="s">
        <v>8153</v>
      </c>
      <c r="J6" s="165">
        <f>SUMIFS(C$5:C$100,B$5:B$100,I7)</f>
        <v>3.0302530394799162E-5</v>
      </c>
      <c r="L6" s="165">
        <f t="shared" ref="L6:L12" si="0">IFERROR(J6/3.6, "")</f>
        <v>8.4173695541108787E-6</v>
      </c>
      <c r="M6" s="171"/>
      <c r="N6" s="170">
        <f>IF($J6&gt;0,_xlfn.IFNA(VLOOKUP(I6,'Capacity per option'!$A$6:$B$2000,2,FALSE)/3.6*1000,0)," ")</f>
        <v>1.6040280480874108E-4</v>
      </c>
      <c r="O6" s="171"/>
      <c r="P6" s="78" t="s">
        <v>8152</v>
      </c>
      <c r="Q6" s="165">
        <f t="shared" ref="Q6:Q11" si="1">SUMIFS($D$5:$D$100,$B$5:$B$100,$P6)</f>
        <v>8.9291240886683521E-5</v>
      </c>
      <c r="R6" s="171"/>
      <c r="S6" s="165">
        <f t="shared" ref="S6:S34" si="2">IFERROR(Q6/3.6,"")</f>
        <v>2.48031224685232E-5</v>
      </c>
      <c r="T6" s="171"/>
      <c r="U6" s="170"/>
    </row>
    <row r="7" spans="1:21" x14ac:dyDescent="0.2">
      <c r="A7" t="s">
        <v>498</v>
      </c>
      <c r="B7" t="s">
        <v>8152</v>
      </c>
      <c r="C7" s="6"/>
      <c r="D7" s="6">
        <v>8.9291240886683521E-5</v>
      </c>
      <c r="F7" s="22"/>
      <c r="G7" s="22"/>
      <c r="H7" s="26"/>
      <c r="I7" s="168" t="s">
        <v>8154</v>
      </c>
      <c r="J7" s="165">
        <f t="shared" ref="J7:J14" si="3">SUMIFS(C$5:C$100,B$5:B$100,I7)</f>
        <v>3.0302530394799162E-5</v>
      </c>
      <c r="L7" s="165">
        <f t="shared" si="0"/>
        <v>8.4173695541108787E-6</v>
      </c>
      <c r="M7" s="171"/>
      <c r="N7" s="170">
        <f>IF($J7&gt;0,_xlfn.IFNA(VLOOKUP(I7,'Capacity per option'!$A$6:$B$2000,2,FALSE)/3.6*1000,0)," ")</f>
        <v>2.7802809613862438E-5</v>
      </c>
      <c r="O7" s="171"/>
      <c r="P7" s="78" t="s">
        <v>8159</v>
      </c>
      <c r="Q7" s="165">
        <f>SUMIFS($D$5:$D$100,$B$5:$B$100,$P7)</f>
        <v>9.4393449594015588E-3</v>
      </c>
      <c r="S7" s="165">
        <f t="shared" si="2"/>
        <v>2.6220402665004328E-3</v>
      </c>
      <c r="T7" s="171"/>
      <c r="U7" s="170">
        <f>IF($Q7&gt;0,VLOOKUP(P7,'Capacity per option'!$A$6:$B$2000,2,FALSE)/3.6*1000,"")</f>
        <v>9.7906014085140866E-2</v>
      </c>
    </row>
    <row r="8" spans="1:21" x14ac:dyDescent="0.2">
      <c r="A8" t="s">
        <v>498</v>
      </c>
      <c r="B8" t="s">
        <v>8153</v>
      </c>
      <c r="C8" s="6">
        <v>2.6282534771126585E-5</v>
      </c>
      <c r="D8" s="6"/>
      <c r="F8" s="22"/>
      <c r="G8" s="22"/>
      <c r="H8" s="26"/>
      <c r="I8" s="168" t="s">
        <v>8155</v>
      </c>
      <c r="J8" s="165">
        <f t="shared" si="3"/>
        <v>1.2829718466175919E-2</v>
      </c>
      <c r="L8" s="165">
        <f t="shared" si="0"/>
        <v>3.5638106850488663E-3</v>
      </c>
      <c r="M8" s="171"/>
      <c r="N8" s="170">
        <f>IF($J8&gt;0,_xlfn.IFNA(VLOOKUP(I8,'Capacity per option'!$A$6:$B$2000,2,FALSE)/3.6*1000,0)," ")</f>
        <v>0.38929962849719513</v>
      </c>
      <c r="O8" s="171"/>
      <c r="P8" s="78"/>
      <c r="Q8" s="165"/>
      <c r="S8" s="165"/>
      <c r="T8" s="171"/>
      <c r="U8" s="170" t="str">
        <f>IF($Q8&gt;0,VLOOKUP(P8,'Capacity per option'!$A$6:$B$2000,2,FALSE)/3.6*1000,"")</f>
        <v/>
      </c>
    </row>
    <row r="9" spans="1:21" x14ac:dyDescent="0.2">
      <c r="A9" t="s">
        <v>498</v>
      </c>
      <c r="B9" t="s">
        <v>8154</v>
      </c>
      <c r="C9" s="6">
        <v>3.0302530394799162E-5</v>
      </c>
      <c r="D9" s="6"/>
      <c r="F9" s="22"/>
      <c r="G9" s="22"/>
      <c r="H9" s="26"/>
      <c r="I9" s="168" t="s">
        <v>8156</v>
      </c>
      <c r="J9" s="165">
        <f t="shared" si="3"/>
        <v>3.4569170254811057E-5</v>
      </c>
      <c r="L9" s="165">
        <f t="shared" si="0"/>
        <v>9.6025472930030708E-6</v>
      </c>
      <c r="M9" s="171"/>
      <c r="N9" s="170">
        <f>IF($J9&gt;0,_xlfn.IFNA(VLOOKUP(I9,'Capacity per option'!$A$6:$B$2000,2,FALSE)/3.6*1000,0)," ")</f>
        <v>3.540141828153538E-5</v>
      </c>
      <c r="O9" s="171"/>
      <c r="P9" s="78"/>
      <c r="Q9" s="165"/>
      <c r="R9" s="171"/>
      <c r="S9" s="165"/>
      <c r="T9" s="171"/>
      <c r="U9" s="170" t="str">
        <f>IF($Q9&gt;0,VLOOKUP(P9,'Capacity per option'!$A$6:$B$2000,2,FALSE)/3.6*1000,"")</f>
        <v/>
      </c>
    </row>
    <row r="10" spans="1:21" x14ac:dyDescent="0.2">
      <c r="A10" t="s">
        <v>498</v>
      </c>
      <c r="B10" t="s">
        <v>8155</v>
      </c>
      <c r="C10" s="6">
        <v>1.2829718466175919E-2</v>
      </c>
      <c r="D10" s="6"/>
      <c r="F10" s="22"/>
      <c r="G10" s="22"/>
      <c r="H10" s="26"/>
      <c r="I10" s="168" t="s">
        <v>8157</v>
      </c>
      <c r="J10" s="165">
        <f t="shared" si="3"/>
        <v>6.9672477678436717</v>
      </c>
      <c r="L10" s="165">
        <f t="shared" si="0"/>
        <v>1.9353466021787977</v>
      </c>
      <c r="M10" s="171"/>
      <c r="N10" s="170">
        <f>IF($J10&gt;0,_xlfn.IFNA(VLOOKUP(I10,'Capacity per option'!$A$6:$B$2000,2,FALSE)/3.6*1000,0)," ")</f>
        <v>12.56551465246395</v>
      </c>
      <c r="O10" s="171"/>
      <c r="P10" s="78" t="s">
        <v>8147</v>
      </c>
      <c r="Q10" s="165">
        <f t="shared" si="1"/>
        <v>6.4322115962676734E-3</v>
      </c>
      <c r="R10" s="171"/>
      <c r="S10" s="165">
        <f t="shared" si="2"/>
        <v>1.7867254434076869E-3</v>
      </c>
      <c r="T10" s="171"/>
      <c r="U10" s="170">
        <f>IF($Q10&gt;0,VLOOKUP(P10,'Capacity per option'!$A$6:$B$2000,2,FALSE)/3.6*1000,"")</f>
        <v>0.28641087610954019</v>
      </c>
    </row>
    <row r="11" spans="1:21" x14ac:dyDescent="0.2">
      <c r="A11" t="s">
        <v>498</v>
      </c>
      <c r="B11" t="s">
        <v>8156</v>
      </c>
      <c r="C11" s="62">
        <v>3.4569170254811057E-5</v>
      </c>
      <c r="F11" s="22"/>
      <c r="G11" s="22"/>
      <c r="H11" s="26"/>
      <c r="I11" s="168" t="s">
        <v>8146</v>
      </c>
      <c r="J11" s="165">
        <f t="shared" si="3"/>
        <v>7.6055124076592153E-6</v>
      </c>
      <c r="L11" s="165">
        <f t="shared" si="0"/>
        <v>2.1126423354608929E-6</v>
      </c>
      <c r="M11" s="171"/>
      <c r="N11" s="170">
        <f>IF($J11&gt;0,_xlfn.IFNA(VLOOKUP(I11,'Capacity per option'!$A$6:$B$2000,2,FALSE)/3.6*1000,0)," ")</f>
        <v>0</v>
      </c>
      <c r="O11" s="171"/>
      <c r="P11" s="78" t="s">
        <v>8148</v>
      </c>
      <c r="Q11" s="165">
        <f t="shared" si="1"/>
        <v>2.8384541432521161E-3</v>
      </c>
      <c r="S11" s="169">
        <f t="shared" si="2"/>
        <v>7.8845948423669895E-4</v>
      </c>
      <c r="T11" s="171"/>
      <c r="U11" s="170">
        <f>IF($Q11&gt;0,VLOOKUP(P11,'Capacity per option'!$A$6:$B$2000,2,FALSE)/3.6*1000,"")</f>
        <v>1.7362804312150235E-3</v>
      </c>
    </row>
    <row r="12" spans="1:21" x14ac:dyDescent="0.2">
      <c r="A12" s="1" t="s">
        <v>498</v>
      </c>
      <c r="B12" t="s">
        <v>8157</v>
      </c>
      <c r="C12" s="62">
        <v>6.9672477678436717</v>
      </c>
      <c r="F12" s="22"/>
      <c r="G12" s="22"/>
      <c r="H12" s="26"/>
      <c r="I12" s="168" t="s">
        <v>8158</v>
      </c>
      <c r="J12" s="165">
        <f t="shared" si="3"/>
        <v>9.8586595106965186E-6</v>
      </c>
      <c r="L12" s="165">
        <f t="shared" si="0"/>
        <v>2.7385165307490331E-6</v>
      </c>
      <c r="M12" s="171"/>
      <c r="N12" s="170"/>
      <c r="O12" s="171"/>
      <c r="P12" s="78"/>
      <c r="Q12" s="165"/>
      <c r="S12" s="169"/>
      <c r="T12" s="171"/>
      <c r="U12" s="170"/>
    </row>
    <row r="13" spans="1:21" x14ac:dyDescent="0.2">
      <c r="A13" s="1" t="s">
        <v>498</v>
      </c>
      <c r="B13" t="s">
        <v>8146</v>
      </c>
      <c r="C13" s="2">
        <v>7.6055124076592153E-6</v>
      </c>
      <c r="F13" s="22"/>
      <c r="G13" s="22"/>
      <c r="H13" s="26"/>
      <c r="J13" s="165"/>
      <c r="L13" s="165"/>
      <c r="M13" s="171"/>
      <c r="N13" s="170" t="str">
        <f>IF($J13&gt;0,_xlfn.IFNA(VLOOKUP(I13,'Capacity per option'!$A$6:$B$2000,2,FALSE)/3.6*1000,0)," ")</f>
        <v xml:space="preserve"> </v>
      </c>
      <c r="O13" s="171"/>
      <c r="P13" s="78"/>
      <c r="Q13" s="165"/>
      <c r="S13" s="169"/>
      <c r="T13" s="171"/>
      <c r="U13" s="170"/>
    </row>
    <row r="14" spans="1:21" x14ac:dyDescent="0.2">
      <c r="A14" s="1" t="s">
        <v>498</v>
      </c>
      <c r="B14" t="s">
        <v>8158</v>
      </c>
      <c r="C14" s="2">
        <v>9.8586595106965186E-6</v>
      </c>
      <c r="F14" s="22"/>
      <c r="G14" s="22"/>
      <c r="H14" s="26"/>
      <c r="I14" s="168" t="s">
        <v>8149</v>
      </c>
      <c r="J14" s="165">
        <f t="shared" si="3"/>
        <v>32.504846840859976</v>
      </c>
      <c r="L14" s="165">
        <f>IFERROR(J14/3.6, "")</f>
        <v>9.0291241224611039</v>
      </c>
      <c r="M14" s="171"/>
      <c r="N14" s="170">
        <f>IF($J14&gt;0,_xlfn.IFNA(VLOOKUP(I14,'Capacity per option'!$A$6:$B$2000,2,FALSE)/3.6*1000,0)," ")</f>
        <v>289.37820053901663</v>
      </c>
      <c r="O14" s="171"/>
      <c r="P14" s="78"/>
      <c r="Q14" s="165"/>
      <c r="S14" s="169"/>
      <c r="T14" s="171"/>
      <c r="U14" s="170"/>
    </row>
    <row r="15" spans="1:21" x14ac:dyDescent="0.2">
      <c r="A15" s="1" t="s">
        <v>498</v>
      </c>
      <c r="B15" t="s">
        <v>8159</v>
      </c>
      <c r="C15" s="6"/>
      <c r="D15">
        <v>9.4393449594015588E-3</v>
      </c>
      <c r="F15" s="22"/>
      <c r="G15" s="22"/>
      <c r="H15" s="26"/>
      <c r="I15" s="168"/>
      <c r="J15" s="165" t="str">
        <f t="shared" ref="J15:J16" si="4">IF($C15&gt;0,$C15," ")</f>
        <v xml:space="preserve"> </v>
      </c>
      <c r="L15" s="169" t="str">
        <f t="shared" ref="L15:L16" si="5">IFERROR(J15/3.6, "")</f>
        <v/>
      </c>
      <c r="M15" s="171"/>
      <c r="N15" s="170"/>
      <c r="O15" s="171"/>
      <c r="P15" s="78"/>
      <c r="Q15" s="165"/>
      <c r="S15" s="169"/>
      <c r="T15" s="171"/>
      <c r="U15" s="170"/>
    </row>
    <row r="16" spans="1:21" x14ac:dyDescent="0.2">
      <c r="A16" s="1" t="s">
        <v>498</v>
      </c>
      <c r="B16" t="s">
        <v>8147</v>
      </c>
      <c r="C16" s="2"/>
      <c r="D16">
        <v>6.4322115962676734E-3</v>
      </c>
      <c r="F16" s="22"/>
      <c r="G16" s="22"/>
      <c r="H16" s="26"/>
      <c r="I16" s="168"/>
      <c r="J16" s="165" t="str">
        <f t="shared" si="4"/>
        <v xml:space="preserve"> </v>
      </c>
      <c r="L16" s="169" t="str">
        <f t="shared" si="5"/>
        <v/>
      </c>
      <c r="M16" s="171"/>
      <c r="N16" s="170" t="str">
        <f>IF($C16&gt;0,VLOOKUP(B16,'Capacity per option'!$A$6:$B$2000,2,FALSE)/3.6*1000," ")</f>
        <v xml:space="preserve"> </v>
      </c>
      <c r="O16" s="171"/>
      <c r="P16" s="78"/>
      <c r="Q16" s="165"/>
      <c r="S16" s="169"/>
      <c r="T16" s="171"/>
      <c r="U16" s="170"/>
    </row>
    <row r="17" spans="1:21" x14ac:dyDescent="0.2">
      <c r="A17" s="1" t="s">
        <v>498</v>
      </c>
      <c r="B17" t="s">
        <v>8148</v>
      </c>
      <c r="C17" s="6"/>
      <c r="D17">
        <v>2.8384541432521161E-3</v>
      </c>
      <c r="F17" s="22"/>
      <c r="G17" s="22"/>
      <c r="H17" s="26"/>
      <c r="I17" s="168"/>
      <c r="J17" s="165"/>
      <c r="L17" s="169"/>
      <c r="M17" s="171"/>
      <c r="N17" s="170"/>
      <c r="O17" s="171"/>
      <c r="P17" s="78"/>
      <c r="Q17" s="165"/>
      <c r="S17" s="169"/>
      <c r="T17" s="171"/>
      <c r="U17" s="170"/>
    </row>
    <row r="18" spans="1:21" x14ac:dyDescent="0.2">
      <c r="A18" s="1" t="s">
        <v>498</v>
      </c>
      <c r="B18" t="s">
        <v>8149</v>
      </c>
      <c r="C18" s="6">
        <v>32.504846840859976</v>
      </c>
      <c r="F18" s="22"/>
      <c r="G18" s="22"/>
      <c r="H18" s="26"/>
      <c r="I18" s="168"/>
      <c r="J18" s="165"/>
      <c r="L18" s="169"/>
      <c r="M18" s="171"/>
      <c r="N18" s="170"/>
      <c r="O18" s="171"/>
      <c r="P18" s="78"/>
      <c r="Q18" s="165"/>
      <c r="S18" s="169"/>
      <c r="T18" s="171"/>
      <c r="U18" s="170"/>
    </row>
    <row r="19" spans="1:21" x14ac:dyDescent="0.2">
      <c r="A19" s="1"/>
      <c r="C19" s="6"/>
      <c r="F19" s="22"/>
      <c r="G19" s="22"/>
      <c r="H19" s="26"/>
      <c r="I19" s="168"/>
      <c r="J19" s="165"/>
      <c r="L19" s="169"/>
      <c r="M19" s="171"/>
      <c r="N19" s="170"/>
      <c r="O19" s="171"/>
      <c r="P19" s="78"/>
      <c r="Q19" s="165"/>
      <c r="S19" s="169"/>
      <c r="T19" s="171"/>
      <c r="U19" s="170"/>
    </row>
    <row r="20" spans="1:21" x14ac:dyDescent="0.2">
      <c r="A20" s="1"/>
      <c r="F20" s="22"/>
      <c r="G20" s="22"/>
      <c r="H20" s="26"/>
      <c r="I20" s="168"/>
      <c r="J20" s="165"/>
      <c r="L20" s="169"/>
      <c r="M20" s="171"/>
      <c r="N20" s="170"/>
      <c r="O20" s="171"/>
      <c r="P20" s="78"/>
      <c r="Q20" s="165"/>
      <c r="S20" s="169"/>
      <c r="T20" s="171"/>
      <c r="U20" s="170"/>
    </row>
    <row r="21" spans="1:21" x14ac:dyDescent="0.2">
      <c r="A21" s="1"/>
      <c r="F21" s="22"/>
      <c r="G21" s="22"/>
      <c r="H21" s="26"/>
      <c r="I21" s="168"/>
      <c r="J21" s="165"/>
      <c r="L21" s="169"/>
      <c r="M21" s="171"/>
      <c r="N21" s="170"/>
      <c r="O21" s="171"/>
      <c r="P21" s="78"/>
      <c r="Q21" s="165"/>
      <c r="S21" s="169"/>
      <c r="T21" s="171"/>
      <c r="U21" s="170"/>
    </row>
    <row r="22" spans="1:21" x14ac:dyDescent="0.2">
      <c r="A22" s="1"/>
      <c r="C22" s="6"/>
      <c r="F22" s="60"/>
      <c r="G22" s="60"/>
      <c r="H22" s="61"/>
      <c r="I22" s="168"/>
      <c r="J22" s="165"/>
      <c r="L22" s="169"/>
      <c r="M22" s="172"/>
      <c r="N22" s="170"/>
      <c r="O22" s="172"/>
      <c r="P22" s="78"/>
      <c r="Q22" s="165"/>
      <c r="S22" s="169"/>
      <c r="T22" s="172"/>
      <c r="U22" s="170"/>
    </row>
    <row r="23" spans="1:21" x14ac:dyDescent="0.2">
      <c r="A23" s="1"/>
      <c r="F23" s="22"/>
      <c r="G23" s="22"/>
      <c r="H23" s="26"/>
      <c r="I23" s="168"/>
      <c r="J23" s="165"/>
      <c r="K23" s="171"/>
      <c r="L23" s="171"/>
      <c r="M23" s="171"/>
      <c r="N23" s="170"/>
      <c r="O23" s="171"/>
      <c r="P23" s="78"/>
      <c r="Q23" s="165"/>
      <c r="R23" s="171"/>
      <c r="S23" s="169"/>
      <c r="T23" s="171"/>
      <c r="U23" s="170"/>
    </row>
    <row r="24" spans="1:21" x14ac:dyDescent="0.2">
      <c r="A24" s="1"/>
      <c r="F24" s="22"/>
      <c r="G24" s="22"/>
      <c r="H24" s="26"/>
      <c r="I24" s="168"/>
      <c r="J24" s="165"/>
      <c r="K24" s="171"/>
      <c r="L24" s="171"/>
      <c r="M24" s="171"/>
      <c r="N24" s="170"/>
      <c r="O24" s="171"/>
      <c r="P24" s="78"/>
      <c r="Q24" s="165"/>
      <c r="R24" s="171"/>
      <c r="S24" s="169"/>
      <c r="T24" s="171"/>
      <c r="U24" s="170"/>
    </row>
    <row r="25" spans="1:21" x14ac:dyDescent="0.2">
      <c r="A25" s="1"/>
      <c r="C25" s="2"/>
      <c r="F25" s="22"/>
      <c r="G25" s="22"/>
      <c r="H25" s="26"/>
      <c r="I25" s="168"/>
      <c r="J25" s="165"/>
      <c r="K25" s="171"/>
      <c r="L25" s="171"/>
      <c r="M25" s="171"/>
      <c r="N25" s="170"/>
      <c r="O25" s="171"/>
      <c r="P25" s="78"/>
      <c r="Q25" s="165"/>
      <c r="R25" s="171"/>
      <c r="S25" s="169"/>
      <c r="T25" s="171"/>
      <c r="U25" s="170"/>
    </row>
    <row r="26" spans="1:21" x14ac:dyDescent="0.2">
      <c r="A26" s="1"/>
      <c r="F26" s="22"/>
      <c r="G26" s="22"/>
      <c r="H26" s="26"/>
      <c r="I26" s="168"/>
      <c r="J26" s="165"/>
      <c r="K26" s="171"/>
      <c r="L26" s="171"/>
      <c r="M26" s="171"/>
      <c r="N26" s="170"/>
      <c r="O26" s="171"/>
      <c r="P26" s="78"/>
      <c r="Q26" s="165"/>
      <c r="R26" s="171"/>
      <c r="S26" s="169"/>
      <c r="T26" s="171"/>
      <c r="U26" s="170"/>
    </row>
    <row r="27" spans="1:21" x14ac:dyDescent="0.2">
      <c r="A27" s="1"/>
      <c r="F27" s="22"/>
      <c r="G27" s="22"/>
      <c r="H27" s="26"/>
      <c r="I27" s="168"/>
      <c r="J27" s="165"/>
      <c r="K27" s="171"/>
      <c r="L27" s="171"/>
      <c r="M27" s="171"/>
      <c r="N27" s="170"/>
      <c r="O27" s="171"/>
      <c r="P27" s="78"/>
      <c r="Q27" s="165"/>
      <c r="R27" s="171"/>
      <c r="S27" s="169"/>
      <c r="T27" s="171"/>
      <c r="U27" s="170"/>
    </row>
    <row r="28" spans="1:21" x14ac:dyDescent="0.2">
      <c r="C28" s="54"/>
      <c r="I28" s="168"/>
      <c r="J28" s="165"/>
      <c r="N28" s="170"/>
      <c r="P28" s="78"/>
      <c r="Q28" s="165"/>
      <c r="S28" s="169"/>
      <c r="U28" s="170"/>
    </row>
    <row r="29" spans="1:21" x14ac:dyDescent="0.2">
      <c r="C29" s="6"/>
      <c r="I29" s="168"/>
      <c r="J29" s="165"/>
      <c r="N29" s="170"/>
      <c r="P29" s="78"/>
      <c r="Q29" s="165"/>
      <c r="S29" s="169"/>
      <c r="U29" s="170"/>
    </row>
    <row r="30" spans="1:21" x14ac:dyDescent="0.2">
      <c r="C30" s="6"/>
      <c r="I30" s="168"/>
      <c r="J30" s="165"/>
      <c r="N30" s="170"/>
      <c r="P30" s="78"/>
      <c r="Q30" s="165"/>
      <c r="S30" s="169"/>
      <c r="U30" s="170"/>
    </row>
    <row r="31" spans="1:21" x14ac:dyDescent="0.2">
      <c r="I31" s="168"/>
      <c r="J31" s="165"/>
      <c r="N31" s="170"/>
      <c r="P31" s="78"/>
      <c r="Q31" s="165"/>
      <c r="S31" s="169"/>
      <c r="U31" s="170"/>
    </row>
    <row r="32" spans="1:21" x14ac:dyDescent="0.2">
      <c r="I32" s="168"/>
      <c r="J32" s="165"/>
      <c r="N32" s="170"/>
      <c r="P32" s="78"/>
      <c r="Q32" s="165"/>
      <c r="S32" s="169"/>
      <c r="U32" s="170"/>
    </row>
    <row r="33" spans="9:21" x14ac:dyDescent="0.2">
      <c r="I33" s="168"/>
      <c r="J33" s="165"/>
      <c r="N33" s="170"/>
      <c r="P33" s="78"/>
      <c r="Q33" s="165"/>
      <c r="S33" s="169"/>
      <c r="U33" s="170"/>
    </row>
    <row r="34" spans="9:21" x14ac:dyDescent="0.2">
      <c r="I34" s="168"/>
      <c r="J34" s="165"/>
      <c r="N34" s="170"/>
      <c r="P34" s="78" t="str">
        <f t="shared" ref="P34" si="6">IF(D34&gt;0,B34,"")</f>
        <v/>
      </c>
      <c r="Q34" s="165" t="str">
        <f t="shared" ref="Q34" si="7">IF($D34&gt;0,$D34," ")</f>
        <v xml:space="preserve"> </v>
      </c>
      <c r="S34" s="169" t="str">
        <f t="shared" si="2"/>
        <v/>
      </c>
      <c r="U34" s="170" t="str">
        <f>IF($D34&gt;0,VLOOKUP(B34,'Capacity per option'!$A$6:$B$2000,2,FALSE)/3.6*1000,"")</f>
        <v/>
      </c>
    </row>
    <row r="35" spans="9:21" x14ac:dyDescent="0.2">
      <c r="I35" s="173"/>
      <c r="J35" s="174"/>
      <c r="K35" s="163"/>
      <c r="L35" s="163"/>
      <c r="M35" s="163"/>
      <c r="N35" s="175"/>
      <c r="P35" s="80"/>
      <c r="Q35" s="174"/>
      <c r="R35" s="163"/>
      <c r="S35" s="176"/>
      <c r="T35" s="163"/>
      <c r="U35" s="175"/>
    </row>
    <row r="36" spans="9:21" x14ac:dyDescent="0.2">
      <c r="J36" s="177"/>
      <c r="N36" s="177"/>
    </row>
    <row r="37" spans="9:21" x14ac:dyDescent="0.2">
      <c r="J37" s="177"/>
      <c r="N37" s="177"/>
    </row>
    <row r="38" spans="9:21" x14ac:dyDescent="0.2">
      <c r="J38" s="177"/>
      <c r="N38" s="177"/>
    </row>
    <row r="39" spans="9:21" x14ac:dyDescent="0.2">
      <c r="J39" s="177"/>
      <c r="N39" s="177"/>
    </row>
    <row r="40" spans="9:21" x14ac:dyDescent="0.2">
      <c r="J40" s="177"/>
    </row>
  </sheetData>
  <mergeCells count="2">
    <mergeCell ref="I1:L1"/>
    <mergeCell ref="P1:S1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75D1D-0A1D-4915-A152-F28C36E1D74A}">
  <sheetPr>
    <tabColor rgb="FF92D050"/>
  </sheetPr>
  <dimension ref="A1:DL62"/>
  <sheetViews>
    <sheetView topLeftCell="CQ4" workbookViewId="0">
      <selection activeCell="DF7" sqref="DF7:DL7"/>
    </sheetView>
  </sheetViews>
  <sheetFormatPr baseColWidth="10" defaultColWidth="8.83203125" defaultRowHeight="15" x14ac:dyDescent="0.2"/>
  <cols>
    <col min="1" max="1" width="45.6640625" bestFit="1" customWidth="1"/>
    <col min="2" max="2" width="11.5" customWidth="1"/>
    <col min="3" max="3" width="16.5" customWidth="1"/>
    <col min="4" max="4" width="14.1640625" bestFit="1" customWidth="1"/>
    <col min="5" max="6" width="6" customWidth="1"/>
    <col min="7" max="7" width="10.5" customWidth="1"/>
    <col min="8" max="8" width="38.6640625" bestFit="1" customWidth="1"/>
    <col min="9" max="9" width="12.6640625" customWidth="1"/>
    <col min="10" max="10" width="16.6640625" customWidth="1"/>
    <col min="11" max="11" width="11.1640625" bestFit="1" customWidth="1"/>
    <col min="12" max="13" width="6" customWidth="1"/>
    <col min="15" max="15" width="43.83203125" bestFit="1" customWidth="1"/>
    <col min="17" max="17" width="13.6640625" bestFit="1" customWidth="1"/>
    <col min="19" max="20" width="6" customWidth="1"/>
    <col min="22" max="22" width="63.33203125" bestFit="1" customWidth="1"/>
    <col min="24" max="24" width="15.5" bestFit="1" customWidth="1"/>
    <col min="25" max="25" width="11.1640625" bestFit="1" customWidth="1"/>
    <col min="26" max="27" width="6" customWidth="1"/>
    <col min="29" max="29" width="42.33203125" customWidth="1"/>
    <col min="30" max="30" width="19" customWidth="1"/>
    <col min="36" max="36" width="27.33203125" customWidth="1"/>
    <col min="39" max="39" width="15.5" bestFit="1" customWidth="1"/>
    <col min="40" max="40" width="15.5" customWidth="1"/>
    <col min="41" max="41" width="11.1640625" bestFit="1" customWidth="1"/>
    <col min="43" max="43" width="24.33203125" customWidth="1"/>
    <col min="45" max="45" width="13.6640625" bestFit="1" customWidth="1"/>
    <col min="46" max="46" width="15.5" bestFit="1" customWidth="1"/>
    <col min="47" max="47" width="15.5" customWidth="1"/>
    <col min="49" max="49" width="23.5" bestFit="1" customWidth="1"/>
    <col min="50" max="50" width="15.83203125" customWidth="1"/>
    <col min="51" max="51" width="15.5" bestFit="1" customWidth="1"/>
    <col min="52" max="52" width="15.5" customWidth="1"/>
    <col min="55" max="55" width="26.1640625" bestFit="1" customWidth="1"/>
    <col min="56" max="56" width="13.5" customWidth="1"/>
    <col min="57" max="57" width="13.6640625" bestFit="1" customWidth="1"/>
    <col min="60" max="60" width="8.83203125" style="2"/>
    <col min="62" max="62" width="29" customWidth="1"/>
    <col min="63" max="63" width="12" customWidth="1"/>
    <col min="64" max="64" width="10.33203125" customWidth="1"/>
    <col min="65" max="65" width="10" customWidth="1"/>
    <col min="66" max="66" width="9.6640625" customWidth="1"/>
    <col min="68" max="68" width="49.33203125" bestFit="1" customWidth="1"/>
    <col min="69" max="69" width="15.5" customWidth="1"/>
    <col min="75" max="75" width="19" customWidth="1"/>
    <col min="76" max="76" width="13.5" customWidth="1"/>
    <col min="81" max="81" width="23.5" bestFit="1" customWidth="1"/>
    <col min="82" max="82" width="17.33203125" customWidth="1"/>
    <col min="85" max="85" width="10.6640625" customWidth="1"/>
    <col min="87" max="87" width="30.6640625" bestFit="1" customWidth="1"/>
    <col min="88" max="88" width="23" customWidth="1"/>
    <col min="89" max="89" width="14.6640625" customWidth="1"/>
    <col min="90" max="90" width="16.1640625" bestFit="1" customWidth="1"/>
    <col min="91" max="91" width="6" customWidth="1"/>
    <col min="92" max="92" width="17.5" style="211" customWidth="1"/>
    <col min="94" max="94" width="17" bestFit="1" customWidth="1"/>
    <col min="99" max="99" width="13.33203125" bestFit="1" customWidth="1"/>
    <col min="100" max="100" width="24.6640625" bestFit="1" customWidth="1"/>
  </cols>
  <sheetData>
    <row r="1" spans="1:116" x14ac:dyDescent="0.2">
      <c r="A1" s="3" t="s">
        <v>292</v>
      </c>
      <c r="B1" s="3"/>
      <c r="C1" s="17"/>
      <c r="D1" s="17"/>
      <c r="E1" s="17"/>
      <c r="F1" s="17"/>
      <c r="G1" s="17"/>
      <c r="H1" s="17"/>
      <c r="I1" s="17"/>
      <c r="L1" s="17"/>
      <c r="M1" s="17"/>
      <c r="S1" s="17"/>
      <c r="T1" s="17"/>
      <c r="Z1" s="17"/>
      <c r="AA1" s="17"/>
      <c r="CM1" s="17"/>
    </row>
    <row r="3" spans="1:116" x14ac:dyDescent="0.2">
      <c r="A3" s="207"/>
      <c r="H3" s="207"/>
      <c r="O3" s="207"/>
      <c r="V3" s="207"/>
      <c r="AC3" s="207"/>
      <c r="AJ3" s="207"/>
      <c r="AQ3" s="207"/>
      <c r="AW3" s="207"/>
      <c r="BC3" s="207"/>
      <c r="BP3" s="207"/>
      <c r="CI3" s="207"/>
      <c r="CN3" s="220"/>
      <c r="CT3" s="208"/>
    </row>
    <row r="4" spans="1:116" s="217" customFormat="1" x14ac:dyDescent="0.2">
      <c r="A4" s="217" t="s">
        <v>293</v>
      </c>
      <c r="B4" s="217" t="s">
        <v>294</v>
      </c>
      <c r="H4" s="217" t="s">
        <v>293</v>
      </c>
      <c r="I4" s="217" t="s">
        <v>309</v>
      </c>
      <c r="O4" s="217" t="s">
        <v>293</v>
      </c>
      <c r="P4" s="217" t="s">
        <v>321</v>
      </c>
      <c r="V4" s="217" t="s">
        <v>293</v>
      </c>
      <c r="W4" s="217" t="s">
        <v>323</v>
      </c>
      <c r="AC4" s="217" t="s">
        <v>293</v>
      </c>
      <c r="AD4" s="217" t="s">
        <v>325</v>
      </c>
      <c r="AJ4" s="217" t="s">
        <v>293</v>
      </c>
      <c r="AK4" s="217" t="s">
        <v>326</v>
      </c>
      <c r="AQ4" s="217" t="s">
        <v>293</v>
      </c>
      <c r="AR4" s="217" t="s">
        <v>327</v>
      </c>
      <c r="AW4" s="217" t="s">
        <v>293</v>
      </c>
      <c r="AX4" s="217" t="s">
        <v>331</v>
      </c>
      <c r="BC4" s="217" t="s">
        <v>293</v>
      </c>
      <c r="BD4" s="217" t="s">
        <v>338</v>
      </c>
      <c r="BH4" s="222"/>
      <c r="BJ4" s="217" t="s">
        <v>293</v>
      </c>
      <c r="BK4" s="217" t="s">
        <v>340</v>
      </c>
      <c r="BP4" s="217" t="s">
        <v>293</v>
      </c>
      <c r="BQ4" s="217" t="s">
        <v>342</v>
      </c>
      <c r="BW4" s="217" t="s">
        <v>293</v>
      </c>
      <c r="BX4" s="217" t="s">
        <v>345</v>
      </c>
      <c r="CC4" s="217" t="s">
        <v>293</v>
      </c>
      <c r="CD4" s="217" t="s">
        <v>344</v>
      </c>
      <c r="CI4" s="217" t="s">
        <v>293</v>
      </c>
      <c r="CJ4" s="217" t="s">
        <v>348</v>
      </c>
      <c r="CN4" s="221"/>
    </row>
    <row r="5" spans="1:116" s="217" customFormat="1" ht="30.5" customHeight="1" x14ac:dyDescent="0.2">
      <c r="B5" s="431"/>
      <c r="C5" s="431"/>
      <c r="D5" s="431"/>
      <c r="G5" s="218"/>
      <c r="H5" s="217" t="s">
        <v>298</v>
      </c>
      <c r="I5" s="431" t="s">
        <v>310</v>
      </c>
      <c r="J5" s="431"/>
      <c r="K5" s="431"/>
      <c r="O5" s="217" t="s">
        <v>298</v>
      </c>
      <c r="P5" s="431" t="s">
        <v>322</v>
      </c>
      <c r="Q5" s="431"/>
      <c r="R5" s="431"/>
      <c r="V5" s="217" t="s">
        <v>298</v>
      </c>
      <c r="W5" s="431" t="s">
        <v>324</v>
      </c>
      <c r="X5" s="431"/>
      <c r="Y5" s="431"/>
      <c r="AC5" s="217" t="s">
        <v>298</v>
      </c>
      <c r="AD5" s="431" t="s">
        <v>329</v>
      </c>
      <c r="AE5" s="431"/>
      <c r="AF5" s="431"/>
      <c r="AG5" s="431"/>
      <c r="AH5" s="218"/>
      <c r="AJ5" s="217" t="s">
        <v>298</v>
      </c>
      <c r="AK5" s="431" t="s">
        <v>330</v>
      </c>
      <c r="AL5" s="431"/>
      <c r="AM5" s="431"/>
      <c r="AN5" s="431"/>
      <c r="AO5" s="431"/>
      <c r="AQ5" s="217" t="s">
        <v>298</v>
      </c>
      <c r="AR5" s="431" t="s">
        <v>328</v>
      </c>
      <c r="AS5" s="431"/>
      <c r="AT5" s="431"/>
      <c r="AU5" s="218"/>
      <c r="AW5" s="217" t="s">
        <v>298</v>
      </c>
      <c r="AX5" s="431" t="s">
        <v>332</v>
      </c>
      <c r="AY5" s="431"/>
      <c r="AZ5" s="431"/>
      <c r="BA5" s="431"/>
      <c r="BC5" s="217" t="s">
        <v>298</v>
      </c>
      <c r="BD5" s="431" t="s">
        <v>339</v>
      </c>
      <c r="BE5" s="431"/>
      <c r="BF5" s="431"/>
      <c r="BG5" s="218"/>
      <c r="BH5" s="223"/>
      <c r="BJ5" s="217" t="s">
        <v>298</v>
      </c>
      <c r="BK5" s="431" t="s">
        <v>341</v>
      </c>
      <c r="BL5" s="431"/>
      <c r="BM5" s="431"/>
      <c r="BN5" s="431"/>
      <c r="BP5" s="217" t="s">
        <v>298</v>
      </c>
      <c r="BQ5" s="431" t="s">
        <v>343</v>
      </c>
      <c r="BR5" s="431"/>
      <c r="BS5" s="431"/>
      <c r="BT5" s="431"/>
      <c r="BU5" s="218"/>
      <c r="BW5" s="217" t="s">
        <v>298</v>
      </c>
      <c r="BX5" s="431" t="s">
        <v>346</v>
      </c>
      <c r="BY5" s="431"/>
      <c r="BZ5" s="431"/>
      <c r="CA5" s="431"/>
      <c r="CC5" s="217" t="s">
        <v>298</v>
      </c>
      <c r="CD5" s="431" t="s">
        <v>347</v>
      </c>
      <c r="CE5" s="431"/>
      <c r="CF5" s="431"/>
      <c r="CG5" s="431"/>
      <c r="CI5" s="217" t="s">
        <v>298</v>
      </c>
      <c r="CJ5" s="431" t="s">
        <v>349</v>
      </c>
      <c r="CK5" s="431"/>
      <c r="CL5" s="431"/>
      <c r="CN5" s="221"/>
    </row>
    <row r="6" spans="1:116" s="217" customFormat="1" x14ac:dyDescent="0.2">
      <c r="A6" s="217" t="s">
        <v>8511</v>
      </c>
      <c r="B6" s="217" t="s">
        <v>8512</v>
      </c>
      <c r="C6" s="217" t="s">
        <v>8513</v>
      </c>
      <c r="D6" s="217" t="s">
        <v>8514</v>
      </c>
      <c r="E6" s="217" t="s">
        <v>8515</v>
      </c>
      <c r="F6" s="217" t="s">
        <v>8516</v>
      </c>
      <c r="H6" s="217" t="s">
        <v>8511</v>
      </c>
      <c r="I6" s="217" t="s">
        <v>8512</v>
      </c>
      <c r="J6" s="217" t="s">
        <v>8513</v>
      </c>
      <c r="K6" s="217" t="s">
        <v>8517</v>
      </c>
      <c r="L6" s="217" t="s">
        <v>8518</v>
      </c>
      <c r="M6" s="217" t="s">
        <v>8516</v>
      </c>
      <c r="O6" s="217" t="s">
        <v>8511</v>
      </c>
      <c r="P6" s="217" t="s">
        <v>8512</v>
      </c>
      <c r="Q6" s="217" t="s">
        <v>8513</v>
      </c>
      <c r="R6" s="217" t="s">
        <v>8514</v>
      </c>
      <c r="S6" s="217" t="s">
        <v>8515</v>
      </c>
      <c r="T6" s="217" t="s">
        <v>8516</v>
      </c>
      <c r="V6" s="217" t="s">
        <v>8511</v>
      </c>
      <c r="W6" s="217" t="s">
        <v>8512</v>
      </c>
      <c r="X6" s="217" t="s">
        <v>8513</v>
      </c>
      <c r="Y6" s="217" t="s">
        <v>8517</v>
      </c>
      <c r="Z6" s="217" t="s">
        <v>8518</v>
      </c>
      <c r="AA6" s="217" t="s">
        <v>8516</v>
      </c>
      <c r="AC6" s="217" t="s">
        <v>10</v>
      </c>
      <c r="AD6" s="217" t="s">
        <v>8520</v>
      </c>
      <c r="AE6" s="217" t="s">
        <v>8513</v>
      </c>
      <c r="AF6" s="217" t="s">
        <v>8514</v>
      </c>
      <c r="AG6" s="217" t="s">
        <v>8515</v>
      </c>
      <c r="AJ6" s="217" t="s">
        <v>10</v>
      </c>
      <c r="AK6" s="217" t="s">
        <v>8520</v>
      </c>
      <c r="AQ6" s="217" t="s">
        <v>8522</v>
      </c>
      <c r="AW6" s="217" t="s">
        <v>8522</v>
      </c>
      <c r="AX6" s="217" t="s">
        <v>8513</v>
      </c>
      <c r="AY6" s="217" t="s">
        <v>8517</v>
      </c>
      <c r="BC6" s="217" t="s">
        <v>8524</v>
      </c>
      <c r="BD6" s="217" t="s">
        <v>8520</v>
      </c>
      <c r="BE6" s="217" t="s">
        <v>8513</v>
      </c>
      <c r="BF6" s="217" t="s">
        <v>8514</v>
      </c>
      <c r="BG6" s="217" t="s">
        <v>8515</v>
      </c>
      <c r="BH6" s="225" t="s">
        <v>8516</v>
      </c>
      <c r="BR6" s="217" t="s">
        <v>8513</v>
      </c>
      <c r="BS6" s="217" t="s">
        <v>8514</v>
      </c>
      <c r="BT6" s="217" t="s">
        <v>8515</v>
      </c>
      <c r="BW6" s="217" t="s">
        <v>372</v>
      </c>
      <c r="BX6" s="217" t="s">
        <v>8524</v>
      </c>
      <c r="BY6" s="217" t="s">
        <v>8513</v>
      </c>
      <c r="BZ6" s="217" t="s">
        <v>8514</v>
      </c>
      <c r="CA6" s="217" t="s">
        <v>8515</v>
      </c>
      <c r="CC6" s="217" t="s">
        <v>372</v>
      </c>
      <c r="CD6" s="217" t="s">
        <v>8524</v>
      </c>
      <c r="CE6" s="217" t="s">
        <v>8513</v>
      </c>
      <c r="CF6" s="217" t="s">
        <v>8517</v>
      </c>
      <c r="CG6" s="217" t="s">
        <v>8518</v>
      </c>
      <c r="CI6" s="217" t="s">
        <v>8532</v>
      </c>
      <c r="CK6" s="217" t="s">
        <v>8513</v>
      </c>
      <c r="CL6" s="217" t="s">
        <v>8514</v>
      </c>
      <c r="CM6" s="217" t="s">
        <v>8516</v>
      </c>
      <c r="CN6" s="225" t="s">
        <v>8516</v>
      </c>
      <c r="CP6" s="217" t="s">
        <v>8536</v>
      </c>
      <c r="CQ6" s="217" t="s">
        <v>8513</v>
      </c>
      <c r="CR6" s="217" t="s">
        <v>8514</v>
      </c>
      <c r="CS6" s="217" t="s">
        <v>8515</v>
      </c>
      <c r="CV6" s="217" t="s">
        <v>8512</v>
      </c>
      <c r="CW6" s="217" t="s">
        <v>8537</v>
      </c>
      <c r="CX6" s="217" t="s">
        <v>8538</v>
      </c>
      <c r="CY6" s="217" t="s">
        <v>8539</v>
      </c>
      <c r="DF6" s="217" t="s">
        <v>8522</v>
      </c>
      <c r="DG6" s="217" t="s">
        <v>8532</v>
      </c>
      <c r="DH6" s="217" t="s">
        <v>12</v>
      </c>
      <c r="DI6" s="217" t="s">
        <v>8540</v>
      </c>
      <c r="DJ6" s="217" t="s">
        <v>8541</v>
      </c>
      <c r="DK6" s="217" t="s">
        <v>8542</v>
      </c>
      <c r="DL6" s="217" t="s">
        <v>8543</v>
      </c>
    </row>
    <row r="7" spans="1:116" x14ac:dyDescent="0.2">
      <c r="A7" t="s">
        <v>455</v>
      </c>
      <c r="B7" t="s">
        <v>9409</v>
      </c>
      <c r="C7">
        <v>9.8301052777997224</v>
      </c>
      <c r="D7">
        <v>14.006</v>
      </c>
      <c r="E7">
        <v>0</v>
      </c>
      <c r="F7">
        <v>0</v>
      </c>
      <c r="H7" t="s">
        <v>455</v>
      </c>
      <c r="I7" t="s">
        <v>9409</v>
      </c>
      <c r="J7">
        <v>9.8301052777997224</v>
      </c>
      <c r="K7">
        <v>9.8301046690000007</v>
      </c>
      <c r="L7">
        <v>1</v>
      </c>
      <c r="M7">
        <v>3.7619373076571669</v>
      </c>
      <c r="O7" t="s">
        <v>434</v>
      </c>
      <c r="P7" t="s">
        <v>9409</v>
      </c>
      <c r="Q7">
        <v>0</v>
      </c>
      <c r="R7">
        <v>0.36502501799999998</v>
      </c>
      <c r="S7">
        <v>0</v>
      </c>
      <c r="T7">
        <v>0</v>
      </c>
      <c r="V7" t="s">
        <v>8687</v>
      </c>
      <c r="W7" t="s">
        <v>9409</v>
      </c>
      <c r="X7">
        <v>2.1401683319844507</v>
      </c>
      <c r="Y7">
        <v>0.82392825000000003</v>
      </c>
      <c r="Z7">
        <v>0</v>
      </c>
      <c r="AA7">
        <v>0</v>
      </c>
      <c r="AC7" t="s">
        <v>8441</v>
      </c>
      <c r="AD7" t="s">
        <v>8521</v>
      </c>
      <c r="AE7">
        <v>2.3977747187018394E-2</v>
      </c>
      <c r="AF7">
        <v>5.0000000000000018</v>
      </c>
      <c r="AG7">
        <v>1</v>
      </c>
      <c r="AW7" t="s">
        <v>395</v>
      </c>
      <c r="AX7" s="12">
        <v>133.81055889145188</v>
      </c>
      <c r="AY7">
        <v>3.1401369999999993</v>
      </c>
      <c r="BC7" t="s">
        <v>8266</v>
      </c>
      <c r="BD7" s="209" t="s">
        <v>9409</v>
      </c>
      <c r="BE7" s="209">
        <v>98.342624002252251</v>
      </c>
      <c r="BF7">
        <v>100</v>
      </c>
      <c r="BG7">
        <v>0</v>
      </c>
      <c r="BH7" s="224">
        <v>0</v>
      </c>
      <c r="BP7" t="s">
        <v>8460</v>
      </c>
      <c r="BQ7" t="s">
        <v>480</v>
      </c>
      <c r="BR7">
        <v>32.366401263944347</v>
      </c>
      <c r="BS7">
        <v>35</v>
      </c>
      <c r="BT7">
        <v>0</v>
      </c>
      <c r="BW7" t="s">
        <v>23</v>
      </c>
      <c r="BX7" t="s">
        <v>54</v>
      </c>
      <c r="BY7">
        <v>2.4300000000000002</v>
      </c>
      <c r="BZ7">
        <v>4.0999999999999996</v>
      </c>
      <c r="CC7" t="s">
        <v>374</v>
      </c>
      <c r="CD7" t="s">
        <v>398</v>
      </c>
      <c r="CE7">
        <v>14.93</v>
      </c>
      <c r="CF7">
        <v>14.93</v>
      </c>
      <c r="CG7">
        <v>1</v>
      </c>
      <c r="CH7" s="12"/>
      <c r="CI7" t="s">
        <v>353</v>
      </c>
      <c r="CJ7" s="219" t="s">
        <v>9409</v>
      </c>
      <c r="CK7" s="12">
        <v>77.032929062302259</v>
      </c>
      <c r="CL7">
        <v>1113.6900024414062</v>
      </c>
      <c r="CM7">
        <v>0</v>
      </c>
      <c r="CN7" s="211">
        <v>0</v>
      </c>
      <c r="CO7" s="215"/>
      <c r="CP7" s="215" t="s">
        <v>8673</v>
      </c>
      <c r="CQ7">
        <v>2.1837804007163322</v>
      </c>
      <c r="CR7">
        <v>2.1837803512286715</v>
      </c>
      <c r="CS7">
        <v>1</v>
      </c>
      <c r="CV7" s="211">
        <v>2035</v>
      </c>
      <c r="CW7">
        <v>0</v>
      </c>
      <c r="CX7" s="12">
        <v>662.34</v>
      </c>
    </row>
    <row r="8" spans="1:116" x14ac:dyDescent="0.2">
      <c r="A8" t="s">
        <v>8465</v>
      </c>
      <c r="B8" t="s">
        <v>9409</v>
      </c>
      <c r="C8">
        <v>15.190970756017945</v>
      </c>
      <c r="D8">
        <v>18</v>
      </c>
      <c r="E8">
        <v>0</v>
      </c>
      <c r="F8">
        <v>0</v>
      </c>
      <c r="H8" t="s">
        <v>8465</v>
      </c>
      <c r="I8" s="216" t="s">
        <v>9409</v>
      </c>
      <c r="J8">
        <v>15.190970756017945</v>
      </c>
      <c r="K8">
        <v>15.190970699999999</v>
      </c>
      <c r="L8">
        <v>1</v>
      </c>
      <c r="M8">
        <v>57.620177951160386</v>
      </c>
      <c r="O8" t="s">
        <v>8458</v>
      </c>
      <c r="P8" t="s">
        <v>9409</v>
      </c>
      <c r="Q8">
        <v>1.3633231034048318E-3</v>
      </c>
      <c r="R8">
        <v>1.18</v>
      </c>
      <c r="S8">
        <v>0</v>
      </c>
      <c r="T8">
        <v>0</v>
      </c>
      <c r="V8" t="s">
        <v>8723</v>
      </c>
      <c r="W8" t="s">
        <v>9409</v>
      </c>
      <c r="X8">
        <v>3.5000000140458707</v>
      </c>
      <c r="Y8">
        <v>3.5</v>
      </c>
      <c r="Z8">
        <v>1</v>
      </c>
      <c r="AA8">
        <v>106.89360454437686</v>
      </c>
      <c r="AC8" t="s">
        <v>8440</v>
      </c>
      <c r="AD8" t="s">
        <v>8521</v>
      </c>
      <c r="AE8">
        <v>0.66287082433700562</v>
      </c>
      <c r="AF8">
        <v>5.0000000000000018</v>
      </c>
      <c r="AG8">
        <v>0</v>
      </c>
      <c r="AW8" t="s">
        <v>8523</v>
      </c>
      <c r="AX8" s="12">
        <v>132.63361010047632</v>
      </c>
      <c r="AY8">
        <v>2.5901369999999995</v>
      </c>
      <c r="BC8" t="s">
        <v>424</v>
      </c>
      <c r="BD8" s="209" t="s">
        <v>9409</v>
      </c>
      <c r="BE8" s="209">
        <v>9.9999718457125256E-2</v>
      </c>
      <c r="BF8">
        <v>0.1</v>
      </c>
      <c r="BG8">
        <v>1</v>
      </c>
      <c r="BH8" s="224">
        <v>-7.0255907981636616</v>
      </c>
      <c r="BP8" t="s">
        <v>9313</v>
      </c>
      <c r="BQ8" t="s">
        <v>480</v>
      </c>
      <c r="BR8">
        <v>13.96774357119542</v>
      </c>
      <c r="BS8">
        <v>50</v>
      </c>
      <c r="BT8">
        <v>0</v>
      </c>
      <c r="BW8" t="s">
        <v>25</v>
      </c>
      <c r="BX8" t="s">
        <v>398</v>
      </c>
      <c r="BY8">
        <v>9.5</v>
      </c>
      <c r="BZ8">
        <v>9.5</v>
      </c>
      <c r="CA8">
        <v>1</v>
      </c>
      <c r="CC8" t="s">
        <v>374</v>
      </c>
      <c r="CD8" t="s">
        <v>480</v>
      </c>
      <c r="CE8">
        <v>9.1</v>
      </c>
      <c r="CF8">
        <v>9.1</v>
      </c>
      <c r="CG8">
        <v>1</v>
      </c>
      <c r="CH8" s="12"/>
      <c r="CI8" t="s">
        <v>8171</v>
      </c>
      <c r="CJ8" s="219" t="s">
        <v>9409</v>
      </c>
      <c r="CK8" s="12">
        <v>6.7038761714189681</v>
      </c>
      <c r="CL8">
        <v>1013</v>
      </c>
      <c r="CM8">
        <v>0</v>
      </c>
      <c r="CN8" s="211">
        <v>0</v>
      </c>
      <c r="CO8" s="215"/>
      <c r="CP8" s="215" t="s">
        <v>172</v>
      </c>
      <c r="CQ8">
        <v>2.0390148518931247E-6</v>
      </c>
      <c r="CR8">
        <v>5.5243110571960843</v>
      </c>
      <c r="CS8">
        <v>0</v>
      </c>
    </row>
    <row r="9" spans="1:116" x14ac:dyDescent="0.2">
      <c r="A9" t="s">
        <v>8468</v>
      </c>
      <c r="B9" t="s">
        <v>9409</v>
      </c>
      <c r="C9">
        <v>6.0000000962649933</v>
      </c>
      <c r="D9">
        <v>7.8209999999999997</v>
      </c>
      <c r="E9">
        <v>0</v>
      </c>
      <c r="F9">
        <v>0</v>
      </c>
      <c r="H9" t="s">
        <v>8468</v>
      </c>
      <c r="I9" s="216" t="s">
        <v>9409</v>
      </c>
      <c r="J9">
        <v>6.0000000962649933</v>
      </c>
      <c r="K9">
        <v>6</v>
      </c>
      <c r="L9">
        <v>1</v>
      </c>
      <c r="M9">
        <v>24.243974957554862</v>
      </c>
      <c r="O9" t="s">
        <v>8465</v>
      </c>
      <c r="P9" t="s">
        <v>9409</v>
      </c>
      <c r="Q9">
        <v>232.98281148721156</v>
      </c>
      <c r="R9">
        <v>360.5</v>
      </c>
      <c r="S9">
        <v>0</v>
      </c>
      <c r="T9">
        <v>0</v>
      </c>
      <c r="V9" t="s">
        <v>8432</v>
      </c>
      <c r="W9" t="s">
        <v>9409</v>
      </c>
      <c r="X9">
        <v>285.00000201523801</v>
      </c>
      <c r="Y9">
        <v>285</v>
      </c>
      <c r="Z9">
        <v>1</v>
      </c>
      <c r="AA9">
        <v>3.6498978952691563</v>
      </c>
      <c r="AC9" t="s">
        <v>8442</v>
      </c>
      <c r="AD9" t="s">
        <v>8521</v>
      </c>
      <c r="AE9">
        <v>0</v>
      </c>
      <c r="AF9">
        <v>5.0000000000000018</v>
      </c>
      <c r="AG9">
        <v>0</v>
      </c>
      <c r="BC9" t="s">
        <v>8348</v>
      </c>
      <c r="BD9" s="209" t="s">
        <v>9409</v>
      </c>
      <c r="BE9" s="209">
        <v>31.774072932656644</v>
      </c>
      <c r="BF9">
        <v>100</v>
      </c>
      <c r="BG9">
        <v>0</v>
      </c>
      <c r="BH9" s="224">
        <v>0</v>
      </c>
      <c r="BP9" t="s">
        <v>8527</v>
      </c>
      <c r="BQ9" t="s">
        <v>54</v>
      </c>
      <c r="BR9">
        <v>8.8000002926548362</v>
      </c>
      <c r="BS9">
        <v>50</v>
      </c>
      <c r="BT9">
        <v>0</v>
      </c>
      <c r="BW9" t="s">
        <v>374</v>
      </c>
      <c r="BX9" t="s">
        <v>399</v>
      </c>
      <c r="BY9">
        <v>0</v>
      </c>
      <c r="BZ9">
        <v>1.9</v>
      </c>
      <c r="CC9" t="s">
        <v>359</v>
      </c>
      <c r="CD9" t="s">
        <v>398</v>
      </c>
      <c r="CE9">
        <v>33.93</v>
      </c>
      <c r="CF9">
        <v>31.9</v>
      </c>
      <c r="CH9" s="12"/>
      <c r="CI9" t="s">
        <v>8172</v>
      </c>
      <c r="CJ9" s="219" t="s">
        <v>9409</v>
      </c>
      <c r="CK9" s="12">
        <v>3.9184314679038033</v>
      </c>
      <c r="CL9">
        <v>1006.7399997711182</v>
      </c>
      <c r="CM9">
        <v>0</v>
      </c>
      <c r="CN9" s="211">
        <v>0</v>
      </c>
      <c r="CO9" s="215"/>
      <c r="CP9" s="215" t="s">
        <v>9262</v>
      </c>
      <c r="CQ9">
        <v>0</v>
      </c>
      <c r="CR9">
        <v>2.379051265945626</v>
      </c>
      <c r="CS9">
        <v>0</v>
      </c>
    </row>
    <row r="10" spans="1:116" x14ac:dyDescent="0.2">
      <c r="A10" t="s">
        <v>9170</v>
      </c>
      <c r="B10" t="s">
        <v>9409</v>
      </c>
      <c r="C10">
        <v>0</v>
      </c>
      <c r="D10">
        <v>4.6399999999999997</v>
      </c>
      <c r="E10">
        <v>0</v>
      </c>
      <c r="F10">
        <v>0</v>
      </c>
      <c r="H10" t="s">
        <v>8568</v>
      </c>
      <c r="I10" s="216" t="s">
        <v>9409</v>
      </c>
      <c r="J10">
        <v>7.7000004103453135</v>
      </c>
      <c r="K10">
        <v>7.7</v>
      </c>
      <c r="L10">
        <v>1</v>
      </c>
      <c r="M10">
        <v>65.218595840656974</v>
      </c>
      <c r="O10" t="s">
        <v>8475</v>
      </c>
      <c r="P10" t="s">
        <v>9409</v>
      </c>
      <c r="Q10">
        <v>32.467174069369044</v>
      </c>
      <c r="R10">
        <v>71</v>
      </c>
      <c r="S10">
        <v>0</v>
      </c>
      <c r="T10">
        <v>0</v>
      </c>
      <c r="V10" t="s">
        <v>8495</v>
      </c>
      <c r="W10" t="s">
        <v>9409</v>
      </c>
      <c r="X10">
        <v>1.4250223781374121</v>
      </c>
      <c r="Y10">
        <v>1.425</v>
      </c>
      <c r="Z10">
        <v>1</v>
      </c>
      <c r="AA10">
        <v>0.30503402092628928</v>
      </c>
      <c r="AC10" t="s">
        <v>8443</v>
      </c>
      <c r="AD10" t="s">
        <v>8521</v>
      </c>
      <c r="AE10">
        <v>0.37459322810173035</v>
      </c>
      <c r="AF10">
        <v>5.0000000000000018</v>
      </c>
      <c r="AG10">
        <v>0</v>
      </c>
      <c r="BC10" t="s">
        <v>8315</v>
      </c>
      <c r="BD10" s="209" t="s">
        <v>9409</v>
      </c>
      <c r="BE10" s="209">
        <v>-1.9867824829230543E-5</v>
      </c>
      <c r="BF10">
        <v>0.1</v>
      </c>
      <c r="BG10">
        <v>0</v>
      </c>
      <c r="BH10" s="224">
        <v>0</v>
      </c>
      <c r="BP10" t="s">
        <v>9278</v>
      </c>
      <c r="BQ10" t="s">
        <v>52</v>
      </c>
      <c r="BR10">
        <v>12.959999974993767</v>
      </c>
      <c r="BS10">
        <v>12.96</v>
      </c>
      <c r="BT10">
        <v>1</v>
      </c>
      <c r="BW10" t="s">
        <v>20</v>
      </c>
      <c r="BX10" t="s">
        <v>399</v>
      </c>
      <c r="BY10">
        <v>0</v>
      </c>
      <c r="BZ10">
        <v>4.8</v>
      </c>
      <c r="CC10" t="s">
        <v>359</v>
      </c>
      <c r="CD10" t="s">
        <v>480</v>
      </c>
      <c r="CE10">
        <v>22.68</v>
      </c>
      <c r="CF10">
        <v>18.600000000000001</v>
      </c>
      <c r="CH10" s="12"/>
      <c r="CI10" t="s">
        <v>8173</v>
      </c>
      <c r="CJ10" s="219" t="s">
        <v>9409</v>
      </c>
      <c r="CK10" s="12">
        <v>0.68684857152402401</v>
      </c>
      <c r="CL10">
        <v>1000.3799999952316</v>
      </c>
      <c r="CM10">
        <v>0</v>
      </c>
      <c r="CN10" s="211">
        <v>0</v>
      </c>
      <c r="CO10" s="215"/>
      <c r="CP10" s="215" t="s">
        <v>422</v>
      </c>
      <c r="CQ10">
        <v>6.1055262789154956E-2</v>
      </c>
      <c r="CR10">
        <v>6.1055360527253445E-2</v>
      </c>
      <c r="CS10">
        <v>1</v>
      </c>
    </row>
    <row r="11" spans="1:116" x14ac:dyDescent="0.2">
      <c r="A11" t="s">
        <v>8469</v>
      </c>
      <c r="B11" t="s">
        <v>9409</v>
      </c>
      <c r="C11">
        <v>8.7371484776757434E-5</v>
      </c>
      <c r="D11">
        <v>9.2530000000000001</v>
      </c>
      <c r="E11">
        <v>0</v>
      </c>
      <c r="F11">
        <v>0</v>
      </c>
      <c r="H11" t="s">
        <v>8473</v>
      </c>
      <c r="I11" s="216" t="s">
        <v>9409</v>
      </c>
      <c r="J11">
        <v>46.516036717151898</v>
      </c>
      <c r="K11">
        <v>20</v>
      </c>
      <c r="L11">
        <v>0</v>
      </c>
      <c r="M11">
        <v>0</v>
      </c>
      <c r="O11" t="s">
        <v>8479</v>
      </c>
      <c r="P11" t="s">
        <v>9409</v>
      </c>
      <c r="Q11">
        <v>0</v>
      </c>
      <c r="R11">
        <v>1E-3</v>
      </c>
      <c r="S11">
        <v>0</v>
      </c>
      <c r="T11">
        <v>0</v>
      </c>
      <c r="V11" t="s">
        <v>8519</v>
      </c>
      <c r="W11" t="s">
        <v>9409</v>
      </c>
      <c r="X11">
        <v>1652.9549903390789</v>
      </c>
      <c r="Y11">
        <v>1651.9549999999999</v>
      </c>
      <c r="Z11">
        <v>0</v>
      </c>
      <c r="AA11">
        <v>0</v>
      </c>
      <c r="AC11" t="s">
        <v>8445</v>
      </c>
      <c r="AD11" t="s">
        <v>8521</v>
      </c>
      <c r="AE11">
        <v>0.1478913426399231</v>
      </c>
      <c r="AF11">
        <v>5.0000000000000018</v>
      </c>
      <c r="AG11">
        <v>0</v>
      </c>
      <c r="BC11" t="s">
        <v>8282</v>
      </c>
      <c r="BD11" s="209" t="s">
        <v>9409</v>
      </c>
      <c r="BE11" s="209">
        <v>9.8932907184801244E-2</v>
      </c>
      <c r="BF11">
        <v>0.1</v>
      </c>
      <c r="BG11">
        <v>1</v>
      </c>
      <c r="BH11" s="224">
        <v>-1.8903406554408967E-4</v>
      </c>
      <c r="BP11" t="s">
        <v>8528</v>
      </c>
      <c r="BQ11" t="s">
        <v>480</v>
      </c>
      <c r="BR11">
        <v>80.381279229017451</v>
      </c>
      <c r="BS11">
        <v>276</v>
      </c>
      <c r="BT11">
        <v>0</v>
      </c>
      <c r="BW11" t="s">
        <v>20</v>
      </c>
      <c r="BX11" t="s">
        <v>8289</v>
      </c>
      <c r="BY11">
        <v>8.8000000000000007</v>
      </c>
      <c r="BZ11">
        <v>8.8000000000000007</v>
      </c>
      <c r="CA11">
        <v>1</v>
      </c>
      <c r="CC11" t="s">
        <v>69</v>
      </c>
      <c r="CD11" t="s">
        <v>8308</v>
      </c>
      <c r="CE11">
        <v>6.8</v>
      </c>
      <c r="CF11">
        <v>6.8</v>
      </c>
      <c r="CG11">
        <v>1</v>
      </c>
      <c r="CI11" t="s">
        <v>354</v>
      </c>
      <c r="CJ11" t="s">
        <v>9409</v>
      </c>
      <c r="CK11" s="12">
        <v>32.547891011057587</v>
      </c>
      <c r="CL11">
        <v>36</v>
      </c>
      <c r="CM11">
        <v>0</v>
      </c>
      <c r="CN11" s="211">
        <v>322.77658645198875</v>
      </c>
    </row>
    <row r="12" spans="1:116" x14ac:dyDescent="0.2">
      <c r="A12" t="s">
        <v>110</v>
      </c>
      <c r="B12" t="s">
        <v>9409</v>
      </c>
      <c r="C12">
        <v>38.808178684016127</v>
      </c>
      <c r="D12">
        <v>50</v>
      </c>
      <c r="E12">
        <v>0</v>
      </c>
      <c r="F12">
        <v>0</v>
      </c>
      <c r="H12" t="s">
        <v>497</v>
      </c>
      <c r="I12" t="s">
        <v>9409</v>
      </c>
      <c r="J12">
        <v>50.000000659218117</v>
      </c>
      <c r="K12">
        <v>50</v>
      </c>
      <c r="L12">
        <v>1</v>
      </c>
      <c r="M12">
        <v>4.1169134927525191</v>
      </c>
      <c r="O12" t="s">
        <v>8480</v>
      </c>
      <c r="P12" t="s">
        <v>9409</v>
      </c>
      <c r="Q12">
        <v>0</v>
      </c>
      <c r="R12">
        <v>1E-3</v>
      </c>
      <c r="S12">
        <v>0</v>
      </c>
      <c r="T12">
        <v>0</v>
      </c>
      <c r="V12" t="s">
        <v>8452</v>
      </c>
      <c r="W12" t="s">
        <v>8346</v>
      </c>
      <c r="X12">
        <v>1.3370001881777178</v>
      </c>
      <c r="Y12">
        <v>1.337</v>
      </c>
      <c r="Z12">
        <v>1</v>
      </c>
      <c r="AA12">
        <v>59.204639266697704</v>
      </c>
      <c r="AC12" t="s">
        <v>8444</v>
      </c>
      <c r="AD12" t="s">
        <v>8521</v>
      </c>
      <c r="AE12">
        <v>2.9387168884277344</v>
      </c>
      <c r="AF12">
        <v>10.000000000000004</v>
      </c>
      <c r="AG12">
        <v>0</v>
      </c>
      <c r="BC12" t="s">
        <v>8296</v>
      </c>
      <c r="BD12" s="209" t="s">
        <v>9409</v>
      </c>
      <c r="BE12" s="209">
        <v>9.999502987361597E-2</v>
      </c>
      <c r="BF12">
        <v>0.1</v>
      </c>
      <c r="BG12">
        <v>1</v>
      </c>
      <c r="BH12" s="224">
        <v>-1.7220827408269817</v>
      </c>
      <c r="BP12" t="s">
        <v>8529</v>
      </c>
      <c r="BQ12" t="s">
        <v>480</v>
      </c>
      <c r="BR12">
        <v>26.604163179501207</v>
      </c>
      <c r="BS12">
        <v>61</v>
      </c>
      <c r="BT12">
        <v>0</v>
      </c>
      <c r="BW12" t="s">
        <v>20</v>
      </c>
      <c r="BX12" t="s">
        <v>398</v>
      </c>
      <c r="BY12">
        <v>2.2999999999999998</v>
      </c>
      <c r="BZ12">
        <v>2.4</v>
      </c>
      <c r="CC12" t="s">
        <v>69</v>
      </c>
      <c r="CD12" t="s">
        <v>8277</v>
      </c>
      <c r="CE12">
        <v>2.04</v>
      </c>
      <c r="CF12">
        <v>2.04</v>
      </c>
      <c r="CG12">
        <v>1</v>
      </c>
      <c r="CI12" t="s">
        <v>355</v>
      </c>
      <c r="CJ12" t="s">
        <v>9409</v>
      </c>
      <c r="CK12" s="12">
        <v>9.9971522258238803</v>
      </c>
      <c r="CL12">
        <v>10.710000267028809</v>
      </c>
      <c r="CM12">
        <v>0</v>
      </c>
      <c r="CN12" s="211">
        <v>0</v>
      </c>
    </row>
    <row r="13" spans="1:116" x14ac:dyDescent="0.2">
      <c r="A13" t="s">
        <v>350</v>
      </c>
      <c r="B13" t="s">
        <v>9409</v>
      </c>
      <c r="C13">
        <v>1.8769040771247299E-5</v>
      </c>
      <c r="D13">
        <v>4.0599999999999996</v>
      </c>
      <c r="E13">
        <v>0</v>
      </c>
      <c r="F13">
        <v>0</v>
      </c>
      <c r="H13" t="s">
        <v>8474</v>
      </c>
      <c r="I13" t="s">
        <v>9409</v>
      </c>
      <c r="J13">
        <v>44.903815363580691</v>
      </c>
      <c r="K13">
        <v>20</v>
      </c>
      <c r="L13">
        <v>0</v>
      </c>
      <c r="M13">
        <v>0</v>
      </c>
      <c r="O13" t="s">
        <v>8482</v>
      </c>
      <c r="P13" t="s">
        <v>9409</v>
      </c>
      <c r="Q13">
        <v>0</v>
      </c>
      <c r="R13">
        <v>7.4626490925000004</v>
      </c>
      <c r="S13">
        <v>0</v>
      </c>
      <c r="T13">
        <v>0</v>
      </c>
      <c r="V13" t="s">
        <v>8456</v>
      </c>
      <c r="W13" t="s">
        <v>8346</v>
      </c>
      <c r="X13">
        <v>6.360000182441695</v>
      </c>
      <c r="Y13">
        <v>6.36</v>
      </c>
      <c r="Z13">
        <v>1</v>
      </c>
      <c r="AA13">
        <v>139.42671667509438</v>
      </c>
      <c r="AC13" t="s">
        <v>8435</v>
      </c>
      <c r="AD13" t="s">
        <v>8521</v>
      </c>
      <c r="AE13">
        <v>0</v>
      </c>
      <c r="AF13">
        <v>5.0000000000000018</v>
      </c>
      <c r="AG13">
        <v>0</v>
      </c>
      <c r="BC13" t="s">
        <v>8271</v>
      </c>
      <c r="BD13" s="209" t="s">
        <v>9409</v>
      </c>
      <c r="BE13" s="209">
        <v>9.9998333697662187E-2</v>
      </c>
      <c r="BF13">
        <v>0.1</v>
      </c>
      <c r="BG13">
        <v>1</v>
      </c>
      <c r="BH13" s="224">
        <v>-16.721869722507677</v>
      </c>
      <c r="BP13" t="s">
        <v>8530</v>
      </c>
      <c r="BQ13" t="s">
        <v>480</v>
      </c>
      <c r="BR13">
        <v>0</v>
      </c>
      <c r="BS13">
        <v>120</v>
      </c>
      <c r="BT13">
        <v>0</v>
      </c>
      <c r="BW13" t="s">
        <v>20</v>
      </c>
      <c r="BX13" t="s">
        <v>480</v>
      </c>
      <c r="BY13">
        <v>3.5</v>
      </c>
      <c r="BZ13">
        <v>6.47</v>
      </c>
      <c r="CC13" t="s">
        <v>20</v>
      </c>
      <c r="CD13" t="s">
        <v>398</v>
      </c>
      <c r="CE13">
        <v>2.2999999999999998</v>
      </c>
      <c r="CF13">
        <v>2.2999999999999998</v>
      </c>
      <c r="CG13">
        <v>1</v>
      </c>
      <c r="CH13" s="12"/>
      <c r="CI13" t="s">
        <v>304</v>
      </c>
      <c r="CJ13" s="219" t="s">
        <v>9409</v>
      </c>
      <c r="CK13" s="12">
        <v>0</v>
      </c>
      <c r="CL13">
        <v>1002.6300001144409</v>
      </c>
      <c r="CM13">
        <v>0</v>
      </c>
      <c r="CN13" s="211">
        <v>0</v>
      </c>
    </row>
    <row r="14" spans="1:116" x14ac:dyDescent="0.2">
      <c r="A14" t="s">
        <v>351</v>
      </c>
      <c r="B14" t="s">
        <v>9409</v>
      </c>
      <c r="C14">
        <v>6.9653708181678261E-6</v>
      </c>
      <c r="D14">
        <v>3.9</v>
      </c>
      <c r="E14">
        <v>0</v>
      </c>
      <c r="F14">
        <v>0</v>
      </c>
      <c r="H14" t="s">
        <v>8478</v>
      </c>
      <c r="I14" t="s">
        <v>9409</v>
      </c>
      <c r="J14">
        <v>8.3999999200096855</v>
      </c>
      <c r="K14">
        <v>3</v>
      </c>
      <c r="L14">
        <v>0</v>
      </c>
      <c r="M14">
        <v>0</v>
      </c>
      <c r="O14" t="s">
        <v>8345</v>
      </c>
      <c r="P14" t="s">
        <v>9409</v>
      </c>
      <c r="Q14">
        <v>0</v>
      </c>
      <c r="R14">
        <v>5.2227448459999994</v>
      </c>
      <c r="S14">
        <v>0</v>
      </c>
      <c r="T14">
        <v>0</v>
      </c>
      <c r="V14" t="s">
        <v>8475</v>
      </c>
      <c r="W14" t="s">
        <v>8346</v>
      </c>
      <c r="X14">
        <v>41.999963477473656</v>
      </c>
      <c r="Y14">
        <v>30</v>
      </c>
      <c r="Z14">
        <v>0</v>
      </c>
      <c r="AA14">
        <v>0</v>
      </c>
      <c r="AC14" t="s">
        <v>8437</v>
      </c>
      <c r="AD14" t="s">
        <v>8521</v>
      </c>
      <c r="AE14">
        <v>2.2183070182800293</v>
      </c>
      <c r="AF14">
        <v>5.0000000000000018</v>
      </c>
      <c r="AG14">
        <v>1</v>
      </c>
      <c r="BC14" t="s">
        <v>8294</v>
      </c>
      <c r="BD14" s="209" t="s">
        <v>9409</v>
      </c>
      <c r="BE14" s="209">
        <v>9.9996138048358163E-2</v>
      </c>
      <c r="BF14">
        <v>0.1</v>
      </c>
      <c r="BG14">
        <v>1</v>
      </c>
      <c r="BH14" s="224">
        <v>-2.4720013749696439</v>
      </c>
      <c r="BP14" t="s">
        <v>8531</v>
      </c>
      <c r="BQ14" t="s">
        <v>480</v>
      </c>
      <c r="BR14">
        <v>0</v>
      </c>
      <c r="BS14">
        <v>50</v>
      </c>
      <c r="BT14">
        <v>0</v>
      </c>
      <c r="BW14" t="s">
        <v>23</v>
      </c>
      <c r="BX14" t="s">
        <v>54</v>
      </c>
      <c r="BY14">
        <v>1.72</v>
      </c>
      <c r="BZ14">
        <v>4.0999999999999996</v>
      </c>
      <c r="CC14" t="s">
        <v>20</v>
      </c>
      <c r="CD14" t="s">
        <v>480</v>
      </c>
      <c r="CE14">
        <v>3.5</v>
      </c>
      <c r="CF14">
        <v>3.5</v>
      </c>
      <c r="CG14">
        <v>1</v>
      </c>
      <c r="CI14" t="s">
        <v>8497</v>
      </c>
      <c r="CJ14" t="s">
        <v>9409</v>
      </c>
      <c r="CK14" s="12">
        <v>88.358666197518303</v>
      </c>
      <c r="CL14">
        <v>149.24000549316406</v>
      </c>
      <c r="CM14">
        <v>0</v>
      </c>
      <c r="CN14" s="211">
        <v>0</v>
      </c>
    </row>
    <row r="15" spans="1:116" x14ac:dyDescent="0.2">
      <c r="A15" t="s">
        <v>436</v>
      </c>
      <c r="B15" t="s">
        <v>9409</v>
      </c>
      <c r="C15">
        <v>11.699999954855187</v>
      </c>
      <c r="D15">
        <v>11.7</v>
      </c>
      <c r="E15">
        <v>1</v>
      </c>
      <c r="F15">
        <v>-2458.8115806854848</v>
      </c>
      <c r="H15" t="s">
        <v>8486</v>
      </c>
      <c r="I15" t="s">
        <v>9409</v>
      </c>
      <c r="J15">
        <v>0.48499999781960967</v>
      </c>
      <c r="K15">
        <v>0.48399999999999999</v>
      </c>
      <c r="L15">
        <v>1</v>
      </c>
      <c r="M15">
        <v>0</v>
      </c>
      <c r="O15" t="s">
        <v>8324</v>
      </c>
      <c r="P15" t="s">
        <v>9409</v>
      </c>
      <c r="Q15">
        <v>0</v>
      </c>
      <c r="R15">
        <v>1.275007507</v>
      </c>
      <c r="S15">
        <v>0</v>
      </c>
      <c r="T15">
        <v>0</v>
      </c>
      <c r="V15" t="s">
        <v>8687</v>
      </c>
      <c r="W15" t="s">
        <v>8346</v>
      </c>
      <c r="X15">
        <v>2.0193563194956892</v>
      </c>
      <c r="Y15">
        <v>1.1878565000000001</v>
      </c>
      <c r="Z15">
        <v>0</v>
      </c>
      <c r="AA15">
        <v>0</v>
      </c>
      <c r="AC15" t="s">
        <v>8439</v>
      </c>
      <c r="AD15" t="s">
        <v>8521</v>
      </c>
      <c r="AE15">
        <v>4.6882752329111099E-2</v>
      </c>
      <c r="AF15">
        <v>5.0000000000000018</v>
      </c>
      <c r="AG15">
        <v>0</v>
      </c>
      <c r="BC15" t="s">
        <v>8276</v>
      </c>
      <c r="BD15" s="209" t="s">
        <v>9409</v>
      </c>
      <c r="BE15" s="209">
        <v>9.9990073954135977E-2</v>
      </c>
      <c r="BF15">
        <v>0.1</v>
      </c>
      <c r="BG15">
        <v>1</v>
      </c>
      <c r="BH15" s="224">
        <v>-17.472246439428702</v>
      </c>
      <c r="BW15" t="s">
        <v>25</v>
      </c>
      <c r="BX15" t="s">
        <v>396</v>
      </c>
      <c r="BY15">
        <v>0.5</v>
      </c>
      <c r="BZ15">
        <v>0.5</v>
      </c>
      <c r="CA15">
        <v>1</v>
      </c>
      <c r="CC15" t="s">
        <v>374</v>
      </c>
      <c r="CD15" t="s">
        <v>398</v>
      </c>
      <c r="CE15">
        <v>26.2</v>
      </c>
      <c r="CF15">
        <v>12.7</v>
      </c>
      <c r="CH15" s="12"/>
      <c r="CI15" t="s">
        <v>8533</v>
      </c>
      <c r="CJ15" s="219" t="s">
        <v>9409</v>
      </c>
      <c r="CK15" s="12">
        <v>1.8180910146693339</v>
      </c>
      <c r="CL15">
        <v>1022.7000007629395</v>
      </c>
      <c r="CM15">
        <v>0</v>
      </c>
      <c r="CN15" s="211">
        <v>0</v>
      </c>
    </row>
    <row r="16" spans="1:116" x14ac:dyDescent="0.2">
      <c r="A16" t="s">
        <v>8478</v>
      </c>
      <c r="B16" t="s">
        <v>9409</v>
      </c>
      <c r="C16">
        <v>8.3999999200096855</v>
      </c>
      <c r="D16">
        <v>8.4</v>
      </c>
      <c r="E16">
        <v>1</v>
      </c>
      <c r="F16">
        <v>-1942.5143190257254</v>
      </c>
      <c r="H16" t="s">
        <v>8488</v>
      </c>
      <c r="I16" t="s">
        <v>9409</v>
      </c>
      <c r="J16">
        <v>2.2430010838816643</v>
      </c>
      <c r="K16">
        <v>2.2429999999999999</v>
      </c>
      <c r="L16">
        <v>1</v>
      </c>
      <c r="M16">
        <v>1.6032326369227088</v>
      </c>
      <c r="O16" t="s">
        <v>8325</v>
      </c>
      <c r="P16" t="s">
        <v>9409</v>
      </c>
      <c r="Q16">
        <v>0.45561538751546438</v>
      </c>
      <c r="R16">
        <v>0.45561551275000001</v>
      </c>
      <c r="S16">
        <v>1</v>
      </c>
      <c r="T16">
        <v>-18.751237954747161</v>
      </c>
      <c r="V16" t="s">
        <v>8673</v>
      </c>
      <c r="W16" t="s">
        <v>8346</v>
      </c>
      <c r="X16">
        <v>2.0682857641114025</v>
      </c>
      <c r="Y16">
        <v>0.9</v>
      </c>
      <c r="Z16">
        <v>0</v>
      </c>
      <c r="AA16">
        <v>0</v>
      </c>
      <c r="AC16" t="s">
        <v>8438</v>
      </c>
      <c r="AD16" t="s">
        <v>8521</v>
      </c>
      <c r="AE16">
        <v>6.4741101264953613</v>
      </c>
      <c r="AF16" s="12">
        <v>14.999999999999989</v>
      </c>
      <c r="AG16">
        <v>0</v>
      </c>
      <c r="BC16" t="s">
        <v>8297</v>
      </c>
      <c r="BD16" s="209" t="s">
        <v>9409</v>
      </c>
      <c r="BE16" s="209">
        <v>24.744430301690812</v>
      </c>
      <c r="BF16">
        <v>100</v>
      </c>
      <c r="BG16">
        <v>0</v>
      </c>
      <c r="BH16" s="224">
        <v>0</v>
      </c>
      <c r="BW16" t="s">
        <v>25</v>
      </c>
      <c r="BX16" t="s">
        <v>398</v>
      </c>
      <c r="BY16">
        <v>10.17</v>
      </c>
      <c r="BZ16">
        <v>35</v>
      </c>
      <c r="CC16" t="s">
        <v>374</v>
      </c>
      <c r="CD16" t="s">
        <v>480</v>
      </c>
      <c r="CE16">
        <v>8.3000000000000007</v>
      </c>
      <c r="CF16">
        <v>8.3000000000000007</v>
      </c>
      <c r="CG16" s="12">
        <v>1</v>
      </c>
      <c r="CH16" s="12"/>
      <c r="CI16" s="219" t="s">
        <v>8534</v>
      </c>
      <c r="CJ16" s="219" t="s">
        <v>9409</v>
      </c>
      <c r="CK16" s="12">
        <v>1920.4546987425233</v>
      </c>
      <c r="CL16">
        <v>3551</v>
      </c>
      <c r="CM16">
        <v>0</v>
      </c>
      <c r="CN16" s="211">
        <v>0</v>
      </c>
    </row>
    <row r="17" spans="1:92" x14ac:dyDescent="0.2">
      <c r="A17" t="s">
        <v>8479</v>
      </c>
      <c r="B17" t="s">
        <v>9409</v>
      </c>
      <c r="C17">
        <v>0</v>
      </c>
      <c r="D17">
        <v>1E-3</v>
      </c>
      <c r="E17">
        <v>0</v>
      </c>
      <c r="F17">
        <v>0</v>
      </c>
      <c r="H17" t="s">
        <v>8478</v>
      </c>
      <c r="I17" t="s">
        <v>8346</v>
      </c>
      <c r="J17">
        <v>7.1350001021353808</v>
      </c>
      <c r="K17">
        <v>3</v>
      </c>
      <c r="L17">
        <v>0</v>
      </c>
      <c r="M17">
        <v>0</v>
      </c>
      <c r="O17" t="s">
        <v>8723</v>
      </c>
      <c r="P17" t="s">
        <v>9409</v>
      </c>
      <c r="Q17">
        <v>3.5000000140458707</v>
      </c>
      <c r="R17">
        <v>3.6</v>
      </c>
      <c r="S17">
        <v>0</v>
      </c>
      <c r="T17">
        <v>0</v>
      </c>
      <c r="V17" t="s">
        <v>8723</v>
      </c>
      <c r="W17" t="s">
        <v>8346</v>
      </c>
      <c r="X17">
        <v>3.2400000017696584</v>
      </c>
      <c r="Y17">
        <v>3.24</v>
      </c>
      <c r="Z17">
        <v>1</v>
      </c>
      <c r="AA17">
        <v>248.79627174699701</v>
      </c>
      <c r="AC17" t="s">
        <v>8436</v>
      </c>
      <c r="AD17" t="s">
        <v>8521</v>
      </c>
      <c r="AE17">
        <v>0.37213799357414246</v>
      </c>
      <c r="AF17">
        <v>5.0000000000000018</v>
      </c>
      <c r="AG17">
        <v>0</v>
      </c>
      <c r="BC17" t="s">
        <v>8309</v>
      </c>
      <c r="BD17" s="209" t="s">
        <v>9409</v>
      </c>
      <c r="BE17" s="209">
        <v>9.9999359030689364E-2</v>
      </c>
      <c r="BF17">
        <v>0.1</v>
      </c>
      <c r="BG17">
        <v>1</v>
      </c>
      <c r="BH17" s="224">
        <v>-330.93768816142153</v>
      </c>
      <c r="BW17" t="s">
        <v>25</v>
      </c>
      <c r="BX17" t="s">
        <v>8204</v>
      </c>
      <c r="BY17">
        <v>0</v>
      </c>
      <c r="BZ17">
        <v>3</v>
      </c>
      <c r="CC17" t="s">
        <v>359</v>
      </c>
      <c r="CD17" t="s">
        <v>398</v>
      </c>
      <c r="CE17">
        <v>33.68</v>
      </c>
      <c r="CF17">
        <v>21.2</v>
      </c>
      <c r="CH17" s="12"/>
      <c r="CI17" t="s">
        <v>8535</v>
      </c>
      <c r="CJ17" s="219" t="s">
        <v>9409</v>
      </c>
      <c r="CK17" s="12">
        <v>11.325737135216047</v>
      </c>
      <c r="CL17">
        <v>1022.1200008392334</v>
      </c>
      <c r="CM17">
        <v>0</v>
      </c>
      <c r="CN17" s="211">
        <v>0</v>
      </c>
    </row>
    <row r="18" spans="1:92" x14ac:dyDescent="0.2">
      <c r="A18" t="s">
        <v>8480</v>
      </c>
      <c r="B18" t="s">
        <v>9409</v>
      </c>
      <c r="C18">
        <v>0</v>
      </c>
      <c r="D18">
        <v>1E-3</v>
      </c>
      <c r="E18">
        <v>0</v>
      </c>
      <c r="F18">
        <v>0</v>
      </c>
      <c r="H18" t="s">
        <v>410</v>
      </c>
      <c r="I18" t="s">
        <v>8346</v>
      </c>
      <c r="J18">
        <v>0.76950002028252784</v>
      </c>
      <c r="K18">
        <v>0.6</v>
      </c>
      <c r="L18">
        <v>0</v>
      </c>
      <c r="M18">
        <v>0</v>
      </c>
      <c r="O18" t="s">
        <v>8485</v>
      </c>
      <c r="P18" t="s">
        <v>9409</v>
      </c>
      <c r="Q18">
        <v>4.9564145198710592E-7</v>
      </c>
      <c r="R18">
        <v>1</v>
      </c>
      <c r="S18">
        <v>0</v>
      </c>
      <c r="T18">
        <v>0</v>
      </c>
      <c r="V18" t="s">
        <v>8448</v>
      </c>
      <c r="W18" t="s">
        <v>8346</v>
      </c>
      <c r="X18">
        <v>11.249998111309402</v>
      </c>
      <c r="Y18">
        <v>7.29</v>
      </c>
      <c r="Z18">
        <v>0</v>
      </c>
      <c r="AA18">
        <v>0</v>
      </c>
      <c r="AC18" t="s">
        <v>133</v>
      </c>
      <c r="AD18" t="s">
        <v>8521</v>
      </c>
      <c r="AE18">
        <v>3.6643870681767606E-6</v>
      </c>
      <c r="AF18" s="12">
        <v>7.93</v>
      </c>
      <c r="AG18">
        <v>0</v>
      </c>
      <c r="BC18" t="s">
        <v>8525</v>
      </c>
      <c r="BD18" s="209" t="s">
        <v>9409</v>
      </c>
      <c r="BE18" s="209">
        <v>0</v>
      </c>
      <c r="BF18">
        <v>0.1</v>
      </c>
      <c r="BG18">
        <v>0</v>
      </c>
      <c r="BH18" s="224">
        <v>0</v>
      </c>
      <c r="BW18" t="s">
        <v>374</v>
      </c>
      <c r="BX18" t="s">
        <v>399</v>
      </c>
      <c r="BY18">
        <v>0.05</v>
      </c>
      <c r="BZ18">
        <v>1.9</v>
      </c>
      <c r="CC18" t="s">
        <v>359</v>
      </c>
      <c r="CD18" t="s">
        <v>480</v>
      </c>
      <c r="CE18">
        <v>28.45</v>
      </c>
      <c r="CF18">
        <v>17.7</v>
      </c>
      <c r="CH18" s="12"/>
      <c r="CI18" t="s">
        <v>8535</v>
      </c>
      <c r="CJ18" s="219" t="s">
        <v>8704</v>
      </c>
      <c r="CK18" s="12">
        <v>10.485030886492037</v>
      </c>
      <c r="CL18">
        <v>1022.1200008392334</v>
      </c>
      <c r="CM18">
        <v>0</v>
      </c>
      <c r="CN18" s="211">
        <v>0</v>
      </c>
    </row>
    <row r="19" spans="1:92" x14ac:dyDescent="0.2">
      <c r="A19" t="s">
        <v>410</v>
      </c>
      <c r="B19" t="s">
        <v>9409</v>
      </c>
      <c r="C19">
        <v>1.2808877256052429</v>
      </c>
      <c r="D19">
        <v>1.2808881579999998</v>
      </c>
      <c r="E19">
        <v>1</v>
      </c>
      <c r="F19">
        <v>-611.88714786498815</v>
      </c>
      <c r="H19" t="s">
        <v>8486</v>
      </c>
      <c r="I19" t="s">
        <v>8346</v>
      </c>
      <c r="J19">
        <v>0.48400000120447795</v>
      </c>
      <c r="K19">
        <v>0.48399999999999999</v>
      </c>
      <c r="L19">
        <v>1</v>
      </c>
      <c r="M19">
        <v>339.15115862487858</v>
      </c>
      <c r="O19" t="s">
        <v>8499</v>
      </c>
      <c r="P19" t="s">
        <v>9409</v>
      </c>
      <c r="Q19">
        <v>1.3452249999999999</v>
      </c>
      <c r="R19">
        <v>1.3452249999999999</v>
      </c>
      <c r="S19">
        <v>1</v>
      </c>
      <c r="T19">
        <v>0</v>
      </c>
      <c r="V19" t="s">
        <v>8446</v>
      </c>
      <c r="W19" t="s">
        <v>8346</v>
      </c>
      <c r="X19">
        <v>7.9926331284296488</v>
      </c>
      <c r="Y19">
        <v>3.39</v>
      </c>
      <c r="Z19">
        <v>0</v>
      </c>
      <c r="AA19">
        <v>0</v>
      </c>
      <c r="AC19" t="s">
        <v>8451</v>
      </c>
      <c r="AD19" t="s">
        <v>8521</v>
      </c>
      <c r="AE19">
        <v>74.270000852497063</v>
      </c>
      <c r="AF19" s="12">
        <v>87.676087010000003</v>
      </c>
      <c r="AG19">
        <v>0</v>
      </c>
      <c r="BC19" t="s">
        <v>8308</v>
      </c>
      <c r="BD19" s="209" t="s">
        <v>9409</v>
      </c>
      <c r="BE19" s="209">
        <v>9.9998976433880102E-2</v>
      </c>
      <c r="BF19">
        <v>0.1</v>
      </c>
      <c r="BG19">
        <v>1</v>
      </c>
      <c r="BH19" s="224">
        <v>-2.4720035022350761</v>
      </c>
      <c r="BW19" t="s">
        <v>374</v>
      </c>
      <c r="BX19" t="s">
        <v>398</v>
      </c>
      <c r="BY19">
        <v>26.2</v>
      </c>
      <c r="BZ19">
        <v>26.2</v>
      </c>
      <c r="CA19">
        <v>1</v>
      </c>
      <c r="CC19" t="s">
        <v>361</v>
      </c>
      <c r="CD19" t="s">
        <v>396</v>
      </c>
      <c r="CE19">
        <v>0.1</v>
      </c>
      <c r="CF19">
        <v>0.1</v>
      </c>
      <c r="CG19">
        <v>1</v>
      </c>
      <c r="CJ19" s="219"/>
      <c r="CK19" s="12"/>
    </row>
    <row r="20" spans="1:92" x14ac:dyDescent="0.2">
      <c r="A20" t="s">
        <v>8486</v>
      </c>
      <c r="B20" t="s">
        <v>9409</v>
      </c>
      <c r="C20">
        <v>0.48499999781960967</v>
      </c>
      <c r="D20">
        <v>0.48499999999999999</v>
      </c>
      <c r="E20">
        <v>1</v>
      </c>
      <c r="F20">
        <v>-13807.933915663123</v>
      </c>
      <c r="H20" t="s">
        <v>8488</v>
      </c>
      <c r="I20" t="s">
        <v>8346</v>
      </c>
      <c r="J20">
        <v>6.849999572287734</v>
      </c>
      <c r="K20">
        <v>0.9</v>
      </c>
      <c r="L20">
        <v>0</v>
      </c>
      <c r="M20">
        <v>0</v>
      </c>
      <c r="O20" t="s">
        <v>177</v>
      </c>
      <c r="P20" t="s">
        <v>9409</v>
      </c>
      <c r="Q20">
        <v>0</v>
      </c>
      <c r="R20">
        <v>1</v>
      </c>
      <c r="S20">
        <v>0</v>
      </c>
      <c r="T20">
        <v>0</v>
      </c>
      <c r="V20" t="s">
        <v>8447</v>
      </c>
      <c r="W20" t="s">
        <v>8346</v>
      </c>
      <c r="X20">
        <v>15.624988934035208</v>
      </c>
      <c r="Y20">
        <v>9.31</v>
      </c>
      <c r="Z20">
        <v>0</v>
      </c>
      <c r="AA20">
        <v>0</v>
      </c>
      <c r="AC20" t="s">
        <v>8453</v>
      </c>
      <c r="AD20" t="s">
        <v>8521</v>
      </c>
      <c r="AE20">
        <v>17.258899349442991</v>
      </c>
      <c r="AF20" s="12">
        <v>17.257173549999997</v>
      </c>
      <c r="AG20">
        <v>1</v>
      </c>
      <c r="BC20" t="s">
        <v>8277</v>
      </c>
      <c r="BD20" s="209" t="s">
        <v>9409</v>
      </c>
      <c r="BE20" s="209">
        <v>9.9999786372903521E-2</v>
      </c>
      <c r="BF20">
        <v>0.1</v>
      </c>
      <c r="BG20">
        <v>1</v>
      </c>
      <c r="BH20" s="224">
        <v>-17.472168242799103</v>
      </c>
      <c r="BW20" t="s">
        <v>359</v>
      </c>
      <c r="BX20" t="s">
        <v>399</v>
      </c>
      <c r="BY20">
        <v>0</v>
      </c>
      <c r="BZ20">
        <v>16.2</v>
      </c>
      <c r="CK20" s="12"/>
    </row>
    <row r="21" spans="1:92" x14ac:dyDescent="0.2">
      <c r="A21" t="s">
        <v>413</v>
      </c>
      <c r="B21" t="s">
        <v>9409</v>
      </c>
      <c r="C21">
        <v>0.51315761569186846</v>
      </c>
      <c r="D21">
        <v>0.51315789450000004</v>
      </c>
      <c r="E21">
        <v>1</v>
      </c>
      <c r="F21">
        <v>-823.36636595396976</v>
      </c>
      <c r="H21" t="s">
        <v>8992</v>
      </c>
      <c r="I21" t="s">
        <v>8346</v>
      </c>
      <c r="J21">
        <v>4.9544449870914367</v>
      </c>
      <c r="K21">
        <v>3</v>
      </c>
      <c r="L21">
        <v>0</v>
      </c>
      <c r="M21">
        <v>0</v>
      </c>
      <c r="O21" t="s">
        <v>8489</v>
      </c>
      <c r="P21" t="s">
        <v>9409</v>
      </c>
      <c r="Q21">
        <v>0</v>
      </c>
      <c r="R21">
        <v>3.497004649</v>
      </c>
      <c r="S21">
        <v>0</v>
      </c>
      <c r="T21">
        <v>0</v>
      </c>
      <c r="V21" t="s">
        <v>8430</v>
      </c>
      <c r="W21" t="s">
        <v>8346</v>
      </c>
      <c r="X21">
        <v>16.570000211952831</v>
      </c>
      <c r="Y21">
        <v>16.57</v>
      </c>
      <c r="Z21">
        <v>1</v>
      </c>
      <c r="AA21">
        <v>141.37294782092104</v>
      </c>
      <c r="AC21" t="s">
        <v>8456</v>
      </c>
      <c r="AD21" t="s">
        <v>8521</v>
      </c>
      <c r="AE21">
        <v>6.360000182441695</v>
      </c>
      <c r="AF21" s="12">
        <v>8.3756329150000006</v>
      </c>
      <c r="AG21">
        <v>0</v>
      </c>
      <c r="BC21" t="s">
        <v>8280</v>
      </c>
      <c r="BD21" s="209" t="s">
        <v>9409</v>
      </c>
      <c r="BE21" s="209">
        <v>0</v>
      </c>
      <c r="BF21">
        <v>0.1</v>
      </c>
      <c r="BG21">
        <v>0</v>
      </c>
      <c r="BH21" s="224">
        <v>0</v>
      </c>
      <c r="BW21" t="s">
        <v>359</v>
      </c>
      <c r="BX21" t="s">
        <v>398</v>
      </c>
      <c r="BY21">
        <v>33.68</v>
      </c>
      <c r="BZ21">
        <v>33.68</v>
      </c>
      <c r="CA21">
        <v>1</v>
      </c>
      <c r="CK21" s="12"/>
    </row>
    <row r="22" spans="1:92" x14ac:dyDescent="0.2">
      <c r="A22" t="s">
        <v>8488</v>
      </c>
      <c r="B22" t="s">
        <v>9409</v>
      </c>
      <c r="C22">
        <v>2.2430010838816643</v>
      </c>
      <c r="D22">
        <v>8.8000000000000007</v>
      </c>
      <c r="E22">
        <v>0</v>
      </c>
      <c r="F22">
        <v>0</v>
      </c>
      <c r="H22" t="s">
        <v>8993</v>
      </c>
      <c r="I22" t="s">
        <v>8346</v>
      </c>
      <c r="J22">
        <v>2.0000006640531223</v>
      </c>
      <c r="K22">
        <v>2</v>
      </c>
      <c r="L22">
        <v>1</v>
      </c>
      <c r="M22">
        <v>52.339533583414365</v>
      </c>
      <c r="O22" t="s">
        <v>8490</v>
      </c>
      <c r="P22" t="s">
        <v>9409</v>
      </c>
      <c r="Q22">
        <v>0</v>
      </c>
      <c r="R22">
        <v>1.0968535320000001</v>
      </c>
      <c r="S22">
        <v>0</v>
      </c>
      <c r="T22">
        <v>0</v>
      </c>
      <c r="V22" t="s">
        <v>8432</v>
      </c>
      <c r="W22" t="s">
        <v>8346</v>
      </c>
      <c r="X22">
        <v>385.30000001610205</v>
      </c>
      <c r="Y22">
        <v>385.3</v>
      </c>
      <c r="Z22">
        <v>1</v>
      </c>
      <c r="AA22">
        <v>28.888619371296155</v>
      </c>
      <c r="AC22" t="s">
        <v>135</v>
      </c>
      <c r="AD22" t="s">
        <v>8521</v>
      </c>
      <c r="AE22">
        <v>7.9466700858608882E-6</v>
      </c>
      <c r="AF22">
        <v>76.33</v>
      </c>
      <c r="AG22">
        <v>0</v>
      </c>
      <c r="BC22" t="s">
        <v>8279</v>
      </c>
      <c r="BD22" s="209" t="s">
        <v>9409</v>
      </c>
      <c r="BE22" s="209">
        <v>0</v>
      </c>
      <c r="BF22">
        <v>0.1</v>
      </c>
      <c r="BG22">
        <v>0</v>
      </c>
      <c r="BH22" s="224">
        <v>0</v>
      </c>
      <c r="BW22" t="s">
        <v>364</v>
      </c>
      <c r="BX22" t="s">
        <v>52</v>
      </c>
      <c r="BY22">
        <v>2.93</v>
      </c>
      <c r="BZ22">
        <v>2.93</v>
      </c>
      <c r="CA22">
        <v>1</v>
      </c>
      <c r="CK22" s="12"/>
    </row>
    <row r="23" spans="1:92" x14ac:dyDescent="0.2">
      <c r="A23" t="s">
        <v>269</v>
      </c>
      <c r="B23" t="s">
        <v>9409</v>
      </c>
      <c r="C23">
        <v>3.3425032752916791E-6</v>
      </c>
      <c r="D23">
        <v>1.7333333333333334</v>
      </c>
      <c r="E23">
        <v>0</v>
      </c>
      <c r="F23">
        <v>0</v>
      </c>
      <c r="O23" t="s">
        <v>8326</v>
      </c>
      <c r="P23" t="s">
        <v>9409</v>
      </c>
      <c r="Q23">
        <v>0</v>
      </c>
      <c r="R23">
        <v>2.925566978</v>
      </c>
      <c r="S23">
        <v>0</v>
      </c>
      <c r="T23">
        <v>0</v>
      </c>
      <c r="V23" t="s">
        <v>8868</v>
      </c>
      <c r="W23" t="s">
        <v>8346</v>
      </c>
      <c r="X23">
        <v>11.200000215022635</v>
      </c>
      <c r="Y23">
        <v>11.2</v>
      </c>
      <c r="Z23">
        <v>1</v>
      </c>
      <c r="AA23">
        <v>12.825211434472367</v>
      </c>
      <c r="AC23" t="s">
        <v>136</v>
      </c>
      <c r="AD23" t="s">
        <v>8521</v>
      </c>
      <c r="AE23">
        <v>3.6731382967768482</v>
      </c>
      <c r="AF23">
        <v>8.0593599999999981</v>
      </c>
      <c r="AG23">
        <v>0</v>
      </c>
      <c r="BC23" t="s">
        <v>8995</v>
      </c>
      <c r="BD23" s="209" t="s">
        <v>9409</v>
      </c>
      <c r="BE23" s="209">
        <v>3.1386663039708031E-5</v>
      </c>
      <c r="BF23">
        <v>0.1</v>
      </c>
      <c r="BG23">
        <v>0</v>
      </c>
      <c r="BH23" s="224">
        <v>-1.0782461177579026E-6</v>
      </c>
      <c r="CJ23" s="241"/>
      <c r="CK23" s="12"/>
    </row>
    <row r="24" spans="1:92" x14ac:dyDescent="0.2">
      <c r="A24" t="s">
        <v>8200</v>
      </c>
      <c r="B24" t="s">
        <v>9409</v>
      </c>
      <c r="C24">
        <v>0</v>
      </c>
      <c r="D24">
        <v>1.5</v>
      </c>
      <c r="E24">
        <v>0</v>
      </c>
      <c r="F24">
        <v>0</v>
      </c>
      <c r="O24" t="s">
        <v>8327</v>
      </c>
      <c r="P24" t="s">
        <v>9409</v>
      </c>
      <c r="Q24">
        <v>0</v>
      </c>
      <c r="R24">
        <v>0.46869964800000002</v>
      </c>
      <c r="S24">
        <v>0</v>
      </c>
      <c r="T24">
        <v>0</v>
      </c>
      <c r="V24" t="s">
        <v>8495</v>
      </c>
      <c r="W24" t="s">
        <v>8346</v>
      </c>
      <c r="X24">
        <v>1.07600026791453</v>
      </c>
      <c r="Y24">
        <v>1.0760000000000001</v>
      </c>
      <c r="Z24">
        <v>1</v>
      </c>
      <c r="AA24">
        <v>5.4814742187989305</v>
      </c>
      <c r="AC24" t="s">
        <v>9184</v>
      </c>
      <c r="AD24" t="s">
        <v>8521</v>
      </c>
      <c r="AE24">
        <v>1.1233393859558349E-7</v>
      </c>
      <c r="AF24">
        <v>0.58000000000000007</v>
      </c>
      <c r="AG24">
        <v>0</v>
      </c>
      <c r="BC24" t="s">
        <v>396</v>
      </c>
      <c r="BD24" s="209" t="s">
        <v>9409</v>
      </c>
      <c r="BE24" s="209">
        <v>25.999999133042262</v>
      </c>
      <c r="BF24">
        <v>26</v>
      </c>
      <c r="BG24">
        <v>1</v>
      </c>
      <c r="BH24" s="224">
        <v>-5.1967427411594063</v>
      </c>
      <c r="CK24" s="12"/>
    </row>
    <row r="25" spans="1:92" x14ac:dyDescent="0.2">
      <c r="A25" t="s">
        <v>8993</v>
      </c>
      <c r="B25" t="s">
        <v>9409</v>
      </c>
      <c r="C25">
        <v>9.4356337335102359E-6</v>
      </c>
      <c r="D25">
        <v>0.1</v>
      </c>
      <c r="E25">
        <v>0</v>
      </c>
      <c r="F25">
        <v>-1.2570443037065045E-6</v>
      </c>
      <c r="O25" t="s">
        <v>268</v>
      </c>
      <c r="P25" t="s">
        <v>9409</v>
      </c>
      <c r="Q25">
        <v>0.84994453591209573</v>
      </c>
      <c r="R25">
        <v>27.5</v>
      </c>
      <c r="S25">
        <v>0</v>
      </c>
      <c r="T25">
        <v>0</v>
      </c>
      <c r="V25" t="s">
        <v>8433</v>
      </c>
      <c r="W25" t="s">
        <v>8346</v>
      </c>
      <c r="X25">
        <v>43.901348786933752</v>
      </c>
      <c r="Y25">
        <v>27.8</v>
      </c>
      <c r="Z25">
        <v>0</v>
      </c>
      <c r="AA25">
        <v>0</v>
      </c>
      <c r="AC25" t="s">
        <v>9185</v>
      </c>
      <c r="AD25" t="s">
        <v>8521</v>
      </c>
      <c r="AE25">
        <v>4.3995891752607593E-7</v>
      </c>
      <c r="AF25">
        <v>17.89</v>
      </c>
      <c r="AG25">
        <v>0</v>
      </c>
      <c r="BC25" t="s">
        <v>8286</v>
      </c>
      <c r="BD25" t="s">
        <v>9409</v>
      </c>
      <c r="BE25">
        <v>9.9998382032060573E-2</v>
      </c>
      <c r="BF25">
        <v>0.1</v>
      </c>
      <c r="BG25">
        <v>1</v>
      </c>
      <c r="BH25" s="226">
        <v>-3.0506454637127929</v>
      </c>
      <c r="CK25" s="12"/>
    </row>
    <row r="26" spans="1:92" x14ac:dyDescent="0.2">
      <c r="E26">
        <v>1</v>
      </c>
      <c r="F26">
        <v>0</v>
      </c>
      <c r="O26" t="s">
        <v>269</v>
      </c>
      <c r="P26" t="s">
        <v>9409</v>
      </c>
      <c r="Q26">
        <v>4.2205990448107224E-5</v>
      </c>
      <c r="R26">
        <v>21.666666666666668</v>
      </c>
      <c r="S26">
        <v>0</v>
      </c>
      <c r="T26">
        <v>0</v>
      </c>
      <c r="V26" t="s">
        <v>8434</v>
      </c>
      <c r="W26" t="s">
        <v>8346</v>
      </c>
      <c r="X26">
        <v>0.35635689467818377</v>
      </c>
      <c r="Y26">
        <v>0.35535695</v>
      </c>
      <c r="Z26">
        <v>1</v>
      </c>
      <c r="AA26">
        <v>0</v>
      </c>
      <c r="AC26" t="s">
        <v>8476</v>
      </c>
      <c r="AD26" t="s">
        <v>8521</v>
      </c>
      <c r="AE26">
        <v>0.1449123012358921</v>
      </c>
      <c r="AF26">
        <v>1.2190000000000001</v>
      </c>
      <c r="AG26">
        <v>0</v>
      </c>
      <c r="BC26" t="s">
        <v>8349</v>
      </c>
      <c r="BD26" t="s">
        <v>9409</v>
      </c>
      <c r="BE26">
        <v>9.9998178777117475E-2</v>
      </c>
      <c r="BF26">
        <v>0.1</v>
      </c>
      <c r="BG26">
        <v>1</v>
      </c>
      <c r="BH26" s="226">
        <v>-0.87445837695961193</v>
      </c>
    </row>
    <row r="27" spans="1:92" x14ac:dyDescent="0.2">
      <c r="E27">
        <v>1</v>
      </c>
      <c r="F27">
        <v>-14.314058879321681</v>
      </c>
      <c r="O27" t="s">
        <v>423</v>
      </c>
      <c r="P27" t="s">
        <v>9409</v>
      </c>
      <c r="Q27">
        <v>9.3496066447474391</v>
      </c>
      <c r="R27">
        <v>10</v>
      </c>
      <c r="S27">
        <v>0</v>
      </c>
      <c r="T27">
        <v>-6.7123055119047253E-5</v>
      </c>
      <c r="V27" t="s">
        <v>8519</v>
      </c>
      <c r="W27" t="s">
        <v>8346</v>
      </c>
      <c r="X27">
        <v>1803.130000930053</v>
      </c>
      <c r="Y27">
        <v>1802.13</v>
      </c>
      <c r="Z27">
        <v>0</v>
      </c>
      <c r="AA27">
        <v>0</v>
      </c>
      <c r="AC27" t="s">
        <v>8424</v>
      </c>
      <c r="AD27" t="s">
        <v>8521</v>
      </c>
      <c r="AE27">
        <v>0.2501416122154998</v>
      </c>
      <c r="AF27">
        <v>1.0000000000000002</v>
      </c>
      <c r="AG27">
        <v>0</v>
      </c>
      <c r="BC27" t="s">
        <v>8306</v>
      </c>
      <c r="BD27" t="s">
        <v>9409</v>
      </c>
      <c r="BE27">
        <v>9.9998564339588245E-2</v>
      </c>
      <c r="BF27">
        <v>0.1</v>
      </c>
      <c r="BG27">
        <v>1</v>
      </c>
      <c r="BH27" s="226">
        <v>-1.5095578908251828</v>
      </c>
    </row>
    <row r="28" spans="1:92" x14ac:dyDescent="0.2">
      <c r="E28">
        <v>1</v>
      </c>
      <c r="F28">
        <v>0</v>
      </c>
      <c r="O28" t="s">
        <v>8613</v>
      </c>
      <c r="P28" t="s">
        <v>9409</v>
      </c>
      <c r="Q28">
        <v>0</v>
      </c>
      <c r="R28">
        <v>0.71249985000000005</v>
      </c>
      <c r="S28">
        <v>0</v>
      </c>
      <c r="T28">
        <v>0</v>
      </c>
      <c r="V28" t="s">
        <v>8993</v>
      </c>
      <c r="W28" t="s">
        <v>8346</v>
      </c>
      <c r="X28">
        <v>25.000003089539081</v>
      </c>
      <c r="Y28">
        <v>25</v>
      </c>
      <c r="Z28">
        <v>1</v>
      </c>
      <c r="AA28">
        <v>5.4093546759765561</v>
      </c>
      <c r="AC28" t="s">
        <v>162</v>
      </c>
      <c r="AD28" t="s">
        <v>8521</v>
      </c>
      <c r="AE28">
        <v>3.4184536442048532E-6</v>
      </c>
      <c r="AF28">
        <v>15.39</v>
      </c>
      <c r="AG28">
        <v>0</v>
      </c>
      <c r="BC28" t="s">
        <v>8290</v>
      </c>
      <c r="BD28" t="s">
        <v>9409</v>
      </c>
      <c r="BE28">
        <v>8.5249983430256773</v>
      </c>
      <c r="BF28">
        <v>8.5250000000000004</v>
      </c>
      <c r="BG28">
        <v>1</v>
      </c>
      <c r="BH28" s="226">
        <v>-1.2033134209069554</v>
      </c>
    </row>
    <row r="29" spans="1:92" x14ac:dyDescent="0.2">
      <c r="E29">
        <v>0</v>
      </c>
      <c r="F29">
        <v>0</v>
      </c>
      <c r="O29" t="s">
        <v>8384</v>
      </c>
      <c r="P29" t="s">
        <v>9409</v>
      </c>
      <c r="Q29">
        <v>0</v>
      </c>
      <c r="R29">
        <v>0.93880302500000001</v>
      </c>
      <c r="S29">
        <v>0</v>
      </c>
      <c r="T29">
        <v>0</v>
      </c>
      <c r="AC29" t="s">
        <v>8441</v>
      </c>
      <c r="AD29" t="s">
        <v>8521</v>
      </c>
      <c r="AE29">
        <v>0.10826223323445351</v>
      </c>
      <c r="AF29">
        <v>4.9999999999999991</v>
      </c>
      <c r="AG29">
        <v>0</v>
      </c>
      <c r="BC29" t="s">
        <v>8313</v>
      </c>
      <c r="BD29" t="s">
        <v>9409</v>
      </c>
      <c r="BE29">
        <v>2.566740265216535E-5</v>
      </c>
      <c r="BF29">
        <v>0.1</v>
      </c>
      <c r="BG29">
        <v>0</v>
      </c>
      <c r="BH29" s="226">
        <v>0</v>
      </c>
    </row>
    <row r="30" spans="1:92" x14ac:dyDescent="0.2">
      <c r="E30">
        <v>0</v>
      </c>
      <c r="F30">
        <v>0</v>
      </c>
      <c r="O30" t="s">
        <v>8509</v>
      </c>
      <c r="P30" t="s">
        <v>9409</v>
      </c>
      <c r="Q30">
        <v>0</v>
      </c>
      <c r="R30">
        <v>1.32371134</v>
      </c>
      <c r="S30">
        <v>0</v>
      </c>
      <c r="T30">
        <v>0</v>
      </c>
      <c r="AC30" t="s">
        <v>8440</v>
      </c>
      <c r="AD30" t="s">
        <v>8521</v>
      </c>
      <c r="AE30">
        <v>0.76710975027250172</v>
      </c>
      <c r="AF30">
        <v>5.0000000000000018</v>
      </c>
      <c r="AG30">
        <v>0</v>
      </c>
      <c r="BC30" t="s">
        <v>8299</v>
      </c>
      <c r="BD30" t="s">
        <v>9409</v>
      </c>
      <c r="BE30">
        <v>9.9998370975247913E-2</v>
      </c>
      <c r="BF30">
        <v>0.1</v>
      </c>
      <c r="BG30">
        <v>1</v>
      </c>
      <c r="BH30" s="226">
        <v>-15.088130528753879</v>
      </c>
    </row>
    <row r="31" spans="1:92" x14ac:dyDescent="0.2">
      <c r="O31" t="s">
        <v>8510</v>
      </c>
      <c r="P31" t="s">
        <v>9409</v>
      </c>
      <c r="Q31">
        <v>0</v>
      </c>
      <c r="R31">
        <v>1.925875641</v>
      </c>
      <c r="S31">
        <v>0</v>
      </c>
      <c r="T31">
        <v>0</v>
      </c>
      <c r="AC31" t="s">
        <v>8442</v>
      </c>
      <c r="AD31" t="s">
        <v>8521</v>
      </c>
      <c r="AE31">
        <v>0.1114190963815542</v>
      </c>
      <c r="AF31">
        <v>4.9999999999999991</v>
      </c>
      <c r="AG31">
        <v>0</v>
      </c>
      <c r="BC31" t="s">
        <v>8311</v>
      </c>
      <c r="BD31" t="s">
        <v>9409</v>
      </c>
      <c r="BE31">
        <v>9.3740210178111169E-6</v>
      </c>
      <c r="BF31">
        <v>0.1</v>
      </c>
      <c r="BG31">
        <v>0</v>
      </c>
      <c r="BH31" s="226">
        <v>0</v>
      </c>
    </row>
    <row r="32" spans="1:92" x14ac:dyDescent="0.2">
      <c r="O32" t="s">
        <v>8385</v>
      </c>
      <c r="P32" t="s">
        <v>9409</v>
      </c>
      <c r="Q32">
        <v>0</v>
      </c>
      <c r="R32">
        <v>3.8961164400000001</v>
      </c>
      <c r="S32">
        <v>0</v>
      </c>
      <c r="T32">
        <v>0</v>
      </c>
      <c r="AC32" t="s">
        <v>8443</v>
      </c>
      <c r="AD32" t="s">
        <v>8521</v>
      </c>
      <c r="AE32">
        <v>0.38080742884276914</v>
      </c>
      <c r="AF32">
        <v>4.9999999999999991</v>
      </c>
      <c r="AG32">
        <v>0</v>
      </c>
      <c r="BC32" t="s">
        <v>409</v>
      </c>
      <c r="BD32" t="s">
        <v>9409</v>
      </c>
      <c r="BE32">
        <v>28.978599296176952</v>
      </c>
      <c r="BF32">
        <v>28.9786</v>
      </c>
      <c r="BG32">
        <v>1</v>
      </c>
      <c r="BH32" s="240">
        <v>-4.8622800683382632</v>
      </c>
    </row>
    <row r="33" spans="15:60" x14ac:dyDescent="0.2">
      <c r="O33" t="s">
        <v>8328</v>
      </c>
      <c r="P33" t="s">
        <v>9409</v>
      </c>
      <c r="Q33">
        <v>0</v>
      </c>
      <c r="R33">
        <v>0.43550785675000003</v>
      </c>
      <c r="S33">
        <v>0</v>
      </c>
      <c r="T33">
        <v>0</v>
      </c>
      <c r="AC33" t="s">
        <v>8445</v>
      </c>
      <c r="AD33" t="s">
        <v>8521</v>
      </c>
      <c r="AE33">
        <v>0.17556963828286223</v>
      </c>
      <c r="AF33">
        <v>4.9999999999999991</v>
      </c>
      <c r="AG33">
        <v>0</v>
      </c>
      <c r="BC33" t="s">
        <v>405</v>
      </c>
      <c r="BD33" t="s">
        <v>9409</v>
      </c>
      <c r="BE33">
        <v>5.9999998374395034</v>
      </c>
      <c r="BF33">
        <v>6</v>
      </c>
      <c r="BG33">
        <v>1</v>
      </c>
      <c r="BH33" s="240">
        <v>-9.0521688049480513</v>
      </c>
    </row>
    <row r="34" spans="15:60" x14ac:dyDescent="0.2">
      <c r="O34" t="s">
        <v>8329</v>
      </c>
      <c r="P34" t="s">
        <v>9409</v>
      </c>
      <c r="Q34">
        <v>0</v>
      </c>
      <c r="R34">
        <v>1.9972385877499998</v>
      </c>
      <c r="S34">
        <v>0</v>
      </c>
      <c r="T34">
        <v>0</v>
      </c>
      <c r="AC34" t="s">
        <v>8444</v>
      </c>
      <c r="AD34" t="s">
        <v>8521</v>
      </c>
      <c r="AE34">
        <v>3.5588631563654856</v>
      </c>
      <c r="AF34">
        <v>9.9999999999999982</v>
      </c>
      <c r="AG34">
        <v>0</v>
      </c>
      <c r="BC34" t="s">
        <v>8526</v>
      </c>
      <c r="BD34" t="s">
        <v>9409</v>
      </c>
      <c r="BE34">
        <v>0</v>
      </c>
      <c r="BF34">
        <v>0.1</v>
      </c>
      <c r="BG34">
        <v>0</v>
      </c>
      <c r="BH34" s="240">
        <v>0</v>
      </c>
    </row>
    <row r="35" spans="15:60" x14ac:dyDescent="0.2">
      <c r="O35" t="s">
        <v>8364</v>
      </c>
      <c r="P35" t="s">
        <v>9409</v>
      </c>
      <c r="Q35">
        <v>0.60277528077855957</v>
      </c>
      <c r="R35">
        <v>0.60277540750000003</v>
      </c>
      <c r="S35">
        <v>1</v>
      </c>
      <c r="T35">
        <v>-18.751227116328536</v>
      </c>
      <c r="AC35" t="s">
        <v>8435</v>
      </c>
      <c r="AD35" t="s">
        <v>8521</v>
      </c>
      <c r="AE35">
        <v>0.10412380079902001</v>
      </c>
      <c r="AF35">
        <v>4.9999999999999991</v>
      </c>
      <c r="AG35">
        <v>0</v>
      </c>
      <c r="BC35" t="s">
        <v>406</v>
      </c>
      <c r="BD35" t="s">
        <v>9409</v>
      </c>
      <c r="BE35">
        <v>17.699999909255357</v>
      </c>
      <c r="BF35">
        <v>17.7</v>
      </c>
      <c r="BG35">
        <v>1</v>
      </c>
      <c r="BH35" s="240">
        <v>-7.7220745043246115</v>
      </c>
    </row>
    <row r="36" spans="15:60" x14ac:dyDescent="0.2">
      <c r="O36" t="s">
        <v>8330</v>
      </c>
      <c r="P36" t="s">
        <v>9409</v>
      </c>
      <c r="Q36">
        <v>0.97097938124999994</v>
      </c>
      <c r="R36">
        <v>0.97097938124999994</v>
      </c>
      <c r="S36">
        <v>1</v>
      </c>
      <c r="T36">
        <v>-18.751237954747161</v>
      </c>
      <c r="AC36" t="s">
        <v>8437</v>
      </c>
      <c r="AD36" t="s">
        <v>8521</v>
      </c>
      <c r="AE36">
        <v>2.6350491046905518</v>
      </c>
      <c r="AF36">
        <v>5</v>
      </c>
      <c r="AG36">
        <v>0</v>
      </c>
      <c r="BC36" t="s">
        <v>8304</v>
      </c>
      <c r="BD36" t="s">
        <v>9409</v>
      </c>
      <c r="BE36">
        <v>54.859998721776954</v>
      </c>
      <c r="BF36">
        <v>54.86</v>
      </c>
      <c r="BG36">
        <v>1</v>
      </c>
      <c r="BH36" s="256">
        <v>-206.0931285392345</v>
      </c>
    </row>
    <row r="37" spans="15:60" x14ac:dyDescent="0.2">
      <c r="O37" t="s">
        <v>8365</v>
      </c>
      <c r="P37" t="s">
        <v>9409</v>
      </c>
      <c r="Q37">
        <v>0.33542597900000004</v>
      </c>
      <c r="R37">
        <v>0.33542597900000004</v>
      </c>
      <c r="S37">
        <v>1</v>
      </c>
      <c r="T37">
        <v>-18.751227116328536</v>
      </c>
      <c r="AC37" t="s">
        <v>8439</v>
      </c>
      <c r="AD37" t="s">
        <v>8521</v>
      </c>
      <c r="AE37">
        <v>6.070787820833199E-2</v>
      </c>
      <c r="AF37">
        <v>4.9999999999999991</v>
      </c>
      <c r="AG37">
        <v>0</v>
      </c>
      <c r="BC37" t="s">
        <v>8305</v>
      </c>
      <c r="BD37" t="s">
        <v>9409</v>
      </c>
      <c r="BE37">
        <v>9.9999984912732973</v>
      </c>
      <c r="BF37">
        <v>10</v>
      </c>
      <c r="BG37">
        <v>1</v>
      </c>
      <c r="BH37" s="256">
        <v>-178.16444686252129</v>
      </c>
    </row>
    <row r="38" spans="15:60" x14ac:dyDescent="0.2">
      <c r="O38" t="s">
        <v>8331</v>
      </c>
      <c r="P38" t="s">
        <v>9409</v>
      </c>
      <c r="Q38">
        <v>0</v>
      </c>
      <c r="R38">
        <v>0.20273195900000002</v>
      </c>
      <c r="S38">
        <v>0</v>
      </c>
      <c r="T38">
        <v>0</v>
      </c>
      <c r="AC38" t="s">
        <v>8438</v>
      </c>
      <c r="AD38" t="s">
        <v>8521</v>
      </c>
      <c r="AE38">
        <v>7.8701023908888876</v>
      </c>
      <c r="AF38">
        <v>15.000000000000002</v>
      </c>
      <c r="AG38">
        <v>0</v>
      </c>
      <c r="BC38" t="s">
        <v>8317</v>
      </c>
      <c r="BD38" t="s">
        <v>9409</v>
      </c>
      <c r="BE38">
        <v>4.8867424421057515E-5</v>
      </c>
      <c r="BF38">
        <v>0.1</v>
      </c>
      <c r="BG38">
        <v>0</v>
      </c>
      <c r="BH38" s="256">
        <v>0</v>
      </c>
    </row>
    <row r="39" spans="15:60" x14ac:dyDescent="0.2">
      <c r="O39" t="s">
        <v>8332</v>
      </c>
      <c r="P39" t="s">
        <v>9409</v>
      </c>
      <c r="Q39">
        <v>0</v>
      </c>
      <c r="R39">
        <v>2.5554580480000002</v>
      </c>
      <c r="S39">
        <v>0</v>
      </c>
      <c r="T39">
        <v>0</v>
      </c>
      <c r="AC39" t="s">
        <v>163</v>
      </c>
      <c r="AD39" t="s">
        <v>8521</v>
      </c>
      <c r="AE39">
        <v>9.604936256968785E-6</v>
      </c>
      <c r="AF39">
        <v>1.66</v>
      </c>
      <c r="AG39">
        <v>0</v>
      </c>
      <c r="BC39" t="s">
        <v>8360</v>
      </c>
      <c r="BD39" t="s">
        <v>9409</v>
      </c>
      <c r="BE39">
        <v>0</v>
      </c>
      <c r="BF39">
        <v>0.1</v>
      </c>
      <c r="BG39">
        <v>0</v>
      </c>
      <c r="BH39" s="257">
        <v>0</v>
      </c>
    </row>
    <row r="40" spans="15:60" x14ac:dyDescent="0.2">
      <c r="O40" t="s">
        <v>8333</v>
      </c>
      <c r="P40" t="s">
        <v>9409</v>
      </c>
      <c r="Q40">
        <v>1.3026314236641119</v>
      </c>
      <c r="R40">
        <v>1.3026315789999998</v>
      </c>
      <c r="S40">
        <v>1</v>
      </c>
      <c r="T40">
        <v>-14.594722686831075</v>
      </c>
      <c r="AC40" t="s">
        <v>8430</v>
      </c>
      <c r="AD40" t="s">
        <v>8521</v>
      </c>
      <c r="AE40">
        <v>16.570000211952831</v>
      </c>
      <c r="AF40">
        <v>19.531022270000005</v>
      </c>
      <c r="AG40">
        <v>0</v>
      </c>
      <c r="BC40" t="s">
        <v>8292</v>
      </c>
      <c r="BD40" t="s">
        <v>9409</v>
      </c>
      <c r="BE40">
        <v>8.8016895261153278E-7</v>
      </c>
      <c r="BF40">
        <v>9</v>
      </c>
      <c r="BG40">
        <v>0</v>
      </c>
      <c r="BH40" s="257">
        <v>0</v>
      </c>
    </row>
    <row r="41" spans="15:60" x14ac:dyDescent="0.2">
      <c r="O41" t="s">
        <v>8334</v>
      </c>
      <c r="P41" t="s">
        <v>9409</v>
      </c>
      <c r="Q41">
        <v>1.4808823530000002</v>
      </c>
      <c r="R41">
        <v>1.4808823530000002</v>
      </c>
      <c r="S41">
        <v>1</v>
      </c>
      <c r="T41">
        <v>-14.594722686831075</v>
      </c>
      <c r="AC41" t="s">
        <v>8436</v>
      </c>
      <c r="AD41" t="s">
        <v>8521</v>
      </c>
      <c r="AE41">
        <v>0.38833269404557963</v>
      </c>
      <c r="AF41">
        <v>4.9999999999999991</v>
      </c>
      <c r="AG41">
        <v>0</v>
      </c>
      <c r="BC41" t="s">
        <v>8310</v>
      </c>
      <c r="BD41" t="s">
        <v>9409</v>
      </c>
      <c r="BE41">
        <v>23.504793476684217</v>
      </c>
      <c r="BF41">
        <v>46.795000000000002</v>
      </c>
      <c r="BG41">
        <v>0</v>
      </c>
      <c r="BH41" s="257">
        <v>0</v>
      </c>
    </row>
    <row r="42" spans="15:60" x14ac:dyDescent="0.2">
      <c r="O42" t="s">
        <v>8335</v>
      </c>
      <c r="P42" t="s">
        <v>9409</v>
      </c>
      <c r="Q42">
        <v>0</v>
      </c>
      <c r="R42">
        <v>5.90625</v>
      </c>
      <c r="S42">
        <v>0</v>
      </c>
      <c r="T42">
        <v>0</v>
      </c>
      <c r="BC42" t="s">
        <v>8291</v>
      </c>
      <c r="BD42" t="s">
        <v>9409</v>
      </c>
      <c r="BE42">
        <v>0</v>
      </c>
      <c r="BF42">
        <v>0.1</v>
      </c>
      <c r="BG42">
        <v>0</v>
      </c>
      <c r="BH42" s="257">
        <v>0</v>
      </c>
    </row>
    <row r="43" spans="15:60" x14ac:dyDescent="0.2">
      <c r="O43" t="s">
        <v>8336</v>
      </c>
      <c r="P43" t="s">
        <v>9409</v>
      </c>
      <c r="Q43">
        <v>1.4907692305</v>
      </c>
      <c r="R43">
        <v>1.4907692305</v>
      </c>
      <c r="S43">
        <v>1</v>
      </c>
      <c r="T43">
        <v>-14.594722686831075</v>
      </c>
      <c r="BC43" t="s">
        <v>8314</v>
      </c>
      <c r="BD43" t="s">
        <v>9409</v>
      </c>
      <c r="BE43">
        <v>9.9999474657938889E-2</v>
      </c>
      <c r="BF43">
        <v>0.1</v>
      </c>
      <c r="BG43">
        <v>1</v>
      </c>
      <c r="BH43" s="257">
        <v>-4.7768809928801614</v>
      </c>
    </row>
    <row r="44" spans="15:60" x14ac:dyDescent="0.2">
      <c r="O44" t="s">
        <v>8337</v>
      </c>
      <c r="P44" t="s">
        <v>9409</v>
      </c>
      <c r="Q44">
        <v>0</v>
      </c>
      <c r="R44">
        <v>3.2625000000000002</v>
      </c>
      <c r="S44">
        <v>0</v>
      </c>
      <c r="T44">
        <v>0</v>
      </c>
      <c r="BC44" t="s">
        <v>8320</v>
      </c>
      <c r="BD44" t="s">
        <v>9409</v>
      </c>
      <c r="BE44">
        <v>9.9999607121565609E-2</v>
      </c>
      <c r="BF44">
        <v>0.1</v>
      </c>
      <c r="BG44">
        <v>1</v>
      </c>
      <c r="BH44" s="257">
        <v>-25.031811804832369</v>
      </c>
    </row>
    <row r="45" spans="15:60" x14ac:dyDescent="0.2">
      <c r="O45" t="s">
        <v>8338</v>
      </c>
      <c r="P45" t="s">
        <v>9409</v>
      </c>
      <c r="Q45">
        <v>0</v>
      </c>
      <c r="R45">
        <v>1.2923076920000001</v>
      </c>
      <c r="S45">
        <v>0</v>
      </c>
      <c r="T45">
        <v>0</v>
      </c>
      <c r="BC45" t="s">
        <v>8289</v>
      </c>
      <c r="BD45" t="s">
        <v>9409</v>
      </c>
      <c r="BE45">
        <v>14.999999962357329</v>
      </c>
      <c r="BF45">
        <v>15</v>
      </c>
      <c r="BG45">
        <v>1</v>
      </c>
      <c r="BH45" s="257">
        <v>-12.388002483860184</v>
      </c>
    </row>
    <row r="46" spans="15:60" x14ac:dyDescent="0.2">
      <c r="O46" t="s">
        <v>8339</v>
      </c>
      <c r="P46" t="s">
        <v>9409</v>
      </c>
      <c r="Q46">
        <v>0</v>
      </c>
      <c r="R46">
        <v>0.27</v>
      </c>
      <c r="S46">
        <v>0</v>
      </c>
      <c r="T46">
        <v>0</v>
      </c>
      <c r="BC46" t="s">
        <v>398</v>
      </c>
      <c r="BD46" t="s">
        <v>9409</v>
      </c>
      <c r="BE46">
        <v>60.599912947975419</v>
      </c>
      <c r="BF46">
        <v>60.6</v>
      </c>
      <c r="BG46">
        <v>1</v>
      </c>
      <c r="BH46" s="257">
        <v>-1.257534877469805</v>
      </c>
    </row>
    <row r="47" spans="15:60" x14ac:dyDescent="0.2">
      <c r="O47" t="s">
        <v>8340</v>
      </c>
      <c r="P47" t="s">
        <v>9409</v>
      </c>
      <c r="Q47">
        <v>0</v>
      </c>
      <c r="R47">
        <v>0.94500000000000006</v>
      </c>
      <c r="S47">
        <v>0</v>
      </c>
      <c r="T47">
        <v>0</v>
      </c>
      <c r="BC47" t="s">
        <v>8322</v>
      </c>
      <c r="BD47" t="s">
        <v>9409</v>
      </c>
      <c r="BE47">
        <v>9.999878745570788E-2</v>
      </c>
      <c r="BF47">
        <v>0.1</v>
      </c>
      <c r="BG47">
        <v>1</v>
      </c>
      <c r="BH47" s="257">
        <v>-19.662279426343989</v>
      </c>
    </row>
    <row r="48" spans="15:60" x14ac:dyDescent="0.2">
      <c r="O48" t="s">
        <v>8341</v>
      </c>
      <c r="P48" t="s">
        <v>9409</v>
      </c>
      <c r="Q48">
        <v>0</v>
      </c>
      <c r="R48">
        <v>0.27</v>
      </c>
      <c r="S48">
        <v>0</v>
      </c>
      <c r="T48">
        <v>0</v>
      </c>
      <c r="BC48" t="s">
        <v>8274</v>
      </c>
      <c r="BD48" t="s">
        <v>9409</v>
      </c>
      <c r="BE48">
        <v>9.9998772007338421E-2</v>
      </c>
      <c r="BF48">
        <v>0.1</v>
      </c>
      <c r="BG48">
        <v>1</v>
      </c>
      <c r="BH48" s="257">
        <v>-19.662018430370754</v>
      </c>
    </row>
    <row r="49" spans="15:60" x14ac:dyDescent="0.2">
      <c r="O49" t="s">
        <v>8342</v>
      </c>
      <c r="P49" t="s">
        <v>9409</v>
      </c>
      <c r="Q49">
        <v>0</v>
      </c>
      <c r="R49">
        <v>0.94500000000000006</v>
      </c>
      <c r="S49">
        <v>0</v>
      </c>
      <c r="T49">
        <v>0</v>
      </c>
      <c r="BC49" t="s">
        <v>8347</v>
      </c>
      <c r="BD49" t="s">
        <v>9409</v>
      </c>
      <c r="BE49">
        <v>9.9999766291158365E-2</v>
      </c>
      <c r="BF49">
        <v>0.1</v>
      </c>
      <c r="BG49">
        <v>1</v>
      </c>
      <c r="BH49" s="257">
        <v>-15.874573721134832</v>
      </c>
    </row>
    <row r="50" spans="15:60" x14ac:dyDescent="0.2">
      <c r="O50" t="s">
        <v>8343</v>
      </c>
      <c r="P50" t="s">
        <v>9409</v>
      </c>
      <c r="Q50">
        <v>0</v>
      </c>
      <c r="R50">
        <v>11.07</v>
      </c>
      <c r="S50">
        <v>0</v>
      </c>
      <c r="T50">
        <v>0</v>
      </c>
      <c r="BC50" t="s">
        <v>8284</v>
      </c>
      <c r="BD50" t="s">
        <v>9409</v>
      </c>
      <c r="BE50">
        <v>0.10000053697171379</v>
      </c>
      <c r="BF50">
        <v>0.1</v>
      </c>
      <c r="BG50">
        <v>1</v>
      </c>
      <c r="BH50" s="261">
        <v>-10.69031766734248</v>
      </c>
    </row>
    <row r="51" spans="15:60" x14ac:dyDescent="0.2">
      <c r="O51" t="s">
        <v>8519</v>
      </c>
      <c r="P51" t="s">
        <v>9409</v>
      </c>
      <c r="Q51">
        <v>1652.9549903390789</v>
      </c>
      <c r="R51">
        <v>1652.9549999999999</v>
      </c>
      <c r="S51">
        <v>1</v>
      </c>
      <c r="T51">
        <v>-28.698407149106298</v>
      </c>
      <c r="BC51" t="s">
        <v>8300</v>
      </c>
      <c r="BD51" t="s">
        <v>9409</v>
      </c>
      <c r="BE51">
        <v>9.9998712999331774E-2</v>
      </c>
      <c r="BF51">
        <v>0.1</v>
      </c>
      <c r="BG51">
        <v>1</v>
      </c>
      <c r="BH51" s="261">
        <v>-15.088054165255</v>
      </c>
    </row>
    <row r="52" spans="15:60" x14ac:dyDescent="0.2">
      <c r="O52" t="s">
        <v>8338</v>
      </c>
      <c r="P52" t="s">
        <v>8346</v>
      </c>
      <c r="Q52">
        <v>0.94009398619458029</v>
      </c>
      <c r="R52">
        <v>1.378461538</v>
      </c>
      <c r="S52">
        <v>0</v>
      </c>
      <c r="T52">
        <v>0</v>
      </c>
      <c r="BC52" t="s">
        <v>8316</v>
      </c>
      <c r="BD52" t="s">
        <v>9409</v>
      </c>
      <c r="BE52">
        <v>9.9999834259451983E-2</v>
      </c>
      <c r="BF52">
        <v>0.1</v>
      </c>
      <c r="BG52">
        <v>1</v>
      </c>
      <c r="BH52" s="261">
        <v>-19.776813021583642</v>
      </c>
    </row>
    <row r="53" spans="15:60" x14ac:dyDescent="0.2">
      <c r="O53" t="s">
        <v>8339</v>
      </c>
      <c r="P53" t="s">
        <v>8346</v>
      </c>
      <c r="Q53">
        <v>0.26000043705143805</v>
      </c>
      <c r="R53">
        <v>0.26</v>
      </c>
      <c r="S53">
        <v>1</v>
      </c>
      <c r="T53">
        <v>-44.60627170282546</v>
      </c>
      <c r="BC53" t="s">
        <v>8281</v>
      </c>
      <c r="BD53" t="s">
        <v>9409</v>
      </c>
      <c r="BE53">
        <v>9.999975243866116E-2</v>
      </c>
      <c r="BF53">
        <v>0.1</v>
      </c>
      <c r="BG53">
        <v>1</v>
      </c>
      <c r="BH53" s="282">
        <v>-10.690193678835069</v>
      </c>
    </row>
    <row r="54" spans="15:60" x14ac:dyDescent="0.2">
      <c r="O54" t="s">
        <v>8340</v>
      </c>
      <c r="P54" t="s">
        <v>8346</v>
      </c>
      <c r="Q54">
        <v>0.91000043704371636</v>
      </c>
      <c r="R54">
        <v>0.91</v>
      </c>
      <c r="S54">
        <v>1</v>
      </c>
      <c r="T54">
        <v>-44.606271638986179</v>
      </c>
      <c r="BC54" t="s">
        <v>8323</v>
      </c>
      <c r="BD54" t="s">
        <v>9409</v>
      </c>
      <c r="BE54">
        <v>9.999982780533434E-2</v>
      </c>
      <c r="BF54">
        <v>0.1</v>
      </c>
      <c r="BG54">
        <v>1</v>
      </c>
      <c r="BH54" s="424">
        <v>-25.032033892564041</v>
      </c>
    </row>
    <row r="55" spans="15:60" x14ac:dyDescent="0.2">
      <c r="O55" t="s">
        <v>8341</v>
      </c>
      <c r="P55" t="s">
        <v>8346</v>
      </c>
      <c r="Q55">
        <v>0.26000043705140818</v>
      </c>
      <c r="R55">
        <v>0.26</v>
      </c>
      <c r="S55">
        <v>1</v>
      </c>
      <c r="T55">
        <v>0</v>
      </c>
      <c r="BC55" t="s">
        <v>8264</v>
      </c>
      <c r="BD55" t="s">
        <v>9409</v>
      </c>
      <c r="BE55">
        <v>318.59999938209808</v>
      </c>
      <c r="BF55">
        <v>318.60000000000002</v>
      </c>
      <c r="BG55">
        <v>1</v>
      </c>
      <c r="BH55" s="424">
        <v>-9.6062470813815448</v>
      </c>
    </row>
    <row r="56" spans="15:60" x14ac:dyDescent="0.2">
      <c r="O56" t="s">
        <v>8342</v>
      </c>
      <c r="P56" t="s">
        <v>8346</v>
      </c>
      <c r="Q56">
        <v>0.91000043704368905</v>
      </c>
      <c r="R56">
        <v>0.91</v>
      </c>
      <c r="S56">
        <v>1</v>
      </c>
      <c r="T56">
        <v>0</v>
      </c>
      <c r="BC56" t="s">
        <v>395</v>
      </c>
      <c r="BD56" t="s">
        <v>9409</v>
      </c>
      <c r="BE56">
        <v>108.32244936646143</v>
      </c>
      <c r="BF56">
        <v>143.9</v>
      </c>
      <c r="BG56">
        <v>0</v>
      </c>
      <c r="BH56" s="424">
        <v>0</v>
      </c>
    </row>
    <row r="57" spans="15:60" x14ac:dyDescent="0.2">
      <c r="O57" t="s">
        <v>8343</v>
      </c>
      <c r="P57" t="s">
        <v>8346</v>
      </c>
      <c r="Q57">
        <v>10.660000436952538</v>
      </c>
      <c r="R57">
        <v>10.66</v>
      </c>
      <c r="S57">
        <v>1</v>
      </c>
      <c r="T57">
        <v>0</v>
      </c>
    </row>
    <row r="58" spans="15:60" x14ac:dyDescent="0.2">
      <c r="O58" t="s">
        <v>8434</v>
      </c>
      <c r="P58" t="s">
        <v>8346</v>
      </c>
      <c r="Q58">
        <v>0.35635689467818377</v>
      </c>
      <c r="R58">
        <v>0.35635695000000001</v>
      </c>
      <c r="S58">
        <v>1</v>
      </c>
      <c r="T58">
        <v>-39617.281279071925</v>
      </c>
    </row>
    <row r="59" spans="15:60" x14ac:dyDescent="0.2">
      <c r="O59" t="s">
        <v>8519</v>
      </c>
      <c r="P59" t="s">
        <v>8346</v>
      </c>
      <c r="Q59">
        <v>1803.130000930053</v>
      </c>
      <c r="R59">
        <v>1803.13</v>
      </c>
      <c r="S59">
        <v>1</v>
      </c>
      <c r="T59">
        <v>-3.1095126858070983</v>
      </c>
    </row>
    <row r="60" spans="15:60" x14ac:dyDescent="0.2">
      <c r="O60" t="s">
        <v>8434</v>
      </c>
      <c r="P60" t="s">
        <v>8346</v>
      </c>
      <c r="Q60">
        <v>0.20841345305534933</v>
      </c>
      <c r="R60">
        <v>0.21381417</v>
      </c>
      <c r="S60">
        <v>1</v>
      </c>
      <c r="T60">
        <v>-8.3280704106201107E-3</v>
      </c>
    </row>
    <row r="61" spans="15:60" x14ac:dyDescent="0.2">
      <c r="O61" t="s">
        <v>8519</v>
      </c>
      <c r="P61" t="s">
        <v>8346</v>
      </c>
      <c r="Q61">
        <v>720.85502546209966</v>
      </c>
      <c r="R61">
        <v>721.85500000000002</v>
      </c>
      <c r="S61">
        <v>0</v>
      </c>
      <c r="T61">
        <v>0</v>
      </c>
    </row>
    <row r="62" spans="15:60" x14ac:dyDescent="0.2">
      <c r="O62" t="s">
        <v>8519</v>
      </c>
      <c r="P62" t="s">
        <v>8346</v>
      </c>
      <c r="Q62">
        <v>1441.7100008532025</v>
      </c>
      <c r="R62">
        <v>1442.71</v>
      </c>
      <c r="S62">
        <v>0</v>
      </c>
      <c r="T62">
        <v>0</v>
      </c>
    </row>
  </sheetData>
  <mergeCells count="14">
    <mergeCell ref="CJ5:CL5"/>
    <mergeCell ref="BX5:CA5"/>
    <mergeCell ref="CD5:CG5"/>
    <mergeCell ref="BQ5:BT5"/>
    <mergeCell ref="B5:D5"/>
    <mergeCell ref="I5:K5"/>
    <mergeCell ref="P5:R5"/>
    <mergeCell ref="W5:Y5"/>
    <mergeCell ref="AD5:AG5"/>
    <mergeCell ref="BD5:BF5"/>
    <mergeCell ref="BK5:BN5"/>
    <mergeCell ref="AX5:BA5"/>
    <mergeCell ref="AR5:AT5"/>
    <mergeCell ref="AK5:AO5"/>
  </mergeCells>
  <conditionalFormatting sqref="E1:F3 E7:F1048576">
    <cfRule type="cellIs" dxfId="11" priority="6" operator="equal">
      <formula>1</formula>
    </cfRule>
  </conditionalFormatting>
  <conditionalFormatting sqref="L1:M3 L7:M1048576">
    <cfRule type="cellIs" dxfId="10" priority="4" operator="equal">
      <formula>1</formula>
    </cfRule>
  </conditionalFormatting>
  <conditionalFormatting sqref="S1:T3 S7:T1048576">
    <cfRule type="cellIs" dxfId="9" priority="3" operator="equal">
      <formula>1</formula>
    </cfRule>
  </conditionalFormatting>
  <conditionalFormatting sqref="Z1:AA3 Z7:AA1048576">
    <cfRule type="cellIs" dxfId="8" priority="2" operator="equal">
      <formula>1</formula>
    </cfRule>
  </conditionalFormatting>
  <conditionalFormatting sqref="BG7:BH24">
    <cfRule type="cellIs" dxfId="7" priority="5" operator="equal">
      <formula>1</formula>
    </cfRule>
  </conditionalFormatting>
  <conditionalFormatting sqref="CM1:CM3 CM7:CM1048576">
    <cfRule type="cellIs" dxfId="6" priority="1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DD0DA-1A93-4DE8-B4CF-AA0610872C3D}">
  <sheetPr>
    <tabColor rgb="FF92D050"/>
  </sheetPr>
  <dimension ref="A1:BJ1549"/>
  <sheetViews>
    <sheetView workbookViewId="0">
      <selection activeCell="E392" sqref="E392:E1535"/>
    </sheetView>
  </sheetViews>
  <sheetFormatPr baseColWidth="10" defaultColWidth="8.83203125" defaultRowHeight="15" x14ac:dyDescent="0.2"/>
  <cols>
    <col min="1" max="1" width="26.5" customWidth="1"/>
    <col min="2" max="2" width="64.6640625" bestFit="1" customWidth="1"/>
    <col min="3" max="3" width="7.33203125" customWidth="1"/>
    <col min="4" max="4" width="11.5" bestFit="1" customWidth="1"/>
    <col min="5" max="5" width="13.33203125" bestFit="1" customWidth="1"/>
    <col min="6" max="6" width="6" bestFit="1" customWidth="1"/>
    <col min="8" max="8" width="23.5" bestFit="1" customWidth="1"/>
    <col min="9" max="9" width="28.6640625" customWidth="1"/>
    <col min="12" max="12" width="15.5" bestFit="1" customWidth="1"/>
    <col min="13" max="13" width="11" bestFit="1" customWidth="1"/>
    <col min="15" max="15" width="23.5" bestFit="1" customWidth="1"/>
    <col min="16" max="16" width="26.5" customWidth="1"/>
    <col min="21" max="21" width="23.5" bestFit="1" customWidth="1"/>
    <col min="22" max="22" width="18" customWidth="1"/>
    <col min="24" max="24" width="13.6640625" bestFit="1" customWidth="1"/>
    <col min="25" max="25" width="11.1640625" bestFit="1" customWidth="1"/>
    <col min="27" max="27" width="23.5" bestFit="1" customWidth="1"/>
    <col min="28" max="28" width="32.6640625" bestFit="1" customWidth="1"/>
    <col min="29" max="30" width="12.6640625" bestFit="1" customWidth="1"/>
    <col min="32" max="32" width="13.6640625" bestFit="1" customWidth="1"/>
    <col min="33" max="33" width="6" bestFit="1" customWidth="1"/>
    <col min="35" max="35" width="23.5" bestFit="1" customWidth="1"/>
    <col min="36" max="36" width="35.33203125" customWidth="1"/>
    <col min="37" max="38" width="12.6640625" bestFit="1" customWidth="1"/>
    <col min="40" max="40" width="13.6640625" bestFit="1" customWidth="1"/>
    <col min="41" max="41" width="11.1640625" bestFit="1" customWidth="1"/>
    <col min="43" max="43" width="23.5" bestFit="1" customWidth="1"/>
    <col min="44" max="44" width="24.33203125" customWidth="1"/>
    <col min="48" max="48" width="13.6640625" bestFit="1" customWidth="1"/>
    <col min="51" max="51" width="23.5" bestFit="1" customWidth="1"/>
    <col min="52" max="52" width="18" customWidth="1"/>
    <col min="54" max="54" width="13.6640625" bestFit="1" customWidth="1"/>
    <col min="57" max="57" width="13.5" customWidth="1"/>
    <col min="58" max="58" width="25.83203125" customWidth="1"/>
    <col min="59" max="59" width="33.33203125" bestFit="1" customWidth="1"/>
    <col min="61" max="61" width="15.5" bestFit="1" customWidth="1"/>
    <col min="62" max="62" width="11.1640625" bestFit="1" customWidth="1"/>
  </cols>
  <sheetData>
    <row r="1" spans="1:62" x14ac:dyDescent="0.2">
      <c r="A1" s="3" t="s">
        <v>295</v>
      </c>
      <c r="B1" s="3"/>
      <c r="F1" s="17"/>
    </row>
    <row r="4" spans="1:62" x14ac:dyDescent="0.2">
      <c r="A4" s="27" t="s">
        <v>293</v>
      </c>
      <c r="B4" s="27" t="s">
        <v>296</v>
      </c>
      <c r="C4" s="29"/>
      <c r="D4" s="29"/>
      <c r="E4" s="29"/>
      <c r="F4" s="29"/>
      <c r="H4" s="27" t="s">
        <v>293</v>
      </c>
      <c r="I4" s="27" t="s">
        <v>306</v>
      </c>
      <c r="J4" s="27"/>
      <c r="K4" s="27"/>
      <c r="L4" s="27"/>
      <c r="M4" s="27"/>
      <c r="O4" s="27" t="s">
        <v>293</v>
      </c>
      <c r="P4" s="27" t="s">
        <v>312</v>
      </c>
      <c r="Q4" s="29"/>
      <c r="R4" s="29"/>
      <c r="S4" s="27"/>
      <c r="T4" s="31"/>
      <c r="U4" s="27" t="s">
        <v>293</v>
      </c>
      <c r="V4" s="27" t="s">
        <v>313</v>
      </c>
      <c r="W4" s="29"/>
      <c r="X4" s="29"/>
      <c r="Y4" s="27"/>
      <c r="AA4" s="27" t="s">
        <v>293</v>
      </c>
      <c r="AB4" s="27" t="s">
        <v>297</v>
      </c>
      <c r="AC4" s="29"/>
      <c r="AD4" s="29"/>
      <c r="AE4" s="29"/>
      <c r="AF4" s="29"/>
      <c r="AG4" s="29"/>
      <c r="AI4" s="27" t="s">
        <v>293</v>
      </c>
      <c r="AJ4" s="27" t="s">
        <v>307</v>
      </c>
      <c r="AK4" s="29"/>
      <c r="AL4" s="29"/>
      <c r="AM4" s="29"/>
      <c r="AN4" s="29"/>
      <c r="AO4" s="29"/>
      <c r="AQ4" s="27" t="s">
        <v>293</v>
      </c>
      <c r="AR4" s="27" t="s">
        <v>315</v>
      </c>
      <c r="AS4" s="29"/>
      <c r="AT4" s="29"/>
      <c r="AU4" s="29"/>
      <c r="AV4" s="29"/>
      <c r="AW4" s="29"/>
      <c r="AY4" s="27" t="s">
        <v>293</v>
      </c>
      <c r="AZ4" s="27" t="s">
        <v>317</v>
      </c>
      <c r="BA4" s="29"/>
      <c r="BB4" s="29"/>
      <c r="BC4" s="27"/>
      <c r="BE4" s="27" t="s">
        <v>293</v>
      </c>
      <c r="BF4" s="27" t="s">
        <v>319</v>
      </c>
      <c r="BG4" s="29"/>
      <c r="BH4" s="29"/>
      <c r="BI4" s="27"/>
      <c r="BJ4" s="27"/>
    </row>
    <row r="5" spans="1:62" x14ac:dyDescent="0.2">
      <c r="A5" s="27"/>
      <c r="B5" s="27"/>
      <c r="C5" s="27"/>
      <c r="D5" s="27"/>
      <c r="E5" s="27"/>
      <c r="F5" s="29"/>
      <c r="H5" s="27" t="s">
        <v>298</v>
      </c>
      <c r="I5" s="27" t="s">
        <v>311</v>
      </c>
      <c r="J5" s="27"/>
      <c r="K5" s="27"/>
      <c r="L5" s="27"/>
      <c r="M5" s="27"/>
      <c r="O5" s="27" t="s">
        <v>298</v>
      </c>
      <c r="P5" s="27" t="s">
        <v>299</v>
      </c>
      <c r="Q5" s="29"/>
      <c r="R5" s="29"/>
      <c r="S5" s="27"/>
      <c r="T5" s="31"/>
      <c r="U5" s="27" t="s">
        <v>298</v>
      </c>
      <c r="V5" s="27" t="s">
        <v>314</v>
      </c>
      <c r="W5" s="29"/>
      <c r="X5" s="29"/>
      <c r="Y5" s="27"/>
      <c r="AA5" s="27" t="s">
        <v>298</v>
      </c>
      <c r="AB5" s="27" t="s">
        <v>300</v>
      </c>
      <c r="AC5" s="27"/>
      <c r="AD5" s="29"/>
      <c r="AE5" s="29"/>
      <c r="AF5" s="29"/>
      <c r="AG5" s="29"/>
      <c r="AI5" s="27" t="s">
        <v>298</v>
      </c>
      <c r="AJ5" s="27" t="s">
        <v>308</v>
      </c>
      <c r="AK5" s="27"/>
      <c r="AL5" s="29"/>
      <c r="AM5" s="29"/>
      <c r="AN5" s="29"/>
      <c r="AO5" s="29"/>
      <c r="AQ5" s="27" t="s">
        <v>298</v>
      </c>
      <c r="AR5" s="27" t="s">
        <v>316</v>
      </c>
      <c r="AS5" s="27"/>
      <c r="AT5" s="29"/>
      <c r="AU5" s="29"/>
      <c r="AV5" s="29"/>
      <c r="AW5" s="29"/>
      <c r="AY5" s="27" t="s">
        <v>298</v>
      </c>
      <c r="AZ5" s="27" t="s">
        <v>318</v>
      </c>
      <c r="BA5" s="29"/>
      <c r="BB5" s="29"/>
      <c r="BC5" s="27"/>
      <c r="BE5" s="27" t="s">
        <v>298</v>
      </c>
      <c r="BF5" s="27" t="s">
        <v>320</v>
      </c>
      <c r="BG5" s="29"/>
      <c r="BH5" s="29"/>
      <c r="BI5" s="27"/>
      <c r="BJ5" s="27"/>
    </row>
    <row r="6" spans="1:62" x14ac:dyDescent="0.2">
      <c r="A6" s="27" t="s">
        <v>40</v>
      </c>
      <c r="B6" s="27" t="s">
        <v>10</v>
      </c>
      <c r="C6" s="27" t="s">
        <v>8520</v>
      </c>
      <c r="D6" s="27" t="s">
        <v>8513</v>
      </c>
      <c r="E6" s="27" t="s">
        <v>8514</v>
      </c>
      <c r="F6" s="27" t="s">
        <v>8515</v>
      </c>
      <c r="H6" s="27" t="s">
        <v>40</v>
      </c>
      <c r="I6" s="27" t="s">
        <v>10</v>
      </c>
      <c r="J6" s="27" t="s">
        <v>8520</v>
      </c>
      <c r="K6" s="27" t="s">
        <v>8513</v>
      </c>
      <c r="L6" s="27" t="s">
        <v>8517</v>
      </c>
      <c r="M6" s="27" t="s">
        <v>8518</v>
      </c>
      <c r="O6" s="27" t="s">
        <v>40</v>
      </c>
      <c r="P6" s="27" t="s">
        <v>10</v>
      </c>
      <c r="Q6" s="27" t="s">
        <v>8513</v>
      </c>
      <c r="R6" s="27" t="s">
        <v>8514</v>
      </c>
      <c r="S6" s="27" t="s">
        <v>8515</v>
      </c>
      <c r="T6" s="31"/>
      <c r="U6" s="27" t="s">
        <v>40</v>
      </c>
      <c r="V6" s="27" t="s">
        <v>10</v>
      </c>
      <c r="W6" s="27" t="s">
        <v>8513</v>
      </c>
      <c r="X6" s="27" t="s">
        <v>8517</v>
      </c>
      <c r="Y6" s="27" t="s">
        <v>8518</v>
      </c>
      <c r="AA6" s="27" t="s">
        <v>8524</v>
      </c>
      <c r="AB6" s="27" t="s">
        <v>8544</v>
      </c>
      <c r="AC6" s="27" t="s">
        <v>8505</v>
      </c>
      <c r="AD6" s="27" t="s">
        <v>8506</v>
      </c>
      <c r="AE6" s="27" t="s">
        <v>8513</v>
      </c>
      <c r="AF6" s="27" t="s">
        <v>8545</v>
      </c>
      <c r="AG6" s="27" t="s">
        <v>8515</v>
      </c>
      <c r="AI6" s="27" t="s">
        <v>8524</v>
      </c>
      <c r="AJ6" s="27" t="s">
        <v>8544</v>
      </c>
      <c r="AK6" s="27" t="s">
        <v>8505</v>
      </c>
      <c r="AL6" s="27" t="s">
        <v>8506</v>
      </c>
      <c r="AM6" s="27" t="s">
        <v>8513</v>
      </c>
      <c r="AN6" s="27" t="s">
        <v>8517</v>
      </c>
      <c r="AO6" s="27" t="s">
        <v>8518</v>
      </c>
      <c r="AQ6" s="27" t="s">
        <v>8524</v>
      </c>
      <c r="AR6" s="27" t="s">
        <v>8544</v>
      </c>
      <c r="AS6" s="27" t="s">
        <v>8505</v>
      </c>
      <c r="AT6" s="27" t="s">
        <v>8506</v>
      </c>
      <c r="AU6" s="27" t="s">
        <v>8513</v>
      </c>
      <c r="AV6" s="27" t="s">
        <v>8545</v>
      </c>
      <c r="AW6" s="27" t="s">
        <v>8515</v>
      </c>
      <c r="AY6" s="27" t="s">
        <v>40</v>
      </c>
      <c r="AZ6" s="27" t="s">
        <v>8524</v>
      </c>
      <c r="BA6" s="27" t="s">
        <v>8513</v>
      </c>
      <c r="BB6" s="27" t="s">
        <v>8514</v>
      </c>
      <c r="BC6" s="27" t="s">
        <v>8515</v>
      </c>
      <c r="BE6" s="27" t="s">
        <v>40</v>
      </c>
      <c r="BF6" s="27" t="s">
        <v>8546</v>
      </c>
      <c r="BG6" s="27" t="s">
        <v>10</v>
      </c>
      <c r="BH6" s="27" t="s">
        <v>8513</v>
      </c>
      <c r="BI6" s="27" t="s">
        <v>8517</v>
      </c>
      <c r="BJ6" s="27" t="s">
        <v>8518</v>
      </c>
    </row>
    <row r="7" spans="1:62" x14ac:dyDescent="0.2">
      <c r="A7" t="s">
        <v>498</v>
      </c>
      <c r="B7" t="s">
        <v>102</v>
      </c>
      <c r="C7">
        <v>1</v>
      </c>
      <c r="D7">
        <v>0</v>
      </c>
      <c r="E7" s="12">
        <v>50</v>
      </c>
      <c r="H7" t="s">
        <v>498</v>
      </c>
      <c r="I7" t="s">
        <v>170</v>
      </c>
      <c r="J7">
        <v>1</v>
      </c>
      <c r="K7" s="12">
        <v>352.64699999999999</v>
      </c>
      <c r="L7" s="12">
        <v>352.64699999999999</v>
      </c>
      <c r="M7">
        <v>1</v>
      </c>
      <c r="O7" t="s">
        <v>8386</v>
      </c>
      <c r="P7" t="s">
        <v>8468</v>
      </c>
      <c r="Q7">
        <v>0.124</v>
      </c>
      <c r="R7">
        <v>0.124</v>
      </c>
      <c r="S7">
        <v>1</v>
      </c>
      <c r="U7" t="s">
        <v>498</v>
      </c>
      <c r="V7" t="s">
        <v>8559</v>
      </c>
      <c r="W7" s="12">
        <v>1472.338</v>
      </c>
      <c r="X7" s="12">
        <v>1403.423</v>
      </c>
      <c r="AA7" t="s">
        <v>52</v>
      </c>
      <c r="AB7" t="s">
        <v>8472</v>
      </c>
      <c r="AC7" t="s">
        <v>8386</v>
      </c>
      <c r="AD7" t="s">
        <v>8400</v>
      </c>
      <c r="AE7">
        <v>1.6</v>
      </c>
      <c r="AF7">
        <v>2</v>
      </c>
      <c r="AI7" t="s">
        <v>52</v>
      </c>
      <c r="AJ7" t="s">
        <v>8472</v>
      </c>
      <c r="AK7" t="s">
        <v>8386</v>
      </c>
      <c r="AL7" t="s">
        <v>8400</v>
      </c>
      <c r="AM7">
        <v>1.6</v>
      </c>
      <c r="AN7">
        <v>1.6</v>
      </c>
      <c r="AO7">
        <v>1</v>
      </c>
      <c r="AY7" t="s">
        <v>8386</v>
      </c>
      <c r="AZ7" t="s">
        <v>396</v>
      </c>
      <c r="BA7">
        <v>0.6</v>
      </c>
      <c r="BB7">
        <v>6.8570000000000002</v>
      </c>
      <c r="BE7" t="s">
        <v>498</v>
      </c>
      <c r="BF7" t="s">
        <v>8184</v>
      </c>
      <c r="BG7" t="s">
        <v>8492</v>
      </c>
      <c r="BH7">
        <v>1E-3</v>
      </c>
      <c r="BI7">
        <v>0.84099999999999997</v>
      </c>
      <c r="BJ7">
        <v>1</v>
      </c>
    </row>
    <row r="8" spans="1:62" x14ac:dyDescent="0.2">
      <c r="A8" t="s">
        <v>498</v>
      </c>
      <c r="B8" t="s">
        <v>455</v>
      </c>
      <c r="C8">
        <v>1</v>
      </c>
      <c r="D8">
        <v>9.83</v>
      </c>
      <c r="E8" s="12">
        <v>16.254000000000001</v>
      </c>
      <c r="H8" t="s">
        <v>498</v>
      </c>
      <c r="I8" t="s">
        <v>8484</v>
      </c>
      <c r="J8">
        <v>1</v>
      </c>
      <c r="K8">
        <v>403.661</v>
      </c>
      <c r="L8">
        <v>403.661</v>
      </c>
      <c r="M8">
        <v>1</v>
      </c>
      <c r="O8" t="s">
        <v>8386</v>
      </c>
      <c r="P8" t="s">
        <v>8469</v>
      </c>
      <c r="R8">
        <v>0.88300000000000001</v>
      </c>
      <c r="U8" t="s">
        <v>498</v>
      </c>
      <c r="V8" t="s">
        <v>455</v>
      </c>
      <c r="W8" s="12">
        <v>9.83</v>
      </c>
      <c r="X8">
        <v>7.8639999999999999</v>
      </c>
      <c r="AA8" t="s">
        <v>52</v>
      </c>
      <c r="AB8" t="s">
        <v>8472</v>
      </c>
      <c r="AC8" t="s">
        <v>8400</v>
      </c>
      <c r="AD8" t="s">
        <v>95</v>
      </c>
      <c r="AE8">
        <v>4.4000000000000004</v>
      </c>
      <c r="AF8">
        <v>5.3</v>
      </c>
      <c r="AI8" t="s">
        <v>52</v>
      </c>
      <c r="AJ8" t="s">
        <v>8472</v>
      </c>
      <c r="AK8" t="s">
        <v>8400</v>
      </c>
      <c r="AL8" t="s">
        <v>95</v>
      </c>
      <c r="AM8">
        <v>4.4000000000000004</v>
      </c>
      <c r="AN8">
        <v>4.4000000000000004</v>
      </c>
      <c r="AO8">
        <v>1</v>
      </c>
      <c r="AY8" t="s">
        <v>8386</v>
      </c>
      <c r="AZ8" t="s">
        <v>8289</v>
      </c>
      <c r="BA8">
        <v>1.258</v>
      </c>
      <c r="BB8">
        <v>2.5779999999999998</v>
      </c>
      <c r="BE8" t="s">
        <v>498</v>
      </c>
      <c r="BF8" t="s">
        <v>8184</v>
      </c>
      <c r="BG8" t="s">
        <v>8396</v>
      </c>
      <c r="BH8">
        <v>14.23</v>
      </c>
      <c r="BI8">
        <v>13.39</v>
      </c>
    </row>
    <row r="9" spans="1:62" x14ac:dyDescent="0.2">
      <c r="A9" t="s">
        <v>498</v>
      </c>
      <c r="B9" t="s">
        <v>8458</v>
      </c>
      <c r="C9">
        <v>1</v>
      </c>
      <c r="D9">
        <v>1.4E-2</v>
      </c>
      <c r="E9">
        <v>454.738</v>
      </c>
      <c r="H9" t="s">
        <v>8400</v>
      </c>
      <c r="I9" t="s">
        <v>170</v>
      </c>
      <c r="J9">
        <v>1</v>
      </c>
      <c r="K9" s="12">
        <v>109.241</v>
      </c>
      <c r="L9" s="12">
        <v>109.241</v>
      </c>
      <c r="M9">
        <v>1</v>
      </c>
      <c r="O9" t="s">
        <v>8386</v>
      </c>
      <c r="P9" t="s">
        <v>8488</v>
      </c>
      <c r="Q9">
        <v>0.41</v>
      </c>
      <c r="R9">
        <v>0.41</v>
      </c>
      <c r="S9">
        <v>1</v>
      </c>
      <c r="U9" t="s">
        <v>498</v>
      </c>
      <c r="V9" t="s">
        <v>8458</v>
      </c>
      <c r="W9">
        <v>1.4E-2</v>
      </c>
      <c r="X9">
        <v>1.4E-2</v>
      </c>
      <c r="Y9">
        <v>1</v>
      </c>
      <c r="AA9" t="s">
        <v>52</v>
      </c>
      <c r="AB9" t="s">
        <v>8472</v>
      </c>
      <c r="AC9" t="s">
        <v>8387</v>
      </c>
      <c r="AD9" t="s">
        <v>8386</v>
      </c>
      <c r="AE9">
        <v>2.4</v>
      </c>
      <c r="AF9">
        <v>2.4</v>
      </c>
      <c r="AG9">
        <v>1</v>
      </c>
      <c r="AI9" t="s">
        <v>52</v>
      </c>
      <c r="AJ9" t="s">
        <v>8472</v>
      </c>
      <c r="AK9" t="s">
        <v>8387</v>
      </c>
      <c r="AL9" t="s">
        <v>8386</v>
      </c>
      <c r="AM9">
        <v>2.4</v>
      </c>
      <c r="AN9">
        <v>2</v>
      </c>
      <c r="AY9" t="s">
        <v>8400</v>
      </c>
      <c r="AZ9" t="s">
        <v>396</v>
      </c>
      <c r="BA9">
        <v>1.752</v>
      </c>
      <c r="BB9">
        <v>1.752</v>
      </c>
      <c r="BC9">
        <v>1</v>
      </c>
      <c r="BE9" t="s">
        <v>498</v>
      </c>
      <c r="BF9" t="s">
        <v>8184</v>
      </c>
      <c r="BG9" t="s">
        <v>8359</v>
      </c>
      <c r="BH9">
        <v>5.7</v>
      </c>
      <c r="BI9">
        <v>5.7</v>
      </c>
      <c r="BJ9">
        <v>1</v>
      </c>
    </row>
    <row r="10" spans="1:62" x14ac:dyDescent="0.2">
      <c r="A10" t="s">
        <v>498</v>
      </c>
      <c r="B10" t="s">
        <v>8459</v>
      </c>
      <c r="C10">
        <v>1</v>
      </c>
      <c r="D10">
        <v>0</v>
      </c>
      <c r="E10">
        <v>9.4009999999999998</v>
      </c>
      <c r="H10" t="s">
        <v>8400</v>
      </c>
      <c r="I10" t="s">
        <v>8484</v>
      </c>
      <c r="J10">
        <v>1</v>
      </c>
      <c r="K10">
        <v>109.241</v>
      </c>
      <c r="L10">
        <v>109.241</v>
      </c>
      <c r="M10">
        <v>1</v>
      </c>
      <c r="O10" t="s">
        <v>8400</v>
      </c>
      <c r="P10" t="s">
        <v>8468</v>
      </c>
      <c r="Q10">
        <v>2.3090000000000002</v>
      </c>
      <c r="R10">
        <v>2.3090000000000002</v>
      </c>
      <c r="S10">
        <v>1</v>
      </c>
      <c r="U10" t="s">
        <v>498</v>
      </c>
      <c r="V10" t="s">
        <v>8460</v>
      </c>
      <c r="W10" s="12">
        <v>80.781000000000006</v>
      </c>
      <c r="X10" s="12">
        <v>54.972000000000001</v>
      </c>
      <c r="AA10" t="s">
        <v>52</v>
      </c>
      <c r="AB10" t="s">
        <v>8472</v>
      </c>
      <c r="AC10" t="s">
        <v>8388</v>
      </c>
      <c r="AD10" t="s">
        <v>8400</v>
      </c>
      <c r="AE10">
        <v>1.6</v>
      </c>
      <c r="AF10">
        <v>2</v>
      </c>
      <c r="AI10" t="s">
        <v>52</v>
      </c>
      <c r="AJ10" t="s">
        <v>8472</v>
      </c>
      <c r="AK10" t="s">
        <v>8388</v>
      </c>
      <c r="AL10" t="s">
        <v>8400</v>
      </c>
      <c r="AM10">
        <v>1.6</v>
      </c>
      <c r="AN10">
        <v>1.6</v>
      </c>
      <c r="AO10">
        <v>1</v>
      </c>
      <c r="AY10" t="s">
        <v>8400</v>
      </c>
      <c r="AZ10" t="s">
        <v>8289</v>
      </c>
      <c r="BA10">
        <v>3.4950000000000001</v>
      </c>
      <c r="BB10">
        <v>11.608000000000001</v>
      </c>
      <c r="BE10" t="s">
        <v>498</v>
      </c>
      <c r="BF10" t="s">
        <v>8184</v>
      </c>
      <c r="BG10" t="s">
        <v>8401</v>
      </c>
      <c r="BH10">
        <v>1.5740000000000001</v>
      </c>
      <c r="BI10">
        <v>2.4140000000000001</v>
      </c>
      <c r="BJ10">
        <v>1</v>
      </c>
    </row>
    <row r="11" spans="1:62" x14ac:dyDescent="0.2">
      <c r="A11" t="s">
        <v>498</v>
      </c>
      <c r="B11" t="s">
        <v>8461</v>
      </c>
      <c r="C11">
        <v>1</v>
      </c>
      <c r="D11">
        <v>6.9000000000000006E-2</v>
      </c>
      <c r="E11">
        <v>61.32</v>
      </c>
      <c r="H11" t="s">
        <v>95</v>
      </c>
      <c r="I11" t="s">
        <v>170</v>
      </c>
      <c r="J11">
        <v>1</v>
      </c>
      <c r="K11">
        <v>122.801</v>
      </c>
      <c r="L11">
        <v>122.801</v>
      </c>
      <c r="M11">
        <v>1</v>
      </c>
      <c r="O11" t="s">
        <v>8400</v>
      </c>
      <c r="P11" t="s">
        <v>8469</v>
      </c>
      <c r="R11">
        <v>1.23</v>
      </c>
      <c r="U11" t="s">
        <v>498</v>
      </c>
      <c r="V11" t="s">
        <v>8737</v>
      </c>
      <c r="W11" s="12">
        <v>94.578000000000003</v>
      </c>
      <c r="X11">
        <v>94.578000000000003</v>
      </c>
      <c r="Y11">
        <v>1</v>
      </c>
      <c r="AA11" t="s">
        <v>52</v>
      </c>
      <c r="AB11" t="s">
        <v>8472</v>
      </c>
      <c r="AC11" t="s">
        <v>39</v>
      </c>
      <c r="AD11" t="s">
        <v>8387</v>
      </c>
      <c r="AE11">
        <v>1.9</v>
      </c>
      <c r="AF11">
        <v>2.2999999999999998</v>
      </c>
      <c r="AI11" t="s">
        <v>52</v>
      </c>
      <c r="AJ11" t="s">
        <v>8472</v>
      </c>
      <c r="AK11" t="s">
        <v>39</v>
      </c>
      <c r="AL11" t="s">
        <v>8387</v>
      </c>
      <c r="AM11">
        <v>1.9</v>
      </c>
      <c r="AN11">
        <v>1.9</v>
      </c>
      <c r="AO11">
        <v>1</v>
      </c>
      <c r="AY11" t="s">
        <v>8387</v>
      </c>
      <c r="AZ11" t="s">
        <v>396</v>
      </c>
      <c r="BA11">
        <v>1.62</v>
      </c>
      <c r="BB11">
        <v>13.163</v>
      </c>
      <c r="BE11" t="s">
        <v>498</v>
      </c>
      <c r="BF11" t="s">
        <v>8184</v>
      </c>
      <c r="BG11" t="s">
        <v>8402</v>
      </c>
      <c r="BH11">
        <v>9.9949999999999992</v>
      </c>
      <c r="BI11">
        <v>9.9949999999999992</v>
      </c>
      <c r="BJ11">
        <v>1</v>
      </c>
    </row>
    <row r="12" spans="1:62" x14ac:dyDescent="0.2">
      <c r="A12" t="s">
        <v>498</v>
      </c>
      <c r="B12" t="s">
        <v>8464</v>
      </c>
      <c r="C12">
        <v>1</v>
      </c>
      <c r="D12">
        <v>2.1150000000000002</v>
      </c>
      <c r="E12">
        <v>177.17099999999999</v>
      </c>
      <c r="H12" t="s">
        <v>95</v>
      </c>
      <c r="I12" t="s">
        <v>8484</v>
      </c>
      <c r="J12">
        <v>1</v>
      </c>
      <c r="K12">
        <v>122.801</v>
      </c>
      <c r="L12">
        <v>122.801</v>
      </c>
      <c r="M12">
        <v>1</v>
      </c>
      <c r="O12" t="s">
        <v>8400</v>
      </c>
      <c r="P12" t="s">
        <v>8488</v>
      </c>
      <c r="Q12">
        <v>2.3119999999999998</v>
      </c>
      <c r="R12">
        <v>2.3119999999999998</v>
      </c>
      <c r="S12">
        <v>1</v>
      </c>
      <c r="U12" t="s">
        <v>498</v>
      </c>
      <c r="V12" t="s">
        <v>8461</v>
      </c>
      <c r="W12" s="12">
        <v>6.9000000000000006E-2</v>
      </c>
      <c r="X12">
        <v>6.9000000000000006E-2</v>
      </c>
      <c r="Y12">
        <v>1</v>
      </c>
      <c r="AA12" t="s">
        <v>52</v>
      </c>
      <c r="AB12" t="s">
        <v>8472</v>
      </c>
      <c r="AC12" t="s">
        <v>39</v>
      </c>
      <c r="AD12" t="s">
        <v>8388</v>
      </c>
      <c r="AE12">
        <v>3.6</v>
      </c>
      <c r="AF12">
        <v>4.4000000000000004</v>
      </c>
      <c r="AI12" t="s">
        <v>52</v>
      </c>
      <c r="AJ12" t="s">
        <v>8472</v>
      </c>
      <c r="AK12" t="s">
        <v>39</v>
      </c>
      <c r="AL12" t="s">
        <v>8388</v>
      </c>
      <c r="AM12">
        <v>3.6</v>
      </c>
      <c r="AN12">
        <v>3.6</v>
      </c>
      <c r="AO12">
        <v>1</v>
      </c>
      <c r="AY12" t="s">
        <v>8387</v>
      </c>
      <c r="AZ12" t="s">
        <v>8289</v>
      </c>
      <c r="BA12">
        <v>1.9039999999999999</v>
      </c>
      <c r="BB12">
        <v>8.6150000000000002</v>
      </c>
      <c r="BE12" t="s">
        <v>498</v>
      </c>
      <c r="BF12" t="s">
        <v>8185</v>
      </c>
      <c r="BG12" t="s">
        <v>8494</v>
      </c>
      <c r="BI12">
        <v>0.39500000000000002</v>
      </c>
    </row>
    <row r="13" spans="1:62" x14ac:dyDescent="0.2">
      <c r="A13" t="s">
        <v>498</v>
      </c>
      <c r="B13" t="s">
        <v>8465</v>
      </c>
      <c r="C13">
        <v>1</v>
      </c>
      <c r="D13" s="12">
        <v>15.191000000000001</v>
      </c>
      <c r="E13" s="12">
        <v>41.530999999999999</v>
      </c>
      <c r="H13" t="s">
        <v>95</v>
      </c>
      <c r="I13" t="s">
        <v>8877</v>
      </c>
      <c r="J13">
        <v>1</v>
      </c>
      <c r="K13" s="12">
        <v>44.4</v>
      </c>
      <c r="L13" s="12">
        <v>44.4</v>
      </c>
      <c r="M13">
        <v>1</v>
      </c>
      <c r="O13" t="s">
        <v>8387</v>
      </c>
      <c r="P13" t="s">
        <v>8468</v>
      </c>
      <c r="Q13">
        <v>0.61299999999999999</v>
      </c>
      <c r="R13">
        <v>0.61299999999999999</v>
      </c>
      <c r="S13">
        <v>1</v>
      </c>
      <c r="U13" t="s">
        <v>498</v>
      </c>
      <c r="V13" t="s">
        <v>8462</v>
      </c>
      <c r="W13" s="12">
        <v>1146.9929999999999</v>
      </c>
      <c r="X13" s="12">
        <v>1009.4930000000001</v>
      </c>
      <c r="AA13" t="s">
        <v>52</v>
      </c>
      <c r="AB13" t="s">
        <v>8472</v>
      </c>
      <c r="AC13" t="s">
        <v>38</v>
      </c>
      <c r="AD13" t="s">
        <v>8387</v>
      </c>
      <c r="AE13">
        <v>2</v>
      </c>
      <c r="AF13">
        <v>2</v>
      </c>
      <c r="AG13">
        <v>1</v>
      </c>
      <c r="AI13" t="s">
        <v>52</v>
      </c>
      <c r="AJ13" t="s">
        <v>8472</v>
      </c>
      <c r="AK13" t="s">
        <v>38</v>
      </c>
      <c r="AL13" t="s">
        <v>8387</v>
      </c>
      <c r="AM13">
        <v>2</v>
      </c>
      <c r="AN13">
        <v>1.6</v>
      </c>
      <c r="AY13" t="s">
        <v>8388</v>
      </c>
      <c r="AZ13" t="s">
        <v>396</v>
      </c>
      <c r="BA13">
        <v>2.742</v>
      </c>
      <c r="BB13">
        <v>2.9529999999999998</v>
      </c>
      <c r="BE13" t="s">
        <v>498</v>
      </c>
      <c r="BF13" t="s">
        <v>8185</v>
      </c>
      <c r="BG13" t="s">
        <v>8403</v>
      </c>
      <c r="BH13">
        <v>11.026999999999999</v>
      </c>
      <c r="BI13">
        <v>10.632999999999999</v>
      </c>
    </row>
    <row r="14" spans="1:62" x14ac:dyDescent="0.2">
      <c r="A14" t="s">
        <v>498</v>
      </c>
      <c r="B14" t="s">
        <v>8466</v>
      </c>
      <c r="C14">
        <v>1</v>
      </c>
      <c r="D14" s="12">
        <v>0.112</v>
      </c>
      <c r="E14" s="12">
        <v>53.25</v>
      </c>
      <c r="H14" t="s">
        <v>39</v>
      </c>
      <c r="I14" t="s">
        <v>170</v>
      </c>
      <c r="J14">
        <v>1</v>
      </c>
      <c r="K14">
        <v>31.536000000000001</v>
      </c>
      <c r="L14">
        <v>31.536000000000001</v>
      </c>
      <c r="M14">
        <v>1</v>
      </c>
      <c r="O14" t="s">
        <v>8387</v>
      </c>
      <c r="P14" t="s">
        <v>8469</v>
      </c>
      <c r="R14">
        <v>0.36699999999999999</v>
      </c>
      <c r="U14" t="s">
        <v>498</v>
      </c>
      <c r="V14" t="s">
        <v>8463</v>
      </c>
      <c r="W14">
        <v>182.124</v>
      </c>
      <c r="X14">
        <v>80.481999999999999</v>
      </c>
      <c r="AA14" t="s">
        <v>52</v>
      </c>
      <c r="AB14" t="s">
        <v>8477</v>
      </c>
      <c r="AC14" t="s">
        <v>8504</v>
      </c>
      <c r="AD14" t="s">
        <v>38</v>
      </c>
      <c r="AE14">
        <v>1.5</v>
      </c>
      <c r="AF14">
        <v>2</v>
      </c>
      <c r="AI14" t="s">
        <v>52</v>
      </c>
      <c r="AJ14" t="s">
        <v>8477</v>
      </c>
      <c r="AK14" t="s">
        <v>8504</v>
      </c>
      <c r="AL14" t="s">
        <v>38</v>
      </c>
      <c r="AM14">
        <v>1.5</v>
      </c>
      <c r="AN14">
        <v>1.5</v>
      </c>
      <c r="AO14">
        <v>1</v>
      </c>
      <c r="AY14" t="s">
        <v>8388</v>
      </c>
      <c r="AZ14" t="s">
        <v>8289</v>
      </c>
      <c r="BA14">
        <v>0.72199999999999998</v>
      </c>
      <c r="BB14">
        <v>0.72199999999999998</v>
      </c>
      <c r="BC14">
        <v>1</v>
      </c>
      <c r="BE14" t="s">
        <v>498</v>
      </c>
      <c r="BF14" t="s">
        <v>8185</v>
      </c>
      <c r="BG14" t="s">
        <v>8404</v>
      </c>
      <c r="BH14">
        <v>3.895</v>
      </c>
      <c r="BI14">
        <v>3.895</v>
      </c>
      <c r="BJ14">
        <v>1</v>
      </c>
    </row>
    <row r="15" spans="1:62" x14ac:dyDescent="0.2">
      <c r="A15" t="s">
        <v>498</v>
      </c>
      <c r="B15" t="s">
        <v>8467</v>
      </c>
      <c r="C15">
        <v>1</v>
      </c>
      <c r="D15" s="12">
        <v>1E-3</v>
      </c>
      <c r="E15" s="12">
        <v>31.576000000000001</v>
      </c>
      <c r="H15" t="s">
        <v>39</v>
      </c>
      <c r="I15" t="s">
        <v>8484</v>
      </c>
      <c r="J15">
        <v>1</v>
      </c>
      <c r="K15">
        <v>31.536000000000001</v>
      </c>
      <c r="L15">
        <v>31.536000000000001</v>
      </c>
      <c r="M15">
        <v>1</v>
      </c>
      <c r="O15" t="s">
        <v>8387</v>
      </c>
      <c r="P15" t="s">
        <v>8488</v>
      </c>
      <c r="Q15">
        <v>0.86699999999999999</v>
      </c>
      <c r="R15">
        <v>0.86699999999999999</v>
      </c>
      <c r="S15">
        <v>1</v>
      </c>
      <c r="U15" t="s">
        <v>498</v>
      </c>
      <c r="V15" t="s">
        <v>8464</v>
      </c>
      <c r="W15" s="12">
        <v>2.1150000000000002</v>
      </c>
      <c r="X15" s="12">
        <v>2.1150000000000002</v>
      </c>
      <c r="Y15">
        <v>1</v>
      </c>
      <c r="AA15" t="s">
        <v>52</v>
      </c>
      <c r="AB15" t="s">
        <v>8477</v>
      </c>
      <c r="AC15" t="s">
        <v>96</v>
      </c>
      <c r="AD15" t="s">
        <v>39</v>
      </c>
      <c r="AE15">
        <v>1.4</v>
      </c>
      <c r="AF15">
        <v>1.4</v>
      </c>
      <c r="AG15">
        <v>1</v>
      </c>
      <c r="AI15" t="s">
        <v>52</v>
      </c>
      <c r="AJ15" t="s">
        <v>8477</v>
      </c>
      <c r="AK15" t="s">
        <v>96</v>
      </c>
      <c r="AL15" t="s">
        <v>39</v>
      </c>
      <c r="AM15">
        <v>1.4</v>
      </c>
      <c r="AN15">
        <v>1.4</v>
      </c>
      <c r="AO15">
        <v>1</v>
      </c>
      <c r="AY15" t="s">
        <v>95</v>
      </c>
      <c r="AZ15" t="s">
        <v>396</v>
      </c>
      <c r="BA15">
        <v>1.3320000000000001</v>
      </c>
      <c r="BB15">
        <v>17.768000000000001</v>
      </c>
      <c r="BE15" t="s">
        <v>498</v>
      </c>
      <c r="BF15" t="s">
        <v>8185</v>
      </c>
      <c r="BG15" t="s">
        <v>84</v>
      </c>
      <c r="BH15">
        <v>1.3320000000000001</v>
      </c>
      <c r="BI15">
        <v>1.7270000000000001</v>
      </c>
      <c r="BJ15">
        <v>1</v>
      </c>
    </row>
    <row r="16" spans="1:62" x14ac:dyDescent="0.2">
      <c r="A16" t="s">
        <v>498</v>
      </c>
      <c r="B16" t="s">
        <v>8468</v>
      </c>
      <c r="C16">
        <v>1</v>
      </c>
      <c r="D16">
        <v>6</v>
      </c>
      <c r="E16" s="12">
        <v>8.7010000000000005</v>
      </c>
      <c r="H16" t="s">
        <v>38</v>
      </c>
      <c r="I16" t="s">
        <v>170</v>
      </c>
      <c r="J16">
        <v>1</v>
      </c>
      <c r="K16">
        <v>109.241</v>
      </c>
      <c r="L16">
        <v>109.241</v>
      </c>
      <c r="M16">
        <v>1</v>
      </c>
      <c r="O16" t="s">
        <v>8388</v>
      </c>
      <c r="P16" t="s">
        <v>8468</v>
      </c>
      <c r="Q16">
        <v>0.89300000000000002</v>
      </c>
      <c r="R16">
        <v>0.89300000000000002</v>
      </c>
      <c r="S16">
        <v>1</v>
      </c>
      <c r="U16" t="s">
        <v>498</v>
      </c>
      <c r="V16" t="s">
        <v>8465</v>
      </c>
      <c r="W16" s="12">
        <v>15.191000000000001</v>
      </c>
      <c r="X16" s="12">
        <v>8.2119999999999997</v>
      </c>
      <c r="AA16" t="s">
        <v>52</v>
      </c>
      <c r="AB16" t="s">
        <v>8477</v>
      </c>
      <c r="AC16" t="s">
        <v>8500</v>
      </c>
      <c r="AD16" t="s">
        <v>8388</v>
      </c>
      <c r="AE16">
        <v>1.3</v>
      </c>
      <c r="AF16">
        <v>1.3</v>
      </c>
      <c r="AG16">
        <v>1</v>
      </c>
      <c r="AI16" t="s">
        <v>52</v>
      </c>
      <c r="AJ16" t="s">
        <v>8477</v>
      </c>
      <c r="AK16" t="s">
        <v>8500</v>
      </c>
      <c r="AL16" t="s">
        <v>8388</v>
      </c>
      <c r="AM16">
        <v>1.3</v>
      </c>
      <c r="AN16">
        <v>1.1000000000000001</v>
      </c>
      <c r="AY16" t="s">
        <v>95</v>
      </c>
      <c r="AZ16" t="s">
        <v>8289</v>
      </c>
      <c r="BA16">
        <v>0.36599999999999999</v>
      </c>
      <c r="BB16">
        <v>5.7960000000000003</v>
      </c>
      <c r="BE16" t="s">
        <v>498</v>
      </c>
      <c r="BF16" t="s">
        <v>8185</v>
      </c>
      <c r="BG16" t="s">
        <v>73</v>
      </c>
      <c r="BH16">
        <v>7.1260000000000003</v>
      </c>
      <c r="BI16">
        <v>7.1260000000000003</v>
      </c>
      <c r="BJ16">
        <v>1</v>
      </c>
    </row>
    <row r="17" spans="1:62" x14ac:dyDescent="0.2">
      <c r="A17" t="s">
        <v>498</v>
      </c>
      <c r="B17" t="s">
        <v>110</v>
      </c>
      <c r="C17">
        <v>1</v>
      </c>
      <c r="D17" s="12">
        <v>38.808</v>
      </c>
      <c r="E17" s="12">
        <v>49.085999999999999</v>
      </c>
      <c r="H17" t="s">
        <v>38</v>
      </c>
      <c r="I17" t="s">
        <v>8484</v>
      </c>
      <c r="J17">
        <v>1</v>
      </c>
      <c r="K17">
        <v>109.241</v>
      </c>
      <c r="L17">
        <v>109.241</v>
      </c>
      <c r="M17">
        <v>1</v>
      </c>
      <c r="O17" t="s">
        <v>8388</v>
      </c>
      <c r="P17" t="s">
        <v>8469</v>
      </c>
      <c r="R17">
        <v>1.776</v>
      </c>
      <c r="U17" t="s">
        <v>498</v>
      </c>
      <c r="V17" t="s">
        <v>8560</v>
      </c>
      <c r="W17" s="12">
        <v>11.715</v>
      </c>
      <c r="X17" s="12">
        <v>4.8019999999999996</v>
      </c>
      <c r="AA17" t="s">
        <v>52</v>
      </c>
      <c r="AB17" t="s">
        <v>8477</v>
      </c>
      <c r="AC17" t="s">
        <v>8500</v>
      </c>
      <c r="AD17" t="s">
        <v>39</v>
      </c>
      <c r="AE17">
        <v>4</v>
      </c>
      <c r="AF17">
        <v>4</v>
      </c>
      <c r="AG17">
        <v>1</v>
      </c>
      <c r="AI17" t="s">
        <v>52</v>
      </c>
      <c r="AJ17" t="s">
        <v>8477</v>
      </c>
      <c r="AK17" t="s">
        <v>8500</v>
      </c>
      <c r="AL17" t="s">
        <v>39</v>
      </c>
      <c r="AM17">
        <v>4</v>
      </c>
      <c r="AN17">
        <v>4</v>
      </c>
      <c r="AO17">
        <v>1</v>
      </c>
      <c r="AY17" t="s">
        <v>39</v>
      </c>
      <c r="AZ17" t="s">
        <v>396</v>
      </c>
      <c r="BA17">
        <v>4.75</v>
      </c>
      <c r="BB17">
        <v>7.508</v>
      </c>
      <c r="BE17" t="s">
        <v>498</v>
      </c>
      <c r="BF17" t="s">
        <v>8186</v>
      </c>
      <c r="BG17" t="s">
        <v>8493</v>
      </c>
      <c r="BI17">
        <v>12.427</v>
      </c>
    </row>
    <row r="18" spans="1:62" x14ac:dyDescent="0.2">
      <c r="A18" t="s">
        <v>498</v>
      </c>
      <c r="B18" t="s">
        <v>112</v>
      </c>
      <c r="C18">
        <v>1</v>
      </c>
      <c r="D18" s="12">
        <v>8.0589999999999993</v>
      </c>
      <c r="E18" s="12">
        <v>370.72300000000001</v>
      </c>
      <c r="H18" t="s">
        <v>38</v>
      </c>
      <c r="I18" t="s">
        <v>8877</v>
      </c>
      <c r="J18">
        <v>1</v>
      </c>
      <c r="K18">
        <v>1.8180000000000001</v>
      </c>
      <c r="L18">
        <v>1.8180000000000001</v>
      </c>
      <c r="M18">
        <v>1</v>
      </c>
      <c r="O18" t="s">
        <v>8388</v>
      </c>
      <c r="P18" t="s">
        <v>8488</v>
      </c>
      <c r="Q18">
        <v>0.54600000000000004</v>
      </c>
      <c r="R18">
        <v>0.54600000000000004</v>
      </c>
      <c r="S18">
        <v>1</v>
      </c>
      <c r="U18" t="s">
        <v>498</v>
      </c>
      <c r="V18" t="s">
        <v>8561</v>
      </c>
      <c r="W18" s="12">
        <v>2.2679999999999998</v>
      </c>
      <c r="X18" s="12">
        <v>2.2679999999999998</v>
      </c>
      <c r="Y18">
        <v>1</v>
      </c>
      <c r="AY18" t="s">
        <v>39</v>
      </c>
      <c r="AZ18" t="s">
        <v>8289</v>
      </c>
      <c r="BA18">
        <v>0.96299999999999997</v>
      </c>
      <c r="BB18">
        <v>0.96299999999999997</v>
      </c>
      <c r="BC18">
        <v>1</v>
      </c>
      <c r="BE18" t="s">
        <v>498</v>
      </c>
      <c r="BF18" t="s">
        <v>8186</v>
      </c>
      <c r="BG18" t="s">
        <v>8405</v>
      </c>
      <c r="BH18">
        <v>128.17699999999999</v>
      </c>
      <c r="BI18">
        <v>115.75</v>
      </c>
    </row>
    <row r="19" spans="1:62" x14ac:dyDescent="0.2">
      <c r="A19" t="s">
        <v>498</v>
      </c>
      <c r="B19" t="s">
        <v>116</v>
      </c>
      <c r="C19">
        <v>1</v>
      </c>
      <c r="D19" s="12">
        <v>1.2170000000000001</v>
      </c>
      <c r="E19" s="12">
        <v>1.2170000000000001</v>
      </c>
      <c r="F19">
        <v>1</v>
      </c>
      <c r="H19" t="s">
        <v>95</v>
      </c>
      <c r="I19" t="s">
        <v>170</v>
      </c>
      <c r="J19">
        <v>1</v>
      </c>
      <c r="K19">
        <v>49.12</v>
      </c>
      <c r="L19">
        <v>49.12</v>
      </c>
      <c r="M19">
        <v>1</v>
      </c>
      <c r="O19" t="s">
        <v>95</v>
      </c>
      <c r="P19" t="s">
        <v>8468</v>
      </c>
      <c r="Q19">
        <v>2.1779999999999999</v>
      </c>
      <c r="R19">
        <v>2.1779999999999999</v>
      </c>
      <c r="S19">
        <v>1</v>
      </c>
      <c r="U19" t="s">
        <v>498</v>
      </c>
      <c r="V19" t="s">
        <v>8562</v>
      </c>
      <c r="W19" s="12">
        <v>15.047000000000001</v>
      </c>
      <c r="X19" s="12">
        <v>15.047000000000001</v>
      </c>
      <c r="Y19">
        <v>1</v>
      </c>
      <c r="AY19" t="s">
        <v>38</v>
      </c>
      <c r="AZ19" t="s">
        <v>396</v>
      </c>
      <c r="BB19" t="s">
        <v>8498</v>
      </c>
      <c r="BE19" t="s">
        <v>498</v>
      </c>
      <c r="BF19" t="s">
        <v>8186</v>
      </c>
      <c r="BG19" t="s">
        <v>8406</v>
      </c>
      <c r="BH19">
        <v>27.202000000000002</v>
      </c>
      <c r="BI19">
        <v>38.043999999999997</v>
      </c>
      <c r="BJ19">
        <v>1</v>
      </c>
    </row>
    <row r="20" spans="1:62" x14ac:dyDescent="0.2">
      <c r="A20" t="s">
        <v>498</v>
      </c>
      <c r="B20" t="s">
        <v>117</v>
      </c>
      <c r="C20">
        <v>1</v>
      </c>
      <c r="D20" s="12">
        <v>4.4160000000000004</v>
      </c>
      <c r="E20" s="12">
        <v>4.4160000000000004</v>
      </c>
      <c r="F20">
        <v>1</v>
      </c>
      <c r="H20" t="s">
        <v>95</v>
      </c>
      <c r="I20" t="s">
        <v>8484</v>
      </c>
      <c r="J20">
        <v>1</v>
      </c>
      <c r="K20">
        <v>49.12</v>
      </c>
      <c r="L20">
        <v>49.12</v>
      </c>
      <c r="M20">
        <v>1</v>
      </c>
      <c r="O20" t="s">
        <v>95</v>
      </c>
      <c r="P20" t="s">
        <v>8469</v>
      </c>
      <c r="R20">
        <v>2.1309999999999998</v>
      </c>
      <c r="U20" t="s">
        <v>498</v>
      </c>
      <c r="V20" t="s">
        <v>8563</v>
      </c>
      <c r="W20" s="12">
        <v>0.52400000000000002</v>
      </c>
      <c r="X20" s="12">
        <v>0.374</v>
      </c>
      <c r="AY20" t="s">
        <v>38</v>
      </c>
      <c r="AZ20" t="s">
        <v>8289</v>
      </c>
      <c r="BA20">
        <v>9.0999999999999998E-2</v>
      </c>
      <c r="BB20">
        <v>0.217</v>
      </c>
      <c r="BE20" t="s">
        <v>498</v>
      </c>
      <c r="BF20" t="s">
        <v>8186</v>
      </c>
      <c r="BG20" t="s">
        <v>8407</v>
      </c>
      <c r="BH20">
        <v>1E-3</v>
      </c>
      <c r="BI20">
        <v>1.5860000000000001</v>
      </c>
      <c r="BJ20">
        <v>1</v>
      </c>
    </row>
    <row r="21" spans="1:62" x14ac:dyDescent="0.2">
      <c r="A21" t="s">
        <v>498</v>
      </c>
      <c r="B21" t="s">
        <v>118</v>
      </c>
      <c r="C21">
        <v>1</v>
      </c>
      <c r="D21" s="12">
        <v>1E-3</v>
      </c>
      <c r="E21" s="12">
        <v>15.199</v>
      </c>
      <c r="H21" t="s">
        <v>95</v>
      </c>
      <c r="I21" t="s">
        <v>8876</v>
      </c>
      <c r="J21">
        <v>1</v>
      </c>
      <c r="K21">
        <v>64.527000000000001</v>
      </c>
      <c r="L21">
        <v>64.527000000000001</v>
      </c>
      <c r="M21">
        <v>1</v>
      </c>
      <c r="O21" t="s">
        <v>95</v>
      </c>
      <c r="P21" t="s">
        <v>8488</v>
      </c>
      <c r="Q21">
        <v>1.8480000000000001</v>
      </c>
      <c r="R21">
        <v>1.8480000000000001</v>
      </c>
      <c r="S21">
        <v>1</v>
      </c>
      <c r="U21" t="s">
        <v>498</v>
      </c>
      <c r="V21" t="s">
        <v>8564</v>
      </c>
      <c r="W21">
        <v>0.44900000000000001</v>
      </c>
      <c r="X21">
        <v>0.255</v>
      </c>
      <c r="BE21" t="s">
        <v>498</v>
      </c>
      <c r="BF21" t="s">
        <v>8186</v>
      </c>
      <c r="BG21" t="s">
        <v>8408</v>
      </c>
      <c r="BH21">
        <v>28.806999999999999</v>
      </c>
      <c r="BI21">
        <v>28.806999999999999</v>
      </c>
      <c r="BJ21">
        <v>1</v>
      </c>
    </row>
    <row r="22" spans="1:62" x14ac:dyDescent="0.2">
      <c r="A22" t="s">
        <v>498</v>
      </c>
      <c r="B22" t="s">
        <v>130</v>
      </c>
      <c r="C22">
        <v>1</v>
      </c>
      <c r="D22" s="12">
        <v>1654.0150000000001</v>
      </c>
      <c r="E22" s="12">
        <v>2100.183</v>
      </c>
      <c r="H22" t="s">
        <v>95</v>
      </c>
      <c r="I22" t="s">
        <v>8877</v>
      </c>
      <c r="J22">
        <v>1</v>
      </c>
      <c r="K22">
        <v>98.191999999999993</v>
      </c>
      <c r="L22">
        <v>98.191999999999993</v>
      </c>
      <c r="M22">
        <v>1</v>
      </c>
      <c r="O22" t="s">
        <v>8504</v>
      </c>
      <c r="P22" t="s">
        <v>8465</v>
      </c>
      <c r="Q22">
        <v>1.5</v>
      </c>
      <c r="R22">
        <v>1.5</v>
      </c>
      <c r="S22">
        <v>1</v>
      </c>
      <c r="U22" t="s">
        <v>498</v>
      </c>
      <c r="V22" t="s">
        <v>8466</v>
      </c>
      <c r="W22" s="12">
        <v>0.112</v>
      </c>
      <c r="X22" s="12">
        <v>0.06</v>
      </c>
      <c r="BE22" t="s">
        <v>498</v>
      </c>
      <c r="BF22" t="s">
        <v>8187</v>
      </c>
      <c r="BG22" t="s">
        <v>8409</v>
      </c>
      <c r="BH22">
        <v>12.456</v>
      </c>
      <c r="BI22">
        <v>12.456</v>
      </c>
      <c r="BJ22">
        <v>1</v>
      </c>
    </row>
    <row r="23" spans="1:62" x14ac:dyDescent="0.2">
      <c r="A23" t="s">
        <v>498</v>
      </c>
      <c r="B23" t="s">
        <v>131</v>
      </c>
      <c r="C23">
        <v>1</v>
      </c>
      <c r="D23">
        <v>0</v>
      </c>
      <c r="E23" s="12">
        <v>6.9</v>
      </c>
      <c r="H23" t="s">
        <v>39</v>
      </c>
      <c r="I23" t="s">
        <v>170</v>
      </c>
      <c r="J23">
        <v>1</v>
      </c>
      <c r="K23">
        <v>31.536000000000001</v>
      </c>
      <c r="L23">
        <v>31.536000000000001</v>
      </c>
      <c r="M23">
        <v>1</v>
      </c>
      <c r="O23" t="s">
        <v>96</v>
      </c>
      <c r="P23" t="s">
        <v>8465</v>
      </c>
      <c r="Q23">
        <v>1.649</v>
      </c>
      <c r="R23">
        <v>1.649</v>
      </c>
      <c r="S23">
        <v>1</v>
      </c>
      <c r="U23" t="s">
        <v>498</v>
      </c>
      <c r="V23" t="s">
        <v>8558</v>
      </c>
      <c r="W23" s="12">
        <v>4.75</v>
      </c>
      <c r="X23" s="12">
        <v>0.36499999999999999</v>
      </c>
      <c r="BE23" t="s">
        <v>498</v>
      </c>
      <c r="BF23" t="s">
        <v>8187</v>
      </c>
      <c r="BG23" t="s">
        <v>8410</v>
      </c>
      <c r="BH23">
        <v>17.006</v>
      </c>
      <c r="BI23">
        <v>17.006</v>
      </c>
      <c r="BJ23">
        <v>1</v>
      </c>
    </row>
    <row r="24" spans="1:62" x14ac:dyDescent="0.2">
      <c r="A24" t="s">
        <v>498</v>
      </c>
      <c r="B24" t="s">
        <v>132</v>
      </c>
      <c r="C24">
        <v>1</v>
      </c>
      <c r="D24" s="12">
        <v>0</v>
      </c>
      <c r="E24" s="12">
        <v>100.32</v>
      </c>
      <c r="H24" t="s">
        <v>39</v>
      </c>
      <c r="I24" t="s">
        <v>8484</v>
      </c>
      <c r="J24">
        <v>1</v>
      </c>
      <c r="K24">
        <v>31.536000000000001</v>
      </c>
      <c r="L24">
        <v>31.536000000000001</v>
      </c>
      <c r="M24">
        <v>1</v>
      </c>
      <c r="O24" t="s">
        <v>96</v>
      </c>
      <c r="P24" t="s">
        <v>8487</v>
      </c>
      <c r="Q24">
        <v>0.05</v>
      </c>
      <c r="R24">
        <v>0.05</v>
      </c>
      <c r="S24">
        <v>1</v>
      </c>
      <c r="U24" t="s">
        <v>498</v>
      </c>
      <c r="V24" t="s">
        <v>8468</v>
      </c>
      <c r="W24">
        <v>6</v>
      </c>
      <c r="X24">
        <v>4.8</v>
      </c>
      <c r="BE24" t="s">
        <v>498</v>
      </c>
      <c r="BF24" t="s">
        <v>8187</v>
      </c>
      <c r="BG24" t="s">
        <v>8411</v>
      </c>
      <c r="BH24">
        <v>9.7460000000000004</v>
      </c>
      <c r="BI24">
        <v>9.7460000000000004</v>
      </c>
      <c r="BJ24">
        <v>1</v>
      </c>
    </row>
    <row r="25" spans="1:62" x14ac:dyDescent="0.2">
      <c r="A25" t="s">
        <v>498</v>
      </c>
      <c r="B25" t="s">
        <v>133</v>
      </c>
      <c r="C25">
        <v>1</v>
      </c>
      <c r="D25" s="12">
        <v>0</v>
      </c>
      <c r="E25" s="12">
        <v>7.83</v>
      </c>
      <c r="H25" t="s">
        <v>38</v>
      </c>
      <c r="I25" t="s">
        <v>170</v>
      </c>
      <c r="J25">
        <v>1</v>
      </c>
      <c r="K25">
        <v>43.695999999999998</v>
      </c>
      <c r="L25">
        <v>43.695999999999998</v>
      </c>
      <c r="M25">
        <v>1</v>
      </c>
      <c r="O25" t="s">
        <v>8500</v>
      </c>
      <c r="P25" t="s">
        <v>8465</v>
      </c>
      <c r="Q25">
        <v>11.491</v>
      </c>
      <c r="R25">
        <v>11.491</v>
      </c>
      <c r="S25">
        <v>1</v>
      </c>
      <c r="U25" t="s">
        <v>498</v>
      </c>
      <c r="V25" t="s">
        <v>8565</v>
      </c>
      <c r="W25">
        <v>9.3789999999999996</v>
      </c>
      <c r="X25">
        <v>8.23</v>
      </c>
      <c r="BE25" t="s">
        <v>498</v>
      </c>
      <c r="BF25" t="s">
        <v>8187</v>
      </c>
      <c r="BG25" t="s">
        <v>8412</v>
      </c>
      <c r="BH25">
        <v>35.572000000000003</v>
      </c>
      <c r="BI25">
        <v>35.536999999999999</v>
      </c>
    </row>
    <row r="26" spans="1:62" x14ac:dyDescent="0.2">
      <c r="A26" t="s">
        <v>498</v>
      </c>
      <c r="B26" t="s">
        <v>137</v>
      </c>
      <c r="C26">
        <v>1</v>
      </c>
      <c r="D26" s="12">
        <v>0</v>
      </c>
      <c r="E26" s="12">
        <v>5.01</v>
      </c>
      <c r="H26" t="s">
        <v>38</v>
      </c>
      <c r="I26" t="s">
        <v>8484</v>
      </c>
      <c r="J26">
        <v>1</v>
      </c>
      <c r="K26">
        <v>43.695999999999998</v>
      </c>
      <c r="L26">
        <v>43.695999999999998</v>
      </c>
      <c r="M26">
        <v>1</v>
      </c>
      <c r="O26" t="s">
        <v>8500</v>
      </c>
      <c r="P26" t="s">
        <v>8487</v>
      </c>
      <c r="Q26">
        <v>0.05</v>
      </c>
      <c r="R26">
        <v>0.05</v>
      </c>
      <c r="S26">
        <v>1</v>
      </c>
      <c r="U26" t="s">
        <v>498</v>
      </c>
      <c r="V26" t="s">
        <v>110</v>
      </c>
      <c r="W26">
        <v>38.808</v>
      </c>
      <c r="X26">
        <v>18.885000000000002</v>
      </c>
      <c r="BE26" t="s">
        <v>498</v>
      </c>
      <c r="BF26" t="s">
        <v>8188</v>
      </c>
      <c r="BG26" t="s">
        <v>74</v>
      </c>
      <c r="BI26">
        <v>2.262</v>
      </c>
    </row>
    <row r="27" spans="1:62" x14ac:dyDescent="0.2">
      <c r="A27" t="s">
        <v>498</v>
      </c>
      <c r="B27" t="s">
        <v>138</v>
      </c>
      <c r="C27">
        <v>1</v>
      </c>
      <c r="D27" s="12">
        <v>1E-3</v>
      </c>
      <c r="E27" s="12">
        <v>74.58</v>
      </c>
      <c r="H27" t="s">
        <v>38</v>
      </c>
      <c r="I27" t="s">
        <v>8876</v>
      </c>
      <c r="J27">
        <v>1</v>
      </c>
      <c r="K27">
        <v>31.625</v>
      </c>
      <c r="L27">
        <v>31.625</v>
      </c>
      <c r="M27">
        <v>1</v>
      </c>
      <c r="O27" t="s">
        <v>456</v>
      </c>
      <c r="P27" t="s">
        <v>8465</v>
      </c>
      <c r="R27" t="s">
        <v>8498</v>
      </c>
      <c r="U27" t="s">
        <v>498</v>
      </c>
      <c r="V27" t="s">
        <v>112</v>
      </c>
      <c r="W27">
        <v>8.0589999999999993</v>
      </c>
      <c r="X27">
        <v>8.0589999999999993</v>
      </c>
      <c r="Y27">
        <v>1</v>
      </c>
      <c r="BE27" t="s">
        <v>498</v>
      </c>
      <c r="BF27" t="s">
        <v>8188</v>
      </c>
      <c r="BG27" t="s">
        <v>75</v>
      </c>
      <c r="BH27">
        <v>40.082999999999998</v>
      </c>
      <c r="BI27">
        <v>37.820999999999998</v>
      </c>
    </row>
    <row r="28" spans="1:62" x14ac:dyDescent="0.2">
      <c r="A28" t="s">
        <v>498</v>
      </c>
      <c r="B28" t="s">
        <v>8476</v>
      </c>
      <c r="C28">
        <v>1</v>
      </c>
      <c r="D28" s="12">
        <v>0.27100000000000002</v>
      </c>
      <c r="E28" s="12">
        <v>0.27100000000000002</v>
      </c>
      <c r="F28">
        <v>1</v>
      </c>
      <c r="H28" t="s">
        <v>38</v>
      </c>
      <c r="I28" t="s">
        <v>8877</v>
      </c>
      <c r="J28">
        <v>1</v>
      </c>
      <c r="K28">
        <v>30.719000000000001</v>
      </c>
      <c r="L28">
        <v>30.719000000000001</v>
      </c>
      <c r="M28">
        <v>1</v>
      </c>
      <c r="O28" t="s">
        <v>456</v>
      </c>
      <c r="P28" t="s">
        <v>8487</v>
      </c>
      <c r="R28" t="s">
        <v>8498</v>
      </c>
      <c r="U28" t="s">
        <v>498</v>
      </c>
      <c r="V28" t="s">
        <v>9174</v>
      </c>
      <c r="W28">
        <v>6.3760000000000003</v>
      </c>
      <c r="X28">
        <v>6.3760000000000003</v>
      </c>
      <c r="Y28">
        <v>1</v>
      </c>
      <c r="BE28" t="s">
        <v>498</v>
      </c>
      <c r="BF28" t="s">
        <v>8188</v>
      </c>
      <c r="BG28" t="s">
        <v>76</v>
      </c>
      <c r="BH28">
        <v>21.459</v>
      </c>
      <c r="BI28">
        <v>21.459</v>
      </c>
      <c r="BJ28">
        <v>1</v>
      </c>
    </row>
    <row r="29" spans="1:62" x14ac:dyDescent="0.2">
      <c r="A29" t="s">
        <v>498</v>
      </c>
      <c r="B29" t="s">
        <v>8507</v>
      </c>
      <c r="C29">
        <v>1</v>
      </c>
      <c r="D29" s="12"/>
      <c r="E29" s="12">
        <v>8760</v>
      </c>
      <c r="O29" t="s">
        <v>8501</v>
      </c>
      <c r="P29" t="s">
        <v>8465</v>
      </c>
      <c r="R29" t="s">
        <v>8498</v>
      </c>
      <c r="U29" t="s">
        <v>498</v>
      </c>
      <c r="V29" t="s">
        <v>8471</v>
      </c>
      <c r="W29">
        <v>2.3E-2</v>
      </c>
      <c r="X29">
        <v>2.3E-2</v>
      </c>
      <c r="Y29">
        <v>1</v>
      </c>
      <c r="BE29" t="s">
        <v>498</v>
      </c>
      <c r="BF29" t="s">
        <v>8188</v>
      </c>
      <c r="BG29" t="s">
        <v>70</v>
      </c>
      <c r="BH29">
        <v>18.754000000000001</v>
      </c>
      <c r="BI29">
        <v>21.007000000000001</v>
      </c>
      <c r="BJ29">
        <v>1</v>
      </c>
    </row>
    <row r="30" spans="1:62" x14ac:dyDescent="0.2">
      <c r="A30" t="s">
        <v>498</v>
      </c>
      <c r="B30" t="s">
        <v>350</v>
      </c>
      <c r="C30">
        <v>1</v>
      </c>
      <c r="D30" s="12">
        <v>0</v>
      </c>
      <c r="E30" s="12">
        <v>9.0640000000000001</v>
      </c>
      <c r="O30" t="s">
        <v>8501</v>
      </c>
      <c r="P30" t="s">
        <v>8487</v>
      </c>
      <c r="R30" t="s">
        <v>8498</v>
      </c>
      <c r="U30" t="s">
        <v>498</v>
      </c>
      <c r="V30" t="s">
        <v>8472</v>
      </c>
      <c r="W30">
        <v>16.120999999999999</v>
      </c>
      <c r="X30">
        <v>12.365</v>
      </c>
      <c r="BE30" t="s">
        <v>498</v>
      </c>
      <c r="BF30" t="s">
        <v>8188</v>
      </c>
      <c r="BG30" t="s">
        <v>71</v>
      </c>
      <c r="BH30">
        <v>56.69</v>
      </c>
      <c r="BI30">
        <v>56.69</v>
      </c>
      <c r="BJ30">
        <v>1</v>
      </c>
    </row>
    <row r="31" spans="1:62" x14ac:dyDescent="0.2">
      <c r="A31" t="s">
        <v>498</v>
      </c>
      <c r="B31" t="s">
        <v>351</v>
      </c>
      <c r="C31">
        <v>1</v>
      </c>
      <c r="D31">
        <v>0</v>
      </c>
      <c r="E31" s="12">
        <v>6.6379999999999999</v>
      </c>
      <c r="O31" t="s">
        <v>8502</v>
      </c>
      <c r="P31" t="s">
        <v>8465</v>
      </c>
      <c r="R31" t="s">
        <v>8498</v>
      </c>
      <c r="U31" t="s">
        <v>498</v>
      </c>
      <c r="V31" t="s">
        <v>8566</v>
      </c>
      <c r="W31">
        <v>16.920000000000002</v>
      </c>
      <c r="X31">
        <v>10.391999999999999</v>
      </c>
      <c r="BE31" t="s">
        <v>498</v>
      </c>
      <c r="BF31" t="s">
        <v>8189</v>
      </c>
      <c r="BG31" t="s">
        <v>8413</v>
      </c>
      <c r="BH31">
        <v>0.83799999999999997</v>
      </c>
      <c r="BI31">
        <v>0.83799999999999997</v>
      </c>
      <c r="BJ31">
        <v>1</v>
      </c>
    </row>
    <row r="32" spans="1:62" x14ac:dyDescent="0.2">
      <c r="A32" t="s">
        <v>498</v>
      </c>
      <c r="B32" t="s">
        <v>436</v>
      </c>
      <c r="C32">
        <v>1</v>
      </c>
      <c r="D32" s="12">
        <v>11.7</v>
      </c>
      <c r="E32" s="12">
        <v>28.484000000000002</v>
      </c>
      <c r="O32" t="s">
        <v>8502</v>
      </c>
      <c r="P32" t="s">
        <v>8487</v>
      </c>
      <c r="R32" t="s">
        <v>8498</v>
      </c>
      <c r="U32" t="s">
        <v>498</v>
      </c>
      <c r="V32" t="s">
        <v>8567</v>
      </c>
      <c r="W32">
        <v>12.516999999999999</v>
      </c>
      <c r="X32">
        <v>9.5950000000000006</v>
      </c>
      <c r="BE32" t="s">
        <v>498</v>
      </c>
      <c r="BF32" t="s">
        <v>8167</v>
      </c>
      <c r="BG32" t="s">
        <v>8414</v>
      </c>
      <c r="BH32">
        <v>1.2450000000000001</v>
      </c>
      <c r="BI32">
        <v>1.2450000000000001</v>
      </c>
      <c r="BJ32">
        <v>1</v>
      </c>
    </row>
    <row r="33" spans="1:62" x14ac:dyDescent="0.2">
      <c r="A33" t="s">
        <v>498</v>
      </c>
      <c r="B33" t="s">
        <v>8478</v>
      </c>
      <c r="C33">
        <v>1</v>
      </c>
      <c r="D33">
        <v>8.4</v>
      </c>
      <c r="E33" s="12">
        <v>66.551000000000002</v>
      </c>
      <c r="O33" t="s">
        <v>8503</v>
      </c>
      <c r="P33" t="s">
        <v>8465</v>
      </c>
      <c r="Q33">
        <v>1.36</v>
      </c>
      <c r="R33">
        <v>1.36</v>
      </c>
      <c r="S33">
        <v>1</v>
      </c>
      <c r="U33" t="s">
        <v>498</v>
      </c>
      <c r="V33" t="s">
        <v>120</v>
      </c>
      <c r="W33">
        <v>3.1E-2</v>
      </c>
      <c r="X33">
        <v>3.1E-2</v>
      </c>
      <c r="Y33">
        <v>1</v>
      </c>
      <c r="BE33" t="s">
        <v>498</v>
      </c>
      <c r="BF33" t="s">
        <v>8167</v>
      </c>
      <c r="BG33" t="s">
        <v>8415</v>
      </c>
      <c r="BH33">
        <v>0.32500000000000001</v>
      </c>
      <c r="BI33">
        <v>0.32500000000000001</v>
      </c>
      <c r="BJ33">
        <v>1</v>
      </c>
    </row>
    <row r="34" spans="1:62" x14ac:dyDescent="0.2">
      <c r="A34" t="s">
        <v>498</v>
      </c>
      <c r="B34" t="s">
        <v>8481</v>
      </c>
      <c r="C34">
        <v>1</v>
      </c>
      <c r="D34" s="12">
        <v>0</v>
      </c>
      <c r="E34" s="12">
        <v>1.4999999999999999E-2</v>
      </c>
      <c r="O34" t="s">
        <v>8503</v>
      </c>
      <c r="P34" t="s">
        <v>8487</v>
      </c>
      <c r="Q34">
        <v>0.05</v>
      </c>
      <c r="R34">
        <v>0.05</v>
      </c>
      <c r="S34">
        <v>1</v>
      </c>
      <c r="U34" t="s">
        <v>498</v>
      </c>
      <c r="V34" t="s">
        <v>124</v>
      </c>
      <c r="W34">
        <v>63.08</v>
      </c>
      <c r="X34">
        <v>3.476</v>
      </c>
      <c r="BE34" t="s">
        <v>498</v>
      </c>
      <c r="BF34" t="s">
        <v>8162</v>
      </c>
      <c r="BG34" t="s">
        <v>8416</v>
      </c>
      <c r="BH34">
        <v>0.67900000000000005</v>
      </c>
      <c r="BI34">
        <v>0.67900000000000005</v>
      </c>
      <c r="BJ34">
        <v>1</v>
      </c>
    </row>
    <row r="35" spans="1:62" x14ac:dyDescent="0.2">
      <c r="A35" t="s">
        <v>498</v>
      </c>
      <c r="B35" t="s">
        <v>8325</v>
      </c>
      <c r="C35">
        <v>1</v>
      </c>
      <c r="D35" s="12"/>
      <c r="E35" s="12">
        <v>0.52800000000000002</v>
      </c>
      <c r="O35" t="s">
        <v>39</v>
      </c>
      <c r="P35" t="s">
        <v>8468</v>
      </c>
      <c r="Q35">
        <v>0.95899999999999996</v>
      </c>
      <c r="R35">
        <v>0.95899999999999996</v>
      </c>
      <c r="S35">
        <v>1</v>
      </c>
      <c r="U35" t="s">
        <v>498</v>
      </c>
      <c r="V35" t="s">
        <v>8568</v>
      </c>
      <c r="W35">
        <v>7.7</v>
      </c>
      <c r="X35">
        <v>6.16</v>
      </c>
      <c r="BE35" t="s">
        <v>498</v>
      </c>
      <c r="BF35" t="s">
        <v>8192</v>
      </c>
      <c r="BG35" t="s">
        <v>8417</v>
      </c>
      <c r="BH35">
        <v>0.45300000000000001</v>
      </c>
      <c r="BI35">
        <v>0.45300000000000001</v>
      </c>
      <c r="BJ35">
        <v>1</v>
      </c>
    </row>
    <row r="36" spans="1:62" x14ac:dyDescent="0.2">
      <c r="A36" t="s">
        <v>498</v>
      </c>
      <c r="B36" t="s">
        <v>161</v>
      </c>
      <c r="C36">
        <v>1</v>
      </c>
      <c r="D36">
        <v>4.0000000000000001E-3</v>
      </c>
      <c r="E36" s="12">
        <v>88.847999999999999</v>
      </c>
      <c r="O36" t="s">
        <v>39</v>
      </c>
      <c r="P36" t="s">
        <v>8469</v>
      </c>
      <c r="R36">
        <v>2.2629999999999999</v>
      </c>
      <c r="U36" t="s">
        <v>498</v>
      </c>
      <c r="V36" t="s">
        <v>8569</v>
      </c>
      <c r="W36">
        <v>6.9480000000000004</v>
      </c>
      <c r="X36">
        <v>4.9249999999999998</v>
      </c>
      <c r="BE36" t="s">
        <v>498</v>
      </c>
      <c r="BF36" t="s">
        <v>8190</v>
      </c>
      <c r="BG36" t="s">
        <v>8418</v>
      </c>
      <c r="BH36">
        <v>0.52600000000000002</v>
      </c>
      <c r="BI36">
        <v>0.52600000000000002</v>
      </c>
      <c r="BJ36">
        <v>1</v>
      </c>
    </row>
    <row r="37" spans="1:62" x14ac:dyDescent="0.2">
      <c r="A37" t="s">
        <v>498</v>
      </c>
      <c r="B37" t="s">
        <v>162</v>
      </c>
      <c r="C37">
        <v>1</v>
      </c>
      <c r="D37">
        <v>0</v>
      </c>
      <c r="E37" s="12">
        <v>102.842</v>
      </c>
      <c r="O37" t="s">
        <v>39</v>
      </c>
      <c r="P37" t="s">
        <v>8488</v>
      </c>
      <c r="Q37">
        <v>0.51900000000000002</v>
      </c>
      <c r="R37">
        <v>0.51900000000000002</v>
      </c>
      <c r="S37">
        <v>1</v>
      </c>
      <c r="U37" t="s">
        <v>498</v>
      </c>
      <c r="V37" t="s">
        <v>8570</v>
      </c>
      <c r="W37" s="12">
        <v>437.80900000000003</v>
      </c>
      <c r="X37" s="12">
        <v>274.72800000000001</v>
      </c>
      <c r="BE37" t="s">
        <v>498</v>
      </c>
      <c r="BF37" t="s">
        <v>8194</v>
      </c>
      <c r="BG37" t="s">
        <v>8419</v>
      </c>
      <c r="BH37">
        <v>1.0840000000000001</v>
      </c>
      <c r="BI37">
        <v>1.0840000000000001</v>
      </c>
      <c r="BJ37">
        <v>1</v>
      </c>
    </row>
    <row r="38" spans="1:62" x14ac:dyDescent="0.2">
      <c r="A38" t="s">
        <v>498</v>
      </c>
      <c r="B38" t="s">
        <v>163</v>
      </c>
      <c r="C38">
        <v>1</v>
      </c>
      <c r="D38">
        <v>0</v>
      </c>
      <c r="E38" s="12">
        <v>5.6000000000000001E-2</v>
      </c>
      <c r="O38" t="s">
        <v>38</v>
      </c>
      <c r="P38" t="s">
        <v>8468</v>
      </c>
      <c r="Q38">
        <v>0.74399999999999999</v>
      </c>
      <c r="R38">
        <v>0.74399999999999999</v>
      </c>
      <c r="S38">
        <v>1</v>
      </c>
      <c r="U38" t="s">
        <v>498</v>
      </c>
      <c r="V38" t="s">
        <v>8571</v>
      </c>
      <c r="W38" s="12">
        <v>828.01099999999997</v>
      </c>
      <c r="X38" s="12">
        <v>787.08299999999997</v>
      </c>
      <c r="BE38" t="s">
        <v>498</v>
      </c>
      <c r="BF38" t="s">
        <v>8194</v>
      </c>
      <c r="BG38" t="s">
        <v>8420</v>
      </c>
      <c r="BH38">
        <v>0.28499999999999998</v>
      </c>
      <c r="BI38">
        <v>0.28499999999999998</v>
      </c>
      <c r="BJ38">
        <v>1</v>
      </c>
    </row>
    <row r="39" spans="1:62" x14ac:dyDescent="0.2">
      <c r="A39" t="s">
        <v>498</v>
      </c>
      <c r="B39" t="s">
        <v>437</v>
      </c>
      <c r="C39">
        <v>1</v>
      </c>
      <c r="D39">
        <v>6.6000000000000003E-2</v>
      </c>
      <c r="E39" s="12">
        <v>6.6000000000000003E-2</v>
      </c>
      <c r="F39">
        <v>1</v>
      </c>
      <c r="O39" t="s">
        <v>38</v>
      </c>
      <c r="P39" t="s">
        <v>8469</v>
      </c>
      <c r="R39">
        <v>0.88300000000000001</v>
      </c>
      <c r="U39" t="s">
        <v>498</v>
      </c>
      <c r="V39" t="s">
        <v>8473</v>
      </c>
      <c r="W39">
        <v>46.515999999999998</v>
      </c>
      <c r="X39">
        <v>38.723999999999997</v>
      </c>
      <c r="BE39" t="s">
        <v>498</v>
      </c>
      <c r="BF39" t="s">
        <v>8163</v>
      </c>
      <c r="BG39" t="s">
        <v>8165</v>
      </c>
      <c r="BH39">
        <v>0.60599999999999998</v>
      </c>
      <c r="BI39">
        <v>0.60599999999999998</v>
      </c>
      <c r="BJ39">
        <v>1</v>
      </c>
    </row>
    <row r="40" spans="1:62" x14ac:dyDescent="0.2">
      <c r="A40" t="s">
        <v>498</v>
      </c>
      <c r="B40" t="s">
        <v>410</v>
      </c>
      <c r="C40">
        <v>1</v>
      </c>
      <c r="D40">
        <v>1.2809999999999999</v>
      </c>
      <c r="E40">
        <v>2.3420000000000001</v>
      </c>
      <c r="O40" t="s">
        <v>38</v>
      </c>
      <c r="P40" t="s">
        <v>8488</v>
      </c>
      <c r="Q40">
        <v>0.34799999999999998</v>
      </c>
      <c r="R40">
        <v>0.34799999999999998</v>
      </c>
      <c r="S40">
        <v>1</v>
      </c>
      <c r="U40" t="s">
        <v>498</v>
      </c>
      <c r="V40" t="s">
        <v>497</v>
      </c>
      <c r="W40">
        <v>45.048999999999999</v>
      </c>
      <c r="X40">
        <v>40</v>
      </c>
      <c r="BE40" t="s">
        <v>498</v>
      </c>
      <c r="BF40" t="s">
        <v>8193</v>
      </c>
      <c r="BG40" t="s">
        <v>8421</v>
      </c>
      <c r="BH40">
        <v>0.36299999999999999</v>
      </c>
      <c r="BI40">
        <v>0.36299999999999999</v>
      </c>
      <c r="BJ40">
        <v>1</v>
      </c>
    </row>
    <row r="41" spans="1:62" x14ac:dyDescent="0.2">
      <c r="A41" t="s">
        <v>498</v>
      </c>
      <c r="B41" t="s">
        <v>8483</v>
      </c>
      <c r="C41">
        <v>1</v>
      </c>
      <c r="D41">
        <v>1</v>
      </c>
      <c r="E41">
        <v>1</v>
      </c>
      <c r="F41">
        <v>1</v>
      </c>
      <c r="U41" t="s">
        <v>498</v>
      </c>
      <c r="V41" t="s">
        <v>8615</v>
      </c>
      <c r="W41" s="12">
        <v>331.42700000000002</v>
      </c>
      <c r="X41" s="12">
        <v>253.61199999999999</v>
      </c>
      <c r="BE41" t="s">
        <v>498</v>
      </c>
      <c r="BF41" t="s">
        <v>8195</v>
      </c>
      <c r="BG41" t="s">
        <v>8422</v>
      </c>
      <c r="BH41">
        <v>1.135</v>
      </c>
      <c r="BI41">
        <v>1.135</v>
      </c>
      <c r="BJ41">
        <v>1</v>
      </c>
    </row>
    <row r="42" spans="1:62" x14ac:dyDescent="0.2">
      <c r="A42" t="s">
        <v>498</v>
      </c>
      <c r="B42" t="s">
        <v>170</v>
      </c>
      <c r="C42">
        <v>1</v>
      </c>
      <c r="D42" s="12">
        <v>352.64699999999999</v>
      </c>
      <c r="E42" s="12">
        <v>352.64699999999999</v>
      </c>
      <c r="F42">
        <v>1</v>
      </c>
      <c r="U42" t="s">
        <v>498</v>
      </c>
      <c r="V42" t="s">
        <v>8572</v>
      </c>
      <c r="W42" s="12">
        <v>1416.0830000000001</v>
      </c>
      <c r="X42" s="12">
        <v>1146.42</v>
      </c>
      <c r="BE42" t="s">
        <v>498</v>
      </c>
      <c r="BF42" t="s">
        <v>8195</v>
      </c>
      <c r="BG42" t="s">
        <v>8423</v>
      </c>
      <c r="BH42">
        <v>0.31900000000000001</v>
      </c>
      <c r="BI42">
        <v>0.31900000000000001</v>
      </c>
      <c r="BJ42">
        <v>1</v>
      </c>
    </row>
    <row r="43" spans="1:62" x14ac:dyDescent="0.2">
      <c r="A43" t="s">
        <v>498</v>
      </c>
      <c r="B43" t="s">
        <v>8484</v>
      </c>
      <c r="C43">
        <v>1</v>
      </c>
      <c r="D43">
        <v>403.661</v>
      </c>
      <c r="E43">
        <v>403.661</v>
      </c>
      <c r="F43">
        <v>1</v>
      </c>
      <c r="U43" t="s">
        <v>498</v>
      </c>
      <c r="V43" t="s">
        <v>8474</v>
      </c>
      <c r="W43">
        <v>44.904000000000003</v>
      </c>
      <c r="X43">
        <v>36.351999999999997</v>
      </c>
      <c r="BE43" t="s">
        <v>498</v>
      </c>
      <c r="BF43" t="s">
        <v>8164</v>
      </c>
      <c r="BG43" t="s">
        <v>8166</v>
      </c>
      <c r="BH43">
        <v>0.25600000000000001</v>
      </c>
      <c r="BI43">
        <v>0.25600000000000001</v>
      </c>
      <c r="BJ43">
        <v>1</v>
      </c>
    </row>
    <row r="44" spans="1:62" x14ac:dyDescent="0.2">
      <c r="A44" t="s">
        <v>498</v>
      </c>
      <c r="B44" t="s">
        <v>171</v>
      </c>
      <c r="C44">
        <v>1</v>
      </c>
      <c r="D44">
        <v>44.670999999999999</v>
      </c>
      <c r="E44">
        <v>44.670999999999999</v>
      </c>
      <c r="F44">
        <v>1</v>
      </c>
      <c r="U44" t="s">
        <v>498</v>
      </c>
      <c r="V44" t="s">
        <v>127</v>
      </c>
      <c r="W44">
        <v>420.16500000000002</v>
      </c>
      <c r="X44">
        <v>420.16500000000002</v>
      </c>
      <c r="Y44">
        <v>1</v>
      </c>
      <c r="BE44" t="s">
        <v>498</v>
      </c>
      <c r="BF44" t="s">
        <v>8425</v>
      </c>
      <c r="BG44" t="s">
        <v>8426</v>
      </c>
      <c r="BH44">
        <v>0</v>
      </c>
      <c r="BI44">
        <v>7.0000000000000001E-3</v>
      </c>
      <c r="BJ44">
        <v>1</v>
      </c>
    </row>
    <row r="45" spans="1:62" x14ac:dyDescent="0.2">
      <c r="A45" t="s">
        <v>498</v>
      </c>
      <c r="B45" t="s">
        <v>439</v>
      </c>
      <c r="C45">
        <v>1</v>
      </c>
      <c r="E45" s="12">
        <v>8760</v>
      </c>
      <c r="U45" t="s">
        <v>498</v>
      </c>
      <c r="V45" t="s">
        <v>128</v>
      </c>
      <c r="W45">
        <v>517.95899999999995</v>
      </c>
      <c r="X45">
        <v>7.2999999999999995E-2</v>
      </c>
      <c r="BE45" t="s">
        <v>498</v>
      </c>
      <c r="BF45" t="s">
        <v>8425</v>
      </c>
      <c r="BG45" t="s">
        <v>8427</v>
      </c>
      <c r="BH45">
        <v>0.28100000000000003</v>
      </c>
      <c r="BI45">
        <v>0.27400000000000002</v>
      </c>
      <c r="BJ45">
        <v>1</v>
      </c>
    </row>
    <row r="46" spans="1:62" x14ac:dyDescent="0.2">
      <c r="A46" t="s">
        <v>498</v>
      </c>
      <c r="B46" t="s">
        <v>277</v>
      </c>
      <c r="C46">
        <v>1</v>
      </c>
      <c r="E46" s="12">
        <v>6570</v>
      </c>
      <c r="U46" t="s">
        <v>498</v>
      </c>
      <c r="V46" t="s">
        <v>130</v>
      </c>
      <c r="W46" s="12">
        <v>1654.0150000000001</v>
      </c>
      <c r="X46" s="12">
        <v>1443.2760000000001</v>
      </c>
      <c r="BE46" t="s">
        <v>498</v>
      </c>
      <c r="BF46" t="s">
        <v>8425</v>
      </c>
      <c r="BG46" t="s">
        <v>8428</v>
      </c>
      <c r="BH46">
        <v>0.41399999999999998</v>
      </c>
      <c r="BI46">
        <v>0.41399999999999998</v>
      </c>
      <c r="BJ46">
        <v>1</v>
      </c>
    </row>
    <row r="47" spans="1:62" x14ac:dyDescent="0.2">
      <c r="A47" t="s">
        <v>498</v>
      </c>
      <c r="B47" t="s">
        <v>278</v>
      </c>
      <c r="C47">
        <v>1</v>
      </c>
      <c r="D47" s="12"/>
      <c r="E47" s="12">
        <v>6570</v>
      </c>
      <c r="U47" t="s">
        <v>498</v>
      </c>
      <c r="V47" t="s">
        <v>8667</v>
      </c>
      <c r="W47" s="12">
        <v>0.71699999999999997</v>
      </c>
      <c r="X47" s="12">
        <v>0.71699999999999997</v>
      </c>
      <c r="Y47">
        <v>1</v>
      </c>
      <c r="BE47" t="s">
        <v>498</v>
      </c>
      <c r="BF47" t="s">
        <v>8429</v>
      </c>
      <c r="BG47" t="s">
        <v>8430</v>
      </c>
      <c r="BH47">
        <v>13.186999999999999</v>
      </c>
      <c r="BI47">
        <v>17.257000000000001</v>
      </c>
      <c r="BJ47">
        <v>1</v>
      </c>
    </row>
    <row r="48" spans="1:62" x14ac:dyDescent="0.2">
      <c r="A48" t="s">
        <v>498</v>
      </c>
      <c r="B48" t="s">
        <v>279</v>
      </c>
      <c r="C48">
        <v>1</v>
      </c>
      <c r="D48" s="12"/>
      <c r="E48" s="12">
        <v>6570</v>
      </c>
      <c r="U48" t="s">
        <v>498</v>
      </c>
      <c r="V48" t="s">
        <v>8759</v>
      </c>
      <c r="W48" s="12">
        <v>0.19500000000000001</v>
      </c>
      <c r="X48" s="12">
        <v>0.19500000000000001</v>
      </c>
      <c r="Y48">
        <v>1</v>
      </c>
      <c r="BE48" t="s">
        <v>498</v>
      </c>
      <c r="BF48" t="s">
        <v>8429</v>
      </c>
      <c r="BG48" t="s">
        <v>8431</v>
      </c>
      <c r="BH48">
        <v>8.8979999999999997</v>
      </c>
      <c r="BI48">
        <v>4.8280000000000003</v>
      </c>
    </row>
    <row r="49" spans="1:62" x14ac:dyDescent="0.2">
      <c r="A49" t="s">
        <v>498</v>
      </c>
      <c r="B49" t="s">
        <v>280</v>
      </c>
      <c r="C49">
        <v>1</v>
      </c>
      <c r="D49" s="12"/>
      <c r="E49" s="12">
        <v>6570</v>
      </c>
      <c r="U49" t="s">
        <v>498</v>
      </c>
      <c r="V49" t="s">
        <v>8760</v>
      </c>
      <c r="W49">
        <v>9.8000000000000004E-2</v>
      </c>
      <c r="X49">
        <v>9.8000000000000004E-2</v>
      </c>
      <c r="Y49">
        <v>1</v>
      </c>
      <c r="BE49" t="s">
        <v>498</v>
      </c>
      <c r="BF49" t="s">
        <v>8450</v>
      </c>
      <c r="BG49" t="s">
        <v>8451</v>
      </c>
      <c r="BH49">
        <v>49.915999999999997</v>
      </c>
      <c r="BI49">
        <v>71.795000000000002</v>
      </c>
      <c r="BJ49">
        <v>1</v>
      </c>
    </row>
    <row r="50" spans="1:62" x14ac:dyDescent="0.2">
      <c r="A50" t="s">
        <v>498</v>
      </c>
      <c r="B50" t="s">
        <v>281</v>
      </c>
      <c r="C50">
        <v>1</v>
      </c>
      <c r="D50" s="12"/>
      <c r="E50" s="12">
        <v>8760</v>
      </c>
      <c r="U50" t="s">
        <v>498</v>
      </c>
      <c r="V50" t="s">
        <v>8698</v>
      </c>
      <c r="W50">
        <v>5.0259999999999998</v>
      </c>
      <c r="X50">
        <v>0.4</v>
      </c>
      <c r="BE50" t="s">
        <v>498</v>
      </c>
      <c r="BF50" t="s">
        <v>8450</v>
      </c>
      <c r="BG50" t="s">
        <v>8452</v>
      </c>
      <c r="BH50">
        <v>0</v>
      </c>
      <c r="BI50">
        <v>6.7270000000000003</v>
      </c>
      <c r="BJ50">
        <v>1</v>
      </c>
    </row>
    <row r="51" spans="1:62" x14ac:dyDescent="0.2">
      <c r="A51" t="s">
        <v>498</v>
      </c>
      <c r="B51" t="s">
        <v>282</v>
      </c>
      <c r="C51">
        <v>1</v>
      </c>
      <c r="D51" s="12"/>
      <c r="E51" s="12">
        <v>8760</v>
      </c>
      <c r="U51" t="s">
        <v>498</v>
      </c>
      <c r="V51" t="s">
        <v>8699</v>
      </c>
      <c r="W51">
        <v>5.0259999999999998</v>
      </c>
      <c r="X51">
        <v>0.40400000000000003</v>
      </c>
      <c r="BE51" t="s">
        <v>498</v>
      </c>
      <c r="BF51" t="s">
        <v>8450</v>
      </c>
      <c r="BG51" t="s">
        <v>8453</v>
      </c>
      <c r="BH51">
        <v>46.716999999999999</v>
      </c>
      <c r="BI51">
        <v>34.268999999999998</v>
      </c>
    </row>
    <row r="52" spans="1:62" x14ac:dyDescent="0.2">
      <c r="A52" t="s">
        <v>498</v>
      </c>
      <c r="B52" t="s">
        <v>283</v>
      </c>
      <c r="C52">
        <v>1</v>
      </c>
      <c r="D52" s="12"/>
      <c r="E52" s="12">
        <v>8760</v>
      </c>
      <c r="U52" t="s">
        <v>498</v>
      </c>
      <c r="V52" t="s">
        <v>8573</v>
      </c>
      <c r="W52">
        <v>3.5000000000000003E-2</v>
      </c>
      <c r="X52">
        <v>3.5000000000000003E-2</v>
      </c>
      <c r="Y52">
        <v>1</v>
      </c>
      <c r="BE52" t="s">
        <v>498</v>
      </c>
      <c r="BF52" t="s">
        <v>8450</v>
      </c>
      <c r="BG52" t="s">
        <v>8454</v>
      </c>
      <c r="BH52">
        <v>1.9E-2</v>
      </c>
      <c r="BI52">
        <v>1.9E-2</v>
      </c>
      <c r="BJ52">
        <v>1</v>
      </c>
    </row>
    <row r="53" spans="1:62" x14ac:dyDescent="0.2">
      <c r="A53" t="s">
        <v>498</v>
      </c>
      <c r="B53" t="s">
        <v>284</v>
      </c>
      <c r="C53">
        <v>1</v>
      </c>
      <c r="D53" s="12"/>
      <c r="E53" s="12">
        <v>8760</v>
      </c>
      <c r="U53" t="s">
        <v>498</v>
      </c>
      <c r="V53" t="s">
        <v>8574</v>
      </c>
      <c r="W53">
        <v>0.02</v>
      </c>
      <c r="X53">
        <v>0.02</v>
      </c>
      <c r="Y53">
        <v>1</v>
      </c>
      <c r="BE53" t="s">
        <v>498</v>
      </c>
      <c r="BF53" t="s">
        <v>8455</v>
      </c>
      <c r="BG53" t="s">
        <v>8456</v>
      </c>
      <c r="BH53">
        <v>8.3379999999999992</v>
      </c>
      <c r="BI53">
        <v>8.3480000000000008</v>
      </c>
      <c r="BJ53">
        <v>1</v>
      </c>
    </row>
    <row r="54" spans="1:62" x14ac:dyDescent="0.2">
      <c r="A54" t="s">
        <v>498</v>
      </c>
      <c r="B54" t="s">
        <v>285</v>
      </c>
      <c r="C54">
        <v>1</v>
      </c>
      <c r="D54" s="12"/>
      <c r="E54" s="12">
        <v>8760</v>
      </c>
      <c r="U54" t="s">
        <v>498</v>
      </c>
      <c r="V54" t="s">
        <v>8768</v>
      </c>
      <c r="W54">
        <v>6.6000000000000003E-2</v>
      </c>
      <c r="X54">
        <v>6.6000000000000003E-2</v>
      </c>
      <c r="Y54">
        <v>1</v>
      </c>
      <c r="BE54" t="s">
        <v>498</v>
      </c>
      <c r="BF54" t="s">
        <v>8455</v>
      </c>
      <c r="BG54" t="s">
        <v>8457</v>
      </c>
      <c r="BH54">
        <v>0.40899999999999997</v>
      </c>
      <c r="BI54">
        <v>0.40899999999999997</v>
      </c>
      <c r="BJ54">
        <v>1</v>
      </c>
    </row>
    <row r="55" spans="1:62" x14ac:dyDescent="0.2">
      <c r="A55" t="s">
        <v>498</v>
      </c>
      <c r="B55" t="s">
        <v>286</v>
      </c>
      <c r="C55">
        <v>1</v>
      </c>
      <c r="D55" s="12"/>
      <c r="E55" s="12">
        <v>8760</v>
      </c>
      <c r="U55" t="s">
        <v>498</v>
      </c>
      <c r="V55" t="s">
        <v>8575</v>
      </c>
      <c r="W55">
        <v>1.9379999999999999</v>
      </c>
      <c r="X55">
        <v>1.665</v>
      </c>
      <c r="BE55" t="s">
        <v>8400</v>
      </c>
      <c r="BF55" t="s">
        <v>8184</v>
      </c>
      <c r="BG55" t="s">
        <v>8492</v>
      </c>
      <c r="BI55">
        <v>0.189</v>
      </c>
    </row>
    <row r="56" spans="1:62" x14ac:dyDescent="0.2">
      <c r="A56" t="s">
        <v>498</v>
      </c>
      <c r="B56" t="s">
        <v>287</v>
      </c>
      <c r="C56">
        <v>1</v>
      </c>
      <c r="D56" s="12"/>
      <c r="E56" s="12">
        <v>8760</v>
      </c>
      <c r="U56" t="s">
        <v>498</v>
      </c>
      <c r="V56" t="s">
        <v>8616</v>
      </c>
      <c r="W56">
        <v>0.05</v>
      </c>
      <c r="X56">
        <v>0.05</v>
      </c>
      <c r="Y56">
        <v>1</v>
      </c>
      <c r="BE56" t="s">
        <v>8400</v>
      </c>
      <c r="BF56" t="s">
        <v>8184</v>
      </c>
      <c r="BG56" t="s">
        <v>8396</v>
      </c>
      <c r="BH56">
        <v>5.04</v>
      </c>
      <c r="BI56">
        <v>4.851</v>
      </c>
    </row>
    <row r="57" spans="1:62" x14ac:dyDescent="0.2">
      <c r="A57" t="s">
        <v>498</v>
      </c>
      <c r="B57" t="s">
        <v>8508</v>
      </c>
      <c r="C57">
        <v>1</v>
      </c>
      <c r="D57" s="12"/>
      <c r="E57" s="12">
        <v>961.77200000000005</v>
      </c>
      <c r="U57" t="s">
        <v>498</v>
      </c>
      <c r="V57" t="s">
        <v>8769</v>
      </c>
      <c r="W57">
        <v>4.5999999999999999E-2</v>
      </c>
      <c r="X57">
        <v>4.5999999999999999E-2</v>
      </c>
      <c r="Y57">
        <v>1</v>
      </c>
      <c r="BE57" t="s">
        <v>8400</v>
      </c>
      <c r="BF57" t="s">
        <v>8184</v>
      </c>
      <c r="BG57" t="s">
        <v>8359</v>
      </c>
      <c r="BH57">
        <v>0</v>
      </c>
      <c r="BI57">
        <v>0.60099999999999998</v>
      </c>
      <c r="BJ57">
        <v>1</v>
      </c>
    </row>
    <row r="58" spans="1:62" x14ac:dyDescent="0.2">
      <c r="A58" t="s">
        <v>498</v>
      </c>
      <c r="B58" t="s">
        <v>288</v>
      </c>
      <c r="C58">
        <v>1</v>
      </c>
      <c r="D58" s="12"/>
      <c r="E58" s="12">
        <v>8760</v>
      </c>
      <c r="U58" t="s">
        <v>498</v>
      </c>
      <c r="V58" t="s">
        <v>8451</v>
      </c>
      <c r="W58" s="12">
        <v>3.7480000000000002</v>
      </c>
      <c r="X58" s="12">
        <v>3.7480000000000002</v>
      </c>
      <c r="Y58">
        <v>1</v>
      </c>
      <c r="BE58" t="s">
        <v>8400</v>
      </c>
      <c r="BF58" t="s">
        <v>8184</v>
      </c>
      <c r="BG58" t="s">
        <v>8401</v>
      </c>
      <c r="BH58">
        <v>1.3140000000000001</v>
      </c>
      <c r="BI58">
        <v>0.71299999999999997</v>
      </c>
    </row>
    <row r="59" spans="1:62" x14ac:dyDescent="0.2">
      <c r="A59" t="s">
        <v>498</v>
      </c>
      <c r="B59" t="s">
        <v>177</v>
      </c>
      <c r="C59">
        <v>1</v>
      </c>
      <c r="D59" s="12"/>
      <c r="E59" s="12">
        <v>8760</v>
      </c>
      <c r="U59" t="s">
        <v>498</v>
      </c>
      <c r="V59" t="s">
        <v>8453</v>
      </c>
      <c r="W59" s="12">
        <v>3.4990000000000001</v>
      </c>
      <c r="X59" s="12">
        <v>0.45700000000000002</v>
      </c>
      <c r="BE59" t="s">
        <v>8400</v>
      </c>
      <c r="BF59" t="s">
        <v>8184</v>
      </c>
      <c r="BG59" t="s">
        <v>8402</v>
      </c>
      <c r="BH59">
        <v>2.7869999999999999</v>
      </c>
      <c r="BI59">
        <v>2.7869999999999999</v>
      </c>
      <c r="BJ59">
        <v>1</v>
      </c>
    </row>
    <row r="60" spans="1:62" x14ac:dyDescent="0.2">
      <c r="A60" t="s">
        <v>498</v>
      </c>
      <c r="B60" t="s">
        <v>221</v>
      </c>
      <c r="C60">
        <v>1</v>
      </c>
      <c r="D60" s="12">
        <v>0</v>
      </c>
      <c r="E60" s="12">
        <v>6.25</v>
      </c>
      <c r="U60" t="s">
        <v>498</v>
      </c>
      <c r="V60" t="s">
        <v>8700</v>
      </c>
      <c r="W60" s="12">
        <v>5.0999999999999997E-2</v>
      </c>
      <c r="X60" s="12">
        <v>5.0999999999999997E-2</v>
      </c>
      <c r="Y60">
        <v>1</v>
      </c>
      <c r="BE60" t="s">
        <v>8400</v>
      </c>
      <c r="BF60" t="s">
        <v>8185</v>
      </c>
      <c r="BG60" t="s">
        <v>8494</v>
      </c>
      <c r="BI60">
        <v>7.1999999999999995E-2</v>
      </c>
    </row>
    <row r="61" spans="1:62" x14ac:dyDescent="0.2">
      <c r="A61" t="s">
        <v>498</v>
      </c>
      <c r="B61" t="s">
        <v>234</v>
      </c>
      <c r="C61">
        <v>1</v>
      </c>
      <c r="D61" s="12">
        <v>0</v>
      </c>
      <c r="E61" s="12">
        <v>6.25</v>
      </c>
      <c r="U61" t="s">
        <v>498</v>
      </c>
      <c r="V61" t="s">
        <v>8456</v>
      </c>
      <c r="W61" s="12">
        <v>0.14599999999999999</v>
      </c>
      <c r="X61" s="12">
        <v>0.11700000000000001</v>
      </c>
      <c r="BE61" t="s">
        <v>8400</v>
      </c>
      <c r="BF61" t="s">
        <v>8185</v>
      </c>
      <c r="BG61" t="s">
        <v>8403</v>
      </c>
      <c r="BH61">
        <v>3.665</v>
      </c>
      <c r="BI61">
        <v>3.593</v>
      </c>
    </row>
    <row r="62" spans="1:62" x14ac:dyDescent="0.2">
      <c r="A62" t="s">
        <v>498</v>
      </c>
      <c r="B62" t="s">
        <v>237</v>
      </c>
      <c r="C62">
        <v>1</v>
      </c>
      <c r="D62" s="12">
        <v>0</v>
      </c>
      <c r="E62" s="12">
        <v>6.25</v>
      </c>
      <c r="U62" t="s">
        <v>498</v>
      </c>
      <c r="V62" t="s">
        <v>8475</v>
      </c>
      <c r="W62" s="12">
        <v>4.6020000000000003</v>
      </c>
      <c r="X62" s="12">
        <v>4.6020000000000003</v>
      </c>
      <c r="Y62">
        <v>1</v>
      </c>
      <c r="BE62" t="s">
        <v>8400</v>
      </c>
      <c r="BF62" t="s">
        <v>8185</v>
      </c>
      <c r="BG62" t="s">
        <v>8404</v>
      </c>
      <c r="BH62">
        <v>0</v>
      </c>
      <c r="BI62">
        <v>0.26600000000000001</v>
      </c>
      <c r="BJ62">
        <v>1</v>
      </c>
    </row>
    <row r="63" spans="1:62" x14ac:dyDescent="0.2">
      <c r="A63" t="s">
        <v>498</v>
      </c>
      <c r="B63" t="s">
        <v>244</v>
      </c>
      <c r="C63">
        <v>1</v>
      </c>
      <c r="D63" s="12">
        <v>0</v>
      </c>
      <c r="E63" s="12">
        <v>1.091</v>
      </c>
      <c r="U63" t="s">
        <v>498</v>
      </c>
      <c r="V63" t="s">
        <v>8576</v>
      </c>
      <c r="W63">
        <v>7.5880000000000001</v>
      </c>
      <c r="X63">
        <v>7.5880000000000001</v>
      </c>
      <c r="Y63">
        <v>1</v>
      </c>
      <c r="BE63" t="s">
        <v>8400</v>
      </c>
      <c r="BF63" t="s">
        <v>8185</v>
      </c>
      <c r="BG63" t="s">
        <v>84</v>
      </c>
      <c r="BH63">
        <v>0</v>
      </c>
      <c r="BI63">
        <v>0.46700000000000003</v>
      </c>
      <c r="BJ63">
        <v>1</v>
      </c>
    </row>
    <row r="64" spans="1:62" x14ac:dyDescent="0.2">
      <c r="A64" t="s">
        <v>498</v>
      </c>
      <c r="B64" t="s">
        <v>248</v>
      </c>
      <c r="C64">
        <v>1</v>
      </c>
      <c r="D64" s="12">
        <v>0</v>
      </c>
      <c r="E64" s="12">
        <v>999</v>
      </c>
      <c r="U64" t="s">
        <v>498</v>
      </c>
      <c r="V64" t="s">
        <v>8778</v>
      </c>
      <c r="W64" s="12">
        <v>18.373000000000001</v>
      </c>
      <c r="X64" s="12">
        <v>18.373000000000001</v>
      </c>
      <c r="Y64">
        <v>1</v>
      </c>
      <c r="BE64" t="s">
        <v>8400</v>
      </c>
      <c r="BF64" t="s">
        <v>8185</v>
      </c>
      <c r="BG64" t="s">
        <v>73</v>
      </c>
      <c r="BH64">
        <v>2.601</v>
      </c>
      <c r="BI64">
        <v>1.8680000000000001</v>
      </c>
    </row>
    <row r="65" spans="1:62" x14ac:dyDescent="0.2">
      <c r="A65" t="s">
        <v>498</v>
      </c>
      <c r="B65" t="s">
        <v>252</v>
      </c>
      <c r="C65">
        <v>1</v>
      </c>
      <c r="D65" s="12">
        <v>0</v>
      </c>
      <c r="E65" s="12">
        <v>6.25</v>
      </c>
      <c r="U65" t="s">
        <v>498</v>
      </c>
      <c r="V65" t="s">
        <v>8687</v>
      </c>
      <c r="W65" s="12">
        <v>2.39</v>
      </c>
      <c r="X65" s="12">
        <v>2.0579999999999998</v>
      </c>
      <c r="BE65" t="s">
        <v>8400</v>
      </c>
      <c r="BF65" t="s">
        <v>8186</v>
      </c>
      <c r="BG65" t="s">
        <v>8493</v>
      </c>
      <c r="BI65">
        <v>2.7970000000000002</v>
      </c>
    </row>
    <row r="66" spans="1:62" x14ac:dyDescent="0.2">
      <c r="A66" t="s">
        <v>498</v>
      </c>
      <c r="B66" t="s">
        <v>254</v>
      </c>
      <c r="C66">
        <v>1</v>
      </c>
      <c r="D66" s="12">
        <v>0.95399999999999996</v>
      </c>
      <c r="E66" s="12">
        <v>2500.3539999999998</v>
      </c>
      <c r="U66" t="s">
        <v>498</v>
      </c>
      <c r="V66" t="s">
        <v>8617</v>
      </c>
      <c r="W66">
        <v>47.768999999999998</v>
      </c>
      <c r="X66">
        <v>47.366999999999997</v>
      </c>
      <c r="BE66" t="s">
        <v>8400</v>
      </c>
      <c r="BF66" t="s">
        <v>8186</v>
      </c>
      <c r="BG66" t="s">
        <v>8405</v>
      </c>
      <c r="BH66">
        <v>45.731000000000002</v>
      </c>
      <c r="BI66">
        <v>42.933999999999997</v>
      </c>
    </row>
    <row r="67" spans="1:62" x14ac:dyDescent="0.2">
      <c r="A67" t="s">
        <v>498</v>
      </c>
      <c r="B67" t="s">
        <v>255</v>
      </c>
      <c r="C67">
        <v>1</v>
      </c>
      <c r="D67" s="12">
        <v>1E-3</v>
      </c>
      <c r="E67" s="12">
        <v>2500.3539999999998</v>
      </c>
      <c r="U67" t="s">
        <v>498</v>
      </c>
      <c r="V67" t="s">
        <v>8476</v>
      </c>
      <c r="W67">
        <v>0.27100000000000002</v>
      </c>
      <c r="X67">
        <v>0.18099999999999999</v>
      </c>
      <c r="BE67" t="s">
        <v>8400</v>
      </c>
      <c r="BF67" t="s">
        <v>8186</v>
      </c>
      <c r="BG67" t="s">
        <v>8406</v>
      </c>
      <c r="BH67">
        <v>1.9670000000000001</v>
      </c>
      <c r="BI67">
        <v>1.9670000000000001</v>
      </c>
      <c r="BJ67">
        <v>1</v>
      </c>
    </row>
    <row r="68" spans="1:62" x14ac:dyDescent="0.2">
      <c r="A68" t="s">
        <v>498</v>
      </c>
      <c r="B68" t="s">
        <v>413</v>
      </c>
      <c r="C68">
        <v>1</v>
      </c>
      <c r="D68" s="12">
        <v>0.51300000000000001</v>
      </c>
      <c r="E68" s="12">
        <v>0.83099999999999996</v>
      </c>
      <c r="U68" t="s">
        <v>498</v>
      </c>
      <c r="V68" t="s">
        <v>8783</v>
      </c>
      <c r="W68">
        <v>3.4609999999999999</v>
      </c>
      <c r="X68">
        <v>3.4609999999999999</v>
      </c>
      <c r="Y68">
        <v>1</v>
      </c>
      <c r="BE68" t="s">
        <v>8400</v>
      </c>
      <c r="BF68" t="s">
        <v>8186</v>
      </c>
      <c r="BG68" t="s">
        <v>8407</v>
      </c>
      <c r="BH68">
        <v>0.49199999999999999</v>
      </c>
      <c r="BI68">
        <v>0.49199999999999999</v>
      </c>
      <c r="BJ68">
        <v>1</v>
      </c>
    </row>
    <row r="69" spans="1:62" x14ac:dyDescent="0.2">
      <c r="A69" t="s">
        <v>498</v>
      </c>
      <c r="B69" t="s">
        <v>256</v>
      </c>
      <c r="C69">
        <v>1</v>
      </c>
      <c r="D69" s="12">
        <v>0.1</v>
      </c>
      <c r="E69" s="12">
        <v>12.513999999999999</v>
      </c>
      <c r="U69" t="s">
        <v>498</v>
      </c>
      <c r="V69" t="s">
        <v>8701</v>
      </c>
      <c r="W69">
        <v>3.2189999999999999</v>
      </c>
      <c r="X69">
        <v>3.2189999999999999</v>
      </c>
      <c r="Y69">
        <v>1</v>
      </c>
      <c r="BE69" t="s">
        <v>8400</v>
      </c>
      <c r="BF69" t="s">
        <v>8186</v>
      </c>
      <c r="BG69" t="s">
        <v>8408</v>
      </c>
      <c r="BH69">
        <v>6.2549999999999999</v>
      </c>
      <c r="BI69">
        <v>6.2549999999999999</v>
      </c>
      <c r="BJ69">
        <v>1</v>
      </c>
    </row>
    <row r="70" spans="1:62" x14ac:dyDescent="0.2">
      <c r="A70" t="s">
        <v>498</v>
      </c>
      <c r="B70" t="s">
        <v>257</v>
      </c>
      <c r="C70">
        <v>1</v>
      </c>
      <c r="D70" s="12">
        <v>0</v>
      </c>
      <c r="E70" s="12">
        <v>608.33299999999997</v>
      </c>
      <c r="U70" t="s">
        <v>498</v>
      </c>
      <c r="V70" t="s">
        <v>8690</v>
      </c>
      <c r="W70" s="12">
        <v>2.2610000000000001</v>
      </c>
      <c r="X70">
        <v>1.887</v>
      </c>
      <c r="BE70" t="s">
        <v>8400</v>
      </c>
      <c r="BF70" t="s">
        <v>8187</v>
      </c>
      <c r="BG70" t="s">
        <v>8409</v>
      </c>
      <c r="BH70">
        <v>0</v>
      </c>
      <c r="BI70">
        <v>2.2170000000000001</v>
      </c>
      <c r="BJ70">
        <v>1</v>
      </c>
    </row>
    <row r="71" spans="1:62" x14ac:dyDescent="0.2">
      <c r="A71" t="s">
        <v>498</v>
      </c>
      <c r="B71" t="s">
        <v>258</v>
      </c>
      <c r="C71">
        <v>1</v>
      </c>
      <c r="D71" s="12">
        <v>121.129</v>
      </c>
      <c r="E71" s="12">
        <v>273.75</v>
      </c>
      <c r="U71" t="s">
        <v>498</v>
      </c>
      <c r="V71" t="s">
        <v>8477</v>
      </c>
      <c r="W71">
        <v>3.0219999999999998</v>
      </c>
      <c r="X71">
        <v>3.0219999999999998</v>
      </c>
      <c r="Y71">
        <v>1</v>
      </c>
      <c r="BE71" t="s">
        <v>8400</v>
      </c>
      <c r="BF71" t="s">
        <v>8187</v>
      </c>
      <c r="BG71" t="s">
        <v>8410</v>
      </c>
      <c r="BH71">
        <v>0</v>
      </c>
      <c r="BI71">
        <v>6.1580000000000004</v>
      </c>
      <c r="BJ71">
        <v>1</v>
      </c>
    </row>
    <row r="72" spans="1:62" x14ac:dyDescent="0.2">
      <c r="A72" t="s">
        <v>498</v>
      </c>
      <c r="B72" t="s">
        <v>8488</v>
      </c>
      <c r="C72">
        <v>1</v>
      </c>
      <c r="D72" s="12">
        <v>2.2429999999999999</v>
      </c>
      <c r="E72" s="12">
        <v>20.904</v>
      </c>
      <c r="U72" t="s">
        <v>498</v>
      </c>
      <c r="V72" t="s">
        <v>8577</v>
      </c>
      <c r="W72">
        <v>2.9769999999999999</v>
      </c>
      <c r="X72">
        <v>2.9769999999999999</v>
      </c>
      <c r="Y72">
        <v>1</v>
      </c>
      <c r="BE72" t="s">
        <v>8400</v>
      </c>
      <c r="BF72" t="s">
        <v>8187</v>
      </c>
      <c r="BG72" t="s">
        <v>8411</v>
      </c>
      <c r="BH72">
        <v>0</v>
      </c>
      <c r="BI72">
        <v>2.7709999999999999</v>
      </c>
      <c r="BJ72">
        <v>1</v>
      </c>
    </row>
    <row r="73" spans="1:62" x14ac:dyDescent="0.2">
      <c r="A73" t="s">
        <v>498</v>
      </c>
      <c r="B73" t="s">
        <v>8491</v>
      </c>
      <c r="C73">
        <v>1</v>
      </c>
      <c r="D73" s="12">
        <v>0</v>
      </c>
      <c r="E73" s="12">
        <v>0.64200000000000002</v>
      </c>
      <c r="U73" t="s">
        <v>498</v>
      </c>
      <c r="V73" t="s">
        <v>436</v>
      </c>
      <c r="W73">
        <v>11.7</v>
      </c>
      <c r="X73">
        <v>4.8</v>
      </c>
      <c r="BE73" t="s">
        <v>8400</v>
      </c>
      <c r="BF73" t="s">
        <v>8187</v>
      </c>
      <c r="BG73" t="s">
        <v>8412</v>
      </c>
      <c r="BH73">
        <v>20.978999999999999</v>
      </c>
      <c r="BI73">
        <v>9.8239999999999998</v>
      </c>
    </row>
    <row r="74" spans="1:62" x14ac:dyDescent="0.2">
      <c r="A74" t="s">
        <v>498</v>
      </c>
      <c r="B74" t="s">
        <v>266</v>
      </c>
      <c r="C74">
        <v>1</v>
      </c>
      <c r="D74" s="12">
        <v>4.8000000000000001E-2</v>
      </c>
      <c r="E74" s="12">
        <v>365</v>
      </c>
      <c r="U74" t="s">
        <v>498</v>
      </c>
      <c r="V74" t="s">
        <v>8478</v>
      </c>
      <c r="W74">
        <v>8.4</v>
      </c>
      <c r="X74">
        <v>5.7080000000000002</v>
      </c>
      <c r="BE74" t="s">
        <v>8400</v>
      </c>
      <c r="BF74" t="s">
        <v>8188</v>
      </c>
      <c r="BG74" t="s">
        <v>74</v>
      </c>
      <c r="BI74">
        <v>0.50900000000000001</v>
      </c>
    </row>
    <row r="75" spans="1:62" x14ac:dyDescent="0.2">
      <c r="A75" t="s">
        <v>498</v>
      </c>
      <c r="B75" t="s">
        <v>8496</v>
      </c>
      <c r="C75">
        <v>1</v>
      </c>
      <c r="D75" s="12"/>
      <c r="E75" s="12">
        <v>3.2000000000000001E-2</v>
      </c>
      <c r="U75" t="s">
        <v>498</v>
      </c>
      <c r="V75" t="s">
        <v>8673</v>
      </c>
      <c r="W75">
        <v>2.4390000000000001</v>
      </c>
      <c r="X75">
        <v>0.80400000000000005</v>
      </c>
      <c r="BE75" t="s">
        <v>8400</v>
      </c>
      <c r="BF75" t="s">
        <v>8188</v>
      </c>
      <c r="BG75" t="s">
        <v>75</v>
      </c>
      <c r="BH75">
        <v>14.534000000000001</v>
      </c>
      <c r="BI75">
        <v>14.025</v>
      </c>
    </row>
    <row r="76" spans="1:62" x14ac:dyDescent="0.2">
      <c r="A76" t="s">
        <v>498</v>
      </c>
      <c r="B76" t="s">
        <v>8364</v>
      </c>
      <c r="C76">
        <v>1</v>
      </c>
      <c r="D76" s="12"/>
      <c r="E76" s="12">
        <v>0.82099999999999995</v>
      </c>
      <c r="U76" t="s">
        <v>498</v>
      </c>
      <c r="V76" t="s">
        <v>8787</v>
      </c>
      <c r="W76">
        <v>6.5000000000000002E-2</v>
      </c>
      <c r="X76">
        <v>6.5000000000000002E-2</v>
      </c>
      <c r="Y76">
        <v>1</v>
      </c>
      <c r="BE76" t="s">
        <v>8400</v>
      </c>
      <c r="BF76" t="s">
        <v>8188</v>
      </c>
      <c r="BG76" t="s">
        <v>76</v>
      </c>
      <c r="BH76">
        <v>0</v>
      </c>
      <c r="BI76">
        <v>3.3490000000000002</v>
      </c>
      <c r="BJ76">
        <v>1</v>
      </c>
    </row>
    <row r="77" spans="1:62" x14ac:dyDescent="0.2">
      <c r="A77" t="s">
        <v>498</v>
      </c>
      <c r="B77" t="s">
        <v>8330</v>
      </c>
      <c r="C77">
        <v>1</v>
      </c>
      <c r="D77" s="12"/>
      <c r="E77" s="12">
        <v>2.871</v>
      </c>
      <c r="U77" t="s">
        <v>498</v>
      </c>
      <c r="V77" t="s">
        <v>8788</v>
      </c>
      <c r="W77">
        <v>4.2000000000000003E-2</v>
      </c>
      <c r="X77">
        <v>3.4000000000000002E-2</v>
      </c>
      <c r="Y77">
        <v>1</v>
      </c>
      <c r="BE77" t="s">
        <v>8400</v>
      </c>
      <c r="BF77" t="s">
        <v>8188</v>
      </c>
      <c r="BG77" t="s">
        <v>70</v>
      </c>
      <c r="BH77">
        <v>9.6859999999999999</v>
      </c>
      <c r="BI77">
        <v>6.3369999999999997</v>
      </c>
    </row>
    <row r="78" spans="1:62" x14ac:dyDescent="0.2">
      <c r="A78" t="s">
        <v>498</v>
      </c>
      <c r="B78" t="s">
        <v>8365</v>
      </c>
      <c r="C78">
        <v>1</v>
      </c>
      <c r="E78" s="12">
        <v>0.45700000000000002</v>
      </c>
      <c r="U78" t="s">
        <v>498</v>
      </c>
      <c r="V78" t="s">
        <v>8578</v>
      </c>
      <c r="W78">
        <v>3.0169999999999999</v>
      </c>
      <c r="X78">
        <v>1.169</v>
      </c>
      <c r="BE78" t="s">
        <v>8400</v>
      </c>
      <c r="BF78" t="s">
        <v>8188</v>
      </c>
      <c r="BG78" t="s">
        <v>71</v>
      </c>
      <c r="BH78">
        <v>16.221</v>
      </c>
      <c r="BI78">
        <v>16.219000000000001</v>
      </c>
      <c r="BJ78">
        <v>1</v>
      </c>
    </row>
    <row r="79" spans="1:62" x14ac:dyDescent="0.2">
      <c r="A79" t="s">
        <v>498</v>
      </c>
      <c r="B79" t="s">
        <v>8333</v>
      </c>
      <c r="C79">
        <v>1</v>
      </c>
      <c r="E79" s="12">
        <v>4.508</v>
      </c>
      <c r="U79" t="s">
        <v>498</v>
      </c>
      <c r="V79" t="s">
        <v>8149</v>
      </c>
      <c r="W79">
        <v>1.042</v>
      </c>
      <c r="X79">
        <v>0.34100000000000003</v>
      </c>
      <c r="BE79" t="s">
        <v>8400</v>
      </c>
      <c r="BF79" t="s">
        <v>8189</v>
      </c>
      <c r="BG79" t="s">
        <v>8413</v>
      </c>
      <c r="BH79">
        <v>0.14499999999999999</v>
      </c>
      <c r="BI79">
        <v>0.14499999999999999</v>
      </c>
      <c r="BJ79">
        <v>1</v>
      </c>
    </row>
    <row r="80" spans="1:62" x14ac:dyDescent="0.2">
      <c r="A80" t="s">
        <v>498</v>
      </c>
      <c r="B80" t="s">
        <v>8334</v>
      </c>
      <c r="C80">
        <v>1</v>
      </c>
      <c r="E80" s="12">
        <v>7.4249999999999998</v>
      </c>
      <c r="U80" t="s">
        <v>498</v>
      </c>
      <c r="V80" t="s">
        <v>8790</v>
      </c>
      <c r="W80" s="12">
        <v>4.3639999999999999</v>
      </c>
      <c r="X80">
        <v>3.4820000000000002</v>
      </c>
      <c r="BE80" t="s">
        <v>8400</v>
      </c>
      <c r="BF80" t="s">
        <v>8167</v>
      </c>
      <c r="BG80" t="s">
        <v>8414</v>
      </c>
      <c r="BH80">
        <v>0.20799999999999999</v>
      </c>
      <c r="BI80">
        <v>0.20799999999999999</v>
      </c>
      <c r="BJ80">
        <v>1</v>
      </c>
    </row>
    <row r="81" spans="1:62" x14ac:dyDescent="0.2">
      <c r="A81" t="s">
        <v>498</v>
      </c>
      <c r="B81" t="s">
        <v>8336</v>
      </c>
      <c r="C81">
        <v>1</v>
      </c>
      <c r="E81" s="12">
        <v>7.16</v>
      </c>
      <c r="U81" t="s">
        <v>498</v>
      </c>
      <c r="V81" t="s">
        <v>8579</v>
      </c>
      <c r="W81">
        <v>7.032</v>
      </c>
      <c r="X81">
        <v>3.3239999999999998</v>
      </c>
      <c r="BE81" t="s">
        <v>8400</v>
      </c>
      <c r="BF81" t="s">
        <v>8167</v>
      </c>
      <c r="BG81" t="s">
        <v>8415</v>
      </c>
      <c r="BH81">
        <v>0.11600000000000001</v>
      </c>
      <c r="BI81">
        <v>0.11600000000000001</v>
      </c>
      <c r="BJ81">
        <v>1</v>
      </c>
    </row>
    <row r="82" spans="1:62" x14ac:dyDescent="0.2">
      <c r="A82" t="s">
        <v>8400</v>
      </c>
      <c r="B82" t="s">
        <v>8459</v>
      </c>
      <c r="C82">
        <v>1</v>
      </c>
      <c r="D82">
        <v>0</v>
      </c>
      <c r="E82" s="12">
        <v>2.2549999999999999</v>
      </c>
      <c r="U82" t="s">
        <v>498</v>
      </c>
      <c r="V82" t="s">
        <v>8580</v>
      </c>
      <c r="W82">
        <v>2.9529999999999998</v>
      </c>
      <c r="X82">
        <v>1.9510000000000001</v>
      </c>
      <c r="BE82" t="s">
        <v>8400</v>
      </c>
      <c r="BF82" t="s">
        <v>8162</v>
      </c>
      <c r="BG82" t="s">
        <v>8416</v>
      </c>
      <c r="BH82">
        <v>0.14499999999999999</v>
      </c>
      <c r="BI82">
        <v>0.14499999999999999</v>
      </c>
      <c r="BJ82">
        <v>1</v>
      </c>
    </row>
    <row r="83" spans="1:62" x14ac:dyDescent="0.2">
      <c r="A83" t="s">
        <v>8400</v>
      </c>
      <c r="B83" t="s">
        <v>8461</v>
      </c>
      <c r="C83">
        <v>1</v>
      </c>
      <c r="D83">
        <v>4.8000000000000001E-2</v>
      </c>
      <c r="E83" s="12">
        <v>5.2229999999999999</v>
      </c>
      <c r="U83" t="s">
        <v>498</v>
      </c>
      <c r="V83" t="s">
        <v>8581</v>
      </c>
      <c r="W83">
        <v>2.9529999999999998</v>
      </c>
      <c r="X83">
        <v>1.9510000000000001</v>
      </c>
      <c r="BE83" t="s">
        <v>8400</v>
      </c>
      <c r="BF83" t="s">
        <v>8192</v>
      </c>
      <c r="BG83" t="s">
        <v>8417</v>
      </c>
      <c r="BH83">
        <v>0.14199999999999999</v>
      </c>
      <c r="BI83">
        <v>0.14199999999999999</v>
      </c>
      <c r="BJ83">
        <v>1</v>
      </c>
    </row>
    <row r="84" spans="1:62" x14ac:dyDescent="0.2">
      <c r="A84" t="s">
        <v>8400</v>
      </c>
      <c r="B84" t="s">
        <v>8464</v>
      </c>
      <c r="C84">
        <v>1</v>
      </c>
      <c r="D84">
        <v>4.0000000000000001E-3</v>
      </c>
      <c r="E84" s="12">
        <v>26.434000000000001</v>
      </c>
      <c r="U84" t="s">
        <v>498</v>
      </c>
      <c r="V84" t="s">
        <v>8397</v>
      </c>
      <c r="W84">
        <v>10.821</v>
      </c>
      <c r="X84">
        <v>3.4929999999999999</v>
      </c>
      <c r="BE84" t="s">
        <v>8400</v>
      </c>
      <c r="BF84" t="s">
        <v>8190</v>
      </c>
      <c r="BG84" t="s">
        <v>8418</v>
      </c>
      <c r="BH84">
        <v>0.124</v>
      </c>
      <c r="BI84">
        <v>0.124</v>
      </c>
      <c r="BJ84">
        <v>1</v>
      </c>
    </row>
    <row r="85" spans="1:62" x14ac:dyDescent="0.2">
      <c r="A85" t="s">
        <v>8400</v>
      </c>
      <c r="B85" t="s">
        <v>8466</v>
      </c>
      <c r="C85">
        <v>1</v>
      </c>
      <c r="D85">
        <v>0</v>
      </c>
      <c r="E85" s="12">
        <v>21.905999999999999</v>
      </c>
      <c r="U85" t="s">
        <v>498</v>
      </c>
      <c r="V85" t="s">
        <v>8583</v>
      </c>
      <c r="W85">
        <v>0.70799999999999996</v>
      </c>
      <c r="X85">
        <v>0.70599999999999996</v>
      </c>
      <c r="Y85">
        <v>1</v>
      </c>
      <c r="BE85" t="s">
        <v>8400</v>
      </c>
      <c r="BF85" t="s">
        <v>8194</v>
      </c>
      <c r="BG85" t="s">
        <v>8419</v>
      </c>
      <c r="BH85">
        <v>0.27500000000000002</v>
      </c>
      <c r="BI85">
        <v>0.27500000000000002</v>
      </c>
      <c r="BJ85">
        <v>1</v>
      </c>
    </row>
    <row r="86" spans="1:62" x14ac:dyDescent="0.2">
      <c r="A86" t="s">
        <v>8400</v>
      </c>
      <c r="B86" t="s">
        <v>8467</v>
      </c>
      <c r="C86">
        <v>1</v>
      </c>
      <c r="D86">
        <v>0</v>
      </c>
      <c r="E86" s="12">
        <v>11.25</v>
      </c>
      <c r="U86" t="s">
        <v>498</v>
      </c>
      <c r="V86" t="s">
        <v>8798</v>
      </c>
      <c r="W86">
        <v>1.091</v>
      </c>
      <c r="X86">
        <v>1.091</v>
      </c>
      <c r="Y86">
        <v>1</v>
      </c>
      <c r="BE86" t="s">
        <v>8400</v>
      </c>
      <c r="BF86" t="s">
        <v>8194</v>
      </c>
      <c r="BG86" t="s">
        <v>8420</v>
      </c>
      <c r="BH86">
        <v>0.154</v>
      </c>
      <c r="BI86">
        <v>0.154</v>
      </c>
      <c r="BJ86">
        <v>1</v>
      </c>
    </row>
    <row r="87" spans="1:62" x14ac:dyDescent="0.2">
      <c r="A87" t="s">
        <v>8400</v>
      </c>
      <c r="B87" t="s">
        <v>110</v>
      </c>
      <c r="C87">
        <v>1</v>
      </c>
      <c r="D87" s="12">
        <v>2.7730000000000001</v>
      </c>
      <c r="E87" s="12">
        <v>9.7289999999999992</v>
      </c>
      <c r="U87" t="s">
        <v>498</v>
      </c>
      <c r="V87" t="s">
        <v>9248</v>
      </c>
      <c r="W87">
        <v>0.125</v>
      </c>
      <c r="X87">
        <v>0.125</v>
      </c>
      <c r="Y87">
        <v>1</v>
      </c>
      <c r="BE87" t="s">
        <v>8400</v>
      </c>
      <c r="BF87" t="s">
        <v>8163</v>
      </c>
      <c r="BG87" t="s">
        <v>8165</v>
      </c>
      <c r="BH87">
        <v>0.19600000000000001</v>
      </c>
      <c r="BI87">
        <v>0.19600000000000001</v>
      </c>
      <c r="BJ87">
        <v>1</v>
      </c>
    </row>
    <row r="88" spans="1:62" x14ac:dyDescent="0.2">
      <c r="A88" t="s">
        <v>8400</v>
      </c>
      <c r="B88" t="s">
        <v>112</v>
      </c>
      <c r="C88">
        <v>1</v>
      </c>
      <c r="D88" s="12">
        <v>4.2610000000000001</v>
      </c>
      <c r="E88" s="12">
        <v>43.512</v>
      </c>
      <c r="U88" t="s">
        <v>498</v>
      </c>
      <c r="V88" t="s">
        <v>437</v>
      </c>
      <c r="W88">
        <v>6.6000000000000003E-2</v>
      </c>
      <c r="X88">
        <v>3.7999999999999999E-2</v>
      </c>
      <c r="BE88" t="s">
        <v>8400</v>
      </c>
      <c r="BF88" t="s">
        <v>8193</v>
      </c>
      <c r="BG88" t="s">
        <v>8421</v>
      </c>
      <c r="BH88">
        <v>0.108</v>
      </c>
      <c r="BI88">
        <v>0.108</v>
      </c>
      <c r="BJ88">
        <v>1</v>
      </c>
    </row>
    <row r="89" spans="1:62" x14ac:dyDescent="0.2">
      <c r="A89" t="s">
        <v>8400</v>
      </c>
      <c r="B89" t="s">
        <v>116</v>
      </c>
      <c r="C89">
        <v>1</v>
      </c>
      <c r="D89" s="12">
        <v>0</v>
      </c>
      <c r="E89" s="12">
        <v>0.41699999999999998</v>
      </c>
      <c r="U89" t="s">
        <v>498</v>
      </c>
      <c r="V89" t="s">
        <v>166</v>
      </c>
      <c r="W89">
        <v>13.579000000000001</v>
      </c>
      <c r="X89">
        <v>13.579000000000001</v>
      </c>
      <c r="Y89">
        <v>1</v>
      </c>
      <c r="BE89" t="s">
        <v>8400</v>
      </c>
      <c r="BF89" t="s">
        <v>8195</v>
      </c>
      <c r="BG89" t="s">
        <v>8422</v>
      </c>
      <c r="BH89">
        <v>0.26900000000000002</v>
      </c>
      <c r="BI89">
        <v>0.26900000000000002</v>
      </c>
      <c r="BJ89">
        <v>1</v>
      </c>
    </row>
    <row r="90" spans="1:62" x14ac:dyDescent="0.2">
      <c r="A90" t="s">
        <v>8400</v>
      </c>
      <c r="B90" t="s">
        <v>117</v>
      </c>
      <c r="C90">
        <v>1</v>
      </c>
      <c r="D90" s="12">
        <v>0</v>
      </c>
      <c r="E90" s="12">
        <v>1.369</v>
      </c>
      <c r="U90" t="s">
        <v>498</v>
      </c>
      <c r="V90" t="s">
        <v>410</v>
      </c>
      <c r="W90">
        <v>1.2809999999999999</v>
      </c>
      <c r="X90">
        <v>0.61599999999999999</v>
      </c>
      <c r="BE90" t="s">
        <v>8400</v>
      </c>
      <c r="BF90" t="s">
        <v>8195</v>
      </c>
      <c r="BG90" t="s">
        <v>8423</v>
      </c>
      <c r="BH90">
        <v>0.16500000000000001</v>
      </c>
      <c r="BI90">
        <v>0.16500000000000001</v>
      </c>
      <c r="BJ90">
        <v>1</v>
      </c>
    </row>
    <row r="91" spans="1:62" x14ac:dyDescent="0.2">
      <c r="A91" t="s">
        <v>8400</v>
      </c>
      <c r="B91" t="s">
        <v>118</v>
      </c>
      <c r="C91">
        <v>1</v>
      </c>
      <c r="D91" s="12">
        <v>0</v>
      </c>
      <c r="E91" s="12">
        <v>4.5140000000000002</v>
      </c>
      <c r="U91" t="s">
        <v>498</v>
      </c>
      <c r="V91" t="s">
        <v>8483</v>
      </c>
      <c r="W91">
        <v>1</v>
      </c>
      <c r="X91">
        <v>0.34300000000000003</v>
      </c>
      <c r="BE91" t="s">
        <v>8400</v>
      </c>
      <c r="BF91" t="s">
        <v>8164</v>
      </c>
      <c r="BG91" t="s">
        <v>8166</v>
      </c>
      <c r="BH91">
        <v>8.2000000000000003E-2</v>
      </c>
      <c r="BI91">
        <v>8.2000000000000003E-2</v>
      </c>
      <c r="BJ91">
        <v>1</v>
      </c>
    </row>
    <row r="92" spans="1:62" x14ac:dyDescent="0.2">
      <c r="A92" t="s">
        <v>8400</v>
      </c>
      <c r="B92" t="s">
        <v>137</v>
      </c>
      <c r="C92">
        <v>1</v>
      </c>
      <c r="D92" s="12"/>
      <c r="E92" s="12">
        <v>9.5000000000000001E-2</v>
      </c>
      <c r="U92" t="s">
        <v>498</v>
      </c>
      <c r="V92" t="s">
        <v>8805</v>
      </c>
      <c r="W92">
        <v>3.6619999999999999</v>
      </c>
      <c r="X92">
        <v>3.6619999999999999</v>
      </c>
      <c r="Y92">
        <v>1</v>
      </c>
      <c r="BE92" t="s">
        <v>8400</v>
      </c>
      <c r="BF92" t="s">
        <v>8425</v>
      </c>
      <c r="BG92" t="s">
        <v>8426</v>
      </c>
      <c r="BI92">
        <v>2E-3</v>
      </c>
    </row>
    <row r="93" spans="1:62" x14ac:dyDescent="0.2">
      <c r="A93" t="s">
        <v>8400</v>
      </c>
      <c r="B93" t="s">
        <v>138</v>
      </c>
      <c r="C93">
        <v>1</v>
      </c>
      <c r="D93" s="12"/>
      <c r="E93" s="12">
        <v>1.139</v>
      </c>
      <c r="U93" t="s">
        <v>498</v>
      </c>
      <c r="V93" t="s">
        <v>8723</v>
      </c>
      <c r="W93">
        <v>3.8330000000000002</v>
      </c>
      <c r="X93">
        <v>2.0150000000000001</v>
      </c>
      <c r="BE93" t="s">
        <v>8400</v>
      </c>
      <c r="BF93" t="s">
        <v>8425</v>
      </c>
      <c r="BG93" t="s">
        <v>8427</v>
      </c>
      <c r="BH93">
        <v>0.19700000000000001</v>
      </c>
      <c r="BI93">
        <v>7.8E-2</v>
      </c>
    </row>
    <row r="94" spans="1:62" x14ac:dyDescent="0.2">
      <c r="A94" t="s">
        <v>8400</v>
      </c>
      <c r="B94" t="s">
        <v>350</v>
      </c>
      <c r="C94">
        <v>1</v>
      </c>
      <c r="D94" s="12">
        <v>1.776</v>
      </c>
      <c r="E94" s="12">
        <v>1.776</v>
      </c>
      <c r="F94">
        <v>1</v>
      </c>
      <c r="U94" t="s">
        <v>498</v>
      </c>
      <c r="V94" t="s">
        <v>8448</v>
      </c>
      <c r="W94">
        <v>19.547000000000001</v>
      </c>
      <c r="X94">
        <v>3.3420000000000001</v>
      </c>
      <c r="BE94" t="s">
        <v>8400</v>
      </c>
      <c r="BF94" t="s">
        <v>8425</v>
      </c>
      <c r="BG94" t="s">
        <v>8428</v>
      </c>
      <c r="BI94">
        <v>0.11700000000000001</v>
      </c>
    </row>
    <row r="95" spans="1:62" x14ac:dyDescent="0.2">
      <c r="A95" t="s">
        <v>8400</v>
      </c>
      <c r="B95" t="s">
        <v>351</v>
      </c>
      <c r="C95">
        <v>1</v>
      </c>
      <c r="D95" s="12">
        <v>2.1120000000000001</v>
      </c>
      <c r="E95" s="12">
        <v>2.1120000000000001</v>
      </c>
      <c r="F95">
        <v>1</v>
      </c>
      <c r="U95" t="s">
        <v>498</v>
      </c>
      <c r="V95" t="s">
        <v>8446</v>
      </c>
      <c r="W95">
        <v>16.797999999999998</v>
      </c>
      <c r="X95">
        <v>6.1139999999999999</v>
      </c>
      <c r="BE95" t="s">
        <v>8400</v>
      </c>
      <c r="BF95" t="s">
        <v>8429</v>
      </c>
      <c r="BG95" t="s">
        <v>8430</v>
      </c>
      <c r="BH95">
        <v>5.5910000000000002</v>
      </c>
      <c r="BI95">
        <v>5.5919999999999996</v>
      </c>
      <c r="BJ95">
        <v>1</v>
      </c>
    </row>
    <row r="96" spans="1:62" x14ac:dyDescent="0.2">
      <c r="A96" t="s">
        <v>8400</v>
      </c>
      <c r="B96" t="s">
        <v>436</v>
      </c>
      <c r="C96">
        <v>1</v>
      </c>
      <c r="D96" s="12">
        <v>2.0609999999999999</v>
      </c>
      <c r="E96" s="12">
        <v>5.87</v>
      </c>
      <c r="U96" t="s">
        <v>498</v>
      </c>
      <c r="V96" t="s">
        <v>8447</v>
      </c>
      <c r="W96">
        <v>39.341000000000001</v>
      </c>
      <c r="X96">
        <v>12.878</v>
      </c>
      <c r="BE96" t="s">
        <v>8400</v>
      </c>
      <c r="BF96" t="s">
        <v>8429</v>
      </c>
      <c r="BG96" t="s">
        <v>8431</v>
      </c>
      <c r="BH96">
        <v>0.46300000000000002</v>
      </c>
      <c r="BI96">
        <v>0.46300000000000002</v>
      </c>
      <c r="BJ96">
        <v>1</v>
      </c>
    </row>
    <row r="97" spans="1:62" x14ac:dyDescent="0.2">
      <c r="A97" t="s">
        <v>8400</v>
      </c>
      <c r="B97" t="s">
        <v>8478</v>
      </c>
      <c r="C97">
        <v>1</v>
      </c>
      <c r="D97" s="12">
        <v>5.2169999999999996</v>
      </c>
      <c r="E97" s="12">
        <v>10.831</v>
      </c>
      <c r="U97" t="s">
        <v>498</v>
      </c>
      <c r="V97" t="s">
        <v>171</v>
      </c>
      <c r="W97">
        <v>44.670999999999999</v>
      </c>
      <c r="X97">
        <v>0.45100000000000001</v>
      </c>
      <c r="BE97" t="s">
        <v>8400</v>
      </c>
      <c r="BF97" t="s">
        <v>8450</v>
      </c>
      <c r="BG97" t="s">
        <v>8451</v>
      </c>
      <c r="BH97">
        <v>21.315999999999999</v>
      </c>
      <c r="BI97">
        <v>25.100999999999999</v>
      </c>
      <c r="BJ97">
        <v>1</v>
      </c>
    </row>
    <row r="98" spans="1:62" x14ac:dyDescent="0.2">
      <c r="A98" t="s">
        <v>8400</v>
      </c>
      <c r="B98" t="s">
        <v>8481</v>
      </c>
      <c r="C98">
        <v>1</v>
      </c>
      <c r="D98" s="12">
        <v>0</v>
      </c>
      <c r="E98" s="12">
        <v>4.0000000000000001E-3</v>
      </c>
      <c r="F98">
        <v>1</v>
      </c>
      <c r="U98" t="s">
        <v>498</v>
      </c>
      <c r="V98" t="s">
        <v>8174</v>
      </c>
      <c r="W98">
        <v>0.78300000000000003</v>
      </c>
      <c r="X98">
        <v>0.66300000000000003</v>
      </c>
      <c r="BE98" t="s">
        <v>8400</v>
      </c>
      <c r="BF98" t="s">
        <v>8450</v>
      </c>
      <c r="BG98" t="s">
        <v>8452</v>
      </c>
      <c r="BH98">
        <v>0</v>
      </c>
      <c r="BI98">
        <v>1.7609999999999999</v>
      </c>
      <c r="BJ98">
        <v>1</v>
      </c>
    </row>
    <row r="99" spans="1:62" x14ac:dyDescent="0.2">
      <c r="A99" t="s">
        <v>8400</v>
      </c>
      <c r="B99" t="s">
        <v>8324</v>
      </c>
      <c r="C99">
        <v>1</v>
      </c>
      <c r="D99" s="12"/>
      <c r="E99" s="12">
        <v>4.4089999999999998</v>
      </c>
      <c r="U99" t="s">
        <v>498</v>
      </c>
      <c r="V99" t="s">
        <v>8619</v>
      </c>
      <c r="W99">
        <v>1.2450000000000001</v>
      </c>
      <c r="X99">
        <v>1.2450000000000001</v>
      </c>
      <c r="Y99">
        <v>1</v>
      </c>
      <c r="BE99" t="s">
        <v>8400</v>
      </c>
      <c r="BF99" t="s">
        <v>8450</v>
      </c>
      <c r="BG99" t="s">
        <v>8453</v>
      </c>
      <c r="BH99">
        <v>4.9409999999999998</v>
      </c>
      <c r="BI99">
        <v>4.9409999999999998</v>
      </c>
      <c r="BJ99">
        <v>1</v>
      </c>
    </row>
    <row r="100" spans="1:62" x14ac:dyDescent="0.2">
      <c r="A100" t="s">
        <v>8400</v>
      </c>
      <c r="B100" t="s">
        <v>161</v>
      </c>
      <c r="C100">
        <v>1</v>
      </c>
      <c r="D100" s="12">
        <v>0</v>
      </c>
      <c r="E100" s="12">
        <v>21.524999999999999</v>
      </c>
      <c r="U100" t="s">
        <v>498</v>
      </c>
      <c r="V100" t="s">
        <v>8808</v>
      </c>
      <c r="W100">
        <v>0.249</v>
      </c>
      <c r="X100">
        <v>0.249</v>
      </c>
      <c r="Y100">
        <v>1</v>
      </c>
      <c r="BE100" t="s">
        <v>8400</v>
      </c>
      <c r="BF100" t="s">
        <v>8450</v>
      </c>
      <c r="BG100" t="s">
        <v>8454</v>
      </c>
      <c r="BH100">
        <v>5.0000000000000001E-3</v>
      </c>
      <c r="BI100">
        <v>5.0000000000000001E-3</v>
      </c>
      <c r="BJ100">
        <v>1</v>
      </c>
    </row>
    <row r="101" spans="1:62" x14ac:dyDescent="0.2">
      <c r="A101" t="s">
        <v>8400</v>
      </c>
      <c r="B101" t="s">
        <v>162</v>
      </c>
      <c r="C101">
        <v>1</v>
      </c>
      <c r="D101" s="12"/>
      <c r="E101" s="12">
        <v>19.297999999999998</v>
      </c>
      <c r="U101" t="s">
        <v>498</v>
      </c>
      <c r="V101" t="s">
        <v>8430</v>
      </c>
      <c r="W101">
        <v>0.52800000000000002</v>
      </c>
      <c r="X101">
        <v>0.52800000000000002</v>
      </c>
      <c r="Y101">
        <v>1</v>
      </c>
      <c r="BE101" t="s">
        <v>8400</v>
      </c>
      <c r="BF101" t="s">
        <v>8455</v>
      </c>
      <c r="BG101" t="s">
        <v>8456</v>
      </c>
      <c r="BH101">
        <v>2.024</v>
      </c>
      <c r="BI101">
        <v>2.3980000000000001</v>
      </c>
      <c r="BJ101">
        <v>1</v>
      </c>
    </row>
    <row r="102" spans="1:62" x14ac:dyDescent="0.2">
      <c r="A102" t="s">
        <v>8400</v>
      </c>
      <c r="B102" t="s">
        <v>163</v>
      </c>
      <c r="C102">
        <v>1</v>
      </c>
      <c r="D102" s="12"/>
      <c r="E102" s="12">
        <v>0.02</v>
      </c>
      <c r="U102" t="s">
        <v>498</v>
      </c>
      <c r="V102" t="s">
        <v>8584</v>
      </c>
      <c r="W102" s="12">
        <v>117.861</v>
      </c>
      <c r="X102" s="12">
        <v>95.284999999999997</v>
      </c>
      <c r="BE102" t="s">
        <v>8400</v>
      </c>
      <c r="BF102" t="s">
        <v>8455</v>
      </c>
      <c r="BG102" t="s">
        <v>8457</v>
      </c>
      <c r="BH102">
        <v>4.8000000000000001E-2</v>
      </c>
      <c r="BI102">
        <v>4.8000000000000001E-2</v>
      </c>
      <c r="BJ102">
        <v>1</v>
      </c>
    </row>
    <row r="103" spans="1:62" x14ac:dyDescent="0.2">
      <c r="A103" t="s">
        <v>8400</v>
      </c>
      <c r="B103" t="s">
        <v>410</v>
      </c>
      <c r="C103">
        <v>1</v>
      </c>
      <c r="D103" s="12">
        <v>0.65300000000000002</v>
      </c>
      <c r="E103" s="12">
        <v>0.65700000000000003</v>
      </c>
      <c r="F103">
        <v>1</v>
      </c>
      <c r="U103" t="s">
        <v>498</v>
      </c>
      <c r="V103" t="s">
        <v>8585</v>
      </c>
      <c r="W103">
        <v>10.000999999999999</v>
      </c>
      <c r="X103">
        <v>5.2590000000000003</v>
      </c>
      <c r="BE103" t="s">
        <v>8387</v>
      </c>
      <c r="BF103" t="s">
        <v>8184</v>
      </c>
      <c r="BG103" t="s">
        <v>8492</v>
      </c>
      <c r="BI103">
        <v>9.2999999999999999E-2</v>
      </c>
    </row>
    <row r="104" spans="1:62" x14ac:dyDescent="0.2">
      <c r="A104" t="s">
        <v>8400</v>
      </c>
      <c r="B104" t="s">
        <v>8483</v>
      </c>
      <c r="C104">
        <v>1</v>
      </c>
      <c r="D104" s="12">
        <v>2.5000000000000001E-2</v>
      </c>
      <c r="E104" s="12">
        <v>2.5000000000000001E-2</v>
      </c>
      <c r="F104">
        <v>1</v>
      </c>
      <c r="U104" t="s">
        <v>498</v>
      </c>
      <c r="V104" t="s">
        <v>8486</v>
      </c>
      <c r="W104">
        <v>0.48499999999999999</v>
      </c>
      <c r="X104">
        <v>0.38700000000000001</v>
      </c>
      <c r="BE104" t="s">
        <v>8387</v>
      </c>
      <c r="BF104" t="s">
        <v>8184</v>
      </c>
      <c r="BG104" t="s">
        <v>8396</v>
      </c>
      <c r="BH104">
        <v>2.484</v>
      </c>
      <c r="BI104">
        <v>2.391</v>
      </c>
    </row>
    <row r="105" spans="1:62" x14ac:dyDescent="0.2">
      <c r="A105" t="s">
        <v>8400</v>
      </c>
      <c r="B105" t="s">
        <v>170</v>
      </c>
      <c r="C105">
        <v>1</v>
      </c>
      <c r="D105" s="12">
        <v>109.241</v>
      </c>
      <c r="E105" s="12">
        <v>109.241</v>
      </c>
      <c r="F105">
        <v>1</v>
      </c>
      <c r="U105" t="s">
        <v>498</v>
      </c>
      <c r="V105" t="s">
        <v>8691</v>
      </c>
      <c r="W105">
        <v>50.72</v>
      </c>
      <c r="X105">
        <v>50.72</v>
      </c>
      <c r="Y105">
        <v>1</v>
      </c>
      <c r="BE105" t="s">
        <v>8387</v>
      </c>
      <c r="BF105" t="s">
        <v>8184</v>
      </c>
      <c r="BG105" t="s">
        <v>8359</v>
      </c>
      <c r="BH105">
        <v>1E-3</v>
      </c>
      <c r="BI105">
        <v>0.29599999999999999</v>
      </c>
      <c r="BJ105">
        <v>1</v>
      </c>
    </row>
    <row r="106" spans="1:62" x14ac:dyDescent="0.2">
      <c r="A106" t="s">
        <v>8400</v>
      </c>
      <c r="B106" t="s">
        <v>8484</v>
      </c>
      <c r="C106">
        <v>1</v>
      </c>
      <c r="D106" s="12">
        <v>109.241</v>
      </c>
      <c r="E106" s="12">
        <v>109.241</v>
      </c>
      <c r="F106">
        <v>1</v>
      </c>
      <c r="U106" t="s">
        <v>498</v>
      </c>
      <c r="V106" t="s">
        <v>8620</v>
      </c>
      <c r="W106">
        <v>1.0999999999999999E-2</v>
      </c>
      <c r="X106">
        <v>1.0999999999999999E-2</v>
      </c>
      <c r="Y106">
        <v>1</v>
      </c>
      <c r="BE106" t="s">
        <v>8387</v>
      </c>
      <c r="BF106" t="s">
        <v>8184</v>
      </c>
      <c r="BG106" t="s">
        <v>8401</v>
      </c>
      <c r="BH106">
        <v>0.64700000000000002</v>
      </c>
      <c r="BI106">
        <v>0.35199999999999998</v>
      </c>
    </row>
    <row r="107" spans="1:62" x14ac:dyDescent="0.2">
      <c r="A107" t="s">
        <v>8400</v>
      </c>
      <c r="B107" t="s">
        <v>171</v>
      </c>
      <c r="C107">
        <v>1</v>
      </c>
      <c r="D107" s="12">
        <v>12.789</v>
      </c>
      <c r="E107" s="12">
        <v>12.789</v>
      </c>
      <c r="F107">
        <v>1</v>
      </c>
      <c r="U107" t="s">
        <v>498</v>
      </c>
      <c r="V107" t="s">
        <v>8553</v>
      </c>
      <c r="W107">
        <v>145.38</v>
      </c>
      <c r="X107">
        <v>110.152</v>
      </c>
      <c r="BE107" t="s">
        <v>8387</v>
      </c>
      <c r="BF107" t="s">
        <v>8184</v>
      </c>
      <c r="BG107" t="s">
        <v>8402</v>
      </c>
      <c r="BH107">
        <v>1.3740000000000001</v>
      </c>
      <c r="BI107">
        <v>1.3740000000000001</v>
      </c>
      <c r="BJ107">
        <v>1</v>
      </c>
    </row>
    <row r="108" spans="1:62" x14ac:dyDescent="0.2">
      <c r="A108" t="s">
        <v>8400</v>
      </c>
      <c r="B108" t="s">
        <v>439</v>
      </c>
      <c r="C108">
        <v>1</v>
      </c>
      <c r="D108" s="12"/>
      <c r="E108" s="12">
        <v>2877.0569999999998</v>
      </c>
      <c r="U108" t="s">
        <v>498</v>
      </c>
      <c r="V108" t="s">
        <v>8432</v>
      </c>
      <c r="W108">
        <v>308.24</v>
      </c>
      <c r="X108">
        <v>308.24</v>
      </c>
      <c r="Y108">
        <v>1</v>
      </c>
      <c r="BE108" t="s">
        <v>8387</v>
      </c>
      <c r="BF108" t="s">
        <v>8185</v>
      </c>
      <c r="BG108" t="s">
        <v>8494</v>
      </c>
      <c r="BI108">
        <v>3.5999999999999997E-2</v>
      </c>
    </row>
    <row r="109" spans="1:62" x14ac:dyDescent="0.2">
      <c r="A109" t="s">
        <v>8400</v>
      </c>
      <c r="B109" t="s">
        <v>277</v>
      </c>
      <c r="C109">
        <v>1</v>
      </c>
      <c r="D109" s="12"/>
      <c r="E109" s="12">
        <v>2006.3140000000001</v>
      </c>
      <c r="U109" t="s">
        <v>498</v>
      </c>
      <c r="V109" t="s">
        <v>212</v>
      </c>
      <c r="W109">
        <v>8.9260000000000002</v>
      </c>
      <c r="X109">
        <v>8.9260000000000002</v>
      </c>
      <c r="Y109">
        <v>1</v>
      </c>
      <c r="BE109" t="s">
        <v>8387</v>
      </c>
      <c r="BF109" t="s">
        <v>8185</v>
      </c>
      <c r="BG109" t="s">
        <v>8403</v>
      </c>
      <c r="BH109">
        <v>0</v>
      </c>
      <c r="BI109">
        <v>1.79</v>
      </c>
      <c r="BJ109">
        <v>1</v>
      </c>
    </row>
    <row r="110" spans="1:62" x14ac:dyDescent="0.2">
      <c r="A110" t="s">
        <v>8400</v>
      </c>
      <c r="B110" t="s">
        <v>278</v>
      </c>
      <c r="C110">
        <v>1</v>
      </c>
      <c r="D110" s="12"/>
      <c r="E110" s="12">
        <v>2006.3140000000001</v>
      </c>
      <c r="U110" t="s">
        <v>498</v>
      </c>
      <c r="V110" t="s">
        <v>8854</v>
      </c>
      <c r="W110" s="12">
        <v>0.01</v>
      </c>
      <c r="X110" s="12">
        <v>0.01</v>
      </c>
      <c r="Y110">
        <v>1</v>
      </c>
      <c r="BE110" t="s">
        <v>8387</v>
      </c>
      <c r="BF110" t="s">
        <v>8185</v>
      </c>
      <c r="BG110" t="s">
        <v>8404</v>
      </c>
      <c r="BH110">
        <v>0</v>
      </c>
      <c r="BI110">
        <v>0.13300000000000001</v>
      </c>
      <c r="BJ110">
        <v>1</v>
      </c>
    </row>
    <row r="111" spans="1:62" x14ac:dyDescent="0.2">
      <c r="A111" t="s">
        <v>8400</v>
      </c>
      <c r="B111" t="s">
        <v>279</v>
      </c>
      <c r="C111">
        <v>1</v>
      </c>
      <c r="D111" s="12"/>
      <c r="E111" s="12">
        <v>2006.3140000000001</v>
      </c>
      <c r="U111" t="s">
        <v>498</v>
      </c>
      <c r="V111" t="s">
        <v>8692</v>
      </c>
      <c r="W111">
        <v>0.32200000000000001</v>
      </c>
      <c r="X111">
        <v>0.26900000000000002</v>
      </c>
      <c r="BE111" t="s">
        <v>8387</v>
      </c>
      <c r="BF111" t="s">
        <v>8185</v>
      </c>
      <c r="BG111" t="s">
        <v>84</v>
      </c>
      <c r="BH111">
        <v>0</v>
      </c>
      <c r="BI111">
        <v>0.23300000000000001</v>
      </c>
      <c r="BJ111">
        <v>1</v>
      </c>
    </row>
    <row r="112" spans="1:62" x14ac:dyDescent="0.2">
      <c r="A112" t="s">
        <v>8400</v>
      </c>
      <c r="B112" t="s">
        <v>280</v>
      </c>
      <c r="C112">
        <v>1</v>
      </c>
      <c r="D112" s="12"/>
      <c r="E112" s="12">
        <v>2006.3140000000001</v>
      </c>
      <c r="U112" t="s">
        <v>498</v>
      </c>
      <c r="V112" t="s">
        <v>8693</v>
      </c>
      <c r="W112">
        <v>5.2869999999999999</v>
      </c>
      <c r="X112">
        <v>4.4000000000000004</v>
      </c>
      <c r="BE112" t="s">
        <v>8387</v>
      </c>
      <c r="BF112" t="s">
        <v>8185</v>
      </c>
      <c r="BG112" t="s">
        <v>73</v>
      </c>
      <c r="BH112">
        <v>3.1230000000000002</v>
      </c>
      <c r="BI112">
        <v>0.93100000000000005</v>
      </c>
    </row>
    <row r="113" spans="1:62" x14ac:dyDescent="0.2">
      <c r="A113" t="s">
        <v>8400</v>
      </c>
      <c r="B113" t="s">
        <v>281</v>
      </c>
      <c r="C113">
        <v>1</v>
      </c>
      <c r="D113" s="12"/>
      <c r="E113" s="12">
        <v>2507.893</v>
      </c>
      <c r="U113" t="s">
        <v>498</v>
      </c>
      <c r="V113" t="s">
        <v>213</v>
      </c>
      <c r="W113">
        <v>4.3310000000000004</v>
      </c>
      <c r="X113">
        <v>3.843</v>
      </c>
      <c r="BE113" t="s">
        <v>8387</v>
      </c>
      <c r="BF113" t="s">
        <v>8186</v>
      </c>
      <c r="BG113" t="s">
        <v>8493</v>
      </c>
      <c r="BI113">
        <v>1.903</v>
      </c>
    </row>
    <row r="114" spans="1:62" x14ac:dyDescent="0.2">
      <c r="A114" t="s">
        <v>8400</v>
      </c>
      <c r="B114" t="s">
        <v>282</v>
      </c>
      <c r="C114">
        <v>1</v>
      </c>
      <c r="D114" s="12"/>
      <c r="E114" s="12">
        <v>2507.893</v>
      </c>
      <c r="U114" t="s">
        <v>498</v>
      </c>
      <c r="V114" t="s">
        <v>447</v>
      </c>
      <c r="W114">
        <v>8.9999999999999993E-3</v>
      </c>
      <c r="X114">
        <v>8.9999999999999993E-3</v>
      </c>
      <c r="Y114">
        <v>1</v>
      </c>
      <c r="BE114" t="s">
        <v>8387</v>
      </c>
      <c r="BF114" t="s">
        <v>8186</v>
      </c>
      <c r="BG114" t="s">
        <v>8405</v>
      </c>
      <c r="BH114">
        <v>31.120999999999999</v>
      </c>
      <c r="BI114">
        <v>29.216999999999999</v>
      </c>
    </row>
    <row r="115" spans="1:62" x14ac:dyDescent="0.2">
      <c r="A115" t="s">
        <v>8400</v>
      </c>
      <c r="B115" t="s">
        <v>283</v>
      </c>
      <c r="C115">
        <v>1</v>
      </c>
      <c r="D115" s="12"/>
      <c r="E115" s="12">
        <v>2507.893</v>
      </c>
      <c r="U115" t="s">
        <v>498</v>
      </c>
      <c r="V115" t="s">
        <v>440</v>
      </c>
      <c r="W115">
        <v>6.4489999999999998</v>
      </c>
      <c r="X115">
        <v>6.4489999999999998</v>
      </c>
      <c r="Y115">
        <v>1</v>
      </c>
      <c r="BE115" t="s">
        <v>8387</v>
      </c>
      <c r="BF115" t="s">
        <v>8186</v>
      </c>
      <c r="BG115" t="s">
        <v>8406</v>
      </c>
      <c r="BH115">
        <v>1.339</v>
      </c>
      <c r="BI115">
        <v>1.339</v>
      </c>
      <c r="BJ115">
        <v>1</v>
      </c>
    </row>
    <row r="116" spans="1:62" x14ac:dyDescent="0.2">
      <c r="A116" t="s">
        <v>8400</v>
      </c>
      <c r="B116" t="s">
        <v>284</v>
      </c>
      <c r="C116">
        <v>1</v>
      </c>
      <c r="D116" s="12"/>
      <c r="E116" s="12">
        <v>2507.893</v>
      </c>
      <c r="U116" t="s">
        <v>498</v>
      </c>
      <c r="V116" t="s">
        <v>448</v>
      </c>
      <c r="W116">
        <v>0.60599999999999998</v>
      </c>
      <c r="X116">
        <v>0.60599999999999998</v>
      </c>
      <c r="Y116">
        <v>1</v>
      </c>
      <c r="BE116" t="s">
        <v>8387</v>
      </c>
      <c r="BF116" t="s">
        <v>8186</v>
      </c>
      <c r="BG116" t="s">
        <v>8407</v>
      </c>
      <c r="BH116">
        <v>0.33500000000000002</v>
      </c>
      <c r="BI116">
        <v>0.33500000000000002</v>
      </c>
      <c r="BJ116">
        <v>1</v>
      </c>
    </row>
    <row r="117" spans="1:62" x14ac:dyDescent="0.2">
      <c r="A117" t="s">
        <v>8400</v>
      </c>
      <c r="B117" t="s">
        <v>285</v>
      </c>
      <c r="C117">
        <v>1</v>
      </c>
      <c r="D117" s="12"/>
      <c r="E117" s="12">
        <v>2507.893</v>
      </c>
      <c r="U117" t="s">
        <v>498</v>
      </c>
      <c r="V117" t="s">
        <v>441</v>
      </c>
      <c r="W117">
        <v>0.60599999999999998</v>
      </c>
      <c r="X117">
        <v>0.60599999999999998</v>
      </c>
      <c r="Y117">
        <v>1</v>
      </c>
      <c r="BE117" t="s">
        <v>8387</v>
      </c>
      <c r="BF117" t="s">
        <v>8186</v>
      </c>
      <c r="BG117" t="s">
        <v>8408</v>
      </c>
      <c r="BH117">
        <v>4.2560000000000002</v>
      </c>
      <c r="BI117">
        <v>4.2560000000000002</v>
      </c>
      <c r="BJ117">
        <v>1</v>
      </c>
    </row>
    <row r="118" spans="1:62" x14ac:dyDescent="0.2">
      <c r="A118" t="s">
        <v>8400</v>
      </c>
      <c r="B118" t="s">
        <v>286</v>
      </c>
      <c r="C118">
        <v>1</v>
      </c>
      <c r="D118" s="12"/>
      <c r="E118" s="12">
        <v>2507.893</v>
      </c>
      <c r="U118" t="s">
        <v>498</v>
      </c>
      <c r="V118" t="s">
        <v>216</v>
      </c>
      <c r="W118">
        <v>2.3210000000000002</v>
      </c>
      <c r="X118">
        <v>1.0999999999999999E-2</v>
      </c>
      <c r="BE118" t="s">
        <v>8387</v>
      </c>
      <c r="BF118" t="s">
        <v>8187</v>
      </c>
      <c r="BG118" t="s">
        <v>8409</v>
      </c>
      <c r="BH118">
        <v>0</v>
      </c>
      <c r="BI118">
        <v>1.101</v>
      </c>
      <c r="BJ118">
        <v>1</v>
      </c>
    </row>
    <row r="119" spans="1:62" x14ac:dyDescent="0.2">
      <c r="A119" t="s">
        <v>8400</v>
      </c>
      <c r="B119" t="s">
        <v>287</v>
      </c>
      <c r="C119">
        <v>1</v>
      </c>
      <c r="D119" s="12"/>
      <c r="E119" s="12">
        <v>2507.893</v>
      </c>
      <c r="U119" t="s">
        <v>498</v>
      </c>
      <c r="V119" t="s">
        <v>217</v>
      </c>
      <c r="W119">
        <v>40.284999999999997</v>
      </c>
      <c r="X119">
        <v>36.500999999999998</v>
      </c>
      <c r="BE119" t="s">
        <v>8387</v>
      </c>
      <c r="BF119" t="s">
        <v>8187</v>
      </c>
      <c r="BG119" t="s">
        <v>8410</v>
      </c>
      <c r="BH119">
        <v>0</v>
      </c>
      <c r="BI119">
        <v>3.0579999999999998</v>
      </c>
      <c r="BJ119">
        <v>1</v>
      </c>
    </row>
    <row r="120" spans="1:62" x14ac:dyDescent="0.2">
      <c r="A120" t="s">
        <v>8400</v>
      </c>
      <c r="B120" t="s">
        <v>8508</v>
      </c>
      <c r="C120">
        <v>1</v>
      </c>
      <c r="E120" s="12">
        <v>1.6040000000000001</v>
      </c>
      <c r="U120" t="s">
        <v>498</v>
      </c>
      <c r="V120" t="s">
        <v>412</v>
      </c>
      <c r="W120" s="12">
        <v>2.863</v>
      </c>
      <c r="X120" s="12">
        <v>1.266</v>
      </c>
      <c r="BE120" t="s">
        <v>8387</v>
      </c>
      <c r="BF120" t="s">
        <v>8187</v>
      </c>
      <c r="BG120" t="s">
        <v>8411</v>
      </c>
      <c r="BH120">
        <v>0</v>
      </c>
      <c r="BI120">
        <v>1.3759999999999999</v>
      </c>
      <c r="BJ120">
        <v>1</v>
      </c>
    </row>
    <row r="121" spans="1:62" x14ac:dyDescent="0.2">
      <c r="A121" t="s">
        <v>8400</v>
      </c>
      <c r="B121" t="s">
        <v>288</v>
      </c>
      <c r="C121">
        <v>1</v>
      </c>
      <c r="D121" s="12"/>
      <c r="E121" s="12">
        <v>2507.893</v>
      </c>
      <c r="U121" t="s">
        <v>498</v>
      </c>
      <c r="V121" t="s">
        <v>226</v>
      </c>
      <c r="W121" s="12">
        <v>0.115</v>
      </c>
      <c r="X121" s="12">
        <v>0.115</v>
      </c>
      <c r="Y121">
        <v>1</v>
      </c>
      <c r="BE121" t="s">
        <v>8387</v>
      </c>
      <c r="BF121" t="s">
        <v>8187</v>
      </c>
      <c r="BG121" t="s">
        <v>8412</v>
      </c>
      <c r="BH121">
        <v>10.417</v>
      </c>
      <c r="BI121">
        <v>4.8780000000000001</v>
      </c>
    </row>
    <row r="122" spans="1:62" x14ac:dyDescent="0.2">
      <c r="A122" t="s">
        <v>8400</v>
      </c>
      <c r="B122" t="s">
        <v>177</v>
      </c>
      <c r="C122">
        <v>1</v>
      </c>
      <c r="D122" s="12"/>
      <c r="E122" s="12">
        <v>2507.893</v>
      </c>
      <c r="U122" t="s">
        <v>498</v>
      </c>
      <c r="V122" t="s">
        <v>227</v>
      </c>
      <c r="W122" s="12">
        <v>5.3449999999999998</v>
      </c>
      <c r="X122" s="12">
        <v>4.8099999999999996</v>
      </c>
      <c r="BE122" t="s">
        <v>8387</v>
      </c>
      <c r="BF122" t="s">
        <v>8188</v>
      </c>
      <c r="BG122" t="s">
        <v>74</v>
      </c>
      <c r="BI122">
        <v>0.27800000000000002</v>
      </c>
    </row>
    <row r="123" spans="1:62" x14ac:dyDescent="0.2">
      <c r="A123" t="s">
        <v>8400</v>
      </c>
      <c r="B123" t="s">
        <v>221</v>
      </c>
      <c r="C123">
        <v>1</v>
      </c>
      <c r="D123" s="12">
        <v>0</v>
      </c>
      <c r="E123" s="12">
        <v>9.1999999999999998E-2</v>
      </c>
      <c r="U123" t="s">
        <v>498</v>
      </c>
      <c r="V123" t="s">
        <v>233</v>
      </c>
      <c r="W123">
        <v>0.67900000000000005</v>
      </c>
      <c r="X123">
        <v>0.29899999999999999</v>
      </c>
      <c r="BE123" t="s">
        <v>8387</v>
      </c>
      <c r="BF123" t="s">
        <v>8188</v>
      </c>
      <c r="BG123" t="s">
        <v>75</v>
      </c>
      <c r="BH123">
        <v>7.9450000000000003</v>
      </c>
      <c r="BI123">
        <v>7.6669999999999998</v>
      </c>
    </row>
    <row r="124" spans="1:62" x14ac:dyDescent="0.2">
      <c r="A124" t="s">
        <v>8400</v>
      </c>
      <c r="B124" t="s">
        <v>237</v>
      </c>
      <c r="C124">
        <v>1</v>
      </c>
      <c r="D124" s="12">
        <v>0</v>
      </c>
      <c r="E124" s="12">
        <v>1.6419999999999999</v>
      </c>
      <c r="U124" t="s">
        <v>498</v>
      </c>
      <c r="V124" t="s">
        <v>442</v>
      </c>
      <c r="W124" s="12">
        <v>1.411</v>
      </c>
      <c r="X124" s="12">
        <v>0.69899999999999995</v>
      </c>
      <c r="BE124" t="s">
        <v>8387</v>
      </c>
      <c r="BF124" t="s">
        <v>8188</v>
      </c>
      <c r="BG124" t="s">
        <v>76</v>
      </c>
      <c r="BH124">
        <v>0</v>
      </c>
      <c r="BI124">
        <v>1.831</v>
      </c>
      <c r="BJ124">
        <v>1</v>
      </c>
    </row>
    <row r="125" spans="1:62" x14ac:dyDescent="0.2">
      <c r="A125" t="s">
        <v>8400</v>
      </c>
      <c r="B125" t="s">
        <v>254</v>
      </c>
      <c r="C125">
        <v>1</v>
      </c>
      <c r="D125" s="12">
        <v>0</v>
      </c>
      <c r="E125" s="12">
        <v>715.82399999999996</v>
      </c>
      <c r="U125" t="s">
        <v>498</v>
      </c>
      <c r="V125" t="s">
        <v>254</v>
      </c>
      <c r="W125" s="12">
        <v>0.95399999999999996</v>
      </c>
      <c r="X125" s="12">
        <v>0.95399999999999996</v>
      </c>
      <c r="Y125">
        <v>1</v>
      </c>
      <c r="BE125" t="s">
        <v>8387</v>
      </c>
      <c r="BF125" t="s">
        <v>8188</v>
      </c>
      <c r="BG125" t="s">
        <v>70</v>
      </c>
      <c r="BH125">
        <v>5.2949999999999999</v>
      </c>
      <c r="BI125">
        <v>3.464</v>
      </c>
    </row>
    <row r="126" spans="1:62" x14ac:dyDescent="0.2">
      <c r="A126" t="s">
        <v>8400</v>
      </c>
      <c r="B126" t="s">
        <v>255</v>
      </c>
      <c r="C126">
        <v>1</v>
      </c>
      <c r="D126" s="12">
        <v>0</v>
      </c>
      <c r="E126" s="12">
        <v>722.00599999999997</v>
      </c>
      <c r="U126" t="s">
        <v>498</v>
      </c>
      <c r="V126" t="s">
        <v>413</v>
      </c>
      <c r="W126" s="12">
        <v>0.51300000000000001</v>
      </c>
      <c r="X126" s="12">
        <v>0.18</v>
      </c>
      <c r="BE126" t="s">
        <v>8387</v>
      </c>
      <c r="BF126" t="s">
        <v>8188</v>
      </c>
      <c r="BG126" t="s">
        <v>71</v>
      </c>
      <c r="BH126">
        <v>8.8680000000000003</v>
      </c>
      <c r="BI126">
        <v>8.8659999999999997</v>
      </c>
      <c r="BJ126">
        <v>1</v>
      </c>
    </row>
    <row r="127" spans="1:62" x14ac:dyDescent="0.2">
      <c r="A127" t="s">
        <v>8400</v>
      </c>
      <c r="B127" t="s">
        <v>413</v>
      </c>
      <c r="C127">
        <v>1</v>
      </c>
      <c r="D127" s="12">
        <v>9.6000000000000002E-2</v>
      </c>
      <c r="E127" s="12">
        <v>9.6000000000000002E-2</v>
      </c>
      <c r="F127">
        <v>1</v>
      </c>
      <c r="U127" t="s">
        <v>498</v>
      </c>
      <c r="V127" t="s">
        <v>445</v>
      </c>
      <c r="W127" s="12">
        <v>3.5</v>
      </c>
      <c r="X127" s="12">
        <v>3.073</v>
      </c>
      <c r="BE127" t="s">
        <v>8387</v>
      </c>
      <c r="BF127" t="s">
        <v>8189</v>
      </c>
      <c r="BG127" t="s">
        <v>8413</v>
      </c>
      <c r="BH127">
        <v>6.6000000000000003E-2</v>
      </c>
      <c r="BI127">
        <v>6.6000000000000003E-2</v>
      </c>
      <c r="BJ127">
        <v>1</v>
      </c>
    </row>
    <row r="128" spans="1:62" x14ac:dyDescent="0.2">
      <c r="A128" t="s">
        <v>8400</v>
      </c>
      <c r="B128" t="s">
        <v>256</v>
      </c>
      <c r="C128">
        <v>1</v>
      </c>
      <c r="D128" s="12">
        <v>0</v>
      </c>
      <c r="E128" s="12">
        <v>2.0550000000000002</v>
      </c>
      <c r="U128" t="s">
        <v>498</v>
      </c>
      <c r="V128" t="s">
        <v>256</v>
      </c>
      <c r="W128">
        <v>0.1</v>
      </c>
      <c r="X128">
        <v>0.1</v>
      </c>
      <c r="Y128">
        <v>1</v>
      </c>
      <c r="BE128" t="s">
        <v>8387</v>
      </c>
      <c r="BF128" t="s">
        <v>8167</v>
      </c>
      <c r="BG128" t="s">
        <v>8414</v>
      </c>
      <c r="BH128">
        <v>9.5000000000000001E-2</v>
      </c>
      <c r="BI128">
        <v>9.5000000000000001E-2</v>
      </c>
      <c r="BJ128">
        <v>1</v>
      </c>
    </row>
    <row r="129" spans="1:62" x14ac:dyDescent="0.2">
      <c r="A129" t="s">
        <v>8400</v>
      </c>
      <c r="B129" t="s">
        <v>257</v>
      </c>
      <c r="C129">
        <v>1</v>
      </c>
      <c r="D129" s="12">
        <v>0</v>
      </c>
      <c r="E129" s="12">
        <v>140.53100000000001</v>
      </c>
      <c r="U129" t="s">
        <v>498</v>
      </c>
      <c r="V129" t="s">
        <v>258</v>
      </c>
      <c r="W129">
        <v>121.129</v>
      </c>
      <c r="X129">
        <v>121.129</v>
      </c>
      <c r="Y129">
        <v>1</v>
      </c>
      <c r="BE129" t="s">
        <v>8387</v>
      </c>
      <c r="BF129" t="s">
        <v>8167</v>
      </c>
      <c r="BG129" t="s">
        <v>8415</v>
      </c>
      <c r="BH129">
        <v>5.2999999999999999E-2</v>
      </c>
      <c r="BI129">
        <v>5.2999999999999999E-2</v>
      </c>
      <c r="BJ129">
        <v>1</v>
      </c>
    </row>
    <row r="130" spans="1:62" x14ac:dyDescent="0.2">
      <c r="A130" t="s">
        <v>8400</v>
      </c>
      <c r="B130" t="s">
        <v>258</v>
      </c>
      <c r="C130">
        <v>1</v>
      </c>
      <c r="D130" s="12">
        <v>50.457999999999998</v>
      </c>
      <c r="E130" s="12">
        <v>62.697000000000003</v>
      </c>
      <c r="U130" t="s">
        <v>498</v>
      </c>
      <c r="V130" t="s">
        <v>8488</v>
      </c>
      <c r="W130">
        <v>2.2429999999999999</v>
      </c>
      <c r="X130">
        <v>1.4690000000000001</v>
      </c>
      <c r="BE130" t="s">
        <v>8387</v>
      </c>
      <c r="BF130" t="s">
        <v>8162</v>
      </c>
      <c r="BG130" t="s">
        <v>8416</v>
      </c>
      <c r="BH130">
        <v>6.6000000000000003E-2</v>
      </c>
      <c r="BI130">
        <v>6.6000000000000003E-2</v>
      </c>
      <c r="BJ130">
        <v>1</v>
      </c>
    </row>
    <row r="131" spans="1:62" x14ac:dyDescent="0.2">
      <c r="A131" t="s">
        <v>8400</v>
      </c>
      <c r="B131" t="s">
        <v>8326</v>
      </c>
      <c r="C131">
        <v>1</v>
      </c>
      <c r="D131" s="12"/>
      <c r="E131" s="12">
        <v>5.7149999999999999</v>
      </c>
      <c r="U131" t="s">
        <v>498</v>
      </c>
      <c r="V131" t="s">
        <v>266</v>
      </c>
      <c r="W131">
        <v>4.8000000000000001E-2</v>
      </c>
      <c r="X131">
        <v>4.8000000000000001E-2</v>
      </c>
      <c r="Y131">
        <v>1</v>
      </c>
      <c r="BE131" t="s">
        <v>8387</v>
      </c>
      <c r="BF131" t="s">
        <v>8192</v>
      </c>
      <c r="BG131" t="s">
        <v>8417</v>
      </c>
      <c r="BH131">
        <v>0.08</v>
      </c>
      <c r="BI131">
        <v>0.08</v>
      </c>
      <c r="BJ131">
        <v>1</v>
      </c>
    </row>
    <row r="132" spans="1:62" x14ac:dyDescent="0.2">
      <c r="A132" t="s">
        <v>8400</v>
      </c>
      <c r="B132" t="s">
        <v>8327</v>
      </c>
      <c r="C132">
        <v>1</v>
      </c>
      <c r="D132" s="12"/>
      <c r="E132" s="12">
        <v>9.1210000000000004</v>
      </c>
      <c r="U132" t="s">
        <v>498</v>
      </c>
      <c r="V132" t="s">
        <v>268</v>
      </c>
      <c r="W132">
        <v>6.7000000000000004E-2</v>
      </c>
      <c r="X132">
        <v>6.7000000000000004E-2</v>
      </c>
      <c r="Y132">
        <v>1</v>
      </c>
      <c r="BE132" t="s">
        <v>8387</v>
      </c>
      <c r="BF132" t="s">
        <v>8190</v>
      </c>
      <c r="BG132" t="s">
        <v>8418</v>
      </c>
      <c r="BH132">
        <v>7.0000000000000007E-2</v>
      </c>
      <c r="BI132">
        <v>7.0000000000000007E-2</v>
      </c>
      <c r="BJ132">
        <v>1</v>
      </c>
    </row>
    <row r="133" spans="1:62" x14ac:dyDescent="0.2">
      <c r="A133" t="s">
        <v>8400</v>
      </c>
      <c r="B133" t="s">
        <v>8491</v>
      </c>
      <c r="C133">
        <v>1</v>
      </c>
      <c r="D133" s="12"/>
      <c r="E133" s="12">
        <v>0.17899999999999999</v>
      </c>
      <c r="U133" t="s">
        <v>498</v>
      </c>
      <c r="V133" t="s">
        <v>8588</v>
      </c>
      <c r="W133">
        <v>17.777000000000001</v>
      </c>
      <c r="X133">
        <v>17.777000000000001</v>
      </c>
      <c r="Y133">
        <v>1</v>
      </c>
      <c r="BE133" t="s">
        <v>8387</v>
      </c>
      <c r="BF133" t="s">
        <v>8194</v>
      </c>
      <c r="BG133" t="s">
        <v>8419</v>
      </c>
      <c r="BH133">
        <v>0.154</v>
      </c>
      <c r="BI133">
        <v>0.154</v>
      </c>
      <c r="BJ133">
        <v>1</v>
      </c>
    </row>
    <row r="134" spans="1:62" x14ac:dyDescent="0.2">
      <c r="A134" t="s">
        <v>8400</v>
      </c>
      <c r="B134" t="s">
        <v>266</v>
      </c>
      <c r="C134">
        <v>1</v>
      </c>
      <c r="D134" s="12">
        <v>0</v>
      </c>
      <c r="E134" s="12">
        <v>83.596000000000004</v>
      </c>
      <c r="U134" t="s">
        <v>498</v>
      </c>
      <c r="V134" t="s">
        <v>85</v>
      </c>
      <c r="W134" s="12">
        <v>2.2080000000000002</v>
      </c>
      <c r="X134" s="12">
        <v>2.2080000000000002</v>
      </c>
      <c r="Y134">
        <v>1</v>
      </c>
      <c r="BE134" t="s">
        <v>8387</v>
      </c>
      <c r="BF134" t="s">
        <v>8194</v>
      </c>
      <c r="BG134" t="s">
        <v>8420</v>
      </c>
      <c r="BH134">
        <v>8.6999999999999994E-2</v>
      </c>
      <c r="BI134">
        <v>8.6999999999999994E-2</v>
      </c>
      <c r="BJ134">
        <v>1</v>
      </c>
    </row>
    <row r="135" spans="1:62" x14ac:dyDescent="0.2">
      <c r="A135" t="s">
        <v>8400</v>
      </c>
      <c r="B135" t="s">
        <v>8876</v>
      </c>
      <c r="C135">
        <v>1</v>
      </c>
      <c r="D135" s="12">
        <v>0.28599999999999998</v>
      </c>
      <c r="E135" s="12">
        <v>0.28599999999999998</v>
      </c>
      <c r="F135">
        <v>1</v>
      </c>
      <c r="U135" t="s">
        <v>498</v>
      </c>
      <c r="V135" t="s">
        <v>86</v>
      </c>
      <c r="W135">
        <v>15.243</v>
      </c>
      <c r="X135">
        <v>10.788</v>
      </c>
      <c r="BE135" t="s">
        <v>8387</v>
      </c>
      <c r="BF135" t="s">
        <v>8163</v>
      </c>
      <c r="BG135" t="s">
        <v>8165</v>
      </c>
      <c r="BH135">
        <v>0.11</v>
      </c>
      <c r="BI135">
        <v>0.11</v>
      </c>
      <c r="BJ135">
        <v>1</v>
      </c>
    </row>
    <row r="136" spans="1:62" x14ac:dyDescent="0.2">
      <c r="A136" t="s">
        <v>8400</v>
      </c>
      <c r="B136" t="s">
        <v>8496</v>
      </c>
      <c r="C136">
        <v>1</v>
      </c>
      <c r="D136" s="12"/>
      <c r="E136" s="12">
        <v>8.9999999999999993E-3</v>
      </c>
      <c r="U136" t="s">
        <v>498</v>
      </c>
      <c r="V136" t="s">
        <v>89</v>
      </c>
      <c r="W136">
        <v>0.41499999999999998</v>
      </c>
      <c r="X136">
        <v>0.38600000000000001</v>
      </c>
      <c r="BE136" t="s">
        <v>8387</v>
      </c>
      <c r="BF136" t="s">
        <v>8193</v>
      </c>
      <c r="BG136" t="s">
        <v>8421</v>
      </c>
      <c r="BH136">
        <v>5.7000000000000002E-2</v>
      </c>
      <c r="BI136">
        <v>5.7000000000000002E-2</v>
      </c>
      <c r="BJ136">
        <v>1</v>
      </c>
    </row>
    <row r="137" spans="1:62" x14ac:dyDescent="0.2">
      <c r="A137" t="s">
        <v>8400</v>
      </c>
      <c r="B137" t="s">
        <v>8384</v>
      </c>
      <c r="C137">
        <v>1</v>
      </c>
      <c r="D137" s="12"/>
      <c r="E137" s="12">
        <v>4.2000000000000003E-2</v>
      </c>
      <c r="U137" t="s">
        <v>498</v>
      </c>
      <c r="V137" t="s">
        <v>78</v>
      </c>
      <c r="W137" s="12">
        <v>4.74</v>
      </c>
      <c r="X137" s="12">
        <v>4.74</v>
      </c>
      <c r="Y137">
        <v>1</v>
      </c>
      <c r="BE137" t="s">
        <v>8387</v>
      </c>
      <c r="BF137" t="s">
        <v>8195</v>
      </c>
      <c r="BG137" t="s">
        <v>8422</v>
      </c>
      <c r="BH137">
        <v>0.14199999999999999</v>
      </c>
      <c r="BI137">
        <v>0.14199999999999999</v>
      </c>
      <c r="BJ137">
        <v>1</v>
      </c>
    </row>
    <row r="138" spans="1:62" x14ac:dyDescent="0.2">
      <c r="A138" t="s">
        <v>8400</v>
      </c>
      <c r="B138" t="s">
        <v>8385</v>
      </c>
      <c r="C138">
        <v>1</v>
      </c>
      <c r="D138" s="12"/>
      <c r="E138" s="12">
        <v>0.104</v>
      </c>
      <c r="U138" t="s">
        <v>498</v>
      </c>
      <c r="V138" t="s">
        <v>80</v>
      </c>
      <c r="W138">
        <v>12.916</v>
      </c>
      <c r="X138">
        <v>12.916</v>
      </c>
      <c r="Y138">
        <v>1</v>
      </c>
      <c r="BE138" t="s">
        <v>8387</v>
      </c>
      <c r="BF138" t="s">
        <v>8195</v>
      </c>
      <c r="BG138" t="s">
        <v>8423</v>
      </c>
      <c r="BH138">
        <v>8.6999999999999994E-2</v>
      </c>
      <c r="BI138">
        <v>8.6999999999999994E-2</v>
      </c>
      <c r="BJ138">
        <v>1</v>
      </c>
    </row>
    <row r="139" spans="1:62" x14ac:dyDescent="0.2">
      <c r="A139" t="s">
        <v>8400</v>
      </c>
      <c r="B139" t="s">
        <v>8328</v>
      </c>
      <c r="C139">
        <v>1</v>
      </c>
      <c r="D139" s="12"/>
      <c r="E139" s="12">
        <v>1.4999999999999999E-2</v>
      </c>
      <c r="U139" t="s">
        <v>498</v>
      </c>
      <c r="V139" t="s">
        <v>273</v>
      </c>
      <c r="W139">
        <v>17.443000000000001</v>
      </c>
      <c r="X139">
        <v>13.954000000000001</v>
      </c>
      <c r="BE139" t="s">
        <v>8387</v>
      </c>
      <c r="BF139" t="s">
        <v>8164</v>
      </c>
      <c r="BG139" t="s">
        <v>8166</v>
      </c>
      <c r="BH139">
        <v>4.2999999999999997E-2</v>
      </c>
      <c r="BI139">
        <v>4.2999999999999997E-2</v>
      </c>
      <c r="BJ139">
        <v>1</v>
      </c>
    </row>
    <row r="140" spans="1:62" x14ac:dyDescent="0.2">
      <c r="A140" t="s">
        <v>8400</v>
      </c>
      <c r="B140" t="s">
        <v>8329</v>
      </c>
      <c r="C140">
        <v>1</v>
      </c>
      <c r="D140" s="12"/>
      <c r="E140" s="12">
        <v>4.2999999999999997E-2</v>
      </c>
      <c r="U140" t="s">
        <v>498</v>
      </c>
      <c r="V140" t="s">
        <v>90</v>
      </c>
      <c r="W140" s="12">
        <v>7.77</v>
      </c>
      <c r="X140" s="12">
        <v>0.68600000000000005</v>
      </c>
      <c r="BE140" t="s">
        <v>8387</v>
      </c>
      <c r="BF140" t="s">
        <v>8425</v>
      </c>
      <c r="BG140" t="s">
        <v>8426</v>
      </c>
      <c r="BI140">
        <v>1E-3</v>
      </c>
    </row>
    <row r="141" spans="1:62" x14ac:dyDescent="0.2">
      <c r="A141" t="s">
        <v>8400</v>
      </c>
      <c r="B141" t="s">
        <v>8332</v>
      </c>
      <c r="C141">
        <v>1</v>
      </c>
      <c r="D141" s="12"/>
      <c r="E141" s="12">
        <v>0.82099999999999995</v>
      </c>
      <c r="U141" t="s">
        <v>498</v>
      </c>
      <c r="V141" t="s">
        <v>92</v>
      </c>
      <c r="W141">
        <v>11.345000000000001</v>
      </c>
      <c r="X141">
        <v>10.368</v>
      </c>
      <c r="BE141" t="s">
        <v>8387</v>
      </c>
      <c r="BF141" t="s">
        <v>8425</v>
      </c>
      <c r="BG141" t="s">
        <v>8427</v>
      </c>
      <c r="BH141">
        <v>0.10100000000000001</v>
      </c>
      <c r="BI141">
        <v>0.04</v>
      </c>
    </row>
    <row r="142" spans="1:62" x14ac:dyDescent="0.2">
      <c r="A142" t="s">
        <v>8400</v>
      </c>
      <c r="B142" t="s">
        <v>8333</v>
      </c>
      <c r="C142">
        <v>1</v>
      </c>
      <c r="D142" s="12"/>
      <c r="E142" s="12">
        <v>1.2909999999999999</v>
      </c>
      <c r="U142" t="s">
        <v>498</v>
      </c>
      <c r="V142" t="s">
        <v>8688</v>
      </c>
      <c r="W142">
        <v>1.7230000000000001</v>
      </c>
      <c r="X142">
        <v>1.7230000000000001</v>
      </c>
      <c r="Y142">
        <v>1</v>
      </c>
      <c r="BE142" t="s">
        <v>8387</v>
      </c>
      <c r="BF142" t="s">
        <v>8425</v>
      </c>
      <c r="BG142" t="s">
        <v>8428</v>
      </c>
      <c r="BI142">
        <v>0.06</v>
      </c>
    </row>
    <row r="143" spans="1:62" x14ac:dyDescent="0.2">
      <c r="A143" t="s">
        <v>8400</v>
      </c>
      <c r="B143" t="s">
        <v>8334</v>
      </c>
      <c r="C143">
        <v>1</v>
      </c>
      <c r="D143" s="12"/>
      <c r="E143" s="12">
        <v>2.1259999999999999</v>
      </c>
      <c r="U143" t="s">
        <v>498</v>
      </c>
      <c r="V143" t="s">
        <v>274</v>
      </c>
      <c r="W143">
        <v>1.095</v>
      </c>
      <c r="X143">
        <v>0.876</v>
      </c>
      <c r="BE143" t="s">
        <v>8387</v>
      </c>
      <c r="BF143" t="s">
        <v>8429</v>
      </c>
      <c r="BG143" t="s">
        <v>8430</v>
      </c>
      <c r="BH143">
        <v>2.8740000000000001</v>
      </c>
      <c r="BI143">
        <v>2.8740000000000001</v>
      </c>
      <c r="BJ143">
        <v>1</v>
      </c>
    </row>
    <row r="144" spans="1:62" x14ac:dyDescent="0.2">
      <c r="A144" t="s">
        <v>8400</v>
      </c>
      <c r="B144" t="s">
        <v>8335</v>
      </c>
      <c r="C144">
        <v>1</v>
      </c>
      <c r="D144" s="12"/>
      <c r="E144" s="12">
        <v>6.149</v>
      </c>
      <c r="U144" t="s">
        <v>498</v>
      </c>
      <c r="V144" t="s">
        <v>8891</v>
      </c>
      <c r="W144">
        <v>3.8879999999999999</v>
      </c>
      <c r="X144">
        <v>3.8879999999999999</v>
      </c>
      <c r="Y144">
        <v>1</v>
      </c>
      <c r="BE144" t="s">
        <v>8387</v>
      </c>
      <c r="BF144" t="s">
        <v>8429</v>
      </c>
      <c r="BG144" t="s">
        <v>8431</v>
      </c>
      <c r="BH144">
        <v>0.23799999999999999</v>
      </c>
      <c r="BI144">
        <v>0.23799999999999999</v>
      </c>
      <c r="BJ144">
        <v>1</v>
      </c>
    </row>
    <row r="145" spans="1:62" x14ac:dyDescent="0.2">
      <c r="A145" t="s">
        <v>8400</v>
      </c>
      <c r="B145" t="s">
        <v>8336</v>
      </c>
      <c r="C145">
        <v>1</v>
      </c>
      <c r="D145" s="12"/>
      <c r="E145" s="12">
        <v>2.0499999999999998</v>
      </c>
      <c r="U145" t="s">
        <v>498</v>
      </c>
      <c r="V145" t="s">
        <v>8892</v>
      </c>
      <c r="W145">
        <v>0.77200000000000002</v>
      </c>
      <c r="X145">
        <v>1.7000000000000001E-2</v>
      </c>
      <c r="BE145" t="s">
        <v>8387</v>
      </c>
      <c r="BF145" t="s">
        <v>8450</v>
      </c>
      <c r="BG145" t="s">
        <v>8451</v>
      </c>
      <c r="BH145">
        <v>10.997</v>
      </c>
      <c r="BI145">
        <v>12.901999999999999</v>
      </c>
      <c r="BJ145">
        <v>1</v>
      </c>
    </row>
    <row r="146" spans="1:62" x14ac:dyDescent="0.2">
      <c r="A146" t="s">
        <v>8400</v>
      </c>
      <c r="B146" t="s">
        <v>8337</v>
      </c>
      <c r="C146">
        <v>1</v>
      </c>
      <c r="D146" s="12"/>
      <c r="E146" s="12">
        <v>3.6440000000000001</v>
      </c>
      <c r="U146" t="s">
        <v>498</v>
      </c>
      <c r="V146" t="s">
        <v>8590</v>
      </c>
      <c r="W146">
        <v>4.1029999999999998</v>
      </c>
      <c r="X146">
        <v>4.1029999999999998</v>
      </c>
      <c r="Y146">
        <v>1</v>
      </c>
      <c r="BE146" t="s">
        <v>8387</v>
      </c>
      <c r="BF146" t="s">
        <v>8450</v>
      </c>
      <c r="BG146" t="s">
        <v>8452</v>
      </c>
      <c r="BH146">
        <v>0</v>
      </c>
      <c r="BI146">
        <v>0.90500000000000003</v>
      </c>
      <c r="BJ146">
        <v>1</v>
      </c>
    </row>
    <row r="147" spans="1:62" x14ac:dyDescent="0.2">
      <c r="A147" t="s">
        <v>8400</v>
      </c>
      <c r="B147" t="s">
        <v>8338</v>
      </c>
      <c r="C147">
        <v>1</v>
      </c>
      <c r="D147" s="12"/>
      <c r="E147" s="12">
        <v>1.2909999999999999</v>
      </c>
      <c r="U147" t="s">
        <v>498</v>
      </c>
      <c r="V147" t="s">
        <v>8593</v>
      </c>
      <c r="W147">
        <v>23.521000000000001</v>
      </c>
      <c r="X147">
        <v>20.786999999999999</v>
      </c>
      <c r="BE147" t="s">
        <v>8387</v>
      </c>
      <c r="BF147" t="s">
        <v>8450</v>
      </c>
      <c r="BG147" t="s">
        <v>8453</v>
      </c>
      <c r="BH147">
        <v>2.5390000000000001</v>
      </c>
      <c r="BI147">
        <v>2.5390000000000001</v>
      </c>
      <c r="BJ147">
        <v>1</v>
      </c>
    </row>
    <row r="148" spans="1:62" x14ac:dyDescent="0.2">
      <c r="A148" t="s">
        <v>8400</v>
      </c>
      <c r="B148" t="s">
        <v>8339</v>
      </c>
      <c r="C148">
        <v>1</v>
      </c>
      <c r="D148" s="12"/>
      <c r="E148" s="12">
        <v>0.12</v>
      </c>
      <c r="U148" t="s">
        <v>498</v>
      </c>
      <c r="V148" t="s">
        <v>8595</v>
      </c>
      <c r="W148">
        <v>5.6029999999999998</v>
      </c>
      <c r="X148">
        <v>5.6029999999999998</v>
      </c>
      <c r="Y148">
        <v>1</v>
      </c>
      <c r="BE148" t="s">
        <v>8387</v>
      </c>
      <c r="BF148" t="s">
        <v>8450</v>
      </c>
      <c r="BG148" t="s">
        <v>8454</v>
      </c>
      <c r="BH148">
        <v>3.0000000000000001E-3</v>
      </c>
      <c r="BI148">
        <v>3.0000000000000001E-3</v>
      </c>
      <c r="BJ148">
        <v>1</v>
      </c>
    </row>
    <row r="149" spans="1:62" x14ac:dyDescent="0.2">
      <c r="A149" t="s">
        <v>8400</v>
      </c>
      <c r="B149" t="s">
        <v>8340</v>
      </c>
      <c r="C149">
        <v>1</v>
      </c>
      <c r="D149" s="12"/>
      <c r="E149" s="12">
        <v>0.42</v>
      </c>
      <c r="U149" t="s">
        <v>498</v>
      </c>
      <c r="V149" t="s">
        <v>8596</v>
      </c>
      <c r="W149">
        <v>0.46700000000000003</v>
      </c>
      <c r="X149">
        <v>0.39200000000000002</v>
      </c>
      <c r="BE149" t="s">
        <v>8387</v>
      </c>
      <c r="BF149" t="s">
        <v>8455</v>
      </c>
      <c r="BG149" t="s">
        <v>8456</v>
      </c>
      <c r="BH149">
        <v>0.83799999999999997</v>
      </c>
      <c r="BI149">
        <v>1.2330000000000001</v>
      </c>
      <c r="BJ149">
        <v>1</v>
      </c>
    </row>
    <row r="150" spans="1:62" x14ac:dyDescent="0.2">
      <c r="A150" t="s">
        <v>8400</v>
      </c>
      <c r="B150" t="s">
        <v>8341</v>
      </c>
      <c r="C150">
        <v>1</v>
      </c>
      <c r="D150" s="12"/>
      <c r="E150" s="12">
        <v>0.12</v>
      </c>
      <c r="U150" t="s">
        <v>498</v>
      </c>
      <c r="V150" t="s">
        <v>8597</v>
      </c>
      <c r="W150">
        <v>158.465</v>
      </c>
      <c r="X150">
        <v>147.107</v>
      </c>
      <c r="BE150" t="s">
        <v>8387</v>
      </c>
      <c r="BF150" t="s">
        <v>8455</v>
      </c>
      <c r="BG150" t="s">
        <v>8457</v>
      </c>
      <c r="BH150">
        <v>2.5000000000000001E-2</v>
      </c>
      <c r="BI150">
        <v>2.5000000000000001E-2</v>
      </c>
      <c r="BJ150">
        <v>1</v>
      </c>
    </row>
    <row r="151" spans="1:62" x14ac:dyDescent="0.2">
      <c r="A151" t="s">
        <v>8400</v>
      </c>
      <c r="B151" t="s">
        <v>8342</v>
      </c>
      <c r="C151">
        <v>1</v>
      </c>
      <c r="D151" s="12"/>
      <c r="E151" s="12">
        <v>0.42</v>
      </c>
      <c r="U151" t="s">
        <v>498</v>
      </c>
      <c r="V151" t="s">
        <v>8495</v>
      </c>
      <c r="W151">
        <v>3.8180000000000001</v>
      </c>
      <c r="X151">
        <v>2.4580000000000002</v>
      </c>
      <c r="BE151" t="s">
        <v>8388</v>
      </c>
      <c r="BF151" t="s">
        <v>8184</v>
      </c>
      <c r="BG151" t="s">
        <v>8492</v>
      </c>
      <c r="BI151">
        <v>0.1</v>
      </c>
    </row>
    <row r="152" spans="1:62" x14ac:dyDescent="0.2">
      <c r="A152" t="s">
        <v>8400</v>
      </c>
      <c r="B152" t="s">
        <v>8343</v>
      </c>
      <c r="C152">
        <v>1</v>
      </c>
      <c r="D152" s="12"/>
      <c r="E152" s="12">
        <v>4.923</v>
      </c>
      <c r="U152" t="s">
        <v>498</v>
      </c>
      <c r="V152" t="s">
        <v>8697</v>
      </c>
      <c r="W152">
        <v>0.01</v>
      </c>
      <c r="X152">
        <v>0.01</v>
      </c>
      <c r="Y152">
        <v>1</v>
      </c>
      <c r="BE152" t="s">
        <v>8388</v>
      </c>
      <c r="BF152" t="s">
        <v>8184</v>
      </c>
      <c r="BG152" t="s">
        <v>8396</v>
      </c>
      <c r="BH152">
        <v>2.68</v>
      </c>
      <c r="BI152">
        <v>2.5790000000000002</v>
      </c>
    </row>
    <row r="153" spans="1:62" x14ac:dyDescent="0.2">
      <c r="A153" t="s">
        <v>8387</v>
      </c>
      <c r="B153" t="s">
        <v>455</v>
      </c>
      <c r="C153">
        <v>1</v>
      </c>
      <c r="D153" s="12">
        <v>2.2080000000000002</v>
      </c>
      <c r="E153" s="12">
        <v>2.2080000000000002</v>
      </c>
      <c r="F153">
        <v>1</v>
      </c>
      <c r="U153" t="s">
        <v>498</v>
      </c>
      <c r="V153" t="s">
        <v>352</v>
      </c>
      <c r="W153">
        <v>169.01</v>
      </c>
      <c r="X153">
        <v>24.190999999999999</v>
      </c>
      <c r="BE153" t="s">
        <v>8388</v>
      </c>
      <c r="BF153" t="s">
        <v>8184</v>
      </c>
      <c r="BG153" t="s">
        <v>8359</v>
      </c>
      <c r="BH153">
        <v>0</v>
      </c>
      <c r="BI153">
        <v>0.31900000000000001</v>
      </c>
      <c r="BJ153">
        <v>1</v>
      </c>
    </row>
    <row r="154" spans="1:62" x14ac:dyDescent="0.2">
      <c r="A154" t="s">
        <v>8387</v>
      </c>
      <c r="B154" t="s">
        <v>8458</v>
      </c>
      <c r="C154">
        <v>1</v>
      </c>
      <c r="D154" s="12">
        <v>10.391</v>
      </c>
      <c r="E154" s="12">
        <v>68.801000000000002</v>
      </c>
      <c r="U154" t="s">
        <v>498</v>
      </c>
      <c r="V154" t="s">
        <v>414</v>
      </c>
      <c r="W154">
        <v>1.1339999999999999</v>
      </c>
      <c r="X154">
        <v>1.0369999999999999</v>
      </c>
      <c r="BE154" t="s">
        <v>8388</v>
      </c>
      <c r="BF154" t="s">
        <v>8184</v>
      </c>
      <c r="BG154" t="s">
        <v>8401</v>
      </c>
      <c r="BH154">
        <v>0.69799999999999995</v>
      </c>
      <c r="BI154">
        <v>0.379</v>
      </c>
    </row>
    <row r="155" spans="1:62" x14ac:dyDescent="0.2">
      <c r="A155" t="s">
        <v>8387</v>
      </c>
      <c r="B155" t="s">
        <v>8459</v>
      </c>
      <c r="C155">
        <v>1</v>
      </c>
      <c r="D155" s="12">
        <v>0</v>
      </c>
      <c r="E155" s="12">
        <v>1.159</v>
      </c>
      <c r="U155" t="s">
        <v>498</v>
      </c>
      <c r="V155" t="s">
        <v>415</v>
      </c>
      <c r="W155">
        <v>6.4489999999999998</v>
      </c>
      <c r="X155">
        <v>6.4489999999999998</v>
      </c>
      <c r="Y155">
        <v>1</v>
      </c>
      <c r="BE155" t="s">
        <v>8388</v>
      </c>
      <c r="BF155" t="s">
        <v>8184</v>
      </c>
      <c r="BG155" t="s">
        <v>8402</v>
      </c>
      <c r="BH155">
        <v>1.482</v>
      </c>
      <c r="BI155">
        <v>1.482</v>
      </c>
      <c r="BJ155">
        <v>1</v>
      </c>
    </row>
    <row r="156" spans="1:62" x14ac:dyDescent="0.2">
      <c r="A156" t="s">
        <v>8387</v>
      </c>
      <c r="B156" t="s">
        <v>8461</v>
      </c>
      <c r="C156">
        <v>1</v>
      </c>
      <c r="D156" s="12">
        <v>2.5999999999999999E-2</v>
      </c>
      <c r="E156" s="12">
        <v>2.7869999999999999</v>
      </c>
      <c r="U156" t="s">
        <v>498</v>
      </c>
      <c r="V156" t="s">
        <v>8926</v>
      </c>
      <c r="W156">
        <v>0.01</v>
      </c>
      <c r="X156">
        <v>8.9999999999999993E-3</v>
      </c>
      <c r="Y156">
        <v>1</v>
      </c>
      <c r="BE156" t="s">
        <v>8388</v>
      </c>
      <c r="BF156" t="s">
        <v>8185</v>
      </c>
      <c r="BG156" t="s">
        <v>8494</v>
      </c>
      <c r="BI156">
        <v>3.5999999999999997E-2</v>
      </c>
    </row>
    <row r="157" spans="1:62" x14ac:dyDescent="0.2">
      <c r="A157" t="s">
        <v>8387</v>
      </c>
      <c r="B157" t="s">
        <v>8464</v>
      </c>
      <c r="C157">
        <v>1</v>
      </c>
      <c r="D157" s="12">
        <v>0.47799999999999998</v>
      </c>
      <c r="E157" s="12">
        <v>14.108000000000001</v>
      </c>
      <c r="U157" t="s">
        <v>498</v>
      </c>
      <c r="V157" t="s">
        <v>417</v>
      </c>
      <c r="W157">
        <v>0.108</v>
      </c>
      <c r="X157">
        <v>9.2999999999999999E-2</v>
      </c>
      <c r="BE157" t="s">
        <v>8388</v>
      </c>
      <c r="BF157" t="s">
        <v>8185</v>
      </c>
      <c r="BG157" t="s">
        <v>8403</v>
      </c>
      <c r="BH157">
        <v>1.671</v>
      </c>
      <c r="BI157">
        <v>1.8029999999999999</v>
      </c>
      <c r="BJ157">
        <v>1</v>
      </c>
    </row>
    <row r="158" spans="1:62" x14ac:dyDescent="0.2">
      <c r="A158" t="s">
        <v>8387</v>
      </c>
      <c r="B158" t="s">
        <v>8466</v>
      </c>
      <c r="C158">
        <v>1</v>
      </c>
      <c r="D158" s="12">
        <v>0</v>
      </c>
      <c r="E158" s="12">
        <v>6.2069999999999999</v>
      </c>
      <c r="U158" t="s">
        <v>498</v>
      </c>
      <c r="V158" t="s">
        <v>419</v>
      </c>
      <c r="W158" s="12">
        <v>0.10299999999999999</v>
      </c>
      <c r="X158" s="12">
        <v>9.4E-2</v>
      </c>
      <c r="Y158">
        <v>1</v>
      </c>
      <c r="BE158" t="s">
        <v>8388</v>
      </c>
      <c r="BF158" t="s">
        <v>8185</v>
      </c>
      <c r="BG158" t="s">
        <v>8404</v>
      </c>
      <c r="BH158">
        <v>0</v>
      </c>
      <c r="BI158">
        <v>0.13300000000000001</v>
      </c>
      <c r="BJ158">
        <v>1</v>
      </c>
    </row>
    <row r="159" spans="1:62" x14ac:dyDescent="0.2">
      <c r="A159" t="s">
        <v>8387</v>
      </c>
      <c r="B159" t="s">
        <v>8467</v>
      </c>
      <c r="C159">
        <v>1</v>
      </c>
      <c r="D159" s="12">
        <v>0</v>
      </c>
      <c r="E159" s="12">
        <v>3.1880000000000002</v>
      </c>
      <c r="U159" t="s">
        <v>498</v>
      </c>
      <c r="V159" t="s">
        <v>420</v>
      </c>
      <c r="W159">
        <v>0.19800000000000001</v>
      </c>
      <c r="X159">
        <v>0.16500000000000001</v>
      </c>
      <c r="BE159" t="s">
        <v>8388</v>
      </c>
      <c r="BF159" t="s">
        <v>8185</v>
      </c>
      <c r="BG159" t="s">
        <v>84</v>
      </c>
      <c r="BH159">
        <v>0</v>
      </c>
      <c r="BI159">
        <v>0.23400000000000001</v>
      </c>
      <c r="BJ159">
        <v>1</v>
      </c>
    </row>
    <row r="160" spans="1:62" x14ac:dyDescent="0.2">
      <c r="A160" t="s">
        <v>8387</v>
      </c>
      <c r="B160" t="s">
        <v>110</v>
      </c>
      <c r="C160">
        <v>1</v>
      </c>
      <c r="D160" s="12">
        <v>2.4620000000000002</v>
      </c>
      <c r="E160" s="12">
        <v>5.0010000000000003</v>
      </c>
      <c r="U160" t="s">
        <v>498</v>
      </c>
      <c r="V160" t="s">
        <v>421</v>
      </c>
      <c r="W160">
        <v>0.58199999999999996</v>
      </c>
      <c r="X160">
        <v>0.48399999999999999</v>
      </c>
      <c r="BE160" t="s">
        <v>8388</v>
      </c>
      <c r="BF160" t="s">
        <v>8185</v>
      </c>
      <c r="BG160" t="s">
        <v>73</v>
      </c>
      <c r="BH160">
        <v>1.4730000000000001</v>
      </c>
      <c r="BI160">
        <v>0.93700000000000006</v>
      </c>
    </row>
    <row r="161" spans="1:62" x14ac:dyDescent="0.2">
      <c r="A161" t="s">
        <v>8387</v>
      </c>
      <c r="B161" t="s">
        <v>112</v>
      </c>
      <c r="C161">
        <v>1</v>
      </c>
      <c r="D161" s="12">
        <v>0</v>
      </c>
      <c r="E161" s="12">
        <v>22.366</v>
      </c>
      <c r="U161" t="s">
        <v>498</v>
      </c>
      <c r="V161" t="s">
        <v>8599</v>
      </c>
      <c r="W161">
        <v>3.8130000000000002</v>
      </c>
      <c r="X161">
        <v>2.746</v>
      </c>
      <c r="BE161" t="s">
        <v>8388</v>
      </c>
      <c r="BF161" t="s">
        <v>8186</v>
      </c>
      <c r="BG161" t="s">
        <v>8493</v>
      </c>
      <c r="BI161">
        <v>0.93799999999999994</v>
      </c>
    </row>
    <row r="162" spans="1:62" x14ac:dyDescent="0.2">
      <c r="A162" t="s">
        <v>8387</v>
      </c>
      <c r="B162" t="s">
        <v>116</v>
      </c>
      <c r="C162">
        <v>1</v>
      </c>
      <c r="D162" s="12">
        <v>0</v>
      </c>
      <c r="E162" s="12">
        <v>0.11799999999999999</v>
      </c>
      <c r="U162" t="s">
        <v>498</v>
      </c>
      <c r="V162" t="s">
        <v>8600</v>
      </c>
      <c r="W162" s="12">
        <v>12.9</v>
      </c>
      <c r="X162" s="12">
        <v>12.9</v>
      </c>
      <c r="Y162">
        <v>1</v>
      </c>
      <c r="BE162" t="s">
        <v>8388</v>
      </c>
      <c r="BF162" t="s">
        <v>8186</v>
      </c>
      <c r="BG162" t="s">
        <v>8405</v>
      </c>
      <c r="BH162">
        <v>15.340999999999999</v>
      </c>
      <c r="BI162">
        <v>14.403</v>
      </c>
    </row>
    <row r="163" spans="1:62" x14ac:dyDescent="0.2">
      <c r="A163" t="s">
        <v>8387</v>
      </c>
      <c r="B163" t="s">
        <v>117</v>
      </c>
      <c r="C163">
        <v>1</v>
      </c>
      <c r="D163">
        <v>0</v>
      </c>
      <c r="E163" s="12">
        <v>0.70399999999999996</v>
      </c>
      <c r="U163" t="s">
        <v>498</v>
      </c>
      <c r="V163" t="s">
        <v>8935</v>
      </c>
      <c r="W163">
        <v>2.3E-2</v>
      </c>
      <c r="X163">
        <v>2.3E-2</v>
      </c>
      <c r="Y163">
        <v>1</v>
      </c>
      <c r="BE163" t="s">
        <v>8388</v>
      </c>
      <c r="BF163" t="s">
        <v>8186</v>
      </c>
      <c r="BG163" t="s">
        <v>8406</v>
      </c>
      <c r="BH163">
        <v>0.66</v>
      </c>
      <c r="BI163">
        <v>0.66</v>
      </c>
      <c r="BJ163">
        <v>1</v>
      </c>
    </row>
    <row r="164" spans="1:62" x14ac:dyDescent="0.2">
      <c r="A164" t="s">
        <v>8387</v>
      </c>
      <c r="B164" t="s">
        <v>118</v>
      </c>
      <c r="C164">
        <v>1</v>
      </c>
      <c r="D164">
        <v>0</v>
      </c>
      <c r="E164">
        <v>2.3199999999999998</v>
      </c>
      <c r="U164" t="s">
        <v>498</v>
      </c>
      <c r="V164" t="s">
        <v>423</v>
      </c>
      <c r="W164">
        <v>9.35</v>
      </c>
      <c r="X164">
        <v>7.883</v>
      </c>
      <c r="BE164" t="s">
        <v>8388</v>
      </c>
      <c r="BF164" t="s">
        <v>8186</v>
      </c>
      <c r="BG164" t="s">
        <v>8407</v>
      </c>
      <c r="BH164">
        <v>0.16500000000000001</v>
      </c>
      <c r="BI164">
        <v>0.16500000000000001</v>
      </c>
      <c r="BJ164">
        <v>1</v>
      </c>
    </row>
    <row r="165" spans="1:62" x14ac:dyDescent="0.2">
      <c r="A165" t="s">
        <v>8387</v>
      </c>
      <c r="B165" t="s">
        <v>137</v>
      </c>
      <c r="C165">
        <v>1</v>
      </c>
      <c r="D165">
        <v>0</v>
      </c>
      <c r="E165" s="12">
        <v>0.17499999999999999</v>
      </c>
      <c r="U165" t="s">
        <v>498</v>
      </c>
      <c r="V165" t="s">
        <v>8555</v>
      </c>
      <c r="W165" s="12">
        <v>0.49099999999999999</v>
      </c>
      <c r="X165" s="12">
        <v>0.49099999999999999</v>
      </c>
      <c r="Y165">
        <v>1</v>
      </c>
      <c r="BE165" t="s">
        <v>8388</v>
      </c>
      <c r="BF165" t="s">
        <v>8186</v>
      </c>
      <c r="BG165" t="s">
        <v>8408</v>
      </c>
      <c r="BH165">
        <v>2.0979999999999999</v>
      </c>
      <c r="BI165">
        <v>2.0979999999999999</v>
      </c>
      <c r="BJ165">
        <v>1</v>
      </c>
    </row>
    <row r="166" spans="1:62" x14ac:dyDescent="0.2">
      <c r="A166" t="s">
        <v>8387</v>
      </c>
      <c r="B166" t="s">
        <v>138</v>
      </c>
      <c r="C166">
        <v>1</v>
      </c>
      <c r="D166">
        <v>0</v>
      </c>
      <c r="E166" s="12">
        <v>2.109</v>
      </c>
      <c r="U166" t="s">
        <v>498</v>
      </c>
      <c r="V166" t="s">
        <v>8601</v>
      </c>
      <c r="W166" s="12">
        <v>1.4999999999999999E-2</v>
      </c>
      <c r="X166" s="12">
        <v>1.4E-2</v>
      </c>
      <c r="Y166">
        <v>1</v>
      </c>
      <c r="BE166" t="s">
        <v>8388</v>
      </c>
      <c r="BF166" t="s">
        <v>8187</v>
      </c>
      <c r="BG166" t="s">
        <v>8409</v>
      </c>
      <c r="BH166">
        <v>0</v>
      </c>
      <c r="BI166">
        <v>1.506</v>
      </c>
      <c r="BJ166">
        <v>1</v>
      </c>
    </row>
    <row r="167" spans="1:62" x14ac:dyDescent="0.2">
      <c r="A167" t="s">
        <v>8387</v>
      </c>
      <c r="B167" t="s">
        <v>350</v>
      </c>
      <c r="C167">
        <v>1</v>
      </c>
      <c r="D167">
        <v>0.66600000000000004</v>
      </c>
      <c r="E167" s="12">
        <v>0.66600000000000004</v>
      </c>
      <c r="F167">
        <v>1</v>
      </c>
      <c r="U167" t="s">
        <v>498</v>
      </c>
      <c r="V167" t="s">
        <v>460</v>
      </c>
      <c r="W167" s="12">
        <v>0.86299999999999999</v>
      </c>
      <c r="X167" s="12">
        <v>0.11600000000000001</v>
      </c>
      <c r="BE167" t="s">
        <v>8388</v>
      </c>
      <c r="BF167" t="s">
        <v>8187</v>
      </c>
      <c r="BG167" t="s">
        <v>8410</v>
      </c>
      <c r="BH167">
        <v>0</v>
      </c>
      <c r="BI167">
        <v>4.1829999999999998</v>
      </c>
      <c r="BJ167">
        <v>1</v>
      </c>
    </row>
    <row r="168" spans="1:62" x14ac:dyDescent="0.2">
      <c r="A168" t="s">
        <v>8387</v>
      </c>
      <c r="B168" t="s">
        <v>351</v>
      </c>
      <c r="C168">
        <v>1</v>
      </c>
      <c r="D168">
        <v>0.79200000000000004</v>
      </c>
      <c r="E168">
        <v>0.79200000000000004</v>
      </c>
      <c r="F168">
        <v>1</v>
      </c>
      <c r="U168" t="s">
        <v>498</v>
      </c>
      <c r="V168" t="s">
        <v>463</v>
      </c>
      <c r="W168">
        <v>2.6230000000000002</v>
      </c>
      <c r="X168">
        <v>2.1859999999999999</v>
      </c>
      <c r="BE168" t="s">
        <v>8388</v>
      </c>
      <c r="BF168" t="s">
        <v>8187</v>
      </c>
      <c r="BG168" t="s">
        <v>8411</v>
      </c>
      <c r="BH168">
        <v>0</v>
      </c>
      <c r="BI168">
        <v>1.8819999999999999</v>
      </c>
      <c r="BJ168">
        <v>1</v>
      </c>
    </row>
    <row r="169" spans="1:62" x14ac:dyDescent="0.2">
      <c r="A169" t="s">
        <v>8387</v>
      </c>
      <c r="B169" t="s">
        <v>436</v>
      </c>
      <c r="C169">
        <v>1</v>
      </c>
      <c r="D169">
        <v>0</v>
      </c>
      <c r="E169" s="12">
        <v>3.133</v>
      </c>
      <c r="U169" t="s">
        <v>498</v>
      </c>
      <c r="V169" t="s">
        <v>8602</v>
      </c>
      <c r="W169">
        <v>58.563000000000002</v>
      </c>
      <c r="X169">
        <v>51.110999999999997</v>
      </c>
      <c r="BE169" t="s">
        <v>8388</v>
      </c>
      <c r="BF169" t="s">
        <v>8187</v>
      </c>
      <c r="BG169" t="s">
        <v>8412</v>
      </c>
      <c r="BH169">
        <v>14.250999999999999</v>
      </c>
      <c r="BI169">
        <v>6.6740000000000004</v>
      </c>
    </row>
    <row r="170" spans="1:62" x14ac:dyDescent="0.2">
      <c r="A170" t="s">
        <v>8387</v>
      </c>
      <c r="B170" t="s">
        <v>8478</v>
      </c>
      <c r="C170">
        <v>1</v>
      </c>
      <c r="D170">
        <v>0</v>
      </c>
      <c r="E170" s="12">
        <v>4.0590000000000002</v>
      </c>
      <c r="U170" t="s">
        <v>498</v>
      </c>
      <c r="V170" t="s">
        <v>8603</v>
      </c>
      <c r="W170">
        <v>1.3340000000000001</v>
      </c>
      <c r="X170">
        <v>1.3340000000000001</v>
      </c>
      <c r="Y170">
        <v>1</v>
      </c>
      <c r="BE170" t="s">
        <v>8388</v>
      </c>
      <c r="BF170" t="s">
        <v>8188</v>
      </c>
      <c r="BG170" t="s">
        <v>74</v>
      </c>
      <c r="BI170">
        <v>0.255</v>
      </c>
    </row>
    <row r="171" spans="1:62" x14ac:dyDescent="0.2">
      <c r="A171" t="s">
        <v>8387</v>
      </c>
      <c r="B171" t="s">
        <v>8481</v>
      </c>
      <c r="C171">
        <v>1</v>
      </c>
      <c r="D171">
        <v>0</v>
      </c>
      <c r="E171">
        <v>2E-3</v>
      </c>
      <c r="F171">
        <v>1</v>
      </c>
      <c r="U171" t="s">
        <v>498</v>
      </c>
      <c r="V171" t="s">
        <v>8664</v>
      </c>
      <c r="W171">
        <v>0.19900000000000001</v>
      </c>
      <c r="X171">
        <v>0.16</v>
      </c>
      <c r="BE171" t="s">
        <v>8388</v>
      </c>
      <c r="BF171" t="s">
        <v>8188</v>
      </c>
      <c r="BG171" t="s">
        <v>75</v>
      </c>
      <c r="BH171">
        <v>7.2670000000000003</v>
      </c>
      <c r="BI171">
        <v>7.0119999999999996</v>
      </c>
    </row>
    <row r="172" spans="1:62" x14ac:dyDescent="0.2">
      <c r="A172" t="s">
        <v>8387</v>
      </c>
      <c r="B172" t="s">
        <v>8324</v>
      </c>
      <c r="C172">
        <v>1</v>
      </c>
      <c r="E172">
        <v>1.2490000000000001</v>
      </c>
      <c r="U172" t="s">
        <v>498</v>
      </c>
      <c r="V172" t="s">
        <v>8433</v>
      </c>
      <c r="W172">
        <v>123.301</v>
      </c>
      <c r="X172">
        <v>35.121000000000002</v>
      </c>
      <c r="BE172" t="s">
        <v>8388</v>
      </c>
      <c r="BF172" t="s">
        <v>8188</v>
      </c>
      <c r="BG172" t="s">
        <v>76</v>
      </c>
      <c r="BH172">
        <v>0</v>
      </c>
      <c r="BI172">
        <v>1.6739999999999999</v>
      </c>
      <c r="BJ172">
        <v>1</v>
      </c>
    </row>
    <row r="173" spans="1:62" x14ac:dyDescent="0.2">
      <c r="A173" t="s">
        <v>8387</v>
      </c>
      <c r="B173" t="s">
        <v>161</v>
      </c>
      <c r="C173">
        <v>1</v>
      </c>
      <c r="D173">
        <v>0</v>
      </c>
      <c r="E173" s="12">
        <v>11.064</v>
      </c>
      <c r="U173" t="s">
        <v>498</v>
      </c>
      <c r="V173" t="s">
        <v>8201</v>
      </c>
      <c r="W173">
        <v>0.17599999999999999</v>
      </c>
      <c r="X173">
        <v>0.17599999999999999</v>
      </c>
      <c r="Y173">
        <v>1</v>
      </c>
      <c r="BE173" t="s">
        <v>8388</v>
      </c>
      <c r="BF173" t="s">
        <v>8188</v>
      </c>
      <c r="BG173" t="s">
        <v>70</v>
      </c>
      <c r="BH173">
        <v>4.843</v>
      </c>
      <c r="BI173">
        <v>3.169</v>
      </c>
    </row>
    <row r="174" spans="1:62" x14ac:dyDescent="0.2">
      <c r="A174" t="s">
        <v>8387</v>
      </c>
      <c r="B174" t="s">
        <v>162</v>
      </c>
      <c r="C174">
        <v>1</v>
      </c>
      <c r="E174" s="12">
        <v>9.9190000000000005</v>
      </c>
      <c r="U174" t="s">
        <v>498</v>
      </c>
      <c r="V174" t="s">
        <v>8604</v>
      </c>
      <c r="W174">
        <v>8.0000000000000002E-3</v>
      </c>
      <c r="X174">
        <v>8.0000000000000002E-3</v>
      </c>
      <c r="Y174">
        <v>1</v>
      </c>
      <c r="BE174" t="s">
        <v>8388</v>
      </c>
      <c r="BF174" t="s">
        <v>8188</v>
      </c>
      <c r="BG174" t="s">
        <v>71</v>
      </c>
      <c r="BH174">
        <v>8.1110000000000007</v>
      </c>
      <c r="BI174">
        <v>8.109</v>
      </c>
      <c r="BJ174">
        <v>1</v>
      </c>
    </row>
    <row r="175" spans="1:62" x14ac:dyDescent="0.2">
      <c r="A175" t="s">
        <v>8387</v>
      </c>
      <c r="B175" t="s">
        <v>163</v>
      </c>
      <c r="C175">
        <v>1</v>
      </c>
      <c r="E175" s="12">
        <v>0.01</v>
      </c>
      <c r="U175" t="s">
        <v>498</v>
      </c>
      <c r="V175" t="s">
        <v>8431</v>
      </c>
      <c r="W175">
        <v>0.35499999999999998</v>
      </c>
      <c r="X175">
        <v>0.14399999999999999</v>
      </c>
      <c r="BE175" t="s">
        <v>8388</v>
      </c>
      <c r="BF175" t="s">
        <v>8189</v>
      </c>
      <c r="BG175" t="s">
        <v>8413</v>
      </c>
      <c r="BH175">
        <v>0.17</v>
      </c>
      <c r="BI175">
        <v>0.17</v>
      </c>
      <c r="BJ175">
        <v>1</v>
      </c>
    </row>
    <row r="176" spans="1:62" x14ac:dyDescent="0.2">
      <c r="A176" t="s">
        <v>8387</v>
      </c>
      <c r="B176" t="s">
        <v>410</v>
      </c>
      <c r="C176">
        <v>1</v>
      </c>
      <c r="D176" s="12">
        <v>0</v>
      </c>
      <c r="E176" s="12">
        <v>0.246</v>
      </c>
      <c r="U176" t="s">
        <v>498</v>
      </c>
      <c r="V176" t="s">
        <v>8551</v>
      </c>
      <c r="W176">
        <v>6.0620000000000003</v>
      </c>
      <c r="X176">
        <v>4.5110000000000001</v>
      </c>
      <c r="BE176" t="s">
        <v>8388</v>
      </c>
      <c r="BF176" t="s">
        <v>8167</v>
      </c>
      <c r="BG176" t="s">
        <v>8414</v>
      </c>
      <c r="BH176">
        <v>0.24399999999999999</v>
      </c>
      <c r="BI176">
        <v>0.24399999999999999</v>
      </c>
      <c r="BJ176">
        <v>1</v>
      </c>
    </row>
    <row r="177" spans="1:62" x14ac:dyDescent="0.2">
      <c r="A177" t="s">
        <v>8387</v>
      </c>
      <c r="B177" t="s">
        <v>8483</v>
      </c>
      <c r="C177">
        <v>1</v>
      </c>
      <c r="D177" s="12">
        <v>9.1999999999999998E-2</v>
      </c>
      <c r="E177" s="12">
        <v>9.1999999999999998E-2</v>
      </c>
      <c r="F177">
        <v>1</v>
      </c>
      <c r="U177" t="s">
        <v>498</v>
      </c>
      <c r="V177" t="s">
        <v>8434</v>
      </c>
      <c r="W177">
        <v>2.1429999999999998</v>
      </c>
      <c r="X177">
        <v>0.95</v>
      </c>
      <c r="BE177" t="s">
        <v>8388</v>
      </c>
      <c r="BF177" t="s">
        <v>8167</v>
      </c>
      <c r="BG177" t="s">
        <v>8415</v>
      </c>
      <c r="BH177">
        <v>0.13600000000000001</v>
      </c>
      <c r="BI177">
        <v>0.13600000000000001</v>
      </c>
      <c r="BJ177">
        <v>1</v>
      </c>
    </row>
    <row r="178" spans="1:62" x14ac:dyDescent="0.2">
      <c r="A178" t="s">
        <v>8387</v>
      </c>
      <c r="B178" t="s">
        <v>171</v>
      </c>
      <c r="C178">
        <v>1</v>
      </c>
      <c r="D178" s="12">
        <v>6.5739999999999998</v>
      </c>
      <c r="E178" s="12">
        <v>6.5739999999999998</v>
      </c>
      <c r="F178">
        <v>1</v>
      </c>
      <c r="U178" t="s">
        <v>498</v>
      </c>
      <c r="V178" t="s">
        <v>9263</v>
      </c>
      <c r="W178">
        <v>0.14899999999999999</v>
      </c>
      <c r="X178">
        <v>0.14899999999999999</v>
      </c>
      <c r="Y178">
        <v>1</v>
      </c>
      <c r="BE178" t="s">
        <v>8388</v>
      </c>
      <c r="BF178" t="s">
        <v>8162</v>
      </c>
      <c r="BG178" t="s">
        <v>8416</v>
      </c>
      <c r="BH178">
        <v>0.16900000000000001</v>
      </c>
      <c r="BI178">
        <v>0.16900000000000001</v>
      </c>
      <c r="BJ178">
        <v>1</v>
      </c>
    </row>
    <row r="179" spans="1:62" x14ac:dyDescent="0.2">
      <c r="A179" t="s">
        <v>8387</v>
      </c>
      <c r="B179" t="s">
        <v>439</v>
      </c>
      <c r="C179">
        <v>1</v>
      </c>
      <c r="E179" s="12">
        <v>815.18899999999996</v>
      </c>
      <c r="U179" t="s">
        <v>498</v>
      </c>
      <c r="V179" t="s">
        <v>8550</v>
      </c>
      <c r="W179">
        <v>3.8069999999999999</v>
      </c>
      <c r="X179">
        <v>3.1829999999999998</v>
      </c>
      <c r="BE179" t="s">
        <v>8388</v>
      </c>
      <c r="BF179" t="s">
        <v>8192</v>
      </c>
      <c r="BG179" t="s">
        <v>8417</v>
      </c>
      <c r="BH179">
        <v>5.0999999999999997E-2</v>
      </c>
      <c r="BI179">
        <v>5.0999999999999997E-2</v>
      </c>
      <c r="BJ179">
        <v>1</v>
      </c>
    </row>
    <row r="180" spans="1:62" x14ac:dyDescent="0.2">
      <c r="A180" t="s">
        <v>8387</v>
      </c>
      <c r="B180" t="s">
        <v>277</v>
      </c>
      <c r="C180">
        <v>1</v>
      </c>
      <c r="D180" s="12"/>
      <c r="E180" s="12">
        <v>1031.2639999999999</v>
      </c>
      <c r="U180" t="s">
        <v>498</v>
      </c>
      <c r="V180" t="s">
        <v>8608</v>
      </c>
      <c r="W180">
        <v>10.291</v>
      </c>
      <c r="X180">
        <v>7.4630000000000001</v>
      </c>
      <c r="BE180" t="s">
        <v>8388</v>
      </c>
      <c r="BF180" t="s">
        <v>8190</v>
      </c>
      <c r="BG180" t="s">
        <v>8418</v>
      </c>
      <c r="BH180">
        <v>4.3999999999999997E-2</v>
      </c>
      <c r="BI180">
        <v>4.3999999999999997E-2</v>
      </c>
      <c r="BJ180">
        <v>1</v>
      </c>
    </row>
    <row r="181" spans="1:62" x14ac:dyDescent="0.2">
      <c r="A181" t="s">
        <v>8387</v>
      </c>
      <c r="B181" t="s">
        <v>278</v>
      </c>
      <c r="C181">
        <v>1</v>
      </c>
      <c r="D181" s="12"/>
      <c r="E181" s="12">
        <v>1031.2639999999999</v>
      </c>
      <c r="U181" t="s">
        <v>8400</v>
      </c>
      <c r="V181" t="s">
        <v>8399</v>
      </c>
      <c r="W181">
        <v>0.77100000000000002</v>
      </c>
      <c r="X181">
        <v>0.58399999999999996</v>
      </c>
      <c r="BE181" t="s">
        <v>8388</v>
      </c>
      <c r="BF181" t="s">
        <v>8194</v>
      </c>
      <c r="BG181" t="s">
        <v>8419</v>
      </c>
      <c r="BH181">
        <v>9.8000000000000004E-2</v>
      </c>
      <c r="BI181">
        <v>9.8000000000000004E-2</v>
      </c>
      <c r="BJ181">
        <v>1</v>
      </c>
    </row>
    <row r="182" spans="1:62" x14ac:dyDescent="0.2">
      <c r="A182" t="s">
        <v>8387</v>
      </c>
      <c r="B182" t="s">
        <v>279</v>
      </c>
      <c r="C182">
        <v>1</v>
      </c>
      <c r="D182" s="12"/>
      <c r="E182" s="12">
        <v>1031.2639999999999</v>
      </c>
      <c r="U182" t="s">
        <v>8400</v>
      </c>
      <c r="V182" t="s">
        <v>8671</v>
      </c>
      <c r="W182">
        <v>0.23</v>
      </c>
      <c r="X182">
        <v>0.23</v>
      </c>
      <c r="Y182">
        <v>1</v>
      </c>
      <c r="BE182" t="s">
        <v>8388</v>
      </c>
      <c r="BF182" t="s">
        <v>8194</v>
      </c>
      <c r="BG182" t="s">
        <v>8420</v>
      </c>
      <c r="BH182">
        <v>5.5E-2</v>
      </c>
      <c r="BI182">
        <v>5.5E-2</v>
      </c>
      <c r="BJ182">
        <v>1</v>
      </c>
    </row>
    <row r="183" spans="1:62" x14ac:dyDescent="0.2">
      <c r="A183" t="s">
        <v>8387</v>
      </c>
      <c r="B183" t="s">
        <v>280</v>
      </c>
      <c r="C183">
        <v>1</v>
      </c>
      <c r="D183" s="12"/>
      <c r="E183" s="12">
        <v>1031.2639999999999</v>
      </c>
      <c r="U183" t="s">
        <v>8400</v>
      </c>
      <c r="V183" t="s">
        <v>8630</v>
      </c>
      <c r="W183">
        <v>2.37</v>
      </c>
      <c r="X183">
        <v>2.37</v>
      </c>
      <c r="Y183">
        <v>1</v>
      </c>
      <c r="BE183" t="s">
        <v>8388</v>
      </c>
      <c r="BF183" t="s">
        <v>8163</v>
      </c>
      <c r="BG183" t="s">
        <v>8165</v>
      </c>
      <c r="BH183">
        <v>7.0000000000000007E-2</v>
      </c>
      <c r="BI183">
        <v>7.0000000000000007E-2</v>
      </c>
      <c r="BJ183">
        <v>1</v>
      </c>
    </row>
    <row r="184" spans="1:62" x14ac:dyDescent="0.2">
      <c r="A184" t="s">
        <v>8387</v>
      </c>
      <c r="B184" t="s">
        <v>281</v>
      </c>
      <c r="C184">
        <v>1</v>
      </c>
      <c r="D184" s="12"/>
      <c r="E184" s="12">
        <v>1289.08</v>
      </c>
      <c r="U184" t="s">
        <v>8400</v>
      </c>
      <c r="V184" t="s">
        <v>8609</v>
      </c>
      <c r="W184">
        <v>1.5880000000000001</v>
      </c>
      <c r="X184">
        <v>1.5880000000000001</v>
      </c>
      <c r="Y184">
        <v>1</v>
      </c>
      <c r="BE184" t="s">
        <v>8388</v>
      </c>
      <c r="BF184" t="s">
        <v>8193</v>
      </c>
      <c r="BG184" t="s">
        <v>8421</v>
      </c>
      <c r="BH184">
        <v>5.8999999999999997E-2</v>
      </c>
      <c r="BI184">
        <v>5.8999999999999997E-2</v>
      </c>
      <c r="BJ184">
        <v>1</v>
      </c>
    </row>
    <row r="185" spans="1:62" x14ac:dyDescent="0.2">
      <c r="A185" t="s">
        <v>8387</v>
      </c>
      <c r="B185" t="s">
        <v>282</v>
      </c>
      <c r="C185">
        <v>1</v>
      </c>
      <c r="D185" s="12"/>
      <c r="E185" s="12">
        <v>1289.08</v>
      </c>
      <c r="U185" t="s">
        <v>8400</v>
      </c>
      <c r="V185" t="s">
        <v>8674</v>
      </c>
      <c r="W185">
        <v>1.3160000000000001</v>
      </c>
      <c r="X185">
        <v>1.1879999999999999</v>
      </c>
      <c r="BE185" t="s">
        <v>8388</v>
      </c>
      <c r="BF185" t="s">
        <v>8195</v>
      </c>
      <c r="BG185" t="s">
        <v>8422</v>
      </c>
      <c r="BH185">
        <v>0.14699999999999999</v>
      </c>
      <c r="BI185">
        <v>0.14699999999999999</v>
      </c>
      <c r="BJ185">
        <v>1</v>
      </c>
    </row>
    <row r="186" spans="1:62" x14ac:dyDescent="0.2">
      <c r="A186" t="s">
        <v>8387</v>
      </c>
      <c r="B186" t="s">
        <v>283</v>
      </c>
      <c r="C186">
        <v>1</v>
      </c>
      <c r="D186" s="12"/>
      <c r="E186" s="12">
        <v>1289.08</v>
      </c>
      <c r="U186" t="s">
        <v>8387</v>
      </c>
      <c r="V186" t="s">
        <v>8559</v>
      </c>
      <c r="W186">
        <v>210.684</v>
      </c>
      <c r="X186">
        <v>127.483</v>
      </c>
      <c r="BE186" t="s">
        <v>8388</v>
      </c>
      <c r="BF186" t="s">
        <v>8195</v>
      </c>
      <c r="BG186" t="s">
        <v>8423</v>
      </c>
      <c r="BH186">
        <v>0.09</v>
      </c>
      <c r="BI186">
        <v>0.09</v>
      </c>
      <c r="BJ186">
        <v>1</v>
      </c>
    </row>
    <row r="187" spans="1:62" x14ac:dyDescent="0.2">
      <c r="A187" t="s">
        <v>8387</v>
      </c>
      <c r="B187" t="s">
        <v>284</v>
      </c>
      <c r="C187">
        <v>1</v>
      </c>
      <c r="D187" s="12"/>
      <c r="E187" s="12">
        <v>1289.08</v>
      </c>
      <c r="U187" t="s">
        <v>8387</v>
      </c>
      <c r="V187" t="s">
        <v>455</v>
      </c>
      <c r="W187" s="12">
        <v>1.85</v>
      </c>
      <c r="X187" s="12">
        <v>1.85</v>
      </c>
      <c r="Y187">
        <v>1</v>
      </c>
      <c r="BE187" t="s">
        <v>8388</v>
      </c>
      <c r="BF187" t="s">
        <v>8164</v>
      </c>
      <c r="BG187" t="s">
        <v>8166</v>
      </c>
      <c r="BH187">
        <v>4.3999999999999997E-2</v>
      </c>
      <c r="BI187">
        <v>4.3999999999999997E-2</v>
      </c>
      <c r="BJ187">
        <v>1</v>
      </c>
    </row>
    <row r="188" spans="1:62" x14ac:dyDescent="0.2">
      <c r="A188" t="s">
        <v>8387</v>
      </c>
      <c r="B188" t="s">
        <v>285</v>
      </c>
      <c r="C188">
        <v>1</v>
      </c>
      <c r="D188" s="12"/>
      <c r="E188" s="12">
        <v>1289.08</v>
      </c>
      <c r="U188" t="s">
        <v>8387</v>
      </c>
      <c r="V188" t="s">
        <v>8460</v>
      </c>
      <c r="W188">
        <v>18.581</v>
      </c>
      <c r="X188">
        <v>18.581</v>
      </c>
      <c r="Y188">
        <v>1</v>
      </c>
      <c r="BE188" t="s">
        <v>8388</v>
      </c>
      <c r="BF188" t="s">
        <v>8425</v>
      </c>
      <c r="BG188" t="s">
        <v>8426</v>
      </c>
      <c r="BI188">
        <v>1E-3</v>
      </c>
    </row>
    <row r="189" spans="1:62" x14ac:dyDescent="0.2">
      <c r="A189" t="s">
        <v>8387</v>
      </c>
      <c r="B189" t="s">
        <v>286</v>
      </c>
      <c r="C189">
        <v>1</v>
      </c>
      <c r="D189" s="12"/>
      <c r="E189" s="12">
        <v>1289.08</v>
      </c>
      <c r="U189" t="s">
        <v>8387</v>
      </c>
      <c r="V189" t="s">
        <v>8560</v>
      </c>
      <c r="W189">
        <v>1.6890000000000001</v>
      </c>
      <c r="X189">
        <v>1.6890000000000001</v>
      </c>
      <c r="Y189">
        <v>1</v>
      </c>
      <c r="BE189" t="s">
        <v>8388</v>
      </c>
      <c r="BF189" t="s">
        <v>8425</v>
      </c>
      <c r="BG189" t="s">
        <v>8427</v>
      </c>
      <c r="BH189">
        <v>0.113</v>
      </c>
      <c r="BI189">
        <v>4.4999999999999998E-2</v>
      </c>
    </row>
    <row r="190" spans="1:62" x14ac:dyDescent="0.2">
      <c r="A190" t="s">
        <v>8387</v>
      </c>
      <c r="B190" t="s">
        <v>287</v>
      </c>
      <c r="C190">
        <v>1</v>
      </c>
      <c r="D190" s="12"/>
      <c r="E190" s="12">
        <v>1289.08</v>
      </c>
      <c r="U190" t="s">
        <v>8387</v>
      </c>
      <c r="V190" t="s">
        <v>8561</v>
      </c>
      <c r="W190">
        <v>0.32400000000000001</v>
      </c>
      <c r="X190">
        <v>0.32400000000000001</v>
      </c>
      <c r="Y190">
        <v>1</v>
      </c>
      <c r="BE190" t="s">
        <v>8388</v>
      </c>
      <c r="BF190" t="s">
        <v>8425</v>
      </c>
      <c r="BG190" t="s">
        <v>8428</v>
      </c>
      <c r="BI190">
        <v>6.7000000000000004E-2</v>
      </c>
    </row>
    <row r="191" spans="1:62" x14ac:dyDescent="0.2">
      <c r="A191" t="s">
        <v>8387</v>
      </c>
      <c r="B191" t="s">
        <v>8508</v>
      </c>
      <c r="C191">
        <v>1</v>
      </c>
      <c r="D191" s="12"/>
      <c r="E191" s="12">
        <v>2.97</v>
      </c>
      <c r="U191" t="s">
        <v>8387</v>
      </c>
      <c r="V191" t="s">
        <v>8562</v>
      </c>
      <c r="W191">
        <v>1.038</v>
      </c>
      <c r="X191">
        <v>1.038</v>
      </c>
      <c r="Y191">
        <v>1</v>
      </c>
      <c r="BE191" t="s">
        <v>8388</v>
      </c>
      <c r="BF191" t="s">
        <v>8429</v>
      </c>
      <c r="BG191" t="s">
        <v>8430</v>
      </c>
      <c r="BH191">
        <v>3.218</v>
      </c>
      <c r="BI191">
        <v>3.218</v>
      </c>
      <c r="BJ191">
        <v>1</v>
      </c>
    </row>
    <row r="192" spans="1:62" x14ac:dyDescent="0.2">
      <c r="A192" t="s">
        <v>8387</v>
      </c>
      <c r="B192" t="s">
        <v>288</v>
      </c>
      <c r="C192">
        <v>1</v>
      </c>
      <c r="D192" s="12"/>
      <c r="E192" s="12">
        <v>1289.08</v>
      </c>
      <c r="U192" t="s">
        <v>8387</v>
      </c>
      <c r="V192" t="s">
        <v>8564</v>
      </c>
      <c r="W192">
        <v>0.27900000000000003</v>
      </c>
      <c r="X192">
        <v>0.1</v>
      </c>
      <c r="BE192" t="s">
        <v>8388</v>
      </c>
      <c r="BF192" t="s">
        <v>8429</v>
      </c>
      <c r="BG192" t="s">
        <v>8431</v>
      </c>
      <c r="BH192">
        <v>0.26700000000000002</v>
      </c>
      <c r="BI192">
        <v>0.26700000000000002</v>
      </c>
      <c r="BJ192">
        <v>1</v>
      </c>
    </row>
    <row r="193" spans="1:62" x14ac:dyDescent="0.2">
      <c r="A193" t="s">
        <v>8387</v>
      </c>
      <c r="B193" t="s">
        <v>177</v>
      </c>
      <c r="C193">
        <v>1</v>
      </c>
      <c r="D193" s="12"/>
      <c r="E193" s="12">
        <v>1289.08</v>
      </c>
      <c r="U193" t="s">
        <v>8387</v>
      </c>
      <c r="V193" t="s">
        <v>8468</v>
      </c>
      <c r="W193" s="12">
        <v>0.57999999999999996</v>
      </c>
      <c r="X193" s="12">
        <v>0.57999999999999996</v>
      </c>
      <c r="Y193">
        <v>1</v>
      </c>
      <c r="BE193" t="s">
        <v>8388</v>
      </c>
      <c r="BF193" t="s">
        <v>8450</v>
      </c>
      <c r="BG193" t="s">
        <v>8451</v>
      </c>
      <c r="BH193">
        <v>12.305</v>
      </c>
      <c r="BI193">
        <v>14.448</v>
      </c>
      <c r="BJ193">
        <v>1</v>
      </c>
    </row>
    <row r="194" spans="1:62" x14ac:dyDescent="0.2">
      <c r="A194" t="s">
        <v>8387</v>
      </c>
      <c r="B194" t="s">
        <v>221</v>
      </c>
      <c r="C194">
        <v>1</v>
      </c>
      <c r="D194" s="12">
        <v>0</v>
      </c>
      <c r="E194" s="12">
        <v>0.17</v>
      </c>
      <c r="U194" t="s">
        <v>8387</v>
      </c>
      <c r="V194" t="s">
        <v>110</v>
      </c>
      <c r="W194">
        <v>7.7789999999999999</v>
      </c>
      <c r="X194">
        <v>5.0199999999999996</v>
      </c>
      <c r="BE194" t="s">
        <v>8388</v>
      </c>
      <c r="BF194" t="s">
        <v>8450</v>
      </c>
      <c r="BG194" t="s">
        <v>8452</v>
      </c>
      <c r="BH194">
        <v>0</v>
      </c>
      <c r="BI194">
        <v>1.014</v>
      </c>
      <c r="BJ194">
        <v>1</v>
      </c>
    </row>
    <row r="195" spans="1:62" x14ac:dyDescent="0.2">
      <c r="A195" t="s">
        <v>8387</v>
      </c>
      <c r="B195" t="s">
        <v>237</v>
      </c>
      <c r="C195">
        <v>1</v>
      </c>
      <c r="D195" s="12">
        <v>0</v>
      </c>
      <c r="E195" s="12">
        <v>0.46500000000000002</v>
      </c>
      <c r="U195" t="s">
        <v>8387</v>
      </c>
      <c r="V195" t="s">
        <v>8470</v>
      </c>
      <c r="W195">
        <v>22.332000000000001</v>
      </c>
      <c r="X195">
        <v>13.906000000000001</v>
      </c>
      <c r="BE195" t="s">
        <v>8388</v>
      </c>
      <c r="BF195" t="s">
        <v>8450</v>
      </c>
      <c r="BG195" t="s">
        <v>8453</v>
      </c>
      <c r="BH195">
        <v>2.8439999999999999</v>
      </c>
      <c r="BI195">
        <v>2.8439999999999999</v>
      </c>
      <c r="BJ195">
        <v>1</v>
      </c>
    </row>
    <row r="196" spans="1:62" x14ac:dyDescent="0.2">
      <c r="A196" t="s">
        <v>8387</v>
      </c>
      <c r="B196" t="s">
        <v>254</v>
      </c>
      <c r="C196">
        <v>1</v>
      </c>
      <c r="D196" s="12">
        <v>0</v>
      </c>
      <c r="E196" s="12">
        <v>367.94</v>
      </c>
      <c r="U196" t="s">
        <v>8387</v>
      </c>
      <c r="V196" t="s">
        <v>8471</v>
      </c>
      <c r="W196">
        <v>15.685</v>
      </c>
      <c r="X196">
        <v>14.432</v>
      </c>
      <c r="BE196" t="s">
        <v>8388</v>
      </c>
      <c r="BF196" t="s">
        <v>8450</v>
      </c>
      <c r="BG196" t="s">
        <v>8454</v>
      </c>
      <c r="BH196">
        <v>3.0000000000000001E-3</v>
      </c>
      <c r="BI196">
        <v>3.0000000000000001E-3</v>
      </c>
      <c r="BJ196">
        <v>1</v>
      </c>
    </row>
    <row r="197" spans="1:62" x14ac:dyDescent="0.2">
      <c r="A197" t="s">
        <v>8387</v>
      </c>
      <c r="B197" t="s">
        <v>255</v>
      </c>
      <c r="C197">
        <v>1</v>
      </c>
      <c r="D197" s="12">
        <v>0</v>
      </c>
      <c r="E197" s="12">
        <v>385.34199999999998</v>
      </c>
      <c r="U197" t="s">
        <v>8387</v>
      </c>
      <c r="V197" t="s">
        <v>8472</v>
      </c>
      <c r="W197">
        <v>3.6819999999999999</v>
      </c>
      <c r="X197">
        <v>3.6819999999999999</v>
      </c>
      <c r="Y197">
        <v>1</v>
      </c>
      <c r="BE197" t="s">
        <v>8388</v>
      </c>
      <c r="BF197" t="s">
        <v>8455</v>
      </c>
      <c r="BG197" t="s">
        <v>8456</v>
      </c>
      <c r="BH197">
        <v>0.94</v>
      </c>
      <c r="BI197">
        <v>1.38</v>
      </c>
      <c r="BJ197">
        <v>1</v>
      </c>
    </row>
    <row r="198" spans="1:62" x14ac:dyDescent="0.2">
      <c r="A198" t="s">
        <v>8387</v>
      </c>
      <c r="B198" t="s">
        <v>413</v>
      </c>
      <c r="C198">
        <v>1</v>
      </c>
      <c r="D198" s="12">
        <v>0.05</v>
      </c>
      <c r="E198" s="12">
        <v>0.05</v>
      </c>
      <c r="F198">
        <v>1</v>
      </c>
      <c r="U198" t="s">
        <v>8387</v>
      </c>
      <c r="V198" t="s">
        <v>8566</v>
      </c>
      <c r="W198">
        <v>2.5779999999999998</v>
      </c>
      <c r="X198">
        <v>2.3610000000000002</v>
      </c>
      <c r="BE198" t="s">
        <v>8388</v>
      </c>
      <c r="BF198" t="s">
        <v>8455</v>
      </c>
      <c r="BG198" t="s">
        <v>8457</v>
      </c>
      <c r="BH198">
        <v>2.8000000000000001E-2</v>
      </c>
      <c r="BI198">
        <v>2.8000000000000001E-2</v>
      </c>
      <c r="BJ198">
        <v>1</v>
      </c>
    </row>
    <row r="199" spans="1:62" x14ac:dyDescent="0.2">
      <c r="A199" t="s">
        <v>8387</v>
      </c>
      <c r="B199" t="s">
        <v>256</v>
      </c>
      <c r="C199">
        <v>1</v>
      </c>
      <c r="D199" s="12">
        <v>0</v>
      </c>
      <c r="E199" s="12">
        <v>0.58199999999999996</v>
      </c>
      <c r="U199" t="s">
        <v>8387</v>
      </c>
      <c r="V199" t="s">
        <v>8567</v>
      </c>
      <c r="W199">
        <v>2.3479999999999999</v>
      </c>
      <c r="X199">
        <v>2.3479999999999999</v>
      </c>
      <c r="Y199">
        <v>1</v>
      </c>
      <c r="BE199" t="s">
        <v>95</v>
      </c>
      <c r="BF199" t="s">
        <v>8184</v>
      </c>
      <c r="BG199" t="s">
        <v>8492</v>
      </c>
      <c r="BI199">
        <v>7.1999999999999995E-2</v>
      </c>
    </row>
    <row r="200" spans="1:62" x14ac:dyDescent="0.2">
      <c r="A200" t="s">
        <v>8387</v>
      </c>
      <c r="B200" t="s">
        <v>257</v>
      </c>
      <c r="C200">
        <v>1</v>
      </c>
      <c r="D200" s="12">
        <v>0</v>
      </c>
      <c r="E200" s="12">
        <v>75.003</v>
      </c>
      <c r="U200" t="s">
        <v>8387</v>
      </c>
      <c r="V200" t="s">
        <v>121</v>
      </c>
      <c r="W200" s="12">
        <v>25.550999999999998</v>
      </c>
      <c r="X200" s="12">
        <v>25.542000000000002</v>
      </c>
      <c r="Y200">
        <v>1</v>
      </c>
      <c r="BE200" t="s">
        <v>95</v>
      </c>
      <c r="BF200" t="s">
        <v>8184</v>
      </c>
      <c r="BG200" t="s">
        <v>8396</v>
      </c>
      <c r="BH200">
        <v>1.9159999999999999</v>
      </c>
      <c r="BI200">
        <v>1.845</v>
      </c>
    </row>
    <row r="201" spans="1:62" x14ac:dyDescent="0.2">
      <c r="A201" t="s">
        <v>8387</v>
      </c>
      <c r="B201" t="s">
        <v>258</v>
      </c>
      <c r="C201">
        <v>1</v>
      </c>
      <c r="D201" s="12">
        <v>32.226999999999997</v>
      </c>
      <c r="E201" s="12">
        <v>32.226999999999997</v>
      </c>
      <c r="F201">
        <v>1</v>
      </c>
      <c r="U201" t="s">
        <v>8387</v>
      </c>
      <c r="V201" t="s">
        <v>124</v>
      </c>
      <c r="W201">
        <v>4.8659999999999997</v>
      </c>
      <c r="X201">
        <v>4.8659999999999997</v>
      </c>
      <c r="Y201">
        <v>1</v>
      </c>
      <c r="BE201" t="s">
        <v>95</v>
      </c>
      <c r="BF201" t="s">
        <v>8184</v>
      </c>
      <c r="BG201" t="s">
        <v>8359</v>
      </c>
      <c r="BH201">
        <v>1E-3</v>
      </c>
      <c r="BI201">
        <v>0.22800000000000001</v>
      </c>
      <c r="BJ201">
        <v>1</v>
      </c>
    </row>
    <row r="202" spans="1:62" x14ac:dyDescent="0.2">
      <c r="A202" t="s">
        <v>8387</v>
      </c>
      <c r="B202" t="s">
        <v>8326</v>
      </c>
      <c r="C202">
        <v>1</v>
      </c>
      <c r="D202" s="12"/>
      <c r="E202" s="12">
        <v>1.619</v>
      </c>
      <c r="U202" t="s">
        <v>8387</v>
      </c>
      <c r="V202" t="s">
        <v>8568</v>
      </c>
      <c r="W202">
        <v>1.0669999999999999</v>
      </c>
      <c r="X202">
        <v>1.0669999999999999</v>
      </c>
      <c r="Y202">
        <v>1</v>
      </c>
      <c r="BE202" t="s">
        <v>95</v>
      </c>
      <c r="BF202" t="s">
        <v>8184</v>
      </c>
      <c r="BG202" t="s">
        <v>8401</v>
      </c>
      <c r="BH202">
        <v>0.499</v>
      </c>
      <c r="BI202">
        <v>0.27100000000000002</v>
      </c>
    </row>
    <row r="203" spans="1:62" x14ac:dyDescent="0.2">
      <c r="A203" t="s">
        <v>8387</v>
      </c>
      <c r="B203" t="s">
        <v>8327</v>
      </c>
      <c r="C203">
        <v>1</v>
      </c>
      <c r="D203" s="12"/>
      <c r="E203" s="12">
        <v>2.5840000000000001</v>
      </c>
      <c r="U203" t="s">
        <v>8387</v>
      </c>
      <c r="V203" t="s">
        <v>8569</v>
      </c>
      <c r="W203">
        <v>1.089</v>
      </c>
      <c r="X203">
        <v>1.0820000000000001</v>
      </c>
      <c r="Y203">
        <v>1</v>
      </c>
      <c r="BE203" t="s">
        <v>95</v>
      </c>
      <c r="BF203" t="s">
        <v>8184</v>
      </c>
      <c r="BG203" t="s">
        <v>8402</v>
      </c>
      <c r="BH203">
        <v>1.06</v>
      </c>
      <c r="BI203">
        <v>1.06</v>
      </c>
      <c r="BJ203">
        <v>1</v>
      </c>
    </row>
    <row r="204" spans="1:62" x14ac:dyDescent="0.2">
      <c r="A204" t="s">
        <v>8387</v>
      </c>
      <c r="B204" t="s">
        <v>8491</v>
      </c>
      <c r="C204">
        <v>1</v>
      </c>
      <c r="D204" s="12"/>
      <c r="E204" s="12">
        <v>9.1999999999999998E-2</v>
      </c>
      <c r="U204" t="s">
        <v>8387</v>
      </c>
      <c r="V204" t="s">
        <v>8570</v>
      </c>
      <c r="W204">
        <v>40.92</v>
      </c>
      <c r="X204">
        <v>32.042000000000002</v>
      </c>
      <c r="BE204" t="s">
        <v>95</v>
      </c>
      <c r="BF204" t="s">
        <v>8185</v>
      </c>
      <c r="BG204" t="s">
        <v>8494</v>
      </c>
      <c r="BI204">
        <v>2.9000000000000001E-2</v>
      </c>
    </row>
    <row r="205" spans="1:62" x14ac:dyDescent="0.2">
      <c r="A205" t="s">
        <v>8387</v>
      </c>
      <c r="B205" t="s">
        <v>266</v>
      </c>
      <c r="C205">
        <v>1</v>
      </c>
      <c r="D205" s="12">
        <v>0</v>
      </c>
      <c r="E205" s="12">
        <v>42.969000000000001</v>
      </c>
      <c r="U205" t="s">
        <v>8387</v>
      </c>
      <c r="V205" t="s">
        <v>8571</v>
      </c>
      <c r="W205">
        <v>43.273000000000003</v>
      </c>
      <c r="X205">
        <v>34.218000000000004</v>
      </c>
      <c r="BE205" t="s">
        <v>95</v>
      </c>
      <c r="BF205" t="s">
        <v>8185</v>
      </c>
      <c r="BG205" t="s">
        <v>8403</v>
      </c>
      <c r="BH205">
        <v>1.4910000000000001</v>
      </c>
      <c r="BI205">
        <v>1.462</v>
      </c>
    </row>
    <row r="206" spans="1:62" x14ac:dyDescent="0.2">
      <c r="A206" t="s">
        <v>8387</v>
      </c>
      <c r="B206" t="s">
        <v>8876</v>
      </c>
      <c r="C206">
        <v>1</v>
      </c>
      <c r="D206">
        <v>0.14699999999999999</v>
      </c>
      <c r="E206" s="12">
        <v>0.14699999999999999</v>
      </c>
      <c r="F206">
        <v>1</v>
      </c>
      <c r="U206" t="s">
        <v>8387</v>
      </c>
      <c r="V206" t="s">
        <v>8473</v>
      </c>
      <c r="W206">
        <v>6.5090000000000003</v>
      </c>
      <c r="X206">
        <v>3.6640000000000001</v>
      </c>
      <c r="BE206" t="s">
        <v>95</v>
      </c>
      <c r="BF206" t="s">
        <v>8185</v>
      </c>
      <c r="BG206" t="s">
        <v>8404</v>
      </c>
      <c r="BH206">
        <v>0</v>
      </c>
      <c r="BI206">
        <v>0.108</v>
      </c>
      <c r="BJ206">
        <v>1</v>
      </c>
    </row>
    <row r="207" spans="1:62" x14ac:dyDescent="0.2">
      <c r="A207" t="s">
        <v>8387</v>
      </c>
      <c r="B207" t="s">
        <v>8496</v>
      </c>
      <c r="C207">
        <v>1</v>
      </c>
      <c r="D207" s="12"/>
      <c r="E207" s="12">
        <v>5.0000000000000001E-3</v>
      </c>
      <c r="U207" t="s">
        <v>8387</v>
      </c>
      <c r="V207" t="s">
        <v>497</v>
      </c>
      <c r="W207">
        <v>1.4770000000000001</v>
      </c>
      <c r="X207">
        <v>1.2050000000000001</v>
      </c>
      <c r="BE207" t="s">
        <v>95</v>
      </c>
      <c r="BF207" t="s">
        <v>8185</v>
      </c>
      <c r="BG207" t="s">
        <v>84</v>
      </c>
      <c r="BH207">
        <v>0</v>
      </c>
      <c r="BI207">
        <v>0.19</v>
      </c>
      <c r="BJ207">
        <v>1</v>
      </c>
    </row>
    <row r="208" spans="1:62" x14ac:dyDescent="0.2">
      <c r="A208" t="s">
        <v>8387</v>
      </c>
      <c r="B208" t="s">
        <v>8384</v>
      </c>
      <c r="C208">
        <v>1</v>
      </c>
      <c r="E208" s="12">
        <v>0.15</v>
      </c>
      <c r="U208" t="s">
        <v>8387</v>
      </c>
      <c r="V208" t="s">
        <v>8615</v>
      </c>
      <c r="W208" s="12">
        <v>63.277000000000001</v>
      </c>
      <c r="X208" s="12">
        <v>34.238</v>
      </c>
      <c r="BE208" t="s">
        <v>95</v>
      </c>
      <c r="BF208" t="s">
        <v>8185</v>
      </c>
      <c r="BG208" t="s">
        <v>73</v>
      </c>
      <c r="BH208">
        <v>1.0580000000000001</v>
      </c>
      <c r="BI208">
        <v>0.76</v>
      </c>
    </row>
    <row r="209" spans="1:62" x14ac:dyDescent="0.2">
      <c r="A209" t="s">
        <v>8387</v>
      </c>
      <c r="B209" t="s">
        <v>8385</v>
      </c>
      <c r="C209">
        <v>1</v>
      </c>
      <c r="E209" s="12">
        <v>0.375</v>
      </c>
      <c r="U209" t="s">
        <v>8387</v>
      </c>
      <c r="V209" t="s">
        <v>8572</v>
      </c>
      <c r="W209" s="12">
        <v>198.238</v>
      </c>
      <c r="X209" s="12">
        <v>115.533</v>
      </c>
      <c r="BE209" t="s">
        <v>95</v>
      </c>
      <c r="BF209" t="s">
        <v>8186</v>
      </c>
      <c r="BG209" t="s">
        <v>8493</v>
      </c>
      <c r="BI209">
        <v>1.0369999999999999</v>
      </c>
    </row>
    <row r="210" spans="1:62" x14ac:dyDescent="0.2">
      <c r="A210" t="s">
        <v>8387</v>
      </c>
      <c r="B210" t="s">
        <v>8328</v>
      </c>
      <c r="C210">
        <v>1</v>
      </c>
      <c r="E210" s="12">
        <v>2.8000000000000001E-2</v>
      </c>
      <c r="U210" t="s">
        <v>8387</v>
      </c>
      <c r="V210" t="s">
        <v>8474</v>
      </c>
      <c r="W210" s="12">
        <v>6.7779999999999996</v>
      </c>
      <c r="X210" s="12">
        <v>3.871</v>
      </c>
      <c r="BE210" t="s">
        <v>95</v>
      </c>
      <c r="BF210" t="s">
        <v>8186</v>
      </c>
      <c r="BG210" t="s">
        <v>8405</v>
      </c>
      <c r="BH210">
        <v>16.948</v>
      </c>
      <c r="BI210">
        <v>15.912000000000001</v>
      </c>
    </row>
    <row r="211" spans="1:62" x14ac:dyDescent="0.2">
      <c r="A211" t="s">
        <v>8387</v>
      </c>
      <c r="B211" t="s">
        <v>8329</v>
      </c>
      <c r="C211">
        <v>1</v>
      </c>
      <c r="E211" s="12">
        <v>0.08</v>
      </c>
      <c r="U211" t="s">
        <v>8387</v>
      </c>
      <c r="V211" t="s">
        <v>8698</v>
      </c>
      <c r="W211">
        <v>0.72</v>
      </c>
      <c r="X211">
        <v>3.9E-2</v>
      </c>
      <c r="BE211" t="s">
        <v>95</v>
      </c>
      <c r="BF211" t="s">
        <v>8186</v>
      </c>
      <c r="BG211" t="s">
        <v>8406</v>
      </c>
      <c r="BH211">
        <v>0.72899999999999998</v>
      </c>
      <c r="BI211">
        <v>0.72899999999999998</v>
      </c>
      <c r="BJ211">
        <v>1</v>
      </c>
    </row>
    <row r="212" spans="1:62" x14ac:dyDescent="0.2">
      <c r="A212" t="s">
        <v>8387</v>
      </c>
      <c r="B212" t="s">
        <v>8332</v>
      </c>
      <c r="C212">
        <v>1</v>
      </c>
      <c r="E212" s="12">
        <v>0.42199999999999999</v>
      </c>
      <c r="U212" t="s">
        <v>8387</v>
      </c>
      <c r="V212" t="s">
        <v>8699</v>
      </c>
      <c r="W212">
        <v>0.72</v>
      </c>
      <c r="X212">
        <v>3.9E-2</v>
      </c>
      <c r="BE212" t="s">
        <v>95</v>
      </c>
      <c r="BF212" t="s">
        <v>8186</v>
      </c>
      <c r="BG212" t="s">
        <v>8407</v>
      </c>
      <c r="BH212">
        <v>0.182</v>
      </c>
      <c r="BI212">
        <v>0.182</v>
      </c>
      <c r="BJ212">
        <v>1</v>
      </c>
    </row>
    <row r="213" spans="1:62" x14ac:dyDescent="0.2">
      <c r="A213" t="s">
        <v>8387</v>
      </c>
      <c r="B213" t="s">
        <v>8333</v>
      </c>
      <c r="C213">
        <v>1</v>
      </c>
      <c r="E213" s="12">
        <v>0.66300000000000003</v>
      </c>
      <c r="U213" t="s">
        <v>8387</v>
      </c>
      <c r="V213" t="s">
        <v>8575</v>
      </c>
      <c r="W213">
        <v>1.0429999999999999</v>
      </c>
      <c r="X213">
        <v>0.46600000000000003</v>
      </c>
      <c r="BE213" t="s">
        <v>95</v>
      </c>
      <c r="BF213" t="s">
        <v>8186</v>
      </c>
      <c r="BG213" t="s">
        <v>8408</v>
      </c>
      <c r="BH213">
        <v>2.3180000000000001</v>
      </c>
      <c r="BI213">
        <v>2.3180000000000001</v>
      </c>
      <c r="BJ213">
        <v>1</v>
      </c>
    </row>
    <row r="214" spans="1:62" x14ac:dyDescent="0.2">
      <c r="A214" t="s">
        <v>8387</v>
      </c>
      <c r="B214" t="s">
        <v>8334</v>
      </c>
      <c r="C214">
        <v>1</v>
      </c>
      <c r="D214" s="12"/>
      <c r="E214" s="12">
        <v>1.093</v>
      </c>
      <c r="U214" t="s">
        <v>8387</v>
      </c>
      <c r="V214" t="s">
        <v>8453</v>
      </c>
      <c r="W214">
        <v>1.2669999999999999</v>
      </c>
      <c r="X214">
        <v>0.35</v>
      </c>
      <c r="BE214" t="s">
        <v>95</v>
      </c>
      <c r="BF214" t="s">
        <v>8187</v>
      </c>
      <c r="BG214" t="s">
        <v>8409</v>
      </c>
      <c r="BH214">
        <v>0</v>
      </c>
      <c r="BI214">
        <v>0.55000000000000004</v>
      </c>
      <c r="BJ214">
        <v>1</v>
      </c>
    </row>
    <row r="215" spans="1:62" x14ac:dyDescent="0.2">
      <c r="A215" t="s">
        <v>8387</v>
      </c>
      <c r="B215" t="s">
        <v>8335</v>
      </c>
      <c r="C215">
        <v>1</v>
      </c>
      <c r="D215" s="12"/>
      <c r="E215" s="12">
        <v>3.161</v>
      </c>
      <c r="U215" t="s">
        <v>8387</v>
      </c>
      <c r="V215" t="s">
        <v>8475</v>
      </c>
      <c r="W215">
        <v>0.75600000000000001</v>
      </c>
      <c r="X215">
        <v>0.75600000000000001</v>
      </c>
      <c r="Y215">
        <v>1</v>
      </c>
      <c r="BE215" t="s">
        <v>95</v>
      </c>
      <c r="BF215" t="s">
        <v>8187</v>
      </c>
      <c r="BG215" t="s">
        <v>8410</v>
      </c>
      <c r="BH215">
        <v>0</v>
      </c>
      <c r="BI215">
        <v>1.5289999999999999</v>
      </c>
      <c r="BJ215">
        <v>1</v>
      </c>
    </row>
    <row r="216" spans="1:62" x14ac:dyDescent="0.2">
      <c r="A216" t="s">
        <v>8387</v>
      </c>
      <c r="B216" t="s">
        <v>8336</v>
      </c>
      <c r="C216">
        <v>1</v>
      </c>
      <c r="D216" s="12"/>
      <c r="E216" s="12">
        <v>1.054</v>
      </c>
      <c r="U216" t="s">
        <v>8387</v>
      </c>
      <c r="V216" t="s">
        <v>350</v>
      </c>
      <c r="W216">
        <v>0.42599999999999999</v>
      </c>
      <c r="X216">
        <v>0.42599999999999999</v>
      </c>
      <c r="Y216">
        <v>1</v>
      </c>
      <c r="BE216" t="s">
        <v>95</v>
      </c>
      <c r="BF216" t="s">
        <v>8187</v>
      </c>
      <c r="BG216" t="s">
        <v>8411</v>
      </c>
      <c r="BH216">
        <v>0</v>
      </c>
      <c r="BI216">
        <v>0.68799999999999994</v>
      </c>
      <c r="BJ216">
        <v>1</v>
      </c>
    </row>
    <row r="217" spans="1:62" x14ac:dyDescent="0.2">
      <c r="A217" t="s">
        <v>8387</v>
      </c>
      <c r="B217" t="s">
        <v>8337</v>
      </c>
      <c r="C217">
        <v>1</v>
      </c>
      <c r="E217" s="12">
        <v>1.873</v>
      </c>
      <c r="U217" t="s">
        <v>8387</v>
      </c>
      <c r="V217" t="s">
        <v>351</v>
      </c>
      <c r="W217" s="12">
        <v>0.67200000000000004</v>
      </c>
      <c r="X217" s="12">
        <v>0.67200000000000004</v>
      </c>
      <c r="Y217">
        <v>1</v>
      </c>
      <c r="BE217" t="s">
        <v>95</v>
      </c>
      <c r="BF217" t="s">
        <v>8187</v>
      </c>
      <c r="BG217" t="s">
        <v>8412</v>
      </c>
      <c r="BH217">
        <v>5.2080000000000002</v>
      </c>
      <c r="BI217">
        <v>2.4390000000000001</v>
      </c>
    </row>
    <row r="218" spans="1:62" x14ac:dyDescent="0.2">
      <c r="A218" t="s">
        <v>8387</v>
      </c>
      <c r="B218" t="s">
        <v>8338</v>
      </c>
      <c r="C218">
        <v>1</v>
      </c>
      <c r="E218" s="12">
        <v>0.66300000000000003</v>
      </c>
      <c r="U218" t="s">
        <v>8387</v>
      </c>
      <c r="V218" t="s">
        <v>436</v>
      </c>
      <c r="W218">
        <v>2.85</v>
      </c>
      <c r="X218">
        <v>2.85</v>
      </c>
      <c r="Y218">
        <v>1</v>
      </c>
      <c r="BE218" t="s">
        <v>95</v>
      </c>
      <c r="BF218" t="s">
        <v>8188</v>
      </c>
      <c r="BG218" t="s">
        <v>74</v>
      </c>
      <c r="BI218">
        <v>0.17100000000000001</v>
      </c>
    </row>
    <row r="219" spans="1:62" x14ac:dyDescent="0.2">
      <c r="A219" t="s">
        <v>8387</v>
      </c>
      <c r="B219" t="s">
        <v>8339</v>
      </c>
      <c r="C219">
        <v>1</v>
      </c>
      <c r="E219" s="12">
        <v>6.2E-2</v>
      </c>
      <c r="U219" t="s">
        <v>8387</v>
      </c>
      <c r="V219" t="s">
        <v>8478</v>
      </c>
      <c r="W219">
        <v>3.835</v>
      </c>
      <c r="X219">
        <v>3.835</v>
      </c>
      <c r="Y219">
        <v>1</v>
      </c>
      <c r="BE219" t="s">
        <v>95</v>
      </c>
      <c r="BF219" t="s">
        <v>8188</v>
      </c>
      <c r="BG219" t="s">
        <v>75</v>
      </c>
      <c r="BH219">
        <v>4.8929999999999998</v>
      </c>
      <c r="BI219">
        <v>4.7220000000000004</v>
      </c>
    </row>
    <row r="220" spans="1:62" x14ac:dyDescent="0.2">
      <c r="A220" t="s">
        <v>8387</v>
      </c>
      <c r="B220" t="s">
        <v>8340</v>
      </c>
      <c r="C220">
        <v>1</v>
      </c>
      <c r="D220" s="12"/>
      <c r="E220" s="12">
        <v>0.216</v>
      </c>
      <c r="U220" t="s">
        <v>8387</v>
      </c>
      <c r="V220" t="s">
        <v>8578</v>
      </c>
      <c r="W220">
        <v>0.99199999999999999</v>
      </c>
      <c r="X220">
        <v>0.17599999999999999</v>
      </c>
      <c r="BE220" t="s">
        <v>95</v>
      </c>
      <c r="BF220" t="s">
        <v>8188</v>
      </c>
      <c r="BG220" t="s">
        <v>76</v>
      </c>
      <c r="BH220">
        <v>0</v>
      </c>
      <c r="BI220">
        <v>1.127</v>
      </c>
      <c r="BJ220">
        <v>1</v>
      </c>
    </row>
    <row r="221" spans="1:62" x14ac:dyDescent="0.2">
      <c r="A221" t="s">
        <v>8387</v>
      </c>
      <c r="B221" t="s">
        <v>8341</v>
      </c>
      <c r="C221">
        <v>1</v>
      </c>
      <c r="D221" s="12"/>
      <c r="E221" s="12">
        <v>6.2E-2</v>
      </c>
      <c r="U221" t="s">
        <v>8387</v>
      </c>
      <c r="V221" t="s">
        <v>8149</v>
      </c>
      <c r="W221">
        <v>0.379</v>
      </c>
      <c r="X221">
        <v>7.8E-2</v>
      </c>
      <c r="BE221" t="s">
        <v>95</v>
      </c>
      <c r="BF221" t="s">
        <v>8188</v>
      </c>
      <c r="BG221" t="s">
        <v>70</v>
      </c>
      <c r="BH221">
        <v>3.2610000000000001</v>
      </c>
      <c r="BI221">
        <v>2.133</v>
      </c>
    </row>
    <row r="222" spans="1:62" x14ac:dyDescent="0.2">
      <c r="A222" t="s">
        <v>8387</v>
      </c>
      <c r="B222" t="s">
        <v>8342</v>
      </c>
      <c r="C222">
        <v>1</v>
      </c>
      <c r="D222" s="12"/>
      <c r="E222" s="12">
        <v>0.216</v>
      </c>
      <c r="U222" t="s">
        <v>8387</v>
      </c>
      <c r="V222" t="s">
        <v>8790</v>
      </c>
      <c r="W222">
        <v>0.93500000000000005</v>
      </c>
      <c r="X222">
        <v>0.253</v>
      </c>
      <c r="BE222" t="s">
        <v>95</v>
      </c>
      <c r="BF222" t="s">
        <v>8188</v>
      </c>
      <c r="BG222" t="s">
        <v>71</v>
      </c>
      <c r="BH222">
        <v>5.4610000000000003</v>
      </c>
      <c r="BI222">
        <v>5.46</v>
      </c>
      <c r="BJ222">
        <v>1</v>
      </c>
    </row>
    <row r="223" spans="1:62" x14ac:dyDescent="0.2">
      <c r="A223" t="s">
        <v>8387</v>
      </c>
      <c r="B223" t="s">
        <v>8343</v>
      </c>
      <c r="C223">
        <v>1</v>
      </c>
      <c r="D223" s="12"/>
      <c r="E223" s="12">
        <v>2.5310000000000001</v>
      </c>
      <c r="U223" t="s">
        <v>8387</v>
      </c>
      <c r="V223" t="s">
        <v>8579</v>
      </c>
      <c r="W223">
        <v>2.2370000000000001</v>
      </c>
      <c r="X223">
        <v>1.3660000000000001</v>
      </c>
      <c r="BE223" t="s">
        <v>95</v>
      </c>
      <c r="BF223" t="s">
        <v>8189</v>
      </c>
      <c r="BG223" t="s">
        <v>8413</v>
      </c>
      <c r="BH223">
        <v>4.3999999999999997E-2</v>
      </c>
      <c r="BI223">
        <v>4.3999999999999997E-2</v>
      </c>
      <c r="BJ223">
        <v>1</v>
      </c>
    </row>
    <row r="224" spans="1:62" x14ac:dyDescent="0.2">
      <c r="A224" t="s">
        <v>8388</v>
      </c>
      <c r="B224" t="s">
        <v>455</v>
      </c>
      <c r="C224">
        <v>1</v>
      </c>
      <c r="D224" s="12">
        <v>2.2040000000000002</v>
      </c>
      <c r="E224" s="12">
        <v>2.2040000000000002</v>
      </c>
      <c r="F224">
        <v>1</v>
      </c>
      <c r="U224" t="s">
        <v>8387</v>
      </c>
      <c r="V224" t="s">
        <v>8580</v>
      </c>
      <c r="W224" s="12">
        <v>0.84299999999999997</v>
      </c>
      <c r="X224" s="12">
        <v>0.246</v>
      </c>
      <c r="BE224" t="s">
        <v>95</v>
      </c>
      <c r="BF224" t="s">
        <v>8167</v>
      </c>
      <c r="BG224" t="s">
        <v>8414</v>
      </c>
      <c r="BH224">
        <v>6.3E-2</v>
      </c>
      <c r="BI224">
        <v>6.3E-2</v>
      </c>
      <c r="BJ224">
        <v>1</v>
      </c>
    </row>
    <row r="225" spans="1:62" x14ac:dyDescent="0.2">
      <c r="A225" t="s">
        <v>8388</v>
      </c>
      <c r="B225" t="s">
        <v>8458</v>
      </c>
      <c r="C225">
        <v>1</v>
      </c>
      <c r="D225" s="12">
        <v>1E-3</v>
      </c>
      <c r="E225" s="12">
        <v>68.677999999999997</v>
      </c>
      <c r="U225" t="s">
        <v>8387</v>
      </c>
      <c r="V225" t="s">
        <v>8581</v>
      </c>
      <c r="W225" s="12">
        <v>0.84299999999999997</v>
      </c>
      <c r="X225" s="12">
        <v>0.246</v>
      </c>
      <c r="BE225" t="s">
        <v>95</v>
      </c>
      <c r="BF225" t="s">
        <v>8167</v>
      </c>
      <c r="BG225" t="s">
        <v>8415</v>
      </c>
      <c r="BH225">
        <v>3.5000000000000003E-2</v>
      </c>
      <c r="BI225">
        <v>3.5000000000000003E-2</v>
      </c>
      <c r="BJ225">
        <v>1</v>
      </c>
    </row>
    <row r="226" spans="1:62" x14ac:dyDescent="0.2">
      <c r="A226" t="s">
        <v>8388</v>
      </c>
      <c r="B226" t="s">
        <v>8459</v>
      </c>
      <c r="C226">
        <v>1</v>
      </c>
      <c r="D226" s="12">
        <v>0</v>
      </c>
      <c r="E226" s="12">
        <v>1.298</v>
      </c>
      <c r="U226" t="s">
        <v>8387</v>
      </c>
      <c r="V226" t="s">
        <v>8583</v>
      </c>
      <c r="W226">
        <v>0.06</v>
      </c>
      <c r="X226">
        <v>5.8999999999999997E-2</v>
      </c>
      <c r="Y226">
        <v>1</v>
      </c>
      <c r="BE226" t="s">
        <v>95</v>
      </c>
      <c r="BF226" t="s">
        <v>8162</v>
      </c>
      <c r="BG226" t="s">
        <v>8416</v>
      </c>
      <c r="BH226">
        <v>4.3999999999999997E-2</v>
      </c>
      <c r="BI226">
        <v>4.3999999999999997E-2</v>
      </c>
      <c r="BJ226">
        <v>1</v>
      </c>
    </row>
    <row r="227" spans="1:62" x14ac:dyDescent="0.2">
      <c r="A227" t="s">
        <v>8388</v>
      </c>
      <c r="B227" t="s">
        <v>8461</v>
      </c>
      <c r="C227">
        <v>1</v>
      </c>
      <c r="D227" s="12">
        <v>1.7999999999999999E-2</v>
      </c>
      <c r="E227" s="12">
        <v>2.782</v>
      </c>
      <c r="U227" t="s">
        <v>8387</v>
      </c>
      <c r="V227" t="s">
        <v>160</v>
      </c>
      <c r="W227">
        <v>0.35799999999999998</v>
      </c>
      <c r="X227">
        <v>0.35799999999999998</v>
      </c>
      <c r="Y227">
        <v>1</v>
      </c>
      <c r="BE227" t="s">
        <v>95</v>
      </c>
      <c r="BF227" t="s">
        <v>8192</v>
      </c>
      <c r="BG227" t="s">
        <v>8417</v>
      </c>
      <c r="BH227">
        <v>7.0000000000000007E-2</v>
      </c>
      <c r="BI227">
        <v>7.0000000000000007E-2</v>
      </c>
      <c r="BJ227">
        <v>1</v>
      </c>
    </row>
    <row r="228" spans="1:62" x14ac:dyDescent="0.2">
      <c r="A228" t="s">
        <v>8388</v>
      </c>
      <c r="B228" t="s">
        <v>8464</v>
      </c>
      <c r="C228">
        <v>1</v>
      </c>
      <c r="D228" s="12">
        <v>8.9999999999999993E-3</v>
      </c>
      <c r="E228" s="12">
        <v>14.083</v>
      </c>
      <c r="U228" t="s">
        <v>8387</v>
      </c>
      <c r="V228" t="s">
        <v>8483</v>
      </c>
      <c r="W228">
        <v>9.1999999999999998E-2</v>
      </c>
      <c r="X228">
        <v>7.3999999999999996E-2</v>
      </c>
      <c r="BE228" t="s">
        <v>95</v>
      </c>
      <c r="BF228" t="s">
        <v>8190</v>
      </c>
      <c r="BG228" t="s">
        <v>8418</v>
      </c>
      <c r="BH228">
        <v>6.0999999999999999E-2</v>
      </c>
      <c r="BI228">
        <v>6.0999999999999999E-2</v>
      </c>
      <c r="BJ228">
        <v>1</v>
      </c>
    </row>
    <row r="229" spans="1:62" x14ac:dyDescent="0.2">
      <c r="A229" t="s">
        <v>8388</v>
      </c>
      <c r="B229" t="s">
        <v>8466</v>
      </c>
      <c r="C229">
        <v>1</v>
      </c>
      <c r="D229" s="12">
        <v>0</v>
      </c>
      <c r="E229" s="12">
        <v>5.0460000000000003</v>
      </c>
      <c r="U229" t="s">
        <v>8387</v>
      </c>
      <c r="V229" t="s">
        <v>8448</v>
      </c>
      <c r="W229">
        <v>2.395</v>
      </c>
      <c r="X229">
        <v>2.0329999999999999</v>
      </c>
      <c r="BE229" t="s">
        <v>95</v>
      </c>
      <c r="BF229" t="s">
        <v>8194</v>
      </c>
      <c r="BG229" t="s">
        <v>8419</v>
      </c>
      <c r="BH229">
        <v>0.13600000000000001</v>
      </c>
      <c r="BI229">
        <v>0.13600000000000001</v>
      </c>
      <c r="BJ229">
        <v>1</v>
      </c>
    </row>
    <row r="230" spans="1:62" x14ac:dyDescent="0.2">
      <c r="A230" t="s">
        <v>8388</v>
      </c>
      <c r="B230" t="s">
        <v>8467</v>
      </c>
      <c r="C230">
        <v>1</v>
      </c>
      <c r="D230" s="12">
        <v>0</v>
      </c>
      <c r="E230" s="12">
        <v>2.5910000000000002</v>
      </c>
      <c r="U230" t="s">
        <v>8387</v>
      </c>
      <c r="V230" t="s">
        <v>8446</v>
      </c>
      <c r="W230">
        <v>2.3490000000000002</v>
      </c>
      <c r="X230">
        <v>1.7470000000000001</v>
      </c>
      <c r="BE230" t="s">
        <v>95</v>
      </c>
      <c r="BF230" t="s">
        <v>8194</v>
      </c>
      <c r="BG230" t="s">
        <v>8420</v>
      </c>
      <c r="BH230">
        <v>7.5999999999999998E-2</v>
      </c>
      <c r="BI230">
        <v>7.5999999999999998E-2</v>
      </c>
      <c r="BJ230">
        <v>1</v>
      </c>
    </row>
    <row r="231" spans="1:62" x14ac:dyDescent="0.2">
      <c r="A231" t="s">
        <v>8388</v>
      </c>
      <c r="B231" t="s">
        <v>110</v>
      </c>
      <c r="C231">
        <v>1</v>
      </c>
      <c r="D231" s="12">
        <v>4.2350000000000003</v>
      </c>
      <c r="E231" s="12">
        <v>5.6</v>
      </c>
      <c r="U231" t="s">
        <v>8387</v>
      </c>
      <c r="V231" t="s">
        <v>8447</v>
      </c>
      <c r="W231">
        <v>3.2149999999999999</v>
      </c>
      <c r="X231">
        <v>3.2149999999999999</v>
      </c>
      <c r="Y231">
        <v>1</v>
      </c>
      <c r="BE231" t="s">
        <v>95</v>
      </c>
      <c r="BF231" t="s">
        <v>8163</v>
      </c>
      <c r="BG231" t="s">
        <v>8165</v>
      </c>
      <c r="BH231">
        <v>9.7000000000000003E-2</v>
      </c>
      <c r="BI231">
        <v>9.7000000000000003E-2</v>
      </c>
      <c r="BJ231">
        <v>1</v>
      </c>
    </row>
    <row r="232" spans="1:62" x14ac:dyDescent="0.2">
      <c r="A232" t="s">
        <v>8388</v>
      </c>
      <c r="B232" t="s">
        <v>112</v>
      </c>
      <c r="C232">
        <v>1</v>
      </c>
      <c r="D232" s="12">
        <v>0</v>
      </c>
      <c r="E232" s="12">
        <v>25.045000000000002</v>
      </c>
      <c r="U232" t="s">
        <v>8387</v>
      </c>
      <c r="V232" t="s">
        <v>171</v>
      </c>
      <c r="W232">
        <v>6.5739999999999998</v>
      </c>
      <c r="X232">
        <v>5.2590000000000003</v>
      </c>
      <c r="BE232" t="s">
        <v>95</v>
      </c>
      <c r="BF232" t="s">
        <v>8193</v>
      </c>
      <c r="BG232" t="s">
        <v>8421</v>
      </c>
      <c r="BH232">
        <v>2.8000000000000001E-2</v>
      </c>
      <c r="BI232">
        <v>2.8000000000000001E-2</v>
      </c>
      <c r="BJ232">
        <v>1</v>
      </c>
    </row>
    <row r="233" spans="1:62" x14ac:dyDescent="0.2">
      <c r="A233" t="s">
        <v>8388</v>
      </c>
      <c r="B233" t="s">
        <v>116</v>
      </c>
      <c r="C233">
        <v>1</v>
      </c>
      <c r="D233" s="12">
        <v>0</v>
      </c>
      <c r="E233" s="12">
        <v>9.6000000000000002E-2</v>
      </c>
      <c r="U233" t="s">
        <v>8387</v>
      </c>
      <c r="V233" t="s">
        <v>8174</v>
      </c>
      <c r="W233">
        <v>7.3999999999999996E-2</v>
      </c>
      <c r="X233">
        <v>6.3E-2</v>
      </c>
      <c r="BE233" t="s">
        <v>95</v>
      </c>
      <c r="BF233" t="s">
        <v>8195</v>
      </c>
      <c r="BG233" t="s">
        <v>8422</v>
      </c>
      <c r="BH233">
        <v>6.9000000000000006E-2</v>
      </c>
      <c r="BI233">
        <v>6.9000000000000006E-2</v>
      </c>
      <c r="BJ233">
        <v>1</v>
      </c>
    </row>
    <row r="234" spans="1:62" x14ac:dyDescent="0.2">
      <c r="A234" t="s">
        <v>8388</v>
      </c>
      <c r="B234" t="s">
        <v>117</v>
      </c>
      <c r="C234">
        <v>1</v>
      </c>
      <c r="D234" s="12">
        <v>0</v>
      </c>
      <c r="E234" s="12">
        <v>0.78800000000000003</v>
      </c>
      <c r="U234" t="s">
        <v>8387</v>
      </c>
      <c r="V234" t="s">
        <v>8557</v>
      </c>
      <c r="W234">
        <v>0.877</v>
      </c>
      <c r="X234">
        <v>0.877</v>
      </c>
      <c r="Y234">
        <v>1</v>
      </c>
      <c r="BE234" t="s">
        <v>95</v>
      </c>
      <c r="BF234" t="s">
        <v>8195</v>
      </c>
      <c r="BG234" t="s">
        <v>8423</v>
      </c>
      <c r="BH234">
        <v>4.2000000000000003E-2</v>
      </c>
      <c r="BI234">
        <v>4.2000000000000003E-2</v>
      </c>
      <c r="BJ234">
        <v>1</v>
      </c>
    </row>
    <row r="235" spans="1:62" x14ac:dyDescent="0.2">
      <c r="A235" t="s">
        <v>8388</v>
      </c>
      <c r="B235" t="s">
        <v>118</v>
      </c>
      <c r="C235">
        <v>1</v>
      </c>
      <c r="D235" s="12">
        <v>0</v>
      </c>
      <c r="E235" s="12">
        <v>2.5979999999999999</v>
      </c>
      <c r="U235" t="s">
        <v>8387</v>
      </c>
      <c r="V235" t="s">
        <v>8618</v>
      </c>
      <c r="W235">
        <v>1.105</v>
      </c>
      <c r="X235">
        <v>1.105</v>
      </c>
      <c r="Y235">
        <v>1</v>
      </c>
      <c r="BE235" t="s">
        <v>95</v>
      </c>
      <c r="BF235" t="s">
        <v>8164</v>
      </c>
      <c r="BG235" t="s">
        <v>8166</v>
      </c>
      <c r="BH235">
        <v>2.1000000000000001E-2</v>
      </c>
      <c r="BI235">
        <v>2.1000000000000001E-2</v>
      </c>
      <c r="BJ235">
        <v>1</v>
      </c>
    </row>
    <row r="236" spans="1:62" x14ac:dyDescent="0.2">
      <c r="A236" t="s">
        <v>8388</v>
      </c>
      <c r="B236" t="s">
        <v>137</v>
      </c>
      <c r="C236">
        <v>1</v>
      </c>
      <c r="D236" s="12"/>
      <c r="E236" s="12">
        <v>0.27100000000000002</v>
      </c>
      <c r="U236" t="s">
        <v>8387</v>
      </c>
      <c r="V236" t="s">
        <v>8586</v>
      </c>
      <c r="W236">
        <v>1.369</v>
      </c>
      <c r="X236">
        <v>0.56599999999999995</v>
      </c>
      <c r="BE236" t="s">
        <v>95</v>
      </c>
      <c r="BF236" t="s">
        <v>8425</v>
      </c>
      <c r="BG236" t="s">
        <v>8426</v>
      </c>
      <c r="BI236">
        <v>1E-3</v>
      </c>
    </row>
    <row r="237" spans="1:62" x14ac:dyDescent="0.2">
      <c r="A237" t="s">
        <v>8388</v>
      </c>
      <c r="B237" t="s">
        <v>138</v>
      </c>
      <c r="C237">
        <v>1</v>
      </c>
      <c r="D237" s="12"/>
      <c r="E237" s="12">
        <v>3.2650000000000001</v>
      </c>
      <c r="U237" t="s">
        <v>8387</v>
      </c>
      <c r="V237" t="s">
        <v>8553</v>
      </c>
      <c r="W237">
        <v>22.524999999999999</v>
      </c>
      <c r="X237">
        <v>8.1449999999999996</v>
      </c>
      <c r="BE237" t="s">
        <v>95</v>
      </c>
      <c r="BF237" t="s">
        <v>8425</v>
      </c>
      <c r="BG237" t="s">
        <v>8427</v>
      </c>
      <c r="BH237">
        <v>6.9000000000000006E-2</v>
      </c>
      <c r="BI237">
        <v>2.7E-2</v>
      </c>
    </row>
    <row r="238" spans="1:62" x14ac:dyDescent="0.2">
      <c r="A238" t="s">
        <v>8388</v>
      </c>
      <c r="B238" t="s">
        <v>8476</v>
      </c>
      <c r="C238">
        <v>1</v>
      </c>
      <c r="D238" s="12">
        <v>0.14499999999999999</v>
      </c>
      <c r="E238" s="12">
        <v>1.2190000000000001</v>
      </c>
      <c r="U238" t="s">
        <v>8387</v>
      </c>
      <c r="V238" t="s">
        <v>447</v>
      </c>
      <c r="W238">
        <v>2.5999999999999999E-2</v>
      </c>
      <c r="X238">
        <v>2.5999999999999999E-2</v>
      </c>
      <c r="Y238">
        <v>1</v>
      </c>
      <c r="BE238" t="s">
        <v>95</v>
      </c>
      <c r="BF238" t="s">
        <v>8425</v>
      </c>
      <c r="BG238" t="s">
        <v>8428</v>
      </c>
      <c r="BI238">
        <v>4.1000000000000002E-2</v>
      </c>
    </row>
    <row r="239" spans="1:62" x14ac:dyDescent="0.2">
      <c r="A239" t="s">
        <v>8388</v>
      </c>
      <c r="B239" t="s">
        <v>8507</v>
      </c>
      <c r="C239">
        <v>1</v>
      </c>
      <c r="D239" s="12"/>
      <c r="E239" s="12">
        <v>8760</v>
      </c>
      <c r="U239" t="s">
        <v>8387</v>
      </c>
      <c r="V239" t="s">
        <v>440</v>
      </c>
      <c r="W239">
        <v>0.21099999999999999</v>
      </c>
      <c r="X239">
        <v>0.21099999999999999</v>
      </c>
      <c r="Y239">
        <v>1</v>
      </c>
      <c r="BE239" t="s">
        <v>95</v>
      </c>
      <c r="BF239" t="s">
        <v>8429</v>
      </c>
      <c r="BG239" t="s">
        <v>8430</v>
      </c>
      <c r="BH239">
        <v>1.38</v>
      </c>
      <c r="BI239">
        <v>1.958</v>
      </c>
      <c r="BJ239">
        <v>1</v>
      </c>
    </row>
    <row r="240" spans="1:62" x14ac:dyDescent="0.2">
      <c r="A240" t="s">
        <v>8388</v>
      </c>
      <c r="B240" t="s">
        <v>350</v>
      </c>
      <c r="C240">
        <v>1</v>
      </c>
      <c r="D240" s="12">
        <v>0.42</v>
      </c>
      <c r="E240" s="12">
        <v>0.42</v>
      </c>
      <c r="F240">
        <v>1</v>
      </c>
      <c r="U240" t="s">
        <v>8387</v>
      </c>
      <c r="V240" t="s">
        <v>220</v>
      </c>
      <c r="W240">
        <v>0.93200000000000005</v>
      </c>
      <c r="X240">
        <v>0.93200000000000005</v>
      </c>
      <c r="Y240">
        <v>1</v>
      </c>
      <c r="BE240" t="s">
        <v>95</v>
      </c>
      <c r="BF240" t="s">
        <v>8429</v>
      </c>
      <c r="BG240" t="s">
        <v>8431</v>
      </c>
      <c r="BH240">
        <v>0.74</v>
      </c>
      <c r="BI240">
        <v>0.16200000000000001</v>
      </c>
    </row>
    <row r="241" spans="1:62" x14ac:dyDescent="0.2">
      <c r="A241" t="s">
        <v>8388</v>
      </c>
      <c r="B241" t="s">
        <v>351</v>
      </c>
      <c r="C241">
        <v>1</v>
      </c>
      <c r="D241" s="12">
        <v>0.499</v>
      </c>
      <c r="E241" s="12">
        <v>0.499</v>
      </c>
      <c r="F241">
        <v>1</v>
      </c>
      <c r="U241" t="s">
        <v>8387</v>
      </c>
      <c r="V241" t="s">
        <v>413</v>
      </c>
      <c r="W241">
        <v>0.04</v>
      </c>
      <c r="X241">
        <v>0.04</v>
      </c>
      <c r="Y241">
        <v>1</v>
      </c>
      <c r="BE241" t="s">
        <v>95</v>
      </c>
      <c r="BF241" t="s">
        <v>8450</v>
      </c>
      <c r="BG241" t="s">
        <v>8451</v>
      </c>
      <c r="BH241">
        <v>7.5149999999999997</v>
      </c>
      <c r="BI241">
        <v>8.7889999999999997</v>
      </c>
      <c r="BJ241">
        <v>1</v>
      </c>
    </row>
    <row r="242" spans="1:62" x14ac:dyDescent="0.2">
      <c r="A242" t="s">
        <v>8388</v>
      </c>
      <c r="B242" t="s">
        <v>436</v>
      </c>
      <c r="C242">
        <v>1</v>
      </c>
      <c r="D242" s="12">
        <v>2.5089999999999999</v>
      </c>
      <c r="E242" s="12">
        <v>3.1269999999999998</v>
      </c>
      <c r="U242" t="s">
        <v>8387</v>
      </c>
      <c r="V242" t="s">
        <v>258</v>
      </c>
      <c r="W242">
        <v>20.625</v>
      </c>
      <c r="X242">
        <v>20.625</v>
      </c>
      <c r="Y242">
        <v>1</v>
      </c>
      <c r="BE242" t="s">
        <v>95</v>
      </c>
      <c r="BF242" t="s">
        <v>8450</v>
      </c>
      <c r="BG242" t="s">
        <v>8452</v>
      </c>
      <c r="BH242">
        <v>0.50900000000000001</v>
      </c>
      <c r="BI242">
        <v>0.61699999999999999</v>
      </c>
      <c r="BJ242">
        <v>1</v>
      </c>
    </row>
    <row r="243" spans="1:62" x14ac:dyDescent="0.2">
      <c r="A243" t="s">
        <v>8388</v>
      </c>
      <c r="B243" t="s">
        <v>8478</v>
      </c>
      <c r="C243">
        <v>1</v>
      </c>
      <c r="D243" s="12">
        <v>0</v>
      </c>
      <c r="E243" s="12">
        <v>2.56</v>
      </c>
      <c r="U243" t="s">
        <v>8387</v>
      </c>
      <c r="V243" t="s">
        <v>8488</v>
      </c>
      <c r="W243">
        <v>1.91</v>
      </c>
      <c r="X243">
        <v>0.46300000000000002</v>
      </c>
      <c r="BE243" t="s">
        <v>95</v>
      </c>
      <c r="BF243" t="s">
        <v>8450</v>
      </c>
      <c r="BG243" t="s">
        <v>8453</v>
      </c>
      <c r="BH243">
        <v>1.73</v>
      </c>
      <c r="BI243">
        <v>1.73</v>
      </c>
      <c r="BJ243">
        <v>1</v>
      </c>
    </row>
    <row r="244" spans="1:62" x14ac:dyDescent="0.2">
      <c r="A244" t="s">
        <v>8388</v>
      </c>
      <c r="B244" t="s">
        <v>8481</v>
      </c>
      <c r="C244">
        <v>1</v>
      </c>
      <c r="D244" s="12">
        <v>0</v>
      </c>
      <c r="E244" s="12">
        <v>2E-3</v>
      </c>
      <c r="F244">
        <v>1</v>
      </c>
      <c r="U244" t="s">
        <v>8387</v>
      </c>
      <c r="V244" t="s">
        <v>8491</v>
      </c>
      <c r="W244">
        <v>6.0999999999999999E-2</v>
      </c>
      <c r="X244">
        <v>6.0999999999999999E-2</v>
      </c>
      <c r="Y244">
        <v>1</v>
      </c>
      <c r="BE244" t="s">
        <v>95</v>
      </c>
      <c r="BF244" t="s">
        <v>8450</v>
      </c>
      <c r="BG244" t="s">
        <v>8454</v>
      </c>
      <c r="BH244">
        <v>2E-3</v>
      </c>
      <c r="BI244">
        <v>2E-3</v>
      </c>
      <c r="BJ244">
        <v>1</v>
      </c>
    </row>
    <row r="245" spans="1:62" x14ac:dyDescent="0.2">
      <c r="A245" t="s">
        <v>8388</v>
      </c>
      <c r="B245" t="s">
        <v>8345</v>
      </c>
      <c r="C245">
        <v>1</v>
      </c>
      <c r="D245" s="12"/>
      <c r="E245" s="12">
        <v>1.59</v>
      </c>
      <c r="U245" t="s">
        <v>8387</v>
      </c>
      <c r="V245" t="s">
        <v>268</v>
      </c>
      <c r="W245">
        <v>0.23699999999999999</v>
      </c>
      <c r="X245">
        <v>4.9000000000000002E-2</v>
      </c>
      <c r="BE245" t="s">
        <v>95</v>
      </c>
      <c r="BF245" t="s">
        <v>8455</v>
      </c>
      <c r="BG245" t="s">
        <v>8456</v>
      </c>
      <c r="BH245">
        <v>0.84</v>
      </c>
      <c r="BI245">
        <v>0.84</v>
      </c>
      <c r="BJ245">
        <v>1</v>
      </c>
    </row>
    <row r="246" spans="1:62" x14ac:dyDescent="0.2">
      <c r="A246" t="s">
        <v>8388</v>
      </c>
      <c r="B246" t="s">
        <v>8324</v>
      </c>
      <c r="C246">
        <v>1</v>
      </c>
      <c r="D246" s="12"/>
      <c r="E246" s="12">
        <v>1.0149999999999999</v>
      </c>
      <c r="U246" t="s">
        <v>8387</v>
      </c>
      <c r="V246" t="s">
        <v>85</v>
      </c>
      <c r="W246">
        <v>0.11700000000000001</v>
      </c>
      <c r="X246">
        <v>0.11700000000000001</v>
      </c>
      <c r="Y246">
        <v>1</v>
      </c>
      <c r="BE246" t="s">
        <v>95</v>
      </c>
      <c r="BF246" t="s">
        <v>8455</v>
      </c>
      <c r="BG246" t="s">
        <v>8457</v>
      </c>
      <c r="BH246">
        <v>1.7000000000000001E-2</v>
      </c>
      <c r="BI246">
        <v>1.7000000000000001E-2</v>
      </c>
      <c r="BJ246">
        <v>1</v>
      </c>
    </row>
    <row r="247" spans="1:62" x14ac:dyDescent="0.2">
      <c r="A247" t="s">
        <v>8388</v>
      </c>
      <c r="B247" t="s">
        <v>8325</v>
      </c>
      <c r="C247">
        <v>1</v>
      </c>
      <c r="D247" s="12"/>
      <c r="E247" s="12">
        <v>0.52800000000000002</v>
      </c>
      <c r="U247" t="s">
        <v>8387</v>
      </c>
      <c r="V247" t="s">
        <v>86</v>
      </c>
      <c r="W247">
        <v>1.036</v>
      </c>
      <c r="X247">
        <v>1.036</v>
      </c>
      <c r="Y247">
        <v>1</v>
      </c>
      <c r="BE247" t="s">
        <v>39</v>
      </c>
      <c r="BF247" t="s">
        <v>8184</v>
      </c>
      <c r="BG247" t="s">
        <v>8492</v>
      </c>
      <c r="BI247">
        <v>0.14499999999999999</v>
      </c>
    </row>
    <row r="248" spans="1:62" x14ac:dyDescent="0.2">
      <c r="A248" t="s">
        <v>8388</v>
      </c>
      <c r="B248" t="s">
        <v>161</v>
      </c>
      <c r="C248">
        <v>1</v>
      </c>
      <c r="D248" s="12">
        <v>0</v>
      </c>
      <c r="E248" s="12">
        <v>12.39</v>
      </c>
      <c r="U248" t="s">
        <v>8387</v>
      </c>
      <c r="V248" t="s">
        <v>89</v>
      </c>
      <c r="W248">
        <v>6.6000000000000003E-2</v>
      </c>
      <c r="X248">
        <v>6.6000000000000003E-2</v>
      </c>
      <c r="Y248">
        <v>1</v>
      </c>
      <c r="BE248" t="s">
        <v>39</v>
      </c>
      <c r="BF248" t="s">
        <v>8184</v>
      </c>
      <c r="BG248" t="s">
        <v>8396</v>
      </c>
      <c r="BH248">
        <v>3.8679999999999999</v>
      </c>
      <c r="BI248">
        <v>3.7240000000000002</v>
      </c>
    </row>
    <row r="249" spans="1:62" x14ac:dyDescent="0.2">
      <c r="A249" t="s">
        <v>8388</v>
      </c>
      <c r="B249" t="s">
        <v>162</v>
      </c>
      <c r="C249">
        <v>1</v>
      </c>
      <c r="D249" s="12"/>
      <c r="E249" s="12">
        <v>11.108000000000001</v>
      </c>
      <c r="U249" t="s">
        <v>8387</v>
      </c>
      <c r="V249" t="s">
        <v>272</v>
      </c>
      <c r="W249">
        <v>22.408999999999999</v>
      </c>
      <c r="X249">
        <v>14.324999999999999</v>
      </c>
      <c r="BE249" t="s">
        <v>39</v>
      </c>
      <c r="BF249" t="s">
        <v>8184</v>
      </c>
      <c r="BG249" t="s">
        <v>8359</v>
      </c>
      <c r="BH249">
        <v>1E-3</v>
      </c>
      <c r="BI249">
        <v>0.46100000000000002</v>
      </c>
      <c r="BJ249">
        <v>1</v>
      </c>
    </row>
    <row r="250" spans="1:62" x14ac:dyDescent="0.2">
      <c r="A250" t="s">
        <v>8388</v>
      </c>
      <c r="B250" t="s">
        <v>163</v>
      </c>
      <c r="C250">
        <v>1</v>
      </c>
      <c r="D250" s="12"/>
      <c r="E250" s="12">
        <v>1.2E-2</v>
      </c>
      <c r="U250" t="s">
        <v>8387</v>
      </c>
      <c r="V250" t="s">
        <v>77</v>
      </c>
      <c r="W250">
        <v>0.25600000000000001</v>
      </c>
      <c r="X250">
        <v>0.25600000000000001</v>
      </c>
      <c r="Y250">
        <v>1</v>
      </c>
      <c r="BE250" t="s">
        <v>39</v>
      </c>
      <c r="BF250" t="s">
        <v>8184</v>
      </c>
      <c r="BG250" t="s">
        <v>8401</v>
      </c>
      <c r="BH250">
        <v>1.008</v>
      </c>
      <c r="BI250">
        <v>0.54800000000000004</v>
      </c>
    </row>
    <row r="251" spans="1:62" x14ac:dyDescent="0.2">
      <c r="A251" t="s">
        <v>8388</v>
      </c>
      <c r="B251" t="s">
        <v>410</v>
      </c>
      <c r="C251">
        <v>1</v>
      </c>
      <c r="D251" s="12">
        <v>0</v>
      </c>
      <c r="E251" s="12">
        <v>0.155</v>
      </c>
      <c r="U251" t="s">
        <v>8387</v>
      </c>
      <c r="V251" t="s">
        <v>78</v>
      </c>
      <c r="W251">
        <v>2.1659999999999999</v>
      </c>
      <c r="X251">
        <v>1.6419999999999999</v>
      </c>
      <c r="BE251" t="s">
        <v>39</v>
      </c>
      <c r="BF251" t="s">
        <v>8184</v>
      </c>
      <c r="BG251" t="s">
        <v>8402</v>
      </c>
      <c r="BH251">
        <v>2.1389999999999998</v>
      </c>
      <c r="BI251">
        <v>2.1389999999999998</v>
      </c>
      <c r="BJ251">
        <v>1</v>
      </c>
    </row>
    <row r="252" spans="1:62" x14ac:dyDescent="0.2">
      <c r="A252" t="s">
        <v>8388</v>
      </c>
      <c r="B252" t="s">
        <v>8483</v>
      </c>
      <c r="C252">
        <v>1</v>
      </c>
      <c r="D252">
        <v>0.11</v>
      </c>
      <c r="E252" s="12">
        <v>0.11</v>
      </c>
      <c r="F252">
        <v>1</v>
      </c>
      <c r="U252" t="s">
        <v>8387</v>
      </c>
      <c r="V252" t="s">
        <v>80</v>
      </c>
      <c r="W252">
        <v>0.78200000000000003</v>
      </c>
      <c r="X252">
        <v>0.78200000000000003</v>
      </c>
      <c r="Y252">
        <v>1</v>
      </c>
      <c r="BE252" t="s">
        <v>39</v>
      </c>
      <c r="BF252" t="s">
        <v>8185</v>
      </c>
      <c r="BG252" t="s">
        <v>8494</v>
      </c>
      <c r="BI252">
        <v>4.7E-2</v>
      </c>
    </row>
    <row r="253" spans="1:62" x14ac:dyDescent="0.2">
      <c r="A253" t="s">
        <v>8388</v>
      </c>
      <c r="B253" t="s">
        <v>171</v>
      </c>
      <c r="C253">
        <v>1</v>
      </c>
      <c r="D253">
        <v>7.3609999999999998</v>
      </c>
      <c r="E253" s="12">
        <v>7.3609999999999998</v>
      </c>
      <c r="F253">
        <v>1</v>
      </c>
      <c r="U253" t="s">
        <v>8387</v>
      </c>
      <c r="V253" t="s">
        <v>8554</v>
      </c>
      <c r="W253">
        <v>0.19600000000000001</v>
      </c>
      <c r="X253">
        <v>0.19600000000000001</v>
      </c>
      <c r="Y253">
        <v>1</v>
      </c>
      <c r="BE253" t="s">
        <v>39</v>
      </c>
      <c r="BF253" t="s">
        <v>8185</v>
      </c>
      <c r="BG253" t="s">
        <v>8403</v>
      </c>
      <c r="BH253">
        <v>0</v>
      </c>
      <c r="BI253">
        <v>2.363</v>
      </c>
      <c r="BJ253">
        <v>1</v>
      </c>
    </row>
    <row r="254" spans="1:62" x14ac:dyDescent="0.2">
      <c r="A254" t="s">
        <v>8388</v>
      </c>
      <c r="B254" t="s">
        <v>439</v>
      </c>
      <c r="C254">
        <v>1</v>
      </c>
      <c r="E254" s="12">
        <v>662.67899999999997</v>
      </c>
      <c r="U254" t="s">
        <v>8387</v>
      </c>
      <c r="V254" t="s">
        <v>8891</v>
      </c>
      <c r="W254">
        <v>0.46200000000000002</v>
      </c>
      <c r="X254">
        <v>0.46200000000000002</v>
      </c>
      <c r="Y254">
        <v>1</v>
      </c>
      <c r="BE254" t="s">
        <v>39</v>
      </c>
      <c r="BF254" t="s">
        <v>8185</v>
      </c>
      <c r="BG254" t="s">
        <v>8404</v>
      </c>
      <c r="BH254">
        <v>0</v>
      </c>
      <c r="BI254">
        <v>0.17499999999999999</v>
      </c>
      <c r="BJ254">
        <v>1</v>
      </c>
    </row>
    <row r="255" spans="1:62" x14ac:dyDescent="0.2">
      <c r="A255" t="s">
        <v>8388</v>
      </c>
      <c r="B255" t="s">
        <v>277</v>
      </c>
      <c r="C255">
        <v>1</v>
      </c>
      <c r="E255" s="12">
        <v>1154.8119999999999</v>
      </c>
      <c r="U255" t="s">
        <v>8387</v>
      </c>
      <c r="V255" t="s">
        <v>8622</v>
      </c>
      <c r="W255" s="12">
        <v>0.34399999999999997</v>
      </c>
      <c r="X255">
        <v>0.26600000000000001</v>
      </c>
      <c r="BE255" t="s">
        <v>39</v>
      </c>
      <c r="BF255" t="s">
        <v>8185</v>
      </c>
      <c r="BG255" t="s">
        <v>84</v>
      </c>
      <c r="BH255">
        <v>0</v>
      </c>
      <c r="BI255">
        <v>0.307</v>
      </c>
      <c r="BJ255">
        <v>1</v>
      </c>
    </row>
    <row r="256" spans="1:62" x14ac:dyDescent="0.2">
      <c r="A256" t="s">
        <v>8388</v>
      </c>
      <c r="B256" t="s">
        <v>278</v>
      </c>
      <c r="C256">
        <v>1</v>
      </c>
      <c r="E256" s="12">
        <v>1154.8119999999999</v>
      </c>
      <c r="U256" t="s">
        <v>8387</v>
      </c>
      <c r="V256" t="s">
        <v>8590</v>
      </c>
      <c r="W256">
        <v>0.28100000000000003</v>
      </c>
      <c r="X256">
        <v>0.28100000000000003</v>
      </c>
      <c r="Y256">
        <v>1</v>
      </c>
      <c r="BE256" t="s">
        <v>39</v>
      </c>
      <c r="BF256" t="s">
        <v>8185</v>
      </c>
      <c r="BG256" t="s">
        <v>73</v>
      </c>
      <c r="BH256">
        <v>4.1210000000000004</v>
      </c>
      <c r="BI256">
        <v>1.2290000000000001</v>
      </c>
    </row>
    <row r="257" spans="1:62" x14ac:dyDescent="0.2">
      <c r="A257" t="s">
        <v>8388</v>
      </c>
      <c r="B257" t="s">
        <v>279</v>
      </c>
      <c r="C257">
        <v>1</v>
      </c>
      <c r="E257" s="12">
        <v>1154.8119999999999</v>
      </c>
      <c r="U257" t="s">
        <v>8387</v>
      </c>
      <c r="V257" t="s">
        <v>8591</v>
      </c>
      <c r="W257">
        <v>1.2370000000000001</v>
      </c>
      <c r="X257">
        <v>1.2370000000000001</v>
      </c>
      <c r="Y257">
        <v>1</v>
      </c>
      <c r="BE257" t="s">
        <v>39</v>
      </c>
      <c r="BF257" t="s">
        <v>8186</v>
      </c>
      <c r="BG257" t="s">
        <v>8493</v>
      </c>
      <c r="BI257">
        <v>1.1439999999999999</v>
      </c>
    </row>
    <row r="258" spans="1:62" x14ac:dyDescent="0.2">
      <c r="A258" t="s">
        <v>8388</v>
      </c>
      <c r="B258" t="s">
        <v>280</v>
      </c>
      <c r="C258">
        <v>1</v>
      </c>
      <c r="E258" s="12">
        <v>1154.8119999999999</v>
      </c>
      <c r="U258" t="s">
        <v>8387</v>
      </c>
      <c r="V258" t="s">
        <v>8696</v>
      </c>
      <c r="W258">
        <v>0.71</v>
      </c>
      <c r="X258">
        <v>0.71</v>
      </c>
      <c r="Y258">
        <v>1</v>
      </c>
      <c r="BE258" t="s">
        <v>39</v>
      </c>
      <c r="BF258" t="s">
        <v>8186</v>
      </c>
      <c r="BG258" t="s">
        <v>8405</v>
      </c>
      <c r="BH258">
        <v>18.702000000000002</v>
      </c>
      <c r="BI258">
        <v>17.558</v>
      </c>
    </row>
    <row r="259" spans="1:62" x14ac:dyDescent="0.2">
      <c r="A259" t="s">
        <v>8388</v>
      </c>
      <c r="B259" t="s">
        <v>281</v>
      </c>
      <c r="C259">
        <v>1</v>
      </c>
      <c r="E259" s="12">
        <v>1443.5150000000001</v>
      </c>
      <c r="U259" t="s">
        <v>8387</v>
      </c>
      <c r="V259" t="s">
        <v>8623</v>
      </c>
      <c r="W259">
        <v>0.01</v>
      </c>
      <c r="X259">
        <v>0.01</v>
      </c>
      <c r="Y259">
        <v>1</v>
      </c>
      <c r="BE259" t="s">
        <v>39</v>
      </c>
      <c r="BF259" t="s">
        <v>8186</v>
      </c>
      <c r="BG259" t="s">
        <v>8406</v>
      </c>
      <c r="BH259">
        <v>0.80400000000000005</v>
      </c>
      <c r="BI259">
        <v>0.80400000000000005</v>
      </c>
      <c r="BJ259">
        <v>1</v>
      </c>
    </row>
    <row r="260" spans="1:62" x14ac:dyDescent="0.2">
      <c r="A260" t="s">
        <v>8388</v>
      </c>
      <c r="B260" t="s">
        <v>282</v>
      </c>
      <c r="C260">
        <v>1</v>
      </c>
      <c r="E260" s="12">
        <v>1443.5150000000001</v>
      </c>
      <c r="U260" t="s">
        <v>8387</v>
      </c>
      <c r="V260" t="s">
        <v>8592</v>
      </c>
      <c r="W260">
        <v>0.93100000000000005</v>
      </c>
      <c r="X260">
        <v>0.93100000000000005</v>
      </c>
      <c r="Y260">
        <v>1</v>
      </c>
      <c r="BE260" t="s">
        <v>39</v>
      </c>
      <c r="BF260" t="s">
        <v>8186</v>
      </c>
      <c r="BG260" t="s">
        <v>8407</v>
      </c>
      <c r="BH260">
        <v>0.20100000000000001</v>
      </c>
      <c r="BI260">
        <v>0.20100000000000001</v>
      </c>
      <c r="BJ260">
        <v>1</v>
      </c>
    </row>
    <row r="261" spans="1:62" x14ac:dyDescent="0.2">
      <c r="A261" t="s">
        <v>8388</v>
      </c>
      <c r="B261" t="s">
        <v>283</v>
      </c>
      <c r="C261">
        <v>1</v>
      </c>
      <c r="E261" s="12">
        <v>1443.5150000000001</v>
      </c>
      <c r="U261" t="s">
        <v>8387</v>
      </c>
      <c r="V261" t="s">
        <v>8593</v>
      </c>
      <c r="W261">
        <v>1.49</v>
      </c>
      <c r="X261">
        <v>0.68799999999999994</v>
      </c>
      <c r="BE261" t="s">
        <v>39</v>
      </c>
      <c r="BF261" t="s">
        <v>8186</v>
      </c>
      <c r="BG261" t="s">
        <v>8408</v>
      </c>
      <c r="BH261">
        <v>2.5579999999999998</v>
      </c>
      <c r="BI261">
        <v>2.5579999999999998</v>
      </c>
      <c r="BJ261">
        <v>1</v>
      </c>
    </row>
    <row r="262" spans="1:62" x14ac:dyDescent="0.2">
      <c r="A262" t="s">
        <v>8388</v>
      </c>
      <c r="B262" t="s">
        <v>284</v>
      </c>
      <c r="C262">
        <v>1</v>
      </c>
      <c r="E262" s="12">
        <v>1443.5150000000001</v>
      </c>
      <c r="U262" t="s">
        <v>8387</v>
      </c>
      <c r="V262" t="s">
        <v>8596</v>
      </c>
      <c r="W262">
        <v>0.10299999999999999</v>
      </c>
      <c r="X262">
        <v>0.10299999999999999</v>
      </c>
      <c r="Y262">
        <v>1</v>
      </c>
      <c r="BE262" t="s">
        <v>39</v>
      </c>
      <c r="BF262" t="s">
        <v>8187</v>
      </c>
      <c r="BG262" t="s">
        <v>8409</v>
      </c>
      <c r="BH262">
        <v>0</v>
      </c>
      <c r="BI262">
        <v>1.6890000000000001</v>
      </c>
      <c r="BJ262">
        <v>1</v>
      </c>
    </row>
    <row r="263" spans="1:62" x14ac:dyDescent="0.2">
      <c r="A263" t="s">
        <v>8388</v>
      </c>
      <c r="B263" t="s">
        <v>285</v>
      </c>
      <c r="C263">
        <v>1</v>
      </c>
      <c r="D263" s="12"/>
      <c r="E263" s="12">
        <v>1443.5150000000001</v>
      </c>
      <c r="U263" t="s">
        <v>8387</v>
      </c>
      <c r="V263" t="s">
        <v>8597</v>
      </c>
      <c r="W263">
        <v>24.361000000000001</v>
      </c>
      <c r="X263">
        <v>24.361000000000001</v>
      </c>
      <c r="Y263">
        <v>1</v>
      </c>
      <c r="BE263" t="s">
        <v>39</v>
      </c>
      <c r="BF263" t="s">
        <v>8187</v>
      </c>
      <c r="BG263" t="s">
        <v>8410</v>
      </c>
      <c r="BH263">
        <v>0</v>
      </c>
      <c r="BI263">
        <v>4.6929999999999996</v>
      </c>
      <c r="BJ263">
        <v>1</v>
      </c>
    </row>
    <row r="264" spans="1:62" x14ac:dyDescent="0.2">
      <c r="A264" t="s">
        <v>8388</v>
      </c>
      <c r="B264" t="s">
        <v>286</v>
      </c>
      <c r="C264">
        <v>1</v>
      </c>
      <c r="E264" s="12">
        <v>1443.5150000000001</v>
      </c>
      <c r="U264" t="s">
        <v>8387</v>
      </c>
      <c r="V264" t="s">
        <v>352</v>
      </c>
      <c r="W264">
        <v>22.068999999999999</v>
      </c>
      <c r="X264">
        <v>17.542000000000002</v>
      </c>
      <c r="BE264" t="s">
        <v>39</v>
      </c>
      <c r="BF264" t="s">
        <v>8187</v>
      </c>
      <c r="BG264" t="s">
        <v>8411</v>
      </c>
      <c r="BH264">
        <v>0</v>
      </c>
      <c r="BI264">
        <v>2.1110000000000002</v>
      </c>
      <c r="BJ264">
        <v>1</v>
      </c>
    </row>
    <row r="265" spans="1:62" x14ac:dyDescent="0.2">
      <c r="A265" t="s">
        <v>8388</v>
      </c>
      <c r="B265" t="s">
        <v>287</v>
      </c>
      <c r="C265">
        <v>1</v>
      </c>
      <c r="E265" s="12">
        <v>1443.5150000000001</v>
      </c>
      <c r="U265" t="s">
        <v>8387</v>
      </c>
      <c r="V265" t="s">
        <v>415</v>
      </c>
      <c r="W265">
        <v>0.21099999999999999</v>
      </c>
      <c r="X265">
        <v>0.21099999999999999</v>
      </c>
      <c r="Y265">
        <v>1</v>
      </c>
      <c r="BE265" t="s">
        <v>39</v>
      </c>
      <c r="BF265" t="s">
        <v>8187</v>
      </c>
      <c r="BG265" t="s">
        <v>8412</v>
      </c>
      <c r="BH265">
        <v>15.987</v>
      </c>
      <c r="BI265">
        <v>7.4870000000000001</v>
      </c>
    </row>
    <row r="266" spans="1:62" x14ac:dyDescent="0.2">
      <c r="A266" t="s">
        <v>8388</v>
      </c>
      <c r="B266" t="s">
        <v>8508</v>
      </c>
      <c r="C266">
        <v>1</v>
      </c>
      <c r="E266" s="12">
        <v>4.5979999999999999</v>
      </c>
      <c r="U266" t="s">
        <v>8387</v>
      </c>
      <c r="V266" t="s">
        <v>417</v>
      </c>
      <c r="W266">
        <v>2.8000000000000001E-2</v>
      </c>
      <c r="X266">
        <v>2.4E-2</v>
      </c>
      <c r="Y266">
        <v>1</v>
      </c>
      <c r="BE266" t="s">
        <v>39</v>
      </c>
      <c r="BF266" t="s">
        <v>8188</v>
      </c>
      <c r="BG266" t="s">
        <v>74</v>
      </c>
      <c r="BI266">
        <v>0.30199999999999999</v>
      </c>
    </row>
    <row r="267" spans="1:62" x14ac:dyDescent="0.2">
      <c r="A267" t="s">
        <v>8388</v>
      </c>
      <c r="B267" t="s">
        <v>288</v>
      </c>
      <c r="C267">
        <v>1</v>
      </c>
      <c r="E267" s="12">
        <v>1443.5150000000001</v>
      </c>
      <c r="U267" t="s">
        <v>8387</v>
      </c>
      <c r="V267" t="s">
        <v>419</v>
      </c>
      <c r="W267">
        <v>2.1000000000000001E-2</v>
      </c>
      <c r="X267">
        <v>2.1000000000000001E-2</v>
      </c>
      <c r="Y267">
        <v>1</v>
      </c>
      <c r="BE267" t="s">
        <v>39</v>
      </c>
      <c r="BF267" t="s">
        <v>8188</v>
      </c>
      <c r="BG267" t="s">
        <v>75</v>
      </c>
      <c r="BH267">
        <v>8.6229999999999993</v>
      </c>
      <c r="BI267">
        <v>8.3209999999999997</v>
      </c>
    </row>
    <row r="268" spans="1:62" x14ac:dyDescent="0.2">
      <c r="A268" t="s">
        <v>8388</v>
      </c>
      <c r="B268" t="s">
        <v>177</v>
      </c>
      <c r="C268">
        <v>1</v>
      </c>
      <c r="E268" s="12">
        <v>1443.5150000000001</v>
      </c>
      <c r="U268" t="s">
        <v>8387</v>
      </c>
      <c r="V268" t="s">
        <v>8598</v>
      </c>
      <c r="W268" s="12">
        <v>2.5000000000000001E-2</v>
      </c>
      <c r="X268" s="12">
        <v>2.1000000000000001E-2</v>
      </c>
      <c r="Y268">
        <v>1</v>
      </c>
      <c r="BE268" t="s">
        <v>39</v>
      </c>
      <c r="BF268" t="s">
        <v>8188</v>
      </c>
      <c r="BG268" t="s">
        <v>76</v>
      </c>
      <c r="BH268">
        <v>0</v>
      </c>
      <c r="BI268">
        <v>1.9870000000000001</v>
      </c>
      <c r="BJ268">
        <v>1</v>
      </c>
    </row>
    <row r="269" spans="1:62" x14ac:dyDescent="0.2">
      <c r="A269" t="s">
        <v>8388</v>
      </c>
      <c r="B269" t="s">
        <v>221</v>
      </c>
      <c r="C269">
        <v>1</v>
      </c>
      <c r="D269">
        <v>0</v>
      </c>
      <c r="E269" s="12">
        <v>0.26200000000000001</v>
      </c>
      <c r="U269" t="s">
        <v>8387</v>
      </c>
      <c r="V269" t="s">
        <v>420</v>
      </c>
      <c r="W269" s="12">
        <v>4.9000000000000002E-2</v>
      </c>
      <c r="X269" s="12">
        <v>4.3999999999999997E-2</v>
      </c>
      <c r="Y269">
        <v>1</v>
      </c>
      <c r="BE269" t="s">
        <v>39</v>
      </c>
      <c r="BF269" t="s">
        <v>8188</v>
      </c>
      <c r="BG269" t="s">
        <v>70</v>
      </c>
      <c r="BH269">
        <v>5.7469999999999999</v>
      </c>
      <c r="BI269">
        <v>3.76</v>
      </c>
    </row>
    <row r="270" spans="1:62" x14ac:dyDescent="0.2">
      <c r="A270" t="s">
        <v>8388</v>
      </c>
      <c r="B270" t="s">
        <v>237</v>
      </c>
      <c r="C270">
        <v>1</v>
      </c>
      <c r="D270">
        <v>0</v>
      </c>
      <c r="E270" s="12">
        <v>0.378</v>
      </c>
      <c r="U270" t="s">
        <v>8387</v>
      </c>
      <c r="V270" t="s">
        <v>421</v>
      </c>
      <c r="W270" s="12">
        <v>0.159</v>
      </c>
      <c r="X270" s="12">
        <v>0.127</v>
      </c>
      <c r="BE270" t="s">
        <v>39</v>
      </c>
      <c r="BF270" t="s">
        <v>8188</v>
      </c>
      <c r="BG270" t="s">
        <v>71</v>
      </c>
      <c r="BH270">
        <v>9.625</v>
      </c>
      <c r="BI270">
        <v>9.6229999999999993</v>
      </c>
      <c r="BJ270">
        <v>1</v>
      </c>
    </row>
    <row r="271" spans="1:62" x14ac:dyDescent="0.2">
      <c r="A271" t="s">
        <v>8388</v>
      </c>
      <c r="B271" t="s">
        <v>254</v>
      </c>
      <c r="C271">
        <v>1</v>
      </c>
      <c r="D271">
        <v>0</v>
      </c>
      <c r="E271" s="12">
        <v>412.02</v>
      </c>
      <c r="U271" t="s">
        <v>8387</v>
      </c>
      <c r="V271" t="s">
        <v>8599</v>
      </c>
      <c r="W271" s="12">
        <v>0.38300000000000001</v>
      </c>
      <c r="X271" s="12">
        <v>0.26200000000000001</v>
      </c>
      <c r="BE271" t="s">
        <v>39</v>
      </c>
      <c r="BF271" t="s">
        <v>8189</v>
      </c>
      <c r="BG271" t="s">
        <v>8413</v>
      </c>
      <c r="BH271">
        <v>0.23200000000000001</v>
      </c>
      <c r="BI271">
        <v>0.23200000000000001</v>
      </c>
      <c r="BJ271">
        <v>1</v>
      </c>
    </row>
    <row r="272" spans="1:62" x14ac:dyDescent="0.2">
      <c r="A272" t="s">
        <v>8388</v>
      </c>
      <c r="B272" t="s">
        <v>255</v>
      </c>
      <c r="C272">
        <v>1</v>
      </c>
      <c r="D272">
        <v>0</v>
      </c>
      <c r="E272" s="12">
        <v>384.65499999999997</v>
      </c>
      <c r="U272" t="s">
        <v>8387</v>
      </c>
      <c r="V272" t="s">
        <v>8600</v>
      </c>
      <c r="W272">
        <v>0.34</v>
      </c>
      <c r="X272">
        <v>2.3E-2</v>
      </c>
      <c r="BE272" t="s">
        <v>39</v>
      </c>
      <c r="BF272" t="s">
        <v>8167</v>
      </c>
      <c r="BG272" t="s">
        <v>8414</v>
      </c>
      <c r="BH272">
        <v>0.33300000000000002</v>
      </c>
      <c r="BI272">
        <v>0.33300000000000002</v>
      </c>
      <c r="BJ272">
        <v>1</v>
      </c>
    </row>
    <row r="273" spans="1:62" x14ac:dyDescent="0.2">
      <c r="A273" t="s">
        <v>8388</v>
      </c>
      <c r="B273" t="s">
        <v>413</v>
      </c>
      <c r="C273">
        <v>1</v>
      </c>
      <c r="D273">
        <v>5.6000000000000001E-2</v>
      </c>
      <c r="E273" s="12">
        <v>5.6000000000000001E-2</v>
      </c>
      <c r="F273">
        <v>1</v>
      </c>
      <c r="U273" t="s">
        <v>8387</v>
      </c>
      <c r="V273" t="s">
        <v>8935</v>
      </c>
      <c r="W273" s="12">
        <v>0.02</v>
      </c>
      <c r="X273" s="12">
        <v>0.02</v>
      </c>
      <c r="Y273">
        <v>1</v>
      </c>
      <c r="BE273" t="s">
        <v>39</v>
      </c>
      <c r="BF273" t="s">
        <v>8167</v>
      </c>
      <c r="BG273" t="s">
        <v>8415</v>
      </c>
      <c r="BH273">
        <v>0.186</v>
      </c>
      <c r="BI273">
        <v>0.186</v>
      </c>
      <c r="BJ273">
        <v>1</v>
      </c>
    </row>
    <row r="274" spans="1:62" x14ac:dyDescent="0.2">
      <c r="A274" t="s">
        <v>8388</v>
      </c>
      <c r="B274" t="s">
        <v>256</v>
      </c>
      <c r="C274">
        <v>1</v>
      </c>
      <c r="D274">
        <v>0</v>
      </c>
      <c r="E274" s="12">
        <v>0.47299999999999998</v>
      </c>
      <c r="U274" t="s">
        <v>8387</v>
      </c>
      <c r="V274" t="s">
        <v>8668</v>
      </c>
      <c r="W274">
        <v>1.1559999999999999</v>
      </c>
      <c r="X274">
        <v>0.42599999999999999</v>
      </c>
      <c r="BE274" t="s">
        <v>39</v>
      </c>
      <c r="BF274" t="s">
        <v>8162</v>
      </c>
      <c r="BG274" t="s">
        <v>8416</v>
      </c>
      <c r="BH274">
        <v>0.23100000000000001</v>
      </c>
      <c r="BI274">
        <v>0.23100000000000001</v>
      </c>
      <c r="BJ274">
        <v>1</v>
      </c>
    </row>
    <row r="275" spans="1:62" x14ac:dyDescent="0.2">
      <c r="A275" t="s">
        <v>8388</v>
      </c>
      <c r="B275" t="s">
        <v>257</v>
      </c>
      <c r="C275">
        <v>1</v>
      </c>
      <c r="D275">
        <v>0</v>
      </c>
      <c r="E275" s="12">
        <v>74.869</v>
      </c>
      <c r="U275" t="s">
        <v>8387</v>
      </c>
      <c r="V275" t="s">
        <v>8601</v>
      </c>
      <c r="W275" s="12">
        <v>1.228</v>
      </c>
      <c r="X275" s="12">
        <v>1.228</v>
      </c>
      <c r="Y275">
        <v>1</v>
      </c>
      <c r="BE275" t="s">
        <v>39</v>
      </c>
      <c r="BF275" t="s">
        <v>8192</v>
      </c>
      <c r="BG275" t="s">
        <v>8417</v>
      </c>
      <c r="BH275">
        <v>5.3999999999999999E-2</v>
      </c>
      <c r="BI275">
        <v>5.3999999999999999E-2</v>
      </c>
      <c r="BJ275">
        <v>1</v>
      </c>
    </row>
    <row r="276" spans="1:62" x14ac:dyDescent="0.2">
      <c r="A276" t="s">
        <v>8388</v>
      </c>
      <c r="B276" t="s">
        <v>258</v>
      </c>
      <c r="C276">
        <v>1</v>
      </c>
      <c r="D276">
        <v>36.088000000000001</v>
      </c>
      <c r="E276" s="12">
        <v>36.088000000000001</v>
      </c>
      <c r="F276">
        <v>1</v>
      </c>
      <c r="U276" t="s">
        <v>8387</v>
      </c>
      <c r="V276" t="s">
        <v>462</v>
      </c>
      <c r="W276" s="12">
        <v>0.36799999999999999</v>
      </c>
      <c r="X276" s="12">
        <v>0.30199999999999999</v>
      </c>
      <c r="BE276" t="s">
        <v>39</v>
      </c>
      <c r="BF276" t="s">
        <v>8190</v>
      </c>
      <c r="BG276" t="s">
        <v>8418</v>
      </c>
      <c r="BH276">
        <v>4.7E-2</v>
      </c>
      <c r="BI276">
        <v>4.7E-2</v>
      </c>
      <c r="BJ276">
        <v>1</v>
      </c>
    </row>
    <row r="277" spans="1:62" x14ac:dyDescent="0.2">
      <c r="A277" t="s">
        <v>8388</v>
      </c>
      <c r="B277" t="s">
        <v>8326</v>
      </c>
      <c r="C277">
        <v>1</v>
      </c>
      <c r="E277" s="12">
        <v>1.3160000000000001</v>
      </c>
      <c r="U277" t="s">
        <v>8387</v>
      </c>
      <c r="V277" t="s">
        <v>463</v>
      </c>
      <c r="W277">
        <v>0.37</v>
      </c>
      <c r="X277">
        <v>0.309</v>
      </c>
      <c r="BE277" t="s">
        <v>39</v>
      </c>
      <c r="BF277" t="s">
        <v>8194</v>
      </c>
      <c r="BG277" t="s">
        <v>8419</v>
      </c>
      <c r="BH277">
        <v>0.105</v>
      </c>
      <c r="BI277">
        <v>0.105</v>
      </c>
      <c r="BJ277">
        <v>1</v>
      </c>
    </row>
    <row r="278" spans="1:62" x14ac:dyDescent="0.2">
      <c r="A278" t="s">
        <v>8388</v>
      </c>
      <c r="B278" t="s">
        <v>8327</v>
      </c>
      <c r="C278">
        <v>1</v>
      </c>
      <c r="E278" s="12">
        <v>2.101</v>
      </c>
      <c r="U278" t="s">
        <v>8387</v>
      </c>
      <c r="V278" t="s">
        <v>8431</v>
      </c>
      <c r="W278">
        <v>0.13500000000000001</v>
      </c>
      <c r="X278">
        <v>2.7E-2</v>
      </c>
      <c r="BE278" t="s">
        <v>39</v>
      </c>
      <c r="BF278" t="s">
        <v>8194</v>
      </c>
      <c r="BG278" t="s">
        <v>8420</v>
      </c>
      <c r="BH278">
        <v>5.8999999999999997E-2</v>
      </c>
      <c r="BI278">
        <v>5.8999999999999997E-2</v>
      </c>
      <c r="BJ278">
        <v>1</v>
      </c>
    </row>
    <row r="279" spans="1:62" x14ac:dyDescent="0.2">
      <c r="A279" t="s">
        <v>8388</v>
      </c>
      <c r="B279" t="s">
        <v>8491</v>
      </c>
      <c r="C279">
        <v>1</v>
      </c>
      <c r="D279" s="12"/>
      <c r="E279" s="12">
        <v>0.10299999999999999</v>
      </c>
      <c r="U279" t="s">
        <v>8387</v>
      </c>
      <c r="V279" t="s">
        <v>8551</v>
      </c>
      <c r="W279">
        <v>0.92400000000000004</v>
      </c>
      <c r="X279">
        <v>0.71399999999999997</v>
      </c>
      <c r="BE279" t="s">
        <v>39</v>
      </c>
      <c r="BF279" t="s">
        <v>8163</v>
      </c>
      <c r="BG279" t="s">
        <v>8165</v>
      </c>
      <c r="BH279">
        <v>7.4999999999999997E-2</v>
      </c>
      <c r="BI279">
        <v>7.4999999999999997E-2</v>
      </c>
      <c r="BJ279">
        <v>1</v>
      </c>
    </row>
    <row r="280" spans="1:62" x14ac:dyDescent="0.2">
      <c r="A280" t="s">
        <v>8388</v>
      </c>
      <c r="B280" t="s">
        <v>266</v>
      </c>
      <c r="C280">
        <v>1</v>
      </c>
      <c r="D280" s="12">
        <v>0</v>
      </c>
      <c r="E280" s="12">
        <v>48.116999999999997</v>
      </c>
      <c r="U280" t="s">
        <v>8387</v>
      </c>
      <c r="V280" t="s">
        <v>8606</v>
      </c>
      <c r="W280">
        <v>3.9E-2</v>
      </c>
      <c r="X280">
        <v>3.9E-2</v>
      </c>
      <c r="Y280">
        <v>1</v>
      </c>
      <c r="BE280" t="s">
        <v>39</v>
      </c>
      <c r="BF280" t="s">
        <v>8193</v>
      </c>
      <c r="BG280" t="s">
        <v>8421</v>
      </c>
      <c r="BH280">
        <v>8.2000000000000003E-2</v>
      </c>
      <c r="BI280">
        <v>8.2000000000000003E-2</v>
      </c>
      <c r="BJ280">
        <v>1</v>
      </c>
    </row>
    <row r="281" spans="1:62" x14ac:dyDescent="0.2">
      <c r="A281" t="s">
        <v>8388</v>
      </c>
      <c r="B281" t="s">
        <v>8876</v>
      </c>
      <c r="C281">
        <v>1</v>
      </c>
      <c r="D281" s="12">
        <v>0.16500000000000001</v>
      </c>
      <c r="E281" s="12">
        <v>0.16500000000000001</v>
      </c>
      <c r="F281">
        <v>1</v>
      </c>
      <c r="U281" t="s">
        <v>8387</v>
      </c>
      <c r="V281" t="s">
        <v>8399</v>
      </c>
      <c r="W281">
        <v>6.2E-2</v>
      </c>
      <c r="X281">
        <v>0.03</v>
      </c>
      <c r="BE281" t="s">
        <v>39</v>
      </c>
      <c r="BF281" t="s">
        <v>8195</v>
      </c>
      <c r="BG281" t="s">
        <v>8422</v>
      </c>
      <c r="BH281">
        <v>0.20399999999999999</v>
      </c>
      <c r="BI281">
        <v>0.20399999999999999</v>
      </c>
      <c r="BJ281">
        <v>1</v>
      </c>
    </row>
    <row r="282" spans="1:62" x14ac:dyDescent="0.2">
      <c r="A282" t="s">
        <v>8388</v>
      </c>
      <c r="B282" t="s">
        <v>8496</v>
      </c>
      <c r="C282">
        <v>1</v>
      </c>
      <c r="D282" s="12"/>
      <c r="E282" s="12">
        <v>5.0000000000000001E-3</v>
      </c>
      <c r="U282" t="s">
        <v>8387</v>
      </c>
      <c r="V282" t="s">
        <v>8630</v>
      </c>
      <c r="W282">
        <v>2.1000000000000001E-2</v>
      </c>
      <c r="X282">
        <v>2.1000000000000001E-2</v>
      </c>
      <c r="Y282">
        <v>1</v>
      </c>
      <c r="BE282" t="s">
        <v>39</v>
      </c>
      <c r="BF282" t="s">
        <v>8195</v>
      </c>
      <c r="BG282" t="s">
        <v>8423</v>
      </c>
      <c r="BH282">
        <v>0.125</v>
      </c>
      <c r="BI282">
        <v>0.125</v>
      </c>
      <c r="BJ282">
        <v>1</v>
      </c>
    </row>
    <row r="283" spans="1:62" x14ac:dyDescent="0.2">
      <c r="A283" t="s">
        <v>8388</v>
      </c>
      <c r="B283" t="s">
        <v>8384</v>
      </c>
      <c r="C283">
        <v>1</v>
      </c>
      <c r="D283" s="12"/>
      <c r="E283" s="12">
        <v>0.17899999999999999</v>
      </c>
      <c r="U283" t="s">
        <v>8387</v>
      </c>
      <c r="V283" t="s">
        <v>8674</v>
      </c>
      <c r="W283" s="12">
        <v>2.9510000000000001</v>
      </c>
      <c r="X283">
        <v>2.9510000000000001</v>
      </c>
      <c r="Y283">
        <v>1</v>
      </c>
      <c r="BE283" t="s">
        <v>39</v>
      </c>
      <c r="BF283" t="s">
        <v>8164</v>
      </c>
      <c r="BG283" t="s">
        <v>8166</v>
      </c>
      <c r="BH283">
        <v>6.2E-2</v>
      </c>
      <c r="BI283">
        <v>6.2E-2</v>
      </c>
      <c r="BJ283">
        <v>1</v>
      </c>
    </row>
    <row r="284" spans="1:62" x14ac:dyDescent="0.2">
      <c r="A284" t="s">
        <v>8388</v>
      </c>
      <c r="B284" t="s">
        <v>8385</v>
      </c>
      <c r="C284">
        <v>1</v>
      </c>
      <c r="E284" s="12">
        <v>0.44800000000000001</v>
      </c>
      <c r="U284" t="s">
        <v>8388</v>
      </c>
      <c r="V284" t="s">
        <v>8559</v>
      </c>
      <c r="W284">
        <v>255.58799999999999</v>
      </c>
      <c r="X284">
        <v>154.851</v>
      </c>
      <c r="BE284" t="s">
        <v>39</v>
      </c>
      <c r="BF284" t="s">
        <v>8425</v>
      </c>
      <c r="BG284" t="s">
        <v>8426</v>
      </c>
      <c r="BI284">
        <v>2E-3</v>
      </c>
    </row>
    <row r="285" spans="1:62" x14ac:dyDescent="0.2">
      <c r="A285" t="s">
        <v>8388</v>
      </c>
      <c r="B285" t="s">
        <v>8328</v>
      </c>
      <c r="C285">
        <v>1</v>
      </c>
      <c r="D285" s="12"/>
      <c r="E285" s="12">
        <v>4.2999999999999997E-2</v>
      </c>
      <c r="U285" t="s">
        <v>8388</v>
      </c>
      <c r="V285" t="s">
        <v>455</v>
      </c>
      <c r="W285">
        <v>2.633</v>
      </c>
      <c r="X285">
        <v>1.321</v>
      </c>
      <c r="BE285" t="s">
        <v>39</v>
      </c>
      <c r="BF285" t="s">
        <v>8425</v>
      </c>
      <c r="BG285" t="s">
        <v>8427</v>
      </c>
      <c r="BH285">
        <v>0.14699999999999999</v>
      </c>
      <c r="BI285">
        <v>5.8000000000000003E-2</v>
      </c>
    </row>
    <row r="286" spans="1:62" x14ac:dyDescent="0.2">
      <c r="A286" t="s">
        <v>8388</v>
      </c>
      <c r="B286" t="s">
        <v>8329</v>
      </c>
      <c r="C286">
        <v>1</v>
      </c>
      <c r="D286" s="12"/>
      <c r="E286" s="12">
        <v>0.123</v>
      </c>
      <c r="U286" t="s">
        <v>8388</v>
      </c>
      <c r="V286" t="s">
        <v>8685</v>
      </c>
      <c r="W286">
        <v>6.8000000000000005E-2</v>
      </c>
      <c r="X286">
        <v>6.8000000000000005E-2</v>
      </c>
      <c r="Y286">
        <v>1</v>
      </c>
      <c r="BE286" t="s">
        <v>39</v>
      </c>
      <c r="BF286" t="s">
        <v>8425</v>
      </c>
      <c r="BG286" t="s">
        <v>8428</v>
      </c>
      <c r="BI286">
        <v>8.7999999999999995E-2</v>
      </c>
    </row>
    <row r="287" spans="1:62" x14ac:dyDescent="0.2">
      <c r="A287" t="s">
        <v>8388</v>
      </c>
      <c r="B287" t="s">
        <v>8330</v>
      </c>
      <c r="C287">
        <v>1</v>
      </c>
      <c r="D287" s="12"/>
      <c r="E287" s="12">
        <v>2.871</v>
      </c>
      <c r="U287" t="s">
        <v>8388</v>
      </c>
      <c r="V287" t="s">
        <v>8458</v>
      </c>
      <c r="W287">
        <v>0.47199999999999998</v>
      </c>
      <c r="X287">
        <v>0.47199999999999998</v>
      </c>
      <c r="Y287">
        <v>1</v>
      </c>
      <c r="BE287" t="s">
        <v>39</v>
      </c>
      <c r="BF287" t="s">
        <v>8429</v>
      </c>
      <c r="BG287" t="s">
        <v>8430</v>
      </c>
      <c r="BH287">
        <v>2.2360000000000002</v>
      </c>
      <c r="BI287">
        <v>4.1849999999999996</v>
      </c>
      <c r="BJ287">
        <v>1</v>
      </c>
    </row>
    <row r="288" spans="1:62" x14ac:dyDescent="0.2">
      <c r="A288" t="s">
        <v>8388</v>
      </c>
      <c r="B288" t="s">
        <v>8331</v>
      </c>
      <c r="C288">
        <v>1</v>
      </c>
      <c r="D288" s="12"/>
      <c r="E288" s="12">
        <v>1.2170000000000001</v>
      </c>
      <c r="U288" t="s">
        <v>8388</v>
      </c>
      <c r="V288" t="s">
        <v>8460</v>
      </c>
      <c r="W288">
        <v>13.912000000000001</v>
      </c>
      <c r="X288">
        <v>13.912000000000001</v>
      </c>
      <c r="Y288">
        <v>1</v>
      </c>
      <c r="BE288" t="s">
        <v>39</v>
      </c>
      <c r="BF288" t="s">
        <v>8429</v>
      </c>
      <c r="BG288" t="s">
        <v>8431</v>
      </c>
      <c r="BH288">
        <v>2.2949999999999999</v>
      </c>
      <c r="BI288">
        <v>0.34699999999999998</v>
      </c>
    </row>
    <row r="289" spans="1:62" x14ac:dyDescent="0.2">
      <c r="A289" t="s">
        <v>8388</v>
      </c>
      <c r="B289" t="s">
        <v>8332</v>
      </c>
      <c r="C289">
        <v>1</v>
      </c>
      <c r="E289" s="12">
        <v>0.47199999999999998</v>
      </c>
      <c r="U289" t="s">
        <v>8388</v>
      </c>
      <c r="V289" t="s">
        <v>8561</v>
      </c>
      <c r="W289">
        <v>0.24099999999999999</v>
      </c>
      <c r="X289">
        <v>0.24099999999999999</v>
      </c>
      <c r="Y289">
        <v>1</v>
      </c>
      <c r="BE289" t="s">
        <v>39</v>
      </c>
      <c r="BF289" t="s">
        <v>8450</v>
      </c>
      <c r="BG289" t="s">
        <v>8451</v>
      </c>
      <c r="BH289">
        <v>15.974</v>
      </c>
      <c r="BI289">
        <v>18.785</v>
      </c>
      <c r="BJ289">
        <v>1</v>
      </c>
    </row>
    <row r="290" spans="1:62" x14ac:dyDescent="0.2">
      <c r="A290" t="s">
        <v>8388</v>
      </c>
      <c r="B290" t="s">
        <v>8333</v>
      </c>
      <c r="C290">
        <v>1</v>
      </c>
      <c r="D290" s="12"/>
      <c r="E290" s="12">
        <v>0.74299999999999999</v>
      </c>
      <c r="U290" t="s">
        <v>8388</v>
      </c>
      <c r="V290" t="s">
        <v>8562</v>
      </c>
      <c r="W290">
        <v>0.40200000000000002</v>
      </c>
      <c r="X290">
        <v>0.40100000000000002</v>
      </c>
      <c r="Y290">
        <v>1</v>
      </c>
      <c r="BE290" t="s">
        <v>39</v>
      </c>
      <c r="BF290" t="s">
        <v>8450</v>
      </c>
      <c r="BG290" t="s">
        <v>8452</v>
      </c>
      <c r="BH290">
        <v>4.0000000000000001E-3</v>
      </c>
      <c r="BI290">
        <v>1.3180000000000001</v>
      </c>
      <c r="BJ290">
        <v>1</v>
      </c>
    </row>
    <row r="291" spans="1:62" x14ac:dyDescent="0.2">
      <c r="A291" t="s">
        <v>8388</v>
      </c>
      <c r="B291" t="s">
        <v>8334</v>
      </c>
      <c r="C291">
        <v>1</v>
      </c>
      <c r="D291" s="12"/>
      <c r="E291" s="12">
        <v>1.224</v>
      </c>
      <c r="U291" t="s">
        <v>8388</v>
      </c>
      <c r="V291" t="s">
        <v>8563</v>
      </c>
      <c r="W291">
        <v>0.01</v>
      </c>
      <c r="X291">
        <v>0.01</v>
      </c>
      <c r="Y291">
        <v>1</v>
      </c>
      <c r="BE291" t="s">
        <v>39</v>
      </c>
      <c r="BF291" t="s">
        <v>8450</v>
      </c>
      <c r="BG291" t="s">
        <v>8453</v>
      </c>
      <c r="BH291">
        <v>3.6970000000000001</v>
      </c>
      <c r="BI291">
        <v>3.6970000000000001</v>
      </c>
      <c r="BJ291">
        <v>1</v>
      </c>
    </row>
    <row r="292" spans="1:62" x14ac:dyDescent="0.2">
      <c r="A292" t="s">
        <v>8388</v>
      </c>
      <c r="B292" t="s">
        <v>8335</v>
      </c>
      <c r="C292">
        <v>1</v>
      </c>
      <c r="D292" s="12"/>
      <c r="E292" s="12">
        <v>3.5390000000000001</v>
      </c>
      <c r="U292" t="s">
        <v>8388</v>
      </c>
      <c r="V292" t="s">
        <v>8564</v>
      </c>
      <c r="W292">
        <v>0.22700000000000001</v>
      </c>
      <c r="X292">
        <v>8.1000000000000003E-2</v>
      </c>
      <c r="BE292" t="s">
        <v>39</v>
      </c>
      <c r="BF292" t="s">
        <v>8450</v>
      </c>
      <c r="BG292" t="s">
        <v>8454</v>
      </c>
      <c r="BH292">
        <v>4.0000000000000001E-3</v>
      </c>
      <c r="BI292">
        <v>4.0000000000000001E-3</v>
      </c>
      <c r="BJ292">
        <v>1</v>
      </c>
    </row>
    <row r="293" spans="1:62" x14ac:dyDescent="0.2">
      <c r="A293" t="s">
        <v>8388</v>
      </c>
      <c r="B293" t="s">
        <v>8336</v>
      </c>
      <c r="C293">
        <v>1</v>
      </c>
      <c r="D293" s="12"/>
      <c r="E293" s="12">
        <v>1.18</v>
      </c>
      <c r="U293" t="s">
        <v>8388</v>
      </c>
      <c r="V293" t="s">
        <v>8468</v>
      </c>
      <c r="W293">
        <v>1.1419999999999999</v>
      </c>
      <c r="X293">
        <v>1.0169999999999999</v>
      </c>
      <c r="BE293" t="s">
        <v>39</v>
      </c>
      <c r="BF293" t="s">
        <v>8455</v>
      </c>
      <c r="BG293" t="s">
        <v>8456</v>
      </c>
      <c r="BH293">
        <v>1.2210000000000001</v>
      </c>
      <c r="BI293">
        <v>1.794</v>
      </c>
      <c r="BJ293">
        <v>1</v>
      </c>
    </row>
    <row r="294" spans="1:62" x14ac:dyDescent="0.2">
      <c r="A294" t="s">
        <v>8388</v>
      </c>
      <c r="B294" t="s">
        <v>8337</v>
      </c>
      <c r="C294">
        <v>1</v>
      </c>
      <c r="D294" s="12"/>
      <c r="E294" s="12">
        <v>2.097</v>
      </c>
      <c r="U294" t="s">
        <v>8388</v>
      </c>
      <c r="V294" t="s">
        <v>8565</v>
      </c>
      <c r="W294">
        <v>2.2130000000000001</v>
      </c>
      <c r="X294">
        <v>2.2130000000000001</v>
      </c>
      <c r="Y294">
        <v>1</v>
      </c>
      <c r="BE294" t="s">
        <v>39</v>
      </c>
      <c r="BF294" t="s">
        <v>8455</v>
      </c>
      <c r="BG294" t="s">
        <v>8457</v>
      </c>
      <c r="BH294">
        <v>3.5999999999999997E-2</v>
      </c>
      <c r="BI294">
        <v>3.5999999999999997E-2</v>
      </c>
      <c r="BJ294">
        <v>1</v>
      </c>
    </row>
    <row r="295" spans="1:62" x14ac:dyDescent="0.2">
      <c r="A295" t="s">
        <v>8388</v>
      </c>
      <c r="B295" t="s">
        <v>8338</v>
      </c>
      <c r="C295">
        <v>1</v>
      </c>
      <c r="D295" s="12"/>
      <c r="E295" s="12">
        <v>0.74299999999999999</v>
      </c>
      <c r="U295" t="s">
        <v>8388</v>
      </c>
      <c r="V295" t="s">
        <v>110</v>
      </c>
      <c r="W295">
        <v>8.7110000000000003</v>
      </c>
      <c r="X295">
        <v>5.6210000000000004</v>
      </c>
      <c r="BE295" t="s">
        <v>38</v>
      </c>
      <c r="BF295" t="s">
        <v>8184</v>
      </c>
      <c r="BG295" t="s">
        <v>8492</v>
      </c>
      <c r="BI295">
        <v>1.4999999999999999E-2</v>
      </c>
    </row>
    <row r="296" spans="1:62" x14ac:dyDescent="0.2">
      <c r="A296" t="s">
        <v>8388</v>
      </c>
      <c r="B296" t="s">
        <v>8339</v>
      </c>
      <c r="C296">
        <v>1</v>
      </c>
      <c r="D296" s="12"/>
      <c r="E296" s="12">
        <v>6.9000000000000006E-2</v>
      </c>
      <c r="U296" t="s">
        <v>8388</v>
      </c>
      <c r="V296" t="s">
        <v>9174</v>
      </c>
      <c r="W296">
        <v>0.59399999999999997</v>
      </c>
      <c r="X296">
        <v>0.59399999999999997</v>
      </c>
      <c r="Y296">
        <v>1</v>
      </c>
      <c r="BE296" t="s">
        <v>38</v>
      </c>
      <c r="BF296" t="s">
        <v>8184</v>
      </c>
      <c r="BG296" t="s">
        <v>8396</v>
      </c>
      <c r="BH296">
        <v>0.40799999999999997</v>
      </c>
      <c r="BI296">
        <v>0.39300000000000002</v>
      </c>
    </row>
    <row r="297" spans="1:62" x14ac:dyDescent="0.2">
      <c r="A297" t="s">
        <v>8388</v>
      </c>
      <c r="B297" t="s">
        <v>8340</v>
      </c>
      <c r="C297">
        <v>1</v>
      </c>
      <c r="D297" s="12"/>
      <c r="E297" s="12">
        <v>0.24199999999999999</v>
      </c>
      <c r="U297" t="s">
        <v>8388</v>
      </c>
      <c r="V297" t="s">
        <v>8472</v>
      </c>
      <c r="W297">
        <v>3.87</v>
      </c>
      <c r="X297">
        <v>3.5089999999999999</v>
      </c>
      <c r="BE297" t="s">
        <v>38</v>
      </c>
      <c r="BF297" t="s">
        <v>8184</v>
      </c>
      <c r="BG297" t="s">
        <v>8359</v>
      </c>
      <c r="BH297">
        <v>4.9000000000000002E-2</v>
      </c>
      <c r="BI297">
        <v>4.9000000000000002E-2</v>
      </c>
      <c r="BJ297">
        <v>1</v>
      </c>
    </row>
    <row r="298" spans="1:62" x14ac:dyDescent="0.2">
      <c r="A298" t="s">
        <v>8388</v>
      </c>
      <c r="B298" t="s">
        <v>8341</v>
      </c>
      <c r="C298">
        <v>1</v>
      </c>
      <c r="D298" s="12"/>
      <c r="E298" s="12">
        <v>6.9000000000000006E-2</v>
      </c>
      <c r="U298" t="s">
        <v>8388</v>
      </c>
      <c r="V298" t="s">
        <v>8566</v>
      </c>
      <c r="W298">
        <v>3.577</v>
      </c>
      <c r="X298">
        <v>3.0270000000000001</v>
      </c>
      <c r="BE298" t="s">
        <v>38</v>
      </c>
      <c r="BF298" t="s">
        <v>8184</v>
      </c>
      <c r="BG298" t="s">
        <v>8401</v>
      </c>
      <c r="BH298">
        <v>5.8000000000000003E-2</v>
      </c>
      <c r="BI298">
        <v>5.8000000000000003E-2</v>
      </c>
      <c r="BJ298">
        <v>1</v>
      </c>
    </row>
    <row r="299" spans="1:62" x14ac:dyDescent="0.2">
      <c r="A299" t="s">
        <v>8388</v>
      </c>
      <c r="B299" t="s">
        <v>8342</v>
      </c>
      <c r="C299">
        <v>1</v>
      </c>
      <c r="D299" s="12"/>
      <c r="E299" s="12">
        <v>0.24199999999999999</v>
      </c>
      <c r="U299" t="s">
        <v>8388</v>
      </c>
      <c r="V299" t="s">
        <v>8567</v>
      </c>
      <c r="W299">
        <v>2.903</v>
      </c>
      <c r="X299">
        <v>2.5710000000000002</v>
      </c>
      <c r="BE299" t="s">
        <v>38</v>
      </c>
      <c r="BF299" t="s">
        <v>8184</v>
      </c>
      <c r="BG299" t="s">
        <v>8402</v>
      </c>
      <c r="BH299">
        <v>0.22600000000000001</v>
      </c>
      <c r="BI299">
        <v>0.22600000000000001</v>
      </c>
      <c r="BJ299">
        <v>1</v>
      </c>
    </row>
    <row r="300" spans="1:62" x14ac:dyDescent="0.2">
      <c r="A300" t="s">
        <v>8388</v>
      </c>
      <c r="B300" t="s">
        <v>8343</v>
      </c>
      <c r="C300">
        <v>1</v>
      </c>
      <c r="D300" s="12"/>
      <c r="E300" s="12">
        <v>2.8340000000000001</v>
      </c>
      <c r="U300" t="s">
        <v>8388</v>
      </c>
      <c r="V300" t="s">
        <v>121</v>
      </c>
      <c r="W300">
        <v>21</v>
      </c>
      <c r="X300">
        <v>19.931999999999999</v>
      </c>
      <c r="BE300" t="s">
        <v>38</v>
      </c>
      <c r="BF300" t="s">
        <v>8185</v>
      </c>
      <c r="BG300" t="s">
        <v>8494</v>
      </c>
      <c r="BI300">
        <v>5.0000000000000001E-3</v>
      </c>
    </row>
    <row r="301" spans="1:62" x14ac:dyDescent="0.2">
      <c r="A301" t="s">
        <v>95</v>
      </c>
      <c r="B301" t="s">
        <v>455</v>
      </c>
      <c r="C301">
        <v>1</v>
      </c>
      <c r="D301" s="12">
        <v>0.66800000000000004</v>
      </c>
      <c r="E301" s="12">
        <v>1.5509999999999999</v>
      </c>
      <c r="U301" t="s">
        <v>8388</v>
      </c>
      <c r="V301" t="s">
        <v>123</v>
      </c>
      <c r="W301">
        <v>2.5000000000000001E-2</v>
      </c>
      <c r="X301">
        <v>2.5000000000000001E-2</v>
      </c>
      <c r="Y301">
        <v>1</v>
      </c>
      <c r="BE301" t="s">
        <v>38</v>
      </c>
      <c r="BF301" t="s">
        <v>8185</v>
      </c>
      <c r="BG301" t="s">
        <v>8403</v>
      </c>
      <c r="BH301">
        <v>0</v>
      </c>
      <c r="BI301">
        <v>0.24399999999999999</v>
      </c>
      <c r="BJ301">
        <v>1</v>
      </c>
    </row>
    <row r="302" spans="1:62" x14ac:dyDescent="0.2">
      <c r="A302" t="s">
        <v>95</v>
      </c>
      <c r="B302" t="s">
        <v>8458</v>
      </c>
      <c r="C302">
        <v>1</v>
      </c>
      <c r="D302" s="12">
        <v>0</v>
      </c>
      <c r="E302" s="12">
        <v>48.319000000000003</v>
      </c>
      <c r="U302" t="s">
        <v>8388</v>
      </c>
      <c r="V302" t="s">
        <v>124</v>
      </c>
      <c r="W302">
        <v>5.8680000000000003</v>
      </c>
      <c r="X302">
        <v>3.0720000000000001</v>
      </c>
      <c r="BE302" t="s">
        <v>38</v>
      </c>
      <c r="BF302" t="s">
        <v>8185</v>
      </c>
      <c r="BG302" t="s">
        <v>8404</v>
      </c>
      <c r="BH302">
        <v>0</v>
      </c>
      <c r="BI302">
        <v>1.7999999999999999E-2</v>
      </c>
      <c r="BJ302">
        <v>1</v>
      </c>
    </row>
    <row r="303" spans="1:62" x14ac:dyDescent="0.2">
      <c r="A303" t="s">
        <v>95</v>
      </c>
      <c r="B303" t="s">
        <v>8459</v>
      </c>
      <c r="C303">
        <v>1</v>
      </c>
      <c r="D303" s="12">
        <v>0</v>
      </c>
      <c r="E303" s="12">
        <v>0.79</v>
      </c>
      <c r="U303" t="s">
        <v>8388</v>
      </c>
      <c r="V303" t="s">
        <v>8568</v>
      </c>
      <c r="W303">
        <v>1.18</v>
      </c>
      <c r="X303">
        <v>1.18</v>
      </c>
      <c r="Y303">
        <v>1</v>
      </c>
      <c r="BE303" t="s">
        <v>38</v>
      </c>
      <c r="BF303" t="s">
        <v>8185</v>
      </c>
      <c r="BG303" t="s">
        <v>84</v>
      </c>
      <c r="BH303">
        <v>0</v>
      </c>
      <c r="BI303">
        <v>3.2000000000000001E-2</v>
      </c>
      <c r="BJ303">
        <v>1</v>
      </c>
    </row>
    <row r="304" spans="1:62" x14ac:dyDescent="0.2">
      <c r="A304" t="s">
        <v>95</v>
      </c>
      <c r="B304" t="s">
        <v>8461</v>
      </c>
      <c r="C304">
        <v>1</v>
      </c>
      <c r="D304" s="12">
        <v>5.0000000000000001E-3</v>
      </c>
      <c r="E304" s="12">
        <v>1.958</v>
      </c>
      <c r="U304" t="s">
        <v>8388</v>
      </c>
      <c r="V304" t="s">
        <v>8569</v>
      </c>
      <c r="W304">
        <v>1.204</v>
      </c>
      <c r="X304">
        <v>1.1990000000000001</v>
      </c>
      <c r="Y304">
        <v>1</v>
      </c>
      <c r="BE304" t="s">
        <v>38</v>
      </c>
      <c r="BF304" t="s">
        <v>8185</v>
      </c>
      <c r="BG304" t="s">
        <v>73</v>
      </c>
      <c r="BH304">
        <v>0.42499999999999999</v>
      </c>
      <c r="BI304">
        <v>0.127</v>
      </c>
    </row>
    <row r="305" spans="1:62" x14ac:dyDescent="0.2">
      <c r="A305" t="s">
        <v>95</v>
      </c>
      <c r="B305" t="s">
        <v>8464</v>
      </c>
      <c r="C305">
        <v>1</v>
      </c>
      <c r="D305" s="12">
        <v>0</v>
      </c>
      <c r="E305" s="12">
        <v>9.9079999999999995</v>
      </c>
      <c r="U305" t="s">
        <v>8388</v>
      </c>
      <c r="V305" t="s">
        <v>8570</v>
      </c>
      <c r="W305">
        <v>91.631</v>
      </c>
      <c r="X305">
        <v>55.734000000000002</v>
      </c>
      <c r="BE305" t="s">
        <v>38</v>
      </c>
      <c r="BF305" t="s">
        <v>8186</v>
      </c>
      <c r="BG305" t="s">
        <v>8493</v>
      </c>
      <c r="BI305">
        <v>0.17899999999999999</v>
      </c>
    </row>
    <row r="306" spans="1:62" x14ac:dyDescent="0.2">
      <c r="A306" t="s">
        <v>95</v>
      </c>
      <c r="B306" t="s">
        <v>8466</v>
      </c>
      <c r="C306">
        <v>1</v>
      </c>
      <c r="D306" s="12">
        <v>0</v>
      </c>
      <c r="E306" s="12">
        <v>8.4640000000000004</v>
      </c>
      <c r="U306" t="s">
        <v>8388</v>
      </c>
      <c r="V306" t="s">
        <v>8571</v>
      </c>
      <c r="W306">
        <v>156.99</v>
      </c>
      <c r="X306">
        <v>106.324</v>
      </c>
      <c r="BE306" t="s">
        <v>38</v>
      </c>
      <c r="BF306" t="s">
        <v>8186</v>
      </c>
      <c r="BG306" t="s">
        <v>8405</v>
      </c>
      <c r="BH306">
        <v>2.9220000000000002</v>
      </c>
      <c r="BI306">
        <v>2.7429999999999999</v>
      </c>
    </row>
    <row r="307" spans="1:62" x14ac:dyDescent="0.2">
      <c r="A307" t="s">
        <v>95</v>
      </c>
      <c r="B307" t="s">
        <v>8467</v>
      </c>
      <c r="C307">
        <v>1</v>
      </c>
      <c r="D307" s="12">
        <v>0</v>
      </c>
      <c r="E307" s="12">
        <v>4.3460000000000001</v>
      </c>
      <c r="U307" t="s">
        <v>8388</v>
      </c>
      <c r="V307" t="s">
        <v>8473</v>
      </c>
      <c r="W307">
        <v>7.8979999999999997</v>
      </c>
      <c r="X307">
        <v>4.8150000000000004</v>
      </c>
      <c r="BE307" t="s">
        <v>38</v>
      </c>
      <c r="BF307" t="s">
        <v>8186</v>
      </c>
      <c r="BG307" t="s">
        <v>8406</v>
      </c>
      <c r="BH307">
        <v>0.126</v>
      </c>
      <c r="BI307">
        <v>0.126</v>
      </c>
      <c r="BJ307">
        <v>1</v>
      </c>
    </row>
    <row r="308" spans="1:62" x14ac:dyDescent="0.2">
      <c r="A308" t="s">
        <v>95</v>
      </c>
      <c r="B308" t="s">
        <v>110</v>
      </c>
      <c r="C308">
        <v>1</v>
      </c>
      <c r="D308" s="12">
        <v>1.835</v>
      </c>
      <c r="E308" s="12">
        <v>3.407</v>
      </c>
      <c r="U308" t="s">
        <v>8388</v>
      </c>
      <c r="V308" t="s">
        <v>497</v>
      </c>
      <c r="W308">
        <v>9.2569999999999997</v>
      </c>
      <c r="X308">
        <v>7.7779999999999996</v>
      </c>
      <c r="BE308" t="s">
        <v>38</v>
      </c>
      <c r="BF308" t="s">
        <v>8186</v>
      </c>
      <c r="BG308" t="s">
        <v>8407</v>
      </c>
      <c r="BH308">
        <v>3.1E-2</v>
      </c>
      <c r="BI308">
        <v>3.1E-2</v>
      </c>
      <c r="BJ308">
        <v>1</v>
      </c>
    </row>
    <row r="309" spans="1:62" x14ac:dyDescent="0.2">
      <c r="A309" t="s">
        <v>95</v>
      </c>
      <c r="B309" t="s">
        <v>112</v>
      </c>
      <c r="C309">
        <v>1</v>
      </c>
      <c r="D309" s="12">
        <v>3.2530000000000001</v>
      </c>
      <c r="E309" s="12">
        <v>15.236000000000001</v>
      </c>
      <c r="U309" t="s">
        <v>8388</v>
      </c>
      <c r="V309" t="s">
        <v>8615</v>
      </c>
      <c r="W309">
        <v>62.042000000000002</v>
      </c>
      <c r="X309">
        <v>37.58</v>
      </c>
      <c r="BE309" t="s">
        <v>38</v>
      </c>
      <c r="BF309" t="s">
        <v>8186</v>
      </c>
      <c r="BG309" t="s">
        <v>8408</v>
      </c>
      <c r="BH309">
        <v>0.4</v>
      </c>
      <c r="BI309">
        <v>0.4</v>
      </c>
      <c r="BJ309">
        <v>1</v>
      </c>
    </row>
    <row r="310" spans="1:62" x14ac:dyDescent="0.2">
      <c r="A310" t="s">
        <v>95</v>
      </c>
      <c r="B310" t="s">
        <v>116</v>
      </c>
      <c r="C310">
        <v>1</v>
      </c>
      <c r="D310" s="12">
        <v>0</v>
      </c>
      <c r="E310" s="12">
        <v>0.161</v>
      </c>
      <c r="U310" t="s">
        <v>8388</v>
      </c>
      <c r="V310" t="s">
        <v>8572</v>
      </c>
      <c r="W310">
        <v>237.51900000000001</v>
      </c>
      <c r="X310">
        <v>145.04499999999999</v>
      </c>
      <c r="BE310" t="s">
        <v>38</v>
      </c>
      <c r="BF310" t="s">
        <v>8187</v>
      </c>
      <c r="BG310" t="s">
        <v>8409</v>
      </c>
      <c r="BH310">
        <v>0</v>
      </c>
      <c r="BI310">
        <v>0.122</v>
      </c>
      <c r="BJ310">
        <v>1</v>
      </c>
    </row>
    <row r="311" spans="1:62" x14ac:dyDescent="0.2">
      <c r="A311" t="s">
        <v>95</v>
      </c>
      <c r="B311" t="s">
        <v>117</v>
      </c>
      <c r="C311">
        <v>1</v>
      </c>
      <c r="D311" s="12">
        <v>0</v>
      </c>
      <c r="E311" s="12">
        <v>0.47899999999999998</v>
      </c>
      <c r="U311" t="s">
        <v>8388</v>
      </c>
      <c r="V311" t="s">
        <v>8474</v>
      </c>
      <c r="W311">
        <v>7.5810000000000004</v>
      </c>
      <c r="X311">
        <v>4.5990000000000002</v>
      </c>
      <c r="BE311" t="s">
        <v>38</v>
      </c>
      <c r="BF311" t="s">
        <v>8187</v>
      </c>
      <c r="BG311" t="s">
        <v>8410</v>
      </c>
      <c r="BH311">
        <v>0</v>
      </c>
      <c r="BI311">
        <v>0.34</v>
      </c>
      <c r="BJ311">
        <v>1</v>
      </c>
    </row>
    <row r="312" spans="1:62" x14ac:dyDescent="0.2">
      <c r="A312" t="s">
        <v>95</v>
      </c>
      <c r="B312" t="s">
        <v>118</v>
      </c>
      <c r="C312">
        <v>1</v>
      </c>
      <c r="D312" s="12">
        <v>0</v>
      </c>
      <c r="E312" s="12">
        <v>1.581</v>
      </c>
      <c r="U312" t="s">
        <v>8388</v>
      </c>
      <c r="V312" t="s">
        <v>8698</v>
      </c>
      <c r="W312">
        <v>0.78200000000000003</v>
      </c>
      <c r="X312">
        <v>0.497</v>
      </c>
      <c r="BE312" t="s">
        <v>38</v>
      </c>
      <c r="BF312" t="s">
        <v>8187</v>
      </c>
      <c r="BG312" t="s">
        <v>8411</v>
      </c>
      <c r="BH312">
        <v>0</v>
      </c>
      <c r="BI312">
        <v>0.153</v>
      </c>
      <c r="BJ312">
        <v>1</v>
      </c>
    </row>
    <row r="313" spans="1:62" x14ac:dyDescent="0.2">
      <c r="A313" t="s">
        <v>95</v>
      </c>
      <c r="B313" t="s">
        <v>137</v>
      </c>
      <c r="C313">
        <v>1</v>
      </c>
      <c r="D313" s="12"/>
      <c r="E313" s="12">
        <v>1.032</v>
      </c>
      <c r="U313" t="s">
        <v>8388</v>
      </c>
      <c r="V313" t="s">
        <v>8699</v>
      </c>
      <c r="W313">
        <v>0.79</v>
      </c>
      <c r="X313">
        <v>0.497</v>
      </c>
      <c r="BE313" t="s">
        <v>38</v>
      </c>
      <c r="BF313" t="s">
        <v>8187</v>
      </c>
      <c r="BG313" t="s">
        <v>8412</v>
      </c>
      <c r="BH313">
        <v>1.157</v>
      </c>
      <c r="BI313">
        <v>0.54200000000000004</v>
      </c>
    </row>
    <row r="314" spans="1:62" x14ac:dyDescent="0.2">
      <c r="A314" t="s">
        <v>95</v>
      </c>
      <c r="B314" t="s">
        <v>138</v>
      </c>
      <c r="C314">
        <v>1</v>
      </c>
      <c r="D314" s="12"/>
      <c r="E314" s="12">
        <v>12.416</v>
      </c>
      <c r="U314" t="s">
        <v>8388</v>
      </c>
      <c r="V314" t="s">
        <v>8575</v>
      </c>
      <c r="W314">
        <v>5.9720000000000004</v>
      </c>
      <c r="X314">
        <v>2.9430000000000001</v>
      </c>
      <c r="BE314" t="s">
        <v>38</v>
      </c>
      <c r="BF314" t="s">
        <v>8188</v>
      </c>
      <c r="BG314" t="s">
        <v>74</v>
      </c>
      <c r="BI314">
        <v>4.8000000000000001E-2</v>
      </c>
    </row>
    <row r="315" spans="1:62" x14ac:dyDescent="0.2">
      <c r="A315" t="s">
        <v>95</v>
      </c>
      <c r="B315" t="s">
        <v>350</v>
      </c>
      <c r="C315">
        <v>1</v>
      </c>
      <c r="D315" s="12">
        <v>0.40500000000000003</v>
      </c>
      <c r="E315" s="12">
        <v>1.419</v>
      </c>
      <c r="U315" t="s">
        <v>8388</v>
      </c>
      <c r="V315" t="s">
        <v>8453</v>
      </c>
      <c r="W315">
        <v>1.419</v>
      </c>
      <c r="X315">
        <v>0.39200000000000002</v>
      </c>
      <c r="BE315" t="s">
        <v>38</v>
      </c>
      <c r="BF315" t="s">
        <v>8188</v>
      </c>
      <c r="BG315" t="s">
        <v>75</v>
      </c>
      <c r="BH315">
        <v>1.3560000000000001</v>
      </c>
      <c r="BI315">
        <v>1.3089999999999999</v>
      </c>
    </row>
    <row r="316" spans="1:62" x14ac:dyDescent="0.2">
      <c r="A316" t="s">
        <v>95</v>
      </c>
      <c r="B316" t="s">
        <v>351</v>
      </c>
      <c r="C316">
        <v>1</v>
      </c>
      <c r="D316" s="12">
        <v>0.18099999999999999</v>
      </c>
      <c r="E316" s="12">
        <v>1.6879999999999999</v>
      </c>
      <c r="U316" t="s">
        <v>8388</v>
      </c>
      <c r="V316" t="s">
        <v>8700</v>
      </c>
      <c r="W316">
        <v>1.86</v>
      </c>
      <c r="X316">
        <v>1.86</v>
      </c>
      <c r="Y316">
        <v>1</v>
      </c>
      <c r="BE316" t="s">
        <v>38</v>
      </c>
      <c r="BF316" t="s">
        <v>8188</v>
      </c>
      <c r="BG316" t="s">
        <v>76</v>
      </c>
      <c r="BH316">
        <v>0</v>
      </c>
      <c r="BI316">
        <v>0.313</v>
      </c>
      <c r="BJ316">
        <v>1</v>
      </c>
    </row>
    <row r="317" spans="1:62" x14ac:dyDescent="0.2">
      <c r="A317" t="s">
        <v>95</v>
      </c>
      <c r="B317" t="s">
        <v>436</v>
      </c>
      <c r="C317">
        <v>1</v>
      </c>
      <c r="D317" s="12">
        <v>0</v>
      </c>
      <c r="E317" s="12">
        <v>2.2000000000000002</v>
      </c>
      <c r="U317" t="s">
        <v>8388</v>
      </c>
      <c r="V317" t="s">
        <v>8475</v>
      </c>
      <c r="W317">
        <v>0.19900000000000001</v>
      </c>
      <c r="X317">
        <v>0.19900000000000001</v>
      </c>
      <c r="Y317">
        <v>1</v>
      </c>
      <c r="BE317" t="s">
        <v>38</v>
      </c>
      <c r="BF317" t="s">
        <v>8188</v>
      </c>
      <c r="BG317" t="s">
        <v>70</v>
      </c>
      <c r="BH317">
        <v>0.90400000000000003</v>
      </c>
      <c r="BI317">
        <v>0.59099999999999997</v>
      </c>
    </row>
    <row r="318" spans="1:62" x14ac:dyDescent="0.2">
      <c r="A318" t="s">
        <v>95</v>
      </c>
      <c r="B318" t="s">
        <v>8478</v>
      </c>
      <c r="C318">
        <v>1</v>
      </c>
      <c r="D318" s="12">
        <v>0</v>
      </c>
      <c r="E318" s="12">
        <v>8.6549999999999994</v>
      </c>
      <c r="U318" t="s">
        <v>8388</v>
      </c>
      <c r="V318" t="s">
        <v>8476</v>
      </c>
      <c r="W318" s="12">
        <v>0.10100000000000001</v>
      </c>
      <c r="X318" s="12">
        <v>0.10100000000000001</v>
      </c>
      <c r="Y318">
        <v>1</v>
      </c>
      <c r="BE318" t="s">
        <v>38</v>
      </c>
      <c r="BF318" t="s">
        <v>8188</v>
      </c>
      <c r="BG318" t="s">
        <v>71</v>
      </c>
      <c r="BH318">
        <v>1.514</v>
      </c>
      <c r="BI318">
        <v>1.514</v>
      </c>
      <c r="BJ318">
        <v>1</v>
      </c>
    </row>
    <row r="319" spans="1:62" x14ac:dyDescent="0.2">
      <c r="A319" t="s">
        <v>95</v>
      </c>
      <c r="B319" t="s">
        <v>8481</v>
      </c>
      <c r="C319">
        <v>1</v>
      </c>
      <c r="D319" s="12">
        <v>0</v>
      </c>
      <c r="E319" s="12">
        <v>1E-3</v>
      </c>
      <c r="F319">
        <v>1</v>
      </c>
      <c r="U319" t="s">
        <v>8388</v>
      </c>
      <c r="V319" t="s">
        <v>8701</v>
      </c>
      <c r="W319">
        <v>4.2690000000000001</v>
      </c>
      <c r="X319">
        <v>4.2690000000000001</v>
      </c>
      <c r="Y319">
        <v>1</v>
      </c>
      <c r="BE319" t="s">
        <v>38</v>
      </c>
      <c r="BF319" t="s">
        <v>8189</v>
      </c>
      <c r="BG319" t="s">
        <v>8413</v>
      </c>
      <c r="BH319">
        <v>8.0000000000000002E-3</v>
      </c>
      <c r="BI319">
        <v>8.0000000000000002E-3</v>
      </c>
      <c r="BJ319">
        <v>1</v>
      </c>
    </row>
    <row r="320" spans="1:62" x14ac:dyDescent="0.2">
      <c r="A320" t="s">
        <v>95</v>
      </c>
      <c r="B320" t="s">
        <v>8324</v>
      </c>
      <c r="C320">
        <v>1</v>
      </c>
      <c r="D320" s="12"/>
      <c r="E320" s="12">
        <v>1.7030000000000001</v>
      </c>
      <c r="U320" t="s">
        <v>8388</v>
      </c>
      <c r="V320" t="s">
        <v>8690</v>
      </c>
      <c r="W320">
        <v>0.63900000000000001</v>
      </c>
      <c r="X320">
        <v>0.63900000000000001</v>
      </c>
      <c r="Y320">
        <v>1</v>
      </c>
      <c r="BE320" t="s">
        <v>38</v>
      </c>
      <c r="BF320" t="s">
        <v>8167</v>
      </c>
      <c r="BG320" t="s">
        <v>8414</v>
      </c>
      <c r="BH320">
        <v>1.2E-2</v>
      </c>
      <c r="BI320">
        <v>1.2E-2</v>
      </c>
      <c r="BJ320">
        <v>1</v>
      </c>
    </row>
    <row r="321" spans="1:62" x14ac:dyDescent="0.2">
      <c r="A321" t="s">
        <v>95</v>
      </c>
      <c r="B321" t="s">
        <v>161</v>
      </c>
      <c r="C321">
        <v>1</v>
      </c>
      <c r="D321" s="12">
        <v>0</v>
      </c>
      <c r="E321" s="12">
        <v>7.5369999999999999</v>
      </c>
      <c r="U321" t="s">
        <v>8388</v>
      </c>
      <c r="V321" t="s">
        <v>8477</v>
      </c>
      <c r="W321">
        <v>2.1139999999999999</v>
      </c>
      <c r="X321">
        <v>1.6910000000000001</v>
      </c>
      <c r="BE321" t="s">
        <v>38</v>
      </c>
      <c r="BF321" t="s">
        <v>8167</v>
      </c>
      <c r="BG321" t="s">
        <v>8415</v>
      </c>
      <c r="BH321">
        <v>6.0000000000000001E-3</v>
      </c>
      <c r="BI321">
        <v>6.0000000000000001E-3</v>
      </c>
      <c r="BJ321">
        <v>1</v>
      </c>
    </row>
    <row r="322" spans="1:62" x14ac:dyDescent="0.2">
      <c r="A322" t="s">
        <v>95</v>
      </c>
      <c r="B322" t="s">
        <v>162</v>
      </c>
      <c r="C322">
        <v>1</v>
      </c>
      <c r="D322" s="12"/>
      <c r="E322" s="12">
        <v>6.7569999999999997</v>
      </c>
      <c r="U322" t="s">
        <v>8388</v>
      </c>
      <c r="V322" t="s">
        <v>8577</v>
      </c>
      <c r="W322">
        <v>2.0819999999999999</v>
      </c>
      <c r="X322">
        <v>1.6659999999999999</v>
      </c>
      <c r="BE322" t="s">
        <v>38</v>
      </c>
      <c r="BF322" t="s">
        <v>8162</v>
      </c>
      <c r="BG322" t="s">
        <v>8416</v>
      </c>
      <c r="BH322">
        <v>8.0000000000000002E-3</v>
      </c>
      <c r="BI322">
        <v>8.0000000000000002E-3</v>
      </c>
      <c r="BJ322">
        <v>1</v>
      </c>
    </row>
    <row r="323" spans="1:62" x14ac:dyDescent="0.2">
      <c r="A323" t="s">
        <v>95</v>
      </c>
      <c r="B323" t="s">
        <v>163</v>
      </c>
      <c r="C323">
        <v>1</v>
      </c>
      <c r="D323" s="12"/>
      <c r="E323" s="12">
        <v>7.0000000000000001E-3</v>
      </c>
      <c r="U323" t="s">
        <v>8388</v>
      </c>
      <c r="V323" t="s">
        <v>350</v>
      </c>
      <c r="W323">
        <v>1.026</v>
      </c>
      <c r="X323">
        <v>0.26900000000000002</v>
      </c>
      <c r="BE323" t="s">
        <v>38</v>
      </c>
      <c r="BF323" t="s">
        <v>8192</v>
      </c>
      <c r="BG323" t="s">
        <v>8417</v>
      </c>
      <c r="BH323">
        <v>1.4E-2</v>
      </c>
      <c r="BI323">
        <v>1.4E-2</v>
      </c>
      <c r="BJ323">
        <v>1</v>
      </c>
    </row>
    <row r="324" spans="1:62" x14ac:dyDescent="0.2">
      <c r="A324" t="s">
        <v>95</v>
      </c>
      <c r="B324" t="s">
        <v>410</v>
      </c>
      <c r="C324">
        <v>1</v>
      </c>
      <c r="D324" s="12">
        <v>0</v>
      </c>
      <c r="E324" s="12">
        <v>0.52500000000000002</v>
      </c>
      <c r="U324" t="s">
        <v>8388</v>
      </c>
      <c r="V324" t="s">
        <v>351</v>
      </c>
      <c r="W324">
        <v>0.56000000000000005</v>
      </c>
      <c r="X324">
        <v>0.42399999999999999</v>
      </c>
      <c r="BE324" t="s">
        <v>38</v>
      </c>
      <c r="BF324" t="s">
        <v>8190</v>
      </c>
      <c r="BG324" t="s">
        <v>8418</v>
      </c>
      <c r="BH324">
        <v>1.2999999999999999E-2</v>
      </c>
      <c r="BI324">
        <v>1.2999999999999999E-2</v>
      </c>
      <c r="BJ324">
        <v>1</v>
      </c>
    </row>
    <row r="325" spans="1:62" x14ac:dyDescent="0.2">
      <c r="A325" t="s">
        <v>95</v>
      </c>
      <c r="B325" t="s">
        <v>8483</v>
      </c>
      <c r="C325">
        <v>1</v>
      </c>
      <c r="D325" s="12">
        <v>0.20200000000000001</v>
      </c>
      <c r="E325" s="12">
        <v>0.35099999999999998</v>
      </c>
      <c r="U325" t="s">
        <v>8388</v>
      </c>
      <c r="V325" t="s">
        <v>436</v>
      </c>
      <c r="W325">
        <v>5.5979999999999999</v>
      </c>
      <c r="X325">
        <v>2.98</v>
      </c>
      <c r="BE325" t="s">
        <v>38</v>
      </c>
      <c r="BF325" t="s">
        <v>8194</v>
      </c>
      <c r="BG325" t="s">
        <v>8419</v>
      </c>
      <c r="BH325">
        <v>2.8000000000000001E-2</v>
      </c>
      <c r="BI325">
        <v>2.8000000000000001E-2</v>
      </c>
      <c r="BJ325">
        <v>1</v>
      </c>
    </row>
    <row r="326" spans="1:62" x14ac:dyDescent="0.2">
      <c r="A326" t="s">
        <v>95</v>
      </c>
      <c r="B326" t="s">
        <v>170</v>
      </c>
      <c r="C326">
        <v>1</v>
      </c>
      <c r="D326" s="12">
        <v>122.801</v>
      </c>
      <c r="E326" s="12">
        <v>122.801</v>
      </c>
      <c r="F326">
        <v>1</v>
      </c>
      <c r="U326" t="s">
        <v>8388</v>
      </c>
      <c r="V326" t="s">
        <v>8578</v>
      </c>
      <c r="W326" s="12">
        <v>1.1100000000000001</v>
      </c>
      <c r="X326" s="12">
        <v>0.19700000000000001</v>
      </c>
      <c r="BE326" t="s">
        <v>38</v>
      </c>
      <c r="BF326" t="s">
        <v>8194</v>
      </c>
      <c r="BG326" t="s">
        <v>8420</v>
      </c>
      <c r="BH326">
        <v>1.6E-2</v>
      </c>
      <c r="BI326">
        <v>1.6E-2</v>
      </c>
      <c r="BJ326">
        <v>1</v>
      </c>
    </row>
    <row r="327" spans="1:62" x14ac:dyDescent="0.2">
      <c r="A327" t="s">
        <v>95</v>
      </c>
      <c r="B327" t="s">
        <v>8484</v>
      </c>
      <c r="C327">
        <v>1</v>
      </c>
      <c r="D327" s="12">
        <v>122.801</v>
      </c>
      <c r="E327" s="12">
        <v>122.801</v>
      </c>
      <c r="F327">
        <v>1</v>
      </c>
      <c r="U327" t="s">
        <v>8388</v>
      </c>
      <c r="V327" t="s">
        <v>8149</v>
      </c>
      <c r="W327">
        <v>0.42399999999999999</v>
      </c>
      <c r="X327">
        <v>8.6999999999999994E-2</v>
      </c>
      <c r="BE327" t="s">
        <v>38</v>
      </c>
      <c r="BF327" t="s">
        <v>8163</v>
      </c>
      <c r="BG327" t="s">
        <v>8165</v>
      </c>
      <c r="BH327">
        <v>0.02</v>
      </c>
      <c r="BI327">
        <v>0.02</v>
      </c>
      <c r="BJ327">
        <v>1</v>
      </c>
    </row>
    <row r="328" spans="1:62" x14ac:dyDescent="0.2">
      <c r="A328" t="s">
        <v>95</v>
      </c>
      <c r="B328" t="s">
        <v>171</v>
      </c>
      <c r="C328">
        <v>1</v>
      </c>
      <c r="D328" s="12">
        <v>4.4779999999999998</v>
      </c>
      <c r="E328" s="12">
        <v>4.4779999999999998</v>
      </c>
      <c r="F328">
        <v>1</v>
      </c>
      <c r="U328" t="s">
        <v>8388</v>
      </c>
      <c r="V328" t="s">
        <v>8579</v>
      </c>
      <c r="W328">
        <v>4.4080000000000004</v>
      </c>
      <c r="X328">
        <v>1.1830000000000001</v>
      </c>
      <c r="BE328" t="s">
        <v>38</v>
      </c>
      <c r="BF328" t="s">
        <v>8193</v>
      </c>
      <c r="BG328" t="s">
        <v>8421</v>
      </c>
      <c r="BH328">
        <v>8.9999999999999993E-3</v>
      </c>
      <c r="BI328">
        <v>8.9999999999999993E-3</v>
      </c>
      <c r="BJ328">
        <v>1</v>
      </c>
    </row>
    <row r="329" spans="1:62" x14ac:dyDescent="0.2">
      <c r="A329" t="s">
        <v>95</v>
      </c>
      <c r="B329" t="s">
        <v>439</v>
      </c>
      <c r="C329">
        <v>1</v>
      </c>
      <c r="D329" s="12"/>
      <c r="E329" s="12">
        <v>1111.5540000000001</v>
      </c>
      <c r="U329" t="s">
        <v>8388</v>
      </c>
      <c r="V329" t="s">
        <v>8580</v>
      </c>
      <c r="W329">
        <v>1.18</v>
      </c>
      <c r="X329">
        <v>0.29899999999999999</v>
      </c>
      <c r="BE329" t="s">
        <v>38</v>
      </c>
      <c r="BF329" t="s">
        <v>8195</v>
      </c>
      <c r="BG329" t="s">
        <v>8422</v>
      </c>
      <c r="BH329">
        <v>2.3E-2</v>
      </c>
      <c r="BI329">
        <v>2.3E-2</v>
      </c>
      <c r="BJ329">
        <v>1</v>
      </c>
    </row>
    <row r="330" spans="1:62" x14ac:dyDescent="0.2">
      <c r="A330" t="s">
        <v>95</v>
      </c>
      <c r="B330" t="s">
        <v>277</v>
      </c>
      <c r="C330">
        <v>1</v>
      </c>
      <c r="D330" s="12"/>
      <c r="E330" s="12">
        <v>702.51499999999999</v>
      </c>
      <c r="U330" t="s">
        <v>8388</v>
      </c>
      <c r="V330" t="s">
        <v>8581</v>
      </c>
      <c r="W330">
        <v>1.18</v>
      </c>
      <c r="X330">
        <v>0.29899999999999999</v>
      </c>
      <c r="BE330" t="s">
        <v>38</v>
      </c>
      <c r="BF330" t="s">
        <v>8195</v>
      </c>
      <c r="BG330" t="s">
        <v>8423</v>
      </c>
      <c r="BH330">
        <v>1.4E-2</v>
      </c>
      <c r="BI330">
        <v>1.4E-2</v>
      </c>
      <c r="BJ330">
        <v>1</v>
      </c>
    </row>
    <row r="331" spans="1:62" x14ac:dyDescent="0.2">
      <c r="A331" t="s">
        <v>95</v>
      </c>
      <c r="B331" t="s">
        <v>278</v>
      </c>
      <c r="C331">
        <v>1</v>
      </c>
      <c r="D331" s="12"/>
      <c r="E331" s="12">
        <v>702.51499999999999</v>
      </c>
      <c r="U331" t="s">
        <v>8388</v>
      </c>
      <c r="V331" t="s">
        <v>8583</v>
      </c>
      <c r="W331">
        <v>0.05</v>
      </c>
      <c r="X331">
        <v>4.9000000000000002E-2</v>
      </c>
      <c r="Y331">
        <v>1</v>
      </c>
      <c r="BE331" t="s">
        <v>38</v>
      </c>
      <c r="BF331" t="s">
        <v>8164</v>
      </c>
      <c r="BG331" t="s">
        <v>8166</v>
      </c>
      <c r="BH331">
        <v>7.0000000000000001E-3</v>
      </c>
      <c r="BI331">
        <v>7.0000000000000001E-3</v>
      </c>
      <c r="BJ331">
        <v>1</v>
      </c>
    </row>
    <row r="332" spans="1:62" x14ac:dyDescent="0.2">
      <c r="A332" t="s">
        <v>95</v>
      </c>
      <c r="B332" t="s">
        <v>279</v>
      </c>
      <c r="C332">
        <v>1</v>
      </c>
      <c r="D332" s="12"/>
      <c r="E332" s="12">
        <v>702.51499999999999</v>
      </c>
      <c r="U332" t="s">
        <v>8388</v>
      </c>
      <c r="V332" t="s">
        <v>8980</v>
      </c>
      <c r="W332">
        <v>8.9999999999999993E-3</v>
      </c>
      <c r="X332">
        <v>8.9999999999999993E-3</v>
      </c>
      <c r="Y332">
        <v>1</v>
      </c>
      <c r="BE332" t="s">
        <v>38</v>
      </c>
      <c r="BF332" t="s">
        <v>8425</v>
      </c>
      <c r="BG332" t="s">
        <v>8426</v>
      </c>
      <c r="BI332">
        <v>0</v>
      </c>
    </row>
    <row r="333" spans="1:62" x14ac:dyDescent="0.2">
      <c r="A333" t="s">
        <v>95</v>
      </c>
      <c r="B333" t="s">
        <v>280</v>
      </c>
      <c r="C333">
        <v>1</v>
      </c>
      <c r="E333" s="12">
        <v>702.51499999999999</v>
      </c>
      <c r="U333" t="s">
        <v>8388</v>
      </c>
      <c r="V333" t="s">
        <v>8483</v>
      </c>
      <c r="W333">
        <v>0.11</v>
      </c>
      <c r="X333">
        <v>8.7999999999999995E-2</v>
      </c>
      <c r="BE333" t="s">
        <v>38</v>
      </c>
      <c r="BF333" t="s">
        <v>8425</v>
      </c>
      <c r="BG333" t="s">
        <v>8427</v>
      </c>
      <c r="BH333">
        <v>1.4999999999999999E-2</v>
      </c>
      <c r="BI333">
        <v>6.0000000000000001E-3</v>
      </c>
      <c r="BJ333">
        <v>1</v>
      </c>
    </row>
    <row r="334" spans="1:62" x14ac:dyDescent="0.2">
      <c r="A334" t="s">
        <v>95</v>
      </c>
      <c r="B334" t="s">
        <v>281</v>
      </c>
      <c r="C334">
        <v>1</v>
      </c>
      <c r="E334" s="12">
        <v>878.14300000000003</v>
      </c>
      <c r="U334" t="s">
        <v>8388</v>
      </c>
      <c r="V334" t="s">
        <v>8724</v>
      </c>
      <c r="W334">
        <v>6.5039999999999996</v>
      </c>
      <c r="X334">
        <v>2.72</v>
      </c>
      <c r="BE334" t="s">
        <v>38</v>
      </c>
      <c r="BF334" t="s">
        <v>8425</v>
      </c>
      <c r="BG334" t="s">
        <v>8428</v>
      </c>
      <c r="BI334">
        <v>8.9999999999999993E-3</v>
      </c>
    </row>
    <row r="335" spans="1:62" x14ac:dyDescent="0.2">
      <c r="A335" t="s">
        <v>95</v>
      </c>
      <c r="B335" t="s">
        <v>282</v>
      </c>
      <c r="C335">
        <v>1</v>
      </c>
      <c r="D335" s="12"/>
      <c r="E335" s="12">
        <v>878.14300000000003</v>
      </c>
      <c r="U335" t="s">
        <v>8388</v>
      </c>
      <c r="V335" t="s">
        <v>8448</v>
      </c>
      <c r="W335">
        <v>2.6819999999999999</v>
      </c>
      <c r="X335">
        <v>2.2770000000000001</v>
      </c>
      <c r="BE335" t="s">
        <v>38</v>
      </c>
      <c r="BF335" t="s">
        <v>8429</v>
      </c>
      <c r="BG335" t="s">
        <v>8430</v>
      </c>
      <c r="BH335">
        <v>0</v>
      </c>
      <c r="BI335">
        <v>0.435</v>
      </c>
      <c r="BJ335">
        <v>1</v>
      </c>
    </row>
    <row r="336" spans="1:62" x14ac:dyDescent="0.2">
      <c r="A336" t="s">
        <v>95</v>
      </c>
      <c r="B336" t="s">
        <v>283</v>
      </c>
      <c r="C336">
        <v>1</v>
      </c>
      <c r="E336" s="12">
        <v>878.14300000000003</v>
      </c>
      <c r="U336" t="s">
        <v>8388</v>
      </c>
      <c r="V336" t="s">
        <v>8446</v>
      </c>
      <c r="W336">
        <v>2.6309999999999998</v>
      </c>
      <c r="X336">
        <v>1.9570000000000001</v>
      </c>
      <c r="BE336" t="s">
        <v>38</v>
      </c>
      <c r="BF336" t="s">
        <v>8429</v>
      </c>
      <c r="BG336" t="s">
        <v>8431</v>
      </c>
      <c r="BH336">
        <v>0.47099999999999997</v>
      </c>
      <c r="BI336">
        <v>3.5999999999999997E-2</v>
      </c>
    </row>
    <row r="337" spans="1:62" x14ac:dyDescent="0.2">
      <c r="A337" t="s">
        <v>95</v>
      </c>
      <c r="B337" t="s">
        <v>284</v>
      </c>
      <c r="C337">
        <v>1</v>
      </c>
      <c r="E337" s="12">
        <v>878.14300000000003</v>
      </c>
      <c r="U337" t="s">
        <v>8388</v>
      </c>
      <c r="V337" t="s">
        <v>8447</v>
      </c>
      <c r="W337">
        <v>4.1020000000000003</v>
      </c>
      <c r="X337">
        <v>4.1020000000000003</v>
      </c>
      <c r="Y337">
        <v>1</v>
      </c>
      <c r="BE337" t="s">
        <v>38</v>
      </c>
      <c r="BF337" t="s">
        <v>8450</v>
      </c>
      <c r="BG337" t="s">
        <v>8451</v>
      </c>
      <c r="BH337">
        <v>1.2629999999999999</v>
      </c>
      <c r="BI337">
        <v>1.9510000000000001</v>
      </c>
      <c r="BJ337">
        <v>1</v>
      </c>
    </row>
    <row r="338" spans="1:62" x14ac:dyDescent="0.2">
      <c r="A338" t="s">
        <v>95</v>
      </c>
      <c r="B338" t="s">
        <v>285</v>
      </c>
      <c r="C338">
        <v>1</v>
      </c>
      <c r="E338" s="12">
        <v>878.14300000000003</v>
      </c>
      <c r="U338" t="s">
        <v>8388</v>
      </c>
      <c r="V338" t="s">
        <v>171</v>
      </c>
      <c r="W338">
        <v>7.3609999999999998</v>
      </c>
      <c r="X338">
        <v>5.8890000000000002</v>
      </c>
      <c r="BE338" t="s">
        <v>38</v>
      </c>
      <c r="BF338" t="s">
        <v>8450</v>
      </c>
      <c r="BG338" t="s">
        <v>8452</v>
      </c>
      <c r="BH338">
        <v>0.82299999999999995</v>
      </c>
      <c r="BI338">
        <v>0.13700000000000001</v>
      </c>
    </row>
    <row r="339" spans="1:62" x14ac:dyDescent="0.2">
      <c r="A339" t="s">
        <v>95</v>
      </c>
      <c r="B339" t="s">
        <v>286</v>
      </c>
      <c r="C339">
        <v>1</v>
      </c>
      <c r="E339" s="12">
        <v>878.14300000000003</v>
      </c>
      <c r="U339" t="s">
        <v>8388</v>
      </c>
      <c r="V339" t="s">
        <v>8557</v>
      </c>
      <c r="W339">
        <v>0.48</v>
      </c>
      <c r="X339">
        <v>0.48</v>
      </c>
      <c r="Y339">
        <v>1</v>
      </c>
      <c r="BE339" t="s">
        <v>38</v>
      </c>
      <c r="BF339" t="s">
        <v>8450</v>
      </c>
      <c r="BG339" t="s">
        <v>8453</v>
      </c>
      <c r="BH339">
        <v>0.38600000000000001</v>
      </c>
      <c r="BI339">
        <v>0.38400000000000001</v>
      </c>
      <c r="BJ339">
        <v>1</v>
      </c>
    </row>
    <row r="340" spans="1:62" x14ac:dyDescent="0.2">
      <c r="A340" t="s">
        <v>95</v>
      </c>
      <c r="B340" t="s">
        <v>287</v>
      </c>
      <c r="C340">
        <v>1</v>
      </c>
      <c r="D340" s="12"/>
      <c r="E340" s="12">
        <v>878.14300000000003</v>
      </c>
      <c r="U340" t="s">
        <v>8388</v>
      </c>
      <c r="V340" t="s">
        <v>8691</v>
      </c>
      <c r="W340">
        <v>36.000999999999998</v>
      </c>
      <c r="X340">
        <v>36.000999999999998</v>
      </c>
      <c r="Y340">
        <v>1</v>
      </c>
      <c r="BE340" t="s">
        <v>38</v>
      </c>
      <c r="BF340" t="s">
        <v>8450</v>
      </c>
      <c r="BG340" t="s">
        <v>8454</v>
      </c>
      <c r="BH340">
        <v>0</v>
      </c>
      <c r="BI340">
        <v>0</v>
      </c>
      <c r="BJ340">
        <v>1</v>
      </c>
    </row>
    <row r="341" spans="1:62" x14ac:dyDescent="0.2">
      <c r="A341" t="s">
        <v>95</v>
      </c>
      <c r="B341" t="s">
        <v>8508</v>
      </c>
      <c r="C341">
        <v>1</v>
      </c>
      <c r="D341" s="12"/>
      <c r="E341" s="12">
        <v>17.483000000000001</v>
      </c>
      <c r="U341" t="s">
        <v>8388</v>
      </c>
      <c r="V341" t="s">
        <v>8553</v>
      </c>
      <c r="W341">
        <v>25.224</v>
      </c>
      <c r="X341">
        <v>9.1210000000000004</v>
      </c>
      <c r="BE341" t="s">
        <v>38</v>
      </c>
      <c r="BF341" t="s">
        <v>8455</v>
      </c>
      <c r="BG341" t="s">
        <v>8456</v>
      </c>
      <c r="BH341">
        <v>0.127</v>
      </c>
      <c r="BI341">
        <v>0.186</v>
      </c>
      <c r="BJ341">
        <v>1</v>
      </c>
    </row>
    <row r="342" spans="1:62" x14ac:dyDescent="0.2">
      <c r="A342" t="s">
        <v>95</v>
      </c>
      <c r="B342" t="s">
        <v>288</v>
      </c>
      <c r="C342">
        <v>1</v>
      </c>
      <c r="D342" s="12"/>
      <c r="E342" s="12">
        <v>878.14300000000003</v>
      </c>
      <c r="U342" t="s">
        <v>8388</v>
      </c>
      <c r="V342" t="s">
        <v>8854</v>
      </c>
      <c r="W342">
        <v>1.552</v>
      </c>
      <c r="X342">
        <v>1.552</v>
      </c>
      <c r="Y342">
        <v>1</v>
      </c>
      <c r="BE342" t="s">
        <v>38</v>
      </c>
      <c r="BF342" t="s">
        <v>8455</v>
      </c>
      <c r="BG342" t="s">
        <v>8457</v>
      </c>
      <c r="BH342">
        <v>4.0000000000000001E-3</v>
      </c>
      <c r="BI342">
        <v>4.0000000000000001E-3</v>
      </c>
      <c r="BJ342">
        <v>1</v>
      </c>
    </row>
    <row r="343" spans="1:62" x14ac:dyDescent="0.2">
      <c r="A343" t="s">
        <v>95</v>
      </c>
      <c r="B343" t="s">
        <v>177</v>
      </c>
      <c r="C343">
        <v>1</v>
      </c>
      <c r="E343" s="12">
        <v>878.14300000000003</v>
      </c>
      <c r="U343" t="s">
        <v>8388</v>
      </c>
      <c r="V343" t="s">
        <v>447</v>
      </c>
      <c r="W343">
        <v>6.6000000000000003E-2</v>
      </c>
      <c r="X343">
        <v>6.6000000000000003E-2</v>
      </c>
      <c r="Y343">
        <v>1</v>
      </c>
    </row>
    <row r="344" spans="1:62" x14ac:dyDescent="0.2">
      <c r="A344" t="s">
        <v>95</v>
      </c>
      <c r="B344" t="s">
        <v>221</v>
      </c>
      <c r="C344">
        <v>1</v>
      </c>
      <c r="D344">
        <v>0</v>
      </c>
      <c r="E344" s="12">
        <v>0.998</v>
      </c>
      <c r="U344" t="s">
        <v>8388</v>
      </c>
      <c r="V344" t="s">
        <v>440</v>
      </c>
      <c r="W344">
        <v>0.34100000000000003</v>
      </c>
      <c r="X344">
        <v>0.34</v>
      </c>
      <c r="Y344">
        <v>1</v>
      </c>
    </row>
    <row r="345" spans="1:62" x14ac:dyDescent="0.2">
      <c r="A345" t="s">
        <v>95</v>
      </c>
      <c r="B345" t="s">
        <v>237</v>
      </c>
      <c r="C345">
        <v>1</v>
      </c>
      <c r="D345">
        <v>0</v>
      </c>
      <c r="E345">
        <v>0.63400000000000001</v>
      </c>
      <c r="U345" t="s">
        <v>8388</v>
      </c>
      <c r="V345" t="s">
        <v>8587</v>
      </c>
      <c r="W345">
        <v>0.09</v>
      </c>
      <c r="X345">
        <v>0.09</v>
      </c>
      <c r="Y345">
        <v>1</v>
      </c>
    </row>
    <row r="346" spans="1:62" x14ac:dyDescent="0.2">
      <c r="A346" t="s">
        <v>95</v>
      </c>
      <c r="B346" t="s">
        <v>254</v>
      </c>
      <c r="C346">
        <v>1</v>
      </c>
      <c r="D346">
        <v>0</v>
      </c>
      <c r="E346">
        <v>250.64699999999999</v>
      </c>
      <c r="U346" t="s">
        <v>8388</v>
      </c>
      <c r="V346" t="s">
        <v>413</v>
      </c>
      <c r="W346">
        <v>0.218</v>
      </c>
      <c r="X346">
        <v>4.3999999999999997E-2</v>
      </c>
    </row>
    <row r="347" spans="1:62" x14ac:dyDescent="0.2">
      <c r="A347" t="s">
        <v>95</v>
      </c>
      <c r="B347" t="s">
        <v>255</v>
      </c>
      <c r="C347">
        <v>1</v>
      </c>
      <c r="D347">
        <v>0</v>
      </c>
      <c r="E347" s="12">
        <v>270.62900000000002</v>
      </c>
      <c r="U347" t="s">
        <v>8388</v>
      </c>
      <c r="V347" t="s">
        <v>258</v>
      </c>
      <c r="W347">
        <v>23.096</v>
      </c>
      <c r="X347">
        <v>23.096</v>
      </c>
      <c r="Y347">
        <v>1</v>
      </c>
    </row>
    <row r="348" spans="1:62" x14ac:dyDescent="0.2">
      <c r="A348" t="s">
        <v>95</v>
      </c>
      <c r="B348" t="s">
        <v>413</v>
      </c>
      <c r="C348">
        <v>1</v>
      </c>
      <c r="D348">
        <v>0</v>
      </c>
      <c r="E348" s="12">
        <v>3.4000000000000002E-2</v>
      </c>
      <c r="U348" t="s">
        <v>8388</v>
      </c>
      <c r="V348" t="s">
        <v>8488</v>
      </c>
      <c r="W348">
        <v>1.2050000000000001</v>
      </c>
      <c r="X348">
        <v>0.29199999999999998</v>
      </c>
    </row>
    <row r="349" spans="1:62" x14ac:dyDescent="0.2">
      <c r="A349" t="s">
        <v>95</v>
      </c>
      <c r="B349" t="s">
        <v>256</v>
      </c>
      <c r="C349">
        <v>1</v>
      </c>
      <c r="D349" s="12">
        <v>0</v>
      </c>
      <c r="E349" s="12">
        <v>0.79400000000000004</v>
      </c>
      <c r="U349" t="s">
        <v>8388</v>
      </c>
      <c r="V349" t="s">
        <v>85</v>
      </c>
      <c r="W349">
        <v>3.2000000000000001E-2</v>
      </c>
      <c r="X349">
        <v>3.2000000000000001E-2</v>
      </c>
      <c r="Y349">
        <v>1</v>
      </c>
    </row>
    <row r="350" spans="1:62" x14ac:dyDescent="0.2">
      <c r="A350" t="s">
        <v>95</v>
      </c>
      <c r="B350" t="s">
        <v>257</v>
      </c>
      <c r="C350">
        <v>1</v>
      </c>
      <c r="D350" s="12">
        <v>0</v>
      </c>
      <c r="E350" s="12">
        <v>52.674999999999997</v>
      </c>
      <c r="U350" t="s">
        <v>8388</v>
      </c>
      <c r="V350" t="s">
        <v>86</v>
      </c>
      <c r="W350">
        <v>0.53200000000000003</v>
      </c>
      <c r="X350">
        <v>0.53200000000000003</v>
      </c>
      <c r="Y350">
        <v>1</v>
      </c>
    </row>
    <row r="351" spans="1:62" x14ac:dyDescent="0.2">
      <c r="A351" t="s">
        <v>95</v>
      </c>
      <c r="B351" t="s">
        <v>258</v>
      </c>
      <c r="C351">
        <v>1</v>
      </c>
      <c r="D351" s="12">
        <v>3.597</v>
      </c>
      <c r="E351" s="12">
        <v>21.954000000000001</v>
      </c>
      <c r="U351" t="s">
        <v>8388</v>
      </c>
      <c r="V351" t="s">
        <v>89</v>
      </c>
      <c r="W351">
        <v>0.14799999999999999</v>
      </c>
      <c r="X351">
        <v>0.14799999999999999</v>
      </c>
      <c r="Y351">
        <v>1</v>
      </c>
    </row>
    <row r="352" spans="1:62" x14ac:dyDescent="0.2">
      <c r="A352" t="s">
        <v>95</v>
      </c>
      <c r="B352" t="s">
        <v>8326</v>
      </c>
      <c r="C352">
        <v>1</v>
      </c>
      <c r="E352">
        <v>2.2080000000000002</v>
      </c>
      <c r="U352" t="s">
        <v>8388</v>
      </c>
      <c r="V352" t="s">
        <v>77</v>
      </c>
      <c r="W352">
        <v>0.19700000000000001</v>
      </c>
      <c r="X352">
        <v>0.19700000000000001</v>
      </c>
      <c r="Y352">
        <v>1</v>
      </c>
    </row>
    <row r="353" spans="1:25" x14ac:dyDescent="0.2">
      <c r="A353" t="s">
        <v>95</v>
      </c>
      <c r="B353" t="s">
        <v>8327</v>
      </c>
      <c r="C353">
        <v>1</v>
      </c>
      <c r="E353" s="12">
        <v>3.524</v>
      </c>
      <c r="U353" t="s">
        <v>8388</v>
      </c>
      <c r="V353" t="s">
        <v>78</v>
      </c>
      <c r="W353">
        <v>0.68600000000000005</v>
      </c>
      <c r="X353">
        <v>0.41599999999999998</v>
      </c>
    </row>
    <row r="354" spans="1:25" x14ac:dyDescent="0.2">
      <c r="A354" t="s">
        <v>95</v>
      </c>
      <c r="B354" t="s">
        <v>8491</v>
      </c>
      <c r="C354">
        <v>1</v>
      </c>
      <c r="D354" s="12"/>
      <c r="E354" s="12">
        <v>6.3E-2</v>
      </c>
      <c r="U354" t="s">
        <v>8388</v>
      </c>
      <c r="V354" t="s">
        <v>80</v>
      </c>
      <c r="W354">
        <v>0.14799999999999999</v>
      </c>
      <c r="X354">
        <v>0.14799999999999999</v>
      </c>
      <c r="Y354">
        <v>1</v>
      </c>
    </row>
    <row r="355" spans="1:25" x14ac:dyDescent="0.2">
      <c r="A355" t="s">
        <v>95</v>
      </c>
      <c r="B355" t="s">
        <v>266</v>
      </c>
      <c r="C355">
        <v>1</v>
      </c>
      <c r="D355" s="12">
        <v>0</v>
      </c>
      <c r="E355" s="12">
        <v>29.271000000000001</v>
      </c>
      <c r="U355" t="s">
        <v>8388</v>
      </c>
      <c r="V355" t="s">
        <v>8622</v>
      </c>
      <c r="W355">
        <v>0.121</v>
      </c>
      <c r="X355">
        <v>9.8000000000000004E-2</v>
      </c>
    </row>
    <row r="356" spans="1:25" x14ac:dyDescent="0.2">
      <c r="A356" t="s">
        <v>95</v>
      </c>
      <c r="B356" t="s">
        <v>8876</v>
      </c>
      <c r="C356">
        <v>1</v>
      </c>
      <c r="D356" s="12">
        <v>0.1</v>
      </c>
      <c r="E356" s="12">
        <v>0.1</v>
      </c>
      <c r="F356">
        <v>1</v>
      </c>
      <c r="U356" t="s">
        <v>8388</v>
      </c>
      <c r="V356" t="s">
        <v>8590</v>
      </c>
      <c r="W356">
        <v>0.112</v>
      </c>
      <c r="X356">
        <v>0.112</v>
      </c>
      <c r="Y356">
        <v>1</v>
      </c>
    </row>
    <row r="357" spans="1:25" x14ac:dyDescent="0.2">
      <c r="A357" t="s">
        <v>95</v>
      </c>
      <c r="B357" t="s">
        <v>8877</v>
      </c>
      <c r="C357">
        <v>1</v>
      </c>
      <c r="D357" s="12">
        <v>44.4</v>
      </c>
      <c r="E357" s="12">
        <v>44.4</v>
      </c>
      <c r="F357">
        <v>1</v>
      </c>
      <c r="U357" t="s">
        <v>8388</v>
      </c>
      <c r="V357" t="s">
        <v>8694</v>
      </c>
      <c r="W357">
        <v>1.032</v>
      </c>
      <c r="X357">
        <v>1.032</v>
      </c>
      <c r="Y357">
        <v>1</v>
      </c>
    </row>
    <row r="358" spans="1:25" x14ac:dyDescent="0.2">
      <c r="A358" t="s">
        <v>95</v>
      </c>
      <c r="B358" t="s">
        <v>8496</v>
      </c>
      <c r="C358">
        <v>1</v>
      </c>
      <c r="D358" s="12"/>
      <c r="E358" s="12">
        <v>3.0000000000000001E-3</v>
      </c>
      <c r="U358" t="s">
        <v>8388</v>
      </c>
      <c r="V358" t="s">
        <v>8591</v>
      </c>
      <c r="W358">
        <v>1.7230000000000001</v>
      </c>
      <c r="X358">
        <v>1.7230000000000001</v>
      </c>
      <c r="Y358">
        <v>1</v>
      </c>
    </row>
    <row r="359" spans="1:25" x14ac:dyDescent="0.2">
      <c r="A359" t="s">
        <v>95</v>
      </c>
      <c r="B359" t="s">
        <v>8384</v>
      </c>
      <c r="C359">
        <v>1</v>
      </c>
      <c r="D359" s="12"/>
      <c r="E359" s="12">
        <v>0.57299999999999995</v>
      </c>
      <c r="U359" t="s">
        <v>8388</v>
      </c>
      <c r="V359" t="s">
        <v>8592</v>
      </c>
      <c r="W359">
        <v>0.30299999999999999</v>
      </c>
      <c r="X359">
        <v>0.30299999999999999</v>
      </c>
      <c r="Y359">
        <v>1</v>
      </c>
    </row>
    <row r="360" spans="1:25" x14ac:dyDescent="0.2">
      <c r="A360" t="s">
        <v>95</v>
      </c>
      <c r="B360" t="s">
        <v>8385</v>
      </c>
      <c r="C360">
        <v>1</v>
      </c>
      <c r="D360" s="12"/>
      <c r="E360" s="12">
        <v>1.43</v>
      </c>
      <c r="U360" t="s">
        <v>8388</v>
      </c>
      <c r="V360" t="s">
        <v>8593</v>
      </c>
      <c r="W360">
        <v>2.2050000000000001</v>
      </c>
      <c r="X360">
        <v>0.151</v>
      </c>
    </row>
    <row r="361" spans="1:25" x14ac:dyDescent="0.2">
      <c r="A361" t="s">
        <v>95</v>
      </c>
      <c r="B361" t="s">
        <v>8328</v>
      </c>
      <c r="C361">
        <v>1</v>
      </c>
      <c r="E361" s="12">
        <v>0.16500000000000001</v>
      </c>
      <c r="U361" t="s">
        <v>8388</v>
      </c>
      <c r="V361" t="s">
        <v>8596</v>
      </c>
      <c r="W361">
        <v>4.4999999999999998E-2</v>
      </c>
      <c r="X361">
        <v>4.4999999999999998E-2</v>
      </c>
      <c r="Y361">
        <v>1</v>
      </c>
    </row>
    <row r="362" spans="1:25" x14ac:dyDescent="0.2">
      <c r="A362" t="s">
        <v>95</v>
      </c>
      <c r="B362" t="s">
        <v>8329</v>
      </c>
      <c r="C362">
        <v>1</v>
      </c>
      <c r="D362" s="12"/>
      <c r="E362" s="12">
        <v>0.46800000000000003</v>
      </c>
      <c r="U362" t="s">
        <v>8388</v>
      </c>
      <c r="V362" t="s">
        <v>8597</v>
      </c>
      <c r="W362">
        <v>6.2279999999999998</v>
      </c>
      <c r="X362">
        <v>6.2279999999999998</v>
      </c>
      <c r="Y362">
        <v>1</v>
      </c>
    </row>
    <row r="363" spans="1:25" x14ac:dyDescent="0.2">
      <c r="A363" t="s">
        <v>95</v>
      </c>
      <c r="B363" t="s">
        <v>8332</v>
      </c>
      <c r="C363">
        <v>1</v>
      </c>
      <c r="D363" s="12"/>
      <c r="E363" s="12">
        <v>0.28699999999999998</v>
      </c>
      <c r="U363" t="s">
        <v>8388</v>
      </c>
      <c r="V363" t="s">
        <v>352</v>
      </c>
      <c r="W363">
        <v>22.928000000000001</v>
      </c>
      <c r="X363">
        <v>18.206</v>
      </c>
    </row>
    <row r="364" spans="1:25" x14ac:dyDescent="0.2">
      <c r="A364" t="s">
        <v>95</v>
      </c>
      <c r="B364" t="s">
        <v>8333</v>
      </c>
      <c r="C364">
        <v>1</v>
      </c>
      <c r="D364" s="12"/>
      <c r="E364" s="12">
        <v>0.45200000000000001</v>
      </c>
      <c r="U364" t="s">
        <v>8388</v>
      </c>
      <c r="V364" t="s">
        <v>415</v>
      </c>
      <c r="W364">
        <v>0.34100000000000003</v>
      </c>
      <c r="X364">
        <v>0.34</v>
      </c>
      <c r="Y364">
        <v>1</v>
      </c>
    </row>
    <row r="365" spans="1:25" x14ac:dyDescent="0.2">
      <c r="A365" t="s">
        <v>95</v>
      </c>
      <c r="B365" t="s">
        <v>8334</v>
      </c>
      <c r="C365">
        <v>1</v>
      </c>
      <c r="D365" s="12"/>
      <c r="E365" s="12">
        <v>0.74399999999999999</v>
      </c>
      <c r="U365" t="s">
        <v>8388</v>
      </c>
      <c r="V365" t="s">
        <v>8926</v>
      </c>
      <c r="W365">
        <v>9.7000000000000003E-2</v>
      </c>
      <c r="X365">
        <v>9.7000000000000003E-2</v>
      </c>
      <c r="Y365">
        <v>1</v>
      </c>
    </row>
    <row r="366" spans="1:25" x14ac:dyDescent="0.2">
      <c r="A366" t="s">
        <v>95</v>
      </c>
      <c r="B366" t="s">
        <v>8335</v>
      </c>
      <c r="C366">
        <v>1</v>
      </c>
      <c r="D366" s="12"/>
      <c r="E366" s="12">
        <v>2.153</v>
      </c>
      <c r="U366" t="s">
        <v>8388</v>
      </c>
      <c r="V366" t="s">
        <v>417</v>
      </c>
      <c r="W366">
        <v>0.01</v>
      </c>
      <c r="X366">
        <v>0.01</v>
      </c>
      <c r="Y366">
        <v>1</v>
      </c>
    </row>
    <row r="367" spans="1:25" x14ac:dyDescent="0.2">
      <c r="A367" t="s">
        <v>95</v>
      </c>
      <c r="B367" t="s">
        <v>8336</v>
      </c>
      <c r="C367">
        <v>1</v>
      </c>
      <c r="D367" s="12"/>
      <c r="E367" s="12">
        <v>0.71799999999999997</v>
      </c>
      <c r="U367" t="s">
        <v>8388</v>
      </c>
      <c r="V367" t="s">
        <v>419</v>
      </c>
      <c r="W367">
        <v>8.9999999999999993E-3</v>
      </c>
      <c r="X367">
        <v>8.9999999999999993E-3</v>
      </c>
      <c r="Y367">
        <v>1</v>
      </c>
    </row>
    <row r="368" spans="1:25" x14ac:dyDescent="0.2">
      <c r="A368" t="s">
        <v>95</v>
      </c>
      <c r="B368" t="s">
        <v>8337</v>
      </c>
      <c r="C368">
        <v>1</v>
      </c>
      <c r="D368" s="12"/>
      <c r="E368" s="12">
        <v>1.276</v>
      </c>
      <c r="U368" t="s">
        <v>8388</v>
      </c>
      <c r="V368" t="s">
        <v>8598</v>
      </c>
      <c r="W368">
        <v>1.0999999999999999E-2</v>
      </c>
      <c r="X368">
        <v>8.9999999999999993E-3</v>
      </c>
      <c r="Y368">
        <v>1</v>
      </c>
    </row>
    <row r="369" spans="1:25" x14ac:dyDescent="0.2">
      <c r="A369" t="s">
        <v>95</v>
      </c>
      <c r="B369" t="s">
        <v>8338</v>
      </c>
      <c r="C369">
        <v>1</v>
      </c>
      <c r="D369" s="12"/>
      <c r="E369" s="12">
        <v>0.45200000000000001</v>
      </c>
      <c r="U369" t="s">
        <v>8388</v>
      </c>
      <c r="V369" t="s">
        <v>420</v>
      </c>
      <c r="W369">
        <v>2.1000000000000001E-2</v>
      </c>
      <c r="X369">
        <v>1.7999999999999999E-2</v>
      </c>
      <c r="Y369">
        <v>1</v>
      </c>
    </row>
    <row r="370" spans="1:25" x14ac:dyDescent="0.2">
      <c r="A370" t="s">
        <v>95</v>
      </c>
      <c r="B370" t="s">
        <v>8339</v>
      </c>
      <c r="C370">
        <v>1</v>
      </c>
      <c r="D370" s="12"/>
      <c r="E370" s="12">
        <v>4.2000000000000003E-2</v>
      </c>
      <c r="U370" t="s">
        <v>8388</v>
      </c>
      <c r="V370" t="s">
        <v>421</v>
      </c>
      <c r="W370">
        <v>6.8000000000000005E-2</v>
      </c>
      <c r="X370">
        <v>5.3999999999999999E-2</v>
      </c>
    </row>
    <row r="371" spans="1:25" x14ac:dyDescent="0.2">
      <c r="A371" t="s">
        <v>95</v>
      </c>
      <c r="B371" t="s">
        <v>8340</v>
      </c>
      <c r="C371">
        <v>1</v>
      </c>
      <c r="D371" s="12"/>
      <c r="E371" s="12">
        <v>0.14699999999999999</v>
      </c>
      <c r="U371" t="s">
        <v>8388</v>
      </c>
      <c r="V371" t="s">
        <v>8599</v>
      </c>
      <c r="W371" s="12">
        <v>0.31</v>
      </c>
      <c r="X371" s="12">
        <v>0.21199999999999999</v>
      </c>
    </row>
    <row r="372" spans="1:25" x14ac:dyDescent="0.2">
      <c r="A372" t="s">
        <v>95</v>
      </c>
      <c r="B372" t="s">
        <v>8341</v>
      </c>
      <c r="C372">
        <v>1</v>
      </c>
      <c r="D372" s="12"/>
      <c r="E372" s="12">
        <v>4.2000000000000003E-2</v>
      </c>
      <c r="U372" t="s">
        <v>8388</v>
      </c>
      <c r="V372" t="s">
        <v>8668</v>
      </c>
      <c r="W372" s="12">
        <v>30.224</v>
      </c>
      <c r="X372" s="12">
        <v>16.765999999999998</v>
      </c>
    </row>
    <row r="373" spans="1:25" x14ac:dyDescent="0.2">
      <c r="A373" t="s">
        <v>95</v>
      </c>
      <c r="B373" t="s">
        <v>8342</v>
      </c>
      <c r="C373">
        <v>1</v>
      </c>
      <c r="D373" s="12"/>
      <c r="E373" s="12">
        <v>0.14699999999999999</v>
      </c>
      <c r="U373" t="s">
        <v>8388</v>
      </c>
      <c r="V373" t="s">
        <v>8601</v>
      </c>
      <c r="W373">
        <v>1.796</v>
      </c>
      <c r="X373">
        <v>1.724</v>
      </c>
    </row>
    <row r="374" spans="1:25" x14ac:dyDescent="0.2">
      <c r="A374" t="s">
        <v>95</v>
      </c>
      <c r="B374" t="s">
        <v>8343</v>
      </c>
      <c r="C374">
        <v>1</v>
      </c>
      <c r="D374" s="12"/>
      <c r="E374" s="12">
        <v>1.724</v>
      </c>
      <c r="U374" t="s">
        <v>8388</v>
      </c>
      <c r="V374" t="s">
        <v>463</v>
      </c>
      <c r="W374">
        <v>0.41399999999999998</v>
      </c>
      <c r="X374">
        <v>0.34599999999999997</v>
      </c>
    </row>
    <row r="375" spans="1:25" x14ac:dyDescent="0.2">
      <c r="A375" t="s">
        <v>39</v>
      </c>
      <c r="B375" t="s">
        <v>102</v>
      </c>
      <c r="C375">
        <v>1</v>
      </c>
      <c r="D375" s="12">
        <v>2.3159999999999998</v>
      </c>
      <c r="E375" s="12">
        <v>10.75</v>
      </c>
      <c r="U375" t="s">
        <v>8388</v>
      </c>
      <c r="V375" t="s">
        <v>8431</v>
      </c>
      <c r="W375" s="12">
        <v>0.151</v>
      </c>
      <c r="X375" s="12">
        <v>0.03</v>
      </c>
    </row>
    <row r="376" spans="1:25" x14ac:dyDescent="0.2">
      <c r="A376" t="s">
        <v>39</v>
      </c>
      <c r="B376" t="s">
        <v>455</v>
      </c>
      <c r="C376">
        <v>1</v>
      </c>
      <c r="D376" s="12">
        <v>2.7749999999999999</v>
      </c>
      <c r="E376" s="12">
        <v>2.8759999999999999</v>
      </c>
      <c r="U376" t="s">
        <v>8388</v>
      </c>
      <c r="V376" t="s">
        <v>8551</v>
      </c>
      <c r="W376">
        <v>1.0349999999999999</v>
      </c>
      <c r="X376">
        <v>0.79900000000000004</v>
      </c>
    </row>
    <row r="377" spans="1:25" x14ac:dyDescent="0.2">
      <c r="A377" t="s">
        <v>39</v>
      </c>
      <c r="B377" t="s">
        <v>8458</v>
      </c>
      <c r="C377">
        <v>1</v>
      </c>
      <c r="D377" s="12">
        <v>1E-3</v>
      </c>
      <c r="E377" s="12">
        <v>89.613</v>
      </c>
      <c r="U377" t="s">
        <v>8388</v>
      </c>
      <c r="V377" t="s">
        <v>8399</v>
      </c>
      <c r="W377">
        <v>3.032</v>
      </c>
      <c r="X377">
        <v>3.032</v>
      </c>
      <c r="Y377">
        <v>1</v>
      </c>
    </row>
    <row r="378" spans="1:25" x14ac:dyDescent="0.2">
      <c r="A378" t="s">
        <v>39</v>
      </c>
      <c r="B378" t="s">
        <v>8459</v>
      </c>
      <c r="C378">
        <v>1</v>
      </c>
      <c r="D378" s="12">
        <v>0</v>
      </c>
      <c r="E378" s="12">
        <v>1.6879999999999999</v>
      </c>
      <c r="U378" t="s">
        <v>8388</v>
      </c>
      <c r="V378" t="s">
        <v>8630</v>
      </c>
      <c r="W378" s="12">
        <v>1.7999999999999999E-2</v>
      </c>
      <c r="X378" s="12">
        <v>1.7999999999999999E-2</v>
      </c>
      <c r="Y378">
        <v>1</v>
      </c>
    </row>
    <row r="379" spans="1:25" x14ac:dyDescent="0.2">
      <c r="A379" t="s">
        <v>39</v>
      </c>
      <c r="B379" t="s">
        <v>8461</v>
      </c>
      <c r="C379">
        <v>1</v>
      </c>
      <c r="D379" s="12">
        <v>2.1999999999999999E-2</v>
      </c>
      <c r="E379" s="12">
        <v>3.63</v>
      </c>
      <c r="U379" t="s">
        <v>8388</v>
      </c>
      <c r="V379" t="s">
        <v>8609</v>
      </c>
      <c r="W379" s="12">
        <v>1.542</v>
      </c>
      <c r="X379" s="12">
        <v>1.542</v>
      </c>
      <c r="Y379">
        <v>1</v>
      </c>
    </row>
    <row r="380" spans="1:25" x14ac:dyDescent="0.2">
      <c r="A380" t="s">
        <v>39</v>
      </c>
      <c r="B380" t="s">
        <v>8464</v>
      </c>
      <c r="C380">
        <v>1</v>
      </c>
      <c r="D380" s="12">
        <v>0.106</v>
      </c>
      <c r="E380" s="12">
        <v>18.376000000000001</v>
      </c>
      <c r="U380" t="s">
        <v>95</v>
      </c>
      <c r="V380" t="s">
        <v>8559</v>
      </c>
      <c r="W380" s="12">
        <v>102.30500000000001</v>
      </c>
      <c r="X380" s="12">
        <v>100.062</v>
      </c>
    </row>
    <row r="381" spans="1:25" x14ac:dyDescent="0.2">
      <c r="A381" t="s">
        <v>39</v>
      </c>
      <c r="B381" t="s">
        <v>8466</v>
      </c>
      <c r="C381">
        <v>1</v>
      </c>
      <c r="D381" s="12">
        <v>0</v>
      </c>
      <c r="E381" s="12">
        <v>4.3940000000000001</v>
      </c>
      <c r="U381" t="s">
        <v>95</v>
      </c>
      <c r="V381" t="s">
        <v>455</v>
      </c>
      <c r="W381">
        <v>1.6120000000000001</v>
      </c>
      <c r="X381">
        <v>0.52100000000000002</v>
      </c>
    </row>
    <row r="382" spans="1:25" x14ac:dyDescent="0.2">
      <c r="A382" t="s">
        <v>39</v>
      </c>
      <c r="B382" t="s">
        <v>8467</v>
      </c>
      <c r="C382">
        <v>1</v>
      </c>
      <c r="D382" s="12">
        <v>0</v>
      </c>
      <c r="E382" s="12">
        <v>2.2570000000000001</v>
      </c>
      <c r="U382" t="s">
        <v>95</v>
      </c>
      <c r="V382" t="s">
        <v>8460</v>
      </c>
      <c r="W382">
        <v>6.0880000000000001</v>
      </c>
      <c r="X382">
        <v>6.0880000000000001</v>
      </c>
      <c r="Y382">
        <v>1</v>
      </c>
    </row>
    <row r="383" spans="1:25" x14ac:dyDescent="0.2">
      <c r="A383" t="s">
        <v>39</v>
      </c>
      <c r="B383" t="s">
        <v>110</v>
      </c>
      <c r="C383">
        <v>1</v>
      </c>
      <c r="D383" s="12">
        <v>6.016</v>
      </c>
      <c r="E383" s="12">
        <v>7.2809999999999997</v>
      </c>
      <c r="U383" t="s">
        <v>95</v>
      </c>
      <c r="V383" t="s">
        <v>8561</v>
      </c>
      <c r="W383">
        <v>0.439</v>
      </c>
      <c r="X383">
        <v>0.439</v>
      </c>
      <c r="Y383">
        <v>1</v>
      </c>
    </row>
    <row r="384" spans="1:25" x14ac:dyDescent="0.2">
      <c r="A384" t="s">
        <v>39</v>
      </c>
      <c r="B384" t="s">
        <v>112</v>
      </c>
      <c r="C384">
        <v>1</v>
      </c>
      <c r="D384" s="12">
        <v>0</v>
      </c>
      <c r="E384" s="12">
        <v>32.563000000000002</v>
      </c>
      <c r="U384" t="s">
        <v>95</v>
      </c>
      <c r="V384" t="s">
        <v>8562</v>
      </c>
      <c r="W384">
        <v>1.4750000000000001</v>
      </c>
      <c r="X384">
        <v>1.4750000000000001</v>
      </c>
      <c r="Y384">
        <v>1</v>
      </c>
    </row>
    <row r="385" spans="1:25" x14ac:dyDescent="0.2">
      <c r="A385" t="s">
        <v>39</v>
      </c>
      <c r="B385" t="s">
        <v>116</v>
      </c>
      <c r="C385">
        <v>1</v>
      </c>
      <c r="D385" s="12">
        <v>0</v>
      </c>
      <c r="E385" s="12">
        <v>8.4000000000000005E-2</v>
      </c>
      <c r="U385" t="s">
        <v>95</v>
      </c>
      <c r="V385" t="s">
        <v>8564</v>
      </c>
      <c r="W385">
        <v>0.38100000000000001</v>
      </c>
      <c r="X385">
        <v>0.13600000000000001</v>
      </c>
    </row>
    <row r="386" spans="1:25" x14ac:dyDescent="0.2">
      <c r="A386" t="s">
        <v>39</v>
      </c>
      <c r="B386" t="s">
        <v>117</v>
      </c>
      <c r="C386">
        <v>1</v>
      </c>
      <c r="D386" s="12">
        <v>0</v>
      </c>
      <c r="E386" s="12">
        <v>1.0249999999999999</v>
      </c>
      <c r="U386" t="s">
        <v>95</v>
      </c>
      <c r="V386" t="s">
        <v>8468</v>
      </c>
      <c r="W386">
        <v>2.7850000000000001</v>
      </c>
      <c r="X386">
        <v>2.4820000000000002</v>
      </c>
    </row>
    <row r="387" spans="1:25" x14ac:dyDescent="0.2">
      <c r="A387" t="s">
        <v>39</v>
      </c>
      <c r="B387" t="s">
        <v>118</v>
      </c>
      <c r="C387">
        <v>1</v>
      </c>
      <c r="D387" s="12">
        <v>0</v>
      </c>
      <c r="E387" s="12">
        <v>3.3780000000000001</v>
      </c>
      <c r="U387" t="s">
        <v>95</v>
      </c>
      <c r="V387" t="s">
        <v>110</v>
      </c>
      <c r="W387">
        <v>5.2990000000000004</v>
      </c>
      <c r="X387">
        <v>3.42</v>
      </c>
    </row>
    <row r="388" spans="1:25" x14ac:dyDescent="0.2">
      <c r="A388" t="s">
        <v>39</v>
      </c>
      <c r="B388" t="s">
        <v>130</v>
      </c>
      <c r="C388">
        <v>1</v>
      </c>
      <c r="D388" s="12">
        <v>1487.6690000000001</v>
      </c>
      <c r="E388" s="12">
        <v>1938.011</v>
      </c>
      <c r="U388" t="s">
        <v>95</v>
      </c>
      <c r="V388" t="s">
        <v>112</v>
      </c>
      <c r="W388">
        <v>0.28199999999999997</v>
      </c>
      <c r="X388">
        <v>0.28199999999999997</v>
      </c>
      <c r="Y388">
        <v>1</v>
      </c>
    </row>
    <row r="389" spans="1:25" x14ac:dyDescent="0.2">
      <c r="A389" t="s">
        <v>39</v>
      </c>
      <c r="B389" t="s">
        <v>131</v>
      </c>
      <c r="C389">
        <v>1</v>
      </c>
      <c r="D389" s="12">
        <v>0</v>
      </c>
      <c r="E389" s="12">
        <v>4.2309999999999999</v>
      </c>
      <c r="U389" t="s">
        <v>95</v>
      </c>
      <c r="V389" t="s">
        <v>9174</v>
      </c>
      <c r="W389">
        <v>2.1070000000000002</v>
      </c>
      <c r="X389">
        <v>2.1070000000000002</v>
      </c>
      <c r="Y389">
        <v>1</v>
      </c>
    </row>
    <row r="390" spans="1:25" x14ac:dyDescent="0.2">
      <c r="A390" t="s">
        <v>39</v>
      </c>
      <c r="B390" t="s">
        <v>132</v>
      </c>
      <c r="C390">
        <v>1</v>
      </c>
      <c r="D390">
        <v>0</v>
      </c>
      <c r="E390" s="12">
        <v>91.384</v>
      </c>
      <c r="U390" t="s">
        <v>95</v>
      </c>
      <c r="V390" t="s">
        <v>8472</v>
      </c>
      <c r="W390">
        <v>5.8079999999999998</v>
      </c>
      <c r="X390">
        <v>5.8079999999999998</v>
      </c>
      <c r="Y390">
        <v>1</v>
      </c>
    </row>
    <row r="391" spans="1:25" x14ac:dyDescent="0.2">
      <c r="A391" t="s">
        <v>39</v>
      </c>
      <c r="B391" t="s">
        <v>133</v>
      </c>
      <c r="C391">
        <v>1</v>
      </c>
      <c r="D391">
        <v>0</v>
      </c>
      <c r="E391" s="12">
        <v>6.82</v>
      </c>
      <c r="U391" t="s">
        <v>95</v>
      </c>
      <c r="V391" t="s">
        <v>8566</v>
      </c>
      <c r="W391">
        <v>2.6659999999999999</v>
      </c>
      <c r="X391">
        <v>2.0819999999999999</v>
      </c>
    </row>
    <row r="392" spans="1:25" x14ac:dyDescent="0.2">
      <c r="A392" t="s">
        <v>39</v>
      </c>
      <c r="B392" t="s">
        <v>137</v>
      </c>
      <c r="C392">
        <v>1</v>
      </c>
      <c r="D392">
        <v>0</v>
      </c>
      <c r="E392" s="12">
        <v>2.4700000000000002</v>
      </c>
      <c r="U392" t="s">
        <v>95</v>
      </c>
      <c r="V392" t="s">
        <v>8567</v>
      </c>
      <c r="W392">
        <v>2.694</v>
      </c>
      <c r="X392">
        <v>2.1019999999999999</v>
      </c>
    </row>
    <row r="393" spans="1:25" x14ac:dyDescent="0.2">
      <c r="A393" t="s">
        <v>39</v>
      </c>
      <c r="B393" t="s">
        <v>138</v>
      </c>
      <c r="C393">
        <v>1</v>
      </c>
      <c r="D393">
        <v>0</v>
      </c>
      <c r="E393" s="12">
        <v>29.72</v>
      </c>
      <c r="U393" t="s">
        <v>95</v>
      </c>
      <c r="V393" t="s">
        <v>121</v>
      </c>
      <c r="W393">
        <v>23.024999999999999</v>
      </c>
      <c r="X393">
        <v>19.396000000000001</v>
      </c>
    </row>
    <row r="394" spans="1:25" x14ac:dyDescent="0.2">
      <c r="A394" t="s">
        <v>39</v>
      </c>
      <c r="B394" t="s">
        <v>350</v>
      </c>
      <c r="C394">
        <v>1</v>
      </c>
      <c r="D394" s="12">
        <v>0.39900000000000002</v>
      </c>
      <c r="E394" s="12">
        <v>0.39900000000000002</v>
      </c>
      <c r="F394">
        <v>1</v>
      </c>
      <c r="U394" t="s">
        <v>95</v>
      </c>
      <c r="V394" t="s">
        <v>124</v>
      </c>
      <c r="W394">
        <v>4.1440000000000001</v>
      </c>
      <c r="X394">
        <v>2.343</v>
      </c>
    </row>
    <row r="395" spans="1:25" x14ac:dyDescent="0.2">
      <c r="A395" t="s">
        <v>39</v>
      </c>
      <c r="B395" t="s">
        <v>351</v>
      </c>
      <c r="C395">
        <v>1</v>
      </c>
      <c r="D395" s="12">
        <v>0.47399999999999998</v>
      </c>
      <c r="E395" s="12">
        <v>0.47399999999999998</v>
      </c>
      <c r="F395">
        <v>1</v>
      </c>
      <c r="U395" t="s">
        <v>95</v>
      </c>
      <c r="V395" t="s">
        <v>8568</v>
      </c>
      <c r="W395">
        <v>1.0740000000000001</v>
      </c>
      <c r="X395">
        <v>0.76200000000000001</v>
      </c>
    </row>
    <row r="396" spans="1:25" x14ac:dyDescent="0.2">
      <c r="A396" t="s">
        <v>39</v>
      </c>
      <c r="B396" t="s">
        <v>436</v>
      </c>
      <c r="C396">
        <v>1</v>
      </c>
      <c r="D396" s="12">
        <v>0</v>
      </c>
      <c r="E396" s="12">
        <v>4.0810000000000004</v>
      </c>
      <c r="U396" t="s">
        <v>95</v>
      </c>
      <c r="V396" t="s">
        <v>8569</v>
      </c>
      <c r="W396">
        <v>1.0960000000000001</v>
      </c>
      <c r="X396">
        <v>0.76800000000000002</v>
      </c>
    </row>
    <row r="397" spans="1:25" x14ac:dyDescent="0.2">
      <c r="A397" t="s">
        <v>39</v>
      </c>
      <c r="B397" t="s">
        <v>8478</v>
      </c>
      <c r="C397">
        <v>1</v>
      </c>
      <c r="D397" s="12">
        <v>0</v>
      </c>
      <c r="E397" s="12">
        <v>2.4300000000000002</v>
      </c>
      <c r="U397" t="s">
        <v>95</v>
      </c>
      <c r="V397" t="s">
        <v>8570</v>
      </c>
      <c r="W397">
        <v>39.709000000000003</v>
      </c>
      <c r="X397">
        <v>29.341000000000001</v>
      </c>
    </row>
    <row r="398" spans="1:25" x14ac:dyDescent="0.2">
      <c r="A398" t="s">
        <v>39</v>
      </c>
      <c r="B398" t="s">
        <v>8481</v>
      </c>
      <c r="C398">
        <v>1</v>
      </c>
      <c r="D398" s="12">
        <v>0</v>
      </c>
      <c r="E398" s="12">
        <v>3.0000000000000001E-3</v>
      </c>
      <c r="F398">
        <v>1</v>
      </c>
      <c r="U398" t="s">
        <v>95</v>
      </c>
      <c r="V398" t="s">
        <v>8571</v>
      </c>
      <c r="W398">
        <v>93.149000000000001</v>
      </c>
      <c r="X398">
        <v>93.149000000000001</v>
      </c>
      <c r="Y398">
        <v>1</v>
      </c>
    </row>
    <row r="399" spans="1:25" x14ac:dyDescent="0.2">
      <c r="A399" t="s">
        <v>39</v>
      </c>
      <c r="B399" t="s">
        <v>8324</v>
      </c>
      <c r="C399">
        <v>1</v>
      </c>
      <c r="D399" s="12"/>
      <c r="E399" s="12">
        <v>0.88400000000000001</v>
      </c>
      <c r="U399" t="s">
        <v>95</v>
      </c>
      <c r="V399" t="s">
        <v>8473</v>
      </c>
      <c r="W399">
        <v>3.0979999999999999</v>
      </c>
      <c r="X399">
        <v>3.0979999999999999</v>
      </c>
      <c r="Y399">
        <v>1</v>
      </c>
    </row>
    <row r="400" spans="1:25" x14ac:dyDescent="0.2">
      <c r="A400" t="s">
        <v>39</v>
      </c>
      <c r="B400" t="s">
        <v>161</v>
      </c>
      <c r="C400">
        <v>1</v>
      </c>
      <c r="D400" s="12">
        <v>0</v>
      </c>
      <c r="E400" s="12">
        <v>16.109000000000002</v>
      </c>
      <c r="U400" t="s">
        <v>95</v>
      </c>
      <c r="V400" t="s">
        <v>497</v>
      </c>
      <c r="W400">
        <v>23.446000000000002</v>
      </c>
      <c r="X400">
        <v>21.495000000000001</v>
      </c>
    </row>
    <row r="401" spans="1:25" x14ac:dyDescent="0.2">
      <c r="A401" t="s">
        <v>39</v>
      </c>
      <c r="B401" t="s">
        <v>162</v>
      </c>
      <c r="C401">
        <v>1</v>
      </c>
      <c r="D401" s="12"/>
      <c r="E401" s="12">
        <v>14.442</v>
      </c>
      <c r="U401" t="s">
        <v>95</v>
      </c>
      <c r="V401" t="s">
        <v>8615</v>
      </c>
      <c r="W401">
        <v>23.61</v>
      </c>
      <c r="X401">
        <v>23.199000000000002</v>
      </c>
    </row>
    <row r="402" spans="1:25" x14ac:dyDescent="0.2">
      <c r="A402" t="s">
        <v>39</v>
      </c>
      <c r="B402" t="s">
        <v>163</v>
      </c>
      <c r="C402">
        <v>1</v>
      </c>
      <c r="D402" s="12"/>
      <c r="E402" s="12">
        <v>1.4999999999999999E-2</v>
      </c>
      <c r="U402" t="s">
        <v>95</v>
      </c>
      <c r="V402" t="s">
        <v>8572</v>
      </c>
      <c r="W402">
        <v>96.325999999999993</v>
      </c>
      <c r="X402">
        <v>89.977999999999994</v>
      </c>
    </row>
    <row r="403" spans="1:25" x14ac:dyDescent="0.2">
      <c r="A403" t="s">
        <v>39</v>
      </c>
      <c r="B403" t="s">
        <v>437</v>
      </c>
      <c r="C403">
        <v>1</v>
      </c>
      <c r="D403" s="12"/>
      <c r="E403" s="12">
        <v>4.7E-2</v>
      </c>
      <c r="U403" t="s">
        <v>95</v>
      </c>
      <c r="V403" t="s">
        <v>8474</v>
      </c>
      <c r="W403">
        <v>3.3849999999999998</v>
      </c>
      <c r="X403">
        <v>2.8530000000000002</v>
      </c>
    </row>
    <row r="404" spans="1:25" x14ac:dyDescent="0.2">
      <c r="A404" t="s">
        <v>39</v>
      </c>
      <c r="B404" t="s">
        <v>410</v>
      </c>
      <c r="C404">
        <v>1</v>
      </c>
      <c r="D404" s="12">
        <v>0</v>
      </c>
      <c r="E404" s="12">
        <v>0.14699999999999999</v>
      </c>
      <c r="U404" t="s">
        <v>95</v>
      </c>
      <c r="V404" t="s">
        <v>8573</v>
      </c>
      <c r="W404">
        <v>6.4279999999999999</v>
      </c>
      <c r="X404">
        <v>2.02</v>
      </c>
    </row>
    <row r="405" spans="1:25" x14ac:dyDescent="0.2">
      <c r="A405" t="s">
        <v>39</v>
      </c>
      <c r="B405" t="s">
        <v>8483</v>
      </c>
      <c r="C405">
        <v>1</v>
      </c>
      <c r="D405" s="12">
        <v>0</v>
      </c>
      <c r="E405" s="12">
        <v>0.31900000000000001</v>
      </c>
      <c r="U405" t="s">
        <v>95</v>
      </c>
      <c r="V405" t="s">
        <v>8574</v>
      </c>
      <c r="W405">
        <v>14.872</v>
      </c>
      <c r="X405">
        <v>2.1440000000000001</v>
      </c>
    </row>
    <row r="406" spans="1:25" x14ac:dyDescent="0.2">
      <c r="A406" t="s">
        <v>39</v>
      </c>
      <c r="B406" t="s">
        <v>170</v>
      </c>
      <c r="C406">
        <v>1</v>
      </c>
      <c r="D406" s="12">
        <v>31.536000000000001</v>
      </c>
      <c r="E406" s="12">
        <v>31.536000000000001</v>
      </c>
      <c r="F406">
        <v>1</v>
      </c>
      <c r="U406" t="s">
        <v>95</v>
      </c>
      <c r="V406" t="s">
        <v>8159</v>
      </c>
      <c r="W406">
        <v>1.5860000000000001</v>
      </c>
      <c r="X406">
        <v>0.27800000000000002</v>
      </c>
    </row>
    <row r="407" spans="1:25" x14ac:dyDescent="0.2">
      <c r="A407" t="s">
        <v>39</v>
      </c>
      <c r="B407" t="s">
        <v>8484</v>
      </c>
      <c r="C407">
        <v>1</v>
      </c>
      <c r="D407" s="12">
        <v>31.536000000000001</v>
      </c>
      <c r="E407" s="12">
        <v>31.536000000000001</v>
      </c>
      <c r="F407">
        <v>1</v>
      </c>
      <c r="U407" t="s">
        <v>95</v>
      </c>
      <c r="V407" t="s">
        <v>8575</v>
      </c>
      <c r="W407">
        <v>14.89</v>
      </c>
      <c r="X407">
        <v>2.7170000000000001</v>
      </c>
    </row>
    <row r="408" spans="1:25" x14ac:dyDescent="0.2">
      <c r="A408" t="s">
        <v>39</v>
      </c>
      <c r="B408" t="s">
        <v>171</v>
      </c>
      <c r="C408">
        <v>1</v>
      </c>
      <c r="D408" s="12">
        <v>9.5709999999999997</v>
      </c>
      <c r="E408" s="12">
        <v>9.5709999999999997</v>
      </c>
      <c r="F408">
        <v>1</v>
      </c>
      <c r="U408" t="s">
        <v>95</v>
      </c>
      <c r="V408" t="s">
        <v>8453</v>
      </c>
      <c r="W408">
        <v>0.86299999999999999</v>
      </c>
      <c r="X408">
        <v>0.23799999999999999</v>
      </c>
    </row>
    <row r="409" spans="1:25" x14ac:dyDescent="0.2">
      <c r="A409" t="s">
        <v>39</v>
      </c>
      <c r="B409" t="s">
        <v>439</v>
      </c>
      <c r="C409">
        <v>1</v>
      </c>
      <c r="D409" s="12"/>
      <c r="E409" s="12">
        <v>577.14800000000002</v>
      </c>
      <c r="U409" t="s">
        <v>95</v>
      </c>
      <c r="V409" t="s">
        <v>8475</v>
      </c>
      <c r="W409">
        <v>0.84499999999999997</v>
      </c>
      <c r="X409">
        <v>0.60899999999999999</v>
      </c>
    </row>
    <row r="410" spans="1:25" x14ac:dyDescent="0.2">
      <c r="A410" t="s">
        <v>39</v>
      </c>
      <c r="B410" t="s">
        <v>277</v>
      </c>
      <c r="C410">
        <v>1</v>
      </c>
      <c r="D410" s="12"/>
      <c r="E410" s="12">
        <v>1501.463</v>
      </c>
      <c r="U410" t="s">
        <v>95</v>
      </c>
      <c r="V410" t="s">
        <v>8477</v>
      </c>
      <c r="W410">
        <v>3.819</v>
      </c>
      <c r="X410">
        <v>3.5710000000000002</v>
      </c>
    </row>
    <row r="411" spans="1:25" x14ac:dyDescent="0.2">
      <c r="A411" t="s">
        <v>39</v>
      </c>
      <c r="B411" t="s">
        <v>278</v>
      </c>
      <c r="C411">
        <v>1</v>
      </c>
      <c r="D411" s="12"/>
      <c r="E411" s="12">
        <v>1501.463</v>
      </c>
      <c r="U411" t="s">
        <v>95</v>
      </c>
      <c r="V411" t="s">
        <v>8577</v>
      </c>
      <c r="W411">
        <v>3.7610000000000001</v>
      </c>
      <c r="X411">
        <v>3.5179999999999998</v>
      </c>
    </row>
    <row r="412" spans="1:25" x14ac:dyDescent="0.2">
      <c r="A412" t="s">
        <v>39</v>
      </c>
      <c r="B412" t="s">
        <v>279</v>
      </c>
      <c r="C412">
        <v>1</v>
      </c>
      <c r="D412" s="12"/>
      <c r="E412" s="12">
        <v>1501.463</v>
      </c>
      <c r="U412" t="s">
        <v>95</v>
      </c>
      <c r="V412" t="s">
        <v>350</v>
      </c>
      <c r="W412">
        <v>0.25900000000000001</v>
      </c>
      <c r="X412">
        <v>0.25900000000000001</v>
      </c>
      <c r="Y412">
        <v>1</v>
      </c>
    </row>
    <row r="413" spans="1:25" x14ac:dyDescent="0.2">
      <c r="A413" t="s">
        <v>39</v>
      </c>
      <c r="B413" t="s">
        <v>280</v>
      </c>
      <c r="C413">
        <v>1</v>
      </c>
      <c r="D413" s="12"/>
      <c r="E413" s="12">
        <v>1501.463</v>
      </c>
      <c r="U413" t="s">
        <v>95</v>
      </c>
      <c r="V413" t="s">
        <v>351</v>
      </c>
      <c r="W413">
        <v>0.31900000000000001</v>
      </c>
      <c r="X413">
        <v>0.31900000000000001</v>
      </c>
      <c r="Y413">
        <v>1</v>
      </c>
    </row>
    <row r="414" spans="1:25" x14ac:dyDescent="0.2">
      <c r="A414" t="s">
        <v>39</v>
      </c>
      <c r="B414" t="s">
        <v>281</v>
      </c>
      <c r="C414">
        <v>1</v>
      </c>
      <c r="D414" s="12"/>
      <c r="E414" s="12">
        <v>1876.828</v>
      </c>
      <c r="U414" t="s">
        <v>95</v>
      </c>
      <c r="V414" t="s">
        <v>8578</v>
      </c>
      <c r="W414">
        <v>0.63800000000000001</v>
      </c>
      <c r="X414">
        <v>0.11600000000000001</v>
      </c>
    </row>
    <row r="415" spans="1:25" x14ac:dyDescent="0.2">
      <c r="A415" t="s">
        <v>39</v>
      </c>
      <c r="B415" t="s">
        <v>282</v>
      </c>
      <c r="C415">
        <v>1</v>
      </c>
      <c r="D415" s="12"/>
      <c r="E415" s="12">
        <v>1876.828</v>
      </c>
      <c r="U415" t="s">
        <v>95</v>
      </c>
      <c r="V415" t="s">
        <v>8149</v>
      </c>
      <c r="W415">
        <v>0.25800000000000001</v>
      </c>
      <c r="X415">
        <v>0.05</v>
      </c>
    </row>
    <row r="416" spans="1:25" x14ac:dyDescent="0.2">
      <c r="A416" t="s">
        <v>39</v>
      </c>
      <c r="B416" t="s">
        <v>283</v>
      </c>
      <c r="C416">
        <v>1</v>
      </c>
      <c r="D416" s="12"/>
      <c r="E416" s="12">
        <v>1876.828</v>
      </c>
      <c r="U416" t="s">
        <v>95</v>
      </c>
      <c r="V416" t="s">
        <v>8790</v>
      </c>
      <c r="W416">
        <v>0.88900000000000001</v>
      </c>
      <c r="X416">
        <v>0.14000000000000001</v>
      </c>
    </row>
    <row r="417" spans="1:25" x14ac:dyDescent="0.2">
      <c r="A417" t="s">
        <v>39</v>
      </c>
      <c r="B417" t="s">
        <v>284</v>
      </c>
      <c r="C417">
        <v>1</v>
      </c>
      <c r="D417" s="12"/>
      <c r="E417" s="12">
        <v>1876.828</v>
      </c>
      <c r="U417" t="s">
        <v>95</v>
      </c>
      <c r="V417" t="s">
        <v>8579</v>
      </c>
      <c r="W417">
        <v>1.903</v>
      </c>
      <c r="X417">
        <v>9.2999999999999999E-2</v>
      </c>
    </row>
    <row r="418" spans="1:25" x14ac:dyDescent="0.2">
      <c r="A418" t="s">
        <v>39</v>
      </c>
      <c r="B418" t="s">
        <v>285</v>
      </c>
      <c r="C418">
        <v>1</v>
      </c>
      <c r="D418" s="12"/>
      <c r="E418" s="12">
        <v>1876.828</v>
      </c>
      <c r="U418" t="s">
        <v>95</v>
      </c>
      <c r="V418" t="s">
        <v>8580</v>
      </c>
      <c r="W418">
        <v>0.65700000000000003</v>
      </c>
      <c r="X418">
        <v>5.5E-2</v>
      </c>
    </row>
    <row r="419" spans="1:25" x14ac:dyDescent="0.2">
      <c r="A419" t="s">
        <v>39</v>
      </c>
      <c r="B419" t="s">
        <v>286</v>
      </c>
      <c r="C419">
        <v>1</v>
      </c>
      <c r="D419" s="12"/>
      <c r="E419" s="12">
        <v>1876.828</v>
      </c>
      <c r="U419" t="s">
        <v>95</v>
      </c>
      <c r="V419" t="s">
        <v>8581</v>
      </c>
      <c r="W419">
        <v>0.65700000000000003</v>
      </c>
      <c r="X419">
        <v>5.5E-2</v>
      </c>
    </row>
    <row r="420" spans="1:25" x14ac:dyDescent="0.2">
      <c r="A420" t="s">
        <v>39</v>
      </c>
      <c r="B420" t="s">
        <v>287</v>
      </c>
      <c r="C420">
        <v>1</v>
      </c>
      <c r="D420" s="12"/>
      <c r="E420" s="12">
        <v>1876.828</v>
      </c>
      <c r="U420" t="s">
        <v>95</v>
      </c>
      <c r="V420" t="s">
        <v>8583</v>
      </c>
      <c r="W420">
        <v>8.1000000000000003E-2</v>
      </c>
      <c r="X420">
        <v>0.08</v>
      </c>
      <c r="Y420">
        <v>1</v>
      </c>
    </row>
    <row r="421" spans="1:25" x14ac:dyDescent="0.2">
      <c r="A421" t="s">
        <v>39</v>
      </c>
      <c r="B421" t="s">
        <v>8508</v>
      </c>
      <c r="C421">
        <v>1</v>
      </c>
      <c r="D421" s="12"/>
      <c r="E421" s="12">
        <v>41.85</v>
      </c>
      <c r="U421" t="s">
        <v>95</v>
      </c>
      <c r="V421" t="s">
        <v>160</v>
      </c>
      <c r="W421">
        <v>2.0539999999999998</v>
      </c>
      <c r="X421">
        <v>2.0539999999999998</v>
      </c>
      <c r="Y421">
        <v>1</v>
      </c>
    </row>
    <row r="422" spans="1:25" x14ac:dyDescent="0.2">
      <c r="A422" t="s">
        <v>39</v>
      </c>
      <c r="B422" t="s">
        <v>288</v>
      </c>
      <c r="C422">
        <v>1</v>
      </c>
      <c r="D422" s="12"/>
      <c r="E422" s="12">
        <v>1876.828</v>
      </c>
      <c r="U422" t="s">
        <v>95</v>
      </c>
      <c r="V422" t="s">
        <v>8483</v>
      </c>
      <c r="W422">
        <v>0.35099999999999998</v>
      </c>
      <c r="X422">
        <v>0.28100000000000003</v>
      </c>
    </row>
    <row r="423" spans="1:25" x14ac:dyDescent="0.2">
      <c r="A423" t="s">
        <v>39</v>
      </c>
      <c r="B423" t="s">
        <v>177</v>
      </c>
      <c r="C423">
        <v>1</v>
      </c>
      <c r="D423" s="12"/>
      <c r="E423" s="12">
        <v>1876.828</v>
      </c>
      <c r="U423" t="s">
        <v>95</v>
      </c>
      <c r="V423" t="s">
        <v>8448</v>
      </c>
      <c r="W423">
        <v>1.6319999999999999</v>
      </c>
      <c r="X423">
        <v>1.385</v>
      </c>
    </row>
    <row r="424" spans="1:25" x14ac:dyDescent="0.2">
      <c r="A424" t="s">
        <v>39</v>
      </c>
      <c r="B424" t="s">
        <v>221</v>
      </c>
      <c r="C424">
        <v>1</v>
      </c>
      <c r="D424" s="12">
        <v>0</v>
      </c>
      <c r="E424" s="12">
        <v>2.3889999999999998</v>
      </c>
      <c r="U424" t="s">
        <v>95</v>
      </c>
      <c r="V424" t="s">
        <v>8446</v>
      </c>
      <c r="W424">
        <v>1.6</v>
      </c>
      <c r="X424">
        <v>1.19</v>
      </c>
    </row>
    <row r="425" spans="1:25" x14ac:dyDescent="0.2">
      <c r="A425" t="s">
        <v>39</v>
      </c>
      <c r="B425" t="s">
        <v>237</v>
      </c>
      <c r="C425">
        <v>1</v>
      </c>
      <c r="D425" s="12">
        <v>0</v>
      </c>
      <c r="E425" s="12">
        <v>0.32900000000000001</v>
      </c>
      <c r="U425" t="s">
        <v>95</v>
      </c>
      <c r="V425" t="s">
        <v>8447</v>
      </c>
      <c r="W425">
        <v>2.19</v>
      </c>
      <c r="X425">
        <v>2.19</v>
      </c>
      <c r="Y425">
        <v>1</v>
      </c>
    </row>
    <row r="426" spans="1:25" x14ac:dyDescent="0.2">
      <c r="A426" t="s">
        <v>39</v>
      </c>
      <c r="B426" t="s">
        <v>244</v>
      </c>
      <c r="C426">
        <v>1</v>
      </c>
      <c r="D426" s="12"/>
      <c r="E426" s="12">
        <v>0.93799999999999994</v>
      </c>
      <c r="U426" t="s">
        <v>95</v>
      </c>
      <c r="V426" t="s">
        <v>171</v>
      </c>
      <c r="W426">
        <v>4.4779999999999998</v>
      </c>
      <c r="X426">
        <v>3.5819999999999999</v>
      </c>
    </row>
    <row r="427" spans="1:25" x14ac:dyDescent="0.2">
      <c r="A427" t="s">
        <v>39</v>
      </c>
      <c r="B427" t="s">
        <v>248</v>
      </c>
      <c r="C427">
        <v>1</v>
      </c>
      <c r="D427" s="12">
        <v>4.0000000000000001E-3</v>
      </c>
      <c r="E427" s="12">
        <v>859.14</v>
      </c>
      <c r="U427" t="s">
        <v>95</v>
      </c>
      <c r="V427" t="s">
        <v>8557</v>
      </c>
      <c r="W427">
        <v>0.59799999999999998</v>
      </c>
      <c r="X427">
        <v>0.59799999999999998</v>
      </c>
      <c r="Y427">
        <v>1</v>
      </c>
    </row>
    <row r="428" spans="1:25" x14ac:dyDescent="0.2">
      <c r="A428" t="s">
        <v>39</v>
      </c>
      <c r="B428" t="s">
        <v>252</v>
      </c>
      <c r="C428">
        <v>1</v>
      </c>
      <c r="D428" s="12">
        <v>0</v>
      </c>
      <c r="E428" s="12">
        <v>4.3</v>
      </c>
      <c r="U428" t="s">
        <v>95</v>
      </c>
      <c r="V428" t="s">
        <v>8618</v>
      </c>
      <c r="W428">
        <v>1.506</v>
      </c>
      <c r="X428">
        <v>1.506</v>
      </c>
      <c r="Y428">
        <v>1</v>
      </c>
    </row>
    <row r="429" spans="1:25" x14ac:dyDescent="0.2">
      <c r="A429" t="s">
        <v>39</v>
      </c>
      <c r="B429" t="s">
        <v>254</v>
      </c>
      <c r="C429">
        <v>1</v>
      </c>
      <c r="D429" s="12">
        <v>0</v>
      </c>
      <c r="E429" s="12">
        <v>535.70000000000005</v>
      </c>
      <c r="U429" t="s">
        <v>95</v>
      </c>
      <c r="V429" t="s">
        <v>8552</v>
      </c>
      <c r="W429" s="12">
        <v>4.7E-2</v>
      </c>
      <c r="X429" s="12">
        <v>4.7E-2</v>
      </c>
      <c r="Y429">
        <v>1</v>
      </c>
    </row>
    <row r="430" spans="1:25" x14ac:dyDescent="0.2">
      <c r="A430" t="s">
        <v>39</v>
      </c>
      <c r="B430" t="s">
        <v>255</v>
      </c>
      <c r="C430">
        <v>1</v>
      </c>
      <c r="D430" s="12">
        <v>0</v>
      </c>
      <c r="E430" s="12">
        <v>501.911</v>
      </c>
      <c r="U430" t="s">
        <v>95</v>
      </c>
      <c r="V430" t="s">
        <v>8691</v>
      </c>
      <c r="W430">
        <v>32.01</v>
      </c>
      <c r="X430">
        <v>32.01</v>
      </c>
      <c r="Y430">
        <v>1</v>
      </c>
    </row>
    <row r="431" spans="1:25" x14ac:dyDescent="0.2">
      <c r="A431" t="s">
        <v>39</v>
      </c>
      <c r="B431" t="s">
        <v>413</v>
      </c>
      <c r="C431">
        <v>1</v>
      </c>
      <c r="D431" s="12">
        <v>2E-3</v>
      </c>
      <c r="E431" s="12">
        <v>7.1999999999999995E-2</v>
      </c>
      <c r="U431" t="s">
        <v>95</v>
      </c>
      <c r="V431" t="s">
        <v>8553</v>
      </c>
      <c r="W431" s="12">
        <v>15.343999999999999</v>
      </c>
      <c r="X431" s="12">
        <v>5.5490000000000004</v>
      </c>
    </row>
    <row r="432" spans="1:25" x14ac:dyDescent="0.2">
      <c r="A432" t="s">
        <v>39</v>
      </c>
      <c r="B432" t="s">
        <v>256</v>
      </c>
      <c r="C432">
        <v>1</v>
      </c>
      <c r="D432" s="12">
        <v>0</v>
      </c>
      <c r="E432" s="12">
        <v>0.41199999999999998</v>
      </c>
      <c r="U432" t="s">
        <v>95</v>
      </c>
      <c r="V432" t="s">
        <v>447</v>
      </c>
      <c r="W432">
        <v>0.24399999999999999</v>
      </c>
      <c r="X432">
        <v>0.24399999999999999</v>
      </c>
      <c r="Y432">
        <v>1</v>
      </c>
    </row>
    <row r="433" spans="1:25" x14ac:dyDescent="0.2">
      <c r="A433" t="s">
        <v>39</v>
      </c>
      <c r="B433" t="s">
        <v>257</v>
      </c>
      <c r="C433">
        <v>1</v>
      </c>
      <c r="D433">
        <v>0</v>
      </c>
      <c r="E433" s="12">
        <v>97.691000000000003</v>
      </c>
      <c r="U433" t="s">
        <v>95</v>
      </c>
      <c r="V433" t="s">
        <v>440</v>
      </c>
      <c r="W433">
        <v>1.2889999999999999</v>
      </c>
      <c r="X433">
        <v>1.2889999999999999</v>
      </c>
      <c r="Y433">
        <v>1</v>
      </c>
    </row>
    <row r="434" spans="1:25" x14ac:dyDescent="0.2">
      <c r="A434" t="s">
        <v>39</v>
      </c>
      <c r="B434" t="s">
        <v>258</v>
      </c>
      <c r="C434">
        <v>1</v>
      </c>
      <c r="D434">
        <v>46.920999999999999</v>
      </c>
      <c r="E434" s="12">
        <v>46.920999999999999</v>
      </c>
      <c r="F434">
        <v>1</v>
      </c>
      <c r="U434" t="s">
        <v>95</v>
      </c>
      <c r="V434" t="s">
        <v>8587</v>
      </c>
      <c r="W434">
        <v>2.8180000000000001</v>
      </c>
      <c r="X434">
        <v>2.8180000000000001</v>
      </c>
      <c r="Y434">
        <v>1</v>
      </c>
    </row>
    <row r="435" spans="1:25" x14ac:dyDescent="0.2">
      <c r="A435" t="s">
        <v>39</v>
      </c>
      <c r="B435" t="s">
        <v>8326</v>
      </c>
      <c r="C435">
        <v>1</v>
      </c>
      <c r="E435" s="12">
        <v>1.1459999999999999</v>
      </c>
      <c r="U435" t="s">
        <v>95</v>
      </c>
      <c r="V435" t="s">
        <v>220</v>
      </c>
      <c r="W435" s="12">
        <v>3.851</v>
      </c>
      <c r="X435" s="12">
        <v>0.41</v>
      </c>
    </row>
    <row r="436" spans="1:25" x14ac:dyDescent="0.2">
      <c r="A436" t="s">
        <v>39</v>
      </c>
      <c r="B436" t="s">
        <v>8327</v>
      </c>
      <c r="C436">
        <v>1</v>
      </c>
      <c r="E436" s="12">
        <v>1.83</v>
      </c>
      <c r="U436" t="s">
        <v>95</v>
      </c>
      <c r="V436" t="s">
        <v>8487</v>
      </c>
      <c r="W436">
        <v>0.23300000000000001</v>
      </c>
      <c r="X436">
        <v>0.23300000000000001</v>
      </c>
      <c r="Y436">
        <v>1</v>
      </c>
    </row>
    <row r="437" spans="1:25" x14ac:dyDescent="0.2">
      <c r="A437" t="s">
        <v>39</v>
      </c>
      <c r="B437" t="s">
        <v>8491</v>
      </c>
      <c r="C437">
        <v>1</v>
      </c>
      <c r="D437" s="12"/>
      <c r="E437" s="12">
        <v>0.13400000000000001</v>
      </c>
      <c r="U437" t="s">
        <v>95</v>
      </c>
      <c r="V437" t="s">
        <v>258</v>
      </c>
      <c r="W437" s="12">
        <v>14.05</v>
      </c>
      <c r="X437" s="12">
        <v>14.05</v>
      </c>
      <c r="Y437">
        <v>1</v>
      </c>
    </row>
    <row r="438" spans="1:25" x14ac:dyDescent="0.2">
      <c r="A438" t="s">
        <v>39</v>
      </c>
      <c r="B438" t="s">
        <v>266</v>
      </c>
      <c r="C438">
        <v>1</v>
      </c>
      <c r="D438">
        <v>0</v>
      </c>
      <c r="E438" s="12">
        <v>62.561</v>
      </c>
      <c r="U438" t="s">
        <v>95</v>
      </c>
      <c r="V438" t="s">
        <v>8488</v>
      </c>
      <c r="W438" s="12">
        <v>4.0730000000000004</v>
      </c>
      <c r="X438" s="12">
        <v>0.76600000000000001</v>
      </c>
    </row>
    <row r="439" spans="1:25" x14ac:dyDescent="0.2">
      <c r="A439" t="s">
        <v>39</v>
      </c>
      <c r="B439" t="s">
        <v>8876</v>
      </c>
      <c r="C439">
        <v>1</v>
      </c>
      <c r="D439">
        <v>0.214</v>
      </c>
      <c r="E439" s="12">
        <v>0.214</v>
      </c>
      <c r="F439">
        <v>1</v>
      </c>
      <c r="U439" t="s">
        <v>95</v>
      </c>
      <c r="V439" t="s">
        <v>8877</v>
      </c>
      <c r="W439">
        <v>98.191999999999993</v>
      </c>
      <c r="X439">
        <v>57.036999999999999</v>
      </c>
    </row>
    <row r="440" spans="1:25" x14ac:dyDescent="0.2">
      <c r="A440" t="s">
        <v>39</v>
      </c>
      <c r="B440" t="s">
        <v>8496</v>
      </c>
      <c r="C440">
        <v>1</v>
      </c>
      <c r="E440" s="12">
        <v>7.0000000000000001E-3</v>
      </c>
      <c r="U440" t="s">
        <v>95</v>
      </c>
      <c r="V440" t="s">
        <v>85</v>
      </c>
      <c r="W440">
        <v>9.9000000000000005E-2</v>
      </c>
      <c r="X440">
        <v>9.9000000000000005E-2</v>
      </c>
      <c r="Y440">
        <v>1</v>
      </c>
    </row>
    <row r="441" spans="1:25" x14ac:dyDescent="0.2">
      <c r="A441" t="s">
        <v>39</v>
      </c>
      <c r="B441" t="s">
        <v>8384</v>
      </c>
      <c r="C441">
        <v>1</v>
      </c>
      <c r="D441" s="12"/>
      <c r="E441" s="12">
        <v>0.52100000000000002</v>
      </c>
      <c r="U441" t="s">
        <v>95</v>
      </c>
      <c r="V441" t="s">
        <v>86</v>
      </c>
      <c r="W441" s="12">
        <v>7.1989999999999998</v>
      </c>
      <c r="X441" s="12">
        <v>7.1989999999999998</v>
      </c>
      <c r="Y441">
        <v>1</v>
      </c>
    </row>
    <row r="442" spans="1:25" x14ac:dyDescent="0.2">
      <c r="A442" t="s">
        <v>39</v>
      </c>
      <c r="B442" t="s">
        <v>8385</v>
      </c>
      <c r="C442">
        <v>1</v>
      </c>
      <c r="E442" s="12">
        <v>1.2989999999999999</v>
      </c>
      <c r="U442" t="s">
        <v>95</v>
      </c>
      <c r="V442" t="s">
        <v>77</v>
      </c>
      <c r="W442">
        <v>2.9510000000000001</v>
      </c>
      <c r="X442">
        <v>2.9510000000000001</v>
      </c>
      <c r="Y442">
        <v>1</v>
      </c>
    </row>
    <row r="443" spans="1:25" x14ac:dyDescent="0.2">
      <c r="A443" t="s">
        <v>39</v>
      </c>
      <c r="B443" t="s">
        <v>8328</v>
      </c>
      <c r="C443">
        <v>1</v>
      </c>
      <c r="E443" s="12">
        <v>0.39600000000000002</v>
      </c>
      <c r="U443" t="s">
        <v>95</v>
      </c>
      <c r="V443" t="s">
        <v>78</v>
      </c>
      <c r="W443">
        <v>7.6509999999999998</v>
      </c>
      <c r="X443">
        <v>2.5310000000000001</v>
      </c>
    </row>
    <row r="444" spans="1:25" x14ac:dyDescent="0.2">
      <c r="A444" t="s">
        <v>39</v>
      </c>
      <c r="B444" t="s">
        <v>8329</v>
      </c>
      <c r="C444">
        <v>1</v>
      </c>
      <c r="E444" s="12">
        <v>1.1200000000000001</v>
      </c>
      <c r="U444" t="s">
        <v>95</v>
      </c>
      <c r="V444" t="s">
        <v>80</v>
      </c>
      <c r="W444" s="12">
        <v>3.7069999999999999</v>
      </c>
      <c r="X444" s="12">
        <v>3.7069999999999999</v>
      </c>
      <c r="Y444">
        <v>1</v>
      </c>
    </row>
    <row r="445" spans="1:25" x14ac:dyDescent="0.2">
      <c r="A445" t="s">
        <v>39</v>
      </c>
      <c r="B445" t="s">
        <v>8332</v>
      </c>
      <c r="C445">
        <v>1</v>
      </c>
      <c r="E445" s="12">
        <v>0.61399999999999999</v>
      </c>
      <c r="U445" t="s">
        <v>95</v>
      </c>
      <c r="V445" t="s">
        <v>90</v>
      </c>
      <c r="W445">
        <v>3.74</v>
      </c>
      <c r="X445">
        <v>3.1110000000000002</v>
      </c>
    </row>
    <row r="446" spans="1:25" x14ac:dyDescent="0.2">
      <c r="A446" t="s">
        <v>39</v>
      </c>
      <c r="B446" t="s">
        <v>8333</v>
      </c>
      <c r="C446">
        <v>1</v>
      </c>
      <c r="E446" s="12">
        <v>0.96599999999999997</v>
      </c>
      <c r="U446" t="s">
        <v>95</v>
      </c>
      <c r="V446" t="s">
        <v>91</v>
      </c>
      <c r="W446">
        <v>2.8450000000000002</v>
      </c>
      <c r="X446">
        <v>2.8450000000000002</v>
      </c>
      <c r="Y446">
        <v>1</v>
      </c>
    </row>
    <row r="447" spans="1:25" x14ac:dyDescent="0.2">
      <c r="A447" t="s">
        <v>39</v>
      </c>
      <c r="B447" t="s">
        <v>8334</v>
      </c>
      <c r="C447">
        <v>1</v>
      </c>
      <c r="E447" s="12">
        <v>1.591</v>
      </c>
      <c r="U447" t="s">
        <v>95</v>
      </c>
      <c r="V447" t="s">
        <v>92</v>
      </c>
      <c r="W447">
        <v>3.05</v>
      </c>
      <c r="X447">
        <v>3.05</v>
      </c>
      <c r="Y447">
        <v>1</v>
      </c>
    </row>
    <row r="448" spans="1:25" x14ac:dyDescent="0.2">
      <c r="A448" t="s">
        <v>39</v>
      </c>
      <c r="B448" t="s">
        <v>8335</v>
      </c>
      <c r="C448">
        <v>1</v>
      </c>
      <c r="E448" s="12">
        <v>4.6020000000000003</v>
      </c>
      <c r="U448" t="s">
        <v>95</v>
      </c>
      <c r="V448" t="s">
        <v>94</v>
      </c>
      <c r="W448">
        <v>3.0569999999999999</v>
      </c>
      <c r="X448">
        <v>3.0569999999999999</v>
      </c>
      <c r="Y448">
        <v>1</v>
      </c>
    </row>
    <row r="449" spans="1:25" x14ac:dyDescent="0.2">
      <c r="A449" t="s">
        <v>39</v>
      </c>
      <c r="B449" t="s">
        <v>8336</v>
      </c>
      <c r="C449">
        <v>1</v>
      </c>
      <c r="D449" s="12"/>
      <c r="E449" s="12">
        <v>1.534</v>
      </c>
      <c r="U449" t="s">
        <v>95</v>
      </c>
      <c r="V449" t="s">
        <v>8554</v>
      </c>
      <c r="W449">
        <v>0.372</v>
      </c>
      <c r="X449">
        <v>0.372</v>
      </c>
      <c r="Y449">
        <v>1</v>
      </c>
    </row>
    <row r="450" spans="1:25" x14ac:dyDescent="0.2">
      <c r="A450" t="s">
        <v>39</v>
      </c>
      <c r="B450" t="s">
        <v>8337</v>
      </c>
      <c r="C450">
        <v>1</v>
      </c>
      <c r="E450" s="12">
        <v>2.7269999999999999</v>
      </c>
      <c r="U450" t="s">
        <v>95</v>
      </c>
      <c r="V450" t="s">
        <v>8891</v>
      </c>
      <c r="W450">
        <v>0.88</v>
      </c>
      <c r="X450">
        <v>0.88</v>
      </c>
      <c r="Y450">
        <v>1</v>
      </c>
    </row>
    <row r="451" spans="1:25" x14ac:dyDescent="0.2">
      <c r="A451" t="s">
        <v>39</v>
      </c>
      <c r="B451" t="s">
        <v>8338</v>
      </c>
      <c r="C451">
        <v>1</v>
      </c>
      <c r="E451" s="12">
        <v>0.96599999999999997</v>
      </c>
      <c r="U451" t="s">
        <v>95</v>
      </c>
      <c r="V451" t="s">
        <v>8622</v>
      </c>
      <c r="W451" s="12">
        <v>1.3129999999999999</v>
      </c>
      <c r="X451" s="12">
        <v>1.01</v>
      </c>
    </row>
    <row r="452" spans="1:25" x14ac:dyDescent="0.2">
      <c r="A452" t="s">
        <v>39</v>
      </c>
      <c r="B452" t="s">
        <v>8339</v>
      </c>
      <c r="C452">
        <v>1</v>
      </c>
      <c r="E452" s="12">
        <v>0.09</v>
      </c>
      <c r="U452" t="s">
        <v>95</v>
      </c>
      <c r="V452" t="s">
        <v>8590</v>
      </c>
      <c r="W452">
        <v>1.01</v>
      </c>
      <c r="X452">
        <v>1.01</v>
      </c>
      <c r="Y452">
        <v>1</v>
      </c>
    </row>
    <row r="453" spans="1:25" x14ac:dyDescent="0.2">
      <c r="A453" t="s">
        <v>39</v>
      </c>
      <c r="B453" t="s">
        <v>8340</v>
      </c>
      <c r="C453">
        <v>1</v>
      </c>
      <c r="E453">
        <v>0.315</v>
      </c>
      <c r="U453" t="s">
        <v>95</v>
      </c>
      <c r="V453" t="s">
        <v>8591</v>
      </c>
      <c r="W453">
        <v>7.5890000000000004</v>
      </c>
      <c r="X453">
        <v>4.4690000000000003</v>
      </c>
    </row>
    <row r="454" spans="1:25" x14ac:dyDescent="0.2">
      <c r="A454" t="s">
        <v>39</v>
      </c>
      <c r="B454" t="s">
        <v>8341</v>
      </c>
      <c r="C454">
        <v>1</v>
      </c>
      <c r="E454" s="12">
        <v>0.09</v>
      </c>
      <c r="U454" t="s">
        <v>95</v>
      </c>
      <c r="V454" t="s">
        <v>8696</v>
      </c>
      <c r="W454">
        <v>1.1599999999999999</v>
      </c>
      <c r="X454">
        <v>1.1599999999999999</v>
      </c>
      <c r="Y454">
        <v>1</v>
      </c>
    </row>
    <row r="455" spans="1:25" x14ac:dyDescent="0.2">
      <c r="A455" t="s">
        <v>39</v>
      </c>
      <c r="B455" t="s">
        <v>8342</v>
      </c>
      <c r="C455">
        <v>1</v>
      </c>
      <c r="E455" s="12">
        <v>0.315</v>
      </c>
      <c r="U455" t="s">
        <v>95</v>
      </c>
      <c r="V455" t="s">
        <v>8623</v>
      </c>
      <c r="W455">
        <v>2.0329999999999999</v>
      </c>
      <c r="X455">
        <v>2.0329999999999999</v>
      </c>
      <c r="Y455">
        <v>1</v>
      </c>
    </row>
    <row r="456" spans="1:25" x14ac:dyDescent="0.2">
      <c r="A456" t="s">
        <v>39</v>
      </c>
      <c r="B456" t="s">
        <v>8343</v>
      </c>
      <c r="C456">
        <v>1</v>
      </c>
      <c r="E456" s="12">
        <v>3.6840000000000002</v>
      </c>
      <c r="U456" t="s">
        <v>95</v>
      </c>
      <c r="V456" t="s">
        <v>8592</v>
      </c>
      <c r="W456">
        <v>6.444</v>
      </c>
      <c r="X456">
        <v>6.444</v>
      </c>
      <c r="Y456">
        <v>1</v>
      </c>
    </row>
    <row r="457" spans="1:25" x14ac:dyDescent="0.2">
      <c r="A457" t="s">
        <v>38</v>
      </c>
      <c r="B457" t="s">
        <v>102</v>
      </c>
      <c r="C457">
        <v>1</v>
      </c>
      <c r="D457" s="12">
        <v>1.7070000000000001</v>
      </c>
      <c r="E457" s="12">
        <v>1.75</v>
      </c>
      <c r="U457" t="s">
        <v>95</v>
      </c>
      <c r="V457" t="s">
        <v>8593</v>
      </c>
      <c r="W457">
        <v>2.7730000000000001</v>
      </c>
      <c r="X457">
        <v>2.7730000000000001</v>
      </c>
      <c r="Y457">
        <v>1</v>
      </c>
    </row>
    <row r="458" spans="1:25" x14ac:dyDescent="0.2">
      <c r="A458" t="s">
        <v>38</v>
      </c>
      <c r="B458" t="s">
        <v>455</v>
      </c>
      <c r="C458">
        <v>1</v>
      </c>
      <c r="D458">
        <v>0</v>
      </c>
      <c r="E458" s="12">
        <v>0.34399999999999997</v>
      </c>
      <c r="U458" t="s">
        <v>95</v>
      </c>
      <c r="V458" t="s">
        <v>8596</v>
      </c>
      <c r="W458">
        <v>6.5000000000000002E-2</v>
      </c>
      <c r="X458">
        <v>6.5000000000000002E-2</v>
      </c>
      <c r="Y458">
        <v>1</v>
      </c>
    </row>
    <row r="459" spans="1:25" x14ac:dyDescent="0.2">
      <c r="A459" t="s">
        <v>38</v>
      </c>
      <c r="B459" t="s">
        <v>8458</v>
      </c>
      <c r="C459">
        <v>1</v>
      </c>
      <c r="D459">
        <v>1.0029999999999999</v>
      </c>
      <c r="E459">
        <v>10.708</v>
      </c>
      <c r="U459" t="s">
        <v>95</v>
      </c>
      <c r="V459" t="s">
        <v>8597</v>
      </c>
      <c r="W459">
        <v>23.878</v>
      </c>
      <c r="X459">
        <v>23.878</v>
      </c>
      <c r="Y459">
        <v>1</v>
      </c>
    </row>
    <row r="460" spans="1:25" x14ac:dyDescent="0.2">
      <c r="A460" t="s">
        <v>38</v>
      </c>
      <c r="B460" t="s">
        <v>8459</v>
      </c>
      <c r="C460">
        <v>1</v>
      </c>
      <c r="D460">
        <v>0</v>
      </c>
      <c r="E460">
        <v>0.17499999999999999</v>
      </c>
      <c r="U460" t="s">
        <v>95</v>
      </c>
      <c r="V460" t="s">
        <v>8495</v>
      </c>
      <c r="W460">
        <v>4.8070000000000004</v>
      </c>
      <c r="X460">
        <v>4.8070000000000004</v>
      </c>
      <c r="Y460">
        <v>1</v>
      </c>
    </row>
    <row r="461" spans="1:25" x14ac:dyDescent="0.2">
      <c r="A461" t="s">
        <v>38</v>
      </c>
      <c r="B461" t="s">
        <v>8461</v>
      </c>
      <c r="C461">
        <v>1</v>
      </c>
      <c r="D461">
        <v>4.0000000000000001E-3</v>
      </c>
      <c r="E461">
        <v>0.434</v>
      </c>
      <c r="U461" t="s">
        <v>95</v>
      </c>
      <c r="V461" t="s">
        <v>352</v>
      </c>
      <c r="W461">
        <v>58.043999999999997</v>
      </c>
      <c r="X461">
        <v>14.755000000000001</v>
      </c>
    </row>
    <row r="462" spans="1:25" x14ac:dyDescent="0.2">
      <c r="A462" t="s">
        <v>38</v>
      </c>
      <c r="B462" t="s">
        <v>8464</v>
      </c>
      <c r="C462">
        <v>1</v>
      </c>
      <c r="D462">
        <v>8.6999999999999994E-2</v>
      </c>
      <c r="E462">
        <v>2.1960000000000002</v>
      </c>
      <c r="U462" t="s">
        <v>95</v>
      </c>
      <c r="V462" t="s">
        <v>415</v>
      </c>
      <c r="W462">
        <v>1.2889999999999999</v>
      </c>
      <c r="X462">
        <v>1.2889999999999999</v>
      </c>
      <c r="Y462">
        <v>1</v>
      </c>
    </row>
    <row r="463" spans="1:25" x14ac:dyDescent="0.2">
      <c r="A463" t="s">
        <v>38</v>
      </c>
      <c r="B463" t="s">
        <v>8466</v>
      </c>
      <c r="C463">
        <v>1</v>
      </c>
      <c r="D463">
        <v>0</v>
      </c>
      <c r="E463">
        <v>0.66700000000000004</v>
      </c>
      <c r="U463" t="s">
        <v>95</v>
      </c>
      <c r="V463" t="s">
        <v>417</v>
      </c>
      <c r="W463">
        <v>1.7999999999999999E-2</v>
      </c>
      <c r="X463">
        <v>1.4999999999999999E-2</v>
      </c>
      <c r="Y463">
        <v>1</v>
      </c>
    </row>
    <row r="464" spans="1:25" x14ac:dyDescent="0.2">
      <c r="A464" t="s">
        <v>38</v>
      </c>
      <c r="B464" t="s">
        <v>8467</v>
      </c>
      <c r="C464">
        <v>1</v>
      </c>
      <c r="D464">
        <v>0</v>
      </c>
      <c r="E464">
        <v>0.34300000000000003</v>
      </c>
      <c r="U464" t="s">
        <v>95</v>
      </c>
      <c r="V464" t="s">
        <v>419</v>
      </c>
      <c r="W464">
        <v>1.2999999999999999E-2</v>
      </c>
      <c r="X464">
        <v>1.2999999999999999E-2</v>
      </c>
      <c r="Y464">
        <v>1</v>
      </c>
    </row>
    <row r="465" spans="1:25" x14ac:dyDescent="0.2">
      <c r="A465" t="s">
        <v>38</v>
      </c>
      <c r="B465" t="s">
        <v>110</v>
      </c>
      <c r="C465">
        <v>1</v>
      </c>
      <c r="D465" s="12"/>
      <c r="E465" s="12">
        <v>0.75600000000000001</v>
      </c>
      <c r="U465" t="s">
        <v>95</v>
      </c>
      <c r="V465" t="s">
        <v>8598</v>
      </c>
      <c r="W465">
        <v>1.6E-2</v>
      </c>
      <c r="X465">
        <v>1.2999999999999999E-2</v>
      </c>
      <c r="Y465">
        <v>1</v>
      </c>
    </row>
    <row r="466" spans="1:25" x14ac:dyDescent="0.2">
      <c r="A466" t="s">
        <v>38</v>
      </c>
      <c r="B466" t="s">
        <v>112</v>
      </c>
      <c r="C466">
        <v>1</v>
      </c>
      <c r="D466">
        <v>0.45400000000000001</v>
      </c>
      <c r="E466" s="12">
        <v>3.3820000000000001</v>
      </c>
      <c r="U466" t="s">
        <v>95</v>
      </c>
      <c r="V466" t="s">
        <v>420</v>
      </c>
      <c r="W466">
        <v>3.1E-2</v>
      </c>
      <c r="X466">
        <v>2.8000000000000001E-2</v>
      </c>
      <c r="Y466">
        <v>1</v>
      </c>
    </row>
    <row r="467" spans="1:25" x14ac:dyDescent="0.2">
      <c r="A467" t="s">
        <v>38</v>
      </c>
      <c r="B467" t="s">
        <v>116</v>
      </c>
      <c r="C467">
        <v>1</v>
      </c>
      <c r="D467">
        <v>0</v>
      </c>
      <c r="E467" s="12">
        <v>1.2999999999999999E-2</v>
      </c>
      <c r="U467" t="s">
        <v>95</v>
      </c>
      <c r="V467" t="s">
        <v>421</v>
      </c>
      <c r="W467">
        <v>9.9000000000000005E-2</v>
      </c>
      <c r="X467">
        <v>0.08</v>
      </c>
    </row>
    <row r="468" spans="1:25" x14ac:dyDescent="0.2">
      <c r="A468" t="s">
        <v>38</v>
      </c>
      <c r="B468" t="s">
        <v>117</v>
      </c>
      <c r="C468">
        <v>1</v>
      </c>
      <c r="D468">
        <v>0</v>
      </c>
      <c r="E468" s="12">
        <v>0.106</v>
      </c>
      <c r="U468" t="s">
        <v>95</v>
      </c>
      <c r="V468" t="s">
        <v>8599</v>
      </c>
      <c r="W468" s="12">
        <v>0.52300000000000002</v>
      </c>
      <c r="X468" s="12">
        <v>0.35799999999999998</v>
      </c>
    </row>
    <row r="469" spans="1:25" x14ac:dyDescent="0.2">
      <c r="A469" t="s">
        <v>38</v>
      </c>
      <c r="B469" t="s">
        <v>118</v>
      </c>
      <c r="C469">
        <v>1</v>
      </c>
      <c r="D469" s="12">
        <v>0</v>
      </c>
      <c r="E469" s="12">
        <v>0.35099999999999998</v>
      </c>
      <c r="U469" t="s">
        <v>95</v>
      </c>
      <c r="V469" t="s">
        <v>423</v>
      </c>
      <c r="W469">
        <v>8.0129999999999999</v>
      </c>
      <c r="X469">
        <v>8.0129999999999999</v>
      </c>
      <c r="Y469">
        <v>1</v>
      </c>
    </row>
    <row r="470" spans="1:25" x14ac:dyDescent="0.2">
      <c r="A470" t="s">
        <v>38</v>
      </c>
      <c r="B470" t="s">
        <v>130</v>
      </c>
      <c r="C470">
        <v>1</v>
      </c>
      <c r="D470">
        <v>315.49</v>
      </c>
      <c r="E470" s="12">
        <v>315.49</v>
      </c>
      <c r="F470">
        <v>1</v>
      </c>
      <c r="U470" t="s">
        <v>95</v>
      </c>
      <c r="V470" t="s">
        <v>8555</v>
      </c>
      <c r="W470">
        <v>0.41499999999999998</v>
      </c>
      <c r="X470">
        <v>0.38600000000000001</v>
      </c>
    </row>
    <row r="471" spans="1:25" x14ac:dyDescent="0.2">
      <c r="A471" t="s">
        <v>38</v>
      </c>
      <c r="B471" t="s">
        <v>131</v>
      </c>
      <c r="C471">
        <v>1</v>
      </c>
      <c r="D471" s="12">
        <v>0</v>
      </c>
      <c r="E471" s="12">
        <v>0.68899999999999995</v>
      </c>
      <c r="U471" t="s">
        <v>95</v>
      </c>
      <c r="V471" t="s">
        <v>8668</v>
      </c>
      <c r="W471">
        <v>18.192</v>
      </c>
      <c r="X471">
        <v>18.192</v>
      </c>
      <c r="Y471">
        <v>1</v>
      </c>
    </row>
    <row r="472" spans="1:25" x14ac:dyDescent="0.2">
      <c r="A472" t="s">
        <v>38</v>
      </c>
      <c r="B472" t="s">
        <v>132</v>
      </c>
      <c r="C472">
        <v>1</v>
      </c>
      <c r="D472" s="12">
        <v>0</v>
      </c>
      <c r="E472" s="12">
        <v>14.875999999999999</v>
      </c>
      <c r="U472" t="s">
        <v>95</v>
      </c>
      <c r="V472" t="s">
        <v>8601</v>
      </c>
      <c r="W472">
        <v>6.2069999999999999</v>
      </c>
      <c r="X472">
        <v>4.4660000000000002</v>
      </c>
    </row>
    <row r="473" spans="1:25" x14ac:dyDescent="0.2">
      <c r="A473" t="s">
        <v>38</v>
      </c>
      <c r="B473" t="s">
        <v>133</v>
      </c>
      <c r="C473">
        <v>1</v>
      </c>
      <c r="D473" s="12">
        <v>0</v>
      </c>
      <c r="E473" s="12">
        <v>1.1100000000000001</v>
      </c>
      <c r="U473" t="s">
        <v>95</v>
      </c>
      <c r="V473" t="s">
        <v>463</v>
      </c>
      <c r="W473">
        <v>0.252</v>
      </c>
      <c r="X473">
        <v>0.21</v>
      </c>
    </row>
    <row r="474" spans="1:25" x14ac:dyDescent="0.2">
      <c r="A474" t="s">
        <v>38</v>
      </c>
      <c r="B474" t="s">
        <v>137</v>
      </c>
      <c r="C474">
        <v>1</v>
      </c>
      <c r="D474" s="12">
        <v>0</v>
      </c>
      <c r="E474" s="12">
        <v>0.91200000000000003</v>
      </c>
      <c r="U474" t="s">
        <v>95</v>
      </c>
      <c r="V474" t="s">
        <v>8431</v>
      </c>
      <c r="W474">
        <v>4.4999999999999998E-2</v>
      </c>
      <c r="X474">
        <v>2.1000000000000001E-2</v>
      </c>
    </row>
    <row r="475" spans="1:25" x14ac:dyDescent="0.2">
      <c r="A475" t="s">
        <v>38</v>
      </c>
      <c r="B475" t="s">
        <v>138</v>
      </c>
      <c r="C475">
        <v>1</v>
      </c>
      <c r="D475" s="12">
        <v>0</v>
      </c>
      <c r="E475" s="12">
        <v>10.978</v>
      </c>
      <c r="U475" t="s">
        <v>95</v>
      </c>
      <c r="V475" t="s">
        <v>8551</v>
      </c>
      <c r="W475" s="12">
        <v>0.629</v>
      </c>
      <c r="X475" s="12">
        <v>0.48599999999999999</v>
      </c>
    </row>
    <row r="476" spans="1:25" x14ac:dyDescent="0.2">
      <c r="A476" t="s">
        <v>38</v>
      </c>
      <c r="B476" t="s">
        <v>350</v>
      </c>
      <c r="C476">
        <v>1</v>
      </c>
      <c r="D476" s="12">
        <v>0</v>
      </c>
      <c r="E476" s="12">
        <v>0.26800000000000002</v>
      </c>
      <c r="U476" t="s">
        <v>95</v>
      </c>
      <c r="V476" t="s">
        <v>9263</v>
      </c>
      <c r="W476">
        <v>1.179</v>
      </c>
      <c r="X476">
        <v>0.33100000000000002</v>
      </c>
    </row>
    <row r="477" spans="1:25" x14ac:dyDescent="0.2">
      <c r="A477" t="s">
        <v>38</v>
      </c>
      <c r="B477" t="s">
        <v>351</v>
      </c>
      <c r="C477">
        <v>1</v>
      </c>
      <c r="D477" s="12">
        <v>0.318</v>
      </c>
      <c r="E477" s="12">
        <v>0.318</v>
      </c>
      <c r="F477">
        <v>1</v>
      </c>
      <c r="U477" t="s">
        <v>95</v>
      </c>
      <c r="V477" t="s">
        <v>8606</v>
      </c>
      <c r="W477" s="12">
        <v>0.36599999999999999</v>
      </c>
      <c r="X477" s="12">
        <v>0.36599999999999999</v>
      </c>
      <c r="Y477">
        <v>1</v>
      </c>
    </row>
    <row r="478" spans="1:25" x14ac:dyDescent="0.2">
      <c r="A478" t="s">
        <v>38</v>
      </c>
      <c r="B478" t="s">
        <v>436</v>
      </c>
      <c r="C478">
        <v>1</v>
      </c>
      <c r="D478" s="12">
        <v>0</v>
      </c>
      <c r="E478" s="12">
        <v>0.48799999999999999</v>
      </c>
      <c r="U478" t="s">
        <v>95</v>
      </c>
      <c r="V478" t="s">
        <v>8671</v>
      </c>
      <c r="W478" s="12">
        <v>0.40300000000000002</v>
      </c>
      <c r="X478" s="12">
        <v>0.40300000000000002</v>
      </c>
      <c r="Y478">
        <v>1</v>
      </c>
    </row>
    <row r="479" spans="1:25" x14ac:dyDescent="0.2">
      <c r="A479" t="s">
        <v>38</v>
      </c>
      <c r="B479" t="s">
        <v>8478</v>
      </c>
      <c r="C479">
        <v>1</v>
      </c>
      <c r="D479" s="12">
        <v>0</v>
      </c>
      <c r="E479" s="12">
        <v>1.6319999999999999</v>
      </c>
      <c r="U479" t="s">
        <v>95</v>
      </c>
      <c r="V479" t="s">
        <v>8630</v>
      </c>
      <c r="W479" s="12">
        <v>1.2E-2</v>
      </c>
      <c r="X479" s="12">
        <v>1.2E-2</v>
      </c>
      <c r="Y479">
        <v>1</v>
      </c>
    </row>
    <row r="480" spans="1:25" x14ac:dyDescent="0.2">
      <c r="A480" t="s">
        <v>38</v>
      </c>
      <c r="B480" t="s">
        <v>8481</v>
      </c>
      <c r="C480">
        <v>1</v>
      </c>
      <c r="D480" s="12">
        <v>0</v>
      </c>
      <c r="E480" s="12">
        <v>0</v>
      </c>
      <c r="F480">
        <v>1</v>
      </c>
      <c r="U480" t="s">
        <v>8504</v>
      </c>
      <c r="V480" t="s">
        <v>8465</v>
      </c>
      <c r="W480">
        <v>1.5</v>
      </c>
      <c r="X480">
        <v>1.5</v>
      </c>
      <c r="Y480">
        <v>1</v>
      </c>
    </row>
    <row r="481" spans="1:25" x14ac:dyDescent="0.2">
      <c r="A481" t="s">
        <v>38</v>
      </c>
      <c r="B481" t="s">
        <v>8324</v>
      </c>
      <c r="C481">
        <v>1</v>
      </c>
      <c r="D481" s="12"/>
      <c r="E481" s="12">
        <v>0.13400000000000001</v>
      </c>
      <c r="U481" t="s">
        <v>8504</v>
      </c>
      <c r="V481" t="s">
        <v>8477</v>
      </c>
      <c r="W481">
        <v>1.319</v>
      </c>
      <c r="X481">
        <v>1.2629999999999999</v>
      </c>
    </row>
    <row r="482" spans="1:25" x14ac:dyDescent="0.2">
      <c r="A482" t="s">
        <v>38</v>
      </c>
      <c r="B482" t="s">
        <v>161</v>
      </c>
      <c r="C482">
        <v>1</v>
      </c>
      <c r="D482" s="12">
        <v>0</v>
      </c>
      <c r="E482" s="12">
        <v>1.673</v>
      </c>
      <c r="U482" t="s">
        <v>8504</v>
      </c>
      <c r="V482" t="s">
        <v>8608</v>
      </c>
      <c r="W482" s="12">
        <v>1.319</v>
      </c>
      <c r="X482" s="12">
        <v>1.2629999999999999</v>
      </c>
    </row>
    <row r="483" spans="1:25" x14ac:dyDescent="0.2">
      <c r="A483" t="s">
        <v>38</v>
      </c>
      <c r="B483" t="s">
        <v>162</v>
      </c>
      <c r="C483">
        <v>1</v>
      </c>
      <c r="D483" s="12"/>
      <c r="E483" s="12">
        <v>1.5</v>
      </c>
      <c r="U483" t="s">
        <v>96</v>
      </c>
      <c r="V483" t="s">
        <v>8465</v>
      </c>
      <c r="W483">
        <v>7.242</v>
      </c>
      <c r="X483">
        <v>4.4459999999999997</v>
      </c>
    </row>
    <row r="484" spans="1:25" x14ac:dyDescent="0.2">
      <c r="A484" t="s">
        <v>38</v>
      </c>
      <c r="B484" t="s">
        <v>163</v>
      </c>
      <c r="C484">
        <v>1</v>
      </c>
      <c r="D484" s="12"/>
      <c r="E484" s="12">
        <v>2E-3</v>
      </c>
      <c r="U484" t="s">
        <v>96</v>
      </c>
      <c r="V484" t="s">
        <v>8575</v>
      </c>
      <c r="W484">
        <v>3.1829999999999998</v>
      </c>
      <c r="X484">
        <v>1.4570000000000001</v>
      </c>
    </row>
    <row r="485" spans="1:25" x14ac:dyDescent="0.2">
      <c r="A485" t="s">
        <v>38</v>
      </c>
      <c r="B485" t="s">
        <v>410</v>
      </c>
      <c r="C485">
        <v>1</v>
      </c>
      <c r="D485" s="12">
        <v>0</v>
      </c>
      <c r="E485" s="12">
        <v>9.9000000000000005E-2</v>
      </c>
      <c r="U485" t="s">
        <v>96</v>
      </c>
      <c r="V485" t="s">
        <v>8477</v>
      </c>
      <c r="W485">
        <v>1.766</v>
      </c>
      <c r="X485">
        <v>1.24</v>
      </c>
    </row>
    <row r="486" spans="1:25" x14ac:dyDescent="0.2">
      <c r="A486" t="s">
        <v>38</v>
      </c>
      <c r="B486" t="s">
        <v>8483</v>
      </c>
      <c r="C486">
        <v>1</v>
      </c>
      <c r="D486" s="12"/>
      <c r="E486" s="12">
        <v>0.10299999999999999</v>
      </c>
      <c r="U486" t="s">
        <v>96</v>
      </c>
      <c r="V486" t="s">
        <v>8397</v>
      </c>
      <c r="W486">
        <v>2.5760000000000001</v>
      </c>
      <c r="X486">
        <v>1.9750000000000001</v>
      </c>
    </row>
    <row r="487" spans="1:25" x14ac:dyDescent="0.2">
      <c r="A487" t="s">
        <v>38</v>
      </c>
      <c r="B487" t="s">
        <v>170</v>
      </c>
      <c r="C487">
        <v>1</v>
      </c>
      <c r="D487" s="12">
        <v>109.241</v>
      </c>
      <c r="E487" s="12">
        <v>109.241</v>
      </c>
      <c r="F487">
        <v>1</v>
      </c>
      <c r="U487" t="s">
        <v>96</v>
      </c>
      <c r="V487" t="s">
        <v>8487</v>
      </c>
      <c r="W487" s="12">
        <v>3.1840000000000002</v>
      </c>
      <c r="X487" s="12">
        <v>1.4570000000000001</v>
      </c>
    </row>
    <row r="488" spans="1:25" x14ac:dyDescent="0.2">
      <c r="A488" t="s">
        <v>38</v>
      </c>
      <c r="B488" t="s">
        <v>8484</v>
      </c>
      <c r="C488">
        <v>1</v>
      </c>
      <c r="D488" s="12">
        <v>109.241</v>
      </c>
      <c r="E488" s="12">
        <v>109.241</v>
      </c>
      <c r="F488">
        <v>1</v>
      </c>
      <c r="U488" t="s">
        <v>96</v>
      </c>
      <c r="V488" t="s">
        <v>8399</v>
      </c>
      <c r="W488">
        <v>2.6030000000000002</v>
      </c>
      <c r="X488">
        <v>1.9950000000000001</v>
      </c>
    </row>
    <row r="489" spans="1:25" x14ac:dyDescent="0.2">
      <c r="A489" t="s">
        <v>38</v>
      </c>
      <c r="B489" t="s">
        <v>171</v>
      </c>
      <c r="C489">
        <v>1</v>
      </c>
      <c r="D489" s="12">
        <v>0.99399999999999999</v>
      </c>
      <c r="E489" s="12">
        <v>0.99399999999999999</v>
      </c>
      <c r="F489">
        <v>1</v>
      </c>
      <c r="U489" t="s">
        <v>96</v>
      </c>
      <c r="V489" t="s">
        <v>8608</v>
      </c>
      <c r="W489">
        <v>1.766</v>
      </c>
      <c r="X489">
        <v>1.24</v>
      </c>
    </row>
    <row r="490" spans="1:25" x14ac:dyDescent="0.2">
      <c r="A490" t="s">
        <v>38</v>
      </c>
      <c r="B490" t="s">
        <v>439</v>
      </c>
      <c r="C490">
        <v>1</v>
      </c>
      <c r="D490" s="12"/>
      <c r="E490" s="12">
        <v>87.6</v>
      </c>
      <c r="U490" t="s">
        <v>8500</v>
      </c>
      <c r="V490" t="s">
        <v>8465</v>
      </c>
      <c r="W490">
        <v>12.523999999999999</v>
      </c>
      <c r="X490">
        <v>12.007999999999999</v>
      </c>
    </row>
    <row r="491" spans="1:25" x14ac:dyDescent="0.2">
      <c r="A491" t="s">
        <v>38</v>
      </c>
      <c r="B491" t="s">
        <v>277</v>
      </c>
      <c r="C491">
        <v>1</v>
      </c>
      <c r="D491" s="12"/>
      <c r="E491" s="12">
        <v>155.93799999999999</v>
      </c>
      <c r="U491" t="s">
        <v>8500</v>
      </c>
      <c r="V491" t="s">
        <v>8575</v>
      </c>
      <c r="W491">
        <v>5.798</v>
      </c>
      <c r="X491">
        <v>2.0430000000000001</v>
      </c>
    </row>
    <row r="492" spans="1:25" x14ac:dyDescent="0.2">
      <c r="A492" t="s">
        <v>38</v>
      </c>
      <c r="B492" t="s">
        <v>278</v>
      </c>
      <c r="C492">
        <v>1</v>
      </c>
      <c r="D492" s="12"/>
      <c r="E492" s="12">
        <v>155.93799999999999</v>
      </c>
      <c r="U492" t="s">
        <v>8500</v>
      </c>
      <c r="V492" t="s">
        <v>8477</v>
      </c>
      <c r="W492">
        <v>9.25</v>
      </c>
      <c r="X492">
        <v>9.25</v>
      </c>
      <c r="Y492">
        <v>1</v>
      </c>
    </row>
    <row r="493" spans="1:25" x14ac:dyDescent="0.2">
      <c r="A493" t="s">
        <v>38</v>
      </c>
      <c r="B493" t="s">
        <v>279</v>
      </c>
      <c r="C493">
        <v>1</v>
      </c>
      <c r="D493" s="12"/>
      <c r="E493" s="12">
        <v>155.93799999999999</v>
      </c>
      <c r="U493" t="s">
        <v>8500</v>
      </c>
      <c r="V493" t="s">
        <v>8487</v>
      </c>
      <c r="W493" s="12">
        <v>3.4049999999999998</v>
      </c>
      <c r="X493" s="12">
        <v>1.3360000000000001</v>
      </c>
    </row>
    <row r="494" spans="1:25" x14ac:dyDescent="0.2">
      <c r="A494" t="s">
        <v>38</v>
      </c>
      <c r="B494" t="s">
        <v>280</v>
      </c>
      <c r="C494">
        <v>1</v>
      </c>
      <c r="D494" s="12"/>
      <c r="E494" s="12">
        <v>155.93799999999999</v>
      </c>
      <c r="U494" t="s">
        <v>8500</v>
      </c>
      <c r="V494" t="s">
        <v>8399</v>
      </c>
      <c r="W494">
        <v>10.618</v>
      </c>
      <c r="X494">
        <v>6.75</v>
      </c>
    </row>
    <row r="495" spans="1:25" x14ac:dyDescent="0.2">
      <c r="A495" t="s">
        <v>38</v>
      </c>
      <c r="B495" t="s">
        <v>281</v>
      </c>
      <c r="C495">
        <v>1</v>
      </c>
      <c r="D495" s="12"/>
      <c r="E495" s="12">
        <v>194.923</v>
      </c>
      <c r="U495" t="s">
        <v>8500</v>
      </c>
      <c r="V495" t="s">
        <v>8608</v>
      </c>
      <c r="W495">
        <v>8.1470000000000002</v>
      </c>
      <c r="X495">
        <v>8.1470000000000002</v>
      </c>
      <c r="Y495">
        <v>1</v>
      </c>
    </row>
    <row r="496" spans="1:25" x14ac:dyDescent="0.2">
      <c r="A496" t="s">
        <v>38</v>
      </c>
      <c r="B496" t="s">
        <v>282</v>
      </c>
      <c r="C496">
        <v>1</v>
      </c>
      <c r="D496" s="12"/>
      <c r="E496" s="12">
        <v>194.923</v>
      </c>
      <c r="U496" t="s">
        <v>456</v>
      </c>
      <c r="V496" t="s">
        <v>8465</v>
      </c>
      <c r="W496">
        <v>5.51</v>
      </c>
      <c r="X496">
        <v>2.7549999999999999</v>
      </c>
    </row>
    <row r="497" spans="1:25" x14ac:dyDescent="0.2">
      <c r="A497" t="s">
        <v>38</v>
      </c>
      <c r="B497" t="s">
        <v>283</v>
      </c>
      <c r="C497">
        <v>1</v>
      </c>
      <c r="D497" s="12"/>
      <c r="E497" s="12">
        <v>194.923</v>
      </c>
      <c r="U497" t="s">
        <v>456</v>
      </c>
      <c r="V497" t="s">
        <v>8575</v>
      </c>
      <c r="W497">
        <v>2.3940000000000001</v>
      </c>
      <c r="X497">
        <v>0.70799999999999996</v>
      </c>
    </row>
    <row r="498" spans="1:25" x14ac:dyDescent="0.2">
      <c r="A498" t="s">
        <v>38</v>
      </c>
      <c r="B498" t="s">
        <v>284</v>
      </c>
      <c r="C498">
        <v>1</v>
      </c>
      <c r="D498" s="12"/>
      <c r="E498" s="12">
        <v>194.923</v>
      </c>
      <c r="U498" t="s">
        <v>456</v>
      </c>
      <c r="V498" t="s">
        <v>8477</v>
      </c>
      <c r="W498">
        <v>2.823</v>
      </c>
      <c r="X498">
        <v>2.629</v>
      </c>
    </row>
    <row r="499" spans="1:25" x14ac:dyDescent="0.2">
      <c r="A499" t="s">
        <v>38</v>
      </c>
      <c r="B499" t="s">
        <v>285</v>
      </c>
      <c r="C499">
        <v>1</v>
      </c>
      <c r="D499" s="12"/>
      <c r="E499" s="12">
        <v>194.923</v>
      </c>
      <c r="U499" t="s">
        <v>456</v>
      </c>
      <c r="V499" t="s">
        <v>8397</v>
      </c>
      <c r="W499">
        <v>10.512</v>
      </c>
      <c r="X499">
        <v>6.6820000000000004</v>
      </c>
    </row>
    <row r="500" spans="1:25" x14ac:dyDescent="0.2">
      <c r="A500" t="s">
        <v>38</v>
      </c>
      <c r="B500" t="s">
        <v>286</v>
      </c>
      <c r="C500">
        <v>1</v>
      </c>
      <c r="D500" s="12"/>
      <c r="E500" s="12">
        <v>194.923</v>
      </c>
      <c r="U500" t="s">
        <v>456</v>
      </c>
      <c r="V500" t="s">
        <v>8487</v>
      </c>
      <c r="W500">
        <v>2.3940000000000001</v>
      </c>
      <c r="X500">
        <v>0.70799999999999996</v>
      </c>
    </row>
    <row r="501" spans="1:25" x14ac:dyDescent="0.2">
      <c r="A501" t="s">
        <v>38</v>
      </c>
      <c r="B501" t="s">
        <v>287</v>
      </c>
      <c r="C501">
        <v>1</v>
      </c>
      <c r="D501" s="12"/>
      <c r="E501" s="12">
        <v>194.923</v>
      </c>
      <c r="U501" t="s">
        <v>456</v>
      </c>
      <c r="V501" t="s">
        <v>8399</v>
      </c>
      <c r="W501" s="12">
        <v>10.618</v>
      </c>
      <c r="X501" s="12">
        <v>6.75</v>
      </c>
    </row>
    <row r="502" spans="1:25" x14ac:dyDescent="0.2">
      <c r="A502" t="s">
        <v>38</v>
      </c>
      <c r="B502" t="s">
        <v>8508</v>
      </c>
      <c r="C502">
        <v>1</v>
      </c>
      <c r="D502" s="12"/>
      <c r="E502" s="12">
        <v>15.458</v>
      </c>
      <c r="U502" t="s">
        <v>456</v>
      </c>
      <c r="V502" t="s">
        <v>8608</v>
      </c>
      <c r="W502">
        <v>1.4159999999999999</v>
      </c>
      <c r="X502">
        <v>0.81799999999999995</v>
      </c>
    </row>
    <row r="503" spans="1:25" x14ac:dyDescent="0.2">
      <c r="A503" t="s">
        <v>38</v>
      </c>
      <c r="B503" t="s">
        <v>288</v>
      </c>
      <c r="C503">
        <v>1</v>
      </c>
      <c r="D503" s="12"/>
      <c r="E503" s="12">
        <v>194.923</v>
      </c>
      <c r="U503" t="s">
        <v>8501</v>
      </c>
      <c r="V503" t="s">
        <v>8465</v>
      </c>
      <c r="W503">
        <v>5.2270000000000003</v>
      </c>
      <c r="X503">
        <v>2.613</v>
      </c>
    </row>
    <row r="504" spans="1:25" x14ac:dyDescent="0.2">
      <c r="A504" t="s">
        <v>38</v>
      </c>
      <c r="B504" t="s">
        <v>177</v>
      </c>
      <c r="C504">
        <v>1</v>
      </c>
      <c r="D504" s="12"/>
      <c r="E504" s="12">
        <v>194.923</v>
      </c>
      <c r="U504" t="s">
        <v>8501</v>
      </c>
      <c r="V504" t="s">
        <v>8575</v>
      </c>
      <c r="W504">
        <v>2.1</v>
      </c>
      <c r="X504">
        <v>0.622</v>
      </c>
    </row>
    <row r="505" spans="1:25" x14ac:dyDescent="0.2">
      <c r="A505" t="s">
        <v>38</v>
      </c>
      <c r="B505" t="s">
        <v>221</v>
      </c>
      <c r="C505">
        <v>1</v>
      </c>
      <c r="D505" s="12">
        <v>0</v>
      </c>
      <c r="E505" s="12">
        <v>0.88200000000000001</v>
      </c>
      <c r="U505" t="s">
        <v>8501</v>
      </c>
      <c r="V505" t="s">
        <v>8477</v>
      </c>
      <c r="W505">
        <v>2.6280000000000001</v>
      </c>
      <c r="X505">
        <v>2.6280000000000001</v>
      </c>
      <c r="Y505">
        <v>1</v>
      </c>
    </row>
    <row r="506" spans="1:25" x14ac:dyDescent="0.2">
      <c r="A506" t="s">
        <v>38</v>
      </c>
      <c r="B506" t="s">
        <v>234</v>
      </c>
      <c r="C506">
        <v>1</v>
      </c>
      <c r="D506" s="12">
        <v>0</v>
      </c>
      <c r="E506" s="12">
        <v>3</v>
      </c>
      <c r="U506" t="s">
        <v>8501</v>
      </c>
      <c r="V506" t="s">
        <v>8487</v>
      </c>
      <c r="W506">
        <v>2.1</v>
      </c>
      <c r="X506">
        <v>0.623</v>
      </c>
    </row>
    <row r="507" spans="1:25" x14ac:dyDescent="0.2">
      <c r="A507" t="s">
        <v>38</v>
      </c>
      <c r="B507" t="s">
        <v>237</v>
      </c>
      <c r="C507">
        <v>1</v>
      </c>
      <c r="D507" s="12">
        <v>0</v>
      </c>
      <c r="E507" s="12">
        <v>0.05</v>
      </c>
      <c r="U507" t="s">
        <v>8501</v>
      </c>
      <c r="V507" t="s">
        <v>8608</v>
      </c>
      <c r="W507">
        <v>1.6619999999999999</v>
      </c>
      <c r="X507">
        <v>0.872</v>
      </c>
    </row>
    <row r="508" spans="1:25" x14ac:dyDescent="0.2">
      <c r="A508" t="s">
        <v>38</v>
      </c>
      <c r="B508" t="s">
        <v>244</v>
      </c>
      <c r="C508">
        <v>1</v>
      </c>
      <c r="D508" s="12"/>
      <c r="E508" s="12">
        <v>0.153</v>
      </c>
      <c r="U508" t="s">
        <v>8502</v>
      </c>
      <c r="V508" t="s">
        <v>8465</v>
      </c>
      <c r="W508">
        <v>4.3369999999999997</v>
      </c>
      <c r="X508">
        <v>2.1680000000000001</v>
      </c>
    </row>
    <row r="509" spans="1:25" x14ac:dyDescent="0.2">
      <c r="A509" t="s">
        <v>38</v>
      </c>
      <c r="B509" t="s">
        <v>248</v>
      </c>
      <c r="C509">
        <v>1</v>
      </c>
      <c r="D509" s="12">
        <v>9.5000000000000001E-2</v>
      </c>
      <c r="E509" s="12">
        <v>139.86000000000001</v>
      </c>
      <c r="U509" t="s">
        <v>8502</v>
      </c>
      <c r="V509" t="s">
        <v>8575</v>
      </c>
      <c r="W509">
        <v>3.97</v>
      </c>
      <c r="X509">
        <v>1.165</v>
      </c>
    </row>
    <row r="510" spans="1:25" x14ac:dyDescent="0.2">
      <c r="A510" t="s">
        <v>38</v>
      </c>
      <c r="B510" t="s">
        <v>252</v>
      </c>
      <c r="C510">
        <v>1</v>
      </c>
      <c r="D510" s="12">
        <v>0</v>
      </c>
      <c r="E510" s="12">
        <v>0.7</v>
      </c>
      <c r="U510" t="s">
        <v>8502</v>
      </c>
      <c r="V510" t="s">
        <v>8477</v>
      </c>
      <c r="W510">
        <v>2.6269999999999998</v>
      </c>
      <c r="X510">
        <v>2.6269999999999998</v>
      </c>
      <c r="Y510">
        <v>1</v>
      </c>
    </row>
    <row r="511" spans="1:25" x14ac:dyDescent="0.2">
      <c r="A511" t="s">
        <v>38</v>
      </c>
      <c r="B511" t="s">
        <v>254</v>
      </c>
      <c r="C511">
        <v>1</v>
      </c>
      <c r="D511" s="12">
        <v>1.1930000000000001</v>
      </c>
      <c r="E511" s="12">
        <v>55.637</v>
      </c>
      <c r="U511" t="s">
        <v>8502</v>
      </c>
      <c r="V511" t="s">
        <v>8487</v>
      </c>
      <c r="W511">
        <v>1.8720000000000001</v>
      </c>
      <c r="X511">
        <v>0.54200000000000004</v>
      </c>
    </row>
    <row r="512" spans="1:25" x14ac:dyDescent="0.2">
      <c r="A512" t="s">
        <v>38</v>
      </c>
      <c r="B512" t="s">
        <v>255</v>
      </c>
      <c r="C512">
        <v>1</v>
      </c>
      <c r="D512" s="12">
        <v>0</v>
      </c>
      <c r="E512" s="12">
        <v>59.973999999999997</v>
      </c>
      <c r="U512" t="s">
        <v>8502</v>
      </c>
      <c r="V512" t="s">
        <v>8608</v>
      </c>
      <c r="W512">
        <v>1.3360000000000001</v>
      </c>
      <c r="X512">
        <v>0.76100000000000001</v>
      </c>
    </row>
    <row r="513" spans="1:25" x14ac:dyDescent="0.2">
      <c r="A513" t="s">
        <v>38</v>
      </c>
      <c r="B513" t="s">
        <v>413</v>
      </c>
      <c r="C513">
        <v>1</v>
      </c>
      <c r="D513" s="12">
        <v>0</v>
      </c>
      <c r="E513" s="12">
        <v>7.0000000000000001E-3</v>
      </c>
      <c r="F513">
        <v>1</v>
      </c>
      <c r="U513" t="s">
        <v>8503</v>
      </c>
      <c r="V513" t="s">
        <v>8465</v>
      </c>
      <c r="W513" s="12">
        <v>8.66</v>
      </c>
      <c r="X513" s="12">
        <v>5.01</v>
      </c>
    </row>
    <row r="514" spans="1:25" x14ac:dyDescent="0.2">
      <c r="A514" t="s">
        <v>38</v>
      </c>
      <c r="B514" t="s">
        <v>256</v>
      </c>
      <c r="C514">
        <v>1</v>
      </c>
      <c r="D514" s="12"/>
      <c r="E514" s="12">
        <v>6.3E-2</v>
      </c>
      <c r="U514" t="s">
        <v>8503</v>
      </c>
      <c r="V514" t="s">
        <v>8575</v>
      </c>
      <c r="W514">
        <v>7.7450000000000001</v>
      </c>
      <c r="X514">
        <v>2.3820000000000001</v>
      </c>
    </row>
    <row r="515" spans="1:25" x14ac:dyDescent="0.2">
      <c r="A515" t="s">
        <v>38</v>
      </c>
      <c r="B515" t="s">
        <v>257</v>
      </c>
      <c r="C515">
        <v>1</v>
      </c>
      <c r="D515" s="12">
        <v>0</v>
      </c>
      <c r="E515" s="12">
        <v>11.673</v>
      </c>
      <c r="U515" t="s">
        <v>8503</v>
      </c>
      <c r="V515" t="s">
        <v>8477</v>
      </c>
      <c r="W515">
        <v>3.819</v>
      </c>
      <c r="X515">
        <v>3.5710000000000002</v>
      </c>
    </row>
    <row r="516" spans="1:25" x14ac:dyDescent="0.2">
      <c r="A516" t="s">
        <v>38</v>
      </c>
      <c r="B516" t="s">
        <v>258</v>
      </c>
      <c r="C516">
        <v>1</v>
      </c>
      <c r="D516" s="12">
        <v>4.8730000000000002</v>
      </c>
      <c r="E516" s="12">
        <v>4.8730000000000002</v>
      </c>
      <c r="F516">
        <v>1</v>
      </c>
      <c r="U516" t="s">
        <v>8503</v>
      </c>
      <c r="V516" t="s">
        <v>8487</v>
      </c>
      <c r="W516">
        <v>3.7770000000000001</v>
      </c>
      <c r="X516">
        <v>1.218</v>
      </c>
    </row>
    <row r="517" spans="1:25" x14ac:dyDescent="0.2">
      <c r="A517" t="s">
        <v>38</v>
      </c>
      <c r="B517" t="s">
        <v>8326</v>
      </c>
      <c r="C517">
        <v>1</v>
      </c>
      <c r="D517" s="12"/>
      <c r="E517" s="12">
        <v>0.17399999999999999</v>
      </c>
      <c r="U517" t="s">
        <v>8503</v>
      </c>
      <c r="V517" t="s">
        <v>8608</v>
      </c>
      <c r="W517">
        <v>2.226</v>
      </c>
      <c r="X517">
        <v>2.226</v>
      </c>
      <c r="Y517">
        <v>1</v>
      </c>
    </row>
    <row r="518" spans="1:25" x14ac:dyDescent="0.2">
      <c r="A518" t="s">
        <v>38</v>
      </c>
      <c r="B518" t="s">
        <v>8327</v>
      </c>
      <c r="C518">
        <v>1</v>
      </c>
      <c r="D518" s="12"/>
      <c r="E518" s="12">
        <v>0.27800000000000002</v>
      </c>
      <c r="U518" t="s">
        <v>39</v>
      </c>
      <c r="V518" t="s">
        <v>8559</v>
      </c>
      <c r="W518">
        <v>174.57</v>
      </c>
      <c r="X518">
        <v>173.404</v>
      </c>
    </row>
    <row r="519" spans="1:25" x14ac:dyDescent="0.2">
      <c r="A519" t="s">
        <v>38</v>
      </c>
      <c r="B519" t="s">
        <v>8491</v>
      </c>
      <c r="C519">
        <v>1</v>
      </c>
      <c r="D519" s="12"/>
      <c r="E519" s="12">
        <v>1.4E-2</v>
      </c>
      <c r="U519" t="s">
        <v>39</v>
      </c>
      <c r="V519" t="s">
        <v>102</v>
      </c>
      <c r="W519">
        <v>1.466</v>
      </c>
      <c r="X519">
        <v>1.466</v>
      </c>
      <c r="Y519">
        <v>1</v>
      </c>
    </row>
    <row r="520" spans="1:25" x14ac:dyDescent="0.2">
      <c r="A520" t="s">
        <v>38</v>
      </c>
      <c r="B520" t="s">
        <v>266</v>
      </c>
      <c r="C520">
        <v>1</v>
      </c>
      <c r="D520" s="12">
        <v>0</v>
      </c>
      <c r="E520" s="12">
        <v>6.4969999999999999</v>
      </c>
      <c r="U520" t="s">
        <v>39</v>
      </c>
      <c r="V520" t="s">
        <v>455</v>
      </c>
      <c r="W520">
        <v>2.8450000000000002</v>
      </c>
      <c r="X520">
        <v>0.55400000000000005</v>
      </c>
    </row>
    <row r="521" spans="1:25" x14ac:dyDescent="0.2">
      <c r="A521" t="s">
        <v>38</v>
      </c>
      <c r="B521" t="s">
        <v>8876</v>
      </c>
      <c r="C521">
        <v>1</v>
      </c>
      <c r="D521" s="12">
        <v>2.1999999999999999E-2</v>
      </c>
      <c r="E521" s="12">
        <v>2.1999999999999999E-2</v>
      </c>
      <c r="F521">
        <v>1</v>
      </c>
      <c r="U521" t="s">
        <v>39</v>
      </c>
      <c r="V521" t="s">
        <v>8460</v>
      </c>
      <c r="W521">
        <v>19.655000000000001</v>
      </c>
      <c r="X521">
        <v>19.655000000000001</v>
      </c>
      <c r="Y521">
        <v>1</v>
      </c>
    </row>
    <row r="522" spans="1:25" x14ac:dyDescent="0.2">
      <c r="A522" t="s">
        <v>38</v>
      </c>
      <c r="B522" t="s">
        <v>8877</v>
      </c>
      <c r="C522">
        <v>1</v>
      </c>
      <c r="D522" s="12">
        <v>1.8180000000000001</v>
      </c>
      <c r="E522" s="12">
        <v>1.8180000000000001</v>
      </c>
      <c r="F522">
        <v>1</v>
      </c>
      <c r="U522" t="s">
        <v>39</v>
      </c>
      <c r="V522" t="s">
        <v>8560</v>
      </c>
      <c r="W522">
        <v>0.91200000000000003</v>
      </c>
      <c r="X522">
        <v>0.91200000000000003</v>
      </c>
      <c r="Y522">
        <v>1</v>
      </c>
    </row>
    <row r="523" spans="1:25" x14ac:dyDescent="0.2">
      <c r="A523" t="s">
        <v>38</v>
      </c>
      <c r="B523" t="s">
        <v>8496</v>
      </c>
      <c r="C523">
        <v>1</v>
      </c>
      <c r="D523" s="12"/>
      <c r="E523" s="12">
        <v>1E-3</v>
      </c>
      <c r="U523" t="s">
        <v>39</v>
      </c>
      <c r="V523" t="s">
        <v>8561</v>
      </c>
      <c r="W523">
        <v>10.707000000000001</v>
      </c>
      <c r="X523">
        <v>8.1280000000000001</v>
      </c>
    </row>
    <row r="524" spans="1:25" x14ac:dyDescent="0.2">
      <c r="A524" t="s">
        <v>38</v>
      </c>
      <c r="B524" t="s">
        <v>8384</v>
      </c>
      <c r="C524">
        <v>1</v>
      </c>
      <c r="D524" s="12"/>
      <c r="E524" s="12">
        <v>0.16800000000000001</v>
      </c>
      <c r="U524" t="s">
        <v>39</v>
      </c>
      <c r="V524" t="s">
        <v>8562</v>
      </c>
      <c r="W524">
        <v>17.282</v>
      </c>
      <c r="X524">
        <v>0.14599999999999999</v>
      </c>
    </row>
    <row r="525" spans="1:25" x14ac:dyDescent="0.2">
      <c r="A525" t="s">
        <v>38</v>
      </c>
      <c r="B525" t="s">
        <v>8385</v>
      </c>
      <c r="C525">
        <v>1</v>
      </c>
      <c r="D525" s="12"/>
      <c r="E525" s="12">
        <v>0.42</v>
      </c>
      <c r="U525" t="s">
        <v>39</v>
      </c>
      <c r="V525" t="s">
        <v>8564</v>
      </c>
      <c r="W525">
        <v>0.19600000000000001</v>
      </c>
      <c r="X525">
        <v>7.0000000000000007E-2</v>
      </c>
    </row>
    <row r="526" spans="1:25" x14ac:dyDescent="0.2">
      <c r="A526" t="s">
        <v>38</v>
      </c>
      <c r="B526" t="s">
        <v>8328</v>
      </c>
      <c r="C526">
        <v>1</v>
      </c>
      <c r="D526" s="12"/>
      <c r="E526" s="12">
        <v>0.14599999999999999</v>
      </c>
      <c r="U526" t="s">
        <v>39</v>
      </c>
      <c r="V526" t="s">
        <v>8558</v>
      </c>
      <c r="W526">
        <v>0.78700000000000003</v>
      </c>
      <c r="X526">
        <v>0.56699999999999995</v>
      </c>
    </row>
    <row r="527" spans="1:25" x14ac:dyDescent="0.2">
      <c r="A527" t="s">
        <v>38</v>
      </c>
      <c r="B527" t="s">
        <v>8329</v>
      </c>
      <c r="C527">
        <v>1</v>
      </c>
      <c r="D527" s="12"/>
      <c r="E527" s="12">
        <v>0.41399999999999998</v>
      </c>
      <c r="U527" t="s">
        <v>39</v>
      </c>
      <c r="V527" t="s">
        <v>8468</v>
      </c>
      <c r="W527">
        <v>0.94399999999999995</v>
      </c>
      <c r="X527">
        <v>0.76700000000000002</v>
      </c>
    </row>
    <row r="528" spans="1:25" x14ac:dyDescent="0.2">
      <c r="A528" t="s">
        <v>38</v>
      </c>
      <c r="B528" t="s">
        <v>8364</v>
      </c>
      <c r="C528">
        <v>1</v>
      </c>
      <c r="E528" s="12">
        <v>0.49199999999999999</v>
      </c>
      <c r="U528" t="s">
        <v>39</v>
      </c>
      <c r="V528" t="s">
        <v>110</v>
      </c>
      <c r="W528">
        <v>11.326000000000001</v>
      </c>
      <c r="X528">
        <v>7.3090000000000002</v>
      </c>
    </row>
    <row r="529" spans="1:25" x14ac:dyDescent="0.2">
      <c r="A529" t="s">
        <v>38</v>
      </c>
      <c r="B529" t="s">
        <v>8365</v>
      </c>
      <c r="C529">
        <v>1</v>
      </c>
      <c r="E529" s="12">
        <v>0.27400000000000002</v>
      </c>
      <c r="U529" t="s">
        <v>39</v>
      </c>
      <c r="V529" t="s">
        <v>8470</v>
      </c>
      <c r="W529" s="12">
        <v>25.558</v>
      </c>
      <c r="X529" s="12">
        <v>23.177</v>
      </c>
    </row>
    <row r="530" spans="1:25" x14ac:dyDescent="0.2">
      <c r="A530" t="s">
        <v>38</v>
      </c>
      <c r="B530" t="s">
        <v>8332</v>
      </c>
      <c r="C530">
        <v>1</v>
      </c>
      <c r="E530" s="12">
        <v>6.4000000000000001E-2</v>
      </c>
      <c r="U530" t="s">
        <v>39</v>
      </c>
      <c r="V530" t="s">
        <v>8471</v>
      </c>
      <c r="W530">
        <v>17.449000000000002</v>
      </c>
      <c r="X530">
        <v>14.29</v>
      </c>
    </row>
    <row r="531" spans="1:25" x14ac:dyDescent="0.2">
      <c r="A531" t="s">
        <v>38</v>
      </c>
      <c r="B531" t="s">
        <v>8333</v>
      </c>
      <c r="C531">
        <v>1</v>
      </c>
      <c r="E531" s="12">
        <v>0.1</v>
      </c>
      <c r="U531" t="s">
        <v>39</v>
      </c>
      <c r="V531" t="s">
        <v>8472</v>
      </c>
      <c r="W531">
        <v>8.0399999999999991</v>
      </c>
      <c r="X531">
        <v>8.0399999999999991</v>
      </c>
      <c r="Y531">
        <v>1</v>
      </c>
    </row>
    <row r="532" spans="1:25" x14ac:dyDescent="0.2">
      <c r="A532" t="s">
        <v>38</v>
      </c>
      <c r="B532" t="s">
        <v>8334</v>
      </c>
      <c r="C532">
        <v>1</v>
      </c>
      <c r="E532" s="12">
        <v>0.16500000000000001</v>
      </c>
      <c r="U532" t="s">
        <v>39</v>
      </c>
      <c r="V532" t="s">
        <v>8566</v>
      </c>
      <c r="W532">
        <v>4.2939999999999996</v>
      </c>
      <c r="X532">
        <v>3.5710000000000002</v>
      </c>
    </row>
    <row r="533" spans="1:25" x14ac:dyDescent="0.2">
      <c r="A533" t="s">
        <v>38</v>
      </c>
      <c r="B533" t="s">
        <v>8335</v>
      </c>
      <c r="C533">
        <v>1</v>
      </c>
      <c r="E533">
        <v>0.47799999999999998</v>
      </c>
      <c r="U533" t="s">
        <v>39</v>
      </c>
      <c r="V533" t="s">
        <v>8567</v>
      </c>
      <c r="W533">
        <v>4.3369999999999997</v>
      </c>
      <c r="X533">
        <v>3.6080000000000001</v>
      </c>
    </row>
    <row r="534" spans="1:25" x14ac:dyDescent="0.2">
      <c r="A534" t="s">
        <v>38</v>
      </c>
      <c r="B534" t="s">
        <v>8336</v>
      </c>
      <c r="C534">
        <v>1</v>
      </c>
      <c r="D534" s="12"/>
      <c r="E534" s="12">
        <v>0.159</v>
      </c>
      <c r="U534" t="s">
        <v>39</v>
      </c>
      <c r="V534" t="s">
        <v>121</v>
      </c>
      <c r="W534">
        <v>20.271999999999998</v>
      </c>
      <c r="X534">
        <v>20.271999999999998</v>
      </c>
      <c r="Y534">
        <v>1</v>
      </c>
    </row>
    <row r="535" spans="1:25" x14ac:dyDescent="0.2">
      <c r="A535" t="s">
        <v>38</v>
      </c>
      <c r="B535" t="s">
        <v>8337</v>
      </c>
      <c r="C535">
        <v>1</v>
      </c>
      <c r="E535">
        <v>0.28299999999999997</v>
      </c>
      <c r="U535" t="s">
        <v>39</v>
      </c>
      <c r="V535" t="s">
        <v>123</v>
      </c>
      <c r="W535" s="12">
        <v>3.3000000000000002E-2</v>
      </c>
      <c r="X535" s="12">
        <v>3.3000000000000002E-2</v>
      </c>
      <c r="Y535">
        <v>1</v>
      </c>
    </row>
    <row r="536" spans="1:25" x14ac:dyDescent="0.2">
      <c r="A536" t="s">
        <v>38</v>
      </c>
      <c r="B536" t="s">
        <v>8338</v>
      </c>
      <c r="C536">
        <v>1</v>
      </c>
      <c r="D536" s="12"/>
      <c r="E536" s="12">
        <v>0.1</v>
      </c>
      <c r="U536" t="s">
        <v>39</v>
      </c>
      <c r="V536" t="s">
        <v>124</v>
      </c>
      <c r="W536">
        <v>6.6319999999999997</v>
      </c>
      <c r="X536">
        <v>4.1189999999999998</v>
      </c>
    </row>
    <row r="537" spans="1:25" x14ac:dyDescent="0.2">
      <c r="A537" t="s">
        <v>38</v>
      </c>
      <c r="B537" t="s">
        <v>8339</v>
      </c>
      <c r="C537">
        <v>1</v>
      </c>
      <c r="E537" s="12">
        <v>8.9999999999999993E-3</v>
      </c>
      <c r="U537" t="s">
        <v>39</v>
      </c>
      <c r="V537" t="s">
        <v>8568</v>
      </c>
      <c r="W537">
        <v>1.98</v>
      </c>
      <c r="X537">
        <v>1.5980000000000001</v>
      </c>
    </row>
    <row r="538" spans="1:25" x14ac:dyDescent="0.2">
      <c r="A538" t="s">
        <v>38</v>
      </c>
      <c r="B538" t="s">
        <v>8340</v>
      </c>
      <c r="C538">
        <v>1</v>
      </c>
      <c r="E538" s="12">
        <v>3.3000000000000002E-2</v>
      </c>
      <c r="U538" t="s">
        <v>39</v>
      </c>
      <c r="V538" t="s">
        <v>8569</v>
      </c>
      <c r="W538">
        <v>2.0209999999999999</v>
      </c>
      <c r="X538">
        <v>1.625</v>
      </c>
    </row>
    <row r="539" spans="1:25" x14ac:dyDescent="0.2">
      <c r="A539" t="s">
        <v>38</v>
      </c>
      <c r="B539" t="s">
        <v>8341</v>
      </c>
      <c r="C539">
        <v>1</v>
      </c>
      <c r="E539">
        <v>8.9999999999999993E-3</v>
      </c>
      <c r="U539" t="s">
        <v>39</v>
      </c>
      <c r="V539" t="s">
        <v>8570</v>
      </c>
      <c r="W539">
        <v>58.136000000000003</v>
      </c>
      <c r="X539">
        <v>49.615000000000002</v>
      </c>
    </row>
    <row r="540" spans="1:25" x14ac:dyDescent="0.2">
      <c r="A540" t="s">
        <v>38</v>
      </c>
      <c r="B540" t="s">
        <v>8342</v>
      </c>
      <c r="C540">
        <v>1</v>
      </c>
      <c r="E540" s="12">
        <v>3.3000000000000002E-2</v>
      </c>
      <c r="U540" t="s">
        <v>39</v>
      </c>
      <c r="V540" t="s">
        <v>8571</v>
      </c>
      <c r="W540">
        <v>96.494</v>
      </c>
      <c r="X540">
        <v>96.494</v>
      </c>
      <c r="Y540">
        <v>1</v>
      </c>
    </row>
    <row r="541" spans="1:25" x14ac:dyDescent="0.2">
      <c r="A541" t="s">
        <v>38</v>
      </c>
      <c r="B541" t="s">
        <v>8343</v>
      </c>
      <c r="C541">
        <v>1</v>
      </c>
      <c r="E541" s="12">
        <v>0.38300000000000001</v>
      </c>
      <c r="U541" t="s">
        <v>39</v>
      </c>
      <c r="V541" t="s">
        <v>8473</v>
      </c>
      <c r="W541">
        <v>5.3019999999999996</v>
      </c>
      <c r="X541">
        <v>4.8239999999999998</v>
      </c>
    </row>
    <row r="542" spans="1:25" x14ac:dyDescent="0.2">
      <c r="A542" t="s">
        <v>38</v>
      </c>
      <c r="B542" t="s">
        <v>8335</v>
      </c>
      <c r="C542">
        <v>1</v>
      </c>
      <c r="E542" s="12">
        <v>0.47799999999999998</v>
      </c>
      <c r="U542" t="s">
        <v>39</v>
      </c>
      <c r="V542" t="s">
        <v>497</v>
      </c>
      <c r="W542">
        <v>4.008</v>
      </c>
      <c r="X542">
        <v>3.3250000000000002</v>
      </c>
    </row>
    <row r="543" spans="1:25" x14ac:dyDescent="0.2">
      <c r="A543" t="s">
        <v>38</v>
      </c>
      <c r="B543" t="s">
        <v>8336</v>
      </c>
      <c r="C543">
        <v>1</v>
      </c>
      <c r="E543" s="12">
        <v>0.159</v>
      </c>
      <c r="U543" t="s">
        <v>39</v>
      </c>
      <c r="V543" t="s">
        <v>8615</v>
      </c>
      <c r="W543">
        <v>49.362000000000002</v>
      </c>
      <c r="X543">
        <v>37.54</v>
      </c>
    </row>
    <row r="544" spans="1:25" x14ac:dyDescent="0.2">
      <c r="A544" t="s">
        <v>38</v>
      </c>
      <c r="B544" t="s">
        <v>8337</v>
      </c>
      <c r="C544">
        <v>1</v>
      </c>
      <c r="D544" s="12"/>
      <c r="E544" s="12">
        <v>0.28299999999999997</v>
      </c>
      <c r="U544" t="s">
        <v>39</v>
      </c>
      <c r="V544" t="s">
        <v>8572</v>
      </c>
      <c r="W544">
        <v>160.565</v>
      </c>
      <c r="X544">
        <v>152.11699999999999</v>
      </c>
    </row>
    <row r="545" spans="1:25" x14ac:dyDescent="0.2">
      <c r="A545" t="s">
        <v>38</v>
      </c>
      <c r="B545" t="s">
        <v>8338</v>
      </c>
      <c r="C545">
        <v>1</v>
      </c>
      <c r="E545" s="12">
        <v>0.1</v>
      </c>
      <c r="U545" t="s">
        <v>39</v>
      </c>
      <c r="V545" t="s">
        <v>8474</v>
      </c>
      <c r="W545">
        <v>5.83</v>
      </c>
      <c r="X545">
        <v>5.1840000000000002</v>
      </c>
    </row>
    <row r="546" spans="1:25" x14ac:dyDescent="0.2">
      <c r="A546" t="s">
        <v>38</v>
      </c>
      <c r="B546" t="s">
        <v>8339</v>
      </c>
      <c r="C546">
        <v>1</v>
      </c>
      <c r="E546" s="12">
        <v>4.7E-2</v>
      </c>
      <c r="U546" t="s">
        <v>39</v>
      </c>
      <c r="V546" t="s">
        <v>130</v>
      </c>
      <c r="W546">
        <v>738.101</v>
      </c>
      <c r="X546">
        <v>738.101</v>
      </c>
      <c r="Y546">
        <v>1</v>
      </c>
    </row>
    <row r="547" spans="1:25" x14ac:dyDescent="0.2">
      <c r="A547" t="s">
        <v>38</v>
      </c>
      <c r="B547" t="s">
        <v>8340</v>
      </c>
      <c r="C547">
        <v>1</v>
      </c>
      <c r="E547" s="12">
        <v>4.7E-2</v>
      </c>
      <c r="U547" t="s">
        <v>39</v>
      </c>
      <c r="V547" t="s">
        <v>8667</v>
      </c>
      <c r="W547">
        <v>1.4990000000000001</v>
      </c>
      <c r="X547">
        <v>0.16700000000000001</v>
      </c>
    </row>
    <row r="548" spans="1:25" x14ac:dyDescent="0.2">
      <c r="A548" t="s">
        <v>38</v>
      </c>
      <c r="B548" t="s">
        <v>8341</v>
      </c>
      <c r="C548">
        <v>1</v>
      </c>
      <c r="E548">
        <v>4.7E-2</v>
      </c>
      <c r="U548" t="s">
        <v>39</v>
      </c>
      <c r="V548" t="s">
        <v>8698</v>
      </c>
      <c r="W548" s="12">
        <v>0.59099999999999997</v>
      </c>
      <c r="X548" s="12">
        <v>0.59099999999999997</v>
      </c>
      <c r="Y548">
        <v>1</v>
      </c>
    </row>
    <row r="549" spans="1:25" x14ac:dyDescent="0.2">
      <c r="A549" t="s">
        <v>38</v>
      </c>
      <c r="B549" t="s">
        <v>8342</v>
      </c>
      <c r="C549">
        <v>1</v>
      </c>
      <c r="E549" s="12">
        <v>4.7E-2</v>
      </c>
      <c r="U549" t="s">
        <v>39</v>
      </c>
      <c r="V549" t="s">
        <v>8699</v>
      </c>
      <c r="W549">
        <v>0.59099999999999997</v>
      </c>
      <c r="X549">
        <v>0.59099999999999997</v>
      </c>
      <c r="Y549">
        <v>1</v>
      </c>
    </row>
    <row r="550" spans="1:25" x14ac:dyDescent="0.2">
      <c r="A550" t="s">
        <v>38</v>
      </c>
      <c r="B550" t="s">
        <v>8343</v>
      </c>
      <c r="C550">
        <v>1</v>
      </c>
      <c r="E550" s="12">
        <v>4.7E-2</v>
      </c>
      <c r="U550" t="s">
        <v>39</v>
      </c>
      <c r="V550" t="s">
        <v>8575</v>
      </c>
      <c r="W550">
        <v>4.5010000000000003</v>
      </c>
      <c r="X550">
        <v>3.0590000000000002</v>
      </c>
    </row>
    <row r="551" spans="1:25" x14ac:dyDescent="0.2">
      <c r="A551" t="s">
        <v>38</v>
      </c>
      <c r="B551" t="s">
        <v>8670</v>
      </c>
      <c r="C551">
        <v>1</v>
      </c>
      <c r="D551" s="12"/>
      <c r="E551" s="12">
        <v>0.45300000000000001</v>
      </c>
      <c r="U551" t="s">
        <v>39</v>
      </c>
      <c r="V551" t="s">
        <v>8453</v>
      </c>
      <c r="W551">
        <v>1.845</v>
      </c>
      <c r="X551">
        <v>0.50900000000000001</v>
      </c>
    </row>
    <row r="552" spans="1:25" x14ac:dyDescent="0.2">
      <c r="A552" t="s">
        <v>38</v>
      </c>
      <c r="B552" t="s">
        <v>8342</v>
      </c>
      <c r="C552">
        <v>1</v>
      </c>
      <c r="E552">
        <v>4.7E-2</v>
      </c>
      <c r="U552" t="s">
        <v>39</v>
      </c>
      <c r="V552" t="s">
        <v>8475</v>
      </c>
      <c r="W552">
        <v>2.0539999999999998</v>
      </c>
      <c r="X552">
        <v>0.65300000000000002</v>
      </c>
    </row>
    <row r="553" spans="1:25" x14ac:dyDescent="0.2">
      <c r="A553" t="s">
        <v>38</v>
      </c>
      <c r="B553" t="s">
        <v>8343</v>
      </c>
      <c r="C553">
        <v>1</v>
      </c>
      <c r="E553" s="12">
        <v>4.7E-2</v>
      </c>
      <c r="U553" t="s">
        <v>39</v>
      </c>
      <c r="V553" t="s">
        <v>8477</v>
      </c>
      <c r="W553">
        <v>7.19</v>
      </c>
      <c r="X553">
        <v>7.19</v>
      </c>
      <c r="Y553">
        <v>1</v>
      </c>
    </row>
    <row r="554" spans="1:25" x14ac:dyDescent="0.2">
      <c r="A554" t="s">
        <v>38</v>
      </c>
      <c r="B554" t="s">
        <v>8670</v>
      </c>
      <c r="C554">
        <v>1</v>
      </c>
      <c r="E554" s="12">
        <v>0.45300000000000001</v>
      </c>
      <c r="U554" t="s">
        <v>39</v>
      </c>
      <c r="V554" t="s">
        <v>8577</v>
      </c>
      <c r="W554">
        <v>7.0830000000000002</v>
      </c>
      <c r="X554">
        <v>7.0830000000000002</v>
      </c>
      <c r="Y554">
        <v>1</v>
      </c>
    </row>
    <row r="555" spans="1:25" x14ac:dyDescent="0.2">
      <c r="A555" t="s">
        <v>38</v>
      </c>
      <c r="B555" t="s">
        <v>8342</v>
      </c>
      <c r="C555">
        <v>1</v>
      </c>
      <c r="E555" s="12">
        <v>4.7E-2</v>
      </c>
      <c r="U555" t="s">
        <v>39</v>
      </c>
      <c r="V555" t="s">
        <v>350</v>
      </c>
      <c r="W555">
        <v>0.255</v>
      </c>
      <c r="X555">
        <v>0.255</v>
      </c>
      <c r="Y555">
        <v>1</v>
      </c>
    </row>
    <row r="556" spans="1:25" x14ac:dyDescent="0.2">
      <c r="A556" t="s">
        <v>38</v>
      </c>
      <c r="B556" t="s">
        <v>8343</v>
      </c>
      <c r="C556">
        <v>1</v>
      </c>
      <c r="D556" s="12"/>
      <c r="E556" s="12">
        <v>4.7E-2</v>
      </c>
      <c r="U556" t="s">
        <v>39</v>
      </c>
      <c r="V556" t="s">
        <v>351</v>
      </c>
      <c r="W556">
        <v>0.53200000000000003</v>
      </c>
      <c r="X556">
        <v>0.30299999999999999</v>
      </c>
    </row>
    <row r="557" spans="1:25" x14ac:dyDescent="0.2">
      <c r="A557" t="s">
        <v>38</v>
      </c>
      <c r="B557" t="s">
        <v>8670</v>
      </c>
      <c r="C557">
        <v>1</v>
      </c>
      <c r="E557" s="12">
        <v>0.45300000000000001</v>
      </c>
      <c r="U557" t="s">
        <v>39</v>
      </c>
      <c r="V557" t="s">
        <v>8578</v>
      </c>
      <c r="W557">
        <v>1.444</v>
      </c>
      <c r="X557">
        <v>0.25700000000000001</v>
      </c>
    </row>
    <row r="558" spans="1:25" x14ac:dyDescent="0.2">
      <c r="U558" t="s">
        <v>39</v>
      </c>
      <c r="V558" t="s">
        <v>8149</v>
      </c>
      <c r="W558">
        <v>0.55100000000000005</v>
      </c>
      <c r="X558">
        <v>0.113</v>
      </c>
    </row>
    <row r="559" spans="1:25" x14ac:dyDescent="0.2">
      <c r="E559" s="12"/>
      <c r="U559" t="s">
        <v>39</v>
      </c>
      <c r="V559" t="s">
        <v>8579</v>
      </c>
      <c r="W559">
        <v>3.6320000000000001</v>
      </c>
      <c r="X559">
        <v>0.26</v>
      </c>
    </row>
    <row r="560" spans="1:25" x14ac:dyDescent="0.2">
      <c r="D560" s="12"/>
      <c r="E560" s="12"/>
      <c r="U560" t="s">
        <v>39</v>
      </c>
      <c r="V560" t="s">
        <v>8580</v>
      </c>
      <c r="W560">
        <v>1.4410000000000001</v>
      </c>
      <c r="X560">
        <v>0.20499999999999999</v>
      </c>
    </row>
    <row r="561" spans="4:25" x14ac:dyDescent="0.2">
      <c r="E561" s="12"/>
      <c r="U561" t="s">
        <v>39</v>
      </c>
      <c r="V561" t="s">
        <v>8581</v>
      </c>
      <c r="W561">
        <v>1.4410000000000001</v>
      </c>
      <c r="X561">
        <v>0.20499999999999999</v>
      </c>
    </row>
    <row r="562" spans="4:25" x14ac:dyDescent="0.2">
      <c r="U562" t="s">
        <v>39</v>
      </c>
      <c r="V562" t="s">
        <v>8582</v>
      </c>
      <c r="W562">
        <v>1.39</v>
      </c>
      <c r="X562">
        <v>0.70599999999999996</v>
      </c>
    </row>
    <row r="563" spans="4:25" x14ac:dyDescent="0.2">
      <c r="U563" t="s">
        <v>39</v>
      </c>
      <c r="V563" t="s">
        <v>8583</v>
      </c>
      <c r="W563">
        <v>4.3999999999999997E-2</v>
      </c>
      <c r="X563">
        <v>4.2999999999999997E-2</v>
      </c>
      <c r="Y563">
        <v>1</v>
      </c>
    </row>
    <row r="564" spans="4:25" x14ac:dyDescent="0.2">
      <c r="E564" s="12"/>
      <c r="U564" t="s">
        <v>39</v>
      </c>
      <c r="V564" t="s">
        <v>8424</v>
      </c>
      <c r="W564">
        <v>2.4E-2</v>
      </c>
      <c r="X564">
        <v>1.2E-2</v>
      </c>
    </row>
    <row r="565" spans="4:25" x14ac:dyDescent="0.2">
      <c r="E565" s="12"/>
      <c r="U565" t="s">
        <v>39</v>
      </c>
      <c r="V565" t="s">
        <v>8483</v>
      </c>
      <c r="W565">
        <v>0.31900000000000001</v>
      </c>
      <c r="X565">
        <v>0.255</v>
      </c>
    </row>
    <row r="566" spans="4:25" x14ac:dyDescent="0.2">
      <c r="U566" t="s">
        <v>39</v>
      </c>
      <c r="V566" t="s">
        <v>438</v>
      </c>
      <c r="W566">
        <v>6.5039999999999996</v>
      </c>
      <c r="X566">
        <v>5.2030000000000003</v>
      </c>
    </row>
    <row r="567" spans="4:25" x14ac:dyDescent="0.2">
      <c r="U567" t="s">
        <v>39</v>
      </c>
      <c r="V567" t="s">
        <v>8448</v>
      </c>
      <c r="W567">
        <v>3.4870000000000001</v>
      </c>
      <c r="X567">
        <v>2.96</v>
      </c>
    </row>
    <row r="568" spans="4:25" x14ac:dyDescent="0.2">
      <c r="D568" s="12"/>
      <c r="E568" s="12"/>
      <c r="U568" t="s">
        <v>39</v>
      </c>
      <c r="V568" t="s">
        <v>8446</v>
      </c>
      <c r="W568">
        <v>3.42</v>
      </c>
      <c r="X568">
        <v>2.544</v>
      </c>
    </row>
    <row r="569" spans="4:25" x14ac:dyDescent="0.2">
      <c r="E569" s="12"/>
      <c r="U569" t="s">
        <v>39</v>
      </c>
      <c r="V569" t="s">
        <v>8447</v>
      </c>
      <c r="W569">
        <v>4.68</v>
      </c>
      <c r="X569">
        <v>4.68</v>
      </c>
      <c r="Y569">
        <v>1</v>
      </c>
    </row>
    <row r="570" spans="4:25" x14ac:dyDescent="0.2">
      <c r="E570" s="12"/>
      <c r="U570" t="s">
        <v>39</v>
      </c>
      <c r="V570" t="s">
        <v>171</v>
      </c>
      <c r="W570" s="12">
        <v>9.5709999999999997</v>
      </c>
      <c r="X570" s="12">
        <v>7.657</v>
      </c>
    </row>
    <row r="571" spans="4:25" x14ac:dyDescent="0.2">
      <c r="U571" t="s">
        <v>39</v>
      </c>
      <c r="V571" t="s">
        <v>8174</v>
      </c>
      <c r="W571">
        <v>0.29499999999999998</v>
      </c>
      <c r="X571">
        <v>0.251</v>
      </c>
    </row>
    <row r="572" spans="4:25" x14ac:dyDescent="0.2">
      <c r="D572" s="12"/>
      <c r="E572" s="12"/>
      <c r="U572" t="s">
        <v>39</v>
      </c>
      <c r="V572" t="s">
        <v>8557</v>
      </c>
      <c r="W572">
        <v>1.2769999999999999</v>
      </c>
      <c r="X572">
        <v>1.2769999999999999</v>
      </c>
      <c r="Y572">
        <v>1</v>
      </c>
    </row>
    <row r="573" spans="4:25" x14ac:dyDescent="0.2">
      <c r="U573" t="s">
        <v>39</v>
      </c>
      <c r="V573" t="s">
        <v>8618</v>
      </c>
      <c r="W573">
        <v>0.51300000000000001</v>
      </c>
      <c r="X573">
        <v>0.51300000000000001</v>
      </c>
      <c r="Y573">
        <v>1</v>
      </c>
    </row>
    <row r="574" spans="4:25" x14ac:dyDescent="0.2">
      <c r="U574" t="s">
        <v>39</v>
      </c>
      <c r="V574" t="s">
        <v>8663</v>
      </c>
      <c r="W574">
        <v>2.5000000000000001E-2</v>
      </c>
      <c r="X574">
        <v>2.5000000000000001E-2</v>
      </c>
      <c r="Y574">
        <v>1</v>
      </c>
    </row>
    <row r="575" spans="4:25" x14ac:dyDescent="0.2">
      <c r="U575" t="s">
        <v>39</v>
      </c>
      <c r="V575" t="s">
        <v>8584</v>
      </c>
      <c r="W575">
        <v>82.302000000000007</v>
      </c>
      <c r="X575">
        <v>82.302000000000007</v>
      </c>
      <c r="Y575">
        <v>1</v>
      </c>
    </row>
    <row r="576" spans="4:25" x14ac:dyDescent="0.2">
      <c r="E576" s="12"/>
      <c r="U576" t="s">
        <v>39</v>
      </c>
      <c r="V576" t="s">
        <v>8585</v>
      </c>
      <c r="W576">
        <v>298.06400000000002</v>
      </c>
      <c r="X576">
        <v>137.22</v>
      </c>
    </row>
    <row r="577" spans="4:25" x14ac:dyDescent="0.2">
      <c r="E577" s="12"/>
      <c r="U577" t="s">
        <v>39</v>
      </c>
      <c r="V577" t="s">
        <v>8586</v>
      </c>
      <c r="W577">
        <v>12.804</v>
      </c>
      <c r="X577">
        <v>12.804</v>
      </c>
      <c r="Y577">
        <v>1</v>
      </c>
    </row>
    <row r="578" spans="4:25" x14ac:dyDescent="0.2">
      <c r="E578" s="12"/>
      <c r="U578" t="s">
        <v>39</v>
      </c>
      <c r="V578" t="s">
        <v>192</v>
      </c>
      <c r="W578">
        <v>8.8190000000000008</v>
      </c>
      <c r="X578">
        <v>8.8190000000000008</v>
      </c>
      <c r="Y578">
        <v>1</v>
      </c>
    </row>
    <row r="579" spans="4:25" x14ac:dyDescent="0.2">
      <c r="E579" s="12"/>
      <c r="U579" t="s">
        <v>39</v>
      </c>
      <c r="V579" t="s">
        <v>193</v>
      </c>
      <c r="W579">
        <v>8.8190000000000008</v>
      </c>
      <c r="X579">
        <v>8.8190000000000008</v>
      </c>
      <c r="Y579">
        <v>1</v>
      </c>
    </row>
    <row r="580" spans="4:25" x14ac:dyDescent="0.2">
      <c r="E580" s="12"/>
      <c r="U580" t="s">
        <v>39</v>
      </c>
      <c r="V580" t="s">
        <v>205</v>
      </c>
      <c r="W580">
        <v>42.357999999999997</v>
      </c>
      <c r="X580">
        <v>42.357999999999997</v>
      </c>
      <c r="Y580">
        <v>1</v>
      </c>
    </row>
    <row r="581" spans="4:25" x14ac:dyDescent="0.2">
      <c r="D581" s="12"/>
      <c r="E581" s="12"/>
      <c r="U581" t="s">
        <v>39</v>
      </c>
      <c r="V581" t="s">
        <v>8702</v>
      </c>
      <c r="W581">
        <v>35.76</v>
      </c>
      <c r="X581">
        <v>35.76</v>
      </c>
      <c r="Y581">
        <v>1</v>
      </c>
    </row>
    <row r="582" spans="4:25" x14ac:dyDescent="0.2">
      <c r="D582" s="12"/>
      <c r="E582" s="12"/>
      <c r="U582" t="s">
        <v>39</v>
      </c>
      <c r="V582" t="s">
        <v>8553</v>
      </c>
      <c r="W582">
        <v>32.795000000000002</v>
      </c>
      <c r="X582">
        <v>11.859</v>
      </c>
    </row>
    <row r="583" spans="4:25" x14ac:dyDescent="0.2">
      <c r="D583" s="12"/>
      <c r="E583" s="12"/>
      <c r="U583" t="s">
        <v>39</v>
      </c>
      <c r="V583" t="s">
        <v>8432</v>
      </c>
      <c r="W583">
        <v>193.1</v>
      </c>
      <c r="X583">
        <v>4.3520000000000003</v>
      </c>
    </row>
    <row r="584" spans="4:25" x14ac:dyDescent="0.2">
      <c r="E584" s="12"/>
      <c r="U584" t="s">
        <v>39</v>
      </c>
      <c r="V584" t="s">
        <v>212</v>
      </c>
      <c r="W584">
        <v>31.826000000000001</v>
      </c>
      <c r="X584">
        <v>10.564</v>
      </c>
    </row>
    <row r="585" spans="4:25" x14ac:dyDescent="0.2">
      <c r="E585" s="12"/>
      <c r="U585" t="s">
        <v>39</v>
      </c>
      <c r="V585" t="s">
        <v>447</v>
      </c>
      <c r="W585">
        <v>0.57799999999999996</v>
      </c>
      <c r="X585">
        <v>0.57799999999999996</v>
      </c>
      <c r="Y585">
        <v>1</v>
      </c>
    </row>
    <row r="586" spans="4:25" x14ac:dyDescent="0.2">
      <c r="E586" s="12"/>
      <c r="U586" t="s">
        <v>39</v>
      </c>
      <c r="V586" t="s">
        <v>440</v>
      </c>
      <c r="W586">
        <v>3.08</v>
      </c>
      <c r="X586">
        <v>3.08</v>
      </c>
      <c r="Y586">
        <v>1</v>
      </c>
    </row>
    <row r="587" spans="4:25" x14ac:dyDescent="0.2">
      <c r="E587" s="12"/>
      <c r="U587" t="s">
        <v>39</v>
      </c>
      <c r="V587" t="s">
        <v>217</v>
      </c>
      <c r="W587">
        <v>2.7320000000000002</v>
      </c>
      <c r="X587">
        <v>1.1830000000000001</v>
      </c>
    </row>
    <row r="588" spans="4:25" x14ac:dyDescent="0.2">
      <c r="D588" s="12"/>
      <c r="E588" s="12"/>
      <c r="U588" t="s">
        <v>39</v>
      </c>
      <c r="V588" t="s">
        <v>8587</v>
      </c>
      <c r="W588">
        <v>3.87</v>
      </c>
      <c r="X588">
        <v>3.87</v>
      </c>
      <c r="Y588">
        <v>1</v>
      </c>
    </row>
    <row r="589" spans="4:25" x14ac:dyDescent="0.2">
      <c r="D589" s="12"/>
      <c r="E589" s="12"/>
      <c r="U589" t="s">
        <v>39</v>
      </c>
      <c r="V589" t="s">
        <v>220</v>
      </c>
      <c r="W589">
        <v>0.46600000000000003</v>
      </c>
      <c r="X589">
        <v>0.46600000000000003</v>
      </c>
      <c r="Y589">
        <v>1</v>
      </c>
    </row>
    <row r="590" spans="4:25" x14ac:dyDescent="0.2">
      <c r="D590" s="12"/>
      <c r="E590" s="12"/>
      <c r="U590" t="s">
        <v>39</v>
      </c>
      <c r="V590" t="s">
        <v>248</v>
      </c>
      <c r="W590">
        <v>7.2999999999999995E-2</v>
      </c>
      <c r="X590">
        <v>7.2999999999999995E-2</v>
      </c>
      <c r="Y590">
        <v>1</v>
      </c>
    </row>
    <row r="591" spans="4:25" x14ac:dyDescent="0.2">
      <c r="D591" s="12"/>
      <c r="E591" s="12"/>
      <c r="U591" t="s">
        <v>39</v>
      </c>
      <c r="V591" t="s">
        <v>258</v>
      </c>
      <c r="W591">
        <v>30.029</v>
      </c>
      <c r="X591">
        <v>30.029</v>
      </c>
      <c r="Y591">
        <v>1</v>
      </c>
    </row>
    <row r="592" spans="4:25" x14ac:dyDescent="0.2">
      <c r="U592" t="s">
        <v>39</v>
      </c>
      <c r="V592" t="s">
        <v>8488</v>
      </c>
      <c r="W592">
        <v>1.1439999999999999</v>
      </c>
      <c r="X592">
        <v>0.27700000000000002</v>
      </c>
    </row>
    <row r="593" spans="4:25" x14ac:dyDescent="0.2">
      <c r="D593" s="12"/>
      <c r="E593" s="12"/>
      <c r="U593" t="s">
        <v>39</v>
      </c>
      <c r="V593" t="s">
        <v>8588</v>
      </c>
      <c r="W593">
        <v>0.439</v>
      </c>
      <c r="X593">
        <v>0.439</v>
      </c>
      <c r="Y593">
        <v>1</v>
      </c>
    </row>
    <row r="594" spans="4:25" x14ac:dyDescent="0.2">
      <c r="E594" s="12"/>
      <c r="U594" t="s">
        <v>39</v>
      </c>
      <c r="V594" t="s">
        <v>85</v>
      </c>
      <c r="W594">
        <v>7.6999999999999999E-2</v>
      </c>
      <c r="X594">
        <v>7.6999999999999999E-2</v>
      </c>
      <c r="Y594">
        <v>1</v>
      </c>
    </row>
    <row r="595" spans="4:25" x14ac:dyDescent="0.2">
      <c r="E595" s="12"/>
      <c r="U595" t="s">
        <v>39</v>
      </c>
      <c r="V595" t="s">
        <v>86</v>
      </c>
      <c r="W595">
        <v>8.0129999999999999</v>
      </c>
      <c r="X595">
        <v>8.0129999999999999</v>
      </c>
      <c r="Y595">
        <v>1</v>
      </c>
    </row>
    <row r="596" spans="4:25" x14ac:dyDescent="0.2">
      <c r="E596" s="12"/>
      <c r="U596" t="s">
        <v>39</v>
      </c>
      <c r="V596" t="s">
        <v>272</v>
      </c>
      <c r="W596">
        <v>13.397</v>
      </c>
      <c r="X596">
        <v>6.6230000000000002</v>
      </c>
    </row>
    <row r="597" spans="4:25" x14ac:dyDescent="0.2">
      <c r="D597" s="12"/>
      <c r="E597" s="12"/>
      <c r="U597" t="s">
        <v>39</v>
      </c>
      <c r="V597" t="s">
        <v>77</v>
      </c>
      <c r="W597">
        <v>0.38300000000000001</v>
      </c>
      <c r="X597">
        <v>0.38300000000000001</v>
      </c>
      <c r="Y597">
        <v>1</v>
      </c>
    </row>
    <row r="598" spans="4:25" x14ac:dyDescent="0.2">
      <c r="D598" s="12"/>
      <c r="E598" s="12"/>
      <c r="U598" t="s">
        <v>39</v>
      </c>
      <c r="V598" t="s">
        <v>78</v>
      </c>
      <c r="W598">
        <v>6.95</v>
      </c>
      <c r="X598">
        <v>1.5569999999999999</v>
      </c>
    </row>
    <row r="599" spans="4:25" x14ac:dyDescent="0.2">
      <c r="D599" s="12"/>
      <c r="E599" s="12"/>
      <c r="U599" t="s">
        <v>39</v>
      </c>
      <c r="V599" t="s">
        <v>80</v>
      </c>
      <c r="W599">
        <v>0.64500000000000002</v>
      </c>
      <c r="X599">
        <v>0.64500000000000002</v>
      </c>
      <c r="Y599">
        <v>1</v>
      </c>
    </row>
    <row r="600" spans="4:25" x14ac:dyDescent="0.2">
      <c r="D600" s="12"/>
      <c r="E600" s="12"/>
      <c r="U600" t="s">
        <v>39</v>
      </c>
      <c r="V600" t="s">
        <v>8554</v>
      </c>
      <c r="W600">
        <v>1.214</v>
      </c>
      <c r="X600">
        <v>1.214</v>
      </c>
      <c r="Y600">
        <v>1</v>
      </c>
    </row>
    <row r="601" spans="4:25" x14ac:dyDescent="0.2">
      <c r="D601" s="12"/>
      <c r="E601" s="12"/>
      <c r="U601" t="s">
        <v>39</v>
      </c>
      <c r="V601" t="s">
        <v>8891</v>
      </c>
      <c r="W601">
        <v>1.1539999999999999</v>
      </c>
      <c r="X601">
        <v>1.1539999999999999</v>
      </c>
      <c r="Y601">
        <v>1</v>
      </c>
    </row>
    <row r="602" spans="4:25" x14ac:dyDescent="0.2">
      <c r="U602" t="s">
        <v>39</v>
      </c>
      <c r="V602" t="s">
        <v>8622</v>
      </c>
      <c r="W602">
        <v>0.26500000000000001</v>
      </c>
      <c r="X602">
        <v>0.20499999999999999</v>
      </c>
    </row>
    <row r="603" spans="4:25" x14ac:dyDescent="0.2">
      <c r="U603" t="s">
        <v>39</v>
      </c>
      <c r="V603" t="s">
        <v>8590</v>
      </c>
      <c r="W603">
        <v>0.21</v>
      </c>
      <c r="X603">
        <v>0.21</v>
      </c>
      <c r="Y603">
        <v>1</v>
      </c>
    </row>
    <row r="604" spans="4:25" x14ac:dyDescent="0.2">
      <c r="E604" s="12"/>
      <c r="U604" t="s">
        <v>39</v>
      </c>
      <c r="V604" t="s">
        <v>8591</v>
      </c>
      <c r="W604">
        <v>0.312</v>
      </c>
      <c r="X604">
        <v>0.312</v>
      </c>
      <c r="Y604">
        <v>1</v>
      </c>
    </row>
    <row r="605" spans="4:25" x14ac:dyDescent="0.2">
      <c r="E605" s="12"/>
      <c r="U605" t="s">
        <v>39</v>
      </c>
      <c r="V605" t="s">
        <v>8696</v>
      </c>
      <c r="W605">
        <v>0.39200000000000002</v>
      </c>
      <c r="X605">
        <v>0.39200000000000002</v>
      </c>
      <c r="Y605">
        <v>1</v>
      </c>
    </row>
    <row r="606" spans="4:25" x14ac:dyDescent="0.2">
      <c r="E606" s="12"/>
      <c r="U606" t="s">
        <v>39</v>
      </c>
      <c r="V606" t="s">
        <v>8623</v>
      </c>
      <c r="W606">
        <v>0.40100000000000002</v>
      </c>
      <c r="X606">
        <v>0.40100000000000002</v>
      </c>
      <c r="Y606">
        <v>1</v>
      </c>
    </row>
    <row r="607" spans="4:25" x14ac:dyDescent="0.2">
      <c r="D607" s="12"/>
      <c r="E607" s="12"/>
      <c r="U607" t="s">
        <v>39</v>
      </c>
      <c r="V607" t="s">
        <v>8592</v>
      </c>
      <c r="W607">
        <v>5.8029999999999999</v>
      </c>
      <c r="X607">
        <v>5.8029999999999999</v>
      </c>
      <c r="Y607">
        <v>1</v>
      </c>
    </row>
    <row r="608" spans="4:25" x14ac:dyDescent="0.2">
      <c r="D608" s="12"/>
      <c r="E608" s="12"/>
      <c r="U608" t="s">
        <v>39</v>
      </c>
      <c r="V608" t="s">
        <v>8593</v>
      </c>
      <c r="W608">
        <v>0.91600000000000004</v>
      </c>
      <c r="X608">
        <v>0.91600000000000004</v>
      </c>
      <c r="Y608">
        <v>1</v>
      </c>
    </row>
    <row r="609" spans="4:25" x14ac:dyDescent="0.2">
      <c r="D609" s="12"/>
      <c r="E609" s="12"/>
      <c r="U609" t="s">
        <v>39</v>
      </c>
      <c r="V609" t="s">
        <v>8918</v>
      </c>
      <c r="W609" s="12">
        <v>11.157</v>
      </c>
      <c r="X609" s="12">
        <v>0.69499999999999995</v>
      </c>
    </row>
    <row r="610" spans="4:25" x14ac:dyDescent="0.2">
      <c r="D610" s="12"/>
      <c r="E610" s="12"/>
      <c r="U610" t="s">
        <v>39</v>
      </c>
      <c r="V610" t="s">
        <v>8594</v>
      </c>
      <c r="W610">
        <v>5.12</v>
      </c>
      <c r="X610">
        <v>5.12</v>
      </c>
      <c r="Y610">
        <v>1</v>
      </c>
    </row>
    <row r="611" spans="4:25" x14ac:dyDescent="0.2">
      <c r="D611" s="12"/>
      <c r="E611" s="12"/>
      <c r="U611" t="s">
        <v>39</v>
      </c>
      <c r="V611" t="s">
        <v>8595</v>
      </c>
      <c r="W611">
        <v>5.6669999999999998</v>
      </c>
      <c r="X611">
        <v>5.12</v>
      </c>
    </row>
    <row r="612" spans="4:25" x14ac:dyDescent="0.2">
      <c r="D612" s="12"/>
      <c r="E612" s="12"/>
      <c r="U612" t="s">
        <v>39</v>
      </c>
      <c r="V612" t="s">
        <v>8596</v>
      </c>
      <c r="W612">
        <v>7.0000000000000007E-2</v>
      </c>
      <c r="X612">
        <v>7.0000000000000007E-2</v>
      </c>
      <c r="Y612">
        <v>1</v>
      </c>
    </row>
    <row r="613" spans="4:25" x14ac:dyDescent="0.2">
      <c r="D613" s="12"/>
      <c r="E613" s="12"/>
      <c r="U613" t="s">
        <v>39</v>
      </c>
      <c r="V613" t="s">
        <v>8597</v>
      </c>
      <c r="W613">
        <v>34.472999999999999</v>
      </c>
      <c r="X613">
        <v>20.832999999999998</v>
      </c>
    </row>
    <row r="614" spans="4:25" x14ac:dyDescent="0.2">
      <c r="D614" s="12"/>
      <c r="E614" s="12"/>
      <c r="U614" t="s">
        <v>39</v>
      </c>
      <c r="V614" t="s">
        <v>352</v>
      </c>
      <c r="W614" s="12">
        <v>84.942999999999998</v>
      </c>
      <c r="X614" s="12">
        <v>29.824999999999999</v>
      </c>
    </row>
    <row r="615" spans="4:25" x14ac:dyDescent="0.2">
      <c r="D615" s="12"/>
      <c r="E615" s="12"/>
      <c r="U615" t="s">
        <v>39</v>
      </c>
      <c r="V615" t="s">
        <v>415</v>
      </c>
      <c r="W615">
        <v>3.08</v>
      </c>
      <c r="X615">
        <v>3.08</v>
      </c>
      <c r="Y615">
        <v>1</v>
      </c>
    </row>
    <row r="616" spans="4:25" x14ac:dyDescent="0.2">
      <c r="D616" s="12"/>
      <c r="E616" s="12"/>
      <c r="U616" t="s">
        <v>39</v>
      </c>
      <c r="V616" t="s">
        <v>417</v>
      </c>
      <c r="W616">
        <v>1.9E-2</v>
      </c>
      <c r="X616">
        <v>1.6E-2</v>
      </c>
      <c r="Y616">
        <v>1</v>
      </c>
    </row>
    <row r="617" spans="4:25" x14ac:dyDescent="0.2">
      <c r="D617" s="12"/>
      <c r="E617" s="12"/>
      <c r="U617" t="s">
        <v>39</v>
      </c>
      <c r="V617" t="s">
        <v>420</v>
      </c>
      <c r="W617" s="12">
        <v>2.8000000000000001E-2</v>
      </c>
      <c r="X617" s="12">
        <v>2.8000000000000001E-2</v>
      </c>
      <c r="Y617">
        <v>1</v>
      </c>
    </row>
    <row r="618" spans="4:25" x14ac:dyDescent="0.2">
      <c r="D618" s="12"/>
      <c r="E618" s="12"/>
      <c r="U618" t="s">
        <v>39</v>
      </c>
      <c r="V618" t="s">
        <v>421</v>
      </c>
      <c r="W618" s="12">
        <v>0.107</v>
      </c>
      <c r="X618" s="12">
        <v>8.5999999999999993E-2</v>
      </c>
    </row>
    <row r="619" spans="4:25" x14ac:dyDescent="0.2">
      <c r="D619" s="12"/>
      <c r="E619" s="12"/>
      <c r="U619" t="s">
        <v>39</v>
      </c>
      <c r="V619" t="s">
        <v>8599</v>
      </c>
      <c r="W619">
        <v>0.26900000000000002</v>
      </c>
      <c r="X619">
        <v>0.184</v>
      </c>
    </row>
    <row r="620" spans="4:25" x14ac:dyDescent="0.2">
      <c r="D620" s="12"/>
      <c r="E620" s="12"/>
      <c r="U620" t="s">
        <v>39</v>
      </c>
      <c r="V620" t="s">
        <v>8600</v>
      </c>
      <c r="W620" s="12">
        <v>6.1630000000000003</v>
      </c>
      <c r="X620" s="12">
        <v>6.1630000000000003</v>
      </c>
      <c r="Y620">
        <v>1</v>
      </c>
    </row>
    <row r="621" spans="4:25" x14ac:dyDescent="0.2">
      <c r="D621" s="12"/>
      <c r="E621" s="12"/>
      <c r="U621" t="s">
        <v>39</v>
      </c>
      <c r="V621" t="s">
        <v>8935</v>
      </c>
      <c r="W621">
        <v>0.57999999999999996</v>
      </c>
      <c r="X621">
        <v>0.57999999999999996</v>
      </c>
      <c r="Y621">
        <v>1</v>
      </c>
    </row>
    <row r="622" spans="4:25" x14ac:dyDescent="0.2">
      <c r="D622" s="12"/>
      <c r="E622" s="12"/>
      <c r="U622" t="s">
        <v>39</v>
      </c>
      <c r="V622" t="s">
        <v>8613</v>
      </c>
      <c r="W622">
        <v>0.11700000000000001</v>
      </c>
      <c r="X622">
        <v>0.11700000000000001</v>
      </c>
      <c r="Y622">
        <v>1</v>
      </c>
    </row>
    <row r="623" spans="4:25" x14ac:dyDescent="0.2">
      <c r="D623" s="12"/>
      <c r="E623" s="12"/>
      <c r="U623" t="s">
        <v>39</v>
      </c>
      <c r="V623" t="s">
        <v>8668</v>
      </c>
      <c r="W623">
        <v>58.23</v>
      </c>
      <c r="X623">
        <v>19.135000000000002</v>
      </c>
    </row>
    <row r="624" spans="4:25" x14ac:dyDescent="0.2">
      <c r="D624" s="12"/>
      <c r="E624" s="12"/>
      <c r="U624" t="s">
        <v>39</v>
      </c>
      <c r="V624" t="s">
        <v>8601</v>
      </c>
      <c r="W624">
        <v>2.3039999999999998</v>
      </c>
      <c r="X624">
        <v>2.3039999999999998</v>
      </c>
      <c r="Y624">
        <v>1</v>
      </c>
    </row>
    <row r="625" spans="4:25" x14ac:dyDescent="0.2">
      <c r="D625" s="12"/>
      <c r="E625" s="12"/>
      <c r="U625" t="s">
        <v>39</v>
      </c>
      <c r="V625" t="s">
        <v>462</v>
      </c>
      <c r="W625">
        <v>0.26900000000000002</v>
      </c>
      <c r="X625">
        <v>0.22</v>
      </c>
    </row>
    <row r="626" spans="4:25" x14ac:dyDescent="0.2">
      <c r="D626" s="12"/>
      <c r="E626" s="12"/>
      <c r="U626" t="s">
        <v>39</v>
      </c>
      <c r="V626" t="s">
        <v>463</v>
      </c>
      <c r="W626">
        <v>0.53900000000000003</v>
      </c>
      <c r="X626">
        <v>0.45</v>
      </c>
    </row>
    <row r="627" spans="4:25" x14ac:dyDescent="0.2">
      <c r="D627" s="12"/>
      <c r="E627" s="12"/>
      <c r="U627" t="s">
        <v>39</v>
      </c>
      <c r="V627" t="s">
        <v>8602</v>
      </c>
      <c r="W627">
        <v>36.497999999999998</v>
      </c>
      <c r="X627">
        <v>36.497999999999998</v>
      </c>
      <c r="Y627">
        <v>1</v>
      </c>
    </row>
    <row r="628" spans="4:25" x14ac:dyDescent="0.2">
      <c r="D628" s="12"/>
      <c r="E628" s="12"/>
      <c r="U628" t="s">
        <v>39</v>
      </c>
      <c r="V628" t="s">
        <v>8603</v>
      </c>
      <c r="W628">
        <v>21.117000000000001</v>
      </c>
      <c r="X628">
        <v>21.117000000000001</v>
      </c>
      <c r="Y628">
        <v>1</v>
      </c>
    </row>
    <row r="629" spans="4:25" x14ac:dyDescent="0.2">
      <c r="D629" s="12"/>
      <c r="E629" s="12"/>
      <c r="U629" t="s">
        <v>39</v>
      </c>
      <c r="V629" t="s">
        <v>8664</v>
      </c>
      <c r="W629">
        <v>140.52600000000001</v>
      </c>
      <c r="X629">
        <v>44.945999999999998</v>
      </c>
    </row>
    <row r="630" spans="4:25" x14ac:dyDescent="0.2">
      <c r="D630" s="12"/>
      <c r="E630" s="12"/>
      <c r="U630" t="s">
        <v>39</v>
      </c>
      <c r="V630" t="s">
        <v>8433</v>
      </c>
      <c r="W630" s="12">
        <v>53.853999999999999</v>
      </c>
      <c r="X630" s="12">
        <v>53.853999999999999</v>
      </c>
      <c r="Y630">
        <v>1</v>
      </c>
    </row>
    <row r="631" spans="4:25" x14ac:dyDescent="0.2">
      <c r="D631" s="12"/>
      <c r="E631" s="12"/>
      <c r="U631" t="s">
        <v>39</v>
      </c>
      <c r="V631" t="s">
        <v>8201</v>
      </c>
      <c r="W631">
        <v>5.1689999999999996</v>
      </c>
      <c r="X631">
        <v>5.1689999999999996</v>
      </c>
      <c r="Y631">
        <v>1</v>
      </c>
    </row>
    <row r="632" spans="4:25" x14ac:dyDescent="0.2">
      <c r="D632" s="12"/>
      <c r="E632" s="12"/>
      <c r="U632" t="s">
        <v>39</v>
      </c>
      <c r="V632" t="s">
        <v>8203</v>
      </c>
      <c r="W632">
        <v>114.96299999999999</v>
      </c>
      <c r="X632">
        <v>47.673999999999999</v>
      </c>
    </row>
    <row r="633" spans="4:25" x14ac:dyDescent="0.2">
      <c r="D633" s="12"/>
      <c r="E633" s="12"/>
      <c r="U633" t="s">
        <v>39</v>
      </c>
      <c r="V633" t="s">
        <v>8604</v>
      </c>
      <c r="W633">
        <v>87.105999999999995</v>
      </c>
      <c r="X633">
        <v>29.184000000000001</v>
      </c>
    </row>
    <row r="634" spans="4:25" x14ac:dyDescent="0.2">
      <c r="D634" s="12"/>
      <c r="E634" s="12"/>
      <c r="U634" t="s">
        <v>39</v>
      </c>
      <c r="V634" t="s">
        <v>8168</v>
      </c>
      <c r="W634" s="12">
        <v>114.96299999999999</v>
      </c>
      <c r="X634" s="12">
        <v>47.673999999999999</v>
      </c>
    </row>
    <row r="635" spans="4:25" x14ac:dyDescent="0.2">
      <c r="D635" s="12"/>
      <c r="E635" s="12"/>
      <c r="U635" t="s">
        <v>39</v>
      </c>
      <c r="V635" t="s">
        <v>8431</v>
      </c>
      <c r="W635">
        <v>0.19600000000000001</v>
      </c>
      <c r="X635">
        <v>0.04</v>
      </c>
    </row>
    <row r="636" spans="4:25" x14ac:dyDescent="0.2">
      <c r="D636" s="12"/>
      <c r="E636" s="12"/>
      <c r="U636" t="s">
        <v>39</v>
      </c>
      <c r="V636" t="s">
        <v>8551</v>
      </c>
      <c r="W636">
        <v>1.345</v>
      </c>
      <c r="X636">
        <v>1.0389999999999999</v>
      </c>
    </row>
    <row r="637" spans="4:25" x14ac:dyDescent="0.2">
      <c r="D637" s="12"/>
      <c r="E637" s="12"/>
      <c r="U637" t="s">
        <v>39</v>
      </c>
      <c r="V637" t="s">
        <v>8628</v>
      </c>
      <c r="W637">
        <v>22.539000000000001</v>
      </c>
      <c r="X637">
        <v>9.3469999999999995</v>
      </c>
    </row>
    <row r="638" spans="4:25" x14ac:dyDescent="0.2">
      <c r="D638" s="12"/>
      <c r="E638" s="12"/>
      <c r="U638" t="s">
        <v>39</v>
      </c>
      <c r="V638" t="s">
        <v>8606</v>
      </c>
      <c r="W638">
        <v>0.53400000000000003</v>
      </c>
      <c r="X638">
        <v>0.49</v>
      </c>
    </row>
    <row r="639" spans="4:25" x14ac:dyDescent="0.2">
      <c r="D639" s="12"/>
      <c r="E639" s="12"/>
      <c r="U639" t="s">
        <v>39</v>
      </c>
      <c r="V639" t="s">
        <v>8607</v>
      </c>
      <c r="W639">
        <v>0.92500000000000004</v>
      </c>
      <c r="X639">
        <v>0.245</v>
      </c>
    </row>
    <row r="640" spans="4:25" x14ac:dyDescent="0.2">
      <c r="D640" s="12"/>
      <c r="E640" s="12"/>
      <c r="U640" t="s">
        <v>39</v>
      </c>
      <c r="V640" t="s">
        <v>8399</v>
      </c>
      <c r="W640">
        <v>13.221</v>
      </c>
      <c r="X640">
        <v>8.7439999999999998</v>
      </c>
    </row>
    <row r="641" spans="4:25" x14ac:dyDescent="0.2">
      <c r="D641" s="12"/>
      <c r="E641" s="12"/>
      <c r="U641" t="s">
        <v>39</v>
      </c>
      <c r="V641" t="s">
        <v>8550</v>
      </c>
      <c r="W641">
        <v>3.6419999999999999</v>
      </c>
      <c r="X641">
        <v>3.0449999999999999</v>
      </c>
    </row>
    <row r="642" spans="4:25" x14ac:dyDescent="0.2">
      <c r="D642" s="12"/>
      <c r="E642" s="12"/>
      <c r="U642" t="s">
        <v>39</v>
      </c>
      <c r="V642" t="s">
        <v>8671</v>
      </c>
      <c r="W642">
        <v>24.021999999999998</v>
      </c>
      <c r="X642">
        <v>12.555999999999999</v>
      </c>
    </row>
    <row r="643" spans="4:25" x14ac:dyDescent="0.2">
      <c r="D643" s="12"/>
      <c r="E643" s="12"/>
      <c r="U643" t="s">
        <v>39</v>
      </c>
      <c r="V643" t="s">
        <v>8630</v>
      </c>
      <c r="W643">
        <v>1.4E-2</v>
      </c>
      <c r="X643">
        <v>1.4E-2</v>
      </c>
      <c r="Y643">
        <v>1</v>
      </c>
    </row>
    <row r="644" spans="4:25" x14ac:dyDescent="0.2">
      <c r="E644" s="12"/>
      <c r="U644" t="s">
        <v>39</v>
      </c>
      <c r="V644" t="s">
        <v>8674</v>
      </c>
      <c r="W644">
        <v>1.4E-2</v>
      </c>
      <c r="X644">
        <v>1.4E-2</v>
      </c>
      <c r="Y644">
        <v>1</v>
      </c>
    </row>
    <row r="645" spans="4:25" x14ac:dyDescent="0.2">
      <c r="E645" s="12"/>
      <c r="U645" t="s">
        <v>38</v>
      </c>
      <c r="V645" t="s">
        <v>8559</v>
      </c>
      <c r="W645">
        <v>6.5880000000000001</v>
      </c>
      <c r="X645">
        <v>6.5880000000000001</v>
      </c>
      <c r="Y645">
        <v>1</v>
      </c>
    </row>
    <row r="646" spans="4:25" x14ac:dyDescent="0.2">
      <c r="D646" s="12"/>
      <c r="E646" s="12"/>
      <c r="U646" t="s">
        <v>38</v>
      </c>
      <c r="V646" t="s">
        <v>102</v>
      </c>
      <c r="W646">
        <v>1.109</v>
      </c>
      <c r="X646">
        <v>1.109</v>
      </c>
      <c r="Y646">
        <v>1</v>
      </c>
    </row>
    <row r="647" spans="4:25" x14ac:dyDescent="0.2">
      <c r="D647" s="12"/>
      <c r="E647" s="12"/>
      <c r="U647" t="s">
        <v>38</v>
      </c>
      <c r="V647" t="s">
        <v>8458</v>
      </c>
      <c r="W647">
        <v>3.6999999999999998E-2</v>
      </c>
      <c r="X647">
        <v>3.6999999999999998E-2</v>
      </c>
      <c r="Y647">
        <v>1</v>
      </c>
    </row>
    <row r="648" spans="4:25" x14ac:dyDescent="0.2">
      <c r="D648" s="12"/>
      <c r="E648" s="12"/>
      <c r="U648" t="s">
        <v>38</v>
      </c>
      <c r="V648" t="s">
        <v>8460</v>
      </c>
      <c r="W648">
        <v>2.7130000000000001</v>
      </c>
      <c r="X648">
        <v>2.7130000000000001</v>
      </c>
      <c r="Y648">
        <v>1</v>
      </c>
    </row>
    <row r="649" spans="4:25" x14ac:dyDescent="0.2">
      <c r="D649" s="12"/>
      <c r="E649" s="12"/>
      <c r="U649" t="s">
        <v>38</v>
      </c>
      <c r="V649" t="s">
        <v>8560</v>
      </c>
      <c r="W649">
        <v>0.153</v>
      </c>
      <c r="X649">
        <v>0.153</v>
      </c>
      <c r="Y649">
        <v>1</v>
      </c>
    </row>
    <row r="650" spans="4:25" x14ac:dyDescent="0.2">
      <c r="D650" s="12"/>
      <c r="E650" s="12"/>
      <c r="U650" t="s">
        <v>38</v>
      </c>
      <c r="V650" t="s">
        <v>8561</v>
      </c>
      <c r="W650">
        <v>3.4079999999999999</v>
      </c>
      <c r="X650">
        <v>2.004</v>
      </c>
    </row>
    <row r="651" spans="4:25" x14ac:dyDescent="0.2">
      <c r="D651" s="12"/>
      <c r="E651" s="12"/>
      <c r="U651" t="s">
        <v>38</v>
      </c>
      <c r="V651" t="s">
        <v>8564</v>
      </c>
      <c r="W651" s="12">
        <v>0.03</v>
      </c>
      <c r="X651" s="12">
        <v>1.0999999999999999E-2</v>
      </c>
    </row>
    <row r="652" spans="4:25" x14ac:dyDescent="0.2">
      <c r="D652" s="12"/>
      <c r="E652" s="12"/>
      <c r="U652" t="s">
        <v>38</v>
      </c>
      <c r="V652" t="s">
        <v>8558</v>
      </c>
      <c r="W652">
        <v>1.3380000000000001</v>
      </c>
      <c r="X652">
        <v>0.626</v>
      </c>
    </row>
    <row r="653" spans="4:25" x14ac:dyDescent="0.2">
      <c r="D653" s="12"/>
      <c r="E653" s="12"/>
      <c r="U653" t="s">
        <v>38</v>
      </c>
      <c r="V653" t="s">
        <v>8468</v>
      </c>
      <c r="W653">
        <v>0.95099999999999996</v>
      </c>
      <c r="X653">
        <v>0.84699999999999998</v>
      </c>
    </row>
    <row r="654" spans="4:25" x14ac:dyDescent="0.2">
      <c r="D654" s="12"/>
      <c r="E654" s="12"/>
      <c r="U654" t="s">
        <v>38</v>
      </c>
      <c r="V654" t="s">
        <v>110</v>
      </c>
      <c r="W654">
        <v>0.874</v>
      </c>
      <c r="X654">
        <v>0.874</v>
      </c>
      <c r="Y654">
        <v>1</v>
      </c>
    </row>
    <row r="655" spans="4:25" x14ac:dyDescent="0.2">
      <c r="D655" s="12"/>
      <c r="E655" s="12"/>
      <c r="U655" t="s">
        <v>38</v>
      </c>
      <c r="V655" t="s">
        <v>112</v>
      </c>
      <c r="W655">
        <v>0.86799999999999999</v>
      </c>
      <c r="X655">
        <v>0.86799999999999999</v>
      </c>
      <c r="Y655">
        <v>1</v>
      </c>
    </row>
    <row r="656" spans="4:25" x14ac:dyDescent="0.2">
      <c r="D656" s="12"/>
      <c r="E656" s="12"/>
      <c r="U656" t="s">
        <v>38</v>
      </c>
      <c r="V656" t="s">
        <v>8470</v>
      </c>
      <c r="W656">
        <v>4.9349999999999996</v>
      </c>
      <c r="X656">
        <v>4.9349999999999996</v>
      </c>
      <c r="Y656">
        <v>1</v>
      </c>
    </row>
    <row r="657" spans="4:25" x14ac:dyDescent="0.2">
      <c r="D657" s="12"/>
      <c r="E657" s="12"/>
      <c r="U657" t="s">
        <v>38</v>
      </c>
      <c r="V657" t="s">
        <v>8471</v>
      </c>
      <c r="W657">
        <v>3.7450000000000001</v>
      </c>
      <c r="X657">
        <v>3.7450000000000001</v>
      </c>
      <c r="Y657">
        <v>1</v>
      </c>
    </row>
    <row r="658" spans="4:25" x14ac:dyDescent="0.2">
      <c r="D658" s="12"/>
      <c r="E658" s="12"/>
      <c r="U658" t="s">
        <v>38</v>
      </c>
      <c r="V658" t="s">
        <v>8472</v>
      </c>
      <c r="W658">
        <v>4.6630000000000003</v>
      </c>
      <c r="X658">
        <v>4.6630000000000003</v>
      </c>
      <c r="Y658">
        <v>1</v>
      </c>
    </row>
    <row r="659" spans="4:25" x14ac:dyDescent="0.2">
      <c r="D659" s="12"/>
      <c r="E659" s="12"/>
      <c r="U659" t="s">
        <v>38</v>
      </c>
      <c r="V659" t="s">
        <v>8566</v>
      </c>
      <c r="W659">
        <v>0.71699999999999997</v>
      </c>
      <c r="X659">
        <v>0.60399999999999998</v>
      </c>
    </row>
    <row r="660" spans="4:25" x14ac:dyDescent="0.2">
      <c r="D660" s="12"/>
      <c r="E660" s="12"/>
      <c r="U660" t="s">
        <v>38</v>
      </c>
      <c r="V660" t="s">
        <v>8567</v>
      </c>
      <c r="W660">
        <v>0.72399999999999998</v>
      </c>
      <c r="X660">
        <v>0.61</v>
      </c>
    </row>
    <row r="661" spans="4:25" x14ac:dyDescent="0.2">
      <c r="D661" s="12"/>
      <c r="E661" s="12"/>
      <c r="U661" t="s">
        <v>38</v>
      </c>
      <c r="V661" t="s">
        <v>121</v>
      </c>
      <c r="W661">
        <v>2.3159999999999998</v>
      </c>
      <c r="X661">
        <v>2.3159999999999998</v>
      </c>
      <c r="Y661">
        <v>1</v>
      </c>
    </row>
    <row r="662" spans="4:25" x14ac:dyDescent="0.2">
      <c r="D662" s="12"/>
      <c r="E662" s="12"/>
      <c r="U662" t="s">
        <v>38</v>
      </c>
      <c r="V662" t="s">
        <v>124</v>
      </c>
      <c r="W662">
        <v>0.99399999999999999</v>
      </c>
      <c r="X662">
        <v>0.99399999999999999</v>
      </c>
      <c r="Y662">
        <v>1</v>
      </c>
    </row>
    <row r="663" spans="4:25" x14ac:dyDescent="0.2">
      <c r="D663" s="12"/>
      <c r="E663" s="12"/>
      <c r="U663" t="s">
        <v>38</v>
      </c>
      <c r="V663" t="s">
        <v>8568</v>
      </c>
      <c r="W663">
        <v>0.49</v>
      </c>
      <c r="X663">
        <v>0.49</v>
      </c>
      <c r="Y663">
        <v>1</v>
      </c>
    </row>
    <row r="664" spans="4:25" x14ac:dyDescent="0.2">
      <c r="D664" s="12"/>
      <c r="E664" s="12"/>
      <c r="U664" t="s">
        <v>38</v>
      </c>
      <c r="V664" t="s">
        <v>8569</v>
      </c>
      <c r="W664">
        <v>0.38300000000000001</v>
      </c>
      <c r="X664">
        <v>0.27800000000000002</v>
      </c>
    </row>
    <row r="665" spans="4:25" x14ac:dyDescent="0.2">
      <c r="D665" s="12"/>
      <c r="E665" s="12"/>
      <c r="U665" t="s">
        <v>38</v>
      </c>
      <c r="V665" t="s">
        <v>8570</v>
      </c>
      <c r="W665">
        <v>5.4829999999999997</v>
      </c>
      <c r="X665">
        <v>5.4829999999999997</v>
      </c>
      <c r="Y665">
        <v>1</v>
      </c>
    </row>
    <row r="666" spans="4:25" x14ac:dyDescent="0.2">
      <c r="D666" s="12"/>
      <c r="E666" s="12"/>
      <c r="U666" t="s">
        <v>38</v>
      </c>
      <c r="V666" t="s">
        <v>8571</v>
      </c>
      <c r="W666">
        <v>1.9650000000000001</v>
      </c>
      <c r="X666">
        <v>1.3089999999999999</v>
      </c>
    </row>
    <row r="667" spans="4:25" x14ac:dyDescent="0.2">
      <c r="U667" t="s">
        <v>38</v>
      </c>
      <c r="V667" t="s">
        <v>8473</v>
      </c>
      <c r="W667">
        <v>0.17399999999999999</v>
      </c>
      <c r="X667">
        <v>0.17399999999999999</v>
      </c>
      <c r="Y667">
        <v>1</v>
      </c>
    </row>
    <row r="668" spans="4:25" x14ac:dyDescent="0.2">
      <c r="E668" s="12"/>
      <c r="U668" t="s">
        <v>38</v>
      </c>
      <c r="V668" t="s">
        <v>497</v>
      </c>
      <c r="W668">
        <v>0.66400000000000003</v>
      </c>
      <c r="X668">
        <v>0.32800000000000001</v>
      </c>
    </row>
    <row r="669" spans="4:25" x14ac:dyDescent="0.2">
      <c r="E669" s="12"/>
      <c r="U669" t="s">
        <v>38</v>
      </c>
      <c r="V669" t="s">
        <v>8615</v>
      </c>
      <c r="W669">
        <v>3.8479999999999999</v>
      </c>
      <c r="X669">
        <v>3.8479999999999999</v>
      </c>
      <c r="Y669">
        <v>1</v>
      </c>
    </row>
    <row r="670" spans="4:25" x14ac:dyDescent="0.2">
      <c r="E670" s="12"/>
      <c r="U670" t="s">
        <v>38</v>
      </c>
      <c r="V670" t="s">
        <v>8572</v>
      </c>
      <c r="W670">
        <v>3.3039999999999998</v>
      </c>
      <c r="X670">
        <v>3.3039999999999998</v>
      </c>
      <c r="Y670">
        <v>1</v>
      </c>
    </row>
    <row r="671" spans="4:25" x14ac:dyDescent="0.2">
      <c r="D671" s="12"/>
      <c r="E671" s="12"/>
      <c r="U671" t="s">
        <v>38</v>
      </c>
      <c r="V671" t="s">
        <v>8474</v>
      </c>
      <c r="W671">
        <v>0.16900000000000001</v>
      </c>
      <c r="X671">
        <v>0.16900000000000001</v>
      </c>
      <c r="Y671">
        <v>1</v>
      </c>
    </row>
    <row r="672" spans="4:25" x14ac:dyDescent="0.2">
      <c r="D672" s="12"/>
      <c r="E672" s="12"/>
      <c r="U672" t="s">
        <v>38</v>
      </c>
      <c r="V672" t="s">
        <v>130</v>
      </c>
      <c r="W672">
        <v>201.91399999999999</v>
      </c>
      <c r="X672">
        <v>201.91399999999999</v>
      </c>
      <c r="Y672">
        <v>1</v>
      </c>
    </row>
    <row r="673" spans="4:25" x14ac:dyDescent="0.2">
      <c r="D673" s="12"/>
      <c r="E673" s="12"/>
      <c r="U673" t="s">
        <v>38</v>
      </c>
      <c r="V673" t="s">
        <v>8667</v>
      </c>
      <c r="W673">
        <v>0.66800000000000004</v>
      </c>
      <c r="X673">
        <v>7.0999999999999994E-2</v>
      </c>
    </row>
    <row r="674" spans="4:25" x14ac:dyDescent="0.2">
      <c r="E674" s="12"/>
      <c r="U674" t="s">
        <v>38</v>
      </c>
      <c r="V674" t="s">
        <v>8575</v>
      </c>
      <c r="W674">
        <v>2.286</v>
      </c>
      <c r="X674">
        <v>1.194</v>
      </c>
    </row>
    <row r="675" spans="4:25" x14ac:dyDescent="0.2">
      <c r="E675" s="12"/>
      <c r="U675" t="s">
        <v>38</v>
      </c>
      <c r="V675" t="s">
        <v>8453</v>
      </c>
      <c r="W675">
        <v>0.192</v>
      </c>
      <c r="X675">
        <v>5.8000000000000003E-2</v>
      </c>
    </row>
    <row r="676" spans="4:25" x14ac:dyDescent="0.2">
      <c r="E676" s="12"/>
      <c r="U676" t="s">
        <v>38</v>
      </c>
      <c r="V676" t="s">
        <v>8475</v>
      </c>
      <c r="W676">
        <v>0.249</v>
      </c>
      <c r="X676">
        <v>0.249</v>
      </c>
      <c r="Y676">
        <v>1</v>
      </c>
    </row>
    <row r="677" spans="4:25" x14ac:dyDescent="0.2">
      <c r="E677" s="12"/>
      <c r="U677" t="s">
        <v>38</v>
      </c>
      <c r="V677" t="s">
        <v>8687</v>
      </c>
      <c r="W677">
        <v>0.86299999999999999</v>
      </c>
      <c r="X677">
        <v>0.86299999999999999</v>
      </c>
      <c r="Y677">
        <v>1</v>
      </c>
    </row>
    <row r="678" spans="4:25" x14ac:dyDescent="0.2">
      <c r="E678" s="12"/>
      <c r="U678" t="s">
        <v>38</v>
      </c>
      <c r="V678" t="s">
        <v>8617</v>
      </c>
      <c r="W678">
        <v>9.1630000000000003</v>
      </c>
      <c r="X678">
        <v>7.71</v>
      </c>
    </row>
    <row r="679" spans="4:25" x14ac:dyDescent="0.2">
      <c r="E679" s="12"/>
      <c r="U679" t="s">
        <v>38</v>
      </c>
      <c r="V679" t="s">
        <v>8477</v>
      </c>
      <c r="W679">
        <v>2.8679999999999999</v>
      </c>
      <c r="X679">
        <v>2.8679999999999999</v>
      </c>
      <c r="Y679">
        <v>1</v>
      </c>
    </row>
    <row r="680" spans="4:25" x14ac:dyDescent="0.2">
      <c r="E680" s="12"/>
      <c r="U680" t="s">
        <v>38</v>
      </c>
      <c r="V680" t="s">
        <v>8577</v>
      </c>
      <c r="W680">
        <v>2.8250000000000002</v>
      </c>
      <c r="X680">
        <v>2.8250000000000002</v>
      </c>
      <c r="Y680">
        <v>1</v>
      </c>
    </row>
    <row r="681" spans="4:25" x14ac:dyDescent="0.2">
      <c r="E681" s="12"/>
      <c r="U681" t="s">
        <v>38</v>
      </c>
      <c r="V681" t="s">
        <v>8673</v>
      </c>
      <c r="W681">
        <v>2.3130000000000002</v>
      </c>
      <c r="X681">
        <v>2.3130000000000002</v>
      </c>
      <c r="Y681">
        <v>1</v>
      </c>
    </row>
    <row r="682" spans="4:25" x14ac:dyDescent="0.2">
      <c r="E682" s="12"/>
      <c r="U682" t="s">
        <v>38</v>
      </c>
      <c r="V682" t="s">
        <v>8578</v>
      </c>
      <c r="W682">
        <v>0.14099999999999999</v>
      </c>
      <c r="X682">
        <v>2.3E-2</v>
      </c>
    </row>
    <row r="683" spans="4:25" x14ac:dyDescent="0.2">
      <c r="E683" s="12"/>
      <c r="U683" t="s">
        <v>38</v>
      </c>
      <c r="V683" t="s">
        <v>8583</v>
      </c>
      <c r="W683">
        <v>1.2E-2</v>
      </c>
      <c r="X683">
        <v>1.0999999999999999E-2</v>
      </c>
      <c r="Y683">
        <v>1</v>
      </c>
    </row>
    <row r="684" spans="4:25" x14ac:dyDescent="0.2">
      <c r="E684" s="12"/>
      <c r="U684" t="s">
        <v>38</v>
      </c>
      <c r="V684" t="s">
        <v>160</v>
      </c>
      <c r="W684">
        <v>6.2E-2</v>
      </c>
      <c r="X684">
        <v>6.2E-2</v>
      </c>
      <c r="Y684">
        <v>1</v>
      </c>
    </row>
    <row r="685" spans="4:25" x14ac:dyDescent="0.2">
      <c r="D685" s="12"/>
      <c r="E685" s="12"/>
      <c r="U685" t="s">
        <v>38</v>
      </c>
      <c r="V685" t="s">
        <v>8483</v>
      </c>
      <c r="W685">
        <v>8.2000000000000003E-2</v>
      </c>
      <c r="X685">
        <v>8.2000000000000003E-2</v>
      </c>
      <c r="Y685">
        <v>1</v>
      </c>
    </row>
    <row r="686" spans="4:25" x14ac:dyDescent="0.2">
      <c r="D686" s="12"/>
      <c r="E686" s="12"/>
      <c r="U686" t="s">
        <v>38</v>
      </c>
      <c r="V686" t="s">
        <v>8448</v>
      </c>
      <c r="W686">
        <v>0.36199999999999999</v>
      </c>
      <c r="X686">
        <v>0.307</v>
      </c>
    </row>
    <row r="687" spans="4:25" x14ac:dyDescent="0.2">
      <c r="D687" s="12"/>
      <c r="E687" s="12"/>
      <c r="U687" t="s">
        <v>38</v>
      </c>
      <c r="V687" t="s">
        <v>8446</v>
      </c>
      <c r="W687">
        <v>0.35499999999999998</v>
      </c>
      <c r="X687">
        <v>0.26400000000000001</v>
      </c>
    </row>
    <row r="688" spans="4:25" x14ac:dyDescent="0.2">
      <c r="D688" s="12"/>
      <c r="E688" s="12"/>
      <c r="U688" t="s">
        <v>38</v>
      </c>
      <c r="V688" t="s">
        <v>8447</v>
      </c>
      <c r="W688">
        <v>0.48</v>
      </c>
      <c r="X688">
        <v>0.48</v>
      </c>
      <c r="Y688">
        <v>1</v>
      </c>
    </row>
    <row r="689" spans="4:25" x14ac:dyDescent="0.2">
      <c r="D689" s="12"/>
      <c r="E689" s="12"/>
      <c r="U689" t="s">
        <v>38</v>
      </c>
      <c r="V689" t="s">
        <v>171</v>
      </c>
      <c r="W689">
        <v>0.99399999999999999</v>
      </c>
      <c r="X689">
        <v>0.79500000000000004</v>
      </c>
    </row>
    <row r="690" spans="4:25" x14ac:dyDescent="0.2">
      <c r="D690" s="12"/>
      <c r="E690" s="12"/>
      <c r="U690" t="s">
        <v>38</v>
      </c>
      <c r="V690" t="s">
        <v>8174</v>
      </c>
      <c r="W690">
        <v>0.111</v>
      </c>
      <c r="X690">
        <v>9.4E-2</v>
      </c>
    </row>
    <row r="691" spans="4:25" x14ac:dyDescent="0.2">
      <c r="D691" s="12"/>
      <c r="E691" s="12"/>
      <c r="U691" t="s">
        <v>38</v>
      </c>
      <c r="V691" t="s">
        <v>8557</v>
      </c>
      <c r="W691">
        <v>0.13900000000000001</v>
      </c>
      <c r="X691">
        <v>0.13900000000000001</v>
      </c>
      <c r="Y691">
        <v>1</v>
      </c>
    </row>
    <row r="692" spans="4:25" x14ac:dyDescent="0.2">
      <c r="D692" s="12"/>
      <c r="E692" s="12"/>
      <c r="U692" t="s">
        <v>38</v>
      </c>
      <c r="V692" t="s">
        <v>8618</v>
      </c>
      <c r="W692">
        <v>7.6999999999999999E-2</v>
      </c>
      <c r="X692">
        <v>7.6999999999999999E-2</v>
      </c>
      <c r="Y692">
        <v>1</v>
      </c>
    </row>
    <row r="693" spans="4:25" x14ac:dyDescent="0.2">
      <c r="D693" s="12"/>
      <c r="E693" s="12"/>
      <c r="U693" t="s">
        <v>38</v>
      </c>
      <c r="V693" t="s">
        <v>8619</v>
      </c>
      <c r="W693">
        <v>0.214</v>
      </c>
      <c r="X693">
        <v>0.09</v>
      </c>
    </row>
    <row r="694" spans="4:25" x14ac:dyDescent="0.2">
      <c r="D694" s="12"/>
      <c r="E694" s="12"/>
      <c r="U694" t="s">
        <v>38</v>
      </c>
      <c r="V694" t="s">
        <v>8808</v>
      </c>
      <c r="W694">
        <v>4.2999999999999997E-2</v>
      </c>
      <c r="X694">
        <v>1.7999999999999999E-2</v>
      </c>
    </row>
    <row r="695" spans="4:25" x14ac:dyDescent="0.2">
      <c r="D695" s="12"/>
      <c r="E695" s="12"/>
      <c r="U695" t="s">
        <v>38</v>
      </c>
      <c r="V695" t="s">
        <v>8552</v>
      </c>
      <c r="W695">
        <v>1.0999999999999999E-2</v>
      </c>
      <c r="X695">
        <v>1.0999999999999999E-2</v>
      </c>
      <c r="Y695">
        <v>1</v>
      </c>
    </row>
    <row r="696" spans="4:25" x14ac:dyDescent="0.2">
      <c r="D696" s="12"/>
      <c r="E696" s="12"/>
      <c r="U696" t="s">
        <v>38</v>
      </c>
      <c r="V696" t="s">
        <v>8486</v>
      </c>
      <c r="W696">
        <v>0.48499999999999999</v>
      </c>
      <c r="X696">
        <v>0.48499999999999999</v>
      </c>
      <c r="Y696">
        <v>1</v>
      </c>
    </row>
    <row r="697" spans="4:25" x14ac:dyDescent="0.2">
      <c r="D697" s="12"/>
      <c r="E697" s="12"/>
      <c r="U697" t="s">
        <v>38</v>
      </c>
      <c r="V697" t="s">
        <v>8586</v>
      </c>
      <c r="W697">
        <v>2.4209999999999998</v>
      </c>
      <c r="X697">
        <v>2.4209999999999998</v>
      </c>
      <c r="Y697">
        <v>1</v>
      </c>
    </row>
    <row r="698" spans="4:25" x14ac:dyDescent="0.2">
      <c r="D698" s="12"/>
      <c r="E698" s="12"/>
      <c r="U698" t="s">
        <v>38</v>
      </c>
      <c r="V698" t="s">
        <v>192</v>
      </c>
      <c r="W698">
        <v>2.0979999999999999</v>
      </c>
      <c r="X698">
        <v>2.0979999999999999</v>
      </c>
      <c r="Y698">
        <v>1</v>
      </c>
    </row>
    <row r="699" spans="4:25" x14ac:dyDescent="0.2">
      <c r="D699" s="12"/>
      <c r="E699" s="12"/>
      <c r="U699" t="s">
        <v>38</v>
      </c>
      <c r="V699" t="s">
        <v>193</v>
      </c>
      <c r="W699">
        <v>2.0979999999999999</v>
      </c>
      <c r="X699">
        <v>2.0979999999999999</v>
      </c>
      <c r="Y699">
        <v>1</v>
      </c>
    </row>
    <row r="700" spans="4:25" x14ac:dyDescent="0.2">
      <c r="D700" s="12"/>
      <c r="E700" s="12"/>
      <c r="U700" t="s">
        <v>38</v>
      </c>
      <c r="V700" t="s">
        <v>205</v>
      </c>
      <c r="W700">
        <v>42.357999999999997</v>
      </c>
      <c r="X700">
        <v>42.357999999999997</v>
      </c>
      <c r="Y700">
        <v>1</v>
      </c>
    </row>
    <row r="701" spans="4:25" x14ac:dyDescent="0.2">
      <c r="D701" s="12"/>
      <c r="E701" s="12"/>
      <c r="U701" t="s">
        <v>38</v>
      </c>
      <c r="V701" t="s">
        <v>8702</v>
      </c>
      <c r="W701">
        <v>6.5979999999999999</v>
      </c>
      <c r="X701">
        <v>6.5979999999999999</v>
      </c>
      <c r="Y701">
        <v>1</v>
      </c>
    </row>
    <row r="702" spans="4:25" x14ac:dyDescent="0.2">
      <c r="D702" s="12"/>
      <c r="E702" s="12"/>
      <c r="U702" t="s">
        <v>38</v>
      </c>
      <c r="V702" t="s">
        <v>8553</v>
      </c>
      <c r="W702">
        <v>3.4060000000000001</v>
      </c>
      <c r="X702">
        <v>1.232</v>
      </c>
    </row>
    <row r="703" spans="4:25" x14ac:dyDescent="0.2">
      <c r="D703" s="12"/>
      <c r="E703" s="12"/>
      <c r="U703" t="s">
        <v>38</v>
      </c>
      <c r="V703" t="s">
        <v>212</v>
      </c>
      <c r="W703">
        <v>8.0640000000000001</v>
      </c>
      <c r="X703">
        <v>8.0640000000000001</v>
      </c>
      <c r="Y703">
        <v>1</v>
      </c>
    </row>
    <row r="704" spans="4:25" x14ac:dyDescent="0.2">
      <c r="D704" s="12"/>
      <c r="E704" s="12"/>
      <c r="U704" t="s">
        <v>38</v>
      </c>
      <c r="V704" t="s">
        <v>8665</v>
      </c>
      <c r="W704" s="12">
        <v>1.0999999999999999E-2</v>
      </c>
      <c r="X704" s="12">
        <v>1.0999999999999999E-2</v>
      </c>
      <c r="Y704">
        <v>1</v>
      </c>
    </row>
    <row r="705" spans="4:25" x14ac:dyDescent="0.2">
      <c r="D705" s="12"/>
      <c r="E705" s="12"/>
      <c r="U705" t="s">
        <v>38</v>
      </c>
      <c r="V705" t="s">
        <v>8587</v>
      </c>
      <c r="W705">
        <v>1.986</v>
      </c>
      <c r="X705">
        <v>1.986</v>
      </c>
      <c r="Y705">
        <v>1</v>
      </c>
    </row>
    <row r="706" spans="4:25" x14ac:dyDescent="0.2">
      <c r="D706" s="12"/>
      <c r="E706" s="12"/>
      <c r="U706" t="s">
        <v>38</v>
      </c>
      <c r="V706" t="s">
        <v>220</v>
      </c>
      <c r="W706">
        <v>7.3999999999999996E-2</v>
      </c>
      <c r="X706">
        <v>7.3999999999999996E-2</v>
      </c>
      <c r="Y706">
        <v>1</v>
      </c>
    </row>
    <row r="707" spans="4:25" x14ac:dyDescent="0.2">
      <c r="D707" s="12"/>
      <c r="E707" s="12"/>
      <c r="U707" t="s">
        <v>38</v>
      </c>
      <c r="V707" t="s">
        <v>230</v>
      </c>
      <c r="W707">
        <v>7.0000000000000007E-2</v>
      </c>
      <c r="X707">
        <v>7.0000000000000007E-2</v>
      </c>
      <c r="Y707">
        <v>1</v>
      </c>
    </row>
    <row r="708" spans="4:25" x14ac:dyDescent="0.2">
      <c r="D708" s="12"/>
      <c r="E708" s="12"/>
      <c r="U708" t="s">
        <v>38</v>
      </c>
      <c r="V708" t="s">
        <v>231</v>
      </c>
      <c r="W708">
        <v>1.4079999999999999</v>
      </c>
      <c r="X708">
        <v>1.4079999999999999</v>
      </c>
      <c r="Y708">
        <v>1</v>
      </c>
    </row>
    <row r="709" spans="4:25" x14ac:dyDescent="0.2">
      <c r="D709" s="12"/>
      <c r="E709" s="12"/>
      <c r="U709" t="s">
        <v>38</v>
      </c>
      <c r="V709" t="s">
        <v>233</v>
      </c>
      <c r="W709">
        <v>0.46100000000000002</v>
      </c>
      <c r="X709">
        <v>0.30199999999999999</v>
      </c>
    </row>
    <row r="710" spans="4:25" x14ac:dyDescent="0.2">
      <c r="D710" s="12"/>
      <c r="E710" s="12"/>
      <c r="U710" t="s">
        <v>38</v>
      </c>
      <c r="V710" t="s">
        <v>253</v>
      </c>
      <c r="W710">
        <v>0.84899999999999998</v>
      </c>
      <c r="X710">
        <v>0.84899999999999998</v>
      </c>
      <c r="Y710">
        <v>1</v>
      </c>
    </row>
    <row r="711" spans="4:25" x14ac:dyDescent="0.2">
      <c r="D711" s="12"/>
      <c r="E711" s="12"/>
      <c r="U711" t="s">
        <v>38</v>
      </c>
      <c r="V711" t="s">
        <v>254</v>
      </c>
      <c r="W711">
        <v>0.76100000000000001</v>
      </c>
      <c r="X711">
        <v>0.76100000000000001</v>
      </c>
      <c r="Y711">
        <v>1</v>
      </c>
    </row>
    <row r="712" spans="4:25" x14ac:dyDescent="0.2">
      <c r="D712" s="12"/>
      <c r="E712" s="12"/>
      <c r="U712" t="s">
        <v>38</v>
      </c>
      <c r="V712" t="s">
        <v>8487</v>
      </c>
      <c r="W712">
        <v>0.95099999999999996</v>
      </c>
      <c r="X712">
        <v>0.95099999999999996</v>
      </c>
      <c r="Y712">
        <v>1</v>
      </c>
    </row>
    <row r="713" spans="4:25" x14ac:dyDescent="0.2">
      <c r="D713" s="12"/>
      <c r="E713" s="12"/>
      <c r="U713" t="s">
        <v>38</v>
      </c>
      <c r="V713" t="s">
        <v>258</v>
      </c>
      <c r="W713">
        <v>3.1190000000000002</v>
      </c>
      <c r="X713">
        <v>3.1190000000000002</v>
      </c>
      <c r="Y713">
        <v>1</v>
      </c>
    </row>
    <row r="714" spans="4:25" x14ac:dyDescent="0.2">
      <c r="D714" s="12"/>
      <c r="E714" s="12"/>
      <c r="U714" t="s">
        <v>38</v>
      </c>
      <c r="V714" t="s">
        <v>8877</v>
      </c>
      <c r="W714">
        <v>30.719000000000001</v>
      </c>
      <c r="X714">
        <v>13.015000000000001</v>
      </c>
    </row>
    <row r="715" spans="4:25" x14ac:dyDescent="0.2">
      <c r="D715" s="12"/>
      <c r="E715" s="12"/>
      <c r="U715" t="s">
        <v>38</v>
      </c>
      <c r="V715" t="s">
        <v>8588</v>
      </c>
      <c r="W715">
        <v>23.864999999999998</v>
      </c>
      <c r="X715">
        <v>23.864999999999998</v>
      </c>
      <c r="Y715">
        <v>1</v>
      </c>
    </row>
    <row r="716" spans="4:25" x14ac:dyDescent="0.2">
      <c r="D716" s="12"/>
      <c r="E716" s="12"/>
      <c r="U716" t="s">
        <v>38</v>
      </c>
      <c r="V716" t="s">
        <v>85</v>
      </c>
      <c r="W716">
        <v>9.8000000000000004E-2</v>
      </c>
      <c r="X716">
        <v>9.8000000000000004E-2</v>
      </c>
      <c r="Y716">
        <v>1</v>
      </c>
    </row>
    <row r="717" spans="4:25" x14ac:dyDescent="0.2">
      <c r="D717" s="12"/>
      <c r="E717" s="12"/>
      <c r="U717" t="s">
        <v>38</v>
      </c>
      <c r="V717" t="s">
        <v>86</v>
      </c>
      <c r="W717">
        <v>0.48899999999999999</v>
      </c>
      <c r="X717">
        <v>0.48899999999999999</v>
      </c>
      <c r="Y717">
        <v>1</v>
      </c>
    </row>
    <row r="718" spans="4:25" x14ac:dyDescent="0.2">
      <c r="D718" s="12"/>
      <c r="E718" s="12"/>
      <c r="U718" t="s">
        <v>38</v>
      </c>
      <c r="V718" t="s">
        <v>272</v>
      </c>
      <c r="W718">
        <v>3.9350000000000001</v>
      </c>
      <c r="X718">
        <v>3.9350000000000001</v>
      </c>
      <c r="Y718">
        <v>1</v>
      </c>
    </row>
    <row r="719" spans="4:25" x14ac:dyDescent="0.2">
      <c r="D719" s="12"/>
      <c r="E719" s="12"/>
      <c r="U719" t="s">
        <v>38</v>
      </c>
      <c r="V719" t="s">
        <v>77</v>
      </c>
      <c r="W719">
        <v>7.0999999999999994E-2</v>
      </c>
      <c r="X719">
        <v>7.0999999999999994E-2</v>
      </c>
      <c r="Y719">
        <v>1</v>
      </c>
    </row>
    <row r="720" spans="4:25" x14ac:dyDescent="0.2">
      <c r="D720" s="12"/>
      <c r="E720" s="12"/>
      <c r="U720" t="s">
        <v>38</v>
      </c>
      <c r="V720" t="s">
        <v>80</v>
      </c>
      <c r="W720">
        <v>0.13600000000000001</v>
      </c>
      <c r="X720">
        <v>0.13600000000000001</v>
      </c>
      <c r="Y720">
        <v>1</v>
      </c>
    </row>
    <row r="721" spans="4:25" x14ac:dyDescent="0.2">
      <c r="D721" s="12"/>
      <c r="E721" s="12"/>
      <c r="U721" t="s">
        <v>38</v>
      </c>
      <c r="V721" t="s">
        <v>8622</v>
      </c>
      <c r="W721">
        <v>8.5999999999999993E-2</v>
      </c>
      <c r="X721">
        <v>7.1999999999999995E-2</v>
      </c>
    </row>
    <row r="722" spans="4:25" x14ac:dyDescent="0.2">
      <c r="D722" s="12"/>
      <c r="E722" s="12"/>
      <c r="U722" t="s">
        <v>38</v>
      </c>
      <c r="V722" t="s">
        <v>8590</v>
      </c>
      <c r="W722">
        <v>6.2E-2</v>
      </c>
      <c r="X722">
        <v>6.2E-2</v>
      </c>
      <c r="Y722">
        <v>1</v>
      </c>
    </row>
    <row r="723" spans="4:25" x14ac:dyDescent="0.2">
      <c r="D723" s="12"/>
      <c r="E723" s="12"/>
      <c r="U723" t="s">
        <v>38</v>
      </c>
      <c r="V723" t="s">
        <v>8696</v>
      </c>
      <c r="W723">
        <v>0.28199999999999997</v>
      </c>
      <c r="X723">
        <v>0.2</v>
      </c>
    </row>
    <row r="724" spans="4:25" x14ac:dyDescent="0.2">
      <c r="D724" s="12"/>
      <c r="E724" s="12"/>
      <c r="U724" t="s">
        <v>38</v>
      </c>
      <c r="V724" t="s">
        <v>8623</v>
      </c>
      <c r="W724">
        <v>9.4E-2</v>
      </c>
      <c r="X724">
        <v>9.4E-2</v>
      </c>
      <c r="Y724">
        <v>1</v>
      </c>
    </row>
    <row r="725" spans="4:25" x14ac:dyDescent="0.2">
      <c r="D725" s="12"/>
      <c r="E725" s="12"/>
      <c r="U725" t="s">
        <v>38</v>
      </c>
      <c r="V725" t="s">
        <v>8592</v>
      </c>
      <c r="W725">
        <v>2.6440000000000001</v>
      </c>
      <c r="X725">
        <v>2.6440000000000001</v>
      </c>
      <c r="Y725">
        <v>1</v>
      </c>
    </row>
    <row r="726" spans="4:25" x14ac:dyDescent="0.2">
      <c r="D726" s="12"/>
      <c r="E726" s="12"/>
      <c r="U726" t="s">
        <v>38</v>
      </c>
      <c r="V726" t="s">
        <v>8918</v>
      </c>
      <c r="W726">
        <v>0.53100000000000003</v>
      </c>
      <c r="X726">
        <v>0.53100000000000003</v>
      </c>
      <c r="Y726">
        <v>1</v>
      </c>
    </row>
    <row r="727" spans="4:25" x14ac:dyDescent="0.2">
      <c r="D727" s="12"/>
      <c r="E727" s="12"/>
      <c r="U727" t="s">
        <v>38</v>
      </c>
      <c r="V727" t="s">
        <v>8596</v>
      </c>
      <c r="W727">
        <v>1.7999999999999999E-2</v>
      </c>
      <c r="X727">
        <v>1.7999999999999999E-2</v>
      </c>
      <c r="Y727">
        <v>1</v>
      </c>
    </row>
    <row r="728" spans="4:25" x14ac:dyDescent="0.2">
      <c r="D728" s="12"/>
      <c r="E728" s="12"/>
      <c r="U728" t="s">
        <v>38</v>
      </c>
      <c r="V728" t="s">
        <v>8597</v>
      </c>
      <c r="W728">
        <v>4.7210000000000001</v>
      </c>
      <c r="X728">
        <v>4.7210000000000001</v>
      </c>
      <c r="Y728">
        <v>1</v>
      </c>
    </row>
    <row r="729" spans="4:25" x14ac:dyDescent="0.2">
      <c r="D729" s="12"/>
      <c r="E729" s="12"/>
      <c r="U729" t="s">
        <v>38</v>
      </c>
      <c r="V729" t="s">
        <v>8495</v>
      </c>
      <c r="W729">
        <v>4.383</v>
      </c>
      <c r="X729">
        <v>4.383</v>
      </c>
      <c r="Y729">
        <v>1</v>
      </c>
    </row>
    <row r="730" spans="4:25" x14ac:dyDescent="0.2">
      <c r="D730" s="12"/>
      <c r="E730" s="12"/>
      <c r="U730" t="s">
        <v>38</v>
      </c>
      <c r="V730" t="s">
        <v>352</v>
      </c>
      <c r="W730">
        <v>29.821000000000002</v>
      </c>
      <c r="X730">
        <v>13.586</v>
      </c>
    </row>
    <row r="731" spans="4:25" x14ac:dyDescent="0.2">
      <c r="D731" s="12"/>
      <c r="E731" s="12"/>
      <c r="U731" t="s">
        <v>38</v>
      </c>
      <c r="V731" t="s">
        <v>8924</v>
      </c>
      <c r="W731">
        <v>1.7999999999999999E-2</v>
      </c>
      <c r="X731">
        <v>1.7999999999999999E-2</v>
      </c>
      <c r="Y731">
        <v>1</v>
      </c>
    </row>
    <row r="732" spans="4:25" x14ac:dyDescent="0.2">
      <c r="U732" t="s">
        <v>38</v>
      </c>
      <c r="V732" t="s">
        <v>421</v>
      </c>
      <c r="W732">
        <v>2.5000000000000001E-2</v>
      </c>
      <c r="X732">
        <v>0.02</v>
      </c>
      <c r="Y732">
        <v>1</v>
      </c>
    </row>
    <row r="733" spans="4:25" x14ac:dyDescent="0.2">
      <c r="U733" t="s">
        <v>38</v>
      </c>
      <c r="V733" t="s">
        <v>422</v>
      </c>
      <c r="W733">
        <v>7.0000000000000007E-2</v>
      </c>
      <c r="X733">
        <v>7.0000000000000007E-2</v>
      </c>
      <c r="Y733">
        <v>1</v>
      </c>
    </row>
    <row r="734" spans="4:25" x14ac:dyDescent="0.2">
      <c r="U734" t="s">
        <v>38</v>
      </c>
      <c r="V734" t="s">
        <v>8599</v>
      </c>
      <c r="W734" s="12">
        <v>3.5000000000000003E-2</v>
      </c>
      <c r="X734" s="12">
        <v>2.3E-2</v>
      </c>
    </row>
    <row r="735" spans="4:25" x14ac:dyDescent="0.2">
      <c r="D735" s="12"/>
      <c r="E735" s="12"/>
      <c r="U735" t="s">
        <v>38</v>
      </c>
      <c r="V735" t="s">
        <v>8600</v>
      </c>
      <c r="W735">
        <v>2.2770000000000001</v>
      </c>
      <c r="X735">
        <v>2.2770000000000001</v>
      </c>
      <c r="Y735">
        <v>1</v>
      </c>
    </row>
    <row r="736" spans="4:25" x14ac:dyDescent="0.2">
      <c r="D736" s="12"/>
      <c r="E736" s="12"/>
      <c r="U736" t="s">
        <v>38</v>
      </c>
      <c r="V736" t="s">
        <v>8935</v>
      </c>
      <c r="W736" s="12">
        <v>0.215</v>
      </c>
      <c r="X736" s="12">
        <v>0.215</v>
      </c>
      <c r="Y736">
        <v>1</v>
      </c>
    </row>
    <row r="737" spans="4:25" x14ac:dyDescent="0.2">
      <c r="D737" s="12"/>
      <c r="E737" s="12"/>
      <c r="U737" t="s">
        <v>38</v>
      </c>
      <c r="V737" t="s">
        <v>8613</v>
      </c>
      <c r="W737">
        <v>0.45300000000000001</v>
      </c>
      <c r="X737">
        <v>0.45300000000000001</v>
      </c>
      <c r="Y737">
        <v>1</v>
      </c>
    </row>
    <row r="738" spans="4:25" x14ac:dyDescent="0.2">
      <c r="D738" s="12"/>
      <c r="E738" s="12"/>
      <c r="U738" t="s">
        <v>38</v>
      </c>
      <c r="V738" t="s">
        <v>8668</v>
      </c>
      <c r="W738" s="12">
        <v>11.121</v>
      </c>
      <c r="X738" s="12">
        <v>11.121</v>
      </c>
      <c r="Y738">
        <v>1</v>
      </c>
    </row>
    <row r="739" spans="4:25" x14ac:dyDescent="0.2">
      <c r="E739" s="12"/>
      <c r="U739" t="s">
        <v>38</v>
      </c>
      <c r="V739" t="s">
        <v>8938</v>
      </c>
      <c r="W739" s="12">
        <v>3.8029999999999999</v>
      </c>
      <c r="X739" s="12">
        <v>3.8029999999999999</v>
      </c>
      <c r="Y739">
        <v>1</v>
      </c>
    </row>
    <row r="740" spans="4:25" x14ac:dyDescent="0.2">
      <c r="U740" t="s">
        <v>38</v>
      </c>
      <c r="V740" t="s">
        <v>463</v>
      </c>
      <c r="W740">
        <v>5.6000000000000001E-2</v>
      </c>
      <c r="X740">
        <v>4.7E-2</v>
      </c>
      <c r="Y740">
        <v>1</v>
      </c>
    </row>
    <row r="741" spans="4:25" x14ac:dyDescent="0.2">
      <c r="U741" t="s">
        <v>38</v>
      </c>
      <c r="V741" t="s">
        <v>8602</v>
      </c>
      <c r="W741">
        <v>11.352</v>
      </c>
      <c r="X741">
        <v>11.352</v>
      </c>
      <c r="Y741">
        <v>1</v>
      </c>
    </row>
    <row r="742" spans="4:25" x14ac:dyDescent="0.2">
      <c r="U742" t="s">
        <v>38</v>
      </c>
      <c r="V742" t="s">
        <v>8603</v>
      </c>
      <c r="W742">
        <v>5.5540000000000003</v>
      </c>
      <c r="X742">
        <v>5.5540000000000003</v>
      </c>
      <c r="Y742">
        <v>1</v>
      </c>
    </row>
    <row r="743" spans="4:25" x14ac:dyDescent="0.2">
      <c r="U743" t="s">
        <v>38</v>
      </c>
      <c r="V743" t="s">
        <v>8202</v>
      </c>
      <c r="W743">
        <v>15.938000000000001</v>
      </c>
      <c r="X743">
        <v>15.938000000000001</v>
      </c>
      <c r="Y743">
        <v>1</v>
      </c>
    </row>
    <row r="744" spans="4:25" x14ac:dyDescent="0.2">
      <c r="U744" t="s">
        <v>38</v>
      </c>
      <c r="V744" t="s">
        <v>8203</v>
      </c>
      <c r="W744">
        <v>10.595000000000001</v>
      </c>
      <c r="X744">
        <v>5.1239999999999997</v>
      </c>
    </row>
    <row r="745" spans="4:25" x14ac:dyDescent="0.2">
      <c r="D745" s="12"/>
      <c r="E745" s="12"/>
      <c r="U745" t="s">
        <v>38</v>
      </c>
      <c r="V745" t="s">
        <v>8168</v>
      </c>
      <c r="W745">
        <v>10.595000000000001</v>
      </c>
      <c r="X745">
        <v>5.1239999999999997</v>
      </c>
    </row>
    <row r="746" spans="4:25" x14ac:dyDescent="0.2">
      <c r="D746" s="12"/>
      <c r="E746" s="12"/>
      <c r="U746" t="s">
        <v>38</v>
      </c>
      <c r="V746" t="s">
        <v>8551</v>
      </c>
      <c r="W746" s="12">
        <v>0.14000000000000001</v>
      </c>
      <c r="X746" s="12">
        <v>0.108</v>
      </c>
    </row>
    <row r="747" spans="4:25" x14ac:dyDescent="0.2">
      <c r="D747" s="12"/>
      <c r="E747" s="12"/>
      <c r="U747" t="s">
        <v>38</v>
      </c>
      <c r="V747" t="s">
        <v>8434</v>
      </c>
      <c r="W747" s="12">
        <v>1.141</v>
      </c>
      <c r="X747" s="12">
        <v>1.0309999999999999</v>
      </c>
    </row>
    <row r="748" spans="4:25" x14ac:dyDescent="0.2">
      <c r="D748" s="12"/>
      <c r="E748" s="12"/>
      <c r="U748" t="s">
        <v>38</v>
      </c>
      <c r="V748" t="s">
        <v>8628</v>
      </c>
      <c r="W748">
        <v>2.077</v>
      </c>
      <c r="X748">
        <v>1.0049999999999999</v>
      </c>
    </row>
    <row r="749" spans="4:25" x14ac:dyDescent="0.2">
      <c r="D749" s="12"/>
      <c r="E749" s="12"/>
      <c r="U749" t="s">
        <v>38</v>
      </c>
      <c r="V749" t="s">
        <v>8605</v>
      </c>
      <c r="W749">
        <v>3.1160000000000001</v>
      </c>
      <c r="X749">
        <v>3.11</v>
      </c>
      <c r="Y749">
        <v>1</v>
      </c>
    </row>
    <row r="750" spans="4:25" x14ac:dyDescent="0.2">
      <c r="D750" s="12"/>
      <c r="E750" s="12"/>
      <c r="U750" t="s">
        <v>38</v>
      </c>
      <c r="V750" t="s">
        <v>8629</v>
      </c>
      <c r="W750">
        <v>0.879</v>
      </c>
      <c r="X750">
        <v>0.879</v>
      </c>
      <c r="Y750">
        <v>1</v>
      </c>
    </row>
    <row r="751" spans="4:25" x14ac:dyDescent="0.2">
      <c r="D751" s="12"/>
      <c r="E751" s="12"/>
      <c r="U751" t="s">
        <v>38</v>
      </c>
      <c r="V751" t="s">
        <v>8606</v>
      </c>
      <c r="W751">
        <v>0.35799999999999998</v>
      </c>
      <c r="X751">
        <v>0.35799999999999998</v>
      </c>
      <c r="Y751">
        <v>1</v>
      </c>
    </row>
    <row r="752" spans="4:25" x14ac:dyDescent="0.2">
      <c r="D752" s="12"/>
      <c r="E752" s="12"/>
      <c r="U752" t="s">
        <v>38</v>
      </c>
      <c r="V752" t="s">
        <v>8607</v>
      </c>
      <c r="W752">
        <v>0.25600000000000001</v>
      </c>
      <c r="X752">
        <v>4.7E-2</v>
      </c>
    </row>
    <row r="753" spans="4:25" x14ac:dyDescent="0.2">
      <c r="D753" s="12"/>
      <c r="E753" s="12"/>
      <c r="U753" t="s">
        <v>38</v>
      </c>
      <c r="V753" t="s">
        <v>8399</v>
      </c>
      <c r="W753">
        <v>2.5569999999999999</v>
      </c>
      <c r="X753">
        <v>2.5569999999999999</v>
      </c>
      <c r="Y753">
        <v>1</v>
      </c>
    </row>
    <row r="754" spans="4:25" x14ac:dyDescent="0.2">
      <c r="D754" s="12"/>
      <c r="E754" s="12"/>
      <c r="U754" t="s">
        <v>38</v>
      </c>
      <c r="V754" t="s">
        <v>8671</v>
      </c>
      <c r="W754">
        <v>0.221</v>
      </c>
      <c r="X754">
        <v>0.221</v>
      </c>
      <c r="Y754">
        <v>1</v>
      </c>
    </row>
    <row r="755" spans="4:25" x14ac:dyDescent="0.2">
      <c r="D755" s="12"/>
      <c r="E755" s="12"/>
      <c r="U755" t="s">
        <v>38</v>
      </c>
      <c r="V755" t="s">
        <v>8449</v>
      </c>
      <c r="W755">
        <v>0.29199999999999998</v>
      </c>
      <c r="X755">
        <v>0.29199999999999998</v>
      </c>
      <c r="Y755">
        <v>1</v>
      </c>
    </row>
    <row r="756" spans="4:25" x14ac:dyDescent="0.2">
      <c r="U756" t="s">
        <v>38</v>
      </c>
      <c r="V756" t="s">
        <v>8399</v>
      </c>
      <c r="W756">
        <v>3.4769999999999999</v>
      </c>
      <c r="X756">
        <v>3.4769999999999999</v>
      </c>
      <c r="Y756">
        <v>1</v>
      </c>
    </row>
    <row r="757" spans="4:25" x14ac:dyDescent="0.2">
      <c r="E757" s="12"/>
      <c r="U757" t="s">
        <v>38</v>
      </c>
      <c r="V757" t="s">
        <v>8671</v>
      </c>
      <c r="W757">
        <v>7.0010000000000003</v>
      </c>
      <c r="X757">
        <v>1.415</v>
      </c>
    </row>
    <row r="758" spans="4:25" x14ac:dyDescent="0.2">
      <c r="U758" t="s">
        <v>38</v>
      </c>
      <c r="V758" t="s">
        <v>8449</v>
      </c>
      <c r="W758" s="12">
        <v>0.29199999999999998</v>
      </c>
      <c r="X758" s="12">
        <v>0.29199999999999998</v>
      </c>
      <c r="Y758">
        <v>1</v>
      </c>
    </row>
    <row r="759" spans="4:25" x14ac:dyDescent="0.2">
      <c r="E759" s="12"/>
      <c r="U759" t="s">
        <v>38</v>
      </c>
      <c r="V759" t="s">
        <v>8168</v>
      </c>
      <c r="W759">
        <v>12.291</v>
      </c>
      <c r="X759">
        <v>4.7809999999999997</v>
      </c>
    </row>
    <row r="760" spans="4:25" x14ac:dyDescent="0.2">
      <c r="E760" s="12"/>
      <c r="U760" t="s">
        <v>38</v>
      </c>
      <c r="V760" t="s">
        <v>8551</v>
      </c>
      <c r="W760" s="12">
        <v>0.14000000000000001</v>
      </c>
      <c r="X760" s="12">
        <v>0.108</v>
      </c>
    </row>
    <row r="761" spans="4:25" x14ac:dyDescent="0.2">
      <c r="U761" t="s">
        <v>38</v>
      </c>
      <c r="V761" t="s">
        <v>8434</v>
      </c>
      <c r="W761">
        <v>1.1379999999999999</v>
      </c>
      <c r="X761">
        <v>1.0309999999999999</v>
      </c>
    </row>
    <row r="762" spans="4:25" x14ac:dyDescent="0.2">
      <c r="U762" t="s">
        <v>38</v>
      </c>
      <c r="V762" t="s">
        <v>8628</v>
      </c>
      <c r="W762">
        <v>2.41</v>
      </c>
      <c r="X762">
        <v>1.1200000000000001</v>
      </c>
    </row>
    <row r="763" spans="4:25" x14ac:dyDescent="0.2">
      <c r="D763" s="12"/>
      <c r="E763" s="12"/>
      <c r="U763" t="s">
        <v>38</v>
      </c>
      <c r="V763" t="s">
        <v>8605</v>
      </c>
      <c r="W763">
        <v>3.6139999999999999</v>
      </c>
      <c r="X763">
        <v>3.11</v>
      </c>
    </row>
    <row r="764" spans="4:25" x14ac:dyDescent="0.2">
      <c r="D764" s="12"/>
      <c r="E764" s="12"/>
      <c r="U764" t="s">
        <v>38</v>
      </c>
      <c r="V764" t="s">
        <v>8629</v>
      </c>
      <c r="W764">
        <v>0.879</v>
      </c>
      <c r="X764">
        <v>0.879</v>
      </c>
      <c r="Y764">
        <v>1</v>
      </c>
    </row>
    <row r="765" spans="4:25" x14ac:dyDescent="0.2">
      <c r="D765" s="12"/>
      <c r="E765" s="12"/>
      <c r="U765" t="s">
        <v>38</v>
      </c>
      <c r="V765" t="s">
        <v>8606</v>
      </c>
      <c r="W765">
        <v>0.41599999999999998</v>
      </c>
      <c r="X765">
        <v>0.41599999999999998</v>
      </c>
      <c r="Y765">
        <v>1</v>
      </c>
    </row>
    <row r="766" spans="4:25" x14ac:dyDescent="0.2">
      <c r="D766" s="12"/>
      <c r="E766" s="12"/>
      <c r="U766" t="s">
        <v>38</v>
      </c>
      <c r="V766" t="s">
        <v>8607</v>
      </c>
      <c r="W766">
        <v>0.29799999999999999</v>
      </c>
      <c r="X766">
        <v>4.7E-2</v>
      </c>
    </row>
    <row r="767" spans="4:25" x14ac:dyDescent="0.2">
      <c r="D767" s="12"/>
      <c r="E767" s="12"/>
      <c r="U767" t="s">
        <v>38</v>
      </c>
      <c r="V767" t="s">
        <v>8399</v>
      </c>
      <c r="W767">
        <v>3.149</v>
      </c>
      <c r="X767">
        <v>3.149</v>
      </c>
      <c r="Y767">
        <v>1</v>
      </c>
    </row>
    <row r="768" spans="4:25" x14ac:dyDescent="0.2">
      <c r="D768" s="12"/>
      <c r="E768" s="12"/>
      <c r="U768" t="s">
        <v>38</v>
      </c>
      <c r="V768" t="s">
        <v>8671</v>
      </c>
      <c r="W768">
        <v>3.5430000000000001</v>
      </c>
      <c r="X768">
        <v>3.5430000000000001</v>
      </c>
      <c r="Y768">
        <v>1</v>
      </c>
    </row>
    <row r="769" spans="4:25" x14ac:dyDescent="0.2">
      <c r="D769" s="12"/>
      <c r="E769" s="12"/>
      <c r="U769" t="s">
        <v>38</v>
      </c>
      <c r="V769" t="s">
        <v>8449</v>
      </c>
      <c r="W769">
        <v>0.29199999999999998</v>
      </c>
      <c r="X769">
        <v>0.29199999999999998</v>
      </c>
      <c r="Y769">
        <v>1</v>
      </c>
    </row>
    <row r="770" spans="4:25" x14ac:dyDescent="0.2">
      <c r="D770" s="12"/>
      <c r="E770" s="12"/>
      <c r="U770" t="s">
        <v>39</v>
      </c>
      <c r="V770" t="s">
        <v>448</v>
      </c>
      <c r="W770">
        <v>0.14499999999999999</v>
      </c>
      <c r="X770">
        <v>0.14499999999999999</v>
      </c>
      <c r="Y770">
        <v>1</v>
      </c>
    </row>
    <row r="771" spans="4:25" x14ac:dyDescent="0.2">
      <c r="D771" s="12"/>
      <c r="E771" s="12"/>
      <c r="U771" t="s">
        <v>39</v>
      </c>
      <c r="V771" t="s">
        <v>441</v>
      </c>
      <c r="W771">
        <v>0.14499999999999999</v>
      </c>
      <c r="X771">
        <v>0.14499999999999999</v>
      </c>
      <c r="Y771">
        <v>1</v>
      </c>
    </row>
    <row r="772" spans="4:25" x14ac:dyDescent="0.2">
      <c r="D772" s="12"/>
      <c r="E772" s="12"/>
      <c r="U772" t="s">
        <v>39</v>
      </c>
      <c r="V772" t="s">
        <v>216</v>
      </c>
      <c r="W772">
        <v>0.56699999999999995</v>
      </c>
      <c r="X772">
        <v>0.56699999999999995</v>
      </c>
      <c r="Y772">
        <v>1</v>
      </c>
    </row>
    <row r="773" spans="4:25" x14ac:dyDescent="0.2">
      <c r="D773" s="12"/>
      <c r="E773" s="12"/>
      <c r="U773" t="s">
        <v>39</v>
      </c>
      <c r="V773" t="s">
        <v>217</v>
      </c>
      <c r="W773">
        <v>6.0839999999999996</v>
      </c>
      <c r="X773">
        <v>6.0839999999999996</v>
      </c>
      <c r="Y773">
        <v>1</v>
      </c>
    </row>
    <row r="774" spans="4:25" x14ac:dyDescent="0.2">
      <c r="U774" t="s">
        <v>39</v>
      </c>
      <c r="V774" t="s">
        <v>8621</v>
      </c>
      <c r="W774">
        <v>0.51300000000000001</v>
      </c>
      <c r="X774">
        <v>0.107</v>
      </c>
    </row>
    <row r="775" spans="4:25" x14ac:dyDescent="0.2">
      <c r="D775" s="12"/>
      <c r="E775" s="12"/>
      <c r="U775" t="s">
        <v>39</v>
      </c>
      <c r="V775" t="s">
        <v>8587</v>
      </c>
      <c r="W775">
        <v>0.378</v>
      </c>
      <c r="X775">
        <v>3.3000000000000002E-2</v>
      </c>
    </row>
    <row r="776" spans="4:25" x14ac:dyDescent="0.2">
      <c r="D776" s="12"/>
      <c r="E776" s="12"/>
      <c r="U776" t="s">
        <v>39</v>
      </c>
      <c r="V776" t="s">
        <v>449</v>
      </c>
      <c r="W776">
        <v>1.0999999999999999E-2</v>
      </c>
      <c r="X776">
        <v>0.01</v>
      </c>
      <c r="Y776">
        <v>1</v>
      </c>
    </row>
    <row r="777" spans="4:25" x14ac:dyDescent="0.2">
      <c r="D777" s="12"/>
      <c r="E777" s="12"/>
      <c r="U777" t="s">
        <v>39</v>
      </c>
      <c r="V777" t="s">
        <v>236</v>
      </c>
      <c r="W777">
        <v>0.17199999999999999</v>
      </c>
      <c r="X777">
        <v>0.107</v>
      </c>
    </row>
    <row r="778" spans="4:25" x14ac:dyDescent="0.2">
      <c r="D778" s="12"/>
      <c r="E778" s="12"/>
      <c r="U778" t="s">
        <v>39</v>
      </c>
      <c r="V778" t="s">
        <v>442</v>
      </c>
      <c r="W778">
        <v>0.129</v>
      </c>
      <c r="X778">
        <v>3.1E-2</v>
      </c>
    </row>
    <row r="779" spans="4:25" x14ac:dyDescent="0.2">
      <c r="D779" s="12"/>
      <c r="E779" s="12"/>
      <c r="U779" t="s">
        <v>39</v>
      </c>
      <c r="V779" t="s">
        <v>249</v>
      </c>
      <c r="W779">
        <v>2.5999999999999999E-2</v>
      </c>
      <c r="X779">
        <v>2.5999999999999999E-2</v>
      </c>
      <c r="Y779">
        <v>1</v>
      </c>
    </row>
    <row r="780" spans="4:25" x14ac:dyDescent="0.2">
      <c r="D780" s="12"/>
      <c r="E780" s="12"/>
      <c r="U780" t="s">
        <v>39</v>
      </c>
      <c r="V780" t="s">
        <v>253</v>
      </c>
      <c r="W780">
        <v>0.16200000000000001</v>
      </c>
      <c r="X780">
        <v>0.16200000000000001</v>
      </c>
      <c r="Y780">
        <v>1</v>
      </c>
    </row>
    <row r="781" spans="4:25" x14ac:dyDescent="0.2">
      <c r="D781" s="12"/>
      <c r="E781" s="12"/>
      <c r="U781" t="s">
        <v>39</v>
      </c>
      <c r="V781" t="s">
        <v>254</v>
      </c>
      <c r="W781">
        <v>1.0999999999999999E-2</v>
      </c>
      <c r="X781">
        <v>1.0999999999999999E-2</v>
      </c>
      <c r="Y781">
        <v>1</v>
      </c>
    </row>
    <row r="782" spans="4:25" x14ac:dyDescent="0.2">
      <c r="D782" s="12"/>
      <c r="E782" s="12"/>
      <c r="U782" t="s">
        <v>39</v>
      </c>
      <c r="V782" t="s">
        <v>8487</v>
      </c>
      <c r="W782">
        <v>0.187</v>
      </c>
      <c r="X782">
        <v>0.187</v>
      </c>
      <c r="Y782">
        <v>1</v>
      </c>
    </row>
    <row r="783" spans="4:25" x14ac:dyDescent="0.2">
      <c r="D783" s="12"/>
      <c r="E783" s="12"/>
      <c r="U783" t="s">
        <v>39</v>
      </c>
      <c r="V783" t="s">
        <v>258</v>
      </c>
      <c r="W783">
        <v>30.003</v>
      </c>
      <c r="X783">
        <v>30.003</v>
      </c>
      <c r="Y783">
        <v>1</v>
      </c>
    </row>
    <row r="784" spans="4:25" x14ac:dyDescent="0.2">
      <c r="D784" s="12"/>
      <c r="E784" s="12"/>
      <c r="U784" t="s">
        <v>39</v>
      </c>
      <c r="V784" t="s">
        <v>266</v>
      </c>
      <c r="W784">
        <v>3.7730000000000001</v>
      </c>
      <c r="X784">
        <v>3.7719999999999998</v>
      </c>
      <c r="Y784">
        <v>1</v>
      </c>
    </row>
    <row r="785" spans="4:25" x14ac:dyDescent="0.2">
      <c r="D785" s="12"/>
      <c r="E785" s="12"/>
      <c r="U785" t="s">
        <v>39</v>
      </c>
      <c r="V785" t="s">
        <v>267</v>
      </c>
      <c r="W785">
        <v>5.6180000000000003</v>
      </c>
      <c r="X785">
        <v>9.5000000000000001E-2</v>
      </c>
    </row>
    <row r="786" spans="4:25" x14ac:dyDescent="0.2">
      <c r="D786" s="12"/>
      <c r="E786" s="12"/>
      <c r="U786" t="s">
        <v>39</v>
      </c>
      <c r="V786" t="s">
        <v>268</v>
      </c>
      <c r="W786">
        <v>1.4E-2</v>
      </c>
      <c r="X786">
        <v>1.4E-2</v>
      </c>
      <c r="Y786">
        <v>1</v>
      </c>
    </row>
    <row r="787" spans="4:25" x14ac:dyDescent="0.2">
      <c r="D787" s="12"/>
      <c r="E787" s="12"/>
      <c r="U787" t="s">
        <v>39</v>
      </c>
      <c r="V787" t="s">
        <v>8588</v>
      </c>
      <c r="W787">
        <v>22.404</v>
      </c>
      <c r="X787">
        <v>11.959</v>
      </c>
    </row>
    <row r="788" spans="4:25" x14ac:dyDescent="0.2">
      <c r="D788" s="12"/>
      <c r="E788" s="12"/>
      <c r="U788" t="s">
        <v>39</v>
      </c>
      <c r="V788" t="s">
        <v>85</v>
      </c>
      <c r="W788">
        <v>0.31</v>
      </c>
      <c r="X788">
        <v>0.31</v>
      </c>
      <c r="Y788">
        <v>1</v>
      </c>
    </row>
    <row r="789" spans="4:25" x14ac:dyDescent="0.2">
      <c r="D789" s="12"/>
      <c r="E789" s="12"/>
      <c r="U789" t="s">
        <v>39</v>
      </c>
      <c r="V789" t="s">
        <v>86</v>
      </c>
      <c r="W789">
        <v>8.2100000000000009</v>
      </c>
      <c r="X789">
        <v>8.2100000000000009</v>
      </c>
      <c r="Y789">
        <v>1</v>
      </c>
    </row>
    <row r="790" spans="4:25" x14ac:dyDescent="0.2">
      <c r="D790" s="12"/>
      <c r="E790" s="12"/>
      <c r="U790" t="s">
        <v>39</v>
      </c>
      <c r="V790" t="s">
        <v>272</v>
      </c>
      <c r="W790">
        <v>5.8860000000000001</v>
      </c>
      <c r="X790">
        <v>5.8860000000000001</v>
      </c>
      <c r="Y790">
        <v>1</v>
      </c>
    </row>
    <row r="791" spans="4:25" x14ac:dyDescent="0.2">
      <c r="D791" s="12"/>
      <c r="E791" s="12"/>
      <c r="U791" t="s">
        <v>39</v>
      </c>
      <c r="V791" t="s">
        <v>77</v>
      </c>
      <c r="W791">
        <v>0.155</v>
      </c>
      <c r="X791">
        <v>0.155</v>
      </c>
      <c r="Y791">
        <v>1</v>
      </c>
    </row>
    <row r="792" spans="4:25" x14ac:dyDescent="0.2">
      <c r="D792" s="12"/>
      <c r="E792" s="12"/>
      <c r="U792" t="s">
        <v>39</v>
      </c>
      <c r="V792" t="s">
        <v>78</v>
      </c>
      <c r="W792">
        <v>5.923</v>
      </c>
      <c r="X792">
        <v>1.0569999999999999</v>
      </c>
    </row>
    <row r="793" spans="4:25" x14ac:dyDescent="0.2">
      <c r="D793" s="12"/>
      <c r="E793" s="12"/>
      <c r="U793" t="s">
        <v>39</v>
      </c>
      <c r="V793" t="s">
        <v>79</v>
      </c>
      <c r="W793">
        <v>3.04</v>
      </c>
      <c r="X793">
        <v>3.04</v>
      </c>
      <c r="Y793">
        <v>1</v>
      </c>
    </row>
    <row r="794" spans="4:25" x14ac:dyDescent="0.2">
      <c r="D794" s="12"/>
      <c r="E794" s="12"/>
      <c r="U794" t="s">
        <v>39</v>
      </c>
      <c r="V794" t="s">
        <v>80</v>
      </c>
      <c r="W794">
        <v>0.78</v>
      </c>
      <c r="X794">
        <v>0.78</v>
      </c>
      <c r="Y794">
        <v>1</v>
      </c>
    </row>
    <row r="795" spans="4:25" x14ac:dyDescent="0.2">
      <c r="D795" s="12"/>
      <c r="E795" s="12"/>
      <c r="U795" t="s">
        <v>39</v>
      </c>
      <c r="V795" t="s">
        <v>8554</v>
      </c>
      <c r="W795">
        <v>0.80600000000000005</v>
      </c>
      <c r="X795">
        <v>0.80600000000000005</v>
      </c>
      <c r="Y795">
        <v>1</v>
      </c>
    </row>
    <row r="796" spans="4:25" x14ac:dyDescent="0.2">
      <c r="D796" s="12"/>
      <c r="E796" s="12"/>
      <c r="U796" t="s">
        <v>39</v>
      </c>
      <c r="V796" t="s">
        <v>274</v>
      </c>
      <c r="W796">
        <v>1.7000000000000001E-2</v>
      </c>
      <c r="X796">
        <v>1.7000000000000001E-2</v>
      </c>
      <c r="Y796">
        <v>1</v>
      </c>
    </row>
    <row r="797" spans="4:25" x14ac:dyDescent="0.2">
      <c r="D797" s="12"/>
      <c r="E797" s="12"/>
      <c r="U797" t="s">
        <v>39</v>
      </c>
      <c r="V797" t="s">
        <v>8891</v>
      </c>
      <c r="W797">
        <v>2.2400000000000002</v>
      </c>
      <c r="X797">
        <v>2.2400000000000002</v>
      </c>
      <c r="Y797">
        <v>1</v>
      </c>
    </row>
    <row r="798" spans="4:25" x14ac:dyDescent="0.2">
      <c r="D798" s="12"/>
      <c r="E798" s="12"/>
      <c r="U798" t="s">
        <v>39</v>
      </c>
      <c r="V798" t="s">
        <v>8622</v>
      </c>
      <c r="W798">
        <v>0.26</v>
      </c>
      <c r="X798">
        <v>0.16900000000000001</v>
      </c>
    </row>
    <row r="799" spans="4:25" x14ac:dyDescent="0.2">
      <c r="D799" s="12"/>
      <c r="E799" s="12"/>
      <c r="U799" t="s">
        <v>39</v>
      </c>
      <c r="V799" t="s">
        <v>8916</v>
      </c>
      <c r="W799">
        <v>0.75900000000000001</v>
      </c>
      <c r="X799">
        <v>0.75900000000000001</v>
      </c>
      <c r="Y799">
        <v>1</v>
      </c>
    </row>
    <row r="800" spans="4:25" x14ac:dyDescent="0.2">
      <c r="D800" s="12"/>
      <c r="E800" s="12"/>
      <c r="U800" t="s">
        <v>39</v>
      </c>
      <c r="V800" t="s">
        <v>8590</v>
      </c>
      <c r="W800">
        <v>0.29199999999999998</v>
      </c>
      <c r="X800">
        <v>0.29199999999999998</v>
      </c>
      <c r="Y800">
        <v>1</v>
      </c>
    </row>
    <row r="801" spans="4:25" x14ac:dyDescent="0.2">
      <c r="D801" s="12"/>
      <c r="E801" s="12"/>
      <c r="U801" t="s">
        <v>39</v>
      </c>
      <c r="V801" t="s">
        <v>8623</v>
      </c>
      <c r="W801">
        <v>7.3999999999999996E-2</v>
      </c>
      <c r="X801">
        <v>7.3999999999999996E-2</v>
      </c>
      <c r="Y801">
        <v>1</v>
      </c>
    </row>
    <row r="802" spans="4:25" x14ac:dyDescent="0.2">
      <c r="D802" s="12"/>
      <c r="E802" s="12"/>
      <c r="U802" t="s">
        <v>39</v>
      </c>
      <c r="V802" t="s">
        <v>8592</v>
      </c>
      <c r="W802">
        <v>5.1970000000000001</v>
      </c>
      <c r="X802">
        <v>5.1970000000000001</v>
      </c>
      <c r="Y802">
        <v>1</v>
      </c>
    </row>
    <row r="803" spans="4:25" x14ac:dyDescent="0.2">
      <c r="D803" s="12"/>
      <c r="E803" s="12"/>
      <c r="U803" t="s">
        <v>39</v>
      </c>
      <c r="V803" t="s">
        <v>8593</v>
      </c>
      <c r="W803">
        <v>1.198</v>
      </c>
      <c r="X803">
        <v>1.198</v>
      </c>
      <c r="Y803">
        <v>1</v>
      </c>
    </row>
    <row r="804" spans="4:25" x14ac:dyDescent="0.2">
      <c r="D804" s="12"/>
      <c r="E804" s="12"/>
      <c r="U804" t="s">
        <v>39</v>
      </c>
      <c r="V804" t="s">
        <v>8624</v>
      </c>
      <c r="W804">
        <v>1.0999999999999999E-2</v>
      </c>
      <c r="X804">
        <v>1.0999999999999999E-2</v>
      </c>
      <c r="Y804">
        <v>1</v>
      </c>
    </row>
    <row r="805" spans="4:25" x14ac:dyDescent="0.2">
      <c r="D805" s="12"/>
      <c r="E805" s="12"/>
      <c r="U805" t="s">
        <v>39</v>
      </c>
      <c r="V805" t="s">
        <v>8594</v>
      </c>
      <c r="W805">
        <v>5.1749999999999998</v>
      </c>
      <c r="X805">
        <v>1.5309999999999999</v>
      </c>
    </row>
    <row r="806" spans="4:25" x14ac:dyDescent="0.2">
      <c r="D806" s="12"/>
      <c r="E806" s="12"/>
      <c r="U806" t="s">
        <v>39</v>
      </c>
      <c r="V806" t="s">
        <v>8595</v>
      </c>
      <c r="W806">
        <v>1.0109999999999999</v>
      </c>
      <c r="X806">
        <v>0.95899999999999996</v>
      </c>
    </row>
    <row r="807" spans="4:25" x14ac:dyDescent="0.2">
      <c r="D807" s="12"/>
      <c r="E807" s="12"/>
      <c r="U807" t="s">
        <v>39</v>
      </c>
      <c r="V807" t="s">
        <v>8919</v>
      </c>
      <c r="W807">
        <v>4.1639999999999997</v>
      </c>
      <c r="X807">
        <v>4.1639999999999997</v>
      </c>
      <c r="Y807">
        <v>1</v>
      </c>
    </row>
    <row r="808" spans="4:25" x14ac:dyDescent="0.2">
      <c r="D808" s="12"/>
      <c r="E808" s="12"/>
      <c r="U808" t="s">
        <v>39</v>
      </c>
      <c r="V808" t="s">
        <v>8596</v>
      </c>
      <c r="W808">
        <v>9.6000000000000002E-2</v>
      </c>
      <c r="X808">
        <v>9.6000000000000002E-2</v>
      </c>
      <c r="Y808">
        <v>1</v>
      </c>
    </row>
    <row r="809" spans="4:25" x14ac:dyDescent="0.2">
      <c r="D809" s="12"/>
      <c r="E809" s="12"/>
      <c r="U809" t="s">
        <v>39</v>
      </c>
      <c r="V809" t="s">
        <v>8625</v>
      </c>
      <c r="W809">
        <v>8.5000000000000006E-2</v>
      </c>
      <c r="X809">
        <v>1.7999999999999999E-2</v>
      </c>
    </row>
    <row r="810" spans="4:25" x14ac:dyDescent="0.2">
      <c r="E810" s="12"/>
      <c r="U810" t="s">
        <v>39</v>
      </c>
      <c r="V810" t="s">
        <v>453</v>
      </c>
      <c r="W810">
        <v>8.5000000000000006E-2</v>
      </c>
      <c r="X810">
        <v>1.2E-2</v>
      </c>
    </row>
    <row r="811" spans="4:25" x14ac:dyDescent="0.2">
      <c r="E811" s="12"/>
      <c r="U811" t="s">
        <v>39</v>
      </c>
      <c r="V811" t="s">
        <v>8923</v>
      </c>
      <c r="W811">
        <v>4.3999999999999997E-2</v>
      </c>
      <c r="X811">
        <v>4.3999999999999997E-2</v>
      </c>
      <c r="Y811">
        <v>1</v>
      </c>
    </row>
    <row r="812" spans="4:25" x14ac:dyDescent="0.2">
      <c r="E812" s="12"/>
      <c r="U812" t="s">
        <v>39</v>
      </c>
      <c r="V812" t="s">
        <v>8626</v>
      </c>
      <c r="W812">
        <v>87.165000000000006</v>
      </c>
      <c r="X812">
        <v>1.4999999999999999E-2</v>
      </c>
    </row>
    <row r="813" spans="4:25" x14ac:dyDescent="0.2">
      <c r="E813" s="12"/>
      <c r="U813" t="s">
        <v>39</v>
      </c>
      <c r="V813" t="s">
        <v>8597</v>
      </c>
      <c r="W813">
        <v>60.420999999999999</v>
      </c>
      <c r="X813">
        <v>40.841000000000001</v>
      </c>
    </row>
    <row r="814" spans="4:25" x14ac:dyDescent="0.2">
      <c r="E814" s="12"/>
      <c r="U814" t="s">
        <v>39</v>
      </c>
      <c r="V814" t="s">
        <v>8495</v>
      </c>
      <c r="W814">
        <v>44.19</v>
      </c>
      <c r="X814">
        <v>14.381</v>
      </c>
    </row>
    <row r="815" spans="4:25" x14ac:dyDescent="0.2">
      <c r="E815" s="12"/>
      <c r="U815" t="s">
        <v>39</v>
      </c>
      <c r="V815" t="s">
        <v>352</v>
      </c>
      <c r="W815">
        <v>39.741999999999997</v>
      </c>
      <c r="X815">
        <v>32.008000000000003</v>
      </c>
    </row>
    <row r="816" spans="4:25" x14ac:dyDescent="0.2">
      <c r="U816" t="s">
        <v>39</v>
      </c>
      <c r="V816" t="s">
        <v>415</v>
      </c>
      <c r="W816">
        <v>1.089</v>
      </c>
      <c r="X816">
        <v>1.089</v>
      </c>
      <c r="Y816">
        <v>1</v>
      </c>
    </row>
    <row r="817" spans="4:25" x14ac:dyDescent="0.2">
      <c r="U817" t="s">
        <v>39</v>
      </c>
      <c r="V817" t="s">
        <v>416</v>
      </c>
      <c r="W817">
        <v>3.2000000000000001E-2</v>
      </c>
      <c r="X817">
        <v>1.4E-2</v>
      </c>
    </row>
    <row r="818" spans="4:25" x14ac:dyDescent="0.2">
      <c r="E818" s="12"/>
      <c r="U818" t="s">
        <v>39</v>
      </c>
      <c r="V818" t="s">
        <v>417</v>
      </c>
      <c r="W818">
        <v>2.8000000000000001E-2</v>
      </c>
      <c r="X818">
        <v>2.8000000000000001E-2</v>
      </c>
      <c r="Y818">
        <v>1</v>
      </c>
    </row>
    <row r="819" spans="4:25" x14ac:dyDescent="0.2">
      <c r="E819" s="12"/>
      <c r="U819" t="s">
        <v>39</v>
      </c>
      <c r="V819" t="s">
        <v>419</v>
      </c>
      <c r="W819">
        <v>2.1999999999999999E-2</v>
      </c>
      <c r="X819">
        <v>2.1999999999999999E-2</v>
      </c>
      <c r="Y819">
        <v>1</v>
      </c>
    </row>
    <row r="820" spans="4:25" x14ac:dyDescent="0.2">
      <c r="D820" s="12"/>
      <c r="E820" s="12"/>
      <c r="U820" t="s">
        <v>39</v>
      </c>
      <c r="V820" t="s">
        <v>8598</v>
      </c>
      <c r="W820">
        <v>3.3000000000000002E-2</v>
      </c>
      <c r="X820">
        <v>3.3000000000000002E-2</v>
      </c>
      <c r="Y820">
        <v>1</v>
      </c>
    </row>
    <row r="821" spans="4:25" x14ac:dyDescent="0.2">
      <c r="U821" t="s">
        <v>39</v>
      </c>
      <c r="V821" t="s">
        <v>420</v>
      </c>
      <c r="W821">
        <v>4.3999999999999997E-2</v>
      </c>
      <c r="X821">
        <v>4.3999999999999997E-2</v>
      </c>
      <c r="Y821">
        <v>1</v>
      </c>
    </row>
    <row r="822" spans="4:25" x14ac:dyDescent="0.2">
      <c r="E822" s="12"/>
      <c r="U822" t="s">
        <v>39</v>
      </c>
      <c r="V822" t="s">
        <v>421</v>
      </c>
      <c r="W822">
        <v>0.107</v>
      </c>
      <c r="X822">
        <v>8.5999999999999993E-2</v>
      </c>
    </row>
    <row r="823" spans="4:25" x14ac:dyDescent="0.2">
      <c r="D823" s="12"/>
      <c r="E823" s="12"/>
      <c r="U823" t="s">
        <v>39</v>
      </c>
      <c r="V823" t="s">
        <v>8599</v>
      </c>
      <c r="W823">
        <v>0.223</v>
      </c>
      <c r="X823">
        <v>0.14199999999999999</v>
      </c>
    </row>
    <row r="824" spans="4:25" x14ac:dyDescent="0.2">
      <c r="U824" t="s">
        <v>39</v>
      </c>
      <c r="V824" t="s">
        <v>8627</v>
      </c>
      <c r="W824">
        <v>0.249</v>
      </c>
      <c r="X824">
        <v>0.02</v>
      </c>
    </row>
    <row r="825" spans="4:25" x14ac:dyDescent="0.2">
      <c r="U825" t="s">
        <v>39</v>
      </c>
      <c r="V825" t="s">
        <v>8600</v>
      </c>
      <c r="W825">
        <v>2.194</v>
      </c>
      <c r="X825">
        <v>2.194</v>
      </c>
      <c r="Y825">
        <v>1</v>
      </c>
    </row>
    <row r="826" spans="4:25" x14ac:dyDescent="0.2">
      <c r="U826" t="s">
        <v>39</v>
      </c>
      <c r="V826" t="s">
        <v>8935</v>
      </c>
      <c r="W826">
        <v>5.3999999999999999E-2</v>
      </c>
      <c r="X826">
        <v>5.3999999999999999E-2</v>
      </c>
      <c r="Y826">
        <v>1</v>
      </c>
    </row>
    <row r="827" spans="4:25" x14ac:dyDescent="0.2">
      <c r="U827" t="s">
        <v>39</v>
      </c>
      <c r="V827" t="s">
        <v>8613</v>
      </c>
      <c r="W827">
        <v>0.183</v>
      </c>
      <c r="X827">
        <v>0.183</v>
      </c>
      <c r="Y827">
        <v>1</v>
      </c>
    </row>
    <row r="828" spans="4:25" x14ac:dyDescent="0.2">
      <c r="U828" t="s">
        <v>39</v>
      </c>
      <c r="V828" t="s">
        <v>8668</v>
      </c>
      <c r="W828">
        <v>3.964</v>
      </c>
      <c r="X828">
        <v>3.964</v>
      </c>
      <c r="Y828">
        <v>1</v>
      </c>
    </row>
    <row r="829" spans="4:25" x14ac:dyDescent="0.2">
      <c r="E829" s="12"/>
      <c r="U829" t="s">
        <v>39</v>
      </c>
      <c r="V829" t="s">
        <v>8938</v>
      </c>
      <c r="W829">
        <v>2.5999999999999999E-2</v>
      </c>
      <c r="X829">
        <v>2.5999999999999999E-2</v>
      </c>
      <c r="Y829">
        <v>1</v>
      </c>
    </row>
    <row r="830" spans="4:25" x14ac:dyDescent="0.2">
      <c r="E830" s="12"/>
      <c r="U830" t="s">
        <v>39</v>
      </c>
      <c r="V830" t="s">
        <v>8601</v>
      </c>
      <c r="W830">
        <v>3.6999999999999998E-2</v>
      </c>
      <c r="X830">
        <v>3.6999999999999998E-2</v>
      </c>
      <c r="Y830">
        <v>1</v>
      </c>
    </row>
    <row r="831" spans="4:25" x14ac:dyDescent="0.2">
      <c r="U831" t="s">
        <v>39</v>
      </c>
      <c r="V831" t="s">
        <v>462</v>
      </c>
      <c r="W831">
        <v>0.26900000000000002</v>
      </c>
      <c r="X831">
        <v>0.22</v>
      </c>
    </row>
    <row r="832" spans="4:25" x14ac:dyDescent="0.2">
      <c r="E832" s="12"/>
      <c r="U832" t="s">
        <v>39</v>
      </c>
      <c r="V832" t="s">
        <v>463</v>
      </c>
      <c r="W832">
        <v>0.53900000000000003</v>
      </c>
      <c r="X832">
        <v>0.45</v>
      </c>
    </row>
    <row r="833" spans="4:25" x14ac:dyDescent="0.2">
      <c r="E833" s="12"/>
      <c r="U833" t="s">
        <v>39</v>
      </c>
      <c r="V833" t="s">
        <v>8602</v>
      </c>
      <c r="W833">
        <v>19.858000000000001</v>
      </c>
      <c r="X833">
        <v>19.855</v>
      </c>
      <c r="Y833">
        <v>1</v>
      </c>
    </row>
    <row r="834" spans="4:25" x14ac:dyDescent="0.2">
      <c r="U834" t="s">
        <v>39</v>
      </c>
      <c r="V834" t="s">
        <v>8603</v>
      </c>
      <c r="W834">
        <v>5.1999999999999998E-2</v>
      </c>
      <c r="X834">
        <v>5.1999999999999998E-2</v>
      </c>
      <c r="Y834">
        <v>1</v>
      </c>
    </row>
    <row r="835" spans="4:25" x14ac:dyDescent="0.2">
      <c r="U835" t="s">
        <v>39</v>
      </c>
      <c r="V835" t="s">
        <v>8664</v>
      </c>
      <c r="W835">
        <v>5.1879999999999997</v>
      </c>
      <c r="X835">
        <v>5.1879999999999997</v>
      </c>
      <c r="Y835">
        <v>1</v>
      </c>
    </row>
    <row r="836" spans="4:25" x14ac:dyDescent="0.2">
      <c r="U836" t="s">
        <v>39</v>
      </c>
      <c r="V836" t="s">
        <v>8433</v>
      </c>
      <c r="W836">
        <v>163.54599999999999</v>
      </c>
      <c r="X836">
        <v>93.611999999999995</v>
      </c>
    </row>
    <row r="837" spans="4:25" x14ac:dyDescent="0.2">
      <c r="E837" s="12"/>
      <c r="U837" t="s">
        <v>39</v>
      </c>
      <c r="V837" t="s">
        <v>8203</v>
      </c>
      <c r="W837">
        <v>25.396000000000001</v>
      </c>
      <c r="X837">
        <v>6.23</v>
      </c>
    </row>
    <row r="838" spans="4:25" x14ac:dyDescent="0.2">
      <c r="U838" t="s">
        <v>39</v>
      </c>
      <c r="V838" t="s">
        <v>8604</v>
      </c>
      <c r="W838">
        <v>2.4E-2</v>
      </c>
      <c r="X838">
        <v>2.4E-2</v>
      </c>
      <c r="Y838">
        <v>1</v>
      </c>
    </row>
    <row r="839" spans="4:25" x14ac:dyDescent="0.2">
      <c r="D839" s="12"/>
      <c r="E839" s="12"/>
      <c r="U839" t="s">
        <v>39</v>
      </c>
      <c r="V839" t="s">
        <v>8703</v>
      </c>
      <c r="W839">
        <v>1.738</v>
      </c>
      <c r="X839">
        <v>1.738</v>
      </c>
      <c r="Y839">
        <v>1</v>
      </c>
    </row>
    <row r="840" spans="4:25" x14ac:dyDescent="0.2">
      <c r="U840" t="s">
        <v>39</v>
      </c>
      <c r="V840" t="s">
        <v>8168</v>
      </c>
      <c r="W840">
        <v>25.396000000000001</v>
      </c>
      <c r="X840">
        <v>6.23</v>
      </c>
    </row>
    <row r="841" spans="4:25" x14ac:dyDescent="0.2">
      <c r="E841" s="12"/>
      <c r="U841" t="s">
        <v>39</v>
      </c>
      <c r="V841" t="s">
        <v>8732</v>
      </c>
      <c r="W841">
        <v>0.184</v>
      </c>
      <c r="X841">
        <v>0.184</v>
      </c>
      <c r="Y841">
        <v>1</v>
      </c>
    </row>
    <row r="842" spans="4:25" x14ac:dyDescent="0.2">
      <c r="U842" t="s">
        <v>39</v>
      </c>
      <c r="V842" t="s">
        <v>8431</v>
      </c>
      <c r="W842">
        <v>0.19600000000000001</v>
      </c>
      <c r="X842">
        <v>0.10299999999999999</v>
      </c>
    </row>
    <row r="843" spans="4:25" x14ac:dyDescent="0.2">
      <c r="U843" t="s">
        <v>39</v>
      </c>
      <c r="V843" t="s">
        <v>8551</v>
      </c>
      <c r="W843">
        <v>1.345</v>
      </c>
      <c r="X843">
        <v>1.0389999999999999</v>
      </c>
    </row>
    <row r="844" spans="4:25" x14ac:dyDescent="0.2">
      <c r="U844" t="s">
        <v>39</v>
      </c>
      <c r="V844" t="s">
        <v>8628</v>
      </c>
      <c r="W844">
        <v>4.9530000000000003</v>
      </c>
      <c r="X844">
        <v>1.2210000000000001</v>
      </c>
    </row>
    <row r="845" spans="4:25" x14ac:dyDescent="0.2">
      <c r="U845" t="s">
        <v>39</v>
      </c>
      <c r="V845" t="s">
        <v>8606</v>
      </c>
      <c r="W845">
        <v>0.20200000000000001</v>
      </c>
      <c r="X845">
        <v>7.0000000000000007E-2</v>
      </c>
    </row>
    <row r="846" spans="4:25" x14ac:dyDescent="0.2">
      <c r="U846" t="s">
        <v>39</v>
      </c>
      <c r="V846" t="s">
        <v>8607</v>
      </c>
      <c r="W846">
        <v>3.4000000000000002E-2</v>
      </c>
      <c r="X846">
        <v>1.4999999999999999E-2</v>
      </c>
    </row>
    <row r="847" spans="4:25" x14ac:dyDescent="0.2">
      <c r="U847" t="s">
        <v>39</v>
      </c>
      <c r="V847" t="s">
        <v>8399</v>
      </c>
      <c r="W847">
        <v>4.4509999999999996</v>
      </c>
      <c r="X847">
        <v>4.2089999999999996</v>
      </c>
    </row>
    <row r="848" spans="4:25" x14ac:dyDescent="0.2">
      <c r="U848" t="s">
        <v>39</v>
      </c>
      <c r="V848" t="s">
        <v>8550</v>
      </c>
      <c r="W848">
        <v>1.821</v>
      </c>
      <c r="X848">
        <v>1.5229999999999999</v>
      </c>
    </row>
    <row r="849" spans="4:25" x14ac:dyDescent="0.2">
      <c r="U849" t="s">
        <v>39</v>
      </c>
      <c r="V849" t="s">
        <v>8630</v>
      </c>
      <c r="W849">
        <v>1.2E-2</v>
      </c>
      <c r="X849">
        <v>1.2E-2</v>
      </c>
      <c r="Y849">
        <v>1</v>
      </c>
    </row>
    <row r="850" spans="4:25" x14ac:dyDescent="0.2">
      <c r="U850" t="s">
        <v>39</v>
      </c>
      <c r="V850" t="s">
        <v>8609</v>
      </c>
      <c r="W850">
        <v>8.9999999999999993E-3</v>
      </c>
      <c r="X850">
        <v>8.9999999999999993E-3</v>
      </c>
      <c r="Y850">
        <v>1</v>
      </c>
    </row>
    <row r="851" spans="4:25" x14ac:dyDescent="0.2">
      <c r="U851" t="s">
        <v>38</v>
      </c>
      <c r="V851" t="s">
        <v>8559</v>
      </c>
      <c r="W851">
        <v>5.2009999999999996</v>
      </c>
      <c r="X851">
        <v>4.6550000000000002</v>
      </c>
    </row>
    <row r="852" spans="4:25" x14ac:dyDescent="0.2">
      <c r="U852" t="s">
        <v>38</v>
      </c>
      <c r="V852" t="s">
        <v>455</v>
      </c>
      <c r="W852">
        <v>5.8999999999999997E-2</v>
      </c>
      <c r="X852">
        <v>5.8999999999999997E-2</v>
      </c>
      <c r="Y852">
        <v>1</v>
      </c>
    </row>
    <row r="853" spans="4:25" x14ac:dyDescent="0.2">
      <c r="U853" t="s">
        <v>38</v>
      </c>
      <c r="V853" t="s">
        <v>8458</v>
      </c>
      <c r="W853">
        <v>1.194</v>
      </c>
      <c r="X853">
        <v>1.194</v>
      </c>
      <c r="Y853">
        <v>1</v>
      </c>
    </row>
    <row r="854" spans="4:25" x14ac:dyDescent="0.2">
      <c r="U854" t="s">
        <v>38</v>
      </c>
      <c r="V854" t="s">
        <v>8460</v>
      </c>
      <c r="W854">
        <v>1.9419999999999999</v>
      </c>
      <c r="X854">
        <v>1.9419999999999999</v>
      </c>
      <c r="Y854">
        <v>1</v>
      </c>
    </row>
    <row r="855" spans="4:25" x14ac:dyDescent="0.2">
      <c r="U855" t="s">
        <v>38</v>
      </c>
      <c r="V855" t="s">
        <v>8464</v>
      </c>
      <c r="W855">
        <v>1.7000000000000001E-2</v>
      </c>
      <c r="X855">
        <v>1.7000000000000001E-2</v>
      </c>
      <c r="Y855">
        <v>1</v>
      </c>
    </row>
    <row r="856" spans="4:25" x14ac:dyDescent="0.2">
      <c r="U856" t="s">
        <v>38</v>
      </c>
      <c r="V856" t="s">
        <v>8614</v>
      </c>
      <c r="W856">
        <v>2.5000000000000001E-2</v>
      </c>
      <c r="X856">
        <v>2.5000000000000001E-2</v>
      </c>
      <c r="Y856">
        <v>1</v>
      </c>
    </row>
    <row r="857" spans="4:25" x14ac:dyDescent="0.2">
      <c r="U857" t="s">
        <v>38</v>
      </c>
      <c r="V857" t="s">
        <v>8560</v>
      </c>
      <c r="W857">
        <v>0.157</v>
      </c>
      <c r="X857">
        <v>0.157</v>
      </c>
      <c r="Y857">
        <v>1</v>
      </c>
    </row>
    <row r="858" spans="4:25" x14ac:dyDescent="0.2">
      <c r="U858" t="s">
        <v>38</v>
      </c>
      <c r="V858" t="s">
        <v>8562</v>
      </c>
      <c r="W858">
        <v>0.17899999999999999</v>
      </c>
      <c r="X858">
        <v>2.5999999999999999E-2</v>
      </c>
    </row>
    <row r="859" spans="4:25" x14ac:dyDescent="0.2">
      <c r="U859" t="s">
        <v>38</v>
      </c>
      <c r="V859" t="s">
        <v>8563</v>
      </c>
      <c r="W859">
        <v>8.5999999999999993E-2</v>
      </c>
      <c r="X859">
        <v>1.6E-2</v>
      </c>
    </row>
    <row r="860" spans="4:25" x14ac:dyDescent="0.2">
      <c r="U860" t="s">
        <v>38</v>
      </c>
      <c r="V860" t="s">
        <v>8564</v>
      </c>
      <c r="W860">
        <v>3.6999999999999998E-2</v>
      </c>
      <c r="X860">
        <v>3.6999999999999998E-2</v>
      </c>
      <c r="Y860">
        <v>1</v>
      </c>
    </row>
    <row r="861" spans="4:25" x14ac:dyDescent="0.2">
      <c r="U861" t="s">
        <v>38</v>
      </c>
      <c r="V861" t="s">
        <v>8466</v>
      </c>
      <c r="W861">
        <v>3.6999999999999998E-2</v>
      </c>
      <c r="X861">
        <v>0.01</v>
      </c>
    </row>
    <row r="862" spans="4:25" x14ac:dyDescent="0.2">
      <c r="U862" t="s">
        <v>38</v>
      </c>
      <c r="V862" t="s">
        <v>8558</v>
      </c>
      <c r="W862">
        <v>0.45300000000000001</v>
      </c>
      <c r="X862">
        <v>6.2E-2</v>
      </c>
    </row>
    <row r="863" spans="4:25" x14ac:dyDescent="0.2">
      <c r="D863" s="12"/>
      <c r="E863" s="12"/>
      <c r="U863" t="s">
        <v>38</v>
      </c>
      <c r="V863" t="s">
        <v>8468</v>
      </c>
      <c r="W863">
        <v>0.95099999999999996</v>
      </c>
      <c r="X863">
        <v>0.84699999999999998</v>
      </c>
    </row>
    <row r="864" spans="4:25" x14ac:dyDescent="0.2">
      <c r="D864" s="12"/>
      <c r="E864" s="12"/>
      <c r="U864" t="s">
        <v>38</v>
      </c>
      <c r="V864" t="s">
        <v>110</v>
      </c>
      <c r="W864">
        <v>0.874</v>
      </c>
      <c r="X864">
        <v>0.874</v>
      </c>
      <c r="Y864">
        <v>1</v>
      </c>
    </row>
    <row r="865" spans="4:25" x14ac:dyDescent="0.2">
      <c r="D865" s="12"/>
      <c r="E865" s="12"/>
      <c r="U865" t="s">
        <v>38</v>
      </c>
      <c r="V865" t="s">
        <v>112</v>
      </c>
      <c r="W865">
        <v>0.83499999999999996</v>
      </c>
      <c r="X865">
        <v>0.83499999999999996</v>
      </c>
      <c r="Y865">
        <v>1</v>
      </c>
    </row>
    <row r="866" spans="4:25" x14ac:dyDescent="0.2">
      <c r="E866" s="12"/>
      <c r="U866" t="s">
        <v>38</v>
      </c>
      <c r="V866" t="s">
        <v>8470</v>
      </c>
      <c r="W866">
        <v>3.8559999999999999</v>
      </c>
      <c r="X866">
        <v>3.0409999999999999</v>
      </c>
    </row>
    <row r="867" spans="4:25" x14ac:dyDescent="0.2">
      <c r="U867" t="s">
        <v>38</v>
      </c>
      <c r="V867" t="s">
        <v>8471</v>
      </c>
      <c r="W867">
        <v>2.3650000000000002</v>
      </c>
      <c r="X867">
        <v>2.2130000000000001</v>
      </c>
    </row>
    <row r="868" spans="4:25" x14ac:dyDescent="0.2">
      <c r="U868" t="s">
        <v>38</v>
      </c>
      <c r="V868" t="s">
        <v>116</v>
      </c>
      <c r="W868">
        <v>1.2E-2</v>
      </c>
      <c r="X868">
        <v>0.01</v>
      </c>
      <c r="Y868">
        <v>1</v>
      </c>
    </row>
    <row r="869" spans="4:25" x14ac:dyDescent="0.2">
      <c r="U869" t="s">
        <v>38</v>
      </c>
      <c r="V869" t="s">
        <v>8472</v>
      </c>
      <c r="W869">
        <v>3.7949999999999999</v>
      </c>
      <c r="X869">
        <v>3.7949999999999999</v>
      </c>
      <c r="Y869">
        <v>1</v>
      </c>
    </row>
    <row r="870" spans="4:25" x14ac:dyDescent="0.2">
      <c r="U870" t="s">
        <v>38</v>
      </c>
      <c r="V870" t="s">
        <v>8566</v>
      </c>
      <c r="W870">
        <v>0.68899999999999995</v>
      </c>
      <c r="X870">
        <v>0.57599999999999996</v>
      </c>
    </row>
    <row r="871" spans="4:25" x14ac:dyDescent="0.2">
      <c r="U871" t="s">
        <v>38</v>
      </c>
      <c r="V871" t="s">
        <v>8567</v>
      </c>
      <c r="W871">
        <v>0.69599999999999995</v>
      </c>
      <c r="X871">
        <v>0.58199999999999996</v>
      </c>
    </row>
    <row r="872" spans="4:25" x14ac:dyDescent="0.2">
      <c r="E872" s="12"/>
      <c r="U872" t="s">
        <v>38</v>
      </c>
      <c r="V872" t="s">
        <v>120</v>
      </c>
      <c r="W872">
        <v>0.32800000000000001</v>
      </c>
      <c r="X872">
        <v>0.32800000000000001</v>
      </c>
      <c r="Y872">
        <v>1</v>
      </c>
    </row>
    <row r="873" spans="4:25" x14ac:dyDescent="0.2">
      <c r="E873" s="12"/>
      <c r="U873" t="s">
        <v>38</v>
      </c>
      <c r="V873" t="s">
        <v>121</v>
      </c>
      <c r="W873">
        <v>1.7230000000000001</v>
      </c>
      <c r="X873">
        <v>1.05</v>
      </c>
    </row>
    <row r="874" spans="4:25" x14ac:dyDescent="0.2">
      <c r="E874" s="12"/>
      <c r="U874" t="s">
        <v>38</v>
      </c>
      <c r="V874" t="s">
        <v>124</v>
      </c>
      <c r="W874">
        <v>0.94699999999999995</v>
      </c>
      <c r="X874">
        <v>0.94699999999999995</v>
      </c>
      <c r="Y874">
        <v>1</v>
      </c>
    </row>
    <row r="875" spans="4:25" x14ac:dyDescent="0.2">
      <c r="U875" t="s">
        <v>38</v>
      </c>
      <c r="V875" t="s">
        <v>8568</v>
      </c>
      <c r="W875">
        <v>0.52600000000000002</v>
      </c>
      <c r="X875">
        <v>0.52600000000000002</v>
      </c>
      <c r="Y875">
        <v>1</v>
      </c>
    </row>
    <row r="876" spans="4:25" x14ac:dyDescent="0.2">
      <c r="E876" s="12"/>
      <c r="U876" t="s">
        <v>38</v>
      </c>
      <c r="V876" t="s">
        <v>8569</v>
      </c>
      <c r="W876">
        <v>0.378</v>
      </c>
      <c r="X876">
        <v>0.28299999999999997</v>
      </c>
    </row>
    <row r="877" spans="4:25" x14ac:dyDescent="0.2">
      <c r="E877" s="12"/>
      <c r="U877" t="s">
        <v>38</v>
      </c>
      <c r="V877" t="s">
        <v>8570</v>
      </c>
      <c r="W877">
        <v>4.2649999999999997</v>
      </c>
      <c r="X877">
        <v>2.1349999999999998</v>
      </c>
    </row>
    <row r="878" spans="4:25" x14ac:dyDescent="0.2">
      <c r="E878" s="12"/>
      <c r="U878" t="s">
        <v>38</v>
      </c>
      <c r="V878" t="s">
        <v>8571</v>
      </c>
      <c r="W878">
        <v>1.1950000000000001</v>
      </c>
      <c r="X878">
        <v>0.33800000000000002</v>
      </c>
    </row>
    <row r="879" spans="4:25" x14ac:dyDescent="0.2">
      <c r="U879" t="s">
        <v>38</v>
      </c>
      <c r="V879" t="s">
        <v>8473</v>
      </c>
      <c r="W879">
        <v>0.13500000000000001</v>
      </c>
      <c r="X879">
        <v>6.8000000000000005E-2</v>
      </c>
    </row>
    <row r="880" spans="4:25" x14ac:dyDescent="0.2">
      <c r="D880" s="12"/>
      <c r="E880" s="12"/>
      <c r="U880" t="s">
        <v>38</v>
      </c>
      <c r="V880" t="s">
        <v>497</v>
      </c>
      <c r="W880">
        <v>0.88100000000000001</v>
      </c>
      <c r="X880">
        <v>0.88100000000000001</v>
      </c>
      <c r="Y880">
        <v>1</v>
      </c>
    </row>
    <row r="881" spans="4:25" x14ac:dyDescent="0.2">
      <c r="D881" s="12"/>
      <c r="E881" s="12"/>
      <c r="U881" t="s">
        <v>38</v>
      </c>
      <c r="V881" t="s">
        <v>8615</v>
      </c>
      <c r="W881">
        <v>1.8240000000000001</v>
      </c>
      <c r="X881">
        <v>1.4239999999999999</v>
      </c>
    </row>
    <row r="882" spans="4:25" x14ac:dyDescent="0.2">
      <c r="D882" s="12"/>
      <c r="E882" s="12"/>
      <c r="U882" t="s">
        <v>38</v>
      </c>
      <c r="V882" t="s">
        <v>8572</v>
      </c>
      <c r="W882">
        <v>1.7410000000000001</v>
      </c>
      <c r="X882">
        <v>1.7410000000000001</v>
      </c>
      <c r="Y882">
        <v>1</v>
      </c>
    </row>
    <row r="883" spans="4:25" x14ac:dyDescent="0.2">
      <c r="U883" t="s">
        <v>38</v>
      </c>
      <c r="V883" t="s">
        <v>8474</v>
      </c>
      <c r="W883">
        <v>0.13900000000000001</v>
      </c>
      <c r="X883">
        <v>0.13900000000000001</v>
      </c>
      <c r="Y883">
        <v>1</v>
      </c>
    </row>
    <row r="884" spans="4:25" x14ac:dyDescent="0.2">
      <c r="U884" t="s">
        <v>38</v>
      </c>
      <c r="V884" t="s">
        <v>127</v>
      </c>
      <c r="W884">
        <v>4.2149999999999999</v>
      </c>
      <c r="X884">
        <v>0.152</v>
      </c>
    </row>
    <row r="885" spans="4:25" x14ac:dyDescent="0.2">
      <c r="U885" t="s">
        <v>38</v>
      </c>
      <c r="V885" t="s">
        <v>130</v>
      </c>
      <c r="W885">
        <v>130.74</v>
      </c>
      <c r="X885">
        <v>130.74</v>
      </c>
      <c r="Y885">
        <v>1</v>
      </c>
    </row>
    <row r="886" spans="4:25" x14ac:dyDescent="0.2">
      <c r="U886" t="s">
        <v>38</v>
      </c>
      <c r="V886" t="s">
        <v>8666</v>
      </c>
      <c r="W886">
        <v>0.02</v>
      </c>
      <c r="X886">
        <v>0.02</v>
      </c>
      <c r="Y886">
        <v>1</v>
      </c>
    </row>
    <row r="887" spans="4:25" x14ac:dyDescent="0.2">
      <c r="U887" t="s">
        <v>38</v>
      </c>
      <c r="V887" t="s">
        <v>8667</v>
      </c>
      <c r="W887">
        <v>0.40400000000000003</v>
      </c>
      <c r="X887">
        <v>0.40400000000000003</v>
      </c>
      <c r="Y887">
        <v>1</v>
      </c>
    </row>
    <row r="888" spans="4:25" x14ac:dyDescent="0.2">
      <c r="E888" s="12"/>
      <c r="U888" t="s">
        <v>38</v>
      </c>
      <c r="V888" t="s">
        <v>8767</v>
      </c>
      <c r="W888">
        <v>2.1999999999999999E-2</v>
      </c>
      <c r="X888">
        <v>1.4E-2</v>
      </c>
      <c r="Y888">
        <v>1</v>
      </c>
    </row>
    <row r="889" spans="4:25" x14ac:dyDescent="0.2">
      <c r="E889" s="12"/>
      <c r="U889" t="s">
        <v>38</v>
      </c>
      <c r="V889" t="s">
        <v>8768</v>
      </c>
      <c r="W889">
        <v>1.2999999999999999E-2</v>
      </c>
      <c r="X889">
        <v>1.2999999999999999E-2</v>
      </c>
      <c r="Y889">
        <v>1</v>
      </c>
    </row>
    <row r="890" spans="4:25" x14ac:dyDescent="0.2">
      <c r="U890" t="s">
        <v>38</v>
      </c>
      <c r="V890" t="s">
        <v>8575</v>
      </c>
      <c r="W890">
        <v>2.1909999999999998</v>
      </c>
      <c r="X890">
        <v>0.74099999999999999</v>
      </c>
    </row>
    <row r="891" spans="4:25" x14ac:dyDescent="0.2">
      <c r="E891" s="12"/>
      <c r="U891" t="s">
        <v>38</v>
      </c>
      <c r="V891" t="s">
        <v>8616</v>
      </c>
      <c r="W891">
        <v>0.68200000000000005</v>
      </c>
      <c r="X891">
        <v>0.44700000000000001</v>
      </c>
    </row>
    <row r="892" spans="4:25" x14ac:dyDescent="0.2">
      <c r="E892" s="12"/>
      <c r="U892" t="s">
        <v>38</v>
      </c>
      <c r="V892" t="s">
        <v>8769</v>
      </c>
      <c r="W892">
        <v>0.01</v>
      </c>
      <c r="X892">
        <v>0.01</v>
      </c>
      <c r="Y892">
        <v>1</v>
      </c>
    </row>
    <row r="893" spans="4:25" x14ac:dyDescent="0.2">
      <c r="E893" s="12"/>
      <c r="U893" t="s">
        <v>38</v>
      </c>
      <c r="V893" t="s">
        <v>8453</v>
      </c>
      <c r="W893">
        <v>0.192</v>
      </c>
      <c r="X893">
        <v>6.0999999999999999E-2</v>
      </c>
    </row>
    <row r="894" spans="4:25" x14ac:dyDescent="0.2">
      <c r="U894" t="s">
        <v>38</v>
      </c>
      <c r="V894" t="s">
        <v>8475</v>
      </c>
      <c r="W894">
        <v>0.249</v>
      </c>
      <c r="X894">
        <v>0.249</v>
      </c>
      <c r="Y894">
        <v>1</v>
      </c>
    </row>
    <row r="895" spans="4:25" x14ac:dyDescent="0.2">
      <c r="U895" t="s">
        <v>38</v>
      </c>
      <c r="V895" t="s">
        <v>8576</v>
      </c>
      <c r="W895">
        <v>1.4999999999999999E-2</v>
      </c>
      <c r="X895">
        <v>1.4E-2</v>
      </c>
      <c r="Y895">
        <v>1</v>
      </c>
    </row>
    <row r="896" spans="4:25" x14ac:dyDescent="0.2">
      <c r="U896" t="s">
        <v>38</v>
      </c>
      <c r="V896" t="s">
        <v>8687</v>
      </c>
      <c r="W896" s="12">
        <v>0.98199999999999998</v>
      </c>
      <c r="X896" s="12">
        <v>0.98199999999999998</v>
      </c>
      <c r="Y896">
        <v>1</v>
      </c>
    </row>
    <row r="897" spans="4:25" x14ac:dyDescent="0.2">
      <c r="U897" t="s">
        <v>38</v>
      </c>
      <c r="V897" t="s">
        <v>8617</v>
      </c>
      <c r="W897">
        <v>21.850999999999999</v>
      </c>
      <c r="X897">
        <v>21.850999999999999</v>
      </c>
      <c r="Y897">
        <v>1</v>
      </c>
    </row>
    <row r="898" spans="4:25" x14ac:dyDescent="0.2">
      <c r="U898" t="s">
        <v>38</v>
      </c>
      <c r="V898" t="s">
        <v>8477</v>
      </c>
      <c r="W898">
        <v>3.8780000000000001</v>
      </c>
      <c r="X898">
        <v>1.698</v>
      </c>
    </row>
    <row r="899" spans="4:25" x14ac:dyDescent="0.2">
      <c r="U899" t="s">
        <v>38</v>
      </c>
      <c r="V899" t="s">
        <v>8577</v>
      </c>
      <c r="W899">
        <v>3.82</v>
      </c>
      <c r="X899">
        <v>1.6719999999999999</v>
      </c>
    </row>
    <row r="900" spans="4:25" x14ac:dyDescent="0.2">
      <c r="U900" t="s">
        <v>38</v>
      </c>
      <c r="V900" t="s">
        <v>8578</v>
      </c>
      <c r="W900">
        <v>0.15</v>
      </c>
      <c r="X900">
        <v>2.1999999999999999E-2</v>
      </c>
    </row>
    <row r="901" spans="4:25" x14ac:dyDescent="0.2">
      <c r="D901" s="12"/>
      <c r="E901" s="12"/>
      <c r="U901" t="s">
        <v>38</v>
      </c>
      <c r="V901" t="s">
        <v>8149</v>
      </c>
      <c r="W901">
        <v>5.7000000000000002E-2</v>
      </c>
      <c r="X901">
        <v>8.0000000000000002E-3</v>
      </c>
    </row>
    <row r="902" spans="4:25" x14ac:dyDescent="0.2">
      <c r="D902" s="12"/>
      <c r="E902" s="12"/>
      <c r="U902" t="s">
        <v>38</v>
      </c>
      <c r="V902" t="s">
        <v>8582</v>
      </c>
      <c r="W902">
        <v>0.23</v>
      </c>
      <c r="X902">
        <v>0.13</v>
      </c>
    </row>
    <row r="903" spans="4:25" x14ac:dyDescent="0.2">
      <c r="D903" s="12"/>
      <c r="E903" s="12"/>
      <c r="U903" t="s">
        <v>38</v>
      </c>
      <c r="V903" t="s">
        <v>8583</v>
      </c>
      <c r="W903">
        <v>4.1000000000000002E-2</v>
      </c>
      <c r="X903">
        <v>4.1000000000000002E-2</v>
      </c>
      <c r="Y903">
        <v>1</v>
      </c>
    </row>
    <row r="904" spans="4:25" x14ac:dyDescent="0.2">
      <c r="E904" s="12"/>
      <c r="U904" t="s">
        <v>38</v>
      </c>
      <c r="V904" t="s">
        <v>8483</v>
      </c>
      <c r="W904">
        <v>8.2000000000000003E-2</v>
      </c>
      <c r="X904">
        <v>8.2000000000000003E-2</v>
      </c>
      <c r="Y904">
        <v>1</v>
      </c>
    </row>
    <row r="905" spans="4:25" x14ac:dyDescent="0.2">
      <c r="E905" s="12"/>
      <c r="U905" t="s">
        <v>38</v>
      </c>
      <c r="V905" t="s">
        <v>8448</v>
      </c>
      <c r="W905">
        <v>0.36199999999999999</v>
      </c>
      <c r="X905">
        <v>0.307</v>
      </c>
    </row>
    <row r="906" spans="4:25" x14ac:dyDescent="0.2">
      <c r="E906" s="12"/>
      <c r="U906" t="s">
        <v>38</v>
      </c>
      <c r="V906" t="s">
        <v>8446</v>
      </c>
      <c r="W906">
        <v>0.35499999999999998</v>
      </c>
      <c r="X906">
        <v>0.26400000000000001</v>
      </c>
    </row>
    <row r="907" spans="4:25" x14ac:dyDescent="0.2">
      <c r="U907" t="s">
        <v>38</v>
      </c>
      <c r="V907" t="s">
        <v>8447</v>
      </c>
      <c r="W907">
        <v>0.61899999999999999</v>
      </c>
      <c r="X907">
        <v>0.61899999999999999</v>
      </c>
      <c r="Y907">
        <v>1</v>
      </c>
    </row>
    <row r="908" spans="4:25" x14ac:dyDescent="0.2">
      <c r="D908" s="12"/>
      <c r="E908" s="12"/>
      <c r="U908" t="s">
        <v>38</v>
      </c>
      <c r="V908" t="s">
        <v>171</v>
      </c>
      <c r="W908">
        <v>0.99399999999999999</v>
      </c>
      <c r="X908">
        <v>0.79500000000000004</v>
      </c>
    </row>
    <row r="909" spans="4:25" x14ac:dyDescent="0.2">
      <c r="D909" s="12"/>
      <c r="E909" s="12"/>
      <c r="U909" t="s">
        <v>38</v>
      </c>
      <c r="V909" t="s">
        <v>8174</v>
      </c>
      <c r="W909">
        <v>5.5E-2</v>
      </c>
      <c r="X909">
        <v>4.7E-2</v>
      </c>
      <c r="Y909">
        <v>1</v>
      </c>
    </row>
    <row r="910" spans="4:25" x14ac:dyDescent="0.2">
      <c r="D910" s="12"/>
      <c r="E910" s="12"/>
      <c r="U910" t="s">
        <v>38</v>
      </c>
      <c r="V910" t="s">
        <v>8618</v>
      </c>
      <c r="W910">
        <v>0.123</v>
      </c>
      <c r="X910">
        <v>0.123</v>
      </c>
      <c r="Y910">
        <v>1</v>
      </c>
    </row>
    <row r="911" spans="4:25" x14ac:dyDescent="0.2">
      <c r="U911" t="s">
        <v>38</v>
      </c>
      <c r="V911" t="s">
        <v>172</v>
      </c>
      <c r="W911">
        <v>1.827</v>
      </c>
      <c r="X911">
        <v>1.827</v>
      </c>
      <c r="Y911">
        <v>1</v>
      </c>
    </row>
    <row r="912" spans="4:25" x14ac:dyDescent="0.2">
      <c r="D912" s="12"/>
      <c r="E912" s="12"/>
      <c r="U912" t="s">
        <v>38</v>
      </c>
      <c r="V912" t="s">
        <v>8619</v>
      </c>
      <c r="W912">
        <v>0.20899999999999999</v>
      </c>
      <c r="X912">
        <v>0.03</v>
      </c>
    </row>
    <row r="913" spans="4:25" x14ac:dyDescent="0.2">
      <c r="D913" s="12"/>
      <c r="E913" s="12"/>
      <c r="U913" t="s">
        <v>38</v>
      </c>
      <c r="V913" t="s">
        <v>8486</v>
      </c>
      <c r="W913">
        <v>0.48399999999999999</v>
      </c>
      <c r="X913">
        <v>0.48399999999999999</v>
      </c>
      <c r="Y913">
        <v>1</v>
      </c>
    </row>
    <row r="914" spans="4:25" x14ac:dyDescent="0.2">
      <c r="D914" s="12"/>
      <c r="E914" s="12"/>
      <c r="U914" t="s">
        <v>38</v>
      </c>
      <c r="V914" t="s">
        <v>8813</v>
      </c>
      <c r="W914">
        <v>2.6629999999999998</v>
      </c>
      <c r="X914">
        <v>2.6629999999999998</v>
      </c>
      <c r="Y914">
        <v>1</v>
      </c>
    </row>
    <row r="915" spans="4:25" x14ac:dyDescent="0.2">
      <c r="D915" s="12"/>
      <c r="E915" s="12"/>
      <c r="U915" t="s">
        <v>38</v>
      </c>
      <c r="V915" t="s">
        <v>192</v>
      </c>
      <c r="W915">
        <v>1.4E-2</v>
      </c>
      <c r="X915">
        <v>1.4E-2</v>
      </c>
      <c r="Y915">
        <v>1</v>
      </c>
    </row>
    <row r="916" spans="4:25" x14ac:dyDescent="0.2">
      <c r="D916" s="12"/>
      <c r="E916" s="12"/>
      <c r="U916" t="s">
        <v>38</v>
      </c>
      <c r="V916" t="s">
        <v>193</v>
      </c>
      <c r="W916">
        <v>1.4E-2</v>
      </c>
      <c r="X916">
        <v>1.4E-2</v>
      </c>
      <c r="Y916">
        <v>1</v>
      </c>
    </row>
    <row r="917" spans="4:25" x14ac:dyDescent="0.2">
      <c r="D917" s="12"/>
      <c r="E917" s="12"/>
      <c r="U917" t="s">
        <v>38</v>
      </c>
      <c r="V917" t="s">
        <v>8691</v>
      </c>
      <c r="W917">
        <v>1.226</v>
      </c>
      <c r="X917">
        <v>1.226</v>
      </c>
      <c r="Y917">
        <v>1</v>
      </c>
    </row>
    <row r="918" spans="4:25" x14ac:dyDescent="0.2">
      <c r="U918" t="s">
        <v>38</v>
      </c>
      <c r="V918" t="s">
        <v>8818</v>
      </c>
      <c r="W918">
        <v>1.0999999999999999E-2</v>
      </c>
      <c r="X918">
        <v>1.0999999999999999E-2</v>
      </c>
      <c r="Y918">
        <v>1</v>
      </c>
    </row>
    <row r="919" spans="4:25" x14ac:dyDescent="0.2">
      <c r="U919" t="s">
        <v>38</v>
      </c>
      <c r="V919" t="s">
        <v>205</v>
      </c>
      <c r="W919">
        <v>100.753</v>
      </c>
      <c r="X919">
        <v>25.49</v>
      </c>
    </row>
    <row r="920" spans="4:25" x14ac:dyDescent="0.2">
      <c r="E920" s="12"/>
      <c r="U920" t="s">
        <v>38</v>
      </c>
      <c r="V920" t="s">
        <v>8702</v>
      </c>
      <c r="W920">
        <v>48.744</v>
      </c>
      <c r="X920">
        <v>11.615</v>
      </c>
    </row>
    <row r="921" spans="4:25" x14ac:dyDescent="0.2">
      <c r="E921" s="12"/>
      <c r="U921" t="s">
        <v>38</v>
      </c>
      <c r="V921" t="s">
        <v>8620</v>
      </c>
      <c r="W921">
        <v>0.318</v>
      </c>
      <c r="X921">
        <v>1.4E-2</v>
      </c>
    </row>
    <row r="922" spans="4:25" x14ac:dyDescent="0.2">
      <c r="D922" s="12"/>
      <c r="E922" s="12"/>
      <c r="U922" t="s">
        <v>38</v>
      </c>
      <c r="V922" t="s">
        <v>8553</v>
      </c>
      <c r="W922">
        <v>3.4060000000000001</v>
      </c>
      <c r="X922">
        <v>1.2310000000000001</v>
      </c>
    </row>
    <row r="923" spans="4:25" x14ac:dyDescent="0.2">
      <c r="D923" s="12"/>
      <c r="E923" s="12"/>
      <c r="U923" t="s">
        <v>38</v>
      </c>
      <c r="V923" t="s">
        <v>212</v>
      </c>
      <c r="W923">
        <v>4.5170000000000003</v>
      </c>
      <c r="X923">
        <v>4.5170000000000003</v>
      </c>
      <c r="Y923">
        <v>1</v>
      </c>
    </row>
    <row r="924" spans="4:25" x14ac:dyDescent="0.2">
      <c r="D924" s="12"/>
      <c r="E924" s="12"/>
      <c r="U924" t="s">
        <v>38</v>
      </c>
      <c r="V924" t="s">
        <v>447</v>
      </c>
      <c r="W924">
        <v>3.5000000000000003E-2</v>
      </c>
      <c r="X924">
        <v>3.5000000000000003E-2</v>
      </c>
      <c r="Y924">
        <v>1</v>
      </c>
    </row>
    <row r="925" spans="4:25" x14ac:dyDescent="0.2">
      <c r="U925" t="s">
        <v>38</v>
      </c>
      <c r="V925" t="s">
        <v>440</v>
      </c>
      <c r="W925">
        <v>0.25600000000000001</v>
      </c>
      <c r="X925">
        <v>4.1000000000000002E-2</v>
      </c>
    </row>
    <row r="926" spans="4:25" x14ac:dyDescent="0.2">
      <c r="E926" s="12"/>
      <c r="U926" t="s">
        <v>38</v>
      </c>
      <c r="V926" t="s">
        <v>448</v>
      </c>
      <c r="W926">
        <v>5.2999999999999999E-2</v>
      </c>
      <c r="X926">
        <v>5.2999999999999999E-2</v>
      </c>
      <c r="Y926">
        <v>1</v>
      </c>
    </row>
    <row r="927" spans="4:25" x14ac:dyDescent="0.2">
      <c r="E927" s="12"/>
      <c r="U927" t="s">
        <v>38</v>
      </c>
      <c r="V927" t="s">
        <v>441</v>
      </c>
      <c r="W927">
        <v>5.2999999999999999E-2</v>
      </c>
      <c r="X927">
        <v>5.2999999999999999E-2</v>
      </c>
      <c r="Y927">
        <v>1</v>
      </c>
    </row>
    <row r="928" spans="4:25" x14ac:dyDescent="0.2">
      <c r="E928" s="12"/>
      <c r="U928" t="s">
        <v>38</v>
      </c>
      <c r="V928" t="s">
        <v>216</v>
      </c>
      <c r="W928">
        <v>0.33200000000000002</v>
      </c>
      <c r="X928">
        <v>0.33200000000000002</v>
      </c>
      <c r="Y928">
        <v>1</v>
      </c>
    </row>
    <row r="929" spans="4:25" x14ac:dyDescent="0.2">
      <c r="U929" t="s">
        <v>38</v>
      </c>
      <c r="V929" t="s">
        <v>217</v>
      </c>
      <c r="W929">
        <v>1.772</v>
      </c>
      <c r="X929">
        <v>1.772</v>
      </c>
      <c r="Y929">
        <v>1</v>
      </c>
    </row>
    <row r="930" spans="4:25" x14ac:dyDescent="0.2">
      <c r="U930" t="s">
        <v>38</v>
      </c>
      <c r="V930" t="s">
        <v>8621</v>
      </c>
      <c r="W930">
        <v>0.02</v>
      </c>
      <c r="X930">
        <v>0.02</v>
      </c>
      <c r="Y930">
        <v>1</v>
      </c>
    </row>
    <row r="931" spans="4:25" x14ac:dyDescent="0.2">
      <c r="E931" s="12"/>
      <c r="U931" t="s">
        <v>38</v>
      </c>
      <c r="V931" t="s">
        <v>8587</v>
      </c>
      <c r="W931">
        <v>2.4E-2</v>
      </c>
      <c r="X931">
        <v>2.4E-2</v>
      </c>
      <c r="Y931">
        <v>1</v>
      </c>
    </row>
    <row r="932" spans="4:25" x14ac:dyDescent="0.2">
      <c r="U932" t="s">
        <v>38</v>
      </c>
      <c r="V932" t="s">
        <v>412</v>
      </c>
      <c r="W932">
        <v>0.19</v>
      </c>
      <c r="X932">
        <v>0.19</v>
      </c>
      <c r="Y932">
        <v>1</v>
      </c>
    </row>
    <row r="933" spans="4:25" x14ac:dyDescent="0.2">
      <c r="U933" t="s">
        <v>38</v>
      </c>
      <c r="V933" t="s">
        <v>230</v>
      </c>
      <c r="W933">
        <v>2.1999999999999999E-2</v>
      </c>
      <c r="X933">
        <v>2.1999999999999999E-2</v>
      </c>
      <c r="Y933">
        <v>1</v>
      </c>
    </row>
    <row r="934" spans="4:25" x14ac:dyDescent="0.2">
      <c r="E934" s="12"/>
      <c r="U934" t="s">
        <v>38</v>
      </c>
      <c r="V934" t="s">
        <v>231</v>
      </c>
      <c r="W934">
        <v>0.53900000000000003</v>
      </c>
      <c r="X934">
        <v>0.53800000000000003</v>
      </c>
      <c r="Y934">
        <v>1</v>
      </c>
    </row>
    <row r="935" spans="4:25" x14ac:dyDescent="0.2">
      <c r="D935" s="12"/>
      <c r="E935" s="12"/>
      <c r="U935" t="s">
        <v>38</v>
      </c>
      <c r="V935" t="s">
        <v>233</v>
      </c>
      <c r="W935">
        <v>0.16300000000000001</v>
      </c>
      <c r="X935">
        <v>0.16300000000000001</v>
      </c>
      <c r="Y935">
        <v>1</v>
      </c>
    </row>
    <row r="936" spans="4:25" x14ac:dyDescent="0.2">
      <c r="D936" s="12"/>
      <c r="E936" s="12"/>
      <c r="U936" t="s">
        <v>38</v>
      </c>
      <c r="V936" t="s">
        <v>449</v>
      </c>
      <c r="W936">
        <v>0.01</v>
      </c>
      <c r="X936">
        <v>0.01</v>
      </c>
      <c r="Y936">
        <v>1</v>
      </c>
    </row>
    <row r="937" spans="4:25" x14ac:dyDescent="0.2">
      <c r="D937" s="12"/>
      <c r="E937" s="12"/>
      <c r="U937" t="s">
        <v>38</v>
      </c>
      <c r="V937" t="s">
        <v>236</v>
      </c>
      <c r="W937">
        <v>0.03</v>
      </c>
      <c r="X937">
        <v>2.5999999999999999E-2</v>
      </c>
      <c r="Y937">
        <v>1</v>
      </c>
    </row>
    <row r="938" spans="4:25" x14ac:dyDescent="0.2">
      <c r="E938" s="12"/>
      <c r="U938" t="s">
        <v>38</v>
      </c>
      <c r="V938" t="s">
        <v>248</v>
      </c>
      <c r="W938">
        <v>7.5999999999999998E-2</v>
      </c>
      <c r="X938">
        <v>7.4999999999999997E-2</v>
      </c>
      <c r="Y938">
        <v>1</v>
      </c>
    </row>
    <row r="939" spans="4:25" x14ac:dyDescent="0.2">
      <c r="E939" s="12"/>
      <c r="U939" t="s">
        <v>38</v>
      </c>
      <c r="V939" t="s">
        <v>249</v>
      </c>
      <c r="W939">
        <v>2.4E-2</v>
      </c>
      <c r="X939">
        <v>2.4E-2</v>
      </c>
      <c r="Y939">
        <v>1</v>
      </c>
    </row>
    <row r="940" spans="4:25" x14ac:dyDescent="0.2">
      <c r="U940" t="s">
        <v>38</v>
      </c>
      <c r="V940" t="s">
        <v>253</v>
      </c>
      <c r="W940">
        <v>2.1000000000000001E-2</v>
      </c>
      <c r="X940">
        <v>2.1000000000000001E-2</v>
      </c>
      <c r="Y940">
        <v>1</v>
      </c>
    </row>
    <row r="941" spans="4:25" x14ac:dyDescent="0.2">
      <c r="U941" t="s">
        <v>38</v>
      </c>
      <c r="V941" t="s">
        <v>254</v>
      </c>
      <c r="W941">
        <v>0.70899999999999996</v>
      </c>
      <c r="X941">
        <v>0.70899999999999996</v>
      </c>
      <c r="Y941">
        <v>1</v>
      </c>
    </row>
    <row r="942" spans="4:25" x14ac:dyDescent="0.2">
      <c r="D942" s="12"/>
      <c r="E942" s="12"/>
      <c r="U942" t="s">
        <v>38</v>
      </c>
      <c r="V942" t="s">
        <v>8487</v>
      </c>
      <c r="W942">
        <v>0.66700000000000004</v>
      </c>
      <c r="X942">
        <v>0.66700000000000004</v>
      </c>
      <c r="Y942">
        <v>1</v>
      </c>
    </row>
    <row r="943" spans="4:25" x14ac:dyDescent="0.2">
      <c r="D943" s="12"/>
      <c r="E943" s="12"/>
      <c r="U943" t="s">
        <v>38</v>
      </c>
      <c r="V943" t="s">
        <v>258</v>
      </c>
      <c r="W943">
        <v>3.1179999999999999</v>
      </c>
      <c r="X943">
        <v>3.1179999999999999</v>
      </c>
      <c r="Y943">
        <v>1</v>
      </c>
    </row>
    <row r="944" spans="4:25" x14ac:dyDescent="0.2">
      <c r="D944" s="12"/>
      <c r="E944" s="12"/>
      <c r="U944" t="s">
        <v>38</v>
      </c>
      <c r="V944" t="s">
        <v>266</v>
      </c>
      <c r="W944">
        <v>0.66200000000000003</v>
      </c>
      <c r="X944">
        <v>0.48199999999999998</v>
      </c>
    </row>
    <row r="945" spans="4:25" x14ac:dyDescent="0.2">
      <c r="D945" s="12"/>
      <c r="E945" s="12"/>
      <c r="U945" t="s">
        <v>38</v>
      </c>
      <c r="V945" t="s">
        <v>267</v>
      </c>
      <c r="W945">
        <v>3.1429999999999998</v>
      </c>
      <c r="X945">
        <v>0.71499999999999997</v>
      </c>
    </row>
    <row r="946" spans="4:25" x14ac:dyDescent="0.2">
      <c r="D946" s="12"/>
      <c r="E946" s="12"/>
      <c r="U946" t="s">
        <v>38</v>
      </c>
      <c r="V946" t="s">
        <v>8877</v>
      </c>
      <c r="W946">
        <v>13.754</v>
      </c>
      <c r="X946">
        <v>6.2290000000000001</v>
      </c>
    </row>
    <row r="947" spans="4:25" x14ac:dyDescent="0.2">
      <c r="U947" t="s">
        <v>38</v>
      </c>
      <c r="V947" t="s">
        <v>8588</v>
      </c>
      <c r="W947">
        <v>24.986999999999998</v>
      </c>
      <c r="X947">
        <v>24.986000000000001</v>
      </c>
      <c r="Y947">
        <v>1</v>
      </c>
    </row>
    <row r="948" spans="4:25" x14ac:dyDescent="0.2">
      <c r="E948" s="12"/>
      <c r="U948" t="s">
        <v>38</v>
      </c>
      <c r="V948" t="s">
        <v>85</v>
      </c>
      <c r="W948">
        <v>0.14099999999999999</v>
      </c>
      <c r="X948">
        <v>0.14099999999999999</v>
      </c>
      <c r="Y948">
        <v>1</v>
      </c>
    </row>
    <row r="949" spans="4:25" x14ac:dyDescent="0.2">
      <c r="U949" t="s">
        <v>38</v>
      </c>
      <c r="V949" t="s">
        <v>86</v>
      </c>
      <c r="W949">
        <v>1.177</v>
      </c>
      <c r="X949">
        <v>1.177</v>
      </c>
      <c r="Y949">
        <v>1</v>
      </c>
    </row>
    <row r="950" spans="4:25" x14ac:dyDescent="0.2">
      <c r="U950" t="s">
        <v>38</v>
      </c>
      <c r="V950" t="s">
        <v>272</v>
      </c>
      <c r="W950">
        <v>1.2050000000000001</v>
      </c>
      <c r="X950">
        <v>0.82799999999999996</v>
      </c>
    </row>
    <row r="951" spans="4:25" x14ac:dyDescent="0.2">
      <c r="U951" t="s">
        <v>38</v>
      </c>
      <c r="V951" t="s">
        <v>77</v>
      </c>
      <c r="W951">
        <v>0.38100000000000001</v>
      </c>
      <c r="X951">
        <v>0.38100000000000001</v>
      </c>
      <c r="Y951">
        <v>1</v>
      </c>
    </row>
    <row r="952" spans="4:25" x14ac:dyDescent="0.2">
      <c r="U952" t="s">
        <v>38</v>
      </c>
      <c r="V952" t="s">
        <v>78</v>
      </c>
      <c r="W952">
        <v>0.83899999999999997</v>
      </c>
      <c r="X952">
        <v>1.4999999999999999E-2</v>
      </c>
    </row>
    <row r="953" spans="4:25" x14ac:dyDescent="0.2">
      <c r="U953" t="s">
        <v>38</v>
      </c>
      <c r="V953" t="s">
        <v>79</v>
      </c>
      <c r="W953">
        <v>0.124</v>
      </c>
      <c r="X953">
        <v>2.3E-2</v>
      </c>
    </row>
    <row r="954" spans="4:25" x14ac:dyDescent="0.2">
      <c r="U954" t="s">
        <v>38</v>
      </c>
      <c r="V954" t="s">
        <v>80</v>
      </c>
      <c r="W954">
        <v>0.33900000000000002</v>
      </c>
      <c r="X954">
        <v>0.33900000000000002</v>
      </c>
      <c r="Y954">
        <v>1</v>
      </c>
    </row>
    <row r="955" spans="4:25" x14ac:dyDescent="0.2">
      <c r="U955" t="s">
        <v>38</v>
      </c>
      <c r="V955" t="s">
        <v>8622</v>
      </c>
      <c r="W955">
        <v>0.14399999999999999</v>
      </c>
      <c r="X955">
        <v>0.14399999999999999</v>
      </c>
      <c r="Y955">
        <v>1</v>
      </c>
    </row>
    <row r="956" spans="4:25" x14ac:dyDescent="0.2">
      <c r="E956" s="12"/>
      <c r="U956" t="s">
        <v>38</v>
      </c>
      <c r="V956" t="s">
        <v>8590</v>
      </c>
      <c r="W956">
        <v>0.12</v>
      </c>
      <c r="X956">
        <v>0.12</v>
      </c>
      <c r="Y956">
        <v>1</v>
      </c>
    </row>
    <row r="957" spans="4:25" x14ac:dyDescent="0.2">
      <c r="E957" s="12"/>
      <c r="U957" t="s">
        <v>38</v>
      </c>
      <c r="V957" t="s">
        <v>8623</v>
      </c>
      <c r="W957">
        <v>0.05</v>
      </c>
      <c r="X957">
        <v>0.05</v>
      </c>
      <c r="Y957">
        <v>1</v>
      </c>
    </row>
    <row r="958" spans="4:25" x14ac:dyDescent="0.2">
      <c r="U958" t="s">
        <v>38</v>
      </c>
      <c r="V958" t="s">
        <v>8592</v>
      </c>
      <c r="W958">
        <v>2.613</v>
      </c>
      <c r="X958">
        <v>2.613</v>
      </c>
      <c r="Y958">
        <v>1</v>
      </c>
    </row>
    <row r="959" spans="4:25" x14ac:dyDescent="0.2">
      <c r="U959" t="s">
        <v>38</v>
      </c>
      <c r="V959" t="s">
        <v>8593</v>
      </c>
      <c r="W959">
        <v>4.2999999999999997E-2</v>
      </c>
      <c r="X959">
        <v>4.2999999999999997E-2</v>
      </c>
      <c r="Y959">
        <v>1</v>
      </c>
    </row>
    <row r="960" spans="4:25" x14ac:dyDescent="0.2">
      <c r="E960" s="12"/>
      <c r="U960" t="s">
        <v>38</v>
      </c>
      <c r="V960" t="s">
        <v>8918</v>
      </c>
      <c r="W960">
        <v>8.9999999999999993E-3</v>
      </c>
      <c r="X960">
        <v>8.9999999999999993E-3</v>
      </c>
      <c r="Y960">
        <v>1</v>
      </c>
    </row>
    <row r="961" spans="5:25" x14ac:dyDescent="0.2">
      <c r="U961" t="s">
        <v>38</v>
      </c>
      <c r="V961" t="s">
        <v>8596</v>
      </c>
      <c r="W961">
        <v>4.2999999999999997E-2</v>
      </c>
      <c r="X961">
        <v>4.2999999999999997E-2</v>
      </c>
      <c r="Y961">
        <v>1</v>
      </c>
    </row>
    <row r="962" spans="5:25" x14ac:dyDescent="0.2">
      <c r="U962" t="s">
        <v>38</v>
      </c>
      <c r="V962" t="s">
        <v>8625</v>
      </c>
      <c r="W962">
        <v>0.02</v>
      </c>
      <c r="X962">
        <v>1.7999999999999999E-2</v>
      </c>
      <c r="Y962">
        <v>1</v>
      </c>
    </row>
    <row r="963" spans="5:25" x14ac:dyDescent="0.2">
      <c r="E963" s="12"/>
      <c r="U963" t="s">
        <v>38</v>
      </c>
      <c r="V963" t="s">
        <v>453</v>
      </c>
      <c r="W963">
        <v>0.02</v>
      </c>
      <c r="X963">
        <v>0.01</v>
      </c>
    </row>
    <row r="964" spans="5:25" x14ac:dyDescent="0.2">
      <c r="E964" s="12"/>
      <c r="U964" t="s">
        <v>38</v>
      </c>
      <c r="V964" t="s">
        <v>8923</v>
      </c>
      <c r="W964">
        <v>3.2000000000000001E-2</v>
      </c>
      <c r="X964">
        <v>3.2000000000000001E-2</v>
      </c>
      <c r="Y964">
        <v>1</v>
      </c>
    </row>
    <row r="965" spans="5:25" x14ac:dyDescent="0.2">
      <c r="E965" s="12"/>
      <c r="U965" t="s">
        <v>38</v>
      </c>
      <c r="V965" t="s">
        <v>8626</v>
      </c>
      <c r="W965">
        <v>7.9619999999999997</v>
      </c>
      <c r="X965">
        <v>1.2E-2</v>
      </c>
    </row>
    <row r="966" spans="5:25" x14ac:dyDescent="0.2">
      <c r="E966" s="12"/>
      <c r="U966" t="s">
        <v>38</v>
      </c>
      <c r="V966" t="s">
        <v>8597</v>
      </c>
      <c r="W966">
        <v>4.57</v>
      </c>
      <c r="X966">
        <v>4.57</v>
      </c>
      <c r="Y966">
        <v>1</v>
      </c>
    </row>
    <row r="967" spans="5:25" x14ac:dyDescent="0.2">
      <c r="E967" s="12"/>
      <c r="U967" t="s">
        <v>38</v>
      </c>
      <c r="V967" t="s">
        <v>8495</v>
      </c>
      <c r="W967">
        <v>5.7309999999999999</v>
      </c>
      <c r="X967">
        <v>5.7309999999999999</v>
      </c>
      <c r="Y967">
        <v>1</v>
      </c>
    </row>
    <row r="968" spans="5:25" x14ac:dyDescent="0.2">
      <c r="E968" s="12"/>
      <c r="U968" t="s">
        <v>38</v>
      </c>
      <c r="V968" t="s">
        <v>352</v>
      </c>
      <c r="W968">
        <v>29.030999999999999</v>
      </c>
      <c r="X968">
        <v>14.051</v>
      </c>
    </row>
    <row r="969" spans="5:25" x14ac:dyDescent="0.2">
      <c r="E969" s="12"/>
      <c r="U969" t="s">
        <v>38</v>
      </c>
      <c r="V969" t="s">
        <v>415</v>
      </c>
      <c r="W969">
        <v>0.25600000000000001</v>
      </c>
      <c r="X969">
        <v>4.1000000000000002E-2</v>
      </c>
    </row>
    <row r="970" spans="5:25" x14ac:dyDescent="0.2">
      <c r="E970" s="12"/>
      <c r="U970" t="s">
        <v>38</v>
      </c>
      <c r="V970" t="s">
        <v>416</v>
      </c>
      <c r="W970">
        <v>1.0999999999999999E-2</v>
      </c>
      <c r="X970">
        <v>1.0999999999999999E-2</v>
      </c>
      <c r="Y970">
        <v>1</v>
      </c>
    </row>
    <row r="971" spans="5:25" x14ac:dyDescent="0.2">
      <c r="E971" s="12"/>
      <c r="U971" t="s">
        <v>38</v>
      </c>
      <c r="V971" t="s">
        <v>417</v>
      </c>
      <c r="W971">
        <v>1.2E-2</v>
      </c>
      <c r="X971">
        <v>1.2E-2</v>
      </c>
      <c r="Y971">
        <v>1</v>
      </c>
    </row>
    <row r="972" spans="5:25" x14ac:dyDescent="0.2">
      <c r="U972" t="s">
        <v>38</v>
      </c>
      <c r="V972" t="s">
        <v>419</v>
      </c>
      <c r="W972">
        <v>1.4E-2</v>
      </c>
      <c r="X972">
        <v>1.4E-2</v>
      </c>
      <c r="Y972">
        <v>1</v>
      </c>
    </row>
    <row r="973" spans="5:25" x14ac:dyDescent="0.2">
      <c r="U973" t="s">
        <v>38</v>
      </c>
      <c r="V973" t="s">
        <v>8598</v>
      </c>
      <c r="W973">
        <v>0.02</v>
      </c>
      <c r="X973">
        <v>0.02</v>
      </c>
      <c r="Y973">
        <v>1</v>
      </c>
    </row>
    <row r="974" spans="5:25" x14ac:dyDescent="0.2">
      <c r="U974" t="s">
        <v>38</v>
      </c>
      <c r="V974" t="s">
        <v>420</v>
      </c>
      <c r="W974">
        <v>2.5999999999999999E-2</v>
      </c>
      <c r="X974">
        <v>2.5999999999999999E-2</v>
      </c>
      <c r="Y974">
        <v>1</v>
      </c>
    </row>
    <row r="975" spans="5:25" x14ac:dyDescent="0.2">
      <c r="U975" t="s">
        <v>38</v>
      </c>
      <c r="V975" t="s">
        <v>421</v>
      </c>
      <c r="W975">
        <v>2.5000000000000001E-2</v>
      </c>
      <c r="X975">
        <v>0.02</v>
      </c>
      <c r="Y975">
        <v>1</v>
      </c>
    </row>
    <row r="976" spans="5:25" x14ac:dyDescent="0.2">
      <c r="E976" s="12"/>
      <c r="U976" t="s">
        <v>38</v>
      </c>
      <c r="V976" t="s">
        <v>8599</v>
      </c>
      <c r="W976">
        <v>4.2000000000000003E-2</v>
      </c>
      <c r="X976">
        <v>4.2000000000000003E-2</v>
      </c>
      <c r="Y976">
        <v>1</v>
      </c>
    </row>
    <row r="977" spans="5:25" x14ac:dyDescent="0.2">
      <c r="E977" s="12"/>
      <c r="U977" t="s">
        <v>38</v>
      </c>
      <c r="V977" t="s">
        <v>8627</v>
      </c>
      <c r="W977">
        <v>3.7999999999999999E-2</v>
      </c>
      <c r="X977">
        <v>2.5000000000000001E-2</v>
      </c>
    </row>
    <row r="978" spans="5:25" x14ac:dyDescent="0.2">
      <c r="E978" s="12"/>
      <c r="U978" t="s">
        <v>38</v>
      </c>
      <c r="V978" t="s">
        <v>8600</v>
      </c>
      <c r="W978">
        <v>0.83099999999999996</v>
      </c>
      <c r="X978">
        <v>0.83099999999999996</v>
      </c>
      <c r="Y978">
        <v>1</v>
      </c>
    </row>
    <row r="979" spans="5:25" x14ac:dyDescent="0.2">
      <c r="U979" t="s">
        <v>38</v>
      </c>
      <c r="V979" t="s">
        <v>8935</v>
      </c>
      <c r="W979">
        <v>0.112</v>
      </c>
      <c r="X979">
        <v>0.112</v>
      </c>
      <c r="Y979">
        <v>1</v>
      </c>
    </row>
    <row r="980" spans="5:25" x14ac:dyDescent="0.2">
      <c r="E980" s="12"/>
      <c r="U980" t="s">
        <v>38</v>
      </c>
      <c r="V980" t="s">
        <v>8613</v>
      </c>
      <c r="W980">
        <v>0.193</v>
      </c>
      <c r="X980">
        <v>0.193</v>
      </c>
      <c r="Y980">
        <v>1</v>
      </c>
    </row>
    <row r="981" spans="5:25" x14ac:dyDescent="0.2">
      <c r="E981" s="12"/>
      <c r="U981" t="s">
        <v>38</v>
      </c>
      <c r="V981" t="s">
        <v>8938</v>
      </c>
      <c r="W981">
        <v>3.15</v>
      </c>
      <c r="X981">
        <v>3.15</v>
      </c>
      <c r="Y981">
        <v>1</v>
      </c>
    </row>
    <row r="982" spans="5:25" x14ac:dyDescent="0.2">
      <c r="E982" s="12"/>
      <c r="U982" t="s">
        <v>38</v>
      </c>
      <c r="V982" t="s">
        <v>8601</v>
      </c>
      <c r="W982">
        <v>1.4E-2</v>
      </c>
      <c r="X982">
        <v>1.4E-2</v>
      </c>
      <c r="Y982">
        <v>1</v>
      </c>
    </row>
    <row r="983" spans="5:25" x14ac:dyDescent="0.2">
      <c r="E983" s="12"/>
      <c r="U983" t="s">
        <v>38</v>
      </c>
      <c r="V983" t="s">
        <v>463</v>
      </c>
      <c r="W983">
        <v>5.6000000000000001E-2</v>
      </c>
      <c r="X983">
        <v>4.7E-2</v>
      </c>
      <c r="Y983">
        <v>1</v>
      </c>
    </row>
    <row r="984" spans="5:25" x14ac:dyDescent="0.2">
      <c r="U984" t="s">
        <v>38</v>
      </c>
      <c r="V984" t="s">
        <v>8602</v>
      </c>
      <c r="W984">
        <v>7.952</v>
      </c>
      <c r="X984">
        <v>7.952</v>
      </c>
      <c r="Y984">
        <v>1</v>
      </c>
    </row>
    <row r="985" spans="5:25" x14ac:dyDescent="0.2">
      <c r="E985" s="12"/>
      <c r="U985" t="s">
        <v>38</v>
      </c>
      <c r="V985" t="s">
        <v>8603</v>
      </c>
      <c r="W985">
        <v>1.288</v>
      </c>
      <c r="X985">
        <v>1.288</v>
      </c>
      <c r="Y985">
        <v>1</v>
      </c>
    </row>
    <row r="986" spans="5:25" x14ac:dyDescent="0.2">
      <c r="E986" s="12"/>
      <c r="U986" t="s">
        <v>38</v>
      </c>
      <c r="V986" t="s">
        <v>8203</v>
      </c>
      <c r="W986">
        <v>26.263000000000002</v>
      </c>
      <c r="X986">
        <v>26.263000000000002</v>
      </c>
      <c r="Y986">
        <v>1</v>
      </c>
    </row>
    <row r="987" spans="5:25" x14ac:dyDescent="0.2">
      <c r="E987" s="12"/>
      <c r="U987" t="s">
        <v>38</v>
      </c>
      <c r="V987" t="s">
        <v>8703</v>
      </c>
      <c r="W987">
        <v>1.738</v>
      </c>
      <c r="X987">
        <v>1.738</v>
      </c>
      <c r="Y987">
        <v>1</v>
      </c>
    </row>
    <row r="988" spans="5:25" x14ac:dyDescent="0.2">
      <c r="E988" s="12"/>
      <c r="U988" t="s">
        <v>38</v>
      </c>
      <c r="V988" t="s">
        <v>8168</v>
      </c>
      <c r="W988">
        <v>26.263000000000002</v>
      </c>
      <c r="X988">
        <v>26.263000000000002</v>
      </c>
      <c r="Y988">
        <v>1</v>
      </c>
    </row>
    <row r="989" spans="5:25" x14ac:dyDescent="0.2">
      <c r="E989" s="12"/>
      <c r="U989" t="s">
        <v>38</v>
      </c>
      <c r="V989" t="s">
        <v>8732</v>
      </c>
      <c r="W989">
        <v>0.184</v>
      </c>
      <c r="X989">
        <v>0.184</v>
      </c>
      <c r="Y989">
        <v>1</v>
      </c>
    </row>
    <row r="990" spans="5:25" x14ac:dyDescent="0.2">
      <c r="E990" s="12"/>
      <c r="U990" t="s">
        <v>38</v>
      </c>
      <c r="V990" t="s">
        <v>8431</v>
      </c>
      <c r="W990">
        <v>0.02</v>
      </c>
      <c r="X990">
        <v>1.4999999999999999E-2</v>
      </c>
      <c r="Y990">
        <v>1</v>
      </c>
    </row>
    <row r="991" spans="5:25" x14ac:dyDescent="0.2">
      <c r="U991" t="s">
        <v>38</v>
      </c>
      <c r="V991" t="s">
        <v>8551</v>
      </c>
      <c r="W991">
        <v>0.14000000000000001</v>
      </c>
      <c r="X991">
        <v>0.108</v>
      </c>
    </row>
    <row r="992" spans="5:25" x14ac:dyDescent="0.2">
      <c r="U992" t="s">
        <v>38</v>
      </c>
      <c r="V992" t="s">
        <v>8434</v>
      </c>
      <c r="W992">
        <v>1.141</v>
      </c>
      <c r="X992">
        <v>1.0289999999999999</v>
      </c>
    </row>
    <row r="993" spans="1:25" x14ac:dyDescent="0.2">
      <c r="U993" t="s">
        <v>38</v>
      </c>
      <c r="V993" t="s">
        <v>9263</v>
      </c>
      <c r="W993">
        <v>4.9000000000000002E-2</v>
      </c>
      <c r="X993">
        <v>4.9000000000000002E-2</v>
      </c>
      <c r="Y993">
        <v>1</v>
      </c>
    </row>
    <row r="994" spans="1:25" x14ac:dyDescent="0.2">
      <c r="U994" t="s">
        <v>38</v>
      </c>
      <c r="V994" t="s">
        <v>8628</v>
      </c>
      <c r="W994">
        <v>3.5950000000000002</v>
      </c>
      <c r="X994">
        <v>1.2250000000000001</v>
      </c>
    </row>
    <row r="995" spans="1:25" x14ac:dyDescent="0.2">
      <c r="E995" s="12"/>
      <c r="U995" t="s">
        <v>38</v>
      </c>
      <c r="V995" t="s">
        <v>8606</v>
      </c>
      <c r="W995">
        <v>0.121</v>
      </c>
      <c r="X995">
        <v>3.7999999999999999E-2</v>
      </c>
    </row>
    <row r="996" spans="1:25" x14ac:dyDescent="0.2">
      <c r="U996" t="s">
        <v>38</v>
      </c>
      <c r="V996" t="s">
        <v>8607</v>
      </c>
      <c r="W996">
        <v>8.0000000000000002E-3</v>
      </c>
      <c r="X996">
        <v>8.0000000000000002E-3</v>
      </c>
      <c r="Y996">
        <v>1</v>
      </c>
    </row>
    <row r="997" spans="1:25" x14ac:dyDescent="0.2">
      <c r="U997" t="s">
        <v>38</v>
      </c>
      <c r="V997" t="s">
        <v>8399</v>
      </c>
      <c r="W997">
        <v>4.5819999999999999</v>
      </c>
      <c r="X997">
        <v>4.5819999999999999</v>
      </c>
      <c r="Y997">
        <v>1</v>
      </c>
    </row>
    <row r="998" spans="1:25" x14ac:dyDescent="0.2">
      <c r="E998" s="12"/>
      <c r="U998" t="s">
        <v>38</v>
      </c>
      <c r="V998" t="s">
        <v>8630</v>
      </c>
      <c r="W998">
        <v>1.2E-2</v>
      </c>
      <c r="X998">
        <v>1.2E-2</v>
      </c>
      <c r="Y998">
        <v>1</v>
      </c>
    </row>
    <row r="999" spans="1:25" x14ac:dyDescent="0.2">
      <c r="U999" t="s">
        <v>38</v>
      </c>
      <c r="V999" t="s">
        <v>8449</v>
      </c>
      <c r="W999">
        <v>0.35899999999999999</v>
      </c>
      <c r="X999">
        <v>0.35899999999999999</v>
      </c>
      <c r="Y999">
        <v>1</v>
      </c>
    </row>
    <row r="1000" spans="1:25" x14ac:dyDescent="0.2">
      <c r="E1000" s="12"/>
      <c r="U1000" t="s">
        <v>38</v>
      </c>
      <c r="V1000" t="s">
        <v>8609</v>
      </c>
      <c r="W1000">
        <v>3.8519999999999999</v>
      </c>
      <c r="X1000">
        <v>3.8519999999999999</v>
      </c>
      <c r="Y1000">
        <v>1</v>
      </c>
    </row>
    <row r="1001" spans="1:25" x14ac:dyDescent="0.2">
      <c r="A1001" t="s">
        <v>95</v>
      </c>
      <c r="B1001" t="s">
        <v>352</v>
      </c>
      <c r="C1001">
        <v>1</v>
      </c>
      <c r="D1001">
        <v>0.439</v>
      </c>
      <c r="E1001" s="12">
        <v>0.439</v>
      </c>
      <c r="F1001">
        <v>1</v>
      </c>
      <c r="U1001" t="s">
        <v>38</v>
      </c>
      <c r="V1001" t="s">
        <v>216</v>
      </c>
      <c r="W1001">
        <v>8.2000000000000003E-2</v>
      </c>
      <c r="X1001">
        <v>6.4000000000000001E-2</v>
      </c>
    </row>
    <row r="1002" spans="1:25" x14ac:dyDescent="0.2">
      <c r="A1002" t="s">
        <v>95</v>
      </c>
      <c r="B1002" t="s">
        <v>415</v>
      </c>
      <c r="C1002">
        <v>1</v>
      </c>
      <c r="E1002" s="12">
        <v>0.2</v>
      </c>
      <c r="U1002" t="s">
        <v>38</v>
      </c>
      <c r="V1002" t="s">
        <v>217</v>
      </c>
      <c r="W1002">
        <v>2.2799999999999998</v>
      </c>
      <c r="X1002">
        <v>0.09</v>
      </c>
    </row>
    <row r="1003" spans="1:25" x14ac:dyDescent="0.2">
      <c r="A1003" t="s">
        <v>95</v>
      </c>
      <c r="B1003" t="s">
        <v>416</v>
      </c>
      <c r="C1003">
        <v>1</v>
      </c>
      <c r="E1003" s="12">
        <v>0.2</v>
      </c>
      <c r="U1003" t="s">
        <v>38</v>
      </c>
      <c r="V1003" t="s">
        <v>8621</v>
      </c>
      <c r="W1003">
        <v>0.16500000000000001</v>
      </c>
      <c r="X1003">
        <v>0.16500000000000001</v>
      </c>
      <c r="Y1003">
        <v>1</v>
      </c>
    </row>
    <row r="1004" spans="1:25" x14ac:dyDescent="0.2">
      <c r="A1004" t="s">
        <v>95</v>
      </c>
      <c r="B1004" t="s">
        <v>417</v>
      </c>
      <c r="C1004">
        <v>1</v>
      </c>
      <c r="D1004">
        <v>3.3000000000000002E-2</v>
      </c>
      <c r="E1004">
        <v>0.16500000000000001</v>
      </c>
      <c r="U1004" t="s">
        <v>38</v>
      </c>
      <c r="V1004" t="s">
        <v>8587</v>
      </c>
      <c r="W1004">
        <v>0.43</v>
      </c>
      <c r="X1004">
        <v>0.43</v>
      </c>
      <c r="Y1004">
        <v>1</v>
      </c>
    </row>
    <row r="1005" spans="1:25" x14ac:dyDescent="0.2">
      <c r="A1005" t="s">
        <v>95</v>
      </c>
      <c r="B1005" t="s">
        <v>418</v>
      </c>
      <c r="C1005">
        <v>1</v>
      </c>
      <c r="D1005">
        <v>2.7E-2</v>
      </c>
      <c r="E1005">
        <v>0.16500000000000001</v>
      </c>
      <c r="U1005" t="s">
        <v>38</v>
      </c>
      <c r="V1005" t="s">
        <v>220</v>
      </c>
      <c r="W1005">
        <v>1.2849999999999999</v>
      </c>
      <c r="X1005">
        <v>1.2849999999999999</v>
      </c>
      <c r="Y1005">
        <v>1</v>
      </c>
    </row>
    <row r="1006" spans="1:25" x14ac:dyDescent="0.2">
      <c r="A1006" t="s">
        <v>95</v>
      </c>
      <c r="B1006" t="s">
        <v>419</v>
      </c>
      <c r="C1006">
        <v>1</v>
      </c>
      <c r="D1006">
        <v>2E-3</v>
      </c>
      <c r="E1006">
        <v>0.18099999999999999</v>
      </c>
      <c r="U1006" t="s">
        <v>38</v>
      </c>
      <c r="V1006" t="s">
        <v>221</v>
      </c>
      <c r="W1006">
        <v>8.0000000000000002E-3</v>
      </c>
      <c r="X1006">
        <v>8.0000000000000002E-3</v>
      </c>
      <c r="Y1006">
        <v>1</v>
      </c>
    </row>
    <row r="1007" spans="1:25" x14ac:dyDescent="0.2">
      <c r="A1007" t="s">
        <v>95</v>
      </c>
      <c r="B1007" t="s">
        <v>420</v>
      </c>
      <c r="C1007">
        <v>1</v>
      </c>
      <c r="D1007">
        <v>4.8000000000000001E-2</v>
      </c>
      <c r="E1007">
        <v>0.16500000000000001</v>
      </c>
      <c r="U1007" t="s">
        <v>38</v>
      </c>
      <c r="V1007" t="s">
        <v>224</v>
      </c>
      <c r="W1007">
        <v>1.0999999999999999E-2</v>
      </c>
      <c r="X1007">
        <v>1.0999999999999999E-2</v>
      </c>
      <c r="Y1007">
        <v>1</v>
      </c>
    </row>
    <row r="1008" spans="1:25" x14ac:dyDescent="0.2">
      <c r="A1008" t="s">
        <v>95</v>
      </c>
      <c r="B1008" t="s">
        <v>421</v>
      </c>
      <c r="C1008">
        <v>1</v>
      </c>
      <c r="D1008">
        <v>0.14099999999999999</v>
      </c>
      <c r="E1008">
        <v>0.17799999999999999</v>
      </c>
      <c r="U1008" t="s">
        <v>38</v>
      </c>
      <c r="V1008" t="s">
        <v>225</v>
      </c>
      <c r="W1008">
        <v>0.02</v>
      </c>
      <c r="X1008">
        <v>0.02</v>
      </c>
      <c r="Y1008">
        <v>1</v>
      </c>
    </row>
    <row r="1009" spans="1:25" x14ac:dyDescent="0.2">
      <c r="A1009" t="s">
        <v>95</v>
      </c>
      <c r="B1009" t="s">
        <v>423</v>
      </c>
      <c r="C1009">
        <v>1</v>
      </c>
      <c r="D1009">
        <v>3.2000000000000001E-2</v>
      </c>
      <c r="E1009">
        <v>2.1219999999999999</v>
      </c>
      <c r="U1009" t="s">
        <v>38</v>
      </c>
      <c r="V1009" t="s">
        <v>230</v>
      </c>
      <c r="W1009">
        <v>8.6999999999999994E-2</v>
      </c>
      <c r="X1009">
        <v>8.6999999999999994E-2</v>
      </c>
      <c r="Y1009">
        <v>1</v>
      </c>
    </row>
    <row r="1010" spans="1:25" x14ac:dyDescent="0.2">
      <c r="A1010" t="s">
        <v>39</v>
      </c>
      <c r="B1010" t="s">
        <v>276</v>
      </c>
      <c r="C1010">
        <v>1</v>
      </c>
      <c r="D1010">
        <v>0.13300000000000001</v>
      </c>
      <c r="E1010" s="12">
        <v>581.09299999999996</v>
      </c>
      <c r="U1010" t="s">
        <v>38</v>
      </c>
      <c r="V1010" t="s">
        <v>231</v>
      </c>
      <c r="W1010">
        <v>1.016</v>
      </c>
      <c r="X1010">
        <v>1.016</v>
      </c>
      <c r="Y1010">
        <v>1</v>
      </c>
    </row>
    <row r="1011" spans="1:25" x14ac:dyDescent="0.2">
      <c r="A1011" t="s">
        <v>39</v>
      </c>
      <c r="B1011" t="s">
        <v>276</v>
      </c>
      <c r="C1011">
        <v>2</v>
      </c>
      <c r="D1011">
        <v>0.13300000000000001</v>
      </c>
      <c r="E1011">
        <v>581.09299999999996</v>
      </c>
      <c r="U1011" t="s">
        <v>38</v>
      </c>
      <c r="V1011" t="s">
        <v>233</v>
      </c>
      <c r="W1011">
        <v>0.30299999999999999</v>
      </c>
      <c r="X1011">
        <v>0.26900000000000002</v>
      </c>
    </row>
    <row r="1012" spans="1:25" x14ac:dyDescent="0.2">
      <c r="A1012" t="s">
        <v>39</v>
      </c>
      <c r="B1012" t="s">
        <v>434</v>
      </c>
      <c r="C1012">
        <v>1</v>
      </c>
      <c r="D1012">
        <v>6.2E-2</v>
      </c>
      <c r="E1012">
        <v>6.2E-2</v>
      </c>
      <c r="F1012">
        <v>1</v>
      </c>
      <c r="U1012" t="s">
        <v>38</v>
      </c>
      <c r="V1012" t="s">
        <v>449</v>
      </c>
      <c r="W1012">
        <v>2.7E-2</v>
      </c>
      <c r="X1012">
        <v>2.7E-2</v>
      </c>
      <c r="Y1012">
        <v>1</v>
      </c>
    </row>
    <row r="1013" spans="1:25" x14ac:dyDescent="0.2">
      <c r="A1013" t="s">
        <v>39</v>
      </c>
      <c r="B1013" t="s">
        <v>100</v>
      </c>
      <c r="C1013">
        <v>1</v>
      </c>
      <c r="D1013">
        <v>0</v>
      </c>
      <c r="E1013">
        <v>4.5540000000000003</v>
      </c>
      <c r="U1013" t="s">
        <v>38</v>
      </c>
      <c r="V1013" t="s">
        <v>235</v>
      </c>
      <c r="W1013">
        <v>1.2E-2</v>
      </c>
      <c r="X1013">
        <v>1.2E-2</v>
      </c>
      <c r="Y1013">
        <v>1</v>
      </c>
    </row>
    <row r="1014" spans="1:25" x14ac:dyDescent="0.2">
      <c r="A1014" t="s">
        <v>39</v>
      </c>
      <c r="B1014" t="s">
        <v>100</v>
      </c>
      <c r="C1014">
        <v>2</v>
      </c>
      <c r="D1014">
        <v>0</v>
      </c>
      <c r="E1014">
        <v>4.5540000000000003</v>
      </c>
      <c r="U1014" t="s">
        <v>38</v>
      </c>
      <c r="V1014" t="s">
        <v>236</v>
      </c>
      <c r="W1014">
        <v>0.04</v>
      </c>
      <c r="X1014">
        <v>0.04</v>
      </c>
      <c r="Y1014">
        <v>1</v>
      </c>
    </row>
    <row r="1015" spans="1:25" x14ac:dyDescent="0.2">
      <c r="A1015" t="s">
        <v>39</v>
      </c>
      <c r="B1015" t="s">
        <v>100</v>
      </c>
      <c r="C1015">
        <v>3</v>
      </c>
      <c r="D1015">
        <v>0</v>
      </c>
      <c r="E1015" s="12">
        <v>0.23499999999999999</v>
      </c>
      <c r="U1015" t="s">
        <v>38</v>
      </c>
      <c r="V1015" t="s">
        <v>248</v>
      </c>
      <c r="W1015">
        <v>8.9999999999999993E-3</v>
      </c>
      <c r="X1015">
        <v>8.9999999999999993E-3</v>
      </c>
      <c r="Y1015">
        <v>1</v>
      </c>
    </row>
    <row r="1016" spans="1:25" x14ac:dyDescent="0.2">
      <c r="A1016" t="s">
        <v>39</v>
      </c>
      <c r="B1016" t="s">
        <v>101</v>
      </c>
      <c r="C1016">
        <v>1</v>
      </c>
      <c r="D1016">
        <v>1.6E-2</v>
      </c>
      <c r="E1016">
        <v>43</v>
      </c>
      <c r="U1016" t="s">
        <v>38</v>
      </c>
      <c r="V1016" t="s">
        <v>249</v>
      </c>
      <c r="W1016">
        <v>3.7999999999999999E-2</v>
      </c>
      <c r="X1016">
        <v>3.7999999999999999E-2</v>
      </c>
      <c r="Y1016">
        <v>1</v>
      </c>
    </row>
    <row r="1017" spans="1:25" x14ac:dyDescent="0.2">
      <c r="A1017" t="s">
        <v>39</v>
      </c>
      <c r="B1017" t="s">
        <v>102</v>
      </c>
      <c r="C1017">
        <v>1</v>
      </c>
      <c r="D1017">
        <v>1.6919999999999999</v>
      </c>
      <c r="E1017">
        <v>43</v>
      </c>
      <c r="U1017" t="s">
        <v>38</v>
      </c>
      <c r="V1017" t="s">
        <v>253</v>
      </c>
      <c r="W1017">
        <v>3.7999999999999999E-2</v>
      </c>
      <c r="X1017">
        <v>3.7999999999999999E-2</v>
      </c>
      <c r="Y1017">
        <v>1</v>
      </c>
    </row>
    <row r="1018" spans="1:25" x14ac:dyDescent="0.2">
      <c r="A1018" t="s">
        <v>39</v>
      </c>
      <c r="B1018" t="s">
        <v>455</v>
      </c>
      <c r="C1018">
        <v>1</v>
      </c>
      <c r="D1018">
        <v>13.552</v>
      </c>
      <c r="E1018" s="12">
        <v>17.344000000000001</v>
      </c>
      <c r="U1018" t="s">
        <v>38</v>
      </c>
      <c r="V1018" t="s">
        <v>8487</v>
      </c>
      <c r="W1018">
        <v>0.183</v>
      </c>
      <c r="X1018">
        <v>0.183</v>
      </c>
      <c r="Y1018">
        <v>1</v>
      </c>
    </row>
    <row r="1019" spans="1:25" x14ac:dyDescent="0.2">
      <c r="A1019" t="s">
        <v>39</v>
      </c>
      <c r="B1019" t="s">
        <v>103</v>
      </c>
      <c r="C1019">
        <v>1</v>
      </c>
      <c r="D1019">
        <v>0</v>
      </c>
      <c r="E1019">
        <v>96.281999999999996</v>
      </c>
      <c r="U1019" t="s">
        <v>38</v>
      </c>
      <c r="V1019" t="s">
        <v>258</v>
      </c>
      <c r="W1019">
        <v>3.117</v>
      </c>
      <c r="X1019">
        <v>3.117</v>
      </c>
      <c r="Y1019">
        <v>1</v>
      </c>
    </row>
    <row r="1020" spans="1:25" x14ac:dyDescent="0.2">
      <c r="A1020" t="s">
        <v>39</v>
      </c>
      <c r="B1020" t="s">
        <v>104</v>
      </c>
      <c r="C1020">
        <v>1</v>
      </c>
      <c r="D1020">
        <v>0</v>
      </c>
      <c r="E1020">
        <v>2.0830000000000002</v>
      </c>
      <c r="U1020" t="s">
        <v>38</v>
      </c>
      <c r="V1020" t="s">
        <v>8488</v>
      </c>
      <c r="W1020">
        <v>7.0999999999999994E-2</v>
      </c>
      <c r="X1020">
        <v>7.0999999999999994E-2</v>
      </c>
      <c r="Y1020">
        <v>1</v>
      </c>
    </row>
    <row r="1021" spans="1:25" x14ac:dyDescent="0.2">
      <c r="A1021" t="s">
        <v>39</v>
      </c>
      <c r="B1021" t="s">
        <v>105</v>
      </c>
      <c r="C1021">
        <v>1</v>
      </c>
      <c r="E1021" s="12">
        <v>65.688999999999993</v>
      </c>
      <c r="U1021" t="s">
        <v>38</v>
      </c>
      <c r="V1021" t="s">
        <v>266</v>
      </c>
      <c r="W1021">
        <v>4.1000000000000002E-2</v>
      </c>
      <c r="X1021">
        <v>4.1000000000000002E-2</v>
      </c>
      <c r="Y1021">
        <v>1</v>
      </c>
    </row>
    <row r="1022" spans="1:25" x14ac:dyDescent="0.2">
      <c r="A1022" t="s">
        <v>39</v>
      </c>
      <c r="B1022" t="s">
        <v>435</v>
      </c>
      <c r="C1022">
        <v>1</v>
      </c>
      <c r="D1022">
        <v>0</v>
      </c>
      <c r="E1022">
        <v>15.803000000000001</v>
      </c>
      <c r="U1022" t="s">
        <v>38</v>
      </c>
      <c r="V1022" t="s">
        <v>267</v>
      </c>
      <c r="W1022">
        <v>3.2000000000000001E-2</v>
      </c>
      <c r="X1022">
        <v>3.2000000000000001E-2</v>
      </c>
      <c r="Y1022">
        <v>1</v>
      </c>
    </row>
    <row r="1023" spans="1:25" x14ac:dyDescent="0.2">
      <c r="A1023" t="s">
        <v>39</v>
      </c>
      <c r="B1023" t="s">
        <v>106</v>
      </c>
      <c r="C1023">
        <v>1</v>
      </c>
      <c r="D1023">
        <v>0</v>
      </c>
      <c r="E1023">
        <v>41.792000000000002</v>
      </c>
      <c r="U1023" t="s">
        <v>38</v>
      </c>
      <c r="V1023" t="s">
        <v>8588</v>
      </c>
      <c r="W1023">
        <v>22.574999999999999</v>
      </c>
      <c r="X1023">
        <v>22.574999999999999</v>
      </c>
      <c r="Y1023">
        <v>1</v>
      </c>
    </row>
    <row r="1024" spans="1:25" x14ac:dyDescent="0.2">
      <c r="A1024" t="s">
        <v>39</v>
      </c>
      <c r="B1024" t="s">
        <v>107</v>
      </c>
      <c r="C1024">
        <v>1</v>
      </c>
      <c r="D1024">
        <v>0</v>
      </c>
      <c r="E1024">
        <v>157.72800000000001</v>
      </c>
      <c r="U1024" t="s">
        <v>38</v>
      </c>
      <c r="V1024" t="s">
        <v>85</v>
      </c>
      <c r="W1024">
        <v>9.7000000000000003E-2</v>
      </c>
      <c r="X1024">
        <v>9.7000000000000003E-2</v>
      </c>
      <c r="Y1024">
        <v>1</v>
      </c>
    </row>
    <row r="1025" spans="1:25" x14ac:dyDescent="0.2">
      <c r="A1025" t="s">
        <v>39</v>
      </c>
      <c r="B1025" t="s">
        <v>108</v>
      </c>
      <c r="C1025">
        <v>1</v>
      </c>
      <c r="D1025">
        <v>0</v>
      </c>
      <c r="E1025" s="12">
        <v>11.872</v>
      </c>
      <c r="U1025" t="s">
        <v>38</v>
      </c>
      <c r="V1025" t="s">
        <v>86</v>
      </c>
      <c r="W1025">
        <v>0.65600000000000003</v>
      </c>
      <c r="X1025">
        <v>0.65600000000000003</v>
      </c>
      <c r="Y1025">
        <v>1</v>
      </c>
    </row>
    <row r="1026" spans="1:25" x14ac:dyDescent="0.2">
      <c r="A1026" t="s">
        <v>39</v>
      </c>
      <c r="B1026" t="s">
        <v>109</v>
      </c>
      <c r="C1026">
        <v>1</v>
      </c>
      <c r="D1026">
        <v>0</v>
      </c>
      <c r="E1026">
        <v>0.68799999999999994</v>
      </c>
      <c r="U1026" t="s">
        <v>38</v>
      </c>
      <c r="V1026" t="s">
        <v>272</v>
      </c>
      <c r="W1026">
        <v>9.4529999999999994</v>
      </c>
      <c r="X1026">
        <v>9.4529999999999994</v>
      </c>
      <c r="Y1026">
        <v>1</v>
      </c>
    </row>
    <row r="1027" spans="1:25" x14ac:dyDescent="0.2">
      <c r="A1027" t="s">
        <v>39</v>
      </c>
      <c r="B1027" t="s">
        <v>457</v>
      </c>
      <c r="C1027">
        <v>1</v>
      </c>
      <c r="D1027">
        <v>0</v>
      </c>
      <c r="E1027">
        <v>1.1930000000000001</v>
      </c>
      <c r="U1027" t="s">
        <v>38</v>
      </c>
      <c r="V1027" t="s">
        <v>77</v>
      </c>
      <c r="W1027">
        <v>3.4000000000000002E-2</v>
      </c>
      <c r="X1027">
        <v>3.4000000000000002E-2</v>
      </c>
      <c r="Y1027">
        <v>1</v>
      </c>
    </row>
    <row r="1028" spans="1:25" x14ac:dyDescent="0.2">
      <c r="A1028" t="s">
        <v>39</v>
      </c>
      <c r="B1028" t="s">
        <v>110</v>
      </c>
      <c r="C1028">
        <v>1</v>
      </c>
      <c r="D1028">
        <v>11.898999999999999</v>
      </c>
      <c r="E1028">
        <v>11.898999999999999</v>
      </c>
      <c r="F1028">
        <v>1</v>
      </c>
      <c r="U1028" t="s">
        <v>38</v>
      </c>
      <c r="V1028" t="s">
        <v>78</v>
      </c>
      <c r="W1028">
        <v>1.4830000000000001</v>
      </c>
      <c r="X1028">
        <v>0.129</v>
      </c>
    </row>
    <row r="1029" spans="1:25" x14ac:dyDescent="0.2">
      <c r="A1029" t="s">
        <v>39</v>
      </c>
      <c r="B1029" t="s">
        <v>111</v>
      </c>
      <c r="C1029">
        <v>1</v>
      </c>
      <c r="D1029">
        <v>0</v>
      </c>
      <c r="E1029">
        <v>128.76900000000001</v>
      </c>
      <c r="U1029" t="s">
        <v>38</v>
      </c>
      <c r="V1029" t="s">
        <v>80</v>
      </c>
      <c r="W1029">
        <v>0.129</v>
      </c>
      <c r="X1029">
        <v>0.129</v>
      </c>
      <c r="Y1029">
        <v>1</v>
      </c>
    </row>
    <row r="1030" spans="1:25" x14ac:dyDescent="0.2">
      <c r="A1030" t="s">
        <v>39</v>
      </c>
      <c r="B1030" t="s">
        <v>112</v>
      </c>
      <c r="C1030">
        <v>1</v>
      </c>
      <c r="D1030">
        <v>15.108000000000001</v>
      </c>
      <c r="E1030">
        <v>122.33199999999999</v>
      </c>
      <c r="U1030" t="s">
        <v>38</v>
      </c>
      <c r="V1030" t="s">
        <v>81</v>
      </c>
      <c r="W1030">
        <v>8.0000000000000002E-3</v>
      </c>
      <c r="X1030">
        <v>8.0000000000000002E-3</v>
      </c>
      <c r="Y1030">
        <v>1</v>
      </c>
    </row>
    <row r="1031" spans="1:25" x14ac:dyDescent="0.2">
      <c r="A1031" t="s">
        <v>39</v>
      </c>
      <c r="B1031" t="s">
        <v>113</v>
      </c>
      <c r="C1031">
        <v>1</v>
      </c>
      <c r="D1031">
        <v>0</v>
      </c>
      <c r="E1031">
        <v>0.316</v>
      </c>
      <c r="U1031" t="s">
        <v>38</v>
      </c>
      <c r="V1031" t="s">
        <v>273</v>
      </c>
      <c r="W1031">
        <v>0.26100000000000001</v>
      </c>
      <c r="X1031">
        <v>0.26100000000000001</v>
      </c>
      <c r="Y1031">
        <v>1</v>
      </c>
    </row>
    <row r="1032" spans="1:25" x14ac:dyDescent="0.2">
      <c r="A1032" t="s">
        <v>39</v>
      </c>
      <c r="B1032" t="s">
        <v>114</v>
      </c>
      <c r="C1032">
        <v>1</v>
      </c>
      <c r="D1032">
        <v>0</v>
      </c>
      <c r="E1032">
        <v>4.9000000000000002E-2</v>
      </c>
      <c r="U1032" t="s">
        <v>38</v>
      </c>
      <c r="V1032" t="s">
        <v>8622</v>
      </c>
      <c r="W1032">
        <v>6.2E-2</v>
      </c>
      <c r="X1032">
        <v>4.2999999999999997E-2</v>
      </c>
    </row>
    <row r="1033" spans="1:25" x14ac:dyDescent="0.2">
      <c r="A1033" t="s">
        <v>39</v>
      </c>
      <c r="B1033" t="s">
        <v>115</v>
      </c>
      <c r="C1033">
        <v>1</v>
      </c>
      <c r="D1033">
        <v>0</v>
      </c>
      <c r="E1033" s="12">
        <v>0.57499999999999996</v>
      </c>
      <c r="U1033" t="s">
        <v>38</v>
      </c>
      <c r="V1033" t="s">
        <v>8590</v>
      </c>
      <c r="W1033">
        <v>6.6000000000000003E-2</v>
      </c>
      <c r="X1033">
        <v>5.8000000000000003E-2</v>
      </c>
      <c r="Y1033">
        <v>1</v>
      </c>
    </row>
    <row r="1034" spans="1:25" x14ac:dyDescent="0.2">
      <c r="A1034" t="s">
        <v>39</v>
      </c>
      <c r="B1034" t="s">
        <v>116</v>
      </c>
      <c r="C1034">
        <v>1</v>
      </c>
      <c r="D1034">
        <v>0</v>
      </c>
      <c r="E1034" s="12">
        <v>2.0299999999999998</v>
      </c>
      <c r="U1034" t="s">
        <v>38</v>
      </c>
      <c r="V1034" t="s">
        <v>275</v>
      </c>
      <c r="W1034">
        <v>8.0000000000000002E-3</v>
      </c>
      <c r="X1034">
        <v>8.0000000000000002E-3</v>
      </c>
      <c r="Y1034">
        <v>1</v>
      </c>
    </row>
    <row r="1035" spans="1:25" x14ac:dyDescent="0.2">
      <c r="A1035" t="s">
        <v>39</v>
      </c>
      <c r="B1035" t="s">
        <v>289</v>
      </c>
      <c r="C1035">
        <v>1</v>
      </c>
      <c r="E1035">
        <v>581.09299999999996</v>
      </c>
      <c r="U1035" t="s">
        <v>38</v>
      </c>
      <c r="V1035" t="s">
        <v>8591</v>
      </c>
      <c r="W1035">
        <v>3.7210000000000001</v>
      </c>
      <c r="X1035">
        <v>3.7210000000000001</v>
      </c>
      <c r="Y1035">
        <v>1</v>
      </c>
    </row>
    <row r="1036" spans="1:25" x14ac:dyDescent="0.2">
      <c r="A1036" t="s">
        <v>39</v>
      </c>
      <c r="B1036" t="s">
        <v>290</v>
      </c>
      <c r="C1036">
        <v>1</v>
      </c>
      <c r="E1036" s="12">
        <v>1876.828</v>
      </c>
      <c r="U1036" t="s">
        <v>38</v>
      </c>
      <c r="V1036" t="s">
        <v>8695</v>
      </c>
      <c r="W1036">
        <v>0.91300000000000003</v>
      </c>
      <c r="X1036">
        <v>0.01</v>
      </c>
    </row>
    <row r="1037" spans="1:25" x14ac:dyDescent="0.2">
      <c r="A1037" t="s">
        <v>39</v>
      </c>
      <c r="B1037" t="s">
        <v>117</v>
      </c>
      <c r="C1037">
        <v>1</v>
      </c>
      <c r="D1037">
        <v>0</v>
      </c>
      <c r="E1037" s="12">
        <v>7.5149999999999997</v>
      </c>
      <c r="U1037" t="s">
        <v>38</v>
      </c>
      <c r="V1037" t="s">
        <v>8696</v>
      </c>
      <c r="W1037">
        <v>0.219</v>
      </c>
      <c r="X1037">
        <v>0.219</v>
      </c>
      <c r="Y1037">
        <v>1</v>
      </c>
    </row>
    <row r="1038" spans="1:25" x14ac:dyDescent="0.2">
      <c r="A1038" t="s">
        <v>39</v>
      </c>
      <c r="B1038" t="s">
        <v>118</v>
      </c>
      <c r="C1038">
        <v>1</v>
      </c>
      <c r="D1038">
        <v>0</v>
      </c>
      <c r="E1038">
        <v>2.8620000000000001</v>
      </c>
      <c r="U1038" t="s">
        <v>38</v>
      </c>
      <c r="V1038" t="s">
        <v>8623</v>
      </c>
      <c r="W1038">
        <v>3.7999999999999999E-2</v>
      </c>
      <c r="X1038">
        <v>3.7999999999999999E-2</v>
      </c>
      <c r="Y1038">
        <v>1</v>
      </c>
    </row>
    <row r="1039" spans="1:25" x14ac:dyDescent="0.2">
      <c r="A1039" t="s">
        <v>39</v>
      </c>
      <c r="B1039" t="s">
        <v>291</v>
      </c>
      <c r="C1039">
        <v>1</v>
      </c>
      <c r="E1039" s="12">
        <v>1876.828</v>
      </c>
      <c r="U1039" t="s">
        <v>38</v>
      </c>
      <c r="V1039" t="s">
        <v>8592</v>
      </c>
      <c r="W1039">
        <v>0.56499999999999995</v>
      </c>
      <c r="X1039">
        <v>0.47499999999999998</v>
      </c>
    </row>
    <row r="1040" spans="1:25" x14ac:dyDescent="0.2">
      <c r="A1040" t="s">
        <v>39</v>
      </c>
      <c r="B1040" t="s">
        <v>119</v>
      </c>
      <c r="C1040">
        <v>1</v>
      </c>
      <c r="D1040">
        <v>0</v>
      </c>
      <c r="E1040" s="12">
        <v>6.0000000000000001E-3</v>
      </c>
      <c r="F1040">
        <v>1</v>
      </c>
      <c r="U1040" t="s">
        <v>38</v>
      </c>
      <c r="V1040" t="s">
        <v>8593</v>
      </c>
      <c r="W1040">
        <v>6.5000000000000002E-2</v>
      </c>
      <c r="X1040">
        <v>6.5000000000000002E-2</v>
      </c>
      <c r="Y1040">
        <v>1</v>
      </c>
    </row>
    <row r="1041" spans="1:25" x14ac:dyDescent="0.2">
      <c r="A1041" t="s">
        <v>39</v>
      </c>
      <c r="B1041" t="s">
        <v>120</v>
      </c>
      <c r="C1041">
        <v>1</v>
      </c>
      <c r="D1041">
        <v>0</v>
      </c>
      <c r="E1041" s="12">
        <v>7.2160000000000002</v>
      </c>
      <c r="U1041" t="s">
        <v>38</v>
      </c>
      <c r="V1041" t="s">
        <v>8624</v>
      </c>
      <c r="W1041">
        <v>0.10299999999999999</v>
      </c>
      <c r="X1041">
        <v>0.10299999999999999</v>
      </c>
      <c r="Y1041">
        <v>1</v>
      </c>
    </row>
    <row r="1042" spans="1:25" x14ac:dyDescent="0.2">
      <c r="A1042" t="s">
        <v>39</v>
      </c>
      <c r="B1042" t="s">
        <v>121</v>
      </c>
      <c r="C1042">
        <v>1</v>
      </c>
      <c r="D1042">
        <v>0</v>
      </c>
      <c r="E1042">
        <v>17.905000000000001</v>
      </c>
      <c r="U1042" t="s">
        <v>38</v>
      </c>
      <c r="V1042" t="s">
        <v>8918</v>
      </c>
      <c r="W1042">
        <v>1.635</v>
      </c>
      <c r="X1042">
        <v>0.42799999999999999</v>
      </c>
    </row>
    <row r="1043" spans="1:25" x14ac:dyDescent="0.2">
      <c r="A1043" t="s">
        <v>39</v>
      </c>
      <c r="B1043" t="s">
        <v>122</v>
      </c>
      <c r="C1043">
        <v>1</v>
      </c>
      <c r="E1043" s="12">
        <v>1876.828</v>
      </c>
      <c r="U1043" t="s">
        <v>38</v>
      </c>
      <c r="V1043" t="s">
        <v>8596</v>
      </c>
      <c r="W1043">
        <v>9.5000000000000001E-2</v>
      </c>
      <c r="X1043">
        <v>9.5000000000000001E-2</v>
      </c>
      <c r="Y1043">
        <v>1</v>
      </c>
    </row>
    <row r="1044" spans="1:25" x14ac:dyDescent="0.2">
      <c r="A1044" t="s">
        <v>39</v>
      </c>
      <c r="B1044" t="s">
        <v>123</v>
      </c>
      <c r="C1044">
        <v>1</v>
      </c>
      <c r="D1044">
        <v>0</v>
      </c>
      <c r="E1044" s="12">
        <v>0.73599999999999999</v>
      </c>
      <c r="U1044" t="s">
        <v>38</v>
      </c>
      <c r="V1044" t="s">
        <v>8625</v>
      </c>
      <c r="W1044">
        <v>2.8000000000000001E-2</v>
      </c>
      <c r="X1044">
        <v>2.8000000000000001E-2</v>
      </c>
      <c r="Y1044">
        <v>1</v>
      </c>
    </row>
    <row r="1045" spans="1:25" x14ac:dyDescent="0.2">
      <c r="A1045" t="s">
        <v>39</v>
      </c>
      <c r="B1045" t="s">
        <v>124</v>
      </c>
      <c r="C1045">
        <v>1</v>
      </c>
      <c r="D1045">
        <v>0</v>
      </c>
      <c r="E1045">
        <v>20.866</v>
      </c>
      <c r="U1045" t="s">
        <v>38</v>
      </c>
      <c r="V1045" t="s">
        <v>453</v>
      </c>
      <c r="W1045">
        <v>2.9000000000000001E-2</v>
      </c>
      <c r="X1045">
        <v>2.9000000000000001E-2</v>
      </c>
      <c r="Y1045">
        <v>1</v>
      </c>
    </row>
    <row r="1046" spans="1:25" x14ac:dyDescent="0.2">
      <c r="A1046" t="s">
        <v>39</v>
      </c>
      <c r="B1046" t="s">
        <v>125</v>
      </c>
      <c r="C1046">
        <v>1</v>
      </c>
      <c r="D1046">
        <v>0</v>
      </c>
      <c r="E1046">
        <v>1.982</v>
      </c>
      <c r="U1046" t="s">
        <v>38</v>
      </c>
      <c r="V1046" t="s">
        <v>8626</v>
      </c>
      <c r="W1046">
        <v>6.3E-2</v>
      </c>
      <c r="X1046">
        <v>6.3E-2</v>
      </c>
      <c r="Y1046">
        <v>1</v>
      </c>
    </row>
    <row r="1047" spans="1:25" x14ac:dyDescent="0.2">
      <c r="A1047" t="s">
        <v>39</v>
      </c>
      <c r="B1047" t="s">
        <v>126</v>
      </c>
      <c r="C1047">
        <v>1</v>
      </c>
      <c r="D1047">
        <v>0</v>
      </c>
      <c r="E1047">
        <v>43.728999999999999</v>
      </c>
      <c r="U1047" t="s">
        <v>38</v>
      </c>
      <c r="V1047" t="s">
        <v>8597</v>
      </c>
      <c r="W1047">
        <v>5.7000000000000002E-2</v>
      </c>
      <c r="X1047">
        <v>5.7000000000000002E-2</v>
      </c>
      <c r="Y1047">
        <v>1</v>
      </c>
    </row>
    <row r="1048" spans="1:25" x14ac:dyDescent="0.2">
      <c r="A1048" t="s">
        <v>39</v>
      </c>
      <c r="B1048" t="s">
        <v>127</v>
      </c>
      <c r="C1048">
        <v>1</v>
      </c>
      <c r="D1048">
        <v>118.66</v>
      </c>
      <c r="E1048" s="12">
        <v>118.66</v>
      </c>
      <c r="F1048">
        <v>1</v>
      </c>
      <c r="U1048" t="s">
        <v>38</v>
      </c>
      <c r="V1048" t="s">
        <v>8495</v>
      </c>
      <c r="W1048">
        <v>0.38</v>
      </c>
      <c r="X1048">
        <v>0.38</v>
      </c>
      <c r="Y1048">
        <v>1</v>
      </c>
    </row>
    <row r="1049" spans="1:25" x14ac:dyDescent="0.2">
      <c r="A1049" t="s">
        <v>39</v>
      </c>
      <c r="B1049" t="s">
        <v>128</v>
      </c>
      <c r="C1049">
        <v>1</v>
      </c>
      <c r="D1049">
        <v>34.255000000000003</v>
      </c>
      <c r="E1049" s="12">
        <v>34.255000000000003</v>
      </c>
      <c r="F1049">
        <v>1</v>
      </c>
      <c r="U1049" t="s">
        <v>38</v>
      </c>
      <c r="V1049" t="s">
        <v>352</v>
      </c>
      <c r="W1049">
        <v>26.321000000000002</v>
      </c>
      <c r="X1049">
        <v>10.061999999999999</v>
      </c>
    </row>
    <row r="1050" spans="1:25" x14ac:dyDescent="0.2">
      <c r="A1050" t="s">
        <v>39</v>
      </c>
      <c r="B1050" t="s">
        <v>129</v>
      </c>
      <c r="C1050">
        <v>1</v>
      </c>
      <c r="D1050">
        <v>10.831</v>
      </c>
      <c r="E1050">
        <v>10.831</v>
      </c>
      <c r="F1050">
        <v>1</v>
      </c>
      <c r="U1050" t="s">
        <v>38</v>
      </c>
      <c r="V1050" t="s">
        <v>8924</v>
      </c>
      <c r="W1050">
        <v>1.0999999999999999E-2</v>
      </c>
      <c r="X1050">
        <v>1.0999999999999999E-2</v>
      </c>
      <c r="Y1050">
        <v>1</v>
      </c>
    </row>
    <row r="1051" spans="1:25" x14ac:dyDescent="0.2">
      <c r="A1051" t="s">
        <v>39</v>
      </c>
      <c r="B1051" t="s">
        <v>130</v>
      </c>
      <c r="C1051">
        <v>1</v>
      </c>
      <c r="D1051">
        <v>2E-3</v>
      </c>
      <c r="E1051" s="12">
        <v>1465.9290000000001</v>
      </c>
      <c r="U1051" t="s">
        <v>38</v>
      </c>
      <c r="V1051" t="s">
        <v>415</v>
      </c>
      <c r="W1051">
        <v>0.34300000000000003</v>
      </c>
      <c r="X1051">
        <v>0.34300000000000003</v>
      </c>
      <c r="Y1051">
        <v>1</v>
      </c>
    </row>
    <row r="1052" spans="1:25" x14ac:dyDescent="0.2">
      <c r="A1052" t="s">
        <v>39</v>
      </c>
      <c r="B1052" t="s">
        <v>131</v>
      </c>
      <c r="C1052">
        <v>1</v>
      </c>
      <c r="D1052">
        <v>1E-3</v>
      </c>
      <c r="E1052">
        <v>5.1859999999999999</v>
      </c>
      <c r="U1052" t="s">
        <v>38</v>
      </c>
      <c r="V1052" t="s">
        <v>416</v>
      </c>
      <c r="W1052">
        <v>0.03</v>
      </c>
      <c r="X1052">
        <v>0.03</v>
      </c>
      <c r="Y1052">
        <v>1</v>
      </c>
    </row>
    <row r="1053" spans="1:25" x14ac:dyDescent="0.2">
      <c r="A1053" t="s">
        <v>39</v>
      </c>
      <c r="B1053" t="s">
        <v>132</v>
      </c>
      <c r="C1053">
        <v>1</v>
      </c>
      <c r="D1053">
        <v>1E-3</v>
      </c>
      <c r="E1053">
        <v>79.67</v>
      </c>
      <c r="U1053" t="s">
        <v>38</v>
      </c>
      <c r="V1053" t="s">
        <v>417</v>
      </c>
      <c r="W1053">
        <v>2.9000000000000001E-2</v>
      </c>
      <c r="X1053">
        <v>2.9000000000000001E-2</v>
      </c>
      <c r="Y1053">
        <v>1</v>
      </c>
    </row>
    <row r="1054" spans="1:25" x14ac:dyDescent="0.2">
      <c r="A1054" t="s">
        <v>39</v>
      </c>
      <c r="B1054" t="s">
        <v>133</v>
      </c>
      <c r="C1054">
        <v>1</v>
      </c>
      <c r="D1054">
        <v>0</v>
      </c>
      <c r="E1054">
        <v>2.081</v>
      </c>
      <c r="U1054" t="s">
        <v>38</v>
      </c>
      <c r="V1054" t="s">
        <v>418</v>
      </c>
      <c r="W1054">
        <v>8.0000000000000002E-3</v>
      </c>
      <c r="X1054">
        <v>8.0000000000000002E-3</v>
      </c>
      <c r="Y1054">
        <v>1</v>
      </c>
    </row>
    <row r="1055" spans="1:25" x14ac:dyDescent="0.2">
      <c r="A1055" t="s">
        <v>39</v>
      </c>
      <c r="B1055" t="s">
        <v>134</v>
      </c>
      <c r="C1055">
        <v>1</v>
      </c>
      <c r="D1055">
        <v>234.369</v>
      </c>
      <c r="E1055">
        <v>234.369</v>
      </c>
      <c r="F1055">
        <v>1</v>
      </c>
      <c r="U1055" t="s">
        <v>38</v>
      </c>
      <c r="V1055" t="s">
        <v>419</v>
      </c>
      <c r="W1055">
        <v>4.2000000000000003E-2</v>
      </c>
      <c r="X1055">
        <v>4.2000000000000003E-2</v>
      </c>
      <c r="Y1055">
        <v>1</v>
      </c>
    </row>
    <row r="1056" spans="1:25" x14ac:dyDescent="0.2">
      <c r="A1056" t="s">
        <v>39</v>
      </c>
      <c r="B1056" t="s">
        <v>135</v>
      </c>
      <c r="C1056">
        <v>1</v>
      </c>
      <c r="D1056">
        <v>4.0000000000000001E-3</v>
      </c>
      <c r="E1056" s="12">
        <v>43.957999999999998</v>
      </c>
      <c r="U1056" t="s">
        <v>38</v>
      </c>
      <c r="V1056" t="s">
        <v>8598</v>
      </c>
      <c r="W1056">
        <v>3.5999999999999997E-2</v>
      </c>
      <c r="X1056">
        <v>3.5999999999999997E-2</v>
      </c>
      <c r="Y1056">
        <v>1</v>
      </c>
    </row>
    <row r="1057" spans="1:25" x14ac:dyDescent="0.2">
      <c r="A1057" t="s">
        <v>39</v>
      </c>
      <c r="B1057" t="s">
        <v>136</v>
      </c>
      <c r="C1057">
        <v>1</v>
      </c>
      <c r="D1057">
        <v>1E-3</v>
      </c>
      <c r="E1057">
        <v>1.4419999999999999</v>
      </c>
      <c r="U1057" t="s">
        <v>38</v>
      </c>
      <c r="V1057" t="s">
        <v>8932</v>
      </c>
      <c r="W1057">
        <v>0.01</v>
      </c>
      <c r="X1057">
        <v>0.01</v>
      </c>
      <c r="Y1057">
        <v>1</v>
      </c>
    </row>
    <row r="1058" spans="1:25" x14ac:dyDescent="0.2">
      <c r="A1058" t="s">
        <v>39</v>
      </c>
      <c r="B1058" t="s">
        <v>137</v>
      </c>
      <c r="C1058">
        <v>1</v>
      </c>
      <c r="D1058">
        <v>0</v>
      </c>
      <c r="E1058">
        <v>2.0110000000000001</v>
      </c>
      <c r="U1058" t="s">
        <v>38</v>
      </c>
      <c r="V1058" t="s">
        <v>420</v>
      </c>
      <c r="W1058">
        <v>3.9E-2</v>
      </c>
      <c r="X1058">
        <v>3.9E-2</v>
      </c>
      <c r="Y1058">
        <v>1</v>
      </c>
    </row>
    <row r="1059" spans="1:25" x14ac:dyDescent="0.2">
      <c r="A1059" t="s">
        <v>39</v>
      </c>
      <c r="B1059" t="s">
        <v>138</v>
      </c>
      <c r="C1059">
        <v>1</v>
      </c>
      <c r="D1059">
        <v>1E-3</v>
      </c>
      <c r="E1059">
        <v>40.908999999999999</v>
      </c>
      <c r="U1059" t="s">
        <v>38</v>
      </c>
      <c r="V1059" t="s">
        <v>421</v>
      </c>
      <c r="W1059">
        <v>2.5000000000000001E-2</v>
      </c>
      <c r="X1059">
        <v>0.02</v>
      </c>
      <c r="Y1059">
        <v>1</v>
      </c>
    </row>
    <row r="1060" spans="1:25" x14ac:dyDescent="0.2">
      <c r="A1060" t="s">
        <v>39</v>
      </c>
      <c r="B1060" t="s">
        <v>139</v>
      </c>
      <c r="C1060">
        <v>1</v>
      </c>
      <c r="D1060">
        <v>0</v>
      </c>
      <c r="E1060">
        <v>0.879</v>
      </c>
      <c r="U1060" t="s">
        <v>38</v>
      </c>
      <c r="V1060" t="s">
        <v>8599</v>
      </c>
      <c r="W1060">
        <v>9.2999999999999999E-2</v>
      </c>
      <c r="X1060">
        <v>9.2999999999999999E-2</v>
      </c>
      <c r="Y1060">
        <v>1</v>
      </c>
    </row>
    <row r="1061" spans="1:25" x14ac:dyDescent="0.2">
      <c r="A1061" t="s">
        <v>39</v>
      </c>
      <c r="B1061" t="s">
        <v>350</v>
      </c>
      <c r="C1061">
        <v>1</v>
      </c>
      <c r="D1061" s="12">
        <v>1.446</v>
      </c>
      <c r="E1061" s="12">
        <v>1.4470000000000001</v>
      </c>
      <c r="F1061">
        <v>1</v>
      </c>
      <c r="U1061" t="s">
        <v>38</v>
      </c>
      <c r="V1061" t="s">
        <v>8627</v>
      </c>
      <c r="W1061">
        <v>2.8000000000000001E-2</v>
      </c>
      <c r="X1061">
        <v>2.8000000000000001E-2</v>
      </c>
      <c r="Y1061">
        <v>1</v>
      </c>
    </row>
    <row r="1062" spans="1:25" x14ac:dyDescent="0.2">
      <c r="A1062" t="s">
        <v>39</v>
      </c>
      <c r="B1062" t="s">
        <v>351</v>
      </c>
      <c r="C1062">
        <v>1</v>
      </c>
      <c r="D1062" s="12">
        <v>0.66200000000000003</v>
      </c>
      <c r="E1062" s="12">
        <v>0.66200000000000003</v>
      </c>
      <c r="F1062">
        <v>1</v>
      </c>
      <c r="U1062" t="s">
        <v>38</v>
      </c>
      <c r="V1062" t="s">
        <v>8600</v>
      </c>
      <c r="W1062">
        <v>1.2809999999999999</v>
      </c>
      <c r="X1062">
        <v>0.71699999999999997</v>
      </c>
    </row>
    <row r="1063" spans="1:25" x14ac:dyDescent="0.2">
      <c r="A1063" t="s">
        <v>39</v>
      </c>
      <c r="B1063" t="s">
        <v>436</v>
      </c>
      <c r="C1063">
        <v>1</v>
      </c>
      <c r="D1063" s="12">
        <v>8.9269999999999996</v>
      </c>
      <c r="E1063" s="12">
        <v>10.34</v>
      </c>
      <c r="U1063" t="s">
        <v>38</v>
      </c>
      <c r="V1063" t="s">
        <v>8668</v>
      </c>
      <c r="W1063">
        <v>16.125</v>
      </c>
      <c r="X1063">
        <v>16.125</v>
      </c>
      <c r="Y1063">
        <v>1</v>
      </c>
    </row>
    <row r="1064" spans="1:25" x14ac:dyDescent="0.2">
      <c r="A1064" t="s">
        <v>39</v>
      </c>
      <c r="B1064" t="s">
        <v>140</v>
      </c>
      <c r="C1064">
        <v>1</v>
      </c>
      <c r="D1064" s="12">
        <v>0.246</v>
      </c>
      <c r="E1064" s="12">
        <v>0.246</v>
      </c>
      <c r="F1064">
        <v>1</v>
      </c>
      <c r="U1064" t="s">
        <v>38</v>
      </c>
      <c r="V1064" t="s">
        <v>8938</v>
      </c>
      <c r="W1064">
        <v>0.44400000000000001</v>
      </c>
      <c r="X1064">
        <v>0.44400000000000001</v>
      </c>
      <c r="Y1064">
        <v>1</v>
      </c>
    </row>
    <row r="1065" spans="1:25" x14ac:dyDescent="0.2">
      <c r="A1065" t="s">
        <v>39</v>
      </c>
      <c r="B1065" t="s">
        <v>140</v>
      </c>
      <c r="C1065">
        <v>2</v>
      </c>
      <c r="D1065" s="12">
        <v>0.72399999999999998</v>
      </c>
      <c r="E1065" s="12">
        <v>0.72399999999999998</v>
      </c>
      <c r="F1065">
        <v>1</v>
      </c>
      <c r="U1065" t="s">
        <v>38</v>
      </c>
      <c r="V1065" t="s">
        <v>8601</v>
      </c>
      <c r="W1065">
        <v>8.1950000000000003</v>
      </c>
      <c r="X1065">
        <v>8.1950000000000003</v>
      </c>
      <c r="Y1065">
        <v>1</v>
      </c>
    </row>
    <row r="1066" spans="1:25" x14ac:dyDescent="0.2">
      <c r="A1066" t="s">
        <v>39</v>
      </c>
      <c r="B1066" t="s">
        <v>140</v>
      </c>
      <c r="C1066">
        <v>3</v>
      </c>
      <c r="D1066" s="12">
        <v>0</v>
      </c>
      <c r="E1066" s="12">
        <v>0.879</v>
      </c>
      <c r="U1066" t="s">
        <v>38</v>
      </c>
      <c r="V1066" t="s">
        <v>463</v>
      </c>
      <c r="W1066">
        <v>5.6000000000000001E-2</v>
      </c>
      <c r="X1066">
        <v>4.7E-2</v>
      </c>
      <c r="Y1066">
        <v>1</v>
      </c>
    </row>
    <row r="1067" spans="1:25" x14ac:dyDescent="0.2">
      <c r="A1067" t="s">
        <v>39</v>
      </c>
      <c r="B1067" t="s">
        <v>140</v>
      </c>
      <c r="C1067">
        <v>4</v>
      </c>
      <c r="D1067">
        <v>0</v>
      </c>
      <c r="E1067" s="12">
        <v>1.0069999999999999</v>
      </c>
      <c r="U1067" t="s">
        <v>38</v>
      </c>
      <c r="V1067" t="s">
        <v>8602</v>
      </c>
      <c r="W1067">
        <v>12.250999999999999</v>
      </c>
      <c r="X1067">
        <v>12.250999999999999</v>
      </c>
      <c r="Y1067">
        <v>1</v>
      </c>
    </row>
    <row r="1068" spans="1:25" x14ac:dyDescent="0.2">
      <c r="A1068" t="s">
        <v>39</v>
      </c>
      <c r="B1068" t="s">
        <v>141</v>
      </c>
      <c r="C1068">
        <v>1</v>
      </c>
      <c r="D1068">
        <v>2.9000000000000001E-2</v>
      </c>
      <c r="E1068" s="12">
        <v>2.9000000000000001E-2</v>
      </c>
      <c r="F1068">
        <v>1</v>
      </c>
      <c r="U1068" t="s">
        <v>38</v>
      </c>
      <c r="V1068" t="s">
        <v>8603</v>
      </c>
      <c r="W1068">
        <v>4.8680000000000003</v>
      </c>
      <c r="X1068">
        <v>4.8680000000000003</v>
      </c>
      <c r="Y1068">
        <v>1</v>
      </c>
    </row>
    <row r="1069" spans="1:25" x14ac:dyDescent="0.2">
      <c r="A1069" t="s">
        <v>39</v>
      </c>
      <c r="B1069" t="s">
        <v>141</v>
      </c>
      <c r="C1069">
        <v>2</v>
      </c>
      <c r="D1069">
        <v>0.1</v>
      </c>
      <c r="E1069" s="12">
        <v>0.1</v>
      </c>
      <c r="F1069">
        <v>1</v>
      </c>
      <c r="U1069" t="s">
        <v>38</v>
      </c>
      <c r="V1069" t="s">
        <v>8176</v>
      </c>
      <c r="W1069">
        <v>0.111</v>
      </c>
      <c r="X1069">
        <v>9.4E-2</v>
      </c>
    </row>
    <row r="1070" spans="1:25" x14ac:dyDescent="0.2">
      <c r="A1070" t="s">
        <v>39</v>
      </c>
      <c r="B1070" t="s">
        <v>141</v>
      </c>
      <c r="C1070">
        <v>3</v>
      </c>
      <c r="D1070">
        <v>0.13300000000000001</v>
      </c>
      <c r="E1070" s="12">
        <v>0.13300000000000001</v>
      </c>
      <c r="F1070">
        <v>1</v>
      </c>
      <c r="U1070" t="s">
        <v>38</v>
      </c>
      <c r="V1070" t="s">
        <v>8201</v>
      </c>
      <c r="W1070">
        <v>5.5E-2</v>
      </c>
      <c r="X1070">
        <v>5.5E-2</v>
      </c>
      <c r="Y1070">
        <v>1</v>
      </c>
    </row>
    <row r="1071" spans="1:25" x14ac:dyDescent="0.2">
      <c r="A1071" t="s">
        <v>39</v>
      </c>
      <c r="B1071" t="s">
        <v>141</v>
      </c>
      <c r="C1071">
        <v>4</v>
      </c>
      <c r="D1071">
        <v>0.19700000000000001</v>
      </c>
      <c r="E1071">
        <v>0.19700000000000001</v>
      </c>
      <c r="F1071">
        <v>1</v>
      </c>
      <c r="U1071" t="s">
        <v>38</v>
      </c>
      <c r="V1071" t="s">
        <v>8202</v>
      </c>
      <c r="W1071">
        <v>6.2640000000000002</v>
      </c>
      <c r="X1071">
        <v>6.2640000000000002</v>
      </c>
      <c r="Y1071">
        <v>1</v>
      </c>
    </row>
    <row r="1072" spans="1:25" x14ac:dyDescent="0.2">
      <c r="A1072" t="s">
        <v>39</v>
      </c>
      <c r="B1072" t="s">
        <v>142</v>
      </c>
      <c r="C1072">
        <v>1</v>
      </c>
      <c r="D1072">
        <v>0.32800000000000001</v>
      </c>
      <c r="E1072" s="12">
        <v>0.32800000000000001</v>
      </c>
      <c r="F1072">
        <v>1</v>
      </c>
      <c r="U1072" t="s">
        <v>38</v>
      </c>
      <c r="V1072" t="s">
        <v>8203</v>
      </c>
      <c r="W1072">
        <v>34.972000000000001</v>
      </c>
      <c r="X1072">
        <v>19.776</v>
      </c>
    </row>
    <row r="1073" spans="1:25" x14ac:dyDescent="0.2">
      <c r="A1073" t="s">
        <v>39</v>
      </c>
      <c r="B1073" t="s">
        <v>142</v>
      </c>
      <c r="C1073">
        <v>2</v>
      </c>
      <c r="D1073">
        <v>0</v>
      </c>
      <c r="E1073">
        <v>0.84299999999999997</v>
      </c>
      <c r="U1073" t="s">
        <v>38</v>
      </c>
      <c r="V1073" t="s">
        <v>8703</v>
      </c>
      <c r="W1073">
        <v>117.646</v>
      </c>
      <c r="X1073">
        <v>5.8789999999999996</v>
      </c>
    </row>
    <row r="1074" spans="1:25" x14ac:dyDescent="0.2">
      <c r="A1074" t="s">
        <v>39</v>
      </c>
      <c r="B1074" t="s">
        <v>142</v>
      </c>
      <c r="C1074">
        <v>3</v>
      </c>
      <c r="D1074">
        <v>0</v>
      </c>
      <c r="E1074">
        <v>0.84299999999999997</v>
      </c>
      <c r="U1074" t="s">
        <v>38</v>
      </c>
      <c r="V1074" t="s">
        <v>8168</v>
      </c>
      <c r="W1074">
        <v>34.972000000000001</v>
      </c>
      <c r="X1074">
        <v>19.776</v>
      </c>
    </row>
    <row r="1075" spans="1:25" x14ac:dyDescent="0.2">
      <c r="A1075" t="s">
        <v>39</v>
      </c>
      <c r="B1075" t="s">
        <v>142</v>
      </c>
      <c r="C1075">
        <v>4</v>
      </c>
      <c r="D1075">
        <v>0</v>
      </c>
      <c r="E1075" s="12">
        <v>0.84299999999999997</v>
      </c>
      <c r="U1075" t="s">
        <v>38</v>
      </c>
      <c r="V1075" t="s">
        <v>8431</v>
      </c>
      <c r="W1075">
        <v>0.02</v>
      </c>
      <c r="X1075">
        <v>1.4999999999999999E-2</v>
      </c>
      <c r="Y1075">
        <v>1</v>
      </c>
    </row>
    <row r="1076" spans="1:25" x14ac:dyDescent="0.2">
      <c r="A1076" t="s">
        <v>39</v>
      </c>
      <c r="B1076" t="s">
        <v>143</v>
      </c>
      <c r="C1076">
        <v>1</v>
      </c>
      <c r="D1076" s="12">
        <v>2.5000000000000001E-2</v>
      </c>
      <c r="E1076" s="12">
        <v>2.5000000000000001E-2</v>
      </c>
      <c r="F1076">
        <v>1</v>
      </c>
      <c r="U1076" t="s">
        <v>38</v>
      </c>
      <c r="V1076" t="s">
        <v>8551</v>
      </c>
      <c r="W1076">
        <v>0.14000000000000001</v>
      </c>
      <c r="X1076">
        <v>0.108</v>
      </c>
    </row>
    <row r="1077" spans="1:25" x14ac:dyDescent="0.2">
      <c r="A1077" t="s">
        <v>39</v>
      </c>
      <c r="B1077" t="s">
        <v>143</v>
      </c>
      <c r="C1077">
        <v>2</v>
      </c>
      <c r="D1077" s="12">
        <v>0.13200000000000001</v>
      </c>
      <c r="E1077" s="12">
        <v>0.13200000000000001</v>
      </c>
      <c r="F1077">
        <v>1</v>
      </c>
      <c r="U1077" t="s">
        <v>38</v>
      </c>
      <c r="V1077" t="s">
        <v>8434</v>
      </c>
      <c r="W1077">
        <v>1.17</v>
      </c>
      <c r="X1077">
        <v>1.0549999999999999</v>
      </c>
    </row>
    <row r="1078" spans="1:25" x14ac:dyDescent="0.2">
      <c r="A1078" t="s">
        <v>39</v>
      </c>
      <c r="B1078" t="s">
        <v>143</v>
      </c>
      <c r="C1078">
        <v>3</v>
      </c>
      <c r="D1078" s="12">
        <v>0.13200000000000001</v>
      </c>
      <c r="E1078" s="12">
        <v>0.13200000000000001</v>
      </c>
      <c r="F1078">
        <v>1</v>
      </c>
      <c r="U1078" t="s">
        <v>38</v>
      </c>
      <c r="V1078" t="s">
        <v>8628</v>
      </c>
      <c r="W1078">
        <v>3.6999999999999998E-2</v>
      </c>
      <c r="X1078">
        <v>3.2000000000000001E-2</v>
      </c>
      <c r="Y1078">
        <v>1</v>
      </c>
    </row>
    <row r="1079" spans="1:25" x14ac:dyDescent="0.2">
      <c r="A1079" t="s">
        <v>39</v>
      </c>
      <c r="B1079" t="s">
        <v>143</v>
      </c>
      <c r="C1079">
        <v>4</v>
      </c>
      <c r="D1079" s="12">
        <v>0.13200000000000001</v>
      </c>
      <c r="E1079" s="12">
        <v>0.13200000000000001</v>
      </c>
      <c r="F1079">
        <v>1</v>
      </c>
      <c r="U1079" t="s">
        <v>38</v>
      </c>
      <c r="V1079" t="s">
        <v>8605</v>
      </c>
      <c r="W1079">
        <v>10.284000000000001</v>
      </c>
      <c r="X1079">
        <v>1.2450000000000001</v>
      </c>
    </row>
    <row r="1080" spans="1:25" x14ac:dyDescent="0.2">
      <c r="A1080" t="s">
        <v>39</v>
      </c>
      <c r="B1080" t="s">
        <v>144</v>
      </c>
      <c r="C1080">
        <v>1</v>
      </c>
      <c r="D1080" s="12">
        <v>0.124</v>
      </c>
      <c r="E1080" s="12">
        <v>0.124</v>
      </c>
      <c r="F1080">
        <v>1</v>
      </c>
      <c r="U1080" t="s">
        <v>38</v>
      </c>
      <c r="V1080" t="s">
        <v>8629</v>
      </c>
      <c r="W1080">
        <v>3.1789999999999998</v>
      </c>
      <c r="X1080">
        <v>3.1789999999999998</v>
      </c>
      <c r="Y1080">
        <v>1</v>
      </c>
    </row>
    <row r="1081" spans="1:25" x14ac:dyDescent="0.2">
      <c r="A1081" t="s">
        <v>39</v>
      </c>
      <c r="B1081" t="s">
        <v>144</v>
      </c>
      <c r="C1081">
        <v>2</v>
      </c>
      <c r="D1081" s="12">
        <v>1E-3</v>
      </c>
      <c r="E1081" s="12">
        <v>0.312</v>
      </c>
      <c r="U1081" t="s">
        <v>38</v>
      </c>
      <c r="V1081" t="s">
        <v>8606</v>
      </c>
      <c r="W1081">
        <v>0.41299999999999998</v>
      </c>
      <c r="X1081">
        <v>0.23400000000000001</v>
      </c>
    </row>
    <row r="1082" spans="1:25" x14ac:dyDescent="0.2">
      <c r="A1082" t="s">
        <v>39</v>
      </c>
      <c r="B1082" t="s">
        <v>144</v>
      </c>
      <c r="C1082">
        <v>3</v>
      </c>
      <c r="D1082" s="12">
        <v>1E-3</v>
      </c>
      <c r="E1082" s="12">
        <v>0.312</v>
      </c>
      <c r="U1082" t="s">
        <v>38</v>
      </c>
      <c r="V1082" t="s">
        <v>8607</v>
      </c>
      <c r="W1082">
        <v>9.1999999999999998E-2</v>
      </c>
      <c r="X1082">
        <v>1.2999999999999999E-2</v>
      </c>
    </row>
    <row r="1083" spans="1:25" x14ac:dyDescent="0.2">
      <c r="A1083" t="s">
        <v>39</v>
      </c>
      <c r="B1083" t="s">
        <v>144</v>
      </c>
      <c r="C1083">
        <v>4</v>
      </c>
      <c r="D1083" s="12">
        <v>1E-3</v>
      </c>
      <c r="E1083" s="12">
        <v>0.312</v>
      </c>
      <c r="U1083" t="s">
        <v>38</v>
      </c>
      <c r="V1083" t="s">
        <v>8399</v>
      </c>
      <c r="W1083">
        <v>2.6030000000000002</v>
      </c>
      <c r="X1083">
        <v>2.0819999999999999</v>
      </c>
    </row>
    <row r="1084" spans="1:25" x14ac:dyDescent="0.2">
      <c r="A1084" t="s">
        <v>39</v>
      </c>
      <c r="B1084" t="s">
        <v>145</v>
      </c>
      <c r="C1084">
        <v>1</v>
      </c>
      <c r="D1084" s="12"/>
      <c r="E1084" s="12">
        <v>3.2090000000000001</v>
      </c>
      <c r="U1084" t="s">
        <v>38</v>
      </c>
      <c r="V1084" t="s">
        <v>8630</v>
      </c>
      <c r="W1084">
        <v>2.5999999999999999E-2</v>
      </c>
      <c r="X1084">
        <v>2.5999999999999999E-2</v>
      </c>
      <c r="Y1084">
        <v>1</v>
      </c>
    </row>
    <row r="1085" spans="1:25" x14ac:dyDescent="0.2">
      <c r="A1085" t="s">
        <v>39</v>
      </c>
      <c r="B1085" t="s">
        <v>145</v>
      </c>
      <c r="C1085">
        <v>4</v>
      </c>
      <c r="D1085" s="12">
        <v>0</v>
      </c>
      <c r="E1085" s="12">
        <v>2.8000000000000001E-2</v>
      </c>
      <c r="U1085" t="s">
        <v>38</v>
      </c>
      <c r="V1085" t="s">
        <v>8449</v>
      </c>
      <c r="W1085">
        <v>0.32700000000000001</v>
      </c>
      <c r="X1085">
        <v>0.193</v>
      </c>
    </row>
    <row r="1086" spans="1:25" x14ac:dyDescent="0.2">
      <c r="A1086" t="s">
        <v>39</v>
      </c>
      <c r="B1086" t="s">
        <v>146</v>
      </c>
      <c r="C1086">
        <v>3</v>
      </c>
      <c r="D1086" s="12"/>
      <c r="E1086" s="12">
        <v>1.2629999999999999</v>
      </c>
    </row>
    <row r="1087" spans="1:25" x14ac:dyDescent="0.2">
      <c r="A1087" t="s">
        <v>39</v>
      </c>
      <c r="B1087" t="s">
        <v>147</v>
      </c>
      <c r="C1087">
        <v>1</v>
      </c>
      <c r="D1087" s="12">
        <v>0</v>
      </c>
      <c r="E1087" s="12">
        <v>5.1360000000000001</v>
      </c>
    </row>
    <row r="1088" spans="1:25" x14ac:dyDescent="0.2">
      <c r="A1088" t="s">
        <v>39</v>
      </c>
      <c r="B1088" t="s">
        <v>148</v>
      </c>
      <c r="C1088">
        <v>3</v>
      </c>
      <c r="D1088" s="12"/>
      <c r="E1088" s="12">
        <v>0.156</v>
      </c>
    </row>
    <row r="1089" spans="1:6" x14ac:dyDescent="0.2">
      <c r="A1089" t="s">
        <v>39</v>
      </c>
      <c r="B1089" t="s">
        <v>149</v>
      </c>
      <c r="C1089">
        <v>1</v>
      </c>
      <c r="D1089" s="12">
        <v>3.0000000000000001E-3</v>
      </c>
      <c r="E1089" s="12">
        <v>3.0000000000000001E-3</v>
      </c>
      <c r="F1089">
        <v>1</v>
      </c>
    </row>
    <row r="1090" spans="1:6" x14ac:dyDescent="0.2">
      <c r="A1090" t="s">
        <v>39</v>
      </c>
      <c r="B1090" t="s">
        <v>150</v>
      </c>
      <c r="C1090">
        <v>1</v>
      </c>
      <c r="D1090" s="12"/>
      <c r="E1090" s="12">
        <v>3.831</v>
      </c>
    </row>
    <row r="1091" spans="1:6" x14ac:dyDescent="0.2">
      <c r="A1091" t="s">
        <v>39</v>
      </c>
      <c r="B1091" t="s">
        <v>150</v>
      </c>
      <c r="C1091">
        <v>2</v>
      </c>
      <c r="D1091" s="12"/>
      <c r="E1091" s="12">
        <v>8.3000000000000007</v>
      </c>
    </row>
    <row r="1092" spans="1:6" x14ac:dyDescent="0.2">
      <c r="A1092" t="s">
        <v>39</v>
      </c>
      <c r="B1092" t="s">
        <v>150</v>
      </c>
      <c r="C1092">
        <v>3</v>
      </c>
      <c r="D1092" s="12"/>
      <c r="E1092" s="12">
        <v>19.335000000000001</v>
      </c>
    </row>
    <row r="1093" spans="1:6" x14ac:dyDescent="0.2">
      <c r="A1093" t="s">
        <v>39</v>
      </c>
      <c r="B1093" t="s">
        <v>150</v>
      </c>
      <c r="C1093">
        <v>4</v>
      </c>
      <c r="D1093" s="12"/>
      <c r="E1093" s="12">
        <v>10.172000000000001</v>
      </c>
    </row>
    <row r="1094" spans="1:6" x14ac:dyDescent="0.2">
      <c r="A1094" t="s">
        <v>39</v>
      </c>
      <c r="B1094" t="s">
        <v>151</v>
      </c>
      <c r="C1094">
        <v>1</v>
      </c>
      <c r="D1094" s="12"/>
      <c r="E1094" s="12">
        <v>1.988</v>
      </c>
    </row>
    <row r="1095" spans="1:6" x14ac:dyDescent="0.2">
      <c r="A1095" t="s">
        <v>39</v>
      </c>
      <c r="B1095" t="s">
        <v>151</v>
      </c>
      <c r="C1095">
        <v>2</v>
      </c>
      <c r="D1095" s="12"/>
      <c r="E1095" s="12">
        <v>1.4410000000000001</v>
      </c>
    </row>
    <row r="1096" spans="1:6" x14ac:dyDescent="0.2">
      <c r="A1096" t="s">
        <v>39</v>
      </c>
      <c r="B1096" t="s">
        <v>151</v>
      </c>
      <c r="C1096">
        <v>3</v>
      </c>
      <c r="D1096" s="12"/>
      <c r="E1096" s="12">
        <v>14.051</v>
      </c>
    </row>
    <row r="1097" spans="1:6" x14ac:dyDescent="0.2">
      <c r="A1097" t="s">
        <v>39</v>
      </c>
      <c r="B1097" t="s">
        <v>152</v>
      </c>
      <c r="C1097">
        <v>1</v>
      </c>
      <c r="D1097" s="12"/>
      <c r="E1097" s="12">
        <v>0.44900000000000001</v>
      </c>
    </row>
    <row r="1098" spans="1:6" x14ac:dyDescent="0.2">
      <c r="A1098" t="s">
        <v>39</v>
      </c>
      <c r="B1098" t="s">
        <v>152</v>
      </c>
      <c r="C1098">
        <v>2</v>
      </c>
      <c r="D1098" s="12"/>
      <c r="E1098" s="12">
        <v>1.3759999999999999</v>
      </c>
    </row>
    <row r="1099" spans="1:6" x14ac:dyDescent="0.2">
      <c r="A1099" t="s">
        <v>39</v>
      </c>
      <c r="B1099" t="s">
        <v>152</v>
      </c>
      <c r="C1099">
        <v>3</v>
      </c>
      <c r="D1099" s="12"/>
      <c r="E1099" s="12">
        <v>0.59199999999999997</v>
      </c>
    </row>
    <row r="1100" spans="1:6" x14ac:dyDescent="0.2">
      <c r="A1100" t="s">
        <v>39</v>
      </c>
      <c r="B1100" t="s">
        <v>152</v>
      </c>
      <c r="C1100">
        <v>4</v>
      </c>
      <c r="D1100" s="12"/>
      <c r="E1100" s="12">
        <v>0.64300000000000002</v>
      </c>
    </row>
    <row r="1101" spans="1:6" x14ac:dyDescent="0.2">
      <c r="A1101" t="s">
        <v>39</v>
      </c>
      <c r="B1101" t="s">
        <v>153</v>
      </c>
      <c r="C1101">
        <v>1</v>
      </c>
      <c r="D1101" s="12"/>
      <c r="E1101" s="12">
        <v>0.16200000000000001</v>
      </c>
    </row>
    <row r="1102" spans="1:6" x14ac:dyDescent="0.2">
      <c r="A1102" t="s">
        <v>39</v>
      </c>
      <c r="B1102" t="s">
        <v>153</v>
      </c>
      <c r="C1102">
        <v>2</v>
      </c>
      <c r="D1102" s="12"/>
      <c r="E1102" s="12">
        <v>2.93</v>
      </c>
    </row>
    <row r="1103" spans="1:6" x14ac:dyDescent="0.2">
      <c r="A1103" t="s">
        <v>39</v>
      </c>
      <c r="B1103" t="s">
        <v>153</v>
      </c>
      <c r="C1103">
        <v>3</v>
      </c>
      <c r="D1103" s="12"/>
      <c r="E1103" s="12">
        <v>6.4889999999999999</v>
      </c>
    </row>
    <row r="1104" spans="1:6" x14ac:dyDescent="0.2">
      <c r="A1104" t="s">
        <v>39</v>
      </c>
      <c r="B1104" t="s">
        <v>154</v>
      </c>
      <c r="C1104">
        <v>1</v>
      </c>
      <c r="D1104" s="12"/>
      <c r="E1104" s="12">
        <v>1.0509999999999999</v>
      </c>
    </row>
    <row r="1105" spans="1:6" x14ac:dyDescent="0.2">
      <c r="A1105" t="s">
        <v>39</v>
      </c>
      <c r="B1105" t="s">
        <v>155</v>
      </c>
      <c r="C1105">
        <v>1</v>
      </c>
      <c r="D1105" s="12">
        <v>8.8999999999999996E-2</v>
      </c>
      <c r="E1105" s="12">
        <v>8.8999999999999996E-2</v>
      </c>
      <c r="F1105">
        <v>1</v>
      </c>
    </row>
    <row r="1106" spans="1:6" x14ac:dyDescent="0.2">
      <c r="A1106" t="s">
        <v>39</v>
      </c>
      <c r="B1106" t="s">
        <v>155</v>
      </c>
      <c r="C1106">
        <v>2</v>
      </c>
      <c r="D1106">
        <v>0.47399999999999998</v>
      </c>
      <c r="E1106">
        <v>0.47399999999999998</v>
      </c>
      <c r="F1106">
        <v>1</v>
      </c>
    </row>
    <row r="1107" spans="1:6" x14ac:dyDescent="0.2">
      <c r="A1107" t="s">
        <v>39</v>
      </c>
      <c r="B1107" t="s">
        <v>155</v>
      </c>
      <c r="C1107">
        <v>3</v>
      </c>
      <c r="D1107" s="12">
        <v>0.375</v>
      </c>
      <c r="E1107" s="12">
        <v>0.375</v>
      </c>
      <c r="F1107">
        <v>1</v>
      </c>
    </row>
    <row r="1108" spans="1:6" x14ac:dyDescent="0.2">
      <c r="A1108" t="s">
        <v>39</v>
      </c>
      <c r="B1108" t="s">
        <v>155</v>
      </c>
      <c r="C1108">
        <v>4</v>
      </c>
      <c r="D1108">
        <v>2.0640000000000001</v>
      </c>
      <c r="E1108" s="12">
        <v>2.0640000000000001</v>
      </c>
      <c r="F1108">
        <v>1</v>
      </c>
    </row>
    <row r="1109" spans="1:6" x14ac:dyDescent="0.2">
      <c r="A1109" t="s">
        <v>39</v>
      </c>
      <c r="B1109" t="s">
        <v>156</v>
      </c>
      <c r="C1109">
        <v>1</v>
      </c>
      <c r="E1109">
        <v>0.71299999999999997</v>
      </c>
    </row>
    <row r="1110" spans="1:6" x14ac:dyDescent="0.2">
      <c r="A1110" t="s">
        <v>39</v>
      </c>
      <c r="B1110" t="s">
        <v>157</v>
      </c>
      <c r="C1110">
        <v>1</v>
      </c>
      <c r="E1110">
        <v>0.76800000000000002</v>
      </c>
    </row>
    <row r="1111" spans="1:6" x14ac:dyDescent="0.2">
      <c r="A1111" t="s">
        <v>39</v>
      </c>
      <c r="B1111" t="s">
        <v>158</v>
      </c>
      <c r="C1111">
        <v>1</v>
      </c>
      <c r="E1111">
        <v>0.89300000000000002</v>
      </c>
    </row>
    <row r="1112" spans="1:6" x14ac:dyDescent="0.2">
      <c r="A1112" t="s">
        <v>39</v>
      </c>
      <c r="B1112" t="s">
        <v>159</v>
      </c>
      <c r="C1112">
        <v>1</v>
      </c>
      <c r="D1112" s="12"/>
      <c r="E1112" s="12">
        <v>0.76800000000000002</v>
      </c>
    </row>
    <row r="1113" spans="1:6" x14ac:dyDescent="0.2">
      <c r="A1113" t="s">
        <v>39</v>
      </c>
      <c r="B1113" t="s">
        <v>160</v>
      </c>
      <c r="C1113">
        <v>1</v>
      </c>
      <c r="D1113">
        <v>0.24099999999999999</v>
      </c>
      <c r="E1113" s="12">
        <v>0.24099999999999999</v>
      </c>
      <c r="F1113">
        <v>1</v>
      </c>
    </row>
    <row r="1114" spans="1:6" x14ac:dyDescent="0.2">
      <c r="A1114" t="s">
        <v>39</v>
      </c>
      <c r="B1114" t="s">
        <v>161</v>
      </c>
      <c r="C1114">
        <v>1</v>
      </c>
      <c r="D1114" s="12">
        <v>0</v>
      </c>
      <c r="E1114" s="12">
        <v>62.264000000000003</v>
      </c>
    </row>
    <row r="1115" spans="1:6" x14ac:dyDescent="0.2">
      <c r="A1115" t="s">
        <v>39</v>
      </c>
      <c r="B1115" t="s">
        <v>162</v>
      </c>
      <c r="C1115">
        <v>1</v>
      </c>
      <c r="D1115" s="12">
        <v>0</v>
      </c>
      <c r="E1115" s="12">
        <v>34.121000000000002</v>
      </c>
    </row>
    <row r="1116" spans="1:6" x14ac:dyDescent="0.2">
      <c r="A1116" t="s">
        <v>39</v>
      </c>
      <c r="B1116" t="s">
        <v>163</v>
      </c>
      <c r="C1116">
        <v>1</v>
      </c>
      <c r="D1116" s="12">
        <v>2E-3</v>
      </c>
      <c r="E1116" s="12">
        <v>0.20100000000000001</v>
      </c>
    </row>
    <row r="1117" spans="1:6" x14ac:dyDescent="0.2">
      <c r="A1117" t="s">
        <v>39</v>
      </c>
      <c r="B1117" t="s">
        <v>163</v>
      </c>
      <c r="C1117">
        <v>2</v>
      </c>
      <c r="D1117" s="12">
        <v>2507568.6749999998</v>
      </c>
      <c r="E1117" s="12">
        <v>2507568.6749999998</v>
      </c>
      <c r="F1117">
        <v>1</v>
      </c>
    </row>
    <row r="1118" spans="1:6" x14ac:dyDescent="0.2">
      <c r="A1118" t="s">
        <v>39</v>
      </c>
      <c r="B1118" t="s">
        <v>163</v>
      </c>
      <c r="C1118">
        <v>3</v>
      </c>
      <c r="D1118" s="12">
        <v>2507568.6749999998</v>
      </c>
      <c r="E1118" s="12">
        <v>2507568.6749999998</v>
      </c>
      <c r="F1118">
        <v>1</v>
      </c>
    </row>
    <row r="1119" spans="1:6" x14ac:dyDescent="0.2">
      <c r="A1119" t="s">
        <v>39</v>
      </c>
      <c r="B1119" t="s">
        <v>163</v>
      </c>
      <c r="C1119">
        <v>4</v>
      </c>
      <c r="D1119" s="12">
        <v>2507568.6749999998</v>
      </c>
      <c r="E1119" s="12">
        <v>2507568.6749999998</v>
      </c>
      <c r="F1119">
        <v>1</v>
      </c>
    </row>
    <row r="1120" spans="1:6" x14ac:dyDescent="0.2">
      <c r="A1120" t="s">
        <v>39</v>
      </c>
      <c r="B1120" t="s">
        <v>437</v>
      </c>
      <c r="C1120">
        <v>1</v>
      </c>
      <c r="D1120" s="12">
        <v>0</v>
      </c>
      <c r="E1120" s="12">
        <v>1.0999999999999999E-2</v>
      </c>
    </row>
    <row r="1121" spans="1:6" x14ac:dyDescent="0.2">
      <c r="A1121" t="s">
        <v>39</v>
      </c>
      <c r="B1121" t="s">
        <v>164</v>
      </c>
      <c r="C1121">
        <v>1</v>
      </c>
      <c r="D1121" s="12">
        <v>1E-3</v>
      </c>
      <c r="E1121" s="12">
        <v>0.51100000000000001</v>
      </c>
    </row>
    <row r="1122" spans="1:6" x14ac:dyDescent="0.2">
      <c r="A1122" t="s">
        <v>39</v>
      </c>
      <c r="B1122" t="s">
        <v>165</v>
      </c>
      <c r="C1122">
        <v>1</v>
      </c>
      <c r="D1122" s="12">
        <v>0</v>
      </c>
      <c r="E1122" s="12">
        <v>96.8</v>
      </c>
    </row>
    <row r="1123" spans="1:6" x14ac:dyDescent="0.2">
      <c r="A1123" t="s">
        <v>39</v>
      </c>
      <c r="B1123" t="s">
        <v>166</v>
      </c>
      <c r="C1123">
        <v>1</v>
      </c>
      <c r="D1123" s="12">
        <v>0</v>
      </c>
      <c r="E1123" s="12">
        <v>1254.972</v>
      </c>
    </row>
    <row r="1124" spans="1:6" x14ac:dyDescent="0.2">
      <c r="A1124" t="s">
        <v>39</v>
      </c>
      <c r="B1124" t="s">
        <v>167</v>
      </c>
      <c r="C1124">
        <v>1</v>
      </c>
      <c r="D1124" s="12">
        <v>0</v>
      </c>
      <c r="E1124" s="12">
        <v>697.154</v>
      </c>
    </row>
    <row r="1125" spans="1:6" x14ac:dyDescent="0.2">
      <c r="A1125" t="s">
        <v>39</v>
      </c>
      <c r="B1125" t="s">
        <v>168</v>
      </c>
      <c r="C1125">
        <v>1</v>
      </c>
      <c r="D1125">
        <v>0</v>
      </c>
      <c r="E1125">
        <v>96.8</v>
      </c>
    </row>
    <row r="1126" spans="1:6" x14ac:dyDescent="0.2">
      <c r="A1126" t="s">
        <v>39</v>
      </c>
      <c r="B1126" t="s">
        <v>410</v>
      </c>
      <c r="C1126">
        <v>1</v>
      </c>
      <c r="D1126">
        <v>0.35499999999999998</v>
      </c>
      <c r="E1126">
        <v>0.35499999999999998</v>
      </c>
      <c r="F1126">
        <v>1</v>
      </c>
    </row>
    <row r="1127" spans="1:6" x14ac:dyDescent="0.2">
      <c r="A1127" t="s">
        <v>39</v>
      </c>
      <c r="B1127" t="s">
        <v>438</v>
      </c>
      <c r="C1127">
        <v>1</v>
      </c>
      <c r="D1127">
        <v>0.51100000000000001</v>
      </c>
      <c r="E1127">
        <v>0.51100000000000001</v>
      </c>
      <c r="F1127">
        <v>1</v>
      </c>
    </row>
    <row r="1128" spans="1:6" x14ac:dyDescent="0.2">
      <c r="A1128" t="s">
        <v>39</v>
      </c>
      <c r="B1128" t="s">
        <v>169</v>
      </c>
      <c r="C1128">
        <v>1</v>
      </c>
      <c r="D1128">
        <v>288.89</v>
      </c>
      <c r="E1128" s="12">
        <v>288.89</v>
      </c>
      <c r="F1128">
        <v>1</v>
      </c>
    </row>
    <row r="1129" spans="1:6" x14ac:dyDescent="0.2">
      <c r="A1129" t="s">
        <v>39</v>
      </c>
      <c r="B1129" t="s">
        <v>170</v>
      </c>
      <c r="C1129">
        <v>1</v>
      </c>
      <c r="D1129" s="12">
        <v>136.16999999999999</v>
      </c>
      <c r="E1129" s="12">
        <v>136.16999999999999</v>
      </c>
      <c r="F1129">
        <v>1</v>
      </c>
    </row>
    <row r="1130" spans="1:6" x14ac:dyDescent="0.2">
      <c r="A1130" t="s">
        <v>39</v>
      </c>
      <c r="B1130" t="s">
        <v>171</v>
      </c>
      <c r="C1130">
        <v>1</v>
      </c>
      <c r="D1130" s="12">
        <v>10.82</v>
      </c>
      <c r="E1130" s="12">
        <v>10.82</v>
      </c>
      <c r="F1130">
        <v>1</v>
      </c>
    </row>
    <row r="1131" spans="1:6" x14ac:dyDescent="0.2">
      <c r="A1131" t="s">
        <v>39</v>
      </c>
      <c r="B1131" t="s">
        <v>439</v>
      </c>
      <c r="C1131">
        <v>1</v>
      </c>
      <c r="D1131" s="12">
        <v>0</v>
      </c>
      <c r="E1131" s="12">
        <v>0.189</v>
      </c>
    </row>
    <row r="1132" spans="1:6" x14ac:dyDescent="0.2">
      <c r="A1132" t="s">
        <v>39</v>
      </c>
      <c r="B1132" t="s">
        <v>172</v>
      </c>
      <c r="C1132">
        <v>1</v>
      </c>
      <c r="D1132" s="12">
        <v>10.276999999999999</v>
      </c>
      <c r="E1132" s="12">
        <v>0.86</v>
      </c>
      <c r="F1132">
        <v>1</v>
      </c>
    </row>
    <row r="1133" spans="1:6" x14ac:dyDescent="0.2">
      <c r="A1133" t="s">
        <v>39</v>
      </c>
      <c r="B1133" t="s">
        <v>277</v>
      </c>
      <c r="C1133">
        <v>1</v>
      </c>
      <c r="D1133" s="12">
        <v>1126.097</v>
      </c>
      <c r="E1133" s="12">
        <v>1126.097</v>
      </c>
      <c r="F1133">
        <v>1</v>
      </c>
    </row>
    <row r="1134" spans="1:6" x14ac:dyDescent="0.2">
      <c r="A1134" t="s">
        <v>39</v>
      </c>
      <c r="B1134" t="s">
        <v>278</v>
      </c>
      <c r="C1134">
        <v>1</v>
      </c>
      <c r="D1134" s="12">
        <v>1126.097</v>
      </c>
      <c r="E1134" s="12">
        <v>1126.097</v>
      </c>
      <c r="F1134">
        <v>1</v>
      </c>
    </row>
    <row r="1135" spans="1:6" x14ac:dyDescent="0.2">
      <c r="A1135" t="s">
        <v>39</v>
      </c>
      <c r="B1135" t="s">
        <v>279</v>
      </c>
      <c r="C1135">
        <v>1</v>
      </c>
      <c r="D1135" s="12">
        <v>1126.097</v>
      </c>
      <c r="E1135" s="12">
        <v>1126.097</v>
      </c>
      <c r="F1135">
        <v>1</v>
      </c>
    </row>
    <row r="1136" spans="1:6" x14ac:dyDescent="0.2">
      <c r="A1136" t="s">
        <v>39</v>
      </c>
      <c r="B1136" t="s">
        <v>280</v>
      </c>
      <c r="C1136">
        <v>1</v>
      </c>
      <c r="D1136" s="12">
        <v>1126.097</v>
      </c>
      <c r="E1136" s="12">
        <v>1126.097</v>
      </c>
      <c r="F1136">
        <v>1</v>
      </c>
    </row>
    <row r="1137" spans="1:6" x14ac:dyDescent="0.2">
      <c r="A1137" t="s">
        <v>39</v>
      </c>
      <c r="B1137" t="s">
        <v>281</v>
      </c>
      <c r="C1137">
        <v>1</v>
      </c>
      <c r="D1137" s="12">
        <v>1876.828</v>
      </c>
      <c r="E1137" s="12">
        <v>1876.828</v>
      </c>
      <c r="F1137">
        <v>1</v>
      </c>
    </row>
    <row r="1138" spans="1:6" x14ac:dyDescent="0.2">
      <c r="A1138" t="s">
        <v>39</v>
      </c>
      <c r="B1138" t="s">
        <v>282</v>
      </c>
      <c r="C1138">
        <v>1</v>
      </c>
      <c r="D1138" s="12">
        <v>1876.828</v>
      </c>
      <c r="E1138" s="12">
        <v>1876.828</v>
      </c>
      <c r="F1138">
        <v>1</v>
      </c>
    </row>
    <row r="1139" spans="1:6" x14ac:dyDescent="0.2">
      <c r="A1139" t="s">
        <v>39</v>
      </c>
      <c r="B1139" t="s">
        <v>283</v>
      </c>
      <c r="C1139">
        <v>1</v>
      </c>
      <c r="D1139" s="12">
        <v>1876.828</v>
      </c>
      <c r="E1139" s="12">
        <v>1876.828</v>
      </c>
      <c r="F1139">
        <v>1</v>
      </c>
    </row>
    <row r="1140" spans="1:6" x14ac:dyDescent="0.2">
      <c r="A1140" t="s">
        <v>39</v>
      </c>
      <c r="B1140" t="s">
        <v>284</v>
      </c>
      <c r="C1140">
        <v>1</v>
      </c>
      <c r="D1140" s="12">
        <v>1876.828</v>
      </c>
      <c r="E1140" s="12">
        <v>1876.828</v>
      </c>
      <c r="F1140">
        <v>1</v>
      </c>
    </row>
    <row r="1141" spans="1:6" x14ac:dyDescent="0.2">
      <c r="A1141" t="s">
        <v>39</v>
      </c>
      <c r="B1141" t="s">
        <v>285</v>
      </c>
      <c r="C1141">
        <v>1</v>
      </c>
      <c r="D1141" s="12">
        <v>1876.828</v>
      </c>
      <c r="E1141" s="12">
        <v>1876.828</v>
      </c>
      <c r="F1141">
        <v>1</v>
      </c>
    </row>
    <row r="1142" spans="1:6" x14ac:dyDescent="0.2">
      <c r="A1142" t="s">
        <v>39</v>
      </c>
      <c r="B1142" t="s">
        <v>286</v>
      </c>
      <c r="C1142">
        <v>1</v>
      </c>
      <c r="D1142" s="12">
        <v>1876.828</v>
      </c>
      <c r="E1142" s="12">
        <v>1876.828</v>
      </c>
      <c r="F1142">
        <v>1</v>
      </c>
    </row>
    <row r="1143" spans="1:6" x14ac:dyDescent="0.2">
      <c r="A1143" t="s">
        <v>39</v>
      </c>
      <c r="B1143" t="s">
        <v>287</v>
      </c>
      <c r="C1143">
        <v>1</v>
      </c>
      <c r="D1143" s="12">
        <v>1876.828</v>
      </c>
      <c r="E1143" s="12">
        <v>1876.828</v>
      </c>
      <c r="F1143">
        <v>1</v>
      </c>
    </row>
    <row r="1144" spans="1:6" x14ac:dyDescent="0.2">
      <c r="A1144" t="s">
        <v>39</v>
      </c>
      <c r="B1144" t="s">
        <v>173</v>
      </c>
      <c r="C1144">
        <v>1</v>
      </c>
      <c r="D1144" s="12"/>
      <c r="E1144" s="12">
        <v>25.6</v>
      </c>
    </row>
    <row r="1145" spans="1:6" x14ac:dyDescent="0.2">
      <c r="A1145" t="s">
        <v>39</v>
      </c>
      <c r="B1145" t="s">
        <v>458</v>
      </c>
      <c r="C1145">
        <v>1</v>
      </c>
      <c r="D1145" s="12">
        <v>6.6000000000000003E-2</v>
      </c>
      <c r="E1145" s="12">
        <v>581.09299999999996</v>
      </c>
    </row>
    <row r="1146" spans="1:6" x14ac:dyDescent="0.2">
      <c r="A1146" t="s">
        <v>39</v>
      </c>
      <c r="B1146" t="s">
        <v>459</v>
      </c>
      <c r="C1146">
        <v>1</v>
      </c>
      <c r="D1146" s="12">
        <v>6.6000000000000003E-2</v>
      </c>
      <c r="E1146" s="12">
        <v>581.09299999999996</v>
      </c>
    </row>
    <row r="1147" spans="1:6" x14ac:dyDescent="0.2">
      <c r="A1147" t="s">
        <v>39</v>
      </c>
      <c r="B1147" t="s">
        <v>174</v>
      </c>
      <c r="C1147">
        <v>1</v>
      </c>
      <c r="D1147" s="12"/>
      <c r="E1147" s="12">
        <v>0.86</v>
      </c>
    </row>
    <row r="1148" spans="1:6" x14ac:dyDescent="0.2">
      <c r="A1148" t="s">
        <v>39</v>
      </c>
      <c r="B1148" t="s">
        <v>175</v>
      </c>
      <c r="C1148">
        <v>1</v>
      </c>
      <c r="D1148" s="12">
        <v>2.2610000000000001</v>
      </c>
      <c r="E1148" s="12">
        <v>0.86</v>
      </c>
      <c r="F1148">
        <v>1</v>
      </c>
    </row>
    <row r="1149" spans="1:6" x14ac:dyDescent="0.2">
      <c r="A1149" t="s">
        <v>39</v>
      </c>
      <c r="B1149" t="s">
        <v>176</v>
      </c>
      <c r="C1149">
        <v>1</v>
      </c>
      <c r="D1149">
        <v>1.4350000000000001</v>
      </c>
      <c r="E1149">
        <v>0.86</v>
      </c>
      <c r="F1149">
        <v>1</v>
      </c>
    </row>
    <row r="1150" spans="1:6" x14ac:dyDescent="0.2">
      <c r="A1150" t="s">
        <v>39</v>
      </c>
      <c r="B1150" t="s">
        <v>288</v>
      </c>
      <c r="C1150">
        <v>1</v>
      </c>
      <c r="D1150">
        <v>0.129</v>
      </c>
      <c r="E1150" s="12">
        <v>1126.097</v>
      </c>
    </row>
    <row r="1151" spans="1:6" x14ac:dyDescent="0.2">
      <c r="A1151" t="s">
        <v>39</v>
      </c>
      <c r="B1151" t="s">
        <v>177</v>
      </c>
      <c r="C1151">
        <v>1</v>
      </c>
      <c r="D1151">
        <v>1E-3</v>
      </c>
      <c r="E1151" s="12">
        <v>1126.097</v>
      </c>
    </row>
    <row r="1152" spans="1:6" x14ac:dyDescent="0.2">
      <c r="A1152" t="s">
        <v>39</v>
      </c>
      <c r="B1152" t="s">
        <v>178</v>
      </c>
      <c r="C1152">
        <v>1</v>
      </c>
      <c r="D1152">
        <v>1E-3</v>
      </c>
      <c r="E1152">
        <v>0.30499999999999999</v>
      </c>
    </row>
    <row r="1153" spans="1:6" x14ac:dyDescent="0.2">
      <c r="A1153" t="s">
        <v>39</v>
      </c>
      <c r="B1153" t="s">
        <v>179</v>
      </c>
      <c r="C1153">
        <v>1</v>
      </c>
      <c r="D1153">
        <v>0.44800000000000001</v>
      </c>
      <c r="E1153">
        <v>0.30499999999999999</v>
      </c>
      <c r="F1153">
        <v>1</v>
      </c>
    </row>
    <row r="1154" spans="1:6" x14ac:dyDescent="0.2">
      <c r="A1154" t="s">
        <v>39</v>
      </c>
      <c r="B1154" t="s">
        <v>180</v>
      </c>
      <c r="C1154">
        <v>1</v>
      </c>
      <c r="D1154">
        <v>1E-3</v>
      </c>
      <c r="E1154">
        <v>0.99399999999999999</v>
      </c>
    </row>
    <row r="1155" spans="1:6" x14ac:dyDescent="0.2">
      <c r="A1155" t="s">
        <v>39</v>
      </c>
      <c r="B1155" t="s">
        <v>181</v>
      </c>
      <c r="C1155">
        <v>1</v>
      </c>
      <c r="D1155">
        <v>1E-3</v>
      </c>
      <c r="E1155" s="12">
        <v>1.252</v>
      </c>
    </row>
    <row r="1156" spans="1:6" x14ac:dyDescent="0.2">
      <c r="A1156" t="s">
        <v>39</v>
      </c>
      <c r="B1156" t="s">
        <v>182</v>
      </c>
      <c r="C1156">
        <v>1</v>
      </c>
      <c r="D1156">
        <v>0</v>
      </c>
      <c r="E1156" s="12">
        <v>1.042</v>
      </c>
    </row>
    <row r="1157" spans="1:6" x14ac:dyDescent="0.2">
      <c r="A1157" t="s">
        <v>39</v>
      </c>
      <c r="B1157" t="s">
        <v>183</v>
      </c>
      <c r="C1157">
        <v>1</v>
      </c>
      <c r="D1157">
        <v>0</v>
      </c>
      <c r="E1157">
        <v>1.4430000000000001</v>
      </c>
    </row>
    <row r="1158" spans="1:6" x14ac:dyDescent="0.2">
      <c r="A1158" t="s">
        <v>39</v>
      </c>
      <c r="B1158" t="s">
        <v>184</v>
      </c>
      <c r="C1158">
        <v>1</v>
      </c>
      <c r="D1158">
        <v>9.8000000000000004E-2</v>
      </c>
      <c r="E1158">
        <v>1.139</v>
      </c>
    </row>
    <row r="1159" spans="1:6" x14ac:dyDescent="0.2">
      <c r="A1159" t="s">
        <v>39</v>
      </c>
      <c r="B1159" t="s">
        <v>185</v>
      </c>
      <c r="C1159">
        <v>1</v>
      </c>
      <c r="D1159">
        <v>9.8000000000000004E-2</v>
      </c>
      <c r="E1159">
        <v>1.4630000000000001</v>
      </c>
    </row>
    <row r="1160" spans="1:6" x14ac:dyDescent="0.2">
      <c r="A1160" t="s">
        <v>39</v>
      </c>
      <c r="B1160" t="s">
        <v>186</v>
      </c>
      <c r="C1160">
        <v>1</v>
      </c>
      <c r="D1160">
        <v>3.0000000000000001E-3</v>
      </c>
      <c r="E1160">
        <v>0.23799999999999999</v>
      </c>
    </row>
    <row r="1161" spans="1:6" x14ac:dyDescent="0.2">
      <c r="A1161" t="s">
        <v>39</v>
      </c>
      <c r="B1161" t="s">
        <v>187</v>
      </c>
      <c r="C1161">
        <v>1</v>
      </c>
      <c r="D1161">
        <v>2.8639999999999999</v>
      </c>
      <c r="E1161">
        <v>0.23799999999999999</v>
      </c>
      <c r="F1161">
        <v>1</v>
      </c>
    </row>
    <row r="1162" spans="1:6" x14ac:dyDescent="0.2">
      <c r="A1162" t="s">
        <v>39</v>
      </c>
      <c r="B1162" t="s">
        <v>188</v>
      </c>
      <c r="C1162">
        <v>1</v>
      </c>
      <c r="D1162">
        <v>94.001999999999995</v>
      </c>
      <c r="E1162">
        <v>1.163</v>
      </c>
      <c r="F1162">
        <v>1</v>
      </c>
    </row>
    <row r="1163" spans="1:6" x14ac:dyDescent="0.2">
      <c r="A1163" t="s">
        <v>39</v>
      </c>
      <c r="B1163" t="s">
        <v>189</v>
      </c>
      <c r="C1163">
        <v>1</v>
      </c>
      <c r="D1163">
        <v>94.001999999999995</v>
      </c>
      <c r="E1163">
        <v>1.3839999999999999</v>
      </c>
      <c r="F1163">
        <v>1</v>
      </c>
    </row>
    <row r="1164" spans="1:6" x14ac:dyDescent="0.2">
      <c r="A1164" t="s">
        <v>39</v>
      </c>
      <c r="B1164" t="s">
        <v>190</v>
      </c>
      <c r="C1164">
        <v>1</v>
      </c>
      <c r="D1164">
        <v>0</v>
      </c>
      <c r="E1164">
        <v>1.343</v>
      </c>
    </row>
    <row r="1165" spans="1:6" x14ac:dyDescent="0.2">
      <c r="A1165" t="s">
        <v>39</v>
      </c>
      <c r="B1165" t="s">
        <v>191</v>
      </c>
      <c r="C1165">
        <v>1</v>
      </c>
      <c r="D1165">
        <v>0</v>
      </c>
      <c r="E1165">
        <v>1.5660000000000001</v>
      </c>
    </row>
    <row r="1166" spans="1:6" x14ac:dyDescent="0.2">
      <c r="A1166" t="s">
        <v>39</v>
      </c>
      <c r="B1166" t="s">
        <v>192</v>
      </c>
      <c r="C1166">
        <v>1</v>
      </c>
      <c r="D1166">
        <v>3.0000000000000001E-3</v>
      </c>
      <c r="E1166">
        <v>1.3740000000000001</v>
      </c>
    </row>
    <row r="1167" spans="1:6" x14ac:dyDescent="0.2">
      <c r="A1167" t="s">
        <v>39</v>
      </c>
      <c r="B1167" t="s">
        <v>193</v>
      </c>
      <c r="C1167">
        <v>1</v>
      </c>
      <c r="D1167">
        <v>3.0000000000000001E-3</v>
      </c>
      <c r="E1167">
        <v>1.613</v>
      </c>
    </row>
    <row r="1168" spans="1:6" x14ac:dyDescent="0.2">
      <c r="A1168" t="s">
        <v>39</v>
      </c>
      <c r="B1168" t="s">
        <v>194</v>
      </c>
      <c r="C1168">
        <v>1</v>
      </c>
      <c r="D1168">
        <v>0</v>
      </c>
      <c r="E1168">
        <v>0.22600000000000001</v>
      </c>
    </row>
    <row r="1169" spans="1:6" x14ac:dyDescent="0.2">
      <c r="A1169" t="s">
        <v>39</v>
      </c>
      <c r="B1169" t="s">
        <v>195</v>
      </c>
      <c r="C1169">
        <v>1</v>
      </c>
      <c r="D1169">
        <v>0</v>
      </c>
      <c r="E1169">
        <v>0.22600000000000001</v>
      </c>
    </row>
    <row r="1170" spans="1:6" x14ac:dyDescent="0.2">
      <c r="A1170" t="s">
        <v>39</v>
      </c>
      <c r="B1170" t="s">
        <v>196</v>
      </c>
      <c r="C1170">
        <v>1</v>
      </c>
      <c r="D1170">
        <v>0</v>
      </c>
      <c r="E1170">
        <v>0.22500000000000001</v>
      </c>
    </row>
    <row r="1171" spans="1:6" x14ac:dyDescent="0.2">
      <c r="A1171" t="s">
        <v>39</v>
      </c>
      <c r="B1171" t="s">
        <v>197</v>
      </c>
      <c r="C1171">
        <v>1</v>
      </c>
      <c r="D1171">
        <v>0</v>
      </c>
      <c r="E1171">
        <v>0.22500000000000001</v>
      </c>
    </row>
    <row r="1172" spans="1:6" x14ac:dyDescent="0.2">
      <c r="A1172" t="s">
        <v>39</v>
      </c>
      <c r="B1172" t="s">
        <v>198</v>
      </c>
      <c r="C1172">
        <v>1</v>
      </c>
      <c r="D1172">
        <v>0</v>
      </c>
      <c r="E1172">
        <v>0.22600000000000001</v>
      </c>
    </row>
    <row r="1173" spans="1:6" x14ac:dyDescent="0.2">
      <c r="A1173" t="s">
        <v>39</v>
      </c>
      <c r="B1173" t="s">
        <v>199</v>
      </c>
      <c r="C1173">
        <v>1</v>
      </c>
      <c r="D1173">
        <v>0</v>
      </c>
      <c r="E1173">
        <v>0.25</v>
      </c>
    </row>
    <row r="1174" spans="1:6" x14ac:dyDescent="0.2">
      <c r="A1174" t="s">
        <v>39</v>
      </c>
      <c r="B1174" t="s">
        <v>200</v>
      </c>
      <c r="C1174">
        <v>1</v>
      </c>
      <c r="D1174">
        <v>0</v>
      </c>
      <c r="E1174">
        <v>0.25</v>
      </c>
    </row>
    <row r="1175" spans="1:6" x14ac:dyDescent="0.2">
      <c r="A1175" t="s">
        <v>39</v>
      </c>
      <c r="B1175" t="s">
        <v>201</v>
      </c>
      <c r="C1175">
        <v>1</v>
      </c>
      <c r="D1175">
        <v>0</v>
      </c>
      <c r="E1175">
        <v>0.214</v>
      </c>
    </row>
    <row r="1176" spans="1:6" x14ac:dyDescent="0.2">
      <c r="A1176" t="s">
        <v>39</v>
      </c>
      <c r="B1176" t="s">
        <v>202</v>
      </c>
      <c r="C1176">
        <v>1</v>
      </c>
      <c r="D1176">
        <v>0</v>
      </c>
      <c r="E1176">
        <v>0.23799999999999999</v>
      </c>
    </row>
    <row r="1177" spans="1:6" x14ac:dyDescent="0.2">
      <c r="A1177" t="s">
        <v>39</v>
      </c>
      <c r="B1177" t="s">
        <v>203</v>
      </c>
      <c r="C1177">
        <v>1</v>
      </c>
      <c r="D1177">
        <v>0</v>
      </c>
      <c r="E1177">
        <v>0.23499999999999999</v>
      </c>
    </row>
    <row r="1178" spans="1:6" x14ac:dyDescent="0.2">
      <c r="A1178" t="s">
        <v>39</v>
      </c>
      <c r="B1178" t="s">
        <v>204</v>
      </c>
      <c r="C1178">
        <v>1</v>
      </c>
      <c r="D1178">
        <v>1E-3</v>
      </c>
      <c r="E1178">
        <v>0.95499999999999996</v>
      </c>
    </row>
    <row r="1179" spans="1:6" x14ac:dyDescent="0.2">
      <c r="A1179" t="s">
        <v>39</v>
      </c>
      <c r="B1179" t="s">
        <v>205</v>
      </c>
      <c r="C1179">
        <v>1</v>
      </c>
      <c r="D1179">
        <v>398.10399999999998</v>
      </c>
      <c r="E1179" s="12">
        <v>0.95499999999999996</v>
      </c>
      <c r="F1179">
        <v>1</v>
      </c>
    </row>
    <row r="1180" spans="1:6" x14ac:dyDescent="0.2">
      <c r="A1180" t="s">
        <v>39</v>
      </c>
      <c r="B1180" t="s">
        <v>206</v>
      </c>
      <c r="C1180">
        <v>1</v>
      </c>
      <c r="D1180">
        <v>38.738999999999997</v>
      </c>
      <c r="E1180">
        <v>0.98899999999999999</v>
      </c>
      <c r="F1180">
        <v>1</v>
      </c>
    </row>
    <row r="1181" spans="1:6" x14ac:dyDescent="0.2">
      <c r="A1181" t="s">
        <v>39</v>
      </c>
      <c r="B1181" t="s">
        <v>207</v>
      </c>
      <c r="C1181">
        <v>1</v>
      </c>
      <c r="D1181">
        <v>20.239000000000001</v>
      </c>
      <c r="E1181">
        <v>0.98899999999999999</v>
      </c>
      <c r="F1181">
        <v>1</v>
      </c>
    </row>
    <row r="1182" spans="1:6" x14ac:dyDescent="0.2">
      <c r="A1182" t="s">
        <v>39</v>
      </c>
      <c r="B1182" t="s">
        <v>208</v>
      </c>
      <c r="C1182">
        <v>1</v>
      </c>
      <c r="D1182">
        <v>0.495</v>
      </c>
      <c r="E1182" s="12">
        <v>0.95499999999999996</v>
      </c>
    </row>
    <row r="1183" spans="1:6" x14ac:dyDescent="0.2">
      <c r="A1183" t="s">
        <v>39</v>
      </c>
      <c r="B1183" t="s">
        <v>209</v>
      </c>
      <c r="C1183">
        <v>1</v>
      </c>
      <c r="D1183">
        <v>0</v>
      </c>
      <c r="E1183">
        <v>0.94199999999999995</v>
      </c>
    </row>
    <row r="1184" spans="1:6" x14ac:dyDescent="0.2">
      <c r="A1184" t="s">
        <v>39</v>
      </c>
      <c r="B1184" t="s">
        <v>210</v>
      </c>
      <c r="C1184">
        <v>1</v>
      </c>
      <c r="D1184">
        <v>1E-3</v>
      </c>
      <c r="E1184" s="12">
        <v>0.94199999999999995</v>
      </c>
    </row>
    <row r="1185" spans="1:6" x14ac:dyDescent="0.2">
      <c r="A1185" t="s">
        <v>39</v>
      </c>
      <c r="B1185" t="s">
        <v>211</v>
      </c>
      <c r="C1185">
        <v>1</v>
      </c>
      <c r="D1185">
        <v>3.032</v>
      </c>
      <c r="E1185">
        <v>0.94199999999999995</v>
      </c>
      <c r="F1185">
        <v>1</v>
      </c>
    </row>
    <row r="1186" spans="1:6" x14ac:dyDescent="0.2">
      <c r="A1186" t="s">
        <v>39</v>
      </c>
      <c r="B1186" t="s">
        <v>212</v>
      </c>
      <c r="C1186">
        <v>1</v>
      </c>
      <c r="D1186">
        <v>18.077999999999999</v>
      </c>
      <c r="E1186">
        <v>0.94199999999999995</v>
      </c>
      <c r="F1186">
        <v>1</v>
      </c>
    </row>
    <row r="1187" spans="1:6" x14ac:dyDescent="0.2">
      <c r="A1187" t="s">
        <v>39</v>
      </c>
      <c r="B1187" t="s">
        <v>213</v>
      </c>
      <c r="C1187">
        <v>1</v>
      </c>
      <c r="D1187">
        <v>1E-3</v>
      </c>
      <c r="E1187">
        <v>0.67700000000000005</v>
      </c>
    </row>
    <row r="1188" spans="1:6" x14ac:dyDescent="0.2">
      <c r="A1188" t="s">
        <v>39</v>
      </c>
      <c r="B1188" t="s">
        <v>214</v>
      </c>
      <c r="C1188">
        <v>1</v>
      </c>
      <c r="D1188">
        <v>0</v>
      </c>
      <c r="E1188">
        <v>0.67700000000000005</v>
      </c>
    </row>
    <row r="1189" spans="1:6" x14ac:dyDescent="0.2">
      <c r="A1189" t="s">
        <v>39</v>
      </c>
      <c r="B1189" t="s">
        <v>447</v>
      </c>
      <c r="C1189">
        <v>1</v>
      </c>
      <c r="E1189">
        <v>0.47799999999999998</v>
      </c>
    </row>
    <row r="1190" spans="1:6" x14ac:dyDescent="0.2">
      <c r="A1190" t="s">
        <v>39</v>
      </c>
      <c r="B1190" t="s">
        <v>440</v>
      </c>
      <c r="C1190">
        <v>1</v>
      </c>
      <c r="E1190">
        <v>0.47799999999999998</v>
      </c>
    </row>
    <row r="1191" spans="1:6" x14ac:dyDescent="0.2">
      <c r="A1191" t="s">
        <v>39</v>
      </c>
      <c r="B1191" t="s">
        <v>215</v>
      </c>
      <c r="C1191">
        <v>1</v>
      </c>
      <c r="D1191">
        <v>2.1000000000000001E-2</v>
      </c>
      <c r="E1191">
        <v>0.47799999999999998</v>
      </c>
    </row>
    <row r="1192" spans="1:6" x14ac:dyDescent="0.2">
      <c r="A1192" t="s">
        <v>39</v>
      </c>
      <c r="B1192" t="s">
        <v>448</v>
      </c>
      <c r="C1192">
        <v>1</v>
      </c>
      <c r="E1192" s="12">
        <v>0.47799999999999998</v>
      </c>
    </row>
    <row r="1193" spans="1:6" x14ac:dyDescent="0.2">
      <c r="A1193" t="s">
        <v>39</v>
      </c>
      <c r="B1193" t="s">
        <v>441</v>
      </c>
      <c r="C1193">
        <v>1</v>
      </c>
      <c r="E1193">
        <v>0.47799999999999998</v>
      </c>
    </row>
    <row r="1194" spans="1:6" x14ac:dyDescent="0.2">
      <c r="A1194" t="s">
        <v>39</v>
      </c>
      <c r="B1194" t="s">
        <v>216</v>
      </c>
      <c r="C1194">
        <v>1</v>
      </c>
      <c r="D1194">
        <v>4.0000000000000001E-3</v>
      </c>
      <c r="E1194">
        <v>0.47799999999999998</v>
      </c>
    </row>
    <row r="1195" spans="1:6" x14ac:dyDescent="0.2">
      <c r="A1195" t="s">
        <v>39</v>
      </c>
      <c r="B1195" t="s">
        <v>217</v>
      </c>
      <c r="C1195">
        <v>1</v>
      </c>
      <c r="D1195">
        <v>4.0000000000000001E-3</v>
      </c>
      <c r="E1195">
        <v>0.47799999999999998</v>
      </c>
    </row>
    <row r="1196" spans="1:6" x14ac:dyDescent="0.2">
      <c r="A1196" t="s">
        <v>39</v>
      </c>
      <c r="B1196" t="s">
        <v>218</v>
      </c>
      <c r="C1196">
        <v>1</v>
      </c>
      <c r="D1196">
        <v>0</v>
      </c>
      <c r="E1196">
        <v>0.47799999999999998</v>
      </c>
    </row>
    <row r="1197" spans="1:6" x14ac:dyDescent="0.2">
      <c r="A1197" t="s">
        <v>39</v>
      </c>
      <c r="B1197" t="s">
        <v>219</v>
      </c>
      <c r="C1197">
        <v>1</v>
      </c>
      <c r="D1197">
        <v>0</v>
      </c>
      <c r="E1197" s="12">
        <v>0.47799999999999998</v>
      </c>
    </row>
    <row r="1198" spans="1:6" x14ac:dyDescent="0.2">
      <c r="A1198" t="s">
        <v>39</v>
      </c>
      <c r="B1198" t="s">
        <v>220</v>
      </c>
      <c r="C1198">
        <v>1</v>
      </c>
      <c r="D1198">
        <v>0</v>
      </c>
      <c r="E1198">
        <v>0.47799999999999998</v>
      </c>
    </row>
    <row r="1199" spans="1:6" x14ac:dyDescent="0.2">
      <c r="A1199" t="s">
        <v>39</v>
      </c>
      <c r="B1199" t="s">
        <v>221</v>
      </c>
      <c r="C1199">
        <v>1</v>
      </c>
      <c r="D1199">
        <v>0</v>
      </c>
      <c r="E1199">
        <v>4.7770000000000001</v>
      </c>
    </row>
    <row r="1200" spans="1:6" x14ac:dyDescent="0.2">
      <c r="A1200" t="s">
        <v>39</v>
      </c>
      <c r="B1200" t="s">
        <v>449</v>
      </c>
      <c r="C1200">
        <v>1</v>
      </c>
      <c r="D1200">
        <v>0.153</v>
      </c>
      <c r="E1200">
        <v>6.6000000000000003E-2</v>
      </c>
      <c r="F1200">
        <v>1</v>
      </c>
    </row>
    <row r="1201" spans="1:6" x14ac:dyDescent="0.2">
      <c r="A1201" t="s">
        <v>39</v>
      </c>
      <c r="B1201" t="s">
        <v>235</v>
      </c>
      <c r="C1201">
        <v>1</v>
      </c>
      <c r="D1201">
        <v>3.2000000000000001E-2</v>
      </c>
      <c r="E1201">
        <v>6.6000000000000003E-2</v>
      </c>
    </row>
    <row r="1202" spans="1:6" x14ac:dyDescent="0.2">
      <c r="A1202" t="s">
        <v>39</v>
      </c>
      <c r="B1202" t="s">
        <v>236</v>
      </c>
      <c r="C1202">
        <v>1</v>
      </c>
      <c r="D1202">
        <v>0</v>
      </c>
      <c r="E1202" s="12">
        <v>7.1999999999999995E-2</v>
      </c>
    </row>
    <row r="1203" spans="1:6" x14ac:dyDescent="0.2">
      <c r="A1203" t="s">
        <v>39</v>
      </c>
      <c r="B1203" t="s">
        <v>237</v>
      </c>
      <c r="C1203">
        <v>1</v>
      </c>
      <c r="D1203">
        <v>0</v>
      </c>
      <c r="E1203">
        <v>0.66300000000000003</v>
      </c>
    </row>
    <row r="1204" spans="1:6" x14ac:dyDescent="0.2">
      <c r="A1204" t="s">
        <v>39</v>
      </c>
      <c r="B1204" t="s">
        <v>238</v>
      </c>
      <c r="C1204">
        <v>1</v>
      </c>
      <c r="D1204">
        <v>8.9999999999999993E-3</v>
      </c>
      <c r="E1204" s="12">
        <v>6.6000000000000003E-2</v>
      </c>
    </row>
    <row r="1205" spans="1:6" x14ac:dyDescent="0.2">
      <c r="A1205" t="s">
        <v>39</v>
      </c>
      <c r="B1205" t="s">
        <v>239</v>
      </c>
      <c r="C1205">
        <v>1</v>
      </c>
      <c r="D1205">
        <v>1.9E-2</v>
      </c>
      <c r="E1205">
        <v>6.6000000000000003E-2</v>
      </c>
    </row>
    <row r="1206" spans="1:6" x14ac:dyDescent="0.2">
      <c r="A1206" t="s">
        <v>39</v>
      </c>
      <c r="B1206" t="s">
        <v>442</v>
      </c>
      <c r="C1206">
        <v>1</v>
      </c>
      <c r="D1206">
        <v>1E-3</v>
      </c>
      <c r="E1206">
        <v>6.6000000000000003E-2</v>
      </c>
    </row>
    <row r="1207" spans="1:6" x14ac:dyDescent="0.2">
      <c r="A1207" t="s">
        <v>39</v>
      </c>
      <c r="B1207" t="s">
        <v>240</v>
      </c>
      <c r="C1207">
        <v>1</v>
      </c>
      <c r="D1207">
        <v>0</v>
      </c>
      <c r="E1207">
        <v>0.10199999999999999</v>
      </c>
    </row>
    <row r="1208" spans="1:6" x14ac:dyDescent="0.2">
      <c r="A1208" t="s">
        <v>39</v>
      </c>
      <c r="B1208" t="s">
        <v>241</v>
      </c>
      <c r="C1208">
        <v>1</v>
      </c>
      <c r="D1208">
        <v>7.0000000000000007E-2</v>
      </c>
      <c r="E1208">
        <v>7.1999999999999995E-2</v>
      </c>
      <c r="F1208">
        <v>1</v>
      </c>
    </row>
    <row r="1209" spans="1:6" x14ac:dyDescent="0.2">
      <c r="A1209" t="s">
        <v>39</v>
      </c>
      <c r="B1209" t="s">
        <v>242</v>
      </c>
      <c r="C1209">
        <v>1</v>
      </c>
      <c r="D1209">
        <v>0</v>
      </c>
      <c r="E1209">
        <v>0.66300000000000003</v>
      </c>
    </row>
    <row r="1210" spans="1:6" x14ac:dyDescent="0.2">
      <c r="A1210" t="s">
        <v>39</v>
      </c>
      <c r="B1210" t="s">
        <v>243</v>
      </c>
      <c r="C1210">
        <v>1</v>
      </c>
      <c r="D1210">
        <v>0</v>
      </c>
      <c r="E1210">
        <v>0.86</v>
      </c>
    </row>
    <row r="1211" spans="1:6" x14ac:dyDescent="0.2">
      <c r="A1211" t="s">
        <v>39</v>
      </c>
      <c r="B1211" t="s">
        <v>244</v>
      </c>
      <c r="C1211">
        <v>1</v>
      </c>
      <c r="E1211">
        <v>0.93799999999999994</v>
      </c>
    </row>
    <row r="1212" spans="1:6" x14ac:dyDescent="0.2">
      <c r="A1212" t="s">
        <v>39</v>
      </c>
      <c r="B1212" t="s">
        <v>245</v>
      </c>
      <c r="C1212">
        <v>1</v>
      </c>
      <c r="D1212">
        <v>1E-3</v>
      </c>
      <c r="E1212" s="12">
        <v>859.14</v>
      </c>
    </row>
    <row r="1213" spans="1:6" x14ac:dyDescent="0.2">
      <c r="A1213" t="s">
        <v>39</v>
      </c>
      <c r="B1213" t="s">
        <v>246</v>
      </c>
      <c r="C1213">
        <v>1</v>
      </c>
      <c r="D1213">
        <v>0</v>
      </c>
      <c r="E1213" s="12">
        <v>0.93799999999999994</v>
      </c>
    </row>
    <row r="1214" spans="1:6" x14ac:dyDescent="0.2">
      <c r="A1214" t="s">
        <v>39</v>
      </c>
      <c r="B1214" t="s">
        <v>247</v>
      </c>
      <c r="C1214">
        <v>1</v>
      </c>
      <c r="D1214">
        <v>0</v>
      </c>
      <c r="E1214">
        <v>0.86</v>
      </c>
    </row>
    <row r="1215" spans="1:6" x14ac:dyDescent="0.2">
      <c r="A1215" t="s">
        <v>39</v>
      </c>
      <c r="B1215" t="s">
        <v>248</v>
      </c>
      <c r="C1215">
        <v>1</v>
      </c>
      <c r="D1215">
        <v>0</v>
      </c>
      <c r="E1215">
        <v>859.14</v>
      </c>
    </row>
    <row r="1216" spans="1:6" x14ac:dyDescent="0.2">
      <c r="A1216" t="s">
        <v>39</v>
      </c>
      <c r="B1216" t="s">
        <v>450</v>
      </c>
      <c r="C1216">
        <v>1</v>
      </c>
      <c r="E1216">
        <v>0.86</v>
      </c>
    </row>
    <row r="1217" spans="1:6" x14ac:dyDescent="0.2">
      <c r="A1217" t="s">
        <v>39</v>
      </c>
      <c r="B1217" t="s">
        <v>443</v>
      </c>
      <c r="C1217">
        <v>1</v>
      </c>
      <c r="E1217" s="12">
        <v>0.86</v>
      </c>
    </row>
    <row r="1218" spans="1:6" x14ac:dyDescent="0.2">
      <c r="A1218" t="s">
        <v>39</v>
      </c>
      <c r="B1218" t="s">
        <v>451</v>
      </c>
      <c r="C1218">
        <v>1</v>
      </c>
      <c r="E1218">
        <v>0.86</v>
      </c>
    </row>
    <row r="1219" spans="1:6" x14ac:dyDescent="0.2">
      <c r="A1219" t="s">
        <v>39</v>
      </c>
      <c r="B1219" t="s">
        <v>452</v>
      </c>
      <c r="C1219">
        <v>1</v>
      </c>
      <c r="E1219">
        <v>0.86</v>
      </c>
    </row>
    <row r="1220" spans="1:6" x14ac:dyDescent="0.2">
      <c r="A1220" t="s">
        <v>39</v>
      </c>
      <c r="B1220" t="s">
        <v>444</v>
      </c>
      <c r="C1220">
        <v>1</v>
      </c>
      <c r="E1220">
        <v>0.86</v>
      </c>
    </row>
    <row r="1221" spans="1:6" x14ac:dyDescent="0.2">
      <c r="A1221" t="s">
        <v>39</v>
      </c>
      <c r="B1221" t="s">
        <v>249</v>
      </c>
      <c r="C1221">
        <v>1</v>
      </c>
      <c r="E1221">
        <v>0.86</v>
      </c>
    </row>
    <row r="1222" spans="1:6" x14ac:dyDescent="0.2">
      <c r="A1222" t="s">
        <v>39</v>
      </c>
      <c r="B1222" t="s">
        <v>250</v>
      </c>
      <c r="C1222">
        <v>1</v>
      </c>
      <c r="D1222">
        <v>0</v>
      </c>
      <c r="E1222">
        <v>0.86</v>
      </c>
    </row>
    <row r="1223" spans="1:6" x14ac:dyDescent="0.2">
      <c r="A1223" t="s">
        <v>39</v>
      </c>
      <c r="B1223" t="s">
        <v>251</v>
      </c>
      <c r="C1223">
        <v>1</v>
      </c>
      <c r="D1223">
        <v>0</v>
      </c>
      <c r="E1223">
        <v>0.86</v>
      </c>
    </row>
    <row r="1224" spans="1:6" x14ac:dyDescent="0.2">
      <c r="A1224" t="s">
        <v>39</v>
      </c>
      <c r="B1224" t="s">
        <v>252</v>
      </c>
      <c r="C1224">
        <v>1</v>
      </c>
      <c r="E1224">
        <v>8.6</v>
      </c>
    </row>
    <row r="1225" spans="1:6" x14ac:dyDescent="0.2">
      <c r="A1225" t="s">
        <v>39</v>
      </c>
      <c r="B1225" t="s">
        <v>253</v>
      </c>
      <c r="C1225">
        <v>1</v>
      </c>
      <c r="D1225">
        <v>0</v>
      </c>
      <c r="E1225">
        <v>0.86</v>
      </c>
    </row>
    <row r="1226" spans="1:6" x14ac:dyDescent="0.2">
      <c r="A1226" t="s">
        <v>39</v>
      </c>
      <c r="B1226" t="s">
        <v>254</v>
      </c>
      <c r="C1226">
        <v>1</v>
      </c>
      <c r="D1226">
        <v>0</v>
      </c>
      <c r="E1226">
        <v>535.70000000000005</v>
      </c>
    </row>
    <row r="1227" spans="1:6" x14ac:dyDescent="0.2">
      <c r="A1227" t="s">
        <v>39</v>
      </c>
      <c r="B1227" t="s">
        <v>255</v>
      </c>
      <c r="C1227">
        <v>1</v>
      </c>
      <c r="D1227">
        <v>0</v>
      </c>
      <c r="E1227" s="12">
        <v>1959.482</v>
      </c>
    </row>
    <row r="1228" spans="1:6" x14ac:dyDescent="0.2">
      <c r="A1228" t="s">
        <v>39</v>
      </c>
      <c r="B1228" t="s">
        <v>413</v>
      </c>
      <c r="C1228">
        <v>1</v>
      </c>
      <c r="D1228">
        <v>0.47799999999999998</v>
      </c>
      <c r="E1228">
        <v>0.47799999999999998</v>
      </c>
      <c r="F1228">
        <v>1</v>
      </c>
    </row>
    <row r="1229" spans="1:6" x14ac:dyDescent="0.2">
      <c r="A1229" t="s">
        <v>39</v>
      </c>
      <c r="B1229" t="s">
        <v>445</v>
      </c>
      <c r="C1229">
        <v>1</v>
      </c>
      <c r="D1229">
        <v>0</v>
      </c>
      <c r="E1229" s="12">
        <v>0.158</v>
      </c>
    </row>
    <row r="1230" spans="1:6" x14ac:dyDescent="0.2">
      <c r="A1230" t="s">
        <v>39</v>
      </c>
      <c r="B1230" t="s">
        <v>256</v>
      </c>
      <c r="C1230">
        <v>1</v>
      </c>
      <c r="D1230">
        <v>1.2829999999999999</v>
      </c>
      <c r="E1230" s="12">
        <v>2.0750000000000002</v>
      </c>
    </row>
    <row r="1231" spans="1:6" x14ac:dyDescent="0.2">
      <c r="A1231" t="s">
        <v>39</v>
      </c>
      <c r="B1231" t="s">
        <v>257</v>
      </c>
      <c r="C1231">
        <v>1</v>
      </c>
      <c r="D1231">
        <v>1.6E-2</v>
      </c>
      <c r="E1231">
        <v>196.14400000000001</v>
      </c>
    </row>
    <row r="1232" spans="1:6" x14ac:dyDescent="0.2">
      <c r="A1232" t="s">
        <v>39</v>
      </c>
      <c r="B1232" t="s">
        <v>258</v>
      </c>
      <c r="C1232">
        <v>1</v>
      </c>
      <c r="D1232">
        <v>93.840999999999994</v>
      </c>
      <c r="E1232">
        <v>93.840999999999994</v>
      </c>
      <c r="F1232">
        <v>1</v>
      </c>
    </row>
    <row r="1233" spans="1:6" x14ac:dyDescent="0.2">
      <c r="A1233" t="s">
        <v>39</v>
      </c>
      <c r="B1233" t="s">
        <v>259</v>
      </c>
      <c r="C1233">
        <v>1</v>
      </c>
      <c r="E1233">
        <v>5.2910000000000004</v>
      </c>
    </row>
    <row r="1234" spans="1:6" x14ac:dyDescent="0.2">
      <c r="A1234" t="s">
        <v>39</v>
      </c>
      <c r="B1234" t="s">
        <v>260</v>
      </c>
      <c r="C1234">
        <v>1</v>
      </c>
      <c r="E1234">
        <v>0.86899999999999999</v>
      </c>
    </row>
    <row r="1235" spans="1:6" x14ac:dyDescent="0.2">
      <c r="A1235" t="s">
        <v>39</v>
      </c>
      <c r="B1235" t="s">
        <v>261</v>
      </c>
      <c r="C1235">
        <v>1</v>
      </c>
      <c r="E1235">
        <v>0.23699999999999999</v>
      </c>
    </row>
    <row r="1236" spans="1:6" x14ac:dyDescent="0.2">
      <c r="A1236" t="s">
        <v>39</v>
      </c>
      <c r="B1236" t="s">
        <v>262</v>
      </c>
      <c r="C1236">
        <v>1</v>
      </c>
      <c r="D1236">
        <v>0</v>
      </c>
      <c r="E1236">
        <v>0.32600000000000001</v>
      </c>
    </row>
    <row r="1237" spans="1:6" x14ac:dyDescent="0.2">
      <c r="A1237" t="s">
        <v>39</v>
      </c>
      <c r="B1237" t="s">
        <v>263</v>
      </c>
      <c r="C1237">
        <v>1</v>
      </c>
      <c r="D1237">
        <v>0</v>
      </c>
      <c r="E1237">
        <v>1.488</v>
      </c>
    </row>
    <row r="1238" spans="1:6" x14ac:dyDescent="0.2">
      <c r="A1238" t="s">
        <v>39</v>
      </c>
      <c r="B1238" t="s">
        <v>264</v>
      </c>
      <c r="C1238">
        <v>1</v>
      </c>
      <c r="D1238">
        <v>0</v>
      </c>
      <c r="E1238" s="12">
        <v>0.14899999999999999</v>
      </c>
    </row>
    <row r="1239" spans="1:6" x14ac:dyDescent="0.2">
      <c r="A1239" t="s">
        <v>39</v>
      </c>
      <c r="B1239" t="s">
        <v>265</v>
      </c>
      <c r="C1239">
        <v>1</v>
      </c>
      <c r="D1239">
        <v>2.5000000000000001E-2</v>
      </c>
      <c r="E1239">
        <v>0.14899999999999999</v>
      </c>
    </row>
    <row r="1240" spans="1:6" x14ac:dyDescent="0.2">
      <c r="A1240" t="s">
        <v>39</v>
      </c>
      <c r="B1240" t="s">
        <v>266</v>
      </c>
      <c r="C1240">
        <v>1</v>
      </c>
      <c r="D1240">
        <v>0</v>
      </c>
      <c r="E1240">
        <v>125.122</v>
      </c>
    </row>
    <row r="1241" spans="1:6" x14ac:dyDescent="0.2">
      <c r="A1241" t="s">
        <v>39</v>
      </c>
      <c r="B1241" t="s">
        <v>267</v>
      </c>
      <c r="C1241">
        <v>1</v>
      </c>
      <c r="D1241">
        <v>99.549000000000007</v>
      </c>
      <c r="E1241">
        <v>125.122</v>
      </c>
    </row>
    <row r="1242" spans="1:6" x14ac:dyDescent="0.2">
      <c r="A1242" t="s">
        <v>39</v>
      </c>
      <c r="B1242" t="s">
        <v>268</v>
      </c>
      <c r="C1242">
        <v>1</v>
      </c>
      <c r="D1242">
        <v>0</v>
      </c>
      <c r="E1242">
        <v>1.7000000000000001E-2</v>
      </c>
    </row>
    <row r="1243" spans="1:6" x14ac:dyDescent="0.2">
      <c r="A1243" t="s">
        <v>39</v>
      </c>
      <c r="B1243" t="s">
        <v>269</v>
      </c>
      <c r="C1243">
        <v>1</v>
      </c>
      <c r="D1243">
        <v>0</v>
      </c>
      <c r="E1243">
        <v>1.7000000000000001E-2</v>
      </c>
    </row>
    <row r="1244" spans="1:6" x14ac:dyDescent="0.2">
      <c r="A1244" t="s">
        <v>39</v>
      </c>
      <c r="B1244" t="s">
        <v>85</v>
      </c>
      <c r="C1244">
        <v>1</v>
      </c>
      <c r="D1244">
        <v>0.24199999999999999</v>
      </c>
      <c r="E1244">
        <v>0.31900000000000001</v>
      </c>
    </row>
    <row r="1245" spans="1:6" x14ac:dyDescent="0.2">
      <c r="A1245" t="s">
        <v>39</v>
      </c>
      <c r="B1245" t="s">
        <v>86</v>
      </c>
      <c r="C1245">
        <v>1</v>
      </c>
      <c r="D1245">
        <v>3.0000000000000001E-3</v>
      </c>
      <c r="E1245">
        <v>0.622</v>
      </c>
    </row>
    <row r="1246" spans="1:6" x14ac:dyDescent="0.2">
      <c r="A1246" t="s">
        <v>39</v>
      </c>
      <c r="B1246" t="s">
        <v>89</v>
      </c>
      <c r="C1246">
        <v>1</v>
      </c>
      <c r="D1246">
        <v>0</v>
      </c>
      <c r="E1246">
        <v>0.34</v>
      </c>
    </row>
    <row r="1247" spans="1:6" x14ac:dyDescent="0.2">
      <c r="A1247" t="s">
        <v>39</v>
      </c>
      <c r="B1247" t="s">
        <v>272</v>
      </c>
      <c r="C1247">
        <v>1</v>
      </c>
      <c r="D1247">
        <v>1.792</v>
      </c>
      <c r="E1247">
        <v>0.31900000000000001</v>
      </c>
      <c r="F1247">
        <v>1</v>
      </c>
    </row>
    <row r="1248" spans="1:6" x14ac:dyDescent="0.2">
      <c r="A1248" t="s">
        <v>39</v>
      </c>
      <c r="B1248" t="s">
        <v>81</v>
      </c>
      <c r="C1248">
        <v>1</v>
      </c>
      <c r="D1248">
        <v>0.45400000000000001</v>
      </c>
      <c r="E1248">
        <v>0.34899999999999998</v>
      </c>
      <c r="F1248">
        <v>1</v>
      </c>
    </row>
    <row r="1249" spans="1:6" x14ac:dyDescent="0.2">
      <c r="A1249" t="s">
        <v>39</v>
      </c>
      <c r="B1249" t="s">
        <v>273</v>
      </c>
      <c r="C1249">
        <v>1</v>
      </c>
      <c r="D1249">
        <v>1E-3</v>
      </c>
      <c r="E1249">
        <v>0.34899999999999998</v>
      </c>
    </row>
    <row r="1250" spans="1:6" x14ac:dyDescent="0.2">
      <c r="A1250" t="s">
        <v>39</v>
      </c>
      <c r="B1250" t="s">
        <v>274</v>
      </c>
      <c r="C1250">
        <v>1</v>
      </c>
      <c r="D1250">
        <v>2E-3</v>
      </c>
      <c r="E1250">
        <v>0.82399999999999995</v>
      </c>
    </row>
    <row r="1251" spans="1:6" x14ac:dyDescent="0.2">
      <c r="A1251" t="s">
        <v>39</v>
      </c>
      <c r="B1251" t="s">
        <v>275</v>
      </c>
      <c r="C1251">
        <v>1</v>
      </c>
      <c r="D1251">
        <v>2.29</v>
      </c>
      <c r="E1251">
        <v>0.34899999999999998</v>
      </c>
      <c r="F1251">
        <v>1</v>
      </c>
    </row>
    <row r="1252" spans="1:6" x14ac:dyDescent="0.2">
      <c r="A1252" t="s">
        <v>39</v>
      </c>
      <c r="B1252" t="s">
        <v>453</v>
      </c>
      <c r="C1252">
        <v>1</v>
      </c>
      <c r="D1252">
        <v>0.124</v>
      </c>
      <c r="E1252">
        <v>0.17799999999999999</v>
      </c>
    </row>
    <row r="1253" spans="1:6" x14ac:dyDescent="0.2">
      <c r="A1253" t="s">
        <v>39</v>
      </c>
      <c r="B1253" t="s">
        <v>352</v>
      </c>
      <c r="C1253">
        <v>1</v>
      </c>
      <c r="D1253">
        <v>0.93799999999999994</v>
      </c>
      <c r="E1253">
        <v>0.93799999999999994</v>
      </c>
      <c r="F1253">
        <v>1</v>
      </c>
    </row>
    <row r="1254" spans="1:6" x14ac:dyDescent="0.2">
      <c r="A1254" t="s">
        <v>39</v>
      </c>
      <c r="B1254" t="s">
        <v>415</v>
      </c>
      <c r="C1254">
        <v>1</v>
      </c>
      <c r="E1254">
        <v>0.47799999999999998</v>
      </c>
    </row>
    <row r="1255" spans="1:6" x14ac:dyDescent="0.2">
      <c r="A1255" t="s">
        <v>39</v>
      </c>
      <c r="B1255" t="s">
        <v>416</v>
      </c>
      <c r="C1255">
        <v>1</v>
      </c>
      <c r="E1255">
        <v>0.47799999999999998</v>
      </c>
    </row>
    <row r="1256" spans="1:6" x14ac:dyDescent="0.2">
      <c r="A1256" t="s">
        <v>39</v>
      </c>
      <c r="B1256" t="s">
        <v>417</v>
      </c>
      <c r="C1256">
        <v>1</v>
      </c>
      <c r="D1256">
        <v>3.5000000000000003E-2</v>
      </c>
      <c r="E1256">
        <v>0.17799999999999999</v>
      </c>
    </row>
    <row r="1257" spans="1:6" x14ac:dyDescent="0.2">
      <c r="A1257" t="s">
        <v>39</v>
      </c>
      <c r="B1257" t="s">
        <v>418</v>
      </c>
      <c r="C1257">
        <v>1</v>
      </c>
      <c r="D1257">
        <v>2.9000000000000001E-2</v>
      </c>
      <c r="E1257">
        <v>0.17799999999999999</v>
      </c>
    </row>
    <row r="1258" spans="1:6" x14ac:dyDescent="0.2">
      <c r="A1258" t="s">
        <v>39</v>
      </c>
      <c r="B1258" t="s">
        <v>419</v>
      </c>
      <c r="C1258">
        <v>1</v>
      </c>
      <c r="D1258">
        <v>2E-3</v>
      </c>
      <c r="E1258">
        <v>0.19500000000000001</v>
      </c>
    </row>
    <row r="1259" spans="1:6" x14ac:dyDescent="0.2">
      <c r="A1259" t="s">
        <v>39</v>
      </c>
      <c r="B1259" t="s">
        <v>420</v>
      </c>
      <c r="C1259">
        <v>1</v>
      </c>
      <c r="D1259">
        <v>5.0999999999999997E-2</v>
      </c>
      <c r="E1259">
        <v>0.17799999999999999</v>
      </c>
    </row>
    <row r="1260" spans="1:6" x14ac:dyDescent="0.2">
      <c r="A1260" t="s">
        <v>39</v>
      </c>
      <c r="B1260" t="s">
        <v>421</v>
      </c>
      <c r="C1260">
        <v>1</v>
      </c>
      <c r="D1260">
        <v>0.151</v>
      </c>
      <c r="E1260">
        <v>0.192</v>
      </c>
    </row>
    <row r="1261" spans="1:6" x14ac:dyDescent="0.2">
      <c r="A1261" t="s">
        <v>39</v>
      </c>
      <c r="B1261" t="s">
        <v>423</v>
      </c>
      <c r="C1261">
        <v>1</v>
      </c>
      <c r="D1261">
        <v>221.77699999999999</v>
      </c>
      <c r="E1261">
        <v>5.0789999999999997</v>
      </c>
      <c r="F1261">
        <v>1</v>
      </c>
    </row>
    <row r="1262" spans="1:6" x14ac:dyDescent="0.2">
      <c r="A1262" t="s">
        <v>38</v>
      </c>
      <c r="B1262" t="s">
        <v>276</v>
      </c>
      <c r="C1262">
        <v>1</v>
      </c>
      <c r="D1262">
        <v>6.0000000000000001E-3</v>
      </c>
      <c r="E1262">
        <v>28.323</v>
      </c>
    </row>
    <row r="1263" spans="1:6" x14ac:dyDescent="0.2">
      <c r="A1263" t="s">
        <v>38</v>
      </c>
      <c r="B1263" t="s">
        <v>276</v>
      </c>
      <c r="C1263">
        <v>2</v>
      </c>
      <c r="D1263">
        <v>6.0000000000000001E-3</v>
      </c>
      <c r="E1263">
        <v>28.323</v>
      </c>
    </row>
    <row r="1264" spans="1:6" x14ac:dyDescent="0.2">
      <c r="A1264" t="s">
        <v>38</v>
      </c>
      <c r="B1264" t="s">
        <v>434</v>
      </c>
      <c r="C1264">
        <v>1</v>
      </c>
      <c r="D1264">
        <v>2.3E-2</v>
      </c>
      <c r="E1264">
        <v>2.3E-2</v>
      </c>
      <c r="F1264">
        <v>1</v>
      </c>
    </row>
    <row r="1265" spans="1:6" x14ac:dyDescent="0.2">
      <c r="A1265" t="s">
        <v>38</v>
      </c>
      <c r="B1265" t="s">
        <v>100</v>
      </c>
      <c r="C1265">
        <v>1</v>
      </c>
      <c r="D1265">
        <v>0</v>
      </c>
      <c r="E1265">
        <v>0.47299999999999998</v>
      </c>
    </row>
    <row r="1266" spans="1:6" x14ac:dyDescent="0.2">
      <c r="A1266" t="s">
        <v>38</v>
      </c>
      <c r="B1266" t="s">
        <v>100</v>
      </c>
      <c r="C1266">
        <v>2</v>
      </c>
      <c r="D1266">
        <v>0</v>
      </c>
      <c r="E1266">
        <v>0.47299999999999998</v>
      </c>
    </row>
    <row r="1267" spans="1:6" x14ac:dyDescent="0.2">
      <c r="A1267" t="s">
        <v>38</v>
      </c>
      <c r="B1267" t="s">
        <v>100</v>
      </c>
      <c r="C1267">
        <v>3</v>
      </c>
      <c r="D1267">
        <v>0</v>
      </c>
      <c r="E1267">
        <v>2.4E-2</v>
      </c>
    </row>
    <row r="1268" spans="1:6" x14ac:dyDescent="0.2">
      <c r="A1268" t="s">
        <v>38</v>
      </c>
      <c r="B1268" t="s">
        <v>101</v>
      </c>
      <c r="C1268">
        <v>1</v>
      </c>
      <c r="D1268">
        <v>3.7999999999999999E-2</v>
      </c>
      <c r="E1268">
        <v>7</v>
      </c>
    </row>
    <row r="1269" spans="1:6" x14ac:dyDescent="0.2">
      <c r="A1269" t="s">
        <v>38</v>
      </c>
      <c r="B1269" t="s">
        <v>102</v>
      </c>
      <c r="C1269">
        <v>1</v>
      </c>
      <c r="D1269">
        <v>1.9390000000000001</v>
      </c>
      <c r="E1269">
        <v>7</v>
      </c>
    </row>
    <row r="1270" spans="1:6" x14ac:dyDescent="0.2">
      <c r="A1270" t="s">
        <v>38</v>
      </c>
      <c r="B1270" t="s">
        <v>455</v>
      </c>
      <c r="C1270">
        <v>1</v>
      </c>
      <c r="D1270">
        <v>0.82</v>
      </c>
      <c r="E1270">
        <v>2.0720000000000001</v>
      </c>
    </row>
    <row r="1271" spans="1:6" x14ac:dyDescent="0.2">
      <c r="A1271" t="s">
        <v>38</v>
      </c>
      <c r="B1271" t="s">
        <v>103</v>
      </c>
      <c r="C1271">
        <v>1</v>
      </c>
      <c r="D1271">
        <v>0</v>
      </c>
      <c r="E1271">
        <v>11.505000000000001</v>
      </c>
    </row>
    <row r="1272" spans="1:6" x14ac:dyDescent="0.2">
      <c r="A1272" t="s">
        <v>38</v>
      </c>
      <c r="B1272" t="s">
        <v>104</v>
      </c>
      <c r="C1272">
        <v>1</v>
      </c>
      <c r="D1272">
        <v>0</v>
      </c>
      <c r="E1272">
        <v>0.216</v>
      </c>
    </row>
    <row r="1273" spans="1:6" x14ac:dyDescent="0.2">
      <c r="A1273" t="s">
        <v>38</v>
      </c>
      <c r="B1273" t="s">
        <v>105</v>
      </c>
      <c r="C1273">
        <v>1</v>
      </c>
      <c r="E1273">
        <v>6.8220000000000001</v>
      </c>
    </row>
    <row r="1274" spans="1:6" x14ac:dyDescent="0.2">
      <c r="A1274" t="s">
        <v>38</v>
      </c>
      <c r="B1274" t="s">
        <v>435</v>
      </c>
      <c r="C1274">
        <v>1</v>
      </c>
      <c r="D1274">
        <v>0</v>
      </c>
      <c r="E1274">
        <v>1.641</v>
      </c>
    </row>
    <row r="1275" spans="1:6" x14ac:dyDescent="0.2">
      <c r="A1275" t="s">
        <v>38</v>
      </c>
      <c r="B1275" t="s">
        <v>106</v>
      </c>
      <c r="C1275">
        <v>1</v>
      </c>
      <c r="D1275">
        <v>0</v>
      </c>
      <c r="E1275">
        <v>4.9939999999999998</v>
      </c>
    </row>
    <row r="1276" spans="1:6" x14ac:dyDescent="0.2">
      <c r="A1276" t="s">
        <v>38</v>
      </c>
      <c r="B1276" t="s">
        <v>107</v>
      </c>
      <c r="C1276">
        <v>1</v>
      </c>
      <c r="D1276">
        <v>0</v>
      </c>
      <c r="E1276">
        <v>16.381</v>
      </c>
    </row>
    <row r="1277" spans="1:6" x14ac:dyDescent="0.2">
      <c r="A1277" t="s">
        <v>38</v>
      </c>
      <c r="B1277" t="s">
        <v>108</v>
      </c>
      <c r="C1277">
        <v>1</v>
      </c>
      <c r="D1277">
        <v>0</v>
      </c>
      <c r="E1277">
        <v>1.2330000000000001</v>
      </c>
    </row>
    <row r="1278" spans="1:6" x14ac:dyDescent="0.2">
      <c r="A1278" t="s">
        <v>38</v>
      </c>
      <c r="B1278" t="s">
        <v>109</v>
      </c>
      <c r="C1278">
        <v>1</v>
      </c>
      <c r="D1278">
        <v>0</v>
      </c>
      <c r="E1278">
        <v>3.4000000000000002E-2</v>
      </c>
    </row>
    <row r="1279" spans="1:6" x14ac:dyDescent="0.2">
      <c r="A1279" t="s">
        <v>38</v>
      </c>
      <c r="B1279" t="s">
        <v>457</v>
      </c>
      <c r="C1279">
        <v>1</v>
      </c>
      <c r="D1279">
        <v>0</v>
      </c>
      <c r="E1279">
        <v>0.124</v>
      </c>
    </row>
    <row r="1280" spans="1:6" x14ac:dyDescent="0.2">
      <c r="A1280" t="s">
        <v>38</v>
      </c>
      <c r="B1280" t="s">
        <v>110</v>
      </c>
      <c r="C1280">
        <v>1</v>
      </c>
      <c r="D1280">
        <v>1.236</v>
      </c>
      <c r="E1280">
        <v>1.236</v>
      </c>
      <c r="F1280">
        <v>1</v>
      </c>
    </row>
    <row r="1281" spans="1:6" x14ac:dyDescent="0.2">
      <c r="A1281" t="s">
        <v>38</v>
      </c>
      <c r="B1281" t="s">
        <v>111</v>
      </c>
      <c r="C1281">
        <v>1</v>
      </c>
      <c r="D1281">
        <v>0</v>
      </c>
      <c r="E1281">
        <v>13.374000000000001</v>
      </c>
    </row>
    <row r="1282" spans="1:6" x14ac:dyDescent="0.2">
      <c r="A1282" t="s">
        <v>38</v>
      </c>
      <c r="B1282" t="s">
        <v>112</v>
      </c>
      <c r="C1282">
        <v>1</v>
      </c>
      <c r="D1282">
        <v>2.3220000000000001</v>
      </c>
      <c r="E1282">
        <v>12.705</v>
      </c>
    </row>
    <row r="1283" spans="1:6" x14ac:dyDescent="0.2">
      <c r="A1283" t="s">
        <v>38</v>
      </c>
      <c r="B1283" t="s">
        <v>113</v>
      </c>
      <c r="C1283">
        <v>1</v>
      </c>
      <c r="D1283">
        <v>0</v>
      </c>
      <c r="E1283">
        <v>3.3000000000000002E-2</v>
      </c>
    </row>
    <row r="1284" spans="1:6" x14ac:dyDescent="0.2">
      <c r="A1284" t="s">
        <v>38</v>
      </c>
      <c r="B1284" t="s">
        <v>114</v>
      </c>
      <c r="C1284">
        <v>1</v>
      </c>
      <c r="D1284">
        <v>0</v>
      </c>
      <c r="E1284">
        <v>5.0000000000000001E-3</v>
      </c>
      <c r="F1284">
        <v>1</v>
      </c>
    </row>
    <row r="1285" spans="1:6" x14ac:dyDescent="0.2">
      <c r="A1285" t="s">
        <v>38</v>
      </c>
      <c r="B1285" t="s">
        <v>115</v>
      </c>
      <c r="C1285">
        <v>1</v>
      </c>
      <c r="D1285">
        <v>0</v>
      </c>
      <c r="E1285">
        <v>2.8000000000000001E-2</v>
      </c>
    </row>
    <row r="1286" spans="1:6" x14ac:dyDescent="0.2">
      <c r="A1286" t="s">
        <v>38</v>
      </c>
      <c r="B1286" t="s">
        <v>116</v>
      </c>
      <c r="C1286">
        <v>1</v>
      </c>
      <c r="D1286">
        <v>0</v>
      </c>
      <c r="E1286">
        <v>9.9000000000000005E-2</v>
      </c>
    </row>
    <row r="1287" spans="1:6" x14ac:dyDescent="0.2">
      <c r="A1287" t="s">
        <v>38</v>
      </c>
      <c r="B1287" t="s">
        <v>289</v>
      </c>
      <c r="C1287">
        <v>1</v>
      </c>
      <c r="E1287">
        <v>28.323</v>
      </c>
    </row>
    <row r="1288" spans="1:6" x14ac:dyDescent="0.2">
      <c r="A1288" t="s">
        <v>38</v>
      </c>
      <c r="B1288" t="s">
        <v>290</v>
      </c>
      <c r="C1288">
        <v>1</v>
      </c>
      <c r="E1288">
        <v>194.923</v>
      </c>
    </row>
    <row r="1289" spans="1:6" x14ac:dyDescent="0.2">
      <c r="A1289" t="s">
        <v>38</v>
      </c>
      <c r="B1289" t="s">
        <v>117</v>
      </c>
      <c r="C1289">
        <v>1</v>
      </c>
      <c r="D1289">
        <v>0</v>
      </c>
      <c r="E1289">
        <v>0.78</v>
      </c>
    </row>
    <row r="1290" spans="1:6" x14ac:dyDescent="0.2">
      <c r="A1290" t="s">
        <v>38</v>
      </c>
      <c r="B1290" t="s">
        <v>118</v>
      </c>
      <c r="C1290">
        <v>1</v>
      </c>
      <c r="D1290">
        <v>0</v>
      </c>
      <c r="E1290">
        <v>0.29699999999999999</v>
      </c>
    </row>
    <row r="1291" spans="1:6" x14ac:dyDescent="0.2">
      <c r="A1291" t="s">
        <v>38</v>
      </c>
      <c r="B1291" t="s">
        <v>291</v>
      </c>
      <c r="C1291">
        <v>1</v>
      </c>
      <c r="E1291">
        <v>194.923</v>
      </c>
    </row>
    <row r="1292" spans="1:6" x14ac:dyDescent="0.2">
      <c r="A1292" t="s">
        <v>38</v>
      </c>
      <c r="B1292" t="s">
        <v>119</v>
      </c>
      <c r="C1292">
        <v>1</v>
      </c>
      <c r="D1292">
        <v>0</v>
      </c>
      <c r="E1292">
        <v>1E-3</v>
      </c>
      <c r="F1292">
        <v>1</v>
      </c>
    </row>
    <row r="1293" spans="1:6" x14ac:dyDescent="0.2">
      <c r="A1293" t="s">
        <v>38</v>
      </c>
      <c r="B1293" t="s">
        <v>120</v>
      </c>
      <c r="C1293">
        <v>1</v>
      </c>
      <c r="D1293">
        <v>0</v>
      </c>
      <c r="E1293">
        <v>0.749</v>
      </c>
    </row>
    <row r="1294" spans="1:6" x14ac:dyDescent="0.2">
      <c r="A1294" t="s">
        <v>38</v>
      </c>
      <c r="B1294" t="s">
        <v>121</v>
      </c>
      <c r="C1294">
        <v>1</v>
      </c>
      <c r="D1294">
        <v>0</v>
      </c>
      <c r="E1294">
        <v>1.86</v>
      </c>
    </row>
    <row r="1295" spans="1:6" x14ac:dyDescent="0.2">
      <c r="A1295" t="s">
        <v>38</v>
      </c>
      <c r="B1295" t="s">
        <v>122</v>
      </c>
      <c r="C1295">
        <v>1</v>
      </c>
      <c r="E1295">
        <v>194.923</v>
      </c>
    </row>
    <row r="1296" spans="1:6" x14ac:dyDescent="0.2">
      <c r="A1296" t="s">
        <v>38</v>
      </c>
      <c r="B1296" t="s">
        <v>123</v>
      </c>
      <c r="C1296">
        <v>1</v>
      </c>
      <c r="D1296">
        <v>0</v>
      </c>
      <c r="E1296">
        <v>7.5999999999999998E-2</v>
      </c>
    </row>
    <row r="1297" spans="1:6" x14ac:dyDescent="0.2">
      <c r="A1297" t="s">
        <v>38</v>
      </c>
      <c r="B1297" t="s">
        <v>124</v>
      </c>
      <c r="C1297">
        <v>1</v>
      </c>
      <c r="D1297">
        <v>0</v>
      </c>
      <c r="E1297">
        <v>2.1669999999999998</v>
      </c>
    </row>
    <row r="1298" spans="1:6" x14ac:dyDescent="0.2">
      <c r="A1298" t="s">
        <v>38</v>
      </c>
      <c r="B1298" t="s">
        <v>125</v>
      </c>
      <c r="C1298">
        <v>1</v>
      </c>
      <c r="D1298">
        <v>0</v>
      </c>
      <c r="E1298">
        <v>0.20599999999999999</v>
      </c>
    </row>
    <row r="1299" spans="1:6" x14ac:dyDescent="0.2">
      <c r="A1299" t="s">
        <v>38</v>
      </c>
      <c r="B1299" t="s">
        <v>126</v>
      </c>
      <c r="C1299">
        <v>1</v>
      </c>
      <c r="D1299">
        <v>0</v>
      </c>
      <c r="E1299">
        <v>4.5419999999999998</v>
      </c>
    </row>
    <row r="1300" spans="1:6" x14ac:dyDescent="0.2">
      <c r="A1300" t="s">
        <v>38</v>
      </c>
      <c r="B1300" t="s">
        <v>127</v>
      </c>
      <c r="C1300">
        <v>1</v>
      </c>
      <c r="D1300">
        <v>12.324</v>
      </c>
      <c r="E1300">
        <v>12.324</v>
      </c>
      <c r="F1300">
        <v>1</v>
      </c>
    </row>
    <row r="1301" spans="1:6" x14ac:dyDescent="0.2">
      <c r="A1301" t="s">
        <v>38</v>
      </c>
      <c r="B1301" t="s">
        <v>128</v>
      </c>
      <c r="C1301">
        <v>1</v>
      </c>
      <c r="D1301">
        <v>3.5579999999999998</v>
      </c>
      <c r="E1301">
        <v>3.5579999999999998</v>
      </c>
      <c r="F1301">
        <v>1</v>
      </c>
    </row>
    <row r="1302" spans="1:6" x14ac:dyDescent="0.2">
      <c r="A1302" t="s">
        <v>38</v>
      </c>
      <c r="B1302" t="s">
        <v>129</v>
      </c>
      <c r="C1302">
        <v>1</v>
      </c>
      <c r="D1302">
        <v>1.125</v>
      </c>
      <c r="E1302">
        <v>1.125</v>
      </c>
      <c r="F1302">
        <v>1</v>
      </c>
    </row>
    <row r="1303" spans="1:6" x14ac:dyDescent="0.2">
      <c r="A1303" t="s">
        <v>38</v>
      </c>
      <c r="B1303" t="s">
        <v>130</v>
      </c>
      <c r="C1303">
        <v>1</v>
      </c>
      <c r="D1303">
        <v>1E-3</v>
      </c>
      <c r="E1303">
        <v>238.64</v>
      </c>
    </row>
    <row r="1304" spans="1:6" x14ac:dyDescent="0.2">
      <c r="A1304" t="s">
        <v>38</v>
      </c>
      <c r="B1304" t="s">
        <v>131</v>
      </c>
      <c r="C1304">
        <v>1</v>
      </c>
      <c r="D1304">
        <v>1E-3</v>
      </c>
      <c r="E1304">
        <v>0.84399999999999997</v>
      </c>
    </row>
    <row r="1305" spans="1:6" x14ac:dyDescent="0.2">
      <c r="A1305" t="s">
        <v>38</v>
      </c>
      <c r="B1305" t="s">
        <v>132</v>
      </c>
      <c r="C1305">
        <v>1</v>
      </c>
      <c r="D1305">
        <v>1E-3</v>
      </c>
      <c r="E1305">
        <v>12.97</v>
      </c>
    </row>
    <row r="1306" spans="1:6" x14ac:dyDescent="0.2">
      <c r="A1306" t="s">
        <v>38</v>
      </c>
      <c r="B1306" t="s">
        <v>133</v>
      </c>
      <c r="C1306">
        <v>1</v>
      </c>
      <c r="D1306">
        <v>0</v>
      </c>
      <c r="E1306">
        <v>0.33900000000000002</v>
      </c>
    </row>
    <row r="1307" spans="1:6" x14ac:dyDescent="0.2">
      <c r="A1307" t="s">
        <v>38</v>
      </c>
      <c r="B1307" t="s">
        <v>134</v>
      </c>
      <c r="C1307">
        <v>1</v>
      </c>
      <c r="D1307">
        <v>24.341000000000001</v>
      </c>
      <c r="E1307">
        <v>24.341000000000001</v>
      </c>
      <c r="F1307">
        <v>1</v>
      </c>
    </row>
    <row r="1308" spans="1:6" x14ac:dyDescent="0.2">
      <c r="A1308" t="s">
        <v>38</v>
      </c>
      <c r="B1308" t="s">
        <v>135</v>
      </c>
      <c r="C1308">
        <v>1</v>
      </c>
      <c r="D1308">
        <v>4.0000000000000001E-3</v>
      </c>
      <c r="E1308">
        <v>16.236999999999998</v>
      </c>
    </row>
    <row r="1309" spans="1:6" x14ac:dyDescent="0.2">
      <c r="A1309" t="s">
        <v>38</v>
      </c>
      <c r="B1309" t="s">
        <v>136</v>
      </c>
      <c r="C1309">
        <v>1</v>
      </c>
      <c r="D1309">
        <v>1E-3</v>
      </c>
      <c r="E1309">
        <v>0.53300000000000003</v>
      </c>
    </row>
    <row r="1310" spans="1:6" x14ac:dyDescent="0.2">
      <c r="A1310" t="s">
        <v>38</v>
      </c>
      <c r="B1310" t="s">
        <v>137</v>
      </c>
      <c r="C1310">
        <v>1</v>
      </c>
      <c r="D1310">
        <v>0</v>
      </c>
      <c r="E1310">
        <v>0.74299999999999999</v>
      </c>
    </row>
    <row r="1311" spans="1:6" x14ac:dyDescent="0.2">
      <c r="A1311" t="s">
        <v>38</v>
      </c>
      <c r="B1311" t="s">
        <v>138</v>
      </c>
      <c r="C1311">
        <v>1</v>
      </c>
      <c r="D1311" s="12">
        <v>1E-3</v>
      </c>
      <c r="E1311" s="12">
        <v>15.111000000000001</v>
      </c>
    </row>
    <row r="1312" spans="1:6" x14ac:dyDescent="0.2">
      <c r="A1312" t="s">
        <v>38</v>
      </c>
      <c r="B1312" t="s">
        <v>139</v>
      </c>
      <c r="C1312">
        <v>1</v>
      </c>
      <c r="D1312" s="12">
        <v>0</v>
      </c>
      <c r="E1312" s="12">
        <v>0.32500000000000001</v>
      </c>
    </row>
    <row r="1313" spans="1:6" x14ac:dyDescent="0.2">
      <c r="A1313" t="s">
        <v>38</v>
      </c>
      <c r="B1313" t="s">
        <v>350</v>
      </c>
      <c r="C1313">
        <v>1</v>
      </c>
      <c r="D1313" s="12">
        <v>0.56399999999999995</v>
      </c>
      <c r="E1313" s="12">
        <v>0.97099999999999997</v>
      </c>
    </row>
    <row r="1314" spans="1:6" x14ac:dyDescent="0.2">
      <c r="A1314" t="s">
        <v>38</v>
      </c>
      <c r="B1314" t="s">
        <v>351</v>
      </c>
      <c r="C1314">
        <v>1</v>
      </c>
      <c r="D1314" s="12">
        <v>0.44400000000000001</v>
      </c>
      <c r="E1314" s="12">
        <v>0.44400000000000001</v>
      </c>
      <c r="F1314">
        <v>1</v>
      </c>
    </row>
    <row r="1315" spans="1:6" x14ac:dyDescent="0.2">
      <c r="A1315" t="s">
        <v>38</v>
      </c>
      <c r="B1315" t="s">
        <v>436</v>
      </c>
      <c r="C1315">
        <v>1</v>
      </c>
      <c r="D1315" s="12">
        <v>0.626</v>
      </c>
      <c r="E1315" s="12">
        <v>1.2350000000000001</v>
      </c>
    </row>
    <row r="1316" spans="1:6" x14ac:dyDescent="0.2">
      <c r="A1316" t="s">
        <v>38</v>
      </c>
      <c r="B1316" t="s">
        <v>140</v>
      </c>
      <c r="C1316">
        <v>1</v>
      </c>
      <c r="D1316" s="12">
        <v>2.5999999999999999E-2</v>
      </c>
      <c r="E1316" s="12">
        <v>2.5999999999999999E-2</v>
      </c>
      <c r="F1316">
        <v>1</v>
      </c>
    </row>
    <row r="1317" spans="1:6" x14ac:dyDescent="0.2">
      <c r="A1317" t="s">
        <v>38</v>
      </c>
      <c r="B1317" t="s">
        <v>140</v>
      </c>
      <c r="C1317">
        <v>2</v>
      </c>
      <c r="D1317">
        <v>7.4999999999999997E-2</v>
      </c>
      <c r="E1317" s="12">
        <v>7.4999999999999997E-2</v>
      </c>
      <c r="F1317">
        <v>1</v>
      </c>
    </row>
    <row r="1318" spans="1:6" x14ac:dyDescent="0.2">
      <c r="A1318" t="s">
        <v>38</v>
      </c>
      <c r="B1318" t="s">
        <v>140</v>
      </c>
      <c r="C1318">
        <v>3</v>
      </c>
      <c r="D1318">
        <v>0</v>
      </c>
      <c r="E1318" s="12">
        <v>9.0999999999999998E-2</v>
      </c>
    </row>
    <row r="1319" spans="1:6" x14ac:dyDescent="0.2">
      <c r="A1319" t="s">
        <v>38</v>
      </c>
      <c r="B1319" t="s">
        <v>140</v>
      </c>
      <c r="C1319">
        <v>4</v>
      </c>
      <c r="D1319">
        <v>0</v>
      </c>
      <c r="E1319" s="12">
        <v>0.105</v>
      </c>
    </row>
    <row r="1320" spans="1:6" x14ac:dyDescent="0.2">
      <c r="A1320" t="s">
        <v>38</v>
      </c>
      <c r="B1320" t="s">
        <v>141</v>
      </c>
      <c r="C1320">
        <v>1</v>
      </c>
      <c r="D1320">
        <v>3.0000000000000001E-3</v>
      </c>
      <c r="E1320">
        <v>3.0000000000000001E-3</v>
      </c>
      <c r="F1320">
        <v>1</v>
      </c>
    </row>
    <row r="1321" spans="1:6" x14ac:dyDescent="0.2">
      <c r="A1321" t="s">
        <v>38</v>
      </c>
      <c r="B1321" t="s">
        <v>141</v>
      </c>
      <c r="C1321">
        <v>2</v>
      </c>
      <c r="D1321">
        <v>0.01</v>
      </c>
      <c r="E1321">
        <v>0.01</v>
      </c>
      <c r="F1321">
        <v>1</v>
      </c>
    </row>
    <row r="1322" spans="1:6" x14ac:dyDescent="0.2">
      <c r="A1322" t="s">
        <v>38</v>
      </c>
      <c r="B1322" t="s">
        <v>141</v>
      </c>
      <c r="C1322">
        <v>3</v>
      </c>
      <c r="D1322">
        <v>1.4E-2</v>
      </c>
      <c r="E1322">
        <v>1.4E-2</v>
      </c>
      <c r="F1322">
        <v>1</v>
      </c>
    </row>
    <row r="1323" spans="1:6" x14ac:dyDescent="0.2">
      <c r="A1323" t="s">
        <v>38</v>
      </c>
      <c r="B1323" t="s">
        <v>141</v>
      </c>
      <c r="C1323">
        <v>4</v>
      </c>
      <c r="D1323">
        <v>0.02</v>
      </c>
      <c r="E1323">
        <v>0.02</v>
      </c>
      <c r="F1323">
        <v>1</v>
      </c>
    </row>
    <row r="1324" spans="1:6" x14ac:dyDescent="0.2">
      <c r="A1324" t="s">
        <v>38</v>
      </c>
      <c r="B1324" t="s">
        <v>142</v>
      </c>
      <c r="C1324">
        <v>1</v>
      </c>
      <c r="D1324">
        <v>3.4000000000000002E-2</v>
      </c>
      <c r="E1324">
        <v>3.4000000000000002E-2</v>
      </c>
      <c r="F1324">
        <v>1</v>
      </c>
    </row>
    <row r="1325" spans="1:6" x14ac:dyDescent="0.2">
      <c r="A1325" t="s">
        <v>38</v>
      </c>
      <c r="B1325" t="s">
        <v>142</v>
      </c>
      <c r="C1325">
        <v>2</v>
      </c>
      <c r="D1325">
        <v>0</v>
      </c>
      <c r="E1325">
        <v>8.7999999999999995E-2</v>
      </c>
    </row>
    <row r="1326" spans="1:6" x14ac:dyDescent="0.2">
      <c r="A1326" t="s">
        <v>38</v>
      </c>
      <c r="B1326" t="s">
        <v>142</v>
      </c>
      <c r="C1326">
        <v>3</v>
      </c>
      <c r="D1326">
        <v>0</v>
      </c>
      <c r="E1326">
        <v>8.7999999999999995E-2</v>
      </c>
    </row>
    <row r="1327" spans="1:6" x14ac:dyDescent="0.2">
      <c r="A1327" t="s">
        <v>38</v>
      </c>
      <c r="B1327" t="s">
        <v>142</v>
      </c>
      <c r="C1327">
        <v>4</v>
      </c>
      <c r="D1327">
        <v>0</v>
      </c>
      <c r="E1327" s="12">
        <v>8.7999999999999995E-2</v>
      </c>
    </row>
    <row r="1328" spans="1:6" x14ac:dyDescent="0.2">
      <c r="A1328" t="s">
        <v>38</v>
      </c>
      <c r="B1328" t="s">
        <v>143</v>
      </c>
      <c r="C1328">
        <v>1</v>
      </c>
      <c r="D1328">
        <v>3.0000000000000001E-3</v>
      </c>
      <c r="E1328" s="12">
        <v>3.0000000000000001E-3</v>
      </c>
      <c r="F1328">
        <v>1</v>
      </c>
    </row>
    <row r="1329" spans="1:6" x14ac:dyDescent="0.2">
      <c r="A1329" t="s">
        <v>38</v>
      </c>
      <c r="B1329" t="s">
        <v>143</v>
      </c>
      <c r="C1329">
        <v>2</v>
      </c>
      <c r="D1329">
        <v>1.4E-2</v>
      </c>
      <c r="E1329" s="12">
        <v>1.4E-2</v>
      </c>
      <c r="F1329">
        <v>1</v>
      </c>
    </row>
    <row r="1330" spans="1:6" x14ac:dyDescent="0.2">
      <c r="A1330" t="s">
        <v>38</v>
      </c>
      <c r="B1330" t="s">
        <v>143</v>
      </c>
      <c r="C1330">
        <v>3</v>
      </c>
      <c r="D1330">
        <v>1.4E-2</v>
      </c>
      <c r="E1330">
        <v>1.4E-2</v>
      </c>
      <c r="F1330">
        <v>1</v>
      </c>
    </row>
    <row r="1331" spans="1:6" x14ac:dyDescent="0.2">
      <c r="A1331" t="s">
        <v>38</v>
      </c>
      <c r="B1331" t="s">
        <v>143</v>
      </c>
      <c r="C1331">
        <v>4</v>
      </c>
      <c r="D1331">
        <v>1.4E-2</v>
      </c>
      <c r="E1331">
        <v>1.4E-2</v>
      </c>
      <c r="F1331">
        <v>1</v>
      </c>
    </row>
    <row r="1332" spans="1:6" x14ac:dyDescent="0.2">
      <c r="A1332" t="s">
        <v>38</v>
      </c>
      <c r="B1332" t="s">
        <v>144</v>
      </c>
      <c r="C1332">
        <v>1</v>
      </c>
      <c r="D1332">
        <v>1.2999999999999999E-2</v>
      </c>
      <c r="E1332">
        <v>1.2999999999999999E-2</v>
      </c>
      <c r="F1332">
        <v>1</v>
      </c>
    </row>
    <row r="1333" spans="1:6" x14ac:dyDescent="0.2">
      <c r="A1333" t="s">
        <v>38</v>
      </c>
      <c r="B1333" t="s">
        <v>144</v>
      </c>
      <c r="C1333">
        <v>2</v>
      </c>
      <c r="D1333">
        <v>1E-3</v>
      </c>
      <c r="E1333" s="12">
        <v>3.2000000000000001E-2</v>
      </c>
    </row>
    <row r="1334" spans="1:6" x14ac:dyDescent="0.2">
      <c r="A1334" t="s">
        <v>38</v>
      </c>
      <c r="B1334" t="s">
        <v>144</v>
      </c>
      <c r="C1334">
        <v>3</v>
      </c>
      <c r="D1334">
        <v>1E-3</v>
      </c>
      <c r="E1334" s="12">
        <v>3.2000000000000001E-2</v>
      </c>
    </row>
    <row r="1335" spans="1:6" x14ac:dyDescent="0.2">
      <c r="A1335" t="s">
        <v>38</v>
      </c>
      <c r="B1335" t="s">
        <v>144</v>
      </c>
      <c r="C1335">
        <v>4</v>
      </c>
      <c r="D1335">
        <v>1E-3</v>
      </c>
      <c r="E1335" s="12">
        <v>3.2000000000000001E-2</v>
      </c>
    </row>
    <row r="1336" spans="1:6" x14ac:dyDescent="0.2">
      <c r="A1336" t="s">
        <v>38</v>
      </c>
      <c r="B1336" t="s">
        <v>145</v>
      </c>
      <c r="C1336">
        <v>1</v>
      </c>
      <c r="E1336">
        <v>0.33300000000000002</v>
      </c>
    </row>
    <row r="1337" spans="1:6" x14ac:dyDescent="0.2">
      <c r="A1337" t="s">
        <v>38</v>
      </c>
      <c r="B1337" t="s">
        <v>145</v>
      </c>
      <c r="C1337">
        <v>4</v>
      </c>
      <c r="D1337">
        <v>0</v>
      </c>
      <c r="E1337">
        <v>3.0000000000000001E-3</v>
      </c>
      <c r="F1337">
        <v>1</v>
      </c>
    </row>
    <row r="1338" spans="1:6" x14ac:dyDescent="0.2">
      <c r="A1338" t="s">
        <v>38</v>
      </c>
      <c r="B1338" t="s">
        <v>146</v>
      </c>
      <c r="C1338">
        <v>3</v>
      </c>
      <c r="E1338">
        <v>0.13100000000000001</v>
      </c>
    </row>
    <row r="1339" spans="1:6" x14ac:dyDescent="0.2">
      <c r="A1339" t="s">
        <v>38</v>
      </c>
      <c r="B1339" t="s">
        <v>147</v>
      </c>
      <c r="C1339">
        <v>1</v>
      </c>
      <c r="D1339">
        <v>0</v>
      </c>
      <c r="E1339">
        <v>0.53300000000000003</v>
      </c>
    </row>
    <row r="1340" spans="1:6" x14ac:dyDescent="0.2">
      <c r="A1340" t="s">
        <v>38</v>
      </c>
      <c r="B1340" t="s">
        <v>148</v>
      </c>
      <c r="C1340">
        <v>3</v>
      </c>
      <c r="E1340">
        <v>1.6E-2</v>
      </c>
    </row>
    <row r="1341" spans="1:6" x14ac:dyDescent="0.2">
      <c r="A1341" t="s">
        <v>38</v>
      </c>
      <c r="B1341" t="s">
        <v>149</v>
      </c>
      <c r="C1341">
        <v>1</v>
      </c>
      <c r="D1341">
        <v>0</v>
      </c>
      <c r="E1341">
        <v>0</v>
      </c>
      <c r="F1341">
        <v>1</v>
      </c>
    </row>
    <row r="1342" spans="1:6" x14ac:dyDescent="0.2">
      <c r="A1342" t="s">
        <v>38</v>
      </c>
      <c r="B1342" t="s">
        <v>150</v>
      </c>
      <c r="C1342">
        <v>1</v>
      </c>
      <c r="E1342">
        <v>0.624</v>
      </c>
    </row>
    <row r="1343" spans="1:6" x14ac:dyDescent="0.2">
      <c r="A1343" t="s">
        <v>38</v>
      </c>
      <c r="B1343" t="s">
        <v>150</v>
      </c>
      <c r="C1343">
        <v>2</v>
      </c>
      <c r="E1343">
        <v>1.351</v>
      </c>
    </row>
    <row r="1344" spans="1:6" x14ac:dyDescent="0.2">
      <c r="A1344" t="s">
        <v>38</v>
      </c>
      <c r="B1344" t="s">
        <v>150</v>
      </c>
      <c r="C1344">
        <v>3</v>
      </c>
      <c r="E1344">
        <v>3.1480000000000001</v>
      </c>
    </row>
    <row r="1345" spans="1:6" x14ac:dyDescent="0.2">
      <c r="A1345" t="s">
        <v>38</v>
      </c>
      <c r="B1345" t="s">
        <v>150</v>
      </c>
      <c r="C1345">
        <v>4</v>
      </c>
      <c r="E1345">
        <v>1.6559999999999999</v>
      </c>
    </row>
    <row r="1346" spans="1:6" x14ac:dyDescent="0.2">
      <c r="A1346" t="s">
        <v>38</v>
      </c>
      <c r="B1346" t="s">
        <v>151</v>
      </c>
      <c r="C1346">
        <v>1</v>
      </c>
      <c r="E1346">
        <v>0.73399999999999999</v>
      </c>
    </row>
    <row r="1347" spans="1:6" x14ac:dyDescent="0.2">
      <c r="A1347" t="s">
        <v>38</v>
      </c>
      <c r="B1347" t="s">
        <v>151</v>
      </c>
      <c r="C1347">
        <v>2</v>
      </c>
      <c r="E1347">
        <v>0.53200000000000003</v>
      </c>
    </row>
    <row r="1348" spans="1:6" x14ac:dyDescent="0.2">
      <c r="A1348" t="s">
        <v>38</v>
      </c>
      <c r="B1348" t="s">
        <v>151</v>
      </c>
      <c r="C1348">
        <v>3</v>
      </c>
      <c r="E1348">
        <v>5.19</v>
      </c>
    </row>
    <row r="1349" spans="1:6" x14ac:dyDescent="0.2">
      <c r="A1349" t="s">
        <v>38</v>
      </c>
      <c r="B1349" t="s">
        <v>152</v>
      </c>
      <c r="C1349">
        <v>1</v>
      </c>
      <c r="E1349">
        <v>2.1999999999999999E-2</v>
      </c>
    </row>
    <row r="1350" spans="1:6" x14ac:dyDescent="0.2">
      <c r="A1350" t="s">
        <v>38</v>
      </c>
      <c r="B1350" t="s">
        <v>152</v>
      </c>
      <c r="C1350">
        <v>2</v>
      </c>
      <c r="E1350">
        <v>6.7000000000000004E-2</v>
      </c>
    </row>
    <row r="1351" spans="1:6" x14ac:dyDescent="0.2">
      <c r="A1351" t="s">
        <v>38</v>
      </c>
      <c r="B1351" t="s">
        <v>152</v>
      </c>
      <c r="C1351">
        <v>3</v>
      </c>
      <c r="E1351">
        <v>2.9000000000000001E-2</v>
      </c>
    </row>
    <row r="1352" spans="1:6" x14ac:dyDescent="0.2">
      <c r="A1352" t="s">
        <v>38</v>
      </c>
      <c r="B1352" t="s">
        <v>152</v>
      </c>
      <c r="C1352">
        <v>4</v>
      </c>
      <c r="E1352">
        <v>3.1E-2</v>
      </c>
    </row>
    <row r="1353" spans="1:6" x14ac:dyDescent="0.2">
      <c r="A1353" t="s">
        <v>38</v>
      </c>
      <c r="B1353" t="s">
        <v>153</v>
      </c>
      <c r="C1353">
        <v>1</v>
      </c>
      <c r="E1353">
        <v>2.5999999999999999E-2</v>
      </c>
    </row>
    <row r="1354" spans="1:6" x14ac:dyDescent="0.2">
      <c r="A1354" t="s">
        <v>38</v>
      </c>
      <c r="B1354" t="s">
        <v>153</v>
      </c>
      <c r="C1354">
        <v>2</v>
      </c>
      <c r="E1354">
        <v>0.47699999999999998</v>
      </c>
    </row>
    <row r="1355" spans="1:6" x14ac:dyDescent="0.2">
      <c r="A1355" t="s">
        <v>38</v>
      </c>
      <c r="B1355" t="s">
        <v>153</v>
      </c>
      <c r="C1355">
        <v>3</v>
      </c>
      <c r="E1355" s="12">
        <v>1.056</v>
      </c>
    </row>
    <row r="1356" spans="1:6" x14ac:dyDescent="0.2">
      <c r="A1356" t="s">
        <v>38</v>
      </c>
      <c r="B1356" t="s">
        <v>154</v>
      </c>
      <c r="C1356">
        <v>1</v>
      </c>
      <c r="E1356" s="12">
        <v>0.38800000000000001</v>
      </c>
    </row>
    <row r="1357" spans="1:6" x14ac:dyDescent="0.2">
      <c r="A1357" t="s">
        <v>38</v>
      </c>
      <c r="B1357" t="s">
        <v>155</v>
      </c>
      <c r="C1357">
        <v>1</v>
      </c>
      <c r="D1357">
        <v>4.0000000000000001E-3</v>
      </c>
      <c r="E1357" s="12">
        <v>4.0000000000000001E-3</v>
      </c>
      <c r="F1357">
        <v>1</v>
      </c>
    </row>
    <row r="1358" spans="1:6" x14ac:dyDescent="0.2">
      <c r="A1358" t="s">
        <v>38</v>
      </c>
      <c r="B1358" t="s">
        <v>155</v>
      </c>
      <c r="C1358">
        <v>2</v>
      </c>
      <c r="D1358">
        <v>2.3E-2</v>
      </c>
      <c r="E1358">
        <v>2.3E-2</v>
      </c>
      <c r="F1358">
        <v>1</v>
      </c>
    </row>
    <row r="1359" spans="1:6" x14ac:dyDescent="0.2">
      <c r="A1359" t="s">
        <v>38</v>
      </c>
      <c r="B1359" t="s">
        <v>155</v>
      </c>
      <c r="C1359">
        <v>3</v>
      </c>
      <c r="D1359">
        <v>1.7999999999999999E-2</v>
      </c>
      <c r="E1359">
        <v>1.7999999999999999E-2</v>
      </c>
      <c r="F1359">
        <v>1</v>
      </c>
    </row>
    <row r="1360" spans="1:6" x14ac:dyDescent="0.2">
      <c r="A1360" t="s">
        <v>38</v>
      </c>
      <c r="B1360" t="s">
        <v>155</v>
      </c>
      <c r="C1360">
        <v>4</v>
      </c>
      <c r="D1360">
        <v>0.10100000000000001</v>
      </c>
      <c r="E1360">
        <v>0.10100000000000001</v>
      </c>
      <c r="F1360">
        <v>1</v>
      </c>
    </row>
    <row r="1361" spans="1:6" x14ac:dyDescent="0.2">
      <c r="A1361" t="s">
        <v>38</v>
      </c>
      <c r="B1361" t="s">
        <v>156</v>
      </c>
      <c r="C1361">
        <v>1</v>
      </c>
      <c r="E1361">
        <v>7.3999999999999996E-2</v>
      </c>
    </row>
    <row r="1362" spans="1:6" x14ac:dyDescent="0.2">
      <c r="A1362" t="s">
        <v>38</v>
      </c>
      <c r="B1362" t="s">
        <v>157</v>
      </c>
      <c r="C1362">
        <v>1</v>
      </c>
      <c r="E1362">
        <v>0.08</v>
      </c>
    </row>
    <row r="1363" spans="1:6" x14ac:dyDescent="0.2">
      <c r="A1363" t="s">
        <v>38</v>
      </c>
      <c r="B1363" t="s">
        <v>158</v>
      </c>
      <c r="C1363">
        <v>1</v>
      </c>
      <c r="E1363">
        <v>9.2999999999999999E-2</v>
      </c>
    </row>
    <row r="1364" spans="1:6" x14ac:dyDescent="0.2">
      <c r="A1364" t="s">
        <v>38</v>
      </c>
      <c r="B1364" t="s">
        <v>159</v>
      </c>
      <c r="C1364">
        <v>1</v>
      </c>
      <c r="E1364">
        <v>0.08</v>
      </c>
    </row>
    <row r="1365" spans="1:6" x14ac:dyDescent="0.2">
      <c r="A1365" t="s">
        <v>38</v>
      </c>
      <c r="B1365" t="s">
        <v>160</v>
      </c>
      <c r="C1365">
        <v>1</v>
      </c>
      <c r="D1365">
        <v>1.2E-2</v>
      </c>
      <c r="E1365">
        <v>1.2E-2</v>
      </c>
      <c r="F1365">
        <v>1</v>
      </c>
    </row>
    <row r="1366" spans="1:6" x14ac:dyDescent="0.2">
      <c r="A1366" t="s">
        <v>38</v>
      </c>
      <c r="B1366" t="s">
        <v>161</v>
      </c>
      <c r="C1366">
        <v>1</v>
      </c>
      <c r="D1366">
        <v>0</v>
      </c>
      <c r="E1366">
        <v>6.4669999999999996</v>
      </c>
    </row>
    <row r="1367" spans="1:6" x14ac:dyDescent="0.2">
      <c r="A1367" t="s">
        <v>38</v>
      </c>
      <c r="B1367" t="s">
        <v>162</v>
      </c>
      <c r="C1367">
        <v>1</v>
      </c>
      <c r="D1367">
        <v>0</v>
      </c>
      <c r="E1367">
        <v>3.544</v>
      </c>
    </row>
    <row r="1368" spans="1:6" x14ac:dyDescent="0.2">
      <c r="A1368" t="s">
        <v>38</v>
      </c>
      <c r="B1368" t="s">
        <v>163</v>
      </c>
      <c r="C1368">
        <v>1</v>
      </c>
      <c r="D1368">
        <v>1E-3</v>
      </c>
      <c r="E1368">
        <v>2.1000000000000001E-2</v>
      </c>
    </row>
    <row r="1369" spans="1:6" x14ac:dyDescent="0.2">
      <c r="A1369" t="s">
        <v>38</v>
      </c>
      <c r="B1369" t="s">
        <v>163</v>
      </c>
      <c r="C1369">
        <v>2</v>
      </c>
      <c r="D1369" s="12">
        <v>260429.79699999999</v>
      </c>
      <c r="E1369" s="12">
        <v>260429.79699999999</v>
      </c>
      <c r="F1369">
        <v>1</v>
      </c>
    </row>
    <row r="1370" spans="1:6" x14ac:dyDescent="0.2">
      <c r="A1370" t="s">
        <v>38</v>
      </c>
      <c r="B1370" t="s">
        <v>163</v>
      </c>
      <c r="C1370">
        <v>3</v>
      </c>
      <c r="D1370" s="12">
        <v>260429.79699999999</v>
      </c>
      <c r="E1370" s="12">
        <v>260429.79699999999</v>
      </c>
      <c r="F1370">
        <v>1</v>
      </c>
    </row>
    <row r="1371" spans="1:6" x14ac:dyDescent="0.2">
      <c r="A1371" t="s">
        <v>38</v>
      </c>
      <c r="B1371" t="s">
        <v>163</v>
      </c>
      <c r="C1371">
        <v>4</v>
      </c>
      <c r="D1371" s="12">
        <v>260429.79699999999</v>
      </c>
      <c r="E1371" s="12">
        <v>260429.79699999999</v>
      </c>
      <c r="F1371">
        <v>1</v>
      </c>
    </row>
    <row r="1372" spans="1:6" x14ac:dyDescent="0.2">
      <c r="A1372" t="s">
        <v>38</v>
      </c>
      <c r="B1372" t="s">
        <v>437</v>
      </c>
      <c r="C1372">
        <v>1</v>
      </c>
      <c r="D1372">
        <v>0</v>
      </c>
      <c r="E1372" s="12">
        <v>0</v>
      </c>
      <c r="F1372">
        <v>1</v>
      </c>
    </row>
    <row r="1373" spans="1:6" x14ac:dyDescent="0.2">
      <c r="A1373" t="s">
        <v>38</v>
      </c>
      <c r="B1373" t="s">
        <v>164</v>
      </c>
      <c r="C1373">
        <v>1</v>
      </c>
      <c r="D1373">
        <v>1E-3</v>
      </c>
      <c r="E1373" s="12">
        <v>7.0000000000000001E-3</v>
      </c>
      <c r="F1373">
        <v>1</v>
      </c>
    </row>
    <row r="1374" spans="1:6" x14ac:dyDescent="0.2">
      <c r="A1374" t="s">
        <v>38</v>
      </c>
      <c r="B1374" t="s">
        <v>165</v>
      </c>
      <c r="C1374">
        <v>1</v>
      </c>
      <c r="D1374">
        <v>0</v>
      </c>
      <c r="E1374" s="12">
        <v>4.718</v>
      </c>
    </row>
    <row r="1375" spans="1:6" x14ac:dyDescent="0.2">
      <c r="A1375" t="s">
        <v>38</v>
      </c>
      <c r="B1375" t="s">
        <v>166</v>
      </c>
      <c r="C1375">
        <v>1</v>
      </c>
      <c r="D1375">
        <v>0</v>
      </c>
      <c r="E1375" s="12">
        <v>204.298</v>
      </c>
    </row>
    <row r="1376" spans="1:6" x14ac:dyDescent="0.2">
      <c r="A1376" t="s">
        <v>38</v>
      </c>
      <c r="B1376" t="s">
        <v>167</v>
      </c>
      <c r="C1376">
        <v>1</v>
      </c>
      <c r="D1376">
        <v>0</v>
      </c>
      <c r="E1376" s="12">
        <v>257.50700000000001</v>
      </c>
    </row>
    <row r="1377" spans="1:6" x14ac:dyDescent="0.2">
      <c r="A1377" t="s">
        <v>38</v>
      </c>
      <c r="B1377" t="s">
        <v>168</v>
      </c>
      <c r="C1377">
        <v>1</v>
      </c>
      <c r="D1377">
        <v>0</v>
      </c>
      <c r="E1377">
        <v>4.718</v>
      </c>
    </row>
    <row r="1378" spans="1:6" x14ac:dyDescent="0.2">
      <c r="A1378" t="s">
        <v>38</v>
      </c>
      <c r="B1378" t="s">
        <v>410</v>
      </c>
      <c r="C1378">
        <v>1</v>
      </c>
      <c r="D1378">
        <v>0.23799999999999999</v>
      </c>
      <c r="E1378">
        <v>0.23799999999999999</v>
      </c>
      <c r="F1378">
        <v>1</v>
      </c>
    </row>
    <row r="1379" spans="1:6" x14ac:dyDescent="0.2">
      <c r="A1379" t="s">
        <v>38</v>
      </c>
      <c r="B1379" t="s">
        <v>438</v>
      </c>
      <c r="C1379">
        <v>1</v>
      </c>
      <c r="D1379">
        <v>7.0000000000000001E-3</v>
      </c>
      <c r="E1379">
        <v>7.0000000000000001E-3</v>
      </c>
      <c r="F1379">
        <v>1</v>
      </c>
    </row>
    <row r="1380" spans="1:6" x14ac:dyDescent="0.2">
      <c r="A1380" t="s">
        <v>38</v>
      </c>
      <c r="B1380" t="s">
        <v>169</v>
      </c>
      <c r="C1380">
        <v>1</v>
      </c>
      <c r="D1380">
        <v>30.003</v>
      </c>
      <c r="E1380">
        <v>30.003</v>
      </c>
      <c r="F1380">
        <v>1</v>
      </c>
    </row>
    <row r="1381" spans="1:6" x14ac:dyDescent="0.2">
      <c r="A1381" t="s">
        <v>38</v>
      </c>
      <c r="B1381" t="s">
        <v>171</v>
      </c>
      <c r="C1381">
        <v>1</v>
      </c>
      <c r="D1381">
        <v>1.1240000000000001</v>
      </c>
      <c r="E1381">
        <v>1.1240000000000001</v>
      </c>
      <c r="F1381">
        <v>1</v>
      </c>
    </row>
    <row r="1382" spans="1:6" x14ac:dyDescent="0.2">
      <c r="A1382" t="s">
        <v>38</v>
      </c>
      <c r="B1382" t="s">
        <v>439</v>
      </c>
      <c r="C1382">
        <v>1</v>
      </c>
      <c r="D1382" s="12">
        <v>0</v>
      </c>
      <c r="E1382" s="12">
        <v>8.9999999999999993E-3</v>
      </c>
      <c r="F1382">
        <v>1</v>
      </c>
    </row>
    <row r="1383" spans="1:6" x14ac:dyDescent="0.2">
      <c r="A1383" t="s">
        <v>38</v>
      </c>
      <c r="B1383" t="s">
        <v>172</v>
      </c>
      <c r="C1383">
        <v>1</v>
      </c>
      <c r="D1383" s="12">
        <v>3.4000000000000002E-2</v>
      </c>
      <c r="E1383" s="12">
        <v>0.14000000000000001</v>
      </c>
    </row>
    <row r="1384" spans="1:6" x14ac:dyDescent="0.2">
      <c r="A1384" t="s">
        <v>38</v>
      </c>
      <c r="B1384" t="s">
        <v>277</v>
      </c>
      <c r="C1384">
        <v>1</v>
      </c>
      <c r="D1384" s="12">
        <v>116.95399999999999</v>
      </c>
      <c r="E1384" s="12">
        <v>116.95399999999999</v>
      </c>
      <c r="F1384">
        <v>1</v>
      </c>
    </row>
    <row r="1385" spans="1:6" x14ac:dyDescent="0.2">
      <c r="A1385" t="s">
        <v>38</v>
      </c>
      <c r="B1385" t="s">
        <v>278</v>
      </c>
      <c r="C1385">
        <v>1</v>
      </c>
      <c r="D1385">
        <v>116.95399999999999</v>
      </c>
      <c r="E1385">
        <v>116.95399999999999</v>
      </c>
      <c r="F1385">
        <v>1</v>
      </c>
    </row>
    <row r="1386" spans="1:6" x14ac:dyDescent="0.2">
      <c r="A1386" t="s">
        <v>38</v>
      </c>
      <c r="B1386" t="s">
        <v>279</v>
      </c>
      <c r="C1386">
        <v>1</v>
      </c>
      <c r="D1386">
        <v>116.95399999999999</v>
      </c>
      <c r="E1386">
        <v>116.95399999999999</v>
      </c>
      <c r="F1386">
        <v>1</v>
      </c>
    </row>
    <row r="1387" spans="1:6" x14ac:dyDescent="0.2">
      <c r="A1387" t="s">
        <v>38</v>
      </c>
      <c r="B1387" t="s">
        <v>280</v>
      </c>
      <c r="C1387">
        <v>1</v>
      </c>
      <c r="D1387">
        <v>116.95399999999999</v>
      </c>
      <c r="E1387">
        <v>116.95399999999999</v>
      </c>
      <c r="F1387">
        <v>1</v>
      </c>
    </row>
    <row r="1388" spans="1:6" x14ac:dyDescent="0.2">
      <c r="A1388" t="s">
        <v>38</v>
      </c>
      <c r="B1388" t="s">
        <v>281</v>
      </c>
      <c r="C1388">
        <v>1</v>
      </c>
      <c r="D1388">
        <v>194.923</v>
      </c>
      <c r="E1388">
        <v>194.923</v>
      </c>
      <c r="F1388">
        <v>1</v>
      </c>
    </row>
    <row r="1389" spans="1:6" x14ac:dyDescent="0.2">
      <c r="A1389" t="s">
        <v>38</v>
      </c>
      <c r="B1389" t="s">
        <v>282</v>
      </c>
      <c r="C1389">
        <v>1</v>
      </c>
      <c r="D1389">
        <v>194.923</v>
      </c>
      <c r="E1389">
        <v>194.923</v>
      </c>
      <c r="F1389">
        <v>1</v>
      </c>
    </row>
    <row r="1390" spans="1:6" x14ac:dyDescent="0.2">
      <c r="A1390" t="s">
        <v>38</v>
      </c>
      <c r="B1390" t="s">
        <v>283</v>
      </c>
      <c r="C1390">
        <v>1</v>
      </c>
      <c r="D1390">
        <v>194.923</v>
      </c>
      <c r="E1390">
        <v>194.923</v>
      </c>
      <c r="F1390">
        <v>1</v>
      </c>
    </row>
    <row r="1391" spans="1:6" x14ac:dyDescent="0.2">
      <c r="A1391" t="s">
        <v>38</v>
      </c>
      <c r="B1391" t="s">
        <v>284</v>
      </c>
      <c r="C1391">
        <v>1</v>
      </c>
      <c r="D1391">
        <v>194.923</v>
      </c>
      <c r="E1391">
        <v>194.923</v>
      </c>
      <c r="F1391">
        <v>1</v>
      </c>
    </row>
    <row r="1392" spans="1:6" x14ac:dyDescent="0.2">
      <c r="A1392" t="s">
        <v>38</v>
      </c>
      <c r="B1392" t="s">
        <v>285</v>
      </c>
      <c r="C1392">
        <v>1</v>
      </c>
      <c r="D1392">
        <v>194.923</v>
      </c>
      <c r="E1392">
        <v>194.923</v>
      </c>
      <c r="F1392">
        <v>1</v>
      </c>
    </row>
    <row r="1393" spans="1:6" x14ac:dyDescent="0.2">
      <c r="A1393" t="s">
        <v>38</v>
      </c>
      <c r="B1393" t="s">
        <v>286</v>
      </c>
      <c r="C1393">
        <v>1</v>
      </c>
      <c r="D1393">
        <v>194.923</v>
      </c>
      <c r="E1393">
        <v>194.923</v>
      </c>
      <c r="F1393">
        <v>1</v>
      </c>
    </row>
    <row r="1394" spans="1:6" x14ac:dyDescent="0.2">
      <c r="A1394" t="s">
        <v>38</v>
      </c>
      <c r="B1394" t="s">
        <v>287</v>
      </c>
      <c r="C1394">
        <v>1</v>
      </c>
      <c r="D1394">
        <v>194.923</v>
      </c>
      <c r="E1394">
        <v>194.923</v>
      </c>
      <c r="F1394">
        <v>1</v>
      </c>
    </row>
    <row r="1395" spans="1:6" x14ac:dyDescent="0.2">
      <c r="A1395" t="s">
        <v>38</v>
      </c>
      <c r="B1395" t="s">
        <v>173</v>
      </c>
      <c r="C1395">
        <v>1</v>
      </c>
      <c r="E1395">
        <v>2.6589999999999998</v>
      </c>
    </row>
    <row r="1396" spans="1:6" x14ac:dyDescent="0.2">
      <c r="A1396" t="s">
        <v>38</v>
      </c>
      <c r="B1396" t="s">
        <v>458</v>
      </c>
      <c r="C1396">
        <v>1</v>
      </c>
      <c r="D1396">
        <v>3.0000000000000001E-3</v>
      </c>
      <c r="E1396">
        <v>28.323</v>
      </c>
    </row>
    <row r="1397" spans="1:6" x14ac:dyDescent="0.2">
      <c r="A1397" t="s">
        <v>38</v>
      </c>
      <c r="B1397" t="s">
        <v>459</v>
      </c>
      <c r="C1397">
        <v>1</v>
      </c>
      <c r="D1397">
        <v>3.0000000000000001E-3</v>
      </c>
      <c r="E1397">
        <v>28.323</v>
      </c>
    </row>
    <row r="1398" spans="1:6" x14ac:dyDescent="0.2">
      <c r="A1398" t="s">
        <v>38</v>
      </c>
      <c r="B1398" t="s">
        <v>174</v>
      </c>
      <c r="C1398">
        <v>1</v>
      </c>
      <c r="E1398">
        <v>0.14000000000000001</v>
      </c>
    </row>
    <row r="1399" spans="1:6" x14ac:dyDescent="0.2">
      <c r="A1399" t="s">
        <v>38</v>
      </c>
      <c r="B1399" t="s">
        <v>175</v>
      </c>
      <c r="C1399">
        <v>1</v>
      </c>
      <c r="D1399">
        <v>2.2610000000000001</v>
      </c>
      <c r="E1399">
        <v>0.14000000000000001</v>
      </c>
      <c r="F1399">
        <v>1</v>
      </c>
    </row>
    <row r="1400" spans="1:6" x14ac:dyDescent="0.2">
      <c r="A1400" t="s">
        <v>38</v>
      </c>
      <c r="B1400" t="s">
        <v>176</v>
      </c>
      <c r="C1400">
        <v>1</v>
      </c>
      <c r="D1400">
        <v>1.4350000000000001</v>
      </c>
      <c r="E1400">
        <v>0.14000000000000001</v>
      </c>
      <c r="F1400">
        <v>1</v>
      </c>
    </row>
    <row r="1401" spans="1:6" x14ac:dyDescent="0.2">
      <c r="A1401" t="s">
        <v>38</v>
      </c>
      <c r="B1401" t="s">
        <v>288</v>
      </c>
      <c r="C1401">
        <v>1</v>
      </c>
      <c r="D1401">
        <v>1.2999999999999999E-2</v>
      </c>
      <c r="E1401">
        <v>116.95399999999999</v>
      </c>
    </row>
    <row r="1402" spans="1:6" x14ac:dyDescent="0.2">
      <c r="A1402" t="s">
        <v>38</v>
      </c>
      <c r="B1402" t="s">
        <v>177</v>
      </c>
      <c r="C1402">
        <v>1</v>
      </c>
      <c r="D1402">
        <v>1E-3</v>
      </c>
      <c r="E1402">
        <v>116.95399999999999</v>
      </c>
    </row>
    <row r="1403" spans="1:6" x14ac:dyDescent="0.2">
      <c r="A1403" t="s">
        <v>38</v>
      </c>
      <c r="B1403" t="s">
        <v>178</v>
      </c>
      <c r="C1403">
        <v>1</v>
      </c>
      <c r="D1403">
        <v>1E-3</v>
      </c>
      <c r="E1403">
        <v>3.2000000000000001E-2</v>
      </c>
    </row>
    <row r="1404" spans="1:6" x14ac:dyDescent="0.2">
      <c r="A1404" t="s">
        <v>38</v>
      </c>
      <c r="B1404" t="s">
        <v>179</v>
      </c>
      <c r="C1404">
        <v>1</v>
      </c>
      <c r="D1404">
        <v>3.5999999999999997E-2</v>
      </c>
      <c r="E1404">
        <v>3.2000000000000001E-2</v>
      </c>
      <c r="F1404">
        <v>1</v>
      </c>
    </row>
    <row r="1405" spans="1:6" x14ac:dyDescent="0.2">
      <c r="A1405" t="s">
        <v>38</v>
      </c>
      <c r="B1405" t="s">
        <v>180</v>
      </c>
      <c r="C1405">
        <v>1</v>
      </c>
      <c r="D1405">
        <v>1E-3</v>
      </c>
      <c r="E1405">
        <v>0.16200000000000001</v>
      </c>
    </row>
    <row r="1406" spans="1:6" x14ac:dyDescent="0.2">
      <c r="A1406" t="s">
        <v>38</v>
      </c>
      <c r="B1406" t="s">
        <v>181</v>
      </c>
      <c r="C1406">
        <v>1</v>
      </c>
      <c r="D1406">
        <v>1E-3</v>
      </c>
      <c r="E1406">
        <v>0.20399999999999999</v>
      </c>
    </row>
    <row r="1407" spans="1:6" x14ac:dyDescent="0.2">
      <c r="A1407" t="s">
        <v>38</v>
      </c>
      <c r="B1407" t="s">
        <v>182</v>
      </c>
      <c r="C1407">
        <v>1</v>
      </c>
      <c r="D1407">
        <v>0</v>
      </c>
      <c r="E1407">
        <v>0.17</v>
      </c>
    </row>
    <row r="1408" spans="1:6" x14ac:dyDescent="0.2">
      <c r="A1408" t="s">
        <v>38</v>
      </c>
      <c r="B1408" t="s">
        <v>183</v>
      </c>
      <c r="C1408">
        <v>1</v>
      </c>
      <c r="D1408">
        <v>0</v>
      </c>
      <c r="E1408">
        <v>0.23499999999999999</v>
      </c>
    </row>
    <row r="1409" spans="1:6" x14ac:dyDescent="0.2">
      <c r="A1409" t="s">
        <v>38</v>
      </c>
      <c r="B1409" t="s">
        <v>184</v>
      </c>
      <c r="C1409">
        <v>1</v>
      </c>
      <c r="D1409">
        <v>0.83</v>
      </c>
      <c r="E1409">
        <v>0.185</v>
      </c>
      <c r="F1409">
        <v>1</v>
      </c>
    </row>
    <row r="1410" spans="1:6" x14ac:dyDescent="0.2">
      <c r="A1410" t="s">
        <v>38</v>
      </c>
      <c r="B1410" t="s">
        <v>185</v>
      </c>
      <c r="C1410">
        <v>1</v>
      </c>
      <c r="D1410">
        <v>0.83</v>
      </c>
      <c r="E1410">
        <v>0.23799999999999999</v>
      </c>
      <c r="F1410">
        <v>1</v>
      </c>
    </row>
    <row r="1411" spans="1:6" x14ac:dyDescent="0.2">
      <c r="A1411" t="s">
        <v>38</v>
      </c>
      <c r="B1411" t="s">
        <v>186</v>
      </c>
      <c r="C1411">
        <v>1</v>
      </c>
      <c r="D1411">
        <v>2E-3</v>
      </c>
      <c r="E1411">
        <v>2.5000000000000001E-2</v>
      </c>
    </row>
    <row r="1412" spans="1:6" x14ac:dyDescent="0.2">
      <c r="A1412" t="s">
        <v>38</v>
      </c>
      <c r="B1412" t="s">
        <v>187</v>
      </c>
      <c r="C1412">
        <v>1</v>
      </c>
      <c r="D1412">
        <v>2.375</v>
      </c>
      <c r="E1412">
        <v>2.5000000000000001E-2</v>
      </c>
      <c r="F1412">
        <v>1</v>
      </c>
    </row>
    <row r="1413" spans="1:6" x14ac:dyDescent="0.2">
      <c r="A1413" t="s">
        <v>38</v>
      </c>
      <c r="B1413" t="s">
        <v>188</v>
      </c>
      <c r="C1413">
        <v>1</v>
      </c>
      <c r="D1413">
        <v>6.9320000000000004</v>
      </c>
      <c r="E1413">
        <v>0.189</v>
      </c>
      <c r="F1413">
        <v>1</v>
      </c>
    </row>
    <row r="1414" spans="1:6" x14ac:dyDescent="0.2">
      <c r="A1414" t="s">
        <v>38</v>
      </c>
      <c r="B1414" t="s">
        <v>189</v>
      </c>
      <c r="C1414">
        <v>1</v>
      </c>
      <c r="D1414">
        <v>6.9320000000000004</v>
      </c>
      <c r="E1414">
        <v>0.22500000000000001</v>
      </c>
      <c r="F1414">
        <v>1</v>
      </c>
    </row>
    <row r="1415" spans="1:6" x14ac:dyDescent="0.2">
      <c r="A1415" t="s">
        <v>38</v>
      </c>
      <c r="B1415" t="s">
        <v>190</v>
      </c>
      <c r="C1415">
        <v>1</v>
      </c>
      <c r="D1415">
        <v>0</v>
      </c>
      <c r="E1415">
        <v>0.219</v>
      </c>
    </row>
    <row r="1416" spans="1:6" x14ac:dyDescent="0.2">
      <c r="A1416" t="s">
        <v>38</v>
      </c>
      <c r="B1416" t="s">
        <v>191</v>
      </c>
      <c r="C1416">
        <v>1</v>
      </c>
      <c r="D1416">
        <v>0</v>
      </c>
      <c r="E1416">
        <v>0.255</v>
      </c>
    </row>
    <row r="1417" spans="1:6" x14ac:dyDescent="0.2">
      <c r="A1417" t="s">
        <v>38</v>
      </c>
      <c r="B1417" t="s">
        <v>192</v>
      </c>
      <c r="C1417">
        <v>1</v>
      </c>
      <c r="D1417">
        <v>2E-3</v>
      </c>
      <c r="E1417">
        <v>0.224</v>
      </c>
    </row>
    <row r="1418" spans="1:6" x14ac:dyDescent="0.2">
      <c r="A1418" t="s">
        <v>38</v>
      </c>
      <c r="B1418" t="s">
        <v>193</v>
      </c>
      <c r="C1418">
        <v>1</v>
      </c>
      <c r="D1418">
        <v>2E-3</v>
      </c>
      <c r="E1418">
        <v>0.26300000000000001</v>
      </c>
    </row>
    <row r="1419" spans="1:6" x14ac:dyDescent="0.2">
      <c r="A1419" t="s">
        <v>38</v>
      </c>
      <c r="B1419" t="s">
        <v>194</v>
      </c>
      <c r="C1419">
        <v>1</v>
      </c>
      <c r="D1419">
        <v>0</v>
      </c>
      <c r="E1419">
        <v>2.4E-2</v>
      </c>
    </row>
    <row r="1420" spans="1:6" x14ac:dyDescent="0.2">
      <c r="A1420" t="s">
        <v>38</v>
      </c>
      <c r="B1420" t="s">
        <v>195</v>
      </c>
      <c r="C1420">
        <v>1</v>
      </c>
      <c r="D1420">
        <v>0</v>
      </c>
      <c r="E1420">
        <v>2.4E-2</v>
      </c>
    </row>
    <row r="1421" spans="1:6" x14ac:dyDescent="0.2">
      <c r="A1421" t="s">
        <v>38</v>
      </c>
      <c r="B1421" t="s">
        <v>196</v>
      </c>
      <c r="C1421">
        <v>1</v>
      </c>
      <c r="D1421">
        <v>0</v>
      </c>
      <c r="E1421">
        <v>2.3E-2</v>
      </c>
    </row>
    <row r="1422" spans="1:6" x14ac:dyDescent="0.2">
      <c r="A1422" t="s">
        <v>38</v>
      </c>
      <c r="B1422" t="s">
        <v>197</v>
      </c>
      <c r="C1422">
        <v>1</v>
      </c>
      <c r="D1422">
        <v>0</v>
      </c>
      <c r="E1422">
        <v>2.3E-2</v>
      </c>
    </row>
    <row r="1423" spans="1:6" x14ac:dyDescent="0.2">
      <c r="A1423" t="s">
        <v>38</v>
      </c>
      <c r="B1423" t="s">
        <v>198</v>
      </c>
      <c r="C1423">
        <v>1</v>
      </c>
      <c r="D1423">
        <v>0</v>
      </c>
      <c r="E1423">
        <v>2.3E-2</v>
      </c>
    </row>
    <row r="1424" spans="1:6" x14ac:dyDescent="0.2">
      <c r="A1424" t="s">
        <v>38</v>
      </c>
      <c r="B1424" t="s">
        <v>199</v>
      </c>
      <c r="C1424">
        <v>1</v>
      </c>
      <c r="D1424">
        <v>0</v>
      </c>
      <c r="E1424">
        <v>2.5999999999999999E-2</v>
      </c>
    </row>
    <row r="1425" spans="1:6" x14ac:dyDescent="0.2">
      <c r="A1425" t="s">
        <v>38</v>
      </c>
      <c r="B1425" t="s">
        <v>200</v>
      </c>
      <c r="C1425">
        <v>1</v>
      </c>
      <c r="D1425">
        <v>0</v>
      </c>
      <c r="E1425">
        <v>2.5999999999999999E-2</v>
      </c>
    </row>
    <row r="1426" spans="1:6" x14ac:dyDescent="0.2">
      <c r="A1426" t="s">
        <v>38</v>
      </c>
      <c r="B1426" t="s">
        <v>201</v>
      </c>
      <c r="C1426">
        <v>1</v>
      </c>
      <c r="D1426">
        <v>0</v>
      </c>
      <c r="E1426">
        <v>2.1999999999999999E-2</v>
      </c>
    </row>
    <row r="1427" spans="1:6" x14ac:dyDescent="0.2">
      <c r="A1427" t="s">
        <v>38</v>
      </c>
      <c r="B1427" t="s">
        <v>202</v>
      </c>
      <c r="C1427">
        <v>1</v>
      </c>
      <c r="D1427">
        <v>0</v>
      </c>
      <c r="E1427">
        <v>2.5000000000000001E-2</v>
      </c>
    </row>
    <row r="1428" spans="1:6" x14ac:dyDescent="0.2">
      <c r="A1428" t="s">
        <v>38</v>
      </c>
      <c r="B1428" t="s">
        <v>203</v>
      </c>
      <c r="C1428">
        <v>1</v>
      </c>
      <c r="D1428">
        <v>0</v>
      </c>
      <c r="E1428">
        <v>2.4E-2</v>
      </c>
    </row>
    <row r="1429" spans="1:6" x14ac:dyDescent="0.2">
      <c r="A1429" t="s">
        <v>38</v>
      </c>
      <c r="B1429" t="s">
        <v>204</v>
      </c>
      <c r="C1429">
        <v>1</v>
      </c>
      <c r="D1429">
        <v>1E-3</v>
      </c>
      <c r="E1429">
        <v>0.155</v>
      </c>
    </row>
    <row r="1430" spans="1:6" x14ac:dyDescent="0.2">
      <c r="A1430" t="s">
        <v>38</v>
      </c>
      <c r="B1430" t="s">
        <v>205</v>
      </c>
      <c r="C1430">
        <v>1</v>
      </c>
      <c r="D1430">
        <v>389.13799999999998</v>
      </c>
      <c r="E1430">
        <v>0.155</v>
      </c>
      <c r="F1430">
        <v>1</v>
      </c>
    </row>
    <row r="1431" spans="1:6" x14ac:dyDescent="0.2">
      <c r="A1431" t="s">
        <v>38</v>
      </c>
      <c r="B1431" t="s">
        <v>206</v>
      </c>
      <c r="C1431">
        <v>1</v>
      </c>
      <c r="D1431">
        <v>1.752</v>
      </c>
      <c r="E1431">
        <v>0.161</v>
      </c>
      <c r="F1431">
        <v>1</v>
      </c>
    </row>
    <row r="1432" spans="1:6" x14ac:dyDescent="0.2">
      <c r="A1432" t="s">
        <v>38</v>
      </c>
      <c r="B1432" t="s">
        <v>207</v>
      </c>
      <c r="C1432">
        <v>1</v>
      </c>
      <c r="D1432">
        <v>1.4379999999999999</v>
      </c>
      <c r="E1432">
        <v>0.161</v>
      </c>
      <c r="F1432">
        <v>1</v>
      </c>
    </row>
    <row r="1433" spans="1:6" x14ac:dyDescent="0.2">
      <c r="A1433" t="s">
        <v>38</v>
      </c>
      <c r="B1433" t="s">
        <v>208</v>
      </c>
      <c r="C1433">
        <v>1</v>
      </c>
      <c r="D1433">
        <v>0.38</v>
      </c>
      <c r="E1433">
        <v>0.155</v>
      </c>
      <c r="F1433">
        <v>1</v>
      </c>
    </row>
    <row r="1434" spans="1:6" x14ac:dyDescent="0.2">
      <c r="A1434" t="s">
        <v>38</v>
      </c>
      <c r="B1434" t="s">
        <v>209</v>
      </c>
      <c r="C1434">
        <v>1</v>
      </c>
      <c r="D1434">
        <v>0</v>
      </c>
      <c r="E1434">
        <v>0.153</v>
      </c>
    </row>
    <row r="1435" spans="1:6" x14ac:dyDescent="0.2">
      <c r="A1435" t="s">
        <v>38</v>
      </c>
      <c r="B1435" t="s">
        <v>210</v>
      </c>
      <c r="C1435">
        <v>1</v>
      </c>
      <c r="D1435">
        <v>1E-3</v>
      </c>
      <c r="E1435">
        <v>0.153</v>
      </c>
    </row>
    <row r="1436" spans="1:6" x14ac:dyDescent="0.2">
      <c r="A1436" t="s">
        <v>38</v>
      </c>
      <c r="B1436" t="s">
        <v>211</v>
      </c>
      <c r="C1436">
        <v>1</v>
      </c>
      <c r="D1436">
        <v>0.25</v>
      </c>
      <c r="E1436">
        <v>0.153</v>
      </c>
      <c r="F1436">
        <v>1</v>
      </c>
    </row>
    <row r="1437" spans="1:6" x14ac:dyDescent="0.2">
      <c r="A1437" t="s">
        <v>38</v>
      </c>
      <c r="B1437" t="s">
        <v>212</v>
      </c>
      <c r="C1437">
        <v>1</v>
      </c>
      <c r="D1437">
        <v>0.13200000000000001</v>
      </c>
      <c r="E1437">
        <v>0.153</v>
      </c>
    </row>
    <row r="1438" spans="1:6" x14ac:dyDescent="0.2">
      <c r="A1438" t="s">
        <v>38</v>
      </c>
      <c r="B1438" t="s">
        <v>213</v>
      </c>
      <c r="C1438">
        <v>1</v>
      </c>
      <c r="D1438">
        <v>1E-3</v>
      </c>
      <c r="E1438">
        <v>0.25</v>
      </c>
    </row>
    <row r="1439" spans="1:6" x14ac:dyDescent="0.2">
      <c r="A1439" t="s">
        <v>38</v>
      </c>
      <c r="B1439" t="s">
        <v>214</v>
      </c>
      <c r="C1439">
        <v>1</v>
      </c>
      <c r="D1439">
        <v>0</v>
      </c>
      <c r="E1439">
        <v>0.25</v>
      </c>
    </row>
    <row r="1440" spans="1:6" x14ac:dyDescent="0.2">
      <c r="A1440" t="s">
        <v>38</v>
      </c>
      <c r="B1440" t="s">
        <v>447</v>
      </c>
      <c r="C1440">
        <v>1</v>
      </c>
      <c r="E1440">
        <v>0.17599999999999999</v>
      </c>
    </row>
    <row r="1441" spans="1:6" x14ac:dyDescent="0.2">
      <c r="A1441" t="s">
        <v>38</v>
      </c>
      <c r="B1441" t="s">
        <v>440</v>
      </c>
      <c r="C1441">
        <v>1</v>
      </c>
      <c r="E1441">
        <v>0.17599999999999999</v>
      </c>
    </row>
    <row r="1442" spans="1:6" x14ac:dyDescent="0.2">
      <c r="A1442" t="s">
        <v>38</v>
      </c>
      <c r="B1442" t="s">
        <v>215</v>
      </c>
      <c r="C1442">
        <v>1</v>
      </c>
      <c r="D1442">
        <v>4.4050000000000002</v>
      </c>
      <c r="E1442">
        <v>0.17599999999999999</v>
      </c>
      <c r="F1442">
        <v>1</v>
      </c>
    </row>
    <row r="1443" spans="1:6" x14ac:dyDescent="0.2">
      <c r="A1443" t="s">
        <v>38</v>
      </c>
      <c r="B1443" t="s">
        <v>448</v>
      </c>
      <c r="C1443">
        <v>1</v>
      </c>
      <c r="E1443">
        <v>0.17599999999999999</v>
      </c>
    </row>
    <row r="1444" spans="1:6" x14ac:dyDescent="0.2">
      <c r="A1444" t="s">
        <v>38</v>
      </c>
      <c r="B1444" t="s">
        <v>441</v>
      </c>
      <c r="C1444">
        <v>1</v>
      </c>
      <c r="E1444">
        <v>0.17599999999999999</v>
      </c>
    </row>
    <row r="1445" spans="1:6" x14ac:dyDescent="0.2">
      <c r="A1445" t="s">
        <v>38</v>
      </c>
      <c r="B1445" t="s">
        <v>216</v>
      </c>
      <c r="C1445">
        <v>1</v>
      </c>
      <c r="D1445">
        <v>4.0000000000000001E-3</v>
      </c>
      <c r="E1445">
        <v>0.17599999999999999</v>
      </c>
    </row>
    <row r="1446" spans="1:6" x14ac:dyDescent="0.2">
      <c r="A1446" t="s">
        <v>38</v>
      </c>
      <c r="B1446" t="s">
        <v>217</v>
      </c>
      <c r="C1446">
        <v>1</v>
      </c>
      <c r="D1446">
        <v>4.0000000000000001E-3</v>
      </c>
      <c r="E1446">
        <v>0.17599999999999999</v>
      </c>
    </row>
    <row r="1447" spans="1:6" x14ac:dyDescent="0.2">
      <c r="A1447" t="s">
        <v>38</v>
      </c>
      <c r="B1447" t="s">
        <v>218</v>
      </c>
      <c r="C1447">
        <v>1</v>
      </c>
      <c r="D1447">
        <v>0</v>
      </c>
      <c r="E1447">
        <v>0.17599999999999999</v>
      </c>
    </row>
    <row r="1448" spans="1:6" x14ac:dyDescent="0.2">
      <c r="A1448" t="s">
        <v>38</v>
      </c>
      <c r="B1448" t="s">
        <v>219</v>
      </c>
      <c r="C1448">
        <v>1</v>
      </c>
      <c r="D1448">
        <v>0</v>
      </c>
      <c r="E1448">
        <v>0.17599999999999999</v>
      </c>
    </row>
    <row r="1449" spans="1:6" x14ac:dyDescent="0.2">
      <c r="A1449" t="s">
        <v>38</v>
      </c>
      <c r="B1449" t="s">
        <v>220</v>
      </c>
      <c r="C1449">
        <v>1</v>
      </c>
      <c r="D1449">
        <v>0</v>
      </c>
      <c r="E1449">
        <v>0.17599999999999999</v>
      </c>
    </row>
    <row r="1450" spans="1:6" x14ac:dyDescent="0.2">
      <c r="A1450" t="s">
        <v>38</v>
      </c>
      <c r="B1450" t="s">
        <v>221</v>
      </c>
      <c r="C1450">
        <v>1</v>
      </c>
      <c r="D1450">
        <v>0</v>
      </c>
      <c r="E1450">
        <v>1.7649999999999999</v>
      </c>
    </row>
    <row r="1451" spans="1:6" x14ac:dyDescent="0.2">
      <c r="A1451" t="s">
        <v>38</v>
      </c>
      <c r="B1451" t="s">
        <v>411</v>
      </c>
      <c r="C1451">
        <v>1</v>
      </c>
      <c r="D1451">
        <v>1E-3</v>
      </c>
      <c r="E1451">
        <v>0.157</v>
      </c>
    </row>
    <row r="1452" spans="1:6" x14ac:dyDescent="0.2">
      <c r="A1452" t="s">
        <v>38</v>
      </c>
      <c r="B1452" t="s">
        <v>412</v>
      </c>
      <c r="C1452">
        <v>1</v>
      </c>
      <c r="D1452">
        <v>1E-3</v>
      </c>
      <c r="E1452">
        <v>5.5019999999999998</v>
      </c>
    </row>
    <row r="1453" spans="1:6" x14ac:dyDescent="0.2">
      <c r="A1453" t="s">
        <v>38</v>
      </c>
      <c r="B1453" t="s">
        <v>222</v>
      </c>
      <c r="C1453">
        <v>1</v>
      </c>
      <c r="D1453">
        <v>0</v>
      </c>
      <c r="E1453">
        <v>0.61499999999999999</v>
      </c>
    </row>
    <row r="1454" spans="1:6" x14ac:dyDescent="0.2">
      <c r="A1454" t="s">
        <v>38</v>
      </c>
      <c r="B1454" t="s">
        <v>223</v>
      </c>
      <c r="C1454">
        <v>1</v>
      </c>
      <c r="D1454">
        <v>0</v>
      </c>
      <c r="E1454">
        <v>0.61499999999999999</v>
      </c>
    </row>
    <row r="1455" spans="1:6" x14ac:dyDescent="0.2">
      <c r="A1455" t="s">
        <v>38</v>
      </c>
      <c r="B1455" t="s">
        <v>224</v>
      </c>
      <c r="C1455">
        <v>1</v>
      </c>
      <c r="D1455">
        <v>6.6000000000000003E-2</v>
      </c>
      <c r="E1455">
        <v>0.61499999999999999</v>
      </c>
    </row>
    <row r="1456" spans="1:6" x14ac:dyDescent="0.2">
      <c r="A1456" t="s">
        <v>38</v>
      </c>
      <c r="B1456" t="s">
        <v>225</v>
      </c>
      <c r="C1456">
        <v>1</v>
      </c>
      <c r="D1456">
        <v>2.3210000000000002</v>
      </c>
      <c r="E1456">
        <v>0.61499999999999999</v>
      </c>
      <c r="F1456">
        <v>1</v>
      </c>
    </row>
    <row r="1457" spans="1:6" x14ac:dyDescent="0.2">
      <c r="A1457" t="s">
        <v>38</v>
      </c>
      <c r="B1457" t="s">
        <v>226</v>
      </c>
      <c r="C1457">
        <v>1</v>
      </c>
      <c r="D1457">
        <v>0</v>
      </c>
      <c r="E1457">
        <v>0.61499999999999999</v>
      </c>
    </row>
    <row r="1458" spans="1:6" x14ac:dyDescent="0.2">
      <c r="A1458" t="s">
        <v>38</v>
      </c>
      <c r="B1458" t="s">
        <v>227</v>
      </c>
      <c r="C1458">
        <v>1</v>
      </c>
      <c r="D1458">
        <v>0</v>
      </c>
      <c r="E1458">
        <v>0.61499999999999999</v>
      </c>
    </row>
    <row r="1459" spans="1:6" x14ac:dyDescent="0.2">
      <c r="A1459" t="s">
        <v>38</v>
      </c>
      <c r="B1459" t="s">
        <v>228</v>
      </c>
      <c r="C1459">
        <v>1</v>
      </c>
      <c r="D1459">
        <v>0</v>
      </c>
      <c r="E1459">
        <v>0.61499999999999999</v>
      </c>
    </row>
    <row r="1460" spans="1:6" x14ac:dyDescent="0.2">
      <c r="A1460" t="s">
        <v>38</v>
      </c>
      <c r="B1460" t="s">
        <v>229</v>
      </c>
      <c r="C1460">
        <v>1</v>
      </c>
      <c r="D1460">
        <v>0</v>
      </c>
      <c r="E1460">
        <v>0.61499999999999999</v>
      </c>
    </row>
    <row r="1461" spans="1:6" x14ac:dyDescent="0.2">
      <c r="A1461" t="s">
        <v>38</v>
      </c>
      <c r="B1461" t="s">
        <v>230</v>
      </c>
      <c r="C1461">
        <v>1</v>
      </c>
      <c r="D1461">
        <v>0</v>
      </c>
      <c r="E1461">
        <v>0.61499999999999999</v>
      </c>
    </row>
    <row r="1462" spans="1:6" x14ac:dyDescent="0.2">
      <c r="A1462" t="s">
        <v>38</v>
      </c>
      <c r="B1462" t="s">
        <v>231</v>
      </c>
      <c r="C1462">
        <v>1</v>
      </c>
      <c r="D1462">
        <v>3.5190000000000001</v>
      </c>
      <c r="E1462">
        <v>0.61499999999999999</v>
      </c>
      <c r="F1462">
        <v>1</v>
      </c>
    </row>
    <row r="1463" spans="1:6" x14ac:dyDescent="0.2">
      <c r="A1463" t="s">
        <v>38</v>
      </c>
      <c r="B1463" t="s">
        <v>232</v>
      </c>
      <c r="C1463">
        <v>1</v>
      </c>
      <c r="D1463">
        <v>0</v>
      </c>
      <c r="E1463">
        <v>0.61499999999999999</v>
      </c>
    </row>
    <row r="1464" spans="1:6" x14ac:dyDescent="0.2">
      <c r="A1464" t="s">
        <v>38</v>
      </c>
      <c r="B1464" t="s">
        <v>233</v>
      </c>
      <c r="C1464">
        <v>1</v>
      </c>
      <c r="D1464">
        <v>0</v>
      </c>
      <c r="E1464">
        <v>0.61499999999999999</v>
      </c>
    </row>
    <row r="1465" spans="1:6" x14ac:dyDescent="0.2">
      <c r="A1465" t="s">
        <v>38</v>
      </c>
      <c r="B1465" t="s">
        <v>234</v>
      </c>
      <c r="C1465">
        <v>1</v>
      </c>
      <c r="D1465">
        <v>0</v>
      </c>
      <c r="E1465">
        <v>6.1539999999999999</v>
      </c>
    </row>
    <row r="1466" spans="1:6" x14ac:dyDescent="0.2">
      <c r="A1466" t="s">
        <v>38</v>
      </c>
      <c r="B1466" t="s">
        <v>449</v>
      </c>
      <c r="C1466">
        <v>1</v>
      </c>
      <c r="D1466">
        <v>0.01</v>
      </c>
      <c r="E1466">
        <v>3.0000000000000001E-3</v>
      </c>
      <c r="F1466">
        <v>1</v>
      </c>
    </row>
    <row r="1467" spans="1:6" x14ac:dyDescent="0.2">
      <c r="A1467" t="s">
        <v>38</v>
      </c>
      <c r="B1467" t="s">
        <v>235</v>
      </c>
      <c r="C1467">
        <v>1</v>
      </c>
      <c r="D1467">
        <v>5.0000000000000001E-3</v>
      </c>
      <c r="E1467">
        <v>3.0000000000000001E-3</v>
      </c>
      <c r="F1467">
        <v>1</v>
      </c>
    </row>
    <row r="1468" spans="1:6" x14ac:dyDescent="0.2">
      <c r="A1468" t="s">
        <v>38</v>
      </c>
      <c r="B1468" t="s">
        <v>236</v>
      </c>
      <c r="C1468">
        <v>1</v>
      </c>
      <c r="D1468">
        <v>0</v>
      </c>
      <c r="E1468">
        <v>3.0000000000000001E-3</v>
      </c>
      <c r="F1468">
        <v>1</v>
      </c>
    </row>
    <row r="1469" spans="1:6" x14ac:dyDescent="0.2">
      <c r="A1469" t="s">
        <v>38</v>
      </c>
      <c r="B1469" t="s">
        <v>237</v>
      </c>
      <c r="C1469">
        <v>1</v>
      </c>
      <c r="D1469">
        <v>0</v>
      </c>
      <c r="E1469">
        <v>3.2000000000000001E-2</v>
      </c>
    </row>
    <row r="1470" spans="1:6" x14ac:dyDescent="0.2">
      <c r="A1470" t="s">
        <v>38</v>
      </c>
      <c r="B1470" t="s">
        <v>238</v>
      </c>
      <c r="C1470">
        <v>1</v>
      </c>
      <c r="D1470">
        <v>2E-3</v>
      </c>
      <c r="E1470">
        <v>3.0000000000000001E-3</v>
      </c>
      <c r="F1470">
        <v>1</v>
      </c>
    </row>
    <row r="1471" spans="1:6" x14ac:dyDescent="0.2">
      <c r="A1471" t="s">
        <v>38</v>
      </c>
      <c r="B1471" t="s">
        <v>239</v>
      </c>
      <c r="C1471">
        <v>1</v>
      </c>
      <c r="D1471">
        <v>3.0000000000000001E-3</v>
      </c>
      <c r="E1471">
        <v>3.0000000000000001E-3</v>
      </c>
      <c r="F1471">
        <v>1</v>
      </c>
    </row>
    <row r="1472" spans="1:6" x14ac:dyDescent="0.2">
      <c r="A1472" t="s">
        <v>38</v>
      </c>
      <c r="B1472" t="s">
        <v>442</v>
      </c>
      <c r="C1472">
        <v>1</v>
      </c>
      <c r="D1472">
        <v>1E-3</v>
      </c>
      <c r="E1472">
        <v>3.0000000000000001E-3</v>
      </c>
      <c r="F1472">
        <v>1</v>
      </c>
    </row>
    <row r="1473" spans="1:6" x14ac:dyDescent="0.2">
      <c r="A1473" t="s">
        <v>38</v>
      </c>
      <c r="B1473" t="s">
        <v>240</v>
      </c>
      <c r="C1473">
        <v>1</v>
      </c>
      <c r="D1473">
        <v>0</v>
      </c>
      <c r="E1473">
        <v>5.0000000000000001E-3</v>
      </c>
      <c r="F1473">
        <v>1</v>
      </c>
    </row>
    <row r="1474" spans="1:6" x14ac:dyDescent="0.2">
      <c r="A1474" t="s">
        <v>38</v>
      </c>
      <c r="B1474" t="s">
        <v>241</v>
      </c>
      <c r="C1474">
        <v>1</v>
      </c>
      <c r="D1474">
        <v>3.0000000000000001E-3</v>
      </c>
      <c r="E1474">
        <v>3.0000000000000001E-3</v>
      </c>
      <c r="F1474">
        <v>1</v>
      </c>
    </row>
    <row r="1475" spans="1:6" x14ac:dyDescent="0.2">
      <c r="A1475" t="s">
        <v>38</v>
      </c>
      <c r="B1475" t="s">
        <v>242</v>
      </c>
      <c r="C1475">
        <v>1</v>
      </c>
      <c r="D1475">
        <v>0</v>
      </c>
      <c r="E1475">
        <v>3.2000000000000001E-2</v>
      </c>
    </row>
    <row r="1476" spans="1:6" x14ac:dyDescent="0.2">
      <c r="A1476" t="s">
        <v>38</v>
      </c>
      <c r="B1476" t="s">
        <v>243</v>
      </c>
      <c r="C1476">
        <v>1</v>
      </c>
      <c r="D1476">
        <v>0</v>
      </c>
      <c r="E1476">
        <v>0.14000000000000001</v>
      </c>
    </row>
    <row r="1477" spans="1:6" x14ac:dyDescent="0.2">
      <c r="A1477" t="s">
        <v>38</v>
      </c>
      <c r="B1477" t="s">
        <v>244</v>
      </c>
      <c r="C1477">
        <v>1</v>
      </c>
      <c r="E1477">
        <v>0.153</v>
      </c>
    </row>
    <row r="1478" spans="1:6" x14ac:dyDescent="0.2">
      <c r="A1478" t="s">
        <v>38</v>
      </c>
      <c r="B1478" t="s">
        <v>245</v>
      </c>
      <c r="C1478">
        <v>1</v>
      </c>
      <c r="D1478">
        <v>1E-3</v>
      </c>
      <c r="E1478">
        <v>139.86000000000001</v>
      </c>
    </row>
    <row r="1479" spans="1:6" x14ac:dyDescent="0.2">
      <c r="A1479" t="s">
        <v>38</v>
      </c>
      <c r="B1479" t="s">
        <v>246</v>
      </c>
      <c r="C1479">
        <v>1</v>
      </c>
      <c r="D1479">
        <v>0</v>
      </c>
      <c r="E1479">
        <v>0.153</v>
      </c>
    </row>
    <row r="1480" spans="1:6" x14ac:dyDescent="0.2">
      <c r="A1480" t="s">
        <v>38</v>
      </c>
      <c r="B1480" t="s">
        <v>247</v>
      </c>
      <c r="C1480">
        <v>1</v>
      </c>
      <c r="D1480">
        <v>0</v>
      </c>
      <c r="E1480">
        <v>0.14000000000000001</v>
      </c>
    </row>
    <row r="1481" spans="1:6" x14ac:dyDescent="0.2">
      <c r="A1481" t="s">
        <v>38</v>
      </c>
      <c r="B1481" t="s">
        <v>248</v>
      </c>
      <c r="C1481">
        <v>1</v>
      </c>
      <c r="D1481">
        <v>0</v>
      </c>
      <c r="E1481">
        <v>139.86000000000001</v>
      </c>
    </row>
    <row r="1482" spans="1:6" x14ac:dyDescent="0.2">
      <c r="A1482" t="s">
        <v>38</v>
      </c>
      <c r="B1482" t="s">
        <v>450</v>
      </c>
      <c r="C1482">
        <v>1</v>
      </c>
      <c r="E1482">
        <v>0.14000000000000001</v>
      </c>
    </row>
    <row r="1483" spans="1:6" x14ac:dyDescent="0.2">
      <c r="A1483" t="s">
        <v>38</v>
      </c>
      <c r="B1483" t="s">
        <v>443</v>
      </c>
      <c r="C1483">
        <v>1</v>
      </c>
      <c r="E1483">
        <v>0.14000000000000001</v>
      </c>
    </row>
    <row r="1484" spans="1:6" x14ac:dyDescent="0.2">
      <c r="A1484" t="s">
        <v>38</v>
      </c>
      <c r="B1484" t="s">
        <v>451</v>
      </c>
      <c r="C1484">
        <v>1</v>
      </c>
      <c r="E1484">
        <v>0.14000000000000001</v>
      </c>
    </row>
    <row r="1485" spans="1:6" x14ac:dyDescent="0.2">
      <c r="A1485" t="s">
        <v>38</v>
      </c>
      <c r="B1485" t="s">
        <v>452</v>
      </c>
      <c r="C1485">
        <v>1</v>
      </c>
      <c r="E1485">
        <v>0.14000000000000001</v>
      </c>
    </row>
    <row r="1486" spans="1:6" x14ac:dyDescent="0.2">
      <c r="A1486" t="s">
        <v>38</v>
      </c>
      <c r="B1486" t="s">
        <v>444</v>
      </c>
      <c r="C1486">
        <v>1</v>
      </c>
      <c r="E1486">
        <v>0.14000000000000001</v>
      </c>
    </row>
    <row r="1487" spans="1:6" x14ac:dyDescent="0.2">
      <c r="A1487" t="s">
        <v>38</v>
      </c>
      <c r="B1487" t="s">
        <v>249</v>
      </c>
      <c r="C1487">
        <v>1</v>
      </c>
      <c r="E1487">
        <v>0.14000000000000001</v>
      </c>
    </row>
    <row r="1488" spans="1:6" x14ac:dyDescent="0.2">
      <c r="A1488" t="s">
        <v>38</v>
      </c>
      <c r="B1488" t="s">
        <v>250</v>
      </c>
      <c r="C1488">
        <v>1</v>
      </c>
      <c r="D1488">
        <v>0</v>
      </c>
      <c r="E1488">
        <v>0.14000000000000001</v>
      </c>
    </row>
    <row r="1489" spans="1:6" x14ac:dyDescent="0.2">
      <c r="A1489" t="s">
        <v>38</v>
      </c>
      <c r="B1489" t="s">
        <v>251</v>
      </c>
      <c r="C1489">
        <v>1</v>
      </c>
      <c r="D1489">
        <v>0</v>
      </c>
      <c r="E1489">
        <v>0.14000000000000001</v>
      </c>
    </row>
    <row r="1490" spans="1:6" x14ac:dyDescent="0.2">
      <c r="A1490" t="s">
        <v>38</v>
      </c>
      <c r="B1490" t="s">
        <v>252</v>
      </c>
      <c r="C1490">
        <v>1</v>
      </c>
      <c r="E1490">
        <v>1.4</v>
      </c>
    </row>
    <row r="1491" spans="1:6" x14ac:dyDescent="0.2">
      <c r="A1491" t="s">
        <v>38</v>
      </c>
      <c r="B1491" t="s">
        <v>253</v>
      </c>
      <c r="C1491">
        <v>1</v>
      </c>
      <c r="D1491">
        <v>0</v>
      </c>
      <c r="E1491">
        <v>0.14000000000000001</v>
      </c>
    </row>
    <row r="1492" spans="1:6" x14ac:dyDescent="0.2">
      <c r="A1492" t="s">
        <v>38</v>
      </c>
      <c r="B1492" t="s">
        <v>254</v>
      </c>
      <c r="C1492">
        <v>1</v>
      </c>
      <c r="D1492">
        <v>0</v>
      </c>
      <c r="E1492">
        <v>55.637</v>
      </c>
    </row>
    <row r="1493" spans="1:6" x14ac:dyDescent="0.2">
      <c r="A1493" t="s">
        <v>38</v>
      </c>
      <c r="B1493" t="s">
        <v>255</v>
      </c>
      <c r="C1493">
        <v>1</v>
      </c>
      <c r="D1493">
        <v>0</v>
      </c>
      <c r="E1493">
        <v>234.142</v>
      </c>
    </row>
    <row r="1494" spans="1:6" x14ac:dyDescent="0.2">
      <c r="A1494" t="s">
        <v>38</v>
      </c>
      <c r="B1494" t="s">
        <v>413</v>
      </c>
      <c r="C1494">
        <v>1</v>
      </c>
      <c r="D1494">
        <v>0.05</v>
      </c>
      <c r="E1494">
        <v>0.05</v>
      </c>
      <c r="F1494">
        <v>1</v>
      </c>
    </row>
    <row r="1495" spans="1:6" x14ac:dyDescent="0.2">
      <c r="A1495" t="s">
        <v>38</v>
      </c>
      <c r="B1495" t="s">
        <v>445</v>
      </c>
      <c r="C1495">
        <v>1</v>
      </c>
      <c r="D1495">
        <v>0</v>
      </c>
      <c r="E1495">
        <v>2E-3</v>
      </c>
      <c r="F1495">
        <v>1</v>
      </c>
    </row>
    <row r="1496" spans="1:6" x14ac:dyDescent="0.2">
      <c r="A1496" t="s">
        <v>38</v>
      </c>
      <c r="B1496" t="s">
        <v>256</v>
      </c>
      <c r="C1496">
        <v>1</v>
      </c>
      <c r="D1496">
        <v>6.2E-2</v>
      </c>
      <c r="E1496">
        <v>0.10100000000000001</v>
      </c>
    </row>
    <row r="1497" spans="1:6" x14ac:dyDescent="0.2">
      <c r="A1497" t="s">
        <v>38</v>
      </c>
      <c r="B1497" t="s">
        <v>257</v>
      </c>
      <c r="C1497">
        <v>1</v>
      </c>
      <c r="D1497">
        <v>4.0000000000000001E-3</v>
      </c>
      <c r="E1497">
        <v>23.437999999999999</v>
      </c>
    </row>
    <row r="1498" spans="1:6" x14ac:dyDescent="0.2">
      <c r="A1498" t="s">
        <v>38</v>
      </c>
      <c r="B1498" t="s">
        <v>258</v>
      </c>
      <c r="C1498">
        <v>1</v>
      </c>
      <c r="D1498">
        <v>9.7460000000000004</v>
      </c>
      <c r="E1498">
        <v>9.7460000000000004</v>
      </c>
      <c r="F1498">
        <v>1</v>
      </c>
    </row>
    <row r="1499" spans="1:6" x14ac:dyDescent="0.2">
      <c r="A1499" t="s">
        <v>38</v>
      </c>
      <c r="B1499" t="s">
        <v>259</v>
      </c>
      <c r="C1499">
        <v>1</v>
      </c>
      <c r="E1499">
        <v>0.86099999999999999</v>
      </c>
    </row>
    <row r="1500" spans="1:6" x14ac:dyDescent="0.2">
      <c r="A1500" t="s">
        <v>38</v>
      </c>
      <c r="B1500" t="s">
        <v>260</v>
      </c>
      <c r="C1500">
        <v>1</v>
      </c>
      <c r="E1500">
        <v>0.32100000000000001</v>
      </c>
    </row>
    <row r="1501" spans="1:6" x14ac:dyDescent="0.2">
      <c r="A1501" t="s">
        <v>38</v>
      </c>
      <c r="B1501" t="s">
        <v>261</v>
      </c>
      <c r="C1501">
        <v>1</v>
      </c>
      <c r="E1501">
        <v>1.2E-2</v>
      </c>
    </row>
    <row r="1502" spans="1:6" x14ac:dyDescent="0.2">
      <c r="A1502" t="s">
        <v>38</v>
      </c>
      <c r="B1502" t="s">
        <v>262</v>
      </c>
      <c r="C1502">
        <v>1</v>
      </c>
      <c r="D1502">
        <v>0</v>
      </c>
      <c r="E1502">
        <v>1.6E-2</v>
      </c>
    </row>
    <row r="1503" spans="1:6" x14ac:dyDescent="0.2">
      <c r="A1503" t="s">
        <v>38</v>
      </c>
      <c r="B1503" t="s">
        <v>263</v>
      </c>
      <c r="C1503">
        <v>1</v>
      </c>
      <c r="D1503">
        <v>0</v>
      </c>
      <c r="E1503">
        <v>0.24199999999999999</v>
      </c>
    </row>
    <row r="1504" spans="1:6" x14ac:dyDescent="0.2">
      <c r="A1504" t="s">
        <v>38</v>
      </c>
      <c r="B1504" t="s">
        <v>264</v>
      </c>
      <c r="C1504">
        <v>1</v>
      </c>
      <c r="D1504">
        <v>0</v>
      </c>
      <c r="E1504">
        <v>1.4999999999999999E-2</v>
      </c>
    </row>
    <row r="1505" spans="1:6" x14ac:dyDescent="0.2">
      <c r="A1505" t="s">
        <v>38</v>
      </c>
      <c r="B1505" t="s">
        <v>265</v>
      </c>
      <c r="C1505">
        <v>1</v>
      </c>
      <c r="D1505">
        <v>6.0000000000000001E-3</v>
      </c>
      <c r="E1505">
        <v>1.4999999999999999E-2</v>
      </c>
      <c r="F1505">
        <v>1</v>
      </c>
    </row>
    <row r="1506" spans="1:6" x14ac:dyDescent="0.2">
      <c r="A1506" t="s">
        <v>38</v>
      </c>
      <c r="B1506" t="s">
        <v>266</v>
      </c>
      <c r="C1506">
        <v>1</v>
      </c>
      <c r="D1506">
        <v>0</v>
      </c>
      <c r="E1506">
        <v>12.994999999999999</v>
      </c>
    </row>
    <row r="1507" spans="1:6" x14ac:dyDescent="0.2">
      <c r="A1507" t="s">
        <v>38</v>
      </c>
      <c r="B1507" t="s">
        <v>267</v>
      </c>
      <c r="C1507">
        <v>1</v>
      </c>
      <c r="D1507">
        <v>12.345000000000001</v>
      </c>
      <c r="E1507">
        <v>12.994999999999999</v>
      </c>
    </row>
    <row r="1508" spans="1:6" x14ac:dyDescent="0.2">
      <c r="A1508" t="s">
        <v>38</v>
      </c>
      <c r="B1508" t="s">
        <v>268</v>
      </c>
      <c r="C1508">
        <v>1</v>
      </c>
      <c r="D1508">
        <v>0</v>
      </c>
      <c r="E1508">
        <v>2E-3</v>
      </c>
      <c r="F1508">
        <v>1</v>
      </c>
    </row>
    <row r="1509" spans="1:6" x14ac:dyDescent="0.2">
      <c r="A1509" t="s">
        <v>38</v>
      </c>
      <c r="B1509" t="s">
        <v>269</v>
      </c>
      <c r="C1509">
        <v>1</v>
      </c>
      <c r="D1509">
        <v>0</v>
      </c>
      <c r="E1509">
        <v>2E-3</v>
      </c>
      <c r="F1509">
        <v>1</v>
      </c>
    </row>
    <row r="1510" spans="1:6" x14ac:dyDescent="0.2">
      <c r="A1510" t="s">
        <v>38</v>
      </c>
      <c r="B1510" t="s">
        <v>85</v>
      </c>
      <c r="C1510">
        <v>1</v>
      </c>
      <c r="D1510">
        <v>0.14399999999999999</v>
      </c>
      <c r="E1510">
        <v>0.10299999999999999</v>
      </c>
      <c r="F1510">
        <v>1</v>
      </c>
    </row>
    <row r="1511" spans="1:6" x14ac:dyDescent="0.2">
      <c r="A1511" t="s">
        <v>38</v>
      </c>
      <c r="B1511" t="s">
        <v>86</v>
      </c>
      <c r="C1511">
        <v>1</v>
      </c>
      <c r="D1511">
        <v>0.85899999999999999</v>
      </c>
      <c r="E1511">
        <v>0.20100000000000001</v>
      </c>
      <c r="F1511">
        <v>1</v>
      </c>
    </row>
    <row r="1512" spans="1:6" x14ac:dyDescent="0.2">
      <c r="A1512" t="s">
        <v>38</v>
      </c>
      <c r="B1512" t="s">
        <v>89</v>
      </c>
      <c r="C1512">
        <v>1</v>
      </c>
      <c r="D1512">
        <v>0</v>
      </c>
      <c r="E1512">
        <v>0.11</v>
      </c>
    </row>
    <row r="1513" spans="1:6" x14ac:dyDescent="0.2">
      <c r="A1513" t="s">
        <v>38</v>
      </c>
      <c r="B1513" t="s">
        <v>272</v>
      </c>
      <c r="C1513">
        <v>1</v>
      </c>
      <c r="D1513">
        <v>32.78</v>
      </c>
      <c r="E1513">
        <v>0.10299999999999999</v>
      </c>
      <c r="F1513">
        <v>1</v>
      </c>
    </row>
    <row r="1514" spans="1:6" x14ac:dyDescent="0.2">
      <c r="A1514" t="s">
        <v>38</v>
      </c>
      <c r="B1514" t="s">
        <v>81</v>
      </c>
      <c r="C1514">
        <v>1</v>
      </c>
      <c r="D1514">
        <v>0.312</v>
      </c>
      <c r="E1514">
        <v>0.113</v>
      </c>
      <c r="F1514">
        <v>1</v>
      </c>
    </row>
    <row r="1515" spans="1:6" x14ac:dyDescent="0.2">
      <c r="A1515" t="s">
        <v>38</v>
      </c>
      <c r="B1515" t="s">
        <v>273</v>
      </c>
      <c r="C1515">
        <v>1</v>
      </c>
      <c r="D1515">
        <v>1E-3</v>
      </c>
      <c r="E1515">
        <v>0.113</v>
      </c>
    </row>
    <row r="1516" spans="1:6" x14ac:dyDescent="0.2">
      <c r="A1516" t="s">
        <v>38</v>
      </c>
      <c r="B1516" t="s">
        <v>275</v>
      </c>
      <c r="C1516">
        <v>1</v>
      </c>
      <c r="D1516">
        <v>0.74</v>
      </c>
      <c r="E1516">
        <v>0.113</v>
      </c>
      <c r="F1516">
        <v>1</v>
      </c>
    </row>
    <row r="1517" spans="1:6" x14ac:dyDescent="0.2">
      <c r="A1517" t="s">
        <v>38</v>
      </c>
      <c r="B1517" t="s">
        <v>453</v>
      </c>
      <c r="C1517">
        <v>1</v>
      </c>
      <c r="D1517">
        <v>3.2000000000000001E-2</v>
      </c>
      <c r="E1517">
        <v>4.1000000000000002E-2</v>
      </c>
      <c r="F1517">
        <v>1</v>
      </c>
    </row>
    <row r="1518" spans="1:6" x14ac:dyDescent="0.2">
      <c r="A1518" t="s">
        <v>38</v>
      </c>
      <c r="B1518" t="s">
        <v>352</v>
      </c>
      <c r="C1518">
        <v>1</v>
      </c>
      <c r="D1518">
        <v>9.7000000000000003E-2</v>
      </c>
      <c r="E1518">
        <v>9.7000000000000003E-2</v>
      </c>
      <c r="F1518">
        <v>1</v>
      </c>
    </row>
    <row r="1519" spans="1:6" x14ac:dyDescent="0.2">
      <c r="A1519" t="s">
        <v>38</v>
      </c>
      <c r="B1519" t="s">
        <v>414</v>
      </c>
      <c r="C1519">
        <v>1</v>
      </c>
      <c r="D1519">
        <v>0.59399999999999997</v>
      </c>
      <c r="E1519">
        <v>1.415</v>
      </c>
    </row>
    <row r="1520" spans="1:6" x14ac:dyDescent="0.2">
      <c r="A1520" t="s">
        <v>38</v>
      </c>
      <c r="B1520" t="s">
        <v>415</v>
      </c>
      <c r="C1520">
        <v>1</v>
      </c>
      <c r="E1520">
        <v>0.17599999999999999</v>
      </c>
    </row>
    <row r="1521" spans="1:6" x14ac:dyDescent="0.2">
      <c r="A1521" t="s">
        <v>38</v>
      </c>
      <c r="B1521" t="s">
        <v>416</v>
      </c>
      <c r="C1521">
        <v>1</v>
      </c>
      <c r="E1521">
        <v>0.17599999999999999</v>
      </c>
    </row>
    <row r="1522" spans="1:6" x14ac:dyDescent="0.2">
      <c r="A1522" t="s">
        <v>38</v>
      </c>
      <c r="B1522" t="s">
        <v>417</v>
      </c>
      <c r="C1522">
        <v>1</v>
      </c>
      <c r="D1522">
        <v>1.9E-2</v>
      </c>
      <c r="E1522">
        <v>4.1000000000000002E-2</v>
      </c>
    </row>
    <row r="1523" spans="1:6" x14ac:dyDescent="0.2">
      <c r="A1523" t="s">
        <v>38</v>
      </c>
      <c r="B1523" t="s">
        <v>418</v>
      </c>
      <c r="C1523">
        <v>1</v>
      </c>
      <c r="D1523">
        <v>8.0000000000000002E-3</v>
      </c>
      <c r="E1523">
        <v>4.1000000000000002E-2</v>
      </c>
    </row>
    <row r="1524" spans="1:6" x14ac:dyDescent="0.2">
      <c r="A1524" t="s">
        <v>38</v>
      </c>
      <c r="B1524" t="s">
        <v>419</v>
      </c>
      <c r="C1524">
        <v>1</v>
      </c>
      <c r="D1524">
        <v>2E-3</v>
      </c>
      <c r="E1524">
        <v>4.4999999999999998E-2</v>
      </c>
    </row>
    <row r="1525" spans="1:6" x14ac:dyDescent="0.2">
      <c r="A1525" t="s">
        <v>38</v>
      </c>
      <c r="B1525" t="s">
        <v>420</v>
      </c>
      <c r="C1525">
        <v>1</v>
      </c>
      <c r="D1525">
        <v>1.2E-2</v>
      </c>
      <c r="E1525">
        <v>4.1000000000000002E-2</v>
      </c>
    </row>
    <row r="1526" spans="1:6" x14ac:dyDescent="0.2">
      <c r="A1526" t="s">
        <v>38</v>
      </c>
      <c r="B1526" t="s">
        <v>421</v>
      </c>
      <c r="C1526">
        <v>1</v>
      </c>
      <c r="D1526">
        <v>3.5000000000000003E-2</v>
      </c>
      <c r="E1526">
        <v>4.4999999999999998E-2</v>
      </c>
      <c r="F1526">
        <v>1</v>
      </c>
    </row>
    <row r="1527" spans="1:6" x14ac:dyDescent="0.2">
      <c r="A1527" t="s">
        <v>38</v>
      </c>
      <c r="B1527" t="s">
        <v>422</v>
      </c>
      <c r="C1527">
        <v>1</v>
      </c>
      <c r="D1527">
        <v>6.6000000000000003E-2</v>
      </c>
      <c r="E1527">
        <v>0.68700000000000006</v>
      </c>
    </row>
    <row r="1528" spans="1:6" x14ac:dyDescent="0.2">
      <c r="A1528" t="s">
        <v>38</v>
      </c>
      <c r="B1528" t="s">
        <v>423</v>
      </c>
      <c r="C1528">
        <v>1</v>
      </c>
      <c r="D1528">
        <v>41.723999999999997</v>
      </c>
      <c r="E1528">
        <v>1.8759999999999999</v>
      </c>
      <c r="F1528">
        <v>1</v>
      </c>
    </row>
    <row r="1529" spans="1:6" x14ac:dyDescent="0.2">
      <c r="A1529" t="s">
        <v>38</v>
      </c>
      <c r="B1529" t="s">
        <v>270</v>
      </c>
      <c r="C1529">
        <v>1</v>
      </c>
      <c r="E1529">
        <v>2.1999999999999999E-2</v>
      </c>
    </row>
    <row r="1530" spans="1:6" x14ac:dyDescent="0.2">
      <c r="A1530" t="s">
        <v>38</v>
      </c>
      <c r="B1530" t="s">
        <v>271</v>
      </c>
      <c r="C1530">
        <v>1</v>
      </c>
      <c r="D1530">
        <v>244.57599999999999</v>
      </c>
      <c r="E1530">
        <v>0.14000000000000001</v>
      </c>
      <c r="F1530">
        <v>1</v>
      </c>
    </row>
    <row r="1531" spans="1:6" x14ac:dyDescent="0.2">
      <c r="A1531" t="s">
        <v>38</v>
      </c>
      <c r="B1531" t="s">
        <v>85</v>
      </c>
      <c r="C1531">
        <v>1</v>
      </c>
      <c r="E1531">
        <v>0.10299999999999999</v>
      </c>
    </row>
    <row r="1532" spans="1:6" x14ac:dyDescent="0.2">
      <c r="A1532" t="s">
        <v>38</v>
      </c>
      <c r="B1532" t="s">
        <v>86</v>
      </c>
      <c r="C1532">
        <v>1</v>
      </c>
      <c r="D1532">
        <v>1.3260000000000001</v>
      </c>
      <c r="E1532">
        <v>0.20100000000000001</v>
      </c>
      <c r="F1532">
        <v>1</v>
      </c>
    </row>
    <row r="1533" spans="1:6" x14ac:dyDescent="0.2">
      <c r="A1533" t="s">
        <v>38</v>
      </c>
      <c r="B1533" t="s">
        <v>89</v>
      </c>
      <c r="C1533">
        <v>1</v>
      </c>
      <c r="E1533">
        <v>0.11</v>
      </c>
    </row>
    <row r="1534" spans="1:6" x14ac:dyDescent="0.2">
      <c r="A1534" t="s">
        <v>38</v>
      </c>
      <c r="B1534" t="s">
        <v>272</v>
      </c>
      <c r="C1534">
        <v>1</v>
      </c>
      <c r="D1534">
        <v>32.417000000000002</v>
      </c>
      <c r="E1534">
        <v>0.10299999999999999</v>
      </c>
      <c r="F1534">
        <v>1</v>
      </c>
    </row>
    <row r="1535" spans="1:6" x14ac:dyDescent="0.2">
      <c r="A1535" t="s">
        <v>38</v>
      </c>
      <c r="B1535" t="s">
        <v>81</v>
      </c>
      <c r="C1535">
        <v>1</v>
      </c>
      <c r="D1535">
        <v>0.32200000000000001</v>
      </c>
      <c r="E1535">
        <v>0.113</v>
      </c>
      <c r="F1535">
        <v>1</v>
      </c>
    </row>
    <row r="1536" spans="1:6" x14ac:dyDescent="0.2">
      <c r="A1536" t="s">
        <v>38</v>
      </c>
      <c r="B1536" t="s">
        <v>273</v>
      </c>
      <c r="C1536">
        <v>1</v>
      </c>
      <c r="E1536">
        <v>0.113</v>
      </c>
    </row>
    <row r="1537" spans="1:6" x14ac:dyDescent="0.2">
      <c r="A1537" t="s">
        <v>38</v>
      </c>
      <c r="B1537" t="s">
        <v>275</v>
      </c>
      <c r="C1537">
        <v>1</v>
      </c>
      <c r="D1537">
        <v>0.75</v>
      </c>
      <c r="E1537">
        <v>0.113</v>
      </c>
      <c r="F1537">
        <v>1</v>
      </c>
    </row>
    <row r="1538" spans="1:6" x14ac:dyDescent="0.2">
      <c r="A1538" t="s">
        <v>38</v>
      </c>
      <c r="B1538" t="s">
        <v>453</v>
      </c>
      <c r="C1538">
        <v>1</v>
      </c>
      <c r="D1538">
        <v>2.8000000000000001E-2</v>
      </c>
      <c r="E1538">
        <v>4.1000000000000002E-2</v>
      </c>
    </row>
    <row r="1539" spans="1:6" x14ac:dyDescent="0.2">
      <c r="A1539" t="s">
        <v>38</v>
      </c>
      <c r="B1539" t="s">
        <v>352</v>
      </c>
      <c r="C1539">
        <v>1</v>
      </c>
      <c r="D1539">
        <v>9.7000000000000003E-2</v>
      </c>
      <c r="E1539">
        <v>9.7000000000000003E-2</v>
      </c>
      <c r="F1539">
        <v>1</v>
      </c>
    </row>
    <row r="1540" spans="1:6" x14ac:dyDescent="0.2">
      <c r="A1540" t="s">
        <v>38</v>
      </c>
      <c r="B1540" t="s">
        <v>414</v>
      </c>
      <c r="C1540">
        <v>1</v>
      </c>
      <c r="D1540">
        <v>0.59399999999999997</v>
      </c>
      <c r="E1540">
        <v>1.415</v>
      </c>
    </row>
    <row r="1541" spans="1:6" x14ac:dyDescent="0.2">
      <c r="A1541" t="s">
        <v>38</v>
      </c>
      <c r="B1541" t="s">
        <v>415</v>
      </c>
      <c r="C1541">
        <v>1</v>
      </c>
      <c r="E1541">
        <v>0.17599999999999999</v>
      </c>
    </row>
    <row r="1542" spans="1:6" x14ac:dyDescent="0.2">
      <c r="A1542" t="s">
        <v>38</v>
      </c>
      <c r="B1542" t="s">
        <v>416</v>
      </c>
      <c r="C1542">
        <v>1</v>
      </c>
      <c r="E1542">
        <v>0.17599999999999999</v>
      </c>
    </row>
    <row r="1543" spans="1:6" x14ac:dyDescent="0.2">
      <c r="A1543" t="s">
        <v>38</v>
      </c>
      <c r="B1543" t="s">
        <v>417</v>
      </c>
      <c r="C1543">
        <v>1</v>
      </c>
      <c r="D1543">
        <v>6.0000000000000001E-3</v>
      </c>
      <c r="E1543">
        <v>4.1000000000000002E-2</v>
      </c>
    </row>
    <row r="1544" spans="1:6" x14ac:dyDescent="0.2">
      <c r="A1544" t="s">
        <v>38</v>
      </c>
      <c r="B1544" t="s">
        <v>418</v>
      </c>
      <c r="C1544">
        <v>1</v>
      </c>
      <c r="D1544">
        <v>6.0000000000000001E-3</v>
      </c>
      <c r="E1544">
        <v>4.1000000000000002E-2</v>
      </c>
    </row>
    <row r="1545" spans="1:6" x14ac:dyDescent="0.2">
      <c r="A1545" t="s">
        <v>38</v>
      </c>
      <c r="B1545" t="s">
        <v>419</v>
      </c>
      <c r="C1545">
        <v>1</v>
      </c>
      <c r="E1545">
        <v>4.4999999999999998E-2</v>
      </c>
    </row>
    <row r="1546" spans="1:6" x14ac:dyDescent="0.2">
      <c r="A1546" t="s">
        <v>38</v>
      </c>
      <c r="B1546" t="s">
        <v>420</v>
      </c>
      <c r="C1546">
        <v>1</v>
      </c>
      <c r="D1546">
        <v>1.2E-2</v>
      </c>
      <c r="E1546">
        <v>4.1000000000000002E-2</v>
      </c>
    </row>
    <row r="1547" spans="1:6" x14ac:dyDescent="0.2">
      <c r="A1547" t="s">
        <v>38</v>
      </c>
      <c r="B1547" t="s">
        <v>421</v>
      </c>
      <c r="C1547">
        <v>1</v>
      </c>
      <c r="D1547">
        <v>3.5000000000000003E-2</v>
      </c>
      <c r="E1547">
        <v>4.4999999999999998E-2</v>
      </c>
      <c r="F1547">
        <v>1</v>
      </c>
    </row>
    <row r="1548" spans="1:6" x14ac:dyDescent="0.2">
      <c r="A1548" t="s">
        <v>38</v>
      </c>
      <c r="B1548" t="s">
        <v>422</v>
      </c>
      <c r="C1548">
        <v>1</v>
      </c>
      <c r="D1548">
        <v>6.8000000000000005E-2</v>
      </c>
      <c r="E1548">
        <v>0.68700000000000006</v>
      </c>
    </row>
    <row r="1549" spans="1:6" x14ac:dyDescent="0.2">
      <c r="A1549" t="s">
        <v>38</v>
      </c>
      <c r="B1549" t="s">
        <v>423</v>
      </c>
      <c r="C1549">
        <v>1</v>
      </c>
      <c r="D1549">
        <v>41.96</v>
      </c>
      <c r="E1549">
        <v>1.8759999999999999</v>
      </c>
      <c r="F1549">
        <v>1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5A758-2FF8-40AB-A856-94A8ACD6B181}">
  <sheetPr>
    <tabColor rgb="FF92D050"/>
  </sheetPr>
  <dimension ref="A1:Z13194"/>
  <sheetViews>
    <sheetView workbookViewId="0">
      <selection sqref="A1:C1"/>
    </sheetView>
  </sheetViews>
  <sheetFormatPr baseColWidth="10" defaultColWidth="8.83203125" defaultRowHeight="15" x14ac:dyDescent="0.2"/>
  <cols>
    <col min="1" max="1" width="24.83203125" customWidth="1"/>
    <col min="2" max="2" width="54.5" bestFit="1" customWidth="1"/>
    <col min="3" max="3" width="24.33203125" bestFit="1" customWidth="1"/>
    <col min="4" max="4" width="25.1640625" bestFit="1" customWidth="1"/>
    <col min="5" max="5" width="10.5" bestFit="1" customWidth="1"/>
    <col min="10" max="10" width="23.5" bestFit="1" customWidth="1"/>
    <col min="11" max="11" width="15.5" customWidth="1"/>
    <col min="12" max="12" width="12.6640625" bestFit="1" customWidth="1"/>
    <col min="14" max="14" width="10.5" bestFit="1" customWidth="1"/>
    <col min="15" max="15" width="10.6640625" customWidth="1"/>
    <col min="16" max="16" width="11" customWidth="1"/>
    <col min="17" max="17" width="11.6640625" customWidth="1"/>
    <col min="19" max="19" width="26.5" customWidth="1"/>
    <col min="20" max="20" width="14.5" customWidth="1"/>
  </cols>
  <sheetData>
    <row r="1" spans="1:26" x14ac:dyDescent="0.2">
      <c r="A1" s="3" t="s">
        <v>333</v>
      </c>
      <c r="B1" s="3"/>
      <c r="C1" s="4"/>
      <c r="D1" s="4"/>
      <c r="E1" s="4"/>
      <c r="F1" s="4"/>
      <c r="G1" s="4"/>
      <c r="H1" s="4"/>
      <c r="I1" s="4"/>
    </row>
    <row r="4" spans="1:26" x14ac:dyDescent="0.2">
      <c r="A4" s="27" t="s">
        <v>293</v>
      </c>
      <c r="B4" s="27" t="s">
        <v>334</v>
      </c>
      <c r="C4" s="29"/>
      <c r="D4" s="27" t="s">
        <v>335</v>
      </c>
      <c r="E4" s="27"/>
      <c r="F4" s="27"/>
      <c r="G4" s="29"/>
      <c r="H4" s="29"/>
      <c r="J4" s="27" t="s">
        <v>293</v>
      </c>
      <c r="K4" s="27" t="s">
        <v>336</v>
      </c>
      <c r="L4" s="29"/>
      <c r="M4" s="27"/>
      <c r="N4" s="27" t="s">
        <v>335</v>
      </c>
      <c r="O4" s="27"/>
      <c r="P4" s="29"/>
      <c r="Q4" s="29"/>
      <c r="S4" s="27" t="s">
        <v>293</v>
      </c>
      <c r="T4" s="27" t="s">
        <v>8260</v>
      </c>
      <c r="U4" s="27"/>
      <c r="V4" s="27" t="s">
        <v>335</v>
      </c>
      <c r="W4" s="27"/>
      <c r="X4" s="27"/>
      <c r="Y4" s="29"/>
      <c r="Z4" s="29"/>
    </row>
    <row r="5" spans="1:26" ht="28.25" customHeight="1" x14ac:dyDescent="0.2">
      <c r="A5" s="27"/>
      <c r="B5" s="27"/>
      <c r="C5" s="29"/>
      <c r="D5" s="29"/>
      <c r="E5" s="29"/>
      <c r="F5" s="29"/>
      <c r="G5" s="29"/>
      <c r="H5" s="29"/>
      <c r="J5" s="27" t="s">
        <v>298</v>
      </c>
      <c r="K5" s="432" t="s">
        <v>337</v>
      </c>
      <c r="L5" s="432"/>
      <c r="M5" s="432"/>
      <c r="N5" s="432"/>
      <c r="O5" s="432"/>
      <c r="P5" s="432"/>
      <c r="Q5" s="432"/>
      <c r="S5" s="27" t="s">
        <v>298</v>
      </c>
      <c r="T5" s="433" t="s">
        <v>8261</v>
      </c>
      <c r="U5" s="433"/>
      <c r="V5" s="433"/>
      <c r="W5" s="433"/>
      <c r="X5" s="205"/>
      <c r="Y5" s="205"/>
      <c r="Z5" s="205"/>
    </row>
    <row r="6" spans="1:26" x14ac:dyDescent="0.2">
      <c r="A6" s="27" t="s">
        <v>40</v>
      </c>
      <c r="B6" s="27" t="s">
        <v>9410</v>
      </c>
      <c r="C6" s="27" t="s">
        <v>9411</v>
      </c>
      <c r="D6" s="27" t="s">
        <v>9412</v>
      </c>
      <c r="E6" s="27" t="s">
        <v>8547</v>
      </c>
      <c r="F6" s="27" t="s">
        <v>8513</v>
      </c>
      <c r="G6" s="27" t="s">
        <v>8548</v>
      </c>
      <c r="H6" s="27" t="s">
        <v>8515</v>
      </c>
      <c r="J6" s="27" t="s">
        <v>40</v>
      </c>
      <c r="K6" s="27" t="s">
        <v>372</v>
      </c>
      <c r="L6" s="27" t="s">
        <v>8524</v>
      </c>
      <c r="M6" s="27" t="s">
        <v>8549</v>
      </c>
      <c r="N6" s="27" t="s">
        <v>8547</v>
      </c>
      <c r="O6" s="27" t="s">
        <v>8513</v>
      </c>
      <c r="P6" s="27" t="s">
        <v>8548</v>
      </c>
      <c r="Q6" s="27" t="s">
        <v>8515</v>
      </c>
      <c r="S6" s="27"/>
      <c r="T6" s="27"/>
      <c r="U6" s="27"/>
      <c r="V6" s="27"/>
      <c r="W6" s="27"/>
    </row>
    <row r="7" spans="1:26" x14ac:dyDescent="0.2">
      <c r="E7" t="s">
        <v>8377</v>
      </c>
      <c r="F7">
        <v>2.3E-2</v>
      </c>
      <c r="G7">
        <v>2.3E-2</v>
      </c>
      <c r="H7">
        <v>1</v>
      </c>
      <c r="J7" t="s">
        <v>498</v>
      </c>
      <c r="K7" t="s">
        <v>356</v>
      </c>
      <c r="L7" t="s">
        <v>480</v>
      </c>
      <c r="M7" t="s">
        <v>7663</v>
      </c>
      <c r="N7" t="s">
        <v>8987</v>
      </c>
      <c r="O7">
        <v>0.01</v>
      </c>
      <c r="P7">
        <v>0.01</v>
      </c>
      <c r="Q7">
        <v>1</v>
      </c>
    </row>
    <row r="8" spans="1:26" x14ac:dyDescent="0.2">
      <c r="E8" t="s">
        <v>8379</v>
      </c>
      <c r="F8">
        <v>2.4E-2</v>
      </c>
      <c r="G8">
        <v>2.4E-2</v>
      </c>
      <c r="H8">
        <v>1</v>
      </c>
      <c r="J8" t="s">
        <v>498</v>
      </c>
      <c r="K8" t="s">
        <v>356</v>
      </c>
      <c r="L8" t="s">
        <v>480</v>
      </c>
      <c r="M8" t="s">
        <v>7663</v>
      </c>
      <c r="N8" t="s">
        <v>8988</v>
      </c>
      <c r="O8">
        <v>2.3E-2</v>
      </c>
      <c r="P8">
        <v>2.3E-2</v>
      </c>
      <c r="Q8">
        <v>1</v>
      </c>
    </row>
    <row r="9" spans="1:26" x14ac:dyDescent="0.2">
      <c r="E9" t="s">
        <v>8381</v>
      </c>
      <c r="F9">
        <v>3.6999999999999998E-2</v>
      </c>
      <c r="G9">
        <v>3.6999999999999998E-2</v>
      </c>
      <c r="H9">
        <v>1</v>
      </c>
      <c r="J9" t="s">
        <v>8386</v>
      </c>
      <c r="K9" t="s">
        <v>356</v>
      </c>
      <c r="L9" t="s">
        <v>480</v>
      </c>
      <c r="M9" t="s">
        <v>7663</v>
      </c>
      <c r="N9" t="s">
        <v>8374</v>
      </c>
      <c r="O9">
        <v>0.25600000000000001</v>
      </c>
      <c r="P9">
        <v>0.25600000000000001</v>
      </c>
      <c r="Q9">
        <v>1</v>
      </c>
    </row>
    <row r="10" spans="1:26" x14ac:dyDescent="0.2">
      <c r="E10" t="s">
        <v>8377</v>
      </c>
      <c r="F10">
        <v>1.7999999999999999E-2</v>
      </c>
      <c r="G10">
        <v>1.7999999999999999E-2</v>
      </c>
      <c r="H10">
        <v>1</v>
      </c>
      <c r="J10" t="s">
        <v>8386</v>
      </c>
      <c r="K10" t="s">
        <v>356</v>
      </c>
      <c r="L10" t="s">
        <v>480</v>
      </c>
      <c r="M10" t="s">
        <v>7663</v>
      </c>
      <c r="N10" t="s">
        <v>8375</v>
      </c>
      <c r="O10">
        <v>1.4E-2</v>
      </c>
      <c r="P10">
        <v>1.4E-2</v>
      </c>
      <c r="Q10">
        <v>1</v>
      </c>
    </row>
    <row r="11" spans="1:26" x14ac:dyDescent="0.2">
      <c r="E11" t="s">
        <v>8254</v>
      </c>
      <c r="F11">
        <v>5.3999999999999999E-2</v>
      </c>
      <c r="G11">
        <v>5.3999999999999999E-2</v>
      </c>
      <c r="H11">
        <v>1</v>
      </c>
      <c r="J11" t="s">
        <v>8386</v>
      </c>
      <c r="K11" t="s">
        <v>359</v>
      </c>
      <c r="L11" t="s">
        <v>480</v>
      </c>
      <c r="M11" t="s">
        <v>7663</v>
      </c>
      <c r="N11" t="s">
        <v>8249</v>
      </c>
      <c r="O11">
        <v>8.0000000000000002E-3</v>
      </c>
      <c r="P11">
        <v>8.0000000000000002E-3</v>
      </c>
      <c r="Q11">
        <v>1</v>
      </c>
    </row>
    <row r="12" spans="1:26" x14ac:dyDescent="0.2">
      <c r="J12" t="s">
        <v>8386</v>
      </c>
      <c r="K12" t="s">
        <v>359</v>
      </c>
      <c r="L12" t="s">
        <v>480</v>
      </c>
      <c r="M12" t="s">
        <v>7663</v>
      </c>
      <c r="N12" t="s">
        <v>8983</v>
      </c>
      <c r="O12">
        <v>0.06</v>
      </c>
      <c r="P12">
        <v>0.06</v>
      </c>
      <c r="Q12">
        <v>1</v>
      </c>
    </row>
    <row r="13" spans="1:26" x14ac:dyDescent="0.2">
      <c r="J13" t="s">
        <v>8386</v>
      </c>
      <c r="K13" t="s">
        <v>359</v>
      </c>
      <c r="L13" t="s">
        <v>480</v>
      </c>
      <c r="M13" t="s">
        <v>7663</v>
      </c>
      <c r="N13" t="s">
        <v>8250</v>
      </c>
      <c r="O13">
        <v>5.8000000000000003E-2</v>
      </c>
      <c r="P13">
        <v>5.8000000000000003E-2</v>
      </c>
      <c r="Q13">
        <v>1</v>
      </c>
    </row>
    <row r="14" spans="1:26" x14ac:dyDescent="0.2">
      <c r="J14" t="s">
        <v>8386</v>
      </c>
      <c r="K14" t="s">
        <v>359</v>
      </c>
      <c r="L14" t="s">
        <v>480</v>
      </c>
      <c r="M14" t="s">
        <v>7663</v>
      </c>
      <c r="N14" t="s">
        <v>8251</v>
      </c>
      <c r="O14">
        <v>1.6E-2</v>
      </c>
      <c r="P14">
        <v>1.6E-2</v>
      </c>
      <c r="Q14">
        <v>1</v>
      </c>
    </row>
    <row r="15" spans="1:26" x14ac:dyDescent="0.2">
      <c r="J15" t="s">
        <v>8386</v>
      </c>
      <c r="K15" t="s">
        <v>359</v>
      </c>
      <c r="L15" t="s">
        <v>480</v>
      </c>
      <c r="M15" t="s">
        <v>7663</v>
      </c>
      <c r="N15" t="s">
        <v>8253</v>
      </c>
      <c r="O15">
        <v>0.72099999999999997</v>
      </c>
      <c r="P15">
        <v>0.72099999999999997</v>
      </c>
      <c r="Q15">
        <v>1</v>
      </c>
    </row>
    <row r="16" spans="1:26" x14ac:dyDescent="0.2">
      <c r="J16" t="s">
        <v>8386</v>
      </c>
      <c r="K16" t="s">
        <v>359</v>
      </c>
      <c r="L16" t="s">
        <v>480</v>
      </c>
      <c r="M16" t="s">
        <v>7663</v>
      </c>
      <c r="N16" t="s">
        <v>8382</v>
      </c>
      <c r="O16">
        <v>1.0780000000000001</v>
      </c>
      <c r="P16">
        <v>1.0780000000000001</v>
      </c>
      <c r="Q16">
        <v>1</v>
      </c>
    </row>
    <row r="17" spans="10:17" x14ac:dyDescent="0.2">
      <c r="J17" t="s">
        <v>8386</v>
      </c>
      <c r="K17" t="s">
        <v>359</v>
      </c>
      <c r="L17" t="s">
        <v>480</v>
      </c>
      <c r="M17" t="s">
        <v>7663</v>
      </c>
      <c r="N17" t="s">
        <v>8370</v>
      </c>
      <c r="O17">
        <v>0.308</v>
      </c>
      <c r="P17">
        <v>0.308</v>
      </c>
      <c r="Q17">
        <v>1</v>
      </c>
    </row>
    <row r="18" spans="10:17" x14ac:dyDescent="0.2">
      <c r="J18" t="s">
        <v>8386</v>
      </c>
      <c r="K18" t="s">
        <v>359</v>
      </c>
      <c r="L18" t="s">
        <v>480</v>
      </c>
      <c r="M18" t="s">
        <v>7663</v>
      </c>
      <c r="N18" t="s">
        <v>8371</v>
      </c>
      <c r="O18">
        <v>9.0999999999999998E-2</v>
      </c>
      <c r="P18">
        <v>9.0999999999999998E-2</v>
      </c>
      <c r="Q18">
        <v>1</v>
      </c>
    </row>
    <row r="19" spans="10:17" x14ac:dyDescent="0.2">
      <c r="J19" t="s">
        <v>8386</v>
      </c>
      <c r="K19" t="s">
        <v>359</v>
      </c>
      <c r="L19" t="s">
        <v>480</v>
      </c>
      <c r="M19" t="s">
        <v>7663</v>
      </c>
      <c r="N19" t="s">
        <v>8366</v>
      </c>
      <c r="O19">
        <v>3.7999999999999999E-2</v>
      </c>
      <c r="P19">
        <v>3.7999999999999999E-2</v>
      </c>
      <c r="Q19">
        <v>1</v>
      </c>
    </row>
    <row r="20" spans="10:17" x14ac:dyDescent="0.2">
      <c r="J20" t="s">
        <v>8386</v>
      </c>
      <c r="K20" t="s">
        <v>359</v>
      </c>
      <c r="L20" t="s">
        <v>480</v>
      </c>
      <c r="M20" t="s">
        <v>7663</v>
      </c>
      <c r="N20" t="s">
        <v>8372</v>
      </c>
      <c r="O20">
        <v>3.0000000000000001E-3</v>
      </c>
      <c r="P20">
        <v>3.0000000000000001E-3</v>
      </c>
      <c r="Q20">
        <v>1</v>
      </c>
    </row>
    <row r="21" spans="10:17" x14ac:dyDescent="0.2">
      <c r="J21" t="s">
        <v>8386</v>
      </c>
      <c r="K21" t="s">
        <v>359</v>
      </c>
      <c r="L21" t="s">
        <v>480</v>
      </c>
      <c r="M21" t="s">
        <v>7663</v>
      </c>
      <c r="N21" t="s">
        <v>8367</v>
      </c>
      <c r="O21">
        <v>0.26800000000000002</v>
      </c>
      <c r="P21">
        <v>0.26800000000000002</v>
      </c>
      <c r="Q21">
        <v>1</v>
      </c>
    </row>
    <row r="22" spans="10:17" x14ac:dyDescent="0.2">
      <c r="J22" t="s">
        <v>8386</v>
      </c>
      <c r="K22" t="s">
        <v>359</v>
      </c>
      <c r="L22" t="s">
        <v>480</v>
      </c>
      <c r="M22" t="s">
        <v>7663</v>
      </c>
      <c r="N22" t="s">
        <v>8375</v>
      </c>
      <c r="O22">
        <v>6.3E-2</v>
      </c>
      <c r="P22">
        <v>6.3E-2</v>
      </c>
      <c r="Q22">
        <v>1</v>
      </c>
    </row>
    <row r="23" spans="10:17" x14ac:dyDescent="0.2">
      <c r="J23" t="s">
        <v>8386</v>
      </c>
      <c r="K23" t="s">
        <v>374</v>
      </c>
      <c r="L23" t="s">
        <v>480</v>
      </c>
      <c r="M23" t="s">
        <v>7663</v>
      </c>
      <c r="N23" t="s">
        <v>8253</v>
      </c>
      <c r="O23">
        <v>0.31</v>
      </c>
      <c r="P23">
        <v>0.31</v>
      </c>
      <c r="Q23">
        <v>1</v>
      </c>
    </row>
    <row r="24" spans="10:17" x14ac:dyDescent="0.2">
      <c r="J24" t="s">
        <v>8386</v>
      </c>
      <c r="K24" t="s">
        <v>374</v>
      </c>
      <c r="L24" t="s">
        <v>480</v>
      </c>
      <c r="M24" t="s">
        <v>7663</v>
      </c>
      <c r="N24" t="s">
        <v>8382</v>
      </c>
      <c r="O24">
        <v>0.41499999999999998</v>
      </c>
      <c r="P24">
        <v>0.41499999999999998</v>
      </c>
      <c r="Q24">
        <v>1</v>
      </c>
    </row>
    <row r="25" spans="10:17" x14ac:dyDescent="0.2">
      <c r="J25" t="s">
        <v>8386</v>
      </c>
      <c r="K25" t="s">
        <v>374</v>
      </c>
      <c r="L25" t="s">
        <v>480</v>
      </c>
      <c r="M25" t="s">
        <v>7663</v>
      </c>
      <c r="N25" t="s">
        <v>8366</v>
      </c>
      <c r="O25">
        <v>0.03</v>
      </c>
      <c r="P25">
        <v>0.03</v>
      </c>
      <c r="Q25">
        <v>1</v>
      </c>
    </row>
    <row r="26" spans="10:17" x14ac:dyDescent="0.2">
      <c r="J26" t="s">
        <v>8386</v>
      </c>
      <c r="K26" t="s">
        <v>374</v>
      </c>
      <c r="L26" t="s">
        <v>480</v>
      </c>
      <c r="M26" t="s">
        <v>7663</v>
      </c>
      <c r="N26" t="s">
        <v>8372</v>
      </c>
      <c r="O26">
        <v>7.0000000000000001E-3</v>
      </c>
      <c r="P26">
        <v>7.0000000000000001E-3</v>
      </c>
      <c r="Q26">
        <v>1</v>
      </c>
    </row>
    <row r="27" spans="10:17" x14ac:dyDescent="0.2">
      <c r="J27" t="s">
        <v>8386</v>
      </c>
      <c r="K27" t="s">
        <v>374</v>
      </c>
      <c r="L27" t="s">
        <v>480</v>
      </c>
      <c r="M27" t="s">
        <v>7663</v>
      </c>
      <c r="N27" t="s">
        <v>8375</v>
      </c>
      <c r="O27">
        <v>0.04</v>
      </c>
      <c r="P27">
        <v>0.04</v>
      </c>
      <c r="Q27">
        <v>1</v>
      </c>
    </row>
    <row r="28" spans="10:17" x14ac:dyDescent="0.2">
      <c r="J28" t="s">
        <v>8386</v>
      </c>
      <c r="K28" t="s">
        <v>365</v>
      </c>
      <c r="L28" t="s">
        <v>401</v>
      </c>
      <c r="M28" t="s">
        <v>9098</v>
      </c>
      <c r="N28" t="s">
        <v>8249</v>
      </c>
      <c r="O28">
        <v>0</v>
      </c>
      <c r="P28">
        <v>0</v>
      </c>
      <c r="Q28">
        <v>1</v>
      </c>
    </row>
    <row r="29" spans="10:17" x14ac:dyDescent="0.2">
      <c r="J29" t="s">
        <v>8386</v>
      </c>
      <c r="K29" t="s">
        <v>365</v>
      </c>
      <c r="L29" t="s">
        <v>401</v>
      </c>
      <c r="M29" t="s">
        <v>9098</v>
      </c>
      <c r="N29" t="s">
        <v>8983</v>
      </c>
      <c r="O29">
        <v>0</v>
      </c>
      <c r="P29">
        <v>0</v>
      </c>
      <c r="Q29">
        <v>1</v>
      </c>
    </row>
    <row r="30" spans="10:17" x14ac:dyDescent="0.2">
      <c r="J30" t="s">
        <v>8386</v>
      </c>
      <c r="K30" t="s">
        <v>365</v>
      </c>
      <c r="L30" t="s">
        <v>401</v>
      </c>
      <c r="M30" t="s">
        <v>9098</v>
      </c>
      <c r="N30" t="s">
        <v>8250</v>
      </c>
      <c r="O30">
        <v>0</v>
      </c>
      <c r="P30">
        <v>0</v>
      </c>
      <c r="Q30">
        <v>1</v>
      </c>
    </row>
    <row r="31" spans="10:17" x14ac:dyDescent="0.2">
      <c r="J31" t="s">
        <v>8386</v>
      </c>
      <c r="K31" t="s">
        <v>365</v>
      </c>
      <c r="L31" t="s">
        <v>401</v>
      </c>
      <c r="M31" t="s">
        <v>9098</v>
      </c>
      <c r="N31" t="s">
        <v>8251</v>
      </c>
      <c r="O31">
        <v>0</v>
      </c>
      <c r="P31">
        <v>0</v>
      </c>
      <c r="Q31">
        <v>1</v>
      </c>
    </row>
    <row r="32" spans="10:17" x14ac:dyDescent="0.2">
      <c r="J32" t="s">
        <v>8386</v>
      </c>
      <c r="K32" t="s">
        <v>365</v>
      </c>
      <c r="L32" t="s">
        <v>401</v>
      </c>
      <c r="M32" t="s">
        <v>9098</v>
      </c>
      <c r="N32" t="s">
        <v>8252</v>
      </c>
      <c r="O32">
        <v>1E-3</v>
      </c>
      <c r="P32">
        <v>1E-3</v>
      </c>
      <c r="Q32">
        <v>1</v>
      </c>
    </row>
    <row r="33" spans="10:17" x14ac:dyDescent="0.2">
      <c r="J33" t="s">
        <v>8386</v>
      </c>
      <c r="K33" t="s">
        <v>365</v>
      </c>
      <c r="L33" t="s">
        <v>401</v>
      </c>
      <c r="M33" t="s">
        <v>9098</v>
      </c>
      <c r="N33" t="s">
        <v>8253</v>
      </c>
      <c r="O33">
        <v>8.0000000000000002E-3</v>
      </c>
      <c r="P33">
        <v>8.0000000000000002E-3</v>
      </c>
      <c r="Q33">
        <v>1</v>
      </c>
    </row>
    <row r="34" spans="10:17" x14ac:dyDescent="0.2">
      <c r="J34" t="s">
        <v>8386</v>
      </c>
      <c r="K34" t="s">
        <v>365</v>
      </c>
      <c r="L34" t="s">
        <v>401</v>
      </c>
      <c r="M34" t="s">
        <v>9098</v>
      </c>
      <c r="N34" t="s">
        <v>8382</v>
      </c>
      <c r="O34">
        <v>0.01</v>
      </c>
      <c r="P34">
        <v>0.01</v>
      </c>
      <c r="Q34">
        <v>1</v>
      </c>
    </row>
    <row r="35" spans="10:17" x14ac:dyDescent="0.2">
      <c r="J35" t="s">
        <v>8386</v>
      </c>
      <c r="K35" t="s">
        <v>365</v>
      </c>
      <c r="L35" t="s">
        <v>401</v>
      </c>
      <c r="M35" t="s">
        <v>9098</v>
      </c>
      <c r="N35" t="s">
        <v>8370</v>
      </c>
      <c r="O35">
        <v>3.0000000000000001E-3</v>
      </c>
      <c r="P35">
        <v>3.0000000000000001E-3</v>
      </c>
      <c r="Q35">
        <v>1</v>
      </c>
    </row>
    <row r="36" spans="10:17" x14ac:dyDescent="0.2">
      <c r="J36" t="s">
        <v>8386</v>
      </c>
      <c r="K36" t="s">
        <v>365</v>
      </c>
      <c r="L36" t="s">
        <v>401</v>
      </c>
      <c r="M36" t="s">
        <v>9098</v>
      </c>
      <c r="N36" t="s">
        <v>9099</v>
      </c>
      <c r="O36">
        <v>0</v>
      </c>
      <c r="P36">
        <v>0</v>
      </c>
      <c r="Q36">
        <v>1</v>
      </c>
    </row>
    <row r="37" spans="10:17" x14ac:dyDescent="0.2">
      <c r="J37" t="s">
        <v>8386</v>
      </c>
      <c r="K37" t="s">
        <v>365</v>
      </c>
      <c r="L37" t="s">
        <v>401</v>
      </c>
      <c r="M37" t="s">
        <v>9098</v>
      </c>
      <c r="N37" t="s">
        <v>8371</v>
      </c>
      <c r="O37">
        <v>1E-3</v>
      </c>
      <c r="P37">
        <v>1E-3</v>
      </c>
      <c r="Q37">
        <v>1</v>
      </c>
    </row>
    <row r="38" spans="10:17" x14ac:dyDescent="0.2">
      <c r="J38" t="s">
        <v>8386</v>
      </c>
      <c r="K38" t="s">
        <v>365</v>
      </c>
      <c r="L38" t="s">
        <v>401</v>
      </c>
      <c r="M38" t="s">
        <v>9098</v>
      </c>
      <c r="N38" t="s">
        <v>8366</v>
      </c>
      <c r="O38">
        <v>1E-3</v>
      </c>
      <c r="P38">
        <v>1E-3</v>
      </c>
      <c r="Q38">
        <v>1</v>
      </c>
    </row>
    <row r="39" spans="10:17" x14ac:dyDescent="0.2">
      <c r="J39" t="s">
        <v>8386</v>
      </c>
      <c r="K39" t="s">
        <v>365</v>
      </c>
      <c r="L39" t="s">
        <v>401</v>
      </c>
      <c r="M39" t="s">
        <v>9098</v>
      </c>
      <c r="N39" t="s">
        <v>8372</v>
      </c>
      <c r="O39">
        <v>0</v>
      </c>
      <c r="P39">
        <v>0</v>
      </c>
      <c r="Q39">
        <v>1</v>
      </c>
    </row>
    <row r="40" spans="10:17" x14ac:dyDescent="0.2">
      <c r="J40" t="s">
        <v>8386</v>
      </c>
      <c r="K40" t="s">
        <v>365</v>
      </c>
      <c r="L40" t="s">
        <v>401</v>
      </c>
      <c r="M40" t="s">
        <v>9098</v>
      </c>
      <c r="N40" t="s">
        <v>8367</v>
      </c>
      <c r="O40">
        <v>1E-3</v>
      </c>
      <c r="P40">
        <v>1E-3</v>
      </c>
      <c r="Q40">
        <v>1</v>
      </c>
    </row>
    <row r="41" spans="10:17" x14ac:dyDescent="0.2">
      <c r="J41" t="s">
        <v>8386</v>
      </c>
      <c r="K41" t="s">
        <v>365</v>
      </c>
      <c r="L41" t="s">
        <v>401</v>
      </c>
      <c r="M41" t="s">
        <v>9098</v>
      </c>
      <c r="N41" t="s">
        <v>8373</v>
      </c>
      <c r="O41">
        <v>7.0000000000000001E-3</v>
      </c>
      <c r="P41">
        <v>7.0000000000000001E-3</v>
      </c>
      <c r="Q41">
        <v>1</v>
      </c>
    </row>
    <row r="42" spans="10:17" x14ac:dyDescent="0.2">
      <c r="J42" t="s">
        <v>8386</v>
      </c>
      <c r="K42" t="s">
        <v>365</v>
      </c>
      <c r="L42" t="s">
        <v>401</v>
      </c>
      <c r="M42" t="s">
        <v>9098</v>
      </c>
      <c r="N42" t="s">
        <v>8374</v>
      </c>
      <c r="O42">
        <v>1.2E-2</v>
      </c>
      <c r="P42">
        <v>1.2E-2</v>
      </c>
      <c r="Q42">
        <v>1</v>
      </c>
    </row>
    <row r="43" spans="10:17" x14ac:dyDescent="0.2">
      <c r="J43" t="s">
        <v>8386</v>
      </c>
      <c r="K43" t="s">
        <v>365</v>
      </c>
      <c r="L43" t="s">
        <v>401</v>
      </c>
      <c r="M43" t="s">
        <v>9098</v>
      </c>
      <c r="N43" t="s">
        <v>8375</v>
      </c>
      <c r="O43">
        <v>1E-3</v>
      </c>
      <c r="P43">
        <v>1E-3</v>
      </c>
      <c r="Q43">
        <v>1</v>
      </c>
    </row>
    <row r="44" spans="10:17" x14ac:dyDescent="0.2">
      <c r="J44" t="s">
        <v>8386</v>
      </c>
      <c r="K44" t="s">
        <v>371</v>
      </c>
      <c r="L44" t="s">
        <v>402</v>
      </c>
      <c r="M44" t="s">
        <v>9097</v>
      </c>
      <c r="N44" t="s">
        <v>8249</v>
      </c>
      <c r="O44">
        <v>0</v>
      </c>
      <c r="P44">
        <v>0</v>
      </c>
      <c r="Q44">
        <v>1</v>
      </c>
    </row>
    <row r="45" spans="10:17" x14ac:dyDescent="0.2">
      <c r="J45" t="s">
        <v>8386</v>
      </c>
      <c r="K45" t="s">
        <v>371</v>
      </c>
      <c r="L45" t="s">
        <v>402</v>
      </c>
      <c r="M45" t="s">
        <v>9097</v>
      </c>
      <c r="N45" t="s">
        <v>8983</v>
      </c>
      <c r="O45">
        <v>0</v>
      </c>
      <c r="P45">
        <v>0</v>
      </c>
      <c r="Q45">
        <v>1</v>
      </c>
    </row>
    <row r="46" spans="10:17" x14ac:dyDescent="0.2">
      <c r="J46" t="s">
        <v>8386</v>
      </c>
      <c r="K46" t="s">
        <v>371</v>
      </c>
      <c r="L46" t="s">
        <v>402</v>
      </c>
      <c r="M46" t="s">
        <v>9097</v>
      </c>
      <c r="N46" t="s">
        <v>8250</v>
      </c>
      <c r="O46">
        <v>0</v>
      </c>
      <c r="P46">
        <v>0</v>
      </c>
      <c r="Q46">
        <v>1</v>
      </c>
    </row>
    <row r="47" spans="10:17" x14ac:dyDescent="0.2">
      <c r="J47" t="s">
        <v>8386</v>
      </c>
      <c r="K47" t="s">
        <v>371</v>
      </c>
      <c r="L47" t="s">
        <v>402</v>
      </c>
      <c r="M47" t="s">
        <v>9097</v>
      </c>
      <c r="N47" t="s">
        <v>8251</v>
      </c>
      <c r="O47">
        <v>0</v>
      </c>
      <c r="P47">
        <v>0</v>
      </c>
      <c r="Q47">
        <v>1</v>
      </c>
    </row>
    <row r="48" spans="10:17" x14ac:dyDescent="0.2">
      <c r="J48" t="s">
        <v>8386</v>
      </c>
      <c r="K48" t="s">
        <v>371</v>
      </c>
      <c r="L48" t="s">
        <v>402</v>
      </c>
      <c r="M48" t="s">
        <v>9097</v>
      </c>
      <c r="N48" t="s">
        <v>8252</v>
      </c>
      <c r="O48">
        <v>0</v>
      </c>
      <c r="P48">
        <v>0</v>
      </c>
      <c r="Q48">
        <v>1</v>
      </c>
    </row>
    <row r="49" spans="10:17" x14ac:dyDescent="0.2">
      <c r="J49" t="s">
        <v>8386</v>
      </c>
      <c r="K49" t="s">
        <v>371</v>
      </c>
      <c r="L49" t="s">
        <v>402</v>
      </c>
      <c r="M49" t="s">
        <v>9097</v>
      </c>
      <c r="N49" t="s">
        <v>8253</v>
      </c>
      <c r="O49">
        <v>0</v>
      </c>
      <c r="P49">
        <v>0</v>
      </c>
      <c r="Q49">
        <v>1</v>
      </c>
    </row>
    <row r="50" spans="10:17" x14ac:dyDescent="0.2">
      <c r="J50" t="s">
        <v>8386</v>
      </c>
      <c r="K50" t="s">
        <v>371</v>
      </c>
      <c r="L50" t="s">
        <v>402</v>
      </c>
      <c r="M50" t="s">
        <v>9097</v>
      </c>
      <c r="N50" t="s">
        <v>8382</v>
      </c>
      <c r="O50">
        <v>0</v>
      </c>
      <c r="P50">
        <v>0</v>
      </c>
      <c r="Q50">
        <v>1</v>
      </c>
    </row>
    <row r="51" spans="10:17" x14ac:dyDescent="0.2">
      <c r="J51" t="s">
        <v>8386</v>
      </c>
      <c r="K51" t="s">
        <v>371</v>
      </c>
      <c r="L51" t="s">
        <v>402</v>
      </c>
      <c r="M51" t="s">
        <v>9097</v>
      </c>
      <c r="N51" t="s">
        <v>8370</v>
      </c>
      <c r="O51">
        <v>0</v>
      </c>
      <c r="P51">
        <v>0</v>
      </c>
      <c r="Q51">
        <v>1</v>
      </c>
    </row>
    <row r="52" spans="10:17" x14ac:dyDescent="0.2">
      <c r="J52" t="s">
        <v>8386</v>
      </c>
      <c r="K52" t="s">
        <v>371</v>
      </c>
      <c r="L52" t="s">
        <v>402</v>
      </c>
      <c r="M52" t="s">
        <v>9097</v>
      </c>
      <c r="N52" t="s">
        <v>9099</v>
      </c>
      <c r="O52">
        <v>0</v>
      </c>
      <c r="P52">
        <v>0</v>
      </c>
      <c r="Q52">
        <v>1</v>
      </c>
    </row>
    <row r="53" spans="10:17" x14ac:dyDescent="0.2">
      <c r="J53" t="s">
        <v>8386</v>
      </c>
      <c r="K53" t="s">
        <v>371</v>
      </c>
      <c r="L53" t="s">
        <v>402</v>
      </c>
      <c r="M53" t="s">
        <v>9097</v>
      </c>
      <c r="N53" t="s">
        <v>8371</v>
      </c>
      <c r="O53">
        <v>0</v>
      </c>
      <c r="P53">
        <v>0</v>
      </c>
      <c r="Q53">
        <v>1</v>
      </c>
    </row>
    <row r="54" spans="10:17" x14ac:dyDescent="0.2">
      <c r="J54" t="s">
        <v>8386</v>
      </c>
      <c r="K54" t="s">
        <v>371</v>
      </c>
      <c r="L54" t="s">
        <v>402</v>
      </c>
      <c r="M54" t="s">
        <v>9097</v>
      </c>
      <c r="N54" t="s">
        <v>8366</v>
      </c>
      <c r="O54">
        <v>0</v>
      </c>
      <c r="P54">
        <v>0</v>
      </c>
      <c r="Q54">
        <v>1</v>
      </c>
    </row>
    <row r="55" spans="10:17" x14ac:dyDescent="0.2">
      <c r="J55" t="s">
        <v>8386</v>
      </c>
      <c r="K55" t="s">
        <v>371</v>
      </c>
      <c r="L55" t="s">
        <v>402</v>
      </c>
      <c r="M55" t="s">
        <v>9097</v>
      </c>
      <c r="N55" t="s">
        <v>8372</v>
      </c>
      <c r="O55">
        <v>0</v>
      </c>
      <c r="P55">
        <v>0</v>
      </c>
      <c r="Q55">
        <v>1</v>
      </c>
    </row>
    <row r="56" spans="10:17" x14ac:dyDescent="0.2">
      <c r="J56" t="s">
        <v>8386</v>
      </c>
      <c r="K56" t="s">
        <v>371</v>
      </c>
      <c r="L56" t="s">
        <v>402</v>
      </c>
      <c r="M56" t="s">
        <v>9097</v>
      </c>
      <c r="N56" t="s">
        <v>8367</v>
      </c>
      <c r="O56">
        <v>0</v>
      </c>
      <c r="P56">
        <v>0</v>
      </c>
      <c r="Q56">
        <v>1</v>
      </c>
    </row>
    <row r="57" spans="10:17" x14ac:dyDescent="0.2">
      <c r="J57" t="s">
        <v>8386</v>
      </c>
      <c r="K57" t="s">
        <v>371</v>
      </c>
      <c r="L57" t="s">
        <v>402</v>
      </c>
      <c r="M57" t="s">
        <v>9097</v>
      </c>
      <c r="N57" t="s">
        <v>8373</v>
      </c>
      <c r="O57">
        <v>0</v>
      </c>
      <c r="P57">
        <v>0</v>
      </c>
      <c r="Q57">
        <v>1</v>
      </c>
    </row>
    <row r="58" spans="10:17" x14ac:dyDescent="0.2">
      <c r="J58" t="s">
        <v>8386</v>
      </c>
      <c r="K58" t="s">
        <v>371</v>
      </c>
      <c r="L58" t="s">
        <v>402</v>
      </c>
      <c r="M58" t="s">
        <v>9097</v>
      </c>
      <c r="N58" t="s">
        <v>8375</v>
      </c>
      <c r="O58">
        <v>0</v>
      </c>
      <c r="P58">
        <v>0</v>
      </c>
      <c r="Q58">
        <v>1</v>
      </c>
    </row>
    <row r="59" spans="10:17" x14ac:dyDescent="0.2">
      <c r="J59" t="s">
        <v>8386</v>
      </c>
      <c r="K59" t="s">
        <v>371</v>
      </c>
      <c r="L59" t="s">
        <v>401</v>
      </c>
      <c r="M59" t="s">
        <v>9098</v>
      </c>
      <c r="N59" t="s">
        <v>8249</v>
      </c>
      <c r="O59">
        <v>0</v>
      </c>
      <c r="P59">
        <v>0</v>
      </c>
      <c r="Q59">
        <v>1</v>
      </c>
    </row>
    <row r="60" spans="10:17" x14ac:dyDescent="0.2">
      <c r="J60" t="s">
        <v>8386</v>
      </c>
      <c r="K60" t="s">
        <v>371</v>
      </c>
      <c r="L60" t="s">
        <v>401</v>
      </c>
      <c r="M60" t="s">
        <v>9098</v>
      </c>
      <c r="N60" t="s">
        <v>8983</v>
      </c>
      <c r="O60">
        <v>0</v>
      </c>
      <c r="P60">
        <v>0</v>
      </c>
      <c r="Q60">
        <v>1</v>
      </c>
    </row>
    <row r="61" spans="10:17" x14ac:dyDescent="0.2">
      <c r="J61" t="s">
        <v>8386</v>
      </c>
      <c r="K61" t="s">
        <v>371</v>
      </c>
      <c r="L61" t="s">
        <v>401</v>
      </c>
      <c r="M61" t="s">
        <v>9098</v>
      </c>
      <c r="N61" t="s">
        <v>8250</v>
      </c>
      <c r="O61">
        <v>0</v>
      </c>
      <c r="P61">
        <v>0</v>
      </c>
      <c r="Q61">
        <v>1</v>
      </c>
    </row>
    <row r="62" spans="10:17" x14ac:dyDescent="0.2">
      <c r="J62" t="s">
        <v>8386</v>
      </c>
      <c r="K62" t="s">
        <v>371</v>
      </c>
      <c r="L62" t="s">
        <v>401</v>
      </c>
      <c r="M62" t="s">
        <v>9098</v>
      </c>
      <c r="N62" t="s">
        <v>8251</v>
      </c>
      <c r="O62">
        <v>0</v>
      </c>
      <c r="P62">
        <v>0</v>
      </c>
      <c r="Q62">
        <v>1</v>
      </c>
    </row>
    <row r="63" spans="10:17" x14ac:dyDescent="0.2">
      <c r="J63" t="s">
        <v>8386</v>
      </c>
      <c r="K63" t="s">
        <v>371</v>
      </c>
      <c r="L63" t="s">
        <v>401</v>
      </c>
      <c r="M63" t="s">
        <v>9098</v>
      </c>
      <c r="N63" t="s">
        <v>8252</v>
      </c>
      <c r="O63">
        <v>0</v>
      </c>
      <c r="P63">
        <v>0</v>
      </c>
      <c r="Q63">
        <v>1</v>
      </c>
    </row>
    <row r="64" spans="10:17" x14ac:dyDescent="0.2">
      <c r="J64" t="s">
        <v>8386</v>
      </c>
      <c r="K64" t="s">
        <v>371</v>
      </c>
      <c r="L64" t="s">
        <v>401</v>
      </c>
      <c r="M64" t="s">
        <v>9098</v>
      </c>
      <c r="N64" t="s">
        <v>8253</v>
      </c>
      <c r="O64">
        <v>0</v>
      </c>
      <c r="P64">
        <v>0</v>
      </c>
      <c r="Q64">
        <v>1</v>
      </c>
    </row>
    <row r="65" spans="10:17" x14ac:dyDescent="0.2">
      <c r="J65" t="s">
        <v>8386</v>
      </c>
      <c r="K65" t="s">
        <v>371</v>
      </c>
      <c r="L65" t="s">
        <v>401</v>
      </c>
      <c r="M65" t="s">
        <v>9098</v>
      </c>
      <c r="N65" t="s">
        <v>8382</v>
      </c>
      <c r="O65">
        <v>0</v>
      </c>
      <c r="P65">
        <v>0</v>
      </c>
      <c r="Q65">
        <v>1</v>
      </c>
    </row>
    <row r="66" spans="10:17" x14ac:dyDescent="0.2">
      <c r="J66" t="s">
        <v>8386</v>
      </c>
      <c r="K66" t="s">
        <v>371</v>
      </c>
      <c r="L66" t="s">
        <v>401</v>
      </c>
      <c r="M66" t="s">
        <v>9098</v>
      </c>
      <c r="N66" t="s">
        <v>8370</v>
      </c>
      <c r="O66">
        <v>0</v>
      </c>
      <c r="P66">
        <v>0</v>
      </c>
      <c r="Q66">
        <v>1</v>
      </c>
    </row>
    <row r="67" spans="10:17" x14ac:dyDescent="0.2">
      <c r="J67" t="s">
        <v>8386</v>
      </c>
      <c r="K67" t="s">
        <v>371</v>
      </c>
      <c r="L67" t="s">
        <v>401</v>
      </c>
      <c r="M67" t="s">
        <v>9098</v>
      </c>
      <c r="N67" t="s">
        <v>9099</v>
      </c>
      <c r="O67">
        <v>0</v>
      </c>
      <c r="P67">
        <v>0</v>
      </c>
      <c r="Q67">
        <v>1</v>
      </c>
    </row>
    <row r="68" spans="10:17" x14ac:dyDescent="0.2">
      <c r="J68" t="s">
        <v>8386</v>
      </c>
      <c r="K68" t="s">
        <v>371</v>
      </c>
      <c r="L68" t="s">
        <v>401</v>
      </c>
      <c r="M68" t="s">
        <v>9098</v>
      </c>
      <c r="N68" t="s">
        <v>8371</v>
      </c>
      <c r="O68">
        <v>0</v>
      </c>
      <c r="P68">
        <v>0</v>
      </c>
      <c r="Q68">
        <v>1</v>
      </c>
    </row>
    <row r="69" spans="10:17" x14ac:dyDescent="0.2">
      <c r="J69" t="s">
        <v>8386</v>
      </c>
      <c r="K69" t="s">
        <v>371</v>
      </c>
      <c r="L69" t="s">
        <v>401</v>
      </c>
      <c r="M69" t="s">
        <v>9098</v>
      </c>
      <c r="N69" t="s">
        <v>8366</v>
      </c>
      <c r="O69">
        <v>0</v>
      </c>
      <c r="P69">
        <v>0</v>
      </c>
      <c r="Q69">
        <v>1</v>
      </c>
    </row>
    <row r="70" spans="10:17" x14ac:dyDescent="0.2">
      <c r="J70" t="s">
        <v>8386</v>
      </c>
      <c r="K70" t="s">
        <v>371</v>
      </c>
      <c r="L70" t="s">
        <v>401</v>
      </c>
      <c r="M70" t="s">
        <v>9098</v>
      </c>
      <c r="N70" t="s">
        <v>8372</v>
      </c>
      <c r="O70">
        <v>0</v>
      </c>
      <c r="P70">
        <v>0</v>
      </c>
      <c r="Q70">
        <v>1</v>
      </c>
    </row>
    <row r="71" spans="10:17" x14ac:dyDescent="0.2">
      <c r="J71" t="s">
        <v>8386</v>
      </c>
      <c r="K71" t="s">
        <v>371</v>
      </c>
      <c r="L71" t="s">
        <v>401</v>
      </c>
      <c r="M71" t="s">
        <v>9098</v>
      </c>
      <c r="N71" t="s">
        <v>8367</v>
      </c>
      <c r="O71">
        <v>0</v>
      </c>
      <c r="P71">
        <v>0</v>
      </c>
      <c r="Q71">
        <v>1</v>
      </c>
    </row>
    <row r="72" spans="10:17" x14ac:dyDescent="0.2">
      <c r="J72" t="s">
        <v>8386</v>
      </c>
      <c r="K72" t="s">
        <v>371</v>
      </c>
      <c r="L72" t="s">
        <v>401</v>
      </c>
      <c r="M72" t="s">
        <v>9098</v>
      </c>
      <c r="N72" t="s">
        <v>8373</v>
      </c>
      <c r="O72">
        <v>0</v>
      </c>
      <c r="P72">
        <v>0</v>
      </c>
      <c r="Q72">
        <v>1</v>
      </c>
    </row>
    <row r="73" spans="10:17" x14ac:dyDescent="0.2">
      <c r="J73" t="s">
        <v>8386</v>
      </c>
      <c r="K73" t="s">
        <v>371</v>
      </c>
      <c r="L73" t="s">
        <v>401</v>
      </c>
      <c r="M73" t="s">
        <v>9098</v>
      </c>
      <c r="N73" t="s">
        <v>8374</v>
      </c>
      <c r="O73">
        <v>0</v>
      </c>
      <c r="P73">
        <v>0</v>
      </c>
      <c r="Q73">
        <v>1</v>
      </c>
    </row>
    <row r="74" spans="10:17" x14ac:dyDescent="0.2">
      <c r="J74" t="s">
        <v>8386</v>
      </c>
      <c r="K74" t="s">
        <v>371</v>
      </c>
      <c r="L74" t="s">
        <v>401</v>
      </c>
      <c r="M74" t="s">
        <v>9098</v>
      </c>
      <c r="N74" t="s">
        <v>8375</v>
      </c>
      <c r="O74">
        <v>0</v>
      </c>
      <c r="P74">
        <v>0</v>
      </c>
      <c r="Q74">
        <v>1</v>
      </c>
    </row>
    <row r="75" spans="10:17" x14ac:dyDescent="0.2">
      <c r="J75" t="s">
        <v>8400</v>
      </c>
      <c r="K75" t="s">
        <v>356</v>
      </c>
      <c r="L75" t="s">
        <v>480</v>
      </c>
      <c r="M75" t="s">
        <v>7663</v>
      </c>
      <c r="N75" t="s">
        <v>8366</v>
      </c>
      <c r="O75">
        <v>5.5E-2</v>
      </c>
      <c r="P75">
        <v>5.5E-2</v>
      </c>
      <c r="Q75">
        <v>1</v>
      </c>
    </row>
    <row r="76" spans="10:17" x14ac:dyDescent="0.2">
      <c r="J76" t="s">
        <v>8400</v>
      </c>
      <c r="K76" t="s">
        <v>356</v>
      </c>
      <c r="L76" t="s">
        <v>480</v>
      </c>
      <c r="M76" t="s">
        <v>7663</v>
      </c>
      <c r="N76" t="s">
        <v>8372</v>
      </c>
      <c r="O76">
        <v>7.0000000000000001E-3</v>
      </c>
      <c r="P76">
        <v>7.0000000000000001E-3</v>
      </c>
      <c r="Q76">
        <v>1</v>
      </c>
    </row>
    <row r="77" spans="10:17" x14ac:dyDescent="0.2">
      <c r="J77" t="s">
        <v>8400</v>
      </c>
      <c r="K77" t="s">
        <v>356</v>
      </c>
      <c r="L77" t="s">
        <v>480</v>
      </c>
      <c r="M77" t="s">
        <v>7663</v>
      </c>
      <c r="N77" t="s">
        <v>8374</v>
      </c>
      <c r="O77">
        <v>1.127</v>
      </c>
      <c r="P77">
        <v>1.127</v>
      </c>
      <c r="Q77">
        <v>1</v>
      </c>
    </row>
    <row r="78" spans="10:17" x14ac:dyDescent="0.2">
      <c r="J78" t="s">
        <v>8400</v>
      </c>
      <c r="K78" t="s">
        <v>356</v>
      </c>
      <c r="L78" t="s">
        <v>480</v>
      </c>
      <c r="M78" t="s">
        <v>7663</v>
      </c>
      <c r="N78" t="s">
        <v>8375</v>
      </c>
      <c r="O78">
        <v>6.3E-2</v>
      </c>
      <c r="P78">
        <v>6.3E-2</v>
      </c>
      <c r="Q78">
        <v>1</v>
      </c>
    </row>
    <row r="79" spans="10:17" x14ac:dyDescent="0.2">
      <c r="J79" t="s">
        <v>8400</v>
      </c>
      <c r="K79" t="s">
        <v>362</v>
      </c>
      <c r="L79" t="s">
        <v>401</v>
      </c>
      <c r="M79" t="s">
        <v>9098</v>
      </c>
      <c r="N79" t="s">
        <v>8249</v>
      </c>
      <c r="O79">
        <v>0</v>
      </c>
      <c r="P79">
        <v>0</v>
      </c>
      <c r="Q79">
        <v>1</v>
      </c>
    </row>
    <row r="80" spans="10:17" x14ac:dyDescent="0.2">
      <c r="J80" t="s">
        <v>8400</v>
      </c>
      <c r="K80" t="s">
        <v>362</v>
      </c>
      <c r="L80" t="s">
        <v>401</v>
      </c>
      <c r="M80" t="s">
        <v>9098</v>
      </c>
      <c r="N80" t="s">
        <v>8983</v>
      </c>
      <c r="O80">
        <v>0</v>
      </c>
      <c r="P80">
        <v>0</v>
      </c>
      <c r="Q80">
        <v>1</v>
      </c>
    </row>
    <row r="81" spans="10:17" x14ac:dyDescent="0.2">
      <c r="J81" t="s">
        <v>8400</v>
      </c>
      <c r="K81" t="s">
        <v>362</v>
      </c>
      <c r="L81" t="s">
        <v>401</v>
      </c>
      <c r="M81" t="s">
        <v>9098</v>
      </c>
      <c r="N81" t="s">
        <v>8250</v>
      </c>
      <c r="O81">
        <v>0</v>
      </c>
      <c r="P81">
        <v>0</v>
      </c>
      <c r="Q81">
        <v>1</v>
      </c>
    </row>
    <row r="82" spans="10:17" x14ac:dyDescent="0.2">
      <c r="J82" t="s">
        <v>8400</v>
      </c>
      <c r="K82" t="s">
        <v>362</v>
      </c>
      <c r="L82" t="s">
        <v>401</v>
      </c>
      <c r="M82" t="s">
        <v>9098</v>
      </c>
      <c r="N82" t="s">
        <v>8251</v>
      </c>
      <c r="O82">
        <v>0</v>
      </c>
      <c r="P82">
        <v>0</v>
      </c>
      <c r="Q82">
        <v>1</v>
      </c>
    </row>
    <row r="83" spans="10:17" x14ac:dyDescent="0.2">
      <c r="J83" t="s">
        <v>8400</v>
      </c>
      <c r="K83" t="s">
        <v>362</v>
      </c>
      <c r="L83" t="s">
        <v>401</v>
      </c>
      <c r="M83" t="s">
        <v>9098</v>
      </c>
      <c r="N83" t="s">
        <v>9099</v>
      </c>
      <c r="O83">
        <v>0</v>
      </c>
      <c r="P83">
        <v>0</v>
      </c>
      <c r="Q83">
        <v>1</v>
      </c>
    </row>
    <row r="84" spans="10:17" x14ac:dyDescent="0.2">
      <c r="J84" t="s">
        <v>8400</v>
      </c>
      <c r="K84" t="s">
        <v>362</v>
      </c>
      <c r="L84" t="s">
        <v>401</v>
      </c>
      <c r="M84" t="s">
        <v>9098</v>
      </c>
      <c r="N84" t="s">
        <v>8371</v>
      </c>
      <c r="O84">
        <v>0</v>
      </c>
      <c r="P84">
        <v>0</v>
      </c>
      <c r="Q84">
        <v>1</v>
      </c>
    </row>
    <row r="85" spans="10:17" x14ac:dyDescent="0.2">
      <c r="J85" t="s">
        <v>8400</v>
      </c>
      <c r="K85" t="s">
        <v>362</v>
      </c>
      <c r="L85" t="s">
        <v>401</v>
      </c>
      <c r="M85" t="s">
        <v>9098</v>
      </c>
      <c r="N85" t="s">
        <v>8372</v>
      </c>
      <c r="O85">
        <v>0</v>
      </c>
      <c r="P85">
        <v>0</v>
      </c>
      <c r="Q85">
        <v>1</v>
      </c>
    </row>
    <row r="86" spans="10:17" x14ac:dyDescent="0.2">
      <c r="J86" t="s">
        <v>8400</v>
      </c>
      <c r="K86" t="s">
        <v>371</v>
      </c>
      <c r="L86" t="s">
        <v>402</v>
      </c>
      <c r="M86" t="s">
        <v>9097</v>
      </c>
      <c r="N86" t="s">
        <v>8249</v>
      </c>
      <c r="O86">
        <v>0</v>
      </c>
      <c r="P86">
        <v>0</v>
      </c>
      <c r="Q86">
        <v>1</v>
      </c>
    </row>
    <row r="87" spans="10:17" x14ac:dyDescent="0.2">
      <c r="J87" t="s">
        <v>8400</v>
      </c>
      <c r="K87" t="s">
        <v>371</v>
      </c>
      <c r="L87" t="s">
        <v>402</v>
      </c>
      <c r="M87" t="s">
        <v>9097</v>
      </c>
      <c r="N87" t="s">
        <v>8983</v>
      </c>
      <c r="O87">
        <v>0</v>
      </c>
      <c r="P87">
        <v>0</v>
      </c>
      <c r="Q87">
        <v>1</v>
      </c>
    </row>
    <row r="88" spans="10:17" x14ac:dyDescent="0.2">
      <c r="J88" t="s">
        <v>8400</v>
      </c>
      <c r="K88" t="s">
        <v>371</v>
      </c>
      <c r="L88" t="s">
        <v>402</v>
      </c>
      <c r="M88" t="s">
        <v>9097</v>
      </c>
      <c r="N88" t="s">
        <v>8250</v>
      </c>
      <c r="O88">
        <v>0</v>
      </c>
      <c r="P88">
        <v>0</v>
      </c>
      <c r="Q88">
        <v>1</v>
      </c>
    </row>
    <row r="89" spans="10:17" x14ac:dyDescent="0.2">
      <c r="J89" t="s">
        <v>8400</v>
      </c>
      <c r="K89" t="s">
        <v>371</v>
      </c>
      <c r="L89" t="s">
        <v>402</v>
      </c>
      <c r="M89" t="s">
        <v>9097</v>
      </c>
      <c r="N89" t="s">
        <v>8251</v>
      </c>
      <c r="O89">
        <v>0</v>
      </c>
      <c r="P89">
        <v>0</v>
      </c>
      <c r="Q89">
        <v>1</v>
      </c>
    </row>
    <row r="90" spans="10:17" x14ac:dyDescent="0.2">
      <c r="J90" t="s">
        <v>8400</v>
      </c>
      <c r="K90" t="s">
        <v>371</v>
      </c>
      <c r="L90" t="s">
        <v>402</v>
      </c>
      <c r="M90" t="s">
        <v>9097</v>
      </c>
      <c r="N90" t="s">
        <v>8252</v>
      </c>
      <c r="O90">
        <v>0</v>
      </c>
      <c r="P90">
        <v>0</v>
      </c>
      <c r="Q90">
        <v>1</v>
      </c>
    </row>
    <row r="91" spans="10:17" x14ac:dyDescent="0.2">
      <c r="J91" t="s">
        <v>8400</v>
      </c>
      <c r="K91" t="s">
        <v>371</v>
      </c>
      <c r="L91" t="s">
        <v>402</v>
      </c>
      <c r="M91" t="s">
        <v>9097</v>
      </c>
      <c r="N91" t="s">
        <v>8253</v>
      </c>
      <c r="O91">
        <v>1E-3</v>
      </c>
      <c r="P91">
        <v>1E-3</v>
      </c>
      <c r="Q91">
        <v>1</v>
      </c>
    </row>
    <row r="92" spans="10:17" x14ac:dyDescent="0.2">
      <c r="J92" t="s">
        <v>8400</v>
      </c>
      <c r="K92" t="s">
        <v>371</v>
      </c>
      <c r="L92" t="s">
        <v>402</v>
      </c>
      <c r="M92" t="s">
        <v>9097</v>
      </c>
      <c r="N92" t="s">
        <v>9099</v>
      </c>
      <c r="O92">
        <v>0</v>
      </c>
      <c r="P92">
        <v>0</v>
      </c>
      <c r="Q92">
        <v>1</v>
      </c>
    </row>
    <row r="93" spans="10:17" x14ac:dyDescent="0.2">
      <c r="J93" t="s">
        <v>8400</v>
      </c>
      <c r="K93" t="s">
        <v>371</v>
      </c>
      <c r="L93" t="s">
        <v>402</v>
      </c>
      <c r="M93" t="s">
        <v>9097</v>
      </c>
      <c r="N93" t="s">
        <v>8371</v>
      </c>
      <c r="O93">
        <v>0</v>
      </c>
      <c r="P93">
        <v>0</v>
      </c>
      <c r="Q93">
        <v>1</v>
      </c>
    </row>
    <row r="94" spans="10:17" x14ac:dyDescent="0.2">
      <c r="J94" t="s">
        <v>8400</v>
      </c>
      <c r="K94" t="s">
        <v>371</v>
      </c>
      <c r="L94" t="s">
        <v>402</v>
      </c>
      <c r="M94" t="s">
        <v>9097</v>
      </c>
      <c r="N94" t="s">
        <v>8366</v>
      </c>
      <c r="O94">
        <v>0</v>
      </c>
      <c r="P94">
        <v>0</v>
      </c>
      <c r="Q94">
        <v>1</v>
      </c>
    </row>
    <row r="95" spans="10:17" x14ac:dyDescent="0.2">
      <c r="J95" t="s">
        <v>8400</v>
      </c>
      <c r="K95" t="s">
        <v>371</v>
      </c>
      <c r="L95" t="s">
        <v>402</v>
      </c>
      <c r="M95" t="s">
        <v>9097</v>
      </c>
      <c r="N95" t="s">
        <v>8372</v>
      </c>
      <c r="O95">
        <v>0</v>
      </c>
      <c r="P95">
        <v>0</v>
      </c>
      <c r="Q95">
        <v>1</v>
      </c>
    </row>
    <row r="96" spans="10:17" x14ac:dyDescent="0.2">
      <c r="J96" t="s">
        <v>8400</v>
      </c>
      <c r="K96" t="s">
        <v>371</v>
      </c>
      <c r="L96" t="s">
        <v>402</v>
      </c>
      <c r="M96" t="s">
        <v>9097</v>
      </c>
      <c r="N96" t="s">
        <v>8367</v>
      </c>
      <c r="O96">
        <v>0</v>
      </c>
      <c r="P96">
        <v>0</v>
      </c>
      <c r="Q96">
        <v>1</v>
      </c>
    </row>
    <row r="97" spans="10:17" x14ac:dyDescent="0.2">
      <c r="J97" t="s">
        <v>8400</v>
      </c>
      <c r="K97" t="s">
        <v>371</v>
      </c>
      <c r="L97" t="s">
        <v>402</v>
      </c>
      <c r="M97" t="s">
        <v>9097</v>
      </c>
      <c r="N97" t="s">
        <v>8375</v>
      </c>
      <c r="O97">
        <v>0</v>
      </c>
      <c r="P97">
        <v>0</v>
      </c>
      <c r="Q97">
        <v>1</v>
      </c>
    </row>
    <row r="98" spans="10:17" x14ac:dyDescent="0.2">
      <c r="J98" t="s">
        <v>8400</v>
      </c>
      <c r="K98" t="s">
        <v>371</v>
      </c>
      <c r="L98" t="s">
        <v>401</v>
      </c>
      <c r="M98" t="s">
        <v>9098</v>
      </c>
      <c r="N98" t="s">
        <v>8249</v>
      </c>
      <c r="O98">
        <v>0</v>
      </c>
      <c r="P98">
        <v>0</v>
      </c>
      <c r="Q98">
        <v>1</v>
      </c>
    </row>
    <row r="99" spans="10:17" x14ac:dyDescent="0.2">
      <c r="J99" t="s">
        <v>8400</v>
      </c>
      <c r="K99" t="s">
        <v>371</v>
      </c>
      <c r="L99" t="s">
        <v>401</v>
      </c>
      <c r="M99" t="s">
        <v>9098</v>
      </c>
      <c r="N99" t="s">
        <v>8983</v>
      </c>
      <c r="O99">
        <v>0</v>
      </c>
      <c r="P99">
        <v>0</v>
      </c>
      <c r="Q99">
        <v>1</v>
      </c>
    </row>
    <row r="100" spans="10:17" x14ac:dyDescent="0.2">
      <c r="J100" t="s">
        <v>8400</v>
      </c>
      <c r="K100" t="s">
        <v>371</v>
      </c>
      <c r="L100" t="s">
        <v>401</v>
      </c>
      <c r="M100" t="s">
        <v>9098</v>
      </c>
      <c r="N100" t="s">
        <v>8250</v>
      </c>
      <c r="O100">
        <v>0</v>
      </c>
      <c r="P100">
        <v>0</v>
      </c>
      <c r="Q100">
        <v>1</v>
      </c>
    </row>
    <row r="101" spans="10:17" x14ac:dyDescent="0.2">
      <c r="J101" t="s">
        <v>8400</v>
      </c>
      <c r="K101" t="s">
        <v>371</v>
      </c>
      <c r="L101" t="s">
        <v>401</v>
      </c>
      <c r="M101" t="s">
        <v>9098</v>
      </c>
      <c r="N101" t="s">
        <v>8251</v>
      </c>
      <c r="O101">
        <v>0</v>
      </c>
      <c r="P101">
        <v>0</v>
      </c>
      <c r="Q101">
        <v>1</v>
      </c>
    </row>
    <row r="102" spans="10:17" x14ac:dyDescent="0.2">
      <c r="J102" t="s">
        <v>8400</v>
      </c>
      <c r="K102" t="s">
        <v>371</v>
      </c>
      <c r="L102" t="s">
        <v>401</v>
      </c>
      <c r="M102" t="s">
        <v>9098</v>
      </c>
      <c r="N102" t="s">
        <v>8252</v>
      </c>
      <c r="O102">
        <v>0</v>
      </c>
      <c r="P102">
        <v>0</v>
      </c>
      <c r="Q102">
        <v>1</v>
      </c>
    </row>
    <row r="103" spans="10:17" x14ac:dyDescent="0.2">
      <c r="J103" t="s">
        <v>8400</v>
      </c>
      <c r="K103" t="s">
        <v>371</v>
      </c>
      <c r="L103" t="s">
        <v>401</v>
      </c>
      <c r="M103" t="s">
        <v>9098</v>
      </c>
      <c r="N103" t="s">
        <v>8253</v>
      </c>
      <c r="O103">
        <v>0</v>
      </c>
      <c r="P103">
        <v>0</v>
      </c>
      <c r="Q103">
        <v>1</v>
      </c>
    </row>
    <row r="104" spans="10:17" x14ac:dyDescent="0.2">
      <c r="J104" t="s">
        <v>8400</v>
      </c>
      <c r="K104" t="s">
        <v>371</v>
      </c>
      <c r="L104" t="s">
        <v>401</v>
      </c>
      <c r="M104" t="s">
        <v>9098</v>
      </c>
      <c r="N104" t="s">
        <v>8382</v>
      </c>
      <c r="O104">
        <v>0</v>
      </c>
      <c r="P104">
        <v>0</v>
      </c>
      <c r="Q104">
        <v>1</v>
      </c>
    </row>
    <row r="105" spans="10:17" x14ac:dyDescent="0.2">
      <c r="J105" t="s">
        <v>8400</v>
      </c>
      <c r="K105" t="s">
        <v>371</v>
      </c>
      <c r="L105" t="s">
        <v>401</v>
      </c>
      <c r="M105" t="s">
        <v>9098</v>
      </c>
      <c r="N105" t="s">
        <v>8370</v>
      </c>
      <c r="O105">
        <v>0</v>
      </c>
      <c r="P105">
        <v>0</v>
      </c>
      <c r="Q105">
        <v>1</v>
      </c>
    </row>
    <row r="106" spans="10:17" x14ac:dyDescent="0.2">
      <c r="J106" t="s">
        <v>8400</v>
      </c>
      <c r="K106" t="s">
        <v>371</v>
      </c>
      <c r="L106" t="s">
        <v>401</v>
      </c>
      <c r="M106" t="s">
        <v>9098</v>
      </c>
      <c r="N106" t="s">
        <v>9099</v>
      </c>
      <c r="O106">
        <v>0</v>
      </c>
      <c r="P106">
        <v>0</v>
      </c>
      <c r="Q106">
        <v>1</v>
      </c>
    </row>
    <row r="107" spans="10:17" x14ac:dyDescent="0.2">
      <c r="J107" t="s">
        <v>8400</v>
      </c>
      <c r="K107" t="s">
        <v>371</v>
      </c>
      <c r="L107" t="s">
        <v>401</v>
      </c>
      <c r="M107" t="s">
        <v>9098</v>
      </c>
      <c r="N107" t="s">
        <v>8371</v>
      </c>
      <c r="O107">
        <v>0</v>
      </c>
      <c r="P107">
        <v>0</v>
      </c>
      <c r="Q107">
        <v>1</v>
      </c>
    </row>
    <row r="108" spans="10:17" x14ac:dyDescent="0.2">
      <c r="J108" t="s">
        <v>8400</v>
      </c>
      <c r="K108" t="s">
        <v>371</v>
      </c>
      <c r="L108" t="s">
        <v>401</v>
      </c>
      <c r="M108" t="s">
        <v>9098</v>
      </c>
      <c r="N108" t="s">
        <v>8366</v>
      </c>
      <c r="O108">
        <v>0</v>
      </c>
      <c r="P108">
        <v>0</v>
      </c>
      <c r="Q108">
        <v>1</v>
      </c>
    </row>
    <row r="109" spans="10:17" x14ac:dyDescent="0.2">
      <c r="J109" t="s">
        <v>8400</v>
      </c>
      <c r="K109" t="s">
        <v>371</v>
      </c>
      <c r="L109" t="s">
        <v>401</v>
      </c>
      <c r="M109" t="s">
        <v>9098</v>
      </c>
      <c r="N109" t="s">
        <v>8372</v>
      </c>
      <c r="O109">
        <v>0</v>
      </c>
      <c r="P109">
        <v>0</v>
      </c>
      <c r="Q109">
        <v>1</v>
      </c>
    </row>
    <row r="110" spans="10:17" x14ac:dyDescent="0.2">
      <c r="J110" t="s">
        <v>8400</v>
      </c>
      <c r="K110" t="s">
        <v>371</v>
      </c>
      <c r="L110" t="s">
        <v>401</v>
      </c>
      <c r="M110" t="s">
        <v>9098</v>
      </c>
      <c r="N110" t="s">
        <v>8367</v>
      </c>
      <c r="O110">
        <v>0</v>
      </c>
      <c r="P110">
        <v>0</v>
      </c>
      <c r="Q110">
        <v>1</v>
      </c>
    </row>
    <row r="111" spans="10:17" x14ac:dyDescent="0.2">
      <c r="J111" t="s">
        <v>8400</v>
      </c>
      <c r="K111" t="s">
        <v>371</v>
      </c>
      <c r="L111" t="s">
        <v>401</v>
      </c>
      <c r="M111" t="s">
        <v>9098</v>
      </c>
      <c r="N111" t="s">
        <v>8373</v>
      </c>
      <c r="O111">
        <v>0</v>
      </c>
      <c r="P111">
        <v>0</v>
      </c>
      <c r="Q111">
        <v>1</v>
      </c>
    </row>
    <row r="112" spans="10:17" x14ac:dyDescent="0.2">
      <c r="J112" t="s">
        <v>8400</v>
      </c>
      <c r="K112" t="s">
        <v>371</v>
      </c>
      <c r="L112" t="s">
        <v>401</v>
      </c>
      <c r="M112" t="s">
        <v>9098</v>
      </c>
      <c r="N112" t="s">
        <v>8374</v>
      </c>
      <c r="O112">
        <v>1E-3</v>
      </c>
      <c r="P112">
        <v>1E-3</v>
      </c>
      <c r="Q112">
        <v>1</v>
      </c>
    </row>
    <row r="113" spans="10:17" x14ac:dyDescent="0.2">
      <c r="J113" t="s">
        <v>8400</v>
      </c>
      <c r="K113" t="s">
        <v>371</v>
      </c>
      <c r="L113" t="s">
        <v>401</v>
      </c>
      <c r="M113" t="s">
        <v>9098</v>
      </c>
      <c r="N113" t="s">
        <v>8375</v>
      </c>
      <c r="O113">
        <v>0</v>
      </c>
      <c r="P113">
        <v>0</v>
      </c>
      <c r="Q113">
        <v>1</v>
      </c>
    </row>
    <row r="114" spans="10:17" x14ac:dyDescent="0.2">
      <c r="J114" t="s">
        <v>8400</v>
      </c>
      <c r="K114" t="s">
        <v>367</v>
      </c>
      <c r="L114" t="s">
        <v>402</v>
      </c>
      <c r="M114" t="s">
        <v>9097</v>
      </c>
      <c r="N114" t="s">
        <v>8249</v>
      </c>
      <c r="O114">
        <v>0</v>
      </c>
      <c r="P114">
        <v>0</v>
      </c>
      <c r="Q114">
        <v>1</v>
      </c>
    </row>
    <row r="115" spans="10:17" x14ac:dyDescent="0.2">
      <c r="J115" t="s">
        <v>8400</v>
      </c>
      <c r="K115" t="s">
        <v>367</v>
      </c>
      <c r="L115" t="s">
        <v>402</v>
      </c>
      <c r="M115" t="s">
        <v>9097</v>
      </c>
      <c r="N115" t="s">
        <v>8983</v>
      </c>
      <c r="O115">
        <v>0</v>
      </c>
      <c r="P115">
        <v>0</v>
      </c>
      <c r="Q115">
        <v>1</v>
      </c>
    </row>
    <row r="116" spans="10:17" x14ac:dyDescent="0.2">
      <c r="J116" t="s">
        <v>8400</v>
      </c>
      <c r="K116" t="s">
        <v>367</v>
      </c>
      <c r="L116" t="s">
        <v>402</v>
      </c>
      <c r="M116" t="s">
        <v>9097</v>
      </c>
      <c r="N116" t="s">
        <v>8251</v>
      </c>
      <c r="O116">
        <v>0</v>
      </c>
      <c r="P116">
        <v>0</v>
      </c>
      <c r="Q116">
        <v>1</v>
      </c>
    </row>
    <row r="117" spans="10:17" x14ac:dyDescent="0.2">
      <c r="J117" t="s">
        <v>8400</v>
      </c>
      <c r="K117" t="s">
        <v>367</v>
      </c>
      <c r="L117" t="s">
        <v>402</v>
      </c>
      <c r="M117" t="s">
        <v>9097</v>
      </c>
      <c r="N117" t="s">
        <v>8252</v>
      </c>
      <c r="O117">
        <v>0</v>
      </c>
      <c r="P117">
        <v>0</v>
      </c>
      <c r="Q117">
        <v>1</v>
      </c>
    </row>
    <row r="118" spans="10:17" x14ac:dyDescent="0.2">
      <c r="J118" t="s">
        <v>8400</v>
      </c>
      <c r="K118" t="s">
        <v>367</v>
      </c>
      <c r="L118" t="s">
        <v>402</v>
      </c>
      <c r="M118" t="s">
        <v>9097</v>
      </c>
      <c r="N118" t="s">
        <v>8370</v>
      </c>
      <c r="O118">
        <v>0</v>
      </c>
      <c r="P118">
        <v>0</v>
      </c>
      <c r="Q118">
        <v>1</v>
      </c>
    </row>
    <row r="119" spans="10:17" x14ac:dyDescent="0.2">
      <c r="J119" t="s">
        <v>8400</v>
      </c>
      <c r="K119" t="s">
        <v>367</v>
      </c>
      <c r="L119" t="s">
        <v>402</v>
      </c>
      <c r="M119" t="s">
        <v>9097</v>
      </c>
      <c r="N119" t="s">
        <v>9099</v>
      </c>
      <c r="O119">
        <v>0</v>
      </c>
      <c r="P119">
        <v>0</v>
      </c>
      <c r="Q119">
        <v>1</v>
      </c>
    </row>
    <row r="120" spans="10:17" x14ac:dyDescent="0.2">
      <c r="J120" t="s">
        <v>8400</v>
      </c>
      <c r="K120" t="s">
        <v>367</v>
      </c>
      <c r="L120" t="s">
        <v>402</v>
      </c>
      <c r="M120" t="s">
        <v>9097</v>
      </c>
      <c r="N120" t="s">
        <v>8371</v>
      </c>
      <c r="O120">
        <v>0</v>
      </c>
      <c r="P120">
        <v>0</v>
      </c>
      <c r="Q120">
        <v>1</v>
      </c>
    </row>
    <row r="121" spans="10:17" x14ac:dyDescent="0.2">
      <c r="J121" t="s">
        <v>8400</v>
      </c>
      <c r="K121" t="s">
        <v>367</v>
      </c>
      <c r="L121" t="s">
        <v>402</v>
      </c>
      <c r="M121" t="s">
        <v>9097</v>
      </c>
      <c r="N121" t="s">
        <v>8372</v>
      </c>
      <c r="O121">
        <v>0</v>
      </c>
      <c r="P121">
        <v>0</v>
      </c>
      <c r="Q121">
        <v>1</v>
      </c>
    </row>
    <row r="122" spans="10:17" x14ac:dyDescent="0.2">
      <c r="J122" t="s">
        <v>8400</v>
      </c>
      <c r="K122" t="s">
        <v>367</v>
      </c>
      <c r="L122" t="s">
        <v>402</v>
      </c>
      <c r="M122" t="s">
        <v>9097</v>
      </c>
      <c r="N122" t="s">
        <v>8367</v>
      </c>
      <c r="O122">
        <v>0</v>
      </c>
      <c r="P122">
        <v>0</v>
      </c>
      <c r="Q122">
        <v>1</v>
      </c>
    </row>
    <row r="123" spans="10:17" x14ac:dyDescent="0.2">
      <c r="J123" t="s">
        <v>8400</v>
      </c>
      <c r="K123" t="s">
        <v>367</v>
      </c>
      <c r="L123" t="s">
        <v>401</v>
      </c>
      <c r="M123" t="s">
        <v>9098</v>
      </c>
      <c r="N123" t="s">
        <v>8249</v>
      </c>
      <c r="O123">
        <v>0</v>
      </c>
      <c r="P123">
        <v>0</v>
      </c>
      <c r="Q123">
        <v>1</v>
      </c>
    </row>
    <row r="124" spans="10:17" x14ac:dyDescent="0.2">
      <c r="J124" t="s">
        <v>8400</v>
      </c>
      <c r="K124" t="s">
        <v>367</v>
      </c>
      <c r="L124" t="s">
        <v>401</v>
      </c>
      <c r="M124" t="s">
        <v>9098</v>
      </c>
      <c r="N124" t="s">
        <v>8983</v>
      </c>
      <c r="O124">
        <v>0</v>
      </c>
      <c r="P124">
        <v>0</v>
      </c>
      <c r="Q124">
        <v>1</v>
      </c>
    </row>
    <row r="125" spans="10:17" x14ac:dyDescent="0.2">
      <c r="J125" t="s">
        <v>8400</v>
      </c>
      <c r="K125" t="s">
        <v>367</v>
      </c>
      <c r="L125" t="s">
        <v>401</v>
      </c>
      <c r="M125" t="s">
        <v>9098</v>
      </c>
      <c r="N125" t="s">
        <v>8250</v>
      </c>
      <c r="O125">
        <v>0</v>
      </c>
      <c r="P125">
        <v>0</v>
      </c>
      <c r="Q125">
        <v>1</v>
      </c>
    </row>
    <row r="126" spans="10:17" x14ac:dyDescent="0.2">
      <c r="J126" t="s">
        <v>8400</v>
      </c>
      <c r="K126" t="s">
        <v>367</v>
      </c>
      <c r="L126" t="s">
        <v>401</v>
      </c>
      <c r="M126" t="s">
        <v>9098</v>
      </c>
      <c r="N126" t="s">
        <v>8251</v>
      </c>
      <c r="O126">
        <v>0</v>
      </c>
      <c r="P126">
        <v>0</v>
      </c>
      <c r="Q126">
        <v>1</v>
      </c>
    </row>
    <row r="127" spans="10:17" x14ac:dyDescent="0.2">
      <c r="J127" t="s">
        <v>8400</v>
      </c>
      <c r="K127" t="s">
        <v>367</v>
      </c>
      <c r="L127" t="s">
        <v>401</v>
      </c>
      <c r="M127" t="s">
        <v>9098</v>
      </c>
      <c r="N127" t="s">
        <v>8252</v>
      </c>
      <c r="O127">
        <v>0</v>
      </c>
      <c r="P127">
        <v>0</v>
      </c>
      <c r="Q127">
        <v>1</v>
      </c>
    </row>
    <row r="128" spans="10:17" x14ac:dyDescent="0.2">
      <c r="J128" t="s">
        <v>8400</v>
      </c>
      <c r="K128" t="s">
        <v>367</v>
      </c>
      <c r="L128" t="s">
        <v>401</v>
      </c>
      <c r="M128" t="s">
        <v>9098</v>
      </c>
      <c r="N128" t="s">
        <v>8253</v>
      </c>
      <c r="O128">
        <v>0</v>
      </c>
      <c r="P128">
        <v>0</v>
      </c>
      <c r="Q128">
        <v>1</v>
      </c>
    </row>
    <row r="129" spans="10:17" x14ac:dyDescent="0.2">
      <c r="J129" t="s">
        <v>8400</v>
      </c>
      <c r="K129" t="s">
        <v>367</v>
      </c>
      <c r="L129" t="s">
        <v>401</v>
      </c>
      <c r="M129" t="s">
        <v>9098</v>
      </c>
      <c r="N129" t="s">
        <v>8382</v>
      </c>
      <c r="O129">
        <v>0</v>
      </c>
      <c r="P129">
        <v>0</v>
      </c>
      <c r="Q129">
        <v>1</v>
      </c>
    </row>
    <row r="130" spans="10:17" x14ac:dyDescent="0.2">
      <c r="J130" t="s">
        <v>8400</v>
      </c>
      <c r="K130" t="s">
        <v>367</v>
      </c>
      <c r="L130" t="s">
        <v>401</v>
      </c>
      <c r="M130" t="s">
        <v>9098</v>
      </c>
      <c r="N130" t="s">
        <v>8370</v>
      </c>
      <c r="O130">
        <v>0</v>
      </c>
      <c r="P130">
        <v>0</v>
      </c>
      <c r="Q130">
        <v>1</v>
      </c>
    </row>
    <row r="131" spans="10:17" x14ac:dyDescent="0.2">
      <c r="J131" t="s">
        <v>8400</v>
      </c>
      <c r="K131" t="s">
        <v>367</v>
      </c>
      <c r="L131" t="s">
        <v>401</v>
      </c>
      <c r="M131" t="s">
        <v>9098</v>
      </c>
      <c r="N131" t="s">
        <v>9099</v>
      </c>
      <c r="O131">
        <v>0</v>
      </c>
      <c r="P131">
        <v>0</v>
      </c>
      <c r="Q131">
        <v>1</v>
      </c>
    </row>
    <row r="132" spans="10:17" x14ac:dyDescent="0.2">
      <c r="J132" t="s">
        <v>8400</v>
      </c>
      <c r="K132" t="s">
        <v>367</v>
      </c>
      <c r="L132" t="s">
        <v>401</v>
      </c>
      <c r="M132" t="s">
        <v>9098</v>
      </c>
      <c r="N132" t="s">
        <v>8371</v>
      </c>
      <c r="O132">
        <v>0</v>
      </c>
      <c r="P132">
        <v>0</v>
      </c>
      <c r="Q132">
        <v>1</v>
      </c>
    </row>
    <row r="133" spans="10:17" x14ac:dyDescent="0.2">
      <c r="J133" t="s">
        <v>8400</v>
      </c>
      <c r="K133" t="s">
        <v>367</v>
      </c>
      <c r="L133" t="s">
        <v>401</v>
      </c>
      <c r="M133" t="s">
        <v>9098</v>
      </c>
      <c r="N133" t="s">
        <v>8366</v>
      </c>
      <c r="O133">
        <v>0</v>
      </c>
      <c r="P133">
        <v>0</v>
      </c>
      <c r="Q133">
        <v>1</v>
      </c>
    </row>
    <row r="134" spans="10:17" x14ac:dyDescent="0.2">
      <c r="J134" t="s">
        <v>8400</v>
      </c>
      <c r="K134" t="s">
        <v>367</v>
      </c>
      <c r="L134" t="s">
        <v>401</v>
      </c>
      <c r="M134" t="s">
        <v>9098</v>
      </c>
      <c r="N134" t="s">
        <v>8372</v>
      </c>
      <c r="O134">
        <v>0</v>
      </c>
      <c r="P134">
        <v>0</v>
      </c>
      <c r="Q134">
        <v>1</v>
      </c>
    </row>
    <row r="135" spans="10:17" x14ac:dyDescent="0.2">
      <c r="J135" t="s">
        <v>8400</v>
      </c>
      <c r="K135" t="s">
        <v>367</v>
      </c>
      <c r="L135" t="s">
        <v>401</v>
      </c>
      <c r="M135" t="s">
        <v>9098</v>
      </c>
      <c r="N135" t="s">
        <v>8367</v>
      </c>
      <c r="O135">
        <v>0</v>
      </c>
      <c r="P135">
        <v>0</v>
      </c>
      <c r="Q135">
        <v>1</v>
      </c>
    </row>
    <row r="136" spans="10:17" x14ac:dyDescent="0.2">
      <c r="J136" t="s">
        <v>8400</v>
      </c>
      <c r="K136" t="s">
        <v>367</v>
      </c>
      <c r="L136" t="s">
        <v>401</v>
      </c>
      <c r="M136" t="s">
        <v>9098</v>
      </c>
      <c r="N136" t="s">
        <v>8373</v>
      </c>
      <c r="O136">
        <v>0</v>
      </c>
      <c r="P136">
        <v>0</v>
      </c>
      <c r="Q136">
        <v>1</v>
      </c>
    </row>
    <row r="137" spans="10:17" x14ac:dyDescent="0.2">
      <c r="J137" t="s">
        <v>8400</v>
      </c>
      <c r="K137" t="s">
        <v>367</v>
      </c>
      <c r="L137" t="s">
        <v>401</v>
      </c>
      <c r="M137" t="s">
        <v>9098</v>
      </c>
      <c r="N137" t="s">
        <v>8374</v>
      </c>
      <c r="O137">
        <v>0</v>
      </c>
      <c r="P137">
        <v>0</v>
      </c>
      <c r="Q137">
        <v>1</v>
      </c>
    </row>
    <row r="138" spans="10:17" x14ac:dyDescent="0.2">
      <c r="J138" t="s">
        <v>8400</v>
      </c>
      <c r="K138" t="s">
        <v>367</v>
      </c>
      <c r="L138" t="s">
        <v>401</v>
      </c>
      <c r="M138" t="s">
        <v>9098</v>
      </c>
      <c r="N138" t="s">
        <v>8375</v>
      </c>
      <c r="O138">
        <v>0</v>
      </c>
      <c r="P138">
        <v>0</v>
      </c>
      <c r="Q138">
        <v>1</v>
      </c>
    </row>
    <row r="139" spans="10:17" x14ac:dyDescent="0.2">
      <c r="J139" t="s">
        <v>8387</v>
      </c>
      <c r="K139" t="s">
        <v>374</v>
      </c>
      <c r="L139" t="s">
        <v>480</v>
      </c>
      <c r="M139" t="s">
        <v>7663</v>
      </c>
      <c r="N139" t="s">
        <v>8983</v>
      </c>
      <c r="O139">
        <v>5.3999999999999999E-2</v>
      </c>
      <c r="P139">
        <v>5.3999999999999999E-2</v>
      </c>
      <c r="Q139">
        <v>1</v>
      </c>
    </row>
    <row r="140" spans="10:17" x14ac:dyDescent="0.2">
      <c r="J140" t="s">
        <v>8387</v>
      </c>
      <c r="K140" t="s">
        <v>374</v>
      </c>
      <c r="L140" t="s">
        <v>480</v>
      </c>
      <c r="M140" t="s">
        <v>7663</v>
      </c>
      <c r="N140" t="s">
        <v>8250</v>
      </c>
      <c r="O140">
        <v>0.05</v>
      </c>
      <c r="P140">
        <v>0.05</v>
      </c>
      <c r="Q140">
        <v>1</v>
      </c>
    </row>
    <row r="141" spans="10:17" x14ac:dyDescent="0.2">
      <c r="J141" t="s">
        <v>8387</v>
      </c>
      <c r="K141" t="s">
        <v>374</v>
      </c>
      <c r="L141" t="s">
        <v>480</v>
      </c>
      <c r="M141" t="s">
        <v>7663</v>
      </c>
      <c r="N141" t="s">
        <v>8252</v>
      </c>
      <c r="O141">
        <v>0.14899999999999999</v>
      </c>
      <c r="P141">
        <v>0.14899999999999999</v>
      </c>
      <c r="Q141">
        <v>1</v>
      </c>
    </row>
    <row r="142" spans="10:17" x14ac:dyDescent="0.2">
      <c r="J142" t="s">
        <v>8387</v>
      </c>
      <c r="K142" t="s">
        <v>374</v>
      </c>
      <c r="L142" t="s">
        <v>480</v>
      </c>
      <c r="M142" t="s">
        <v>7663</v>
      </c>
      <c r="N142" t="s">
        <v>8371</v>
      </c>
      <c r="O142">
        <v>7.3999999999999996E-2</v>
      </c>
      <c r="P142">
        <v>7.3999999999999996E-2</v>
      </c>
      <c r="Q142">
        <v>1</v>
      </c>
    </row>
    <row r="143" spans="10:17" x14ac:dyDescent="0.2">
      <c r="J143" t="s">
        <v>8387</v>
      </c>
      <c r="K143" t="s">
        <v>374</v>
      </c>
      <c r="L143" t="s">
        <v>480</v>
      </c>
      <c r="M143" t="s">
        <v>7663</v>
      </c>
      <c r="N143" t="s">
        <v>8373</v>
      </c>
      <c r="O143">
        <v>0.84799999999999998</v>
      </c>
      <c r="P143">
        <v>0.84799999999999998</v>
      </c>
      <c r="Q143">
        <v>1</v>
      </c>
    </row>
    <row r="144" spans="10:17" x14ac:dyDescent="0.2">
      <c r="J144" t="s">
        <v>8387</v>
      </c>
      <c r="K144" t="s">
        <v>361</v>
      </c>
      <c r="L144" t="s">
        <v>401</v>
      </c>
      <c r="M144" t="s">
        <v>9098</v>
      </c>
      <c r="N144" t="s">
        <v>8249</v>
      </c>
      <c r="O144">
        <v>0</v>
      </c>
      <c r="P144">
        <v>0</v>
      </c>
      <c r="Q144">
        <v>1</v>
      </c>
    </row>
    <row r="145" spans="10:17" x14ac:dyDescent="0.2">
      <c r="J145" t="s">
        <v>8387</v>
      </c>
      <c r="K145" t="s">
        <v>361</v>
      </c>
      <c r="L145" t="s">
        <v>401</v>
      </c>
      <c r="M145" t="s">
        <v>9098</v>
      </c>
      <c r="N145" t="s">
        <v>8251</v>
      </c>
      <c r="O145">
        <v>0</v>
      </c>
      <c r="P145">
        <v>0</v>
      </c>
      <c r="Q145">
        <v>1</v>
      </c>
    </row>
    <row r="146" spans="10:17" x14ac:dyDescent="0.2">
      <c r="J146" t="s">
        <v>8387</v>
      </c>
      <c r="K146" t="s">
        <v>361</v>
      </c>
      <c r="L146" t="s">
        <v>401</v>
      </c>
      <c r="M146" t="s">
        <v>9098</v>
      </c>
      <c r="N146" t="s">
        <v>8372</v>
      </c>
      <c r="O146">
        <v>0</v>
      </c>
      <c r="P146">
        <v>0</v>
      </c>
      <c r="Q146">
        <v>1</v>
      </c>
    </row>
    <row r="147" spans="10:17" x14ac:dyDescent="0.2">
      <c r="J147" t="s">
        <v>8387</v>
      </c>
      <c r="K147" t="s">
        <v>362</v>
      </c>
      <c r="L147" t="s">
        <v>401</v>
      </c>
      <c r="M147" t="s">
        <v>9098</v>
      </c>
      <c r="N147" t="s">
        <v>8249</v>
      </c>
      <c r="O147">
        <v>0</v>
      </c>
      <c r="P147">
        <v>0</v>
      </c>
      <c r="Q147">
        <v>1</v>
      </c>
    </row>
    <row r="148" spans="10:17" x14ac:dyDescent="0.2">
      <c r="J148" t="s">
        <v>8387</v>
      </c>
      <c r="K148" t="s">
        <v>362</v>
      </c>
      <c r="L148" t="s">
        <v>401</v>
      </c>
      <c r="M148" t="s">
        <v>9098</v>
      </c>
      <c r="N148" t="s">
        <v>8251</v>
      </c>
      <c r="O148">
        <v>0</v>
      </c>
      <c r="P148">
        <v>0</v>
      </c>
      <c r="Q148">
        <v>1</v>
      </c>
    </row>
    <row r="149" spans="10:17" x14ac:dyDescent="0.2">
      <c r="J149" t="s">
        <v>8387</v>
      </c>
      <c r="K149" t="s">
        <v>362</v>
      </c>
      <c r="L149" t="s">
        <v>401</v>
      </c>
      <c r="M149" t="s">
        <v>9098</v>
      </c>
      <c r="N149" t="s">
        <v>9099</v>
      </c>
      <c r="O149">
        <v>0</v>
      </c>
      <c r="P149">
        <v>0</v>
      </c>
      <c r="Q149">
        <v>1</v>
      </c>
    </row>
    <row r="150" spans="10:17" x14ac:dyDescent="0.2">
      <c r="J150" t="s">
        <v>8387</v>
      </c>
      <c r="K150" t="s">
        <v>362</v>
      </c>
      <c r="L150" t="s">
        <v>401</v>
      </c>
      <c r="M150" t="s">
        <v>9098</v>
      </c>
      <c r="N150" t="s">
        <v>8372</v>
      </c>
      <c r="O150">
        <v>0</v>
      </c>
      <c r="P150">
        <v>0</v>
      </c>
      <c r="Q150">
        <v>1</v>
      </c>
    </row>
    <row r="151" spans="10:17" x14ac:dyDescent="0.2">
      <c r="J151" t="s">
        <v>8387</v>
      </c>
      <c r="K151" t="s">
        <v>371</v>
      </c>
      <c r="L151" t="s">
        <v>402</v>
      </c>
      <c r="M151" t="s">
        <v>9097</v>
      </c>
      <c r="N151" t="s">
        <v>8249</v>
      </c>
      <c r="O151">
        <v>0</v>
      </c>
      <c r="P151">
        <v>0</v>
      </c>
      <c r="Q151">
        <v>1</v>
      </c>
    </row>
    <row r="152" spans="10:17" x14ac:dyDescent="0.2">
      <c r="J152" t="s">
        <v>8387</v>
      </c>
      <c r="K152" t="s">
        <v>371</v>
      </c>
      <c r="L152" t="s">
        <v>402</v>
      </c>
      <c r="M152" t="s">
        <v>9097</v>
      </c>
      <c r="N152" t="s">
        <v>8983</v>
      </c>
      <c r="O152">
        <v>0</v>
      </c>
      <c r="P152">
        <v>0</v>
      </c>
      <c r="Q152">
        <v>1</v>
      </c>
    </row>
    <row r="153" spans="10:17" x14ac:dyDescent="0.2">
      <c r="J153" t="s">
        <v>8387</v>
      </c>
      <c r="K153" t="s">
        <v>371</v>
      </c>
      <c r="L153" t="s">
        <v>402</v>
      </c>
      <c r="M153" t="s">
        <v>9097</v>
      </c>
      <c r="N153" t="s">
        <v>8250</v>
      </c>
      <c r="O153">
        <v>0</v>
      </c>
      <c r="P153">
        <v>0</v>
      </c>
      <c r="Q153">
        <v>1</v>
      </c>
    </row>
    <row r="154" spans="10:17" x14ac:dyDescent="0.2">
      <c r="J154" t="s">
        <v>8387</v>
      </c>
      <c r="K154" t="s">
        <v>371</v>
      </c>
      <c r="L154" t="s">
        <v>402</v>
      </c>
      <c r="M154" t="s">
        <v>9097</v>
      </c>
      <c r="N154" t="s">
        <v>8251</v>
      </c>
      <c r="O154">
        <v>0</v>
      </c>
      <c r="P154">
        <v>0</v>
      </c>
      <c r="Q154">
        <v>1</v>
      </c>
    </row>
    <row r="155" spans="10:17" x14ac:dyDescent="0.2">
      <c r="J155" t="s">
        <v>8387</v>
      </c>
      <c r="K155" t="s">
        <v>371</v>
      </c>
      <c r="L155" t="s">
        <v>402</v>
      </c>
      <c r="M155" t="s">
        <v>9097</v>
      </c>
      <c r="N155" t="s">
        <v>8252</v>
      </c>
      <c r="O155">
        <v>0</v>
      </c>
      <c r="P155">
        <v>0</v>
      </c>
      <c r="Q155">
        <v>1</v>
      </c>
    </row>
    <row r="156" spans="10:17" x14ac:dyDescent="0.2">
      <c r="J156" t="s">
        <v>8387</v>
      </c>
      <c r="K156" t="s">
        <v>371</v>
      </c>
      <c r="L156" t="s">
        <v>402</v>
      </c>
      <c r="M156" t="s">
        <v>9097</v>
      </c>
      <c r="N156" t="s">
        <v>8253</v>
      </c>
      <c r="O156">
        <v>1E-3</v>
      </c>
      <c r="P156">
        <v>1E-3</v>
      </c>
      <c r="Q156">
        <v>1</v>
      </c>
    </row>
    <row r="157" spans="10:17" x14ac:dyDescent="0.2">
      <c r="J157" t="s">
        <v>8387</v>
      </c>
      <c r="K157" t="s">
        <v>371</v>
      </c>
      <c r="L157" t="s">
        <v>402</v>
      </c>
      <c r="M157" t="s">
        <v>9097</v>
      </c>
      <c r="N157" t="s">
        <v>9099</v>
      </c>
      <c r="O157">
        <v>0</v>
      </c>
      <c r="P157">
        <v>0</v>
      </c>
      <c r="Q157">
        <v>1</v>
      </c>
    </row>
    <row r="158" spans="10:17" x14ac:dyDescent="0.2">
      <c r="J158" t="s">
        <v>8387</v>
      </c>
      <c r="K158" t="s">
        <v>371</v>
      </c>
      <c r="L158" t="s">
        <v>402</v>
      </c>
      <c r="M158" t="s">
        <v>9097</v>
      </c>
      <c r="N158" t="s">
        <v>8371</v>
      </c>
      <c r="O158">
        <v>0</v>
      </c>
      <c r="P158">
        <v>0</v>
      </c>
      <c r="Q158">
        <v>1</v>
      </c>
    </row>
    <row r="159" spans="10:17" x14ac:dyDescent="0.2">
      <c r="J159" t="s">
        <v>8387</v>
      </c>
      <c r="K159" t="s">
        <v>371</v>
      </c>
      <c r="L159" t="s">
        <v>402</v>
      </c>
      <c r="M159" t="s">
        <v>9097</v>
      </c>
      <c r="N159" t="s">
        <v>8366</v>
      </c>
      <c r="O159">
        <v>0</v>
      </c>
      <c r="P159">
        <v>0</v>
      </c>
      <c r="Q159">
        <v>1</v>
      </c>
    </row>
    <row r="160" spans="10:17" x14ac:dyDescent="0.2">
      <c r="J160" t="s">
        <v>8387</v>
      </c>
      <c r="K160" t="s">
        <v>371</v>
      </c>
      <c r="L160" t="s">
        <v>402</v>
      </c>
      <c r="M160" t="s">
        <v>9097</v>
      </c>
      <c r="N160" t="s">
        <v>8372</v>
      </c>
      <c r="O160">
        <v>0</v>
      </c>
      <c r="P160">
        <v>0</v>
      </c>
      <c r="Q160">
        <v>1</v>
      </c>
    </row>
    <row r="161" spans="10:17" x14ac:dyDescent="0.2">
      <c r="J161" t="s">
        <v>8387</v>
      </c>
      <c r="K161" t="s">
        <v>371</v>
      </c>
      <c r="L161" t="s">
        <v>402</v>
      </c>
      <c r="M161" t="s">
        <v>9097</v>
      </c>
      <c r="N161" t="s">
        <v>8375</v>
      </c>
      <c r="O161">
        <v>0</v>
      </c>
      <c r="P161">
        <v>0</v>
      </c>
      <c r="Q161">
        <v>1</v>
      </c>
    </row>
    <row r="162" spans="10:17" x14ac:dyDescent="0.2">
      <c r="J162" t="s">
        <v>8387</v>
      </c>
      <c r="K162" t="s">
        <v>371</v>
      </c>
      <c r="L162" t="s">
        <v>401</v>
      </c>
      <c r="M162" t="s">
        <v>9098</v>
      </c>
      <c r="N162" t="s">
        <v>8249</v>
      </c>
      <c r="O162">
        <v>0</v>
      </c>
      <c r="P162">
        <v>0</v>
      </c>
      <c r="Q162">
        <v>1</v>
      </c>
    </row>
    <row r="163" spans="10:17" x14ac:dyDescent="0.2">
      <c r="J163" t="s">
        <v>8387</v>
      </c>
      <c r="K163" t="s">
        <v>371</v>
      </c>
      <c r="L163" t="s">
        <v>401</v>
      </c>
      <c r="M163" t="s">
        <v>9098</v>
      </c>
      <c r="N163" t="s">
        <v>8983</v>
      </c>
      <c r="O163">
        <v>0</v>
      </c>
      <c r="P163">
        <v>0</v>
      </c>
      <c r="Q163">
        <v>1</v>
      </c>
    </row>
    <row r="164" spans="10:17" x14ac:dyDescent="0.2">
      <c r="J164" t="s">
        <v>8387</v>
      </c>
      <c r="K164" t="s">
        <v>371</v>
      </c>
      <c r="L164" t="s">
        <v>401</v>
      </c>
      <c r="M164" t="s">
        <v>9098</v>
      </c>
      <c r="N164" t="s">
        <v>8250</v>
      </c>
      <c r="O164">
        <v>0</v>
      </c>
      <c r="P164">
        <v>0</v>
      </c>
      <c r="Q164">
        <v>1</v>
      </c>
    </row>
    <row r="165" spans="10:17" x14ac:dyDescent="0.2">
      <c r="J165" t="s">
        <v>8387</v>
      </c>
      <c r="K165" t="s">
        <v>371</v>
      </c>
      <c r="L165" t="s">
        <v>401</v>
      </c>
      <c r="M165" t="s">
        <v>9098</v>
      </c>
      <c r="N165" t="s">
        <v>8251</v>
      </c>
      <c r="O165">
        <v>0</v>
      </c>
      <c r="P165">
        <v>0</v>
      </c>
      <c r="Q165">
        <v>1</v>
      </c>
    </row>
    <row r="166" spans="10:17" x14ac:dyDescent="0.2">
      <c r="J166" t="s">
        <v>8387</v>
      </c>
      <c r="K166" t="s">
        <v>371</v>
      </c>
      <c r="L166" t="s">
        <v>401</v>
      </c>
      <c r="M166" t="s">
        <v>9098</v>
      </c>
      <c r="N166" t="s">
        <v>8252</v>
      </c>
      <c r="O166">
        <v>0</v>
      </c>
      <c r="P166">
        <v>0</v>
      </c>
      <c r="Q166">
        <v>1</v>
      </c>
    </row>
    <row r="167" spans="10:17" x14ac:dyDescent="0.2">
      <c r="J167" t="s">
        <v>8387</v>
      </c>
      <c r="K167" t="s">
        <v>371</v>
      </c>
      <c r="L167" t="s">
        <v>401</v>
      </c>
      <c r="M167" t="s">
        <v>9098</v>
      </c>
      <c r="N167" t="s">
        <v>8253</v>
      </c>
      <c r="O167">
        <v>0</v>
      </c>
      <c r="P167">
        <v>0</v>
      </c>
      <c r="Q167">
        <v>1</v>
      </c>
    </row>
    <row r="168" spans="10:17" x14ac:dyDescent="0.2">
      <c r="J168" t="s">
        <v>8387</v>
      </c>
      <c r="K168" t="s">
        <v>371</v>
      </c>
      <c r="L168" t="s">
        <v>401</v>
      </c>
      <c r="M168" t="s">
        <v>9098</v>
      </c>
      <c r="N168" t="s">
        <v>8370</v>
      </c>
      <c r="O168">
        <v>0</v>
      </c>
      <c r="P168">
        <v>0</v>
      </c>
      <c r="Q168">
        <v>1</v>
      </c>
    </row>
    <row r="169" spans="10:17" x14ac:dyDescent="0.2">
      <c r="J169" t="s">
        <v>8387</v>
      </c>
      <c r="K169" t="s">
        <v>371</v>
      </c>
      <c r="L169" t="s">
        <v>401</v>
      </c>
      <c r="M169" t="s">
        <v>9098</v>
      </c>
      <c r="N169" t="s">
        <v>9099</v>
      </c>
      <c r="O169">
        <v>0</v>
      </c>
      <c r="P169">
        <v>0</v>
      </c>
      <c r="Q169">
        <v>1</v>
      </c>
    </row>
    <row r="170" spans="10:17" x14ac:dyDescent="0.2">
      <c r="J170" t="s">
        <v>8387</v>
      </c>
      <c r="K170" t="s">
        <v>371</v>
      </c>
      <c r="L170" t="s">
        <v>401</v>
      </c>
      <c r="M170" t="s">
        <v>9098</v>
      </c>
      <c r="N170" t="s">
        <v>8371</v>
      </c>
      <c r="O170">
        <v>0</v>
      </c>
      <c r="P170">
        <v>0</v>
      </c>
      <c r="Q170">
        <v>1</v>
      </c>
    </row>
    <row r="171" spans="10:17" x14ac:dyDescent="0.2">
      <c r="J171" t="s">
        <v>8387</v>
      </c>
      <c r="K171" t="s">
        <v>371</v>
      </c>
      <c r="L171" t="s">
        <v>401</v>
      </c>
      <c r="M171" t="s">
        <v>9098</v>
      </c>
      <c r="N171" t="s">
        <v>8366</v>
      </c>
      <c r="O171">
        <v>0</v>
      </c>
      <c r="P171">
        <v>0</v>
      </c>
      <c r="Q171">
        <v>1</v>
      </c>
    </row>
    <row r="172" spans="10:17" x14ac:dyDescent="0.2">
      <c r="J172" t="s">
        <v>8387</v>
      </c>
      <c r="K172" t="s">
        <v>371</v>
      </c>
      <c r="L172" t="s">
        <v>401</v>
      </c>
      <c r="M172" t="s">
        <v>9098</v>
      </c>
      <c r="N172" t="s">
        <v>8372</v>
      </c>
      <c r="O172">
        <v>0</v>
      </c>
      <c r="P172">
        <v>0</v>
      </c>
      <c r="Q172">
        <v>1</v>
      </c>
    </row>
    <row r="173" spans="10:17" x14ac:dyDescent="0.2">
      <c r="J173" t="s">
        <v>8387</v>
      </c>
      <c r="K173" t="s">
        <v>371</v>
      </c>
      <c r="L173" t="s">
        <v>401</v>
      </c>
      <c r="M173" t="s">
        <v>9098</v>
      </c>
      <c r="N173" t="s">
        <v>8367</v>
      </c>
      <c r="O173">
        <v>0</v>
      </c>
      <c r="P173">
        <v>0</v>
      </c>
      <c r="Q173">
        <v>1</v>
      </c>
    </row>
    <row r="174" spans="10:17" x14ac:dyDescent="0.2">
      <c r="J174" t="s">
        <v>8387</v>
      </c>
      <c r="K174" t="s">
        <v>371</v>
      </c>
      <c r="L174" t="s">
        <v>401</v>
      </c>
      <c r="M174" t="s">
        <v>9098</v>
      </c>
      <c r="N174" t="s">
        <v>8375</v>
      </c>
      <c r="O174">
        <v>0</v>
      </c>
      <c r="P174">
        <v>0</v>
      </c>
      <c r="Q174">
        <v>1</v>
      </c>
    </row>
    <row r="175" spans="10:17" x14ac:dyDescent="0.2">
      <c r="J175" t="s">
        <v>8387</v>
      </c>
      <c r="K175" t="s">
        <v>367</v>
      </c>
      <c r="L175" t="s">
        <v>402</v>
      </c>
      <c r="M175" t="s">
        <v>9097</v>
      </c>
      <c r="N175" t="s">
        <v>8249</v>
      </c>
      <c r="O175">
        <v>0</v>
      </c>
      <c r="P175">
        <v>0</v>
      </c>
      <c r="Q175">
        <v>1</v>
      </c>
    </row>
    <row r="176" spans="10:17" x14ac:dyDescent="0.2">
      <c r="J176" t="s">
        <v>8387</v>
      </c>
      <c r="K176" t="s">
        <v>367</v>
      </c>
      <c r="L176" t="s">
        <v>402</v>
      </c>
      <c r="M176" t="s">
        <v>9097</v>
      </c>
      <c r="N176" t="s">
        <v>8251</v>
      </c>
      <c r="O176">
        <v>0</v>
      </c>
      <c r="P176">
        <v>0</v>
      </c>
      <c r="Q176">
        <v>1</v>
      </c>
    </row>
    <row r="177" spans="10:17" x14ac:dyDescent="0.2">
      <c r="J177" t="s">
        <v>8387</v>
      </c>
      <c r="K177" t="s">
        <v>367</v>
      </c>
      <c r="L177" t="s">
        <v>402</v>
      </c>
      <c r="M177" t="s">
        <v>9097</v>
      </c>
      <c r="N177" t="s">
        <v>9099</v>
      </c>
      <c r="O177">
        <v>0</v>
      </c>
      <c r="P177">
        <v>0</v>
      </c>
      <c r="Q177">
        <v>1</v>
      </c>
    </row>
    <row r="178" spans="10:17" x14ac:dyDescent="0.2">
      <c r="J178" t="s">
        <v>8387</v>
      </c>
      <c r="K178" t="s">
        <v>367</v>
      </c>
      <c r="L178" t="s">
        <v>402</v>
      </c>
      <c r="M178" t="s">
        <v>9097</v>
      </c>
      <c r="N178" t="s">
        <v>8372</v>
      </c>
      <c r="O178">
        <v>0</v>
      </c>
      <c r="P178">
        <v>0</v>
      </c>
      <c r="Q178">
        <v>1</v>
      </c>
    </row>
    <row r="179" spans="10:17" x14ac:dyDescent="0.2">
      <c r="J179" t="s">
        <v>8387</v>
      </c>
      <c r="K179" t="s">
        <v>367</v>
      </c>
      <c r="L179" t="s">
        <v>401</v>
      </c>
      <c r="M179" t="s">
        <v>9098</v>
      </c>
      <c r="N179" t="s">
        <v>8249</v>
      </c>
      <c r="O179">
        <v>0</v>
      </c>
      <c r="P179">
        <v>0</v>
      </c>
      <c r="Q179">
        <v>1</v>
      </c>
    </row>
    <row r="180" spans="10:17" x14ac:dyDescent="0.2">
      <c r="J180" t="s">
        <v>8387</v>
      </c>
      <c r="K180" t="s">
        <v>367</v>
      </c>
      <c r="L180" t="s">
        <v>401</v>
      </c>
      <c r="M180" t="s">
        <v>9098</v>
      </c>
      <c r="N180" t="s">
        <v>8983</v>
      </c>
      <c r="O180">
        <v>0</v>
      </c>
      <c r="P180">
        <v>0</v>
      </c>
      <c r="Q180">
        <v>1</v>
      </c>
    </row>
    <row r="181" spans="10:17" x14ac:dyDescent="0.2">
      <c r="J181" t="s">
        <v>8387</v>
      </c>
      <c r="K181" t="s">
        <v>367</v>
      </c>
      <c r="L181" t="s">
        <v>401</v>
      </c>
      <c r="M181" t="s">
        <v>9098</v>
      </c>
      <c r="N181" t="s">
        <v>8250</v>
      </c>
      <c r="O181">
        <v>0</v>
      </c>
      <c r="P181">
        <v>0</v>
      </c>
      <c r="Q181">
        <v>1</v>
      </c>
    </row>
    <row r="182" spans="10:17" x14ac:dyDescent="0.2">
      <c r="J182" t="s">
        <v>8387</v>
      </c>
      <c r="K182" t="s">
        <v>367</v>
      </c>
      <c r="L182" t="s">
        <v>401</v>
      </c>
      <c r="M182" t="s">
        <v>9098</v>
      </c>
      <c r="N182" t="s">
        <v>8251</v>
      </c>
      <c r="O182">
        <v>0</v>
      </c>
      <c r="P182">
        <v>0</v>
      </c>
      <c r="Q182">
        <v>1</v>
      </c>
    </row>
    <row r="183" spans="10:17" x14ac:dyDescent="0.2">
      <c r="J183" t="s">
        <v>8387</v>
      </c>
      <c r="K183" t="s">
        <v>367</v>
      </c>
      <c r="L183" t="s">
        <v>401</v>
      </c>
      <c r="M183" t="s">
        <v>9098</v>
      </c>
      <c r="N183" t="s">
        <v>8252</v>
      </c>
      <c r="O183">
        <v>0</v>
      </c>
      <c r="P183">
        <v>0</v>
      </c>
      <c r="Q183">
        <v>1</v>
      </c>
    </row>
    <row r="184" spans="10:17" x14ac:dyDescent="0.2">
      <c r="J184" t="s">
        <v>8387</v>
      </c>
      <c r="K184" t="s">
        <v>367</v>
      </c>
      <c r="L184" t="s">
        <v>401</v>
      </c>
      <c r="M184" t="s">
        <v>9098</v>
      </c>
      <c r="N184" t="s">
        <v>8253</v>
      </c>
      <c r="O184">
        <v>1E-3</v>
      </c>
      <c r="P184">
        <v>1E-3</v>
      </c>
      <c r="Q184">
        <v>1</v>
      </c>
    </row>
    <row r="185" spans="10:17" x14ac:dyDescent="0.2">
      <c r="J185" t="s">
        <v>8387</v>
      </c>
      <c r="K185" t="s">
        <v>367</v>
      </c>
      <c r="L185" t="s">
        <v>401</v>
      </c>
      <c r="M185" t="s">
        <v>9098</v>
      </c>
      <c r="N185" t="s">
        <v>8382</v>
      </c>
      <c r="O185">
        <v>1E-3</v>
      </c>
      <c r="P185">
        <v>1E-3</v>
      </c>
      <c r="Q185">
        <v>1</v>
      </c>
    </row>
    <row r="186" spans="10:17" x14ac:dyDescent="0.2">
      <c r="J186" t="s">
        <v>8387</v>
      </c>
      <c r="K186" t="s">
        <v>367</v>
      </c>
      <c r="L186" t="s">
        <v>401</v>
      </c>
      <c r="M186" t="s">
        <v>9098</v>
      </c>
      <c r="N186" t="s">
        <v>8370</v>
      </c>
      <c r="O186">
        <v>0</v>
      </c>
      <c r="P186">
        <v>0</v>
      </c>
      <c r="Q186">
        <v>1</v>
      </c>
    </row>
    <row r="187" spans="10:17" x14ac:dyDescent="0.2">
      <c r="J187" t="s">
        <v>8387</v>
      </c>
      <c r="K187" t="s">
        <v>367</v>
      </c>
      <c r="L187" t="s">
        <v>401</v>
      </c>
      <c r="M187" t="s">
        <v>9098</v>
      </c>
      <c r="N187" t="s">
        <v>9099</v>
      </c>
      <c r="O187">
        <v>0</v>
      </c>
      <c r="P187">
        <v>0</v>
      </c>
      <c r="Q187">
        <v>1</v>
      </c>
    </row>
    <row r="188" spans="10:17" x14ac:dyDescent="0.2">
      <c r="J188" t="s">
        <v>8387</v>
      </c>
      <c r="K188" t="s">
        <v>367</v>
      </c>
      <c r="L188" t="s">
        <v>401</v>
      </c>
      <c r="M188" t="s">
        <v>9098</v>
      </c>
      <c r="N188" t="s">
        <v>8371</v>
      </c>
      <c r="O188">
        <v>0</v>
      </c>
      <c r="P188">
        <v>0</v>
      </c>
      <c r="Q188">
        <v>1</v>
      </c>
    </row>
    <row r="189" spans="10:17" x14ac:dyDescent="0.2">
      <c r="J189" t="s">
        <v>8387</v>
      </c>
      <c r="K189" t="s">
        <v>367</v>
      </c>
      <c r="L189" t="s">
        <v>401</v>
      </c>
      <c r="M189" t="s">
        <v>9098</v>
      </c>
      <c r="N189" t="s">
        <v>8366</v>
      </c>
      <c r="O189">
        <v>0</v>
      </c>
      <c r="P189">
        <v>0</v>
      </c>
      <c r="Q189">
        <v>1</v>
      </c>
    </row>
    <row r="190" spans="10:17" x14ac:dyDescent="0.2">
      <c r="J190" t="s">
        <v>8387</v>
      </c>
      <c r="K190" t="s">
        <v>367</v>
      </c>
      <c r="L190" t="s">
        <v>401</v>
      </c>
      <c r="M190" t="s">
        <v>9098</v>
      </c>
      <c r="N190" t="s">
        <v>8372</v>
      </c>
      <c r="O190">
        <v>0</v>
      </c>
      <c r="P190">
        <v>0</v>
      </c>
      <c r="Q190">
        <v>1</v>
      </c>
    </row>
    <row r="191" spans="10:17" x14ac:dyDescent="0.2">
      <c r="J191" t="s">
        <v>8387</v>
      </c>
      <c r="K191" t="s">
        <v>367</v>
      </c>
      <c r="L191" t="s">
        <v>401</v>
      </c>
      <c r="M191" t="s">
        <v>9098</v>
      </c>
      <c r="N191" t="s">
        <v>8367</v>
      </c>
      <c r="O191">
        <v>0</v>
      </c>
      <c r="P191">
        <v>0</v>
      </c>
      <c r="Q191">
        <v>1</v>
      </c>
    </row>
    <row r="192" spans="10:17" x14ac:dyDescent="0.2">
      <c r="J192" t="s">
        <v>8387</v>
      </c>
      <c r="K192" t="s">
        <v>367</v>
      </c>
      <c r="L192" t="s">
        <v>401</v>
      </c>
      <c r="M192" t="s">
        <v>9098</v>
      </c>
      <c r="N192" t="s">
        <v>8373</v>
      </c>
      <c r="O192">
        <v>1E-3</v>
      </c>
      <c r="P192">
        <v>1E-3</v>
      </c>
      <c r="Q192">
        <v>1</v>
      </c>
    </row>
    <row r="193" spans="10:17" x14ac:dyDescent="0.2">
      <c r="J193" t="s">
        <v>8387</v>
      </c>
      <c r="K193" t="s">
        <v>367</v>
      </c>
      <c r="L193" t="s">
        <v>401</v>
      </c>
      <c r="M193" t="s">
        <v>9098</v>
      </c>
      <c r="N193" t="s">
        <v>8375</v>
      </c>
      <c r="O193">
        <v>0</v>
      </c>
      <c r="P193">
        <v>0</v>
      </c>
      <c r="Q193">
        <v>1</v>
      </c>
    </row>
    <row r="194" spans="10:17" x14ac:dyDescent="0.2">
      <c r="J194" t="s">
        <v>8388</v>
      </c>
      <c r="K194" t="s">
        <v>361</v>
      </c>
      <c r="L194" t="s">
        <v>402</v>
      </c>
      <c r="M194" t="s">
        <v>9097</v>
      </c>
      <c r="N194" t="s">
        <v>8372</v>
      </c>
      <c r="O194">
        <v>0</v>
      </c>
      <c r="P194">
        <v>0</v>
      </c>
      <c r="Q194">
        <v>1</v>
      </c>
    </row>
    <row r="195" spans="10:17" x14ac:dyDescent="0.2">
      <c r="J195" t="s">
        <v>8388</v>
      </c>
      <c r="K195" t="s">
        <v>361</v>
      </c>
      <c r="L195" t="s">
        <v>401</v>
      </c>
      <c r="M195" t="s">
        <v>9098</v>
      </c>
      <c r="N195" t="s">
        <v>8251</v>
      </c>
      <c r="O195">
        <v>0</v>
      </c>
      <c r="P195">
        <v>0</v>
      </c>
      <c r="Q195">
        <v>1</v>
      </c>
    </row>
    <row r="196" spans="10:17" x14ac:dyDescent="0.2">
      <c r="J196" t="s">
        <v>8388</v>
      </c>
      <c r="K196" t="s">
        <v>361</v>
      </c>
      <c r="L196" t="s">
        <v>401</v>
      </c>
      <c r="M196" t="s">
        <v>9098</v>
      </c>
      <c r="N196" t="s">
        <v>9099</v>
      </c>
      <c r="O196">
        <v>0</v>
      </c>
      <c r="P196">
        <v>0</v>
      </c>
      <c r="Q196">
        <v>1</v>
      </c>
    </row>
    <row r="197" spans="10:17" x14ac:dyDescent="0.2">
      <c r="J197" t="s">
        <v>8388</v>
      </c>
      <c r="K197" t="s">
        <v>361</v>
      </c>
      <c r="L197" t="s">
        <v>401</v>
      </c>
      <c r="M197" t="s">
        <v>9098</v>
      </c>
      <c r="N197" t="s">
        <v>8372</v>
      </c>
      <c r="O197">
        <v>0</v>
      </c>
      <c r="P197">
        <v>0</v>
      </c>
      <c r="Q197">
        <v>1</v>
      </c>
    </row>
    <row r="198" spans="10:17" x14ac:dyDescent="0.2">
      <c r="J198" t="s">
        <v>8388</v>
      </c>
      <c r="K198" t="s">
        <v>362</v>
      </c>
      <c r="L198" t="s">
        <v>402</v>
      </c>
      <c r="M198" t="s">
        <v>9097</v>
      </c>
      <c r="N198" t="s">
        <v>8250</v>
      </c>
      <c r="O198">
        <v>2E-3</v>
      </c>
      <c r="P198">
        <v>2E-3</v>
      </c>
      <c r="Q198">
        <v>1</v>
      </c>
    </row>
    <row r="199" spans="10:17" x14ac:dyDescent="0.2">
      <c r="J199" t="s">
        <v>8388</v>
      </c>
      <c r="K199" t="s">
        <v>362</v>
      </c>
      <c r="L199" t="s">
        <v>402</v>
      </c>
      <c r="M199" t="s">
        <v>9097</v>
      </c>
      <c r="N199" t="s">
        <v>8251</v>
      </c>
      <c r="O199">
        <v>1E-3</v>
      </c>
      <c r="P199">
        <v>1E-3</v>
      </c>
      <c r="Q199">
        <v>1</v>
      </c>
    </row>
    <row r="200" spans="10:17" x14ac:dyDescent="0.2">
      <c r="J200" t="s">
        <v>8388</v>
      </c>
      <c r="K200" t="s">
        <v>362</v>
      </c>
      <c r="L200" t="s">
        <v>402</v>
      </c>
      <c r="M200" t="s">
        <v>9097</v>
      </c>
      <c r="N200" t="s">
        <v>8370</v>
      </c>
      <c r="O200">
        <v>1.2999999999999999E-2</v>
      </c>
      <c r="P200">
        <v>1.2999999999999999E-2</v>
      </c>
      <c r="Q200">
        <v>1</v>
      </c>
    </row>
    <row r="201" spans="10:17" x14ac:dyDescent="0.2">
      <c r="J201" t="s">
        <v>8388</v>
      </c>
      <c r="K201" t="s">
        <v>362</v>
      </c>
      <c r="L201" t="s">
        <v>402</v>
      </c>
      <c r="M201" t="s">
        <v>9097</v>
      </c>
      <c r="N201" t="s">
        <v>8371</v>
      </c>
      <c r="O201">
        <v>3.0000000000000001E-3</v>
      </c>
      <c r="P201">
        <v>3.0000000000000001E-3</v>
      </c>
      <c r="Q201">
        <v>1</v>
      </c>
    </row>
    <row r="202" spans="10:17" x14ac:dyDescent="0.2">
      <c r="J202" t="s">
        <v>8388</v>
      </c>
      <c r="K202" t="s">
        <v>362</v>
      </c>
      <c r="L202" t="s">
        <v>402</v>
      </c>
      <c r="M202" t="s">
        <v>9097</v>
      </c>
      <c r="N202" t="s">
        <v>8366</v>
      </c>
      <c r="O202">
        <v>4.0000000000000001E-3</v>
      </c>
      <c r="P202">
        <v>4.0000000000000001E-3</v>
      </c>
      <c r="Q202">
        <v>1</v>
      </c>
    </row>
    <row r="203" spans="10:17" x14ac:dyDescent="0.2">
      <c r="J203" t="s">
        <v>8388</v>
      </c>
      <c r="K203" t="s">
        <v>362</v>
      </c>
      <c r="L203" t="s">
        <v>402</v>
      </c>
      <c r="M203" t="s">
        <v>9097</v>
      </c>
      <c r="N203" t="s">
        <v>8372</v>
      </c>
      <c r="O203">
        <v>1E-3</v>
      </c>
      <c r="P203">
        <v>1E-3</v>
      </c>
      <c r="Q203">
        <v>1</v>
      </c>
    </row>
    <row r="204" spans="10:17" x14ac:dyDescent="0.2">
      <c r="J204" t="s">
        <v>8388</v>
      </c>
      <c r="K204" t="s">
        <v>362</v>
      </c>
      <c r="L204" t="s">
        <v>402</v>
      </c>
      <c r="M204" t="s">
        <v>9097</v>
      </c>
      <c r="N204" t="s">
        <v>8374</v>
      </c>
      <c r="O204">
        <v>6.5000000000000002E-2</v>
      </c>
      <c r="P204">
        <v>6.5000000000000002E-2</v>
      </c>
      <c r="Q204">
        <v>1</v>
      </c>
    </row>
    <row r="205" spans="10:17" x14ac:dyDescent="0.2">
      <c r="J205" t="s">
        <v>8388</v>
      </c>
      <c r="K205" t="s">
        <v>362</v>
      </c>
      <c r="L205" t="s">
        <v>402</v>
      </c>
      <c r="M205" t="s">
        <v>9097</v>
      </c>
      <c r="N205" t="s">
        <v>8375</v>
      </c>
      <c r="O205">
        <v>5.0000000000000001E-3</v>
      </c>
      <c r="P205">
        <v>5.0000000000000001E-3</v>
      </c>
      <c r="Q205">
        <v>1</v>
      </c>
    </row>
    <row r="206" spans="10:17" x14ac:dyDescent="0.2">
      <c r="J206" t="s">
        <v>8388</v>
      </c>
      <c r="K206" t="s">
        <v>362</v>
      </c>
      <c r="L206" t="s">
        <v>401</v>
      </c>
      <c r="M206" t="s">
        <v>9098</v>
      </c>
      <c r="N206" t="s">
        <v>8251</v>
      </c>
      <c r="O206">
        <v>0</v>
      </c>
      <c r="P206">
        <v>0</v>
      </c>
      <c r="Q206">
        <v>1</v>
      </c>
    </row>
    <row r="207" spans="10:17" x14ac:dyDescent="0.2">
      <c r="J207" t="s">
        <v>8388</v>
      </c>
      <c r="K207" t="s">
        <v>362</v>
      </c>
      <c r="L207" t="s">
        <v>401</v>
      </c>
      <c r="M207" t="s">
        <v>9098</v>
      </c>
      <c r="N207" t="s">
        <v>8372</v>
      </c>
      <c r="O207">
        <v>0</v>
      </c>
      <c r="P207">
        <v>0</v>
      </c>
      <c r="Q207">
        <v>1</v>
      </c>
    </row>
    <row r="208" spans="10:17" x14ac:dyDescent="0.2">
      <c r="J208" t="s">
        <v>8388</v>
      </c>
      <c r="K208" t="s">
        <v>371</v>
      </c>
      <c r="L208" t="s">
        <v>402</v>
      </c>
      <c r="M208" t="s">
        <v>9097</v>
      </c>
      <c r="N208" t="s">
        <v>8249</v>
      </c>
      <c r="O208">
        <v>0</v>
      </c>
      <c r="P208">
        <v>0</v>
      </c>
      <c r="Q208">
        <v>1</v>
      </c>
    </row>
    <row r="209" spans="10:17" x14ac:dyDescent="0.2">
      <c r="J209" t="s">
        <v>8388</v>
      </c>
      <c r="K209" t="s">
        <v>371</v>
      </c>
      <c r="L209" t="s">
        <v>402</v>
      </c>
      <c r="M209" t="s">
        <v>9097</v>
      </c>
      <c r="N209" t="s">
        <v>8983</v>
      </c>
      <c r="O209">
        <v>0</v>
      </c>
      <c r="P209">
        <v>0</v>
      </c>
      <c r="Q209">
        <v>1</v>
      </c>
    </row>
    <row r="210" spans="10:17" x14ac:dyDescent="0.2">
      <c r="J210" t="s">
        <v>8388</v>
      </c>
      <c r="K210" t="s">
        <v>371</v>
      </c>
      <c r="L210" t="s">
        <v>402</v>
      </c>
      <c r="M210" t="s">
        <v>9097</v>
      </c>
      <c r="N210" t="s">
        <v>8250</v>
      </c>
      <c r="O210">
        <v>0</v>
      </c>
      <c r="P210">
        <v>0</v>
      </c>
      <c r="Q210">
        <v>1</v>
      </c>
    </row>
    <row r="211" spans="10:17" x14ac:dyDescent="0.2">
      <c r="J211" t="s">
        <v>8388</v>
      </c>
      <c r="K211" t="s">
        <v>371</v>
      </c>
      <c r="L211" t="s">
        <v>402</v>
      </c>
      <c r="M211" t="s">
        <v>9097</v>
      </c>
      <c r="N211" t="s">
        <v>8251</v>
      </c>
      <c r="O211">
        <v>0</v>
      </c>
      <c r="P211">
        <v>0</v>
      </c>
      <c r="Q211">
        <v>1</v>
      </c>
    </row>
    <row r="212" spans="10:17" x14ac:dyDescent="0.2">
      <c r="J212" t="s">
        <v>8388</v>
      </c>
      <c r="K212" t="s">
        <v>371</v>
      </c>
      <c r="L212" t="s">
        <v>402</v>
      </c>
      <c r="M212" t="s">
        <v>9097</v>
      </c>
      <c r="N212" t="s">
        <v>8252</v>
      </c>
      <c r="O212">
        <v>0</v>
      </c>
      <c r="P212">
        <v>0</v>
      </c>
      <c r="Q212">
        <v>1</v>
      </c>
    </row>
    <row r="213" spans="10:17" x14ac:dyDescent="0.2">
      <c r="J213" t="s">
        <v>8388</v>
      </c>
      <c r="K213" t="s">
        <v>371</v>
      </c>
      <c r="L213" t="s">
        <v>402</v>
      </c>
      <c r="M213" t="s">
        <v>9097</v>
      </c>
      <c r="N213" t="s">
        <v>8253</v>
      </c>
      <c r="O213">
        <v>0</v>
      </c>
      <c r="P213">
        <v>0</v>
      </c>
      <c r="Q213">
        <v>1</v>
      </c>
    </row>
    <row r="214" spans="10:17" x14ac:dyDescent="0.2">
      <c r="J214" t="s">
        <v>8388</v>
      </c>
      <c r="K214" t="s">
        <v>371</v>
      </c>
      <c r="L214" t="s">
        <v>402</v>
      </c>
      <c r="M214" t="s">
        <v>9097</v>
      </c>
      <c r="N214" t="s">
        <v>8382</v>
      </c>
      <c r="O214">
        <v>1E-3</v>
      </c>
      <c r="P214">
        <v>1E-3</v>
      </c>
      <c r="Q214">
        <v>1</v>
      </c>
    </row>
    <row r="215" spans="10:17" x14ac:dyDescent="0.2">
      <c r="J215" t="s">
        <v>8388</v>
      </c>
      <c r="K215" t="s">
        <v>371</v>
      </c>
      <c r="L215" t="s">
        <v>402</v>
      </c>
      <c r="M215" t="s">
        <v>9097</v>
      </c>
      <c r="N215" t="s">
        <v>8370</v>
      </c>
      <c r="O215">
        <v>0</v>
      </c>
      <c r="P215">
        <v>0</v>
      </c>
      <c r="Q215">
        <v>1</v>
      </c>
    </row>
    <row r="216" spans="10:17" x14ac:dyDescent="0.2">
      <c r="J216" t="s">
        <v>8388</v>
      </c>
      <c r="K216" t="s">
        <v>371</v>
      </c>
      <c r="L216" t="s">
        <v>402</v>
      </c>
      <c r="M216" t="s">
        <v>9097</v>
      </c>
      <c r="N216" t="s">
        <v>9099</v>
      </c>
      <c r="O216">
        <v>0</v>
      </c>
      <c r="P216">
        <v>0</v>
      </c>
      <c r="Q216">
        <v>1</v>
      </c>
    </row>
    <row r="217" spans="10:17" x14ac:dyDescent="0.2">
      <c r="J217" t="s">
        <v>8388</v>
      </c>
      <c r="K217" t="s">
        <v>371</v>
      </c>
      <c r="L217" t="s">
        <v>402</v>
      </c>
      <c r="M217" t="s">
        <v>9097</v>
      </c>
      <c r="N217" t="s">
        <v>8371</v>
      </c>
      <c r="O217">
        <v>0</v>
      </c>
      <c r="P217">
        <v>0</v>
      </c>
      <c r="Q217">
        <v>1</v>
      </c>
    </row>
    <row r="218" spans="10:17" x14ac:dyDescent="0.2">
      <c r="J218" t="s">
        <v>8388</v>
      </c>
      <c r="K218" t="s">
        <v>371</v>
      </c>
      <c r="L218" t="s">
        <v>402</v>
      </c>
      <c r="M218" t="s">
        <v>9097</v>
      </c>
      <c r="N218" t="s">
        <v>8366</v>
      </c>
      <c r="O218">
        <v>0</v>
      </c>
      <c r="P218">
        <v>0</v>
      </c>
      <c r="Q218">
        <v>1</v>
      </c>
    </row>
    <row r="219" spans="10:17" x14ac:dyDescent="0.2">
      <c r="J219" t="s">
        <v>8388</v>
      </c>
      <c r="K219" t="s">
        <v>371</v>
      </c>
      <c r="L219" t="s">
        <v>402</v>
      </c>
      <c r="M219" t="s">
        <v>9097</v>
      </c>
      <c r="N219" t="s">
        <v>8372</v>
      </c>
      <c r="O219">
        <v>0</v>
      </c>
      <c r="P219">
        <v>0</v>
      </c>
      <c r="Q219">
        <v>1</v>
      </c>
    </row>
    <row r="220" spans="10:17" x14ac:dyDescent="0.2">
      <c r="J220" t="s">
        <v>8388</v>
      </c>
      <c r="K220" t="s">
        <v>371</v>
      </c>
      <c r="L220" t="s">
        <v>402</v>
      </c>
      <c r="M220" t="s">
        <v>9097</v>
      </c>
      <c r="N220" t="s">
        <v>8367</v>
      </c>
      <c r="O220">
        <v>0</v>
      </c>
      <c r="P220">
        <v>0</v>
      </c>
      <c r="Q220">
        <v>1</v>
      </c>
    </row>
    <row r="221" spans="10:17" x14ac:dyDescent="0.2">
      <c r="J221" t="s">
        <v>8388</v>
      </c>
      <c r="K221" t="s">
        <v>371</v>
      </c>
      <c r="L221" t="s">
        <v>402</v>
      </c>
      <c r="M221" t="s">
        <v>9097</v>
      </c>
      <c r="N221" t="s">
        <v>8373</v>
      </c>
      <c r="O221">
        <v>0</v>
      </c>
      <c r="P221">
        <v>0</v>
      </c>
      <c r="Q221">
        <v>1</v>
      </c>
    </row>
    <row r="222" spans="10:17" x14ac:dyDescent="0.2">
      <c r="J222" t="s">
        <v>8388</v>
      </c>
      <c r="K222" t="s">
        <v>371</v>
      </c>
      <c r="L222" t="s">
        <v>402</v>
      </c>
      <c r="M222" t="s">
        <v>9097</v>
      </c>
      <c r="N222" t="s">
        <v>8374</v>
      </c>
      <c r="O222">
        <v>1E-3</v>
      </c>
      <c r="P222">
        <v>1E-3</v>
      </c>
      <c r="Q222">
        <v>1</v>
      </c>
    </row>
    <row r="223" spans="10:17" x14ac:dyDescent="0.2">
      <c r="J223" t="s">
        <v>8388</v>
      </c>
      <c r="K223" t="s">
        <v>371</v>
      </c>
      <c r="L223" t="s">
        <v>402</v>
      </c>
      <c r="M223" t="s">
        <v>9097</v>
      </c>
      <c r="N223" t="s">
        <v>8375</v>
      </c>
      <c r="O223">
        <v>0</v>
      </c>
      <c r="P223">
        <v>0</v>
      </c>
      <c r="Q223">
        <v>1</v>
      </c>
    </row>
    <row r="224" spans="10:17" x14ac:dyDescent="0.2">
      <c r="J224" t="s">
        <v>8388</v>
      </c>
      <c r="K224" t="s">
        <v>371</v>
      </c>
      <c r="L224" t="s">
        <v>401</v>
      </c>
      <c r="M224" t="s">
        <v>9098</v>
      </c>
      <c r="N224" t="s">
        <v>8249</v>
      </c>
      <c r="O224">
        <v>0</v>
      </c>
      <c r="P224">
        <v>0</v>
      </c>
      <c r="Q224">
        <v>1</v>
      </c>
    </row>
    <row r="225" spans="10:17" x14ac:dyDescent="0.2">
      <c r="J225" t="s">
        <v>8388</v>
      </c>
      <c r="K225" t="s">
        <v>371</v>
      </c>
      <c r="L225" t="s">
        <v>401</v>
      </c>
      <c r="M225" t="s">
        <v>9098</v>
      </c>
      <c r="N225" t="s">
        <v>8983</v>
      </c>
      <c r="O225">
        <v>0</v>
      </c>
      <c r="P225">
        <v>0</v>
      </c>
      <c r="Q225">
        <v>1</v>
      </c>
    </row>
    <row r="226" spans="10:17" x14ac:dyDescent="0.2">
      <c r="J226" t="s">
        <v>8388</v>
      </c>
      <c r="K226" t="s">
        <v>371</v>
      </c>
      <c r="L226" t="s">
        <v>401</v>
      </c>
      <c r="M226" t="s">
        <v>9098</v>
      </c>
      <c r="N226" t="s">
        <v>8250</v>
      </c>
      <c r="O226">
        <v>0</v>
      </c>
      <c r="P226">
        <v>0</v>
      </c>
      <c r="Q226">
        <v>1</v>
      </c>
    </row>
    <row r="227" spans="10:17" x14ac:dyDescent="0.2">
      <c r="J227" t="s">
        <v>8388</v>
      </c>
      <c r="K227" t="s">
        <v>371</v>
      </c>
      <c r="L227" t="s">
        <v>401</v>
      </c>
      <c r="M227" t="s">
        <v>9098</v>
      </c>
      <c r="N227" t="s">
        <v>8251</v>
      </c>
      <c r="O227">
        <v>0</v>
      </c>
      <c r="P227">
        <v>0</v>
      </c>
      <c r="Q227">
        <v>1</v>
      </c>
    </row>
    <row r="228" spans="10:17" x14ac:dyDescent="0.2">
      <c r="J228" t="s">
        <v>8388</v>
      </c>
      <c r="K228" t="s">
        <v>371</v>
      </c>
      <c r="L228" t="s">
        <v>401</v>
      </c>
      <c r="M228" t="s">
        <v>9098</v>
      </c>
      <c r="N228" t="s">
        <v>8252</v>
      </c>
      <c r="O228">
        <v>0</v>
      </c>
      <c r="P228">
        <v>0</v>
      </c>
      <c r="Q228">
        <v>1</v>
      </c>
    </row>
    <row r="229" spans="10:17" x14ac:dyDescent="0.2">
      <c r="J229" t="s">
        <v>8388</v>
      </c>
      <c r="K229" t="s">
        <v>371</v>
      </c>
      <c r="L229" t="s">
        <v>401</v>
      </c>
      <c r="M229" t="s">
        <v>9098</v>
      </c>
      <c r="N229" t="s">
        <v>8253</v>
      </c>
      <c r="O229">
        <v>0</v>
      </c>
      <c r="P229">
        <v>0</v>
      </c>
      <c r="Q229">
        <v>1</v>
      </c>
    </row>
    <row r="230" spans="10:17" x14ac:dyDescent="0.2">
      <c r="J230" t="s">
        <v>8388</v>
      </c>
      <c r="K230" t="s">
        <v>371</v>
      </c>
      <c r="L230" t="s">
        <v>401</v>
      </c>
      <c r="M230" t="s">
        <v>9098</v>
      </c>
      <c r="N230" t="s">
        <v>8382</v>
      </c>
      <c r="O230">
        <v>0</v>
      </c>
      <c r="P230">
        <v>0</v>
      </c>
      <c r="Q230">
        <v>1</v>
      </c>
    </row>
    <row r="231" spans="10:17" x14ac:dyDescent="0.2">
      <c r="J231" t="s">
        <v>8388</v>
      </c>
      <c r="K231" t="s">
        <v>371</v>
      </c>
      <c r="L231" t="s">
        <v>401</v>
      </c>
      <c r="M231" t="s">
        <v>9098</v>
      </c>
      <c r="N231" t="s">
        <v>8370</v>
      </c>
      <c r="O231">
        <v>0</v>
      </c>
      <c r="P231">
        <v>0</v>
      </c>
      <c r="Q231">
        <v>1</v>
      </c>
    </row>
    <row r="232" spans="10:17" x14ac:dyDescent="0.2">
      <c r="J232" t="s">
        <v>8388</v>
      </c>
      <c r="K232" t="s">
        <v>371</v>
      </c>
      <c r="L232" t="s">
        <v>401</v>
      </c>
      <c r="M232" t="s">
        <v>9098</v>
      </c>
      <c r="N232" t="s">
        <v>9099</v>
      </c>
      <c r="O232">
        <v>0</v>
      </c>
      <c r="P232">
        <v>0</v>
      </c>
      <c r="Q232">
        <v>1</v>
      </c>
    </row>
    <row r="233" spans="10:17" x14ac:dyDescent="0.2">
      <c r="J233" t="s">
        <v>8388</v>
      </c>
      <c r="K233" t="s">
        <v>371</v>
      </c>
      <c r="L233" t="s">
        <v>401</v>
      </c>
      <c r="M233" t="s">
        <v>9098</v>
      </c>
      <c r="N233" t="s">
        <v>8371</v>
      </c>
      <c r="O233">
        <v>0</v>
      </c>
      <c r="P233">
        <v>0</v>
      </c>
      <c r="Q233">
        <v>1</v>
      </c>
    </row>
    <row r="234" spans="10:17" x14ac:dyDescent="0.2">
      <c r="J234" t="s">
        <v>8388</v>
      </c>
      <c r="K234" t="s">
        <v>371</v>
      </c>
      <c r="L234" t="s">
        <v>401</v>
      </c>
      <c r="M234" t="s">
        <v>9098</v>
      </c>
      <c r="N234" t="s">
        <v>8366</v>
      </c>
      <c r="O234">
        <v>0</v>
      </c>
      <c r="P234">
        <v>0</v>
      </c>
      <c r="Q234">
        <v>1</v>
      </c>
    </row>
    <row r="235" spans="10:17" x14ac:dyDescent="0.2">
      <c r="J235" t="s">
        <v>8388</v>
      </c>
      <c r="K235" t="s">
        <v>371</v>
      </c>
      <c r="L235" t="s">
        <v>401</v>
      </c>
      <c r="M235" t="s">
        <v>9098</v>
      </c>
      <c r="N235" t="s">
        <v>8372</v>
      </c>
      <c r="O235">
        <v>0</v>
      </c>
      <c r="P235">
        <v>0</v>
      </c>
      <c r="Q235">
        <v>1</v>
      </c>
    </row>
    <row r="236" spans="10:17" x14ac:dyDescent="0.2">
      <c r="J236" t="s">
        <v>8388</v>
      </c>
      <c r="K236" t="s">
        <v>371</v>
      </c>
      <c r="L236" t="s">
        <v>401</v>
      </c>
      <c r="M236" t="s">
        <v>9098</v>
      </c>
      <c r="N236" t="s">
        <v>8373</v>
      </c>
      <c r="O236">
        <v>0</v>
      </c>
      <c r="P236">
        <v>0</v>
      </c>
      <c r="Q236">
        <v>1</v>
      </c>
    </row>
    <row r="237" spans="10:17" x14ac:dyDescent="0.2">
      <c r="J237" t="s">
        <v>8388</v>
      </c>
      <c r="K237" t="s">
        <v>371</v>
      </c>
      <c r="L237" t="s">
        <v>401</v>
      </c>
      <c r="M237" t="s">
        <v>9098</v>
      </c>
      <c r="N237" t="s">
        <v>8374</v>
      </c>
      <c r="O237">
        <v>0</v>
      </c>
      <c r="P237">
        <v>0</v>
      </c>
      <c r="Q237">
        <v>1</v>
      </c>
    </row>
    <row r="238" spans="10:17" x14ac:dyDescent="0.2">
      <c r="J238" t="s">
        <v>8388</v>
      </c>
      <c r="K238" t="s">
        <v>371</v>
      </c>
      <c r="L238" t="s">
        <v>401</v>
      </c>
      <c r="M238" t="s">
        <v>9098</v>
      </c>
      <c r="N238" t="s">
        <v>8375</v>
      </c>
      <c r="O238">
        <v>0</v>
      </c>
      <c r="P238">
        <v>0</v>
      </c>
      <c r="Q238">
        <v>1</v>
      </c>
    </row>
    <row r="239" spans="10:17" x14ac:dyDescent="0.2">
      <c r="J239" t="s">
        <v>8388</v>
      </c>
      <c r="K239" t="s">
        <v>367</v>
      </c>
      <c r="L239" t="s">
        <v>402</v>
      </c>
      <c r="M239" t="s">
        <v>9097</v>
      </c>
      <c r="N239" t="s">
        <v>8250</v>
      </c>
      <c r="O239">
        <v>1E-3</v>
      </c>
      <c r="P239">
        <v>1E-3</v>
      </c>
      <c r="Q239">
        <v>1</v>
      </c>
    </row>
    <row r="240" spans="10:17" x14ac:dyDescent="0.2">
      <c r="J240" t="s">
        <v>8388</v>
      </c>
      <c r="K240" t="s">
        <v>367</v>
      </c>
      <c r="L240" t="s">
        <v>402</v>
      </c>
      <c r="M240" t="s">
        <v>9097</v>
      </c>
      <c r="N240" t="s">
        <v>8251</v>
      </c>
      <c r="O240">
        <v>0</v>
      </c>
      <c r="P240">
        <v>0</v>
      </c>
      <c r="Q240">
        <v>1</v>
      </c>
    </row>
    <row r="241" spans="10:17" x14ac:dyDescent="0.2">
      <c r="J241" t="s">
        <v>8388</v>
      </c>
      <c r="K241" t="s">
        <v>367</v>
      </c>
      <c r="L241" t="s">
        <v>402</v>
      </c>
      <c r="M241" t="s">
        <v>9097</v>
      </c>
      <c r="N241" t="s">
        <v>8382</v>
      </c>
      <c r="O241">
        <v>3.4000000000000002E-2</v>
      </c>
      <c r="P241">
        <v>3.4000000000000002E-2</v>
      </c>
      <c r="Q241">
        <v>1</v>
      </c>
    </row>
    <row r="242" spans="10:17" x14ac:dyDescent="0.2">
      <c r="J242" t="s">
        <v>8388</v>
      </c>
      <c r="K242" t="s">
        <v>367</v>
      </c>
      <c r="L242" t="s">
        <v>402</v>
      </c>
      <c r="M242" t="s">
        <v>9097</v>
      </c>
      <c r="N242" t="s">
        <v>8370</v>
      </c>
      <c r="O242">
        <v>7.0000000000000001E-3</v>
      </c>
      <c r="P242">
        <v>7.0000000000000001E-3</v>
      </c>
      <c r="Q242">
        <v>1</v>
      </c>
    </row>
    <row r="243" spans="10:17" x14ac:dyDescent="0.2">
      <c r="J243" t="s">
        <v>8388</v>
      </c>
      <c r="K243" t="s">
        <v>367</v>
      </c>
      <c r="L243" t="s">
        <v>402</v>
      </c>
      <c r="M243" t="s">
        <v>9097</v>
      </c>
      <c r="N243" t="s">
        <v>8371</v>
      </c>
      <c r="O243">
        <v>2E-3</v>
      </c>
      <c r="P243">
        <v>2E-3</v>
      </c>
      <c r="Q243">
        <v>1</v>
      </c>
    </row>
    <row r="244" spans="10:17" x14ac:dyDescent="0.2">
      <c r="J244" t="s">
        <v>8388</v>
      </c>
      <c r="K244" t="s">
        <v>367</v>
      </c>
      <c r="L244" t="s">
        <v>402</v>
      </c>
      <c r="M244" t="s">
        <v>9097</v>
      </c>
      <c r="N244" t="s">
        <v>8366</v>
      </c>
      <c r="O244">
        <v>1E-3</v>
      </c>
      <c r="P244">
        <v>1E-3</v>
      </c>
      <c r="Q244">
        <v>1</v>
      </c>
    </row>
    <row r="245" spans="10:17" x14ac:dyDescent="0.2">
      <c r="J245" t="s">
        <v>8388</v>
      </c>
      <c r="K245" t="s">
        <v>367</v>
      </c>
      <c r="L245" t="s">
        <v>402</v>
      </c>
      <c r="M245" t="s">
        <v>9097</v>
      </c>
      <c r="N245" t="s">
        <v>8372</v>
      </c>
      <c r="O245">
        <v>0</v>
      </c>
      <c r="P245">
        <v>0</v>
      </c>
      <c r="Q245">
        <v>1</v>
      </c>
    </row>
    <row r="246" spans="10:17" x14ac:dyDescent="0.2">
      <c r="J246" t="s">
        <v>8388</v>
      </c>
      <c r="K246" t="s">
        <v>367</v>
      </c>
      <c r="L246" t="s">
        <v>402</v>
      </c>
      <c r="M246" t="s">
        <v>9097</v>
      </c>
      <c r="N246" t="s">
        <v>8374</v>
      </c>
      <c r="O246">
        <v>3.5999999999999997E-2</v>
      </c>
      <c r="P246">
        <v>3.5999999999999997E-2</v>
      </c>
      <c r="Q246">
        <v>1</v>
      </c>
    </row>
    <row r="247" spans="10:17" x14ac:dyDescent="0.2">
      <c r="J247" t="s">
        <v>8388</v>
      </c>
      <c r="K247" t="s">
        <v>367</v>
      </c>
      <c r="L247" t="s">
        <v>402</v>
      </c>
      <c r="M247" t="s">
        <v>9097</v>
      </c>
      <c r="N247" t="s">
        <v>8375</v>
      </c>
      <c r="O247">
        <v>2E-3</v>
      </c>
      <c r="P247">
        <v>2E-3</v>
      </c>
      <c r="Q247">
        <v>1</v>
      </c>
    </row>
    <row r="248" spans="10:17" x14ac:dyDescent="0.2">
      <c r="J248" t="s">
        <v>8388</v>
      </c>
      <c r="K248" t="s">
        <v>367</v>
      </c>
      <c r="L248" t="s">
        <v>401</v>
      </c>
      <c r="M248" t="s">
        <v>9098</v>
      </c>
      <c r="N248" t="s">
        <v>8249</v>
      </c>
      <c r="O248">
        <v>0</v>
      </c>
      <c r="P248">
        <v>0</v>
      </c>
      <c r="Q248">
        <v>1</v>
      </c>
    </row>
    <row r="249" spans="10:17" x14ac:dyDescent="0.2">
      <c r="J249" t="s">
        <v>8388</v>
      </c>
      <c r="K249" t="s">
        <v>367</v>
      </c>
      <c r="L249" t="s">
        <v>401</v>
      </c>
      <c r="M249" t="s">
        <v>9098</v>
      </c>
      <c r="N249" t="s">
        <v>8983</v>
      </c>
      <c r="O249">
        <v>0</v>
      </c>
      <c r="P249">
        <v>0</v>
      </c>
      <c r="Q249">
        <v>1</v>
      </c>
    </row>
    <row r="250" spans="10:17" x14ac:dyDescent="0.2">
      <c r="J250" t="s">
        <v>8388</v>
      </c>
      <c r="K250" t="s">
        <v>367</v>
      </c>
      <c r="L250" t="s">
        <v>401</v>
      </c>
      <c r="M250" t="s">
        <v>9098</v>
      </c>
      <c r="N250" t="s">
        <v>8250</v>
      </c>
      <c r="O250">
        <v>0</v>
      </c>
      <c r="P250">
        <v>0</v>
      </c>
      <c r="Q250">
        <v>1</v>
      </c>
    </row>
    <row r="251" spans="10:17" x14ac:dyDescent="0.2">
      <c r="J251" t="s">
        <v>8388</v>
      </c>
      <c r="K251" t="s">
        <v>367</v>
      </c>
      <c r="L251" t="s">
        <v>401</v>
      </c>
      <c r="M251" t="s">
        <v>9098</v>
      </c>
      <c r="N251" t="s">
        <v>8251</v>
      </c>
      <c r="O251">
        <v>0</v>
      </c>
      <c r="P251">
        <v>0</v>
      </c>
      <c r="Q251">
        <v>1</v>
      </c>
    </row>
    <row r="252" spans="10:17" x14ac:dyDescent="0.2">
      <c r="J252" t="s">
        <v>8388</v>
      </c>
      <c r="K252" t="s">
        <v>367</v>
      </c>
      <c r="L252" t="s">
        <v>401</v>
      </c>
      <c r="M252" t="s">
        <v>9098</v>
      </c>
      <c r="N252" t="s">
        <v>8253</v>
      </c>
      <c r="O252">
        <v>7.0000000000000001E-3</v>
      </c>
      <c r="P252">
        <v>7.0000000000000001E-3</v>
      </c>
      <c r="Q252">
        <v>1</v>
      </c>
    </row>
    <row r="253" spans="10:17" x14ac:dyDescent="0.2">
      <c r="J253" t="s">
        <v>8388</v>
      </c>
      <c r="K253" t="s">
        <v>367</v>
      </c>
      <c r="L253" t="s">
        <v>401</v>
      </c>
      <c r="M253" t="s">
        <v>9098</v>
      </c>
      <c r="N253" t="s">
        <v>8382</v>
      </c>
      <c r="O253">
        <v>8.9999999999999993E-3</v>
      </c>
      <c r="P253">
        <v>8.9999999999999993E-3</v>
      </c>
      <c r="Q253">
        <v>1</v>
      </c>
    </row>
    <row r="254" spans="10:17" x14ac:dyDescent="0.2">
      <c r="J254" t="s">
        <v>8388</v>
      </c>
      <c r="K254" t="s">
        <v>367</v>
      </c>
      <c r="L254" t="s">
        <v>401</v>
      </c>
      <c r="M254" t="s">
        <v>9098</v>
      </c>
      <c r="N254" t="s">
        <v>8370</v>
      </c>
      <c r="O254">
        <v>2E-3</v>
      </c>
      <c r="P254">
        <v>2E-3</v>
      </c>
      <c r="Q254">
        <v>1</v>
      </c>
    </row>
    <row r="255" spans="10:17" x14ac:dyDescent="0.2">
      <c r="J255" t="s">
        <v>8388</v>
      </c>
      <c r="K255" t="s">
        <v>367</v>
      </c>
      <c r="L255" t="s">
        <v>401</v>
      </c>
      <c r="M255" t="s">
        <v>9098</v>
      </c>
      <c r="N255" t="s">
        <v>9099</v>
      </c>
      <c r="O255">
        <v>0</v>
      </c>
      <c r="P255">
        <v>0</v>
      </c>
      <c r="Q255">
        <v>1</v>
      </c>
    </row>
    <row r="256" spans="10:17" x14ac:dyDescent="0.2">
      <c r="J256" t="s">
        <v>8388</v>
      </c>
      <c r="K256" t="s">
        <v>367</v>
      </c>
      <c r="L256" t="s">
        <v>401</v>
      </c>
      <c r="M256" t="s">
        <v>9098</v>
      </c>
      <c r="N256" t="s">
        <v>8371</v>
      </c>
      <c r="O256">
        <v>1E-3</v>
      </c>
      <c r="P256">
        <v>1E-3</v>
      </c>
      <c r="Q256">
        <v>1</v>
      </c>
    </row>
    <row r="257" spans="10:17" x14ac:dyDescent="0.2">
      <c r="J257" t="s">
        <v>8388</v>
      </c>
      <c r="K257" t="s">
        <v>367</v>
      </c>
      <c r="L257" t="s">
        <v>401</v>
      </c>
      <c r="M257" t="s">
        <v>9098</v>
      </c>
      <c r="N257" t="s">
        <v>8366</v>
      </c>
      <c r="O257">
        <v>0</v>
      </c>
      <c r="P257">
        <v>0</v>
      </c>
      <c r="Q257">
        <v>1</v>
      </c>
    </row>
    <row r="258" spans="10:17" x14ac:dyDescent="0.2">
      <c r="J258" t="s">
        <v>8388</v>
      </c>
      <c r="K258" t="s">
        <v>367</v>
      </c>
      <c r="L258" t="s">
        <v>401</v>
      </c>
      <c r="M258" t="s">
        <v>9098</v>
      </c>
      <c r="N258" t="s">
        <v>8372</v>
      </c>
      <c r="O258">
        <v>0</v>
      </c>
      <c r="P258">
        <v>0</v>
      </c>
      <c r="Q258">
        <v>1</v>
      </c>
    </row>
    <row r="259" spans="10:17" x14ac:dyDescent="0.2">
      <c r="J259" t="s">
        <v>8388</v>
      </c>
      <c r="K259" t="s">
        <v>367</v>
      </c>
      <c r="L259" t="s">
        <v>401</v>
      </c>
      <c r="M259" t="s">
        <v>9098</v>
      </c>
      <c r="N259" t="s">
        <v>8367</v>
      </c>
      <c r="O259">
        <v>1E-3</v>
      </c>
      <c r="P259">
        <v>1E-3</v>
      </c>
      <c r="Q259">
        <v>1</v>
      </c>
    </row>
    <row r="260" spans="10:17" x14ac:dyDescent="0.2">
      <c r="J260" t="s">
        <v>8388</v>
      </c>
      <c r="K260" t="s">
        <v>367</v>
      </c>
      <c r="L260" t="s">
        <v>401</v>
      </c>
      <c r="M260" t="s">
        <v>9098</v>
      </c>
      <c r="N260" t="s">
        <v>8373</v>
      </c>
      <c r="O260">
        <v>7.0000000000000001E-3</v>
      </c>
      <c r="P260">
        <v>7.0000000000000001E-3</v>
      </c>
      <c r="Q260">
        <v>1</v>
      </c>
    </row>
    <row r="261" spans="10:17" x14ac:dyDescent="0.2">
      <c r="J261" t="s">
        <v>8388</v>
      </c>
      <c r="K261" t="s">
        <v>367</v>
      </c>
      <c r="L261" t="s">
        <v>401</v>
      </c>
      <c r="M261" t="s">
        <v>9098</v>
      </c>
      <c r="N261" t="s">
        <v>8374</v>
      </c>
      <c r="O261">
        <v>0.01</v>
      </c>
      <c r="P261">
        <v>0.01</v>
      </c>
      <c r="Q261">
        <v>1</v>
      </c>
    </row>
    <row r="262" spans="10:17" x14ac:dyDescent="0.2">
      <c r="J262" t="s">
        <v>8388</v>
      </c>
      <c r="K262" t="s">
        <v>367</v>
      </c>
      <c r="L262" t="s">
        <v>401</v>
      </c>
      <c r="M262" t="s">
        <v>9098</v>
      </c>
      <c r="N262" t="s">
        <v>8375</v>
      </c>
      <c r="O262">
        <v>1E-3</v>
      </c>
      <c r="P262">
        <v>1E-3</v>
      </c>
      <c r="Q262">
        <v>1</v>
      </c>
    </row>
    <row r="263" spans="10:17" x14ac:dyDescent="0.2">
      <c r="J263" t="s">
        <v>95</v>
      </c>
      <c r="K263" t="s">
        <v>356</v>
      </c>
      <c r="L263" t="s">
        <v>480</v>
      </c>
      <c r="M263" t="s">
        <v>7663</v>
      </c>
      <c r="N263" t="s">
        <v>8250</v>
      </c>
      <c r="O263">
        <v>0.01</v>
      </c>
      <c r="P263">
        <v>0.01</v>
      </c>
      <c r="Q263">
        <v>1</v>
      </c>
    </row>
    <row r="264" spans="10:17" x14ac:dyDescent="0.2">
      <c r="J264" t="s">
        <v>95</v>
      </c>
      <c r="K264" t="s">
        <v>356</v>
      </c>
      <c r="L264" t="s">
        <v>480</v>
      </c>
      <c r="M264" t="s">
        <v>7663</v>
      </c>
      <c r="N264" t="s">
        <v>8251</v>
      </c>
      <c r="O264">
        <v>3.0000000000000001E-3</v>
      </c>
      <c r="P264">
        <v>3.0000000000000001E-3</v>
      </c>
      <c r="Q264">
        <v>1</v>
      </c>
    </row>
    <row r="265" spans="10:17" x14ac:dyDescent="0.2">
      <c r="J265" t="s">
        <v>95</v>
      </c>
      <c r="K265" t="s">
        <v>356</v>
      </c>
      <c r="L265" t="s">
        <v>480</v>
      </c>
      <c r="M265" t="s">
        <v>7663</v>
      </c>
      <c r="N265" t="s">
        <v>8370</v>
      </c>
      <c r="O265">
        <v>5.7000000000000002E-2</v>
      </c>
      <c r="P265">
        <v>5.7000000000000002E-2</v>
      </c>
      <c r="Q265">
        <v>1</v>
      </c>
    </row>
    <row r="266" spans="10:17" x14ac:dyDescent="0.2">
      <c r="J266" t="s">
        <v>95</v>
      </c>
      <c r="K266" t="s">
        <v>356</v>
      </c>
      <c r="L266" t="s">
        <v>480</v>
      </c>
      <c r="M266" t="s">
        <v>7663</v>
      </c>
      <c r="N266" t="s">
        <v>8371</v>
      </c>
      <c r="O266">
        <v>1.0999999999999999E-2</v>
      </c>
      <c r="P266">
        <v>1.0999999999999999E-2</v>
      </c>
      <c r="Q266">
        <v>1</v>
      </c>
    </row>
    <row r="267" spans="10:17" x14ac:dyDescent="0.2">
      <c r="J267" t="s">
        <v>95</v>
      </c>
      <c r="K267" t="s">
        <v>356</v>
      </c>
      <c r="L267" t="s">
        <v>480</v>
      </c>
      <c r="M267" t="s">
        <v>7663</v>
      </c>
      <c r="N267" t="s">
        <v>8366</v>
      </c>
      <c r="O267">
        <v>1.0999999999999999E-2</v>
      </c>
      <c r="P267">
        <v>1.0999999999999999E-2</v>
      </c>
      <c r="Q267">
        <v>1</v>
      </c>
    </row>
    <row r="268" spans="10:17" x14ac:dyDescent="0.2">
      <c r="J268" t="s">
        <v>95</v>
      </c>
      <c r="K268" t="s">
        <v>356</v>
      </c>
      <c r="L268" t="s">
        <v>480</v>
      </c>
      <c r="M268" t="s">
        <v>7663</v>
      </c>
      <c r="N268" t="s">
        <v>8372</v>
      </c>
      <c r="O268">
        <v>1E-3</v>
      </c>
      <c r="P268">
        <v>1E-3</v>
      </c>
      <c r="Q268">
        <v>1</v>
      </c>
    </row>
    <row r="269" spans="10:17" x14ac:dyDescent="0.2">
      <c r="J269" t="s">
        <v>95</v>
      </c>
      <c r="K269" t="s">
        <v>356</v>
      </c>
      <c r="L269" t="s">
        <v>480</v>
      </c>
      <c r="M269" t="s">
        <v>7663</v>
      </c>
      <c r="N269" t="s">
        <v>8374</v>
      </c>
      <c r="O269">
        <v>0.22600000000000001</v>
      </c>
      <c r="P269">
        <v>0.22600000000000001</v>
      </c>
      <c r="Q269">
        <v>1</v>
      </c>
    </row>
    <row r="270" spans="10:17" x14ac:dyDescent="0.2">
      <c r="J270" t="s">
        <v>95</v>
      </c>
      <c r="K270" t="s">
        <v>356</v>
      </c>
      <c r="L270" t="s">
        <v>480</v>
      </c>
      <c r="M270" t="s">
        <v>7663</v>
      </c>
      <c r="N270" t="s">
        <v>8375</v>
      </c>
      <c r="O270">
        <v>1.2999999999999999E-2</v>
      </c>
      <c r="P270">
        <v>1.2999999999999999E-2</v>
      </c>
      <c r="Q270">
        <v>1</v>
      </c>
    </row>
    <row r="271" spans="10:17" x14ac:dyDescent="0.2">
      <c r="J271" t="s">
        <v>95</v>
      </c>
      <c r="K271" t="s">
        <v>374</v>
      </c>
      <c r="L271" t="s">
        <v>480</v>
      </c>
      <c r="M271" t="s">
        <v>7663</v>
      </c>
      <c r="N271" t="s">
        <v>8249</v>
      </c>
      <c r="O271">
        <v>2E-3</v>
      </c>
      <c r="P271">
        <v>2E-3</v>
      </c>
      <c r="Q271">
        <v>1</v>
      </c>
    </row>
    <row r="272" spans="10:17" x14ac:dyDescent="0.2">
      <c r="J272" t="s">
        <v>95</v>
      </c>
      <c r="K272" t="s">
        <v>374</v>
      </c>
      <c r="L272" t="s">
        <v>480</v>
      </c>
      <c r="M272" t="s">
        <v>7663</v>
      </c>
      <c r="N272" t="s">
        <v>8983</v>
      </c>
      <c r="O272">
        <v>1.2999999999999999E-2</v>
      </c>
      <c r="P272">
        <v>1.2999999999999999E-2</v>
      </c>
      <c r="Q272">
        <v>1</v>
      </c>
    </row>
    <row r="273" spans="10:17" x14ac:dyDescent="0.2">
      <c r="J273" t="s">
        <v>95</v>
      </c>
      <c r="K273" t="s">
        <v>374</v>
      </c>
      <c r="L273" t="s">
        <v>480</v>
      </c>
      <c r="M273" t="s">
        <v>7663</v>
      </c>
      <c r="N273" t="s">
        <v>8250</v>
      </c>
      <c r="O273">
        <v>1.2E-2</v>
      </c>
      <c r="P273">
        <v>1.2E-2</v>
      </c>
      <c r="Q273">
        <v>1</v>
      </c>
    </row>
    <row r="274" spans="10:17" x14ac:dyDescent="0.2">
      <c r="J274" t="s">
        <v>95</v>
      </c>
      <c r="K274" t="s">
        <v>374</v>
      </c>
      <c r="L274" t="s">
        <v>480</v>
      </c>
      <c r="M274" t="s">
        <v>7663</v>
      </c>
      <c r="N274" t="s">
        <v>8251</v>
      </c>
      <c r="O274">
        <v>4.0000000000000001E-3</v>
      </c>
      <c r="P274">
        <v>4.0000000000000001E-3</v>
      </c>
      <c r="Q274">
        <v>1</v>
      </c>
    </row>
    <row r="275" spans="10:17" x14ac:dyDescent="0.2">
      <c r="J275" t="s">
        <v>95</v>
      </c>
      <c r="K275" t="s">
        <v>374</v>
      </c>
      <c r="L275" t="s">
        <v>480</v>
      </c>
      <c r="M275" t="s">
        <v>7663</v>
      </c>
      <c r="N275" t="s">
        <v>8252</v>
      </c>
      <c r="O275">
        <v>3.5999999999999997E-2</v>
      </c>
      <c r="P275">
        <v>3.6999999999999998E-2</v>
      </c>
      <c r="Q275">
        <v>1</v>
      </c>
    </row>
    <row r="276" spans="10:17" x14ac:dyDescent="0.2">
      <c r="J276" t="s">
        <v>95</v>
      </c>
      <c r="K276" t="s">
        <v>374</v>
      </c>
      <c r="L276" t="s">
        <v>480</v>
      </c>
      <c r="M276" t="s">
        <v>7663</v>
      </c>
      <c r="N276" t="s">
        <v>8253</v>
      </c>
      <c r="O276">
        <v>0.22600000000000001</v>
      </c>
      <c r="P276">
        <v>0.22600000000000001</v>
      </c>
      <c r="Q276">
        <v>1</v>
      </c>
    </row>
    <row r="277" spans="10:17" x14ac:dyDescent="0.2">
      <c r="J277" t="s">
        <v>95</v>
      </c>
      <c r="K277" t="s">
        <v>374</v>
      </c>
      <c r="L277" t="s">
        <v>480</v>
      </c>
      <c r="M277" t="s">
        <v>7663</v>
      </c>
      <c r="N277" t="s">
        <v>8382</v>
      </c>
      <c r="O277">
        <v>0.30299999999999999</v>
      </c>
      <c r="P277">
        <v>0.30299999999999999</v>
      </c>
      <c r="Q277">
        <v>1</v>
      </c>
    </row>
    <row r="278" spans="10:17" x14ac:dyDescent="0.2">
      <c r="J278" t="s">
        <v>95</v>
      </c>
      <c r="K278" t="s">
        <v>374</v>
      </c>
      <c r="L278" t="s">
        <v>480</v>
      </c>
      <c r="M278" t="s">
        <v>7663</v>
      </c>
      <c r="N278" t="s">
        <v>8370</v>
      </c>
      <c r="O278">
        <v>7.2999999999999995E-2</v>
      </c>
      <c r="P278">
        <v>7.2999999999999995E-2</v>
      </c>
      <c r="Q278">
        <v>1</v>
      </c>
    </row>
    <row r="279" spans="10:17" x14ac:dyDescent="0.2">
      <c r="J279" t="s">
        <v>95</v>
      </c>
      <c r="K279" t="s">
        <v>374</v>
      </c>
      <c r="L279" t="s">
        <v>480</v>
      </c>
      <c r="M279" t="s">
        <v>7663</v>
      </c>
      <c r="N279" t="s">
        <v>8371</v>
      </c>
      <c r="O279">
        <v>1.7999999999999999E-2</v>
      </c>
      <c r="P279">
        <v>1.7999999999999999E-2</v>
      </c>
      <c r="Q279">
        <v>1</v>
      </c>
    </row>
    <row r="280" spans="10:17" x14ac:dyDescent="0.2">
      <c r="J280" t="s">
        <v>95</v>
      </c>
      <c r="K280" t="s">
        <v>374</v>
      </c>
      <c r="L280" t="s">
        <v>480</v>
      </c>
      <c r="M280" t="s">
        <v>7663</v>
      </c>
      <c r="N280" t="s">
        <v>8366</v>
      </c>
      <c r="O280">
        <v>2.1999999999999999E-2</v>
      </c>
      <c r="P280">
        <v>2.1999999999999999E-2</v>
      </c>
      <c r="Q280">
        <v>1</v>
      </c>
    </row>
    <row r="281" spans="10:17" x14ac:dyDescent="0.2">
      <c r="J281" t="s">
        <v>95</v>
      </c>
      <c r="K281" t="s">
        <v>374</v>
      </c>
      <c r="L281" t="s">
        <v>480</v>
      </c>
      <c r="M281" t="s">
        <v>7663</v>
      </c>
      <c r="N281" t="s">
        <v>8372</v>
      </c>
      <c r="O281">
        <v>5.0000000000000001E-3</v>
      </c>
      <c r="P281">
        <v>5.0000000000000001E-3</v>
      </c>
      <c r="Q281">
        <v>1</v>
      </c>
    </row>
    <row r="282" spans="10:17" x14ac:dyDescent="0.2">
      <c r="J282" t="s">
        <v>95</v>
      </c>
      <c r="K282" t="s">
        <v>374</v>
      </c>
      <c r="L282" t="s">
        <v>480</v>
      </c>
      <c r="M282" t="s">
        <v>7663</v>
      </c>
      <c r="N282" t="s">
        <v>8373</v>
      </c>
      <c r="O282">
        <v>0.20799999999999999</v>
      </c>
      <c r="P282">
        <v>0.20799999999999999</v>
      </c>
      <c r="Q282">
        <v>1</v>
      </c>
    </row>
    <row r="283" spans="10:17" x14ac:dyDescent="0.2">
      <c r="J283" t="s">
        <v>95</v>
      </c>
      <c r="K283" t="s">
        <v>374</v>
      </c>
      <c r="L283" t="s">
        <v>480</v>
      </c>
      <c r="M283" t="s">
        <v>7663</v>
      </c>
      <c r="N283" t="s">
        <v>8374</v>
      </c>
      <c r="O283">
        <v>0.36099999999999999</v>
      </c>
      <c r="P283">
        <v>0.36099999999999999</v>
      </c>
      <c r="Q283">
        <v>1</v>
      </c>
    </row>
    <row r="284" spans="10:17" x14ac:dyDescent="0.2">
      <c r="J284" t="s">
        <v>95</v>
      </c>
      <c r="K284" t="s">
        <v>374</v>
      </c>
      <c r="L284" t="s">
        <v>480</v>
      </c>
      <c r="M284" t="s">
        <v>7663</v>
      </c>
      <c r="N284" t="s">
        <v>8375</v>
      </c>
      <c r="O284">
        <v>2.9000000000000001E-2</v>
      </c>
      <c r="P284">
        <v>2.9000000000000001E-2</v>
      </c>
      <c r="Q284">
        <v>1</v>
      </c>
    </row>
    <row r="285" spans="10:17" x14ac:dyDescent="0.2">
      <c r="J285" t="s">
        <v>95</v>
      </c>
      <c r="K285" t="s">
        <v>361</v>
      </c>
      <c r="L285" t="s">
        <v>401</v>
      </c>
      <c r="M285" t="s">
        <v>9098</v>
      </c>
      <c r="N285" t="s">
        <v>8249</v>
      </c>
      <c r="O285">
        <v>0</v>
      </c>
      <c r="P285">
        <v>0</v>
      </c>
      <c r="Q285">
        <v>1</v>
      </c>
    </row>
    <row r="286" spans="10:17" x14ac:dyDescent="0.2">
      <c r="J286" t="s">
        <v>95</v>
      </c>
      <c r="K286" t="s">
        <v>361</v>
      </c>
      <c r="L286" t="s">
        <v>401</v>
      </c>
      <c r="M286" t="s">
        <v>9098</v>
      </c>
      <c r="N286" t="s">
        <v>8251</v>
      </c>
      <c r="O286">
        <v>0</v>
      </c>
      <c r="P286">
        <v>0</v>
      </c>
      <c r="Q286">
        <v>1</v>
      </c>
    </row>
    <row r="287" spans="10:17" x14ac:dyDescent="0.2">
      <c r="J287" t="s">
        <v>95</v>
      </c>
      <c r="K287" t="s">
        <v>361</v>
      </c>
      <c r="L287" t="s">
        <v>401</v>
      </c>
      <c r="M287" t="s">
        <v>9098</v>
      </c>
      <c r="N287" t="s">
        <v>8372</v>
      </c>
      <c r="O287">
        <v>0</v>
      </c>
      <c r="P287">
        <v>0</v>
      </c>
      <c r="Q287">
        <v>1</v>
      </c>
    </row>
    <row r="288" spans="10:17" x14ac:dyDescent="0.2">
      <c r="J288" t="s">
        <v>95</v>
      </c>
      <c r="K288" t="s">
        <v>371</v>
      </c>
      <c r="L288" t="s">
        <v>402</v>
      </c>
      <c r="M288" t="s">
        <v>9097</v>
      </c>
      <c r="N288" t="s">
        <v>8249</v>
      </c>
      <c r="O288">
        <v>0</v>
      </c>
      <c r="P288">
        <v>0</v>
      </c>
      <c r="Q288">
        <v>1</v>
      </c>
    </row>
    <row r="289" spans="10:17" x14ac:dyDescent="0.2">
      <c r="J289" t="s">
        <v>95</v>
      </c>
      <c r="K289" t="s">
        <v>371</v>
      </c>
      <c r="L289" t="s">
        <v>402</v>
      </c>
      <c r="M289" t="s">
        <v>9097</v>
      </c>
      <c r="N289" t="s">
        <v>8983</v>
      </c>
      <c r="O289">
        <v>0</v>
      </c>
      <c r="P289">
        <v>0</v>
      </c>
      <c r="Q289">
        <v>1</v>
      </c>
    </row>
    <row r="290" spans="10:17" x14ac:dyDescent="0.2">
      <c r="J290" t="s">
        <v>95</v>
      </c>
      <c r="K290" t="s">
        <v>371</v>
      </c>
      <c r="L290" t="s">
        <v>402</v>
      </c>
      <c r="M290" t="s">
        <v>9097</v>
      </c>
      <c r="N290" t="s">
        <v>8250</v>
      </c>
      <c r="O290">
        <v>0</v>
      </c>
      <c r="P290">
        <v>0</v>
      </c>
      <c r="Q290">
        <v>1</v>
      </c>
    </row>
    <row r="291" spans="10:17" x14ac:dyDescent="0.2">
      <c r="J291" t="s">
        <v>95</v>
      </c>
      <c r="K291" t="s">
        <v>371</v>
      </c>
      <c r="L291" t="s">
        <v>402</v>
      </c>
      <c r="M291" t="s">
        <v>9097</v>
      </c>
      <c r="N291" t="s">
        <v>8251</v>
      </c>
      <c r="O291">
        <v>0</v>
      </c>
      <c r="P291">
        <v>0</v>
      </c>
      <c r="Q291">
        <v>1</v>
      </c>
    </row>
    <row r="292" spans="10:17" x14ac:dyDescent="0.2">
      <c r="J292" t="s">
        <v>95</v>
      </c>
      <c r="K292" t="s">
        <v>371</v>
      </c>
      <c r="L292" t="s">
        <v>402</v>
      </c>
      <c r="M292" t="s">
        <v>9097</v>
      </c>
      <c r="N292" t="s">
        <v>8252</v>
      </c>
      <c r="O292">
        <v>0</v>
      </c>
      <c r="P292">
        <v>0</v>
      </c>
      <c r="Q292">
        <v>1</v>
      </c>
    </row>
    <row r="293" spans="10:17" x14ac:dyDescent="0.2">
      <c r="J293" t="s">
        <v>95</v>
      </c>
      <c r="K293" t="s">
        <v>371</v>
      </c>
      <c r="L293" t="s">
        <v>402</v>
      </c>
      <c r="M293" t="s">
        <v>9097</v>
      </c>
      <c r="N293" t="s">
        <v>8253</v>
      </c>
      <c r="O293">
        <v>1E-3</v>
      </c>
      <c r="P293">
        <v>1E-3</v>
      </c>
      <c r="Q293">
        <v>1</v>
      </c>
    </row>
    <row r="294" spans="10:17" x14ac:dyDescent="0.2">
      <c r="J294" t="s">
        <v>95</v>
      </c>
      <c r="K294" t="s">
        <v>371</v>
      </c>
      <c r="L294" t="s">
        <v>402</v>
      </c>
      <c r="M294" t="s">
        <v>9097</v>
      </c>
      <c r="N294" t="s">
        <v>9099</v>
      </c>
      <c r="O294">
        <v>0</v>
      </c>
      <c r="P294">
        <v>0</v>
      </c>
      <c r="Q294">
        <v>1</v>
      </c>
    </row>
    <row r="295" spans="10:17" x14ac:dyDescent="0.2">
      <c r="J295" t="s">
        <v>95</v>
      </c>
      <c r="K295" t="s">
        <v>371</v>
      </c>
      <c r="L295" t="s">
        <v>402</v>
      </c>
      <c r="M295" t="s">
        <v>9097</v>
      </c>
      <c r="N295" t="s">
        <v>8371</v>
      </c>
      <c r="O295">
        <v>0</v>
      </c>
      <c r="P295">
        <v>0</v>
      </c>
      <c r="Q295">
        <v>1</v>
      </c>
    </row>
    <row r="296" spans="10:17" x14ac:dyDescent="0.2">
      <c r="J296" t="s">
        <v>95</v>
      </c>
      <c r="K296" t="s">
        <v>371</v>
      </c>
      <c r="L296" t="s">
        <v>402</v>
      </c>
      <c r="M296" t="s">
        <v>9097</v>
      </c>
      <c r="N296" t="s">
        <v>8366</v>
      </c>
      <c r="O296">
        <v>0</v>
      </c>
      <c r="P296">
        <v>0</v>
      </c>
      <c r="Q296">
        <v>1</v>
      </c>
    </row>
    <row r="297" spans="10:17" x14ac:dyDescent="0.2">
      <c r="J297" t="s">
        <v>95</v>
      </c>
      <c r="K297" t="s">
        <v>371</v>
      </c>
      <c r="L297" t="s">
        <v>402</v>
      </c>
      <c r="M297" t="s">
        <v>9097</v>
      </c>
      <c r="N297" t="s">
        <v>8372</v>
      </c>
      <c r="O297">
        <v>0</v>
      </c>
      <c r="P297">
        <v>0</v>
      </c>
      <c r="Q297">
        <v>1</v>
      </c>
    </row>
    <row r="298" spans="10:17" x14ac:dyDescent="0.2">
      <c r="J298" t="s">
        <v>95</v>
      </c>
      <c r="K298" t="s">
        <v>371</v>
      </c>
      <c r="L298" t="s">
        <v>402</v>
      </c>
      <c r="M298" t="s">
        <v>9097</v>
      </c>
      <c r="N298" t="s">
        <v>8375</v>
      </c>
      <c r="O298">
        <v>0</v>
      </c>
      <c r="P298">
        <v>0</v>
      </c>
      <c r="Q298">
        <v>1</v>
      </c>
    </row>
    <row r="299" spans="10:17" x14ac:dyDescent="0.2">
      <c r="J299" t="s">
        <v>95</v>
      </c>
      <c r="K299" t="s">
        <v>371</v>
      </c>
      <c r="L299" t="s">
        <v>401</v>
      </c>
      <c r="M299" t="s">
        <v>9098</v>
      </c>
      <c r="N299" t="s">
        <v>8249</v>
      </c>
      <c r="O299">
        <v>0</v>
      </c>
      <c r="P299">
        <v>0</v>
      </c>
      <c r="Q299">
        <v>1</v>
      </c>
    </row>
    <row r="300" spans="10:17" x14ac:dyDescent="0.2">
      <c r="J300" t="s">
        <v>95</v>
      </c>
      <c r="K300" t="s">
        <v>371</v>
      </c>
      <c r="L300" t="s">
        <v>401</v>
      </c>
      <c r="M300" t="s">
        <v>9098</v>
      </c>
      <c r="N300" t="s">
        <v>8983</v>
      </c>
      <c r="O300">
        <v>0</v>
      </c>
      <c r="P300">
        <v>0</v>
      </c>
      <c r="Q300">
        <v>1</v>
      </c>
    </row>
    <row r="301" spans="10:17" x14ac:dyDescent="0.2">
      <c r="J301" t="s">
        <v>95</v>
      </c>
      <c r="K301" t="s">
        <v>371</v>
      </c>
      <c r="L301" t="s">
        <v>401</v>
      </c>
      <c r="M301" t="s">
        <v>9098</v>
      </c>
      <c r="N301" t="s">
        <v>8250</v>
      </c>
      <c r="O301">
        <v>0</v>
      </c>
      <c r="P301">
        <v>0</v>
      </c>
      <c r="Q301">
        <v>1</v>
      </c>
    </row>
    <row r="302" spans="10:17" x14ac:dyDescent="0.2">
      <c r="J302" t="s">
        <v>95</v>
      </c>
      <c r="K302" t="s">
        <v>371</v>
      </c>
      <c r="L302" t="s">
        <v>401</v>
      </c>
      <c r="M302" t="s">
        <v>9098</v>
      </c>
      <c r="N302" t="s">
        <v>8251</v>
      </c>
      <c r="O302">
        <v>0</v>
      </c>
      <c r="P302">
        <v>0</v>
      </c>
      <c r="Q302">
        <v>1</v>
      </c>
    </row>
    <row r="303" spans="10:17" x14ac:dyDescent="0.2">
      <c r="J303" t="s">
        <v>95</v>
      </c>
      <c r="K303" t="s">
        <v>371</v>
      </c>
      <c r="L303" t="s">
        <v>401</v>
      </c>
      <c r="M303" t="s">
        <v>9098</v>
      </c>
      <c r="N303" t="s">
        <v>8252</v>
      </c>
      <c r="O303">
        <v>0</v>
      </c>
      <c r="P303">
        <v>0</v>
      </c>
      <c r="Q303">
        <v>1</v>
      </c>
    </row>
    <row r="304" spans="10:17" x14ac:dyDescent="0.2">
      <c r="J304" t="s">
        <v>95</v>
      </c>
      <c r="K304" t="s">
        <v>371</v>
      </c>
      <c r="L304" t="s">
        <v>401</v>
      </c>
      <c r="M304" t="s">
        <v>9098</v>
      </c>
      <c r="N304" t="s">
        <v>8253</v>
      </c>
      <c r="O304">
        <v>0</v>
      </c>
      <c r="P304">
        <v>0</v>
      </c>
      <c r="Q304">
        <v>1</v>
      </c>
    </row>
    <row r="305" spans="10:17" x14ac:dyDescent="0.2">
      <c r="J305" t="s">
        <v>95</v>
      </c>
      <c r="K305" t="s">
        <v>371</v>
      </c>
      <c r="L305" t="s">
        <v>401</v>
      </c>
      <c r="M305" t="s">
        <v>9098</v>
      </c>
      <c r="N305" t="s">
        <v>8382</v>
      </c>
      <c r="O305">
        <v>0</v>
      </c>
      <c r="P305">
        <v>0</v>
      </c>
      <c r="Q305">
        <v>1</v>
      </c>
    </row>
    <row r="306" spans="10:17" x14ac:dyDescent="0.2">
      <c r="J306" t="s">
        <v>95</v>
      </c>
      <c r="K306" t="s">
        <v>371</v>
      </c>
      <c r="L306" t="s">
        <v>401</v>
      </c>
      <c r="M306" t="s">
        <v>9098</v>
      </c>
      <c r="N306" t="s">
        <v>8370</v>
      </c>
      <c r="O306">
        <v>0</v>
      </c>
      <c r="P306">
        <v>0</v>
      </c>
      <c r="Q306">
        <v>1</v>
      </c>
    </row>
    <row r="307" spans="10:17" x14ac:dyDescent="0.2">
      <c r="J307" t="s">
        <v>95</v>
      </c>
      <c r="K307" t="s">
        <v>371</v>
      </c>
      <c r="L307" t="s">
        <v>401</v>
      </c>
      <c r="M307" t="s">
        <v>9098</v>
      </c>
      <c r="N307" t="s">
        <v>9099</v>
      </c>
      <c r="O307">
        <v>0</v>
      </c>
      <c r="P307">
        <v>0</v>
      </c>
      <c r="Q307">
        <v>1</v>
      </c>
    </row>
    <row r="308" spans="10:17" x14ac:dyDescent="0.2">
      <c r="J308" t="s">
        <v>95</v>
      </c>
      <c r="K308" t="s">
        <v>371</v>
      </c>
      <c r="L308" t="s">
        <v>401</v>
      </c>
      <c r="M308" t="s">
        <v>9098</v>
      </c>
      <c r="N308" t="s">
        <v>8371</v>
      </c>
      <c r="O308">
        <v>0</v>
      </c>
      <c r="P308">
        <v>0</v>
      </c>
      <c r="Q308">
        <v>1</v>
      </c>
    </row>
    <row r="309" spans="10:17" x14ac:dyDescent="0.2">
      <c r="J309" t="s">
        <v>95</v>
      </c>
      <c r="K309" t="s">
        <v>371</v>
      </c>
      <c r="L309" t="s">
        <v>401</v>
      </c>
      <c r="M309" t="s">
        <v>9098</v>
      </c>
      <c r="N309" t="s">
        <v>8366</v>
      </c>
      <c r="O309">
        <v>0</v>
      </c>
      <c r="P309">
        <v>0</v>
      </c>
      <c r="Q309">
        <v>1</v>
      </c>
    </row>
    <row r="310" spans="10:17" x14ac:dyDescent="0.2">
      <c r="J310" t="s">
        <v>95</v>
      </c>
      <c r="K310" t="s">
        <v>371</v>
      </c>
      <c r="L310" t="s">
        <v>401</v>
      </c>
      <c r="M310" t="s">
        <v>9098</v>
      </c>
      <c r="N310" t="s">
        <v>8372</v>
      </c>
      <c r="O310">
        <v>0</v>
      </c>
      <c r="P310">
        <v>0</v>
      </c>
      <c r="Q310">
        <v>1</v>
      </c>
    </row>
    <row r="311" spans="10:17" x14ac:dyDescent="0.2">
      <c r="J311" t="s">
        <v>95</v>
      </c>
      <c r="K311" t="s">
        <v>371</v>
      </c>
      <c r="L311" t="s">
        <v>401</v>
      </c>
      <c r="M311" t="s">
        <v>9098</v>
      </c>
      <c r="N311" t="s">
        <v>8373</v>
      </c>
      <c r="O311">
        <v>0</v>
      </c>
      <c r="P311">
        <v>0</v>
      </c>
      <c r="Q311">
        <v>1</v>
      </c>
    </row>
    <row r="312" spans="10:17" x14ac:dyDescent="0.2">
      <c r="J312" t="s">
        <v>95</v>
      </c>
      <c r="K312" t="s">
        <v>371</v>
      </c>
      <c r="L312" t="s">
        <v>401</v>
      </c>
      <c r="M312" t="s">
        <v>9098</v>
      </c>
      <c r="N312" t="s">
        <v>8375</v>
      </c>
      <c r="O312">
        <v>0</v>
      </c>
      <c r="P312">
        <v>0</v>
      </c>
      <c r="Q312">
        <v>1</v>
      </c>
    </row>
    <row r="313" spans="10:17" x14ac:dyDescent="0.2">
      <c r="J313" t="s">
        <v>95</v>
      </c>
      <c r="K313" t="s">
        <v>367</v>
      </c>
      <c r="L313" t="s">
        <v>401</v>
      </c>
      <c r="M313" t="s">
        <v>9098</v>
      </c>
      <c r="N313" t="s">
        <v>8249</v>
      </c>
      <c r="O313">
        <v>0</v>
      </c>
      <c r="P313">
        <v>0</v>
      </c>
      <c r="Q313">
        <v>1</v>
      </c>
    </row>
    <row r="314" spans="10:17" x14ac:dyDescent="0.2">
      <c r="J314" t="s">
        <v>95</v>
      </c>
      <c r="K314" t="s">
        <v>367</v>
      </c>
      <c r="L314" t="s">
        <v>401</v>
      </c>
      <c r="M314" t="s">
        <v>9098</v>
      </c>
      <c r="N314" t="s">
        <v>8983</v>
      </c>
      <c r="O314">
        <v>1E-3</v>
      </c>
      <c r="P314">
        <v>1E-3</v>
      </c>
      <c r="Q314">
        <v>1</v>
      </c>
    </row>
    <row r="315" spans="10:17" x14ac:dyDescent="0.2">
      <c r="J315" t="s">
        <v>95</v>
      </c>
      <c r="K315" t="s">
        <v>367</v>
      </c>
      <c r="L315" t="s">
        <v>401</v>
      </c>
      <c r="M315" t="s">
        <v>9098</v>
      </c>
      <c r="N315" t="s">
        <v>8250</v>
      </c>
      <c r="O315">
        <v>1E-3</v>
      </c>
      <c r="P315">
        <v>1E-3</v>
      </c>
      <c r="Q315">
        <v>1</v>
      </c>
    </row>
    <row r="316" spans="10:17" x14ac:dyDescent="0.2">
      <c r="J316" t="s">
        <v>95</v>
      </c>
      <c r="K316" t="s">
        <v>367</v>
      </c>
      <c r="L316" t="s">
        <v>401</v>
      </c>
      <c r="M316" t="s">
        <v>9098</v>
      </c>
      <c r="N316" t="s">
        <v>8251</v>
      </c>
      <c r="O316">
        <v>0</v>
      </c>
      <c r="P316">
        <v>0</v>
      </c>
      <c r="Q316">
        <v>1</v>
      </c>
    </row>
    <row r="317" spans="10:17" x14ac:dyDescent="0.2">
      <c r="J317" t="s">
        <v>95</v>
      </c>
      <c r="K317" t="s">
        <v>367</v>
      </c>
      <c r="L317" t="s">
        <v>401</v>
      </c>
      <c r="M317" t="s">
        <v>9098</v>
      </c>
      <c r="N317" t="s">
        <v>8252</v>
      </c>
      <c r="O317">
        <v>4.0000000000000001E-3</v>
      </c>
      <c r="P317">
        <v>4.0000000000000001E-3</v>
      </c>
      <c r="Q317">
        <v>1</v>
      </c>
    </row>
    <row r="318" spans="10:17" x14ac:dyDescent="0.2">
      <c r="J318" t="s">
        <v>95</v>
      </c>
      <c r="K318" t="s">
        <v>367</v>
      </c>
      <c r="L318" t="s">
        <v>401</v>
      </c>
      <c r="M318" t="s">
        <v>9098</v>
      </c>
      <c r="N318" t="s">
        <v>8253</v>
      </c>
      <c r="O318">
        <v>2.1999999999999999E-2</v>
      </c>
      <c r="P318">
        <v>2.1999999999999999E-2</v>
      </c>
      <c r="Q318">
        <v>1</v>
      </c>
    </row>
    <row r="319" spans="10:17" x14ac:dyDescent="0.2">
      <c r="J319" t="s">
        <v>95</v>
      </c>
      <c r="K319" t="s">
        <v>367</v>
      </c>
      <c r="L319" t="s">
        <v>401</v>
      </c>
      <c r="M319" t="s">
        <v>9098</v>
      </c>
      <c r="N319" t="s">
        <v>8382</v>
      </c>
      <c r="O319">
        <v>2.9000000000000001E-2</v>
      </c>
      <c r="P319">
        <v>2.9000000000000001E-2</v>
      </c>
      <c r="Q319">
        <v>1</v>
      </c>
    </row>
    <row r="320" spans="10:17" x14ac:dyDescent="0.2">
      <c r="J320" t="s">
        <v>95</v>
      </c>
      <c r="K320" t="s">
        <v>367</v>
      </c>
      <c r="L320" t="s">
        <v>401</v>
      </c>
      <c r="M320" t="s">
        <v>9098</v>
      </c>
      <c r="N320" t="s">
        <v>8370</v>
      </c>
      <c r="O320">
        <v>6.0000000000000001E-3</v>
      </c>
      <c r="P320">
        <v>6.0000000000000001E-3</v>
      </c>
      <c r="Q320">
        <v>1</v>
      </c>
    </row>
    <row r="321" spans="10:17" x14ac:dyDescent="0.2">
      <c r="J321" t="s">
        <v>95</v>
      </c>
      <c r="K321" t="s">
        <v>367</v>
      </c>
      <c r="L321" t="s">
        <v>401</v>
      </c>
      <c r="M321" t="s">
        <v>9098</v>
      </c>
      <c r="N321" t="s">
        <v>9099</v>
      </c>
      <c r="O321">
        <v>0</v>
      </c>
      <c r="P321">
        <v>0</v>
      </c>
      <c r="Q321">
        <v>1</v>
      </c>
    </row>
    <row r="322" spans="10:17" x14ac:dyDescent="0.2">
      <c r="J322" t="s">
        <v>95</v>
      </c>
      <c r="K322" t="s">
        <v>367</v>
      </c>
      <c r="L322" t="s">
        <v>401</v>
      </c>
      <c r="M322" t="s">
        <v>9098</v>
      </c>
      <c r="N322" t="s">
        <v>8371</v>
      </c>
      <c r="O322">
        <v>2E-3</v>
      </c>
      <c r="P322">
        <v>2E-3</v>
      </c>
      <c r="Q322">
        <v>1</v>
      </c>
    </row>
    <row r="323" spans="10:17" x14ac:dyDescent="0.2">
      <c r="J323" t="s">
        <v>95</v>
      </c>
      <c r="K323" t="s">
        <v>367</v>
      </c>
      <c r="L323" t="s">
        <v>401</v>
      </c>
      <c r="M323" t="s">
        <v>9098</v>
      </c>
      <c r="N323" t="s">
        <v>8366</v>
      </c>
      <c r="O323">
        <v>1E-3</v>
      </c>
      <c r="P323">
        <v>1E-3</v>
      </c>
      <c r="Q323">
        <v>1</v>
      </c>
    </row>
    <row r="324" spans="10:17" x14ac:dyDescent="0.2">
      <c r="J324" t="s">
        <v>95</v>
      </c>
      <c r="K324" t="s">
        <v>367</v>
      </c>
      <c r="L324" t="s">
        <v>401</v>
      </c>
      <c r="M324" t="s">
        <v>9098</v>
      </c>
      <c r="N324" t="s">
        <v>8372</v>
      </c>
      <c r="O324">
        <v>0</v>
      </c>
      <c r="P324">
        <v>0</v>
      </c>
      <c r="Q324">
        <v>1</v>
      </c>
    </row>
    <row r="325" spans="10:17" x14ac:dyDescent="0.2">
      <c r="J325" t="s">
        <v>95</v>
      </c>
      <c r="K325" t="s">
        <v>367</v>
      </c>
      <c r="L325" t="s">
        <v>401</v>
      </c>
      <c r="M325" t="s">
        <v>9098</v>
      </c>
      <c r="N325" t="s">
        <v>8373</v>
      </c>
      <c r="O325">
        <v>2.1000000000000001E-2</v>
      </c>
      <c r="P325">
        <v>2.1000000000000001E-2</v>
      </c>
      <c r="Q325">
        <v>1</v>
      </c>
    </row>
    <row r="326" spans="10:17" x14ac:dyDescent="0.2">
      <c r="J326" t="s">
        <v>95</v>
      </c>
      <c r="K326" t="s">
        <v>367</v>
      </c>
      <c r="L326" t="s">
        <v>401</v>
      </c>
      <c r="M326" t="s">
        <v>9098</v>
      </c>
      <c r="N326" t="s">
        <v>8374</v>
      </c>
      <c r="O326">
        <v>0.03</v>
      </c>
      <c r="P326">
        <v>0.03</v>
      </c>
      <c r="Q326">
        <v>1</v>
      </c>
    </row>
    <row r="327" spans="10:17" x14ac:dyDescent="0.2">
      <c r="J327" t="s">
        <v>95</v>
      </c>
      <c r="K327" t="s">
        <v>367</v>
      </c>
      <c r="L327" t="s">
        <v>401</v>
      </c>
      <c r="M327" t="s">
        <v>9098</v>
      </c>
      <c r="N327" t="s">
        <v>8375</v>
      </c>
      <c r="O327">
        <v>2E-3</v>
      </c>
      <c r="P327">
        <v>2E-3</v>
      </c>
      <c r="Q327">
        <v>1</v>
      </c>
    </row>
    <row r="328" spans="10:17" x14ac:dyDescent="0.2">
      <c r="J328" t="s">
        <v>39</v>
      </c>
      <c r="K328" t="s">
        <v>361</v>
      </c>
      <c r="L328" t="s">
        <v>402</v>
      </c>
      <c r="M328" t="s">
        <v>9097</v>
      </c>
      <c r="N328" t="s">
        <v>8983</v>
      </c>
      <c r="O328">
        <v>7.0000000000000001E-3</v>
      </c>
      <c r="P328">
        <v>7.0000000000000001E-3</v>
      </c>
      <c r="Q328">
        <v>1</v>
      </c>
    </row>
    <row r="329" spans="10:17" x14ac:dyDescent="0.2">
      <c r="J329" t="s">
        <v>39</v>
      </c>
      <c r="K329" t="s">
        <v>361</v>
      </c>
      <c r="L329" t="s">
        <v>402</v>
      </c>
      <c r="M329" t="s">
        <v>9097</v>
      </c>
      <c r="N329" t="s">
        <v>8253</v>
      </c>
      <c r="O329">
        <v>0.123</v>
      </c>
      <c r="P329">
        <v>0.123</v>
      </c>
      <c r="Q329">
        <v>1</v>
      </c>
    </row>
    <row r="330" spans="10:17" x14ac:dyDescent="0.2">
      <c r="J330" t="s">
        <v>39</v>
      </c>
      <c r="K330" t="s">
        <v>361</v>
      </c>
      <c r="L330" t="s">
        <v>402</v>
      </c>
      <c r="M330" t="s">
        <v>9097</v>
      </c>
      <c r="N330" t="s">
        <v>8371</v>
      </c>
      <c r="O330">
        <v>8.9999999999999993E-3</v>
      </c>
      <c r="P330">
        <v>8.9999999999999993E-3</v>
      </c>
      <c r="Q330">
        <v>1</v>
      </c>
    </row>
    <row r="331" spans="10:17" x14ac:dyDescent="0.2">
      <c r="J331" t="s">
        <v>39</v>
      </c>
      <c r="K331" t="s">
        <v>361</v>
      </c>
      <c r="L331" t="s">
        <v>402</v>
      </c>
      <c r="M331" t="s">
        <v>9097</v>
      </c>
      <c r="N331" t="s">
        <v>8366</v>
      </c>
      <c r="O331">
        <v>7.0000000000000001E-3</v>
      </c>
      <c r="P331">
        <v>7.0000000000000001E-3</v>
      </c>
      <c r="Q331">
        <v>1</v>
      </c>
    </row>
    <row r="332" spans="10:17" x14ac:dyDescent="0.2">
      <c r="J332" t="s">
        <v>39</v>
      </c>
      <c r="K332" t="s">
        <v>361</v>
      </c>
      <c r="L332" t="s">
        <v>402</v>
      </c>
      <c r="M332" t="s">
        <v>9097</v>
      </c>
      <c r="N332" t="s">
        <v>8372</v>
      </c>
      <c r="O332">
        <v>1E-3</v>
      </c>
      <c r="P332">
        <v>1E-3</v>
      </c>
      <c r="Q332">
        <v>1</v>
      </c>
    </row>
    <row r="333" spans="10:17" x14ac:dyDescent="0.2">
      <c r="J333" t="s">
        <v>39</v>
      </c>
      <c r="K333" t="s">
        <v>361</v>
      </c>
      <c r="L333" t="s">
        <v>402</v>
      </c>
      <c r="M333" t="s">
        <v>9097</v>
      </c>
      <c r="N333" t="s">
        <v>8375</v>
      </c>
      <c r="O333">
        <v>8.9999999999999993E-3</v>
      </c>
      <c r="P333">
        <v>8.9999999999999993E-3</v>
      </c>
      <c r="Q333">
        <v>1</v>
      </c>
    </row>
    <row r="334" spans="10:17" x14ac:dyDescent="0.2">
      <c r="J334" t="s">
        <v>39</v>
      </c>
      <c r="K334" t="s">
        <v>361</v>
      </c>
      <c r="L334" t="s">
        <v>401</v>
      </c>
      <c r="M334" t="s">
        <v>9098</v>
      </c>
      <c r="N334" t="s">
        <v>8372</v>
      </c>
      <c r="O334">
        <v>0</v>
      </c>
      <c r="P334">
        <v>0</v>
      </c>
      <c r="Q334">
        <v>1</v>
      </c>
    </row>
    <row r="335" spans="10:17" x14ac:dyDescent="0.2">
      <c r="J335" t="s">
        <v>39</v>
      </c>
      <c r="K335" t="s">
        <v>362</v>
      </c>
      <c r="L335" t="s">
        <v>402</v>
      </c>
      <c r="M335" t="s">
        <v>9097</v>
      </c>
      <c r="N335" t="s">
        <v>8249</v>
      </c>
      <c r="O335">
        <v>2.5999999999999999E-2</v>
      </c>
      <c r="P335">
        <v>2.5999999999999999E-2</v>
      </c>
      <c r="Q335">
        <v>1</v>
      </c>
    </row>
    <row r="336" spans="10:17" x14ac:dyDescent="0.2">
      <c r="J336" t="s">
        <v>39</v>
      </c>
      <c r="K336" t="s">
        <v>362</v>
      </c>
      <c r="L336" t="s">
        <v>402</v>
      </c>
      <c r="M336" t="s">
        <v>9097</v>
      </c>
      <c r="N336" t="s">
        <v>8983</v>
      </c>
      <c r="O336">
        <v>0.17299999999999999</v>
      </c>
      <c r="P336">
        <v>0.17299999999999999</v>
      </c>
      <c r="Q336">
        <v>1</v>
      </c>
    </row>
    <row r="337" spans="10:17" x14ac:dyDescent="0.2">
      <c r="J337" t="s">
        <v>39</v>
      </c>
      <c r="K337" t="s">
        <v>362</v>
      </c>
      <c r="L337" t="s">
        <v>402</v>
      </c>
      <c r="M337" t="s">
        <v>9097</v>
      </c>
      <c r="N337" t="s">
        <v>8252</v>
      </c>
      <c r="O337">
        <v>0.47599999999999998</v>
      </c>
      <c r="P337">
        <v>0.47599999999999998</v>
      </c>
      <c r="Q337">
        <v>1</v>
      </c>
    </row>
    <row r="338" spans="10:17" x14ac:dyDescent="0.2">
      <c r="J338" t="s">
        <v>39</v>
      </c>
      <c r="K338" t="s">
        <v>362</v>
      </c>
      <c r="L338" t="s">
        <v>402</v>
      </c>
      <c r="M338" t="s">
        <v>9097</v>
      </c>
      <c r="N338" t="s">
        <v>8253</v>
      </c>
      <c r="O338">
        <v>2.9460000000000002</v>
      </c>
      <c r="P338">
        <v>2.9460000000000002</v>
      </c>
      <c r="Q338">
        <v>1</v>
      </c>
    </row>
    <row r="339" spans="10:17" x14ac:dyDescent="0.2">
      <c r="J339" t="s">
        <v>39</v>
      </c>
      <c r="K339" t="s">
        <v>362</v>
      </c>
      <c r="L339" t="s">
        <v>402</v>
      </c>
      <c r="M339" t="s">
        <v>9097</v>
      </c>
      <c r="N339" t="s">
        <v>8371</v>
      </c>
      <c r="O339">
        <v>0.23499999999999999</v>
      </c>
      <c r="P339">
        <v>0.23499999999999999</v>
      </c>
      <c r="Q339">
        <v>1</v>
      </c>
    </row>
    <row r="340" spans="10:17" x14ac:dyDescent="0.2">
      <c r="J340" t="s">
        <v>39</v>
      </c>
      <c r="K340" t="s">
        <v>362</v>
      </c>
      <c r="L340" t="s">
        <v>402</v>
      </c>
      <c r="M340" t="s">
        <v>9097</v>
      </c>
      <c r="N340" t="s">
        <v>8366</v>
      </c>
      <c r="O340">
        <v>0.31900000000000001</v>
      </c>
      <c r="P340">
        <v>0.31900000000000001</v>
      </c>
      <c r="Q340">
        <v>1</v>
      </c>
    </row>
    <row r="341" spans="10:17" x14ac:dyDescent="0.2">
      <c r="J341" t="s">
        <v>39</v>
      </c>
      <c r="K341" t="s">
        <v>362</v>
      </c>
      <c r="L341" t="s">
        <v>402</v>
      </c>
      <c r="M341" t="s">
        <v>9097</v>
      </c>
      <c r="N341" t="s">
        <v>8372</v>
      </c>
      <c r="O341">
        <v>7.3999999999999996E-2</v>
      </c>
      <c r="P341">
        <v>7.3999999999999996E-2</v>
      </c>
      <c r="Q341">
        <v>1</v>
      </c>
    </row>
    <row r="342" spans="10:17" x14ac:dyDescent="0.2">
      <c r="J342" t="s">
        <v>39</v>
      </c>
      <c r="K342" t="s">
        <v>362</v>
      </c>
      <c r="L342" t="s">
        <v>402</v>
      </c>
      <c r="M342" t="s">
        <v>9097</v>
      </c>
      <c r="N342" t="s">
        <v>8375</v>
      </c>
      <c r="O342">
        <v>0.43</v>
      </c>
      <c r="P342">
        <v>0.43</v>
      </c>
      <c r="Q342">
        <v>1</v>
      </c>
    </row>
    <row r="343" spans="10:17" x14ac:dyDescent="0.2">
      <c r="J343" t="s">
        <v>39</v>
      </c>
      <c r="K343" t="s">
        <v>371</v>
      </c>
      <c r="L343" t="s">
        <v>402</v>
      </c>
      <c r="M343" t="s">
        <v>9097</v>
      </c>
      <c r="N343" t="s">
        <v>8249</v>
      </c>
      <c r="O343">
        <v>0</v>
      </c>
      <c r="P343">
        <v>0</v>
      </c>
      <c r="Q343">
        <v>1</v>
      </c>
    </row>
    <row r="344" spans="10:17" x14ac:dyDescent="0.2">
      <c r="J344" t="s">
        <v>39</v>
      </c>
      <c r="K344" t="s">
        <v>371</v>
      </c>
      <c r="L344" t="s">
        <v>402</v>
      </c>
      <c r="M344" t="s">
        <v>9097</v>
      </c>
      <c r="N344" t="s">
        <v>8983</v>
      </c>
      <c r="O344">
        <v>0</v>
      </c>
      <c r="P344">
        <v>0</v>
      </c>
      <c r="Q344">
        <v>1</v>
      </c>
    </row>
    <row r="345" spans="10:17" x14ac:dyDescent="0.2">
      <c r="J345" t="s">
        <v>39</v>
      </c>
      <c r="K345" t="s">
        <v>371</v>
      </c>
      <c r="L345" t="s">
        <v>402</v>
      </c>
      <c r="M345" t="s">
        <v>9097</v>
      </c>
      <c r="N345" t="s">
        <v>8251</v>
      </c>
      <c r="O345">
        <v>0</v>
      </c>
      <c r="P345">
        <v>0</v>
      </c>
      <c r="Q345">
        <v>1</v>
      </c>
    </row>
    <row r="346" spans="10:17" x14ac:dyDescent="0.2">
      <c r="J346" t="s">
        <v>39</v>
      </c>
      <c r="K346" t="s">
        <v>371</v>
      </c>
      <c r="L346" t="s">
        <v>402</v>
      </c>
      <c r="M346" t="s">
        <v>9097</v>
      </c>
      <c r="N346" t="s">
        <v>8252</v>
      </c>
      <c r="O346">
        <v>1E-3</v>
      </c>
      <c r="P346">
        <v>1E-3</v>
      </c>
      <c r="Q346">
        <v>1</v>
      </c>
    </row>
    <row r="347" spans="10:17" x14ac:dyDescent="0.2">
      <c r="J347" t="s">
        <v>39</v>
      </c>
      <c r="K347" t="s">
        <v>371</v>
      </c>
      <c r="L347" t="s">
        <v>402</v>
      </c>
      <c r="M347" t="s">
        <v>9097</v>
      </c>
      <c r="N347" t="s">
        <v>8253</v>
      </c>
      <c r="O347">
        <v>5.0000000000000001E-3</v>
      </c>
      <c r="P347">
        <v>5.0000000000000001E-3</v>
      </c>
      <c r="Q347">
        <v>1</v>
      </c>
    </row>
    <row r="348" spans="10:17" x14ac:dyDescent="0.2">
      <c r="J348" t="s">
        <v>39</v>
      </c>
      <c r="K348" t="s">
        <v>371</v>
      </c>
      <c r="L348" t="s">
        <v>402</v>
      </c>
      <c r="M348" t="s">
        <v>9097</v>
      </c>
      <c r="N348" t="s">
        <v>9099</v>
      </c>
      <c r="O348">
        <v>0</v>
      </c>
      <c r="P348">
        <v>0</v>
      </c>
      <c r="Q348">
        <v>1</v>
      </c>
    </row>
    <row r="349" spans="10:17" x14ac:dyDescent="0.2">
      <c r="J349" t="s">
        <v>39</v>
      </c>
      <c r="K349" t="s">
        <v>371</v>
      </c>
      <c r="L349" t="s">
        <v>402</v>
      </c>
      <c r="M349" t="s">
        <v>9097</v>
      </c>
      <c r="N349" t="s">
        <v>8371</v>
      </c>
      <c r="O349">
        <v>0</v>
      </c>
      <c r="P349">
        <v>0</v>
      </c>
      <c r="Q349">
        <v>1</v>
      </c>
    </row>
    <row r="350" spans="10:17" x14ac:dyDescent="0.2">
      <c r="J350" t="s">
        <v>39</v>
      </c>
      <c r="K350" t="s">
        <v>371</v>
      </c>
      <c r="L350" t="s">
        <v>402</v>
      </c>
      <c r="M350" t="s">
        <v>9097</v>
      </c>
      <c r="N350" t="s">
        <v>8366</v>
      </c>
      <c r="O350">
        <v>0</v>
      </c>
      <c r="P350">
        <v>0</v>
      </c>
      <c r="Q350">
        <v>1</v>
      </c>
    </row>
    <row r="351" spans="10:17" x14ac:dyDescent="0.2">
      <c r="J351" t="s">
        <v>39</v>
      </c>
      <c r="K351" t="s">
        <v>371</v>
      </c>
      <c r="L351" t="s">
        <v>402</v>
      </c>
      <c r="M351" t="s">
        <v>9097</v>
      </c>
      <c r="N351" t="s">
        <v>8372</v>
      </c>
      <c r="O351">
        <v>0</v>
      </c>
      <c r="P351">
        <v>0</v>
      </c>
      <c r="Q351">
        <v>1</v>
      </c>
    </row>
    <row r="352" spans="10:17" x14ac:dyDescent="0.2">
      <c r="J352" t="s">
        <v>39</v>
      </c>
      <c r="K352" t="s">
        <v>371</v>
      </c>
      <c r="L352" t="s">
        <v>402</v>
      </c>
      <c r="M352" t="s">
        <v>9097</v>
      </c>
      <c r="N352" t="s">
        <v>8375</v>
      </c>
      <c r="O352">
        <v>1E-3</v>
      </c>
      <c r="P352">
        <v>1E-3</v>
      </c>
      <c r="Q352">
        <v>1</v>
      </c>
    </row>
    <row r="353" spans="10:17" x14ac:dyDescent="0.2">
      <c r="J353" t="s">
        <v>39</v>
      </c>
      <c r="K353" t="s">
        <v>371</v>
      </c>
      <c r="L353" t="s">
        <v>401</v>
      </c>
      <c r="M353" t="s">
        <v>9098</v>
      </c>
      <c r="N353" t="s">
        <v>8983</v>
      </c>
      <c r="O353">
        <v>0</v>
      </c>
      <c r="P353">
        <v>0</v>
      </c>
      <c r="Q353">
        <v>1</v>
      </c>
    </row>
    <row r="354" spans="10:17" x14ac:dyDescent="0.2">
      <c r="J354" t="s">
        <v>39</v>
      </c>
      <c r="K354" t="s">
        <v>371</v>
      </c>
      <c r="L354" t="s">
        <v>401</v>
      </c>
      <c r="M354" t="s">
        <v>9098</v>
      </c>
      <c r="N354" t="s">
        <v>8251</v>
      </c>
      <c r="O354">
        <v>0</v>
      </c>
      <c r="P354">
        <v>0</v>
      </c>
      <c r="Q354">
        <v>1</v>
      </c>
    </row>
    <row r="355" spans="10:17" x14ac:dyDescent="0.2">
      <c r="J355" t="s">
        <v>39</v>
      </c>
      <c r="K355" t="s">
        <v>371</v>
      </c>
      <c r="L355" t="s">
        <v>401</v>
      </c>
      <c r="M355" t="s">
        <v>9098</v>
      </c>
      <c r="N355" t="s">
        <v>8252</v>
      </c>
      <c r="O355">
        <v>0</v>
      </c>
      <c r="P355">
        <v>0</v>
      </c>
      <c r="Q355">
        <v>1</v>
      </c>
    </row>
    <row r="356" spans="10:17" x14ac:dyDescent="0.2">
      <c r="J356" t="s">
        <v>39</v>
      </c>
      <c r="K356" t="s">
        <v>371</v>
      </c>
      <c r="L356" t="s">
        <v>401</v>
      </c>
      <c r="M356" t="s">
        <v>9098</v>
      </c>
      <c r="N356" t="s">
        <v>8253</v>
      </c>
      <c r="O356">
        <v>3.0000000000000001E-3</v>
      </c>
      <c r="P356">
        <v>3.0000000000000001E-3</v>
      </c>
      <c r="Q356">
        <v>1</v>
      </c>
    </row>
    <row r="357" spans="10:17" x14ac:dyDescent="0.2">
      <c r="J357" t="s">
        <v>39</v>
      </c>
      <c r="K357" t="s">
        <v>371</v>
      </c>
      <c r="L357" t="s">
        <v>401</v>
      </c>
      <c r="M357" t="s">
        <v>9098</v>
      </c>
      <c r="N357" t="s">
        <v>9099</v>
      </c>
      <c r="O357">
        <v>0</v>
      </c>
      <c r="P357">
        <v>0</v>
      </c>
      <c r="Q357">
        <v>1</v>
      </c>
    </row>
    <row r="358" spans="10:17" x14ac:dyDescent="0.2">
      <c r="J358" t="s">
        <v>39</v>
      </c>
      <c r="K358" t="s">
        <v>371</v>
      </c>
      <c r="L358" t="s">
        <v>401</v>
      </c>
      <c r="M358" t="s">
        <v>9098</v>
      </c>
      <c r="N358" t="s">
        <v>8371</v>
      </c>
      <c r="O358">
        <v>0</v>
      </c>
      <c r="P358">
        <v>0</v>
      </c>
      <c r="Q358">
        <v>1</v>
      </c>
    </row>
    <row r="359" spans="10:17" x14ac:dyDescent="0.2">
      <c r="J359" t="s">
        <v>39</v>
      </c>
      <c r="K359" t="s">
        <v>371</v>
      </c>
      <c r="L359" t="s">
        <v>401</v>
      </c>
      <c r="M359" t="s">
        <v>9098</v>
      </c>
      <c r="N359" t="s">
        <v>8372</v>
      </c>
      <c r="O359">
        <v>0</v>
      </c>
      <c r="P359">
        <v>0</v>
      </c>
      <c r="Q359">
        <v>1</v>
      </c>
    </row>
    <row r="360" spans="10:17" x14ac:dyDescent="0.2">
      <c r="J360" t="s">
        <v>39</v>
      </c>
      <c r="K360" t="s">
        <v>367</v>
      </c>
      <c r="L360" t="s">
        <v>402</v>
      </c>
      <c r="M360" t="s">
        <v>9097</v>
      </c>
      <c r="N360" t="s">
        <v>8983</v>
      </c>
      <c r="O360">
        <v>3.5999999999999997E-2</v>
      </c>
      <c r="P360">
        <v>3.5999999999999997E-2</v>
      </c>
      <c r="Q360">
        <v>1</v>
      </c>
    </row>
    <row r="361" spans="10:17" x14ac:dyDescent="0.2">
      <c r="J361" t="s">
        <v>39</v>
      </c>
      <c r="K361" t="s">
        <v>367</v>
      </c>
      <c r="L361" t="s">
        <v>402</v>
      </c>
      <c r="M361" t="s">
        <v>9097</v>
      </c>
      <c r="N361" t="s">
        <v>8250</v>
      </c>
      <c r="O361">
        <v>3.2000000000000001E-2</v>
      </c>
      <c r="P361">
        <v>3.2000000000000001E-2</v>
      </c>
      <c r="Q361">
        <v>1</v>
      </c>
    </row>
    <row r="362" spans="10:17" x14ac:dyDescent="0.2">
      <c r="J362" t="s">
        <v>39</v>
      </c>
      <c r="K362" t="s">
        <v>367</v>
      </c>
      <c r="L362" t="s">
        <v>402</v>
      </c>
      <c r="M362" t="s">
        <v>9097</v>
      </c>
      <c r="N362" t="s">
        <v>8251</v>
      </c>
      <c r="O362">
        <v>8.9999999999999993E-3</v>
      </c>
      <c r="P362">
        <v>8.9999999999999993E-3</v>
      </c>
      <c r="Q362">
        <v>1</v>
      </c>
    </row>
    <row r="363" spans="10:17" x14ac:dyDescent="0.2">
      <c r="J363" t="s">
        <v>39</v>
      </c>
      <c r="K363" t="s">
        <v>367</v>
      </c>
      <c r="L363" t="s">
        <v>402</v>
      </c>
      <c r="M363" t="s">
        <v>9097</v>
      </c>
      <c r="N363" t="s">
        <v>8253</v>
      </c>
      <c r="O363">
        <v>0.60899999999999999</v>
      </c>
      <c r="P363">
        <v>0.60899999999999999</v>
      </c>
      <c r="Q363">
        <v>1</v>
      </c>
    </row>
    <row r="364" spans="10:17" x14ac:dyDescent="0.2">
      <c r="J364" t="s">
        <v>39</v>
      </c>
      <c r="K364" t="s">
        <v>367</v>
      </c>
      <c r="L364" t="s">
        <v>402</v>
      </c>
      <c r="M364" t="s">
        <v>9097</v>
      </c>
      <c r="N364" t="s">
        <v>8382</v>
      </c>
      <c r="O364">
        <v>0.79200000000000004</v>
      </c>
      <c r="P364">
        <v>0.79200000000000004</v>
      </c>
      <c r="Q364">
        <v>1</v>
      </c>
    </row>
    <row r="365" spans="10:17" x14ac:dyDescent="0.2">
      <c r="J365" t="s">
        <v>39</v>
      </c>
      <c r="K365" t="s">
        <v>367</v>
      </c>
      <c r="L365" t="s">
        <v>402</v>
      </c>
      <c r="M365" t="s">
        <v>9097</v>
      </c>
      <c r="N365" t="s">
        <v>9099</v>
      </c>
      <c r="O365">
        <v>1.2E-2</v>
      </c>
      <c r="P365">
        <v>1.2E-2</v>
      </c>
      <c r="Q365">
        <v>1</v>
      </c>
    </row>
    <row r="366" spans="10:17" x14ac:dyDescent="0.2">
      <c r="J366" t="s">
        <v>39</v>
      </c>
      <c r="K366" t="s">
        <v>367</v>
      </c>
      <c r="L366" t="s">
        <v>402</v>
      </c>
      <c r="M366" t="s">
        <v>9097</v>
      </c>
      <c r="N366" t="s">
        <v>8371</v>
      </c>
      <c r="O366">
        <v>4.5999999999999999E-2</v>
      </c>
      <c r="P366">
        <v>4.5999999999999999E-2</v>
      </c>
      <c r="Q366">
        <v>1</v>
      </c>
    </row>
    <row r="367" spans="10:17" x14ac:dyDescent="0.2">
      <c r="J367" t="s">
        <v>39</v>
      </c>
      <c r="K367" t="s">
        <v>367</v>
      </c>
      <c r="L367" t="s">
        <v>402</v>
      </c>
      <c r="M367" t="s">
        <v>9097</v>
      </c>
      <c r="N367" t="s">
        <v>8372</v>
      </c>
      <c r="O367">
        <v>4.0000000000000001E-3</v>
      </c>
      <c r="P367">
        <v>4.0000000000000001E-3</v>
      </c>
      <c r="Q367">
        <v>1</v>
      </c>
    </row>
    <row r="368" spans="10:17" x14ac:dyDescent="0.2">
      <c r="J368" t="s">
        <v>39</v>
      </c>
      <c r="K368" t="s">
        <v>367</v>
      </c>
      <c r="L368" t="s">
        <v>402</v>
      </c>
      <c r="M368" t="s">
        <v>9097</v>
      </c>
      <c r="N368" t="s">
        <v>8367</v>
      </c>
      <c r="O368">
        <v>7.0000000000000007E-2</v>
      </c>
      <c r="P368">
        <v>7.0000000000000007E-2</v>
      </c>
      <c r="Q368">
        <v>1</v>
      </c>
    </row>
    <row r="369" spans="10:17" x14ac:dyDescent="0.2">
      <c r="J369" t="s">
        <v>39</v>
      </c>
      <c r="K369" t="s">
        <v>367</v>
      </c>
      <c r="L369" t="s">
        <v>402</v>
      </c>
      <c r="M369" t="s">
        <v>9097</v>
      </c>
      <c r="N369" t="s">
        <v>8373</v>
      </c>
      <c r="O369">
        <v>0.57199999999999995</v>
      </c>
      <c r="P369">
        <v>0.57199999999999995</v>
      </c>
      <c r="Q369">
        <v>1</v>
      </c>
    </row>
    <row r="370" spans="10:17" x14ac:dyDescent="0.2">
      <c r="J370" t="s">
        <v>39</v>
      </c>
      <c r="K370" t="s">
        <v>367</v>
      </c>
      <c r="L370" t="s">
        <v>402</v>
      </c>
      <c r="M370" t="s">
        <v>9097</v>
      </c>
      <c r="N370" t="s">
        <v>8374</v>
      </c>
      <c r="O370">
        <v>0.83499999999999996</v>
      </c>
      <c r="P370">
        <v>0.83499999999999996</v>
      </c>
      <c r="Q370">
        <v>1</v>
      </c>
    </row>
    <row r="371" spans="10:17" x14ac:dyDescent="0.2">
      <c r="J371" t="s">
        <v>39</v>
      </c>
      <c r="K371" t="s">
        <v>367</v>
      </c>
      <c r="L371" t="s">
        <v>401</v>
      </c>
      <c r="M371" t="s">
        <v>9098</v>
      </c>
      <c r="N371" t="s">
        <v>8983</v>
      </c>
      <c r="O371">
        <v>0.01</v>
      </c>
      <c r="P371">
        <v>0.01</v>
      </c>
      <c r="Q371">
        <v>1</v>
      </c>
    </row>
    <row r="372" spans="10:17" x14ac:dyDescent="0.2">
      <c r="J372" t="s">
        <v>39</v>
      </c>
      <c r="K372" t="s">
        <v>367</v>
      </c>
      <c r="L372" t="s">
        <v>401</v>
      </c>
      <c r="M372" t="s">
        <v>9098</v>
      </c>
      <c r="N372" t="s">
        <v>8251</v>
      </c>
      <c r="O372">
        <v>2E-3</v>
      </c>
      <c r="P372">
        <v>2E-3</v>
      </c>
      <c r="Q372">
        <v>1</v>
      </c>
    </row>
    <row r="373" spans="10:17" x14ac:dyDescent="0.2">
      <c r="J373" t="s">
        <v>39</v>
      </c>
      <c r="K373" t="s">
        <v>367</v>
      </c>
      <c r="L373" t="s">
        <v>401</v>
      </c>
      <c r="M373" t="s">
        <v>9098</v>
      </c>
      <c r="N373" t="s">
        <v>8253</v>
      </c>
      <c r="O373">
        <v>0.161</v>
      </c>
      <c r="P373">
        <v>0.161</v>
      </c>
      <c r="Q373">
        <v>1</v>
      </c>
    </row>
    <row r="374" spans="10:17" x14ac:dyDescent="0.2">
      <c r="J374" t="s">
        <v>39</v>
      </c>
      <c r="K374" t="s">
        <v>367</v>
      </c>
      <c r="L374" t="s">
        <v>401</v>
      </c>
      <c r="M374" t="s">
        <v>9098</v>
      </c>
      <c r="N374" t="s">
        <v>8371</v>
      </c>
      <c r="O374">
        <v>1.2E-2</v>
      </c>
      <c r="P374">
        <v>1.2E-2</v>
      </c>
      <c r="Q374">
        <v>1</v>
      </c>
    </row>
    <row r="375" spans="10:17" x14ac:dyDescent="0.2">
      <c r="J375" t="s">
        <v>39</v>
      </c>
      <c r="K375" t="s">
        <v>367</v>
      </c>
      <c r="L375" t="s">
        <v>401</v>
      </c>
      <c r="M375" t="s">
        <v>9098</v>
      </c>
      <c r="N375" t="s">
        <v>8372</v>
      </c>
      <c r="O375">
        <v>1E-3</v>
      </c>
      <c r="P375">
        <v>1E-3</v>
      </c>
      <c r="Q375">
        <v>1</v>
      </c>
    </row>
    <row r="376" spans="10:17" x14ac:dyDescent="0.2">
      <c r="J376" t="s">
        <v>39</v>
      </c>
      <c r="K376" t="s">
        <v>367</v>
      </c>
      <c r="L376" t="s">
        <v>401</v>
      </c>
      <c r="M376" t="s">
        <v>9098</v>
      </c>
      <c r="N376" t="s">
        <v>8373</v>
      </c>
      <c r="O376">
        <v>0.152</v>
      </c>
      <c r="P376">
        <v>0.152</v>
      </c>
      <c r="Q376">
        <v>1</v>
      </c>
    </row>
    <row r="377" spans="10:17" x14ac:dyDescent="0.2">
      <c r="J377" t="s">
        <v>38</v>
      </c>
      <c r="K377" t="s">
        <v>356</v>
      </c>
      <c r="L377" t="s">
        <v>480</v>
      </c>
      <c r="M377" t="s">
        <v>7663</v>
      </c>
      <c r="N377" t="s">
        <v>8983</v>
      </c>
      <c r="O377">
        <v>1E-3</v>
      </c>
      <c r="P377">
        <v>1E-3</v>
      </c>
      <c r="Q377">
        <v>1</v>
      </c>
    </row>
    <row r="378" spans="10:17" x14ac:dyDescent="0.2">
      <c r="J378" t="s">
        <v>38</v>
      </c>
      <c r="K378" t="s">
        <v>356</v>
      </c>
      <c r="L378" t="s">
        <v>480</v>
      </c>
      <c r="M378" t="s">
        <v>7663</v>
      </c>
      <c r="N378" t="s">
        <v>8250</v>
      </c>
      <c r="O378">
        <v>1E-3</v>
      </c>
      <c r="P378">
        <v>1E-3</v>
      </c>
      <c r="Q378">
        <v>1</v>
      </c>
    </row>
    <row r="379" spans="10:17" x14ac:dyDescent="0.2">
      <c r="J379" t="s">
        <v>38</v>
      </c>
      <c r="K379" t="s">
        <v>356</v>
      </c>
      <c r="L379" t="s">
        <v>480</v>
      </c>
      <c r="M379" t="s">
        <v>7663</v>
      </c>
      <c r="N379" t="s">
        <v>8251</v>
      </c>
      <c r="O379">
        <v>0</v>
      </c>
      <c r="P379">
        <v>0</v>
      </c>
      <c r="Q379">
        <v>1</v>
      </c>
    </row>
    <row r="380" spans="10:17" x14ac:dyDescent="0.2">
      <c r="J380" t="s">
        <v>38</v>
      </c>
      <c r="K380" t="s">
        <v>356</v>
      </c>
      <c r="L380" t="s">
        <v>480</v>
      </c>
      <c r="M380" t="s">
        <v>7663</v>
      </c>
      <c r="N380" t="s">
        <v>8382</v>
      </c>
      <c r="O380">
        <v>2.1000000000000001E-2</v>
      </c>
      <c r="P380">
        <v>2.1000000000000001E-2</v>
      </c>
      <c r="Q380">
        <v>1</v>
      </c>
    </row>
    <row r="381" spans="10:17" x14ac:dyDescent="0.2">
      <c r="J381" t="s">
        <v>38</v>
      </c>
      <c r="K381" t="s">
        <v>356</v>
      </c>
      <c r="L381" t="s">
        <v>480</v>
      </c>
      <c r="M381" t="s">
        <v>7663</v>
      </c>
      <c r="N381" t="s">
        <v>8370</v>
      </c>
      <c r="O381">
        <v>6.0000000000000001E-3</v>
      </c>
      <c r="P381">
        <v>6.0000000000000001E-3</v>
      </c>
      <c r="Q381">
        <v>1</v>
      </c>
    </row>
    <row r="382" spans="10:17" x14ac:dyDescent="0.2">
      <c r="J382" t="s">
        <v>38</v>
      </c>
      <c r="K382" t="s">
        <v>356</v>
      </c>
      <c r="L382" t="s">
        <v>480</v>
      </c>
      <c r="M382" t="s">
        <v>7663</v>
      </c>
      <c r="N382" t="s">
        <v>8366</v>
      </c>
      <c r="O382">
        <v>1E-3</v>
      </c>
      <c r="P382">
        <v>1E-3</v>
      </c>
      <c r="Q382">
        <v>1</v>
      </c>
    </row>
    <row r="383" spans="10:17" x14ac:dyDescent="0.2">
      <c r="J383" t="s">
        <v>38</v>
      </c>
      <c r="K383" t="s">
        <v>356</v>
      </c>
      <c r="L383" t="s">
        <v>480</v>
      </c>
      <c r="M383" t="s">
        <v>7663</v>
      </c>
      <c r="N383" t="s">
        <v>8372</v>
      </c>
      <c r="O383">
        <v>0</v>
      </c>
      <c r="P383">
        <v>0</v>
      </c>
      <c r="Q383">
        <v>1</v>
      </c>
    </row>
    <row r="384" spans="10:17" x14ac:dyDescent="0.2">
      <c r="J384" t="s">
        <v>38</v>
      </c>
      <c r="K384" t="s">
        <v>356</v>
      </c>
      <c r="L384" t="s">
        <v>480</v>
      </c>
      <c r="M384" t="s">
        <v>7663</v>
      </c>
      <c r="N384" t="s">
        <v>8374</v>
      </c>
      <c r="O384">
        <v>2.1999999999999999E-2</v>
      </c>
      <c r="P384">
        <v>2.1999999999999999E-2</v>
      </c>
      <c r="Q384">
        <v>1</v>
      </c>
    </row>
    <row r="385" spans="10:17" x14ac:dyDescent="0.2">
      <c r="J385" t="s">
        <v>38</v>
      </c>
      <c r="K385" t="s">
        <v>356</v>
      </c>
      <c r="L385" t="s">
        <v>480</v>
      </c>
      <c r="M385" t="s">
        <v>7663</v>
      </c>
      <c r="N385" t="s">
        <v>8375</v>
      </c>
      <c r="O385">
        <v>1E-3</v>
      </c>
      <c r="P385">
        <v>1E-3</v>
      </c>
      <c r="Q385">
        <v>1</v>
      </c>
    </row>
    <row r="386" spans="10:17" x14ac:dyDescent="0.2">
      <c r="J386" t="s">
        <v>38</v>
      </c>
      <c r="K386" t="s">
        <v>359</v>
      </c>
      <c r="L386" t="s">
        <v>480</v>
      </c>
      <c r="M386" t="s">
        <v>7663</v>
      </c>
      <c r="N386" t="s">
        <v>8249</v>
      </c>
      <c r="O386">
        <v>3.0000000000000001E-3</v>
      </c>
      <c r="P386">
        <v>3.0000000000000001E-3</v>
      </c>
      <c r="Q386">
        <v>1</v>
      </c>
    </row>
    <row r="387" spans="10:17" x14ac:dyDescent="0.2">
      <c r="J387" t="s">
        <v>38</v>
      </c>
      <c r="K387" t="s">
        <v>359</v>
      </c>
      <c r="L387" t="s">
        <v>480</v>
      </c>
      <c r="M387" t="s">
        <v>7663</v>
      </c>
      <c r="N387" t="s">
        <v>8983</v>
      </c>
      <c r="O387">
        <v>2.1999999999999999E-2</v>
      </c>
      <c r="P387">
        <v>2.1999999999999999E-2</v>
      </c>
      <c r="Q387">
        <v>1</v>
      </c>
    </row>
    <row r="388" spans="10:17" x14ac:dyDescent="0.2">
      <c r="J388" t="s">
        <v>38</v>
      </c>
      <c r="K388" t="s">
        <v>359</v>
      </c>
      <c r="L388" t="s">
        <v>480</v>
      </c>
      <c r="M388" t="s">
        <v>7663</v>
      </c>
      <c r="N388" t="s">
        <v>8250</v>
      </c>
      <c r="O388">
        <v>2.1000000000000001E-2</v>
      </c>
      <c r="P388">
        <v>2.1000000000000001E-2</v>
      </c>
      <c r="Q388">
        <v>1</v>
      </c>
    </row>
    <row r="389" spans="10:17" x14ac:dyDescent="0.2">
      <c r="J389" t="s">
        <v>38</v>
      </c>
      <c r="K389" t="s">
        <v>359</v>
      </c>
      <c r="L389" t="s">
        <v>480</v>
      </c>
      <c r="M389" t="s">
        <v>7663</v>
      </c>
      <c r="N389" t="s">
        <v>8251</v>
      </c>
      <c r="O389">
        <v>6.0000000000000001E-3</v>
      </c>
      <c r="P389">
        <v>6.0000000000000001E-3</v>
      </c>
      <c r="Q389">
        <v>1</v>
      </c>
    </row>
    <row r="390" spans="10:17" x14ac:dyDescent="0.2">
      <c r="J390" t="s">
        <v>38</v>
      </c>
      <c r="K390" t="s">
        <v>359</v>
      </c>
      <c r="L390" t="s">
        <v>480</v>
      </c>
      <c r="M390" t="s">
        <v>7663</v>
      </c>
      <c r="N390" t="s">
        <v>8252</v>
      </c>
      <c r="O390">
        <v>7.0000000000000007E-2</v>
      </c>
      <c r="P390">
        <v>7.0000000000000007E-2</v>
      </c>
      <c r="Q390">
        <v>1</v>
      </c>
    </row>
    <row r="391" spans="10:17" x14ac:dyDescent="0.2">
      <c r="J391" t="s">
        <v>38</v>
      </c>
      <c r="K391" t="s">
        <v>359</v>
      </c>
      <c r="L391" t="s">
        <v>480</v>
      </c>
      <c r="M391" t="s">
        <v>7663</v>
      </c>
      <c r="N391" t="s">
        <v>8382</v>
      </c>
      <c r="O391">
        <v>0.39</v>
      </c>
      <c r="P391">
        <v>0.39</v>
      </c>
      <c r="Q391">
        <v>1</v>
      </c>
    </row>
    <row r="392" spans="10:17" x14ac:dyDescent="0.2">
      <c r="J392" t="s">
        <v>38</v>
      </c>
      <c r="K392" t="s">
        <v>359</v>
      </c>
      <c r="L392" t="s">
        <v>480</v>
      </c>
      <c r="M392" t="s">
        <v>7663</v>
      </c>
      <c r="N392" t="s">
        <v>8370</v>
      </c>
      <c r="O392">
        <v>0.111</v>
      </c>
      <c r="P392">
        <v>0.111</v>
      </c>
      <c r="Q392">
        <v>1</v>
      </c>
    </row>
    <row r="393" spans="10:17" x14ac:dyDescent="0.2">
      <c r="J393" t="s">
        <v>38</v>
      </c>
      <c r="K393" t="s">
        <v>359</v>
      </c>
      <c r="L393" t="s">
        <v>480</v>
      </c>
      <c r="M393" t="s">
        <v>7663</v>
      </c>
      <c r="N393" t="s">
        <v>8371</v>
      </c>
      <c r="O393">
        <v>3.3000000000000002E-2</v>
      </c>
      <c r="P393">
        <v>3.3000000000000002E-2</v>
      </c>
      <c r="Q393">
        <v>1</v>
      </c>
    </row>
    <row r="394" spans="10:17" x14ac:dyDescent="0.2">
      <c r="J394" t="s">
        <v>38</v>
      </c>
      <c r="K394" t="s">
        <v>359</v>
      </c>
      <c r="L394" t="s">
        <v>480</v>
      </c>
      <c r="M394" t="s">
        <v>7663</v>
      </c>
      <c r="N394" t="s">
        <v>8372</v>
      </c>
      <c r="O394">
        <v>1E-3</v>
      </c>
      <c r="P394">
        <v>1E-3</v>
      </c>
      <c r="Q394">
        <v>1</v>
      </c>
    </row>
    <row r="395" spans="10:17" x14ac:dyDescent="0.2">
      <c r="J395" t="s">
        <v>38</v>
      </c>
      <c r="K395" t="s">
        <v>359</v>
      </c>
      <c r="L395" t="s">
        <v>480</v>
      </c>
      <c r="M395" t="s">
        <v>7663</v>
      </c>
      <c r="N395" t="s">
        <v>8367</v>
      </c>
      <c r="O395">
        <v>9.7000000000000003E-2</v>
      </c>
      <c r="P395">
        <v>9.7000000000000003E-2</v>
      </c>
      <c r="Q395">
        <v>1</v>
      </c>
    </row>
    <row r="396" spans="10:17" x14ac:dyDescent="0.2">
      <c r="J396" t="s">
        <v>38</v>
      </c>
      <c r="K396" t="s">
        <v>374</v>
      </c>
      <c r="L396" t="s">
        <v>480</v>
      </c>
      <c r="M396" t="s">
        <v>7663</v>
      </c>
      <c r="N396" t="s">
        <v>8249</v>
      </c>
      <c r="O396">
        <v>1E-3</v>
      </c>
      <c r="P396">
        <v>1E-3</v>
      </c>
      <c r="Q396">
        <v>1</v>
      </c>
    </row>
    <row r="397" spans="10:17" x14ac:dyDescent="0.2">
      <c r="J397" t="s">
        <v>38</v>
      </c>
      <c r="K397" t="s">
        <v>374</v>
      </c>
      <c r="L397" t="s">
        <v>480</v>
      </c>
      <c r="M397" t="s">
        <v>7663</v>
      </c>
      <c r="N397" t="s">
        <v>8983</v>
      </c>
      <c r="O397">
        <v>5.0000000000000001E-3</v>
      </c>
      <c r="P397">
        <v>5.0000000000000001E-3</v>
      </c>
      <c r="Q397">
        <v>1</v>
      </c>
    </row>
    <row r="398" spans="10:17" x14ac:dyDescent="0.2">
      <c r="J398" t="s">
        <v>38</v>
      </c>
      <c r="K398" t="s">
        <v>374</v>
      </c>
      <c r="L398" t="s">
        <v>480</v>
      </c>
      <c r="M398" t="s">
        <v>7663</v>
      </c>
      <c r="N398" t="s">
        <v>8250</v>
      </c>
      <c r="O398">
        <v>5.0000000000000001E-3</v>
      </c>
      <c r="P398">
        <v>5.0000000000000001E-3</v>
      </c>
      <c r="Q398">
        <v>1</v>
      </c>
    </row>
    <row r="399" spans="10:17" x14ac:dyDescent="0.2">
      <c r="J399" t="s">
        <v>38</v>
      </c>
      <c r="K399" t="s">
        <v>374</v>
      </c>
      <c r="L399" t="s">
        <v>480</v>
      </c>
      <c r="M399" t="s">
        <v>7663</v>
      </c>
      <c r="N399" t="s">
        <v>8251</v>
      </c>
      <c r="O399">
        <v>1E-3</v>
      </c>
      <c r="P399">
        <v>1E-3</v>
      </c>
      <c r="Q399">
        <v>1</v>
      </c>
    </row>
    <row r="400" spans="10:17" x14ac:dyDescent="0.2">
      <c r="J400" t="s">
        <v>38</v>
      </c>
      <c r="K400" t="s">
        <v>374</v>
      </c>
      <c r="L400" t="s">
        <v>480</v>
      </c>
      <c r="M400" t="s">
        <v>7663</v>
      </c>
      <c r="N400" t="s">
        <v>8252</v>
      </c>
      <c r="O400">
        <v>1.4E-2</v>
      </c>
      <c r="P400">
        <v>1.4E-2</v>
      </c>
      <c r="Q400">
        <v>1</v>
      </c>
    </row>
    <row r="401" spans="10:17" x14ac:dyDescent="0.2">
      <c r="J401" t="s">
        <v>38</v>
      </c>
      <c r="K401" t="s">
        <v>374</v>
      </c>
      <c r="L401" t="s">
        <v>480</v>
      </c>
      <c r="M401" t="s">
        <v>7663</v>
      </c>
      <c r="N401" t="s">
        <v>8253</v>
      </c>
      <c r="O401">
        <v>8.5999999999999993E-2</v>
      </c>
      <c r="P401">
        <v>8.5999999999999993E-2</v>
      </c>
      <c r="Q401">
        <v>1</v>
      </c>
    </row>
    <row r="402" spans="10:17" x14ac:dyDescent="0.2">
      <c r="J402" t="s">
        <v>38</v>
      </c>
      <c r="K402" t="s">
        <v>374</v>
      </c>
      <c r="L402" t="s">
        <v>480</v>
      </c>
      <c r="M402" t="s">
        <v>7663</v>
      </c>
      <c r="N402" t="s">
        <v>8382</v>
      </c>
      <c r="O402">
        <v>0.11600000000000001</v>
      </c>
      <c r="P402">
        <v>0.11600000000000001</v>
      </c>
      <c r="Q402">
        <v>1</v>
      </c>
    </row>
    <row r="403" spans="10:17" x14ac:dyDescent="0.2">
      <c r="J403" t="s">
        <v>38</v>
      </c>
      <c r="K403" t="s">
        <v>374</v>
      </c>
      <c r="L403" t="s">
        <v>480</v>
      </c>
      <c r="M403" t="s">
        <v>7663</v>
      </c>
      <c r="N403" t="s">
        <v>8370</v>
      </c>
      <c r="O403">
        <v>2.8000000000000001E-2</v>
      </c>
      <c r="P403">
        <v>2.8000000000000001E-2</v>
      </c>
      <c r="Q403">
        <v>1</v>
      </c>
    </row>
    <row r="404" spans="10:17" x14ac:dyDescent="0.2">
      <c r="J404" t="s">
        <v>38</v>
      </c>
      <c r="K404" t="s">
        <v>374</v>
      </c>
      <c r="L404" t="s">
        <v>480</v>
      </c>
      <c r="M404" t="s">
        <v>7663</v>
      </c>
      <c r="N404" t="s">
        <v>8371</v>
      </c>
      <c r="O404">
        <v>7.0000000000000001E-3</v>
      </c>
      <c r="P404">
        <v>7.0000000000000001E-3</v>
      </c>
      <c r="Q404">
        <v>1</v>
      </c>
    </row>
    <row r="405" spans="10:17" x14ac:dyDescent="0.2">
      <c r="J405" t="s">
        <v>38</v>
      </c>
      <c r="K405" t="s">
        <v>374</v>
      </c>
      <c r="L405" t="s">
        <v>480</v>
      </c>
      <c r="M405" t="s">
        <v>7663</v>
      </c>
      <c r="N405" t="s">
        <v>8366</v>
      </c>
      <c r="O405">
        <v>8.0000000000000002E-3</v>
      </c>
      <c r="P405">
        <v>8.0000000000000002E-3</v>
      </c>
      <c r="Q405">
        <v>1</v>
      </c>
    </row>
    <row r="406" spans="10:17" x14ac:dyDescent="0.2">
      <c r="J406" t="s">
        <v>38</v>
      </c>
      <c r="K406" t="s">
        <v>374</v>
      </c>
      <c r="L406" t="s">
        <v>480</v>
      </c>
      <c r="M406" t="s">
        <v>7663</v>
      </c>
      <c r="N406" t="s">
        <v>8372</v>
      </c>
      <c r="O406">
        <v>2E-3</v>
      </c>
      <c r="P406">
        <v>2E-3</v>
      </c>
      <c r="Q406">
        <v>1</v>
      </c>
    </row>
    <row r="407" spans="10:17" x14ac:dyDescent="0.2">
      <c r="J407" t="s">
        <v>38</v>
      </c>
      <c r="K407" t="s">
        <v>374</v>
      </c>
      <c r="L407" t="s">
        <v>480</v>
      </c>
      <c r="M407" t="s">
        <v>7663</v>
      </c>
      <c r="N407" t="s">
        <v>8374</v>
      </c>
      <c r="O407">
        <v>0.13800000000000001</v>
      </c>
      <c r="P407">
        <v>0.13800000000000001</v>
      </c>
      <c r="Q407">
        <v>1</v>
      </c>
    </row>
    <row r="408" spans="10:17" x14ac:dyDescent="0.2">
      <c r="J408" t="s">
        <v>38</v>
      </c>
      <c r="K408" t="s">
        <v>374</v>
      </c>
      <c r="L408" t="s">
        <v>480</v>
      </c>
      <c r="M408" t="s">
        <v>7663</v>
      </c>
      <c r="N408" t="s">
        <v>8375</v>
      </c>
      <c r="O408">
        <v>1.0999999999999999E-2</v>
      </c>
      <c r="P408">
        <v>1.0999999999999999E-2</v>
      </c>
      <c r="Q408">
        <v>1</v>
      </c>
    </row>
    <row r="409" spans="10:17" x14ac:dyDescent="0.2">
      <c r="J409" t="s">
        <v>38</v>
      </c>
      <c r="K409" t="s">
        <v>361</v>
      </c>
      <c r="L409" t="s">
        <v>402</v>
      </c>
      <c r="M409" t="s">
        <v>9097</v>
      </c>
      <c r="N409" t="s">
        <v>8249</v>
      </c>
      <c r="O409">
        <v>0</v>
      </c>
      <c r="P409">
        <v>0</v>
      </c>
      <c r="Q409">
        <v>1</v>
      </c>
    </row>
    <row r="410" spans="10:17" x14ac:dyDescent="0.2">
      <c r="J410" t="s">
        <v>38</v>
      </c>
      <c r="K410" t="s">
        <v>361</v>
      </c>
      <c r="L410" t="s">
        <v>402</v>
      </c>
      <c r="M410" t="s">
        <v>9097</v>
      </c>
      <c r="N410" t="s">
        <v>8372</v>
      </c>
      <c r="O410">
        <v>0</v>
      </c>
      <c r="P410">
        <v>0</v>
      </c>
      <c r="Q410">
        <v>1</v>
      </c>
    </row>
    <row r="411" spans="10:17" x14ac:dyDescent="0.2">
      <c r="J411" t="s">
        <v>38</v>
      </c>
      <c r="K411" t="s">
        <v>361</v>
      </c>
      <c r="L411" t="s">
        <v>401</v>
      </c>
      <c r="M411" t="s">
        <v>9098</v>
      </c>
      <c r="N411" t="s">
        <v>8251</v>
      </c>
      <c r="O411">
        <v>0</v>
      </c>
      <c r="P411">
        <v>0</v>
      </c>
      <c r="Q411">
        <v>1</v>
      </c>
    </row>
    <row r="412" spans="10:17" x14ac:dyDescent="0.2">
      <c r="J412" t="s">
        <v>38</v>
      </c>
      <c r="K412" t="s">
        <v>361</v>
      </c>
      <c r="L412" t="s">
        <v>401</v>
      </c>
      <c r="M412" t="s">
        <v>9098</v>
      </c>
      <c r="N412" t="s">
        <v>8372</v>
      </c>
      <c r="O412">
        <v>0</v>
      </c>
      <c r="P412">
        <v>0</v>
      </c>
      <c r="Q412">
        <v>1</v>
      </c>
    </row>
    <row r="413" spans="10:17" x14ac:dyDescent="0.2">
      <c r="J413" t="s">
        <v>38</v>
      </c>
      <c r="K413" t="s">
        <v>371</v>
      </c>
      <c r="L413" t="s">
        <v>402</v>
      </c>
      <c r="M413" t="s">
        <v>9097</v>
      </c>
      <c r="N413" t="s">
        <v>8983</v>
      </c>
      <c r="O413">
        <v>0</v>
      </c>
      <c r="P413">
        <v>0</v>
      </c>
      <c r="Q413">
        <v>1</v>
      </c>
    </row>
    <row r="414" spans="10:17" x14ac:dyDescent="0.2">
      <c r="J414" t="s">
        <v>38</v>
      </c>
      <c r="K414" t="s">
        <v>371</v>
      </c>
      <c r="L414" t="s">
        <v>402</v>
      </c>
      <c r="M414" t="s">
        <v>9097</v>
      </c>
      <c r="N414" t="s">
        <v>8250</v>
      </c>
      <c r="O414">
        <v>0</v>
      </c>
      <c r="P414">
        <v>0</v>
      </c>
      <c r="Q414">
        <v>1</v>
      </c>
    </row>
    <row r="415" spans="10:17" x14ac:dyDescent="0.2">
      <c r="J415" t="s">
        <v>38</v>
      </c>
      <c r="K415" t="s">
        <v>371</v>
      </c>
      <c r="L415" t="s">
        <v>402</v>
      </c>
      <c r="M415" t="s">
        <v>9097</v>
      </c>
      <c r="N415" t="s">
        <v>8251</v>
      </c>
      <c r="O415">
        <v>0</v>
      </c>
      <c r="P415">
        <v>0</v>
      </c>
      <c r="Q415">
        <v>1</v>
      </c>
    </row>
    <row r="416" spans="10:17" x14ac:dyDescent="0.2">
      <c r="J416" t="s">
        <v>38</v>
      </c>
      <c r="K416" t="s">
        <v>371</v>
      </c>
      <c r="L416" t="s">
        <v>402</v>
      </c>
      <c r="M416" t="s">
        <v>9097</v>
      </c>
      <c r="N416" t="s">
        <v>8252</v>
      </c>
      <c r="O416">
        <v>0</v>
      </c>
      <c r="P416">
        <v>0</v>
      </c>
      <c r="Q416">
        <v>1</v>
      </c>
    </row>
    <row r="417" spans="10:17" x14ac:dyDescent="0.2">
      <c r="J417" t="s">
        <v>38</v>
      </c>
      <c r="K417" t="s">
        <v>371</v>
      </c>
      <c r="L417" t="s">
        <v>402</v>
      </c>
      <c r="M417" t="s">
        <v>9097</v>
      </c>
      <c r="N417" t="s">
        <v>8253</v>
      </c>
      <c r="O417">
        <v>1E-3</v>
      </c>
      <c r="P417">
        <v>1E-3</v>
      </c>
      <c r="Q417">
        <v>1</v>
      </c>
    </row>
    <row r="418" spans="10:17" x14ac:dyDescent="0.2">
      <c r="J418" t="s">
        <v>38</v>
      </c>
      <c r="K418" t="s">
        <v>371</v>
      </c>
      <c r="L418" t="s">
        <v>402</v>
      </c>
      <c r="M418" t="s">
        <v>9097</v>
      </c>
      <c r="N418" t="s">
        <v>8370</v>
      </c>
      <c r="O418">
        <v>0</v>
      </c>
      <c r="P418">
        <v>0</v>
      </c>
      <c r="Q418">
        <v>1</v>
      </c>
    </row>
    <row r="419" spans="10:17" x14ac:dyDescent="0.2">
      <c r="J419" t="s">
        <v>38</v>
      </c>
      <c r="K419" t="s">
        <v>371</v>
      </c>
      <c r="L419" t="s">
        <v>402</v>
      </c>
      <c r="M419" t="s">
        <v>9097</v>
      </c>
      <c r="N419" t="s">
        <v>8371</v>
      </c>
      <c r="O419">
        <v>0</v>
      </c>
      <c r="P419">
        <v>0</v>
      </c>
      <c r="Q419">
        <v>1</v>
      </c>
    </row>
    <row r="420" spans="10:17" x14ac:dyDescent="0.2">
      <c r="J420" t="s">
        <v>38</v>
      </c>
      <c r="K420" t="s">
        <v>371</v>
      </c>
      <c r="L420" t="s">
        <v>402</v>
      </c>
      <c r="M420" t="s">
        <v>9097</v>
      </c>
      <c r="N420" t="s">
        <v>8366</v>
      </c>
      <c r="O420">
        <v>0</v>
      </c>
      <c r="P420">
        <v>0</v>
      </c>
      <c r="Q420">
        <v>1</v>
      </c>
    </row>
    <row r="421" spans="10:17" x14ac:dyDescent="0.2">
      <c r="J421" t="s">
        <v>38</v>
      </c>
      <c r="K421" t="s">
        <v>371</v>
      </c>
      <c r="L421" t="s">
        <v>402</v>
      </c>
      <c r="M421" t="s">
        <v>9097</v>
      </c>
      <c r="N421" t="s">
        <v>8372</v>
      </c>
      <c r="O421">
        <v>0</v>
      </c>
      <c r="P421">
        <v>0</v>
      </c>
      <c r="Q421">
        <v>1</v>
      </c>
    </row>
    <row r="422" spans="10:17" x14ac:dyDescent="0.2">
      <c r="J422" t="s">
        <v>38</v>
      </c>
      <c r="K422" t="s">
        <v>371</v>
      </c>
      <c r="L422" t="s">
        <v>402</v>
      </c>
      <c r="M422" t="s">
        <v>9097</v>
      </c>
      <c r="N422" t="s">
        <v>8367</v>
      </c>
      <c r="O422">
        <v>0</v>
      </c>
      <c r="P422">
        <v>0</v>
      </c>
      <c r="Q422">
        <v>1</v>
      </c>
    </row>
    <row r="423" spans="10:17" x14ac:dyDescent="0.2">
      <c r="J423" t="s">
        <v>38</v>
      </c>
      <c r="K423" t="s">
        <v>371</v>
      </c>
      <c r="L423" t="s">
        <v>402</v>
      </c>
      <c r="M423" t="s">
        <v>9097</v>
      </c>
      <c r="N423" t="s">
        <v>8373</v>
      </c>
      <c r="O423">
        <v>1E-3</v>
      </c>
      <c r="P423">
        <v>1E-3</v>
      </c>
      <c r="Q423">
        <v>1</v>
      </c>
    </row>
    <row r="424" spans="10:17" x14ac:dyDescent="0.2">
      <c r="J424" t="s">
        <v>38</v>
      </c>
      <c r="K424" t="s">
        <v>371</v>
      </c>
      <c r="L424" t="s">
        <v>402</v>
      </c>
      <c r="M424" t="s">
        <v>9097</v>
      </c>
      <c r="N424" t="s">
        <v>8374</v>
      </c>
      <c r="O424">
        <v>2E-3</v>
      </c>
      <c r="P424">
        <v>2E-3</v>
      </c>
      <c r="Q424">
        <v>1</v>
      </c>
    </row>
    <row r="425" spans="10:17" x14ac:dyDescent="0.2">
      <c r="J425" t="s">
        <v>38</v>
      </c>
      <c r="K425" t="s">
        <v>371</v>
      </c>
      <c r="L425" t="s">
        <v>402</v>
      </c>
      <c r="M425" t="s">
        <v>9097</v>
      </c>
      <c r="N425" t="s">
        <v>8375</v>
      </c>
      <c r="O425">
        <v>0</v>
      </c>
      <c r="P425">
        <v>0</v>
      </c>
      <c r="Q425">
        <v>1</v>
      </c>
    </row>
    <row r="426" spans="10:17" x14ac:dyDescent="0.2">
      <c r="J426" t="s">
        <v>38</v>
      </c>
      <c r="K426" t="s">
        <v>371</v>
      </c>
      <c r="L426" t="s">
        <v>401</v>
      </c>
      <c r="M426" t="s">
        <v>9098</v>
      </c>
      <c r="N426" t="s">
        <v>8249</v>
      </c>
      <c r="O426">
        <v>0</v>
      </c>
      <c r="P426">
        <v>0</v>
      </c>
      <c r="Q426">
        <v>1</v>
      </c>
    </row>
    <row r="427" spans="10:17" x14ac:dyDescent="0.2">
      <c r="J427" t="s">
        <v>38</v>
      </c>
      <c r="K427" t="s">
        <v>371</v>
      </c>
      <c r="L427" t="s">
        <v>401</v>
      </c>
      <c r="M427" t="s">
        <v>9098</v>
      </c>
      <c r="N427" t="s">
        <v>8983</v>
      </c>
      <c r="O427">
        <v>0</v>
      </c>
      <c r="P427">
        <v>0</v>
      </c>
      <c r="Q427">
        <v>1</v>
      </c>
    </row>
    <row r="428" spans="10:17" x14ac:dyDescent="0.2">
      <c r="J428" t="s">
        <v>38</v>
      </c>
      <c r="K428" t="s">
        <v>371</v>
      </c>
      <c r="L428" t="s">
        <v>401</v>
      </c>
      <c r="M428" t="s">
        <v>9098</v>
      </c>
      <c r="N428" t="s">
        <v>8250</v>
      </c>
      <c r="O428">
        <v>0</v>
      </c>
      <c r="P428">
        <v>0</v>
      </c>
      <c r="Q428">
        <v>1</v>
      </c>
    </row>
    <row r="429" spans="10:17" x14ac:dyDescent="0.2">
      <c r="J429" t="s">
        <v>38</v>
      </c>
      <c r="K429" t="s">
        <v>371</v>
      </c>
      <c r="L429" t="s">
        <v>401</v>
      </c>
      <c r="M429" t="s">
        <v>9098</v>
      </c>
      <c r="N429" t="s">
        <v>8251</v>
      </c>
      <c r="O429">
        <v>0</v>
      </c>
      <c r="P429">
        <v>0</v>
      </c>
      <c r="Q429">
        <v>1</v>
      </c>
    </row>
    <row r="430" spans="10:17" x14ac:dyDescent="0.2">
      <c r="J430" t="s">
        <v>38</v>
      </c>
      <c r="K430" t="s">
        <v>371</v>
      </c>
      <c r="L430" t="s">
        <v>401</v>
      </c>
      <c r="M430" t="s">
        <v>9098</v>
      </c>
      <c r="N430" t="s">
        <v>8252</v>
      </c>
      <c r="O430">
        <v>0</v>
      </c>
      <c r="P430">
        <v>0</v>
      </c>
      <c r="Q430">
        <v>1</v>
      </c>
    </row>
    <row r="431" spans="10:17" x14ac:dyDescent="0.2">
      <c r="J431" t="s">
        <v>38</v>
      </c>
      <c r="K431" t="s">
        <v>371</v>
      </c>
      <c r="L431" t="s">
        <v>401</v>
      </c>
      <c r="M431" t="s">
        <v>9098</v>
      </c>
      <c r="N431" t="s">
        <v>9099</v>
      </c>
      <c r="O431">
        <v>0</v>
      </c>
      <c r="P431">
        <v>0</v>
      </c>
      <c r="Q431">
        <v>1</v>
      </c>
    </row>
    <row r="432" spans="10:17" x14ac:dyDescent="0.2">
      <c r="J432" t="s">
        <v>38</v>
      </c>
      <c r="K432" t="s">
        <v>371</v>
      </c>
      <c r="L432" t="s">
        <v>401</v>
      </c>
      <c r="M432" t="s">
        <v>9098</v>
      </c>
      <c r="N432" t="s">
        <v>8371</v>
      </c>
      <c r="O432">
        <v>0</v>
      </c>
      <c r="P432">
        <v>0</v>
      </c>
      <c r="Q432">
        <v>1</v>
      </c>
    </row>
    <row r="433" spans="10:17" x14ac:dyDescent="0.2">
      <c r="J433" t="s">
        <v>38</v>
      </c>
      <c r="K433" t="s">
        <v>371</v>
      </c>
      <c r="L433" t="s">
        <v>401</v>
      </c>
      <c r="M433" t="s">
        <v>9098</v>
      </c>
      <c r="N433" t="s">
        <v>8366</v>
      </c>
      <c r="O433">
        <v>0</v>
      </c>
      <c r="P433">
        <v>0</v>
      </c>
      <c r="Q433">
        <v>1</v>
      </c>
    </row>
    <row r="434" spans="10:17" x14ac:dyDescent="0.2">
      <c r="J434" t="s">
        <v>38</v>
      </c>
      <c r="K434" t="s">
        <v>371</v>
      </c>
      <c r="L434" t="s">
        <v>401</v>
      </c>
      <c r="M434" t="s">
        <v>9098</v>
      </c>
      <c r="N434" t="s">
        <v>8372</v>
      </c>
      <c r="O434">
        <v>0</v>
      </c>
      <c r="P434">
        <v>0</v>
      </c>
      <c r="Q434">
        <v>1</v>
      </c>
    </row>
    <row r="435" spans="10:17" x14ac:dyDescent="0.2">
      <c r="J435" t="s">
        <v>38</v>
      </c>
      <c r="K435" t="s">
        <v>371</v>
      </c>
      <c r="L435" t="s">
        <v>401</v>
      </c>
      <c r="M435" t="s">
        <v>9098</v>
      </c>
      <c r="N435" t="s">
        <v>8375</v>
      </c>
      <c r="O435">
        <v>0</v>
      </c>
      <c r="P435">
        <v>0</v>
      </c>
      <c r="Q435">
        <v>1</v>
      </c>
    </row>
    <row r="436" spans="10:17" x14ac:dyDescent="0.2">
      <c r="J436" t="s">
        <v>38</v>
      </c>
      <c r="K436" t="s">
        <v>367</v>
      </c>
      <c r="L436" t="s">
        <v>402</v>
      </c>
      <c r="M436" t="s">
        <v>9097</v>
      </c>
      <c r="N436" t="s">
        <v>8249</v>
      </c>
      <c r="O436">
        <v>2E-3</v>
      </c>
      <c r="P436">
        <v>2E-3</v>
      </c>
      <c r="Q436">
        <v>1</v>
      </c>
    </row>
    <row r="437" spans="10:17" x14ac:dyDescent="0.2">
      <c r="J437" t="s">
        <v>38</v>
      </c>
      <c r="K437" t="s">
        <v>367</v>
      </c>
      <c r="L437" t="s">
        <v>402</v>
      </c>
      <c r="M437" t="s">
        <v>9097</v>
      </c>
      <c r="N437" t="s">
        <v>8252</v>
      </c>
      <c r="O437">
        <v>3.5999999999999997E-2</v>
      </c>
      <c r="P437">
        <v>3.5999999999999997E-2</v>
      </c>
      <c r="Q437">
        <v>1</v>
      </c>
    </row>
    <row r="438" spans="10:17" x14ac:dyDescent="0.2">
      <c r="J438" t="s">
        <v>38</v>
      </c>
      <c r="K438" t="s">
        <v>367</v>
      </c>
      <c r="L438" t="s">
        <v>402</v>
      </c>
      <c r="M438" t="s">
        <v>9097</v>
      </c>
      <c r="N438" t="s">
        <v>8367</v>
      </c>
      <c r="O438">
        <v>2.1999999999999999E-2</v>
      </c>
      <c r="P438">
        <v>2.1999999999999999E-2</v>
      </c>
      <c r="Q438">
        <v>1</v>
      </c>
    </row>
    <row r="439" spans="10:17" x14ac:dyDescent="0.2">
      <c r="J439" t="s">
        <v>8400</v>
      </c>
      <c r="K439" t="s">
        <v>361</v>
      </c>
      <c r="L439" t="s">
        <v>401</v>
      </c>
      <c r="M439" t="s">
        <v>9098</v>
      </c>
      <c r="N439" t="s">
        <v>8658</v>
      </c>
      <c r="O439">
        <v>0</v>
      </c>
      <c r="P439">
        <v>0</v>
      </c>
      <c r="Q439">
        <v>1</v>
      </c>
    </row>
    <row r="440" spans="10:17" x14ac:dyDescent="0.2">
      <c r="J440" t="s">
        <v>8400</v>
      </c>
      <c r="K440" t="s">
        <v>361</v>
      </c>
      <c r="L440" t="s">
        <v>401</v>
      </c>
      <c r="M440" t="s">
        <v>9098</v>
      </c>
      <c r="N440" t="s">
        <v>9102</v>
      </c>
      <c r="O440">
        <v>0</v>
      </c>
      <c r="P440">
        <v>0</v>
      </c>
      <c r="Q440">
        <v>1</v>
      </c>
    </row>
    <row r="441" spans="10:17" x14ac:dyDescent="0.2">
      <c r="J441" t="s">
        <v>8400</v>
      </c>
      <c r="K441" t="s">
        <v>361</v>
      </c>
      <c r="L441" t="s">
        <v>401</v>
      </c>
      <c r="M441" t="s">
        <v>9098</v>
      </c>
      <c r="N441" t="s">
        <v>9103</v>
      </c>
      <c r="O441">
        <v>0</v>
      </c>
      <c r="P441">
        <v>0</v>
      </c>
      <c r="Q441">
        <v>1</v>
      </c>
    </row>
    <row r="442" spans="10:17" x14ac:dyDescent="0.2">
      <c r="J442" t="s">
        <v>8400</v>
      </c>
      <c r="K442" t="s">
        <v>361</v>
      </c>
      <c r="L442" t="s">
        <v>401</v>
      </c>
      <c r="M442" t="s">
        <v>9098</v>
      </c>
      <c r="N442" t="s">
        <v>9104</v>
      </c>
      <c r="O442">
        <v>0</v>
      </c>
      <c r="P442">
        <v>0</v>
      </c>
      <c r="Q442">
        <v>1</v>
      </c>
    </row>
    <row r="443" spans="10:17" x14ac:dyDescent="0.2">
      <c r="J443" t="s">
        <v>8400</v>
      </c>
      <c r="K443" t="s">
        <v>361</v>
      </c>
      <c r="L443" t="s">
        <v>401</v>
      </c>
      <c r="M443" t="s">
        <v>9098</v>
      </c>
      <c r="N443" t="s">
        <v>8981</v>
      </c>
      <c r="O443">
        <v>0</v>
      </c>
      <c r="P443">
        <v>0</v>
      </c>
      <c r="Q443">
        <v>1</v>
      </c>
    </row>
    <row r="444" spans="10:17" x14ac:dyDescent="0.2">
      <c r="J444" t="s">
        <v>8400</v>
      </c>
      <c r="K444" t="s">
        <v>361</v>
      </c>
      <c r="L444" t="s">
        <v>401</v>
      </c>
      <c r="M444" t="s">
        <v>9098</v>
      </c>
      <c r="N444" t="s">
        <v>9109</v>
      </c>
      <c r="O444">
        <v>0</v>
      </c>
      <c r="P444">
        <v>0</v>
      </c>
      <c r="Q444">
        <v>1</v>
      </c>
    </row>
    <row r="445" spans="10:17" x14ac:dyDescent="0.2">
      <c r="J445" t="s">
        <v>8400</v>
      </c>
      <c r="K445" t="s">
        <v>361</v>
      </c>
      <c r="L445" t="s">
        <v>401</v>
      </c>
      <c r="M445" t="s">
        <v>9098</v>
      </c>
      <c r="N445" t="s">
        <v>9123</v>
      </c>
      <c r="O445">
        <v>0</v>
      </c>
      <c r="P445">
        <v>0</v>
      </c>
      <c r="Q445">
        <v>1</v>
      </c>
    </row>
    <row r="446" spans="10:17" x14ac:dyDescent="0.2">
      <c r="J446" t="s">
        <v>8400</v>
      </c>
      <c r="K446" t="s">
        <v>361</v>
      </c>
      <c r="L446" t="s">
        <v>401</v>
      </c>
      <c r="M446" t="s">
        <v>9098</v>
      </c>
      <c r="N446" t="s">
        <v>9110</v>
      </c>
      <c r="O446">
        <v>0</v>
      </c>
      <c r="P446">
        <v>0</v>
      </c>
      <c r="Q446">
        <v>1</v>
      </c>
    </row>
    <row r="447" spans="10:17" x14ac:dyDescent="0.2">
      <c r="J447" t="s">
        <v>8400</v>
      </c>
      <c r="K447" t="s">
        <v>361</v>
      </c>
      <c r="L447" t="s">
        <v>401</v>
      </c>
      <c r="M447" t="s">
        <v>9098</v>
      </c>
      <c r="N447" t="s">
        <v>9111</v>
      </c>
      <c r="O447">
        <v>0</v>
      </c>
      <c r="P447">
        <v>0</v>
      </c>
      <c r="Q447">
        <v>1</v>
      </c>
    </row>
    <row r="448" spans="10:17" x14ac:dyDescent="0.2">
      <c r="J448" t="s">
        <v>8400</v>
      </c>
      <c r="K448" t="s">
        <v>361</v>
      </c>
      <c r="L448" t="s">
        <v>401</v>
      </c>
      <c r="M448" t="s">
        <v>9098</v>
      </c>
      <c r="N448" t="s">
        <v>9112</v>
      </c>
      <c r="O448">
        <v>0</v>
      </c>
      <c r="P448">
        <v>0</v>
      </c>
      <c r="Q448">
        <v>1</v>
      </c>
    </row>
    <row r="449" spans="10:17" x14ac:dyDescent="0.2">
      <c r="J449" t="s">
        <v>8400</v>
      </c>
      <c r="K449" t="s">
        <v>361</v>
      </c>
      <c r="L449" t="s">
        <v>401</v>
      </c>
      <c r="M449" t="s">
        <v>9098</v>
      </c>
      <c r="N449" t="s">
        <v>9115</v>
      </c>
      <c r="O449">
        <v>0</v>
      </c>
      <c r="P449">
        <v>0</v>
      </c>
      <c r="Q449">
        <v>1</v>
      </c>
    </row>
    <row r="450" spans="10:17" x14ac:dyDescent="0.2">
      <c r="J450" t="s">
        <v>8400</v>
      </c>
      <c r="K450" t="s">
        <v>361</v>
      </c>
      <c r="L450" t="s">
        <v>401</v>
      </c>
      <c r="M450" t="s">
        <v>9098</v>
      </c>
      <c r="N450" t="s">
        <v>9116</v>
      </c>
      <c r="O450">
        <v>0</v>
      </c>
      <c r="P450">
        <v>0</v>
      </c>
      <c r="Q450">
        <v>1</v>
      </c>
    </row>
    <row r="451" spans="10:17" x14ac:dyDescent="0.2">
      <c r="J451" t="s">
        <v>8400</v>
      </c>
      <c r="K451" t="s">
        <v>361</v>
      </c>
      <c r="L451" t="s">
        <v>401</v>
      </c>
      <c r="M451" t="s">
        <v>9098</v>
      </c>
      <c r="N451" t="s">
        <v>9117</v>
      </c>
      <c r="O451">
        <v>0</v>
      </c>
      <c r="P451">
        <v>0</v>
      </c>
      <c r="Q451">
        <v>1</v>
      </c>
    </row>
    <row r="452" spans="10:17" x14ac:dyDescent="0.2">
      <c r="J452" t="s">
        <v>8400</v>
      </c>
      <c r="K452" t="s">
        <v>361</v>
      </c>
      <c r="L452" t="s">
        <v>401</v>
      </c>
      <c r="M452" t="s">
        <v>9098</v>
      </c>
      <c r="N452" t="s">
        <v>9118</v>
      </c>
      <c r="O452">
        <v>0</v>
      </c>
      <c r="P452">
        <v>0</v>
      </c>
      <c r="Q452">
        <v>1</v>
      </c>
    </row>
    <row r="453" spans="10:17" x14ac:dyDescent="0.2">
      <c r="J453" t="s">
        <v>8400</v>
      </c>
      <c r="K453" t="s">
        <v>361</v>
      </c>
      <c r="L453" t="s">
        <v>401</v>
      </c>
      <c r="M453" t="s">
        <v>9098</v>
      </c>
      <c r="N453" t="s">
        <v>501</v>
      </c>
      <c r="O453">
        <v>0</v>
      </c>
      <c r="P453">
        <v>0</v>
      </c>
      <c r="Q453">
        <v>1</v>
      </c>
    </row>
    <row r="454" spans="10:17" x14ac:dyDescent="0.2">
      <c r="J454" t="s">
        <v>8400</v>
      </c>
      <c r="K454" t="s">
        <v>362</v>
      </c>
      <c r="L454" t="s">
        <v>402</v>
      </c>
      <c r="M454" t="s">
        <v>9097</v>
      </c>
      <c r="N454" t="s">
        <v>8382</v>
      </c>
      <c r="O454">
        <v>1E-3</v>
      </c>
      <c r="P454">
        <v>1E-3</v>
      </c>
      <c r="Q454">
        <v>1</v>
      </c>
    </row>
    <row r="455" spans="10:17" x14ac:dyDescent="0.2">
      <c r="J455" t="s">
        <v>8400</v>
      </c>
      <c r="K455" t="s">
        <v>362</v>
      </c>
      <c r="L455" t="s">
        <v>402</v>
      </c>
      <c r="M455" t="s">
        <v>9097</v>
      </c>
      <c r="N455" t="s">
        <v>8379</v>
      </c>
      <c r="O455">
        <v>0</v>
      </c>
      <c r="P455">
        <v>0</v>
      </c>
      <c r="Q455">
        <v>1</v>
      </c>
    </row>
    <row r="456" spans="10:17" x14ac:dyDescent="0.2">
      <c r="J456" t="s">
        <v>8400</v>
      </c>
      <c r="K456" t="s">
        <v>362</v>
      </c>
      <c r="L456" t="s">
        <v>402</v>
      </c>
      <c r="M456" t="s">
        <v>9097</v>
      </c>
      <c r="N456" t="s">
        <v>9123</v>
      </c>
      <c r="O456">
        <v>0</v>
      </c>
      <c r="P456">
        <v>0</v>
      </c>
      <c r="Q456">
        <v>1</v>
      </c>
    </row>
    <row r="457" spans="10:17" x14ac:dyDescent="0.2">
      <c r="J457" t="s">
        <v>8400</v>
      </c>
      <c r="K457" t="s">
        <v>362</v>
      </c>
      <c r="L457" t="s">
        <v>402</v>
      </c>
      <c r="M457" t="s">
        <v>9097</v>
      </c>
      <c r="N457" t="s">
        <v>9118</v>
      </c>
      <c r="O457">
        <v>0</v>
      </c>
      <c r="P457">
        <v>0</v>
      </c>
      <c r="Q457">
        <v>1</v>
      </c>
    </row>
    <row r="458" spans="10:17" x14ac:dyDescent="0.2">
      <c r="J458" t="s">
        <v>8400</v>
      </c>
      <c r="K458" t="s">
        <v>362</v>
      </c>
      <c r="L458" t="s">
        <v>402</v>
      </c>
      <c r="M458" t="s">
        <v>9097</v>
      </c>
      <c r="N458" t="s">
        <v>8982</v>
      </c>
      <c r="O458">
        <v>0</v>
      </c>
      <c r="P458">
        <v>0</v>
      </c>
      <c r="Q458">
        <v>1</v>
      </c>
    </row>
    <row r="459" spans="10:17" x14ac:dyDescent="0.2">
      <c r="J459" t="s">
        <v>8400</v>
      </c>
      <c r="K459" t="s">
        <v>362</v>
      </c>
      <c r="L459" t="s">
        <v>402</v>
      </c>
      <c r="M459" t="s">
        <v>9097</v>
      </c>
      <c r="N459" t="s">
        <v>8987</v>
      </c>
      <c r="O459">
        <v>0</v>
      </c>
      <c r="P459">
        <v>1E-3</v>
      </c>
      <c r="Q459">
        <v>1</v>
      </c>
    </row>
    <row r="460" spans="10:17" x14ac:dyDescent="0.2">
      <c r="J460" t="s">
        <v>8400</v>
      </c>
      <c r="K460" t="s">
        <v>362</v>
      </c>
      <c r="L460" t="s">
        <v>401</v>
      </c>
      <c r="M460" t="s">
        <v>9098</v>
      </c>
      <c r="N460" t="s">
        <v>8249</v>
      </c>
      <c r="O460">
        <v>0</v>
      </c>
      <c r="P460">
        <v>0</v>
      </c>
      <c r="Q460">
        <v>1</v>
      </c>
    </row>
    <row r="461" spans="10:17" x14ac:dyDescent="0.2">
      <c r="J461" t="s">
        <v>8400</v>
      </c>
      <c r="K461" t="s">
        <v>362</v>
      </c>
      <c r="L461" t="s">
        <v>401</v>
      </c>
      <c r="M461" t="s">
        <v>9098</v>
      </c>
      <c r="N461" t="s">
        <v>8983</v>
      </c>
      <c r="O461">
        <v>0</v>
      </c>
      <c r="P461">
        <v>0</v>
      </c>
      <c r="Q461">
        <v>1</v>
      </c>
    </row>
    <row r="462" spans="10:17" x14ac:dyDescent="0.2">
      <c r="J462" t="s">
        <v>8400</v>
      </c>
      <c r="K462" t="s">
        <v>362</v>
      </c>
      <c r="L462" t="s">
        <v>401</v>
      </c>
      <c r="M462" t="s">
        <v>9098</v>
      </c>
      <c r="N462" t="s">
        <v>8250</v>
      </c>
      <c r="O462">
        <v>0</v>
      </c>
      <c r="P462">
        <v>0</v>
      </c>
      <c r="Q462">
        <v>1</v>
      </c>
    </row>
    <row r="463" spans="10:17" x14ac:dyDescent="0.2">
      <c r="J463" t="s">
        <v>8400</v>
      </c>
      <c r="K463" t="s">
        <v>362</v>
      </c>
      <c r="L463" t="s">
        <v>401</v>
      </c>
      <c r="M463" t="s">
        <v>9098</v>
      </c>
      <c r="N463" t="s">
        <v>8251</v>
      </c>
      <c r="O463">
        <v>0</v>
      </c>
      <c r="P463">
        <v>0</v>
      </c>
      <c r="Q463">
        <v>1</v>
      </c>
    </row>
    <row r="464" spans="10:17" x14ac:dyDescent="0.2">
      <c r="J464" t="s">
        <v>8400</v>
      </c>
      <c r="K464" t="s">
        <v>362</v>
      </c>
      <c r="L464" t="s">
        <v>401</v>
      </c>
      <c r="M464" t="s">
        <v>9098</v>
      </c>
      <c r="N464" t="s">
        <v>8252</v>
      </c>
      <c r="O464">
        <v>0</v>
      </c>
      <c r="P464">
        <v>0</v>
      </c>
      <c r="Q464">
        <v>1</v>
      </c>
    </row>
    <row r="465" spans="10:17" x14ac:dyDescent="0.2">
      <c r="J465" t="s">
        <v>8400</v>
      </c>
      <c r="K465" t="s">
        <v>362</v>
      </c>
      <c r="L465" t="s">
        <v>401</v>
      </c>
      <c r="M465" t="s">
        <v>9098</v>
      </c>
      <c r="N465" t="s">
        <v>8253</v>
      </c>
      <c r="O465">
        <v>0</v>
      </c>
      <c r="P465">
        <v>0</v>
      </c>
      <c r="Q465">
        <v>1</v>
      </c>
    </row>
    <row r="466" spans="10:17" x14ac:dyDescent="0.2">
      <c r="J466" t="s">
        <v>8400</v>
      </c>
      <c r="K466" t="s">
        <v>362</v>
      </c>
      <c r="L466" t="s">
        <v>401</v>
      </c>
      <c r="M466" t="s">
        <v>9098</v>
      </c>
      <c r="N466" t="s">
        <v>8382</v>
      </c>
      <c r="O466">
        <v>0</v>
      </c>
      <c r="P466">
        <v>0</v>
      </c>
      <c r="Q466">
        <v>1</v>
      </c>
    </row>
    <row r="467" spans="10:17" x14ac:dyDescent="0.2">
      <c r="J467" t="s">
        <v>8400</v>
      </c>
      <c r="K467" t="s">
        <v>362</v>
      </c>
      <c r="L467" t="s">
        <v>401</v>
      </c>
      <c r="M467" t="s">
        <v>9098</v>
      </c>
      <c r="N467" t="s">
        <v>8370</v>
      </c>
      <c r="O467">
        <v>0</v>
      </c>
      <c r="P467">
        <v>0</v>
      </c>
      <c r="Q467">
        <v>1</v>
      </c>
    </row>
    <row r="468" spans="10:17" x14ac:dyDescent="0.2">
      <c r="J468" t="s">
        <v>8400</v>
      </c>
      <c r="K468" t="s">
        <v>362</v>
      </c>
      <c r="L468" t="s">
        <v>401</v>
      </c>
      <c r="M468" t="s">
        <v>9098</v>
      </c>
      <c r="N468" t="s">
        <v>9099</v>
      </c>
      <c r="O468">
        <v>0</v>
      </c>
      <c r="P468">
        <v>0</v>
      </c>
      <c r="Q468">
        <v>1</v>
      </c>
    </row>
    <row r="469" spans="10:17" x14ac:dyDescent="0.2">
      <c r="J469" t="s">
        <v>8400</v>
      </c>
      <c r="K469" t="s">
        <v>362</v>
      </c>
      <c r="L469" t="s">
        <v>401</v>
      </c>
      <c r="M469" t="s">
        <v>9098</v>
      </c>
      <c r="N469" t="s">
        <v>8371</v>
      </c>
      <c r="O469">
        <v>0</v>
      </c>
      <c r="P469">
        <v>0</v>
      </c>
      <c r="Q469">
        <v>1</v>
      </c>
    </row>
    <row r="470" spans="10:17" x14ac:dyDescent="0.2">
      <c r="J470" t="s">
        <v>8400</v>
      </c>
      <c r="K470" t="s">
        <v>362</v>
      </c>
      <c r="L470" t="s">
        <v>401</v>
      </c>
      <c r="M470" t="s">
        <v>9098</v>
      </c>
      <c r="N470" t="s">
        <v>8366</v>
      </c>
      <c r="O470">
        <v>0</v>
      </c>
      <c r="P470">
        <v>0</v>
      </c>
      <c r="Q470">
        <v>1</v>
      </c>
    </row>
    <row r="471" spans="10:17" x14ac:dyDescent="0.2">
      <c r="J471" t="s">
        <v>8400</v>
      </c>
      <c r="K471" t="s">
        <v>362</v>
      </c>
      <c r="L471" t="s">
        <v>401</v>
      </c>
      <c r="M471" t="s">
        <v>9098</v>
      </c>
      <c r="N471" t="s">
        <v>8372</v>
      </c>
      <c r="O471">
        <v>0</v>
      </c>
      <c r="P471">
        <v>0</v>
      </c>
      <c r="Q471">
        <v>1</v>
      </c>
    </row>
    <row r="472" spans="10:17" x14ac:dyDescent="0.2">
      <c r="J472" t="s">
        <v>8400</v>
      </c>
      <c r="K472" t="s">
        <v>362</v>
      </c>
      <c r="L472" t="s">
        <v>401</v>
      </c>
      <c r="M472" t="s">
        <v>9098</v>
      </c>
      <c r="N472" t="s">
        <v>8367</v>
      </c>
      <c r="O472">
        <v>0</v>
      </c>
      <c r="P472">
        <v>0</v>
      </c>
      <c r="Q472">
        <v>1</v>
      </c>
    </row>
    <row r="473" spans="10:17" x14ac:dyDescent="0.2">
      <c r="J473" t="s">
        <v>8400</v>
      </c>
      <c r="K473" t="s">
        <v>362</v>
      </c>
      <c r="L473" t="s">
        <v>401</v>
      </c>
      <c r="M473" t="s">
        <v>9098</v>
      </c>
      <c r="N473" t="s">
        <v>8373</v>
      </c>
      <c r="O473">
        <v>0</v>
      </c>
      <c r="P473">
        <v>0</v>
      </c>
      <c r="Q473">
        <v>1</v>
      </c>
    </row>
    <row r="474" spans="10:17" x14ac:dyDescent="0.2">
      <c r="J474" t="s">
        <v>8400</v>
      </c>
      <c r="K474" t="s">
        <v>362</v>
      </c>
      <c r="L474" t="s">
        <v>401</v>
      </c>
      <c r="M474" t="s">
        <v>9098</v>
      </c>
      <c r="N474" t="s">
        <v>8374</v>
      </c>
      <c r="O474">
        <v>0</v>
      </c>
      <c r="P474">
        <v>0</v>
      </c>
      <c r="Q474">
        <v>1</v>
      </c>
    </row>
    <row r="475" spans="10:17" x14ac:dyDescent="0.2">
      <c r="J475" t="s">
        <v>8400</v>
      </c>
      <c r="K475" t="s">
        <v>362</v>
      </c>
      <c r="L475" t="s">
        <v>401</v>
      </c>
      <c r="M475" t="s">
        <v>9098</v>
      </c>
      <c r="N475" t="s">
        <v>8375</v>
      </c>
      <c r="O475">
        <v>0</v>
      </c>
      <c r="P475">
        <v>0</v>
      </c>
      <c r="Q475">
        <v>1</v>
      </c>
    </row>
    <row r="476" spans="10:17" x14ac:dyDescent="0.2">
      <c r="J476" t="s">
        <v>8400</v>
      </c>
      <c r="K476" t="s">
        <v>362</v>
      </c>
      <c r="L476" t="s">
        <v>401</v>
      </c>
      <c r="M476" t="s">
        <v>9098</v>
      </c>
      <c r="N476" t="s">
        <v>8376</v>
      </c>
      <c r="O476">
        <v>0</v>
      </c>
      <c r="P476">
        <v>0</v>
      </c>
      <c r="Q476">
        <v>1</v>
      </c>
    </row>
    <row r="477" spans="10:17" x14ac:dyDescent="0.2">
      <c r="J477" t="s">
        <v>8400</v>
      </c>
      <c r="K477" t="s">
        <v>362</v>
      </c>
      <c r="L477" t="s">
        <v>401</v>
      </c>
      <c r="M477" t="s">
        <v>9098</v>
      </c>
      <c r="N477" t="s">
        <v>8377</v>
      </c>
      <c r="O477">
        <v>0</v>
      </c>
      <c r="P477">
        <v>0</v>
      </c>
      <c r="Q477">
        <v>1</v>
      </c>
    </row>
    <row r="478" spans="10:17" x14ac:dyDescent="0.2">
      <c r="J478" t="s">
        <v>8400</v>
      </c>
      <c r="K478" t="s">
        <v>362</v>
      </c>
      <c r="L478" t="s">
        <v>401</v>
      </c>
      <c r="M478" t="s">
        <v>9098</v>
      </c>
      <c r="N478" t="s">
        <v>8378</v>
      </c>
      <c r="O478">
        <v>0</v>
      </c>
      <c r="P478">
        <v>0</v>
      </c>
      <c r="Q478">
        <v>1</v>
      </c>
    </row>
    <row r="479" spans="10:17" x14ac:dyDescent="0.2">
      <c r="J479" t="s">
        <v>8400</v>
      </c>
      <c r="K479" t="s">
        <v>362</v>
      </c>
      <c r="L479" t="s">
        <v>401</v>
      </c>
      <c r="M479" t="s">
        <v>9098</v>
      </c>
      <c r="N479" t="s">
        <v>8368</v>
      </c>
      <c r="O479">
        <v>0</v>
      </c>
      <c r="P479">
        <v>0</v>
      </c>
      <c r="Q479">
        <v>1</v>
      </c>
    </row>
    <row r="480" spans="10:17" x14ac:dyDescent="0.2">
      <c r="J480" t="s">
        <v>8400</v>
      </c>
      <c r="K480" t="s">
        <v>362</v>
      </c>
      <c r="L480" t="s">
        <v>401</v>
      </c>
      <c r="M480" t="s">
        <v>9098</v>
      </c>
      <c r="N480" t="s">
        <v>8369</v>
      </c>
      <c r="O480">
        <v>0</v>
      </c>
      <c r="P480">
        <v>0</v>
      </c>
      <c r="Q480">
        <v>1</v>
      </c>
    </row>
    <row r="481" spans="10:17" x14ac:dyDescent="0.2">
      <c r="J481" t="s">
        <v>8400</v>
      </c>
      <c r="K481" t="s">
        <v>362</v>
      </c>
      <c r="L481" t="s">
        <v>401</v>
      </c>
      <c r="M481" t="s">
        <v>9098</v>
      </c>
      <c r="N481" t="s">
        <v>499</v>
      </c>
      <c r="O481">
        <v>0</v>
      </c>
      <c r="P481">
        <v>0</v>
      </c>
      <c r="Q481">
        <v>1</v>
      </c>
    </row>
    <row r="482" spans="10:17" x14ac:dyDescent="0.2">
      <c r="J482" t="s">
        <v>8400</v>
      </c>
      <c r="K482" t="s">
        <v>362</v>
      </c>
      <c r="L482" t="s">
        <v>401</v>
      </c>
      <c r="M482" t="s">
        <v>9098</v>
      </c>
      <c r="N482" t="s">
        <v>500</v>
      </c>
      <c r="O482">
        <v>0</v>
      </c>
      <c r="P482">
        <v>0</v>
      </c>
      <c r="Q482">
        <v>1</v>
      </c>
    </row>
    <row r="483" spans="10:17" x14ac:dyDescent="0.2">
      <c r="J483" t="s">
        <v>8400</v>
      </c>
      <c r="K483" t="s">
        <v>362</v>
      </c>
      <c r="L483" t="s">
        <v>401</v>
      </c>
      <c r="M483" t="s">
        <v>9098</v>
      </c>
      <c r="N483" t="s">
        <v>8379</v>
      </c>
      <c r="O483">
        <v>0</v>
      </c>
      <c r="P483">
        <v>0</v>
      </c>
      <c r="Q483">
        <v>1</v>
      </c>
    </row>
    <row r="484" spans="10:17" x14ac:dyDescent="0.2">
      <c r="J484" t="s">
        <v>8400</v>
      </c>
      <c r="K484" t="s">
        <v>362</v>
      </c>
      <c r="L484" t="s">
        <v>401</v>
      </c>
      <c r="M484" t="s">
        <v>9098</v>
      </c>
      <c r="N484" t="s">
        <v>8254</v>
      </c>
      <c r="O484">
        <v>0</v>
      </c>
      <c r="P484">
        <v>0</v>
      </c>
      <c r="Q484">
        <v>1</v>
      </c>
    </row>
    <row r="485" spans="10:17" x14ac:dyDescent="0.2">
      <c r="J485" t="s">
        <v>8400</v>
      </c>
      <c r="K485" t="s">
        <v>362</v>
      </c>
      <c r="L485" t="s">
        <v>401</v>
      </c>
      <c r="M485" t="s">
        <v>9098</v>
      </c>
      <c r="N485" t="s">
        <v>8255</v>
      </c>
      <c r="O485">
        <v>0</v>
      </c>
      <c r="P485">
        <v>0</v>
      </c>
      <c r="Q485">
        <v>1</v>
      </c>
    </row>
    <row r="486" spans="10:17" x14ac:dyDescent="0.2">
      <c r="J486" t="s">
        <v>8400</v>
      </c>
      <c r="K486" t="s">
        <v>362</v>
      </c>
      <c r="L486" t="s">
        <v>401</v>
      </c>
      <c r="M486" t="s">
        <v>9098</v>
      </c>
      <c r="N486" t="s">
        <v>8256</v>
      </c>
      <c r="O486">
        <v>0</v>
      </c>
      <c r="P486">
        <v>0</v>
      </c>
      <c r="Q486">
        <v>1</v>
      </c>
    </row>
    <row r="487" spans="10:17" x14ac:dyDescent="0.2">
      <c r="J487" t="s">
        <v>8400</v>
      </c>
      <c r="K487" t="s">
        <v>362</v>
      </c>
      <c r="L487" t="s">
        <v>401</v>
      </c>
      <c r="M487" t="s">
        <v>9098</v>
      </c>
      <c r="N487" t="s">
        <v>8257</v>
      </c>
      <c r="O487">
        <v>0</v>
      </c>
      <c r="P487">
        <v>0</v>
      </c>
      <c r="Q487">
        <v>1</v>
      </c>
    </row>
    <row r="488" spans="10:17" x14ac:dyDescent="0.2">
      <c r="J488" t="s">
        <v>8400</v>
      </c>
      <c r="K488" t="s">
        <v>362</v>
      </c>
      <c r="L488" t="s">
        <v>401</v>
      </c>
      <c r="M488" t="s">
        <v>9098</v>
      </c>
      <c r="N488" t="s">
        <v>8661</v>
      </c>
      <c r="O488">
        <v>0</v>
      </c>
      <c r="P488">
        <v>0</v>
      </c>
      <c r="Q488">
        <v>1</v>
      </c>
    </row>
    <row r="489" spans="10:17" x14ac:dyDescent="0.2">
      <c r="J489" t="s">
        <v>8400</v>
      </c>
      <c r="K489" t="s">
        <v>362</v>
      </c>
      <c r="L489" t="s">
        <v>401</v>
      </c>
      <c r="M489" t="s">
        <v>9098</v>
      </c>
      <c r="N489" t="s">
        <v>8660</v>
      </c>
      <c r="O489">
        <v>0</v>
      </c>
      <c r="P489">
        <v>0</v>
      </c>
      <c r="Q489">
        <v>1</v>
      </c>
    </row>
    <row r="490" spans="10:17" x14ac:dyDescent="0.2">
      <c r="J490" t="s">
        <v>8400</v>
      </c>
      <c r="K490" t="s">
        <v>362</v>
      </c>
      <c r="L490" t="s">
        <v>401</v>
      </c>
      <c r="M490" t="s">
        <v>9098</v>
      </c>
      <c r="N490" t="s">
        <v>8659</v>
      </c>
      <c r="O490">
        <v>0</v>
      </c>
      <c r="P490">
        <v>0</v>
      </c>
      <c r="Q490">
        <v>1</v>
      </c>
    </row>
    <row r="491" spans="10:17" x14ac:dyDescent="0.2">
      <c r="J491" t="s">
        <v>8400</v>
      </c>
      <c r="K491" t="s">
        <v>362</v>
      </c>
      <c r="L491" t="s">
        <v>401</v>
      </c>
      <c r="M491" t="s">
        <v>9098</v>
      </c>
      <c r="N491" t="s">
        <v>8658</v>
      </c>
      <c r="O491">
        <v>0</v>
      </c>
      <c r="P491">
        <v>0</v>
      </c>
      <c r="Q491">
        <v>1</v>
      </c>
    </row>
    <row r="492" spans="10:17" x14ac:dyDescent="0.2">
      <c r="J492" t="s">
        <v>8400</v>
      </c>
      <c r="K492" t="s">
        <v>362</v>
      </c>
      <c r="L492" t="s">
        <v>401</v>
      </c>
      <c r="M492" t="s">
        <v>9098</v>
      </c>
      <c r="N492" t="s">
        <v>8656</v>
      </c>
      <c r="O492">
        <v>0</v>
      </c>
      <c r="P492">
        <v>0</v>
      </c>
      <c r="Q492">
        <v>1</v>
      </c>
    </row>
    <row r="493" spans="10:17" x14ac:dyDescent="0.2">
      <c r="J493" t="s">
        <v>8400</v>
      </c>
      <c r="K493" t="s">
        <v>362</v>
      </c>
      <c r="L493" t="s">
        <v>401</v>
      </c>
      <c r="M493" t="s">
        <v>9098</v>
      </c>
      <c r="N493" t="s">
        <v>8657</v>
      </c>
      <c r="O493">
        <v>0</v>
      </c>
      <c r="P493">
        <v>0</v>
      </c>
      <c r="Q493">
        <v>1</v>
      </c>
    </row>
    <row r="494" spans="10:17" x14ac:dyDescent="0.2">
      <c r="J494" t="s">
        <v>8400</v>
      </c>
      <c r="K494" t="s">
        <v>362</v>
      </c>
      <c r="L494" t="s">
        <v>401</v>
      </c>
      <c r="M494" t="s">
        <v>9098</v>
      </c>
      <c r="N494" t="s">
        <v>9119</v>
      </c>
      <c r="O494">
        <v>0</v>
      </c>
      <c r="P494">
        <v>0</v>
      </c>
      <c r="Q494">
        <v>1</v>
      </c>
    </row>
    <row r="495" spans="10:17" x14ac:dyDescent="0.2">
      <c r="J495" t="s">
        <v>8400</v>
      </c>
      <c r="K495" t="s">
        <v>362</v>
      </c>
      <c r="L495" t="s">
        <v>401</v>
      </c>
      <c r="M495" t="s">
        <v>9098</v>
      </c>
      <c r="N495" t="s">
        <v>9120</v>
      </c>
      <c r="O495">
        <v>0</v>
      </c>
      <c r="P495">
        <v>0</v>
      </c>
      <c r="Q495">
        <v>1</v>
      </c>
    </row>
    <row r="496" spans="10:17" x14ac:dyDescent="0.2">
      <c r="J496" t="s">
        <v>8400</v>
      </c>
      <c r="K496" t="s">
        <v>362</v>
      </c>
      <c r="L496" t="s">
        <v>401</v>
      </c>
      <c r="M496" t="s">
        <v>9098</v>
      </c>
      <c r="N496" t="s">
        <v>9100</v>
      </c>
      <c r="O496">
        <v>0</v>
      </c>
      <c r="P496">
        <v>0</v>
      </c>
      <c r="Q496">
        <v>1</v>
      </c>
    </row>
    <row r="497" spans="10:17" x14ac:dyDescent="0.2">
      <c r="J497" t="s">
        <v>8400</v>
      </c>
      <c r="K497" t="s">
        <v>362</v>
      </c>
      <c r="L497" t="s">
        <v>401</v>
      </c>
      <c r="M497" t="s">
        <v>9098</v>
      </c>
      <c r="N497" t="s">
        <v>9101</v>
      </c>
      <c r="O497">
        <v>0</v>
      </c>
      <c r="P497">
        <v>0</v>
      </c>
      <c r="Q497">
        <v>1</v>
      </c>
    </row>
    <row r="498" spans="10:17" x14ac:dyDescent="0.2">
      <c r="J498" t="s">
        <v>8400</v>
      </c>
      <c r="K498" t="s">
        <v>362</v>
      </c>
      <c r="L498" t="s">
        <v>401</v>
      </c>
      <c r="M498" t="s">
        <v>9098</v>
      </c>
      <c r="N498" t="s">
        <v>9102</v>
      </c>
      <c r="O498">
        <v>0</v>
      </c>
      <c r="P498">
        <v>0</v>
      </c>
      <c r="Q498">
        <v>1</v>
      </c>
    </row>
    <row r="499" spans="10:17" x14ac:dyDescent="0.2">
      <c r="J499" t="s">
        <v>8400</v>
      </c>
      <c r="K499" t="s">
        <v>362</v>
      </c>
      <c r="L499" t="s">
        <v>401</v>
      </c>
      <c r="M499" t="s">
        <v>9098</v>
      </c>
      <c r="N499" t="s">
        <v>9103</v>
      </c>
      <c r="O499">
        <v>0</v>
      </c>
      <c r="P499">
        <v>0</v>
      </c>
      <c r="Q499">
        <v>1</v>
      </c>
    </row>
    <row r="500" spans="10:17" x14ac:dyDescent="0.2">
      <c r="J500" t="s">
        <v>8400</v>
      </c>
      <c r="K500" t="s">
        <v>362</v>
      </c>
      <c r="L500" t="s">
        <v>401</v>
      </c>
      <c r="M500" t="s">
        <v>9098</v>
      </c>
      <c r="N500" t="s">
        <v>9104</v>
      </c>
      <c r="O500">
        <v>0</v>
      </c>
      <c r="P500">
        <v>0</v>
      </c>
      <c r="Q500">
        <v>1</v>
      </c>
    </row>
    <row r="501" spans="10:17" x14ac:dyDescent="0.2">
      <c r="J501" t="s">
        <v>8400</v>
      </c>
      <c r="K501" t="s">
        <v>362</v>
      </c>
      <c r="L501" t="s">
        <v>401</v>
      </c>
      <c r="M501" t="s">
        <v>9098</v>
      </c>
      <c r="N501" t="s">
        <v>8981</v>
      </c>
      <c r="O501">
        <v>0</v>
      </c>
      <c r="P501">
        <v>0</v>
      </c>
      <c r="Q501">
        <v>1</v>
      </c>
    </row>
    <row r="502" spans="10:17" x14ac:dyDescent="0.2">
      <c r="J502" t="s">
        <v>8400</v>
      </c>
      <c r="K502" t="s">
        <v>362</v>
      </c>
      <c r="L502" t="s">
        <v>401</v>
      </c>
      <c r="M502" t="s">
        <v>9098</v>
      </c>
      <c r="N502" t="s">
        <v>8985</v>
      </c>
      <c r="O502">
        <v>0</v>
      </c>
      <c r="P502">
        <v>0</v>
      </c>
      <c r="Q502">
        <v>1</v>
      </c>
    </row>
    <row r="503" spans="10:17" x14ac:dyDescent="0.2">
      <c r="J503" t="s">
        <v>8400</v>
      </c>
      <c r="K503" t="s">
        <v>362</v>
      </c>
      <c r="L503" t="s">
        <v>401</v>
      </c>
      <c r="M503" t="s">
        <v>9098</v>
      </c>
      <c r="N503" t="s">
        <v>8986</v>
      </c>
      <c r="O503">
        <v>0</v>
      </c>
      <c r="P503">
        <v>0</v>
      </c>
      <c r="Q503">
        <v>1</v>
      </c>
    </row>
    <row r="504" spans="10:17" x14ac:dyDescent="0.2">
      <c r="J504" t="s">
        <v>8400</v>
      </c>
      <c r="K504" t="s">
        <v>362</v>
      </c>
      <c r="L504" t="s">
        <v>401</v>
      </c>
      <c r="M504" t="s">
        <v>9098</v>
      </c>
      <c r="N504" t="s">
        <v>9107</v>
      </c>
      <c r="O504">
        <v>0</v>
      </c>
      <c r="P504">
        <v>0</v>
      </c>
      <c r="Q504">
        <v>1</v>
      </c>
    </row>
    <row r="505" spans="10:17" x14ac:dyDescent="0.2">
      <c r="J505" t="s">
        <v>8400</v>
      </c>
      <c r="K505" t="s">
        <v>362</v>
      </c>
      <c r="L505" t="s">
        <v>401</v>
      </c>
      <c r="M505" t="s">
        <v>9098</v>
      </c>
      <c r="N505" t="s">
        <v>9108</v>
      </c>
      <c r="O505">
        <v>0</v>
      </c>
      <c r="P505">
        <v>0</v>
      </c>
      <c r="Q505">
        <v>1</v>
      </c>
    </row>
    <row r="506" spans="10:17" x14ac:dyDescent="0.2">
      <c r="J506" t="s">
        <v>8400</v>
      </c>
      <c r="K506" t="s">
        <v>362</v>
      </c>
      <c r="L506" t="s">
        <v>401</v>
      </c>
      <c r="M506" t="s">
        <v>9098</v>
      </c>
      <c r="N506" t="s">
        <v>9109</v>
      </c>
      <c r="O506">
        <v>0</v>
      </c>
      <c r="P506">
        <v>0</v>
      </c>
      <c r="Q506">
        <v>1</v>
      </c>
    </row>
    <row r="507" spans="10:17" x14ac:dyDescent="0.2">
      <c r="J507" t="s">
        <v>8400</v>
      </c>
      <c r="K507" t="s">
        <v>362</v>
      </c>
      <c r="L507" t="s">
        <v>401</v>
      </c>
      <c r="M507" t="s">
        <v>9098</v>
      </c>
      <c r="N507" t="s">
        <v>9123</v>
      </c>
      <c r="O507">
        <v>0</v>
      </c>
      <c r="P507">
        <v>0</v>
      </c>
      <c r="Q507">
        <v>1</v>
      </c>
    </row>
    <row r="508" spans="10:17" x14ac:dyDescent="0.2">
      <c r="J508" t="s">
        <v>8400</v>
      </c>
      <c r="K508" t="s">
        <v>362</v>
      </c>
      <c r="L508" t="s">
        <v>401</v>
      </c>
      <c r="M508" t="s">
        <v>9098</v>
      </c>
      <c r="N508" t="s">
        <v>9110</v>
      </c>
      <c r="O508">
        <v>0</v>
      </c>
      <c r="P508">
        <v>0</v>
      </c>
      <c r="Q508">
        <v>1</v>
      </c>
    </row>
    <row r="509" spans="10:17" x14ac:dyDescent="0.2">
      <c r="J509" t="s">
        <v>8400</v>
      </c>
      <c r="K509" t="s">
        <v>362</v>
      </c>
      <c r="L509" t="s">
        <v>401</v>
      </c>
      <c r="M509" t="s">
        <v>9098</v>
      </c>
      <c r="N509" t="s">
        <v>9111</v>
      </c>
      <c r="O509">
        <v>0</v>
      </c>
      <c r="P509">
        <v>0</v>
      </c>
      <c r="Q509">
        <v>1</v>
      </c>
    </row>
    <row r="510" spans="10:17" x14ac:dyDescent="0.2">
      <c r="J510" t="s">
        <v>8400</v>
      </c>
      <c r="K510" t="s">
        <v>362</v>
      </c>
      <c r="L510" t="s">
        <v>401</v>
      </c>
      <c r="M510" t="s">
        <v>9098</v>
      </c>
      <c r="N510" t="s">
        <v>9112</v>
      </c>
      <c r="O510">
        <v>0</v>
      </c>
      <c r="P510">
        <v>0</v>
      </c>
      <c r="Q510">
        <v>1</v>
      </c>
    </row>
    <row r="511" spans="10:17" x14ac:dyDescent="0.2">
      <c r="J511" t="s">
        <v>8400</v>
      </c>
      <c r="K511" t="s">
        <v>362</v>
      </c>
      <c r="L511" t="s">
        <v>401</v>
      </c>
      <c r="M511" t="s">
        <v>9098</v>
      </c>
      <c r="N511" t="s">
        <v>9113</v>
      </c>
      <c r="O511">
        <v>0</v>
      </c>
      <c r="P511">
        <v>0</v>
      </c>
      <c r="Q511">
        <v>1</v>
      </c>
    </row>
    <row r="512" spans="10:17" x14ac:dyDescent="0.2">
      <c r="J512" t="s">
        <v>8400</v>
      </c>
      <c r="K512" t="s">
        <v>362</v>
      </c>
      <c r="L512" t="s">
        <v>401</v>
      </c>
      <c r="M512" t="s">
        <v>9098</v>
      </c>
      <c r="N512" t="s">
        <v>9114</v>
      </c>
      <c r="O512">
        <v>0</v>
      </c>
      <c r="P512">
        <v>0</v>
      </c>
      <c r="Q512">
        <v>1</v>
      </c>
    </row>
    <row r="513" spans="10:17" x14ac:dyDescent="0.2">
      <c r="J513" t="s">
        <v>8400</v>
      </c>
      <c r="K513" t="s">
        <v>362</v>
      </c>
      <c r="L513" t="s">
        <v>401</v>
      </c>
      <c r="M513" t="s">
        <v>9098</v>
      </c>
      <c r="N513" t="s">
        <v>9126</v>
      </c>
      <c r="O513">
        <v>0</v>
      </c>
      <c r="P513">
        <v>0</v>
      </c>
      <c r="Q513">
        <v>1</v>
      </c>
    </row>
    <row r="514" spans="10:17" x14ac:dyDescent="0.2">
      <c r="J514" t="s">
        <v>8400</v>
      </c>
      <c r="K514" t="s">
        <v>362</v>
      </c>
      <c r="L514" t="s">
        <v>401</v>
      </c>
      <c r="M514" t="s">
        <v>9098</v>
      </c>
      <c r="N514" t="s">
        <v>9115</v>
      </c>
      <c r="O514">
        <v>0</v>
      </c>
      <c r="P514">
        <v>0</v>
      </c>
      <c r="Q514">
        <v>1</v>
      </c>
    </row>
    <row r="515" spans="10:17" x14ac:dyDescent="0.2">
      <c r="J515" t="s">
        <v>8400</v>
      </c>
      <c r="K515" t="s">
        <v>362</v>
      </c>
      <c r="L515" t="s">
        <v>401</v>
      </c>
      <c r="M515" t="s">
        <v>9098</v>
      </c>
      <c r="N515" t="s">
        <v>9116</v>
      </c>
      <c r="O515">
        <v>0</v>
      </c>
      <c r="P515">
        <v>0</v>
      </c>
      <c r="Q515">
        <v>1</v>
      </c>
    </row>
    <row r="516" spans="10:17" x14ac:dyDescent="0.2">
      <c r="J516" t="s">
        <v>8400</v>
      </c>
      <c r="K516" t="s">
        <v>362</v>
      </c>
      <c r="L516" t="s">
        <v>401</v>
      </c>
      <c r="M516" t="s">
        <v>9098</v>
      </c>
      <c r="N516" t="s">
        <v>9117</v>
      </c>
      <c r="O516">
        <v>0</v>
      </c>
      <c r="P516">
        <v>0</v>
      </c>
      <c r="Q516">
        <v>1</v>
      </c>
    </row>
    <row r="517" spans="10:17" x14ac:dyDescent="0.2">
      <c r="J517" t="s">
        <v>8400</v>
      </c>
      <c r="K517" t="s">
        <v>362</v>
      </c>
      <c r="L517" t="s">
        <v>401</v>
      </c>
      <c r="M517" t="s">
        <v>9098</v>
      </c>
      <c r="N517" t="s">
        <v>9118</v>
      </c>
      <c r="O517">
        <v>0</v>
      </c>
      <c r="P517">
        <v>0</v>
      </c>
      <c r="Q517">
        <v>1</v>
      </c>
    </row>
    <row r="518" spans="10:17" x14ac:dyDescent="0.2">
      <c r="J518" t="s">
        <v>8400</v>
      </c>
      <c r="K518" t="s">
        <v>362</v>
      </c>
      <c r="L518" t="s">
        <v>401</v>
      </c>
      <c r="M518" t="s">
        <v>9098</v>
      </c>
      <c r="N518" t="s">
        <v>8982</v>
      </c>
      <c r="O518">
        <v>0</v>
      </c>
      <c r="P518">
        <v>0</v>
      </c>
      <c r="Q518">
        <v>1</v>
      </c>
    </row>
    <row r="519" spans="10:17" x14ac:dyDescent="0.2">
      <c r="J519" t="s">
        <v>8400</v>
      </c>
      <c r="K519" t="s">
        <v>362</v>
      </c>
      <c r="L519" t="s">
        <v>401</v>
      </c>
      <c r="M519" t="s">
        <v>9098</v>
      </c>
      <c r="N519" t="s">
        <v>8987</v>
      </c>
      <c r="O519">
        <v>0</v>
      </c>
      <c r="P519">
        <v>0</v>
      </c>
      <c r="Q519">
        <v>1</v>
      </c>
    </row>
    <row r="520" spans="10:17" x14ac:dyDescent="0.2">
      <c r="J520" t="s">
        <v>8400</v>
      </c>
      <c r="K520" t="s">
        <v>362</v>
      </c>
      <c r="L520" t="s">
        <v>401</v>
      </c>
      <c r="M520" t="s">
        <v>9098</v>
      </c>
      <c r="N520" t="s">
        <v>8988</v>
      </c>
      <c r="O520">
        <v>0</v>
      </c>
      <c r="P520">
        <v>0</v>
      </c>
      <c r="Q520">
        <v>1</v>
      </c>
    </row>
    <row r="521" spans="10:17" x14ac:dyDescent="0.2">
      <c r="J521" t="s">
        <v>8400</v>
      </c>
      <c r="K521" t="s">
        <v>362</v>
      </c>
      <c r="L521" t="s">
        <v>401</v>
      </c>
      <c r="M521" t="s">
        <v>9098</v>
      </c>
      <c r="N521" t="s">
        <v>8989</v>
      </c>
      <c r="O521">
        <v>0</v>
      </c>
      <c r="P521">
        <v>0</v>
      </c>
      <c r="Q521">
        <v>1</v>
      </c>
    </row>
    <row r="522" spans="10:17" x14ac:dyDescent="0.2">
      <c r="J522" t="s">
        <v>8400</v>
      </c>
      <c r="K522" t="s">
        <v>362</v>
      </c>
      <c r="L522" t="s">
        <v>401</v>
      </c>
      <c r="M522" t="s">
        <v>9098</v>
      </c>
      <c r="N522" t="s">
        <v>9134</v>
      </c>
      <c r="O522">
        <v>0</v>
      </c>
      <c r="P522">
        <v>0</v>
      </c>
      <c r="Q522">
        <v>1</v>
      </c>
    </row>
    <row r="523" spans="10:17" x14ac:dyDescent="0.2">
      <c r="J523" t="s">
        <v>8400</v>
      </c>
      <c r="K523" t="s">
        <v>362</v>
      </c>
      <c r="L523" t="s">
        <v>401</v>
      </c>
      <c r="M523" t="s">
        <v>9098</v>
      </c>
      <c r="N523" t="s">
        <v>501</v>
      </c>
      <c r="O523">
        <v>0</v>
      </c>
      <c r="P523">
        <v>0</v>
      </c>
      <c r="Q523">
        <v>1</v>
      </c>
    </row>
    <row r="524" spans="10:17" x14ac:dyDescent="0.2">
      <c r="J524" t="s">
        <v>8400</v>
      </c>
      <c r="K524" t="s">
        <v>371</v>
      </c>
      <c r="L524" t="s">
        <v>402</v>
      </c>
      <c r="M524" t="s">
        <v>9097</v>
      </c>
      <c r="N524" t="s">
        <v>8249</v>
      </c>
      <c r="O524">
        <v>0</v>
      </c>
      <c r="P524">
        <v>0</v>
      </c>
      <c r="Q524">
        <v>1</v>
      </c>
    </row>
    <row r="525" spans="10:17" x14ac:dyDescent="0.2">
      <c r="J525" t="s">
        <v>8400</v>
      </c>
      <c r="K525" t="s">
        <v>371</v>
      </c>
      <c r="L525" t="s">
        <v>402</v>
      </c>
      <c r="M525" t="s">
        <v>9097</v>
      </c>
      <c r="N525" t="s">
        <v>8983</v>
      </c>
      <c r="O525">
        <v>0</v>
      </c>
      <c r="P525">
        <v>0</v>
      </c>
      <c r="Q525">
        <v>1</v>
      </c>
    </row>
    <row r="526" spans="10:17" x14ac:dyDescent="0.2">
      <c r="J526" t="s">
        <v>8400</v>
      </c>
      <c r="K526" t="s">
        <v>371</v>
      </c>
      <c r="L526" t="s">
        <v>402</v>
      </c>
      <c r="M526" t="s">
        <v>9097</v>
      </c>
      <c r="N526" t="s">
        <v>8250</v>
      </c>
      <c r="O526">
        <v>0</v>
      </c>
      <c r="P526">
        <v>0</v>
      </c>
      <c r="Q526">
        <v>1</v>
      </c>
    </row>
    <row r="527" spans="10:17" x14ac:dyDescent="0.2">
      <c r="J527" t="s">
        <v>8400</v>
      </c>
      <c r="K527" t="s">
        <v>371</v>
      </c>
      <c r="L527" t="s">
        <v>402</v>
      </c>
      <c r="M527" t="s">
        <v>9097</v>
      </c>
      <c r="N527" t="s">
        <v>8251</v>
      </c>
      <c r="O527">
        <v>0</v>
      </c>
      <c r="P527">
        <v>0</v>
      </c>
      <c r="Q527">
        <v>1</v>
      </c>
    </row>
    <row r="528" spans="10:17" x14ac:dyDescent="0.2">
      <c r="J528" t="s">
        <v>8400</v>
      </c>
      <c r="K528" t="s">
        <v>371</v>
      </c>
      <c r="L528" t="s">
        <v>402</v>
      </c>
      <c r="M528" t="s">
        <v>9097</v>
      </c>
      <c r="N528" t="s">
        <v>8252</v>
      </c>
      <c r="O528">
        <v>0</v>
      </c>
      <c r="P528">
        <v>0</v>
      </c>
      <c r="Q528">
        <v>1</v>
      </c>
    </row>
    <row r="529" spans="10:17" x14ac:dyDescent="0.2">
      <c r="J529" t="s">
        <v>8400</v>
      </c>
      <c r="K529" t="s">
        <v>371</v>
      </c>
      <c r="L529" t="s">
        <v>402</v>
      </c>
      <c r="M529" t="s">
        <v>9097</v>
      </c>
      <c r="N529" t="s">
        <v>8253</v>
      </c>
      <c r="O529">
        <v>0</v>
      </c>
      <c r="P529">
        <v>0</v>
      </c>
      <c r="Q529">
        <v>1</v>
      </c>
    </row>
    <row r="530" spans="10:17" x14ac:dyDescent="0.2">
      <c r="J530" t="s">
        <v>8400</v>
      </c>
      <c r="K530" t="s">
        <v>371</v>
      </c>
      <c r="L530" t="s">
        <v>402</v>
      </c>
      <c r="M530" t="s">
        <v>9097</v>
      </c>
      <c r="N530" t="s">
        <v>8382</v>
      </c>
      <c r="O530">
        <v>0</v>
      </c>
      <c r="P530">
        <v>0</v>
      </c>
      <c r="Q530">
        <v>1</v>
      </c>
    </row>
    <row r="531" spans="10:17" x14ac:dyDescent="0.2">
      <c r="J531" t="s">
        <v>8400</v>
      </c>
      <c r="K531" t="s">
        <v>371</v>
      </c>
      <c r="L531" t="s">
        <v>402</v>
      </c>
      <c r="M531" t="s">
        <v>9097</v>
      </c>
      <c r="N531" t="s">
        <v>8370</v>
      </c>
      <c r="O531">
        <v>0</v>
      </c>
      <c r="P531">
        <v>0</v>
      </c>
      <c r="Q531">
        <v>1</v>
      </c>
    </row>
    <row r="532" spans="10:17" x14ac:dyDescent="0.2">
      <c r="J532" t="s">
        <v>8400</v>
      </c>
      <c r="K532" t="s">
        <v>371</v>
      </c>
      <c r="L532" t="s">
        <v>402</v>
      </c>
      <c r="M532" t="s">
        <v>9097</v>
      </c>
      <c r="N532" t="s">
        <v>9099</v>
      </c>
      <c r="O532">
        <v>0</v>
      </c>
      <c r="P532">
        <v>0</v>
      </c>
      <c r="Q532">
        <v>1</v>
      </c>
    </row>
    <row r="533" spans="10:17" x14ac:dyDescent="0.2">
      <c r="J533" t="s">
        <v>8400</v>
      </c>
      <c r="K533" t="s">
        <v>371</v>
      </c>
      <c r="L533" t="s">
        <v>402</v>
      </c>
      <c r="M533" t="s">
        <v>9097</v>
      </c>
      <c r="N533" t="s">
        <v>8371</v>
      </c>
      <c r="O533">
        <v>0</v>
      </c>
      <c r="P533">
        <v>0</v>
      </c>
      <c r="Q533">
        <v>1</v>
      </c>
    </row>
    <row r="534" spans="10:17" x14ac:dyDescent="0.2">
      <c r="J534" t="s">
        <v>8400</v>
      </c>
      <c r="K534" t="s">
        <v>371</v>
      </c>
      <c r="L534" t="s">
        <v>402</v>
      </c>
      <c r="M534" t="s">
        <v>9097</v>
      </c>
      <c r="N534" t="s">
        <v>8366</v>
      </c>
      <c r="O534">
        <v>0</v>
      </c>
      <c r="P534">
        <v>0</v>
      </c>
      <c r="Q534">
        <v>1</v>
      </c>
    </row>
    <row r="535" spans="10:17" x14ac:dyDescent="0.2">
      <c r="J535" t="s">
        <v>8400</v>
      </c>
      <c r="K535" t="s">
        <v>371</v>
      </c>
      <c r="L535" t="s">
        <v>402</v>
      </c>
      <c r="M535" t="s">
        <v>9097</v>
      </c>
      <c r="N535" t="s">
        <v>8372</v>
      </c>
      <c r="O535">
        <v>0</v>
      </c>
      <c r="P535">
        <v>0</v>
      </c>
      <c r="Q535">
        <v>1</v>
      </c>
    </row>
    <row r="536" spans="10:17" x14ac:dyDescent="0.2">
      <c r="J536" t="s">
        <v>8400</v>
      </c>
      <c r="K536" t="s">
        <v>371</v>
      </c>
      <c r="L536" t="s">
        <v>402</v>
      </c>
      <c r="M536" t="s">
        <v>9097</v>
      </c>
      <c r="N536" t="s">
        <v>8367</v>
      </c>
      <c r="O536">
        <v>0</v>
      </c>
      <c r="P536">
        <v>0</v>
      </c>
      <c r="Q536">
        <v>1</v>
      </c>
    </row>
    <row r="537" spans="10:17" x14ac:dyDescent="0.2">
      <c r="J537" t="s">
        <v>8400</v>
      </c>
      <c r="K537" t="s">
        <v>371</v>
      </c>
      <c r="L537" t="s">
        <v>402</v>
      </c>
      <c r="M537" t="s">
        <v>9097</v>
      </c>
      <c r="N537" t="s">
        <v>8373</v>
      </c>
      <c r="O537">
        <v>0</v>
      </c>
      <c r="P537">
        <v>0</v>
      </c>
      <c r="Q537">
        <v>1</v>
      </c>
    </row>
    <row r="538" spans="10:17" x14ac:dyDescent="0.2">
      <c r="J538" t="s">
        <v>8400</v>
      </c>
      <c r="K538" t="s">
        <v>371</v>
      </c>
      <c r="L538" t="s">
        <v>402</v>
      </c>
      <c r="M538" t="s">
        <v>9097</v>
      </c>
      <c r="N538" t="s">
        <v>8374</v>
      </c>
      <c r="O538">
        <v>0</v>
      </c>
      <c r="P538">
        <v>0</v>
      </c>
      <c r="Q538">
        <v>1</v>
      </c>
    </row>
    <row r="539" spans="10:17" x14ac:dyDescent="0.2">
      <c r="J539" t="s">
        <v>8400</v>
      </c>
      <c r="K539" t="s">
        <v>371</v>
      </c>
      <c r="L539" t="s">
        <v>402</v>
      </c>
      <c r="M539" t="s">
        <v>9097</v>
      </c>
      <c r="N539" t="s">
        <v>8375</v>
      </c>
      <c r="O539">
        <v>0</v>
      </c>
      <c r="P539">
        <v>0</v>
      </c>
      <c r="Q539">
        <v>1</v>
      </c>
    </row>
    <row r="540" spans="10:17" x14ac:dyDescent="0.2">
      <c r="J540" t="s">
        <v>8400</v>
      </c>
      <c r="K540" t="s">
        <v>371</v>
      </c>
      <c r="L540" t="s">
        <v>402</v>
      </c>
      <c r="M540" t="s">
        <v>9097</v>
      </c>
      <c r="N540" t="s">
        <v>8376</v>
      </c>
      <c r="O540">
        <v>0</v>
      </c>
      <c r="P540">
        <v>0</v>
      </c>
      <c r="Q540">
        <v>1</v>
      </c>
    </row>
    <row r="541" spans="10:17" x14ac:dyDescent="0.2">
      <c r="J541" t="s">
        <v>8400</v>
      </c>
      <c r="K541" t="s">
        <v>371</v>
      </c>
      <c r="L541" t="s">
        <v>402</v>
      </c>
      <c r="M541" t="s">
        <v>9097</v>
      </c>
      <c r="N541" t="s">
        <v>8377</v>
      </c>
      <c r="O541">
        <v>0</v>
      </c>
      <c r="P541">
        <v>0</v>
      </c>
      <c r="Q541">
        <v>1</v>
      </c>
    </row>
    <row r="542" spans="10:17" x14ac:dyDescent="0.2">
      <c r="J542" t="s">
        <v>8400</v>
      </c>
      <c r="K542" t="s">
        <v>371</v>
      </c>
      <c r="L542" t="s">
        <v>402</v>
      </c>
      <c r="M542" t="s">
        <v>9097</v>
      </c>
      <c r="N542" t="s">
        <v>8378</v>
      </c>
      <c r="O542">
        <v>0</v>
      </c>
      <c r="P542">
        <v>0</v>
      </c>
      <c r="Q542">
        <v>1</v>
      </c>
    </row>
    <row r="543" spans="10:17" x14ac:dyDescent="0.2">
      <c r="J543" t="s">
        <v>8400</v>
      </c>
      <c r="K543" t="s">
        <v>371</v>
      </c>
      <c r="L543" t="s">
        <v>402</v>
      </c>
      <c r="M543" t="s">
        <v>9097</v>
      </c>
      <c r="N543" t="s">
        <v>8368</v>
      </c>
      <c r="O543">
        <v>0</v>
      </c>
      <c r="P543">
        <v>0</v>
      </c>
      <c r="Q543">
        <v>1</v>
      </c>
    </row>
    <row r="544" spans="10:17" x14ac:dyDescent="0.2">
      <c r="J544" t="s">
        <v>8400</v>
      </c>
      <c r="K544" t="s">
        <v>371</v>
      </c>
      <c r="L544" t="s">
        <v>402</v>
      </c>
      <c r="M544" t="s">
        <v>9097</v>
      </c>
      <c r="N544" t="s">
        <v>8369</v>
      </c>
      <c r="O544">
        <v>0</v>
      </c>
      <c r="P544">
        <v>0</v>
      </c>
      <c r="Q544">
        <v>1</v>
      </c>
    </row>
    <row r="545" spans="10:17" x14ac:dyDescent="0.2">
      <c r="J545" t="s">
        <v>8400</v>
      </c>
      <c r="K545" t="s">
        <v>371</v>
      </c>
      <c r="L545" t="s">
        <v>402</v>
      </c>
      <c r="M545" t="s">
        <v>9097</v>
      </c>
      <c r="N545" t="s">
        <v>499</v>
      </c>
      <c r="O545">
        <v>0</v>
      </c>
      <c r="P545">
        <v>0</v>
      </c>
      <c r="Q545">
        <v>1</v>
      </c>
    </row>
    <row r="546" spans="10:17" x14ac:dyDescent="0.2">
      <c r="J546" t="s">
        <v>8400</v>
      </c>
      <c r="K546" t="s">
        <v>371</v>
      </c>
      <c r="L546" t="s">
        <v>402</v>
      </c>
      <c r="M546" t="s">
        <v>9097</v>
      </c>
      <c r="N546" t="s">
        <v>500</v>
      </c>
      <c r="O546">
        <v>0</v>
      </c>
      <c r="P546">
        <v>0</v>
      </c>
      <c r="Q546">
        <v>1</v>
      </c>
    </row>
    <row r="547" spans="10:17" x14ac:dyDescent="0.2">
      <c r="J547" t="s">
        <v>8400</v>
      </c>
      <c r="K547" t="s">
        <v>371</v>
      </c>
      <c r="L547" t="s">
        <v>402</v>
      </c>
      <c r="M547" t="s">
        <v>9097</v>
      </c>
      <c r="N547" t="s">
        <v>8379</v>
      </c>
      <c r="O547">
        <v>0</v>
      </c>
      <c r="P547">
        <v>0</v>
      </c>
      <c r="Q547">
        <v>1</v>
      </c>
    </row>
    <row r="548" spans="10:17" x14ac:dyDescent="0.2">
      <c r="J548" t="s">
        <v>8400</v>
      </c>
      <c r="K548" t="s">
        <v>371</v>
      </c>
      <c r="L548" t="s">
        <v>402</v>
      </c>
      <c r="M548" t="s">
        <v>9097</v>
      </c>
      <c r="N548" t="s">
        <v>8254</v>
      </c>
      <c r="O548">
        <v>0</v>
      </c>
      <c r="P548">
        <v>0</v>
      </c>
      <c r="Q548">
        <v>1</v>
      </c>
    </row>
    <row r="549" spans="10:17" x14ac:dyDescent="0.2">
      <c r="J549" t="s">
        <v>8400</v>
      </c>
      <c r="K549" t="s">
        <v>371</v>
      </c>
      <c r="L549" t="s">
        <v>402</v>
      </c>
      <c r="M549" t="s">
        <v>9097</v>
      </c>
      <c r="N549" t="s">
        <v>8255</v>
      </c>
      <c r="O549">
        <v>0</v>
      </c>
      <c r="P549">
        <v>0</v>
      </c>
      <c r="Q549">
        <v>1</v>
      </c>
    </row>
    <row r="550" spans="10:17" x14ac:dyDescent="0.2">
      <c r="J550" t="s">
        <v>8400</v>
      </c>
      <c r="K550" t="s">
        <v>371</v>
      </c>
      <c r="L550" t="s">
        <v>402</v>
      </c>
      <c r="M550" t="s">
        <v>9097</v>
      </c>
      <c r="N550" t="s">
        <v>8256</v>
      </c>
      <c r="O550">
        <v>0</v>
      </c>
      <c r="P550">
        <v>0</v>
      </c>
      <c r="Q550">
        <v>1</v>
      </c>
    </row>
    <row r="551" spans="10:17" x14ac:dyDescent="0.2">
      <c r="J551" t="s">
        <v>8400</v>
      </c>
      <c r="K551" t="s">
        <v>371</v>
      </c>
      <c r="L551" t="s">
        <v>402</v>
      </c>
      <c r="M551" t="s">
        <v>9097</v>
      </c>
      <c r="N551" t="s">
        <v>8257</v>
      </c>
      <c r="O551">
        <v>0</v>
      </c>
      <c r="P551">
        <v>0</v>
      </c>
      <c r="Q551">
        <v>1</v>
      </c>
    </row>
    <row r="552" spans="10:17" x14ac:dyDescent="0.2">
      <c r="J552" t="s">
        <v>8400</v>
      </c>
      <c r="K552" t="s">
        <v>371</v>
      </c>
      <c r="L552" t="s">
        <v>402</v>
      </c>
      <c r="M552" t="s">
        <v>9097</v>
      </c>
      <c r="N552" t="s">
        <v>8258</v>
      </c>
      <c r="O552">
        <v>0</v>
      </c>
      <c r="P552">
        <v>0</v>
      </c>
      <c r="Q552">
        <v>1</v>
      </c>
    </row>
    <row r="553" spans="10:17" x14ac:dyDescent="0.2">
      <c r="J553" t="s">
        <v>8400</v>
      </c>
      <c r="K553" t="s">
        <v>371</v>
      </c>
      <c r="L553" t="s">
        <v>402</v>
      </c>
      <c r="M553" t="s">
        <v>9097</v>
      </c>
      <c r="N553" t="s">
        <v>8259</v>
      </c>
      <c r="O553">
        <v>0</v>
      </c>
      <c r="P553">
        <v>0</v>
      </c>
      <c r="Q553">
        <v>1</v>
      </c>
    </row>
    <row r="554" spans="10:17" x14ac:dyDescent="0.2">
      <c r="J554" t="s">
        <v>8400</v>
      </c>
      <c r="K554" t="s">
        <v>371</v>
      </c>
      <c r="L554" t="s">
        <v>402</v>
      </c>
      <c r="M554" t="s">
        <v>9097</v>
      </c>
      <c r="N554" t="s">
        <v>8661</v>
      </c>
      <c r="O554">
        <v>0</v>
      </c>
      <c r="P554">
        <v>0</v>
      </c>
      <c r="Q554">
        <v>1</v>
      </c>
    </row>
    <row r="555" spans="10:17" x14ac:dyDescent="0.2">
      <c r="J555" t="s">
        <v>8400</v>
      </c>
      <c r="K555" t="s">
        <v>371</v>
      </c>
      <c r="L555" t="s">
        <v>402</v>
      </c>
      <c r="M555" t="s">
        <v>9097</v>
      </c>
      <c r="N555" t="s">
        <v>8660</v>
      </c>
      <c r="O555">
        <v>0</v>
      </c>
      <c r="P555">
        <v>0</v>
      </c>
      <c r="Q555">
        <v>1</v>
      </c>
    </row>
    <row r="556" spans="10:17" x14ac:dyDescent="0.2">
      <c r="J556" t="s">
        <v>8400</v>
      </c>
      <c r="K556" t="s">
        <v>371</v>
      </c>
      <c r="L556" t="s">
        <v>402</v>
      </c>
      <c r="M556" t="s">
        <v>9097</v>
      </c>
      <c r="N556" t="s">
        <v>8659</v>
      </c>
      <c r="O556">
        <v>0</v>
      </c>
      <c r="P556">
        <v>0</v>
      </c>
      <c r="Q556">
        <v>1</v>
      </c>
    </row>
    <row r="557" spans="10:17" x14ac:dyDescent="0.2">
      <c r="J557" t="s">
        <v>8400</v>
      </c>
      <c r="K557" t="s">
        <v>371</v>
      </c>
      <c r="L557" t="s">
        <v>402</v>
      </c>
      <c r="M557" t="s">
        <v>9097</v>
      </c>
      <c r="N557" t="s">
        <v>8658</v>
      </c>
      <c r="O557">
        <v>0</v>
      </c>
      <c r="P557">
        <v>0</v>
      </c>
      <c r="Q557">
        <v>1</v>
      </c>
    </row>
    <row r="558" spans="10:17" x14ac:dyDescent="0.2">
      <c r="J558" t="s">
        <v>8400</v>
      </c>
      <c r="K558" t="s">
        <v>371</v>
      </c>
      <c r="L558" t="s">
        <v>402</v>
      </c>
      <c r="M558" t="s">
        <v>9097</v>
      </c>
      <c r="N558" t="s">
        <v>8656</v>
      </c>
      <c r="O558">
        <v>0</v>
      </c>
      <c r="P558">
        <v>0</v>
      </c>
      <c r="Q558">
        <v>1</v>
      </c>
    </row>
    <row r="559" spans="10:17" x14ac:dyDescent="0.2">
      <c r="J559" t="s">
        <v>8400</v>
      </c>
      <c r="K559" t="s">
        <v>371</v>
      </c>
      <c r="L559" t="s">
        <v>402</v>
      </c>
      <c r="M559" t="s">
        <v>9097</v>
      </c>
      <c r="N559" t="s">
        <v>8657</v>
      </c>
      <c r="O559">
        <v>0</v>
      </c>
      <c r="P559">
        <v>0</v>
      </c>
      <c r="Q559">
        <v>1</v>
      </c>
    </row>
    <row r="560" spans="10:17" x14ac:dyDescent="0.2">
      <c r="J560" t="s">
        <v>8400</v>
      </c>
      <c r="K560" t="s">
        <v>371</v>
      </c>
      <c r="L560" t="s">
        <v>402</v>
      </c>
      <c r="M560" t="s">
        <v>9097</v>
      </c>
      <c r="N560" t="s">
        <v>9119</v>
      </c>
      <c r="O560">
        <v>0</v>
      </c>
      <c r="P560">
        <v>0</v>
      </c>
      <c r="Q560">
        <v>1</v>
      </c>
    </row>
    <row r="561" spans="10:17" x14ac:dyDescent="0.2">
      <c r="J561" t="s">
        <v>8400</v>
      </c>
      <c r="K561" t="s">
        <v>371</v>
      </c>
      <c r="L561" t="s">
        <v>402</v>
      </c>
      <c r="M561" t="s">
        <v>9097</v>
      </c>
      <c r="N561" t="s">
        <v>9120</v>
      </c>
      <c r="O561">
        <v>0</v>
      </c>
      <c r="P561">
        <v>0</v>
      </c>
      <c r="Q561">
        <v>1</v>
      </c>
    </row>
    <row r="562" spans="10:17" x14ac:dyDescent="0.2">
      <c r="J562" t="s">
        <v>8400</v>
      </c>
      <c r="K562" t="s">
        <v>371</v>
      </c>
      <c r="L562" t="s">
        <v>402</v>
      </c>
      <c r="M562" t="s">
        <v>9097</v>
      </c>
      <c r="N562" t="s">
        <v>9100</v>
      </c>
      <c r="O562">
        <v>0</v>
      </c>
      <c r="P562">
        <v>0</v>
      </c>
      <c r="Q562">
        <v>1</v>
      </c>
    </row>
    <row r="563" spans="10:17" x14ac:dyDescent="0.2">
      <c r="J563" t="s">
        <v>8400</v>
      </c>
      <c r="K563" t="s">
        <v>371</v>
      </c>
      <c r="L563" t="s">
        <v>402</v>
      </c>
      <c r="M563" t="s">
        <v>9097</v>
      </c>
      <c r="N563" t="s">
        <v>9101</v>
      </c>
      <c r="O563">
        <v>0</v>
      </c>
      <c r="P563">
        <v>0</v>
      </c>
      <c r="Q563">
        <v>1</v>
      </c>
    </row>
    <row r="564" spans="10:17" x14ac:dyDescent="0.2">
      <c r="J564" t="s">
        <v>8400</v>
      </c>
      <c r="K564" t="s">
        <v>371</v>
      </c>
      <c r="L564" t="s">
        <v>402</v>
      </c>
      <c r="M564" t="s">
        <v>9097</v>
      </c>
      <c r="N564" t="s">
        <v>9102</v>
      </c>
      <c r="O564">
        <v>0</v>
      </c>
      <c r="P564">
        <v>0</v>
      </c>
      <c r="Q564">
        <v>1</v>
      </c>
    </row>
    <row r="565" spans="10:17" x14ac:dyDescent="0.2">
      <c r="J565" t="s">
        <v>8400</v>
      </c>
      <c r="K565" t="s">
        <v>371</v>
      </c>
      <c r="L565" t="s">
        <v>402</v>
      </c>
      <c r="M565" t="s">
        <v>9097</v>
      </c>
      <c r="N565" t="s">
        <v>9103</v>
      </c>
      <c r="O565">
        <v>0</v>
      </c>
      <c r="P565">
        <v>0</v>
      </c>
      <c r="Q565">
        <v>1</v>
      </c>
    </row>
    <row r="566" spans="10:17" x14ac:dyDescent="0.2">
      <c r="J566" t="s">
        <v>8400</v>
      </c>
      <c r="K566" t="s">
        <v>371</v>
      </c>
      <c r="L566" t="s">
        <v>402</v>
      </c>
      <c r="M566" t="s">
        <v>9097</v>
      </c>
      <c r="N566" t="s">
        <v>9104</v>
      </c>
      <c r="O566">
        <v>0</v>
      </c>
      <c r="P566">
        <v>0</v>
      </c>
      <c r="Q566">
        <v>1</v>
      </c>
    </row>
    <row r="567" spans="10:17" x14ac:dyDescent="0.2">
      <c r="J567" t="s">
        <v>8400</v>
      </c>
      <c r="K567" t="s">
        <v>371</v>
      </c>
      <c r="L567" t="s">
        <v>402</v>
      </c>
      <c r="M567" t="s">
        <v>9097</v>
      </c>
      <c r="N567" t="s">
        <v>8981</v>
      </c>
      <c r="O567">
        <v>0</v>
      </c>
      <c r="P567">
        <v>0</v>
      </c>
      <c r="Q567">
        <v>1</v>
      </c>
    </row>
    <row r="568" spans="10:17" x14ac:dyDescent="0.2">
      <c r="J568" t="s">
        <v>8400</v>
      </c>
      <c r="K568" t="s">
        <v>371</v>
      </c>
      <c r="L568" t="s">
        <v>402</v>
      </c>
      <c r="M568" t="s">
        <v>9097</v>
      </c>
      <c r="N568" t="s">
        <v>8984</v>
      </c>
      <c r="O568">
        <v>0</v>
      </c>
      <c r="P568">
        <v>0</v>
      </c>
      <c r="Q568">
        <v>1</v>
      </c>
    </row>
    <row r="569" spans="10:17" x14ac:dyDescent="0.2">
      <c r="J569" t="s">
        <v>8400</v>
      </c>
      <c r="K569" t="s">
        <v>371</v>
      </c>
      <c r="L569" t="s">
        <v>402</v>
      </c>
      <c r="M569" t="s">
        <v>9097</v>
      </c>
      <c r="N569" t="s">
        <v>8985</v>
      </c>
      <c r="O569">
        <v>0</v>
      </c>
      <c r="P569">
        <v>0</v>
      </c>
      <c r="Q569">
        <v>1</v>
      </c>
    </row>
    <row r="570" spans="10:17" x14ac:dyDescent="0.2">
      <c r="J570" t="s">
        <v>8400</v>
      </c>
      <c r="K570" t="s">
        <v>371</v>
      </c>
      <c r="L570" t="s">
        <v>402</v>
      </c>
      <c r="M570" t="s">
        <v>9097</v>
      </c>
      <c r="N570" t="s">
        <v>8986</v>
      </c>
      <c r="O570">
        <v>0</v>
      </c>
      <c r="P570">
        <v>0</v>
      </c>
      <c r="Q570">
        <v>1</v>
      </c>
    </row>
    <row r="571" spans="10:17" x14ac:dyDescent="0.2">
      <c r="J571" t="s">
        <v>8400</v>
      </c>
      <c r="K571" t="s">
        <v>371</v>
      </c>
      <c r="L571" t="s">
        <v>402</v>
      </c>
      <c r="M571" t="s">
        <v>9097</v>
      </c>
      <c r="N571" t="s">
        <v>9124</v>
      </c>
      <c r="O571">
        <v>0</v>
      </c>
      <c r="P571">
        <v>0</v>
      </c>
      <c r="Q571">
        <v>1</v>
      </c>
    </row>
    <row r="572" spans="10:17" x14ac:dyDescent="0.2">
      <c r="J572" t="s">
        <v>8400</v>
      </c>
      <c r="K572" t="s">
        <v>371</v>
      </c>
      <c r="L572" t="s">
        <v>402</v>
      </c>
      <c r="M572" t="s">
        <v>9097</v>
      </c>
      <c r="N572" t="s">
        <v>9107</v>
      </c>
      <c r="O572">
        <v>0</v>
      </c>
      <c r="P572">
        <v>0</v>
      </c>
      <c r="Q572">
        <v>1</v>
      </c>
    </row>
    <row r="573" spans="10:17" x14ac:dyDescent="0.2">
      <c r="J573" t="s">
        <v>8400</v>
      </c>
      <c r="K573" t="s">
        <v>371</v>
      </c>
      <c r="L573" t="s">
        <v>402</v>
      </c>
      <c r="M573" t="s">
        <v>9097</v>
      </c>
      <c r="N573" t="s">
        <v>9108</v>
      </c>
      <c r="O573">
        <v>0</v>
      </c>
      <c r="P573">
        <v>0</v>
      </c>
      <c r="Q573">
        <v>1</v>
      </c>
    </row>
    <row r="574" spans="10:17" x14ac:dyDescent="0.2">
      <c r="J574" t="s">
        <v>8400</v>
      </c>
      <c r="K574" t="s">
        <v>371</v>
      </c>
      <c r="L574" t="s">
        <v>402</v>
      </c>
      <c r="M574" t="s">
        <v>9097</v>
      </c>
      <c r="N574" t="s">
        <v>9109</v>
      </c>
      <c r="O574">
        <v>0</v>
      </c>
      <c r="P574">
        <v>0</v>
      </c>
      <c r="Q574">
        <v>1</v>
      </c>
    </row>
    <row r="575" spans="10:17" x14ac:dyDescent="0.2">
      <c r="J575" t="s">
        <v>8400</v>
      </c>
      <c r="K575" t="s">
        <v>371</v>
      </c>
      <c r="L575" t="s">
        <v>402</v>
      </c>
      <c r="M575" t="s">
        <v>9097</v>
      </c>
      <c r="N575" t="s">
        <v>9123</v>
      </c>
      <c r="O575">
        <v>0</v>
      </c>
      <c r="P575">
        <v>0</v>
      </c>
      <c r="Q575">
        <v>1</v>
      </c>
    </row>
    <row r="576" spans="10:17" x14ac:dyDescent="0.2">
      <c r="J576" t="s">
        <v>8400</v>
      </c>
      <c r="K576" t="s">
        <v>371</v>
      </c>
      <c r="L576" t="s">
        <v>402</v>
      </c>
      <c r="M576" t="s">
        <v>9097</v>
      </c>
      <c r="N576" t="s">
        <v>9110</v>
      </c>
      <c r="O576">
        <v>0</v>
      </c>
      <c r="P576">
        <v>0</v>
      </c>
      <c r="Q576">
        <v>1</v>
      </c>
    </row>
    <row r="577" spans="10:17" x14ac:dyDescent="0.2">
      <c r="J577" t="s">
        <v>8400</v>
      </c>
      <c r="K577" t="s">
        <v>371</v>
      </c>
      <c r="L577" t="s">
        <v>402</v>
      </c>
      <c r="M577" t="s">
        <v>9097</v>
      </c>
      <c r="N577" t="s">
        <v>9111</v>
      </c>
      <c r="O577">
        <v>0</v>
      </c>
      <c r="P577">
        <v>0</v>
      </c>
      <c r="Q577">
        <v>1</v>
      </c>
    </row>
    <row r="578" spans="10:17" x14ac:dyDescent="0.2">
      <c r="J578" t="s">
        <v>8400</v>
      </c>
      <c r="K578" t="s">
        <v>371</v>
      </c>
      <c r="L578" t="s">
        <v>402</v>
      </c>
      <c r="M578" t="s">
        <v>9097</v>
      </c>
      <c r="N578" t="s">
        <v>9112</v>
      </c>
      <c r="O578">
        <v>0</v>
      </c>
      <c r="P578">
        <v>0</v>
      </c>
      <c r="Q578">
        <v>1</v>
      </c>
    </row>
    <row r="579" spans="10:17" x14ac:dyDescent="0.2">
      <c r="J579" t="s">
        <v>8400</v>
      </c>
      <c r="K579" t="s">
        <v>371</v>
      </c>
      <c r="L579" t="s">
        <v>402</v>
      </c>
      <c r="M579" t="s">
        <v>9097</v>
      </c>
      <c r="N579" t="s">
        <v>9113</v>
      </c>
      <c r="O579">
        <v>0</v>
      </c>
      <c r="P579">
        <v>0</v>
      </c>
      <c r="Q579">
        <v>1</v>
      </c>
    </row>
    <row r="580" spans="10:17" x14ac:dyDescent="0.2">
      <c r="J580" t="s">
        <v>8400</v>
      </c>
      <c r="K580" t="s">
        <v>371</v>
      </c>
      <c r="L580" t="s">
        <v>402</v>
      </c>
      <c r="M580" t="s">
        <v>9097</v>
      </c>
      <c r="N580" t="s">
        <v>9114</v>
      </c>
      <c r="O580">
        <v>0</v>
      </c>
      <c r="P580">
        <v>0</v>
      </c>
      <c r="Q580">
        <v>1</v>
      </c>
    </row>
    <row r="581" spans="10:17" x14ac:dyDescent="0.2">
      <c r="J581" t="s">
        <v>8400</v>
      </c>
      <c r="K581" t="s">
        <v>371</v>
      </c>
      <c r="L581" t="s">
        <v>402</v>
      </c>
      <c r="M581" t="s">
        <v>9097</v>
      </c>
      <c r="N581" t="s">
        <v>9126</v>
      </c>
      <c r="O581">
        <v>0</v>
      </c>
      <c r="P581">
        <v>0</v>
      </c>
      <c r="Q581">
        <v>1</v>
      </c>
    </row>
    <row r="582" spans="10:17" x14ac:dyDescent="0.2">
      <c r="J582" t="s">
        <v>8400</v>
      </c>
      <c r="K582" t="s">
        <v>371</v>
      </c>
      <c r="L582" t="s">
        <v>402</v>
      </c>
      <c r="M582" t="s">
        <v>9097</v>
      </c>
      <c r="N582" t="s">
        <v>9115</v>
      </c>
      <c r="O582">
        <v>0</v>
      </c>
      <c r="P582">
        <v>0</v>
      </c>
      <c r="Q582">
        <v>1</v>
      </c>
    </row>
    <row r="583" spans="10:17" x14ac:dyDescent="0.2">
      <c r="J583" t="s">
        <v>8400</v>
      </c>
      <c r="K583" t="s">
        <v>371</v>
      </c>
      <c r="L583" t="s">
        <v>402</v>
      </c>
      <c r="M583" t="s">
        <v>9097</v>
      </c>
      <c r="N583" t="s">
        <v>9116</v>
      </c>
      <c r="O583">
        <v>0</v>
      </c>
      <c r="P583">
        <v>0</v>
      </c>
      <c r="Q583">
        <v>1</v>
      </c>
    </row>
    <row r="584" spans="10:17" x14ac:dyDescent="0.2">
      <c r="J584" t="s">
        <v>8400</v>
      </c>
      <c r="K584" t="s">
        <v>371</v>
      </c>
      <c r="L584" t="s">
        <v>402</v>
      </c>
      <c r="M584" t="s">
        <v>9097</v>
      </c>
      <c r="N584" t="s">
        <v>9117</v>
      </c>
      <c r="O584">
        <v>0</v>
      </c>
      <c r="P584">
        <v>0</v>
      </c>
      <c r="Q584">
        <v>1</v>
      </c>
    </row>
    <row r="585" spans="10:17" x14ac:dyDescent="0.2">
      <c r="J585" t="s">
        <v>8400</v>
      </c>
      <c r="K585" t="s">
        <v>371</v>
      </c>
      <c r="L585" t="s">
        <v>402</v>
      </c>
      <c r="M585" t="s">
        <v>9097</v>
      </c>
      <c r="N585" t="s">
        <v>9118</v>
      </c>
      <c r="O585">
        <v>0</v>
      </c>
      <c r="P585">
        <v>0</v>
      </c>
      <c r="Q585">
        <v>1</v>
      </c>
    </row>
    <row r="586" spans="10:17" x14ac:dyDescent="0.2">
      <c r="J586" t="s">
        <v>8400</v>
      </c>
      <c r="K586" t="s">
        <v>371</v>
      </c>
      <c r="L586" t="s">
        <v>402</v>
      </c>
      <c r="M586" t="s">
        <v>9097</v>
      </c>
      <c r="N586" t="s">
        <v>8988</v>
      </c>
      <c r="O586">
        <v>0</v>
      </c>
      <c r="P586">
        <v>0</v>
      </c>
      <c r="Q586">
        <v>1</v>
      </c>
    </row>
    <row r="587" spans="10:17" x14ac:dyDescent="0.2">
      <c r="J587" t="s">
        <v>8400</v>
      </c>
      <c r="K587" t="s">
        <v>371</v>
      </c>
      <c r="L587" t="s">
        <v>402</v>
      </c>
      <c r="M587" t="s">
        <v>9097</v>
      </c>
      <c r="N587" t="s">
        <v>8989</v>
      </c>
      <c r="O587">
        <v>0</v>
      </c>
      <c r="P587">
        <v>0</v>
      </c>
      <c r="Q587">
        <v>1</v>
      </c>
    </row>
    <row r="588" spans="10:17" x14ac:dyDescent="0.2">
      <c r="J588" t="s">
        <v>8400</v>
      </c>
      <c r="K588" t="s">
        <v>371</v>
      </c>
      <c r="L588" t="s">
        <v>402</v>
      </c>
      <c r="M588" t="s">
        <v>9097</v>
      </c>
      <c r="N588" t="s">
        <v>9127</v>
      </c>
      <c r="O588">
        <v>0</v>
      </c>
      <c r="P588">
        <v>0</v>
      </c>
      <c r="Q588">
        <v>1</v>
      </c>
    </row>
    <row r="589" spans="10:17" x14ac:dyDescent="0.2">
      <c r="J589" t="s">
        <v>8400</v>
      </c>
      <c r="K589" t="s">
        <v>371</v>
      </c>
      <c r="L589" t="s">
        <v>402</v>
      </c>
      <c r="M589" t="s">
        <v>9097</v>
      </c>
      <c r="N589" t="s">
        <v>9128</v>
      </c>
      <c r="O589">
        <v>0</v>
      </c>
      <c r="P589">
        <v>0</v>
      </c>
      <c r="Q589">
        <v>1</v>
      </c>
    </row>
    <row r="590" spans="10:17" x14ac:dyDescent="0.2">
      <c r="J590" t="s">
        <v>8400</v>
      </c>
      <c r="K590" t="s">
        <v>371</v>
      </c>
      <c r="L590" t="s">
        <v>402</v>
      </c>
      <c r="M590" t="s">
        <v>9097</v>
      </c>
      <c r="N590" t="s">
        <v>9129</v>
      </c>
      <c r="O590">
        <v>0</v>
      </c>
      <c r="P590">
        <v>0</v>
      </c>
      <c r="Q590">
        <v>1</v>
      </c>
    </row>
    <row r="591" spans="10:17" x14ac:dyDescent="0.2">
      <c r="J591" t="s">
        <v>8400</v>
      </c>
      <c r="K591" t="s">
        <v>371</v>
      </c>
      <c r="L591" t="s">
        <v>402</v>
      </c>
      <c r="M591" t="s">
        <v>9097</v>
      </c>
      <c r="N591" t="s">
        <v>9133</v>
      </c>
      <c r="O591">
        <v>0</v>
      </c>
      <c r="P591">
        <v>0</v>
      </c>
      <c r="Q591">
        <v>1</v>
      </c>
    </row>
    <row r="592" spans="10:17" x14ac:dyDescent="0.2">
      <c r="J592" t="s">
        <v>8400</v>
      </c>
      <c r="K592" t="s">
        <v>371</v>
      </c>
      <c r="L592" t="s">
        <v>402</v>
      </c>
      <c r="M592" t="s">
        <v>9097</v>
      </c>
      <c r="N592" t="s">
        <v>9134</v>
      </c>
      <c r="O592">
        <v>0</v>
      </c>
      <c r="P592">
        <v>0</v>
      </c>
      <c r="Q592">
        <v>1</v>
      </c>
    </row>
    <row r="593" spans="10:17" x14ac:dyDescent="0.2">
      <c r="J593" t="s">
        <v>8400</v>
      </c>
      <c r="K593" t="s">
        <v>371</v>
      </c>
      <c r="L593" t="s">
        <v>402</v>
      </c>
      <c r="M593" t="s">
        <v>9097</v>
      </c>
      <c r="N593" t="s">
        <v>501</v>
      </c>
      <c r="O593">
        <v>0</v>
      </c>
      <c r="P593">
        <v>0</v>
      </c>
      <c r="Q593">
        <v>1</v>
      </c>
    </row>
    <row r="594" spans="10:17" x14ac:dyDescent="0.2">
      <c r="J594" t="s">
        <v>8400</v>
      </c>
      <c r="K594" t="s">
        <v>371</v>
      </c>
      <c r="L594" t="s">
        <v>401</v>
      </c>
      <c r="M594" t="s">
        <v>9098</v>
      </c>
      <c r="N594" t="s">
        <v>8249</v>
      </c>
      <c r="O594">
        <v>0</v>
      </c>
      <c r="P594">
        <v>0</v>
      </c>
      <c r="Q594">
        <v>1</v>
      </c>
    </row>
    <row r="595" spans="10:17" x14ac:dyDescent="0.2">
      <c r="J595" t="s">
        <v>8400</v>
      </c>
      <c r="K595" t="s">
        <v>371</v>
      </c>
      <c r="L595" t="s">
        <v>401</v>
      </c>
      <c r="M595" t="s">
        <v>9098</v>
      </c>
      <c r="N595" t="s">
        <v>8983</v>
      </c>
      <c r="O595">
        <v>0</v>
      </c>
      <c r="P595">
        <v>0</v>
      </c>
      <c r="Q595">
        <v>1</v>
      </c>
    </row>
    <row r="596" spans="10:17" x14ac:dyDescent="0.2">
      <c r="J596" t="s">
        <v>8400</v>
      </c>
      <c r="K596" t="s">
        <v>371</v>
      </c>
      <c r="L596" t="s">
        <v>401</v>
      </c>
      <c r="M596" t="s">
        <v>9098</v>
      </c>
      <c r="N596" t="s">
        <v>8250</v>
      </c>
      <c r="O596">
        <v>0</v>
      </c>
      <c r="P596">
        <v>0</v>
      </c>
      <c r="Q596">
        <v>1</v>
      </c>
    </row>
    <row r="597" spans="10:17" x14ac:dyDescent="0.2">
      <c r="J597" t="s">
        <v>8400</v>
      </c>
      <c r="K597" t="s">
        <v>371</v>
      </c>
      <c r="L597" t="s">
        <v>401</v>
      </c>
      <c r="M597" t="s">
        <v>9098</v>
      </c>
      <c r="N597" t="s">
        <v>8251</v>
      </c>
      <c r="O597">
        <v>0</v>
      </c>
      <c r="P597">
        <v>0</v>
      </c>
      <c r="Q597">
        <v>1</v>
      </c>
    </row>
    <row r="598" spans="10:17" x14ac:dyDescent="0.2">
      <c r="J598" t="s">
        <v>8400</v>
      </c>
      <c r="K598" t="s">
        <v>371</v>
      </c>
      <c r="L598" t="s">
        <v>401</v>
      </c>
      <c r="M598" t="s">
        <v>9098</v>
      </c>
      <c r="N598" t="s">
        <v>8252</v>
      </c>
      <c r="O598">
        <v>0</v>
      </c>
      <c r="P598">
        <v>0</v>
      </c>
      <c r="Q598">
        <v>1</v>
      </c>
    </row>
    <row r="599" spans="10:17" x14ac:dyDescent="0.2">
      <c r="J599" t="s">
        <v>8400</v>
      </c>
      <c r="K599" t="s">
        <v>371</v>
      </c>
      <c r="L599" t="s">
        <v>401</v>
      </c>
      <c r="M599" t="s">
        <v>9098</v>
      </c>
      <c r="N599" t="s">
        <v>8253</v>
      </c>
      <c r="O599">
        <v>0</v>
      </c>
      <c r="P599">
        <v>0</v>
      </c>
      <c r="Q599">
        <v>1</v>
      </c>
    </row>
    <row r="600" spans="10:17" x14ac:dyDescent="0.2">
      <c r="J600" t="s">
        <v>8400</v>
      </c>
      <c r="K600" t="s">
        <v>371</v>
      </c>
      <c r="L600" t="s">
        <v>401</v>
      </c>
      <c r="M600" t="s">
        <v>9098</v>
      </c>
      <c r="N600" t="s">
        <v>8382</v>
      </c>
      <c r="O600">
        <v>0</v>
      </c>
      <c r="P600">
        <v>0</v>
      </c>
      <c r="Q600">
        <v>1</v>
      </c>
    </row>
    <row r="601" spans="10:17" x14ac:dyDescent="0.2">
      <c r="J601" t="s">
        <v>8400</v>
      </c>
      <c r="K601" t="s">
        <v>371</v>
      </c>
      <c r="L601" t="s">
        <v>401</v>
      </c>
      <c r="M601" t="s">
        <v>9098</v>
      </c>
      <c r="N601" t="s">
        <v>8370</v>
      </c>
      <c r="O601">
        <v>0</v>
      </c>
      <c r="P601">
        <v>0</v>
      </c>
      <c r="Q601">
        <v>1</v>
      </c>
    </row>
    <row r="602" spans="10:17" x14ac:dyDescent="0.2">
      <c r="J602" t="s">
        <v>8400</v>
      </c>
      <c r="K602" t="s">
        <v>371</v>
      </c>
      <c r="L602" t="s">
        <v>401</v>
      </c>
      <c r="M602" t="s">
        <v>9098</v>
      </c>
      <c r="N602" t="s">
        <v>9099</v>
      </c>
      <c r="O602">
        <v>0</v>
      </c>
      <c r="P602">
        <v>0</v>
      </c>
      <c r="Q602">
        <v>1</v>
      </c>
    </row>
    <row r="603" spans="10:17" x14ac:dyDescent="0.2">
      <c r="J603" t="s">
        <v>8400</v>
      </c>
      <c r="K603" t="s">
        <v>371</v>
      </c>
      <c r="L603" t="s">
        <v>401</v>
      </c>
      <c r="M603" t="s">
        <v>9098</v>
      </c>
      <c r="N603" t="s">
        <v>8371</v>
      </c>
      <c r="O603">
        <v>0</v>
      </c>
      <c r="P603">
        <v>0</v>
      </c>
      <c r="Q603">
        <v>1</v>
      </c>
    </row>
    <row r="604" spans="10:17" x14ac:dyDescent="0.2">
      <c r="J604" t="s">
        <v>8400</v>
      </c>
      <c r="K604" t="s">
        <v>371</v>
      </c>
      <c r="L604" t="s">
        <v>401</v>
      </c>
      <c r="M604" t="s">
        <v>9098</v>
      </c>
      <c r="N604" t="s">
        <v>8366</v>
      </c>
      <c r="O604">
        <v>0</v>
      </c>
      <c r="P604">
        <v>0</v>
      </c>
      <c r="Q604">
        <v>1</v>
      </c>
    </row>
    <row r="605" spans="10:17" x14ac:dyDescent="0.2">
      <c r="J605" t="s">
        <v>8400</v>
      </c>
      <c r="K605" t="s">
        <v>371</v>
      </c>
      <c r="L605" t="s">
        <v>401</v>
      </c>
      <c r="M605" t="s">
        <v>9098</v>
      </c>
      <c r="N605" t="s">
        <v>8372</v>
      </c>
      <c r="O605">
        <v>0</v>
      </c>
      <c r="P605">
        <v>0</v>
      </c>
      <c r="Q605">
        <v>1</v>
      </c>
    </row>
    <row r="606" spans="10:17" x14ac:dyDescent="0.2">
      <c r="J606" t="s">
        <v>8400</v>
      </c>
      <c r="K606" t="s">
        <v>371</v>
      </c>
      <c r="L606" t="s">
        <v>401</v>
      </c>
      <c r="M606" t="s">
        <v>9098</v>
      </c>
      <c r="N606" t="s">
        <v>8367</v>
      </c>
      <c r="O606">
        <v>0</v>
      </c>
      <c r="P606">
        <v>0</v>
      </c>
      <c r="Q606">
        <v>1</v>
      </c>
    </row>
    <row r="607" spans="10:17" x14ac:dyDescent="0.2">
      <c r="J607" t="s">
        <v>8400</v>
      </c>
      <c r="K607" t="s">
        <v>371</v>
      </c>
      <c r="L607" t="s">
        <v>401</v>
      </c>
      <c r="M607" t="s">
        <v>9098</v>
      </c>
      <c r="N607" t="s">
        <v>8373</v>
      </c>
      <c r="O607">
        <v>0</v>
      </c>
      <c r="P607">
        <v>0</v>
      </c>
      <c r="Q607">
        <v>1</v>
      </c>
    </row>
    <row r="608" spans="10:17" x14ac:dyDescent="0.2">
      <c r="J608" t="s">
        <v>8400</v>
      </c>
      <c r="K608" t="s">
        <v>371</v>
      </c>
      <c r="L608" t="s">
        <v>401</v>
      </c>
      <c r="M608" t="s">
        <v>9098</v>
      </c>
      <c r="N608" t="s">
        <v>8374</v>
      </c>
      <c r="O608">
        <v>0</v>
      </c>
      <c r="P608">
        <v>0</v>
      </c>
      <c r="Q608">
        <v>1</v>
      </c>
    </row>
    <row r="609" spans="10:17" x14ac:dyDescent="0.2">
      <c r="J609" t="s">
        <v>8400</v>
      </c>
      <c r="K609" t="s">
        <v>371</v>
      </c>
      <c r="L609" t="s">
        <v>401</v>
      </c>
      <c r="M609" t="s">
        <v>9098</v>
      </c>
      <c r="N609" t="s">
        <v>8375</v>
      </c>
      <c r="O609">
        <v>0</v>
      </c>
      <c r="P609">
        <v>0</v>
      </c>
      <c r="Q609">
        <v>1</v>
      </c>
    </row>
    <row r="610" spans="10:17" x14ac:dyDescent="0.2">
      <c r="J610" t="s">
        <v>8400</v>
      </c>
      <c r="K610" t="s">
        <v>371</v>
      </c>
      <c r="L610" t="s">
        <v>401</v>
      </c>
      <c r="M610" t="s">
        <v>9098</v>
      </c>
      <c r="N610" t="s">
        <v>8376</v>
      </c>
      <c r="O610">
        <v>0</v>
      </c>
      <c r="P610">
        <v>0</v>
      </c>
      <c r="Q610">
        <v>1</v>
      </c>
    </row>
    <row r="611" spans="10:17" x14ac:dyDescent="0.2">
      <c r="J611" t="s">
        <v>8400</v>
      </c>
      <c r="K611" t="s">
        <v>371</v>
      </c>
      <c r="L611" t="s">
        <v>401</v>
      </c>
      <c r="M611" t="s">
        <v>9098</v>
      </c>
      <c r="N611" t="s">
        <v>8377</v>
      </c>
      <c r="O611">
        <v>0</v>
      </c>
      <c r="P611">
        <v>0</v>
      </c>
      <c r="Q611">
        <v>1</v>
      </c>
    </row>
    <row r="612" spans="10:17" x14ac:dyDescent="0.2">
      <c r="J612" t="s">
        <v>8400</v>
      </c>
      <c r="K612" t="s">
        <v>371</v>
      </c>
      <c r="L612" t="s">
        <v>401</v>
      </c>
      <c r="M612" t="s">
        <v>9098</v>
      </c>
      <c r="N612" t="s">
        <v>8378</v>
      </c>
      <c r="O612">
        <v>0</v>
      </c>
      <c r="P612">
        <v>0</v>
      </c>
      <c r="Q612">
        <v>1</v>
      </c>
    </row>
    <row r="613" spans="10:17" x14ac:dyDescent="0.2">
      <c r="J613" t="s">
        <v>8400</v>
      </c>
      <c r="K613" t="s">
        <v>371</v>
      </c>
      <c r="L613" t="s">
        <v>401</v>
      </c>
      <c r="M613" t="s">
        <v>9098</v>
      </c>
      <c r="N613" t="s">
        <v>8368</v>
      </c>
      <c r="O613">
        <v>0</v>
      </c>
      <c r="P613">
        <v>0</v>
      </c>
      <c r="Q613">
        <v>1</v>
      </c>
    </row>
    <row r="614" spans="10:17" x14ac:dyDescent="0.2">
      <c r="J614" t="s">
        <v>8400</v>
      </c>
      <c r="K614" t="s">
        <v>371</v>
      </c>
      <c r="L614" t="s">
        <v>401</v>
      </c>
      <c r="M614" t="s">
        <v>9098</v>
      </c>
      <c r="N614" t="s">
        <v>8369</v>
      </c>
      <c r="O614">
        <v>0</v>
      </c>
      <c r="P614">
        <v>0</v>
      </c>
      <c r="Q614">
        <v>1</v>
      </c>
    </row>
    <row r="615" spans="10:17" x14ac:dyDescent="0.2">
      <c r="J615" t="s">
        <v>8400</v>
      </c>
      <c r="K615" t="s">
        <v>371</v>
      </c>
      <c r="L615" t="s">
        <v>401</v>
      </c>
      <c r="M615" t="s">
        <v>9098</v>
      </c>
      <c r="N615" t="s">
        <v>499</v>
      </c>
      <c r="O615">
        <v>0</v>
      </c>
      <c r="P615">
        <v>0</v>
      </c>
      <c r="Q615">
        <v>1</v>
      </c>
    </row>
    <row r="616" spans="10:17" x14ac:dyDescent="0.2">
      <c r="J616" t="s">
        <v>8400</v>
      </c>
      <c r="K616" t="s">
        <v>371</v>
      </c>
      <c r="L616" t="s">
        <v>401</v>
      </c>
      <c r="M616" t="s">
        <v>9098</v>
      </c>
      <c r="N616" t="s">
        <v>500</v>
      </c>
      <c r="O616">
        <v>0</v>
      </c>
      <c r="P616">
        <v>0</v>
      </c>
      <c r="Q616">
        <v>1</v>
      </c>
    </row>
    <row r="617" spans="10:17" x14ac:dyDescent="0.2">
      <c r="J617" t="s">
        <v>8400</v>
      </c>
      <c r="K617" t="s">
        <v>371</v>
      </c>
      <c r="L617" t="s">
        <v>401</v>
      </c>
      <c r="M617" t="s">
        <v>9098</v>
      </c>
      <c r="N617" t="s">
        <v>8379</v>
      </c>
      <c r="O617">
        <v>0</v>
      </c>
      <c r="P617">
        <v>0</v>
      </c>
      <c r="Q617">
        <v>1</v>
      </c>
    </row>
    <row r="618" spans="10:17" x14ac:dyDescent="0.2">
      <c r="J618" t="s">
        <v>8400</v>
      </c>
      <c r="K618" t="s">
        <v>371</v>
      </c>
      <c r="L618" t="s">
        <v>401</v>
      </c>
      <c r="M618" t="s">
        <v>9098</v>
      </c>
      <c r="N618" t="s">
        <v>8254</v>
      </c>
      <c r="O618">
        <v>0</v>
      </c>
      <c r="P618">
        <v>0</v>
      </c>
      <c r="Q618">
        <v>1</v>
      </c>
    </row>
    <row r="619" spans="10:17" x14ac:dyDescent="0.2">
      <c r="J619" t="s">
        <v>8400</v>
      </c>
      <c r="K619" t="s">
        <v>371</v>
      </c>
      <c r="L619" t="s">
        <v>401</v>
      </c>
      <c r="M619" t="s">
        <v>9098</v>
      </c>
      <c r="N619" t="s">
        <v>8255</v>
      </c>
      <c r="O619">
        <v>0</v>
      </c>
      <c r="P619">
        <v>0</v>
      </c>
      <c r="Q619">
        <v>1</v>
      </c>
    </row>
    <row r="620" spans="10:17" x14ac:dyDescent="0.2">
      <c r="J620" t="s">
        <v>8400</v>
      </c>
      <c r="K620" t="s">
        <v>371</v>
      </c>
      <c r="L620" t="s">
        <v>401</v>
      </c>
      <c r="M620" t="s">
        <v>9098</v>
      </c>
      <c r="N620" t="s">
        <v>8256</v>
      </c>
      <c r="O620">
        <v>0</v>
      </c>
      <c r="P620">
        <v>0</v>
      </c>
      <c r="Q620">
        <v>1</v>
      </c>
    </row>
    <row r="621" spans="10:17" x14ac:dyDescent="0.2">
      <c r="J621" t="s">
        <v>8400</v>
      </c>
      <c r="K621" t="s">
        <v>371</v>
      </c>
      <c r="L621" t="s">
        <v>401</v>
      </c>
      <c r="M621" t="s">
        <v>9098</v>
      </c>
      <c r="N621" t="s">
        <v>8257</v>
      </c>
      <c r="O621">
        <v>0</v>
      </c>
      <c r="P621">
        <v>0</v>
      </c>
      <c r="Q621">
        <v>1</v>
      </c>
    </row>
    <row r="622" spans="10:17" x14ac:dyDescent="0.2">
      <c r="J622" t="s">
        <v>8400</v>
      </c>
      <c r="K622" t="s">
        <v>371</v>
      </c>
      <c r="L622" t="s">
        <v>401</v>
      </c>
      <c r="M622" t="s">
        <v>9098</v>
      </c>
      <c r="N622" t="s">
        <v>8258</v>
      </c>
      <c r="O622">
        <v>0</v>
      </c>
      <c r="P622">
        <v>0</v>
      </c>
      <c r="Q622">
        <v>1</v>
      </c>
    </row>
    <row r="623" spans="10:17" x14ac:dyDescent="0.2">
      <c r="J623" t="s">
        <v>8400</v>
      </c>
      <c r="K623" t="s">
        <v>371</v>
      </c>
      <c r="L623" t="s">
        <v>401</v>
      </c>
      <c r="M623" t="s">
        <v>9098</v>
      </c>
      <c r="N623" t="s">
        <v>8259</v>
      </c>
      <c r="O623">
        <v>0</v>
      </c>
      <c r="P623">
        <v>0</v>
      </c>
      <c r="Q623">
        <v>1</v>
      </c>
    </row>
    <row r="624" spans="10:17" x14ac:dyDescent="0.2">
      <c r="J624" t="s">
        <v>8400</v>
      </c>
      <c r="K624" t="s">
        <v>371</v>
      </c>
      <c r="L624" t="s">
        <v>401</v>
      </c>
      <c r="M624" t="s">
        <v>9098</v>
      </c>
      <c r="N624" t="s">
        <v>8380</v>
      </c>
      <c r="O624">
        <v>0</v>
      </c>
      <c r="P624">
        <v>0</v>
      </c>
      <c r="Q624">
        <v>1</v>
      </c>
    </row>
    <row r="625" spans="10:17" x14ac:dyDescent="0.2">
      <c r="J625" t="s">
        <v>8400</v>
      </c>
      <c r="K625" t="s">
        <v>371</v>
      </c>
      <c r="L625" t="s">
        <v>401</v>
      </c>
      <c r="M625" t="s">
        <v>9098</v>
      </c>
      <c r="N625" t="s">
        <v>8381</v>
      </c>
      <c r="O625">
        <v>0</v>
      </c>
      <c r="P625">
        <v>0</v>
      </c>
      <c r="Q625">
        <v>1</v>
      </c>
    </row>
    <row r="626" spans="10:17" x14ac:dyDescent="0.2">
      <c r="J626" t="s">
        <v>8400</v>
      </c>
      <c r="K626" t="s">
        <v>371</v>
      </c>
      <c r="L626" t="s">
        <v>401</v>
      </c>
      <c r="M626" t="s">
        <v>9098</v>
      </c>
      <c r="N626" t="s">
        <v>8654</v>
      </c>
      <c r="O626">
        <v>0</v>
      </c>
      <c r="P626">
        <v>0</v>
      </c>
      <c r="Q626">
        <v>1</v>
      </c>
    </row>
    <row r="627" spans="10:17" x14ac:dyDescent="0.2">
      <c r="J627" t="s">
        <v>8400</v>
      </c>
      <c r="K627" t="s">
        <v>371</v>
      </c>
      <c r="L627" t="s">
        <v>401</v>
      </c>
      <c r="M627" t="s">
        <v>9098</v>
      </c>
      <c r="N627" t="s">
        <v>8655</v>
      </c>
      <c r="O627">
        <v>0</v>
      </c>
      <c r="P627">
        <v>0</v>
      </c>
      <c r="Q627">
        <v>1</v>
      </c>
    </row>
    <row r="628" spans="10:17" x14ac:dyDescent="0.2">
      <c r="J628" t="s">
        <v>8400</v>
      </c>
      <c r="K628" t="s">
        <v>371</v>
      </c>
      <c r="L628" t="s">
        <v>401</v>
      </c>
      <c r="M628" t="s">
        <v>9098</v>
      </c>
      <c r="N628" t="s">
        <v>8672</v>
      </c>
      <c r="O628">
        <v>0</v>
      </c>
      <c r="P628">
        <v>0</v>
      </c>
      <c r="Q628">
        <v>1</v>
      </c>
    </row>
    <row r="629" spans="10:17" x14ac:dyDescent="0.2">
      <c r="J629" t="s">
        <v>8400</v>
      </c>
      <c r="K629" t="s">
        <v>371</v>
      </c>
      <c r="L629" t="s">
        <v>401</v>
      </c>
      <c r="M629" t="s">
        <v>9098</v>
      </c>
      <c r="N629" t="s">
        <v>8661</v>
      </c>
      <c r="O629">
        <v>0</v>
      </c>
      <c r="P629">
        <v>0</v>
      </c>
      <c r="Q629">
        <v>1</v>
      </c>
    </row>
    <row r="630" spans="10:17" x14ac:dyDescent="0.2">
      <c r="J630" t="s">
        <v>8400</v>
      </c>
      <c r="K630" t="s">
        <v>371</v>
      </c>
      <c r="L630" t="s">
        <v>401</v>
      </c>
      <c r="M630" t="s">
        <v>9098</v>
      </c>
      <c r="N630" t="s">
        <v>8660</v>
      </c>
      <c r="O630">
        <v>0</v>
      </c>
      <c r="P630">
        <v>0</v>
      </c>
      <c r="Q630">
        <v>1</v>
      </c>
    </row>
    <row r="631" spans="10:17" x14ac:dyDescent="0.2">
      <c r="J631" t="s">
        <v>8400</v>
      </c>
      <c r="K631" t="s">
        <v>371</v>
      </c>
      <c r="L631" t="s">
        <v>401</v>
      </c>
      <c r="M631" t="s">
        <v>9098</v>
      </c>
      <c r="N631" t="s">
        <v>8659</v>
      </c>
      <c r="O631">
        <v>0</v>
      </c>
      <c r="P631">
        <v>0</v>
      </c>
      <c r="Q631">
        <v>1</v>
      </c>
    </row>
    <row r="632" spans="10:17" x14ac:dyDescent="0.2">
      <c r="J632" t="s">
        <v>8400</v>
      </c>
      <c r="K632" t="s">
        <v>371</v>
      </c>
      <c r="L632" t="s">
        <v>401</v>
      </c>
      <c r="M632" t="s">
        <v>9098</v>
      </c>
      <c r="N632" t="s">
        <v>8658</v>
      </c>
      <c r="O632">
        <v>0</v>
      </c>
      <c r="P632">
        <v>0</v>
      </c>
      <c r="Q632">
        <v>1</v>
      </c>
    </row>
    <row r="633" spans="10:17" x14ac:dyDescent="0.2">
      <c r="J633" t="s">
        <v>8400</v>
      </c>
      <c r="K633" t="s">
        <v>371</v>
      </c>
      <c r="L633" t="s">
        <v>401</v>
      </c>
      <c r="M633" t="s">
        <v>9098</v>
      </c>
      <c r="N633" t="s">
        <v>8656</v>
      </c>
      <c r="O633">
        <v>0</v>
      </c>
      <c r="P633">
        <v>0</v>
      </c>
      <c r="Q633">
        <v>1</v>
      </c>
    </row>
    <row r="634" spans="10:17" x14ac:dyDescent="0.2">
      <c r="J634" t="s">
        <v>8400</v>
      </c>
      <c r="K634" t="s">
        <v>371</v>
      </c>
      <c r="L634" t="s">
        <v>401</v>
      </c>
      <c r="M634" t="s">
        <v>9098</v>
      </c>
      <c r="N634" t="s">
        <v>8657</v>
      </c>
      <c r="O634">
        <v>0</v>
      </c>
      <c r="P634">
        <v>0</v>
      </c>
      <c r="Q634">
        <v>1</v>
      </c>
    </row>
    <row r="635" spans="10:17" x14ac:dyDescent="0.2">
      <c r="J635" t="s">
        <v>8400</v>
      </c>
      <c r="K635" t="s">
        <v>371</v>
      </c>
      <c r="L635" t="s">
        <v>401</v>
      </c>
      <c r="M635" t="s">
        <v>9098</v>
      </c>
      <c r="N635" t="s">
        <v>9119</v>
      </c>
      <c r="O635">
        <v>0</v>
      </c>
      <c r="P635">
        <v>0</v>
      </c>
      <c r="Q635">
        <v>1</v>
      </c>
    </row>
    <row r="636" spans="10:17" x14ac:dyDescent="0.2">
      <c r="J636" t="s">
        <v>8400</v>
      </c>
      <c r="K636" t="s">
        <v>371</v>
      </c>
      <c r="L636" t="s">
        <v>401</v>
      </c>
      <c r="M636" t="s">
        <v>9098</v>
      </c>
      <c r="N636" t="s">
        <v>9120</v>
      </c>
      <c r="O636">
        <v>0</v>
      </c>
      <c r="P636">
        <v>0</v>
      </c>
      <c r="Q636">
        <v>1</v>
      </c>
    </row>
    <row r="637" spans="10:17" x14ac:dyDescent="0.2">
      <c r="J637" t="s">
        <v>8400</v>
      </c>
      <c r="K637" t="s">
        <v>371</v>
      </c>
      <c r="L637" t="s">
        <v>401</v>
      </c>
      <c r="M637" t="s">
        <v>9098</v>
      </c>
      <c r="N637" t="s">
        <v>9100</v>
      </c>
      <c r="O637">
        <v>0</v>
      </c>
      <c r="P637">
        <v>0</v>
      </c>
      <c r="Q637">
        <v>1</v>
      </c>
    </row>
    <row r="638" spans="10:17" x14ac:dyDescent="0.2">
      <c r="J638" t="s">
        <v>8400</v>
      </c>
      <c r="K638" t="s">
        <v>371</v>
      </c>
      <c r="L638" t="s">
        <v>401</v>
      </c>
      <c r="M638" t="s">
        <v>9098</v>
      </c>
      <c r="N638" t="s">
        <v>9101</v>
      </c>
      <c r="O638">
        <v>0</v>
      </c>
      <c r="P638">
        <v>0</v>
      </c>
      <c r="Q638">
        <v>1</v>
      </c>
    </row>
    <row r="639" spans="10:17" x14ac:dyDescent="0.2">
      <c r="J639" t="s">
        <v>8400</v>
      </c>
      <c r="K639" t="s">
        <v>371</v>
      </c>
      <c r="L639" t="s">
        <v>401</v>
      </c>
      <c r="M639" t="s">
        <v>9098</v>
      </c>
      <c r="N639" t="s">
        <v>9102</v>
      </c>
      <c r="O639">
        <v>0</v>
      </c>
      <c r="P639">
        <v>0</v>
      </c>
      <c r="Q639">
        <v>1</v>
      </c>
    </row>
    <row r="640" spans="10:17" x14ac:dyDescent="0.2">
      <c r="J640" t="s">
        <v>8400</v>
      </c>
      <c r="K640" t="s">
        <v>371</v>
      </c>
      <c r="L640" t="s">
        <v>401</v>
      </c>
      <c r="M640" t="s">
        <v>9098</v>
      </c>
      <c r="N640" t="s">
        <v>9103</v>
      </c>
      <c r="O640">
        <v>0</v>
      </c>
      <c r="P640">
        <v>0</v>
      </c>
      <c r="Q640">
        <v>1</v>
      </c>
    </row>
    <row r="641" spans="10:17" x14ac:dyDescent="0.2">
      <c r="J641" t="s">
        <v>8400</v>
      </c>
      <c r="K641" t="s">
        <v>371</v>
      </c>
      <c r="L641" t="s">
        <v>401</v>
      </c>
      <c r="M641" t="s">
        <v>9098</v>
      </c>
      <c r="N641" t="s">
        <v>9104</v>
      </c>
      <c r="O641">
        <v>0</v>
      </c>
      <c r="P641">
        <v>0</v>
      </c>
      <c r="Q641">
        <v>1</v>
      </c>
    </row>
    <row r="642" spans="10:17" x14ac:dyDescent="0.2">
      <c r="J642" t="s">
        <v>8400</v>
      </c>
      <c r="K642" t="s">
        <v>371</v>
      </c>
      <c r="L642" t="s">
        <v>401</v>
      </c>
      <c r="M642" t="s">
        <v>9098</v>
      </c>
      <c r="N642" t="s">
        <v>8981</v>
      </c>
      <c r="O642">
        <v>0</v>
      </c>
      <c r="P642">
        <v>0</v>
      </c>
      <c r="Q642">
        <v>1</v>
      </c>
    </row>
    <row r="643" spans="10:17" x14ac:dyDescent="0.2">
      <c r="J643" t="s">
        <v>8400</v>
      </c>
      <c r="K643" t="s">
        <v>371</v>
      </c>
      <c r="L643" t="s">
        <v>401</v>
      </c>
      <c r="M643" t="s">
        <v>9098</v>
      </c>
      <c r="N643" t="s">
        <v>8985</v>
      </c>
      <c r="O643">
        <v>0</v>
      </c>
      <c r="P643">
        <v>0</v>
      </c>
      <c r="Q643">
        <v>1</v>
      </c>
    </row>
    <row r="644" spans="10:17" x14ac:dyDescent="0.2">
      <c r="J644" t="s">
        <v>8400</v>
      </c>
      <c r="K644" t="s">
        <v>371</v>
      </c>
      <c r="L644" t="s">
        <v>401</v>
      </c>
      <c r="M644" t="s">
        <v>9098</v>
      </c>
      <c r="N644" t="s">
        <v>8986</v>
      </c>
      <c r="O644">
        <v>0</v>
      </c>
      <c r="P644">
        <v>0</v>
      </c>
      <c r="Q644">
        <v>1</v>
      </c>
    </row>
    <row r="645" spans="10:17" x14ac:dyDescent="0.2">
      <c r="J645" t="s">
        <v>8400</v>
      </c>
      <c r="K645" t="s">
        <v>371</v>
      </c>
      <c r="L645" t="s">
        <v>401</v>
      </c>
      <c r="M645" t="s">
        <v>9098</v>
      </c>
      <c r="N645" t="s">
        <v>9124</v>
      </c>
      <c r="O645">
        <v>0</v>
      </c>
      <c r="P645">
        <v>0</v>
      </c>
      <c r="Q645">
        <v>1</v>
      </c>
    </row>
    <row r="646" spans="10:17" x14ac:dyDescent="0.2">
      <c r="J646" t="s">
        <v>8400</v>
      </c>
      <c r="K646" t="s">
        <v>371</v>
      </c>
      <c r="L646" t="s">
        <v>401</v>
      </c>
      <c r="M646" t="s">
        <v>9098</v>
      </c>
      <c r="N646" t="s">
        <v>9125</v>
      </c>
      <c r="O646">
        <v>0</v>
      </c>
      <c r="P646">
        <v>0</v>
      </c>
      <c r="Q646">
        <v>1</v>
      </c>
    </row>
    <row r="647" spans="10:17" x14ac:dyDescent="0.2">
      <c r="J647" t="s">
        <v>8400</v>
      </c>
      <c r="K647" t="s">
        <v>371</v>
      </c>
      <c r="L647" t="s">
        <v>401</v>
      </c>
      <c r="M647" t="s">
        <v>9098</v>
      </c>
      <c r="N647" t="s">
        <v>9121</v>
      </c>
      <c r="O647">
        <v>0</v>
      </c>
      <c r="P647">
        <v>0</v>
      </c>
      <c r="Q647">
        <v>1</v>
      </c>
    </row>
    <row r="648" spans="10:17" x14ac:dyDescent="0.2">
      <c r="J648" t="s">
        <v>8400</v>
      </c>
      <c r="K648" t="s">
        <v>371</v>
      </c>
      <c r="L648" t="s">
        <v>401</v>
      </c>
      <c r="M648" t="s">
        <v>9098</v>
      </c>
      <c r="N648" t="s">
        <v>9122</v>
      </c>
      <c r="O648">
        <v>0</v>
      </c>
      <c r="P648">
        <v>0</v>
      </c>
      <c r="Q648">
        <v>1</v>
      </c>
    </row>
    <row r="649" spans="10:17" x14ac:dyDescent="0.2">
      <c r="J649" t="s">
        <v>8400</v>
      </c>
      <c r="K649" t="s">
        <v>371</v>
      </c>
      <c r="L649" t="s">
        <v>401</v>
      </c>
      <c r="M649" t="s">
        <v>9098</v>
      </c>
      <c r="N649" t="s">
        <v>9105</v>
      </c>
      <c r="O649">
        <v>0</v>
      </c>
      <c r="P649">
        <v>0</v>
      </c>
      <c r="Q649">
        <v>1</v>
      </c>
    </row>
    <row r="650" spans="10:17" x14ac:dyDescent="0.2">
      <c r="J650" t="s">
        <v>8400</v>
      </c>
      <c r="K650" t="s">
        <v>371</v>
      </c>
      <c r="L650" t="s">
        <v>401</v>
      </c>
      <c r="M650" t="s">
        <v>9098</v>
      </c>
      <c r="N650" t="s">
        <v>9106</v>
      </c>
      <c r="O650">
        <v>0</v>
      </c>
      <c r="P650">
        <v>0</v>
      </c>
      <c r="Q650">
        <v>1</v>
      </c>
    </row>
    <row r="651" spans="10:17" x14ac:dyDescent="0.2">
      <c r="J651" t="s">
        <v>8400</v>
      </c>
      <c r="K651" t="s">
        <v>371</v>
      </c>
      <c r="L651" t="s">
        <v>401</v>
      </c>
      <c r="M651" t="s">
        <v>9098</v>
      </c>
      <c r="N651" t="s">
        <v>9107</v>
      </c>
      <c r="O651">
        <v>0</v>
      </c>
      <c r="P651">
        <v>0</v>
      </c>
      <c r="Q651">
        <v>1</v>
      </c>
    </row>
    <row r="652" spans="10:17" x14ac:dyDescent="0.2">
      <c r="J652" t="s">
        <v>8400</v>
      </c>
      <c r="K652" t="s">
        <v>371</v>
      </c>
      <c r="L652" t="s">
        <v>401</v>
      </c>
      <c r="M652" t="s">
        <v>9098</v>
      </c>
      <c r="N652" t="s">
        <v>9108</v>
      </c>
      <c r="O652">
        <v>0</v>
      </c>
      <c r="P652">
        <v>0</v>
      </c>
      <c r="Q652">
        <v>1</v>
      </c>
    </row>
    <row r="653" spans="10:17" x14ac:dyDescent="0.2">
      <c r="J653" t="s">
        <v>8400</v>
      </c>
      <c r="K653" t="s">
        <v>371</v>
      </c>
      <c r="L653" t="s">
        <v>401</v>
      </c>
      <c r="M653" t="s">
        <v>9098</v>
      </c>
      <c r="N653" t="s">
        <v>9109</v>
      </c>
      <c r="O653">
        <v>0</v>
      </c>
      <c r="P653">
        <v>0</v>
      </c>
      <c r="Q653">
        <v>1</v>
      </c>
    </row>
    <row r="654" spans="10:17" x14ac:dyDescent="0.2">
      <c r="J654" t="s">
        <v>8400</v>
      </c>
      <c r="K654" t="s">
        <v>371</v>
      </c>
      <c r="L654" t="s">
        <v>401</v>
      </c>
      <c r="M654" t="s">
        <v>9098</v>
      </c>
      <c r="N654" t="s">
        <v>9123</v>
      </c>
      <c r="O654">
        <v>0</v>
      </c>
      <c r="P654">
        <v>0</v>
      </c>
      <c r="Q654">
        <v>1</v>
      </c>
    </row>
    <row r="655" spans="10:17" x14ac:dyDescent="0.2">
      <c r="J655" t="s">
        <v>8400</v>
      </c>
      <c r="K655" t="s">
        <v>371</v>
      </c>
      <c r="L655" t="s">
        <v>401</v>
      </c>
      <c r="M655" t="s">
        <v>9098</v>
      </c>
      <c r="N655" t="s">
        <v>9110</v>
      </c>
      <c r="O655">
        <v>0</v>
      </c>
      <c r="P655">
        <v>0</v>
      </c>
      <c r="Q655">
        <v>1</v>
      </c>
    </row>
    <row r="656" spans="10:17" x14ac:dyDescent="0.2">
      <c r="J656" t="s">
        <v>8400</v>
      </c>
      <c r="K656" t="s">
        <v>371</v>
      </c>
      <c r="L656" t="s">
        <v>401</v>
      </c>
      <c r="M656" t="s">
        <v>9098</v>
      </c>
      <c r="N656" t="s">
        <v>9111</v>
      </c>
      <c r="O656">
        <v>0</v>
      </c>
      <c r="P656">
        <v>0</v>
      </c>
      <c r="Q656">
        <v>1</v>
      </c>
    </row>
    <row r="657" spans="10:17" x14ac:dyDescent="0.2">
      <c r="J657" t="s">
        <v>8400</v>
      </c>
      <c r="K657" t="s">
        <v>371</v>
      </c>
      <c r="L657" t="s">
        <v>401</v>
      </c>
      <c r="M657" t="s">
        <v>9098</v>
      </c>
      <c r="N657" t="s">
        <v>9112</v>
      </c>
      <c r="O657">
        <v>0</v>
      </c>
      <c r="P657">
        <v>0</v>
      </c>
      <c r="Q657">
        <v>1</v>
      </c>
    </row>
    <row r="658" spans="10:17" x14ac:dyDescent="0.2">
      <c r="J658" t="s">
        <v>8400</v>
      </c>
      <c r="K658" t="s">
        <v>371</v>
      </c>
      <c r="L658" t="s">
        <v>401</v>
      </c>
      <c r="M658" t="s">
        <v>9098</v>
      </c>
      <c r="N658" t="s">
        <v>9113</v>
      </c>
      <c r="O658">
        <v>0</v>
      </c>
      <c r="P658">
        <v>0</v>
      </c>
      <c r="Q658">
        <v>1</v>
      </c>
    </row>
    <row r="659" spans="10:17" x14ac:dyDescent="0.2">
      <c r="J659" t="s">
        <v>8400</v>
      </c>
      <c r="K659" t="s">
        <v>371</v>
      </c>
      <c r="L659" t="s">
        <v>401</v>
      </c>
      <c r="M659" t="s">
        <v>9098</v>
      </c>
      <c r="N659" t="s">
        <v>9114</v>
      </c>
      <c r="O659">
        <v>0</v>
      </c>
      <c r="P659">
        <v>0</v>
      </c>
      <c r="Q659">
        <v>1</v>
      </c>
    </row>
    <row r="660" spans="10:17" x14ac:dyDescent="0.2">
      <c r="J660" t="s">
        <v>8400</v>
      </c>
      <c r="K660" t="s">
        <v>371</v>
      </c>
      <c r="L660" t="s">
        <v>401</v>
      </c>
      <c r="M660" t="s">
        <v>9098</v>
      </c>
      <c r="N660" t="s">
        <v>9126</v>
      </c>
      <c r="O660">
        <v>0</v>
      </c>
      <c r="P660">
        <v>0</v>
      </c>
      <c r="Q660">
        <v>1</v>
      </c>
    </row>
    <row r="661" spans="10:17" x14ac:dyDescent="0.2">
      <c r="J661" t="s">
        <v>8400</v>
      </c>
      <c r="K661" t="s">
        <v>371</v>
      </c>
      <c r="L661" t="s">
        <v>401</v>
      </c>
      <c r="M661" t="s">
        <v>9098</v>
      </c>
      <c r="N661" t="s">
        <v>9115</v>
      </c>
      <c r="O661">
        <v>0</v>
      </c>
      <c r="P661">
        <v>0</v>
      </c>
      <c r="Q661">
        <v>1</v>
      </c>
    </row>
    <row r="662" spans="10:17" x14ac:dyDescent="0.2">
      <c r="J662" t="s">
        <v>8400</v>
      </c>
      <c r="K662" t="s">
        <v>371</v>
      </c>
      <c r="L662" t="s">
        <v>401</v>
      </c>
      <c r="M662" t="s">
        <v>9098</v>
      </c>
      <c r="N662" t="s">
        <v>9116</v>
      </c>
      <c r="O662">
        <v>0</v>
      </c>
      <c r="P662">
        <v>0</v>
      </c>
      <c r="Q662">
        <v>1</v>
      </c>
    </row>
    <row r="663" spans="10:17" x14ac:dyDescent="0.2">
      <c r="J663" t="s">
        <v>8400</v>
      </c>
      <c r="K663" t="s">
        <v>371</v>
      </c>
      <c r="L663" t="s">
        <v>401</v>
      </c>
      <c r="M663" t="s">
        <v>9098</v>
      </c>
      <c r="N663" t="s">
        <v>9117</v>
      </c>
      <c r="O663">
        <v>0</v>
      </c>
      <c r="P663">
        <v>0</v>
      </c>
      <c r="Q663">
        <v>1</v>
      </c>
    </row>
    <row r="664" spans="10:17" x14ac:dyDescent="0.2">
      <c r="J664" t="s">
        <v>8400</v>
      </c>
      <c r="K664" t="s">
        <v>371</v>
      </c>
      <c r="L664" t="s">
        <v>401</v>
      </c>
      <c r="M664" t="s">
        <v>9098</v>
      </c>
      <c r="N664" t="s">
        <v>9118</v>
      </c>
      <c r="O664">
        <v>0</v>
      </c>
      <c r="P664">
        <v>0</v>
      </c>
      <c r="Q664">
        <v>1</v>
      </c>
    </row>
    <row r="665" spans="10:17" x14ac:dyDescent="0.2">
      <c r="J665" t="s">
        <v>8400</v>
      </c>
      <c r="K665" t="s">
        <v>371</v>
      </c>
      <c r="L665" t="s">
        <v>401</v>
      </c>
      <c r="M665" t="s">
        <v>9098</v>
      </c>
      <c r="N665" t="s">
        <v>8987</v>
      </c>
      <c r="O665">
        <v>0</v>
      </c>
      <c r="P665">
        <v>0</v>
      </c>
      <c r="Q665">
        <v>1</v>
      </c>
    </row>
    <row r="666" spans="10:17" x14ac:dyDescent="0.2">
      <c r="J666" t="s">
        <v>8400</v>
      </c>
      <c r="K666" t="s">
        <v>371</v>
      </c>
      <c r="L666" t="s">
        <v>401</v>
      </c>
      <c r="M666" t="s">
        <v>9098</v>
      </c>
      <c r="N666" t="s">
        <v>8988</v>
      </c>
      <c r="O666">
        <v>0</v>
      </c>
      <c r="P666">
        <v>0</v>
      </c>
      <c r="Q666">
        <v>1</v>
      </c>
    </row>
    <row r="667" spans="10:17" x14ac:dyDescent="0.2">
      <c r="J667" t="s">
        <v>8400</v>
      </c>
      <c r="K667" t="s">
        <v>371</v>
      </c>
      <c r="L667" t="s">
        <v>401</v>
      </c>
      <c r="M667" t="s">
        <v>9098</v>
      </c>
      <c r="N667" t="s">
        <v>8989</v>
      </c>
      <c r="O667">
        <v>0</v>
      </c>
      <c r="P667">
        <v>0</v>
      </c>
      <c r="Q667">
        <v>1</v>
      </c>
    </row>
    <row r="668" spans="10:17" x14ac:dyDescent="0.2">
      <c r="J668" t="s">
        <v>8400</v>
      </c>
      <c r="K668" t="s">
        <v>371</v>
      </c>
      <c r="L668" t="s">
        <v>401</v>
      </c>
      <c r="M668" t="s">
        <v>9098</v>
      </c>
      <c r="N668" t="s">
        <v>9127</v>
      </c>
      <c r="O668">
        <v>0</v>
      </c>
      <c r="P668">
        <v>0</v>
      </c>
      <c r="Q668">
        <v>1</v>
      </c>
    </row>
    <row r="669" spans="10:17" x14ac:dyDescent="0.2">
      <c r="J669" t="s">
        <v>8400</v>
      </c>
      <c r="K669" t="s">
        <v>371</v>
      </c>
      <c r="L669" t="s">
        <v>401</v>
      </c>
      <c r="M669" t="s">
        <v>9098</v>
      </c>
      <c r="N669" t="s">
        <v>9128</v>
      </c>
      <c r="O669">
        <v>0</v>
      </c>
      <c r="P669">
        <v>0</v>
      </c>
      <c r="Q669">
        <v>1</v>
      </c>
    </row>
    <row r="670" spans="10:17" x14ac:dyDescent="0.2">
      <c r="J670" t="s">
        <v>8400</v>
      </c>
      <c r="K670" t="s">
        <v>371</v>
      </c>
      <c r="L670" t="s">
        <v>401</v>
      </c>
      <c r="M670" t="s">
        <v>9098</v>
      </c>
      <c r="N670" t="s">
        <v>9129</v>
      </c>
      <c r="O670">
        <v>0</v>
      </c>
      <c r="P670">
        <v>0</v>
      </c>
      <c r="Q670">
        <v>1</v>
      </c>
    </row>
    <row r="671" spans="10:17" x14ac:dyDescent="0.2">
      <c r="J671" t="s">
        <v>8400</v>
      </c>
      <c r="K671" t="s">
        <v>371</v>
      </c>
      <c r="L671" t="s">
        <v>401</v>
      </c>
      <c r="M671" t="s">
        <v>9098</v>
      </c>
      <c r="N671" t="s">
        <v>9130</v>
      </c>
      <c r="O671">
        <v>0</v>
      </c>
      <c r="P671">
        <v>0</v>
      </c>
      <c r="Q671">
        <v>1</v>
      </c>
    </row>
    <row r="672" spans="10:17" x14ac:dyDescent="0.2">
      <c r="J672" t="s">
        <v>8400</v>
      </c>
      <c r="K672" t="s">
        <v>371</v>
      </c>
      <c r="L672" t="s">
        <v>401</v>
      </c>
      <c r="M672" t="s">
        <v>9098</v>
      </c>
      <c r="N672" t="s">
        <v>9131</v>
      </c>
      <c r="O672">
        <v>0</v>
      </c>
      <c r="P672">
        <v>0</v>
      </c>
      <c r="Q672">
        <v>1</v>
      </c>
    </row>
    <row r="673" spans="10:17" x14ac:dyDescent="0.2">
      <c r="J673" t="s">
        <v>8400</v>
      </c>
      <c r="K673" t="s">
        <v>371</v>
      </c>
      <c r="L673" t="s">
        <v>401</v>
      </c>
      <c r="M673" t="s">
        <v>9098</v>
      </c>
      <c r="N673" t="s">
        <v>9132</v>
      </c>
      <c r="O673">
        <v>0</v>
      </c>
      <c r="P673">
        <v>0</v>
      </c>
      <c r="Q673">
        <v>1</v>
      </c>
    </row>
    <row r="674" spans="10:17" x14ac:dyDescent="0.2">
      <c r="J674" t="s">
        <v>8400</v>
      </c>
      <c r="K674" t="s">
        <v>371</v>
      </c>
      <c r="L674" t="s">
        <v>401</v>
      </c>
      <c r="M674" t="s">
        <v>9098</v>
      </c>
      <c r="N674" t="s">
        <v>9133</v>
      </c>
      <c r="O674">
        <v>0</v>
      </c>
      <c r="P674">
        <v>0</v>
      </c>
      <c r="Q674">
        <v>1</v>
      </c>
    </row>
    <row r="675" spans="10:17" x14ac:dyDescent="0.2">
      <c r="J675" t="s">
        <v>8400</v>
      </c>
      <c r="K675" t="s">
        <v>371</v>
      </c>
      <c r="L675" t="s">
        <v>401</v>
      </c>
      <c r="M675" t="s">
        <v>9098</v>
      </c>
      <c r="N675" t="s">
        <v>9134</v>
      </c>
      <c r="O675">
        <v>0</v>
      </c>
      <c r="P675">
        <v>0</v>
      </c>
      <c r="Q675">
        <v>1</v>
      </c>
    </row>
    <row r="676" spans="10:17" x14ac:dyDescent="0.2">
      <c r="J676" t="s">
        <v>8400</v>
      </c>
      <c r="K676" t="s">
        <v>371</v>
      </c>
      <c r="L676" t="s">
        <v>401</v>
      </c>
      <c r="M676" t="s">
        <v>9098</v>
      </c>
      <c r="N676" t="s">
        <v>501</v>
      </c>
      <c r="O676">
        <v>0</v>
      </c>
      <c r="P676">
        <v>0</v>
      </c>
      <c r="Q676">
        <v>1</v>
      </c>
    </row>
    <row r="677" spans="10:17" x14ac:dyDescent="0.2">
      <c r="J677" t="s">
        <v>8400</v>
      </c>
      <c r="K677" t="s">
        <v>367</v>
      </c>
      <c r="L677" t="s">
        <v>402</v>
      </c>
      <c r="M677" t="s">
        <v>9097</v>
      </c>
      <c r="N677" t="s">
        <v>8249</v>
      </c>
      <c r="O677">
        <v>0</v>
      </c>
      <c r="P677">
        <v>0</v>
      </c>
      <c r="Q677">
        <v>1</v>
      </c>
    </row>
    <row r="678" spans="10:17" x14ac:dyDescent="0.2">
      <c r="J678" t="s">
        <v>8400</v>
      </c>
      <c r="K678" t="s">
        <v>367</v>
      </c>
      <c r="L678" t="s">
        <v>402</v>
      </c>
      <c r="M678" t="s">
        <v>9097</v>
      </c>
      <c r="N678" t="s">
        <v>8983</v>
      </c>
      <c r="O678">
        <v>0</v>
      </c>
      <c r="P678">
        <v>0</v>
      </c>
      <c r="Q678">
        <v>1</v>
      </c>
    </row>
    <row r="679" spans="10:17" x14ac:dyDescent="0.2">
      <c r="J679" t="s">
        <v>8400</v>
      </c>
      <c r="K679" t="s">
        <v>367</v>
      </c>
      <c r="L679" t="s">
        <v>402</v>
      </c>
      <c r="M679" t="s">
        <v>9097</v>
      </c>
      <c r="N679" t="s">
        <v>8250</v>
      </c>
      <c r="O679">
        <v>0</v>
      </c>
      <c r="P679">
        <v>0</v>
      </c>
      <c r="Q679">
        <v>1</v>
      </c>
    </row>
    <row r="680" spans="10:17" x14ac:dyDescent="0.2">
      <c r="J680" t="s">
        <v>8400</v>
      </c>
      <c r="K680" t="s">
        <v>367</v>
      </c>
      <c r="L680" t="s">
        <v>402</v>
      </c>
      <c r="M680" t="s">
        <v>9097</v>
      </c>
      <c r="N680" t="s">
        <v>8251</v>
      </c>
      <c r="O680">
        <v>0</v>
      </c>
      <c r="P680">
        <v>0</v>
      </c>
      <c r="Q680">
        <v>1</v>
      </c>
    </row>
    <row r="681" spans="10:17" x14ac:dyDescent="0.2">
      <c r="J681" t="s">
        <v>8400</v>
      </c>
      <c r="K681" t="s">
        <v>367</v>
      </c>
      <c r="L681" t="s">
        <v>402</v>
      </c>
      <c r="M681" t="s">
        <v>9097</v>
      </c>
      <c r="N681" t="s">
        <v>8252</v>
      </c>
      <c r="O681">
        <v>0</v>
      </c>
      <c r="P681">
        <v>0</v>
      </c>
      <c r="Q681">
        <v>1</v>
      </c>
    </row>
    <row r="682" spans="10:17" x14ac:dyDescent="0.2">
      <c r="J682" t="s">
        <v>8400</v>
      </c>
      <c r="K682" t="s">
        <v>367</v>
      </c>
      <c r="L682" t="s">
        <v>402</v>
      </c>
      <c r="M682" t="s">
        <v>9097</v>
      </c>
      <c r="N682" t="s">
        <v>8253</v>
      </c>
      <c r="O682">
        <v>0</v>
      </c>
      <c r="P682">
        <v>0</v>
      </c>
      <c r="Q682">
        <v>1</v>
      </c>
    </row>
    <row r="683" spans="10:17" x14ac:dyDescent="0.2">
      <c r="J683" t="s">
        <v>8400</v>
      </c>
      <c r="K683" t="s">
        <v>367</v>
      </c>
      <c r="L683" t="s">
        <v>402</v>
      </c>
      <c r="M683" t="s">
        <v>9097</v>
      </c>
      <c r="N683" t="s">
        <v>8382</v>
      </c>
      <c r="O683">
        <v>0</v>
      </c>
      <c r="P683">
        <v>0</v>
      </c>
      <c r="Q683">
        <v>1</v>
      </c>
    </row>
    <row r="684" spans="10:17" x14ac:dyDescent="0.2">
      <c r="J684" t="s">
        <v>8400</v>
      </c>
      <c r="K684" t="s">
        <v>367</v>
      </c>
      <c r="L684" t="s">
        <v>402</v>
      </c>
      <c r="M684" t="s">
        <v>9097</v>
      </c>
      <c r="N684" t="s">
        <v>8370</v>
      </c>
      <c r="O684">
        <v>0</v>
      </c>
      <c r="P684">
        <v>0</v>
      </c>
      <c r="Q684">
        <v>1</v>
      </c>
    </row>
    <row r="685" spans="10:17" x14ac:dyDescent="0.2">
      <c r="J685" t="s">
        <v>8400</v>
      </c>
      <c r="K685" t="s">
        <v>367</v>
      </c>
      <c r="L685" t="s">
        <v>402</v>
      </c>
      <c r="M685" t="s">
        <v>9097</v>
      </c>
      <c r="N685" t="s">
        <v>9099</v>
      </c>
      <c r="O685">
        <v>0</v>
      </c>
      <c r="P685">
        <v>0</v>
      </c>
      <c r="Q685">
        <v>1</v>
      </c>
    </row>
    <row r="686" spans="10:17" x14ac:dyDescent="0.2">
      <c r="J686" t="s">
        <v>8400</v>
      </c>
      <c r="K686" t="s">
        <v>367</v>
      </c>
      <c r="L686" t="s">
        <v>402</v>
      </c>
      <c r="M686" t="s">
        <v>9097</v>
      </c>
      <c r="N686" t="s">
        <v>8371</v>
      </c>
      <c r="O686">
        <v>0</v>
      </c>
      <c r="P686">
        <v>0</v>
      </c>
      <c r="Q686">
        <v>1</v>
      </c>
    </row>
    <row r="687" spans="10:17" x14ac:dyDescent="0.2">
      <c r="J687" t="s">
        <v>8400</v>
      </c>
      <c r="K687" t="s">
        <v>367</v>
      </c>
      <c r="L687" t="s">
        <v>402</v>
      </c>
      <c r="M687" t="s">
        <v>9097</v>
      </c>
      <c r="N687" t="s">
        <v>8366</v>
      </c>
      <c r="O687">
        <v>0</v>
      </c>
      <c r="P687">
        <v>0</v>
      </c>
      <c r="Q687">
        <v>1</v>
      </c>
    </row>
    <row r="688" spans="10:17" x14ac:dyDescent="0.2">
      <c r="J688" t="s">
        <v>8400</v>
      </c>
      <c r="K688" t="s">
        <v>367</v>
      </c>
      <c r="L688" t="s">
        <v>402</v>
      </c>
      <c r="M688" t="s">
        <v>9097</v>
      </c>
      <c r="N688" t="s">
        <v>8372</v>
      </c>
      <c r="O688">
        <v>0</v>
      </c>
      <c r="P688">
        <v>0</v>
      </c>
      <c r="Q688">
        <v>1</v>
      </c>
    </row>
    <row r="689" spans="10:17" x14ac:dyDescent="0.2">
      <c r="J689" t="s">
        <v>8400</v>
      </c>
      <c r="K689" t="s">
        <v>367</v>
      </c>
      <c r="L689" t="s">
        <v>402</v>
      </c>
      <c r="M689" t="s">
        <v>9097</v>
      </c>
      <c r="N689" t="s">
        <v>8367</v>
      </c>
      <c r="O689">
        <v>0</v>
      </c>
      <c r="P689">
        <v>0</v>
      </c>
      <c r="Q689">
        <v>1</v>
      </c>
    </row>
    <row r="690" spans="10:17" x14ac:dyDescent="0.2">
      <c r="J690" t="s">
        <v>8400</v>
      </c>
      <c r="K690" t="s">
        <v>367</v>
      </c>
      <c r="L690" t="s">
        <v>402</v>
      </c>
      <c r="M690" t="s">
        <v>9097</v>
      </c>
      <c r="N690" t="s">
        <v>8373</v>
      </c>
      <c r="O690">
        <v>0</v>
      </c>
      <c r="P690">
        <v>0</v>
      </c>
      <c r="Q690">
        <v>1</v>
      </c>
    </row>
    <row r="691" spans="10:17" x14ac:dyDescent="0.2">
      <c r="J691" t="s">
        <v>8400</v>
      </c>
      <c r="K691" t="s">
        <v>367</v>
      </c>
      <c r="L691" t="s">
        <v>402</v>
      </c>
      <c r="M691" t="s">
        <v>9097</v>
      </c>
      <c r="N691" t="s">
        <v>8374</v>
      </c>
      <c r="O691">
        <v>0</v>
      </c>
      <c r="P691">
        <v>0</v>
      </c>
      <c r="Q691">
        <v>1</v>
      </c>
    </row>
    <row r="692" spans="10:17" x14ac:dyDescent="0.2">
      <c r="J692" t="s">
        <v>8400</v>
      </c>
      <c r="K692" t="s">
        <v>367</v>
      </c>
      <c r="L692" t="s">
        <v>402</v>
      </c>
      <c r="M692" t="s">
        <v>9097</v>
      </c>
      <c r="N692" t="s">
        <v>8375</v>
      </c>
      <c r="O692">
        <v>0</v>
      </c>
      <c r="P692">
        <v>0</v>
      </c>
      <c r="Q692">
        <v>1</v>
      </c>
    </row>
    <row r="693" spans="10:17" x14ac:dyDescent="0.2">
      <c r="J693" t="s">
        <v>8400</v>
      </c>
      <c r="K693" t="s">
        <v>367</v>
      </c>
      <c r="L693" t="s">
        <v>402</v>
      </c>
      <c r="M693" t="s">
        <v>9097</v>
      </c>
      <c r="N693" t="s">
        <v>8376</v>
      </c>
      <c r="O693">
        <v>0</v>
      </c>
      <c r="P693">
        <v>0</v>
      </c>
      <c r="Q693">
        <v>1</v>
      </c>
    </row>
    <row r="694" spans="10:17" x14ac:dyDescent="0.2">
      <c r="J694" t="s">
        <v>8400</v>
      </c>
      <c r="K694" t="s">
        <v>367</v>
      </c>
      <c r="L694" t="s">
        <v>402</v>
      </c>
      <c r="M694" t="s">
        <v>9097</v>
      </c>
      <c r="N694" t="s">
        <v>8377</v>
      </c>
      <c r="O694">
        <v>0</v>
      </c>
      <c r="P694">
        <v>0</v>
      </c>
      <c r="Q694">
        <v>1</v>
      </c>
    </row>
    <row r="695" spans="10:17" x14ac:dyDescent="0.2">
      <c r="J695" t="s">
        <v>8400</v>
      </c>
      <c r="K695" t="s">
        <v>367</v>
      </c>
      <c r="L695" t="s">
        <v>402</v>
      </c>
      <c r="M695" t="s">
        <v>9097</v>
      </c>
      <c r="N695" t="s">
        <v>8378</v>
      </c>
      <c r="O695">
        <v>0</v>
      </c>
      <c r="P695">
        <v>0</v>
      </c>
      <c r="Q695">
        <v>1</v>
      </c>
    </row>
    <row r="696" spans="10:17" x14ac:dyDescent="0.2">
      <c r="J696" t="s">
        <v>8400</v>
      </c>
      <c r="K696" t="s">
        <v>367</v>
      </c>
      <c r="L696" t="s">
        <v>402</v>
      </c>
      <c r="M696" t="s">
        <v>9097</v>
      </c>
      <c r="N696" t="s">
        <v>8368</v>
      </c>
      <c r="O696">
        <v>0</v>
      </c>
      <c r="P696">
        <v>0</v>
      </c>
      <c r="Q696">
        <v>1</v>
      </c>
    </row>
    <row r="697" spans="10:17" x14ac:dyDescent="0.2">
      <c r="J697" t="s">
        <v>8400</v>
      </c>
      <c r="K697" t="s">
        <v>367</v>
      </c>
      <c r="L697" t="s">
        <v>402</v>
      </c>
      <c r="M697" t="s">
        <v>9097</v>
      </c>
      <c r="N697" t="s">
        <v>8369</v>
      </c>
      <c r="O697">
        <v>0</v>
      </c>
      <c r="P697">
        <v>0</v>
      </c>
      <c r="Q697">
        <v>1</v>
      </c>
    </row>
    <row r="698" spans="10:17" x14ac:dyDescent="0.2">
      <c r="J698" t="s">
        <v>8400</v>
      </c>
      <c r="K698" t="s">
        <v>367</v>
      </c>
      <c r="L698" t="s">
        <v>402</v>
      </c>
      <c r="M698" t="s">
        <v>9097</v>
      </c>
      <c r="N698" t="s">
        <v>499</v>
      </c>
      <c r="O698">
        <v>0</v>
      </c>
      <c r="P698">
        <v>0</v>
      </c>
      <c r="Q698">
        <v>1</v>
      </c>
    </row>
    <row r="699" spans="10:17" x14ac:dyDescent="0.2">
      <c r="J699" t="s">
        <v>8400</v>
      </c>
      <c r="K699" t="s">
        <v>367</v>
      </c>
      <c r="L699" t="s">
        <v>402</v>
      </c>
      <c r="M699" t="s">
        <v>9097</v>
      </c>
      <c r="N699" t="s">
        <v>500</v>
      </c>
      <c r="O699">
        <v>0</v>
      </c>
      <c r="P699">
        <v>0</v>
      </c>
      <c r="Q699">
        <v>1</v>
      </c>
    </row>
    <row r="700" spans="10:17" x14ac:dyDescent="0.2">
      <c r="J700" t="s">
        <v>8400</v>
      </c>
      <c r="K700" t="s">
        <v>367</v>
      </c>
      <c r="L700" t="s">
        <v>402</v>
      </c>
      <c r="M700" t="s">
        <v>9097</v>
      </c>
      <c r="N700" t="s">
        <v>8254</v>
      </c>
      <c r="O700">
        <v>0</v>
      </c>
      <c r="P700">
        <v>0</v>
      </c>
      <c r="Q700">
        <v>1</v>
      </c>
    </row>
    <row r="701" spans="10:17" x14ac:dyDescent="0.2">
      <c r="J701" t="s">
        <v>8400</v>
      </c>
      <c r="K701" t="s">
        <v>367</v>
      </c>
      <c r="L701" t="s">
        <v>402</v>
      </c>
      <c r="M701" t="s">
        <v>9097</v>
      </c>
      <c r="N701" t="s">
        <v>8255</v>
      </c>
      <c r="O701">
        <v>0</v>
      </c>
      <c r="P701">
        <v>0</v>
      </c>
      <c r="Q701">
        <v>1</v>
      </c>
    </row>
    <row r="702" spans="10:17" x14ac:dyDescent="0.2">
      <c r="J702" t="s">
        <v>8400</v>
      </c>
      <c r="K702" t="s">
        <v>367</v>
      </c>
      <c r="L702" t="s">
        <v>402</v>
      </c>
      <c r="M702" t="s">
        <v>9097</v>
      </c>
      <c r="N702" t="s">
        <v>8256</v>
      </c>
      <c r="O702">
        <v>0</v>
      </c>
      <c r="P702">
        <v>0</v>
      </c>
      <c r="Q702">
        <v>1</v>
      </c>
    </row>
    <row r="703" spans="10:17" x14ac:dyDescent="0.2">
      <c r="J703" t="s">
        <v>8400</v>
      </c>
      <c r="K703" t="s">
        <v>367</v>
      </c>
      <c r="L703" t="s">
        <v>402</v>
      </c>
      <c r="M703" t="s">
        <v>9097</v>
      </c>
      <c r="N703" t="s">
        <v>8257</v>
      </c>
      <c r="O703">
        <v>0</v>
      </c>
      <c r="P703">
        <v>0</v>
      </c>
      <c r="Q703">
        <v>1</v>
      </c>
    </row>
    <row r="704" spans="10:17" x14ac:dyDescent="0.2">
      <c r="J704" t="s">
        <v>8400</v>
      </c>
      <c r="K704" t="s">
        <v>367</v>
      </c>
      <c r="L704" t="s">
        <v>402</v>
      </c>
      <c r="M704" t="s">
        <v>9097</v>
      </c>
      <c r="N704" t="s">
        <v>8258</v>
      </c>
      <c r="O704">
        <v>0</v>
      </c>
      <c r="P704">
        <v>0</v>
      </c>
      <c r="Q704">
        <v>1</v>
      </c>
    </row>
    <row r="705" spans="10:17" x14ac:dyDescent="0.2">
      <c r="J705" t="s">
        <v>8400</v>
      </c>
      <c r="K705" t="s">
        <v>367</v>
      </c>
      <c r="L705" t="s">
        <v>402</v>
      </c>
      <c r="M705" t="s">
        <v>9097</v>
      </c>
      <c r="N705" t="s">
        <v>8259</v>
      </c>
      <c r="O705">
        <v>0</v>
      </c>
      <c r="P705">
        <v>0</v>
      </c>
      <c r="Q705">
        <v>1</v>
      </c>
    </row>
    <row r="706" spans="10:17" x14ac:dyDescent="0.2">
      <c r="J706" t="s">
        <v>8400</v>
      </c>
      <c r="K706" t="s">
        <v>367</v>
      </c>
      <c r="L706" t="s">
        <v>402</v>
      </c>
      <c r="M706" t="s">
        <v>9097</v>
      </c>
      <c r="N706" t="s">
        <v>8380</v>
      </c>
      <c r="O706">
        <v>0</v>
      </c>
      <c r="P706">
        <v>0</v>
      </c>
      <c r="Q706">
        <v>1</v>
      </c>
    </row>
    <row r="707" spans="10:17" x14ac:dyDescent="0.2">
      <c r="J707" t="s">
        <v>8400</v>
      </c>
      <c r="K707" t="s">
        <v>367</v>
      </c>
      <c r="L707" t="s">
        <v>402</v>
      </c>
      <c r="M707" t="s">
        <v>9097</v>
      </c>
      <c r="N707" t="s">
        <v>8381</v>
      </c>
      <c r="O707">
        <v>0</v>
      </c>
      <c r="P707">
        <v>0</v>
      </c>
      <c r="Q707">
        <v>1</v>
      </c>
    </row>
    <row r="708" spans="10:17" x14ac:dyDescent="0.2">
      <c r="J708" t="s">
        <v>8400</v>
      </c>
      <c r="K708" t="s">
        <v>367</v>
      </c>
      <c r="L708" t="s">
        <v>402</v>
      </c>
      <c r="M708" t="s">
        <v>9097</v>
      </c>
      <c r="N708" t="s">
        <v>8654</v>
      </c>
      <c r="O708">
        <v>0</v>
      </c>
      <c r="P708">
        <v>0</v>
      </c>
      <c r="Q708">
        <v>1</v>
      </c>
    </row>
    <row r="709" spans="10:17" x14ac:dyDescent="0.2">
      <c r="J709" t="s">
        <v>8400</v>
      </c>
      <c r="K709" t="s">
        <v>367</v>
      </c>
      <c r="L709" t="s">
        <v>402</v>
      </c>
      <c r="M709" t="s">
        <v>9097</v>
      </c>
      <c r="N709" t="s">
        <v>8655</v>
      </c>
      <c r="O709">
        <v>0</v>
      </c>
      <c r="P709">
        <v>0</v>
      </c>
      <c r="Q709">
        <v>1</v>
      </c>
    </row>
    <row r="710" spans="10:17" x14ac:dyDescent="0.2">
      <c r="J710" t="s">
        <v>8400</v>
      </c>
      <c r="K710" t="s">
        <v>367</v>
      </c>
      <c r="L710" t="s">
        <v>402</v>
      </c>
      <c r="M710" t="s">
        <v>9097</v>
      </c>
      <c r="N710" t="s">
        <v>8672</v>
      </c>
      <c r="O710">
        <v>0</v>
      </c>
      <c r="P710">
        <v>0</v>
      </c>
      <c r="Q710">
        <v>1</v>
      </c>
    </row>
    <row r="711" spans="10:17" x14ac:dyDescent="0.2">
      <c r="J711" t="s">
        <v>8400</v>
      </c>
      <c r="K711" t="s">
        <v>367</v>
      </c>
      <c r="L711" t="s">
        <v>402</v>
      </c>
      <c r="M711" t="s">
        <v>9097</v>
      </c>
      <c r="N711" t="s">
        <v>8661</v>
      </c>
      <c r="O711">
        <v>0</v>
      </c>
      <c r="P711">
        <v>0</v>
      </c>
      <c r="Q711">
        <v>1</v>
      </c>
    </row>
    <row r="712" spans="10:17" x14ac:dyDescent="0.2">
      <c r="J712" t="s">
        <v>8400</v>
      </c>
      <c r="K712" t="s">
        <v>367</v>
      </c>
      <c r="L712" t="s">
        <v>402</v>
      </c>
      <c r="M712" t="s">
        <v>9097</v>
      </c>
      <c r="N712" t="s">
        <v>8660</v>
      </c>
      <c r="O712">
        <v>0</v>
      </c>
      <c r="P712">
        <v>0</v>
      </c>
      <c r="Q712">
        <v>1</v>
      </c>
    </row>
    <row r="713" spans="10:17" x14ac:dyDescent="0.2">
      <c r="J713" t="s">
        <v>8400</v>
      </c>
      <c r="K713" t="s">
        <v>367</v>
      </c>
      <c r="L713" t="s">
        <v>402</v>
      </c>
      <c r="M713" t="s">
        <v>9097</v>
      </c>
      <c r="N713" t="s">
        <v>8659</v>
      </c>
      <c r="O713">
        <v>0</v>
      </c>
      <c r="P713">
        <v>0</v>
      </c>
      <c r="Q713">
        <v>1</v>
      </c>
    </row>
    <row r="714" spans="10:17" x14ac:dyDescent="0.2">
      <c r="J714" t="s">
        <v>8400</v>
      </c>
      <c r="K714" t="s">
        <v>367</v>
      </c>
      <c r="L714" t="s">
        <v>402</v>
      </c>
      <c r="M714" t="s">
        <v>9097</v>
      </c>
      <c r="N714" t="s">
        <v>8658</v>
      </c>
      <c r="O714">
        <v>0</v>
      </c>
      <c r="P714">
        <v>0</v>
      </c>
      <c r="Q714">
        <v>1</v>
      </c>
    </row>
    <row r="715" spans="10:17" x14ac:dyDescent="0.2">
      <c r="J715" t="s">
        <v>8400</v>
      </c>
      <c r="K715" t="s">
        <v>367</v>
      </c>
      <c r="L715" t="s">
        <v>402</v>
      </c>
      <c r="M715" t="s">
        <v>9097</v>
      </c>
      <c r="N715" t="s">
        <v>8656</v>
      </c>
      <c r="O715">
        <v>0</v>
      </c>
      <c r="P715">
        <v>0</v>
      </c>
      <c r="Q715">
        <v>1</v>
      </c>
    </row>
    <row r="716" spans="10:17" x14ac:dyDescent="0.2">
      <c r="J716" t="s">
        <v>8400</v>
      </c>
      <c r="K716" t="s">
        <v>367</v>
      </c>
      <c r="L716" t="s">
        <v>402</v>
      </c>
      <c r="M716" t="s">
        <v>9097</v>
      </c>
      <c r="N716" t="s">
        <v>8657</v>
      </c>
      <c r="O716">
        <v>0</v>
      </c>
      <c r="P716">
        <v>0</v>
      </c>
      <c r="Q716">
        <v>1</v>
      </c>
    </row>
    <row r="717" spans="10:17" x14ac:dyDescent="0.2">
      <c r="J717" t="s">
        <v>8400</v>
      </c>
      <c r="K717" t="s">
        <v>367</v>
      </c>
      <c r="L717" t="s">
        <v>402</v>
      </c>
      <c r="M717" t="s">
        <v>9097</v>
      </c>
      <c r="N717" t="s">
        <v>9119</v>
      </c>
      <c r="O717">
        <v>0</v>
      </c>
      <c r="P717">
        <v>0</v>
      </c>
      <c r="Q717">
        <v>1</v>
      </c>
    </row>
    <row r="718" spans="10:17" x14ac:dyDescent="0.2">
      <c r="J718" t="s">
        <v>8400</v>
      </c>
      <c r="K718" t="s">
        <v>367</v>
      </c>
      <c r="L718" t="s">
        <v>402</v>
      </c>
      <c r="M718" t="s">
        <v>9097</v>
      </c>
      <c r="N718" t="s">
        <v>9120</v>
      </c>
      <c r="O718">
        <v>0</v>
      </c>
      <c r="P718">
        <v>0</v>
      </c>
      <c r="Q718">
        <v>1</v>
      </c>
    </row>
    <row r="719" spans="10:17" x14ac:dyDescent="0.2">
      <c r="J719" t="s">
        <v>8400</v>
      </c>
      <c r="K719" t="s">
        <v>367</v>
      </c>
      <c r="L719" t="s">
        <v>402</v>
      </c>
      <c r="M719" t="s">
        <v>9097</v>
      </c>
      <c r="N719" t="s">
        <v>9100</v>
      </c>
      <c r="O719">
        <v>0</v>
      </c>
      <c r="P719">
        <v>0</v>
      </c>
      <c r="Q719">
        <v>1</v>
      </c>
    </row>
    <row r="720" spans="10:17" x14ac:dyDescent="0.2">
      <c r="J720" t="s">
        <v>8400</v>
      </c>
      <c r="K720" t="s">
        <v>367</v>
      </c>
      <c r="L720" t="s">
        <v>402</v>
      </c>
      <c r="M720" t="s">
        <v>9097</v>
      </c>
      <c r="N720" t="s">
        <v>9101</v>
      </c>
      <c r="O720">
        <v>0</v>
      </c>
      <c r="P720">
        <v>0</v>
      </c>
      <c r="Q720">
        <v>1</v>
      </c>
    </row>
    <row r="721" spans="10:17" x14ac:dyDescent="0.2">
      <c r="J721" t="s">
        <v>8400</v>
      </c>
      <c r="K721" t="s">
        <v>367</v>
      </c>
      <c r="L721" t="s">
        <v>402</v>
      </c>
      <c r="M721" t="s">
        <v>9097</v>
      </c>
      <c r="N721" t="s">
        <v>9102</v>
      </c>
      <c r="O721">
        <v>0</v>
      </c>
      <c r="P721">
        <v>0</v>
      </c>
      <c r="Q721">
        <v>1</v>
      </c>
    </row>
    <row r="722" spans="10:17" x14ac:dyDescent="0.2">
      <c r="J722" t="s">
        <v>8400</v>
      </c>
      <c r="K722" t="s">
        <v>367</v>
      </c>
      <c r="L722" t="s">
        <v>402</v>
      </c>
      <c r="M722" t="s">
        <v>9097</v>
      </c>
      <c r="N722" t="s">
        <v>9103</v>
      </c>
      <c r="O722">
        <v>0</v>
      </c>
      <c r="P722">
        <v>0</v>
      </c>
      <c r="Q722">
        <v>1</v>
      </c>
    </row>
    <row r="723" spans="10:17" x14ac:dyDescent="0.2">
      <c r="J723" t="s">
        <v>8400</v>
      </c>
      <c r="K723" t="s">
        <v>367</v>
      </c>
      <c r="L723" t="s">
        <v>402</v>
      </c>
      <c r="M723" t="s">
        <v>9097</v>
      </c>
      <c r="N723" t="s">
        <v>8984</v>
      </c>
      <c r="O723">
        <v>0</v>
      </c>
      <c r="P723">
        <v>0</v>
      </c>
      <c r="Q723">
        <v>1</v>
      </c>
    </row>
    <row r="724" spans="10:17" x14ac:dyDescent="0.2">
      <c r="J724" t="s">
        <v>8400</v>
      </c>
      <c r="K724" t="s">
        <v>367</v>
      </c>
      <c r="L724" t="s">
        <v>402</v>
      </c>
      <c r="M724" t="s">
        <v>9097</v>
      </c>
      <c r="N724" t="s">
        <v>8985</v>
      </c>
      <c r="O724">
        <v>0</v>
      </c>
      <c r="P724">
        <v>0</v>
      </c>
      <c r="Q724">
        <v>1</v>
      </c>
    </row>
    <row r="725" spans="10:17" x14ac:dyDescent="0.2">
      <c r="J725" t="s">
        <v>8400</v>
      </c>
      <c r="K725" t="s">
        <v>367</v>
      </c>
      <c r="L725" t="s">
        <v>402</v>
      </c>
      <c r="M725" t="s">
        <v>9097</v>
      </c>
      <c r="N725" t="s">
        <v>8986</v>
      </c>
      <c r="O725">
        <v>0</v>
      </c>
      <c r="P725">
        <v>0</v>
      </c>
      <c r="Q725">
        <v>1</v>
      </c>
    </row>
    <row r="726" spans="10:17" x14ac:dyDescent="0.2">
      <c r="J726" t="s">
        <v>8400</v>
      </c>
      <c r="K726" t="s">
        <v>367</v>
      </c>
      <c r="L726" t="s">
        <v>402</v>
      </c>
      <c r="M726" t="s">
        <v>9097</v>
      </c>
      <c r="N726" t="s">
        <v>9124</v>
      </c>
      <c r="O726">
        <v>0</v>
      </c>
      <c r="P726">
        <v>0</v>
      </c>
      <c r="Q726">
        <v>1</v>
      </c>
    </row>
    <row r="727" spans="10:17" x14ac:dyDescent="0.2">
      <c r="J727" t="s">
        <v>8400</v>
      </c>
      <c r="K727" t="s">
        <v>367</v>
      </c>
      <c r="L727" t="s">
        <v>402</v>
      </c>
      <c r="M727" t="s">
        <v>9097</v>
      </c>
      <c r="N727" t="s">
        <v>9125</v>
      </c>
      <c r="O727">
        <v>0</v>
      </c>
      <c r="P727">
        <v>0</v>
      </c>
      <c r="Q727">
        <v>1</v>
      </c>
    </row>
    <row r="728" spans="10:17" x14ac:dyDescent="0.2">
      <c r="J728" t="s">
        <v>8400</v>
      </c>
      <c r="K728" t="s">
        <v>367</v>
      </c>
      <c r="L728" t="s">
        <v>402</v>
      </c>
      <c r="M728" t="s">
        <v>9097</v>
      </c>
      <c r="N728" t="s">
        <v>9121</v>
      </c>
      <c r="O728">
        <v>0</v>
      </c>
      <c r="P728">
        <v>0</v>
      </c>
      <c r="Q728">
        <v>1</v>
      </c>
    </row>
    <row r="729" spans="10:17" x14ac:dyDescent="0.2">
      <c r="J729" t="s">
        <v>8400</v>
      </c>
      <c r="K729" t="s">
        <v>367</v>
      </c>
      <c r="L729" t="s">
        <v>402</v>
      </c>
      <c r="M729" t="s">
        <v>9097</v>
      </c>
      <c r="N729" t="s">
        <v>9122</v>
      </c>
      <c r="O729">
        <v>0</v>
      </c>
      <c r="P729">
        <v>0</v>
      </c>
      <c r="Q729">
        <v>1</v>
      </c>
    </row>
    <row r="730" spans="10:17" x14ac:dyDescent="0.2">
      <c r="J730" t="s">
        <v>8400</v>
      </c>
      <c r="K730" t="s">
        <v>367</v>
      </c>
      <c r="L730" t="s">
        <v>402</v>
      </c>
      <c r="M730" t="s">
        <v>9097</v>
      </c>
      <c r="N730" t="s">
        <v>9105</v>
      </c>
      <c r="O730">
        <v>0</v>
      </c>
      <c r="P730">
        <v>0</v>
      </c>
      <c r="Q730">
        <v>1</v>
      </c>
    </row>
    <row r="731" spans="10:17" x14ac:dyDescent="0.2">
      <c r="J731" t="s">
        <v>8400</v>
      </c>
      <c r="K731" t="s">
        <v>367</v>
      </c>
      <c r="L731" t="s">
        <v>402</v>
      </c>
      <c r="M731" t="s">
        <v>9097</v>
      </c>
      <c r="N731" t="s">
        <v>9106</v>
      </c>
      <c r="O731">
        <v>0</v>
      </c>
      <c r="P731">
        <v>0</v>
      </c>
      <c r="Q731">
        <v>1</v>
      </c>
    </row>
    <row r="732" spans="10:17" x14ac:dyDescent="0.2">
      <c r="J732" t="s">
        <v>8400</v>
      </c>
      <c r="K732" t="s">
        <v>367</v>
      </c>
      <c r="L732" t="s">
        <v>402</v>
      </c>
      <c r="M732" t="s">
        <v>9097</v>
      </c>
      <c r="N732" t="s">
        <v>9107</v>
      </c>
      <c r="O732">
        <v>0</v>
      </c>
      <c r="P732">
        <v>0</v>
      </c>
      <c r="Q732">
        <v>1</v>
      </c>
    </row>
    <row r="733" spans="10:17" x14ac:dyDescent="0.2">
      <c r="J733" t="s">
        <v>8400</v>
      </c>
      <c r="K733" t="s">
        <v>367</v>
      </c>
      <c r="L733" t="s">
        <v>402</v>
      </c>
      <c r="M733" t="s">
        <v>9097</v>
      </c>
      <c r="N733" t="s">
        <v>9108</v>
      </c>
      <c r="O733">
        <v>0</v>
      </c>
      <c r="P733">
        <v>0</v>
      </c>
      <c r="Q733">
        <v>1</v>
      </c>
    </row>
    <row r="734" spans="10:17" x14ac:dyDescent="0.2">
      <c r="J734" t="s">
        <v>8400</v>
      </c>
      <c r="K734" t="s">
        <v>367</v>
      </c>
      <c r="L734" t="s">
        <v>402</v>
      </c>
      <c r="M734" t="s">
        <v>9097</v>
      </c>
      <c r="N734" t="s">
        <v>9110</v>
      </c>
      <c r="O734">
        <v>0</v>
      </c>
      <c r="P734">
        <v>0</v>
      </c>
      <c r="Q734">
        <v>1</v>
      </c>
    </row>
    <row r="735" spans="10:17" x14ac:dyDescent="0.2">
      <c r="J735" t="s">
        <v>8400</v>
      </c>
      <c r="K735" t="s">
        <v>367</v>
      </c>
      <c r="L735" t="s">
        <v>402</v>
      </c>
      <c r="M735" t="s">
        <v>9097</v>
      </c>
      <c r="N735" t="s">
        <v>9112</v>
      </c>
      <c r="O735">
        <v>0</v>
      </c>
      <c r="P735">
        <v>0</v>
      </c>
      <c r="Q735">
        <v>1</v>
      </c>
    </row>
    <row r="736" spans="10:17" x14ac:dyDescent="0.2">
      <c r="J736" t="s">
        <v>8400</v>
      </c>
      <c r="K736" t="s">
        <v>367</v>
      </c>
      <c r="L736" t="s">
        <v>402</v>
      </c>
      <c r="M736" t="s">
        <v>9097</v>
      </c>
      <c r="N736" t="s">
        <v>9113</v>
      </c>
      <c r="O736">
        <v>0</v>
      </c>
      <c r="P736">
        <v>0</v>
      </c>
      <c r="Q736">
        <v>1</v>
      </c>
    </row>
    <row r="737" spans="10:17" x14ac:dyDescent="0.2">
      <c r="J737" t="s">
        <v>8400</v>
      </c>
      <c r="K737" t="s">
        <v>367</v>
      </c>
      <c r="L737" t="s">
        <v>402</v>
      </c>
      <c r="M737" t="s">
        <v>9097</v>
      </c>
      <c r="N737" t="s">
        <v>9114</v>
      </c>
      <c r="O737">
        <v>0</v>
      </c>
      <c r="P737">
        <v>0</v>
      </c>
      <c r="Q737">
        <v>1</v>
      </c>
    </row>
    <row r="738" spans="10:17" x14ac:dyDescent="0.2">
      <c r="J738" t="s">
        <v>8400</v>
      </c>
      <c r="K738" t="s">
        <v>367</v>
      </c>
      <c r="L738" t="s">
        <v>402</v>
      </c>
      <c r="M738" t="s">
        <v>9097</v>
      </c>
      <c r="N738" t="s">
        <v>9126</v>
      </c>
      <c r="O738">
        <v>0</v>
      </c>
      <c r="P738">
        <v>0</v>
      </c>
      <c r="Q738">
        <v>1</v>
      </c>
    </row>
    <row r="739" spans="10:17" x14ac:dyDescent="0.2">
      <c r="J739" t="s">
        <v>8400</v>
      </c>
      <c r="K739" t="s">
        <v>367</v>
      </c>
      <c r="L739" t="s">
        <v>402</v>
      </c>
      <c r="M739" t="s">
        <v>9097</v>
      </c>
      <c r="N739" t="s">
        <v>9115</v>
      </c>
      <c r="O739">
        <v>0</v>
      </c>
      <c r="P739">
        <v>0</v>
      </c>
      <c r="Q739">
        <v>1</v>
      </c>
    </row>
    <row r="740" spans="10:17" x14ac:dyDescent="0.2">
      <c r="J740" t="s">
        <v>8400</v>
      </c>
      <c r="K740" t="s">
        <v>367</v>
      </c>
      <c r="L740" t="s">
        <v>402</v>
      </c>
      <c r="M740" t="s">
        <v>9097</v>
      </c>
      <c r="N740" t="s">
        <v>9117</v>
      </c>
      <c r="O740">
        <v>0</v>
      </c>
      <c r="P740">
        <v>0</v>
      </c>
      <c r="Q740">
        <v>1</v>
      </c>
    </row>
    <row r="741" spans="10:17" x14ac:dyDescent="0.2">
      <c r="J741" t="s">
        <v>8400</v>
      </c>
      <c r="K741" t="s">
        <v>367</v>
      </c>
      <c r="L741" t="s">
        <v>402</v>
      </c>
      <c r="M741" t="s">
        <v>9097</v>
      </c>
      <c r="N741" t="s">
        <v>8988</v>
      </c>
      <c r="O741">
        <v>0</v>
      </c>
      <c r="P741">
        <v>0</v>
      </c>
      <c r="Q741">
        <v>1</v>
      </c>
    </row>
    <row r="742" spans="10:17" x14ac:dyDescent="0.2">
      <c r="J742" t="s">
        <v>8400</v>
      </c>
      <c r="K742" t="s">
        <v>367</v>
      </c>
      <c r="L742" t="s">
        <v>402</v>
      </c>
      <c r="M742" t="s">
        <v>9097</v>
      </c>
      <c r="N742" t="s">
        <v>8989</v>
      </c>
      <c r="O742">
        <v>0</v>
      </c>
      <c r="P742">
        <v>0</v>
      </c>
      <c r="Q742">
        <v>1</v>
      </c>
    </row>
    <row r="743" spans="10:17" x14ac:dyDescent="0.2">
      <c r="J743" t="s">
        <v>8400</v>
      </c>
      <c r="K743" t="s">
        <v>367</v>
      </c>
      <c r="L743" t="s">
        <v>402</v>
      </c>
      <c r="M743" t="s">
        <v>9097</v>
      </c>
      <c r="N743" t="s">
        <v>9127</v>
      </c>
      <c r="O743">
        <v>0</v>
      </c>
      <c r="P743">
        <v>0</v>
      </c>
      <c r="Q743">
        <v>1</v>
      </c>
    </row>
    <row r="744" spans="10:17" x14ac:dyDescent="0.2">
      <c r="J744" t="s">
        <v>8400</v>
      </c>
      <c r="K744" t="s">
        <v>367</v>
      </c>
      <c r="L744" t="s">
        <v>402</v>
      </c>
      <c r="M744" t="s">
        <v>9097</v>
      </c>
      <c r="N744" t="s">
        <v>9128</v>
      </c>
      <c r="O744">
        <v>0</v>
      </c>
      <c r="P744">
        <v>0</v>
      </c>
      <c r="Q744">
        <v>1</v>
      </c>
    </row>
    <row r="745" spans="10:17" x14ac:dyDescent="0.2">
      <c r="J745" t="s">
        <v>8400</v>
      </c>
      <c r="K745" t="s">
        <v>367</v>
      </c>
      <c r="L745" t="s">
        <v>402</v>
      </c>
      <c r="M745" t="s">
        <v>9097</v>
      </c>
      <c r="N745" t="s">
        <v>9129</v>
      </c>
      <c r="O745">
        <v>0</v>
      </c>
      <c r="P745">
        <v>0</v>
      </c>
      <c r="Q745">
        <v>1</v>
      </c>
    </row>
    <row r="746" spans="10:17" x14ac:dyDescent="0.2">
      <c r="J746" t="s">
        <v>8400</v>
      </c>
      <c r="K746" t="s">
        <v>367</v>
      </c>
      <c r="L746" t="s">
        <v>402</v>
      </c>
      <c r="M746" t="s">
        <v>9097</v>
      </c>
      <c r="N746" t="s">
        <v>9130</v>
      </c>
      <c r="O746">
        <v>0</v>
      </c>
      <c r="P746">
        <v>0</v>
      </c>
      <c r="Q746">
        <v>1</v>
      </c>
    </row>
    <row r="747" spans="10:17" x14ac:dyDescent="0.2">
      <c r="J747" t="s">
        <v>8400</v>
      </c>
      <c r="K747" t="s">
        <v>367</v>
      </c>
      <c r="L747" t="s">
        <v>402</v>
      </c>
      <c r="M747" t="s">
        <v>9097</v>
      </c>
      <c r="N747" t="s">
        <v>9131</v>
      </c>
      <c r="O747">
        <v>0</v>
      </c>
      <c r="P747">
        <v>0</v>
      </c>
      <c r="Q747">
        <v>1</v>
      </c>
    </row>
    <row r="748" spans="10:17" x14ac:dyDescent="0.2">
      <c r="J748" t="s">
        <v>8400</v>
      </c>
      <c r="K748" t="s">
        <v>367</v>
      </c>
      <c r="L748" t="s">
        <v>402</v>
      </c>
      <c r="M748" t="s">
        <v>9097</v>
      </c>
      <c r="N748" t="s">
        <v>9132</v>
      </c>
      <c r="O748">
        <v>0</v>
      </c>
      <c r="P748">
        <v>0</v>
      </c>
      <c r="Q748">
        <v>1</v>
      </c>
    </row>
    <row r="749" spans="10:17" x14ac:dyDescent="0.2">
      <c r="J749" t="s">
        <v>8400</v>
      </c>
      <c r="K749" t="s">
        <v>367</v>
      </c>
      <c r="L749" t="s">
        <v>402</v>
      </c>
      <c r="M749" t="s">
        <v>9097</v>
      </c>
      <c r="N749" t="s">
        <v>9133</v>
      </c>
      <c r="O749">
        <v>0</v>
      </c>
      <c r="P749">
        <v>0</v>
      </c>
      <c r="Q749">
        <v>1</v>
      </c>
    </row>
    <row r="750" spans="10:17" x14ac:dyDescent="0.2">
      <c r="J750" t="s">
        <v>8400</v>
      </c>
      <c r="K750" t="s">
        <v>367</v>
      </c>
      <c r="L750" t="s">
        <v>402</v>
      </c>
      <c r="M750" t="s">
        <v>9097</v>
      </c>
      <c r="N750" t="s">
        <v>9134</v>
      </c>
      <c r="O750">
        <v>0</v>
      </c>
      <c r="P750">
        <v>0</v>
      </c>
      <c r="Q750">
        <v>1</v>
      </c>
    </row>
    <row r="751" spans="10:17" x14ac:dyDescent="0.2">
      <c r="J751" t="s">
        <v>8400</v>
      </c>
      <c r="K751" t="s">
        <v>367</v>
      </c>
      <c r="L751" t="s">
        <v>401</v>
      </c>
      <c r="M751" t="s">
        <v>9098</v>
      </c>
      <c r="N751" t="s">
        <v>8249</v>
      </c>
      <c r="O751">
        <v>0</v>
      </c>
      <c r="P751">
        <v>0</v>
      </c>
      <c r="Q751">
        <v>1</v>
      </c>
    </row>
    <row r="752" spans="10:17" x14ac:dyDescent="0.2">
      <c r="J752" t="s">
        <v>8400</v>
      </c>
      <c r="K752" t="s">
        <v>367</v>
      </c>
      <c r="L752" t="s">
        <v>401</v>
      </c>
      <c r="M752" t="s">
        <v>9098</v>
      </c>
      <c r="N752" t="s">
        <v>8983</v>
      </c>
      <c r="O752">
        <v>0</v>
      </c>
      <c r="P752">
        <v>0</v>
      </c>
      <c r="Q752">
        <v>1</v>
      </c>
    </row>
    <row r="753" spans="10:17" x14ac:dyDescent="0.2">
      <c r="J753" t="s">
        <v>8400</v>
      </c>
      <c r="K753" t="s">
        <v>367</v>
      </c>
      <c r="L753" t="s">
        <v>401</v>
      </c>
      <c r="M753" t="s">
        <v>9098</v>
      </c>
      <c r="N753" t="s">
        <v>8250</v>
      </c>
      <c r="O753">
        <v>0</v>
      </c>
      <c r="P753">
        <v>0</v>
      </c>
      <c r="Q753">
        <v>1</v>
      </c>
    </row>
    <row r="754" spans="10:17" x14ac:dyDescent="0.2">
      <c r="J754" t="s">
        <v>8400</v>
      </c>
      <c r="K754" t="s">
        <v>367</v>
      </c>
      <c r="L754" t="s">
        <v>401</v>
      </c>
      <c r="M754" t="s">
        <v>9098</v>
      </c>
      <c r="N754" t="s">
        <v>8251</v>
      </c>
      <c r="O754">
        <v>0</v>
      </c>
      <c r="P754">
        <v>0</v>
      </c>
      <c r="Q754">
        <v>1</v>
      </c>
    </row>
    <row r="755" spans="10:17" x14ac:dyDescent="0.2">
      <c r="J755" t="s">
        <v>8400</v>
      </c>
      <c r="K755" t="s">
        <v>367</v>
      </c>
      <c r="L755" t="s">
        <v>401</v>
      </c>
      <c r="M755" t="s">
        <v>9098</v>
      </c>
      <c r="N755" t="s">
        <v>8252</v>
      </c>
      <c r="O755">
        <v>0</v>
      </c>
      <c r="P755">
        <v>0</v>
      </c>
      <c r="Q755">
        <v>1</v>
      </c>
    </row>
    <row r="756" spans="10:17" x14ac:dyDescent="0.2">
      <c r="J756" t="s">
        <v>8400</v>
      </c>
      <c r="K756" t="s">
        <v>367</v>
      </c>
      <c r="L756" t="s">
        <v>401</v>
      </c>
      <c r="M756" t="s">
        <v>9098</v>
      </c>
      <c r="N756" t="s">
        <v>8253</v>
      </c>
      <c r="O756">
        <v>0</v>
      </c>
      <c r="P756">
        <v>0</v>
      </c>
      <c r="Q756">
        <v>1</v>
      </c>
    </row>
    <row r="757" spans="10:17" x14ac:dyDescent="0.2">
      <c r="J757" t="s">
        <v>8400</v>
      </c>
      <c r="K757" t="s">
        <v>367</v>
      </c>
      <c r="L757" t="s">
        <v>401</v>
      </c>
      <c r="M757" t="s">
        <v>9098</v>
      </c>
      <c r="N757" t="s">
        <v>8382</v>
      </c>
      <c r="O757">
        <v>0</v>
      </c>
      <c r="P757">
        <v>0</v>
      </c>
      <c r="Q757">
        <v>1</v>
      </c>
    </row>
    <row r="758" spans="10:17" x14ac:dyDescent="0.2">
      <c r="J758" t="s">
        <v>8400</v>
      </c>
      <c r="K758" t="s">
        <v>367</v>
      </c>
      <c r="L758" t="s">
        <v>401</v>
      </c>
      <c r="M758" t="s">
        <v>9098</v>
      </c>
      <c r="N758" t="s">
        <v>8370</v>
      </c>
      <c r="O758">
        <v>0</v>
      </c>
      <c r="P758">
        <v>0</v>
      </c>
      <c r="Q758">
        <v>1</v>
      </c>
    </row>
    <row r="759" spans="10:17" x14ac:dyDescent="0.2">
      <c r="J759" t="s">
        <v>8400</v>
      </c>
      <c r="K759" t="s">
        <v>367</v>
      </c>
      <c r="L759" t="s">
        <v>401</v>
      </c>
      <c r="M759" t="s">
        <v>9098</v>
      </c>
      <c r="N759" t="s">
        <v>9099</v>
      </c>
      <c r="O759">
        <v>0</v>
      </c>
      <c r="P759">
        <v>0</v>
      </c>
      <c r="Q759">
        <v>1</v>
      </c>
    </row>
    <row r="760" spans="10:17" x14ac:dyDescent="0.2">
      <c r="J760" t="s">
        <v>8400</v>
      </c>
      <c r="K760" t="s">
        <v>367</v>
      </c>
      <c r="L760" t="s">
        <v>401</v>
      </c>
      <c r="M760" t="s">
        <v>9098</v>
      </c>
      <c r="N760" t="s">
        <v>8371</v>
      </c>
      <c r="O760">
        <v>0</v>
      </c>
      <c r="P760">
        <v>0</v>
      </c>
      <c r="Q760">
        <v>1</v>
      </c>
    </row>
    <row r="761" spans="10:17" x14ac:dyDescent="0.2">
      <c r="J761" t="s">
        <v>8400</v>
      </c>
      <c r="K761" t="s">
        <v>367</v>
      </c>
      <c r="L761" t="s">
        <v>401</v>
      </c>
      <c r="M761" t="s">
        <v>9098</v>
      </c>
      <c r="N761" t="s">
        <v>8366</v>
      </c>
      <c r="O761">
        <v>0</v>
      </c>
      <c r="P761">
        <v>0</v>
      </c>
      <c r="Q761">
        <v>1</v>
      </c>
    </row>
    <row r="762" spans="10:17" x14ac:dyDescent="0.2">
      <c r="J762" t="s">
        <v>8400</v>
      </c>
      <c r="K762" t="s">
        <v>367</v>
      </c>
      <c r="L762" t="s">
        <v>401</v>
      </c>
      <c r="M762" t="s">
        <v>9098</v>
      </c>
      <c r="N762" t="s">
        <v>8372</v>
      </c>
      <c r="O762">
        <v>0</v>
      </c>
      <c r="P762">
        <v>0</v>
      </c>
      <c r="Q762">
        <v>1</v>
      </c>
    </row>
    <row r="763" spans="10:17" x14ac:dyDescent="0.2">
      <c r="J763" t="s">
        <v>8400</v>
      </c>
      <c r="K763" t="s">
        <v>367</v>
      </c>
      <c r="L763" t="s">
        <v>401</v>
      </c>
      <c r="M763" t="s">
        <v>9098</v>
      </c>
      <c r="N763" t="s">
        <v>8367</v>
      </c>
      <c r="O763">
        <v>0</v>
      </c>
      <c r="P763">
        <v>0</v>
      </c>
      <c r="Q763">
        <v>1</v>
      </c>
    </row>
    <row r="764" spans="10:17" x14ac:dyDescent="0.2">
      <c r="J764" t="s">
        <v>8400</v>
      </c>
      <c r="K764" t="s">
        <v>367</v>
      </c>
      <c r="L764" t="s">
        <v>401</v>
      </c>
      <c r="M764" t="s">
        <v>9098</v>
      </c>
      <c r="N764" t="s">
        <v>8376</v>
      </c>
      <c r="O764">
        <v>0</v>
      </c>
      <c r="P764">
        <v>0</v>
      </c>
      <c r="Q764">
        <v>1</v>
      </c>
    </row>
    <row r="765" spans="10:17" x14ac:dyDescent="0.2">
      <c r="J765" t="s">
        <v>8400</v>
      </c>
      <c r="K765" t="s">
        <v>367</v>
      </c>
      <c r="L765" t="s">
        <v>401</v>
      </c>
      <c r="M765" t="s">
        <v>9098</v>
      </c>
      <c r="N765" t="s">
        <v>8377</v>
      </c>
      <c r="O765">
        <v>0</v>
      </c>
      <c r="P765">
        <v>0</v>
      </c>
      <c r="Q765">
        <v>1</v>
      </c>
    </row>
    <row r="766" spans="10:17" x14ac:dyDescent="0.2">
      <c r="J766" t="s">
        <v>8400</v>
      </c>
      <c r="K766" t="s">
        <v>367</v>
      </c>
      <c r="L766" t="s">
        <v>401</v>
      </c>
      <c r="M766" t="s">
        <v>9098</v>
      </c>
      <c r="N766" t="s">
        <v>8378</v>
      </c>
      <c r="O766">
        <v>0</v>
      </c>
      <c r="P766">
        <v>0</v>
      </c>
      <c r="Q766">
        <v>1</v>
      </c>
    </row>
    <row r="767" spans="10:17" x14ac:dyDescent="0.2">
      <c r="J767" t="s">
        <v>8400</v>
      </c>
      <c r="K767" t="s">
        <v>367</v>
      </c>
      <c r="L767" t="s">
        <v>401</v>
      </c>
      <c r="M767" t="s">
        <v>9098</v>
      </c>
      <c r="N767" t="s">
        <v>8368</v>
      </c>
      <c r="O767">
        <v>0</v>
      </c>
      <c r="P767">
        <v>0</v>
      </c>
      <c r="Q767">
        <v>1</v>
      </c>
    </row>
    <row r="768" spans="10:17" x14ac:dyDescent="0.2">
      <c r="J768" t="s">
        <v>8400</v>
      </c>
      <c r="K768" t="s">
        <v>367</v>
      </c>
      <c r="L768" t="s">
        <v>401</v>
      </c>
      <c r="M768" t="s">
        <v>9098</v>
      </c>
      <c r="N768" t="s">
        <v>8369</v>
      </c>
      <c r="O768">
        <v>0</v>
      </c>
      <c r="P768">
        <v>0</v>
      </c>
      <c r="Q768">
        <v>1</v>
      </c>
    </row>
    <row r="769" spans="10:17" x14ac:dyDescent="0.2">
      <c r="J769" t="s">
        <v>8400</v>
      </c>
      <c r="K769" t="s">
        <v>367</v>
      </c>
      <c r="L769" t="s">
        <v>401</v>
      </c>
      <c r="M769" t="s">
        <v>9098</v>
      </c>
      <c r="N769" t="s">
        <v>499</v>
      </c>
      <c r="O769">
        <v>0</v>
      </c>
      <c r="P769">
        <v>0</v>
      </c>
      <c r="Q769">
        <v>1</v>
      </c>
    </row>
    <row r="770" spans="10:17" x14ac:dyDescent="0.2">
      <c r="J770" t="s">
        <v>8400</v>
      </c>
      <c r="K770" t="s">
        <v>367</v>
      </c>
      <c r="L770" t="s">
        <v>401</v>
      </c>
      <c r="M770" t="s">
        <v>9098</v>
      </c>
      <c r="N770" t="s">
        <v>8255</v>
      </c>
      <c r="O770">
        <v>0</v>
      </c>
      <c r="P770">
        <v>0</v>
      </c>
      <c r="Q770">
        <v>1</v>
      </c>
    </row>
    <row r="771" spans="10:17" x14ac:dyDescent="0.2">
      <c r="J771" t="s">
        <v>8400</v>
      </c>
      <c r="K771" t="s">
        <v>367</v>
      </c>
      <c r="L771" t="s">
        <v>401</v>
      </c>
      <c r="M771" t="s">
        <v>9098</v>
      </c>
      <c r="N771" t="s">
        <v>8256</v>
      </c>
      <c r="O771">
        <v>0</v>
      </c>
      <c r="P771">
        <v>0</v>
      </c>
      <c r="Q771">
        <v>1</v>
      </c>
    </row>
    <row r="772" spans="10:17" x14ac:dyDescent="0.2">
      <c r="J772" t="s">
        <v>8400</v>
      </c>
      <c r="K772" t="s">
        <v>367</v>
      </c>
      <c r="L772" t="s">
        <v>401</v>
      </c>
      <c r="M772" t="s">
        <v>9098</v>
      </c>
      <c r="N772" t="s">
        <v>8257</v>
      </c>
      <c r="O772">
        <v>0</v>
      </c>
      <c r="P772">
        <v>0</v>
      </c>
      <c r="Q772">
        <v>1</v>
      </c>
    </row>
    <row r="773" spans="10:17" x14ac:dyDescent="0.2">
      <c r="J773" t="s">
        <v>8400</v>
      </c>
      <c r="K773" t="s">
        <v>367</v>
      </c>
      <c r="L773" t="s">
        <v>401</v>
      </c>
      <c r="M773" t="s">
        <v>9098</v>
      </c>
      <c r="N773" t="s">
        <v>8258</v>
      </c>
      <c r="O773">
        <v>0</v>
      </c>
      <c r="P773">
        <v>0</v>
      </c>
      <c r="Q773">
        <v>1</v>
      </c>
    </row>
    <row r="774" spans="10:17" x14ac:dyDescent="0.2">
      <c r="J774" t="s">
        <v>8400</v>
      </c>
      <c r="K774" t="s">
        <v>367</v>
      </c>
      <c r="L774" t="s">
        <v>401</v>
      </c>
      <c r="M774" t="s">
        <v>9098</v>
      </c>
      <c r="N774" t="s">
        <v>8259</v>
      </c>
      <c r="O774">
        <v>0</v>
      </c>
      <c r="P774">
        <v>0</v>
      </c>
      <c r="Q774">
        <v>1</v>
      </c>
    </row>
    <row r="775" spans="10:17" x14ac:dyDescent="0.2">
      <c r="J775" t="s">
        <v>8400</v>
      </c>
      <c r="K775" t="s">
        <v>367</v>
      </c>
      <c r="L775" t="s">
        <v>401</v>
      </c>
      <c r="M775" t="s">
        <v>9098</v>
      </c>
      <c r="N775" t="s">
        <v>8380</v>
      </c>
      <c r="O775">
        <v>0</v>
      </c>
      <c r="P775">
        <v>0</v>
      </c>
      <c r="Q775">
        <v>1</v>
      </c>
    </row>
    <row r="776" spans="10:17" x14ac:dyDescent="0.2">
      <c r="J776" t="s">
        <v>8400</v>
      </c>
      <c r="K776" t="s">
        <v>367</v>
      </c>
      <c r="L776" t="s">
        <v>401</v>
      </c>
      <c r="M776" t="s">
        <v>9098</v>
      </c>
      <c r="N776" t="s">
        <v>8381</v>
      </c>
      <c r="O776">
        <v>0</v>
      </c>
      <c r="P776">
        <v>0</v>
      </c>
      <c r="Q776">
        <v>1</v>
      </c>
    </row>
    <row r="777" spans="10:17" x14ac:dyDescent="0.2">
      <c r="J777" t="s">
        <v>8400</v>
      </c>
      <c r="K777" t="s">
        <v>367</v>
      </c>
      <c r="L777" t="s">
        <v>401</v>
      </c>
      <c r="M777" t="s">
        <v>9098</v>
      </c>
      <c r="N777" t="s">
        <v>8654</v>
      </c>
      <c r="O777">
        <v>0</v>
      </c>
      <c r="P777">
        <v>0</v>
      </c>
      <c r="Q777">
        <v>1</v>
      </c>
    </row>
    <row r="778" spans="10:17" x14ac:dyDescent="0.2">
      <c r="J778" t="s">
        <v>8400</v>
      </c>
      <c r="K778" t="s">
        <v>367</v>
      </c>
      <c r="L778" t="s">
        <v>401</v>
      </c>
      <c r="M778" t="s">
        <v>9098</v>
      </c>
      <c r="N778" t="s">
        <v>8655</v>
      </c>
      <c r="O778">
        <v>0</v>
      </c>
      <c r="P778">
        <v>0</v>
      </c>
      <c r="Q778">
        <v>1</v>
      </c>
    </row>
    <row r="779" spans="10:17" x14ac:dyDescent="0.2">
      <c r="J779" t="s">
        <v>8400</v>
      </c>
      <c r="K779" t="s">
        <v>367</v>
      </c>
      <c r="L779" t="s">
        <v>401</v>
      </c>
      <c r="M779" t="s">
        <v>9098</v>
      </c>
      <c r="N779" t="s">
        <v>8672</v>
      </c>
      <c r="O779">
        <v>0</v>
      </c>
      <c r="P779">
        <v>0</v>
      </c>
      <c r="Q779">
        <v>1</v>
      </c>
    </row>
    <row r="780" spans="10:17" x14ac:dyDescent="0.2">
      <c r="J780" t="s">
        <v>8400</v>
      </c>
      <c r="K780" t="s">
        <v>367</v>
      </c>
      <c r="L780" t="s">
        <v>401</v>
      </c>
      <c r="M780" t="s">
        <v>9098</v>
      </c>
      <c r="N780" t="s">
        <v>8661</v>
      </c>
      <c r="O780">
        <v>0</v>
      </c>
      <c r="P780">
        <v>0</v>
      </c>
      <c r="Q780">
        <v>1</v>
      </c>
    </row>
    <row r="781" spans="10:17" x14ac:dyDescent="0.2">
      <c r="J781" t="s">
        <v>8400</v>
      </c>
      <c r="K781" t="s">
        <v>367</v>
      </c>
      <c r="L781" t="s">
        <v>401</v>
      </c>
      <c r="M781" t="s">
        <v>9098</v>
      </c>
      <c r="N781" t="s">
        <v>8660</v>
      </c>
      <c r="O781">
        <v>0</v>
      </c>
      <c r="P781">
        <v>0</v>
      </c>
      <c r="Q781">
        <v>1</v>
      </c>
    </row>
    <row r="782" spans="10:17" x14ac:dyDescent="0.2">
      <c r="J782" t="s">
        <v>8400</v>
      </c>
      <c r="K782" t="s">
        <v>367</v>
      </c>
      <c r="L782" t="s">
        <v>401</v>
      </c>
      <c r="M782" t="s">
        <v>9098</v>
      </c>
      <c r="N782" t="s">
        <v>8656</v>
      </c>
      <c r="O782">
        <v>0</v>
      </c>
      <c r="P782">
        <v>0</v>
      </c>
      <c r="Q782">
        <v>1</v>
      </c>
    </row>
    <row r="783" spans="10:17" x14ac:dyDescent="0.2">
      <c r="J783" t="s">
        <v>8400</v>
      </c>
      <c r="K783" t="s">
        <v>367</v>
      </c>
      <c r="L783" t="s">
        <v>401</v>
      </c>
      <c r="M783" t="s">
        <v>9098</v>
      </c>
      <c r="N783" t="s">
        <v>8657</v>
      </c>
      <c r="O783">
        <v>0</v>
      </c>
      <c r="P783">
        <v>0</v>
      </c>
      <c r="Q783">
        <v>1</v>
      </c>
    </row>
    <row r="784" spans="10:17" x14ac:dyDescent="0.2">
      <c r="J784" t="s">
        <v>8400</v>
      </c>
      <c r="K784" t="s">
        <v>367</v>
      </c>
      <c r="L784" t="s">
        <v>401</v>
      </c>
      <c r="M784" t="s">
        <v>9098</v>
      </c>
      <c r="N784" t="s">
        <v>9119</v>
      </c>
      <c r="O784">
        <v>0</v>
      </c>
      <c r="P784">
        <v>0</v>
      </c>
      <c r="Q784">
        <v>1</v>
      </c>
    </row>
    <row r="785" spans="10:17" x14ac:dyDescent="0.2">
      <c r="J785" t="s">
        <v>8400</v>
      </c>
      <c r="K785" t="s">
        <v>367</v>
      </c>
      <c r="L785" t="s">
        <v>401</v>
      </c>
      <c r="M785" t="s">
        <v>9098</v>
      </c>
      <c r="N785" t="s">
        <v>9120</v>
      </c>
      <c r="O785">
        <v>0</v>
      </c>
      <c r="P785">
        <v>0</v>
      </c>
      <c r="Q785">
        <v>1</v>
      </c>
    </row>
    <row r="786" spans="10:17" x14ac:dyDescent="0.2">
      <c r="J786" t="s">
        <v>8400</v>
      </c>
      <c r="K786" t="s">
        <v>367</v>
      </c>
      <c r="L786" t="s">
        <v>401</v>
      </c>
      <c r="M786" t="s">
        <v>9098</v>
      </c>
      <c r="N786" t="s">
        <v>9100</v>
      </c>
      <c r="O786">
        <v>0</v>
      </c>
      <c r="P786">
        <v>0</v>
      </c>
      <c r="Q786">
        <v>1</v>
      </c>
    </row>
    <row r="787" spans="10:17" x14ac:dyDescent="0.2">
      <c r="J787" t="s">
        <v>8400</v>
      </c>
      <c r="K787" t="s">
        <v>367</v>
      </c>
      <c r="L787" t="s">
        <v>401</v>
      </c>
      <c r="M787" t="s">
        <v>9098</v>
      </c>
      <c r="N787" t="s">
        <v>9101</v>
      </c>
      <c r="O787">
        <v>0</v>
      </c>
      <c r="P787">
        <v>0</v>
      </c>
      <c r="Q787">
        <v>1</v>
      </c>
    </row>
    <row r="788" spans="10:17" x14ac:dyDescent="0.2">
      <c r="J788" t="s">
        <v>8400</v>
      </c>
      <c r="K788" t="s">
        <v>367</v>
      </c>
      <c r="L788" t="s">
        <v>401</v>
      </c>
      <c r="M788" t="s">
        <v>9098</v>
      </c>
      <c r="N788" t="s">
        <v>8985</v>
      </c>
      <c r="O788">
        <v>0</v>
      </c>
      <c r="P788">
        <v>0</v>
      </c>
      <c r="Q788">
        <v>1</v>
      </c>
    </row>
    <row r="789" spans="10:17" x14ac:dyDescent="0.2">
      <c r="J789" t="s">
        <v>8400</v>
      </c>
      <c r="K789" t="s">
        <v>367</v>
      </c>
      <c r="L789" t="s">
        <v>401</v>
      </c>
      <c r="M789" t="s">
        <v>9098</v>
      </c>
      <c r="N789" t="s">
        <v>8986</v>
      </c>
      <c r="O789">
        <v>0</v>
      </c>
      <c r="P789">
        <v>0</v>
      </c>
      <c r="Q789">
        <v>1</v>
      </c>
    </row>
    <row r="790" spans="10:17" x14ac:dyDescent="0.2">
      <c r="J790" t="s">
        <v>8400</v>
      </c>
      <c r="K790" t="s">
        <v>367</v>
      </c>
      <c r="L790" t="s">
        <v>401</v>
      </c>
      <c r="M790" t="s">
        <v>9098</v>
      </c>
      <c r="N790" t="s">
        <v>9124</v>
      </c>
      <c r="O790">
        <v>0</v>
      </c>
      <c r="P790">
        <v>0</v>
      </c>
      <c r="Q790">
        <v>1</v>
      </c>
    </row>
    <row r="791" spans="10:17" x14ac:dyDescent="0.2">
      <c r="J791" t="s">
        <v>8400</v>
      </c>
      <c r="K791" t="s">
        <v>367</v>
      </c>
      <c r="L791" t="s">
        <v>401</v>
      </c>
      <c r="M791" t="s">
        <v>9098</v>
      </c>
      <c r="N791" t="s">
        <v>9125</v>
      </c>
      <c r="O791">
        <v>0</v>
      </c>
      <c r="P791">
        <v>0</v>
      </c>
      <c r="Q791">
        <v>1</v>
      </c>
    </row>
    <row r="792" spans="10:17" x14ac:dyDescent="0.2">
      <c r="J792" t="s">
        <v>8400</v>
      </c>
      <c r="K792" t="s">
        <v>367</v>
      </c>
      <c r="L792" t="s">
        <v>401</v>
      </c>
      <c r="M792" t="s">
        <v>9098</v>
      </c>
      <c r="N792" t="s">
        <v>9121</v>
      </c>
      <c r="O792">
        <v>0</v>
      </c>
      <c r="P792">
        <v>0</v>
      </c>
      <c r="Q792">
        <v>1</v>
      </c>
    </row>
    <row r="793" spans="10:17" x14ac:dyDescent="0.2">
      <c r="J793" t="s">
        <v>8400</v>
      </c>
      <c r="K793" t="s">
        <v>367</v>
      </c>
      <c r="L793" t="s">
        <v>401</v>
      </c>
      <c r="M793" t="s">
        <v>9098</v>
      </c>
      <c r="N793" t="s">
        <v>9122</v>
      </c>
      <c r="O793">
        <v>0</v>
      </c>
      <c r="P793">
        <v>0</v>
      </c>
      <c r="Q793">
        <v>1</v>
      </c>
    </row>
    <row r="794" spans="10:17" x14ac:dyDescent="0.2">
      <c r="J794" t="s">
        <v>8400</v>
      </c>
      <c r="K794" t="s">
        <v>367</v>
      </c>
      <c r="L794" t="s">
        <v>401</v>
      </c>
      <c r="M794" t="s">
        <v>9098</v>
      </c>
      <c r="N794" t="s">
        <v>9105</v>
      </c>
      <c r="O794">
        <v>0</v>
      </c>
      <c r="P794">
        <v>0</v>
      </c>
      <c r="Q794">
        <v>1</v>
      </c>
    </row>
    <row r="795" spans="10:17" x14ac:dyDescent="0.2">
      <c r="J795" t="s">
        <v>8400</v>
      </c>
      <c r="K795" t="s">
        <v>367</v>
      </c>
      <c r="L795" t="s">
        <v>401</v>
      </c>
      <c r="M795" t="s">
        <v>9098</v>
      </c>
      <c r="N795" t="s">
        <v>9106</v>
      </c>
      <c r="O795">
        <v>0</v>
      </c>
      <c r="P795">
        <v>0</v>
      </c>
      <c r="Q795">
        <v>1</v>
      </c>
    </row>
    <row r="796" spans="10:17" x14ac:dyDescent="0.2">
      <c r="J796" t="s">
        <v>8400</v>
      </c>
      <c r="K796" t="s">
        <v>367</v>
      </c>
      <c r="L796" t="s">
        <v>401</v>
      </c>
      <c r="M796" t="s">
        <v>9098</v>
      </c>
      <c r="N796" t="s">
        <v>9107</v>
      </c>
      <c r="O796">
        <v>0</v>
      </c>
      <c r="P796">
        <v>0</v>
      </c>
      <c r="Q796">
        <v>1</v>
      </c>
    </row>
    <row r="797" spans="10:17" x14ac:dyDescent="0.2">
      <c r="J797" t="s">
        <v>8400</v>
      </c>
      <c r="K797" t="s">
        <v>367</v>
      </c>
      <c r="L797" t="s">
        <v>401</v>
      </c>
      <c r="M797" t="s">
        <v>9098</v>
      </c>
      <c r="N797" t="s">
        <v>9113</v>
      </c>
      <c r="O797">
        <v>0</v>
      </c>
      <c r="P797">
        <v>0</v>
      </c>
      <c r="Q797">
        <v>1</v>
      </c>
    </row>
    <row r="798" spans="10:17" x14ac:dyDescent="0.2">
      <c r="J798" t="s">
        <v>8400</v>
      </c>
      <c r="K798" t="s">
        <v>367</v>
      </c>
      <c r="L798" t="s">
        <v>401</v>
      </c>
      <c r="M798" t="s">
        <v>9098</v>
      </c>
      <c r="N798" t="s">
        <v>9126</v>
      </c>
      <c r="O798">
        <v>0</v>
      </c>
      <c r="P798">
        <v>0</v>
      </c>
      <c r="Q798">
        <v>1</v>
      </c>
    </row>
    <row r="799" spans="10:17" x14ac:dyDescent="0.2">
      <c r="J799" t="s">
        <v>8400</v>
      </c>
      <c r="K799" t="s">
        <v>367</v>
      </c>
      <c r="L799" t="s">
        <v>401</v>
      </c>
      <c r="M799" t="s">
        <v>9098</v>
      </c>
      <c r="N799" t="s">
        <v>8988</v>
      </c>
      <c r="O799">
        <v>0</v>
      </c>
      <c r="P799">
        <v>0</v>
      </c>
      <c r="Q799">
        <v>1</v>
      </c>
    </row>
    <row r="800" spans="10:17" x14ac:dyDescent="0.2">
      <c r="J800" t="s">
        <v>8400</v>
      </c>
      <c r="K800" t="s">
        <v>367</v>
      </c>
      <c r="L800" t="s">
        <v>401</v>
      </c>
      <c r="M800" t="s">
        <v>9098</v>
      </c>
      <c r="N800" t="s">
        <v>8989</v>
      </c>
      <c r="O800">
        <v>0</v>
      </c>
      <c r="P800">
        <v>0</v>
      </c>
      <c r="Q800">
        <v>1</v>
      </c>
    </row>
    <row r="801" spans="10:17" x14ac:dyDescent="0.2">
      <c r="J801" t="s">
        <v>8400</v>
      </c>
      <c r="K801" t="s">
        <v>367</v>
      </c>
      <c r="L801" t="s">
        <v>401</v>
      </c>
      <c r="M801" t="s">
        <v>9098</v>
      </c>
      <c r="N801" t="s">
        <v>9127</v>
      </c>
      <c r="O801">
        <v>0</v>
      </c>
      <c r="P801">
        <v>0</v>
      </c>
      <c r="Q801">
        <v>1</v>
      </c>
    </row>
    <row r="802" spans="10:17" x14ac:dyDescent="0.2">
      <c r="J802" t="s">
        <v>8400</v>
      </c>
      <c r="K802" t="s">
        <v>367</v>
      </c>
      <c r="L802" t="s">
        <v>401</v>
      </c>
      <c r="M802" t="s">
        <v>9098</v>
      </c>
      <c r="N802" t="s">
        <v>9128</v>
      </c>
      <c r="O802">
        <v>0</v>
      </c>
      <c r="P802">
        <v>0</v>
      </c>
      <c r="Q802">
        <v>1</v>
      </c>
    </row>
    <row r="803" spans="10:17" x14ac:dyDescent="0.2">
      <c r="J803" t="s">
        <v>8400</v>
      </c>
      <c r="K803" t="s">
        <v>367</v>
      </c>
      <c r="L803" t="s">
        <v>401</v>
      </c>
      <c r="M803" t="s">
        <v>9098</v>
      </c>
      <c r="N803" t="s">
        <v>9129</v>
      </c>
      <c r="O803">
        <v>0</v>
      </c>
      <c r="P803">
        <v>0</v>
      </c>
      <c r="Q803">
        <v>1</v>
      </c>
    </row>
    <row r="804" spans="10:17" x14ac:dyDescent="0.2">
      <c r="J804" t="s">
        <v>8400</v>
      </c>
      <c r="K804" t="s">
        <v>367</v>
      </c>
      <c r="L804" t="s">
        <v>401</v>
      </c>
      <c r="M804" t="s">
        <v>9098</v>
      </c>
      <c r="N804" t="s">
        <v>9130</v>
      </c>
      <c r="O804">
        <v>0</v>
      </c>
      <c r="P804">
        <v>0</v>
      </c>
      <c r="Q804">
        <v>1</v>
      </c>
    </row>
    <row r="805" spans="10:17" x14ac:dyDescent="0.2">
      <c r="J805" t="s">
        <v>8400</v>
      </c>
      <c r="K805" t="s">
        <v>367</v>
      </c>
      <c r="L805" t="s">
        <v>401</v>
      </c>
      <c r="M805" t="s">
        <v>9098</v>
      </c>
      <c r="N805" t="s">
        <v>9131</v>
      </c>
      <c r="O805">
        <v>0</v>
      </c>
      <c r="P805">
        <v>0</v>
      </c>
      <c r="Q805">
        <v>1</v>
      </c>
    </row>
    <row r="806" spans="10:17" x14ac:dyDescent="0.2">
      <c r="J806" t="s">
        <v>8400</v>
      </c>
      <c r="K806" t="s">
        <v>367</v>
      </c>
      <c r="L806" t="s">
        <v>401</v>
      </c>
      <c r="M806" t="s">
        <v>9098</v>
      </c>
      <c r="N806" t="s">
        <v>9132</v>
      </c>
      <c r="O806">
        <v>0</v>
      </c>
      <c r="P806">
        <v>0</v>
      </c>
      <c r="Q806">
        <v>1</v>
      </c>
    </row>
    <row r="807" spans="10:17" x14ac:dyDescent="0.2">
      <c r="J807" t="s">
        <v>8400</v>
      </c>
      <c r="K807" t="s">
        <v>367</v>
      </c>
      <c r="L807" t="s">
        <v>401</v>
      </c>
      <c r="M807" t="s">
        <v>9098</v>
      </c>
      <c r="N807" t="s">
        <v>9133</v>
      </c>
      <c r="O807">
        <v>0</v>
      </c>
      <c r="P807">
        <v>0</v>
      </c>
      <c r="Q807">
        <v>1</v>
      </c>
    </row>
    <row r="808" spans="10:17" x14ac:dyDescent="0.2">
      <c r="J808" t="s">
        <v>8400</v>
      </c>
      <c r="K808" t="s">
        <v>367</v>
      </c>
      <c r="L808" t="s">
        <v>401</v>
      </c>
      <c r="M808" t="s">
        <v>9098</v>
      </c>
      <c r="N808" t="s">
        <v>9134</v>
      </c>
      <c r="O808">
        <v>0</v>
      </c>
      <c r="P808">
        <v>0</v>
      </c>
      <c r="Q808">
        <v>1</v>
      </c>
    </row>
    <row r="809" spans="10:17" x14ac:dyDescent="0.2">
      <c r="J809" t="s">
        <v>8387</v>
      </c>
      <c r="K809" t="s">
        <v>356</v>
      </c>
      <c r="L809" t="s">
        <v>480</v>
      </c>
      <c r="M809" t="s">
        <v>7663</v>
      </c>
      <c r="N809" t="s">
        <v>8382</v>
      </c>
      <c r="O809">
        <v>6.0000000000000001E-3</v>
      </c>
      <c r="P809">
        <v>6.0000000000000001E-3</v>
      </c>
      <c r="Q809">
        <v>1</v>
      </c>
    </row>
    <row r="810" spans="10:17" x14ac:dyDescent="0.2">
      <c r="J810" t="s">
        <v>8387</v>
      </c>
      <c r="K810" t="s">
        <v>356</v>
      </c>
      <c r="L810" t="s">
        <v>480</v>
      </c>
      <c r="M810" t="s">
        <v>7663</v>
      </c>
      <c r="N810" t="s">
        <v>8367</v>
      </c>
      <c r="O810">
        <v>3.0000000000000001E-3</v>
      </c>
      <c r="P810">
        <v>3.0000000000000001E-3</v>
      </c>
      <c r="Q810">
        <v>1</v>
      </c>
    </row>
    <row r="811" spans="10:17" x14ac:dyDescent="0.2">
      <c r="J811" t="s">
        <v>8387</v>
      </c>
      <c r="K811" t="s">
        <v>356</v>
      </c>
      <c r="L811" t="s">
        <v>480</v>
      </c>
      <c r="M811" t="s">
        <v>7663</v>
      </c>
      <c r="N811" t="s">
        <v>8378</v>
      </c>
      <c r="O811">
        <v>3.0000000000000001E-3</v>
      </c>
      <c r="P811">
        <v>3.0000000000000001E-3</v>
      </c>
      <c r="Q811">
        <v>1</v>
      </c>
    </row>
    <row r="812" spans="10:17" x14ac:dyDescent="0.2">
      <c r="J812" t="s">
        <v>8387</v>
      </c>
      <c r="K812" t="s">
        <v>356</v>
      </c>
      <c r="L812" t="s">
        <v>480</v>
      </c>
      <c r="M812" t="s">
        <v>7663</v>
      </c>
      <c r="N812" t="s">
        <v>9132</v>
      </c>
      <c r="O812">
        <v>9.2999999999999999E-2</v>
      </c>
      <c r="P812">
        <v>9.2999999999999999E-2</v>
      </c>
      <c r="Q812">
        <v>1</v>
      </c>
    </row>
    <row r="813" spans="10:17" x14ac:dyDescent="0.2">
      <c r="J813" t="s">
        <v>8387</v>
      </c>
      <c r="K813" t="s">
        <v>374</v>
      </c>
      <c r="L813" t="s">
        <v>480</v>
      </c>
      <c r="M813" t="s">
        <v>7663</v>
      </c>
      <c r="N813" t="s">
        <v>8251</v>
      </c>
      <c r="O813">
        <v>8.9999999999999993E-3</v>
      </c>
      <c r="P813">
        <v>8.9999999999999993E-3</v>
      </c>
      <c r="Q813">
        <v>1</v>
      </c>
    </row>
    <row r="814" spans="10:17" x14ac:dyDescent="0.2">
      <c r="J814" t="s">
        <v>8387</v>
      </c>
      <c r="K814" t="s">
        <v>361</v>
      </c>
      <c r="L814" t="s">
        <v>402</v>
      </c>
      <c r="M814" t="s">
        <v>9097</v>
      </c>
      <c r="N814" t="s">
        <v>8373</v>
      </c>
      <c r="O814">
        <v>0</v>
      </c>
      <c r="P814">
        <v>0</v>
      </c>
      <c r="Q814">
        <v>1</v>
      </c>
    </row>
    <row r="815" spans="10:17" x14ac:dyDescent="0.2">
      <c r="J815" t="s">
        <v>8387</v>
      </c>
      <c r="K815" t="s">
        <v>361</v>
      </c>
      <c r="L815" t="s">
        <v>402</v>
      </c>
      <c r="M815" t="s">
        <v>9097</v>
      </c>
      <c r="N815" t="s">
        <v>8374</v>
      </c>
      <c r="O815">
        <v>0</v>
      </c>
      <c r="P815">
        <v>0</v>
      </c>
      <c r="Q815">
        <v>1</v>
      </c>
    </row>
    <row r="816" spans="10:17" x14ac:dyDescent="0.2">
      <c r="J816" t="s">
        <v>8387</v>
      </c>
      <c r="K816" t="s">
        <v>361</v>
      </c>
      <c r="L816" t="s">
        <v>402</v>
      </c>
      <c r="M816" t="s">
        <v>9097</v>
      </c>
      <c r="N816" t="s">
        <v>500</v>
      </c>
      <c r="O816">
        <v>0</v>
      </c>
      <c r="P816">
        <v>0</v>
      </c>
      <c r="Q816">
        <v>1</v>
      </c>
    </row>
    <row r="817" spans="10:17" x14ac:dyDescent="0.2">
      <c r="J817" t="s">
        <v>8387</v>
      </c>
      <c r="K817" t="s">
        <v>361</v>
      </c>
      <c r="L817" t="s">
        <v>402</v>
      </c>
      <c r="M817" t="s">
        <v>9097</v>
      </c>
      <c r="N817" t="s">
        <v>8379</v>
      </c>
      <c r="O817">
        <v>0</v>
      </c>
      <c r="P817">
        <v>0</v>
      </c>
      <c r="Q817">
        <v>1</v>
      </c>
    </row>
    <row r="818" spans="10:17" x14ac:dyDescent="0.2">
      <c r="J818" t="s">
        <v>8387</v>
      </c>
      <c r="K818" t="s">
        <v>361</v>
      </c>
      <c r="L818" t="s">
        <v>402</v>
      </c>
      <c r="M818" t="s">
        <v>9097</v>
      </c>
      <c r="N818" t="s">
        <v>8254</v>
      </c>
      <c r="O818">
        <v>0</v>
      </c>
      <c r="P818">
        <v>0</v>
      </c>
      <c r="Q818">
        <v>1</v>
      </c>
    </row>
    <row r="819" spans="10:17" x14ac:dyDescent="0.2">
      <c r="J819" t="s">
        <v>8387</v>
      </c>
      <c r="K819" t="s">
        <v>361</v>
      </c>
      <c r="L819" t="s">
        <v>402</v>
      </c>
      <c r="M819" t="s">
        <v>9097</v>
      </c>
      <c r="N819" t="s">
        <v>8659</v>
      </c>
      <c r="O819">
        <v>0</v>
      </c>
      <c r="P819">
        <v>0</v>
      </c>
      <c r="Q819">
        <v>1</v>
      </c>
    </row>
    <row r="820" spans="10:17" x14ac:dyDescent="0.2">
      <c r="J820" t="s">
        <v>8387</v>
      </c>
      <c r="K820" t="s">
        <v>361</v>
      </c>
      <c r="L820" t="s">
        <v>402</v>
      </c>
      <c r="M820" t="s">
        <v>9097</v>
      </c>
      <c r="N820" t="s">
        <v>9103</v>
      </c>
      <c r="O820">
        <v>0</v>
      </c>
      <c r="P820">
        <v>0</v>
      </c>
      <c r="Q820">
        <v>1</v>
      </c>
    </row>
    <row r="821" spans="10:17" x14ac:dyDescent="0.2">
      <c r="J821" t="s">
        <v>8387</v>
      </c>
      <c r="K821" t="s">
        <v>361</v>
      </c>
      <c r="L821" t="s">
        <v>402</v>
      </c>
      <c r="M821" t="s">
        <v>9097</v>
      </c>
      <c r="N821" t="s">
        <v>9104</v>
      </c>
      <c r="O821">
        <v>0</v>
      </c>
      <c r="P821">
        <v>0</v>
      </c>
      <c r="Q821">
        <v>1</v>
      </c>
    </row>
    <row r="822" spans="10:17" x14ac:dyDescent="0.2">
      <c r="J822" t="s">
        <v>8387</v>
      </c>
      <c r="K822" t="s">
        <v>361</v>
      </c>
      <c r="L822" t="s">
        <v>402</v>
      </c>
      <c r="M822" t="s">
        <v>9097</v>
      </c>
      <c r="N822" t="s">
        <v>8981</v>
      </c>
      <c r="O822">
        <v>0</v>
      </c>
      <c r="P822">
        <v>0</v>
      </c>
      <c r="Q822">
        <v>1</v>
      </c>
    </row>
    <row r="823" spans="10:17" x14ac:dyDescent="0.2">
      <c r="J823" t="s">
        <v>8387</v>
      </c>
      <c r="K823" t="s">
        <v>361</v>
      </c>
      <c r="L823" t="s">
        <v>402</v>
      </c>
      <c r="M823" t="s">
        <v>9097</v>
      </c>
      <c r="N823" t="s">
        <v>9109</v>
      </c>
      <c r="O823">
        <v>0</v>
      </c>
      <c r="P823">
        <v>0</v>
      </c>
      <c r="Q823">
        <v>1</v>
      </c>
    </row>
    <row r="824" spans="10:17" x14ac:dyDescent="0.2">
      <c r="J824" t="s">
        <v>8387</v>
      </c>
      <c r="K824" t="s">
        <v>361</v>
      </c>
      <c r="L824" t="s">
        <v>402</v>
      </c>
      <c r="M824" t="s">
        <v>9097</v>
      </c>
      <c r="N824" t="s">
        <v>9123</v>
      </c>
      <c r="O824">
        <v>0</v>
      </c>
      <c r="P824">
        <v>0</v>
      </c>
      <c r="Q824">
        <v>1</v>
      </c>
    </row>
    <row r="825" spans="10:17" x14ac:dyDescent="0.2">
      <c r="J825" t="s">
        <v>8387</v>
      </c>
      <c r="K825" t="s">
        <v>361</v>
      </c>
      <c r="L825" t="s">
        <v>402</v>
      </c>
      <c r="M825" t="s">
        <v>9097</v>
      </c>
      <c r="N825" t="s">
        <v>9110</v>
      </c>
      <c r="O825">
        <v>0</v>
      </c>
      <c r="P825">
        <v>0</v>
      </c>
      <c r="Q825">
        <v>1</v>
      </c>
    </row>
    <row r="826" spans="10:17" x14ac:dyDescent="0.2">
      <c r="J826" t="s">
        <v>8387</v>
      </c>
      <c r="K826" t="s">
        <v>361</v>
      </c>
      <c r="L826" t="s">
        <v>402</v>
      </c>
      <c r="M826" t="s">
        <v>9097</v>
      </c>
      <c r="N826" t="s">
        <v>9111</v>
      </c>
      <c r="O826">
        <v>0</v>
      </c>
      <c r="P826">
        <v>0</v>
      </c>
      <c r="Q826">
        <v>1</v>
      </c>
    </row>
    <row r="827" spans="10:17" x14ac:dyDescent="0.2">
      <c r="J827" t="s">
        <v>8387</v>
      </c>
      <c r="K827" t="s">
        <v>361</v>
      </c>
      <c r="L827" t="s">
        <v>402</v>
      </c>
      <c r="M827" t="s">
        <v>9097</v>
      </c>
      <c r="N827" t="s">
        <v>9112</v>
      </c>
      <c r="O827">
        <v>0</v>
      </c>
      <c r="P827">
        <v>0</v>
      </c>
      <c r="Q827">
        <v>1</v>
      </c>
    </row>
    <row r="828" spans="10:17" x14ac:dyDescent="0.2">
      <c r="J828" t="s">
        <v>8387</v>
      </c>
      <c r="K828" t="s">
        <v>361</v>
      </c>
      <c r="L828" t="s">
        <v>402</v>
      </c>
      <c r="M828" t="s">
        <v>9097</v>
      </c>
      <c r="N828" t="s">
        <v>9116</v>
      </c>
      <c r="O828">
        <v>0</v>
      </c>
      <c r="P828">
        <v>0</v>
      </c>
      <c r="Q828">
        <v>1</v>
      </c>
    </row>
    <row r="829" spans="10:17" x14ac:dyDescent="0.2">
      <c r="J829" t="s">
        <v>8387</v>
      </c>
      <c r="K829" t="s">
        <v>361</v>
      </c>
      <c r="L829" t="s">
        <v>402</v>
      </c>
      <c r="M829" t="s">
        <v>9097</v>
      </c>
      <c r="N829" t="s">
        <v>9117</v>
      </c>
      <c r="O829">
        <v>0</v>
      </c>
      <c r="P829">
        <v>0</v>
      </c>
      <c r="Q829">
        <v>1</v>
      </c>
    </row>
    <row r="830" spans="10:17" x14ac:dyDescent="0.2">
      <c r="J830" t="s">
        <v>8387</v>
      </c>
      <c r="K830" t="s">
        <v>361</v>
      </c>
      <c r="L830" t="s">
        <v>402</v>
      </c>
      <c r="M830" t="s">
        <v>9097</v>
      </c>
      <c r="N830" t="s">
        <v>9118</v>
      </c>
      <c r="O830">
        <v>0</v>
      </c>
      <c r="P830">
        <v>0</v>
      </c>
      <c r="Q830">
        <v>1</v>
      </c>
    </row>
    <row r="831" spans="10:17" x14ac:dyDescent="0.2">
      <c r="J831" t="s">
        <v>8387</v>
      </c>
      <c r="K831" t="s">
        <v>361</v>
      </c>
      <c r="L831" t="s">
        <v>402</v>
      </c>
      <c r="M831" t="s">
        <v>9097</v>
      </c>
      <c r="N831" t="s">
        <v>8982</v>
      </c>
      <c r="O831">
        <v>0</v>
      </c>
      <c r="P831">
        <v>0</v>
      </c>
      <c r="Q831">
        <v>1</v>
      </c>
    </row>
    <row r="832" spans="10:17" x14ac:dyDescent="0.2">
      <c r="J832" t="s">
        <v>8387</v>
      </c>
      <c r="K832" t="s">
        <v>361</v>
      </c>
      <c r="L832" t="s">
        <v>402</v>
      </c>
      <c r="M832" t="s">
        <v>9097</v>
      </c>
      <c r="N832" t="s">
        <v>501</v>
      </c>
      <c r="O832">
        <v>0</v>
      </c>
      <c r="P832">
        <v>0</v>
      </c>
      <c r="Q832">
        <v>1</v>
      </c>
    </row>
    <row r="833" spans="10:17" x14ac:dyDescent="0.2">
      <c r="J833" t="s">
        <v>8387</v>
      </c>
      <c r="K833" t="s">
        <v>361</v>
      </c>
      <c r="L833" t="s">
        <v>401</v>
      </c>
      <c r="M833" t="s">
        <v>9098</v>
      </c>
      <c r="N833" t="s">
        <v>8249</v>
      </c>
      <c r="O833">
        <v>0</v>
      </c>
      <c r="P833">
        <v>0</v>
      </c>
      <c r="Q833">
        <v>1</v>
      </c>
    </row>
    <row r="834" spans="10:17" x14ac:dyDescent="0.2">
      <c r="J834" t="s">
        <v>8387</v>
      </c>
      <c r="K834" t="s">
        <v>361</v>
      </c>
      <c r="L834" t="s">
        <v>401</v>
      </c>
      <c r="M834" t="s">
        <v>9098</v>
      </c>
      <c r="N834" t="s">
        <v>8983</v>
      </c>
      <c r="O834">
        <v>0</v>
      </c>
      <c r="P834">
        <v>0</v>
      </c>
      <c r="Q834">
        <v>1</v>
      </c>
    </row>
    <row r="835" spans="10:17" x14ac:dyDescent="0.2">
      <c r="J835" t="s">
        <v>8387</v>
      </c>
      <c r="K835" t="s">
        <v>361</v>
      </c>
      <c r="L835" t="s">
        <v>401</v>
      </c>
      <c r="M835" t="s">
        <v>9098</v>
      </c>
      <c r="N835" t="s">
        <v>8250</v>
      </c>
      <c r="O835">
        <v>0</v>
      </c>
      <c r="P835">
        <v>0</v>
      </c>
      <c r="Q835">
        <v>1</v>
      </c>
    </row>
    <row r="836" spans="10:17" x14ac:dyDescent="0.2">
      <c r="J836" t="s">
        <v>8387</v>
      </c>
      <c r="K836" t="s">
        <v>361</v>
      </c>
      <c r="L836" t="s">
        <v>401</v>
      </c>
      <c r="M836" t="s">
        <v>9098</v>
      </c>
      <c r="N836" t="s">
        <v>8251</v>
      </c>
      <c r="O836">
        <v>0</v>
      </c>
      <c r="P836">
        <v>0</v>
      </c>
      <c r="Q836">
        <v>1</v>
      </c>
    </row>
    <row r="837" spans="10:17" x14ac:dyDescent="0.2">
      <c r="J837" t="s">
        <v>8387</v>
      </c>
      <c r="K837" t="s">
        <v>361</v>
      </c>
      <c r="L837" t="s">
        <v>401</v>
      </c>
      <c r="M837" t="s">
        <v>9098</v>
      </c>
      <c r="N837" t="s">
        <v>8252</v>
      </c>
      <c r="O837">
        <v>0</v>
      </c>
      <c r="P837">
        <v>0</v>
      </c>
      <c r="Q837">
        <v>1</v>
      </c>
    </row>
    <row r="838" spans="10:17" x14ac:dyDescent="0.2">
      <c r="J838" t="s">
        <v>8387</v>
      </c>
      <c r="K838" t="s">
        <v>361</v>
      </c>
      <c r="L838" t="s">
        <v>401</v>
      </c>
      <c r="M838" t="s">
        <v>9098</v>
      </c>
      <c r="N838" t="s">
        <v>8253</v>
      </c>
      <c r="O838">
        <v>0</v>
      </c>
      <c r="P838">
        <v>0</v>
      </c>
      <c r="Q838">
        <v>1</v>
      </c>
    </row>
    <row r="839" spans="10:17" x14ac:dyDescent="0.2">
      <c r="J839" t="s">
        <v>8387</v>
      </c>
      <c r="K839" t="s">
        <v>361</v>
      </c>
      <c r="L839" t="s">
        <v>401</v>
      </c>
      <c r="M839" t="s">
        <v>9098</v>
      </c>
      <c r="N839" t="s">
        <v>8382</v>
      </c>
      <c r="O839">
        <v>0</v>
      </c>
      <c r="P839">
        <v>0</v>
      </c>
      <c r="Q839">
        <v>1</v>
      </c>
    </row>
    <row r="840" spans="10:17" x14ac:dyDescent="0.2">
      <c r="J840" t="s">
        <v>8387</v>
      </c>
      <c r="K840" t="s">
        <v>361</v>
      </c>
      <c r="L840" t="s">
        <v>401</v>
      </c>
      <c r="M840" t="s">
        <v>9098</v>
      </c>
      <c r="N840" t="s">
        <v>8370</v>
      </c>
      <c r="O840">
        <v>0</v>
      </c>
      <c r="P840">
        <v>0</v>
      </c>
      <c r="Q840">
        <v>1</v>
      </c>
    </row>
    <row r="841" spans="10:17" x14ac:dyDescent="0.2">
      <c r="J841" t="s">
        <v>8387</v>
      </c>
      <c r="K841" t="s">
        <v>361</v>
      </c>
      <c r="L841" t="s">
        <v>401</v>
      </c>
      <c r="M841" t="s">
        <v>9098</v>
      </c>
      <c r="N841" t="s">
        <v>9099</v>
      </c>
      <c r="O841">
        <v>0</v>
      </c>
      <c r="P841">
        <v>0</v>
      </c>
      <c r="Q841">
        <v>1</v>
      </c>
    </row>
    <row r="842" spans="10:17" x14ac:dyDescent="0.2">
      <c r="J842" t="s">
        <v>8387</v>
      </c>
      <c r="K842" t="s">
        <v>361</v>
      </c>
      <c r="L842" t="s">
        <v>401</v>
      </c>
      <c r="M842" t="s">
        <v>9098</v>
      </c>
      <c r="N842" t="s">
        <v>8371</v>
      </c>
      <c r="O842">
        <v>0</v>
      </c>
      <c r="P842">
        <v>0</v>
      </c>
      <c r="Q842">
        <v>1</v>
      </c>
    </row>
    <row r="843" spans="10:17" x14ac:dyDescent="0.2">
      <c r="J843" t="s">
        <v>8387</v>
      </c>
      <c r="K843" t="s">
        <v>361</v>
      </c>
      <c r="L843" t="s">
        <v>401</v>
      </c>
      <c r="M843" t="s">
        <v>9098</v>
      </c>
      <c r="N843" t="s">
        <v>8366</v>
      </c>
      <c r="O843">
        <v>0</v>
      </c>
      <c r="P843">
        <v>0</v>
      </c>
      <c r="Q843">
        <v>1</v>
      </c>
    </row>
    <row r="844" spans="10:17" x14ac:dyDescent="0.2">
      <c r="J844" t="s">
        <v>8387</v>
      </c>
      <c r="K844" t="s">
        <v>361</v>
      </c>
      <c r="L844" t="s">
        <v>401</v>
      </c>
      <c r="M844" t="s">
        <v>9098</v>
      </c>
      <c r="N844" t="s">
        <v>8372</v>
      </c>
      <c r="O844">
        <v>0</v>
      </c>
      <c r="P844">
        <v>0</v>
      </c>
      <c r="Q844">
        <v>1</v>
      </c>
    </row>
    <row r="845" spans="10:17" x14ac:dyDescent="0.2">
      <c r="J845" t="s">
        <v>8387</v>
      </c>
      <c r="K845" t="s">
        <v>361</v>
      </c>
      <c r="L845" t="s">
        <v>401</v>
      </c>
      <c r="M845" t="s">
        <v>9098</v>
      </c>
      <c r="N845" t="s">
        <v>8367</v>
      </c>
      <c r="O845">
        <v>0</v>
      </c>
      <c r="P845">
        <v>0</v>
      </c>
      <c r="Q845">
        <v>1</v>
      </c>
    </row>
    <row r="846" spans="10:17" x14ac:dyDescent="0.2">
      <c r="J846" t="s">
        <v>8387</v>
      </c>
      <c r="K846" t="s">
        <v>361</v>
      </c>
      <c r="L846" t="s">
        <v>401</v>
      </c>
      <c r="M846" t="s">
        <v>9098</v>
      </c>
      <c r="N846" t="s">
        <v>8373</v>
      </c>
      <c r="O846">
        <v>0</v>
      </c>
      <c r="P846">
        <v>0</v>
      </c>
      <c r="Q846">
        <v>1</v>
      </c>
    </row>
    <row r="847" spans="10:17" x14ac:dyDescent="0.2">
      <c r="J847" t="s">
        <v>8387</v>
      </c>
      <c r="K847" t="s">
        <v>361</v>
      </c>
      <c r="L847" t="s">
        <v>401</v>
      </c>
      <c r="M847" t="s">
        <v>9098</v>
      </c>
      <c r="N847" t="s">
        <v>8374</v>
      </c>
      <c r="O847">
        <v>0</v>
      </c>
      <c r="P847">
        <v>0</v>
      </c>
      <c r="Q847">
        <v>1</v>
      </c>
    </row>
    <row r="848" spans="10:17" x14ac:dyDescent="0.2">
      <c r="J848" t="s">
        <v>8387</v>
      </c>
      <c r="K848" t="s">
        <v>361</v>
      </c>
      <c r="L848" t="s">
        <v>401</v>
      </c>
      <c r="M848" t="s">
        <v>9098</v>
      </c>
      <c r="N848" t="s">
        <v>8375</v>
      </c>
      <c r="O848">
        <v>0</v>
      </c>
      <c r="P848">
        <v>0</v>
      </c>
      <c r="Q848">
        <v>1</v>
      </c>
    </row>
    <row r="849" spans="10:17" x14ac:dyDescent="0.2">
      <c r="J849" t="s">
        <v>8387</v>
      </c>
      <c r="K849" t="s">
        <v>361</v>
      </c>
      <c r="L849" t="s">
        <v>401</v>
      </c>
      <c r="M849" t="s">
        <v>9098</v>
      </c>
      <c r="N849" t="s">
        <v>8376</v>
      </c>
      <c r="O849">
        <v>0</v>
      </c>
      <c r="P849">
        <v>0</v>
      </c>
      <c r="Q849">
        <v>1</v>
      </c>
    </row>
    <row r="850" spans="10:17" x14ac:dyDescent="0.2">
      <c r="J850" t="s">
        <v>8387</v>
      </c>
      <c r="K850" t="s">
        <v>361</v>
      </c>
      <c r="L850" t="s">
        <v>401</v>
      </c>
      <c r="M850" t="s">
        <v>9098</v>
      </c>
      <c r="N850" t="s">
        <v>8377</v>
      </c>
      <c r="O850">
        <v>0</v>
      </c>
      <c r="P850">
        <v>0</v>
      </c>
      <c r="Q850">
        <v>1</v>
      </c>
    </row>
    <row r="851" spans="10:17" x14ac:dyDescent="0.2">
      <c r="J851" t="s">
        <v>8387</v>
      </c>
      <c r="K851" t="s">
        <v>361</v>
      </c>
      <c r="L851" t="s">
        <v>401</v>
      </c>
      <c r="M851" t="s">
        <v>9098</v>
      </c>
      <c r="N851" t="s">
        <v>8378</v>
      </c>
      <c r="O851">
        <v>0</v>
      </c>
      <c r="P851">
        <v>0</v>
      </c>
      <c r="Q851">
        <v>1</v>
      </c>
    </row>
    <row r="852" spans="10:17" x14ac:dyDescent="0.2">
      <c r="J852" t="s">
        <v>8387</v>
      </c>
      <c r="K852" t="s">
        <v>361</v>
      </c>
      <c r="L852" t="s">
        <v>401</v>
      </c>
      <c r="M852" t="s">
        <v>9098</v>
      </c>
      <c r="N852" t="s">
        <v>8368</v>
      </c>
      <c r="O852">
        <v>0</v>
      </c>
      <c r="P852">
        <v>0</v>
      </c>
      <c r="Q852">
        <v>1</v>
      </c>
    </row>
    <row r="853" spans="10:17" x14ac:dyDescent="0.2">
      <c r="J853" t="s">
        <v>8387</v>
      </c>
      <c r="K853" t="s">
        <v>361</v>
      </c>
      <c r="L853" t="s">
        <v>401</v>
      </c>
      <c r="M853" t="s">
        <v>9098</v>
      </c>
      <c r="N853" t="s">
        <v>8369</v>
      </c>
      <c r="O853">
        <v>0</v>
      </c>
      <c r="P853">
        <v>0</v>
      </c>
      <c r="Q853">
        <v>1</v>
      </c>
    </row>
    <row r="854" spans="10:17" x14ac:dyDescent="0.2">
      <c r="J854" t="s">
        <v>8387</v>
      </c>
      <c r="K854" t="s">
        <v>361</v>
      </c>
      <c r="L854" t="s">
        <v>401</v>
      </c>
      <c r="M854" t="s">
        <v>9098</v>
      </c>
      <c r="N854" t="s">
        <v>499</v>
      </c>
      <c r="O854">
        <v>0</v>
      </c>
      <c r="P854">
        <v>0</v>
      </c>
      <c r="Q854">
        <v>1</v>
      </c>
    </row>
    <row r="855" spans="10:17" x14ac:dyDescent="0.2">
      <c r="J855" t="s">
        <v>8387</v>
      </c>
      <c r="K855" t="s">
        <v>361</v>
      </c>
      <c r="L855" t="s">
        <v>401</v>
      </c>
      <c r="M855" t="s">
        <v>9098</v>
      </c>
      <c r="N855" t="s">
        <v>500</v>
      </c>
      <c r="O855">
        <v>0</v>
      </c>
      <c r="P855">
        <v>0</v>
      </c>
      <c r="Q855">
        <v>1</v>
      </c>
    </row>
    <row r="856" spans="10:17" x14ac:dyDescent="0.2">
      <c r="J856" t="s">
        <v>8387</v>
      </c>
      <c r="K856" t="s">
        <v>361</v>
      </c>
      <c r="L856" t="s">
        <v>401</v>
      </c>
      <c r="M856" t="s">
        <v>9098</v>
      </c>
      <c r="N856" t="s">
        <v>8379</v>
      </c>
      <c r="O856">
        <v>0</v>
      </c>
      <c r="P856">
        <v>0</v>
      </c>
      <c r="Q856">
        <v>1</v>
      </c>
    </row>
    <row r="857" spans="10:17" x14ac:dyDescent="0.2">
      <c r="J857" t="s">
        <v>8387</v>
      </c>
      <c r="K857" t="s">
        <v>361</v>
      </c>
      <c r="L857" t="s">
        <v>401</v>
      </c>
      <c r="M857" t="s">
        <v>9098</v>
      </c>
      <c r="N857" t="s">
        <v>8254</v>
      </c>
      <c r="O857">
        <v>0</v>
      </c>
      <c r="P857">
        <v>0</v>
      </c>
      <c r="Q857">
        <v>1</v>
      </c>
    </row>
    <row r="858" spans="10:17" x14ac:dyDescent="0.2">
      <c r="J858" t="s">
        <v>8387</v>
      </c>
      <c r="K858" t="s">
        <v>361</v>
      </c>
      <c r="L858" t="s">
        <v>401</v>
      </c>
      <c r="M858" t="s">
        <v>9098</v>
      </c>
      <c r="N858" t="s">
        <v>8255</v>
      </c>
      <c r="O858">
        <v>0</v>
      </c>
      <c r="P858">
        <v>0</v>
      </c>
      <c r="Q858">
        <v>1</v>
      </c>
    </row>
    <row r="859" spans="10:17" x14ac:dyDescent="0.2">
      <c r="J859" t="s">
        <v>8387</v>
      </c>
      <c r="K859" t="s">
        <v>361</v>
      </c>
      <c r="L859" t="s">
        <v>401</v>
      </c>
      <c r="M859" t="s">
        <v>9098</v>
      </c>
      <c r="N859" t="s">
        <v>8659</v>
      </c>
      <c r="O859">
        <v>0</v>
      </c>
      <c r="P859">
        <v>0</v>
      </c>
      <c r="Q859">
        <v>1</v>
      </c>
    </row>
    <row r="860" spans="10:17" x14ac:dyDescent="0.2">
      <c r="J860" t="s">
        <v>8387</v>
      </c>
      <c r="K860" t="s">
        <v>361</v>
      </c>
      <c r="L860" t="s">
        <v>401</v>
      </c>
      <c r="M860" t="s">
        <v>9098</v>
      </c>
      <c r="N860" t="s">
        <v>8658</v>
      </c>
      <c r="O860">
        <v>0</v>
      </c>
      <c r="P860">
        <v>0</v>
      </c>
      <c r="Q860">
        <v>1</v>
      </c>
    </row>
    <row r="861" spans="10:17" x14ac:dyDescent="0.2">
      <c r="J861" t="s">
        <v>8387</v>
      </c>
      <c r="K861" t="s">
        <v>361</v>
      </c>
      <c r="L861" t="s">
        <v>401</v>
      </c>
      <c r="M861" t="s">
        <v>9098</v>
      </c>
      <c r="N861" t="s">
        <v>8656</v>
      </c>
      <c r="O861">
        <v>0</v>
      </c>
      <c r="P861">
        <v>0</v>
      </c>
      <c r="Q861">
        <v>1</v>
      </c>
    </row>
    <row r="862" spans="10:17" x14ac:dyDescent="0.2">
      <c r="J862" t="s">
        <v>8387</v>
      </c>
      <c r="K862" t="s">
        <v>361</v>
      </c>
      <c r="L862" t="s">
        <v>401</v>
      </c>
      <c r="M862" t="s">
        <v>9098</v>
      </c>
      <c r="N862" t="s">
        <v>8657</v>
      </c>
      <c r="O862">
        <v>0</v>
      </c>
      <c r="P862">
        <v>0</v>
      </c>
      <c r="Q862">
        <v>1</v>
      </c>
    </row>
    <row r="863" spans="10:17" x14ac:dyDescent="0.2">
      <c r="J863" t="s">
        <v>8387</v>
      </c>
      <c r="K863" t="s">
        <v>361</v>
      </c>
      <c r="L863" t="s">
        <v>401</v>
      </c>
      <c r="M863" t="s">
        <v>9098</v>
      </c>
      <c r="N863" t="s">
        <v>9119</v>
      </c>
      <c r="O863">
        <v>0</v>
      </c>
      <c r="P863">
        <v>0</v>
      </c>
      <c r="Q863">
        <v>1</v>
      </c>
    </row>
    <row r="864" spans="10:17" x14ac:dyDescent="0.2">
      <c r="J864" t="s">
        <v>8387</v>
      </c>
      <c r="K864" t="s">
        <v>361</v>
      </c>
      <c r="L864" t="s">
        <v>401</v>
      </c>
      <c r="M864" t="s">
        <v>9098</v>
      </c>
      <c r="N864" t="s">
        <v>9101</v>
      </c>
      <c r="O864">
        <v>0</v>
      </c>
      <c r="P864">
        <v>0</v>
      </c>
      <c r="Q864">
        <v>1</v>
      </c>
    </row>
    <row r="865" spans="10:17" x14ac:dyDescent="0.2">
      <c r="J865" t="s">
        <v>8387</v>
      </c>
      <c r="K865" t="s">
        <v>361</v>
      </c>
      <c r="L865" t="s">
        <v>401</v>
      </c>
      <c r="M865" t="s">
        <v>9098</v>
      </c>
      <c r="N865" t="s">
        <v>9102</v>
      </c>
      <c r="O865">
        <v>0</v>
      </c>
      <c r="P865">
        <v>0</v>
      </c>
      <c r="Q865">
        <v>1</v>
      </c>
    </row>
    <row r="866" spans="10:17" x14ac:dyDescent="0.2">
      <c r="J866" t="s">
        <v>8387</v>
      </c>
      <c r="K866" t="s">
        <v>361</v>
      </c>
      <c r="L866" t="s">
        <v>401</v>
      </c>
      <c r="M866" t="s">
        <v>9098</v>
      </c>
      <c r="N866" t="s">
        <v>9103</v>
      </c>
      <c r="O866">
        <v>0</v>
      </c>
      <c r="P866">
        <v>0</v>
      </c>
      <c r="Q866">
        <v>1</v>
      </c>
    </row>
    <row r="867" spans="10:17" x14ac:dyDescent="0.2">
      <c r="J867" t="s">
        <v>8387</v>
      </c>
      <c r="K867" t="s">
        <v>361</v>
      </c>
      <c r="L867" t="s">
        <v>401</v>
      </c>
      <c r="M867" t="s">
        <v>9098</v>
      </c>
      <c r="N867" t="s">
        <v>9104</v>
      </c>
      <c r="O867">
        <v>0</v>
      </c>
      <c r="P867">
        <v>0</v>
      </c>
      <c r="Q867">
        <v>1</v>
      </c>
    </row>
    <row r="868" spans="10:17" x14ac:dyDescent="0.2">
      <c r="J868" t="s">
        <v>8387</v>
      </c>
      <c r="K868" t="s">
        <v>361</v>
      </c>
      <c r="L868" t="s">
        <v>401</v>
      </c>
      <c r="M868" t="s">
        <v>9098</v>
      </c>
      <c r="N868" t="s">
        <v>8981</v>
      </c>
      <c r="O868">
        <v>0</v>
      </c>
      <c r="P868">
        <v>0</v>
      </c>
      <c r="Q868">
        <v>1</v>
      </c>
    </row>
    <row r="869" spans="10:17" x14ac:dyDescent="0.2">
      <c r="J869" t="s">
        <v>8387</v>
      </c>
      <c r="K869" t="s">
        <v>361</v>
      </c>
      <c r="L869" t="s">
        <v>401</v>
      </c>
      <c r="M869" t="s">
        <v>9098</v>
      </c>
      <c r="N869" t="s">
        <v>8984</v>
      </c>
      <c r="O869">
        <v>0</v>
      </c>
      <c r="P869">
        <v>0</v>
      </c>
      <c r="Q869">
        <v>1</v>
      </c>
    </row>
    <row r="870" spans="10:17" x14ac:dyDescent="0.2">
      <c r="J870" t="s">
        <v>8387</v>
      </c>
      <c r="K870" t="s">
        <v>361</v>
      </c>
      <c r="L870" t="s">
        <v>401</v>
      </c>
      <c r="M870" t="s">
        <v>9098</v>
      </c>
      <c r="N870" t="s">
        <v>9108</v>
      </c>
      <c r="O870">
        <v>0</v>
      </c>
      <c r="P870">
        <v>0</v>
      </c>
      <c r="Q870">
        <v>1</v>
      </c>
    </row>
    <row r="871" spans="10:17" x14ac:dyDescent="0.2">
      <c r="J871" t="s">
        <v>8387</v>
      </c>
      <c r="K871" t="s">
        <v>361</v>
      </c>
      <c r="L871" t="s">
        <v>401</v>
      </c>
      <c r="M871" t="s">
        <v>9098</v>
      </c>
      <c r="N871" t="s">
        <v>9109</v>
      </c>
      <c r="O871">
        <v>0</v>
      </c>
      <c r="P871">
        <v>0</v>
      </c>
      <c r="Q871">
        <v>1</v>
      </c>
    </row>
    <row r="872" spans="10:17" x14ac:dyDescent="0.2">
      <c r="J872" t="s">
        <v>8387</v>
      </c>
      <c r="K872" t="s">
        <v>361</v>
      </c>
      <c r="L872" t="s">
        <v>401</v>
      </c>
      <c r="M872" t="s">
        <v>9098</v>
      </c>
      <c r="N872" t="s">
        <v>9123</v>
      </c>
      <c r="O872">
        <v>0</v>
      </c>
      <c r="P872">
        <v>0</v>
      </c>
      <c r="Q872">
        <v>1</v>
      </c>
    </row>
    <row r="873" spans="10:17" x14ac:dyDescent="0.2">
      <c r="J873" t="s">
        <v>8387</v>
      </c>
      <c r="K873" t="s">
        <v>361</v>
      </c>
      <c r="L873" t="s">
        <v>401</v>
      </c>
      <c r="M873" t="s">
        <v>9098</v>
      </c>
      <c r="N873" t="s">
        <v>9110</v>
      </c>
      <c r="O873">
        <v>0</v>
      </c>
      <c r="P873">
        <v>0</v>
      </c>
      <c r="Q873">
        <v>1</v>
      </c>
    </row>
    <row r="874" spans="10:17" x14ac:dyDescent="0.2">
      <c r="J874" t="s">
        <v>8387</v>
      </c>
      <c r="K874" t="s">
        <v>361</v>
      </c>
      <c r="L874" t="s">
        <v>401</v>
      </c>
      <c r="M874" t="s">
        <v>9098</v>
      </c>
      <c r="N874" t="s">
        <v>9111</v>
      </c>
      <c r="O874">
        <v>0</v>
      </c>
      <c r="P874">
        <v>0</v>
      </c>
      <c r="Q874">
        <v>1</v>
      </c>
    </row>
    <row r="875" spans="10:17" x14ac:dyDescent="0.2">
      <c r="J875" t="s">
        <v>8387</v>
      </c>
      <c r="K875" t="s">
        <v>361</v>
      </c>
      <c r="L875" t="s">
        <v>401</v>
      </c>
      <c r="M875" t="s">
        <v>9098</v>
      </c>
      <c r="N875" t="s">
        <v>9112</v>
      </c>
      <c r="O875">
        <v>0</v>
      </c>
      <c r="P875">
        <v>0</v>
      </c>
      <c r="Q875">
        <v>1</v>
      </c>
    </row>
    <row r="876" spans="10:17" x14ac:dyDescent="0.2">
      <c r="J876" t="s">
        <v>8387</v>
      </c>
      <c r="K876" t="s">
        <v>361</v>
      </c>
      <c r="L876" t="s">
        <v>401</v>
      </c>
      <c r="M876" t="s">
        <v>9098</v>
      </c>
      <c r="N876" t="s">
        <v>9113</v>
      </c>
      <c r="O876">
        <v>0</v>
      </c>
      <c r="P876">
        <v>0</v>
      </c>
      <c r="Q876">
        <v>1</v>
      </c>
    </row>
    <row r="877" spans="10:17" x14ac:dyDescent="0.2">
      <c r="J877" t="s">
        <v>8387</v>
      </c>
      <c r="K877" t="s">
        <v>361</v>
      </c>
      <c r="L877" t="s">
        <v>401</v>
      </c>
      <c r="M877" t="s">
        <v>9098</v>
      </c>
      <c r="N877" t="s">
        <v>9114</v>
      </c>
      <c r="O877">
        <v>0</v>
      </c>
      <c r="P877">
        <v>0</v>
      </c>
      <c r="Q877">
        <v>1</v>
      </c>
    </row>
    <row r="878" spans="10:17" x14ac:dyDescent="0.2">
      <c r="J878" t="s">
        <v>8387</v>
      </c>
      <c r="K878" t="s">
        <v>361</v>
      </c>
      <c r="L878" t="s">
        <v>401</v>
      </c>
      <c r="M878" t="s">
        <v>9098</v>
      </c>
      <c r="N878" t="s">
        <v>9126</v>
      </c>
      <c r="O878">
        <v>0</v>
      </c>
      <c r="P878">
        <v>0</v>
      </c>
      <c r="Q878">
        <v>1</v>
      </c>
    </row>
    <row r="879" spans="10:17" x14ac:dyDescent="0.2">
      <c r="J879" t="s">
        <v>8387</v>
      </c>
      <c r="K879" t="s">
        <v>361</v>
      </c>
      <c r="L879" t="s">
        <v>401</v>
      </c>
      <c r="M879" t="s">
        <v>9098</v>
      </c>
      <c r="N879" t="s">
        <v>9115</v>
      </c>
      <c r="O879">
        <v>0</v>
      </c>
      <c r="P879">
        <v>0</v>
      </c>
      <c r="Q879">
        <v>1</v>
      </c>
    </row>
    <row r="880" spans="10:17" x14ac:dyDescent="0.2">
      <c r="J880" t="s">
        <v>8387</v>
      </c>
      <c r="K880" t="s">
        <v>361</v>
      </c>
      <c r="L880" t="s">
        <v>401</v>
      </c>
      <c r="M880" t="s">
        <v>9098</v>
      </c>
      <c r="N880" t="s">
        <v>9116</v>
      </c>
      <c r="O880">
        <v>0</v>
      </c>
      <c r="P880">
        <v>0</v>
      </c>
      <c r="Q880">
        <v>1</v>
      </c>
    </row>
    <row r="881" spans="10:17" x14ac:dyDescent="0.2">
      <c r="J881" t="s">
        <v>8387</v>
      </c>
      <c r="K881" t="s">
        <v>361</v>
      </c>
      <c r="L881" t="s">
        <v>401</v>
      </c>
      <c r="M881" t="s">
        <v>9098</v>
      </c>
      <c r="N881" t="s">
        <v>9117</v>
      </c>
      <c r="O881">
        <v>0</v>
      </c>
      <c r="P881">
        <v>0</v>
      </c>
      <c r="Q881">
        <v>1</v>
      </c>
    </row>
    <row r="882" spans="10:17" x14ac:dyDescent="0.2">
      <c r="J882" t="s">
        <v>8387</v>
      </c>
      <c r="K882" t="s">
        <v>361</v>
      </c>
      <c r="L882" t="s">
        <v>401</v>
      </c>
      <c r="M882" t="s">
        <v>9098</v>
      </c>
      <c r="N882" t="s">
        <v>9118</v>
      </c>
      <c r="O882">
        <v>0</v>
      </c>
      <c r="P882">
        <v>0</v>
      </c>
      <c r="Q882">
        <v>1</v>
      </c>
    </row>
    <row r="883" spans="10:17" x14ac:dyDescent="0.2">
      <c r="J883" t="s">
        <v>8387</v>
      </c>
      <c r="K883" t="s">
        <v>361</v>
      </c>
      <c r="L883" t="s">
        <v>401</v>
      </c>
      <c r="M883" t="s">
        <v>9098</v>
      </c>
      <c r="N883" t="s">
        <v>8982</v>
      </c>
      <c r="O883">
        <v>0</v>
      </c>
      <c r="P883">
        <v>0</v>
      </c>
      <c r="Q883">
        <v>1</v>
      </c>
    </row>
    <row r="884" spans="10:17" x14ac:dyDescent="0.2">
      <c r="J884" t="s">
        <v>8387</v>
      </c>
      <c r="K884" t="s">
        <v>361</v>
      </c>
      <c r="L884" t="s">
        <v>401</v>
      </c>
      <c r="M884" t="s">
        <v>9098</v>
      </c>
      <c r="N884" t="s">
        <v>8987</v>
      </c>
      <c r="O884">
        <v>0</v>
      </c>
      <c r="P884">
        <v>0</v>
      </c>
      <c r="Q884">
        <v>1</v>
      </c>
    </row>
    <row r="885" spans="10:17" x14ac:dyDescent="0.2">
      <c r="J885" t="s">
        <v>8387</v>
      </c>
      <c r="K885" t="s">
        <v>361</v>
      </c>
      <c r="L885" t="s">
        <v>401</v>
      </c>
      <c r="M885" t="s">
        <v>9098</v>
      </c>
      <c r="N885" t="s">
        <v>8988</v>
      </c>
      <c r="O885">
        <v>0</v>
      </c>
      <c r="P885">
        <v>0</v>
      </c>
      <c r="Q885">
        <v>1</v>
      </c>
    </row>
    <row r="886" spans="10:17" x14ac:dyDescent="0.2">
      <c r="J886" t="s">
        <v>8387</v>
      </c>
      <c r="K886" t="s">
        <v>361</v>
      </c>
      <c r="L886" t="s">
        <v>401</v>
      </c>
      <c r="M886" t="s">
        <v>9098</v>
      </c>
      <c r="N886" t="s">
        <v>501</v>
      </c>
      <c r="O886">
        <v>0</v>
      </c>
      <c r="P886">
        <v>0</v>
      </c>
      <c r="Q886">
        <v>1</v>
      </c>
    </row>
    <row r="887" spans="10:17" x14ac:dyDescent="0.2">
      <c r="J887" t="s">
        <v>8387</v>
      </c>
      <c r="K887" t="s">
        <v>362</v>
      </c>
      <c r="L887" t="s">
        <v>402</v>
      </c>
      <c r="M887" t="s">
        <v>9097</v>
      </c>
      <c r="N887" t="s">
        <v>8373</v>
      </c>
      <c r="O887">
        <v>0</v>
      </c>
      <c r="P887">
        <v>0</v>
      </c>
      <c r="Q887">
        <v>1</v>
      </c>
    </row>
    <row r="888" spans="10:17" x14ac:dyDescent="0.2">
      <c r="J888" t="s">
        <v>8387</v>
      </c>
      <c r="K888" t="s">
        <v>362</v>
      </c>
      <c r="L888" t="s">
        <v>402</v>
      </c>
      <c r="M888" t="s">
        <v>9097</v>
      </c>
      <c r="N888" t="s">
        <v>8374</v>
      </c>
      <c r="O888">
        <v>0</v>
      </c>
      <c r="P888">
        <v>0</v>
      </c>
      <c r="Q888">
        <v>1</v>
      </c>
    </row>
    <row r="889" spans="10:17" x14ac:dyDescent="0.2">
      <c r="J889" t="s">
        <v>8387</v>
      </c>
      <c r="K889" t="s">
        <v>362</v>
      </c>
      <c r="L889" t="s">
        <v>402</v>
      </c>
      <c r="M889" t="s">
        <v>9097</v>
      </c>
      <c r="N889" t="s">
        <v>500</v>
      </c>
      <c r="O889">
        <v>0</v>
      </c>
      <c r="P889">
        <v>0</v>
      </c>
      <c r="Q889">
        <v>1</v>
      </c>
    </row>
    <row r="890" spans="10:17" x14ac:dyDescent="0.2">
      <c r="J890" t="s">
        <v>8387</v>
      </c>
      <c r="K890" t="s">
        <v>362</v>
      </c>
      <c r="L890" t="s">
        <v>402</v>
      </c>
      <c r="M890" t="s">
        <v>9097</v>
      </c>
      <c r="N890" t="s">
        <v>8379</v>
      </c>
      <c r="O890">
        <v>0</v>
      </c>
      <c r="P890">
        <v>0</v>
      </c>
      <c r="Q890">
        <v>1</v>
      </c>
    </row>
    <row r="891" spans="10:17" x14ac:dyDescent="0.2">
      <c r="J891" t="s">
        <v>8387</v>
      </c>
      <c r="K891" t="s">
        <v>362</v>
      </c>
      <c r="L891" t="s">
        <v>402</v>
      </c>
      <c r="M891" t="s">
        <v>9097</v>
      </c>
      <c r="N891" t="s">
        <v>8659</v>
      </c>
      <c r="O891">
        <v>0</v>
      </c>
      <c r="P891">
        <v>0</v>
      </c>
      <c r="Q891">
        <v>1</v>
      </c>
    </row>
    <row r="892" spans="10:17" x14ac:dyDescent="0.2">
      <c r="J892" t="s">
        <v>8387</v>
      </c>
      <c r="K892" t="s">
        <v>362</v>
      </c>
      <c r="L892" t="s">
        <v>402</v>
      </c>
      <c r="M892" t="s">
        <v>9097</v>
      </c>
      <c r="N892" t="s">
        <v>9123</v>
      </c>
      <c r="O892">
        <v>0</v>
      </c>
      <c r="P892">
        <v>0</v>
      </c>
      <c r="Q892">
        <v>1</v>
      </c>
    </row>
    <row r="893" spans="10:17" x14ac:dyDescent="0.2">
      <c r="J893" t="s">
        <v>8387</v>
      </c>
      <c r="K893" t="s">
        <v>362</v>
      </c>
      <c r="L893" t="s">
        <v>402</v>
      </c>
      <c r="M893" t="s">
        <v>9097</v>
      </c>
      <c r="N893" t="s">
        <v>9110</v>
      </c>
      <c r="O893">
        <v>0</v>
      </c>
      <c r="P893">
        <v>0</v>
      </c>
      <c r="Q893">
        <v>1</v>
      </c>
    </row>
    <row r="894" spans="10:17" x14ac:dyDescent="0.2">
      <c r="J894" t="s">
        <v>8387</v>
      </c>
      <c r="K894" t="s">
        <v>362</v>
      </c>
      <c r="L894" t="s">
        <v>402</v>
      </c>
      <c r="M894" t="s">
        <v>9097</v>
      </c>
      <c r="N894" t="s">
        <v>9111</v>
      </c>
      <c r="O894">
        <v>0</v>
      </c>
      <c r="P894">
        <v>0</v>
      </c>
      <c r="Q894">
        <v>1</v>
      </c>
    </row>
    <row r="895" spans="10:17" x14ac:dyDescent="0.2">
      <c r="J895" t="s">
        <v>8387</v>
      </c>
      <c r="K895" t="s">
        <v>362</v>
      </c>
      <c r="L895" t="s">
        <v>402</v>
      </c>
      <c r="M895" t="s">
        <v>9097</v>
      </c>
      <c r="N895" t="s">
        <v>9112</v>
      </c>
      <c r="O895">
        <v>0</v>
      </c>
      <c r="P895">
        <v>0</v>
      </c>
      <c r="Q895">
        <v>1</v>
      </c>
    </row>
    <row r="896" spans="10:17" x14ac:dyDescent="0.2">
      <c r="J896" t="s">
        <v>8387</v>
      </c>
      <c r="K896" t="s">
        <v>362</v>
      </c>
      <c r="L896" t="s">
        <v>402</v>
      </c>
      <c r="M896" t="s">
        <v>9097</v>
      </c>
      <c r="N896" t="s">
        <v>9116</v>
      </c>
      <c r="O896">
        <v>0</v>
      </c>
      <c r="P896">
        <v>0</v>
      </c>
      <c r="Q896">
        <v>1</v>
      </c>
    </row>
    <row r="897" spans="10:17" x14ac:dyDescent="0.2">
      <c r="J897" t="s">
        <v>8387</v>
      </c>
      <c r="K897" t="s">
        <v>362</v>
      </c>
      <c r="L897" t="s">
        <v>402</v>
      </c>
      <c r="M897" t="s">
        <v>9097</v>
      </c>
      <c r="N897" t="s">
        <v>9117</v>
      </c>
      <c r="O897">
        <v>0</v>
      </c>
      <c r="P897">
        <v>0</v>
      </c>
      <c r="Q897">
        <v>1</v>
      </c>
    </row>
    <row r="898" spans="10:17" x14ac:dyDescent="0.2">
      <c r="J898" t="s">
        <v>8387</v>
      </c>
      <c r="K898" t="s">
        <v>362</v>
      </c>
      <c r="L898" t="s">
        <v>402</v>
      </c>
      <c r="M898" t="s">
        <v>9097</v>
      </c>
      <c r="N898" t="s">
        <v>9118</v>
      </c>
      <c r="O898">
        <v>0</v>
      </c>
      <c r="P898">
        <v>0</v>
      </c>
      <c r="Q898">
        <v>1</v>
      </c>
    </row>
    <row r="899" spans="10:17" x14ac:dyDescent="0.2">
      <c r="J899" t="s">
        <v>8387</v>
      </c>
      <c r="K899" t="s">
        <v>362</v>
      </c>
      <c r="L899" t="s">
        <v>402</v>
      </c>
      <c r="M899" t="s">
        <v>9097</v>
      </c>
      <c r="N899" t="s">
        <v>8982</v>
      </c>
      <c r="O899">
        <v>0</v>
      </c>
      <c r="P899">
        <v>0</v>
      </c>
      <c r="Q899">
        <v>1</v>
      </c>
    </row>
    <row r="900" spans="10:17" x14ac:dyDescent="0.2">
      <c r="J900" t="s">
        <v>8387</v>
      </c>
      <c r="K900" t="s">
        <v>362</v>
      </c>
      <c r="L900" t="s">
        <v>401</v>
      </c>
      <c r="M900" t="s">
        <v>9098</v>
      </c>
      <c r="N900" t="s">
        <v>8249</v>
      </c>
      <c r="O900">
        <v>0</v>
      </c>
      <c r="P900">
        <v>0</v>
      </c>
      <c r="Q900">
        <v>1</v>
      </c>
    </row>
    <row r="901" spans="10:17" x14ac:dyDescent="0.2">
      <c r="J901" t="s">
        <v>8387</v>
      </c>
      <c r="K901" t="s">
        <v>362</v>
      </c>
      <c r="L901" t="s">
        <v>401</v>
      </c>
      <c r="M901" t="s">
        <v>9098</v>
      </c>
      <c r="N901" t="s">
        <v>8250</v>
      </c>
      <c r="O901">
        <v>0</v>
      </c>
      <c r="P901">
        <v>0</v>
      </c>
      <c r="Q901">
        <v>1</v>
      </c>
    </row>
    <row r="902" spans="10:17" x14ac:dyDescent="0.2">
      <c r="J902" t="s">
        <v>8387</v>
      </c>
      <c r="K902" t="s">
        <v>362</v>
      </c>
      <c r="L902" t="s">
        <v>401</v>
      </c>
      <c r="M902" t="s">
        <v>9098</v>
      </c>
      <c r="N902" t="s">
        <v>8251</v>
      </c>
      <c r="O902">
        <v>0</v>
      </c>
      <c r="P902">
        <v>0</v>
      </c>
      <c r="Q902">
        <v>1</v>
      </c>
    </row>
    <row r="903" spans="10:17" x14ac:dyDescent="0.2">
      <c r="J903" t="s">
        <v>8387</v>
      </c>
      <c r="K903" t="s">
        <v>362</v>
      </c>
      <c r="L903" t="s">
        <v>401</v>
      </c>
      <c r="M903" t="s">
        <v>9098</v>
      </c>
      <c r="N903" t="s">
        <v>8252</v>
      </c>
      <c r="O903">
        <v>0</v>
      </c>
      <c r="P903">
        <v>0</v>
      </c>
      <c r="Q903">
        <v>1</v>
      </c>
    </row>
    <row r="904" spans="10:17" x14ac:dyDescent="0.2">
      <c r="J904" t="s">
        <v>8387</v>
      </c>
      <c r="K904" t="s">
        <v>362</v>
      </c>
      <c r="L904" t="s">
        <v>401</v>
      </c>
      <c r="M904" t="s">
        <v>9098</v>
      </c>
      <c r="N904" t="s">
        <v>8253</v>
      </c>
      <c r="O904">
        <v>0</v>
      </c>
      <c r="P904">
        <v>0</v>
      </c>
      <c r="Q904">
        <v>1</v>
      </c>
    </row>
    <row r="905" spans="10:17" x14ac:dyDescent="0.2">
      <c r="J905" t="s">
        <v>8387</v>
      </c>
      <c r="K905" t="s">
        <v>362</v>
      </c>
      <c r="L905" t="s">
        <v>401</v>
      </c>
      <c r="M905" t="s">
        <v>9098</v>
      </c>
      <c r="N905" t="s">
        <v>8382</v>
      </c>
      <c r="O905">
        <v>0</v>
      </c>
      <c r="P905">
        <v>0</v>
      </c>
      <c r="Q905">
        <v>1</v>
      </c>
    </row>
    <row r="906" spans="10:17" x14ac:dyDescent="0.2">
      <c r="J906" t="s">
        <v>8387</v>
      </c>
      <c r="K906" t="s">
        <v>362</v>
      </c>
      <c r="L906" t="s">
        <v>401</v>
      </c>
      <c r="M906" t="s">
        <v>9098</v>
      </c>
      <c r="N906" t="s">
        <v>8370</v>
      </c>
      <c r="O906">
        <v>0</v>
      </c>
      <c r="P906">
        <v>0</v>
      </c>
      <c r="Q906">
        <v>1</v>
      </c>
    </row>
    <row r="907" spans="10:17" x14ac:dyDescent="0.2">
      <c r="J907" t="s">
        <v>8387</v>
      </c>
      <c r="K907" t="s">
        <v>362</v>
      </c>
      <c r="L907" t="s">
        <v>401</v>
      </c>
      <c r="M907" t="s">
        <v>9098</v>
      </c>
      <c r="N907" t="s">
        <v>9099</v>
      </c>
      <c r="O907">
        <v>0</v>
      </c>
      <c r="P907">
        <v>0</v>
      </c>
      <c r="Q907">
        <v>1</v>
      </c>
    </row>
    <row r="908" spans="10:17" x14ac:dyDescent="0.2">
      <c r="J908" t="s">
        <v>8387</v>
      </c>
      <c r="K908" t="s">
        <v>362</v>
      </c>
      <c r="L908" t="s">
        <v>401</v>
      </c>
      <c r="M908" t="s">
        <v>9098</v>
      </c>
      <c r="N908" t="s">
        <v>8371</v>
      </c>
      <c r="O908">
        <v>0</v>
      </c>
      <c r="P908">
        <v>0</v>
      </c>
      <c r="Q908">
        <v>1</v>
      </c>
    </row>
    <row r="909" spans="10:17" x14ac:dyDescent="0.2">
      <c r="J909" t="s">
        <v>8387</v>
      </c>
      <c r="K909" t="s">
        <v>362</v>
      </c>
      <c r="L909" t="s">
        <v>401</v>
      </c>
      <c r="M909" t="s">
        <v>9098</v>
      </c>
      <c r="N909" t="s">
        <v>8366</v>
      </c>
      <c r="O909">
        <v>0</v>
      </c>
      <c r="P909">
        <v>0</v>
      </c>
      <c r="Q909">
        <v>1</v>
      </c>
    </row>
    <row r="910" spans="10:17" x14ac:dyDescent="0.2">
      <c r="J910" t="s">
        <v>8387</v>
      </c>
      <c r="K910" t="s">
        <v>362</v>
      </c>
      <c r="L910" t="s">
        <v>401</v>
      </c>
      <c r="M910" t="s">
        <v>9098</v>
      </c>
      <c r="N910" t="s">
        <v>8372</v>
      </c>
      <c r="O910">
        <v>0</v>
      </c>
      <c r="P910">
        <v>0</v>
      </c>
      <c r="Q910">
        <v>1</v>
      </c>
    </row>
    <row r="911" spans="10:17" x14ac:dyDescent="0.2">
      <c r="J911" t="s">
        <v>8387</v>
      </c>
      <c r="K911" t="s">
        <v>362</v>
      </c>
      <c r="L911" t="s">
        <v>401</v>
      </c>
      <c r="M911" t="s">
        <v>9098</v>
      </c>
      <c r="N911" t="s">
        <v>8367</v>
      </c>
      <c r="O911">
        <v>0</v>
      </c>
      <c r="P911">
        <v>0</v>
      </c>
      <c r="Q911">
        <v>1</v>
      </c>
    </row>
    <row r="912" spans="10:17" x14ac:dyDescent="0.2">
      <c r="J912" t="s">
        <v>8387</v>
      </c>
      <c r="K912" t="s">
        <v>362</v>
      </c>
      <c r="L912" t="s">
        <v>401</v>
      </c>
      <c r="M912" t="s">
        <v>9098</v>
      </c>
      <c r="N912" t="s">
        <v>8373</v>
      </c>
      <c r="O912">
        <v>0</v>
      </c>
      <c r="P912">
        <v>0</v>
      </c>
      <c r="Q912">
        <v>1</v>
      </c>
    </row>
    <row r="913" spans="10:17" x14ac:dyDescent="0.2">
      <c r="J913" t="s">
        <v>8387</v>
      </c>
      <c r="K913" t="s">
        <v>362</v>
      </c>
      <c r="L913" t="s">
        <v>401</v>
      </c>
      <c r="M913" t="s">
        <v>9098</v>
      </c>
      <c r="N913" t="s">
        <v>8374</v>
      </c>
      <c r="O913">
        <v>0</v>
      </c>
      <c r="P913">
        <v>0</v>
      </c>
      <c r="Q913">
        <v>1</v>
      </c>
    </row>
    <row r="914" spans="10:17" x14ac:dyDescent="0.2">
      <c r="J914" t="s">
        <v>8387</v>
      </c>
      <c r="K914" t="s">
        <v>362</v>
      </c>
      <c r="L914" t="s">
        <v>401</v>
      </c>
      <c r="M914" t="s">
        <v>9098</v>
      </c>
      <c r="N914" t="s">
        <v>8375</v>
      </c>
      <c r="O914">
        <v>0</v>
      </c>
      <c r="P914">
        <v>0</v>
      </c>
      <c r="Q914">
        <v>1</v>
      </c>
    </row>
    <row r="915" spans="10:17" x14ac:dyDescent="0.2">
      <c r="J915" t="s">
        <v>8387</v>
      </c>
      <c r="K915" t="s">
        <v>362</v>
      </c>
      <c r="L915" t="s">
        <v>401</v>
      </c>
      <c r="M915" t="s">
        <v>9098</v>
      </c>
      <c r="N915" t="s">
        <v>8376</v>
      </c>
      <c r="O915">
        <v>0</v>
      </c>
      <c r="P915">
        <v>0</v>
      </c>
      <c r="Q915">
        <v>1</v>
      </c>
    </row>
    <row r="916" spans="10:17" x14ac:dyDescent="0.2">
      <c r="J916" t="s">
        <v>8387</v>
      </c>
      <c r="K916" t="s">
        <v>362</v>
      </c>
      <c r="L916" t="s">
        <v>401</v>
      </c>
      <c r="M916" t="s">
        <v>9098</v>
      </c>
      <c r="N916" t="s">
        <v>8377</v>
      </c>
      <c r="O916">
        <v>0</v>
      </c>
      <c r="P916">
        <v>0</v>
      </c>
      <c r="Q916">
        <v>1</v>
      </c>
    </row>
    <row r="917" spans="10:17" x14ac:dyDescent="0.2">
      <c r="J917" t="s">
        <v>8387</v>
      </c>
      <c r="K917" t="s">
        <v>362</v>
      </c>
      <c r="L917" t="s">
        <v>401</v>
      </c>
      <c r="M917" t="s">
        <v>9098</v>
      </c>
      <c r="N917" t="s">
        <v>8378</v>
      </c>
      <c r="O917">
        <v>0</v>
      </c>
      <c r="P917">
        <v>0</v>
      </c>
      <c r="Q917">
        <v>1</v>
      </c>
    </row>
    <row r="918" spans="10:17" x14ac:dyDescent="0.2">
      <c r="J918" t="s">
        <v>8387</v>
      </c>
      <c r="K918" t="s">
        <v>362</v>
      </c>
      <c r="L918" t="s">
        <v>401</v>
      </c>
      <c r="M918" t="s">
        <v>9098</v>
      </c>
      <c r="N918" t="s">
        <v>8368</v>
      </c>
      <c r="O918">
        <v>0</v>
      </c>
      <c r="P918">
        <v>0</v>
      </c>
      <c r="Q918">
        <v>1</v>
      </c>
    </row>
    <row r="919" spans="10:17" x14ac:dyDescent="0.2">
      <c r="J919" t="s">
        <v>8387</v>
      </c>
      <c r="K919" t="s">
        <v>362</v>
      </c>
      <c r="L919" t="s">
        <v>401</v>
      </c>
      <c r="M919" t="s">
        <v>9098</v>
      </c>
      <c r="N919" t="s">
        <v>8369</v>
      </c>
      <c r="O919">
        <v>0</v>
      </c>
      <c r="P919">
        <v>0</v>
      </c>
      <c r="Q919">
        <v>1</v>
      </c>
    </row>
    <row r="920" spans="10:17" x14ac:dyDescent="0.2">
      <c r="J920" t="s">
        <v>8387</v>
      </c>
      <c r="K920" t="s">
        <v>362</v>
      </c>
      <c r="L920" t="s">
        <v>401</v>
      </c>
      <c r="M920" t="s">
        <v>9098</v>
      </c>
      <c r="N920" t="s">
        <v>499</v>
      </c>
      <c r="O920">
        <v>0</v>
      </c>
      <c r="P920">
        <v>0</v>
      </c>
      <c r="Q920">
        <v>1</v>
      </c>
    </row>
    <row r="921" spans="10:17" x14ac:dyDescent="0.2">
      <c r="J921" t="s">
        <v>8387</v>
      </c>
      <c r="K921" t="s">
        <v>362</v>
      </c>
      <c r="L921" t="s">
        <v>401</v>
      </c>
      <c r="M921" t="s">
        <v>9098</v>
      </c>
      <c r="N921" t="s">
        <v>500</v>
      </c>
      <c r="O921">
        <v>0</v>
      </c>
      <c r="P921">
        <v>0</v>
      </c>
      <c r="Q921">
        <v>1</v>
      </c>
    </row>
    <row r="922" spans="10:17" x14ac:dyDescent="0.2">
      <c r="J922" t="s">
        <v>8387</v>
      </c>
      <c r="K922" t="s">
        <v>362</v>
      </c>
      <c r="L922" t="s">
        <v>401</v>
      </c>
      <c r="M922" t="s">
        <v>9098</v>
      </c>
      <c r="N922" t="s">
        <v>8379</v>
      </c>
      <c r="O922">
        <v>0</v>
      </c>
      <c r="P922">
        <v>0</v>
      </c>
      <c r="Q922">
        <v>1</v>
      </c>
    </row>
    <row r="923" spans="10:17" x14ac:dyDescent="0.2">
      <c r="J923" t="s">
        <v>8387</v>
      </c>
      <c r="K923" t="s">
        <v>362</v>
      </c>
      <c r="L923" t="s">
        <v>401</v>
      </c>
      <c r="M923" t="s">
        <v>9098</v>
      </c>
      <c r="N923" t="s">
        <v>8254</v>
      </c>
      <c r="O923">
        <v>0</v>
      </c>
      <c r="P923">
        <v>0</v>
      </c>
      <c r="Q923">
        <v>1</v>
      </c>
    </row>
    <row r="924" spans="10:17" x14ac:dyDescent="0.2">
      <c r="J924" t="s">
        <v>8387</v>
      </c>
      <c r="K924" t="s">
        <v>362</v>
      </c>
      <c r="L924" t="s">
        <v>401</v>
      </c>
      <c r="M924" t="s">
        <v>9098</v>
      </c>
      <c r="N924" t="s">
        <v>8255</v>
      </c>
      <c r="O924">
        <v>0</v>
      </c>
      <c r="P924">
        <v>0</v>
      </c>
      <c r="Q924">
        <v>1</v>
      </c>
    </row>
    <row r="925" spans="10:17" x14ac:dyDescent="0.2">
      <c r="J925" t="s">
        <v>8387</v>
      </c>
      <c r="K925" t="s">
        <v>362</v>
      </c>
      <c r="L925" t="s">
        <v>401</v>
      </c>
      <c r="M925" t="s">
        <v>9098</v>
      </c>
      <c r="N925" t="s">
        <v>8256</v>
      </c>
      <c r="O925">
        <v>0</v>
      </c>
      <c r="P925">
        <v>0</v>
      </c>
      <c r="Q925">
        <v>1</v>
      </c>
    </row>
    <row r="926" spans="10:17" x14ac:dyDescent="0.2">
      <c r="J926" t="s">
        <v>8387</v>
      </c>
      <c r="K926" t="s">
        <v>362</v>
      </c>
      <c r="L926" t="s">
        <v>401</v>
      </c>
      <c r="M926" t="s">
        <v>9098</v>
      </c>
      <c r="N926" t="s">
        <v>8660</v>
      </c>
      <c r="O926">
        <v>0</v>
      </c>
      <c r="P926">
        <v>0</v>
      </c>
      <c r="Q926">
        <v>1</v>
      </c>
    </row>
    <row r="927" spans="10:17" x14ac:dyDescent="0.2">
      <c r="J927" t="s">
        <v>8387</v>
      </c>
      <c r="K927" t="s">
        <v>362</v>
      </c>
      <c r="L927" t="s">
        <v>401</v>
      </c>
      <c r="M927" t="s">
        <v>9098</v>
      </c>
      <c r="N927" t="s">
        <v>8659</v>
      </c>
      <c r="O927">
        <v>0</v>
      </c>
      <c r="P927">
        <v>0</v>
      </c>
      <c r="Q927">
        <v>1</v>
      </c>
    </row>
    <row r="928" spans="10:17" x14ac:dyDescent="0.2">
      <c r="J928" t="s">
        <v>8387</v>
      </c>
      <c r="K928" t="s">
        <v>362</v>
      </c>
      <c r="L928" t="s">
        <v>401</v>
      </c>
      <c r="M928" t="s">
        <v>9098</v>
      </c>
      <c r="N928" t="s">
        <v>8658</v>
      </c>
      <c r="O928">
        <v>0</v>
      </c>
      <c r="P928">
        <v>0</v>
      </c>
      <c r="Q928">
        <v>1</v>
      </c>
    </row>
    <row r="929" spans="10:17" x14ac:dyDescent="0.2">
      <c r="J929" t="s">
        <v>8387</v>
      </c>
      <c r="K929" t="s">
        <v>362</v>
      </c>
      <c r="L929" t="s">
        <v>401</v>
      </c>
      <c r="M929" t="s">
        <v>9098</v>
      </c>
      <c r="N929" t="s">
        <v>8656</v>
      </c>
      <c r="O929">
        <v>0</v>
      </c>
      <c r="P929">
        <v>0</v>
      </c>
      <c r="Q929">
        <v>1</v>
      </c>
    </row>
    <row r="930" spans="10:17" x14ac:dyDescent="0.2">
      <c r="J930" t="s">
        <v>8387</v>
      </c>
      <c r="K930" t="s">
        <v>362</v>
      </c>
      <c r="L930" t="s">
        <v>401</v>
      </c>
      <c r="M930" t="s">
        <v>9098</v>
      </c>
      <c r="N930" t="s">
        <v>8657</v>
      </c>
      <c r="O930">
        <v>0</v>
      </c>
      <c r="P930">
        <v>0</v>
      </c>
      <c r="Q930">
        <v>1</v>
      </c>
    </row>
    <row r="931" spans="10:17" x14ac:dyDescent="0.2">
      <c r="J931" t="s">
        <v>8387</v>
      </c>
      <c r="K931" t="s">
        <v>362</v>
      </c>
      <c r="L931" t="s">
        <v>401</v>
      </c>
      <c r="M931" t="s">
        <v>9098</v>
      </c>
      <c r="N931" t="s">
        <v>9119</v>
      </c>
      <c r="O931">
        <v>0</v>
      </c>
      <c r="P931">
        <v>0</v>
      </c>
      <c r="Q931">
        <v>1</v>
      </c>
    </row>
    <row r="932" spans="10:17" x14ac:dyDescent="0.2">
      <c r="J932" t="s">
        <v>8387</v>
      </c>
      <c r="K932" t="s">
        <v>362</v>
      </c>
      <c r="L932" t="s">
        <v>401</v>
      </c>
      <c r="M932" t="s">
        <v>9098</v>
      </c>
      <c r="N932" t="s">
        <v>9120</v>
      </c>
      <c r="O932">
        <v>0</v>
      </c>
      <c r="P932">
        <v>0</v>
      </c>
      <c r="Q932">
        <v>1</v>
      </c>
    </row>
    <row r="933" spans="10:17" x14ac:dyDescent="0.2">
      <c r="J933" t="s">
        <v>8387</v>
      </c>
      <c r="K933" t="s">
        <v>362</v>
      </c>
      <c r="L933" t="s">
        <v>401</v>
      </c>
      <c r="M933" t="s">
        <v>9098</v>
      </c>
      <c r="N933" t="s">
        <v>9100</v>
      </c>
      <c r="O933">
        <v>0</v>
      </c>
      <c r="P933">
        <v>0</v>
      </c>
      <c r="Q933">
        <v>1</v>
      </c>
    </row>
    <row r="934" spans="10:17" x14ac:dyDescent="0.2">
      <c r="J934" t="s">
        <v>8387</v>
      </c>
      <c r="K934" t="s">
        <v>362</v>
      </c>
      <c r="L934" t="s">
        <v>401</v>
      </c>
      <c r="M934" t="s">
        <v>9098</v>
      </c>
      <c r="N934" t="s">
        <v>9101</v>
      </c>
      <c r="O934">
        <v>0</v>
      </c>
      <c r="P934">
        <v>0</v>
      </c>
      <c r="Q934">
        <v>1</v>
      </c>
    </row>
    <row r="935" spans="10:17" x14ac:dyDescent="0.2">
      <c r="J935" t="s">
        <v>8387</v>
      </c>
      <c r="K935" t="s">
        <v>362</v>
      </c>
      <c r="L935" t="s">
        <v>401</v>
      </c>
      <c r="M935" t="s">
        <v>9098</v>
      </c>
      <c r="N935" t="s">
        <v>9102</v>
      </c>
      <c r="O935">
        <v>0</v>
      </c>
      <c r="P935">
        <v>0</v>
      </c>
      <c r="Q935">
        <v>1</v>
      </c>
    </row>
    <row r="936" spans="10:17" x14ac:dyDescent="0.2">
      <c r="J936" t="s">
        <v>8387</v>
      </c>
      <c r="K936" t="s">
        <v>362</v>
      </c>
      <c r="L936" t="s">
        <v>401</v>
      </c>
      <c r="M936" t="s">
        <v>9098</v>
      </c>
      <c r="N936" t="s">
        <v>9103</v>
      </c>
      <c r="O936">
        <v>0</v>
      </c>
      <c r="P936">
        <v>0</v>
      </c>
      <c r="Q936">
        <v>1</v>
      </c>
    </row>
    <row r="937" spans="10:17" x14ac:dyDescent="0.2">
      <c r="J937" t="s">
        <v>8387</v>
      </c>
      <c r="K937" t="s">
        <v>362</v>
      </c>
      <c r="L937" t="s">
        <v>401</v>
      </c>
      <c r="M937" t="s">
        <v>9098</v>
      </c>
      <c r="N937" t="s">
        <v>9104</v>
      </c>
      <c r="O937">
        <v>0</v>
      </c>
      <c r="P937">
        <v>0</v>
      </c>
      <c r="Q937">
        <v>1</v>
      </c>
    </row>
    <row r="938" spans="10:17" x14ac:dyDescent="0.2">
      <c r="J938" t="s">
        <v>8387</v>
      </c>
      <c r="K938" t="s">
        <v>362</v>
      </c>
      <c r="L938" t="s">
        <v>401</v>
      </c>
      <c r="M938" t="s">
        <v>9098</v>
      </c>
      <c r="N938" t="s">
        <v>8981</v>
      </c>
      <c r="O938">
        <v>0</v>
      </c>
      <c r="P938">
        <v>0</v>
      </c>
      <c r="Q938">
        <v>1</v>
      </c>
    </row>
    <row r="939" spans="10:17" x14ac:dyDescent="0.2">
      <c r="J939" t="s">
        <v>8387</v>
      </c>
      <c r="K939" t="s">
        <v>362</v>
      </c>
      <c r="L939" t="s">
        <v>401</v>
      </c>
      <c r="M939" t="s">
        <v>9098</v>
      </c>
      <c r="N939" t="s">
        <v>8984</v>
      </c>
      <c r="O939">
        <v>0</v>
      </c>
      <c r="P939">
        <v>0</v>
      </c>
      <c r="Q939">
        <v>1</v>
      </c>
    </row>
    <row r="940" spans="10:17" x14ac:dyDescent="0.2">
      <c r="J940" t="s">
        <v>8387</v>
      </c>
      <c r="K940" t="s">
        <v>362</v>
      </c>
      <c r="L940" t="s">
        <v>401</v>
      </c>
      <c r="M940" t="s">
        <v>9098</v>
      </c>
      <c r="N940" t="s">
        <v>8985</v>
      </c>
      <c r="O940">
        <v>0</v>
      </c>
      <c r="P940">
        <v>0</v>
      </c>
      <c r="Q940">
        <v>1</v>
      </c>
    </row>
    <row r="941" spans="10:17" x14ac:dyDescent="0.2">
      <c r="J941" t="s">
        <v>8387</v>
      </c>
      <c r="K941" t="s">
        <v>362</v>
      </c>
      <c r="L941" t="s">
        <v>401</v>
      </c>
      <c r="M941" t="s">
        <v>9098</v>
      </c>
      <c r="N941" t="s">
        <v>8986</v>
      </c>
      <c r="O941">
        <v>0</v>
      </c>
      <c r="P941">
        <v>0</v>
      </c>
      <c r="Q941">
        <v>1</v>
      </c>
    </row>
    <row r="942" spans="10:17" x14ac:dyDescent="0.2">
      <c r="J942" t="s">
        <v>8387</v>
      </c>
      <c r="K942" t="s">
        <v>362</v>
      </c>
      <c r="L942" t="s">
        <v>401</v>
      </c>
      <c r="M942" t="s">
        <v>9098</v>
      </c>
      <c r="N942" t="s">
        <v>9108</v>
      </c>
      <c r="O942">
        <v>0</v>
      </c>
      <c r="P942">
        <v>0</v>
      </c>
      <c r="Q942">
        <v>1</v>
      </c>
    </row>
    <row r="943" spans="10:17" x14ac:dyDescent="0.2">
      <c r="J943" t="s">
        <v>8387</v>
      </c>
      <c r="K943" t="s">
        <v>362</v>
      </c>
      <c r="L943" t="s">
        <v>401</v>
      </c>
      <c r="M943" t="s">
        <v>9098</v>
      </c>
      <c r="N943" t="s">
        <v>9109</v>
      </c>
      <c r="O943">
        <v>0</v>
      </c>
      <c r="P943">
        <v>0</v>
      </c>
      <c r="Q943">
        <v>1</v>
      </c>
    </row>
    <row r="944" spans="10:17" x14ac:dyDescent="0.2">
      <c r="J944" t="s">
        <v>8387</v>
      </c>
      <c r="K944" t="s">
        <v>362</v>
      </c>
      <c r="L944" t="s">
        <v>401</v>
      </c>
      <c r="M944" t="s">
        <v>9098</v>
      </c>
      <c r="N944" t="s">
        <v>9123</v>
      </c>
      <c r="O944">
        <v>0</v>
      </c>
      <c r="P944">
        <v>0</v>
      </c>
      <c r="Q944">
        <v>1</v>
      </c>
    </row>
    <row r="945" spans="10:17" x14ac:dyDescent="0.2">
      <c r="J945" t="s">
        <v>8387</v>
      </c>
      <c r="K945" t="s">
        <v>362</v>
      </c>
      <c r="L945" t="s">
        <v>401</v>
      </c>
      <c r="M945" t="s">
        <v>9098</v>
      </c>
      <c r="N945" t="s">
        <v>9110</v>
      </c>
      <c r="O945">
        <v>0</v>
      </c>
      <c r="P945">
        <v>0</v>
      </c>
      <c r="Q945">
        <v>1</v>
      </c>
    </row>
    <row r="946" spans="10:17" x14ac:dyDescent="0.2">
      <c r="J946" t="s">
        <v>8387</v>
      </c>
      <c r="K946" t="s">
        <v>362</v>
      </c>
      <c r="L946" t="s">
        <v>401</v>
      </c>
      <c r="M946" t="s">
        <v>9098</v>
      </c>
      <c r="N946" t="s">
        <v>9111</v>
      </c>
      <c r="O946">
        <v>0</v>
      </c>
      <c r="P946">
        <v>0</v>
      </c>
      <c r="Q946">
        <v>1</v>
      </c>
    </row>
    <row r="947" spans="10:17" x14ac:dyDescent="0.2">
      <c r="J947" t="s">
        <v>8387</v>
      </c>
      <c r="K947" t="s">
        <v>362</v>
      </c>
      <c r="L947" t="s">
        <v>401</v>
      </c>
      <c r="M947" t="s">
        <v>9098</v>
      </c>
      <c r="N947" t="s">
        <v>9112</v>
      </c>
      <c r="O947">
        <v>0</v>
      </c>
      <c r="P947">
        <v>0</v>
      </c>
      <c r="Q947">
        <v>1</v>
      </c>
    </row>
    <row r="948" spans="10:17" x14ac:dyDescent="0.2">
      <c r="J948" t="s">
        <v>8387</v>
      </c>
      <c r="K948" t="s">
        <v>362</v>
      </c>
      <c r="L948" t="s">
        <v>401</v>
      </c>
      <c r="M948" t="s">
        <v>9098</v>
      </c>
      <c r="N948" t="s">
        <v>9113</v>
      </c>
      <c r="O948">
        <v>0</v>
      </c>
      <c r="P948">
        <v>0</v>
      </c>
      <c r="Q948">
        <v>1</v>
      </c>
    </row>
    <row r="949" spans="10:17" x14ac:dyDescent="0.2">
      <c r="J949" t="s">
        <v>8387</v>
      </c>
      <c r="K949" t="s">
        <v>362</v>
      </c>
      <c r="L949" t="s">
        <v>401</v>
      </c>
      <c r="M949" t="s">
        <v>9098</v>
      </c>
      <c r="N949" t="s">
        <v>9114</v>
      </c>
      <c r="O949">
        <v>0</v>
      </c>
      <c r="P949">
        <v>0</v>
      </c>
      <c r="Q949">
        <v>1</v>
      </c>
    </row>
    <row r="950" spans="10:17" x14ac:dyDescent="0.2">
      <c r="J950" t="s">
        <v>8387</v>
      </c>
      <c r="K950" t="s">
        <v>362</v>
      </c>
      <c r="L950" t="s">
        <v>401</v>
      </c>
      <c r="M950" t="s">
        <v>9098</v>
      </c>
      <c r="N950" t="s">
        <v>9126</v>
      </c>
      <c r="O950">
        <v>0</v>
      </c>
      <c r="P950">
        <v>0</v>
      </c>
      <c r="Q950">
        <v>1</v>
      </c>
    </row>
    <row r="951" spans="10:17" x14ac:dyDescent="0.2">
      <c r="J951" t="s">
        <v>8387</v>
      </c>
      <c r="K951" t="s">
        <v>362</v>
      </c>
      <c r="L951" t="s">
        <v>401</v>
      </c>
      <c r="M951" t="s">
        <v>9098</v>
      </c>
      <c r="N951" t="s">
        <v>9115</v>
      </c>
      <c r="O951">
        <v>0</v>
      </c>
      <c r="P951">
        <v>0</v>
      </c>
      <c r="Q951">
        <v>1</v>
      </c>
    </row>
    <row r="952" spans="10:17" x14ac:dyDescent="0.2">
      <c r="J952" t="s">
        <v>8387</v>
      </c>
      <c r="K952" t="s">
        <v>362</v>
      </c>
      <c r="L952" t="s">
        <v>401</v>
      </c>
      <c r="M952" t="s">
        <v>9098</v>
      </c>
      <c r="N952" t="s">
        <v>9116</v>
      </c>
      <c r="O952">
        <v>0</v>
      </c>
      <c r="P952">
        <v>0</v>
      </c>
      <c r="Q952">
        <v>1</v>
      </c>
    </row>
    <row r="953" spans="10:17" x14ac:dyDescent="0.2">
      <c r="J953" t="s">
        <v>8387</v>
      </c>
      <c r="K953" t="s">
        <v>362</v>
      </c>
      <c r="L953" t="s">
        <v>401</v>
      </c>
      <c r="M953" t="s">
        <v>9098</v>
      </c>
      <c r="N953" t="s">
        <v>9117</v>
      </c>
      <c r="O953">
        <v>0</v>
      </c>
      <c r="P953">
        <v>0</v>
      </c>
      <c r="Q953">
        <v>1</v>
      </c>
    </row>
    <row r="954" spans="10:17" x14ac:dyDescent="0.2">
      <c r="J954" t="s">
        <v>8387</v>
      </c>
      <c r="K954" t="s">
        <v>362</v>
      </c>
      <c r="L954" t="s">
        <v>401</v>
      </c>
      <c r="M954" t="s">
        <v>9098</v>
      </c>
      <c r="N954" t="s">
        <v>9118</v>
      </c>
      <c r="O954">
        <v>0</v>
      </c>
      <c r="P954">
        <v>0</v>
      </c>
      <c r="Q954">
        <v>1</v>
      </c>
    </row>
    <row r="955" spans="10:17" x14ac:dyDescent="0.2">
      <c r="J955" t="s">
        <v>8387</v>
      </c>
      <c r="K955" t="s">
        <v>362</v>
      </c>
      <c r="L955" t="s">
        <v>401</v>
      </c>
      <c r="M955" t="s">
        <v>9098</v>
      </c>
      <c r="N955" t="s">
        <v>8982</v>
      </c>
      <c r="O955">
        <v>0</v>
      </c>
      <c r="P955">
        <v>0</v>
      </c>
      <c r="Q955">
        <v>1</v>
      </c>
    </row>
    <row r="956" spans="10:17" x14ac:dyDescent="0.2">
      <c r="J956" t="s">
        <v>8387</v>
      </c>
      <c r="K956" t="s">
        <v>362</v>
      </c>
      <c r="L956" t="s">
        <v>401</v>
      </c>
      <c r="M956" t="s">
        <v>9098</v>
      </c>
      <c r="N956" t="s">
        <v>8987</v>
      </c>
      <c r="O956">
        <v>0</v>
      </c>
      <c r="P956">
        <v>0</v>
      </c>
      <c r="Q956">
        <v>1</v>
      </c>
    </row>
    <row r="957" spans="10:17" x14ac:dyDescent="0.2">
      <c r="J957" t="s">
        <v>8387</v>
      </c>
      <c r="K957" t="s">
        <v>362</v>
      </c>
      <c r="L957" t="s">
        <v>401</v>
      </c>
      <c r="M957" t="s">
        <v>9098</v>
      </c>
      <c r="N957" t="s">
        <v>8988</v>
      </c>
      <c r="O957">
        <v>0</v>
      </c>
      <c r="P957">
        <v>0</v>
      </c>
      <c r="Q957">
        <v>1</v>
      </c>
    </row>
    <row r="958" spans="10:17" x14ac:dyDescent="0.2">
      <c r="J958" t="s">
        <v>8387</v>
      </c>
      <c r="K958" t="s">
        <v>362</v>
      </c>
      <c r="L958" t="s">
        <v>401</v>
      </c>
      <c r="M958" t="s">
        <v>9098</v>
      </c>
      <c r="N958" t="s">
        <v>8989</v>
      </c>
      <c r="O958">
        <v>0</v>
      </c>
      <c r="P958">
        <v>0</v>
      </c>
      <c r="Q958">
        <v>1</v>
      </c>
    </row>
    <row r="959" spans="10:17" x14ac:dyDescent="0.2">
      <c r="J959" t="s">
        <v>8387</v>
      </c>
      <c r="K959" t="s">
        <v>362</v>
      </c>
      <c r="L959" t="s">
        <v>401</v>
      </c>
      <c r="M959" t="s">
        <v>9098</v>
      </c>
      <c r="N959" t="s">
        <v>9134</v>
      </c>
      <c r="O959">
        <v>0</v>
      </c>
      <c r="P959">
        <v>0</v>
      </c>
      <c r="Q959">
        <v>1</v>
      </c>
    </row>
    <row r="960" spans="10:17" x14ac:dyDescent="0.2">
      <c r="J960" t="s">
        <v>8387</v>
      </c>
      <c r="K960" t="s">
        <v>362</v>
      </c>
      <c r="L960" t="s">
        <v>401</v>
      </c>
      <c r="M960" t="s">
        <v>9098</v>
      </c>
      <c r="N960" t="s">
        <v>501</v>
      </c>
      <c r="O960">
        <v>0</v>
      </c>
      <c r="P960">
        <v>0</v>
      </c>
      <c r="Q960">
        <v>1</v>
      </c>
    </row>
    <row r="961" spans="10:17" x14ac:dyDescent="0.2">
      <c r="J961" t="s">
        <v>8387</v>
      </c>
      <c r="K961" t="s">
        <v>371</v>
      </c>
      <c r="L961" t="s">
        <v>402</v>
      </c>
      <c r="M961" t="s">
        <v>9097</v>
      </c>
      <c r="N961" t="s">
        <v>8249</v>
      </c>
      <c r="O961">
        <v>0</v>
      </c>
      <c r="P961">
        <v>0</v>
      </c>
      <c r="Q961">
        <v>1</v>
      </c>
    </row>
    <row r="962" spans="10:17" x14ac:dyDescent="0.2">
      <c r="J962" t="s">
        <v>8387</v>
      </c>
      <c r="K962" t="s">
        <v>371</v>
      </c>
      <c r="L962" t="s">
        <v>402</v>
      </c>
      <c r="M962" t="s">
        <v>9097</v>
      </c>
      <c r="N962" t="s">
        <v>8983</v>
      </c>
      <c r="O962">
        <v>0</v>
      </c>
      <c r="P962">
        <v>0</v>
      </c>
      <c r="Q962">
        <v>1</v>
      </c>
    </row>
    <row r="963" spans="10:17" x14ac:dyDescent="0.2">
      <c r="J963" t="s">
        <v>8387</v>
      </c>
      <c r="K963" t="s">
        <v>371</v>
      </c>
      <c r="L963" t="s">
        <v>402</v>
      </c>
      <c r="M963" t="s">
        <v>9097</v>
      </c>
      <c r="N963" t="s">
        <v>8250</v>
      </c>
      <c r="O963">
        <v>0</v>
      </c>
      <c r="P963">
        <v>0</v>
      </c>
      <c r="Q963">
        <v>1</v>
      </c>
    </row>
    <row r="964" spans="10:17" x14ac:dyDescent="0.2">
      <c r="J964" t="s">
        <v>8387</v>
      </c>
      <c r="K964" t="s">
        <v>371</v>
      </c>
      <c r="L964" t="s">
        <v>402</v>
      </c>
      <c r="M964" t="s">
        <v>9097</v>
      </c>
      <c r="N964" t="s">
        <v>8251</v>
      </c>
      <c r="O964">
        <v>0</v>
      </c>
      <c r="P964">
        <v>0</v>
      </c>
      <c r="Q964">
        <v>1</v>
      </c>
    </row>
    <row r="965" spans="10:17" x14ac:dyDescent="0.2">
      <c r="J965" t="s">
        <v>8387</v>
      </c>
      <c r="K965" t="s">
        <v>371</v>
      </c>
      <c r="L965" t="s">
        <v>402</v>
      </c>
      <c r="M965" t="s">
        <v>9097</v>
      </c>
      <c r="N965" t="s">
        <v>8252</v>
      </c>
      <c r="O965">
        <v>0</v>
      </c>
      <c r="P965">
        <v>0</v>
      </c>
      <c r="Q965">
        <v>1</v>
      </c>
    </row>
    <row r="966" spans="10:17" x14ac:dyDescent="0.2">
      <c r="J966" t="s">
        <v>8387</v>
      </c>
      <c r="K966" t="s">
        <v>371</v>
      </c>
      <c r="L966" t="s">
        <v>402</v>
      </c>
      <c r="M966" t="s">
        <v>9097</v>
      </c>
      <c r="N966" t="s">
        <v>8253</v>
      </c>
      <c r="O966">
        <v>0</v>
      </c>
      <c r="P966">
        <v>0</v>
      </c>
      <c r="Q966">
        <v>1</v>
      </c>
    </row>
    <row r="967" spans="10:17" x14ac:dyDescent="0.2">
      <c r="J967" t="s">
        <v>8387</v>
      </c>
      <c r="K967" t="s">
        <v>371</v>
      </c>
      <c r="L967" t="s">
        <v>402</v>
      </c>
      <c r="M967" t="s">
        <v>9097</v>
      </c>
      <c r="N967" t="s">
        <v>8382</v>
      </c>
      <c r="O967">
        <v>0</v>
      </c>
      <c r="P967">
        <v>0</v>
      </c>
      <c r="Q967">
        <v>1</v>
      </c>
    </row>
    <row r="968" spans="10:17" x14ac:dyDescent="0.2">
      <c r="J968" t="s">
        <v>8387</v>
      </c>
      <c r="K968" t="s">
        <v>371</v>
      </c>
      <c r="L968" t="s">
        <v>402</v>
      </c>
      <c r="M968" t="s">
        <v>9097</v>
      </c>
      <c r="N968" t="s">
        <v>8370</v>
      </c>
      <c r="O968">
        <v>0</v>
      </c>
      <c r="P968">
        <v>0</v>
      </c>
      <c r="Q968">
        <v>1</v>
      </c>
    </row>
    <row r="969" spans="10:17" x14ac:dyDescent="0.2">
      <c r="J969" t="s">
        <v>8387</v>
      </c>
      <c r="K969" t="s">
        <v>371</v>
      </c>
      <c r="L969" t="s">
        <v>402</v>
      </c>
      <c r="M969" t="s">
        <v>9097</v>
      </c>
      <c r="N969" t="s">
        <v>9099</v>
      </c>
      <c r="O969">
        <v>0</v>
      </c>
      <c r="P969">
        <v>0</v>
      </c>
      <c r="Q969">
        <v>1</v>
      </c>
    </row>
    <row r="970" spans="10:17" x14ac:dyDescent="0.2">
      <c r="J970" t="s">
        <v>8387</v>
      </c>
      <c r="K970" t="s">
        <v>371</v>
      </c>
      <c r="L970" t="s">
        <v>402</v>
      </c>
      <c r="M970" t="s">
        <v>9097</v>
      </c>
      <c r="N970" t="s">
        <v>8371</v>
      </c>
      <c r="O970">
        <v>0</v>
      </c>
      <c r="P970">
        <v>0</v>
      </c>
      <c r="Q970">
        <v>1</v>
      </c>
    </row>
    <row r="971" spans="10:17" x14ac:dyDescent="0.2">
      <c r="J971" t="s">
        <v>8387</v>
      </c>
      <c r="K971" t="s">
        <v>371</v>
      </c>
      <c r="L971" t="s">
        <v>402</v>
      </c>
      <c r="M971" t="s">
        <v>9097</v>
      </c>
      <c r="N971" t="s">
        <v>8366</v>
      </c>
      <c r="O971">
        <v>0</v>
      </c>
      <c r="P971">
        <v>0</v>
      </c>
      <c r="Q971">
        <v>1</v>
      </c>
    </row>
    <row r="972" spans="10:17" x14ac:dyDescent="0.2">
      <c r="J972" t="s">
        <v>8387</v>
      </c>
      <c r="K972" t="s">
        <v>371</v>
      </c>
      <c r="L972" t="s">
        <v>402</v>
      </c>
      <c r="M972" t="s">
        <v>9097</v>
      </c>
      <c r="N972" t="s">
        <v>8372</v>
      </c>
      <c r="O972">
        <v>0</v>
      </c>
      <c r="P972">
        <v>0</v>
      </c>
      <c r="Q972">
        <v>1</v>
      </c>
    </row>
    <row r="973" spans="10:17" x14ac:dyDescent="0.2">
      <c r="J973" t="s">
        <v>8387</v>
      </c>
      <c r="K973" t="s">
        <v>371</v>
      </c>
      <c r="L973" t="s">
        <v>402</v>
      </c>
      <c r="M973" t="s">
        <v>9097</v>
      </c>
      <c r="N973" t="s">
        <v>8367</v>
      </c>
      <c r="O973">
        <v>0</v>
      </c>
      <c r="P973">
        <v>0</v>
      </c>
      <c r="Q973">
        <v>1</v>
      </c>
    </row>
    <row r="974" spans="10:17" x14ac:dyDescent="0.2">
      <c r="J974" t="s">
        <v>8387</v>
      </c>
      <c r="K974" t="s">
        <v>371</v>
      </c>
      <c r="L974" t="s">
        <v>402</v>
      </c>
      <c r="M974" t="s">
        <v>9097</v>
      </c>
      <c r="N974" t="s">
        <v>8373</v>
      </c>
      <c r="O974">
        <v>0</v>
      </c>
      <c r="P974">
        <v>0</v>
      </c>
      <c r="Q974">
        <v>1</v>
      </c>
    </row>
    <row r="975" spans="10:17" x14ac:dyDescent="0.2">
      <c r="J975" t="s">
        <v>8387</v>
      </c>
      <c r="K975" t="s">
        <v>371</v>
      </c>
      <c r="L975" t="s">
        <v>402</v>
      </c>
      <c r="M975" t="s">
        <v>9097</v>
      </c>
      <c r="N975" t="s">
        <v>8374</v>
      </c>
      <c r="O975">
        <v>0</v>
      </c>
      <c r="P975">
        <v>0</v>
      </c>
      <c r="Q975">
        <v>1</v>
      </c>
    </row>
    <row r="976" spans="10:17" x14ac:dyDescent="0.2">
      <c r="J976" t="s">
        <v>8387</v>
      </c>
      <c r="K976" t="s">
        <v>371</v>
      </c>
      <c r="L976" t="s">
        <v>402</v>
      </c>
      <c r="M976" t="s">
        <v>9097</v>
      </c>
      <c r="N976" t="s">
        <v>8375</v>
      </c>
      <c r="O976">
        <v>0</v>
      </c>
      <c r="P976">
        <v>0</v>
      </c>
      <c r="Q976">
        <v>1</v>
      </c>
    </row>
    <row r="977" spans="10:17" x14ac:dyDescent="0.2">
      <c r="J977" t="s">
        <v>8387</v>
      </c>
      <c r="K977" t="s">
        <v>371</v>
      </c>
      <c r="L977" t="s">
        <v>402</v>
      </c>
      <c r="M977" t="s">
        <v>9097</v>
      </c>
      <c r="N977" t="s">
        <v>8376</v>
      </c>
      <c r="O977">
        <v>0</v>
      </c>
      <c r="P977">
        <v>0</v>
      </c>
      <c r="Q977">
        <v>1</v>
      </c>
    </row>
    <row r="978" spans="10:17" x14ac:dyDescent="0.2">
      <c r="J978" t="s">
        <v>8387</v>
      </c>
      <c r="K978" t="s">
        <v>371</v>
      </c>
      <c r="L978" t="s">
        <v>402</v>
      </c>
      <c r="M978" t="s">
        <v>9097</v>
      </c>
      <c r="N978" t="s">
        <v>8377</v>
      </c>
      <c r="O978">
        <v>0</v>
      </c>
      <c r="P978">
        <v>0</v>
      </c>
      <c r="Q978">
        <v>1</v>
      </c>
    </row>
    <row r="979" spans="10:17" x14ac:dyDescent="0.2">
      <c r="J979" t="s">
        <v>8387</v>
      </c>
      <c r="K979" t="s">
        <v>371</v>
      </c>
      <c r="L979" t="s">
        <v>402</v>
      </c>
      <c r="M979" t="s">
        <v>9097</v>
      </c>
      <c r="N979" t="s">
        <v>8378</v>
      </c>
      <c r="O979">
        <v>0</v>
      </c>
      <c r="P979">
        <v>0</v>
      </c>
      <c r="Q979">
        <v>1</v>
      </c>
    </row>
    <row r="980" spans="10:17" x14ac:dyDescent="0.2">
      <c r="J980" t="s">
        <v>8387</v>
      </c>
      <c r="K980" t="s">
        <v>371</v>
      </c>
      <c r="L980" t="s">
        <v>402</v>
      </c>
      <c r="M980" t="s">
        <v>9097</v>
      </c>
      <c r="N980" t="s">
        <v>8368</v>
      </c>
      <c r="O980">
        <v>0</v>
      </c>
      <c r="P980">
        <v>0</v>
      </c>
      <c r="Q980">
        <v>1</v>
      </c>
    </row>
    <row r="981" spans="10:17" x14ac:dyDescent="0.2">
      <c r="J981" t="s">
        <v>8387</v>
      </c>
      <c r="K981" t="s">
        <v>371</v>
      </c>
      <c r="L981" t="s">
        <v>402</v>
      </c>
      <c r="M981" t="s">
        <v>9097</v>
      </c>
      <c r="N981" t="s">
        <v>8369</v>
      </c>
      <c r="O981">
        <v>0</v>
      </c>
      <c r="P981">
        <v>0</v>
      </c>
      <c r="Q981">
        <v>1</v>
      </c>
    </row>
    <row r="982" spans="10:17" x14ac:dyDescent="0.2">
      <c r="J982" t="s">
        <v>8387</v>
      </c>
      <c r="K982" t="s">
        <v>371</v>
      </c>
      <c r="L982" t="s">
        <v>402</v>
      </c>
      <c r="M982" t="s">
        <v>9097</v>
      </c>
      <c r="N982" t="s">
        <v>499</v>
      </c>
      <c r="O982">
        <v>0</v>
      </c>
      <c r="P982">
        <v>0</v>
      </c>
      <c r="Q982">
        <v>1</v>
      </c>
    </row>
    <row r="983" spans="10:17" x14ac:dyDescent="0.2">
      <c r="J983" t="s">
        <v>8387</v>
      </c>
      <c r="K983" t="s">
        <v>371</v>
      </c>
      <c r="L983" t="s">
        <v>402</v>
      </c>
      <c r="M983" t="s">
        <v>9097</v>
      </c>
      <c r="N983" t="s">
        <v>500</v>
      </c>
      <c r="O983">
        <v>0</v>
      </c>
      <c r="P983">
        <v>0</v>
      </c>
      <c r="Q983">
        <v>1</v>
      </c>
    </row>
    <row r="984" spans="10:17" x14ac:dyDescent="0.2">
      <c r="J984" t="s">
        <v>8387</v>
      </c>
      <c r="K984" t="s">
        <v>371</v>
      </c>
      <c r="L984" t="s">
        <v>402</v>
      </c>
      <c r="M984" t="s">
        <v>9097</v>
      </c>
      <c r="N984" t="s">
        <v>8379</v>
      </c>
      <c r="O984">
        <v>0</v>
      </c>
      <c r="P984">
        <v>0</v>
      </c>
      <c r="Q984">
        <v>1</v>
      </c>
    </row>
    <row r="985" spans="10:17" x14ac:dyDescent="0.2">
      <c r="J985" t="s">
        <v>8387</v>
      </c>
      <c r="K985" t="s">
        <v>371</v>
      </c>
      <c r="L985" t="s">
        <v>402</v>
      </c>
      <c r="M985" t="s">
        <v>9097</v>
      </c>
      <c r="N985" t="s">
        <v>8254</v>
      </c>
      <c r="O985">
        <v>0</v>
      </c>
      <c r="P985">
        <v>0</v>
      </c>
      <c r="Q985">
        <v>1</v>
      </c>
    </row>
    <row r="986" spans="10:17" x14ac:dyDescent="0.2">
      <c r="J986" t="s">
        <v>8387</v>
      </c>
      <c r="K986" t="s">
        <v>371</v>
      </c>
      <c r="L986" t="s">
        <v>402</v>
      </c>
      <c r="M986" t="s">
        <v>9097</v>
      </c>
      <c r="N986" t="s">
        <v>8255</v>
      </c>
      <c r="O986">
        <v>0</v>
      </c>
      <c r="P986">
        <v>0</v>
      </c>
      <c r="Q986">
        <v>1</v>
      </c>
    </row>
    <row r="987" spans="10:17" x14ac:dyDescent="0.2">
      <c r="J987" t="s">
        <v>8387</v>
      </c>
      <c r="K987" t="s">
        <v>371</v>
      </c>
      <c r="L987" t="s">
        <v>402</v>
      </c>
      <c r="M987" t="s">
        <v>9097</v>
      </c>
      <c r="N987" t="s">
        <v>8256</v>
      </c>
      <c r="O987">
        <v>0</v>
      </c>
      <c r="P987">
        <v>0</v>
      </c>
      <c r="Q987">
        <v>1</v>
      </c>
    </row>
    <row r="988" spans="10:17" x14ac:dyDescent="0.2">
      <c r="J988" t="s">
        <v>8387</v>
      </c>
      <c r="K988" t="s">
        <v>371</v>
      </c>
      <c r="L988" t="s">
        <v>402</v>
      </c>
      <c r="M988" t="s">
        <v>9097</v>
      </c>
      <c r="N988" t="s">
        <v>8257</v>
      </c>
      <c r="O988">
        <v>0</v>
      </c>
      <c r="P988">
        <v>0</v>
      </c>
      <c r="Q988">
        <v>1</v>
      </c>
    </row>
    <row r="989" spans="10:17" x14ac:dyDescent="0.2">
      <c r="J989" t="s">
        <v>8387</v>
      </c>
      <c r="K989" t="s">
        <v>371</v>
      </c>
      <c r="L989" t="s">
        <v>402</v>
      </c>
      <c r="M989" t="s">
        <v>9097</v>
      </c>
      <c r="N989" t="s">
        <v>8661</v>
      </c>
      <c r="O989">
        <v>0</v>
      </c>
      <c r="P989">
        <v>0</v>
      </c>
      <c r="Q989">
        <v>1</v>
      </c>
    </row>
    <row r="990" spans="10:17" x14ac:dyDescent="0.2">
      <c r="J990" t="s">
        <v>8387</v>
      </c>
      <c r="K990" t="s">
        <v>371</v>
      </c>
      <c r="L990" t="s">
        <v>402</v>
      </c>
      <c r="M990" t="s">
        <v>9097</v>
      </c>
      <c r="N990" t="s">
        <v>8660</v>
      </c>
      <c r="O990">
        <v>0</v>
      </c>
      <c r="P990">
        <v>0</v>
      </c>
      <c r="Q990">
        <v>1</v>
      </c>
    </row>
    <row r="991" spans="10:17" x14ac:dyDescent="0.2">
      <c r="J991" t="s">
        <v>8387</v>
      </c>
      <c r="K991" t="s">
        <v>371</v>
      </c>
      <c r="L991" t="s">
        <v>402</v>
      </c>
      <c r="M991" t="s">
        <v>9097</v>
      </c>
      <c r="N991" t="s">
        <v>8659</v>
      </c>
      <c r="O991">
        <v>0</v>
      </c>
      <c r="P991">
        <v>0</v>
      </c>
      <c r="Q991">
        <v>1</v>
      </c>
    </row>
    <row r="992" spans="10:17" x14ac:dyDescent="0.2">
      <c r="J992" t="s">
        <v>8387</v>
      </c>
      <c r="K992" t="s">
        <v>371</v>
      </c>
      <c r="L992" t="s">
        <v>402</v>
      </c>
      <c r="M992" t="s">
        <v>9097</v>
      </c>
      <c r="N992" t="s">
        <v>8658</v>
      </c>
      <c r="O992">
        <v>0</v>
      </c>
      <c r="P992">
        <v>0</v>
      </c>
      <c r="Q992">
        <v>1</v>
      </c>
    </row>
    <row r="993" spans="1:17" x14ac:dyDescent="0.2">
      <c r="J993" t="s">
        <v>8387</v>
      </c>
      <c r="K993" t="s">
        <v>371</v>
      </c>
      <c r="L993" t="s">
        <v>402</v>
      </c>
      <c r="M993" t="s">
        <v>9097</v>
      </c>
      <c r="N993" t="s">
        <v>8656</v>
      </c>
      <c r="O993">
        <v>0</v>
      </c>
      <c r="P993">
        <v>0</v>
      </c>
      <c r="Q993">
        <v>1</v>
      </c>
    </row>
    <row r="994" spans="1:17" x14ac:dyDescent="0.2">
      <c r="J994" t="s">
        <v>8387</v>
      </c>
      <c r="K994" t="s">
        <v>371</v>
      </c>
      <c r="L994" t="s">
        <v>402</v>
      </c>
      <c r="M994" t="s">
        <v>9097</v>
      </c>
      <c r="N994" t="s">
        <v>8657</v>
      </c>
      <c r="O994">
        <v>0</v>
      </c>
      <c r="P994">
        <v>0</v>
      </c>
      <c r="Q994">
        <v>1</v>
      </c>
    </row>
    <row r="995" spans="1:17" x14ac:dyDescent="0.2">
      <c r="J995" t="s">
        <v>8387</v>
      </c>
      <c r="K995" t="s">
        <v>371</v>
      </c>
      <c r="L995" t="s">
        <v>402</v>
      </c>
      <c r="M995" t="s">
        <v>9097</v>
      </c>
      <c r="N995" t="s">
        <v>9119</v>
      </c>
      <c r="O995">
        <v>0</v>
      </c>
      <c r="P995">
        <v>0</v>
      </c>
      <c r="Q995">
        <v>1</v>
      </c>
    </row>
    <row r="996" spans="1:17" x14ac:dyDescent="0.2">
      <c r="J996" t="s">
        <v>8387</v>
      </c>
      <c r="K996" t="s">
        <v>371</v>
      </c>
      <c r="L996" t="s">
        <v>402</v>
      </c>
      <c r="M996" t="s">
        <v>9097</v>
      </c>
      <c r="N996" t="s">
        <v>9120</v>
      </c>
      <c r="O996">
        <v>0</v>
      </c>
      <c r="P996">
        <v>0</v>
      </c>
      <c r="Q996">
        <v>1</v>
      </c>
    </row>
    <row r="997" spans="1:17" x14ac:dyDescent="0.2">
      <c r="J997" t="s">
        <v>8387</v>
      </c>
      <c r="K997" t="s">
        <v>371</v>
      </c>
      <c r="L997" t="s">
        <v>402</v>
      </c>
      <c r="M997" t="s">
        <v>9097</v>
      </c>
      <c r="N997" t="s">
        <v>9100</v>
      </c>
      <c r="O997">
        <v>0</v>
      </c>
      <c r="P997">
        <v>0</v>
      </c>
      <c r="Q997">
        <v>1</v>
      </c>
    </row>
    <row r="998" spans="1:17" x14ac:dyDescent="0.2">
      <c r="J998" t="s">
        <v>8387</v>
      </c>
      <c r="K998" t="s">
        <v>371</v>
      </c>
      <c r="L998" t="s">
        <v>402</v>
      </c>
      <c r="M998" t="s">
        <v>9097</v>
      </c>
      <c r="N998" t="s">
        <v>9101</v>
      </c>
      <c r="O998">
        <v>0</v>
      </c>
      <c r="P998">
        <v>0</v>
      </c>
      <c r="Q998">
        <v>1</v>
      </c>
    </row>
    <row r="999" spans="1:17" x14ac:dyDescent="0.2">
      <c r="J999" t="s">
        <v>8387</v>
      </c>
      <c r="K999" t="s">
        <v>371</v>
      </c>
      <c r="L999" t="s">
        <v>402</v>
      </c>
      <c r="M999" t="s">
        <v>9097</v>
      </c>
      <c r="N999" t="s">
        <v>9102</v>
      </c>
      <c r="O999">
        <v>0</v>
      </c>
      <c r="P999">
        <v>0</v>
      </c>
      <c r="Q999">
        <v>1</v>
      </c>
    </row>
    <row r="1000" spans="1:17" x14ac:dyDescent="0.2">
      <c r="J1000" t="s">
        <v>8387</v>
      </c>
      <c r="K1000" t="s">
        <v>371</v>
      </c>
      <c r="L1000" t="s">
        <v>402</v>
      </c>
      <c r="M1000" t="s">
        <v>9097</v>
      </c>
      <c r="N1000" t="s">
        <v>9103</v>
      </c>
      <c r="O1000">
        <v>0</v>
      </c>
      <c r="P1000">
        <v>0</v>
      </c>
      <c r="Q1000">
        <v>1</v>
      </c>
    </row>
    <row r="1001" spans="1:17" x14ac:dyDescent="0.2">
      <c r="A1001" t="s">
        <v>498</v>
      </c>
      <c r="B1001" t="s">
        <v>134</v>
      </c>
      <c r="C1001" t="s">
        <v>497</v>
      </c>
      <c r="D1001" t="s">
        <v>54</v>
      </c>
      <c r="E1001" t="s">
        <v>8056</v>
      </c>
      <c r="F1001">
        <v>0.193</v>
      </c>
      <c r="G1001">
        <v>0.193</v>
      </c>
      <c r="H1001">
        <v>1</v>
      </c>
      <c r="J1001" t="s">
        <v>8387</v>
      </c>
      <c r="K1001" t="s">
        <v>371</v>
      </c>
      <c r="L1001" t="s">
        <v>402</v>
      </c>
      <c r="M1001" t="s">
        <v>9097</v>
      </c>
      <c r="N1001" t="s">
        <v>9104</v>
      </c>
      <c r="O1001">
        <v>0</v>
      </c>
      <c r="P1001">
        <v>0</v>
      </c>
      <c r="Q1001">
        <v>1</v>
      </c>
    </row>
    <row r="1002" spans="1:17" x14ac:dyDescent="0.2">
      <c r="A1002" t="s">
        <v>498</v>
      </c>
      <c r="B1002" t="s">
        <v>134</v>
      </c>
      <c r="C1002" t="s">
        <v>497</v>
      </c>
      <c r="D1002" t="s">
        <v>54</v>
      </c>
      <c r="E1002" t="s">
        <v>8057</v>
      </c>
      <c r="F1002">
        <v>0.193</v>
      </c>
      <c r="G1002">
        <v>0.193</v>
      </c>
      <c r="H1002">
        <v>1</v>
      </c>
      <c r="J1002" t="s">
        <v>8387</v>
      </c>
      <c r="K1002" t="s">
        <v>371</v>
      </c>
      <c r="L1002" t="s">
        <v>402</v>
      </c>
      <c r="M1002" t="s">
        <v>9097</v>
      </c>
      <c r="N1002" t="s">
        <v>8981</v>
      </c>
      <c r="O1002">
        <v>0</v>
      </c>
      <c r="P1002">
        <v>0</v>
      </c>
      <c r="Q1002">
        <v>1</v>
      </c>
    </row>
    <row r="1003" spans="1:17" x14ac:dyDescent="0.2">
      <c r="A1003" t="s">
        <v>498</v>
      </c>
      <c r="B1003" t="s">
        <v>134</v>
      </c>
      <c r="C1003" t="s">
        <v>497</v>
      </c>
      <c r="D1003" t="s">
        <v>54</v>
      </c>
      <c r="E1003" t="s">
        <v>8058</v>
      </c>
      <c r="F1003">
        <v>0.20100000000000001</v>
      </c>
      <c r="G1003">
        <v>0.20100000000000001</v>
      </c>
      <c r="H1003">
        <v>1</v>
      </c>
      <c r="J1003" t="s">
        <v>8387</v>
      </c>
      <c r="K1003" t="s">
        <v>371</v>
      </c>
      <c r="L1003" t="s">
        <v>402</v>
      </c>
      <c r="M1003" t="s">
        <v>9097</v>
      </c>
      <c r="N1003" t="s">
        <v>8984</v>
      </c>
      <c r="O1003">
        <v>0</v>
      </c>
      <c r="P1003">
        <v>0</v>
      </c>
      <c r="Q1003">
        <v>1</v>
      </c>
    </row>
    <row r="1004" spans="1:17" x14ac:dyDescent="0.2">
      <c r="A1004" t="s">
        <v>498</v>
      </c>
      <c r="B1004" t="s">
        <v>134</v>
      </c>
      <c r="C1004" t="s">
        <v>497</v>
      </c>
      <c r="D1004" t="s">
        <v>54</v>
      </c>
      <c r="E1004" t="s">
        <v>8059</v>
      </c>
      <c r="F1004">
        <v>0.20300000000000001</v>
      </c>
      <c r="G1004">
        <v>0.20300000000000001</v>
      </c>
      <c r="H1004">
        <v>1</v>
      </c>
      <c r="J1004" t="s">
        <v>8387</v>
      </c>
      <c r="K1004" t="s">
        <v>371</v>
      </c>
      <c r="L1004" t="s">
        <v>402</v>
      </c>
      <c r="M1004" t="s">
        <v>9097</v>
      </c>
      <c r="N1004" t="s">
        <v>8985</v>
      </c>
      <c r="O1004">
        <v>0</v>
      </c>
      <c r="P1004">
        <v>0</v>
      </c>
      <c r="Q1004">
        <v>1</v>
      </c>
    </row>
    <row r="1005" spans="1:17" x14ac:dyDescent="0.2">
      <c r="A1005" t="s">
        <v>498</v>
      </c>
      <c r="B1005" t="s">
        <v>134</v>
      </c>
      <c r="C1005" t="s">
        <v>497</v>
      </c>
      <c r="D1005" t="s">
        <v>54</v>
      </c>
      <c r="E1005" t="s">
        <v>7723</v>
      </c>
      <c r="F1005">
        <v>0.19800000000000001</v>
      </c>
      <c r="G1005">
        <v>0.19800000000000001</v>
      </c>
      <c r="H1005">
        <v>1</v>
      </c>
      <c r="J1005" t="s">
        <v>8387</v>
      </c>
      <c r="K1005" t="s">
        <v>371</v>
      </c>
      <c r="L1005" t="s">
        <v>402</v>
      </c>
      <c r="M1005" t="s">
        <v>9097</v>
      </c>
      <c r="N1005" t="s">
        <v>8986</v>
      </c>
      <c r="O1005">
        <v>0</v>
      </c>
      <c r="P1005">
        <v>0</v>
      </c>
      <c r="Q1005">
        <v>1</v>
      </c>
    </row>
    <row r="1006" spans="1:17" x14ac:dyDescent="0.2">
      <c r="A1006" t="s">
        <v>498</v>
      </c>
      <c r="B1006" t="s">
        <v>134</v>
      </c>
      <c r="C1006" t="s">
        <v>497</v>
      </c>
      <c r="D1006" t="s">
        <v>54</v>
      </c>
      <c r="E1006" t="s">
        <v>7724</v>
      </c>
      <c r="F1006">
        <v>0.20699999999999999</v>
      </c>
      <c r="G1006">
        <v>0.20699999999999999</v>
      </c>
      <c r="H1006">
        <v>1</v>
      </c>
      <c r="J1006" t="s">
        <v>8387</v>
      </c>
      <c r="K1006" t="s">
        <v>371</v>
      </c>
      <c r="L1006" t="s">
        <v>402</v>
      </c>
      <c r="M1006" t="s">
        <v>9097</v>
      </c>
      <c r="N1006" t="s">
        <v>9107</v>
      </c>
      <c r="O1006">
        <v>0</v>
      </c>
      <c r="P1006">
        <v>0</v>
      </c>
      <c r="Q1006">
        <v>1</v>
      </c>
    </row>
    <row r="1007" spans="1:17" x14ac:dyDescent="0.2">
      <c r="A1007" t="s">
        <v>498</v>
      </c>
      <c r="B1007" t="s">
        <v>134</v>
      </c>
      <c r="C1007" t="s">
        <v>497</v>
      </c>
      <c r="D1007" t="s">
        <v>54</v>
      </c>
      <c r="E1007" t="s">
        <v>7725</v>
      </c>
      <c r="F1007">
        <v>0.22</v>
      </c>
      <c r="G1007">
        <v>0.22</v>
      </c>
      <c r="H1007">
        <v>1</v>
      </c>
      <c r="J1007" t="s">
        <v>8387</v>
      </c>
      <c r="K1007" t="s">
        <v>371</v>
      </c>
      <c r="L1007" t="s">
        <v>402</v>
      </c>
      <c r="M1007" t="s">
        <v>9097</v>
      </c>
      <c r="N1007" t="s">
        <v>9108</v>
      </c>
      <c r="O1007">
        <v>0</v>
      </c>
      <c r="P1007">
        <v>0</v>
      </c>
      <c r="Q1007">
        <v>1</v>
      </c>
    </row>
    <row r="1008" spans="1:17" x14ac:dyDescent="0.2">
      <c r="A1008" t="s">
        <v>498</v>
      </c>
      <c r="B1008" t="s">
        <v>134</v>
      </c>
      <c r="C1008" t="s">
        <v>497</v>
      </c>
      <c r="D1008" t="s">
        <v>54</v>
      </c>
      <c r="E1008" t="s">
        <v>8060</v>
      </c>
      <c r="F1008">
        <v>0.20200000000000001</v>
      </c>
      <c r="G1008">
        <v>0.20200000000000001</v>
      </c>
      <c r="H1008">
        <v>1</v>
      </c>
      <c r="J1008" t="s">
        <v>8387</v>
      </c>
      <c r="K1008" t="s">
        <v>371</v>
      </c>
      <c r="L1008" t="s">
        <v>402</v>
      </c>
      <c r="M1008" t="s">
        <v>9097</v>
      </c>
      <c r="N1008" t="s">
        <v>9109</v>
      </c>
      <c r="O1008">
        <v>0</v>
      </c>
      <c r="P1008">
        <v>0</v>
      </c>
      <c r="Q1008">
        <v>1</v>
      </c>
    </row>
    <row r="1009" spans="1:17" x14ac:dyDescent="0.2">
      <c r="A1009" t="s">
        <v>498</v>
      </c>
      <c r="B1009" t="s">
        <v>134</v>
      </c>
      <c r="C1009" t="s">
        <v>497</v>
      </c>
      <c r="D1009" t="s">
        <v>54</v>
      </c>
      <c r="E1009" t="s">
        <v>8061</v>
      </c>
      <c r="F1009">
        <v>0.193</v>
      </c>
      <c r="G1009">
        <v>0.193</v>
      </c>
      <c r="H1009">
        <v>1</v>
      </c>
      <c r="J1009" t="s">
        <v>8387</v>
      </c>
      <c r="K1009" t="s">
        <v>371</v>
      </c>
      <c r="L1009" t="s">
        <v>402</v>
      </c>
      <c r="M1009" t="s">
        <v>9097</v>
      </c>
      <c r="N1009" t="s">
        <v>9123</v>
      </c>
      <c r="O1009">
        <v>0</v>
      </c>
      <c r="P1009">
        <v>0</v>
      </c>
      <c r="Q1009">
        <v>1</v>
      </c>
    </row>
    <row r="1010" spans="1:17" x14ac:dyDescent="0.2">
      <c r="A1010" t="s">
        <v>498</v>
      </c>
      <c r="B1010" t="s">
        <v>134</v>
      </c>
      <c r="C1010" t="s">
        <v>497</v>
      </c>
      <c r="D1010" t="s">
        <v>54</v>
      </c>
      <c r="E1010" t="s">
        <v>8062</v>
      </c>
      <c r="F1010">
        <v>0.193</v>
      </c>
      <c r="G1010">
        <v>0.193</v>
      </c>
      <c r="H1010">
        <v>1</v>
      </c>
      <c r="J1010" t="s">
        <v>8387</v>
      </c>
      <c r="K1010" t="s">
        <v>371</v>
      </c>
      <c r="L1010" t="s">
        <v>402</v>
      </c>
      <c r="M1010" t="s">
        <v>9097</v>
      </c>
      <c r="N1010" t="s">
        <v>9110</v>
      </c>
      <c r="O1010">
        <v>0</v>
      </c>
      <c r="P1010">
        <v>0</v>
      </c>
      <c r="Q1010">
        <v>1</v>
      </c>
    </row>
    <row r="1011" spans="1:17" x14ac:dyDescent="0.2">
      <c r="A1011" t="s">
        <v>498</v>
      </c>
      <c r="B1011" t="s">
        <v>134</v>
      </c>
      <c r="C1011" t="s">
        <v>497</v>
      </c>
      <c r="D1011" t="s">
        <v>54</v>
      </c>
      <c r="E1011" t="s">
        <v>8205</v>
      </c>
      <c r="F1011">
        <v>0.20100000000000001</v>
      </c>
      <c r="G1011">
        <v>0.20100000000000001</v>
      </c>
      <c r="H1011">
        <v>1</v>
      </c>
      <c r="J1011" t="s">
        <v>8387</v>
      </c>
      <c r="K1011" t="s">
        <v>371</v>
      </c>
      <c r="L1011" t="s">
        <v>402</v>
      </c>
      <c r="M1011" t="s">
        <v>9097</v>
      </c>
      <c r="N1011" t="s">
        <v>9111</v>
      </c>
      <c r="O1011">
        <v>0</v>
      </c>
      <c r="P1011">
        <v>0</v>
      </c>
      <c r="Q1011">
        <v>1</v>
      </c>
    </row>
    <row r="1012" spans="1:17" x14ac:dyDescent="0.2">
      <c r="A1012" t="s">
        <v>498</v>
      </c>
      <c r="B1012" t="s">
        <v>134</v>
      </c>
      <c r="C1012" t="s">
        <v>497</v>
      </c>
      <c r="D1012" t="s">
        <v>54</v>
      </c>
      <c r="E1012" t="s">
        <v>8063</v>
      </c>
      <c r="F1012">
        <v>0.20200000000000001</v>
      </c>
      <c r="G1012">
        <v>0.20200000000000001</v>
      </c>
      <c r="H1012">
        <v>1</v>
      </c>
      <c r="J1012" t="s">
        <v>8387</v>
      </c>
      <c r="K1012" t="s">
        <v>371</v>
      </c>
      <c r="L1012" t="s">
        <v>402</v>
      </c>
      <c r="M1012" t="s">
        <v>9097</v>
      </c>
      <c r="N1012" t="s">
        <v>9112</v>
      </c>
      <c r="O1012">
        <v>0</v>
      </c>
      <c r="P1012">
        <v>0</v>
      </c>
      <c r="Q1012">
        <v>1</v>
      </c>
    </row>
    <row r="1013" spans="1:17" x14ac:dyDescent="0.2">
      <c r="A1013" t="s">
        <v>498</v>
      </c>
      <c r="B1013" t="s">
        <v>134</v>
      </c>
      <c r="C1013" t="s">
        <v>497</v>
      </c>
      <c r="D1013" t="s">
        <v>54</v>
      </c>
      <c r="E1013" t="s">
        <v>8064</v>
      </c>
      <c r="F1013">
        <v>0.19700000000000001</v>
      </c>
      <c r="G1013">
        <v>0.19700000000000001</v>
      </c>
      <c r="H1013">
        <v>1</v>
      </c>
      <c r="J1013" t="s">
        <v>8387</v>
      </c>
      <c r="K1013" t="s">
        <v>371</v>
      </c>
      <c r="L1013" t="s">
        <v>402</v>
      </c>
      <c r="M1013" t="s">
        <v>9097</v>
      </c>
      <c r="N1013" t="s">
        <v>9113</v>
      </c>
      <c r="O1013">
        <v>0</v>
      </c>
      <c r="P1013">
        <v>0</v>
      </c>
      <c r="Q1013">
        <v>1</v>
      </c>
    </row>
    <row r="1014" spans="1:17" x14ac:dyDescent="0.2">
      <c r="A1014" t="s">
        <v>498</v>
      </c>
      <c r="B1014" t="s">
        <v>134</v>
      </c>
      <c r="C1014" t="s">
        <v>497</v>
      </c>
      <c r="D1014" t="s">
        <v>54</v>
      </c>
      <c r="E1014" t="s">
        <v>8065</v>
      </c>
      <c r="F1014">
        <v>0.19800000000000001</v>
      </c>
      <c r="G1014">
        <v>0.19800000000000001</v>
      </c>
      <c r="H1014">
        <v>1</v>
      </c>
      <c r="J1014" t="s">
        <v>8387</v>
      </c>
      <c r="K1014" t="s">
        <v>371</v>
      </c>
      <c r="L1014" t="s">
        <v>402</v>
      </c>
      <c r="M1014" t="s">
        <v>9097</v>
      </c>
      <c r="N1014" t="s">
        <v>9114</v>
      </c>
      <c r="O1014">
        <v>0</v>
      </c>
      <c r="P1014">
        <v>0</v>
      </c>
      <c r="Q1014">
        <v>1</v>
      </c>
    </row>
    <row r="1015" spans="1:17" x14ac:dyDescent="0.2">
      <c r="A1015" t="s">
        <v>498</v>
      </c>
      <c r="B1015" t="s">
        <v>134</v>
      </c>
      <c r="C1015" t="s">
        <v>497</v>
      </c>
      <c r="D1015" t="s">
        <v>54</v>
      </c>
      <c r="E1015" t="s">
        <v>8066</v>
      </c>
      <c r="F1015">
        <v>0.216</v>
      </c>
      <c r="G1015">
        <v>0.216</v>
      </c>
      <c r="H1015">
        <v>1</v>
      </c>
      <c r="J1015" t="s">
        <v>8387</v>
      </c>
      <c r="K1015" t="s">
        <v>371</v>
      </c>
      <c r="L1015" t="s">
        <v>402</v>
      </c>
      <c r="M1015" t="s">
        <v>9097</v>
      </c>
      <c r="N1015" t="s">
        <v>9126</v>
      </c>
      <c r="O1015">
        <v>0</v>
      </c>
      <c r="P1015">
        <v>0</v>
      </c>
      <c r="Q1015">
        <v>1</v>
      </c>
    </row>
    <row r="1016" spans="1:17" x14ac:dyDescent="0.2">
      <c r="A1016" t="s">
        <v>498</v>
      </c>
      <c r="B1016" t="s">
        <v>134</v>
      </c>
      <c r="C1016" t="s">
        <v>497</v>
      </c>
      <c r="D1016" t="s">
        <v>54</v>
      </c>
      <c r="E1016" t="s">
        <v>8067</v>
      </c>
      <c r="F1016">
        <v>0.20100000000000001</v>
      </c>
      <c r="G1016">
        <v>0.20100000000000001</v>
      </c>
      <c r="H1016">
        <v>1</v>
      </c>
      <c r="J1016" t="s">
        <v>8387</v>
      </c>
      <c r="K1016" t="s">
        <v>371</v>
      </c>
      <c r="L1016" t="s">
        <v>402</v>
      </c>
      <c r="M1016" t="s">
        <v>9097</v>
      </c>
      <c r="N1016" t="s">
        <v>9115</v>
      </c>
      <c r="O1016">
        <v>0</v>
      </c>
      <c r="P1016">
        <v>0</v>
      </c>
      <c r="Q1016">
        <v>1</v>
      </c>
    </row>
    <row r="1017" spans="1:17" x14ac:dyDescent="0.2">
      <c r="A1017" t="s">
        <v>498</v>
      </c>
      <c r="B1017" t="s">
        <v>134</v>
      </c>
      <c r="C1017" t="s">
        <v>497</v>
      </c>
      <c r="D1017" t="s">
        <v>54</v>
      </c>
      <c r="E1017" t="s">
        <v>7726</v>
      </c>
      <c r="F1017">
        <v>0.193</v>
      </c>
      <c r="G1017">
        <v>0.193</v>
      </c>
      <c r="H1017">
        <v>1</v>
      </c>
      <c r="J1017" t="s">
        <v>8387</v>
      </c>
      <c r="K1017" t="s">
        <v>371</v>
      </c>
      <c r="L1017" t="s">
        <v>402</v>
      </c>
      <c r="M1017" t="s">
        <v>9097</v>
      </c>
      <c r="N1017" t="s">
        <v>9116</v>
      </c>
      <c r="O1017">
        <v>0</v>
      </c>
      <c r="P1017">
        <v>0</v>
      </c>
      <c r="Q1017">
        <v>1</v>
      </c>
    </row>
    <row r="1018" spans="1:17" x14ac:dyDescent="0.2">
      <c r="A1018" t="s">
        <v>498</v>
      </c>
      <c r="B1018" t="s">
        <v>134</v>
      </c>
      <c r="C1018" t="s">
        <v>497</v>
      </c>
      <c r="D1018" t="s">
        <v>54</v>
      </c>
      <c r="E1018" t="s">
        <v>7727</v>
      </c>
      <c r="F1018">
        <v>0.193</v>
      </c>
      <c r="G1018">
        <v>0.193</v>
      </c>
      <c r="H1018">
        <v>1</v>
      </c>
      <c r="J1018" t="s">
        <v>8387</v>
      </c>
      <c r="K1018" t="s">
        <v>371</v>
      </c>
      <c r="L1018" t="s">
        <v>402</v>
      </c>
      <c r="M1018" t="s">
        <v>9097</v>
      </c>
      <c r="N1018" t="s">
        <v>9117</v>
      </c>
      <c r="O1018">
        <v>0</v>
      </c>
      <c r="P1018">
        <v>0</v>
      </c>
      <c r="Q1018">
        <v>1</v>
      </c>
    </row>
    <row r="1019" spans="1:17" x14ac:dyDescent="0.2">
      <c r="A1019" t="s">
        <v>498</v>
      </c>
      <c r="B1019" t="s">
        <v>134</v>
      </c>
      <c r="C1019" t="s">
        <v>497</v>
      </c>
      <c r="D1019" t="s">
        <v>54</v>
      </c>
      <c r="E1019" t="s">
        <v>7728</v>
      </c>
      <c r="F1019">
        <v>0.2</v>
      </c>
      <c r="G1019">
        <v>0.2</v>
      </c>
      <c r="H1019">
        <v>1</v>
      </c>
      <c r="J1019" t="s">
        <v>8387</v>
      </c>
      <c r="K1019" t="s">
        <v>371</v>
      </c>
      <c r="L1019" t="s">
        <v>402</v>
      </c>
      <c r="M1019" t="s">
        <v>9097</v>
      </c>
      <c r="N1019" t="s">
        <v>9118</v>
      </c>
      <c r="O1019">
        <v>0</v>
      </c>
      <c r="P1019">
        <v>0</v>
      </c>
      <c r="Q1019">
        <v>1</v>
      </c>
    </row>
    <row r="1020" spans="1:17" x14ac:dyDescent="0.2">
      <c r="A1020" t="s">
        <v>498</v>
      </c>
      <c r="B1020" t="s">
        <v>134</v>
      </c>
      <c r="C1020" t="s">
        <v>497</v>
      </c>
      <c r="D1020" t="s">
        <v>54</v>
      </c>
      <c r="E1020" t="s">
        <v>7729</v>
      </c>
      <c r="F1020">
        <v>0.20100000000000001</v>
      </c>
      <c r="G1020">
        <v>0.20100000000000001</v>
      </c>
      <c r="H1020">
        <v>1</v>
      </c>
      <c r="J1020" t="s">
        <v>8387</v>
      </c>
      <c r="K1020" t="s">
        <v>371</v>
      </c>
      <c r="L1020" t="s">
        <v>402</v>
      </c>
      <c r="M1020" t="s">
        <v>9097</v>
      </c>
      <c r="N1020" t="s">
        <v>8982</v>
      </c>
      <c r="O1020">
        <v>0</v>
      </c>
      <c r="P1020">
        <v>0</v>
      </c>
      <c r="Q1020">
        <v>1</v>
      </c>
    </row>
    <row r="1021" spans="1:17" x14ac:dyDescent="0.2">
      <c r="A1021" t="s">
        <v>498</v>
      </c>
      <c r="B1021" t="s">
        <v>134</v>
      </c>
      <c r="C1021" t="s">
        <v>497</v>
      </c>
      <c r="D1021" t="s">
        <v>54</v>
      </c>
      <c r="E1021" t="s">
        <v>8068</v>
      </c>
      <c r="F1021">
        <v>0.19400000000000001</v>
      </c>
      <c r="G1021">
        <v>0.19400000000000001</v>
      </c>
      <c r="H1021">
        <v>1</v>
      </c>
      <c r="J1021" t="s">
        <v>8387</v>
      </c>
      <c r="K1021" t="s">
        <v>371</v>
      </c>
      <c r="L1021" t="s">
        <v>402</v>
      </c>
      <c r="M1021" t="s">
        <v>9097</v>
      </c>
      <c r="N1021" t="s">
        <v>8987</v>
      </c>
      <c r="O1021">
        <v>0</v>
      </c>
      <c r="P1021">
        <v>0</v>
      </c>
      <c r="Q1021">
        <v>1</v>
      </c>
    </row>
    <row r="1022" spans="1:17" x14ac:dyDescent="0.2">
      <c r="A1022" t="s">
        <v>498</v>
      </c>
      <c r="B1022" t="s">
        <v>134</v>
      </c>
      <c r="C1022" t="s">
        <v>497</v>
      </c>
      <c r="D1022" t="s">
        <v>54</v>
      </c>
      <c r="E1022" t="s">
        <v>8069</v>
      </c>
      <c r="F1022">
        <v>0.193</v>
      </c>
      <c r="G1022">
        <v>0.193</v>
      </c>
      <c r="H1022">
        <v>1</v>
      </c>
      <c r="J1022" t="s">
        <v>8387</v>
      </c>
      <c r="K1022" t="s">
        <v>371</v>
      </c>
      <c r="L1022" t="s">
        <v>402</v>
      </c>
      <c r="M1022" t="s">
        <v>9097</v>
      </c>
      <c r="N1022" t="s">
        <v>8988</v>
      </c>
      <c r="O1022">
        <v>0</v>
      </c>
      <c r="P1022">
        <v>0</v>
      </c>
      <c r="Q1022">
        <v>1</v>
      </c>
    </row>
    <row r="1023" spans="1:17" x14ac:dyDescent="0.2">
      <c r="A1023" t="s">
        <v>498</v>
      </c>
      <c r="B1023" t="s">
        <v>134</v>
      </c>
      <c r="C1023" t="s">
        <v>497</v>
      </c>
      <c r="D1023" t="s">
        <v>54</v>
      </c>
      <c r="E1023" t="s">
        <v>8070</v>
      </c>
      <c r="F1023">
        <v>0.23</v>
      </c>
      <c r="G1023">
        <v>0.23</v>
      </c>
      <c r="H1023">
        <v>1</v>
      </c>
      <c r="J1023" t="s">
        <v>8387</v>
      </c>
      <c r="K1023" t="s">
        <v>371</v>
      </c>
      <c r="L1023" t="s">
        <v>402</v>
      </c>
      <c r="M1023" t="s">
        <v>9097</v>
      </c>
      <c r="N1023" t="s">
        <v>8989</v>
      </c>
      <c r="O1023">
        <v>0</v>
      </c>
      <c r="P1023">
        <v>0</v>
      </c>
      <c r="Q1023">
        <v>1</v>
      </c>
    </row>
    <row r="1024" spans="1:17" x14ac:dyDescent="0.2">
      <c r="A1024" t="s">
        <v>498</v>
      </c>
      <c r="B1024" t="s">
        <v>134</v>
      </c>
      <c r="C1024" t="s">
        <v>497</v>
      </c>
      <c r="D1024" t="s">
        <v>54</v>
      </c>
      <c r="E1024" t="s">
        <v>8071</v>
      </c>
      <c r="F1024">
        <v>0.19600000000000001</v>
      </c>
      <c r="G1024">
        <v>0.19600000000000001</v>
      </c>
      <c r="H1024">
        <v>1</v>
      </c>
      <c r="J1024" t="s">
        <v>8387</v>
      </c>
      <c r="K1024" t="s">
        <v>371</v>
      </c>
      <c r="L1024" t="s">
        <v>402</v>
      </c>
      <c r="M1024" t="s">
        <v>9097</v>
      </c>
      <c r="N1024" t="s">
        <v>9127</v>
      </c>
      <c r="O1024">
        <v>0</v>
      </c>
      <c r="P1024">
        <v>0</v>
      </c>
      <c r="Q1024">
        <v>1</v>
      </c>
    </row>
    <row r="1025" spans="1:17" x14ac:dyDescent="0.2">
      <c r="A1025" t="s">
        <v>498</v>
      </c>
      <c r="B1025" t="s">
        <v>134</v>
      </c>
      <c r="C1025" t="s">
        <v>497</v>
      </c>
      <c r="D1025" t="s">
        <v>54</v>
      </c>
      <c r="E1025" t="s">
        <v>8072</v>
      </c>
      <c r="F1025">
        <v>0.193</v>
      </c>
      <c r="G1025">
        <v>0.193</v>
      </c>
      <c r="H1025">
        <v>1</v>
      </c>
      <c r="J1025" t="s">
        <v>8387</v>
      </c>
      <c r="K1025" t="s">
        <v>371</v>
      </c>
      <c r="L1025" t="s">
        <v>402</v>
      </c>
      <c r="M1025" t="s">
        <v>9097</v>
      </c>
      <c r="N1025" t="s">
        <v>9134</v>
      </c>
      <c r="O1025">
        <v>0</v>
      </c>
      <c r="P1025">
        <v>0</v>
      </c>
      <c r="Q1025">
        <v>1</v>
      </c>
    </row>
    <row r="1026" spans="1:17" x14ac:dyDescent="0.2">
      <c r="A1026" t="s">
        <v>498</v>
      </c>
      <c r="B1026" t="s">
        <v>134</v>
      </c>
      <c r="C1026" t="s">
        <v>497</v>
      </c>
      <c r="D1026" t="s">
        <v>54</v>
      </c>
      <c r="E1026" t="s">
        <v>8073</v>
      </c>
      <c r="F1026">
        <v>0.22700000000000001</v>
      </c>
      <c r="G1026">
        <v>0.22700000000000001</v>
      </c>
      <c r="H1026">
        <v>1</v>
      </c>
      <c r="J1026" t="s">
        <v>8387</v>
      </c>
      <c r="K1026" t="s">
        <v>371</v>
      </c>
      <c r="L1026" t="s">
        <v>402</v>
      </c>
      <c r="M1026" t="s">
        <v>9097</v>
      </c>
      <c r="N1026" t="s">
        <v>501</v>
      </c>
      <c r="O1026">
        <v>0</v>
      </c>
      <c r="P1026">
        <v>0</v>
      </c>
      <c r="Q1026">
        <v>1</v>
      </c>
    </row>
    <row r="1027" spans="1:17" x14ac:dyDescent="0.2">
      <c r="A1027" t="s">
        <v>498</v>
      </c>
      <c r="B1027" t="s">
        <v>134</v>
      </c>
      <c r="C1027" t="s">
        <v>497</v>
      </c>
      <c r="D1027" t="s">
        <v>54</v>
      </c>
      <c r="E1027" t="s">
        <v>8074</v>
      </c>
      <c r="F1027">
        <v>0.253</v>
      </c>
      <c r="G1027">
        <v>0.253</v>
      </c>
      <c r="H1027">
        <v>1</v>
      </c>
      <c r="J1027" t="s">
        <v>8387</v>
      </c>
      <c r="K1027" t="s">
        <v>371</v>
      </c>
      <c r="L1027" t="s">
        <v>401</v>
      </c>
      <c r="M1027" t="s">
        <v>9098</v>
      </c>
      <c r="N1027" t="s">
        <v>8249</v>
      </c>
      <c r="O1027">
        <v>0</v>
      </c>
      <c r="P1027">
        <v>0</v>
      </c>
      <c r="Q1027">
        <v>1</v>
      </c>
    </row>
    <row r="1028" spans="1:17" x14ac:dyDescent="0.2">
      <c r="A1028" t="s">
        <v>498</v>
      </c>
      <c r="B1028" t="s">
        <v>134</v>
      </c>
      <c r="C1028" t="s">
        <v>497</v>
      </c>
      <c r="D1028" t="s">
        <v>54</v>
      </c>
      <c r="E1028" t="s">
        <v>8075</v>
      </c>
      <c r="F1028">
        <v>0.19500000000000001</v>
      </c>
      <c r="G1028">
        <v>0.19500000000000001</v>
      </c>
      <c r="H1028">
        <v>1</v>
      </c>
      <c r="J1028" t="s">
        <v>8387</v>
      </c>
      <c r="K1028" t="s">
        <v>371</v>
      </c>
      <c r="L1028" t="s">
        <v>401</v>
      </c>
      <c r="M1028" t="s">
        <v>9098</v>
      </c>
      <c r="N1028" t="s">
        <v>8983</v>
      </c>
      <c r="O1028">
        <v>0</v>
      </c>
      <c r="P1028">
        <v>0</v>
      </c>
      <c r="Q1028">
        <v>1</v>
      </c>
    </row>
    <row r="1029" spans="1:17" x14ac:dyDescent="0.2">
      <c r="A1029" t="s">
        <v>498</v>
      </c>
      <c r="B1029" t="s">
        <v>134</v>
      </c>
      <c r="C1029" t="s">
        <v>497</v>
      </c>
      <c r="D1029" t="s">
        <v>54</v>
      </c>
      <c r="E1029" t="s">
        <v>7730</v>
      </c>
      <c r="F1029">
        <v>0.193</v>
      </c>
      <c r="G1029">
        <v>0.193</v>
      </c>
      <c r="H1029">
        <v>1</v>
      </c>
      <c r="J1029" t="s">
        <v>8387</v>
      </c>
      <c r="K1029" t="s">
        <v>371</v>
      </c>
      <c r="L1029" t="s">
        <v>401</v>
      </c>
      <c r="M1029" t="s">
        <v>9098</v>
      </c>
      <c r="N1029" t="s">
        <v>8250</v>
      </c>
      <c r="O1029">
        <v>0</v>
      </c>
      <c r="P1029">
        <v>0</v>
      </c>
      <c r="Q1029">
        <v>1</v>
      </c>
    </row>
    <row r="1030" spans="1:17" x14ac:dyDescent="0.2">
      <c r="A1030" t="s">
        <v>498</v>
      </c>
      <c r="B1030" t="s">
        <v>134</v>
      </c>
      <c r="C1030" t="s">
        <v>497</v>
      </c>
      <c r="D1030" t="s">
        <v>54</v>
      </c>
      <c r="E1030" t="s">
        <v>7731</v>
      </c>
      <c r="F1030">
        <v>0.193</v>
      </c>
      <c r="G1030">
        <v>0.193</v>
      </c>
      <c r="H1030">
        <v>1</v>
      </c>
      <c r="J1030" t="s">
        <v>8387</v>
      </c>
      <c r="K1030" t="s">
        <v>371</v>
      </c>
      <c r="L1030" t="s">
        <v>401</v>
      </c>
      <c r="M1030" t="s">
        <v>9098</v>
      </c>
      <c r="N1030" t="s">
        <v>8251</v>
      </c>
      <c r="O1030">
        <v>0</v>
      </c>
      <c r="P1030">
        <v>0</v>
      </c>
      <c r="Q1030">
        <v>1</v>
      </c>
    </row>
    <row r="1031" spans="1:17" x14ac:dyDescent="0.2">
      <c r="A1031" t="s">
        <v>498</v>
      </c>
      <c r="B1031" t="s">
        <v>134</v>
      </c>
      <c r="C1031" t="s">
        <v>497</v>
      </c>
      <c r="D1031" t="s">
        <v>54</v>
      </c>
      <c r="E1031" t="s">
        <v>7732</v>
      </c>
      <c r="F1031">
        <v>0.218</v>
      </c>
      <c r="G1031">
        <v>0.218</v>
      </c>
      <c r="H1031">
        <v>1</v>
      </c>
      <c r="J1031" t="s">
        <v>8387</v>
      </c>
      <c r="K1031" t="s">
        <v>371</v>
      </c>
      <c r="L1031" t="s">
        <v>401</v>
      </c>
      <c r="M1031" t="s">
        <v>9098</v>
      </c>
      <c r="N1031" t="s">
        <v>8252</v>
      </c>
      <c r="O1031">
        <v>0</v>
      </c>
      <c r="P1031">
        <v>0</v>
      </c>
      <c r="Q1031">
        <v>1</v>
      </c>
    </row>
    <row r="1032" spans="1:17" x14ac:dyDescent="0.2">
      <c r="A1032" t="s">
        <v>498</v>
      </c>
      <c r="B1032" t="s">
        <v>134</v>
      </c>
      <c r="C1032" t="s">
        <v>497</v>
      </c>
      <c r="D1032" t="s">
        <v>54</v>
      </c>
      <c r="E1032" t="s">
        <v>7733</v>
      </c>
      <c r="F1032">
        <v>0.193</v>
      </c>
      <c r="G1032">
        <v>0.193</v>
      </c>
      <c r="H1032">
        <v>1</v>
      </c>
      <c r="J1032" t="s">
        <v>8387</v>
      </c>
      <c r="K1032" t="s">
        <v>371</v>
      </c>
      <c r="L1032" t="s">
        <v>401</v>
      </c>
      <c r="M1032" t="s">
        <v>9098</v>
      </c>
      <c r="N1032" t="s">
        <v>8253</v>
      </c>
      <c r="O1032">
        <v>0</v>
      </c>
      <c r="P1032">
        <v>0</v>
      </c>
      <c r="Q1032">
        <v>1</v>
      </c>
    </row>
    <row r="1033" spans="1:17" x14ac:dyDescent="0.2">
      <c r="A1033" t="s">
        <v>498</v>
      </c>
      <c r="B1033" t="s">
        <v>134</v>
      </c>
      <c r="C1033" t="s">
        <v>497</v>
      </c>
      <c r="D1033" t="s">
        <v>54</v>
      </c>
      <c r="E1033" t="s">
        <v>8076</v>
      </c>
      <c r="F1033">
        <v>0.193</v>
      </c>
      <c r="G1033">
        <v>0.193</v>
      </c>
      <c r="H1033">
        <v>1</v>
      </c>
      <c r="J1033" t="s">
        <v>8387</v>
      </c>
      <c r="K1033" t="s">
        <v>371</v>
      </c>
      <c r="L1033" t="s">
        <v>401</v>
      </c>
      <c r="M1033" t="s">
        <v>9098</v>
      </c>
      <c r="N1033" t="s">
        <v>8382</v>
      </c>
      <c r="O1033">
        <v>0</v>
      </c>
      <c r="P1033">
        <v>0</v>
      </c>
      <c r="Q1033">
        <v>1</v>
      </c>
    </row>
    <row r="1034" spans="1:17" x14ac:dyDescent="0.2">
      <c r="A1034" t="s">
        <v>498</v>
      </c>
      <c r="B1034" t="s">
        <v>134</v>
      </c>
      <c r="C1034" t="s">
        <v>497</v>
      </c>
      <c r="D1034" t="s">
        <v>54</v>
      </c>
      <c r="E1034" t="s">
        <v>8077</v>
      </c>
      <c r="F1034">
        <v>0.23799999999999999</v>
      </c>
      <c r="G1034">
        <v>0.23799999999999999</v>
      </c>
      <c r="H1034">
        <v>1</v>
      </c>
      <c r="J1034" t="s">
        <v>8387</v>
      </c>
      <c r="K1034" t="s">
        <v>371</v>
      </c>
      <c r="L1034" t="s">
        <v>401</v>
      </c>
      <c r="M1034" t="s">
        <v>9098</v>
      </c>
      <c r="N1034" t="s">
        <v>8370</v>
      </c>
      <c r="O1034">
        <v>0</v>
      </c>
      <c r="P1034">
        <v>0</v>
      </c>
      <c r="Q1034">
        <v>1</v>
      </c>
    </row>
    <row r="1035" spans="1:17" x14ac:dyDescent="0.2">
      <c r="A1035" t="s">
        <v>498</v>
      </c>
      <c r="B1035" t="s">
        <v>134</v>
      </c>
      <c r="C1035" t="s">
        <v>497</v>
      </c>
      <c r="D1035" t="s">
        <v>54</v>
      </c>
      <c r="E1035" t="s">
        <v>8206</v>
      </c>
      <c r="F1035">
        <v>0.21299999999999999</v>
      </c>
      <c r="G1035">
        <v>0.21299999999999999</v>
      </c>
      <c r="H1035">
        <v>1</v>
      </c>
      <c r="J1035" t="s">
        <v>8387</v>
      </c>
      <c r="K1035" t="s">
        <v>371</v>
      </c>
      <c r="L1035" t="s">
        <v>401</v>
      </c>
      <c r="M1035" t="s">
        <v>9098</v>
      </c>
      <c r="N1035" t="s">
        <v>9099</v>
      </c>
      <c r="O1035">
        <v>0</v>
      </c>
      <c r="P1035">
        <v>0</v>
      </c>
      <c r="Q1035">
        <v>1</v>
      </c>
    </row>
    <row r="1036" spans="1:17" x14ac:dyDescent="0.2">
      <c r="A1036" t="s">
        <v>498</v>
      </c>
      <c r="B1036" t="s">
        <v>134</v>
      </c>
      <c r="C1036" t="s">
        <v>497</v>
      </c>
      <c r="D1036" t="s">
        <v>54</v>
      </c>
      <c r="E1036" t="s">
        <v>8078</v>
      </c>
      <c r="F1036">
        <v>0.19800000000000001</v>
      </c>
      <c r="G1036">
        <v>0.19800000000000001</v>
      </c>
      <c r="H1036">
        <v>1</v>
      </c>
      <c r="J1036" t="s">
        <v>8387</v>
      </c>
      <c r="K1036" t="s">
        <v>371</v>
      </c>
      <c r="L1036" t="s">
        <v>401</v>
      </c>
      <c r="M1036" t="s">
        <v>9098</v>
      </c>
      <c r="N1036" t="s">
        <v>8371</v>
      </c>
      <c r="O1036">
        <v>0</v>
      </c>
      <c r="P1036">
        <v>0</v>
      </c>
      <c r="Q1036">
        <v>1</v>
      </c>
    </row>
    <row r="1037" spans="1:17" x14ac:dyDescent="0.2">
      <c r="A1037" t="s">
        <v>498</v>
      </c>
      <c r="B1037" t="s">
        <v>134</v>
      </c>
      <c r="C1037" t="s">
        <v>497</v>
      </c>
      <c r="D1037" t="s">
        <v>54</v>
      </c>
      <c r="E1037" t="s">
        <v>8079</v>
      </c>
      <c r="F1037">
        <v>0.193</v>
      </c>
      <c r="G1037">
        <v>0.193</v>
      </c>
      <c r="H1037">
        <v>1</v>
      </c>
      <c r="J1037" t="s">
        <v>8387</v>
      </c>
      <c r="K1037" t="s">
        <v>371</v>
      </c>
      <c r="L1037" t="s">
        <v>401</v>
      </c>
      <c r="M1037" t="s">
        <v>9098</v>
      </c>
      <c r="N1037" t="s">
        <v>8366</v>
      </c>
      <c r="O1037">
        <v>0</v>
      </c>
      <c r="P1037">
        <v>0</v>
      </c>
      <c r="Q1037">
        <v>1</v>
      </c>
    </row>
    <row r="1038" spans="1:17" x14ac:dyDescent="0.2">
      <c r="A1038" t="s">
        <v>498</v>
      </c>
      <c r="B1038" t="s">
        <v>134</v>
      </c>
      <c r="C1038" t="s">
        <v>497</v>
      </c>
      <c r="D1038" t="s">
        <v>54</v>
      </c>
      <c r="E1038" t="s">
        <v>8080</v>
      </c>
      <c r="F1038">
        <v>0.193</v>
      </c>
      <c r="G1038">
        <v>0.193</v>
      </c>
      <c r="H1038">
        <v>1</v>
      </c>
      <c r="J1038" t="s">
        <v>8387</v>
      </c>
      <c r="K1038" t="s">
        <v>371</v>
      </c>
      <c r="L1038" t="s">
        <v>401</v>
      </c>
      <c r="M1038" t="s">
        <v>9098</v>
      </c>
      <c r="N1038" t="s">
        <v>8372</v>
      </c>
      <c r="O1038">
        <v>0</v>
      </c>
      <c r="P1038">
        <v>0</v>
      </c>
      <c r="Q1038">
        <v>1</v>
      </c>
    </row>
    <row r="1039" spans="1:17" x14ac:dyDescent="0.2">
      <c r="A1039" t="s">
        <v>498</v>
      </c>
      <c r="B1039" t="s">
        <v>134</v>
      </c>
      <c r="C1039" t="s">
        <v>497</v>
      </c>
      <c r="D1039" t="s">
        <v>54</v>
      </c>
      <c r="E1039" t="s">
        <v>8081</v>
      </c>
      <c r="F1039">
        <v>0.20899999999999999</v>
      </c>
      <c r="G1039">
        <v>0.20899999999999999</v>
      </c>
      <c r="H1039">
        <v>1</v>
      </c>
      <c r="J1039" t="s">
        <v>8387</v>
      </c>
      <c r="K1039" t="s">
        <v>371</v>
      </c>
      <c r="L1039" t="s">
        <v>401</v>
      </c>
      <c r="M1039" t="s">
        <v>9098</v>
      </c>
      <c r="N1039" t="s">
        <v>8367</v>
      </c>
      <c r="O1039">
        <v>0</v>
      </c>
      <c r="P1039">
        <v>0</v>
      </c>
      <c r="Q1039">
        <v>1</v>
      </c>
    </row>
    <row r="1040" spans="1:17" x14ac:dyDescent="0.2">
      <c r="A1040" t="s">
        <v>498</v>
      </c>
      <c r="B1040" t="s">
        <v>134</v>
      </c>
      <c r="C1040" t="s">
        <v>497</v>
      </c>
      <c r="D1040" t="s">
        <v>54</v>
      </c>
      <c r="E1040" t="s">
        <v>8082</v>
      </c>
      <c r="F1040">
        <v>0.193</v>
      </c>
      <c r="G1040">
        <v>0.193</v>
      </c>
      <c r="H1040">
        <v>1</v>
      </c>
      <c r="J1040" t="s">
        <v>8387</v>
      </c>
      <c r="K1040" t="s">
        <v>371</v>
      </c>
      <c r="L1040" t="s">
        <v>401</v>
      </c>
      <c r="M1040" t="s">
        <v>9098</v>
      </c>
      <c r="N1040" t="s">
        <v>8373</v>
      </c>
      <c r="O1040">
        <v>0</v>
      </c>
      <c r="P1040">
        <v>0</v>
      </c>
      <c r="Q1040">
        <v>1</v>
      </c>
    </row>
    <row r="1041" spans="1:17" x14ac:dyDescent="0.2">
      <c r="A1041" t="s">
        <v>498</v>
      </c>
      <c r="B1041" t="s">
        <v>134</v>
      </c>
      <c r="C1041" t="s">
        <v>497</v>
      </c>
      <c r="D1041" t="s">
        <v>54</v>
      </c>
      <c r="E1041" t="s">
        <v>8083</v>
      </c>
      <c r="F1041">
        <v>0.193</v>
      </c>
      <c r="G1041">
        <v>0.193</v>
      </c>
      <c r="H1041">
        <v>1</v>
      </c>
      <c r="J1041" t="s">
        <v>8387</v>
      </c>
      <c r="K1041" t="s">
        <v>371</v>
      </c>
      <c r="L1041" t="s">
        <v>401</v>
      </c>
      <c r="M1041" t="s">
        <v>9098</v>
      </c>
      <c r="N1041" t="s">
        <v>8374</v>
      </c>
      <c r="O1041">
        <v>0</v>
      </c>
      <c r="P1041">
        <v>0</v>
      </c>
      <c r="Q1041">
        <v>1</v>
      </c>
    </row>
    <row r="1042" spans="1:17" x14ac:dyDescent="0.2">
      <c r="A1042" t="s">
        <v>498</v>
      </c>
      <c r="B1042" t="s">
        <v>134</v>
      </c>
      <c r="C1042" t="s">
        <v>497</v>
      </c>
      <c r="D1042" t="s">
        <v>54</v>
      </c>
      <c r="E1042" t="s">
        <v>8084</v>
      </c>
      <c r="F1042">
        <v>0.193</v>
      </c>
      <c r="G1042">
        <v>0.193</v>
      </c>
      <c r="H1042">
        <v>1</v>
      </c>
      <c r="J1042" t="s">
        <v>8387</v>
      </c>
      <c r="K1042" t="s">
        <v>371</v>
      </c>
      <c r="L1042" t="s">
        <v>401</v>
      </c>
      <c r="M1042" t="s">
        <v>9098</v>
      </c>
      <c r="N1042" t="s">
        <v>8375</v>
      </c>
      <c r="O1042">
        <v>0</v>
      </c>
      <c r="P1042">
        <v>0</v>
      </c>
      <c r="Q1042">
        <v>1</v>
      </c>
    </row>
    <row r="1043" spans="1:17" x14ac:dyDescent="0.2">
      <c r="A1043" t="s">
        <v>498</v>
      </c>
      <c r="B1043" t="s">
        <v>134</v>
      </c>
      <c r="C1043" t="s">
        <v>497</v>
      </c>
      <c r="D1043" t="s">
        <v>54</v>
      </c>
      <c r="E1043" t="s">
        <v>8085</v>
      </c>
      <c r="F1043">
        <v>0.193</v>
      </c>
      <c r="G1043">
        <v>0.193</v>
      </c>
      <c r="H1043">
        <v>1</v>
      </c>
      <c r="J1043" t="s">
        <v>8387</v>
      </c>
      <c r="K1043" t="s">
        <v>371</v>
      </c>
      <c r="L1043" t="s">
        <v>401</v>
      </c>
      <c r="M1043" t="s">
        <v>9098</v>
      </c>
      <c r="N1043" t="s">
        <v>8376</v>
      </c>
      <c r="O1043">
        <v>0</v>
      </c>
      <c r="P1043">
        <v>0</v>
      </c>
      <c r="Q1043">
        <v>1</v>
      </c>
    </row>
    <row r="1044" spans="1:17" x14ac:dyDescent="0.2">
      <c r="A1044" t="s">
        <v>498</v>
      </c>
      <c r="B1044" t="s">
        <v>134</v>
      </c>
      <c r="C1044" t="s">
        <v>497</v>
      </c>
      <c r="D1044" t="s">
        <v>54</v>
      </c>
      <c r="E1044" t="s">
        <v>8086</v>
      </c>
      <c r="F1044">
        <v>0.193</v>
      </c>
      <c r="G1044">
        <v>0.193</v>
      </c>
      <c r="H1044">
        <v>1</v>
      </c>
      <c r="J1044" t="s">
        <v>8387</v>
      </c>
      <c r="K1044" t="s">
        <v>371</v>
      </c>
      <c r="L1044" t="s">
        <v>401</v>
      </c>
      <c r="M1044" t="s">
        <v>9098</v>
      </c>
      <c r="N1044" t="s">
        <v>8377</v>
      </c>
      <c r="O1044">
        <v>0</v>
      </c>
      <c r="P1044">
        <v>0</v>
      </c>
      <c r="Q1044">
        <v>1</v>
      </c>
    </row>
    <row r="1045" spans="1:17" x14ac:dyDescent="0.2">
      <c r="A1045" t="s">
        <v>498</v>
      </c>
      <c r="B1045" t="s">
        <v>134</v>
      </c>
      <c r="C1045" t="s">
        <v>497</v>
      </c>
      <c r="D1045" t="s">
        <v>54</v>
      </c>
      <c r="E1045" t="s">
        <v>8087</v>
      </c>
      <c r="F1045">
        <v>0.193</v>
      </c>
      <c r="G1045">
        <v>0.193</v>
      </c>
      <c r="H1045">
        <v>1</v>
      </c>
      <c r="J1045" t="s">
        <v>8387</v>
      </c>
      <c r="K1045" t="s">
        <v>371</v>
      </c>
      <c r="L1045" t="s">
        <v>401</v>
      </c>
      <c r="M1045" t="s">
        <v>9098</v>
      </c>
      <c r="N1045" t="s">
        <v>8378</v>
      </c>
      <c r="O1045">
        <v>0</v>
      </c>
      <c r="P1045">
        <v>0</v>
      </c>
      <c r="Q1045">
        <v>1</v>
      </c>
    </row>
    <row r="1046" spans="1:17" x14ac:dyDescent="0.2">
      <c r="A1046" t="s">
        <v>498</v>
      </c>
      <c r="B1046" t="s">
        <v>134</v>
      </c>
      <c r="C1046" t="s">
        <v>497</v>
      </c>
      <c r="D1046" t="s">
        <v>54</v>
      </c>
      <c r="E1046" t="s">
        <v>8088</v>
      </c>
      <c r="F1046">
        <v>0.193</v>
      </c>
      <c r="G1046">
        <v>0.193</v>
      </c>
      <c r="H1046">
        <v>1</v>
      </c>
      <c r="J1046" t="s">
        <v>8387</v>
      </c>
      <c r="K1046" t="s">
        <v>371</v>
      </c>
      <c r="L1046" t="s">
        <v>401</v>
      </c>
      <c r="M1046" t="s">
        <v>9098</v>
      </c>
      <c r="N1046" t="s">
        <v>8368</v>
      </c>
      <c r="O1046">
        <v>0</v>
      </c>
      <c r="P1046">
        <v>0</v>
      </c>
      <c r="Q1046">
        <v>1</v>
      </c>
    </row>
    <row r="1047" spans="1:17" x14ac:dyDescent="0.2">
      <c r="A1047" t="s">
        <v>498</v>
      </c>
      <c r="B1047" t="s">
        <v>134</v>
      </c>
      <c r="C1047" t="s">
        <v>497</v>
      </c>
      <c r="D1047" t="s">
        <v>54</v>
      </c>
      <c r="E1047" t="s">
        <v>8089</v>
      </c>
      <c r="F1047">
        <v>0.193</v>
      </c>
      <c r="G1047">
        <v>0.193</v>
      </c>
      <c r="H1047">
        <v>1</v>
      </c>
      <c r="J1047" t="s">
        <v>8387</v>
      </c>
      <c r="K1047" t="s">
        <v>371</v>
      </c>
      <c r="L1047" t="s">
        <v>401</v>
      </c>
      <c r="M1047" t="s">
        <v>9098</v>
      </c>
      <c r="N1047" t="s">
        <v>8369</v>
      </c>
      <c r="O1047">
        <v>0</v>
      </c>
      <c r="P1047">
        <v>0</v>
      </c>
      <c r="Q1047">
        <v>1</v>
      </c>
    </row>
    <row r="1048" spans="1:17" x14ac:dyDescent="0.2">
      <c r="A1048" t="s">
        <v>498</v>
      </c>
      <c r="B1048" t="s">
        <v>134</v>
      </c>
      <c r="C1048" t="s">
        <v>497</v>
      </c>
      <c r="D1048" t="s">
        <v>54</v>
      </c>
      <c r="E1048" t="s">
        <v>8090</v>
      </c>
      <c r="F1048">
        <v>0.193</v>
      </c>
      <c r="G1048">
        <v>0.193</v>
      </c>
      <c r="H1048">
        <v>1</v>
      </c>
      <c r="J1048" t="s">
        <v>8387</v>
      </c>
      <c r="K1048" t="s">
        <v>371</v>
      </c>
      <c r="L1048" t="s">
        <v>401</v>
      </c>
      <c r="M1048" t="s">
        <v>9098</v>
      </c>
      <c r="N1048" t="s">
        <v>499</v>
      </c>
      <c r="O1048">
        <v>0</v>
      </c>
      <c r="P1048">
        <v>0</v>
      </c>
      <c r="Q1048">
        <v>1</v>
      </c>
    </row>
    <row r="1049" spans="1:17" x14ac:dyDescent="0.2">
      <c r="A1049" t="s">
        <v>498</v>
      </c>
      <c r="B1049" t="s">
        <v>134</v>
      </c>
      <c r="C1049" t="s">
        <v>497</v>
      </c>
      <c r="D1049" t="s">
        <v>54</v>
      </c>
      <c r="E1049" t="s">
        <v>8091</v>
      </c>
      <c r="F1049">
        <v>0.193</v>
      </c>
      <c r="G1049">
        <v>0.193</v>
      </c>
      <c r="H1049">
        <v>1</v>
      </c>
      <c r="J1049" t="s">
        <v>8387</v>
      </c>
      <c r="K1049" t="s">
        <v>371</v>
      </c>
      <c r="L1049" t="s">
        <v>401</v>
      </c>
      <c r="M1049" t="s">
        <v>9098</v>
      </c>
      <c r="N1049" t="s">
        <v>500</v>
      </c>
      <c r="O1049">
        <v>0</v>
      </c>
      <c r="P1049">
        <v>0</v>
      </c>
      <c r="Q1049">
        <v>1</v>
      </c>
    </row>
    <row r="1050" spans="1:17" x14ac:dyDescent="0.2">
      <c r="A1050" t="s">
        <v>498</v>
      </c>
      <c r="B1050" t="s">
        <v>134</v>
      </c>
      <c r="C1050" t="s">
        <v>497</v>
      </c>
      <c r="D1050" t="s">
        <v>54</v>
      </c>
      <c r="E1050" t="s">
        <v>8092</v>
      </c>
      <c r="F1050">
        <v>0.193</v>
      </c>
      <c r="G1050">
        <v>0.193</v>
      </c>
      <c r="H1050">
        <v>1</v>
      </c>
      <c r="J1050" t="s">
        <v>8387</v>
      </c>
      <c r="K1050" t="s">
        <v>371</v>
      </c>
      <c r="L1050" t="s">
        <v>401</v>
      </c>
      <c r="M1050" t="s">
        <v>9098</v>
      </c>
      <c r="N1050" t="s">
        <v>8379</v>
      </c>
      <c r="O1050">
        <v>0</v>
      </c>
      <c r="P1050">
        <v>0</v>
      </c>
      <c r="Q1050">
        <v>1</v>
      </c>
    </row>
    <row r="1051" spans="1:17" x14ac:dyDescent="0.2">
      <c r="A1051" t="s">
        <v>498</v>
      </c>
      <c r="B1051" t="s">
        <v>134</v>
      </c>
      <c r="C1051" t="s">
        <v>497</v>
      </c>
      <c r="D1051" t="s">
        <v>54</v>
      </c>
      <c r="E1051" t="s">
        <v>8093</v>
      </c>
      <c r="F1051">
        <v>0.193</v>
      </c>
      <c r="G1051">
        <v>0.193</v>
      </c>
      <c r="H1051">
        <v>1</v>
      </c>
      <c r="J1051" t="s">
        <v>8387</v>
      </c>
      <c r="K1051" t="s">
        <v>371</v>
      </c>
      <c r="L1051" t="s">
        <v>401</v>
      </c>
      <c r="M1051" t="s">
        <v>9098</v>
      </c>
      <c r="N1051" t="s">
        <v>8254</v>
      </c>
      <c r="O1051">
        <v>0</v>
      </c>
      <c r="P1051">
        <v>0</v>
      </c>
      <c r="Q1051">
        <v>1</v>
      </c>
    </row>
    <row r="1052" spans="1:17" x14ac:dyDescent="0.2">
      <c r="A1052" t="s">
        <v>498</v>
      </c>
      <c r="B1052" t="s">
        <v>134</v>
      </c>
      <c r="C1052" t="s">
        <v>497</v>
      </c>
      <c r="D1052" t="s">
        <v>54</v>
      </c>
      <c r="E1052" t="s">
        <v>7734</v>
      </c>
      <c r="F1052">
        <v>0.193</v>
      </c>
      <c r="G1052">
        <v>0.193</v>
      </c>
      <c r="H1052">
        <v>1</v>
      </c>
      <c r="J1052" t="s">
        <v>8387</v>
      </c>
      <c r="K1052" t="s">
        <v>371</v>
      </c>
      <c r="L1052" t="s">
        <v>401</v>
      </c>
      <c r="M1052" t="s">
        <v>9098</v>
      </c>
      <c r="N1052" t="s">
        <v>8255</v>
      </c>
      <c r="O1052">
        <v>0</v>
      </c>
      <c r="P1052">
        <v>0</v>
      </c>
      <c r="Q1052">
        <v>1</v>
      </c>
    </row>
    <row r="1053" spans="1:17" x14ac:dyDescent="0.2">
      <c r="A1053" t="s">
        <v>498</v>
      </c>
      <c r="B1053" t="s">
        <v>134</v>
      </c>
      <c r="C1053" t="s">
        <v>497</v>
      </c>
      <c r="D1053" t="s">
        <v>54</v>
      </c>
      <c r="E1053" t="s">
        <v>7735</v>
      </c>
      <c r="F1053">
        <v>0.19400000000000001</v>
      </c>
      <c r="G1053">
        <v>0.19400000000000001</v>
      </c>
      <c r="H1053">
        <v>1</v>
      </c>
      <c r="J1053" t="s">
        <v>8387</v>
      </c>
      <c r="K1053" t="s">
        <v>371</v>
      </c>
      <c r="L1053" t="s">
        <v>401</v>
      </c>
      <c r="M1053" t="s">
        <v>9098</v>
      </c>
      <c r="N1053" t="s">
        <v>8256</v>
      </c>
      <c r="O1053">
        <v>0</v>
      </c>
      <c r="P1053">
        <v>0</v>
      </c>
      <c r="Q1053">
        <v>1</v>
      </c>
    </row>
    <row r="1054" spans="1:17" x14ac:dyDescent="0.2">
      <c r="A1054" t="s">
        <v>498</v>
      </c>
      <c r="B1054" t="s">
        <v>134</v>
      </c>
      <c r="C1054" t="s">
        <v>497</v>
      </c>
      <c r="D1054" t="s">
        <v>54</v>
      </c>
      <c r="E1054" t="s">
        <v>7736</v>
      </c>
      <c r="F1054">
        <v>0.193</v>
      </c>
      <c r="G1054">
        <v>0.193</v>
      </c>
      <c r="H1054">
        <v>1</v>
      </c>
      <c r="J1054" t="s">
        <v>8387</v>
      </c>
      <c r="K1054" t="s">
        <v>371</v>
      </c>
      <c r="L1054" t="s">
        <v>401</v>
      </c>
      <c r="M1054" t="s">
        <v>9098</v>
      </c>
      <c r="N1054" t="s">
        <v>8257</v>
      </c>
      <c r="O1054">
        <v>0</v>
      </c>
      <c r="P1054">
        <v>0</v>
      </c>
      <c r="Q1054">
        <v>1</v>
      </c>
    </row>
    <row r="1055" spans="1:17" x14ac:dyDescent="0.2">
      <c r="A1055" t="s">
        <v>498</v>
      </c>
      <c r="B1055" t="s">
        <v>134</v>
      </c>
      <c r="C1055" t="s">
        <v>497</v>
      </c>
      <c r="D1055" t="s">
        <v>54</v>
      </c>
      <c r="E1055" t="s">
        <v>7737</v>
      </c>
      <c r="F1055">
        <v>0.193</v>
      </c>
      <c r="G1055">
        <v>0.193</v>
      </c>
      <c r="H1055">
        <v>1</v>
      </c>
      <c r="J1055" t="s">
        <v>8387</v>
      </c>
      <c r="K1055" t="s">
        <v>371</v>
      </c>
      <c r="L1055" t="s">
        <v>401</v>
      </c>
      <c r="M1055" t="s">
        <v>9098</v>
      </c>
      <c r="N1055" t="s">
        <v>8258</v>
      </c>
      <c r="O1055">
        <v>0</v>
      </c>
      <c r="P1055">
        <v>0</v>
      </c>
      <c r="Q1055">
        <v>1</v>
      </c>
    </row>
    <row r="1056" spans="1:17" x14ac:dyDescent="0.2">
      <c r="A1056" t="s">
        <v>498</v>
      </c>
      <c r="B1056" t="s">
        <v>134</v>
      </c>
      <c r="C1056" t="s">
        <v>497</v>
      </c>
      <c r="D1056" t="s">
        <v>54</v>
      </c>
      <c r="E1056" t="s">
        <v>7738</v>
      </c>
      <c r="F1056">
        <v>0.193</v>
      </c>
      <c r="G1056">
        <v>0.193</v>
      </c>
      <c r="H1056">
        <v>1</v>
      </c>
      <c r="J1056" t="s">
        <v>8387</v>
      </c>
      <c r="K1056" t="s">
        <v>371</v>
      </c>
      <c r="L1056" t="s">
        <v>401</v>
      </c>
      <c r="M1056" t="s">
        <v>9098</v>
      </c>
      <c r="N1056" t="s">
        <v>8259</v>
      </c>
      <c r="O1056">
        <v>0</v>
      </c>
      <c r="P1056">
        <v>0</v>
      </c>
      <c r="Q1056">
        <v>1</v>
      </c>
    </row>
    <row r="1057" spans="1:17" x14ac:dyDescent="0.2">
      <c r="A1057" t="s">
        <v>498</v>
      </c>
      <c r="B1057" t="s">
        <v>134</v>
      </c>
      <c r="C1057" t="s">
        <v>497</v>
      </c>
      <c r="D1057" t="s">
        <v>54</v>
      </c>
      <c r="E1057" t="s">
        <v>8094</v>
      </c>
      <c r="F1057">
        <v>0.193</v>
      </c>
      <c r="G1057">
        <v>0.193</v>
      </c>
      <c r="H1057">
        <v>1</v>
      </c>
      <c r="J1057" t="s">
        <v>8387</v>
      </c>
      <c r="K1057" t="s">
        <v>371</v>
      </c>
      <c r="L1057" t="s">
        <v>401</v>
      </c>
      <c r="M1057" t="s">
        <v>9098</v>
      </c>
      <c r="N1057" t="s">
        <v>8380</v>
      </c>
      <c r="O1057">
        <v>0</v>
      </c>
      <c r="P1057">
        <v>0</v>
      </c>
      <c r="Q1057">
        <v>1</v>
      </c>
    </row>
    <row r="1058" spans="1:17" x14ac:dyDescent="0.2">
      <c r="A1058" t="s">
        <v>498</v>
      </c>
      <c r="B1058" t="s">
        <v>134</v>
      </c>
      <c r="C1058" t="s">
        <v>497</v>
      </c>
      <c r="D1058" t="s">
        <v>54</v>
      </c>
      <c r="E1058" t="s">
        <v>8095</v>
      </c>
      <c r="F1058">
        <v>0.193</v>
      </c>
      <c r="G1058">
        <v>0.193</v>
      </c>
      <c r="H1058">
        <v>1</v>
      </c>
      <c r="J1058" t="s">
        <v>8387</v>
      </c>
      <c r="K1058" t="s">
        <v>371</v>
      </c>
      <c r="L1058" t="s">
        <v>401</v>
      </c>
      <c r="M1058" t="s">
        <v>9098</v>
      </c>
      <c r="N1058" t="s">
        <v>8381</v>
      </c>
      <c r="O1058">
        <v>0</v>
      </c>
      <c r="P1058">
        <v>0</v>
      </c>
      <c r="Q1058">
        <v>1</v>
      </c>
    </row>
    <row r="1059" spans="1:17" x14ac:dyDescent="0.2">
      <c r="A1059" t="s">
        <v>498</v>
      </c>
      <c r="B1059" t="s">
        <v>134</v>
      </c>
      <c r="C1059" t="s">
        <v>497</v>
      </c>
      <c r="D1059" t="s">
        <v>54</v>
      </c>
      <c r="E1059" t="s">
        <v>8096</v>
      </c>
      <c r="F1059">
        <v>0.193</v>
      </c>
      <c r="G1059">
        <v>0.193</v>
      </c>
      <c r="H1059">
        <v>1</v>
      </c>
      <c r="J1059" t="s">
        <v>8387</v>
      </c>
      <c r="K1059" t="s">
        <v>371</v>
      </c>
      <c r="L1059" t="s">
        <v>401</v>
      </c>
      <c r="M1059" t="s">
        <v>9098</v>
      </c>
      <c r="N1059" t="s">
        <v>8654</v>
      </c>
      <c r="O1059">
        <v>0</v>
      </c>
      <c r="P1059">
        <v>0</v>
      </c>
      <c r="Q1059">
        <v>1</v>
      </c>
    </row>
    <row r="1060" spans="1:17" x14ac:dyDescent="0.2">
      <c r="A1060" t="s">
        <v>498</v>
      </c>
      <c r="B1060" t="s">
        <v>134</v>
      </c>
      <c r="C1060" t="s">
        <v>497</v>
      </c>
      <c r="D1060" t="s">
        <v>54</v>
      </c>
      <c r="E1060" t="s">
        <v>8097</v>
      </c>
      <c r="F1060">
        <v>0.193</v>
      </c>
      <c r="G1060">
        <v>0.193</v>
      </c>
      <c r="H1060">
        <v>1</v>
      </c>
      <c r="J1060" t="s">
        <v>8387</v>
      </c>
      <c r="K1060" t="s">
        <v>371</v>
      </c>
      <c r="L1060" t="s">
        <v>401</v>
      </c>
      <c r="M1060" t="s">
        <v>9098</v>
      </c>
      <c r="N1060" t="s">
        <v>8655</v>
      </c>
      <c r="O1060">
        <v>0</v>
      </c>
      <c r="P1060">
        <v>0</v>
      </c>
      <c r="Q1060">
        <v>1</v>
      </c>
    </row>
    <row r="1061" spans="1:17" x14ac:dyDescent="0.2">
      <c r="A1061" t="s">
        <v>498</v>
      </c>
      <c r="B1061" t="s">
        <v>134</v>
      </c>
      <c r="C1061" t="s">
        <v>497</v>
      </c>
      <c r="D1061" t="s">
        <v>54</v>
      </c>
      <c r="E1061" t="s">
        <v>8098</v>
      </c>
      <c r="F1061">
        <v>0.19400000000000001</v>
      </c>
      <c r="G1061">
        <v>0.19400000000000001</v>
      </c>
      <c r="H1061">
        <v>1</v>
      </c>
      <c r="J1061" t="s">
        <v>8387</v>
      </c>
      <c r="K1061" t="s">
        <v>371</v>
      </c>
      <c r="L1061" t="s">
        <v>401</v>
      </c>
      <c r="M1061" t="s">
        <v>9098</v>
      </c>
      <c r="N1061" t="s">
        <v>8672</v>
      </c>
      <c r="O1061">
        <v>0</v>
      </c>
      <c r="P1061">
        <v>0</v>
      </c>
      <c r="Q1061">
        <v>1</v>
      </c>
    </row>
    <row r="1062" spans="1:17" x14ac:dyDescent="0.2">
      <c r="A1062" t="s">
        <v>498</v>
      </c>
      <c r="B1062" t="s">
        <v>134</v>
      </c>
      <c r="C1062" t="s">
        <v>497</v>
      </c>
      <c r="D1062" t="s">
        <v>54</v>
      </c>
      <c r="E1062" t="s">
        <v>8099</v>
      </c>
      <c r="F1062">
        <v>0.193</v>
      </c>
      <c r="G1062">
        <v>0.193</v>
      </c>
      <c r="H1062">
        <v>1</v>
      </c>
      <c r="J1062" t="s">
        <v>8387</v>
      </c>
      <c r="K1062" t="s">
        <v>371</v>
      </c>
      <c r="L1062" t="s">
        <v>401</v>
      </c>
      <c r="M1062" t="s">
        <v>9098</v>
      </c>
      <c r="N1062" t="s">
        <v>8661</v>
      </c>
      <c r="O1062">
        <v>0</v>
      </c>
      <c r="P1062">
        <v>0</v>
      </c>
      <c r="Q1062">
        <v>1</v>
      </c>
    </row>
    <row r="1063" spans="1:17" x14ac:dyDescent="0.2">
      <c r="A1063" t="s">
        <v>498</v>
      </c>
      <c r="B1063" t="s">
        <v>134</v>
      </c>
      <c r="C1063" t="s">
        <v>497</v>
      </c>
      <c r="D1063" t="s">
        <v>54</v>
      </c>
      <c r="E1063" t="s">
        <v>8100</v>
      </c>
      <c r="F1063">
        <v>0.193</v>
      </c>
      <c r="G1063">
        <v>0.193</v>
      </c>
      <c r="H1063">
        <v>1</v>
      </c>
      <c r="J1063" t="s">
        <v>8387</v>
      </c>
      <c r="K1063" t="s">
        <v>371</v>
      </c>
      <c r="L1063" t="s">
        <v>401</v>
      </c>
      <c r="M1063" t="s">
        <v>9098</v>
      </c>
      <c r="N1063" t="s">
        <v>8660</v>
      </c>
      <c r="O1063">
        <v>0</v>
      </c>
      <c r="P1063">
        <v>0</v>
      </c>
      <c r="Q1063">
        <v>1</v>
      </c>
    </row>
    <row r="1064" spans="1:17" x14ac:dyDescent="0.2">
      <c r="A1064" t="s">
        <v>498</v>
      </c>
      <c r="B1064" t="s">
        <v>134</v>
      </c>
      <c r="C1064" t="s">
        <v>497</v>
      </c>
      <c r="D1064" t="s">
        <v>54</v>
      </c>
      <c r="E1064" t="s">
        <v>8101</v>
      </c>
      <c r="F1064">
        <v>0.193</v>
      </c>
      <c r="G1064">
        <v>0.193</v>
      </c>
      <c r="H1064">
        <v>1</v>
      </c>
      <c r="J1064" t="s">
        <v>8387</v>
      </c>
      <c r="K1064" t="s">
        <v>371</v>
      </c>
      <c r="L1064" t="s">
        <v>401</v>
      </c>
      <c r="M1064" t="s">
        <v>9098</v>
      </c>
      <c r="N1064" t="s">
        <v>8659</v>
      </c>
      <c r="O1064">
        <v>0</v>
      </c>
      <c r="P1064">
        <v>0</v>
      </c>
      <c r="Q1064">
        <v>1</v>
      </c>
    </row>
    <row r="1065" spans="1:17" x14ac:dyDescent="0.2">
      <c r="A1065" t="s">
        <v>498</v>
      </c>
      <c r="B1065" t="s">
        <v>134</v>
      </c>
      <c r="C1065" t="s">
        <v>497</v>
      </c>
      <c r="D1065" t="s">
        <v>54</v>
      </c>
      <c r="E1065" t="s">
        <v>8102</v>
      </c>
      <c r="F1065">
        <v>0.193</v>
      </c>
      <c r="G1065">
        <v>0.193</v>
      </c>
      <c r="H1065">
        <v>1</v>
      </c>
      <c r="J1065" t="s">
        <v>8387</v>
      </c>
      <c r="K1065" t="s">
        <v>371</v>
      </c>
      <c r="L1065" t="s">
        <v>401</v>
      </c>
      <c r="M1065" t="s">
        <v>9098</v>
      </c>
      <c r="N1065" t="s">
        <v>8658</v>
      </c>
      <c r="O1065">
        <v>0</v>
      </c>
      <c r="P1065">
        <v>0</v>
      </c>
      <c r="Q1065">
        <v>1</v>
      </c>
    </row>
    <row r="1066" spans="1:17" x14ac:dyDescent="0.2">
      <c r="A1066" t="s">
        <v>498</v>
      </c>
      <c r="B1066" t="s">
        <v>134</v>
      </c>
      <c r="C1066" t="s">
        <v>497</v>
      </c>
      <c r="D1066" t="s">
        <v>54</v>
      </c>
      <c r="E1066" t="s">
        <v>8103</v>
      </c>
      <c r="F1066">
        <v>0.214</v>
      </c>
      <c r="G1066">
        <v>0.214</v>
      </c>
      <c r="H1066">
        <v>1</v>
      </c>
      <c r="J1066" t="s">
        <v>8387</v>
      </c>
      <c r="K1066" t="s">
        <v>371</v>
      </c>
      <c r="L1066" t="s">
        <v>401</v>
      </c>
      <c r="M1066" t="s">
        <v>9098</v>
      </c>
      <c r="N1066" t="s">
        <v>8656</v>
      </c>
      <c r="O1066">
        <v>0</v>
      </c>
      <c r="P1066">
        <v>0</v>
      </c>
      <c r="Q1066">
        <v>1</v>
      </c>
    </row>
    <row r="1067" spans="1:17" x14ac:dyDescent="0.2">
      <c r="A1067" t="s">
        <v>498</v>
      </c>
      <c r="B1067" t="s">
        <v>134</v>
      </c>
      <c r="C1067" t="s">
        <v>497</v>
      </c>
      <c r="D1067" t="s">
        <v>54</v>
      </c>
      <c r="E1067" t="s">
        <v>8104</v>
      </c>
      <c r="F1067">
        <v>0.193</v>
      </c>
      <c r="G1067">
        <v>0.193</v>
      </c>
      <c r="H1067">
        <v>1</v>
      </c>
      <c r="J1067" t="s">
        <v>8387</v>
      </c>
      <c r="K1067" t="s">
        <v>371</v>
      </c>
      <c r="L1067" t="s">
        <v>401</v>
      </c>
      <c r="M1067" t="s">
        <v>9098</v>
      </c>
      <c r="N1067" t="s">
        <v>8657</v>
      </c>
      <c r="O1067">
        <v>0</v>
      </c>
      <c r="P1067">
        <v>0</v>
      </c>
      <c r="Q1067">
        <v>1</v>
      </c>
    </row>
    <row r="1068" spans="1:17" x14ac:dyDescent="0.2">
      <c r="A1068" t="s">
        <v>498</v>
      </c>
      <c r="B1068" t="s">
        <v>134</v>
      </c>
      <c r="C1068" t="s">
        <v>497</v>
      </c>
      <c r="D1068" t="s">
        <v>54</v>
      </c>
      <c r="E1068" t="s">
        <v>8105</v>
      </c>
      <c r="F1068">
        <v>0.193</v>
      </c>
      <c r="G1068">
        <v>0.193</v>
      </c>
      <c r="H1068">
        <v>1</v>
      </c>
      <c r="J1068" t="s">
        <v>8387</v>
      </c>
      <c r="K1068" t="s">
        <v>371</v>
      </c>
      <c r="L1068" t="s">
        <v>401</v>
      </c>
      <c r="M1068" t="s">
        <v>9098</v>
      </c>
      <c r="N1068" t="s">
        <v>9119</v>
      </c>
      <c r="O1068">
        <v>0</v>
      </c>
      <c r="P1068">
        <v>0</v>
      </c>
      <c r="Q1068">
        <v>1</v>
      </c>
    </row>
    <row r="1069" spans="1:17" x14ac:dyDescent="0.2">
      <c r="A1069" t="s">
        <v>498</v>
      </c>
      <c r="B1069" t="s">
        <v>134</v>
      </c>
      <c r="C1069" t="s">
        <v>497</v>
      </c>
      <c r="D1069" t="s">
        <v>54</v>
      </c>
      <c r="E1069" t="s">
        <v>8106</v>
      </c>
      <c r="F1069">
        <v>0.19400000000000001</v>
      </c>
      <c r="G1069">
        <v>0.19400000000000001</v>
      </c>
      <c r="H1069">
        <v>1</v>
      </c>
      <c r="J1069" t="s">
        <v>8387</v>
      </c>
      <c r="K1069" t="s">
        <v>371</v>
      </c>
      <c r="L1069" t="s">
        <v>401</v>
      </c>
      <c r="M1069" t="s">
        <v>9098</v>
      </c>
      <c r="N1069" t="s">
        <v>9120</v>
      </c>
      <c r="O1069">
        <v>0</v>
      </c>
      <c r="P1069">
        <v>0</v>
      </c>
      <c r="Q1069">
        <v>1</v>
      </c>
    </row>
    <row r="1070" spans="1:17" x14ac:dyDescent="0.2">
      <c r="A1070" t="s">
        <v>498</v>
      </c>
      <c r="B1070" t="s">
        <v>134</v>
      </c>
      <c r="C1070" t="s">
        <v>497</v>
      </c>
      <c r="D1070" t="s">
        <v>54</v>
      </c>
      <c r="E1070" t="s">
        <v>8207</v>
      </c>
      <c r="F1070">
        <v>0.193</v>
      </c>
      <c r="G1070">
        <v>0.193</v>
      </c>
      <c r="H1070">
        <v>1</v>
      </c>
      <c r="J1070" t="s">
        <v>8387</v>
      </c>
      <c r="K1070" t="s">
        <v>371</v>
      </c>
      <c r="L1070" t="s">
        <v>401</v>
      </c>
      <c r="M1070" t="s">
        <v>9098</v>
      </c>
      <c r="N1070" t="s">
        <v>9100</v>
      </c>
      <c r="O1070">
        <v>0</v>
      </c>
      <c r="P1070">
        <v>0</v>
      </c>
      <c r="Q1070">
        <v>1</v>
      </c>
    </row>
    <row r="1071" spans="1:17" x14ac:dyDescent="0.2">
      <c r="A1071" t="s">
        <v>498</v>
      </c>
      <c r="B1071" t="s">
        <v>134</v>
      </c>
      <c r="C1071" t="s">
        <v>497</v>
      </c>
      <c r="D1071" t="s">
        <v>54</v>
      </c>
      <c r="E1071" t="s">
        <v>8107</v>
      </c>
      <c r="F1071">
        <v>0.193</v>
      </c>
      <c r="G1071">
        <v>0.193</v>
      </c>
      <c r="H1071">
        <v>1</v>
      </c>
      <c r="J1071" t="s">
        <v>8387</v>
      </c>
      <c r="K1071" t="s">
        <v>371</v>
      </c>
      <c r="L1071" t="s">
        <v>401</v>
      </c>
      <c r="M1071" t="s">
        <v>9098</v>
      </c>
      <c r="N1071" t="s">
        <v>9101</v>
      </c>
      <c r="O1071">
        <v>0</v>
      </c>
      <c r="P1071">
        <v>0</v>
      </c>
      <c r="Q1071">
        <v>1</v>
      </c>
    </row>
    <row r="1072" spans="1:17" x14ac:dyDescent="0.2">
      <c r="A1072" t="s">
        <v>498</v>
      </c>
      <c r="B1072" t="s">
        <v>134</v>
      </c>
      <c r="C1072" t="s">
        <v>497</v>
      </c>
      <c r="D1072" t="s">
        <v>54</v>
      </c>
      <c r="E1072" t="s">
        <v>8108</v>
      </c>
      <c r="F1072">
        <v>0.193</v>
      </c>
      <c r="G1072">
        <v>0.193</v>
      </c>
      <c r="H1072">
        <v>1</v>
      </c>
      <c r="J1072" t="s">
        <v>8387</v>
      </c>
      <c r="K1072" t="s">
        <v>371</v>
      </c>
      <c r="L1072" t="s">
        <v>401</v>
      </c>
      <c r="M1072" t="s">
        <v>9098</v>
      </c>
      <c r="N1072" t="s">
        <v>9102</v>
      </c>
      <c r="O1072">
        <v>0</v>
      </c>
      <c r="P1072">
        <v>0</v>
      </c>
      <c r="Q1072">
        <v>1</v>
      </c>
    </row>
    <row r="1073" spans="1:17" x14ac:dyDescent="0.2">
      <c r="A1073" t="s">
        <v>498</v>
      </c>
      <c r="B1073" t="s">
        <v>134</v>
      </c>
      <c r="C1073" t="s">
        <v>497</v>
      </c>
      <c r="D1073" t="s">
        <v>54</v>
      </c>
      <c r="E1073" t="s">
        <v>8109</v>
      </c>
      <c r="F1073">
        <v>0.193</v>
      </c>
      <c r="G1073">
        <v>0.193</v>
      </c>
      <c r="H1073">
        <v>1</v>
      </c>
      <c r="J1073" t="s">
        <v>8387</v>
      </c>
      <c r="K1073" t="s">
        <v>371</v>
      </c>
      <c r="L1073" t="s">
        <v>401</v>
      </c>
      <c r="M1073" t="s">
        <v>9098</v>
      </c>
      <c r="N1073" t="s">
        <v>9103</v>
      </c>
      <c r="O1073">
        <v>0</v>
      </c>
      <c r="P1073">
        <v>0</v>
      </c>
      <c r="Q1073">
        <v>1</v>
      </c>
    </row>
    <row r="1074" spans="1:17" x14ac:dyDescent="0.2">
      <c r="A1074" t="s">
        <v>498</v>
      </c>
      <c r="B1074" t="s">
        <v>134</v>
      </c>
      <c r="C1074" t="s">
        <v>497</v>
      </c>
      <c r="D1074" t="s">
        <v>54</v>
      </c>
      <c r="E1074" t="s">
        <v>8110</v>
      </c>
      <c r="F1074">
        <v>0.21299999999999999</v>
      </c>
      <c r="G1074">
        <v>0.21299999999999999</v>
      </c>
      <c r="H1074">
        <v>1</v>
      </c>
      <c r="J1074" t="s">
        <v>8387</v>
      </c>
      <c r="K1074" t="s">
        <v>371</v>
      </c>
      <c r="L1074" t="s">
        <v>401</v>
      </c>
      <c r="M1074" t="s">
        <v>9098</v>
      </c>
      <c r="N1074" t="s">
        <v>9104</v>
      </c>
      <c r="O1074">
        <v>0</v>
      </c>
      <c r="P1074">
        <v>0</v>
      </c>
      <c r="Q1074">
        <v>1</v>
      </c>
    </row>
    <row r="1075" spans="1:17" x14ac:dyDescent="0.2">
      <c r="A1075" t="s">
        <v>498</v>
      </c>
      <c r="B1075" t="s">
        <v>134</v>
      </c>
      <c r="C1075" t="s">
        <v>497</v>
      </c>
      <c r="D1075" t="s">
        <v>54</v>
      </c>
      <c r="E1075" t="s">
        <v>8111</v>
      </c>
      <c r="F1075">
        <v>0.193</v>
      </c>
      <c r="G1075">
        <v>0.193</v>
      </c>
      <c r="H1075">
        <v>1</v>
      </c>
      <c r="J1075" t="s">
        <v>8387</v>
      </c>
      <c r="K1075" t="s">
        <v>371</v>
      </c>
      <c r="L1075" t="s">
        <v>401</v>
      </c>
      <c r="M1075" t="s">
        <v>9098</v>
      </c>
      <c r="N1075" t="s">
        <v>8981</v>
      </c>
      <c r="O1075">
        <v>0</v>
      </c>
      <c r="P1075">
        <v>0</v>
      </c>
      <c r="Q1075">
        <v>1</v>
      </c>
    </row>
    <row r="1076" spans="1:17" x14ac:dyDescent="0.2">
      <c r="A1076" t="s">
        <v>498</v>
      </c>
      <c r="B1076" t="s">
        <v>134</v>
      </c>
      <c r="C1076" t="s">
        <v>497</v>
      </c>
      <c r="D1076" t="s">
        <v>54</v>
      </c>
      <c r="E1076" t="s">
        <v>7739</v>
      </c>
      <c r="F1076">
        <v>0.193</v>
      </c>
      <c r="G1076">
        <v>0.193</v>
      </c>
      <c r="H1076">
        <v>1</v>
      </c>
      <c r="J1076" t="s">
        <v>8387</v>
      </c>
      <c r="K1076" t="s">
        <v>371</v>
      </c>
      <c r="L1076" t="s">
        <v>401</v>
      </c>
      <c r="M1076" t="s">
        <v>9098</v>
      </c>
      <c r="N1076" t="s">
        <v>8984</v>
      </c>
      <c r="O1076">
        <v>0</v>
      </c>
      <c r="P1076">
        <v>0</v>
      </c>
      <c r="Q1076">
        <v>1</v>
      </c>
    </row>
    <row r="1077" spans="1:17" x14ac:dyDescent="0.2">
      <c r="A1077" t="s">
        <v>498</v>
      </c>
      <c r="B1077" t="s">
        <v>134</v>
      </c>
      <c r="C1077" t="s">
        <v>497</v>
      </c>
      <c r="D1077" t="s">
        <v>54</v>
      </c>
      <c r="E1077" t="s">
        <v>7740</v>
      </c>
      <c r="F1077">
        <v>0.19400000000000001</v>
      </c>
      <c r="G1077">
        <v>0.19400000000000001</v>
      </c>
      <c r="H1077">
        <v>1</v>
      </c>
      <c r="J1077" t="s">
        <v>8387</v>
      </c>
      <c r="K1077" t="s">
        <v>371</v>
      </c>
      <c r="L1077" t="s">
        <v>401</v>
      </c>
      <c r="M1077" t="s">
        <v>9098</v>
      </c>
      <c r="N1077" t="s">
        <v>8985</v>
      </c>
      <c r="O1077">
        <v>0</v>
      </c>
      <c r="P1077">
        <v>0</v>
      </c>
      <c r="Q1077">
        <v>1</v>
      </c>
    </row>
    <row r="1078" spans="1:17" x14ac:dyDescent="0.2">
      <c r="A1078" t="s">
        <v>498</v>
      </c>
      <c r="B1078" t="s">
        <v>134</v>
      </c>
      <c r="C1078" t="s">
        <v>497</v>
      </c>
      <c r="D1078" t="s">
        <v>54</v>
      </c>
      <c r="E1078" t="s">
        <v>7741</v>
      </c>
      <c r="F1078">
        <v>0.193</v>
      </c>
      <c r="G1078">
        <v>0.193</v>
      </c>
      <c r="H1078">
        <v>1</v>
      </c>
      <c r="J1078" t="s">
        <v>8387</v>
      </c>
      <c r="K1078" t="s">
        <v>371</v>
      </c>
      <c r="L1078" t="s">
        <v>401</v>
      </c>
      <c r="M1078" t="s">
        <v>9098</v>
      </c>
      <c r="N1078" t="s">
        <v>8986</v>
      </c>
      <c r="O1078">
        <v>0</v>
      </c>
      <c r="P1078">
        <v>0</v>
      </c>
      <c r="Q1078">
        <v>1</v>
      </c>
    </row>
    <row r="1079" spans="1:17" x14ac:dyDescent="0.2">
      <c r="A1079" t="s">
        <v>498</v>
      </c>
      <c r="B1079" t="s">
        <v>134</v>
      </c>
      <c r="C1079" t="s">
        <v>497</v>
      </c>
      <c r="D1079" t="s">
        <v>54</v>
      </c>
      <c r="E1079" t="s">
        <v>7742</v>
      </c>
      <c r="F1079">
        <v>0.19400000000000001</v>
      </c>
      <c r="G1079">
        <v>0.19400000000000001</v>
      </c>
      <c r="H1079">
        <v>1</v>
      </c>
      <c r="J1079" t="s">
        <v>8387</v>
      </c>
      <c r="K1079" t="s">
        <v>371</v>
      </c>
      <c r="L1079" t="s">
        <v>401</v>
      </c>
      <c r="M1079" t="s">
        <v>9098</v>
      </c>
      <c r="N1079" t="s">
        <v>9124</v>
      </c>
      <c r="O1079">
        <v>0</v>
      </c>
      <c r="P1079">
        <v>0</v>
      </c>
      <c r="Q1079">
        <v>1</v>
      </c>
    </row>
    <row r="1080" spans="1:17" x14ac:dyDescent="0.2">
      <c r="A1080" t="s">
        <v>498</v>
      </c>
      <c r="B1080" t="s">
        <v>134</v>
      </c>
      <c r="C1080" t="s">
        <v>497</v>
      </c>
      <c r="D1080" t="s">
        <v>54</v>
      </c>
      <c r="E1080" t="s">
        <v>7743</v>
      </c>
      <c r="F1080">
        <v>0.19400000000000001</v>
      </c>
      <c r="G1080">
        <v>0.19400000000000001</v>
      </c>
      <c r="H1080">
        <v>1</v>
      </c>
      <c r="J1080" t="s">
        <v>8387</v>
      </c>
      <c r="K1080" t="s">
        <v>371</v>
      </c>
      <c r="L1080" t="s">
        <v>401</v>
      </c>
      <c r="M1080" t="s">
        <v>9098</v>
      </c>
      <c r="N1080" t="s">
        <v>9125</v>
      </c>
      <c r="O1080">
        <v>0</v>
      </c>
      <c r="P1080">
        <v>0</v>
      </c>
      <c r="Q1080">
        <v>1</v>
      </c>
    </row>
    <row r="1081" spans="1:17" x14ac:dyDescent="0.2">
      <c r="A1081" t="s">
        <v>498</v>
      </c>
      <c r="B1081" t="s">
        <v>134</v>
      </c>
      <c r="C1081" t="s">
        <v>497</v>
      </c>
      <c r="D1081" t="s">
        <v>54</v>
      </c>
      <c r="E1081" t="s">
        <v>8112</v>
      </c>
      <c r="F1081">
        <v>0.19400000000000001</v>
      </c>
      <c r="G1081">
        <v>0.19400000000000001</v>
      </c>
      <c r="H1081">
        <v>1</v>
      </c>
      <c r="J1081" t="s">
        <v>8387</v>
      </c>
      <c r="K1081" t="s">
        <v>371</v>
      </c>
      <c r="L1081" t="s">
        <v>401</v>
      </c>
      <c r="M1081" t="s">
        <v>9098</v>
      </c>
      <c r="N1081" t="s">
        <v>9121</v>
      </c>
      <c r="O1081">
        <v>0</v>
      </c>
      <c r="P1081">
        <v>0</v>
      </c>
      <c r="Q1081">
        <v>1</v>
      </c>
    </row>
    <row r="1082" spans="1:17" x14ac:dyDescent="0.2">
      <c r="A1082" t="s">
        <v>498</v>
      </c>
      <c r="B1082" t="s">
        <v>134</v>
      </c>
      <c r="C1082" t="s">
        <v>497</v>
      </c>
      <c r="D1082" t="s">
        <v>54</v>
      </c>
      <c r="E1082" t="s">
        <v>8113</v>
      </c>
      <c r="F1082">
        <v>0.193</v>
      </c>
      <c r="G1082">
        <v>0.193</v>
      </c>
      <c r="H1082">
        <v>1</v>
      </c>
      <c r="J1082" t="s">
        <v>8387</v>
      </c>
      <c r="K1082" t="s">
        <v>371</v>
      </c>
      <c r="L1082" t="s">
        <v>401</v>
      </c>
      <c r="M1082" t="s">
        <v>9098</v>
      </c>
      <c r="N1082" t="s">
        <v>9122</v>
      </c>
      <c r="O1082">
        <v>0</v>
      </c>
      <c r="P1082">
        <v>0</v>
      </c>
      <c r="Q1082">
        <v>1</v>
      </c>
    </row>
    <row r="1083" spans="1:17" x14ac:dyDescent="0.2">
      <c r="A1083" t="s">
        <v>498</v>
      </c>
      <c r="B1083" t="s">
        <v>134</v>
      </c>
      <c r="C1083" t="s">
        <v>497</v>
      </c>
      <c r="D1083" t="s">
        <v>54</v>
      </c>
      <c r="E1083" t="s">
        <v>8114</v>
      </c>
      <c r="F1083">
        <v>0.193</v>
      </c>
      <c r="G1083">
        <v>0.193</v>
      </c>
      <c r="H1083">
        <v>1</v>
      </c>
      <c r="J1083" t="s">
        <v>8387</v>
      </c>
      <c r="K1083" t="s">
        <v>371</v>
      </c>
      <c r="L1083" t="s">
        <v>401</v>
      </c>
      <c r="M1083" t="s">
        <v>9098</v>
      </c>
      <c r="N1083" t="s">
        <v>9105</v>
      </c>
      <c r="O1083">
        <v>0</v>
      </c>
      <c r="P1083">
        <v>0</v>
      </c>
      <c r="Q1083">
        <v>1</v>
      </c>
    </row>
    <row r="1084" spans="1:17" x14ac:dyDescent="0.2">
      <c r="A1084" t="s">
        <v>498</v>
      </c>
      <c r="B1084" t="s">
        <v>134</v>
      </c>
      <c r="C1084" t="s">
        <v>497</v>
      </c>
      <c r="D1084" t="s">
        <v>54</v>
      </c>
      <c r="E1084" t="s">
        <v>8115</v>
      </c>
      <c r="F1084">
        <v>0.193</v>
      </c>
      <c r="G1084">
        <v>0.193</v>
      </c>
      <c r="H1084">
        <v>1</v>
      </c>
      <c r="J1084" t="s">
        <v>8387</v>
      </c>
      <c r="K1084" t="s">
        <v>371</v>
      </c>
      <c r="L1084" t="s">
        <v>401</v>
      </c>
      <c r="M1084" t="s">
        <v>9098</v>
      </c>
      <c r="N1084" t="s">
        <v>9106</v>
      </c>
      <c r="O1084">
        <v>0</v>
      </c>
      <c r="P1084">
        <v>0</v>
      </c>
      <c r="Q1084">
        <v>1</v>
      </c>
    </row>
    <row r="1085" spans="1:17" x14ac:dyDescent="0.2">
      <c r="A1085" t="s">
        <v>498</v>
      </c>
      <c r="B1085" t="s">
        <v>134</v>
      </c>
      <c r="C1085" t="s">
        <v>497</v>
      </c>
      <c r="D1085" t="s">
        <v>54</v>
      </c>
      <c r="E1085" t="s">
        <v>8116</v>
      </c>
      <c r="F1085">
        <v>0.193</v>
      </c>
      <c r="G1085">
        <v>0.193</v>
      </c>
      <c r="H1085">
        <v>1</v>
      </c>
      <c r="J1085" t="s">
        <v>8387</v>
      </c>
      <c r="K1085" t="s">
        <v>371</v>
      </c>
      <c r="L1085" t="s">
        <v>401</v>
      </c>
      <c r="M1085" t="s">
        <v>9098</v>
      </c>
      <c r="N1085" t="s">
        <v>9107</v>
      </c>
      <c r="O1085">
        <v>0</v>
      </c>
      <c r="P1085">
        <v>0</v>
      </c>
      <c r="Q1085">
        <v>1</v>
      </c>
    </row>
    <row r="1086" spans="1:17" x14ac:dyDescent="0.2">
      <c r="A1086" t="s">
        <v>498</v>
      </c>
      <c r="B1086" t="s">
        <v>134</v>
      </c>
      <c r="C1086" t="s">
        <v>497</v>
      </c>
      <c r="D1086" t="s">
        <v>54</v>
      </c>
      <c r="E1086" t="s">
        <v>8117</v>
      </c>
      <c r="F1086">
        <v>0.193</v>
      </c>
      <c r="G1086">
        <v>0.193</v>
      </c>
      <c r="H1086">
        <v>1</v>
      </c>
      <c r="J1086" t="s">
        <v>8387</v>
      </c>
      <c r="K1086" t="s">
        <v>371</v>
      </c>
      <c r="L1086" t="s">
        <v>401</v>
      </c>
      <c r="M1086" t="s">
        <v>9098</v>
      </c>
      <c r="N1086" t="s">
        <v>9108</v>
      </c>
      <c r="O1086">
        <v>0</v>
      </c>
      <c r="P1086">
        <v>0</v>
      </c>
      <c r="Q1086">
        <v>1</v>
      </c>
    </row>
    <row r="1087" spans="1:17" x14ac:dyDescent="0.2">
      <c r="A1087" t="s">
        <v>498</v>
      </c>
      <c r="B1087" t="s">
        <v>134</v>
      </c>
      <c r="C1087" t="s">
        <v>497</v>
      </c>
      <c r="D1087" t="s">
        <v>54</v>
      </c>
      <c r="E1087" t="s">
        <v>8118</v>
      </c>
      <c r="F1087">
        <v>0.193</v>
      </c>
      <c r="G1087">
        <v>0.193</v>
      </c>
      <c r="H1087">
        <v>1</v>
      </c>
      <c r="J1087" t="s">
        <v>8387</v>
      </c>
      <c r="K1087" t="s">
        <v>371</v>
      </c>
      <c r="L1087" t="s">
        <v>401</v>
      </c>
      <c r="M1087" t="s">
        <v>9098</v>
      </c>
      <c r="N1087" t="s">
        <v>9109</v>
      </c>
      <c r="O1087">
        <v>0</v>
      </c>
      <c r="P1087">
        <v>0</v>
      </c>
      <c r="Q1087">
        <v>1</v>
      </c>
    </row>
    <row r="1088" spans="1:17" x14ac:dyDescent="0.2">
      <c r="A1088" t="s">
        <v>498</v>
      </c>
      <c r="B1088" t="s">
        <v>134</v>
      </c>
      <c r="C1088" t="s">
        <v>497</v>
      </c>
      <c r="D1088" t="s">
        <v>54</v>
      </c>
      <c r="E1088" t="s">
        <v>8119</v>
      </c>
      <c r="F1088">
        <v>0.193</v>
      </c>
      <c r="G1088">
        <v>0.193</v>
      </c>
      <c r="H1088">
        <v>1</v>
      </c>
      <c r="J1088" t="s">
        <v>8387</v>
      </c>
      <c r="K1088" t="s">
        <v>371</v>
      </c>
      <c r="L1088" t="s">
        <v>401</v>
      </c>
      <c r="M1088" t="s">
        <v>9098</v>
      </c>
      <c r="N1088" t="s">
        <v>9123</v>
      </c>
      <c r="O1088">
        <v>0</v>
      </c>
      <c r="P1088">
        <v>0</v>
      </c>
      <c r="Q1088">
        <v>1</v>
      </c>
    </row>
    <row r="1089" spans="1:17" x14ac:dyDescent="0.2">
      <c r="A1089" t="s">
        <v>498</v>
      </c>
      <c r="B1089" t="s">
        <v>134</v>
      </c>
      <c r="C1089" t="s">
        <v>497</v>
      </c>
      <c r="D1089" t="s">
        <v>54</v>
      </c>
      <c r="E1089" t="s">
        <v>8120</v>
      </c>
      <c r="F1089">
        <v>0.193</v>
      </c>
      <c r="G1089">
        <v>0.193</v>
      </c>
      <c r="H1089">
        <v>1</v>
      </c>
      <c r="J1089" t="s">
        <v>8387</v>
      </c>
      <c r="K1089" t="s">
        <v>371</v>
      </c>
      <c r="L1089" t="s">
        <v>401</v>
      </c>
      <c r="M1089" t="s">
        <v>9098</v>
      </c>
      <c r="N1089" t="s">
        <v>9110</v>
      </c>
      <c r="O1089">
        <v>0</v>
      </c>
      <c r="P1089">
        <v>0</v>
      </c>
      <c r="Q1089">
        <v>1</v>
      </c>
    </row>
    <row r="1090" spans="1:17" x14ac:dyDescent="0.2">
      <c r="A1090" t="s">
        <v>498</v>
      </c>
      <c r="B1090" t="s">
        <v>134</v>
      </c>
      <c r="C1090" t="s">
        <v>497</v>
      </c>
      <c r="D1090" t="s">
        <v>54</v>
      </c>
      <c r="E1090" t="s">
        <v>8121</v>
      </c>
      <c r="F1090">
        <v>0.193</v>
      </c>
      <c r="G1090">
        <v>0.193</v>
      </c>
      <c r="H1090">
        <v>1</v>
      </c>
      <c r="J1090" t="s">
        <v>8387</v>
      </c>
      <c r="K1090" t="s">
        <v>371</v>
      </c>
      <c r="L1090" t="s">
        <v>401</v>
      </c>
      <c r="M1090" t="s">
        <v>9098</v>
      </c>
      <c r="N1090" t="s">
        <v>9111</v>
      </c>
      <c r="O1090">
        <v>0</v>
      </c>
      <c r="P1090">
        <v>0</v>
      </c>
      <c r="Q1090">
        <v>1</v>
      </c>
    </row>
    <row r="1091" spans="1:17" x14ac:dyDescent="0.2">
      <c r="A1091" t="s">
        <v>498</v>
      </c>
      <c r="B1091" t="s">
        <v>134</v>
      </c>
      <c r="C1091" t="s">
        <v>497</v>
      </c>
      <c r="D1091" t="s">
        <v>54</v>
      </c>
      <c r="E1091" t="s">
        <v>8122</v>
      </c>
      <c r="F1091">
        <v>0.21199999999999999</v>
      </c>
      <c r="G1091">
        <v>0.21199999999999999</v>
      </c>
      <c r="H1091">
        <v>1</v>
      </c>
      <c r="J1091" t="s">
        <v>8387</v>
      </c>
      <c r="K1091" t="s">
        <v>371</v>
      </c>
      <c r="L1091" t="s">
        <v>401</v>
      </c>
      <c r="M1091" t="s">
        <v>9098</v>
      </c>
      <c r="N1091" t="s">
        <v>9112</v>
      </c>
      <c r="O1091">
        <v>0</v>
      </c>
      <c r="P1091">
        <v>0</v>
      </c>
      <c r="Q1091">
        <v>1</v>
      </c>
    </row>
    <row r="1092" spans="1:17" x14ac:dyDescent="0.2">
      <c r="A1092" t="s">
        <v>498</v>
      </c>
      <c r="B1092" t="s">
        <v>134</v>
      </c>
      <c r="C1092" t="s">
        <v>497</v>
      </c>
      <c r="D1092" t="s">
        <v>54</v>
      </c>
      <c r="E1092" t="s">
        <v>7744</v>
      </c>
      <c r="F1092">
        <v>0.21299999999999999</v>
      </c>
      <c r="G1092">
        <v>0.21299999999999999</v>
      </c>
      <c r="H1092">
        <v>1</v>
      </c>
      <c r="J1092" t="s">
        <v>8387</v>
      </c>
      <c r="K1092" t="s">
        <v>371</v>
      </c>
      <c r="L1092" t="s">
        <v>401</v>
      </c>
      <c r="M1092" t="s">
        <v>9098</v>
      </c>
      <c r="N1092" t="s">
        <v>9113</v>
      </c>
      <c r="O1092">
        <v>0</v>
      </c>
      <c r="P1092">
        <v>0</v>
      </c>
      <c r="Q1092">
        <v>1</v>
      </c>
    </row>
    <row r="1093" spans="1:17" x14ac:dyDescent="0.2">
      <c r="A1093" t="s">
        <v>498</v>
      </c>
      <c r="B1093" t="s">
        <v>134</v>
      </c>
      <c r="C1093" t="s">
        <v>497</v>
      </c>
      <c r="D1093" t="s">
        <v>54</v>
      </c>
      <c r="E1093" t="s">
        <v>8123</v>
      </c>
      <c r="F1093">
        <v>0.19900000000000001</v>
      </c>
      <c r="G1093">
        <v>0.19900000000000001</v>
      </c>
      <c r="H1093">
        <v>1</v>
      </c>
      <c r="J1093" t="s">
        <v>8387</v>
      </c>
      <c r="K1093" t="s">
        <v>371</v>
      </c>
      <c r="L1093" t="s">
        <v>401</v>
      </c>
      <c r="M1093" t="s">
        <v>9098</v>
      </c>
      <c r="N1093" t="s">
        <v>9114</v>
      </c>
      <c r="O1093">
        <v>0</v>
      </c>
      <c r="P1093">
        <v>0</v>
      </c>
      <c r="Q1093">
        <v>1</v>
      </c>
    </row>
    <row r="1094" spans="1:17" x14ac:dyDescent="0.2">
      <c r="A1094" t="s">
        <v>498</v>
      </c>
      <c r="B1094" t="s">
        <v>134</v>
      </c>
      <c r="C1094" t="s">
        <v>497</v>
      </c>
      <c r="D1094" t="s">
        <v>54</v>
      </c>
      <c r="E1094" t="s">
        <v>8124</v>
      </c>
      <c r="F1094">
        <v>0.193</v>
      </c>
      <c r="G1094">
        <v>0.193</v>
      </c>
      <c r="H1094">
        <v>1</v>
      </c>
      <c r="J1094" t="s">
        <v>8387</v>
      </c>
      <c r="K1094" t="s">
        <v>371</v>
      </c>
      <c r="L1094" t="s">
        <v>401</v>
      </c>
      <c r="M1094" t="s">
        <v>9098</v>
      </c>
      <c r="N1094" t="s">
        <v>9126</v>
      </c>
      <c r="O1094">
        <v>0</v>
      </c>
      <c r="P1094">
        <v>0</v>
      </c>
      <c r="Q1094">
        <v>1</v>
      </c>
    </row>
    <row r="1095" spans="1:17" x14ac:dyDescent="0.2">
      <c r="A1095" t="s">
        <v>498</v>
      </c>
      <c r="B1095" t="s">
        <v>134</v>
      </c>
      <c r="C1095" t="s">
        <v>497</v>
      </c>
      <c r="D1095" t="s">
        <v>54</v>
      </c>
      <c r="E1095" t="s">
        <v>8125</v>
      </c>
      <c r="F1095">
        <v>0.193</v>
      </c>
      <c r="G1095">
        <v>0.193</v>
      </c>
      <c r="H1095">
        <v>1</v>
      </c>
      <c r="J1095" t="s">
        <v>8387</v>
      </c>
      <c r="K1095" t="s">
        <v>371</v>
      </c>
      <c r="L1095" t="s">
        <v>401</v>
      </c>
      <c r="M1095" t="s">
        <v>9098</v>
      </c>
      <c r="N1095" t="s">
        <v>9115</v>
      </c>
      <c r="O1095">
        <v>0</v>
      </c>
      <c r="P1095">
        <v>0</v>
      </c>
      <c r="Q1095">
        <v>1</v>
      </c>
    </row>
    <row r="1096" spans="1:17" x14ac:dyDescent="0.2">
      <c r="A1096" t="s">
        <v>498</v>
      </c>
      <c r="B1096" t="s">
        <v>134</v>
      </c>
      <c r="C1096" t="s">
        <v>497</v>
      </c>
      <c r="D1096" t="s">
        <v>54</v>
      </c>
      <c r="E1096" t="s">
        <v>8126</v>
      </c>
      <c r="F1096">
        <v>0.193</v>
      </c>
      <c r="G1096">
        <v>0.193</v>
      </c>
      <c r="H1096">
        <v>1</v>
      </c>
      <c r="J1096" t="s">
        <v>8387</v>
      </c>
      <c r="K1096" t="s">
        <v>371</v>
      </c>
      <c r="L1096" t="s">
        <v>401</v>
      </c>
      <c r="M1096" t="s">
        <v>9098</v>
      </c>
      <c r="N1096" t="s">
        <v>9116</v>
      </c>
      <c r="O1096">
        <v>0</v>
      </c>
      <c r="P1096">
        <v>0</v>
      </c>
      <c r="Q1096">
        <v>1</v>
      </c>
    </row>
    <row r="1097" spans="1:17" x14ac:dyDescent="0.2">
      <c r="A1097" t="s">
        <v>498</v>
      </c>
      <c r="B1097" t="s">
        <v>134</v>
      </c>
      <c r="C1097" t="s">
        <v>497</v>
      </c>
      <c r="D1097" t="s">
        <v>54</v>
      </c>
      <c r="E1097" t="s">
        <v>8127</v>
      </c>
      <c r="F1097">
        <v>0.193</v>
      </c>
      <c r="G1097">
        <v>0.193</v>
      </c>
      <c r="H1097">
        <v>1</v>
      </c>
      <c r="J1097" t="s">
        <v>8387</v>
      </c>
      <c r="K1097" t="s">
        <v>371</v>
      </c>
      <c r="L1097" t="s">
        <v>401</v>
      </c>
      <c r="M1097" t="s">
        <v>9098</v>
      </c>
      <c r="N1097" t="s">
        <v>9117</v>
      </c>
      <c r="O1097">
        <v>0</v>
      </c>
      <c r="P1097">
        <v>0</v>
      </c>
      <c r="Q1097">
        <v>1</v>
      </c>
    </row>
    <row r="1098" spans="1:17" x14ac:dyDescent="0.2">
      <c r="A1098" t="s">
        <v>498</v>
      </c>
      <c r="B1098" t="s">
        <v>134</v>
      </c>
      <c r="C1098" t="s">
        <v>497</v>
      </c>
      <c r="D1098" t="s">
        <v>54</v>
      </c>
      <c r="E1098" t="s">
        <v>8128</v>
      </c>
      <c r="F1098">
        <v>0.193</v>
      </c>
      <c r="G1098">
        <v>0.193</v>
      </c>
      <c r="H1098">
        <v>1</v>
      </c>
      <c r="J1098" t="s">
        <v>8387</v>
      </c>
      <c r="K1098" t="s">
        <v>371</v>
      </c>
      <c r="L1098" t="s">
        <v>401</v>
      </c>
      <c r="M1098" t="s">
        <v>9098</v>
      </c>
      <c r="N1098" t="s">
        <v>9118</v>
      </c>
      <c r="O1098">
        <v>0</v>
      </c>
      <c r="P1098">
        <v>0</v>
      </c>
      <c r="Q1098">
        <v>1</v>
      </c>
    </row>
    <row r="1099" spans="1:17" x14ac:dyDescent="0.2">
      <c r="A1099" t="s">
        <v>498</v>
      </c>
      <c r="B1099" t="s">
        <v>134</v>
      </c>
      <c r="C1099" t="s">
        <v>497</v>
      </c>
      <c r="D1099" t="s">
        <v>54</v>
      </c>
      <c r="E1099" t="s">
        <v>8129</v>
      </c>
      <c r="F1099">
        <v>0.193</v>
      </c>
      <c r="G1099">
        <v>0.193</v>
      </c>
      <c r="H1099">
        <v>1</v>
      </c>
      <c r="J1099" t="s">
        <v>8387</v>
      </c>
      <c r="K1099" t="s">
        <v>371</v>
      </c>
      <c r="L1099" t="s">
        <v>401</v>
      </c>
      <c r="M1099" t="s">
        <v>9098</v>
      </c>
      <c r="N1099" t="s">
        <v>8982</v>
      </c>
      <c r="O1099">
        <v>0</v>
      </c>
      <c r="P1099">
        <v>0</v>
      </c>
      <c r="Q1099">
        <v>1</v>
      </c>
    </row>
    <row r="1100" spans="1:17" x14ac:dyDescent="0.2">
      <c r="A1100" t="s">
        <v>498</v>
      </c>
      <c r="B1100" t="s">
        <v>134</v>
      </c>
      <c r="C1100" t="s">
        <v>497</v>
      </c>
      <c r="D1100" t="s">
        <v>54</v>
      </c>
      <c r="E1100" t="s">
        <v>7745</v>
      </c>
      <c r="F1100">
        <v>0.193</v>
      </c>
      <c r="G1100">
        <v>0.193</v>
      </c>
      <c r="H1100">
        <v>1</v>
      </c>
      <c r="J1100" t="s">
        <v>8387</v>
      </c>
      <c r="K1100" t="s">
        <v>371</v>
      </c>
      <c r="L1100" t="s">
        <v>401</v>
      </c>
      <c r="M1100" t="s">
        <v>9098</v>
      </c>
      <c r="N1100" t="s">
        <v>8987</v>
      </c>
      <c r="O1100">
        <v>0</v>
      </c>
      <c r="P1100">
        <v>0</v>
      </c>
      <c r="Q1100">
        <v>1</v>
      </c>
    </row>
    <row r="1101" spans="1:17" x14ac:dyDescent="0.2">
      <c r="A1101" t="s">
        <v>498</v>
      </c>
      <c r="B1101" t="s">
        <v>134</v>
      </c>
      <c r="C1101" t="s">
        <v>497</v>
      </c>
      <c r="D1101" t="s">
        <v>54</v>
      </c>
      <c r="E1101" t="s">
        <v>7746</v>
      </c>
      <c r="F1101">
        <v>0.193</v>
      </c>
      <c r="G1101">
        <v>0.193</v>
      </c>
      <c r="H1101">
        <v>1</v>
      </c>
      <c r="J1101" t="s">
        <v>8387</v>
      </c>
      <c r="K1101" t="s">
        <v>371</v>
      </c>
      <c r="L1101" t="s">
        <v>401</v>
      </c>
      <c r="M1101" t="s">
        <v>9098</v>
      </c>
      <c r="N1101" t="s">
        <v>8988</v>
      </c>
      <c r="O1101">
        <v>0</v>
      </c>
      <c r="P1101">
        <v>0</v>
      </c>
      <c r="Q1101">
        <v>1</v>
      </c>
    </row>
    <row r="1102" spans="1:17" x14ac:dyDescent="0.2">
      <c r="A1102" t="s">
        <v>498</v>
      </c>
      <c r="B1102" t="s">
        <v>134</v>
      </c>
      <c r="C1102" t="s">
        <v>497</v>
      </c>
      <c r="D1102" t="s">
        <v>54</v>
      </c>
      <c r="E1102" t="s">
        <v>7747</v>
      </c>
      <c r="F1102">
        <v>0.193</v>
      </c>
      <c r="G1102">
        <v>0.193</v>
      </c>
      <c r="H1102">
        <v>1</v>
      </c>
      <c r="J1102" t="s">
        <v>8387</v>
      </c>
      <c r="K1102" t="s">
        <v>371</v>
      </c>
      <c r="L1102" t="s">
        <v>401</v>
      </c>
      <c r="M1102" t="s">
        <v>9098</v>
      </c>
      <c r="N1102" t="s">
        <v>8989</v>
      </c>
      <c r="O1102">
        <v>0</v>
      </c>
      <c r="P1102">
        <v>0</v>
      </c>
      <c r="Q1102">
        <v>1</v>
      </c>
    </row>
    <row r="1103" spans="1:17" x14ac:dyDescent="0.2">
      <c r="A1103" t="s">
        <v>498</v>
      </c>
      <c r="B1103" t="s">
        <v>134</v>
      </c>
      <c r="C1103" t="s">
        <v>497</v>
      </c>
      <c r="D1103" t="s">
        <v>54</v>
      </c>
      <c r="E1103" t="s">
        <v>7748</v>
      </c>
      <c r="F1103">
        <v>0.193</v>
      </c>
      <c r="G1103">
        <v>0.193</v>
      </c>
      <c r="H1103">
        <v>1</v>
      </c>
      <c r="J1103" t="s">
        <v>8387</v>
      </c>
      <c r="K1103" t="s">
        <v>371</v>
      </c>
      <c r="L1103" t="s">
        <v>401</v>
      </c>
      <c r="M1103" t="s">
        <v>9098</v>
      </c>
      <c r="N1103" t="s">
        <v>9127</v>
      </c>
      <c r="O1103">
        <v>0</v>
      </c>
      <c r="P1103">
        <v>0</v>
      </c>
      <c r="Q1103">
        <v>1</v>
      </c>
    </row>
    <row r="1104" spans="1:17" x14ac:dyDescent="0.2">
      <c r="A1104" t="s">
        <v>498</v>
      </c>
      <c r="B1104" t="s">
        <v>134</v>
      </c>
      <c r="C1104" t="s">
        <v>497</v>
      </c>
      <c r="D1104" t="s">
        <v>54</v>
      </c>
      <c r="E1104" t="s">
        <v>7749</v>
      </c>
      <c r="F1104">
        <v>0.193</v>
      </c>
      <c r="G1104">
        <v>0.193</v>
      </c>
      <c r="H1104">
        <v>1</v>
      </c>
      <c r="J1104" t="s">
        <v>8387</v>
      </c>
      <c r="K1104" t="s">
        <v>371</v>
      </c>
      <c r="L1104" t="s">
        <v>401</v>
      </c>
      <c r="M1104" t="s">
        <v>9098</v>
      </c>
      <c r="N1104" t="s">
        <v>9128</v>
      </c>
      <c r="O1104">
        <v>0</v>
      </c>
      <c r="P1104">
        <v>0</v>
      </c>
      <c r="Q1104">
        <v>1</v>
      </c>
    </row>
    <row r="1105" spans="1:17" x14ac:dyDescent="0.2">
      <c r="A1105" t="s">
        <v>498</v>
      </c>
      <c r="B1105" t="s">
        <v>134</v>
      </c>
      <c r="C1105" t="s">
        <v>497</v>
      </c>
      <c r="D1105" t="s">
        <v>54</v>
      </c>
      <c r="E1105" t="s">
        <v>559</v>
      </c>
      <c r="F1105">
        <v>0.193</v>
      </c>
      <c r="G1105">
        <v>0.193</v>
      </c>
      <c r="H1105">
        <v>1</v>
      </c>
      <c r="J1105" t="s">
        <v>8387</v>
      </c>
      <c r="K1105" t="s">
        <v>371</v>
      </c>
      <c r="L1105" t="s">
        <v>401</v>
      </c>
      <c r="M1105" t="s">
        <v>9098</v>
      </c>
      <c r="N1105" t="s">
        <v>9129</v>
      </c>
      <c r="O1105">
        <v>0</v>
      </c>
      <c r="P1105">
        <v>0</v>
      </c>
      <c r="Q1105">
        <v>1</v>
      </c>
    </row>
    <row r="1106" spans="1:17" x14ac:dyDescent="0.2">
      <c r="A1106" t="s">
        <v>498</v>
      </c>
      <c r="B1106" t="s">
        <v>134</v>
      </c>
      <c r="C1106" t="s">
        <v>497</v>
      </c>
      <c r="D1106" t="s">
        <v>54</v>
      </c>
      <c r="E1106" t="s">
        <v>560</v>
      </c>
      <c r="F1106">
        <v>0.193</v>
      </c>
      <c r="G1106">
        <v>0.193</v>
      </c>
      <c r="H1106">
        <v>1</v>
      </c>
      <c r="J1106" t="s">
        <v>8387</v>
      </c>
      <c r="K1106" t="s">
        <v>371</v>
      </c>
      <c r="L1106" t="s">
        <v>401</v>
      </c>
      <c r="M1106" t="s">
        <v>9098</v>
      </c>
      <c r="N1106" t="s">
        <v>9130</v>
      </c>
      <c r="O1106">
        <v>0</v>
      </c>
      <c r="P1106">
        <v>0</v>
      </c>
      <c r="Q1106">
        <v>1</v>
      </c>
    </row>
    <row r="1107" spans="1:17" x14ac:dyDescent="0.2">
      <c r="A1107" t="s">
        <v>498</v>
      </c>
      <c r="B1107" t="s">
        <v>134</v>
      </c>
      <c r="C1107" t="s">
        <v>497</v>
      </c>
      <c r="D1107" t="s">
        <v>54</v>
      </c>
      <c r="E1107" t="s">
        <v>8208</v>
      </c>
      <c r="F1107">
        <v>0.193</v>
      </c>
      <c r="G1107">
        <v>0.193</v>
      </c>
      <c r="H1107">
        <v>1</v>
      </c>
      <c r="J1107" t="s">
        <v>8387</v>
      </c>
      <c r="K1107" t="s">
        <v>371</v>
      </c>
      <c r="L1107" t="s">
        <v>401</v>
      </c>
      <c r="M1107" t="s">
        <v>9098</v>
      </c>
      <c r="N1107" t="s">
        <v>9131</v>
      </c>
      <c r="O1107">
        <v>0</v>
      </c>
      <c r="P1107">
        <v>0</v>
      </c>
      <c r="Q1107">
        <v>1</v>
      </c>
    </row>
    <row r="1108" spans="1:17" x14ac:dyDescent="0.2">
      <c r="A1108" t="s">
        <v>498</v>
      </c>
      <c r="B1108" t="s">
        <v>134</v>
      </c>
      <c r="C1108" t="s">
        <v>497</v>
      </c>
      <c r="D1108" t="s">
        <v>54</v>
      </c>
      <c r="E1108" t="s">
        <v>561</v>
      </c>
      <c r="F1108">
        <v>0.193</v>
      </c>
      <c r="G1108">
        <v>0.193</v>
      </c>
      <c r="H1108">
        <v>1</v>
      </c>
      <c r="J1108" t="s">
        <v>8387</v>
      </c>
      <c r="K1108" t="s">
        <v>371</v>
      </c>
      <c r="L1108" t="s">
        <v>401</v>
      </c>
      <c r="M1108" t="s">
        <v>9098</v>
      </c>
      <c r="N1108" t="s">
        <v>9132</v>
      </c>
      <c r="O1108">
        <v>0</v>
      </c>
      <c r="P1108">
        <v>0</v>
      </c>
      <c r="Q1108">
        <v>1</v>
      </c>
    </row>
    <row r="1109" spans="1:17" x14ac:dyDescent="0.2">
      <c r="A1109" t="s">
        <v>498</v>
      </c>
      <c r="B1109" t="s">
        <v>134</v>
      </c>
      <c r="C1109" t="s">
        <v>497</v>
      </c>
      <c r="D1109" t="s">
        <v>54</v>
      </c>
      <c r="E1109" t="s">
        <v>562</v>
      </c>
      <c r="F1109">
        <v>0.19400000000000001</v>
      </c>
      <c r="G1109">
        <v>0.19400000000000001</v>
      </c>
      <c r="H1109">
        <v>1</v>
      </c>
      <c r="J1109" t="s">
        <v>8387</v>
      </c>
      <c r="K1109" t="s">
        <v>371</v>
      </c>
      <c r="L1109" t="s">
        <v>401</v>
      </c>
      <c r="M1109" t="s">
        <v>9098</v>
      </c>
      <c r="N1109" t="s">
        <v>9133</v>
      </c>
      <c r="O1109">
        <v>0</v>
      </c>
      <c r="P1109">
        <v>0</v>
      </c>
      <c r="Q1109">
        <v>1</v>
      </c>
    </row>
    <row r="1110" spans="1:17" x14ac:dyDescent="0.2">
      <c r="A1110" t="s">
        <v>498</v>
      </c>
      <c r="B1110" t="s">
        <v>134</v>
      </c>
      <c r="C1110" t="s">
        <v>497</v>
      </c>
      <c r="D1110" t="s">
        <v>54</v>
      </c>
      <c r="E1110" t="s">
        <v>563</v>
      </c>
      <c r="F1110">
        <v>0.193</v>
      </c>
      <c r="G1110">
        <v>0.193</v>
      </c>
      <c r="H1110">
        <v>1</v>
      </c>
      <c r="J1110" t="s">
        <v>8387</v>
      </c>
      <c r="K1110" t="s">
        <v>371</v>
      </c>
      <c r="L1110" t="s">
        <v>401</v>
      </c>
      <c r="M1110" t="s">
        <v>9098</v>
      </c>
      <c r="N1110" t="s">
        <v>9134</v>
      </c>
      <c r="O1110">
        <v>0</v>
      </c>
      <c r="P1110">
        <v>0</v>
      </c>
      <c r="Q1110">
        <v>1</v>
      </c>
    </row>
    <row r="1111" spans="1:17" x14ac:dyDescent="0.2">
      <c r="A1111" t="s">
        <v>498</v>
      </c>
      <c r="B1111" t="s">
        <v>134</v>
      </c>
      <c r="C1111" t="s">
        <v>497</v>
      </c>
      <c r="D1111" t="s">
        <v>54</v>
      </c>
      <c r="E1111" t="s">
        <v>564</v>
      </c>
      <c r="F1111">
        <v>0.193</v>
      </c>
      <c r="G1111">
        <v>0.193</v>
      </c>
      <c r="H1111">
        <v>1</v>
      </c>
      <c r="J1111" t="s">
        <v>8387</v>
      </c>
      <c r="K1111" t="s">
        <v>371</v>
      </c>
      <c r="L1111" t="s">
        <v>401</v>
      </c>
      <c r="M1111" t="s">
        <v>9098</v>
      </c>
      <c r="N1111" t="s">
        <v>501</v>
      </c>
      <c r="O1111">
        <v>0</v>
      </c>
      <c r="P1111">
        <v>0</v>
      </c>
      <c r="Q1111">
        <v>1</v>
      </c>
    </row>
    <row r="1112" spans="1:17" x14ac:dyDescent="0.2">
      <c r="A1112" t="s">
        <v>498</v>
      </c>
      <c r="B1112" t="s">
        <v>134</v>
      </c>
      <c r="C1112" t="s">
        <v>497</v>
      </c>
      <c r="D1112" t="s">
        <v>54</v>
      </c>
      <c r="E1112" t="s">
        <v>565</v>
      </c>
      <c r="F1112">
        <v>0.193</v>
      </c>
      <c r="G1112">
        <v>0.193</v>
      </c>
      <c r="H1112">
        <v>1</v>
      </c>
      <c r="J1112" t="s">
        <v>8387</v>
      </c>
      <c r="K1112" t="s">
        <v>367</v>
      </c>
      <c r="L1112" t="s">
        <v>402</v>
      </c>
      <c r="M1112" t="s">
        <v>9097</v>
      </c>
      <c r="N1112" t="s">
        <v>8373</v>
      </c>
      <c r="O1112">
        <v>0</v>
      </c>
      <c r="P1112">
        <v>0</v>
      </c>
      <c r="Q1112">
        <v>1</v>
      </c>
    </row>
    <row r="1113" spans="1:17" x14ac:dyDescent="0.2">
      <c r="A1113" t="s">
        <v>498</v>
      </c>
      <c r="B1113" t="s">
        <v>134</v>
      </c>
      <c r="C1113" t="s">
        <v>497</v>
      </c>
      <c r="D1113" t="s">
        <v>54</v>
      </c>
      <c r="E1113" t="s">
        <v>566</v>
      </c>
      <c r="F1113">
        <v>0.193</v>
      </c>
      <c r="G1113">
        <v>0.193</v>
      </c>
      <c r="H1113">
        <v>1</v>
      </c>
      <c r="J1113" t="s">
        <v>8387</v>
      </c>
      <c r="K1113" t="s">
        <v>367</v>
      </c>
      <c r="L1113" t="s">
        <v>402</v>
      </c>
      <c r="M1113" t="s">
        <v>9097</v>
      </c>
      <c r="N1113" t="s">
        <v>8374</v>
      </c>
      <c r="O1113">
        <v>0</v>
      </c>
      <c r="P1113">
        <v>0</v>
      </c>
      <c r="Q1113">
        <v>1</v>
      </c>
    </row>
    <row r="1114" spans="1:17" x14ac:dyDescent="0.2">
      <c r="A1114" t="s">
        <v>498</v>
      </c>
      <c r="B1114" t="s">
        <v>134</v>
      </c>
      <c r="C1114" t="s">
        <v>497</v>
      </c>
      <c r="D1114" t="s">
        <v>54</v>
      </c>
      <c r="E1114" t="s">
        <v>567</v>
      </c>
      <c r="F1114">
        <v>0.193</v>
      </c>
      <c r="G1114">
        <v>0.193</v>
      </c>
      <c r="H1114">
        <v>1</v>
      </c>
      <c r="J1114" t="s">
        <v>8387</v>
      </c>
      <c r="K1114" t="s">
        <v>367</v>
      </c>
      <c r="L1114" t="s">
        <v>402</v>
      </c>
      <c r="M1114" t="s">
        <v>9097</v>
      </c>
      <c r="N1114" t="s">
        <v>500</v>
      </c>
      <c r="O1114">
        <v>0</v>
      </c>
      <c r="P1114">
        <v>0</v>
      </c>
      <c r="Q1114">
        <v>1</v>
      </c>
    </row>
    <row r="1115" spans="1:17" x14ac:dyDescent="0.2">
      <c r="A1115" t="s">
        <v>498</v>
      </c>
      <c r="B1115" t="s">
        <v>134</v>
      </c>
      <c r="C1115" t="s">
        <v>497</v>
      </c>
      <c r="D1115" t="s">
        <v>54</v>
      </c>
      <c r="E1115" t="s">
        <v>568</v>
      </c>
      <c r="F1115">
        <v>0.21299999999999999</v>
      </c>
      <c r="G1115">
        <v>0.21299999999999999</v>
      </c>
      <c r="H1115">
        <v>1</v>
      </c>
      <c r="J1115" t="s">
        <v>8387</v>
      </c>
      <c r="K1115" t="s">
        <v>367</v>
      </c>
      <c r="L1115" t="s">
        <v>402</v>
      </c>
      <c r="M1115" t="s">
        <v>9097</v>
      </c>
      <c r="N1115" t="s">
        <v>8379</v>
      </c>
      <c r="O1115">
        <v>0</v>
      </c>
      <c r="P1115">
        <v>0</v>
      </c>
      <c r="Q1115">
        <v>1</v>
      </c>
    </row>
    <row r="1116" spans="1:17" x14ac:dyDescent="0.2">
      <c r="A1116" t="s">
        <v>498</v>
      </c>
      <c r="B1116" t="s">
        <v>134</v>
      </c>
      <c r="C1116" t="s">
        <v>497</v>
      </c>
      <c r="D1116" t="s">
        <v>54</v>
      </c>
      <c r="E1116" t="s">
        <v>569</v>
      </c>
      <c r="F1116">
        <v>0.215</v>
      </c>
      <c r="G1116">
        <v>0.215</v>
      </c>
      <c r="H1116">
        <v>1</v>
      </c>
      <c r="J1116" t="s">
        <v>8387</v>
      </c>
      <c r="K1116" t="s">
        <v>367</v>
      </c>
      <c r="L1116" t="s">
        <v>402</v>
      </c>
      <c r="M1116" t="s">
        <v>9097</v>
      </c>
      <c r="N1116" t="s">
        <v>8254</v>
      </c>
      <c r="O1116">
        <v>0</v>
      </c>
      <c r="P1116">
        <v>0</v>
      </c>
      <c r="Q1116">
        <v>1</v>
      </c>
    </row>
    <row r="1117" spans="1:17" x14ac:dyDescent="0.2">
      <c r="A1117" t="s">
        <v>498</v>
      </c>
      <c r="B1117" t="s">
        <v>134</v>
      </c>
      <c r="C1117" t="s">
        <v>497</v>
      </c>
      <c r="D1117" t="s">
        <v>54</v>
      </c>
      <c r="E1117" t="s">
        <v>570</v>
      </c>
      <c r="F1117">
        <v>0.19400000000000001</v>
      </c>
      <c r="G1117">
        <v>0.19400000000000001</v>
      </c>
      <c r="H1117">
        <v>1</v>
      </c>
      <c r="J1117" t="s">
        <v>8387</v>
      </c>
      <c r="K1117" t="s">
        <v>367</v>
      </c>
      <c r="L1117" t="s">
        <v>402</v>
      </c>
      <c r="M1117" t="s">
        <v>9097</v>
      </c>
      <c r="N1117" t="s">
        <v>8659</v>
      </c>
      <c r="O1117">
        <v>0</v>
      </c>
      <c r="P1117">
        <v>0</v>
      </c>
      <c r="Q1117">
        <v>1</v>
      </c>
    </row>
    <row r="1118" spans="1:17" x14ac:dyDescent="0.2">
      <c r="A1118" t="s">
        <v>498</v>
      </c>
      <c r="B1118" t="s">
        <v>134</v>
      </c>
      <c r="C1118" t="s">
        <v>497</v>
      </c>
      <c r="D1118" t="s">
        <v>54</v>
      </c>
      <c r="E1118" t="s">
        <v>571</v>
      </c>
      <c r="F1118">
        <v>0.193</v>
      </c>
      <c r="G1118">
        <v>0.193</v>
      </c>
      <c r="H1118">
        <v>1</v>
      </c>
      <c r="J1118" t="s">
        <v>8387</v>
      </c>
      <c r="K1118" t="s">
        <v>367</v>
      </c>
      <c r="L1118" t="s">
        <v>402</v>
      </c>
      <c r="M1118" t="s">
        <v>9097</v>
      </c>
      <c r="N1118" t="s">
        <v>9103</v>
      </c>
      <c r="O1118">
        <v>0</v>
      </c>
      <c r="P1118">
        <v>0</v>
      </c>
      <c r="Q1118">
        <v>1</v>
      </c>
    </row>
    <row r="1119" spans="1:17" x14ac:dyDescent="0.2">
      <c r="A1119" t="s">
        <v>498</v>
      </c>
      <c r="B1119" t="s">
        <v>134</v>
      </c>
      <c r="C1119" t="s">
        <v>497</v>
      </c>
      <c r="D1119" t="s">
        <v>54</v>
      </c>
      <c r="E1119" t="s">
        <v>572</v>
      </c>
      <c r="F1119">
        <v>0.19400000000000001</v>
      </c>
      <c r="G1119">
        <v>0.19400000000000001</v>
      </c>
      <c r="H1119">
        <v>1</v>
      </c>
      <c r="J1119" t="s">
        <v>8387</v>
      </c>
      <c r="K1119" t="s">
        <v>367</v>
      </c>
      <c r="L1119" t="s">
        <v>402</v>
      </c>
      <c r="M1119" t="s">
        <v>9097</v>
      </c>
      <c r="N1119" t="s">
        <v>9104</v>
      </c>
      <c r="O1119">
        <v>0</v>
      </c>
      <c r="P1119">
        <v>0</v>
      </c>
      <c r="Q1119">
        <v>1</v>
      </c>
    </row>
    <row r="1120" spans="1:17" x14ac:dyDescent="0.2">
      <c r="A1120" t="s">
        <v>498</v>
      </c>
      <c r="B1120" t="s">
        <v>134</v>
      </c>
      <c r="C1120" t="s">
        <v>497</v>
      </c>
      <c r="D1120" t="s">
        <v>54</v>
      </c>
      <c r="E1120" t="s">
        <v>573</v>
      </c>
      <c r="F1120">
        <v>0.193</v>
      </c>
      <c r="G1120">
        <v>0.193</v>
      </c>
      <c r="H1120">
        <v>1</v>
      </c>
      <c r="J1120" t="s">
        <v>8387</v>
      </c>
      <c r="K1120" t="s">
        <v>367</v>
      </c>
      <c r="L1120" t="s">
        <v>402</v>
      </c>
      <c r="M1120" t="s">
        <v>9097</v>
      </c>
      <c r="N1120" t="s">
        <v>8981</v>
      </c>
      <c r="O1120">
        <v>0</v>
      </c>
      <c r="P1120">
        <v>0</v>
      </c>
      <c r="Q1120">
        <v>1</v>
      </c>
    </row>
    <row r="1121" spans="1:17" x14ac:dyDescent="0.2">
      <c r="A1121" t="s">
        <v>498</v>
      </c>
      <c r="B1121" t="s">
        <v>134</v>
      </c>
      <c r="C1121" t="s">
        <v>497</v>
      </c>
      <c r="D1121" t="s">
        <v>54</v>
      </c>
      <c r="E1121" t="s">
        <v>574</v>
      </c>
      <c r="F1121">
        <v>0.193</v>
      </c>
      <c r="G1121">
        <v>0.193</v>
      </c>
      <c r="H1121">
        <v>1</v>
      </c>
      <c r="J1121" t="s">
        <v>8387</v>
      </c>
      <c r="K1121" t="s">
        <v>367</v>
      </c>
      <c r="L1121" t="s">
        <v>402</v>
      </c>
      <c r="M1121" t="s">
        <v>9097</v>
      </c>
      <c r="N1121" t="s">
        <v>9109</v>
      </c>
      <c r="O1121">
        <v>0</v>
      </c>
      <c r="P1121">
        <v>0</v>
      </c>
      <c r="Q1121">
        <v>1</v>
      </c>
    </row>
    <row r="1122" spans="1:17" x14ac:dyDescent="0.2">
      <c r="A1122" t="s">
        <v>498</v>
      </c>
      <c r="B1122" t="s">
        <v>134</v>
      </c>
      <c r="C1122" t="s">
        <v>497</v>
      </c>
      <c r="D1122" t="s">
        <v>54</v>
      </c>
      <c r="E1122" t="s">
        <v>575</v>
      </c>
      <c r="F1122">
        <v>0.193</v>
      </c>
      <c r="G1122">
        <v>0.193</v>
      </c>
      <c r="H1122">
        <v>1</v>
      </c>
      <c r="J1122" t="s">
        <v>8387</v>
      </c>
      <c r="K1122" t="s">
        <v>367</v>
      </c>
      <c r="L1122" t="s">
        <v>402</v>
      </c>
      <c r="M1122" t="s">
        <v>9097</v>
      </c>
      <c r="N1122" t="s">
        <v>9123</v>
      </c>
      <c r="O1122">
        <v>0</v>
      </c>
      <c r="P1122">
        <v>0</v>
      </c>
      <c r="Q1122">
        <v>1</v>
      </c>
    </row>
    <row r="1123" spans="1:17" x14ac:dyDescent="0.2">
      <c r="A1123" t="s">
        <v>498</v>
      </c>
      <c r="B1123" t="s">
        <v>134</v>
      </c>
      <c r="C1123" t="s">
        <v>497</v>
      </c>
      <c r="D1123" t="s">
        <v>54</v>
      </c>
      <c r="E1123" t="s">
        <v>576</v>
      </c>
      <c r="F1123">
        <v>0.193</v>
      </c>
      <c r="G1123">
        <v>0.193</v>
      </c>
      <c r="H1123">
        <v>1</v>
      </c>
      <c r="J1123" t="s">
        <v>8387</v>
      </c>
      <c r="K1123" t="s">
        <v>367</v>
      </c>
      <c r="L1123" t="s">
        <v>402</v>
      </c>
      <c r="M1123" t="s">
        <v>9097</v>
      </c>
      <c r="N1123" t="s">
        <v>9110</v>
      </c>
      <c r="O1123">
        <v>0</v>
      </c>
      <c r="P1123">
        <v>0</v>
      </c>
      <c r="Q1123">
        <v>1</v>
      </c>
    </row>
    <row r="1124" spans="1:17" x14ac:dyDescent="0.2">
      <c r="A1124" t="s">
        <v>498</v>
      </c>
      <c r="B1124" t="s">
        <v>134</v>
      </c>
      <c r="C1124" t="s">
        <v>497</v>
      </c>
      <c r="D1124" t="s">
        <v>54</v>
      </c>
      <c r="E1124" t="s">
        <v>577</v>
      </c>
      <c r="F1124">
        <v>0.193</v>
      </c>
      <c r="G1124">
        <v>0.193</v>
      </c>
      <c r="H1124">
        <v>1</v>
      </c>
      <c r="J1124" t="s">
        <v>8387</v>
      </c>
      <c r="K1124" t="s">
        <v>367</v>
      </c>
      <c r="L1124" t="s">
        <v>402</v>
      </c>
      <c r="M1124" t="s">
        <v>9097</v>
      </c>
      <c r="N1124" t="s">
        <v>9111</v>
      </c>
      <c r="O1124">
        <v>0</v>
      </c>
      <c r="P1124">
        <v>0</v>
      </c>
      <c r="Q1124">
        <v>1</v>
      </c>
    </row>
    <row r="1125" spans="1:17" x14ac:dyDescent="0.2">
      <c r="A1125" t="s">
        <v>498</v>
      </c>
      <c r="B1125" t="s">
        <v>134</v>
      </c>
      <c r="C1125" t="s">
        <v>497</v>
      </c>
      <c r="D1125" t="s">
        <v>54</v>
      </c>
      <c r="E1125" t="s">
        <v>578</v>
      </c>
      <c r="F1125">
        <v>0.19400000000000001</v>
      </c>
      <c r="G1125">
        <v>0.19400000000000001</v>
      </c>
      <c r="H1125">
        <v>1</v>
      </c>
      <c r="J1125" t="s">
        <v>8387</v>
      </c>
      <c r="K1125" t="s">
        <v>367</v>
      </c>
      <c r="L1125" t="s">
        <v>402</v>
      </c>
      <c r="M1125" t="s">
        <v>9097</v>
      </c>
      <c r="N1125" t="s">
        <v>9112</v>
      </c>
      <c r="O1125">
        <v>0</v>
      </c>
      <c r="P1125">
        <v>0</v>
      </c>
      <c r="Q1125">
        <v>1</v>
      </c>
    </row>
    <row r="1126" spans="1:17" x14ac:dyDescent="0.2">
      <c r="A1126" t="s">
        <v>498</v>
      </c>
      <c r="B1126" t="s">
        <v>134</v>
      </c>
      <c r="C1126" t="s">
        <v>497</v>
      </c>
      <c r="D1126" t="s">
        <v>54</v>
      </c>
      <c r="E1126" t="s">
        <v>579</v>
      </c>
      <c r="F1126">
        <v>0.193</v>
      </c>
      <c r="G1126">
        <v>0.193</v>
      </c>
      <c r="H1126">
        <v>1</v>
      </c>
      <c r="J1126" t="s">
        <v>8387</v>
      </c>
      <c r="K1126" t="s">
        <v>367</v>
      </c>
      <c r="L1126" t="s">
        <v>402</v>
      </c>
      <c r="M1126" t="s">
        <v>9097</v>
      </c>
      <c r="N1126" t="s">
        <v>9116</v>
      </c>
      <c r="O1126">
        <v>0</v>
      </c>
      <c r="P1126">
        <v>0</v>
      </c>
      <c r="Q1126">
        <v>1</v>
      </c>
    </row>
    <row r="1127" spans="1:17" x14ac:dyDescent="0.2">
      <c r="A1127" t="s">
        <v>498</v>
      </c>
      <c r="B1127" t="s">
        <v>134</v>
      </c>
      <c r="C1127" t="s">
        <v>497</v>
      </c>
      <c r="D1127" t="s">
        <v>54</v>
      </c>
      <c r="E1127" t="s">
        <v>580</v>
      </c>
      <c r="F1127">
        <v>0.193</v>
      </c>
      <c r="G1127">
        <v>0.193</v>
      </c>
      <c r="H1127">
        <v>1</v>
      </c>
      <c r="J1127" t="s">
        <v>8387</v>
      </c>
      <c r="K1127" t="s">
        <v>367</v>
      </c>
      <c r="L1127" t="s">
        <v>402</v>
      </c>
      <c r="M1127" t="s">
        <v>9097</v>
      </c>
      <c r="N1127" t="s">
        <v>9117</v>
      </c>
      <c r="O1127">
        <v>0</v>
      </c>
      <c r="P1127">
        <v>0</v>
      </c>
      <c r="Q1127">
        <v>1</v>
      </c>
    </row>
    <row r="1128" spans="1:17" x14ac:dyDescent="0.2">
      <c r="A1128" t="s">
        <v>498</v>
      </c>
      <c r="B1128" t="s">
        <v>134</v>
      </c>
      <c r="C1128" t="s">
        <v>497</v>
      </c>
      <c r="D1128" t="s">
        <v>54</v>
      </c>
      <c r="E1128" t="s">
        <v>581</v>
      </c>
      <c r="F1128">
        <v>0.193</v>
      </c>
      <c r="G1128">
        <v>0.193</v>
      </c>
      <c r="H1128">
        <v>1</v>
      </c>
      <c r="J1128" t="s">
        <v>8387</v>
      </c>
      <c r="K1128" t="s">
        <v>367</v>
      </c>
      <c r="L1128" t="s">
        <v>402</v>
      </c>
      <c r="M1128" t="s">
        <v>9097</v>
      </c>
      <c r="N1128" t="s">
        <v>9118</v>
      </c>
      <c r="O1128">
        <v>0</v>
      </c>
      <c r="P1128">
        <v>0</v>
      </c>
      <c r="Q1128">
        <v>1</v>
      </c>
    </row>
    <row r="1129" spans="1:17" x14ac:dyDescent="0.2">
      <c r="A1129" t="s">
        <v>498</v>
      </c>
      <c r="B1129" t="s">
        <v>134</v>
      </c>
      <c r="C1129" t="s">
        <v>497</v>
      </c>
      <c r="D1129" t="s">
        <v>54</v>
      </c>
      <c r="E1129" t="s">
        <v>582</v>
      </c>
      <c r="F1129">
        <v>0.193</v>
      </c>
      <c r="G1129">
        <v>0.193</v>
      </c>
      <c r="H1129">
        <v>1</v>
      </c>
      <c r="J1129" t="s">
        <v>8387</v>
      </c>
      <c r="K1129" t="s">
        <v>367</v>
      </c>
      <c r="L1129" t="s">
        <v>402</v>
      </c>
      <c r="M1129" t="s">
        <v>9097</v>
      </c>
      <c r="N1129" t="s">
        <v>8982</v>
      </c>
      <c r="O1129">
        <v>0</v>
      </c>
      <c r="P1129">
        <v>0</v>
      </c>
      <c r="Q1129">
        <v>1</v>
      </c>
    </row>
    <row r="1130" spans="1:17" x14ac:dyDescent="0.2">
      <c r="A1130" t="s">
        <v>498</v>
      </c>
      <c r="B1130" t="s">
        <v>134</v>
      </c>
      <c r="C1130" t="s">
        <v>497</v>
      </c>
      <c r="D1130" t="s">
        <v>54</v>
      </c>
      <c r="E1130" t="s">
        <v>583</v>
      </c>
      <c r="F1130">
        <v>0.21199999999999999</v>
      </c>
      <c r="G1130">
        <v>0.21199999999999999</v>
      </c>
      <c r="H1130">
        <v>1</v>
      </c>
      <c r="J1130" t="s">
        <v>8387</v>
      </c>
      <c r="K1130" t="s">
        <v>367</v>
      </c>
      <c r="L1130" t="s">
        <v>402</v>
      </c>
      <c r="M1130" t="s">
        <v>9097</v>
      </c>
      <c r="N1130" t="s">
        <v>501</v>
      </c>
      <c r="O1130">
        <v>0</v>
      </c>
      <c r="P1130">
        <v>0</v>
      </c>
      <c r="Q1130">
        <v>1</v>
      </c>
    </row>
    <row r="1131" spans="1:17" x14ac:dyDescent="0.2">
      <c r="A1131" t="s">
        <v>498</v>
      </c>
      <c r="B1131" t="s">
        <v>134</v>
      </c>
      <c r="C1131" t="s">
        <v>497</v>
      </c>
      <c r="D1131" t="s">
        <v>54</v>
      </c>
      <c r="E1131" t="s">
        <v>8209</v>
      </c>
      <c r="F1131">
        <v>0.193</v>
      </c>
      <c r="G1131">
        <v>0.193</v>
      </c>
      <c r="H1131">
        <v>1</v>
      </c>
      <c r="J1131" t="s">
        <v>8387</v>
      </c>
      <c r="K1131" t="s">
        <v>367</v>
      </c>
      <c r="L1131" t="s">
        <v>401</v>
      </c>
      <c r="M1131" t="s">
        <v>9098</v>
      </c>
      <c r="N1131" t="s">
        <v>8249</v>
      </c>
      <c r="O1131">
        <v>0</v>
      </c>
      <c r="P1131">
        <v>0</v>
      </c>
      <c r="Q1131">
        <v>1</v>
      </c>
    </row>
    <row r="1132" spans="1:17" x14ac:dyDescent="0.2">
      <c r="A1132" t="s">
        <v>498</v>
      </c>
      <c r="B1132" t="s">
        <v>134</v>
      </c>
      <c r="C1132" t="s">
        <v>497</v>
      </c>
      <c r="D1132" t="s">
        <v>54</v>
      </c>
      <c r="E1132" t="s">
        <v>584</v>
      </c>
      <c r="F1132">
        <v>0.193</v>
      </c>
      <c r="G1132">
        <v>0.193</v>
      </c>
      <c r="H1132">
        <v>1</v>
      </c>
      <c r="J1132" t="s">
        <v>8387</v>
      </c>
      <c r="K1132" t="s">
        <v>367</v>
      </c>
      <c r="L1132" t="s">
        <v>401</v>
      </c>
      <c r="M1132" t="s">
        <v>9098</v>
      </c>
      <c r="N1132" t="s">
        <v>8983</v>
      </c>
      <c r="O1132">
        <v>0</v>
      </c>
      <c r="P1132">
        <v>0</v>
      </c>
      <c r="Q1132">
        <v>1</v>
      </c>
    </row>
    <row r="1133" spans="1:17" x14ac:dyDescent="0.2">
      <c r="A1133" t="s">
        <v>498</v>
      </c>
      <c r="B1133" t="s">
        <v>134</v>
      </c>
      <c r="C1133" t="s">
        <v>497</v>
      </c>
      <c r="D1133" t="s">
        <v>54</v>
      </c>
      <c r="E1133" t="s">
        <v>585</v>
      </c>
      <c r="F1133">
        <v>0.193</v>
      </c>
      <c r="G1133">
        <v>0.193</v>
      </c>
      <c r="H1133">
        <v>1</v>
      </c>
      <c r="J1133" t="s">
        <v>8387</v>
      </c>
      <c r="K1133" t="s">
        <v>367</v>
      </c>
      <c r="L1133" t="s">
        <v>401</v>
      </c>
      <c r="M1133" t="s">
        <v>9098</v>
      </c>
      <c r="N1133" t="s">
        <v>8250</v>
      </c>
      <c r="O1133">
        <v>0</v>
      </c>
      <c r="P1133">
        <v>0</v>
      </c>
      <c r="Q1133">
        <v>1</v>
      </c>
    </row>
    <row r="1134" spans="1:17" x14ac:dyDescent="0.2">
      <c r="A1134" t="s">
        <v>498</v>
      </c>
      <c r="B1134" t="s">
        <v>134</v>
      </c>
      <c r="C1134" t="s">
        <v>497</v>
      </c>
      <c r="D1134" t="s">
        <v>54</v>
      </c>
      <c r="E1134" t="s">
        <v>586</v>
      </c>
      <c r="F1134">
        <v>0.193</v>
      </c>
      <c r="G1134">
        <v>0.193</v>
      </c>
      <c r="H1134">
        <v>1</v>
      </c>
      <c r="J1134" t="s">
        <v>8387</v>
      </c>
      <c r="K1134" t="s">
        <v>367</v>
      </c>
      <c r="L1134" t="s">
        <v>401</v>
      </c>
      <c r="M1134" t="s">
        <v>9098</v>
      </c>
      <c r="N1134" t="s">
        <v>8251</v>
      </c>
      <c r="O1134">
        <v>0</v>
      </c>
      <c r="P1134">
        <v>0</v>
      </c>
      <c r="Q1134">
        <v>1</v>
      </c>
    </row>
    <row r="1135" spans="1:17" x14ac:dyDescent="0.2">
      <c r="A1135" t="s">
        <v>498</v>
      </c>
      <c r="B1135" t="s">
        <v>134</v>
      </c>
      <c r="C1135" t="s">
        <v>497</v>
      </c>
      <c r="D1135" t="s">
        <v>54</v>
      </c>
      <c r="E1135" t="s">
        <v>587</v>
      </c>
      <c r="F1135">
        <v>0.193</v>
      </c>
      <c r="G1135">
        <v>0.193</v>
      </c>
      <c r="H1135">
        <v>1</v>
      </c>
      <c r="J1135" t="s">
        <v>8387</v>
      </c>
      <c r="K1135" t="s">
        <v>367</v>
      </c>
      <c r="L1135" t="s">
        <v>401</v>
      </c>
      <c r="M1135" t="s">
        <v>9098</v>
      </c>
      <c r="N1135" t="s">
        <v>8252</v>
      </c>
      <c r="O1135">
        <v>0</v>
      </c>
      <c r="P1135">
        <v>0</v>
      </c>
      <c r="Q1135">
        <v>1</v>
      </c>
    </row>
    <row r="1136" spans="1:17" x14ac:dyDescent="0.2">
      <c r="A1136" t="s">
        <v>498</v>
      </c>
      <c r="B1136" t="s">
        <v>134</v>
      </c>
      <c r="C1136" t="s">
        <v>497</v>
      </c>
      <c r="D1136" t="s">
        <v>54</v>
      </c>
      <c r="E1136" t="s">
        <v>588</v>
      </c>
      <c r="F1136">
        <v>0.193</v>
      </c>
      <c r="G1136">
        <v>0.193</v>
      </c>
      <c r="H1136">
        <v>1</v>
      </c>
      <c r="J1136" t="s">
        <v>8387</v>
      </c>
      <c r="K1136" t="s">
        <v>367</v>
      </c>
      <c r="L1136" t="s">
        <v>401</v>
      </c>
      <c r="M1136" t="s">
        <v>9098</v>
      </c>
      <c r="N1136" t="s">
        <v>8253</v>
      </c>
      <c r="O1136">
        <v>0</v>
      </c>
      <c r="P1136">
        <v>0</v>
      </c>
      <c r="Q1136">
        <v>1</v>
      </c>
    </row>
    <row r="1137" spans="1:17" x14ac:dyDescent="0.2">
      <c r="A1137" t="s">
        <v>498</v>
      </c>
      <c r="B1137" t="s">
        <v>134</v>
      </c>
      <c r="C1137" t="s">
        <v>497</v>
      </c>
      <c r="D1137" t="s">
        <v>54</v>
      </c>
      <c r="E1137" t="s">
        <v>589</v>
      </c>
      <c r="F1137">
        <v>0.193</v>
      </c>
      <c r="G1137">
        <v>0.193</v>
      </c>
      <c r="H1137">
        <v>1</v>
      </c>
      <c r="J1137" t="s">
        <v>8387</v>
      </c>
      <c r="K1137" t="s">
        <v>367</v>
      </c>
      <c r="L1137" t="s">
        <v>401</v>
      </c>
      <c r="M1137" t="s">
        <v>9098</v>
      </c>
      <c r="N1137" t="s">
        <v>8382</v>
      </c>
      <c r="O1137">
        <v>0</v>
      </c>
      <c r="P1137">
        <v>0</v>
      </c>
      <c r="Q1137">
        <v>1</v>
      </c>
    </row>
    <row r="1138" spans="1:17" x14ac:dyDescent="0.2">
      <c r="A1138" t="s">
        <v>498</v>
      </c>
      <c r="B1138" t="s">
        <v>134</v>
      </c>
      <c r="C1138" t="s">
        <v>497</v>
      </c>
      <c r="D1138" t="s">
        <v>54</v>
      </c>
      <c r="E1138" t="s">
        <v>590</v>
      </c>
      <c r="F1138">
        <v>0.193</v>
      </c>
      <c r="G1138">
        <v>0.193</v>
      </c>
      <c r="H1138">
        <v>1</v>
      </c>
      <c r="J1138" t="s">
        <v>8387</v>
      </c>
      <c r="K1138" t="s">
        <v>367</v>
      </c>
      <c r="L1138" t="s">
        <v>401</v>
      </c>
      <c r="M1138" t="s">
        <v>9098</v>
      </c>
      <c r="N1138" t="s">
        <v>8370</v>
      </c>
      <c r="O1138">
        <v>0</v>
      </c>
      <c r="P1138">
        <v>0</v>
      </c>
      <c r="Q1138">
        <v>1</v>
      </c>
    </row>
    <row r="1139" spans="1:17" x14ac:dyDescent="0.2">
      <c r="A1139" t="s">
        <v>498</v>
      </c>
      <c r="B1139" t="s">
        <v>134</v>
      </c>
      <c r="C1139" t="s">
        <v>497</v>
      </c>
      <c r="D1139" t="s">
        <v>54</v>
      </c>
      <c r="E1139" t="s">
        <v>591</v>
      </c>
      <c r="F1139">
        <v>0.193</v>
      </c>
      <c r="G1139">
        <v>0.193</v>
      </c>
      <c r="H1139">
        <v>1</v>
      </c>
      <c r="J1139" t="s">
        <v>8387</v>
      </c>
      <c r="K1139" t="s">
        <v>367</v>
      </c>
      <c r="L1139" t="s">
        <v>401</v>
      </c>
      <c r="M1139" t="s">
        <v>9098</v>
      </c>
      <c r="N1139" t="s">
        <v>9099</v>
      </c>
      <c r="O1139">
        <v>0</v>
      </c>
      <c r="P1139">
        <v>0</v>
      </c>
      <c r="Q1139">
        <v>1</v>
      </c>
    </row>
    <row r="1140" spans="1:17" x14ac:dyDescent="0.2">
      <c r="A1140" t="s">
        <v>498</v>
      </c>
      <c r="B1140" t="s">
        <v>134</v>
      </c>
      <c r="C1140" t="s">
        <v>497</v>
      </c>
      <c r="D1140" t="s">
        <v>54</v>
      </c>
      <c r="E1140" t="s">
        <v>592</v>
      </c>
      <c r="F1140">
        <v>0.193</v>
      </c>
      <c r="G1140">
        <v>0.193</v>
      </c>
      <c r="H1140">
        <v>1</v>
      </c>
      <c r="J1140" t="s">
        <v>8387</v>
      </c>
      <c r="K1140" t="s">
        <v>367</v>
      </c>
      <c r="L1140" t="s">
        <v>401</v>
      </c>
      <c r="M1140" t="s">
        <v>9098</v>
      </c>
      <c r="N1140" t="s">
        <v>8371</v>
      </c>
      <c r="O1140">
        <v>0</v>
      </c>
      <c r="P1140">
        <v>0</v>
      </c>
      <c r="Q1140">
        <v>1</v>
      </c>
    </row>
    <row r="1141" spans="1:17" x14ac:dyDescent="0.2">
      <c r="A1141" t="s">
        <v>498</v>
      </c>
      <c r="B1141" t="s">
        <v>134</v>
      </c>
      <c r="C1141" t="s">
        <v>497</v>
      </c>
      <c r="D1141" t="s">
        <v>54</v>
      </c>
      <c r="E1141" t="s">
        <v>593</v>
      </c>
      <c r="F1141">
        <v>0.193</v>
      </c>
      <c r="G1141">
        <v>0.193</v>
      </c>
      <c r="H1141">
        <v>1</v>
      </c>
      <c r="J1141" t="s">
        <v>8387</v>
      </c>
      <c r="K1141" t="s">
        <v>367</v>
      </c>
      <c r="L1141" t="s">
        <v>401</v>
      </c>
      <c r="M1141" t="s">
        <v>9098</v>
      </c>
      <c r="N1141" t="s">
        <v>8366</v>
      </c>
      <c r="O1141">
        <v>0</v>
      </c>
      <c r="P1141">
        <v>0</v>
      </c>
      <c r="Q1141">
        <v>1</v>
      </c>
    </row>
    <row r="1142" spans="1:17" x14ac:dyDescent="0.2">
      <c r="A1142" t="s">
        <v>498</v>
      </c>
      <c r="B1142" t="s">
        <v>134</v>
      </c>
      <c r="C1142" t="s">
        <v>497</v>
      </c>
      <c r="D1142" t="s">
        <v>54</v>
      </c>
      <c r="E1142" t="s">
        <v>8210</v>
      </c>
      <c r="F1142">
        <v>0.193</v>
      </c>
      <c r="G1142">
        <v>0.193</v>
      </c>
      <c r="H1142">
        <v>1</v>
      </c>
      <c r="J1142" t="s">
        <v>8387</v>
      </c>
      <c r="K1142" t="s">
        <v>367</v>
      </c>
      <c r="L1142" t="s">
        <v>401</v>
      </c>
      <c r="M1142" t="s">
        <v>9098</v>
      </c>
      <c r="N1142" t="s">
        <v>8372</v>
      </c>
      <c r="O1142">
        <v>0</v>
      </c>
      <c r="P1142">
        <v>0</v>
      </c>
      <c r="Q1142">
        <v>1</v>
      </c>
    </row>
    <row r="1143" spans="1:17" x14ac:dyDescent="0.2">
      <c r="A1143" t="s">
        <v>498</v>
      </c>
      <c r="B1143" t="s">
        <v>134</v>
      </c>
      <c r="C1143" t="s">
        <v>497</v>
      </c>
      <c r="D1143" t="s">
        <v>54</v>
      </c>
      <c r="E1143" t="s">
        <v>594</v>
      </c>
      <c r="F1143">
        <v>0.193</v>
      </c>
      <c r="G1143">
        <v>0.193</v>
      </c>
      <c r="H1143">
        <v>1</v>
      </c>
      <c r="J1143" t="s">
        <v>8387</v>
      </c>
      <c r="K1143" t="s">
        <v>367</v>
      </c>
      <c r="L1143" t="s">
        <v>401</v>
      </c>
      <c r="M1143" t="s">
        <v>9098</v>
      </c>
      <c r="N1143" t="s">
        <v>8367</v>
      </c>
      <c r="O1143">
        <v>0</v>
      </c>
      <c r="P1143">
        <v>0</v>
      </c>
      <c r="Q1143">
        <v>1</v>
      </c>
    </row>
    <row r="1144" spans="1:17" x14ac:dyDescent="0.2">
      <c r="A1144" t="s">
        <v>498</v>
      </c>
      <c r="B1144" t="s">
        <v>134</v>
      </c>
      <c r="C1144" t="s">
        <v>497</v>
      </c>
      <c r="D1144" t="s">
        <v>54</v>
      </c>
      <c r="E1144" t="s">
        <v>595</v>
      </c>
      <c r="F1144">
        <v>0.193</v>
      </c>
      <c r="G1144">
        <v>0.193</v>
      </c>
      <c r="H1144">
        <v>1</v>
      </c>
      <c r="J1144" t="s">
        <v>8387</v>
      </c>
      <c r="K1144" t="s">
        <v>367</v>
      </c>
      <c r="L1144" t="s">
        <v>401</v>
      </c>
      <c r="M1144" t="s">
        <v>9098</v>
      </c>
      <c r="N1144" t="s">
        <v>8373</v>
      </c>
      <c r="O1144">
        <v>0</v>
      </c>
      <c r="P1144">
        <v>0</v>
      </c>
      <c r="Q1144">
        <v>1</v>
      </c>
    </row>
    <row r="1145" spans="1:17" x14ac:dyDescent="0.2">
      <c r="A1145" t="s">
        <v>498</v>
      </c>
      <c r="B1145" t="s">
        <v>134</v>
      </c>
      <c r="C1145" t="s">
        <v>497</v>
      </c>
      <c r="D1145" t="s">
        <v>54</v>
      </c>
      <c r="E1145" t="s">
        <v>596</v>
      </c>
      <c r="F1145">
        <v>0.193</v>
      </c>
      <c r="G1145">
        <v>0.193</v>
      </c>
      <c r="H1145">
        <v>1</v>
      </c>
      <c r="J1145" t="s">
        <v>8387</v>
      </c>
      <c r="K1145" t="s">
        <v>367</v>
      </c>
      <c r="L1145" t="s">
        <v>401</v>
      </c>
      <c r="M1145" t="s">
        <v>9098</v>
      </c>
      <c r="N1145" t="s">
        <v>8374</v>
      </c>
      <c r="O1145">
        <v>0</v>
      </c>
      <c r="P1145">
        <v>0</v>
      </c>
      <c r="Q1145">
        <v>1</v>
      </c>
    </row>
    <row r="1146" spans="1:17" x14ac:dyDescent="0.2">
      <c r="A1146" t="s">
        <v>498</v>
      </c>
      <c r="B1146" t="s">
        <v>134</v>
      </c>
      <c r="C1146" t="s">
        <v>497</v>
      </c>
      <c r="D1146" t="s">
        <v>54</v>
      </c>
      <c r="E1146" t="s">
        <v>597</v>
      </c>
      <c r="F1146">
        <v>0.193</v>
      </c>
      <c r="G1146">
        <v>0.193</v>
      </c>
      <c r="H1146">
        <v>1</v>
      </c>
      <c r="J1146" t="s">
        <v>8387</v>
      </c>
      <c r="K1146" t="s">
        <v>367</v>
      </c>
      <c r="L1146" t="s">
        <v>401</v>
      </c>
      <c r="M1146" t="s">
        <v>9098</v>
      </c>
      <c r="N1146" t="s">
        <v>8375</v>
      </c>
      <c r="O1146">
        <v>0</v>
      </c>
      <c r="P1146">
        <v>0</v>
      </c>
      <c r="Q1146">
        <v>1</v>
      </c>
    </row>
    <row r="1147" spans="1:17" x14ac:dyDescent="0.2">
      <c r="A1147" t="s">
        <v>498</v>
      </c>
      <c r="B1147" t="s">
        <v>134</v>
      </c>
      <c r="C1147" t="s">
        <v>497</v>
      </c>
      <c r="D1147" t="s">
        <v>54</v>
      </c>
      <c r="E1147" t="s">
        <v>598</v>
      </c>
      <c r="F1147">
        <v>0.193</v>
      </c>
      <c r="G1147">
        <v>0.193</v>
      </c>
      <c r="H1147">
        <v>1</v>
      </c>
      <c r="J1147" t="s">
        <v>8387</v>
      </c>
      <c r="K1147" t="s">
        <v>367</v>
      </c>
      <c r="L1147" t="s">
        <v>401</v>
      </c>
      <c r="M1147" t="s">
        <v>9098</v>
      </c>
      <c r="N1147" t="s">
        <v>8376</v>
      </c>
      <c r="O1147">
        <v>0</v>
      </c>
      <c r="P1147">
        <v>0</v>
      </c>
      <c r="Q1147">
        <v>1</v>
      </c>
    </row>
    <row r="1148" spans="1:17" x14ac:dyDescent="0.2">
      <c r="A1148" t="s">
        <v>498</v>
      </c>
      <c r="B1148" t="s">
        <v>134</v>
      </c>
      <c r="C1148" t="s">
        <v>497</v>
      </c>
      <c r="D1148" t="s">
        <v>54</v>
      </c>
      <c r="E1148" t="s">
        <v>599</v>
      </c>
      <c r="F1148">
        <v>0.193</v>
      </c>
      <c r="G1148">
        <v>0.193</v>
      </c>
      <c r="H1148">
        <v>1</v>
      </c>
      <c r="J1148" t="s">
        <v>8387</v>
      </c>
      <c r="K1148" t="s">
        <v>367</v>
      </c>
      <c r="L1148" t="s">
        <v>401</v>
      </c>
      <c r="M1148" t="s">
        <v>9098</v>
      </c>
      <c r="N1148" t="s">
        <v>8377</v>
      </c>
      <c r="O1148">
        <v>0</v>
      </c>
      <c r="P1148">
        <v>0</v>
      </c>
      <c r="Q1148">
        <v>1</v>
      </c>
    </row>
    <row r="1149" spans="1:17" x14ac:dyDescent="0.2">
      <c r="A1149" t="s">
        <v>498</v>
      </c>
      <c r="B1149" t="s">
        <v>134</v>
      </c>
      <c r="C1149" t="s">
        <v>497</v>
      </c>
      <c r="D1149" t="s">
        <v>54</v>
      </c>
      <c r="E1149" t="s">
        <v>600</v>
      </c>
      <c r="F1149">
        <v>0.193</v>
      </c>
      <c r="G1149">
        <v>0.193</v>
      </c>
      <c r="H1149">
        <v>1</v>
      </c>
      <c r="J1149" t="s">
        <v>8387</v>
      </c>
      <c r="K1149" t="s">
        <v>367</v>
      </c>
      <c r="L1149" t="s">
        <v>401</v>
      </c>
      <c r="M1149" t="s">
        <v>9098</v>
      </c>
      <c r="N1149" t="s">
        <v>8378</v>
      </c>
      <c r="O1149">
        <v>0</v>
      </c>
      <c r="P1149">
        <v>0</v>
      </c>
      <c r="Q1149">
        <v>1</v>
      </c>
    </row>
    <row r="1150" spans="1:17" x14ac:dyDescent="0.2">
      <c r="A1150" t="s">
        <v>498</v>
      </c>
      <c r="B1150" t="s">
        <v>134</v>
      </c>
      <c r="C1150" t="s">
        <v>497</v>
      </c>
      <c r="D1150" t="s">
        <v>54</v>
      </c>
      <c r="E1150" t="s">
        <v>601</v>
      </c>
      <c r="F1150">
        <v>0.193</v>
      </c>
      <c r="G1150">
        <v>0.193</v>
      </c>
      <c r="H1150">
        <v>1</v>
      </c>
      <c r="J1150" t="s">
        <v>8387</v>
      </c>
      <c r="K1150" t="s">
        <v>367</v>
      </c>
      <c r="L1150" t="s">
        <v>401</v>
      </c>
      <c r="M1150" t="s">
        <v>9098</v>
      </c>
      <c r="N1150" t="s">
        <v>8368</v>
      </c>
      <c r="O1150">
        <v>0</v>
      </c>
      <c r="P1150">
        <v>0</v>
      </c>
      <c r="Q1150">
        <v>1</v>
      </c>
    </row>
    <row r="1151" spans="1:17" x14ac:dyDescent="0.2">
      <c r="A1151" t="s">
        <v>498</v>
      </c>
      <c r="B1151" t="s">
        <v>134</v>
      </c>
      <c r="C1151" t="s">
        <v>497</v>
      </c>
      <c r="D1151" t="s">
        <v>54</v>
      </c>
      <c r="E1151" t="s">
        <v>602</v>
      </c>
      <c r="F1151">
        <v>0.193</v>
      </c>
      <c r="G1151">
        <v>0.193</v>
      </c>
      <c r="H1151">
        <v>1</v>
      </c>
      <c r="J1151" t="s">
        <v>8387</v>
      </c>
      <c r="K1151" t="s">
        <v>367</v>
      </c>
      <c r="L1151" t="s">
        <v>401</v>
      </c>
      <c r="M1151" t="s">
        <v>9098</v>
      </c>
      <c r="N1151" t="s">
        <v>8369</v>
      </c>
      <c r="O1151">
        <v>0</v>
      </c>
      <c r="P1151">
        <v>0</v>
      </c>
      <c r="Q1151">
        <v>1</v>
      </c>
    </row>
    <row r="1152" spans="1:17" x14ac:dyDescent="0.2">
      <c r="A1152" t="s">
        <v>498</v>
      </c>
      <c r="B1152" t="s">
        <v>134</v>
      </c>
      <c r="C1152" t="s">
        <v>497</v>
      </c>
      <c r="D1152" t="s">
        <v>54</v>
      </c>
      <c r="E1152" t="s">
        <v>603</v>
      </c>
      <c r="F1152">
        <v>0.193</v>
      </c>
      <c r="G1152">
        <v>0.193</v>
      </c>
      <c r="H1152">
        <v>1</v>
      </c>
      <c r="J1152" t="s">
        <v>8387</v>
      </c>
      <c r="K1152" t="s">
        <v>367</v>
      </c>
      <c r="L1152" t="s">
        <v>401</v>
      </c>
      <c r="M1152" t="s">
        <v>9098</v>
      </c>
      <c r="N1152" t="s">
        <v>499</v>
      </c>
      <c r="O1152">
        <v>0</v>
      </c>
      <c r="P1152">
        <v>0</v>
      </c>
      <c r="Q1152">
        <v>1</v>
      </c>
    </row>
    <row r="1153" spans="1:17" x14ac:dyDescent="0.2">
      <c r="A1153" t="s">
        <v>498</v>
      </c>
      <c r="B1153" t="s">
        <v>134</v>
      </c>
      <c r="C1153" t="s">
        <v>497</v>
      </c>
      <c r="D1153" t="s">
        <v>54</v>
      </c>
      <c r="E1153" t="s">
        <v>604</v>
      </c>
      <c r="F1153">
        <v>0.193</v>
      </c>
      <c r="G1153">
        <v>0.193</v>
      </c>
      <c r="H1153">
        <v>1</v>
      </c>
      <c r="J1153" t="s">
        <v>8387</v>
      </c>
      <c r="K1153" t="s">
        <v>367</v>
      </c>
      <c r="L1153" t="s">
        <v>401</v>
      </c>
      <c r="M1153" t="s">
        <v>9098</v>
      </c>
      <c r="N1153" t="s">
        <v>500</v>
      </c>
      <c r="O1153">
        <v>0</v>
      </c>
      <c r="P1153">
        <v>0</v>
      </c>
      <c r="Q1153">
        <v>1</v>
      </c>
    </row>
    <row r="1154" spans="1:17" x14ac:dyDescent="0.2">
      <c r="A1154" t="s">
        <v>498</v>
      </c>
      <c r="B1154" t="s">
        <v>134</v>
      </c>
      <c r="C1154" t="s">
        <v>497</v>
      </c>
      <c r="D1154" t="s">
        <v>54</v>
      </c>
      <c r="E1154" t="s">
        <v>605</v>
      </c>
      <c r="F1154">
        <v>0.193</v>
      </c>
      <c r="G1154">
        <v>0.193</v>
      </c>
      <c r="H1154">
        <v>1</v>
      </c>
      <c r="J1154" t="s">
        <v>8387</v>
      </c>
      <c r="K1154" t="s">
        <v>367</v>
      </c>
      <c r="L1154" t="s">
        <v>401</v>
      </c>
      <c r="M1154" t="s">
        <v>9098</v>
      </c>
      <c r="N1154" t="s">
        <v>8379</v>
      </c>
      <c r="O1154">
        <v>0</v>
      </c>
      <c r="P1154">
        <v>0</v>
      </c>
      <c r="Q1154">
        <v>1</v>
      </c>
    </row>
    <row r="1155" spans="1:17" x14ac:dyDescent="0.2">
      <c r="A1155" t="s">
        <v>498</v>
      </c>
      <c r="B1155" t="s">
        <v>134</v>
      </c>
      <c r="C1155" t="s">
        <v>497</v>
      </c>
      <c r="D1155" t="s">
        <v>54</v>
      </c>
      <c r="E1155" t="s">
        <v>8211</v>
      </c>
      <c r="F1155">
        <v>0.193</v>
      </c>
      <c r="G1155">
        <v>0.193</v>
      </c>
      <c r="H1155">
        <v>1</v>
      </c>
      <c r="J1155" t="s">
        <v>8387</v>
      </c>
      <c r="K1155" t="s">
        <v>367</v>
      </c>
      <c r="L1155" t="s">
        <v>401</v>
      </c>
      <c r="M1155" t="s">
        <v>9098</v>
      </c>
      <c r="N1155" t="s">
        <v>8254</v>
      </c>
      <c r="O1155">
        <v>0</v>
      </c>
      <c r="P1155">
        <v>0</v>
      </c>
      <c r="Q1155">
        <v>1</v>
      </c>
    </row>
    <row r="1156" spans="1:17" x14ac:dyDescent="0.2">
      <c r="A1156" t="s">
        <v>498</v>
      </c>
      <c r="B1156" t="s">
        <v>134</v>
      </c>
      <c r="C1156" t="s">
        <v>497</v>
      </c>
      <c r="D1156" t="s">
        <v>54</v>
      </c>
      <c r="E1156" t="s">
        <v>606</v>
      </c>
      <c r="F1156">
        <v>0.193</v>
      </c>
      <c r="G1156">
        <v>0.193</v>
      </c>
      <c r="H1156">
        <v>1</v>
      </c>
      <c r="J1156" t="s">
        <v>8387</v>
      </c>
      <c r="K1156" t="s">
        <v>367</v>
      </c>
      <c r="L1156" t="s">
        <v>401</v>
      </c>
      <c r="M1156" t="s">
        <v>9098</v>
      </c>
      <c r="N1156" t="s">
        <v>8255</v>
      </c>
      <c r="O1156">
        <v>0</v>
      </c>
      <c r="P1156">
        <v>0</v>
      </c>
      <c r="Q1156">
        <v>1</v>
      </c>
    </row>
    <row r="1157" spans="1:17" x14ac:dyDescent="0.2">
      <c r="A1157" t="s">
        <v>498</v>
      </c>
      <c r="B1157" t="s">
        <v>134</v>
      </c>
      <c r="C1157" t="s">
        <v>497</v>
      </c>
      <c r="D1157" t="s">
        <v>54</v>
      </c>
      <c r="E1157" t="s">
        <v>607</v>
      </c>
      <c r="F1157">
        <v>0.193</v>
      </c>
      <c r="G1157">
        <v>0.193</v>
      </c>
      <c r="H1157">
        <v>1</v>
      </c>
      <c r="J1157" t="s">
        <v>8387</v>
      </c>
      <c r="K1157" t="s">
        <v>367</v>
      </c>
      <c r="L1157" t="s">
        <v>401</v>
      </c>
      <c r="M1157" t="s">
        <v>9098</v>
      </c>
      <c r="N1157" t="s">
        <v>8256</v>
      </c>
      <c r="O1157">
        <v>0</v>
      </c>
      <c r="P1157">
        <v>0</v>
      </c>
      <c r="Q1157">
        <v>1</v>
      </c>
    </row>
    <row r="1158" spans="1:17" x14ac:dyDescent="0.2">
      <c r="A1158" t="s">
        <v>498</v>
      </c>
      <c r="B1158" t="s">
        <v>134</v>
      </c>
      <c r="C1158" t="s">
        <v>497</v>
      </c>
      <c r="D1158" t="s">
        <v>54</v>
      </c>
      <c r="E1158" t="s">
        <v>608</v>
      </c>
      <c r="F1158">
        <v>0.193</v>
      </c>
      <c r="G1158">
        <v>0.193</v>
      </c>
      <c r="H1158">
        <v>1</v>
      </c>
      <c r="J1158" t="s">
        <v>8387</v>
      </c>
      <c r="K1158" t="s">
        <v>367</v>
      </c>
      <c r="L1158" t="s">
        <v>401</v>
      </c>
      <c r="M1158" t="s">
        <v>9098</v>
      </c>
      <c r="N1158" t="s">
        <v>8257</v>
      </c>
      <c r="O1158">
        <v>1E-3</v>
      </c>
      <c r="P1158">
        <v>1E-3</v>
      </c>
      <c r="Q1158">
        <v>1</v>
      </c>
    </row>
    <row r="1159" spans="1:17" x14ac:dyDescent="0.2">
      <c r="A1159" t="s">
        <v>498</v>
      </c>
      <c r="B1159" t="s">
        <v>134</v>
      </c>
      <c r="C1159" t="s">
        <v>497</v>
      </c>
      <c r="D1159" t="s">
        <v>54</v>
      </c>
      <c r="E1159" t="s">
        <v>609</v>
      </c>
      <c r="F1159">
        <v>0.193</v>
      </c>
      <c r="G1159">
        <v>0.193</v>
      </c>
      <c r="H1159">
        <v>1</v>
      </c>
      <c r="J1159" t="s">
        <v>8387</v>
      </c>
      <c r="K1159" t="s">
        <v>367</v>
      </c>
      <c r="L1159" t="s">
        <v>401</v>
      </c>
      <c r="M1159" t="s">
        <v>9098</v>
      </c>
      <c r="N1159" t="s">
        <v>8258</v>
      </c>
      <c r="O1159">
        <v>1E-3</v>
      </c>
      <c r="P1159">
        <v>1E-3</v>
      </c>
      <c r="Q1159">
        <v>1</v>
      </c>
    </row>
    <row r="1160" spans="1:17" x14ac:dyDescent="0.2">
      <c r="A1160" t="s">
        <v>498</v>
      </c>
      <c r="B1160" t="s">
        <v>134</v>
      </c>
      <c r="C1160" t="s">
        <v>497</v>
      </c>
      <c r="D1160" t="s">
        <v>54</v>
      </c>
      <c r="E1160" t="s">
        <v>610</v>
      </c>
      <c r="F1160">
        <v>0.193</v>
      </c>
      <c r="G1160">
        <v>0.193</v>
      </c>
      <c r="H1160">
        <v>1</v>
      </c>
      <c r="J1160" t="s">
        <v>8387</v>
      </c>
      <c r="K1160" t="s">
        <v>367</v>
      </c>
      <c r="L1160" t="s">
        <v>401</v>
      </c>
      <c r="M1160" t="s">
        <v>9098</v>
      </c>
      <c r="N1160" t="s">
        <v>8259</v>
      </c>
      <c r="O1160">
        <v>1E-3</v>
      </c>
      <c r="P1160">
        <v>1E-3</v>
      </c>
      <c r="Q1160">
        <v>1</v>
      </c>
    </row>
    <row r="1161" spans="1:17" x14ac:dyDescent="0.2">
      <c r="A1161" t="s">
        <v>498</v>
      </c>
      <c r="B1161" t="s">
        <v>134</v>
      </c>
      <c r="C1161" t="s">
        <v>497</v>
      </c>
      <c r="D1161" t="s">
        <v>54</v>
      </c>
      <c r="E1161" t="s">
        <v>611</v>
      </c>
      <c r="F1161">
        <v>0.193</v>
      </c>
      <c r="G1161">
        <v>0.193</v>
      </c>
      <c r="H1161">
        <v>1</v>
      </c>
      <c r="J1161" t="s">
        <v>8387</v>
      </c>
      <c r="K1161" t="s">
        <v>367</v>
      </c>
      <c r="L1161" t="s">
        <v>401</v>
      </c>
      <c r="M1161" t="s">
        <v>9098</v>
      </c>
      <c r="N1161" t="s">
        <v>8380</v>
      </c>
      <c r="O1161">
        <v>2E-3</v>
      </c>
      <c r="P1161">
        <v>2E-3</v>
      </c>
      <c r="Q1161">
        <v>1</v>
      </c>
    </row>
    <row r="1162" spans="1:17" x14ac:dyDescent="0.2">
      <c r="A1162" t="s">
        <v>498</v>
      </c>
      <c r="B1162" t="s">
        <v>134</v>
      </c>
      <c r="C1162" t="s">
        <v>497</v>
      </c>
      <c r="D1162" t="s">
        <v>54</v>
      </c>
      <c r="E1162" t="s">
        <v>612</v>
      </c>
      <c r="F1162">
        <v>0.19400000000000001</v>
      </c>
      <c r="G1162">
        <v>0.19400000000000001</v>
      </c>
      <c r="H1162">
        <v>1</v>
      </c>
      <c r="J1162" t="s">
        <v>8387</v>
      </c>
      <c r="K1162" t="s">
        <v>367</v>
      </c>
      <c r="L1162" t="s">
        <v>401</v>
      </c>
      <c r="M1162" t="s">
        <v>9098</v>
      </c>
      <c r="N1162" t="s">
        <v>8381</v>
      </c>
      <c r="O1162">
        <v>2E-3</v>
      </c>
      <c r="P1162">
        <v>2E-3</v>
      </c>
      <c r="Q1162">
        <v>1</v>
      </c>
    </row>
    <row r="1163" spans="1:17" x14ac:dyDescent="0.2">
      <c r="A1163" t="s">
        <v>498</v>
      </c>
      <c r="B1163" t="s">
        <v>134</v>
      </c>
      <c r="C1163" t="s">
        <v>497</v>
      </c>
      <c r="D1163" t="s">
        <v>54</v>
      </c>
      <c r="E1163" t="s">
        <v>613</v>
      </c>
      <c r="F1163">
        <v>0.193</v>
      </c>
      <c r="G1163">
        <v>0.193</v>
      </c>
      <c r="H1163">
        <v>1</v>
      </c>
      <c r="J1163" t="s">
        <v>8387</v>
      </c>
      <c r="K1163" t="s">
        <v>367</v>
      </c>
      <c r="L1163" t="s">
        <v>401</v>
      </c>
      <c r="M1163" t="s">
        <v>9098</v>
      </c>
      <c r="N1163" t="s">
        <v>8654</v>
      </c>
      <c r="O1163">
        <v>2E-3</v>
      </c>
      <c r="P1163">
        <v>2E-3</v>
      </c>
      <c r="Q1163">
        <v>1</v>
      </c>
    </row>
    <row r="1164" spans="1:17" x14ac:dyDescent="0.2">
      <c r="A1164" t="s">
        <v>498</v>
      </c>
      <c r="B1164" t="s">
        <v>134</v>
      </c>
      <c r="C1164" t="s">
        <v>497</v>
      </c>
      <c r="D1164" t="s">
        <v>54</v>
      </c>
      <c r="E1164" t="s">
        <v>614</v>
      </c>
      <c r="F1164">
        <v>0.193</v>
      </c>
      <c r="G1164">
        <v>0.193</v>
      </c>
      <c r="H1164">
        <v>1</v>
      </c>
      <c r="J1164" t="s">
        <v>8387</v>
      </c>
      <c r="K1164" t="s">
        <v>367</v>
      </c>
      <c r="L1164" t="s">
        <v>401</v>
      </c>
      <c r="M1164" t="s">
        <v>9098</v>
      </c>
      <c r="N1164" t="s">
        <v>8655</v>
      </c>
      <c r="O1164">
        <v>2E-3</v>
      </c>
      <c r="P1164">
        <v>2E-3</v>
      </c>
      <c r="Q1164">
        <v>1</v>
      </c>
    </row>
    <row r="1165" spans="1:17" x14ac:dyDescent="0.2">
      <c r="A1165" t="s">
        <v>498</v>
      </c>
      <c r="B1165" t="s">
        <v>134</v>
      </c>
      <c r="C1165" t="s">
        <v>497</v>
      </c>
      <c r="D1165" t="s">
        <v>54</v>
      </c>
      <c r="E1165" t="s">
        <v>615</v>
      </c>
      <c r="F1165">
        <v>0.19400000000000001</v>
      </c>
      <c r="G1165">
        <v>0.19400000000000001</v>
      </c>
      <c r="H1165">
        <v>1</v>
      </c>
      <c r="J1165" t="s">
        <v>8387</v>
      </c>
      <c r="K1165" t="s">
        <v>367</v>
      </c>
      <c r="L1165" t="s">
        <v>401</v>
      </c>
      <c r="M1165" t="s">
        <v>9098</v>
      </c>
      <c r="N1165" t="s">
        <v>8672</v>
      </c>
      <c r="O1165">
        <v>1E-3</v>
      </c>
      <c r="P1165">
        <v>1E-3</v>
      </c>
      <c r="Q1165">
        <v>1</v>
      </c>
    </row>
    <row r="1166" spans="1:17" x14ac:dyDescent="0.2">
      <c r="A1166" t="s">
        <v>498</v>
      </c>
      <c r="B1166" t="s">
        <v>134</v>
      </c>
      <c r="C1166" t="s">
        <v>497</v>
      </c>
      <c r="D1166" t="s">
        <v>54</v>
      </c>
      <c r="E1166" t="s">
        <v>8212</v>
      </c>
      <c r="F1166">
        <v>0.193</v>
      </c>
      <c r="G1166">
        <v>0.193</v>
      </c>
      <c r="H1166">
        <v>1</v>
      </c>
      <c r="J1166" t="s">
        <v>8387</v>
      </c>
      <c r="K1166" t="s">
        <v>367</v>
      </c>
      <c r="L1166" t="s">
        <v>401</v>
      </c>
      <c r="M1166" t="s">
        <v>9098</v>
      </c>
      <c r="N1166" t="s">
        <v>8661</v>
      </c>
      <c r="O1166">
        <v>0</v>
      </c>
      <c r="P1166">
        <v>0</v>
      </c>
      <c r="Q1166">
        <v>1</v>
      </c>
    </row>
    <row r="1167" spans="1:17" x14ac:dyDescent="0.2">
      <c r="A1167" t="s">
        <v>498</v>
      </c>
      <c r="B1167" t="s">
        <v>134</v>
      </c>
      <c r="C1167" t="s">
        <v>497</v>
      </c>
      <c r="D1167" t="s">
        <v>54</v>
      </c>
      <c r="E1167" t="s">
        <v>616</v>
      </c>
      <c r="F1167">
        <v>0.193</v>
      </c>
      <c r="G1167">
        <v>0.193</v>
      </c>
      <c r="H1167">
        <v>1</v>
      </c>
      <c r="J1167" t="s">
        <v>8387</v>
      </c>
      <c r="K1167" t="s">
        <v>367</v>
      </c>
      <c r="L1167" t="s">
        <v>401</v>
      </c>
      <c r="M1167" t="s">
        <v>9098</v>
      </c>
      <c r="N1167" t="s">
        <v>8660</v>
      </c>
      <c r="O1167">
        <v>0</v>
      </c>
      <c r="P1167">
        <v>0</v>
      </c>
      <c r="Q1167">
        <v>1</v>
      </c>
    </row>
    <row r="1168" spans="1:17" x14ac:dyDescent="0.2">
      <c r="A1168" t="s">
        <v>498</v>
      </c>
      <c r="B1168" t="s">
        <v>134</v>
      </c>
      <c r="C1168" t="s">
        <v>497</v>
      </c>
      <c r="D1168" t="s">
        <v>54</v>
      </c>
      <c r="E1168" t="s">
        <v>617</v>
      </c>
      <c r="F1168">
        <v>0.193</v>
      </c>
      <c r="G1168">
        <v>0.193</v>
      </c>
      <c r="H1168">
        <v>1</v>
      </c>
      <c r="J1168" t="s">
        <v>8387</v>
      </c>
      <c r="K1168" t="s">
        <v>367</v>
      </c>
      <c r="L1168" t="s">
        <v>401</v>
      </c>
      <c r="M1168" t="s">
        <v>9098</v>
      </c>
      <c r="N1168" t="s">
        <v>8659</v>
      </c>
      <c r="O1168">
        <v>0</v>
      </c>
      <c r="P1168">
        <v>0</v>
      </c>
      <c r="Q1168">
        <v>1</v>
      </c>
    </row>
    <row r="1169" spans="1:17" x14ac:dyDescent="0.2">
      <c r="A1169" t="s">
        <v>498</v>
      </c>
      <c r="B1169" t="s">
        <v>134</v>
      </c>
      <c r="C1169" t="s">
        <v>497</v>
      </c>
      <c r="D1169" t="s">
        <v>54</v>
      </c>
      <c r="E1169" t="s">
        <v>618</v>
      </c>
      <c r="F1169">
        <v>0.193</v>
      </c>
      <c r="G1169">
        <v>0.193</v>
      </c>
      <c r="H1169">
        <v>1</v>
      </c>
      <c r="J1169" t="s">
        <v>8387</v>
      </c>
      <c r="K1169" t="s">
        <v>367</v>
      </c>
      <c r="L1169" t="s">
        <v>401</v>
      </c>
      <c r="M1169" t="s">
        <v>9098</v>
      </c>
      <c r="N1169" t="s">
        <v>8658</v>
      </c>
      <c r="O1169">
        <v>0</v>
      </c>
      <c r="P1169">
        <v>0</v>
      </c>
      <c r="Q1169">
        <v>1</v>
      </c>
    </row>
    <row r="1170" spans="1:17" x14ac:dyDescent="0.2">
      <c r="A1170" t="s">
        <v>498</v>
      </c>
      <c r="B1170" t="s">
        <v>134</v>
      </c>
      <c r="C1170" t="s">
        <v>497</v>
      </c>
      <c r="D1170" t="s">
        <v>54</v>
      </c>
      <c r="E1170" t="s">
        <v>619</v>
      </c>
      <c r="F1170">
        <v>0.193</v>
      </c>
      <c r="G1170">
        <v>0.193</v>
      </c>
      <c r="H1170">
        <v>1</v>
      </c>
      <c r="J1170" t="s">
        <v>8387</v>
      </c>
      <c r="K1170" t="s">
        <v>367</v>
      </c>
      <c r="L1170" t="s">
        <v>401</v>
      </c>
      <c r="M1170" t="s">
        <v>9098</v>
      </c>
      <c r="N1170" t="s">
        <v>8656</v>
      </c>
      <c r="O1170">
        <v>0</v>
      </c>
      <c r="P1170">
        <v>0</v>
      </c>
      <c r="Q1170">
        <v>1</v>
      </c>
    </row>
    <row r="1171" spans="1:17" x14ac:dyDescent="0.2">
      <c r="A1171" t="s">
        <v>498</v>
      </c>
      <c r="B1171" t="s">
        <v>134</v>
      </c>
      <c r="C1171" t="s">
        <v>497</v>
      </c>
      <c r="D1171" t="s">
        <v>54</v>
      </c>
      <c r="E1171" t="s">
        <v>620</v>
      </c>
      <c r="F1171">
        <v>0.193</v>
      </c>
      <c r="G1171">
        <v>0.193</v>
      </c>
      <c r="H1171">
        <v>1</v>
      </c>
      <c r="J1171" t="s">
        <v>8387</v>
      </c>
      <c r="K1171" t="s">
        <v>367</v>
      </c>
      <c r="L1171" t="s">
        <v>401</v>
      </c>
      <c r="M1171" t="s">
        <v>9098</v>
      </c>
      <c r="N1171" t="s">
        <v>8657</v>
      </c>
      <c r="O1171">
        <v>0</v>
      </c>
      <c r="P1171">
        <v>0</v>
      </c>
      <c r="Q1171">
        <v>1</v>
      </c>
    </row>
    <row r="1172" spans="1:17" x14ac:dyDescent="0.2">
      <c r="A1172" t="s">
        <v>498</v>
      </c>
      <c r="B1172" t="s">
        <v>134</v>
      </c>
      <c r="C1172" t="s">
        <v>497</v>
      </c>
      <c r="D1172" t="s">
        <v>54</v>
      </c>
      <c r="E1172" t="s">
        <v>621</v>
      </c>
      <c r="F1172">
        <v>0.193</v>
      </c>
      <c r="G1172">
        <v>0.193</v>
      </c>
      <c r="H1172">
        <v>1</v>
      </c>
      <c r="J1172" t="s">
        <v>8387</v>
      </c>
      <c r="K1172" t="s">
        <v>367</v>
      </c>
      <c r="L1172" t="s">
        <v>401</v>
      </c>
      <c r="M1172" t="s">
        <v>9098</v>
      </c>
      <c r="N1172" t="s">
        <v>9119</v>
      </c>
      <c r="O1172">
        <v>0</v>
      </c>
      <c r="P1172">
        <v>0</v>
      </c>
      <c r="Q1172">
        <v>1</v>
      </c>
    </row>
    <row r="1173" spans="1:17" x14ac:dyDescent="0.2">
      <c r="A1173" t="s">
        <v>498</v>
      </c>
      <c r="B1173" t="s">
        <v>134</v>
      </c>
      <c r="C1173" t="s">
        <v>497</v>
      </c>
      <c r="D1173" t="s">
        <v>54</v>
      </c>
      <c r="E1173" t="s">
        <v>622</v>
      </c>
      <c r="F1173">
        <v>0.19400000000000001</v>
      </c>
      <c r="G1173">
        <v>0.19400000000000001</v>
      </c>
      <c r="H1173">
        <v>1</v>
      </c>
      <c r="J1173" t="s">
        <v>8387</v>
      </c>
      <c r="K1173" t="s">
        <v>367</v>
      </c>
      <c r="L1173" t="s">
        <v>401</v>
      </c>
      <c r="M1173" t="s">
        <v>9098</v>
      </c>
      <c r="N1173" t="s">
        <v>9120</v>
      </c>
      <c r="O1173">
        <v>0</v>
      </c>
      <c r="P1173">
        <v>0</v>
      </c>
      <c r="Q1173">
        <v>1</v>
      </c>
    </row>
    <row r="1174" spans="1:17" x14ac:dyDescent="0.2">
      <c r="A1174" t="s">
        <v>498</v>
      </c>
      <c r="B1174" t="s">
        <v>134</v>
      </c>
      <c r="C1174" t="s">
        <v>497</v>
      </c>
      <c r="D1174" t="s">
        <v>54</v>
      </c>
      <c r="E1174" t="s">
        <v>623</v>
      </c>
      <c r="F1174">
        <v>0.193</v>
      </c>
      <c r="G1174">
        <v>0.193</v>
      </c>
      <c r="H1174">
        <v>1</v>
      </c>
      <c r="J1174" t="s">
        <v>8387</v>
      </c>
      <c r="K1174" t="s">
        <v>367</v>
      </c>
      <c r="L1174" t="s">
        <v>401</v>
      </c>
      <c r="M1174" t="s">
        <v>9098</v>
      </c>
      <c r="N1174" t="s">
        <v>9100</v>
      </c>
      <c r="O1174">
        <v>0</v>
      </c>
      <c r="P1174">
        <v>0</v>
      </c>
      <c r="Q1174">
        <v>1</v>
      </c>
    </row>
    <row r="1175" spans="1:17" x14ac:dyDescent="0.2">
      <c r="A1175" t="s">
        <v>498</v>
      </c>
      <c r="B1175" t="s">
        <v>134</v>
      </c>
      <c r="C1175" t="s">
        <v>497</v>
      </c>
      <c r="D1175" t="s">
        <v>54</v>
      </c>
      <c r="E1175" t="s">
        <v>624</v>
      </c>
      <c r="F1175">
        <v>0.19400000000000001</v>
      </c>
      <c r="G1175">
        <v>0.19400000000000001</v>
      </c>
      <c r="H1175">
        <v>1</v>
      </c>
      <c r="J1175" t="s">
        <v>8387</v>
      </c>
      <c r="K1175" t="s">
        <v>367</v>
      </c>
      <c r="L1175" t="s">
        <v>401</v>
      </c>
      <c r="M1175" t="s">
        <v>9098</v>
      </c>
      <c r="N1175" t="s">
        <v>9101</v>
      </c>
      <c r="O1175">
        <v>0</v>
      </c>
      <c r="P1175">
        <v>0</v>
      </c>
      <c r="Q1175">
        <v>1</v>
      </c>
    </row>
    <row r="1176" spans="1:17" x14ac:dyDescent="0.2">
      <c r="A1176" t="s">
        <v>498</v>
      </c>
      <c r="B1176" t="s">
        <v>134</v>
      </c>
      <c r="C1176" t="s">
        <v>497</v>
      </c>
      <c r="D1176" t="s">
        <v>54</v>
      </c>
      <c r="E1176" t="s">
        <v>625</v>
      </c>
      <c r="F1176">
        <v>0.193</v>
      </c>
      <c r="G1176">
        <v>0.193</v>
      </c>
      <c r="H1176">
        <v>1</v>
      </c>
      <c r="J1176" t="s">
        <v>8387</v>
      </c>
      <c r="K1176" t="s">
        <v>367</v>
      </c>
      <c r="L1176" t="s">
        <v>401</v>
      </c>
      <c r="M1176" t="s">
        <v>9098</v>
      </c>
      <c r="N1176" t="s">
        <v>9102</v>
      </c>
      <c r="O1176">
        <v>0</v>
      </c>
      <c r="P1176">
        <v>0</v>
      </c>
      <c r="Q1176">
        <v>1</v>
      </c>
    </row>
    <row r="1177" spans="1:17" x14ac:dyDescent="0.2">
      <c r="A1177" t="s">
        <v>498</v>
      </c>
      <c r="B1177" t="s">
        <v>134</v>
      </c>
      <c r="C1177" t="s">
        <v>497</v>
      </c>
      <c r="D1177" t="s">
        <v>54</v>
      </c>
      <c r="E1177" t="s">
        <v>626</v>
      </c>
      <c r="F1177">
        <v>0.193</v>
      </c>
      <c r="G1177">
        <v>0.193</v>
      </c>
      <c r="H1177">
        <v>1</v>
      </c>
      <c r="J1177" t="s">
        <v>8387</v>
      </c>
      <c r="K1177" t="s">
        <v>367</v>
      </c>
      <c r="L1177" t="s">
        <v>401</v>
      </c>
      <c r="M1177" t="s">
        <v>9098</v>
      </c>
      <c r="N1177" t="s">
        <v>9103</v>
      </c>
      <c r="O1177">
        <v>0</v>
      </c>
      <c r="P1177">
        <v>0</v>
      </c>
      <c r="Q1177">
        <v>1</v>
      </c>
    </row>
    <row r="1178" spans="1:17" x14ac:dyDescent="0.2">
      <c r="A1178" t="s">
        <v>498</v>
      </c>
      <c r="B1178" t="s">
        <v>134</v>
      </c>
      <c r="C1178" t="s">
        <v>497</v>
      </c>
      <c r="D1178" t="s">
        <v>54</v>
      </c>
      <c r="E1178" t="s">
        <v>627</v>
      </c>
      <c r="F1178">
        <v>0.20899999999999999</v>
      </c>
      <c r="G1178">
        <v>0.20899999999999999</v>
      </c>
      <c r="H1178">
        <v>1</v>
      </c>
      <c r="J1178" t="s">
        <v>8387</v>
      </c>
      <c r="K1178" t="s">
        <v>367</v>
      </c>
      <c r="L1178" t="s">
        <v>401</v>
      </c>
      <c r="M1178" t="s">
        <v>9098</v>
      </c>
      <c r="N1178" t="s">
        <v>9104</v>
      </c>
      <c r="O1178">
        <v>0</v>
      </c>
      <c r="P1178">
        <v>0</v>
      </c>
      <c r="Q1178">
        <v>1</v>
      </c>
    </row>
    <row r="1179" spans="1:17" x14ac:dyDescent="0.2">
      <c r="A1179" t="s">
        <v>498</v>
      </c>
      <c r="B1179" t="s">
        <v>134</v>
      </c>
      <c r="C1179" t="s">
        <v>497</v>
      </c>
      <c r="D1179" t="s">
        <v>54</v>
      </c>
      <c r="E1179" t="s">
        <v>8213</v>
      </c>
      <c r="F1179">
        <v>0.245</v>
      </c>
      <c r="G1179">
        <v>0.245</v>
      </c>
      <c r="H1179">
        <v>1</v>
      </c>
      <c r="J1179" t="s">
        <v>8387</v>
      </c>
      <c r="K1179" t="s">
        <v>367</v>
      </c>
      <c r="L1179" t="s">
        <v>401</v>
      </c>
      <c r="M1179" t="s">
        <v>9098</v>
      </c>
      <c r="N1179" t="s">
        <v>8981</v>
      </c>
      <c r="O1179">
        <v>0</v>
      </c>
      <c r="P1179">
        <v>0</v>
      </c>
      <c r="Q1179">
        <v>1</v>
      </c>
    </row>
    <row r="1180" spans="1:17" x14ac:dyDescent="0.2">
      <c r="A1180" t="s">
        <v>498</v>
      </c>
      <c r="B1180" t="s">
        <v>134</v>
      </c>
      <c r="C1180" t="s">
        <v>497</v>
      </c>
      <c r="D1180" t="s">
        <v>54</v>
      </c>
      <c r="E1180" t="s">
        <v>628</v>
      </c>
      <c r="F1180">
        <v>0.219</v>
      </c>
      <c r="G1180">
        <v>0.219</v>
      </c>
      <c r="H1180">
        <v>1</v>
      </c>
      <c r="J1180" t="s">
        <v>8387</v>
      </c>
      <c r="K1180" t="s">
        <v>367</v>
      </c>
      <c r="L1180" t="s">
        <v>401</v>
      </c>
      <c r="M1180" t="s">
        <v>9098</v>
      </c>
      <c r="N1180" t="s">
        <v>8984</v>
      </c>
      <c r="O1180">
        <v>0</v>
      </c>
      <c r="P1180">
        <v>0</v>
      </c>
      <c r="Q1180">
        <v>1</v>
      </c>
    </row>
    <row r="1181" spans="1:17" x14ac:dyDescent="0.2">
      <c r="A1181" t="s">
        <v>498</v>
      </c>
      <c r="B1181" t="s">
        <v>134</v>
      </c>
      <c r="C1181" t="s">
        <v>497</v>
      </c>
      <c r="D1181" t="s">
        <v>54</v>
      </c>
      <c r="E1181" t="s">
        <v>629</v>
      </c>
      <c r="F1181">
        <v>0.193</v>
      </c>
      <c r="G1181">
        <v>0.193</v>
      </c>
      <c r="H1181">
        <v>1</v>
      </c>
      <c r="J1181" t="s">
        <v>8387</v>
      </c>
      <c r="K1181" t="s">
        <v>367</v>
      </c>
      <c r="L1181" t="s">
        <v>401</v>
      </c>
      <c r="M1181" t="s">
        <v>9098</v>
      </c>
      <c r="N1181" t="s">
        <v>8985</v>
      </c>
      <c r="O1181">
        <v>0</v>
      </c>
      <c r="P1181">
        <v>0</v>
      </c>
      <c r="Q1181">
        <v>1</v>
      </c>
    </row>
    <row r="1182" spans="1:17" x14ac:dyDescent="0.2">
      <c r="A1182" t="s">
        <v>498</v>
      </c>
      <c r="B1182" t="s">
        <v>134</v>
      </c>
      <c r="C1182" t="s">
        <v>497</v>
      </c>
      <c r="D1182" t="s">
        <v>54</v>
      </c>
      <c r="E1182" t="s">
        <v>630</v>
      </c>
      <c r="F1182">
        <v>0.193</v>
      </c>
      <c r="G1182">
        <v>0.193</v>
      </c>
      <c r="H1182">
        <v>1</v>
      </c>
      <c r="J1182" t="s">
        <v>8387</v>
      </c>
      <c r="K1182" t="s">
        <v>367</v>
      </c>
      <c r="L1182" t="s">
        <v>401</v>
      </c>
      <c r="M1182" t="s">
        <v>9098</v>
      </c>
      <c r="N1182" t="s">
        <v>8986</v>
      </c>
      <c r="O1182">
        <v>0</v>
      </c>
      <c r="P1182">
        <v>0</v>
      </c>
      <c r="Q1182">
        <v>1</v>
      </c>
    </row>
    <row r="1183" spans="1:17" x14ac:dyDescent="0.2">
      <c r="A1183" t="s">
        <v>498</v>
      </c>
      <c r="B1183" t="s">
        <v>134</v>
      </c>
      <c r="C1183" t="s">
        <v>497</v>
      </c>
      <c r="D1183" t="s">
        <v>54</v>
      </c>
      <c r="E1183" t="s">
        <v>631</v>
      </c>
      <c r="F1183">
        <v>0.223</v>
      </c>
      <c r="G1183">
        <v>0.223</v>
      </c>
      <c r="H1183">
        <v>1</v>
      </c>
      <c r="J1183" t="s">
        <v>8387</v>
      </c>
      <c r="K1183" t="s">
        <v>367</v>
      </c>
      <c r="L1183" t="s">
        <v>401</v>
      </c>
      <c r="M1183" t="s">
        <v>9098</v>
      </c>
      <c r="N1183" t="s">
        <v>9124</v>
      </c>
      <c r="O1183">
        <v>1E-3</v>
      </c>
      <c r="P1183">
        <v>1E-3</v>
      </c>
      <c r="Q1183">
        <v>1</v>
      </c>
    </row>
    <row r="1184" spans="1:17" x14ac:dyDescent="0.2">
      <c r="A1184" t="s">
        <v>498</v>
      </c>
      <c r="B1184" t="s">
        <v>134</v>
      </c>
      <c r="C1184" t="s">
        <v>497</v>
      </c>
      <c r="D1184" t="s">
        <v>54</v>
      </c>
      <c r="E1184" t="s">
        <v>632</v>
      </c>
      <c r="F1184">
        <v>0.193</v>
      </c>
      <c r="G1184">
        <v>0.193</v>
      </c>
      <c r="H1184">
        <v>1</v>
      </c>
      <c r="J1184" t="s">
        <v>8387</v>
      </c>
      <c r="K1184" t="s">
        <v>367</v>
      </c>
      <c r="L1184" t="s">
        <v>401</v>
      </c>
      <c r="M1184" t="s">
        <v>9098</v>
      </c>
      <c r="N1184" t="s">
        <v>9125</v>
      </c>
      <c r="O1184">
        <v>2E-3</v>
      </c>
      <c r="P1184">
        <v>2E-3</v>
      </c>
      <c r="Q1184">
        <v>1</v>
      </c>
    </row>
    <row r="1185" spans="1:17" x14ac:dyDescent="0.2">
      <c r="A1185" t="s">
        <v>498</v>
      </c>
      <c r="B1185" t="s">
        <v>134</v>
      </c>
      <c r="C1185" t="s">
        <v>497</v>
      </c>
      <c r="D1185" t="s">
        <v>54</v>
      </c>
      <c r="E1185" t="s">
        <v>633</v>
      </c>
      <c r="F1185">
        <v>0.214</v>
      </c>
      <c r="G1185">
        <v>0.214</v>
      </c>
      <c r="H1185">
        <v>1</v>
      </c>
      <c r="J1185" t="s">
        <v>8387</v>
      </c>
      <c r="K1185" t="s">
        <v>367</v>
      </c>
      <c r="L1185" t="s">
        <v>401</v>
      </c>
      <c r="M1185" t="s">
        <v>9098</v>
      </c>
      <c r="N1185" t="s">
        <v>9121</v>
      </c>
      <c r="O1185">
        <v>2E-3</v>
      </c>
      <c r="P1185">
        <v>2E-3</v>
      </c>
      <c r="Q1185">
        <v>1</v>
      </c>
    </row>
    <row r="1186" spans="1:17" x14ac:dyDescent="0.2">
      <c r="A1186" t="s">
        <v>498</v>
      </c>
      <c r="B1186" t="s">
        <v>134</v>
      </c>
      <c r="C1186" t="s">
        <v>497</v>
      </c>
      <c r="D1186" t="s">
        <v>54</v>
      </c>
      <c r="E1186" t="s">
        <v>634</v>
      </c>
      <c r="F1186">
        <v>0.193</v>
      </c>
      <c r="G1186">
        <v>0.193</v>
      </c>
      <c r="H1186">
        <v>1</v>
      </c>
      <c r="J1186" t="s">
        <v>8387</v>
      </c>
      <c r="K1186" t="s">
        <v>367</v>
      </c>
      <c r="L1186" t="s">
        <v>401</v>
      </c>
      <c r="M1186" t="s">
        <v>9098</v>
      </c>
      <c r="N1186" t="s">
        <v>9122</v>
      </c>
      <c r="O1186">
        <v>2E-3</v>
      </c>
      <c r="P1186">
        <v>2E-3</v>
      </c>
      <c r="Q1186">
        <v>1</v>
      </c>
    </row>
    <row r="1187" spans="1:17" x14ac:dyDescent="0.2">
      <c r="A1187" t="s">
        <v>498</v>
      </c>
      <c r="B1187" t="s">
        <v>134</v>
      </c>
      <c r="C1187" t="s">
        <v>497</v>
      </c>
      <c r="D1187" t="s">
        <v>54</v>
      </c>
      <c r="E1187" t="s">
        <v>635</v>
      </c>
      <c r="F1187">
        <v>0.193</v>
      </c>
      <c r="G1187">
        <v>0.193</v>
      </c>
      <c r="H1187">
        <v>1</v>
      </c>
      <c r="J1187" t="s">
        <v>8387</v>
      </c>
      <c r="K1187" t="s">
        <v>367</v>
      </c>
      <c r="L1187" t="s">
        <v>401</v>
      </c>
      <c r="M1187" t="s">
        <v>9098</v>
      </c>
      <c r="N1187" t="s">
        <v>9105</v>
      </c>
      <c r="O1187">
        <v>3.0000000000000001E-3</v>
      </c>
      <c r="P1187">
        <v>3.0000000000000001E-3</v>
      </c>
      <c r="Q1187">
        <v>1</v>
      </c>
    </row>
    <row r="1188" spans="1:17" x14ac:dyDescent="0.2">
      <c r="A1188" t="s">
        <v>498</v>
      </c>
      <c r="B1188" t="s">
        <v>134</v>
      </c>
      <c r="C1188" t="s">
        <v>497</v>
      </c>
      <c r="D1188" t="s">
        <v>54</v>
      </c>
      <c r="E1188" t="s">
        <v>636</v>
      </c>
      <c r="F1188">
        <v>0.193</v>
      </c>
      <c r="G1188">
        <v>0.193</v>
      </c>
      <c r="H1188">
        <v>1</v>
      </c>
      <c r="J1188" t="s">
        <v>8387</v>
      </c>
      <c r="K1188" t="s">
        <v>367</v>
      </c>
      <c r="L1188" t="s">
        <v>401</v>
      </c>
      <c r="M1188" t="s">
        <v>9098</v>
      </c>
      <c r="N1188" t="s">
        <v>9106</v>
      </c>
      <c r="O1188">
        <v>1E-3</v>
      </c>
      <c r="P1188">
        <v>1E-3</v>
      </c>
      <c r="Q1188">
        <v>1</v>
      </c>
    </row>
    <row r="1189" spans="1:17" x14ac:dyDescent="0.2">
      <c r="A1189" t="s">
        <v>498</v>
      </c>
      <c r="B1189" t="s">
        <v>134</v>
      </c>
      <c r="C1189" t="s">
        <v>497</v>
      </c>
      <c r="D1189" t="s">
        <v>54</v>
      </c>
      <c r="E1189" t="s">
        <v>637</v>
      </c>
      <c r="F1189">
        <v>0.19400000000000001</v>
      </c>
      <c r="G1189">
        <v>0.19400000000000001</v>
      </c>
      <c r="H1189">
        <v>1</v>
      </c>
      <c r="J1189" t="s">
        <v>8387</v>
      </c>
      <c r="K1189" t="s">
        <v>367</v>
      </c>
      <c r="L1189" t="s">
        <v>401</v>
      </c>
      <c r="M1189" t="s">
        <v>9098</v>
      </c>
      <c r="N1189" t="s">
        <v>9107</v>
      </c>
      <c r="O1189">
        <v>0</v>
      </c>
      <c r="P1189">
        <v>0</v>
      </c>
      <c r="Q1189">
        <v>1</v>
      </c>
    </row>
    <row r="1190" spans="1:17" x14ac:dyDescent="0.2">
      <c r="A1190" t="s">
        <v>498</v>
      </c>
      <c r="B1190" t="s">
        <v>134</v>
      </c>
      <c r="C1190" t="s">
        <v>497</v>
      </c>
      <c r="D1190" t="s">
        <v>54</v>
      </c>
      <c r="E1190" t="s">
        <v>638</v>
      </c>
      <c r="F1190">
        <v>0.193</v>
      </c>
      <c r="G1190">
        <v>0.193</v>
      </c>
      <c r="H1190">
        <v>1</v>
      </c>
      <c r="J1190" t="s">
        <v>8387</v>
      </c>
      <c r="K1190" t="s">
        <v>367</v>
      </c>
      <c r="L1190" t="s">
        <v>401</v>
      </c>
      <c r="M1190" t="s">
        <v>9098</v>
      </c>
      <c r="N1190" t="s">
        <v>9108</v>
      </c>
      <c r="O1190">
        <v>0</v>
      </c>
      <c r="P1190">
        <v>0</v>
      </c>
      <c r="Q1190">
        <v>1</v>
      </c>
    </row>
    <row r="1191" spans="1:17" x14ac:dyDescent="0.2">
      <c r="A1191" t="s">
        <v>498</v>
      </c>
      <c r="B1191" t="s">
        <v>134</v>
      </c>
      <c r="C1191" t="s">
        <v>497</v>
      </c>
      <c r="D1191" t="s">
        <v>54</v>
      </c>
      <c r="E1191" t="s">
        <v>639</v>
      </c>
      <c r="F1191">
        <v>0.20699999999999999</v>
      </c>
      <c r="G1191">
        <v>0.20699999999999999</v>
      </c>
      <c r="H1191">
        <v>1</v>
      </c>
      <c r="J1191" t="s">
        <v>8387</v>
      </c>
      <c r="K1191" t="s">
        <v>367</v>
      </c>
      <c r="L1191" t="s">
        <v>401</v>
      </c>
      <c r="M1191" t="s">
        <v>9098</v>
      </c>
      <c r="N1191" t="s">
        <v>9109</v>
      </c>
      <c r="O1191">
        <v>0</v>
      </c>
      <c r="P1191">
        <v>0</v>
      </c>
      <c r="Q1191">
        <v>1</v>
      </c>
    </row>
    <row r="1192" spans="1:17" x14ac:dyDescent="0.2">
      <c r="A1192" t="s">
        <v>498</v>
      </c>
      <c r="B1192" t="s">
        <v>134</v>
      </c>
      <c r="C1192" t="s">
        <v>497</v>
      </c>
      <c r="D1192" t="s">
        <v>54</v>
      </c>
      <c r="E1192" t="s">
        <v>640</v>
      </c>
      <c r="F1192">
        <v>0.19400000000000001</v>
      </c>
      <c r="G1192">
        <v>0.19400000000000001</v>
      </c>
      <c r="H1192">
        <v>1</v>
      </c>
      <c r="J1192" t="s">
        <v>8387</v>
      </c>
      <c r="K1192" t="s">
        <v>367</v>
      </c>
      <c r="L1192" t="s">
        <v>401</v>
      </c>
      <c r="M1192" t="s">
        <v>9098</v>
      </c>
      <c r="N1192" t="s">
        <v>9123</v>
      </c>
      <c r="O1192">
        <v>0</v>
      </c>
      <c r="P1192">
        <v>0</v>
      </c>
      <c r="Q1192">
        <v>1</v>
      </c>
    </row>
    <row r="1193" spans="1:17" x14ac:dyDescent="0.2">
      <c r="A1193" t="s">
        <v>498</v>
      </c>
      <c r="B1193" t="s">
        <v>134</v>
      </c>
      <c r="C1193" t="s">
        <v>497</v>
      </c>
      <c r="D1193" t="s">
        <v>54</v>
      </c>
      <c r="E1193" t="s">
        <v>641</v>
      </c>
      <c r="F1193">
        <v>0.19400000000000001</v>
      </c>
      <c r="G1193">
        <v>0.19400000000000001</v>
      </c>
      <c r="H1193">
        <v>1</v>
      </c>
      <c r="J1193" t="s">
        <v>8387</v>
      </c>
      <c r="K1193" t="s">
        <v>367</v>
      </c>
      <c r="L1193" t="s">
        <v>401</v>
      </c>
      <c r="M1193" t="s">
        <v>9098</v>
      </c>
      <c r="N1193" t="s">
        <v>9110</v>
      </c>
      <c r="O1193">
        <v>0</v>
      </c>
      <c r="P1193">
        <v>0</v>
      </c>
      <c r="Q1193">
        <v>1</v>
      </c>
    </row>
    <row r="1194" spans="1:17" x14ac:dyDescent="0.2">
      <c r="A1194" t="s">
        <v>498</v>
      </c>
      <c r="B1194" t="s">
        <v>134</v>
      </c>
      <c r="C1194" t="s">
        <v>497</v>
      </c>
      <c r="D1194" t="s">
        <v>54</v>
      </c>
      <c r="E1194" t="s">
        <v>642</v>
      </c>
      <c r="F1194">
        <v>0.193</v>
      </c>
      <c r="G1194">
        <v>0.193</v>
      </c>
      <c r="H1194">
        <v>1</v>
      </c>
      <c r="J1194" t="s">
        <v>8387</v>
      </c>
      <c r="K1194" t="s">
        <v>367</v>
      </c>
      <c r="L1194" t="s">
        <v>401</v>
      </c>
      <c r="M1194" t="s">
        <v>9098</v>
      </c>
      <c r="N1194" t="s">
        <v>9111</v>
      </c>
      <c r="O1194">
        <v>0</v>
      </c>
      <c r="P1194">
        <v>0</v>
      </c>
      <c r="Q1194">
        <v>1</v>
      </c>
    </row>
    <row r="1195" spans="1:17" x14ac:dyDescent="0.2">
      <c r="A1195" t="s">
        <v>498</v>
      </c>
      <c r="B1195" t="s">
        <v>134</v>
      </c>
      <c r="C1195" t="s">
        <v>497</v>
      </c>
      <c r="D1195" t="s">
        <v>54</v>
      </c>
      <c r="E1195" t="s">
        <v>643</v>
      </c>
      <c r="F1195">
        <v>0.193</v>
      </c>
      <c r="G1195">
        <v>0.193</v>
      </c>
      <c r="H1195">
        <v>1</v>
      </c>
      <c r="J1195" t="s">
        <v>8387</v>
      </c>
      <c r="K1195" t="s">
        <v>367</v>
      </c>
      <c r="L1195" t="s">
        <v>401</v>
      </c>
      <c r="M1195" t="s">
        <v>9098</v>
      </c>
      <c r="N1195" t="s">
        <v>9112</v>
      </c>
      <c r="O1195">
        <v>0</v>
      </c>
      <c r="P1195">
        <v>0</v>
      </c>
      <c r="Q1195">
        <v>1</v>
      </c>
    </row>
    <row r="1196" spans="1:17" x14ac:dyDescent="0.2">
      <c r="A1196" t="s">
        <v>498</v>
      </c>
      <c r="B1196" t="s">
        <v>134</v>
      </c>
      <c r="C1196" t="s">
        <v>497</v>
      </c>
      <c r="D1196" t="s">
        <v>54</v>
      </c>
      <c r="E1196" t="s">
        <v>644</v>
      </c>
      <c r="F1196">
        <v>0.193</v>
      </c>
      <c r="G1196">
        <v>0.193</v>
      </c>
      <c r="H1196">
        <v>1</v>
      </c>
      <c r="J1196" t="s">
        <v>8387</v>
      </c>
      <c r="K1196" t="s">
        <v>367</v>
      </c>
      <c r="L1196" t="s">
        <v>401</v>
      </c>
      <c r="M1196" t="s">
        <v>9098</v>
      </c>
      <c r="N1196" t="s">
        <v>9113</v>
      </c>
      <c r="O1196">
        <v>0</v>
      </c>
      <c r="P1196">
        <v>0</v>
      </c>
      <c r="Q1196">
        <v>1</v>
      </c>
    </row>
    <row r="1197" spans="1:17" x14ac:dyDescent="0.2">
      <c r="A1197" t="s">
        <v>498</v>
      </c>
      <c r="B1197" t="s">
        <v>134</v>
      </c>
      <c r="C1197" t="s">
        <v>497</v>
      </c>
      <c r="D1197" t="s">
        <v>54</v>
      </c>
      <c r="E1197" t="s">
        <v>645</v>
      </c>
      <c r="F1197">
        <v>0.19400000000000001</v>
      </c>
      <c r="G1197">
        <v>0.19400000000000001</v>
      </c>
      <c r="H1197">
        <v>1</v>
      </c>
      <c r="J1197" t="s">
        <v>8387</v>
      </c>
      <c r="K1197" t="s">
        <v>367</v>
      </c>
      <c r="L1197" t="s">
        <v>401</v>
      </c>
      <c r="M1197" t="s">
        <v>9098</v>
      </c>
      <c r="N1197" t="s">
        <v>9114</v>
      </c>
      <c r="O1197">
        <v>0</v>
      </c>
      <c r="P1197">
        <v>0</v>
      </c>
      <c r="Q1197">
        <v>1</v>
      </c>
    </row>
    <row r="1198" spans="1:17" x14ac:dyDescent="0.2">
      <c r="A1198" t="s">
        <v>498</v>
      </c>
      <c r="B1198" t="s">
        <v>134</v>
      </c>
      <c r="C1198" t="s">
        <v>497</v>
      </c>
      <c r="D1198" t="s">
        <v>54</v>
      </c>
      <c r="E1198" t="s">
        <v>646</v>
      </c>
      <c r="F1198">
        <v>0.193</v>
      </c>
      <c r="G1198">
        <v>0.193</v>
      </c>
      <c r="H1198">
        <v>1</v>
      </c>
      <c r="J1198" t="s">
        <v>8387</v>
      </c>
      <c r="K1198" t="s">
        <v>367</v>
      </c>
      <c r="L1198" t="s">
        <v>401</v>
      </c>
      <c r="M1198" t="s">
        <v>9098</v>
      </c>
      <c r="N1198" t="s">
        <v>9126</v>
      </c>
      <c r="O1198">
        <v>0</v>
      </c>
      <c r="P1198">
        <v>0</v>
      </c>
      <c r="Q1198">
        <v>1</v>
      </c>
    </row>
    <row r="1199" spans="1:17" x14ac:dyDescent="0.2">
      <c r="A1199" t="s">
        <v>498</v>
      </c>
      <c r="B1199" t="s">
        <v>134</v>
      </c>
      <c r="C1199" t="s">
        <v>497</v>
      </c>
      <c r="D1199" t="s">
        <v>54</v>
      </c>
      <c r="E1199" t="s">
        <v>647</v>
      </c>
      <c r="F1199">
        <v>0.193</v>
      </c>
      <c r="G1199">
        <v>0.193</v>
      </c>
      <c r="H1199">
        <v>1</v>
      </c>
      <c r="J1199" t="s">
        <v>8387</v>
      </c>
      <c r="K1199" t="s">
        <v>367</v>
      </c>
      <c r="L1199" t="s">
        <v>401</v>
      </c>
      <c r="M1199" t="s">
        <v>9098</v>
      </c>
      <c r="N1199" t="s">
        <v>9115</v>
      </c>
      <c r="O1199">
        <v>0</v>
      </c>
      <c r="P1199">
        <v>0</v>
      </c>
      <c r="Q1199">
        <v>1</v>
      </c>
    </row>
    <row r="1200" spans="1:17" x14ac:dyDescent="0.2">
      <c r="A1200" t="s">
        <v>498</v>
      </c>
      <c r="B1200" t="s">
        <v>134</v>
      </c>
      <c r="C1200" t="s">
        <v>497</v>
      </c>
      <c r="D1200" t="s">
        <v>54</v>
      </c>
      <c r="E1200" t="s">
        <v>648</v>
      </c>
      <c r="F1200">
        <v>0.193</v>
      </c>
      <c r="G1200">
        <v>0.193</v>
      </c>
      <c r="H1200">
        <v>1</v>
      </c>
      <c r="J1200" t="s">
        <v>8387</v>
      </c>
      <c r="K1200" t="s">
        <v>367</v>
      </c>
      <c r="L1200" t="s">
        <v>401</v>
      </c>
      <c r="M1200" t="s">
        <v>9098</v>
      </c>
      <c r="N1200" t="s">
        <v>9116</v>
      </c>
      <c r="O1200">
        <v>0</v>
      </c>
      <c r="P1200">
        <v>0</v>
      </c>
      <c r="Q1200">
        <v>1</v>
      </c>
    </row>
    <row r="1201" spans="1:17" x14ac:dyDescent="0.2">
      <c r="A1201" t="s">
        <v>498</v>
      </c>
      <c r="B1201" t="s">
        <v>134</v>
      </c>
      <c r="C1201" t="s">
        <v>497</v>
      </c>
      <c r="D1201" t="s">
        <v>54</v>
      </c>
      <c r="E1201" t="s">
        <v>649</v>
      </c>
      <c r="F1201">
        <v>0.193</v>
      </c>
      <c r="G1201">
        <v>0.193</v>
      </c>
      <c r="H1201">
        <v>1</v>
      </c>
      <c r="J1201" t="s">
        <v>8387</v>
      </c>
      <c r="K1201" t="s">
        <v>367</v>
      </c>
      <c r="L1201" t="s">
        <v>401</v>
      </c>
      <c r="M1201" t="s">
        <v>9098</v>
      </c>
      <c r="N1201" t="s">
        <v>9117</v>
      </c>
      <c r="O1201">
        <v>0</v>
      </c>
      <c r="P1201">
        <v>0</v>
      </c>
      <c r="Q1201">
        <v>1</v>
      </c>
    </row>
    <row r="1202" spans="1:17" x14ac:dyDescent="0.2">
      <c r="A1202" t="s">
        <v>498</v>
      </c>
      <c r="B1202" t="s">
        <v>134</v>
      </c>
      <c r="C1202" t="s">
        <v>497</v>
      </c>
      <c r="D1202" t="s">
        <v>54</v>
      </c>
      <c r="E1202" t="s">
        <v>650</v>
      </c>
      <c r="F1202">
        <v>0.193</v>
      </c>
      <c r="G1202">
        <v>0.193</v>
      </c>
      <c r="H1202">
        <v>1</v>
      </c>
      <c r="J1202" t="s">
        <v>8387</v>
      </c>
      <c r="K1202" t="s">
        <v>367</v>
      </c>
      <c r="L1202" t="s">
        <v>401</v>
      </c>
      <c r="M1202" t="s">
        <v>9098</v>
      </c>
      <c r="N1202" t="s">
        <v>9118</v>
      </c>
      <c r="O1202">
        <v>0</v>
      </c>
      <c r="P1202">
        <v>0</v>
      </c>
      <c r="Q1202">
        <v>1</v>
      </c>
    </row>
    <row r="1203" spans="1:17" x14ac:dyDescent="0.2">
      <c r="A1203" t="s">
        <v>498</v>
      </c>
      <c r="B1203" t="s">
        <v>134</v>
      </c>
      <c r="C1203" t="s">
        <v>497</v>
      </c>
      <c r="D1203" t="s">
        <v>54</v>
      </c>
      <c r="E1203" t="s">
        <v>8214</v>
      </c>
      <c r="F1203">
        <v>0.193</v>
      </c>
      <c r="G1203">
        <v>0.193</v>
      </c>
      <c r="H1203">
        <v>1</v>
      </c>
      <c r="J1203" t="s">
        <v>8387</v>
      </c>
      <c r="K1203" t="s">
        <v>367</v>
      </c>
      <c r="L1203" t="s">
        <v>401</v>
      </c>
      <c r="M1203" t="s">
        <v>9098</v>
      </c>
      <c r="N1203" t="s">
        <v>8982</v>
      </c>
      <c r="O1203">
        <v>0</v>
      </c>
      <c r="P1203">
        <v>0</v>
      </c>
      <c r="Q1203">
        <v>1</v>
      </c>
    </row>
    <row r="1204" spans="1:17" x14ac:dyDescent="0.2">
      <c r="A1204" t="s">
        <v>498</v>
      </c>
      <c r="B1204" t="s">
        <v>134</v>
      </c>
      <c r="C1204" t="s">
        <v>497</v>
      </c>
      <c r="D1204" t="s">
        <v>54</v>
      </c>
      <c r="E1204" t="s">
        <v>651</v>
      </c>
      <c r="F1204">
        <v>0.193</v>
      </c>
      <c r="G1204">
        <v>0.193</v>
      </c>
      <c r="H1204">
        <v>1</v>
      </c>
      <c r="J1204" t="s">
        <v>8387</v>
      </c>
      <c r="K1204" t="s">
        <v>367</v>
      </c>
      <c r="L1204" t="s">
        <v>401</v>
      </c>
      <c r="M1204" t="s">
        <v>9098</v>
      </c>
      <c r="N1204" t="s">
        <v>8987</v>
      </c>
      <c r="O1204">
        <v>0</v>
      </c>
      <c r="P1204">
        <v>0</v>
      </c>
      <c r="Q1204">
        <v>1</v>
      </c>
    </row>
    <row r="1205" spans="1:17" x14ac:dyDescent="0.2">
      <c r="A1205" t="s">
        <v>498</v>
      </c>
      <c r="B1205" t="s">
        <v>134</v>
      </c>
      <c r="C1205" t="s">
        <v>497</v>
      </c>
      <c r="D1205" t="s">
        <v>54</v>
      </c>
      <c r="E1205" t="s">
        <v>652</v>
      </c>
      <c r="F1205">
        <v>0.193</v>
      </c>
      <c r="G1205">
        <v>0.193</v>
      </c>
      <c r="H1205">
        <v>1</v>
      </c>
      <c r="J1205" t="s">
        <v>8387</v>
      </c>
      <c r="K1205" t="s">
        <v>367</v>
      </c>
      <c r="L1205" t="s">
        <v>401</v>
      </c>
      <c r="M1205" t="s">
        <v>9098</v>
      </c>
      <c r="N1205" t="s">
        <v>8988</v>
      </c>
      <c r="O1205">
        <v>0</v>
      </c>
      <c r="P1205">
        <v>0</v>
      </c>
      <c r="Q1205">
        <v>1</v>
      </c>
    </row>
    <row r="1206" spans="1:17" x14ac:dyDescent="0.2">
      <c r="A1206" t="s">
        <v>498</v>
      </c>
      <c r="B1206" t="s">
        <v>134</v>
      </c>
      <c r="C1206" t="s">
        <v>497</v>
      </c>
      <c r="D1206" t="s">
        <v>54</v>
      </c>
      <c r="E1206" t="s">
        <v>653</v>
      </c>
      <c r="F1206">
        <v>0.193</v>
      </c>
      <c r="G1206">
        <v>0.193</v>
      </c>
      <c r="H1206">
        <v>1</v>
      </c>
      <c r="J1206" t="s">
        <v>8387</v>
      </c>
      <c r="K1206" t="s">
        <v>367</v>
      </c>
      <c r="L1206" t="s">
        <v>401</v>
      </c>
      <c r="M1206" t="s">
        <v>9098</v>
      </c>
      <c r="N1206" t="s">
        <v>8989</v>
      </c>
      <c r="O1206">
        <v>0</v>
      </c>
      <c r="P1206">
        <v>0</v>
      </c>
      <c r="Q1206">
        <v>1</v>
      </c>
    </row>
    <row r="1207" spans="1:17" x14ac:dyDescent="0.2">
      <c r="A1207" t="s">
        <v>498</v>
      </c>
      <c r="B1207" t="s">
        <v>134</v>
      </c>
      <c r="C1207" t="s">
        <v>497</v>
      </c>
      <c r="D1207" t="s">
        <v>54</v>
      </c>
      <c r="E1207" t="s">
        <v>654</v>
      </c>
      <c r="F1207">
        <v>0.193</v>
      </c>
      <c r="G1207">
        <v>0.193</v>
      </c>
      <c r="H1207">
        <v>1</v>
      </c>
      <c r="J1207" t="s">
        <v>8387</v>
      </c>
      <c r="K1207" t="s">
        <v>367</v>
      </c>
      <c r="L1207" t="s">
        <v>401</v>
      </c>
      <c r="M1207" t="s">
        <v>9098</v>
      </c>
      <c r="N1207" t="s">
        <v>9127</v>
      </c>
      <c r="O1207">
        <v>0</v>
      </c>
      <c r="P1207">
        <v>0</v>
      </c>
      <c r="Q1207">
        <v>1</v>
      </c>
    </row>
    <row r="1208" spans="1:17" x14ac:dyDescent="0.2">
      <c r="A1208" t="s">
        <v>498</v>
      </c>
      <c r="B1208" t="s">
        <v>134</v>
      </c>
      <c r="C1208" t="s">
        <v>497</v>
      </c>
      <c r="D1208" t="s">
        <v>54</v>
      </c>
      <c r="E1208" t="s">
        <v>655</v>
      </c>
      <c r="F1208">
        <v>0.193</v>
      </c>
      <c r="G1208">
        <v>0.193</v>
      </c>
      <c r="H1208">
        <v>1</v>
      </c>
      <c r="J1208" t="s">
        <v>8387</v>
      </c>
      <c r="K1208" t="s">
        <v>367</v>
      </c>
      <c r="L1208" t="s">
        <v>401</v>
      </c>
      <c r="M1208" t="s">
        <v>9098</v>
      </c>
      <c r="N1208" t="s">
        <v>9128</v>
      </c>
      <c r="O1208">
        <v>1E-3</v>
      </c>
      <c r="P1208">
        <v>1E-3</v>
      </c>
      <c r="Q1208">
        <v>1</v>
      </c>
    </row>
    <row r="1209" spans="1:17" x14ac:dyDescent="0.2">
      <c r="A1209" t="s">
        <v>498</v>
      </c>
      <c r="B1209" t="s">
        <v>134</v>
      </c>
      <c r="C1209" t="s">
        <v>497</v>
      </c>
      <c r="D1209" t="s">
        <v>54</v>
      </c>
      <c r="E1209" t="s">
        <v>656</v>
      </c>
      <c r="F1209">
        <v>0.193</v>
      </c>
      <c r="G1209">
        <v>0.193</v>
      </c>
      <c r="H1209">
        <v>1</v>
      </c>
      <c r="J1209" t="s">
        <v>8387</v>
      </c>
      <c r="K1209" t="s">
        <v>367</v>
      </c>
      <c r="L1209" t="s">
        <v>401</v>
      </c>
      <c r="M1209" t="s">
        <v>9098</v>
      </c>
      <c r="N1209" t="s">
        <v>9129</v>
      </c>
      <c r="O1209">
        <v>1E-3</v>
      </c>
      <c r="P1209">
        <v>1E-3</v>
      </c>
      <c r="Q1209">
        <v>1</v>
      </c>
    </row>
    <row r="1210" spans="1:17" x14ac:dyDescent="0.2">
      <c r="A1210" t="s">
        <v>498</v>
      </c>
      <c r="B1210" t="s">
        <v>134</v>
      </c>
      <c r="C1210" t="s">
        <v>497</v>
      </c>
      <c r="D1210" t="s">
        <v>54</v>
      </c>
      <c r="E1210" t="s">
        <v>657</v>
      </c>
      <c r="F1210">
        <v>0.193</v>
      </c>
      <c r="G1210">
        <v>0.193</v>
      </c>
      <c r="H1210">
        <v>1</v>
      </c>
      <c r="J1210" t="s">
        <v>8387</v>
      </c>
      <c r="K1210" t="s">
        <v>367</v>
      </c>
      <c r="L1210" t="s">
        <v>401</v>
      </c>
      <c r="M1210" t="s">
        <v>9098</v>
      </c>
      <c r="N1210" t="s">
        <v>9130</v>
      </c>
      <c r="O1210">
        <v>1E-3</v>
      </c>
      <c r="P1210">
        <v>1E-3</v>
      </c>
      <c r="Q1210">
        <v>1</v>
      </c>
    </row>
    <row r="1211" spans="1:17" x14ac:dyDescent="0.2">
      <c r="A1211" t="s">
        <v>498</v>
      </c>
      <c r="B1211" t="s">
        <v>134</v>
      </c>
      <c r="C1211" t="s">
        <v>497</v>
      </c>
      <c r="D1211" t="s">
        <v>54</v>
      </c>
      <c r="E1211" t="s">
        <v>658</v>
      </c>
      <c r="F1211">
        <v>0.21099999999999999</v>
      </c>
      <c r="G1211">
        <v>0.21099999999999999</v>
      </c>
      <c r="H1211">
        <v>1</v>
      </c>
      <c r="J1211" t="s">
        <v>8387</v>
      </c>
      <c r="K1211" t="s">
        <v>367</v>
      </c>
      <c r="L1211" t="s">
        <v>401</v>
      </c>
      <c r="M1211" t="s">
        <v>9098</v>
      </c>
      <c r="N1211" t="s">
        <v>9131</v>
      </c>
      <c r="O1211">
        <v>1E-3</v>
      </c>
      <c r="P1211">
        <v>1E-3</v>
      </c>
      <c r="Q1211">
        <v>1</v>
      </c>
    </row>
    <row r="1212" spans="1:17" x14ac:dyDescent="0.2">
      <c r="A1212" t="s">
        <v>498</v>
      </c>
      <c r="B1212" t="s">
        <v>134</v>
      </c>
      <c r="C1212" t="s">
        <v>497</v>
      </c>
      <c r="D1212" t="s">
        <v>54</v>
      </c>
      <c r="E1212" t="s">
        <v>659</v>
      </c>
      <c r="F1212">
        <v>0.21299999999999999</v>
      </c>
      <c r="G1212">
        <v>0.21299999999999999</v>
      </c>
      <c r="H1212">
        <v>1</v>
      </c>
      <c r="J1212" t="s">
        <v>8387</v>
      </c>
      <c r="K1212" t="s">
        <v>367</v>
      </c>
      <c r="L1212" t="s">
        <v>401</v>
      </c>
      <c r="M1212" t="s">
        <v>9098</v>
      </c>
      <c r="N1212" t="s">
        <v>9132</v>
      </c>
      <c r="O1212">
        <v>1E-3</v>
      </c>
      <c r="P1212">
        <v>1E-3</v>
      </c>
      <c r="Q1212">
        <v>1</v>
      </c>
    </row>
    <row r="1213" spans="1:17" x14ac:dyDescent="0.2">
      <c r="A1213" t="s">
        <v>498</v>
      </c>
      <c r="B1213" t="s">
        <v>134</v>
      </c>
      <c r="C1213" t="s">
        <v>497</v>
      </c>
      <c r="D1213" t="s">
        <v>54</v>
      </c>
      <c r="E1213" t="s">
        <v>660</v>
      </c>
      <c r="F1213">
        <v>0.193</v>
      </c>
      <c r="G1213">
        <v>0.193</v>
      </c>
      <c r="H1213">
        <v>1</v>
      </c>
      <c r="J1213" t="s">
        <v>8387</v>
      </c>
      <c r="K1213" t="s">
        <v>367</v>
      </c>
      <c r="L1213" t="s">
        <v>401</v>
      </c>
      <c r="M1213" t="s">
        <v>9098</v>
      </c>
      <c r="N1213" t="s">
        <v>9133</v>
      </c>
      <c r="O1213">
        <v>1E-3</v>
      </c>
      <c r="P1213">
        <v>1E-3</v>
      </c>
      <c r="Q1213">
        <v>1</v>
      </c>
    </row>
    <row r="1214" spans="1:17" x14ac:dyDescent="0.2">
      <c r="A1214" t="s">
        <v>498</v>
      </c>
      <c r="B1214" t="s">
        <v>134</v>
      </c>
      <c r="C1214" t="s">
        <v>497</v>
      </c>
      <c r="D1214" t="s">
        <v>54</v>
      </c>
      <c r="E1214" t="s">
        <v>8215</v>
      </c>
      <c r="F1214">
        <v>0.193</v>
      </c>
      <c r="G1214">
        <v>0.193</v>
      </c>
      <c r="H1214">
        <v>1</v>
      </c>
      <c r="J1214" t="s">
        <v>8387</v>
      </c>
      <c r="K1214" t="s">
        <v>367</v>
      </c>
      <c r="L1214" t="s">
        <v>401</v>
      </c>
      <c r="M1214" t="s">
        <v>9098</v>
      </c>
      <c r="N1214" t="s">
        <v>9134</v>
      </c>
      <c r="O1214">
        <v>0</v>
      </c>
      <c r="P1214">
        <v>0</v>
      </c>
      <c r="Q1214">
        <v>1</v>
      </c>
    </row>
    <row r="1215" spans="1:17" x14ac:dyDescent="0.2">
      <c r="A1215" t="s">
        <v>498</v>
      </c>
      <c r="B1215" t="s">
        <v>134</v>
      </c>
      <c r="C1215" t="s">
        <v>497</v>
      </c>
      <c r="D1215" t="s">
        <v>54</v>
      </c>
      <c r="E1215" t="s">
        <v>661</v>
      </c>
      <c r="F1215">
        <v>0.193</v>
      </c>
      <c r="G1215">
        <v>0.193</v>
      </c>
      <c r="H1215">
        <v>1</v>
      </c>
      <c r="J1215" t="s">
        <v>8387</v>
      </c>
      <c r="K1215" t="s">
        <v>367</v>
      </c>
      <c r="L1215" t="s">
        <v>401</v>
      </c>
      <c r="M1215" t="s">
        <v>9098</v>
      </c>
      <c r="N1215" t="s">
        <v>501</v>
      </c>
      <c r="O1215">
        <v>0</v>
      </c>
      <c r="P1215">
        <v>0</v>
      </c>
      <c r="Q1215">
        <v>1</v>
      </c>
    </row>
    <row r="1216" spans="1:17" x14ac:dyDescent="0.2">
      <c r="A1216" t="s">
        <v>498</v>
      </c>
      <c r="B1216" t="s">
        <v>134</v>
      </c>
      <c r="C1216" t="s">
        <v>497</v>
      </c>
      <c r="D1216" t="s">
        <v>54</v>
      </c>
      <c r="E1216" t="s">
        <v>662</v>
      </c>
      <c r="F1216">
        <v>0.193</v>
      </c>
      <c r="G1216">
        <v>0.193</v>
      </c>
      <c r="H1216">
        <v>1</v>
      </c>
      <c r="J1216" t="s">
        <v>8388</v>
      </c>
      <c r="K1216" t="s">
        <v>361</v>
      </c>
      <c r="L1216" t="s">
        <v>402</v>
      </c>
      <c r="M1216" t="s">
        <v>9097</v>
      </c>
      <c r="N1216" t="s">
        <v>8373</v>
      </c>
      <c r="O1216">
        <v>0</v>
      </c>
      <c r="P1216">
        <v>0</v>
      </c>
      <c r="Q1216">
        <v>1</v>
      </c>
    </row>
    <row r="1217" spans="1:17" x14ac:dyDescent="0.2">
      <c r="A1217" t="s">
        <v>498</v>
      </c>
      <c r="B1217" t="s">
        <v>134</v>
      </c>
      <c r="C1217" t="s">
        <v>497</v>
      </c>
      <c r="D1217" t="s">
        <v>54</v>
      </c>
      <c r="E1217" t="s">
        <v>663</v>
      </c>
      <c r="F1217">
        <v>0.193</v>
      </c>
      <c r="G1217">
        <v>0.193</v>
      </c>
      <c r="H1217">
        <v>1</v>
      </c>
      <c r="J1217" t="s">
        <v>8388</v>
      </c>
      <c r="K1217" t="s">
        <v>361</v>
      </c>
      <c r="L1217" t="s">
        <v>402</v>
      </c>
      <c r="M1217" t="s">
        <v>9097</v>
      </c>
      <c r="N1217" t="s">
        <v>8374</v>
      </c>
      <c r="O1217">
        <v>0</v>
      </c>
      <c r="P1217">
        <v>0</v>
      </c>
      <c r="Q1217">
        <v>1</v>
      </c>
    </row>
    <row r="1218" spans="1:17" x14ac:dyDescent="0.2">
      <c r="A1218" t="s">
        <v>498</v>
      </c>
      <c r="B1218" t="s">
        <v>134</v>
      </c>
      <c r="C1218" t="s">
        <v>497</v>
      </c>
      <c r="D1218" t="s">
        <v>54</v>
      </c>
      <c r="E1218" t="s">
        <v>664</v>
      </c>
      <c r="F1218">
        <v>0.193</v>
      </c>
      <c r="G1218">
        <v>0.193</v>
      </c>
      <c r="H1218">
        <v>1</v>
      </c>
      <c r="J1218" t="s">
        <v>8388</v>
      </c>
      <c r="K1218" t="s">
        <v>361</v>
      </c>
      <c r="L1218" t="s">
        <v>402</v>
      </c>
      <c r="M1218" t="s">
        <v>9097</v>
      </c>
      <c r="N1218" t="s">
        <v>8375</v>
      </c>
      <c r="O1218">
        <v>0</v>
      </c>
      <c r="P1218">
        <v>0</v>
      </c>
      <c r="Q1218">
        <v>1</v>
      </c>
    </row>
    <row r="1219" spans="1:17" x14ac:dyDescent="0.2">
      <c r="A1219" t="s">
        <v>498</v>
      </c>
      <c r="B1219" t="s">
        <v>134</v>
      </c>
      <c r="C1219" t="s">
        <v>497</v>
      </c>
      <c r="D1219" t="s">
        <v>54</v>
      </c>
      <c r="E1219" t="s">
        <v>665</v>
      </c>
      <c r="F1219">
        <v>0.193</v>
      </c>
      <c r="G1219">
        <v>0.193</v>
      </c>
      <c r="H1219">
        <v>1</v>
      </c>
      <c r="J1219" t="s">
        <v>8388</v>
      </c>
      <c r="K1219" t="s">
        <v>361</v>
      </c>
      <c r="L1219" t="s">
        <v>402</v>
      </c>
      <c r="M1219" t="s">
        <v>9097</v>
      </c>
      <c r="N1219" t="s">
        <v>500</v>
      </c>
      <c r="O1219">
        <v>0</v>
      </c>
      <c r="P1219">
        <v>0</v>
      </c>
      <c r="Q1219">
        <v>1</v>
      </c>
    </row>
    <row r="1220" spans="1:17" x14ac:dyDescent="0.2">
      <c r="A1220" t="s">
        <v>498</v>
      </c>
      <c r="B1220" t="s">
        <v>134</v>
      </c>
      <c r="C1220" t="s">
        <v>497</v>
      </c>
      <c r="D1220" t="s">
        <v>54</v>
      </c>
      <c r="E1220" t="s">
        <v>666</v>
      </c>
      <c r="F1220">
        <v>0.193</v>
      </c>
      <c r="G1220">
        <v>0.193</v>
      </c>
      <c r="H1220">
        <v>1</v>
      </c>
      <c r="J1220" t="s">
        <v>8388</v>
      </c>
      <c r="K1220" t="s">
        <v>361</v>
      </c>
      <c r="L1220" t="s">
        <v>402</v>
      </c>
      <c r="M1220" t="s">
        <v>9097</v>
      </c>
      <c r="N1220" t="s">
        <v>8379</v>
      </c>
      <c r="O1220">
        <v>0</v>
      </c>
      <c r="P1220">
        <v>0</v>
      </c>
      <c r="Q1220">
        <v>1</v>
      </c>
    </row>
    <row r="1221" spans="1:17" x14ac:dyDescent="0.2">
      <c r="A1221" t="s">
        <v>498</v>
      </c>
      <c r="B1221" t="s">
        <v>134</v>
      </c>
      <c r="C1221" t="s">
        <v>497</v>
      </c>
      <c r="D1221" t="s">
        <v>54</v>
      </c>
      <c r="E1221" t="s">
        <v>667</v>
      </c>
      <c r="F1221">
        <v>0.193</v>
      </c>
      <c r="G1221">
        <v>0.193</v>
      </c>
      <c r="H1221">
        <v>1</v>
      </c>
      <c r="J1221" t="s">
        <v>8388</v>
      </c>
      <c r="K1221" t="s">
        <v>361</v>
      </c>
      <c r="L1221" t="s">
        <v>402</v>
      </c>
      <c r="M1221" t="s">
        <v>9097</v>
      </c>
      <c r="N1221" t="s">
        <v>8254</v>
      </c>
      <c r="O1221">
        <v>0</v>
      </c>
      <c r="P1221">
        <v>0</v>
      </c>
      <c r="Q1221">
        <v>1</v>
      </c>
    </row>
    <row r="1222" spans="1:17" x14ac:dyDescent="0.2">
      <c r="A1222" t="s">
        <v>498</v>
      </c>
      <c r="B1222" t="s">
        <v>134</v>
      </c>
      <c r="C1222" t="s">
        <v>497</v>
      </c>
      <c r="D1222" t="s">
        <v>54</v>
      </c>
      <c r="E1222" t="s">
        <v>668</v>
      </c>
      <c r="F1222">
        <v>0.193</v>
      </c>
      <c r="G1222">
        <v>0.193</v>
      </c>
      <c r="H1222">
        <v>1</v>
      </c>
      <c r="J1222" t="s">
        <v>8388</v>
      </c>
      <c r="K1222" t="s">
        <v>361</v>
      </c>
      <c r="L1222" t="s">
        <v>402</v>
      </c>
      <c r="M1222" t="s">
        <v>9097</v>
      </c>
      <c r="N1222" t="s">
        <v>8659</v>
      </c>
      <c r="O1222">
        <v>0</v>
      </c>
      <c r="P1222">
        <v>0</v>
      </c>
      <c r="Q1222">
        <v>1</v>
      </c>
    </row>
    <row r="1223" spans="1:17" x14ac:dyDescent="0.2">
      <c r="A1223" t="s">
        <v>498</v>
      </c>
      <c r="B1223" t="s">
        <v>134</v>
      </c>
      <c r="C1223" t="s">
        <v>497</v>
      </c>
      <c r="D1223" t="s">
        <v>54</v>
      </c>
      <c r="E1223" t="s">
        <v>669</v>
      </c>
      <c r="F1223">
        <v>0.193</v>
      </c>
      <c r="G1223">
        <v>0.193</v>
      </c>
      <c r="H1223">
        <v>1</v>
      </c>
      <c r="J1223" t="s">
        <v>8388</v>
      </c>
      <c r="K1223" t="s">
        <v>361</v>
      </c>
      <c r="L1223" t="s">
        <v>402</v>
      </c>
      <c r="M1223" t="s">
        <v>9097</v>
      </c>
      <c r="N1223" t="s">
        <v>9102</v>
      </c>
      <c r="O1223">
        <v>0</v>
      </c>
      <c r="P1223">
        <v>0</v>
      </c>
      <c r="Q1223">
        <v>1</v>
      </c>
    </row>
    <row r="1224" spans="1:17" x14ac:dyDescent="0.2">
      <c r="A1224" t="s">
        <v>498</v>
      </c>
      <c r="B1224" t="s">
        <v>134</v>
      </c>
      <c r="C1224" t="s">
        <v>497</v>
      </c>
      <c r="D1224" t="s">
        <v>54</v>
      </c>
      <c r="E1224" t="s">
        <v>670</v>
      </c>
      <c r="F1224">
        <v>0.193</v>
      </c>
      <c r="G1224">
        <v>0.193</v>
      </c>
      <c r="H1224">
        <v>1</v>
      </c>
      <c r="J1224" t="s">
        <v>8388</v>
      </c>
      <c r="K1224" t="s">
        <v>361</v>
      </c>
      <c r="L1224" t="s">
        <v>402</v>
      </c>
      <c r="M1224" t="s">
        <v>9097</v>
      </c>
      <c r="N1224" t="s">
        <v>9103</v>
      </c>
      <c r="O1224">
        <v>0</v>
      </c>
      <c r="P1224">
        <v>0</v>
      </c>
      <c r="Q1224">
        <v>1</v>
      </c>
    </row>
    <row r="1225" spans="1:17" x14ac:dyDescent="0.2">
      <c r="A1225" t="s">
        <v>498</v>
      </c>
      <c r="B1225" t="s">
        <v>134</v>
      </c>
      <c r="C1225" t="s">
        <v>497</v>
      </c>
      <c r="D1225" t="s">
        <v>54</v>
      </c>
      <c r="E1225" t="s">
        <v>671</v>
      </c>
      <c r="F1225">
        <v>0.193</v>
      </c>
      <c r="G1225">
        <v>0.193</v>
      </c>
      <c r="H1225">
        <v>1</v>
      </c>
      <c r="J1225" t="s">
        <v>8388</v>
      </c>
      <c r="K1225" t="s">
        <v>361</v>
      </c>
      <c r="L1225" t="s">
        <v>402</v>
      </c>
      <c r="M1225" t="s">
        <v>9097</v>
      </c>
      <c r="N1225" t="s">
        <v>9104</v>
      </c>
      <c r="O1225">
        <v>0</v>
      </c>
      <c r="P1225">
        <v>0</v>
      </c>
      <c r="Q1225">
        <v>1</v>
      </c>
    </row>
    <row r="1226" spans="1:17" x14ac:dyDescent="0.2">
      <c r="A1226" t="s">
        <v>498</v>
      </c>
      <c r="B1226" t="s">
        <v>134</v>
      </c>
      <c r="C1226" t="s">
        <v>497</v>
      </c>
      <c r="D1226" t="s">
        <v>54</v>
      </c>
      <c r="E1226" t="s">
        <v>672</v>
      </c>
      <c r="F1226">
        <v>0.193</v>
      </c>
      <c r="G1226">
        <v>0.193</v>
      </c>
      <c r="H1226">
        <v>1</v>
      </c>
      <c r="J1226" t="s">
        <v>8388</v>
      </c>
      <c r="K1226" t="s">
        <v>361</v>
      </c>
      <c r="L1226" t="s">
        <v>402</v>
      </c>
      <c r="M1226" t="s">
        <v>9097</v>
      </c>
      <c r="N1226" t="s">
        <v>8981</v>
      </c>
      <c r="O1226">
        <v>0</v>
      </c>
      <c r="P1226">
        <v>0</v>
      </c>
      <c r="Q1226">
        <v>1</v>
      </c>
    </row>
    <row r="1227" spans="1:17" x14ac:dyDescent="0.2">
      <c r="A1227" t="s">
        <v>498</v>
      </c>
      <c r="B1227" t="s">
        <v>134</v>
      </c>
      <c r="C1227" t="s">
        <v>497</v>
      </c>
      <c r="D1227" t="s">
        <v>54</v>
      </c>
      <c r="E1227" t="s">
        <v>8216</v>
      </c>
      <c r="F1227">
        <v>0.193</v>
      </c>
      <c r="G1227">
        <v>0.193</v>
      </c>
      <c r="H1227">
        <v>1</v>
      </c>
      <c r="J1227" t="s">
        <v>8388</v>
      </c>
      <c r="K1227" t="s">
        <v>361</v>
      </c>
      <c r="L1227" t="s">
        <v>402</v>
      </c>
      <c r="M1227" t="s">
        <v>9097</v>
      </c>
      <c r="N1227" t="s">
        <v>8984</v>
      </c>
      <c r="O1227">
        <v>0</v>
      </c>
      <c r="P1227">
        <v>0</v>
      </c>
      <c r="Q1227">
        <v>1</v>
      </c>
    </row>
    <row r="1228" spans="1:17" x14ac:dyDescent="0.2">
      <c r="A1228" t="s">
        <v>498</v>
      </c>
      <c r="B1228" t="s">
        <v>134</v>
      </c>
      <c r="C1228" t="s">
        <v>497</v>
      </c>
      <c r="D1228" t="s">
        <v>54</v>
      </c>
      <c r="E1228" t="s">
        <v>673</v>
      </c>
      <c r="F1228">
        <v>0.193</v>
      </c>
      <c r="G1228">
        <v>0.193</v>
      </c>
      <c r="H1228">
        <v>1</v>
      </c>
      <c r="J1228" t="s">
        <v>8388</v>
      </c>
      <c r="K1228" t="s">
        <v>361</v>
      </c>
      <c r="L1228" t="s">
        <v>402</v>
      </c>
      <c r="M1228" t="s">
        <v>9097</v>
      </c>
      <c r="N1228" t="s">
        <v>9109</v>
      </c>
      <c r="O1228">
        <v>0</v>
      </c>
      <c r="P1228">
        <v>0</v>
      </c>
      <c r="Q1228">
        <v>1</v>
      </c>
    </row>
    <row r="1229" spans="1:17" x14ac:dyDescent="0.2">
      <c r="A1229" t="s">
        <v>498</v>
      </c>
      <c r="B1229" t="s">
        <v>134</v>
      </c>
      <c r="C1229" t="s">
        <v>497</v>
      </c>
      <c r="D1229" t="s">
        <v>54</v>
      </c>
      <c r="E1229" t="s">
        <v>674</v>
      </c>
      <c r="F1229">
        <v>0.19400000000000001</v>
      </c>
      <c r="G1229">
        <v>0.19400000000000001</v>
      </c>
      <c r="H1229">
        <v>1</v>
      </c>
      <c r="J1229" t="s">
        <v>8388</v>
      </c>
      <c r="K1229" t="s">
        <v>361</v>
      </c>
      <c r="L1229" t="s">
        <v>402</v>
      </c>
      <c r="M1229" t="s">
        <v>9097</v>
      </c>
      <c r="N1229" t="s">
        <v>9123</v>
      </c>
      <c r="O1229">
        <v>0</v>
      </c>
      <c r="P1229">
        <v>0</v>
      </c>
      <c r="Q1229">
        <v>1</v>
      </c>
    </row>
    <row r="1230" spans="1:17" x14ac:dyDescent="0.2">
      <c r="A1230" t="s">
        <v>498</v>
      </c>
      <c r="B1230" t="s">
        <v>134</v>
      </c>
      <c r="C1230" t="s">
        <v>497</v>
      </c>
      <c r="D1230" t="s">
        <v>54</v>
      </c>
      <c r="E1230" t="s">
        <v>675</v>
      </c>
      <c r="F1230">
        <v>0.193</v>
      </c>
      <c r="G1230">
        <v>0.193</v>
      </c>
      <c r="H1230">
        <v>1</v>
      </c>
      <c r="J1230" t="s">
        <v>8388</v>
      </c>
      <c r="K1230" t="s">
        <v>361</v>
      </c>
      <c r="L1230" t="s">
        <v>402</v>
      </c>
      <c r="M1230" t="s">
        <v>9097</v>
      </c>
      <c r="N1230" t="s">
        <v>9110</v>
      </c>
      <c r="O1230">
        <v>0</v>
      </c>
      <c r="P1230">
        <v>0</v>
      </c>
      <c r="Q1230">
        <v>1</v>
      </c>
    </row>
    <row r="1231" spans="1:17" x14ac:dyDescent="0.2">
      <c r="A1231" t="s">
        <v>498</v>
      </c>
      <c r="B1231" t="s">
        <v>134</v>
      </c>
      <c r="C1231" t="s">
        <v>497</v>
      </c>
      <c r="D1231" t="s">
        <v>54</v>
      </c>
      <c r="E1231" t="s">
        <v>676</v>
      </c>
      <c r="F1231">
        <v>0.193</v>
      </c>
      <c r="G1231">
        <v>0.193</v>
      </c>
      <c r="H1231">
        <v>1</v>
      </c>
      <c r="J1231" t="s">
        <v>8388</v>
      </c>
      <c r="K1231" t="s">
        <v>361</v>
      </c>
      <c r="L1231" t="s">
        <v>402</v>
      </c>
      <c r="M1231" t="s">
        <v>9097</v>
      </c>
      <c r="N1231" t="s">
        <v>9111</v>
      </c>
      <c r="O1231">
        <v>0</v>
      </c>
      <c r="P1231">
        <v>0</v>
      </c>
      <c r="Q1231">
        <v>1</v>
      </c>
    </row>
    <row r="1232" spans="1:17" x14ac:dyDescent="0.2">
      <c r="A1232" t="s">
        <v>498</v>
      </c>
      <c r="B1232" t="s">
        <v>134</v>
      </c>
      <c r="C1232" t="s">
        <v>497</v>
      </c>
      <c r="D1232" t="s">
        <v>54</v>
      </c>
      <c r="E1232" t="s">
        <v>677</v>
      </c>
      <c r="F1232">
        <v>0.193</v>
      </c>
      <c r="G1232">
        <v>0.193</v>
      </c>
      <c r="H1232">
        <v>1</v>
      </c>
      <c r="J1232" t="s">
        <v>8388</v>
      </c>
      <c r="K1232" t="s">
        <v>361</v>
      </c>
      <c r="L1232" t="s">
        <v>402</v>
      </c>
      <c r="M1232" t="s">
        <v>9097</v>
      </c>
      <c r="N1232" t="s">
        <v>9112</v>
      </c>
      <c r="O1232">
        <v>0</v>
      </c>
      <c r="P1232">
        <v>0</v>
      </c>
      <c r="Q1232">
        <v>1</v>
      </c>
    </row>
    <row r="1233" spans="1:17" x14ac:dyDescent="0.2">
      <c r="A1233" t="s">
        <v>498</v>
      </c>
      <c r="B1233" t="s">
        <v>134</v>
      </c>
      <c r="C1233" t="s">
        <v>497</v>
      </c>
      <c r="D1233" t="s">
        <v>54</v>
      </c>
      <c r="E1233" t="s">
        <v>678</v>
      </c>
      <c r="F1233">
        <v>0.193</v>
      </c>
      <c r="G1233">
        <v>0.193</v>
      </c>
      <c r="H1233">
        <v>1</v>
      </c>
      <c r="J1233" t="s">
        <v>8388</v>
      </c>
      <c r="K1233" t="s">
        <v>361</v>
      </c>
      <c r="L1233" t="s">
        <v>402</v>
      </c>
      <c r="M1233" t="s">
        <v>9097</v>
      </c>
      <c r="N1233" t="s">
        <v>9115</v>
      </c>
      <c r="O1233">
        <v>0</v>
      </c>
      <c r="P1233">
        <v>0</v>
      </c>
      <c r="Q1233">
        <v>1</v>
      </c>
    </row>
    <row r="1234" spans="1:17" x14ac:dyDescent="0.2">
      <c r="A1234" t="s">
        <v>498</v>
      </c>
      <c r="B1234" t="s">
        <v>134</v>
      </c>
      <c r="C1234" t="s">
        <v>497</v>
      </c>
      <c r="D1234" t="s">
        <v>54</v>
      </c>
      <c r="E1234" t="s">
        <v>679</v>
      </c>
      <c r="F1234">
        <v>0.193</v>
      </c>
      <c r="G1234">
        <v>0.193</v>
      </c>
      <c r="H1234">
        <v>1</v>
      </c>
      <c r="J1234" t="s">
        <v>8388</v>
      </c>
      <c r="K1234" t="s">
        <v>361</v>
      </c>
      <c r="L1234" t="s">
        <v>402</v>
      </c>
      <c r="M1234" t="s">
        <v>9097</v>
      </c>
      <c r="N1234" t="s">
        <v>9116</v>
      </c>
      <c r="O1234">
        <v>0</v>
      </c>
      <c r="P1234">
        <v>0</v>
      </c>
      <c r="Q1234">
        <v>1</v>
      </c>
    </row>
    <row r="1235" spans="1:17" x14ac:dyDescent="0.2">
      <c r="A1235" t="s">
        <v>498</v>
      </c>
      <c r="B1235" t="s">
        <v>134</v>
      </c>
      <c r="C1235" t="s">
        <v>497</v>
      </c>
      <c r="D1235" t="s">
        <v>54</v>
      </c>
      <c r="E1235" t="s">
        <v>680</v>
      </c>
      <c r="F1235">
        <v>0.193</v>
      </c>
      <c r="G1235">
        <v>0.193</v>
      </c>
      <c r="H1235">
        <v>1</v>
      </c>
      <c r="J1235" t="s">
        <v>8388</v>
      </c>
      <c r="K1235" t="s">
        <v>361</v>
      </c>
      <c r="L1235" t="s">
        <v>402</v>
      </c>
      <c r="M1235" t="s">
        <v>9097</v>
      </c>
      <c r="N1235" t="s">
        <v>9117</v>
      </c>
      <c r="O1235">
        <v>0</v>
      </c>
      <c r="P1235">
        <v>0</v>
      </c>
      <c r="Q1235">
        <v>1</v>
      </c>
    </row>
    <row r="1236" spans="1:17" x14ac:dyDescent="0.2">
      <c r="A1236" t="s">
        <v>498</v>
      </c>
      <c r="B1236" t="s">
        <v>134</v>
      </c>
      <c r="C1236" t="s">
        <v>497</v>
      </c>
      <c r="D1236" t="s">
        <v>54</v>
      </c>
      <c r="E1236" t="s">
        <v>681</v>
      </c>
      <c r="F1236">
        <v>0.193</v>
      </c>
      <c r="G1236">
        <v>0.193</v>
      </c>
      <c r="H1236">
        <v>1</v>
      </c>
      <c r="J1236" t="s">
        <v>8388</v>
      </c>
      <c r="K1236" t="s">
        <v>361</v>
      </c>
      <c r="L1236" t="s">
        <v>402</v>
      </c>
      <c r="M1236" t="s">
        <v>9097</v>
      </c>
      <c r="N1236" t="s">
        <v>9118</v>
      </c>
      <c r="O1236">
        <v>0</v>
      </c>
      <c r="P1236">
        <v>0</v>
      </c>
      <c r="Q1236">
        <v>1</v>
      </c>
    </row>
    <row r="1237" spans="1:17" x14ac:dyDescent="0.2">
      <c r="A1237" t="s">
        <v>498</v>
      </c>
      <c r="B1237" t="s">
        <v>134</v>
      </c>
      <c r="C1237" t="s">
        <v>497</v>
      </c>
      <c r="D1237" t="s">
        <v>54</v>
      </c>
      <c r="E1237" t="s">
        <v>682</v>
      </c>
      <c r="F1237">
        <v>0.19400000000000001</v>
      </c>
      <c r="G1237">
        <v>0.19400000000000001</v>
      </c>
      <c r="H1237">
        <v>1</v>
      </c>
      <c r="J1237" t="s">
        <v>8388</v>
      </c>
      <c r="K1237" t="s">
        <v>361</v>
      </c>
      <c r="L1237" t="s">
        <v>402</v>
      </c>
      <c r="M1237" t="s">
        <v>9097</v>
      </c>
      <c r="N1237" t="s">
        <v>8982</v>
      </c>
      <c r="O1237">
        <v>0</v>
      </c>
      <c r="P1237">
        <v>0</v>
      </c>
      <c r="Q1237">
        <v>1</v>
      </c>
    </row>
    <row r="1238" spans="1:17" x14ac:dyDescent="0.2">
      <c r="A1238" t="s">
        <v>498</v>
      </c>
      <c r="B1238" t="s">
        <v>134</v>
      </c>
      <c r="C1238" t="s">
        <v>497</v>
      </c>
      <c r="D1238" t="s">
        <v>54</v>
      </c>
      <c r="E1238" t="s">
        <v>8217</v>
      </c>
      <c r="F1238">
        <v>0.193</v>
      </c>
      <c r="G1238">
        <v>0.193</v>
      </c>
      <c r="H1238">
        <v>1</v>
      </c>
      <c r="J1238" t="s">
        <v>8388</v>
      </c>
      <c r="K1238" t="s">
        <v>361</v>
      </c>
      <c r="L1238" t="s">
        <v>402</v>
      </c>
      <c r="M1238" t="s">
        <v>9097</v>
      </c>
      <c r="N1238" t="s">
        <v>501</v>
      </c>
      <c r="O1238">
        <v>0</v>
      </c>
      <c r="P1238">
        <v>0</v>
      </c>
      <c r="Q1238">
        <v>1</v>
      </c>
    </row>
    <row r="1239" spans="1:17" x14ac:dyDescent="0.2">
      <c r="A1239" t="s">
        <v>498</v>
      </c>
      <c r="B1239" t="s">
        <v>134</v>
      </c>
      <c r="C1239" t="s">
        <v>497</v>
      </c>
      <c r="D1239" t="s">
        <v>54</v>
      </c>
      <c r="E1239" t="s">
        <v>683</v>
      </c>
      <c r="F1239">
        <v>0.193</v>
      </c>
      <c r="G1239">
        <v>0.193</v>
      </c>
      <c r="H1239">
        <v>1</v>
      </c>
      <c r="J1239" t="s">
        <v>8388</v>
      </c>
      <c r="K1239" t="s">
        <v>361</v>
      </c>
      <c r="L1239" t="s">
        <v>401</v>
      </c>
      <c r="M1239" t="s">
        <v>9098</v>
      </c>
      <c r="N1239" t="s">
        <v>8249</v>
      </c>
      <c r="O1239">
        <v>0</v>
      </c>
      <c r="P1239">
        <v>0</v>
      </c>
      <c r="Q1239">
        <v>1</v>
      </c>
    </row>
    <row r="1240" spans="1:17" x14ac:dyDescent="0.2">
      <c r="A1240" t="s">
        <v>498</v>
      </c>
      <c r="B1240" t="s">
        <v>134</v>
      </c>
      <c r="C1240" t="s">
        <v>497</v>
      </c>
      <c r="D1240" t="s">
        <v>54</v>
      </c>
      <c r="E1240" t="s">
        <v>684</v>
      </c>
      <c r="F1240">
        <v>0.193</v>
      </c>
      <c r="G1240">
        <v>0.193</v>
      </c>
      <c r="H1240">
        <v>1</v>
      </c>
      <c r="J1240" t="s">
        <v>8388</v>
      </c>
      <c r="K1240" t="s">
        <v>361</v>
      </c>
      <c r="L1240" t="s">
        <v>401</v>
      </c>
      <c r="M1240" t="s">
        <v>9098</v>
      </c>
      <c r="N1240" t="s">
        <v>8983</v>
      </c>
      <c r="O1240">
        <v>0</v>
      </c>
      <c r="P1240">
        <v>0</v>
      </c>
      <c r="Q1240">
        <v>1</v>
      </c>
    </row>
    <row r="1241" spans="1:17" x14ac:dyDescent="0.2">
      <c r="A1241" t="s">
        <v>498</v>
      </c>
      <c r="B1241" t="s">
        <v>134</v>
      </c>
      <c r="C1241" t="s">
        <v>497</v>
      </c>
      <c r="D1241" t="s">
        <v>54</v>
      </c>
      <c r="E1241" t="s">
        <v>685</v>
      </c>
      <c r="F1241">
        <v>0.193</v>
      </c>
      <c r="G1241">
        <v>0.193</v>
      </c>
      <c r="H1241">
        <v>1</v>
      </c>
      <c r="J1241" t="s">
        <v>8388</v>
      </c>
      <c r="K1241" t="s">
        <v>361</v>
      </c>
      <c r="L1241" t="s">
        <v>401</v>
      </c>
      <c r="M1241" t="s">
        <v>9098</v>
      </c>
      <c r="N1241" t="s">
        <v>8250</v>
      </c>
      <c r="O1241">
        <v>0</v>
      </c>
      <c r="P1241">
        <v>0</v>
      </c>
      <c r="Q1241">
        <v>1</v>
      </c>
    </row>
    <row r="1242" spans="1:17" x14ac:dyDescent="0.2">
      <c r="A1242" t="s">
        <v>498</v>
      </c>
      <c r="B1242" t="s">
        <v>134</v>
      </c>
      <c r="C1242" t="s">
        <v>497</v>
      </c>
      <c r="D1242" t="s">
        <v>54</v>
      </c>
      <c r="E1242" t="s">
        <v>686</v>
      </c>
      <c r="F1242">
        <v>0.193</v>
      </c>
      <c r="G1242">
        <v>0.193</v>
      </c>
      <c r="H1242">
        <v>1</v>
      </c>
      <c r="J1242" t="s">
        <v>8388</v>
      </c>
      <c r="K1242" t="s">
        <v>361</v>
      </c>
      <c r="L1242" t="s">
        <v>401</v>
      </c>
      <c r="M1242" t="s">
        <v>9098</v>
      </c>
      <c r="N1242" t="s">
        <v>8251</v>
      </c>
      <c r="O1242">
        <v>0</v>
      </c>
      <c r="P1242">
        <v>0</v>
      </c>
      <c r="Q1242">
        <v>1</v>
      </c>
    </row>
    <row r="1243" spans="1:17" x14ac:dyDescent="0.2">
      <c r="A1243" t="s">
        <v>498</v>
      </c>
      <c r="B1243" t="s">
        <v>134</v>
      </c>
      <c r="C1243" t="s">
        <v>497</v>
      </c>
      <c r="D1243" t="s">
        <v>54</v>
      </c>
      <c r="E1243" t="s">
        <v>687</v>
      </c>
      <c r="F1243">
        <v>0.193</v>
      </c>
      <c r="G1243">
        <v>0.193</v>
      </c>
      <c r="H1243">
        <v>1</v>
      </c>
      <c r="J1243" t="s">
        <v>8388</v>
      </c>
      <c r="K1243" t="s">
        <v>361</v>
      </c>
      <c r="L1243" t="s">
        <v>401</v>
      </c>
      <c r="M1243" t="s">
        <v>9098</v>
      </c>
      <c r="N1243" t="s">
        <v>8252</v>
      </c>
      <c r="O1243">
        <v>0</v>
      </c>
      <c r="P1243">
        <v>0</v>
      </c>
      <c r="Q1243">
        <v>1</v>
      </c>
    </row>
    <row r="1244" spans="1:17" x14ac:dyDescent="0.2">
      <c r="A1244" t="s">
        <v>498</v>
      </c>
      <c r="B1244" t="s">
        <v>134</v>
      </c>
      <c r="C1244" t="s">
        <v>497</v>
      </c>
      <c r="D1244" t="s">
        <v>54</v>
      </c>
      <c r="E1244" t="s">
        <v>688</v>
      </c>
      <c r="F1244">
        <v>0.193</v>
      </c>
      <c r="G1244">
        <v>0.193</v>
      </c>
      <c r="H1244">
        <v>1</v>
      </c>
      <c r="J1244" t="s">
        <v>8388</v>
      </c>
      <c r="K1244" t="s">
        <v>361</v>
      </c>
      <c r="L1244" t="s">
        <v>401</v>
      </c>
      <c r="M1244" t="s">
        <v>9098</v>
      </c>
      <c r="N1244" t="s">
        <v>8253</v>
      </c>
      <c r="O1244">
        <v>0</v>
      </c>
      <c r="P1244">
        <v>0</v>
      </c>
      <c r="Q1244">
        <v>1</v>
      </c>
    </row>
    <row r="1245" spans="1:17" x14ac:dyDescent="0.2">
      <c r="A1245" t="s">
        <v>498</v>
      </c>
      <c r="B1245" t="s">
        <v>134</v>
      </c>
      <c r="C1245" t="s">
        <v>497</v>
      </c>
      <c r="D1245" t="s">
        <v>54</v>
      </c>
      <c r="E1245" t="s">
        <v>689</v>
      </c>
      <c r="F1245">
        <v>0.19500000000000001</v>
      </c>
      <c r="G1245">
        <v>0.19500000000000001</v>
      </c>
      <c r="H1245">
        <v>1</v>
      </c>
      <c r="J1245" t="s">
        <v>8388</v>
      </c>
      <c r="K1245" t="s">
        <v>361</v>
      </c>
      <c r="L1245" t="s">
        <v>401</v>
      </c>
      <c r="M1245" t="s">
        <v>9098</v>
      </c>
      <c r="N1245" t="s">
        <v>8382</v>
      </c>
      <c r="O1245">
        <v>0</v>
      </c>
      <c r="P1245">
        <v>0</v>
      </c>
      <c r="Q1245">
        <v>1</v>
      </c>
    </row>
    <row r="1246" spans="1:17" x14ac:dyDescent="0.2">
      <c r="A1246" t="s">
        <v>498</v>
      </c>
      <c r="B1246" t="s">
        <v>134</v>
      </c>
      <c r="C1246" t="s">
        <v>497</v>
      </c>
      <c r="D1246" t="s">
        <v>54</v>
      </c>
      <c r="E1246" t="s">
        <v>690</v>
      </c>
      <c r="F1246">
        <v>0.193</v>
      </c>
      <c r="G1246">
        <v>0.193</v>
      </c>
      <c r="H1246">
        <v>1</v>
      </c>
      <c r="J1246" t="s">
        <v>8388</v>
      </c>
      <c r="K1246" t="s">
        <v>361</v>
      </c>
      <c r="L1246" t="s">
        <v>401</v>
      </c>
      <c r="M1246" t="s">
        <v>9098</v>
      </c>
      <c r="N1246" t="s">
        <v>8370</v>
      </c>
      <c r="O1246">
        <v>0</v>
      </c>
      <c r="P1246">
        <v>0</v>
      </c>
      <c r="Q1246">
        <v>1</v>
      </c>
    </row>
    <row r="1247" spans="1:17" x14ac:dyDescent="0.2">
      <c r="A1247" t="s">
        <v>498</v>
      </c>
      <c r="B1247" t="s">
        <v>134</v>
      </c>
      <c r="C1247" t="s">
        <v>497</v>
      </c>
      <c r="D1247" t="s">
        <v>54</v>
      </c>
      <c r="E1247" t="s">
        <v>691</v>
      </c>
      <c r="F1247">
        <v>0.193</v>
      </c>
      <c r="G1247">
        <v>0.193</v>
      </c>
      <c r="H1247">
        <v>1</v>
      </c>
      <c r="J1247" t="s">
        <v>8388</v>
      </c>
      <c r="K1247" t="s">
        <v>361</v>
      </c>
      <c r="L1247" t="s">
        <v>401</v>
      </c>
      <c r="M1247" t="s">
        <v>9098</v>
      </c>
      <c r="N1247" t="s">
        <v>9099</v>
      </c>
      <c r="O1247">
        <v>0</v>
      </c>
      <c r="P1247">
        <v>0</v>
      </c>
      <c r="Q1247">
        <v>1</v>
      </c>
    </row>
    <row r="1248" spans="1:17" x14ac:dyDescent="0.2">
      <c r="A1248" t="s">
        <v>498</v>
      </c>
      <c r="B1248" t="s">
        <v>134</v>
      </c>
      <c r="C1248" t="s">
        <v>497</v>
      </c>
      <c r="D1248" t="s">
        <v>54</v>
      </c>
      <c r="E1248" t="s">
        <v>692</v>
      </c>
      <c r="F1248">
        <v>0.19500000000000001</v>
      </c>
      <c r="G1248">
        <v>0.19500000000000001</v>
      </c>
      <c r="H1248">
        <v>1</v>
      </c>
      <c r="J1248" t="s">
        <v>8388</v>
      </c>
      <c r="K1248" t="s">
        <v>361</v>
      </c>
      <c r="L1248" t="s">
        <v>401</v>
      </c>
      <c r="M1248" t="s">
        <v>9098</v>
      </c>
      <c r="N1248" t="s">
        <v>8371</v>
      </c>
      <c r="O1248">
        <v>0</v>
      </c>
      <c r="P1248">
        <v>0</v>
      </c>
      <c r="Q1248">
        <v>1</v>
      </c>
    </row>
    <row r="1249" spans="1:17" x14ac:dyDescent="0.2">
      <c r="A1249" t="s">
        <v>498</v>
      </c>
      <c r="B1249" t="s">
        <v>134</v>
      </c>
      <c r="C1249" t="s">
        <v>497</v>
      </c>
      <c r="D1249" t="s">
        <v>54</v>
      </c>
      <c r="E1249" t="s">
        <v>693</v>
      </c>
      <c r="F1249">
        <v>0.19500000000000001</v>
      </c>
      <c r="G1249">
        <v>0.19500000000000001</v>
      </c>
      <c r="H1249">
        <v>1</v>
      </c>
      <c r="J1249" t="s">
        <v>8388</v>
      </c>
      <c r="K1249" t="s">
        <v>361</v>
      </c>
      <c r="L1249" t="s">
        <v>401</v>
      </c>
      <c r="M1249" t="s">
        <v>9098</v>
      </c>
      <c r="N1249" t="s">
        <v>8366</v>
      </c>
      <c r="O1249">
        <v>0</v>
      </c>
      <c r="P1249">
        <v>0</v>
      </c>
      <c r="Q1249">
        <v>1</v>
      </c>
    </row>
    <row r="1250" spans="1:17" x14ac:dyDescent="0.2">
      <c r="A1250" t="s">
        <v>498</v>
      </c>
      <c r="B1250" t="s">
        <v>134</v>
      </c>
      <c r="C1250" t="s">
        <v>497</v>
      </c>
      <c r="D1250" t="s">
        <v>54</v>
      </c>
      <c r="E1250" t="s">
        <v>694</v>
      </c>
      <c r="F1250">
        <v>0.193</v>
      </c>
      <c r="G1250">
        <v>0.193</v>
      </c>
      <c r="H1250">
        <v>1</v>
      </c>
      <c r="J1250" t="s">
        <v>8388</v>
      </c>
      <c r="K1250" t="s">
        <v>361</v>
      </c>
      <c r="L1250" t="s">
        <v>401</v>
      </c>
      <c r="M1250" t="s">
        <v>9098</v>
      </c>
      <c r="N1250" t="s">
        <v>8372</v>
      </c>
      <c r="O1250">
        <v>0</v>
      </c>
      <c r="P1250">
        <v>0</v>
      </c>
      <c r="Q1250">
        <v>1</v>
      </c>
    </row>
    <row r="1251" spans="1:17" x14ac:dyDescent="0.2">
      <c r="A1251" t="s">
        <v>498</v>
      </c>
      <c r="B1251" t="s">
        <v>134</v>
      </c>
      <c r="C1251" t="s">
        <v>497</v>
      </c>
      <c r="D1251" t="s">
        <v>54</v>
      </c>
      <c r="E1251" t="s">
        <v>8218</v>
      </c>
      <c r="F1251">
        <v>0.193</v>
      </c>
      <c r="G1251">
        <v>0.193</v>
      </c>
      <c r="H1251">
        <v>1</v>
      </c>
      <c r="J1251" t="s">
        <v>8388</v>
      </c>
      <c r="K1251" t="s">
        <v>361</v>
      </c>
      <c r="L1251" t="s">
        <v>401</v>
      </c>
      <c r="M1251" t="s">
        <v>9098</v>
      </c>
      <c r="N1251" t="s">
        <v>8367</v>
      </c>
      <c r="O1251">
        <v>0</v>
      </c>
      <c r="P1251">
        <v>0</v>
      </c>
      <c r="Q1251">
        <v>1</v>
      </c>
    </row>
    <row r="1252" spans="1:17" x14ac:dyDescent="0.2">
      <c r="A1252" t="s">
        <v>498</v>
      </c>
      <c r="B1252" t="s">
        <v>134</v>
      </c>
      <c r="C1252" t="s">
        <v>497</v>
      </c>
      <c r="D1252" t="s">
        <v>54</v>
      </c>
      <c r="E1252" t="s">
        <v>695</v>
      </c>
      <c r="F1252">
        <v>0.193</v>
      </c>
      <c r="G1252">
        <v>0.193</v>
      </c>
      <c r="H1252">
        <v>1</v>
      </c>
      <c r="J1252" t="s">
        <v>8388</v>
      </c>
      <c r="K1252" t="s">
        <v>361</v>
      </c>
      <c r="L1252" t="s">
        <v>401</v>
      </c>
      <c r="M1252" t="s">
        <v>9098</v>
      </c>
      <c r="N1252" t="s">
        <v>8373</v>
      </c>
      <c r="O1252">
        <v>0</v>
      </c>
      <c r="P1252">
        <v>0</v>
      </c>
      <c r="Q1252">
        <v>1</v>
      </c>
    </row>
    <row r="1253" spans="1:17" x14ac:dyDescent="0.2">
      <c r="A1253" t="s">
        <v>498</v>
      </c>
      <c r="B1253" t="s">
        <v>134</v>
      </c>
      <c r="C1253" t="s">
        <v>497</v>
      </c>
      <c r="D1253" t="s">
        <v>54</v>
      </c>
      <c r="E1253" t="s">
        <v>696</v>
      </c>
      <c r="F1253">
        <v>0.19400000000000001</v>
      </c>
      <c r="G1253">
        <v>0.19400000000000001</v>
      </c>
      <c r="H1253">
        <v>1</v>
      </c>
      <c r="J1253" t="s">
        <v>8388</v>
      </c>
      <c r="K1253" t="s">
        <v>361</v>
      </c>
      <c r="L1253" t="s">
        <v>401</v>
      </c>
      <c r="M1253" t="s">
        <v>9098</v>
      </c>
      <c r="N1253" t="s">
        <v>8374</v>
      </c>
      <c r="O1253">
        <v>0</v>
      </c>
      <c r="P1253">
        <v>0</v>
      </c>
      <c r="Q1253">
        <v>1</v>
      </c>
    </row>
    <row r="1254" spans="1:17" x14ac:dyDescent="0.2">
      <c r="A1254" t="s">
        <v>498</v>
      </c>
      <c r="B1254" t="s">
        <v>134</v>
      </c>
      <c r="C1254" t="s">
        <v>497</v>
      </c>
      <c r="D1254" t="s">
        <v>54</v>
      </c>
      <c r="E1254" t="s">
        <v>697</v>
      </c>
      <c r="F1254">
        <v>0.193</v>
      </c>
      <c r="G1254">
        <v>0.193</v>
      </c>
      <c r="H1254">
        <v>1</v>
      </c>
      <c r="J1254" t="s">
        <v>8388</v>
      </c>
      <c r="K1254" t="s">
        <v>361</v>
      </c>
      <c r="L1254" t="s">
        <v>401</v>
      </c>
      <c r="M1254" t="s">
        <v>9098</v>
      </c>
      <c r="N1254" t="s">
        <v>8375</v>
      </c>
      <c r="O1254">
        <v>0</v>
      </c>
      <c r="P1254">
        <v>0</v>
      </c>
      <c r="Q1254">
        <v>1</v>
      </c>
    </row>
    <row r="1255" spans="1:17" x14ac:dyDescent="0.2">
      <c r="A1255" t="s">
        <v>498</v>
      </c>
      <c r="B1255" t="s">
        <v>134</v>
      </c>
      <c r="C1255" t="s">
        <v>497</v>
      </c>
      <c r="D1255" t="s">
        <v>54</v>
      </c>
      <c r="E1255" t="s">
        <v>698</v>
      </c>
      <c r="F1255">
        <v>0.193</v>
      </c>
      <c r="G1255">
        <v>0.193</v>
      </c>
      <c r="H1255">
        <v>1</v>
      </c>
      <c r="J1255" t="s">
        <v>8388</v>
      </c>
      <c r="K1255" t="s">
        <v>361</v>
      </c>
      <c r="L1255" t="s">
        <v>401</v>
      </c>
      <c r="M1255" t="s">
        <v>9098</v>
      </c>
      <c r="N1255" t="s">
        <v>8376</v>
      </c>
      <c r="O1255">
        <v>0</v>
      </c>
      <c r="P1255">
        <v>0</v>
      </c>
      <c r="Q1255">
        <v>1</v>
      </c>
    </row>
    <row r="1256" spans="1:17" x14ac:dyDescent="0.2">
      <c r="A1256" t="s">
        <v>498</v>
      </c>
      <c r="B1256" t="s">
        <v>134</v>
      </c>
      <c r="C1256" t="s">
        <v>497</v>
      </c>
      <c r="D1256" t="s">
        <v>54</v>
      </c>
      <c r="E1256" t="s">
        <v>699</v>
      </c>
      <c r="F1256">
        <v>0.193</v>
      </c>
      <c r="G1256">
        <v>0.193</v>
      </c>
      <c r="H1256">
        <v>1</v>
      </c>
      <c r="J1256" t="s">
        <v>8388</v>
      </c>
      <c r="K1256" t="s">
        <v>361</v>
      </c>
      <c r="L1256" t="s">
        <v>401</v>
      </c>
      <c r="M1256" t="s">
        <v>9098</v>
      </c>
      <c r="N1256" t="s">
        <v>8377</v>
      </c>
      <c r="O1256">
        <v>0</v>
      </c>
      <c r="P1256">
        <v>0</v>
      </c>
      <c r="Q1256">
        <v>1</v>
      </c>
    </row>
    <row r="1257" spans="1:17" x14ac:dyDescent="0.2">
      <c r="A1257" t="s">
        <v>498</v>
      </c>
      <c r="B1257" t="s">
        <v>134</v>
      </c>
      <c r="C1257" t="s">
        <v>497</v>
      </c>
      <c r="D1257" t="s">
        <v>54</v>
      </c>
      <c r="E1257" t="s">
        <v>700</v>
      </c>
      <c r="F1257">
        <v>0.193</v>
      </c>
      <c r="G1257">
        <v>0.193</v>
      </c>
      <c r="H1257">
        <v>1</v>
      </c>
      <c r="J1257" t="s">
        <v>8388</v>
      </c>
      <c r="K1257" t="s">
        <v>361</v>
      </c>
      <c r="L1257" t="s">
        <v>401</v>
      </c>
      <c r="M1257" t="s">
        <v>9098</v>
      </c>
      <c r="N1257" t="s">
        <v>8378</v>
      </c>
      <c r="O1257">
        <v>0</v>
      </c>
      <c r="P1257">
        <v>0</v>
      </c>
      <c r="Q1257">
        <v>1</v>
      </c>
    </row>
    <row r="1258" spans="1:17" x14ac:dyDescent="0.2">
      <c r="A1258" t="s">
        <v>498</v>
      </c>
      <c r="B1258" t="s">
        <v>134</v>
      </c>
      <c r="C1258" t="s">
        <v>497</v>
      </c>
      <c r="D1258" t="s">
        <v>54</v>
      </c>
      <c r="E1258" t="s">
        <v>701</v>
      </c>
      <c r="F1258">
        <v>0.193</v>
      </c>
      <c r="G1258">
        <v>0.193</v>
      </c>
      <c r="H1258">
        <v>1</v>
      </c>
      <c r="J1258" t="s">
        <v>8388</v>
      </c>
      <c r="K1258" t="s">
        <v>361</v>
      </c>
      <c r="L1258" t="s">
        <v>401</v>
      </c>
      <c r="M1258" t="s">
        <v>9098</v>
      </c>
      <c r="N1258" t="s">
        <v>8368</v>
      </c>
      <c r="O1258">
        <v>0</v>
      </c>
      <c r="P1258">
        <v>0</v>
      </c>
      <c r="Q1258">
        <v>1</v>
      </c>
    </row>
    <row r="1259" spans="1:17" x14ac:dyDescent="0.2">
      <c r="A1259" t="s">
        <v>498</v>
      </c>
      <c r="B1259" t="s">
        <v>134</v>
      </c>
      <c r="C1259" t="s">
        <v>497</v>
      </c>
      <c r="D1259" t="s">
        <v>54</v>
      </c>
      <c r="E1259" t="s">
        <v>702</v>
      </c>
      <c r="F1259">
        <v>0.193</v>
      </c>
      <c r="G1259">
        <v>0.193</v>
      </c>
      <c r="H1259">
        <v>1</v>
      </c>
      <c r="J1259" t="s">
        <v>8388</v>
      </c>
      <c r="K1259" t="s">
        <v>361</v>
      </c>
      <c r="L1259" t="s">
        <v>401</v>
      </c>
      <c r="M1259" t="s">
        <v>9098</v>
      </c>
      <c r="N1259" t="s">
        <v>8369</v>
      </c>
      <c r="O1259">
        <v>0</v>
      </c>
      <c r="P1259">
        <v>0</v>
      </c>
      <c r="Q1259">
        <v>1</v>
      </c>
    </row>
    <row r="1260" spans="1:17" x14ac:dyDescent="0.2">
      <c r="A1260" t="s">
        <v>498</v>
      </c>
      <c r="B1260" t="s">
        <v>134</v>
      </c>
      <c r="C1260" t="s">
        <v>497</v>
      </c>
      <c r="D1260" t="s">
        <v>54</v>
      </c>
      <c r="E1260" t="s">
        <v>703</v>
      </c>
      <c r="F1260">
        <v>0.193</v>
      </c>
      <c r="G1260">
        <v>0.193</v>
      </c>
      <c r="H1260">
        <v>1</v>
      </c>
      <c r="J1260" t="s">
        <v>8388</v>
      </c>
      <c r="K1260" t="s">
        <v>361</v>
      </c>
      <c r="L1260" t="s">
        <v>401</v>
      </c>
      <c r="M1260" t="s">
        <v>9098</v>
      </c>
      <c r="N1260" t="s">
        <v>499</v>
      </c>
      <c r="O1260">
        <v>0</v>
      </c>
      <c r="P1260">
        <v>0</v>
      </c>
      <c r="Q1260">
        <v>1</v>
      </c>
    </row>
    <row r="1261" spans="1:17" x14ac:dyDescent="0.2">
      <c r="A1261" t="s">
        <v>498</v>
      </c>
      <c r="B1261" t="s">
        <v>134</v>
      </c>
      <c r="C1261" t="s">
        <v>497</v>
      </c>
      <c r="D1261" t="s">
        <v>54</v>
      </c>
      <c r="E1261" t="s">
        <v>704</v>
      </c>
      <c r="F1261">
        <v>0.193</v>
      </c>
      <c r="G1261">
        <v>0.193</v>
      </c>
      <c r="H1261">
        <v>1</v>
      </c>
      <c r="J1261" t="s">
        <v>8388</v>
      </c>
      <c r="K1261" t="s">
        <v>361</v>
      </c>
      <c r="L1261" t="s">
        <v>401</v>
      </c>
      <c r="M1261" t="s">
        <v>9098</v>
      </c>
      <c r="N1261" t="s">
        <v>500</v>
      </c>
      <c r="O1261">
        <v>0</v>
      </c>
      <c r="P1261">
        <v>0</v>
      </c>
      <c r="Q1261">
        <v>1</v>
      </c>
    </row>
    <row r="1262" spans="1:17" x14ac:dyDescent="0.2">
      <c r="A1262" t="s">
        <v>498</v>
      </c>
      <c r="B1262" t="s">
        <v>134</v>
      </c>
      <c r="C1262" t="s">
        <v>497</v>
      </c>
      <c r="D1262" t="s">
        <v>54</v>
      </c>
      <c r="E1262" t="s">
        <v>705</v>
      </c>
      <c r="F1262">
        <v>0.193</v>
      </c>
      <c r="G1262">
        <v>0.193</v>
      </c>
      <c r="H1262">
        <v>1</v>
      </c>
      <c r="J1262" t="s">
        <v>8388</v>
      </c>
      <c r="K1262" t="s">
        <v>361</v>
      </c>
      <c r="L1262" t="s">
        <v>401</v>
      </c>
      <c r="M1262" t="s">
        <v>9098</v>
      </c>
      <c r="N1262" t="s">
        <v>8379</v>
      </c>
      <c r="O1262">
        <v>0</v>
      </c>
      <c r="P1262">
        <v>0</v>
      </c>
      <c r="Q1262">
        <v>1</v>
      </c>
    </row>
    <row r="1263" spans="1:17" x14ac:dyDescent="0.2">
      <c r="A1263" t="s">
        <v>498</v>
      </c>
      <c r="B1263" t="s">
        <v>134</v>
      </c>
      <c r="C1263" t="s">
        <v>497</v>
      </c>
      <c r="D1263" t="s">
        <v>54</v>
      </c>
      <c r="E1263" t="s">
        <v>706</v>
      </c>
      <c r="F1263">
        <v>0.193</v>
      </c>
      <c r="G1263">
        <v>0.193</v>
      </c>
      <c r="H1263">
        <v>1</v>
      </c>
      <c r="J1263" t="s">
        <v>8388</v>
      </c>
      <c r="K1263" t="s">
        <v>361</v>
      </c>
      <c r="L1263" t="s">
        <v>401</v>
      </c>
      <c r="M1263" t="s">
        <v>9098</v>
      </c>
      <c r="N1263" t="s">
        <v>8254</v>
      </c>
      <c r="O1263">
        <v>0</v>
      </c>
      <c r="P1263">
        <v>0</v>
      </c>
      <c r="Q1263">
        <v>1</v>
      </c>
    </row>
    <row r="1264" spans="1:17" x14ac:dyDescent="0.2">
      <c r="A1264" t="s">
        <v>498</v>
      </c>
      <c r="B1264" t="s">
        <v>134</v>
      </c>
      <c r="C1264" t="s">
        <v>497</v>
      </c>
      <c r="D1264" t="s">
        <v>54</v>
      </c>
      <c r="E1264" t="s">
        <v>707</v>
      </c>
      <c r="F1264">
        <v>0.193</v>
      </c>
      <c r="G1264">
        <v>0.193</v>
      </c>
      <c r="H1264">
        <v>1</v>
      </c>
      <c r="J1264" t="s">
        <v>8388</v>
      </c>
      <c r="K1264" t="s">
        <v>361</v>
      </c>
      <c r="L1264" t="s">
        <v>401</v>
      </c>
      <c r="M1264" t="s">
        <v>9098</v>
      </c>
      <c r="N1264" t="s">
        <v>8255</v>
      </c>
      <c r="O1264">
        <v>0</v>
      </c>
      <c r="P1264">
        <v>0</v>
      </c>
      <c r="Q1264">
        <v>1</v>
      </c>
    </row>
    <row r="1265" spans="1:17" x14ac:dyDescent="0.2">
      <c r="A1265" t="s">
        <v>498</v>
      </c>
      <c r="B1265" t="s">
        <v>134</v>
      </c>
      <c r="C1265" t="s">
        <v>497</v>
      </c>
      <c r="D1265" t="s">
        <v>54</v>
      </c>
      <c r="E1265" t="s">
        <v>708</v>
      </c>
      <c r="F1265">
        <v>0.20699999999999999</v>
      </c>
      <c r="G1265">
        <v>0.20699999999999999</v>
      </c>
      <c r="H1265">
        <v>1</v>
      </c>
      <c r="J1265" t="s">
        <v>8388</v>
      </c>
      <c r="K1265" t="s">
        <v>361</v>
      </c>
      <c r="L1265" t="s">
        <v>401</v>
      </c>
      <c r="M1265" t="s">
        <v>9098</v>
      </c>
      <c r="N1265" t="s">
        <v>8660</v>
      </c>
      <c r="O1265">
        <v>0</v>
      </c>
      <c r="P1265">
        <v>0</v>
      </c>
      <c r="Q1265">
        <v>1</v>
      </c>
    </row>
    <row r="1266" spans="1:17" x14ac:dyDescent="0.2">
      <c r="A1266" t="s">
        <v>498</v>
      </c>
      <c r="B1266" t="s">
        <v>134</v>
      </c>
      <c r="C1266" t="s">
        <v>497</v>
      </c>
      <c r="D1266" t="s">
        <v>54</v>
      </c>
      <c r="E1266" t="s">
        <v>709</v>
      </c>
      <c r="F1266">
        <v>0.193</v>
      </c>
      <c r="G1266">
        <v>0.193</v>
      </c>
      <c r="H1266">
        <v>1</v>
      </c>
      <c r="J1266" t="s">
        <v>8388</v>
      </c>
      <c r="K1266" t="s">
        <v>361</v>
      </c>
      <c r="L1266" t="s">
        <v>401</v>
      </c>
      <c r="M1266" t="s">
        <v>9098</v>
      </c>
      <c r="N1266" t="s">
        <v>8659</v>
      </c>
      <c r="O1266">
        <v>0</v>
      </c>
      <c r="P1266">
        <v>0</v>
      </c>
      <c r="Q1266">
        <v>1</v>
      </c>
    </row>
    <row r="1267" spans="1:17" x14ac:dyDescent="0.2">
      <c r="A1267" t="s">
        <v>498</v>
      </c>
      <c r="B1267" t="s">
        <v>134</v>
      </c>
      <c r="C1267" t="s">
        <v>497</v>
      </c>
      <c r="D1267" t="s">
        <v>54</v>
      </c>
      <c r="E1267" t="s">
        <v>710</v>
      </c>
      <c r="F1267">
        <v>0.193</v>
      </c>
      <c r="G1267">
        <v>0.193</v>
      </c>
      <c r="H1267">
        <v>1</v>
      </c>
      <c r="J1267" t="s">
        <v>8388</v>
      </c>
      <c r="K1267" t="s">
        <v>361</v>
      </c>
      <c r="L1267" t="s">
        <v>401</v>
      </c>
      <c r="M1267" t="s">
        <v>9098</v>
      </c>
      <c r="N1267" t="s">
        <v>8658</v>
      </c>
      <c r="O1267">
        <v>0</v>
      </c>
      <c r="P1267">
        <v>0</v>
      </c>
      <c r="Q1267">
        <v>1</v>
      </c>
    </row>
    <row r="1268" spans="1:17" x14ac:dyDescent="0.2">
      <c r="A1268" t="s">
        <v>498</v>
      </c>
      <c r="B1268" t="s">
        <v>134</v>
      </c>
      <c r="C1268" t="s">
        <v>497</v>
      </c>
      <c r="D1268" t="s">
        <v>54</v>
      </c>
      <c r="E1268" t="s">
        <v>711</v>
      </c>
      <c r="F1268">
        <v>0.193</v>
      </c>
      <c r="G1268">
        <v>0.193</v>
      </c>
      <c r="H1268">
        <v>1</v>
      </c>
      <c r="J1268" t="s">
        <v>8388</v>
      </c>
      <c r="K1268" t="s">
        <v>361</v>
      </c>
      <c r="L1268" t="s">
        <v>401</v>
      </c>
      <c r="M1268" t="s">
        <v>9098</v>
      </c>
      <c r="N1268" t="s">
        <v>8656</v>
      </c>
      <c r="O1268">
        <v>0</v>
      </c>
      <c r="P1268">
        <v>0</v>
      </c>
      <c r="Q1268">
        <v>1</v>
      </c>
    </row>
    <row r="1269" spans="1:17" x14ac:dyDescent="0.2">
      <c r="A1269" t="s">
        <v>498</v>
      </c>
      <c r="B1269" t="s">
        <v>134</v>
      </c>
      <c r="C1269" t="s">
        <v>497</v>
      </c>
      <c r="D1269" t="s">
        <v>54</v>
      </c>
      <c r="E1269" t="s">
        <v>712</v>
      </c>
      <c r="F1269">
        <v>0.193</v>
      </c>
      <c r="G1269">
        <v>0.193</v>
      </c>
      <c r="H1269">
        <v>1</v>
      </c>
      <c r="J1269" t="s">
        <v>8388</v>
      </c>
      <c r="K1269" t="s">
        <v>361</v>
      </c>
      <c r="L1269" t="s">
        <v>401</v>
      </c>
      <c r="M1269" t="s">
        <v>9098</v>
      </c>
      <c r="N1269" t="s">
        <v>8657</v>
      </c>
      <c r="O1269">
        <v>0</v>
      </c>
      <c r="P1269">
        <v>0</v>
      </c>
      <c r="Q1269">
        <v>1</v>
      </c>
    </row>
    <row r="1270" spans="1:17" x14ac:dyDescent="0.2">
      <c r="A1270" t="s">
        <v>498</v>
      </c>
      <c r="B1270" t="s">
        <v>134</v>
      </c>
      <c r="C1270" t="s">
        <v>497</v>
      </c>
      <c r="D1270" t="s">
        <v>54</v>
      </c>
      <c r="E1270" t="s">
        <v>713</v>
      </c>
      <c r="F1270">
        <v>0.193</v>
      </c>
      <c r="G1270">
        <v>0.193</v>
      </c>
      <c r="H1270">
        <v>1</v>
      </c>
      <c r="J1270" t="s">
        <v>8388</v>
      </c>
      <c r="K1270" t="s">
        <v>361</v>
      </c>
      <c r="L1270" t="s">
        <v>401</v>
      </c>
      <c r="M1270" t="s">
        <v>9098</v>
      </c>
      <c r="N1270" t="s">
        <v>9119</v>
      </c>
      <c r="O1270">
        <v>0</v>
      </c>
      <c r="P1270">
        <v>0</v>
      </c>
      <c r="Q1270">
        <v>1</v>
      </c>
    </row>
    <row r="1271" spans="1:17" x14ac:dyDescent="0.2">
      <c r="A1271" t="s">
        <v>498</v>
      </c>
      <c r="B1271" t="s">
        <v>134</v>
      </c>
      <c r="C1271" t="s">
        <v>497</v>
      </c>
      <c r="D1271" t="s">
        <v>54</v>
      </c>
      <c r="E1271" t="s">
        <v>714</v>
      </c>
      <c r="F1271">
        <v>0.193</v>
      </c>
      <c r="G1271">
        <v>0.193</v>
      </c>
      <c r="H1271">
        <v>1</v>
      </c>
      <c r="J1271" t="s">
        <v>8388</v>
      </c>
      <c r="K1271" t="s">
        <v>361</v>
      </c>
      <c r="L1271" t="s">
        <v>401</v>
      </c>
      <c r="M1271" t="s">
        <v>9098</v>
      </c>
      <c r="N1271" t="s">
        <v>9101</v>
      </c>
      <c r="O1271">
        <v>0</v>
      </c>
      <c r="P1271">
        <v>0</v>
      </c>
      <c r="Q1271">
        <v>1</v>
      </c>
    </row>
    <row r="1272" spans="1:17" x14ac:dyDescent="0.2">
      <c r="A1272" t="s">
        <v>498</v>
      </c>
      <c r="B1272" t="s">
        <v>134</v>
      </c>
      <c r="C1272" t="s">
        <v>497</v>
      </c>
      <c r="D1272" t="s">
        <v>54</v>
      </c>
      <c r="E1272" t="s">
        <v>715</v>
      </c>
      <c r="F1272">
        <v>0.193</v>
      </c>
      <c r="G1272">
        <v>0.193</v>
      </c>
      <c r="H1272">
        <v>1</v>
      </c>
      <c r="J1272" t="s">
        <v>8388</v>
      </c>
      <c r="K1272" t="s">
        <v>361</v>
      </c>
      <c r="L1272" t="s">
        <v>401</v>
      </c>
      <c r="M1272" t="s">
        <v>9098</v>
      </c>
      <c r="N1272" t="s">
        <v>9102</v>
      </c>
      <c r="O1272">
        <v>0</v>
      </c>
      <c r="P1272">
        <v>0</v>
      </c>
      <c r="Q1272">
        <v>1</v>
      </c>
    </row>
    <row r="1273" spans="1:17" x14ac:dyDescent="0.2">
      <c r="A1273" t="s">
        <v>498</v>
      </c>
      <c r="B1273" t="s">
        <v>134</v>
      </c>
      <c r="C1273" t="s">
        <v>497</v>
      </c>
      <c r="D1273" t="s">
        <v>54</v>
      </c>
      <c r="E1273" t="s">
        <v>716</v>
      </c>
      <c r="F1273">
        <v>0.193</v>
      </c>
      <c r="G1273">
        <v>0.193</v>
      </c>
      <c r="H1273">
        <v>1</v>
      </c>
      <c r="J1273" t="s">
        <v>8388</v>
      </c>
      <c r="K1273" t="s">
        <v>361</v>
      </c>
      <c r="L1273" t="s">
        <v>401</v>
      </c>
      <c r="M1273" t="s">
        <v>9098</v>
      </c>
      <c r="N1273" t="s">
        <v>9103</v>
      </c>
      <c r="O1273">
        <v>0</v>
      </c>
      <c r="P1273">
        <v>0</v>
      </c>
      <c r="Q1273">
        <v>1</v>
      </c>
    </row>
    <row r="1274" spans="1:17" x14ac:dyDescent="0.2">
      <c r="A1274" t="s">
        <v>498</v>
      </c>
      <c r="B1274" t="s">
        <v>134</v>
      </c>
      <c r="C1274" t="s">
        <v>497</v>
      </c>
      <c r="D1274" t="s">
        <v>54</v>
      </c>
      <c r="E1274" t="s">
        <v>717</v>
      </c>
      <c r="F1274">
        <v>0.193</v>
      </c>
      <c r="G1274">
        <v>0.193</v>
      </c>
      <c r="H1274">
        <v>1</v>
      </c>
      <c r="J1274" t="s">
        <v>8388</v>
      </c>
      <c r="K1274" t="s">
        <v>361</v>
      </c>
      <c r="L1274" t="s">
        <v>401</v>
      </c>
      <c r="M1274" t="s">
        <v>9098</v>
      </c>
      <c r="N1274" t="s">
        <v>9104</v>
      </c>
      <c r="O1274">
        <v>0</v>
      </c>
      <c r="P1274">
        <v>0</v>
      </c>
      <c r="Q1274">
        <v>1</v>
      </c>
    </row>
    <row r="1275" spans="1:17" x14ac:dyDescent="0.2">
      <c r="A1275" t="s">
        <v>498</v>
      </c>
      <c r="B1275" t="s">
        <v>134</v>
      </c>
      <c r="C1275" t="s">
        <v>497</v>
      </c>
      <c r="D1275" t="s">
        <v>54</v>
      </c>
      <c r="E1275" t="s">
        <v>8219</v>
      </c>
      <c r="F1275">
        <v>0.193</v>
      </c>
      <c r="G1275">
        <v>0.193</v>
      </c>
      <c r="H1275">
        <v>1</v>
      </c>
      <c r="J1275" t="s">
        <v>8388</v>
      </c>
      <c r="K1275" t="s">
        <v>361</v>
      </c>
      <c r="L1275" t="s">
        <v>401</v>
      </c>
      <c r="M1275" t="s">
        <v>9098</v>
      </c>
      <c r="N1275" t="s">
        <v>8981</v>
      </c>
      <c r="O1275">
        <v>0</v>
      </c>
      <c r="P1275">
        <v>0</v>
      </c>
      <c r="Q1275">
        <v>1</v>
      </c>
    </row>
    <row r="1276" spans="1:17" x14ac:dyDescent="0.2">
      <c r="A1276" t="s">
        <v>498</v>
      </c>
      <c r="B1276" t="s">
        <v>134</v>
      </c>
      <c r="C1276" t="s">
        <v>497</v>
      </c>
      <c r="D1276" t="s">
        <v>54</v>
      </c>
      <c r="E1276" t="s">
        <v>718</v>
      </c>
      <c r="F1276">
        <v>0.193</v>
      </c>
      <c r="G1276">
        <v>0.193</v>
      </c>
      <c r="H1276">
        <v>1</v>
      </c>
      <c r="J1276" t="s">
        <v>8388</v>
      </c>
      <c r="K1276" t="s">
        <v>361</v>
      </c>
      <c r="L1276" t="s">
        <v>401</v>
      </c>
      <c r="M1276" t="s">
        <v>9098</v>
      </c>
      <c r="N1276" t="s">
        <v>8984</v>
      </c>
      <c r="O1276">
        <v>0</v>
      </c>
      <c r="P1276">
        <v>0</v>
      </c>
      <c r="Q1276">
        <v>1</v>
      </c>
    </row>
    <row r="1277" spans="1:17" x14ac:dyDescent="0.2">
      <c r="A1277" t="s">
        <v>498</v>
      </c>
      <c r="B1277" t="s">
        <v>134</v>
      </c>
      <c r="C1277" t="s">
        <v>497</v>
      </c>
      <c r="D1277" t="s">
        <v>54</v>
      </c>
      <c r="E1277" t="s">
        <v>719</v>
      </c>
      <c r="F1277">
        <v>0.193</v>
      </c>
      <c r="G1277">
        <v>0.193</v>
      </c>
      <c r="H1277">
        <v>1</v>
      </c>
      <c r="J1277" t="s">
        <v>8388</v>
      </c>
      <c r="K1277" t="s">
        <v>361</v>
      </c>
      <c r="L1277" t="s">
        <v>401</v>
      </c>
      <c r="M1277" t="s">
        <v>9098</v>
      </c>
      <c r="N1277" t="s">
        <v>9108</v>
      </c>
      <c r="O1277">
        <v>0</v>
      </c>
      <c r="P1277">
        <v>0</v>
      </c>
      <c r="Q1277">
        <v>1</v>
      </c>
    </row>
    <row r="1278" spans="1:17" x14ac:dyDescent="0.2">
      <c r="A1278" t="s">
        <v>498</v>
      </c>
      <c r="B1278" t="s">
        <v>134</v>
      </c>
      <c r="C1278" t="s">
        <v>497</v>
      </c>
      <c r="D1278" t="s">
        <v>54</v>
      </c>
      <c r="E1278" t="s">
        <v>720</v>
      </c>
      <c r="F1278">
        <v>0.193</v>
      </c>
      <c r="G1278">
        <v>0.193</v>
      </c>
      <c r="H1278">
        <v>1</v>
      </c>
      <c r="J1278" t="s">
        <v>8388</v>
      </c>
      <c r="K1278" t="s">
        <v>361</v>
      </c>
      <c r="L1278" t="s">
        <v>401</v>
      </c>
      <c r="M1278" t="s">
        <v>9098</v>
      </c>
      <c r="N1278" t="s">
        <v>9109</v>
      </c>
      <c r="O1278">
        <v>0</v>
      </c>
      <c r="P1278">
        <v>0</v>
      </c>
      <c r="Q1278">
        <v>1</v>
      </c>
    </row>
    <row r="1279" spans="1:17" x14ac:dyDescent="0.2">
      <c r="A1279" t="s">
        <v>498</v>
      </c>
      <c r="B1279" t="s">
        <v>134</v>
      </c>
      <c r="C1279" t="s">
        <v>497</v>
      </c>
      <c r="D1279" t="s">
        <v>54</v>
      </c>
      <c r="E1279" t="s">
        <v>721</v>
      </c>
      <c r="F1279">
        <v>0.193</v>
      </c>
      <c r="G1279">
        <v>0.193</v>
      </c>
      <c r="H1279">
        <v>1</v>
      </c>
      <c r="J1279" t="s">
        <v>8388</v>
      </c>
      <c r="K1279" t="s">
        <v>361</v>
      </c>
      <c r="L1279" t="s">
        <v>401</v>
      </c>
      <c r="M1279" t="s">
        <v>9098</v>
      </c>
      <c r="N1279" t="s">
        <v>9123</v>
      </c>
      <c r="O1279">
        <v>0</v>
      </c>
      <c r="P1279">
        <v>0</v>
      </c>
      <c r="Q1279">
        <v>1</v>
      </c>
    </row>
    <row r="1280" spans="1:17" x14ac:dyDescent="0.2">
      <c r="A1280" t="s">
        <v>498</v>
      </c>
      <c r="B1280" t="s">
        <v>134</v>
      </c>
      <c r="C1280" t="s">
        <v>497</v>
      </c>
      <c r="D1280" t="s">
        <v>54</v>
      </c>
      <c r="E1280" t="s">
        <v>722</v>
      </c>
      <c r="F1280">
        <v>0.215</v>
      </c>
      <c r="G1280">
        <v>0.215</v>
      </c>
      <c r="H1280">
        <v>1</v>
      </c>
      <c r="J1280" t="s">
        <v>8388</v>
      </c>
      <c r="K1280" t="s">
        <v>361</v>
      </c>
      <c r="L1280" t="s">
        <v>401</v>
      </c>
      <c r="M1280" t="s">
        <v>9098</v>
      </c>
      <c r="N1280" t="s">
        <v>9110</v>
      </c>
      <c r="O1280">
        <v>0</v>
      </c>
      <c r="P1280">
        <v>0</v>
      </c>
      <c r="Q1280">
        <v>1</v>
      </c>
    </row>
    <row r="1281" spans="1:17" x14ac:dyDescent="0.2">
      <c r="A1281" t="s">
        <v>498</v>
      </c>
      <c r="B1281" t="s">
        <v>134</v>
      </c>
      <c r="C1281" t="s">
        <v>497</v>
      </c>
      <c r="D1281" t="s">
        <v>54</v>
      </c>
      <c r="E1281" t="s">
        <v>723</v>
      </c>
      <c r="F1281">
        <v>0.21299999999999999</v>
      </c>
      <c r="G1281">
        <v>0.21299999999999999</v>
      </c>
      <c r="H1281">
        <v>1</v>
      </c>
      <c r="J1281" t="s">
        <v>8388</v>
      </c>
      <c r="K1281" t="s">
        <v>361</v>
      </c>
      <c r="L1281" t="s">
        <v>401</v>
      </c>
      <c r="M1281" t="s">
        <v>9098</v>
      </c>
      <c r="N1281" t="s">
        <v>9111</v>
      </c>
      <c r="O1281">
        <v>0</v>
      </c>
      <c r="P1281">
        <v>0</v>
      </c>
      <c r="Q1281">
        <v>1</v>
      </c>
    </row>
    <row r="1282" spans="1:17" x14ac:dyDescent="0.2">
      <c r="A1282" t="s">
        <v>498</v>
      </c>
      <c r="B1282" t="s">
        <v>134</v>
      </c>
      <c r="C1282" t="s">
        <v>497</v>
      </c>
      <c r="D1282" t="s">
        <v>54</v>
      </c>
      <c r="E1282" t="s">
        <v>724</v>
      </c>
      <c r="F1282">
        <v>0.21299999999999999</v>
      </c>
      <c r="G1282">
        <v>0.21299999999999999</v>
      </c>
      <c r="H1282">
        <v>1</v>
      </c>
      <c r="J1282" t="s">
        <v>8388</v>
      </c>
      <c r="K1282" t="s">
        <v>361</v>
      </c>
      <c r="L1282" t="s">
        <v>401</v>
      </c>
      <c r="M1282" t="s">
        <v>9098</v>
      </c>
      <c r="N1282" t="s">
        <v>9112</v>
      </c>
      <c r="O1282">
        <v>0</v>
      </c>
      <c r="P1282">
        <v>0</v>
      </c>
      <c r="Q1282">
        <v>1</v>
      </c>
    </row>
    <row r="1283" spans="1:17" x14ac:dyDescent="0.2">
      <c r="A1283" t="s">
        <v>498</v>
      </c>
      <c r="B1283" t="s">
        <v>134</v>
      </c>
      <c r="C1283" t="s">
        <v>497</v>
      </c>
      <c r="D1283" t="s">
        <v>54</v>
      </c>
      <c r="E1283" t="s">
        <v>725</v>
      </c>
      <c r="F1283">
        <v>0.21299999999999999</v>
      </c>
      <c r="G1283">
        <v>0.21299999999999999</v>
      </c>
      <c r="H1283">
        <v>1</v>
      </c>
      <c r="J1283" t="s">
        <v>8388</v>
      </c>
      <c r="K1283" t="s">
        <v>361</v>
      </c>
      <c r="L1283" t="s">
        <v>401</v>
      </c>
      <c r="M1283" t="s">
        <v>9098</v>
      </c>
      <c r="N1283" t="s">
        <v>9113</v>
      </c>
      <c r="O1283">
        <v>0</v>
      </c>
      <c r="P1283">
        <v>0</v>
      </c>
      <c r="Q1283">
        <v>1</v>
      </c>
    </row>
    <row r="1284" spans="1:17" x14ac:dyDescent="0.2">
      <c r="A1284" t="s">
        <v>498</v>
      </c>
      <c r="B1284" t="s">
        <v>134</v>
      </c>
      <c r="C1284" t="s">
        <v>497</v>
      </c>
      <c r="D1284" t="s">
        <v>54</v>
      </c>
      <c r="E1284" t="s">
        <v>726</v>
      </c>
      <c r="F1284">
        <v>0.193</v>
      </c>
      <c r="G1284">
        <v>0.193</v>
      </c>
      <c r="H1284">
        <v>1</v>
      </c>
      <c r="J1284" t="s">
        <v>8388</v>
      </c>
      <c r="K1284" t="s">
        <v>361</v>
      </c>
      <c r="L1284" t="s">
        <v>401</v>
      </c>
      <c r="M1284" t="s">
        <v>9098</v>
      </c>
      <c r="N1284" t="s">
        <v>9114</v>
      </c>
      <c r="O1284">
        <v>0</v>
      </c>
      <c r="P1284">
        <v>0</v>
      </c>
      <c r="Q1284">
        <v>1</v>
      </c>
    </row>
    <row r="1285" spans="1:17" x14ac:dyDescent="0.2">
      <c r="A1285" t="s">
        <v>498</v>
      </c>
      <c r="B1285" t="s">
        <v>134</v>
      </c>
      <c r="C1285" t="s">
        <v>497</v>
      </c>
      <c r="D1285" t="s">
        <v>54</v>
      </c>
      <c r="E1285" t="s">
        <v>727</v>
      </c>
      <c r="F1285">
        <v>0.193</v>
      </c>
      <c r="G1285">
        <v>0.193</v>
      </c>
      <c r="H1285">
        <v>1</v>
      </c>
      <c r="J1285" t="s">
        <v>8388</v>
      </c>
      <c r="K1285" t="s">
        <v>361</v>
      </c>
      <c r="L1285" t="s">
        <v>401</v>
      </c>
      <c r="M1285" t="s">
        <v>9098</v>
      </c>
      <c r="N1285" t="s">
        <v>9126</v>
      </c>
      <c r="O1285">
        <v>0</v>
      </c>
      <c r="P1285">
        <v>0</v>
      </c>
      <c r="Q1285">
        <v>1</v>
      </c>
    </row>
    <row r="1286" spans="1:17" x14ac:dyDescent="0.2">
      <c r="A1286" t="s">
        <v>498</v>
      </c>
      <c r="B1286" t="s">
        <v>134</v>
      </c>
      <c r="C1286" t="s">
        <v>497</v>
      </c>
      <c r="D1286" t="s">
        <v>54</v>
      </c>
      <c r="E1286" t="s">
        <v>728</v>
      </c>
      <c r="F1286">
        <v>0.193</v>
      </c>
      <c r="G1286">
        <v>0.193</v>
      </c>
      <c r="H1286">
        <v>1</v>
      </c>
      <c r="J1286" t="s">
        <v>8388</v>
      </c>
      <c r="K1286" t="s">
        <v>361</v>
      </c>
      <c r="L1286" t="s">
        <v>401</v>
      </c>
      <c r="M1286" t="s">
        <v>9098</v>
      </c>
      <c r="N1286" t="s">
        <v>9115</v>
      </c>
      <c r="O1286">
        <v>0</v>
      </c>
      <c r="P1286">
        <v>0</v>
      </c>
      <c r="Q1286">
        <v>1</v>
      </c>
    </row>
    <row r="1287" spans="1:17" x14ac:dyDescent="0.2">
      <c r="A1287" t="s">
        <v>498</v>
      </c>
      <c r="B1287" t="s">
        <v>134</v>
      </c>
      <c r="C1287" t="s">
        <v>497</v>
      </c>
      <c r="D1287" t="s">
        <v>54</v>
      </c>
      <c r="E1287" t="s">
        <v>729</v>
      </c>
      <c r="F1287">
        <v>0.193</v>
      </c>
      <c r="G1287">
        <v>0.193</v>
      </c>
      <c r="H1287">
        <v>1</v>
      </c>
      <c r="J1287" t="s">
        <v>8388</v>
      </c>
      <c r="K1287" t="s">
        <v>361</v>
      </c>
      <c r="L1287" t="s">
        <v>401</v>
      </c>
      <c r="M1287" t="s">
        <v>9098</v>
      </c>
      <c r="N1287" t="s">
        <v>9116</v>
      </c>
      <c r="O1287">
        <v>0</v>
      </c>
      <c r="P1287">
        <v>0</v>
      </c>
      <c r="Q1287">
        <v>1</v>
      </c>
    </row>
    <row r="1288" spans="1:17" x14ac:dyDescent="0.2">
      <c r="A1288" t="s">
        <v>498</v>
      </c>
      <c r="B1288" t="s">
        <v>134</v>
      </c>
      <c r="C1288" t="s">
        <v>497</v>
      </c>
      <c r="D1288" t="s">
        <v>54</v>
      </c>
      <c r="E1288" t="s">
        <v>730</v>
      </c>
      <c r="F1288">
        <v>0.193</v>
      </c>
      <c r="G1288">
        <v>0.193</v>
      </c>
      <c r="H1288">
        <v>1</v>
      </c>
      <c r="J1288" t="s">
        <v>8388</v>
      </c>
      <c r="K1288" t="s">
        <v>361</v>
      </c>
      <c r="L1288" t="s">
        <v>401</v>
      </c>
      <c r="M1288" t="s">
        <v>9098</v>
      </c>
      <c r="N1288" t="s">
        <v>9117</v>
      </c>
      <c r="O1288">
        <v>0</v>
      </c>
      <c r="P1288">
        <v>0</v>
      </c>
      <c r="Q1288">
        <v>1</v>
      </c>
    </row>
    <row r="1289" spans="1:17" x14ac:dyDescent="0.2">
      <c r="A1289" t="s">
        <v>498</v>
      </c>
      <c r="B1289" t="s">
        <v>134</v>
      </c>
      <c r="C1289" t="s">
        <v>497</v>
      </c>
      <c r="D1289" t="s">
        <v>54</v>
      </c>
      <c r="E1289" t="s">
        <v>731</v>
      </c>
      <c r="F1289">
        <v>0.193</v>
      </c>
      <c r="G1289">
        <v>0.193</v>
      </c>
      <c r="H1289">
        <v>1</v>
      </c>
      <c r="J1289" t="s">
        <v>8388</v>
      </c>
      <c r="K1289" t="s">
        <v>361</v>
      </c>
      <c r="L1289" t="s">
        <v>401</v>
      </c>
      <c r="M1289" t="s">
        <v>9098</v>
      </c>
      <c r="N1289" t="s">
        <v>9118</v>
      </c>
      <c r="O1289">
        <v>0</v>
      </c>
      <c r="P1289">
        <v>0</v>
      </c>
      <c r="Q1289">
        <v>1</v>
      </c>
    </row>
    <row r="1290" spans="1:17" x14ac:dyDescent="0.2">
      <c r="A1290" t="s">
        <v>498</v>
      </c>
      <c r="B1290" t="s">
        <v>134</v>
      </c>
      <c r="C1290" t="s">
        <v>497</v>
      </c>
      <c r="D1290" t="s">
        <v>54</v>
      </c>
      <c r="E1290" t="s">
        <v>732</v>
      </c>
      <c r="F1290">
        <v>0.193</v>
      </c>
      <c r="G1290">
        <v>0.193</v>
      </c>
      <c r="H1290">
        <v>1</v>
      </c>
      <c r="J1290" t="s">
        <v>8388</v>
      </c>
      <c r="K1290" t="s">
        <v>361</v>
      </c>
      <c r="L1290" t="s">
        <v>401</v>
      </c>
      <c r="M1290" t="s">
        <v>9098</v>
      </c>
      <c r="N1290" t="s">
        <v>8982</v>
      </c>
      <c r="O1290">
        <v>0</v>
      </c>
      <c r="P1290">
        <v>0</v>
      </c>
      <c r="Q1290">
        <v>1</v>
      </c>
    </row>
    <row r="1291" spans="1:17" x14ac:dyDescent="0.2">
      <c r="A1291" t="s">
        <v>498</v>
      </c>
      <c r="B1291" t="s">
        <v>134</v>
      </c>
      <c r="C1291" t="s">
        <v>497</v>
      </c>
      <c r="D1291" t="s">
        <v>54</v>
      </c>
      <c r="E1291" t="s">
        <v>733</v>
      </c>
      <c r="F1291">
        <v>0.193</v>
      </c>
      <c r="G1291">
        <v>0.193</v>
      </c>
      <c r="H1291">
        <v>1</v>
      </c>
      <c r="J1291" t="s">
        <v>8388</v>
      </c>
      <c r="K1291" t="s">
        <v>361</v>
      </c>
      <c r="L1291" t="s">
        <v>401</v>
      </c>
      <c r="M1291" t="s">
        <v>9098</v>
      </c>
      <c r="N1291" t="s">
        <v>8987</v>
      </c>
      <c r="O1291">
        <v>0</v>
      </c>
      <c r="P1291">
        <v>0</v>
      </c>
      <c r="Q1291">
        <v>1</v>
      </c>
    </row>
    <row r="1292" spans="1:17" x14ac:dyDescent="0.2">
      <c r="A1292" t="s">
        <v>498</v>
      </c>
      <c r="B1292" t="s">
        <v>134</v>
      </c>
      <c r="C1292" t="s">
        <v>497</v>
      </c>
      <c r="D1292" t="s">
        <v>54</v>
      </c>
      <c r="E1292" t="s">
        <v>734</v>
      </c>
      <c r="F1292">
        <v>0.193</v>
      </c>
      <c r="G1292">
        <v>0.193</v>
      </c>
      <c r="H1292">
        <v>1</v>
      </c>
      <c r="J1292" t="s">
        <v>8388</v>
      </c>
      <c r="K1292" t="s">
        <v>361</v>
      </c>
      <c r="L1292" t="s">
        <v>401</v>
      </c>
      <c r="M1292" t="s">
        <v>9098</v>
      </c>
      <c r="N1292" t="s">
        <v>8988</v>
      </c>
      <c r="O1292">
        <v>0</v>
      </c>
      <c r="P1292">
        <v>0</v>
      </c>
      <c r="Q1292">
        <v>1</v>
      </c>
    </row>
    <row r="1293" spans="1:17" x14ac:dyDescent="0.2">
      <c r="A1293" t="s">
        <v>498</v>
      </c>
      <c r="B1293" t="s">
        <v>134</v>
      </c>
      <c r="C1293" t="s">
        <v>497</v>
      </c>
      <c r="D1293" t="s">
        <v>54</v>
      </c>
      <c r="E1293" t="s">
        <v>735</v>
      </c>
      <c r="F1293">
        <v>0.193</v>
      </c>
      <c r="G1293">
        <v>0.193</v>
      </c>
      <c r="H1293">
        <v>1</v>
      </c>
      <c r="J1293" t="s">
        <v>8388</v>
      </c>
      <c r="K1293" t="s">
        <v>361</v>
      </c>
      <c r="L1293" t="s">
        <v>401</v>
      </c>
      <c r="M1293" t="s">
        <v>9098</v>
      </c>
      <c r="N1293" t="s">
        <v>9134</v>
      </c>
      <c r="O1293">
        <v>0</v>
      </c>
      <c r="P1293">
        <v>0</v>
      </c>
      <c r="Q1293">
        <v>1</v>
      </c>
    </row>
    <row r="1294" spans="1:17" x14ac:dyDescent="0.2">
      <c r="A1294" t="s">
        <v>498</v>
      </c>
      <c r="B1294" t="s">
        <v>134</v>
      </c>
      <c r="C1294" t="s">
        <v>497</v>
      </c>
      <c r="D1294" t="s">
        <v>54</v>
      </c>
      <c r="E1294" t="s">
        <v>736</v>
      </c>
      <c r="F1294">
        <v>0.193</v>
      </c>
      <c r="G1294">
        <v>0.193</v>
      </c>
      <c r="H1294">
        <v>1</v>
      </c>
      <c r="J1294" t="s">
        <v>8388</v>
      </c>
      <c r="K1294" t="s">
        <v>361</v>
      </c>
      <c r="L1294" t="s">
        <v>401</v>
      </c>
      <c r="M1294" t="s">
        <v>9098</v>
      </c>
      <c r="N1294" t="s">
        <v>501</v>
      </c>
      <c r="O1294">
        <v>0</v>
      </c>
      <c r="P1294">
        <v>0</v>
      </c>
      <c r="Q1294">
        <v>1</v>
      </c>
    </row>
    <row r="1295" spans="1:17" x14ac:dyDescent="0.2">
      <c r="A1295" t="s">
        <v>498</v>
      </c>
      <c r="B1295" t="s">
        <v>134</v>
      </c>
      <c r="C1295" t="s">
        <v>497</v>
      </c>
      <c r="D1295" t="s">
        <v>54</v>
      </c>
      <c r="E1295" t="s">
        <v>737</v>
      </c>
      <c r="F1295">
        <v>0.193</v>
      </c>
      <c r="G1295">
        <v>0.193</v>
      </c>
      <c r="H1295">
        <v>1</v>
      </c>
      <c r="J1295" t="s">
        <v>8388</v>
      </c>
      <c r="K1295" t="s">
        <v>362</v>
      </c>
      <c r="L1295" t="s">
        <v>402</v>
      </c>
      <c r="M1295" t="s">
        <v>9097</v>
      </c>
      <c r="N1295" t="s">
        <v>8249</v>
      </c>
      <c r="O1295">
        <v>0</v>
      </c>
      <c r="P1295">
        <v>0</v>
      </c>
      <c r="Q1295">
        <v>1</v>
      </c>
    </row>
    <row r="1296" spans="1:17" x14ac:dyDescent="0.2">
      <c r="A1296" t="s">
        <v>498</v>
      </c>
      <c r="B1296" t="s">
        <v>134</v>
      </c>
      <c r="C1296" t="s">
        <v>497</v>
      </c>
      <c r="D1296" t="s">
        <v>54</v>
      </c>
      <c r="E1296" t="s">
        <v>738</v>
      </c>
      <c r="F1296">
        <v>0.193</v>
      </c>
      <c r="G1296">
        <v>0.193</v>
      </c>
      <c r="H1296">
        <v>1</v>
      </c>
      <c r="J1296" t="s">
        <v>8388</v>
      </c>
      <c r="K1296" t="s">
        <v>362</v>
      </c>
      <c r="L1296" t="s">
        <v>402</v>
      </c>
      <c r="M1296" t="s">
        <v>9097</v>
      </c>
      <c r="N1296" t="s">
        <v>8251</v>
      </c>
      <c r="O1296">
        <v>0</v>
      </c>
      <c r="P1296">
        <v>0</v>
      </c>
      <c r="Q1296">
        <v>1</v>
      </c>
    </row>
    <row r="1297" spans="1:17" x14ac:dyDescent="0.2">
      <c r="A1297" t="s">
        <v>498</v>
      </c>
      <c r="B1297" t="s">
        <v>134</v>
      </c>
      <c r="C1297" t="s">
        <v>497</v>
      </c>
      <c r="D1297" t="s">
        <v>54</v>
      </c>
      <c r="E1297" t="s">
        <v>739</v>
      </c>
      <c r="F1297">
        <v>0.193</v>
      </c>
      <c r="G1297">
        <v>0.193</v>
      </c>
      <c r="H1297">
        <v>1</v>
      </c>
      <c r="J1297" t="s">
        <v>8388</v>
      </c>
      <c r="K1297" t="s">
        <v>362</v>
      </c>
      <c r="L1297" t="s">
        <v>402</v>
      </c>
      <c r="M1297" t="s">
        <v>9097</v>
      </c>
      <c r="N1297" t="s">
        <v>8253</v>
      </c>
      <c r="O1297">
        <v>0</v>
      </c>
      <c r="P1297">
        <v>0</v>
      </c>
      <c r="Q1297">
        <v>1</v>
      </c>
    </row>
    <row r="1298" spans="1:17" x14ac:dyDescent="0.2">
      <c r="A1298" t="s">
        <v>498</v>
      </c>
      <c r="B1298" t="s">
        <v>134</v>
      </c>
      <c r="C1298" t="s">
        <v>497</v>
      </c>
      <c r="D1298" t="s">
        <v>54</v>
      </c>
      <c r="E1298" t="s">
        <v>740</v>
      </c>
      <c r="F1298">
        <v>0.193</v>
      </c>
      <c r="G1298">
        <v>0.193</v>
      </c>
      <c r="H1298">
        <v>1</v>
      </c>
      <c r="J1298" t="s">
        <v>8388</v>
      </c>
      <c r="K1298" t="s">
        <v>362</v>
      </c>
      <c r="L1298" t="s">
        <v>402</v>
      </c>
      <c r="M1298" t="s">
        <v>9097</v>
      </c>
      <c r="N1298" t="s">
        <v>8382</v>
      </c>
      <c r="O1298">
        <v>0</v>
      </c>
      <c r="P1298">
        <v>0</v>
      </c>
      <c r="Q1298">
        <v>1</v>
      </c>
    </row>
    <row r="1299" spans="1:17" x14ac:dyDescent="0.2">
      <c r="A1299" t="s">
        <v>498</v>
      </c>
      <c r="B1299" t="s">
        <v>134</v>
      </c>
      <c r="C1299" t="s">
        <v>497</v>
      </c>
      <c r="D1299" t="s">
        <v>54</v>
      </c>
      <c r="E1299" t="s">
        <v>8220</v>
      </c>
      <c r="F1299">
        <v>0.193</v>
      </c>
      <c r="G1299">
        <v>0.193</v>
      </c>
      <c r="H1299">
        <v>1</v>
      </c>
      <c r="J1299" t="s">
        <v>8388</v>
      </c>
      <c r="K1299" t="s">
        <v>362</v>
      </c>
      <c r="L1299" t="s">
        <v>402</v>
      </c>
      <c r="M1299" t="s">
        <v>9097</v>
      </c>
      <c r="N1299" t="s">
        <v>8371</v>
      </c>
      <c r="O1299">
        <v>0</v>
      </c>
      <c r="P1299">
        <v>0</v>
      </c>
      <c r="Q1299">
        <v>1</v>
      </c>
    </row>
    <row r="1300" spans="1:17" x14ac:dyDescent="0.2">
      <c r="A1300" t="s">
        <v>498</v>
      </c>
      <c r="B1300" t="s">
        <v>134</v>
      </c>
      <c r="C1300" t="s">
        <v>497</v>
      </c>
      <c r="D1300" t="s">
        <v>54</v>
      </c>
      <c r="E1300" t="s">
        <v>741</v>
      </c>
      <c r="F1300">
        <v>0.193</v>
      </c>
      <c r="G1300">
        <v>0.193</v>
      </c>
      <c r="H1300">
        <v>1</v>
      </c>
      <c r="J1300" t="s">
        <v>8388</v>
      </c>
      <c r="K1300" t="s">
        <v>362</v>
      </c>
      <c r="L1300" t="s">
        <v>402</v>
      </c>
      <c r="M1300" t="s">
        <v>9097</v>
      </c>
      <c r="N1300" t="s">
        <v>8366</v>
      </c>
      <c r="O1300">
        <v>0</v>
      </c>
      <c r="P1300">
        <v>0</v>
      </c>
      <c r="Q1300">
        <v>1</v>
      </c>
    </row>
    <row r="1301" spans="1:17" x14ac:dyDescent="0.2">
      <c r="A1301" t="s">
        <v>498</v>
      </c>
      <c r="B1301" t="s">
        <v>134</v>
      </c>
      <c r="C1301" t="s">
        <v>497</v>
      </c>
      <c r="D1301" t="s">
        <v>54</v>
      </c>
      <c r="E1301" t="s">
        <v>742</v>
      </c>
      <c r="F1301">
        <v>0.193</v>
      </c>
      <c r="G1301">
        <v>0.193</v>
      </c>
      <c r="H1301">
        <v>1</v>
      </c>
      <c r="J1301" t="s">
        <v>8388</v>
      </c>
      <c r="K1301" t="s">
        <v>362</v>
      </c>
      <c r="L1301" t="s">
        <v>402</v>
      </c>
      <c r="M1301" t="s">
        <v>9097</v>
      </c>
      <c r="N1301" t="s">
        <v>8372</v>
      </c>
      <c r="O1301">
        <v>0</v>
      </c>
      <c r="P1301">
        <v>0</v>
      </c>
      <c r="Q1301">
        <v>1</v>
      </c>
    </row>
    <row r="1302" spans="1:17" x14ac:dyDescent="0.2">
      <c r="A1302" t="s">
        <v>498</v>
      </c>
      <c r="B1302" t="s">
        <v>134</v>
      </c>
      <c r="C1302" t="s">
        <v>497</v>
      </c>
      <c r="D1302" t="s">
        <v>54</v>
      </c>
      <c r="E1302" t="s">
        <v>743</v>
      </c>
      <c r="F1302">
        <v>0.193</v>
      </c>
      <c r="G1302">
        <v>0.193</v>
      </c>
      <c r="H1302">
        <v>1</v>
      </c>
      <c r="J1302" t="s">
        <v>8388</v>
      </c>
      <c r="K1302" t="s">
        <v>362</v>
      </c>
      <c r="L1302" t="s">
        <v>402</v>
      </c>
      <c r="M1302" t="s">
        <v>9097</v>
      </c>
      <c r="N1302" t="s">
        <v>8367</v>
      </c>
      <c r="O1302">
        <v>0</v>
      </c>
      <c r="P1302">
        <v>0</v>
      </c>
      <c r="Q1302">
        <v>1</v>
      </c>
    </row>
    <row r="1303" spans="1:17" x14ac:dyDescent="0.2">
      <c r="A1303" t="s">
        <v>498</v>
      </c>
      <c r="B1303" t="s">
        <v>134</v>
      </c>
      <c r="C1303" t="s">
        <v>497</v>
      </c>
      <c r="D1303" t="s">
        <v>54</v>
      </c>
      <c r="E1303" t="s">
        <v>744</v>
      </c>
      <c r="F1303">
        <v>0.193</v>
      </c>
      <c r="G1303">
        <v>0.193</v>
      </c>
      <c r="H1303">
        <v>1</v>
      </c>
      <c r="J1303" t="s">
        <v>8388</v>
      </c>
      <c r="K1303" t="s">
        <v>362</v>
      </c>
      <c r="L1303" t="s">
        <v>402</v>
      </c>
      <c r="M1303" t="s">
        <v>9097</v>
      </c>
      <c r="N1303" t="s">
        <v>8373</v>
      </c>
      <c r="O1303">
        <v>0</v>
      </c>
      <c r="P1303">
        <v>0</v>
      </c>
      <c r="Q1303">
        <v>1</v>
      </c>
    </row>
    <row r="1304" spans="1:17" x14ac:dyDescent="0.2">
      <c r="A1304" t="s">
        <v>498</v>
      </c>
      <c r="B1304" t="s">
        <v>134</v>
      </c>
      <c r="C1304" t="s">
        <v>497</v>
      </c>
      <c r="D1304" t="s">
        <v>54</v>
      </c>
      <c r="E1304" t="s">
        <v>745</v>
      </c>
      <c r="F1304">
        <v>0.19400000000000001</v>
      </c>
      <c r="G1304">
        <v>0.19400000000000001</v>
      </c>
      <c r="H1304">
        <v>1</v>
      </c>
      <c r="J1304" t="s">
        <v>8388</v>
      </c>
      <c r="K1304" t="s">
        <v>362</v>
      </c>
      <c r="L1304" t="s">
        <v>402</v>
      </c>
      <c r="M1304" t="s">
        <v>9097</v>
      </c>
      <c r="N1304" t="s">
        <v>8374</v>
      </c>
      <c r="O1304">
        <v>0</v>
      </c>
      <c r="P1304">
        <v>0</v>
      </c>
      <c r="Q1304">
        <v>1</v>
      </c>
    </row>
    <row r="1305" spans="1:17" x14ac:dyDescent="0.2">
      <c r="A1305" t="s">
        <v>498</v>
      </c>
      <c r="B1305" t="s">
        <v>134</v>
      </c>
      <c r="C1305" t="s">
        <v>497</v>
      </c>
      <c r="D1305" t="s">
        <v>54</v>
      </c>
      <c r="E1305" t="s">
        <v>746</v>
      </c>
      <c r="F1305">
        <v>0.19400000000000001</v>
      </c>
      <c r="G1305">
        <v>0.19400000000000001</v>
      </c>
      <c r="H1305">
        <v>1</v>
      </c>
      <c r="J1305" t="s">
        <v>8388</v>
      </c>
      <c r="K1305" t="s">
        <v>362</v>
      </c>
      <c r="L1305" t="s">
        <v>402</v>
      </c>
      <c r="M1305" t="s">
        <v>9097</v>
      </c>
      <c r="N1305" t="s">
        <v>500</v>
      </c>
      <c r="O1305">
        <v>0</v>
      </c>
      <c r="P1305">
        <v>0</v>
      </c>
      <c r="Q1305">
        <v>1</v>
      </c>
    </row>
    <row r="1306" spans="1:17" x14ac:dyDescent="0.2">
      <c r="A1306" t="s">
        <v>498</v>
      </c>
      <c r="B1306" t="s">
        <v>134</v>
      </c>
      <c r="C1306" t="s">
        <v>497</v>
      </c>
      <c r="D1306" t="s">
        <v>54</v>
      </c>
      <c r="E1306" t="s">
        <v>747</v>
      </c>
      <c r="F1306">
        <v>0.193</v>
      </c>
      <c r="G1306">
        <v>0.193</v>
      </c>
      <c r="H1306">
        <v>1</v>
      </c>
      <c r="J1306" t="s">
        <v>8388</v>
      </c>
      <c r="K1306" t="s">
        <v>362</v>
      </c>
      <c r="L1306" t="s">
        <v>402</v>
      </c>
      <c r="M1306" t="s">
        <v>9097</v>
      </c>
      <c r="N1306" t="s">
        <v>8379</v>
      </c>
      <c r="O1306">
        <v>0</v>
      </c>
      <c r="P1306">
        <v>0</v>
      </c>
      <c r="Q1306">
        <v>1</v>
      </c>
    </row>
    <row r="1307" spans="1:17" x14ac:dyDescent="0.2">
      <c r="A1307" t="s">
        <v>498</v>
      </c>
      <c r="B1307" t="s">
        <v>134</v>
      </c>
      <c r="C1307" t="s">
        <v>497</v>
      </c>
      <c r="D1307" t="s">
        <v>54</v>
      </c>
      <c r="E1307" t="s">
        <v>748</v>
      </c>
      <c r="F1307">
        <v>0.193</v>
      </c>
      <c r="G1307">
        <v>0.193</v>
      </c>
      <c r="H1307">
        <v>1</v>
      </c>
      <c r="J1307" t="s">
        <v>8388</v>
      </c>
      <c r="K1307" t="s">
        <v>362</v>
      </c>
      <c r="L1307" t="s">
        <v>402</v>
      </c>
      <c r="M1307" t="s">
        <v>9097</v>
      </c>
      <c r="N1307" t="s">
        <v>8254</v>
      </c>
      <c r="O1307">
        <v>0</v>
      </c>
      <c r="P1307">
        <v>0</v>
      </c>
      <c r="Q1307">
        <v>1</v>
      </c>
    </row>
    <row r="1308" spans="1:17" x14ac:dyDescent="0.2">
      <c r="A1308" t="s">
        <v>498</v>
      </c>
      <c r="B1308" t="s">
        <v>134</v>
      </c>
      <c r="C1308" t="s">
        <v>497</v>
      </c>
      <c r="D1308" t="s">
        <v>54</v>
      </c>
      <c r="E1308" t="s">
        <v>749</v>
      </c>
      <c r="F1308">
        <v>0.193</v>
      </c>
      <c r="G1308">
        <v>0.193</v>
      </c>
      <c r="H1308">
        <v>1</v>
      </c>
      <c r="J1308" t="s">
        <v>8388</v>
      </c>
      <c r="K1308" t="s">
        <v>362</v>
      </c>
      <c r="L1308" t="s">
        <v>402</v>
      </c>
      <c r="M1308" t="s">
        <v>9097</v>
      </c>
      <c r="N1308" t="s">
        <v>8660</v>
      </c>
      <c r="O1308">
        <v>1E-3</v>
      </c>
      <c r="P1308">
        <v>1E-3</v>
      </c>
      <c r="Q1308">
        <v>1</v>
      </c>
    </row>
    <row r="1309" spans="1:17" x14ac:dyDescent="0.2">
      <c r="A1309" t="s">
        <v>498</v>
      </c>
      <c r="B1309" t="s">
        <v>134</v>
      </c>
      <c r="C1309" t="s">
        <v>497</v>
      </c>
      <c r="D1309" t="s">
        <v>54</v>
      </c>
      <c r="E1309" t="s">
        <v>750</v>
      </c>
      <c r="F1309">
        <v>0.193</v>
      </c>
      <c r="G1309">
        <v>0.193</v>
      </c>
      <c r="H1309">
        <v>1</v>
      </c>
      <c r="J1309" t="s">
        <v>8388</v>
      </c>
      <c r="K1309" t="s">
        <v>362</v>
      </c>
      <c r="L1309" t="s">
        <v>402</v>
      </c>
      <c r="M1309" t="s">
        <v>9097</v>
      </c>
      <c r="N1309" t="s">
        <v>9119</v>
      </c>
      <c r="O1309">
        <v>1E-3</v>
      </c>
      <c r="P1309">
        <v>1E-3</v>
      </c>
      <c r="Q1309">
        <v>1</v>
      </c>
    </row>
    <row r="1310" spans="1:17" x14ac:dyDescent="0.2">
      <c r="A1310" t="s">
        <v>498</v>
      </c>
      <c r="B1310" t="s">
        <v>134</v>
      </c>
      <c r="C1310" t="s">
        <v>497</v>
      </c>
      <c r="D1310" t="s">
        <v>54</v>
      </c>
      <c r="E1310" t="s">
        <v>751</v>
      </c>
      <c r="F1310">
        <v>0.193</v>
      </c>
      <c r="G1310">
        <v>0.193</v>
      </c>
      <c r="H1310">
        <v>1</v>
      </c>
      <c r="J1310" t="s">
        <v>8388</v>
      </c>
      <c r="K1310" t="s">
        <v>362</v>
      </c>
      <c r="L1310" t="s">
        <v>402</v>
      </c>
      <c r="M1310" t="s">
        <v>9097</v>
      </c>
      <c r="N1310" t="s">
        <v>9100</v>
      </c>
      <c r="O1310">
        <v>2E-3</v>
      </c>
      <c r="P1310">
        <v>2E-3</v>
      </c>
      <c r="Q1310">
        <v>1</v>
      </c>
    </row>
    <row r="1311" spans="1:17" x14ac:dyDescent="0.2">
      <c r="A1311" t="s">
        <v>498</v>
      </c>
      <c r="B1311" t="s">
        <v>134</v>
      </c>
      <c r="C1311" t="s">
        <v>497</v>
      </c>
      <c r="D1311" t="s">
        <v>54</v>
      </c>
      <c r="E1311" t="s">
        <v>752</v>
      </c>
      <c r="F1311">
        <v>0.193</v>
      </c>
      <c r="G1311">
        <v>0.193</v>
      </c>
      <c r="H1311">
        <v>1</v>
      </c>
      <c r="J1311" t="s">
        <v>8388</v>
      </c>
      <c r="K1311" t="s">
        <v>362</v>
      </c>
      <c r="L1311" t="s">
        <v>402</v>
      </c>
      <c r="M1311" t="s">
        <v>9097</v>
      </c>
      <c r="N1311" t="s">
        <v>9101</v>
      </c>
      <c r="O1311">
        <v>1E-3</v>
      </c>
      <c r="P1311">
        <v>1E-3</v>
      </c>
      <c r="Q1311">
        <v>1</v>
      </c>
    </row>
    <row r="1312" spans="1:17" x14ac:dyDescent="0.2">
      <c r="A1312" t="s">
        <v>498</v>
      </c>
      <c r="B1312" t="s">
        <v>134</v>
      </c>
      <c r="C1312" t="s">
        <v>497</v>
      </c>
      <c r="D1312" t="s">
        <v>54</v>
      </c>
      <c r="E1312" t="s">
        <v>753</v>
      </c>
      <c r="F1312">
        <v>0.193</v>
      </c>
      <c r="G1312">
        <v>0.193</v>
      </c>
      <c r="H1312">
        <v>1</v>
      </c>
      <c r="J1312" t="s">
        <v>8388</v>
      </c>
      <c r="K1312" t="s">
        <v>362</v>
      </c>
      <c r="L1312" t="s">
        <v>402</v>
      </c>
      <c r="M1312" t="s">
        <v>9097</v>
      </c>
      <c r="N1312" t="s">
        <v>9102</v>
      </c>
      <c r="O1312">
        <v>1E-3</v>
      </c>
      <c r="P1312">
        <v>1E-3</v>
      </c>
      <c r="Q1312">
        <v>1</v>
      </c>
    </row>
    <row r="1313" spans="1:17" x14ac:dyDescent="0.2">
      <c r="A1313" t="s">
        <v>498</v>
      </c>
      <c r="B1313" t="s">
        <v>134</v>
      </c>
      <c r="C1313" t="s">
        <v>497</v>
      </c>
      <c r="D1313" t="s">
        <v>54</v>
      </c>
      <c r="E1313" t="s">
        <v>754</v>
      </c>
      <c r="F1313">
        <v>0.193</v>
      </c>
      <c r="G1313">
        <v>0.193</v>
      </c>
      <c r="H1313">
        <v>1</v>
      </c>
      <c r="J1313" t="s">
        <v>8388</v>
      </c>
      <c r="K1313" t="s">
        <v>362</v>
      </c>
      <c r="L1313" t="s">
        <v>402</v>
      </c>
      <c r="M1313" t="s">
        <v>9097</v>
      </c>
      <c r="N1313" t="s">
        <v>9103</v>
      </c>
      <c r="O1313">
        <v>0</v>
      </c>
      <c r="P1313">
        <v>0</v>
      </c>
      <c r="Q1313">
        <v>1</v>
      </c>
    </row>
    <row r="1314" spans="1:17" x14ac:dyDescent="0.2">
      <c r="A1314" t="s">
        <v>498</v>
      </c>
      <c r="B1314" t="s">
        <v>134</v>
      </c>
      <c r="C1314" t="s">
        <v>497</v>
      </c>
      <c r="D1314" t="s">
        <v>54</v>
      </c>
      <c r="E1314" t="s">
        <v>755</v>
      </c>
      <c r="F1314">
        <v>0.193</v>
      </c>
      <c r="G1314">
        <v>0.193</v>
      </c>
      <c r="H1314">
        <v>1</v>
      </c>
      <c r="J1314" t="s">
        <v>8388</v>
      </c>
      <c r="K1314" t="s">
        <v>362</v>
      </c>
      <c r="L1314" t="s">
        <v>402</v>
      </c>
      <c r="M1314" t="s">
        <v>9097</v>
      </c>
      <c r="N1314" t="s">
        <v>9104</v>
      </c>
      <c r="O1314">
        <v>0</v>
      </c>
      <c r="P1314">
        <v>0</v>
      </c>
      <c r="Q1314">
        <v>1</v>
      </c>
    </row>
    <row r="1315" spans="1:17" x14ac:dyDescent="0.2">
      <c r="A1315" t="s">
        <v>498</v>
      </c>
      <c r="B1315" t="s">
        <v>134</v>
      </c>
      <c r="C1315" t="s">
        <v>497</v>
      </c>
      <c r="D1315" t="s">
        <v>54</v>
      </c>
      <c r="E1315" t="s">
        <v>756</v>
      </c>
      <c r="F1315">
        <v>0.193</v>
      </c>
      <c r="G1315">
        <v>0.193</v>
      </c>
      <c r="H1315">
        <v>1</v>
      </c>
      <c r="J1315" t="s">
        <v>8388</v>
      </c>
      <c r="K1315" t="s">
        <v>362</v>
      </c>
      <c r="L1315" t="s">
        <v>402</v>
      </c>
      <c r="M1315" t="s">
        <v>9097</v>
      </c>
      <c r="N1315" t="s">
        <v>8981</v>
      </c>
      <c r="O1315">
        <v>0</v>
      </c>
      <c r="P1315">
        <v>0</v>
      </c>
      <c r="Q1315">
        <v>1</v>
      </c>
    </row>
    <row r="1316" spans="1:17" x14ac:dyDescent="0.2">
      <c r="A1316" t="s">
        <v>498</v>
      </c>
      <c r="B1316" t="s">
        <v>134</v>
      </c>
      <c r="C1316" t="s">
        <v>497</v>
      </c>
      <c r="D1316" t="s">
        <v>54</v>
      </c>
      <c r="E1316" t="s">
        <v>757</v>
      </c>
      <c r="F1316">
        <v>0.193</v>
      </c>
      <c r="G1316">
        <v>0.193</v>
      </c>
      <c r="H1316">
        <v>1</v>
      </c>
      <c r="J1316" t="s">
        <v>8388</v>
      </c>
      <c r="K1316" t="s">
        <v>362</v>
      </c>
      <c r="L1316" t="s">
        <v>402</v>
      </c>
      <c r="M1316" t="s">
        <v>9097</v>
      </c>
      <c r="N1316" t="s">
        <v>9122</v>
      </c>
      <c r="O1316">
        <v>1.7000000000000001E-2</v>
      </c>
      <c r="P1316">
        <v>1.7000000000000001E-2</v>
      </c>
      <c r="Q1316">
        <v>1</v>
      </c>
    </row>
    <row r="1317" spans="1:17" x14ac:dyDescent="0.2">
      <c r="A1317" t="s">
        <v>498</v>
      </c>
      <c r="B1317" t="s">
        <v>134</v>
      </c>
      <c r="C1317" t="s">
        <v>497</v>
      </c>
      <c r="D1317" t="s">
        <v>54</v>
      </c>
      <c r="E1317" t="s">
        <v>758</v>
      </c>
      <c r="F1317">
        <v>0.193</v>
      </c>
      <c r="G1317">
        <v>0.193</v>
      </c>
      <c r="H1317">
        <v>1</v>
      </c>
      <c r="J1317" t="s">
        <v>8388</v>
      </c>
      <c r="K1317" t="s">
        <v>362</v>
      </c>
      <c r="L1317" t="s">
        <v>402</v>
      </c>
      <c r="M1317" t="s">
        <v>9097</v>
      </c>
      <c r="N1317" t="s">
        <v>9105</v>
      </c>
      <c r="O1317">
        <v>2.1999999999999999E-2</v>
      </c>
      <c r="P1317">
        <v>2.1999999999999999E-2</v>
      </c>
      <c r="Q1317">
        <v>1</v>
      </c>
    </row>
    <row r="1318" spans="1:17" x14ac:dyDescent="0.2">
      <c r="A1318" t="s">
        <v>498</v>
      </c>
      <c r="B1318" t="s">
        <v>134</v>
      </c>
      <c r="C1318" t="s">
        <v>497</v>
      </c>
      <c r="D1318" t="s">
        <v>54</v>
      </c>
      <c r="E1318" t="s">
        <v>759</v>
      </c>
      <c r="F1318">
        <v>0.193</v>
      </c>
      <c r="G1318">
        <v>0.193</v>
      </c>
      <c r="H1318">
        <v>1</v>
      </c>
      <c r="J1318" t="s">
        <v>8388</v>
      </c>
      <c r="K1318" t="s">
        <v>362</v>
      </c>
      <c r="L1318" t="s">
        <v>402</v>
      </c>
      <c r="M1318" t="s">
        <v>9097</v>
      </c>
      <c r="N1318" t="s">
        <v>9106</v>
      </c>
      <c r="O1318">
        <v>1.2E-2</v>
      </c>
      <c r="P1318">
        <v>1.2E-2</v>
      </c>
      <c r="Q1318">
        <v>1</v>
      </c>
    </row>
    <row r="1319" spans="1:17" x14ac:dyDescent="0.2">
      <c r="A1319" t="s">
        <v>498</v>
      </c>
      <c r="B1319" t="s">
        <v>134</v>
      </c>
      <c r="C1319" t="s">
        <v>497</v>
      </c>
      <c r="D1319" t="s">
        <v>54</v>
      </c>
      <c r="E1319" t="s">
        <v>760</v>
      </c>
      <c r="F1319">
        <v>0.193</v>
      </c>
      <c r="G1319">
        <v>0.193</v>
      </c>
      <c r="H1319">
        <v>1</v>
      </c>
      <c r="J1319" t="s">
        <v>8388</v>
      </c>
      <c r="K1319" t="s">
        <v>362</v>
      </c>
      <c r="L1319" t="s">
        <v>402</v>
      </c>
      <c r="M1319" t="s">
        <v>9097</v>
      </c>
      <c r="N1319" t="s">
        <v>9107</v>
      </c>
      <c r="O1319">
        <v>4.0000000000000001E-3</v>
      </c>
      <c r="P1319">
        <v>4.0000000000000001E-3</v>
      </c>
      <c r="Q1319">
        <v>1</v>
      </c>
    </row>
    <row r="1320" spans="1:17" x14ac:dyDescent="0.2">
      <c r="A1320" t="s">
        <v>498</v>
      </c>
      <c r="B1320" t="s">
        <v>134</v>
      </c>
      <c r="C1320" t="s">
        <v>497</v>
      </c>
      <c r="D1320" t="s">
        <v>54</v>
      </c>
      <c r="E1320" t="s">
        <v>761</v>
      </c>
      <c r="F1320">
        <v>0.193</v>
      </c>
      <c r="G1320">
        <v>0.193</v>
      </c>
      <c r="H1320">
        <v>1</v>
      </c>
      <c r="J1320" t="s">
        <v>8388</v>
      </c>
      <c r="K1320" t="s">
        <v>362</v>
      </c>
      <c r="L1320" t="s">
        <v>402</v>
      </c>
      <c r="M1320" t="s">
        <v>9097</v>
      </c>
      <c r="N1320" t="s">
        <v>9108</v>
      </c>
      <c r="O1320">
        <v>1E-3</v>
      </c>
      <c r="P1320">
        <v>1E-3</v>
      </c>
      <c r="Q1320">
        <v>1</v>
      </c>
    </row>
    <row r="1321" spans="1:17" x14ac:dyDescent="0.2">
      <c r="A1321" t="s">
        <v>498</v>
      </c>
      <c r="B1321" t="s">
        <v>134</v>
      </c>
      <c r="C1321" t="s">
        <v>497</v>
      </c>
      <c r="D1321" t="s">
        <v>54</v>
      </c>
      <c r="E1321" t="s">
        <v>762</v>
      </c>
      <c r="F1321">
        <v>0.193</v>
      </c>
      <c r="G1321">
        <v>0.193</v>
      </c>
      <c r="H1321">
        <v>1</v>
      </c>
      <c r="J1321" t="s">
        <v>8388</v>
      </c>
      <c r="K1321" t="s">
        <v>362</v>
      </c>
      <c r="L1321" t="s">
        <v>402</v>
      </c>
      <c r="M1321" t="s">
        <v>9097</v>
      </c>
      <c r="N1321" t="s">
        <v>9109</v>
      </c>
      <c r="O1321">
        <v>0</v>
      </c>
      <c r="P1321">
        <v>0</v>
      </c>
      <c r="Q1321">
        <v>1</v>
      </c>
    </row>
    <row r="1322" spans="1:17" x14ac:dyDescent="0.2">
      <c r="A1322" t="s">
        <v>498</v>
      </c>
      <c r="B1322" t="s">
        <v>134</v>
      </c>
      <c r="C1322" t="s">
        <v>497</v>
      </c>
      <c r="D1322" t="s">
        <v>54</v>
      </c>
      <c r="E1322" t="s">
        <v>763</v>
      </c>
      <c r="F1322">
        <v>0.193</v>
      </c>
      <c r="G1322">
        <v>0.193</v>
      </c>
      <c r="H1322">
        <v>1</v>
      </c>
      <c r="J1322" t="s">
        <v>8388</v>
      </c>
      <c r="K1322" t="s">
        <v>362</v>
      </c>
      <c r="L1322" t="s">
        <v>402</v>
      </c>
      <c r="M1322" t="s">
        <v>9097</v>
      </c>
      <c r="N1322" t="s">
        <v>9123</v>
      </c>
      <c r="O1322">
        <v>0</v>
      </c>
      <c r="P1322">
        <v>0</v>
      </c>
      <c r="Q1322">
        <v>1</v>
      </c>
    </row>
    <row r="1323" spans="1:17" x14ac:dyDescent="0.2">
      <c r="A1323" t="s">
        <v>498</v>
      </c>
      <c r="B1323" t="s">
        <v>134</v>
      </c>
      <c r="C1323" t="s">
        <v>497</v>
      </c>
      <c r="D1323" t="s">
        <v>54</v>
      </c>
      <c r="E1323" t="s">
        <v>8221</v>
      </c>
      <c r="F1323">
        <v>0.193</v>
      </c>
      <c r="G1323">
        <v>0.193</v>
      </c>
      <c r="H1323">
        <v>1</v>
      </c>
      <c r="J1323" t="s">
        <v>8388</v>
      </c>
      <c r="K1323" t="s">
        <v>362</v>
      </c>
      <c r="L1323" t="s">
        <v>402</v>
      </c>
      <c r="M1323" t="s">
        <v>9097</v>
      </c>
      <c r="N1323" t="s">
        <v>9110</v>
      </c>
      <c r="O1323">
        <v>0</v>
      </c>
      <c r="P1323">
        <v>0</v>
      </c>
      <c r="Q1323">
        <v>1</v>
      </c>
    </row>
    <row r="1324" spans="1:17" x14ac:dyDescent="0.2">
      <c r="A1324" t="s">
        <v>498</v>
      </c>
      <c r="B1324" t="s">
        <v>134</v>
      </c>
      <c r="C1324" t="s">
        <v>497</v>
      </c>
      <c r="D1324" t="s">
        <v>54</v>
      </c>
      <c r="E1324" t="s">
        <v>764</v>
      </c>
      <c r="F1324">
        <v>0.21299999999999999</v>
      </c>
      <c r="G1324">
        <v>0.21299999999999999</v>
      </c>
      <c r="H1324">
        <v>1</v>
      </c>
      <c r="J1324" t="s">
        <v>8388</v>
      </c>
      <c r="K1324" t="s">
        <v>362</v>
      </c>
      <c r="L1324" t="s">
        <v>402</v>
      </c>
      <c r="M1324" t="s">
        <v>9097</v>
      </c>
      <c r="N1324" t="s">
        <v>9111</v>
      </c>
      <c r="O1324">
        <v>0</v>
      </c>
      <c r="P1324">
        <v>0</v>
      </c>
      <c r="Q1324">
        <v>1</v>
      </c>
    </row>
    <row r="1325" spans="1:17" x14ac:dyDescent="0.2">
      <c r="A1325" t="s">
        <v>498</v>
      </c>
      <c r="B1325" t="s">
        <v>134</v>
      </c>
      <c r="C1325" t="s">
        <v>497</v>
      </c>
      <c r="D1325" t="s">
        <v>54</v>
      </c>
      <c r="E1325" t="s">
        <v>765</v>
      </c>
      <c r="F1325">
        <v>0.193</v>
      </c>
      <c r="G1325">
        <v>0.193</v>
      </c>
      <c r="H1325">
        <v>1</v>
      </c>
      <c r="J1325" t="s">
        <v>8388</v>
      </c>
      <c r="K1325" t="s">
        <v>362</v>
      </c>
      <c r="L1325" t="s">
        <v>402</v>
      </c>
      <c r="M1325" t="s">
        <v>9097</v>
      </c>
      <c r="N1325" t="s">
        <v>9112</v>
      </c>
      <c r="O1325">
        <v>0</v>
      </c>
      <c r="P1325">
        <v>0</v>
      </c>
      <c r="Q1325">
        <v>1</v>
      </c>
    </row>
    <row r="1326" spans="1:17" x14ac:dyDescent="0.2">
      <c r="A1326" t="s">
        <v>498</v>
      </c>
      <c r="B1326" t="s">
        <v>134</v>
      </c>
      <c r="C1326" t="s">
        <v>497</v>
      </c>
      <c r="D1326" t="s">
        <v>54</v>
      </c>
      <c r="E1326" t="s">
        <v>766</v>
      </c>
      <c r="F1326">
        <v>0.193</v>
      </c>
      <c r="G1326">
        <v>0.193</v>
      </c>
      <c r="H1326">
        <v>1</v>
      </c>
      <c r="J1326" t="s">
        <v>8388</v>
      </c>
      <c r="K1326" t="s">
        <v>362</v>
      </c>
      <c r="L1326" t="s">
        <v>402</v>
      </c>
      <c r="M1326" t="s">
        <v>9097</v>
      </c>
      <c r="N1326" t="s">
        <v>9113</v>
      </c>
      <c r="O1326">
        <v>0</v>
      </c>
      <c r="P1326">
        <v>0</v>
      </c>
      <c r="Q1326">
        <v>1</v>
      </c>
    </row>
    <row r="1327" spans="1:17" x14ac:dyDescent="0.2">
      <c r="A1327" t="s">
        <v>498</v>
      </c>
      <c r="B1327" t="s">
        <v>134</v>
      </c>
      <c r="C1327" t="s">
        <v>497</v>
      </c>
      <c r="D1327" t="s">
        <v>54</v>
      </c>
      <c r="E1327" t="s">
        <v>767</v>
      </c>
      <c r="F1327">
        <v>0.193</v>
      </c>
      <c r="G1327">
        <v>0.193</v>
      </c>
      <c r="H1327">
        <v>1</v>
      </c>
      <c r="J1327" t="s">
        <v>8388</v>
      </c>
      <c r="K1327" t="s">
        <v>362</v>
      </c>
      <c r="L1327" t="s">
        <v>402</v>
      </c>
      <c r="M1327" t="s">
        <v>9097</v>
      </c>
      <c r="N1327" t="s">
        <v>9114</v>
      </c>
      <c r="O1327">
        <v>0</v>
      </c>
      <c r="P1327">
        <v>0</v>
      </c>
      <c r="Q1327">
        <v>1</v>
      </c>
    </row>
    <row r="1328" spans="1:17" x14ac:dyDescent="0.2">
      <c r="A1328" t="s">
        <v>498</v>
      </c>
      <c r="B1328" t="s">
        <v>134</v>
      </c>
      <c r="C1328" t="s">
        <v>497</v>
      </c>
      <c r="D1328" t="s">
        <v>54</v>
      </c>
      <c r="E1328" t="s">
        <v>768</v>
      </c>
      <c r="F1328">
        <v>0.193</v>
      </c>
      <c r="G1328">
        <v>0.193</v>
      </c>
      <c r="H1328">
        <v>1</v>
      </c>
      <c r="J1328" t="s">
        <v>8388</v>
      </c>
      <c r="K1328" t="s">
        <v>362</v>
      </c>
      <c r="L1328" t="s">
        <v>402</v>
      </c>
      <c r="M1328" t="s">
        <v>9097</v>
      </c>
      <c r="N1328" t="s">
        <v>9126</v>
      </c>
      <c r="O1328">
        <v>0</v>
      </c>
      <c r="P1328">
        <v>0</v>
      </c>
      <c r="Q1328">
        <v>1</v>
      </c>
    </row>
    <row r="1329" spans="1:17" x14ac:dyDescent="0.2">
      <c r="A1329" t="s">
        <v>498</v>
      </c>
      <c r="B1329" t="s">
        <v>134</v>
      </c>
      <c r="C1329" t="s">
        <v>497</v>
      </c>
      <c r="D1329" t="s">
        <v>54</v>
      </c>
      <c r="E1329" t="s">
        <v>769</v>
      </c>
      <c r="F1329">
        <v>0.193</v>
      </c>
      <c r="G1329">
        <v>0.193</v>
      </c>
      <c r="H1329">
        <v>1</v>
      </c>
      <c r="J1329" t="s">
        <v>8388</v>
      </c>
      <c r="K1329" t="s">
        <v>362</v>
      </c>
      <c r="L1329" t="s">
        <v>402</v>
      </c>
      <c r="M1329" t="s">
        <v>9097</v>
      </c>
      <c r="N1329" t="s">
        <v>9115</v>
      </c>
      <c r="O1329">
        <v>0</v>
      </c>
      <c r="P1329">
        <v>0</v>
      </c>
      <c r="Q1329">
        <v>1</v>
      </c>
    </row>
    <row r="1330" spans="1:17" x14ac:dyDescent="0.2">
      <c r="A1330" t="s">
        <v>498</v>
      </c>
      <c r="B1330" t="s">
        <v>134</v>
      </c>
      <c r="C1330" t="s">
        <v>497</v>
      </c>
      <c r="D1330" t="s">
        <v>54</v>
      </c>
      <c r="E1330" t="s">
        <v>770</v>
      </c>
      <c r="F1330">
        <v>0.193</v>
      </c>
      <c r="G1330">
        <v>0.193</v>
      </c>
      <c r="H1330">
        <v>1</v>
      </c>
      <c r="J1330" t="s">
        <v>8388</v>
      </c>
      <c r="K1330" t="s">
        <v>362</v>
      </c>
      <c r="L1330" t="s">
        <v>402</v>
      </c>
      <c r="M1330" t="s">
        <v>9097</v>
      </c>
      <c r="N1330" t="s">
        <v>9116</v>
      </c>
      <c r="O1330">
        <v>0</v>
      </c>
      <c r="P1330">
        <v>0</v>
      </c>
      <c r="Q1330">
        <v>1</v>
      </c>
    </row>
    <row r="1331" spans="1:17" x14ac:dyDescent="0.2">
      <c r="A1331" t="s">
        <v>498</v>
      </c>
      <c r="B1331" t="s">
        <v>134</v>
      </c>
      <c r="C1331" t="s">
        <v>497</v>
      </c>
      <c r="D1331" t="s">
        <v>54</v>
      </c>
      <c r="E1331" t="s">
        <v>771</v>
      </c>
      <c r="F1331">
        <v>0.193</v>
      </c>
      <c r="G1331">
        <v>0.193</v>
      </c>
      <c r="H1331">
        <v>1</v>
      </c>
      <c r="J1331" t="s">
        <v>8388</v>
      </c>
      <c r="K1331" t="s">
        <v>362</v>
      </c>
      <c r="L1331" t="s">
        <v>402</v>
      </c>
      <c r="M1331" t="s">
        <v>9097</v>
      </c>
      <c r="N1331" t="s">
        <v>9117</v>
      </c>
      <c r="O1331">
        <v>0</v>
      </c>
      <c r="P1331">
        <v>0</v>
      </c>
      <c r="Q1331">
        <v>1</v>
      </c>
    </row>
    <row r="1332" spans="1:17" x14ac:dyDescent="0.2">
      <c r="A1332" t="s">
        <v>498</v>
      </c>
      <c r="B1332" t="s">
        <v>134</v>
      </c>
      <c r="C1332" t="s">
        <v>497</v>
      </c>
      <c r="D1332" t="s">
        <v>54</v>
      </c>
      <c r="E1332" t="s">
        <v>772</v>
      </c>
      <c r="F1332">
        <v>0.193</v>
      </c>
      <c r="G1332">
        <v>0.193</v>
      </c>
      <c r="H1332">
        <v>1</v>
      </c>
      <c r="J1332" t="s">
        <v>8388</v>
      </c>
      <c r="K1332" t="s">
        <v>362</v>
      </c>
      <c r="L1332" t="s">
        <v>402</v>
      </c>
      <c r="M1332" t="s">
        <v>9097</v>
      </c>
      <c r="N1332" t="s">
        <v>9118</v>
      </c>
      <c r="O1332">
        <v>0</v>
      </c>
      <c r="P1332">
        <v>0</v>
      </c>
      <c r="Q1332">
        <v>1</v>
      </c>
    </row>
    <row r="1333" spans="1:17" x14ac:dyDescent="0.2">
      <c r="A1333" t="s">
        <v>498</v>
      </c>
      <c r="B1333" t="s">
        <v>134</v>
      </c>
      <c r="C1333" t="s">
        <v>497</v>
      </c>
      <c r="D1333" t="s">
        <v>54</v>
      </c>
      <c r="E1333" t="s">
        <v>773</v>
      </c>
      <c r="F1333">
        <v>0.19400000000000001</v>
      </c>
      <c r="G1333">
        <v>0.19400000000000001</v>
      </c>
      <c r="H1333">
        <v>1</v>
      </c>
      <c r="J1333" t="s">
        <v>8388</v>
      </c>
      <c r="K1333" t="s">
        <v>362</v>
      </c>
      <c r="L1333" t="s">
        <v>402</v>
      </c>
      <c r="M1333" t="s">
        <v>9097</v>
      </c>
      <c r="N1333" t="s">
        <v>8982</v>
      </c>
      <c r="O1333">
        <v>0</v>
      </c>
      <c r="P1333">
        <v>0</v>
      </c>
      <c r="Q1333">
        <v>1</v>
      </c>
    </row>
    <row r="1334" spans="1:17" x14ac:dyDescent="0.2">
      <c r="A1334" t="s">
        <v>498</v>
      </c>
      <c r="B1334" t="s">
        <v>134</v>
      </c>
      <c r="C1334" t="s">
        <v>497</v>
      </c>
      <c r="D1334" t="s">
        <v>54</v>
      </c>
      <c r="E1334" t="s">
        <v>8222</v>
      </c>
      <c r="F1334">
        <v>0.193</v>
      </c>
      <c r="G1334">
        <v>0.193</v>
      </c>
      <c r="H1334">
        <v>1</v>
      </c>
      <c r="J1334" t="s">
        <v>8388</v>
      </c>
      <c r="K1334" t="s">
        <v>362</v>
      </c>
      <c r="L1334" t="s">
        <v>402</v>
      </c>
      <c r="M1334" t="s">
        <v>9097</v>
      </c>
      <c r="N1334" t="s">
        <v>8987</v>
      </c>
      <c r="O1334">
        <v>0</v>
      </c>
      <c r="P1334">
        <v>0</v>
      </c>
      <c r="Q1334">
        <v>1</v>
      </c>
    </row>
    <row r="1335" spans="1:17" x14ac:dyDescent="0.2">
      <c r="A1335" t="s">
        <v>498</v>
      </c>
      <c r="B1335" t="s">
        <v>134</v>
      </c>
      <c r="C1335" t="s">
        <v>497</v>
      </c>
      <c r="D1335" t="s">
        <v>54</v>
      </c>
      <c r="E1335" t="s">
        <v>774</v>
      </c>
      <c r="F1335">
        <v>0.193</v>
      </c>
      <c r="G1335">
        <v>0.193</v>
      </c>
      <c r="H1335">
        <v>1</v>
      </c>
      <c r="J1335" t="s">
        <v>8388</v>
      </c>
      <c r="K1335" t="s">
        <v>362</v>
      </c>
      <c r="L1335" t="s">
        <v>402</v>
      </c>
      <c r="M1335" t="s">
        <v>9097</v>
      </c>
      <c r="N1335" t="s">
        <v>8988</v>
      </c>
      <c r="O1335">
        <v>1E-3</v>
      </c>
      <c r="P1335">
        <v>1E-3</v>
      </c>
      <c r="Q1335">
        <v>1</v>
      </c>
    </row>
    <row r="1336" spans="1:17" x14ac:dyDescent="0.2">
      <c r="A1336" t="s">
        <v>498</v>
      </c>
      <c r="B1336" t="s">
        <v>134</v>
      </c>
      <c r="C1336" t="s">
        <v>497</v>
      </c>
      <c r="D1336" t="s">
        <v>54</v>
      </c>
      <c r="E1336" t="s">
        <v>775</v>
      </c>
      <c r="F1336">
        <v>0.193</v>
      </c>
      <c r="G1336">
        <v>0.193</v>
      </c>
      <c r="H1336">
        <v>1</v>
      </c>
      <c r="J1336" t="s">
        <v>8388</v>
      </c>
      <c r="K1336" t="s">
        <v>362</v>
      </c>
      <c r="L1336" t="s">
        <v>402</v>
      </c>
      <c r="M1336" t="s">
        <v>9097</v>
      </c>
      <c r="N1336" t="s">
        <v>8989</v>
      </c>
      <c r="O1336">
        <v>2E-3</v>
      </c>
      <c r="P1336">
        <v>2E-3</v>
      </c>
      <c r="Q1336">
        <v>1</v>
      </c>
    </row>
    <row r="1337" spans="1:17" x14ac:dyDescent="0.2">
      <c r="A1337" t="s">
        <v>498</v>
      </c>
      <c r="B1337" t="s">
        <v>134</v>
      </c>
      <c r="C1337" t="s">
        <v>497</v>
      </c>
      <c r="D1337" t="s">
        <v>54</v>
      </c>
      <c r="E1337" t="s">
        <v>776</v>
      </c>
      <c r="F1337">
        <v>0.193</v>
      </c>
      <c r="G1337">
        <v>0.193</v>
      </c>
      <c r="H1337">
        <v>1</v>
      </c>
      <c r="J1337" t="s">
        <v>8388</v>
      </c>
      <c r="K1337" t="s">
        <v>362</v>
      </c>
      <c r="L1337" t="s">
        <v>402</v>
      </c>
      <c r="M1337" t="s">
        <v>9097</v>
      </c>
      <c r="N1337" t="s">
        <v>9127</v>
      </c>
      <c r="O1337">
        <v>4.0000000000000001E-3</v>
      </c>
      <c r="P1337">
        <v>4.0000000000000001E-3</v>
      </c>
      <c r="Q1337">
        <v>1</v>
      </c>
    </row>
    <row r="1338" spans="1:17" x14ac:dyDescent="0.2">
      <c r="A1338" t="s">
        <v>498</v>
      </c>
      <c r="B1338" t="s">
        <v>134</v>
      </c>
      <c r="C1338" t="s">
        <v>497</v>
      </c>
      <c r="D1338" t="s">
        <v>54</v>
      </c>
      <c r="E1338" t="s">
        <v>777</v>
      </c>
      <c r="F1338">
        <v>0.193</v>
      </c>
      <c r="G1338">
        <v>0.193</v>
      </c>
      <c r="H1338">
        <v>1</v>
      </c>
      <c r="J1338" t="s">
        <v>8388</v>
      </c>
      <c r="K1338" t="s">
        <v>362</v>
      </c>
      <c r="L1338" t="s">
        <v>402</v>
      </c>
      <c r="M1338" t="s">
        <v>9097</v>
      </c>
      <c r="N1338" t="s">
        <v>9128</v>
      </c>
      <c r="O1338">
        <v>6.0000000000000001E-3</v>
      </c>
      <c r="P1338">
        <v>6.0000000000000001E-3</v>
      </c>
      <c r="Q1338">
        <v>1</v>
      </c>
    </row>
    <row r="1339" spans="1:17" x14ac:dyDescent="0.2">
      <c r="A1339" t="s">
        <v>498</v>
      </c>
      <c r="B1339" t="s">
        <v>134</v>
      </c>
      <c r="C1339" t="s">
        <v>497</v>
      </c>
      <c r="D1339" t="s">
        <v>54</v>
      </c>
      <c r="E1339" t="s">
        <v>778</v>
      </c>
      <c r="F1339">
        <v>0.193</v>
      </c>
      <c r="G1339">
        <v>0.193</v>
      </c>
      <c r="H1339">
        <v>1</v>
      </c>
      <c r="J1339" t="s">
        <v>8388</v>
      </c>
      <c r="K1339" t="s">
        <v>362</v>
      </c>
      <c r="L1339" t="s">
        <v>402</v>
      </c>
      <c r="M1339" t="s">
        <v>9097</v>
      </c>
      <c r="N1339" t="s">
        <v>9129</v>
      </c>
      <c r="O1339">
        <v>7.0000000000000001E-3</v>
      </c>
      <c r="P1339">
        <v>7.0000000000000001E-3</v>
      </c>
      <c r="Q1339">
        <v>1</v>
      </c>
    </row>
    <row r="1340" spans="1:17" x14ac:dyDescent="0.2">
      <c r="A1340" t="s">
        <v>498</v>
      </c>
      <c r="B1340" t="s">
        <v>134</v>
      </c>
      <c r="C1340" t="s">
        <v>497</v>
      </c>
      <c r="D1340" t="s">
        <v>54</v>
      </c>
      <c r="E1340" t="s">
        <v>779</v>
      </c>
      <c r="F1340">
        <v>0.193</v>
      </c>
      <c r="G1340">
        <v>0.193</v>
      </c>
      <c r="H1340">
        <v>1</v>
      </c>
      <c r="J1340" t="s">
        <v>8388</v>
      </c>
      <c r="K1340" t="s">
        <v>362</v>
      </c>
      <c r="L1340" t="s">
        <v>402</v>
      </c>
      <c r="M1340" t="s">
        <v>9097</v>
      </c>
      <c r="N1340" t="s">
        <v>9130</v>
      </c>
      <c r="O1340">
        <v>7.0000000000000001E-3</v>
      </c>
      <c r="P1340">
        <v>7.0000000000000001E-3</v>
      </c>
      <c r="Q1340">
        <v>1</v>
      </c>
    </row>
    <row r="1341" spans="1:17" x14ac:dyDescent="0.2">
      <c r="A1341" t="s">
        <v>498</v>
      </c>
      <c r="B1341" t="s">
        <v>134</v>
      </c>
      <c r="C1341" t="s">
        <v>497</v>
      </c>
      <c r="D1341" t="s">
        <v>54</v>
      </c>
      <c r="E1341" t="s">
        <v>780</v>
      </c>
      <c r="F1341">
        <v>0.193</v>
      </c>
      <c r="G1341">
        <v>0.193</v>
      </c>
      <c r="H1341">
        <v>1</v>
      </c>
      <c r="J1341" t="s">
        <v>8388</v>
      </c>
      <c r="K1341" t="s">
        <v>362</v>
      </c>
      <c r="L1341" t="s">
        <v>402</v>
      </c>
      <c r="M1341" t="s">
        <v>9097</v>
      </c>
      <c r="N1341" t="s">
        <v>9131</v>
      </c>
      <c r="O1341">
        <v>1.2E-2</v>
      </c>
      <c r="P1341">
        <v>1.2E-2</v>
      </c>
      <c r="Q1341">
        <v>1</v>
      </c>
    </row>
    <row r="1342" spans="1:17" x14ac:dyDescent="0.2">
      <c r="A1342" t="s">
        <v>498</v>
      </c>
      <c r="B1342" t="s">
        <v>134</v>
      </c>
      <c r="C1342" t="s">
        <v>497</v>
      </c>
      <c r="D1342" t="s">
        <v>54</v>
      </c>
      <c r="E1342" t="s">
        <v>781</v>
      </c>
      <c r="F1342">
        <v>0.193</v>
      </c>
      <c r="G1342">
        <v>0.193</v>
      </c>
      <c r="H1342">
        <v>1</v>
      </c>
      <c r="J1342" t="s">
        <v>8388</v>
      </c>
      <c r="K1342" t="s">
        <v>362</v>
      </c>
      <c r="L1342" t="s">
        <v>402</v>
      </c>
      <c r="M1342" t="s">
        <v>9097</v>
      </c>
      <c r="N1342" t="s">
        <v>9132</v>
      </c>
      <c r="O1342">
        <v>1.0999999999999999E-2</v>
      </c>
      <c r="P1342">
        <v>1.0999999999999999E-2</v>
      </c>
      <c r="Q1342">
        <v>1</v>
      </c>
    </row>
    <row r="1343" spans="1:17" x14ac:dyDescent="0.2">
      <c r="A1343" t="s">
        <v>498</v>
      </c>
      <c r="B1343" t="s">
        <v>134</v>
      </c>
      <c r="C1343" t="s">
        <v>497</v>
      </c>
      <c r="D1343" t="s">
        <v>54</v>
      </c>
      <c r="E1343" t="s">
        <v>782</v>
      </c>
      <c r="F1343">
        <v>0.19400000000000001</v>
      </c>
      <c r="G1343">
        <v>0.19400000000000001</v>
      </c>
      <c r="H1343">
        <v>1</v>
      </c>
      <c r="J1343" t="s">
        <v>8388</v>
      </c>
      <c r="K1343" t="s">
        <v>362</v>
      </c>
      <c r="L1343" t="s">
        <v>402</v>
      </c>
      <c r="M1343" t="s">
        <v>9097</v>
      </c>
      <c r="N1343" t="s">
        <v>9133</v>
      </c>
      <c r="O1343">
        <v>5.0000000000000001E-3</v>
      </c>
      <c r="P1343">
        <v>5.0000000000000001E-3</v>
      </c>
      <c r="Q1343">
        <v>1</v>
      </c>
    </row>
    <row r="1344" spans="1:17" x14ac:dyDescent="0.2">
      <c r="A1344" t="s">
        <v>498</v>
      </c>
      <c r="B1344" t="s">
        <v>134</v>
      </c>
      <c r="C1344" t="s">
        <v>497</v>
      </c>
      <c r="D1344" t="s">
        <v>54</v>
      </c>
      <c r="E1344" t="s">
        <v>783</v>
      </c>
      <c r="F1344">
        <v>0.193</v>
      </c>
      <c r="G1344">
        <v>0.193</v>
      </c>
      <c r="H1344">
        <v>1</v>
      </c>
      <c r="J1344" t="s">
        <v>8388</v>
      </c>
      <c r="K1344" t="s">
        <v>362</v>
      </c>
      <c r="L1344" t="s">
        <v>402</v>
      </c>
      <c r="M1344" t="s">
        <v>9097</v>
      </c>
      <c r="N1344" t="s">
        <v>9134</v>
      </c>
      <c r="O1344">
        <v>1E-3</v>
      </c>
      <c r="P1344">
        <v>1E-3</v>
      </c>
      <c r="Q1344">
        <v>1</v>
      </c>
    </row>
    <row r="1345" spans="1:17" x14ac:dyDescent="0.2">
      <c r="A1345" t="s">
        <v>498</v>
      </c>
      <c r="B1345" t="s">
        <v>134</v>
      </c>
      <c r="C1345" t="s">
        <v>497</v>
      </c>
      <c r="D1345" t="s">
        <v>54</v>
      </c>
      <c r="E1345" t="s">
        <v>784</v>
      </c>
      <c r="F1345">
        <v>0.193</v>
      </c>
      <c r="G1345">
        <v>0.193</v>
      </c>
      <c r="H1345">
        <v>1</v>
      </c>
      <c r="J1345" t="s">
        <v>8388</v>
      </c>
      <c r="K1345" t="s">
        <v>362</v>
      </c>
      <c r="L1345" t="s">
        <v>402</v>
      </c>
      <c r="M1345" t="s">
        <v>9097</v>
      </c>
      <c r="N1345" t="s">
        <v>501</v>
      </c>
      <c r="O1345">
        <v>0</v>
      </c>
      <c r="P1345">
        <v>0</v>
      </c>
      <c r="Q1345">
        <v>1</v>
      </c>
    </row>
    <row r="1346" spans="1:17" x14ac:dyDescent="0.2">
      <c r="A1346" t="s">
        <v>498</v>
      </c>
      <c r="B1346" t="s">
        <v>134</v>
      </c>
      <c r="C1346" t="s">
        <v>497</v>
      </c>
      <c r="D1346" t="s">
        <v>54</v>
      </c>
      <c r="E1346" t="s">
        <v>785</v>
      </c>
      <c r="F1346">
        <v>0.19400000000000001</v>
      </c>
      <c r="G1346">
        <v>0.19400000000000001</v>
      </c>
      <c r="H1346">
        <v>1</v>
      </c>
      <c r="J1346" t="s">
        <v>8388</v>
      </c>
      <c r="K1346" t="s">
        <v>362</v>
      </c>
      <c r="L1346" t="s">
        <v>401</v>
      </c>
      <c r="M1346" t="s">
        <v>9098</v>
      </c>
      <c r="N1346" t="s">
        <v>8249</v>
      </c>
      <c r="O1346">
        <v>0</v>
      </c>
      <c r="P1346">
        <v>0</v>
      </c>
      <c r="Q1346">
        <v>1</v>
      </c>
    </row>
    <row r="1347" spans="1:17" x14ac:dyDescent="0.2">
      <c r="A1347" t="s">
        <v>498</v>
      </c>
      <c r="B1347" t="s">
        <v>134</v>
      </c>
      <c r="C1347" t="s">
        <v>497</v>
      </c>
      <c r="D1347" t="s">
        <v>54</v>
      </c>
      <c r="E1347" t="s">
        <v>8223</v>
      </c>
      <c r="F1347">
        <v>0.193</v>
      </c>
      <c r="G1347">
        <v>0.193</v>
      </c>
      <c r="H1347">
        <v>1</v>
      </c>
      <c r="J1347" t="s">
        <v>8388</v>
      </c>
      <c r="K1347" t="s">
        <v>362</v>
      </c>
      <c r="L1347" t="s">
        <v>401</v>
      </c>
      <c r="M1347" t="s">
        <v>9098</v>
      </c>
      <c r="N1347" t="s">
        <v>8983</v>
      </c>
      <c r="O1347">
        <v>0</v>
      </c>
      <c r="P1347">
        <v>0</v>
      </c>
      <c r="Q1347">
        <v>1</v>
      </c>
    </row>
    <row r="1348" spans="1:17" x14ac:dyDescent="0.2">
      <c r="A1348" t="s">
        <v>498</v>
      </c>
      <c r="B1348" t="s">
        <v>134</v>
      </c>
      <c r="C1348" t="s">
        <v>497</v>
      </c>
      <c r="D1348" t="s">
        <v>54</v>
      </c>
      <c r="E1348" t="s">
        <v>786</v>
      </c>
      <c r="F1348">
        <v>0.193</v>
      </c>
      <c r="G1348">
        <v>0.193</v>
      </c>
      <c r="H1348">
        <v>1</v>
      </c>
      <c r="J1348" t="s">
        <v>8388</v>
      </c>
      <c r="K1348" t="s">
        <v>362</v>
      </c>
      <c r="L1348" t="s">
        <v>401</v>
      </c>
      <c r="M1348" t="s">
        <v>9098</v>
      </c>
      <c r="N1348" t="s">
        <v>8250</v>
      </c>
      <c r="O1348">
        <v>0</v>
      </c>
      <c r="P1348">
        <v>0</v>
      </c>
      <c r="Q1348">
        <v>1</v>
      </c>
    </row>
    <row r="1349" spans="1:17" x14ac:dyDescent="0.2">
      <c r="A1349" t="s">
        <v>498</v>
      </c>
      <c r="B1349" t="s">
        <v>134</v>
      </c>
      <c r="C1349" t="s">
        <v>497</v>
      </c>
      <c r="D1349" t="s">
        <v>54</v>
      </c>
      <c r="E1349" t="s">
        <v>787</v>
      </c>
      <c r="F1349">
        <v>0.19400000000000001</v>
      </c>
      <c r="G1349">
        <v>0.19400000000000001</v>
      </c>
      <c r="H1349">
        <v>1</v>
      </c>
      <c r="J1349" t="s">
        <v>8388</v>
      </c>
      <c r="K1349" t="s">
        <v>362</v>
      </c>
      <c r="L1349" t="s">
        <v>401</v>
      </c>
      <c r="M1349" t="s">
        <v>9098</v>
      </c>
      <c r="N1349" t="s">
        <v>8251</v>
      </c>
      <c r="O1349">
        <v>0</v>
      </c>
      <c r="P1349">
        <v>0</v>
      </c>
      <c r="Q1349">
        <v>1</v>
      </c>
    </row>
    <row r="1350" spans="1:17" x14ac:dyDescent="0.2">
      <c r="A1350" t="s">
        <v>498</v>
      </c>
      <c r="B1350" t="s">
        <v>134</v>
      </c>
      <c r="C1350" t="s">
        <v>497</v>
      </c>
      <c r="D1350" t="s">
        <v>54</v>
      </c>
      <c r="E1350" t="s">
        <v>788</v>
      </c>
      <c r="F1350">
        <v>0.193</v>
      </c>
      <c r="G1350">
        <v>0.193</v>
      </c>
      <c r="H1350">
        <v>1</v>
      </c>
      <c r="J1350" t="s">
        <v>8388</v>
      </c>
      <c r="K1350" t="s">
        <v>362</v>
      </c>
      <c r="L1350" t="s">
        <v>401</v>
      </c>
      <c r="M1350" t="s">
        <v>9098</v>
      </c>
      <c r="N1350" t="s">
        <v>8252</v>
      </c>
      <c r="O1350">
        <v>0</v>
      </c>
      <c r="P1350">
        <v>0</v>
      </c>
      <c r="Q1350">
        <v>1</v>
      </c>
    </row>
    <row r="1351" spans="1:17" x14ac:dyDescent="0.2">
      <c r="A1351" t="s">
        <v>498</v>
      </c>
      <c r="B1351" t="s">
        <v>134</v>
      </c>
      <c r="C1351" t="s">
        <v>497</v>
      </c>
      <c r="D1351" t="s">
        <v>54</v>
      </c>
      <c r="E1351" t="s">
        <v>789</v>
      </c>
      <c r="F1351">
        <v>0.193</v>
      </c>
      <c r="G1351">
        <v>0.193</v>
      </c>
      <c r="H1351">
        <v>1</v>
      </c>
      <c r="J1351" t="s">
        <v>8388</v>
      </c>
      <c r="K1351" t="s">
        <v>362</v>
      </c>
      <c r="L1351" t="s">
        <v>401</v>
      </c>
      <c r="M1351" t="s">
        <v>9098</v>
      </c>
      <c r="N1351" t="s">
        <v>8253</v>
      </c>
      <c r="O1351">
        <v>0</v>
      </c>
      <c r="P1351">
        <v>0</v>
      </c>
      <c r="Q1351">
        <v>1</v>
      </c>
    </row>
    <row r="1352" spans="1:17" x14ac:dyDescent="0.2">
      <c r="A1352" t="s">
        <v>498</v>
      </c>
      <c r="B1352" t="s">
        <v>134</v>
      </c>
      <c r="C1352" t="s">
        <v>497</v>
      </c>
      <c r="D1352" t="s">
        <v>54</v>
      </c>
      <c r="E1352" t="s">
        <v>790</v>
      </c>
      <c r="F1352">
        <v>0.193</v>
      </c>
      <c r="G1352">
        <v>0.193</v>
      </c>
      <c r="H1352">
        <v>1</v>
      </c>
      <c r="J1352" t="s">
        <v>8388</v>
      </c>
      <c r="K1352" t="s">
        <v>362</v>
      </c>
      <c r="L1352" t="s">
        <v>401</v>
      </c>
      <c r="M1352" t="s">
        <v>9098</v>
      </c>
      <c r="N1352" t="s">
        <v>8382</v>
      </c>
      <c r="O1352">
        <v>0</v>
      </c>
      <c r="P1352">
        <v>0</v>
      </c>
      <c r="Q1352">
        <v>1</v>
      </c>
    </row>
    <row r="1353" spans="1:17" x14ac:dyDescent="0.2">
      <c r="A1353" t="s">
        <v>498</v>
      </c>
      <c r="B1353" t="s">
        <v>134</v>
      </c>
      <c r="C1353" t="s">
        <v>497</v>
      </c>
      <c r="D1353" t="s">
        <v>54</v>
      </c>
      <c r="E1353" t="s">
        <v>791</v>
      </c>
      <c r="F1353">
        <v>0.214</v>
      </c>
      <c r="G1353">
        <v>0.214</v>
      </c>
      <c r="H1353">
        <v>1</v>
      </c>
      <c r="J1353" t="s">
        <v>8388</v>
      </c>
      <c r="K1353" t="s">
        <v>362</v>
      </c>
      <c r="L1353" t="s">
        <v>401</v>
      </c>
      <c r="M1353" t="s">
        <v>9098</v>
      </c>
      <c r="N1353" t="s">
        <v>8370</v>
      </c>
      <c r="O1353">
        <v>0</v>
      </c>
      <c r="P1353">
        <v>0</v>
      </c>
      <c r="Q1353">
        <v>1</v>
      </c>
    </row>
    <row r="1354" spans="1:17" x14ac:dyDescent="0.2">
      <c r="A1354" t="s">
        <v>498</v>
      </c>
      <c r="B1354" t="s">
        <v>134</v>
      </c>
      <c r="C1354" t="s">
        <v>497</v>
      </c>
      <c r="D1354" t="s">
        <v>54</v>
      </c>
      <c r="E1354" t="s">
        <v>792</v>
      </c>
      <c r="F1354">
        <v>0.21299999999999999</v>
      </c>
      <c r="G1354">
        <v>0.21299999999999999</v>
      </c>
      <c r="H1354">
        <v>1</v>
      </c>
      <c r="J1354" t="s">
        <v>8388</v>
      </c>
      <c r="K1354" t="s">
        <v>362</v>
      </c>
      <c r="L1354" t="s">
        <v>401</v>
      </c>
      <c r="M1354" t="s">
        <v>9098</v>
      </c>
      <c r="N1354" t="s">
        <v>9099</v>
      </c>
      <c r="O1354">
        <v>0</v>
      </c>
      <c r="P1354">
        <v>0</v>
      </c>
      <c r="Q1354">
        <v>1</v>
      </c>
    </row>
    <row r="1355" spans="1:17" x14ac:dyDescent="0.2">
      <c r="A1355" t="s">
        <v>498</v>
      </c>
      <c r="B1355" t="s">
        <v>134</v>
      </c>
      <c r="C1355" t="s">
        <v>497</v>
      </c>
      <c r="D1355" t="s">
        <v>54</v>
      </c>
      <c r="E1355" t="s">
        <v>793</v>
      </c>
      <c r="F1355">
        <v>0.23499999999999999</v>
      </c>
      <c r="G1355">
        <v>0.23499999999999999</v>
      </c>
      <c r="H1355">
        <v>1</v>
      </c>
      <c r="J1355" t="s">
        <v>8388</v>
      </c>
      <c r="K1355" t="s">
        <v>362</v>
      </c>
      <c r="L1355" t="s">
        <v>401</v>
      </c>
      <c r="M1355" t="s">
        <v>9098</v>
      </c>
      <c r="N1355" t="s">
        <v>8371</v>
      </c>
      <c r="O1355">
        <v>0</v>
      </c>
      <c r="P1355">
        <v>0</v>
      </c>
      <c r="Q1355">
        <v>1</v>
      </c>
    </row>
    <row r="1356" spans="1:17" x14ac:dyDescent="0.2">
      <c r="A1356" t="s">
        <v>498</v>
      </c>
      <c r="B1356" t="s">
        <v>134</v>
      </c>
      <c r="C1356" t="s">
        <v>497</v>
      </c>
      <c r="D1356" t="s">
        <v>54</v>
      </c>
      <c r="E1356" t="s">
        <v>794</v>
      </c>
      <c r="F1356">
        <v>0.221</v>
      </c>
      <c r="G1356">
        <v>0.221</v>
      </c>
      <c r="H1356">
        <v>1</v>
      </c>
      <c r="J1356" t="s">
        <v>8388</v>
      </c>
      <c r="K1356" t="s">
        <v>362</v>
      </c>
      <c r="L1356" t="s">
        <v>401</v>
      </c>
      <c r="M1356" t="s">
        <v>9098</v>
      </c>
      <c r="N1356" t="s">
        <v>8366</v>
      </c>
      <c r="O1356">
        <v>0</v>
      </c>
      <c r="P1356">
        <v>0</v>
      </c>
      <c r="Q1356">
        <v>1</v>
      </c>
    </row>
    <row r="1357" spans="1:17" x14ac:dyDescent="0.2">
      <c r="A1357" t="s">
        <v>498</v>
      </c>
      <c r="B1357" t="s">
        <v>134</v>
      </c>
      <c r="C1357" t="s">
        <v>497</v>
      </c>
      <c r="D1357" t="s">
        <v>54</v>
      </c>
      <c r="E1357" t="s">
        <v>795</v>
      </c>
      <c r="F1357">
        <v>0.219</v>
      </c>
      <c r="G1357">
        <v>0.219</v>
      </c>
      <c r="H1357">
        <v>1</v>
      </c>
      <c r="J1357" t="s">
        <v>8388</v>
      </c>
      <c r="K1357" t="s">
        <v>362</v>
      </c>
      <c r="L1357" t="s">
        <v>401</v>
      </c>
      <c r="M1357" t="s">
        <v>9098</v>
      </c>
      <c r="N1357" t="s">
        <v>8372</v>
      </c>
      <c r="O1357">
        <v>0</v>
      </c>
      <c r="P1357">
        <v>0</v>
      </c>
      <c r="Q1357">
        <v>1</v>
      </c>
    </row>
    <row r="1358" spans="1:17" x14ac:dyDescent="0.2">
      <c r="A1358" t="s">
        <v>498</v>
      </c>
      <c r="B1358" t="s">
        <v>134</v>
      </c>
      <c r="C1358" t="s">
        <v>497</v>
      </c>
      <c r="D1358" t="s">
        <v>54</v>
      </c>
      <c r="E1358" t="s">
        <v>8224</v>
      </c>
      <c r="F1358">
        <v>0.193</v>
      </c>
      <c r="G1358">
        <v>0.193</v>
      </c>
      <c r="H1358">
        <v>1</v>
      </c>
      <c r="J1358" t="s">
        <v>8388</v>
      </c>
      <c r="K1358" t="s">
        <v>362</v>
      </c>
      <c r="L1358" t="s">
        <v>401</v>
      </c>
      <c r="M1358" t="s">
        <v>9098</v>
      </c>
      <c r="N1358" t="s">
        <v>8367</v>
      </c>
      <c r="O1358">
        <v>0</v>
      </c>
      <c r="P1358">
        <v>0</v>
      </c>
      <c r="Q1358">
        <v>1</v>
      </c>
    </row>
    <row r="1359" spans="1:17" x14ac:dyDescent="0.2">
      <c r="A1359" t="s">
        <v>498</v>
      </c>
      <c r="B1359" t="s">
        <v>134</v>
      </c>
      <c r="C1359" t="s">
        <v>497</v>
      </c>
      <c r="D1359" t="s">
        <v>54</v>
      </c>
      <c r="E1359" t="s">
        <v>796</v>
      </c>
      <c r="F1359">
        <v>0.193</v>
      </c>
      <c r="G1359">
        <v>0.193</v>
      </c>
      <c r="H1359">
        <v>1</v>
      </c>
      <c r="J1359" t="s">
        <v>8388</v>
      </c>
      <c r="K1359" t="s">
        <v>362</v>
      </c>
      <c r="L1359" t="s">
        <v>401</v>
      </c>
      <c r="M1359" t="s">
        <v>9098</v>
      </c>
      <c r="N1359" t="s">
        <v>8373</v>
      </c>
      <c r="O1359">
        <v>0</v>
      </c>
      <c r="P1359">
        <v>0</v>
      </c>
      <c r="Q1359">
        <v>1</v>
      </c>
    </row>
    <row r="1360" spans="1:17" x14ac:dyDescent="0.2">
      <c r="A1360" t="s">
        <v>498</v>
      </c>
      <c r="B1360" t="s">
        <v>134</v>
      </c>
      <c r="C1360" t="s">
        <v>497</v>
      </c>
      <c r="D1360" t="s">
        <v>54</v>
      </c>
      <c r="E1360" t="s">
        <v>797</v>
      </c>
      <c r="F1360">
        <v>0.19500000000000001</v>
      </c>
      <c r="G1360">
        <v>0.19500000000000001</v>
      </c>
      <c r="H1360">
        <v>1</v>
      </c>
      <c r="J1360" t="s">
        <v>8388</v>
      </c>
      <c r="K1360" t="s">
        <v>362</v>
      </c>
      <c r="L1360" t="s">
        <v>401</v>
      </c>
      <c r="M1360" t="s">
        <v>9098</v>
      </c>
      <c r="N1360" t="s">
        <v>8374</v>
      </c>
      <c r="O1360">
        <v>0</v>
      </c>
      <c r="P1360">
        <v>0</v>
      </c>
      <c r="Q1360">
        <v>1</v>
      </c>
    </row>
    <row r="1361" spans="1:17" x14ac:dyDescent="0.2">
      <c r="A1361" t="s">
        <v>498</v>
      </c>
      <c r="B1361" t="s">
        <v>134</v>
      </c>
      <c r="C1361" t="s">
        <v>497</v>
      </c>
      <c r="D1361" t="s">
        <v>54</v>
      </c>
      <c r="E1361" t="s">
        <v>798</v>
      </c>
      <c r="F1361">
        <v>0.19500000000000001</v>
      </c>
      <c r="G1361">
        <v>0.19500000000000001</v>
      </c>
      <c r="H1361">
        <v>1</v>
      </c>
      <c r="J1361" t="s">
        <v>8388</v>
      </c>
      <c r="K1361" t="s">
        <v>362</v>
      </c>
      <c r="L1361" t="s">
        <v>401</v>
      </c>
      <c r="M1361" t="s">
        <v>9098</v>
      </c>
      <c r="N1361" t="s">
        <v>8375</v>
      </c>
      <c r="O1361">
        <v>0</v>
      </c>
      <c r="P1361">
        <v>0</v>
      </c>
      <c r="Q1361">
        <v>1</v>
      </c>
    </row>
    <row r="1362" spans="1:17" x14ac:dyDescent="0.2">
      <c r="A1362" t="s">
        <v>498</v>
      </c>
      <c r="B1362" t="s">
        <v>134</v>
      </c>
      <c r="C1362" t="s">
        <v>497</v>
      </c>
      <c r="D1362" t="s">
        <v>54</v>
      </c>
      <c r="E1362" t="s">
        <v>799</v>
      </c>
      <c r="F1362">
        <v>0.19400000000000001</v>
      </c>
      <c r="G1362">
        <v>0.19400000000000001</v>
      </c>
      <c r="H1362">
        <v>1</v>
      </c>
      <c r="J1362" t="s">
        <v>8388</v>
      </c>
      <c r="K1362" t="s">
        <v>362</v>
      </c>
      <c r="L1362" t="s">
        <v>401</v>
      </c>
      <c r="M1362" t="s">
        <v>9098</v>
      </c>
      <c r="N1362" t="s">
        <v>8376</v>
      </c>
      <c r="O1362">
        <v>0</v>
      </c>
      <c r="P1362">
        <v>0</v>
      </c>
      <c r="Q1362">
        <v>1</v>
      </c>
    </row>
    <row r="1363" spans="1:17" x14ac:dyDescent="0.2">
      <c r="A1363" t="s">
        <v>498</v>
      </c>
      <c r="B1363" t="s">
        <v>134</v>
      </c>
      <c r="C1363" t="s">
        <v>497</v>
      </c>
      <c r="D1363" t="s">
        <v>54</v>
      </c>
      <c r="E1363" t="s">
        <v>800</v>
      </c>
      <c r="F1363">
        <v>0.193</v>
      </c>
      <c r="G1363">
        <v>0.193</v>
      </c>
      <c r="H1363">
        <v>1</v>
      </c>
      <c r="J1363" t="s">
        <v>8388</v>
      </c>
      <c r="K1363" t="s">
        <v>362</v>
      </c>
      <c r="L1363" t="s">
        <v>401</v>
      </c>
      <c r="M1363" t="s">
        <v>9098</v>
      </c>
      <c r="N1363" t="s">
        <v>8377</v>
      </c>
      <c r="O1363">
        <v>0</v>
      </c>
      <c r="P1363">
        <v>0</v>
      </c>
      <c r="Q1363">
        <v>1</v>
      </c>
    </row>
    <row r="1364" spans="1:17" x14ac:dyDescent="0.2">
      <c r="A1364" t="s">
        <v>498</v>
      </c>
      <c r="B1364" t="s">
        <v>134</v>
      </c>
      <c r="C1364" t="s">
        <v>497</v>
      </c>
      <c r="D1364" t="s">
        <v>54</v>
      </c>
      <c r="E1364" t="s">
        <v>801</v>
      </c>
      <c r="F1364">
        <v>0.193</v>
      </c>
      <c r="G1364">
        <v>0.193</v>
      </c>
      <c r="H1364">
        <v>1</v>
      </c>
      <c r="J1364" t="s">
        <v>8388</v>
      </c>
      <c r="K1364" t="s">
        <v>362</v>
      </c>
      <c r="L1364" t="s">
        <v>401</v>
      </c>
      <c r="M1364" t="s">
        <v>9098</v>
      </c>
      <c r="N1364" t="s">
        <v>8378</v>
      </c>
      <c r="O1364">
        <v>0</v>
      </c>
      <c r="P1364">
        <v>0</v>
      </c>
      <c r="Q1364">
        <v>1</v>
      </c>
    </row>
    <row r="1365" spans="1:17" x14ac:dyDescent="0.2">
      <c r="A1365" t="s">
        <v>498</v>
      </c>
      <c r="B1365" t="s">
        <v>134</v>
      </c>
      <c r="C1365" t="s">
        <v>497</v>
      </c>
      <c r="D1365" t="s">
        <v>54</v>
      </c>
      <c r="E1365" t="s">
        <v>802</v>
      </c>
      <c r="F1365">
        <v>0.19400000000000001</v>
      </c>
      <c r="G1365">
        <v>0.19400000000000001</v>
      </c>
      <c r="H1365">
        <v>1</v>
      </c>
      <c r="J1365" t="s">
        <v>8388</v>
      </c>
      <c r="K1365" t="s">
        <v>362</v>
      </c>
      <c r="L1365" t="s">
        <v>401</v>
      </c>
      <c r="M1365" t="s">
        <v>9098</v>
      </c>
      <c r="N1365" t="s">
        <v>8368</v>
      </c>
      <c r="O1365">
        <v>0</v>
      </c>
      <c r="P1365">
        <v>0</v>
      </c>
      <c r="Q1365">
        <v>1</v>
      </c>
    </row>
    <row r="1366" spans="1:17" x14ac:dyDescent="0.2">
      <c r="A1366" t="s">
        <v>498</v>
      </c>
      <c r="B1366" t="s">
        <v>134</v>
      </c>
      <c r="C1366" t="s">
        <v>497</v>
      </c>
      <c r="D1366" t="s">
        <v>54</v>
      </c>
      <c r="E1366" t="s">
        <v>803</v>
      </c>
      <c r="F1366">
        <v>0.193</v>
      </c>
      <c r="G1366">
        <v>0.193</v>
      </c>
      <c r="H1366">
        <v>1</v>
      </c>
      <c r="J1366" t="s">
        <v>8388</v>
      </c>
      <c r="K1366" t="s">
        <v>362</v>
      </c>
      <c r="L1366" t="s">
        <v>401</v>
      </c>
      <c r="M1366" t="s">
        <v>9098</v>
      </c>
      <c r="N1366" t="s">
        <v>8369</v>
      </c>
      <c r="O1366">
        <v>0</v>
      </c>
      <c r="P1366">
        <v>0</v>
      </c>
      <c r="Q1366">
        <v>1</v>
      </c>
    </row>
    <row r="1367" spans="1:17" x14ac:dyDescent="0.2">
      <c r="A1367" t="s">
        <v>498</v>
      </c>
      <c r="B1367" t="s">
        <v>134</v>
      </c>
      <c r="C1367" t="s">
        <v>497</v>
      </c>
      <c r="D1367" t="s">
        <v>54</v>
      </c>
      <c r="E1367" t="s">
        <v>804</v>
      </c>
      <c r="F1367">
        <v>0.193</v>
      </c>
      <c r="G1367">
        <v>0.193</v>
      </c>
      <c r="H1367">
        <v>1</v>
      </c>
      <c r="J1367" t="s">
        <v>8388</v>
      </c>
      <c r="K1367" t="s">
        <v>362</v>
      </c>
      <c r="L1367" t="s">
        <v>401</v>
      </c>
      <c r="M1367" t="s">
        <v>9098</v>
      </c>
      <c r="N1367" t="s">
        <v>499</v>
      </c>
      <c r="O1367">
        <v>0</v>
      </c>
      <c r="P1367">
        <v>0</v>
      </c>
      <c r="Q1367">
        <v>1</v>
      </c>
    </row>
    <row r="1368" spans="1:17" x14ac:dyDescent="0.2">
      <c r="A1368" t="s">
        <v>498</v>
      </c>
      <c r="B1368" t="s">
        <v>134</v>
      </c>
      <c r="C1368" t="s">
        <v>497</v>
      </c>
      <c r="D1368" t="s">
        <v>54</v>
      </c>
      <c r="E1368" t="s">
        <v>805</v>
      </c>
      <c r="F1368">
        <v>0.193</v>
      </c>
      <c r="G1368">
        <v>0.193</v>
      </c>
      <c r="H1368">
        <v>1</v>
      </c>
      <c r="J1368" t="s">
        <v>8388</v>
      </c>
      <c r="K1368" t="s">
        <v>362</v>
      </c>
      <c r="L1368" t="s">
        <v>401</v>
      </c>
      <c r="M1368" t="s">
        <v>9098</v>
      </c>
      <c r="N1368" t="s">
        <v>500</v>
      </c>
      <c r="O1368">
        <v>0</v>
      </c>
      <c r="P1368">
        <v>0</v>
      </c>
      <c r="Q1368">
        <v>1</v>
      </c>
    </row>
    <row r="1369" spans="1:17" x14ac:dyDescent="0.2">
      <c r="A1369" t="s">
        <v>498</v>
      </c>
      <c r="B1369" t="s">
        <v>134</v>
      </c>
      <c r="C1369" t="s">
        <v>497</v>
      </c>
      <c r="D1369" t="s">
        <v>54</v>
      </c>
      <c r="E1369" t="s">
        <v>806</v>
      </c>
      <c r="F1369">
        <v>0.193</v>
      </c>
      <c r="G1369">
        <v>0.193</v>
      </c>
      <c r="H1369">
        <v>1</v>
      </c>
      <c r="J1369" t="s">
        <v>8388</v>
      </c>
      <c r="K1369" t="s">
        <v>362</v>
      </c>
      <c r="L1369" t="s">
        <v>401</v>
      </c>
      <c r="M1369" t="s">
        <v>9098</v>
      </c>
      <c r="N1369" t="s">
        <v>8379</v>
      </c>
      <c r="O1369">
        <v>0</v>
      </c>
      <c r="P1369">
        <v>0</v>
      </c>
      <c r="Q1369">
        <v>1</v>
      </c>
    </row>
    <row r="1370" spans="1:17" x14ac:dyDescent="0.2">
      <c r="A1370" t="s">
        <v>498</v>
      </c>
      <c r="B1370" t="s">
        <v>134</v>
      </c>
      <c r="C1370" t="s">
        <v>497</v>
      </c>
      <c r="D1370" t="s">
        <v>54</v>
      </c>
      <c r="E1370" t="s">
        <v>807</v>
      </c>
      <c r="F1370">
        <v>0.193</v>
      </c>
      <c r="G1370">
        <v>0.193</v>
      </c>
      <c r="H1370">
        <v>1</v>
      </c>
      <c r="J1370" t="s">
        <v>8388</v>
      </c>
      <c r="K1370" t="s">
        <v>362</v>
      </c>
      <c r="L1370" t="s">
        <v>401</v>
      </c>
      <c r="M1370" t="s">
        <v>9098</v>
      </c>
      <c r="N1370" t="s">
        <v>8254</v>
      </c>
      <c r="O1370">
        <v>0</v>
      </c>
      <c r="P1370">
        <v>0</v>
      </c>
      <c r="Q1370">
        <v>1</v>
      </c>
    </row>
    <row r="1371" spans="1:17" x14ac:dyDescent="0.2">
      <c r="A1371" t="s">
        <v>498</v>
      </c>
      <c r="B1371" t="s">
        <v>134</v>
      </c>
      <c r="C1371" t="s">
        <v>497</v>
      </c>
      <c r="D1371" t="s">
        <v>54</v>
      </c>
      <c r="E1371" t="s">
        <v>8225</v>
      </c>
      <c r="F1371">
        <v>0.193</v>
      </c>
      <c r="G1371">
        <v>0.193</v>
      </c>
      <c r="H1371">
        <v>1</v>
      </c>
      <c r="J1371" t="s">
        <v>8388</v>
      </c>
      <c r="K1371" t="s">
        <v>362</v>
      </c>
      <c r="L1371" t="s">
        <v>401</v>
      </c>
      <c r="M1371" t="s">
        <v>9098</v>
      </c>
      <c r="N1371" t="s">
        <v>8255</v>
      </c>
      <c r="O1371">
        <v>0</v>
      </c>
      <c r="P1371">
        <v>0</v>
      </c>
      <c r="Q1371">
        <v>1</v>
      </c>
    </row>
    <row r="1372" spans="1:17" x14ac:dyDescent="0.2">
      <c r="A1372" t="s">
        <v>498</v>
      </c>
      <c r="B1372" t="s">
        <v>134</v>
      </c>
      <c r="C1372" t="s">
        <v>497</v>
      </c>
      <c r="D1372" t="s">
        <v>54</v>
      </c>
      <c r="E1372" t="s">
        <v>808</v>
      </c>
      <c r="F1372">
        <v>0.193</v>
      </c>
      <c r="G1372">
        <v>0.193</v>
      </c>
      <c r="H1372">
        <v>1</v>
      </c>
      <c r="J1372" t="s">
        <v>8388</v>
      </c>
      <c r="K1372" t="s">
        <v>362</v>
      </c>
      <c r="L1372" t="s">
        <v>401</v>
      </c>
      <c r="M1372" t="s">
        <v>9098</v>
      </c>
      <c r="N1372" t="s">
        <v>8256</v>
      </c>
      <c r="O1372">
        <v>0</v>
      </c>
      <c r="P1372">
        <v>0</v>
      </c>
      <c r="Q1372">
        <v>1</v>
      </c>
    </row>
    <row r="1373" spans="1:17" x14ac:dyDescent="0.2">
      <c r="A1373" t="s">
        <v>498</v>
      </c>
      <c r="B1373" t="s">
        <v>134</v>
      </c>
      <c r="C1373" t="s">
        <v>497</v>
      </c>
      <c r="D1373" t="s">
        <v>54</v>
      </c>
      <c r="E1373" t="s">
        <v>809</v>
      </c>
      <c r="F1373">
        <v>0.193</v>
      </c>
      <c r="G1373">
        <v>0.193</v>
      </c>
      <c r="H1373">
        <v>1</v>
      </c>
      <c r="J1373" t="s">
        <v>8388</v>
      </c>
      <c r="K1373" t="s">
        <v>362</v>
      </c>
      <c r="L1373" t="s">
        <v>401</v>
      </c>
      <c r="M1373" t="s">
        <v>9098</v>
      </c>
      <c r="N1373" t="s">
        <v>8660</v>
      </c>
      <c r="O1373">
        <v>0</v>
      </c>
      <c r="P1373">
        <v>0</v>
      </c>
      <c r="Q1373">
        <v>1</v>
      </c>
    </row>
    <row r="1374" spans="1:17" x14ac:dyDescent="0.2">
      <c r="A1374" t="s">
        <v>498</v>
      </c>
      <c r="B1374" t="s">
        <v>134</v>
      </c>
      <c r="C1374" t="s">
        <v>497</v>
      </c>
      <c r="D1374" t="s">
        <v>54</v>
      </c>
      <c r="E1374" t="s">
        <v>810</v>
      </c>
      <c r="F1374">
        <v>0.193</v>
      </c>
      <c r="G1374">
        <v>0.193</v>
      </c>
      <c r="H1374">
        <v>1</v>
      </c>
      <c r="J1374" t="s">
        <v>8388</v>
      </c>
      <c r="K1374" t="s">
        <v>362</v>
      </c>
      <c r="L1374" t="s">
        <v>401</v>
      </c>
      <c r="M1374" t="s">
        <v>9098</v>
      </c>
      <c r="N1374" t="s">
        <v>8659</v>
      </c>
      <c r="O1374">
        <v>0</v>
      </c>
      <c r="P1374">
        <v>0</v>
      </c>
      <c r="Q1374">
        <v>1</v>
      </c>
    </row>
    <row r="1375" spans="1:17" x14ac:dyDescent="0.2">
      <c r="A1375" t="s">
        <v>498</v>
      </c>
      <c r="B1375" t="s">
        <v>134</v>
      </c>
      <c r="C1375" t="s">
        <v>497</v>
      </c>
      <c r="D1375" t="s">
        <v>54</v>
      </c>
      <c r="E1375" t="s">
        <v>811</v>
      </c>
      <c r="F1375">
        <v>0.193</v>
      </c>
      <c r="G1375">
        <v>0.193</v>
      </c>
      <c r="H1375">
        <v>1</v>
      </c>
      <c r="J1375" t="s">
        <v>8388</v>
      </c>
      <c r="K1375" t="s">
        <v>362</v>
      </c>
      <c r="L1375" t="s">
        <v>401</v>
      </c>
      <c r="M1375" t="s">
        <v>9098</v>
      </c>
      <c r="N1375" t="s">
        <v>8658</v>
      </c>
      <c r="O1375">
        <v>0</v>
      </c>
      <c r="P1375">
        <v>0</v>
      </c>
      <c r="Q1375">
        <v>1</v>
      </c>
    </row>
    <row r="1376" spans="1:17" x14ac:dyDescent="0.2">
      <c r="A1376" t="s">
        <v>498</v>
      </c>
      <c r="B1376" t="s">
        <v>134</v>
      </c>
      <c r="C1376" t="s">
        <v>497</v>
      </c>
      <c r="D1376" t="s">
        <v>54</v>
      </c>
      <c r="E1376" t="s">
        <v>812</v>
      </c>
      <c r="F1376">
        <v>0.193</v>
      </c>
      <c r="G1376">
        <v>0.193</v>
      </c>
      <c r="H1376">
        <v>1</v>
      </c>
      <c r="J1376" t="s">
        <v>8388</v>
      </c>
      <c r="K1376" t="s">
        <v>362</v>
      </c>
      <c r="L1376" t="s">
        <v>401</v>
      </c>
      <c r="M1376" t="s">
        <v>9098</v>
      </c>
      <c r="N1376" t="s">
        <v>8656</v>
      </c>
      <c r="O1376">
        <v>0</v>
      </c>
      <c r="P1376">
        <v>0</v>
      </c>
      <c r="Q1376">
        <v>1</v>
      </c>
    </row>
    <row r="1377" spans="1:17" x14ac:dyDescent="0.2">
      <c r="A1377" t="s">
        <v>498</v>
      </c>
      <c r="B1377" t="s">
        <v>134</v>
      </c>
      <c r="C1377" t="s">
        <v>497</v>
      </c>
      <c r="D1377" t="s">
        <v>54</v>
      </c>
      <c r="E1377" t="s">
        <v>813</v>
      </c>
      <c r="F1377">
        <v>0.193</v>
      </c>
      <c r="G1377">
        <v>0.193</v>
      </c>
      <c r="H1377">
        <v>1</v>
      </c>
      <c r="J1377" t="s">
        <v>8388</v>
      </c>
      <c r="K1377" t="s">
        <v>362</v>
      </c>
      <c r="L1377" t="s">
        <v>401</v>
      </c>
      <c r="M1377" t="s">
        <v>9098</v>
      </c>
      <c r="N1377" t="s">
        <v>8657</v>
      </c>
      <c r="O1377">
        <v>0</v>
      </c>
      <c r="P1377">
        <v>0</v>
      </c>
      <c r="Q1377">
        <v>1</v>
      </c>
    </row>
    <row r="1378" spans="1:17" x14ac:dyDescent="0.2">
      <c r="A1378" t="s">
        <v>498</v>
      </c>
      <c r="B1378" t="s">
        <v>134</v>
      </c>
      <c r="C1378" t="s">
        <v>497</v>
      </c>
      <c r="D1378" t="s">
        <v>54</v>
      </c>
      <c r="E1378" t="s">
        <v>814</v>
      </c>
      <c r="F1378">
        <v>0.193</v>
      </c>
      <c r="G1378">
        <v>0.193</v>
      </c>
      <c r="H1378">
        <v>1</v>
      </c>
      <c r="J1378" t="s">
        <v>8388</v>
      </c>
      <c r="K1378" t="s">
        <v>362</v>
      </c>
      <c r="L1378" t="s">
        <v>401</v>
      </c>
      <c r="M1378" t="s">
        <v>9098</v>
      </c>
      <c r="N1378" t="s">
        <v>9119</v>
      </c>
      <c r="O1378">
        <v>0</v>
      </c>
      <c r="P1378">
        <v>0</v>
      </c>
      <c r="Q1378">
        <v>1</v>
      </c>
    </row>
    <row r="1379" spans="1:17" x14ac:dyDescent="0.2">
      <c r="A1379" t="s">
        <v>498</v>
      </c>
      <c r="B1379" t="s">
        <v>134</v>
      </c>
      <c r="C1379" t="s">
        <v>497</v>
      </c>
      <c r="D1379" t="s">
        <v>54</v>
      </c>
      <c r="E1379" t="s">
        <v>815</v>
      </c>
      <c r="F1379">
        <v>0.193</v>
      </c>
      <c r="G1379">
        <v>0.193</v>
      </c>
      <c r="H1379">
        <v>1</v>
      </c>
      <c r="J1379" t="s">
        <v>8388</v>
      </c>
      <c r="K1379" t="s">
        <v>362</v>
      </c>
      <c r="L1379" t="s">
        <v>401</v>
      </c>
      <c r="M1379" t="s">
        <v>9098</v>
      </c>
      <c r="N1379" t="s">
        <v>9101</v>
      </c>
      <c r="O1379">
        <v>0</v>
      </c>
      <c r="P1379">
        <v>0</v>
      </c>
      <c r="Q1379">
        <v>1</v>
      </c>
    </row>
    <row r="1380" spans="1:17" x14ac:dyDescent="0.2">
      <c r="A1380" t="s">
        <v>498</v>
      </c>
      <c r="B1380" t="s">
        <v>134</v>
      </c>
      <c r="C1380" t="s">
        <v>497</v>
      </c>
      <c r="D1380" t="s">
        <v>54</v>
      </c>
      <c r="E1380" t="s">
        <v>816</v>
      </c>
      <c r="F1380">
        <v>0.193</v>
      </c>
      <c r="G1380">
        <v>0.193</v>
      </c>
      <c r="H1380">
        <v>1</v>
      </c>
      <c r="J1380" t="s">
        <v>8388</v>
      </c>
      <c r="K1380" t="s">
        <v>362</v>
      </c>
      <c r="L1380" t="s">
        <v>401</v>
      </c>
      <c r="M1380" t="s">
        <v>9098</v>
      </c>
      <c r="N1380" t="s">
        <v>9102</v>
      </c>
      <c r="O1380">
        <v>0</v>
      </c>
      <c r="P1380">
        <v>0</v>
      </c>
      <c r="Q1380">
        <v>1</v>
      </c>
    </row>
    <row r="1381" spans="1:17" x14ac:dyDescent="0.2">
      <c r="A1381" t="s">
        <v>498</v>
      </c>
      <c r="B1381" t="s">
        <v>134</v>
      </c>
      <c r="C1381" t="s">
        <v>497</v>
      </c>
      <c r="D1381" t="s">
        <v>54</v>
      </c>
      <c r="E1381" t="s">
        <v>817</v>
      </c>
      <c r="F1381">
        <v>0.193</v>
      </c>
      <c r="G1381">
        <v>0.193</v>
      </c>
      <c r="H1381">
        <v>1</v>
      </c>
      <c r="J1381" t="s">
        <v>8388</v>
      </c>
      <c r="K1381" t="s">
        <v>362</v>
      </c>
      <c r="L1381" t="s">
        <v>401</v>
      </c>
      <c r="M1381" t="s">
        <v>9098</v>
      </c>
      <c r="N1381" t="s">
        <v>9103</v>
      </c>
      <c r="O1381">
        <v>0</v>
      </c>
      <c r="P1381">
        <v>0</v>
      </c>
      <c r="Q1381">
        <v>1</v>
      </c>
    </row>
    <row r="1382" spans="1:17" x14ac:dyDescent="0.2">
      <c r="A1382" t="s">
        <v>498</v>
      </c>
      <c r="B1382" t="s">
        <v>134</v>
      </c>
      <c r="C1382" t="s">
        <v>497</v>
      </c>
      <c r="D1382" t="s">
        <v>54</v>
      </c>
      <c r="E1382" t="s">
        <v>8226</v>
      </c>
      <c r="F1382">
        <v>0.193</v>
      </c>
      <c r="G1382">
        <v>0.193</v>
      </c>
      <c r="H1382">
        <v>1</v>
      </c>
      <c r="J1382" t="s">
        <v>8388</v>
      </c>
      <c r="K1382" t="s">
        <v>362</v>
      </c>
      <c r="L1382" t="s">
        <v>401</v>
      </c>
      <c r="M1382" t="s">
        <v>9098</v>
      </c>
      <c r="N1382" t="s">
        <v>9104</v>
      </c>
      <c r="O1382">
        <v>0</v>
      </c>
      <c r="P1382">
        <v>0</v>
      </c>
      <c r="Q1382">
        <v>1</v>
      </c>
    </row>
    <row r="1383" spans="1:17" x14ac:dyDescent="0.2">
      <c r="A1383" t="s">
        <v>498</v>
      </c>
      <c r="B1383" t="s">
        <v>134</v>
      </c>
      <c r="C1383" t="s">
        <v>497</v>
      </c>
      <c r="D1383" t="s">
        <v>54</v>
      </c>
      <c r="E1383" t="s">
        <v>818</v>
      </c>
      <c r="F1383">
        <v>0.193</v>
      </c>
      <c r="G1383">
        <v>0.193</v>
      </c>
      <c r="H1383">
        <v>1</v>
      </c>
      <c r="J1383" t="s">
        <v>8388</v>
      </c>
      <c r="K1383" t="s">
        <v>362</v>
      </c>
      <c r="L1383" t="s">
        <v>401</v>
      </c>
      <c r="M1383" t="s">
        <v>9098</v>
      </c>
      <c r="N1383" t="s">
        <v>8981</v>
      </c>
      <c r="O1383">
        <v>0</v>
      </c>
      <c r="P1383">
        <v>0</v>
      </c>
      <c r="Q1383">
        <v>1</v>
      </c>
    </row>
    <row r="1384" spans="1:17" x14ac:dyDescent="0.2">
      <c r="A1384" t="s">
        <v>498</v>
      </c>
      <c r="B1384" t="s">
        <v>134</v>
      </c>
      <c r="C1384" t="s">
        <v>497</v>
      </c>
      <c r="D1384" t="s">
        <v>54</v>
      </c>
      <c r="E1384" t="s">
        <v>819</v>
      </c>
      <c r="F1384">
        <v>0.193</v>
      </c>
      <c r="G1384">
        <v>0.193</v>
      </c>
      <c r="H1384">
        <v>1</v>
      </c>
      <c r="J1384" t="s">
        <v>8388</v>
      </c>
      <c r="K1384" t="s">
        <v>362</v>
      </c>
      <c r="L1384" t="s">
        <v>401</v>
      </c>
      <c r="M1384" t="s">
        <v>9098</v>
      </c>
      <c r="N1384" t="s">
        <v>8984</v>
      </c>
      <c r="O1384">
        <v>0</v>
      </c>
      <c r="P1384">
        <v>0</v>
      </c>
      <c r="Q1384">
        <v>1</v>
      </c>
    </row>
    <row r="1385" spans="1:17" x14ac:dyDescent="0.2">
      <c r="A1385" t="s">
        <v>498</v>
      </c>
      <c r="B1385" t="s">
        <v>134</v>
      </c>
      <c r="C1385" t="s">
        <v>497</v>
      </c>
      <c r="D1385" t="s">
        <v>54</v>
      </c>
      <c r="E1385" t="s">
        <v>820</v>
      </c>
      <c r="F1385">
        <v>0.20899999999999999</v>
      </c>
      <c r="G1385">
        <v>0.20899999999999999</v>
      </c>
      <c r="H1385">
        <v>1</v>
      </c>
      <c r="J1385" t="s">
        <v>8388</v>
      </c>
      <c r="K1385" t="s">
        <v>362</v>
      </c>
      <c r="L1385" t="s">
        <v>401</v>
      </c>
      <c r="M1385" t="s">
        <v>9098</v>
      </c>
      <c r="N1385" t="s">
        <v>8985</v>
      </c>
      <c r="O1385">
        <v>0</v>
      </c>
      <c r="P1385">
        <v>0</v>
      </c>
      <c r="Q1385">
        <v>1</v>
      </c>
    </row>
    <row r="1386" spans="1:17" x14ac:dyDescent="0.2">
      <c r="A1386" t="s">
        <v>498</v>
      </c>
      <c r="B1386" t="s">
        <v>134</v>
      </c>
      <c r="C1386" t="s">
        <v>497</v>
      </c>
      <c r="D1386" t="s">
        <v>54</v>
      </c>
      <c r="E1386" t="s">
        <v>821</v>
      </c>
      <c r="F1386">
        <v>0.20899999999999999</v>
      </c>
      <c r="G1386">
        <v>0.20899999999999999</v>
      </c>
      <c r="H1386">
        <v>1</v>
      </c>
      <c r="J1386" t="s">
        <v>8388</v>
      </c>
      <c r="K1386" t="s">
        <v>362</v>
      </c>
      <c r="L1386" t="s">
        <v>401</v>
      </c>
      <c r="M1386" t="s">
        <v>9098</v>
      </c>
      <c r="N1386" t="s">
        <v>9108</v>
      </c>
      <c r="O1386">
        <v>0</v>
      </c>
      <c r="P1386">
        <v>0</v>
      </c>
      <c r="Q1386">
        <v>1</v>
      </c>
    </row>
    <row r="1387" spans="1:17" x14ac:dyDescent="0.2">
      <c r="A1387" t="s">
        <v>498</v>
      </c>
      <c r="B1387" t="s">
        <v>134</v>
      </c>
      <c r="C1387" t="s">
        <v>497</v>
      </c>
      <c r="D1387" t="s">
        <v>54</v>
      </c>
      <c r="E1387" t="s">
        <v>822</v>
      </c>
      <c r="F1387">
        <v>0.21299999999999999</v>
      </c>
      <c r="G1387">
        <v>0.21299999999999999</v>
      </c>
      <c r="H1387">
        <v>1</v>
      </c>
      <c r="J1387" t="s">
        <v>8388</v>
      </c>
      <c r="K1387" t="s">
        <v>362</v>
      </c>
      <c r="L1387" t="s">
        <v>401</v>
      </c>
      <c r="M1387" t="s">
        <v>9098</v>
      </c>
      <c r="N1387" t="s">
        <v>9109</v>
      </c>
      <c r="O1387">
        <v>0</v>
      </c>
      <c r="P1387">
        <v>0</v>
      </c>
      <c r="Q1387">
        <v>1</v>
      </c>
    </row>
    <row r="1388" spans="1:17" x14ac:dyDescent="0.2">
      <c r="A1388" t="s">
        <v>498</v>
      </c>
      <c r="B1388" t="s">
        <v>134</v>
      </c>
      <c r="C1388" t="s">
        <v>497</v>
      </c>
      <c r="D1388" t="s">
        <v>54</v>
      </c>
      <c r="E1388" t="s">
        <v>823</v>
      </c>
      <c r="F1388">
        <v>0.193</v>
      </c>
      <c r="G1388">
        <v>0.193</v>
      </c>
      <c r="H1388">
        <v>1</v>
      </c>
      <c r="J1388" t="s">
        <v>8388</v>
      </c>
      <c r="K1388" t="s">
        <v>362</v>
      </c>
      <c r="L1388" t="s">
        <v>401</v>
      </c>
      <c r="M1388" t="s">
        <v>9098</v>
      </c>
      <c r="N1388" t="s">
        <v>9123</v>
      </c>
      <c r="O1388">
        <v>0</v>
      </c>
      <c r="P1388">
        <v>0</v>
      </c>
      <c r="Q1388">
        <v>1</v>
      </c>
    </row>
    <row r="1389" spans="1:17" x14ac:dyDescent="0.2">
      <c r="A1389" t="s">
        <v>498</v>
      </c>
      <c r="B1389" t="s">
        <v>134</v>
      </c>
      <c r="C1389" t="s">
        <v>497</v>
      </c>
      <c r="D1389" t="s">
        <v>54</v>
      </c>
      <c r="E1389" t="s">
        <v>824</v>
      </c>
      <c r="F1389">
        <v>0.19400000000000001</v>
      </c>
      <c r="G1389">
        <v>0.19400000000000001</v>
      </c>
      <c r="H1389">
        <v>1</v>
      </c>
      <c r="J1389" t="s">
        <v>8388</v>
      </c>
      <c r="K1389" t="s">
        <v>362</v>
      </c>
      <c r="L1389" t="s">
        <v>401</v>
      </c>
      <c r="M1389" t="s">
        <v>9098</v>
      </c>
      <c r="N1389" t="s">
        <v>9110</v>
      </c>
      <c r="O1389">
        <v>0</v>
      </c>
      <c r="P1389">
        <v>0</v>
      </c>
      <c r="Q1389">
        <v>1</v>
      </c>
    </row>
    <row r="1390" spans="1:17" x14ac:dyDescent="0.2">
      <c r="A1390" t="s">
        <v>498</v>
      </c>
      <c r="B1390" t="s">
        <v>134</v>
      </c>
      <c r="C1390" t="s">
        <v>497</v>
      </c>
      <c r="D1390" t="s">
        <v>54</v>
      </c>
      <c r="E1390" t="s">
        <v>825</v>
      </c>
      <c r="F1390">
        <v>0.193</v>
      </c>
      <c r="G1390">
        <v>0.193</v>
      </c>
      <c r="H1390">
        <v>1</v>
      </c>
      <c r="J1390" t="s">
        <v>8388</v>
      </c>
      <c r="K1390" t="s">
        <v>362</v>
      </c>
      <c r="L1390" t="s">
        <v>401</v>
      </c>
      <c r="M1390" t="s">
        <v>9098</v>
      </c>
      <c r="N1390" t="s">
        <v>9111</v>
      </c>
      <c r="O1390">
        <v>0</v>
      </c>
      <c r="P1390">
        <v>0</v>
      </c>
      <c r="Q1390">
        <v>1</v>
      </c>
    </row>
    <row r="1391" spans="1:17" x14ac:dyDescent="0.2">
      <c r="A1391" t="s">
        <v>498</v>
      </c>
      <c r="B1391" t="s">
        <v>134</v>
      </c>
      <c r="C1391" t="s">
        <v>497</v>
      </c>
      <c r="D1391" t="s">
        <v>54</v>
      </c>
      <c r="E1391" t="s">
        <v>826</v>
      </c>
      <c r="F1391">
        <v>0.193</v>
      </c>
      <c r="G1391">
        <v>0.193</v>
      </c>
      <c r="H1391">
        <v>1</v>
      </c>
      <c r="J1391" t="s">
        <v>8388</v>
      </c>
      <c r="K1391" t="s">
        <v>362</v>
      </c>
      <c r="L1391" t="s">
        <v>401</v>
      </c>
      <c r="M1391" t="s">
        <v>9098</v>
      </c>
      <c r="N1391" t="s">
        <v>9112</v>
      </c>
      <c r="O1391">
        <v>0</v>
      </c>
      <c r="P1391">
        <v>0</v>
      </c>
      <c r="Q1391">
        <v>1</v>
      </c>
    </row>
    <row r="1392" spans="1:17" x14ac:dyDescent="0.2">
      <c r="A1392" t="s">
        <v>498</v>
      </c>
      <c r="B1392" t="s">
        <v>134</v>
      </c>
      <c r="C1392" t="s">
        <v>497</v>
      </c>
      <c r="D1392" t="s">
        <v>54</v>
      </c>
      <c r="E1392" t="s">
        <v>827</v>
      </c>
      <c r="F1392">
        <v>0.193</v>
      </c>
      <c r="G1392">
        <v>0.193</v>
      </c>
      <c r="H1392">
        <v>1</v>
      </c>
      <c r="J1392" t="s">
        <v>8388</v>
      </c>
      <c r="K1392" t="s">
        <v>362</v>
      </c>
      <c r="L1392" t="s">
        <v>401</v>
      </c>
      <c r="M1392" t="s">
        <v>9098</v>
      </c>
      <c r="N1392" t="s">
        <v>9113</v>
      </c>
      <c r="O1392">
        <v>0</v>
      </c>
      <c r="P1392">
        <v>0</v>
      </c>
      <c r="Q1392">
        <v>1</v>
      </c>
    </row>
    <row r="1393" spans="1:17" x14ac:dyDescent="0.2">
      <c r="A1393" t="s">
        <v>498</v>
      </c>
      <c r="B1393" t="s">
        <v>134</v>
      </c>
      <c r="C1393" t="s">
        <v>497</v>
      </c>
      <c r="D1393" t="s">
        <v>54</v>
      </c>
      <c r="E1393" t="s">
        <v>828</v>
      </c>
      <c r="F1393">
        <v>0.193</v>
      </c>
      <c r="G1393">
        <v>0.193</v>
      </c>
      <c r="H1393">
        <v>1</v>
      </c>
      <c r="J1393" t="s">
        <v>8388</v>
      </c>
      <c r="K1393" t="s">
        <v>362</v>
      </c>
      <c r="L1393" t="s">
        <v>401</v>
      </c>
      <c r="M1393" t="s">
        <v>9098</v>
      </c>
      <c r="N1393" t="s">
        <v>9114</v>
      </c>
      <c r="O1393">
        <v>0</v>
      </c>
      <c r="P1393">
        <v>0</v>
      </c>
      <c r="Q1393">
        <v>1</v>
      </c>
    </row>
    <row r="1394" spans="1:17" x14ac:dyDescent="0.2">
      <c r="A1394" t="s">
        <v>498</v>
      </c>
      <c r="B1394" t="s">
        <v>134</v>
      </c>
      <c r="C1394" t="s">
        <v>497</v>
      </c>
      <c r="D1394" t="s">
        <v>54</v>
      </c>
      <c r="E1394" t="s">
        <v>829</v>
      </c>
      <c r="F1394">
        <v>0.193</v>
      </c>
      <c r="G1394">
        <v>0.193</v>
      </c>
      <c r="H1394">
        <v>1</v>
      </c>
      <c r="J1394" t="s">
        <v>8388</v>
      </c>
      <c r="K1394" t="s">
        <v>362</v>
      </c>
      <c r="L1394" t="s">
        <v>401</v>
      </c>
      <c r="M1394" t="s">
        <v>9098</v>
      </c>
      <c r="N1394" t="s">
        <v>9126</v>
      </c>
      <c r="O1394">
        <v>0</v>
      </c>
      <c r="P1394">
        <v>0</v>
      </c>
      <c r="Q1394">
        <v>1</v>
      </c>
    </row>
    <row r="1395" spans="1:17" x14ac:dyDescent="0.2">
      <c r="A1395" t="s">
        <v>498</v>
      </c>
      <c r="B1395" t="s">
        <v>134</v>
      </c>
      <c r="C1395" t="s">
        <v>497</v>
      </c>
      <c r="D1395" t="s">
        <v>54</v>
      </c>
      <c r="E1395" t="s">
        <v>8227</v>
      </c>
      <c r="F1395">
        <v>0.193</v>
      </c>
      <c r="G1395">
        <v>0.193</v>
      </c>
      <c r="H1395">
        <v>1</v>
      </c>
      <c r="J1395" t="s">
        <v>8388</v>
      </c>
      <c r="K1395" t="s">
        <v>362</v>
      </c>
      <c r="L1395" t="s">
        <v>401</v>
      </c>
      <c r="M1395" t="s">
        <v>9098</v>
      </c>
      <c r="N1395" t="s">
        <v>9115</v>
      </c>
      <c r="O1395">
        <v>0</v>
      </c>
      <c r="P1395">
        <v>0</v>
      </c>
      <c r="Q1395">
        <v>1</v>
      </c>
    </row>
    <row r="1396" spans="1:17" x14ac:dyDescent="0.2">
      <c r="A1396" t="s">
        <v>498</v>
      </c>
      <c r="B1396" t="s">
        <v>134</v>
      </c>
      <c r="C1396" t="s">
        <v>497</v>
      </c>
      <c r="D1396" t="s">
        <v>54</v>
      </c>
      <c r="E1396" t="s">
        <v>830</v>
      </c>
      <c r="F1396">
        <v>0.193</v>
      </c>
      <c r="G1396">
        <v>0.193</v>
      </c>
      <c r="H1396">
        <v>1</v>
      </c>
      <c r="J1396" t="s">
        <v>8388</v>
      </c>
      <c r="K1396" t="s">
        <v>362</v>
      </c>
      <c r="L1396" t="s">
        <v>401</v>
      </c>
      <c r="M1396" t="s">
        <v>9098</v>
      </c>
      <c r="N1396" t="s">
        <v>9116</v>
      </c>
      <c r="O1396">
        <v>0</v>
      </c>
      <c r="P1396">
        <v>0</v>
      </c>
      <c r="Q1396">
        <v>1</v>
      </c>
    </row>
    <row r="1397" spans="1:17" x14ac:dyDescent="0.2">
      <c r="A1397" t="s">
        <v>498</v>
      </c>
      <c r="B1397" t="s">
        <v>134</v>
      </c>
      <c r="C1397" t="s">
        <v>497</v>
      </c>
      <c r="D1397" t="s">
        <v>54</v>
      </c>
      <c r="E1397" t="s">
        <v>831</v>
      </c>
      <c r="F1397">
        <v>0.19400000000000001</v>
      </c>
      <c r="G1397">
        <v>0.19400000000000001</v>
      </c>
      <c r="H1397">
        <v>1</v>
      </c>
      <c r="J1397" t="s">
        <v>8388</v>
      </c>
      <c r="K1397" t="s">
        <v>362</v>
      </c>
      <c r="L1397" t="s">
        <v>401</v>
      </c>
      <c r="M1397" t="s">
        <v>9098</v>
      </c>
      <c r="N1397" t="s">
        <v>9117</v>
      </c>
      <c r="O1397">
        <v>0</v>
      </c>
      <c r="P1397">
        <v>0</v>
      </c>
      <c r="Q1397">
        <v>1</v>
      </c>
    </row>
    <row r="1398" spans="1:17" x14ac:dyDescent="0.2">
      <c r="A1398" t="s">
        <v>498</v>
      </c>
      <c r="B1398" t="s">
        <v>134</v>
      </c>
      <c r="C1398" t="s">
        <v>497</v>
      </c>
      <c r="D1398" t="s">
        <v>54</v>
      </c>
      <c r="E1398" t="s">
        <v>832</v>
      </c>
      <c r="F1398">
        <v>0.193</v>
      </c>
      <c r="G1398">
        <v>0.193</v>
      </c>
      <c r="H1398">
        <v>1</v>
      </c>
      <c r="J1398" t="s">
        <v>8388</v>
      </c>
      <c r="K1398" t="s">
        <v>362</v>
      </c>
      <c r="L1398" t="s">
        <v>401</v>
      </c>
      <c r="M1398" t="s">
        <v>9098</v>
      </c>
      <c r="N1398" t="s">
        <v>9118</v>
      </c>
      <c r="O1398">
        <v>0</v>
      </c>
      <c r="P1398">
        <v>0</v>
      </c>
      <c r="Q1398">
        <v>1</v>
      </c>
    </row>
    <row r="1399" spans="1:17" x14ac:dyDescent="0.2">
      <c r="A1399" t="s">
        <v>498</v>
      </c>
      <c r="B1399" t="s">
        <v>134</v>
      </c>
      <c r="C1399" t="s">
        <v>497</v>
      </c>
      <c r="D1399" t="s">
        <v>54</v>
      </c>
      <c r="E1399" t="s">
        <v>833</v>
      </c>
      <c r="F1399">
        <v>0.193</v>
      </c>
      <c r="G1399">
        <v>0.193</v>
      </c>
      <c r="H1399">
        <v>1</v>
      </c>
      <c r="J1399" t="s">
        <v>8388</v>
      </c>
      <c r="K1399" t="s">
        <v>362</v>
      </c>
      <c r="L1399" t="s">
        <v>401</v>
      </c>
      <c r="M1399" t="s">
        <v>9098</v>
      </c>
      <c r="N1399" t="s">
        <v>8982</v>
      </c>
      <c r="O1399">
        <v>0</v>
      </c>
      <c r="P1399">
        <v>0</v>
      </c>
      <c r="Q1399">
        <v>1</v>
      </c>
    </row>
    <row r="1400" spans="1:17" x14ac:dyDescent="0.2">
      <c r="A1400" t="s">
        <v>498</v>
      </c>
      <c r="B1400" t="s">
        <v>134</v>
      </c>
      <c r="C1400" t="s">
        <v>497</v>
      </c>
      <c r="D1400" t="s">
        <v>54</v>
      </c>
      <c r="E1400" t="s">
        <v>834</v>
      </c>
      <c r="F1400">
        <v>0.193</v>
      </c>
      <c r="G1400">
        <v>0.193</v>
      </c>
      <c r="H1400">
        <v>1</v>
      </c>
      <c r="J1400" t="s">
        <v>8388</v>
      </c>
      <c r="K1400" t="s">
        <v>362</v>
      </c>
      <c r="L1400" t="s">
        <v>401</v>
      </c>
      <c r="M1400" t="s">
        <v>9098</v>
      </c>
      <c r="N1400" t="s">
        <v>8987</v>
      </c>
      <c r="O1400">
        <v>0</v>
      </c>
      <c r="P1400">
        <v>0</v>
      </c>
      <c r="Q1400">
        <v>1</v>
      </c>
    </row>
    <row r="1401" spans="1:17" x14ac:dyDescent="0.2">
      <c r="A1401" t="s">
        <v>498</v>
      </c>
      <c r="B1401" t="s">
        <v>134</v>
      </c>
      <c r="C1401" t="s">
        <v>497</v>
      </c>
      <c r="D1401" t="s">
        <v>54</v>
      </c>
      <c r="E1401" t="s">
        <v>835</v>
      </c>
      <c r="F1401">
        <v>0.193</v>
      </c>
      <c r="G1401">
        <v>0.193</v>
      </c>
      <c r="H1401">
        <v>1</v>
      </c>
      <c r="J1401" t="s">
        <v>8388</v>
      </c>
      <c r="K1401" t="s">
        <v>362</v>
      </c>
      <c r="L1401" t="s">
        <v>401</v>
      </c>
      <c r="M1401" t="s">
        <v>9098</v>
      </c>
      <c r="N1401" t="s">
        <v>8988</v>
      </c>
      <c r="O1401">
        <v>0</v>
      </c>
      <c r="P1401">
        <v>0</v>
      </c>
      <c r="Q1401">
        <v>1</v>
      </c>
    </row>
    <row r="1402" spans="1:17" x14ac:dyDescent="0.2">
      <c r="A1402" t="s">
        <v>498</v>
      </c>
      <c r="B1402" t="s">
        <v>134</v>
      </c>
      <c r="C1402" t="s">
        <v>497</v>
      </c>
      <c r="D1402" t="s">
        <v>54</v>
      </c>
      <c r="E1402" t="s">
        <v>836</v>
      </c>
      <c r="F1402">
        <v>0.193</v>
      </c>
      <c r="G1402">
        <v>0.193</v>
      </c>
      <c r="H1402">
        <v>1</v>
      </c>
      <c r="J1402" t="s">
        <v>8388</v>
      </c>
      <c r="K1402" t="s">
        <v>362</v>
      </c>
      <c r="L1402" t="s">
        <v>401</v>
      </c>
      <c r="M1402" t="s">
        <v>9098</v>
      </c>
      <c r="N1402" t="s">
        <v>501</v>
      </c>
      <c r="O1402">
        <v>0</v>
      </c>
      <c r="P1402">
        <v>0</v>
      </c>
      <c r="Q1402">
        <v>1</v>
      </c>
    </row>
    <row r="1403" spans="1:17" x14ac:dyDescent="0.2">
      <c r="A1403" t="s">
        <v>498</v>
      </c>
      <c r="B1403" t="s">
        <v>134</v>
      </c>
      <c r="C1403" t="s">
        <v>497</v>
      </c>
      <c r="D1403" t="s">
        <v>54</v>
      </c>
      <c r="E1403" t="s">
        <v>837</v>
      </c>
      <c r="F1403">
        <v>0.193</v>
      </c>
      <c r="G1403">
        <v>0.193</v>
      </c>
      <c r="H1403">
        <v>1</v>
      </c>
      <c r="J1403" t="s">
        <v>8388</v>
      </c>
      <c r="K1403" t="s">
        <v>371</v>
      </c>
      <c r="L1403" t="s">
        <v>402</v>
      </c>
      <c r="M1403" t="s">
        <v>9097</v>
      </c>
      <c r="N1403" t="s">
        <v>8249</v>
      </c>
      <c r="O1403">
        <v>0</v>
      </c>
      <c r="P1403">
        <v>0</v>
      </c>
      <c r="Q1403">
        <v>1</v>
      </c>
    </row>
    <row r="1404" spans="1:17" x14ac:dyDescent="0.2">
      <c r="A1404" t="s">
        <v>498</v>
      </c>
      <c r="B1404" t="s">
        <v>134</v>
      </c>
      <c r="C1404" t="s">
        <v>497</v>
      </c>
      <c r="D1404" t="s">
        <v>54</v>
      </c>
      <c r="E1404" t="s">
        <v>838</v>
      </c>
      <c r="F1404">
        <v>0.193</v>
      </c>
      <c r="G1404">
        <v>0.193</v>
      </c>
      <c r="H1404">
        <v>1</v>
      </c>
      <c r="J1404" t="s">
        <v>8388</v>
      </c>
      <c r="K1404" t="s">
        <v>371</v>
      </c>
      <c r="L1404" t="s">
        <v>402</v>
      </c>
      <c r="M1404" t="s">
        <v>9097</v>
      </c>
      <c r="N1404" t="s">
        <v>8983</v>
      </c>
      <c r="O1404">
        <v>0</v>
      </c>
      <c r="P1404">
        <v>0</v>
      </c>
      <c r="Q1404">
        <v>1</v>
      </c>
    </row>
    <row r="1405" spans="1:17" x14ac:dyDescent="0.2">
      <c r="A1405" t="s">
        <v>498</v>
      </c>
      <c r="B1405" t="s">
        <v>134</v>
      </c>
      <c r="C1405" t="s">
        <v>497</v>
      </c>
      <c r="D1405" t="s">
        <v>54</v>
      </c>
      <c r="E1405" t="s">
        <v>839</v>
      </c>
      <c r="F1405">
        <v>0.19400000000000001</v>
      </c>
      <c r="G1405">
        <v>0.19400000000000001</v>
      </c>
      <c r="H1405">
        <v>1</v>
      </c>
      <c r="J1405" t="s">
        <v>8388</v>
      </c>
      <c r="K1405" t="s">
        <v>371</v>
      </c>
      <c r="L1405" t="s">
        <v>402</v>
      </c>
      <c r="M1405" t="s">
        <v>9097</v>
      </c>
      <c r="N1405" t="s">
        <v>8250</v>
      </c>
      <c r="O1405">
        <v>0</v>
      </c>
      <c r="P1405">
        <v>0</v>
      </c>
      <c r="Q1405">
        <v>1</v>
      </c>
    </row>
    <row r="1406" spans="1:17" x14ac:dyDescent="0.2">
      <c r="A1406" t="s">
        <v>498</v>
      </c>
      <c r="B1406" t="s">
        <v>134</v>
      </c>
      <c r="C1406" t="s">
        <v>497</v>
      </c>
      <c r="D1406" t="s">
        <v>54</v>
      </c>
      <c r="E1406" t="s">
        <v>840</v>
      </c>
      <c r="F1406">
        <v>0.193</v>
      </c>
      <c r="G1406">
        <v>0.193</v>
      </c>
      <c r="H1406">
        <v>1</v>
      </c>
      <c r="J1406" t="s">
        <v>8388</v>
      </c>
      <c r="K1406" t="s">
        <v>371</v>
      </c>
      <c r="L1406" t="s">
        <v>402</v>
      </c>
      <c r="M1406" t="s">
        <v>9097</v>
      </c>
      <c r="N1406" t="s">
        <v>8251</v>
      </c>
      <c r="O1406">
        <v>0</v>
      </c>
      <c r="P1406">
        <v>0</v>
      </c>
      <c r="Q1406">
        <v>1</v>
      </c>
    </row>
    <row r="1407" spans="1:17" x14ac:dyDescent="0.2">
      <c r="A1407" t="s">
        <v>498</v>
      </c>
      <c r="B1407" t="s">
        <v>134</v>
      </c>
      <c r="C1407" t="s">
        <v>497</v>
      </c>
      <c r="D1407" t="s">
        <v>54</v>
      </c>
      <c r="E1407" t="s">
        <v>841</v>
      </c>
      <c r="F1407">
        <v>0.193</v>
      </c>
      <c r="G1407">
        <v>0.193</v>
      </c>
      <c r="H1407">
        <v>1</v>
      </c>
      <c r="J1407" t="s">
        <v>8388</v>
      </c>
      <c r="K1407" t="s">
        <v>371</v>
      </c>
      <c r="L1407" t="s">
        <v>402</v>
      </c>
      <c r="M1407" t="s">
        <v>9097</v>
      </c>
      <c r="N1407" t="s">
        <v>8252</v>
      </c>
      <c r="O1407">
        <v>0</v>
      </c>
      <c r="P1407">
        <v>0</v>
      </c>
      <c r="Q1407">
        <v>1</v>
      </c>
    </row>
    <row r="1408" spans="1:17" x14ac:dyDescent="0.2">
      <c r="A1408" t="s">
        <v>498</v>
      </c>
      <c r="B1408" t="s">
        <v>134</v>
      </c>
      <c r="C1408" t="s">
        <v>497</v>
      </c>
      <c r="D1408" t="s">
        <v>54</v>
      </c>
      <c r="E1408" t="s">
        <v>842</v>
      </c>
      <c r="F1408">
        <v>0.193</v>
      </c>
      <c r="G1408">
        <v>0.193</v>
      </c>
      <c r="H1408">
        <v>1</v>
      </c>
      <c r="J1408" t="s">
        <v>8388</v>
      </c>
      <c r="K1408" t="s">
        <v>371</v>
      </c>
      <c r="L1408" t="s">
        <v>402</v>
      </c>
      <c r="M1408" t="s">
        <v>9097</v>
      </c>
      <c r="N1408" t="s">
        <v>8253</v>
      </c>
      <c r="O1408">
        <v>0</v>
      </c>
      <c r="P1408">
        <v>0</v>
      </c>
      <c r="Q1408">
        <v>1</v>
      </c>
    </row>
    <row r="1409" spans="1:17" x14ac:dyDescent="0.2">
      <c r="A1409" t="s">
        <v>498</v>
      </c>
      <c r="B1409" t="s">
        <v>134</v>
      </c>
      <c r="C1409" t="s">
        <v>497</v>
      </c>
      <c r="D1409" t="s">
        <v>54</v>
      </c>
      <c r="E1409" t="s">
        <v>843</v>
      </c>
      <c r="F1409">
        <v>0.193</v>
      </c>
      <c r="G1409">
        <v>0.193</v>
      </c>
      <c r="H1409">
        <v>1</v>
      </c>
      <c r="J1409" t="s">
        <v>8388</v>
      </c>
      <c r="K1409" t="s">
        <v>371</v>
      </c>
      <c r="L1409" t="s">
        <v>402</v>
      </c>
      <c r="M1409" t="s">
        <v>9097</v>
      </c>
      <c r="N1409" t="s">
        <v>8382</v>
      </c>
      <c r="O1409">
        <v>0</v>
      </c>
      <c r="P1409">
        <v>0</v>
      </c>
      <c r="Q1409">
        <v>1</v>
      </c>
    </row>
    <row r="1410" spans="1:17" x14ac:dyDescent="0.2">
      <c r="A1410" t="s">
        <v>498</v>
      </c>
      <c r="B1410" t="s">
        <v>134</v>
      </c>
      <c r="C1410" t="s">
        <v>497</v>
      </c>
      <c r="D1410" t="s">
        <v>54</v>
      </c>
      <c r="E1410" t="s">
        <v>844</v>
      </c>
      <c r="F1410">
        <v>0.193</v>
      </c>
      <c r="G1410">
        <v>0.193</v>
      </c>
      <c r="H1410">
        <v>1</v>
      </c>
      <c r="J1410" t="s">
        <v>8388</v>
      </c>
      <c r="K1410" t="s">
        <v>371</v>
      </c>
      <c r="L1410" t="s">
        <v>402</v>
      </c>
      <c r="M1410" t="s">
        <v>9097</v>
      </c>
      <c r="N1410" t="s">
        <v>8370</v>
      </c>
      <c r="O1410">
        <v>0</v>
      </c>
      <c r="P1410">
        <v>0</v>
      </c>
      <c r="Q1410">
        <v>1</v>
      </c>
    </row>
    <row r="1411" spans="1:17" x14ac:dyDescent="0.2">
      <c r="A1411" t="s">
        <v>498</v>
      </c>
      <c r="B1411" t="s">
        <v>134</v>
      </c>
      <c r="C1411" t="s">
        <v>497</v>
      </c>
      <c r="D1411" t="s">
        <v>54</v>
      </c>
      <c r="E1411" t="s">
        <v>845</v>
      </c>
      <c r="F1411">
        <v>0.193</v>
      </c>
      <c r="G1411">
        <v>0.193</v>
      </c>
      <c r="H1411">
        <v>1</v>
      </c>
      <c r="J1411" t="s">
        <v>8388</v>
      </c>
      <c r="K1411" t="s">
        <v>371</v>
      </c>
      <c r="L1411" t="s">
        <v>402</v>
      </c>
      <c r="M1411" t="s">
        <v>9097</v>
      </c>
      <c r="N1411" t="s">
        <v>9099</v>
      </c>
      <c r="O1411">
        <v>0</v>
      </c>
      <c r="P1411">
        <v>0</v>
      </c>
      <c r="Q1411">
        <v>1</v>
      </c>
    </row>
    <row r="1412" spans="1:17" x14ac:dyDescent="0.2">
      <c r="A1412" t="s">
        <v>498</v>
      </c>
      <c r="B1412" t="s">
        <v>134</v>
      </c>
      <c r="C1412" t="s">
        <v>497</v>
      </c>
      <c r="D1412" t="s">
        <v>54</v>
      </c>
      <c r="E1412" t="s">
        <v>846</v>
      </c>
      <c r="F1412">
        <v>0.193</v>
      </c>
      <c r="G1412">
        <v>0.193</v>
      </c>
      <c r="H1412">
        <v>1</v>
      </c>
      <c r="J1412" t="s">
        <v>8388</v>
      </c>
      <c r="K1412" t="s">
        <v>371</v>
      </c>
      <c r="L1412" t="s">
        <v>402</v>
      </c>
      <c r="M1412" t="s">
        <v>9097</v>
      </c>
      <c r="N1412" t="s">
        <v>8371</v>
      </c>
      <c r="O1412">
        <v>0</v>
      </c>
      <c r="P1412">
        <v>0</v>
      </c>
      <c r="Q1412">
        <v>1</v>
      </c>
    </row>
    <row r="1413" spans="1:17" x14ac:dyDescent="0.2">
      <c r="A1413" t="s">
        <v>498</v>
      </c>
      <c r="B1413" t="s">
        <v>134</v>
      </c>
      <c r="C1413" t="s">
        <v>497</v>
      </c>
      <c r="D1413" t="s">
        <v>54</v>
      </c>
      <c r="E1413" t="s">
        <v>847</v>
      </c>
      <c r="F1413">
        <v>0.19400000000000001</v>
      </c>
      <c r="G1413">
        <v>0.19400000000000001</v>
      </c>
      <c r="H1413">
        <v>1</v>
      </c>
      <c r="J1413" t="s">
        <v>8388</v>
      </c>
      <c r="K1413" t="s">
        <v>371</v>
      </c>
      <c r="L1413" t="s">
        <v>402</v>
      </c>
      <c r="M1413" t="s">
        <v>9097</v>
      </c>
      <c r="N1413" t="s">
        <v>8366</v>
      </c>
      <c r="O1413">
        <v>0</v>
      </c>
      <c r="P1413">
        <v>0</v>
      </c>
      <c r="Q1413">
        <v>1</v>
      </c>
    </row>
    <row r="1414" spans="1:17" x14ac:dyDescent="0.2">
      <c r="A1414" t="s">
        <v>498</v>
      </c>
      <c r="B1414" t="s">
        <v>134</v>
      </c>
      <c r="C1414" t="s">
        <v>497</v>
      </c>
      <c r="D1414" t="s">
        <v>54</v>
      </c>
      <c r="E1414" t="s">
        <v>848</v>
      </c>
      <c r="F1414">
        <v>0.193</v>
      </c>
      <c r="G1414">
        <v>0.193</v>
      </c>
      <c r="H1414">
        <v>1</v>
      </c>
      <c r="J1414" t="s">
        <v>8388</v>
      </c>
      <c r="K1414" t="s">
        <v>371</v>
      </c>
      <c r="L1414" t="s">
        <v>402</v>
      </c>
      <c r="M1414" t="s">
        <v>9097</v>
      </c>
      <c r="N1414" t="s">
        <v>8372</v>
      </c>
      <c r="O1414">
        <v>0</v>
      </c>
      <c r="P1414">
        <v>0</v>
      </c>
      <c r="Q1414">
        <v>1</v>
      </c>
    </row>
    <row r="1415" spans="1:17" x14ac:dyDescent="0.2">
      <c r="A1415" t="s">
        <v>498</v>
      </c>
      <c r="B1415" t="s">
        <v>134</v>
      </c>
      <c r="C1415" t="s">
        <v>497</v>
      </c>
      <c r="D1415" t="s">
        <v>54</v>
      </c>
      <c r="E1415" t="s">
        <v>849</v>
      </c>
      <c r="F1415">
        <v>0.193</v>
      </c>
      <c r="G1415">
        <v>0.193</v>
      </c>
      <c r="H1415">
        <v>1</v>
      </c>
      <c r="J1415" t="s">
        <v>8388</v>
      </c>
      <c r="K1415" t="s">
        <v>371</v>
      </c>
      <c r="L1415" t="s">
        <v>402</v>
      </c>
      <c r="M1415" t="s">
        <v>9097</v>
      </c>
      <c r="N1415" t="s">
        <v>8367</v>
      </c>
      <c r="O1415">
        <v>0</v>
      </c>
      <c r="P1415">
        <v>0</v>
      </c>
      <c r="Q1415">
        <v>1</v>
      </c>
    </row>
    <row r="1416" spans="1:17" x14ac:dyDescent="0.2">
      <c r="A1416" t="s">
        <v>498</v>
      </c>
      <c r="B1416" t="s">
        <v>134</v>
      </c>
      <c r="C1416" t="s">
        <v>497</v>
      </c>
      <c r="D1416" t="s">
        <v>54</v>
      </c>
      <c r="E1416" t="s">
        <v>850</v>
      </c>
      <c r="F1416">
        <v>0.19600000000000001</v>
      </c>
      <c r="G1416">
        <v>0.19600000000000001</v>
      </c>
      <c r="H1416">
        <v>1</v>
      </c>
      <c r="J1416" t="s">
        <v>8388</v>
      </c>
      <c r="K1416" t="s">
        <v>371</v>
      </c>
      <c r="L1416" t="s">
        <v>402</v>
      </c>
      <c r="M1416" t="s">
        <v>9097</v>
      </c>
      <c r="N1416" t="s">
        <v>8373</v>
      </c>
      <c r="O1416">
        <v>0</v>
      </c>
      <c r="P1416">
        <v>0</v>
      </c>
      <c r="Q1416">
        <v>1</v>
      </c>
    </row>
    <row r="1417" spans="1:17" x14ac:dyDescent="0.2">
      <c r="A1417" t="s">
        <v>498</v>
      </c>
      <c r="B1417" t="s">
        <v>134</v>
      </c>
      <c r="C1417" t="s">
        <v>497</v>
      </c>
      <c r="D1417" t="s">
        <v>54</v>
      </c>
      <c r="E1417" t="s">
        <v>851</v>
      </c>
      <c r="F1417">
        <v>0.19600000000000001</v>
      </c>
      <c r="G1417">
        <v>0.19600000000000001</v>
      </c>
      <c r="H1417">
        <v>1</v>
      </c>
      <c r="J1417" t="s">
        <v>8388</v>
      </c>
      <c r="K1417" t="s">
        <v>371</v>
      </c>
      <c r="L1417" t="s">
        <v>402</v>
      </c>
      <c r="M1417" t="s">
        <v>9097</v>
      </c>
      <c r="N1417" t="s">
        <v>8374</v>
      </c>
      <c r="O1417">
        <v>0</v>
      </c>
      <c r="P1417">
        <v>0</v>
      </c>
      <c r="Q1417">
        <v>1</v>
      </c>
    </row>
    <row r="1418" spans="1:17" x14ac:dyDescent="0.2">
      <c r="A1418" t="s">
        <v>498</v>
      </c>
      <c r="B1418" t="s">
        <v>134</v>
      </c>
      <c r="C1418" t="s">
        <v>497</v>
      </c>
      <c r="D1418" t="s">
        <v>54</v>
      </c>
      <c r="E1418" t="s">
        <v>852</v>
      </c>
      <c r="F1418">
        <v>0.19400000000000001</v>
      </c>
      <c r="G1418">
        <v>0.19400000000000001</v>
      </c>
      <c r="H1418">
        <v>1</v>
      </c>
      <c r="J1418" t="s">
        <v>8388</v>
      </c>
      <c r="K1418" t="s">
        <v>371</v>
      </c>
      <c r="L1418" t="s">
        <v>402</v>
      </c>
      <c r="M1418" t="s">
        <v>9097</v>
      </c>
      <c r="N1418" t="s">
        <v>8375</v>
      </c>
      <c r="O1418">
        <v>0</v>
      </c>
      <c r="P1418">
        <v>0</v>
      </c>
      <c r="Q1418">
        <v>1</v>
      </c>
    </row>
    <row r="1419" spans="1:17" x14ac:dyDescent="0.2">
      <c r="A1419" t="s">
        <v>498</v>
      </c>
      <c r="B1419" t="s">
        <v>134</v>
      </c>
      <c r="C1419" t="s">
        <v>497</v>
      </c>
      <c r="D1419" t="s">
        <v>54</v>
      </c>
      <c r="E1419" t="s">
        <v>8228</v>
      </c>
      <c r="F1419">
        <v>0.193</v>
      </c>
      <c r="G1419">
        <v>0.193</v>
      </c>
      <c r="H1419">
        <v>1</v>
      </c>
      <c r="J1419" t="s">
        <v>8388</v>
      </c>
      <c r="K1419" t="s">
        <v>371</v>
      </c>
      <c r="L1419" t="s">
        <v>402</v>
      </c>
      <c r="M1419" t="s">
        <v>9097</v>
      </c>
      <c r="N1419" t="s">
        <v>8376</v>
      </c>
      <c r="O1419">
        <v>0</v>
      </c>
      <c r="P1419">
        <v>0</v>
      </c>
      <c r="Q1419">
        <v>1</v>
      </c>
    </row>
    <row r="1420" spans="1:17" x14ac:dyDescent="0.2">
      <c r="A1420" t="s">
        <v>498</v>
      </c>
      <c r="B1420" t="s">
        <v>134</v>
      </c>
      <c r="C1420" t="s">
        <v>497</v>
      </c>
      <c r="D1420" t="s">
        <v>54</v>
      </c>
      <c r="E1420" t="s">
        <v>853</v>
      </c>
      <c r="F1420">
        <v>0.193</v>
      </c>
      <c r="G1420">
        <v>0.193</v>
      </c>
      <c r="H1420">
        <v>1</v>
      </c>
      <c r="J1420" t="s">
        <v>8388</v>
      </c>
      <c r="K1420" t="s">
        <v>371</v>
      </c>
      <c r="L1420" t="s">
        <v>402</v>
      </c>
      <c r="M1420" t="s">
        <v>9097</v>
      </c>
      <c r="N1420" t="s">
        <v>8377</v>
      </c>
      <c r="O1420">
        <v>0</v>
      </c>
      <c r="P1420">
        <v>0</v>
      </c>
      <c r="Q1420">
        <v>1</v>
      </c>
    </row>
    <row r="1421" spans="1:17" x14ac:dyDescent="0.2">
      <c r="A1421" t="s">
        <v>498</v>
      </c>
      <c r="B1421" t="s">
        <v>134</v>
      </c>
      <c r="C1421" t="s">
        <v>497</v>
      </c>
      <c r="D1421" t="s">
        <v>54</v>
      </c>
      <c r="E1421" t="s">
        <v>854</v>
      </c>
      <c r="F1421">
        <v>0.19400000000000001</v>
      </c>
      <c r="G1421">
        <v>0.19400000000000001</v>
      </c>
      <c r="H1421">
        <v>1</v>
      </c>
      <c r="J1421" t="s">
        <v>8388</v>
      </c>
      <c r="K1421" t="s">
        <v>371</v>
      </c>
      <c r="L1421" t="s">
        <v>402</v>
      </c>
      <c r="M1421" t="s">
        <v>9097</v>
      </c>
      <c r="N1421" t="s">
        <v>8378</v>
      </c>
      <c r="O1421">
        <v>0</v>
      </c>
      <c r="P1421">
        <v>0</v>
      </c>
      <c r="Q1421">
        <v>1</v>
      </c>
    </row>
    <row r="1422" spans="1:17" x14ac:dyDescent="0.2">
      <c r="A1422" t="s">
        <v>498</v>
      </c>
      <c r="B1422" t="s">
        <v>134</v>
      </c>
      <c r="C1422" t="s">
        <v>497</v>
      </c>
      <c r="D1422" t="s">
        <v>54</v>
      </c>
      <c r="E1422" t="s">
        <v>855</v>
      </c>
      <c r="F1422">
        <v>0.193</v>
      </c>
      <c r="G1422">
        <v>0.193</v>
      </c>
      <c r="H1422">
        <v>1</v>
      </c>
      <c r="J1422" t="s">
        <v>8388</v>
      </c>
      <c r="K1422" t="s">
        <v>371</v>
      </c>
      <c r="L1422" t="s">
        <v>402</v>
      </c>
      <c r="M1422" t="s">
        <v>9097</v>
      </c>
      <c r="N1422" t="s">
        <v>8368</v>
      </c>
      <c r="O1422">
        <v>0</v>
      </c>
      <c r="P1422">
        <v>0</v>
      </c>
      <c r="Q1422">
        <v>1</v>
      </c>
    </row>
    <row r="1423" spans="1:17" x14ac:dyDescent="0.2">
      <c r="A1423" t="s">
        <v>498</v>
      </c>
      <c r="B1423" t="s">
        <v>134</v>
      </c>
      <c r="C1423" t="s">
        <v>497</v>
      </c>
      <c r="D1423" t="s">
        <v>54</v>
      </c>
      <c r="E1423" t="s">
        <v>856</v>
      </c>
      <c r="F1423">
        <v>0.193</v>
      </c>
      <c r="G1423">
        <v>0.193</v>
      </c>
      <c r="H1423">
        <v>1</v>
      </c>
      <c r="J1423" t="s">
        <v>8388</v>
      </c>
      <c r="K1423" t="s">
        <v>371</v>
      </c>
      <c r="L1423" t="s">
        <v>402</v>
      </c>
      <c r="M1423" t="s">
        <v>9097</v>
      </c>
      <c r="N1423" t="s">
        <v>8369</v>
      </c>
      <c r="O1423">
        <v>0</v>
      </c>
      <c r="P1423">
        <v>0</v>
      </c>
      <c r="Q1423">
        <v>1</v>
      </c>
    </row>
    <row r="1424" spans="1:17" x14ac:dyDescent="0.2">
      <c r="A1424" t="s">
        <v>498</v>
      </c>
      <c r="B1424" t="s">
        <v>134</v>
      </c>
      <c r="C1424" t="s">
        <v>497</v>
      </c>
      <c r="D1424" t="s">
        <v>54</v>
      </c>
      <c r="E1424" t="s">
        <v>857</v>
      </c>
      <c r="F1424">
        <v>0.193</v>
      </c>
      <c r="G1424">
        <v>0.193</v>
      </c>
      <c r="H1424">
        <v>1</v>
      </c>
      <c r="J1424" t="s">
        <v>8388</v>
      </c>
      <c r="K1424" t="s">
        <v>371</v>
      </c>
      <c r="L1424" t="s">
        <v>402</v>
      </c>
      <c r="M1424" t="s">
        <v>9097</v>
      </c>
      <c r="N1424" t="s">
        <v>499</v>
      </c>
      <c r="O1424">
        <v>0</v>
      </c>
      <c r="P1424">
        <v>0</v>
      </c>
      <c r="Q1424">
        <v>1</v>
      </c>
    </row>
    <row r="1425" spans="1:17" x14ac:dyDescent="0.2">
      <c r="A1425" t="s">
        <v>498</v>
      </c>
      <c r="B1425" t="s">
        <v>134</v>
      </c>
      <c r="C1425" t="s">
        <v>497</v>
      </c>
      <c r="D1425" t="s">
        <v>54</v>
      </c>
      <c r="E1425" t="s">
        <v>858</v>
      </c>
      <c r="F1425">
        <v>0.193</v>
      </c>
      <c r="G1425">
        <v>0.193</v>
      </c>
      <c r="H1425">
        <v>1</v>
      </c>
      <c r="J1425" t="s">
        <v>8388</v>
      </c>
      <c r="K1425" t="s">
        <v>371</v>
      </c>
      <c r="L1425" t="s">
        <v>402</v>
      </c>
      <c r="M1425" t="s">
        <v>9097</v>
      </c>
      <c r="N1425" t="s">
        <v>500</v>
      </c>
      <c r="O1425">
        <v>0</v>
      </c>
      <c r="P1425">
        <v>0</v>
      </c>
      <c r="Q1425">
        <v>1</v>
      </c>
    </row>
    <row r="1426" spans="1:17" x14ac:dyDescent="0.2">
      <c r="A1426" t="s">
        <v>498</v>
      </c>
      <c r="B1426" t="s">
        <v>134</v>
      </c>
      <c r="C1426" t="s">
        <v>497</v>
      </c>
      <c r="D1426" t="s">
        <v>54</v>
      </c>
      <c r="E1426" t="s">
        <v>859</v>
      </c>
      <c r="F1426">
        <v>0.193</v>
      </c>
      <c r="G1426">
        <v>0.193</v>
      </c>
      <c r="H1426">
        <v>1</v>
      </c>
      <c r="J1426" t="s">
        <v>8388</v>
      </c>
      <c r="K1426" t="s">
        <v>371</v>
      </c>
      <c r="L1426" t="s">
        <v>402</v>
      </c>
      <c r="M1426" t="s">
        <v>9097</v>
      </c>
      <c r="N1426" t="s">
        <v>8379</v>
      </c>
      <c r="O1426">
        <v>0</v>
      </c>
      <c r="P1426">
        <v>0</v>
      </c>
      <c r="Q1426">
        <v>1</v>
      </c>
    </row>
    <row r="1427" spans="1:17" x14ac:dyDescent="0.2">
      <c r="A1427" t="s">
        <v>498</v>
      </c>
      <c r="B1427" t="s">
        <v>134</v>
      </c>
      <c r="C1427" t="s">
        <v>497</v>
      </c>
      <c r="D1427" t="s">
        <v>54</v>
      </c>
      <c r="E1427" t="s">
        <v>860</v>
      </c>
      <c r="F1427">
        <v>0.193</v>
      </c>
      <c r="G1427">
        <v>0.193</v>
      </c>
      <c r="H1427">
        <v>1</v>
      </c>
      <c r="J1427" t="s">
        <v>8388</v>
      </c>
      <c r="K1427" t="s">
        <v>371</v>
      </c>
      <c r="L1427" t="s">
        <v>402</v>
      </c>
      <c r="M1427" t="s">
        <v>9097</v>
      </c>
      <c r="N1427" t="s">
        <v>8254</v>
      </c>
      <c r="O1427">
        <v>0</v>
      </c>
      <c r="P1427">
        <v>0</v>
      </c>
      <c r="Q1427">
        <v>1</v>
      </c>
    </row>
    <row r="1428" spans="1:17" x14ac:dyDescent="0.2">
      <c r="A1428" t="s">
        <v>498</v>
      </c>
      <c r="B1428" t="s">
        <v>134</v>
      </c>
      <c r="C1428" t="s">
        <v>497</v>
      </c>
      <c r="D1428" t="s">
        <v>54</v>
      </c>
      <c r="E1428" t="s">
        <v>861</v>
      </c>
      <c r="F1428">
        <v>0.193</v>
      </c>
      <c r="G1428">
        <v>0.193</v>
      </c>
      <c r="H1428">
        <v>1</v>
      </c>
      <c r="J1428" t="s">
        <v>8388</v>
      </c>
      <c r="K1428" t="s">
        <v>371</v>
      </c>
      <c r="L1428" t="s">
        <v>402</v>
      </c>
      <c r="M1428" t="s">
        <v>9097</v>
      </c>
      <c r="N1428" t="s">
        <v>8255</v>
      </c>
      <c r="O1428">
        <v>0</v>
      </c>
      <c r="P1428">
        <v>0</v>
      </c>
      <c r="Q1428">
        <v>1</v>
      </c>
    </row>
    <row r="1429" spans="1:17" x14ac:dyDescent="0.2">
      <c r="A1429" t="s">
        <v>498</v>
      </c>
      <c r="B1429" t="s">
        <v>134</v>
      </c>
      <c r="C1429" t="s">
        <v>497</v>
      </c>
      <c r="D1429" t="s">
        <v>54</v>
      </c>
      <c r="E1429" t="s">
        <v>862</v>
      </c>
      <c r="F1429">
        <v>0.193</v>
      </c>
      <c r="G1429">
        <v>0.193</v>
      </c>
      <c r="H1429">
        <v>1</v>
      </c>
      <c r="J1429" t="s">
        <v>8388</v>
      </c>
      <c r="K1429" t="s">
        <v>371</v>
      </c>
      <c r="L1429" t="s">
        <v>402</v>
      </c>
      <c r="M1429" t="s">
        <v>9097</v>
      </c>
      <c r="N1429" t="s">
        <v>8256</v>
      </c>
      <c r="O1429">
        <v>0</v>
      </c>
      <c r="P1429">
        <v>0</v>
      </c>
      <c r="Q1429">
        <v>1</v>
      </c>
    </row>
    <row r="1430" spans="1:17" x14ac:dyDescent="0.2">
      <c r="A1430" t="s">
        <v>498</v>
      </c>
      <c r="B1430" t="s">
        <v>134</v>
      </c>
      <c r="C1430" t="s">
        <v>497</v>
      </c>
      <c r="D1430" t="s">
        <v>54</v>
      </c>
      <c r="E1430" t="s">
        <v>8229</v>
      </c>
      <c r="F1430">
        <v>0.193</v>
      </c>
      <c r="G1430">
        <v>0.193</v>
      </c>
      <c r="H1430">
        <v>1</v>
      </c>
      <c r="J1430" t="s">
        <v>8388</v>
      </c>
      <c r="K1430" t="s">
        <v>371</v>
      </c>
      <c r="L1430" t="s">
        <v>402</v>
      </c>
      <c r="M1430" t="s">
        <v>9097</v>
      </c>
      <c r="N1430" t="s">
        <v>8257</v>
      </c>
      <c r="O1430">
        <v>0</v>
      </c>
      <c r="P1430">
        <v>0</v>
      </c>
      <c r="Q1430">
        <v>1</v>
      </c>
    </row>
    <row r="1431" spans="1:17" x14ac:dyDescent="0.2">
      <c r="A1431" t="s">
        <v>498</v>
      </c>
      <c r="B1431" t="s">
        <v>134</v>
      </c>
      <c r="C1431" t="s">
        <v>497</v>
      </c>
      <c r="D1431" t="s">
        <v>54</v>
      </c>
      <c r="E1431" t="s">
        <v>863</v>
      </c>
      <c r="F1431">
        <v>0.193</v>
      </c>
      <c r="G1431">
        <v>0.193</v>
      </c>
      <c r="H1431">
        <v>1</v>
      </c>
      <c r="J1431" t="s">
        <v>8388</v>
      </c>
      <c r="K1431" t="s">
        <v>371</v>
      </c>
      <c r="L1431" t="s">
        <v>402</v>
      </c>
      <c r="M1431" t="s">
        <v>9097</v>
      </c>
      <c r="N1431" t="s">
        <v>8258</v>
      </c>
      <c r="O1431">
        <v>0</v>
      </c>
      <c r="P1431">
        <v>0</v>
      </c>
      <c r="Q1431">
        <v>1</v>
      </c>
    </row>
    <row r="1432" spans="1:17" x14ac:dyDescent="0.2">
      <c r="A1432" t="s">
        <v>498</v>
      </c>
      <c r="B1432" t="s">
        <v>134</v>
      </c>
      <c r="C1432" t="s">
        <v>497</v>
      </c>
      <c r="D1432" t="s">
        <v>54</v>
      </c>
      <c r="E1432" t="s">
        <v>864</v>
      </c>
      <c r="F1432">
        <v>0.193</v>
      </c>
      <c r="G1432">
        <v>0.193</v>
      </c>
      <c r="H1432">
        <v>1</v>
      </c>
      <c r="J1432" t="s">
        <v>8388</v>
      </c>
      <c r="K1432" t="s">
        <v>371</v>
      </c>
      <c r="L1432" t="s">
        <v>402</v>
      </c>
      <c r="M1432" t="s">
        <v>9097</v>
      </c>
      <c r="N1432" t="s">
        <v>8259</v>
      </c>
      <c r="O1432">
        <v>0</v>
      </c>
      <c r="P1432">
        <v>0</v>
      </c>
      <c r="Q1432">
        <v>1</v>
      </c>
    </row>
    <row r="1433" spans="1:17" x14ac:dyDescent="0.2">
      <c r="A1433" t="s">
        <v>498</v>
      </c>
      <c r="B1433" t="s">
        <v>134</v>
      </c>
      <c r="C1433" t="s">
        <v>497</v>
      </c>
      <c r="D1433" t="s">
        <v>54</v>
      </c>
      <c r="E1433" t="s">
        <v>865</v>
      </c>
      <c r="F1433">
        <v>0.193</v>
      </c>
      <c r="G1433">
        <v>0.193</v>
      </c>
      <c r="H1433">
        <v>1</v>
      </c>
      <c r="J1433" t="s">
        <v>8388</v>
      </c>
      <c r="K1433" t="s">
        <v>371</v>
      </c>
      <c r="L1433" t="s">
        <v>402</v>
      </c>
      <c r="M1433" t="s">
        <v>9097</v>
      </c>
      <c r="N1433" t="s">
        <v>8380</v>
      </c>
      <c r="O1433">
        <v>0</v>
      </c>
      <c r="P1433">
        <v>0</v>
      </c>
      <c r="Q1433">
        <v>1</v>
      </c>
    </row>
    <row r="1434" spans="1:17" x14ac:dyDescent="0.2">
      <c r="A1434" t="s">
        <v>498</v>
      </c>
      <c r="B1434" t="s">
        <v>134</v>
      </c>
      <c r="C1434" t="s">
        <v>497</v>
      </c>
      <c r="D1434" t="s">
        <v>54</v>
      </c>
      <c r="E1434" t="s">
        <v>866</v>
      </c>
      <c r="F1434">
        <v>0.193</v>
      </c>
      <c r="G1434">
        <v>0.193</v>
      </c>
      <c r="H1434">
        <v>1</v>
      </c>
      <c r="J1434" t="s">
        <v>8388</v>
      </c>
      <c r="K1434" t="s">
        <v>371</v>
      </c>
      <c r="L1434" t="s">
        <v>402</v>
      </c>
      <c r="M1434" t="s">
        <v>9097</v>
      </c>
      <c r="N1434" t="s">
        <v>8381</v>
      </c>
      <c r="O1434">
        <v>0</v>
      </c>
      <c r="P1434">
        <v>0</v>
      </c>
      <c r="Q1434">
        <v>1</v>
      </c>
    </row>
    <row r="1435" spans="1:17" x14ac:dyDescent="0.2">
      <c r="A1435" t="s">
        <v>498</v>
      </c>
      <c r="B1435" t="s">
        <v>134</v>
      </c>
      <c r="C1435" t="s">
        <v>497</v>
      </c>
      <c r="D1435" t="s">
        <v>54</v>
      </c>
      <c r="E1435" t="s">
        <v>867</v>
      </c>
      <c r="F1435">
        <v>0.193</v>
      </c>
      <c r="G1435">
        <v>0.193</v>
      </c>
      <c r="H1435">
        <v>1</v>
      </c>
      <c r="J1435" t="s">
        <v>8388</v>
      </c>
      <c r="K1435" t="s">
        <v>371</v>
      </c>
      <c r="L1435" t="s">
        <v>402</v>
      </c>
      <c r="M1435" t="s">
        <v>9097</v>
      </c>
      <c r="N1435" t="s">
        <v>8654</v>
      </c>
      <c r="O1435">
        <v>0</v>
      </c>
      <c r="P1435">
        <v>0</v>
      </c>
      <c r="Q1435">
        <v>1</v>
      </c>
    </row>
    <row r="1436" spans="1:17" x14ac:dyDescent="0.2">
      <c r="A1436" t="s">
        <v>498</v>
      </c>
      <c r="B1436" t="s">
        <v>134</v>
      </c>
      <c r="C1436" t="s">
        <v>497</v>
      </c>
      <c r="D1436" t="s">
        <v>54</v>
      </c>
      <c r="E1436" t="s">
        <v>868</v>
      </c>
      <c r="F1436">
        <v>0.193</v>
      </c>
      <c r="G1436">
        <v>0.193</v>
      </c>
      <c r="H1436">
        <v>1</v>
      </c>
      <c r="J1436" t="s">
        <v>8388</v>
      </c>
      <c r="K1436" t="s">
        <v>371</v>
      </c>
      <c r="L1436" t="s">
        <v>402</v>
      </c>
      <c r="M1436" t="s">
        <v>9097</v>
      </c>
      <c r="N1436" t="s">
        <v>8655</v>
      </c>
      <c r="O1436">
        <v>0</v>
      </c>
      <c r="P1436">
        <v>0</v>
      </c>
      <c r="Q1436">
        <v>1</v>
      </c>
    </row>
    <row r="1437" spans="1:17" x14ac:dyDescent="0.2">
      <c r="A1437" t="s">
        <v>498</v>
      </c>
      <c r="B1437" t="s">
        <v>134</v>
      </c>
      <c r="C1437" t="s">
        <v>497</v>
      </c>
      <c r="D1437" t="s">
        <v>54</v>
      </c>
      <c r="E1437" t="s">
        <v>869</v>
      </c>
      <c r="F1437">
        <v>0.193</v>
      </c>
      <c r="G1437">
        <v>0.193</v>
      </c>
      <c r="H1437">
        <v>1</v>
      </c>
      <c r="J1437" t="s">
        <v>8388</v>
      </c>
      <c r="K1437" t="s">
        <v>371</v>
      </c>
      <c r="L1437" t="s">
        <v>402</v>
      </c>
      <c r="M1437" t="s">
        <v>9097</v>
      </c>
      <c r="N1437" t="s">
        <v>8672</v>
      </c>
      <c r="O1437">
        <v>0</v>
      </c>
      <c r="P1437">
        <v>0</v>
      </c>
      <c r="Q1437">
        <v>1</v>
      </c>
    </row>
    <row r="1438" spans="1:17" x14ac:dyDescent="0.2">
      <c r="A1438" t="s">
        <v>498</v>
      </c>
      <c r="B1438" t="s">
        <v>134</v>
      </c>
      <c r="C1438" t="s">
        <v>497</v>
      </c>
      <c r="D1438" t="s">
        <v>54</v>
      </c>
      <c r="E1438" t="s">
        <v>870</v>
      </c>
      <c r="F1438">
        <v>0.193</v>
      </c>
      <c r="G1438">
        <v>0.193</v>
      </c>
      <c r="H1438">
        <v>1</v>
      </c>
      <c r="J1438" t="s">
        <v>8388</v>
      </c>
      <c r="K1438" t="s">
        <v>371</v>
      </c>
      <c r="L1438" t="s">
        <v>402</v>
      </c>
      <c r="M1438" t="s">
        <v>9097</v>
      </c>
      <c r="N1438" t="s">
        <v>8661</v>
      </c>
      <c r="O1438">
        <v>0</v>
      </c>
      <c r="P1438">
        <v>0</v>
      </c>
      <c r="Q1438">
        <v>1</v>
      </c>
    </row>
    <row r="1439" spans="1:17" x14ac:dyDescent="0.2">
      <c r="A1439" t="s">
        <v>498</v>
      </c>
      <c r="B1439" t="s">
        <v>134</v>
      </c>
      <c r="C1439" t="s">
        <v>497</v>
      </c>
      <c r="D1439" t="s">
        <v>54</v>
      </c>
      <c r="E1439" t="s">
        <v>871</v>
      </c>
      <c r="F1439">
        <v>0.193</v>
      </c>
      <c r="G1439">
        <v>0.193</v>
      </c>
      <c r="H1439">
        <v>1</v>
      </c>
      <c r="J1439" t="s">
        <v>8388</v>
      </c>
      <c r="K1439" t="s">
        <v>371</v>
      </c>
      <c r="L1439" t="s">
        <v>402</v>
      </c>
      <c r="M1439" t="s">
        <v>9097</v>
      </c>
      <c r="N1439" t="s">
        <v>8660</v>
      </c>
      <c r="O1439">
        <v>0</v>
      </c>
      <c r="P1439">
        <v>0</v>
      </c>
      <c r="Q1439">
        <v>1</v>
      </c>
    </row>
    <row r="1440" spans="1:17" x14ac:dyDescent="0.2">
      <c r="A1440" t="s">
        <v>498</v>
      </c>
      <c r="B1440" t="s">
        <v>134</v>
      </c>
      <c r="C1440" t="s">
        <v>497</v>
      </c>
      <c r="D1440" t="s">
        <v>54</v>
      </c>
      <c r="E1440" t="s">
        <v>872</v>
      </c>
      <c r="F1440">
        <v>0.193</v>
      </c>
      <c r="G1440">
        <v>0.193</v>
      </c>
      <c r="H1440">
        <v>1</v>
      </c>
      <c r="J1440" t="s">
        <v>8388</v>
      </c>
      <c r="K1440" t="s">
        <v>371</v>
      </c>
      <c r="L1440" t="s">
        <v>402</v>
      </c>
      <c r="M1440" t="s">
        <v>9097</v>
      </c>
      <c r="N1440" t="s">
        <v>8659</v>
      </c>
      <c r="O1440">
        <v>0</v>
      </c>
      <c r="P1440">
        <v>0</v>
      </c>
      <c r="Q1440">
        <v>1</v>
      </c>
    </row>
    <row r="1441" spans="1:17" x14ac:dyDescent="0.2">
      <c r="A1441" t="s">
        <v>498</v>
      </c>
      <c r="B1441" t="s">
        <v>134</v>
      </c>
      <c r="C1441" t="s">
        <v>497</v>
      </c>
      <c r="D1441" t="s">
        <v>54</v>
      </c>
      <c r="E1441" t="s">
        <v>873</v>
      </c>
      <c r="F1441">
        <v>0.193</v>
      </c>
      <c r="G1441">
        <v>0.193</v>
      </c>
      <c r="H1441">
        <v>1</v>
      </c>
      <c r="J1441" t="s">
        <v>8388</v>
      </c>
      <c r="K1441" t="s">
        <v>371</v>
      </c>
      <c r="L1441" t="s">
        <v>402</v>
      </c>
      <c r="M1441" t="s">
        <v>9097</v>
      </c>
      <c r="N1441" t="s">
        <v>8658</v>
      </c>
      <c r="O1441">
        <v>0</v>
      </c>
      <c r="P1441">
        <v>0</v>
      </c>
      <c r="Q1441">
        <v>1</v>
      </c>
    </row>
    <row r="1442" spans="1:17" x14ac:dyDescent="0.2">
      <c r="A1442" t="s">
        <v>498</v>
      </c>
      <c r="B1442" t="s">
        <v>134</v>
      </c>
      <c r="C1442" t="s">
        <v>497</v>
      </c>
      <c r="D1442" t="s">
        <v>54</v>
      </c>
      <c r="E1442" t="s">
        <v>874</v>
      </c>
      <c r="F1442">
        <v>0.193</v>
      </c>
      <c r="G1442">
        <v>0.193</v>
      </c>
      <c r="H1442">
        <v>1</v>
      </c>
      <c r="J1442" t="s">
        <v>8388</v>
      </c>
      <c r="K1442" t="s">
        <v>371</v>
      </c>
      <c r="L1442" t="s">
        <v>402</v>
      </c>
      <c r="M1442" t="s">
        <v>9097</v>
      </c>
      <c r="N1442" t="s">
        <v>8656</v>
      </c>
      <c r="O1442">
        <v>0</v>
      </c>
      <c r="P1442">
        <v>0</v>
      </c>
      <c r="Q1442">
        <v>1</v>
      </c>
    </row>
    <row r="1443" spans="1:17" x14ac:dyDescent="0.2">
      <c r="A1443" t="s">
        <v>498</v>
      </c>
      <c r="B1443" t="s">
        <v>134</v>
      </c>
      <c r="C1443" t="s">
        <v>497</v>
      </c>
      <c r="D1443" t="s">
        <v>54</v>
      </c>
      <c r="E1443" t="s">
        <v>8230</v>
      </c>
      <c r="F1443">
        <v>0.19600000000000001</v>
      </c>
      <c r="G1443">
        <v>0.19600000000000001</v>
      </c>
      <c r="H1443">
        <v>1</v>
      </c>
      <c r="J1443" t="s">
        <v>8388</v>
      </c>
      <c r="K1443" t="s">
        <v>371</v>
      </c>
      <c r="L1443" t="s">
        <v>402</v>
      </c>
      <c r="M1443" t="s">
        <v>9097</v>
      </c>
      <c r="N1443" t="s">
        <v>8657</v>
      </c>
      <c r="O1443">
        <v>0</v>
      </c>
      <c r="P1443">
        <v>0</v>
      </c>
      <c r="Q1443">
        <v>1</v>
      </c>
    </row>
    <row r="1444" spans="1:17" x14ac:dyDescent="0.2">
      <c r="A1444" t="s">
        <v>498</v>
      </c>
      <c r="B1444" t="s">
        <v>134</v>
      </c>
      <c r="C1444" t="s">
        <v>497</v>
      </c>
      <c r="D1444" t="s">
        <v>54</v>
      </c>
      <c r="E1444" t="s">
        <v>875</v>
      </c>
      <c r="F1444">
        <v>0.193</v>
      </c>
      <c r="G1444">
        <v>0.193</v>
      </c>
      <c r="H1444">
        <v>1</v>
      </c>
      <c r="J1444" t="s">
        <v>8388</v>
      </c>
      <c r="K1444" t="s">
        <v>371</v>
      </c>
      <c r="L1444" t="s">
        <v>402</v>
      </c>
      <c r="M1444" t="s">
        <v>9097</v>
      </c>
      <c r="N1444" t="s">
        <v>9119</v>
      </c>
      <c r="O1444">
        <v>0</v>
      </c>
      <c r="P1444">
        <v>0</v>
      </c>
      <c r="Q1444">
        <v>1</v>
      </c>
    </row>
    <row r="1445" spans="1:17" x14ac:dyDescent="0.2">
      <c r="A1445" t="s">
        <v>498</v>
      </c>
      <c r="B1445" t="s">
        <v>134</v>
      </c>
      <c r="C1445" t="s">
        <v>497</v>
      </c>
      <c r="D1445" t="s">
        <v>54</v>
      </c>
      <c r="E1445" t="s">
        <v>876</v>
      </c>
      <c r="F1445">
        <v>0.19400000000000001</v>
      </c>
      <c r="G1445">
        <v>0.19400000000000001</v>
      </c>
      <c r="H1445">
        <v>1</v>
      </c>
      <c r="J1445" t="s">
        <v>8388</v>
      </c>
      <c r="K1445" t="s">
        <v>371</v>
      </c>
      <c r="L1445" t="s">
        <v>402</v>
      </c>
      <c r="M1445" t="s">
        <v>9097</v>
      </c>
      <c r="N1445" t="s">
        <v>9120</v>
      </c>
      <c r="O1445">
        <v>0</v>
      </c>
      <c r="P1445">
        <v>0</v>
      </c>
      <c r="Q1445">
        <v>1</v>
      </c>
    </row>
    <row r="1446" spans="1:17" x14ac:dyDescent="0.2">
      <c r="A1446" t="s">
        <v>498</v>
      </c>
      <c r="B1446" t="s">
        <v>134</v>
      </c>
      <c r="C1446" t="s">
        <v>497</v>
      </c>
      <c r="D1446" t="s">
        <v>54</v>
      </c>
      <c r="E1446" t="s">
        <v>877</v>
      </c>
      <c r="F1446">
        <v>0.193</v>
      </c>
      <c r="G1446">
        <v>0.193</v>
      </c>
      <c r="H1446">
        <v>1</v>
      </c>
      <c r="J1446" t="s">
        <v>8388</v>
      </c>
      <c r="K1446" t="s">
        <v>371</v>
      </c>
      <c r="L1446" t="s">
        <v>402</v>
      </c>
      <c r="M1446" t="s">
        <v>9097</v>
      </c>
      <c r="N1446" t="s">
        <v>9100</v>
      </c>
      <c r="O1446">
        <v>0</v>
      </c>
      <c r="P1446">
        <v>0</v>
      </c>
      <c r="Q1446">
        <v>1</v>
      </c>
    </row>
    <row r="1447" spans="1:17" x14ac:dyDescent="0.2">
      <c r="A1447" t="s">
        <v>498</v>
      </c>
      <c r="B1447" t="s">
        <v>134</v>
      </c>
      <c r="C1447" t="s">
        <v>497</v>
      </c>
      <c r="D1447" t="s">
        <v>54</v>
      </c>
      <c r="E1447" t="s">
        <v>878</v>
      </c>
      <c r="F1447">
        <v>0.193</v>
      </c>
      <c r="G1447">
        <v>0.193</v>
      </c>
      <c r="H1447">
        <v>1</v>
      </c>
      <c r="J1447" t="s">
        <v>8388</v>
      </c>
      <c r="K1447" t="s">
        <v>371</v>
      </c>
      <c r="L1447" t="s">
        <v>402</v>
      </c>
      <c r="M1447" t="s">
        <v>9097</v>
      </c>
      <c r="N1447" t="s">
        <v>9101</v>
      </c>
      <c r="O1447">
        <v>0</v>
      </c>
      <c r="P1447">
        <v>0</v>
      </c>
      <c r="Q1447">
        <v>1</v>
      </c>
    </row>
    <row r="1448" spans="1:17" x14ac:dyDescent="0.2">
      <c r="A1448" t="s">
        <v>498</v>
      </c>
      <c r="B1448" t="s">
        <v>134</v>
      </c>
      <c r="C1448" t="s">
        <v>497</v>
      </c>
      <c r="D1448" t="s">
        <v>54</v>
      </c>
      <c r="E1448" t="s">
        <v>879</v>
      </c>
      <c r="F1448">
        <v>0.193</v>
      </c>
      <c r="G1448">
        <v>0.193</v>
      </c>
      <c r="H1448">
        <v>1</v>
      </c>
      <c r="J1448" t="s">
        <v>8388</v>
      </c>
      <c r="K1448" t="s">
        <v>371</v>
      </c>
      <c r="L1448" t="s">
        <v>402</v>
      </c>
      <c r="M1448" t="s">
        <v>9097</v>
      </c>
      <c r="N1448" t="s">
        <v>9102</v>
      </c>
      <c r="O1448">
        <v>0</v>
      </c>
      <c r="P1448">
        <v>0</v>
      </c>
      <c r="Q1448">
        <v>1</v>
      </c>
    </row>
    <row r="1449" spans="1:17" x14ac:dyDescent="0.2">
      <c r="A1449" t="s">
        <v>498</v>
      </c>
      <c r="B1449" t="s">
        <v>134</v>
      </c>
      <c r="C1449" t="s">
        <v>497</v>
      </c>
      <c r="D1449" t="s">
        <v>54</v>
      </c>
      <c r="E1449" t="s">
        <v>880</v>
      </c>
      <c r="F1449">
        <v>0.193</v>
      </c>
      <c r="G1449">
        <v>0.193</v>
      </c>
      <c r="H1449">
        <v>1</v>
      </c>
      <c r="J1449" t="s">
        <v>8388</v>
      </c>
      <c r="K1449" t="s">
        <v>371</v>
      </c>
      <c r="L1449" t="s">
        <v>402</v>
      </c>
      <c r="M1449" t="s">
        <v>9097</v>
      </c>
      <c r="N1449" t="s">
        <v>9103</v>
      </c>
      <c r="O1449">
        <v>0</v>
      </c>
      <c r="P1449">
        <v>0</v>
      </c>
      <c r="Q1449">
        <v>1</v>
      </c>
    </row>
    <row r="1450" spans="1:17" x14ac:dyDescent="0.2">
      <c r="A1450" t="s">
        <v>498</v>
      </c>
      <c r="B1450" t="s">
        <v>134</v>
      </c>
      <c r="C1450" t="s">
        <v>497</v>
      </c>
      <c r="D1450" t="s">
        <v>54</v>
      </c>
      <c r="E1450" t="s">
        <v>881</v>
      </c>
      <c r="F1450">
        <v>0.193</v>
      </c>
      <c r="G1450">
        <v>0.193</v>
      </c>
      <c r="H1450">
        <v>1</v>
      </c>
      <c r="J1450" t="s">
        <v>8388</v>
      </c>
      <c r="K1450" t="s">
        <v>371</v>
      </c>
      <c r="L1450" t="s">
        <v>402</v>
      </c>
      <c r="M1450" t="s">
        <v>9097</v>
      </c>
      <c r="N1450" t="s">
        <v>9104</v>
      </c>
      <c r="O1450">
        <v>0</v>
      </c>
      <c r="P1450">
        <v>0</v>
      </c>
      <c r="Q1450">
        <v>1</v>
      </c>
    </row>
    <row r="1451" spans="1:17" x14ac:dyDescent="0.2">
      <c r="A1451" t="s">
        <v>498</v>
      </c>
      <c r="B1451" t="s">
        <v>134</v>
      </c>
      <c r="C1451" t="s">
        <v>497</v>
      </c>
      <c r="D1451" t="s">
        <v>54</v>
      </c>
      <c r="E1451" t="s">
        <v>882</v>
      </c>
      <c r="F1451">
        <v>0.193</v>
      </c>
      <c r="G1451">
        <v>0.193</v>
      </c>
      <c r="H1451">
        <v>1</v>
      </c>
      <c r="J1451" t="s">
        <v>8388</v>
      </c>
      <c r="K1451" t="s">
        <v>371</v>
      </c>
      <c r="L1451" t="s">
        <v>402</v>
      </c>
      <c r="M1451" t="s">
        <v>9097</v>
      </c>
      <c r="N1451" t="s">
        <v>8981</v>
      </c>
      <c r="O1451">
        <v>0</v>
      </c>
      <c r="P1451">
        <v>0</v>
      </c>
      <c r="Q1451">
        <v>1</v>
      </c>
    </row>
    <row r="1452" spans="1:17" x14ac:dyDescent="0.2">
      <c r="A1452" t="s">
        <v>498</v>
      </c>
      <c r="B1452" t="s">
        <v>134</v>
      </c>
      <c r="C1452" t="s">
        <v>497</v>
      </c>
      <c r="D1452" t="s">
        <v>54</v>
      </c>
      <c r="E1452" t="s">
        <v>883</v>
      </c>
      <c r="F1452">
        <v>0.193</v>
      </c>
      <c r="G1452">
        <v>0.193</v>
      </c>
      <c r="H1452">
        <v>1</v>
      </c>
      <c r="J1452" t="s">
        <v>8388</v>
      </c>
      <c r="K1452" t="s">
        <v>371</v>
      </c>
      <c r="L1452" t="s">
        <v>402</v>
      </c>
      <c r="M1452" t="s">
        <v>9097</v>
      </c>
      <c r="N1452" t="s">
        <v>8984</v>
      </c>
      <c r="O1452">
        <v>0</v>
      </c>
      <c r="P1452">
        <v>0</v>
      </c>
      <c r="Q1452">
        <v>1</v>
      </c>
    </row>
    <row r="1453" spans="1:17" x14ac:dyDescent="0.2">
      <c r="A1453" t="s">
        <v>498</v>
      </c>
      <c r="B1453" t="s">
        <v>134</v>
      </c>
      <c r="C1453" t="s">
        <v>497</v>
      </c>
      <c r="D1453" t="s">
        <v>54</v>
      </c>
      <c r="E1453" t="s">
        <v>884</v>
      </c>
      <c r="F1453">
        <v>0.19400000000000001</v>
      </c>
      <c r="G1453">
        <v>0.19400000000000001</v>
      </c>
      <c r="H1453">
        <v>1</v>
      </c>
      <c r="J1453" t="s">
        <v>8388</v>
      </c>
      <c r="K1453" t="s">
        <v>371</v>
      </c>
      <c r="L1453" t="s">
        <v>402</v>
      </c>
      <c r="M1453" t="s">
        <v>9097</v>
      </c>
      <c r="N1453" t="s">
        <v>8985</v>
      </c>
      <c r="O1453">
        <v>0</v>
      </c>
      <c r="P1453">
        <v>0</v>
      </c>
      <c r="Q1453">
        <v>1</v>
      </c>
    </row>
    <row r="1454" spans="1:17" x14ac:dyDescent="0.2">
      <c r="A1454" t="s">
        <v>498</v>
      </c>
      <c r="B1454" t="s">
        <v>134</v>
      </c>
      <c r="C1454" t="s">
        <v>497</v>
      </c>
      <c r="D1454" t="s">
        <v>54</v>
      </c>
      <c r="E1454" t="s">
        <v>885</v>
      </c>
      <c r="F1454">
        <v>0.193</v>
      </c>
      <c r="G1454">
        <v>0.193</v>
      </c>
      <c r="H1454">
        <v>1</v>
      </c>
      <c r="J1454" t="s">
        <v>8388</v>
      </c>
      <c r="K1454" t="s">
        <v>371</v>
      </c>
      <c r="L1454" t="s">
        <v>402</v>
      </c>
      <c r="M1454" t="s">
        <v>9097</v>
      </c>
      <c r="N1454" t="s">
        <v>8986</v>
      </c>
      <c r="O1454">
        <v>0</v>
      </c>
      <c r="P1454">
        <v>0</v>
      </c>
      <c r="Q1454">
        <v>1</v>
      </c>
    </row>
    <row r="1455" spans="1:17" x14ac:dyDescent="0.2">
      <c r="A1455" t="s">
        <v>498</v>
      </c>
      <c r="B1455" t="s">
        <v>134</v>
      </c>
      <c r="C1455" t="s">
        <v>497</v>
      </c>
      <c r="D1455" t="s">
        <v>54</v>
      </c>
      <c r="E1455" t="s">
        <v>886</v>
      </c>
      <c r="F1455">
        <v>0.193</v>
      </c>
      <c r="G1455">
        <v>0.193</v>
      </c>
      <c r="H1455">
        <v>1</v>
      </c>
      <c r="J1455" t="s">
        <v>8388</v>
      </c>
      <c r="K1455" t="s">
        <v>371</v>
      </c>
      <c r="L1455" t="s">
        <v>402</v>
      </c>
      <c r="M1455" t="s">
        <v>9097</v>
      </c>
      <c r="N1455" t="s">
        <v>9124</v>
      </c>
      <c r="O1455">
        <v>0</v>
      </c>
      <c r="P1455">
        <v>0</v>
      </c>
      <c r="Q1455">
        <v>1</v>
      </c>
    </row>
    <row r="1456" spans="1:17" x14ac:dyDescent="0.2">
      <c r="A1456" t="s">
        <v>498</v>
      </c>
      <c r="B1456" t="s">
        <v>134</v>
      </c>
      <c r="C1456" t="s">
        <v>497</v>
      </c>
      <c r="D1456" t="s">
        <v>54</v>
      </c>
      <c r="E1456" t="s">
        <v>887</v>
      </c>
      <c r="F1456">
        <v>0.193</v>
      </c>
      <c r="G1456">
        <v>0.193</v>
      </c>
      <c r="H1456">
        <v>1</v>
      </c>
      <c r="J1456" t="s">
        <v>8388</v>
      </c>
      <c r="K1456" t="s">
        <v>371</v>
      </c>
      <c r="L1456" t="s">
        <v>402</v>
      </c>
      <c r="M1456" t="s">
        <v>9097</v>
      </c>
      <c r="N1456" t="s">
        <v>9125</v>
      </c>
      <c r="O1456">
        <v>0</v>
      </c>
      <c r="P1456">
        <v>0</v>
      </c>
      <c r="Q1456">
        <v>1</v>
      </c>
    </row>
    <row r="1457" spans="1:17" x14ac:dyDescent="0.2">
      <c r="A1457" t="s">
        <v>498</v>
      </c>
      <c r="B1457" t="s">
        <v>134</v>
      </c>
      <c r="C1457" t="s">
        <v>497</v>
      </c>
      <c r="D1457" t="s">
        <v>54</v>
      </c>
      <c r="E1457" t="s">
        <v>888</v>
      </c>
      <c r="F1457">
        <v>0.193</v>
      </c>
      <c r="G1457">
        <v>0.193</v>
      </c>
      <c r="H1457">
        <v>1</v>
      </c>
      <c r="J1457" t="s">
        <v>8388</v>
      </c>
      <c r="K1457" t="s">
        <v>371</v>
      </c>
      <c r="L1457" t="s">
        <v>402</v>
      </c>
      <c r="M1457" t="s">
        <v>9097</v>
      </c>
      <c r="N1457" t="s">
        <v>9121</v>
      </c>
      <c r="O1457">
        <v>0</v>
      </c>
      <c r="P1457">
        <v>0</v>
      </c>
      <c r="Q1457">
        <v>1</v>
      </c>
    </row>
    <row r="1458" spans="1:17" x14ac:dyDescent="0.2">
      <c r="A1458" t="s">
        <v>498</v>
      </c>
      <c r="B1458" t="s">
        <v>134</v>
      </c>
      <c r="C1458" t="s">
        <v>497</v>
      </c>
      <c r="D1458" t="s">
        <v>54</v>
      </c>
      <c r="E1458" t="s">
        <v>889</v>
      </c>
      <c r="F1458">
        <v>0.193</v>
      </c>
      <c r="G1458">
        <v>0.193</v>
      </c>
      <c r="H1458">
        <v>1</v>
      </c>
      <c r="J1458" t="s">
        <v>8388</v>
      </c>
      <c r="K1458" t="s">
        <v>371</v>
      </c>
      <c r="L1458" t="s">
        <v>402</v>
      </c>
      <c r="M1458" t="s">
        <v>9097</v>
      </c>
      <c r="N1458" t="s">
        <v>9122</v>
      </c>
      <c r="O1458">
        <v>0</v>
      </c>
      <c r="P1458">
        <v>0</v>
      </c>
      <c r="Q1458">
        <v>1</v>
      </c>
    </row>
    <row r="1459" spans="1:17" x14ac:dyDescent="0.2">
      <c r="A1459" t="s">
        <v>498</v>
      </c>
      <c r="B1459" t="s">
        <v>134</v>
      </c>
      <c r="C1459" t="s">
        <v>497</v>
      </c>
      <c r="D1459" t="s">
        <v>54</v>
      </c>
      <c r="E1459" t="s">
        <v>890</v>
      </c>
      <c r="F1459">
        <v>0.193</v>
      </c>
      <c r="G1459">
        <v>0.193</v>
      </c>
      <c r="H1459">
        <v>1</v>
      </c>
      <c r="J1459" t="s">
        <v>8388</v>
      </c>
      <c r="K1459" t="s">
        <v>371</v>
      </c>
      <c r="L1459" t="s">
        <v>402</v>
      </c>
      <c r="M1459" t="s">
        <v>9097</v>
      </c>
      <c r="N1459" t="s">
        <v>9105</v>
      </c>
      <c r="O1459">
        <v>0</v>
      </c>
      <c r="P1459">
        <v>0</v>
      </c>
      <c r="Q1459">
        <v>1</v>
      </c>
    </row>
    <row r="1460" spans="1:17" x14ac:dyDescent="0.2">
      <c r="A1460" t="s">
        <v>498</v>
      </c>
      <c r="B1460" t="s">
        <v>134</v>
      </c>
      <c r="C1460" t="s">
        <v>497</v>
      </c>
      <c r="D1460" t="s">
        <v>54</v>
      </c>
      <c r="E1460" t="s">
        <v>891</v>
      </c>
      <c r="F1460">
        <v>0.193</v>
      </c>
      <c r="G1460">
        <v>0.193</v>
      </c>
      <c r="H1460">
        <v>1</v>
      </c>
      <c r="J1460" t="s">
        <v>8388</v>
      </c>
      <c r="K1460" t="s">
        <v>371</v>
      </c>
      <c r="L1460" t="s">
        <v>402</v>
      </c>
      <c r="M1460" t="s">
        <v>9097</v>
      </c>
      <c r="N1460" t="s">
        <v>9106</v>
      </c>
      <c r="O1460">
        <v>0</v>
      </c>
      <c r="P1460">
        <v>0</v>
      </c>
      <c r="Q1460">
        <v>1</v>
      </c>
    </row>
    <row r="1461" spans="1:17" x14ac:dyDescent="0.2">
      <c r="A1461" t="s">
        <v>498</v>
      </c>
      <c r="B1461" t="s">
        <v>134</v>
      </c>
      <c r="C1461" t="s">
        <v>497</v>
      </c>
      <c r="D1461" t="s">
        <v>54</v>
      </c>
      <c r="E1461" t="s">
        <v>892</v>
      </c>
      <c r="F1461">
        <v>0.19500000000000001</v>
      </c>
      <c r="G1461">
        <v>0.19500000000000001</v>
      </c>
      <c r="H1461">
        <v>1</v>
      </c>
      <c r="J1461" t="s">
        <v>8388</v>
      </c>
      <c r="K1461" t="s">
        <v>371</v>
      </c>
      <c r="L1461" t="s">
        <v>402</v>
      </c>
      <c r="M1461" t="s">
        <v>9097</v>
      </c>
      <c r="N1461" t="s">
        <v>9107</v>
      </c>
      <c r="O1461">
        <v>0</v>
      </c>
      <c r="P1461">
        <v>0</v>
      </c>
      <c r="Q1461">
        <v>1</v>
      </c>
    </row>
    <row r="1462" spans="1:17" x14ac:dyDescent="0.2">
      <c r="A1462" t="s">
        <v>498</v>
      </c>
      <c r="B1462" t="s">
        <v>134</v>
      </c>
      <c r="C1462" t="s">
        <v>497</v>
      </c>
      <c r="D1462" t="s">
        <v>54</v>
      </c>
      <c r="E1462" t="s">
        <v>893</v>
      </c>
      <c r="F1462">
        <v>0.193</v>
      </c>
      <c r="G1462">
        <v>0.193</v>
      </c>
      <c r="H1462">
        <v>1</v>
      </c>
      <c r="J1462" t="s">
        <v>8388</v>
      </c>
      <c r="K1462" t="s">
        <v>371</v>
      </c>
      <c r="L1462" t="s">
        <v>402</v>
      </c>
      <c r="M1462" t="s">
        <v>9097</v>
      </c>
      <c r="N1462" t="s">
        <v>9108</v>
      </c>
      <c r="O1462">
        <v>0</v>
      </c>
      <c r="P1462">
        <v>0</v>
      </c>
      <c r="Q1462">
        <v>1</v>
      </c>
    </row>
    <row r="1463" spans="1:17" x14ac:dyDescent="0.2">
      <c r="A1463" t="s">
        <v>498</v>
      </c>
      <c r="B1463" t="s">
        <v>134</v>
      </c>
      <c r="C1463" t="s">
        <v>497</v>
      </c>
      <c r="D1463" t="s">
        <v>54</v>
      </c>
      <c r="E1463" t="s">
        <v>894</v>
      </c>
      <c r="F1463">
        <v>0.193</v>
      </c>
      <c r="G1463">
        <v>0.193</v>
      </c>
      <c r="H1463">
        <v>1</v>
      </c>
      <c r="J1463" t="s">
        <v>8388</v>
      </c>
      <c r="K1463" t="s">
        <v>371</v>
      </c>
      <c r="L1463" t="s">
        <v>402</v>
      </c>
      <c r="M1463" t="s">
        <v>9097</v>
      </c>
      <c r="N1463" t="s">
        <v>9109</v>
      </c>
      <c r="O1463">
        <v>0</v>
      </c>
      <c r="P1463">
        <v>0</v>
      </c>
      <c r="Q1463">
        <v>1</v>
      </c>
    </row>
    <row r="1464" spans="1:17" x14ac:dyDescent="0.2">
      <c r="A1464" t="s">
        <v>498</v>
      </c>
      <c r="B1464" t="s">
        <v>134</v>
      </c>
      <c r="C1464" t="s">
        <v>497</v>
      </c>
      <c r="D1464" t="s">
        <v>54</v>
      </c>
      <c r="E1464" t="s">
        <v>895</v>
      </c>
      <c r="F1464">
        <v>0.193</v>
      </c>
      <c r="G1464">
        <v>0.193</v>
      </c>
      <c r="H1464">
        <v>1</v>
      </c>
      <c r="J1464" t="s">
        <v>8388</v>
      </c>
      <c r="K1464" t="s">
        <v>371</v>
      </c>
      <c r="L1464" t="s">
        <v>402</v>
      </c>
      <c r="M1464" t="s">
        <v>9097</v>
      </c>
      <c r="N1464" t="s">
        <v>9123</v>
      </c>
      <c r="O1464">
        <v>0</v>
      </c>
      <c r="P1464">
        <v>0</v>
      </c>
      <c r="Q1464">
        <v>1</v>
      </c>
    </row>
    <row r="1465" spans="1:17" x14ac:dyDescent="0.2">
      <c r="A1465" t="s">
        <v>498</v>
      </c>
      <c r="B1465" t="s">
        <v>134</v>
      </c>
      <c r="C1465" t="s">
        <v>497</v>
      </c>
      <c r="D1465" t="s">
        <v>54</v>
      </c>
      <c r="E1465" t="s">
        <v>896</v>
      </c>
      <c r="F1465">
        <v>0.193</v>
      </c>
      <c r="G1465">
        <v>0.193</v>
      </c>
      <c r="H1465">
        <v>1</v>
      </c>
      <c r="J1465" t="s">
        <v>8388</v>
      </c>
      <c r="K1465" t="s">
        <v>371</v>
      </c>
      <c r="L1465" t="s">
        <v>402</v>
      </c>
      <c r="M1465" t="s">
        <v>9097</v>
      </c>
      <c r="N1465" t="s">
        <v>9110</v>
      </c>
      <c r="O1465">
        <v>0</v>
      </c>
      <c r="P1465">
        <v>0</v>
      </c>
      <c r="Q1465">
        <v>1</v>
      </c>
    </row>
    <row r="1466" spans="1:17" x14ac:dyDescent="0.2">
      <c r="A1466" t="s">
        <v>498</v>
      </c>
      <c r="B1466" t="s">
        <v>134</v>
      </c>
      <c r="C1466" t="s">
        <v>497</v>
      </c>
      <c r="D1466" t="s">
        <v>54</v>
      </c>
      <c r="E1466" t="s">
        <v>897</v>
      </c>
      <c r="F1466">
        <v>0.193</v>
      </c>
      <c r="G1466">
        <v>0.193</v>
      </c>
      <c r="H1466">
        <v>1</v>
      </c>
      <c r="J1466" t="s">
        <v>8388</v>
      </c>
      <c r="K1466" t="s">
        <v>371</v>
      </c>
      <c r="L1466" t="s">
        <v>402</v>
      </c>
      <c r="M1466" t="s">
        <v>9097</v>
      </c>
      <c r="N1466" t="s">
        <v>9111</v>
      </c>
      <c r="O1466">
        <v>0</v>
      </c>
      <c r="P1466">
        <v>0</v>
      </c>
      <c r="Q1466">
        <v>1</v>
      </c>
    </row>
    <row r="1467" spans="1:17" x14ac:dyDescent="0.2">
      <c r="A1467" t="s">
        <v>498</v>
      </c>
      <c r="B1467" t="s">
        <v>134</v>
      </c>
      <c r="C1467" t="s">
        <v>497</v>
      </c>
      <c r="D1467" t="s">
        <v>54</v>
      </c>
      <c r="E1467" t="s">
        <v>8231</v>
      </c>
      <c r="F1467">
        <v>0.193</v>
      </c>
      <c r="G1467">
        <v>0.193</v>
      </c>
      <c r="H1467">
        <v>1</v>
      </c>
      <c r="J1467" t="s">
        <v>8388</v>
      </c>
      <c r="K1467" t="s">
        <v>371</v>
      </c>
      <c r="L1467" t="s">
        <v>402</v>
      </c>
      <c r="M1467" t="s">
        <v>9097</v>
      </c>
      <c r="N1467" t="s">
        <v>9112</v>
      </c>
      <c r="O1467">
        <v>0</v>
      </c>
      <c r="P1467">
        <v>0</v>
      </c>
      <c r="Q1467">
        <v>1</v>
      </c>
    </row>
    <row r="1468" spans="1:17" x14ac:dyDescent="0.2">
      <c r="A1468" t="s">
        <v>498</v>
      </c>
      <c r="B1468" t="s">
        <v>134</v>
      </c>
      <c r="C1468" t="s">
        <v>497</v>
      </c>
      <c r="D1468" t="s">
        <v>54</v>
      </c>
      <c r="E1468" t="s">
        <v>898</v>
      </c>
      <c r="F1468">
        <v>0.193</v>
      </c>
      <c r="G1468">
        <v>0.193</v>
      </c>
      <c r="H1468">
        <v>1</v>
      </c>
      <c r="J1468" t="s">
        <v>8388</v>
      </c>
      <c r="K1468" t="s">
        <v>371</v>
      </c>
      <c r="L1468" t="s">
        <v>402</v>
      </c>
      <c r="M1468" t="s">
        <v>9097</v>
      </c>
      <c r="N1468" t="s">
        <v>9113</v>
      </c>
      <c r="O1468">
        <v>0</v>
      </c>
      <c r="P1468">
        <v>0</v>
      </c>
      <c r="Q1468">
        <v>1</v>
      </c>
    </row>
    <row r="1469" spans="1:17" x14ac:dyDescent="0.2">
      <c r="A1469" t="s">
        <v>498</v>
      </c>
      <c r="B1469" t="s">
        <v>134</v>
      </c>
      <c r="C1469" t="s">
        <v>497</v>
      </c>
      <c r="D1469" t="s">
        <v>54</v>
      </c>
      <c r="E1469" t="s">
        <v>899</v>
      </c>
      <c r="F1469">
        <v>0.19400000000000001</v>
      </c>
      <c r="G1469">
        <v>0.19400000000000001</v>
      </c>
      <c r="H1469">
        <v>1</v>
      </c>
      <c r="J1469" t="s">
        <v>8388</v>
      </c>
      <c r="K1469" t="s">
        <v>371</v>
      </c>
      <c r="L1469" t="s">
        <v>402</v>
      </c>
      <c r="M1469" t="s">
        <v>9097</v>
      </c>
      <c r="N1469" t="s">
        <v>9114</v>
      </c>
      <c r="O1469">
        <v>0</v>
      </c>
      <c r="P1469">
        <v>0</v>
      </c>
      <c r="Q1469">
        <v>1</v>
      </c>
    </row>
    <row r="1470" spans="1:17" x14ac:dyDescent="0.2">
      <c r="A1470" t="s">
        <v>498</v>
      </c>
      <c r="B1470" t="s">
        <v>134</v>
      </c>
      <c r="C1470" t="s">
        <v>497</v>
      </c>
      <c r="D1470" t="s">
        <v>54</v>
      </c>
      <c r="E1470" t="s">
        <v>900</v>
      </c>
      <c r="F1470">
        <v>0.193</v>
      </c>
      <c r="G1470">
        <v>0.193</v>
      </c>
      <c r="H1470">
        <v>1</v>
      </c>
      <c r="J1470" t="s">
        <v>8388</v>
      </c>
      <c r="K1470" t="s">
        <v>371</v>
      </c>
      <c r="L1470" t="s">
        <v>402</v>
      </c>
      <c r="M1470" t="s">
        <v>9097</v>
      </c>
      <c r="N1470" t="s">
        <v>9126</v>
      </c>
      <c r="O1470">
        <v>0</v>
      </c>
      <c r="P1470">
        <v>0</v>
      </c>
      <c r="Q1470">
        <v>1</v>
      </c>
    </row>
    <row r="1471" spans="1:17" x14ac:dyDescent="0.2">
      <c r="A1471" t="s">
        <v>498</v>
      </c>
      <c r="B1471" t="s">
        <v>134</v>
      </c>
      <c r="C1471" t="s">
        <v>497</v>
      </c>
      <c r="D1471" t="s">
        <v>54</v>
      </c>
      <c r="E1471" t="s">
        <v>901</v>
      </c>
      <c r="F1471">
        <v>0.19400000000000001</v>
      </c>
      <c r="G1471">
        <v>0.19400000000000001</v>
      </c>
      <c r="H1471">
        <v>1</v>
      </c>
      <c r="J1471" t="s">
        <v>8388</v>
      </c>
      <c r="K1471" t="s">
        <v>371</v>
      </c>
      <c r="L1471" t="s">
        <v>402</v>
      </c>
      <c r="M1471" t="s">
        <v>9097</v>
      </c>
      <c r="N1471" t="s">
        <v>9115</v>
      </c>
      <c r="O1471">
        <v>0</v>
      </c>
      <c r="P1471">
        <v>0</v>
      </c>
      <c r="Q1471">
        <v>1</v>
      </c>
    </row>
    <row r="1472" spans="1:17" x14ac:dyDescent="0.2">
      <c r="A1472" t="s">
        <v>498</v>
      </c>
      <c r="B1472" t="s">
        <v>134</v>
      </c>
      <c r="C1472" t="s">
        <v>497</v>
      </c>
      <c r="D1472" t="s">
        <v>54</v>
      </c>
      <c r="E1472" t="s">
        <v>902</v>
      </c>
      <c r="F1472">
        <v>0.19700000000000001</v>
      </c>
      <c r="G1472">
        <v>0.19700000000000001</v>
      </c>
      <c r="H1472">
        <v>1</v>
      </c>
      <c r="J1472" t="s">
        <v>8388</v>
      </c>
      <c r="K1472" t="s">
        <v>371</v>
      </c>
      <c r="L1472" t="s">
        <v>402</v>
      </c>
      <c r="M1472" t="s">
        <v>9097</v>
      </c>
      <c r="N1472" t="s">
        <v>9116</v>
      </c>
      <c r="O1472">
        <v>0</v>
      </c>
      <c r="P1472">
        <v>0</v>
      </c>
      <c r="Q1472">
        <v>1</v>
      </c>
    </row>
    <row r="1473" spans="1:17" x14ac:dyDescent="0.2">
      <c r="A1473" t="s">
        <v>498</v>
      </c>
      <c r="B1473" t="s">
        <v>134</v>
      </c>
      <c r="C1473" t="s">
        <v>497</v>
      </c>
      <c r="D1473" t="s">
        <v>54</v>
      </c>
      <c r="E1473" t="s">
        <v>903</v>
      </c>
      <c r="F1473">
        <v>0.19500000000000001</v>
      </c>
      <c r="G1473">
        <v>0.19500000000000001</v>
      </c>
      <c r="H1473">
        <v>1</v>
      </c>
      <c r="J1473" t="s">
        <v>8388</v>
      </c>
      <c r="K1473" t="s">
        <v>371</v>
      </c>
      <c r="L1473" t="s">
        <v>402</v>
      </c>
      <c r="M1473" t="s">
        <v>9097</v>
      </c>
      <c r="N1473" t="s">
        <v>9117</v>
      </c>
      <c r="O1473">
        <v>0</v>
      </c>
      <c r="P1473">
        <v>0</v>
      </c>
      <c r="Q1473">
        <v>1</v>
      </c>
    </row>
    <row r="1474" spans="1:17" x14ac:dyDescent="0.2">
      <c r="A1474" t="s">
        <v>498</v>
      </c>
      <c r="B1474" t="s">
        <v>134</v>
      </c>
      <c r="C1474" t="s">
        <v>497</v>
      </c>
      <c r="D1474" t="s">
        <v>54</v>
      </c>
      <c r="E1474" t="s">
        <v>904</v>
      </c>
      <c r="F1474">
        <v>0.219</v>
      </c>
      <c r="G1474">
        <v>0.219</v>
      </c>
      <c r="H1474">
        <v>1</v>
      </c>
      <c r="J1474" t="s">
        <v>8388</v>
      </c>
      <c r="K1474" t="s">
        <v>371</v>
      </c>
      <c r="L1474" t="s">
        <v>402</v>
      </c>
      <c r="M1474" t="s">
        <v>9097</v>
      </c>
      <c r="N1474" t="s">
        <v>9118</v>
      </c>
      <c r="O1474">
        <v>0</v>
      </c>
      <c r="P1474">
        <v>0</v>
      </c>
      <c r="Q1474">
        <v>1</v>
      </c>
    </row>
    <row r="1475" spans="1:17" x14ac:dyDescent="0.2">
      <c r="A1475" t="s">
        <v>498</v>
      </c>
      <c r="B1475" t="s">
        <v>134</v>
      </c>
      <c r="C1475" t="s">
        <v>497</v>
      </c>
      <c r="D1475" t="s">
        <v>54</v>
      </c>
      <c r="E1475" t="s">
        <v>905</v>
      </c>
      <c r="F1475">
        <v>0.216</v>
      </c>
      <c r="G1475">
        <v>0.216</v>
      </c>
      <c r="H1475">
        <v>1</v>
      </c>
      <c r="J1475" t="s">
        <v>8388</v>
      </c>
      <c r="K1475" t="s">
        <v>371</v>
      </c>
      <c r="L1475" t="s">
        <v>402</v>
      </c>
      <c r="M1475" t="s">
        <v>9097</v>
      </c>
      <c r="N1475" t="s">
        <v>8982</v>
      </c>
      <c r="O1475">
        <v>0</v>
      </c>
      <c r="P1475">
        <v>0</v>
      </c>
      <c r="Q1475">
        <v>1</v>
      </c>
    </row>
    <row r="1476" spans="1:17" x14ac:dyDescent="0.2">
      <c r="A1476" t="s">
        <v>498</v>
      </c>
      <c r="B1476" t="s">
        <v>134</v>
      </c>
      <c r="C1476" t="s">
        <v>497</v>
      </c>
      <c r="D1476" t="s">
        <v>54</v>
      </c>
      <c r="E1476" t="s">
        <v>906</v>
      </c>
      <c r="F1476">
        <v>0.193</v>
      </c>
      <c r="G1476">
        <v>0.193</v>
      </c>
      <c r="H1476">
        <v>1</v>
      </c>
      <c r="J1476" t="s">
        <v>8388</v>
      </c>
      <c r="K1476" t="s">
        <v>371</v>
      </c>
      <c r="L1476" t="s">
        <v>402</v>
      </c>
      <c r="M1476" t="s">
        <v>9097</v>
      </c>
      <c r="N1476" t="s">
        <v>8987</v>
      </c>
      <c r="O1476">
        <v>0</v>
      </c>
      <c r="P1476">
        <v>0</v>
      </c>
      <c r="Q1476">
        <v>1</v>
      </c>
    </row>
    <row r="1477" spans="1:17" x14ac:dyDescent="0.2">
      <c r="A1477" t="s">
        <v>498</v>
      </c>
      <c r="B1477" t="s">
        <v>134</v>
      </c>
      <c r="C1477" t="s">
        <v>497</v>
      </c>
      <c r="D1477" t="s">
        <v>54</v>
      </c>
      <c r="E1477" t="s">
        <v>907</v>
      </c>
      <c r="F1477">
        <v>0.193</v>
      </c>
      <c r="G1477">
        <v>0.193</v>
      </c>
      <c r="H1477">
        <v>1</v>
      </c>
      <c r="J1477" t="s">
        <v>8388</v>
      </c>
      <c r="K1477" t="s">
        <v>371</v>
      </c>
      <c r="L1477" t="s">
        <v>402</v>
      </c>
      <c r="M1477" t="s">
        <v>9097</v>
      </c>
      <c r="N1477" t="s">
        <v>8988</v>
      </c>
      <c r="O1477">
        <v>0</v>
      </c>
      <c r="P1477">
        <v>0</v>
      </c>
      <c r="Q1477">
        <v>1</v>
      </c>
    </row>
    <row r="1478" spans="1:17" x14ac:dyDescent="0.2">
      <c r="A1478" t="s">
        <v>498</v>
      </c>
      <c r="B1478" t="s">
        <v>134</v>
      </c>
      <c r="C1478" t="s">
        <v>497</v>
      </c>
      <c r="D1478" t="s">
        <v>54</v>
      </c>
      <c r="E1478" t="s">
        <v>8232</v>
      </c>
      <c r="F1478">
        <v>0.193</v>
      </c>
      <c r="G1478">
        <v>0.193</v>
      </c>
      <c r="H1478">
        <v>1</v>
      </c>
      <c r="J1478" t="s">
        <v>8388</v>
      </c>
      <c r="K1478" t="s">
        <v>371</v>
      </c>
      <c r="L1478" t="s">
        <v>402</v>
      </c>
      <c r="M1478" t="s">
        <v>9097</v>
      </c>
      <c r="N1478" t="s">
        <v>8989</v>
      </c>
      <c r="O1478">
        <v>0</v>
      </c>
      <c r="P1478">
        <v>0</v>
      </c>
      <c r="Q1478">
        <v>1</v>
      </c>
    </row>
    <row r="1479" spans="1:17" x14ac:dyDescent="0.2">
      <c r="A1479" t="s">
        <v>498</v>
      </c>
      <c r="B1479" t="s">
        <v>134</v>
      </c>
      <c r="C1479" t="s">
        <v>497</v>
      </c>
      <c r="D1479" t="s">
        <v>54</v>
      </c>
      <c r="E1479" t="s">
        <v>908</v>
      </c>
      <c r="F1479">
        <v>0.193</v>
      </c>
      <c r="G1479">
        <v>0.193</v>
      </c>
      <c r="H1479">
        <v>1</v>
      </c>
      <c r="J1479" t="s">
        <v>8388</v>
      </c>
      <c r="K1479" t="s">
        <v>371</v>
      </c>
      <c r="L1479" t="s">
        <v>402</v>
      </c>
      <c r="M1479" t="s">
        <v>9097</v>
      </c>
      <c r="N1479" t="s">
        <v>9127</v>
      </c>
      <c r="O1479">
        <v>0</v>
      </c>
      <c r="P1479">
        <v>0</v>
      </c>
      <c r="Q1479">
        <v>1</v>
      </c>
    </row>
    <row r="1480" spans="1:17" x14ac:dyDescent="0.2">
      <c r="A1480" t="s">
        <v>498</v>
      </c>
      <c r="B1480" t="s">
        <v>134</v>
      </c>
      <c r="C1480" t="s">
        <v>497</v>
      </c>
      <c r="D1480" t="s">
        <v>54</v>
      </c>
      <c r="E1480" t="s">
        <v>909</v>
      </c>
      <c r="F1480">
        <v>0.193</v>
      </c>
      <c r="G1480">
        <v>0.193</v>
      </c>
      <c r="H1480">
        <v>1</v>
      </c>
      <c r="J1480" t="s">
        <v>8388</v>
      </c>
      <c r="K1480" t="s">
        <v>371</v>
      </c>
      <c r="L1480" t="s">
        <v>402</v>
      </c>
      <c r="M1480" t="s">
        <v>9097</v>
      </c>
      <c r="N1480" t="s">
        <v>9128</v>
      </c>
      <c r="O1480">
        <v>0</v>
      </c>
      <c r="P1480">
        <v>0</v>
      </c>
      <c r="Q1480">
        <v>1</v>
      </c>
    </row>
    <row r="1481" spans="1:17" x14ac:dyDescent="0.2">
      <c r="A1481" t="s">
        <v>498</v>
      </c>
      <c r="B1481" t="s">
        <v>134</v>
      </c>
      <c r="C1481" t="s">
        <v>497</v>
      </c>
      <c r="D1481" t="s">
        <v>54</v>
      </c>
      <c r="E1481" t="s">
        <v>910</v>
      </c>
      <c r="F1481">
        <v>0.193</v>
      </c>
      <c r="G1481">
        <v>0.193</v>
      </c>
      <c r="H1481">
        <v>1</v>
      </c>
      <c r="J1481" t="s">
        <v>8388</v>
      </c>
      <c r="K1481" t="s">
        <v>371</v>
      </c>
      <c r="L1481" t="s">
        <v>402</v>
      </c>
      <c r="M1481" t="s">
        <v>9097</v>
      </c>
      <c r="N1481" t="s">
        <v>9129</v>
      </c>
      <c r="O1481">
        <v>0</v>
      </c>
      <c r="P1481">
        <v>0</v>
      </c>
      <c r="Q1481">
        <v>1</v>
      </c>
    </row>
    <row r="1482" spans="1:17" x14ac:dyDescent="0.2">
      <c r="A1482" t="s">
        <v>498</v>
      </c>
      <c r="B1482" t="s">
        <v>134</v>
      </c>
      <c r="C1482" t="s">
        <v>497</v>
      </c>
      <c r="D1482" t="s">
        <v>54</v>
      </c>
      <c r="E1482" t="s">
        <v>911</v>
      </c>
      <c r="F1482">
        <v>0.193</v>
      </c>
      <c r="G1482">
        <v>0.193</v>
      </c>
      <c r="H1482">
        <v>1</v>
      </c>
      <c r="J1482" t="s">
        <v>8388</v>
      </c>
      <c r="K1482" t="s">
        <v>371</v>
      </c>
      <c r="L1482" t="s">
        <v>402</v>
      </c>
      <c r="M1482" t="s">
        <v>9097</v>
      </c>
      <c r="N1482" t="s">
        <v>9130</v>
      </c>
      <c r="O1482">
        <v>0</v>
      </c>
      <c r="P1482">
        <v>0</v>
      </c>
      <c r="Q1482">
        <v>1</v>
      </c>
    </row>
    <row r="1483" spans="1:17" x14ac:dyDescent="0.2">
      <c r="A1483" t="s">
        <v>498</v>
      </c>
      <c r="B1483" t="s">
        <v>134</v>
      </c>
      <c r="C1483" t="s">
        <v>497</v>
      </c>
      <c r="D1483" t="s">
        <v>54</v>
      </c>
      <c r="E1483" t="s">
        <v>912</v>
      </c>
      <c r="F1483">
        <v>0.193</v>
      </c>
      <c r="G1483">
        <v>0.193</v>
      </c>
      <c r="H1483">
        <v>1</v>
      </c>
      <c r="J1483" t="s">
        <v>8388</v>
      </c>
      <c r="K1483" t="s">
        <v>371</v>
      </c>
      <c r="L1483" t="s">
        <v>402</v>
      </c>
      <c r="M1483" t="s">
        <v>9097</v>
      </c>
      <c r="N1483" t="s">
        <v>9131</v>
      </c>
      <c r="O1483">
        <v>0</v>
      </c>
      <c r="P1483">
        <v>0</v>
      </c>
      <c r="Q1483">
        <v>1</v>
      </c>
    </row>
    <row r="1484" spans="1:17" x14ac:dyDescent="0.2">
      <c r="A1484" t="s">
        <v>498</v>
      </c>
      <c r="B1484" t="s">
        <v>134</v>
      </c>
      <c r="C1484" t="s">
        <v>497</v>
      </c>
      <c r="D1484" t="s">
        <v>54</v>
      </c>
      <c r="E1484" t="s">
        <v>913</v>
      </c>
      <c r="F1484">
        <v>0.193</v>
      </c>
      <c r="G1484">
        <v>0.193</v>
      </c>
      <c r="H1484">
        <v>1</v>
      </c>
      <c r="J1484" t="s">
        <v>8388</v>
      </c>
      <c r="K1484" t="s">
        <v>371</v>
      </c>
      <c r="L1484" t="s">
        <v>402</v>
      </c>
      <c r="M1484" t="s">
        <v>9097</v>
      </c>
      <c r="N1484" t="s">
        <v>9132</v>
      </c>
      <c r="O1484">
        <v>0</v>
      </c>
      <c r="P1484">
        <v>0</v>
      </c>
      <c r="Q1484">
        <v>1</v>
      </c>
    </row>
    <row r="1485" spans="1:17" x14ac:dyDescent="0.2">
      <c r="A1485" t="s">
        <v>498</v>
      </c>
      <c r="B1485" t="s">
        <v>134</v>
      </c>
      <c r="C1485" t="s">
        <v>497</v>
      </c>
      <c r="D1485" t="s">
        <v>54</v>
      </c>
      <c r="E1485" t="s">
        <v>914</v>
      </c>
      <c r="F1485">
        <v>0.193</v>
      </c>
      <c r="G1485">
        <v>0.193</v>
      </c>
      <c r="H1485">
        <v>1</v>
      </c>
      <c r="J1485" t="s">
        <v>8388</v>
      </c>
      <c r="K1485" t="s">
        <v>371</v>
      </c>
      <c r="L1485" t="s">
        <v>402</v>
      </c>
      <c r="M1485" t="s">
        <v>9097</v>
      </c>
      <c r="N1485" t="s">
        <v>9133</v>
      </c>
      <c r="O1485">
        <v>0</v>
      </c>
      <c r="P1485">
        <v>0</v>
      </c>
      <c r="Q1485">
        <v>1</v>
      </c>
    </row>
    <row r="1486" spans="1:17" x14ac:dyDescent="0.2">
      <c r="A1486" t="s">
        <v>498</v>
      </c>
      <c r="B1486" t="s">
        <v>134</v>
      </c>
      <c r="C1486" t="s">
        <v>497</v>
      </c>
      <c r="D1486" t="s">
        <v>54</v>
      </c>
      <c r="E1486" t="s">
        <v>915</v>
      </c>
      <c r="F1486">
        <v>0.193</v>
      </c>
      <c r="G1486">
        <v>0.193</v>
      </c>
      <c r="H1486">
        <v>1</v>
      </c>
      <c r="J1486" t="s">
        <v>8388</v>
      </c>
      <c r="K1486" t="s">
        <v>371</v>
      </c>
      <c r="L1486" t="s">
        <v>402</v>
      </c>
      <c r="M1486" t="s">
        <v>9097</v>
      </c>
      <c r="N1486" t="s">
        <v>9134</v>
      </c>
      <c r="O1486">
        <v>0</v>
      </c>
      <c r="P1486">
        <v>0</v>
      </c>
      <c r="Q1486">
        <v>1</v>
      </c>
    </row>
    <row r="1487" spans="1:17" x14ac:dyDescent="0.2">
      <c r="A1487" t="s">
        <v>498</v>
      </c>
      <c r="B1487" t="s">
        <v>134</v>
      </c>
      <c r="C1487" t="s">
        <v>497</v>
      </c>
      <c r="D1487" t="s">
        <v>54</v>
      </c>
      <c r="E1487" t="s">
        <v>916</v>
      </c>
      <c r="F1487">
        <v>0.193</v>
      </c>
      <c r="G1487">
        <v>0.193</v>
      </c>
      <c r="H1487">
        <v>1</v>
      </c>
      <c r="J1487" t="s">
        <v>8388</v>
      </c>
      <c r="K1487" t="s">
        <v>371</v>
      </c>
      <c r="L1487" t="s">
        <v>402</v>
      </c>
      <c r="M1487" t="s">
        <v>9097</v>
      </c>
      <c r="N1487" t="s">
        <v>501</v>
      </c>
      <c r="O1487">
        <v>0</v>
      </c>
      <c r="P1487">
        <v>0</v>
      </c>
      <c r="Q1487">
        <v>1</v>
      </c>
    </row>
    <row r="1488" spans="1:17" x14ac:dyDescent="0.2">
      <c r="A1488" t="s">
        <v>498</v>
      </c>
      <c r="B1488" t="s">
        <v>134</v>
      </c>
      <c r="C1488" t="s">
        <v>497</v>
      </c>
      <c r="D1488" t="s">
        <v>54</v>
      </c>
      <c r="E1488" t="s">
        <v>917</v>
      </c>
      <c r="F1488">
        <v>0.193</v>
      </c>
      <c r="G1488">
        <v>0.193</v>
      </c>
      <c r="H1488">
        <v>1</v>
      </c>
      <c r="J1488" t="s">
        <v>8388</v>
      </c>
      <c r="K1488" t="s">
        <v>371</v>
      </c>
      <c r="L1488" t="s">
        <v>401</v>
      </c>
      <c r="M1488" t="s">
        <v>9098</v>
      </c>
      <c r="N1488" t="s">
        <v>8249</v>
      </c>
      <c r="O1488">
        <v>0</v>
      </c>
      <c r="P1488">
        <v>0</v>
      </c>
      <c r="Q1488">
        <v>1</v>
      </c>
    </row>
    <row r="1489" spans="1:17" x14ac:dyDescent="0.2">
      <c r="A1489" t="s">
        <v>498</v>
      </c>
      <c r="B1489" t="s">
        <v>134</v>
      </c>
      <c r="C1489" t="s">
        <v>497</v>
      </c>
      <c r="D1489" t="s">
        <v>54</v>
      </c>
      <c r="E1489" t="s">
        <v>918</v>
      </c>
      <c r="F1489">
        <v>0.193</v>
      </c>
      <c r="G1489">
        <v>0.193</v>
      </c>
      <c r="H1489">
        <v>1</v>
      </c>
      <c r="J1489" t="s">
        <v>8388</v>
      </c>
      <c r="K1489" t="s">
        <v>371</v>
      </c>
      <c r="L1489" t="s">
        <v>401</v>
      </c>
      <c r="M1489" t="s">
        <v>9098</v>
      </c>
      <c r="N1489" t="s">
        <v>8983</v>
      </c>
      <c r="O1489">
        <v>0</v>
      </c>
      <c r="P1489">
        <v>0</v>
      </c>
      <c r="Q1489">
        <v>1</v>
      </c>
    </row>
    <row r="1490" spans="1:17" x14ac:dyDescent="0.2">
      <c r="A1490" t="s">
        <v>498</v>
      </c>
      <c r="B1490" t="s">
        <v>134</v>
      </c>
      <c r="C1490" t="s">
        <v>497</v>
      </c>
      <c r="D1490" t="s">
        <v>54</v>
      </c>
      <c r="E1490" t="s">
        <v>919</v>
      </c>
      <c r="F1490">
        <v>0.193</v>
      </c>
      <c r="G1490">
        <v>0.193</v>
      </c>
      <c r="H1490">
        <v>1</v>
      </c>
      <c r="J1490" t="s">
        <v>8388</v>
      </c>
      <c r="K1490" t="s">
        <v>371</v>
      </c>
      <c r="L1490" t="s">
        <v>401</v>
      </c>
      <c r="M1490" t="s">
        <v>9098</v>
      </c>
      <c r="N1490" t="s">
        <v>8250</v>
      </c>
      <c r="O1490">
        <v>0</v>
      </c>
      <c r="P1490">
        <v>0</v>
      </c>
      <c r="Q1490">
        <v>1</v>
      </c>
    </row>
    <row r="1491" spans="1:17" x14ac:dyDescent="0.2">
      <c r="A1491" t="s">
        <v>498</v>
      </c>
      <c r="B1491" t="s">
        <v>134</v>
      </c>
      <c r="C1491" t="s">
        <v>497</v>
      </c>
      <c r="D1491" t="s">
        <v>54</v>
      </c>
      <c r="E1491" t="s">
        <v>8233</v>
      </c>
      <c r="F1491">
        <v>0.193</v>
      </c>
      <c r="G1491">
        <v>0.193</v>
      </c>
      <c r="H1491">
        <v>1</v>
      </c>
      <c r="J1491" t="s">
        <v>8388</v>
      </c>
      <c r="K1491" t="s">
        <v>371</v>
      </c>
      <c r="L1491" t="s">
        <v>401</v>
      </c>
      <c r="M1491" t="s">
        <v>9098</v>
      </c>
      <c r="N1491" t="s">
        <v>8251</v>
      </c>
      <c r="O1491">
        <v>0</v>
      </c>
      <c r="P1491">
        <v>0</v>
      </c>
      <c r="Q1491">
        <v>1</v>
      </c>
    </row>
    <row r="1492" spans="1:17" x14ac:dyDescent="0.2">
      <c r="A1492" t="s">
        <v>498</v>
      </c>
      <c r="B1492" t="s">
        <v>134</v>
      </c>
      <c r="C1492" t="s">
        <v>497</v>
      </c>
      <c r="D1492" t="s">
        <v>54</v>
      </c>
      <c r="E1492" t="s">
        <v>920</v>
      </c>
      <c r="F1492">
        <v>0.193</v>
      </c>
      <c r="G1492">
        <v>0.193</v>
      </c>
      <c r="H1492">
        <v>1</v>
      </c>
      <c r="J1492" t="s">
        <v>8388</v>
      </c>
      <c r="K1492" t="s">
        <v>371</v>
      </c>
      <c r="L1492" t="s">
        <v>401</v>
      </c>
      <c r="M1492" t="s">
        <v>9098</v>
      </c>
      <c r="N1492" t="s">
        <v>8252</v>
      </c>
      <c r="O1492">
        <v>0</v>
      </c>
      <c r="P1492">
        <v>0</v>
      </c>
      <c r="Q1492">
        <v>1</v>
      </c>
    </row>
    <row r="1493" spans="1:17" x14ac:dyDescent="0.2">
      <c r="A1493" t="s">
        <v>498</v>
      </c>
      <c r="B1493" t="s">
        <v>134</v>
      </c>
      <c r="C1493" t="s">
        <v>497</v>
      </c>
      <c r="D1493" t="s">
        <v>54</v>
      </c>
      <c r="E1493" t="s">
        <v>921</v>
      </c>
      <c r="F1493">
        <v>0.193</v>
      </c>
      <c r="G1493">
        <v>0.193</v>
      </c>
      <c r="H1493">
        <v>1</v>
      </c>
      <c r="J1493" t="s">
        <v>8388</v>
      </c>
      <c r="K1493" t="s">
        <v>371</v>
      </c>
      <c r="L1493" t="s">
        <v>401</v>
      </c>
      <c r="M1493" t="s">
        <v>9098</v>
      </c>
      <c r="N1493" t="s">
        <v>8253</v>
      </c>
      <c r="O1493">
        <v>0</v>
      </c>
      <c r="P1493">
        <v>0</v>
      </c>
      <c r="Q1493">
        <v>1</v>
      </c>
    </row>
    <row r="1494" spans="1:17" x14ac:dyDescent="0.2">
      <c r="A1494" t="s">
        <v>498</v>
      </c>
      <c r="B1494" t="s">
        <v>134</v>
      </c>
      <c r="C1494" t="s">
        <v>497</v>
      </c>
      <c r="D1494" t="s">
        <v>54</v>
      </c>
      <c r="E1494" t="s">
        <v>922</v>
      </c>
      <c r="F1494">
        <v>0.193</v>
      </c>
      <c r="G1494">
        <v>0.193</v>
      </c>
      <c r="H1494">
        <v>1</v>
      </c>
      <c r="J1494" t="s">
        <v>8388</v>
      </c>
      <c r="K1494" t="s">
        <v>371</v>
      </c>
      <c r="L1494" t="s">
        <v>401</v>
      </c>
      <c r="M1494" t="s">
        <v>9098</v>
      </c>
      <c r="N1494" t="s">
        <v>8382</v>
      </c>
      <c r="O1494">
        <v>0</v>
      </c>
      <c r="P1494">
        <v>0</v>
      </c>
      <c r="Q1494">
        <v>1</v>
      </c>
    </row>
    <row r="1495" spans="1:17" x14ac:dyDescent="0.2">
      <c r="A1495" t="s">
        <v>498</v>
      </c>
      <c r="B1495" t="s">
        <v>134</v>
      </c>
      <c r="C1495" t="s">
        <v>497</v>
      </c>
      <c r="D1495" t="s">
        <v>54</v>
      </c>
      <c r="E1495" t="s">
        <v>923</v>
      </c>
      <c r="F1495">
        <v>0.193</v>
      </c>
      <c r="G1495">
        <v>0.193</v>
      </c>
      <c r="H1495">
        <v>1</v>
      </c>
      <c r="J1495" t="s">
        <v>8388</v>
      </c>
      <c r="K1495" t="s">
        <v>371</v>
      </c>
      <c r="L1495" t="s">
        <v>401</v>
      </c>
      <c r="M1495" t="s">
        <v>9098</v>
      </c>
      <c r="N1495" t="s">
        <v>8370</v>
      </c>
      <c r="O1495">
        <v>0</v>
      </c>
      <c r="P1495">
        <v>0</v>
      </c>
      <c r="Q1495">
        <v>1</v>
      </c>
    </row>
    <row r="1496" spans="1:17" x14ac:dyDescent="0.2">
      <c r="A1496" t="s">
        <v>498</v>
      </c>
      <c r="B1496" t="s">
        <v>134</v>
      </c>
      <c r="C1496" t="s">
        <v>497</v>
      </c>
      <c r="D1496" t="s">
        <v>54</v>
      </c>
      <c r="E1496" t="s">
        <v>924</v>
      </c>
      <c r="F1496">
        <v>0.193</v>
      </c>
      <c r="G1496">
        <v>0.193</v>
      </c>
      <c r="H1496">
        <v>1</v>
      </c>
      <c r="J1496" t="s">
        <v>8388</v>
      </c>
      <c r="K1496" t="s">
        <v>371</v>
      </c>
      <c r="L1496" t="s">
        <v>401</v>
      </c>
      <c r="M1496" t="s">
        <v>9098</v>
      </c>
      <c r="N1496" t="s">
        <v>9099</v>
      </c>
      <c r="O1496">
        <v>0</v>
      </c>
      <c r="P1496">
        <v>0</v>
      </c>
      <c r="Q1496">
        <v>1</v>
      </c>
    </row>
    <row r="1497" spans="1:17" x14ac:dyDescent="0.2">
      <c r="A1497" t="s">
        <v>498</v>
      </c>
      <c r="B1497" t="s">
        <v>134</v>
      </c>
      <c r="C1497" t="s">
        <v>497</v>
      </c>
      <c r="D1497" t="s">
        <v>54</v>
      </c>
      <c r="E1497" t="s">
        <v>925</v>
      </c>
      <c r="F1497">
        <v>0.193</v>
      </c>
      <c r="G1497">
        <v>0.193</v>
      </c>
      <c r="H1497">
        <v>1</v>
      </c>
      <c r="J1497" t="s">
        <v>8388</v>
      </c>
      <c r="K1497" t="s">
        <v>371</v>
      </c>
      <c r="L1497" t="s">
        <v>401</v>
      </c>
      <c r="M1497" t="s">
        <v>9098</v>
      </c>
      <c r="N1497" t="s">
        <v>8371</v>
      </c>
      <c r="O1497">
        <v>0</v>
      </c>
      <c r="P1497">
        <v>0</v>
      </c>
      <c r="Q1497">
        <v>1</v>
      </c>
    </row>
    <row r="1498" spans="1:17" x14ac:dyDescent="0.2">
      <c r="A1498" t="s">
        <v>498</v>
      </c>
      <c r="B1498" t="s">
        <v>134</v>
      </c>
      <c r="C1498" t="s">
        <v>497</v>
      </c>
      <c r="D1498" t="s">
        <v>54</v>
      </c>
      <c r="E1498" t="s">
        <v>926</v>
      </c>
      <c r="F1498">
        <v>0.193</v>
      </c>
      <c r="G1498">
        <v>0.193</v>
      </c>
      <c r="H1498">
        <v>1</v>
      </c>
      <c r="J1498" t="s">
        <v>8388</v>
      </c>
      <c r="K1498" t="s">
        <v>371</v>
      </c>
      <c r="L1498" t="s">
        <v>401</v>
      </c>
      <c r="M1498" t="s">
        <v>9098</v>
      </c>
      <c r="N1498" t="s">
        <v>8366</v>
      </c>
      <c r="O1498">
        <v>0</v>
      </c>
      <c r="P1498">
        <v>0</v>
      </c>
      <c r="Q1498">
        <v>1</v>
      </c>
    </row>
    <row r="1499" spans="1:17" x14ac:dyDescent="0.2">
      <c r="A1499" t="s">
        <v>498</v>
      </c>
      <c r="B1499" t="s">
        <v>134</v>
      </c>
      <c r="C1499" t="s">
        <v>497</v>
      </c>
      <c r="D1499" t="s">
        <v>54</v>
      </c>
      <c r="E1499" t="s">
        <v>927</v>
      </c>
      <c r="F1499">
        <v>0.193</v>
      </c>
      <c r="G1499">
        <v>0.193</v>
      </c>
      <c r="H1499">
        <v>1</v>
      </c>
      <c r="J1499" t="s">
        <v>8388</v>
      </c>
      <c r="K1499" t="s">
        <v>371</v>
      </c>
      <c r="L1499" t="s">
        <v>401</v>
      </c>
      <c r="M1499" t="s">
        <v>9098</v>
      </c>
      <c r="N1499" t="s">
        <v>8372</v>
      </c>
      <c r="O1499">
        <v>0</v>
      </c>
      <c r="P1499">
        <v>0</v>
      </c>
      <c r="Q1499">
        <v>1</v>
      </c>
    </row>
    <row r="1500" spans="1:17" x14ac:dyDescent="0.2">
      <c r="A1500" t="s">
        <v>498</v>
      </c>
      <c r="B1500" t="s">
        <v>134</v>
      </c>
      <c r="C1500" t="s">
        <v>497</v>
      </c>
      <c r="D1500" t="s">
        <v>54</v>
      </c>
      <c r="E1500" t="s">
        <v>928</v>
      </c>
      <c r="F1500">
        <v>0.193</v>
      </c>
      <c r="G1500">
        <v>0.193</v>
      </c>
      <c r="H1500">
        <v>1</v>
      </c>
      <c r="J1500" t="s">
        <v>8388</v>
      </c>
      <c r="K1500" t="s">
        <v>371</v>
      </c>
      <c r="L1500" t="s">
        <v>401</v>
      </c>
      <c r="M1500" t="s">
        <v>9098</v>
      </c>
      <c r="N1500" t="s">
        <v>8367</v>
      </c>
      <c r="O1500">
        <v>0</v>
      </c>
      <c r="P1500">
        <v>0</v>
      </c>
      <c r="Q1500">
        <v>1</v>
      </c>
    </row>
    <row r="1501" spans="1:17" x14ac:dyDescent="0.2">
      <c r="A1501" t="s">
        <v>498</v>
      </c>
      <c r="B1501" t="s">
        <v>134</v>
      </c>
      <c r="C1501" t="s">
        <v>497</v>
      </c>
      <c r="D1501" t="s">
        <v>54</v>
      </c>
      <c r="E1501" t="s">
        <v>929</v>
      </c>
      <c r="F1501">
        <v>0.19400000000000001</v>
      </c>
      <c r="G1501">
        <v>0.19400000000000001</v>
      </c>
      <c r="H1501">
        <v>1</v>
      </c>
      <c r="J1501" t="s">
        <v>8388</v>
      </c>
      <c r="K1501" t="s">
        <v>371</v>
      </c>
      <c r="L1501" t="s">
        <v>401</v>
      </c>
      <c r="M1501" t="s">
        <v>9098</v>
      </c>
      <c r="N1501" t="s">
        <v>8373</v>
      </c>
      <c r="O1501">
        <v>0</v>
      </c>
      <c r="P1501">
        <v>0</v>
      </c>
      <c r="Q1501">
        <v>1</v>
      </c>
    </row>
    <row r="1502" spans="1:17" x14ac:dyDescent="0.2">
      <c r="A1502" t="s">
        <v>498</v>
      </c>
      <c r="B1502" t="s">
        <v>134</v>
      </c>
      <c r="C1502" t="s">
        <v>497</v>
      </c>
      <c r="D1502" t="s">
        <v>54</v>
      </c>
      <c r="E1502" t="s">
        <v>8234</v>
      </c>
      <c r="F1502">
        <v>0.193</v>
      </c>
      <c r="G1502">
        <v>0.193</v>
      </c>
      <c r="H1502">
        <v>1</v>
      </c>
      <c r="J1502" t="s">
        <v>8388</v>
      </c>
      <c r="K1502" t="s">
        <v>371</v>
      </c>
      <c r="L1502" t="s">
        <v>401</v>
      </c>
      <c r="M1502" t="s">
        <v>9098</v>
      </c>
      <c r="N1502" t="s">
        <v>8374</v>
      </c>
      <c r="O1502">
        <v>0</v>
      </c>
      <c r="P1502">
        <v>0</v>
      </c>
      <c r="Q1502">
        <v>1</v>
      </c>
    </row>
    <row r="1503" spans="1:17" x14ac:dyDescent="0.2">
      <c r="A1503" t="s">
        <v>498</v>
      </c>
      <c r="B1503" t="s">
        <v>134</v>
      </c>
      <c r="C1503" t="s">
        <v>497</v>
      </c>
      <c r="D1503" t="s">
        <v>54</v>
      </c>
      <c r="E1503" t="s">
        <v>930</v>
      </c>
      <c r="F1503">
        <v>0.193</v>
      </c>
      <c r="G1503">
        <v>0.193</v>
      </c>
      <c r="H1503">
        <v>1</v>
      </c>
      <c r="J1503" t="s">
        <v>8388</v>
      </c>
      <c r="K1503" t="s">
        <v>371</v>
      </c>
      <c r="L1503" t="s">
        <v>401</v>
      </c>
      <c r="M1503" t="s">
        <v>9098</v>
      </c>
      <c r="N1503" t="s">
        <v>8375</v>
      </c>
      <c r="O1503">
        <v>0</v>
      </c>
      <c r="P1503">
        <v>0</v>
      </c>
      <c r="Q1503">
        <v>1</v>
      </c>
    </row>
    <row r="1504" spans="1:17" x14ac:dyDescent="0.2">
      <c r="A1504" t="s">
        <v>498</v>
      </c>
      <c r="B1504" t="s">
        <v>134</v>
      </c>
      <c r="C1504" t="s">
        <v>497</v>
      </c>
      <c r="D1504" t="s">
        <v>54</v>
      </c>
      <c r="E1504" t="s">
        <v>931</v>
      </c>
      <c r="F1504">
        <v>0.193</v>
      </c>
      <c r="G1504">
        <v>0.193</v>
      </c>
      <c r="H1504">
        <v>1</v>
      </c>
      <c r="J1504" t="s">
        <v>8388</v>
      </c>
      <c r="K1504" t="s">
        <v>371</v>
      </c>
      <c r="L1504" t="s">
        <v>401</v>
      </c>
      <c r="M1504" t="s">
        <v>9098</v>
      </c>
      <c r="N1504" t="s">
        <v>8376</v>
      </c>
      <c r="O1504">
        <v>0</v>
      </c>
      <c r="P1504">
        <v>0</v>
      </c>
      <c r="Q1504">
        <v>1</v>
      </c>
    </row>
    <row r="1505" spans="1:17" x14ac:dyDescent="0.2">
      <c r="A1505" t="s">
        <v>498</v>
      </c>
      <c r="B1505" t="s">
        <v>134</v>
      </c>
      <c r="C1505" t="s">
        <v>497</v>
      </c>
      <c r="D1505" t="s">
        <v>54</v>
      </c>
      <c r="E1505" t="s">
        <v>932</v>
      </c>
      <c r="F1505">
        <v>0.193</v>
      </c>
      <c r="G1505">
        <v>0.193</v>
      </c>
      <c r="H1505">
        <v>1</v>
      </c>
      <c r="J1505" t="s">
        <v>8388</v>
      </c>
      <c r="K1505" t="s">
        <v>371</v>
      </c>
      <c r="L1505" t="s">
        <v>401</v>
      </c>
      <c r="M1505" t="s">
        <v>9098</v>
      </c>
      <c r="N1505" t="s">
        <v>8377</v>
      </c>
      <c r="O1505">
        <v>0</v>
      </c>
      <c r="P1505">
        <v>0</v>
      </c>
      <c r="Q1505">
        <v>1</v>
      </c>
    </row>
    <row r="1506" spans="1:17" x14ac:dyDescent="0.2">
      <c r="A1506" t="s">
        <v>498</v>
      </c>
      <c r="B1506" t="s">
        <v>134</v>
      </c>
      <c r="C1506" t="s">
        <v>497</v>
      </c>
      <c r="D1506" t="s">
        <v>54</v>
      </c>
      <c r="E1506" t="s">
        <v>933</v>
      </c>
      <c r="F1506">
        <v>0.193</v>
      </c>
      <c r="G1506">
        <v>0.193</v>
      </c>
      <c r="H1506">
        <v>1</v>
      </c>
      <c r="J1506" t="s">
        <v>8388</v>
      </c>
      <c r="K1506" t="s">
        <v>371</v>
      </c>
      <c r="L1506" t="s">
        <v>401</v>
      </c>
      <c r="M1506" t="s">
        <v>9098</v>
      </c>
      <c r="N1506" t="s">
        <v>8378</v>
      </c>
      <c r="O1506">
        <v>0</v>
      </c>
      <c r="P1506">
        <v>0</v>
      </c>
      <c r="Q1506">
        <v>1</v>
      </c>
    </row>
    <row r="1507" spans="1:17" x14ac:dyDescent="0.2">
      <c r="A1507" t="s">
        <v>498</v>
      </c>
      <c r="B1507" t="s">
        <v>134</v>
      </c>
      <c r="C1507" t="s">
        <v>497</v>
      </c>
      <c r="D1507" t="s">
        <v>54</v>
      </c>
      <c r="E1507" t="s">
        <v>934</v>
      </c>
      <c r="F1507">
        <v>0.193</v>
      </c>
      <c r="G1507">
        <v>0.193</v>
      </c>
      <c r="H1507">
        <v>1</v>
      </c>
      <c r="J1507" t="s">
        <v>8388</v>
      </c>
      <c r="K1507" t="s">
        <v>371</v>
      </c>
      <c r="L1507" t="s">
        <v>401</v>
      </c>
      <c r="M1507" t="s">
        <v>9098</v>
      </c>
      <c r="N1507" t="s">
        <v>8368</v>
      </c>
      <c r="O1507">
        <v>0</v>
      </c>
      <c r="P1507">
        <v>0</v>
      </c>
      <c r="Q1507">
        <v>1</v>
      </c>
    </row>
    <row r="1508" spans="1:17" x14ac:dyDescent="0.2">
      <c r="A1508" t="s">
        <v>498</v>
      </c>
      <c r="B1508" t="s">
        <v>134</v>
      </c>
      <c r="C1508" t="s">
        <v>497</v>
      </c>
      <c r="D1508" t="s">
        <v>54</v>
      </c>
      <c r="E1508" t="s">
        <v>935</v>
      </c>
      <c r="F1508">
        <v>0.214</v>
      </c>
      <c r="G1508">
        <v>0.214</v>
      </c>
      <c r="H1508">
        <v>1</v>
      </c>
      <c r="J1508" t="s">
        <v>8388</v>
      </c>
      <c r="K1508" t="s">
        <v>371</v>
      </c>
      <c r="L1508" t="s">
        <v>401</v>
      </c>
      <c r="M1508" t="s">
        <v>9098</v>
      </c>
      <c r="N1508" t="s">
        <v>8369</v>
      </c>
      <c r="O1508">
        <v>0</v>
      </c>
      <c r="P1508">
        <v>0</v>
      </c>
      <c r="Q1508">
        <v>1</v>
      </c>
    </row>
    <row r="1509" spans="1:17" x14ac:dyDescent="0.2">
      <c r="A1509" t="s">
        <v>498</v>
      </c>
      <c r="B1509" t="s">
        <v>134</v>
      </c>
      <c r="C1509" t="s">
        <v>497</v>
      </c>
      <c r="D1509" t="s">
        <v>54</v>
      </c>
      <c r="E1509" t="s">
        <v>936</v>
      </c>
      <c r="F1509">
        <v>0.219</v>
      </c>
      <c r="G1509">
        <v>0.219</v>
      </c>
      <c r="H1509">
        <v>1</v>
      </c>
      <c r="J1509" t="s">
        <v>8388</v>
      </c>
      <c r="K1509" t="s">
        <v>371</v>
      </c>
      <c r="L1509" t="s">
        <v>401</v>
      </c>
      <c r="M1509" t="s">
        <v>9098</v>
      </c>
      <c r="N1509" t="s">
        <v>499</v>
      </c>
      <c r="O1509">
        <v>0</v>
      </c>
      <c r="P1509">
        <v>0</v>
      </c>
      <c r="Q1509">
        <v>1</v>
      </c>
    </row>
    <row r="1510" spans="1:17" x14ac:dyDescent="0.2">
      <c r="A1510" t="s">
        <v>498</v>
      </c>
      <c r="B1510" t="s">
        <v>134</v>
      </c>
      <c r="C1510" t="s">
        <v>497</v>
      </c>
      <c r="D1510" t="s">
        <v>54</v>
      </c>
      <c r="E1510" t="s">
        <v>937</v>
      </c>
      <c r="F1510">
        <v>0.193</v>
      </c>
      <c r="G1510">
        <v>0.193</v>
      </c>
      <c r="H1510">
        <v>1</v>
      </c>
      <c r="J1510" t="s">
        <v>8388</v>
      </c>
      <c r="K1510" t="s">
        <v>371</v>
      </c>
      <c r="L1510" t="s">
        <v>401</v>
      </c>
      <c r="M1510" t="s">
        <v>9098</v>
      </c>
      <c r="N1510" t="s">
        <v>500</v>
      </c>
      <c r="O1510">
        <v>0</v>
      </c>
      <c r="P1510">
        <v>0</v>
      </c>
      <c r="Q1510">
        <v>1</v>
      </c>
    </row>
    <row r="1511" spans="1:17" x14ac:dyDescent="0.2">
      <c r="A1511" t="s">
        <v>498</v>
      </c>
      <c r="B1511" t="s">
        <v>134</v>
      </c>
      <c r="C1511" t="s">
        <v>497</v>
      </c>
      <c r="D1511" t="s">
        <v>54</v>
      </c>
      <c r="E1511" t="s">
        <v>938</v>
      </c>
      <c r="F1511">
        <v>0.193</v>
      </c>
      <c r="G1511">
        <v>0.193</v>
      </c>
      <c r="H1511">
        <v>1</v>
      </c>
      <c r="J1511" t="s">
        <v>8388</v>
      </c>
      <c r="K1511" t="s">
        <v>371</v>
      </c>
      <c r="L1511" t="s">
        <v>401</v>
      </c>
      <c r="M1511" t="s">
        <v>9098</v>
      </c>
      <c r="N1511" t="s">
        <v>8379</v>
      </c>
      <c r="O1511">
        <v>0</v>
      </c>
      <c r="P1511">
        <v>0</v>
      </c>
      <c r="Q1511">
        <v>1</v>
      </c>
    </row>
    <row r="1512" spans="1:17" x14ac:dyDescent="0.2">
      <c r="A1512" t="s">
        <v>498</v>
      </c>
      <c r="B1512" t="s">
        <v>134</v>
      </c>
      <c r="C1512" t="s">
        <v>497</v>
      </c>
      <c r="D1512" t="s">
        <v>54</v>
      </c>
      <c r="E1512" t="s">
        <v>939</v>
      </c>
      <c r="F1512">
        <v>0.193</v>
      </c>
      <c r="G1512">
        <v>0.193</v>
      </c>
      <c r="H1512">
        <v>1</v>
      </c>
      <c r="J1512" t="s">
        <v>8388</v>
      </c>
      <c r="K1512" t="s">
        <v>371</v>
      </c>
      <c r="L1512" t="s">
        <v>401</v>
      </c>
      <c r="M1512" t="s">
        <v>9098</v>
      </c>
      <c r="N1512" t="s">
        <v>8254</v>
      </c>
      <c r="O1512">
        <v>0</v>
      </c>
      <c r="P1512">
        <v>0</v>
      </c>
      <c r="Q1512">
        <v>1</v>
      </c>
    </row>
    <row r="1513" spans="1:17" x14ac:dyDescent="0.2">
      <c r="A1513" t="s">
        <v>498</v>
      </c>
      <c r="B1513" t="s">
        <v>134</v>
      </c>
      <c r="C1513" t="s">
        <v>497</v>
      </c>
      <c r="D1513" t="s">
        <v>54</v>
      </c>
      <c r="E1513" t="s">
        <v>940</v>
      </c>
      <c r="F1513">
        <v>0.193</v>
      </c>
      <c r="G1513">
        <v>0.193</v>
      </c>
      <c r="H1513">
        <v>1</v>
      </c>
      <c r="J1513" t="s">
        <v>8388</v>
      </c>
      <c r="K1513" t="s">
        <v>371</v>
      </c>
      <c r="L1513" t="s">
        <v>401</v>
      </c>
      <c r="M1513" t="s">
        <v>9098</v>
      </c>
      <c r="N1513" t="s">
        <v>8255</v>
      </c>
      <c r="O1513">
        <v>0</v>
      </c>
      <c r="P1513">
        <v>0</v>
      </c>
      <c r="Q1513">
        <v>1</v>
      </c>
    </row>
    <row r="1514" spans="1:17" x14ac:dyDescent="0.2">
      <c r="A1514" t="s">
        <v>498</v>
      </c>
      <c r="B1514" t="s">
        <v>134</v>
      </c>
      <c r="C1514" t="s">
        <v>497</v>
      </c>
      <c r="D1514" t="s">
        <v>54</v>
      </c>
      <c r="E1514" t="s">
        <v>941</v>
      </c>
      <c r="F1514">
        <v>0.193</v>
      </c>
      <c r="G1514">
        <v>0.193</v>
      </c>
      <c r="H1514">
        <v>1</v>
      </c>
      <c r="J1514" t="s">
        <v>8388</v>
      </c>
      <c r="K1514" t="s">
        <v>371</v>
      </c>
      <c r="L1514" t="s">
        <v>401</v>
      </c>
      <c r="M1514" t="s">
        <v>9098</v>
      </c>
      <c r="N1514" t="s">
        <v>8256</v>
      </c>
      <c r="O1514">
        <v>0</v>
      </c>
      <c r="P1514">
        <v>0</v>
      </c>
      <c r="Q1514">
        <v>1</v>
      </c>
    </row>
    <row r="1515" spans="1:17" x14ac:dyDescent="0.2">
      <c r="A1515" t="s">
        <v>498</v>
      </c>
      <c r="B1515" t="s">
        <v>134</v>
      </c>
      <c r="C1515" t="s">
        <v>497</v>
      </c>
      <c r="D1515" t="s">
        <v>54</v>
      </c>
      <c r="E1515" t="s">
        <v>8235</v>
      </c>
      <c r="F1515">
        <v>0.193</v>
      </c>
      <c r="G1515">
        <v>0.193</v>
      </c>
      <c r="H1515">
        <v>1</v>
      </c>
      <c r="J1515" t="s">
        <v>8388</v>
      </c>
      <c r="K1515" t="s">
        <v>371</v>
      </c>
      <c r="L1515" t="s">
        <v>401</v>
      </c>
      <c r="M1515" t="s">
        <v>9098</v>
      </c>
      <c r="N1515" t="s">
        <v>8257</v>
      </c>
      <c r="O1515">
        <v>0</v>
      </c>
      <c r="P1515">
        <v>0</v>
      </c>
      <c r="Q1515">
        <v>1</v>
      </c>
    </row>
    <row r="1516" spans="1:17" x14ac:dyDescent="0.2">
      <c r="A1516" t="s">
        <v>498</v>
      </c>
      <c r="B1516" t="s">
        <v>134</v>
      </c>
      <c r="C1516" t="s">
        <v>497</v>
      </c>
      <c r="D1516" t="s">
        <v>54</v>
      </c>
      <c r="E1516" t="s">
        <v>942</v>
      </c>
      <c r="F1516">
        <v>0.2</v>
      </c>
      <c r="G1516">
        <v>0.2</v>
      </c>
      <c r="H1516">
        <v>1</v>
      </c>
      <c r="J1516" t="s">
        <v>8388</v>
      </c>
      <c r="K1516" t="s">
        <v>371</v>
      </c>
      <c r="L1516" t="s">
        <v>401</v>
      </c>
      <c r="M1516" t="s">
        <v>9098</v>
      </c>
      <c r="N1516" t="s">
        <v>8258</v>
      </c>
      <c r="O1516">
        <v>0</v>
      </c>
      <c r="P1516">
        <v>0</v>
      </c>
      <c r="Q1516">
        <v>1</v>
      </c>
    </row>
    <row r="1517" spans="1:17" x14ac:dyDescent="0.2">
      <c r="A1517" t="s">
        <v>498</v>
      </c>
      <c r="B1517" t="s">
        <v>134</v>
      </c>
      <c r="C1517" t="s">
        <v>497</v>
      </c>
      <c r="D1517" t="s">
        <v>54</v>
      </c>
      <c r="E1517" t="s">
        <v>943</v>
      </c>
      <c r="F1517">
        <v>0.20399999999999999</v>
      </c>
      <c r="G1517">
        <v>0.20399999999999999</v>
      </c>
      <c r="H1517">
        <v>1</v>
      </c>
      <c r="J1517" t="s">
        <v>8388</v>
      </c>
      <c r="K1517" t="s">
        <v>371</v>
      </c>
      <c r="L1517" t="s">
        <v>401</v>
      </c>
      <c r="M1517" t="s">
        <v>9098</v>
      </c>
      <c r="N1517" t="s">
        <v>8259</v>
      </c>
      <c r="O1517">
        <v>0</v>
      </c>
      <c r="P1517">
        <v>0</v>
      </c>
      <c r="Q1517">
        <v>1</v>
      </c>
    </row>
    <row r="1518" spans="1:17" x14ac:dyDescent="0.2">
      <c r="A1518" t="s">
        <v>498</v>
      </c>
      <c r="B1518" t="s">
        <v>134</v>
      </c>
      <c r="C1518" t="s">
        <v>497</v>
      </c>
      <c r="D1518" t="s">
        <v>54</v>
      </c>
      <c r="E1518" t="s">
        <v>944</v>
      </c>
      <c r="F1518">
        <v>0.20200000000000001</v>
      </c>
      <c r="G1518">
        <v>0.20200000000000001</v>
      </c>
      <c r="H1518">
        <v>1</v>
      </c>
      <c r="J1518" t="s">
        <v>8388</v>
      </c>
      <c r="K1518" t="s">
        <v>371</v>
      </c>
      <c r="L1518" t="s">
        <v>401</v>
      </c>
      <c r="M1518" t="s">
        <v>9098</v>
      </c>
      <c r="N1518" t="s">
        <v>8380</v>
      </c>
      <c r="O1518">
        <v>0</v>
      </c>
      <c r="P1518">
        <v>0</v>
      </c>
      <c r="Q1518">
        <v>1</v>
      </c>
    </row>
    <row r="1519" spans="1:17" x14ac:dyDescent="0.2">
      <c r="A1519" t="s">
        <v>498</v>
      </c>
      <c r="B1519" t="s">
        <v>134</v>
      </c>
      <c r="C1519" t="s">
        <v>497</v>
      </c>
      <c r="D1519" t="s">
        <v>54</v>
      </c>
      <c r="E1519" t="s">
        <v>945</v>
      </c>
      <c r="F1519">
        <v>0.193</v>
      </c>
      <c r="G1519">
        <v>0.193</v>
      </c>
      <c r="H1519">
        <v>1</v>
      </c>
      <c r="J1519" t="s">
        <v>8388</v>
      </c>
      <c r="K1519" t="s">
        <v>371</v>
      </c>
      <c r="L1519" t="s">
        <v>401</v>
      </c>
      <c r="M1519" t="s">
        <v>9098</v>
      </c>
      <c r="N1519" t="s">
        <v>8381</v>
      </c>
      <c r="O1519">
        <v>0</v>
      </c>
      <c r="P1519">
        <v>0</v>
      </c>
      <c r="Q1519">
        <v>1</v>
      </c>
    </row>
    <row r="1520" spans="1:17" x14ac:dyDescent="0.2">
      <c r="A1520" t="s">
        <v>498</v>
      </c>
      <c r="B1520" t="s">
        <v>134</v>
      </c>
      <c r="C1520" t="s">
        <v>497</v>
      </c>
      <c r="D1520" t="s">
        <v>54</v>
      </c>
      <c r="E1520" t="s">
        <v>946</v>
      </c>
      <c r="F1520">
        <v>0.193</v>
      </c>
      <c r="G1520">
        <v>0.193</v>
      </c>
      <c r="H1520">
        <v>1</v>
      </c>
      <c r="J1520" t="s">
        <v>8388</v>
      </c>
      <c r="K1520" t="s">
        <v>371</v>
      </c>
      <c r="L1520" t="s">
        <v>401</v>
      </c>
      <c r="M1520" t="s">
        <v>9098</v>
      </c>
      <c r="N1520" t="s">
        <v>8654</v>
      </c>
      <c r="O1520">
        <v>0</v>
      </c>
      <c r="P1520">
        <v>0</v>
      </c>
      <c r="Q1520">
        <v>1</v>
      </c>
    </row>
    <row r="1521" spans="1:17" x14ac:dyDescent="0.2">
      <c r="A1521" t="s">
        <v>498</v>
      </c>
      <c r="B1521" t="s">
        <v>134</v>
      </c>
      <c r="C1521" t="s">
        <v>497</v>
      </c>
      <c r="D1521" t="s">
        <v>54</v>
      </c>
      <c r="E1521" t="s">
        <v>947</v>
      </c>
      <c r="F1521">
        <v>0.215</v>
      </c>
      <c r="G1521">
        <v>0.215</v>
      </c>
      <c r="H1521">
        <v>1</v>
      </c>
      <c r="J1521" t="s">
        <v>8388</v>
      </c>
      <c r="K1521" t="s">
        <v>371</v>
      </c>
      <c r="L1521" t="s">
        <v>401</v>
      </c>
      <c r="M1521" t="s">
        <v>9098</v>
      </c>
      <c r="N1521" t="s">
        <v>8655</v>
      </c>
      <c r="O1521">
        <v>0</v>
      </c>
      <c r="P1521">
        <v>0</v>
      </c>
      <c r="Q1521">
        <v>1</v>
      </c>
    </row>
    <row r="1522" spans="1:17" x14ac:dyDescent="0.2">
      <c r="A1522" t="s">
        <v>498</v>
      </c>
      <c r="B1522" t="s">
        <v>134</v>
      </c>
      <c r="C1522" t="s">
        <v>497</v>
      </c>
      <c r="D1522" t="s">
        <v>54</v>
      </c>
      <c r="E1522" t="s">
        <v>948</v>
      </c>
      <c r="F1522">
        <v>0.193</v>
      </c>
      <c r="G1522">
        <v>0.193</v>
      </c>
      <c r="H1522">
        <v>1</v>
      </c>
      <c r="J1522" t="s">
        <v>8388</v>
      </c>
      <c r="K1522" t="s">
        <v>371</v>
      </c>
      <c r="L1522" t="s">
        <v>401</v>
      </c>
      <c r="M1522" t="s">
        <v>9098</v>
      </c>
      <c r="N1522" t="s">
        <v>8672</v>
      </c>
      <c r="O1522">
        <v>0</v>
      </c>
      <c r="P1522">
        <v>0</v>
      </c>
      <c r="Q1522">
        <v>1</v>
      </c>
    </row>
    <row r="1523" spans="1:17" x14ac:dyDescent="0.2">
      <c r="A1523" t="s">
        <v>498</v>
      </c>
      <c r="B1523" t="s">
        <v>134</v>
      </c>
      <c r="C1523" t="s">
        <v>497</v>
      </c>
      <c r="D1523" t="s">
        <v>54</v>
      </c>
      <c r="E1523" t="s">
        <v>949</v>
      </c>
      <c r="F1523">
        <v>0.193</v>
      </c>
      <c r="G1523">
        <v>0.193</v>
      </c>
      <c r="H1523">
        <v>1</v>
      </c>
      <c r="J1523" t="s">
        <v>8388</v>
      </c>
      <c r="K1523" t="s">
        <v>371</v>
      </c>
      <c r="L1523" t="s">
        <v>401</v>
      </c>
      <c r="M1523" t="s">
        <v>9098</v>
      </c>
      <c r="N1523" t="s">
        <v>8661</v>
      </c>
      <c r="O1523">
        <v>0</v>
      </c>
      <c r="P1523">
        <v>0</v>
      </c>
      <c r="Q1523">
        <v>1</v>
      </c>
    </row>
    <row r="1524" spans="1:17" x14ac:dyDescent="0.2">
      <c r="A1524" t="s">
        <v>498</v>
      </c>
      <c r="B1524" t="s">
        <v>134</v>
      </c>
      <c r="C1524" t="s">
        <v>497</v>
      </c>
      <c r="D1524" t="s">
        <v>54</v>
      </c>
      <c r="E1524" t="s">
        <v>950</v>
      </c>
      <c r="F1524">
        <v>0.193</v>
      </c>
      <c r="G1524">
        <v>0.193</v>
      </c>
      <c r="H1524">
        <v>1</v>
      </c>
      <c r="J1524" t="s">
        <v>8388</v>
      </c>
      <c r="K1524" t="s">
        <v>371</v>
      </c>
      <c r="L1524" t="s">
        <v>401</v>
      </c>
      <c r="M1524" t="s">
        <v>9098</v>
      </c>
      <c r="N1524" t="s">
        <v>8660</v>
      </c>
      <c r="O1524">
        <v>0</v>
      </c>
      <c r="P1524">
        <v>0</v>
      </c>
      <c r="Q1524">
        <v>1</v>
      </c>
    </row>
    <row r="1525" spans="1:17" x14ac:dyDescent="0.2">
      <c r="A1525" t="s">
        <v>498</v>
      </c>
      <c r="B1525" t="s">
        <v>134</v>
      </c>
      <c r="C1525" t="s">
        <v>497</v>
      </c>
      <c r="D1525" t="s">
        <v>54</v>
      </c>
      <c r="E1525" t="s">
        <v>951</v>
      </c>
      <c r="F1525">
        <v>0.19500000000000001</v>
      </c>
      <c r="G1525">
        <v>0.19500000000000001</v>
      </c>
      <c r="H1525">
        <v>1</v>
      </c>
      <c r="J1525" t="s">
        <v>8388</v>
      </c>
      <c r="K1525" t="s">
        <v>371</v>
      </c>
      <c r="L1525" t="s">
        <v>401</v>
      </c>
      <c r="M1525" t="s">
        <v>9098</v>
      </c>
      <c r="N1525" t="s">
        <v>8659</v>
      </c>
      <c r="O1525">
        <v>0</v>
      </c>
      <c r="P1525">
        <v>0</v>
      </c>
      <c r="Q1525">
        <v>1</v>
      </c>
    </row>
    <row r="1526" spans="1:17" x14ac:dyDescent="0.2">
      <c r="A1526" t="s">
        <v>498</v>
      </c>
      <c r="B1526" t="s">
        <v>134</v>
      </c>
      <c r="C1526" t="s">
        <v>497</v>
      </c>
      <c r="D1526" t="s">
        <v>54</v>
      </c>
      <c r="E1526" t="s">
        <v>952</v>
      </c>
      <c r="F1526">
        <v>0.19400000000000001</v>
      </c>
      <c r="G1526">
        <v>0.19400000000000001</v>
      </c>
      <c r="H1526">
        <v>1</v>
      </c>
      <c r="J1526" t="s">
        <v>8388</v>
      </c>
      <c r="K1526" t="s">
        <v>371</v>
      </c>
      <c r="L1526" t="s">
        <v>401</v>
      </c>
      <c r="M1526" t="s">
        <v>9098</v>
      </c>
      <c r="N1526" t="s">
        <v>8658</v>
      </c>
      <c r="O1526">
        <v>0</v>
      </c>
      <c r="P1526">
        <v>0</v>
      </c>
      <c r="Q1526">
        <v>1</v>
      </c>
    </row>
    <row r="1527" spans="1:17" x14ac:dyDescent="0.2">
      <c r="A1527" t="s">
        <v>498</v>
      </c>
      <c r="B1527" t="s">
        <v>134</v>
      </c>
      <c r="C1527" t="s">
        <v>497</v>
      </c>
      <c r="D1527" t="s">
        <v>54</v>
      </c>
      <c r="E1527" t="s">
        <v>953</v>
      </c>
      <c r="F1527">
        <v>0.19400000000000001</v>
      </c>
      <c r="G1527">
        <v>0.19400000000000001</v>
      </c>
      <c r="H1527">
        <v>1</v>
      </c>
      <c r="J1527" t="s">
        <v>8388</v>
      </c>
      <c r="K1527" t="s">
        <v>371</v>
      </c>
      <c r="L1527" t="s">
        <v>401</v>
      </c>
      <c r="M1527" t="s">
        <v>9098</v>
      </c>
      <c r="N1527" t="s">
        <v>8656</v>
      </c>
      <c r="O1527">
        <v>0</v>
      </c>
      <c r="P1527">
        <v>0</v>
      </c>
      <c r="Q1527">
        <v>1</v>
      </c>
    </row>
    <row r="1528" spans="1:17" x14ac:dyDescent="0.2">
      <c r="A1528" t="s">
        <v>498</v>
      </c>
      <c r="B1528" t="s">
        <v>134</v>
      </c>
      <c r="C1528" t="s">
        <v>497</v>
      </c>
      <c r="D1528" t="s">
        <v>54</v>
      </c>
      <c r="E1528" t="s">
        <v>954</v>
      </c>
      <c r="F1528">
        <v>0.19700000000000001</v>
      </c>
      <c r="G1528">
        <v>0.19700000000000001</v>
      </c>
      <c r="H1528">
        <v>1</v>
      </c>
      <c r="J1528" t="s">
        <v>8388</v>
      </c>
      <c r="K1528" t="s">
        <v>371</v>
      </c>
      <c r="L1528" t="s">
        <v>401</v>
      </c>
      <c r="M1528" t="s">
        <v>9098</v>
      </c>
      <c r="N1528" t="s">
        <v>8657</v>
      </c>
      <c r="O1528">
        <v>0</v>
      </c>
      <c r="P1528">
        <v>0</v>
      </c>
      <c r="Q1528">
        <v>1</v>
      </c>
    </row>
    <row r="1529" spans="1:17" x14ac:dyDescent="0.2">
      <c r="A1529" t="s">
        <v>498</v>
      </c>
      <c r="B1529" t="s">
        <v>134</v>
      </c>
      <c r="C1529" t="s">
        <v>497</v>
      </c>
      <c r="D1529" t="s">
        <v>54</v>
      </c>
      <c r="E1529" t="s">
        <v>955</v>
      </c>
      <c r="F1529">
        <v>0.19700000000000001</v>
      </c>
      <c r="G1529">
        <v>0.19700000000000001</v>
      </c>
      <c r="H1529">
        <v>1</v>
      </c>
      <c r="J1529" t="s">
        <v>8388</v>
      </c>
      <c r="K1529" t="s">
        <v>371</v>
      </c>
      <c r="L1529" t="s">
        <v>401</v>
      </c>
      <c r="M1529" t="s">
        <v>9098</v>
      </c>
      <c r="N1529" t="s">
        <v>9119</v>
      </c>
      <c r="O1529">
        <v>0</v>
      </c>
      <c r="P1529">
        <v>0</v>
      </c>
      <c r="Q1529">
        <v>1</v>
      </c>
    </row>
    <row r="1530" spans="1:17" x14ac:dyDescent="0.2">
      <c r="A1530" t="s">
        <v>498</v>
      </c>
      <c r="B1530" t="s">
        <v>134</v>
      </c>
      <c r="C1530" t="s">
        <v>497</v>
      </c>
      <c r="D1530" t="s">
        <v>54</v>
      </c>
      <c r="E1530" t="s">
        <v>956</v>
      </c>
      <c r="F1530">
        <v>0.19400000000000001</v>
      </c>
      <c r="G1530">
        <v>0.19400000000000001</v>
      </c>
      <c r="H1530">
        <v>1</v>
      </c>
      <c r="J1530" t="s">
        <v>8388</v>
      </c>
      <c r="K1530" t="s">
        <v>371</v>
      </c>
      <c r="L1530" t="s">
        <v>401</v>
      </c>
      <c r="M1530" t="s">
        <v>9098</v>
      </c>
      <c r="N1530" t="s">
        <v>9120</v>
      </c>
      <c r="O1530">
        <v>0</v>
      </c>
      <c r="P1530">
        <v>0</v>
      </c>
      <c r="Q1530">
        <v>1</v>
      </c>
    </row>
    <row r="1531" spans="1:17" x14ac:dyDescent="0.2">
      <c r="A1531" t="s">
        <v>498</v>
      </c>
      <c r="B1531" t="s">
        <v>134</v>
      </c>
      <c r="C1531" t="s">
        <v>497</v>
      </c>
      <c r="D1531" t="s">
        <v>54</v>
      </c>
      <c r="E1531" t="s">
        <v>957</v>
      </c>
      <c r="F1531">
        <v>0.19400000000000001</v>
      </c>
      <c r="G1531">
        <v>0.19400000000000001</v>
      </c>
      <c r="H1531">
        <v>1</v>
      </c>
      <c r="J1531" t="s">
        <v>8388</v>
      </c>
      <c r="K1531" t="s">
        <v>371</v>
      </c>
      <c r="L1531" t="s">
        <v>401</v>
      </c>
      <c r="M1531" t="s">
        <v>9098</v>
      </c>
      <c r="N1531" t="s">
        <v>9100</v>
      </c>
      <c r="O1531">
        <v>0</v>
      </c>
      <c r="P1531">
        <v>0</v>
      </c>
      <c r="Q1531">
        <v>1</v>
      </c>
    </row>
    <row r="1532" spans="1:17" x14ac:dyDescent="0.2">
      <c r="A1532" t="s">
        <v>498</v>
      </c>
      <c r="B1532" t="s">
        <v>134</v>
      </c>
      <c r="C1532" t="s">
        <v>497</v>
      </c>
      <c r="D1532" t="s">
        <v>54</v>
      </c>
      <c r="E1532" t="s">
        <v>958</v>
      </c>
      <c r="F1532">
        <v>0.19400000000000001</v>
      </c>
      <c r="G1532">
        <v>0.19400000000000001</v>
      </c>
      <c r="H1532">
        <v>1</v>
      </c>
      <c r="J1532" t="s">
        <v>8388</v>
      </c>
      <c r="K1532" t="s">
        <v>371</v>
      </c>
      <c r="L1532" t="s">
        <v>401</v>
      </c>
      <c r="M1532" t="s">
        <v>9098</v>
      </c>
      <c r="N1532" t="s">
        <v>9101</v>
      </c>
      <c r="O1532">
        <v>0</v>
      </c>
      <c r="P1532">
        <v>0</v>
      </c>
      <c r="Q1532">
        <v>1</v>
      </c>
    </row>
    <row r="1533" spans="1:17" x14ac:dyDescent="0.2">
      <c r="A1533" t="s">
        <v>498</v>
      </c>
      <c r="B1533" t="s">
        <v>134</v>
      </c>
      <c r="C1533" t="s">
        <v>497</v>
      </c>
      <c r="D1533" t="s">
        <v>54</v>
      </c>
      <c r="E1533" t="s">
        <v>959</v>
      </c>
      <c r="F1533">
        <v>0.19500000000000001</v>
      </c>
      <c r="G1533">
        <v>0.19500000000000001</v>
      </c>
      <c r="H1533">
        <v>1</v>
      </c>
      <c r="J1533" t="s">
        <v>8388</v>
      </c>
      <c r="K1533" t="s">
        <v>371</v>
      </c>
      <c r="L1533" t="s">
        <v>401</v>
      </c>
      <c r="M1533" t="s">
        <v>9098</v>
      </c>
      <c r="N1533" t="s">
        <v>9102</v>
      </c>
      <c r="O1533">
        <v>0</v>
      </c>
      <c r="P1533">
        <v>0</v>
      </c>
      <c r="Q1533">
        <v>1</v>
      </c>
    </row>
    <row r="1534" spans="1:17" x14ac:dyDescent="0.2">
      <c r="A1534" t="s">
        <v>498</v>
      </c>
      <c r="B1534" t="s">
        <v>134</v>
      </c>
      <c r="C1534" t="s">
        <v>497</v>
      </c>
      <c r="D1534" t="s">
        <v>54</v>
      </c>
      <c r="E1534" t="s">
        <v>960</v>
      </c>
      <c r="F1534">
        <v>0.193</v>
      </c>
      <c r="G1534">
        <v>0.193</v>
      </c>
      <c r="H1534">
        <v>1</v>
      </c>
      <c r="J1534" t="s">
        <v>8388</v>
      </c>
      <c r="K1534" t="s">
        <v>371</v>
      </c>
      <c r="L1534" t="s">
        <v>401</v>
      </c>
      <c r="M1534" t="s">
        <v>9098</v>
      </c>
      <c r="N1534" t="s">
        <v>9103</v>
      </c>
      <c r="O1534">
        <v>0</v>
      </c>
      <c r="P1534">
        <v>0</v>
      </c>
      <c r="Q1534">
        <v>1</v>
      </c>
    </row>
    <row r="1535" spans="1:17" x14ac:dyDescent="0.2">
      <c r="A1535" t="s">
        <v>498</v>
      </c>
      <c r="B1535" t="s">
        <v>134</v>
      </c>
      <c r="C1535" t="s">
        <v>497</v>
      </c>
      <c r="D1535" t="s">
        <v>54</v>
      </c>
      <c r="E1535" t="s">
        <v>961</v>
      </c>
      <c r="F1535">
        <v>0.193</v>
      </c>
      <c r="G1535">
        <v>0.193</v>
      </c>
      <c r="H1535">
        <v>1</v>
      </c>
      <c r="J1535" t="s">
        <v>8388</v>
      </c>
      <c r="K1535" t="s">
        <v>371</v>
      </c>
      <c r="L1535" t="s">
        <v>401</v>
      </c>
      <c r="M1535" t="s">
        <v>9098</v>
      </c>
      <c r="N1535" t="s">
        <v>9104</v>
      </c>
      <c r="O1535">
        <v>0</v>
      </c>
      <c r="P1535">
        <v>0</v>
      </c>
      <c r="Q1535">
        <v>1</v>
      </c>
    </row>
    <row r="1536" spans="1:17" x14ac:dyDescent="0.2">
      <c r="A1536" t="s">
        <v>498</v>
      </c>
      <c r="B1536" t="s">
        <v>134</v>
      </c>
      <c r="C1536" t="s">
        <v>497</v>
      </c>
      <c r="D1536" t="s">
        <v>54</v>
      </c>
      <c r="E1536" t="s">
        <v>962</v>
      </c>
      <c r="F1536">
        <v>0.193</v>
      </c>
      <c r="G1536">
        <v>0.193</v>
      </c>
      <c r="H1536">
        <v>1</v>
      </c>
      <c r="J1536" t="s">
        <v>8388</v>
      </c>
      <c r="K1536" t="s">
        <v>371</v>
      </c>
      <c r="L1536" t="s">
        <v>401</v>
      </c>
      <c r="M1536" t="s">
        <v>9098</v>
      </c>
      <c r="N1536" t="s">
        <v>8981</v>
      </c>
      <c r="O1536">
        <v>0</v>
      </c>
      <c r="P1536">
        <v>0</v>
      </c>
      <c r="Q1536">
        <v>1</v>
      </c>
    </row>
    <row r="1537" spans="1:17" x14ac:dyDescent="0.2">
      <c r="A1537" t="s">
        <v>498</v>
      </c>
      <c r="B1537" t="s">
        <v>134</v>
      </c>
      <c r="C1537" t="s">
        <v>497</v>
      </c>
      <c r="D1537" t="s">
        <v>54</v>
      </c>
      <c r="E1537" t="s">
        <v>963</v>
      </c>
      <c r="F1537">
        <v>0.193</v>
      </c>
      <c r="G1537">
        <v>0.193</v>
      </c>
      <c r="H1537">
        <v>1</v>
      </c>
      <c r="J1537" t="s">
        <v>8388</v>
      </c>
      <c r="K1537" t="s">
        <v>371</v>
      </c>
      <c r="L1537" t="s">
        <v>401</v>
      </c>
      <c r="M1537" t="s">
        <v>9098</v>
      </c>
      <c r="N1537" t="s">
        <v>8985</v>
      </c>
      <c r="O1537">
        <v>0</v>
      </c>
      <c r="P1537">
        <v>0</v>
      </c>
      <c r="Q1537">
        <v>1</v>
      </c>
    </row>
    <row r="1538" spans="1:17" x14ac:dyDescent="0.2">
      <c r="A1538" t="s">
        <v>498</v>
      </c>
      <c r="B1538" t="s">
        <v>134</v>
      </c>
      <c r="C1538" t="s">
        <v>497</v>
      </c>
      <c r="D1538" t="s">
        <v>54</v>
      </c>
      <c r="E1538" t="s">
        <v>964</v>
      </c>
      <c r="F1538">
        <v>0.193</v>
      </c>
      <c r="G1538">
        <v>0.193</v>
      </c>
      <c r="H1538">
        <v>1</v>
      </c>
      <c r="J1538" t="s">
        <v>8388</v>
      </c>
      <c r="K1538" t="s">
        <v>371</v>
      </c>
      <c r="L1538" t="s">
        <v>401</v>
      </c>
      <c r="M1538" t="s">
        <v>9098</v>
      </c>
      <c r="N1538" t="s">
        <v>8986</v>
      </c>
      <c r="O1538">
        <v>0</v>
      </c>
      <c r="P1538">
        <v>0</v>
      </c>
      <c r="Q1538">
        <v>1</v>
      </c>
    </row>
    <row r="1539" spans="1:17" x14ac:dyDescent="0.2">
      <c r="A1539" t="s">
        <v>498</v>
      </c>
      <c r="B1539" t="s">
        <v>134</v>
      </c>
      <c r="C1539" t="s">
        <v>497</v>
      </c>
      <c r="D1539" t="s">
        <v>54</v>
      </c>
      <c r="E1539" t="s">
        <v>8236</v>
      </c>
      <c r="F1539">
        <v>0.21299999999999999</v>
      </c>
      <c r="G1539">
        <v>0.21299999999999999</v>
      </c>
      <c r="H1539">
        <v>1</v>
      </c>
      <c r="J1539" t="s">
        <v>8388</v>
      </c>
      <c r="K1539" t="s">
        <v>371</v>
      </c>
      <c r="L1539" t="s">
        <v>401</v>
      </c>
      <c r="M1539" t="s">
        <v>9098</v>
      </c>
      <c r="N1539" t="s">
        <v>9124</v>
      </c>
      <c r="O1539">
        <v>0</v>
      </c>
      <c r="P1539">
        <v>0</v>
      </c>
      <c r="Q1539">
        <v>1</v>
      </c>
    </row>
    <row r="1540" spans="1:17" x14ac:dyDescent="0.2">
      <c r="A1540" t="s">
        <v>498</v>
      </c>
      <c r="B1540" t="s">
        <v>134</v>
      </c>
      <c r="C1540" t="s">
        <v>497</v>
      </c>
      <c r="D1540" t="s">
        <v>54</v>
      </c>
      <c r="E1540" t="s">
        <v>965</v>
      </c>
      <c r="F1540">
        <v>0.193</v>
      </c>
      <c r="G1540">
        <v>0.193</v>
      </c>
      <c r="H1540">
        <v>1</v>
      </c>
      <c r="J1540" t="s">
        <v>8388</v>
      </c>
      <c r="K1540" t="s">
        <v>371</v>
      </c>
      <c r="L1540" t="s">
        <v>401</v>
      </c>
      <c r="M1540" t="s">
        <v>9098</v>
      </c>
      <c r="N1540" t="s">
        <v>9125</v>
      </c>
      <c r="O1540">
        <v>0</v>
      </c>
      <c r="P1540">
        <v>0</v>
      </c>
      <c r="Q1540">
        <v>1</v>
      </c>
    </row>
    <row r="1541" spans="1:17" x14ac:dyDescent="0.2">
      <c r="A1541" t="s">
        <v>498</v>
      </c>
      <c r="B1541" t="s">
        <v>134</v>
      </c>
      <c r="C1541" t="s">
        <v>497</v>
      </c>
      <c r="D1541" t="s">
        <v>54</v>
      </c>
      <c r="E1541" t="s">
        <v>966</v>
      </c>
      <c r="F1541">
        <v>0.19400000000000001</v>
      </c>
      <c r="G1541">
        <v>0.19400000000000001</v>
      </c>
      <c r="H1541">
        <v>1</v>
      </c>
      <c r="J1541" t="s">
        <v>8388</v>
      </c>
      <c r="K1541" t="s">
        <v>371</v>
      </c>
      <c r="L1541" t="s">
        <v>401</v>
      </c>
      <c r="M1541" t="s">
        <v>9098</v>
      </c>
      <c r="N1541" t="s">
        <v>9121</v>
      </c>
      <c r="O1541">
        <v>0</v>
      </c>
      <c r="P1541">
        <v>0</v>
      </c>
      <c r="Q1541">
        <v>1</v>
      </c>
    </row>
    <row r="1542" spans="1:17" x14ac:dyDescent="0.2">
      <c r="A1542" t="s">
        <v>498</v>
      </c>
      <c r="B1542" t="s">
        <v>134</v>
      </c>
      <c r="C1542" t="s">
        <v>497</v>
      </c>
      <c r="D1542" t="s">
        <v>54</v>
      </c>
      <c r="E1542" t="s">
        <v>967</v>
      </c>
      <c r="F1542">
        <v>0.193</v>
      </c>
      <c r="G1542">
        <v>0.193</v>
      </c>
      <c r="H1542">
        <v>1</v>
      </c>
      <c r="J1542" t="s">
        <v>8388</v>
      </c>
      <c r="K1542" t="s">
        <v>371</v>
      </c>
      <c r="L1542" t="s">
        <v>401</v>
      </c>
      <c r="M1542" t="s">
        <v>9098</v>
      </c>
      <c r="N1542" t="s">
        <v>9122</v>
      </c>
      <c r="O1542">
        <v>0</v>
      </c>
      <c r="P1542">
        <v>0</v>
      </c>
      <c r="Q1542">
        <v>1</v>
      </c>
    </row>
    <row r="1543" spans="1:17" x14ac:dyDescent="0.2">
      <c r="A1543" t="s">
        <v>498</v>
      </c>
      <c r="B1543" t="s">
        <v>134</v>
      </c>
      <c r="C1543" t="s">
        <v>497</v>
      </c>
      <c r="D1543" t="s">
        <v>54</v>
      </c>
      <c r="E1543" t="s">
        <v>968</v>
      </c>
      <c r="F1543">
        <v>0.193</v>
      </c>
      <c r="G1543">
        <v>0.193</v>
      </c>
      <c r="H1543">
        <v>1</v>
      </c>
      <c r="J1543" t="s">
        <v>8388</v>
      </c>
      <c r="K1543" t="s">
        <v>371</v>
      </c>
      <c r="L1543" t="s">
        <v>401</v>
      </c>
      <c r="M1543" t="s">
        <v>9098</v>
      </c>
      <c r="N1543" t="s">
        <v>9105</v>
      </c>
      <c r="O1543">
        <v>0</v>
      </c>
      <c r="P1543">
        <v>0</v>
      </c>
      <c r="Q1543">
        <v>1</v>
      </c>
    </row>
    <row r="1544" spans="1:17" x14ac:dyDescent="0.2">
      <c r="A1544" t="s">
        <v>498</v>
      </c>
      <c r="B1544" t="s">
        <v>134</v>
      </c>
      <c r="C1544" t="s">
        <v>497</v>
      </c>
      <c r="D1544" t="s">
        <v>54</v>
      </c>
      <c r="E1544" t="s">
        <v>969</v>
      </c>
      <c r="F1544">
        <v>0.193</v>
      </c>
      <c r="G1544">
        <v>0.193</v>
      </c>
      <c r="H1544">
        <v>1</v>
      </c>
      <c r="J1544" t="s">
        <v>8388</v>
      </c>
      <c r="K1544" t="s">
        <v>371</v>
      </c>
      <c r="L1544" t="s">
        <v>401</v>
      </c>
      <c r="M1544" t="s">
        <v>9098</v>
      </c>
      <c r="N1544" t="s">
        <v>9106</v>
      </c>
      <c r="O1544">
        <v>0</v>
      </c>
      <c r="P1544">
        <v>0</v>
      </c>
      <c r="Q1544">
        <v>1</v>
      </c>
    </row>
    <row r="1545" spans="1:17" x14ac:dyDescent="0.2">
      <c r="A1545" t="s">
        <v>498</v>
      </c>
      <c r="B1545" t="s">
        <v>134</v>
      </c>
      <c r="C1545" t="s">
        <v>497</v>
      </c>
      <c r="D1545" t="s">
        <v>54</v>
      </c>
      <c r="E1545" t="s">
        <v>970</v>
      </c>
      <c r="F1545">
        <v>0.193</v>
      </c>
      <c r="G1545">
        <v>0.193</v>
      </c>
      <c r="H1545">
        <v>1</v>
      </c>
      <c r="J1545" t="s">
        <v>8388</v>
      </c>
      <c r="K1545" t="s">
        <v>371</v>
      </c>
      <c r="L1545" t="s">
        <v>401</v>
      </c>
      <c r="M1545" t="s">
        <v>9098</v>
      </c>
      <c r="N1545" t="s">
        <v>9107</v>
      </c>
      <c r="O1545">
        <v>0</v>
      </c>
      <c r="P1545">
        <v>0</v>
      </c>
      <c r="Q1545">
        <v>1</v>
      </c>
    </row>
    <row r="1546" spans="1:17" x14ac:dyDescent="0.2">
      <c r="A1546" t="s">
        <v>498</v>
      </c>
      <c r="B1546" t="s">
        <v>134</v>
      </c>
      <c r="C1546" t="s">
        <v>497</v>
      </c>
      <c r="D1546" t="s">
        <v>54</v>
      </c>
      <c r="E1546" t="s">
        <v>971</v>
      </c>
      <c r="F1546">
        <v>0.193</v>
      </c>
      <c r="G1546">
        <v>0.193</v>
      </c>
      <c r="H1546">
        <v>1</v>
      </c>
      <c r="J1546" t="s">
        <v>8388</v>
      </c>
      <c r="K1546" t="s">
        <v>371</v>
      </c>
      <c r="L1546" t="s">
        <v>401</v>
      </c>
      <c r="M1546" t="s">
        <v>9098</v>
      </c>
      <c r="N1546" t="s">
        <v>9108</v>
      </c>
      <c r="O1546">
        <v>0</v>
      </c>
      <c r="P1546">
        <v>0</v>
      </c>
      <c r="Q1546">
        <v>1</v>
      </c>
    </row>
    <row r="1547" spans="1:17" x14ac:dyDescent="0.2">
      <c r="A1547" t="s">
        <v>498</v>
      </c>
      <c r="B1547" t="s">
        <v>134</v>
      </c>
      <c r="C1547" t="s">
        <v>497</v>
      </c>
      <c r="D1547" t="s">
        <v>54</v>
      </c>
      <c r="E1547" t="s">
        <v>972</v>
      </c>
      <c r="F1547">
        <v>0.193</v>
      </c>
      <c r="G1547">
        <v>0.193</v>
      </c>
      <c r="H1547">
        <v>1</v>
      </c>
      <c r="J1547" t="s">
        <v>8388</v>
      </c>
      <c r="K1547" t="s">
        <v>371</v>
      </c>
      <c r="L1547" t="s">
        <v>401</v>
      </c>
      <c r="M1547" t="s">
        <v>9098</v>
      </c>
      <c r="N1547" t="s">
        <v>9109</v>
      </c>
      <c r="O1547">
        <v>0</v>
      </c>
      <c r="P1547">
        <v>0</v>
      </c>
      <c r="Q1547">
        <v>1</v>
      </c>
    </row>
    <row r="1548" spans="1:17" x14ac:dyDescent="0.2">
      <c r="A1548" t="s">
        <v>498</v>
      </c>
      <c r="B1548" t="s">
        <v>134</v>
      </c>
      <c r="C1548" t="s">
        <v>497</v>
      </c>
      <c r="D1548" t="s">
        <v>54</v>
      </c>
      <c r="E1548" t="s">
        <v>973</v>
      </c>
      <c r="F1548">
        <v>0.21299999999999999</v>
      </c>
      <c r="G1548">
        <v>0.21299999999999999</v>
      </c>
      <c r="H1548">
        <v>1</v>
      </c>
      <c r="J1548" t="s">
        <v>8388</v>
      </c>
      <c r="K1548" t="s">
        <v>371</v>
      </c>
      <c r="L1548" t="s">
        <v>401</v>
      </c>
      <c r="M1548" t="s">
        <v>9098</v>
      </c>
      <c r="N1548" t="s">
        <v>9123</v>
      </c>
      <c r="O1548">
        <v>0</v>
      </c>
      <c r="P1548">
        <v>0</v>
      </c>
      <c r="Q1548">
        <v>1</v>
      </c>
    </row>
    <row r="1549" spans="1:17" x14ac:dyDescent="0.2">
      <c r="A1549" t="s">
        <v>498</v>
      </c>
      <c r="B1549" t="s">
        <v>134</v>
      </c>
      <c r="C1549" t="s">
        <v>497</v>
      </c>
      <c r="D1549" t="s">
        <v>54</v>
      </c>
      <c r="E1549" t="s">
        <v>974</v>
      </c>
      <c r="F1549">
        <v>0.219</v>
      </c>
      <c r="G1549">
        <v>0.219</v>
      </c>
      <c r="H1549">
        <v>1</v>
      </c>
      <c r="J1549" t="s">
        <v>8388</v>
      </c>
      <c r="K1549" t="s">
        <v>371</v>
      </c>
      <c r="L1549" t="s">
        <v>401</v>
      </c>
      <c r="M1549" t="s">
        <v>9098</v>
      </c>
      <c r="N1549" t="s">
        <v>9110</v>
      </c>
      <c r="O1549">
        <v>0</v>
      </c>
      <c r="P1549">
        <v>0</v>
      </c>
      <c r="Q1549">
        <v>1</v>
      </c>
    </row>
    <row r="1550" spans="1:17" x14ac:dyDescent="0.2">
      <c r="A1550" t="s">
        <v>498</v>
      </c>
      <c r="B1550" t="s">
        <v>134</v>
      </c>
      <c r="C1550" t="s">
        <v>497</v>
      </c>
      <c r="D1550" t="s">
        <v>54</v>
      </c>
      <c r="E1550" t="s">
        <v>975</v>
      </c>
      <c r="F1550">
        <v>0.216</v>
      </c>
      <c r="G1550">
        <v>0.216</v>
      </c>
      <c r="H1550">
        <v>1</v>
      </c>
      <c r="J1550" t="s">
        <v>8388</v>
      </c>
      <c r="K1550" t="s">
        <v>371</v>
      </c>
      <c r="L1550" t="s">
        <v>401</v>
      </c>
      <c r="M1550" t="s">
        <v>9098</v>
      </c>
      <c r="N1550" t="s">
        <v>9111</v>
      </c>
      <c r="O1550">
        <v>0</v>
      </c>
      <c r="P1550">
        <v>0</v>
      </c>
      <c r="Q1550">
        <v>1</v>
      </c>
    </row>
    <row r="1551" spans="1:17" x14ac:dyDescent="0.2">
      <c r="A1551" t="s">
        <v>498</v>
      </c>
      <c r="B1551" t="s">
        <v>134</v>
      </c>
      <c r="C1551" t="s">
        <v>497</v>
      </c>
      <c r="D1551" t="s">
        <v>54</v>
      </c>
      <c r="E1551" t="s">
        <v>976</v>
      </c>
      <c r="F1551">
        <v>0.193</v>
      </c>
      <c r="G1551">
        <v>0.193</v>
      </c>
      <c r="H1551">
        <v>1</v>
      </c>
      <c r="J1551" t="s">
        <v>8388</v>
      </c>
      <c r="K1551" t="s">
        <v>371</v>
      </c>
      <c r="L1551" t="s">
        <v>401</v>
      </c>
      <c r="M1551" t="s">
        <v>9098</v>
      </c>
      <c r="N1551" t="s">
        <v>9112</v>
      </c>
      <c r="O1551">
        <v>0</v>
      </c>
      <c r="P1551">
        <v>0</v>
      </c>
      <c r="Q1551">
        <v>1</v>
      </c>
    </row>
    <row r="1552" spans="1:17" x14ac:dyDescent="0.2">
      <c r="A1552" t="s">
        <v>498</v>
      </c>
      <c r="B1552" t="s">
        <v>134</v>
      </c>
      <c r="C1552" t="s">
        <v>497</v>
      </c>
      <c r="D1552" t="s">
        <v>54</v>
      </c>
      <c r="E1552" t="s">
        <v>977</v>
      </c>
      <c r="F1552">
        <v>0.193</v>
      </c>
      <c r="G1552">
        <v>0.193</v>
      </c>
      <c r="H1552">
        <v>1</v>
      </c>
      <c r="J1552" t="s">
        <v>8388</v>
      </c>
      <c r="K1552" t="s">
        <v>371</v>
      </c>
      <c r="L1552" t="s">
        <v>401</v>
      </c>
      <c r="M1552" t="s">
        <v>9098</v>
      </c>
      <c r="N1552" t="s">
        <v>9113</v>
      </c>
      <c r="O1552">
        <v>0</v>
      </c>
      <c r="P1552">
        <v>0</v>
      </c>
      <c r="Q1552">
        <v>1</v>
      </c>
    </row>
    <row r="1553" spans="1:17" x14ac:dyDescent="0.2">
      <c r="A1553" t="s">
        <v>498</v>
      </c>
      <c r="B1553" t="s">
        <v>134</v>
      </c>
      <c r="C1553" t="s">
        <v>497</v>
      </c>
      <c r="D1553" t="s">
        <v>54</v>
      </c>
      <c r="E1553" t="s">
        <v>978</v>
      </c>
      <c r="F1553">
        <v>0.193</v>
      </c>
      <c r="G1553">
        <v>0.193</v>
      </c>
      <c r="H1553">
        <v>1</v>
      </c>
      <c r="J1553" t="s">
        <v>8388</v>
      </c>
      <c r="K1553" t="s">
        <v>371</v>
      </c>
      <c r="L1553" t="s">
        <v>401</v>
      </c>
      <c r="M1553" t="s">
        <v>9098</v>
      </c>
      <c r="N1553" t="s">
        <v>9114</v>
      </c>
      <c r="O1553">
        <v>0</v>
      </c>
      <c r="P1553">
        <v>0</v>
      </c>
      <c r="Q1553">
        <v>1</v>
      </c>
    </row>
    <row r="1554" spans="1:17" x14ac:dyDescent="0.2">
      <c r="A1554" t="s">
        <v>498</v>
      </c>
      <c r="B1554" t="s">
        <v>134</v>
      </c>
      <c r="C1554" t="s">
        <v>497</v>
      </c>
      <c r="D1554" t="s">
        <v>54</v>
      </c>
      <c r="E1554" t="s">
        <v>979</v>
      </c>
      <c r="F1554">
        <v>0.193</v>
      </c>
      <c r="G1554">
        <v>0.193</v>
      </c>
      <c r="H1554">
        <v>1</v>
      </c>
      <c r="J1554" t="s">
        <v>8388</v>
      </c>
      <c r="K1554" t="s">
        <v>371</v>
      </c>
      <c r="L1554" t="s">
        <v>401</v>
      </c>
      <c r="M1554" t="s">
        <v>9098</v>
      </c>
      <c r="N1554" t="s">
        <v>9126</v>
      </c>
      <c r="O1554">
        <v>0</v>
      </c>
      <c r="P1554">
        <v>0</v>
      </c>
      <c r="Q1554">
        <v>1</v>
      </c>
    </row>
    <row r="1555" spans="1:17" x14ac:dyDescent="0.2">
      <c r="A1555" t="s">
        <v>498</v>
      </c>
      <c r="B1555" t="s">
        <v>134</v>
      </c>
      <c r="C1555" t="s">
        <v>497</v>
      </c>
      <c r="D1555" t="s">
        <v>54</v>
      </c>
      <c r="E1555" t="s">
        <v>980</v>
      </c>
      <c r="F1555">
        <v>0.193</v>
      </c>
      <c r="G1555">
        <v>0.193</v>
      </c>
      <c r="H1555">
        <v>1</v>
      </c>
      <c r="J1555" t="s">
        <v>8388</v>
      </c>
      <c r="K1555" t="s">
        <v>371</v>
      </c>
      <c r="L1555" t="s">
        <v>401</v>
      </c>
      <c r="M1555" t="s">
        <v>9098</v>
      </c>
      <c r="N1555" t="s">
        <v>9115</v>
      </c>
      <c r="O1555">
        <v>0</v>
      </c>
      <c r="P1555">
        <v>0</v>
      </c>
      <c r="Q1555">
        <v>1</v>
      </c>
    </row>
    <row r="1556" spans="1:17" x14ac:dyDescent="0.2">
      <c r="A1556" t="s">
        <v>498</v>
      </c>
      <c r="B1556" t="s">
        <v>134</v>
      </c>
      <c r="C1556" t="s">
        <v>497</v>
      </c>
      <c r="D1556" t="s">
        <v>54</v>
      </c>
      <c r="E1556" t="s">
        <v>981</v>
      </c>
      <c r="F1556">
        <v>0.193</v>
      </c>
      <c r="G1556">
        <v>0.193</v>
      </c>
      <c r="H1556">
        <v>1</v>
      </c>
      <c r="J1556" t="s">
        <v>8388</v>
      </c>
      <c r="K1556" t="s">
        <v>371</v>
      </c>
      <c r="L1556" t="s">
        <v>401</v>
      </c>
      <c r="M1556" t="s">
        <v>9098</v>
      </c>
      <c r="N1556" t="s">
        <v>9116</v>
      </c>
      <c r="O1556">
        <v>0</v>
      </c>
      <c r="P1556">
        <v>0</v>
      </c>
      <c r="Q1556">
        <v>1</v>
      </c>
    </row>
    <row r="1557" spans="1:17" x14ac:dyDescent="0.2">
      <c r="A1557" t="s">
        <v>498</v>
      </c>
      <c r="B1557" t="s">
        <v>134</v>
      </c>
      <c r="C1557" t="s">
        <v>497</v>
      </c>
      <c r="D1557" t="s">
        <v>54</v>
      </c>
      <c r="E1557" t="s">
        <v>982</v>
      </c>
      <c r="F1557">
        <v>0.19500000000000001</v>
      </c>
      <c r="G1557">
        <v>0.19500000000000001</v>
      </c>
      <c r="H1557">
        <v>1</v>
      </c>
      <c r="J1557" t="s">
        <v>8388</v>
      </c>
      <c r="K1557" t="s">
        <v>371</v>
      </c>
      <c r="L1557" t="s">
        <v>401</v>
      </c>
      <c r="M1557" t="s">
        <v>9098</v>
      </c>
      <c r="N1557" t="s">
        <v>9117</v>
      </c>
      <c r="O1557">
        <v>0</v>
      </c>
      <c r="P1557">
        <v>0</v>
      </c>
      <c r="Q1557">
        <v>1</v>
      </c>
    </row>
    <row r="1558" spans="1:17" x14ac:dyDescent="0.2">
      <c r="A1558" t="s">
        <v>498</v>
      </c>
      <c r="B1558" t="s">
        <v>134</v>
      </c>
      <c r="C1558" t="s">
        <v>497</v>
      </c>
      <c r="D1558" t="s">
        <v>54</v>
      </c>
      <c r="E1558" t="s">
        <v>983</v>
      </c>
      <c r="F1558">
        <v>0.19400000000000001</v>
      </c>
      <c r="G1558">
        <v>0.19400000000000001</v>
      </c>
      <c r="H1558">
        <v>1</v>
      </c>
      <c r="J1558" t="s">
        <v>8388</v>
      </c>
      <c r="K1558" t="s">
        <v>371</v>
      </c>
      <c r="L1558" t="s">
        <v>401</v>
      </c>
      <c r="M1558" t="s">
        <v>9098</v>
      </c>
      <c r="N1558" t="s">
        <v>9118</v>
      </c>
      <c r="O1558">
        <v>0</v>
      </c>
      <c r="P1558">
        <v>0</v>
      </c>
      <c r="Q1558">
        <v>1</v>
      </c>
    </row>
    <row r="1559" spans="1:17" x14ac:dyDescent="0.2">
      <c r="A1559" t="s">
        <v>498</v>
      </c>
      <c r="B1559" t="s">
        <v>134</v>
      </c>
      <c r="C1559" t="s">
        <v>497</v>
      </c>
      <c r="D1559" t="s">
        <v>54</v>
      </c>
      <c r="E1559" t="s">
        <v>984</v>
      </c>
      <c r="F1559">
        <v>0.193</v>
      </c>
      <c r="G1559">
        <v>0.193</v>
      </c>
      <c r="H1559">
        <v>1</v>
      </c>
      <c r="J1559" t="s">
        <v>8388</v>
      </c>
      <c r="K1559" t="s">
        <v>371</v>
      </c>
      <c r="L1559" t="s">
        <v>401</v>
      </c>
      <c r="M1559" t="s">
        <v>9098</v>
      </c>
      <c r="N1559" t="s">
        <v>8982</v>
      </c>
      <c r="O1559">
        <v>0</v>
      </c>
      <c r="P1559">
        <v>0</v>
      </c>
      <c r="Q1559">
        <v>1</v>
      </c>
    </row>
    <row r="1560" spans="1:17" x14ac:dyDescent="0.2">
      <c r="A1560" t="s">
        <v>498</v>
      </c>
      <c r="B1560" t="s">
        <v>134</v>
      </c>
      <c r="C1560" t="s">
        <v>497</v>
      </c>
      <c r="D1560" t="s">
        <v>54</v>
      </c>
      <c r="E1560" t="s">
        <v>985</v>
      </c>
      <c r="F1560">
        <v>0.193</v>
      </c>
      <c r="G1560">
        <v>0.193</v>
      </c>
      <c r="H1560">
        <v>1</v>
      </c>
      <c r="J1560" t="s">
        <v>8388</v>
      </c>
      <c r="K1560" t="s">
        <v>371</v>
      </c>
      <c r="L1560" t="s">
        <v>401</v>
      </c>
      <c r="M1560" t="s">
        <v>9098</v>
      </c>
      <c r="N1560" t="s">
        <v>8988</v>
      </c>
      <c r="O1560">
        <v>0</v>
      </c>
      <c r="P1560">
        <v>0</v>
      </c>
      <c r="Q1560">
        <v>1</v>
      </c>
    </row>
    <row r="1561" spans="1:17" x14ac:dyDescent="0.2">
      <c r="A1561" t="s">
        <v>498</v>
      </c>
      <c r="B1561" t="s">
        <v>134</v>
      </c>
      <c r="C1561" t="s">
        <v>497</v>
      </c>
      <c r="D1561" t="s">
        <v>54</v>
      </c>
      <c r="E1561" t="s">
        <v>986</v>
      </c>
      <c r="F1561">
        <v>0.193</v>
      </c>
      <c r="G1561">
        <v>0.193</v>
      </c>
      <c r="H1561">
        <v>1</v>
      </c>
      <c r="J1561" t="s">
        <v>8388</v>
      </c>
      <c r="K1561" t="s">
        <v>371</v>
      </c>
      <c r="L1561" t="s">
        <v>401</v>
      </c>
      <c r="M1561" t="s">
        <v>9098</v>
      </c>
      <c r="N1561" t="s">
        <v>8989</v>
      </c>
      <c r="O1561">
        <v>0</v>
      </c>
      <c r="P1561">
        <v>0</v>
      </c>
      <c r="Q1561">
        <v>1</v>
      </c>
    </row>
    <row r="1562" spans="1:17" x14ac:dyDescent="0.2">
      <c r="A1562" t="s">
        <v>498</v>
      </c>
      <c r="B1562" t="s">
        <v>134</v>
      </c>
      <c r="C1562" t="s">
        <v>497</v>
      </c>
      <c r="D1562" t="s">
        <v>54</v>
      </c>
      <c r="E1562" t="s">
        <v>987</v>
      </c>
      <c r="F1562">
        <v>0.193</v>
      </c>
      <c r="G1562">
        <v>0.193</v>
      </c>
      <c r="H1562">
        <v>1</v>
      </c>
      <c r="J1562" t="s">
        <v>8388</v>
      </c>
      <c r="K1562" t="s">
        <v>371</v>
      </c>
      <c r="L1562" t="s">
        <v>401</v>
      </c>
      <c r="M1562" t="s">
        <v>9098</v>
      </c>
      <c r="N1562" t="s">
        <v>9127</v>
      </c>
      <c r="O1562">
        <v>0</v>
      </c>
      <c r="P1562">
        <v>0</v>
      </c>
      <c r="Q1562">
        <v>1</v>
      </c>
    </row>
    <row r="1563" spans="1:17" x14ac:dyDescent="0.2">
      <c r="A1563" t="s">
        <v>498</v>
      </c>
      <c r="B1563" t="s">
        <v>134</v>
      </c>
      <c r="C1563" t="s">
        <v>497</v>
      </c>
      <c r="D1563" t="s">
        <v>54</v>
      </c>
      <c r="E1563" t="s">
        <v>8237</v>
      </c>
      <c r="F1563">
        <v>0.193</v>
      </c>
      <c r="G1563">
        <v>0.193</v>
      </c>
      <c r="H1563">
        <v>1</v>
      </c>
      <c r="J1563" t="s">
        <v>8388</v>
      </c>
      <c r="K1563" t="s">
        <v>371</v>
      </c>
      <c r="L1563" t="s">
        <v>401</v>
      </c>
      <c r="M1563" t="s">
        <v>9098</v>
      </c>
      <c r="N1563" t="s">
        <v>9128</v>
      </c>
      <c r="O1563">
        <v>0</v>
      </c>
      <c r="P1563">
        <v>0</v>
      </c>
      <c r="Q1563">
        <v>1</v>
      </c>
    </row>
    <row r="1564" spans="1:17" x14ac:dyDescent="0.2">
      <c r="A1564" t="s">
        <v>498</v>
      </c>
      <c r="B1564" t="s">
        <v>134</v>
      </c>
      <c r="C1564" t="s">
        <v>497</v>
      </c>
      <c r="D1564" t="s">
        <v>54</v>
      </c>
      <c r="E1564" t="s">
        <v>988</v>
      </c>
      <c r="F1564">
        <v>0.193</v>
      </c>
      <c r="G1564">
        <v>0.193</v>
      </c>
      <c r="H1564">
        <v>1</v>
      </c>
      <c r="J1564" t="s">
        <v>8388</v>
      </c>
      <c r="K1564" t="s">
        <v>371</v>
      </c>
      <c r="L1564" t="s">
        <v>401</v>
      </c>
      <c r="M1564" t="s">
        <v>9098</v>
      </c>
      <c r="N1564" t="s">
        <v>9129</v>
      </c>
      <c r="O1564">
        <v>0</v>
      </c>
      <c r="P1564">
        <v>0</v>
      </c>
      <c r="Q1564">
        <v>1</v>
      </c>
    </row>
    <row r="1565" spans="1:17" x14ac:dyDescent="0.2">
      <c r="A1565" t="s">
        <v>498</v>
      </c>
      <c r="B1565" t="s">
        <v>134</v>
      </c>
      <c r="C1565" t="s">
        <v>497</v>
      </c>
      <c r="D1565" t="s">
        <v>54</v>
      </c>
      <c r="E1565" t="s">
        <v>989</v>
      </c>
      <c r="F1565">
        <v>0.19400000000000001</v>
      </c>
      <c r="G1565">
        <v>0.19400000000000001</v>
      </c>
      <c r="H1565">
        <v>1</v>
      </c>
      <c r="J1565" t="s">
        <v>8388</v>
      </c>
      <c r="K1565" t="s">
        <v>371</v>
      </c>
      <c r="L1565" t="s">
        <v>401</v>
      </c>
      <c r="M1565" t="s">
        <v>9098</v>
      </c>
      <c r="N1565" t="s">
        <v>9130</v>
      </c>
      <c r="O1565">
        <v>0</v>
      </c>
      <c r="P1565">
        <v>0</v>
      </c>
      <c r="Q1565">
        <v>1</v>
      </c>
    </row>
    <row r="1566" spans="1:17" x14ac:dyDescent="0.2">
      <c r="A1566" t="s">
        <v>498</v>
      </c>
      <c r="B1566" t="s">
        <v>134</v>
      </c>
      <c r="C1566" t="s">
        <v>497</v>
      </c>
      <c r="D1566" t="s">
        <v>54</v>
      </c>
      <c r="E1566" t="s">
        <v>990</v>
      </c>
      <c r="F1566">
        <v>0.193</v>
      </c>
      <c r="G1566">
        <v>0.193</v>
      </c>
      <c r="H1566">
        <v>1</v>
      </c>
      <c r="J1566" t="s">
        <v>8388</v>
      </c>
      <c r="K1566" t="s">
        <v>371</v>
      </c>
      <c r="L1566" t="s">
        <v>401</v>
      </c>
      <c r="M1566" t="s">
        <v>9098</v>
      </c>
      <c r="N1566" t="s">
        <v>9131</v>
      </c>
      <c r="O1566">
        <v>0</v>
      </c>
      <c r="P1566">
        <v>0</v>
      </c>
      <c r="Q1566">
        <v>1</v>
      </c>
    </row>
    <row r="1567" spans="1:17" x14ac:dyDescent="0.2">
      <c r="A1567" t="s">
        <v>498</v>
      </c>
      <c r="B1567" t="s">
        <v>134</v>
      </c>
      <c r="C1567" t="s">
        <v>497</v>
      </c>
      <c r="D1567" t="s">
        <v>54</v>
      </c>
      <c r="E1567" t="s">
        <v>991</v>
      </c>
      <c r="F1567">
        <v>0.193</v>
      </c>
      <c r="G1567">
        <v>0.193</v>
      </c>
      <c r="H1567">
        <v>1</v>
      </c>
      <c r="J1567" t="s">
        <v>8388</v>
      </c>
      <c r="K1567" t="s">
        <v>371</v>
      </c>
      <c r="L1567" t="s">
        <v>401</v>
      </c>
      <c r="M1567" t="s">
        <v>9098</v>
      </c>
      <c r="N1567" t="s">
        <v>9132</v>
      </c>
      <c r="O1567">
        <v>0</v>
      </c>
      <c r="P1567">
        <v>0</v>
      </c>
      <c r="Q1567">
        <v>1</v>
      </c>
    </row>
    <row r="1568" spans="1:17" x14ac:dyDescent="0.2">
      <c r="A1568" t="s">
        <v>498</v>
      </c>
      <c r="B1568" t="s">
        <v>134</v>
      </c>
      <c r="C1568" t="s">
        <v>497</v>
      </c>
      <c r="D1568" t="s">
        <v>54</v>
      </c>
      <c r="E1568" t="s">
        <v>992</v>
      </c>
      <c r="F1568">
        <v>0.193</v>
      </c>
      <c r="G1568">
        <v>0.193</v>
      </c>
      <c r="H1568">
        <v>1</v>
      </c>
      <c r="J1568" t="s">
        <v>8388</v>
      </c>
      <c r="K1568" t="s">
        <v>371</v>
      </c>
      <c r="L1568" t="s">
        <v>401</v>
      </c>
      <c r="M1568" t="s">
        <v>9098</v>
      </c>
      <c r="N1568" t="s">
        <v>9133</v>
      </c>
      <c r="O1568">
        <v>0</v>
      </c>
      <c r="P1568">
        <v>0</v>
      </c>
      <c r="Q1568">
        <v>1</v>
      </c>
    </row>
    <row r="1569" spans="1:17" x14ac:dyDescent="0.2">
      <c r="A1569" t="s">
        <v>498</v>
      </c>
      <c r="B1569" t="s">
        <v>134</v>
      </c>
      <c r="C1569" t="s">
        <v>497</v>
      </c>
      <c r="D1569" t="s">
        <v>54</v>
      </c>
      <c r="E1569" t="s">
        <v>993</v>
      </c>
      <c r="F1569">
        <v>0.193</v>
      </c>
      <c r="G1569">
        <v>0.193</v>
      </c>
      <c r="H1569">
        <v>1</v>
      </c>
      <c r="J1569" t="s">
        <v>8388</v>
      </c>
      <c r="K1569" t="s">
        <v>371</v>
      </c>
      <c r="L1569" t="s">
        <v>401</v>
      </c>
      <c r="M1569" t="s">
        <v>9098</v>
      </c>
      <c r="N1569" t="s">
        <v>9134</v>
      </c>
      <c r="O1569">
        <v>0</v>
      </c>
      <c r="P1569">
        <v>0</v>
      </c>
      <c r="Q1569">
        <v>1</v>
      </c>
    </row>
    <row r="1570" spans="1:17" x14ac:dyDescent="0.2">
      <c r="A1570" t="s">
        <v>498</v>
      </c>
      <c r="B1570" t="s">
        <v>134</v>
      </c>
      <c r="C1570" t="s">
        <v>497</v>
      </c>
      <c r="D1570" t="s">
        <v>54</v>
      </c>
      <c r="E1570" t="s">
        <v>994</v>
      </c>
      <c r="F1570">
        <v>0.193</v>
      </c>
      <c r="G1570">
        <v>0.193</v>
      </c>
      <c r="H1570">
        <v>1</v>
      </c>
      <c r="J1570" t="s">
        <v>8388</v>
      </c>
      <c r="K1570" t="s">
        <v>371</v>
      </c>
      <c r="L1570" t="s">
        <v>401</v>
      </c>
      <c r="M1570" t="s">
        <v>9098</v>
      </c>
      <c r="N1570" t="s">
        <v>501</v>
      </c>
      <c r="O1570">
        <v>0</v>
      </c>
      <c r="P1570">
        <v>0</v>
      </c>
      <c r="Q1570">
        <v>1</v>
      </c>
    </row>
    <row r="1571" spans="1:17" x14ac:dyDescent="0.2">
      <c r="A1571" t="s">
        <v>498</v>
      </c>
      <c r="B1571" t="s">
        <v>134</v>
      </c>
      <c r="C1571" t="s">
        <v>497</v>
      </c>
      <c r="D1571" t="s">
        <v>54</v>
      </c>
      <c r="E1571" t="s">
        <v>995</v>
      </c>
      <c r="F1571">
        <v>0.193</v>
      </c>
      <c r="G1571">
        <v>0.193</v>
      </c>
      <c r="H1571">
        <v>1</v>
      </c>
      <c r="J1571" t="s">
        <v>8388</v>
      </c>
      <c r="K1571" t="s">
        <v>367</v>
      </c>
      <c r="L1571" t="s">
        <v>402</v>
      </c>
      <c r="M1571" t="s">
        <v>9097</v>
      </c>
      <c r="N1571" t="s">
        <v>8249</v>
      </c>
      <c r="O1571">
        <v>0</v>
      </c>
      <c r="P1571">
        <v>0</v>
      </c>
      <c r="Q1571">
        <v>1</v>
      </c>
    </row>
    <row r="1572" spans="1:17" x14ac:dyDescent="0.2">
      <c r="A1572" t="s">
        <v>498</v>
      </c>
      <c r="B1572" t="s">
        <v>134</v>
      </c>
      <c r="C1572" t="s">
        <v>497</v>
      </c>
      <c r="D1572" t="s">
        <v>54</v>
      </c>
      <c r="E1572" t="s">
        <v>996</v>
      </c>
      <c r="F1572">
        <v>0.193</v>
      </c>
      <c r="G1572">
        <v>0.193</v>
      </c>
      <c r="H1572">
        <v>1</v>
      </c>
      <c r="J1572" t="s">
        <v>8388</v>
      </c>
      <c r="K1572" t="s">
        <v>367</v>
      </c>
      <c r="L1572" t="s">
        <v>402</v>
      </c>
      <c r="M1572" t="s">
        <v>9097</v>
      </c>
      <c r="N1572" t="s">
        <v>8983</v>
      </c>
      <c r="O1572">
        <v>0</v>
      </c>
      <c r="P1572">
        <v>0</v>
      </c>
      <c r="Q1572">
        <v>1</v>
      </c>
    </row>
    <row r="1573" spans="1:17" x14ac:dyDescent="0.2">
      <c r="A1573" t="s">
        <v>498</v>
      </c>
      <c r="B1573" t="s">
        <v>134</v>
      </c>
      <c r="C1573" t="s">
        <v>497</v>
      </c>
      <c r="D1573" t="s">
        <v>54</v>
      </c>
      <c r="E1573" t="s">
        <v>997</v>
      </c>
      <c r="F1573">
        <v>0.19400000000000001</v>
      </c>
      <c r="G1573">
        <v>0.19400000000000001</v>
      </c>
      <c r="H1573">
        <v>1</v>
      </c>
      <c r="J1573" t="s">
        <v>8388</v>
      </c>
      <c r="K1573" t="s">
        <v>367</v>
      </c>
      <c r="L1573" t="s">
        <v>402</v>
      </c>
      <c r="M1573" t="s">
        <v>9097</v>
      </c>
      <c r="N1573" t="s">
        <v>8250</v>
      </c>
      <c r="O1573">
        <v>0</v>
      </c>
      <c r="P1573">
        <v>0</v>
      </c>
      <c r="Q1573">
        <v>1</v>
      </c>
    </row>
    <row r="1574" spans="1:17" x14ac:dyDescent="0.2">
      <c r="A1574" t="s">
        <v>498</v>
      </c>
      <c r="B1574" t="s">
        <v>134</v>
      </c>
      <c r="C1574" t="s">
        <v>497</v>
      </c>
      <c r="D1574" t="s">
        <v>54</v>
      </c>
      <c r="E1574" t="s">
        <v>998</v>
      </c>
      <c r="F1574">
        <v>0.193</v>
      </c>
      <c r="G1574">
        <v>0.193</v>
      </c>
      <c r="H1574">
        <v>1</v>
      </c>
      <c r="J1574" t="s">
        <v>8388</v>
      </c>
      <c r="K1574" t="s">
        <v>367</v>
      </c>
      <c r="L1574" t="s">
        <v>402</v>
      </c>
      <c r="M1574" t="s">
        <v>9097</v>
      </c>
      <c r="N1574" t="s">
        <v>8251</v>
      </c>
      <c r="O1574">
        <v>0</v>
      </c>
      <c r="P1574">
        <v>0</v>
      </c>
      <c r="Q1574">
        <v>1</v>
      </c>
    </row>
    <row r="1575" spans="1:17" x14ac:dyDescent="0.2">
      <c r="A1575" t="s">
        <v>498</v>
      </c>
      <c r="B1575" t="s">
        <v>134</v>
      </c>
      <c r="C1575" t="s">
        <v>497</v>
      </c>
      <c r="D1575" t="s">
        <v>54</v>
      </c>
      <c r="E1575" t="s">
        <v>999</v>
      </c>
      <c r="F1575">
        <v>0.193</v>
      </c>
      <c r="G1575">
        <v>0.193</v>
      </c>
      <c r="H1575">
        <v>1</v>
      </c>
      <c r="J1575" t="s">
        <v>8388</v>
      </c>
      <c r="K1575" t="s">
        <v>367</v>
      </c>
      <c r="L1575" t="s">
        <v>402</v>
      </c>
      <c r="M1575" t="s">
        <v>9097</v>
      </c>
      <c r="N1575" t="s">
        <v>8252</v>
      </c>
      <c r="O1575">
        <v>0</v>
      </c>
      <c r="P1575">
        <v>0</v>
      </c>
      <c r="Q1575">
        <v>1</v>
      </c>
    </row>
    <row r="1576" spans="1:17" x14ac:dyDescent="0.2">
      <c r="A1576" t="s">
        <v>498</v>
      </c>
      <c r="B1576" t="s">
        <v>134</v>
      </c>
      <c r="C1576" t="s">
        <v>497</v>
      </c>
      <c r="D1576" t="s">
        <v>54</v>
      </c>
      <c r="E1576" t="s">
        <v>1000</v>
      </c>
      <c r="F1576">
        <v>0.193</v>
      </c>
      <c r="G1576">
        <v>0.193</v>
      </c>
      <c r="H1576">
        <v>1</v>
      </c>
      <c r="J1576" t="s">
        <v>8388</v>
      </c>
      <c r="K1576" t="s">
        <v>367</v>
      </c>
      <c r="L1576" t="s">
        <v>402</v>
      </c>
      <c r="M1576" t="s">
        <v>9097</v>
      </c>
      <c r="N1576" t="s">
        <v>8253</v>
      </c>
      <c r="O1576">
        <v>0</v>
      </c>
      <c r="P1576">
        <v>0</v>
      </c>
      <c r="Q1576">
        <v>1</v>
      </c>
    </row>
    <row r="1577" spans="1:17" x14ac:dyDescent="0.2">
      <c r="A1577" t="s">
        <v>498</v>
      </c>
      <c r="B1577" t="s">
        <v>134</v>
      </c>
      <c r="C1577" t="s">
        <v>497</v>
      </c>
      <c r="D1577" t="s">
        <v>54</v>
      </c>
      <c r="E1577" t="s">
        <v>1001</v>
      </c>
      <c r="F1577">
        <v>0.193</v>
      </c>
      <c r="G1577">
        <v>0.193</v>
      </c>
      <c r="H1577">
        <v>1</v>
      </c>
      <c r="J1577" t="s">
        <v>8388</v>
      </c>
      <c r="K1577" t="s">
        <v>367</v>
      </c>
      <c r="L1577" t="s">
        <v>402</v>
      </c>
      <c r="M1577" t="s">
        <v>9097</v>
      </c>
      <c r="N1577" t="s">
        <v>8382</v>
      </c>
      <c r="O1577">
        <v>0</v>
      </c>
      <c r="P1577">
        <v>0</v>
      </c>
      <c r="Q1577">
        <v>1</v>
      </c>
    </row>
    <row r="1578" spans="1:17" x14ac:dyDescent="0.2">
      <c r="A1578" t="s">
        <v>498</v>
      </c>
      <c r="B1578" t="s">
        <v>134</v>
      </c>
      <c r="C1578" t="s">
        <v>497</v>
      </c>
      <c r="D1578" t="s">
        <v>54</v>
      </c>
      <c r="E1578" t="s">
        <v>1002</v>
      </c>
      <c r="F1578">
        <v>0.193</v>
      </c>
      <c r="G1578">
        <v>0.193</v>
      </c>
      <c r="H1578">
        <v>1</v>
      </c>
      <c r="J1578" t="s">
        <v>8388</v>
      </c>
      <c r="K1578" t="s">
        <v>367</v>
      </c>
      <c r="L1578" t="s">
        <v>402</v>
      </c>
      <c r="M1578" t="s">
        <v>9097</v>
      </c>
      <c r="N1578" t="s">
        <v>8370</v>
      </c>
      <c r="O1578">
        <v>0</v>
      </c>
      <c r="P1578">
        <v>0</v>
      </c>
      <c r="Q1578">
        <v>1</v>
      </c>
    </row>
    <row r="1579" spans="1:17" x14ac:dyDescent="0.2">
      <c r="A1579" t="s">
        <v>498</v>
      </c>
      <c r="B1579" t="s">
        <v>134</v>
      </c>
      <c r="C1579" t="s">
        <v>497</v>
      </c>
      <c r="D1579" t="s">
        <v>54</v>
      </c>
      <c r="E1579" t="s">
        <v>1003</v>
      </c>
      <c r="F1579">
        <v>0.193</v>
      </c>
      <c r="G1579">
        <v>0.193</v>
      </c>
      <c r="H1579">
        <v>1</v>
      </c>
      <c r="J1579" t="s">
        <v>8388</v>
      </c>
      <c r="K1579" t="s">
        <v>367</v>
      </c>
      <c r="L1579" t="s">
        <v>402</v>
      </c>
      <c r="M1579" t="s">
        <v>9097</v>
      </c>
      <c r="N1579" t="s">
        <v>9099</v>
      </c>
      <c r="O1579">
        <v>0</v>
      </c>
      <c r="P1579">
        <v>0</v>
      </c>
      <c r="Q1579">
        <v>1</v>
      </c>
    </row>
    <row r="1580" spans="1:17" x14ac:dyDescent="0.2">
      <c r="A1580" t="s">
        <v>498</v>
      </c>
      <c r="B1580" t="s">
        <v>134</v>
      </c>
      <c r="C1580" t="s">
        <v>497</v>
      </c>
      <c r="D1580" t="s">
        <v>54</v>
      </c>
      <c r="E1580" t="s">
        <v>1004</v>
      </c>
      <c r="F1580">
        <v>0.215</v>
      </c>
      <c r="G1580">
        <v>0.215</v>
      </c>
      <c r="H1580">
        <v>1</v>
      </c>
      <c r="J1580" t="s">
        <v>8388</v>
      </c>
      <c r="K1580" t="s">
        <v>367</v>
      </c>
      <c r="L1580" t="s">
        <v>402</v>
      </c>
      <c r="M1580" t="s">
        <v>9097</v>
      </c>
      <c r="N1580" t="s">
        <v>8371</v>
      </c>
      <c r="O1580">
        <v>0</v>
      </c>
      <c r="P1580">
        <v>0</v>
      </c>
      <c r="Q1580">
        <v>1</v>
      </c>
    </row>
    <row r="1581" spans="1:17" x14ac:dyDescent="0.2">
      <c r="A1581" t="s">
        <v>498</v>
      </c>
      <c r="B1581" t="s">
        <v>134</v>
      </c>
      <c r="C1581" t="s">
        <v>497</v>
      </c>
      <c r="D1581" t="s">
        <v>54</v>
      </c>
      <c r="E1581" t="s">
        <v>1005</v>
      </c>
      <c r="F1581">
        <v>0.19400000000000001</v>
      </c>
      <c r="G1581">
        <v>0.19400000000000001</v>
      </c>
      <c r="H1581">
        <v>1</v>
      </c>
      <c r="J1581" t="s">
        <v>8388</v>
      </c>
      <c r="K1581" t="s">
        <v>367</v>
      </c>
      <c r="L1581" t="s">
        <v>402</v>
      </c>
      <c r="M1581" t="s">
        <v>9097</v>
      </c>
      <c r="N1581" t="s">
        <v>8366</v>
      </c>
      <c r="O1581">
        <v>0</v>
      </c>
      <c r="P1581">
        <v>0</v>
      </c>
      <c r="Q1581">
        <v>1</v>
      </c>
    </row>
    <row r="1582" spans="1:17" x14ac:dyDescent="0.2">
      <c r="A1582" t="s">
        <v>498</v>
      </c>
      <c r="B1582" t="s">
        <v>134</v>
      </c>
      <c r="C1582" t="s">
        <v>497</v>
      </c>
      <c r="D1582" t="s">
        <v>54</v>
      </c>
      <c r="E1582" t="s">
        <v>1006</v>
      </c>
      <c r="F1582">
        <v>0.193</v>
      </c>
      <c r="G1582">
        <v>0.193</v>
      </c>
      <c r="H1582">
        <v>1</v>
      </c>
      <c r="J1582" t="s">
        <v>8388</v>
      </c>
      <c r="K1582" t="s">
        <v>367</v>
      </c>
      <c r="L1582" t="s">
        <v>402</v>
      </c>
      <c r="M1582" t="s">
        <v>9097</v>
      </c>
      <c r="N1582" t="s">
        <v>8372</v>
      </c>
      <c r="O1582">
        <v>0</v>
      </c>
      <c r="P1582">
        <v>0</v>
      </c>
      <c r="Q1582">
        <v>1</v>
      </c>
    </row>
    <row r="1583" spans="1:17" x14ac:dyDescent="0.2">
      <c r="A1583" t="s">
        <v>498</v>
      </c>
      <c r="B1583" t="s">
        <v>134</v>
      </c>
      <c r="C1583" t="s">
        <v>497</v>
      </c>
      <c r="D1583" t="s">
        <v>54</v>
      </c>
      <c r="E1583" t="s">
        <v>1007</v>
      </c>
      <c r="F1583">
        <v>0.193</v>
      </c>
      <c r="G1583">
        <v>0.193</v>
      </c>
      <c r="H1583">
        <v>1</v>
      </c>
      <c r="J1583" t="s">
        <v>8388</v>
      </c>
      <c r="K1583" t="s">
        <v>367</v>
      </c>
      <c r="L1583" t="s">
        <v>402</v>
      </c>
      <c r="M1583" t="s">
        <v>9097</v>
      </c>
      <c r="N1583" t="s">
        <v>8367</v>
      </c>
      <c r="O1583">
        <v>0</v>
      </c>
      <c r="P1583">
        <v>0</v>
      </c>
      <c r="Q1583">
        <v>1</v>
      </c>
    </row>
    <row r="1584" spans="1:17" x14ac:dyDescent="0.2">
      <c r="A1584" t="s">
        <v>498</v>
      </c>
      <c r="B1584" t="s">
        <v>134</v>
      </c>
      <c r="C1584" t="s">
        <v>497</v>
      </c>
      <c r="D1584" t="s">
        <v>54</v>
      </c>
      <c r="E1584" t="s">
        <v>1008</v>
      </c>
      <c r="F1584">
        <v>0.19500000000000001</v>
      </c>
      <c r="G1584">
        <v>0.19500000000000001</v>
      </c>
      <c r="H1584">
        <v>1</v>
      </c>
      <c r="J1584" t="s">
        <v>8388</v>
      </c>
      <c r="K1584" t="s">
        <v>367</v>
      </c>
      <c r="L1584" t="s">
        <v>402</v>
      </c>
      <c r="M1584" t="s">
        <v>9097</v>
      </c>
      <c r="N1584" t="s">
        <v>8373</v>
      </c>
      <c r="O1584">
        <v>0</v>
      </c>
      <c r="P1584">
        <v>0</v>
      </c>
      <c r="Q1584">
        <v>1</v>
      </c>
    </row>
    <row r="1585" spans="1:17" x14ac:dyDescent="0.2">
      <c r="A1585" t="s">
        <v>498</v>
      </c>
      <c r="B1585" t="s">
        <v>134</v>
      </c>
      <c r="C1585" t="s">
        <v>497</v>
      </c>
      <c r="D1585" t="s">
        <v>54</v>
      </c>
      <c r="E1585" t="s">
        <v>1009</v>
      </c>
      <c r="F1585">
        <v>0.19500000000000001</v>
      </c>
      <c r="G1585">
        <v>0.19500000000000001</v>
      </c>
      <c r="H1585">
        <v>1</v>
      </c>
      <c r="J1585" t="s">
        <v>8388</v>
      </c>
      <c r="K1585" t="s">
        <v>367</v>
      </c>
      <c r="L1585" t="s">
        <v>402</v>
      </c>
      <c r="M1585" t="s">
        <v>9097</v>
      </c>
      <c r="N1585" t="s">
        <v>8374</v>
      </c>
      <c r="O1585">
        <v>0</v>
      </c>
      <c r="P1585">
        <v>0</v>
      </c>
      <c r="Q1585">
        <v>1</v>
      </c>
    </row>
    <row r="1586" spans="1:17" x14ac:dyDescent="0.2">
      <c r="A1586" t="s">
        <v>498</v>
      </c>
      <c r="B1586" t="s">
        <v>134</v>
      </c>
      <c r="C1586" t="s">
        <v>497</v>
      </c>
      <c r="D1586" t="s">
        <v>54</v>
      </c>
      <c r="E1586" t="s">
        <v>1010</v>
      </c>
      <c r="F1586">
        <v>0.193</v>
      </c>
      <c r="G1586">
        <v>0.193</v>
      </c>
      <c r="H1586">
        <v>1</v>
      </c>
      <c r="J1586" t="s">
        <v>8388</v>
      </c>
      <c r="K1586" t="s">
        <v>367</v>
      </c>
      <c r="L1586" t="s">
        <v>402</v>
      </c>
      <c r="M1586" t="s">
        <v>9097</v>
      </c>
      <c r="N1586" t="s">
        <v>8375</v>
      </c>
      <c r="O1586">
        <v>0</v>
      </c>
      <c r="P1586">
        <v>0</v>
      </c>
      <c r="Q1586">
        <v>1</v>
      </c>
    </row>
    <row r="1587" spans="1:17" x14ac:dyDescent="0.2">
      <c r="A1587" t="s">
        <v>498</v>
      </c>
      <c r="B1587" t="s">
        <v>134</v>
      </c>
      <c r="C1587" t="s">
        <v>497</v>
      </c>
      <c r="D1587" t="s">
        <v>54</v>
      </c>
      <c r="E1587" t="s">
        <v>8238</v>
      </c>
      <c r="F1587">
        <v>0.193</v>
      </c>
      <c r="G1587">
        <v>0.193</v>
      </c>
      <c r="H1587">
        <v>1</v>
      </c>
      <c r="J1587" t="s">
        <v>8388</v>
      </c>
      <c r="K1587" t="s">
        <v>367</v>
      </c>
      <c r="L1587" t="s">
        <v>402</v>
      </c>
      <c r="M1587" t="s">
        <v>9097</v>
      </c>
      <c r="N1587" t="s">
        <v>8376</v>
      </c>
      <c r="O1587">
        <v>0</v>
      </c>
      <c r="P1587">
        <v>0</v>
      </c>
      <c r="Q1587">
        <v>1</v>
      </c>
    </row>
    <row r="1588" spans="1:17" x14ac:dyDescent="0.2">
      <c r="A1588" t="s">
        <v>498</v>
      </c>
      <c r="B1588" t="s">
        <v>134</v>
      </c>
      <c r="C1588" t="s">
        <v>497</v>
      </c>
      <c r="D1588" t="s">
        <v>54</v>
      </c>
      <c r="E1588" t="s">
        <v>1011</v>
      </c>
      <c r="F1588">
        <v>0.193</v>
      </c>
      <c r="G1588">
        <v>0.193</v>
      </c>
      <c r="H1588">
        <v>1</v>
      </c>
      <c r="J1588" t="s">
        <v>8388</v>
      </c>
      <c r="K1588" t="s">
        <v>367</v>
      </c>
      <c r="L1588" t="s">
        <v>402</v>
      </c>
      <c r="M1588" t="s">
        <v>9097</v>
      </c>
      <c r="N1588" t="s">
        <v>8377</v>
      </c>
      <c r="O1588">
        <v>0</v>
      </c>
      <c r="P1588">
        <v>0</v>
      </c>
      <c r="Q1588">
        <v>1</v>
      </c>
    </row>
    <row r="1589" spans="1:17" x14ac:dyDescent="0.2">
      <c r="A1589" t="s">
        <v>498</v>
      </c>
      <c r="B1589" t="s">
        <v>134</v>
      </c>
      <c r="C1589" t="s">
        <v>497</v>
      </c>
      <c r="D1589" t="s">
        <v>54</v>
      </c>
      <c r="E1589" t="s">
        <v>1012</v>
      </c>
      <c r="F1589">
        <v>0.193</v>
      </c>
      <c r="G1589">
        <v>0.193</v>
      </c>
      <c r="H1589">
        <v>1</v>
      </c>
      <c r="J1589" t="s">
        <v>8388</v>
      </c>
      <c r="K1589" t="s">
        <v>367</v>
      </c>
      <c r="L1589" t="s">
        <v>402</v>
      </c>
      <c r="M1589" t="s">
        <v>9097</v>
      </c>
      <c r="N1589" t="s">
        <v>8378</v>
      </c>
      <c r="O1589">
        <v>0</v>
      </c>
      <c r="P1589">
        <v>0</v>
      </c>
      <c r="Q1589">
        <v>1</v>
      </c>
    </row>
    <row r="1590" spans="1:17" x14ac:dyDescent="0.2">
      <c r="A1590" t="s">
        <v>498</v>
      </c>
      <c r="B1590" t="s">
        <v>134</v>
      </c>
      <c r="C1590" t="s">
        <v>497</v>
      </c>
      <c r="D1590" t="s">
        <v>54</v>
      </c>
      <c r="E1590" t="s">
        <v>1013</v>
      </c>
      <c r="F1590">
        <v>0.193</v>
      </c>
      <c r="G1590">
        <v>0.193</v>
      </c>
      <c r="H1590">
        <v>1</v>
      </c>
      <c r="J1590" t="s">
        <v>8388</v>
      </c>
      <c r="K1590" t="s">
        <v>367</v>
      </c>
      <c r="L1590" t="s">
        <v>402</v>
      </c>
      <c r="M1590" t="s">
        <v>9097</v>
      </c>
      <c r="N1590" t="s">
        <v>8368</v>
      </c>
      <c r="O1590">
        <v>0</v>
      </c>
      <c r="P1590">
        <v>0</v>
      </c>
      <c r="Q1590">
        <v>1</v>
      </c>
    </row>
    <row r="1591" spans="1:17" x14ac:dyDescent="0.2">
      <c r="A1591" t="s">
        <v>498</v>
      </c>
      <c r="B1591" t="s">
        <v>134</v>
      </c>
      <c r="C1591" t="s">
        <v>497</v>
      </c>
      <c r="D1591" t="s">
        <v>54</v>
      </c>
      <c r="E1591" t="s">
        <v>1014</v>
      </c>
      <c r="F1591">
        <v>0.193</v>
      </c>
      <c r="G1591">
        <v>0.193</v>
      </c>
      <c r="H1591">
        <v>1</v>
      </c>
      <c r="J1591" t="s">
        <v>8388</v>
      </c>
      <c r="K1591" t="s">
        <v>367</v>
      </c>
      <c r="L1591" t="s">
        <v>402</v>
      </c>
      <c r="M1591" t="s">
        <v>9097</v>
      </c>
      <c r="N1591" t="s">
        <v>8369</v>
      </c>
      <c r="O1591">
        <v>0</v>
      </c>
      <c r="P1591">
        <v>0</v>
      </c>
      <c r="Q1591">
        <v>1</v>
      </c>
    </row>
    <row r="1592" spans="1:17" x14ac:dyDescent="0.2">
      <c r="A1592" t="s">
        <v>498</v>
      </c>
      <c r="B1592" t="s">
        <v>134</v>
      </c>
      <c r="C1592" t="s">
        <v>497</v>
      </c>
      <c r="D1592" t="s">
        <v>54</v>
      </c>
      <c r="E1592" t="s">
        <v>1015</v>
      </c>
      <c r="F1592">
        <v>0.193</v>
      </c>
      <c r="G1592">
        <v>0.193</v>
      </c>
      <c r="H1592">
        <v>1</v>
      </c>
      <c r="J1592" t="s">
        <v>8388</v>
      </c>
      <c r="K1592" t="s">
        <v>367</v>
      </c>
      <c r="L1592" t="s">
        <v>402</v>
      </c>
      <c r="M1592" t="s">
        <v>9097</v>
      </c>
      <c r="N1592" t="s">
        <v>499</v>
      </c>
      <c r="O1592">
        <v>0</v>
      </c>
      <c r="P1592">
        <v>0</v>
      </c>
      <c r="Q1592">
        <v>1</v>
      </c>
    </row>
    <row r="1593" spans="1:17" x14ac:dyDescent="0.2">
      <c r="A1593" t="s">
        <v>498</v>
      </c>
      <c r="B1593" t="s">
        <v>134</v>
      </c>
      <c r="C1593" t="s">
        <v>497</v>
      </c>
      <c r="D1593" t="s">
        <v>54</v>
      </c>
      <c r="E1593" t="s">
        <v>1016</v>
      </c>
      <c r="F1593">
        <v>0.193</v>
      </c>
      <c r="G1593">
        <v>0.193</v>
      </c>
      <c r="H1593">
        <v>1</v>
      </c>
      <c r="J1593" t="s">
        <v>8388</v>
      </c>
      <c r="K1593" t="s">
        <v>367</v>
      </c>
      <c r="L1593" t="s">
        <v>402</v>
      </c>
      <c r="M1593" t="s">
        <v>9097</v>
      </c>
      <c r="N1593" t="s">
        <v>500</v>
      </c>
      <c r="O1593">
        <v>0</v>
      </c>
      <c r="P1593">
        <v>0</v>
      </c>
      <c r="Q1593">
        <v>1</v>
      </c>
    </row>
    <row r="1594" spans="1:17" x14ac:dyDescent="0.2">
      <c r="A1594" t="s">
        <v>498</v>
      </c>
      <c r="B1594" t="s">
        <v>134</v>
      </c>
      <c r="C1594" t="s">
        <v>497</v>
      </c>
      <c r="D1594" t="s">
        <v>54</v>
      </c>
      <c r="E1594" t="s">
        <v>1017</v>
      </c>
      <c r="F1594">
        <v>0.193</v>
      </c>
      <c r="G1594">
        <v>0.193</v>
      </c>
      <c r="H1594">
        <v>1</v>
      </c>
      <c r="J1594" t="s">
        <v>8388</v>
      </c>
      <c r="K1594" t="s">
        <v>367</v>
      </c>
      <c r="L1594" t="s">
        <v>402</v>
      </c>
      <c r="M1594" t="s">
        <v>9097</v>
      </c>
      <c r="N1594" t="s">
        <v>8379</v>
      </c>
      <c r="O1594">
        <v>0</v>
      </c>
      <c r="P1594">
        <v>0</v>
      </c>
      <c r="Q1594">
        <v>1</v>
      </c>
    </row>
    <row r="1595" spans="1:17" x14ac:dyDescent="0.2">
      <c r="A1595" t="s">
        <v>498</v>
      </c>
      <c r="B1595" t="s">
        <v>134</v>
      </c>
      <c r="C1595" t="s">
        <v>497</v>
      </c>
      <c r="D1595" t="s">
        <v>54</v>
      </c>
      <c r="E1595" t="s">
        <v>1018</v>
      </c>
      <c r="F1595">
        <v>0.193</v>
      </c>
      <c r="G1595">
        <v>0.193</v>
      </c>
      <c r="H1595">
        <v>1</v>
      </c>
      <c r="J1595" t="s">
        <v>8388</v>
      </c>
      <c r="K1595" t="s">
        <v>367</v>
      </c>
      <c r="L1595" t="s">
        <v>402</v>
      </c>
      <c r="M1595" t="s">
        <v>9097</v>
      </c>
      <c r="N1595" t="s">
        <v>8254</v>
      </c>
      <c r="O1595">
        <v>0</v>
      </c>
      <c r="P1595">
        <v>0</v>
      </c>
      <c r="Q1595">
        <v>1</v>
      </c>
    </row>
    <row r="1596" spans="1:17" x14ac:dyDescent="0.2">
      <c r="A1596" t="s">
        <v>498</v>
      </c>
      <c r="B1596" t="s">
        <v>134</v>
      </c>
      <c r="C1596" t="s">
        <v>497</v>
      </c>
      <c r="D1596" t="s">
        <v>54</v>
      </c>
      <c r="E1596" t="s">
        <v>1019</v>
      </c>
      <c r="F1596">
        <v>0.193</v>
      </c>
      <c r="G1596">
        <v>0.193</v>
      </c>
      <c r="H1596">
        <v>1</v>
      </c>
      <c r="J1596" t="s">
        <v>8388</v>
      </c>
      <c r="K1596" t="s">
        <v>367</v>
      </c>
      <c r="L1596" t="s">
        <v>402</v>
      </c>
      <c r="M1596" t="s">
        <v>9097</v>
      </c>
      <c r="N1596" t="s">
        <v>8255</v>
      </c>
      <c r="O1596">
        <v>0</v>
      </c>
      <c r="P1596">
        <v>0</v>
      </c>
      <c r="Q1596">
        <v>1</v>
      </c>
    </row>
    <row r="1597" spans="1:17" x14ac:dyDescent="0.2">
      <c r="A1597" t="s">
        <v>498</v>
      </c>
      <c r="B1597" t="s">
        <v>134</v>
      </c>
      <c r="C1597" t="s">
        <v>497</v>
      </c>
      <c r="D1597" t="s">
        <v>54</v>
      </c>
      <c r="E1597" t="s">
        <v>1020</v>
      </c>
      <c r="F1597">
        <v>0.193</v>
      </c>
      <c r="G1597">
        <v>0.193</v>
      </c>
      <c r="H1597">
        <v>1</v>
      </c>
      <c r="J1597" t="s">
        <v>8388</v>
      </c>
      <c r="K1597" t="s">
        <v>367</v>
      </c>
      <c r="L1597" t="s">
        <v>402</v>
      </c>
      <c r="M1597" t="s">
        <v>9097</v>
      </c>
      <c r="N1597" t="s">
        <v>8256</v>
      </c>
      <c r="O1597">
        <v>0</v>
      </c>
      <c r="P1597">
        <v>0</v>
      </c>
      <c r="Q1597">
        <v>1</v>
      </c>
    </row>
    <row r="1598" spans="1:17" x14ac:dyDescent="0.2">
      <c r="A1598" t="s">
        <v>498</v>
      </c>
      <c r="B1598" t="s">
        <v>134</v>
      </c>
      <c r="C1598" t="s">
        <v>497</v>
      </c>
      <c r="D1598" t="s">
        <v>54</v>
      </c>
      <c r="E1598" t="s">
        <v>8239</v>
      </c>
      <c r="F1598">
        <v>0.193</v>
      </c>
      <c r="G1598">
        <v>0.193</v>
      </c>
      <c r="H1598">
        <v>1</v>
      </c>
      <c r="J1598" t="s">
        <v>8388</v>
      </c>
      <c r="K1598" t="s">
        <v>367</v>
      </c>
      <c r="L1598" t="s">
        <v>402</v>
      </c>
      <c r="M1598" t="s">
        <v>9097</v>
      </c>
      <c r="N1598" t="s">
        <v>8257</v>
      </c>
      <c r="O1598">
        <v>1E-3</v>
      </c>
      <c r="P1598">
        <v>1E-3</v>
      </c>
      <c r="Q1598">
        <v>1</v>
      </c>
    </row>
    <row r="1599" spans="1:17" x14ac:dyDescent="0.2">
      <c r="A1599" t="s">
        <v>498</v>
      </c>
      <c r="B1599" t="s">
        <v>134</v>
      </c>
      <c r="C1599" t="s">
        <v>497</v>
      </c>
      <c r="D1599" t="s">
        <v>54</v>
      </c>
      <c r="E1599" t="s">
        <v>1021</v>
      </c>
      <c r="F1599">
        <v>0.193</v>
      </c>
      <c r="G1599">
        <v>0.193</v>
      </c>
      <c r="H1599">
        <v>1</v>
      </c>
      <c r="J1599" t="s">
        <v>8388</v>
      </c>
      <c r="K1599" t="s">
        <v>367</v>
      </c>
      <c r="L1599" t="s">
        <v>402</v>
      </c>
      <c r="M1599" t="s">
        <v>9097</v>
      </c>
      <c r="N1599" t="s">
        <v>8258</v>
      </c>
      <c r="O1599">
        <v>1E-3</v>
      </c>
      <c r="P1599">
        <v>1E-3</v>
      </c>
      <c r="Q1599">
        <v>1</v>
      </c>
    </row>
    <row r="1600" spans="1:17" x14ac:dyDescent="0.2">
      <c r="A1600" t="s">
        <v>498</v>
      </c>
      <c r="B1600" t="s">
        <v>134</v>
      </c>
      <c r="C1600" t="s">
        <v>497</v>
      </c>
      <c r="D1600" t="s">
        <v>54</v>
      </c>
      <c r="E1600" t="s">
        <v>1022</v>
      </c>
      <c r="F1600">
        <v>0.193</v>
      </c>
      <c r="G1600">
        <v>0.193</v>
      </c>
      <c r="H1600">
        <v>1</v>
      </c>
      <c r="J1600" t="s">
        <v>8388</v>
      </c>
      <c r="K1600" t="s">
        <v>367</v>
      </c>
      <c r="L1600" t="s">
        <v>402</v>
      </c>
      <c r="M1600" t="s">
        <v>9097</v>
      </c>
      <c r="N1600" t="s">
        <v>8380</v>
      </c>
      <c r="O1600">
        <v>2E-3</v>
      </c>
      <c r="P1600">
        <v>2E-3</v>
      </c>
      <c r="Q1600">
        <v>1</v>
      </c>
    </row>
    <row r="1601" spans="1:17" x14ac:dyDescent="0.2">
      <c r="A1601" t="s">
        <v>498</v>
      </c>
      <c r="B1601" t="s">
        <v>134</v>
      </c>
      <c r="C1601" t="s">
        <v>497</v>
      </c>
      <c r="D1601" t="s">
        <v>54</v>
      </c>
      <c r="E1601" t="s">
        <v>1023</v>
      </c>
      <c r="F1601">
        <v>0.193</v>
      </c>
      <c r="G1601">
        <v>0.193</v>
      </c>
      <c r="H1601">
        <v>1</v>
      </c>
      <c r="J1601" t="s">
        <v>8388</v>
      </c>
      <c r="K1601" t="s">
        <v>367</v>
      </c>
      <c r="L1601" t="s">
        <v>402</v>
      </c>
      <c r="M1601" t="s">
        <v>9097</v>
      </c>
      <c r="N1601" t="s">
        <v>8381</v>
      </c>
      <c r="O1601">
        <v>2E-3</v>
      </c>
      <c r="P1601">
        <v>2E-3</v>
      </c>
      <c r="Q1601">
        <v>1</v>
      </c>
    </row>
    <row r="1602" spans="1:17" x14ac:dyDescent="0.2">
      <c r="A1602" t="s">
        <v>498</v>
      </c>
      <c r="B1602" t="s">
        <v>134</v>
      </c>
      <c r="C1602" t="s">
        <v>497</v>
      </c>
      <c r="D1602" t="s">
        <v>54</v>
      </c>
      <c r="E1602" t="s">
        <v>1024</v>
      </c>
      <c r="F1602">
        <v>0.193</v>
      </c>
      <c r="G1602">
        <v>0.193</v>
      </c>
      <c r="H1602">
        <v>1</v>
      </c>
      <c r="J1602" t="s">
        <v>8388</v>
      </c>
      <c r="K1602" t="s">
        <v>367</v>
      </c>
      <c r="L1602" t="s">
        <v>402</v>
      </c>
      <c r="M1602" t="s">
        <v>9097</v>
      </c>
      <c r="N1602" t="s">
        <v>8672</v>
      </c>
      <c r="O1602">
        <v>1E-3</v>
      </c>
      <c r="P1602">
        <v>1E-3</v>
      </c>
      <c r="Q1602">
        <v>1</v>
      </c>
    </row>
    <row r="1603" spans="1:17" x14ac:dyDescent="0.2">
      <c r="A1603" t="s">
        <v>498</v>
      </c>
      <c r="B1603" t="s">
        <v>134</v>
      </c>
      <c r="C1603" t="s">
        <v>497</v>
      </c>
      <c r="D1603" t="s">
        <v>54</v>
      </c>
      <c r="E1603" t="s">
        <v>1025</v>
      </c>
      <c r="F1603">
        <v>0.193</v>
      </c>
      <c r="G1603">
        <v>0.193</v>
      </c>
      <c r="H1603">
        <v>1</v>
      </c>
      <c r="J1603" t="s">
        <v>8388</v>
      </c>
      <c r="K1603" t="s">
        <v>367</v>
      </c>
      <c r="L1603" t="s">
        <v>402</v>
      </c>
      <c r="M1603" t="s">
        <v>9097</v>
      </c>
      <c r="N1603" t="s">
        <v>8661</v>
      </c>
      <c r="O1603">
        <v>1E-3</v>
      </c>
      <c r="P1603">
        <v>1E-3</v>
      </c>
      <c r="Q1603">
        <v>1</v>
      </c>
    </row>
    <row r="1604" spans="1:17" x14ac:dyDescent="0.2">
      <c r="A1604" t="s">
        <v>498</v>
      </c>
      <c r="B1604" t="s">
        <v>134</v>
      </c>
      <c r="C1604" t="s">
        <v>497</v>
      </c>
      <c r="D1604" t="s">
        <v>54</v>
      </c>
      <c r="E1604" t="s">
        <v>1026</v>
      </c>
      <c r="F1604">
        <v>0.193</v>
      </c>
      <c r="G1604">
        <v>0.193</v>
      </c>
      <c r="H1604">
        <v>1</v>
      </c>
      <c r="J1604" t="s">
        <v>8388</v>
      </c>
      <c r="K1604" t="s">
        <v>367</v>
      </c>
      <c r="L1604" t="s">
        <v>402</v>
      </c>
      <c r="M1604" t="s">
        <v>9097</v>
      </c>
      <c r="N1604" t="s">
        <v>8660</v>
      </c>
      <c r="O1604">
        <v>0</v>
      </c>
      <c r="P1604">
        <v>0</v>
      </c>
      <c r="Q1604">
        <v>1</v>
      </c>
    </row>
    <row r="1605" spans="1:17" x14ac:dyDescent="0.2">
      <c r="A1605" t="s">
        <v>498</v>
      </c>
      <c r="B1605" t="s">
        <v>134</v>
      </c>
      <c r="C1605" t="s">
        <v>497</v>
      </c>
      <c r="D1605" t="s">
        <v>54</v>
      </c>
      <c r="E1605" t="s">
        <v>1027</v>
      </c>
      <c r="F1605">
        <v>0.19400000000000001</v>
      </c>
      <c r="G1605">
        <v>0.19400000000000001</v>
      </c>
      <c r="H1605">
        <v>1</v>
      </c>
      <c r="J1605" t="s">
        <v>8388</v>
      </c>
      <c r="K1605" t="s">
        <v>367</v>
      </c>
      <c r="L1605" t="s">
        <v>402</v>
      </c>
      <c r="M1605" t="s">
        <v>9097</v>
      </c>
      <c r="N1605" t="s">
        <v>8659</v>
      </c>
      <c r="O1605">
        <v>0</v>
      </c>
      <c r="P1605">
        <v>0</v>
      </c>
      <c r="Q1605">
        <v>1</v>
      </c>
    </row>
    <row r="1606" spans="1:17" x14ac:dyDescent="0.2">
      <c r="A1606" t="s">
        <v>498</v>
      </c>
      <c r="B1606" t="s">
        <v>134</v>
      </c>
      <c r="C1606" t="s">
        <v>497</v>
      </c>
      <c r="D1606" t="s">
        <v>54</v>
      </c>
      <c r="E1606" t="s">
        <v>1028</v>
      </c>
      <c r="F1606">
        <v>0.193</v>
      </c>
      <c r="G1606">
        <v>0.193</v>
      </c>
      <c r="H1606">
        <v>1</v>
      </c>
      <c r="J1606" t="s">
        <v>8388</v>
      </c>
      <c r="K1606" t="s">
        <v>367</v>
      </c>
      <c r="L1606" t="s">
        <v>402</v>
      </c>
      <c r="M1606" t="s">
        <v>9097</v>
      </c>
      <c r="N1606" t="s">
        <v>8658</v>
      </c>
      <c r="O1606">
        <v>0</v>
      </c>
      <c r="P1606">
        <v>0</v>
      </c>
      <c r="Q1606">
        <v>1</v>
      </c>
    </row>
    <row r="1607" spans="1:17" x14ac:dyDescent="0.2">
      <c r="A1607" t="s">
        <v>498</v>
      </c>
      <c r="B1607" t="s">
        <v>134</v>
      </c>
      <c r="C1607" t="s">
        <v>497</v>
      </c>
      <c r="D1607" t="s">
        <v>54</v>
      </c>
      <c r="E1607" t="s">
        <v>1029</v>
      </c>
      <c r="F1607">
        <v>0.193</v>
      </c>
      <c r="G1607">
        <v>0.193</v>
      </c>
      <c r="H1607">
        <v>1</v>
      </c>
      <c r="J1607" t="s">
        <v>8388</v>
      </c>
      <c r="K1607" t="s">
        <v>367</v>
      </c>
      <c r="L1607" t="s">
        <v>402</v>
      </c>
      <c r="M1607" t="s">
        <v>9097</v>
      </c>
      <c r="N1607" t="s">
        <v>8656</v>
      </c>
      <c r="O1607">
        <v>0</v>
      </c>
      <c r="P1607">
        <v>0</v>
      </c>
      <c r="Q1607">
        <v>1</v>
      </c>
    </row>
    <row r="1608" spans="1:17" x14ac:dyDescent="0.2">
      <c r="A1608" t="s">
        <v>498</v>
      </c>
      <c r="B1608" t="s">
        <v>134</v>
      </c>
      <c r="C1608" t="s">
        <v>497</v>
      </c>
      <c r="D1608" t="s">
        <v>54</v>
      </c>
      <c r="E1608" t="s">
        <v>1030</v>
      </c>
      <c r="F1608">
        <v>0.193</v>
      </c>
      <c r="G1608">
        <v>0.193</v>
      </c>
      <c r="H1608">
        <v>1</v>
      </c>
      <c r="J1608" t="s">
        <v>8388</v>
      </c>
      <c r="K1608" t="s">
        <v>367</v>
      </c>
      <c r="L1608" t="s">
        <v>402</v>
      </c>
      <c r="M1608" t="s">
        <v>9097</v>
      </c>
      <c r="N1608" t="s">
        <v>8657</v>
      </c>
      <c r="O1608">
        <v>0</v>
      </c>
      <c r="P1608">
        <v>0</v>
      </c>
      <c r="Q1608">
        <v>1</v>
      </c>
    </row>
    <row r="1609" spans="1:17" x14ac:dyDescent="0.2">
      <c r="A1609" t="s">
        <v>498</v>
      </c>
      <c r="B1609" t="s">
        <v>134</v>
      </c>
      <c r="C1609" t="s">
        <v>497</v>
      </c>
      <c r="D1609" t="s">
        <v>54</v>
      </c>
      <c r="E1609" t="s">
        <v>1031</v>
      </c>
      <c r="F1609">
        <v>0.193</v>
      </c>
      <c r="G1609">
        <v>0.193</v>
      </c>
      <c r="H1609">
        <v>1</v>
      </c>
      <c r="J1609" t="s">
        <v>8388</v>
      </c>
      <c r="K1609" t="s">
        <v>367</v>
      </c>
      <c r="L1609" t="s">
        <v>402</v>
      </c>
      <c r="M1609" t="s">
        <v>9097</v>
      </c>
      <c r="N1609" t="s">
        <v>9119</v>
      </c>
      <c r="O1609">
        <v>0</v>
      </c>
      <c r="P1609">
        <v>0</v>
      </c>
      <c r="Q1609">
        <v>1</v>
      </c>
    </row>
    <row r="1610" spans="1:17" x14ac:dyDescent="0.2">
      <c r="A1610" t="s">
        <v>498</v>
      </c>
      <c r="B1610" t="s">
        <v>134</v>
      </c>
      <c r="C1610" t="s">
        <v>497</v>
      </c>
      <c r="D1610" t="s">
        <v>54</v>
      </c>
      <c r="E1610" t="s">
        <v>1032</v>
      </c>
      <c r="F1610">
        <v>0.193</v>
      </c>
      <c r="G1610">
        <v>0.193</v>
      </c>
      <c r="H1610">
        <v>1</v>
      </c>
      <c r="J1610" t="s">
        <v>8388</v>
      </c>
      <c r="K1610" t="s">
        <v>367</v>
      </c>
      <c r="L1610" t="s">
        <v>402</v>
      </c>
      <c r="M1610" t="s">
        <v>9097</v>
      </c>
      <c r="N1610" t="s">
        <v>9120</v>
      </c>
      <c r="O1610">
        <v>0</v>
      </c>
      <c r="P1610">
        <v>0</v>
      </c>
      <c r="Q1610">
        <v>1</v>
      </c>
    </row>
    <row r="1611" spans="1:17" x14ac:dyDescent="0.2">
      <c r="A1611" t="s">
        <v>498</v>
      </c>
      <c r="B1611" t="s">
        <v>134</v>
      </c>
      <c r="C1611" t="s">
        <v>497</v>
      </c>
      <c r="D1611" t="s">
        <v>54</v>
      </c>
      <c r="E1611" t="s">
        <v>8240</v>
      </c>
      <c r="F1611">
        <v>0.193</v>
      </c>
      <c r="G1611">
        <v>0.193</v>
      </c>
      <c r="H1611">
        <v>1</v>
      </c>
      <c r="J1611" t="s">
        <v>8388</v>
      </c>
      <c r="K1611" t="s">
        <v>367</v>
      </c>
      <c r="L1611" t="s">
        <v>402</v>
      </c>
      <c r="M1611" t="s">
        <v>9097</v>
      </c>
      <c r="N1611" t="s">
        <v>9100</v>
      </c>
      <c r="O1611">
        <v>0</v>
      </c>
      <c r="P1611">
        <v>0</v>
      </c>
      <c r="Q1611">
        <v>1</v>
      </c>
    </row>
    <row r="1612" spans="1:17" x14ac:dyDescent="0.2">
      <c r="A1612" t="s">
        <v>498</v>
      </c>
      <c r="B1612" t="s">
        <v>134</v>
      </c>
      <c r="C1612" t="s">
        <v>497</v>
      </c>
      <c r="D1612" t="s">
        <v>54</v>
      </c>
      <c r="E1612" t="s">
        <v>1033</v>
      </c>
      <c r="F1612">
        <v>0.193</v>
      </c>
      <c r="G1612">
        <v>0.193</v>
      </c>
      <c r="H1612">
        <v>1</v>
      </c>
      <c r="J1612" t="s">
        <v>8388</v>
      </c>
      <c r="K1612" t="s">
        <v>367</v>
      </c>
      <c r="L1612" t="s">
        <v>402</v>
      </c>
      <c r="M1612" t="s">
        <v>9097</v>
      </c>
      <c r="N1612" t="s">
        <v>9101</v>
      </c>
      <c r="O1612">
        <v>0</v>
      </c>
      <c r="P1612">
        <v>0</v>
      </c>
      <c r="Q1612">
        <v>1</v>
      </c>
    </row>
    <row r="1613" spans="1:17" x14ac:dyDescent="0.2">
      <c r="A1613" t="s">
        <v>498</v>
      </c>
      <c r="B1613" t="s">
        <v>134</v>
      </c>
      <c r="C1613" t="s">
        <v>497</v>
      </c>
      <c r="D1613" t="s">
        <v>54</v>
      </c>
      <c r="E1613" t="s">
        <v>1034</v>
      </c>
      <c r="F1613">
        <v>0.19400000000000001</v>
      </c>
      <c r="G1613">
        <v>0.19400000000000001</v>
      </c>
      <c r="H1613">
        <v>1</v>
      </c>
      <c r="J1613" t="s">
        <v>8388</v>
      </c>
      <c r="K1613" t="s">
        <v>367</v>
      </c>
      <c r="L1613" t="s">
        <v>402</v>
      </c>
      <c r="M1613" t="s">
        <v>9097</v>
      </c>
      <c r="N1613" t="s">
        <v>9102</v>
      </c>
      <c r="O1613">
        <v>0</v>
      </c>
      <c r="P1613">
        <v>0</v>
      </c>
      <c r="Q1613">
        <v>1</v>
      </c>
    </row>
    <row r="1614" spans="1:17" x14ac:dyDescent="0.2">
      <c r="A1614" t="s">
        <v>498</v>
      </c>
      <c r="B1614" t="s">
        <v>134</v>
      </c>
      <c r="C1614" t="s">
        <v>497</v>
      </c>
      <c r="D1614" t="s">
        <v>54</v>
      </c>
      <c r="E1614" t="s">
        <v>1035</v>
      </c>
      <c r="F1614">
        <v>0.193</v>
      </c>
      <c r="G1614">
        <v>0.193</v>
      </c>
      <c r="H1614">
        <v>1</v>
      </c>
      <c r="J1614" t="s">
        <v>8388</v>
      </c>
      <c r="K1614" t="s">
        <v>367</v>
      </c>
      <c r="L1614" t="s">
        <v>402</v>
      </c>
      <c r="M1614" t="s">
        <v>9097</v>
      </c>
      <c r="N1614" t="s">
        <v>9103</v>
      </c>
      <c r="O1614">
        <v>0</v>
      </c>
      <c r="P1614">
        <v>0</v>
      </c>
      <c r="Q1614">
        <v>1</v>
      </c>
    </row>
    <row r="1615" spans="1:17" x14ac:dyDescent="0.2">
      <c r="A1615" t="s">
        <v>498</v>
      </c>
      <c r="B1615" t="s">
        <v>134</v>
      </c>
      <c r="C1615" t="s">
        <v>497</v>
      </c>
      <c r="D1615" t="s">
        <v>54</v>
      </c>
      <c r="E1615" t="s">
        <v>1036</v>
      </c>
      <c r="F1615">
        <v>0.193</v>
      </c>
      <c r="G1615">
        <v>0.193</v>
      </c>
      <c r="H1615">
        <v>1</v>
      </c>
      <c r="J1615" t="s">
        <v>8388</v>
      </c>
      <c r="K1615" t="s">
        <v>367</v>
      </c>
      <c r="L1615" t="s">
        <v>402</v>
      </c>
      <c r="M1615" t="s">
        <v>9097</v>
      </c>
      <c r="N1615" t="s">
        <v>9104</v>
      </c>
      <c r="O1615">
        <v>0</v>
      </c>
      <c r="P1615">
        <v>0</v>
      </c>
      <c r="Q1615">
        <v>1</v>
      </c>
    </row>
    <row r="1616" spans="1:17" x14ac:dyDescent="0.2">
      <c r="A1616" t="s">
        <v>498</v>
      </c>
      <c r="B1616" t="s">
        <v>134</v>
      </c>
      <c r="C1616" t="s">
        <v>497</v>
      </c>
      <c r="D1616" t="s">
        <v>54</v>
      </c>
      <c r="E1616" t="s">
        <v>1037</v>
      </c>
      <c r="F1616">
        <v>0.193</v>
      </c>
      <c r="G1616">
        <v>0.193</v>
      </c>
      <c r="H1616">
        <v>1</v>
      </c>
      <c r="J1616" t="s">
        <v>8388</v>
      </c>
      <c r="K1616" t="s">
        <v>367</v>
      </c>
      <c r="L1616" t="s">
        <v>402</v>
      </c>
      <c r="M1616" t="s">
        <v>9097</v>
      </c>
      <c r="N1616" t="s">
        <v>8981</v>
      </c>
      <c r="O1616">
        <v>0</v>
      </c>
      <c r="P1616">
        <v>0</v>
      </c>
      <c r="Q1616">
        <v>1</v>
      </c>
    </row>
    <row r="1617" spans="1:17" x14ac:dyDescent="0.2">
      <c r="A1617" t="s">
        <v>498</v>
      </c>
      <c r="B1617" t="s">
        <v>134</v>
      </c>
      <c r="C1617" t="s">
        <v>497</v>
      </c>
      <c r="D1617" t="s">
        <v>54</v>
      </c>
      <c r="E1617" t="s">
        <v>1038</v>
      </c>
      <c r="F1617">
        <v>0.193</v>
      </c>
      <c r="G1617">
        <v>0.193</v>
      </c>
      <c r="H1617">
        <v>1</v>
      </c>
      <c r="J1617" t="s">
        <v>8388</v>
      </c>
      <c r="K1617" t="s">
        <v>367</v>
      </c>
      <c r="L1617" t="s">
        <v>402</v>
      </c>
      <c r="M1617" t="s">
        <v>9097</v>
      </c>
      <c r="N1617" t="s">
        <v>8984</v>
      </c>
      <c r="O1617">
        <v>0</v>
      </c>
      <c r="P1617">
        <v>0</v>
      </c>
      <c r="Q1617">
        <v>1</v>
      </c>
    </row>
    <row r="1618" spans="1:17" x14ac:dyDescent="0.2">
      <c r="A1618" t="s">
        <v>498</v>
      </c>
      <c r="B1618" t="s">
        <v>134</v>
      </c>
      <c r="C1618" t="s">
        <v>497</v>
      </c>
      <c r="D1618" t="s">
        <v>54</v>
      </c>
      <c r="E1618" t="s">
        <v>1039</v>
      </c>
      <c r="F1618">
        <v>0.193</v>
      </c>
      <c r="G1618">
        <v>0.193</v>
      </c>
      <c r="H1618">
        <v>1</v>
      </c>
      <c r="J1618" t="s">
        <v>8388</v>
      </c>
      <c r="K1618" t="s">
        <v>367</v>
      </c>
      <c r="L1618" t="s">
        <v>402</v>
      </c>
      <c r="M1618" t="s">
        <v>9097</v>
      </c>
      <c r="N1618" t="s">
        <v>8985</v>
      </c>
      <c r="O1618">
        <v>0</v>
      </c>
      <c r="P1618">
        <v>0</v>
      </c>
      <c r="Q1618">
        <v>1</v>
      </c>
    </row>
    <row r="1619" spans="1:17" x14ac:dyDescent="0.2">
      <c r="A1619" t="s">
        <v>498</v>
      </c>
      <c r="B1619" t="s">
        <v>134</v>
      </c>
      <c r="C1619" t="s">
        <v>497</v>
      </c>
      <c r="D1619" t="s">
        <v>54</v>
      </c>
      <c r="E1619" t="s">
        <v>1040</v>
      </c>
      <c r="F1619">
        <v>0.193</v>
      </c>
      <c r="G1619">
        <v>0.193</v>
      </c>
      <c r="H1619">
        <v>1</v>
      </c>
      <c r="J1619" t="s">
        <v>8388</v>
      </c>
      <c r="K1619" t="s">
        <v>367</v>
      </c>
      <c r="L1619" t="s">
        <v>402</v>
      </c>
      <c r="M1619" t="s">
        <v>9097</v>
      </c>
      <c r="N1619" t="s">
        <v>8986</v>
      </c>
      <c r="O1619">
        <v>0</v>
      </c>
      <c r="P1619">
        <v>0</v>
      </c>
      <c r="Q1619">
        <v>1</v>
      </c>
    </row>
    <row r="1620" spans="1:17" x14ac:dyDescent="0.2">
      <c r="A1620" t="s">
        <v>498</v>
      </c>
      <c r="B1620" t="s">
        <v>134</v>
      </c>
      <c r="C1620" t="s">
        <v>497</v>
      </c>
      <c r="D1620" t="s">
        <v>54</v>
      </c>
      <c r="E1620" t="s">
        <v>1041</v>
      </c>
      <c r="F1620">
        <v>0.193</v>
      </c>
      <c r="G1620">
        <v>0.193</v>
      </c>
      <c r="H1620">
        <v>1</v>
      </c>
      <c r="J1620" t="s">
        <v>8388</v>
      </c>
      <c r="K1620" t="s">
        <v>367</v>
      </c>
      <c r="L1620" t="s">
        <v>402</v>
      </c>
      <c r="M1620" t="s">
        <v>9097</v>
      </c>
      <c r="N1620" t="s">
        <v>9124</v>
      </c>
      <c r="O1620">
        <v>1E-3</v>
      </c>
      <c r="P1620">
        <v>1E-3</v>
      </c>
      <c r="Q1620">
        <v>1</v>
      </c>
    </row>
    <row r="1621" spans="1:17" x14ac:dyDescent="0.2">
      <c r="A1621" t="s">
        <v>498</v>
      </c>
      <c r="B1621" t="s">
        <v>134</v>
      </c>
      <c r="C1621" t="s">
        <v>497</v>
      </c>
      <c r="D1621" t="s">
        <v>54</v>
      </c>
      <c r="E1621" t="s">
        <v>1042</v>
      </c>
      <c r="F1621">
        <v>0.19400000000000001</v>
      </c>
      <c r="G1621">
        <v>0.19400000000000001</v>
      </c>
      <c r="H1621">
        <v>1</v>
      </c>
      <c r="J1621" t="s">
        <v>8388</v>
      </c>
      <c r="K1621" t="s">
        <v>367</v>
      </c>
      <c r="L1621" t="s">
        <v>402</v>
      </c>
      <c r="M1621" t="s">
        <v>9097</v>
      </c>
      <c r="N1621" t="s">
        <v>9121</v>
      </c>
      <c r="O1621">
        <v>3.0000000000000001E-3</v>
      </c>
      <c r="P1621">
        <v>3.0000000000000001E-3</v>
      </c>
      <c r="Q1621">
        <v>1</v>
      </c>
    </row>
    <row r="1622" spans="1:17" x14ac:dyDescent="0.2">
      <c r="A1622" t="s">
        <v>498</v>
      </c>
      <c r="B1622" t="s">
        <v>134</v>
      </c>
      <c r="C1622" t="s">
        <v>497</v>
      </c>
      <c r="D1622" t="s">
        <v>54</v>
      </c>
      <c r="E1622" t="s">
        <v>8241</v>
      </c>
      <c r="F1622">
        <v>0.193</v>
      </c>
      <c r="G1622">
        <v>0.193</v>
      </c>
      <c r="H1622">
        <v>1</v>
      </c>
      <c r="J1622" t="s">
        <v>8388</v>
      </c>
      <c r="K1622" t="s">
        <v>367</v>
      </c>
      <c r="L1622" t="s">
        <v>402</v>
      </c>
      <c r="M1622" t="s">
        <v>9097</v>
      </c>
      <c r="N1622" t="s">
        <v>9122</v>
      </c>
      <c r="O1622">
        <v>3.0000000000000001E-3</v>
      </c>
      <c r="P1622">
        <v>3.0000000000000001E-3</v>
      </c>
      <c r="Q1622">
        <v>1</v>
      </c>
    </row>
    <row r="1623" spans="1:17" x14ac:dyDescent="0.2">
      <c r="A1623" t="s">
        <v>498</v>
      </c>
      <c r="B1623" t="s">
        <v>134</v>
      </c>
      <c r="C1623" t="s">
        <v>497</v>
      </c>
      <c r="D1623" t="s">
        <v>54</v>
      </c>
      <c r="E1623" t="s">
        <v>1043</v>
      </c>
      <c r="F1623">
        <v>0.193</v>
      </c>
      <c r="G1623">
        <v>0.193</v>
      </c>
      <c r="H1623">
        <v>1</v>
      </c>
      <c r="J1623" t="s">
        <v>8388</v>
      </c>
      <c r="K1623" t="s">
        <v>367</v>
      </c>
      <c r="L1623" t="s">
        <v>402</v>
      </c>
      <c r="M1623" t="s">
        <v>9097</v>
      </c>
      <c r="N1623" t="s">
        <v>9105</v>
      </c>
      <c r="O1623">
        <v>4.0000000000000001E-3</v>
      </c>
      <c r="P1623">
        <v>4.0000000000000001E-3</v>
      </c>
      <c r="Q1623">
        <v>1</v>
      </c>
    </row>
    <row r="1624" spans="1:17" x14ac:dyDescent="0.2">
      <c r="A1624" t="s">
        <v>498</v>
      </c>
      <c r="B1624" t="s">
        <v>134</v>
      </c>
      <c r="C1624" t="s">
        <v>497</v>
      </c>
      <c r="D1624" t="s">
        <v>54</v>
      </c>
      <c r="E1624" t="s">
        <v>1044</v>
      </c>
      <c r="F1624">
        <v>0.193</v>
      </c>
      <c r="G1624">
        <v>0.193</v>
      </c>
      <c r="H1624">
        <v>1</v>
      </c>
      <c r="J1624" t="s">
        <v>8388</v>
      </c>
      <c r="K1624" t="s">
        <v>367</v>
      </c>
      <c r="L1624" t="s">
        <v>402</v>
      </c>
      <c r="M1624" t="s">
        <v>9097</v>
      </c>
      <c r="N1624" t="s">
        <v>9106</v>
      </c>
      <c r="O1624">
        <v>2E-3</v>
      </c>
      <c r="P1624">
        <v>2E-3</v>
      </c>
      <c r="Q1624">
        <v>1</v>
      </c>
    </row>
    <row r="1625" spans="1:17" x14ac:dyDescent="0.2">
      <c r="A1625" t="s">
        <v>498</v>
      </c>
      <c r="B1625" t="s">
        <v>134</v>
      </c>
      <c r="C1625" t="s">
        <v>497</v>
      </c>
      <c r="D1625" t="s">
        <v>54</v>
      </c>
      <c r="E1625" t="s">
        <v>1045</v>
      </c>
      <c r="F1625">
        <v>0.193</v>
      </c>
      <c r="G1625">
        <v>0.193</v>
      </c>
      <c r="H1625">
        <v>1</v>
      </c>
      <c r="J1625" t="s">
        <v>8388</v>
      </c>
      <c r="K1625" t="s">
        <v>367</v>
      </c>
      <c r="L1625" t="s">
        <v>402</v>
      </c>
      <c r="M1625" t="s">
        <v>9097</v>
      </c>
      <c r="N1625" t="s">
        <v>9107</v>
      </c>
      <c r="O1625">
        <v>0</v>
      </c>
      <c r="P1625">
        <v>0</v>
      </c>
      <c r="Q1625">
        <v>1</v>
      </c>
    </row>
    <row r="1626" spans="1:17" x14ac:dyDescent="0.2">
      <c r="A1626" t="s">
        <v>498</v>
      </c>
      <c r="B1626" t="s">
        <v>134</v>
      </c>
      <c r="C1626" t="s">
        <v>497</v>
      </c>
      <c r="D1626" t="s">
        <v>54</v>
      </c>
      <c r="E1626" t="s">
        <v>1046</v>
      </c>
      <c r="F1626">
        <v>0.193</v>
      </c>
      <c r="G1626">
        <v>0.193</v>
      </c>
      <c r="H1626">
        <v>1</v>
      </c>
      <c r="J1626" t="s">
        <v>8388</v>
      </c>
      <c r="K1626" t="s">
        <v>367</v>
      </c>
      <c r="L1626" t="s">
        <v>402</v>
      </c>
      <c r="M1626" t="s">
        <v>9097</v>
      </c>
      <c r="N1626" t="s">
        <v>9108</v>
      </c>
      <c r="O1626">
        <v>0</v>
      </c>
      <c r="P1626">
        <v>0</v>
      </c>
      <c r="Q1626">
        <v>1</v>
      </c>
    </row>
    <row r="1627" spans="1:17" x14ac:dyDescent="0.2">
      <c r="A1627" t="s">
        <v>498</v>
      </c>
      <c r="B1627" t="s">
        <v>134</v>
      </c>
      <c r="C1627" t="s">
        <v>497</v>
      </c>
      <c r="D1627" t="s">
        <v>54</v>
      </c>
      <c r="E1627" t="s">
        <v>1047</v>
      </c>
      <c r="F1627">
        <v>0.193</v>
      </c>
      <c r="G1627">
        <v>0.193</v>
      </c>
      <c r="H1627">
        <v>1</v>
      </c>
      <c r="J1627" t="s">
        <v>8388</v>
      </c>
      <c r="K1627" t="s">
        <v>367</v>
      </c>
      <c r="L1627" t="s">
        <v>402</v>
      </c>
      <c r="M1627" t="s">
        <v>9097</v>
      </c>
      <c r="N1627" t="s">
        <v>9109</v>
      </c>
      <c r="O1627">
        <v>0</v>
      </c>
      <c r="P1627">
        <v>0</v>
      </c>
      <c r="Q1627">
        <v>1</v>
      </c>
    </row>
    <row r="1628" spans="1:17" x14ac:dyDescent="0.2">
      <c r="A1628" t="s">
        <v>498</v>
      </c>
      <c r="B1628" t="s">
        <v>134</v>
      </c>
      <c r="C1628" t="s">
        <v>497</v>
      </c>
      <c r="D1628" t="s">
        <v>54</v>
      </c>
      <c r="E1628" t="s">
        <v>1048</v>
      </c>
      <c r="F1628">
        <v>0.193</v>
      </c>
      <c r="G1628">
        <v>0.193</v>
      </c>
      <c r="H1628">
        <v>1</v>
      </c>
      <c r="J1628" t="s">
        <v>8388</v>
      </c>
      <c r="K1628" t="s">
        <v>367</v>
      </c>
      <c r="L1628" t="s">
        <v>402</v>
      </c>
      <c r="M1628" t="s">
        <v>9097</v>
      </c>
      <c r="N1628" t="s">
        <v>9123</v>
      </c>
      <c r="O1628">
        <v>0</v>
      </c>
      <c r="P1628">
        <v>0</v>
      </c>
      <c r="Q1628">
        <v>1</v>
      </c>
    </row>
    <row r="1629" spans="1:17" x14ac:dyDescent="0.2">
      <c r="A1629" t="s">
        <v>498</v>
      </c>
      <c r="B1629" t="s">
        <v>134</v>
      </c>
      <c r="C1629" t="s">
        <v>497</v>
      </c>
      <c r="D1629" t="s">
        <v>54</v>
      </c>
      <c r="E1629" t="s">
        <v>1049</v>
      </c>
      <c r="F1629">
        <v>0.193</v>
      </c>
      <c r="G1629">
        <v>0.193</v>
      </c>
      <c r="H1629">
        <v>1</v>
      </c>
      <c r="J1629" t="s">
        <v>8388</v>
      </c>
      <c r="K1629" t="s">
        <v>367</v>
      </c>
      <c r="L1629" t="s">
        <v>402</v>
      </c>
      <c r="M1629" t="s">
        <v>9097</v>
      </c>
      <c r="N1629" t="s">
        <v>9110</v>
      </c>
      <c r="O1629">
        <v>0</v>
      </c>
      <c r="P1629">
        <v>0</v>
      </c>
      <c r="Q1629">
        <v>1</v>
      </c>
    </row>
    <row r="1630" spans="1:17" x14ac:dyDescent="0.2">
      <c r="A1630" t="s">
        <v>498</v>
      </c>
      <c r="B1630" t="s">
        <v>134</v>
      </c>
      <c r="C1630" t="s">
        <v>497</v>
      </c>
      <c r="D1630" t="s">
        <v>54</v>
      </c>
      <c r="E1630" t="s">
        <v>1050</v>
      </c>
      <c r="F1630">
        <v>0.193</v>
      </c>
      <c r="G1630">
        <v>0.193</v>
      </c>
      <c r="H1630">
        <v>1</v>
      </c>
      <c r="J1630" t="s">
        <v>8388</v>
      </c>
      <c r="K1630" t="s">
        <v>367</v>
      </c>
      <c r="L1630" t="s">
        <v>402</v>
      </c>
      <c r="M1630" t="s">
        <v>9097</v>
      </c>
      <c r="N1630" t="s">
        <v>9111</v>
      </c>
      <c r="O1630">
        <v>0</v>
      </c>
      <c r="P1630">
        <v>0</v>
      </c>
      <c r="Q1630">
        <v>1</v>
      </c>
    </row>
    <row r="1631" spans="1:17" x14ac:dyDescent="0.2">
      <c r="A1631" t="s">
        <v>498</v>
      </c>
      <c r="B1631" t="s">
        <v>134</v>
      </c>
      <c r="C1631" t="s">
        <v>497</v>
      </c>
      <c r="D1631" t="s">
        <v>54</v>
      </c>
      <c r="E1631" t="s">
        <v>1051</v>
      </c>
      <c r="F1631">
        <v>0.193</v>
      </c>
      <c r="G1631">
        <v>0.193</v>
      </c>
      <c r="H1631">
        <v>1</v>
      </c>
      <c r="J1631" t="s">
        <v>8388</v>
      </c>
      <c r="K1631" t="s">
        <v>367</v>
      </c>
      <c r="L1631" t="s">
        <v>402</v>
      </c>
      <c r="M1631" t="s">
        <v>9097</v>
      </c>
      <c r="N1631" t="s">
        <v>9112</v>
      </c>
      <c r="O1631">
        <v>0</v>
      </c>
      <c r="P1631">
        <v>0</v>
      </c>
      <c r="Q1631">
        <v>1</v>
      </c>
    </row>
    <row r="1632" spans="1:17" x14ac:dyDescent="0.2">
      <c r="A1632" t="s">
        <v>498</v>
      </c>
      <c r="B1632" t="s">
        <v>134</v>
      </c>
      <c r="C1632" t="s">
        <v>497</v>
      </c>
      <c r="D1632" t="s">
        <v>54</v>
      </c>
      <c r="E1632" t="s">
        <v>1052</v>
      </c>
      <c r="F1632">
        <v>0.193</v>
      </c>
      <c r="G1632">
        <v>0.193</v>
      </c>
      <c r="H1632">
        <v>1</v>
      </c>
      <c r="J1632" t="s">
        <v>8388</v>
      </c>
      <c r="K1632" t="s">
        <v>367</v>
      </c>
      <c r="L1632" t="s">
        <v>402</v>
      </c>
      <c r="M1632" t="s">
        <v>9097</v>
      </c>
      <c r="N1632" t="s">
        <v>9113</v>
      </c>
      <c r="O1632">
        <v>0</v>
      </c>
      <c r="P1632">
        <v>0</v>
      </c>
      <c r="Q1632">
        <v>1</v>
      </c>
    </row>
    <row r="1633" spans="1:17" x14ac:dyDescent="0.2">
      <c r="A1633" t="s">
        <v>498</v>
      </c>
      <c r="B1633" t="s">
        <v>134</v>
      </c>
      <c r="C1633" t="s">
        <v>497</v>
      </c>
      <c r="D1633" t="s">
        <v>54</v>
      </c>
      <c r="E1633" t="s">
        <v>1053</v>
      </c>
      <c r="F1633">
        <v>0.193</v>
      </c>
      <c r="G1633">
        <v>0.193</v>
      </c>
      <c r="H1633">
        <v>1</v>
      </c>
      <c r="J1633" t="s">
        <v>8388</v>
      </c>
      <c r="K1633" t="s">
        <v>367</v>
      </c>
      <c r="L1633" t="s">
        <v>402</v>
      </c>
      <c r="M1633" t="s">
        <v>9097</v>
      </c>
      <c r="N1633" t="s">
        <v>9114</v>
      </c>
      <c r="O1633">
        <v>0</v>
      </c>
      <c r="P1633">
        <v>0</v>
      </c>
      <c r="Q1633">
        <v>1</v>
      </c>
    </row>
    <row r="1634" spans="1:17" x14ac:dyDescent="0.2">
      <c r="A1634" t="s">
        <v>498</v>
      </c>
      <c r="B1634" t="s">
        <v>134</v>
      </c>
      <c r="C1634" t="s">
        <v>497</v>
      </c>
      <c r="D1634" t="s">
        <v>54</v>
      </c>
      <c r="E1634" t="s">
        <v>1054</v>
      </c>
      <c r="F1634">
        <v>0.193</v>
      </c>
      <c r="G1634">
        <v>0.193</v>
      </c>
      <c r="H1634">
        <v>1</v>
      </c>
      <c r="J1634" t="s">
        <v>8388</v>
      </c>
      <c r="K1634" t="s">
        <v>367</v>
      </c>
      <c r="L1634" t="s">
        <v>402</v>
      </c>
      <c r="M1634" t="s">
        <v>9097</v>
      </c>
      <c r="N1634" t="s">
        <v>9126</v>
      </c>
      <c r="O1634">
        <v>0</v>
      </c>
      <c r="P1634">
        <v>0</v>
      </c>
      <c r="Q1634">
        <v>1</v>
      </c>
    </row>
    <row r="1635" spans="1:17" x14ac:dyDescent="0.2">
      <c r="A1635" t="s">
        <v>498</v>
      </c>
      <c r="B1635" t="s">
        <v>134</v>
      </c>
      <c r="C1635" t="s">
        <v>497</v>
      </c>
      <c r="D1635" t="s">
        <v>54</v>
      </c>
      <c r="E1635" t="s">
        <v>8242</v>
      </c>
      <c r="F1635">
        <v>0.193</v>
      </c>
      <c r="G1635">
        <v>0.193</v>
      </c>
      <c r="H1635">
        <v>1</v>
      </c>
      <c r="J1635" t="s">
        <v>8388</v>
      </c>
      <c r="K1635" t="s">
        <v>367</v>
      </c>
      <c r="L1635" t="s">
        <v>402</v>
      </c>
      <c r="M1635" t="s">
        <v>9097</v>
      </c>
      <c r="N1635" t="s">
        <v>9115</v>
      </c>
      <c r="O1635">
        <v>0</v>
      </c>
      <c r="P1635">
        <v>0</v>
      </c>
      <c r="Q1635">
        <v>1</v>
      </c>
    </row>
    <row r="1636" spans="1:17" x14ac:dyDescent="0.2">
      <c r="A1636" t="s">
        <v>498</v>
      </c>
      <c r="B1636" t="s">
        <v>134</v>
      </c>
      <c r="C1636" t="s">
        <v>497</v>
      </c>
      <c r="D1636" t="s">
        <v>54</v>
      </c>
      <c r="E1636" t="s">
        <v>1055</v>
      </c>
      <c r="F1636">
        <v>0.193</v>
      </c>
      <c r="G1636">
        <v>0.193</v>
      </c>
      <c r="H1636">
        <v>1</v>
      </c>
      <c r="J1636" t="s">
        <v>8388</v>
      </c>
      <c r="K1636" t="s">
        <v>367</v>
      </c>
      <c r="L1636" t="s">
        <v>402</v>
      </c>
      <c r="M1636" t="s">
        <v>9097</v>
      </c>
      <c r="N1636" t="s">
        <v>9116</v>
      </c>
      <c r="O1636">
        <v>0</v>
      </c>
      <c r="P1636">
        <v>0</v>
      </c>
      <c r="Q1636">
        <v>1</v>
      </c>
    </row>
    <row r="1637" spans="1:17" x14ac:dyDescent="0.2">
      <c r="A1637" t="s">
        <v>498</v>
      </c>
      <c r="B1637" t="s">
        <v>134</v>
      </c>
      <c r="C1637" t="s">
        <v>497</v>
      </c>
      <c r="D1637" t="s">
        <v>54</v>
      </c>
      <c r="E1637" t="s">
        <v>1056</v>
      </c>
      <c r="F1637">
        <v>0.19400000000000001</v>
      </c>
      <c r="G1637">
        <v>0.19400000000000001</v>
      </c>
      <c r="H1637">
        <v>1</v>
      </c>
      <c r="J1637" t="s">
        <v>8388</v>
      </c>
      <c r="K1637" t="s">
        <v>367</v>
      </c>
      <c r="L1637" t="s">
        <v>402</v>
      </c>
      <c r="M1637" t="s">
        <v>9097</v>
      </c>
      <c r="N1637" t="s">
        <v>9117</v>
      </c>
      <c r="O1637">
        <v>0</v>
      </c>
      <c r="P1637">
        <v>0</v>
      </c>
      <c r="Q1637">
        <v>1</v>
      </c>
    </row>
    <row r="1638" spans="1:17" x14ac:dyDescent="0.2">
      <c r="A1638" t="s">
        <v>498</v>
      </c>
      <c r="B1638" t="s">
        <v>134</v>
      </c>
      <c r="C1638" t="s">
        <v>497</v>
      </c>
      <c r="D1638" t="s">
        <v>54</v>
      </c>
      <c r="E1638" t="s">
        <v>1057</v>
      </c>
      <c r="F1638">
        <v>0.193</v>
      </c>
      <c r="G1638">
        <v>0.193</v>
      </c>
      <c r="H1638">
        <v>1</v>
      </c>
      <c r="J1638" t="s">
        <v>8388</v>
      </c>
      <c r="K1638" t="s">
        <v>367</v>
      </c>
      <c r="L1638" t="s">
        <v>402</v>
      </c>
      <c r="M1638" t="s">
        <v>9097</v>
      </c>
      <c r="N1638" t="s">
        <v>9118</v>
      </c>
      <c r="O1638">
        <v>0</v>
      </c>
      <c r="P1638">
        <v>0</v>
      </c>
      <c r="Q1638">
        <v>1</v>
      </c>
    </row>
    <row r="1639" spans="1:17" x14ac:dyDescent="0.2">
      <c r="A1639" t="s">
        <v>498</v>
      </c>
      <c r="B1639" t="s">
        <v>134</v>
      </c>
      <c r="C1639" t="s">
        <v>497</v>
      </c>
      <c r="D1639" t="s">
        <v>54</v>
      </c>
      <c r="E1639" t="s">
        <v>1058</v>
      </c>
      <c r="F1639">
        <v>0.193</v>
      </c>
      <c r="G1639">
        <v>0.193</v>
      </c>
      <c r="H1639">
        <v>1</v>
      </c>
      <c r="J1639" t="s">
        <v>8388</v>
      </c>
      <c r="K1639" t="s">
        <v>367</v>
      </c>
      <c r="L1639" t="s">
        <v>402</v>
      </c>
      <c r="M1639" t="s">
        <v>9097</v>
      </c>
      <c r="N1639" t="s">
        <v>8982</v>
      </c>
      <c r="O1639">
        <v>0</v>
      </c>
      <c r="P1639">
        <v>0</v>
      </c>
      <c r="Q1639">
        <v>1</v>
      </c>
    </row>
    <row r="1640" spans="1:17" x14ac:dyDescent="0.2">
      <c r="A1640" t="s">
        <v>498</v>
      </c>
      <c r="B1640" t="s">
        <v>134</v>
      </c>
      <c r="C1640" t="s">
        <v>497</v>
      </c>
      <c r="D1640" t="s">
        <v>54</v>
      </c>
      <c r="E1640" t="s">
        <v>1059</v>
      </c>
      <c r="F1640">
        <v>0.19400000000000001</v>
      </c>
      <c r="G1640">
        <v>0.19400000000000001</v>
      </c>
      <c r="H1640">
        <v>1</v>
      </c>
      <c r="J1640" t="s">
        <v>8388</v>
      </c>
      <c r="K1640" t="s">
        <v>367</v>
      </c>
      <c r="L1640" t="s">
        <v>402</v>
      </c>
      <c r="M1640" t="s">
        <v>9097</v>
      </c>
      <c r="N1640" t="s">
        <v>8987</v>
      </c>
      <c r="O1640">
        <v>0</v>
      </c>
      <c r="P1640">
        <v>0</v>
      </c>
      <c r="Q1640">
        <v>1</v>
      </c>
    </row>
    <row r="1641" spans="1:17" x14ac:dyDescent="0.2">
      <c r="A1641" t="s">
        <v>498</v>
      </c>
      <c r="B1641" t="s">
        <v>134</v>
      </c>
      <c r="C1641" t="s">
        <v>497</v>
      </c>
      <c r="D1641" t="s">
        <v>54</v>
      </c>
      <c r="E1641" t="s">
        <v>1060</v>
      </c>
      <c r="F1641">
        <v>0.21199999999999999</v>
      </c>
      <c r="G1641">
        <v>0.21199999999999999</v>
      </c>
      <c r="H1641">
        <v>1</v>
      </c>
      <c r="J1641" t="s">
        <v>8388</v>
      </c>
      <c r="K1641" t="s">
        <v>367</v>
      </c>
      <c r="L1641" t="s">
        <v>402</v>
      </c>
      <c r="M1641" t="s">
        <v>9097</v>
      </c>
      <c r="N1641" t="s">
        <v>8989</v>
      </c>
      <c r="O1641">
        <v>0</v>
      </c>
      <c r="P1641">
        <v>0</v>
      </c>
      <c r="Q1641">
        <v>1</v>
      </c>
    </row>
    <row r="1642" spans="1:17" x14ac:dyDescent="0.2">
      <c r="A1642" t="s">
        <v>498</v>
      </c>
      <c r="B1642" t="s">
        <v>134</v>
      </c>
      <c r="C1642" t="s">
        <v>497</v>
      </c>
      <c r="D1642" t="s">
        <v>54</v>
      </c>
      <c r="E1642" t="s">
        <v>1061</v>
      </c>
      <c r="F1642">
        <v>0.21</v>
      </c>
      <c r="G1642">
        <v>0.21</v>
      </c>
      <c r="H1642">
        <v>1</v>
      </c>
      <c r="J1642" t="s">
        <v>8388</v>
      </c>
      <c r="K1642" t="s">
        <v>367</v>
      </c>
      <c r="L1642" t="s">
        <v>402</v>
      </c>
      <c r="M1642" t="s">
        <v>9097</v>
      </c>
      <c r="N1642" t="s">
        <v>9127</v>
      </c>
      <c r="O1642">
        <v>1E-3</v>
      </c>
      <c r="P1642">
        <v>1E-3</v>
      </c>
      <c r="Q1642">
        <v>1</v>
      </c>
    </row>
    <row r="1643" spans="1:17" x14ac:dyDescent="0.2">
      <c r="A1643" t="s">
        <v>498</v>
      </c>
      <c r="B1643" t="s">
        <v>134</v>
      </c>
      <c r="C1643" t="s">
        <v>497</v>
      </c>
      <c r="D1643" t="s">
        <v>54</v>
      </c>
      <c r="E1643" t="s">
        <v>1062</v>
      </c>
      <c r="F1643">
        <v>0.193</v>
      </c>
      <c r="G1643">
        <v>0.193</v>
      </c>
      <c r="H1643">
        <v>1</v>
      </c>
      <c r="J1643" t="s">
        <v>8388</v>
      </c>
      <c r="K1643" t="s">
        <v>367</v>
      </c>
      <c r="L1643" t="s">
        <v>402</v>
      </c>
      <c r="M1643" t="s">
        <v>9097</v>
      </c>
      <c r="N1643" t="s">
        <v>9128</v>
      </c>
      <c r="O1643">
        <v>1E-3</v>
      </c>
      <c r="P1643">
        <v>1E-3</v>
      </c>
      <c r="Q1643">
        <v>1</v>
      </c>
    </row>
    <row r="1644" spans="1:17" x14ac:dyDescent="0.2">
      <c r="A1644" t="s">
        <v>498</v>
      </c>
      <c r="B1644" t="s">
        <v>134</v>
      </c>
      <c r="C1644" t="s">
        <v>497</v>
      </c>
      <c r="D1644" t="s">
        <v>54</v>
      </c>
      <c r="E1644" t="s">
        <v>1063</v>
      </c>
      <c r="F1644">
        <v>0.193</v>
      </c>
      <c r="G1644">
        <v>0.193</v>
      </c>
      <c r="H1644">
        <v>1</v>
      </c>
      <c r="J1644" t="s">
        <v>8388</v>
      </c>
      <c r="K1644" t="s">
        <v>367</v>
      </c>
      <c r="L1644" t="s">
        <v>402</v>
      </c>
      <c r="M1644" t="s">
        <v>9097</v>
      </c>
      <c r="N1644" t="s">
        <v>9129</v>
      </c>
      <c r="O1644">
        <v>1E-3</v>
      </c>
      <c r="P1644">
        <v>1E-3</v>
      </c>
      <c r="Q1644">
        <v>1</v>
      </c>
    </row>
    <row r="1645" spans="1:17" x14ac:dyDescent="0.2">
      <c r="A1645" t="s">
        <v>498</v>
      </c>
      <c r="B1645" t="s">
        <v>134</v>
      </c>
      <c r="C1645" t="s">
        <v>497</v>
      </c>
      <c r="D1645" t="s">
        <v>54</v>
      </c>
      <c r="E1645" t="s">
        <v>1064</v>
      </c>
      <c r="F1645">
        <v>0.19400000000000001</v>
      </c>
      <c r="G1645">
        <v>0.19400000000000001</v>
      </c>
      <c r="H1645">
        <v>1</v>
      </c>
      <c r="J1645" t="s">
        <v>8388</v>
      </c>
      <c r="K1645" t="s">
        <v>367</v>
      </c>
      <c r="L1645" t="s">
        <v>402</v>
      </c>
      <c r="M1645" t="s">
        <v>9097</v>
      </c>
      <c r="N1645" t="s">
        <v>9130</v>
      </c>
      <c r="O1645">
        <v>1E-3</v>
      </c>
      <c r="P1645">
        <v>1E-3</v>
      </c>
      <c r="Q1645">
        <v>1</v>
      </c>
    </row>
    <row r="1646" spans="1:17" x14ac:dyDescent="0.2">
      <c r="A1646" t="s">
        <v>498</v>
      </c>
      <c r="B1646" t="s">
        <v>134</v>
      </c>
      <c r="C1646" t="s">
        <v>497</v>
      </c>
      <c r="D1646" t="s">
        <v>54</v>
      </c>
      <c r="E1646" t="s">
        <v>8243</v>
      </c>
      <c r="F1646">
        <v>0.193</v>
      </c>
      <c r="G1646">
        <v>0.193</v>
      </c>
      <c r="H1646">
        <v>1</v>
      </c>
      <c r="J1646" t="s">
        <v>8388</v>
      </c>
      <c r="K1646" t="s">
        <v>367</v>
      </c>
      <c r="L1646" t="s">
        <v>402</v>
      </c>
      <c r="M1646" t="s">
        <v>9097</v>
      </c>
      <c r="N1646" t="s">
        <v>9131</v>
      </c>
      <c r="O1646">
        <v>2E-3</v>
      </c>
      <c r="P1646">
        <v>2E-3</v>
      </c>
      <c r="Q1646">
        <v>1</v>
      </c>
    </row>
    <row r="1647" spans="1:17" x14ac:dyDescent="0.2">
      <c r="A1647" t="s">
        <v>498</v>
      </c>
      <c r="B1647" t="s">
        <v>134</v>
      </c>
      <c r="C1647" t="s">
        <v>497</v>
      </c>
      <c r="D1647" t="s">
        <v>54</v>
      </c>
      <c r="E1647" t="s">
        <v>1065</v>
      </c>
      <c r="F1647">
        <v>0.193</v>
      </c>
      <c r="G1647">
        <v>0.193</v>
      </c>
      <c r="H1647">
        <v>1</v>
      </c>
      <c r="J1647" t="s">
        <v>8388</v>
      </c>
      <c r="K1647" t="s">
        <v>367</v>
      </c>
      <c r="L1647" t="s">
        <v>402</v>
      </c>
      <c r="M1647" t="s">
        <v>9097</v>
      </c>
      <c r="N1647" t="s">
        <v>9132</v>
      </c>
      <c r="O1647">
        <v>2E-3</v>
      </c>
      <c r="P1647">
        <v>2E-3</v>
      </c>
      <c r="Q1647">
        <v>1</v>
      </c>
    </row>
    <row r="1648" spans="1:17" x14ac:dyDescent="0.2">
      <c r="A1648" t="s">
        <v>498</v>
      </c>
      <c r="B1648" t="s">
        <v>134</v>
      </c>
      <c r="C1648" t="s">
        <v>497</v>
      </c>
      <c r="D1648" t="s">
        <v>54</v>
      </c>
      <c r="E1648" t="s">
        <v>1066</v>
      </c>
      <c r="F1648">
        <v>0.193</v>
      </c>
      <c r="G1648">
        <v>0.193</v>
      </c>
      <c r="H1648">
        <v>1</v>
      </c>
      <c r="J1648" t="s">
        <v>8388</v>
      </c>
      <c r="K1648" t="s">
        <v>367</v>
      </c>
      <c r="L1648" t="s">
        <v>402</v>
      </c>
      <c r="M1648" t="s">
        <v>9097</v>
      </c>
      <c r="N1648" t="s">
        <v>9133</v>
      </c>
      <c r="O1648">
        <v>1E-3</v>
      </c>
      <c r="P1648">
        <v>1E-3</v>
      </c>
      <c r="Q1648">
        <v>1</v>
      </c>
    </row>
    <row r="1649" spans="1:17" x14ac:dyDescent="0.2">
      <c r="A1649" t="s">
        <v>498</v>
      </c>
      <c r="B1649" t="s">
        <v>134</v>
      </c>
      <c r="C1649" t="s">
        <v>497</v>
      </c>
      <c r="D1649" t="s">
        <v>54</v>
      </c>
      <c r="E1649" t="s">
        <v>1067</v>
      </c>
      <c r="F1649">
        <v>0.20399999999999999</v>
      </c>
      <c r="G1649">
        <v>0.20399999999999999</v>
      </c>
      <c r="H1649">
        <v>1</v>
      </c>
      <c r="J1649" t="s">
        <v>8388</v>
      </c>
      <c r="K1649" t="s">
        <v>367</v>
      </c>
      <c r="L1649" t="s">
        <v>402</v>
      </c>
      <c r="M1649" t="s">
        <v>9097</v>
      </c>
      <c r="N1649" t="s">
        <v>9134</v>
      </c>
      <c r="O1649">
        <v>0</v>
      </c>
      <c r="P1649">
        <v>0</v>
      </c>
      <c r="Q1649">
        <v>1</v>
      </c>
    </row>
    <row r="1650" spans="1:17" x14ac:dyDescent="0.2">
      <c r="A1650" t="s">
        <v>498</v>
      </c>
      <c r="B1650" t="s">
        <v>134</v>
      </c>
      <c r="C1650" t="s">
        <v>497</v>
      </c>
      <c r="D1650" t="s">
        <v>54</v>
      </c>
      <c r="E1650" t="s">
        <v>1068</v>
      </c>
      <c r="F1650">
        <v>0.20499999999999999</v>
      </c>
      <c r="G1650">
        <v>0.20499999999999999</v>
      </c>
      <c r="H1650">
        <v>1</v>
      </c>
      <c r="J1650" t="s">
        <v>8388</v>
      </c>
      <c r="K1650" t="s">
        <v>367</v>
      </c>
      <c r="L1650" t="s">
        <v>402</v>
      </c>
      <c r="M1650" t="s">
        <v>9097</v>
      </c>
      <c r="N1650" t="s">
        <v>501</v>
      </c>
      <c r="O1650">
        <v>0</v>
      </c>
      <c r="P1650">
        <v>0</v>
      </c>
      <c r="Q1650">
        <v>1</v>
      </c>
    </row>
    <row r="1651" spans="1:17" x14ac:dyDescent="0.2">
      <c r="A1651" t="s">
        <v>498</v>
      </c>
      <c r="B1651" t="s">
        <v>134</v>
      </c>
      <c r="C1651" t="s">
        <v>497</v>
      </c>
      <c r="D1651" t="s">
        <v>54</v>
      </c>
      <c r="E1651" t="s">
        <v>1069</v>
      </c>
      <c r="F1651">
        <v>0.193</v>
      </c>
      <c r="G1651">
        <v>0.193</v>
      </c>
      <c r="H1651">
        <v>1</v>
      </c>
      <c r="J1651" t="s">
        <v>8388</v>
      </c>
      <c r="K1651" t="s">
        <v>367</v>
      </c>
      <c r="L1651" t="s">
        <v>401</v>
      </c>
      <c r="M1651" t="s">
        <v>9098</v>
      </c>
      <c r="N1651" t="s">
        <v>8249</v>
      </c>
      <c r="O1651">
        <v>0</v>
      </c>
      <c r="P1651">
        <v>0</v>
      </c>
      <c r="Q1651">
        <v>1</v>
      </c>
    </row>
    <row r="1652" spans="1:17" x14ac:dyDescent="0.2">
      <c r="A1652" t="s">
        <v>498</v>
      </c>
      <c r="B1652" t="s">
        <v>134</v>
      </c>
      <c r="C1652" t="s">
        <v>497</v>
      </c>
      <c r="D1652" t="s">
        <v>54</v>
      </c>
      <c r="E1652" t="s">
        <v>1070</v>
      </c>
      <c r="F1652">
        <v>0.193</v>
      </c>
      <c r="G1652">
        <v>0.193</v>
      </c>
      <c r="H1652">
        <v>1</v>
      </c>
      <c r="J1652" t="s">
        <v>8388</v>
      </c>
      <c r="K1652" t="s">
        <v>367</v>
      </c>
      <c r="L1652" t="s">
        <v>401</v>
      </c>
      <c r="M1652" t="s">
        <v>9098</v>
      </c>
      <c r="N1652" t="s">
        <v>8983</v>
      </c>
      <c r="O1652">
        <v>0</v>
      </c>
      <c r="P1652">
        <v>0</v>
      </c>
      <c r="Q1652">
        <v>1</v>
      </c>
    </row>
    <row r="1653" spans="1:17" x14ac:dyDescent="0.2">
      <c r="A1653" t="s">
        <v>498</v>
      </c>
      <c r="B1653" t="s">
        <v>134</v>
      </c>
      <c r="C1653" t="s">
        <v>497</v>
      </c>
      <c r="D1653" t="s">
        <v>54</v>
      </c>
      <c r="E1653" t="s">
        <v>1071</v>
      </c>
      <c r="F1653">
        <v>0.193</v>
      </c>
      <c r="G1653">
        <v>0.193</v>
      </c>
      <c r="H1653">
        <v>1</v>
      </c>
      <c r="J1653" t="s">
        <v>8388</v>
      </c>
      <c r="K1653" t="s">
        <v>367</v>
      </c>
      <c r="L1653" t="s">
        <v>401</v>
      </c>
      <c r="M1653" t="s">
        <v>9098</v>
      </c>
      <c r="N1653" t="s">
        <v>8250</v>
      </c>
      <c r="O1653">
        <v>0</v>
      </c>
      <c r="P1653">
        <v>0</v>
      </c>
      <c r="Q1653">
        <v>1</v>
      </c>
    </row>
    <row r="1654" spans="1:17" x14ac:dyDescent="0.2">
      <c r="A1654" t="s">
        <v>498</v>
      </c>
      <c r="B1654" t="s">
        <v>134</v>
      </c>
      <c r="C1654" t="s">
        <v>497</v>
      </c>
      <c r="D1654" t="s">
        <v>54</v>
      </c>
      <c r="E1654" t="s">
        <v>1072</v>
      </c>
      <c r="F1654">
        <v>0.193</v>
      </c>
      <c r="G1654">
        <v>0.193</v>
      </c>
      <c r="H1654">
        <v>1</v>
      </c>
      <c r="J1654" t="s">
        <v>8388</v>
      </c>
      <c r="K1654" t="s">
        <v>367</v>
      </c>
      <c r="L1654" t="s">
        <v>401</v>
      </c>
      <c r="M1654" t="s">
        <v>9098</v>
      </c>
      <c r="N1654" t="s">
        <v>8251</v>
      </c>
      <c r="O1654">
        <v>0</v>
      </c>
      <c r="P1654">
        <v>0</v>
      </c>
      <c r="Q1654">
        <v>1</v>
      </c>
    </row>
    <row r="1655" spans="1:17" x14ac:dyDescent="0.2">
      <c r="A1655" t="s">
        <v>498</v>
      </c>
      <c r="B1655" t="s">
        <v>134</v>
      </c>
      <c r="C1655" t="s">
        <v>497</v>
      </c>
      <c r="D1655" t="s">
        <v>54</v>
      </c>
      <c r="E1655" t="s">
        <v>1073</v>
      </c>
      <c r="F1655">
        <v>0.193</v>
      </c>
      <c r="G1655">
        <v>0.193</v>
      </c>
      <c r="H1655">
        <v>1</v>
      </c>
      <c r="J1655" t="s">
        <v>8388</v>
      </c>
      <c r="K1655" t="s">
        <v>367</v>
      </c>
      <c r="L1655" t="s">
        <v>401</v>
      </c>
      <c r="M1655" t="s">
        <v>9098</v>
      </c>
      <c r="N1655" t="s">
        <v>8252</v>
      </c>
      <c r="O1655">
        <v>0</v>
      </c>
      <c r="P1655">
        <v>0</v>
      </c>
      <c r="Q1655">
        <v>1</v>
      </c>
    </row>
    <row r="1656" spans="1:17" x14ac:dyDescent="0.2">
      <c r="A1656" t="s">
        <v>498</v>
      </c>
      <c r="B1656" t="s">
        <v>134</v>
      </c>
      <c r="C1656" t="s">
        <v>497</v>
      </c>
      <c r="D1656" t="s">
        <v>54</v>
      </c>
      <c r="E1656" t="s">
        <v>1074</v>
      </c>
      <c r="F1656">
        <v>0.193</v>
      </c>
      <c r="G1656">
        <v>0.193</v>
      </c>
      <c r="H1656">
        <v>1</v>
      </c>
      <c r="J1656" t="s">
        <v>8388</v>
      </c>
      <c r="K1656" t="s">
        <v>367</v>
      </c>
      <c r="L1656" t="s">
        <v>401</v>
      </c>
      <c r="M1656" t="s">
        <v>9098</v>
      </c>
      <c r="N1656" t="s">
        <v>8253</v>
      </c>
      <c r="O1656">
        <v>0</v>
      </c>
      <c r="P1656">
        <v>0</v>
      </c>
      <c r="Q1656">
        <v>1</v>
      </c>
    </row>
    <row r="1657" spans="1:17" x14ac:dyDescent="0.2">
      <c r="A1657" t="s">
        <v>498</v>
      </c>
      <c r="B1657" t="s">
        <v>134</v>
      </c>
      <c r="C1657" t="s">
        <v>497</v>
      </c>
      <c r="D1657" t="s">
        <v>54</v>
      </c>
      <c r="E1657" t="s">
        <v>1075</v>
      </c>
      <c r="F1657">
        <v>0.20699999999999999</v>
      </c>
      <c r="G1657">
        <v>0.20699999999999999</v>
      </c>
      <c r="H1657">
        <v>1</v>
      </c>
      <c r="J1657" t="s">
        <v>8388</v>
      </c>
      <c r="K1657" t="s">
        <v>367</v>
      </c>
      <c r="L1657" t="s">
        <v>401</v>
      </c>
      <c r="M1657" t="s">
        <v>9098</v>
      </c>
      <c r="N1657" t="s">
        <v>8382</v>
      </c>
      <c r="O1657">
        <v>0</v>
      </c>
      <c r="P1657">
        <v>0</v>
      </c>
      <c r="Q1657">
        <v>1</v>
      </c>
    </row>
    <row r="1658" spans="1:17" x14ac:dyDescent="0.2">
      <c r="A1658" t="s">
        <v>498</v>
      </c>
      <c r="B1658" t="s">
        <v>134</v>
      </c>
      <c r="C1658" t="s">
        <v>497</v>
      </c>
      <c r="D1658" t="s">
        <v>54</v>
      </c>
      <c r="E1658" t="s">
        <v>1076</v>
      </c>
      <c r="F1658">
        <v>0.20699999999999999</v>
      </c>
      <c r="G1658">
        <v>0.20699999999999999</v>
      </c>
      <c r="H1658">
        <v>1</v>
      </c>
      <c r="J1658" t="s">
        <v>8388</v>
      </c>
      <c r="K1658" t="s">
        <v>367</v>
      </c>
      <c r="L1658" t="s">
        <v>401</v>
      </c>
      <c r="M1658" t="s">
        <v>9098</v>
      </c>
      <c r="N1658" t="s">
        <v>8370</v>
      </c>
      <c r="O1658">
        <v>0</v>
      </c>
      <c r="P1658">
        <v>0</v>
      </c>
      <c r="Q1658">
        <v>1</v>
      </c>
    </row>
    <row r="1659" spans="1:17" x14ac:dyDescent="0.2">
      <c r="A1659" t="s">
        <v>498</v>
      </c>
      <c r="B1659" t="s">
        <v>134</v>
      </c>
      <c r="C1659" t="s">
        <v>497</v>
      </c>
      <c r="D1659" t="s">
        <v>54</v>
      </c>
      <c r="E1659" t="s">
        <v>8244</v>
      </c>
      <c r="F1659">
        <v>0.193</v>
      </c>
      <c r="G1659">
        <v>0.193</v>
      </c>
      <c r="H1659">
        <v>1</v>
      </c>
      <c r="J1659" t="s">
        <v>8388</v>
      </c>
      <c r="K1659" t="s">
        <v>367</v>
      </c>
      <c r="L1659" t="s">
        <v>401</v>
      </c>
      <c r="M1659" t="s">
        <v>9098</v>
      </c>
      <c r="N1659" t="s">
        <v>9099</v>
      </c>
      <c r="O1659">
        <v>0</v>
      </c>
      <c r="P1659">
        <v>0</v>
      </c>
      <c r="Q1659">
        <v>1</v>
      </c>
    </row>
    <row r="1660" spans="1:17" x14ac:dyDescent="0.2">
      <c r="A1660" t="s">
        <v>498</v>
      </c>
      <c r="B1660" t="s">
        <v>134</v>
      </c>
      <c r="C1660" t="s">
        <v>497</v>
      </c>
      <c r="D1660" t="s">
        <v>54</v>
      </c>
      <c r="E1660" t="s">
        <v>1077</v>
      </c>
      <c r="F1660">
        <v>0.193</v>
      </c>
      <c r="G1660">
        <v>0.193</v>
      </c>
      <c r="H1660">
        <v>1</v>
      </c>
      <c r="J1660" t="s">
        <v>8388</v>
      </c>
      <c r="K1660" t="s">
        <v>367</v>
      </c>
      <c r="L1660" t="s">
        <v>401</v>
      </c>
      <c r="M1660" t="s">
        <v>9098</v>
      </c>
      <c r="N1660" t="s">
        <v>8371</v>
      </c>
      <c r="O1660">
        <v>0</v>
      </c>
      <c r="P1660">
        <v>0</v>
      </c>
      <c r="Q1660">
        <v>1</v>
      </c>
    </row>
    <row r="1661" spans="1:17" x14ac:dyDescent="0.2">
      <c r="A1661" t="s">
        <v>498</v>
      </c>
      <c r="B1661" t="s">
        <v>134</v>
      </c>
      <c r="C1661" t="s">
        <v>497</v>
      </c>
      <c r="D1661" t="s">
        <v>54</v>
      </c>
      <c r="E1661" t="s">
        <v>1078</v>
      </c>
      <c r="F1661">
        <v>0.19400000000000001</v>
      </c>
      <c r="G1661">
        <v>0.19400000000000001</v>
      </c>
      <c r="H1661">
        <v>1</v>
      </c>
      <c r="J1661" t="s">
        <v>8388</v>
      </c>
      <c r="K1661" t="s">
        <v>367</v>
      </c>
      <c r="L1661" t="s">
        <v>401</v>
      </c>
      <c r="M1661" t="s">
        <v>9098</v>
      </c>
      <c r="N1661" t="s">
        <v>8366</v>
      </c>
      <c r="O1661">
        <v>0</v>
      </c>
      <c r="P1661">
        <v>0</v>
      </c>
      <c r="Q1661">
        <v>1</v>
      </c>
    </row>
    <row r="1662" spans="1:17" x14ac:dyDescent="0.2">
      <c r="A1662" t="s">
        <v>498</v>
      </c>
      <c r="B1662" t="s">
        <v>134</v>
      </c>
      <c r="C1662" t="s">
        <v>497</v>
      </c>
      <c r="D1662" t="s">
        <v>54</v>
      </c>
      <c r="E1662" t="s">
        <v>1079</v>
      </c>
      <c r="F1662">
        <v>0.193</v>
      </c>
      <c r="G1662">
        <v>0.193</v>
      </c>
      <c r="H1662">
        <v>1</v>
      </c>
      <c r="J1662" t="s">
        <v>8388</v>
      </c>
      <c r="K1662" t="s">
        <v>367</v>
      </c>
      <c r="L1662" t="s">
        <v>401</v>
      </c>
      <c r="M1662" t="s">
        <v>9098</v>
      </c>
      <c r="N1662" t="s">
        <v>8372</v>
      </c>
      <c r="O1662">
        <v>0</v>
      </c>
      <c r="P1662">
        <v>0</v>
      </c>
      <c r="Q1662">
        <v>1</v>
      </c>
    </row>
    <row r="1663" spans="1:17" x14ac:dyDescent="0.2">
      <c r="A1663" t="s">
        <v>498</v>
      </c>
      <c r="B1663" t="s">
        <v>134</v>
      </c>
      <c r="C1663" t="s">
        <v>497</v>
      </c>
      <c r="D1663" t="s">
        <v>54</v>
      </c>
      <c r="E1663" t="s">
        <v>1080</v>
      </c>
      <c r="F1663">
        <v>0.193</v>
      </c>
      <c r="G1663">
        <v>0.193</v>
      </c>
      <c r="H1663">
        <v>1</v>
      </c>
      <c r="J1663" t="s">
        <v>8388</v>
      </c>
      <c r="K1663" t="s">
        <v>367</v>
      </c>
      <c r="L1663" t="s">
        <v>401</v>
      </c>
      <c r="M1663" t="s">
        <v>9098</v>
      </c>
      <c r="N1663" t="s">
        <v>8367</v>
      </c>
      <c r="O1663">
        <v>0</v>
      </c>
      <c r="P1663">
        <v>0</v>
      </c>
      <c r="Q1663">
        <v>1</v>
      </c>
    </row>
    <row r="1664" spans="1:17" x14ac:dyDescent="0.2">
      <c r="A1664" t="s">
        <v>498</v>
      </c>
      <c r="B1664" t="s">
        <v>134</v>
      </c>
      <c r="C1664" t="s">
        <v>497</v>
      </c>
      <c r="D1664" t="s">
        <v>54</v>
      </c>
      <c r="E1664" t="s">
        <v>1081</v>
      </c>
      <c r="F1664">
        <v>0.193</v>
      </c>
      <c r="G1664">
        <v>0.193</v>
      </c>
      <c r="H1664">
        <v>1</v>
      </c>
      <c r="J1664" t="s">
        <v>8388</v>
      </c>
      <c r="K1664" t="s">
        <v>367</v>
      </c>
      <c r="L1664" t="s">
        <v>401</v>
      </c>
      <c r="M1664" t="s">
        <v>9098</v>
      </c>
      <c r="N1664" t="s">
        <v>8373</v>
      </c>
      <c r="O1664">
        <v>0</v>
      </c>
      <c r="P1664">
        <v>0</v>
      </c>
      <c r="Q1664">
        <v>1</v>
      </c>
    </row>
    <row r="1665" spans="1:17" x14ac:dyDescent="0.2">
      <c r="A1665" t="s">
        <v>498</v>
      </c>
      <c r="B1665" t="s">
        <v>134</v>
      </c>
      <c r="C1665" t="s">
        <v>497</v>
      </c>
      <c r="D1665" t="s">
        <v>54</v>
      </c>
      <c r="E1665" t="s">
        <v>1082</v>
      </c>
      <c r="F1665">
        <v>0.193</v>
      </c>
      <c r="G1665">
        <v>0.193</v>
      </c>
      <c r="H1665">
        <v>1</v>
      </c>
      <c r="J1665" t="s">
        <v>8388</v>
      </c>
      <c r="K1665" t="s">
        <v>367</v>
      </c>
      <c r="L1665" t="s">
        <v>401</v>
      </c>
      <c r="M1665" t="s">
        <v>9098</v>
      </c>
      <c r="N1665" t="s">
        <v>8374</v>
      </c>
      <c r="O1665">
        <v>0</v>
      </c>
      <c r="P1665">
        <v>0</v>
      </c>
      <c r="Q1665">
        <v>1</v>
      </c>
    </row>
    <row r="1666" spans="1:17" x14ac:dyDescent="0.2">
      <c r="A1666" t="s">
        <v>498</v>
      </c>
      <c r="B1666" t="s">
        <v>134</v>
      </c>
      <c r="C1666" t="s">
        <v>497</v>
      </c>
      <c r="D1666" t="s">
        <v>54</v>
      </c>
      <c r="E1666" t="s">
        <v>1083</v>
      </c>
      <c r="F1666">
        <v>0.193</v>
      </c>
      <c r="G1666">
        <v>0.193</v>
      </c>
      <c r="H1666">
        <v>1</v>
      </c>
      <c r="J1666" t="s">
        <v>8388</v>
      </c>
      <c r="K1666" t="s">
        <v>367</v>
      </c>
      <c r="L1666" t="s">
        <v>401</v>
      </c>
      <c r="M1666" t="s">
        <v>9098</v>
      </c>
      <c r="N1666" t="s">
        <v>8375</v>
      </c>
      <c r="O1666">
        <v>0</v>
      </c>
      <c r="P1666">
        <v>0</v>
      </c>
      <c r="Q1666">
        <v>1</v>
      </c>
    </row>
    <row r="1667" spans="1:17" x14ac:dyDescent="0.2">
      <c r="A1667" t="s">
        <v>498</v>
      </c>
      <c r="B1667" t="s">
        <v>134</v>
      </c>
      <c r="C1667" t="s">
        <v>497</v>
      </c>
      <c r="D1667" t="s">
        <v>54</v>
      </c>
      <c r="E1667" t="s">
        <v>1084</v>
      </c>
      <c r="F1667">
        <v>0.193</v>
      </c>
      <c r="G1667">
        <v>0.193</v>
      </c>
      <c r="H1667">
        <v>1</v>
      </c>
      <c r="J1667" t="s">
        <v>8388</v>
      </c>
      <c r="K1667" t="s">
        <v>367</v>
      </c>
      <c r="L1667" t="s">
        <v>401</v>
      </c>
      <c r="M1667" t="s">
        <v>9098</v>
      </c>
      <c r="N1667" t="s">
        <v>8376</v>
      </c>
      <c r="O1667">
        <v>0</v>
      </c>
      <c r="P1667">
        <v>0</v>
      </c>
      <c r="Q1667">
        <v>1</v>
      </c>
    </row>
    <row r="1668" spans="1:17" x14ac:dyDescent="0.2">
      <c r="A1668" t="s">
        <v>498</v>
      </c>
      <c r="B1668" t="s">
        <v>134</v>
      </c>
      <c r="C1668" t="s">
        <v>497</v>
      </c>
      <c r="D1668" t="s">
        <v>54</v>
      </c>
      <c r="E1668" t="s">
        <v>1085</v>
      </c>
      <c r="F1668">
        <v>0.193</v>
      </c>
      <c r="G1668">
        <v>0.193</v>
      </c>
      <c r="H1668">
        <v>1</v>
      </c>
      <c r="J1668" t="s">
        <v>8388</v>
      </c>
      <c r="K1668" t="s">
        <v>367</v>
      </c>
      <c r="L1668" t="s">
        <v>401</v>
      </c>
      <c r="M1668" t="s">
        <v>9098</v>
      </c>
      <c r="N1668" t="s">
        <v>8377</v>
      </c>
      <c r="O1668">
        <v>0</v>
      </c>
      <c r="P1668">
        <v>0</v>
      </c>
      <c r="Q1668">
        <v>1</v>
      </c>
    </row>
    <row r="1669" spans="1:17" x14ac:dyDescent="0.2">
      <c r="A1669" t="s">
        <v>498</v>
      </c>
      <c r="B1669" t="s">
        <v>134</v>
      </c>
      <c r="C1669" t="s">
        <v>497</v>
      </c>
      <c r="D1669" t="s">
        <v>54</v>
      </c>
      <c r="E1669" t="s">
        <v>1086</v>
      </c>
      <c r="F1669">
        <v>0.19400000000000001</v>
      </c>
      <c r="G1669">
        <v>0.19400000000000001</v>
      </c>
      <c r="H1669">
        <v>1</v>
      </c>
      <c r="J1669" t="s">
        <v>8388</v>
      </c>
      <c r="K1669" t="s">
        <v>367</v>
      </c>
      <c r="L1669" t="s">
        <v>401</v>
      </c>
      <c r="M1669" t="s">
        <v>9098</v>
      </c>
      <c r="N1669" t="s">
        <v>8378</v>
      </c>
      <c r="O1669">
        <v>0</v>
      </c>
      <c r="P1669">
        <v>0</v>
      </c>
      <c r="Q1669">
        <v>1</v>
      </c>
    </row>
    <row r="1670" spans="1:17" x14ac:dyDescent="0.2">
      <c r="A1670" t="s">
        <v>498</v>
      </c>
      <c r="B1670" t="s">
        <v>134</v>
      </c>
      <c r="C1670" t="s">
        <v>497</v>
      </c>
      <c r="D1670" t="s">
        <v>54</v>
      </c>
      <c r="E1670" t="s">
        <v>8245</v>
      </c>
      <c r="F1670">
        <v>0.193</v>
      </c>
      <c r="G1670">
        <v>0.193</v>
      </c>
      <c r="H1670">
        <v>1</v>
      </c>
      <c r="J1670" t="s">
        <v>8388</v>
      </c>
      <c r="K1670" t="s">
        <v>367</v>
      </c>
      <c r="L1670" t="s">
        <v>401</v>
      </c>
      <c r="M1670" t="s">
        <v>9098</v>
      </c>
      <c r="N1670" t="s">
        <v>8368</v>
      </c>
      <c r="O1670">
        <v>0</v>
      </c>
      <c r="P1670">
        <v>0</v>
      </c>
      <c r="Q1670">
        <v>1</v>
      </c>
    </row>
    <row r="1671" spans="1:17" x14ac:dyDescent="0.2">
      <c r="A1671" t="s">
        <v>498</v>
      </c>
      <c r="B1671" t="s">
        <v>134</v>
      </c>
      <c r="C1671" t="s">
        <v>497</v>
      </c>
      <c r="D1671" t="s">
        <v>54</v>
      </c>
      <c r="E1671" t="s">
        <v>1087</v>
      </c>
      <c r="F1671">
        <v>0.193</v>
      </c>
      <c r="G1671">
        <v>0.193</v>
      </c>
      <c r="H1671">
        <v>1</v>
      </c>
      <c r="J1671" t="s">
        <v>8388</v>
      </c>
      <c r="K1671" t="s">
        <v>367</v>
      </c>
      <c r="L1671" t="s">
        <v>401</v>
      </c>
      <c r="M1671" t="s">
        <v>9098</v>
      </c>
      <c r="N1671" t="s">
        <v>8369</v>
      </c>
      <c r="O1671">
        <v>0</v>
      </c>
      <c r="P1671">
        <v>0</v>
      </c>
      <c r="Q1671">
        <v>1</v>
      </c>
    </row>
    <row r="1672" spans="1:17" x14ac:dyDescent="0.2">
      <c r="A1672" t="s">
        <v>498</v>
      </c>
      <c r="B1672" t="s">
        <v>134</v>
      </c>
      <c r="C1672" t="s">
        <v>497</v>
      </c>
      <c r="D1672" t="s">
        <v>54</v>
      </c>
      <c r="E1672" t="s">
        <v>1088</v>
      </c>
      <c r="F1672">
        <v>0.193</v>
      </c>
      <c r="G1672">
        <v>0.193</v>
      </c>
      <c r="H1672">
        <v>1</v>
      </c>
      <c r="J1672" t="s">
        <v>8388</v>
      </c>
      <c r="K1672" t="s">
        <v>367</v>
      </c>
      <c r="L1672" t="s">
        <v>401</v>
      </c>
      <c r="M1672" t="s">
        <v>9098</v>
      </c>
      <c r="N1672" t="s">
        <v>499</v>
      </c>
      <c r="O1672">
        <v>0</v>
      </c>
      <c r="P1672">
        <v>0</v>
      </c>
      <c r="Q1672">
        <v>1</v>
      </c>
    </row>
    <row r="1673" spans="1:17" x14ac:dyDescent="0.2">
      <c r="A1673" t="s">
        <v>498</v>
      </c>
      <c r="B1673" t="s">
        <v>134</v>
      </c>
      <c r="C1673" t="s">
        <v>497</v>
      </c>
      <c r="D1673" t="s">
        <v>54</v>
      </c>
      <c r="E1673" t="s">
        <v>1089</v>
      </c>
      <c r="F1673">
        <v>0.193</v>
      </c>
      <c r="G1673">
        <v>0.193</v>
      </c>
      <c r="H1673">
        <v>1</v>
      </c>
      <c r="J1673" t="s">
        <v>8388</v>
      </c>
      <c r="K1673" t="s">
        <v>367</v>
      </c>
      <c r="L1673" t="s">
        <v>401</v>
      </c>
      <c r="M1673" t="s">
        <v>9098</v>
      </c>
      <c r="N1673" t="s">
        <v>500</v>
      </c>
      <c r="O1673">
        <v>0</v>
      </c>
      <c r="P1673">
        <v>0</v>
      </c>
      <c r="Q1673">
        <v>1</v>
      </c>
    </row>
    <row r="1674" spans="1:17" x14ac:dyDescent="0.2">
      <c r="A1674" t="s">
        <v>498</v>
      </c>
      <c r="B1674" t="s">
        <v>134</v>
      </c>
      <c r="C1674" t="s">
        <v>497</v>
      </c>
      <c r="D1674" t="s">
        <v>54</v>
      </c>
      <c r="E1674" t="s">
        <v>1090</v>
      </c>
      <c r="F1674">
        <v>0.193</v>
      </c>
      <c r="G1674">
        <v>0.193</v>
      </c>
      <c r="H1674">
        <v>1</v>
      </c>
      <c r="J1674" t="s">
        <v>8388</v>
      </c>
      <c r="K1674" t="s">
        <v>367</v>
      </c>
      <c r="L1674" t="s">
        <v>401</v>
      </c>
      <c r="M1674" t="s">
        <v>9098</v>
      </c>
      <c r="N1674" t="s">
        <v>8379</v>
      </c>
      <c r="O1674">
        <v>0</v>
      </c>
      <c r="P1674">
        <v>0</v>
      </c>
      <c r="Q1674">
        <v>1</v>
      </c>
    </row>
    <row r="1675" spans="1:17" x14ac:dyDescent="0.2">
      <c r="A1675" t="s">
        <v>498</v>
      </c>
      <c r="B1675" t="s">
        <v>134</v>
      </c>
      <c r="C1675" t="s">
        <v>497</v>
      </c>
      <c r="D1675" t="s">
        <v>54</v>
      </c>
      <c r="E1675" t="s">
        <v>1091</v>
      </c>
      <c r="F1675">
        <v>0.193</v>
      </c>
      <c r="G1675">
        <v>0.193</v>
      </c>
      <c r="H1675">
        <v>1</v>
      </c>
      <c r="J1675" t="s">
        <v>8388</v>
      </c>
      <c r="K1675" t="s">
        <v>367</v>
      </c>
      <c r="L1675" t="s">
        <v>401</v>
      </c>
      <c r="M1675" t="s">
        <v>9098</v>
      </c>
      <c r="N1675" t="s">
        <v>8254</v>
      </c>
      <c r="O1675">
        <v>0</v>
      </c>
      <c r="P1675">
        <v>0</v>
      </c>
      <c r="Q1675">
        <v>1</v>
      </c>
    </row>
    <row r="1676" spans="1:17" x14ac:dyDescent="0.2">
      <c r="A1676" t="s">
        <v>498</v>
      </c>
      <c r="B1676" t="s">
        <v>134</v>
      </c>
      <c r="C1676" t="s">
        <v>497</v>
      </c>
      <c r="D1676" t="s">
        <v>54</v>
      </c>
      <c r="E1676" t="s">
        <v>1092</v>
      </c>
      <c r="F1676">
        <v>0.193</v>
      </c>
      <c r="G1676">
        <v>0.193</v>
      </c>
      <c r="H1676">
        <v>1</v>
      </c>
      <c r="J1676" t="s">
        <v>8388</v>
      </c>
      <c r="K1676" t="s">
        <v>367</v>
      </c>
      <c r="L1676" t="s">
        <v>401</v>
      </c>
      <c r="M1676" t="s">
        <v>9098</v>
      </c>
      <c r="N1676" t="s">
        <v>8255</v>
      </c>
      <c r="O1676">
        <v>0</v>
      </c>
      <c r="P1676">
        <v>0</v>
      </c>
      <c r="Q1676">
        <v>1</v>
      </c>
    </row>
    <row r="1677" spans="1:17" x14ac:dyDescent="0.2">
      <c r="A1677" t="s">
        <v>498</v>
      </c>
      <c r="B1677" t="s">
        <v>134</v>
      </c>
      <c r="C1677" t="s">
        <v>497</v>
      </c>
      <c r="D1677" t="s">
        <v>54</v>
      </c>
      <c r="E1677" t="s">
        <v>1093</v>
      </c>
      <c r="F1677">
        <v>0.193</v>
      </c>
      <c r="G1677">
        <v>0.193</v>
      </c>
      <c r="H1677">
        <v>1</v>
      </c>
      <c r="J1677" t="s">
        <v>8388</v>
      </c>
      <c r="K1677" t="s">
        <v>367</v>
      </c>
      <c r="L1677" t="s">
        <v>401</v>
      </c>
      <c r="M1677" t="s">
        <v>9098</v>
      </c>
      <c r="N1677" t="s">
        <v>8256</v>
      </c>
      <c r="O1677">
        <v>0</v>
      </c>
      <c r="P1677">
        <v>0</v>
      </c>
      <c r="Q1677">
        <v>1</v>
      </c>
    </row>
    <row r="1678" spans="1:17" x14ac:dyDescent="0.2">
      <c r="A1678" t="s">
        <v>498</v>
      </c>
      <c r="B1678" t="s">
        <v>134</v>
      </c>
      <c r="C1678" t="s">
        <v>497</v>
      </c>
      <c r="D1678" t="s">
        <v>54</v>
      </c>
      <c r="E1678" t="s">
        <v>1094</v>
      </c>
      <c r="F1678">
        <v>0.193</v>
      </c>
      <c r="G1678">
        <v>0.193</v>
      </c>
      <c r="H1678">
        <v>1</v>
      </c>
      <c r="J1678" t="s">
        <v>8388</v>
      </c>
      <c r="K1678" t="s">
        <v>367</v>
      </c>
      <c r="L1678" t="s">
        <v>401</v>
      </c>
      <c r="M1678" t="s">
        <v>9098</v>
      </c>
      <c r="N1678" t="s">
        <v>8257</v>
      </c>
      <c r="O1678">
        <v>0</v>
      </c>
      <c r="P1678">
        <v>0</v>
      </c>
      <c r="Q1678">
        <v>1</v>
      </c>
    </row>
    <row r="1679" spans="1:17" x14ac:dyDescent="0.2">
      <c r="A1679" t="s">
        <v>498</v>
      </c>
      <c r="B1679" t="s">
        <v>134</v>
      </c>
      <c r="C1679" t="s">
        <v>497</v>
      </c>
      <c r="D1679" t="s">
        <v>54</v>
      </c>
      <c r="E1679" t="s">
        <v>1095</v>
      </c>
      <c r="F1679">
        <v>0.193</v>
      </c>
      <c r="G1679">
        <v>0.193</v>
      </c>
      <c r="H1679">
        <v>1</v>
      </c>
      <c r="J1679" t="s">
        <v>8388</v>
      </c>
      <c r="K1679" t="s">
        <v>367</v>
      </c>
      <c r="L1679" t="s">
        <v>401</v>
      </c>
      <c r="M1679" t="s">
        <v>9098</v>
      </c>
      <c r="N1679" t="s">
        <v>8258</v>
      </c>
      <c r="O1679">
        <v>0</v>
      </c>
      <c r="P1679">
        <v>0</v>
      </c>
      <c r="Q1679">
        <v>1</v>
      </c>
    </row>
    <row r="1680" spans="1:17" x14ac:dyDescent="0.2">
      <c r="A1680" t="s">
        <v>498</v>
      </c>
      <c r="B1680" t="s">
        <v>134</v>
      </c>
      <c r="C1680" t="s">
        <v>497</v>
      </c>
      <c r="D1680" t="s">
        <v>54</v>
      </c>
      <c r="E1680" t="s">
        <v>1096</v>
      </c>
      <c r="F1680">
        <v>0.193</v>
      </c>
      <c r="G1680">
        <v>0.193</v>
      </c>
      <c r="H1680">
        <v>1</v>
      </c>
      <c r="J1680" t="s">
        <v>8388</v>
      </c>
      <c r="K1680" t="s">
        <v>367</v>
      </c>
      <c r="L1680" t="s">
        <v>401</v>
      </c>
      <c r="M1680" t="s">
        <v>9098</v>
      </c>
      <c r="N1680" t="s">
        <v>8259</v>
      </c>
      <c r="O1680">
        <v>1E-3</v>
      </c>
      <c r="P1680">
        <v>1E-3</v>
      </c>
      <c r="Q1680">
        <v>1</v>
      </c>
    </row>
    <row r="1681" spans="1:17" x14ac:dyDescent="0.2">
      <c r="A1681" t="s">
        <v>498</v>
      </c>
      <c r="B1681" t="s">
        <v>134</v>
      </c>
      <c r="C1681" t="s">
        <v>497</v>
      </c>
      <c r="D1681" t="s">
        <v>54</v>
      </c>
      <c r="E1681" t="s">
        <v>1097</v>
      </c>
      <c r="F1681">
        <v>0.193</v>
      </c>
      <c r="G1681">
        <v>0.193</v>
      </c>
      <c r="H1681">
        <v>1</v>
      </c>
      <c r="J1681" t="s">
        <v>8388</v>
      </c>
      <c r="K1681" t="s">
        <v>367</v>
      </c>
      <c r="L1681" t="s">
        <v>401</v>
      </c>
      <c r="M1681" t="s">
        <v>9098</v>
      </c>
      <c r="N1681" t="s">
        <v>8380</v>
      </c>
      <c r="O1681">
        <v>1E-3</v>
      </c>
      <c r="P1681">
        <v>1E-3</v>
      </c>
      <c r="Q1681">
        <v>1</v>
      </c>
    </row>
    <row r="1682" spans="1:17" x14ac:dyDescent="0.2">
      <c r="A1682" t="s">
        <v>498</v>
      </c>
      <c r="B1682" t="s">
        <v>134</v>
      </c>
      <c r="C1682" t="s">
        <v>497</v>
      </c>
      <c r="D1682" t="s">
        <v>54</v>
      </c>
      <c r="E1682" t="s">
        <v>1098</v>
      </c>
      <c r="F1682">
        <v>0.193</v>
      </c>
      <c r="G1682">
        <v>0.193</v>
      </c>
      <c r="H1682">
        <v>1</v>
      </c>
      <c r="J1682" t="s">
        <v>8388</v>
      </c>
      <c r="K1682" t="s">
        <v>367</v>
      </c>
      <c r="L1682" t="s">
        <v>401</v>
      </c>
      <c r="M1682" t="s">
        <v>9098</v>
      </c>
      <c r="N1682" t="s">
        <v>8381</v>
      </c>
      <c r="O1682">
        <v>1E-3</v>
      </c>
      <c r="P1682">
        <v>1E-3</v>
      </c>
      <c r="Q1682">
        <v>1</v>
      </c>
    </row>
    <row r="1683" spans="1:17" x14ac:dyDescent="0.2">
      <c r="A1683" t="s">
        <v>498</v>
      </c>
      <c r="B1683" t="s">
        <v>134</v>
      </c>
      <c r="C1683" t="s">
        <v>497</v>
      </c>
      <c r="D1683" t="s">
        <v>54</v>
      </c>
      <c r="E1683" t="s">
        <v>1099</v>
      </c>
      <c r="F1683">
        <v>0.193</v>
      </c>
      <c r="G1683">
        <v>0.193</v>
      </c>
      <c r="H1683">
        <v>1</v>
      </c>
      <c r="J1683" t="s">
        <v>8388</v>
      </c>
      <c r="K1683" t="s">
        <v>367</v>
      </c>
      <c r="L1683" t="s">
        <v>401</v>
      </c>
      <c r="M1683" t="s">
        <v>9098</v>
      </c>
      <c r="N1683" t="s">
        <v>8654</v>
      </c>
      <c r="O1683">
        <v>1E-3</v>
      </c>
      <c r="P1683">
        <v>1E-3</v>
      </c>
      <c r="Q1683">
        <v>1</v>
      </c>
    </row>
    <row r="1684" spans="1:17" x14ac:dyDescent="0.2">
      <c r="A1684" t="s">
        <v>498</v>
      </c>
      <c r="B1684" t="s">
        <v>134</v>
      </c>
      <c r="C1684" t="s">
        <v>497</v>
      </c>
      <c r="D1684" t="s">
        <v>54</v>
      </c>
      <c r="E1684" t="s">
        <v>1100</v>
      </c>
      <c r="F1684">
        <v>0.193</v>
      </c>
      <c r="G1684">
        <v>0.193</v>
      </c>
      <c r="H1684">
        <v>1</v>
      </c>
      <c r="J1684" t="s">
        <v>8388</v>
      </c>
      <c r="K1684" t="s">
        <v>367</v>
      </c>
      <c r="L1684" t="s">
        <v>401</v>
      </c>
      <c r="M1684" t="s">
        <v>9098</v>
      </c>
      <c r="N1684" t="s">
        <v>8655</v>
      </c>
      <c r="O1684">
        <v>1E-3</v>
      </c>
      <c r="P1684">
        <v>1E-3</v>
      </c>
      <c r="Q1684">
        <v>1</v>
      </c>
    </row>
    <row r="1685" spans="1:17" x14ac:dyDescent="0.2">
      <c r="A1685" t="s">
        <v>498</v>
      </c>
      <c r="B1685" t="s">
        <v>134</v>
      </c>
      <c r="C1685" t="s">
        <v>497</v>
      </c>
      <c r="D1685" t="s">
        <v>54</v>
      </c>
      <c r="E1685" t="s">
        <v>1101</v>
      </c>
      <c r="F1685">
        <v>0.193</v>
      </c>
      <c r="G1685">
        <v>0.193</v>
      </c>
      <c r="H1685">
        <v>1</v>
      </c>
      <c r="J1685" t="s">
        <v>8388</v>
      </c>
      <c r="K1685" t="s">
        <v>367</v>
      </c>
      <c r="L1685" t="s">
        <v>401</v>
      </c>
      <c r="M1685" t="s">
        <v>9098</v>
      </c>
      <c r="N1685" t="s">
        <v>8672</v>
      </c>
      <c r="O1685">
        <v>0</v>
      </c>
      <c r="P1685">
        <v>0</v>
      </c>
      <c r="Q1685">
        <v>1</v>
      </c>
    </row>
    <row r="1686" spans="1:17" x14ac:dyDescent="0.2">
      <c r="A1686" t="s">
        <v>498</v>
      </c>
      <c r="B1686" t="s">
        <v>134</v>
      </c>
      <c r="C1686" t="s">
        <v>497</v>
      </c>
      <c r="D1686" t="s">
        <v>54</v>
      </c>
      <c r="E1686" t="s">
        <v>1102</v>
      </c>
      <c r="F1686">
        <v>0.193</v>
      </c>
      <c r="G1686">
        <v>0.193</v>
      </c>
      <c r="H1686">
        <v>1</v>
      </c>
      <c r="J1686" t="s">
        <v>8388</v>
      </c>
      <c r="K1686" t="s">
        <v>367</v>
      </c>
      <c r="L1686" t="s">
        <v>401</v>
      </c>
      <c r="M1686" t="s">
        <v>9098</v>
      </c>
      <c r="N1686" t="s">
        <v>8661</v>
      </c>
      <c r="O1686">
        <v>0</v>
      </c>
      <c r="P1686">
        <v>0</v>
      </c>
      <c r="Q1686">
        <v>1</v>
      </c>
    </row>
    <row r="1687" spans="1:17" x14ac:dyDescent="0.2">
      <c r="A1687" t="s">
        <v>498</v>
      </c>
      <c r="B1687" t="s">
        <v>134</v>
      </c>
      <c r="C1687" t="s">
        <v>497</v>
      </c>
      <c r="D1687" t="s">
        <v>54</v>
      </c>
      <c r="E1687" t="s">
        <v>1103</v>
      </c>
      <c r="F1687">
        <v>0.193</v>
      </c>
      <c r="G1687">
        <v>0.193</v>
      </c>
      <c r="H1687">
        <v>1</v>
      </c>
      <c r="J1687" t="s">
        <v>8388</v>
      </c>
      <c r="K1687" t="s">
        <v>367</v>
      </c>
      <c r="L1687" t="s">
        <v>401</v>
      </c>
      <c r="M1687" t="s">
        <v>9098</v>
      </c>
      <c r="N1687" t="s">
        <v>8660</v>
      </c>
      <c r="O1687">
        <v>0</v>
      </c>
      <c r="P1687">
        <v>0</v>
      </c>
      <c r="Q1687">
        <v>1</v>
      </c>
    </row>
    <row r="1688" spans="1:17" x14ac:dyDescent="0.2">
      <c r="A1688" t="s">
        <v>498</v>
      </c>
      <c r="B1688" t="s">
        <v>134</v>
      </c>
      <c r="C1688" t="s">
        <v>497</v>
      </c>
      <c r="D1688" t="s">
        <v>54</v>
      </c>
      <c r="E1688" t="s">
        <v>1104</v>
      </c>
      <c r="F1688">
        <v>0.193</v>
      </c>
      <c r="G1688">
        <v>0.193</v>
      </c>
      <c r="H1688">
        <v>1</v>
      </c>
      <c r="J1688" t="s">
        <v>8388</v>
      </c>
      <c r="K1688" t="s">
        <v>367</v>
      </c>
      <c r="L1688" t="s">
        <v>401</v>
      </c>
      <c r="M1688" t="s">
        <v>9098</v>
      </c>
      <c r="N1688" t="s">
        <v>8659</v>
      </c>
      <c r="O1688">
        <v>0</v>
      </c>
      <c r="P1688">
        <v>0</v>
      </c>
      <c r="Q1688">
        <v>1</v>
      </c>
    </row>
    <row r="1689" spans="1:17" x14ac:dyDescent="0.2">
      <c r="A1689" t="s">
        <v>498</v>
      </c>
      <c r="B1689" t="s">
        <v>134</v>
      </c>
      <c r="C1689" t="s">
        <v>497</v>
      </c>
      <c r="D1689" t="s">
        <v>54</v>
      </c>
      <c r="E1689" t="s">
        <v>1105</v>
      </c>
      <c r="F1689">
        <v>0.193</v>
      </c>
      <c r="G1689">
        <v>0.193</v>
      </c>
      <c r="H1689">
        <v>1</v>
      </c>
      <c r="J1689" t="s">
        <v>8388</v>
      </c>
      <c r="K1689" t="s">
        <v>367</v>
      </c>
      <c r="L1689" t="s">
        <v>401</v>
      </c>
      <c r="M1689" t="s">
        <v>9098</v>
      </c>
      <c r="N1689" t="s">
        <v>8658</v>
      </c>
      <c r="O1689">
        <v>0</v>
      </c>
      <c r="P1689">
        <v>0</v>
      </c>
      <c r="Q1689">
        <v>1</v>
      </c>
    </row>
    <row r="1690" spans="1:17" x14ac:dyDescent="0.2">
      <c r="A1690" t="s">
        <v>498</v>
      </c>
      <c r="B1690" t="s">
        <v>134</v>
      </c>
      <c r="C1690" t="s">
        <v>497</v>
      </c>
      <c r="D1690" t="s">
        <v>54</v>
      </c>
      <c r="E1690" t="s">
        <v>1106</v>
      </c>
      <c r="F1690">
        <v>0.193</v>
      </c>
      <c r="G1690">
        <v>0.193</v>
      </c>
      <c r="H1690">
        <v>1</v>
      </c>
      <c r="J1690" t="s">
        <v>8388</v>
      </c>
      <c r="K1690" t="s">
        <v>367</v>
      </c>
      <c r="L1690" t="s">
        <v>401</v>
      </c>
      <c r="M1690" t="s">
        <v>9098</v>
      </c>
      <c r="N1690" t="s">
        <v>8656</v>
      </c>
      <c r="O1690">
        <v>0</v>
      </c>
      <c r="P1690">
        <v>0</v>
      </c>
      <c r="Q1690">
        <v>1</v>
      </c>
    </row>
    <row r="1691" spans="1:17" x14ac:dyDescent="0.2">
      <c r="A1691" t="s">
        <v>498</v>
      </c>
      <c r="B1691" t="s">
        <v>134</v>
      </c>
      <c r="C1691" t="s">
        <v>497</v>
      </c>
      <c r="D1691" t="s">
        <v>54</v>
      </c>
      <c r="E1691" t="s">
        <v>1107</v>
      </c>
      <c r="F1691">
        <v>0.193</v>
      </c>
      <c r="G1691">
        <v>0.193</v>
      </c>
      <c r="H1691">
        <v>1</v>
      </c>
      <c r="J1691" t="s">
        <v>8388</v>
      </c>
      <c r="K1691" t="s">
        <v>367</v>
      </c>
      <c r="L1691" t="s">
        <v>401</v>
      </c>
      <c r="M1691" t="s">
        <v>9098</v>
      </c>
      <c r="N1691" t="s">
        <v>8657</v>
      </c>
      <c r="O1691">
        <v>0</v>
      </c>
      <c r="P1691">
        <v>0</v>
      </c>
      <c r="Q1691">
        <v>1</v>
      </c>
    </row>
    <row r="1692" spans="1:17" x14ac:dyDescent="0.2">
      <c r="A1692" t="s">
        <v>498</v>
      </c>
      <c r="B1692" t="s">
        <v>134</v>
      </c>
      <c r="C1692" t="s">
        <v>497</v>
      </c>
      <c r="D1692" t="s">
        <v>54</v>
      </c>
      <c r="E1692" t="s">
        <v>1108</v>
      </c>
      <c r="F1692">
        <v>0.193</v>
      </c>
      <c r="G1692">
        <v>0.193</v>
      </c>
      <c r="H1692">
        <v>1</v>
      </c>
      <c r="J1692" t="s">
        <v>8388</v>
      </c>
      <c r="K1692" t="s">
        <v>367</v>
      </c>
      <c r="L1692" t="s">
        <v>401</v>
      </c>
      <c r="M1692" t="s">
        <v>9098</v>
      </c>
      <c r="N1692" t="s">
        <v>9119</v>
      </c>
      <c r="O1692">
        <v>0</v>
      </c>
      <c r="P1692">
        <v>0</v>
      </c>
      <c r="Q1692">
        <v>1</v>
      </c>
    </row>
    <row r="1693" spans="1:17" x14ac:dyDescent="0.2">
      <c r="A1693" t="s">
        <v>498</v>
      </c>
      <c r="B1693" t="s">
        <v>134</v>
      </c>
      <c r="C1693" t="s">
        <v>497</v>
      </c>
      <c r="D1693" t="s">
        <v>54</v>
      </c>
      <c r="E1693" t="s">
        <v>1109</v>
      </c>
      <c r="F1693">
        <v>0.19400000000000001</v>
      </c>
      <c r="G1693">
        <v>0.19400000000000001</v>
      </c>
      <c r="H1693">
        <v>1</v>
      </c>
      <c r="J1693" t="s">
        <v>8388</v>
      </c>
      <c r="K1693" t="s">
        <v>367</v>
      </c>
      <c r="L1693" t="s">
        <v>401</v>
      </c>
      <c r="M1693" t="s">
        <v>9098</v>
      </c>
      <c r="N1693" t="s">
        <v>9120</v>
      </c>
      <c r="O1693">
        <v>0</v>
      </c>
      <c r="P1693">
        <v>0</v>
      </c>
      <c r="Q1693">
        <v>1</v>
      </c>
    </row>
    <row r="1694" spans="1:17" x14ac:dyDescent="0.2">
      <c r="A1694" t="s">
        <v>498</v>
      </c>
      <c r="B1694" t="s">
        <v>134</v>
      </c>
      <c r="C1694" t="s">
        <v>497</v>
      </c>
      <c r="D1694" t="s">
        <v>54</v>
      </c>
      <c r="E1694" t="s">
        <v>1110</v>
      </c>
      <c r="F1694">
        <v>0.193</v>
      </c>
      <c r="G1694">
        <v>0.193</v>
      </c>
      <c r="H1694">
        <v>1</v>
      </c>
      <c r="J1694" t="s">
        <v>8388</v>
      </c>
      <c r="K1694" t="s">
        <v>367</v>
      </c>
      <c r="L1694" t="s">
        <v>401</v>
      </c>
      <c r="M1694" t="s">
        <v>9098</v>
      </c>
      <c r="N1694" t="s">
        <v>9100</v>
      </c>
      <c r="O1694">
        <v>0</v>
      </c>
      <c r="P1694">
        <v>0</v>
      </c>
      <c r="Q1694">
        <v>1</v>
      </c>
    </row>
    <row r="1695" spans="1:17" x14ac:dyDescent="0.2">
      <c r="A1695" t="s">
        <v>498</v>
      </c>
      <c r="B1695" t="s">
        <v>134</v>
      </c>
      <c r="C1695" t="s">
        <v>497</v>
      </c>
      <c r="D1695" t="s">
        <v>54</v>
      </c>
      <c r="E1695" t="s">
        <v>1111</v>
      </c>
      <c r="F1695">
        <v>0.193</v>
      </c>
      <c r="G1695">
        <v>0.193</v>
      </c>
      <c r="H1695">
        <v>1</v>
      </c>
      <c r="J1695" t="s">
        <v>8388</v>
      </c>
      <c r="K1695" t="s">
        <v>367</v>
      </c>
      <c r="L1695" t="s">
        <v>401</v>
      </c>
      <c r="M1695" t="s">
        <v>9098</v>
      </c>
      <c r="N1695" t="s">
        <v>9101</v>
      </c>
      <c r="O1695">
        <v>0</v>
      </c>
      <c r="P1695">
        <v>0</v>
      </c>
      <c r="Q1695">
        <v>1</v>
      </c>
    </row>
    <row r="1696" spans="1:17" x14ac:dyDescent="0.2">
      <c r="A1696" t="s">
        <v>498</v>
      </c>
      <c r="B1696" t="s">
        <v>134</v>
      </c>
      <c r="C1696" t="s">
        <v>497</v>
      </c>
      <c r="D1696" t="s">
        <v>54</v>
      </c>
      <c r="E1696" t="s">
        <v>1112</v>
      </c>
      <c r="F1696">
        <v>0.19400000000000001</v>
      </c>
      <c r="G1696">
        <v>0.19400000000000001</v>
      </c>
      <c r="H1696">
        <v>1</v>
      </c>
      <c r="J1696" t="s">
        <v>8388</v>
      </c>
      <c r="K1696" t="s">
        <v>367</v>
      </c>
      <c r="L1696" t="s">
        <v>401</v>
      </c>
      <c r="M1696" t="s">
        <v>9098</v>
      </c>
      <c r="N1696" t="s">
        <v>9102</v>
      </c>
      <c r="O1696">
        <v>0</v>
      </c>
      <c r="P1696">
        <v>0</v>
      </c>
      <c r="Q1696">
        <v>1</v>
      </c>
    </row>
    <row r="1697" spans="1:17" x14ac:dyDescent="0.2">
      <c r="A1697" t="s">
        <v>498</v>
      </c>
      <c r="B1697" t="s">
        <v>134</v>
      </c>
      <c r="C1697" t="s">
        <v>497</v>
      </c>
      <c r="D1697" t="s">
        <v>54</v>
      </c>
      <c r="E1697" t="s">
        <v>1113</v>
      </c>
      <c r="F1697">
        <v>0.19400000000000001</v>
      </c>
      <c r="G1697">
        <v>0.19400000000000001</v>
      </c>
      <c r="H1697">
        <v>1</v>
      </c>
      <c r="J1697" t="s">
        <v>8388</v>
      </c>
      <c r="K1697" t="s">
        <v>367</v>
      </c>
      <c r="L1697" t="s">
        <v>401</v>
      </c>
      <c r="M1697" t="s">
        <v>9098</v>
      </c>
      <c r="N1697" t="s">
        <v>9103</v>
      </c>
      <c r="O1697">
        <v>0</v>
      </c>
      <c r="P1697">
        <v>0</v>
      </c>
      <c r="Q1697">
        <v>1</v>
      </c>
    </row>
    <row r="1698" spans="1:17" x14ac:dyDescent="0.2">
      <c r="A1698" t="s">
        <v>498</v>
      </c>
      <c r="B1698" t="s">
        <v>134</v>
      </c>
      <c r="C1698" t="s">
        <v>497</v>
      </c>
      <c r="D1698" t="s">
        <v>54</v>
      </c>
      <c r="E1698" t="s">
        <v>1114</v>
      </c>
      <c r="F1698">
        <v>0.193</v>
      </c>
      <c r="G1698">
        <v>0.193</v>
      </c>
      <c r="H1698">
        <v>1</v>
      </c>
      <c r="J1698" t="s">
        <v>8388</v>
      </c>
      <c r="K1698" t="s">
        <v>367</v>
      </c>
      <c r="L1698" t="s">
        <v>401</v>
      </c>
      <c r="M1698" t="s">
        <v>9098</v>
      </c>
      <c r="N1698" t="s">
        <v>9104</v>
      </c>
      <c r="O1698">
        <v>0</v>
      </c>
      <c r="P1698">
        <v>0</v>
      </c>
      <c r="Q1698">
        <v>1</v>
      </c>
    </row>
    <row r="1699" spans="1:17" x14ac:dyDescent="0.2">
      <c r="A1699" t="s">
        <v>498</v>
      </c>
      <c r="B1699" t="s">
        <v>134</v>
      </c>
      <c r="C1699" t="s">
        <v>497</v>
      </c>
      <c r="D1699" t="s">
        <v>54</v>
      </c>
      <c r="E1699" t="s">
        <v>1115</v>
      </c>
      <c r="F1699">
        <v>0.193</v>
      </c>
      <c r="G1699">
        <v>0.193</v>
      </c>
      <c r="H1699">
        <v>1</v>
      </c>
      <c r="J1699" t="s">
        <v>8388</v>
      </c>
      <c r="K1699" t="s">
        <v>367</v>
      </c>
      <c r="L1699" t="s">
        <v>401</v>
      </c>
      <c r="M1699" t="s">
        <v>9098</v>
      </c>
      <c r="N1699" t="s">
        <v>8981</v>
      </c>
      <c r="O1699">
        <v>0</v>
      </c>
      <c r="P1699">
        <v>0</v>
      </c>
      <c r="Q1699">
        <v>1</v>
      </c>
    </row>
    <row r="1700" spans="1:17" x14ac:dyDescent="0.2">
      <c r="A1700" t="s">
        <v>498</v>
      </c>
      <c r="B1700" t="s">
        <v>134</v>
      </c>
      <c r="C1700" t="s">
        <v>497</v>
      </c>
      <c r="D1700" t="s">
        <v>54</v>
      </c>
      <c r="E1700" t="s">
        <v>1116</v>
      </c>
      <c r="F1700">
        <v>0.193</v>
      </c>
      <c r="G1700">
        <v>0.193</v>
      </c>
      <c r="H1700">
        <v>1</v>
      </c>
      <c r="J1700" t="s">
        <v>8388</v>
      </c>
      <c r="K1700" t="s">
        <v>367</v>
      </c>
      <c r="L1700" t="s">
        <v>401</v>
      </c>
      <c r="M1700" t="s">
        <v>9098</v>
      </c>
      <c r="N1700" t="s">
        <v>8984</v>
      </c>
      <c r="O1700">
        <v>0</v>
      </c>
      <c r="P1700">
        <v>0</v>
      </c>
      <c r="Q1700">
        <v>1</v>
      </c>
    </row>
    <row r="1701" spans="1:17" x14ac:dyDescent="0.2">
      <c r="A1701" t="s">
        <v>498</v>
      </c>
      <c r="B1701" t="s">
        <v>134</v>
      </c>
      <c r="C1701" t="s">
        <v>497</v>
      </c>
      <c r="D1701" t="s">
        <v>54</v>
      </c>
      <c r="E1701" t="s">
        <v>1117</v>
      </c>
      <c r="F1701">
        <v>0.193</v>
      </c>
      <c r="G1701">
        <v>0.193</v>
      </c>
      <c r="H1701">
        <v>1</v>
      </c>
      <c r="J1701" t="s">
        <v>8388</v>
      </c>
      <c r="K1701" t="s">
        <v>367</v>
      </c>
      <c r="L1701" t="s">
        <v>401</v>
      </c>
      <c r="M1701" t="s">
        <v>9098</v>
      </c>
      <c r="N1701" t="s">
        <v>8985</v>
      </c>
      <c r="O1701">
        <v>0</v>
      </c>
      <c r="P1701">
        <v>0</v>
      </c>
      <c r="Q1701">
        <v>1</v>
      </c>
    </row>
    <row r="1702" spans="1:17" x14ac:dyDescent="0.2">
      <c r="A1702" t="s">
        <v>498</v>
      </c>
      <c r="B1702" t="s">
        <v>134</v>
      </c>
      <c r="C1702" t="s">
        <v>497</v>
      </c>
      <c r="D1702" t="s">
        <v>54</v>
      </c>
      <c r="E1702" t="s">
        <v>1118</v>
      </c>
      <c r="F1702">
        <v>0.193</v>
      </c>
      <c r="G1702">
        <v>0.193</v>
      </c>
      <c r="H1702">
        <v>1</v>
      </c>
      <c r="J1702" t="s">
        <v>8388</v>
      </c>
      <c r="K1702" t="s">
        <v>367</v>
      </c>
      <c r="L1702" t="s">
        <v>401</v>
      </c>
      <c r="M1702" t="s">
        <v>9098</v>
      </c>
      <c r="N1702" t="s">
        <v>8986</v>
      </c>
      <c r="O1702">
        <v>0</v>
      </c>
      <c r="P1702">
        <v>0</v>
      </c>
      <c r="Q1702">
        <v>1</v>
      </c>
    </row>
    <row r="1703" spans="1:17" x14ac:dyDescent="0.2">
      <c r="A1703" t="s">
        <v>498</v>
      </c>
      <c r="B1703" t="s">
        <v>134</v>
      </c>
      <c r="C1703" t="s">
        <v>497</v>
      </c>
      <c r="D1703" t="s">
        <v>54</v>
      </c>
      <c r="E1703" t="s">
        <v>1119</v>
      </c>
      <c r="F1703">
        <v>0.193</v>
      </c>
      <c r="G1703">
        <v>0.193</v>
      </c>
      <c r="H1703">
        <v>1</v>
      </c>
      <c r="J1703" t="s">
        <v>8388</v>
      </c>
      <c r="K1703" t="s">
        <v>367</v>
      </c>
      <c r="L1703" t="s">
        <v>401</v>
      </c>
      <c r="M1703" t="s">
        <v>9098</v>
      </c>
      <c r="N1703" t="s">
        <v>9124</v>
      </c>
      <c r="O1703">
        <v>0</v>
      </c>
      <c r="P1703">
        <v>0</v>
      </c>
      <c r="Q1703">
        <v>1</v>
      </c>
    </row>
    <row r="1704" spans="1:17" x14ac:dyDescent="0.2">
      <c r="A1704" t="s">
        <v>498</v>
      </c>
      <c r="B1704" t="s">
        <v>134</v>
      </c>
      <c r="C1704" t="s">
        <v>497</v>
      </c>
      <c r="D1704" t="s">
        <v>54</v>
      </c>
      <c r="E1704" t="s">
        <v>1120</v>
      </c>
      <c r="F1704">
        <v>0.193</v>
      </c>
      <c r="G1704">
        <v>0.193</v>
      </c>
      <c r="H1704">
        <v>1</v>
      </c>
      <c r="J1704" t="s">
        <v>8388</v>
      </c>
      <c r="K1704" t="s">
        <v>367</v>
      </c>
      <c r="L1704" t="s">
        <v>401</v>
      </c>
      <c r="M1704" t="s">
        <v>9098</v>
      </c>
      <c r="N1704" t="s">
        <v>9125</v>
      </c>
      <c r="O1704">
        <v>1E-3</v>
      </c>
      <c r="P1704">
        <v>1E-3</v>
      </c>
      <c r="Q1704">
        <v>1</v>
      </c>
    </row>
    <row r="1705" spans="1:17" x14ac:dyDescent="0.2">
      <c r="A1705" t="s">
        <v>498</v>
      </c>
      <c r="B1705" t="s">
        <v>134</v>
      </c>
      <c r="C1705" t="s">
        <v>497</v>
      </c>
      <c r="D1705" t="s">
        <v>54</v>
      </c>
      <c r="E1705" t="s">
        <v>1121</v>
      </c>
      <c r="F1705">
        <v>0.193</v>
      </c>
      <c r="G1705">
        <v>0.193</v>
      </c>
      <c r="H1705">
        <v>1</v>
      </c>
      <c r="J1705" t="s">
        <v>8388</v>
      </c>
      <c r="K1705" t="s">
        <v>367</v>
      </c>
      <c r="L1705" t="s">
        <v>401</v>
      </c>
      <c r="M1705" t="s">
        <v>9098</v>
      </c>
      <c r="N1705" t="s">
        <v>9121</v>
      </c>
      <c r="O1705">
        <v>1E-3</v>
      </c>
      <c r="P1705">
        <v>1E-3</v>
      </c>
      <c r="Q1705">
        <v>1</v>
      </c>
    </row>
    <row r="1706" spans="1:17" x14ac:dyDescent="0.2">
      <c r="A1706" t="s">
        <v>498</v>
      </c>
      <c r="B1706" t="s">
        <v>134</v>
      </c>
      <c r="C1706" t="s">
        <v>497</v>
      </c>
      <c r="D1706" t="s">
        <v>54</v>
      </c>
      <c r="E1706" t="s">
        <v>1122</v>
      </c>
      <c r="F1706">
        <v>0.193</v>
      </c>
      <c r="G1706">
        <v>0.193</v>
      </c>
      <c r="H1706">
        <v>1</v>
      </c>
      <c r="J1706" t="s">
        <v>8388</v>
      </c>
      <c r="K1706" t="s">
        <v>367</v>
      </c>
      <c r="L1706" t="s">
        <v>401</v>
      </c>
      <c r="M1706" t="s">
        <v>9098</v>
      </c>
      <c r="N1706" t="s">
        <v>9122</v>
      </c>
      <c r="O1706">
        <v>1E-3</v>
      </c>
      <c r="P1706">
        <v>1E-3</v>
      </c>
      <c r="Q1706">
        <v>1</v>
      </c>
    </row>
    <row r="1707" spans="1:17" x14ac:dyDescent="0.2">
      <c r="A1707" t="s">
        <v>498</v>
      </c>
      <c r="B1707" t="s">
        <v>134</v>
      </c>
      <c r="C1707" t="s">
        <v>497</v>
      </c>
      <c r="D1707" t="s">
        <v>54</v>
      </c>
      <c r="E1707" t="s">
        <v>1123</v>
      </c>
      <c r="F1707">
        <v>0.193</v>
      </c>
      <c r="G1707">
        <v>0.193</v>
      </c>
      <c r="H1707">
        <v>1</v>
      </c>
      <c r="J1707" t="s">
        <v>8388</v>
      </c>
      <c r="K1707" t="s">
        <v>367</v>
      </c>
      <c r="L1707" t="s">
        <v>401</v>
      </c>
      <c r="M1707" t="s">
        <v>9098</v>
      </c>
      <c r="N1707" t="s">
        <v>9105</v>
      </c>
      <c r="O1707">
        <v>1E-3</v>
      </c>
      <c r="P1707">
        <v>1E-3</v>
      </c>
      <c r="Q1707">
        <v>1</v>
      </c>
    </row>
    <row r="1708" spans="1:17" x14ac:dyDescent="0.2">
      <c r="A1708" t="s">
        <v>498</v>
      </c>
      <c r="B1708" t="s">
        <v>134</v>
      </c>
      <c r="C1708" t="s">
        <v>497</v>
      </c>
      <c r="D1708" t="s">
        <v>54</v>
      </c>
      <c r="E1708" t="s">
        <v>1124</v>
      </c>
      <c r="F1708">
        <v>0.193</v>
      </c>
      <c r="G1708">
        <v>0.193</v>
      </c>
      <c r="H1708">
        <v>1</v>
      </c>
      <c r="J1708" t="s">
        <v>8388</v>
      </c>
      <c r="K1708" t="s">
        <v>367</v>
      </c>
      <c r="L1708" t="s">
        <v>401</v>
      </c>
      <c r="M1708" t="s">
        <v>9098</v>
      </c>
      <c r="N1708" t="s">
        <v>9106</v>
      </c>
      <c r="O1708">
        <v>0</v>
      </c>
      <c r="P1708">
        <v>0</v>
      </c>
      <c r="Q1708">
        <v>1</v>
      </c>
    </row>
    <row r="1709" spans="1:17" x14ac:dyDescent="0.2">
      <c r="A1709" t="s">
        <v>498</v>
      </c>
      <c r="B1709" t="s">
        <v>134</v>
      </c>
      <c r="C1709" t="s">
        <v>497</v>
      </c>
      <c r="D1709" t="s">
        <v>54</v>
      </c>
      <c r="E1709" t="s">
        <v>1125</v>
      </c>
      <c r="F1709">
        <v>0.193</v>
      </c>
      <c r="G1709">
        <v>0.193</v>
      </c>
      <c r="H1709">
        <v>1</v>
      </c>
      <c r="J1709" t="s">
        <v>8388</v>
      </c>
      <c r="K1709" t="s">
        <v>367</v>
      </c>
      <c r="L1709" t="s">
        <v>401</v>
      </c>
      <c r="M1709" t="s">
        <v>9098</v>
      </c>
      <c r="N1709" t="s">
        <v>9107</v>
      </c>
      <c r="O1709">
        <v>0</v>
      </c>
      <c r="P1709">
        <v>0</v>
      </c>
      <c r="Q1709">
        <v>1</v>
      </c>
    </row>
    <row r="1710" spans="1:17" x14ac:dyDescent="0.2">
      <c r="A1710" t="s">
        <v>498</v>
      </c>
      <c r="B1710" t="s">
        <v>134</v>
      </c>
      <c r="C1710" t="s">
        <v>497</v>
      </c>
      <c r="D1710" t="s">
        <v>54</v>
      </c>
      <c r="E1710" t="s">
        <v>1126</v>
      </c>
      <c r="F1710">
        <v>0.193</v>
      </c>
      <c r="G1710">
        <v>0.193</v>
      </c>
      <c r="H1710">
        <v>1</v>
      </c>
      <c r="J1710" t="s">
        <v>8388</v>
      </c>
      <c r="K1710" t="s">
        <v>367</v>
      </c>
      <c r="L1710" t="s">
        <v>401</v>
      </c>
      <c r="M1710" t="s">
        <v>9098</v>
      </c>
      <c r="N1710" t="s">
        <v>9108</v>
      </c>
      <c r="O1710">
        <v>0</v>
      </c>
      <c r="P1710">
        <v>0</v>
      </c>
      <c r="Q1710">
        <v>1</v>
      </c>
    </row>
    <row r="1711" spans="1:17" x14ac:dyDescent="0.2">
      <c r="A1711" t="s">
        <v>498</v>
      </c>
      <c r="B1711" t="s">
        <v>134</v>
      </c>
      <c r="C1711" t="s">
        <v>497</v>
      </c>
      <c r="D1711" t="s">
        <v>54</v>
      </c>
      <c r="E1711" t="s">
        <v>1127</v>
      </c>
      <c r="F1711">
        <v>0.193</v>
      </c>
      <c r="G1711">
        <v>0.193</v>
      </c>
      <c r="H1711">
        <v>1</v>
      </c>
      <c r="J1711" t="s">
        <v>8388</v>
      </c>
      <c r="K1711" t="s">
        <v>367</v>
      </c>
      <c r="L1711" t="s">
        <v>401</v>
      </c>
      <c r="M1711" t="s">
        <v>9098</v>
      </c>
      <c r="N1711" t="s">
        <v>9109</v>
      </c>
      <c r="O1711">
        <v>0</v>
      </c>
      <c r="P1711">
        <v>0</v>
      </c>
      <c r="Q1711">
        <v>1</v>
      </c>
    </row>
    <row r="1712" spans="1:17" x14ac:dyDescent="0.2">
      <c r="A1712" t="s">
        <v>498</v>
      </c>
      <c r="B1712" t="s">
        <v>134</v>
      </c>
      <c r="C1712" t="s">
        <v>497</v>
      </c>
      <c r="D1712" t="s">
        <v>54</v>
      </c>
      <c r="E1712" t="s">
        <v>1128</v>
      </c>
      <c r="F1712">
        <v>0.193</v>
      </c>
      <c r="G1712">
        <v>0.193</v>
      </c>
      <c r="H1712">
        <v>1</v>
      </c>
      <c r="J1712" t="s">
        <v>8388</v>
      </c>
      <c r="K1712" t="s">
        <v>367</v>
      </c>
      <c r="L1712" t="s">
        <v>401</v>
      </c>
      <c r="M1712" t="s">
        <v>9098</v>
      </c>
      <c r="N1712" t="s">
        <v>9123</v>
      </c>
      <c r="O1712">
        <v>0</v>
      </c>
      <c r="P1712">
        <v>0</v>
      </c>
      <c r="Q1712">
        <v>1</v>
      </c>
    </row>
    <row r="1713" spans="1:17" x14ac:dyDescent="0.2">
      <c r="A1713" t="s">
        <v>498</v>
      </c>
      <c r="B1713" t="s">
        <v>134</v>
      </c>
      <c r="C1713" t="s">
        <v>497</v>
      </c>
      <c r="D1713" t="s">
        <v>54</v>
      </c>
      <c r="E1713" t="s">
        <v>1129</v>
      </c>
      <c r="F1713">
        <v>0.193</v>
      </c>
      <c r="G1713">
        <v>0.193</v>
      </c>
      <c r="H1713">
        <v>1</v>
      </c>
      <c r="J1713" t="s">
        <v>8388</v>
      </c>
      <c r="K1713" t="s">
        <v>367</v>
      </c>
      <c r="L1713" t="s">
        <v>401</v>
      </c>
      <c r="M1713" t="s">
        <v>9098</v>
      </c>
      <c r="N1713" t="s">
        <v>9110</v>
      </c>
      <c r="O1713">
        <v>0</v>
      </c>
      <c r="P1713">
        <v>0</v>
      </c>
      <c r="Q1713">
        <v>1</v>
      </c>
    </row>
    <row r="1714" spans="1:17" x14ac:dyDescent="0.2">
      <c r="A1714" t="s">
        <v>498</v>
      </c>
      <c r="B1714" t="s">
        <v>134</v>
      </c>
      <c r="C1714" t="s">
        <v>497</v>
      </c>
      <c r="D1714" t="s">
        <v>54</v>
      </c>
      <c r="E1714" t="s">
        <v>1130</v>
      </c>
      <c r="F1714">
        <v>0.193</v>
      </c>
      <c r="G1714">
        <v>0.193</v>
      </c>
      <c r="H1714">
        <v>1</v>
      </c>
      <c r="J1714" t="s">
        <v>8388</v>
      </c>
      <c r="K1714" t="s">
        <v>367</v>
      </c>
      <c r="L1714" t="s">
        <v>401</v>
      </c>
      <c r="M1714" t="s">
        <v>9098</v>
      </c>
      <c r="N1714" t="s">
        <v>9111</v>
      </c>
      <c r="O1714">
        <v>0</v>
      </c>
      <c r="P1714">
        <v>0</v>
      </c>
      <c r="Q1714">
        <v>1</v>
      </c>
    </row>
    <row r="1715" spans="1:17" x14ac:dyDescent="0.2">
      <c r="A1715" t="s">
        <v>498</v>
      </c>
      <c r="B1715" t="s">
        <v>134</v>
      </c>
      <c r="C1715" t="s">
        <v>497</v>
      </c>
      <c r="D1715" t="s">
        <v>54</v>
      </c>
      <c r="E1715" t="s">
        <v>1131</v>
      </c>
      <c r="F1715">
        <v>0.193</v>
      </c>
      <c r="G1715">
        <v>0.193</v>
      </c>
      <c r="H1715">
        <v>1</v>
      </c>
      <c r="J1715" t="s">
        <v>8388</v>
      </c>
      <c r="K1715" t="s">
        <v>367</v>
      </c>
      <c r="L1715" t="s">
        <v>401</v>
      </c>
      <c r="M1715" t="s">
        <v>9098</v>
      </c>
      <c r="N1715" t="s">
        <v>9112</v>
      </c>
      <c r="O1715">
        <v>0</v>
      </c>
      <c r="P1715">
        <v>0</v>
      </c>
      <c r="Q1715">
        <v>1</v>
      </c>
    </row>
    <row r="1716" spans="1:17" x14ac:dyDescent="0.2">
      <c r="A1716" t="s">
        <v>498</v>
      </c>
      <c r="B1716" t="s">
        <v>134</v>
      </c>
      <c r="C1716" t="s">
        <v>497</v>
      </c>
      <c r="D1716" t="s">
        <v>54</v>
      </c>
      <c r="E1716" t="s">
        <v>1132</v>
      </c>
      <c r="F1716">
        <v>0.193</v>
      </c>
      <c r="G1716">
        <v>0.193</v>
      </c>
      <c r="H1716">
        <v>1</v>
      </c>
      <c r="J1716" t="s">
        <v>8388</v>
      </c>
      <c r="K1716" t="s">
        <v>367</v>
      </c>
      <c r="L1716" t="s">
        <v>401</v>
      </c>
      <c r="M1716" t="s">
        <v>9098</v>
      </c>
      <c r="N1716" t="s">
        <v>9113</v>
      </c>
      <c r="O1716">
        <v>0</v>
      </c>
      <c r="P1716">
        <v>0</v>
      </c>
      <c r="Q1716">
        <v>1</v>
      </c>
    </row>
    <row r="1717" spans="1:17" x14ac:dyDescent="0.2">
      <c r="A1717" t="s">
        <v>498</v>
      </c>
      <c r="B1717" t="s">
        <v>134</v>
      </c>
      <c r="C1717" t="s">
        <v>497</v>
      </c>
      <c r="D1717" t="s">
        <v>54</v>
      </c>
      <c r="E1717" t="s">
        <v>1133</v>
      </c>
      <c r="F1717">
        <v>0.193</v>
      </c>
      <c r="G1717">
        <v>0.193</v>
      </c>
      <c r="H1717">
        <v>1</v>
      </c>
      <c r="J1717" t="s">
        <v>8388</v>
      </c>
      <c r="K1717" t="s">
        <v>367</v>
      </c>
      <c r="L1717" t="s">
        <v>401</v>
      </c>
      <c r="M1717" t="s">
        <v>9098</v>
      </c>
      <c r="N1717" t="s">
        <v>9114</v>
      </c>
      <c r="O1717">
        <v>0</v>
      </c>
      <c r="P1717">
        <v>0</v>
      </c>
      <c r="Q1717">
        <v>1</v>
      </c>
    </row>
    <row r="1718" spans="1:17" x14ac:dyDescent="0.2">
      <c r="A1718" t="s">
        <v>498</v>
      </c>
      <c r="B1718" t="s">
        <v>134</v>
      </c>
      <c r="C1718" t="s">
        <v>497</v>
      </c>
      <c r="D1718" t="s">
        <v>54</v>
      </c>
      <c r="E1718" t="s">
        <v>1134</v>
      </c>
      <c r="F1718">
        <v>0.193</v>
      </c>
      <c r="G1718">
        <v>0.193</v>
      </c>
      <c r="H1718">
        <v>1</v>
      </c>
      <c r="J1718" t="s">
        <v>8388</v>
      </c>
      <c r="K1718" t="s">
        <v>367</v>
      </c>
      <c r="L1718" t="s">
        <v>401</v>
      </c>
      <c r="M1718" t="s">
        <v>9098</v>
      </c>
      <c r="N1718" t="s">
        <v>9126</v>
      </c>
      <c r="O1718">
        <v>0</v>
      </c>
      <c r="P1718">
        <v>0</v>
      </c>
      <c r="Q1718">
        <v>1</v>
      </c>
    </row>
    <row r="1719" spans="1:17" x14ac:dyDescent="0.2">
      <c r="A1719" t="s">
        <v>498</v>
      </c>
      <c r="B1719" t="s">
        <v>134</v>
      </c>
      <c r="C1719" t="s">
        <v>497</v>
      </c>
      <c r="D1719" t="s">
        <v>54</v>
      </c>
      <c r="E1719" t="s">
        <v>1135</v>
      </c>
      <c r="F1719">
        <v>0.193</v>
      </c>
      <c r="G1719">
        <v>0.193</v>
      </c>
      <c r="H1719">
        <v>1</v>
      </c>
      <c r="J1719" t="s">
        <v>8388</v>
      </c>
      <c r="K1719" t="s">
        <v>367</v>
      </c>
      <c r="L1719" t="s">
        <v>401</v>
      </c>
      <c r="M1719" t="s">
        <v>9098</v>
      </c>
      <c r="N1719" t="s">
        <v>9115</v>
      </c>
      <c r="O1719">
        <v>0</v>
      </c>
      <c r="P1719">
        <v>0</v>
      </c>
      <c r="Q1719">
        <v>1</v>
      </c>
    </row>
    <row r="1720" spans="1:17" x14ac:dyDescent="0.2">
      <c r="A1720" t="s">
        <v>498</v>
      </c>
      <c r="B1720" t="s">
        <v>134</v>
      </c>
      <c r="C1720" t="s">
        <v>497</v>
      </c>
      <c r="D1720" t="s">
        <v>54</v>
      </c>
      <c r="E1720" t="s">
        <v>1136</v>
      </c>
      <c r="F1720">
        <v>0.193</v>
      </c>
      <c r="G1720">
        <v>0.193</v>
      </c>
      <c r="H1720">
        <v>1</v>
      </c>
      <c r="J1720" t="s">
        <v>8388</v>
      </c>
      <c r="K1720" t="s">
        <v>367</v>
      </c>
      <c r="L1720" t="s">
        <v>401</v>
      </c>
      <c r="M1720" t="s">
        <v>9098</v>
      </c>
      <c r="N1720" t="s">
        <v>9116</v>
      </c>
      <c r="O1720">
        <v>0</v>
      </c>
      <c r="P1720">
        <v>0</v>
      </c>
      <c r="Q1720">
        <v>1</v>
      </c>
    </row>
    <row r="1721" spans="1:17" x14ac:dyDescent="0.2">
      <c r="A1721" t="s">
        <v>498</v>
      </c>
      <c r="B1721" t="s">
        <v>134</v>
      </c>
      <c r="C1721" t="s">
        <v>497</v>
      </c>
      <c r="D1721" t="s">
        <v>54</v>
      </c>
      <c r="E1721" t="s">
        <v>1137</v>
      </c>
      <c r="F1721">
        <v>0.193</v>
      </c>
      <c r="G1721">
        <v>0.193</v>
      </c>
      <c r="H1721">
        <v>1</v>
      </c>
      <c r="J1721" t="s">
        <v>8388</v>
      </c>
      <c r="K1721" t="s">
        <v>367</v>
      </c>
      <c r="L1721" t="s">
        <v>401</v>
      </c>
      <c r="M1721" t="s">
        <v>9098</v>
      </c>
      <c r="N1721" t="s">
        <v>9117</v>
      </c>
      <c r="O1721">
        <v>0</v>
      </c>
      <c r="P1721">
        <v>0</v>
      </c>
      <c r="Q1721">
        <v>1</v>
      </c>
    </row>
    <row r="1722" spans="1:17" x14ac:dyDescent="0.2">
      <c r="A1722" t="s">
        <v>498</v>
      </c>
      <c r="B1722" t="s">
        <v>134</v>
      </c>
      <c r="C1722" t="s">
        <v>497</v>
      </c>
      <c r="D1722" t="s">
        <v>54</v>
      </c>
      <c r="E1722" t="s">
        <v>1138</v>
      </c>
      <c r="F1722">
        <v>0.193</v>
      </c>
      <c r="G1722">
        <v>0.193</v>
      </c>
      <c r="H1722">
        <v>1</v>
      </c>
      <c r="J1722" t="s">
        <v>8388</v>
      </c>
      <c r="K1722" t="s">
        <v>367</v>
      </c>
      <c r="L1722" t="s">
        <v>401</v>
      </c>
      <c r="M1722" t="s">
        <v>9098</v>
      </c>
      <c r="N1722" t="s">
        <v>9118</v>
      </c>
      <c r="O1722">
        <v>0</v>
      </c>
      <c r="P1722">
        <v>0</v>
      </c>
      <c r="Q1722">
        <v>1</v>
      </c>
    </row>
    <row r="1723" spans="1:17" x14ac:dyDescent="0.2">
      <c r="A1723" t="s">
        <v>498</v>
      </c>
      <c r="B1723" t="s">
        <v>134</v>
      </c>
      <c r="C1723" t="s">
        <v>497</v>
      </c>
      <c r="D1723" t="s">
        <v>54</v>
      </c>
      <c r="E1723" t="s">
        <v>1139</v>
      </c>
      <c r="F1723">
        <v>0.193</v>
      </c>
      <c r="G1723">
        <v>0.193</v>
      </c>
      <c r="H1723">
        <v>1</v>
      </c>
      <c r="J1723" t="s">
        <v>8388</v>
      </c>
      <c r="K1723" t="s">
        <v>367</v>
      </c>
      <c r="L1723" t="s">
        <v>401</v>
      </c>
      <c r="M1723" t="s">
        <v>9098</v>
      </c>
      <c r="N1723" t="s">
        <v>8982</v>
      </c>
      <c r="O1723">
        <v>0</v>
      </c>
      <c r="P1723">
        <v>0</v>
      </c>
      <c r="Q1723">
        <v>1</v>
      </c>
    </row>
    <row r="1724" spans="1:17" x14ac:dyDescent="0.2">
      <c r="A1724" t="s">
        <v>498</v>
      </c>
      <c r="B1724" t="s">
        <v>134</v>
      </c>
      <c r="C1724" t="s">
        <v>497</v>
      </c>
      <c r="D1724" t="s">
        <v>54</v>
      </c>
      <c r="E1724" t="s">
        <v>1140</v>
      </c>
      <c r="F1724">
        <v>0.193</v>
      </c>
      <c r="G1724">
        <v>0.193</v>
      </c>
      <c r="H1724">
        <v>1</v>
      </c>
      <c r="J1724" t="s">
        <v>8388</v>
      </c>
      <c r="K1724" t="s">
        <v>367</v>
      </c>
      <c r="L1724" t="s">
        <v>401</v>
      </c>
      <c r="M1724" t="s">
        <v>9098</v>
      </c>
      <c r="N1724" t="s">
        <v>8988</v>
      </c>
      <c r="O1724">
        <v>0</v>
      </c>
      <c r="P1724">
        <v>0</v>
      </c>
      <c r="Q1724">
        <v>1</v>
      </c>
    </row>
    <row r="1725" spans="1:17" x14ac:dyDescent="0.2">
      <c r="A1725" t="s">
        <v>498</v>
      </c>
      <c r="B1725" t="s">
        <v>134</v>
      </c>
      <c r="C1725" t="s">
        <v>497</v>
      </c>
      <c r="D1725" t="s">
        <v>54</v>
      </c>
      <c r="E1725" t="s">
        <v>1141</v>
      </c>
      <c r="F1725">
        <v>0.193</v>
      </c>
      <c r="G1725">
        <v>0.193</v>
      </c>
      <c r="H1725">
        <v>1</v>
      </c>
      <c r="J1725" t="s">
        <v>8388</v>
      </c>
      <c r="K1725" t="s">
        <v>367</v>
      </c>
      <c r="L1725" t="s">
        <v>401</v>
      </c>
      <c r="M1725" t="s">
        <v>9098</v>
      </c>
      <c r="N1725" t="s">
        <v>8989</v>
      </c>
      <c r="O1725">
        <v>0</v>
      </c>
      <c r="P1725">
        <v>0</v>
      </c>
      <c r="Q1725">
        <v>1</v>
      </c>
    </row>
    <row r="1726" spans="1:17" x14ac:dyDescent="0.2">
      <c r="A1726" t="s">
        <v>498</v>
      </c>
      <c r="B1726" t="s">
        <v>134</v>
      </c>
      <c r="C1726" t="s">
        <v>497</v>
      </c>
      <c r="D1726" t="s">
        <v>54</v>
      </c>
      <c r="E1726" t="s">
        <v>1142</v>
      </c>
      <c r="F1726">
        <v>0.193</v>
      </c>
      <c r="G1726">
        <v>0.193</v>
      </c>
      <c r="H1726">
        <v>1</v>
      </c>
      <c r="J1726" t="s">
        <v>8388</v>
      </c>
      <c r="K1726" t="s">
        <v>367</v>
      </c>
      <c r="L1726" t="s">
        <v>401</v>
      </c>
      <c r="M1726" t="s">
        <v>9098</v>
      </c>
      <c r="N1726" t="s">
        <v>9127</v>
      </c>
      <c r="O1726">
        <v>0</v>
      </c>
      <c r="P1726">
        <v>0</v>
      </c>
      <c r="Q1726">
        <v>1</v>
      </c>
    </row>
    <row r="1727" spans="1:17" x14ac:dyDescent="0.2">
      <c r="A1727" t="s">
        <v>498</v>
      </c>
      <c r="B1727" t="s">
        <v>134</v>
      </c>
      <c r="C1727" t="s">
        <v>497</v>
      </c>
      <c r="D1727" t="s">
        <v>54</v>
      </c>
      <c r="E1727" t="s">
        <v>1143</v>
      </c>
      <c r="F1727">
        <v>0.193</v>
      </c>
      <c r="G1727">
        <v>0.193</v>
      </c>
      <c r="H1727">
        <v>1</v>
      </c>
      <c r="J1727" t="s">
        <v>8388</v>
      </c>
      <c r="K1727" t="s">
        <v>367</v>
      </c>
      <c r="L1727" t="s">
        <v>401</v>
      </c>
      <c r="M1727" t="s">
        <v>9098</v>
      </c>
      <c r="N1727" t="s">
        <v>9128</v>
      </c>
      <c r="O1727">
        <v>0</v>
      </c>
      <c r="P1727">
        <v>0</v>
      </c>
      <c r="Q1727">
        <v>1</v>
      </c>
    </row>
    <row r="1728" spans="1:17" x14ac:dyDescent="0.2">
      <c r="A1728" t="s">
        <v>498</v>
      </c>
      <c r="B1728" t="s">
        <v>134</v>
      </c>
      <c r="C1728" t="s">
        <v>497</v>
      </c>
      <c r="D1728" t="s">
        <v>54</v>
      </c>
      <c r="E1728" t="s">
        <v>1144</v>
      </c>
      <c r="F1728">
        <v>0.193</v>
      </c>
      <c r="G1728">
        <v>0.193</v>
      </c>
      <c r="H1728">
        <v>1</v>
      </c>
      <c r="J1728" t="s">
        <v>8388</v>
      </c>
      <c r="K1728" t="s">
        <v>367</v>
      </c>
      <c r="L1728" t="s">
        <v>401</v>
      </c>
      <c r="M1728" t="s">
        <v>9098</v>
      </c>
      <c r="N1728" t="s">
        <v>9129</v>
      </c>
      <c r="O1728">
        <v>0</v>
      </c>
      <c r="P1728">
        <v>0</v>
      </c>
      <c r="Q1728">
        <v>1</v>
      </c>
    </row>
    <row r="1729" spans="1:17" x14ac:dyDescent="0.2">
      <c r="A1729" t="s">
        <v>498</v>
      </c>
      <c r="B1729" t="s">
        <v>134</v>
      </c>
      <c r="C1729" t="s">
        <v>497</v>
      </c>
      <c r="D1729" t="s">
        <v>54</v>
      </c>
      <c r="E1729" t="s">
        <v>1145</v>
      </c>
      <c r="F1729">
        <v>0.193</v>
      </c>
      <c r="G1729">
        <v>0.193</v>
      </c>
      <c r="H1729">
        <v>1</v>
      </c>
      <c r="J1729" t="s">
        <v>8388</v>
      </c>
      <c r="K1729" t="s">
        <v>367</v>
      </c>
      <c r="L1729" t="s">
        <v>401</v>
      </c>
      <c r="M1729" t="s">
        <v>9098</v>
      </c>
      <c r="N1729" t="s">
        <v>9130</v>
      </c>
      <c r="O1729">
        <v>0</v>
      </c>
      <c r="P1729">
        <v>0</v>
      </c>
      <c r="Q1729">
        <v>1</v>
      </c>
    </row>
    <row r="1730" spans="1:17" x14ac:dyDescent="0.2">
      <c r="A1730" t="s">
        <v>498</v>
      </c>
      <c r="B1730" t="s">
        <v>134</v>
      </c>
      <c r="C1730" t="s">
        <v>497</v>
      </c>
      <c r="D1730" t="s">
        <v>54</v>
      </c>
      <c r="E1730" t="s">
        <v>1146</v>
      </c>
      <c r="F1730">
        <v>0.193</v>
      </c>
      <c r="G1730">
        <v>0.193</v>
      </c>
      <c r="H1730">
        <v>1</v>
      </c>
      <c r="J1730" t="s">
        <v>8388</v>
      </c>
      <c r="K1730" t="s">
        <v>367</v>
      </c>
      <c r="L1730" t="s">
        <v>401</v>
      </c>
      <c r="M1730" t="s">
        <v>9098</v>
      </c>
      <c r="N1730" t="s">
        <v>9131</v>
      </c>
      <c r="O1730">
        <v>1E-3</v>
      </c>
      <c r="P1730">
        <v>1E-3</v>
      </c>
      <c r="Q1730">
        <v>1</v>
      </c>
    </row>
    <row r="1731" spans="1:17" x14ac:dyDescent="0.2">
      <c r="A1731" t="s">
        <v>498</v>
      </c>
      <c r="B1731" t="s">
        <v>134</v>
      </c>
      <c r="C1731" t="s">
        <v>497</v>
      </c>
      <c r="D1731" t="s">
        <v>54</v>
      </c>
      <c r="E1731" t="s">
        <v>1147</v>
      </c>
      <c r="F1731">
        <v>0.193</v>
      </c>
      <c r="G1731">
        <v>0.193</v>
      </c>
      <c r="H1731">
        <v>1</v>
      </c>
      <c r="J1731" t="s">
        <v>8388</v>
      </c>
      <c r="K1731" t="s">
        <v>367</v>
      </c>
      <c r="L1731" t="s">
        <v>401</v>
      </c>
      <c r="M1731" t="s">
        <v>9098</v>
      </c>
      <c r="N1731" t="s">
        <v>9132</v>
      </c>
      <c r="O1731">
        <v>0</v>
      </c>
      <c r="P1731">
        <v>0</v>
      </c>
      <c r="Q1731">
        <v>1</v>
      </c>
    </row>
    <row r="1732" spans="1:17" x14ac:dyDescent="0.2">
      <c r="A1732" t="s">
        <v>498</v>
      </c>
      <c r="B1732" t="s">
        <v>134</v>
      </c>
      <c r="C1732" t="s">
        <v>497</v>
      </c>
      <c r="D1732" t="s">
        <v>54</v>
      </c>
      <c r="E1732" t="s">
        <v>1148</v>
      </c>
      <c r="F1732">
        <v>0.193</v>
      </c>
      <c r="G1732">
        <v>0.193</v>
      </c>
      <c r="H1732">
        <v>1</v>
      </c>
      <c r="J1732" t="s">
        <v>8388</v>
      </c>
      <c r="K1732" t="s">
        <v>367</v>
      </c>
      <c r="L1732" t="s">
        <v>401</v>
      </c>
      <c r="M1732" t="s">
        <v>9098</v>
      </c>
      <c r="N1732" t="s">
        <v>9133</v>
      </c>
      <c r="O1732">
        <v>0</v>
      </c>
      <c r="P1732">
        <v>0</v>
      </c>
      <c r="Q1732">
        <v>1</v>
      </c>
    </row>
    <row r="1733" spans="1:17" x14ac:dyDescent="0.2">
      <c r="A1733" t="s">
        <v>498</v>
      </c>
      <c r="B1733" t="s">
        <v>134</v>
      </c>
      <c r="C1733" t="s">
        <v>497</v>
      </c>
      <c r="D1733" t="s">
        <v>54</v>
      </c>
      <c r="E1733" t="s">
        <v>1149</v>
      </c>
      <c r="F1733">
        <v>0.193</v>
      </c>
      <c r="G1733">
        <v>0.193</v>
      </c>
      <c r="H1733">
        <v>1</v>
      </c>
      <c r="J1733" t="s">
        <v>8388</v>
      </c>
      <c r="K1733" t="s">
        <v>367</v>
      </c>
      <c r="L1733" t="s">
        <v>401</v>
      </c>
      <c r="M1733" t="s">
        <v>9098</v>
      </c>
      <c r="N1733" t="s">
        <v>9134</v>
      </c>
      <c r="O1733">
        <v>0</v>
      </c>
      <c r="P1733">
        <v>0</v>
      </c>
      <c r="Q1733">
        <v>1</v>
      </c>
    </row>
    <row r="1734" spans="1:17" x14ac:dyDescent="0.2">
      <c r="A1734" t="s">
        <v>498</v>
      </c>
      <c r="B1734" t="s">
        <v>134</v>
      </c>
      <c r="C1734" t="s">
        <v>497</v>
      </c>
      <c r="D1734" t="s">
        <v>54</v>
      </c>
      <c r="E1734" t="s">
        <v>1150</v>
      </c>
      <c r="F1734">
        <v>0.193</v>
      </c>
      <c r="G1734">
        <v>0.193</v>
      </c>
      <c r="H1734">
        <v>1</v>
      </c>
      <c r="J1734" t="s">
        <v>8388</v>
      </c>
      <c r="K1734" t="s">
        <v>367</v>
      </c>
      <c r="L1734" t="s">
        <v>401</v>
      </c>
      <c r="M1734" t="s">
        <v>9098</v>
      </c>
      <c r="N1734" t="s">
        <v>501</v>
      </c>
      <c r="O1734">
        <v>0</v>
      </c>
      <c r="P1734">
        <v>0</v>
      </c>
      <c r="Q1734">
        <v>1</v>
      </c>
    </row>
    <row r="1735" spans="1:17" x14ac:dyDescent="0.2">
      <c r="A1735" t="s">
        <v>498</v>
      </c>
      <c r="B1735" t="s">
        <v>134</v>
      </c>
      <c r="C1735" t="s">
        <v>497</v>
      </c>
      <c r="D1735" t="s">
        <v>54</v>
      </c>
      <c r="E1735" t="s">
        <v>1151</v>
      </c>
      <c r="F1735">
        <v>0.193</v>
      </c>
      <c r="G1735">
        <v>0.193</v>
      </c>
      <c r="H1735">
        <v>1</v>
      </c>
      <c r="J1735" t="s">
        <v>95</v>
      </c>
      <c r="K1735" t="s">
        <v>356</v>
      </c>
      <c r="L1735" t="s">
        <v>480</v>
      </c>
      <c r="M1735" t="s">
        <v>7663</v>
      </c>
      <c r="N1735" t="s">
        <v>8250</v>
      </c>
      <c r="O1735">
        <v>2E-3</v>
      </c>
      <c r="P1735">
        <v>2E-3</v>
      </c>
      <c r="Q1735">
        <v>1</v>
      </c>
    </row>
    <row r="1736" spans="1:17" x14ac:dyDescent="0.2">
      <c r="A1736" t="s">
        <v>498</v>
      </c>
      <c r="B1736" t="s">
        <v>134</v>
      </c>
      <c r="C1736" t="s">
        <v>497</v>
      </c>
      <c r="D1736" t="s">
        <v>54</v>
      </c>
      <c r="E1736" t="s">
        <v>7750</v>
      </c>
      <c r="F1736">
        <v>0.193</v>
      </c>
      <c r="G1736">
        <v>0.193</v>
      </c>
      <c r="H1736">
        <v>1</v>
      </c>
      <c r="J1736" t="s">
        <v>95</v>
      </c>
      <c r="K1736" t="s">
        <v>356</v>
      </c>
      <c r="L1736" t="s">
        <v>480</v>
      </c>
      <c r="M1736" t="s">
        <v>7663</v>
      </c>
      <c r="N1736" t="s">
        <v>8252</v>
      </c>
      <c r="O1736">
        <v>3.0000000000000001E-3</v>
      </c>
      <c r="P1736">
        <v>3.0000000000000001E-3</v>
      </c>
      <c r="Q1736">
        <v>1</v>
      </c>
    </row>
    <row r="1737" spans="1:17" x14ac:dyDescent="0.2">
      <c r="A1737" t="s">
        <v>498</v>
      </c>
      <c r="B1737" t="s">
        <v>134</v>
      </c>
      <c r="C1737" t="s">
        <v>497</v>
      </c>
      <c r="D1737" t="s">
        <v>54</v>
      </c>
      <c r="E1737" t="s">
        <v>7751</v>
      </c>
      <c r="F1737">
        <v>0.193</v>
      </c>
      <c r="G1737">
        <v>0.193</v>
      </c>
      <c r="H1737">
        <v>1</v>
      </c>
      <c r="J1737" t="s">
        <v>95</v>
      </c>
      <c r="K1737" t="s">
        <v>356</v>
      </c>
      <c r="L1737" t="s">
        <v>480</v>
      </c>
      <c r="M1737" t="s">
        <v>7663</v>
      </c>
      <c r="N1737" t="s">
        <v>8382</v>
      </c>
      <c r="O1737">
        <v>3.0000000000000001E-3</v>
      </c>
      <c r="P1737">
        <v>3.0000000000000001E-3</v>
      </c>
      <c r="Q1737">
        <v>1</v>
      </c>
    </row>
    <row r="1738" spans="1:17" x14ac:dyDescent="0.2">
      <c r="A1738" t="s">
        <v>498</v>
      </c>
      <c r="B1738" t="s">
        <v>134</v>
      </c>
      <c r="C1738" t="s">
        <v>497</v>
      </c>
      <c r="D1738" t="s">
        <v>54</v>
      </c>
      <c r="E1738" t="s">
        <v>7752</v>
      </c>
      <c r="F1738">
        <v>0.193</v>
      </c>
      <c r="G1738">
        <v>0.193</v>
      </c>
      <c r="H1738">
        <v>1</v>
      </c>
      <c r="J1738" t="s">
        <v>95</v>
      </c>
      <c r="K1738" t="s">
        <v>356</v>
      </c>
      <c r="L1738" t="s">
        <v>480</v>
      </c>
      <c r="M1738" t="s">
        <v>7663</v>
      </c>
      <c r="N1738" t="s">
        <v>9099</v>
      </c>
      <c r="O1738">
        <v>1E-3</v>
      </c>
      <c r="P1738">
        <v>1E-3</v>
      </c>
      <c r="Q1738">
        <v>1</v>
      </c>
    </row>
    <row r="1739" spans="1:17" x14ac:dyDescent="0.2">
      <c r="A1739" t="s">
        <v>498</v>
      </c>
      <c r="B1739" t="s">
        <v>134</v>
      </c>
      <c r="C1739" t="s">
        <v>497</v>
      </c>
      <c r="D1739" t="s">
        <v>54</v>
      </c>
      <c r="E1739" t="s">
        <v>7753</v>
      </c>
      <c r="F1739">
        <v>0.193</v>
      </c>
      <c r="G1739">
        <v>0.193</v>
      </c>
      <c r="H1739">
        <v>1</v>
      </c>
      <c r="J1739" t="s">
        <v>95</v>
      </c>
      <c r="K1739" t="s">
        <v>356</v>
      </c>
      <c r="L1739" t="s">
        <v>480</v>
      </c>
      <c r="M1739" t="s">
        <v>7663</v>
      </c>
      <c r="N1739" t="s">
        <v>8366</v>
      </c>
      <c r="O1739">
        <v>1E-3</v>
      </c>
      <c r="P1739">
        <v>1E-3</v>
      </c>
      <c r="Q1739">
        <v>1</v>
      </c>
    </row>
    <row r="1740" spans="1:17" x14ac:dyDescent="0.2">
      <c r="A1740" t="s">
        <v>498</v>
      </c>
      <c r="B1740" t="s">
        <v>134</v>
      </c>
      <c r="C1740" t="s">
        <v>497</v>
      </c>
      <c r="D1740" t="s">
        <v>54</v>
      </c>
      <c r="E1740" t="s">
        <v>1152</v>
      </c>
      <c r="F1740">
        <v>0.193</v>
      </c>
      <c r="G1740">
        <v>0.193</v>
      </c>
      <c r="H1740">
        <v>1</v>
      </c>
      <c r="J1740" t="s">
        <v>95</v>
      </c>
      <c r="K1740" t="s">
        <v>356</v>
      </c>
      <c r="L1740" t="s">
        <v>480</v>
      </c>
      <c r="M1740" t="s">
        <v>7663</v>
      </c>
      <c r="N1740" t="s">
        <v>8367</v>
      </c>
      <c r="O1740">
        <v>2E-3</v>
      </c>
      <c r="P1740">
        <v>2E-3</v>
      </c>
      <c r="Q1740">
        <v>1</v>
      </c>
    </row>
    <row r="1741" spans="1:17" x14ac:dyDescent="0.2">
      <c r="A1741" t="s">
        <v>498</v>
      </c>
      <c r="B1741" t="s">
        <v>134</v>
      </c>
      <c r="C1741" t="s">
        <v>497</v>
      </c>
      <c r="D1741" t="s">
        <v>54</v>
      </c>
      <c r="E1741" t="s">
        <v>7754</v>
      </c>
      <c r="F1741">
        <v>0.193</v>
      </c>
      <c r="G1741">
        <v>0.193</v>
      </c>
      <c r="H1741">
        <v>1</v>
      </c>
      <c r="J1741" t="s">
        <v>95</v>
      </c>
      <c r="K1741" t="s">
        <v>356</v>
      </c>
      <c r="L1741" t="s">
        <v>480</v>
      </c>
      <c r="M1741" t="s">
        <v>7663</v>
      </c>
      <c r="N1741" t="s">
        <v>8368</v>
      </c>
      <c r="O1741">
        <v>2E-3</v>
      </c>
      <c r="P1741">
        <v>2E-3</v>
      </c>
      <c r="Q1741">
        <v>1</v>
      </c>
    </row>
    <row r="1742" spans="1:17" x14ac:dyDescent="0.2">
      <c r="A1742" t="s">
        <v>498</v>
      </c>
      <c r="B1742" t="s">
        <v>134</v>
      </c>
      <c r="C1742" t="s">
        <v>497</v>
      </c>
      <c r="D1742" t="s">
        <v>54</v>
      </c>
      <c r="E1742" t="s">
        <v>8130</v>
      </c>
      <c r="F1742">
        <v>0.193</v>
      </c>
      <c r="G1742">
        <v>0.193</v>
      </c>
      <c r="H1742">
        <v>1</v>
      </c>
      <c r="J1742" t="s">
        <v>95</v>
      </c>
      <c r="K1742" t="s">
        <v>356</v>
      </c>
      <c r="L1742" t="s">
        <v>480</v>
      </c>
      <c r="M1742" t="s">
        <v>7663</v>
      </c>
      <c r="N1742" t="s">
        <v>8369</v>
      </c>
      <c r="O1742">
        <v>1E-3</v>
      </c>
      <c r="P1742">
        <v>1E-3</v>
      </c>
      <c r="Q1742">
        <v>1</v>
      </c>
    </row>
    <row r="1743" spans="1:17" x14ac:dyDescent="0.2">
      <c r="A1743" t="s">
        <v>498</v>
      </c>
      <c r="B1743" t="s">
        <v>134</v>
      </c>
      <c r="C1743" t="s">
        <v>497</v>
      </c>
      <c r="D1743" t="s">
        <v>54</v>
      </c>
      <c r="E1743" t="s">
        <v>8131</v>
      </c>
      <c r="F1743">
        <v>0.193</v>
      </c>
      <c r="G1743">
        <v>0.193</v>
      </c>
      <c r="H1743">
        <v>1</v>
      </c>
      <c r="J1743" t="s">
        <v>95</v>
      </c>
      <c r="K1743" t="s">
        <v>356</v>
      </c>
      <c r="L1743" t="s">
        <v>480</v>
      </c>
      <c r="M1743" t="s">
        <v>7663</v>
      </c>
      <c r="N1743" t="s">
        <v>499</v>
      </c>
      <c r="O1743">
        <v>1E-3</v>
      </c>
      <c r="P1743">
        <v>1E-3</v>
      </c>
      <c r="Q1743">
        <v>1</v>
      </c>
    </row>
    <row r="1744" spans="1:17" x14ac:dyDescent="0.2">
      <c r="A1744" t="s">
        <v>498</v>
      </c>
      <c r="B1744" t="s">
        <v>134</v>
      </c>
      <c r="C1744" t="s">
        <v>497</v>
      </c>
      <c r="D1744" t="s">
        <v>54</v>
      </c>
      <c r="E1744" t="s">
        <v>8132</v>
      </c>
      <c r="F1744">
        <v>0.193</v>
      </c>
      <c r="G1744">
        <v>0.193</v>
      </c>
      <c r="H1744">
        <v>1</v>
      </c>
      <c r="J1744" t="s">
        <v>95</v>
      </c>
      <c r="K1744" t="s">
        <v>356</v>
      </c>
      <c r="L1744" t="s">
        <v>480</v>
      </c>
      <c r="M1744" t="s">
        <v>7663</v>
      </c>
      <c r="N1744" t="s">
        <v>8655</v>
      </c>
      <c r="O1744">
        <v>3.6999999999999998E-2</v>
      </c>
      <c r="P1744">
        <v>3.6999999999999998E-2</v>
      </c>
      <c r="Q1744">
        <v>1</v>
      </c>
    </row>
    <row r="1745" spans="1:17" x14ac:dyDescent="0.2">
      <c r="A1745" t="s">
        <v>498</v>
      </c>
      <c r="B1745" t="s">
        <v>134</v>
      </c>
      <c r="C1745" t="s">
        <v>497</v>
      </c>
      <c r="D1745" t="s">
        <v>54</v>
      </c>
      <c r="E1745" t="s">
        <v>8133</v>
      </c>
      <c r="F1745">
        <v>0.193</v>
      </c>
      <c r="G1745">
        <v>0.193</v>
      </c>
      <c r="H1745">
        <v>1</v>
      </c>
      <c r="J1745" t="s">
        <v>95</v>
      </c>
      <c r="K1745" t="s">
        <v>356</v>
      </c>
      <c r="L1745" t="s">
        <v>480</v>
      </c>
      <c r="M1745" t="s">
        <v>7663</v>
      </c>
      <c r="N1745" t="s">
        <v>8672</v>
      </c>
      <c r="O1745">
        <v>2.8000000000000001E-2</v>
      </c>
      <c r="P1745">
        <v>2.8000000000000001E-2</v>
      </c>
      <c r="Q1745">
        <v>1</v>
      </c>
    </row>
    <row r="1746" spans="1:17" x14ac:dyDescent="0.2">
      <c r="A1746" t="s">
        <v>498</v>
      </c>
      <c r="B1746" t="s">
        <v>134</v>
      </c>
      <c r="C1746" t="s">
        <v>497</v>
      </c>
      <c r="D1746" t="s">
        <v>54</v>
      </c>
      <c r="E1746" t="s">
        <v>8134</v>
      </c>
      <c r="F1746">
        <v>0.193</v>
      </c>
      <c r="G1746">
        <v>0.193</v>
      </c>
      <c r="H1746">
        <v>1</v>
      </c>
      <c r="J1746" t="s">
        <v>95</v>
      </c>
      <c r="K1746" t="s">
        <v>356</v>
      </c>
      <c r="L1746" t="s">
        <v>480</v>
      </c>
      <c r="M1746" t="s">
        <v>7663</v>
      </c>
      <c r="N1746" t="s">
        <v>8661</v>
      </c>
      <c r="O1746">
        <v>1.2999999999999999E-2</v>
      </c>
      <c r="P1746">
        <v>1.2999999999999999E-2</v>
      </c>
      <c r="Q1746">
        <v>1</v>
      </c>
    </row>
    <row r="1747" spans="1:17" x14ac:dyDescent="0.2">
      <c r="A1747" t="s">
        <v>498</v>
      </c>
      <c r="B1747" t="s">
        <v>134</v>
      </c>
      <c r="C1747" t="s">
        <v>497</v>
      </c>
      <c r="D1747" t="s">
        <v>54</v>
      </c>
      <c r="E1747" t="s">
        <v>8135</v>
      </c>
      <c r="F1747">
        <v>0.193</v>
      </c>
      <c r="G1747">
        <v>0.193</v>
      </c>
      <c r="H1747">
        <v>1</v>
      </c>
      <c r="J1747" t="s">
        <v>95</v>
      </c>
      <c r="K1747" t="s">
        <v>356</v>
      </c>
      <c r="L1747" t="s">
        <v>480</v>
      </c>
      <c r="M1747" t="s">
        <v>7663</v>
      </c>
      <c r="N1747" t="s">
        <v>8660</v>
      </c>
      <c r="O1747">
        <v>2E-3</v>
      </c>
      <c r="P1747">
        <v>2E-3</v>
      </c>
      <c r="Q1747">
        <v>1</v>
      </c>
    </row>
    <row r="1748" spans="1:17" x14ac:dyDescent="0.2">
      <c r="A1748" t="s">
        <v>498</v>
      </c>
      <c r="B1748" t="s">
        <v>134</v>
      </c>
      <c r="C1748" t="s">
        <v>497</v>
      </c>
      <c r="D1748" t="s">
        <v>54</v>
      </c>
      <c r="E1748" t="s">
        <v>7755</v>
      </c>
      <c r="F1748">
        <v>0.193</v>
      </c>
      <c r="G1748">
        <v>0.193</v>
      </c>
      <c r="H1748">
        <v>1</v>
      </c>
      <c r="J1748" t="s">
        <v>95</v>
      </c>
      <c r="K1748" t="s">
        <v>356</v>
      </c>
      <c r="L1748" t="s">
        <v>480</v>
      </c>
      <c r="M1748" t="s">
        <v>7663</v>
      </c>
      <c r="N1748" t="s">
        <v>9122</v>
      </c>
      <c r="O1748">
        <v>5.6000000000000001E-2</v>
      </c>
      <c r="P1748">
        <v>5.6000000000000001E-2</v>
      </c>
      <c r="Q1748">
        <v>1</v>
      </c>
    </row>
    <row r="1749" spans="1:17" x14ac:dyDescent="0.2">
      <c r="A1749" t="s">
        <v>498</v>
      </c>
      <c r="B1749" t="s">
        <v>134</v>
      </c>
      <c r="C1749" t="s">
        <v>497</v>
      </c>
      <c r="D1749" t="s">
        <v>54</v>
      </c>
      <c r="E1749" t="s">
        <v>7756</v>
      </c>
      <c r="F1749">
        <v>0.193</v>
      </c>
      <c r="G1749">
        <v>0.193</v>
      </c>
      <c r="H1749">
        <v>1</v>
      </c>
      <c r="J1749" t="s">
        <v>95</v>
      </c>
      <c r="K1749" t="s">
        <v>356</v>
      </c>
      <c r="L1749" t="s">
        <v>480</v>
      </c>
      <c r="M1749" t="s">
        <v>7663</v>
      </c>
      <c r="N1749" t="s">
        <v>9105</v>
      </c>
      <c r="O1749">
        <v>7.1999999999999995E-2</v>
      </c>
      <c r="P1749">
        <v>7.1999999999999995E-2</v>
      </c>
      <c r="Q1749">
        <v>1</v>
      </c>
    </row>
    <row r="1750" spans="1:17" x14ac:dyDescent="0.2">
      <c r="A1750" t="s">
        <v>498</v>
      </c>
      <c r="B1750" t="s">
        <v>134</v>
      </c>
      <c r="C1750" t="s">
        <v>497</v>
      </c>
      <c r="D1750" t="s">
        <v>54</v>
      </c>
      <c r="E1750" t="s">
        <v>7757</v>
      </c>
      <c r="F1750">
        <v>0.193</v>
      </c>
      <c r="G1750">
        <v>0.193</v>
      </c>
      <c r="H1750">
        <v>1</v>
      </c>
      <c r="J1750" t="s">
        <v>95</v>
      </c>
      <c r="K1750" t="s">
        <v>356</v>
      </c>
      <c r="L1750" t="s">
        <v>480</v>
      </c>
      <c r="M1750" t="s">
        <v>7663</v>
      </c>
      <c r="N1750" t="s">
        <v>9118</v>
      </c>
      <c r="O1750">
        <v>0</v>
      </c>
      <c r="P1750">
        <v>0</v>
      </c>
      <c r="Q1750">
        <v>1</v>
      </c>
    </row>
    <row r="1751" spans="1:17" x14ac:dyDescent="0.2">
      <c r="A1751" t="s">
        <v>498</v>
      </c>
      <c r="B1751" t="s">
        <v>134</v>
      </c>
      <c r="C1751" t="s">
        <v>497</v>
      </c>
      <c r="D1751" t="s">
        <v>54</v>
      </c>
      <c r="E1751" t="s">
        <v>7758</v>
      </c>
      <c r="F1751">
        <v>0.193</v>
      </c>
      <c r="G1751">
        <v>0.193</v>
      </c>
      <c r="H1751">
        <v>1</v>
      </c>
      <c r="J1751" t="s">
        <v>95</v>
      </c>
      <c r="K1751" t="s">
        <v>356</v>
      </c>
      <c r="L1751" t="s">
        <v>480</v>
      </c>
      <c r="M1751" t="s">
        <v>7663</v>
      </c>
      <c r="N1751" t="s">
        <v>9134</v>
      </c>
      <c r="O1751">
        <v>5.0000000000000001E-3</v>
      </c>
      <c r="P1751">
        <v>5.0000000000000001E-3</v>
      </c>
      <c r="Q1751">
        <v>1</v>
      </c>
    </row>
    <row r="1752" spans="1:17" x14ac:dyDescent="0.2">
      <c r="A1752" t="s">
        <v>498</v>
      </c>
      <c r="B1752" t="s">
        <v>134</v>
      </c>
      <c r="C1752" t="s">
        <v>497</v>
      </c>
      <c r="D1752" t="s">
        <v>54</v>
      </c>
      <c r="E1752" t="s">
        <v>7759</v>
      </c>
      <c r="F1752">
        <v>0.19400000000000001</v>
      </c>
      <c r="G1752">
        <v>0.19400000000000001</v>
      </c>
      <c r="H1752">
        <v>1</v>
      </c>
      <c r="J1752" t="s">
        <v>95</v>
      </c>
      <c r="K1752" t="s">
        <v>356</v>
      </c>
      <c r="L1752" t="s">
        <v>480</v>
      </c>
      <c r="M1752" t="s">
        <v>7663</v>
      </c>
      <c r="N1752" t="s">
        <v>501</v>
      </c>
      <c r="O1752">
        <v>0</v>
      </c>
      <c r="P1752">
        <v>0</v>
      </c>
      <c r="Q1752">
        <v>1</v>
      </c>
    </row>
    <row r="1753" spans="1:17" x14ac:dyDescent="0.2">
      <c r="A1753" t="s">
        <v>498</v>
      </c>
      <c r="B1753" t="s">
        <v>134</v>
      </c>
      <c r="C1753" t="s">
        <v>497</v>
      </c>
      <c r="D1753" t="s">
        <v>54</v>
      </c>
      <c r="E1753" t="s">
        <v>7760</v>
      </c>
      <c r="F1753">
        <v>0.19400000000000001</v>
      </c>
      <c r="G1753">
        <v>0.19400000000000001</v>
      </c>
      <c r="H1753">
        <v>1</v>
      </c>
      <c r="J1753" t="s">
        <v>95</v>
      </c>
      <c r="K1753" t="s">
        <v>359</v>
      </c>
      <c r="L1753" t="s">
        <v>480</v>
      </c>
      <c r="M1753" t="s">
        <v>7663</v>
      </c>
      <c r="N1753" t="s">
        <v>8249</v>
      </c>
      <c r="O1753">
        <v>1E-3</v>
      </c>
      <c r="P1753">
        <v>1E-3</v>
      </c>
      <c r="Q1753">
        <v>1</v>
      </c>
    </row>
    <row r="1754" spans="1:17" x14ac:dyDescent="0.2">
      <c r="A1754" t="s">
        <v>498</v>
      </c>
      <c r="B1754" t="s">
        <v>134</v>
      </c>
      <c r="C1754" t="s">
        <v>497</v>
      </c>
      <c r="D1754" t="s">
        <v>54</v>
      </c>
      <c r="E1754" t="s">
        <v>7761</v>
      </c>
      <c r="F1754">
        <v>0.193</v>
      </c>
      <c r="G1754">
        <v>0.193</v>
      </c>
      <c r="H1754">
        <v>1</v>
      </c>
      <c r="J1754" t="s">
        <v>95</v>
      </c>
      <c r="K1754" t="s">
        <v>359</v>
      </c>
      <c r="L1754" t="s">
        <v>480</v>
      </c>
      <c r="M1754" t="s">
        <v>7663</v>
      </c>
      <c r="N1754" t="s">
        <v>8251</v>
      </c>
      <c r="O1754">
        <v>8.0000000000000002E-3</v>
      </c>
      <c r="P1754">
        <v>8.0000000000000002E-3</v>
      </c>
      <c r="Q1754">
        <v>1</v>
      </c>
    </row>
    <row r="1755" spans="1:17" x14ac:dyDescent="0.2">
      <c r="A1755" t="s">
        <v>498</v>
      </c>
      <c r="B1755" t="s">
        <v>134</v>
      </c>
      <c r="C1755" t="s">
        <v>497</v>
      </c>
      <c r="D1755" t="s">
        <v>54</v>
      </c>
      <c r="E1755" t="s">
        <v>8246</v>
      </c>
      <c r="F1755">
        <v>0.193</v>
      </c>
      <c r="G1755">
        <v>0.193</v>
      </c>
      <c r="H1755">
        <v>1</v>
      </c>
      <c r="J1755" t="s">
        <v>95</v>
      </c>
      <c r="K1755" t="s">
        <v>359</v>
      </c>
      <c r="L1755" t="s">
        <v>480</v>
      </c>
      <c r="M1755" t="s">
        <v>7663</v>
      </c>
      <c r="N1755" t="s">
        <v>8370</v>
      </c>
      <c r="O1755">
        <v>5.0000000000000001E-3</v>
      </c>
      <c r="P1755">
        <v>5.0000000000000001E-3</v>
      </c>
      <c r="Q1755">
        <v>1</v>
      </c>
    </row>
    <row r="1756" spans="1:17" x14ac:dyDescent="0.2">
      <c r="A1756" t="s">
        <v>498</v>
      </c>
      <c r="B1756" t="s">
        <v>134</v>
      </c>
      <c r="C1756" t="s">
        <v>497</v>
      </c>
      <c r="D1756" t="s">
        <v>54</v>
      </c>
      <c r="E1756" t="s">
        <v>8136</v>
      </c>
      <c r="F1756">
        <v>0.214</v>
      </c>
      <c r="G1756">
        <v>0.214</v>
      </c>
      <c r="H1756">
        <v>1</v>
      </c>
      <c r="J1756" t="s">
        <v>95</v>
      </c>
      <c r="K1756" t="s">
        <v>359</v>
      </c>
      <c r="L1756" t="s">
        <v>480</v>
      </c>
      <c r="M1756" t="s">
        <v>7663</v>
      </c>
      <c r="N1756" t="s">
        <v>8371</v>
      </c>
      <c r="O1756">
        <v>4.0000000000000001E-3</v>
      </c>
      <c r="P1756">
        <v>4.0000000000000001E-3</v>
      </c>
      <c r="Q1756">
        <v>1</v>
      </c>
    </row>
    <row r="1757" spans="1:17" x14ac:dyDescent="0.2">
      <c r="A1757" t="s">
        <v>498</v>
      </c>
      <c r="B1757" t="s">
        <v>134</v>
      </c>
      <c r="C1757" t="s">
        <v>497</v>
      </c>
      <c r="D1757" t="s">
        <v>54</v>
      </c>
      <c r="E1757" t="s">
        <v>1153</v>
      </c>
      <c r="F1757">
        <v>0.216</v>
      </c>
      <c r="G1757">
        <v>0.216</v>
      </c>
      <c r="H1757">
        <v>1</v>
      </c>
      <c r="J1757" t="s">
        <v>95</v>
      </c>
      <c r="K1757" t="s">
        <v>359</v>
      </c>
      <c r="L1757" t="s">
        <v>480</v>
      </c>
      <c r="M1757" t="s">
        <v>7663</v>
      </c>
      <c r="N1757" t="s">
        <v>8366</v>
      </c>
      <c r="O1757">
        <v>5.0000000000000001E-3</v>
      </c>
      <c r="P1757">
        <v>5.0000000000000001E-3</v>
      </c>
      <c r="Q1757">
        <v>1</v>
      </c>
    </row>
    <row r="1758" spans="1:17" x14ac:dyDescent="0.2">
      <c r="A1758" t="s">
        <v>498</v>
      </c>
      <c r="B1758" t="s">
        <v>134</v>
      </c>
      <c r="C1758" t="s">
        <v>497</v>
      </c>
      <c r="D1758" t="s">
        <v>54</v>
      </c>
      <c r="E1758" t="s">
        <v>1154</v>
      </c>
      <c r="F1758">
        <v>0.193</v>
      </c>
      <c r="G1758">
        <v>0.193</v>
      </c>
      <c r="H1758">
        <v>1</v>
      </c>
      <c r="J1758" t="s">
        <v>95</v>
      </c>
      <c r="K1758" t="s">
        <v>359</v>
      </c>
      <c r="L1758" t="s">
        <v>480</v>
      </c>
      <c r="M1758" t="s">
        <v>7663</v>
      </c>
      <c r="N1758" t="s">
        <v>8372</v>
      </c>
      <c r="O1758">
        <v>8.0000000000000002E-3</v>
      </c>
      <c r="P1758">
        <v>8.0000000000000002E-3</v>
      </c>
      <c r="Q1758">
        <v>1</v>
      </c>
    </row>
    <row r="1759" spans="1:17" x14ac:dyDescent="0.2">
      <c r="A1759" t="s">
        <v>498</v>
      </c>
      <c r="B1759" t="s">
        <v>134</v>
      </c>
      <c r="C1759" t="s">
        <v>497</v>
      </c>
      <c r="D1759" t="s">
        <v>54</v>
      </c>
      <c r="E1759" t="s">
        <v>1155</v>
      </c>
      <c r="F1759">
        <v>0.193</v>
      </c>
      <c r="G1759">
        <v>0.193</v>
      </c>
      <c r="H1759">
        <v>1</v>
      </c>
      <c r="J1759" t="s">
        <v>95</v>
      </c>
      <c r="K1759" t="s">
        <v>359</v>
      </c>
      <c r="L1759" t="s">
        <v>480</v>
      </c>
      <c r="M1759" t="s">
        <v>7663</v>
      </c>
      <c r="N1759" t="s">
        <v>8373</v>
      </c>
      <c r="O1759">
        <v>4.0000000000000001E-3</v>
      </c>
      <c r="P1759">
        <v>4.0000000000000001E-3</v>
      </c>
      <c r="Q1759">
        <v>1</v>
      </c>
    </row>
    <row r="1760" spans="1:17" x14ac:dyDescent="0.2">
      <c r="A1760" t="s">
        <v>498</v>
      </c>
      <c r="B1760" t="s">
        <v>134</v>
      </c>
      <c r="C1760" t="s">
        <v>497</v>
      </c>
      <c r="D1760" t="s">
        <v>54</v>
      </c>
      <c r="E1760" t="s">
        <v>1156</v>
      </c>
      <c r="F1760">
        <v>0.193</v>
      </c>
      <c r="G1760">
        <v>0.193</v>
      </c>
      <c r="H1760">
        <v>1</v>
      </c>
      <c r="J1760" t="s">
        <v>95</v>
      </c>
      <c r="K1760" t="s">
        <v>359</v>
      </c>
      <c r="L1760" t="s">
        <v>480</v>
      </c>
      <c r="M1760" t="s">
        <v>7663</v>
      </c>
      <c r="N1760" t="s">
        <v>8375</v>
      </c>
      <c r="O1760">
        <v>1E-3</v>
      </c>
      <c r="P1760">
        <v>1E-3</v>
      </c>
      <c r="Q1760">
        <v>1</v>
      </c>
    </row>
    <row r="1761" spans="1:17" x14ac:dyDescent="0.2">
      <c r="A1761" t="s">
        <v>498</v>
      </c>
      <c r="B1761" t="s">
        <v>134</v>
      </c>
      <c r="C1761" t="s">
        <v>497</v>
      </c>
      <c r="D1761" t="s">
        <v>54</v>
      </c>
      <c r="E1761" t="s">
        <v>1157</v>
      </c>
      <c r="F1761">
        <v>0.193</v>
      </c>
      <c r="G1761">
        <v>0.193</v>
      </c>
      <c r="H1761">
        <v>1</v>
      </c>
      <c r="J1761" t="s">
        <v>95</v>
      </c>
      <c r="K1761" t="s">
        <v>359</v>
      </c>
      <c r="L1761" t="s">
        <v>480</v>
      </c>
      <c r="M1761" t="s">
        <v>7663</v>
      </c>
      <c r="N1761" t="s">
        <v>8376</v>
      </c>
      <c r="O1761">
        <v>5.0000000000000001E-3</v>
      </c>
      <c r="P1761">
        <v>5.0000000000000001E-3</v>
      </c>
      <c r="Q1761">
        <v>1</v>
      </c>
    </row>
    <row r="1762" spans="1:17" x14ac:dyDescent="0.2">
      <c r="A1762" t="s">
        <v>498</v>
      </c>
      <c r="B1762" t="s">
        <v>134</v>
      </c>
      <c r="C1762" t="s">
        <v>497</v>
      </c>
      <c r="D1762" t="s">
        <v>54</v>
      </c>
      <c r="E1762" t="s">
        <v>1158</v>
      </c>
      <c r="F1762">
        <v>0.193</v>
      </c>
      <c r="G1762">
        <v>0.193</v>
      </c>
      <c r="H1762">
        <v>1</v>
      </c>
      <c r="J1762" t="s">
        <v>95</v>
      </c>
      <c r="K1762" t="s">
        <v>359</v>
      </c>
      <c r="L1762" t="s">
        <v>480</v>
      </c>
      <c r="M1762" t="s">
        <v>7663</v>
      </c>
      <c r="N1762" t="s">
        <v>8377</v>
      </c>
      <c r="O1762">
        <v>4.0000000000000001E-3</v>
      </c>
      <c r="P1762">
        <v>4.0000000000000001E-3</v>
      </c>
      <c r="Q1762">
        <v>1</v>
      </c>
    </row>
    <row r="1763" spans="1:17" x14ac:dyDescent="0.2">
      <c r="A1763" t="s">
        <v>498</v>
      </c>
      <c r="B1763" t="s">
        <v>134</v>
      </c>
      <c r="C1763" t="s">
        <v>497</v>
      </c>
      <c r="D1763" t="s">
        <v>54</v>
      </c>
      <c r="E1763" t="s">
        <v>1159</v>
      </c>
      <c r="F1763">
        <v>0.193</v>
      </c>
      <c r="G1763">
        <v>0.193</v>
      </c>
      <c r="H1763">
        <v>1</v>
      </c>
      <c r="J1763" t="s">
        <v>95</v>
      </c>
      <c r="K1763" t="s">
        <v>359</v>
      </c>
      <c r="L1763" t="s">
        <v>480</v>
      </c>
      <c r="M1763" t="s">
        <v>7663</v>
      </c>
      <c r="N1763" t="s">
        <v>8369</v>
      </c>
      <c r="O1763">
        <v>8.0000000000000002E-3</v>
      </c>
      <c r="P1763">
        <v>8.0000000000000002E-3</v>
      </c>
      <c r="Q1763">
        <v>1</v>
      </c>
    </row>
    <row r="1764" spans="1:17" x14ac:dyDescent="0.2">
      <c r="A1764" t="s">
        <v>498</v>
      </c>
      <c r="B1764" t="s">
        <v>134</v>
      </c>
      <c r="C1764" t="s">
        <v>497</v>
      </c>
      <c r="D1764" t="s">
        <v>54</v>
      </c>
      <c r="E1764" t="s">
        <v>1160</v>
      </c>
      <c r="F1764">
        <v>0.193</v>
      </c>
      <c r="G1764">
        <v>0.193</v>
      </c>
      <c r="H1764">
        <v>1</v>
      </c>
      <c r="J1764" t="s">
        <v>95</v>
      </c>
      <c r="K1764" t="s">
        <v>359</v>
      </c>
      <c r="L1764" t="s">
        <v>480</v>
      </c>
      <c r="M1764" t="s">
        <v>7663</v>
      </c>
      <c r="N1764" t="s">
        <v>499</v>
      </c>
      <c r="O1764">
        <v>8.0000000000000002E-3</v>
      </c>
      <c r="P1764">
        <v>8.0000000000000002E-3</v>
      </c>
      <c r="Q1764">
        <v>1</v>
      </c>
    </row>
    <row r="1765" spans="1:17" x14ac:dyDescent="0.2">
      <c r="A1765" t="s">
        <v>498</v>
      </c>
      <c r="B1765" t="s">
        <v>134</v>
      </c>
      <c r="C1765" t="s">
        <v>497</v>
      </c>
      <c r="D1765" t="s">
        <v>54</v>
      </c>
      <c r="E1765" t="s">
        <v>1161</v>
      </c>
      <c r="F1765">
        <v>0.193</v>
      </c>
      <c r="G1765">
        <v>0.193</v>
      </c>
      <c r="H1765">
        <v>1</v>
      </c>
      <c r="J1765" t="s">
        <v>95</v>
      </c>
      <c r="K1765" t="s">
        <v>359</v>
      </c>
      <c r="L1765" t="s">
        <v>480</v>
      </c>
      <c r="M1765" t="s">
        <v>7663</v>
      </c>
      <c r="N1765" t="s">
        <v>500</v>
      </c>
      <c r="O1765">
        <v>0</v>
      </c>
      <c r="P1765">
        <v>0</v>
      </c>
      <c r="Q1765">
        <v>1</v>
      </c>
    </row>
    <row r="1766" spans="1:17" x14ac:dyDescent="0.2">
      <c r="A1766" t="s">
        <v>498</v>
      </c>
      <c r="B1766" t="s">
        <v>134</v>
      </c>
      <c r="C1766" t="s">
        <v>497</v>
      </c>
      <c r="D1766" t="s">
        <v>54</v>
      </c>
      <c r="E1766" t="s">
        <v>1162</v>
      </c>
      <c r="F1766">
        <v>0.193</v>
      </c>
      <c r="G1766">
        <v>0.193</v>
      </c>
      <c r="H1766">
        <v>1</v>
      </c>
      <c r="J1766" t="s">
        <v>95</v>
      </c>
      <c r="K1766" t="s">
        <v>359</v>
      </c>
      <c r="L1766" t="s">
        <v>480</v>
      </c>
      <c r="M1766" t="s">
        <v>7663</v>
      </c>
      <c r="N1766" t="s">
        <v>8379</v>
      </c>
      <c r="O1766">
        <v>0</v>
      </c>
      <c r="P1766">
        <v>0</v>
      </c>
      <c r="Q1766">
        <v>1</v>
      </c>
    </row>
    <row r="1767" spans="1:17" x14ac:dyDescent="0.2">
      <c r="A1767" t="s">
        <v>498</v>
      </c>
      <c r="B1767" t="s">
        <v>134</v>
      </c>
      <c r="C1767" t="s">
        <v>497</v>
      </c>
      <c r="D1767" t="s">
        <v>54</v>
      </c>
      <c r="E1767" t="s">
        <v>1163</v>
      </c>
      <c r="F1767">
        <v>0.193</v>
      </c>
      <c r="G1767">
        <v>0.193</v>
      </c>
      <c r="H1767">
        <v>1</v>
      </c>
      <c r="J1767" t="s">
        <v>95</v>
      </c>
      <c r="K1767" t="s">
        <v>359</v>
      </c>
      <c r="L1767" t="s">
        <v>480</v>
      </c>
      <c r="M1767" t="s">
        <v>7663</v>
      </c>
      <c r="N1767" t="s">
        <v>8254</v>
      </c>
      <c r="O1767">
        <v>1E-3</v>
      </c>
      <c r="P1767">
        <v>1E-3</v>
      </c>
      <c r="Q1767">
        <v>1</v>
      </c>
    </row>
    <row r="1768" spans="1:17" x14ac:dyDescent="0.2">
      <c r="A1768" t="s">
        <v>498</v>
      </c>
      <c r="B1768" t="s">
        <v>134</v>
      </c>
      <c r="C1768" t="s">
        <v>497</v>
      </c>
      <c r="D1768" t="s">
        <v>54</v>
      </c>
      <c r="E1768" t="s">
        <v>1164</v>
      </c>
      <c r="F1768">
        <v>0.193</v>
      </c>
      <c r="G1768">
        <v>0.193</v>
      </c>
      <c r="H1768">
        <v>1</v>
      </c>
      <c r="J1768" t="s">
        <v>95</v>
      </c>
      <c r="K1768" t="s">
        <v>359</v>
      </c>
      <c r="L1768" t="s">
        <v>480</v>
      </c>
      <c r="M1768" t="s">
        <v>7663</v>
      </c>
      <c r="N1768" t="s">
        <v>8660</v>
      </c>
      <c r="O1768">
        <v>1E-3</v>
      </c>
      <c r="P1768">
        <v>1E-3</v>
      </c>
      <c r="Q1768">
        <v>1</v>
      </c>
    </row>
    <row r="1769" spans="1:17" x14ac:dyDescent="0.2">
      <c r="A1769" t="s">
        <v>498</v>
      </c>
      <c r="B1769" t="s">
        <v>134</v>
      </c>
      <c r="C1769" t="s">
        <v>497</v>
      </c>
      <c r="D1769" t="s">
        <v>54</v>
      </c>
      <c r="E1769" t="s">
        <v>1165</v>
      </c>
      <c r="F1769">
        <v>0.193</v>
      </c>
      <c r="G1769">
        <v>0.193</v>
      </c>
      <c r="H1769">
        <v>1</v>
      </c>
      <c r="J1769" t="s">
        <v>95</v>
      </c>
      <c r="K1769" t="s">
        <v>359</v>
      </c>
      <c r="L1769" t="s">
        <v>480</v>
      </c>
      <c r="M1769" t="s">
        <v>7663</v>
      </c>
      <c r="N1769" t="s">
        <v>8659</v>
      </c>
      <c r="O1769">
        <v>3.0000000000000001E-3</v>
      </c>
      <c r="P1769">
        <v>3.0000000000000001E-3</v>
      </c>
      <c r="Q1769">
        <v>1</v>
      </c>
    </row>
    <row r="1770" spans="1:17" x14ac:dyDescent="0.2">
      <c r="A1770" t="s">
        <v>498</v>
      </c>
      <c r="B1770" t="s">
        <v>134</v>
      </c>
      <c r="C1770" t="s">
        <v>497</v>
      </c>
      <c r="D1770" t="s">
        <v>54</v>
      </c>
      <c r="E1770" t="s">
        <v>1166</v>
      </c>
      <c r="F1770">
        <v>0.193</v>
      </c>
      <c r="G1770">
        <v>0.193</v>
      </c>
      <c r="H1770">
        <v>1</v>
      </c>
      <c r="J1770" t="s">
        <v>95</v>
      </c>
      <c r="K1770" t="s">
        <v>359</v>
      </c>
      <c r="L1770" t="s">
        <v>480</v>
      </c>
      <c r="M1770" t="s">
        <v>7663</v>
      </c>
      <c r="N1770" t="s">
        <v>8658</v>
      </c>
      <c r="O1770">
        <v>6.0000000000000001E-3</v>
      </c>
      <c r="P1770">
        <v>6.0000000000000001E-3</v>
      </c>
      <c r="Q1770">
        <v>1</v>
      </c>
    </row>
    <row r="1771" spans="1:17" x14ac:dyDescent="0.2">
      <c r="A1771" t="s">
        <v>498</v>
      </c>
      <c r="B1771" t="s">
        <v>134</v>
      </c>
      <c r="C1771" t="s">
        <v>497</v>
      </c>
      <c r="D1771" t="s">
        <v>54</v>
      </c>
      <c r="E1771" t="s">
        <v>1167</v>
      </c>
      <c r="F1771">
        <v>0.193</v>
      </c>
      <c r="G1771">
        <v>0.193</v>
      </c>
      <c r="H1771">
        <v>1</v>
      </c>
      <c r="J1771" t="s">
        <v>95</v>
      </c>
      <c r="K1771" t="s">
        <v>359</v>
      </c>
      <c r="L1771" t="s">
        <v>480</v>
      </c>
      <c r="M1771" t="s">
        <v>7663</v>
      </c>
      <c r="N1771" t="s">
        <v>8656</v>
      </c>
      <c r="O1771">
        <v>3.0000000000000001E-3</v>
      </c>
      <c r="P1771">
        <v>3.0000000000000001E-3</v>
      </c>
      <c r="Q1771">
        <v>1</v>
      </c>
    </row>
    <row r="1772" spans="1:17" x14ac:dyDescent="0.2">
      <c r="A1772" t="s">
        <v>498</v>
      </c>
      <c r="B1772" t="s">
        <v>134</v>
      </c>
      <c r="C1772" t="s">
        <v>497</v>
      </c>
      <c r="D1772" t="s">
        <v>54</v>
      </c>
      <c r="E1772" t="s">
        <v>1168</v>
      </c>
      <c r="F1772">
        <v>0.193</v>
      </c>
      <c r="G1772">
        <v>0.193</v>
      </c>
      <c r="H1772">
        <v>1</v>
      </c>
      <c r="J1772" t="s">
        <v>95</v>
      </c>
      <c r="K1772" t="s">
        <v>359</v>
      </c>
      <c r="L1772" t="s">
        <v>480</v>
      </c>
      <c r="M1772" t="s">
        <v>7663</v>
      </c>
      <c r="N1772" t="s">
        <v>8657</v>
      </c>
      <c r="O1772">
        <v>8.0000000000000002E-3</v>
      </c>
      <c r="P1772">
        <v>8.0000000000000002E-3</v>
      </c>
      <c r="Q1772">
        <v>1</v>
      </c>
    </row>
    <row r="1773" spans="1:17" x14ac:dyDescent="0.2">
      <c r="A1773" t="s">
        <v>498</v>
      </c>
      <c r="B1773" t="s">
        <v>134</v>
      </c>
      <c r="C1773" t="s">
        <v>497</v>
      </c>
      <c r="D1773" t="s">
        <v>54</v>
      </c>
      <c r="E1773" t="s">
        <v>1169</v>
      </c>
      <c r="F1773">
        <v>0.193</v>
      </c>
      <c r="G1773">
        <v>0.193</v>
      </c>
      <c r="H1773">
        <v>1</v>
      </c>
      <c r="J1773" t="s">
        <v>95</v>
      </c>
      <c r="K1773" t="s">
        <v>359</v>
      </c>
      <c r="L1773" t="s">
        <v>480</v>
      </c>
      <c r="M1773" t="s">
        <v>7663</v>
      </c>
      <c r="N1773" t="s">
        <v>9101</v>
      </c>
      <c r="O1773">
        <v>6.0000000000000001E-3</v>
      </c>
      <c r="P1773">
        <v>6.0000000000000001E-3</v>
      </c>
      <c r="Q1773">
        <v>1</v>
      </c>
    </row>
    <row r="1774" spans="1:17" x14ac:dyDescent="0.2">
      <c r="A1774" t="s">
        <v>498</v>
      </c>
      <c r="B1774" t="s">
        <v>134</v>
      </c>
      <c r="C1774" t="s">
        <v>497</v>
      </c>
      <c r="D1774" t="s">
        <v>54</v>
      </c>
      <c r="E1774" t="s">
        <v>1170</v>
      </c>
      <c r="F1774">
        <v>0.193</v>
      </c>
      <c r="G1774">
        <v>0.193</v>
      </c>
      <c r="H1774">
        <v>1</v>
      </c>
      <c r="J1774" t="s">
        <v>95</v>
      </c>
      <c r="K1774" t="s">
        <v>359</v>
      </c>
      <c r="L1774" t="s">
        <v>480</v>
      </c>
      <c r="M1774" t="s">
        <v>7663</v>
      </c>
      <c r="N1774" t="s">
        <v>9102</v>
      </c>
      <c r="O1774">
        <v>1E-3</v>
      </c>
      <c r="P1774">
        <v>1E-3</v>
      </c>
      <c r="Q1774">
        <v>1</v>
      </c>
    </row>
    <row r="1775" spans="1:17" x14ac:dyDescent="0.2">
      <c r="A1775" t="s">
        <v>498</v>
      </c>
      <c r="B1775" t="s">
        <v>134</v>
      </c>
      <c r="C1775" t="s">
        <v>497</v>
      </c>
      <c r="D1775" t="s">
        <v>54</v>
      </c>
      <c r="E1775" t="s">
        <v>1171</v>
      </c>
      <c r="F1775">
        <v>0.193</v>
      </c>
      <c r="G1775">
        <v>0.193</v>
      </c>
      <c r="H1775">
        <v>1</v>
      </c>
      <c r="J1775" t="s">
        <v>95</v>
      </c>
      <c r="K1775" t="s">
        <v>359</v>
      </c>
      <c r="L1775" t="s">
        <v>480</v>
      </c>
      <c r="M1775" t="s">
        <v>7663</v>
      </c>
      <c r="N1775" t="s">
        <v>9103</v>
      </c>
      <c r="O1775">
        <v>1E-3</v>
      </c>
      <c r="P1775">
        <v>1E-3</v>
      </c>
      <c r="Q1775">
        <v>1</v>
      </c>
    </row>
    <row r="1776" spans="1:17" x14ac:dyDescent="0.2">
      <c r="A1776" t="s">
        <v>498</v>
      </c>
      <c r="B1776" t="s">
        <v>134</v>
      </c>
      <c r="C1776" t="s">
        <v>497</v>
      </c>
      <c r="D1776" t="s">
        <v>54</v>
      </c>
      <c r="E1776" t="s">
        <v>1172</v>
      </c>
      <c r="F1776">
        <v>0.193</v>
      </c>
      <c r="G1776">
        <v>0.193</v>
      </c>
      <c r="H1776">
        <v>1</v>
      </c>
      <c r="J1776" t="s">
        <v>95</v>
      </c>
      <c r="K1776" t="s">
        <v>359</v>
      </c>
      <c r="L1776" t="s">
        <v>480</v>
      </c>
      <c r="M1776" t="s">
        <v>7663</v>
      </c>
      <c r="N1776" t="s">
        <v>9104</v>
      </c>
      <c r="O1776">
        <v>1E-3</v>
      </c>
      <c r="P1776">
        <v>1E-3</v>
      </c>
      <c r="Q1776">
        <v>1</v>
      </c>
    </row>
    <row r="1777" spans="1:17" x14ac:dyDescent="0.2">
      <c r="A1777" t="s">
        <v>498</v>
      </c>
      <c r="B1777" t="s">
        <v>134</v>
      </c>
      <c r="C1777" t="s">
        <v>497</v>
      </c>
      <c r="D1777" t="s">
        <v>54</v>
      </c>
      <c r="E1777" t="s">
        <v>1173</v>
      </c>
      <c r="F1777">
        <v>0.193</v>
      </c>
      <c r="G1777">
        <v>0.193</v>
      </c>
      <c r="H1777">
        <v>1</v>
      </c>
      <c r="J1777" t="s">
        <v>95</v>
      </c>
      <c r="K1777" t="s">
        <v>359</v>
      </c>
      <c r="L1777" t="s">
        <v>480</v>
      </c>
      <c r="M1777" t="s">
        <v>7663</v>
      </c>
      <c r="N1777" t="s">
        <v>8981</v>
      </c>
      <c r="O1777">
        <v>0</v>
      </c>
      <c r="P1777">
        <v>0</v>
      </c>
      <c r="Q1777">
        <v>1</v>
      </c>
    </row>
    <row r="1778" spans="1:17" x14ac:dyDescent="0.2">
      <c r="A1778" t="s">
        <v>498</v>
      </c>
      <c r="B1778" t="s">
        <v>134</v>
      </c>
      <c r="C1778" t="s">
        <v>497</v>
      </c>
      <c r="D1778" t="s">
        <v>54</v>
      </c>
      <c r="E1778" t="s">
        <v>1174</v>
      </c>
      <c r="F1778">
        <v>0.193</v>
      </c>
      <c r="G1778">
        <v>0.193</v>
      </c>
      <c r="H1778">
        <v>1</v>
      </c>
      <c r="J1778" t="s">
        <v>95</v>
      </c>
      <c r="K1778" t="s">
        <v>359</v>
      </c>
      <c r="L1778" t="s">
        <v>480</v>
      </c>
      <c r="M1778" t="s">
        <v>7663</v>
      </c>
      <c r="N1778" t="s">
        <v>9107</v>
      </c>
      <c r="O1778">
        <v>3.3000000000000002E-2</v>
      </c>
      <c r="P1778">
        <v>3.3000000000000002E-2</v>
      </c>
      <c r="Q1778">
        <v>1</v>
      </c>
    </row>
    <row r="1779" spans="1:17" x14ac:dyDescent="0.2">
      <c r="A1779" t="s">
        <v>498</v>
      </c>
      <c r="B1779" t="s">
        <v>134</v>
      </c>
      <c r="C1779" t="s">
        <v>497</v>
      </c>
      <c r="D1779" t="s">
        <v>54</v>
      </c>
      <c r="E1779" t="s">
        <v>1175</v>
      </c>
      <c r="F1779">
        <v>0.193</v>
      </c>
      <c r="G1779">
        <v>0.193</v>
      </c>
      <c r="H1779">
        <v>1</v>
      </c>
      <c r="J1779" t="s">
        <v>95</v>
      </c>
      <c r="K1779" t="s">
        <v>359</v>
      </c>
      <c r="L1779" t="s">
        <v>480</v>
      </c>
      <c r="M1779" t="s">
        <v>7663</v>
      </c>
      <c r="N1779" t="s">
        <v>9108</v>
      </c>
      <c r="O1779">
        <v>3.0000000000000001E-3</v>
      </c>
      <c r="P1779">
        <v>3.0000000000000001E-3</v>
      </c>
      <c r="Q1779">
        <v>1</v>
      </c>
    </row>
    <row r="1780" spans="1:17" x14ac:dyDescent="0.2">
      <c r="A1780" t="s">
        <v>498</v>
      </c>
      <c r="B1780" t="s">
        <v>134</v>
      </c>
      <c r="C1780" t="s">
        <v>497</v>
      </c>
      <c r="D1780" t="s">
        <v>54</v>
      </c>
      <c r="E1780" t="s">
        <v>1176</v>
      </c>
      <c r="F1780">
        <v>0.193</v>
      </c>
      <c r="G1780">
        <v>0.193</v>
      </c>
      <c r="H1780">
        <v>1</v>
      </c>
      <c r="J1780" t="s">
        <v>95</v>
      </c>
      <c r="K1780" t="s">
        <v>359</v>
      </c>
      <c r="L1780" t="s">
        <v>480</v>
      </c>
      <c r="M1780" t="s">
        <v>7663</v>
      </c>
      <c r="N1780" t="s">
        <v>9109</v>
      </c>
      <c r="O1780">
        <v>1E-3</v>
      </c>
      <c r="P1780">
        <v>1E-3</v>
      </c>
      <c r="Q1780">
        <v>1</v>
      </c>
    </row>
    <row r="1781" spans="1:17" x14ac:dyDescent="0.2">
      <c r="A1781" t="s">
        <v>498</v>
      </c>
      <c r="B1781" t="s">
        <v>134</v>
      </c>
      <c r="C1781" t="s">
        <v>497</v>
      </c>
      <c r="D1781" t="s">
        <v>54</v>
      </c>
      <c r="E1781" t="s">
        <v>1177</v>
      </c>
      <c r="F1781">
        <v>0.193</v>
      </c>
      <c r="G1781">
        <v>0.193</v>
      </c>
      <c r="H1781">
        <v>1</v>
      </c>
      <c r="J1781" t="s">
        <v>95</v>
      </c>
      <c r="K1781" t="s">
        <v>359</v>
      </c>
      <c r="L1781" t="s">
        <v>480</v>
      </c>
      <c r="M1781" t="s">
        <v>7663</v>
      </c>
      <c r="N1781" t="s">
        <v>9111</v>
      </c>
      <c r="O1781">
        <v>5.0000000000000001E-3</v>
      </c>
      <c r="P1781">
        <v>5.0000000000000001E-3</v>
      </c>
      <c r="Q1781">
        <v>1</v>
      </c>
    </row>
    <row r="1782" spans="1:17" x14ac:dyDescent="0.2">
      <c r="A1782" t="s">
        <v>498</v>
      </c>
      <c r="B1782" t="s">
        <v>134</v>
      </c>
      <c r="C1782" t="s">
        <v>497</v>
      </c>
      <c r="D1782" t="s">
        <v>54</v>
      </c>
      <c r="E1782" t="s">
        <v>1178</v>
      </c>
      <c r="F1782">
        <v>0.193</v>
      </c>
      <c r="G1782">
        <v>0.193</v>
      </c>
      <c r="H1782">
        <v>1</v>
      </c>
      <c r="J1782" t="s">
        <v>95</v>
      </c>
      <c r="K1782" t="s">
        <v>359</v>
      </c>
      <c r="L1782" t="s">
        <v>480</v>
      </c>
      <c r="M1782" t="s">
        <v>7663</v>
      </c>
      <c r="N1782" t="s">
        <v>9116</v>
      </c>
      <c r="O1782">
        <v>2E-3</v>
      </c>
      <c r="P1782">
        <v>2E-3</v>
      </c>
      <c r="Q1782">
        <v>1</v>
      </c>
    </row>
    <row r="1783" spans="1:17" x14ac:dyDescent="0.2">
      <c r="A1783" t="s">
        <v>498</v>
      </c>
      <c r="B1783" t="s">
        <v>134</v>
      </c>
      <c r="C1783" t="s">
        <v>497</v>
      </c>
      <c r="D1783" t="s">
        <v>54</v>
      </c>
      <c r="E1783" t="s">
        <v>1179</v>
      </c>
      <c r="F1783">
        <v>0.193</v>
      </c>
      <c r="G1783">
        <v>0.193</v>
      </c>
      <c r="H1783">
        <v>1</v>
      </c>
      <c r="J1783" t="s">
        <v>95</v>
      </c>
      <c r="K1783" t="s">
        <v>359</v>
      </c>
      <c r="L1783" t="s">
        <v>480</v>
      </c>
      <c r="M1783" t="s">
        <v>7663</v>
      </c>
      <c r="N1783" t="s">
        <v>9117</v>
      </c>
      <c r="O1783">
        <v>2E-3</v>
      </c>
      <c r="P1783">
        <v>2E-3</v>
      </c>
      <c r="Q1783">
        <v>1</v>
      </c>
    </row>
    <row r="1784" spans="1:17" x14ac:dyDescent="0.2">
      <c r="A1784" t="s">
        <v>498</v>
      </c>
      <c r="B1784" t="s">
        <v>134</v>
      </c>
      <c r="C1784" t="s">
        <v>497</v>
      </c>
      <c r="D1784" t="s">
        <v>54</v>
      </c>
      <c r="E1784" t="s">
        <v>1180</v>
      </c>
      <c r="F1784">
        <v>0.193</v>
      </c>
      <c r="G1784">
        <v>0.193</v>
      </c>
      <c r="H1784">
        <v>1</v>
      </c>
      <c r="J1784" t="s">
        <v>95</v>
      </c>
      <c r="K1784" t="s">
        <v>359</v>
      </c>
      <c r="L1784" t="s">
        <v>480</v>
      </c>
      <c r="M1784" t="s">
        <v>7663</v>
      </c>
      <c r="N1784" t="s">
        <v>9118</v>
      </c>
      <c r="O1784">
        <v>0</v>
      </c>
      <c r="P1784">
        <v>0</v>
      </c>
      <c r="Q1784">
        <v>1</v>
      </c>
    </row>
    <row r="1785" spans="1:17" x14ac:dyDescent="0.2">
      <c r="A1785" t="s">
        <v>498</v>
      </c>
      <c r="B1785" t="s">
        <v>134</v>
      </c>
      <c r="C1785" t="s">
        <v>497</v>
      </c>
      <c r="D1785" t="s">
        <v>54</v>
      </c>
      <c r="E1785" t="s">
        <v>1181</v>
      </c>
      <c r="F1785">
        <v>0.193</v>
      </c>
      <c r="G1785">
        <v>0.193</v>
      </c>
      <c r="H1785">
        <v>1</v>
      </c>
      <c r="J1785" t="s">
        <v>95</v>
      </c>
      <c r="K1785" t="s">
        <v>359</v>
      </c>
      <c r="L1785" t="s">
        <v>480</v>
      </c>
      <c r="M1785" t="s">
        <v>7663</v>
      </c>
      <c r="N1785" t="s">
        <v>8982</v>
      </c>
      <c r="O1785">
        <v>1E-3</v>
      </c>
      <c r="P1785">
        <v>1E-3</v>
      </c>
      <c r="Q1785">
        <v>1</v>
      </c>
    </row>
    <row r="1786" spans="1:17" x14ac:dyDescent="0.2">
      <c r="A1786" t="s">
        <v>498</v>
      </c>
      <c r="B1786" t="s">
        <v>134</v>
      </c>
      <c r="C1786" t="s">
        <v>497</v>
      </c>
      <c r="D1786" t="s">
        <v>54</v>
      </c>
      <c r="E1786" t="s">
        <v>1182</v>
      </c>
      <c r="F1786">
        <v>0.193</v>
      </c>
      <c r="G1786">
        <v>0.193</v>
      </c>
      <c r="H1786">
        <v>1</v>
      </c>
      <c r="J1786" t="s">
        <v>95</v>
      </c>
      <c r="K1786" t="s">
        <v>359</v>
      </c>
      <c r="L1786" t="s">
        <v>480</v>
      </c>
      <c r="M1786" t="s">
        <v>7663</v>
      </c>
      <c r="N1786" t="s">
        <v>8987</v>
      </c>
      <c r="O1786">
        <v>3.1E-2</v>
      </c>
      <c r="P1786">
        <v>3.1E-2</v>
      </c>
      <c r="Q1786">
        <v>1</v>
      </c>
    </row>
    <row r="1787" spans="1:17" x14ac:dyDescent="0.2">
      <c r="A1787" t="s">
        <v>498</v>
      </c>
      <c r="B1787" t="s">
        <v>134</v>
      </c>
      <c r="C1787" t="s">
        <v>497</v>
      </c>
      <c r="D1787" t="s">
        <v>54</v>
      </c>
      <c r="E1787" t="s">
        <v>1183</v>
      </c>
      <c r="F1787">
        <v>0.193</v>
      </c>
      <c r="G1787">
        <v>0.193</v>
      </c>
      <c r="H1787">
        <v>1</v>
      </c>
      <c r="J1787" t="s">
        <v>95</v>
      </c>
      <c r="K1787" t="s">
        <v>359</v>
      </c>
      <c r="L1787" t="s">
        <v>480</v>
      </c>
      <c r="M1787" t="s">
        <v>7663</v>
      </c>
      <c r="N1787" t="s">
        <v>501</v>
      </c>
      <c r="O1787">
        <v>1E-3</v>
      </c>
      <c r="P1787">
        <v>1E-3</v>
      </c>
      <c r="Q1787">
        <v>1</v>
      </c>
    </row>
    <row r="1788" spans="1:17" x14ac:dyDescent="0.2">
      <c r="A1788" t="s">
        <v>498</v>
      </c>
      <c r="B1788" t="s">
        <v>134</v>
      </c>
      <c r="C1788" t="s">
        <v>497</v>
      </c>
      <c r="D1788" t="s">
        <v>54</v>
      </c>
      <c r="E1788" t="s">
        <v>1184</v>
      </c>
      <c r="F1788">
        <v>0.193</v>
      </c>
      <c r="G1788">
        <v>0.193</v>
      </c>
      <c r="H1788">
        <v>1</v>
      </c>
      <c r="J1788" t="s">
        <v>95</v>
      </c>
      <c r="K1788" t="s">
        <v>374</v>
      </c>
      <c r="L1788" t="s">
        <v>480</v>
      </c>
      <c r="M1788" t="s">
        <v>7663</v>
      </c>
      <c r="N1788" t="s">
        <v>8249</v>
      </c>
      <c r="O1788">
        <v>2E-3</v>
      </c>
      <c r="P1788">
        <v>2E-3</v>
      </c>
      <c r="Q1788">
        <v>1</v>
      </c>
    </row>
    <row r="1789" spans="1:17" x14ac:dyDescent="0.2">
      <c r="A1789" t="s">
        <v>498</v>
      </c>
      <c r="B1789" t="s">
        <v>134</v>
      </c>
      <c r="C1789" t="s">
        <v>497</v>
      </c>
      <c r="D1789" t="s">
        <v>54</v>
      </c>
      <c r="E1789" t="s">
        <v>1185</v>
      </c>
      <c r="F1789">
        <v>0.193</v>
      </c>
      <c r="G1789">
        <v>0.193</v>
      </c>
      <c r="H1789">
        <v>1</v>
      </c>
      <c r="J1789" t="s">
        <v>95</v>
      </c>
      <c r="K1789" t="s">
        <v>374</v>
      </c>
      <c r="L1789" t="s">
        <v>480</v>
      </c>
      <c r="M1789" t="s">
        <v>7663</v>
      </c>
      <c r="N1789" t="s">
        <v>8983</v>
      </c>
      <c r="O1789">
        <v>2E-3</v>
      </c>
      <c r="P1789">
        <v>2E-3</v>
      </c>
      <c r="Q1789">
        <v>1</v>
      </c>
    </row>
    <row r="1790" spans="1:17" x14ac:dyDescent="0.2">
      <c r="A1790" t="s">
        <v>498</v>
      </c>
      <c r="B1790" t="s">
        <v>134</v>
      </c>
      <c r="C1790" t="s">
        <v>497</v>
      </c>
      <c r="D1790" t="s">
        <v>54</v>
      </c>
      <c r="E1790" t="s">
        <v>1186</v>
      </c>
      <c r="F1790">
        <v>0.193</v>
      </c>
      <c r="G1790">
        <v>0.193</v>
      </c>
      <c r="H1790">
        <v>1</v>
      </c>
      <c r="J1790" t="s">
        <v>95</v>
      </c>
      <c r="K1790" t="s">
        <v>374</v>
      </c>
      <c r="L1790" t="s">
        <v>480</v>
      </c>
      <c r="M1790" t="s">
        <v>7663</v>
      </c>
      <c r="N1790" t="s">
        <v>8250</v>
      </c>
      <c r="O1790">
        <v>2E-3</v>
      </c>
      <c r="P1790">
        <v>2E-3</v>
      </c>
      <c r="Q1790">
        <v>1</v>
      </c>
    </row>
    <row r="1791" spans="1:17" x14ac:dyDescent="0.2">
      <c r="A1791" t="s">
        <v>498</v>
      </c>
      <c r="B1791" t="s">
        <v>134</v>
      </c>
      <c r="C1791" t="s">
        <v>497</v>
      </c>
      <c r="D1791" t="s">
        <v>54</v>
      </c>
      <c r="E1791" t="s">
        <v>1187</v>
      </c>
      <c r="F1791">
        <v>0.193</v>
      </c>
      <c r="G1791">
        <v>0.193</v>
      </c>
      <c r="H1791">
        <v>1</v>
      </c>
      <c r="J1791" t="s">
        <v>95</v>
      </c>
      <c r="K1791" t="s">
        <v>374</v>
      </c>
      <c r="L1791" t="s">
        <v>480</v>
      </c>
      <c r="M1791" t="s">
        <v>7663</v>
      </c>
      <c r="N1791" t="s">
        <v>8251</v>
      </c>
      <c r="O1791">
        <v>2E-3</v>
      </c>
      <c r="P1791">
        <v>2E-3</v>
      </c>
      <c r="Q1791">
        <v>1</v>
      </c>
    </row>
    <row r="1792" spans="1:17" x14ac:dyDescent="0.2">
      <c r="A1792" t="s">
        <v>498</v>
      </c>
      <c r="B1792" t="s">
        <v>134</v>
      </c>
      <c r="C1792" t="s">
        <v>497</v>
      </c>
      <c r="D1792" t="s">
        <v>54</v>
      </c>
      <c r="E1792" t="s">
        <v>1188</v>
      </c>
      <c r="F1792">
        <v>0.193</v>
      </c>
      <c r="G1792">
        <v>0.193</v>
      </c>
      <c r="H1792">
        <v>1</v>
      </c>
      <c r="J1792" t="s">
        <v>95</v>
      </c>
      <c r="K1792" t="s">
        <v>374</v>
      </c>
      <c r="L1792" t="s">
        <v>480</v>
      </c>
      <c r="M1792" t="s">
        <v>7663</v>
      </c>
      <c r="N1792" t="s">
        <v>8252</v>
      </c>
      <c r="O1792">
        <v>2E-3</v>
      </c>
      <c r="P1792">
        <v>2E-3</v>
      </c>
      <c r="Q1792">
        <v>1</v>
      </c>
    </row>
    <row r="1793" spans="1:17" x14ac:dyDescent="0.2">
      <c r="A1793" t="s">
        <v>498</v>
      </c>
      <c r="B1793" t="s">
        <v>134</v>
      </c>
      <c r="C1793" t="s">
        <v>497</v>
      </c>
      <c r="D1793" t="s">
        <v>54</v>
      </c>
      <c r="E1793" t="s">
        <v>1189</v>
      </c>
      <c r="F1793">
        <v>0.21299999999999999</v>
      </c>
      <c r="G1793">
        <v>0.21299999999999999</v>
      </c>
      <c r="H1793">
        <v>1</v>
      </c>
      <c r="J1793" t="s">
        <v>95</v>
      </c>
      <c r="K1793" t="s">
        <v>374</v>
      </c>
      <c r="L1793" t="s">
        <v>480</v>
      </c>
      <c r="M1793" t="s">
        <v>7663</v>
      </c>
      <c r="N1793" t="s">
        <v>8253</v>
      </c>
      <c r="O1793">
        <v>2E-3</v>
      </c>
      <c r="P1793">
        <v>2E-3</v>
      </c>
      <c r="Q1793">
        <v>1</v>
      </c>
    </row>
    <row r="1794" spans="1:17" x14ac:dyDescent="0.2">
      <c r="A1794" t="s">
        <v>498</v>
      </c>
      <c r="B1794" t="s">
        <v>134</v>
      </c>
      <c r="C1794" t="s">
        <v>497</v>
      </c>
      <c r="D1794" t="s">
        <v>54</v>
      </c>
      <c r="E1794" t="s">
        <v>1190</v>
      </c>
      <c r="F1794">
        <v>0.21299999999999999</v>
      </c>
      <c r="G1794">
        <v>0.21299999999999999</v>
      </c>
      <c r="H1794">
        <v>1</v>
      </c>
      <c r="J1794" t="s">
        <v>95</v>
      </c>
      <c r="K1794" t="s">
        <v>374</v>
      </c>
      <c r="L1794" t="s">
        <v>480</v>
      </c>
      <c r="M1794" t="s">
        <v>7663</v>
      </c>
      <c r="N1794" t="s">
        <v>8370</v>
      </c>
      <c r="O1794">
        <v>2E-3</v>
      </c>
      <c r="P1794">
        <v>2E-3</v>
      </c>
      <c r="Q1794">
        <v>1</v>
      </c>
    </row>
    <row r="1795" spans="1:17" x14ac:dyDescent="0.2">
      <c r="A1795" t="s">
        <v>498</v>
      </c>
      <c r="B1795" t="s">
        <v>134</v>
      </c>
      <c r="C1795" t="s">
        <v>497</v>
      </c>
      <c r="D1795" t="s">
        <v>54</v>
      </c>
      <c r="E1795" t="s">
        <v>1191</v>
      </c>
      <c r="F1795">
        <v>0.193</v>
      </c>
      <c r="G1795">
        <v>0.193</v>
      </c>
      <c r="H1795">
        <v>1</v>
      </c>
      <c r="J1795" t="s">
        <v>95</v>
      </c>
      <c r="K1795" t="s">
        <v>374</v>
      </c>
      <c r="L1795" t="s">
        <v>480</v>
      </c>
      <c r="M1795" t="s">
        <v>7663</v>
      </c>
      <c r="N1795" t="s">
        <v>9099</v>
      </c>
      <c r="O1795">
        <v>2E-3</v>
      </c>
      <c r="P1795">
        <v>2E-3</v>
      </c>
      <c r="Q1795">
        <v>1</v>
      </c>
    </row>
    <row r="1796" spans="1:17" x14ac:dyDescent="0.2">
      <c r="A1796" t="s">
        <v>498</v>
      </c>
      <c r="B1796" t="s">
        <v>134</v>
      </c>
      <c r="C1796" t="s">
        <v>497</v>
      </c>
      <c r="D1796" t="s">
        <v>54</v>
      </c>
      <c r="E1796" t="s">
        <v>1192</v>
      </c>
      <c r="F1796">
        <v>0.193</v>
      </c>
      <c r="G1796">
        <v>0.193</v>
      </c>
      <c r="H1796">
        <v>1</v>
      </c>
      <c r="J1796" t="s">
        <v>95</v>
      </c>
      <c r="K1796" t="s">
        <v>374</v>
      </c>
      <c r="L1796" t="s">
        <v>480</v>
      </c>
      <c r="M1796" t="s">
        <v>7663</v>
      </c>
      <c r="N1796" t="s">
        <v>8371</v>
      </c>
      <c r="O1796">
        <v>2E-3</v>
      </c>
      <c r="P1796">
        <v>2E-3</v>
      </c>
      <c r="Q1796">
        <v>1</v>
      </c>
    </row>
    <row r="1797" spans="1:17" x14ac:dyDescent="0.2">
      <c r="A1797" t="s">
        <v>498</v>
      </c>
      <c r="B1797" t="s">
        <v>134</v>
      </c>
      <c r="C1797" t="s">
        <v>497</v>
      </c>
      <c r="D1797" t="s">
        <v>54</v>
      </c>
      <c r="E1797" t="s">
        <v>1193</v>
      </c>
      <c r="F1797">
        <v>0.193</v>
      </c>
      <c r="G1797">
        <v>0.193</v>
      </c>
      <c r="H1797">
        <v>1</v>
      </c>
      <c r="J1797" t="s">
        <v>95</v>
      </c>
      <c r="K1797" t="s">
        <v>374</v>
      </c>
      <c r="L1797" t="s">
        <v>480</v>
      </c>
      <c r="M1797" t="s">
        <v>7663</v>
      </c>
      <c r="N1797" t="s">
        <v>8366</v>
      </c>
      <c r="O1797">
        <v>2E-3</v>
      </c>
      <c r="P1797">
        <v>2E-3</v>
      </c>
      <c r="Q1797">
        <v>1</v>
      </c>
    </row>
    <row r="1798" spans="1:17" x14ac:dyDescent="0.2">
      <c r="A1798" t="s">
        <v>498</v>
      </c>
      <c r="B1798" t="s">
        <v>134</v>
      </c>
      <c r="C1798" t="s">
        <v>497</v>
      </c>
      <c r="D1798" t="s">
        <v>54</v>
      </c>
      <c r="E1798" t="s">
        <v>1194</v>
      </c>
      <c r="F1798">
        <v>0.193</v>
      </c>
      <c r="G1798">
        <v>0.193</v>
      </c>
      <c r="H1798">
        <v>1</v>
      </c>
      <c r="J1798" t="s">
        <v>95</v>
      </c>
      <c r="K1798" t="s">
        <v>374</v>
      </c>
      <c r="L1798" t="s">
        <v>480</v>
      </c>
      <c r="M1798" t="s">
        <v>7663</v>
      </c>
      <c r="N1798" t="s">
        <v>8372</v>
      </c>
      <c r="O1798">
        <v>2E-3</v>
      </c>
      <c r="P1798">
        <v>2E-3</v>
      </c>
      <c r="Q1798">
        <v>1</v>
      </c>
    </row>
    <row r="1799" spans="1:17" x14ac:dyDescent="0.2">
      <c r="A1799" t="s">
        <v>498</v>
      </c>
      <c r="B1799" t="s">
        <v>134</v>
      </c>
      <c r="C1799" t="s">
        <v>497</v>
      </c>
      <c r="D1799" t="s">
        <v>54</v>
      </c>
      <c r="E1799" t="s">
        <v>1195</v>
      </c>
      <c r="F1799">
        <v>0.193</v>
      </c>
      <c r="G1799">
        <v>0.193</v>
      </c>
      <c r="H1799">
        <v>1</v>
      </c>
      <c r="J1799" t="s">
        <v>95</v>
      </c>
      <c r="K1799" t="s">
        <v>374</v>
      </c>
      <c r="L1799" t="s">
        <v>480</v>
      </c>
      <c r="M1799" t="s">
        <v>7663</v>
      </c>
      <c r="N1799" t="s">
        <v>8367</v>
      </c>
      <c r="O1799">
        <v>2E-3</v>
      </c>
      <c r="P1799">
        <v>2E-3</v>
      </c>
      <c r="Q1799">
        <v>1</v>
      </c>
    </row>
    <row r="1800" spans="1:17" x14ac:dyDescent="0.2">
      <c r="A1800" t="s">
        <v>498</v>
      </c>
      <c r="B1800" t="s">
        <v>134</v>
      </c>
      <c r="C1800" t="s">
        <v>497</v>
      </c>
      <c r="D1800" t="s">
        <v>54</v>
      </c>
      <c r="E1800" t="s">
        <v>1196</v>
      </c>
      <c r="F1800">
        <v>0.193</v>
      </c>
      <c r="G1800">
        <v>0.193</v>
      </c>
      <c r="H1800">
        <v>1</v>
      </c>
      <c r="J1800" t="s">
        <v>95</v>
      </c>
      <c r="K1800" t="s">
        <v>374</v>
      </c>
      <c r="L1800" t="s">
        <v>480</v>
      </c>
      <c r="M1800" t="s">
        <v>7663</v>
      </c>
      <c r="N1800" t="s">
        <v>8373</v>
      </c>
      <c r="O1800">
        <v>0</v>
      </c>
      <c r="P1800">
        <v>0</v>
      </c>
      <c r="Q1800">
        <v>1</v>
      </c>
    </row>
    <row r="1801" spans="1:17" x14ac:dyDescent="0.2">
      <c r="A1801" t="s">
        <v>498</v>
      </c>
      <c r="B1801" t="s">
        <v>134</v>
      </c>
      <c r="C1801" t="s">
        <v>497</v>
      </c>
      <c r="D1801" t="s">
        <v>54</v>
      </c>
      <c r="E1801" t="s">
        <v>1197</v>
      </c>
      <c r="F1801">
        <v>0.193</v>
      </c>
      <c r="G1801">
        <v>0.193</v>
      </c>
      <c r="H1801">
        <v>1</v>
      </c>
      <c r="J1801" t="s">
        <v>95</v>
      </c>
      <c r="K1801" t="s">
        <v>374</v>
      </c>
      <c r="L1801" t="s">
        <v>480</v>
      </c>
      <c r="M1801" t="s">
        <v>7663</v>
      </c>
      <c r="N1801" t="s">
        <v>8375</v>
      </c>
      <c r="O1801">
        <v>1E-3</v>
      </c>
      <c r="P1801">
        <v>1E-3</v>
      </c>
      <c r="Q1801">
        <v>1</v>
      </c>
    </row>
    <row r="1802" spans="1:17" x14ac:dyDescent="0.2">
      <c r="A1802" t="s">
        <v>498</v>
      </c>
      <c r="B1802" t="s">
        <v>134</v>
      </c>
      <c r="C1802" t="s">
        <v>497</v>
      </c>
      <c r="D1802" t="s">
        <v>54</v>
      </c>
      <c r="E1802" t="s">
        <v>1198</v>
      </c>
      <c r="F1802">
        <v>0.21299999999999999</v>
      </c>
      <c r="G1802">
        <v>0.21299999999999999</v>
      </c>
      <c r="H1802">
        <v>1</v>
      </c>
      <c r="J1802" t="s">
        <v>95</v>
      </c>
      <c r="K1802" t="s">
        <v>374</v>
      </c>
      <c r="L1802" t="s">
        <v>480</v>
      </c>
      <c r="M1802" t="s">
        <v>7663</v>
      </c>
      <c r="N1802" t="s">
        <v>8376</v>
      </c>
      <c r="O1802">
        <v>2E-3</v>
      </c>
      <c r="P1802">
        <v>2E-3</v>
      </c>
      <c r="Q1802">
        <v>1</v>
      </c>
    </row>
    <row r="1803" spans="1:17" x14ac:dyDescent="0.2">
      <c r="A1803" t="s">
        <v>498</v>
      </c>
      <c r="B1803" t="s">
        <v>134</v>
      </c>
      <c r="C1803" t="s">
        <v>497</v>
      </c>
      <c r="D1803" t="s">
        <v>54</v>
      </c>
      <c r="E1803" t="s">
        <v>1199</v>
      </c>
      <c r="F1803">
        <v>0.193</v>
      </c>
      <c r="G1803">
        <v>0.193</v>
      </c>
      <c r="H1803">
        <v>1</v>
      </c>
      <c r="J1803" t="s">
        <v>95</v>
      </c>
      <c r="K1803" t="s">
        <v>374</v>
      </c>
      <c r="L1803" t="s">
        <v>480</v>
      </c>
      <c r="M1803" t="s">
        <v>7663</v>
      </c>
      <c r="N1803" t="s">
        <v>8377</v>
      </c>
      <c r="O1803">
        <v>2E-3</v>
      </c>
      <c r="P1803">
        <v>2E-3</v>
      </c>
      <c r="Q1803">
        <v>1</v>
      </c>
    </row>
    <row r="1804" spans="1:17" x14ac:dyDescent="0.2">
      <c r="A1804" t="s">
        <v>498</v>
      </c>
      <c r="B1804" t="s">
        <v>134</v>
      </c>
      <c r="C1804" t="s">
        <v>497</v>
      </c>
      <c r="D1804" t="s">
        <v>54</v>
      </c>
      <c r="E1804" t="s">
        <v>1200</v>
      </c>
      <c r="F1804">
        <v>0.193</v>
      </c>
      <c r="G1804">
        <v>0.193</v>
      </c>
      <c r="H1804">
        <v>1</v>
      </c>
      <c r="J1804" t="s">
        <v>95</v>
      </c>
      <c r="K1804" t="s">
        <v>374</v>
      </c>
      <c r="L1804" t="s">
        <v>480</v>
      </c>
      <c r="M1804" t="s">
        <v>7663</v>
      </c>
      <c r="N1804" t="s">
        <v>8378</v>
      </c>
      <c r="O1804">
        <v>2E-3</v>
      </c>
      <c r="P1804">
        <v>2E-3</v>
      </c>
      <c r="Q1804">
        <v>1</v>
      </c>
    </row>
    <row r="1805" spans="1:17" x14ac:dyDescent="0.2">
      <c r="A1805" t="s">
        <v>498</v>
      </c>
      <c r="B1805" t="s">
        <v>134</v>
      </c>
      <c r="C1805" t="s">
        <v>497</v>
      </c>
      <c r="D1805" t="s">
        <v>54</v>
      </c>
      <c r="E1805" t="s">
        <v>1201</v>
      </c>
      <c r="F1805">
        <v>0.193</v>
      </c>
      <c r="G1805">
        <v>0.193</v>
      </c>
      <c r="H1805">
        <v>1</v>
      </c>
      <c r="J1805" t="s">
        <v>95</v>
      </c>
      <c r="K1805" t="s">
        <v>374</v>
      </c>
      <c r="L1805" t="s">
        <v>480</v>
      </c>
      <c r="M1805" t="s">
        <v>7663</v>
      </c>
      <c r="N1805" t="s">
        <v>8368</v>
      </c>
      <c r="O1805">
        <v>3.0000000000000001E-3</v>
      </c>
      <c r="P1805">
        <v>3.0000000000000001E-3</v>
      </c>
      <c r="Q1805">
        <v>1</v>
      </c>
    </row>
    <row r="1806" spans="1:17" x14ac:dyDescent="0.2">
      <c r="A1806" t="s">
        <v>498</v>
      </c>
      <c r="B1806" t="s">
        <v>134</v>
      </c>
      <c r="C1806" t="s">
        <v>497</v>
      </c>
      <c r="D1806" t="s">
        <v>54</v>
      </c>
      <c r="E1806" t="s">
        <v>1202</v>
      </c>
      <c r="F1806">
        <v>0.193</v>
      </c>
      <c r="G1806">
        <v>0.193</v>
      </c>
      <c r="H1806">
        <v>1</v>
      </c>
      <c r="J1806" t="s">
        <v>95</v>
      </c>
      <c r="K1806" t="s">
        <v>374</v>
      </c>
      <c r="L1806" t="s">
        <v>480</v>
      </c>
      <c r="M1806" t="s">
        <v>7663</v>
      </c>
      <c r="N1806" t="s">
        <v>8369</v>
      </c>
      <c r="O1806">
        <v>2E-3</v>
      </c>
      <c r="P1806">
        <v>2E-3</v>
      </c>
      <c r="Q1806">
        <v>1</v>
      </c>
    </row>
    <row r="1807" spans="1:17" x14ac:dyDescent="0.2">
      <c r="A1807" t="s">
        <v>498</v>
      </c>
      <c r="B1807" t="s">
        <v>134</v>
      </c>
      <c r="C1807" t="s">
        <v>497</v>
      </c>
      <c r="D1807" t="s">
        <v>54</v>
      </c>
      <c r="E1807" t="s">
        <v>1203</v>
      </c>
      <c r="F1807">
        <v>0.193</v>
      </c>
      <c r="G1807">
        <v>0.193</v>
      </c>
      <c r="H1807">
        <v>1</v>
      </c>
      <c r="J1807" t="s">
        <v>95</v>
      </c>
      <c r="K1807" t="s">
        <v>374</v>
      </c>
      <c r="L1807" t="s">
        <v>480</v>
      </c>
      <c r="M1807" t="s">
        <v>7663</v>
      </c>
      <c r="N1807" t="s">
        <v>499</v>
      </c>
      <c r="O1807">
        <v>2E-3</v>
      </c>
      <c r="P1807">
        <v>2E-3</v>
      </c>
      <c r="Q1807">
        <v>1</v>
      </c>
    </row>
    <row r="1808" spans="1:17" x14ac:dyDescent="0.2">
      <c r="A1808" t="s">
        <v>498</v>
      </c>
      <c r="B1808" t="s">
        <v>134</v>
      </c>
      <c r="C1808" t="s">
        <v>497</v>
      </c>
      <c r="D1808" t="s">
        <v>54</v>
      </c>
      <c r="E1808" t="s">
        <v>1204</v>
      </c>
      <c r="F1808">
        <v>0.19400000000000001</v>
      </c>
      <c r="G1808">
        <v>0.19400000000000001</v>
      </c>
      <c r="H1808">
        <v>1</v>
      </c>
      <c r="J1808" t="s">
        <v>95</v>
      </c>
      <c r="K1808" t="s">
        <v>374</v>
      </c>
      <c r="L1808" t="s">
        <v>480</v>
      </c>
      <c r="M1808" t="s">
        <v>7663</v>
      </c>
      <c r="N1808" t="s">
        <v>500</v>
      </c>
      <c r="O1808">
        <v>1E-3</v>
      </c>
      <c r="P1808">
        <v>1E-3</v>
      </c>
      <c r="Q1808">
        <v>1</v>
      </c>
    </row>
    <row r="1809" spans="1:17" x14ac:dyDescent="0.2">
      <c r="A1809" t="s">
        <v>498</v>
      </c>
      <c r="B1809" t="s">
        <v>134</v>
      </c>
      <c r="C1809" t="s">
        <v>497</v>
      </c>
      <c r="D1809" t="s">
        <v>54</v>
      </c>
      <c r="E1809" t="s">
        <v>1205</v>
      </c>
      <c r="F1809">
        <v>0.20799999999999999</v>
      </c>
      <c r="G1809">
        <v>0.20799999999999999</v>
      </c>
      <c r="H1809">
        <v>1</v>
      </c>
      <c r="J1809" t="s">
        <v>95</v>
      </c>
      <c r="K1809" t="s">
        <v>374</v>
      </c>
      <c r="L1809" t="s">
        <v>480</v>
      </c>
      <c r="M1809" t="s">
        <v>7663</v>
      </c>
      <c r="N1809" t="s">
        <v>8379</v>
      </c>
      <c r="O1809">
        <v>0</v>
      </c>
      <c r="P1809">
        <v>0</v>
      </c>
      <c r="Q1809">
        <v>1</v>
      </c>
    </row>
    <row r="1810" spans="1:17" x14ac:dyDescent="0.2">
      <c r="A1810" t="s">
        <v>498</v>
      </c>
      <c r="B1810" t="s">
        <v>134</v>
      </c>
      <c r="C1810" t="s">
        <v>497</v>
      </c>
      <c r="D1810" t="s">
        <v>54</v>
      </c>
      <c r="E1810" t="s">
        <v>1206</v>
      </c>
      <c r="F1810">
        <v>0.20799999999999999</v>
      </c>
      <c r="G1810">
        <v>0.20799999999999999</v>
      </c>
      <c r="H1810">
        <v>1</v>
      </c>
      <c r="J1810" t="s">
        <v>95</v>
      </c>
      <c r="K1810" t="s">
        <v>374</v>
      </c>
      <c r="L1810" t="s">
        <v>480</v>
      </c>
      <c r="M1810" t="s">
        <v>7663</v>
      </c>
      <c r="N1810" t="s">
        <v>8254</v>
      </c>
      <c r="O1810">
        <v>1E-3</v>
      </c>
      <c r="P1810">
        <v>1E-3</v>
      </c>
      <c r="Q1810">
        <v>1</v>
      </c>
    </row>
    <row r="1811" spans="1:17" x14ac:dyDescent="0.2">
      <c r="A1811" t="s">
        <v>498</v>
      </c>
      <c r="B1811" t="s">
        <v>134</v>
      </c>
      <c r="C1811" t="s">
        <v>497</v>
      </c>
      <c r="D1811" t="s">
        <v>54</v>
      </c>
      <c r="E1811" t="s">
        <v>1207</v>
      </c>
      <c r="F1811">
        <v>0.193</v>
      </c>
      <c r="G1811">
        <v>0.193</v>
      </c>
      <c r="H1811">
        <v>1</v>
      </c>
      <c r="J1811" t="s">
        <v>95</v>
      </c>
      <c r="K1811" t="s">
        <v>374</v>
      </c>
      <c r="L1811" t="s">
        <v>480</v>
      </c>
      <c r="M1811" t="s">
        <v>7663</v>
      </c>
      <c r="N1811" t="s">
        <v>8256</v>
      </c>
      <c r="O1811">
        <v>5.0000000000000001E-3</v>
      </c>
      <c r="P1811">
        <v>5.0000000000000001E-3</v>
      </c>
      <c r="Q1811">
        <v>1</v>
      </c>
    </row>
    <row r="1812" spans="1:17" x14ac:dyDescent="0.2">
      <c r="A1812" t="s">
        <v>498</v>
      </c>
      <c r="B1812" t="s">
        <v>134</v>
      </c>
      <c r="C1812" t="s">
        <v>497</v>
      </c>
      <c r="D1812" t="s">
        <v>54</v>
      </c>
      <c r="E1812" t="s">
        <v>1208</v>
      </c>
      <c r="F1812">
        <v>0.193</v>
      </c>
      <c r="G1812">
        <v>0.193</v>
      </c>
      <c r="H1812">
        <v>1</v>
      </c>
      <c r="J1812" t="s">
        <v>95</v>
      </c>
      <c r="K1812" t="s">
        <v>374</v>
      </c>
      <c r="L1812" t="s">
        <v>480</v>
      </c>
      <c r="M1812" t="s">
        <v>7663</v>
      </c>
      <c r="N1812" t="s">
        <v>8257</v>
      </c>
      <c r="O1812">
        <v>1.9E-2</v>
      </c>
      <c r="P1812">
        <v>1.9E-2</v>
      </c>
      <c r="Q1812">
        <v>1</v>
      </c>
    </row>
    <row r="1813" spans="1:17" x14ac:dyDescent="0.2">
      <c r="A1813" t="s">
        <v>498</v>
      </c>
      <c r="B1813" t="s">
        <v>134</v>
      </c>
      <c r="C1813" t="s">
        <v>497</v>
      </c>
      <c r="D1813" t="s">
        <v>54</v>
      </c>
      <c r="E1813" t="s">
        <v>1209</v>
      </c>
      <c r="F1813">
        <v>0.193</v>
      </c>
      <c r="G1813">
        <v>0.193</v>
      </c>
      <c r="H1813">
        <v>1</v>
      </c>
      <c r="J1813" t="s">
        <v>95</v>
      </c>
      <c r="K1813" t="s">
        <v>374</v>
      </c>
      <c r="L1813" t="s">
        <v>480</v>
      </c>
      <c r="M1813" t="s">
        <v>7663</v>
      </c>
      <c r="N1813" t="s">
        <v>8258</v>
      </c>
      <c r="O1813">
        <v>3.2000000000000001E-2</v>
      </c>
      <c r="P1813">
        <v>3.2000000000000001E-2</v>
      </c>
      <c r="Q1813">
        <v>1</v>
      </c>
    </row>
    <row r="1814" spans="1:17" x14ac:dyDescent="0.2">
      <c r="A1814" t="s">
        <v>498</v>
      </c>
      <c r="B1814" t="s">
        <v>134</v>
      </c>
      <c r="C1814" t="s">
        <v>497</v>
      </c>
      <c r="D1814" t="s">
        <v>54</v>
      </c>
      <c r="E1814" t="s">
        <v>1210</v>
      </c>
      <c r="F1814">
        <v>0.193</v>
      </c>
      <c r="G1814">
        <v>0.193</v>
      </c>
      <c r="H1814">
        <v>1</v>
      </c>
      <c r="J1814" t="s">
        <v>95</v>
      </c>
      <c r="K1814" t="s">
        <v>374</v>
      </c>
      <c r="L1814" t="s">
        <v>480</v>
      </c>
      <c r="M1814" t="s">
        <v>7663</v>
      </c>
      <c r="N1814" t="s">
        <v>8259</v>
      </c>
      <c r="O1814">
        <v>5.0999999999999997E-2</v>
      </c>
      <c r="P1814">
        <v>5.0999999999999997E-2</v>
      </c>
      <c r="Q1814">
        <v>1</v>
      </c>
    </row>
    <row r="1815" spans="1:17" x14ac:dyDescent="0.2">
      <c r="A1815" t="s">
        <v>498</v>
      </c>
      <c r="B1815" t="s">
        <v>134</v>
      </c>
      <c r="C1815" t="s">
        <v>497</v>
      </c>
      <c r="D1815" t="s">
        <v>54</v>
      </c>
      <c r="E1815" t="s">
        <v>1211</v>
      </c>
      <c r="F1815">
        <v>0.193</v>
      </c>
      <c r="G1815">
        <v>0.193</v>
      </c>
      <c r="H1815">
        <v>1</v>
      </c>
      <c r="J1815" t="s">
        <v>95</v>
      </c>
      <c r="K1815" t="s">
        <v>374</v>
      </c>
      <c r="L1815" t="s">
        <v>480</v>
      </c>
      <c r="M1815" t="s">
        <v>7663</v>
      </c>
      <c r="N1815" t="s">
        <v>8380</v>
      </c>
      <c r="O1815">
        <v>5.8999999999999997E-2</v>
      </c>
      <c r="P1815">
        <v>5.8999999999999997E-2</v>
      </c>
      <c r="Q1815">
        <v>1</v>
      </c>
    </row>
    <row r="1816" spans="1:17" x14ac:dyDescent="0.2">
      <c r="A1816" t="s">
        <v>498</v>
      </c>
      <c r="B1816" t="s">
        <v>134</v>
      </c>
      <c r="C1816" t="s">
        <v>497</v>
      </c>
      <c r="D1816" t="s">
        <v>54</v>
      </c>
      <c r="E1816" t="s">
        <v>1212</v>
      </c>
      <c r="F1816">
        <v>0.193</v>
      </c>
      <c r="G1816">
        <v>0.193</v>
      </c>
      <c r="H1816">
        <v>1</v>
      </c>
      <c r="J1816" t="s">
        <v>95</v>
      </c>
      <c r="K1816" t="s">
        <v>374</v>
      </c>
      <c r="L1816" t="s">
        <v>480</v>
      </c>
      <c r="M1816" t="s">
        <v>7663</v>
      </c>
      <c r="N1816" t="s">
        <v>8381</v>
      </c>
      <c r="O1816">
        <v>0.06</v>
      </c>
      <c r="P1816">
        <v>6.0999999999999999E-2</v>
      </c>
      <c r="Q1816">
        <v>1</v>
      </c>
    </row>
    <row r="1817" spans="1:17" x14ac:dyDescent="0.2">
      <c r="A1817" t="s">
        <v>498</v>
      </c>
      <c r="B1817" t="s">
        <v>134</v>
      </c>
      <c r="C1817" t="s">
        <v>497</v>
      </c>
      <c r="D1817" t="s">
        <v>54</v>
      </c>
      <c r="E1817" t="s">
        <v>1213</v>
      </c>
      <c r="F1817">
        <v>0.193</v>
      </c>
      <c r="G1817">
        <v>0.193</v>
      </c>
      <c r="H1817">
        <v>1</v>
      </c>
      <c r="J1817" t="s">
        <v>95</v>
      </c>
      <c r="K1817" t="s">
        <v>374</v>
      </c>
      <c r="L1817" t="s">
        <v>480</v>
      </c>
      <c r="M1817" t="s">
        <v>7663</v>
      </c>
      <c r="N1817" t="s">
        <v>8654</v>
      </c>
      <c r="O1817">
        <v>5.5E-2</v>
      </c>
      <c r="P1817">
        <v>5.5E-2</v>
      </c>
      <c r="Q1817">
        <v>1</v>
      </c>
    </row>
    <row r="1818" spans="1:17" x14ac:dyDescent="0.2">
      <c r="A1818" t="s">
        <v>498</v>
      </c>
      <c r="B1818" t="s">
        <v>134</v>
      </c>
      <c r="C1818" t="s">
        <v>497</v>
      </c>
      <c r="D1818" t="s">
        <v>54</v>
      </c>
      <c r="E1818" t="s">
        <v>1214</v>
      </c>
      <c r="F1818">
        <v>0.193</v>
      </c>
      <c r="G1818">
        <v>0.193</v>
      </c>
      <c r="H1818">
        <v>1</v>
      </c>
      <c r="J1818" t="s">
        <v>95</v>
      </c>
      <c r="K1818" t="s">
        <v>374</v>
      </c>
      <c r="L1818" t="s">
        <v>480</v>
      </c>
      <c r="M1818" t="s">
        <v>7663</v>
      </c>
      <c r="N1818" t="s">
        <v>8655</v>
      </c>
      <c r="O1818">
        <v>5.2999999999999999E-2</v>
      </c>
      <c r="P1818">
        <v>5.2999999999999999E-2</v>
      </c>
      <c r="Q1818">
        <v>1</v>
      </c>
    </row>
    <row r="1819" spans="1:17" x14ac:dyDescent="0.2">
      <c r="A1819" t="s">
        <v>498</v>
      </c>
      <c r="B1819" t="s">
        <v>134</v>
      </c>
      <c r="C1819" t="s">
        <v>497</v>
      </c>
      <c r="D1819" t="s">
        <v>54</v>
      </c>
      <c r="E1819" t="s">
        <v>1215</v>
      </c>
      <c r="F1819">
        <v>0.193</v>
      </c>
      <c r="G1819">
        <v>0.193</v>
      </c>
      <c r="H1819">
        <v>1</v>
      </c>
      <c r="J1819" t="s">
        <v>95</v>
      </c>
      <c r="K1819" t="s">
        <v>374</v>
      </c>
      <c r="L1819" t="s">
        <v>480</v>
      </c>
      <c r="M1819" t="s">
        <v>7663</v>
      </c>
      <c r="N1819" t="s">
        <v>8672</v>
      </c>
      <c r="O1819">
        <v>3.6999999999999998E-2</v>
      </c>
      <c r="P1819">
        <v>3.6999999999999998E-2</v>
      </c>
      <c r="Q1819">
        <v>1</v>
      </c>
    </row>
    <row r="1820" spans="1:17" x14ac:dyDescent="0.2">
      <c r="A1820" t="s">
        <v>498</v>
      </c>
      <c r="B1820" t="s">
        <v>134</v>
      </c>
      <c r="C1820" t="s">
        <v>497</v>
      </c>
      <c r="D1820" t="s">
        <v>54</v>
      </c>
      <c r="E1820" t="s">
        <v>1216</v>
      </c>
      <c r="F1820">
        <v>0.193</v>
      </c>
      <c r="G1820">
        <v>0.193</v>
      </c>
      <c r="H1820">
        <v>1</v>
      </c>
      <c r="J1820" t="s">
        <v>95</v>
      </c>
      <c r="K1820" t="s">
        <v>374</v>
      </c>
      <c r="L1820" t="s">
        <v>480</v>
      </c>
      <c r="M1820" t="s">
        <v>7663</v>
      </c>
      <c r="N1820" t="s">
        <v>8661</v>
      </c>
      <c r="O1820">
        <v>1.9E-2</v>
      </c>
      <c r="P1820">
        <v>1.9E-2</v>
      </c>
      <c r="Q1820">
        <v>1</v>
      </c>
    </row>
    <row r="1821" spans="1:17" x14ac:dyDescent="0.2">
      <c r="A1821" t="s">
        <v>498</v>
      </c>
      <c r="B1821" t="s">
        <v>134</v>
      </c>
      <c r="C1821" t="s">
        <v>497</v>
      </c>
      <c r="D1821" t="s">
        <v>54</v>
      </c>
      <c r="E1821" t="s">
        <v>1217</v>
      </c>
      <c r="F1821">
        <v>0.193</v>
      </c>
      <c r="G1821">
        <v>0.193</v>
      </c>
      <c r="H1821">
        <v>1</v>
      </c>
      <c r="J1821" t="s">
        <v>95</v>
      </c>
      <c r="K1821" t="s">
        <v>374</v>
      </c>
      <c r="L1821" t="s">
        <v>480</v>
      </c>
      <c r="M1821" t="s">
        <v>7663</v>
      </c>
      <c r="N1821" t="s">
        <v>8660</v>
      </c>
      <c r="O1821">
        <v>5.0000000000000001E-3</v>
      </c>
      <c r="P1821">
        <v>5.0000000000000001E-3</v>
      </c>
      <c r="Q1821">
        <v>1</v>
      </c>
    </row>
    <row r="1822" spans="1:17" x14ac:dyDescent="0.2">
      <c r="A1822" t="s">
        <v>498</v>
      </c>
      <c r="B1822" t="s">
        <v>134</v>
      </c>
      <c r="C1822" t="s">
        <v>497</v>
      </c>
      <c r="D1822" t="s">
        <v>54</v>
      </c>
      <c r="E1822" t="s">
        <v>1218</v>
      </c>
      <c r="F1822">
        <v>0.193</v>
      </c>
      <c r="G1822">
        <v>0.193</v>
      </c>
      <c r="H1822">
        <v>1</v>
      </c>
      <c r="J1822" t="s">
        <v>95</v>
      </c>
      <c r="K1822" t="s">
        <v>374</v>
      </c>
      <c r="L1822" t="s">
        <v>480</v>
      </c>
      <c r="M1822" t="s">
        <v>7663</v>
      </c>
      <c r="N1822" t="s">
        <v>8659</v>
      </c>
      <c r="O1822">
        <v>1E-3</v>
      </c>
      <c r="P1822">
        <v>1E-3</v>
      </c>
      <c r="Q1822">
        <v>1</v>
      </c>
    </row>
    <row r="1823" spans="1:17" x14ac:dyDescent="0.2">
      <c r="A1823" t="s">
        <v>498</v>
      </c>
      <c r="B1823" t="s">
        <v>134</v>
      </c>
      <c r="C1823" t="s">
        <v>497</v>
      </c>
      <c r="D1823" t="s">
        <v>54</v>
      </c>
      <c r="E1823" t="s">
        <v>1219</v>
      </c>
      <c r="F1823">
        <v>0.193</v>
      </c>
      <c r="G1823">
        <v>0.193</v>
      </c>
      <c r="H1823">
        <v>1</v>
      </c>
      <c r="J1823" t="s">
        <v>95</v>
      </c>
      <c r="K1823" t="s">
        <v>374</v>
      </c>
      <c r="L1823" t="s">
        <v>480</v>
      </c>
      <c r="M1823" t="s">
        <v>7663</v>
      </c>
      <c r="N1823" t="s">
        <v>8658</v>
      </c>
      <c r="O1823">
        <v>1E-3</v>
      </c>
      <c r="P1823">
        <v>1E-3</v>
      </c>
      <c r="Q1823">
        <v>1</v>
      </c>
    </row>
    <row r="1824" spans="1:17" x14ac:dyDescent="0.2">
      <c r="A1824" t="s">
        <v>498</v>
      </c>
      <c r="B1824" t="s">
        <v>134</v>
      </c>
      <c r="C1824" t="s">
        <v>497</v>
      </c>
      <c r="D1824" t="s">
        <v>54</v>
      </c>
      <c r="E1824" t="s">
        <v>1220</v>
      </c>
      <c r="F1824">
        <v>0.193</v>
      </c>
      <c r="G1824">
        <v>0.193</v>
      </c>
      <c r="H1824">
        <v>1</v>
      </c>
      <c r="J1824" t="s">
        <v>95</v>
      </c>
      <c r="K1824" t="s">
        <v>374</v>
      </c>
      <c r="L1824" t="s">
        <v>480</v>
      </c>
      <c r="M1824" t="s">
        <v>7663</v>
      </c>
      <c r="N1824" t="s">
        <v>8656</v>
      </c>
      <c r="O1824">
        <v>1E-3</v>
      </c>
      <c r="P1824">
        <v>1E-3</v>
      </c>
      <c r="Q1824">
        <v>1</v>
      </c>
    </row>
    <row r="1825" spans="1:17" x14ac:dyDescent="0.2">
      <c r="A1825" t="s">
        <v>498</v>
      </c>
      <c r="B1825" t="s">
        <v>134</v>
      </c>
      <c r="C1825" t="s">
        <v>497</v>
      </c>
      <c r="D1825" t="s">
        <v>54</v>
      </c>
      <c r="E1825" t="s">
        <v>1221</v>
      </c>
      <c r="F1825">
        <v>0.193</v>
      </c>
      <c r="G1825">
        <v>0.193</v>
      </c>
      <c r="H1825">
        <v>1</v>
      </c>
      <c r="J1825" t="s">
        <v>95</v>
      </c>
      <c r="K1825" t="s">
        <v>374</v>
      </c>
      <c r="L1825" t="s">
        <v>480</v>
      </c>
      <c r="M1825" t="s">
        <v>7663</v>
      </c>
      <c r="N1825" t="s">
        <v>8657</v>
      </c>
      <c r="O1825">
        <v>2E-3</v>
      </c>
      <c r="P1825">
        <v>2E-3</v>
      </c>
      <c r="Q1825">
        <v>1</v>
      </c>
    </row>
    <row r="1826" spans="1:17" x14ac:dyDescent="0.2">
      <c r="A1826" t="s">
        <v>498</v>
      </c>
      <c r="B1826" t="s">
        <v>134</v>
      </c>
      <c r="C1826" t="s">
        <v>497</v>
      </c>
      <c r="D1826" t="s">
        <v>54</v>
      </c>
      <c r="E1826" t="s">
        <v>1222</v>
      </c>
      <c r="F1826">
        <v>0.193</v>
      </c>
      <c r="G1826">
        <v>0.193</v>
      </c>
      <c r="H1826">
        <v>1</v>
      </c>
      <c r="J1826" t="s">
        <v>95</v>
      </c>
      <c r="K1826" t="s">
        <v>374</v>
      </c>
      <c r="L1826" t="s">
        <v>480</v>
      </c>
      <c r="M1826" t="s">
        <v>7663</v>
      </c>
      <c r="N1826" t="s">
        <v>9119</v>
      </c>
      <c r="O1826">
        <v>3.0000000000000001E-3</v>
      </c>
      <c r="P1826">
        <v>3.0000000000000001E-3</v>
      </c>
      <c r="Q1826">
        <v>1</v>
      </c>
    </row>
    <row r="1827" spans="1:17" x14ac:dyDescent="0.2">
      <c r="A1827" t="s">
        <v>498</v>
      </c>
      <c r="B1827" t="s">
        <v>134</v>
      </c>
      <c r="C1827" t="s">
        <v>497</v>
      </c>
      <c r="D1827" t="s">
        <v>54</v>
      </c>
      <c r="E1827" t="s">
        <v>1223</v>
      </c>
      <c r="F1827">
        <v>0.193</v>
      </c>
      <c r="G1827">
        <v>0.193</v>
      </c>
      <c r="H1827">
        <v>1</v>
      </c>
      <c r="J1827" t="s">
        <v>95</v>
      </c>
      <c r="K1827" t="s">
        <v>374</v>
      </c>
      <c r="L1827" t="s">
        <v>480</v>
      </c>
      <c r="M1827" t="s">
        <v>7663</v>
      </c>
      <c r="N1827" t="s">
        <v>9120</v>
      </c>
      <c r="O1827">
        <v>8.0000000000000002E-3</v>
      </c>
      <c r="P1827">
        <v>8.0000000000000002E-3</v>
      </c>
      <c r="Q1827">
        <v>1</v>
      </c>
    </row>
    <row r="1828" spans="1:17" x14ac:dyDescent="0.2">
      <c r="A1828" t="s">
        <v>498</v>
      </c>
      <c r="B1828" t="s">
        <v>134</v>
      </c>
      <c r="C1828" t="s">
        <v>497</v>
      </c>
      <c r="D1828" t="s">
        <v>54</v>
      </c>
      <c r="E1828" t="s">
        <v>1224</v>
      </c>
      <c r="F1828">
        <v>0.193</v>
      </c>
      <c r="G1828">
        <v>0.193</v>
      </c>
      <c r="H1828">
        <v>1</v>
      </c>
      <c r="J1828" t="s">
        <v>95</v>
      </c>
      <c r="K1828" t="s">
        <v>374</v>
      </c>
      <c r="L1828" t="s">
        <v>480</v>
      </c>
      <c r="M1828" t="s">
        <v>7663</v>
      </c>
      <c r="N1828" t="s">
        <v>9100</v>
      </c>
      <c r="O1828">
        <v>8.0000000000000002E-3</v>
      </c>
      <c r="P1828">
        <v>8.0000000000000002E-3</v>
      </c>
      <c r="Q1828">
        <v>1</v>
      </c>
    </row>
    <row r="1829" spans="1:17" x14ac:dyDescent="0.2">
      <c r="A1829" t="s">
        <v>498</v>
      </c>
      <c r="B1829" t="s">
        <v>134</v>
      </c>
      <c r="C1829" t="s">
        <v>497</v>
      </c>
      <c r="D1829" t="s">
        <v>54</v>
      </c>
      <c r="E1829" t="s">
        <v>1225</v>
      </c>
      <c r="F1829">
        <v>0.193</v>
      </c>
      <c r="G1829">
        <v>0.193</v>
      </c>
      <c r="H1829">
        <v>1</v>
      </c>
      <c r="J1829" t="s">
        <v>95</v>
      </c>
      <c r="K1829" t="s">
        <v>374</v>
      </c>
      <c r="L1829" t="s">
        <v>480</v>
      </c>
      <c r="M1829" t="s">
        <v>7663</v>
      </c>
      <c r="N1829" t="s">
        <v>9101</v>
      </c>
      <c r="O1829">
        <v>6.0000000000000001E-3</v>
      </c>
      <c r="P1829">
        <v>6.0000000000000001E-3</v>
      </c>
      <c r="Q1829">
        <v>1</v>
      </c>
    </row>
    <row r="1830" spans="1:17" x14ac:dyDescent="0.2">
      <c r="A1830" t="s">
        <v>498</v>
      </c>
      <c r="B1830" t="s">
        <v>134</v>
      </c>
      <c r="C1830" t="s">
        <v>497</v>
      </c>
      <c r="D1830" t="s">
        <v>54</v>
      </c>
      <c r="E1830" t="s">
        <v>1226</v>
      </c>
      <c r="F1830">
        <v>0.193</v>
      </c>
      <c r="G1830">
        <v>0.193</v>
      </c>
      <c r="H1830">
        <v>1</v>
      </c>
      <c r="J1830" t="s">
        <v>95</v>
      </c>
      <c r="K1830" t="s">
        <v>374</v>
      </c>
      <c r="L1830" t="s">
        <v>480</v>
      </c>
      <c r="M1830" t="s">
        <v>7663</v>
      </c>
      <c r="N1830" t="s">
        <v>9102</v>
      </c>
      <c r="O1830">
        <v>3.0000000000000001E-3</v>
      </c>
      <c r="P1830">
        <v>3.0000000000000001E-3</v>
      </c>
      <c r="Q1830">
        <v>1</v>
      </c>
    </row>
    <row r="1831" spans="1:17" x14ac:dyDescent="0.2">
      <c r="A1831" t="s">
        <v>498</v>
      </c>
      <c r="B1831" t="s">
        <v>134</v>
      </c>
      <c r="C1831" t="s">
        <v>497</v>
      </c>
      <c r="D1831" t="s">
        <v>54</v>
      </c>
      <c r="E1831" t="s">
        <v>1227</v>
      </c>
      <c r="F1831">
        <v>0.214</v>
      </c>
      <c r="G1831">
        <v>0.214</v>
      </c>
      <c r="H1831">
        <v>1</v>
      </c>
      <c r="J1831" t="s">
        <v>95</v>
      </c>
      <c r="K1831" t="s">
        <v>374</v>
      </c>
      <c r="L1831" t="s">
        <v>480</v>
      </c>
      <c r="M1831" t="s">
        <v>7663</v>
      </c>
      <c r="N1831" t="s">
        <v>9103</v>
      </c>
      <c r="O1831">
        <v>2E-3</v>
      </c>
      <c r="P1831">
        <v>2E-3</v>
      </c>
      <c r="Q1831">
        <v>1</v>
      </c>
    </row>
    <row r="1832" spans="1:17" x14ac:dyDescent="0.2">
      <c r="A1832" t="s">
        <v>498</v>
      </c>
      <c r="B1832" t="s">
        <v>134</v>
      </c>
      <c r="C1832" t="s">
        <v>497</v>
      </c>
      <c r="D1832" t="s">
        <v>54</v>
      </c>
      <c r="E1832" t="s">
        <v>1228</v>
      </c>
      <c r="F1832">
        <v>0.193</v>
      </c>
      <c r="G1832">
        <v>0.193</v>
      </c>
      <c r="H1832">
        <v>1</v>
      </c>
      <c r="J1832" t="s">
        <v>95</v>
      </c>
      <c r="K1832" t="s">
        <v>374</v>
      </c>
      <c r="L1832" t="s">
        <v>480</v>
      </c>
      <c r="M1832" t="s">
        <v>7663</v>
      </c>
      <c r="N1832" t="s">
        <v>9104</v>
      </c>
      <c r="O1832">
        <v>1E-3</v>
      </c>
      <c r="P1832">
        <v>1E-3</v>
      </c>
      <c r="Q1832">
        <v>1</v>
      </c>
    </row>
    <row r="1833" spans="1:17" x14ac:dyDescent="0.2">
      <c r="A1833" t="s">
        <v>498</v>
      </c>
      <c r="B1833" t="s">
        <v>134</v>
      </c>
      <c r="C1833" t="s">
        <v>497</v>
      </c>
      <c r="D1833" t="s">
        <v>54</v>
      </c>
      <c r="E1833" t="s">
        <v>1229</v>
      </c>
      <c r="F1833">
        <v>0.193</v>
      </c>
      <c r="G1833">
        <v>0.193</v>
      </c>
      <c r="H1833">
        <v>1</v>
      </c>
      <c r="J1833" t="s">
        <v>95</v>
      </c>
      <c r="K1833" t="s">
        <v>374</v>
      </c>
      <c r="L1833" t="s">
        <v>480</v>
      </c>
      <c r="M1833" t="s">
        <v>7663</v>
      </c>
      <c r="N1833" t="s">
        <v>8981</v>
      </c>
      <c r="O1833">
        <v>1E-3</v>
      </c>
      <c r="P1833">
        <v>1E-3</v>
      </c>
      <c r="Q1833">
        <v>1</v>
      </c>
    </row>
    <row r="1834" spans="1:17" x14ac:dyDescent="0.2">
      <c r="A1834" t="s">
        <v>498</v>
      </c>
      <c r="B1834" t="s">
        <v>134</v>
      </c>
      <c r="C1834" t="s">
        <v>497</v>
      </c>
      <c r="D1834" t="s">
        <v>54</v>
      </c>
      <c r="E1834" t="s">
        <v>1230</v>
      </c>
      <c r="F1834">
        <v>0.193</v>
      </c>
      <c r="G1834">
        <v>0.193</v>
      </c>
      <c r="H1834">
        <v>1</v>
      </c>
      <c r="J1834" t="s">
        <v>95</v>
      </c>
      <c r="K1834" t="s">
        <v>374</v>
      </c>
      <c r="L1834" t="s">
        <v>480</v>
      </c>
      <c r="M1834" t="s">
        <v>7663</v>
      </c>
      <c r="N1834" t="s">
        <v>8986</v>
      </c>
      <c r="O1834">
        <v>1.0999999999999999E-2</v>
      </c>
      <c r="P1834">
        <v>1.0999999999999999E-2</v>
      </c>
      <c r="Q1834">
        <v>1</v>
      </c>
    </row>
    <row r="1835" spans="1:17" x14ac:dyDescent="0.2">
      <c r="A1835" t="s">
        <v>498</v>
      </c>
      <c r="B1835" t="s">
        <v>134</v>
      </c>
      <c r="C1835" t="s">
        <v>497</v>
      </c>
      <c r="D1835" t="s">
        <v>54</v>
      </c>
      <c r="E1835" t="s">
        <v>1231</v>
      </c>
      <c r="F1835">
        <v>0.193</v>
      </c>
      <c r="G1835">
        <v>0.193</v>
      </c>
      <c r="H1835">
        <v>1</v>
      </c>
      <c r="J1835" t="s">
        <v>95</v>
      </c>
      <c r="K1835" t="s">
        <v>374</v>
      </c>
      <c r="L1835" t="s">
        <v>480</v>
      </c>
      <c r="M1835" t="s">
        <v>7663</v>
      </c>
      <c r="N1835" t="s">
        <v>9124</v>
      </c>
      <c r="O1835">
        <v>2.8000000000000001E-2</v>
      </c>
      <c r="P1835">
        <v>2.8000000000000001E-2</v>
      </c>
      <c r="Q1835">
        <v>1</v>
      </c>
    </row>
    <row r="1836" spans="1:17" x14ac:dyDescent="0.2">
      <c r="A1836" t="s">
        <v>498</v>
      </c>
      <c r="B1836" t="s">
        <v>134</v>
      </c>
      <c r="C1836" t="s">
        <v>497</v>
      </c>
      <c r="D1836" t="s">
        <v>54</v>
      </c>
      <c r="E1836" t="s">
        <v>1232</v>
      </c>
      <c r="F1836">
        <v>0.193</v>
      </c>
      <c r="G1836">
        <v>0.193</v>
      </c>
      <c r="H1836">
        <v>1</v>
      </c>
      <c r="J1836" t="s">
        <v>95</v>
      </c>
      <c r="K1836" t="s">
        <v>374</v>
      </c>
      <c r="L1836" t="s">
        <v>480</v>
      </c>
      <c r="M1836" t="s">
        <v>7663</v>
      </c>
      <c r="N1836" t="s">
        <v>9125</v>
      </c>
      <c r="O1836">
        <v>5.8000000000000003E-2</v>
      </c>
      <c r="P1836">
        <v>5.8000000000000003E-2</v>
      </c>
      <c r="Q1836">
        <v>1</v>
      </c>
    </row>
    <row r="1837" spans="1:17" x14ac:dyDescent="0.2">
      <c r="A1837" t="s">
        <v>498</v>
      </c>
      <c r="B1837" t="s">
        <v>134</v>
      </c>
      <c r="C1837" t="s">
        <v>497</v>
      </c>
      <c r="D1837" t="s">
        <v>54</v>
      </c>
      <c r="E1837" t="s">
        <v>1233</v>
      </c>
      <c r="F1837">
        <v>0.193</v>
      </c>
      <c r="G1837">
        <v>0.193</v>
      </c>
      <c r="H1837">
        <v>1</v>
      </c>
      <c r="J1837" t="s">
        <v>95</v>
      </c>
      <c r="K1837" t="s">
        <v>374</v>
      </c>
      <c r="L1837" t="s">
        <v>480</v>
      </c>
      <c r="M1837" t="s">
        <v>7663</v>
      </c>
      <c r="N1837" t="s">
        <v>9121</v>
      </c>
      <c r="O1837">
        <v>7.6999999999999999E-2</v>
      </c>
      <c r="P1837">
        <v>7.6999999999999999E-2</v>
      </c>
      <c r="Q1837">
        <v>1</v>
      </c>
    </row>
    <row r="1838" spans="1:17" x14ac:dyDescent="0.2">
      <c r="A1838" t="s">
        <v>498</v>
      </c>
      <c r="B1838" t="s">
        <v>134</v>
      </c>
      <c r="C1838" t="s">
        <v>497</v>
      </c>
      <c r="D1838" t="s">
        <v>54</v>
      </c>
      <c r="E1838" t="s">
        <v>1234</v>
      </c>
      <c r="F1838">
        <v>0.193</v>
      </c>
      <c r="G1838">
        <v>0.193</v>
      </c>
      <c r="H1838">
        <v>1</v>
      </c>
      <c r="J1838" t="s">
        <v>95</v>
      </c>
      <c r="K1838" t="s">
        <v>374</v>
      </c>
      <c r="L1838" t="s">
        <v>480</v>
      </c>
      <c r="M1838" t="s">
        <v>7663</v>
      </c>
      <c r="N1838" t="s">
        <v>9122</v>
      </c>
      <c r="O1838">
        <v>9.0999999999999998E-2</v>
      </c>
      <c r="P1838">
        <v>9.0999999999999998E-2</v>
      </c>
      <c r="Q1838">
        <v>1</v>
      </c>
    </row>
    <row r="1839" spans="1:17" x14ac:dyDescent="0.2">
      <c r="A1839" t="s">
        <v>498</v>
      </c>
      <c r="B1839" t="s">
        <v>134</v>
      </c>
      <c r="C1839" t="s">
        <v>497</v>
      </c>
      <c r="D1839" t="s">
        <v>54</v>
      </c>
      <c r="E1839" t="s">
        <v>1235</v>
      </c>
      <c r="F1839">
        <v>0.193</v>
      </c>
      <c r="G1839">
        <v>0.193</v>
      </c>
      <c r="H1839">
        <v>1</v>
      </c>
      <c r="J1839" t="s">
        <v>95</v>
      </c>
      <c r="K1839" t="s">
        <v>374</v>
      </c>
      <c r="L1839" t="s">
        <v>480</v>
      </c>
      <c r="M1839" t="s">
        <v>7663</v>
      </c>
      <c r="N1839" t="s">
        <v>9105</v>
      </c>
      <c r="O1839">
        <v>0.11799999999999999</v>
      </c>
      <c r="P1839">
        <v>0.11799999999999999</v>
      </c>
      <c r="Q1839">
        <v>1</v>
      </c>
    </row>
    <row r="1840" spans="1:17" x14ac:dyDescent="0.2">
      <c r="A1840" t="s">
        <v>498</v>
      </c>
      <c r="B1840" t="s">
        <v>134</v>
      </c>
      <c r="C1840" t="s">
        <v>497</v>
      </c>
      <c r="D1840" t="s">
        <v>54</v>
      </c>
      <c r="E1840" t="s">
        <v>1236</v>
      </c>
      <c r="F1840">
        <v>0.193</v>
      </c>
      <c r="G1840">
        <v>0.193</v>
      </c>
      <c r="H1840">
        <v>1</v>
      </c>
      <c r="J1840" t="s">
        <v>95</v>
      </c>
      <c r="K1840" t="s">
        <v>374</v>
      </c>
      <c r="L1840" t="s">
        <v>480</v>
      </c>
      <c r="M1840" t="s">
        <v>7663</v>
      </c>
      <c r="N1840" t="s">
        <v>9106</v>
      </c>
      <c r="O1840">
        <v>6.6000000000000003E-2</v>
      </c>
      <c r="P1840">
        <v>6.6000000000000003E-2</v>
      </c>
      <c r="Q1840">
        <v>1</v>
      </c>
    </row>
    <row r="1841" spans="1:17" x14ac:dyDescent="0.2">
      <c r="A1841" t="s">
        <v>498</v>
      </c>
      <c r="B1841" t="s">
        <v>134</v>
      </c>
      <c r="C1841" t="s">
        <v>497</v>
      </c>
      <c r="D1841" t="s">
        <v>54</v>
      </c>
      <c r="E1841" t="s">
        <v>1237</v>
      </c>
      <c r="F1841">
        <v>0.193</v>
      </c>
      <c r="G1841">
        <v>0.193</v>
      </c>
      <c r="H1841">
        <v>1</v>
      </c>
      <c r="J1841" t="s">
        <v>95</v>
      </c>
      <c r="K1841" t="s">
        <v>374</v>
      </c>
      <c r="L1841" t="s">
        <v>480</v>
      </c>
      <c r="M1841" t="s">
        <v>7663</v>
      </c>
      <c r="N1841" t="s">
        <v>9107</v>
      </c>
      <c r="O1841">
        <v>0.02</v>
      </c>
      <c r="P1841">
        <v>0.02</v>
      </c>
      <c r="Q1841">
        <v>1</v>
      </c>
    </row>
    <row r="1842" spans="1:17" x14ac:dyDescent="0.2">
      <c r="A1842" t="s">
        <v>498</v>
      </c>
      <c r="B1842" t="s">
        <v>134</v>
      </c>
      <c r="C1842" t="s">
        <v>497</v>
      </c>
      <c r="D1842" t="s">
        <v>54</v>
      </c>
      <c r="E1842" t="s">
        <v>1238</v>
      </c>
      <c r="F1842">
        <v>0.193</v>
      </c>
      <c r="G1842">
        <v>0.193</v>
      </c>
      <c r="H1842">
        <v>1</v>
      </c>
      <c r="J1842" t="s">
        <v>95</v>
      </c>
      <c r="K1842" t="s">
        <v>374</v>
      </c>
      <c r="L1842" t="s">
        <v>480</v>
      </c>
      <c r="M1842" t="s">
        <v>7663</v>
      </c>
      <c r="N1842" t="s">
        <v>9108</v>
      </c>
      <c r="O1842">
        <v>3.0000000000000001E-3</v>
      </c>
      <c r="P1842">
        <v>3.0000000000000001E-3</v>
      </c>
      <c r="Q1842">
        <v>1</v>
      </c>
    </row>
    <row r="1843" spans="1:17" x14ac:dyDescent="0.2">
      <c r="A1843" t="s">
        <v>498</v>
      </c>
      <c r="B1843" t="s">
        <v>134</v>
      </c>
      <c r="C1843" t="s">
        <v>497</v>
      </c>
      <c r="D1843" t="s">
        <v>54</v>
      </c>
      <c r="E1843" t="s">
        <v>1239</v>
      </c>
      <c r="F1843">
        <v>0.193</v>
      </c>
      <c r="G1843">
        <v>0.193</v>
      </c>
      <c r="H1843">
        <v>1</v>
      </c>
      <c r="J1843" t="s">
        <v>95</v>
      </c>
      <c r="K1843" t="s">
        <v>374</v>
      </c>
      <c r="L1843" t="s">
        <v>480</v>
      </c>
      <c r="M1843" t="s">
        <v>7663</v>
      </c>
      <c r="N1843" t="s">
        <v>9109</v>
      </c>
      <c r="O1843">
        <v>1E-3</v>
      </c>
      <c r="P1843">
        <v>1E-3</v>
      </c>
      <c r="Q1843">
        <v>1</v>
      </c>
    </row>
    <row r="1844" spans="1:17" x14ac:dyDescent="0.2">
      <c r="A1844" t="s">
        <v>498</v>
      </c>
      <c r="B1844" t="s">
        <v>134</v>
      </c>
      <c r="C1844" t="s">
        <v>497</v>
      </c>
      <c r="D1844" t="s">
        <v>54</v>
      </c>
      <c r="E1844" t="s">
        <v>1240</v>
      </c>
      <c r="F1844">
        <v>0.193</v>
      </c>
      <c r="G1844">
        <v>0.193</v>
      </c>
      <c r="H1844">
        <v>1</v>
      </c>
      <c r="J1844" t="s">
        <v>95</v>
      </c>
      <c r="K1844" t="s">
        <v>374</v>
      </c>
      <c r="L1844" t="s">
        <v>480</v>
      </c>
      <c r="M1844" t="s">
        <v>7663</v>
      </c>
      <c r="N1844" t="s">
        <v>9113</v>
      </c>
      <c r="O1844">
        <v>2E-3</v>
      </c>
      <c r="P1844">
        <v>2E-3</v>
      </c>
      <c r="Q1844">
        <v>1</v>
      </c>
    </row>
    <row r="1845" spans="1:17" x14ac:dyDescent="0.2">
      <c r="A1845" t="s">
        <v>498</v>
      </c>
      <c r="B1845" t="s">
        <v>134</v>
      </c>
      <c r="C1845" t="s">
        <v>497</v>
      </c>
      <c r="D1845" t="s">
        <v>54</v>
      </c>
      <c r="E1845" t="s">
        <v>1241</v>
      </c>
      <c r="F1845">
        <v>0.19400000000000001</v>
      </c>
      <c r="G1845">
        <v>0.19400000000000001</v>
      </c>
      <c r="H1845">
        <v>1</v>
      </c>
      <c r="J1845" t="s">
        <v>95</v>
      </c>
      <c r="K1845" t="s">
        <v>374</v>
      </c>
      <c r="L1845" t="s">
        <v>480</v>
      </c>
      <c r="M1845" t="s">
        <v>7663</v>
      </c>
      <c r="N1845" t="s">
        <v>9115</v>
      </c>
      <c r="O1845">
        <v>1E-3</v>
      </c>
      <c r="P1845">
        <v>1E-3</v>
      </c>
      <c r="Q1845">
        <v>1</v>
      </c>
    </row>
    <row r="1846" spans="1:17" x14ac:dyDescent="0.2">
      <c r="A1846" t="s">
        <v>498</v>
      </c>
      <c r="B1846" t="s">
        <v>134</v>
      </c>
      <c r="C1846" t="s">
        <v>497</v>
      </c>
      <c r="D1846" t="s">
        <v>54</v>
      </c>
      <c r="E1846" t="s">
        <v>1242</v>
      </c>
      <c r="F1846">
        <v>0.193</v>
      </c>
      <c r="G1846">
        <v>0.193</v>
      </c>
      <c r="H1846">
        <v>1</v>
      </c>
      <c r="J1846" t="s">
        <v>95</v>
      </c>
      <c r="K1846" t="s">
        <v>374</v>
      </c>
      <c r="L1846" t="s">
        <v>480</v>
      </c>
      <c r="M1846" t="s">
        <v>7663</v>
      </c>
      <c r="N1846" t="s">
        <v>9116</v>
      </c>
      <c r="O1846">
        <v>1E-3</v>
      </c>
      <c r="P1846">
        <v>1E-3</v>
      </c>
      <c r="Q1846">
        <v>1</v>
      </c>
    </row>
    <row r="1847" spans="1:17" x14ac:dyDescent="0.2">
      <c r="A1847" t="s">
        <v>498</v>
      </c>
      <c r="B1847" t="s">
        <v>134</v>
      </c>
      <c r="C1847" t="s">
        <v>497</v>
      </c>
      <c r="D1847" t="s">
        <v>54</v>
      </c>
      <c r="E1847" t="s">
        <v>1243</v>
      </c>
      <c r="F1847">
        <v>0.193</v>
      </c>
      <c r="G1847">
        <v>0.193</v>
      </c>
      <c r="H1847">
        <v>1</v>
      </c>
      <c r="J1847" t="s">
        <v>95</v>
      </c>
      <c r="K1847" t="s">
        <v>374</v>
      </c>
      <c r="L1847" t="s">
        <v>480</v>
      </c>
      <c r="M1847" t="s">
        <v>7663</v>
      </c>
      <c r="N1847" t="s">
        <v>9117</v>
      </c>
      <c r="O1847">
        <v>1E-3</v>
      </c>
      <c r="P1847">
        <v>1E-3</v>
      </c>
      <c r="Q1847">
        <v>1</v>
      </c>
    </row>
    <row r="1848" spans="1:17" x14ac:dyDescent="0.2">
      <c r="A1848" t="s">
        <v>498</v>
      </c>
      <c r="B1848" t="s">
        <v>134</v>
      </c>
      <c r="C1848" t="s">
        <v>497</v>
      </c>
      <c r="D1848" t="s">
        <v>54</v>
      </c>
      <c r="E1848" t="s">
        <v>1244</v>
      </c>
      <c r="F1848">
        <v>0.193</v>
      </c>
      <c r="G1848">
        <v>0.193</v>
      </c>
      <c r="H1848">
        <v>1</v>
      </c>
      <c r="J1848" t="s">
        <v>95</v>
      </c>
      <c r="K1848" t="s">
        <v>374</v>
      </c>
      <c r="L1848" t="s">
        <v>480</v>
      </c>
      <c r="M1848" t="s">
        <v>7663</v>
      </c>
      <c r="N1848" t="s">
        <v>9118</v>
      </c>
      <c r="O1848">
        <v>0</v>
      </c>
      <c r="P1848">
        <v>0</v>
      </c>
      <c r="Q1848">
        <v>1</v>
      </c>
    </row>
    <row r="1849" spans="1:17" x14ac:dyDescent="0.2">
      <c r="A1849" t="s">
        <v>498</v>
      </c>
      <c r="B1849" t="s">
        <v>134</v>
      </c>
      <c r="C1849" t="s">
        <v>497</v>
      </c>
      <c r="D1849" t="s">
        <v>54</v>
      </c>
      <c r="E1849" t="s">
        <v>1245</v>
      </c>
      <c r="F1849">
        <v>0.193</v>
      </c>
      <c r="G1849">
        <v>0.193</v>
      </c>
      <c r="H1849">
        <v>1</v>
      </c>
      <c r="J1849" t="s">
        <v>95</v>
      </c>
      <c r="K1849" t="s">
        <v>374</v>
      </c>
      <c r="L1849" t="s">
        <v>480</v>
      </c>
      <c r="M1849" t="s">
        <v>7663</v>
      </c>
      <c r="N1849" t="s">
        <v>8982</v>
      </c>
      <c r="O1849">
        <v>0</v>
      </c>
      <c r="P1849">
        <v>0</v>
      </c>
      <c r="Q1849">
        <v>1</v>
      </c>
    </row>
    <row r="1850" spans="1:17" x14ac:dyDescent="0.2">
      <c r="A1850" t="s">
        <v>498</v>
      </c>
      <c r="B1850" t="s">
        <v>134</v>
      </c>
      <c r="C1850" t="s">
        <v>497</v>
      </c>
      <c r="D1850" t="s">
        <v>54</v>
      </c>
      <c r="E1850" t="s">
        <v>1246</v>
      </c>
      <c r="F1850">
        <v>0.193</v>
      </c>
      <c r="G1850">
        <v>0.193</v>
      </c>
      <c r="H1850">
        <v>1</v>
      </c>
      <c r="J1850" t="s">
        <v>95</v>
      </c>
      <c r="K1850" t="s">
        <v>374</v>
      </c>
      <c r="L1850" t="s">
        <v>480</v>
      </c>
      <c r="M1850" t="s">
        <v>7663</v>
      </c>
      <c r="N1850" t="s">
        <v>8989</v>
      </c>
      <c r="O1850">
        <v>1.0999999999999999E-2</v>
      </c>
      <c r="P1850">
        <v>1.0999999999999999E-2</v>
      </c>
      <c r="Q1850">
        <v>1</v>
      </c>
    </row>
    <row r="1851" spans="1:17" x14ac:dyDescent="0.2">
      <c r="A1851" t="s">
        <v>498</v>
      </c>
      <c r="B1851" t="s">
        <v>134</v>
      </c>
      <c r="C1851" t="s">
        <v>497</v>
      </c>
      <c r="D1851" t="s">
        <v>54</v>
      </c>
      <c r="E1851" t="s">
        <v>1247</v>
      </c>
      <c r="F1851">
        <v>0.193</v>
      </c>
      <c r="G1851">
        <v>0.193</v>
      </c>
      <c r="H1851">
        <v>1</v>
      </c>
      <c r="J1851" t="s">
        <v>95</v>
      </c>
      <c r="K1851" t="s">
        <v>374</v>
      </c>
      <c r="L1851" t="s">
        <v>480</v>
      </c>
      <c r="M1851" t="s">
        <v>7663</v>
      </c>
      <c r="N1851" t="s">
        <v>9127</v>
      </c>
      <c r="O1851">
        <v>2.1000000000000001E-2</v>
      </c>
      <c r="P1851">
        <v>2.1000000000000001E-2</v>
      </c>
      <c r="Q1851">
        <v>1</v>
      </c>
    </row>
    <row r="1852" spans="1:17" x14ac:dyDescent="0.2">
      <c r="A1852" t="s">
        <v>498</v>
      </c>
      <c r="B1852" t="s">
        <v>134</v>
      </c>
      <c r="C1852" t="s">
        <v>497</v>
      </c>
      <c r="D1852" t="s">
        <v>54</v>
      </c>
      <c r="E1852" t="s">
        <v>1248</v>
      </c>
      <c r="F1852">
        <v>0.193</v>
      </c>
      <c r="G1852">
        <v>0.193</v>
      </c>
      <c r="H1852">
        <v>1</v>
      </c>
      <c r="J1852" t="s">
        <v>95</v>
      </c>
      <c r="K1852" t="s">
        <v>374</v>
      </c>
      <c r="L1852" t="s">
        <v>480</v>
      </c>
      <c r="M1852" t="s">
        <v>7663</v>
      </c>
      <c r="N1852" t="s">
        <v>9128</v>
      </c>
      <c r="O1852">
        <v>3.2000000000000001E-2</v>
      </c>
      <c r="P1852">
        <v>3.2000000000000001E-2</v>
      </c>
      <c r="Q1852">
        <v>1</v>
      </c>
    </row>
    <row r="1853" spans="1:17" x14ac:dyDescent="0.2">
      <c r="A1853" t="s">
        <v>498</v>
      </c>
      <c r="B1853" t="s">
        <v>134</v>
      </c>
      <c r="C1853" t="s">
        <v>497</v>
      </c>
      <c r="D1853" t="s">
        <v>54</v>
      </c>
      <c r="E1853" t="s">
        <v>1249</v>
      </c>
      <c r="F1853">
        <v>0.193</v>
      </c>
      <c r="G1853">
        <v>0.193</v>
      </c>
      <c r="H1853">
        <v>1</v>
      </c>
      <c r="J1853" t="s">
        <v>95</v>
      </c>
      <c r="K1853" t="s">
        <v>374</v>
      </c>
      <c r="L1853" t="s">
        <v>480</v>
      </c>
      <c r="M1853" t="s">
        <v>7663</v>
      </c>
      <c r="N1853" t="s">
        <v>9129</v>
      </c>
      <c r="O1853">
        <v>3.5000000000000003E-2</v>
      </c>
      <c r="P1853">
        <v>3.5000000000000003E-2</v>
      </c>
      <c r="Q1853">
        <v>1</v>
      </c>
    </row>
    <row r="1854" spans="1:17" x14ac:dyDescent="0.2">
      <c r="A1854" t="s">
        <v>498</v>
      </c>
      <c r="B1854" t="s">
        <v>134</v>
      </c>
      <c r="C1854" t="s">
        <v>497</v>
      </c>
      <c r="D1854" t="s">
        <v>54</v>
      </c>
      <c r="E1854" t="s">
        <v>1250</v>
      </c>
      <c r="F1854">
        <v>0.193</v>
      </c>
      <c r="G1854">
        <v>0.193</v>
      </c>
      <c r="H1854">
        <v>1</v>
      </c>
      <c r="J1854" t="s">
        <v>95</v>
      </c>
      <c r="K1854" t="s">
        <v>374</v>
      </c>
      <c r="L1854" t="s">
        <v>480</v>
      </c>
      <c r="M1854" t="s">
        <v>7663</v>
      </c>
      <c r="N1854" t="s">
        <v>9130</v>
      </c>
      <c r="O1854">
        <v>3.5999999999999997E-2</v>
      </c>
      <c r="P1854">
        <v>3.5999999999999997E-2</v>
      </c>
      <c r="Q1854">
        <v>1</v>
      </c>
    </row>
    <row r="1855" spans="1:17" x14ac:dyDescent="0.2">
      <c r="A1855" t="s">
        <v>498</v>
      </c>
      <c r="B1855" t="s">
        <v>134</v>
      </c>
      <c r="C1855" t="s">
        <v>497</v>
      </c>
      <c r="D1855" t="s">
        <v>54</v>
      </c>
      <c r="E1855" t="s">
        <v>1251</v>
      </c>
      <c r="F1855">
        <v>0.193</v>
      </c>
      <c r="G1855">
        <v>0.193</v>
      </c>
      <c r="H1855">
        <v>1</v>
      </c>
      <c r="J1855" t="s">
        <v>95</v>
      </c>
      <c r="K1855" t="s">
        <v>374</v>
      </c>
      <c r="L1855" t="s">
        <v>480</v>
      </c>
      <c r="M1855" t="s">
        <v>7663</v>
      </c>
      <c r="N1855" t="s">
        <v>9131</v>
      </c>
      <c r="O1855">
        <v>6.3E-2</v>
      </c>
      <c r="P1855">
        <v>6.3E-2</v>
      </c>
      <c r="Q1855">
        <v>1</v>
      </c>
    </row>
    <row r="1856" spans="1:17" x14ac:dyDescent="0.2">
      <c r="A1856" t="s">
        <v>498</v>
      </c>
      <c r="B1856" t="s">
        <v>134</v>
      </c>
      <c r="C1856" t="s">
        <v>497</v>
      </c>
      <c r="D1856" t="s">
        <v>54</v>
      </c>
      <c r="E1856" t="s">
        <v>1252</v>
      </c>
      <c r="F1856">
        <v>0.193</v>
      </c>
      <c r="G1856">
        <v>0.193</v>
      </c>
      <c r="H1856">
        <v>1</v>
      </c>
      <c r="J1856" t="s">
        <v>95</v>
      </c>
      <c r="K1856" t="s">
        <v>374</v>
      </c>
      <c r="L1856" t="s">
        <v>480</v>
      </c>
      <c r="M1856" t="s">
        <v>7663</v>
      </c>
      <c r="N1856" t="s">
        <v>9132</v>
      </c>
      <c r="O1856">
        <v>5.6000000000000001E-2</v>
      </c>
      <c r="P1856">
        <v>5.6000000000000001E-2</v>
      </c>
      <c r="Q1856">
        <v>1</v>
      </c>
    </row>
    <row r="1857" spans="1:17" x14ac:dyDescent="0.2">
      <c r="A1857" t="s">
        <v>498</v>
      </c>
      <c r="B1857" t="s">
        <v>134</v>
      </c>
      <c r="C1857" t="s">
        <v>497</v>
      </c>
      <c r="D1857" t="s">
        <v>54</v>
      </c>
      <c r="E1857" t="s">
        <v>1253</v>
      </c>
      <c r="F1857">
        <v>0.193</v>
      </c>
      <c r="G1857">
        <v>0.193</v>
      </c>
      <c r="H1857">
        <v>1</v>
      </c>
      <c r="J1857" t="s">
        <v>95</v>
      </c>
      <c r="K1857" t="s">
        <v>374</v>
      </c>
      <c r="L1857" t="s">
        <v>480</v>
      </c>
      <c r="M1857" t="s">
        <v>7663</v>
      </c>
      <c r="N1857" t="s">
        <v>9133</v>
      </c>
      <c r="O1857">
        <v>2.9000000000000001E-2</v>
      </c>
      <c r="P1857">
        <v>2.9000000000000001E-2</v>
      </c>
      <c r="Q1857">
        <v>1</v>
      </c>
    </row>
    <row r="1858" spans="1:17" x14ac:dyDescent="0.2">
      <c r="A1858" t="s">
        <v>498</v>
      </c>
      <c r="B1858" t="s">
        <v>134</v>
      </c>
      <c r="C1858" t="s">
        <v>497</v>
      </c>
      <c r="D1858" t="s">
        <v>54</v>
      </c>
      <c r="E1858" t="s">
        <v>1254</v>
      </c>
      <c r="F1858">
        <v>0.193</v>
      </c>
      <c r="G1858">
        <v>0.193</v>
      </c>
      <c r="H1858">
        <v>1</v>
      </c>
      <c r="J1858" t="s">
        <v>95</v>
      </c>
      <c r="K1858" t="s">
        <v>374</v>
      </c>
      <c r="L1858" t="s">
        <v>480</v>
      </c>
      <c r="M1858" t="s">
        <v>7663</v>
      </c>
      <c r="N1858" t="s">
        <v>9134</v>
      </c>
      <c r="O1858">
        <v>7.0000000000000001E-3</v>
      </c>
      <c r="P1858">
        <v>7.0000000000000001E-3</v>
      </c>
      <c r="Q1858">
        <v>1</v>
      </c>
    </row>
    <row r="1859" spans="1:17" x14ac:dyDescent="0.2">
      <c r="A1859" t="s">
        <v>498</v>
      </c>
      <c r="B1859" t="s">
        <v>134</v>
      </c>
      <c r="C1859" t="s">
        <v>497</v>
      </c>
      <c r="D1859" t="s">
        <v>54</v>
      </c>
      <c r="E1859" t="s">
        <v>1255</v>
      </c>
      <c r="F1859">
        <v>0.193</v>
      </c>
      <c r="G1859">
        <v>0.193</v>
      </c>
      <c r="H1859">
        <v>1</v>
      </c>
      <c r="J1859" t="s">
        <v>95</v>
      </c>
      <c r="K1859" t="s">
        <v>374</v>
      </c>
      <c r="L1859" t="s">
        <v>480</v>
      </c>
      <c r="M1859" t="s">
        <v>7663</v>
      </c>
      <c r="N1859" t="s">
        <v>501</v>
      </c>
      <c r="O1859">
        <v>1E-3</v>
      </c>
      <c r="P1859">
        <v>1E-3</v>
      </c>
      <c r="Q1859">
        <v>1</v>
      </c>
    </row>
    <row r="1860" spans="1:17" x14ac:dyDescent="0.2">
      <c r="A1860" t="s">
        <v>498</v>
      </c>
      <c r="B1860" t="s">
        <v>134</v>
      </c>
      <c r="C1860" t="s">
        <v>497</v>
      </c>
      <c r="D1860" t="s">
        <v>54</v>
      </c>
      <c r="E1860" t="s">
        <v>1256</v>
      </c>
      <c r="F1860">
        <v>0.193</v>
      </c>
      <c r="G1860">
        <v>0.193</v>
      </c>
      <c r="H1860">
        <v>1</v>
      </c>
      <c r="J1860" t="s">
        <v>95</v>
      </c>
      <c r="K1860" t="s">
        <v>361</v>
      </c>
      <c r="L1860" t="s">
        <v>402</v>
      </c>
      <c r="M1860" t="s">
        <v>9097</v>
      </c>
      <c r="N1860" t="s">
        <v>8983</v>
      </c>
      <c r="O1860">
        <v>0</v>
      </c>
      <c r="P1860">
        <v>0</v>
      </c>
      <c r="Q1860">
        <v>1</v>
      </c>
    </row>
    <row r="1861" spans="1:17" x14ac:dyDescent="0.2">
      <c r="A1861" t="s">
        <v>498</v>
      </c>
      <c r="B1861" t="s">
        <v>134</v>
      </c>
      <c r="C1861" t="s">
        <v>497</v>
      </c>
      <c r="D1861" t="s">
        <v>54</v>
      </c>
      <c r="E1861" t="s">
        <v>1257</v>
      </c>
      <c r="F1861">
        <v>0.19400000000000001</v>
      </c>
      <c r="G1861">
        <v>0.19400000000000001</v>
      </c>
      <c r="H1861">
        <v>1</v>
      </c>
      <c r="J1861" t="s">
        <v>95</v>
      </c>
      <c r="K1861" t="s">
        <v>361</v>
      </c>
      <c r="L1861" t="s">
        <v>402</v>
      </c>
      <c r="M1861" t="s">
        <v>9097</v>
      </c>
      <c r="N1861" t="s">
        <v>8373</v>
      </c>
      <c r="O1861">
        <v>0</v>
      </c>
      <c r="P1861">
        <v>0</v>
      </c>
      <c r="Q1861">
        <v>1</v>
      </c>
    </row>
    <row r="1862" spans="1:17" x14ac:dyDescent="0.2">
      <c r="A1862" t="s">
        <v>498</v>
      </c>
      <c r="B1862" t="s">
        <v>134</v>
      </c>
      <c r="C1862" t="s">
        <v>497</v>
      </c>
      <c r="D1862" t="s">
        <v>54</v>
      </c>
      <c r="E1862" t="s">
        <v>1258</v>
      </c>
      <c r="F1862">
        <v>0.193</v>
      </c>
      <c r="G1862">
        <v>0.193</v>
      </c>
      <c r="H1862">
        <v>1</v>
      </c>
      <c r="J1862" t="s">
        <v>95</v>
      </c>
      <c r="K1862" t="s">
        <v>361</v>
      </c>
      <c r="L1862" t="s">
        <v>402</v>
      </c>
      <c r="M1862" t="s">
        <v>9097</v>
      </c>
      <c r="N1862" t="s">
        <v>8374</v>
      </c>
      <c r="O1862">
        <v>0</v>
      </c>
      <c r="P1862">
        <v>0</v>
      </c>
      <c r="Q1862">
        <v>1</v>
      </c>
    </row>
    <row r="1863" spans="1:17" x14ac:dyDescent="0.2">
      <c r="A1863" t="s">
        <v>498</v>
      </c>
      <c r="B1863" t="s">
        <v>134</v>
      </c>
      <c r="C1863" t="s">
        <v>497</v>
      </c>
      <c r="D1863" t="s">
        <v>54</v>
      </c>
      <c r="E1863" t="s">
        <v>1259</v>
      </c>
      <c r="F1863">
        <v>0.19400000000000001</v>
      </c>
      <c r="G1863">
        <v>0.19400000000000001</v>
      </c>
      <c r="H1863">
        <v>1</v>
      </c>
      <c r="J1863" t="s">
        <v>95</v>
      </c>
      <c r="K1863" t="s">
        <v>361</v>
      </c>
      <c r="L1863" t="s">
        <v>402</v>
      </c>
      <c r="M1863" t="s">
        <v>9097</v>
      </c>
      <c r="N1863" t="s">
        <v>8375</v>
      </c>
      <c r="O1863">
        <v>0</v>
      </c>
      <c r="P1863">
        <v>0</v>
      </c>
      <c r="Q1863">
        <v>1</v>
      </c>
    </row>
    <row r="1864" spans="1:17" x14ac:dyDescent="0.2">
      <c r="A1864" t="s">
        <v>498</v>
      </c>
      <c r="B1864" t="s">
        <v>134</v>
      </c>
      <c r="C1864" t="s">
        <v>497</v>
      </c>
      <c r="D1864" t="s">
        <v>54</v>
      </c>
      <c r="E1864" t="s">
        <v>1260</v>
      </c>
      <c r="F1864">
        <v>0.19400000000000001</v>
      </c>
      <c r="G1864">
        <v>0.19400000000000001</v>
      </c>
      <c r="H1864">
        <v>1</v>
      </c>
      <c r="J1864" t="s">
        <v>95</v>
      </c>
      <c r="K1864" t="s">
        <v>361</v>
      </c>
      <c r="L1864" t="s">
        <v>402</v>
      </c>
      <c r="M1864" t="s">
        <v>9097</v>
      </c>
      <c r="N1864" t="s">
        <v>500</v>
      </c>
      <c r="O1864">
        <v>0</v>
      </c>
      <c r="P1864">
        <v>0</v>
      </c>
      <c r="Q1864">
        <v>1</v>
      </c>
    </row>
    <row r="1865" spans="1:17" x14ac:dyDescent="0.2">
      <c r="A1865" t="s">
        <v>498</v>
      </c>
      <c r="B1865" t="s">
        <v>134</v>
      </c>
      <c r="C1865" t="s">
        <v>497</v>
      </c>
      <c r="D1865" t="s">
        <v>54</v>
      </c>
      <c r="E1865" t="s">
        <v>1261</v>
      </c>
      <c r="F1865">
        <v>0.19500000000000001</v>
      </c>
      <c r="G1865">
        <v>0.19500000000000001</v>
      </c>
      <c r="H1865">
        <v>1</v>
      </c>
      <c r="J1865" t="s">
        <v>95</v>
      </c>
      <c r="K1865" t="s">
        <v>361</v>
      </c>
      <c r="L1865" t="s">
        <v>402</v>
      </c>
      <c r="M1865" t="s">
        <v>9097</v>
      </c>
      <c r="N1865" t="s">
        <v>8379</v>
      </c>
      <c r="O1865">
        <v>0</v>
      </c>
      <c r="P1865">
        <v>0</v>
      </c>
      <c r="Q1865">
        <v>1</v>
      </c>
    </row>
    <row r="1866" spans="1:17" x14ac:dyDescent="0.2">
      <c r="A1866" t="s">
        <v>498</v>
      </c>
      <c r="B1866" t="s">
        <v>134</v>
      </c>
      <c r="C1866" t="s">
        <v>497</v>
      </c>
      <c r="D1866" t="s">
        <v>54</v>
      </c>
      <c r="E1866" t="s">
        <v>1262</v>
      </c>
      <c r="F1866">
        <v>0.19400000000000001</v>
      </c>
      <c r="G1866">
        <v>0.19400000000000001</v>
      </c>
      <c r="H1866">
        <v>1</v>
      </c>
      <c r="J1866" t="s">
        <v>95</v>
      </c>
      <c r="K1866" t="s">
        <v>361</v>
      </c>
      <c r="L1866" t="s">
        <v>402</v>
      </c>
      <c r="M1866" t="s">
        <v>9097</v>
      </c>
      <c r="N1866" t="s">
        <v>8256</v>
      </c>
      <c r="O1866">
        <v>1E-3</v>
      </c>
      <c r="P1866">
        <v>1E-3</v>
      </c>
      <c r="Q1866">
        <v>1</v>
      </c>
    </row>
    <row r="1867" spans="1:17" x14ac:dyDescent="0.2">
      <c r="A1867" t="s">
        <v>498</v>
      </c>
      <c r="B1867" t="s">
        <v>134</v>
      </c>
      <c r="C1867" t="s">
        <v>497</v>
      </c>
      <c r="D1867" t="s">
        <v>54</v>
      </c>
      <c r="E1867" t="s">
        <v>1263</v>
      </c>
      <c r="F1867">
        <v>0.193</v>
      </c>
      <c r="G1867">
        <v>0.193</v>
      </c>
      <c r="H1867">
        <v>1</v>
      </c>
      <c r="J1867" t="s">
        <v>95</v>
      </c>
      <c r="K1867" t="s">
        <v>361</v>
      </c>
      <c r="L1867" t="s">
        <v>402</v>
      </c>
      <c r="M1867" t="s">
        <v>9097</v>
      </c>
      <c r="N1867" t="s">
        <v>8659</v>
      </c>
      <c r="O1867">
        <v>0</v>
      </c>
      <c r="P1867">
        <v>0</v>
      </c>
      <c r="Q1867">
        <v>1</v>
      </c>
    </row>
    <row r="1868" spans="1:17" x14ac:dyDescent="0.2">
      <c r="A1868" t="s">
        <v>498</v>
      </c>
      <c r="B1868" t="s">
        <v>134</v>
      </c>
      <c r="C1868" t="s">
        <v>497</v>
      </c>
      <c r="D1868" t="s">
        <v>54</v>
      </c>
      <c r="E1868" t="s">
        <v>1264</v>
      </c>
      <c r="F1868">
        <v>0.193</v>
      </c>
      <c r="G1868">
        <v>0.193</v>
      </c>
      <c r="H1868">
        <v>1</v>
      </c>
      <c r="J1868" t="s">
        <v>95</v>
      </c>
      <c r="K1868" t="s">
        <v>361</v>
      </c>
      <c r="L1868" t="s">
        <v>402</v>
      </c>
      <c r="M1868" t="s">
        <v>9097</v>
      </c>
      <c r="N1868" t="s">
        <v>9103</v>
      </c>
      <c r="O1868">
        <v>0</v>
      </c>
      <c r="P1868">
        <v>0</v>
      </c>
      <c r="Q1868">
        <v>1</v>
      </c>
    </row>
    <row r="1869" spans="1:17" x14ac:dyDescent="0.2">
      <c r="A1869" t="s">
        <v>498</v>
      </c>
      <c r="B1869" t="s">
        <v>134</v>
      </c>
      <c r="C1869" t="s">
        <v>497</v>
      </c>
      <c r="D1869" t="s">
        <v>54</v>
      </c>
      <c r="E1869" t="s">
        <v>1265</v>
      </c>
      <c r="F1869">
        <v>0.193</v>
      </c>
      <c r="G1869">
        <v>0.193</v>
      </c>
      <c r="H1869">
        <v>1</v>
      </c>
      <c r="J1869" t="s">
        <v>95</v>
      </c>
      <c r="K1869" t="s">
        <v>361</v>
      </c>
      <c r="L1869" t="s">
        <v>402</v>
      </c>
      <c r="M1869" t="s">
        <v>9097</v>
      </c>
      <c r="N1869" t="s">
        <v>9104</v>
      </c>
      <c r="O1869">
        <v>0</v>
      </c>
      <c r="P1869">
        <v>0</v>
      </c>
      <c r="Q1869">
        <v>1</v>
      </c>
    </row>
    <row r="1870" spans="1:17" x14ac:dyDescent="0.2">
      <c r="A1870" t="s">
        <v>498</v>
      </c>
      <c r="B1870" t="s">
        <v>134</v>
      </c>
      <c r="C1870" t="s">
        <v>497</v>
      </c>
      <c r="D1870" t="s">
        <v>54</v>
      </c>
      <c r="E1870" t="s">
        <v>1266</v>
      </c>
      <c r="F1870">
        <v>0.193</v>
      </c>
      <c r="G1870">
        <v>0.193</v>
      </c>
      <c r="H1870">
        <v>1</v>
      </c>
      <c r="J1870" t="s">
        <v>95</v>
      </c>
      <c r="K1870" t="s">
        <v>361</v>
      </c>
      <c r="L1870" t="s">
        <v>402</v>
      </c>
      <c r="M1870" t="s">
        <v>9097</v>
      </c>
      <c r="N1870" t="s">
        <v>8981</v>
      </c>
      <c r="O1870">
        <v>0</v>
      </c>
      <c r="P1870">
        <v>0</v>
      </c>
      <c r="Q1870">
        <v>1</v>
      </c>
    </row>
    <row r="1871" spans="1:17" x14ac:dyDescent="0.2">
      <c r="A1871" t="s">
        <v>498</v>
      </c>
      <c r="B1871" t="s">
        <v>134</v>
      </c>
      <c r="C1871" t="s">
        <v>497</v>
      </c>
      <c r="D1871" t="s">
        <v>54</v>
      </c>
      <c r="E1871" t="s">
        <v>1267</v>
      </c>
      <c r="F1871">
        <v>0.193</v>
      </c>
      <c r="G1871">
        <v>0.193</v>
      </c>
      <c r="H1871">
        <v>1</v>
      </c>
      <c r="J1871" t="s">
        <v>95</v>
      </c>
      <c r="K1871" t="s">
        <v>361</v>
      </c>
      <c r="L1871" t="s">
        <v>402</v>
      </c>
      <c r="M1871" t="s">
        <v>9097</v>
      </c>
      <c r="N1871" t="s">
        <v>8985</v>
      </c>
      <c r="O1871">
        <v>1E-3</v>
      </c>
      <c r="P1871">
        <v>1E-3</v>
      </c>
      <c r="Q1871">
        <v>1</v>
      </c>
    </row>
    <row r="1872" spans="1:17" x14ac:dyDescent="0.2">
      <c r="A1872" t="s">
        <v>498</v>
      </c>
      <c r="B1872" t="s">
        <v>134</v>
      </c>
      <c r="C1872" t="s">
        <v>497</v>
      </c>
      <c r="D1872" t="s">
        <v>54</v>
      </c>
      <c r="E1872" t="s">
        <v>1268</v>
      </c>
      <c r="F1872">
        <v>0.193</v>
      </c>
      <c r="G1872">
        <v>0.193</v>
      </c>
      <c r="H1872">
        <v>1</v>
      </c>
      <c r="J1872" t="s">
        <v>95</v>
      </c>
      <c r="K1872" t="s">
        <v>361</v>
      </c>
      <c r="L1872" t="s">
        <v>402</v>
      </c>
      <c r="M1872" t="s">
        <v>9097</v>
      </c>
      <c r="N1872" t="s">
        <v>9109</v>
      </c>
      <c r="O1872">
        <v>0</v>
      </c>
      <c r="P1872">
        <v>0</v>
      </c>
      <c r="Q1872">
        <v>1</v>
      </c>
    </row>
    <row r="1873" spans="1:17" x14ac:dyDescent="0.2">
      <c r="A1873" t="s">
        <v>498</v>
      </c>
      <c r="B1873" t="s">
        <v>134</v>
      </c>
      <c r="C1873" t="s">
        <v>497</v>
      </c>
      <c r="D1873" t="s">
        <v>54</v>
      </c>
      <c r="E1873" t="s">
        <v>1269</v>
      </c>
      <c r="F1873">
        <v>0.21299999999999999</v>
      </c>
      <c r="G1873">
        <v>0.21299999999999999</v>
      </c>
      <c r="H1873">
        <v>1</v>
      </c>
      <c r="J1873" t="s">
        <v>95</v>
      </c>
      <c r="K1873" t="s">
        <v>361</v>
      </c>
      <c r="L1873" t="s">
        <v>402</v>
      </c>
      <c r="M1873" t="s">
        <v>9097</v>
      </c>
      <c r="N1873" t="s">
        <v>9110</v>
      </c>
      <c r="O1873">
        <v>0</v>
      </c>
      <c r="P1873">
        <v>0</v>
      </c>
      <c r="Q1873">
        <v>1</v>
      </c>
    </row>
    <row r="1874" spans="1:17" x14ac:dyDescent="0.2">
      <c r="A1874" t="s">
        <v>498</v>
      </c>
      <c r="B1874" t="s">
        <v>134</v>
      </c>
      <c r="C1874" t="s">
        <v>497</v>
      </c>
      <c r="D1874" t="s">
        <v>54</v>
      </c>
      <c r="E1874" t="s">
        <v>1270</v>
      </c>
      <c r="F1874">
        <v>0.27200000000000002</v>
      </c>
      <c r="G1874">
        <v>0.27200000000000002</v>
      </c>
      <c r="H1874">
        <v>1</v>
      </c>
      <c r="J1874" t="s">
        <v>95</v>
      </c>
      <c r="K1874" t="s">
        <v>361</v>
      </c>
      <c r="L1874" t="s">
        <v>402</v>
      </c>
      <c r="M1874" t="s">
        <v>9097</v>
      </c>
      <c r="N1874" t="s">
        <v>9111</v>
      </c>
      <c r="O1874">
        <v>0</v>
      </c>
      <c r="P1874">
        <v>0</v>
      </c>
      <c r="Q1874">
        <v>1</v>
      </c>
    </row>
    <row r="1875" spans="1:17" x14ac:dyDescent="0.2">
      <c r="A1875" t="s">
        <v>498</v>
      </c>
      <c r="B1875" t="s">
        <v>134</v>
      </c>
      <c r="C1875" t="s">
        <v>497</v>
      </c>
      <c r="D1875" t="s">
        <v>54</v>
      </c>
      <c r="E1875" t="s">
        <v>1271</v>
      </c>
      <c r="F1875">
        <v>0.193</v>
      </c>
      <c r="G1875">
        <v>0.193</v>
      </c>
      <c r="H1875">
        <v>1</v>
      </c>
      <c r="J1875" t="s">
        <v>95</v>
      </c>
      <c r="K1875" t="s">
        <v>361</v>
      </c>
      <c r="L1875" t="s">
        <v>402</v>
      </c>
      <c r="M1875" t="s">
        <v>9097</v>
      </c>
      <c r="N1875" t="s">
        <v>9112</v>
      </c>
      <c r="O1875">
        <v>0</v>
      </c>
      <c r="P1875">
        <v>0</v>
      </c>
      <c r="Q1875">
        <v>1</v>
      </c>
    </row>
    <row r="1876" spans="1:17" x14ac:dyDescent="0.2">
      <c r="A1876" t="s">
        <v>498</v>
      </c>
      <c r="B1876" t="s">
        <v>134</v>
      </c>
      <c r="C1876" t="s">
        <v>497</v>
      </c>
      <c r="D1876" t="s">
        <v>54</v>
      </c>
      <c r="E1876" t="s">
        <v>1272</v>
      </c>
      <c r="F1876">
        <v>0.193</v>
      </c>
      <c r="G1876">
        <v>0.193</v>
      </c>
      <c r="H1876">
        <v>1</v>
      </c>
      <c r="J1876" t="s">
        <v>95</v>
      </c>
      <c r="K1876" t="s">
        <v>361</v>
      </c>
      <c r="L1876" t="s">
        <v>402</v>
      </c>
      <c r="M1876" t="s">
        <v>9097</v>
      </c>
      <c r="N1876" t="s">
        <v>9116</v>
      </c>
      <c r="O1876">
        <v>0</v>
      </c>
      <c r="P1876">
        <v>0</v>
      </c>
      <c r="Q1876">
        <v>1</v>
      </c>
    </row>
    <row r="1877" spans="1:17" x14ac:dyDescent="0.2">
      <c r="A1877" t="s">
        <v>498</v>
      </c>
      <c r="B1877" t="s">
        <v>134</v>
      </c>
      <c r="C1877" t="s">
        <v>497</v>
      </c>
      <c r="D1877" t="s">
        <v>54</v>
      </c>
      <c r="E1877" t="s">
        <v>1273</v>
      </c>
      <c r="F1877">
        <v>0.193</v>
      </c>
      <c r="G1877">
        <v>0.193</v>
      </c>
      <c r="H1877">
        <v>1</v>
      </c>
      <c r="J1877" t="s">
        <v>95</v>
      </c>
      <c r="K1877" t="s">
        <v>361</v>
      </c>
      <c r="L1877" t="s">
        <v>402</v>
      </c>
      <c r="M1877" t="s">
        <v>9097</v>
      </c>
      <c r="N1877" t="s">
        <v>9117</v>
      </c>
      <c r="O1877">
        <v>0</v>
      </c>
      <c r="P1877">
        <v>0</v>
      </c>
      <c r="Q1877">
        <v>1</v>
      </c>
    </row>
    <row r="1878" spans="1:17" x14ac:dyDescent="0.2">
      <c r="A1878" t="s">
        <v>498</v>
      </c>
      <c r="B1878" t="s">
        <v>134</v>
      </c>
      <c r="C1878" t="s">
        <v>497</v>
      </c>
      <c r="D1878" t="s">
        <v>54</v>
      </c>
      <c r="E1878" t="s">
        <v>1274</v>
      </c>
      <c r="F1878">
        <v>0.193</v>
      </c>
      <c r="G1878">
        <v>0.193</v>
      </c>
      <c r="H1878">
        <v>1</v>
      </c>
      <c r="J1878" t="s">
        <v>95</v>
      </c>
      <c r="K1878" t="s">
        <v>361</v>
      </c>
      <c r="L1878" t="s">
        <v>402</v>
      </c>
      <c r="M1878" t="s">
        <v>9097</v>
      </c>
      <c r="N1878" t="s">
        <v>9118</v>
      </c>
      <c r="O1878">
        <v>0</v>
      </c>
      <c r="P1878">
        <v>0</v>
      </c>
      <c r="Q1878">
        <v>1</v>
      </c>
    </row>
    <row r="1879" spans="1:17" x14ac:dyDescent="0.2">
      <c r="A1879" t="s">
        <v>498</v>
      </c>
      <c r="B1879" t="s">
        <v>134</v>
      </c>
      <c r="C1879" t="s">
        <v>497</v>
      </c>
      <c r="D1879" t="s">
        <v>54</v>
      </c>
      <c r="E1879" t="s">
        <v>1275</v>
      </c>
      <c r="F1879">
        <v>0.193</v>
      </c>
      <c r="G1879">
        <v>0.193</v>
      </c>
      <c r="H1879">
        <v>1</v>
      </c>
      <c r="J1879" t="s">
        <v>95</v>
      </c>
      <c r="K1879" t="s">
        <v>361</v>
      </c>
      <c r="L1879" t="s">
        <v>402</v>
      </c>
      <c r="M1879" t="s">
        <v>9097</v>
      </c>
      <c r="N1879" t="s">
        <v>8982</v>
      </c>
      <c r="O1879">
        <v>0</v>
      </c>
      <c r="P1879">
        <v>0</v>
      </c>
      <c r="Q1879">
        <v>1</v>
      </c>
    </row>
    <row r="1880" spans="1:17" x14ac:dyDescent="0.2">
      <c r="A1880" t="s">
        <v>498</v>
      </c>
      <c r="B1880" t="s">
        <v>134</v>
      </c>
      <c r="C1880" t="s">
        <v>497</v>
      </c>
      <c r="D1880" t="s">
        <v>54</v>
      </c>
      <c r="E1880" t="s">
        <v>1276</v>
      </c>
      <c r="F1880">
        <v>0.193</v>
      </c>
      <c r="G1880">
        <v>0.193</v>
      </c>
      <c r="H1880">
        <v>1</v>
      </c>
      <c r="J1880" t="s">
        <v>95</v>
      </c>
      <c r="K1880" t="s">
        <v>361</v>
      </c>
      <c r="L1880" t="s">
        <v>402</v>
      </c>
      <c r="M1880" t="s">
        <v>9097</v>
      </c>
      <c r="N1880" t="s">
        <v>501</v>
      </c>
      <c r="O1880">
        <v>0</v>
      </c>
      <c r="P1880">
        <v>0</v>
      </c>
      <c r="Q1880">
        <v>1</v>
      </c>
    </row>
    <row r="1881" spans="1:17" x14ac:dyDescent="0.2">
      <c r="A1881" t="s">
        <v>498</v>
      </c>
      <c r="B1881" t="s">
        <v>134</v>
      </c>
      <c r="C1881" t="s">
        <v>497</v>
      </c>
      <c r="D1881" t="s">
        <v>54</v>
      </c>
      <c r="E1881" t="s">
        <v>1277</v>
      </c>
      <c r="F1881">
        <v>0.193</v>
      </c>
      <c r="G1881">
        <v>0.193</v>
      </c>
      <c r="H1881">
        <v>1</v>
      </c>
      <c r="J1881" t="s">
        <v>95</v>
      </c>
      <c r="K1881" t="s">
        <v>361</v>
      </c>
      <c r="L1881" t="s">
        <v>401</v>
      </c>
      <c r="M1881" t="s">
        <v>9098</v>
      </c>
      <c r="N1881" t="s">
        <v>8249</v>
      </c>
      <c r="O1881">
        <v>0</v>
      </c>
      <c r="P1881">
        <v>0</v>
      </c>
      <c r="Q1881">
        <v>1</v>
      </c>
    </row>
    <row r="1882" spans="1:17" x14ac:dyDescent="0.2">
      <c r="A1882" t="s">
        <v>498</v>
      </c>
      <c r="B1882" t="s">
        <v>134</v>
      </c>
      <c r="C1882" t="s">
        <v>497</v>
      </c>
      <c r="D1882" t="s">
        <v>54</v>
      </c>
      <c r="E1882" t="s">
        <v>1278</v>
      </c>
      <c r="F1882">
        <v>0.193</v>
      </c>
      <c r="G1882">
        <v>0.193</v>
      </c>
      <c r="H1882">
        <v>1</v>
      </c>
      <c r="J1882" t="s">
        <v>95</v>
      </c>
      <c r="K1882" t="s">
        <v>361</v>
      </c>
      <c r="L1882" t="s">
        <v>401</v>
      </c>
      <c r="M1882" t="s">
        <v>9098</v>
      </c>
      <c r="N1882" t="s">
        <v>8983</v>
      </c>
      <c r="O1882">
        <v>0</v>
      </c>
      <c r="P1882">
        <v>0</v>
      </c>
      <c r="Q1882">
        <v>1</v>
      </c>
    </row>
    <row r="1883" spans="1:17" x14ac:dyDescent="0.2">
      <c r="A1883" t="s">
        <v>498</v>
      </c>
      <c r="B1883" t="s">
        <v>134</v>
      </c>
      <c r="C1883" t="s">
        <v>497</v>
      </c>
      <c r="D1883" t="s">
        <v>54</v>
      </c>
      <c r="E1883" t="s">
        <v>1279</v>
      </c>
      <c r="F1883">
        <v>0.193</v>
      </c>
      <c r="G1883">
        <v>0.193</v>
      </c>
      <c r="H1883">
        <v>1</v>
      </c>
      <c r="J1883" t="s">
        <v>95</v>
      </c>
      <c r="K1883" t="s">
        <v>361</v>
      </c>
      <c r="L1883" t="s">
        <v>401</v>
      </c>
      <c r="M1883" t="s">
        <v>9098</v>
      </c>
      <c r="N1883" t="s">
        <v>8250</v>
      </c>
      <c r="O1883">
        <v>0</v>
      </c>
      <c r="P1883">
        <v>0</v>
      </c>
      <c r="Q1883">
        <v>1</v>
      </c>
    </row>
    <row r="1884" spans="1:17" x14ac:dyDescent="0.2">
      <c r="A1884" t="s">
        <v>498</v>
      </c>
      <c r="B1884" t="s">
        <v>134</v>
      </c>
      <c r="C1884" t="s">
        <v>497</v>
      </c>
      <c r="D1884" t="s">
        <v>54</v>
      </c>
      <c r="E1884" t="s">
        <v>1280</v>
      </c>
      <c r="F1884">
        <v>0.193</v>
      </c>
      <c r="G1884">
        <v>0.193</v>
      </c>
      <c r="H1884">
        <v>1</v>
      </c>
      <c r="J1884" t="s">
        <v>95</v>
      </c>
      <c r="K1884" t="s">
        <v>361</v>
      </c>
      <c r="L1884" t="s">
        <v>401</v>
      </c>
      <c r="M1884" t="s">
        <v>9098</v>
      </c>
      <c r="N1884" t="s">
        <v>8251</v>
      </c>
      <c r="O1884">
        <v>0</v>
      </c>
      <c r="P1884">
        <v>0</v>
      </c>
      <c r="Q1884">
        <v>1</v>
      </c>
    </row>
    <row r="1885" spans="1:17" x14ac:dyDescent="0.2">
      <c r="A1885" t="s">
        <v>498</v>
      </c>
      <c r="B1885" t="s">
        <v>134</v>
      </c>
      <c r="C1885" t="s">
        <v>497</v>
      </c>
      <c r="D1885" t="s">
        <v>54</v>
      </c>
      <c r="E1885" t="s">
        <v>1281</v>
      </c>
      <c r="F1885">
        <v>0.193</v>
      </c>
      <c r="G1885">
        <v>0.193</v>
      </c>
      <c r="H1885">
        <v>1</v>
      </c>
      <c r="J1885" t="s">
        <v>95</v>
      </c>
      <c r="K1885" t="s">
        <v>361</v>
      </c>
      <c r="L1885" t="s">
        <v>401</v>
      </c>
      <c r="M1885" t="s">
        <v>9098</v>
      </c>
      <c r="N1885" t="s">
        <v>8252</v>
      </c>
      <c r="O1885">
        <v>0</v>
      </c>
      <c r="P1885">
        <v>0</v>
      </c>
      <c r="Q1885">
        <v>1</v>
      </c>
    </row>
    <row r="1886" spans="1:17" x14ac:dyDescent="0.2">
      <c r="A1886" t="s">
        <v>498</v>
      </c>
      <c r="B1886" t="s">
        <v>134</v>
      </c>
      <c r="C1886" t="s">
        <v>497</v>
      </c>
      <c r="D1886" t="s">
        <v>54</v>
      </c>
      <c r="E1886" t="s">
        <v>1282</v>
      </c>
      <c r="F1886">
        <v>0.193</v>
      </c>
      <c r="G1886">
        <v>0.193</v>
      </c>
      <c r="H1886">
        <v>1</v>
      </c>
      <c r="J1886" t="s">
        <v>95</v>
      </c>
      <c r="K1886" t="s">
        <v>361</v>
      </c>
      <c r="L1886" t="s">
        <v>401</v>
      </c>
      <c r="M1886" t="s">
        <v>9098</v>
      </c>
      <c r="N1886" t="s">
        <v>8253</v>
      </c>
      <c r="O1886">
        <v>0</v>
      </c>
      <c r="P1886">
        <v>0</v>
      </c>
      <c r="Q1886">
        <v>1</v>
      </c>
    </row>
    <row r="1887" spans="1:17" x14ac:dyDescent="0.2">
      <c r="A1887" t="s">
        <v>498</v>
      </c>
      <c r="B1887" t="s">
        <v>134</v>
      </c>
      <c r="C1887" t="s">
        <v>497</v>
      </c>
      <c r="D1887" t="s">
        <v>54</v>
      </c>
      <c r="E1887" t="s">
        <v>1283</v>
      </c>
      <c r="F1887">
        <v>0.193</v>
      </c>
      <c r="G1887">
        <v>0.193</v>
      </c>
      <c r="H1887">
        <v>1</v>
      </c>
      <c r="J1887" t="s">
        <v>95</v>
      </c>
      <c r="K1887" t="s">
        <v>361</v>
      </c>
      <c r="L1887" t="s">
        <v>401</v>
      </c>
      <c r="M1887" t="s">
        <v>9098</v>
      </c>
      <c r="N1887" t="s">
        <v>8382</v>
      </c>
      <c r="O1887">
        <v>0</v>
      </c>
      <c r="P1887">
        <v>0</v>
      </c>
      <c r="Q1887">
        <v>1</v>
      </c>
    </row>
    <row r="1888" spans="1:17" x14ac:dyDescent="0.2">
      <c r="A1888" t="s">
        <v>498</v>
      </c>
      <c r="B1888" t="s">
        <v>134</v>
      </c>
      <c r="C1888" t="s">
        <v>497</v>
      </c>
      <c r="D1888" t="s">
        <v>54</v>
      </c>
      <c r="E1888" t="s">
        <v>1284</v>
      </c>
      <c r="F1888">
        <v>0.193</v>
      </c>
      <c r="G1888">
        <v>0.193</v>
      </c>
      <c r="H1888">
        <v>1</v>
      </c>
      <c r="J1888" t="s">
        <v>95</v>
      </c>
      <c r="K1888" t="s">
        <v>361</v>
      </c>
      <c r="L1888" t="s">
        <v>401</v>
      </c>
      <c r="M1888" t="s">
        <v>9098</v>
      </c>
      <c r="N1888" t="s">
        <v>8370</v>
      </c>
      <c r="O1888">
        <v>0</v>
      </c>
      <c r="P1888">
        <v>0</v>
      </c>
      <c r="Q1888">
        <v>1</v>
      </c>
    </row>
    <row r="1889" spans="1:17" x14ac:dyDescent="0.2">
      <c r="A1889" t="s">
        <v>498</v>
      </c>
      <c r="B1889" t="s">
        <v>134</v>
      </c>
      <c r="C1889" t="s">
        <v>497</v>
      </c>
      <c r="D1889" t="s">
        <v>54</v>
      </c>
      <c r="E1889" t="s">
        <v>1285</v>
      </c>
      <c r="F1889">
        <v>0.193</v>
      </c>
      <c r="G1889">
        <v>0.193</v>
      </c>
      <c r="H1889">
        <v>1</v>
      </c>
      <c r="J1889" t="s">
        <v>95</v>
      </c>
      <c r="K1889" t="s">
        <v>361</v>
      </c>
      <c r="L1889" t="s">
        <v>401</v>
      </c>
      <c r="M1889" t="s">
        <v>9098</v>
      </c>
      <c r="N1889" t="s">
        <v>9099</v>
      </c>
      <c r="O1889">
        <v>0</v>
      </c>
      <c r="P1889">
        <v>0</v>
      </c>
      <c r="Q1889">
        <v>1</v>
      </c>
    </row>
    <row r="1890" spans="1:17" x14ac:dyDescent="0.2">
      <c r="A1890" t="s">
        <v>498</v>
      </c>
      <c r="B1890" t="s">
        <v>134</v>
      </c>
      <c r="C1890" t="s">
        <v>497</v>
      </c>
      <c r="D1890" t="s">
        <v>54</v>
      </c>
      <c r="E1890" t="s">
        <v>1286</v>
      </c>
      <c r="F1890">
        <v>0.193</v>
      </c>
      <c r="G1890">
        <v>0.193</v>
      </c>
      <c r="H1890">
        <v>1</v>
      </c>
      <c r="J1890" t="s">
        <v>95</v>
      </c>
      <c r="K1890" t="s">
        <v>361</v>
      </c>
      <c r="L1890" t="s">
        <v>401</v>
      </c>
      <c r="M1890" t="s">
        <v>9098</v>
      </c>
      <c r="N1890" t="s">
        <v>8371</v>
      </c>
      <c r="O1890">
        <v>0</v>
      </c>
      <c r="P1890">
        <v>0</v>
      </c>
      <c r="Q1890">
        <v>1</v>
      </c>
    </row>
    <row r="1891" spans="1:17" x14ac:dyDescent="0.2">
      <c r="A1891" t="s">
        <v>498</v>
      </c>
      <c r="B1891" t="s">
        <v>134</v>
      </c>
      <c r="C1891" t="s">
        <v>497</v>
      </c>
      <c r="D1891" t="s">
        <v>54</v>
      </c>
      <c r="E1891" t="s">
        <v>1287</v>
      </c>
      <c r="F1891">
        <v>0.193</v>
      </c>
      <c r="G1891">
        <v>0.193</v>
      </c>
      <c r="H1891">
        <v>1</v>
      </c>
      <c r="J1891" t="s">
        <v>95</v>
      </c>
      <c r="K1891" t="s">
        <v>361</v>
      </c>
      <c r="L1891" t="s">
        <v>401</v>
      </c>
      <c r="M1891" t="s">
        <v>9098</v>
      </c>
      <c r="N1891" t="s">
        <v>8366</v>
      </c>
      <c r="O1891">
        <v>0</v>
      </c>
      <c r="P1891">
        <v>0</v>
      </c>
      <c r="Q1891">
        <v>1</v>
      </c>
    </row>
    <row r="1892" spans="1:17" x14ac:dyDescent="0.2">
      <c r="A1892" t="s">
        <v>498</v>
      </c>
      <c r="B1892" t="s">
        <v>134</v>
      </c>
      <c r="C1892" t="s">
        <v>497</v>
      </c>
      <c r="D1892" t="s">
        <v>54</v>
      </c>
      <c r="E1892" t="s">
        <v>1288</v>
      </c>
      <c r="F1892">
        <v>0.193</v>
      </c>
      <c r="G1892">
        <v>0.193</v>
      </c>
      <c r="H1892">
        <v>1</v>
      </c>
      <c r="J1892" t="s">
        <v>95</v>
      </c>
      <c r="K1892" t="s">
        <v>361</v>
      </c>
      <c r="L1892" t="s">
        <v>401</v>
      </c>
      <c r="M1892" t="s">
        <v>9098</v>
      </c>
      <c r="N1892" t="s">
        <v>8372</v>
      </c>
      <c r="O1892">
        <v>0</v>
      </c>
      <c r="P1892">
        <v>0</v>
      </c>
      <c r="Q1892">
        <v>1</v>
      </c>
    </row>
    <row r="1893" spans="1:17" x14ac:dyDescent="0.2">
      <c r="A1893" t="s">
        <v>498</v>
      </c>
      <c r="B1893" t="s">
        <v>134</v>
      </c>
      <c r="C1893" t="s">
        <v>497</v>
      </c>
      <c r="D1893" t="s">
        <v>54</v>
      </c>
      <c r="E1893" t="s">
        <v>1289</v>
      </c>
      <c r="F1893">
        <v>0.193</v>
      </c>
      <c r="G1893">
        <v>0.193</v>
      </c>
      <c r="H1893">
        <v>1</v>
      </c>
      <c r="J1893" t="s">
        <v>95</v>
      </c>
      <c r="K1893" t="s">
        <v>361</v>
      </c>
      <c r="L1893" t="s">
        <v>401</v>
      </c>
      <c r="M1893" t="s">
        <v>9098</v>
      </c>
      <c r="N1893" t="s">
        <v>8367</v>
      </c>
      <c r="O1893">
        <v>0</v>
      </c>
      <c r="P1893">
        <v>0</v>
      </c>
      <c r="Q1893">
        <v>1</v>
      </c>
    </row>
    <row r="1894" spans="1:17" x14ac:dyDescent="0.2">
      <c r="A1894" t="s">
        <v>498</v>
      </c>
      <c r="B1894" t="s">
        <v>134</v>
      </c>
      <c r="C1894" t="s">
        <v>497</v>
      </c>
      <c r="D1894" t="s">
        <v>54</v>
      </c>
      <c r="E1894" t="s">
        <v>1290</v>
      </c>
      <c r="F1894">
        <v>0.193</v>
      </c>
      <c r="G1894">
        <v>0.193</v>
      </c>
      <c r="H1894">
        <v>1</v>
      </c>
      <c r="J1894" t="s">
        <v>95</v>
      </c>
      <c r="K1894" t="s">
        <v>361</v>
      </c>
      <c r="L1894" t="s">
        <v>401</v>
      </c>
      <c r="M1894" t="s">
        <v>9098</v>
      </c>
      <c r="N1894" t="s">
        <v>8373</v>
      </c>
      <c r="O1894">
        <v>0</v>
      </c>
      <c r="P1894">
        <v>0</v>
      </c>
      <c r="Q1894">
        <v>1</v>
      </c>
    </row>
    <row r="1895" spans="1:17" x14ac:dyDescent="0.2">
      <c r="A1895" t="s">
        <v>498</v>
      </c>
      <c r="B1895" t="s">
        <v>134</v>
      </c>
      <c r="C1895" t="s">
        <v>497</v>
      </c>
      <c r="D1895" t="s">
        <v>54</v>
      </c>
      <c r="E1895" t="s">
        <v>1291</v>
      </c>
      <c r="F1895">
        <v>0.193</v>
      </c>
      <c r="G1895">
        <v>0.193</v>
      </c>
      <c r="H1895">
        <v>1</v>
      </c>
      <c r="J1895" t="s">
        <v>95</v>
      </c>
      <c r="K1895" t="s">
        <v>361</v>
      </c>
      <c r="L1895" t="s">
        <v>401</v>
      </c>
      <c r="M1895" t="s">
        <v>9098</v>
      </c>
      <c r="N1895" t="s">
        <v>8374</v>
      </c>
      <c r="O1895">
        <v>0</v>
      </c>
      <c r="P1895">
        <v>0</v>
      </c>
      <c r="Q1895">
        <v>1</v>
      </c>
    </row>
    <row r="1896" spans="1:17" x14ac:dyDescent="0.2">
      <c r="A1896" t="s">
        <v>498</v>
      </c>
      <c r="B1896" t="s">
        <v>134</v>
      </c>
      <c r="C1896" t="s">
        <v>497</v>
      </c>
      <c r="D1896" t="s">
        <v>54</v>
      </c>
      <c r="E1896" t="s">
        <v>1292</v>
      </c>
      <c r="F1896">
        <v>0.193</v>
      </c>
      <c r="G1896">
        <v>0.193</v>
      </c>
      <c r="H1896">
        <v>1</v>
      </c>
      <c r="J1896" t="s">
        <v>95</v>
      </c>
      <c r="K1896" t="s">
        <v>361</v>
      </c>
      <c r="L1896" t="s">
        <v>401</v>
      </c>
      <c r="M1896" t="s">
        <v>9098</v>
      </c>
      <c r="N1896" t="s">
        <v>8375</v>
      </c>
      <c r="O1896">
        <v>0</v>
      </c>
      <c r="P1896">
        <v>0</v>
      </c>
      <c r="Q1896">
        <v>1</v>
      </c>
    </row>
    <row r="1897" spans="1:17" x14ac:dyDescent="0.2">
      <c r="A1897" t="s">
        <v>498</v>
      </c>
      <c r="B1897" t="s">
        <v>134</v>
      </c>
      <c r="C1897" t="s">
        <v>497</v>
      </c>
      <c r="D1897" t="s">
        <v>54</v>
      </c>
      <c r="E1897" t="s">
        <v>1293</v>
      </c>
      <c r="F1897">
        <v>0.193</v>
      </c>
      <c r="G1897">
        <v>0.193</v>
      </c>
      <c r="H1897">
        <v>1</v>
      </c>
      <c r="J1897" t="s">
        <v>95</v>
      </c>
      <c r="K1897" t="s">
        <v>361</v>
      </c>
      <c r="L1897" t="s">
        <v>401</v>
      </c>
      <c r="M1897" t="s">
        <v>9098</v>
      </c>
      <c r="N1897" t="s">
        <v>8376</v>
      </c>
      <c r="O1897">
        <v>0</v>
      </c>
      <c r="P1897">
        <v>0</v>
      </c>
      <c r="Q1897">
        <v>1</v>
      </c>
    </row>
    <row r="1898" spans="1:17" x14ac:dyDescent="0.2">
      <c r="A1898" t="s">
        <v>498</v>
      </c>
      <c r="B1898" t="s">
        <v>134</v>
      </c>
      <c r="C1898" t="s">
        <v>497</v>
      </c>
      <c r="D1898" t="s">
        <v>54</v>
      </c>
      <c r="E1898" t="s">
        <v>1294</v>
      </c>
      <c r="F1898">
        <v>0.193</v>
      </c>
      <c r="G1898">
        <v>0.193</v>
      </c>
      <c r="H1898">
        <v>1</v>
      </c>
      <c r="J1898" t="s">
        <v>95</v>
      </c>
      <c r="K1898" t="s">
        <v>361</v>
      </c>
      <c r="L1898" t="s">
        <v>401</v>
      </c>
      <c r="M1898" t="s">
        <v>9098</v>
      </c>
      <c r="N1898" t="s">
        <v>8377</v>
      </c>
      <c r="O1898">
        <v>0</v>
      </c>
      <c r="P1898">
        <v>0</v>
      </c>
      <c r="Q1898">
        <v>1</v>
      </c>
    </row>
    <row r="1899" spans="1:17" x14ac:dyDescent="0.2">
      <c r="A1899" t="s">
        <v>498</v>
      </c>
      <c r="B1899" t="s">
        <v>134</v>
      </c>
      <c r="C1899" t="s">
        <v>497</v>
      </c>
      <c r="D1899" t="s">
        <v>54</v>
      </c>
      <c r="E1899" t="s">
        <v>1295</v>
      </c>
      <c r="F1899">
        <v>0.193</v>
      </c>
      <c r="G1899">
        <v>0.193</v>
      </c>
      <c r="H1899">
        <v>1</v>
      </c>
      <c r="J1899" t="s">
        <v>95</v>
      </c>
      <c r="K1899" t="s">
        <v>361</v>
      </c>
      <c r="L1899" t="s">
        <v>401</v>
      </c>
      <c r="M1899" t="s">
        <v>9098</v>
      </c>
      <c r="N1899" t="s">
        <v>8378</v>
      </c>
      <c r="O1899">
        <v>0</v>
      </c>
      <c r="P1899">
        <v>0</v>
      </c>
      <c r="Q1899">
        <v>1</v>
      </c>
    </row>
    <row r="1900" spans="1:17" x14ac:dyDescent="0.2">
      <c r="A1900" t="s">
        <v>498</v>
      </c>
      <c r="B1900" t="s">
        <v>134</v>
      </c>
      <c r="C1900" t="s">
        <v>497</v>
      </c>
      <c r="D1900" t="s">
        <v>54</v>
      </c>
      <c r="E1900" t="s">
        <v>1296</v>
      </c>
      <c r="F1900">
        <v>0.193</v>
      </c>
      <c r="G1900">
        <v>0.193</v>
      </c>
      <c r="H1900">
        <v>1</v>
      </c>
      <c r="J1900" t="s">
        <v>95</v>
      </c>
      <c r="K1900" t="s">
        <v>361</v>
      </c>
      <c r="L1900" t="s">
        <v>401</v>
      </c>
      <c r="M1900" t="s">
        <v>9098</v>
      </c>
      <c r="N1900" t="s">
        <v>8368</v>
      </c>
      <c r="O1900">
        <v>0</v>
      </c>
      <c r="P1900">
        <v>0</v>
      </c>
      <c r="Q1900">
        <v>1</v>
      </c>
    </row>
    <row r="1901" spans="1:17" x14ac:dyDescent="0.2">
      <c r="A1901" t="s">
        <v>498</v>
      </c>
      <c r="B1901" t="s">
        <v>134</v>
      </c>
      <c r="C1901" t="s">
        <v>497</v>
      </c>
      <c r="D1901" t="s">
        <v>54</v>
      </c>
      <c r="E1901" t="s">
        <v>1297</v>
      </c>
      <c r="F1901">
        <v>0.19400000000000001</v>
      </c>
      <c r="G1901">
        <v>0.19400000000000001</v>
      </c>
      <c r="H1901">
        <v>1</v>
      </c>
      <c r="J1901" t="s">
        <v>95</v>
      </c>
      <c r="K1901" t="s">
        <v>361</v>
      </c>
      <c r="L1901" t="s">
        <v>401</v>
      </c>
      <c r="M1901" t="s">
        <v>9098</v>
      </c>
      <c r="N1901" t="s">
        <v>8369</v>
      </c>
      <c r="O1901">
        <v>0</v>
      </c>
      <c r="P1901">
        <v>0</v>
      </c>
      <c r="Q1901">
        <v>1</v>
      </c>
    </row>
    <row r="1902" spans="1:17" x14ac:dyDescent="0.2">
      <c r="A1902" t="s">
        <v>498</v>
      </c>
      <c r="B1902" t="s">
        <v>134</v>
      </c>
      <c r="C1902" t="s">
        <v>497</v>
      </c>
      <c r="D1902" t="s">
        <v>54</v>
      </c>
      <c r="E1902" t="s">
        <v>1298</v>
      </c>
      <c r="F1902">
        <v>0.193</v>
      </c>
      <c r="G1902">
        <v>0.193</v>
      </c>
      <c r="H1902">
        <v>1</v>
      </c>
      <c r="J1902" t="s">
        <v>95</v>
      </c>
      <c r="K1902" t="s">
        <v>361</v>
      </c>
      <c r="L1902" t="s">
        <v>401</v>
      </c>
      <c r="M1902" t="s">
        <v>9098</v>
      </c>
      <c r="N1902" t="s">
        <v>499</v>
      </c>
      <c r="O1902">
        <v>0</v>
      </c>
      <c r="P1902">
        <v>0</v>
      </c>
      <c r="Q1902">
        <v>1</v>
      </c>
    </row>
    <row r="1903" spans="1:17" x14ac:dyDescent="0.2">
      <c r="A1903" t="s">
        <v>498</v>
      </c>
      <c r="B1903" t="s">
        <v>134</v>
      </c>
      <c r="C1903" t="s">
        <v>497</v>
      </c>
      <c r="D1903" t="s">
        <v>54</v>
      </c>
      <c r="E1903" t="s">
        <v>1299</v>
      </c>
      <c r="F1903">
        <v>0.193</v>
      </c>
      <c r="G1903">
        <v>0.193</v>
      </c>
      <c r="H1903">
        <v>1</v>
      </c>
      <c r="J1903" t="s">
        <v>95</v>
      </c>
      <c r="K1903" t="s">
        <v>361</v>
      </c>
      <c r="L1903" t="s">
        <v>401</v>
      </c>
      <c r="M1903" t="s">
        <v>9098</v>
      </c>
      <c r="N1903" t="s">
        <v>500</v>
      </c>
      <c r="O1903">
        <v>0</v>
      </c>
      <c r="P1903">
        <v>0</v>
      </c>
      <c r="Q1903">
        <v>1</v>
      </c>
    </row>
    <row r="1904" spans="1:17" x14ac:dyDescent="0.2">
      <c r="A1904" t="s">
        <v>498</v>
      </c>
      <c r="B1904" t="s">
        <v>134</v>
      </c>
      <c r="C1904" t="s">
        <v>497</v>
      </c>
      <c r="D1904" t="s">
        <v>54</v>
      </c>
      <c r="E1904" t="s">
        <v>1300</v>
      </c>
      <c r="F1904">
        <v>0.193</v>
      </c>
      <c r="G1904">
        <v>0.193</v>
      </c>
      <c r="H1904">
        <v>1</v>
      </c>
      <c r="J1904" t="s">
        <v>95</v>
      </c>
      <c r="K1904" t="s">
        <v>361</v>
      </c>
      <c r="L1904" t="s">
        <v>401</v>
      </c>
      <c r="M1904" t="s">
        <v>9098</v>
      </c>
      <c r="N1904" t="s">
        <v>8379</v>
      </c>
      <c r="O1904">
        <v>0</v>
      </c>
      <c r="P1904">
        <v>0</v>
      </c>
      <c r="Q1904">
        <v>1</v>
      </c>
    </row>
    <row r="1905" spans="1:17" x14ac:dyDescent="0.2">
      <c r="A1905" t="s">
        <v>498</v>
      </c>
      <c r="B1905" t="s">
        <v>134</v>
      </c>
      <c r="C1905" t="s">
        <v>497</v>
      </c>
      <c r="D1905" t="s">
        <v>54</v>
      </c>
      <c r="E1905" t="s">
        <v>1301</v>
      </c>
      <c r="F1905">
        <v>0.193</v>
      </c>
      <c r="G1905">
        <v>0.193</v>
      </c>
      <c r="H1905">
        <v>1</v>
      </c>
      <c r="J1905" t="s">
        <v>95</v>
      </c>
      <c r="K1905" t="s">
        <v>361</v>
      </c>
      <c r="L1905" t="s">
        <v>401</v>
      </c>
      <c r="M1905" t="s">
        <v>9098</v>
      </c>
      <c r="N1905" t="s">
        <v>8254</v>
      </c>
      <c r="O1905">
        <v>0</v>
      </c>
      <c r="P1905">
        <v>0</v>
      </c>
      <c r="Q1905">
        <v>1</v>
      </c>
    </row>
    <row r="1906" spans="1:17" x14ac:dyDescent="0.2">
      <c r="A1906" t="s">
        <v>498</v>
      </c>
      <c r="B1906" t="s">
        <v>134</v>
      </c>
      <c r="C1906" t="s">
        <v>497</v>
      </c>
      <c r="D1906" t="s">
        <v>54</v>
      </c>
      <c r="E1906" t="s">
        <v>1302</v>
      </c>
      <c r="F1906">
        <v>0.193</v>
      </c>
      <c r="G1906">
        <v>0.193</v>
      </c>
      <c r="H1906">
        <v>1</v>
      </c>
      <c r="J1906" t="s">
        <v>95</v>
      </c>
      <c r="K1906" t="s">
        <v>361</v>
      </c>
      <c r="L1906" t="s">
        <v>401</v>
      </c>
      <c r="M1906" t="s">
        <v>9098</v>
      </c>
      <c r="N1906" t="s">
        <v>8659</v>
      </c>
      <c r="O1906">
        <v>0</v>
      </c>
      <c r="P1906">
        <v>0</v>
      </c>
      <c r="Q1906">
        <v>1</v>
      </c>
    </row>
    <row r="1907" spans="1:17" x14ac:dyDescent="0.2">
      <c r="A1907" t="s">
        <v>498</v>
      </c>
      <c r="B1907" t="s">
        <v>134</v>
      </c>
      <c r="C1907" t="s">
        <v>497</v>
      </c>
      <c r="D1907" t="s">
        <v>54</v>
      </c>
      <c r="E1907" t="s">
        <v>1303</v>
      </c>
      <c r="F1907">
        <v>0.193</v>
      </c>
      <c r="G1907">
        <v>0.193</v>
      </c>
      <c r="H1907">
        <v>1</v>
      </c>
      <c r="J1907" t="s">
        <v>95</v>
      </c>
      <c r="K1907" t="s">
        <v>361</v>
      </c>
      <c r="L1907" t="s">
        <v>401</v>
      </c>
      <c r="M1907" t="s">
        <v>9098</v>
      </c>
      <c r="N1907" t="s">
        <v>8658</v>
      </c>
      <c r="O1907">
        <v>0</v>
      </c>
      <c r="P1907">
        <v>0</v>
      </c>
      <c r="Q1907">
        <v>1</v>
      </c>
    </row>
    <row r="1908" spans="1:17" x14ac:dyDescent="0.2">
      <c r="A1908" t="s">
        <v>498</v>
      </c>
      <c r="B1908" t="s">
        <v>134</v>
      </c>
      <c r="C1908" t="s">
        <v>497</v>
      </c>
      <c r="D1908" t="s">
        <v>54</v>
      </c>
      <c r="E1908" t="s">
        <v>1304</v>
      </c>
      <c r="F1908">
        <v>0.20200000000000001</v>
      </c>
      <c r="G1908">
        <v>0.20200000000000001</v>
      </c>
      <c r="H1908">
        <v>1</v>
      </c>
      <c r="J1908" t="s">
        <v>95</v>
      </c>
      <c r="K1908" t="s">
        <v>361</v>
      </c>
      <c r="L1908" t="s">
        <v>401</v>
      </c>
      <c r="M1908" t="s">
        <v>9098</v>
      </c>
      <c r="N1908" t="s">
        <v>8656</v>
      </c>
      <c r="O1908">
        <v>0</v>
      </c>
      <c r="P1908">
        <v>0</v>
      </c>
      <c r="Q1908">
        <v>1</v>
      </c>
    </row>
    <row r="1909" spans="1:17" x14ac:dyDescent="0.2">
      <c r="A1909" t="s">
        <v>498</v>
      </c>
      <c r="B1909" t="s">
        <v>134</v>
      </c>
      <c r="C1909" t="s">
        <v>497</v>
      </c>
      <c r="D1909" t="s">
        <v>54</v>
      </c>
      <c r="E1909" t="s">
        <v>1305</v>
      </c>
      <c r="F1909">
        <v>0.19400000000000001</v>
      </c>
      <c r="G1909">
        <v>0.19400000000000001</v>
      </c>
      <c r="H1909">
        <v>1</v>
      </c>
      <c r="J1909" t="s">
        <v>95</v>
      </c>
      <c r="K1909" t="s">
        <v>361</v>
      </c>
      <c r="L1909" t="s">
        <v>401</v>
      </c>
      <c r="M1909" t="s">
        <v>9098</v>
      </c>
      <c r="N1909" t="s">
        <v>8657</v>
      </c>
      <c r="O1909">
        <v>0</v>
      </c>
      <c r="P1909">
        <v>0</v>
      </c>
      <c r="Q1909">
        <v>1</v>
      </c>
    </row>
    <row r="1910" spans="1:17" x14ac:dyDescent="0.2">
      <c r="A1910" t="s">
        <v>498</v>
      </c>
      <c r="B1910" t="s">
        <v>134</v>
      </c>
      <c r="C1910" t="s">
        <v>497</v>
      </c>
      <c r="D1910" t="s">
        <v>54</v>
      </c>
      <c r="E1910" t="s">
        <v>1306</v>
      </c>
      <c r="F1910">
        <v>0.193</v>
      </c>
      <c r="G1910">
        <v>0.193</v>
      </c>
      <c r="H1910">
        <v>1</v>
      </c>
      <c r="J1910" t="s">
        <v>95</v>
      </c>
      <c r="K1910" t="s">
        <v>361</v>
      </c>
      <c r="L1910" t="s">
        <v>401</v>
      </c>
      <c r="M1910" t="s">
        <v>9098</v>
      </c>
      <c r="N1910" t="s">
        <v>9119</v>
      </c>
      <c r="O1910">
        <v>0</v>
      </c>
      <c r="P1910">
        <v>0</v>
      </c>
      <c r="Q1910">
        <v>1</v>
      </c>
    </row>
    <row r="1911" spans="1:17" x14ac:dyDescent="0.2">
      <c r="A1911" t="s">
        <v>498</v>
      </c>
      <c r="B1911" t="s">
        <v>134</v>
      </c>
      <c r="C1911" t="s">
        <v>497</v>
      </c>
      <c r="D1911" t="s">
        <v>54</v>
      </c>
      <c r="E1911" t="s">
        <v>1307</v>
      </c>
      <c r="F1911">
        <v>0.193</v>
      </c>
      <c r="G1911">
        <v>0.193</v>
      </c>
      <c r="H1911">
        <v>1</v>
      </c>
      <c r="J1911" t="s">
        <v>95</v>
      </c>
      <c r="K1911" t="s">
        <v>361</v>
      </c>
      <c r="L1911" t="s">
        <v>401</v>
      </c>
      <c r="M1911" t="s">
        <v>9098</v>
      </c>
      <c r="N1911" t="s">
        <v>9102</v>
      </c>
      <c r="O1911">
        <v>0</v>
      </c>
      <c r="P1911">
        <v>0</v>
      </c>
      <c r="Q1911">
        <v>1</v>
      </c>
    </row>
    <row r="1912" spans="1:17" x14ac:dyDescent="0.2">
      <c r="A1912" t="s">
        <v>498</v>
      </c>
      <c r="B1912" t="s">
        <v>134</v>
      </c>
      <c r="C1912" t="s">
        <v>497</v>
      </c>
      <c r="D1912" t="s">
        <v>54</v>
      </c>
      <c r="E1912" t="s">
        <v>1308</v>
      </c>
      <c r="F1912">
        <v>0.193</v>
      </c>
      <c r="G1912">
        <v>0.193</v>
      </c>
      <c r="H1912">
        <v>1</v>
      </c>
      <c r="J1912" t="s">
        <v>95</v>
      </c>
      <c r="K1912" t="s">
        <v>361</v>
      </c>
      <c r="L1912" t="s">
        <v>401</v>
      </c>
      <c r="M1912" t="s">
        <v>9098</v>
      </c>
      <c r="N1912" t="s">
        <v>9103</v>
      </c>
      <c r="O1912">
        <v>0</v>
      </c>
      <c r="P1912">
        <v>0</v>
      </c>
      <c r="Q1912">
        <v>1</v>
      </c>
    </row>
    <row r="1913" spans="1:17" x14ac:dyDescent="0.2">
      <c r="A1913" t="s">
        <v>498</v>
      </c>
      <c r="B1913" t="s">
        <v>134</v>
      </c>
      <c r="C1913" t="s">
        <v>497</v>
      </c>
      <c r="D1913" t="s">
        <v>54</v>
      </c>
      <c r="E1913" t="s">
        <v>1309</v>
      </c>
      <c r="F1913">
        <v>0.193</v>
      </c>
      <c r="G1913">
        <v>0.193</v>
      </c>
      <c r="H1913">
        <v>1</v>
      </c>
      <c r="J1913" t="s">
        <v>95</v>
      </c>
      <c r="K1913" t="s">
        <v>361</v>
      </c>
      <c r="L1913" t="s">
        <v>401</v>
      </c>
      <c r="M1913" t="s">
        <v>9098</v>
      </c>
      <c r="N1913" t="s">
        <v>9104</v>
      </c>
      <c r="O1913">
        <v>0</v>
      </c>
      <c r="P1913">
        <v>0</v>
      </c>
      <c r="Q1913">
        <v>1</v>
      </c>
    </row>
    <row r="1914" spans="1:17" x14ac:dyDescent="0.2">
      <c r="A1914" t="s">
        <v>498</v>
      </c>
      <c r="B1914" t="s">
        <v>134</v>
      </c>
      <c r="C1914" t="s">
        <v>497</v>
      </c>
      <c r="D1914" t="s">
        <v>54</v>
      </c>
      <c r="E1914" t="s">
        <v>1310</v>
      </c>
      <c r="F1914">
        <v>0.193</v>
      </c>
      <c r="G1914">
        <v>0.193</v>
      </c>
      <c r="H1914">
        <v>1</v>
      </c>
      <c r="J1914" t="s">
        <v>95</v>
      </c>
      <c r="K1914" t="s">
        <v>361</v>
      </c>
      <c r="L1914" t="s">
        <v>401</v>
      </c>
      <c r="M1914" t="s">
        <v>9098</v>
      </c>
      <c r="N1914" t="s">
        <v>8981</v>
      </c>
      <c r="O1914">
        <v>0</v>
      </c>
      <c r="P1914">
        <v>0</v>
      </c>
      <c r="Q1914">
        <v>1</v>
      </c>
    </row>
    <row r="1915" spans="1:17" x14ac:dyDescent="0.2">
      <c r="A1915" t="s">
        <v>498</v>
      </c>
      <c r="B1915" t="s">
        <v>134</v>
      </c>
      <c r="C1915" t="s">
        <v>497</v>
      </c>
      <c r="D1915" t="s">
        <v>54</v>
      </c>
      <c r="E1915" t="s">
        <v>1311</v>
      </c>
      <c r="F1915">
        <v>0.193</v>
      </c>
      <c r="G1915">
        <v>0.193</v>
      </c>
      <c r="H1915">
        <v>1</v>
      </c>
      <c r="J1915" t="s">
        <v>95</v>
      </c>
      <c r="K1915" t="s">
        <v>361</v>
      </c>
      <c r="L1915" t="s">
        <v>401</v>
      </c>
      <c r="M1915" t="s">
        <v>9098</v>
      </c>
      <c r="N1915" t="s">
        <v>8984</v>
      </c>
      <c r="O1915">
        <v>0</v>
      </c>
      <c r="P1915">
        <v>0</v>
      </c>
      <c r="Q1915">
        <v>1</v>
      </c>
    </row>
    <row r="1916" spans="1:17" x14ac:dyDescent="0.2">
      <c r="A1916" t="s">
        <v>498</v>
      </c>
      <c r="B1916" t="s">
        <v>134</v>
      </c>
      <c r="C1916" t="s">
        <v>497</v>
      </c>
      <c r="D1916" t="s">
        <v>54</v>
      </c>
      <c r="E1916" t="s">
        <v>1312</v>
      </c>
      <c r="F1916">
        <v>0.193</v>
      </c>
      <c r="G1916">
        <v>0.193</v>
      </c>
      <c r="H1916">
        <v>1</v>
      </c>
      <c r="J1916" t="s">
        <v>95</v>
      </c>
      <c r="K1916" t="s">
        <v>361</v>
      </c>
      <c r="L1916" t="s">
        <v>401</v>
      </c>
      <c r="M1916" t="s">
        <v>9098</v>
      </c>
      <c r="N1916" t="s">
        <v>9108</v>
      </c>
      <c r="O1916">
        <v>0</v>
      </c>
      <c r="P1916">
        <v>0</v>
      </c>
      <c r="Q1916">
        <v>1</v>
      </c>
    </row>
    <row r="1917" spans="1:17" x14ac:dyDescent="0.2">
      <c r="A1917" t="s">
        <v>498</v>
      </c>
      <c r="B1917" t="s">
        <v>134</v>
      </c>
      <c r="C1917" t="s">
        <v>497</v>
      </c>
      <c r="D1917" t="s">
        <v>54</v>
      </c>
      <c r="E1917" t="s">
        <v>1313</v>
      </c>
      <c r="F1917">
        <v>0.19400000000000001</v>
      </c>
      <c r="G1917">
        <v>0.19400000000000001</v>
      </c>
      <c r="H1917">
        <v>1</v>
      </c>
      <c r="J1917" t="s">
        <v>95</v>
      </c>
      <c r="K1917" t="s">
        <v>361</v>
      </c>
      <c r="L1917" t="s">
        <v>401</v>
      </c>
      <c r="M1917" t="s">
        <v>9098</v>
      </c>
      <c r="N1917" t="s">
        <v>9109</v>
      </c>
      <c r="O1917">
        <v>0</v>
      </c>
      <c r="P1917">
        <v>0</v>
      </c>
      <c r="Q1917">
        <v>1</v>
      </c>
    </row>
    <row r="1918" spans="1:17" x14ac:dyDescent="0.2">
      <c r="A1918" t="s">
        <v>498</v>
      </c>
      <c r="B1918" t="s">
        <v>134</v>
      </c>
      <c r="C1918" t="s">
        <v>497</v>
      </c>
      <c r="D1918" t="s">
        <v>54</v>
      </c>
      <c r="E1918" t="s">
        <v>1314</v>
      </c>
      <c r="F1918">
        <v>0.193</v>
      </c>
      <c r="G1918">
        <v>0.193</v>
      </c>
      <c r="H1918">
        <v>1</v>
      </c>
      <c r="J1918" t="s">
        <v>95</v>
      </c>
      <c r="K1918" t="s">
        <v>361</v>
      </c>
      <c r="L1918" t="s">
        <v>401</v>
      </c>
      <c r="M1918" t="s">
        <v>9098</v>
      </c>
      <c r="N1918" t="s">
        <v>9123</v>
      </c>
      <c r="O1918">
        <v>0</v>
      </c>
      <c r="P1918">
        <v>0</v>
      </c>
      <c r="Q1918">
        <v>1</v>
      </c>
    </row>
    <row r="1919" spans="1:17" x14ac:dyDescent="0.2">
      <c r="A1919" t="s">
        <v>498</v>
      </c>
      <c r="B1919" t="s">
        <v>134</v>
      </c>
      <c r="C1919" t="s">
        <v>497</v>
      </c>
      <c r="D1919" t="s">
        <v>54</v>
      </c>
      <c r="E1919" t="s">
        <v>1315</v>
      </c>
      <c r="F1919">
        <v>0.19400000000000001</v>
      </c>
      <c r="G1919">
        <v>0.19400000000000001</v>
      </c>
      <c r="H1919">
        <v>1</v>
      </c>
      <c r="J1919" t="s">
        <v>95</v>
      </c>
      <c r="K1919" t="s">
        <v>361</v>
      </c>
      <c r="L1919" t="s">
        <v>401</v>
      </c>
      <c r="M1919" t="s">
        <v>9098</v>
      </c>
      <c r="N1919" t="s">
        <v>9110</v>
      </c>
      <c r="O1919">
        <v>0</v>
      </c>
      <c r="P1919">
        <v>0</v>
      </c>
      <c r="Q1919">
        <v>1</v>
      </c>
    </row>
    <row r="1920" spans="1:17" x14ac:dyDescent="0.2">
      <c r="A1920" t="s">
        <v>498</v>
      </c>
      <c r="B1920" t="s">
        <v>134</v>
      </c>
      <c r="C1920" t="s">
        <v>497</v>
      </c>
      <c r="D1920" t="s">
        <v>54</v>
      </c>
      <c r="E1920" t="s">
        <v>1316</v>
      </c>
      <c r="F1920">
        <v>0.19600000000000001</v>
      </c>
      <c r="G1920">
        <v>0.19600000000000001</v>
      </c>
      <c r="H1920">
        <v>1</v>
      </c>
      <c r="J1920" t="s">
        <v>95</v>
      </c>
      <c r="K1920" t="s">
        <v>361</v>
      </c>
      <c r="L1920" t="s">
        <v>401</v>
      </c>
      <c r="M1920" t="s">
        <v>9098</v>
      </c>
      <c r="N1920" t="s">
        <v>9111</v>
      </c>
      <c r="O1920">
        <v>0</v>
      </c>
      <c r="P1920">
        <v>0</v>
      </c>
      <c r="Q1920">
        <v>1</v>
      </c>
    </row>
    <row r="1921" spans="1:17" x14ac:dyDescent="0.2">
      <c r="A1921" t="s">
        <v>498</v>
      </c>
      <c r="B1921" t="s">
        <v>134</v>
      </c>
      <c r="C1921" t="s">
        <v>497</v>
      </c>
      <c r="D1921" t="s">
        <v>54</v>
      </c>
      <c r="E1921" t="s">
        <v>1317</v>
      </c>
      <c r="F1921">
        <v>0.19500000000000001</v>
      </c>
      <c r="G1921">
        <v>0.19500000000000001</v>
      </c>
      <c r="H1921">
        <v>1</v>
      </c>
      <c r="J1921" t="s">
        <v>95</v>
      </c>
      <c r="K1921" t="s">
        <v>361</v>
      </c>
      <c r="L1921" t="s">
        <v>401</v>
      </c>
      <c r="M1921" t="s">
        <v>9098</v>
      </c>
      <c r="N1921" t="s">
        <v>9112</v>
      </c>
      <c r="O1921">
        <v>0</v>
      </c>
      <c r="P1921">
        <v>0</v>
      </c>
      <c r="Q1921">
        <v>1</v>
      </c>
    </row>
    <row r="1922" spans="1:17" x14ac:dyDescent="0.2">
      <c r="A1922" t="s">
        <v>498</v>
      </c>
      <c r="B1922" t="s">
        <v>134</v>
      </c>
      <c r="C1922" t="s">
        <v>497</v>
      </c>
      <c r="D1922" t="s">
        <v>54</v>
      </c>
      <c r="E1922" t="s">
        <v>1318</v>
      </c>
      <c r="F1922">
        <v>0.19400000000000001</v>
      </c>
      <c r="G1922">
        <v>0.19400000000000001</v>
      </c>
      <c r="H1922">
        <v>1</v>
      </c>
      <c r="J1922" t="s">
        <v>95</v>
      </c>
      <c r="K1922" t="s">
        <v>361</v>
      </c>
      <c r="L1922" t="s">
        <v>401</v>
      </c>
      <c r="M1922" t="s">
        <v>9098</v>
      </c>
      <c r="N1922" t="s">
        <v>9113</v>
      </c>
      <c r="O1922">
        <v>0</v>
      </c>
      <c r="P1922">
        <v>0</v>
      </c>
      <c r="Q1922">
        <v>1</v>
      </c>
    </row>
    <row r="1923" spans="1:17" x14ac:dyDescent="0.2">
      <c r="A1923" t="s">
        <v>498</v>
      </c>
      <c r="B1923" t="s">
        <v>134</v>
      </c>
      <c r="C1923" t="s">
        <v>497</v>
      </c>
      <c r="D1923" t="s">
        <v>54</v>
      </c>
      <c r="E1923" t="s">
        <v>1319</v>
      </c>
      <c r="F1923">
        <v>0.193</v>
      </c>
      <c r="G1923">
        <v>0.193</v>
      </c>
      <c r="H1923">
        <v>1</v>
      </c>
      <c r="J1923" t="s">
        <v>95</v>
      </c>
      <c r="K1923" t="s">
        <v>361</v>
      </c>
      <c r="L1923" t="s">
        <v>401</v>
      </c>
      <c r="M1923" t="s">
        <v>9098</v>
      </c>
      <c r="N1923" t="s">
        <v>9114</v>
      </c>
      <c r="O1923">
        <v>0</v>
      </c>
      <c r="P1923">
        <v>0</v>
      </c>
      <c r="Q1923">
        <v>1</v>
      </c>
    </row>
    <row r="1924" spans="1:17" x14ac:dyDescent="0.2">
      <c r="A1924" t="s">
        <v>498</v>
      </c>
      <c r="B1924" t="s">
        <v>134</v>
      </c>
      <c r="C1924" t="s">
        <v>497</v>
      </c>
      <c r="D1924" t="s">
        <v>54</v>
      </c>
      <c r="E1924" t="s">
        <v>1320</v>
      </c>
      <c r="F1924">
        <v>0.193</v>
      </c>
      <c r="G1924">
        <v>0.193</v>
      </c>
      <c r="H1924">
        <v>1</v>
      </c>
      <c r="J1924" t="s">
        <v>95</v>
      </c>
      <c r="K1924" t="s">
        <v>361</v>
      </c>
      <c r="L1924" t="s">
        <v>401</v>
      </c>
      <c r="M1924" t="s">
        <v>9098</v>
      </c>
      <c r="N1924" t="s">
        <v>9126</v>
      </c>
      <c r="O1924">
        <v>0</v>
      </c>
      <c r="P1924">
        <v>0</v>
      </c>
      <c r="Q1924">
        <v>1</v>
      </c>
    </row>
    <row r="1925" spans="1:17" x14ac:dyDescent="0.2">
      <c r="A1925" t="s">
        <v>498</v>
      </c>
      <c r="B1925" t="s">
        <v>134</v>
      </c>
      <c r="C1925" t="s">
        <v>497</v>
      </c>
      <c r="D1925" t="s">
        <v>54</v>
      </c>
      <c r="E1925" t="s">
        <v>1321</v>
      </c>
      <c r="F1925">
        <v>0.19400000000000001</v>
      </c>
      <c r="G1925">
        <v>0.19400000000000001</v>
      </c>
      <c r="H1925">
        <v>1</v>
      </c>
      <c r="J1925" t="s">
        <v>95</v>
      </c>
      <c r="K1925" t="s">
        <v>361</v>
      </c>
      <c r="L1925" t="s">
        <v>401</v>
      </c>
      <c r="M1925" t="s">
        <v>9098</v>
      </c>
      <c r="N1925" t="s">
        <v>9115</v>
      </c>
      <c r="O1925">
        <v>0</v>
      </c>
      <c r="P1925">
        <v>0</v>
      </c>
      <c r="Q1925">
        <v>1</v>
      </c>
    </row>
    <row r="1926" spans="1:17" x14ac:dyDescent="0.2">
      <c r="A1926" t="s">
        <v>498</v>
      </c>
      <c r="B1926" t="s">
        <v>134</v>
      </c>
      <c r="C1926" t="s">
        <v>497</v>
      </c>
      <c r="D1926" t="s">
        <v>54</v>
      </c>
      <c r="E1926" t="s">
        <v>1322</v>
      </c>
      <c r="F1926">
        <v>0.193</v>
      </c>
      <c r="G1926">
        <v>0.193</v>
      </c>
      <c r="H1926">
        <v>1</v>
      </c>
      <c r="J1926" t="s">
        <v>95</v>
      </c>
      <c r="K1926" t="s">
        <v>361</v>
      </c>
      <c r="L1926" t="s">
        <v>401</v>
      </c>
      <c r="M1926" t="s">
        <v>9098</v>
      </c>
      <c r="N1926" t="s">
        <v>9116</v>
      </c>
      <c r="O1926">
        <v>0</v>
      </c>
      <c r="P1926">
        <v>0</v>
      </c>
      <c r="Q1926">
        <v>1</v>
      </c>
    </row>
    <row r="1927" spans="1:17" x14ac:dyDescent="0.2">
      <c r="A1927" t="s">
        <v>498</v>
      </c>
      <c r="B1927" t="s">
        <v>134</v>
      </c>
      <c r="C1927" t="s">
        <v>497</v>
      </c>
      <c r="D1927" t="s">
        <v>54</v>
      </c>
      <c r="E1927" t="s">
        <v>1323</v>
      </c>
      <c r="F1927">
        <v>0.193</v>
      </c>
      <c r="G1927">
        <v>0.193</v>
      </c>
      <c r="H1927">
        <v>1</v>
      </c>
      <c r="J1927" t="s">
        <v>95</v>
      </c>
      <c r="K1927" t="s">
        <v>361</v>
      </c>
      <c r="L1927" t="s">
        <v>401</v>
      </c>
      <c r="M1927" t="s">
        <v>9098</v>
      </c>
      <c r="N1927" t="s">
        <v>9117</v>
      </c>
      <c r="O1927">
        <v>0</v>
      </c>
      <c r="P1927">
        <v>0</v>
      </c>
      <c r="Q1927">
        <v>1</v>
      </c>
    </row>
    <row r="1928" spans="1:17" x14ac:dyDescent="0.2">
      <c r="A1928" t="s">
        <v>498</v>
      </c>
      <c r="B1928" t="s">
        <v>134</v>
      </c>
      <c r="C1928" t="s">
        <v>497</v>
      </c>
      <c r="D1928" t="s">
        <v>54</v>
      </c>
      <c r="E1928" t="s">
        <v>1324</v>
      </c>
      <c r="F1928">
        <v>0.193</v>
      </c>
      <c r="G1928">
        <v>0.193</v>
      </c>
      <c r="H1928">
        <v>1</v>
      </c>
      <c r="J1928" t="s">
        <v>95</v>
      </c>
      <c r="K1928" t="s">
        <v>361</v>
      </c>
      <c r="L1928" t="s">
        <v>401</v>
      </c>
      <c r="M1928" t="s">
        <v>9098</v>
      </c>
      <c r="N1928" t="s">
        <v>9118</v>
      </c>
      <c r="O1928">
        <v>0</v>
      </c>
      <c r="P1928">
        <v>0</v>
      </c>
      <c r="Q1928">
        <v>1</v>
      </c>
    </row>
    <row r="1929" spans="1:17" x14ac:dyDescent="0.2">
      <c r="A1929" t="s">
        <v>498</v>
      </c>
      <c r="B1929" t="s">
        <v>134</v>
      </c>
      <c r="C1929" t="s">
        <v>497</v>
      </c>
      <c r="D1929" t="s">
        <v>54</v>
      </c>
      <c r="E1929" t="s">
        <v>1325</v>
      </c>
      <c r="F1929">
        <v>0.193</v>
      </c>
      <c r="G1929">
        <v>0.193</v>
      </c>
      <c r="H1929">
        <v>1</v>
      </c>
      <c r="J1929" t="s">
        <v>95</v>
      </c>
      <c r="K1929" t="s">
        <v>361</v>
      </c>
      <c r="L1929" t="s">
        <v>401</v>
      </c>
      <c r="M1929" t="s">
        <v>9098</v>
      </c>
      <c r="N1929" t="s">
        <v>8982</v>
      </c>
      <c r="O1929">
        <v>0</v>
      </c>
      <c r="P1929">
        <v>0</v>
      </c>
      <c r="Q1929">
        <v>1</v>
      </c>
    </row>
    <row r="1930" spans="1:17" x14ac:dyDescent="0.2">
      <c r="A1930" t="s">
        <v>498</v>
      </c>
      <c r="B1930" t="s">
        <v>134</v>
      </c>
      <c r="C1930" t="s">
        <v>497</v>
      </c>
      <c r="D1930" t="s">
        <v>54</v>
      </c>
      <c r="E1930" t="s">
        <v>1326</v>
      </c>
      <c r="F1930">
        <v>0.193</v>
      </c>
      <c r="G1930">
        <v>0.193</v>
      </c>
      <c r="H1930">
        <v>1</v>
      </c>
      <c r="J1930" t="s">
        <v>95</v>
      </c>
      <c r="K1930" t="s">
        <v>361</v>
      </c>
      <c r="L1930" t="s">
        <v>401</v>
      </c>
      <c r="M1930" t="s">
        <v>9098</v>
      </c>
      <c r="N1930" t="s">
        <v>8987</v>
      </c>
      <c r="O1930">
        <v>0</v>
      </c>
      <c r="P1930">
        <v>0</v>
      </c>
      <c r="Q1930">
        <v>1</v>
      </c>
    </row>
    <row r="1931" spans="1:17" x14ac:dyDescent="0.2">
      <c r="A1931" t="s">
        <v>498</v>
      </c>
      <c r="B1931" t="s">
        <v>134</v>
      </c>
      <c r="C1931" t="s">
        <v>497</v>
      </c>
      <c r="D1931" t="s">
        <v>54</v>
      </c>
      <c r="E1931" t="s">
        <v>1327</v>
      </c>
      <c r="F1931">
        <v>0.193</v>
      </c>
      <c r="G1931">
        <v>0.193</v>
      </c>
      <c r="H1931">
        <v>1</v>
      </c>
      <c r="J1931" t="s">
        <v>95</v>
      </c>
      <c r="K1931" t="s">
        <v>361</v>
      </c>
      <c r="L1931" t="s">
        <v>401</v>
      </c>
      <c r="M1931" t="s">
        <v>9098</v>
      </c>
      <c r="N1931" t="s">
        <v>501</v>
      </c>
      <c r="O1931">
        <v>0</v>
      </c>
      <c r="P1931">
        <v>0</v>
      </c>
      <c r="Q1931">
        <v>1</v>
      </c>
    </row>
    <row r="1932" spans="1:17" x14ac:dyDescent="0.2">
      <c r="A1932" t="s">
        <v>498</v>
      </c>
      <c r="B1932" t="s">
        <v>134</v>
      </c>
      <c r="C1932" t="s">
        <v>497</v>
      </c>
      <c r="D1932" t="s">
        <v>54</v>
      </c>
      <c r="E1932" t="s">
        <v>1328</v>
      </c>
      <c r="F1932">
        <v>0.193</v>
      </c>
      <c r="G1932">
        <v>0.193</v>
      </c>
      <c r="H1932">
        <v>1</v>
      </c>
      <c r="J1932" t="s">
        <v>95</v>
      </c>
      <c r="K1932" t="s">
        <v>362</v>
      </c>
      <c r="L1932" t="s">
        <v>401</v>
      </c>
      <c r="M1932" t="s">
        <v>9098</v>
      </c>
      <c r="N1932" t="s">
        <v>8373</v>
      </c>
      <c r="O1932">
        <v>0</v>
      </c>
      <c r="P1932">
        <v>0</v>
      </c>
      <c r="Q1932">
        <v>1</v>
      </c>
    </row>
    <row r="1933" spans="1:17" x14ac:dyDescent="0.2">
      <c r="A1933" t="s">
        <v>498</v>
      </c>
      <c r="B1933" t="s">
        <v>134</v>
      </c>
      <c r="C1933" t="s">
        <v>497</v>
      </c>
      <c r="D1933" t="s">
        <v>54</v>
      </c>
      <c r="E1933" t="s">
        <v>1329</v>
      </c>
      <c r="F1933">
        <v>0.193</v>
      </c>
      <c r="G1933">
        <v>0.193</v>
      </c>
      <c r="H1933">
        <v>1</v>
      </c>
      <c r="J1933" t="s">
        <v>95</v>
      </c>
      <c r="K1933" t="s">
        <v>362</v>
      </c>
      <c r="L1933" t="s">
        <v>401</v>
      </c>
      <c r="M1933" t="s">
        <v>9098</v>
      </c>
      <c r="N1933" t="s">
        <v>8374</v>
      </c>
      <c r="O1933">
        <v>0</v>
      </c>
      <c r="P1933">
        <v>0</v>
      </c>
      <c r="Q1933">
        <v>1</v>
      </c>
    </row>
    <row r="1934" spans="1:17" x14ac:dyDescent="0.2">
      <c r="A1934" t="s">
        <v>498</v>
      </c>
      <c r="B1934" t="s">
        <v>134</v>
      </c>
      <c r="C1934" t="s">
        <v>497</v>
      </c>
      <c r="D1934" t="s">
        <v>54</v>
      </c>
      <c r="E1934" t="s">
        <v>1330</v>
      </c>
      <c r="F1934">
        <v>0.193</v>
      </c>
      <c r="G1934">
        <v>0.193</v>
      </c>
      <c r="H1934">
        <v>1</v>
      </c>
      <c r="J1934" t="s">
        <v>95</v>
      </c>
      <c r="K1934" t="s">
        <v>362</v>
      </c>
      <c r="L1934" t="s">
        <v>401</v>
      </c>
      <c r="M1934" t="s">
        <v>9098</v>
      </c>
      <c r="N1934" t="s">
        <v>8375</v>
      </c>
      <c r="O1934">
        <v>0</v>
      </c>
      <c r="P1934">
        <v>0</v>
      </c>
      <c r="Q1934">
        <v>1</v>
      </c>
    </row>
    <row r="1935" spans="1:17" x14ac:dyDescent="0.2">
      <c r="A1935" t="s">
        <v>498</v>
      </c>
      <c r="B1935" t="s">
        <v>134</v>
      </c>
      <c r="C1935" t="s">
        <v>497</v>
      </c>
      <c r="D1935" t="s">
        <v>54</v>
      </c>
      <c r="E1935" t="s">
        <v>1331</v>
      </c>
      <c r="F1935">
        <v>0.193</v>
      </c>
      <c r="G1935">
        <v>0.193</v>
      </c>
      <c r="H1935">
        <v>1</v>
      </c>
      <c r="J1935" t="s">
        <v>95</v>
      </c>
      <c r="K1935" t="s">
        <v>362</v>
      </c>
      <c r="L1935" t="s">
        <v>401</v>
      </c>
      <c r="M1935" t="s">
        <v>9098</v>
      </c>
      <c r="N1935" t="s">
        <v>8369</v>
      </c>
      <c r="O1935">
        <v>0</v>
      </c>
      <c r="P1935">
        <v>0</v>
      </c>
      <c r="Q1935">
        <v>1</v>
      </c>
    </row>
    <row r="1936" spans="1:17" x14ac:dyDescent="0.2">
      <c r="A1936" t="s">
        <v>498</v>
      </c>
      <c r="B1936" t="s">
        <v>134</v>
      </c>
      <c r="C1936" t="s">
        <v>497</v>
      </c>
      <c r="D1936" t="s">
        <v>54</v>
      </c>
      <c r="E1936" t="s">
        <v>1332</v>
      </c>
      <c r="F1936">
        <v>0.193</v>
      </c>
      <c r="G1936">
        <v>0.193</v>
      </c>
      <c r="H1936">
        <v>1</v>
      </c>
      <c r="J1936" t="s">
        <v>95</v>
      </c>
      <c r="K1936" t="s">
        <v>362</v>
      </c>
      <c r="L1936" t="s">
        <v>401</v>
      </c>
      <c r="M1936" t="s">
        <v>9098</v>
      </c>
      <c r="N1936" t="s">
        <v>500</v>
      </c>
      <c r="O1936">
        <v>0</v>
      </c>
      <c r="P1936">
        <v>0</v>
      </c>
      <c r="Q1936">
        <v>1</v>
      </c>
    </row>
    <row r="1937" spans="1:17" x14ac:dyDescent="0.2">
      <c r="A1937" t="s">
        <v>498</v>
      </c>
      <c r="B1937" t="s">
        <v>134</v>
      </c>
      <c r="C1937" t="s">
        <v>497</v>
      </c>
      <c r="D1937" t="s">
        <v>54</v>
      </c>
      <c r="E1937" t="s">
        <v>1333</v>
      </c>
      <c r="F1937">
        <v>0.193</v>
      </c>
      <c r="G1937">
        <v>0.193</v>
      </c>
      <c r="H1937">
        <v>1</v>
      </c>
      <c r="J1937" t="s">
        <v>95</v>
      </c>
      <c r="K1937" t="s">
        <v>362</v>
      </c>
      <c r="L1937" t="s">
        <v>401</v>
      </c>
      <c r="M1937" t="s">
        <v>9098</v>
      </c>
      <c r="N1937" t="s">
        <v>8379</v>
      </c>
      <c r="O1937">
        <v>0</v>
      </c>
      <c r="P1937">
        <v>0</v>
      </c>
      <c r="Q1937">
        <v>1</v>
      </c>
    </row>
    <row r="1938" spans="1:17" x14ac:dyDescent="0.2">
      <c r="A1938" t="s">
        <v>498</v>
      </c>
      <c r="B1938" t="s">
        <v>134</v>
      </c>
      <c r="C1938" t="s">
        <v>497</v>
      </c>
      <c r="D1938" t="s">
        <v>54</v>
      </c>
      <c r="E1938" t="s">
        <v>1334</v>
      </c>
      <c r="F1938">
        <v>0.193</v>
      </c>
      <c r="G1938">
        <v>0.193</v>
      </c>
      <c r="H1938">
        <v>1</v>
      </c>
      <c r="J1938" t="s">
        <v>95</v>
      </c>
      <c r="K1938" t="s">
        <v>362</v>
      </c>
      <c r="L1938" t="s">
        <v>401</v>
      </c>
      <c r="M1938" t="s">
        <v>9098</v>
      </c>
      <c r="N1938" t="s">
        <v>8254</v>
      </c>
      <c r="O1938">
        <v>0</v>
      </c>
      <c r="P1938">
        <v>0</v>
      </c>
      <c r="Q1938">
        <v>1</v>
      </c>
    </row>
    <row r="1939" spans="1:17" x14ac:dyDescent="0.2">
      <c r="A1939" t="s">
        <v>498</v>
      </c>
      <c r="B1939" t="s">
        <v>134</v>
      </c>
      <c r="C1939" t="s">
        <v>497</v>
      </c>
      <c r="D1939" t="s">
        <v>54</v>
      </c>
      <c r="E1939" t="s">
        <v>1335</v>
      </c>
      <c r="F1939">
        <v>0.193</v>
      </c>
      <c r="G1939">
        <v>0.193</v>
      </c>
      <c r="H1939">
        <v>1</v>
      </c>
      <c r="J1939" t="s">
        <v>95</v>
      </c>
      <c r="K1939" t="s">
        <v>362</v>
      </c>
      <c r="L1939" t="s">
        <v>401</v>
      </c>
      <c r="M1939" t="s">
        <v>9098</v>
      </c>
      <c r="N1939" t="s">
        <v>8659</v>
      </c>
      <c r="O1939">
        <v>0</v>
      </c>
      <c r="P1939">
        <v>0</v>
      </c>
      <c r="Q1939">
        <v>1</v>
      </c>
    </row>
    <row r="1940" spans="1:17" x14ac:dyDescent="0.2">
      <c r="A1940" t="s">
        <v>498</v>
      </c>
      <c r="B1940" t="s">
        <v>134</v>
      </c>
      <c r="C1940" t="s">
        <v>497</v>
      </c>
      <c r="D1940" t="s">
        <v>54</v>
      </c>
      <c r="E1940" t="s">
        <v>1336</v>
      </c>
      <c r="F1940">
        <v>0.193</v>
      </c>
      <c r="G1940">
        <v>0.193</v>
      </c>
      <c r="H1940">
        <v>1</v>
      </c>
      <c r="J1940" t="s">
        <v>95</v>
      </c>
      <c r="K1940" t="s">
        <v>362</v>
      </c>
      <c r="L1940" t="s">
        <v>401</v>
      </c>
      <c r="M1940" t="s">
        <v>9098</v>
      </c>
      <c r="N1940" t="s">
        <v>8658</v>
      </c>
      <c r="O1940">
        <v>0</v>
      </c>
      <c r="P1940">
        <v>0</v>
      </c>
      <c r="Q1940">
        <v>1</v>
      </c>
    </row>
    <row r="1941" spans="1:17" x14ac:dyDescent="0.2">
      <c r="A1941" t="s">
        <v>498</v>
      </c>
      <c r="B1941" t="s">
        <v>134</v>
      </c>
      <c r="C1941" t="s">
        <v>497</v>
      </c>
      <c r="D1941" t="s">
        <v>54</v>
      </c>
      <c r="E1941" t="s">
        <v>1337</v>
      </c>
      <c r="F1941">
        <v>0.193</v>
      </c>
      <c r="G1941">
        <v>0.193</v>
      </c>
      <c r="H1941">
        <v>1</v>
      </c>
      <c r="J1941" t="s">
        <v>95</v>
      </c>
      <c r="K1941" t="s">
        <v>362</v>
      </c>
      <c r="L1941" t="s">
        <v>401</v>
      </c>
      <c r="M1941" t="s">
        <v>9098</v>
      </c>
      <c r="N1941" t="s">
        <v>8656</v>
      </c>
      <c r="O1941">
        <v>0</v>
      </c>
      <c r="P1941">
        <v>0</v>
      </c>
      <c r="Q1941">
        <v>1</v>
      </c>
    </row>
    <row r="1942" spans="1:17" x14ac:dyDescent="0.2">
      <c r="A1942" t="s">
        <v>498</v>
      </c>
      <c r="B1942" t="s">
        <v>134</v>
      </c>
      <c r="C1942" t="s">
        <v>497</v>
      </c>
      <c r="D1942" t="s">
        <v>54</v>
      </c>
      <c r="E1942" t="s">
        <v>1338</v>
      </c>
      <c r="F1942">
        <v>0.193</v>
      </c>
      <c r="G1942">
        <v>0.193</v>
      </c>
      <c r="H1942">
        <v>1</v>
      </c>
      <c r="J1942" t="s">
        <v>95</v>
      </c>
      <c r="K1942" t="s">
        <v>362</v>
      </c>
      <c r="L1942" t="s">
        <v>401</v>
      </c>
      <c r="M1942" t="s">
        <v>9098</v>
      </c>
      <c r="N1942" t="s">
        <v>8657</v>
      </c>
      <c r="O1942">
        <v>0</v>
      </c>
      <c r="P1942">
        <v>0</v>
      </c>
      <c r="Q1942">
        <v>1</v>
      </c>
    </row>
    <row r="1943" spans="1:17" x14ac:dyDescent="0.2">
      <c r="A1943" t="s">
        <v>498</v>
      </c>
      <c r="B1943" t="s">
        <v>134</v>
      </c>
      <c r="C1943" t="s">
        <v>497</v>
      </c>
      <c r="D1943" t="s">
        <v>54</v>
      </c>
      <c r="E1943" t="s">
        <v>1339</v>
      </c>
      <c r="F1943">
        <v>0.193</v>
      </c>
      <c r="G1943">
        <v>0.193</v>
      </c>
      <c r="H1943">
        <v>1</v>
      </c>
      <c r="J1943" t="s">
        <v>95</v>
      </c>
      <c r="K1943" t="s">
        <v>362</v>
      </c>
      <c r="L1943" t="s">
        <v>401</v>
      </c>
      <c r="M1943" t="s">
        <v>9098</v>
      </c>
      <c r="N1943" t="s">
        <v>9104</v>
      </c>
      <c r="O1943">
        <v>0</v>
      </c>
      <c r="P1943">
        <v>0</v>
      </c>
      <c r="Q1943">
        <v>1</v>
      </c>
    </row>
    <row r="1944" spans="1:17" x14ac:dyDescent="0.2">
      <c r="A1944" t="s">
        <v>498</v>
      </c>
      <c r="B1944" t="s">
        <v>134</v>
      </c>
      <c r="C1944" t="s">
        <v>497</v>
      </c>
      <c r="D1944" t="s">
        <v>54</v>
      </c>
      <c r="E1944" t="s">
        <v>1340</v>
      </c>
      <c r="F1944">
        <v>0.193</v>
      </c>
      <c r="G1944">
        <v>0.193</v>
      </c>
      <c r="H1944">
        <v>1</v>
      </c>
      <c r="J1944" t="s">
        <v>95</v>
      </c>
      <c r="K1944" t="s">
        <v>362</v>
      </c>
      <c r="L1944" t="s">
        <v>401</v>
      </c>
      <c r="M1944" t="s">
        <v>9098</v>
      </c>
      <c r="N1944" t="s">
        <v>8981</v>
      </c>
      <c r="O1944">
        <v>0</v>
      </c>
      <c r="P1944">
        <v>0</v>
      </c>
      <c r="Q1944">
        <v>1</v>
      </c>
    </row>
    <row r="1945" spans="1:17" x14ac:dyDescent="0.2">
      <c r="A1945" t="s">
        <v>498</v>
      </c>
      <c r="B1945" t="s">
        <v>134</v>
      </c>
      <c r="C1945" t="s">
        <v>497</v>
      </c>
      <c r="D1945" t="s">
        <v>54</v>
      </c>
      <c r="E1945" t="s">
        <v>1341</v>
      </c>
      <c r="F1945">
        <v>0.193</v>
      </c>
      <c r="G1945">
        <v>0.193</v>
      </c>
      <c r="H1945">
        <v>1</v>
      </c>
      <c r="J1945" t="s">
        <v>95</v>
      </c>
      <c r="K1945" t="s">
        <v>362</v>
      </c>
      <c r="L1945" t="s">
        <v>401</v>
      </c>
      <c r="M1945" t="s">
        <v>9098</v>
      </c>
      <c r="N1945" t="s">
        <v>8984</v>
      </c>
      <c r="O1945">
        <v>0</v>
      </c>
      <c r="P1945">
        <v>0</v>
      </c>
      <c r="Q1945">
        <v>1</v>
      </c>
    </row>
    <row r="1946" spans="1:17" x14ac:dyDescent="0.2">
      <c r="A1946" t="s">
        <v>498</v>
      </c>
      <c r="B1946" t="s">
        <v>134</v>
      </c>
      <c r="C1946" t="s">
        <v>497</v>
      </c>
      <c r="D1946" t="s">
        <v>54</v>
      </c>
      <c r="E1946" t="s">
        <v>1342</v>
      </c>
      <c r="F1946">
        <v>0.193</v>
      </c>
      <c r="G1946">
        <v>0.193</v>
      </c>
      <c r="H1946">
        <v>1</v>
      </c>
      <c r="J1946" t="s">
        <v>95</v>
      </c>
      <c r="K1946" t="s">
        <v>362</v>
      </c>
      <c r="L1946" t="s">
        <v>401</v>
      </c>
      <c r="M1946" t="s">
        <v>9098</v>
      </c>
      <c r="N1946" t="s">
        <v>9109</v>
      </c>
      <c r="O1946">
        <v>0</v>
      </c>
      <c r="P1946">
        <v>0</v>
      </c>
      <c r="Q1946">
        <v>1</v>
      </c>
    </row>
    <row r="1947" spans="1:17" x14ac:dyDescent="0.2">
      <c r="A1947" t="s">
        <v>498</v>
      </c>
      <c r="B1947" t="s">
        <v>134</v>
      </c>
      <c r="C1947" t="s">
        <v>497</v>
      </c>
      <c r="D1947" t="s">
        <v>54</v>
      </c>
      <c r="E1947" t="s">
        <v>1343</v>
      </c>
      <c r="F1947">
        <v>0.193</v>
      </c>
      <c r="G1947">
        <v>0.193</v>
      </c>
      <c r="H1947">
        <v>1</v>
      </c>
      <c r="J1947" t="s">
        <v>95</v>
      </c>
      <c r="K1947" t="s">
        <v>362</v>
      </c>
      <c r="L1947" t="s">
        <v>401</v>
      </c>
      <c r="M1947" t="s">
        <v>9098</v>
      </c>
      <c r="N1947" t="s">
        <v>9123</v>
      </c>
      <c r="O1947">
        <v>0</v>
      </c>
      <c r="P1947">
        <v>0</v>
      </c>
      <c r="Q1947">
        <v>1</v>
      </c>
    </row>
    <row r="1948" spans="1:17" x14ac:dyDescent="0.2">
      <c r="A1948" t="s">
        <v>498</v>
      </c>
      <c r="B1948" t="s">
        <v>134</v>
      </c>
      <c r="C1948" t="s">
        <v>497</v>
      </c>
      <c r="D1948" t="s">
        <v>54</v>
      </c>
      <c r="E1948" t="s">
        <v>1344</v>
      </c>
      <c r="F1948">
        <v>0.193</v>
      </c>
      <c r="G1948">
        <v>0.193</v>
      </c>
      <c r="H1948">
        <v>1</v>
      </c>
      <c r="J1948" t="s">
        <v>95</v>
      </c>
      <c r="K1948" t="s">
        <v>362</v>
      </c>
      <c r="L1948" t="s">
        <v>401</v>
      </c>
      <c r="M1948" t="s">
        <v>9098</v>
      </c>
      <c r="N1948" t="s">
        <v>9110</v>
      </c>
      <c r="O1948">
        <v>0</v>
      </c>
      <c r="P1948">
        <v>0</v>
      </c>
      <c r="Q1948">
        <v>1</v>
      </c>
    </row>
    <row r="1949" spans="1:17" x14ac:dyDescent="0.2">
      <c r="A1949" t="s">
        <v>498</v>
      </c>
      <c r="B1949" t="s">
        <v>134</v>
      </c>
      <c r="C1949" t="s">
        <v>497</v>
      </c>
      <c r="D1949" t="s">
        <v>54</v>
      </c>
      <c r="E1949" t="s">
        <v>1345</v>
      </c>
      <c r="F1949">
        <v>0.19400000000000001</v>
      </c>
      <c r="G1949">
        <v>0.19400000000000001</v>
      </c>
      <c r="H1949">
        <v>1</v>
      </c>
      <c r="J1949" t="s">
        <v>95</v>
      </c>
      <c r="K1949" t="s">
        <v>362</v>
      </c>
      <c r="L1949" t="s">
        <v>401</v>
      </c>
      <c r="M1949" t="s">
        <v>9098</v>
      </c>
      <c r="N1949" t="s">
        <v>9111</v>
      </c>
      <c r="O1949">
        <v>0</v>
      </c>
      <c r="P1949">
        <v>0</v>
      </c>
      <c r="Q1949">
        <v>1</v>
      </c>
    </row>
    <row r="1950" spans="1:17" x14ac:dyDescent="0.2">
      <c r="A1950" t="s">
        <v>498</v>
      </c>
      <c r="B1950" t="s">
        <v>134</v>
      </c>
      <c r="C1950" t="s">
        <v>497</v>
      </c>
      <c r="D1950" t="s">
        <v>54</v>
      </c>
      <c r="E1950" t="s">
        <v>1346</v>
      </c>
      <c r="F1950">
        <v>0.193</v>
      </c>
      <c r="G1950">
        <v>0.193</v>
      </c>
      <c r="H1950">
        <v>1</v>
      </c>
      <c r="J1950" t="s">
        <v>95</v>
      </c>
      <c r="K1950" t="s">
        <v>362</v>
      </c>
      <c r="L1950" t="s">
        <v>401</v>
      </c>
      <c r="M1950" t="s">
        <v>9098</v>
      </c>
      <c r="N1950" t="s">
        <v>9112</v>
      </c>
      <c r="O1950">
        <v>0</v>
      </c>
      <c r="P1950">
        <v>0</v>
      </c>
      <c r="Q1950">
        <v>1</v>
      </c>
    </row>
    <row r="1951" spans="1:17" x14ac:dyDescent="0.2">
      <c r="A1951" t="s">
        <v>498</v>
      </c>
      <c r="B1951" t="s">
        <v>134</v>
      </c>
      <c r="C1951" t="s">
        <v>497</v>
      </c>
      <c r="D1951" t="s">
        <v>54</v>
      </c>
      <c r="E1951" t="s">
        <v>1347</v>
      </c>
      <c r="F1951">
        <v>0.193</v>
      </c>
      <c r="G1951">
        <v>0.193</v>
      </c>
      <c r="H1951">
        <v>1</v>
      </c>
      <c r="J1951" t="s">
        <v>95</v>
      </c>
      <c r="K1951" t="s">
        <v>362</v>
      </c>
      <c r="L1951" t="s">
        <v>401</v>
      </c>
      <c r="M1951" t="s">
        <v>9098</v>
      </c>
      <c r="N1951" t="s">
        <v>9114</v>
      </c>
      <c r="O1951">
        <v>0</v>
      </c>
      <c r="P1951">
        <v>0</v>
      </c>
      <c r="Q1951">
        <v>1</v>
      </c>
    </row>
    <row r="1952" spans="1:17" x14ac:dyDescent="0.2">
      <c r="A1952" t="s">
        <v>498</v>
      </c>
      <c r="B1952" t="s">
        <v>134</v>
      </c>
      <c r="C1952" t="s">
        <v>497</v>
      </c>
      <c r="D1952" t="s">
        <v>54</v>
      </c>
      <c r="E1952" t="s">
        <v>1348</v>
      </c>
      <c r="F1952">
        <v>0.193</v>
      </c>
      <c r="G1952">
        <v>0.193</v>
      </c>
      <c r="H1952">
        <v>1</v>
      </c>
      <c r="J1952" t="s">
        <v>95</v>
      </c>
      <c r="K1952" t="s">
        <v>362</v>
      </c>
      <c r="L1952" t="s">
        <v>401</v>
      </c>
      <c r="M1952" t="s">
        <v>9098</v>
      </c>
      <c r="N1952" t="s">
        <v>9115</v>
      </c>
      <c r="O1952">
        <v>0</v>
      </c>
      <c r="P1952">
        <v>0</v>
      </c>
      <c r="Q1952">
        <v>1</v>
      </c>
    </row>
    <row r="1953" spans="1:17" x14ac:dyDescent="0.2">
      <c r="A1953" t="s">
        <v>498</v>
      </c>
      <c r="B1953" t="s">
        <v>134</v>
      </c>
      <c r="C1953" t="s">
        <v>497</v>
      </c>
      <c r="D1953" t="s">
        <v>54</v>
      </c>
      <c r="E1953" t="s">
        <v>1349</v>
      </c>
      <c r="F1953">
        <v>0.193</v>
      </c>
      <c r="G1953">
        <v>0.193</v>
      </c>
      <c r="H1953">
        <v>1</v>
      </c>
      <c r="J1953" t="s">
        <v>95</v>
      </c>
      <c r="K1953" t="s">
        <v>362</v>
      </c>
      <c r="L1953" t="s">
        <v>401</v>
      </c>
      <c r="M1953" t="s">
        <v>9098</v>
      </c>
      <c r="N1953" t="s">
        <v>9116</v>
      </c>
      <c r="O1953">
        <v>0</v>
      </c>
      <c r="P1953">
        <v>0</v>
      </c>
      <c r="Q1953">
        <v>1</v>
      </c>
    </row>
    <row r="1954" spans="1:17" x14ac:dyDescent="0.2">
      <c r="A1954" t="s">
        <v>498</v>
      </c>
      <c r="B1954" t="s">
        <v>134</v>
      </c>
      <c r="C1954" t="s">
        <v>497</v>
      </c>
      <c r="D1954" t="s">
        <v>54</v>
      </c>
      <c r="E1954" t="s">
        <v>1350</v>
      </c>
      <c r="F1954">
        <v>0.193</v>
      </c>
      <c r="G1954">
        <v>0.193</v>
      </c>
      <c r="H1954">
        <v>1</v>
      </c>
      <c r="J1954" t="s">
        <v>95</v>
      </c>
      <c r="K1954" t="s">
        <v>362</v>
      </c>
      <c r="L1954" t="s">
        <v>401</v>
      </c>
      <c r="M1954" t="s">
        <v>9098</v>
      </c>
      <c r="N1954" t="s">
        <v>9117</v>
      </c>
      <c r="O1954">
        <v>0</v>
      </c>
      <c r="P1954">
        <v>0</v>
      </c>
      <c r="Q1954">
        <v>1</v>
      </c>
    </row>
    <row r="1955" spans="1:17" x14ac:dyDescent="0.2">
      <c r="A1955" t="s">
        <v>498</v>
      </c>
      <c r="B1955" t="s">
        <v>134</v>
      </c>
      <c r="C1955" t="s">
        <v>497</v>
      </c>
      <c r="D1955" t="s">
        <v>54</v>
      </c>
      <c r="E1955" t="s">
        <v>1351</v>
      </c>
      <c r="F1955">
        <v>0.21299999999999999</v>
      </c>
      <c r="G1955">
        <v>0.21299999999999999</v>
      </c>
      <c r="H1955">
        <v>1</v>
      </c>
      <c r="J1955" t="s">
        <v>95</v>
      </c>
      <c r="K1955" t="s">
        <v>362</v>
      </c>
      <c r="L1955" t="s">
        <v>401</v>
      </c>
      <c r="M1955" t="s">
        <v>9098</v>
      </c>
      <c r="N1955" t="s">
        <v>9118</v>
      </c>
      <c r="O1955">
        <v>0</v>
      </c>
      <c r="P1955">
        <v>0</v>
      </c>
      <c r="Q1955">
        <v>1</v>
      </c>
    </row>
    <row r="1956" spans="1:17" x14ac:dyDescent="0.2">
      <c r="A1956" t="s">
        <v>498</v>
      </c>
      <c r="B1956" t="s">
        <v>134</v>
      </c>
      <c r="C1956" t="s">
        <v>497</v>
      </c>
      <c r="D1956" t="s">
        <v>54</v>
      </c>
      <c r="E1956" t="s">
        <v>1352</v>
      </c>
      <c r="F1956">
        <v>0.193</v>
      </c>
      <c r="G1956">
        <v>0.193</v>
      </c>
      <c r="H1956">
        <v>1</v>
      </c>
      <c r="J1956" t="s">
        <v>95</v>
      </c>
      <c r="K1956" t="s">
        <v>362</v>
      </c>
      <c r="L1956" t="s">
        <v>401</v>
      </c>
      <c r="M1956" t="s">
        <v>9098</v>
      </c>
      <c r="N1956" t="s">
        <v>8982</v>
      </c>
      <c r="O1956">
        <v>0</v>
      </c>
      <c r="P1956">
        <v>0</v>
      </c>
      <c r="Q1956">
        <v>1</v>
      </c>
    </row>
    <row r="1957" spans="1:17" x14ac:dyDescent="0.2">
      <c r="A1957" t="s">
        <v>498</v>
      </c>
      <c r="B1957" t="s">
        <v>134</v>
      </c>
      <c r="C1957" t="s">
        <v>497</v>
      </c>
      <c r="D1957" t="s">
        <v>54</v>
      </c>
      <c r="E1957" t="s">
        <v>1353</v>
      </c>
      <c r="F1957">
        <v>0.19400000000000001</v>
      </c>
      <c r="G1957">
        <v>0.19400000000000001</v>
      </c>
      <c r="H1957">
        <v>1</v>
      </c>
      <c r="J1957" t="s">
        <v>95</v>
      </c>
      <c r="K1957" t="s">
        <v>362</v>
      </c>
      <c r="L1957" t="s">
        <v>401</v>
      </c>
      <c r="M1957" t="s">
        <v>9098</v>
      </c>
      <c r="N1957" t="s">
        <v>8987</v>
      </c>
      <c r="O1957">
        <v>0</v>
      </c>
      <c r="P1957">
        <v>0</v>
      </c>
      <c r="Q1957">
        <v>1</v>
      </c>
    </row>
    <row r="1958" spans="1:17" x14ac:dyDescent="0.2">
      <c r="A1958" t="s">
        <v>498</v>
      </c>
      <c r="B1958" t="s">
        <v>134</v>
      </c>
      <c r="C1958" t="s">
        <v>497</v>
      </c>
      <c r="D1958" t="s">
        <v>54</v>
      </c>
      <c r="E1958" t="s">
        <v>1354</v>
      </c>
      <c r="F1958">
        <v>0.193</v>
      </c>
      <c r="G1958">
        <v>0.193</v>
      </c>
      <c r="H1958">
        <v>1</v>
      </c>
      <c r="J1958" t="s">
        <v>95</v>
      </c>
      <c r="K1958" t="s">
        <v>362</v>
      </c>
      <c r="L1958" t="s">
        <v>401</v>
      </c>
      <c r="M1958" t="s">
        <v>9098</v>
      </c>
      <c r="N1958" t="s">
        <v>501</v>
      </c>
      <c r="O1958">
        <v>0</v>
      </c>
      <c r="P1958">
        <v>0</v>
      </c>
      <c r="Q1958">
        <v>1</v>
      </c>
    </row>
    <row r="1959" spans="1:17" x14ac:dyDescent="0.2">
      <c r="A1959" t="s">
        <v>498</v>
      </c>
      <c r="B1959" t="s">
        <v>134</v>
      </c>
      <c r="C1959" t="s">
        <v>497</v>
      </c>
      <c r="D1959" t="s">
        <v>54</v>
      </c>
      <c r="E1959" t="s">
        <v>1355</v>
      </c>
      <c r="F1959">
        <v>0.193</v>
      </c>
      <c r="G1959">
        <v>0.193</v>
      </c>
      <c r="H1959">
        <v>1</v>
      </c>
      <c r="J1959" t="s">
        <v>95</v>
      </c>
      <c r="K1959" t="s">
        <v>371</v>
      </c>
      <c r="L1959" t="s">
        <v>402</v>
      </c>
      <c r="M1959" t="s">
        <v>9097</v>
      </c>
      <c r="N1959" t="s">
        <v>8249</v>
      </c>
      <c r="O1959">
        <v>0</v>
      </c>
      <c r="P1959">
        <v>0</v>
      </c>
      <c r="Q1959">
        <v>1</v>
      </c>
    </row>
    <row r="1960" spans="1:17" x14ac:dyDescent="0.2">
      <c r="A1960" t="s">
        <v>498</v>
      </c>
      <c r="B1960" t="s">
        <v>134</v>
      </c>
      <c r="C1960" t="s">
        <v>497</v>
      </c>
      <c r="D1960" t="s">
        <v>54</v>
      </c>
      <c r="E1960" t="s">
        <v>1356</v>
      </c>
      <c r="F1960">
        <v>0.193</v>
      </c>
      <c r="G1960">
        <v>0.193</v>
      </c>
      <c r="H1960">
        <v>1</v>
      </c>
      <c r="J1960" t="s">
        <v>95</v>
      </c>
      <c r="K1960" t="s">
        <v>371</v>
      </c>
      <c r="L1960" t="s">
        <v>402</v>
      </c>
      <c r="M1960" t="s">
        <v>9097</v>
      </c>
      <c r="N1960" t="s">
        <v>8983</v>
      </c>
      <c r="O1960">
        <v>0</v>
      </c>
      <c r="P1960">
        <v>0</v>
      </c>
      <c r="Q1960">
        <v>1</v>
      </c>
    </row>
    <row r="1961" spans="1:17" x14ac:dyDescent="0.2">
      <c r="A1961" t="s">
        <v>498</v>
      </c>
      <c r="B1961" t="s">
        <v>134</v>
      </c>
      <c r="C1961" t="s">
        <v>497</v>
      </c>
      <c r="D1961" t="s">
        <v>54</v>
      </c>
      <c r="E1961" t="s">
        <v>1357</v>
      </c>
      <c r="F1961">
        <v>0.193</v>
      </c>
      <c r="G1961">
        <v>0.193</v>
      </c>
      <c r="H1961">
        <v>1</v>
      </c>
      <c r="J1961" t="s">
        <v>95</v>
      </c>
      <c r="K1961" t="s">
        <v>371</v>
      </c>
      <c r="L1961" t="s">
        <v>402</v>
      </c>
      <c r="M1961" t="s">
        <v>9097</v>
      </c>
      <c r="N1961" t="s">
        <v>8250</v>
      </c>
      <c r="O1961">
        <v>0</v>
      </c>
      <c r="P1961">
        <v>0</v>
      </c>
      <c r="Q1961">
        <v>1</v>
      </c>
    </row>
    <row r="1962" spans="1:17" x14ac:dyDescent="0.2">
      <c r="A1962" t="s">
        <v>498</v>
      </c>
      <c r="B1962" t="s">
        <v>134</v>
      </c>
      <c r="C1962" t="s">
        <v>497</v>
      </c>
      <c r="D1962" t="s">
        <v>54</v>
      </c>
      <c r="E1962" t="s">
        <v>1358</v>
      </c>
      <c r="F1962">
        <v>0.193</v>
      </c>
      <c r="G1962">
        <v>0.193</v>
      </c>
      <c r="H1962">
        <v>1</v>
      </c>
      <c r="J1962" t="s">
        <v>95</v>
      </c>
      <c r="K1962" t="s">
        <v>371</v>
      </c>
      <c r="L1962" t="s">
        <v>402</v>
      </c>
      <c r="M1962" t="s">
        <v>9097</v>
      </c>
      <c r="N1962" t="s">
        <v>8251</v>
      </c>
      <c r="O1962">
        <v>0</v>
      </c>
      <c r="P1962">
        <v>0</v>
      </c>
      <c r="Q1962">
        <v>1</v>
      </c>
    </row>
    <row r="1963" spans="1:17" x14ac:dyDescent="0.2">
      <c r="A1963" t="s">
        <v>498</v>
      </c>
      <c r="B1963" t="s">
        <v>134</v>
      </c>
      <c r="C1963" t="s">
        <v>497</v>
      </c>
      <c r="D1963" t="s">
        <v>54</v>
      </c>
      <c r="E1963" t="s">
        <v>1359</v>
      </c>
      <c r="F1963">
        <v>0.193</v>
      </c>
      <c r="G1963">
        <v>0.193</v>
      </c>
      <c r="H1963">
        <v>1</v>
      </c>
      <c r="J1963" t="s">
        <v>95</v>
      </c>
      <c r="K1963" t="s">
        <v>371</v>
      </c>
      <c r="L1963" t="s">
        <v>402</v>
      </c>
      <c r="M1963" t="s">
        <v>9097</v>
      </c>
      <c r="N1963" t="s">
        <v>8252</v>
      </c>
      <c r="O1963">
        <v>0</v>
      </c>
      <c r="P1963">
        <v>0</v>
      </c>
      <c r="Q1963">
        <v>1</v>
      </c>
    </row>
    <row r="1964" spans="1:17" x14ac:dyDescent="0.2">
      <c r="A1964" t="s">
        <v>498</v>
      </c>
      <c r="B1964" t="s">
        <v>134</v>
      </c>
      <c r="C1964" t="s">
        <v>497</v>
      </c>
      <c r="D1964" t="s">
        <v>54</v>
      </c>
      <c r="E1964" t="s">
        <v>1360</v>
      </c>
      <c r="F1964">
        <v>0.193</v>
      </c>
      <c r="G1964">
        <v>0.193</v>
      </c>
      <c r="H1964">
        <v>1</v>
      </c>
      <c r="J1964" t="s">
        <v>95</v>
      </c>
      <c r="K1964" t="s">
        <v>371</v>
      </c>
      <c r="L1964" t="s">
        <v>402</v>
      </c>
      <c r="M1964" t="s">
        <v>9097</v>
      </c>
      <c r="N1964" t="s">
        <v>8253</v>
      </c>
      <c r="O1964">
        <v>0</v>
      </c>
      <c r="P1964">
        <v>0</v>
      </c>
      <c r="Q1964">
        <v>1</v>
      </c>
    </row>
    <row r="1965" spans="1:17" x14ac:dyDescent="0.2">
      <c r="A1965" t="s">
        <v>498</v>
      </c>
      <c r="B1965" t="s">
        <v>134</v>
      </c>
      <c r="C1965" t="s">
        <v>497</v>
      </c>
      <c r="D1965" t="s">
        <v>54</v>
      </c>
      <c r="E1965" t="s">
        <v>1361</v>
      </c>
      <c r="F1965">
        <v>0.19400000000000001</v>
      </c>
      <c r="G1965">
        <v>0.19400000000000001</v>
      </c>
      <c r="H1965">
        <v>1</v>
      </c>
      <c r="J1965" t="s">
        <v>95</v>
      </c>
      <c r="K1965" t="s">
        <v>371</v>
      </c>
      <c r="L1965" t="s">
        <v>402</v>
      </c>
      <c r="M1965" t="s">
        <v>9097</v>
      </c>
      <c r="N1965" t="s">
        <v>8382</v>
      </c>
      <c r="O1965">
        <v>0</v>
      </c>
      <c r="P1965">
        <v>0</v>
      </c>
      <c r="Q1965">
        <v>1</v>
      </c>
    </row>
    <row r="1966" spans="1:17" x14ac:dyDescent="0.2">
      <c r="A1966" t="s">
        <v>498</v>
      </c>
      <c r="B1966" t="s">
        <v>134</v>
      </c>
      <c r="C1966" t="s">
        <v>497</v>
      </c>
      <c r="D1966" t="s">
        <v>54</v>
      </c>
      <c r="E1966" t="s">
        <v>1362</v>
      </c>
      <c r="F1966">
        <v>0.193</v>
      </c>
      <c r="G1966">
        <v>0.193</v>
      </c>
      <c r="H1966">
        <v>1</v>
      </c>
      <c r="J1966" t="s">
        <v>95</v>
      </c>
      <c r="K1966" t="s">
        <v>371</v>
      </c>
      <c r="L1966" t="s">
        <v>402</v>
      </c>
      <c r="M1966" t="s">
        <v>9097</v>
      </c>
      <c r="N1966" t="s">
        <v>8370</v>
      </c>
      <c r="O1966">
        <v>0</v>
      </c>
      <c r="P1966">
        <v>0</v>
      </c>
      <c r="Q1966">
        <v>1</v>
      </c>
    </row>
    <row r="1967" spans="1:17" x14ac:dyDescent="0.2">
      <c r="A1967" t="s">
        <v>498</v>
      </c>
      <c r="B1967" t="s">
        <v>134</v>
      </c>
      <c r="C1967" t="s">
        <v>497</v>
      </c>
      <c r="D1967" t="s">
        <v>54</v>
      </c>
      <c r="E1967" t="s">
        <v>1363</v>
      </c>
      <c r="F1967">
        <v>0.193</v>
      </c>
      <c r="G1967">
        <v>0.193</v>
      </c>
      <c r="H1967">
        <v>1</v>
      </c>
      <c r="J1967" t="s">
        <v>95</v>
      </c>
      <c r="K1967" t="s">
        <v>371</v>
      </c>
      <c r="L1967" t="s">
        <v>402</v>
      </c>
      <c r="M1967" t="s">
        <v>9097</v>
      </c>
      <c r="N1967" t="s">
        <v>9099</v>
      </c>
      <c r="O1967">
        <v>0</v>
      </c>
      <c r="P1967">
        <v>0</v>
      </c>
      <c r="Q1967">
        <v>1</v>
      </c>
    </row>
    <row r="1968" spans="1:17" x14ac:dyDescent="0.2">
      <c r="A1968" t="s">
        <v>498</v>
      </c>
      <c r="B1968" t="s">
        <v>134</v>
      </c>
      <c r="C1968" t="s">
        <v>497</v>
      </c>
      <c r="D1968" t="s">
        <v>54</v>
      </c>
      <c r="E1968" t="s">
        <v>1364</v>
      </c>
      <c r="F1968">
        <v>0.193</v>
      </c>
      <c r="G1968">
        <v>0.193</v>
      </c>
      <c r="H1968">
        <v>1</v>
      </c>
      <c r="J1968" t="s">
        <v>95</v>
      </c>
      <c r="K1968" t="s">
        <v>371</v>
      </c>
      <c r="L1968" t="s">
        <v>402</v>
      </c>
      <c r="M1968" t="s">
        <v>9097</v>
      </c>
      <c r="N1968" t="s">
        <v>8371</v>
      </c>
      <c r="O1968">
        <v>0</v>
      </c>
      <c r="P1968">
        <v>0</v>
      </c>
      <c r="Q1968">
        <v>1</v>
      </c>
    </row>
    <row r="1969" spans="1:17" x14ac:dyDescent="0.2">
      <c r="A1969" t="s">
        <v>498</v>
      </c>
      <c r="B1969" t="s">
        <v>134</v>
      </c>
      <c r="C1969" t="s">
        <v>497</v>
      </c>
      <c r="D1969" t="s">
        <v>54</v>
      </c>
      <c r="E1969" t="s">
        <v>1365</v>
      </c>
      <c r="F1969">
        <v>0.193</v>
      </c>
      <c r="G1969">
        <v>0.193</v>
      </c>
      <c r="H1969">
        <v>1</v>
      </c>
      <c r="J1969" t="s">
        <v>95</v>
      </c>
      <c r="K1969" t="s">
        <v>371</v>
      </c>
      <c r="L1969" t="s">
        <v>402</v>
      </c>
      <c r="M1969" t="s">
        <v>9097</v>
      </c>
      <c r="N1969" t="s">
        <v>8366</v>
      </c>
      <c r="O1969">
        <v>0</v>
      </c>
      <c r="P1969">
        <v>0</v>
      </c>
      <c r="Q1969">
        <v>1</v>
      </c>
    </row>
    <row r="1970" spans="1:17" x14ac:dyDescent="0.2">
      <c r="A1970" t="s">
        <v>498</v>
      </c>
      <c r="B1970" t="s">
        <v>134</v>
      </c>
      <c r="C1970" t="s">
        <v>497</v>
      </c>
      <c r="D1970" t="s">
        <v>54</v>
      </c>
      <c r="E1970" t="s">
        <v>1366</v>
      </c>
      <c r="F1970">
        <v>0.193</v>
      </c>
      <c r="G1970">
        <v>0.193</v>
      </c>
      <c r="H1970">
        <v>1</v>
      </c>
      <c r="J1970" t="s">
        <v>95</v>
      </c>
      <c r="K1970" t="s">
        <v>371</v>
      </c>
      <c r="L1970" t="s">
        <v>402</v>
      </c>
      <c r="M1970" t="s">
        <v>9097</v>
      </c>
      <c r="N1970" t="s">
        <v>8372</v>
      </c>
      <c r="O1970">
        <v>0</v>
      </c>
      <c r="P1970">
        <v>0</v>
      </c>
      <c r="Q1970">
        <v>1</v>
      </c>
    </row>
    <row r="1971" spans="1:17" x14ac:dyDescent="0.2">
      <c r="A1971" t="s">
        <v>498</v>
      </c>
      <c r="B1971" t="s">
        <v>134</v>
      </c>
      <c r="C1971" t="s">
        <v>497</v>
      </c>
      <c r="D1971" t="s">
        <v>54</v>
      </c>
      <c r="E1971" t="s">
        <v>1367</v>
      </c>
      <c r="F1971">
        <v>0.193</v>
      </c>
      <c r="G1971">
        <v>0.193</v>
      </c>
      <c r="H1971">
        <v>1</v>
      </c>
      <c r="J1971" t="s">
        <v>95</v>
      </c>
      <c r="K1971" t="s">
        <v>371</v>
      </c>
      <c r="L1971" t="s">
        <v>402</v>
      </c>
      <c r="M1971" t="s">
        <v>9097</v>
      </c>
      <c r="N1971" t="s">
        <v>8367</v>
      </c>
      <c r="O1971">
        <v>0</v>
      </c>
      <c r="P1971">
        <v>0</v>
      </c>
      <c r="Q1971">
        <v>1</v>
      </c>
    </row>
    <row r="1972" spans="1:17" x14ac:dyDescent="0.2">
      <c r="A1972" t="s">
        <v>498</v>
      </c>
      <c r="B1972" t="s">
        <v>134</v>
      </c>
      <c r="C1972" t="s">
        <v>497</v>
      </c>
      <c r="D1972" t="s">
        <v>54</v>
      </c>
      <c r="E1972" t="s">
        <v>1368</v>
      </c>
      <c r="F1972">
        <v>0.193</v>
      </c>
      <c r="G1972">
        <v>0.193</v>
      </c>
      <c r="H1972">
        <v>1</v>
      </c>
      <c r="J1972" t="s">
        <v>95</v>
      </c>
      <c r="K1972" t="s">
        <v>371</v>
      </c>
      <c r="L1972" t="s">
        <v>402</v>
      </c>
      <c r="M1972" t="s">
        <v>9097</v>
      </c>
      <c r="N1972" t="s">
        <v>8373</v>
      </c>
      <c r="O1972">
        <v>0</v>
      </c>
      <c r="P1972">
        <v>0</v>
      </c>
      <c r="Q1972">
        <v>1</v>
      </c>
    </row>
    <row r="1973" spans="1:17" x14ac:dyDescent="0.2">
      <c r="A1973" t="s">
        <v>498</v>
      </c>
      <c r="B1973" t="s">
        <v>134</v>
      </c>
      <c r="C1973" t="s">
        <v>497</v>
      </c>
      <c r="D1973" t="s">
        <v>54</v>
      </c>
      <c r="E1973" t="s">
        <v>1369</v>
      </c>
      <c r="F1973">
        <v>0.19400000000000001</v>
      </c>
      <c r="G1973">
        <v>0.19400000000000001</v>
      </c>
      <c r="H1973">
        <v>1</v>
      </c>
      <c r="J1973" t="s">
        <v>95</v>
      </c>
      <c r="K1973" t="s">
        <v>371</v>
      </c>
      <c r="L1973" t="s">
        <v>402</v>
      </c>
      <c r="M1973" t="s">
        <v>9097</v>
      </c>
      <c r="N1973" t="s">
        <v>8374</v>
      </c>
      <c r="O1973">
        <v>0</v>
      </c>
      <c r="P1973">
        <v>0</v>
      </c>
      <c r="Q1973">
        <v>1</v>
      </c>
    </row>
    <row r="1974" spans="1:17" x14ac:dyDescent="0.2">
      <c r="A1974" t="s">
        <v>498</v>
      </c>
      <c r="B1974" t="s">
        <v>134</v>
      </c>
      <c r="C1974" t="s">
        <v>497</v>
      </c>
      <c r="D1974" t="s">
        <v>54</v>
      </c>
      <c r="E1974" t="s">
        <v>1370</v>
      </c>
      <c r="F1974">
        <v>0.193</v>
      </c>
      <c r="G1974">
        <v>0.193</v>
      </c>
      <c r="H1974">
        <v>1</v>
      </c>
      <c r="J1974" t="s">
        <v>95</v>
      </c>
      <c r="K1974" t="s">
        <v>371</v>
      </c>
      <c r="L1974" t="s">
        <v>402</v>
      </c>
      <c r="M1974" t="s">
        <v>9097</v>
      </c>
      <c r="N1974" t="s">
        <v>8375</v>
      </c>
      <c r="O1974">
        <v>0</v>
      </c>
      <c r="P1974">
        <v>0</v>
      </c>
      <c r="Q1974">
        <v>1</v>
      </c>
    </row>
    <row r="1975" spans="1:17" x14ac:dyDescent="0.2">
      <c r="A1975" t="s">
        <v>498</v>
      </c>
      <c r="B1975" t="s">
        <v>134</v>
      </c>
      <c r="C1975" t="s">
        <v>497</v>
      </c>
      <c r="D1975" t="s">
        <v>54</v>
      </c>
      <c r="E1975" t="s">
        <v>1371</v>
      </c>
      <c r="F1975">
        <v>0.19400000000000001</v>
      </c>
      <c r="G1975">
        <v>0.19400000000000001</v>
      </c>
      <c r="H1975">
        <v>1</v>
      </c>
      <c r="J1975" t="s">
        <v>95</v>
      </c>
      <c r="K1975" t="s">
        <v>371</v>
      </c>
      <c r="L1975" t="s">
        <v>402</v>
      </c>
      <c r="M1975" t="s">
        <v>9097</v>
      </c>
      <c r="N1975" t="s">
        <v>8376</v>
      </c>
      <c r="O1975">
        <v>0</v>
      </c>
      <c r="P1975">
        <v>0</v>
      </c>
      <c r="Q1975">
        <v>1</v>
      </c>
    </row>
    <row r="1976" spans="1:17" x14ac:dyDescent="0.2">
      <c r="A1976" t="s">
        <v>498</v>
      </c>
      <c r="B1976" t="s">
        <v>134</v>
      </c>
      <c r="C1976" t="s">
        <v>497</v>
      </c>
      <c r="D1976" t="s">
        <v>54</v>
      </c>
      <c r="E1976" t="s">
        <v>1372</v>
      </c>
      <c r="F1976">
        <v>0.19400000000000001</v>
      </c>
      <c r="G1976">
        <v>0.19400000000000001</v>
      </c>
      <c r="H1976">
        <v>1</v>
      </c>
      <c r="J1976" t="s">
        <v>95</v>
      </c>
      <c r="K1976" t="s">
        <v>371</v>
      </c>
      <c r="L1976" t="s">
        <v>402</v>
      </c>
      <c r="M1976" t="s">
        <v>9097</v>
      </c>
      <c r="N1976" t="s">
        <v>8377</v>
      </c>
      <c r="O1976">
        <v>0</v>
      </c>
      <c r="P1976">
        <v>0</v>
      </c>
      <c r="Q1976">
        <v>1</v>
      </c>
    </row>
    <row r="1977" spans="1:17" x14ac:dyDescent="0.2">
      <c r="A1977" t="s">
        <v>498</v>
      </c>
      <c r="B1977" t="s">
        <v>134</v>
      </c>
      <c r="C1977" t="s">
        <v>497</v>
      </c>
      <c r="D1977" t="s">
        <v>54</v>
      </c>
      <c r="E1977" t="s">
        <v>1373</v>
      </c>
      <c r="F1977">
        <v>0.19400000000000001</v>
      </c>
      <c r="G1977">
        <v>0.19400000000000001</v>
      </c>
      <c r="H1977">
        <v>1</v>
      </c>
      <c r="J1977" t="s">
        <v>95</v>
      </c>
      <c r="K1977" t="s">
        <v>371</v>
      </c>
      <c r="L1977" t="s">
        <v>402</v>
      </c>
      <c r="M1977" t="s">
        <v>9097</v>
      </c>
      <c r="N1977" t="s">
        <v>8378</v>
      </c>
      <c r="O1977">
        <v>0</v>
      </c>
      <c r="P1977">
        <v>0</v>
      </c>
      <c r="Q1977">
        <v>1</v>
      </c>
    </row>
    <row r="1978" spans="1:17" x14ac:dyDescent="0.2">
      <c r="A1978" t="s">
        <v>498</v>
      </c>
      <c r="B1978" t="s">
        <v>134</v>
      </c>
      <c r="C1978" t="s">
        <v>497</v>
      </c>
      <c r="D1978" t="s">
        <v>54</v>
      </c>
      <c r="E1978" t="s">
        <v>1374</v>
      </c>
      <c r="F1978">
        <v>0.193</v>
      </c>
      <c r="G1978">
        <v>0.193</v>
      </c>
      <c r="H1978">
        <v>1</v>
      </c>
      <c r="J1978" t="s">
        <v>95</v>
      </c>
      <c r="K1978" t="s">
        <v>371</v>
      </c>
      <c r="L1978" t="s">
        <v>402</v>
      </c>
      <c r="M1978" t="s">
        <v>9097</v>
      </c>
      <c r="N1978" t="s">
        <v>8368</v>
      </c>
      <c r="O1978">
        <v>0</v>
      </c>
      <c r="P1978">
        <v>0</v>
      </c>
      <c r="Q1978">
        <v>1</v>
      </c>
    </row>
    <row r="1979" spans="1:17" x14ac:dyDescent="0.2">
      <c r="A1979" t="s">
        <v>498</v>
      </c>
      <c r="B1979" t="s">
        <v>134</v>
      </c>
      <c r="C1979" t="s">
        <v>497</v>
      </c>
      <c r="D1979" t="s">
        <v>54</v>
      </c>
      <c r="E1979" t="s">
        <v>1375</v>
      </c>
      <c r="F1979">
        <v>0.193</v>
      </c>
      <c r="G1979">
        <v>0.193</v>
      </c>
      <c r="H1979">
        <v>1</v>
      </c>
      <c r="J1979" t="s">
        <v>95</v>
      </c>
      <c r="K1979" t="s">
        <v>371</v>
      </c>
      <c r="L1979" t="s">
        <v>402</v>
      </c>
      <c r="M1979" t="s">
        <v>9097</v>
      </c>
      <c r="N1979" t="s">
        <v>8369</v>
      </c>
      <c r="O1979">
        <v>0</v>
      </c>
      <c r="P1979">
        <v>0</v>
      </c>
      <c r="Q1979">
        <v>1</v>
      </c>
    </row>
    <row r="1980" spans="1:17" x14ac:dyDescent="0.2">
      <c r="A1980" t="s">
        <v>498</v>
      </c>
      <c r="B1980" t="s">
        <v>134</v>
      </c>
      <c r="C1980" t="s">
        <v>497</v>
      </c>
      <c r="D1980" t="s">
        <v>54</v>
      </c>
      <c r="E1980" t="s">
        <v>1376</v>
      </c>
      <c r="F1980">
        <v>0.193</v>
      </c>
      <c r="G1980">
        <v>0.193</v>
      </c>
      <c r="H1980">
        <v>1</v>
      </c>
      <c r="J1980" t="s">
        <v>95</v>
      </c>
      <c r="K1980" t="s">
        <v>371</v>
      </c>
      <c r="L1980" t="s">
        <v>402</v>
      </c>
      <c r="M1980" t="s">
        <v>9097</v>
      </c>
      <c r="N1980" t="s">
        <v>499</v>
      </c>
      <c r="O1980">
        <v>0</v>
      </c>
      <c r="P1980">
        <v>0</v>
      </c>
      <c r="Q1980">
        <v>1</v>
      </c>
    </row>
    <row r="1981" spans="1:17" x14ac:dyDescent="0.2">
      <c r="A1981" t="s">
        <v>498</v>
      </c>
      <c r="B1981" t="s">
        <v>134</v>
      </c>
      <c r="C1981" t="s">
        <v>497</v>
      </c>
      <c r="D1981" t="s">
        <v>54</v>
      </c>
      <c r="E1981" t="s">
        <v>1377</v>
      </c>
      <c r="F1981">
        <v>0.193</v>
      </c>
      <c r="G1981">
        <v>0.193</v>
      </c>
      <c r="H1981">
        <v>1</v>
      </c>
      <c r="J1981" t="s">
        <v>95</v>
      </c>
      <c r="K1981" t="s">
        <v>371</v>
      </c>
      <c r="L1981" t="s">
        <v>402</v>
      </c>
      <c r="M1981" t="s">
        <v>9097</v>
      </c>
      <c r="N1981" t="s">
        <v>500</v>
      </c>
      <c r="O1981">
        <v>0</v>
      </c>
      <c r="P1981">
        <v>0</v>
      </c>
      <c r="Q1981">
        <v>1</v>
      </c>
    </row>
    <row r="1982" spans="1:17" x14ac:dyDescent="0.2">
      <c r="A1982" t="s">
        <v>498</v>
      </c>
      <c r="B1982" t="s">
        <v>134</v>
      </c>
      <c r="C1982" t="s">
        <v>497</v>
      </c>
      <c r="D1982" t="s">
        <v>54</v>
      </c>
      <c r="E1982" t="s">
        <v>1378</v>
      </c>
      <c r="F1982">
        <v>0.193</v>
      </c>
      <c r="G1982">
        <v>0.193</v>
      </c>
      <c r="H1982">
        <v>1</v>
      </c>
      <c r="J1982" t="s">
        <v>95</v>
      </c>
      <c r="K1982" t="s">
        <v>371</v>
      </c>
      <c r="L1982" t="s">
        <v>402</v>
      </c>
      <c r="M1982" t="s">
        <v>9097</v>
      </c>
      <c r="N1982" t="s">
        <v>8379</v>
      </c>
      <c r="O1982">
        <v>0</v>
      </c>
      <c r="P1982">
        <v>0</v>
      </c>
      <c r="Q1982">
        <v>1</v>
      </c>
    </row>
    <row r="1983" spans="1:17" x14ac:dyDescent="0.2">
      <c r="A1983" t="s">
        <v>498</v>
      </c>
      <c r="B1983" t="s">
        <v>134</v>
      </c>
      <c r="C1983" t="s">
        <v>497</v>
      </c>
      <c r="D1983" t="s">
        <v>54</v>
      </c>
      <c r="E1983" t="s">
        <v>1379</v>
      </c>
      <c r="F1983">
        <v>0.193</v>
      </c>
      <c r="G1983">
        <v>0.193</v>
      </c>
      <c r="H1983">
        <v>1</v>
      </c>
      <c r="J1983" t="s">
        <v>95</v>
      </c>
      <c r="K1983" t="s">
        <v>371</v>
      </c>
      <c r="L1983" t="s">
        <v>402</v>
      </c>
      <c r="M1983" t="s">
        <v>9097</v>
      </c>
      <c r="N1983" t="s">
        <v>8254</v>
      </c>
      <c r="O1983">
        <v>0</v>
      </c>
      <c r="P1983">
        <v>0</v>
      </c>
      <c r="Q1983">
        <v>1</v>
      </c>
    </row>
    <row r="1984" spans="1:17" x14ac:dyDescent="0.2">
      <c r="A1984" t="s">
        <v>498</v>
      </c>
      <c r="B1984" t="s">
        <v>134</v>
      </c>
      <c r="C1984" t="s">
        <v>497</v>
      </c>
      <c r="D1984" t="s">
        <v>54</v>
      </c>
      <c r="E1984" t="s">
        <v>1380</v>
      </c>
      <c r="F1984">
        <v>0.193</v>
      </c>
      <c r="G1984">
        <v>0.193</v>
      </c>
      <c r="H1984">
        <v>1</v>
      </c>
      <c r="J1984" t="s">
        <v>95</v>
      </c>
      <c r="K1984" t="s">
        <v>371</v>
      </c>
      <c r="L1984" t="s">
        <v>402</v>
      </c>
      <c r="M1984" t="s">
        <v>9097</v>
      </c>
      <c r="N1984" t="s">
        <v>8255</v>
      </c>
      <c r="O1984">
        <v>0</v>
      </c>
      <c r="P1984">
        <v>0</v>
      </c>
      <c r="Q1984">
        <v>1</v>
      </c>
    </row>
    <row r="1985" spans="1:17" x14ac:dyDescent="0.2">
      <c r="A1985" t="s">
        <v>498</v>
      </c>
      <c r="B1985" t="s">
        <v>134</v>
      </c>
      <c r="C1985" t="s">
        <v>497</v>
      </c>
      <c r="D1985" t="s">
        <v>54</v>
      </c>
      <c r="E1985" t="s">
        <v>1381</v>
      </c>
      <c r="F1985">
        <v>0.193</v>
      </c>
      <c r="G1985">
        <v>0.193</v>
      </c>
      <c r="H1985">
        <v>1</v>
      </c>
      <c r="J1985" t="s">
        <v>95</v>
      </c>
      <c r="K1985" t="s">
        <v>371</v>
      </c>
      <c r="L1985" t="s">
        <v>402</v>
      </c>
      <c r="M1985" t="s">
        <v>9097</v>
      </c>
      <c r="N1985" t="s">
        <v>8256</v>
      </c>
      <c r="O1985">
        <v>0</v>
      </c>
      <c r="P1985">
        <v>0</v>
      </c>
      <c r="Q1985">
        <v>1</v>
      </c>
    </row>
    <row r="1986" spans="1:17" x14ac:dyDescent="0.2">
      <c r="A1986" t="s">
        <v>498</v>
      </c>
      <c r="B1986" t="s">
        <v>134</v>
      </c>
      <c r="C1986" t="s">
        <v>497</v>
      </c>
      <c r="D1986" t="s">
        <v>54</v>
      </c>
      <c r="E1986" t="s">
        <v>1382</v>
      </c>
      <c r="F1986">
        <v>0.193</v>
      </c>
      <c r="G1986">
        <v>0.193</v>
      </c>
      <c r="H1986">
        <v>1</v>
      </c>
      <c r="J1986" t="s">
        <v>95</v>
      </c>
      <c r="K1986" t="s">
        <v>371</v>
      </c>
      <c r="L1986" t="s">
        <v>402</v>
      </c>
      <c r="M1986" t="s">
        <v>9097</v>
      </c>
      <c r="N1986" t="s">
        <v>8257</v>
      </c>
      <c r="O1986">
        <v>0</v>
      </c>
      <c r="P1986">
        <v>0</v>
      </c>
      <c r="Q1986">
        <v>1</v>
      </c>
    </row>
    <row r="1987" spans="1:17" x14ac:dyDescent="0.2">
      <c r="A1987" t="s">
        <v>498</v>
      </c>
      <c r="B1987" t="s">
        <v>134</v>
      </c>
      <c r="C1987" t="s">
        <v>497</v>
      </c>
      <c r="D1987" t="s">
        <v>54</v>
      </c>
      <c r="E1987" t="s">
        <v>1383</v>
      </c>
      <c r="F1987">
        <v>0.193</v>
      </c>
      <c r="G1987">
        <v>0.193</v>
      </c>
      <c r="H1987">
        <v>1</v>
      </c>
      <c r="J1987" t="s">
        <v>95</v>
      </c>
      <c r="K1987" t="s">
        <v>371</v>
      </c>
      <c r="L1987" t="s">
        <v>402</v>
      </c>
      <c r="M1987" t="s">
        <v>9097</v>
      </c>
      <c r="N1987" t="s">
        <v>8258</v>
      </c>
      <c r="O1987">
        <v>0</v>
      </c>
      <c r="P1987">
        <v>0</v>
      </c>
      <c r="Q1987">
        <v>1</v>
      </c>
    </row>
    <row r="1988" spans="1:17" x14ac:dyDescent="0.2">
      <c r="A1988" t="s">
        <v>498</v>
      </c>
      <c r="B1988" t="s">
        <v>134</v>
      </c>
      <c r="C1988" t="s">
        <v>497</v>
      </c>
      <c r="D1988" t="s">
        <v>54</v>
      </c>
      <c r="E1988" t="s">
        <v>1384</v>
      </c>
      <c r="F1988">
        <v>0.193</v>
      </c>
      <c r="G1988">
        <v>0.193</v>
      </c>
      <c r="H1988">
        <v>1</v>
      </c>
      <c r="J1988" t="s">
        <v>95</v>
      </c>
      <c r="K1988" t="s">
        <v>371</v>
      </c>
      <c r="L1988" t="s">
        <v>402</v>
      </c>
      <c r="M1988" t="s">
        <v>9097</v>
      </c>
      <c r="N1988" t="s">
        <v>8672</v>
      </c>
      <c r="O1988">
        <v>0</v>
      </c>
      <c r="P1988">
        <v>0</v>
      </c>
      <c r="Q1988">
        <v>1</v>
      </c>
    </row>
    <row r="1989" spans="1:17" x14ac:dyDescent="0.2">
      <c r="A1989" t="s">
        <v>498</v>
      </c>
      <c r="B1989" t="s">
        <v>134</v>
      </c>
      <c r="C1989" t="s">
        <v>497</v>
      </c>
      <c r="D1989" t="s">
        <v>54</v>
      </c>
      <c r="E1989" t="s">
        <v>1385</v>
      </c>
      <c r="F1989">
        <v>0.193</v>
      </c>
      <c r="G1989">
        <v>0.193</v>
      </c>
      <c r="H1989">
        <v>1</v>
      </c>
      <c r="J1989" t="s">
        <v>95</v>
      </c>
      <c r="K1989" t="s">
        <v>371</v>
      </c>
      <c r="L1989" t="s">
        <v>402</v>
      </c>
      <c r="M1989" t="s">
        <v>9097</v>
      </c>
      <c r="N1989" t="s">
        <v>8661</v>
      </c>
      <c r="O1989">
        <v>0</v>
      </c>
      <c r="P1989">
        <v>0</v>
      </c>
      <c r="Q1989">
        <v>1</v>
      </c>
    </row>
    <row r="1990" spans="1:17" x14ac:dyDescent="0.2">
      <c r="A1990" t="s">
        <v>498</v>
      </c>
      <c r="B1990" t="s">
        <v>134</v>
      </c>
      <c r="C1990" t="s">
        <v>497</v>
      </c>
      <c r="D1990" t="s">
        <v>54</v>
      </c>
      <c r="E1990" t="s">
        <v>1386</v>
      </c>
      <c r="F1990">
        <v>0.193</v>
      </c>
      <c r="G1990">
        <v>0.193</v>
      </c>
      <c r="H1990">
        <v>1</v>
      </c>
      <c r="J1990" t="s">
        <v>95</v>
      </c>
      <c r="K1990" t="s">
        <v>371</v>
      </c>
      <c r="L1990" t="s">
        <v>402</v>
      </c>
      <c r="M1990" t="s">
        <v>9097</v>
      </c>
      <c r="N1990" t="s">
        <v>8660</v>
      </c>
      <c r="O1990">
        <v>0</v>
      </c>
      <c r="P1990">
        <v>0</v>
      </c>
      <c r="Q1990">
        <v>1</v>
      </c>
    </row>
    <row r="1991" spans="1:17" x14ac:dyDescent="0.2">
      <c r="A1991" t="s">
        <v>498</v>
      </c>
      <c r="B1991" t="s">
        <v>134</v>
      </c>
      <c r="C1991" t="s">
        <v>497</v>
      </c>
      <c r="D1991" t="s">
        <v>54</v>
      </c>
      <c r="E1991" t="s">
        <v>1387</v>
      </c>
      <c r="F1991">
        <v>0.193</v>
      </c>
      <c r="G1991">
        <v>0.193</v>
      </c>
      <c r="H1991">
        <v>1</v>
      </c>
      <c r="J1991" t="s">
        <v>95</v>
      </c>
      <c r="K1991" t="s">
        <v>371</v>
      </c>
      <c r="L1991" t="s">
        <v>402</v>
      </c>
      <c r="M1991" t="s">
        <v>9097</v>
      </c>
      <c r="N1991" t="s">
        <v>8659</v>
      </c>
      <c r="O1991">
        <v>0</v>
      </c>
      <c r="P1991">
        <v>0</v>
      </c>
      <c r="Q1991">
        <v>1</v>
      </c>
    </row>
    <row r="1992" spans="1:17" x14ac:dyDescent="0.2">
      <c r="A1992" t="s">
        <v>498</v>
      </c>
      <c r="B1992" t="s">
        <v>134</v>
      </c>
      <c r="C1992" t="s">
        <v>497</v>
      </c>
      <c r="D1992" t="s">
        <v>54</v>
      </c>
      <c r="E1992" t="s">
        <v>1388</v>
      </c>
      <c r="F1992">
        <v>0.193</v>
      </c>
      <c r="G1992">
        <v>0.193</v>
      </c>
      <c r="H1992">
        <v>1</v>
      </c>
      <c r="J1992" t="s">
        <v>95</v>
      </c>
      <c r="K1992" t="s">
        <v>371</v>
      </c>
      <c r="L1992" t="s">
        <v>402</v>
      </c>
      <c r="M1992" t="s">
        <v>9097</v>
      </c>
      <c r="N1992" t="s">
        <v>8658</v>
      </c>
      <c r="O1992">
        <v>0</v>
      </c>
      <c r="P1992">
        <v>0</v>
      </c>
      <c r="Q1992">
        <v>1</v>
      </c>
    </row>
    <row r="1993" spans="1:17" x14ac:dyDescent="0.2">
      <c r="A1993" t="s">
        <v>498</v>
      </c>
      <c r="B1993" t="s">
        <v>134</v>
      </c>
      <c r="C1993" t="s">
        <v>497</v>
      </c>
      <c r="D1993" t="s">
        <v>54</v>
      </c>
      <c r="E1993" t="s">
        <v>1389</v>
      </c>
      <c r="F1993">
        <v>0.193</v>
      </c>
      <c r="G1993">
        <v>0.193</v>
      </c>
      <c r="H1993">
        <v>1</v>
      </c>
      <c r="J1993" t="s">
        <v>95</v>
      </c>
      <c r="K1993" t="s">
        <v>371</v>
      </c>
      <c r="L1993" t="s">
        <v>402</v>
      </c>
      <c r="M1993" t="s">
        <v>9097</v>
      </c>
      <c r="N1993" t="s">
        <v>8656</v>
      </c>
      <c r="O1993">
        <v>0</v>
      </c>
      <c r="P1993">
        <v>0</v>
      </c>
      <c r="Q1993">
        <v>1</v>
      </c>
    </row>
    <row r="1994" spans="1:17" x14ac:dyDescent="0.2">
      <c r="A1994" t="s">
        <v>498</v>
      </c>
      <c r="B1994" t="s">
        <v>134</v>
      </c>
      <c r="C1994" t="s">
        <v>497</v>
      </c>
      <c r="D1994" t="s">
        <v>54</v>
      </c>
      <c r="E1994" t="s">
        <v>1390</v>
      </c>
      <c r="F1994">
        <v>0.193</v>
      </c>
      <c r="G1994">
        <v>0.193</v>
      </c>
      <c r="H1994">
        <v>1</v>
      </c>
      <c r="J1994" t="s">
        <v>95</v>
      </c>
      <c r="K1994" t="s">
        <v>371</v>
      </c>
      <c r="L1994" t="s">
        <v>402</v>
      </c>
      <c r="M1994" t="s">
        <v>9097</v>
      </c>
      <c r="N1994" t="s">
        <v>8657</v>
      </c>
      <c r="O1994">
        <v>0</v>
      </c>
      <c r="P1994">
        <v>0</v>
      </c>
      <c r="Q1994">
        <v>1</v>
      </c>
    </row>
    <row r="1995" spans="1:17" x14ac:dyDescent="0.2">
      <c r="A1995" t="s">
        <v>498</v>
      </c>
      <c r="B1995" t="s">
        <v>134</v>
      </c>
      <c r="C1995" t="s">
        <v>497</v>
      </c>
      <c r="D1995" t="s">
        <v>54</v>
      </c>
      <c r="E1995" t="s">
        <v>1391</v>
      </c>
      <c r="F1995">
        <v>0.193</v>
      </c>
      <c r="G1995">
        <v>0.193</v>
      </c>
      <c r="H1995">
        <v>1</v>
      </c>
      <c r="J1995" t="s">
        <v>95</v>
      </c>
      <c r="K1995" t="s">
        <v>371</v>
      </c>
      <c r="L1995" t="s">
        <v>402</v>
      </c>
      <c r="M1995" t="s">
        <v>9097</v>
      </c>
      <c r="N1995" t="s">
        <v>9119</v>
      </c>
      <c r="O1995">
        <v>0</v>
      </c>
      <c r="P1995">
        <v>0</v>
      </c>
      <c r="Q1995">
        <v>1</v>
      </c>
    </row>
    <row r="1996" spans="1:17" x14ac:dyDescent="0.2">
      <c r="A1996" t="s">
        <v>498</v>
      </c>
      <c r="B1996" t="s">
        <v>134</v>
      </c>
      <c r="C1996" t="s">
        <v>497</v>
      </c>
      <c r="D1996" t="s">
        <v>54</v>
      </c>
      <c r="E1996" t="s">
        <v>1392</v>
      </c>
      <c r="F1996">
        <v>0.193</v>
      </c>
      <c r="G1996">
        <v>0.193</v>
      </c>
      <c r="H1996">
        <v>1</v>
      </c>
      <c r="J1996" t="s">
        <v>95</v>
      </c>
      <c r="K1996" t="s">
        <v>371</v>
      </c>
      <c r="L1996" t="s">
        <v>402</v>
      </c>
      <c r="M1996" t="s">
        <v>9097</v>
      </c>
      <c r="N1996" t="s">
        <v>9120</v>
      </c>
      <c r="O1996">
        <v>0</v>
      </c>
      <c r="P1996">
        <v>0</v>
      </c>
      <c r="Q1996">
        <v>1</v>
      </c>
    </row>
    <row r="1997" spans="1:17" x14ac:dyDescent="0.2">
      <c r="A1997" t="s">
        <v>498</v>
      </c>
      <c r="B1997" t="s">
        <v>134</v>
      </c>
      <c r="C1997" t="s">
        <v>497</v>
      </c>
      <c r="D1997" t="s">
        <v>54</v>
      </c>
      <c r="E1997" t="s">
        <v>1393</v>
      </c>
      <c r="F1997">
        <v>0.193</v>
      </c>
      <c r="G1997">
        <v>0.193</v>
      </c>
      <c r="H1997">
        <v>1</v>
      </c>
      <c r="J1997" t="s">
        <v>95</v>
      </c>
      <c r="K1997" t="s">
        <v>371</v>
      </c>
      <c r="L1997" t="s">
        <v>402</v>
      </c>
      <c r="M1997" t="s">
        <v>9097</v>
      </c>
      <c r="N1997" t="s">
        <v>9100</v>
      </c>
      <c r="O1997">
        <v>0</v>
      </c>
      <c r="P1997">
        <v>0</v>
      </c>
      <c r="Q1997">
        <v>1</v>
      </c>
    </row>
    <row r="1998" spans="1:17" x14ac:dyDescent="0.2">
      <c r="A1998" t="s">
        <v>498</v>
      </c>
      <c r="B1998" t="s">
        <v>134</v>
      </c>
      <c r="C1998" t="s">
        <v>497</v>
      </c>
      <c r="D1998" t="s">
        <v>54</v>
      </c>
      <c r="E1998" t="s">
        <v>1394</v>
      </c>
      <c r="F1998">
        <v>0.193</v>
      </c>
      <c r="G1998">
        <v>0.193</v>
      </c>
      <c r="H1998">
        <v>1</v>
      </c>
      <c r="J1998" t="s">
        <v>95</v>
      </c>
      <c r="K1998" t="s">
        <v>371</v>
      </c>
      <c r="L1998" t="s">
        <v>402</v>
      </c>
      <c r="M1998" t="s">
        <v>9097</v>
      </c>
      <c r="N1998" t="s">
        <v>9101</v>
      </c>
      <c r="O1998">
        <v>0</v>
      </c>
      <c r="P1998">
        <v>0</v>
      </c>
      <c r="Q1998">
        <v>1</v>
      </c>
    </row>
    <row r="1999" spans="1:17" x14ac:dyDescent="0.2">
      <c r="A1999" t="s">
        <v>498</v>
      </c>
      <c r="B1999" t="s">
        <v>134</v>
      </c>
      <c r="C1999" t="s">
        <v>497</v>
      </c>
      <c r="D1999" t="s">
        <v>54</v>
      </c>
      <c r="E1999" t="s">
        <v>1395</v>
      </c>
      <c r="F1999">
        <v>0.193</v>
      </c>
      <c r="G1999">
        <v>0.193</v>
      </c>
      <c r="H1999">
        <v>1</v>
      </c>
      <c r="J1999" t="s">
        <v>95</v>
      </c>
      <c r="K1999" t="s">
        <v>371</v>
      </c>
      <c r="L1999" t="s">
        <v>402</v>
      </c>
      <c r="M1999" t="s">
        <v>9097</v>
      </c>
      <c r="N1999" t="s">
        <v>9102</v>
      </c>
      <c r="O1999">
        <v>0</v>
      </c>
      <c r="P1999">
        <v>0</v>
      </c>
      <c r="Q1999">
        <v>1</v>
      </c>
    </row>
    <row r="2000" spans="1:17" x14ac:dyDescent="0.2">
      <c r="A2000" t="s">
        <v>498</v>
      </c>
      <c r="B2000" t="s">
        <v>134</v>
      </c>
      <c r="C2000" t="s">
        <v>497</v>
      </c>
      <c r="D2000" t="s">
        <v>54</v>
      </c>
      <c r="E2000" t="s">
        <v>1396</v>
      </c>
      <c r="F2000">
        <v>0.193</v>
      </c>
      <c r="G2000">
        <v>0.193</v>
      </c>
      <c r="H2000">
        <v>1</v>
      </c>
      <c r="J2000" t="s">
        <v>95</v>
      </c>
      <c r="K2000" t="s">
        <v>371</v>
      </c>
      <c r="L2000" t="s">
        <v>402</v>
      </c>
      <c r="M2000" t="s">
        <v>9097</v>
      </c>
      <c r="N2000" t="s">
        <v>9103</v>
      </c>
      <c r="O2000">
        <v>0</v>
      </c>
      <c r="P2000">
        <v>0</v>
      </c>
      <c r="Q2000">
        <v>1</v>
      </c>
    </row>
    <row r="2001" spans="1:17" x14ac:dyDescent="0.2">
      <c r="A2001" t="s">
        <v>498</v>
      </c>
      <c r="B2001" t="s">
        <v>134</v>
      </c>
      <c r="C2001" t="s">
        <v>497</v>
      </c>
      <c r="D2001" t="s">
        <v>54</v>
      </c>
      <c r="E2001" t="s">
        <v>1397</v>
      </c>
      <c r="F2001">
        <v>0.193</v>
      </c>
      <c r="G2001">
        <v>0.193</v>
      </c>
      <c r="H2001">
        <v>1</v>
      </c>
      <c r="J2001" t="s">
        <v>95</v>
      </c>
      <c r="K2001" t="s">
        <v>371</v>
      </c>
      <c r="L2001" t="s">
        <v>402</v>
      </c>
      <c r="M2001" t="s">
        <v>9097</v>
      </c>
      <c r="N2001" t="s">
        <v>9104</v>
      </c>
      <c r="O2001">
        <v>0</v>
      </c>
      <c r="P2001">
        <v>0</v>
      </c>
      <c r="Q2001">
        <v>1</v>
      </c>
    </row>
    <row r="2002" spans="1:17" x14ac:dyDescent="0.2">
      <c r="A2002" t="s">
        <v>498</v>
      </c>
      <c r="B2002" t="s">
        <v>134</v>
      </c>
      <c r="C2002" t="s">
        <v>497</v>
      </c>
      <c r="D2002" t="s">
        <v>54</v>
      </c>
      <c r="E2002" t="s">
        <v>1398</v>
      </c>
      <c r="F2002">
        <v>0.193</v>
      </c>
      <c r="G2002">
        <v>0.193</v>
      </c>
      <c r="H2002">
        <v>1</v>
      </c>
      <c r="J2002" t="s">
        <v>95</v>
      </c>
      <c r="K2002" t="s">
        <v>371</v>
      </c>
      <c r="L2002" t="s">
        <v>402</v>
      </c>
      <c r="M2002" t="s">
        <v>9097</v>
      </c>
      <c r="N2002" t="s">
        <v>8981</v>
      </c>
      <c r="O2002">
        <v>0</v>
      </c>
      <c r="P2002">
        <v>0</v>
      </c>
      <c r="Q2002">
        <v>1</v>
      </c>
    </row>
    <row r="2003" spans="1:17" x14ac:dyDescent="0.2">
      <c r="A2003" t="s">
        <v>498</v>
      </c>
      <c r="B2003" t="s">
        <v>134</v>
      </c>
      <c r="C2003" t="s">
        <v>497</v>
      </c>
      <c r="D2003" t="s">
        <v>54</v>
      </c>
      <c r="E2003" t="s">
        <v>1399</v>
      </c>
      <c r="F2003">
        <v>0.193</v>
      </c>
      <c r="G2003">
        <v>0.193</v>
      </c>
      <c r="H2003">
        <v>1</v>
      </c>
      <c r="J2003" t="s">
        <v>95</v>
      </c>
      <c r="K2003" t="s">
        <v>371</v>
      </c>
      <c r="L2003" t="s">
        <v>402</v>
      </c>
      <c r="M2003" t="s">
        <v>9097</v>
      </c>
      <c r="N2003" t="s">
        <v>8984</v>
      </c>
      <c r="O2003">
        <v>0</v>
      </c>
      <c r="P2003">
        <v>0</v>
      </c>
      <c r="Q2003">
        <v>1</v>
      </c>
    </row>
    <row r="2004" spans="1:17" x14ac:dyDescent="0.2">
      <c r="A2004" t="s">
        <v>498</v>
      </c>
      <c r="B2004" t="s">
        <v>134</v>
      </c>
      <c r="C2004" t="s">
        <v>497</v>
      </c>
      <c r="D2004" t="s">
        <v>54</v>
      </c>
      <c r="E2004" t="s">
        <v>1400</v>
      </c>
      <c r="F2004">
        <v>0.193</v>
      </c>
      <c r="G2004">
        <v>0.193</v>
      </c>
      <c r="H2004">
        <v>1</v>
      </c>
      <c r="J2004" t="s">
        <v>95</v>
      </c>
      <c r="K2004" t="s">
        <v>371</v>
      </c>
      <c r="L2004" t="s">
        <v>402</v>
      </c>
      <c r="M2004" t="s">
        <v>9097</v>
      </c>
      <c r="N2004" t="s">
        <v>8985</v>
      </c>
      <c r="O2004">
        <v>0</v>
      </c>
      <c r="P2004">
        <v>0</v>
      </c>
      <c r="Q2004">
        <v>1</v>
      </c>
    </row>
    <row r="2005" spans="1:17" x14ac:dyDescent="0.2">
      <c r="A2005" t="s">
        <v>498</v>
      </c>
      <c r="B2005" t="s">
        <v>134</v>
      </c>
      <c r="C2005" t="s">
        <v>497</v>
      </c>
      <c r="D2005" t="s">
        <v>54</v>
      </c>
      <c r="E2005" t="s">
        <v>1401</v>
      </c>
      <c r="F2005">
        <v>0.19400000000000001</v>
      </c>
      <c r="G2005">
        <v>0.19400000000000001</v>
      </c>
      <c r="H2005">
        <v>1</v>
      </c>
      <c r="J2005" t="s">
        <v>95</v>
      </c>
      <c r="K2005" t="s">
        <v>371</v>
      </c>
      <c r="L2005" t="s">
        <v>402</v>
      </c>
      <c r="M2005" t="s">
        <v>9097</v>
      </c>
      <c r="N2005" t="s">
        <v>8986</v>
      </c>
      <c r="O2005">
        <v>0</v>
      </c>
      <c r="P2005">
        <v>0</v>
      </c>
      <c r="Q2005">
        <v>1</v>
      </c>
    </row>
    <row r="2006" spans="1:17" x14ac:dyDescent="0.2">
      <c r="A2006" t="s">
        <v>498</v>
      </c>
      <c r="B2006" t="s">
        <v>134</v>
      </c>
      <c r="C2006" t="s">
        <v>497</v>
      </c>
      <c r="D2006" t="s">
        <v>54</v>
      </c>
      <c r="E2006" t="s">
        <v>1402</v>
      </c>
      <c r="F2006">
        <v>0.193</v>
      </c>
      <c r="G2006">
        <v>0.193</v>
      </c>
      <c r="H2006">
        <v>1</v>
      </c>
      <c r="J2006" t="s">
        <v>95</v>
      </c>
      <c r="K2006" t="s">
        <v>371</v>
      </c>
      <c r="L2006" t="s">
        <v>402</v>
      </c>
      <c r="M2006" t="s">
        <v>9097</v>
      </c>
      <c r="N2006" t="s">
        <v>9124</v>
      </c>
      <c r="O2006">
        <v>0</v>
      </c>
      <c r="P2006">
        <v>0</v>
      </c>
      <c r="Q2006">
        <v>1</v>
      </c>
    </row>
    <row r="2007" spans="1:17" x14ac:dyDescent="0.2">
      <c r="A2007" t="s">
        <v>498</v>
      </c>
      <c r="B2007" t="s">
        <v>134</v>
      </c>
      <c r="C2007" t="s">
        <v>497</v>
      </c>
      <c r="D2007" t="s">
        <v>54</v>
      </c>
      <c r="E2007" t="s">
        <v>1403</v>
      </c>
      <c r="F2007">
        <v>0.193</v>
      </c>
      <c r="G2007">
        <v>0.193</v>
      </c>
      <c r="H2007">
        <v>1</v>
      </c>
      <c r="J2007" t="s">
        <v>95</v>
      </c>
      <c r="K2007" t="s">
        <v>371</v>
      </c>
      <c r="L2007" t="s">
        <v>402</v>
      </c>
      <c r="M2007" t="s">
        <v>9097</v>
      </c>
      <c r="N2007" t="s">
        <v>9107</v>
      </c>
      <c r="O2007">
        <v>0</v>
      </c>
      <c r="P2007">
        <v>0</v>
      </c>
      <c r="Q2007">
        <v>1</v>
      </c>
    </row>
    <row r="2008" spans="1:17" x14ac:dyDescent="0.2">
      <c r="A2008" t="s">
        <v>498</v>
      </c>
      <c r="B2008" t="s">
        <v>134</v>
      </c>
      <c r="C2008" t="s">
        <v>497</v>
      </c>
      <c r="D2008" t="s">
        <v>54</v>
      </c>
      <c r="E2008" t="s">
        <v>1404</v>
      </c>
      <c r="F2008">
        <v>0.193</v>
      </c>
      <c r="G2008">
        <v>0.193</v>
      </c>
      <c r="H2008">
        <v>1</v>
      </c>
      <c r="J2008" t="s">
        <v>95</v>
      </c>
      <c r="K2008" t="s">
        <v>371</v>
      </c>
      <c r="L2008" t="s">
        <v>402</v>
      </c>
      <c r="M2008" t="s">
        <v>9097</v>
      </c>
      <c r="N2008" t="s">
        <v>9108</v>
      </c>
      <c r="O2008">
        <v>0</v>
      </c>
      <c r="P2008">
        <v>0</v>
      </c>
      <c r="Q2008">
        <v>1</v>
      </c>
    </row>
    <row r="2009" spans="1:17" x14ac:dyDescent="0.2">
      <c r="A2009" t="s">
        <v>498</v>
      </c>
      <c r="B2009" t="s">
        <v>134</v>
      </c>
      <c r="C2009" t="s">
        <v>497</v>
      </c>
      <c r="D2009" t="s">
        <v>54</v>
      </c>
      <c r="E2009" t="s">
        <v>1405</v>
      </c>
      <c r="F2009">
        <v>0.193</v>
      </c>
      <c r="G2009">
        <v>0.193</v>
      </c>
      <c r="H2009">
        <v>1</v>
      </c>
      <c r="J2009" t="s">
        <v>95</v>
      </c>
      <c r="K2009" t="s">
        <v>371</v>
      </c>
      <c r="L2009" t="s">
        <v>402</v>
      </c>
      <c r="M2009" t="s">
        <v>9097</v>
      </c>
      <c r="N2009" t="s">
        <v>9109</v>
      </c>
      <c r="O2009">
        <v>0</v>
      </c>
      <c r="P2009">
        <v>0</v>
      </c>
      <c r="Q2009">
        <v>1</v>
      </c>
    </row>
    <row r="2010" spans="1:17" x14ac:dyDescent="0.2">
      <c r="A2010" t="s">
        <v>498</v>
      </c>
      <c r="B2010" t="s">
        <v>134</v>
      </c>
      <c r="C2010" t="s">
        <v>497</v>
      </c>
      <c r="D2010" t="s">
        <v>54</v>
      </c>
      <c r="E2010" t="s">
        <v>1406</v>
      </c>
      <c r="F2010">
        <v>0.193</v>
      </c>
      <c r="G2010">
        <v>0.193</v>
      </c>
      <c r="H2010">
        <v>1</v>
      </c>
      <c r="J2010" t="s">
        <v>95</v>
      </c>
      <c r="K2010" t="s">
        <v>371</v>
      </c>
      <c r="L2010" t="s">
        <v>402</v>
      </c>
      <c r="M2010" t="s">
        <v>9097</v>
      </c>
      <c r="N2010" t="s">
        <v>9110</v>
      </c>
      <c r="O2010">
        <v>0</v>
      </c>
      <c r="P2010">
        <v>0</v>
      </c>
      <c r="Q2010">
        <v>1</v>
      </c>
    </row>
    <row r="2011" spans="1:17" x14ac:dyDescent="0.2">
      <c r="A2011" t="s">
        <v>498</v>
      </c>
      <c r="B2011" t="s">
        <v>134</v>
      </c>
      <c r="C2011" t="s">
        <v>497</v>
      </c>
      <c r="D2011" t="s">
        <v>54</v>
      </c>
      <c r="E2011" t="s">
        <v>1407</v>
      </c>
      <c r="F2011">
        <v>0.193</v>
      </c>
      <c r="G2011">
        <v>0.193</v>
      </c>
      <c r="H2011">
        <v>1</v>
      </c>
      <c r="J2011" t="s">
        <v>95</v>
      </c>
      <c r="K2011" t="s">
        <v>371</v>
      </c>
      <c r="L2011" t="s">
        <v>402</v>
      </c>
      <c r="M2011" t="s">
        <v>9097</v>
      </c>
      <c r="N2011" t="s">
        <v>9111</v>
      </c>
      <c r="O2011">
        <v>0</v>
      </c>
      <c r="P2011">
        <v>0</v>
      </c>
      <c r="Q2011">
        <v>1</v>
      </c>
    </row>
    <row r="2012" spans="1:17" x14ac:dyDescent="0.2">
      <c r="A2012" t="s">
        <v>498</v>
      </c>
      <c r="B2012" t="s">
        <v>134</v>
      </c>
      <c r="C2012" t="s">
        <v>497</v>
      </c>
      <c r="D2012" t="s">
        <v>54</v>
      </c>
      <c r="E2012" t="s">
        <v>1408</v>
      </c>
      <c r="F2012">
        <v>0.193</v>
      </c>
      <c r="G2012">
        <v>0.193</v>
      </c>
      <c r="H2012">
        <v>1</v>
      </c>
      <c r="J2012" t="s">
        <v>95</v>
      </c>
      <c r="K2012" t="s">
        <v>371</v>
      </c>
      <c r="L2012" t="s">
        <v>402</v>
      </c>
      <c r="M2012" t="s">
        <v>9097</v>
      </c>
      <c r="N2012" t="s">
        <v>9112</v>
      </c>
      <c r="O2012">
        <v>0</v>
      </c>
      <c r="P2012">
        <v>0</v>
      </c>
      <c r="Q2012">
        <v>1</v>
      </c>
    </row>
    <row r="2013" spans="1:17" x14ac:dyDescent="0.2">
      <c r="A2013" t="s">
        <v>498</v>
      </c>
      <c r="B2013" t="s">
        <v>134</v>
      </c>
      <c r="C2013" t="s">
        <v>497</v>
      </c>
      <c r="D2013" t="s">
        <v>54</v>
      </c>
      <c r="E2013" t="s">
        <v>1409</v>
      </c>
      <c r="F2013">
        <v>0.19400000000000001</v>
      </c>
      <c r="G2013">
        <v>0.19400000000000001</v>
      </c>
      <c r="H2013">
        <v>1</v>
      </c>
      <c r="J2013" t="s">
        <v>95</v>
      </c>
      <c r="K2013" t="s">
        <v>371</v>
      </c>
      <c r="L2013" t="s">
        <v>402</v>
      </c>
      <c r="M2013" t="s">
        <v>9097</v>
      </c>
      <c r="N2013" t="s">
        <v>9113</v>
      </c>
      <c r="O2013">
        <v>0</v>
      </c>
      <c r="P2013">
        <v>0</v>
      </c>
      <c r="Q2013">
        <v>1</v>
      </c>
    </row>
    <row r="2014" spans="1:17" x14ac:dyDescent="0.2">
      <c r="A2014" t="s">
        <v>498</v>
      </c>
      <c r="B2014" t="s">
        <v>134</v>
      </c>
      <c r="C2014" t="s">
        <v>497</v>
      </c>
      <c r="D2014" t="s">
        <v>54</v>
      </c>
      <c r="E2014" t="s">
        <v>1410</v>
      </c>
      <c r="F2014">
        <v>0.193</v>
      </c>
      <c r="G2014">
        <v>0.193</v>
      </c>
      <c r="H2014">
        <v>1</v>
      </c>
      <c r="J2014" t="s">
        <v>95</v>
      </c>
      <c r="K2014" t="s">
        <v>371</v>
      </c>
      <c r="L2014" t="s">
        <v>402</v>
      </c>
      <c r="M2014" t="s">
        <v>9097</v>
      </c>
      <c r="N2014" t="s">
        <v>9114</v>
      </c>
      <c r="O2014">
        <v>0</v>
      </c>
      <c r="P2014">
        <v>0</v>
      </c>
      <c r="Q2014">
        <v>1</v>
      </c>
    </row>
    <row r="2015" spans="1:17" x14ac:dyDescent="0.2">
      <c r="A2015" t="s">
        <v>498</v>
      </c>
      <c r="B2015" t="s">
        <v>134</v>
      </c>
      <c r="C2015" t="s">
        <v>497</v>
      </c>
      <c r="D2015" t="s">
        <v>54</v>
      </c>
      <c r="E2015" t="s">
        <v>1411</v>
      </c>
      <c r="F2015">
        <v>0.193</v>
      </c>
      <c r="G2015">
        <v>0.193</v>
      </c>
      <c r="H2015">
        <v>1</v>
      </c>
      <c r="J2015" t="s">
        <v>95</v>
      </c>
      <c r="K2015" t="s">
        <v>371</v>
      </c>
      <c r="L2015" t="s">
        <v>402</v>
      </c>
      <c r="M2015" t="s">
        <v>9097</v>
      </c>
      <c r="N2015" t="s">
        <v>9126</v>
      </c>
      <c r="O2015">
        <v>0</v>
      </c>
      <c r="P2015">
        <v>0</v>
      </c>
      <c r="Q2015">
        <v>1</v>
      </c>
    </row>
    <row r="2016" spans="1:17" x14ac:dyDescent="0.2">
      <c r="A2016" t="s">
        <v>498</v>
      </c>
      <c r="B2016" t="s">
        <v>134</v>
      </c>
      <c r="C2016" t="s">
        <v>497</v>
      </c>
      <c r="D2016" t="s">
        <v>54</v>
      </c>
      <c r="E2016" t="s">
        <v>1412</v>
      </c>
      <c r="F2016">
        <v>0.193</v>
      </c>
      <c r="G2016">
        <v>0.193</v>
      </c>
      <c r="H2016">
        <v>1</v>
      </c>
      <c r="J2016" t="s">
        <v>95</v>
      </c>
      <c r="K2016" t="s">
        <v>371</v>
      </c>
      <c r="L2016" t="s">
        <v>402</v>
      </c>
      <c r="M2016" t="s">
        <v>9097</v>
      </c>
      <c r="N2016" t="s">
        <v>9115</v>
      </c>
      <c r="O2016">
        <v>0</v>
      </c>
      <c r="P2016">
        <v>0</v>
      </c>
      <c r="Q2016">
        <v>1</v>
      </c>
    </row>
    <row r="2017" spans="1:17" x14ac:dyDescent="0.2">
      <c r="A2017" t="s">
        <v>498</v>
      </c>
      <c r="B2017" t="s">
        <v>134</v>
      </c>
      <c r="C2017" t="s">
        <v>497</v>
      </c>
      <c r="D2017" t="s">
        <v>54</v>
      </c>
      <c r="E2017" t="s">
        <v>1413</v>
      </c>
      <c r="F2017">
        <v>0.193</v>
      </c>
      <c r="G2017">
        <v>0.193</v>
      </c>
      <c r="H2017">
        <v>1</v>
      </c>
      <c r="J2017" t="s">
        <v>95</v>
      </c>
      <c r="K2017" t="s">
        <v>371</v>
      </c>
      <c r="L2017" t="s">
        <v>402</v>
      </c>
      <c r="M2017" t="s">
        <v>9097</v>
      </c>
      <c r="N2017" t="s">
        <v>9116</v>
      </c>
      <c r="O2017">
        <v>0</v>
      </c>
      <c r="P2017">
        <v>0</v>
      </c>
      <c r="Q2017">
        <v>1</v>
      </c>
    </row>
    <row r="2018" spans="1:17" x14ac:dyDescent="0.2">
      <c r="A2018" t="s">
        <v>498</v>
      </c>
      <c r="B2018" t="s">
        <v>134</v>
      </c>
      <c r="C2018" t="s">
        <v>497</v>
      </c>
      <c r="D2018" t="s">
        <v>54</v>
      </c>
      <c r="E2018" t="s">
        <v>1414</v>
      </c>
      <c r="F2018">
        <v>0.193</v>
      </c>
      <c r="G2018">
        <v>0.193</v>
      </c>
      <c r="H2018">
        <v>1</v>
      </c>
      <c r="J2018" t="s">
        <v>95</v>
      </c>
      <c r="K2018" t="s">
        <v>371</v>
      </c>
      <c r="L2018" t="s">
        <v>402</v>
      </c>
      <c r="M2018" t="s">
        <v>9097</v>
      </c>
      <c r="N2018" t="s">
        <v>9117</v>
      </c>
      <c r="O2018">
        <v>0</v>
      </c>
      <c r="P2018">
        <v>0</v>
      </c>
      <c r="Q2018">
        <v>1</v>
      </c>
    </row>
    <row r="2019" spans="1:17" x14ac:dyDescent="0.2">
      <c r="A2019" t="s">
        <v>498</v>
      </c>
      <c r="B2019" t="s">
        <v>134</v>
      </c>
      <c r="C2019" t="s">
        <v>497</v>
      </c>
      <c r="D2019" t="s">
        <v>54</v>
      </c>
      <c r="E2019" t="s">
        <v>1415</v>
      </c>
      <c r="F2019">
        <v>0.193</v>
      </c>
      <c r="G2019">
        <v>0.193</v>
      </c>
      <c r="H2019">
        <v>1</v>
      </c>
      <c r="J2019" t="s">
        <v>95</v>
      </c>
      <c r="K2019" t="s">
        <v>371</v>
      </c>
      <c r="L2019" t="s">
        <v>402</v>
      </c>
      <c r="M2019" t="s">
        <v>9097</v>
      </c>
      <c r="N2019" t="s">
        <v>9118</v>
      </c>
      <c r="O2019">
        <v>0</v>
      </c>
      <c r="P2019">
        <v>0</v>
      </c>
      <c r="Q2019">
        <v>1</v>
      </c>
    </row>
    <row r="2020" spans="1:17" x14ac:dyDescent="0.2">
      <c r="A2020" t="s">
        <v>498</v>
      </c>
      <c r="B2020" t="s">
        <v>134</v>
      </c>
      <c r="C2020" t="s">
        <v>497</v>
      </c>
      <c r="D2020" t="s">
        <v>54</v>
      </c>
      <c r="E2020" t="s">
        <v>1416</v>
      </c>
      <c r="F2020">
        <v>0.193</v>
      </c>
      <c r="G2020">
        <v>0.193</v>
      </c>
      <c r="H2020">
        <v>1</v>
      </c>
      <c r="J2020" t="s">
        <v>95</v>
      </c>
      <c r="K2020" t="s">
        <v>371</v>
      </c>
      <c r="L2020" t="s">
        <v>402</v>
      </c>
      <c r="M2020" t="s">
        <v>9097</v>
      </c>
      <c r="N2020" t="s">
        <v>8982</v>
      </c>
      <c r="O2020">
        <v>0</v>
      </c>
      <c r="P2020">
        <v>0</v>
      </c>
      <c r="Q2020">
        <v>1</v>
      </c>
    </row>
    <row r="2021" spans="1:17" x14ac:dyDescent="0.2">
      <c r="A2021" t="s">
        <v>498</v>
      </c>
      <c r="B2021" t="s">
        <v>134</v>
      </c>
      <c r="C2021" t="s">
        <v>497</v>
      </c>
      <c r="D2021" t="s">
        <v>54</v>
      </c>
      <c r="E2021" t="s">
        <v>1417</v>
      </c>
      <c r="F2021">
        <v>0.19400000000000001</v>
      </c>
      <c r="G2021">
        <v>0.19400000000000001</v>
      </c>
      <c r="H2021">
        <v>1</v>
      </c>
      <c r="J2021" t="s">
        <v>95</v>
      </c>
      <c r="K2021" t="s">
        <v>371</v>
      </c>
      <c r="L2021" t="s">
        <v>402</v>
      </c>
      <c r="M2021" t="s">
        <v>9097</v>
      </c>
      <c r="N2021" t="s">
        <v>8988</v>
      </c>
      <c r="O2021">
        <v>0</v>
      </c>
      <c r="P2021">
        <v>0</v>
      </c>
      <c r="Q2021">
        <v>1</v>
      </c>
    </row>
    <row r="2022" spans="1:17" x14ac:dyDescent="0.2">
      <c r="A2022" t="s">
        <v>498</v>
      </c>
      <c r="B2022" t="s">
        <v>134</v>
      </c>
      <c r="C2022" t="s">
        <v>497</v>
      </c>
      <c r="D2022" t="s">
        <v>54</v>
      </c>
      <c r="E2022" t="s">
        <v>1418</v>
      </c>
      <c r="F2022">
        <v>0.193</v>
      </c>
      <c r="G2022">
        <v>0.193</v>
      </c>
      <c r="H2022">
        <v>1</v>
      </c>
      <c r="J2022" t="s">
        <v>95</v>
      </c>
      <c r="K2022" t="s">
        <v>371</v>
      </c>
      <c r="L2022" t="s">
        <v>402</v>
      </c>
      <c r="M2022" t="s">
        <v>9097</v>
      </c>
      <c r="N2022" t="s">
        <v>8989</v>
      </c>
      <c r="O2022">
        <v>0</v>
      </c>
      <c r="P2022">
        <v>0</v>
      </c>
      <c r="Q2022">
        <v>1</v>
      </c>
    </row>
    <row r="2023" spans="1:17" x14ac:dyDescent="0.2">
      <c r="A2023" t="s">
        <v>498</v>
      </c>
      <c r="B2023" t="s">
        <v>134</v>
      </c>
      <c r="C2023" t="s">
        <v>497</v>
      </c>
      <c r="D2023" t="s">
        <v>54</v>
      </c>
      <c r="E2023" t="s">
        <v>1419</v>
      </c>
      <c r="F2023">
        <v>0.193</v>
      </c>
      <c r="G2023">
        <v>0.193</v>
      </c>
      <c r="H2023">
        <v>1</v>
      </c>
      <c r="J2023" t="s">
        <v>95</v>
      </c>
      <c r="K2023" t="s">
        <v>371</v>
      </c>
      <c r="L2023" t="s">
        <v>402</v>
      </c>
      <c r="M2023" t="s">
        <v>9097</v>
      </c>
      <c r="N2023" t="s">
        <v>9127</v>
      </c>
      <c r="O2023">
        <v>0</v>
      </c>
      <c r="P2023">
        <v>0</v>
      </c>
      <c r="Q2023">
        <v>1</v>
      </c>
    </row>
    <row r="2024" spans="1:17" x14ac:dyDescent="0.2">
      <c r="A2024" t="s">
        <v>498</v>
      </c>
      <c r="B2024" t="s">
        <v>134</v>
      </c>
      <c r="C2024" t="s">
        <v>497</v>
      </c>
      <c r="D2024" t="s">
        <v>54</v>
      </c>
      <c r="E2024" t="s">
        <v>1420</v>
      </c>
      <c r="F2024">
        <v>0.193</v>
      </c>
      <c r="G2024">
        <v>0.193</v>
      </c>
      <c r="H2024">
        <v>1</v>
      </c>
      <c r="J2024" t="s">
        <v>95</v>
      </c>
      <c r="K2024" t="s">
        <v>371</v>
      </c>
      <c r="L2024" t="s">
        <v>402</v>
      </c>
      <c r="M2024" t="s">
        <v>9097</v>
      </c>
      <c r="N2024" t="s">
        <v>9128</v>
      </c>
      <c r="O2024">
        <v>0</v>
      </c>
      <c r="P2024">
        <v>0</v>
      </c>
      <c r="Q2024">
        <v>1</v>
      </c>
    </row>
    <row r="2025" spans="1:17" x14ac:dyDescent="0.2">
      <c r="A2025" t="s">
        <v>498</v>
      </c>
      <c r="B2025" t="s">
        <v>134</v>
      </c>
      <c r="C2025" t="s">
        <v>497</v>
      </c>
      <c r="D2025" t="s">
        <v>54</v>
      </c>
      <c r="E2025" t="s">
        <v>1421</v>
      </c>
      <c r="F2025">
        <v>0.193</v>
      </c>
      <c r="G2025">
        <v>0.193</v>
      </c>
      <c r="H2025">
        <v>1</v>
      </c>
      <c r="J2025" t="s">
        <v>95</v>
      </c>
      <c r="K2025" t="s">
        <v>371</v>
      </c>
      <c r="L2025" t="s">
        <v>402</v>
      </c>
      <c r="M2025" t="s">
        <v>9097</v>
      </c>
      <c r="N2025" t="s">
        <v>9129</v>
      </c>
      <c r="O2025">
        <v>0</v>
      </c>
      <c r="P2025">
        <v>0</v>
      </c>
      <c r="Q2025">
        <v>1</v>
      </c>
    </row>
    <row r="2026" spans="1:17" x14ac:dyDescent="0.2">
      <c r="A2026" t="s">
        <v>498</v>
      </c>
      <c r="B2026" t="s">
        <v>134</v>
      </c>
      <c r="C2026" t="s">
        <v>497</v>
      </c>
      <c r="D2026" t="s">
        <v>54</v>
      </c>
      <c r="E2026" t="s">
        <v>1422</v>
      </c>
      <c r="F2026">
        <v>0.193</v>
      </c>
      <c r="G2026">
        <v>0.193</v>
      </c>
      <c r="H2026">
        <v>1</v>
      </c>
      <c r="J2026" t="s">
        <v>95</v>
      </c>
      <c r="K2026" t="s">
        <v>371</v>
      </c>
      <c r="L2026" t="s">
        <v>402</v>
      </c>
      <c r="M2026" t="s">
        <v>9097</v>
      </c>
      <c r="N2026" t="s">
        <v>9130</v>
      </c>
      <c r="O2026">
        <v>0</v>
      </c>
      <c r="P2026">
        <v>0</v>
      </c>
      <c r="Q2026">
        <v>1</v>
      </c>
    </row>
    <row r="2027" spans="1:17" x14ac:dyDescent="0.2">
      <c r="A2027" t="s">
        <v>498</v>
      </c>
      <c r="B2027" t="s">
        <v>134</v>
      </c>
      <c r="C2027" t="s">
        <v>497</v>
      </c>
      <c r="D2027" t="s">
        <v>54</v>
      </c>
      <c r="E2027" t="s">
        <v>1423</v>
      </c>
      <c r="F2027">
        <v>0.193</v>
      </c>
      <c r="G2027">
        <v>0.193</v>
      </c>
      <c r="H2027">
        <v>1</v>
      </c>
      <c r="J2027" t="s">
        <v>95</v>
      </c>
      <c r="K2027" t="s">
        <v>371</v>
      </c>
      <c r="L2027" t="s">
        <v>402</v>
      </c>
      <c r="M2027" t="s">
        <v>9097</v>
      </c>
      <c r="N2027" t="s">
        <v>9133</v>
      </c>
      <c r="O2027">
        <v>0</v>
      </c>
      <c r="P2027">
        <v>0</v>
      </c>
      <c r="Q2027">
        <v>1</v>
      </c>
    </row>
    <row r="2028" spans="1:17" x14ac:dyDescent="0.2">
      <c r="A2028" t="s">
        <v>498</v>
      </c>
      <c r="B2028" t="s">
        <v>134</v>
      </c>
      <c r="C2028" t="s">
        <v>497</v>
      </c>
      <c r="D2028" t="s">
        <v>54</v>
      </c>
      <c r="E2028" t="s">
        <v>1424</v>
      </c>
      <c r="F2028">
        <v>0.193</v>
      </c>
      <c r="G2028">
        <v>0.193</v>
      </c>
      <c r="H2028">
        <v>1</v>
      </c>
      <c r="J2028" t="s">
        <v>95</v>
      </c>
      <c r="K2028" t="s">
        <v>371</v>
      </c>
      <c r="L2028" t="s">
        <v>402</v>
      </c>
      <c r="M2028" t="s">
        <v>9097</v>
      </c>
      <c r="N2028" t="s">
        <v>9134</v>
      </c>
      <c r="O2028">
        <v>0</v>
      </c>
      <c r="P2028">
        <v>0</v>
      </c>
      <c r="Q2028">
        <v>1</v>
      </c>
    </row>
    <row r="2029" spans="1:17" x14ac:dyDescent="0.2">
      <c r="A2029" t="s">
        <v>498</v>
      </c>
      <c r="B2029" t="s">
        <v>134</v>
      </c>
      <c r="C2029" t="s">
        <v>497</v>
      </c>
      <c r="D2029" t="s">
        <v>54</v>
      </c>
      <c r="E2029" t="s">
        <v>1425</v>
      </c>
      <c r="F2029">
        <v>0.19400000000000001</v>
      </c>
      <c r="G2029">
        <v>0.19400000000000001</v>
      </c>
      <c r="H2029">
        <v>1</v>
      </c>
      <c r="J2029" t="s">
        <v>95</v>
      </c>
      <c r="K2029" t="s">
        <v>371</v>
      </c>
      <c r="L2029" t="s">
        <v>402</v>
      </c>
      <c r="M2029" t="s">
        <v>9097</v>
      </c>
      <c r="N2029" t="s">
        <v>501</v>
      </c>
      <c r="O2029">
        <v>0</v>
      </c>
      <c r="P2029">
        <v>0</v>
      </c>
      <c r="Q2029">
        <v>1</v>
      </c>
    </row>
    <row r="2030" spans="1:17" x14ac:dyDescent="0.2">
      <c r="A2030" t="s">
        <v>498</v>
      </c>
      <c r="B2030" t="s">
        <v>134</v>
      </c>
      <c r="C2030" t="s">
        <v>497</v>
      </c>
      <c r="D2030" t="s">
        <v>54</v>
      </c>
      <c r="E2030" t="s">
        <v>1426</v>
      </c>
      <c r="F2030">
        <v>0.193</v>
      </c>
      <c r="G2030">
        <v>0.193</v>
      </c>
      <c r="H2030">
        <v>1</v>
      </c>
      <c r="J2030" t="s">
        <v>95</v>
      </c>
      <c r="K2030" t="s">
        <v>371</v>
      </c>
      <c r="L2030" t="s">
        <v>401</v>
      </c>
      <c r="M2030" t="s">
        <v>9098</v>
      </c>
      <c r="N2030" t="s">
        <v>8249</v>
      </c>
      <c r="O2030">
        <v>0</v>
      </c>
      <c r="P2030">
        <v>0</v>
      </c>
      <c r="Q2030">
        <v>1</v>
      </c>
    </row>
    <row r="2031" spans="1:17" x14ac:dyDescent="0.2">
      <c r="A2031" t="s">
        <v>498</v>
      </c>
      <c r="B2031" t="s">
        <v>134</v>
      </c>
      <c r="C2031" t="s">
        <v>497</v>
      </c>
      <c r="D2031" t="s">
        <v>54</v>
      </c>
      <c r="E2031" t="s">
        <v>1427</v>
      </c>
      <c r="F2031">
        <v>0.19400000000000001</v>
      </c>
      <c r="G2031">
        <v>0.19400000000000001</v>
      </c>
      <c r="H2031">
        <v>1</v>
      </c>
      <c r="J2031" t="s">
        <v>95</v>
      </c>
      <c r="K2031" t="s">
        <v>371</v>
      </c>
      <c r="L2031" t="s">
        <v>401</v>
      </c>
      <c r="M2031" t="s">
        <v>9098</v>
      </c>
      <c r="N2031" t="s">
        <v>8250</v>
      </c>
      <c r="O2031">
        <v>0</v>
      </c>
      <c r="P2031">
        <v>0</v>
      </c>
      <c r="Q2031">
        <v>1</v>
      </c>
    </row>
    <row r="2032" spans="1:17" x14ac:dyDescent="0.2">
      <c r="A2032" t="s">
        <v>498</v>
      </c>
      <c r="B2032" t="s">
        <v>134</v>
      </c>
      <c r="C2032" t="s">
        <v>497</v>
      </c>
      <c r="D2032" t="s">
        <v>54</v>
      </c>
      <c r="E2032" t="s">
        <v>1428</v>
      </c>
      <c r="F2032">
        <v>0.19700000000000001</v>
      </c>
      <c r="G2032">
        <v>0.19700000000000001</v>
      </c>
      <c r="H2032">
        <v>1</v>
      </c>
      <c r="J2032" t="s">
        <v>95</v>
      </c>
      <c r="K2032" t="s">
        <v>371</v>
      </c>
      <c r="L2032" t="s">
        <v>401</v>
      </c>
      <c r="M2032" t="s">
        <v>9098</v>
      </c>
      <c r="N2032" t="s">
        <v>8251</v>
      </c>
      <c r="O2032">
        <v>0</v>
      </c>
      <c r="P2032">
        <v>0</v>
      </c>
      <c r="Q2032">
        <v>1</v>
      </c>
    </row>
    <row r="2033" spans="1:17" x14ac:dyDescent="0.2">
      <c r="A2033" t="s">
        <v>498</v>
      </c>
      <c r="B2033" t="s">
        <v>134</v>
      </c>
      <c r="C2033" t="s">
        <v>497</v>
      </c>
      <c r="D2033" t="s">
        <v>54</v>
      </c>
      <c r="E2033" t="s">
        <v>1429</v>
      </c>
      <c r="F2033">
        <v>0.19500000000000001</v>
      </c>
      <c r="G2033">
        <v>0.19500000000000001</v>
      </c>
      <c r="H2033">
        <v>1</v>
      </c>
      <c r="J2033" t="s">
        <v>95</v>
      </c>
      <c r="K2033" t="s">
        <v>371</v>
      </c>
      <c r="L2033" t="s">
        <v>401</v>
      </c>
      <c r="M2033" t="s">
        <v>9098</v>
      </c>
      <c r="N2033" t="s">
        <v>8252</v>
      </c>
      <c r="O2033">
        <v>0</v>
      </c>
      <c r="P2033">
        <v>0</v>
      </c>
      <c r="Q2033">
        <v>1</v>
      </c>
    </row>
    <row r="2034" spans="1:17" x14ac:dyDescent="0.2">
      <c r="A2034" t="s">
        <v>498</v>
      </c>
      <c r="B2034" t="s">
        <v>134</v>
      </c>
      <c r="C2034" t="s">
        <v>497</v>
      </c>
      <c r="D2034" t="s">
        <v>54</v>
      </c>
      <c r="E2034" t="s">
        <v>1430</v>
      </c>
      <c r="F2034">
        <v>0.19400000000000001</v>
      </c>
      <c r="G2034">
        <v>0.19400000000000001</v>
      </c>
      <c r="H2034">
        <v>1</v>
      </c>
      <c r="J2034" t="s">
        <v>95</v>
      </c>
      <c r="K2034" t="s">
        <v>371</v>
      </c>
      <c r="L2034" t="s">
        <v>401</v>
      </c>
      <c r="M2034" t="s">
        <v>9098</v>
      </c>
      <c r="N2034" t="s">
        <v>8253</v>
      </c>
      <c r="O2034">
        <v>0</v>
      </c>
      <c r="P2034">
        <v>0</v>
      </c>
      <c r="Q2034">
        <v>1</v>
      </c>
    </row>
    <row r="2035" spans="1:17" x14ac:dyDescent="0.2">
      <c r="A2035" t="s">
        <v>498</v>
      </c>
      <c r="B2035" t="s">
        <v>134</v>
      </c>
      <c r="C2035" t="s">
        <v>497</v>
      </c>
      <c r="D2035" t="s">
        <v>54</v>
      </c>
      <c r="E2035" t="s">
        <v>1431</v>
      </c>
      <c r="F2035">
        <v>0.20699999999999999</v>
      </c>
      <c r="G2035">
        <v>0.20699999999999999</v>
      </c>
      <c r="H2035">
        <v>1</v>
      </c>
      <c r="J2035" t="s">
        <v>95</v>
      </c>
      <c r="K2035" t="s">
        <v>371</v>
      </c>
      <c r="L2035" t="s">
        <v>401</v>
      </c>
      <c r="M2035" t="s">
        <v>9098</v>
      </c>
      <c r="N2035" t="s">
        <v>8382</v>
      </c>
      <c r="O2035">
        <v>0</v>
      </c>
      <c r="P2035">
        <v>0</v>
      </c>
      <c r="Q2035">
        <v>1</v>
      </c>
    </row>
    <row r="2036" spans="1:17" x14ac:dyDescent="0.2">
      <c r="A2036" t="s">
        <v>498</v>
      </c>
      <c r="B2036" t="s">
        <v>134</v>
      </c>
      <c r="C2036" t="s">
        <v>497</v>
      </c>
      <c r="D2036" t="s">
        <v>54</v>
      </c>
      <c r="E2036" t="s">
        <v>1432</v>
      </c>
      <c r="F2036">
        <v>0.193</v>
      </c>
      <c r="G2036">
        <v>0.193</v>
      </c>
      <c r="H2036">
        <v>1</v>
      </c>
      <c r="J2036" t="s">
        <v>95</v>
      </c>
      <c r="K2036" t="s">
        <v>371</v>
      </c>
      <c r="L2036" t="s">
        <v>401</v>
      </c>
      <c r="M2036" t="s">
        <v>9098</v>
      </c>
      <c r="N2036" t="s">
        <v>8370</v>
      </c>
      <c r="O2036">
        <v>0</v>
      </c>
      <c r="P2036">
        <v>0</v>
      </c>
      <c r="Q2036">
        <v>1</v>
      </c>
    </row>
    <row r="2037" spans="1:17" x14ac:dyDescent="0.2">
      <c r="A2037" t="s">
        <v>498</v>
      </c>
      <c r="B2037" t="s">
        <v>134</v>
      </c>
      <c r="C2037" t="s">
        <v>497</v>
      </c>
      <c r="D2037" t="s">
        <v>54</v>
      </c>
      <c r="E2037" t="s">
        <v>1433</v>
      </c>
      <c r="F2037">
        <v>0.193</v>
      </c>
      <c r="G2037">
        <v>0.193</v>
      </c>
      <c r="H2037">
        <v>1</v>
      </c>
      <c r="J2037" t="s">
        <v>95</v>
      </c>
      <c r="K2037" t="s">
        <v>371</v>
      </c>
      <c r="L2037" t="s">
        <v>401</v>
      </c>
      <c r="M2037" t="s">
        <v>9098</v>
      </c>
      <c r="N2037" t="s">
        <v>9099</v>
      </c>
      <c r="O2037">
        <v>0</v>
      </c>
      <c r="P2037">
        <v>0</v>
      </c>
      <c r="Q2037">
        <v>1</v>
      </c>
    </row>
    <row r="2038" spans="1:17" x14ac:dyDescent="0.2">
      <c r="A2038" t="s">
        <v>498</v>
      </c>
      <c r="B2038" t="s">
        <v>134</v>
      </c>
      <c r="C2038" t="s">
        <v>497</v>
      </c>
      <c r="D2038" t="s">
        <v>54</v>
      </c>
      <c r="E2038" t="s">
        <v>1434</v>
      </c>
      <c r="F2038">
        <v>0.193</v>
      </c>
      <c r="G2038">
        <v>0.193</v>
      </c>
      <c r="H2038">
        <v>1</v>
      </c>
      <c r="J2038" t="s">
        <v>95</v>
      </c>
      <c r="K2038" t="s">
        <v>371</v>
      </c>
      <c r="L2038" t="s">
        <v>401</v>
      </c>
      <c r="M2038" t="s">
        <v>9098</v>
      </c>
      <c r="N2038" t="s">
        <v>8371</v>
      </c>
      <c r="O2038">
        <v>0</v>
      </c>
      <c r="P2038">
        <v>0</v>
      </c>
      <c r="Q2038">
        <v>1</v>
      </c>
    </row>
    <row r="2039" spans="1:17" x14ac:dyDescent="0.2">
      <c r="A2039" t="s">
        <v>498</v>
      </c>
      <c r="B2039" t="s">
        <v>134</v>
      </c>
      <c r="C2039" t="s">
        <v>497</v>
      </c>
      <c r="D2039" t="s">
        <v>54</v>
      </c>
      <c r="E2039" t="s">
        <v>1435</v>
      </c>
      <c r="F2039">
        <v>0.24299999999999999</v>
      </c>
      <c r="G2039">
        <v>0.24299999999999999</v>
      </c>
      <c r="H2039">
        <v>1</v>
      </c>
      <c r="J2039" t="s">
        <v>95</v>
      </c>
      <c r="K2039" t="s">
        <v>371</v>
      </c>
      <c r="L2039" t="s">
        <v>401</v>
      </c>
      <c r="M2039" t="s">
        <v>9098</v>
      </c>
      <c r="N2039" t="s">
        <v>8366</v>
      </c>
      <c r="O2039">
        <v>0</v>
      </c>
      <c r="P2039">
        <v>0</v>
      </c>
      <c r="Q2039">
        <v>1</v>
      </c>
    </row>
    <row r="2040" spans="1:17" x14ac:dyDescent="0.2">
      <c r="A2040" t="s">
        <v>498</v>
      </c>
      <c r="B2040" t="s">
        <v>134</v>
      </c>
      <c r="C2040" t="s">
        <v>497</v>
      </c>
      <c r="D2040" t="s">
        <v>54</v>
      </c>
      <c r="E2040" t="s">
        <v>1436</v>
      </c>
      <c r="F2040">
        <v>0.193</v>
      </c>
      <c r="G2040">
        <v>0.193</v>
      </c>
      <c r="H2040">
        <v>1</v>
      </c>
      <c r="J2040" t="s">
        <v>95</v>
      </c>
      <c r="K2040" t="s">
        <v>371</v>
      </c>
      <c r="L2040" t="s">
        <v>401</v>
      </c>
      <c r="M2040" t="s">
        <v>9098</v>
      </c>
      <c r="N2040" t="s">
        <v>8372</v>
      </c>
      <c r="O2040">
        <v>0</v>
      </c>
      <c r="P2040">
        <v>0</v>
      </c>
      <c r="Q2040">
        <v>1</v>
      </c>
    </row>
    <row r="2041" spans="1:17" x14ac:dyDescent="0.2">
      <c r="A2041" t="s">
        <v>498</v>
      </c>
      <c r="B2041" t="s">
        <v>134</v>
      </c>
      <c r="C2041" t="s">
        <v>497</v>
      </c>
      <c r="D2041" t="s">
        <v>54</v>
      </c>
      <c r="E2041" t="s">
        <v>1437</v>
      </c>
      <c r="F2041">
        <v>0.193</v>
      </c>
      <c r="G2041">
        <v>0.193</v>
      </c>
      <c r="H2041">
        <v>1</v>
      </c>
      <c r="J2041" t="s">
        <v>95</v>
      </c>
      <c r="K2041" t="s">
        <v>371</v>
      </c>
      <c r="L2041" t="s">
        <v>401</v>
      </c>
      <c r="M2041" t="s">
        <v>9098</v>
      </c>
      <c r="N2041" t="s">
        <v>8367</v>
      </c>
      <c r="O2041">
        <v>0</v>
      </c>
      <c r="P2041">
        <v>0</v>
      </c>
      <c r="Q2041">
        <v>1</v>
      </c>
    </row>
    <row r="2042" spans="1:17" x14ac:dyDescent="0.2">
      <c r="A2042" t="s">
        <v>498</v>
      </c>
      <c r="B2042" t="s">
        <v>134</v>
      </c>
      <c r="C2042" t="s">
        <v>497</v>
      </c>
      <c r="D2042" t="s">
        <v>54</v>
      </c>
      <c r="E2042" t="s">
        <v>1438</v>
      </c>
      <c r="F2042">
        <v>0.26300000000000001</v>
      </c>
      <c r="G2042">
        <v>0.26300000000000001</v>
      </c>
      <c r="H2042">
        <v>1</v>
      </c>
      <c r="J2042" t="s">
        <v>95</v>
      </c>
      <c r="K2042" t="s">
        <v>371</v>
      </c>
      <c r="L2042" t="s">
        <v>401</v>
      </c>
      <c r="M2042" t="s">
        <v>9098</v>
      </c>
      <c r="N2042" t="s">
        <v>8374</v>
      </c>
      <c r="O2042">
        <v>0</v>
      </c>
      <c r="P2042">
        <v>0</v>
      </c>
      <c r="Q2042">
        <v>1</v>
      </c>
    </row>
    <row r="2043" spans="1:17" x14ac:dyDescent="0.2">
      <c r="A2043" t="s">
        <v>498</v>
      </c>
      <c r="B2043" t="s">
        <v>134</v>
      </c>
      <c r="C2043" t="s">
        <v>497</v>
      </c>
      <c r="D2043" t="s">
        <v>54</v>
      </c>
      <c r="E2043" t="s">
        <v>1439</v>
      </c>
      <c r="F2043">
        <v>0.23200000000000001</v>
      </c>
      <c r="G2043">
        <v>0.23200000000000001</v>
      </c>
      <c r="H2043">
        <v>1</v>
      </c>
      <c r="J2043" t="s">
        <v>95</v>
      </c>
      <c r="K2043" t="s">
        <v>371</v>
      </c>
      <c r="L2043" t="s">
        <v>401</v>
      </c>
      <c r="M2043" t="s">
        <v>9098</v>
      </c>
      <c r="N2043" t="s">
        <v>8375</v>
      </c>
      <c r="O2043">
        <v>0</v>
      </c>
      <c r="P2043">
        <v>0</v>
      </c>
      <c r="Q2043">
        <v>1</v>
      </c>
    </row>
    <row r="2044" spans="1:17" x14ac:dyDescent="0.2">
      <c r="A2044" t="s">
        <v>498</v>
      </c>
      <c r="B2044" t="s">
        <v>134</v>
      </c>
      <c r="C2044" t="s">
        <v>497</v>
      </c>
      <c r="D2044" t="s">
        <v>54</v>
      </c>
      <c r="E2044" t="s">
        <v>1440</v>
      </c>
      <c r="F2044">
        <v>0.20799999999999999</v>
      </c>
      <c r="G2044">
        <v>0.20799999999999999</v>
      </c>
      <c r="H2044">
        <v>1</v>
      </c>
      <c r="J2044" t="s">
        <v>95</v>
      </c>
      <c r="K2044" t="s">
        <v>371</v>
      </c>
      <c r="L2044" t="s">
        <v>401</v>
      </c>
      <c r="M2044" t="s">
        <v>9098</v>
      </c>
      <c r="N2044" t="s">
        <v>8376</v>
      </c>
      <c r="O2044">
        <v>0</v>
      </c>
      <c r="P2044">
        <v>0</v>
      </c>
      <c r="Q2044">
        <v>1</v>
      </c>
    </row>
    <row r="2045" spans="1:17" x14ac:dyDescent="0.2">
      <c r="A2045" t="s">
        <v>498</v>
      </c>
      <c r="B2045" t="s">
        <v>134</v>
      </c>
      <c r="C2045" t="s">
        <v>497</v>
      </c>
      <c r="D2045" t="s">
        <v>54</v>
      </c>
      <c r="E2045" t="s">
        <v>1441</v>
      </c>
      <c r="F2045">
        <v>0.193</v>
      </c>
      <c r="G2045">
        <v>0.193</v>
      </c>
      <c r="H2045">
        <v>1</v>
      </c>
      <c r="J2045" t="s">
        <v>95</v>
      </c>
      <c r="K2045" t="s">
        <v>371</v>
      </c>
      <c r="L2045" t="s">
        <v>401</v>
      </c>
      <c r="M2045" t="s">
        <v>9098</v>
      </c>
      <c r="N2045" t="s">
        <v>8377</v>
      </c>
      <c r="O2045">
        <v>0</v>
      </c>
      <c r="P2045">
        <v>0</v>
      </c>
      <c r="Q2045">
        <v>1</v>
      </c>
    </row>
    <row r="2046" spans="1:17" x14ac:dyDescent="0.2">
      <c r="A2046" t="s">
        <v>498</v>
      </c>
      <c r="B2046" t="s">
        <v>134</v>
      </c>
      <c r="C2046" t="s">
        <v>497</v>
      </c>
      <c r="D2046" t="s">
        <v>54</v>
      </c>
      <c r="E2046" t="s">
        <v>1442</v>
      </c>
      <c r="F2046">
        <v>0.193</v>
      </c>
      <c r="G2046">
        <v>0.193</v>
      </c>
      <c r="H2046">
        <v>1</v>
      </c>
      <c r="J2046" t="s">
        <v>95</v>
      </c>
      <c r="K2046" t="s">
        <v>371</v>
      </c>
      <c r="L2046" t="s">
        <v>401</v>
      </c>
      <c r="M2046" t="s">
        <v>9098</v>
      </c>
      <c r="N2046" t="s">
        <v>8378</v>
      </c>
      <c r="O2046">
        <v>0</v>
      </c>
      <c r="P2046">
        <v>0</v>
      </c>
      <c r="Q2046">
        <v>1</v>
      </c>
    </row>
    <row r="2047" spans="1:17" x14ac:dyDescent="0.2">
      <c r="A2047" t="s">
        <v>498</v>
      </c>
      <c r="B2047" t="s">
        <v>134</v>
      </c>
      <c r="C2047" t="s">
        <v>497</v>
      </c>
      <c r="D2047" t="s">
        <v>54</v>
      </c>
      <c r="E2047" t="s">
        <v>1443</v>
      </c>
      <c r="F2047">
        <v>0.22500000000000001</v>
      </c>
      <c r="G2047">
        <v>0.22500000000000001</v>
      </c>
      <c r="H2047">
        <v>1</v>
      </c>
      <c r="J2047" t="s">
        <v>95</v>
      </c>
      <c r="K2047" t="s">
        <v>371</v>
      </c>
      <c r="L2047" t="s">
        <v>401</v>
      </c>
      <c r="M2047" t="s">
        <v>9098</v>
      </c>
      <c r="N2047" t="s">
        <v>8368</v>
      </c>
      <c r="O2047">
        <v>0</v>
      </c>
      <c r="P2047">
        <v>0</v>
      </c>
      <c r="Q2047">
        <v>1</v>
      </c>
    </row>
    <row r="2048" spans="1:17" x14ac:dyDescent="0.2">
      <c r="A2048" t="s">
        <v>498</v>
      </c>
      <c r="B2048" t="s">
        <v>134</v>
      </c>
      <c r="C2048" t="s">
        <v>497</v>
      </c>
      <c r="D2048" t="s">
        <v>54</v>
      </c>
      <c r="E2048" t="s">
        <v>1444</v>
      </c>
      <c r="F2048">
        <v>0.193</v>
      </c>
      <c r="G2048">
        <v>0.193</v>
      </c>
      <c r="H2048">
        <v>1</v>
      </c>
      <c r="J2048" t="s">
        <v>95</v>
      </c>
      <c r="K2048" t="s">
        <v>371</v>
      </c>
      <c r="L2048" t="s">
        <v>401</v>
      </c>
      <c r="M2048" t="s">
        <v>9098</v>
      </c>
      <c r="N2048" t="s">
        <v>8369</v>
      </c>
      <c r="O2048">
        <v>0</v>
      </c>
      <c r="P2048">
        <v>0</v>
      </c>
      <c r="Q2048">
        <v>1</v>
      </c>
    </row>
    <row r="2049" spans="1:17" x14ac:dyDescent="0.2">
      <c r="A2049" t="s">
        <v>498</v>
      </c>
      <c r="B2049" t="s">
        <v>134</v>
      </c>
      <c r="C2049" t="s">
        <v>497</v>
      </c>
      <c r="D2049" t="s">
        <v>54</v>
      </c>
      <c r="E2049" t="s">
        <v>1445</v>
      </c>
      <c r="F2049">
        <v>0.193</v>
      </c>
      <c r="G2049">
        <v>0.193</v>
      </c>
      <c r="H2049">
        <v>1</v>
      </c>
      <c r="J2049" t="s">
        <v>95</v>
      </c>
      <c r="K2049" t="s">
        <v>371</v>
      </c>
      <c r="L2049" t="s">
        <v>401</v>
      </c>
      <c r="M2049" t="s">
        <v>9098</v>
      </c>
      <c r="N2049" t="s">
        <v>499</v>
      </c>
      <c r="O2049">
        <v>0</v>
      </c>
      <c r="P2049">
        <v>0</v>
      </c>
      <c r="Q2049">
        <v>1</v>
      </c>
    </row>
    <row r="2050" spans="1:17" x14ac:dyDescent="0.2">
      <c r="A2050" t="s">
        <v>498</v>
      </c>
      <c r="B2050" t="s">
        <v>134</v>
      </c>
      <c r="C2050" t="s">
        <v>497</v>
      </c>
      <c r="D2050" t="s">
        <v>54</v>
      </c>
      <c r="E2050" t="s">
        <v>1446</v>
      </c>
      <c r="F2050">
        <v>0.21</v>
      </c>
      <c r="G2050">
        <v>0.21</v>
      </c>
      <c r="H2050">
        <v>1</v>
      </c>
      <c r="J2050" t="s">
        <v>95</v>
      </c>
      <c r="K2050" t="s">
        <v>371</v>
      </c>
      <c r="L2050" t="s">
        <v>401</v>
      </c>
      <c r="M2050" t="s">
        <v>9098</v>
      </c>
      <c r="N2050" t="s">
        <v>500</v>
      </c>
      <c r="O2050">
        <v>0</v>
      </c>
      <c r="P2050">
        <v>0</v>
      </c>
      <c r="Q2050">
        <v>1</v>
      </c>
    </row>
    <row r="2051" spans="1:17" x14ac:dyDescent="0.2">
      <c r="A2051" t="s">
        <v>498</v>
      </c>
      <c r="B2051" t="s">
        <v>134</v>
      </c>
      <c r="C2051" t="s">
        <v>497</v>
      </c>
      <c r="D2051" t="s">
        <v>54</v>
      </c>
      <c r="E2051" t="s">
        <v>1447</v>
      </c>
      <c r="F2051">
        <v>0.254</v>
      </c>
      <c r="G2051">
        <v>0.254</v>
      </c>
      <c r="H2051">
        <v>1</v>
      </c>
      <c r="J2051" t="s">
        <v>95</v>
      </c>
      <c r="K2051" t="s">
        <v>371</v>
      </c>
      <c r="L2051" t="s">
        <v>401</v>
      </c>
      <c r="M2051" t="s">
        <v>9098</v>
      </c>
      <c r="N2051" t="s">
        <v>8379</v>
      </c>
      <c r="O2051">
        <v>0</v>
      </c>
      <c r="P2051">
        <v>0</v>
      </c>
      <c r="Q2051">
        <v>1</v>
      </c>
    </row>
    <row r="2052" spans="1:17" x14ac:dyDescent="0.2">
      <c r="A2052" t="s">
        <v>498</v>
      </c>
      <c r="B2052" t="s">
        <v>134</v>
      </c>
      <c r="C2052" t="s">
        <v>497</v>
      </c>
      <c r="D2052" t="s">
        <v>54</v>
      </c>
      <c r="E2052" t="s">
        <v>1448</v>
      </c>
      <c r="F2052">
        <v>0.20499999999999999</v>
      </c>
      <c r="G2052">
        <v>0.20499999999999999</v>
      </c>
      <c r="H2052">
        <v>1</v>
      </c>
      <c r="J2052" t="s">
        <v>95</v>
      </c>
      <c r="K2052" t="s">
        <v>371</v>
      </c>
      <c r="L2052" t="s">
        <v>401</v>
      </c>
      <c r="M2052" t="s">
        <v>9098</v>
      </c>
      <c r="N2052" t="s">
        <v>8254</v>
      </c>
      <c r="O2052">
        <v>0</v>
      </c>
      <c r="P2052">
        <v>0</v>
      </c>
      <c r="Q2052">
        <v>1</v>
      </c>
    </row>
    <row r="2053" spans="1:17" x14ac:dyDescent="0.2">
      <c r="A2053" t="s">
        <v>498</v>
      </c>
      <c r="B2053" t="s">
        <v>134</v>
      </c>
      <c r="C2053" t="s">
        <v>497</v>
      </c>
      <c r="D2053" t="s">
        <v>54</v>
      </c>
      <c r="E2053" t="s">
        <v>1449</v>
      </c>
      <c r="F2053">
        <v>0.193</v>
      </c>
      <c r="G2053">
        <v>0.193</v>
      </c>
      <c r="H2053">
        <v>1</v>
      </c>
      <c r="J2053" t="s">
        <v>95</v>
      </c>
      <c r="K2053" t="s">
        <v>371</v>
      </c>
      <c r="L2053" t="s">
        <v>401</v>
      </c>
      <c r="M2053" t="s">
        <v>9098</v>
      </c>
      <c r="N2053" t="s">
        <v>8256</v>
      </c>
      <c r="O2053">
        <v>0</v>
      </c>
      <c r="P2053">
        <v>0</v>
      </c>
      <c r="Q2053">
        <v>1</v>
      </c>
    </row>
    <row r="2054" spans="1:17" x14ac:dyDescent="0.2">
      <c r="A2054" t="s">
        <v>498</v>
      </c>
      <c r="B2054" t="s">
        <v>134</v>
      </c>
      <c r="C2054" t="s">
        <v>497</v>
      </c>
      <c r="D2054" t="s">
        <v>54</v>
      </c>
      <c r="E2054" t="s">
        <v>1450</v>
      </c>
      <c r="F2054">
        <v>0.193</v>
      </c>
      <c r="G2054">
        <v>0.193</v>
      </c>
      <c r="H2054">
        <v>1</v>
      </c>
      <c r="J2054" t="s">
        <v>95</v>
      </c>
      <c r="K2054" t="s">
        <v>371</v>
      </c>
      <c r="L2054" t="s">
        <v>401</v>
      </c>
      <c r="M2054" t="s">
        <v>9098</v>
      </c>
      <c r="N2054" t="s">
        <v>8257</v>
      </c>
      <c r="O2054">
        <v>0</v>
      </c>
      <c r="P2054">
        <v>0</v>
      </c>
      <c r="Q2054">
        <v>1</v>
      </c>
    </row>
    <row r="2055" spans="1:17" x14ac:dyDescent="0.2">
      <c r="A2055" t="s">
        <v>498</v>
      </c>
      <c r="B2055" t="s">
        <v>134</v>
      </c>
      <c r="C2055" t="s">
        <v>497</v>
      </c>
      <c r="D2055" t="s">
        <v>54</v>
      </c>
      <c r="E2055" t="s">
        <v>1451</v>
      </c>
      <c r="F2055">
        <v>0.20899999999999999</v>
      </c>
      <c r="G2055">
        <v>0.20899999999999999</v>
      </c>
      <c r="H2055">
        <v>1</v>
      </c>
      <c r="J2055" t="s">
        <v>95</v>
      </c>
      <c r="K2055" t="s">
        <v>371</v>
      </c>
      <c r="L2055" t="s">
        <v>401</v>
      </c>
      <c r="M2055" t="s">
        <v>9098</v>
      </c>
      <c r="N2055" t="s">
        <v>8258</v>
      </c>
      <c r="O2055">
        <v>0</v>
      </c>
      <c r="P2055">
        <v>0</v>
      </c>
      <c r="Q2055">
        <v>1</v>
      </c>
    </row>
    <row r="2056" spans="1:17" x14ac:dyDescent="0.2">
      <c r="A2056" t="s">
        <v>498</v>
      </c>
      <c r="B2056" t="s">
        <v>134</v>
      </c>
      <c r="C2056" t="s">
        <v>497</v>
      </c>
      <c r="D2056" t="s">
        <v>54</v>
      </c>
      <c r="E2056" t="s">
        <v>1452</v>
      </c>
      <c r="F2056">
        <v>0.193</v>
      </c>
      <c r="G2056">
        <v>0.193</v>
      </c>
      <c r="H2056">
        <v>1</v>
      </c>
      <c r="J2056" t="s">
        <v>95</v>
      </c>
      <c r="K2056" t="s">
        <v>371</v>
      </c>
      <c r="L2056" t="s">
        <v>401</v>
      </c>
      <c r="M2056" t="s">
        <v>9098</v>
      </c>
      <c r="N2056" t="s">
        <v>8259</v>
      </c>
      <c r="O2056">
        <v>0</v>
      </c>
      <c r="P2056">
        <v>0</v>
      </c>
      <c r="Q2056">
        <v>1</v>
      </c>
    </row>
    <row r="2057" spans="1:17" x14ac:dyDescent="0.2">
      <c r="A2057" t="s">
        <v>498</v>
      </c>
      <c r="B2057" t="s">
        <v>134</v>
      </c>
      <c r="C2057" t="s">
        <v>497</v>
      </c>
      <c r="D2057" t="s">
        <v>54</v>
      </c>
      <c r="E2057" t="s">
        <v>1453</v>
      </c>
      <c r="F2057">
        <v>0.193</v>
      </c>
      <c r="G2057">
        <v>0.193</v>
      </c>
      <c r="H2057">
        <v>1</v>
      </c>
      <c r="J2057" t="s">
        <v>95</v>
      </c>
      <c r="K2057" t="s">
        <v>371</v>
      </c>
      <c r="L2057" t="s">
        <v>401</v>
      </c>
      <c r="M2057" t="s">
        <v>9098</v>
      </c>
      <c r="N2057" t="s">
        <v>8380</v>
      </c>
      <c r="O2057">
        <v>0</v>
      </c>
      <c r="P2057">
        <v>0</v>
      </c>
      <c r="Q2057">
        <v>1</v>
      </c>
    </row>
    <row r="2058" spans="1:17" x14ac:dyDescent="0.2">
      <c r="A2058" t="s">
        <v>498</v>
      </c>
      <c r="B2058" t="s">
        <v>134</v>
      </c>
      <c r="C2058" t="s">
        <v>497</v>
      </c>
      <c r="D2058" t="s">
        <v>54</v>
      </c>
      <c r="E2058" t="s">
        <v>1454</v>
      </c>
      <c r="F2058">
        <v>0.193</v>
      </c>
      <c r="G2058">
        <v>0.193</v>
      </c>
      <c r="H2058">
        <v>1</v>
      </c>
      <c r="J2058" t="s">
        <v>95</v>
      </c>
      <c r="K2058" t="s">
        <v>371</v>
      </c>
      <c r="L2058" t="s">
        <v>401</v>
      </c>
      <c r="M2058" t="s">
        <v>9098</v>
      </c>
      <c r="N2058" t="s">
        <v>8381</v>
      </c>
      <c r="O2058">
        <v>0</v>
      </c>
      <c r="P2058">
        <v>0</v>
      </c>
      <c r="Q2058">
        <v>1</v>
      </c>
    </row>
    <row r="2059" spans="1:17" x14ac:dyDescent="0.2">
      <c r="A2059" t="s">
        <v>498</v>
      </c>
      <c r="B2059" t="s">
        <v>134</v>
      </c>
      <c r="C2059" t="s">
        <v>497</v>
      </c>
      <c r="D2059" t="s">
        <v>54</v>
      </c>
      <c r="E2059" t="s">
        <v>1455</v>
      </c>
      <c r="F2059">
        <v>0.20200000000000001</v>
      </c>
      <c r="G2059">
        <v>0.20200000000000001</v>
      </c>
      <c r="H2059">
        <v>1</v>
      </c>
      <c r="J2059" t="s">
        <v>95</v>
      </c>
      <c r="K2059" t="s">
        <v>371</v>
      </c>
      <c r="L2059" t="s">
        <v>401</v>
      </c>
      <c r="M2059" t="s">
        <v>9098</v>
      </c>
      <c r="N2059" t="s">
        <v>8654</v>
      </c>
      <c r="O2059">
        <v>0</v>
      </c>
      <c r="P2059">
        <v>0</v>
      </c>
      <c r="Q2059">
        <v>1</v>
      </c>
    </row>
    <row r="2060" spans="1:17" x14ac:dyDescent="0.2">
      <c r="A2060" t="s">
        <v>498</v>
      </c>
      <c r="B2060" t="s">
        <v>134</v>
      </c>
      <c r="C2060" t="s">
        <v>497</v>
      </c>
      <c r="D2060" t="s">
        <v>54</v>
      </c>
      <c r="E2060" t="s">
        <v>1456</v>
      </c>
      <c r="F2060">
        <v>0.193</v>
      </c>
      <c r="G2060">
        <v>0.193</v>
      </c>
      <c r="H2060">
        <v>1</v>
      </c>
      <c r="J2060" t="s">
        <v>95</v>
      </c>
      <c r="K2060" t="s">
        <v>371</v>
      </c>
      <c r="L2060" t="s">
        <v>401</v>
      </c>
      <c r="M2060" t="s">
        <v>9098</v>
      </c>
      <c r="N2060" t="s">
        <v>8655</v>
      </c>
      <c r="O2060">
        <v>0</v>
      </c>
      <c r="P2060">
        <v>0</v>
      </c>
      <c r="Q2060">
        <v>1</v>
      </c>
    </row>
    <row r="2061" spans="1:17" x14ac:dyDescent="0.2">
      <c r="A2061" t="s">
        <v>498</v>
      </c>
      <c r="B2061" t="s">
        <v>134</v>
      </c>
      <c r="C2061" t="s">
        <v>497</v>
      </c>
      <c r="D2061" t="s">
        <v>54</v>
      </c>
      <c r="E2061" t="s">
        <v>1457</v>
      </c>
      <c r="F2061">
        <v>0.19400000000000001</v>
      </c>
      <c r="G2061">
        <v>0.19400000000000001</v>
      </c>
      <c r="H2061">
        <v>1</v>
      </c>
      <c r="J2061" t="s">
        <v>95</v>
      </c>
      <c r="K2061" t="s">
        <v>371</v>
      </c>
      <c r="L2061" t="s">
        <v>401</v>
      </c>
      <c r="M2061" t="s">
        <v>9098</v>
      </c>
      <c r="N2061" t="s">
        <v>8672</v>
      </c>
      <c r="O2061">
        <v>0</v>
      </c>
      <c r="P2061">
        <v>0</v>
      </c>
      <c r="Q2061">
        <v>1</v>
      </c>
    </row>
    <row r="2062" spans="1:17" x14ac:dyDescent="0.2">
      <c r="A2062" t="s">
        <v>498</v>
      </c>
      <c r="B2062" t="s">
        <v>134</v>
      </c>
      <c r="C2062" t="s">
        <v>497</v>
      </c>
      <c r="D2062" t="s">
        <v>54</v>
      </c>
      <c r="E2062" t="s">
        <v>1458</v>
      </c>
      <c r="F2062">
        <v>0.193</v>
      </c>
      <c r="G2062">
        <v>0.193</v>
      </c>
      <c r="H2062">
        <v>1</v>
      </c>
      <c r="J2062" t="s">
        <v>95</v>
      </c>
      <c r="K2062" t="s">
        <v>371</v>
      </c>
      <c r="L2062" t="s">
        <v>401</v>
      </c>
      <c r="M2062" t="s">
        <v>9098</v>
      </c>
      <c r="N2062" t="s">
        <v>8661</v>
      </c>
      <c r="O2062">
        <v>0</v>
      </c>
      <c r="P2062">
        <v>0</v>
      </c>
      <c r="Q2062">
        <v>1</v>
      </c>
    </row>
    <row r="2063" spans="1:17" x14ac:dyDescent="0.2">
      <c r="A2063" t="s">
        <v>498</v>
      </c>
      <c r="B2063" t="s">
        <v>134</v>
      </c>
      <c r="C2063" t="s">
        <v>497</v>
      </c>
      <c r="D2063" t="s">
        <v>54</v>
      </c>
      <c r="E2063" t="s">
        <v>1459</v>
      </c>
      <c r="F2063">
        <v>0.24199999999999999</v>
      </c>
      <c r="G2063">
        <v>0.24199999999999999</v>
      </c>
      <c r="H2063">
        <v>1</v>
      </c>
      <c r="J2063" t="s">
        <v>95</v>
      </c>
      <c r="K2063" t="s">
        <v>371</v>
      </c>
      <c r="L2063" t="s">
        <v>401</v>
      </c>
      <c r="M2063" t="s">
        <v>9098</v>
      </c>
      <c r="N2063" t="s">
        <v>8660</v>
      </c>
      <c r="O2063">
        <v>0</v>
      </c>
      <c r="P2063">
        <v>0</v>
      </c>
      <c r="Q2063">
        <v>1</v>
      </c>
    </row>
    <row r="2064" spans="1:17" x14ac:dyDescent="0.2">
      <c r="A2064" t="s">
        <v>498</v>
      </c>
      <c r="B2064" t="s">
        <v>134</v>
      </c>
      <c r="C2064" t="s">
        <v>497</v>
      </c>
      <c r="D2064" t="s">
        <v>54</v>
      </c>
      <c r="E2064" t="s">
        <v>1460</v>
      </c>
      <c r="F2064">
        <v>0.20699999999999999</v>
      </c>
      <c r="G2064">
        <v>0.20699999999999999</v>
      </c>
      <c r="H2064">
        <v>1</v>
      </c>
      <c r="J2064" t="s">
        <v>95</v>
      </c>
      <c r="K2064" t="s">
        <v>371</v>
      </c>
      <c r="L2064" t="s">
        <v>401</v>
      </c>
      <c r="M2064" t="s">
        <v>9098</v>
      </c>
      <c r="N2064" t="s">
        <v>8659</v>
      </c>
      <c r="O2064">
        <v>0</v>
      </c>
      <c r="P2064">
        <v>0</v>
      </c>
      <c r="Q2064">
        <v>1</v>
      </c>
    </row>
    <row r="2065" spans="1:17" x14ac:dyDescent="0.2">
      <c r="A2065" t="s">
        <v>498</v>
      </c>
      <c r="B2065" t="s">
        <v>134</v>
      </c>
      <c r="C2065" t="s">
        <v>497</v>
      </c>
      <c r="D2065" t="s">
        <v>54</v>
      </c>
      <c r="E2065" t="s">
        <v>1461</v>
      </c>
      <c r="F2065">
        <v>0.193</v>
      </c>
      <c r="G2065">
        <v>0.193</v>
      </c>
      <c r="H2065">
        <v>1</v>
      </c>
      <c r="J2065" t="s">
        <v>95</v>
      </c>
      <c r="K2065" t="s">
        <v>371</v>
      </c>
      <c r="L2065" t="s">
        <v>401</v>
      </c>
      <c r="M2065" t="s">
        <v>9098</v>
      </c>
      <c r="N2065" t="s">
        <v>8658</v>
      </c>
      <c r="O2065">
        <v>0</v>
      </c>
      <c r="P2065">
        <v>0</v>
      </c>
      <c r="Q2065">
        <v>1</v>
      </c>
    </row>
    <row r="2066" spans="1:17" x14ac:dyDescent="0.2">
      <c r="A2066" t="s">
        <v>498</v>
      </c>
      <c r="B2066" t="s">
        <v>134</v>
      </c>
      <c r="C2066" t="s">
        <v>497</v>
      </c>
      <c r="D2066" t="s">
        <v>54</v>
      </c>
      <c r="E2066" t="s">
        <v>1462</v>
      </c>
      <c r="F2066">
        <v>0.26800000000000002</v>
      </c>
      <c r="G2066">
        <v>0.26800000000000002</v>
      </c>
      <c r="H2066">
        <v>1</v>
      </c>
      <c r="J2066" t="s">
        <v>95</v>
      </c>
      <c r="K2066" t="s">
        <v>371</v>
      </c>
      <c r="L2066" t="s">
        <v>401</v>
      </c>
      <c r="M2066" t="s">
        <v>9098</v>
      </c>
      <c r="N2066" t="s">
        <v>8656</v>
      </c>
      <c r="O2066">
        <v>0</v>
      </c>
      <c r="P2066">
        <v>0</v>
      </c>
      <c r="Q2066">
        <v>1</v>
      </c>
    </row>
    <row r="2067" spans="1:17" x14ac:dyDescent="0.2">
      <c r="A2067" t="s">
        <v>498</v>
      </c>
      <c r="B2067" t="s">
        <v>134</v>
      </c>
      <c r="C2067" t="s">
        <v>497</v>
      </c>
      <c r="D2067" t="s">
        <v>54</v>
      </c>
      <c r="E2067" t="s">
        <v>1463</v>
      </c>
      <c r="F2067">
        <v>0.28799999999999998</v>
      </c>
      <c r="G2067">
        <v>0.28799999999999998</v>
      </c>
      <c r="H2067">
        <v>1</v>
      </c>
      <c r="J2067" t="s">
        <v>95</v>
      </c>
      <c r="K2067" t="s">
        <v>371</v>
      </c>
      <c r="L2067" t="s">
        <v>401</v>
      </c>
      <c r="M2067" t="s">
        <v>9098</v>
      </c>
      <c r="N2067" t="s">
        <v>8657</v>
      </c>
      <c r="O2067">
        <v>0</v>
      </c>
      <c r="P2067">
        <v>0</v>
      </c>
      <c r="Q2067">
        <v>1</v>
      </c>
    </row>
    <row r="2068" spans="1:17" x14ac:dyDescent="0.2">
      <c r="A2068" t="s">
        <v>498</v>
      </c>
      <c r="B2068" t="s">
        <v>134</v>
      </c>
      <c r="C2068" t="s">
        <v>497</v>
      </c>
      <c r="D2068" t="s">
        <v>54</v>
      </c>
      <c r="E2068" t="s">
        <v>1464</v>
      </c>
      <c r="F2068">
        <v>0.21199999999999999</v>
      </c>
      <c r="G2068">
        <v>0.21199999999999999</v>
      </c>
      <c r="H2068">
        <v>1</v>
      </c>
      <c r="J2068" t="s">
        <v>95</v>
      </c>
      <c r="K2068" t="s">
        <v>371</v>
      </c>
      <c r="L2068" t="s">
        <v>401</v>
      </c>
      <c r="M2068" t="s">
        <v>9098</v>
      </c>
      <c r="N2068" t="s">
        <v>9119</v>
      </c>
      <c r="O2068">
        <v>0</v>
      </c>
      <c r="P2068">
        <v>0</v>
      </c>
      <c r="Q2068">
        <v>1</v>
      </c>
    </row>
    <row r="2069" spans="1:17" x14ac:dyDescent="0.2">
      <c r="A2069" t="s">
        <v>498</v>
      </c>
      <c r="B2069" t="s">
        <v>134</v>
      </c>
      <c r="C2069" t="s">
        <v>497</v>
      </c>
      <c r="D2069" t="s">
        <v>54</v>
      </c>
      <c r="E2069" t="s">
        <v>1465</v>
      </c>
      <c r="F2069">
        <v>0.19400000000000001</v>
      </c>
      <c r="G2069">
        <v>0.19400000000000001</v>
      </c>
      <c r="H2069">
        <v>1</v>
      </c>
      <c r="J2069" t="s">
        <v>95</v>
      </c>
      <c r="K2069" t="s">
        <v>371</v>
      </c>
      <c r="L2069" t="s">
        <v>401</v>
      </c>
      <c r="M2069" t="s">
        <v>9098</v>
      </c>
      <c r="N2069" t="s">
        <v>9120</v>
      </c>
      <c r="O2069">
        <v>0</v>
      </c>
      <c r="P2069">
        <v>0</v>
      </c>
      <c r="Q2069">
        <v>1</v>
      </c>
    </row>
    <row r="2070" spans="1:17" x14ac:dyDescent="0.2">
      <c r="A2070" t="s">
        <v>498</v>
      </c>
      <c r="B2070" t="s">
        <v>134</v>
      </c>
      <c r="C2070" t="s">
        <v>497</v>
      </c>
      <c r="D2070" t="s">
        <v>54</v>
      </c>
      <c r="E2070" t="s">
        <v>1466</v>
      </c>
      <c r="F2070">
        <v>0.219</v>
      </c>
      <c r="G2070">
        <v>0.219</v>
      </c>
      <c r="H2070">
        <v>1</v>
      </c>
      <c r="J2070" t="s">
        <v>95</v>
      </c>
      <c r="K2070" t="s">
        <v>371</v>
      </c>
      <c r="L2070" t="s">
        <v>401</v>
      </c>
      <c r="M2070" t="s">
        <v>9098</v>
      </c>
      <c r="N2070" t="s">
        <v>9100</v>
      </c>
      <c r="O2070">
        <v>0</v>
      </c>
      <c r="P2070">
        <v>0</v>
      </c>
      <c r="Q2070">
        <v>1</v>
      </c>
    </row>
    <row r="2071" spans="1:17" x14ac:dyDescent="0.2">
      <c r="A2071" t="s">
        <v>498</v>
      </c>
      <c r="B2071" t="s">
        <v>134</v>
      </c>
      <c r="C2071" t="s">
        <v>497</v>
      </c>
      <c r="D2071" t="s">
        <v>54</v>
      </c>
      <c r="E2071" t="s">
        <v>1467</v>
      </c>
      <c r="F2071">
        <v>0.25</v>
      </c>
      <c r="G2071">
        <v>0.25</v>
      </c>
      <c r="H2071">
        <v>1</v>
      </c>
      <c r="J2071" t="s">
        <v>95</v>
      </c>
      <c r="K2071" t="s">
        <v>371</v>
      </c>
      <c r="L2071" t="s">
        <v>401</v>
      </c>
      <c r="M2071" t="s">
        <v>9098</v>
      </c>
      <c r="N2071" t="s">
        <v>9101</v>
      </c>
      <c r="O2071">
        <v>0</v>
      </c>
      <c r="P2071">
        <v>0</v>
      </c>
      <c r="Q2071">
        <v>1</v>
      </c>
    </row>
    <row r="2072" spans="1:17" x14ac:dyDescent="0.2">
      <c r="A2072" t="s">
        <v>498</v>
      </c>
      <c r="B2072" t="s">
        <v>134</v>
      </c>
      <c r="C2072" t="s">
        <v>497</v>
      </c>
      <c r="D2072" t="s">
        <v>54</v>
      </c>
      <c r="E2072" t="s">
        <v>1468</v>
      </c>
      <c r="F2072">
        <v>0.193</v>
      </c>
      <c r="G2072">
        <v>0.193</v>
      </c>
      <c r="H2072">
        <v>1</v>
      </c>
      <c r="J2072" t="s">
        <v>95</v>
      </c>
      <c r="K2072" t="s">
        <v>371</v>
      </c>
      <c r="L2072" t="s">
        <v>401</v>
      </c>
      <c r="M2072" t="s">
        <v>9098</v>
      </c>
      <c r="N2072" t="s">
        <v>9102</v>
      </c>
      <c r="O2072">
        <v>0</v>
      </c>
      <c r="P2072">
        <v>0</v>
      </c>
      <c r="Q2072">
        <v>1</v>
      </c>
    </row>
    <row r="2073" spans="1:17" x14ac:dyDescent="0.2">
      <c r="A2073" t="s">
        <v>498</v>
      </c>
      <c r="B2073" t="s">
        <v>134</v>
      </c>
      <c r="C2073" t="s">
        <v>497</v>
      </c>
      <c r="D2073" t="s">
        <v>54</v>
      </c>
      <c r="E2073" t="s">
        <v>1469</v>
      </c>
      <c r="F2073">
        <v>0.193</v>
      </c>
      <c r="G2073">
        <v>0.193</v>
      </c>
      <c r="H2073">
        <v>1</v>
      </c>
      <c r="J2073" t="s">
        <v>95</v>
      </c>
      <c r="K2073" t="s">
        <v>371</v>
      </c>
      <c r="L2073" t="s">
        <v>401</v>
      </c>
      <c r="M2073" t="s">
        <v>9098</v>
      </c>
      <c r="N2073" t="s">
        <v>9103</v>
      </c>
      <c r="O2073">
        <v>0</v>
      </c>
      <c r="P2073">
        <v>0</v>
      </c>
      <c r="Q2073">
        <v>1</v>
      </c>
    </row>
    <row r="2074" spans="1:17" x14ac:dyDescent="0.2">
      <c r="A2074" t="s">
        <v>498</v>
      </c>
      <c r="B2074" t="s">
        <v>134</v>
      </c>
      <c r="C2074" t="s">
        <v>497</v>
      </c>
      <c r="D2074" t="s">
        <v>54</v>
      </c>
      <c r="E2074" t="s">
        <v>1470</v>
      </c>
      <c r="F2074">
        <v>0.193</v>
      </c>
      <c r="G2074">
        <v>0.193</v>
      </c>
      <c r="H2074">
        <v>1</v>
      </c>
      <c r="J2074" t="s">
        <v>95</v>
      </c>
      <c r="K2074" t="s">
        <v>371</v>
      </c>
      <c r="L2074" t="s">
        <v>401</v>
      </c>
      <c r="M2074" t="s">
        <v>9098</v>
      </c>
      <c r="N2074" t="s">
        <v>9104</v>
      </c>
      <c r="O2074">
        <v>0</v>
      </c>
      <c r="P2074">
        <v>0</v>
      </c>
      <c r="Q2074">
        <v>1</v>
      </c>
    </row>
    <row r="2075" spans="1:17" x14ac:dyDescent="0.2">
      <c r="A2075" t="s">
        <v>498</v>
      </c>
      <c r="B2075" t="s">
        <v>134</v>
      </c>
      <c r="C2075" t="s">
        <v>497</v>
      </c>
      <c r="D2075" t="s">
        <v>54</v>
      </c>
      <c r="E2075" t="s">
        <v>1471</v>
      </c>
      <c r="F2075">
        <v>0.216</v>
      </c>
      <c r="G2075">
        <v>0.216</v>
      </c>
      <c r="H2075">
        <v>1</v>
      </c>
      <c r="J2075" t="s">
        <v>95</v>
      </c>
      <c r="K2075" t="s">
        <v>371</v>
      </c>
      <c r="L2075" t="s">
        <v>401</v>
      </c>
      <c r="M2075" t="s">
        <v>9098</v>
      </c>
      <c r="N2075" t="s">
        <v>8981</v>
      </c>
      <c r="O2075">
        <v>0</v>
      </c>
      <c r="P2075">
        <v>0</v>
      </c>
      <c r="Q2075">
        <v>1</v>
      </c>
    </row>
    <row r="2076" spans="1:17" x14ac:dyDescent="0.2">
      <c r="A2076" t="s">
        <v>498</v>
      </c>
      <c r="B2076" t="s">
        <v>134</v>
      </c>
      <c r="C2076" t="s">
        <v>497</v>
      </c>
      <c r="D2076" t="s">
        <v>54</v>
      </c>
      <c r="E2076" t="s">
        <v>1472</v>
      </c>
      <c r="F2076">
        <v>0.193</v>
      </c>
      <c r="G2076">
        <v>0.193</v>
      </c>
      <c r="H2076">
        <v>1</v>
      </c>
      <c r="J2076" t="s">
        <v>95</v>
      </c>
      <c r="K2076" t="s">
        <v>371</v>
      </c>
      <c r="L2076" t="s">
        <v>401</v>
      </c>
      <c r="M2076" t="s">
        <v>9098</v>
      </c>
      <c r="N2076" t="s">
        <v>8984</v>
      </c>
      <c r="O2076">
        <v>0</v>
      </c>
      <c r="P2076">
        <v>0</v>
      </c>
      <c r="Q2076">
        <v>1</v>
      </c>
    </row>
    <row r="2077" spans="1:17" x14ac:dyDescent="0.2">
      <c r="A2077" t="s">
        <v>498</v>
      </c>
      <c r="B2077" t="s">
        <v>134</v>
      </c>
      <c r="C2077" t="s">
        <v>497</v>
      </c>
      <c r="D2077" t="s">
        <v>54</v>
      </c>
      <c r="E2077" t="s">
        <v>1473</v>
      </c>
      <c r="F2077">
        <v>0.19400000000000001</v>
      </c>
      <c r="G2077">
        <v>0.19400000000000001</v>
      </c>
      <c r="H2077">
        <v>1</v>
      </c>
      <c r="J2077" t="s">
        <v>95</v>
      </c>
      <c r="K2077" t="s">
        <v>371</v>
      </c>
      <c r="L2077" t="s">
        <v>401</v>
      </c>
      <c r="M2077" t="s">
        <v>9098</v>
      </c>
      <c r="N2077" t="s">
        <v>8985</v>
      </c>
      <c r="O2077">
        <v>0</v>
      </c>
      <c r="P2077">
        <v>0</v>
      </c>
      <c r="Q2077">
        <v>1</v>
      </c>
    </row>
    <row r="2078" spans="1:17" x14ac:dyDescent="0.2">
      <c r="A2078" t="s">
        <v>498</v>
      </c>
      <c r="B2078" t="s">
        <v>134</v>
      </c>
      <c r="C2078" t="s">
        <v>497</v>
      </c>
      <c r="D2078" t="s">
        <v>54</v>
      </c>
      <c r="E2078" t="s">
        <v>1474</v>
      </c>
      <c r="F2078">
        <v>0.193</v>
      </c>
      <c r="G2078">
        <v>0.193</v>
      </c>
      <c r="H2078">
        <v>1</v>
      </c>
      <c r="J2078" t="s">
        <v>95</v>
      </c>
      <c r="K2078" t="s">
        <v>371</v>
      </c>
      <c r="L2078" t="s">
        <v>401</v>
      </c>
      <c r="M2078" t="s">
        <v>9098</v>
      </c>
      <c r="N2078" t="s">
        <v>8986</v>
      </c>
      <c r="O2078">
        <v>0</v>
      </c>
      <c r="P2078">
        <v>0</v>
      </c>
      <c r="Q2078">
        <v>1</v>
      </c>
    </row>
    <row r="2079" spans="1:17" x14ac:dyDescent="0.2">
      <c r="A2079" t="s">
        <v>498</v>
      </c>
      <c r="B2079" t="s">
        <v>134</v>
      </c>
      <c r="C2079" t="s">
        <v>497</v>
      </c>
      <c r="D2079" t="s">
        <v>54</v>
      </c>
      <c r="E2079" t="s">
        <v>1475</v>
      </c>
      <c r="F2079">
        <v>0.193</v>
      </c>
      <c r="G2079">
        <v>0.193</v>
      </c>
      <c r="H2079">
        <v>1</v>
      </c>
      <c r="J2079" t="s">
        <v>95</v>
      </c>
      <c r="K2079" t="s">
        <v>371</v>
      </c>
      <c r="L2079" t="s">
        <v>401</v>
      </c>
      <c r="M2079" t="s">
        <v>9098</v>
      </c>
      <c r="N2079" t="s">
        <v>9124</v>
      </c>
      <c r="O2079">
        <v>0</v>
      </c>
      <c r="P2079">
        <v>0</v>
      </c>
      <c r="Q2079">
        <v>1</v>
      </c>
    </row>
    <row r="2080" spans="1:17" x14ac:dyDescent="0.2">
      <c r="A2080" t="s">
        <v>498</v>
      </c>
      <c r="B2080" t="s">
        <v>134</v>
      </c>
      <c r="C2080" t="s">
        <v>497</v>
      </c>
      <c r="D2080" t="s">
        <v>54</v>
      </c>
      <c r="E2080" t="s">
        <v>1476</v>
      </c>
      <c r="F2080">
        <v>0.193</v>
      </c>
      <c r="G2080">
        <v>0.193</v>
      </c>
      <c r="H2080">
        <v>1</v>
      </c>
      <c r="J2080" t="s">
        <v>95</v>
      </c>
      <c r="K2080" t="s">
        <v>371</v>
      </c>
      <c r="L2080" t="s">
        <v>401</v>
      </c>
      <c r="M2080" t="s">
        <v>9098</v>
      </c>
      <c r="N2080" t="s">
        <v>9125</v>
      </c>
      <c r="O2080">
        <v>0</v>
      </c>
      <c r="P2080">
        <v>0</v>
      </c>
      <c r="Q2080">
        <v>1</v>
      </c>
    </row>
    <row r="2081" spans="1:17" x14ac:dyDescent="0.2">
      <c r="A2081" t="s">
        <v>498</v>
      </c>
      <c r="B2081" t="s">
        <v>134</v>
      </c>
      <c r="C2081" t="s">
        <v>497</v>
      </c>
      <c r="D2081" t="s">
        <v>54</v>
      </c>
      <c r="E2081" t="s">
        <v>1477</v>
      </c>
      <c r="F2081">
        <v>0.193</v>
      </c>
      <c r="G2081">
        <v>0.193</v>
      </c>
      <c r="H2081">
        <v>1</v>
      </c>
      <c r="J2081" t="s">
        <v>95</v>
      </c>
      <c r="K2081" t="s">
        <v>371</v>
      </c>
      <c r="L2081" t="s">
        <v>401</v>
      </c>
      <c r="M2081" t="s">
        <v>9098</v>
      </c>
      <c r="N2081" t="s">
        <v>9121</v>
      </c>
      <c r="O2081">
        <v>0</v>
      </c>
      <c r="P2081">
        <v>0</v>
      </c>
      <c r="Q2081">
        <v>1</v>
      </c>
    </row>
    <row r="2082" spans="1:17" x14ac:dyDescent="0.2">
      <c r="A2082" t="s">
        <v>498</v>
      </c>
      <c r="B2082" t="s">
        <v>134</v>
      </c>
      <c r="C2082" t="s">
        <v>497</v>
      </c>
      <c r="D2082" t="s">
        <v>54</v>
      </c>
      <c r="E2082" t="s">
        <v>1478</v>
      </c>
      <c r="F2082">
        <v>0.193</v>
      </c>
      <c r="G2082">
        <v>0.193</v>
      </c>
      <c r="H2082">
        <v>1</v>
      </c>
      <c r="J2082" t="s">
        <v>95</v>
      </c>
      <c r="K2082" t="s">
        <v>371</v>
      </c>
      <c r="L2082" t="s">
        <v>401</v>
      </c>
      <c r="M2082" t="s">
        <v>9098</v>
      </c>
      <c r="N2082" t="s">
        <v>9122</v>
      </c>
      <c r="O2082">
        <v>0</v>
      </c>
      <c r="P2082">
        <v>0</v>
      </c>
      <c r="Q2082">
        <v>1</v>
      </c>
    </row>
    <row r="2083" spans="1:17" x14ac:dyDescent="0.2">
      <c r="A2083" t="s">
        <v>498</v>
      </c>
      <c r="B2083" t="s">
        <v>134</v>
      </c>
      <c r="C2083" t="s">
        <v>497</v>
      </c>
      <c r="D2083" t="s">
        <v>54</v>
      </c>
      <c r="E2083" t="s">
        <v>1479</v>
      </c>
      <c r="F2083">
        <v>0.193</v>
      </c>
      <c r="G2083">
        <v>0.193</v>
      </c>
      <c r="H2083">
        <v>1</v>
      </c>
      <c r="J2083" t="s">
        <v>95</v>
      </c>
      <c r="K2083" t="s">
        <v>371</v>
      </c>
      <c r="L2083" t="s">
        <v>401</v>
      </c>
      <c r="M2083" t="s">
        <v>9098</v>
      </c>
      <c r="N2083" t="s">
        <v>9105</v>
      </c>
      <c r="O2083">
        <v>0</v>
      </c>
      <c r="P2083">
        <v>0</v>
      </c>
      <c r="Q2083">
        <v>1</v>
      </c>
    </row>
    <row r="2084" spans="1:17" x14ac:dyDescent="0.2">
      <c r="A2084" t="s">
        <v>498</v>
      </c>
      <c r="B2084" t="s">
        <v>134</v>
      </c>
      <c r="C2084" t="s">
        <v>497</v>
      </c>
      <c r="D2084" t="s">
        <v>54</v>
      </c>
      <c r="E2084" t="s">
        <v>1480</v>
      </c>
      <c r="F2084">
        <v>0.193</v>
      </c>
      <c r="G2084">
        <v>0.193</v>
      </c>
      <c r="H2084">
        <v>1</v>
      </c>
      <c r="J2084" t="s">
        <v>95</v>
      </c>
      <c r="K2084" t="s">
        <v>371</v>
      </c>
      <c r="L2084" t="s">
        <v>401</v>
      </c>
      <c r="M2084" t="s">
        <v>9098</v>
      </c>
      <c r="N2084" t="s">
        <v>9106</v>
      </c>
      <c r="O2084">
        <v>0</v>
      </c>
      <c r="P2084">
        <v>0</v>
      </c>
      <c r="Q2084">
        <v>1</v>
      </c>
    </row>
    <row r="2085" spans="1:17" x14ac:dyDescent="0.2">
      <c r="A2085" t="s">
        <v>498</v>
      </c>
      <c r="B2085" t="s">
        <v>134</v>
      </c>
      <c r="C2085" t="s">
        <v>497</v>
      </c>
      <c r="D2085" t="s">
        <v>54</v>
      </c>
      <c r="E2085" t="s">
        <v>1481</v>
      </c>
      <c r="F2085">
        <v>0.19400000000000001</v>
      </c>
      <c r="G2085">
        <v>0.19400000000000001</v>
      </c>
      <c r="H2085">
        <v>1</v>
      </c>
      <c r="J2085" t="s">
        <v>95</v>
      </c>
      <c r="K2085" t="s">
        <v>371</v>
      </c>
      <c r="L2085" t="s">
        <v>401</v>
      </c>
      <c r="M2085" t="s">
        <v>9098</v>
      </c>
      <c r="N2085" t="s">
        <v>9107</v>
      </c>
      <c r="O2085">
        <v>0</v>
      </c>
      <c r="P2085">
        <v>0</v>
      </c>
      <c r="Q2085">
        <v>1</v>
      </c>
    </row>
    <row r="2086" spans="1:17" x14ac:dyDescent="0.2">
      <c r="A2086" t="s">
        <v>498</v>
      </c>
      <c r="B2086" t="s">
        <v>134</v>
      </c>
      <c r="C2086" t="s">
        <v>497</v>
      </c>
      <c r="D2086" t="s">
        <v>54</v>
      </c>
      <c r="E2086" t="s">
        <v>1482</v>
      </c>
      <c r="F2086">
        <v>0.193</v>
      </c>
      <c r="G2086">
        <v>0.193</v>
      </c>
      <c r="H2086">
        <v>1</v>
      </c>
      <c r="J2086" t="s">
        <v>95</v>
      </c>
      <c r="K2086" t="s">
        <v>371</v>
      </c>
      <c r="L2086" t="s">
        <v>401</v>
      </c>
      <c r="M2086" t="s">
        <v>9098</v>
      </c>
      <c r="N2086" t="s">
        <v>9108</v>
      </c>
      <c r="O2086">
        <v>0</v>
      </c>
      <c r="P2086">
        <v>0</v>
      </c>
      <c r="Q2086">
        <v>1</v>
      </c>
    </row>
    <row r="2087" spans="1:17" x14ac:dyDescent="0.2">
      <c r="A2087" t="s">
        <v>498</v>
      </c>
      <c r="B2087" t="s">
        <v>134</v>
      </c>
      <c r="C2087" t="s">
        <v>497</v>
      </c>
      <c r="D2087" t="s">
        <v>54</v>
      </c>
      <c r="E2087" t="s">
        <v>1483</v>
      </c>
      <c r="F2087">
        <v>0.19500000000000001</v>
      </c>
      <c r="G2087">
        <v>0.19500000000000001</v>
      </c>
      <c r="H2087">
        <v>1</v>
      </c>
      <c r="J2087" t="s">
        <v>95</v>
      </c>
      <c r="K2087" t="s">
        <v>371</v>
      </c>
      <c r="L2087" t="s">
        <v>401</v>
      </c>
      <c r="M2087" t="s">
        <v>9098</v>
      </c>
      <c r="N2087" t="s">
        <v>9109</v>
      </c>
      <c r="O2087">
        <v>0</v>
      </c>
      <c r="P2087">
        <v>0</v>
      </c>
      <c r="Q2087">
        <v>1</v>
      </c>
    </row>
    <row r="2088" spans="1:17" x14ac:dyDescent="0.2">
      <c r="A2088" t="s">
        <v>498</v>
      </c>
      <c r="B2088" t="s">
        <v>134</v>
      </c>
      <c r="C2088" t="s">
        <v>497</v>
      </c>
      <c r="D2088" t="s">
        <v>54</v>
      </c>
      <c r="E2088" t="s">
        <v>1484</v>
      </c>
      <c r="F2088">
        <v>0.19700000000000001</v>
      </c>
      <c r="G2088">
        <v>0.19700000000000001</v>
      </c>
      <c r="H2088">
        <v>1</v>
      </c>
      <c r="J2088" t="s">
        <v>95</v>
      </c>
      <c r="K2088" t="s">
        <v>371</v>
      </c>
      <c r="L2088" t="s">
        <v>401</v>
      </c>
      <c r="M2088" t="s">
        <v>9098</v>
      </c>
      <c r="N2088" t="s">
        <v>9123</v>
      </c>
      <c r="O2088">
        <v>0</v>
      </c>
      <c r="P2088">
        <v>0</v>
      </c>
      <c r="Q2088">
        <v>1</v>
      </c>
    </row>
    <row r="2089" spans="1:17" x14ac:dyDescent="0.2">
      <c r="A2089" t="s">
        <v>498</v>
      </c>
      <c r="B2089" t="s">
        <v>134</v>
      </c>
      <c r="C2089" t="s">
        <v>497</v>
      </c>
      <c r="D2089" t="s">
        <v>54</v>
      </c>
      <c r="E2089" t="s">
        <v>1485</v>
      </c>
      <c r="F2089">
        <v>0.19500000000000001</v>
      </c>
      <c r="G2089">
        <v>0.19500000000000001</v>
      </c>
      <c r="H2089">
        <v>1</v>
      </c>
      <c r="J2089" t="s">
        <v>95</v>
      </c>
      <c r="K2089" t="s">
        <v>371</v>
      </c>
      <c r="L2089" t="s">
        <v>401</v>
      </c>
      <c r="M2089" t="s">
        <v>9098</v>
      </c>
      <c r="N2089" t="s">
        <v>9110</v>
      </c>
      <c r="O2089">
        <v>0</v>
      </c>
      <c r="P2089">
        <v>0</v>
      </c>
      <c r="Q2089">
        <v>1</v>
      </c>
    </row>
    <row r="2090" spans="1:17" x14ac:dyDescent="0.2">
      <c r="A2090" t="s">
        <v>498</v>
      </c>
      <c r="B2090" t="s">
        <v>134</v>
      </c>
      <c r="C2090" t="s">
        <v>497</v>
      </c>
      <c r="D2090" t="s">
        <v>54</v>
      </c>
      <c r="E2090" t="s">
        <v>1486</v>
      </c>
      <c r="F2090">
        <v>0.218</v>
      </c>
      <c r="G2090">
        <v>0.218</v>
      </c>
      <c r="H2090">
        <v>1</v>
      </c>
      <c r="J2090" t="s">
        <v>95</v>
      </c>
      <c r="K2090" t="s">
        <v>371</v>
      </c>
      <c r="L2090" t="s">
        <v>401</v>
      </c>
      <c r="M2090" t="s">
        <v>9098</v>
      </c>
      <c r="N2090" t="s">
        <v>9111</v>
      </c>
      <c r="O2090">
        <v>0</v>
      </c>
      <c r="P2090">
        <v>0</v>
      </c>
      <c r="Q2090">
        <v>1</v>
      </c>
    </row>
    <row r="2091" spans="1:17" x14ac:dyDescent="0.2">
      <c r="A2091" t="s">
        <v>498</v>
      </c>
      <c r="B2091" t="s">
        <v>134</v>
      </c>
      <c r="C2091" t="s">
        <v>497</v>
      </c>
      <c r="D2091" t="s">
        <v>54</v>
      </c>
      <c r="E2091" t="s">
        <v>1487</v>
      </c>
      <c r="F2091">
        <v>0.215</v>
      </c>
      <c r="G2091">
        <v>0.215</v>
      </c>
      <c r="H2091">
        <v>1</v>
      </c>
      <c r="J2091" t="s">
        <v>95</v>
      </c>
      <c r="K2091" t="s">
        <v>371</v>
      </c>
      <c r="L2091" t="s">
        <v>401</v>
      </c>
      <c r="M2091" t="s">
        <v>9098</v>
      </c>
      <c r="N2091" t="s">
        <v>9112</v>
      </c>
      <c r="O2091">
        <v>0</v>
      </c>
      <c r="P2091">
        <v>0</v>
      </c>
      <c r="Q2091">
        <v>1</v>
      </c>
    </row>
    <row r="2092" spans="1:17" x14ac:dyDescent="0.2">
      <c r="A2092" t="s">
        <v>498</v>
      </c>
      <c r="B2092" t="s">
        <v>134</v>
      </c>
      <c r="C2092" t="s">
        <v>497</v>
      </c>
      <c r="D2092" t="s">
        <v>54</v>
      </c>
      <c r="E2092" t="s">
        <v>1488</v>
      </c>
      <c r="F2092">
        <v>0.215</v>
      </c>
      <c r="G2092">
        <v>0.215</v>
      </c>
      <c r="H2092">
        <v>1</v>
      </c>
      <c r="J2092" t="s">
        <v>95</v>
      </c>
      <c r="K2092" t="s">
        <v>371</v>
      </c>
      <c r="L2092" t="s">
        <v>401</v>
      </c>
      <c r="M2092" t="s">
        <v>9098</v>
      </c>
      <c r="N2092" t="s">
        <v>9113</v>
      </c>
      <c r="O2092">
        <v>0</v>
      </c>
      <c r="P2092">
        <v>0</v>
      </c>
      <c r="Q2092">
        <v>1</v>
      </c>
    </row>
    <row r="2093" spans="1:17" x14ac:dyDescent="0.2">
      <c r="A2093" t="s">
        <v>498</v>
      </c>
      <c r="B2093" t="s">
        <v>134</v>
      </c>
      <c r="C2093" t="s">
        <v>497</v>
      </c>
      <c r="D2093" t="s">
        <v>54</v>
      </c>
      <c r="E2093" t="s">
        <v>1489</v>
      </c>
      <c r="F2093">
        <v>0.217</v>
      </c>
      <c r="G2093">
        <v>0.217</v>
      </c>
      <c r="H2093">
        <v>1</v>
      </c>
      <c r="J2093" t="s">
        <v>95</v>
      </c>
      <c r="K2093" t="s">
        <v>371</v>
      </c>
      <c r="L2093" t="s">
        <v>401</v>
      </c>
      <c r="M2093" t="s">
        <v>9098</v>
      </c>
      <c r="N2093" t="s">
        <v>9114</v>
      </c>
      <c r="O2093">
        <v>0</v>
      </c>
      <c r="P2093">
        <v>0</v>
      </c>
      <c r="Q2093">
        <v>1</v>
      </c>
    </row>
    <row r="2094" spans="1:17" x14ac:dyDescent="0.2">
      <c r="A2094" t="s">
        <v>498</v>
      </c>
      <c r="B2094" t="s">
        <v>134</v>
      </c>
      <c r="C2094" t="s">
        <v>497</v>
      </c>
      <c r="D2094" t="s">
        <v>54</v>
      </c>
      <c r="E2094" t="s">
        <v>1490</v>
      </c>
      <c r="F2094">
        <v>0.193</v>
      </c>
      <c r="G2094">
        <v>0.193</v>
      </c>
      <c r="H2094">
        <v>1</v>
      </c>
      <c r="J2094" t="s">
        <v>95</v>
      </c>
      <c r="K2094" t="s">
        <v>371</v>
      </c>
      <c r="L2094" t="s">
        <v>401</v>
      </c>
      <c r="M2094" t="s">
        <v>9098</v>
      </c>
      <c r="N2094" t="s">
        <v>9126</v>
      </c>
      <c r="O2094">
        <v>0</v>
      </c>
      <c r="P2094">
        <v>0</v>
      </c>
      <c r="Q2094">
        <v>1</v>
      </c>
    </row>
    <row r="2095" spans="1:17" x14ac:dyDescent="0.2">
      <c r="A2095" t="s">
        <v>498</v>
      </c>
      <c r="B2095" t="s">
        <v>134</v>
      </c>
      <c r="C2095" t="s">
        <v>497</v>
      </c>
      <c r="D2095" t="s">
        <v>54</v>
      </c>
      <c r="E2095" t="s">
        <v>1491</v>
      </c>
      <c r="F2095">
        <v>0.193</v>
      </c>
      <c r="G2095">
        <v>0.193</v>
      </c>
      <c r="H2095">
        <v>1</v>
      </c>
      <c r="J2095" t="s">
        <v>95</v>
      </c>
      <c r="K2095" t="s">
        <v>371</v>
      </c>
      <c r="L2095" t="s">
        <v>401</v>
      </c>
      <c r="M2095" t="s">
        <v>9098</v>
      </c>
      <c r="N2095" t="s">
        <v>9115</v>
      </c>
      <c r="O2095">
        <v>0</v>
      </c>
      <c r="P2095">
        <v>0</v>
      </c>
      <c r="Q2095">
        <v>1</v>
      </c>
    </row>
    <row r="2096" spans="1:17" x14ac:dyDescent="0.2">
      <c r="A2096" t="s">
        <v>498</v>
      </c>
      <c r="B2096" t="s">
        <v>134</v>
      </c>
      <c r="C2096" t="s">
        <v>497</v>
      </c>
      <c r="D2096" t="s">
        <v>54</v>
      </c>
      <c r="E2096" t="s">
        <v>1492</v>
      </c>
      <c r="F2096">
        <v>0.193</v>
      </c>
      <c r="G2096">
        <v>0.193</v>
      </c>
      <c r="H2096">
        <v>1</v>
      </c>
      <c r="J2096" t="s">
        <v>95</v>
      </c>
      <c r="K2096" t="s">
        <v>371</v>
      </c>
      <c r="L2096" t="s">
        <v>401</v>
      </c>
      <c r="M2096" t="s">
        <v>9098</v>
      </c>
      <c r="N2096" t="s">
        <v>9116</v>
      </c>
      <c r="O2096">
        <v>0</v>
      </c>
      <c r="P2096">
        <v>0</v>
      </c>
      <c r="Q2096">
        <v>1</v>
      </c>
    </row>
    <row r="2097" spans="1:17" x14ac:dyDescent="0.2">
      <c r="A2097" t="s">
        <v>498</v>
      </c>
      <c r="B2097" t="s">
        <v>134</v>
      </c>
      <c r="C2097" t="s">
        <v>497</v>
      </c>
      <c r="D2097" t="s">
        <v>54</v>
      </c>
      <c r="E2097" t="s">
        <v>1493</v>
      </c>
      <c r="F2097">
        <v>0.193</v>
      </c>
      <c r="G2097">
        <v>0.193</v>
      </c>
      <c r="H2097">
        <v>1</v>
      </c>
      <c r="J2097" t="s">
        <v>95</v>
      </c>
      <c r="K2097" t="s">
        <v>371</v>
      </c>
      <c r="L2097" t="s">
        <v>401</v>
      </c>
      <c r="M2097" t="s">
        <v>9098</v>
      </c>
      <c r="N2097" t="s">
        <v>9117</v>
      </c>
      <c r="O2097">
        <v>0</v>
      </c>
      <c r="P2097">
        <v>0</v>
      </c>
      <c r="Q2097">
        <v>1</v>
      </c>
    </row>
    <row r="2098" spans="1:17" x14ac:dyDescent="0.2">
      <c r="A2098" t="s">
        <v>498</v>
      </c>
      <c r="B2098" t="s">
        <v>134</v>
      </c>
      <c r="C2098" t="s">
        <v>497</v>
      </c>
      <c r="D2098" t="s">
        <v>54</v>
      </c>
      <c r="E2098" t="s">
        <v>1494</v>
      </c>
      <c r="F2098">
        <v>0.193</v>
      </c>
      <c r="G2098">
        <v>0.193</v>
      </c>
      <c r="H2098">
        <v>1</v>
      </c>
      <c r="J2098" t="s">
        <v>95</v>
      </c>
      <c r="K2098" t="s">
        <v>371</v>
      </c>
      <c r="L2098" t="s">
        <v>401</v>
      </c>
      <c r="M2098" t="s">
        <v>9098</v>
      </c>
      <c r="N2098" t="s">
        <v>9118</v>
      </c>
      <c r="O2098">
        <v>0</v>
      </c>
      <c r="P2098">
        <v>0</v>
      </c>
      <c r="Q2098">
        <v>1</v>
      </c>
    </row>
    <row r="2099" spans="1:17" x14ac:dyDescent="0.2">
      <c r="A2099" t="s">
        <v>498</v>
      </c>
      <c r="B2099" t="s">
        <v>134</v>
      </c>
      <c r="C2099" t="s">
        <v>497</v>
      </c>
      <c r="D2099" t="s">
        <v>54</v>
      </c>
      <c r="E2099" t="s">
        <v>1495</v>
      </c>
      <c r="F2099">
        <v>0.193</v>
      </c>
      <c r="G2099">
        <v>0.193</v>
      </c>
      <c r="H2099">
        <v>1</v>
      </c>
      <c r="J2099" t="s">
        <v>95</v>
      </c>
      <c r="K2099" t="s">
        <v>371</v>
      </c>
      <c r="L2099" t="s">
        <v>401</v>
      </c>
      <c r="M2099" t="s">
        <v>9098</v>
      </c>
      <c r="N2099" t="s">
        <v>8982</v>
      </c>
      <c r="O2099">
        <v>0</v>
      </c>
      <c r="P2099">
        <v>0</v>
      </c>
      <c r="Q2099">
        <v>1</v>
      </c>
    </row>
    <row r="2100" spans="1:17" x14ac:dyDescent="0.2">
      <c r="A2100" t="s">
        <v>498</v>
      </c>
      <c r="B2100" t="s">
        <v>134</v>
      </c>
      <c r="C2100" t="s">
        <v>497</v>
      </c>
      <c r="D2100" t="s">
        <v>54</v>
      </c>
      <c r="E2100" t="s">
        <v>1496</v>
      </c>
      <c r="F2100">
        <v>0.193</v>
      </c>
      <c r="G2100">
        <v>0.193</v>
      </c>
      <c r="H2100">
        <v>1</v>
      </c>
      <c r="J2100" t="s">
        <v>95</v>
      </c>
      <c r="K2100" t="s">
        <v>371</v>
      </c>
      <c r="L2100" t="s">
        <v>401</v>
      </c>
      <c r="M2100" t="s">
        <v>9098</v>
      </c>
      <c r="N2100" t="s">
        <v>8987</v>
      </c>
      <c r="O2100">
        <v>0</v>
      </c>
      <c r="P2100">
        <v>0</v>
      </c>
      <c r="Q2100">
        <v>1</v>
      </c>
    </row>
    <row r="2101" spans="1:17" x14ac:dyDescent="0.2">
      <c r="A2101" t="s">
        <v>498</v>
      </c>
      <c r="B2101" t="s">
        <v>134</v>
      </c>
      <c r="C2101" t="s">
        <v>497</v>
      </c>
      <c r="D2101" t="s">
        <v>54</v>
      </c>
      <c r="E2101" t="s">
        <v>1497</v>
      </c>
      <c r="F2101">
        <v>0.193</v>
      </c>
      <c r="G2101">
        <v>0.193</v>
      </c>
      <c r="H2101">
        <v>1</v>
      </c>
      <c r="J2101" t="s">
        <v>95</v>
      </c>
      <c r="K2101" t="s">
        <v>371</v>
      </c>
      <c r="L2101" t="s">
        <v>401</v>
      </c>
      <c r="M2101" t="s">
        <v>9098</v>
      </c>
      <c r="N2101" t="s">
        <v>8988</v>
      </c>
      <c r="O2101">
        <v>0</v>
      </c>
      <c r="P2101">
        <v>0</v>
      </c>
      <c r="Q2101">
        <v>1</v>
      </c>
    </row>
    <row r="2102" spans="1:17" x14ac:dyDescent="0.2">
      <c r="A2102" t="s">
        <v>498</v>
      </c>
      <c r="B2102" t="s">
        <v>134</v>
      </c>
      <c r="C2102" t="s">
        <v>497</v>
      </c>
      <c r="D2102" t="s">
        <v>54</v>
      </c>
      <c r="E2102" t="s">
        <v>1498</v>
      </c>
      <c r="F2102">
        <v>0.193</v>
      </c>
      <c r="G2102">
        <v>0.193</v>
      </c>
      <c r="H2102">
        <v>1</v>
      </c>
      <c r="J2102" t="s">
        <v>95</v>
      </c>
      <c r="K2102" t="s">
        <v>371</v>
      </c>
      <c r="L2102" t="s">
        <v>401</v>
      </c>
      <c r="M2102" t="s">
        <v>9098</v>
      </c>
      <c r="N2102" t="s">
        <v>8989</v>
      </c>
      <c r="O2102">
        <v>0</v>
      </c>
      <c r="P2102">
        <v>0</v>
      </c>
      <c r="Q2102">
        <v>1</v>
      </c>
    </row>
    <row r="2103" spans="1:17" x14ac:dyDescent="0.2">
      <c r="A2103" t="s">
        <v>498</v>
      </c>
      <c r="B2103" t="s">
        <v>134</v>
      </c>
      <c r="C2103" t="s">
        <v>497</v>
      </c>
      <c r="D2103" t="s">
        <v>54</v>
      </c>
      <c r="E2103" t="s">
        <v>1499</v>
      </c>
      <c r="F2103">
        <v>0.193</v>
      </c>
      <c r="G2103">
        <v>0.193</v>
      </c>
      <c r="H2103">
        <v>1</v>
      </c>
      <c r="J2103" t="s">
        <v>95</v>
      </c>
      <c r="K2103" t="s">
        <v>371</v>
      </c>
      <c r="L2103" t="s">
        <v>401</v>
      </c>
      <c r="M2103" t="s">
        <v>9098</v>
      </c>
      <c r="N2103" t="s">
        <v>9127</v>
      </c>
      <c r="O2103">
        <v>0</v>
      </c>
      <c r="P2103">
        <v>0</v>
      </c>
      <c r="Q2103">
        <v>1</v>
      </c>
    </row>
    <row r="2104" spans="1:17" x14ac:dyDescent="0.2">
      <c r="A2104" t="s">
        <v>498</v>
      </c>
      <c r="B2104" t="s">
        <v>134</v>
      </c>
      <c r="C2104" t="s">
        <v>497</v>
      </c>
      <c r="D2104" t="s">
        <v>54</v>
      </c>
      <c r="E2104" t="s">
        <v>1500</v>
      </c>
      <c r="F2104">
        <v>0.193</v>
      </c>
      <c r="G2104">
        <v>0.193</v>
      </c>
      <c r="H2104">
        <v>1</v>
      </c>
      <c r="J2104" t="s">
        <v>95</v>
      </c>
      <c r="K2104" t="s">
        <v>371</v>
      </c>
      <c r="L2104" t="s">
        <v>401</v>
      </c>
      <c r="M2104" t="s">
        <v>9098</v>
      </c>
      <c r="N2104" t="s">
        <v>9128</v>
      </c>
      <c r="O2104">
        <v>0</v>
      </c>
      <c r="P2104">
        <v>0</v>
      </c>
      <c r="Q2104">
        <v>1</v>
      </c>
    </row>
    <row r="2105" spans="1:17" x14ac:dyDescent="0.2">
      <c r="A2105" t="s">
        <v>498</v>
      </c>
      <c r="B2105" t="s">
        <v>134</v>
      </c>
      <c r="C2105" t="s">
        <v>497</v>
      </c>
      <c r="D2105" t="s">
        <v>54</v>
      </c>
      <c r="E2105" t="s">
        <v>1501</v>
      </c>
      <c r="F2105">
        <v>0.193</v>
      </c>
      <c r="G2105">
        <v>0.193</v>
      </c>
      <c r="H2105">
        <v>1</v>
      </c>
      <c r="J2105" t="s">
        <v>95</v>
      </c>
      <c r="K2105" t="s">
        <v>371</v>
      </c>
      <c r="L2105" t="s">
        <v>401</v>
      </c>
      <c r="M2105" t="s">
        <v>9098</v>
      </c>
      <c r="N2105" t="s">
        <v>9129</v>
      </c>
      <c r="O2105">
        <v>0</v>
      </c>
      <c r="P2105">
        <v>0</v>
      </c>
      <c r="Q2105">
        <v>1</v>
      </c>
    </row>
    <row r="2106" spans="1:17" x14ac:dyDescent="0.2">
      <c r="A2106" t="s">
        <v>498</v>
      </c>
      <c r="B2106" t="s">
        <v>134</v>
      </c>
      <c r="C2106" t="s">
        <v>497</v>
      </c>
      <c r="D2106" t="s">
        <v>54</v>
      </c>
      <c r="E2106" t="s">
        <v>1502</v>
      </c>
      <c r="F2106">
        <v>0.193</v>
      </c>
      <c r="G2106">
        <v>0.193</v>
      </c>
      <c r="H2106">
        <v>1</v>
      </c>
      <c r="J2106" t="s">
        <v>95</v>
      </c>
      <c r="K2106" t="s">
        <v>371</v>
      </c>
      <c r="L2106" t="s">
        <v>401</v>
      </c>
      <c r="M2106" t="s">
        <v>9098</v>
      </c>
      <c r="N2106" t="s">
        <v>9130</v>
      </c>
      <c r="O2106">
        <v>0</v>
      </c>
      <c r="P2106">
        <v>0</v>
      </c>
      <c r="Q2106">
        <v>1</v>
      </c>
    </row>
    <row r="2107" spans="1:17" x14ac:dyDescent="0.2">
      <c r="A2107" t="s">
        <v>498</v>
      </c>
      <c r="B2107" t="s">
        <v>134</v>
      </c>
      <c r="C2107" t="s">
        <v>497</v>
      </c>
      <c r="D2107" t="s">
        <v>54</v>
      </c>
      <c r="E2107" t="s">
        <v>1503</v>
      </c>
      <c r="F2107">
        <v>0.193</v>
      </c>
      <c r="G2107">
        <v>0.193</v>
      </c>
      <c r="H2107">
        <v>1</v>
      </c>
      <c r="J2107" t="s">
        <v>95</v>
      </c>
      <c r="K2107" t="s">
        <v>371</v>
      </c>
      <c r="L2107" t="s">
        <v>401</v>
      </c>
      <c r="M2107" t="s">
        <v>9098</v>
      </c>
      <c r="N2107" t="s">
        <v>9131</v>
      </c>
      <c r="O2107">
        <v>0</v>
      </c>
      <c r="P2107">
        <v>0</v>
      </c>
      <c r="Q2107">
        <v>1</v>
      </c>
    </row>
    <row r="2108" spans="1:17" x14ac:dyDescent="0.2">
      <c r="A2108" t="s">
        <v>498</v>
      </c>
      <c r="B2108" t="s">
        <v>134</v>
      </c>
      <c r="C2108" t="s">
        <v>497</v>
      </c>
      <c r="D2108" t="s">
        <v>54</v>
      </c>
      <c r="E2108" t="s">
        <v>1504</v>
      </c>
      <c r="F2108">
        <v>0.20200000000000001</v>
      </c>
      <c r="G2108">
        <v>0.20200000000000001</v>
      </c>
      <c r="H2108">
        <v>1</v>
      </c>
      <c r="J2108" t="s">
        <v>95</v>
      </c>
      <c r="K2108" t="s">
        <v>371</v>
      </c>
      <c r="L2108" t="s">
        <v>401</v>
      </c>
      <c r="M2108" t="s">
        <v>9098</v>
      </c>
      <c r="N2108" t="s">
        <v>9132</v>
      </c>
      <c r="O2108">
        <v>0</v>
      </c>
      <c r="P2108">
        <v>0</v>
      </c>
      <c r="Q2108">
        <v>1</v>
      </c>
    </row>
    <row r="2109" spans="1:17" x14ac:dyDescent="0.2">
      <c r="A2109" t="s">
        <v>498</v>
      </c>
      <c r="B2109" t="s">
        <v>134</v>
      </c>
      <c r="C2109" t="s">
        <v>497</v>
      </c>
      <c r="D2109" t="s">
        <v>54</v>
      </c>
      <c r="E2109" t="s">
        <v>1505</v>
      </c>
      <c r="F2109">
        <v>0.193</v>
      </c>
      <c r="G2109">
        <v>0.193</v>
      </c>
      <c r="H2109">
        <v>1</v>
      </c>
      <c r="J2109" t="s">
        <v>95</v>
      </c>
      <c r="K2109" t="s">
        <v>371</v>
      </c>
      <c r="L2109" t="s">
        <v>401</v>
      </c>
      <c r="M2109" t="s">
        <v>9098</v>
      </c>
      <c r="N2109" t="s">
        <v>9133</v>
      </c>
      <c r="O2109">
        <v>0</v>
      </c>
      <c r="P2109">
        <v>0</v>
      </c>
      <c r="Q2109">
        <v>1</v>
      </c>
    </row>
    <row r="2110" spans="1:17" x14ac:dyDescent="0.2">
      <c r="A2110" t="s">
        <v>498</v>
      </c>
      <c r="B2110" t="s">
        <v>134</v>
      </c>
      <c r="C2110" t="s">
        <v>497</v>
      </c>
      <c r="D2110" t="s">
        <v>54</v>
      </c>
      <c r="E2110" t="s">
        <v>1506</v>
      </c>
      <c r="F2110">
        <v>0.193</v>
      </c>
      <c r="G2110">
        <v>0.193</v>
      </c>
      <c r="H2110">
        <v>1</v>
      </c>
      <c r="J2110" t="s">
        <v>95</v>
      </c>
      <c r="K2110" t="s">
        <v>371</v>
      </c>
      <c r="L2110" t="s">
        <v>401</v>
      </c>
      <c r="M2110" t="s">
        <v>9098</v>
      </c>
      <c r="N2110" t="s">
        <v>9134</v>
      </c>
      <c r="O2110">
        <v>0</v>
      </c>
      <c r="P2110">
        <v>0</v>
      </c>
      <c r="Q2110">
        <v>1</v>
      </c>
    </row>
    <row r="2111" spans="1:17" x14ac:dyDescent="0.2">
      <c r="A2111" t="s">
        <v>498</v>
      </c>
      <c r="B2111" t="s">
        <v>134</v>
      </c>
      <c r="C2111" t="s">
        <v>497</v>
      </c>
      <c r="D2111" t="s">
        <v>54</v>
      </c>
      <c r="E2111" t="s">
        <v>1507</v>
      </c>
      <c r="F2111">
        <v>0.23100000000000001</v>
      </c>
      <c r="G2111">
        <v>0.23100000000000001</v>
      </c>
      <c r="H2111">
        <v>1</v>
      </c>
      <c r="J2111" t="s">
        <v>95</v>
      </c>
      <c r="K2111" t="s">
        <v>371</v>
      </c>
      <c r="L2111" t="s">
        <v>401</v>
      </c>
      <c r="M2111" t="s">
        <v>9098</v>
      </c>
      <c r="N2111" t="s">
        <v>501</v>
      </c>
      <c r="O2111">
        <v>0</v>
      </c>
      <c r="P2111">
        <v>0</v>
      </c>
      <c r="Q2111">
        <v>1</v>
      </c>
    </row>
    <row r="2112" spans="1:17" x14ac:dyDescent="0.2">
      <c r="A2112" t="s">
        <v>498</v>
      </c>
      <c r="B2112" t="s">
        <v>134</v>
      </c>
      <c r="C2112" t="s">
        <v>497</v>
      </c>
      <c r="D2112" t="s">
        <v>54</v>
      </c>
      <c r="E2112" t="s">
        <v>1508</v>
      </c>
      <c r="F2112">
        <v>0.20300000000000001</v>
      </c>
      <c r="G2112">
        <v>0.20300000000000001</v>
      </c>
      <c r="H2112">
        <v>1</v>
      </c>
      <c r="J2112" t="s">
        <v>95</v>
      </c>
      <c r="K2112" t="s">
        <v>367</v>
      </c>
      <c r="L2112" t="s">
        <v>402</v>
      </c>
      <c r="M2112" t="s">
        <v>9097</v>
      </c>
      <c r="N2112" t="s">
        <v>8981</v>
      </c>
      <c r="O2112">
        <v>0</v>
      </c>
      <c r="P2112">
        <v>0</v>
      </c>
      <c r="Q2112">
        <v>1</v>
      </c>
    </row>
    <row r="2113" spans="1:17" x14ac:dyDescent="0.2">
      <c r="A2113" t="s">
        <v>498</v>
      </c>
      <c r="B2113" t="s">
        <v>134</v>
      </c>
      <c r="C2113" t="s">
        <v>497</v>
      </c>
      <c r="D2113" t="s">
        <v>54</v>
      </c>
      <c r="E2113" t="s">
        <v>1509</v>
      </c>
      <c r="F2113">
        <v>0.19400000000000001</v>
      </c>
      <c r="G2113">
        <v>0.19400000000000001</v>
      </c>
      <c r="H2113">
        <v>1</v>
      </c>
      <c r="J2113" t="s">
        <v>95</v>
      </c>
      <c r="K2113" t="s">
        <v>367</v>
      </c>
      <c r="L2113" t="s">
        <v>402</v>
      </c>
      <c r="M2113" t="s">
        <v>9097</v>
      </c>
      <c r="N2113" t="s">
        <v>9109</v>
      </c>
      <c r="O2113">
        <v>0</v>
      </c>
      <c r="P2113">
        <v>0</v>
      </c>
      <c r="Q2113">
        <v>1</v>
      </c>
    </row>
    <row r="2114" spans="1:17" x14ac:dyDescent="0.2">
      <c r="A2114" t="s">
        <v>498</v>
      </c>
      <c r="B2114" t="s">
        <v>134</v>
      </c>
      <c r="C2114" t="s">
        <v>497</v>
      </c>
      <c r="D2114" t="s">
        <v>54</v>
      </c>
      <c r="E2114" t="s">
        <v>1510</v>
      </c>
      <c r="F2114">
        <v>0.19400000000000001</v>
      </c>
      <c r="G2114">
        <v>0.19400000000000001</v>
      </c>
      <c r="H2114">
        <v>1</v>
      </c>
      <c r="J2114" t="s">
        <v>95</v>
      </c>
      <c r="K2114" t="s">
        <v>367</v>
      </c>
      <c r="L2114" t="s">
        <v>402</v>
      </c>
      <c r="M2114" t="s">
        <v>9097</v>
      </c>
      <c r="N2114" t="s">
        <v>9118</v>
      </c>
      <c r="O2114">
        <v>0</v>
      </c>
      <c r="P2114">
        <v>0</v>
      </c>
      <c r="Q2114">
        <v>1</v>
      </c>
    </row>
    <row r="2115" spans="1:17" x14ac:dyDescent="0.2">
      <c r="A2115" t="s">
        <v>498</v>
      </c>
      <c r="B2115" t="s">
        <v>134</v>
      </c>
      <c r="C2115" t="s">
        <v>497</v>
      </c>
      <c r="D2115" t="s">
        <v>54</v>
      </c>
      <c r="E2115" t="s">
        <v>1511</v>
      </c>
      <c r="F2115">
        <v>0.193</v>
      </c>
      <c r="G2115">
        <v>0.193</v>
      </c>
      <c r="H2115">
        <v>1</v>
      </c>
      <c r="J2115" t="s">
        <v>95</v>
      </c>
      <c r="K2115" t="s">
        <v>367</v>
      </c>
      <c r="L2115" t="s">
        <v>402</v>
      </c>
      <c r="M2115" t="s">
        <v>9097</v>
      </c>
      <c r="N2115" t="s">
        <v>8982</v>
      </c>
      <c r="O2115">
        <v>0</v>
      </c>
      <c r="P2115">
        <v>0</v>
      </c>
      <c r="Q2115">
        <v>1</v>
      </c>
    </row>
    <row r="2116" spans="1:17" x14ac:dyDescent="0.2">
      <c r="A2116" t="s">
        <v>498</v>
      </c>
      <c r="B2116" t="s">
        <v>134</v>
      </c>
      <c r="C2116" t="s">
        <v>497</v>
      </c>
      <c r="D2116" t="s">
        <v>54</v>
      </c>
      <c r="E2116" t="s">
        <v>1512</v>
      </c>
      <c r="F2116">
        <v>0.193</v>
      </c>
      <c r="G2116">
        <v>0.193</v>
      </c>
      <c r="H2116">
        <v>1</v>
      </c>
      <c r="J2116" t="s">
        <v>95</v>
      </c>
      <c r="K2116" t="s">
        <v>367</v>
      </c>
      <c r="L2116" t="s">
        <v>402</v>
      </c>
      <c r="M2116" t="s">
        <v>9097</v>
      </c>
      <c r="N2116" t="s">
        <v>501</v>
      </c>
      <c r="O2116">
        <v>0</v>
      </c>
      <c r="P2116">
        <v>0</v>
      </c>
      <c r="Q2116">
        <v>1</v>
      </c>
    </row>
    <row r="2117" spans="1:17" x14ac:dyDescent="0.2">
      <c r="A2117" t="s">
        <v>498</v>
      </c>
      <c r="B2117" t="s">
        <v>134</v>
      </c>
      <c r="C2117" t="s">
        <v>497</v>
      </c>
      <c r="D2117" t="s">
        <v>54</v>
      </c>
      <c r="E2117" t="s">
        <v>1513</v>
      </c>
      <c r="F2117">
        <v>0.19400000000000001</v>
      </c>
      <c r="G2117">
        <v>0.19400000000000001</v>
      </c>
      <c r="H2117">
        <v>1</v>
      </c>
      <c r="J2117" t="s">
        <v>95</v>
      </c>
      <c r="K2117" t="s">
        <v>367</v>
      </c>
      <c r="L2117" t="s">
        <v>401</v>
      </c>
      <c r="M2117" t="s">
        <v>9098</v>
      </c>
      <c r="N2117" t="s">
        <v>8249</v>
      </c>
      <c r="O2117">
        <v>0</v>
      </c>
      <c r="P2117">
        <v>0</v>
      </c>
      <c r="Q2117">
        <v>1</v>
      </c>
    </row>
    <row r="2118" spans="1:17" x14ac:dyDescent="0.2">
      <c r="A2118" t="s">
        <v>498</v>
      </c>
      <c r="B2118" t="s">
        <v>134</v>
      </c>
      <c r="C2118" t="s">
        <v>497</v>
      </c>
      <c r="D2118" t="s">
        <v>54</v>
      </c>
      <c r="E2118" t="s">
        <v>1514</v>
      </c>
      <c r="F2118">
        <v>0.193</v>
      </c>
      <c r="G2118">
        <v>0.193</v>
      </c>
      <c r="H2118">
        <v>1</v>
      </c>
      <c r="J2118" t="s">
        <v>95</v>
      </c>
      <c r="K2118" t="s">
        <v>367</v>
      </c>
      <c r="L2118" t="s">
        <v>401</v>
      </c>
      <c r="M2118" t="s">
        <v>9098</v>
      </c>
      <c r="N2118" t="s">
        <v>8983</v>
      </c>
      <c r="O2118">
        <v>0</v>
      </c>
      <c r="P2118">
        <v>0</v>
      </c>
      <c r="Q2118">
        <v>1</v>
      </c>
    </row>
    <row r="2119" spans="1:17" x14ac:dyDescent="0.2">
      <c r="A2119" t="s">
        <v>498</v>
      </c>
      <c r="B2119" t="s">
        <v>134</v>
      </c>
      <c r="C2119" t="s">
        <v>497</v>
      </c>
      <c r="D2119" t="s">
        <v>54</v>
      </c>
      <c r="E2119" t="s">
        <v>1515</v>
      </c>
      <c r="F2119">
        <v>0.193</v>
      </c>
      <c r="G2119">
        <v>0.193</v>
      </c>
      <c r="H2119">
        <v>1</v>
      </c>
      <c r="J2119" t="s">
        <v>95</v>
      </c>
      <c r="K2119" t="s">
        <v>367</v>
      </c>
      <c r="L2119" t="s">
        <v>401</v>
      </c>
      <c r="M2119" t="s">
        <v>9098</v>
      </c>
      <c r="N2119" t="s">
        <v>8250</v>
      </c>
      <c r="O2119">
        <v>0</v>
      </c>
      <c r="P2119">
        <v>0</v>
      </c>
      <c r="Q2119">
        <v>1</v>
      </c>
    </row>
    <row r="2120" spans="1:17" x14ac:dyDescent="0.2">
      <c r="A2120" t="s">
        <v>498</v>
      </c>
      <c r="B2120" t="s">
        <v>134</v>
      </c>
      <c r="C2120" t="s">
        <v>497</v>
      </c>
      <c r="D2120" t="s">
        <v>54</v>
      </c>
      <c r="E2120" t="s">
        <v>1516</v>
      </c>
      <c r="F2120">
        <v>0.193</v>
      </c>
      <c r="G2120">
        <v>0.193</v>
      </c>
      <c r="H2120">
        <v>1</v>
      </c>
      <c r="J2120" t="s">
        <v>95</v>
      </c>
      <c r="K2120" t="s">
        <v>367</v>
      </c>
      <c r="L2120" t="s">
        <v>401</v>
      </c>
      <c r="M2120" t="s">
        <v>9098</v>
      </c>
      <c r="N2120" t="s">
        <v>8251</v>
      </c>
      <c r="O2120">
        <v>0</v>
      </c>
      <c r="P2120">
        <v>0</v>
      </c>
      <c r="Q2120">
        <v>1</v>
      </c>
    </row>
    <row r="2121" spans="1:17" x14ac:dyDescent="0.2">
      <c r="A2121" t="s">
        <v>498</v>
      </c>
      <c r="B2121" t="s">
        <v>134</v>
      </c>
      <c r="C2121" t="s">
        <v>497</v>
      </c>
      <c r="D2121" t="s">
        <v>54</v>
      </c>
      <c r="E2121" t="s">
        <v>1517</v>
      </c>
      <c r="F2121">
        <v>0.193</v>
      </c>
      <c r="G2121">
        <v>0.193</v>
      </c>
      <c r="H2121">
        <v>1</v>
      </c>
      <c r="J2121" t="s">
        <v>95</v>
      </c>
      <c r="K2121" t="s">
        <v>367</v>
      </c>
      <c r="L2121" t="s">
        <v>401</v>
      </c>
      <c r="M2121" t="s">
        <v>9098</v>
      </c>
      <c r="N2121" t="s">
        <v>8252</v>
      </c>
      <c r="O2121">
        <v>0</v>
      </c>
      <c r="P2121">
        <v>0</v>
      </c>
      <c r="Q2121">
        <v>1</v>
      </c>
    </row>
    <row r="2122" spans="1:17" x14ac:dyDescent="0.2">
      <c r="A2122" t="s">
        <v>498</v>
      </c>
      <c r="B2122" t="s">
        <v>134</v>
      </c>
      <c r="C2122" t="s">
        <v>497</v>
      </c>
      <c r="D2122" t="s">
        <v>54</v>
      </c>
      <c r="E2122" t="s">
        <v>1518</v>
      </c>
      <c r="F2122">
        <v>0.193</v>
      </c>
      <c r="G2122">
        <v>0.193</v>
      </c>
      <c r="H2122">
        <v>1</v>
      </c>
      <c r="J2122" t="s">
        <v>95</v>
      </c>
      <c r="K2122" t="s">
        <v>367</v>
      </c>
      <c r="L2122" t="s">
        <v>401</v>
      </c>
      <c r="M2122" t="s">
        <v>9098</v>
      </c>
      <c r="N2122" t="s">
        <v>8253</v>
      </c>
      <c r="O2122">
        <v>0</v>
      </c>
      <c r="P2122">
        <v>0</v>
      </c>
      <c r="Q2122">
        <v>1</v>
      </c>
    </row>
    <row r="2123" spans="1:17" x14ac:dyDescent="0.2">
      <c r="A2123" t="s">
        <v>498</v>
      </c>
      <c r="B2123" t="s">
        <v>134</v>
      </c>
      <c r="C2123" t="s">
        <v>497</v>
      </c>
      <c r="D2123" t="s">
        <v>54</v>
      </c>
      <c r="E2123" t="s">
        <v>1519</v>
      </c>
      <c r="F2123">
        <v>0.193</v>
      </c>
      <c r="G2123">
        <v>0.193</v>
      </c>
      <c r="H2123">
        <v>1</v>
      </c>
      <c r="J2123" t="s">
        <v>95</v>
      </c>
      <c r="K2123" t="s">
        <v>367</v>
      </c>
      <c r="L2123" t="s">
        <v>401</v>
      </c>
      <c r="M2123" t="s">
        <v>9098</v>
      </c>
      <c r="N2123" t="s">
        <v>8382</v>
      </c>
      <c r="O2123">
        <v>0</v>
      </c>
      <c r="P2123">
        <v>0</v>
      </c>
      <c r="Q2123">
        <v>1</v>
      </c>
    </row>
    <row r="2124" spans="1:17" x14ac:dyDescent="0.2">
      <c r="A2124" t="s">
        <v>498</v>
      </c>
      <c r="B2124" t="s">
        <v>134</v>
      </c>
      <c r="C2124" t="s">
        <v>497</v>
      </c>
      <c r="D2124" t="s">
        <v>54</v>
      </c>
      <c r="E2124" t="s">
        <v>1520</v>
      </c>
      <c r="F2124">
        <v>0.193</v>
      </c>
      <c r="G2124">
        <v>0.193</v>
      </c>
      <c r="H2124">
        <v>1</v>
      </c>
      <c r="J2124" t="s">
        <v>95</v>
      </c>
      <c r="K2124" t="s">
        <v>367</v>
      </c>
      <c r="L2124" t="s">
        <v>401</v>
      </c>
      <c r="M2124" t="s">
        <v>9098</v>
      </c>
      <c r="N2124" t="s">
        <v>8370</v>
      </c>
      <c r="O2124">
        <v>0</v>
      </c>
      <c r="P2124">
        <v>0</v>
      </c>
      <c r="Q2124">
        <v>1</v>
      </c>
    </row>
    <row r="2125" spans="1:17" x14ac:dyDescent="0.2">
      <c r="A2125" t="s">
        <v>498</v>
      </c>
      <c r="B2125" t="s">
        <v>134</v>
      </c>
      <c r="C2125" t="s">
        <v>497</v>
      </c>
      <c r="D2125" t="s">
        <v>54</v>
      </c>
      <c r="E2125" t="s">
        <v>1521</v>
      </c>
      <c r="F2125">
        <v>0.193</v>
      </c>
      <c r="G2125">
        <v>0.193</v>
      </c>
      <c r="H2125">
        <v>1</v>
      </c>
      <c r="J2125" t="s">
        <v>95</v>
      </c>
      <c r="K2125" t="s">
        <v>367</v>
      </c>
      <c r="L2125" t="s">
        <v>401</v>
      </c>
      <c r="M2125" t="s">
        <v>9098</v>
      </c>
      <c r="N2125" t="s">
        <v>9099</v>
      </c>
      <c r="O2125">
        <v>0</v>
      </c>
      <c r="P2125">
        <v>0</v>
      </c>
      <c r="Q2125">
        <v>1</v>
      </c>
    </row>
    <row r="2126" spans="1:17" x14ac:dyDescent="0.2">
      <c r="A2126" t="s">
        <v>498</v>
      </c>
      <c r="B2126" t="s">
        <v>134</v>
      </c>
      <c r="C2126" t="s">
        <v>497</v>
      </c>
      <c r="D2126" t="s">
        <v>54</v>
      </c>
      <c r="E2126" t="s">
        <v>1522</v>
      </c>
      <c r="F2126">
        <v>0.193</v>
      </c>
      <c r="G2126">
        <v>0.193</v>
      </c>
      <c r="H2126">
        <v>1</v>
      </c>
      <c r="J2126" t="s">
        <v>95</v>
      </c>
      <c r="K2126" t="s">
        <v>367</v>
      </c>
      <c r="L2126" t="s">
        <v>401</v>
      </c>
      <c r="M2126" t="s">
        <v>9098</v>
      </c>
      <c r="N2126" t="s">
        <v>8371</v>
      </c>
      <c r="O2126">
        <v>0</v>
      </c>
      <c r="P2126">
        <v>0</v>
      </c>
      <c r="Q2126">
        <v>1</v>
      </c>
    </row>
    <row r="2127" spans="1:17" x14ac:dyDescent="0.2">
      <c r="A2127" t="s">
        <v>498</v>
      </c>
      <c r="B2127" t="s">
        <v>134</v>
      </c>
      <c r="C2127" t="s">
        <v>497</v>
      </c>
      <c r="D2127" t="s">
        <v>54</v>
      </c>
      <c r="E2127" t="s">
        <v>1523</v>
      </c>
      <c r="F2127">
        <v>0.193</v>
      </c>
      <c r="G2127">
        <v>0.193</v>
      </c>
      <c r="H2127">
        <v>1</v>
      </c>
      <c r="J2127" t="s">
        <v>95</v>
      </c>
      <c r="K2127" t="s">
        <v>367</v>
      </c>
      <c r="L2127" t="s">
        <v>401</v>
      </c>
      <c r="M2127" t="s">
        <v>9098</v>
      </c>
      <c r="N2127" t="s">
        <v>8366</v>
      </c>
      <c r="O2127">
        <v>0</v>
      </c>
      <c r="P2127">
        <v>0</v>
      </c>
      <c r="Q2127">
        <v>1</v>
      </c>
    </row>
    <row r="2128" spans="1:17" x14ac:dyDescent="0.2">
      <c r="A2128" t="s">
        <v>498</v>
      </c>
      <c r="B2128" t="s">
        <v>134</v>
      </c>
      <c r="C2128" t="s">
        <v>497</v>
      </c>
      <c r="D2128" t="s">
        <v>54</v>
      </c>
      <c r="E2128" t="s">
        <v>1524</v>
      </c>
      <c r="F2128">
        <v>0.193</v>
      </c>
      <c r="G2128">
        <v>0.193</v>
      </c>
      <c r="H2128">
        <v>1</v>
      </c>
      <c r="J2128" t="s">
        <v>95</v>
      </c>
      <c r="K2128" t="s">
        <v>367</v>
      </c>
      <c r="L2128" t="s">
        <v>401</v>
      </c>
      <c r="M2128" t="s">
        <v>9098</v>
      </c>
      <c r="N2128" t="s">
        <v>8372</v>
      </c>
      <c r="O2128">
        <v>0</v>
      </c>
      <c r="P2128">
        <v>0</v>
      </c>
      <c r="Q2128">
        <v>1</v>
      </c>
    </row>
    <row r="2129" spans="1:17" x14ac:dyDescent="0.2">
      <c r="A2129" t="s">
        <v>498</v>
      </c>
      <c r="B2129" t="s">
        <v>134</v>
      </c>
      <c r="C2129" t="s">
        <v>497</v>
      </c>
      <c r="D2129" t="s">
        <v>54</v>
      </c>
      <c r="E2129" t="s">
        <v>1525</v>
      </c>
      <c r="F2129">
        <v>0.193</v>
      </c>
      <c r="G2129">
        <v>0.193</v>
      </c>
      <c r="H2129">
        <v>1</v>
      </c>
      <c r="J2129" t="s">
        <v>95</v>
      </c>
      <c r="K2129" t="s">
        <v>367</v>
      </c>
      <c r="L2129" t="s">
        <v>401</v>
      </c>
      <c r="M2129" t="s">
        <v>9098</v>
      </c>
      <c r="N2129" t="s">
        <v>8367</v>
      </c>
      <c r="O2129">
        <v>0</v>
      </c>
      <c r="P2129">
        <v>0</v>
      </c>
      <c r="Q2129">
        <v>1</v>
      </c>
    </row>
    <row r="2130" spans="1:17" x14ac:dyDescent="0.2">
      <c r="A2130" t="s">
        <v>498</v>
      </c>
      <c r="B2130" t="s">
        <v>134</v>
      </c>
      <c r="C2130" t="s">
        <v>497</v>
      </c>
      <c r="D2130" t="s">
        <v>54</v>
      </c>
      <c r="E2130" t="s">
        <v>1526</v>
      </c>
      <c r="F2130">
        <v>0.20599999999999999</v>
      </c>
      <c r="G2130">
        <v>0.20599999999999999</v>
      </c>
      <c r="H2130">
        <v>1</v>
      </c>
      <c r="J2130" t="s">
        <v>95</v>
      </c>
      <c r="K2130" t="s">
        <v>367</v>
      </c>
      <c r="L2130" t="s">
        <v>401</v>
      </c>
      <c r="M2130" t="s">
        <v>9098</v>
      </c>
      <c r="N2130" t="s">
        <v>8373</v>
      </c>
      <c r="O2130">
        <v>0</v>
      </c>
      <c r="P2130">
        <v>0</v>
      </c>
      <c r="Q2130">
        <v>1</v>
      </c>
    </row>
    <row r="2131" spans="1:17" x14ac:dyDescent="0.2">
      <c r="A2131" t="s">
        <v>498</v>
      </c>
      <c r="B2131" t="s">
        <v>134</v>
      </c>
      <c r="C2131" t="s">
        <v>497</v>
      </c>
      <c r="D2131" t="s">
        <v>54</v>
      </c>
      <c r="E2131" t="s">
        <v>1527</v>
      </c>
      <c r="F2131">
        <v>0.20300000000000001</v>
      </c>
      <c r="G2131">
        <v>0.20300000000000001</v>
      </c>
      <c r="H2131">
        <v>1</v>
      </c>
      <c r="J2131" t="s">
        <v>95</v>
      </c>
      <c r="K2131" t="s">
        <v>367</v>
      </c>
      <c r="L2131" t="s">
        <v>401</v>
      </c>
      <c r="M2131" t="s">
        <v>9098</v>
      </c>
      <c r="N2131" t="s">
        <v>8374</v>
      </c>
      <c r="O2131">
        <v>0</v>
      </c>
      <c r="P2131">
        <v>0</v>
      </c>
      <c r="Q2131">
        <v>1</v>
      </c>
    </row>
    <row r="2132" spans="1:17" x14ac:dyDescent="0.2">
      <c r="A2132" t="s">
        <v>498</v>
      </c>
      <c r="B2132" t="s">
        <v>134</v>
      </c>
      <c r="C2132" t="s">
        <v>497</v>
      </c>
      <c r="D2132" t="s">
        <v>54</v>
      </c>
      <c r="E2132" t="s">
        <v>1528</v>
      </c>
      <c r="F2132">
        <v>0.193</v>
      </c>
      <c r="G2132">
        <v>0.193</v>
      </c>
      <c r="H2132">
        <v>1</v>
      </c>
      <c r="J2132" t="s">
        <v>95</v>
      </c>
      <c r="K2132" t="s">
        <v>367</v>
      </c>
      <c r="L2132" t="s">
        <v>401</v>
      </c>
      <c r="M2132" t="s">
        <v>9098</v>
      </c>
      <c r="N2132" t="s">
        <v>8375</v>
      </c>
      <c r="O2132">
        <v>0</v>
      </c>
      <c r="P2132">
        <v>0</v>
      </c>
      <c r="Q2132">
        <v>1</v>
      </c>
    </row>
    <row r="2133" spans="1:17" x14ac:dyDescent="0.2">
      <c r="A2133" t="s">
        <v>498</v>
      </c>
      <c r="B2133" t="s">
        <v>134</v>
      </c>
      <c r="C2133" t="s">
        <v>497</v>
      </c>
      <c r="D2133" t="s">
        <v>54</v>
      </c>
      <c r="E2133" t="s">
        <v>1529</v>
      </c>
      <c r="F2133">
        <v>0.19400000000000001</v>
      </c>
      <c r="G2133">
        <v>0.19400000000000001</v>
      </c>
      <c r="H2133">
        <v>1</v>
      </c>
      <c r="J2133" t="s">
        <v>95</v>
      </c>
      <c r="K2133" t="s">
        <v>367</v>
      </c>
      <c r="L2133" t="s">
        <v>401</v>
      </c>
      <c r="M2133" t="s">
        <v>9098</v>
      </c>
      <c r="N2133" t="s">
        <v>8376</v>
      </c>
      <c r="O2133">
        <v>0</v>
      </c>
      <c r="P2133">
        <v>0</v>
      </c>
      <c r="Q2133">
        <v>1</v>
      </c>
    </row>
    <row r="2134" spans="1:17" x14ac:dyDescent="0.2">
      <c r="A2134" t="s">
        <v>498</v>
      </c>
      <c r="B2134" t="s">
        <v>134</v>
      </c>
      <c r="C2134" t="s">
        <v>497</v>
      </c>
      <c r="D2134" t="s">
        <v>54</v>
      </c>
      <c r="E2134" t="s">
        <v>1530</v>
      </c>
      <c r="F2134">
        <v>0.193</v>
      </c>
      <c r="G2134">
        <v>0.193</v>
      </c>
      <c r="H2134">
        <v>1</v>
      </c>
      <c r="J2134" t="s">
        <v>95</v>
      </c>
      <c r="K2134" t="s">
        <v>367</v>
      </c>
      <c r="L2134" t="s">
        <v>401</v>
      </c>
      <c r="M2134" t="s">
        <v>9098</v>
      </c>
      <c r="N2134" t="s">
        <v>8377</v>
      </c>
      <c r="O2134">
        <v>0</v>
      </c>
      <c r="P2134">
        <v>0</v>
      </c>
      <c r="Q2134">
        <v>1</v>
      </c>
    </row>
    <row r="2135" spans="1:17" x14ac:dyDescent="0.2">
      <c r="A2135" t="s">
        <v>498</v>
      </c>
      <c r="B2135" t="s">
        <v>134</v>
      </c>
      <c r="C2135" t="s">
        <v>497</v>
      </c>
      <c r="D2135" t="s">
        <v>54</v>
      </c>
      <c r="E2135" t="s">
        <v>1531</v>
      </c>
      <c r="F2135">
        <v>0.215</v>
      </c>
      <c r="G2135">
        <v>0.215</v>
      </c>
      <c r="H2135">
        <v>1</v>
      </c>
      <c r="J2135" t="s">
        <v>95</v>
      </c>
      <c r="K2135" t="s">
        <v>367</v>
      </c>
      <c r="L2135" t="s">
        <v>401</v>
      </c>
      <c r="M2135" t="s">
        <v>9098</v>
      </c>
      <c r="N2135" t="s">
        <v>8378</v>
      </c>
      <c r="O2135">
        <v>0</v>
      </c>
      <c r="P2135">
        <v>0</v>
      </c>
      <c r="Q2135">
        <v>1</v>
      </c>
    </row>
    <row r="2136" spans="1:17" x14ac:dyDescent="0.2">
      <c r="A2136" t="s">
        <v>498</v>
      </c>
      <c r="B2136" t="s">
        <v>134</v>
      </c>
      <c r="C2136" t="s">
        <v>497</v>
      </c>
      <c r="D2136" t="s">
        <v>54</v>
      </c>
      <c r="E2136" t="s">
        <v>1532</v>
      </c>
      <c r="F2136">
        <v>0.193</v>
      </c>
      <c r="G2136">
        <v>0.193</v>
      </c>
      <c r="H2136">
        <v>1</v>
      </c>
      <c r="J2136" t="s">
        <v>95</v>
      </c>
      <c r="K2136" t="s">
        <v>367</v>
      </c>
      <c r="L2136" t="s">
        <v>401</v>
      </c>
      <c r="M2136" t="s">
        <v>9098</v>
      </c>
      <c r="N2136" t="s">
        <v>8368</v>
      </c>
      <c r="O2136">
        <v>0</v>
      </c>
      <c r="P2136">
        <v>0</v>
      </c>
      <c r="Q2136">
        <v>1</v>
      </c>
    </row>
    <row r="2137" spans="1:17" x14ac:dyDescent="0.2">
      <c r="A2137" t="s">
        <v>498</v>
      </c>
      <c r="B2137" t="s">
        <v>134</v>
      </c>
      <c r="C2137" t="s">
        <v>497</v>
      </c>
      <c r="D2137" t="s">
        <v>54</v>
      </c>
      <c r="E2137" t="s">
        <v>1533</v>
      </c>
      <c r="F2137">
        <v>0.193</v>
      </c>
      <c r="G2137">
        <v>0.193</v>
      </c>
      <c r="H2137">
        <v>1</v>
      </c>
      <c r="J2137" t="s">
        <v>95</v>
      </c>
      <c r="K2137" t="s">
        <v>367</v>
      </c>
      <c r="L2137" t="s">
        <v>401</v>
      </c>
      <c r="M2137" t="s">
        <v>9098</v>
      </c>
      <c r="N2137" t="s">
        <v>8369</v>
      </c>
      <c r="O2137">
        <v>0</v>
      </c>
      <c r="P2137">
        <v>0</v>
      </c>
      <c r="Q2137">
        <v>1</v>
      </c>
    </row>
    <row r="2138" spans="1:17" x14ac:dyDescent="0.2">
      <c r="A2138" t="s">
        <v>498</v>
      </c>
      <c r="B2138" t="s">
        <v>134</v>
      </c>
      <c r="C2138" t="s">
        <v>497</v>
      </c>
      <c r="D2138" t="s">
        <v>54</v>
      </c>
      <c r="E2138" t="s">
        <v>1534</v>
      </c>
      <c r="F2138">
        <v>0.214</v>
      </c>
      <c r="G2138">
        <v>0.214</v>
      </c>
      <c r="H2138">
        <v>1</v>
      </c>
      <c r="J2138" t="s">
        <v>95</v>
      </c>
      <c r="K2138" t="s">
        <v>367</v>
      </c>
      <c r="L2138" t="s">
        <v>401</v>
      </c>
      <c r="M2138" t="s">
        <v>9098</v>
      </c>
      <c r="N2138" t="s">
        <v>499</v>
      </c>
      <c r="O2138">
        <v>0</v>
      </c>
      <c r="P2138">
        <v>0</v>
      </c>
      <c r="Q2138">
        <v>1</v>
      </c>
    </row>
    <row r="2139" spans="1:17" x14ac:dyDescent="0.2">
      <c r="A2139" t="s">
        <v>498</v>
      </c>
      <c r="B2139" t="s">
        <v>134</v>
      </c>
      <c r="C2139" t="s">
        <v>497</v>
      </c>
      <c r="D2139" t="s">
        <v>54</v>
      </c>
      <c r="E2139" t="s">
        <v>1535</v>
      </c>
      <c r="F2139">
        <v>0.193</v>
      </c>
      <c r="G2139">
        <v>0.193</v>
      </c>
      <c r="H2139">
        <v>1</v>
      </c>
      <c r="J2139" t="s">
        <v>95</v>
      </c>
      <c r="K2139" t="s">
        <v>367</v>
      </c>
      <c r="L2139" t="s">
        <v>401</v>
      </c>
      <c r="M2139" t="s">
        <v>9098</v>
      </c>
      <c r="N2139" t="s">
        <v>500</v>
      </c>
      <c r="O2139">
        <v>0</v>
      </c>
      <c r="P2139">
        <v>0</v>
      </c>
      <c r="Q2139">
        <v>1</v>
      </c>
    </row>
    <row r="2140" spans="1:17" x14ac:dyDescent="0.2">
      <c r="A2140" t="s">
        <v>498</v>
      </c>
      <c r="B2140" t="s">
        <v>134</v>
      </c>
      <c r="C2140" t="s">
        <v>497</v>
      </c>
      <c r="D2140" t="s">
        <v>54</v>
      </c>
      <c r="E2140" t="s">
        <v>1536</v>
      </c>
      <c r="F2140">
        <v>0.20799999999999999</v>
      </c>
      <c r="G2140">
        <v>0.20799999999999999</v>
      </c>
      <c r="H2140">
        <v>1</v>
      </c>
      <c r="J2140" t="s">
        <v>95</v>
      </c>
      <c r="K2140" t="s">
        <v>367</v>
      </c>
      <c r="L2140" t="s">
        <v>401</v>
      </c>
      <c r="M2140" t="s">
        <v>9098</v>
      </c>
      <c r="N2140" t="s">
        <v>8379</v>
      </c>
      <c r="O2140">
        <v>0</v>
      </c>
      <c r="P2140">
        <v>0</v>
      </c>
      <c r="Q2140">
        <v>1</v>
      </c>
    </row>
    <row r="2141" spans="1:17" x14ac:dyDescent="0.2">
      <c r="A2141" t="s">
        <v>498</v>
      </c>
      <c r="B2141" t="s">
        <v>134</v>
      </c>
      <c r="C2141" t="s">
        <v>497</v>
      </c>
      <c r="D2141" t="s">
        <v>54</v>
      </c>
      <c r="E2141" t="s">
        <v>1537</v>
      </c>
      <c r="F2141">
        <v>0.19400000000000001</v>
      </c>
      <c r="G2141">
        <v>0.19400000000000001</v>
      </c>
      <c r="H2141">
        <v>1</v>
      </c>
      <c r="J2141" t="s">
        <v>95</v>
      </c>
      <c r="K2141" t="s">
        <v>367</v>
      </c>
      <c r="L2141" t="s">
        <v>401</v>
      </c>
      <c r="M2141" t="s">
        <v>9098</v>
      </c>
      <c r="N2141" t="s">
        <v>8254</v>
      </c>
      <c r="O2141">
        <v>0</v>
      </c>
      <c r="P2141">
        <v>0</v>
      </c>
      <c r="Q2141">
        <v>1</v>
      </c>
    </row>
    <row r="2142" spans="1:17" x14ac:dyDescent="0.2">
      <c r="A2142" t="s">
        <v>498</v>
      </c>
      <c r="B2142" t="s">
        <v>134</v>
      </c>
      <c r="C2142" t="s">
        <v>497</v>
      </c>
      <c r="D2142" t="s">
        <v>54</v>
      </c>
      <c r="E2142" t="s">
        <v>1538</v>
      </c>
      <c r="F2142">
        <v>0.193</v>
      </c>
      <c r="G2142">
        <v>0.193</v>
      </c>
      <c r="H2142">
        <v>1</v>
      </c>
      <c r="J2142" t="s">
        <v>95</v>
      </c>
      <c r="K2142" t="s">
        <v>367</v>
      </c>
      <c r="L2142" t="s">
        <v>401</v>
      </c>
      <c r="M2142" t="s">
        <v>9098</v>
      </c>
      <c r="N2142" t="s">
        <v>8255</v>
      </c>
      <c r="O2142">
        <v>0</v>
      </c>
      <c r="P2142">
        <v>0</v>
      </c>
      <c r="Q2142">
        <v>1</v>
      </c>
    </row>
    <row r="2143" spans="1:17" x14ac:dyDescent="0.2">
      <c r="A2143" t="s">
        <v>498</v>
      </c>
      <c r="B2143" t="s">
        <v>134</v>
      </c>
      <c r="C2143" t="s">
        <v>497</v>
      </c>
      <c r="D2143" t="s">
        <v>54</v>
      </c>
      <c r="E2143" t="s">
        <v>1539</v>
      </c>
      <c r="F2143">
        <v>0.19400000000000001</v>
      </c>
      <c r="G2143">
        <v>0.19400000000000001</v>
      </c>
      <c r="H2143">
        <v>1</v>
      </c>
      <c r="J2143" t="s">
        <v>95</v>
      </c>
      <c r="K2143" t="s">
        <v>367</v>
      </c>
      <c r="L2143" t="s">
        <v>401</v>
      </c>
      <c r="M2143" t="s">
        <v>9098</v>
      </c>
      <c r="N2143" t="s">
        <v>8256</v>
      </c>
      <c r="O2143">
        <v>1E-3</v>
      </c>
      <c r="P2143">
        <v>1E-3</v>
      </c>
      <c r="Q2143">
        <v>1</v>
      </c>
    </row>
    <row r="2144" spans="1:17" x14ac:dyDescent="0.2">
      <c r="A2144" t="s">
        <v>498</v>
      </c>
      <c r="B2144" t="s">
        <v>134</v>
      </c>
      <c r="C2144" t="s">
        <v>497</v>
      </c>
      <c r="D2144" t="s">
        <v>54</v>
      </c>
      <c r="E2144" t="s">
        <v>1540</v>
      </c>
      <c r="F2144">
        <v>0.19500000000000001</v>
      </c>
      <c r="G2144">
        <v>0.19500000000000001</v>
      </c>
      <c r="H2144">
        <v>1</v>
      </c>
      <c r="J2144" t="s">
        <v>95</v>
      </c>
      <c r="K2144" t="s">
        <v>367</v>
      </c>
      <c r="L2144" t="s">
        <v>401</v>
      </c>
      <c r="M2144" t="s">
        <v>9098</v>
      </c>
      <c r="N2144" t="s">
        <v>8257</v>
      </c>
      <c r="O2144">
        <v>2E-3</v>
      </c>
      <c r="P2144">
        <v>2E-3</v>
      </c>
      <c r="Q2144">
        <v>1</v>
      </c>
    </row>
    <row r="2145" spans="1:17" x14ac:dyDescent="0.2">
      <c r="A2145" t="s">
        <v>498</v>
      </c>
      <c r="B2145" t="s">
        <v>134</v>
      </c>
      <c r="C2145" t="s">
        <v>497</v>
      </c>
      <c r="D2145" t="s">
        <v>54</v>
      </c>
      <c r="E2145" t="s">
        <v>1541</v>
      </c>
      <c r="F2145">
        <v>0.19400000000000001</v>
      </c>
      <c r="G2145">
        <v>0.19400000000000001</v>
      </c>
      <c r="H2145">
        <v>1</v>
      </c>
      <c r="J2145" t="s">
        <v>95</v>
      </c>
      <c r="K2145" t="s">
        <v>367</v>
      </c>
      <c r="L2145" t="s">
        <v>401</v>
      </c>
      <c r="M2145" t="s">
        <v>9098</v>
      </c>
      <c r="N2145" t="s">
        <v>8258</v>
      </c>
      <c r="O2145">
        <v>4.0000000000000001E-3</v>
      </c>
      <c r="P2145">
        <v>4.0000000000000001E-3</v>
      </c>
      <c r="Q2145">
        <v>1</v>
      </c>
    </row>
    <row r="2146" spans="1:17" x14ac:dyDescent="0.2">
      <c r="A2146" t="s">
        <v>498</v>
      </c>
      <c r="B2146" t="s">
        <v>134</v>
      </c>
      <c r="C2146" t="s">
        <v>497</v>
      </c>
      <c r="D2146" t="s">
        <v>54</v>
      </c>
      <c r="E2146" t="s">
        <v>1542</v>
      </c>
      <c r="F2146">
        <v>0.193</v>
      </c>
      <c r="G2146">
        <v>0.193</v>
      </c>
      <c r="H2146">
        <v>1</v>
      </c>
      <c r="J2146" t="s">
        <v>95</v>
      </c>
      <c r="K2146" t="s">
        <v>367</v>
      </c>
      <c r="L2146" t="s">
        <v>401</v>
      </c>
      <c r="M2146" t="s">
        <v>9098</v>
      </c>
      <c r="N2146" t="s">
        <v>8259</v>
      </c>
      <c r="O2146">
        <v>6.0000000000000001E-3</v>
      </c>
      <c r="P2146">
        <v>6.0000000000000001E-3</v>
      </c>
      <c r="Q2146">
        <v>1</v>
      </c>
    </row>
    <row r="2147" spans="1:17" x14ac:dyDescent="0.2">
      <c r="A2147" t="s">
        <v>498</v>
      </c>
      <c r="B2147" t="s">
        <v>134</v>
      </c>
      <c r="C2147" t="s">
        <v>497</v>
      </c>
      <c r="D2147" t="s">
        <v>54</v>
      </c>
      <c r="E2147" t="s">
        <v>1543</v>
      </c>
      <c r="F2147">
        <v>0.193</v>
      </c>
      <c r="G2147">
        <v>0.193</v>
      </c>
      <c r="H2147">
        <v>1</v>
      </c>
      <c r="J2147" t="s">
        <v>95</v>
      </c>
      <c r="K2147" t="s">
        <v>367</v>
      </c>
      <c r="L2147" t="s">
        <v>401</v>
      </c>
      <c r="M2147" t="s">
        <v>9098</v>
      </c>
      <c r="N2147" t="s">
        <v>8380</v>
      </c>
      <c r="O2147">
        <v>6.0000000000000001E-3</v>
      </c>
      <c r="P2147">
        <v>6.0000000000000001E-3</v>
      </c>
      <c r="Q2147">
        <v>1</v>
      </c>
    </row>
    <row r="2148" spans="1:17" x14ac:dyDescent="0.2">
      <c r="A2148" t="s">
        <v>498</v>
      </c>
      <c r="B2148" t="s">
        <v>134</v>
      </c>
      <c r="C2148" t="s">
        <v>497</v>
      </c>
      <c r="D2148" t="s">
        <v>54</v>
      </c>
      <c r="E2148" t="s">
        <v>1544</v>
      </c>
      <c r="F2148">
        <v>0.193</v>
      </c>
      <c r="G2148">
        <v>0.193</v>
      </c>
      <c r="H2148">
        <v>1</v>
      </c>
      <c r="J2148" t="s">
        <v>95</v>
      </c>
      <c r="K2148" t="s">
        <v>367</v>
      </c>
      <c r="L2148" t="s">
        <v>401</v>
      </c>
      <c r="M2148" t="s">
        <v>9098</v>
      </c>
      <c r="N2148" t="s">
        <v>8381</v>
      </c>
      <c r="O2148">
        <v>7.0000000000000001E-3</v>
      </c>
      <c r="P2148">
        <v>7.0000000000000001E-3</v>
      </c>
      <c r="Q2148">
        <v>1</v>
      </c>
    </row>
    <row r="2149" spans="1:17" x14ac:dyDescent="0.2">
      <c r="A2149" t="s">
        <v>498</v>
      </c>
      <c r="B2149" t="s">
        <v>134</v>
      </c>
      <c r="C2149" t="s">
        <v>497</v>
      </c>
      <c r="D2149" t="s">
        <v>54</v>
      </c>
      <c r="E2149" t="s">
        <v>1545</v>
      </c>
      <c r="F2149">
        <v>0.193</v>
      </c>
      <c r="G2149">
        <v>0.193</v>
      </c>
      <c r="H2149">
        <v>1</v>
      </c>
      <c r="J2149" t="s">
        <v>95</v>
      </c>
      <c r="K2149" t="s">
        <v>367</v>
      </c>
      <c r="L2149" t="s">
        <v>401</v>
      </c>
      <c r="M2149" t="s">
        <v>9098</v>
      </c>
      <c r="N2149" t="s">
        <v>8654</v>
      </c>
      <c r="O2149">
        <v>6.0000000000000001E-3</v>
      </c>
      <c r="P2149">
        <v>6.0000000000000001E-3</v>
      </c>
      <c r="Q2149">
        <v>1</v>
      </c>
    </row>
    <row r="2150" spans="1:17" x14ac:dyDescent="0.2">
      <c r="A2150" t="s">
        <v>498</v>
      </c>
      <c r="B2150" t="s">
        <v>134</v>
      </c>
      <c r="C2150" t="s">
        <v>497</v>
      </c>
      <c r="D2150" t="s">
        <v>54</v>
      </c>
      <c r="E2150" t="s">
        <v>1546</v>
      </c>
      <c r="F2150">
        <v>0.193</v>
      </c>
      <c r="G2150">
        <v>0.193</v>
      </c>
      <c r="H2150">
        <v>1</v>
      </c>
      <c r="J2150" t="s">
        <v>95</v>
      </c>
      <c r="K2150" t="s">
        <v>367</v>
      </c>
      <c r="L2150" t="s">
        <v>401</v>
      </c>
      <c r="M2150" t="s">
        <v>9098</v>
      </c>
      <c r="N2150" t="s">
        <v>8655</v>
      </c>
      <c r="O2150">
        <v>6.0000000000000001E-3</v>
      </c>
      <c r="P2150">
        <v>6.0000000000000001E-3</v>
      </c>
      <c r="Q2150">
        <v>1</v>
      </c>
    </row>
    <row r="2151" spans="1:17" x14ac:dyDescent="0.2">
      <c r="A2151" t="s">
        <v>498</v>
      </c>
      <c r="B2151" t="s">
        <v>134</v>
      </c>
      <c r="C2151" t="s">
        <v>497</v>
      </c>
      <c r="D2151" t="s">
        <v>54</v>
      </c>
      <c r="E2151" t="s">
        <v>1547</v>
      </c>
      <c r="F2151">
        <v>0.193</v>
      </c>
      <c r="G2151">
        <v>0.193</v>
      </c>
      <c r="H2151">
        <v>1</v>
      </c>
      <c r="J2151" t="s">
        <v>95</v>
      </c>
      <c r="K2151" t="s">
        <v>367</v>
      </c>
      <c r="L2151" t="s">
        <v>401</v>
      </c>
      <c r="M2151" t="s">
        <v>9098</v>
      </c>
      <c r="N2151" t="s">
        <v>8672</v>
      </c>
      <c r="O2151">
        <v>4.0000000000000001E-3</v>
      </c>
      <c r="P2151">
        <v>4.0000000000000001E-3</v>
      </c>
      <c r="Q2151">
        <v>1</v>
      </c>
    </row>
    <row r="2152" spans="1:17" x14ac:dyDescent="0.2">
      <c r="A2152" t="s">
        <v>498</v>
      </c>
      <c r="B2152" t="s">
        <v>134</v>
      </c>
      <c r="C2152" t="s">
        <v>497</v>
      </c>
      <c r="D2152" t="s">
        <v>54</v>
      </c>
      <c r="E2152" t="s">
        <v>1548</v>
      </c>
      <c r="F2152">
        <v>0.193</v>
      </c>
      <c r="G2152">
        <v>0.193</v>
      </c>
      <c r="H2152">
        <v>1</v>
      </c>
      <c r="J2152" t="s">
        <v>95</v>
      </c>
      <c r="K2152" t="s">
        <v>367</v>
      </c>
      <c r="L2152" t="s">
        <v>401</v>
      </c>
      <c r="M2152" t="s">
        <v>9098</v>
      </c>
      <c r="N2152" t="s">
        <v>8661</v>
      </c>
      <c r="O2152">
        <v>2E-3</v>
      </c>
      <c r="P2152">
        <v>2E-3</v>
      </c>
      <c r="Q2152">
        <v>1</v>
      </c>
    </row>
    <row r="2153" spans="1:17" x14ac:dyDescent="0.2">
      <c r="A2153" t="s">
        <v>498</v>
      </c>
      <c r="B2153" t="s">
        <v>134</v>
      </c>
      <c r="C2153" t="s">
        <v>497</v>
      </c>
      <c r="D2153" t="s">
        <v>54</v>
      </c>
      <c r="E2153" t="s">
        <v>1549</v>
      </c>
      <c r="F2153">
        <v>0.193</v>
      </c>
      <c r="G2153">
        <v>0.193</v>
      </c>
      <c r="H2153">
        <v>1</v>
      </c>
      <c r="J2153" t="s">
        <v>95</v>
      </c>
      <c r="K2153" t="s">
        <v>367</v>
      </c>
      <c r="L2153" t="s">
        <v>401</v>
      </c>
      <c r="M2153" t="s">
        <v>9098</v>
      </c>
      <c r="N2153" t="s">
        <v>8660</v>
      </c>
      <c r="O2153">
        <v>0</v>
      </c>
      <c r="P2153">
        <v>0</v>
      </c>
      <c r="Q2153">
        <v>1</v>
      </c>
    </row>
    <row r="2154" spans="1:17" x14ac:dyDescent="0.2">
      <c r="A2154" t="s">
        <v>498</v>
      </c>
      <c r="B2154" t="s">
        <v>134</v>
      </c>
      <c r="C2154" t="s">
        <v>497</v>
      </c>
      <c r="D2154" t="s">
        <v>54</v>
      </c>
      <c r="E2154" t="s">
        <v>1550</v>
      </c>
      <c r="F2154">
        <v>0.193</v>
      </c>
      <c r="G2154">
        <v>0.193</v>
      </c>
      <c r="H2154">
        <v>1</v>
      </c>
      <c r="J2154" t="s">
        <v>95</v>
      </c>
      <c r="K2154" t="s">
        <v>367</v>
      </c>
      <c r="L2154" t="s">
        <v>401</v>
      </c>
      <c r="M2154" t="s">
        <v>9098</v>
      </c>
      <c r="N2154" t="s">
        <v>8659</v>
      </c>
      <c r="O2154">
        <v>0</v>
      </c>
      <c r="P2154">
        <v>0</v>
      </c>
      <c r="Q2154">
        <v>1</v>
      </c>
    </row>
    <row r="2155" spans="1:17" x14ac:dyDescent="0.2">
      <c r="A2155" t="s">
        <v>498</v>
      </c>
      <c r="B2155" t="s">
        <v>134</v>
      </c>
      <c r="C2155" t="s">
        <v>497</v>
      </c>
      <c r="D2155" t="s">
        <v>54</v>
      </c>
      <c r="E2155" t="s">
        <v>1551</v>
      </c>
      <c r="F2155">
        <v>0.19500000000000001</v>
      </c>
      <c r="G2155">
        <v>0.19500000000000001</v>
      </c>
      <c r="H2155">
        <v>1</v>
      </c>
      <c r="J2155" t="s">
        <v>95</v>
      </c>
      <c r="K2155" t="s">
        <v>367</v>
      </c>
      <c r="L2155" t="s">
        <v>401</v>
      </c>
      <c r="M2155" t="s">
        <v>9098</v>
      </c>
      <c r="N2155" t="s">
        <v>8658</v>
      </c>
      <c r="O2155">
        <v>0</v>
      </c>
      <c r="P2155">
        <v>0</v>
      </c>
      <c r="Q2155">
        <v>1</v>
      </c>
    </row>
    <row r="2156" spans="1:17" x14ac:dyDescent="0.2">
      <c r="A2156" t="s">
        <v>498</v>
      </c>
      <c r="B2156" t="s">
        <v>134</v>
      </c>
      <c r="C2156" t="s">
        <v>497</v>
      </c>
      <c r="D2156" t="s">
        <v>54</v>
      </c>
      <c r="E2156" t="s">
        <v>1552</v>
      </c>
      <c r="F2156">
        <v>0.19700000000000001</v>
      </c>
      <c r="G2156">
        <v>0.19700000000000001</v>
      </c>
      <c r="H2156">
        <v>1</v>
      </c>
      <c r="J2156" t="s">
        <v>95</v>
      </c>
      <c r="K2156" t="s">
        <v>367</v>
      </c>
      <c r="L2156" t="s">
        <v>401</v>
      </c>
      <c r="M2156" t="s">
        <v>9098</v>
      </c>
      <c r="N2156" t="s">
        <v>8656</v>
      </c>
      <c r="O2156">
        <v>0</v>
      </c>
      <c r="P2156">
        <v>0</v>
      </c>
      <c r="Q2156">
        <v>1</v>
      </c>
    </row>
    <row r="2157" spans="1:17" x14ac:dyDescent="0.2">
      <c r="A2157" t="s">
        <v>498</v>
      </c>
      <c r="B2157" t="s">
        <v>134</v>
      </c>
      <c r="C2157" t="s">
        <v>497</v>
      </c>
      <c r="D2157" t="s">
        <v>54</v>
      </c>
      <c r="E2157" t="s">
        <v>1553</v>
      </c>
      <c r="F2157">
        <v>0.193</v>
      </c>
      <c r="G2157">
        <v>0.193</v>
      </c>
      <c r="H2157">
        <v>1</v>
      </c>
      <c r="J2157" t="s">
        <v>95</v>
      </c>
      <c r="K2157" t="s">
        <v>367</v>
      </c>
      <c r="L2157" t="s">
        <v>401</v>
      </c>
      <c r="M2157" t="s">
        <v>9098</v>
      </c>
      <c r="N2157" t="s">
        <v>8657</v>
      </c>
      <c r="O2157">
        <v>0</v>
      </c>
      <c r="P2157">
        <v>0</v>
      </c>
      <c r="Q2157">
        <v>1</v>
      </c>
    </row>
    <row r="2158" spans="1:17" x14ac:dyDescent="0.2">
      <c r="A2158" t="s">
        <v>498</v>
      </c>
      <c r="B2158" t="s">
        <v>134</v>
      </c>
      <c r="C2158" t="s">
        <v>497</v>
      </c>
      <c r="D2158" t="s">
        <v>54</v>
      </c>
      <c r="E2158" t="s">
        <v>1554</v>
      </c>
      <c r="F2158">
        <v>0.193</v>
      </c>
      <c r="G2158">
        <v>0.193</v>
      </c>
      <c r="H2158">
        <v>1</v>
      </c>
      <c r="J2158" t="s">
        <v>95</v>
      </c>
      <c r="K2158" t="s">
        <v>367</v>
      </c>
      <c r="L2158" t="s">
        <v>401</v>
      </c>
      <c r="M2158" t="s">
        <v>9098</v>
      </c>
      <c r="N2158" t="s">
        <v>9119</v>
      </c>
      <c r="O2158">
        <v>0</v>
      </c>
      <c r="P2158">
        <v>0</v>
      </c>
      <c r="Q2158">
        <v>1</v>
      </c>
    </row>
    <row r="2159" spans="1:17" x14ac:dyDescent="0.2">
      <c r="A2159" t="s">
        <v>498</v>
      </c>
      <c r="B2159" t="s">
        <v>134</v>
      </c>
      <c r="C2159" t="s">
        <v>497</v>
      </c>
      <c r="D2159" t="s">
        <v>54</v>
      </c>
      <c r="E2159" t="s">
        <v>1555</v>
      </c>
      <c r="F2159">
        <v>0.216</v>
      </c>
      <c r="G2159">
        <v>0.216</v>
      </c>
      <c r="H2159">
        <v>1</v>
      </c>
      <c r="J2159" t="s">
        <v>95</v>
      </c>
      <c r="K2159" t="s">
        <v>367</v>
      </c>
      <c r="L2159" t="s">
        <v>401</v>
      </c>
      <c r="M2159" t="s">
        <v>9098</v>
      </c>
      <c r="N2159" t="s">
        <v>9120</v>
      </c>
      <c r="O2159">
        <v>1E-3</v>
      </c>
      <c r="P2159">
        <v>1E-3</v>
      </c>
      <c r="Q2159">
        <v>1</v>
      </c>
    </row>
    <row r="2160" spans="1:17" x14ac:dyDescent="0.2">
      <c r="A2160" t="s">
        <v>498</v>
      </c>
      <c r="B2160" t="s">
        <v>134</v>
      </c>
      <c r="C2160" t="s">
        <v>497</v>
      </c>
      <c r="D2160" t="s">
        <v>54</v>
      </c>
      <c r="E2160" t="s">
        <v>1556</v>
      </c>
      <c r="F2160">
        <v>0.193</v>
      </c>
      <c r="G2160">
        <v>0.193</v>
      </c>
      <c r="H2160">
        <v>1</v>
      </c>
      <c r="J2160" t="s">
        <v>95</v>
      </c>
      <c r="K2160" t="s">
        <v>367</v>
      </c>
      <c r="L2160" t="s">
        <v>401</v>
      </c>
      <c r="M2160" t="s">
        <v>9098</v>
      </c>
      <c r="N2160" t="s">
        <v>9100</v>
      </c>
      <c r="O2160">
        <v>1E-3</v>
      </c>
      <c r="P2160">
        <v>1E-3</v>
      </c>
      <c r="Q2160">
        <v>1</v>
      </c>
    </row>
    <row r="2161" spans="1:17" x14ac:dyDescent="0.2">
      <c r="A2161" t="s">
        <v>498</v>
      </c>
      <c r="B2161" t="s">
        <v>134</v>
      </c>
      <c r="C2161" t="s">
        <v>497</v>
      </c>
      <c r="D2161" t="s">
        <v>54</v>
      </c>
      <c r="E2161" t="s">
        <v>1557</v>
      </c>
      <c r="F2161">
        <v>0.193</v>
      </c>
      <c r="G2161">
        <v>0.193</v>
      </c>
      <c r="H2161">
        <v>1</v>
      </c>
      <c r="J2161" t="s">
        <v>95</v>
      </c>
      <c r="K2161" t="s">
        <v>367</v>
      </c>
      <c r="L2161" t="s">
        <v>401</v>
      </c>
      <c r="M2161" t="s">
        <v>9098</v>
      </c>
      <c r="N2161" t="s">
        <v>9101</v>
      </c>
      <c r="O2161">
        <v>0</v>
      </c>
      <c r="P2161">
        <v>0</v>
      </c>
      <c r="Q2161">
        <v>1</v>
      </c>
    </row>
    <row r="2162" spans="1:17" x14ac:dyDescent="0.2">
      <c r="A2162" t="s">
        <v>498</v>
      </c>
      <c r="B2162" t="s">
        <v>134</v>
      </c>
      <c r="C2162" t="s">
        <v>497</v>
      </c>
      <c r="D2162" t="s">
        <v>54</v>
      </c>
      <c r="E2162" t="s">
        <v>1558</v>
      </c>
      <c r="F2162">
        <v>0.193</v>
      </c>
      <c r="G2162">
        <v>0.193</v>
      </c>
      <c r="H2162">
        <v>1</v>
      </c>
      <c r="J2162" t="s">
        <v>95</v>
      </c>
      <c r="K2162" t="s">
        <v>367</v>
      </c>
      <c r="L2162" t="s">
        <v>401</v>
      </c>
      <c r="M2162" t="s">
        <v>9098</v>
      </c>
      <c r="N2162" t="s">
        <v>9102</v>
      </c>
      <c r="O2162">
        <v>0</v>
      </c>
      <c r="P2162">
        <v>0</v>
      </c>
      <c r="Q2162">
        <v>1</v>
      </c>
    </row>
    <row r="2163" spans="1:17" x14ac:dyDescent="0.2">
      <c r="A2163" t="s">
        <v>498</v>
      </c>
      <c r="B2163" t="s">
        <v>134</v>
      </c>
      <c r="C2163" t="s">
        <v>497</v>
      </c>
      <c r="D2163" t="s">
        <v>54</v>
      </c>
      <c r="E2163" t="s">
        <v>1559</v>
      </c>
      <c r="F2163">
        <v>0.20699999999999999</v>
      </c>
      <c r="G2163">
        <v>0.20699999999999999</v>
      </c>
      <c r="H2163">
        <v>1</v>
      </c>
      <c r="J2163" t="s">
        <v>95</v>
      </c>
      <c r="K2163" t="s">
        <v>367</v>
      </c>
      <c r="L2163" t="s">
        <v>401</v>
      </c>
      <c r="M2163" t="s">
        <v>9098</v>
      </c>
      <c r="N2163" t="s">
        <v>9103</v>
      </c>
      <c r="O2163">
        <v>0</v>
      </c>
      <c r="P2163">
        <v>0</v>
      </c>
      <c r="Q2163">
        <v>1</v>
      </c>
    </row>
    <row r="2164" spans="1:17" x14ac:dyDescent="0.2">
      <c r="A2164" t="s">
        <v>498</v>
      </c>
      <c r="B2164" t="s">
        <v>134</v>
      </c>
      <c r="C2164" t="s">
        <v>497</v>
      </c>
      <c r="D2164" t="s">
        <v>54</v>
      </c>
      <c r="E2164" t="s">
        <v>1560</v>
      </c>
      <c r="F2164">
        <v>0.23699999999999999</v>
      </c>
      <c r="G2164">
        <v>0.23699999999999999</v>
      </c>
      <c r="H2164">
        <v>1</v>
      </c>
      <c r="J2164" t="s">
        <v>95</v>
      </c>
      <c r="K2164" t="s">
        <v>367</v>
      </c>
      <c r="L2164" t="s">
        <v>401</v>
      </c>
      <c r="M2164" t="s">
        <v>9098</v>
      </c>
      <c r="N2164" t="s">
        <v>9104</v>
      </c>
      <c r="O2164">
        <v>0</v>
      </c>
      <c r="P2164">
        <v>0</v>
      </c>
      <c r="Q2164">
        <v>1</v>
      </c>
    </row>
    <row r="2165" spans="1:17" x14ac:dyDescent="0.2">
      <c r="A2165" t="s">
        <v>498</v>
      </c>
      <c r="B2165" t="s">
        <v>134</v>
      </c>
      <c r="C2165" t="s">
        <v>497</v>
      </c>
      <c r="D2165" t="s">
        <v>54</v>
      </c>
      <c r="E2165" t="s">
        <v>1561</v>
      </c>
      <c r="F2165">
        <v>0.193</v>
      </c>
      <c r="G2165">
        <v>0.193</v>
      </c>
      <c r="H2165">
        <v>1</v>
      </c>
      <c r="J2165" t="s">
        <v>95</v>
      </c>
      <c r="K2165" t="s">
        <v>367</v>
      </c>
      <c r="L2165" t="s">
        <v>401</v>
      </c>
      <c r="M2165" t="s">
        <v>9098</v>
      </c>
      <c r="N2165" t="s">
        <v>8981</v>
      </c>
      <c r="O2165">
        <v>0</v>
      </c>
      <c r="P2165">
        <v>0</v>
      </c>
      <c r="Q2165">
        <v>1</v>
      </c>
    </row>
    <row r="2166" spans="1:17" x14ac:dyDescent="0.2">
      <c r="A2166" t="s">
        <v>498</v>
      </c>
      <c r="B2166" t="s">
        <v>134</v>
      </c>
      <c r="C2166" t="s">
        <v>497</v>
      </c>
      <c r="D2166" t="s">
        <v>54</v>
      </c>
      <c r="E2166" t="s">
        <v>1562</v>
      </c>
      <c r="F2166">
        <v>0.193</v>
      </c>
      <c r="G2166">
        <v>0.193</v>
      </c>
      <c r="H2166">
        <v>1</v>
      </c>
      <c r="J2166" t="s">
        <v>95</v>
      </c>
      <c r="K2166" t="s">
        <v>367</v>
      </c>
      <c r="L2166" t="s">
        <v>401</v>
      </c>
      <c r="M2166" t="s">
        <v>9098</v>
      </c>
      <c r="N2166" t="s">
        <v>8984</v>
      </c>
      <c r="O2166">
        <v>0</v>
      </c>
      <c r="P2166">
        <v>0</v>
      </c>
      <c r="Q2166">
        <v>1</v>
      </c>
    </row>
    <row r="2167" spans="1:17" x14ac:dyDescent="0.2">
      <c r="A2167" t="s">
        <v>498</v>
      </c>
      <c r="B2167" t="s">
        <v>134</v>
      </c>
      <c r="C2167" t="s">
        <v>497</v>
      </c>
      <c r="D2167" t="s">
        <v>54</v>
      </c>
      <c r="E2167" t="s">
        <v>1563</v>
      </c>
      <c r="F2167">
        <v>0.19400000000000001</v>
      </c>
      <c r="G2167">
        <v>0.19400000000000001</v>
      </c>
      <c r="H2167">
        <v>1</v>
      </c>
      <c r="J2167" t="s">
        <v>95</v>
      </c>
      <c r="K2167" t="s">
        <v>367</v>
      </c>
      <c r="L2167" t="s">
        <v>401</v>
      </c>
      <c r="M2167" t="s">
        <v>9098</v>
      </c>
      <c r="N2167" t="s">
        <v>8985</v>
      </c>
      <c r="O2167">
        <v>1E-3</v>
      </c>
      <c r="P2167">
        <v>1E-3</v>
      </c>
      <c r="Q2167">
        <v>1</v>
      </c>
    </row>
    <row r="2168" spans="1:17" x14ac:dyDescent="0.2">
      <c r="A2168" t="s">
        <v>498</v>
      </c>
      <c r="B2168" t="s">
        <v>134</v>
      </c>
      <c r="C2168" t="s">
        <v>497</v>
      </c>
      <c r="D2168" t="s">
        <v>54</v>
      </c>
      <c r="E2168" t="s">
        <v>1564</v>
      </c>
      <c r="F2168">
        <v>0.193</v>
      </c>
      <c r="G2168">
        <v>0.193</v>
      </c>
      <c r="H2168">
        <v>1</v>
      </c>
      <c r="J2168" t="s">
        <v>95</v>
      </c>
      <c r="K2168" t="s">
        <v>367</v>
      </c>
      <c r="L2168" t="s">
        <v>401</v>
      </c>
      <c r="M2168" t="s">
        <v>9098</v>
      </c>
      <c r="N2168" t="s">
        <v>8986</v>
      </c>
      <c r="O2168">
        <v>1E-3</v>
      </c>
      <c r="P2168">
        <v>1E-3</v>
      </c>
      <c r="Q2168">
        <v>1</v>
      </c>
    </row>
    <row r="2169" spans="1:17" x14ac:dyDescent="0.2">
      <c r="A2169" t="s">
        <v>498</v>
      </c>
      <c r="B2169" t="s">
        <v>134</v>
      </c>
      <c r="C2169" t="s">
        <v>497</v>
      </c>
      <c r="D2169" t="s">
        <v>54</v>
      </c>
      <c r="E2169" t="s">
        <v>1565</v>
      </c>
      <c r="F2169">
        <v>0.193</v>
      </c>
      <c r="G2169">
        <v>0.193</v>
      </c>
      <c r="H2169">
        <v>1</v>
      </c>
      <c r="J2169" t="s">
        <v>95</v>
      </c>
      <c r="K2169" t="s">
        <v>367</v>
      </c>
      <c r="L2169" t="s">
        <v>401</v>
      </c>
      <c r="M2169" t="s">
        <v>9098</v>
      </c>
      <c r="N2169" t="s">
        <v>9124</v>
      </c>
      <c r="O2169">
        <v>3.0000000000000001E-3</v>
      </c>
      <c r="P2169">
        <v>3.0000000000000001E-3</v>
      </c>
      <c r="Q2169">
        <v>1</v>
      </c>
    </row>
    <row r="2170" spans="1:17" x14ac:dyDescent="0.2">
      <c r="A2170" t="s">
        <v>498</v>
      </c>
      <c r="B2170" t="s">
        <v>134</v>
      </c>
      <c r="C2170" t="s">
        <v>497</v>
      </c>
      <c r="D2170" t="s">
        <v>54</v>
      </c>
      <c r="E2170" t="s">
        <v>1566</v>
      </c>
      <c r="F2170">
        <v>0.193</v>
      </c>
      <c r="G2170">
        <v>0.193</v>
      </c>
      <c r="H2170">
        <v>1</v>
      </c>
      <c r="J2170" t="s">
        <v>95</v>
      </c>
      <c r="K2170" t="s">
        <v>367</v>
      </c>
      <c r="L2170" t="s">
        <v>401</v>
      </c>
      <c r="M2170" t="s">
        <v>9098</v>
      </c>
      <c r="N2170" t="s">
        <v>9125</v>
      </c>
      <c r="O2170">
        <v>6.0000000000000001E-3</v>
      </c>
      <c r="P2170">
        <v>6.0000000000000001E-3</v>
      </c>
      <c r="Q2170">
        <v>1</v>
      </c>
    </row>
    <row r="2171" spans="1:17" x14ac:dyDescent="0.2">
      <c r="A2171" t="s">
        <v>498</v>
      </c>
      <c r="B2171" t="s">
        <v>134</v>
      </c>
      <c r="C2171" t="s">
        <v>497</v>
      </c>
      <c r="D2171" t="s">
        <v>54</v>
      </c>
      <c r="E2171" t="s">
        <v>1567</v>
      </c>
      <c r="F2171">
        <v>0.193</v>
      </c>
      <c r="G2171">
        <v>0.193</v>
      </c>
      <c r="H2171">
        <v>1</v>
      </c>
      <c r="J2171" t="s">
        <v>95</v>
      </c>
      <c r="K2171" t="s">
        <v>367</v>
      </c>
      <c r="L2171" t="s">
        <v>401</v>
      </c>
      <c r="M2171" t="s">
        <v>9098</v>
      </c>
      <c r="N2171" t="s">
        <v>9121</v>
      </c>
      <c r="O2171">
        <v>8.0000000000000002E-3</v>
      </c>
      <c r="P2171">
        <v>8.0000000000000002E-3</v>
      </c>
      <c r="Q2171">
        <v>1</v>
      </c>
    </row>
    <row r="2172" spans="1:17" x14ac:dyDescent="0.2">
      <c r="A2172" t="s">
        <v>498</v>
      </c>
      <c r="B2172" t="s">
        <v>134</v>
      </c>
      <c r="C2172" t="s">
        <v>497</v>
      </c>
      <c r="D2172" t="s">
        <v>54</v>
      </c>
      <c r="E2172" t="s">
        <v>1568</v>
      </c>
      <c r="F2172">
        <v>0.193</v>
      </c>
      <c r="G2172">
        <v>0.193</v>
      </c>
      <c r="H2172">
        <v>1</v>
      </c>
      <c r="J2172" t="s">
        <v>95</v>
      </c>
      <c r="K2172" t="s">
        <v>367</v>
      </c>
      <c r="L2172" t="s">
        <v>401</v>
      </c>
      <c r="M2172" t="s">
        <v>9098</v>
      </c>
      <c r="N2172" t="s">
        <v>9122</v>
      </c>
      <c r="O2172">
        <v>8.9999999999999993E-3</v>
      </c>
      <c r="P2172">
        <v>8.9999999999999993E-3</v>
      </c>
      <c r="Q2172">
        <v>1</v>
      </c>
    </row>
    <row r="2173" spans="1:17" x14ac:dyDescent="0.2">
      <c r="A2173" t="s">
        <v>498</v>
      </c>
      <c r="B2173" t="s">
        <v>134</v>
      </c>
      <c r="C2173" t="s">
        <v>497</v>
      </c>
      <c r="D2173" t="s">
        <v>54</v>
      </c>
      <c r="E2173" t="s">
        <v>1569</v>
      </c>
      <c r="F2173">
        <v>0.19400000000000001</v>
      </c>
      <c r="G2173">
        <v>0.19400000000000001</v>
      </c>
      <c r="H2173">
        <v>1</v>
      </c>
      <c r="J2173" t="s">
        <v>95</v>
      </c>
      <c r="K2173" t="s">
        <v>367</v>
      </c>
      <c r="L2173" t="s">
        <v>401</v>
      </c>
      <c r="M2173" t="s">
        <v>9098</v>
      </c>
      <c r="N2173" t="s">
        <v>9105</v>
      </c>
      <c r="O2173">
        <v>0.01</v>
      </c>
      <c r="P2173">
        <v>0.01</v>
      </c>
      <c r="Q2173">
        <v>1</v>
      </c>
    </row>
    <row r="2174" spans="1:17" x14ac:dyDescent="0.2">
      <c r="A2174" t="s">
        <v>498</v>
      </c>
      <c r="B2174" t="s">
        <v>134</v>
      </c>
      <c r="C2174" t="s">
        <v>497</v>
      </c>
      <c r="D2174" t="s">
        <v>54</v>
      </c>
      <c r="E2174" t="s">
        <v>1570</v>
      </c>
      <c r="F2174">
        <v>0.193</v>
      </c>
      <c r="G2174">
        <v>0.193</v>
      </c>
      <c r="H2174">
        <v>1</v>
      </c>
      <c r="J2174" t="s">
        <v>95</v>
      </c>
      <c r="K2174" t="s">
        <v>367</v>
      </c>
      <c r="L2174" t="s">
        <v>401</v>
      </c>
      <c r="M2174" t="s">
        <v>9098</v>
      </c>
      <c r="N2174" t="s">
        <v>9106</v>
      </c>
      <c r="O2174">
        <v>5.0000000000000001E-3</v>
      </c>
      <c r="P2174">
        <v>5.0000000000000001E-3</v>
      </c>
      <c r="Q2174">
        <v>1</v>
      </c>
    </row>
    <row r="2175" spans="1:17" x14ac:dyDescent="0.2">
      <c r="A2175" t="s">
        <v>498</v>
      </c>
      <c r="B2175" t="s">
        <v>134</v>
      </c>
      <c r="C2175" t="s">
        <v>497</v>
      </c>
      <c r="D2175" t="s">
        <v>54</v>
      </c>
      <c r="E2175" t="s">
        <v>1571</v>
      </c>
      <c r="F2175">
        <v>0.221</v>
      </c>
      <c r="G2175">
        <v>0.221</v>
      </c>
      <c r="H2175">
        <v>1</v>
      </c>
      <c r="J2175" t="s">
        <v>95</v>
      </c>
      <c r="K2175" t="s">
        <v>367</v>
      </c>
      <c r="L2175" t="s">
        <v>401</v>
      </c>
      <c r="M2175" t="s">
        <v>9098</v>
      </c>
      <c r="N2175" t="s">
        <v>9107</v>
      </c>
      <c r="O2175">
        <v>1E-3</v>
      </c>
      <c r="P2175">
        <v>1E-3</v>
      </c>
      <c r="Q2175">
        <v>1</v>
      </c>
    </row>
    <row r="2176" spans="1:17" x14ac:dyDescent="0.2">
      <c r="A2176" t="s">
        <v>498</v>
      </c>
      <c r="B2176" t="s">
        <v>134</v>
      </c>
      <c r="C2176" t="s">
        <v>497</v>
      </c>
      <c r="D2176" t="s">
        <v>54</v>
      </c>
      <c r="E2176" t="s">
        <v>1572</v>
      </c>
      <c r="F2176">
        <v>0.193</v>
      </c>
      <c r="G2176">
        <v>0.193</v>
      </c>
      <c r="H2176">
        <v>1</v>
      </c>
      <c r="J2176" t="s">
        <v>95</v>
      </c>
      <c r="K2176" t="s">
        <v>367</v>
      </c>
      <c r="L2176" t="s">
        <v>401</v>
      </c>
      <c r="M2176" t="s">
        <v>9098</v>
      </c>
      <c r="N2176" t="s">
        <v>9108</v>
      </c>
      <c r="O2176">
        <v>0</v>
      </c>
      <c r="P2176">
        <v>0</v>
      </c>
      <c r="Q2176">
        <v>1</v>
      </c>
    </row>
    <row r="2177" spans="1:17" x14ac:dyDescent="0.2">
      <c r="A2177" t="s">
        <v>498</v>
      </c>
      <c r="B2177" t="s">
        <v>134</v>
      </c>
      <c r="C2177" t="s">
        <v>497</v>
      </c>
      <c r="D2177" t="s">
        <v>54</v>
      </c>
      <c r="E2177" t="s">
        <v>1573</v>
      </c>
      <c r="F2177">
        <v>0.193</v>
      </c>
      <c r="G2177">
        <v>0.193</v>
      </c>
      <c r="H2177">
        <v>1</v>
      </c>
      <c r="J2177" t="s">
        <v>95</v>
      </c>
      <c r="K2177" t="s">
        <v>367</v>
      </c>
      <c r="L2177" t="s">
        <v>401</v>
      </c>
      <c r="M2177" t="s">
        <v>9098</v>
      </c>
      <c r="N2177" t="s">
        <v>9109</v>
      </c>
      <c r="O2177">
        <v>0</v>
      </c>
      <c r="P2177">
        <v>0</v>
      </c>
      <c r="Q2177">
        <v>1</v>
      </c>
    </row>
    <row r="2178" spans="1:17" x14ac:dyDescent="0.2">
      <c r="A2178" t="s">
        <v>498</v>
      </c>
      <c r="B2178" t="s">
        <v>134</v>
      </c>
      <c r="C2178" t="s">
        <v>497</v>
      </c>
      <c r="D2178" t="s">
        <v>54</v>
      </c>
      <c r="E2178" t="s">
        <v>1574</v>
      </c>
      <c r="F2178">
        <v>0.193</v>
      </c>
      <c r="G2178">
        <v>0.193</v>
      </c>
      <c r="H2178">
        <v>1</v>
      </c>
      <c r="J2178" t="s">
        <v>95</v>
      </c>
      <c r="K2178" t="s">
        <v>367</v>
      </c>
      <c r="L2178" t="s">
        <v>401</v>
      </c>
      <c r="M2178" t="s">
        <v>9098</v>
      </c>
      <c r="N2178" t="s">
        <v>9123</v>
      </c>
      <c r="O2178">
        <v>0</v>
      </c>
      <c r="P2178">
        <v>0</v>
      </c>
      <c r="Q2178">
        <v>1</v>
      </c>
    </row>
    <row r="2179" spans="1:17" x14ac:dyDescent="0.2">
      <c r="A2179" t="s">
        <v>498</v>
      </c>
      <c r="B2179" t="s">
        <v>134</v>
      </c>
      <c r="C2179" t="s">
        <v>497</v>
      </c>
      <c r="D2179" t="s">
        <v>54</v>
      </c>
      <c r="E2179" t="s">
        <v>1575</v>
      </c>
      <c r="F2179">
        <v>0.193</v>
      </c>
      <c r="G2179">
        <v>0.193</v>
      </c>
      <c r="H2179">
        <v>1</v>
      </c>
      <c r="J2179" t="s">
        <v>95</v>
      </c>
      <c r="K2179" t="s">
        <v>367</v>
      </c>
      <c r="L2179" t="s">
        <v>401</v>
      </c>
      <c r="M2179" t="s">
        <v>9098</v>
      </c>
      <c r="N2179" t="s">
        <v>9110</v>
      </c>
      <c r="O2179">
        <v>0</v>
      </c>
      <c r="P2179">
        <v>0</v>
      </c>
      <c r="Q2179">
        <v>1</v>
      </c>
    </row>
    <row r="2180" spans="1:17" x14ac:dyDescent="0.2">
      <c r="A2180" t="s">
        <v>498</v>
      </c>
      <c r="B2180" t="s">
        <v>134</v>
      </c>
      <c r="C2180" t="s">
        <v>497</v>
      </c>
      <c r="D2180" t="s">
        <v>54</v>
      </c>
      <c r="E2180" t="s">
        <v>1576</v>
      </c>
      <c r="F2180">
        <v>0.21299999999999999</v>
      </c>
      <c r="G2180">
        <v>0.21299999999999999</v>
      </c>
      <c r="H2180">
        <v>1</v>
      </c>
      <c r="J2180" t="s">
        <v>95</v>
      </c>
      <c r="K2180" t="s">
        <v>367</v>
      </c>
      <c r="L2180" t="s">
        <v>401</v>
      </c>
      <c r="M2180" t="s">
        <v>9098</v>
      </c>
      <c r="N2180" t="s">
        <v>9111</v>
      </c>
      <c r="O2180">
        <v>0</v>
      </c>
      <c r="P2180">
        <v>0</v>
      </c>
      <c r="Q2180">
        <v>1</v>
      </c>
    </row>
    <row r="2181" spans="1:17" x14ac:dyDescent="0.2">
      <c r="A2181" t="s">
        <v>498</v>
      </c>
      <c r="B2181" t="s">
        <v>134</v>
      </c>
      <c r="C2181" t="s">
        <v>497</v>
      </c>
      <c r="D2181" t="s">
        <v>54</v>
      </c>
      <c r="E2181" t="s">
        <v>1577</v>
      </c>
      <c r="F2181">
        <v>0.193</v>
      </c>
      <c r="G2181">
        <v>0.193</v>
      </c>
      <c r="H2181">
        <v>1</v>
      </c>
      <c r="J2181" t="s">
        <v>95</v>
      </c>
      <c r="K2181" t="s">
        <v>367</v>
      </c>
      <c r="L2181" t="s">
        <v>401</v>
      </c>
      <c r="M2181" t="s">
        <v>9098</v>
      </c>
      <c r="N2181" t="s">
        <v>9112</v>
      </c>
      <c r="O2181">
        <v>0</v>
      </c>
      <c r="P2181">
        <v>0</v>
      </c>
      <c r="Q2181">
        <v>1</v>
      </c>
    </row>
    <row r="2182" spans="1:17" x14ac:dyDescent="0.2">
      <c r="A2182" t="s">
        <v>498</v>
      </c>
      <c r="B2182" t="s">
        <v>134</v>
      </c>
      <c r="C2182" t="s">
        <v>497</v>
      </c>
      <c r="D2182" t="s">
        <v>54</v>
      </c>
      <c r="E2182" t="s">
        <v>1578</v>
      </c>
      <c r="F2182">
        <v>0.215</v>
      </c>
      <c r="G2182">
        <v>0.215</v>
      </c>
      <c r="H2182">
        <v>1</v>
      </c>
      <c r="J2182" t="s">
        <v>95</v>
      </c>
      <c r="K2182" t="s">
        <v>367</v>
      </c>
      <c r="L2182" t="s">
        <v>401</v>
      </c>
      <c r="M2182" t="s">
        <v>9098</v>
      </c>
      <c r="N2182" t="s">
        <v>9113</v>
      </c>
      <c r="O2182">
        <v>0</v>
      </c>
      <c r="P2182">
        <v>0</v>
      </c>
      <c r="Q2182">
        <v>1</v>
      </c>
    </row>
    <row r="2183" spans="1:17" x14ac:dyDescent="0.2">
      <c r="A2183" t="s">
        <v>498</v>
      </c>
      <c r="B2183" t="s">
        <v>134</v>
      </c>
      <c r="C2183" t="s">
        <v>497</v>
      </c>
      <c r="D2183" t="s">
        <v>54</v>
      </c>
      <c r="E2183" t="s">
        <v>1579</v>
      </c>
      <c r="F2183">
        <v>0.24399999999999999</v>
      </c>
      <c r="G2183">
        <v>0.24399999999999999</v>
      </c>
      <c r="H2183">
        <v>1</v>
      </c>
      <c r="J2183" t="s">
        <v>95</v>
      </c>
      <c r="K2183" t="s">
        <v>367</v>
      </c>
      <c r="L2183" t="s">
        <v>401</v>
      </c>
      <c r="M2183" t="s">
        <v>9098</v>
      </c>
      <c r="N2183" t="s">
        <v>9114</v>
      </c>
      <c r="O2183">
        <v>0</v>
      </c>
      <c r="P2183">
        <v>0</v>
      </c>
      <c r="Q2183">
        <v>1</v>
      </c>
    </row>
    <row r="2184" spans="1:17" x14ac:dyDescent="0.2">
      <c r="A2184" t="s">
        <v>498</v>
      </c>
      <c r="B2184" t="s">
        <v>134</v>
      </c>
      <c r="C2184" t="s">
        <v>497</v>
      </c>
      <c r="D2184" t="s">
        <v>54</v>
      </c>
      <c r="E2184" t="s">
        <v>1580</v>
      </c>
      <c r="F2184">
        <v>0.193</v>
      </c>
      <c r="G2184">
        <v>0.193</v>
      </c>
      <c r="H2184">
        <v>1</v>
      </c>
      <c r="J2184" t="s">
        <v>95</v>
      </c>
      <c r="K2184" t="s">
        <v>367</v>
      </c>
      <c r="L2184" t="s">
        <v>401</v>
      </c>
      <c r="M2184" t="s">
        <v>9098</v>
      </c>
      <c r="N2184" t="s">
        <v>9126</v>
      </c>
      <c r="O2184">
        <v>0</v>
      </c>
      <c r="P2184">
        <v>0</v>
      </c>
      <c r="Q2184">
        <v>1</v>
      </c>
    </row>
    <row r="2185" spans="1:17" x14ac:dyDescent="0.2">
      <c r="A2185" t="s">
        <v>498</v>
      </c>
      <c r="B2185" t="s">
        <v>134</v>
      </c>
      <c r="C2185" t="s">
        <v>497</v>
      </c>
      <c r="D2185" t="s">
        <v>54</v>
      </c>
      <c r="E2185" t="s">
        <v>1581</v>
      </c>
      <c r="F2185">
        <v>0.193</v>
      </c>
      <c r="G2185">
        <v>0.193</v>
      </c>
      <c r="H2185">
        <v>1</v>
      </c>
      <c r="J2185" t="s">
        <v>95</v>
      </c>
      <c r="K2185" t="s">
        <v>367</v>
      </c>
      <c r="L2185" t="s">
        <v>401</v>
      </c>
      <c r="M2185" t="s">
        <v>9098</v>
      </c>
      <c r="N2185" t="s">
        <v>9115</v>
      </c>
      <c r="O2185">
        <v>0</v>
      </c>
      <c r="P2185">
        <v>0</v>
      </c>
      <c r="Q2185">
        <v>1</v>
      </c>
    </row>
    <row r="2186" spans="1:17" x14ac:dyDescent="0.2">
      <c r="A2186" t="s">
        <v>498</v>
      </c>
      <c r="B2186" t="s">
        <v>134</v>
      </c>
      <c r="C2186" t="s">
        <v>497</v>
      </c>
      <c r="D2186" t="s">
        <v>54</v>
      </c>
      <c r="E2186" t="s">
        <v>1582</v>
      </c>
      <c r="F2186">
        <v>0.252</v>
      </c>
      <c r="G2186">
        <v>0.252</v>
      </c>
      <c r="H2186">
        <v>1</v>
      </c>
      <c r="J2186" t="s">
        <v>95</v>
      </c>
      <c r="K2186" t="s">
        <v>367</v>
      </c>
      <c r="L2186" t="s">
        <v>401</v>
      </c>
      <c r="M2186" t="s">
        <v>9098</v>
      </c>
      <c r="N2186" t="s">
        <v>9116</v>
      </c>
      <c r="O2186">
        <v>0</v>
      </c>
      <c r="P2186">
        <v>0</v>
      </c>
      <c r="Q2186">
        <v>1</v>
      </c>
    </row>
    <row r="2187" spans="1:17" x14ac:dyDescent="0.2">
      <c r="A2187" t="s">
        <v>498</v>
      </c>
      <c r="B2187" t="s">
        <v>134</v>
      </c>
      <c r="C2187" t="s">
        <v>497</v>
      </c>
      <c r="D2187" t="s">
        <v>54</v>
      </c>
      <c r="E2187" t="s">
        <v>1583</v>
      </c>
      <c r="F2187">
        <v>0.248</v>
      </c>
      <c r="G2187">
        <v>0.248</v>
      </c>
      <c r="H2187">
        <v>1</v>
      </c>
      <c r="J2187" t="s">
        <v>95</v>
      </c>
      <c r="K2187" t="s">
        <v>367</v>
      </c>
      <c r="L2187" t="s">
        <v>401</v>
      </c>
      <c r="M2187" t="s">
        <v>9098</v>
      </c>
      <c r="N2187" t="s">
        <v>9117</v>
      </c>
      <c r="O2187">
        <v>0</v>
      </c>
      <c r="P2187">
        <v>0</v>
      </c>
      <c r="Q2187">
        <v>1</v>
      </c>
    </row>
    <row r="2188" spans="1:17" x14ac:dyDescent="0.2">
      <c r="A2188" t="s">
        <v>498</v>
      </c>
      <c r="B2188" t="s">
        <v>134</v>
      </c>
      <c r="C2188" t="s">
        <v>497</v>
      </c>
      <c r="D2188" t="s">
        <v>54</v>
      </c>
      <c r="E2188" t="s">
        <v>1584</v>
      </c>
      <c r="F2188">
        <v>0.215</v>
      </c>
      <c r="G2188">
        <v>0.215</v>
      </c>
      <c r="H2188">
        <v>1</v>
      </c>
      <c r="J2188" t="s">
        <v>95</v>
      </c>
      <c r="K2188" t="s">
        <v>367</v>
      </c>
      <c r="L2188" t="s">
        <v>401</v>
      </c>
      <c r="M2188" t="s">
        <v>9098</v>
      </c>
      <c r="N2188" t="s">
        <v>9118</v>
      </c>
      <c r="O2188">
        <v>0</v>
      </c>
      <c r="P2188">
        <v>0</v>
      </c>
      <c r="Q2188">
        <v>1</v>
      </c>
    </row>
    <row r="2189" spans="1:17" x14ac:dyDescent="0.2">
      <c r="A2189" t="s">
        <v>498</v>
      </c>
      <c r="B2189" t="s">
        <v>134</v>
      </c>
      <c r="C2189" t="s">
        <v>497</v>
      </c>
      <c r="D2189" t="s">
        <v>54</v>
      </c>
      <c r="E2189" t="s">
        <v>1585</v>
      </c>
      <c r="F2189">
        <v>0.193</v>
      </c>
      <c r="G2189">
        <v>0.193</v>
      </c>
      <c r="H2189">
        <v>1</v>
      </c>
      <c r="J2189" t="s">
        <v>95</v>
      </c>
      <c r="K2189" t="s">
        <v>367</v>
      </c>
      <c r="L2189" t="s">
        <v>401</v>
      </c>
      <c r="M2189" t="s">
        <v>9098</v>
      </c>
      <c r="N2189" t="s">
        <v>8982</v>
      </c>
      <c r="O2189">
        <v>0</v>
      </c>
      <c r="P2189">
        <v>0</v>
      </c>
      <c r="Q2189">
        <v>1</v>
      </c>
    </row>
    <row r="2190" spans="1:17" x14ac:dyDescent="0.2">
      <c r="A2190" t="s">
        <v>498</v>
      </c>
      <c r="B2190" t="s">
        <v>134</v>
      </c>
      <c r="C2190" t="s">
        <v>497</v>
      </c>
      <c r="D2190" t="s">
        <v>54</v>
      </c>
      <c r="E2190" t="s">
        <v>1586</v>
      </c>
      <c r="F2190">
        <v>0.22900000000000001</v>
      </c>
      <c r="G2190">
        <v>0.22900000000000001</v>
      </c>
      <c r="H2190">
        <v>1</v>
      </c>
      <c r="J2190" t="s">
        <v>95</v>
      </c>
      <c r="K2190" t="s">
        <v>367</v>
      </c>
      <c r="L2190" t="s">
        <v>401</v>
      </c>
      <c r="M2190" t="s">
        <v>9098</v>
      </c>
      <c r="N2190" t="s">
        <v>8987</v>
      </c>
      <c r="O2190">
        <v>0</v>
      </c>
      <c r="P2190">
        <v>0</v>
      </c>
      <c r="Q2190">
        <v>1</v>
      </c>
    </row>
    <row r="2191" spans="1:17" x14ac:dyDescent="0.2">
      <c r="A2191" t="s">
        <v>498</v>
      </c>
      <c r="B2191" t="s">
        <v>134</v>
      </c>
      <c r="C2191" t="s">
        <v>497</v>
      </c>
      <c r="D2191" t="s">
        <v>54</v>
      </c>
      <c r="E2191" t="s">
        <v>1587</v>
      </c>
      <c r="F2191">
        <v>0.28299999999999997</v>
      </c>
      <c r="G2191">
        <v>0.28299999999999997</v>
      </c>
      <c r="H2191">
        <v>1</v>
      </c>
      <c r="J2191" t="s">
        <v>95</v>
      </c>
      <c r="K2191" t="s">
        <v>367</v>
      </c>
      <c r="L2191" t="s">
        <v>401</v>
      </c>
      <c r="M2191" t="s">
        <v>9098</v>
      </c>
      <c r="N2191" t="s">
        <v>8988</v>
      </c>
      <c r="O2191">
        <v>0</v>
      </c>
      <c r="P2191">
        <v>0</v>
      </c>
      <c r="Q2191">
        <v>1</v>
      </c>
    </row>
    <row r="2192" spans="1:17" x14ac:dyDescent="0.2">
      <c r="A2192" t="s">
        <v>498</v>
      </c>
      <c r="B2192" t="s">
        <v>134</v>
      </c>
      <c r="C2192" t="s">
        <v>497</v>
      </c>
      <c r="D2192" t="s">
        <v>54</v>
      </c>
      <c r="E2192" t="s">
        <v>1588</v>
      </c>
      <c r="F2192">
        <v>0.193</v>
      </c>
      <c r="G2192">
        <v>0.193</v>
      </c>
      <c r="H2192">
        <v>1</v>
      </c>
      <c r="J2192" t="s">
        <v>95</v>
      </c>
      <c r="K2192" t="s">
        <v>367</v>
      </c>
      <c r="L2192" t="s">
        <v>401</v>
      </c>
      <c r="M2192" t="s">
        <v>9098</v>
      </c>
      <c r="N2192" t="s">
        <v>8989</v>
      </c>
      <c r="O2192">
        <v>1E-3</v>
      </c>
      <c r="P2192">
        <v>1E-3</v>
      </c>
      <c r="Q2192">
        <v>1</v>
      </c>
    </row>
    <row r="2193" spans="1:17" x14ac:dyDescent="0.2">
      <c r="A2193" t="s">
        <v>498</v>
      </c>
      <c r="B2193" t="s">
        <v>134</v>
      </c>
      <c r="C2193" t="s">
        <v>497</v>
      </c>
      <c r="D2193" t="s">
        <v>54</v>
      </c>
      <c r="E2193" t="s">
        <v>1589</v>
      </c>
      <c r="F2193">
        <v>0.19600000000000001</v>
      </c>
      <c r="G2193">
        <v>0.19600000000000001</v>
      </c>
      <c r="H2193">
        <v>1</v>
      </c>
      <c r="J2193" t="s">
        <v>95</v>
      </c>
      <c r="K2193" t="s">
        <v>367</v>
      </c>
      <c r="L2193" t="s">
        <v>401</v>
      </c>
      <c r="M2193" t="s">
        <v>9098</v>
      </c>
      <c r="N2193" t="s">
        <v>9127</v>
      </c>
      <c r="O2193">
        <v>2E-3</v>
      </c>
      <c r="P2193">
        <v>2E-3</v>
      </c>
      <c r="Q2193">
        <v>1</v>
      </c>
    </row>
    <row r="2194" spans="1:17" x14ac:dyDescent="0.2">
      <c r="A2194" t="s">
        <v>498</v>
      </c>
      <c r="B2194" t="s">
        <v>134</v>
      </c>
      <c r="C2194" t="s">
        <v>497</v>
      </c>
      <c r="D2194" t="s">
        <v>54</v>
      </c>
      <c r="E2194" t="s">
        <v>1590</v>
      </c>
      <c r="F2194">
        <v>0.19400000000000001</v>
      </c>
      <c r="G2194">
        <v>0.19400000000000001</v>
      </c>
      <c r="H2194">
        <v>1</v>
      </c>
      <c r="J2194" t="s">
        <v>95</v>
      </c>
      <c r="K2194" t="s">
        <v>367</v>
      </c>
      <c r="L2194" t="s">
        <v>401</v>
      </c>
      <c r="M2194" t="s">
        <v>9098</v>
      </c>
      <c r="N2194" t="s">
        <v>9128</v>
      </c>
      <c r="O2194">
        <v>3.0000000000000001E-3</v>
      </c>
      <c r="P2194">
        <v>3.0000000000000001E-3</v>
      </c>
      <c r="Q2194">
        <v>1</v>
      </c>
    </row>
    <row r="2195" spans="1:17" x14ac:dyDescent="0.2">
      <c r="A2195" t="s">
        <v>498</v>
      </c>
      <c r="B2195" t="s">
        <v>134</v>
      </c>
      <c r="C2195" t="s">
        <v>497</v>
      </c>
      <c r="D2195" t="s">
        <v>54</v>
      </c>
      <c r="E2195" t="s">
        <v>1591</v>
      </c>
      <c r="F2195">
        <v>0.27</v>
      </c>
      <c r="G2195">
        <v>0.27</v>
      </c>
      <c r="H2195">
        <v>1</v>
      </c>
      <c r="J2195" t="s">
        <v>95</v>
      </c>
      <c r="K2195" t="s">
        <v>367</v>
      </c>
      <c r="L2195" t="s">
        <v>401</v>
      </c>
      <c r="M2195" t="s">
        <v>9098</v>
      </c>
      <c r="N2195" t="s">
        <v>9129</v>
      </c>
      <c r="O2195">
        <v>3.0000000000000001E-3</v>
      </c>
      <c r="P2195">
        <v>3.0000000000000001E-3</v>
      </c>
      <c r="Q2195">
        <v>1</v>
      </c>
    </row>
    <row r="2196" spans="1:17" x14ac:dyDescent="0.2">
      <c r="A2196" t="s">
        <v>498</v>
      </c>
      <c r="B2196" t="s">
        <v>134</v>
      </c>
      <c r="C2196" t="s">
        <v>497</v>
      </c>
      <c r="D2196" t="s">
        <v>54</v>
      </c>
      <c r="E2196" t="s">
        <v>1592</v>
      </c>
      <c r="F2196">
        <v>0.30499999999999999</v>
      </c>
      <c r="G2196">
        <v>0.30499999999999999</v>
      </c>
      <c r="H2196">
        <v>1</v>
      </c>
      <c r="J2196" t="s">
        <v>95</v>
      </c>
      <c r="K2196" t="s">
        <v>367</v>
      </c>
      <c r="L2196" t="s">
        <v>401</v>
      </c>
      <c r="M2196" t="s">
        <v>9098</v>
      </c>
      <c r="N2196" t="s">
        <v>9130</v>
      </c>
      <c r="O2196">
        <v>3.0000000000000001E-3</v>
      </c>
      <c r="P2196">
        <v>3.0000000000000001E-3</v>
      </c>
      <c r="Q2196">
        <v>1</v>
      </c>
    </row>
    <row r="2197" spans="1:17" x14ac:dyDescent="0.2">
      <c r="A2197" t="s">
        <v>498</v>
      </c>
      <c r="B2197" t="s">
        <v>134</v>
      </c>
      <c r="C2197" t="s">
        <v>497</v>
      </c>
      <c r="D2197" t="s">
        <v>54</v>
      </c>
      <c r="E2197" t="s">
        <v>1593</v>
      </c>
      <c r="F2197">
        <v>0.20399999999999999</v>
      </c>
      <c r="G2197">
        <v>0.20399999999999999</v>
      </c>
      <c r="H2197">
        <v>1</v>
      </c>
      <c r="J2197" t="s">
        <v>95</v>
      </c>
      <c r="K2197" t="s">
        <v>367</v>
      </c>
      <c r="L2197" t="s">
        <v>401</v>
      </c>
      <c r="M2197" t="s">
        <v>9098</v>
      </c>
      <c r="N2197" t="s">
        <v>9131</v>
      </c>
      <c r="O2197">
        <v>5.0000000000000001E-3</v>
      </c>
      <c r="P2197">
        <v>5.0000000000000001E-3</v>
      </c>
      <c r="Q2197">
        <v>1</v>
      </c>
    </row>
    <row r="2198" spans="1:17" x14ac:dyDescent="0.2">
      <c r="A2198" t="s">
        <v>498</v>
      </c>
      <c r="B2198" t="s">
        <v>134</v>
      </c>
      <c r="C2198" t="s">
        <v>497</v>
      </c>
      <c r="D2198" t="s">
        <v>54</v>
      </c>
      <c r="E2198" t="s">
        <v>1594</v>
      </c>
      <c r="F2198">
        <v>0.27800000000000002</v>
      </c>
      <c r="G2198">
        <v>0.27800000000000002</v>
      </c>
      <c r="H2198">
        <v>1</v>
      </c>
      <c r="J2198" t="s">
        <v>95</v>
      </c>
      <c r="K2198" t="s">
        <v>367</v>
      </c>
      <c r="L2198" t="s">
        <v>401</v>
      </c>
      <c r="M2198" t="s">
        <v>9098</v>
      </c>
      <c r="N2198" t="s">
        <v>9132</v>
      </c>
      <c r="O2198">
        <v>5.0000000000000001E-3</v>
      </c>
      <c r="P2198">
        <v>5.0000000000000001E-3</v>
      </c>
      <c r="Q2198">
        <v>1</v>
      </c>
    </row>
    <row r="2199" spans="1:17" x14ac:dyDescent="0.2">
      <c r="A2199" t="s">
        <v>498</v>
      </c>
      <c r="B2199" t="s">
        <v>134</v>
      </c>
      <c r="C2199" t="s">
        <v>497</v>
      </c>
      <c r="D2199" t="s">
        <v>54</v>
      </c>
      <c r="E2199" t="s">
        <v>1595</v>
      </c>
      <c r="F2199">
        <v>0.307</v>
      </c>
      <c r="G2199">
        <v>0.307</v>
      </c>
      <c r="H2199">
        <v>1</v>
      </c>
      <c r="J2199" t="s">
        <v>95</v>
      </c>
      <c r="K2199" t="s">
        <v>367</v>
      </c>
      <c r="L2199" t="s">
        <v>401</v>
      </c>
      <c r="M2199" t="s">
        <v>9098</v>
      </c>
      <c r="N2199" t="s">
        <v>9133</v>
      </c>
      <c r="O2199">
        <v>2E-3</v>
      </c>
      <c r="P2199">
        <v>2E-3</v>
      </c>
      <c r="Q2199">
        <v>1</v>
      </c>
    </row>
    <row r="2200" spans="1:17" x14ac:dyDescent="0.2">
      <c r="A2200" t="s">
        <v>498</v>
      </c>
      <c r="B2200" t="s">
        <v>134</v>
      </c>
      <c r="C2200" t="s">
        <v>497</v>
      </c>
      <c r="D2200" t="s">
        <v>54</v>
      </c>
      <c r="E2200" t="s">
        <v>1596</v>
      </c>
      <c r="F2200">
        <v>0.19400000000000001</v>
      </c>
      <c r="G2200">
        <v>0.19400000000000001</v>
      </c>
      <c r="H2200">
        <v>1</v>
      </c>
      <c r="J2200" t="s">
        <v>95</v>
      </c>
      <c r="K2200" t="s">
        <v>367</v>
      </c>
      <c r="L2200" t="s">
        <v>401</v>
      </c>
      <c r="M2200" t="s">
        <v>9098</v>
      </c>
      <c r="N2200" t="s">
        <v>9134</v>
      </c>
      <c r="O2200">
        <v>1E-3</v>
      </c>
      <c r="P2200">
        <v>1E-3</v>
      </c>
      <c r="Q2200">
        <v>1</v>
      </c>
    </row>
    <row r="2201" spans="1:17" x14ac:dyDescent="0.2">
      <c r="A2201" t="s">
        <v>498</v>
      </c>
      <c r="B2201" t="s">
        <v>134</v>
      </c>
      <c r="C2201" t="s">
        <v>497</v>
      </c>
      <c r="D2201" t="s">
        <v>54</v>
      </c>
      <c r="E2201" t="s">
        <v>1597</v>
      </c>
      <c r="F2201">
        <v>0.193</v>
      </c>
      <c r="G2201">
        <v>0.193</v>
      </c>
      <c r="H2201">
        <v>1</v>
      </c>
      <c r="J2201" t="s">
        <v>95</v>
      </c>
      <c r="K2201" t="s">
        <v>367</v>
      </c>
      <c r="L2201" t="s">
        <v>401</v>
      </c>
      <c r="M2201" t="s">
        <v>9098</v>
      </c>
      <c r="N2201" t="s">
        <v>501</v>
      </c>
      <c r="O2201">
        <v>0</v>
      </c>
      <c r="P2201">
        <v>0</v>
      </c>
      <c r="Q2201">
        <v>1</v>
      </c>
    </row>
    <row r="2202" spans="1:17" x14ac:dyDescent="0.2">
      <c r="A2202" t="s">
        <v>498</v>
      </c>
      <c r="B2202" t="s">
        <v>134</v>
      </c>
      <c r="C2202" t="s">
        <v>497</v>
      </c>
      <c r="D2202" t="s">
        <v>54</v>
      </c>
      <c r="E2202" t="s">
        <v>1598</v>
      </c>
      <c r="F2202">
        <v>0.33</v>
      </c>
      <c r="G2202">
        <v>0.33</v>
      </c>
      <c r="H2202">
        <v>1</v>
      </c>
      <c r="J2202" t="s">
        <v>39</v>
      </c>
      <c r="K2202" t="s">
        <v>358</v>
      </c>
      <c r="L2202" t="s">
        <v>402</v>
      </c>
      <c r="M2202" t="s">
        <v>9097</v>
      </c>
      <c r="N2202" t="s">
        <v>8983</v>
      </c>
      <c r="O2202">
        <v>0</v>
      </c>
      <c r="P2202">
        <v>0</v>
      </c>
      <c r="Q2202">
        <v>1</v>
      </c>
    </row>
    <row r="2203" spans="1:17" x14ac:dyDescent="0.2">
      <c r="A2203" t="s">
        <v>498</v>
      </c>
      <c r="B2203" t="s">
        <v>134</v>
      </c>
      <c r="C2203" t="s">
        <v>497</v>
      </c>
      <c r="D2203" t="s">
        <v>54</v>
      </c>
      <c r="E2203" t="s">
        <v>1599</v>
      </c>
      <c r="F2203">
        <v>0.27900000000000003</v>
      </c>
      <c r="G2203">
        <v>0.27900000000000003</v>
      </c>
      <c r="H2203">
        <v>1</v>
      </c>
      <c r="J2203" t="s">
        <v>39</v>
      </c>
      <c r="K2203" t="s">
        <v>358</v>
      </c>
      <c r="L2203" t="s">
        <v>402</v>
      </c>
      <c r="M2203" t="s">
        <v>9097</v>
      </c>
      <c r="N2203" t="s">
        <v>8253</v>
      </c>
      <c r="O2203">
        <v>0</v>
      </c>
      <c r="P2203">
        <v>0</v>
      </c>
      <c r="Q2203">
        <v>1</v>
      </c>
    </row>
    <row r="2204" spans="1:17" x14ac:dyDescent="0.2">
      <c r="A2204" t="s">
        <v>498</v>
      </c>
      <c r="B2204" t="s">
        <v>134</v>
      </c>
      <c r="C2204" t="s">
        <v>497</v>
      </c>
      <c r="D2204" t="s">
        <v>54</v>
      </c>
      <c r="E2204" t="s">
        <v>1600</v>
      </c>
      <c r="F2204">
        <v>0.26</v>
      </c>
      <c r="G2204">
        <v>0.26</v>
      </c>
      <c r="H2204">
        <v>1</v>
      </c>
      <c r="J2204" t="s">
        <v>39</v>
      </c>
      <c r="K2204" t="s">
        <v>358</v>
      </c>
      <c r="L2204" t="s">
        <v>402</v>
      </c>
      <c r="M2204" t="s">
        <v>9097</v>
      </c>
      <c r="N2204" t="s">
        <v>8382</v>
      </c>
      <c r="O2204">
        <v>0</v>
      </c>
      <c r="P2204">
        <v>0</v>
      </c>
      <c r="Q2204">
        <v>1</v>
      </c>
    </row>
    <row r="2205" spans="1:17" x14ac:dyDescent="0.2">
      <c r="A2205" t="s">
        <v>498</v>
      </c>
      <c r="B2205" t="s">
        <v>134</v>
      </c>
      <c r="C2205" t="s">
        <v>497</v>
      </c>
      <c r="D2205" t="s">
        <v>54</v>
      </c>
      <c r="E2205" t="s">
        <v>1601</v>
      </c>
      <c r="F2205">
        <v>0.19400000000000001</v>
      </c>
      <c r="G2205">
        <v>0.19400000000000001</v>
      </c>
      <c r="H2205">
        <v>1</v>
      </c>
      <c r="J2205" t="s">
        <v>39</v>
      </c>
      <c r="K2205" t="s">
        <v>358</v>
      </c>
      <c r="L2205" t="s">
        <v>402</v>
      </c>
      <c r="M2205" t="s">
        <v>9097</v>
      </c>
      <c r="N2205" t="s">
        <v>8373</v>
      </c>
      <c r="O2205">
        <v>0</v>
      </c>
      <c r="P2205">
        <v>0</v>
      </c>
      <c r="Q2205">
        <v>1</v>
      </c>
    </row>
    <row r="2206" spans="1:17" x14ac:dyDescent="0.2">
      <c r="A2206" t="s">
        <v>498</v>
      </c>
      <c r="B2206" t="s">
        <v>134</v>
      </c>
      <c r="C2206" t="s">
        <v>497</v>
      </c>
      <c r="D2206" t="s">
        <v>54</v>
      </c>
      <c r="E2206" t="s">
        <v>1602</v>
      </c>
      <c r="F2206">
        <v>0.193</v>
      </c>
      <c r="G2206">
        <v>0.193</v>
      </c>
      <c r="H2206">
        <v>1</v>
      </c>
      <c r="J2206" t="s">
        <v>39</v>
      </c>
      <c r="K2206" t="s">
        <v>358</v>
      </c>
      <c r="L2206" t="s">
        <v>402</v>
      </c>
      <c r="M2206" t="s">
        <v>9097</v>
      </c>
      <c r="N2206" t="s">
        <v>8374</v>
      </c>
      <c r="O2206">
        <v>0</v>
      </c>
      <c r="P2206">
        <v>0</v>
      </c>
      <c r="Q2206">
        <v>1</v>
      </c>
    </row>
    <row r="2207" spans="1:17" x14ac:dyDescent="0.2">
      <c r="A2207" t="s">
        <v>498</v>
      </c>
      <c r="B2207" t="s">
        <v>134</v>
      </c>
      <c r="C2207" t="s">
        <v>497</v>
      </c>
      <c r="D2207" t="s">
        <v>54</v>
      </c>
      <c r="E2207" t="s">
        <v>1603</v>
      </c>
      <c r="F2207">
        <v>0.251</v>
      </c>
      <c r="G2207">
        <v>0.251</v>
      </c>
      <c r="H2207">
        <v>1</v>
      </c>
      <c r="J2207" t="s">
        <v>39</v>
      </c>
      <c r="K2207" t="s">
        <v>358</v>
      </c>
      <c r="L2207" t="s">
        <v>402</v>
      </c>
      <c r="M2207" t="s">
        <v>9097</v>
      </c>
      <c r="N2207" t="s">
        <v>8255</v>
      </c>
      <c r="O2207">
        <v>0</v>
      </c>
      <c r="P2207">
        <v>0</v>
      </c>
      <c r="Q2207">
        <v>1</v>
      </c>
    </row>
    <row r="2208" spans="1:17" x14ac:dyDescent="0.2">
      <c r="A2208" t="s">
        <v>498</v>
      </c>
      <c r="B2208" t="s">
        <v>134</v>
      </c>
      <c r="C2208" t="s">
        <v>497</v>
      </c>
      <c r="D2208" t="s">
        <v>54</v>
      </c>
      <c r="E2208" t="s">
        <v>1604</v>
      </c>
      <c r="F2208">
        <v>0.193</v>
      </c>
      <c r="G2208">
        <v>0.193</v>
      </c>
      <c r="H2208">
        <v>1</v>
      </c>
      <c r="J2208" t="s">
        <v>39</v>
      </c>
      <c r="K2208" t="s">
        <v>358</v>
      </c>
      <c r="L2208" t="s">
        <v>402</v>
      </c>
      <c r="M2208" t="s">
        <v>9097</v>
      </c>
      <c r="N2208" t="s">
        <v>8256</v>
      </c>
      <c r="O2208">
        <v>0</v>
      </c>
      <c r="P2208">
        <v>0</v>
      </c>
      <c r="Q2208">
        <v>1</v>
      </c>
    </row>
    <row r="2209" spans="1:17" x14ac:dyDescent="0.2">
      <c r="A2209" t="s">
        <v>498</v>
      </c>
      <c r="B2209" t="s">
        <v>134</v>
      </c>
      <c r="C2209" t="s">
        <v>497</v>
      </c>
      <c r="D2209" t="s">
        <v>54</v>
      </c>
      <c r="E2209" t="s">
        <v>1605</v>
      </c>
      <c r="F2209">
        <v>0.193</v>
      </c>
      <c r="G2209">
        <v>0.193</v>
      </c>
      <c r="H2209">
        <v>1</v>
      </c>
      <c r="J2209" t="s">
        <v>39</v>
      </c>
      <c r="K2209" t="s">
        <v>358</v>
      </c>
      <c r="L2209" t="s">
        <v>402</v>
      </c>
      <c r="M2209" t="s">
        <v>9097</v>
      </c>
      <c r="N2209" t="s">
        <v>8984</v>
      </c>
      <c r="O2209">
        <v>0</v>
      </c>
      <c r="P2209">
        <v>0</v>
      </c>
      <c r="Q2209">
        <v>1</v>
      </c>
    </row>
    <row r="2210" spans="1:17" x14ac:dyDescent="0.2">
      <c r="A2210" t="s">
        <v>498</v>
      </c>
      <c r="B2210" t="s">
        <v>134</v>
      </c>
      <c r="C2210" t="s">
        <v>497</v>
      </c>
      <c r="D2210" t="s">
        <v>54</v>
      </c>
      <c r="E2210" t="s">
        <v>1606</v>
      </c>
      <c r="F2210">
        <v>0.193</v>
      </c>
      <c r="G2210">
        <v>0.193</v>
      </c>
      <c r="H2210">
        <v>1</v>
      </c>
      <c r="J2210" t="s">
        <v>39</v>
      </c>
      <c r="K2210" t="s">
        <v>358</v>
      </c>
      <c r="L2210" t="s">
        <v>402</v>
      </c>
      <c r="M2210" t="s">
        <v>9097</v>
      </c>
      <c r="N2210" t="s">
        <v>8985</v>
      </c>
      <c r="O2210">
        <v>0</v>
      </c>
      <c r="P2210">
        <v>0</v>
      </c>
      <c r="Q2210">
        <v>1</v>
      </c>
    </row>
    <row r="2211" spans="1:17" x14ac:dyDescent="0.2">
      <c r="A2211" t="s">
        <v>498</v>
      </c>
      <c r="B2211" t="s">
        <v>134</v>
      </c>
      <c r="C2211" t="s">
        <v>497</v>
      </c>
      <c r="D2211" t="s">
        <v>54</v>
      </c>
      <c r="E2211" t="s">
        <v>1607</v>
      </c>
      <c r="F2211">
        <v>0.22700000000000001</v>
      </c>
      <c r="G2211">
        <v>0.22700000000000001</v>
      </c>
      <c r="H2211">
        <v>1</v>
      </c>
      <c r="J2211" t="s">
        <v>39</v>
      </c>
      <c r="K2211" t="s">
        <v>358</v>
      </c>
      <c r="L2211" t="s">
        <v>402</v>
      </c>
      <c r="M2211" t="s">
        <v>9097</v>
      </c>
      <c r="N2211" t="s">
        <v>8986</v>
      </c>
      <c r="O2211">
        <v>0</v>
      </c>
      <c r="P2211">
        <v>0</v>
      </c>
      <c r="Q2211">
        <v>1</v>
      </c>
    </row>
    <row r="2212" spans="1:17" x14ac:dyDescent="0.2">
      <c r="A2212" t="s">
        <v>498</v>
      </c>
      <c r="B2212" t="s">
        <v>134</v>
      </c>
      <c r="C2212" t="s">
        <v>497</v>
      </c>
      <c r="D2212" t="s">
        <v>54</v>
      </c>
      <c r="E2212" t="s">
        <v>1608</v>
      </c>
      <c r="F2212">
        <v>0.217</v>
      </c>
      <c r="G2212">
        <v>0.217</v>
      </c>
      <c r="H2212">
        <v>1</v>
      </c>
      <c r="J2212" t="s">
        <v>39</v>
      </c>
      <c r="K2212" t="s">
        <v>358</v>
      </c>
      <c r="L2212" t="s">
        <v>402</v>
      </c>
      <c r="M2212" t="s">
        <v>9097</v>
      </c>
      <c r="N2212" t="s">
        <v>9123</v>
      </c>
      <c r="O2212">
        <v>0</v>
      </c>
      <c r="P2212">
        <v>0</v>
      </c>
      <c r="Q2212">
        <v>1</v>
      </c>
    </row>
    <row r="2213" spans="1:17" x14ac:dyDescent="0.2">
      <c r="A2213" t="s">
        <v>498</v>
      </c>
      <c r="B2213" t="s">
        <v>134</v>
      </c>
      <c r="C2213" t="s">
        <v>497</v>
      </c>
      <c r="D2213" t="s">
        <v>54</v>
      </c>
      <c r="E2213" t="s">
        <v>1609</v>
      </c>
      <c r="F2213">
        <v>0.193</v>
      </c>
      <c r="G2213">
        <v>0.193</v>
      </c>
      <c r="H2213">
        <v>1</v>
      </c>
      <c r="J2213" t="s">
        <v>39</v>
      </c>
      <c r="K2213" t="s">
        <v>358</v>
      </c>
      <c r="L2213" t="s">
        <v>402</v>
      </c>
      <c r="M2213" t="s">
        <v>9097</v>
      </c>
      <c r="N2213" t="s">
        <v>9110</v>
      </c>
      <c r="O2213">
        <v>0</v>
      </c>
      <c r="P2213">
        <v>0</v>
      </c>
      <c r="Q2213">
        <v>1</v>
      </c>
    </row>
    <row r="2214" spans="1:17" x14ac:dyDescent="0.2">
      <c r="A2214" t="s">
        <v>498</v>
      </c>
      <c r="B2214" t="s">
        <v>134</v>
      </c>
      <c r="C2214" t="s">
        <v>497</v>
      </c>
      <c r="D2214" t="s">
        <v>54</v>
      </c>
      <c r="E2214" t="s">
        <v>1610</v>
      </c>
      <c r="F2214">
        <v>0.221</v>
      </c>
      <c r="G2214">
        <v>0.221</v>
      </c>
      <c r="H2214">
        <v>1</v>
      </c>
      <c r="J2214" t="s">
        <v>39</v>
      </c>
      <c r="K2214" t="s">
        <v>358</v>
      </c>
      <c r="L2214" t="s">
        <v>402</v>
      </c>
      <c r="M2214" t="s">
        <v>9097</v>
      </c>
      <c r="N2214" t="s">
        <v>9111</v>
      </c>
      <c r="O2214">
        <v>0</v>
      </c>
      <c r="P2214">
        <v>0</v>
      </c>
      <c r="Q2214">
        <v>1</v>
      </c>
    </row>
    <row r="2215" spans="1:17" x14ac:dyDescent="0.2">
      <c r="A2215" t="s">
        <v>498</v>
      </c>
      <c r="B2215" t="s">
        <v>134</v>
      </c>
      <c r="C2215" t="s">
        <v>497</v>
      </c>
      <c r="D2215" t="s">
        <v>54</v>
      </c>
      <c r="E2215" t="s">
        <v>1611</v>
      </c>
      <c r="F2215">
        <v>0.247</v>
      </c>
      <c r="G2215">
        <v>0.247</v>
      </c>
      <c r="H2215">
        <v>1</v>
      </c>
      <c r="J2215" t="s">
        <v>39</v>
      </c>
      <c r="K2215" t="s">
        <v>358</v>
      </c>
      <c r="L2215" t="s">
        <v>402</v>
      </c>
      <c r="M2215" t="s">
        <v>9097</v>
      </c>
      <c r="N2215" t="s">
        <v>9112</v>
      </c>
      <c r="O2215">
        <v>0</v>
      </c>
      <c r="P2215">
        <v>0</v>
      </c>
      <c r="Q2215">
        <v>1</v>
      </c>
    </row>
    <row r="2216" spans="1:17" x14ac:dyDescent="0.2">
      <c r="A2216" t="s">
        <v>498</v>
      </c>
      <c r="B2216" t="s">
        <v>134</v>
      </c>
      <c r="C2216" t="s">
        <v>497</v>
      </c>
      <c r="D2216" t="s">
        <v>54</v>
      </c>
      <c r="E2216" t="s">
        <v>1612</v>
      </c>
      <c r="F2216">
        <v>0.193</v>
      </c>
      <c r="G2216">
        <v>0.193</v>
      </c>
      <c r="H2216">
        <v>1</v>
      </c>
      <c r="J2216" t="s">
        <v>39</v>
      </c>
      <c r="K2216" t="s">
        <v>358</v>
      </c>
      <c r="L2216" t="s">
        <v>402</v>
      </c>
      <c r="M2216" t="s">
        <v>9097</v>
      </c>
      <c r="N2216" t="s">
        <v>9113</v>
      </c>
      <c r="O2216">
        <v>0</v>
      </c>
      <c r="P2216">
        <v>0</v>
      </c>
      <c r="Q2216">
        <v>1</v>
      </c>
    </row>
    <row r="2217" spans="1:17" x14ac:dyDescent="0.2">
      <c r="A2217" t="s">
        <v>498</v>
      </c>
      <c r="B2217" t="s">
        <v>134</v>
      </c>
      <c r="C2217" t="s">
        <v>497</v>
      </c>
      <c r="D2217" t="s">
        <v>54</v>
      </c>
      <c r="E2217" t="s">
        <v>1613</v>
      </c>
      <c r="F2217">
        <v>0.193</v>
      </c>
      <c r="G2217">
        <v>0.193</v>
      </c>
      <c r="H2217">
        <v>1</v>
      </c>
      <c r="J2217" t="s">
        <v>39</v>
      </c>
      <c r="K2217" t="s">
        <v>358</v>
      </c>
      <c r="L2217" t="s">
        <v>402</v>
      </c>
      <c r="M2217" t="s">
        <v>9097</v>
      </c>
      <c r="N2217" t="s">
        <v>9114</v>
      </c>
      <c r="O2217">
        <v>0</v>
      </c>
      <c r="P2217">
        <v>0</v>
      </c>
      <c r="Q2217">
        <v>1</v>
      </c>
    </row>
    <row r="2218" spans="1:17" x14ac:dyDescent="0.2">
      <c r="A2218" t="s">
        <v>498</v>
      </c>
      <c r="B2218" t="s">
        <v>134</v>
      </c>
      <c r="C2218" t="s">
        <v>497</v>
      </c>
      <c r="D2218" t="s">
        <v>54</v>
      </c>
      <c r="E2218" t="s">
        <v>1614</v>
      </c>
      <c r="F2218">
        <v>0.193</v>
      </c>
      <c r="G2218">
        <v>0.193</v>
      </c>
      <c r="H2218">
        <v>1</v>
      </c>
      <c r="J2218" t="s">
        <v>39</v>
      </c>
      <c r="K2218" t="s">
        <v>358</v>
      </c>
      <c r="L2218" t="s">
        <v>402</v>
      </c>
      <c r="M2218" t="s">
        <v>9097</v>
      </c>
      <c r="N2218" t="s">
        <v>9126</v>
      </c>
      <c r="O2218">
        <v>0</v>
      </c>
      <c r="P2218">
        <v>0</v>
      </c>
      <c r="Q2218">
        <v>1</v>
      </c>
    </row>
    <row r="2219" spans="1:17" x14ac:dyDescent="0.2">
      <c r="A2219" t="s">
        <v>498</v>
      </c>
      <c r="B2219" t="s">
        <v>134</v>
      </c>
      <c r="C2219" t="s">
        <v>497</v>
      </c>
      <c r="D2219" t="s">
        <v>54</v>
      </c>
      <c r="E2219" t="s">
        <v>1615</v>
      </c>
      <c r="F2219">
        <v>0.193</v>
      </c>
      <c r="G2219">
        <v>0.193</v>
      </c>
      <c r="H2219">
        <v>1</v>
      </c>
      <c r="J2219" t="s">
        <v>39</v>
      </c>
      <c r="K2219" t="s">
        <v>358</v>
      </c>
      <c r="L2219" t="s">
        <v>402</v>
      </c>
      <c r="M2219" t="s">
        <v>9097</v>
      </c>
      <c r="N2219" t="s">
        <v>8987</v>
      </c>
      <c r="O2219">
        <v>0</v>
      </c>
      <c r="P2219">
        <v>0</v>
      </c>
      <c r="Q2219">
        <v>1</v>
      </c>
    </row>
    <row r="2220" spans="1:17" x14ac:dyDescent="0.2">
      <c r="A2220" t="s">
        <v>498</v>
      </c>
      <c r="B2220" t="s">
        <v>134</v>
      </c>
      <c r="C2220" t="s">
        <v>497</v>
      </c>
      <c r="D2220" t="s">
        <v>54</v>
      </c>
      <c r="E2220" t="s">
        <v>1616</v>
      </c>
      <c r="F2220">
        <v>0.193</v>
      </c>
      <c r="G2220">
        <v>0.193</v>
      </c>
      <c r="H2220">
        <v>1</v>
      </c>
      <c r="J2220" t="s">
        <v>39</v>
      </c>
      <c r="K2220" t="s">
        <v>358</v>
      </c>
      <c r="L2220" t="s">
        <v>402</v>
      </c>
      <c r="M2220" t="s">
        <v>9097</v>
      </c>
      <c r="N2220" t="s">
        <v>8988</v>
      </c>
      <c r="O2220">
        <v>0</v>
      </c>
      <c r="P2220">
        <v>0</v>
      </c>
      <c r="Q2220">
        <v>1</v>
      </c>
    </row>
    <row r="2221" spans="1:17" x14ac:dyDescent="0.2">
      <c r="A2221" t="s">
        <v>498</v>
      </c>
      <c r="B2221" t="s">
        <v>134</v>
      </c>
      <c r="C2221" t="s">
        <v>497</v>
      </c>
      <c r="D2221" t="s">
        <v>54</v>
      </c>
      <c r="E2221" t="s">
        <v>1617</v>
      </c>
      <c r="F2221">
        <v>0.193</v>
      </c>
      <c r="G2221">
        <v>0.193</v>
      </c>
      <c r="H2221">
        <v>1</v>
      </c>
      <c r="J2221" t="s">
        <v>39</v>
      </c>
      <c r="K2221" t="s">
        <v>358</v>
      </c>
      <c r="L2221" t="s">
        <v>402</v>
      </c>
      <c r="M2221" t="s">
        <v>9097</v>
      </c>
      <c r="N2221" t="s">
        <v>8989</v>
      </c>
      <c r="O2221">
        <v>0</v>
      </c>
      <c r="P2221">
        <v>0</v>
      </c>
      <c r="Q2221">
        <v>1</v>
      </c>
    </row>
    <row r="2222" spans="1:17" x14ac:dyDescent="0.2">
      <c r="A2222" t="s">
        <v>498</v>
      </c>
      <c r="B2222" t="s">
        <v>134</v>
      </c>
      <c r="C2222" t="s">
        <v>497</v>
      </c>
      <c r="D2222" t="s">
        <v>54</v>
      </c>
      <c r="E2222" t="s">
        <v>1618</v>
      </c>
      <c r="F2222">
        <v>0.193</v>
      </c>
      <c r="G2222">
        <v>0.193</v>
      </c>
      <c r="H2222">
        <v>1</v>
      </c>
      <c r="J2222" t="s">
        <v>39</v>
      </c>
      <c r="K2222" t="s">
        <v>358</v>
      </c>
      <c r="L2222" t="s">
        <v>402</v>
      </c>
      <c r="M2222" t="s">
        <v>9097</v>
      </c>
      <c r="N2222" t="s">
        <v>9127</v>
      </c>
      <c r="O2222">
        <v>0</v>
      </c>
      <c r="P2222">
        <v>0</v>
      </c>
      <c r="Q2222">
        <v>1</v>
      </c>
    </row>
    <row r="2223" spans="1:17" x14ac:dyDescent="0.2">
      <c r="A2223" t="s">
        <v>498</v>
      </c>
      <c r="B2223" t="s">
        <v>134</v>
      </c>
      <c r="C2223" t="s">
        <v>497</v>
      </c>
      <c r="D2223" t="s">
        <v>54</v>
      </c>
      <c r="E2223" t="s">
        <v>1619</v>
      </c>
      <c r="F2223">
        <v>0.20799999999999999</v>
      </c>
      <c r="G2223">
        <v>0.20799999999999999</v>
      </c>
      <c r="H2223">
        <v>1</v>
      </c>
      <c r="J2223" t="s">
        <v>39</v>
      </c>
      <c r="K2223" t="s">
        <v>361</v>
      </c>
      <c r="L2223" t="s">
        <v>402</v>
      </c>
      <c r="M2223" t="s">
        <v>9097</v>
      </c>
      <c r="N2223" t="s">
        <v>8249</v>
      </c>
      <c r="O2223">
        <v>1E-3</v>
      </c>
      <c r="P2223">
        <v>1E-3</v>
      </c>
      <c r="Q2223">
        <v>1</v>
      </c>
    </row>
    <row r="2224" spans="1:17" x14ac:dyDescent="0.2">
      <c r="A2224" t="s">
        <v>498</v>
      </c>
      <c r="B2224" t="s">
        <v>134</v>
      </c>
      <c r="C2224" t="s">
        <v>497</v>
      </c>
      <c r="D2224" t="s">
        <v>54</v>
      </c>
      <c r="E2224" t="s">
        <v>1620</v>
      </c>
      <c r="F2224">
        <v>0.20699999999999999</v>
      </c>
      <c r="G2224">
        <v>0.20699999999999999</v>
      </c>
      <c r="H2224">
        <v>1</v>
      </c>
      <c r="J2224" t="s">
        <v>39</v>
      </c>
      <c r="K2224" t="s">
        <v>361</v>
      </c>
      <c r="L2224" t="s">
        <v>402</v>
      </c>
      <c r="M2224" t="s">
        <v>9097</v>
      </c>
      <c r="N2224" t="s">
        <v>8983</v>
      </c>
      <c r="O2224">
        <v>2E-3</v>
      </c>
      <c r="P2224">
        <v>2E-3</v>
      </c>
      <c r="Q2224">
        <v>1</v>
      </c>
    </row>
    <row r="2225" spans="1:17" x14ac:dyDescent="0.2">
      <c r="A2225" t="s">
        <v>498</v>
      </c>
      <c r="B2225" t="s">
        <v>134</v>
      </c>
      <c r="C2225" t="s">
        <v>497</v>
      </c>
      <c r="D2225" t="s">
        <v>54</v>
      </c>
      <c r="E2225" t="s">
        <v>1621</v>
      </c>
      <c r="F2225">
        <v>0.20599999999999999</v>
      </c>
      <c r="G2225">
        <v>0.20599999999999999</v>
      </c>
      <c r="H2225">
        <v>1</v>
      </c>
      <c r="J2225" t="s">
        <v>39</v>
      </c>
      <c r="K2225" t="s">
        <v>361</v>
      </c>
      <c r="L2225" t="s">
        <v>402</v>
      </c>
      <c r="M2225" t="s">
        <v>9097</v>
      </c>
      <c r="N2225" t="s">
        <v>8251</v>
      </c>
      <c r="O2225">
        <v>1E-3</v>
      </c>
      <c r="P2225">
        <v>1E-3</v>
      </c>
      <c r="Q2225">
        <v>1</v>
      </c>
    </row>
    <row r="2226" spans="1:17" x14ac:dyDescent="0.2">
      <c r="A2226" t="s">
        <v>498</v>
      </c>
      <c r="B2226" t="s">
        <v>134</v>
      </c>
      <c r="C2226" t="s">
        <v>497</v>
      </c>
      <c r="D2226" t="s">
        <v>54</v>
      </c>
      <c r="E2226" t="s">
        <v>1622</v>
      </c>
      <c r="F2226">
        <v>0.29899999999999999</v>
      </c>
      <c r="G2226">
        <v>0.29899999999999999</v>
      </c>
      <c r="H2226">
        <v>1</v>
      </c>
      <c r="J2226" t="s">
        <v>39</v>
      </c>
      <c r="K2226" t="s">
        <v>361</v>
      </c>
      <c r="L2226" t="s">
        <v>402</v>
      </c>
      <c r="M2226" t="s">
        <v>9097</v>
      </c>
      <c r="N2226" t="s">
        <v>8253</v>
      </c>
      <c r="O2226">
        <v>1E-3</v>
      </c>
      <c r="P2226">
        <v>1E-3</v>
      </c>
      <c r="Q2226">
        <v>1</v>
      </c>
    </row>
    <row r="2227" spans="1:17" x14ac:dyDescent="0.2">
      <c r="A2227" t="s">
        <v>498</v>
      </c>
      <c r="B2227" t="s">
        <v>134</v>
      </c>
      <c r="C2227" t="s">
        <v>497</v>
      </c>
      <c r="D2227" t="s">
        <v>54</v>
      </c>
      <c r="E2227" t="s">
        <v>1623</v>
      </c>
      <c r="F2227">
        <v>0.25</v>
      </c>
      <c r="G2227">
        <v>0.25</v>
      </c>
      <c r="H2227">
        <v>1</v>
      </c>
      <c r="J2227" t="s">
        <v>39</v>
      </c>
      <c r="K2227" t="s">
        <v>361</v>
      </c>
      <c r="L2227" t="s">
        <v>402</v>
      </c>
      <c r="M2227" t="s">
        <v>9097</v>
      </c>
      <c r="N2227" t="s">
        <v>8370</v>
      </c>
      <c r="O2227">
        <v>1E-3</v>
      </c>
      <c r="P2227">
        <v>1E-3</v>
      </c>
      <c r="Q2227">
        <v>1</v>
      </c>
    </row>
    <row r="2228" spans="1:17" x14ac:dyDescent="0.2">
      <c r="A2228" t="s">
        <v>498</v>
      </c>
      <c r="B2228" t="s">
        <v>134</v>
      </c>
      <c r="C2228" t="s">
        <v>497</v>
      </c>
      <c r="D2228" t="s">
        <v>54</v>
      </c>
      <c r="E2228" t="s">
        <v>1624</v>
      </c>
      <c r="F2228">
        <v>0.22900000000000001</v>
      </c>
      <c r="G2228">
        <v>0.22900000000000001</v>
      </c>
      <c r="H2228">
        <v>1</v>
      </c>
      <c r="J2228" t="s">
        <v>39</v>
      </c>
      <c r="K2228" t="s">
        <v>361</v>
      </c>
      <c r="L2228" t="s">
        <v>402</v>
      </c>
      <c r="M2228" t="s">
        <v>9097</v>
      </c>
      <c r="N2228" t="s">
        <v>8371</v>
      </c>
      <c r="O2228">
        <v>1E-3</v>
      </c>
      <c r="P2228">
        <v>1E-3</v>
      </c>
      <c r="Q2228">
        <v>1</v>
      </c>
    </row>
    <row r="2229" spans="1:17" x14ac:dyDescent="0.2">
      <c r="A2229" t="s">
        <v>498</v>
      </c>
      <c r="B2229" t="s">
        <v>134</v>
      </c>
      <c r="C2229" t="s">
        <v>497</v>
      </c>
      <c r="D2229" t="s">
        <v>54</v>
      </c>
      <c r="E2229" t="s">
        <v>1625</v>
      </c>
      <c r="F2229">
        <v>0.19400000000000001</v>
      </c>
      <c r="G2229">
        <v>0.19400000000000001</v>
      </c>
      <c r="H2229">
        <v>1</v>
      </c>
      <c r="J2229" t="s">
        <v>39</v>
      </c>
      <c r="K2229" t="s">
        <v>361</v>
      </c>
      <c r="L2229" t="s">
        <v>402</v>
      </c>
      <c r="M2229" t="s">
        <v>9097</v>
      </c>
      <c r="N2229" t="s">
        <v>8366</v>
      </c>
      <c r="O2229">
        <v>1E-3</v>
      </c>
      <c r="P2229">
        <v>1E-3</v>
      </c>
      <c r="Q2229">
        <v>1</v>
      </c>
    </row>
    <row r="2230" spans="1:17" x14ac:dyDescent="0.2">
      <c r="A2230" t="s">
        <v>498</v>
      </c>
      <c r="B2230" t="s">
        <v>134</v>
      </c>
      <c r="C2230" t="s">
        <v>497</v>
      </c>
      <c r="D2230" t="s">
        <v>54</v>
      </c>
      <c r="E2230" t="s">
        <v>1626</v>
      </c>
      <c r="F2230">
        <v>0.193</v>
      </c>
      <c r="G2230">
        <v>0.193</v>
      </c>
      <c r="H2230">
        <v>1</v>
      </c>
      <c r="J2230" t="s">
        <v>39</v>
      </c>
      <c r="K2230" t="s">
        <v>361</v>
      </c>
      <c r="L2230" t="s">
        <v>402</v>
      </c>
      <c r="M2230" t="s">
        <v>9097</v>
      </c>
      <c r="N2230" t="s">
        <v>8372</v>
      </c>
      <c r="O2230">
        <v>1E-3</v>
      </c>
      <c r="P2230">
        <v>1E-3</v>
      </c>
      <c r="Q2230">
        <v>1</v>
      </c>
    </row>
    <row r="2231" spans="1:17" x14ac:dyDescent="0.2">
      <c r="A2231" t="s">
        <v>498</v>
      </c>
      <c r="B2231" t="s">
        <v>134</v>
      </c>
      <c r="C2231" t="s">
        <v>497</v>
      </c>
      <c r="D2231" t="s">
        <v>54</v>
      </c>
      <c r="E2231" t="s">
        <v>1627</v>
      </c>
      <c r="F2231">
        <v>0.253</v>
      </c>
      <c r="G2231">
        <v>0.253</v>
      </c>
      <c r="H2231">
        <v>1</v>
      </c>
      <c r="J2231" t="s">
        <v>39</v>
      </c>
      <c r="K2231" t="s">
        <v>361</v>
      </c>
      <c r="L2231" t="s">
        <v>402</v>
      </c>
      <c r="M2231" t="s">
        <v>9097</v>
      </c>
      <c r="N2231" t="s">
        <v>8373</v>
      </c>
      <c r="O2231">
        <v>0</v>
      </c>
      <c r="P2231">
        <v>0</v>
      </c>
      <c r="Q2231">
        <v>1</v>
      </c>
    </row>
    <row r="2232" spans="1:17" x14ac:dyDescent="0.2">
      <c r="A2232" t="s">
        <v>498</v>
      </c>
      <c r="B2232" t="s">
        <v>134</v>
      </c>
      <c r="C2232" t="s">
        <v>497</v>
      </c>
      <c r="D2232" t="s">
        <v>54</v>
      </c>
      <c r="E2232" t="s">
        <v>1628</v>
      </c>
      <c r="F2232">
        <v>0.193</v>
      </c>
      <c r="G2232">
        <v>0.193</v>
      </c>
      <c r="H2232">
        <v>1</v>
      </c>
      <c r="J2232" t="s">
        <v>39</v>
      </c>
      <c r="K2232" t="s">
        <v>361</v>
      </c>
      <c r="L2232" t="s">
        <v>402</v>
      </c>
      <c r="M2232" t="s">
        <v>9097</v>
      </c>
      <c r="N2232" t="s">
        <v>8374</v>
      </c>
      <c r="O2232">
        <v>0</v>
      </c>
      <c r="P2232">
        <v>0</v>
      </c>
      <c r="Q2232">
        <v>1</v>
      </c>
    </row>
    <row r="2233" spans="1:17" x14ac:dyDescent="0.2">
      <c r="A2233" t="s">
        <v>498</v>
      </c>
      <c r="B2233" t="s">
        <v>134</v>
      </c>
      <c r="C2233" t="s">
        <v>497</v>
      </c>
      <c r="D2233" t="s">
        <v>54</v>
      </c>
      <c r="E2233" t="s">
        <v>1629</v>
      </c>
      <c r="F2233">
        <v>0.193</v>
      </c>
      <c r="G2233">
        <v>0.193</v>
      </c>
      <c r="H2233">
        <v>1</v>
      </c>
      <c r="J2233" t="s">
        <v>39</v>
      </c>
      <c r="K2233" t="s">
        <v>361</v>
      </c>
      <c r="L2233" t="s">
        <v>402</v>
      </c>
      <c r="M2233" t="s">
        <v>9097</v>
      </c>
      <c r="N2233" t="s">
        <v>8375</v>
      </c>
      <c r="O2233">
        <v>1E-3</v>
      </c>
      <c r="P2233">
        <v>1E-3</v>
      </c>
      <c r="Q2233">
        <v>1</v>
      </c>
    </row>
    <row r="2234" spans="1:17" x14ac:dyDescent="0.2">
      <c r="A2234" t="s">
        <v>498</v>
      </c>
      <c r="B2234" t="s">
        <v>134</v>
      </c>
      <c r="C2234" t="s">
        <v>497</v>
      </c>
      <c r="D2234" t="s">
        <v>54</v>
      </c>
      <c r="E2234" t="s">
        <v>1630</v>
      </c>
      <c r="F2234">
        <v>0.27500000000000002</v>
      </c>
      <c r="G2234">
        <v>0.27500000000000002</v>
      </c>
      <c r="H2234">
        <v>1</v>
      </c>
      <c r="J2234" t="s">
        <v>39</v>
      </c>
      <c r="K2234" t="s">
        <v>361</v>
      </c>
      <c r="L2234" t="s">
        <v>402</v>
      </c>
      <c r="M2234" t="s">
        <v>9097</v>
      </c>
      <c r="N2234" t="s">
        <v>8376</v>
      </c>
      <c r="O2234">
        <v>1E-3</v>
      </c>
      <c r="P2234">
        <v>1E-3</v>
      </c>
      <c r="Q2234">
        <v>1</v>
      </c>
    </row>
    <row r="2235" spans="1:17" x14ac:dyDescent="0.2">
      <c r="A2235" t="s">
        <v>498</v>
      </c>
      <c r="B2235" t="s">
        <v>134</v>
      </c>
      <c r="C2235" t="s">
        <v>497</v>
      </c>
      <c r="D2235" t="s">
        <v>54</v>
      </c>
      <c r="E2235" t="s">
        <v>1631</v>
      </c>
      <c r="F2235">
        <v>0.22</v>
      </c>
      <c r="G2235">
        <v>0.22</v>
      </c>
      <c r="H2235">
        <v>1</v>
      </c>
      <c r="J2235" t="s">
        <v>39</v>
      </c>
      <c r="K2235" t="s">
        <v>361</v>
      </c>
      <c r="L2235" t="s">
        <v>402</v>
      </c>
      <c r="M2235" t="s">
        <v>9097</v>
      </c>
      <c r="N2235" t="s">
        <v>8377</v>
      </c>
      <c r="O2235">
        <v>1E-3</v>
      </c>
      <c r="P2235">
        <v>1E-3</v>
      </c>
      <c r="Q2235">
        <v>1</v>
      </c>
    </row>
    <row r="2236" spans="1:17" x14ac:dyDescent="0.2">
      <c r="A2236" t="s">
        <v>498</v>
      </c>
      <c r="B2236" t="s">
        <v>134</v>
      </c>
      <c r="C2236" t="s">
        <v>497</v>
      </c>
      <c r="D2236" t="s">
        <v>54</v>
      </c>
      <c r="E2236" t="s">
        <v>1632</v>
      </c>
      <c r="F2236">
        <v>0.20399999999999999</v>
      </c>
      <c r="G2236">
        <v>0.20399999999999999</v>
      </c>
      <c r="H2236">
        <v>1</v>
      </c>
      <c r="J2236" t="s">
        <v>39</v>
      </c>
      <c r="K2236" t="s">
        <v>361</v>
      </c>
      <c r="L2236" t="s">
        <v>402</v>
      </c>
      <c r="M2236" t="s">
        <v>9097</v>
      </c>
      <c r="N2236" t="s">
        <v>8378</v>
      </c>
      <c r="O2236">
        <v>1E-3</v>
      </c>
      <c r="P2236">
        <v>1E-3</v>
      </c>
      <c r="Q2236">
        <v>1</v>
      </c>
    </row>
    <row r="2237" spans="1:17" x14ac:dyDescent="0.2">
      <c r="A2237" t="s">
        <v>498</v>
      </c>
      <c r="B2237" t="s">
        <v>134</v>
      </c>
      <c r="C2237" t="s">
        <v>497</v>
      </c>
      <c r="D2237" t="s">
        <v>54</v>
      </c>
      <c r="E2237" t="s">
        <v>1633</v>
      </c>
      <c r="F2237">
        <v>0.19400000000000001</v>
      </c>
      <c r="G2237">
        <v>0.19400000000000001</v>
      </c>
      <c r="H2237">
        <v>1</v>
      </c>
      <c r="J2237" t="s">
        <v>39</v>
      </c>
      <c r="K2237" t="s">
        <v>361</v>
      </c>
      <c r="L2237" t="s">
        <v>402</v>
      </c>
      <c r="M2237" t="s">
        <v>9097</v>
      </c>
      <c r="N2237" t="s">
        <v>8379</v>
      </c>
      <c r="O2237">
        <v>0</v>
      </c>
      <c r="P2237">
        <v>0</v>
      </c>
      <c r="Q2237">
        <v>1</v>
      </c>
    </row>
    <row r="2238" spans="1:17" x14ac:dyDescent="0.2">
      <c r="A2238" t="s">
        <v>498</v>
      </c>
      <c r="B2238" t="s">
        <v>134</v>
      </c>
      <c r="C2238" t="s">
        <v>497</v>
      </c>
      <c r="D2238" t="s">
        <v>54</v>
      </c>
      <c r="E2238" t="s">
        <v>1634</v>
      </c>
      <c r="F2238">
        <v>0.193</v>
      </c>
      <c r="G2238">
        <v>0.193</v>
      </c>
      <c r="H2238">
        <v>1</v>
      </c>
      <c r="J2238" t="s">
        <v>39</v>
      </c>
      <c r="K2238" t="s">
        <v>361</v>
      </c>
      <c r="L2238" t="s">
        <v>402</v>
      </c>
      <c r="M2238" t="s">
        <v>9097</v>
      </c>
      <c r="N2238" t="s">
        <v>8255</v>
      </c>
      <c r="O2238">
        <v>2E-3</v>
      </c>
      <c r="P2238">
        <v>2E-3</v>
      </c>
      <c r="Q2238">
        <v>1</v>
      </c>
    </row>
    <row r="2239" spans="1:17" x14ac:dyDescent="0.2">
      <c r="A2239" t="s">
        <v>498</v>
      </c>
      <c r="B2239" t="s">
        <v>134</v>
      </c>
      <c r="C2239" t="s">
        <v>497</v>
      </c>
      <c r="D2239" t="s">
        <v>54</v>
      </c>
      <c r="E2239" t="s">
        <v>1635</v>
      </c>
      <c r="F2239">
        <v>0.254</v>
      </c>
      <c r="G2239">
        <v>0.254</v>
      </c>
      <c r="H2239">
        <v>1</v>
      </c>
      <c r="J2239" t="s">
        <v>39</v>
      </c>
      <c r="K2239" t="s">
        <v>361</v>
      </c>
      <c r="L2239" t="s">
        <v>402</v>
      </c>
      <c r="M2239" t="s">
        <v>9097</v>
      </c>
      <c r="N2239" t="s">
        <v>8256</v>
      </c>
      <c r="O2239">
        <v>4.0000000000000001E-3</v>
      </c>
      <c r="P2239">
        <v>4.0000000000000001E-3</v>
      </c>
      <c r="Q2239">
        <v>1</v>
      </c>
    </row>
    <row r="2240" spans="1:17" x14ac:dyDescent="0.2">
      <c r="A2240" t="s">
        <v>498</v>
      </c>
      <c r="B2240" t="s">
        <v>134</v>
      </c>
      <c r="C2240" t="s">
        <v>497</v>
      </c>
      <c r="D2240" t="s">
        <v>54</v>
      </c>
      <c r="E2240" t="s">
        <v>1636</v>
      </c>
      <c r="F2240">
        <v>0.193</v>
      </c>
      <c r="G2240">
        <v>0.193</v>
      </c>
      <c r="H2240">
        <v>1</v>
      </c>
      <c r="J2240" t="s">
        <v>39</v>
      </c>
      <c r="K2240" t="s">
        <v>361</v>
      </c>
      <c r="L2240" t="s">
        <v>402</v>
      </c>
      <c r="M2240" t="s">
        <v>9097</v>
      </c>
      <c r="N2240" t="s">
        <v>8257</v>
      </c>
      <c r="O2240">
        <v>1.2E-2</v>
      </c>
      <c r="P2240">
        <v>1.2E-2</v>
      </c>
      <c r="Q2240">
        <v>1</v>
      </c>
    </row>
    <row r="2241" spans="1:17" x14ac:dyDescent="0.2">
      <c r="A2241" t="s">
        <v>498</v>
      </c>
      <c r="B2241" t="s">
        <v>134</v>
      </c>
      <c r="C2241" t="s">
        <v>497</v>
      </c>
      <c r="D2241" t="s">
        <v>54</v>
      </c>
      <c r="E2241" t="s">
        <v>1637</v>
      </c>
      <c r="F2241">
        <v>0.193</v>
      </c>
      <c r="G2241">
        <v>0.193</v>
      </c>
      <c r="H2241">
        <v>1</v>
      </c>
      <c r="J2241" t="s">
        <v>39</v>
      </c>
      <c r="K2241" t="s">
        <v>361</v>
      </c>
      <c r="L2241" t="s">
        <v>402</v>
      </c>
      <c r="M2241" t="s">
        <v>9097</v>
      </c>
      <c r="N2241" t="s">
        <v>8258</v>
      </c>
      <c r="O2241">
        <v>0.02</v>
      </c>
      <c r="P2241">
        <v>0.02</v>
      </c>
      <c r="Q2241">
        <v>1</v>
      </c>
    </row>
    <row r="2242" spans="1:17" x14ac:dyDescent="0.2">
      <c r="A2242" t="s">
        <v>498</v>
      </c>
      <c r="B2242" t="s">
        <v>134</v>
      </c>
      <c r="C2242" t="s">
        <v>497</v>
      </c>
      <c r="D2242" t="s">
        <v>54</v>
      </c>
      <c r="E2242" t="s">
        <v>1638</v>
      </c>
      <c r="F2242">
        <v>0.193</v>
      </c>
      <c r="G2242">
        <v>0.193</v>
      </c>
      <c r="H2242">
        <v>1</v>
      </c>
      <c r="J2242" t="s">
        <v>39</v>
      </c>
      <c r="K2242" t="s">
        <v>361</v>
      </c>
      <c r="L2242" t="s">
        <v>402</v>
      </c>
      <c r="M2242" t="s">
        <v>9097</v>
      </c>
      <c r="N2242" t="s">
        <v>8259</v>
      </c>
      <c r="O2242">
        <v>3.1E-2</v>
      </c>
      <c r="P2242">
        <v>3.1E-2</v>
      </c>
      <c r="Q2242">
        <v>1</v>
      </c>
    </row>
    <row r="2243" spans="1:17" x14ac:dyDescent="0.2">
      <c r="A2243" t="s">
        <v>498</v>
      </c>
      <c r="B2243" t="s">
        <v>134</v>
      </c>
      <c r="C2243" t="s">
        <v>497</v>
      </c>
      <c r="D2243" t="s">
        <v>54</v>
      </c>
      <c r="E2243" t="s">
        <v>1639</v>
      </c>
      <c r="F2243">
        <v>0.19400000000000001</v>
      </c>
      <c r="G2243">
        <v>0.19400000000000001</v>
      </c>
      <c r="H2243">
        <v>1</v>
      </c>
      <c r="J2243" t="s">
        <v>39</v>
      </c>
      <c r="K2243" t="s">
        <v>361</v>
      </c>
      <c r="L2243" t="s">
        <v>402</v>
      </c>
      <c r="M2243" t="s">
        <v>9097</v>
      </c>
      <c r="N2243" t="s">
        <v>8380</v>
      </c>
      <c r="O2243">
        <v>3.5000000000000003E-2</v>
      </c>
      <c r="P2243">
        <v>3.5000000000000003E-2</v>
      </c>
      <c r="Q2243">
        <v>1</v>
      </c>
    </row>
    <row r="2244" spans="1:17" x14ac:dyDescent="0.2">
      <c r="A2244" t="s">
        <v>498</v>
      </c>
      <c r="B2244" t="s">
        <v>134</v>
      </c>
      <c r="C2244" t="s">
        <v>497</v>
      </c>
      <c r="D2244" t="s">
        <v>54</v>
      </c>
      <c r="E2244" t="s">
        <v>1640</v>
      </c>
      <c r="F2244">
        <v>0.23499999999999999</v>
      </c>
      <c r="G2244">
        <v>0.23499999999999999</v>
      </c>
      <c r="H2244">
        <v>1</v>
      </c>
      <c r="J2244" t="s">
        <v>39</v>
      </c>
      <c r="K2244" t="s">
        <v>361</v>
      </c>
      <c r="L2244" t="s">
        <v>402</v>
      </c>
      <c r="M2244" t="s">
        <v>9097</v>
      </c>
      <c r="N2244" t="s">
        <v>8381</v>
      </c>
      <c r="O2244">
        <v>3.6999999999999998E-2</v>
      </c>
      <c r="P2244">
        <v>3.6999999999999998E-2</v>
      </c>
      <c r="Q2244">
        <v>1</v>
      </c>
    </row>
    <row r="2245" spans="1:17" x14ac:dyDescent="0.2">
      <c r="A2245" t="s">
        <v>498</v>
      </c>
      <c r="B2245" t="s">
        <v>134</v>
      </c>
      <c r="C2245" t="s">
        <v>497</v>
      </c>
      <c r="D2245" t="s">
        <v>54</v>
      </c>
      <c r="E2245" t="s">
        <v>1641</v>
      </c>
      <c r="F2245">
        <v>0.19400000000000001</v>
      </c>
      <c r="G2245">
        <v>0.19400000000000001</v>
      </c>
      <c r="H2245">
        <v>1</v>
      </c>
      <c r="J2245" t="s">
        <v>39</v>
      </c>
      <c r="K2245" t="s">
        <v>361</v>
      </c>
      <c r="L2245" t="s">
        <v>402</v>
      </c>
      <c r="M2245" t="s">
        <v>9097</v>
      </c>
      <c r="N2245" t="s">
        <v>8659</v>
      </c>
      <c r="O2245">
        <v>1E-3</v>
      </c>
      <c r="P2245">
        <v>1E-3</v>
      </c>
      <c r="Q2245">
        <v>1</v>
      </c>
    </row>
    <row r="2246" spans="1:17" x14ac:dyDescent="0.2">
      <c r="A2246" t="s">
        <v>498</v>
      </c>
      <c r="B2246" t="s">
        <v>134</v>
      </c>
      <c r="C2246" t="s">
        <v>497</v>
      </c>
      <c r="D2246" t="s">
        <v>54</v>
      </c>
      <c r="E2246" t="s">
        <v>1642</v>
      </c>
      <c r="F2246">
        <v>0.193</v>
      </c>
      <c r="G2246">
        <v>0.193</v>
      </c>
      <c r="H2246">
        <v>1</v>
      </c>
      <c r="J2246" t="s">
        <v>39</v>
      </c>
      <c r="K2246" t="s">
        <v>361</v>
      </c>
      <c r="L2246" t="s">
        <v>402</v>
      </c>
      <c r="M2246" t="s">
        <v>9097</v>
      </c>
      <c r="N2246" t="s">
        <v>8658</v>
      </c>
      <c r="O2246">
        <v>1E-3</v>
      </c>
      <c r="P2246">
        <v>1E-3</v>
      </c>
      <c r="Q2246">
        <v>1</v>
      </c>
    </row>
    <row r="2247" spans="1:17" x14ac:dyDescent="0.2">
      <c r="A2247" t="s">
        <v>498</v>
      </c>
      <c r="B2247" t="s">
        <v>134</v>
      </c>
      <c r="C2247" t="s">
        <v>497</v>
      </c>
      <c r="D2247" t="s">
        <v>54</v>
      </c>
      <c r="E2247" t="s">
        <v>1643</v>
      </c>
      <c r="F2247">
        <v>0.29199999999999998</v>
      </c>
      <c r="G2247">
        <v>0.29199999999999998</v>
      </c>
      <c r="H2247">
        <v>1</v>
      </c>
      <c r="J2247" t="s">
        <v>39</v>
      </c>
      <c r="K2247" t="s">
        <v>361</v>
      </c>
      <c r="L2247" t="s">
        <v>402</v>
      </c>
      <c r="M2247" t="s">
        <v>9097</v>
      </c>
      <c r="N2247" t="s">
        <v>8656</v>
      </c>
      <c r="O2247">
        <v>1E-3</v>
      </c>
      <c r="P2247">
        <v>1E-3</v>
      </c>
      <c r="Q2247">
        <v>1</v>
      </c>
    </row>
    <row r="2248" spans="1:17" x14ac:dyDescent="0.2">
      <c r="A2248" t="s">
        <v>498</v>
      </c>
      <c r="B2248" t="s">
        <v>134</v>
      </c>
      <c r="C2248" t="s">
        <v>497</v>
      </c>
      <c r="D2248" t="s">
        <v>54</v>
      </c>
      <c r="E2248" t="s">
        <v>1644</v>
      </c>
      <c r="F2248">
        <v>0.214</v>
      </c>
      <c r="G2248">
        <v>0.214</v>
      </c>
      <c r="H2248">
        <v>1</v>
      </c>
      <c r="J2248" t="s">
        <v>39</v>
      </c>
      <c r="K2248" t="s">
        <v>361</v>
      </c>
      <c r="L2248" t="s">
        <v>402</v>
      </c>
      <c r="M2248" t="s">
        <v>9097</v>
      </c>
      <c r="N2248" t="s">
        <v>8657</v>
      </c>
      <c r="O2248">
        <v>1E-3</v>
      </c>
      <c r="P2248">
        <v>1E-3</v>
      </c>
      <c r="Q2248">
        <v>1</v>
      </c>
    </row>
    <row r="2249" spans="1:17" x14ac:dyDescent="0.2">
      <c r="A2249" t="s">
        <v>498</v>
      </c>
      <c r="B2249" t="s">
        <v>134</v>
      </c>
      <c r="C2249" t="s">
        <v>497</v>
      </c>
      <c r="D2249" t="s">
        <v>54</v>
      </c>
      <c r="E2249" t="s">
        <v>1645</v>
      </c>
      <c r="F2249">
        <v>0.193</v>
      </c>
      <c r="G2249">
        <v>0.193</v>
      </c>
      <c r="H2249">
        <v>1</v>
      </c>
      <c r="J2249" t="s">
        <v>39</v>
      </c>
      <c r="K2249" t="s">
        <v>361</v>
      </c>
      <c r="L2249" t="s">
        <v>402</v>
      </c>
      <c r="M2249" t="s">
        <v>9097</v>
      </c>
      <c r="N2249" t="s">
        <v>9119</v>
      </c>
      <c r="O2249">
        <v>2E-3</v>
      </c>
      <c r="P2249">
        <v>2E-3</v>
      </c>
      <c r="Q2249">
        <v>1</v>
      </c>
    </row>
    <row r="2250" spans="1:17" x14ac:dyDescent="0.2">
      <c r="A2250" t="s">
        <v>498</v>
      </c>
      <c r="B2250" t="s">
        <v>134</v>
      </c>
      <c r="C2250" t="s">
        <v>497</v>
      </c>
      <c r="D2250" t="s">
        <v>54</v>
      </c>
      <c r="E2250" t="s">
        <v>1646</v>
      </c>
      <c r="F2250">
        <v>0.193</v>
      </c>
      <c r="G2250">
        <v>0.193</v>
      </c>
      <c r="H2250">
        <v>1</v>
      </c>
      <c r="J2250" t="s">
        <v>39</v>
      </c>
      <c r="K2250" t="s">
        <v>361</v>
      </c>
      <c r="L2250" t="s">
        <v>402</v>
      </c>
      <c r="M2250" t="s">
        <v>9097</v>
      </c>
      <c r="N2250" t="s">
        <v>9120</v>
      </c>
      <c r="O2250">
        <v>5.0000000000000001E-3</v>
      </c>
      <c r="P2250">
        <v>5.0000000000000001E-3</v>
      </c>
      <c r="Q2250">
        <v>1</v>
      </c>
    </row>
    <row r="2251" spans="1:17" x14ac:dyDescent="0.2">
      <c r="A2251" t="s">
        <v>498</v>
      </c>
      <c r="B2251" t="s">
        <v>134</v>
      </c>
      <c r="C2251" t="s">
        <v>497</v>
      </c>
      <c r="D2251" t="s">
        <v>54</v>
      </c>
      <c r="E2251" t="s">
        <v>1647</v>
      </c>
      <c r="F2251">
        <v>0.193</v>
      </c>
      <c r="G2251">
        <v>0.193</v>
      </c>
      <c r="H2251">
        <v>1</v>
      </c>
      <c r="J2251" t="s">
        <v>39</v>
      </c>
      <c r="K2251" t="s">
        <v>361</v>
      </c>
      <c r="L2251" t="s">
        <v>402</v>
      </c>
      <c r="M2251" t="s">
        <v>9097</v>
      </c>
      <c r="N2251" t="s">
        <v>9100</v>
      </c>
      <c r="O2251">
        <v>3.0000000000000001E-3</v>
      </c>
      <c r="P2251">
        <v>3.0000000000000001E-3</v>
      </c>
      <c r="Q2251">
        <v>1</v>
      </c>
    </row>
    <row r="2252" spans="1:17" x14ac:dyDescent="0.2">
      <c r="A2252" t="s">
        <v>498</v>
      </c>
      <c r="B2252" t="s">
        <v>134</v>
      </c>
      <c r="C2252" t="s">
        <v>497</v>
      </c>
      <c r="D2252" t="s">
        <v>54</v>
      </c>
      <c r="E2252" t="s">
        <v>1648</v>
      </c>
      <c r="F2252">
        <v>0.219</v>
      </c>
      <c r="G2252">
        <v>0.219</v>
      </c>
      <c r="H2252">
        <v>1</v>
      </c>
      <c r="J2252" t="s">
        <v>39</v>
      </c>
      <c r="K2252" t="s">
        <v>361</v>
      </c>
      <c r="L2252" t="s">
        <v>402</v>
      </c>
      <c r="M2252" t="s">
        <v>9097</v>
      </c>
      <c r="N2252" t="s">
        <v>9101</v>
      </c>
      <c r="O2252">
        <v>2E-3</v>
      </c>
      <c r="P2252">
        <v>2E-3</v>
      </c>
      <c r="Q2252">
        <v>1</v>
      </c>
    </row>
    <row r="2253" spans="1:17" x14ac:dyDescent="0.2">
      <c r="A2253" t="s">
        <v>498</v>
      </c>
      <c r="B2253" t="s">
        <v>134</v>
      </c>
      <c r="C2253" t="s">
        <v>497</v>
      </c>
      <c r="D2253" t="s">
        <v>54</v>
      </c>
      <c r="E2253" t="s">
        <v>1649</v>
      </c>
      <c r="F2253">
        <v>0.19400000000000001</v>
      </c>
      <c r="G2253">
        <v>0.19400000000000001</v>
      </c>
      <c r="H2253">
        <v>1</v>
      </c>
      <c r="J2253" t="s">
        <v>39</v>
      </c>
      <c r="K2253" t="s">
        <v>361</v>
      </c>
      <c r="L2253" t="s">
        <v>402</v>
      </c>
      <c r="M2253" t="s">
        <v>9097</v>
      </c>
      <c r="N2253" t="s">
        <v>9102</v>
      </c>
      <c r="O2253">
        <v>1E-3</v>
      </c>
      <c r="P2253">
        <v>1E-3</v>
      </c>
      <c r="Q2253">
        <v>1</v>
      </c>
    </row>
    <row r="2254" spans="1:17" x14ac:dyDescent="0.2">
      <c r="A2254" t="s">
        <v>498</v>
      </c>
      <c r="B2254" t="s">
        <v>134</v>
      </c>
      <c r="C2254" t="s">
        <v>497</v>
      </c>
      <c r="D2254" t="s">
        <v>54</v>
      </c>
      <c r="E2254" t="s">
        <v>1650</v>
      </c>
      <c r="F2254">
        <v>0.193</v>
      </c>
      <c r="G2254">
        <v>0.193</v>
      </c>
      <c r="H2254">
        <v>1</v>
      </c>
      <c r="J2254" t="s">
        <v>39</v>
      </c>
      <c r="K2254" t="s">
        <v>361</v>
      </c>
      <c r="L2254" t="s">
        <v>402</v>
      </c>
      <c r="M2254" t="s">
        <v>9097</v>
      </c>
      <c r="N2254" t="s">
        <v>9103</v>
      </c>
      <c r="O2254">
        <v>0</v>
      </c>
      <c r="P2254">
        <v>0</v>
      </c>
      <c r="Q2254">
        <v>1</v>
      </c>
    </row>
    <row r="2255" spans="1:17" x14ac:dyDescent="0.2">
      <c r="A2255" t="s">
        <v>498</v>
      </c>
      <c r="B2255" t="s">
        <v>134</v>
      </c>
      <c r="C2255" t="s">
        <v>497</v>
      </c>
      <c r="D2255" t="s">
        <v>54</v>
      </c>
      <c r="E2255" t="s">
        <v>1651</v>
      </c>
      <c r="F2255">
        <v>0.26</v>
      </c>
      <c r="G2255">
        <v>0.26</v>
      </c>
      <c r="H2255">
        <v>1</v>
      </c>
      <c r="J2255" t="s">
        <v>39</v>
      </c>
      <c r="K2255" t="s">
        <v>361</v>
      </c>
      <c r="L2255" t="s">
        <v>402</v>
      </c>
      <c r="M2255" t="s">
        <v>9097</v>
      </c>
      <c r="N2255" t="s">
        <v>9104</v>
      </c>
      <c r="O2255">
        <v>0</v>
      </c>
      <c r="P2255">
        <v>0</v>
      </c>
      <c r="Q2255">
        <v>1</v>
      </c>
    </row>
    <row r="2256" spans="1:17" x14ac:dyDescent="0.2">
      <c r="A2256" t="s">
        <v>498</v>
      </c>
      <c r="B2256" t="s">
        <v>134</v>
      </c>
      <c r="C2256" t="s">
        <v>497</v>
      </c>
      <c r="D2256" t="s">
        <v>54</v>
      </c>
      <c r="E2256" t="s">
        <v>1652</v>
      </c>
      <c r="F2256">
        <v>0.19500000000000001</v>
      </c>
      <c r="G2256">
        <v>0.19500000000000001</v>
      </c>
      <c r="H2256">
        <v>1</v>
      </c>
      <c r="J2256" t="s">
        <v>39</v>
      </c>
      <c r="K2256" t="s">
        <v>361</v>
      </c>
      <c r="L2256" t="s">
        <v>402</v>
      </c>
      <c r="M2256" t="s">
        <v>9097</v>
      </c>
      <c r="N2256" t="s">
        <v>8981</v>
      </c>
      <c r="O2256">
        <v>0</v>
      </c>
      <c r="P2256">
        <v>0</v>
      </c>
      <c r="Q2256">
        <v>1</v>
      </c>
    </row>
    <row r="2257" spans="1:17" x14ac:dyDescent="0.2">
      <c r="A2257" t="s">
        <v>498</v>
      </c>
      <c r="B2257" t="s">
        <v>134</v>
      </c>
      <c r="C2257" t="s">
        <v>497</v>
      </c>
      <c r="D2257" t="s">
        <v>54</v>
      </c>
      <c r="E2257" t="s">
        <v>1653</v>
      </c>
      <c r="F2257">
        <v>0.19400000000000001</v>
      </c>
      <c r="G2257">
        <v>0.19400000000000001</v>
      </c>
      <c r="H2257">
        <v>1</v>
      </c>
      <c r="J2257" t="s">
        <v>39</v>
      </c>
      <c r="K2257" t="s">
        <v>361</v>
      </c>
      <c r="L2257" t="s">
        <v>402</v>
      </c>
      <c r="M2257" t="s">
        <v>9097</v>
      </c>
      <c r="N2257" t="s">
        <v>8984</v>
      </c>
      <c r="O2257">
        <v>1E-3</v>
      </c>
      <c r="P2257">
        <v>1E-3</v>
      </c>
      <c r="Q2257">
        <v>1</v>
      </c>
    </row>
    <row r="2258" spans="1:17" x14ac:dyDescent="0.2">
      <c r="A2258" t="s">
        <v>498</v>
      </c>
      <c r="B2258" t="s">
        <v>134</v>
      </c>
      <c r="C2258" t="s">
        <v>497</v>
      </c>
      <c r="D2258" t="s">
        <v>54</v>
      </c>
      <c r="E2258" t="s">
        <v>1654</v>
      </c>
      <c r="F2258">
        <v>0.245</v>
      </c>
      <c r="G2258">
        <v>0.245</v>
      </c>
      <c r="H2258">
        <v>1</v>
      </c>
      <c r="J2258" t="s">
        <v>39</v>
      </c>
      <c r="K2258" t="s">
        <v>361</v>
      </c>
      <c r="L2258" t="s">
        <v>402</v>
      </c>
      <c r="M2258" t="s">
        <v>9097</v>
      </c>
      <c r="N2258" t="s">
        <v>8985</v>
      </c>
      <c r="O2258">
        <v>5.0000000000000001E-3</v>
      </c>
      <c r="P2258">
        <v>5.0000000000000001E-3</v>
      </c>
      <c r="Q2258">
        <v>1</v>
      </c>
    </row>
    <row r="2259" spans="1:17" x14ac:dyDescent="0.2">
      <c r="A2259" t="s">
        <v>498</v>
      </c>
      <c r="B2259" t="s">
        <v>134</v>
      </c>
      <c r="C2259" t="s">
        <v>497</v>
      </c>
      <c r="D2259" t="s">
        <v>54</v>
      </c>
      <c r="E2259" t="s">
        <v>1655</v>
      </c>
      <c r="F2259">
        <v>0.20599999999999999</v>
      </c>
      <c r="G2259">
        <v>0.20599999999999999</v>
      </c>
      <c r="H2259">
        <v>1</v>
      </c>
      <c r="J2259" t="s">
        <v>39</v>
      </c>
      <c r="K2259" t="s">
        <v>361</v>
      </c>
      <c r="L2259" t="s">
        <v>402</v>
      </c>
      <c r="M2259" t="s">
        <v>9097</v>
      </c>
      <c r="N2259" t="s">
        <v>8986</v>
      </c>
      <c r="O2259">
        <v>7.0000000000000001E-3</v>
      </c>
      <c r="P2259">
        <v>7.0000000000000001E-3</v>
      </c>
      <c r="Q2259">
        <v>1</v>
      </c>
    </row>
    <row r="2260" spans="1:17" x14ac:dyDescent="0.2">
      <c r="A2260" t="s">
        <v>498</v>
      </c>
      <c r="B2260" t="s">
        <v>134</v>
      </c>
      <c r="C2260" t="s">
        <v>497</v>
      </c>
      <c r="D2260" t="s">
        <v>54</v>
      </c>
      <c r="E2260" t="s">
        <v>1656</v>
      </c>
      <c r="F2260">
        <v>0.193</v>
      </c>
      <c r="G2260">
        <v>0.193</v>
      </c>
      <c r="H2260">
        <v>1</v>
      </c>
      <c r="J2260" t="s">
        <v>39</v>
      </c>
      <c r="K2260" t="s">
        <v>361</v>
      </c>
      <c r="L2260" t="s">
        <v>402</v>
      </c>
      <c r="M2260" t="s">
        <v>9097</v>
      </c>
      <c r="N2260" t="s">
        <v>9124</v>
      </c>
      <c r="O2260">
        <v>1.7000000000000001E-2</v>
      </c>
      <c r="P2260">
        <v>1.7000000000000001E-2</v>
      </c>
      <c r="Q2260">
        <v>1</v>
      </c>
    </row>
    <row r="2261" spans="1:17" x14ac:dyDescent="0.2">
      <c r="A2261" t="s">
        <v>498</v>
      </c>
      <c r="B2261" t="s">
        <v>134</v>
      </c>
      <c r="C2261" t="s">
        <v>497</v>
      </c>
      <c r="D2261" t="s">
        <v>54</v>
      </c>
      <c r="E2261" t="s">
        <v>1657</v>
      </c>
      <c r="F2261">
        <v>0.19700000000000001</v>
      </c>
      <c r="G2261">
        <v>0.19700000000000001</v>
      </c>
      <c r="H2261">
        <v>1</v>
      </c>
      <c r="J2261" t="s">
        <v>39</v>
      </c>
      <c r="K2261" t="s">
        <v>361</v>
      </c>
      <c r="L2261" t="s">
        <v>402</v>
      </c>
      <c r="M2261" t="s">
        <v>9097</v>
      </c>
      <c r="N2261" t="s">
        <v>9125</v>
      </c>
      <c r="O2261">
        <v>3.5000000000000003E-2</v>
      </c>
      <c r="P2261">
        <v>3.5000000000000003E-2</v>
      </c>
      <c r="Q2261">
        <v>1</v>
      </c>
    </row>
    <row r="2262" spans="1:17" x14ac:dyDescent="0.2">
      <c r="A2262" t="s">
        <v>498</v>
      </c>
      <c r="B2262" t="s">
        <v>134</v>
      </c>
      <c r="C2262" t="s">
        <v>497</v>
      </c>
      <c r="D2262" t="s">
        <v>54</v>
      </c>
      <c r="E2262" t="s">
        <v>1658</v>
      </c>
      <c r="F2262">
        <v>0.19700000000000001</v>
      </c>
      <c r="G2262">
        <v>0.19700000000000001</v>
      </c>
      <c r="H2262">
        <v>1</v>
      </c>
      <c r="J2262" t="s">
        <v>39</v>
      </c>
      <c r="K2262" t="s">
        <v>361</v>
      </c>
      <c r="L2262" t="s">
        <v>402</v>
      </c>
      <c r="M2262" t="s">
        <v>9097</v>
      </c>
      <c r="N2262" t="s">
        <v>9121</v>
      </c>
      <c r="O2262">
        <v>4.3999999999999997E-2</v>
      </c>
      <c r="P2262">
        <v>4.3999999999999997E-2</v>
      </c>
      <c r="Q2262">
        <v>1</v>
      </c>
    </row>
    <row r="2263" spans="1:17" x14ac:dyDescent="0.2">
      <c r="A2263" t="s">
        <v>498</v>
      </c>
      <c r="B2263" t="s">
        <v>134</v>
      </c>
      <c r="C2263" t="s">
        <v>497</v>
      </c>
      <c r="D2263" t="s">
        <v>54</v>
      </c>
      <c r="E2263" t="s">
        <v>1659</v>
      </c>
      <c r="F2263">
        <v>0.24099999999999999</v>
      </c>
      <c r="G2263">
        <v>0.24099999999999999</v>
      </c>
      <c r="H2263">
        <v>1</v>
      </c>
      <c r="J2263" t="s">
        <v>39</v>
      </c>
      <c r="K2263" t="s">
        <v>361</v>
      </c>
      <c r="L2263" t="s">
        <v>402</v>
      </c>
      <c r="M2263" t="s">
        <v>9097</v>
      </c>
      <c r="N2263" t="s">
        <v>9122</v>
      </c>
      <c r="O2263">
        <v>4.9000000000000002E-2</v>
      </c>
      <c r="P2263">
        <v>4.9000000000000002E-2</v>
      </c>
      <c r="Q2263">
        <v>1</v>
      </c>
    </row>
    <row r="2264" spans="1:17" x14ac:dyDescent="0.2">
      <c r="A2264" t="s">
        <v>498</v>
      </c>
      <c r="B2264" t="s">
        <v>134</v>
      </c>
      <c r="C2264" t="s">
        <v>497</v>
      </c>
      <c r="D2264" t="s">
        <v>54</v>
      </c>
      <c r="E2264" t="s">
        <v>1660</v>
      </c>
      <c r="F2264">
        <v>0.193</v>
      </c>
      <c r="G2264">
        <v>0.193</v>
      </c>
      <c r="H2264">
        <v>1</v>
      </c>
      <c r="J2264" t="s">
        <v>39</v>
      </c>
      <c r="K2264" t="s">
        <v>361</v>
      </c>
      <c r="L2264" t="s">
        <v>402</v>
      </c>
      <c r="M2264" t="s">
        <v>9097</v>
      </c>
      <c r="N2264" t="s">
        <v>9107</v>
      </c>
      <c r="O2264">
        <v>6.0000000000000001E-3</v>
      </c>
      <c r="P2264">
        <v>6.0000000000000001E-3</v>
      </c>
      <c r="Q2264">
        <v>1</v>
      </c>
    </row>
    <row r="2265" spans="1:17" x14ac:dyDescent="0.2">
      <c r="A2265" t="s">
        <v>498</v>
      </c>
      <c r="B2265" t="s">
        <v>134</v>
      </c>
      <c r="C2265" t="s">
        <v>497</v>
      </c>
      <c r="D2265" t="s">
        <v>54</v>
      </c>
      <c r="E2265" t="s">
        <v>1661</v>
      </c>
      <c r="F2265">
        <v>0.193</v>
      </c>
      <c r="G2265">
        <v>0.193</v>
      </c>
      <c r="H2265">
        <v>1</v>
      </c>
      <c r="J2265" t="s">
        <v>39</v>
      </c>
      <c r="K2265" t="s">
        <v>361</v>
      </c>
      <c r="L2265" t="s">
        <v>402</v>
      </c>
      <c r="M2265" t="s">
        <v>9097</v>
      </c>
      <c r="N2265" t="s">
        <v>9108</v>
      </c>
      <c r="O2265">
        <v>1E-3</v>
      </c>
      <c r="P2265">
        <v>1E-3</v>
      </c>
      <c r="Q2265">
        <v>1</v>
      </c>
    </row>
    <row r="2266" spans="1:17" x14ac:dyDescent="0.2">
      <c r="A2266" t="s">
        <v>498</v>
      </c>
      <c r="B2266" t="s">
        <v>134</v>
      </c>
      <c r="C2266" t="s">
        <v>497</v>
      </c>
      <c r="D2266" t="s">
        <v>54</v>
      </c>
      <c r="E2266" t="s">
        <v>1662</v>
      </c>
      <c r="F2266">
        <v>0.193</v>
      </c>
      <c r="G2266">
        <v>0.193</v>
      </c>
      <c r="H2266">
        <v>1</v>
      </c>
      <c r="J2266" t="s">
        <v>39</v>
      </c>
      <c r="K2266" t="s">
        <v>361</v>
      </c>
      <c r="L2266" t="s">
        <v>402</v>
      </c>
      <c r="M2266" t="s">
        <v>9097</v>
      </c>
      <c r="N2266" t="s">
        <v>9109</v>
      </c>
      <c r="O2266">
        <v>0</v>
      </c>
      <c r="P2266">
        <v>0</v>
      </c>
      <c r="Q2266">
        <v>1</v>
      </c>
    </row>
    <row r="2267" spans="1:17" x14ac:dyDescent="0.2">
      <c r="A2267" t="s">
        <v>498</v>
      </c>
      <c r="B2267" t="s">
        <v>134</v>
      </c>
      <c r="C2267" t="s">
        <v>497</v>
      </c>
      <c r="D2267" t="s">
        <v>54</v>
      </c>
      <c r="E2267" t="s">
        <v>1663</v>
      </c>
      <c r="F2267">
        <v>0.22700000000000001</v>
      </c>
      <c r="G2267">
        <v>0.22700000000000001</v>
      </c>
      <c r="H2267">
        <v>1</v>
      </c>
      <c r="J2267" t="s">
        <v>39</v>
      </c>
      <c r="K2267" t="s">
        <v>361</v>
      </c>
      <c r="L2267" t="s">
        <v>402</v>
      </c>
      <c r="M2267" t="s">
        <v>9097</v>
      </c>
      <c r="N2267" t="s">
        <v>9123</v>
      </c>
      <c r="O2267">
        <v>0</v>
      </c>
      <c r="P2267">
        <v>0</v>
      </c>
      <c r="Q2267">
        <v>1</v>
      </c>
    </row>
    <row r="2268" spans="1:17" x14ac:dyDescent="0.2">
      <c r="A2268" t="s">
        <v>498</v>
      </c>
      <c r="B2268" t="s">
        <v>134</v>
      </c>
      <c r="C2268" t="s">
        <v>497</v>
      </c>
      <c r="D2268" t="s">
        <v>54</v>
      </c>
      <c r="E2268" t="s">
        <v>1664</v>
      </c>
      <c r="F2268">
        <v>0.214</v>
      </c>
      <c r="G2268">
        <v>0.214</v>
      </c>
      <c r="H2268">
        <v>1</v>
      </c>
      <c r="J2268" t="s">
        <v>39</v>
      </c>
      <c r="K2268" t="s">
        <v>361</v>
      </c>
      <c r="L2268" t="s">
        <v>402</v>
      </c>
      <c r="M2268" t="s">
        <v>9097</v>
      </c>
      <c r="N2268" t="s">
        <v>9110</v>
      </c>
      <c r="O2268">
        <v>0</v>
      </c>
      <c r="P2268">
        <v>0</v>
      </c>
      <c r="Q2268">
        <v>1</v>
      </c>
    </row>
    <row r="2269" spans="1:17" x14ac:dyDescent="0.2">
      <c r="A2269" t="s">
        <v>498</v>
      </c>
      <c r="B2269" t="s">
        <v>134</v>
      </c>
      <c r="C2269" t="s">
        <v>497</v>
      </c>
      <c r="D2269" t="s">
        <v>54</v>
      </c>
      <c r="E2269" t="s">
        <v>1665</v>
      </c>
      <c r="F2269">
        <v>0.21299999999999999</v>
      </c>
      <c r="G2269">
        <v>0.21299999999999999</v>
      </c>
      <c r="H2269">
        <v>1</v>
      </c>
      <c r="J2269" t="s">
        <v>39</v>
      </c>
      <c r="K2269" t="s">
        <v>361</v>
      </c>
      <c r="L2269" t="s">
        <v>402</v>
      </c>
      <c r="M2269" t="s">
        <v>9097</v>
      </c>
      <c r="N2269" t="s">
        <v>9111</v>
      </c>
      <c r="O2269">
        <v>0</v>
      </c>
      <c r="P2269">
        <v>0</v>
      </c>
      <c r="Q2269">
        <v>1</v>
      </c>
    </row>
    <row r="2270" spans="1:17" x14ac:dyDescent="0.2">
      <c r="A2270" t="s">
        <v>498</v>
      </c>
      <c r="B2270" t="s">
        <v>134</v>
      </c>
      <c r="C2270" t="s">
        <v>497</v>
      </c>
      <c r="D2270" t="s">
        <v>54</v>
      </c>
      <c r="E2270" t="s">
        <v>1666</v>
      </c>
      <c r="F2270">
        <v>0.21199999999999999</v>
      </c>
      <c r="G2270">
        <v>0.21199999999999999</v>
      </c>
      <c r="H2270">
        <v>1</v>
      </c>
      <c r="J2270" t="s">
        <v>39</v>
      </c>
      <c r="K2270" t="s">
        <v>361</v>
      </c>
      <c r="L2270" t="s">
        <v>402</v>
      </c>
      <c r="M2270" t="s">
        <v>9097</v>
      </c>
      <c r="N2270" t="s">
        <v>9112</v>
      </c>
      <c r="O2270">
        <v>0</v>
      </c>
      <c r="P2270">
        <v>0</v>
      </c>
      <c r="Q2270">
        <v>1</v>
      </c>
    </row>
    <row r="2271" spans="1:17" x14ac:dyDescent="0.2">
      <c r="A2271" t="s">
        <v>498</v>
      </c>
      <c r="B2271" t="s">
        <v>134</v>
      </c>
      <c r="C2271" t="s">
        <v>497</v>
      </c>
      <c r="D2271" t="s">
        <v>54</v>
      </c>
      <c r="E2271" t="s">
        <v>1667</v>
      </c>
      <c r="F2271">
        <v>0.19400000000000001</v>
      </c>
      <c r="G2271">
        <v>0.19400000000000001</v>
      </c>
      <c r="H2271">
        <v>1</v>
      </c>
      <c r="J2271" t="s">
        <v>39</v>
      </c>
      <c r="K2271" t="s">
        <v>361</v>
      </c>
      <c r="L2271" t="s">
        <v>402</v>
      </c>
      <c r="M2271" t="s">
        <v>9097</v>
      </c>
      <c r="N2271" t="s">
        <v>9113</v>
      </c>
      <c r="O2271">
        <v>1E-3</v>
      </c>
      <c r="P2271">
        <v>1E-3</v>
      </c>
      <c r="Q2271">
        <v>1</v>
      </c>
    </row>
    <row r="2272" spans="1:17" x14ac:dyDescent="0.2">
      <c r="A2272" t="s">
        <v>498</v>
      </c>
      <c r="B2272" t="s">
        <v>134</v>
      </c>
      <c r="C2272" t="s">
        <v>497</v>
      </c>
      <c r="D2272" t="s">
        <v>54</v>
      </c>
      <c r="E2272" t="s">
        <v>1668</v>
      </c>
      <c r="F2272">
        <v>0.17899999999999999</v>
      </c>
      <c r="G2272">
        <v>0.17899999999999999</v>
      </c>
      <c r="H2272">
        <v>1</v>
      </c>
      <c r="J2272" t="s">
        <v>39</v>
      </c>
      <c r="K2272" t="s">
        <v>361</v>
      </c>
      <c r="L2272" t="s">
        <v>402</v>
      </c>
      <c r="M2272" t="s">
        <v>9097</v>
      </c>
      <c r="N2272" t="s">
        <v>9114</v>
      </c>
      <c r="O2272">
        <v>1E-3</v>
      </c>
      <c r="P2272">
        <v>1E-3</v>
      </c>
      <c r="Q2272">
        <v>1</v>
      </c>
    </row>
    <row r="2273" spans="1:17" x14ac:dyDescent="0.2">
      <c r="A2273" t="s">
        <v>498</v>
      </c>
      <c r="B2273" t="s">
        <v>134</v>
      </c>
      <c r="C2273" t="s">
        <v>497</v>
      </c>
      <c r="D2273" t="s">
        <v>54</v>
      </c>
      <c r="E2273" t="s">
        <v>1669</v>
      </c>
      <c r="F2273">
        <v>0.192</v>
      </c>
      <c r="G2273">
        <v>0.192</v>
      </c>
      <c r="H2273">
        <v>1</v>
      </c>
      <c r="J2273" t="s">
        <v>39</v>
      </c>
      <c r="K2273" t="s">
        <v>361</v>
      </c>
      <c r="L2273" t="s">
        <v>402</v>
      </c>
      <c r="M2273" t="s">
        <v>9097</v>
      </c>
      <c r="N2273" t="s">
        <v>9126</v>
      </c>
      <c r="O2273">
        <v>1E-3</v>
      </c>
      <c r="P2273">
        <v>1E-3</v>
      </c>
      <c r="Q2273">
        <v>1</v>
      </c>
    </row>
    <row r="2274" spans="1:17" x14ac:dyDescent="0.2">
      <c r="A2274" t="s">
        <v>498</v>
      </c>
      <c r="B2274" t="s">
        <v>134</v>
      </c>
      <c r="C2274" t="s">
        <v>497</v>
      </c>
      <c r="D2274" t="s">
        <v>54</v>
      </c>
      <c r="E2274" t="s">
        <v>1670</v>
      </c>
      <c r="F2274">
        <v>0.193</v>
      </c>
      <c r="G2274">
        <v>0.193</v>
      </c>
      <c r="H2274">
        <v>1</v>
      </c>
      <c r="J2274" t="s">
        <v>39</v>
      </c>
      <c r="K2274" t="s">
        <v>361</v>
      </c>
      <c r="L2274" t="s">
        <v>402</v>
      </c>
      <c r="M2274" t="s">
        <v>9097</v>
      </c>
      <c r="N2274" t="s">
        <v>9116</v>
      </c>
      <c r="O2274">
        <v>0</v>
      </c>
      <c r="P2274">
        <v>0</v>
      </c>
      <c r="Q2274">
        <v>1</v>
      </c>
    </row>
    <row r="2275" spans="1:17" x14ac:dyDescent="0.2">
      <c r="A2275" t="s">
        <v>498</v>
      </c>
      <c r="B2275" t="s">
        <v>134</v>
      </c>
      <c r="C2275" t="s">
        <v>497</v>
      </c>
      <c r="D2275" t="s">
        <v>54</v>
      </c>
      <c r="E2275" t="s">
        <v>1671</v>
      </c>
      <c r="F2275">
        <v>0.19500000000000001</v>
      </c>
      <c r="G2275">
        <v>0.19500000000000001</v>
      </c>
      <c r="H2275">
        <v>1</v>
      </c>
      <c r="J2275" t="s">
        <v>39</v>
      </c>
      <c r="K2275" t="s">
        <v>361</v>
      </c>
      <c r="L2275" t="s">
        <v>402</v>
      </c>
      <c r="M2275" t="s">
        <v>9097</v>
      </c>
      <c r="N2275" t="s">
        <v>9118</v>
      </c>
      <c r="O2275">
        <v>0</v>
      </c>
      <c r="P2275">
        <v>0</v>
      </c>
      <c r="Q2275">
        <v>1</v>
      </c>
    </row>
    <row r="2276" spans="1:17" x14ac:dyDescent="0.2">
      <c r="A2276" t="s">
        <v>498</v>
      </c>
      <c r="B2276" t="s">
        <v>134</v>
      </c>
      <c r="C2276" t="s">
        <v>497</v>
      </c>
      <c r="D2276" t="s">
        <v>54</v>
      </c>
      <c r="E2276" t="s">
        <v>1672</v>
      </c>
      <c r="F2276">
        <v>0.193</v>
      </c>
      <c r="G2276">
        <v>0.193</v>
      </c>
      <c r="H2276">
        <v>1</v>
      </c>
      <c r="J2276" t="s">
        <v>39</v>
      </c>
      <c r="K2276" t="s">
        <v>361</v>
      </c>
      <c r="L2276" t="s">
        <v>402</v>
      </c>
      <c r="M2276" t="s">
        <v>9097</v>
      </c>
      <c r="N2276" t="s">
        <v>8982</v>
      </c>
      <c r="O2276">
        <v>0</v>
      </c>
      <c r="P2276">
        <v>0</v>
      </c>
      <c r="Q2276">
        <v>1</v>
      </c>
    </row>
    <row r="2277" spans="1:17" x14ac:dyDescent="0.2">
      <c r="A2277" t="s">
        <v>498</v>
      </c>
      <c r="B2277" t="s">
        <v>134</v>
      </c>
      <c r="C2277" t="s">
        <v>497</v>
      </c>
      <c r="D2277" t="s">
        <v>54</v>
      </c>
      <c r="E2277" t="s">
        <v>1673</v>
      </c>
      <c r="F2277">
        <v>0.193</v>
      </c>
      <c r="G2277">
        <v>0.193</v>
      </c>
      <c r="H2277">
        <v>1</v>
      </c>
      <c r="J2277" t="s">
        <v>39</v>
      </c>
      <c r="K2277" t="s">
        <v>361</v>
      </c>
      <c r="L2277" t="s">
        <v>402</v>
      </c>
      <c r="M2277" t="s">
        <v>9097</v>
      </c>
      <c r="N2277" t="s">
        <v>8987</v>
      </c>
      <c r="O2277">
        <v>1E-3</v>
      </c>
      <c r="P2277">
        <v>1E-3</v>
      </c>
      <c r="Q2277">
        <v>1</v>
      </c>
    </row>
    <row r="2278" spans="1:17" x14ac:dyDescent="0.2">
      <c r="A2278" t="s">
        <v>498</v>
      </c>
      <c r="B2278" t="s">
        <v>134</v>
      </c>
      <c r="C2278" t="s">
        <v>497</v>
      </c>
      <c r="D2278" t="s">
        <v>54</v>
      </c>
      <c r="E2278" t="s">
        <v>1674</v>
      </c>
      <c r="F2278">
        <v>0.193</v>
      </c>
      <c r="G2278">
        <v>0.193</v>
      </c>
      <c r="H2278">
        <v>1</v>
      </c>
      <c r="J2278" t="s">
        <v>39</v>
      </c>
      <c r="K2278" t="s">
        <v>361</v>
      </c>
      <c r="L2278" t="s">
        <v>402</v>
      </c>
      <c r="M2278" t="s">
        <v>9097</v>
      </c>
      <c r="N2278" t="s">
        <v>8988</v>
      </c>
      <c r="O2278">
        <v>2E-3</v>
      </c>
      <c r="P2278">
        <v>2E-3</v>
      </c>
      <c r="Q2278">
        <v>1</v>
      </c>
    </row>
    <row r="2279" spans="1:17" x14ac:dyDescent="0.2">
      <c r="A2279" t="s">
        <v>498</v>
      </c>
      <c r="B2279" t="s">
        <v>134</v>
      </c>
      <c r="C2279" t="s">
        <v>497</v>
      </c>
      <c r="D2279" t="s">
        <v>54</v>
      </c>
      <c r="E2279" t="s">
        <v>1675</v>
      </c>
      <c r="F2279">
        <v>0.21</v>
      </c>
      <c r="G2279">
        <v>0.21</v>
      </c>
      <c r="H2279">
        <v>1</v>
      </c>
      <c r="J2279" t="s">
        <v>39</v>
      </c>
      <c r="K2279" t="s">
        <v>361</v>
      </c>
      <c r="L2279" t="s">
        <v>402</v>
      </c>
      <c r="M2279" t="s">
        <v>9097</v>
      </c>
      <c r="N2279" t="s">
        <v>8989</v>
      </c>
      <c r="O2279">
        <v>6.0000000000000001E-3</v>
      </c>
      <c r="P2279">
        <v>6.0000000000000001E-3</v>
      </c>
      <c r="Q2279">
        <v>1</v>
      </c>
    </row>
    <row r="2280" spans="1:17" x14ac:dyDescent="0.2">
      <c r="A2280" t="s">
        <v>498</v>
      </c>
      <c r="B2280" t="s">
        <v>134</v>
      </c>
      <c r="C2280" t="s">
        <v>497</v>
      </c>
      <c r="D2280" t="s">
        <v>54</v>
      </c>
      <c r="E2280" t="s">
        <v>1676</v>
      </c>
      <c r="F2280">
        <v>0.19500000000000001</v>
      </c>
      <c r="G2280">
        <v>0.19500000000000001</v>
      </c>
      <c r="H2280">
        <v>1</v>
      </c>
      <c r="J2280" t="s">
        <v>39</v>
      </c>
      <c r="K2280" t="s">
        <v>361</v>
      </c>
      <c r="L2280" t="s">
        <v>402</v>
      </c>
      <c r="M2280" t="s">
        <v>9097</v>
      </c>
      <c r="N2280" t="s">
        <v>9127</v>
      </c>
      <c r="O2280">
        <v>0.01</v>
      </c>
      <c r="P2280">
        <v>0.01</v>
      </c>
      <c r="Q2280">
        <v>1</v>
      </c>
    </row>
    <row r="2281" spans="1:17" x14ac:dyDescent="0.2">
      <c r="A2281" t="s">
        <v>498</v>
      </c>
      <c r="B2281" t="s">
        <v>134</v>
      </c>
      <c r="C2281" t="s">
        <v>497</v>
      </c>
      <c r="D2281" t="s">
        <v>54</v>
      </c>
      <c r="E2281" t="s">
        <v>1677</v>
      </c>
      <c r="F2281">
        <v>0.19400000000000001</v>
      </c>
      <c r="G2281">
        <v>0.19400000000000001</v>
      </c>
      <c r="H2281">
        <v>1</v>
      </c>
      <c r="J2281" t="s">
        <v>39</v>
      </c>
      <c r="K2281" t="s">
        <v>361</v>
      </c>
      <c r="L2281" t="s">
        <v>402</v>
      </c>
      <c r="M2281" t="s">
        <v>9097</v>
      </c>
      <c r="N2281" t="s">
        <v>9128</v>
      </c>
      <c r="O2281">
        <v>1.6E-2</v>
      </c>
      <c r="P2281">
        <v>1.6E-2</v>
      </c>
      <c r="Q2281">
        <v>1</v>
      </c>
    </row>
    <row r="2282" spans="1:17" x14ac:dyDescent="0.2">
      <c r="A2282" t="s">
        <v>498</v>
      </c>
      <c r="B2282" t="s">
        <v>134</v>
      </c>
      <c r="C2282" t="s">
        <v>497</v>
      </c>
      <c r="D2282" t="s">
        <v>54</v>
      </c>
      <c r="E2282" t="s">
        <v>1678</v>
      </c>
      <c r="F2282">
        <v>0.19400000000000001</v>
      </c>
      <c r="G2282">
        <v>0.19400000000000001</v>
      </c>
      <c r="H2282">
        <v>1</v>
      </c>
      <c r="J2282" t="s">
        <v>39</v>
      </c>
      <c r="K2282" t="s">
        <v>361</v>
      </c>
      <c r="L2282" t="s">
        <v>402</v>
      </c>
      <c r="M2282" t="s">
        <v>9097</v>
      </c>
      <c r="N2282" t="s">
        <v>9129</v>
      </c>
      <c r="O2282">
        <v>1.7000000000000001E-2</v>
      </c>
      <c r="P2282">
        <v>1.7000000000000001E-2</v>
      </c>
      <c r="Q2282">
        <v>1</v>
      </c>
    </row>
    <row r="2283" spans="1:17" x14ac:dyDescent="0.2">
      <c r="A2283" t="s">
        <v>498</v>
      </c>
      <c r="B2283" t="s">
        <v>134</v>
      </c>
      <c r="C2283" t="s">
        <v>497</v>
      </c>
      <c r="D2283" t="s">
        <v>54</v>
      </c>
      <c r="E2283" t="s">
        <v>1679</v>
      </c>
      <c r="F2283">
        <v>0.19500000000000001</v>
      </c>
      <c r="G2283">
        <v>0.19500000000000001</v>
      </c>
      <c r="H2283">
        <v>1</v>
      </c>
      <c r="J2283" t="s">
        <v>39</v>
      </c>
      <c r="K2283" t="s">
        <v>361</v>
      </c>
      <c r="L2283" t="s">
        <v>402</v>
      </c>
      <c r="M2283" t="s">
        <v>9097</v>
      </c>
      <c r="N2283" t="s">
        <v>9130</v>
      </c>
      <c r="O2283">
        <v>1.7999999999999999E-2</v>
      </c>
      <c r="P2283">
        <v>1.7999999999999999E-2</v>
      </c>
      <c r="Q2283">
        <v>1</v>
      </c>
    </row>
    <row r="2284" spans="1:17" x14ac:dyDescent="0.2">
      <c r="A2284" t="s">
        <v>498</v>
      </c>
      <c r="B2284" t="s">
        <v>134</v>
      </c>
      <c r="C2284" t="s">
        <v>497</v>
      </c>
      <c r="D2284" t="s">
        <v>54</v>
      </c>
      <c r="E2284" t="s">
        <v>1680</v>
      </c>
      <c r="F2284">
        <v>0.21299999999999999</v>
      </c>
      <c r="G2284">
        <v>0.21299999999999999</v>
      </c>
      <c r="H2284">
        <v>1</v>
      </c>
      <c r="J2284" t="s">
        <v>39</v>
      </c>
      <c r="K2284" t="s">
        <v>361</v>
      </c>
      <c r="L2284" t="s">
        <v>402</v>
      </c>
      <c r="M2284" t="s">
        <v>9097</v>
      </c>
      <c r="N2284" t="s">
        <v>9131</v>
      </c>
      <c r="O2284">
        <v>0.03</v>
      </c>
      <c r="P2284">
        <v>0.03</v>
      </c>
      <c r="Q2284">
        <v>1</v>
      </c>
    </row>
    <row r="2285" spans="1:17" x14ac:dyDescent="0.2">
      <c r="A2285" t="s">
        <v>498</v>
      </c>
      <c r="B2285" t="s">
        <v>134</v>
      </c>
      <c r="C2285" t="s">
        <v>497</v>
      </c>
      <c r="D2285" t="s">
        <v>54</v>
      </c>
      <c r="E2285" t="s">
        <v>1681</v>
      </c>
      <c r="F2285">
        <v>0.19400000000000001</v>
      </c>
      <c r="G2285">
        <v>0.19400000000000001</v>
      </c>
      <c r="H2285">
        <v>1</v>
      </c>
      <c r="J2285" t="s">
        <v>39</v>
      </c>
      <c r="K2285" t="s">
        <v>361</v>
      </c>
      <c r="L2285" t="s">
        <v>402</v>
      </c>
      <c r="M2285" t="s">
        <v>9097</v>
      </c>
      <c r="N2285" t="s">
        <v>9132</v>
      </c>
      <c r="O2285">
        <v>2.5999999999999999E-2</v>
      </c>
      <c r="P2285">
        <v>2.5999999999999999E-2</v>
      </c>
      <c r="Q2285">
        <v>1</v>
      </c>
    </row>
    <row r="2286" spans="1:17" x14ac:dyDescent="0.2">
      <c r="A2286" t="s">
        <v>498</v>
      </c>
      <c r="B2286" t="s">
        <v>134</v>
      </c>
      <c r="C2286" t="s">
        <v>497</v>
      </c>
      <c r="D2286" t="s">
        <v>54</v>
      </c>
      <c r="E2286" t="s">
        <v>1682</v>
      </c>
      <c r="F2286">
        <v>0.193</v>
      </c>
      <c r="G2286">
        <v>0.193</v>
      </c>
      <c r="H2286">
        <v>1</v>
      </c>
      <c r="J2286" t="s">
        <v>39</v>
      </c>
      <c r="K2286" t="s">
        <v>361</v>
      </c>
      <c r="L2286" t="s">
        <v>402</v>
      </c>
      <c r="M2286" t="s">
        <v>9097</v>
      </c>
      <c r="N2286" t="s">
        <v>501</v>
      </c>
      <c r="O2286">
        <v>0</v>
      </c>
      <c r="P2286">
        <v>0</v>
      </c>
      <c r="Q2286">
        <v>1</v>
      </c>
    </row>
    <row r="2287" spans="1:17" x14ac:dyDescent="0.2">
      <c r="A2287" t="s">
        <v>498</v>
      </c>
      <c r="B2287" t="s">
        <v>134</v>
      </c>
      <c r="C2287" t="s">
        <v>497</v>
      </c>
      <c r="D2287" t="s">
        <v>54</v>
      </c>
      <c r="E2287" t="s">
        <v>1683</v>
      </c>
      <c r="F2287">
        <v>0.193</v>
      </c>
      <c r="G2287">
        <v>0.193</v>
      </c>
      <c r="H2287">
        <v>1</v>
      </c>
      <c r="J2287" t="s">
        <v>39</v>
      </c>
      <c r="K2287" t="s">
        <v>361</v>
      </c>
      <c r="L2287" t="s">
        <v>401</v>
      </c>
      <c r="M2287" t="s">
        <v>9098</v>
      </c>
      <c r="N2287" t="s">
        <v>8373</v>
      </c>
      <c r="O2287">
        <v>0</v>
      </c>
      <c r="P2287">
        <v>0</v>
      </c>
      <c r="Q2287">
        <v>1</v>
      </c>
    </row>
    <row r="2288" spans="1:17" x14ac:dyDescent="0.2">
      <c r="A2288" t="s">
        <v>498</v>
      </c>
      <c r="B2288" t="s">
        <v>134</v>
      </c>
      <c r="C2288" t="s">
        <v>497</v>
      </c>
      <c r="D2288" t="s">
        <v>54</v>
      </c>
      <c r="E2288" t="s">
        <v>1684</v>
      </c>
      <c r="F2288">
        <v>0.193</v>
      </c>
      <c r="G2288">
        <v>0.193</v>
      </c>
      <c r="H2288">
        <v>1</v>
      </c>
      <c r="J2288" t="s">
        <v>39</v>
      </c>
      <c r="K2288" t="s">
        <v>361</v>
      </c>
      <c r="L2288" t="s">
        <v>401</v>
      </c>
      <c r="M2288" t="s">
        <v>9098</v>
      </c>
      <c r="N2288" t="s">
        <v>8374</v>
      </c>
      <c r="O2288">
        <v>0</v>
      </c>
      <c r="P2288">
        <v>0</v>
      </c>
      <c r="Q2288">
        <v>1</v>
      </c>
    </row>
    <row r="2289" spans="1:17" x14ac:dyDescent="0.2">
      <c r="A2289" t="s">
        <v>498</v>
      </c>
      <c r="B2289" t="s">
        <v>134</v>
      </c>
      <c r="C2289" t="s">
        <v>497</v>
      </c>
      <c r="D2289" t="s">
        <v>54</v>
      </c>
      <c r="E2289" t="s">
        <v>1685</v>
      </c>
      <c r="F2289">
        <v>0.193</v>
      </c>
      <c r="G2289">
        <v>0.193</v>
      </c>
      <c r="H2289">
        <v>1</v>
      </c>
      <c r="J2289" t="s">
        <v>39</v>
      </c>
      <c r="K2289" t="s">
        <v>361</v>
      </c>
      <c r="L2289" t="s">
        <v>401</v>
      </c>
      <c r="M2289" t="s">
        <v>9098</v>
      </c>
      <c r="N2289" t="s">
        <v>500</v>
      </c>
      <c r="O2289">
        <v>0</v>
      </c>
      <c r="P2289">
        <v>0</v>
      </c>
      <c r="Q2289">
        <v>1</v>
      </c>
    </row>
    <row r="2290" spans="1:17" x14ac:dyDescent="0.2">
      <c r="A2290" t="s">
        <v>498</v>
      </c>
      <c r="B2290" t="s">
        <v>134</v>
      </c>
      <c r="C2290" t="s">
        <v>497</v>
      </c>
      <c r="D2290" t="s">
        <v>54</v>
      </c>
      <c r="E2290" t="s">
        <v>1686</v>
      </c>
      <c r="F2290">
        <v>0.193</v>
      </c>
      <c r="G2290">
        <v>0.193</v>
      </c>
      <c r="H2290">
        <v>1</v>
      </c>
      <c r="J2290" t="s">
        <v>39</v>
      </c>
      <c r="K2290" t="s">
        <v>361</v>
      </c>
      <c r="L2290" t="s">
        <v>401</v>
      </c>
      <c r="M2290" t="s">
        <v>9098</v>
      </c>
      <c r="N2290" t="s">
        <v>8379</v>
      </c>
      <c r="O2290">
        <v>0</v>
      </c>
      <c r="P2290">
        <v>0</v>
      </c>
      <c r="Q2290">
        <v>1</v>
      </c>
    </row>
    <row r="2291" spans="1:17" x14ac:dyDescent="0.2">
      <c r="A2291" t="s">
        <v>498</v>
      </c>
      <c r="B2291" t="s">
        <v>134</v>
      </c>
      <c r="C2291" t="s">
        <v>497</v>
      </c>
      <c r="D2291" t="s">
        <v>54</v>
      </c>
      <c r="E2291" t="s">
        <v>1687</v>
      </c>
      <c r="F2291">
        <v>0.19600000000000001</v>
      </c>
      <c r="G2291">
        <v>0.19600000000000001</v>
      </c>
      <c r="H2291">
        <v>1</v>
      </c>
      <c r="J2291" t="s">
        <v>39</v>
      </c>
      <c r="K2291" t="s">
        <v>361</v>
      </c>
      <c r="L2291" t="s">
        <v>401</v>
      </c>
      <c r="M2291" t="s">
        <v>9098</v>
      </c>
      <c r="N2291" t="s">
        <v>9103</v>
      </c>
      <c r="O2291">
        <v>0</v>
      </c>
      <c r="P2291">
        <v>0</v>
      </c>
      <c r="Q2291">
        <v>1</v>
      </c>
    </row>
    <row r="2292" spans="1:17" x14ac:dyDescent="0.2">
      <c r="A2292" t="s">
        <v>498</v>
      </c>
      <c r="B2292" t="s">
        <v>134</v>
      </c>
      <c r="C2292" t="s">
        <v>497</v>
      </c>
      <c r="D2292" t="s">
        <v>54</v>
      </c>
      <c r="E2292" t="s">
        <v>1688</v>
      </c>
      <c r="F2292">
        <v>0.21199999999999999</v>
      </c>
      <c r="G2292">
        <v>0.21199999999999999</v>
      </c>
      <c r="H2292">
        <v>1</v>
      </c>
      <c r="J2292" t="s">
        <v>39</v>
      </c>
      <c r="K2292" t="s">
        <v>361</v>
      </c>
      <c r="L2292" t="s">
        <v>401</v>
      </c>
      <c r="M2292" t="s">
        <v>9098</v>
      </c>
      <c r="N2292" t="s">
        <v>9104</v>
      </c>
      <c r="O2292">
        <v>0</v>
      </c>
      <c r="P2292">
        <v>0</v>
      </c>
      <c r="Q2292">
        <v>1</v>
      </c>
    </row>
    <row r="2293" spans="1:17" x14ac:dyDescent="0.2">
      <c r="A2293" t="s">
        <v>498</v>
      </c>
      <c r="B2293" t="s">
        <v>134</v>
      </c>
      <c r="C2293" t="s">
        <v>497</v>
      </c>
      <c r="D2293" t="s">
        <v>54</v>
      </c>
      <c r="E2293" t="s">
        <v>1689</v>
      </c>
      <c r="F2293">
        <v>0.19400000000000001</v>
      </c>
      <c r="G2293">
        <v>0.19400000000000001</v>
      </c>
      <c r="H2293">
        <v>1</v>
      </c>
      <c r="J2293" t="s">
        <v>39</v>
      </c>
      <c r="K2293" t="s">
        <v>361</v>
      </c>
      <c r="L2293" t="s">
        <v>401</v>
      </c>
      <c r="M2293" t="s">
        <v>9098</v>
      </c>
      <c r="N2293" t="s">
        <v>8981</v>
      </c>
      <c r="O2293">
        <v>0</v>
      </c>
      <c r="P2293">
        <v>0</v>
      </c>
      <c r="Q2293">
        <v>1</v>
      </c>
    </row>
    <row r="2294" spans="1:17" x14ac:dyDescent="0.2">
      <c r="A2294" t="s">
        <v>498</v>
      </c>
      <c r="B2294" t="s">
        <v>134</v>
      </c>
      <c r="C2294" t="s">
        <v>497</v>
      </c>
      <c r="D2294" t="s">
        <v>54</v>
      </c>
      <c r="E2294" t="s">
        <v>1690</v>
      </c>
      <c r="F2294">
        <v>0.193</v>
      </c>
      <c r="G2294">
        <v>0.193</v>
      </c>
      <c r="H2294">
        <v>1</v>
      </c>
      <c r="J2294" t="s">
        <v>39</v>
      </c>
      <c r="K2294" t="s">
        <v>361</v>
      </c>
      <c r="L2294" t="s">
        <v>401</v>
      </c>
      <c r="M2294" t="s">
        <v>9098</v>
      </c>
      <c r="N2294" t="s">
        <v>9109</v>
      </c>
      <c r="O2294">
        <v>0</v>
      </c>
      <c r="P2294">
        <v>0</v>
      </c>
      <c r="Q2294">
        <v>1</v>
      </c>
    </row>
    <row r="2295" spans="1:17" x14ac:dyDescent="0.2">
      <c r="A2295" t="s">
        <v>498</v>
      </c>
      <c r="B2295" t="s">
        <v>134</v>
      </c>
      <c r="C2295" t="s">
        <v>497</v>
      </c>
      <c r="D2295" t="s">
        <v>54</v>
      </c>
      <c r="E2295" t="s">
        <v>1691</v>
      </c>
      <c r="F2295">
        <v>0.193</v>
      </c>
      <c r="G2295">
        <v>0.193</v>
      </c>
      <c r="H2295">
        <v>1</v>
      </c>
      <c r="J2295" t="s">
        <v>39</v>
      </c>
      <c r="K2295" t="s">
        <v>361</v>
      </c>
      <c r="L2295" t="s">
        <v>401</v>
      </c>
      <c r="M2295" t="s">
        <v>9098</v>
      </c>
      <c r="N2295" t="s">
        <v>9123</v>
      </c>
      <c r="O2295">
        <v>0</v>
      </c>
      <c r="P2295">
        <v>0</v>
      </c>
      <c r="Q2295">
        <v>1</v>
      </c>
    </row>
    <row r="2296" spans="1:17" x14ac:dyDescent="0.2">
      <c r="A2296" t="s">
        <v>498</v>
      </c>
      <c r="B2296" t="s">
        <v>134</v>
      </c>
      <c r="C2296" t="s">
        <v>497</v>
      </c>
      <c r="D2296" t="s">
        <v>54</v>
      </c>
      <c r="E2296" t="s">
        <v>1692</v>
      </c>
      <c r="F2296">
        <v>0.193</v>
      </c>
      <c r="G2296">
        <v>0.193</v>
      </c>
      <c r="H2296">
        <v>1</v>
      </c>
      <c r="J2296" t="s">
        <v>39</v>
      </c>
      <c r="K2296" t="s">
        <v>361</v>
      </c>
      <c r="L2296" t="s">
        <v>401</v>
      </c>
      <c r="M2296" t="s">
        <v>9098</v>
      </c>
      <c r="N2296" t="s">
        <v>9110</v>
      </c>
      <c r="O2296">
        <v>0</v>
      </c>
      <c r="P2296">
        <v>0</v>
      </c>
      <c r="Q2296">
        <v>1</v>
      </c>
    </row>
    <row r="2297" spans="1:17" x14ac:dyDescent="0.2">
      <c r="A2297" t="s">
        <v>498</v>
      </c>
      <c r="B2297" t="s">
        <v>134</v>
      </c>
      <c r="C2297" t="s">
        <v>497</v>
      </c>
      <c r="D2297" t="s">
        <v>54</v>
      </c>
      <c r="E2297" t="s">
        <v>1693</v>
      </c>
      <c r="F2297">
        <v>0.193</v>
      </c>
      <c r="G2297">
        <v>0.193</v>
      </c>
      <c r="H2297">
        <v>1</v>
      </c>
      <c r="J2297" t="s">
        <v>39</v>
      </c>
      <c r="K2297" t="s">
        <v>361</v>
      </c>
      <c r="L2297" t="s">
        <v>401</v>
      </c>
      <c r="M2297" t="s">
        <v>9098</v>
      </c>
      <c r="N2297" t="s">
        <v>9111</v>
      </c>
      <c r="O2297">
        <v>0</v>
      </c>
      <c r="P2297">
        <v>0</v>
      </c>
      <c r="Q2297">
        <v>1</v>
      </c>
    </row>
    <row r="2298" spans="1:17" x14ac:dyDescent="0.2">
      <c r="A2298" t="s">
        <v>498</v>
      </c>
      <c r="B2298" t="s">
        <v>134</v>
      </c>
      <c r="C2298" t="s">
        <v>497</v>
      </c>
      <c r="D2298" t="s">
        <v>54</v>
      </c>
      <c r="E2298" t="s">
        <v>1694</v>
      </c>
      <c r="F2298">
        <v>0.193</v>
      </c>
      <c r="G2298">
        <v>0.193</v>
      </c>
      <c r="H2298">
        <v>1</v>
      </c>
      <c r="J2298" t="s">
        <v>39</v>
      </c>
      <c r="K2298" t="s">
        <v>361</v>
      </c>
      <c r="L2298" t="s">
        <v>401</v>
      </c>
      <c r="M2298" t="s">
        <v>9098</v>
      </c>
      <c r="N2298" t="s">
        <v>9112</v>
      </c>
      <c r="O2298">
        <v>0</v>
      </c>
      <c r="P2298">
        <v>0</v>
      </c>
      <c r="Q2298">
        <v>1</v>
      </c>
    </row>
    <row r="2299" spans="1:17" x14ac:dyDescent="0.2">
      <c r="A2299" t="s">
        <v>498</v>
      </c>
      <c r="B2299" t="s">
        <v>134</v>
      </c>
      <c r="C2299" t="s">
        <v>497</v>
      </c>
      <c r="D2299" t="s">
        <v>54</v>
      </c>
      <c r="E2299" t="s">
        <v>1695</v>
      </c>
      <c r="F2299">
        <v>0.193</v>
      </c>
      <c r="G2299">
        <v>0.193</v>
      </c>
      <c r="H2299">
        <v>1</v>
      </c>
      <c r="J2299" t="s">
        <v>39</v>
      </c>
      <c r="K2299" t="s">
        <v>361</v>
      </c>
      <c r="L2299" t="s">
        <v>401</v>
      </c>
      <c r="M2299" t="s">
        <v>9098</v>
      </c>
      <c r="N2299" t="s">
        <v>9116</v>
      </c>
      <c r="O2299">
        <v>0</v>
      </c>
      <c r="P2299">
        <v>0</v>
      </c>
      <c r="Q2299">
        <v>1</v>
      </c>
    </row>
    <row r="2300" spans="1:17" x14ac:dyDescent="0.2">
      <c r="A2300" t="s">
        <v>498</v>
      </c>
      <c r="B2300" t="s">
        <v>134</v>
      </c>
      <c r="C2300" t="s">
        <v>497</v>
      </c>
      <c r="D2300" t="s">
        <v>54</v>
      </c>
      <c r="E2300" t="s">
        <v>1696</v>
      </c>
      <c r="F2300">
        <v>0.193</v>
      </c>
      <c r="G2300">
        <v>0.193</v>
      </c>
      <c r="H2300">
        <v>1</v>
      </c>
      <c r="J2300" t="s">
        <v>39</v>
      </c>
      <c r="K2300" t="s">
        <v>361</v>
      </c>
      <c r="L2300" t="s">
        <v>401</v>
      </c>
      <c r="M2300" t="s">
        <v>9098</v>
      </c>
      <c r="N2300" t="s">
        <v>9117</v>
      </c>
      <c r="O2300">
        <v>0</v>
      </c>
      <c r="P2300">
        <v>0</v>
      </c>
      <c r="Q2300">
        <v>1</v>
      </c>
    </row>
    <row r="2301" spans="1:17" x14ac:dyDescent="0.2">
      <c r="A2301" t="s">
        <v>498</v>
      </c>
      <c r="B2301" t="s">
        <v>134</v>
      </c>
      <c r="C2301" t="s">
        <v>497</v>
      </c>
      <c r="D2301" t="s">
        <v>54</v>
      </c>
      <c r="E2301" t="s">
        <v>1697</v>
      </c>
      <c r="F2301">
        <v>0.19400000000000001</v>
      </c>
      <c r="G2301">
        <v>0.19400000000000001</v>
      </c>
      <c r="H2301">
        <v>1</v>
      </c>
      <c r="J2301" t="s">
        <v>39</v>
      </c>
      <c r="K2301" t="s">
        <v>361</v>
      </c>
      <c r="L2301" t="s">
        <v>401</v>
      </c>
      <c r="M2301" t="s">
        <v>9098</v>
      </c>
      <c r="N2301" t="s">
        <v>9118</v>
      </c>
      <c r="O2301">
        <v>0</v>
      </c>
      <c r="P2301">
        <v>0</v>
      </c>
      <c r="Q2301">
        <v>1</v>
      </c>
    </row>
    <row r="2302" spans="1:17" x14ac:dyDescent="0.2">
      <c r="A2302" t="s">
        <v>498</v>
      </c>
      <c r="B2302" t="s">
        <v>134</v>
      </c>
      <c r="C2302" t="s">
        <v>497</v>
      </c>
      <c r="D2302" t="s">
        <v>54</v>
      </c>
      <c r="E2302" t="s">
        <v>1698</v>
      </c>
      <c r="F2302">
        <v>0.193</v>
      </c>
      <c r="G2302">
        <v>0.193</v>
      </c>
      <c r="H2302">
        <v>1</v>
      </c>
      <c r="J2302" t="s">
        <v>39</v>
      </c>
      <c r="K2302" t="s">
        <v>361</v>
      </c>
      <c r="L2302" t="s">
        <v>401</v>
      </c>
      <c r="M2302" t="s">
        <v>9098</v>
      </c>
      <c r="N2302" t="s">
        <v>8982</v>
      </c>
      <c r="O2302">
        <v>0</v>
      </c>
      <c r="P2302">
        <v>0</v>
      </c>
      <c r="Q2302">
        <v>1</v>
      </c>
    </row>
    <row r="2303" spans="1:17" x14ac:dyDescent="0.2">
      <c r="A2303" t="s">
        <v>498</v>
      </c>
      <c r="B2303" t="s">
        <v>134</v>
      </c>
      <c r="C2303" t="s">
        <v>497</v>
      </c>
      <c r="D2303" t="s">
        <v>54</v>
      </c>
      <c r="E2303" t="s">
        <v>1699</v>
      </c>
      <c r="F2303">
        <v>0.193</v>
      </c>
      <c r="G2303">
        <v>0.193</v>
      </c>
      <c r="H2303">
        <v>1</v>
      </c>
      <c r="J2303" t="s">
        <v>39</v>
      </c>
      <c r="K2303" t="s">
        <v>361</v>
      </c>
      <c r="L2303" t="s">
        <v>401</v>
      </c>
      <c r="M2303" t="s">
        <v>9098</v>
      </c>
      <c r="N2303" t="s">
        <v>501</v>
      </c>
      <c r="O2303">
        <v>0</v>
      </c>
      <c r="P2303">
        <v>0</v>
      </c>
      <c r="Q2303">
        <v>1</v>
      </c>
    </row>
    <row r="2304" spans="1:17" x14ac:dyDescent="0.2">
      <c r="A2304" t="s">
        <v>498</v>
      </c>
      <c r="B2304" t="s">
        <v>134</v>
      </c>
      <c r="C2304" t="s">
        <v>497</v>
      </c>
      <c r="D2304" t="s">
        <v>54</v>
      </c>
      <c r="E2304" t="s">
        <v>1700</v>
      </c>
      <c r="F2304">
        <v>0.193</v>
      </c>
      <c r="G2304">
        <v>0.193</v>
      </c>
      <c r="H2304">
        <v>1</v>
      </c>
      <c r="J2304" t="s">
        <v>39</v>
      </c>
      <c r="K2304" t="s">
        <v>362</v>
      </c>
      <c r="L2304" t="s">
        <v>402</v>
      </c>
      <c r="M2304" t="s">
        <v>9097</v>
      </c>
      <c r="N2304" t="s">
        <v>8249</v>
      </c>
      <c r="O2304">
        <v>3.4000000000000002E-2</v>
      </c>
      <c r="P2304">
        <v>3.4000000000000002E-2</v>
      </c>
      <c r="Q2304">
        <v>1</v>
      </c>
    </row>
    <row r="2305" spans="1:17" x14ac:dyDescent="0.2">
      <c r="A2305" t="s">
        <v>498</v>
      </c>
      <c r="B2305" t="s">
        <v>134</v>
      </c>
      <c r="C2305" t="s">
        <v>497</v>
      </c>
      <c r="D2305" t="s">
        <v>54</v>
      </c>
      <c r="E2305" t="s">
        <v>1701</v>
      </c>
      <c r="F2305">
        <v>0.193</v>
      </c>
      <c r="G2305">
        <v>0.193</v>
      </c>
      <c r="H2305">
        <v>1</v>
      </c>
      <c r="J2305" t="s">
        <v>39</v>
      </c>
      <c r="K2305" t="s">
        <v>362</v>
      </c>
      <c r="L2305" t="s">
        <v>402</v>
      </c>
      <c r="M2305" t="s">
        <v>9097</v>
      </c>
      <c r="N2305" t="s">
        <v>8983</v>
      </c>
      <c r="O2305">
        <v>3.4000000000000002E-2</v>
      </c>
      <c r="P2305">
        <v>3.4000000000000002E-2</v>
      </c>
      <c r="Q2305">
        <v>1</v>
      </c>
    </row>
    <row r="2306" spans="1:17" x14ac:dyDescent="0.2">
      <c r="A2306" t="s">
        <v>498</v>
      </c>
      <c r="B2306" t="s">
        <v>134</v>
      </c>
      <c r="C2306" t="s">
        <v>497</v>
      </c>
      <c r="D2306" t="s">
        <v>54</v>
      </c>
      <c r="E2306" t="s">
        <v>1702</v>
      </c>
      <c r="F2306">
        <v>0.193</v>
      </c>
      <c r="G2306">
        <v>0.193</v>
      </c>
      <c r="H2306">
        <v>1</v>
      </c>
      <c r="J2306" t="s">
        <v>39</v>
      </c>
      <c r="K2306" t="s">
        <v>362</v>
      </c>
      <c r="L2306" t="s">
        <v>402</v>
      </c>
      <c r="M2306" t="s">
        <v>9097</v>
      </c>
      <c r="N2306" t="s">
        <v>8251</v>
      </c>
      <c r="O2306">
        <v>3.4000000000000002E-2</v>
      </c>
      <c r="P2306">
        <v>3.4000000000000002E-2</v>
      </c>
      <c r="Q2306">
        <v>1</v>
      </c>
    </row>
    <row r="2307" spans="1:17" x14ac:dyDescent="0.2">
      <c r="A2307" t="s">
        <v>498</v>
      </c>
      <c r="B2307" t="s">
        <v>134</v>
      </c>
      <c r="C2307" t="s">
        <v>497</v>
      </c>
      <c r="D2307" t="s">
        <v>54</v>
      </c>
      <c r="E2307" t="s">
        <v>1703</v>
      </c>
      <c r="F2307">
        <v>0.193</v>
      </c>
      <c r="G2307">
        <v>0.193</v>
      </c>
      <c r="H2307">
        <v>1</v>
      </c>
      <c r="J2307" t="s">
        <v>39</v>
      </c>
      <c r="K2307" t="s">
        <v>362</v>
      </c>
      <c r="L2307" t="s">
        <v>402</v>
      </c>
      <c r="M2307" t="s">
        <v>9097</v>
      </c>
      <c r="N2307" t="s">
        <v>8253</v>
      </c>
      <c r="O2307">
        <v>3.4000000000000002E-2</v>
      </c>
      <c r="P2307">
        <v>3.4000000000000002E-2</v>
      </c>
      <c r="Q2307">
        <v>1</v>
      </c>
    </row>
    <row r="2308" spans="1:17" x14ac:dyDescent="0.2">
      <c r="A2308" t="s">
        <v>498</v>
      </c>
      <c r="B2308" t="s">
        <v>134</v>
      </c>
      <c r="C2308" t="s">
        <v>497</v>
      </c>
      <c r="D2308" t="s">
        <v>54</v>
      </c>
      <c r="E2308" t="s">
        <v>1704</v>
      </c>
      <c r="F2308">
        <v>0.193</v>
      </c>
      <c r="G2308">
        <v>0.193</v>
      </c>
      <c r="H2308">
        <v>1</v>
      </c>
      <c r="J2308" t="s">
        <v>39</v>
      </c>
      <c r="K2308" t="s">
        <v>362</v>
      </c>
      <c r="L2308" t="s">
        <v>402</v>
      </c>
      <c r="M2308" t="s">
        <v>9097</v>
      </c>
      <c r="N2308" t="s">
        <v>8370</v>
      </c>
      <c r="O2308">
        <v>3.4000000000000002E-2</v>
      </c>
      <c r="P2308">
        <v>3.4000000000000002E-2</v>
      </c>
      <c r="Q2308">
        <v>1</v>
      </c>
    </row>
    <row r="2309" spans="1:17" x14ac:dyDescent="0.2">
      <c r="A2309" t="s">
        <v>498</v>
      </c>
      <c r="B2309" t="s">
        <v>134</v>
      </c>
      <c r="C2309" t="s">
        <v>497</v>
      </c>
      <c r="D2309" t="s">
        <v>54</v>
      </c>
      <c r="E2309" t="s">
        <v>1705</v>
      </c>
      <c r="F2309">
        <v>0.19500000000000001</v>
      </c>
      <c r="G2309">
        <v>0.19500000000000001</v>
      </c>
      <c r="H2309">
        <v>1</v>
      </c>
      <c r="J2309" t="s">
        <v>39</v>
      </c>
      <c r="K2309" t="s">
        <v>362</v>
      </c>
      <c r="L2309" t="s">
        <v>402</v>
      </c>
      <c r="M2309" t="s">
        <v>9097</v>
      </c>
      <c r="N2309" t="s">
        <v>8371</v>
      </c>
      <c r="O2309">
        <v>3.4000000000000002E-2</v>
      </c>
      <c r="P2309">
        <v>3.4000000000000002E-2</v>
      </c>
      <c r="Q2309">
        <v>1</v>
      </c>
    </row>
    <row r="2310" spans="1:17" x14ac:dyDescent="0.2">
      <c r="A2310" t="s">
        <v>498</v>
      </c>
      <c r="B2310" t="s">
        <v>134</v>
      </c>
      <c r="C2310" t="s">
        <v>497</v>
      </c>
      <c r="D2310" t="s">
        <v>54</v>
      </c>
      <c r="E2310" t="s">
        <v>1706</v>
      </c>
      <c r="F2310">
        <v>0.193</v>
      </c>
      <c r="G2310">
        <v>0.193</v>
      </c>
      <c r="H2310">
        <v>1</v>
      </c>
      <c r="J2310" t="s">
        <v>39</v>
      </c>
      <c r="K2310" t="s">
        <v>362</v>
      </c>
      <c r="L2310" t="s">
        <v>402</v>
      </c>
      <c r="M2310" t="s">
        <v>9097</v>
      </c>
      <c r="N2310" t="s">
        <v>8366</v>
      </c>
      <c r="O2310">
        <v>3.5999999999999997E-2</v>
      </c>
      <c r="P2310">
        <v>3.5999999999999997E-2</v>
      </c>
      <c r="Q2310">
        <v>1</v>
      </c>
    </row>
    <row r="2311" spans="1:17" x14ac:dyDescent="0.2">
      <c r="A2311" t="s">
        <v>498</v>
      </c>
      <c r="B2311" t="s">
        <v>134</v>
      </c>
      <c r="C2311" t="s">
        <v>497</v>
      </c>
      <c r="D2311" t="s">
        <v>54</v>
      </c>
      <c r="E2311" t="s">
        <v>1707</v>
      </c>
      <c r="F2311">
        <v>0.193</v>
      </c>
      <c r="G2311">
        <v>0.193</v>
      </c>
      <c r="H2311">
        <v>1</v>
      </c>
      <c r="J2311" t="s">
        <v>39</v>
      </c>
      <c r="K2311" t="s">
        <v>362</v>
      </c>
      <c r="L2311" t="s">
        <v>402</v>
      </c>
      <c r="M2311" t="s">
        <v>9097</v>
      </c>
      <c r="N2311" t="s">
        <v>8372</v>
      </c>
      <c r="O2311">
        <v>3.4000000000000002E-2</v>
      </c>
      <c r="P2311">
        <v>3.4000000000000002E-2</v>
      </c>
      <c r="Q2311">
        <v>1</v>
      </c>
    </row>
    <row r="2312" spans="1:17" x14ac:dyDescent="0.2">
      <c r="A2312" t="s">
        <v>498</v>
      </c>
      <c r="B2312" t="s">
        <v>134</v>
      </c>
      <c r="C2312" t="s">
        <v>497</v>
      </c>
      <c r="D2312" t="s">
        <v>54</v>
      </c>
      <c r="E2312" t="s">
        <v>1708</v>
      </c>
      <c r="F2312">
        <v>0.19600000000000001</v>
      </c>
      <c r="G2312">
        <v>0.19600000000000001</v>
      </c>
      <c r="H2312">
        <v>1</v>
      </c>
      <c r="J2312" t="s">
        <v>39</v>
      </c>
      <c r="K2312" t="s">
        <v>362</v>
      </c>
      <c r="L2312" t="s">
        <v>402</v>
      </c>
      <c r="M2312" t="s">
        <v>9097</v>
      </c>
      <c r="N2312" t="s">
        <v>8373</v>
      </c>
      <c r="O2312">
        <v>6.0000000000000001E-3</v>
      </c>
      <c r="P2312">
        <v>6.0000000000000001E-3</v>
      </c>
      <c r="Q2312">
        <v>1</v>
      </c>
    </row>
    <row r="2313" spans="1:17" x14ac:dyDescent="0.2">
      <c r="A2313" t="s">
        <v>498</v>
      </c>
      <c r="B2313" t="s">
        <v>134</v>
      </c>
      <c r="C2313" t="s">
        <v>497</v>
      </c>
      <c r="D2313" t="s">
        <v>54</v>
      </c>
      <c r="E2313" t="s">
        <v>1709</v>
      </c>
      <c r="F2313">
        <v>0.19500000000000001</v>
      </c>
      <c r="G2313">
        <v>0.19500000000000001</v>
      </c>
      <c r="H2313">
        <v>1</v>
      </c>
      <c r="J2313" t="s">
        <v>39</v>
      </c>
      <c r="K2313" t="s">
        <v>362</v>
      </c>
      <c r="L2313" t="s">
        <v>402</v>
      </c>
      <c r="M2313" t="s">
        <v>9097</v>
      </c>
      <c r="N2313" t="s">
        <v>8374</v>
      </c>
      <c r="O2313">
        <v>8.0000000000000002E-3</v>
      </c>
      <c r="P2313">
        <v>8.0000000000000002E-3</v>
      </c>
      <c r="Q2313">
        <v>1</v>
      </c>
    </row>
    <row r="2314" spans="1:17" x14ac:dyDescent="0.2">
      <c r="A2314" t="s">
        <v>498</v>
      </c>
      <c r="B2314" t="s">
        <v>134</v>
      </c>
      <c r="C2314" t="s">
        <v>497</v>
      </c>
      <c r="D2314" t="s">
        <v>54</v>
      </c>
      <c r="E2314" t="s">
        <v>1710</v>
      </c>
      <c r="F2314">
        <v>0.193</v>
      </c>
      <c r="G2314">
        <v>0.193</v>
      </c>
      <c r="H2314">
        <v>1</v>
      </c>
      <c r="J2314" t="s">
        <v>39</v>
      </c>
      <c r="K2314" t="s">
        <v>362</v>
      </c>
      <c r="L2314" t="s">
        <v>402</v>
      </c>
      <c r="M2314" t="s">
        <v>9097</v>
      </c>
      <c r="N2314" t="s">
        <v>8375</v>
      </c>
      <c r="O2314">
        <v>1.2999999999999999E-2</v>
      </c>
      <c r="P2314">
        <v>1.2999999999999999E-2</v>
      </c>
      <c r="Q2314">
        <v>1</v>
      </c>
    </row>
    <row r="2315" spans="1:17" x14ac:dyDescent="0.2">
      <c r="A2315" t="s">
        <v>498</v>
      </c>
      <c r="B2315" t="s">
        <v>134</v>
      </c>
      <c r="C2315" t="s">
        <v>497</v>
      </c>
      <c r="D2315" t="s">
        <v>54</v>
      </c>
      <c r="E2315" t="s">
        <v>1711</v>
      </c>
      <c r="F2315">
        <v>0.193</v>
      </c>
      <c r="G2315">
        <v>0.193</v>
      </c>
      <c r="H2315">
        <v>1</v>
      </c>
      <c r="J2315" t="s">
        <v>39</v>
      </c>
      <c r="K2315" t="s">
        <v>362</v>
      </c>
      <c r="L2315" t="s">
        <v>402</v>
      </c>
      <c r="M2315" t="s">
        <v>9097</v>
      </c>
      <c r="N2315" t="s">
        <v>8376</v>
      </c>
      <c r="O2315">
        <v>3.4000000000000002E-2</v>
      </c>
      <c r="P2315">
        <v>3.4000000000000002E-2</v>
      </c>
      <c r="Q2315">
        <v>1</v>
      </c>
    </row>
    <row r="2316" spans="1:17" x14ac:dyDescent="0.2">
      <c r="A2316" t="s">
        <v>498</v>
      </c>
      <c r="B2316" t="s">
        <v>134</v>
      </c>
      <c r="C2316" t="s">
        <v>497</v>
      </c>
      <c r="D2316" t="s">
        <v>54</v>
      </c>
      <c r="E2316" t="s">
        <v>1712</v>
      </c>
      <c r="F2316">
        <v>0.193</v>
      </c>
      <c r="G2316">
        <v>0.193</v>
      </c>
      <c r="H2316">
        <v>1</v>
      </c>
      <c r="J2316" t="s">
        <v>39</v>
      </c>
      <c r="K2316" t="s">
        <v>362</v>
      </c>
      <c r="L2316" t="s">
        <v>402</v>
      </c>
      <c r="M2316" t="s">
        <v>9097</v>
      </c>
      <c r="N2316" t="s">
        <v>8377</v>
      </c>
      <c r="O2316">
        <v>0.03</v>
      </c>
      <c r="P2316">
        <v>0.03</v>
      </c>
      <c r="Q2316">
        <v>1</v>
      </c>
    </row>
    <row r="2317" spans="1:17" x14ac:dyDescent="0.2">
      <c r="A2317" t="s">
        <v>498</v>
      </c>
      <c r="B2317" t="s">
        <v>134</v>
      </c>
      <c r="C2317" t="s">
        <v>497</v>
      </c>
      <c r="D2317" t="s">
        <v>54</v>
      </c>
      <c r="E2317" t="s">
        <v>1713</v>
      </c>
      <c r="F2317">
        <v>0.193</v>
      </c>
      <c r="G2317">
        <v>0.193</v>
      </c>
      <c r="H2317">
        <v>1</v>
      </c>
      <c r="J2317" t="s">
        <v>39</v>
      </c>
      <c r="K2317" t="s">
        <v>362</v>
      </c>
      <c r="L2317" t="s">
        <v>402</v>
      </c>
      <c r="M2317" t="s">
        <v>9097</v>
      </c>
      <c r="N2317" t="s">
        <v>8378</v>
      </c>
      <c r="O2317">
        <v>3.2000000000000001E-2</v>
      </c>
      <c r="P2317">
        <v>3.2000000000000001E-2</v>
      </c>
      <c r="Q2317">
        <v>1</v>
      </c>
    </row>
    <row r="2318" spans="1:17" x14ac:dyDescent="0.2">
      <c r="A2318" t="s">
        <v>498</v>
      </c>
      <c r="B2318" t="s">
        <v>134</v>
      </c>
      <c r="C2318" t="s">
        <v>497</v>
      </c>
      <c r="D2318" t="s">
        <v>54</v>
      </c>
      <c r="E2318" t="s">
        <v>1714</v>
      </c>
      <c r="F2318">
        <v>0.193</v>
      </c>
      <c r="G2318">
        <v>0.193</v>
      </c>
      <c r="H2318">
        <v>1</v>
      </c>
      <c r="J2318" t="s">
        <v>39</v>
      </c>
      <c r="K2318" t="s">
        <v>362</v>
      </c>
      <c r="L2318" t="s">
        <v>402</v>
      </c>
      <c r="M2318" t="s">
        <v>9097</v>
      </c>
      <c r="N2318" t="s">
        <v>8255</v>
      </c>
      <c r="O2318">
        <v>0.04</v>
      </c>
      <c r="P2318">
        <v>0.04</v>
      </c>
      <c r="Q2318">
        <v>1</v>
      </c>
    </row>
    <row r="2319" spans="1:17" x14ac:dyDescent="0.2">
      <c r="A2319" t="s">
        <v>498</v>
      </c>
      <c r="B2319" t="s">
        <v>134</v>
      </c>
      <c r="C2319" t="s">
        <v>497</v>
      </c>
      <c r="D2319" t="s">
        <v>54</v>
      </c>
      <c r="E2319" t="s">
        <v>1715</v>
      </c>
      <c r="F2319">
        <v>0.19600000000000001</v>
      </c>
      <c r="G2319">
        <v>0.19600000000000001</v>
      </c>
      <c r="H2319">
        <v>1</v>
      </c>
      <c r="J2319" t="s">
        <v>39</v>
      </c>
      <c r="K2319" t="s">
        <v>362</v>
      </c>
      <c r="L2319" t="s">
        <v>402</v>
      </c>
      <c r="M2319" t="s">
        <v>9097</v>
      </c>
      <c r="N2319" t="s">
        <v>8256</v>
      </c>
      <c r="O2319">
        <v>7.3999999999999996E-2</v>
      </c>
      <c r="P2319">
        <v>7.3999999999999996E-2</v>
      </c>
      <c r="Q2319">
        <v>1</v>
      </c>
    </row>
    <row r="2320" spans="1:17" x14ac:dyDescent="0.2">
      <c r="A2320" t="s">
        <v>498</v>
      </c>
      <c r="B2320" t="s">
        <v>134</v>
      </c>
      <c r="C2320" t="s">
        <v>497</v>
      </c>
      <c r="D2320" t="s">
        <v>54</v>
      </c>
      <c r="E2320" t="s">
        <v>1716</v>
      </c>
      <c r="F2320">
        <v>0.193</v>
      </c>
      <c r="G2320">
        <v>0.193</v>
      </c>
      <c r="H2320">
        <v>1</v>
      </c>
      <c r="J2320" t="s">
        <v>39</v>
      </c>
      <c r="K2320" t="s">
        <v>362</v>
      </c>
      <c r="L2320" t="s">
        <v>402</v>
      </c>
      <c r="M2320" t="s">
        <v>9097</v>
      </c>
      <c r="N2320" t="s">
        <v>8257</v>
      </c>
      <c r="O2320">
        <v>0.27500000000000002</v>
      </c>
      <c r="P2320">
        <v>0.27500000000000002</v>
      </c>
      <c r="Q2320">
        <v>1</v>
      </c>
    </row>
    <row r="2321" spans="1:17" x14ac:dyDescent="0.2">
      <c r="A2321" t="s">
        <v>498</v>
      </c>
      <c r="B2321" t="s">
        <v>134</v>
      </c>
      <c r="C2321" t="s">
        <v>497</v>
      </c>
      <c r="D2321" t="s">
        <v>54</v>
      </c>
      <c r="E2321" t="s">
        <v>1717</v>
      </c>
      <c r="F2321">
        <v>0.193</v>
      </c>
      <c r="G2321">
        <v>0.193</v>
      </c>
      <c r="H2321">
        <v>1</v>
      </c>
      <c r="J2321" t="s">
        <v>39</v>
      </c>
      <c r="K2321" t="s">
        <v>362</v>
      </c>
      <c r="L2321" t="s">
        <v>402</v>
      </c>
      <c r="M2321" t="s">
        <v>9097</v>
      </c>
      <c r="N2321" t="s">
        <v>8258</v>
      </c>
      <c r="O2321">
        <v>0.46100000000000002</v>
      </c>
      <c r="P2321">
        <v>0.46100000000000002</v>
      </c>
      <c r="Q2321">
        <v>1</v>
      </c>
    </row>
    <row r="2322" spans="1:17" x14ac:dyDescent="0.2">
      <c r="A2322" t="s">
        <v>498</v>
      </c>
      <c r="B2322" t="s">
        <v>134</v>
      </c>
      <c r="C2322" t="s">
        <v>497</v>
      </c>
      <c r="D2322" t="s">
        <v>54</v>
      </c>
      <c r="E2322" t="s">
        <v>1718</v>
      </c>
      <c r="F2322">
        <v>0.22500000000000001</v>
      </c>
      <c r="G2322">
        <v>0.22500000000000001</v>
      </c>
      <c r="H2322">
        <v>1</v>
      </c>
      <c r="J2322" t="s">
        <v>39</v>
      </c>
      <c r="K2322" t="s">
        <v>362</v>
      </c>
      <c r="L2322" t="s">
        <v>402</v>
      </c>
      <c r="M2322" t="s">
        <v>9097</v>
      </c>
      <c r="N2322" t="s">
        <v>8259</v>
      </c>
      <c r="O2322">
        <v>0.745</v>
      </c>
      <c r="P2322">
        <v>0.745</v>
      </c>
      <c r="Q2322">
        <v>1</v>
      </c>
    </row>
    <row r="2323" spans="1:17" x14ac:dyDescent="0.2">
      <c r="A2323" t="s">
        <v>498</v>
      </c>
      <c r="B2323" t="s">
        <v>134</v>
      </c>
      <c r="C2323" t="s">
        <v>497</v>
      </c>
      <c r="D2323" t="s">
        <v>54</v>
      </c>
      <c r="E2323" t="s">
        <v>1719</v>
      </c>
      <c r="F2323">
        <v>0.20200000000000001</v>
      </c>
      <c r="G2323">
        <v>0.20200000000000001</v>
      </c>
      <c r="H2323">
        <v>1</v>
      </c>
      <c r="J2323" t="s">
        <v>39</v>
      </c>
      <c r="K2323" t="s">
        <v>362</v>
      </c>
      <c r="L2323" t="s">
        <v>402</v>
      </c>
      <c r="M2323" t="s">
        <v>9097</v>
      </c>
      <c r="N2323" t="s">
        <v>8380</v>
      </c>
      <c r="O2323">
        <v>0.85699999999999998</v>
      </c>
      <c r="P2323">
        <v>0.85699999999999998</v>
      </c>
      <c r="Q2323">
        <v>1</v>
      </c>
    </row>
    <row r="2324" spans="1:17" x14ac:dyDescent="0.2">
      <c r="A2324" t="s">
        <v>498</v>
      </c>
      <c r="B2324" t="s">
        <v>134</v>
      </c>
      <c r="C2324" t="s">
        <v>497</v>
      </c>
      <c r="D2324" t="s">
        <v>54</v>
      </c>
      <c r="E2324" t="s">
        <v>1720</v>
      </c>
      <c r="F2324">
        <v>0.193</v>
      </c>
      <c r="G2324">
        <v>0.193</v>
      </c>
      <c r="H2324">
        <v>1</v>
      </c>
      <c r="J2324" t="s">
        <v>39</v>
      </c>
      <c r="K2324" t="s">
        <v>362</v>
      </c>
      <c r="L2324" t="s">
        <v>402</v>
      </c>
      <c r="M2324" t="s">
        <v>9097</v>
      </c>
      <c r="N2324" t="s">
        <v>8381</v>
      </c>
      <c r="O2324">
        <v>0.90600000000000003</v>
      </c>
      <c r="P2324">
        <v>0.90600000000000003</v>
      </c>
      <c r="Q2324">
        <v>1</v>
      </c>
    </row>
    <row r="2325" spans="1:17" x14ac:dyDescent="0.2">
      <c r="A2325" t="s">
        <v>498</v>
      </c>
      <c r="B2325" t="s">
        <v>134</v>
      </c>
      <c r="C2325" t="s">
        <v>497</v>
      </c>
      <c r="D2325" t="s">
        <v>54</v>
      </c>
      <c r="E2325" t="s">
        <v>1721</v>
      </c>
      <c r="F2325">
        <v>0.193</v>
      </c>
      <c r="G2325">
        <v>0.193</v>
      </c>
      <c r="H2325">
        <v>1</v>
      </c>
      <c r="J2325" t="s">
        <v>39</v>
      </c>
      <c r="K2325" t="s">
        <v>362</v>
      </c>
      <c r="L2325" t="s">
        <v>402</v>
      </c>
      <c r="M2325" t="s">
        <v>9097</v>
      </c>
      <c r="N2325" t="s">
        <v>8659</v>
      </c>
      <c r="O2325">
        <v>1.0999999999999999E-2</v>
      </c>
      <c r="P2325">
        <v>1.0999999999999999E-2</v>
      </c>
      <c r="Q2325">
        <v>1</v>
      </c>
    </row>
    <row r="2326" spans="1:17" x14ac:dyDescent="0.2">
      <c r="A2326" t="s">
        <v>498</v>
      </c>
      <c r="B2326" t="s">
        <v>134</v>
      </c>
      <c r="C2326" t="s">
        <v>497</v>
      </c>
      <c r="D2326" t="s">
        <v>54</v>
      </c>
      <c r="E2326" t="s">
        <v>1722</v>
      </c>
      <c r="F2326">
        <v>0.193</v>
      </c>
      <c r="G2326">
        <v>0.193</v>
      </c>
      <c r="H2326">
        <v>1</v>
      </c>
      <c r="J2326" t="s">
        <v>39</v>
      </c>
      <c r="K2326" t="s">
        <v>362</v>
      </c>
      <c r="L2326" t="s">
        <v>402</v>
      </c>
      <c r="M2326" t="s">
        <v>9097</v>
      </c>
      <c r="N2326" t="s">
        <v>8658</v>
      </c>
      <c r="O2326">
        <v>1.4999999999999999E-2</v>
      </c>
      <c r="P2326">
        <v>1.4999999999999999E-2</v>
      </c>
      <c r="Q2326">
        <v>1</v>
      </c>
    </row>
    <row r="2327" spans="1:17" x14ac:dyDescent="0.2">
      <c r="A2327" t="s">
        <v>498</v>
      </c>
      <c r="B2327" t="s">
        <v>134</v>
      </c>
      <c r="C2327" t="s">
        <v>497</v>
      </c>
      <c r="D2327" t="s">
        <v>54</v>
      </c>
      <c r="E2327" t="s">
        <v>1723</v>
      </c>
      <c r="F2327">
        <v>0.218</v>
      </c>
      <c r="G2327">
        <v>0.218</v>
      </c>
      <c r="H2327">
        <v>1</v>
      </c>
      <c r="J2327" t="s">
        <v>39</v>
      </c>
      <c r="K2327" t="s">
        <v>362</v>
      </c>
      <c r="L2327" t="s">
        <v>402</v>
      </c>
      <c r="M2327" t="s">
        <v>9097</v>
      </c>
      <c r="N2327" t="s">
        <v>8656</v>
      </c>
      <c r="O2327">
        <v>1.7000000000000001E-2</v>
      </c>
      <c r="P2327">
        <v>1.7000000000000001E-2</v>
      </c>
      <c r="Q2327">
        <v>1</v>
      </c>
    </row>
    <row r="2328" spans="1:17" x14ac:dyDescent="0.2">
      <c r="A2328" t="s">
        <v>498</v>
      </c>
      <c r="B2328" t="s">
        <v>134</v>
      </c>
      <c r="C2328" t="s">
        <v>497</v>
      </c>
      <c r="D2328" t="s">
        <v>54</v>
      </c>
      <c r="E2328" t="s">
        <v>1724</v>
      </c>
      <c r="F2328">
        <v>0.192</v>
      </c>
      <c r="G2328">
        <v>0.192</v>
      </c>
      <c r="H2328">
        <v>1</v>
      </c>
      <c r="J2328" t="s">
        <v>39</v>
      </c>
      <c r="K2328" t="s">
        <v>362</v>
      </c>
      <c r="L2328" t="s">
        <v>402</v>
      </c>
      <c r="M2328" t="s">
        <v>9097</v>
      </c>
      <c r="N2328" t="s">
        <v>8657</v>
      </c>
      <c r="O2328">
        <v>2.5000000000000001E-2</v>
      </c>
      <c r="P2328">
        <v>2.5000000000000001E-2</v>
      </c>
      <c r="Q2328">
        <v>1</v>
      </c>
    </row>
    <row r="2329" spans="1:17" x14ac:dyDescent="0.2">
      <c r="A2329" t="s">
        <v>498</v>
      </c>
      <c r="B2329" t="s">
        <v>134</v>
      </c>
      <c r="C2329" t="s">
        <v>497</v>
      </c>
      <c r="D2329" t="s">
        <v>54</v>
      </c>
      <c r="E2329" t="s">
        <v>1725</v>
      </c>
      <c r="F2329">
        <v>0.192</v>
      </c>
      <c r="G2329">
        <v>0.192</v>
      </c>
      <c r="H2329">
        <v>1</v>
      </c>
      <c r="J2329" t="s">
        <v>39</v>
      </c>
      <c r="K2329" t="s">
        <v>362</v>
      </c>
      <c r="L2329" t="s">
        <v>402</v>
      </c>
      <c r="M2329" t="s">
        <v>9097</v>
      </c>
      <c r="N2329" t="s">
        <v>9119</v>
      </c>
      <c r="O2329">
        <v>4.7E-2</v>
      </c>
      <c r="P2329">
        <v>4.7E-2</v>
      </c>
      <c r="Q2329">
        <v>1</v>
      </c>
    </row>
    <row r="2330" spans="1:17" x14ac:dyDescent="0.2">
      <c r="A2330" t="s">
        <v>498</v>
      </c>
      <c r="B2330" t="s">
        <v>134</v>
      </c>
      <c r="C2330" t="s">
        <v>497</v>
      </c>
      <c r="D2330" t="s">
        <v>54</v>
      </c>
      <c r="E2330" t="s">
        <v>1726</v>
      </c>
      <c r="F2330">
        <v>0.35299999999999998</v>
      </c>
      <c r="G2330">
        <v>0.35299999999999998</v>
      </c>
      <c r="H2330">
        <v>1</v>
      </c>
      <c r="J2330" t="s">
        <v>39</v>
      </c>
      <c r="K2330" t="s">
        <v>362</v>
      </c>
      <c r="L2330" t="s">
        <v>402</v>
      </c>
      <c r="M2330" t="s">
        <v>9097</v>
      </c>
      <c r="N2330" t="s">
        <v>9120</v>
      </c>
      <c r="O2330">
        <v>0.123</v>
      </c>
      <c r="P2330">
        <v>0.123</v>
      </c>
      <c r="Q2330">
        <v>1</v>
      </c>
    </row>
    <row r="2331" spans="1:17" x14ac:dyDescent="0.2">
      <c r="A2331" t="s">
        <v>498</v>
      </c>
      <c r="B2331" t="s">
        <v>134</v>
      </c>
      <c r="C2331" t="s">
        <v>497</v>
      </c>
      <c r="D2331" t="s">
        <v>54</v>
      </c>
      <c r="E2331" t="s">
        <v>1727</v>
      </c>
      <c r="F2331">
        <v>0.248</v>
      </c>
      <c r="G2331">
        <v>0.248</v>
      </c>
      <c r="H2331">
        <v>1</v>
      </c>
      <c r="J2331" t="s">
        <v>39</v>
      </c>
      <c r="K2331" t="s">
        <v>362</v>
      </c>
      <c r="L2331" t="s">
        <v>402</v>
      </c>
      <c r="M2331" t="s">
        <v>9097</v>
      </c>
      <c r="N2331" t="s">
        <v>9100</v>
      </c>
      <c r="O2331">
        <v>0.13100000000000001</v>
      </c>
      <c r="P2331">
        <v>0.13100000000000001</v>
      </c>
      <c r="Q2331">
        <v>1</v>
      </c>
    </row>
    <row r="2332" spans="1:17" x14ac:dyDescent="0.2">
      <c r="A2332" t="s">
        <v>498</v>
      </c>
      <c r="B2332" t="s">
        <v>134</v>
      </c>
      <c r="C2332" t="s">
        <v>497</v>
      </c>
      <c r="D2332" t="s">
        <v>54</v>
      </c>
      <c r="E2332" t="s">
        <v>1728</v>
      </c>
      <c r="F2332">
        <v>0.22800000000000001</v>
      </c>
      <c r="G2332">
        <v>0.22800000000000001</v>
      </c>
      <c r="H2332">
        <v>1</v>
      </c>
      <c r="J2332" t="s">
        <v>39</v>
      </c>
      <c r="K2332" t="s">
        <v>362</v>
      </c>
      <c r="L2332" t="s">
        <v>402</v>
      </c>
      <c r="M2332" t="s">
        <v>9097</v>
      </c>
      <c r="N2332" t="s">
        <v>9101</v>
      </c>
      <c r="O2332">
        <v>0.10299999999999999</v>
      </c>
      <c r="P2332">
        <v>0.10299999999999999</v>
      </c>
      <c r="Q2332">
        <v>1</v>
      </c>
    </row>
    <row r="2333" spans="1:17" x14ac:dyDescent="0.2">
      <c r="A2333" t="s">
        <v>498</v>
      </c>
      <c r="B2333" t="s">
        <v>134</v>
      </c>
      <c r="C2333" t="s">
        <v>497</v>
      </c>
      <c r="D2333" t="s">
        <v>54</v>
      </c>
      <c r="E2333" t="s">
        <v>1729</v>
      </c>
      <c r="F2333">
        <v>0.193</v>
      </c>
      <c r="G2333">
        <v>0.193</v>
      </c>
      <c r="H2333">
        <v>1</v>
      </c>
      <c r="J2333" t="s">
        <v>39</v>
      </c>
      <c r="K2333" t="s">
        <v>362</v>
      </c>
      <c r="L2333" t="s">
        <v>402</v>
      </c>
      <c r="M2333" t="s">
        <v>9097</v>
      </c>
      <c r="N2333" t="s">
        <v>9102</v>
      </c>
      <c r="O2333">
        <v>4.9000000000000002E-2</v>
      </c>
      <c r="P2333">
        <v>4.9000000000000002E-2</v>
      </c>
      <c r="Q2333">
        <v>1</v>
      </c>
    </row>
    <row r="2334" spans="1:17" x14ac:dyDescent="0.2">
      <c r="A2334" t="s">
        <v>498</v>
      </c>
      <c r="B2334" t="s">
        <v>134</v>
      </c>
      <c r="C2334" t="s">
        <v>497</v>
      </c>
      <c r="D2334" t="s">
        <v>54</v>
      </c>
      <c r="E2334" t="s">
        <v>1730</v>
      </c>
      <c r="F2334">
        <v>0.193</v>
      </c>
      <c r="G2334">
        <v>0.193</v>
      </c>
      <c r="H2334">
        <v>1</v>
      </c>
      <c r="J2334" t="s">
        <v>39</v>
      </c>
      <c r="K2334" t="s">
        <v>362</v>
      </c>
      <c r="L2334" t="s">
        <v>402</v>
      </c>
      <c r="M2334" t="s">
        <v>9097</v>
      </c>
      <c r="N2334" t="s">
        <v>9103</v>
      </c>
      <c r="O2334">
        <v>3.6999999999999998E-2</v>
      </c>
      <c r="P2334">
        <v>3.6999999999999998E-2</v>
      </c>
      <c r="Q2334">
        <v>1</v>
      </c>
    </row>
    <row r="2335" spans="1:17" x14ac:dyDescent="0.2">
      <c r="A2335" t="s">
        <v>498</v>
      </c>
      <c r="B2335" t="s">
        <v>134</v>
      </c>
      <c r="C2335" t="s">
        <v>497</v>
      </c>
      <c r="D2335" t="s">
        <v>54</v>
      </c>
      <c r="E2335" t="s">
        <v>1731</v>
      </c>
      <c r="F2335">
        <v>0.28499999999999998</v>
      </c>
      <c r="G2335">
        <v>0.28499999999999998</v>
      </c>
      <c r="H2335">
        <v>1</v>
      </c>
      <c r="J2335" t="s">
        <v>39</v>
      </c>
      <c r="K2335" t="s">
        <v>362</v>
      </c>
      <c r="L2335" t="s">
        <v>402</v>
      </c>
      <c r="M2335" t="s">
        <v>9097</v>
      </c>
      <c r="N2335" t="s">
        <v>9104</v>
      </c>
      <c r="O2335">
        <v>0.02</v>
      </c>
      <c r="P2335">
        <v>0.02</v>
      </c>
      <c r="Q2335">
        <v>1</v>
      </c>
    </row>
    <row r="2336" spans="1:17" x14ac:dyDescent="0.2">
      <c r="A2336" t="s">
        <v>498</v>
      </c>
      <c r="B2336" t="s">
        <v>134</v>
      </c>
      <c r="C2336" t="s">
        <v>497</v>
      </c>
      <c r="D2336" t="s">
        <v>54</v>
      </c>
      <c r="E2336" t="s">
        <v>1732</v>
      </c>
      <c r="F2336">
        <v>0.216</v>
      </c>
      <c r="G2336">
        <v>0.216</v>
      </c>
      <c r="H2336">
        <v>1</v>
      </c>
      <c r="J2336" t="s">
        <v>39</v>
      </c>
      <c r="K2336" t="s">
        <v>362</v>
      </c>
      <c r="L2336" t="s">
        <v>402</v>
      </c>
      <c r="M2336" t="s">
        <v>9097</v>
      </c>
      <c r="N2336" t="s">
        <v>8981</v>
      </c>
      <c r="O2336">
        <v>1.2E-2</v>
      </c>
      <c r="P2336">
        <v>1.2E-2</v>
      </c>
      <c r="Q2336">
        <v>1</v>
      </c>
    </row>
    <row r="2337" spans="1:17" x14ac:dyDescent="0.2">
      <c r="A2337" t="s">
        <v>498</v>
      </c>
      <c r="B2337" t="s">
        <v>134</v>
      </c>
      <c r="C2337" t="s">
        <v>497</v>
      </c>
      <c r="D2337" t="s">
        <v>54</v>
      </c>
      <c r="E2337" t="s">
        <v>1733</v>
      </c>
      <c r="F2337">
        <v>0.21299999999999999</v>
      </c>
      <c r="G2337">
        <v>0.21299999999999999</v>
      </c>
      <c r="H2337">
        <v>1</v>
      </c>
      <c r="J2337" t="s">
        <v>39</v>
      </c>
      <c r="K2337" t="s">
        <v>362</v>
      </c>
      <c r="L2337" t="s">
        <v>402</v>
      </c>
      <c r="M2337" t="s">
        <v>9097</v>
      </c>
      <c r="N2337" t="s">
        <v>8984</v>
      </c>
      <c r="O2337">
        <v>2.4E-2</v>
      </c>
      <c r="P2337">
        <v>2.4E-2</v>
      </c>
      <c r="Q2337">
        <v>1</v>
      </c>
    </row>
    <row r="2338" spans="1:17" x14ac:dyDescent="0.2">
      <c r="A2338" t="s">
        <v>498</v>
      </c>
      <c r="B2338" t="s">
        <v>134</v>
      </c>
      <c r="C2338" t="s">
        <v>497</v>
      </c>
      <c r="D2338" t="s">
        <v>54</v>
      </c>
      <c r="E2338" t="s">
        <v>1734</v>
      </c>
      <c r="F2338">
        <v>0.31900000000000001</v>
      </c>
      <c r="G2338">
        <v>0.31900000000000001</v>
      </c>
      <c r="H2338">
        <v>1</v>
      </c>
      <c r="J2338" t="s">
        <v>39</v>
      </c>
      <c r="K2338" t="s">
        <v>362</v>
      </c>
      <c r="L2338" t="s">
        <v>402</v>
      </c>
      <c r="M2338" t="s">
        <v>9097</v>
      </c>
      <c r="N2338" t="s">
        <v>8985</v>
      </c>
      <c r="O2338">
        <v>9.5000000000000001E-2</v>
      </c>
      <c r="P2338">
        <v>9.5000000000000001E-2</v>
      </c>
      <c r="Q2338">
        <v>1</v>
      </c>
    </row>
    <row r="2339" spans="1:17" x14ac:dyDescent="0.2">
      <c r="A2339" t="s">
        <v>498</v>
      </c>
      <c r="B2339" t="s">
        <v>134</v>
      </c>
      <c r="C2339" t="s">
        <v>497</v>
      </c>
      <c r="D2339" t="s">
        <v>54</v>
      </c>
      <c r="E2339" t="s">
        <v>1735</v>
      </c>
      <c r="F2339">
        <v>0.26800000000000002</v>
      </c>
      <c r="G2339">
        <v>0.26800000000000002</v>
      </c>
      <c r="H2339">
        <v>1</v>
      </c>
      <c r="J2339" t="s">
        <v>39</v>
      </c>
      <c r="K2339" t="s">
        <v>362</v>
      </c>
      <c r="L2339" t="s">
        <v>402</v>
      </c>
      <c r="M2339" t="s">
        <v>9097</v>
      </c>
      <c r="N2339" t="s">
        <v>8986</v>
      </c>
      <c r="O2339">
        <v>0.157</v>
      </c>
      <c r="P2339">
        <v>0.157</v>
      </c>
      <c r="Q2339">
        <v>1</v>
      </c>
    </row>
    <row r="2340" spans="1:17" x14ac:dyDescent="0.2">
      <c r="A2340" t="s">
        <v>498</v>
      </c>
      <c r="B2340" t="s">
        <v>134</v>
      </c>
      <c r="C2340" t="s">
        <v>497</v>
      </c>
      <c r="D2340" t="s">
        <v>54</v>
      </c>
      <c r="E2340" t="s">
        <v>1736</v>
      </c>
      <c r="F2340">
        <v>0.22500000000000001</v>
      </c>
      <c r="G2340">
        <v>0.22500000000000001</v>
      </c>
      <c r="H2340">
        <v>1</v>
      </c>
      <c r="J2340" t="s">
        <v>39</v>
      </c>
      <c r="K2340" t="s">
        <v>362</v>
      </c>
      <c r="L2340" t="s">
        <v>402</v>
      </c>
      <c r="M2340" t="s">
        <v>9097</v>
      </c>
      <c r="N2340" t="s">
        <v>9124</v>
      </c>
      <c r="O2340">
        <v>0.40400000000000003</v>
      </c>
      <c r="P2340">
        <v>0.40400000000000003</v>
      </c>
      <c r="Q2340">
        <v>1</v>
      </c>
    </row>
    <row r="2341" spans="1:17" x14ac:dyDescent="0.2">
      <c r="A2341" t="s">
        <v>498</v>
      </c>
      <c r="B2341" t="s">
        <v>134</v>
      </c>
      <c r="C2341" t="s">
        <v>497</v>
      </c>
      <c r="D2341" t="s">
        <v>54</v>
      </c>
      <c r="E2341" t="s">
        <v>1737</v>
      </c>
      <c r="F2341">
        <v>0.193</v>
      </c>
      <c r="G2341">
        <v>0.193</v>
      </c>
      <c r="H2341">
        <v>1</v>
      </c>
      <c r="J2341" t="s">
        <v>39</v>
      </c>
      <c r="K2341" t="s">
        <v>362</v>
      </c>
      <c r="L2341" t="s">
        <v>402</v>
      </c>
      <c r="M2341" t="s">
        <v>9097</v>
      </c>
      <c r="N2341" t="s">
        <v>9125</v>
      </c>
      <c r="O2341">
        <v>0.84399999999999997</v>
      </c>
      <c r="P2341">
        <v>0.84399999999999997</v>
      </c>
      <c r="Q2341">
        <v>1</v>
      </c>
    </row>
    <row r="2342" spans="1:17" x14ac:dyDescent="0.2">
      <c r="A2342" t="s">
        <v>498</v>
      </c>
      <c r="B2342" t="s">
        <v>134</v>
      </c>
      <c r="C2342" t="s">
        <v>497</v>
      </c>
      <c r="D2342" t="s">
        <v>54</v>
      </c>
      <c r="E2342" t="s">
        <v>1738</v>
      </c>
      <c r="F2342">
        <v>0.25</v>
      </c>
      <c r="G2342">
        <v>0.25</v>
      </c>
      <c r="H2342">
        <v>1</v>
      </c>
      <c r="J2342" t="s">
        <v>39</v>
      </c>
      <c r="K2342" t="s">
        <v>362</v>
      </c>
      <c r="L2342" t="s">
        <v>402</v>
      </c>
      <c r="M2342" t="s">
        <v>9097</v>
      </c>
      <c r="N2342" t="s">
        <v>9121</v>
      </c>
      <c r="O2342">
        <v>1.18</v>
      </c>
      <c r="P2342">
        <v>1.18</v>
      </c>
      <c r="Q2342">
        <v>1</v>
      </c>
    </row>
    <row r="2343" spans="1:17" x14ac:dyDescent="0.2">
      <c r="A2343" t="s">
        <v>498</v>
      </c>
      <c r="B2343" t="s">
        <v>134</v>
      </c>
      <c r="C2343" t="s">
        <v>497</v>
      </c>
      <c r="D2343" t="s">
        <v>54</v>
      </c>
      <c r="E2343" t="s">
        <v>1739</v>
      </c>
      <c r="F2343">
        <v>0.29899999999999999</v>
      </c>
      <c r="G2343">
        <v>0.29899999999999999</v>
      </c>
      <c r="H2343">
        <v>1</v>
      </c>
      <c r="J2343" t="s">
        <v>39</v>
      </c>
      <c r="K2343" t="s">
        <v>362</v>
      </c>
      <c r="L2343" t="s">
        <v>402</v>
      </c>
      <c r="M2343" t="s">
        <v>9097</v>
      </c>
      <c r="N2343" t="s">
        <v>9122</v>
      </c>
      <c r="O2343">
        <v>1.4139999999999999</v>
      </c>
      <c r="P2343">
        <v>1.4139999999999999</v>
      </c>
      <c r="Q2343">
        <v>1</v>
      </c>
    </row>
    <row r="2344" spans="1:17" x14ac:dyDescent="0.2">
      <c r="A2344" t="s">
        <v>498</v>
      </c>
      <c r="B2344" t="s">
        <v>134</v>
      </c>
      <c r="C2344" t="s">
        <v>497</v>
      </c>
      <c r="D2344" t="s">
        <v>54</v>
      </c>
      <c r="E2344" t="s">
        <v>1740</v>
      </c>
      <c r="F2344">
        <v>0.193</v>
      </c>
      <c r="G2344">
        <v>0.193</v>
      </c>
      <c r="H2344">
        <v>1</v>
      </c>
      <c r="J2344" t="s">
        <v>39</v>
      </c>
      <c r="K2344" t="s">
        <v>362</v>
      </c>
      <c r="L2344" t="s">
        <v>402</v>
      </c>
      <c r="M2344" t="s">
        <v>9097</v>
      </c>
      <c r="N2344" t="s">
        <v>9107</v>
      </c>
      <c r="O2344">
        <v>0.33200000000000002</v>
      </c>
      <c r="P2344">
        <v>0.33200000000000002</v>
      </c>
      <c r="Q2344">
        <v>1</v>
      </c>
    </row>
    <row r="2345" spans="1:17" x14ac:dyDescent="0.2">
      <c r="A2345" t="s">
        <v>498</v>
      </c>
      <c r="B2345" t="s">
        <v>134</v>
      </c>
      <c r="C2345" t="s">
        <v>497</v>
      </c>
      <c r="D2345" t="s">
        <v>54</v>
      </c>
      <c r="E2345" t="s">
        <v>1741</v>
      </c>
      <c r="F2345">
        <v>0.2</v>
      </c>
      <c r="G2345">
        <v>0.2</v>
      </c>
      <c r="H2345">
        <v>1</v>
      </c>
      <c r="J2345" t="s">
        <v>39</v>
      </c>
      <c r="K2345" t="s">
        <v>362</v>
      </c>
      <c r="L2345" t="s">
        <v>402</v>
      </c>
      <c r="M2345" t="s">
        <v>9097</v>
      </c>
      <c r="N2345" t="s">
        <v>9108</v>
      </c>
      <c r="O2345">
        <v>5.8999999999999997E-2</v>
      </c>
      <c r="P2345">
        <v>5.8999999999999997E-2</v>
      </c>
      <c r="Q2345">
        <v>1</v>
      </c>
    </row>
    <row r="2346" spans="1:17" x14ac:dyDescent="0.2">
      <c r="A2346" t="s">
        <v>498</v>
      </c>
      <c r="B2346" t="s">
        <v>134</v>
      </c>
      <c r="C2346" t="s">
        <v>497</v>
      </c>
      <c r="D2346" t="s">
        <v>54</v>
      </c>
      <c r="E2346" t="s">
        <v>1742</v>
      </c>
      <c r="F2346">
        <v>0.316</v>
      </c>
      <c r="G2346">
        <v>0.316</v>
      </c>
      <c r="H2346">
        <v>1</v>
      </c>
      <c r="J2346" t="s">
        <v>39</v>
      </c>
      <c r="K2346" t="s">
        <v>362</v>
      </c>
      <c r="L2346" t="s">
        <v>402</v>
      </c>
      <c r="M2346" t="s">
        <v>9097</v>
      </c>
      <c r="N2346" t="s">
        <v>9109</v>
      </c>
      <c r="O2346">
        <v>0.02</v>
      </c>
      <c r="P2346">
        <v>0.02</v>
      </c>
      <c r="Q2346">
        <v>1</v>
      </c>
    </row>
    <row r="2347" spans="1:17" x14ac:dyDescent="0.2">
      <c r="A2347" t="s">
        <v>498</v>
      </c>
      <c r="B2347" t="s">
        <v>134</v>
      </c>
      <c r="C2347" t="s">
        <v>497</v>
      </c>
      <c r="D2347" t="s">
        <v>54</v>
      </c>
      <c r="E2347" t="s">
        <v>1743</v>
      </c>
      <c r="F2347">
        <v>0.27600000000000002</v>
      </c>
      <c r="G2347">
        <v>0.27600000000000002</v>
      </c>
      <c r="H2347">
        <v>1</v>
      </c>
      <c r="J2347" t="s">
        <v>39</v>
      </c>
      <c r="K2347" t="s">
        <v>362</v>
      </c>
      <c r="L2347" t="s">
        <v>402</v>
      </c>
      <c r="M2347" t="s">
        <v>9097</v>
      </c>
      <c r="N2347" t="s">
        <v>9123</v>
      </c>
      <c r="O2347">
        <v>8.0000000000000002E-3</v>
      </c>
      <c r="P2347">
        <v>8.0000000000000002E-3</v>
      </c>
      <c r="Q2347">
        <v>1</v>
      </c>
    </row>
    <row r="2348" spans="1:17" x14ac:dyDescent="0.2">
      <c r="A2348" t="s">
        <v>498</v>
      </c>
      <c r="B2348" t="s">
        <v>134</v>
      </c>
      <c r="C2348" t="s">
        <v>497</v>
      </c>
      <c r="D2348" t="s">
        <v>54</v>
      </c>
      <c r="E2348" t="s">
        <v>1744</v>
      </c>
      <c r="F2348">
        <v>0.223</v>
      </c>
      <c r="G2348">
        <v>0.223</v>
      </c>
      <c r="H2348">
        <v>1</v>
      </c>
      <c r="J2348" t="s">
        <v>39</v>
      </c>
      <c r="K2348" t="s">
        <v>362</v>
      </c>
      <c r="L2348" t="s">
        <v>402</v>
      </c>
      <c r="M2348" t="s">
        <v>9097</v>
      </c>
      <c r="N2348" t="s">
        <v>9110</v>
      </c>
      <c r="O2348">
        <v>8.0000000000000002E-3</v>
      </c>
      <c r="P2348">
        <v>8.0000000000000002E-3</v>
      </c>
      <c r="Q2348">
        <v>1</v>
      </c>
    </row>
    <row r="2349" spans="1:17" x14ac:dyDescent="0.2">
      <c r="A2349" t="s">
        <v>498</v>
      </c>
      <c r="B2349" t="s">
        <v>134</v>
      </c>
      <c r="C2349" t="s">
        <v>497</v>
      </c>
      <c r="D2349" t="s">
        <v>54</v>
      </c>
      <c r="E2349" t="s">
        <v>1745</v>
      </c>
      <c r="F2349">
        <v>0.193</v>
      </c>
      <c r="G2349">
        <v>0.193</v>
      </c>
      <c r="H2349">
        <v>1</v>
      </c>
      <c r="J2349" t="s">
        <v>39</v>
      </c>
      <c r="K2349" t="s">
        <v>362</v>
      </c>
      <c r="L2349" t="s">
        <v>402</v>
      </c>
      <c r="M2349" t="s">
        <v>9097</v>
      </c>
      <c r="N2349" t="s">
        <v>9111</v>
      </c>
      <c r="O2349">
        <v>6.0000000000000001E-3</v>
      </c>
      <c r="P2349">
        <v>6.0000000000000001E-3</v>
      </c>
      <c r="Q2349">
        <v>1</v>
      </c>
    </row>
    <row r="2350" spans="1:17" x14ac:dyDescent="0.2">
      <c r="A2350" t="s">
        <v>498</v>
      </c>
      <c r="B2350" t="s">
        <v>134</v>
      </c>
      <c r="C2350" t="s">
        <v>497</v>
      </c>
      <c r="D2350" t="s">
        <v>54</v>
      </c>
      <c r="E2350" t="s">
        <v>1746</v>
      </c>
      <c r="F2350">
        <v>0.26200000000000001</v>
      </c>
      <c r="G2350">
        <v>0.26200000000000001</v>
      </c>
      <c r="H2350">
        <v>1</v>
      </c>
      <c r="J2350" t="s">
        <v>39</v>
      </c>
      <c r="K2350" t="s">
        <v>362</v>
      </c>
      <c r="L2350" t="s">
        <v>402</v>
      </c>
      <c r="M2350" t="s">
        <v>9097</v>
      </c>
      <c r="N2350" t="s">
        <v>9112</v>
      </c>
      <c r="O2350">
        <v>1.0999999999999999E-2</v>
      </c>
      <c r="P2350">
        <v>1.0999999999999999E-2</v>
      </c>
      <c r="Q2350">
        <v>1</v>
      </c>
    </row>
    <row r="2351" spans="1:17" x14ac:dyDescent="0.2">
      <c r="A2351" t="s">
        <v>498</v>
      </c>
      <c r="B2351" t="s">
        <v>134</v>
      </c>
      <c r="C2351" t="s">
        <v>497</v>
      </c>
      <c r="D2351" t="s">
        <v>54</v>
      </c>
      <c r="E2351" t="s">
        <v>1747</v>
      </c>
      <c r="F2351">
        <v>0.32500000000000001</v>
      </c>
      <c r="G2351">
        <v>0.32500000000000001</v>
      </c>
      <c r="H2351">
        <v>1</v>
      </c>
      <c r="J2351" t="s">
        <v>39</v>
      </c>
      <c r="K2351" t="s">
        <v>362</v>
      </c>
      <c r="L2351" t="s">
        <v>402</v>
      </c>
      <c r="M2351" t="s">
        <v>9097</v>
      </c>
      <c r="N2351" t="s">
        <v>9113</v>
      </c>
      <c r="O2351">
        <v>0.03</v>
      </c>
      <c r="P2351">
        <v>0.03</v>
      </c>
      <c r="Q2351">
        <v>1</v>
      </c>
    </row>
    <row r="2352" spans="1:17" x14ac:dyDescent="0.2">
      <c r="A2352" t="s">
        <v>498</v>
      </c>
      <c r="B2352" t="s">
        <v>134</v>
      </c>
      <c r="C2352" t="s">
        <v>497</v>
      </c>
      <c r="D2352" t="s">
        <v>54</v>
      </c>
      <c r="E2352" t="s">
        <v>1748</v>
      </c>
      <c r="F2352">
        <v>0.193</v>
      </c>
      <c r="G2352">
        <v>0.193</v>
      </c>
      <c r="H2352">
        <v>1</v>
      </c>
      <c r="J2352" t="s">
        <v>39</v>
      </c>
      <c r="K2352" t="s">
        <v>362</v>
      </c>
      <c r="L2352" t="s">
        <v>402</v>
      </c>
      <c r="M2352" t="s">
        <v>9097</v>
      </c>
      <c r="N2352" t="s">
        <v>9114</v>
      </c>
      <c r="O2352">
        <v>2.5000000000000001E-2</v>
      </c>
      <c r="P2352">
        <v>2.5000000000000001E-2</v>
      </c>
      <c r="Q2352">
        <v>1</v>
      </c>
    </row>
    <row r="2353" spans="1:17" x14ac:dyDescent="0.2">
      <c r="A2353" t="s">
        <v>498</v>
      </c>
      <c r="B2353" t="s">
        <v>134</v>
      </c>
      <c r="C2353" t="s">
        <v>497</v>
      </c>
      <c r="D2353" t="s">
        <v>54</v>
      </c>
      <c r="E2353" t="s">
        <v>1749</v>
      </c>
      <c r="F2353">
        <v>0.193</v>
      </c>
      <c r="G2353">
        <v>0.193</v>
      </c>
      <c r="H2353">
        <v>1</v>
      </c>
      <c r="J2353" t="s">
        <v>39</v>
      </c>
      <c r="K2353" t="s">
        <v>362</v>
      </c>
      <c r="L2353" t="s">
        <v>402</v>
      </c>
      <c r="M2353" t="s">
        <v>9097</v>
      </c>
      <c r="N2353" t="s">
        <v>9126</v>
      </c>
      <c r="O2353">
        <v>0.03</v>
      </c>
      <c r="P2353">
        <v>0.03</v>
      </c>
      <c r="Q2353">
        <v>1</v>
      </c>
    </row>
    <row r="2354" spans="1:17" x14ac:dyDescent="0.2">
      <c r="A2354" t="s">
        <v>498</v>
      </c>
      <c r="B2354" t="s">
        <v>134</v>
      </c>
      <c r="C2354" t="s">
        <v>497</v>
      </c>
      <c r="D2354" t="s">
        <v>54</v>
      </c>
      <c r="E2354" t="s">
        <v>1750</v>
      </c>
      <c r="F2354">
        <v>0.28299999999999997</v>
      </c>
      <c r="G2354">
        <v>0.28299999999999997</v>
      </c>
      <c r="H2354">
        <v>1</v>
      </c>
      <c r="J2354" t="s">
        <v>39</v>
      </c>
      <c r="K2354" t="s">
        <v>362</v>
      </c>
      <c r="L2354" t="s">
        <v>402</v>
      </c>
      <c r="M2354" t="s">
        <v>9097</v>
      </c>
      <c r="N2354" t="s">
        <v>9116</v>
      </c>
      <c r="O2354">
        <v>0.01</v>
      </c>
      <c r="P2354">
        <v>0.01</v>
      </c>
      <c r="Q2354">
        <v>1</v>
      </c>
    </row>
    <row r="2355" spans="1:17" x14ac:dyDescent="0.2">
      <c r="A2355" t="s">
        <v>498</v>
      </c>
      <c r="B2355" t="s">
        <v>134</v>
      </c>
      <c r="C2355" t="s">
        <v>497</v>
      </c>
      <c r="D2355" t="s">
        <v>54</v>
      </c>
      <c r="E2355" t="s">
        <v>1751</v>
      </c>
      <c r="F2355">
        <v>0.32</v>
      </c>
      <c r="G2355">
        <v>0.32</v>
      </c>
      <c r="H2355">
        <v>1</v>
      </c>
      <c r="J2355" t="s">
        <v>39</v>
      </c>
      <c r="K2355" t="s">
        <v>362</v>
      </c>
      <c r="L2355" t="s">
        <v>402</v>
      </c>
      <c r="M2355" t="s">
        <v>9097</v>
      </c>
      <c r="N2355" t="s">
        <v>8987</v>
      </c>
      <c r="O2355">
        <v>1.7999999999999999E-2</v>
      </c>
      <c r="P2355">
        <v>1.7999999999999999E-2</v>
      </c>
      <c r="Q2355">
        <v>1</v>
      </c>
    </row>
    <row r="2356" spans="1:17" x14ac:dyDescent="0.2">
      <c r="A2356" t="s">
        <v>498</v>
      </c>
      <c r="B2356" t="s">
        <v>134</v>
      </c>
      <c r="C2356" t="s">
        <v>497</v>
      </c>
      <c r="D2356" t="s">
        <v>54</v>
      </c>
      <c r="E2356" t="s">
        <v>1752</v>
      </c>
      <c r="F2356">
        <v>0.27700000000000002</v>
      </c>
      <c r="G2356">
        <v>0.27700000000000002</v>
      </c>
      <c r="H2356">
        <v>1</v>
      </c>
      <c r="J2356" t="s">
        <v>39</v>
      </c>
      <c r="K2356" t="s">
        <v>362</v>
      </c>
      <c r="L2356" t="s">
        <v>402</v>
      </c>
      <c r="M2356" t="s">
        <v>9097</v>
      </c>
      <c r="N2356" t="s">
        <v>8988</v>
      </c>
      <c r="O2356">
        <v>5.2999999999999999E-2</v>
      </c>
      <c r="P2356">
        <v>5.2999999999999999E-2</v>
      </c>
      <c r="Q2356">
        <v>1</v>
      </c>
    </row>
    <row r="2357" spans="1:17" x14ac:dyDescent="0.2">
      <c r="A2357" t="s">
        <v>498</v>
      </c>
      <c r="B2357" t="s">
        <v>134</v>
      </c>
      <c r="C2357" t="s">
        <v>497</v>
      </c>
      <c r="D2357" t="s">
        <v>54</v>
      </c>
      <c r="E2357" t="s">
        <v>1753</v>
      </c>
      <c r="F2357">
        <v>0.215</v>
      </c>
      <c r="G2357">
        <v>0.215</v>
      </c>
      <c r="H2357">
        <v>1</v>
      </c>
      <c r="J2357" t="s">
        <v>39</v>
      </c>
      <c r="K2357" t="s">
        <v>362</v>
      </c>
      <c r="L2357" t="s">
        <v>402</v>
      </c>
      <c r="M2357" t="s">
        <v>9097</v>
      </c>
      <c r="N2357" t="s">
        <v>8989</v>
      </c>
      <c r="O2357">
        <v>0.161</v>
      </c>
      <c r="P2357">
        <v>0.161</v>
      </c>
      <c r="Q2357">
        <v>1</v>
      </c>
    </row>
    <row r="2358" spans="1:17" x14ac:dyDescent="0.2">
      <c r="A2358" t="s">
        <v>498</v>
      </c>
      <c r="B2358" t="s">
        <v>134</v>
      </c>
      <c r="C2358" t="s">
        <v>497</v>
      </c>
      <c r="D2358" t="s">
        <v>54</v>
      </c>
      <c r="E2358" t="s">
        <v>1754</v>
      </c>
      <c r="F2358">
        <v>0.24099999999999999</v>
      </c>
      <c r="G2358">
        <v>0.24099999999999999</v>
      </c>
      <c r="H2358">
        <v>1</v>
      </c>
      <c r="J2358" t="s">
        <v>39</v>
      </c>
      <c r="K2358" t="s">
        <v>362</v>
      </c>
      <c r="L2358" t="s">
        <v>402</v>
      </c>
      <c r="M2358" t="s">
        <v>9097</v>
      </c>
      <c r="N2358" t="s">
        <v>9127</v>
      </c>
      <c r="O2358">
        <v>0.3</v>
      </c>
      <c r="P2358">
        <v>0.3</v>
      </c>
      <c r="Q2358">
        <v>1</v>
      </c>
    </row>
    <row r="2359" spans="1:17" x14ac:dyDescent="0.2">
      <c r="A2359" t="s">
        <v>498</v>
      </c>
      <c r="B2359" t="s">
        <v>134</v>
      </c>
      <c r="C2359" t="s">
        <v>497</v>
      </c>
      <c r="D2359" t="s">
        <v>54</v>
      </c>
      <c r="E2359" t="s">
        <v>1755</v>
      </c>
      <c r="F2359">
        <v>0.314</v>
      </c>
      <c r="G2359">
        <v>0.314</v>
      </c>
      <c r="H2359">
        <v>1</v>
      </c>
      <c r="J2359" t="s">
        <v>39</v>
      </c>
      <c r="K2359" t="s">
        <v>362</v>
      </c>
      <c r="L2359" t="s">
        <v>402</v>
      </c>
      <c r="M2359" t="s">
        <v>9097</v>
      </c>
      <c r="N2359" t="s">
        <v>9128</v>
      </c>
      <c r="O2359">
        <v>0.47399999999999998</v>
      </c>
      <c r="P2359">
        <v>0.47399999999999998</v>
      </c>
      <c r="Q2359">
        <v>1</v>
      </c>
    </row>
    <row r="2360" spans="1:17" x14ac:dyDescent="0.2">
      <c r="A2360" t="s">
        <v>498</v>
      </c>
      <c r="B2360" t="s">
        <v>134</v>
      </c>
      <c r="C2360" t="s">
        <v>497</v>
      </c>
      <c r="D2360" t="s">
        <v>54</v>
      </c>
      <c r="E2360" t="s">
        <v>1756</v>
      </c>
      <c r="F2360">
        <v>0.193</v>
      </c>
      <c r="G2360">
        <v>0.193</v>
      </c>
      <c r="H2360">
        <v>1</v>
      </c>
      <c r="J2360" t="s">
        <v>39</v>
      </c>
      <c r="K2360" t="s">
        <v>362</v>
      </c>
      <c r="L2360" t="s">
        <v>402</v>
      </c>
      <c r="M2360" t="s">
        <v>9097</v>
      </c>
      <c r="N2360" t="s">
        <v>9129</v>
      </c>
      <c r="O2360">
        <v>0.51200000000000001</v>
      </c>
      <c r="P2360">
        <v>0.51200000000000001</v>
      </c>
      <c r="Q2360">
        <v>1</v>
      </c>
    </row>
    <row r="2361" spans="1:17" x14ac:dyDescent="0.2">
      <c r="A2361" t="s">
        <v>498</v>
      </c>
      <c r="B2361" t="s">
        <v>134</v>
      </c>
      <c r="C2361" t="s">
        <v>497</v>
      </c>
      <c r="D2361" t="s">
        <v>54</v>
      </c>
      <c r="E2361" t="s">
        <v>1757</v>
      </c>
      <c r="F2361">
        <v>0.193</v>
      </c>
      <c r="G2361">
        <v>0.193</v>
      </c>
      <c r="H2361">
        <v>1</v>
      </c>
      <c r="J2361" t="s">
        <v>39</v>
      </c>
      <c r="K2361" t="s">
        <v>362</v>
      </c>
      <c r="L2361" t="s">
        <v>402</v>
      </c>
      <c r="M2361" t="s">
        <v>9097</v>
      </c>
      <c r="N2361" t="s">
        <v>9130</v>
      </c>
      <c r="O2361">
        <v>0.52300000000000002</v>
      </c>
      <c r="P2361">
        <v>0.52300000000000002</v>
      </c>
      <c r="Q2361">
        <v>1</v>
      </c>
    </row>
    <row r="2362" spans="1:17" x14ac:dyDescent="0.2">
      <c r="A2362" t="s">
        <v>498</v>
      </c>
      <c r="B2362" t="s">
        <v>134</v>
      </c>
      <c r="C2362" t="s">
        <v>497</v>
      </c>
      <c r="D2362" t="s">
        <v>54</v>
      </c>
      <c r="E2362" t="s">
        <v>1758</v>
      </c>
      <c r="F2362">
        <v>0.193</v>
      </c>
      <c r="G2362">
        <v>0.193</v>
      </c>
      <c r="H2362">
        <v>1</v>
      </c>
      <c r="J2362" t="s">
        <v>39</v>
      </c>
      <c r="K2362" t="s">
        <v>362</v>
      </c>
      <c r="L2362" t="s">
        <v>402</v>
      </c>
      <c r="M2362" t="s">
        <v>9097</v>
      </c>
      <c r="N2362" t="s">
        <v>9131</v>
      </c>
      <c r="O2362">
        <v>0.92700000000000005</v>
      </c>
      <c r="P2362">
        <v>0.92700000000000005</v>
      </c>
      <c r="Q2362">
        <v>1</v>
      </c>
    </row>
    <row r="2363" spans="1:17" x14ac:dyDescent="0.2">
      <c r="A2363" t="s">
        <v>498</v>
      </c>
      <c r="B2363" t="s">
        <v>134</v>
      </c>
      <c r="C2363" t="s">
        <v>497</v>
      </c>
      <c r="D2363" t="s">
        <v>54</v>
      </c>
      <c r="E2363" t="s">
        <v>1759</v>
      </c>
      <c r="F2363">
        <v>0.193</v>
      </c>
      <c r="G2363">
        <v>0.193</v>
      </c>
      <c r="H2363">
        <v>1</v>
      </c>
      <c r="J2363" t="s">
        <v>39</v>
      </c>
      <c r="K2363" t="s">
        <v>362</v>
      </c>
      <c r="L2363" t="s">
        <v>402</v>
      </c>
      <c r="M2363" t="s">
        <v>9097</v>
      </c>
      <c r="N2363" t="s">
        <v>9132</v>
      </c>
      <c r="O2363">
        <v>0.82199999999999995</v>
      </c>
      <c r="P2363">
        <v>0.82199999999999995</v>
      </c>
      <c r="Q2363">
        <v>1</v>
      </c>
    </row>
    <row r="2364" spans="1:17" x14ac:dyDescent="0.2">
      <c r="A2364" t="s">
        <v>498</v>
      </c>
      <c r="B2364" t="s">
        <v>134</v>
      </c>
      <c r="C2364" t="s">
        <v>497</v>
      </c>
      <c r="D2364" t="s">
        <v>54</v>
      </c>
      <c r="E2364" t="s">
        <v>1760</v>
      </c>
      <c r="F2364">
        <v>0.193</v>
      </c>
      <c r="G2364">
        <v>0.193</v>
      </c>
      <c r="H2364">
        <v>1</v>
      </c>
      <c r="J2364" t="s">
        <v>39</v>
      </c>
      <c r="K2364" t="s">
        <v>371</v>
      </c>
      <c r="L2364" t="s">
        <v>402</v>
      </c>
      <c r="M2364" t="s">
        <v>9097</v>
      </c>
      <c r="N2364" t="s">
        <v>8249</v>
      </c>
      <c r="O2364">
        <v>0</v>
      </c>
      <c r="P2364">
        <v>0</v>
      </c>
      <c r="Q2364">
        <v>1</v>
      </c>
    </row>
    <row r="2365" spans="1:17" x14ac:dyDescent="0.2">
      <c r="A2365" t="s">
        <v>498</v>
      </c>
      <c r="B2365" t="s">
        <v>134</v>
      </c>
      <c r="C2365" t="s">
        <v>497</v>
      </c>
      <c r="D2365" t="s">
        <v>54</v>
      </c>
      <c r="E2365" t="s">
        <v>1761</v>
      </c>
      <c r="F2365">
        <v>0.193</v>
      </c>
      <c r="G2365">
        <v>0.193</v>
      </c>
      <c r="H2365">
        <v>1</v>
      </c>
      <c r="J2365" t="s">
        <v>39</v>
      </c>
      <c r="K2365" t="s">
        <v>371</v>
      </c>
      <c r="L2365" t="s">
        <v>402</v>
      </c>
      <c r="M2365" t="s">
        <v>9097</v>
      </c>
      <c r="N2365" t="s">
        <v>8983</v>
      </c>
      <c r="O2365">
        <v>0</v>
      </c>
      <c r="P2365">
        <v>0</v>
      </c>
      <c r="Q2365">
        <v>1</v>
      </c>
    </row>
    <row r="2366" spans="1:17" x14ac:dyDescent="0.2">
      <c r="A2366" t="s">
        <v>498</v>
      </c>
      <c r="B2366" t="s">
        <v>134</v>
      </c>
      <c r="C2366" t="s">
        <v>497</v>
      </c>
      <c r="D2366" t="s">
        <v>54</v>
      </c>
      <c r="E2366" t="s">
        <v>1762</v>
      </c>
      <c r="F2366">
        <v>0.20100000000000001</v>
      </c>
      <c r="G2366">
        <v>0.20100000000000001</v>
      </c>
      <c r="H2366">
        <v>1</v>
      </c>
      <c r="J2366" t="s">
        <v>39</v>
      </c>
      <c r="K2366" t="s">
        <v>371</v>
      </c>
      <c r="L2366" t="s">
        <v>402</v>
      </c>
      <c r="M2366" t="s">
        <v>9097</v>
      </c>
      <c r="N2366" t="s">
        <v>8250</v>
      </c>
      <c r="O2366">
        <v>0</v>
      </c>
      <c r="P2366">
        <v>0</v>
      </c>
      <c r="Q2366">
        <v>1</v>
      </c>
    </row>
    <row r="2367" spans="1:17" x14ac:dyDescent="0.2">
      <c r="A2367" t="s">
        <v>498</v>
      </c>
      <c r="B2367" t="s">
        <v>134</v>
      </c>
      <c r="C2367" t="s">
        <v>497</v>
      </c>
      <c r="D2367" t="s">
        <v>54</v>
      </c>
      <c r="E2367" t="s">
        <v>1763</v>
      </c>
      <c r="F2367">
        <v>0.309</v>
      </c>
      <c r="G2367">
        <v>0.309</v>
      </c>
      <c r="H2367">
        <v>1</v>
      </c>
      <c r="J2367" t="s">
        <v>39</v>
      </c>
      <c r="K2367" t="s">
        <v>371</v>
      </c>
      <c r="L2367" t="s">
        <v>402</v>
      </c>
      <c r="M2367" t="s">
        <v>9097</v>
      </c>
      <c r="N2367" t="s">
        <v>8251</v>
      </c>
      <c r="O2367">
        <v>0</v>
      </c>
      <c r="P2367">
        <v>0</v>
      </c>
      <c r="Q2367">
        <v>1</v>
      </c>
    </row>
    <row r="2368" spans="1:17" x14ac:dyDescent="0.2">
      <c r="A2368" t="s">
        <v>498</v>
      </c>
      <c r="B2368" t="s">
        <v>134</v>
      </c>
      <c r="C2368" t="s">
        <v>497</v>
      </c>
      <c r="D2368" t="s">
        <v>54</v>
      </c>
      <c r="E2368" t="s">
        <v>1764</v>
      </c>
      <c r="F2368">
        <v>0.19600000000000001</v>
      </c>
      <c r="G2368">
        <v>0.19600000000000001</v>
      </c>
      <c r="H2368">
        <v>1</v>
      </c>
      <c r="J2368" t="s">
        <v>39</v>
      </c>
      <c r="K2368" t="s">
        <v>371</v>
      </c>
      <c r="L2368" t="s">
        <v>402</v>
      </c>
      <c r="M2368" t="s">
        <v>9097</v>
      </c>
      <c r="N2368" t="s">
        <v>8252</v>
      </c>
      <c r="O2368">
        <v>0</v>
      </c>
      <c r="P2368">
        <v>0</v>
      </c>
      <c r="Q2368">
        <v>1</v>
      </c>
    </row>
    <row r="2369" spans="1:17" x14ac:dyDescent="0.2">
      <c r="A2369" t="s">
        <v>498</v>
      </c>
      <c r="B2369" t="s">
        <v>134</v>
      </c>
      <c r="C2369" t="s">
        <v>497</v>
      </c>
      <c r="D2369" t="s">
        <v>54</v>
      </c>
      <c r="E2369" t="s">
        <v>1765</v>
      </c>
      <c r="F2369">
        <v>0.19400000000000001</v>
      </c>
      <c r="G2369">
        <v>0.19400000000000001</v>
      </c>
      <c r="H2369">
        <v>1</v>
      </c>
      <c r="J2369" t="s">
        <v>39</v>
      </c>
      <c r="K2369" t="s">
        <v>371</v>
      </c>
      <c r="L2369" t="s">
        <v>402</v>
      </c>
      <c r="M2369" t="s">
        <v>9097</v>
      </c>
      <c r="N2369" t="s">
        <v>8253</v>
      </c>
      <c r="O2369">
        <v>0</v>
      </c>
      <c r="P2369">
        <v>0</v>
      </c>
      <c r="Q2369">
        <v>1</v>
      </c>
    </row>
    <row r="2370" spans="1:17" x14ac:dyDescent="0.2">
      <c r="A2370" t="s">
        <v>498</v>
      </c>
      <c r="B2370" t="s">
        <v>134</v>
      </c>
      <c r="C2370" t="s">
        <v>497</v>
      </c>
      <c r="D2370" t="s">
        <v>54</v>
      </c>
      <c r="E2370" t="s">
        <v>1766</v>
      </c>
      <c r="F2370">
        <v>0.19400000000000001</v>
      </c>
      <c r="G2370">
        <v>0.19400000000000001</v>
      </c>
      <c r="H2370">
        <v>1</v>
      </c>
      <c r="J2370" t="s">
        <v>39</v>
      </c>
      <c r="K2370" t="s">
        <v>371</v>
      </c>
      <c r="L2370" t="s">
        <v>402</v>
      </c>
      <c r="M2370" t="s">
        <v>9097</v>
      </c>
      <c r="N2370" t="s">
        <v>8382</v>
      </c>
      <c r="O2370">
        <v>0</v>
      </c>
      <c r="P2370">
        <v>0</v>
      </c>
      <c r="Q2370">
        <v>1</v>
      </c>
    </row>
    <row r="2371" spans="1:17" x14ac:dyDescent="0.2">
      <c r="A2371" t="s">
        <v>498</v>
      </c>
      <c r="B2371" t="s">
        <v>134</v>
      </c>
      <c r="C2371" t="s">
        <v>497</v>
      </c>
      <c r="D2371" t="s">
        <v>54</v>
      </c>
      <c r="E2371" t="s">
        <v>1767</v>
      </c>
      <c r="F2371">
        <v>0.19500000000000001</v>
      </c>
      <c r="G2371">
        <v>0.19500000000000001</v>
      </c>
      <c r="H2371">
        <v>1</v>
      </c>
      <c r="J2371" t="s">
        <v>39</v>
      </c>
      <c r="K2371" t="s">
        <v>371</v>
      </c>
      <c r="L2371" t="s">
        <v>402</v>
      </c>
      <c r="M2371" t="s">
        <v>9097</v>
      </c>
      <c r="N2371" t="s">
        <v>8370</v>
      </c>
      <c r="O2371">
        <v>0</v>
      </c>
      <c r="P2371">
        <v>0</v>
      </c>
      <c r="Q2371">
        <v>1</v>
      </c>
    </row>
    <row r="2372" spans="1:17" x14ac:dyDescent="0.2">
      <c r="A2372" t="s">
        <v>498</v>
      </c>
      <c r="B2372" t="s">
        <v>134</v>
      </c>
      <c r="C2372" t="s">
        <v>497</v>
      </c>
      <c r="D2372" t="s">
        <v>54</v>
      </c>
      <c r="E2372" t="s">
        <v>1768</v>
      </c>
      <c r="F2372">
        <v>0.221</v>
      </c>
      <c r="G2372">
        <v>0.221</v>
      </c>
      <c r="H2372">
        <v>1</v>
      </c>
      <c r="J2372" t="s">
        <v>39</v>
      </c>
      <c r="K2372" t="s">
        <v>371</v>
      </c>
      <c r="L2372" t="s">
        <v>402</v>
      </c>
      <c r="M2372" t="s">
        <v>9097</v>
      </c>
      <c r="N2372" t="s">
        <v>9099</v>
      </c>
      <c r="O2372">
        <v>0</v>
      </c>
      <c r="P2372">
        <v>0</v>
      </c>
      <c r="Q2372">
        <v>1</v>
      </c>
    </row>
    <row r="2373" spans="1:17" x14ac:dyDescent="0.2">
      <c r="A2373" t="s">
        <v>498</v>
      </c>
      <c r="B2373" t="s">
        <v>134</v>
      </c>
      <c r="C2373" t="s">
        <v>497</v>
      </c>
      <c r="D2373" t="s">
        <v>54</v>
      </c>
      <c r="E2373" t="s">
        <v>1769</v>
      </c>
      <c r="F2373">
        <v>0.193</v>
      </c>
      <c r="G2373">
        <v>0.193</v>
      </c>
      <c r="H2373">
        <v>1</v>
      </c>
      <c r="J2373" t="s">
        <v>39</v>
      </c>
      <c r="K2373" t="s">
        <v>371</v>
      </c>
      <c r="L2373" t="s">
        <v>402</v>
      </c>
      <c r="M2373" t="s">
        <v>9097</v>
      </c>
      <c r="N2373" t="s">
        <v>8371</v>
      </c>
      <c r="O2373">
        <v>0</v>
      </c>
      <c r="P2373">
        <v>0</v>
      </c>
      <c r="Q2373">
        <v>1</v>
      </c>
    </row>
    <row r="2374" spans="1:17" x14ac:dyDescent="0.2">
      <c r="A2374" t="s">
        <v>498</v>
      </c>
      <c r="B2374" t="s">
        <v>134</v>
      </c>
      <c r="C2374" t="s">
        <v>497</v>
      </c>
      <c r="D2374" t="s">
        <v>54</v>
      </c>
      <c r="E2374" t="s">
        <v>1770</v>
      </c>
      <c r="F2374">
        <v>0.23799999999999999</v>
      </c>
      <c r="G2374">
        <v>0.23799999999999999</v>
      </c>
      <c r="H2374">
        <v>1</v>
      </c>
      <c r="J2374" t="s">
        <v>39</v>
      </c>
      <c r="K2374" t="s">
        <v>371</v>
      </c>
      <c r="L2374" t="s">
        <v>402</v>
      </c>
      <c r="M2374" t="s">
        <v>9097</v>
      </c>
      <c r="N2374" t="s">
        <v>8366</v>
      </c>
      <c r="O2374">
        <v>0</v>
      </c>
      <c r="P2374">
        <v>0</v>
      </c>
      <c r="Q2374">
        <v>1</v>
      </c>
    </row>
    <row r="2375" spans="1:17" x14ac:dyDescent="0.2">
      <c r="A2375" t="s">
        <v>498</v>
      </c>
      <c r="B2375" t="s">
        <v>134</v>
      </c>
      <c r="C2375" t="s">
        <v>497</v>
      </c>
      <c r="D2375" t="s">
        <v>54</v>
      </c>
      <c r="E2375" t="s">
        <v>1771</v>
      </c>
      <c r="F2375">
        <v>0.30099999999999999</v>
      </c>
      <c r="G2375">
        <v>0.30099999999999999</v>
      </c>
      <c r="H2375">
        <v>1</v>
      </c>
      <c r="J2375" t="s">
        <v>39</v>
      </c>
      <c r="K2375" t="s">
        <v>371</v>
      </c>
      <c r="L2375" t="s">
        <v>402</v>
      </c>
      <c r="M2375" t="s">
        <v>9097</v>
      </c>
      <c r="N2375" t="s">
        <v>8372</v>
      </c>
      <c r="O2375">
        <v>0</v>
      </c>
      <c r="P2375">
        <v>0</v>
      </c>
      <c r="Q2375">
        <v>1</v>
      </c>
    </row>
    <row r="2376" spans="1:17" x14ac:dyDescent="0.2">
      <c r="A2376" t="s">
        <v>498</v>
      </c>
      <c r="B2376" t="s">
        <v>134</v>
      </c>
      <c r="C2376" t="s">
        <v>497</v>
      </c>
      <c r="D2376" t="s">
        <v>54</v>
      </c>
      <c r="E2376" t="s">
        <v>1772</v>
      </c>
      <c r="F2376">
        <v>0.20300000000000001</v>
      </c>
      <c r="G2376">
        <v>0.20300000000000001</v>
      </c>
      <c r="H2376">
        <v>1</v>
      </c>
      <c r="J2376" t="s">
        <v>39</v>
      </c>
      <c r="K2376" t="s">
        <v>371</v>
      </c>
      <c r="L2376" t="s">
        <v>402</v>
      </c>
      <c r="M2376" t="s">
        <v>9097</v>
      </c>
      <c r="N2376" t="s">
        <v>8367</v>
      </c>
      <c r="O2376">
        <v>0</v>
      </c>
      <c r="P2376">
        <v>0</v>
      </c>
      <c r="Q2376">
        <v>1</v>
      </c>
    </row>
    <row r="2377" spans="1:17" x14ac:dyDescent="0.2">
      <c r="A2377" t="s">
        <v>498</v>
      </c>
      <c r="B2377" t="s">
        <v>134</v>
      </c>
      <c r="C2377" t="s">
        <v>497</v>
      </c>
      <c r="D2377" t="s">
        <v>54</v>
      </c>
      <c r="E2377" t="s">
        <v>1773</v>
      </c>
      <c r="F2377">
        <v>0.193</v>
      </c>
      <c r="G2377">
        <v>0.193</v>
      </c>
      <c r="H2377">
        <v>1</v>
      </c>
      <c r="J2377" t="s">
        <v>39</v>
      </c>
      <c r="K2377" t="s">
        <v>371</v>
      </c>
      <c r="L2377" t="s">
        <v>402</v>
      </c>
      <c r="M2377" t="s">
        <v>9097</v>
      </c>
      <c r="N2377" t="s">
        <v>8373</v>
      </c>
      <c r="O2377">
        <v>0</v>
      </c>
      <c r="P2377">
        <v>0</v>
      </c>
      <c r="Q2377">
        <v>1</v>
      </c>
    </row>
    <row r="2378" spans="1:17" x14ac:dyDescent="0.2">
      <c r="A2378" t="s">
        <v>498</v>
      </c>
      <c r="B2378" t="s">
        <v>134</v>
      </c>
      <c r="C2378" t="s">
        <v>497</v>
      </c>
      <c r="D2378" t="s">
        <v>54</v>
      </c>
      <c r="E2378" t="s">
        <v>1774</v>
      </c>
      <c r="F2378">
        <v>0.193</v>
      </c>
      <c r="G2378">
        <v>0.193</v>
      </c>
      <c r="H2378">
        <v>1</v>
      </c>
      <c r="J2378" t="s">
        <v>39</v>
      </c>
      <c r="K2378" t="s">
        <v>371</v>
      </c>
      <c r="L2378" t="s">
        <v>402</v>
      </c>
      <c r="M2378" t="s">
        <v>9097</v>
      </c>
      <c r="N2378" t="s">
        <v>8374</v>
      </c>
      <c r="O2378">
        <v>0</v>
      </c>
      <c r="P2378">
        <v>0</v>
      </c>
      <c r="Q2378">
        <v>1</v>
      </c>
    </row>
    <row r="2379" spans="1:17" x14ac:dyDescent="0.2">
      <c r="A2379" t="s">
        <v>498</v>
      </c>
      <c r="B2379" t="s">
        <v>134</v>
      </c>
      <c r="C2379" t="s">
        <v>497</v>
      </c>
      <c r="D2379" t="s">
        <v>54</v>
      </c>
      <c r="E2379" t="s">
        <v>1775</v>
      </c>
      <c r="F2379">
        <v>0.254</v>
      </c>
      <c r="G2379">
        <v>0.254</v>
      </c>
      <c r="H2379">
        <v>1</v>
      </c>
      <c r="J2379" t="s">
        <v>39</v>
      </c>
      <c r="K2379" t="s">
        <v>371</v>
      </c>
      <c r="L2379" t="s">
        <v>402</v>
      </c>
      <c r="M2379" t="s">
        <v>9097</v>
      </c>
      <c r="N2379" t="s">
        <v>8375</v>
      </c>
      <c r="O2379">
        <v>0</v>
      </c>
      <c r="P2379">
        <v>0</v>
      </c>
      <c r="Q2379">
        <v>1</v>
      </c>
    </row>
    <row r="2380" spans="1:17" x14ac:dyDescent="0.2">
      <c r="A2380" t="s">
        <v>498</v>
      </c>
      <c r="B2380" t="s">
        <v>134</v>
      </c>
      <c r="C2380" t="s">
        <v>497</v>
      </c>
      <c r="D2380" t="s">
        <v>54</v>
      </c>
      <c r="E2380" t="s">
        <v>1776</v>
      </c>
      <c r="F2380">
        <v>0.24</v>
      </c>
      <c r="G2380">
        <v>0.24</v>
      </c>
      <c r="H2380">
        <v>1</v>
      </c>
      <c r="J2380" t="s">
        <v>39</v>
      </c>
      <c r="K2380" t="s">
        <v>371</v>
      </c>
      <c r="L2380" t="s">
        <v>402</v>
      </c>
      <c r="M2380" t="s">
        <v>9097</v>
      </c>
      <c r="N2380" t="s">
        <v>8376</v>
      </c>
      <c r="O2380">
        <v>0</v>
      </c>
      <c r="P2380">
        <v>0</v>
      </c>
      <c r="Q2380">
        <v>1</v>
      </c>
    </row>
    <row r="2381" spans="1:17" x14ac:dyDescent="0.2">
      <c r="A2381" t="s">
        <v>498</v>
      </c>
      <c r="B2381" t="s">
        <v>134</v>
      </c>
      <c r="C2381" t="s">
        <v>497</v>
      </c>
      <c r="D2381" t="s">
        <v>54</v>
      </c>
      <c r="E2381" t="s">
        <v>1777</v>
      </c>
      <c r="F2381">
        <v>0.193</v>
      </c>
      <c r="G2381">
        <v>0.193</v>
      </c>
      <c r="H2381">
        <v>1</v>
      </c>
      <c r="J2381" t="s">
        <v>39</v>
      </c>
      <c r="K2381" t="s">
        <v>371</v>
      </c>
      <c r="L2381" t="s">
        <v>402</v>
      </c>
      <c r="M2381" t="s">
        <v>9097</v>
      </c>
      <c r="N2381" t="s">
        <v>8377</v>
      </c>
      <c r="O2381">
        <v>0</v>
      </c>
      <c r="P2381">
        <v>0</v>
      </c>
      <c r="Q2381">
        <v>1</v>
      </c>
    </row>
    <row r="2382" spans="1:17" x14ac:dyDescent="0.2">
      <c r="A2382" t="s">
        <v>498</v>
      </c>
      <c r="B2382" t="s">
        <v>134</v>
      </c>
      <c r="C2382" t="s">
        <v>497</v>
      </c>
      <c r="D2382" t="s">
        <v>54</v>
      </c>
      <c r="E2382" t="s">
        <v>1778</v>
      </c>
      <c r="F2382">
        <v>0.21099999999999999</v>
      </c>
      <c r="G2382">
        <v>0.21099999999999999</v>
      </c>
      <c r="H2382">
        <v>1</v>
      </c>
      <c r="J2382" t="s">
        <v>39</v>
      </c>
      <c r="K2382" t="s">
        <v>371</v>
      </c>
      <c r="L2382" t="s">
        <v>402</v>
      </c>
      <c r="M2382" t="s">
        <v>9097</v>
      </c>
      <c r="N2382" t="s">
        <v>8378</v>
      </c>
      <c r="O2382">
        <v>0</v>
      </c>
      <c r="P2382">
        <v>0</v>
      </c>
      <c r="Q2382">
        <v>1</v>
      </c>
    </row>
    <row r="2383" spans="1:17" x14ac:dyDescent="0.2">
      <c r="A2383" t="s">
        <v>498</v>
      </c>
      <c r="B2383" t="s">
        <v>134</v>
      </c>
      <c r="C2383" t="s">
        <v>497</v>
      </c>
      <c r="D2383" t="s">
        <v>54</v>
      </c>
      <c r="E2383" t="s">
        <v>1779</v>
      </c>
      <c r="F2383">
        <v>0.29499999999999998</v>
      </c>
      <c r="G2383">
        <v>0.29499999999999998</v>
      </c>
      <c r="H2383">
        <v>1</v>
      </c>
      <c r="J2383" t="s">
        <v>39</v>
      </c>
      <c r="K2383" t="s">
        <v>371</v>
      </c>
      <c r="L2383" t="s">
        <v>402</v>
      </c>
      <c r="M2383" t="s">
        <v>9097</v>
      </c>
      <c r="N2383" t="s">
        <v>8368</v>
      </c>
      <c r="O2383">
        <v>0</v>
      </c>
      <c r="P2383">
        <v>0</v>
      </c>
      <c r="Q2383">
        <v>1</v>
      </c>
    </row>
    <row r="2384" spans="1:17" x14ac:dyDescent="0.2">
      <c r="A2384" t="s">
        <v>498</v>
      </c>
      <c r="B2384" t="s">
        <v>134</v>
      </c>
      <c r="C2384" t="s">
        <v>497</v>
      </c>
      <c r="D2384" t="s">
        <v>54</v>
      </c>
      <c r="E2384" t="s">
        <v>1780</v>
      </c>
      <c r="F2384">
        <v>0.19700000000000001</v>
      </c>
      <c r="G2384">
        <v>0.19700000000000001</v>
      </c>
      <c r="H2384">
        <v>1</v>
      </c>
      <c r="J2384" t="s">
        <v>39</v>
      </c>
      <c r="K2384" t="s">
        <v>371</v>
      </c>
      <c r="L2384" t="s">
        <v>402</v>
      </c>
      <c r="M2384" t="s">
        <v>9097</v>
      </c>
      <c r="N2384" t="s">
        <v>8369</v>
      </c>
      <c r="O2384">
        <v>0</v>
      </c>
      <c r="P2384">
        <v>0</v>
      </c>
      <c r="Q2384">
        <v>1</v>
      </c>
    </row>
    <row r="2385" spans="1:17" x14ac:dyDescent="0.2">
      <c r="A2385" t="s">
        <v>498</v>
      </c>
      <c r="B2385" t="s">
        <v>134</v>
      </c>
      <c r="C2385" t="s">
        <v>497</v>
      </c>
      <c r="D2385" t="s">
        <v>54</v>
      </c>
      <c r="E2385" t="s">
        <v>1781</v>
      </c>
      <c r="F2385">
        <v>0.191</v>
      </c>
      <c r="G2385">
        <v>0.191</v>
      </c>
      <c r="H2385">
        <v>1</v>
      </c>
      <c r="J2385" t="s">
        <v>39</v>
      </c>
      <c r="K2385" t="s">
        <v>371</v>
      </c>
      <c r="L2385" t="s">
        <v>402</v>
      </c>
      <c r="M2385" t="s">
        <v>9097</v>
      </c>
      <c r="N2385" t="s">
        <v>499</v>
      </c>
      <c r="O2385">
        <v>0</v>
      </c>
      <c r="P2385">
        <v>0</v>
      </c>
      <c r="Q2385">
        <v>1</v>
      </c>
    </row>
    <row r="2386" spans="1:17" x14ac:dyDescent="0.2">
      <c r="A2386" t="s">
        <v>498</v>
      </c>
      <c r="B2386" t="s">
        <v>134</v>
      </c>
      <c r="C2386" t="s">
        <v>497</v>
      </c>
      <c r="D2386" t="s">
        <v>54</v>
      </c>
      <c r="E2386" t="s">
        <v>1783</v>
      </c>
      <c r="F2386">
        <v>0.21</v>
      </c>
      <c r="G2386">
        <v>0.21</v>
      </c>
      <c r="H2386">
        <v>1</v>
      </c>
      <c r="J2386" t="s">
        <v>39</v>
      </c>
      <c r="K2386" t="s">
        <v>371</v>
      </c>
      <c r="L2386" t="s">
        <v>402</v>
      </c>
      <c r="M2386" t="s">
        <v>9097</v>
      </c>
      <c r="N2386" t="s">
        <v>500</v>
      </c>
      <c r="O2386">
        <v>0</v>
      </c>
      <c r="P2386">
        <v>0</v>
      </c>
      <c r="Q2386">
        <v>1</v>
      </c>
    </row>
    <row r="2387" spans="1:17" x14ac:dyDescent="0.2">
      <c r="A2387" t="s">
        <v>498</v>
      </c>
      <c r="B2387" t="s">
        <v>134</v>
      </c>
      <c r="C2387" t="s">
        <v>497</v>
      </c>
      <c r="D2387" t="s">
        <v>54</v>
      </c>
      <c r="E2387" t="s">
        <v>1784</v>
      </c>
      <c r="F2387">
        <v>0.23899999999999999</v>
      </c>
      <c r="G2387">
        <v>0.23899999999999999</v>
      </c>
      <c r="H2387">
        <v>1</v>
      </c>
      <c r="J2387" t="s">
        <v>39</v>
      </c>
      <c r="K2387" t="s">
        <v>371</v>
      </c>
      <c r="L2387" t="s">
        <v>402</v>
      </c>
      <c r="M2387" t="s">
        <v>9097</v>
      </c>
      <c r="N2387" t="s">
        <v>8379</v>
      </c>
      <c r="O2387">
        <v>0</v>
      </c>
      <c r="P2387">
        <v>0</v>
      </c>
      <c r="Q2387">
        <v>1</v>
      </c>
    </row>
    <row r="2388" spans="1:17" x14ac:dyDescent="0.2">
      <c r="A2388" t="s">
        <v>498</v>
      </c>
      <c r="B2388" t="s">
        <v>134</v>
      </c>
      <c r="C2388" t="s">
        <v>497</v>
      </c>
      <c r="D2388" t="s">
        <v>54</v>
      </c>
      <c r="E2388" t="s">
        <v>1785</v>
      </c>
      <c r="F2388">
        <v>0.19500000000000001</v>
      </c>
      <c r="G2388">
        <v>0.19500000000000001</v>
      </c>
      <c r="H2388">
        <v>1</v>
      </c>
      <c r="J2388" t="s">
        <v>39</v>
      </c>
      <c r="K2388" t="s">
        <v>371</v>
      </c>
      <c r="L2388" t="s">
        <v>402</v>
      </c>
      <c r="M2388" t="s">
        <v>9097</v>
      </c>
      <c r="N2388" t="s">
        <v>8254</v>
      </c>
      <c r="O2388">
        <v>0</v>
      </c>
      <c r="P2388">
        <v>0</v>
      </c>
      <c r="Q2388">
        <v>1</v>
      </c>
    </row>
    <row r="2389" spans="1:17" x14ac:dyDescent="0.2">
      <c r="A2389" t="s">
        <v>498</v>
      </c>
      <c r="B2389" t="s">
        <v>134</v>
      </c>
      <c r="C2389" t="s">
        <v>497</v>
      </c>
      <c r="D2389" t="s">
        <v>54</v>
      </c>
      <c r="E2389" t="s">
        <v>1786</v>
      </c>
      <c r="F2389">
        <v>0.215</v>
      </c>
      <c r="G2389">
        <v>0.215</v>
      </c>
      <c r="H2389">
        <v>1</v>
      </c>
      <c r="J2389" t="s">
        <v>39</v>
      </c>
      <c r="K2389" t="s">
        <v>371</v>
      </c>
      <c r="L2389" t="s">
        <v>402</v>
      </c>
      <c r="M2389" t="s">
        <v>9097</v>
      </c>
      <c r="N2389" t="s">
        <v>8255</v>
      </c>
      <c r="O2389">
        <v>0</v>
      </c>
      <c r="P2389">
        <v>0</v>
      </c>
      <c r="Q2389">
        <v>1</v>
      </c>
    </row>
    <row r="2390" spans="1:17" x14ac:dyDescent="0.2">
      <c r="A2390" t="s">
        <v>498</v>
      </c>
      <c r="B2390" t="s">
        <v>134</v>
      </c>
      <c r="C2390" t="s">
        <v>497</v>
      </c>
      <c r="D2390" t="s">
        <v>54</v>
      </c>
      <c r="E2390" t="s">
        <v>1787</v>
      </c>
      <c r="F2390">
        <v>0.26100000000000001</v>
      </c>
      <c r="G2390">
        <v>0.26100000000000001</v>
      </c>
      <c r="H2390">
        <v>1</v>
      </c>
      <c r="J2390" t="s">
        <v>39</v>
      </c>
      <c r="K2390" t="s">
        <v>371</v>
      </c>
      <c r="L2390" t="s">
        <v>402</v>
      </c>
      <c r="M2390" t="s">
        <v>9097</v>
      </c>
      <c r="N2390" t="s">
        <v>8256</v>
      </c>
      <c r="O2390">
        <v>0</v>
      </c>
      <c r="P2390">
        <v>0</v>
      </c>
      <c r="Q2390">
        <v>1</v>
      </c>
    </row>
    <row r="2391" spans="1:17" x14ac:dyDescent="0.2">
      <c r="A2391" t="s">
        <v>498</v>
      </c>
      <c r="B2391" t="s">
        <v>134</v>
      </c>
      <c r="C2391" t="s">
        <v>497</v>
      </c>
      <c r="D2391" t="s">
        <v>54</v>
      </c>
      <c r="E2391" t="s">
        <v>1788</v>
      </c>
      <c r="F2391">
        <v>0.33400000000000002</v>
      </c>
      <c r="G2391">
        <v>0.33400000000000002</v>
      </c>
      <c r="H2391">
        <v>1</v>
      </c>
      <c r="J2391" t="s">
        <v>39</v>
      </c>
      <c r="K2391" t="s">
        <v>371</v>
      </c>
      <c r="L2391" t="s">
        <v>402</v>
      </c>
      <c r="M2391" t="s">
        <v>9097</v>
      </c>
      <c r="N2391" t="s">
        <v>8257</v>
      </c>
      <c r="O2391">
        <v>0</v>
      </c>
      <c r="P2391">
        <v>0</v>
      </c>
      <c r="Q2391">
        <v>1</v>
      </c>
    </row>
    <row r="2392" spans="1:17" x14ac:dyDescent="0.2">
      <c r="A2392" t="s">
        <v>498</v>
      </c>
      <c r="B2392" t="s">
        <v>134</v>
      </c>
      <c r="C2392" t="s">
        <v>497</v>
      </c>
      <c r="D2392" t="s">
        <v>54</v>
      </c>
      <c r="E2392" t="s">
        <v>1789</v>
      </c>
      <c r="F2392">
        <v>0.22</v>
      </c>
      <c r="G2392">
        <v>0.22</v>
      </c>
      <c r="H2392">
        <v>1</v>
      </c>
      <c r="J2392" t="s">
        <v>39</v>
      </c>
      <c r="K2392" t="s">
        <v>371</v>
      </c>
      <c r="L2392" t="s">
        <v>402</v>
      </c>
      <c r="M2392" t="s">
        <v>9097</v>
      </c>
      <c r="N2392" t="s">
        <v>8258</v>
      </c>
      <c r="O2392">
        <v>1E-3</v>
      </c>
      <c r="P2392">
        <v>1E-3</v>
      </c>
      <c r="Q2392">
        <v>1</v>
      </c>
    </row>
    <row r="2393" spans="1:17" x14ac:dyDescent="0.2">
      <c r="A2393" t="s">
        <v>498</v>
      </c>
      <c r="B2393" t="s">
        <v>134</v>
      </c>
      <c r="C2393" t="s">
        <v>497</v>
      </c>
      <c r="D2393" t="s">
        <v>54</v>
      </c>
      <c r="E2393" t="s">
        <v>1790</v>
      </c>
      <c r="F2393">
        <v>0.19400000000000001</v>
      </c>
      <c r="G2393">
        <v>0.19400000000000001</v>
      </c>
      <c r="H2393">
        <v>1</v>
      </c>
      <c r="J2393" t="s">
        <v>39</v>
      </c>
      <c r="K2393" t="s">
        <v>371</v>
      </c>
      <c r="L2393" t="s">
        <v>402</v>
      </c>
      <c r="M2393" t="s">
        <v>9097</v>
      </c>
      <c r="N2393" t="s">
        <v>8259</v>
      </c>
      <c r="O2393">
        <v>1E-3</v>
      </c>
      <c r="P2393">
        <v>1E-3</v>
      </c>
      <c r="Q2393">
        <v>1</v>
      </c>
    </row>
    <row r="2394" spans="1:17" x14ac:dyDescent="0.2">
      <c r="A2394" t="s">
        <v>498</v>
      </c>
      <c r="B2394" t="s">
        <v>134</v>
      </c>
      <c r="C2394" t="s">
        <v>497</v>
      </c>
      <c r="D2394" t="s">
        <v>54</v>
      </c>
      <c r="E2394" t="s">
        <v>1791</v>
      </c>
      <c r="F2394">
        <v>0.24199999999999999</v>
      </c>
      <c r="G2394">
        <v>0.24199999999999999</v>
      </c>
      <c r="H2394">
        <v>1</v>
      </c>
      <c r="J2394" t="s">
        <v>39</v>
      </c>
      <c r="K2394" t="s">
        <v>371</v>
      </c>
      <c r="L2394" t="s">
        <v>402</v>
      </c>
      <c r="M2394" t="s">
        <v>9097</v>
      </c>
      <c r="N2394" t="s">
        <v>8380</v>
      </c>
      <c r="O2394">
        <v>1E-3</v>
      </c>
      <c r="P2394">
        <v>1E-3</v>
      </c>
      <c r="Q2394">
        <v>1</v>
      </c>
    </row>
    <row r="2395" spans="1:17" x14ac:dyDescent="0.2">
      <c r="A2395" t="s">
        <v>498</v>
      </c>
      <c r="B2395" t="s">
        <v>134</v>
      </c>
      <c r="C2395" t="s">
        <v>497</v>
      </c>
      <c r="D2395" t="s">
        <v>54</v>
      </c>
      <c r="E2395" t="s">
        <v>1792</v>
      </c>
      <c r="F2395">
        <v>0.24199999999999999</v>
      </c>
      <c r="G2395">
        <v>0.24199999999999999</v>
      </c>
      <c r="H2395">
        <v>1</v>
      </c>
      <c r="J2395" t="s">
        <v>39</v>
      </c>
      <c r="K2395" t="s">
        <v>371</v>
      </c>
      <c r="L2395" t="s">
        <v>402</v>
      </c>
      <c r="M2395" t="s">
        <v>9097</v>
      </c>
      <c r="N2395" t="s">
        <v>8381</v>
      </c>
      <c r="O2395">
        <v>1E-3</v>
      </c>
      <c r="P2395">
        <v>1E-3</v>
      </c>
      <c r="Q2395">
        <v>1</v>
      </c>
    </row>
    <row r="2396" spans="1:17" x14ac:dyDescent="0.2">
      <c r="A2396" t="s">
        <v>498</v>
      </c>
      <c r="B2396" t="s">
        <v>134</v>
      </c>
      <c r="C2396" t="s">
        <v>497</v>
      </c>
      <c r="D2396" t="s">
        <v>54</v>
      </c>
      <c r="E2396" t="s">
        <v>1793</v>
      </c>
      <c r="F2396">
        <v>0.193</v>
      </c>
      <c r="G2396">
        <v>0.193</v>
      </c>
      <c r="H2396">
        <v>1</v>
      </c>
      <c r="J2396" t="s">
        <v>39</v>
      </c>
      <c r="K2396" t="s">
        <v>371</v>
      </c>
      <c r="L2396" t="s">
        <v>402</v>
      </c>
      <c r="M2396" t="s">
        <v>9097</v>
      </c>
      <c r="N2396" t="s">
        <v>8660</v>
      </c>
      <c r="O2396">
        <v>0</v>
      </c>
      <c r="P2396">
        <v>0</v>
      </c>
      <c r="Q2396">
        <v>1</v>
      </c>
    </row>
    <row r="2397" spans="1:17" x14ac:dyDescent="0.2">
      <c r="A2397" t="s">
        <v>498</v>
      </c>
      <c r="B2397" t="s">
        <v>134</v>
      </c>
      <c r="C2397" t="s">
        <v>497</v>
      </c>
      <c r="D2397" t="s">
        <v>54</v>
      </c>
      <c r="E2397" t="s">
        <v>1794</v>
      </c>
      <c r="F2397">
        <v>0.26</v>
      </c>
      <c r="G2397">
        <v>0.26</v>
      </c>
      <c r="H2397">
        <v>1</v>
      </c>
      <c r="J2397" t="s">
        <v>39</v>
      </c>
      <c r="K2397" t="s">
        <v>371</v>
      </c>
      <c r="L2397" t="s">
        <v>402</v>
      </c>
      <c r="M2397" t="s">
        <v>9097</v>
      </c>
      <c r="N2397" t="s">
        <v>8659</v>
      </c>
      <c r="O2397">
        <v>0</v>
      </c>
      <c r="P2397">
        <v>0</v>
      </c>
      <c r="Q2397">
        <v>1</v>
      </c>
    </row>
    <row r="2398" spans="1:17" x14ac:dyDescent="0.2">
      <c r="A2398" t="s">
        <v>498</v>
      </c>
      <c r="B2398" t="s">
        <v>134</v>
      </c>
      <c r="C2398" t="s">
        <v>497</v>
      </c>
      <c r="D2398" t="s">
        <v>54</v>
      </c>
      <c r="E2398" t="s">
        <v>1795</v>
      </c>
      <c r="F2398">
        <v>0.313</v>
      </c>
      <c r="G2398">
        <v>0.313</v>
      </c>
      <c r="H2398">
        <v>1</v>
      </c>
      <c r="J2398" t="s">
        <v>39</v>
      </c>
      <c r="K2398" t="s">
        <v>371</v>
      </c>
      <c r="L2398" t="s">
        <v>402</v>
      </c>
      <c r="M2398" t="s">
        <v>9097</v>
      </c>
      <c r="N2398" t="s">
        <v>8658</v>
      </c>
      <c r="O2398">
        <v>0</v>
      </c>
      <c r="P2398">
        <v>0</v>
      </c>
      <c r="Q2398">
        <v>1</v>
      </c>
    </row>
    <row r="2399" spans="1:17" x14ac:dyDescent="0.2">
      <c r="A2399" t="s">
        <v>498</v>
      </c>
      <c r="B2399" t="s">
        <v>134</v>
      </c>
      <c r="C2399" t="s">
        <v>497</v>
      </c>
      <c r="D2399" t="s">
        <v>54</v>
      </c>
      <c r="E2399" t="s">
        <v>1796</v>
      </c>
      <c r="F2399">
        <v>0.193</v>
      </c>
      <c r="G2399">
        <v>0.193</v>
      </c>
      <c r="H2399">
        <v>1</v>
      </c>
      <c r="J2399" t="s">
        <v>39</v>
      </c>
      <c r="K2399" t="s">
        <v>371</v>
      </c>
      <c r="L2399" t="s">
        <v>402</v>
      </c>
      <c r="M2399" t="s">
        <v>9097</v>
      </c>
      <c r="N2399" t="s">
        <v>8656</v>
      </c>
      <c r="O2399">
        <v>0</v>
      </c>
      <c r="P2399">
        <v>0</v>
      </c>
      <c r="Q2399">
        <v>1</v>
      </c>
    </row>
    <row r="2400" spans="1:17" x14ac:dyDescent="0.2">
      <c r="A2400" t="s">
        <v>498</v>
      </c>
      <c r="B2400" t="s">
        <v>134</v>
      </c>
      <c r="C2400" t="s">
        <v>497</v>
      </c>
      <c r="D2400" t="s">
        <v>54</v>
      </c>
      <c r="E2400" t="s">
        <v>1797</v>
      </c>
      <c r="F2400">
        <v>0.193</v>
      </c>
      <c r="G2400">
        <v>0.193</v>
      </c>
      <c r="H2400">
        <v>1</v>
      </c>
      <c r="J2400" t="s">
        <v>39</v>
      </c>
      <c r="K2400" t="s">
        <v>371</v>
      </c>
      <c r="L2400" t="s">
        <v>402</v>
      </c>
      <c r="M2400" t="s">
        <v>9097</v>
      </c>
      <c r="N2400" t="s">
        <v>8657</v>
      </c>
      <c r="O2400">
        <v>0</v>
      </c>
      <c r="P2400">
        <v>0</v>
      </c>
      <c r="Q2400">
        <v>1</v>
      </c>
    </row>
    <row r="2401" spans="1:17" x14ac:dyDescent="0.2">
      <c r="A2401" t="s">
        <v>498</v>
      </c>
      <c r="B2401" t="s">
        <v>134</v>
      </c>
      <c r="C2401" t="s">
        <v>497</v>
      </c>
      <c r="D2401" t="s">
        <v>54</v>
      </c>
      <c r="E2401" t="s">
        <v>1798</v>
      </c>
      <c r="F2401">
        <v>0.312</v>
      </c>
      <c r="G2401">
        <v>0.312</v>
      </c>
      <c r="H2401">
        <v>1</v>
      </c>
      <c r="J2401" t="s">
        <v>39</v>
      </c>
      <c r="K2401" t="s">
        <v>371</v>
      </c>
      <c r="L2401" t="s">
        <v>402</v>
      </c>
      <c r="M2401" t="s">
        <v>9097</v>
      </c>
      <c r="N2401" t="s">
        <v>9119</v>
      </c>
      <c r="O2401">
        <v>0</v>
      </c>
      <c r="P2401">
        <v>0</v>
      </c>
      <c r="Q2401">
        <v>1</v>
      </c>
    </row>
    <row r="2402" spans="1:17" x14ac:dyDescent="0.2">
      <c r="A2402" t="s">
        <v>498</v>
      </c>
      <c r="B2402" t="s">
        <v>134</v>
      </c>
      <c r="C2402" t="s">
        <v>497</v>
      </c>
      <c r="D2402" t="s">
        <v>54</v>
      </c>
      <c r="E2402" t="s">
        <v>1799</v>
      </c>
      <c r="F2402">
        <v>0.22700000000000001</v>
      </c>
      <c r="G2402">
        <v>0.22700000000000001</v>
      </c>
      <c r="H2402">
        <v>1</v>
      </c>
      <c r="J2402" t="s">
        <v>39</v>
      </c>
      <c r="K2402" t="s">
        <v>371</v>
      </c>
      <c r="L2402" t="s">
        <v>402</v>
      </c>
      <c r="M2402" t="s">
        <v>9097</v>
      </c>
      <c r="N2402" t="s">
        <v>9120</v>
      </c>
      <c r="O2402">
        <v>0</v>
      </c>
      <c r="P2402">
        <v>0</v>
      </c>
      <c r="Q2402">
        <v>1</v>
      </c>
    </row>
    <row r="2403" spans="1:17" x14ac:dyDescent="0.2">
      <c r="A2403" t="s">
        <v>498</v>
      </c>
      <c r="B2403" t="s">
        <v>134</v>
      </c>
      <c r="C2403" t="s">
        <v>497</v>
      </c>
      <c r="D2403" t="s">
        <v>54</v>
      </c>
      <c r="E2403" t="s">
        <v>1800</v>
      </c>
      <c r="F2403">
        <v>0.20200000000000001</v>
      </c>
      <c r="G2403">
        <v>0.20200000000000001</v>
      </c>
      <c r="H2403">
        <v>1</v>
      </c>
      <c r="J2403" t="s">
        <v>39</v>
      </c>
      <c r="K2403" t="s">
        <v>371</v>
      </c>
      <c r="L2403" t="s">
        <v>402</v>
      </c>
      <c r="M2403" t="s">
        <v>9097</v>
      </c>
      <c r="N2403" t="s">
        <v>9100</v>
      </c>
      <c r="O2403">
        <v>0</v>
      </c>
      <c r="P2403">
        <v>0</v>
      </c>
      <c r="Q2403">
        <v>1</v>
      </c>
    </row>
    <row r="2404" spans="1:17" x14ac:dyDescent="0.2">
      <c r="A2404" t="s">
        <v>498</v>
      </c>
      <c r="B2404" t="s">
        <v>134</v>
      </c>
      <c r="C2404" t="s">
        <v>497</v>
      </c>
      <c r="D2404" t="s">
        <v>54</v>
      </c>
      <c r="E2404" t="s">
        <v>1801</v>
      </c>
      <c r="F2404">
        <v>0.193</v>
      </c>
      <c r="G2404">
        <v>0.193</v>
      </c>
      <c r="H2404">
        <v>1</v>
      </c>
      <c r="J2404" t="s">
        <v>39</v>
      </c>
      <c r="K2404" t="s">
        <v>371</v>
      </c>
      <c r="L2404" t="s">
        <v>402</v>
      </c>
      <c r="M2404" t="s">
        <v>9097</v>
      </c>
      <c r="N2404" t="s">
        <v>9101</v>
      </c>
      <c r="O2404">
        <v>0</v>
      </c>
      <c r="P2404">
        <v>0</v>
      </c>
      <c r="Q2404">
        <v>1</v>
      </c>
    </row>
    <row r="2405" spans="1:17" x14ac:dyDescent="0.2">
      <c r="A2405" t="s">
        <v>498</v>
      </c>
      <c r="B2405" t="s">
        <v>134</v>
      </c>
      <c r="C2405" t="s">
        <v>497</v>
      </c>
      <c r="D2405" t="s">
        <v>54</v>
      </c>
      <c r="E2405" t="s">
        <v>1802</v>
      </c>
      <c r="F2405">
        <v>0.20200000000000001</v>
      </c>
      <c r="G2405">
        <v>0.20200000000000001</v>
      </c>
      <c r="H2405">
        <v>1</v>
      </c>
      <c r="J2405" t="s">
        <v>39</v>
      </c>
      <c r="K2405" t="s">
        <v>371</v>
      </c>
      <c r="L2405" t="s">
        <v>402</v>
      </c>
      <c r="M2405" t="s">
        <v>9097</v>
      </c>
      <c r="N2405" t="s">
        <v>9102</v>
      </c>
      <c r="O2405">
        <v>0</v>
      </c>
      <c r="P2405">
        <v>0</v>
      </c>
      <c r="Q2405">
        <v>1</v>
      </c>
    </row>
    <row r="2406" spans="1:17" x14ac:dyDescent="0.2">
      <c r="A2406" t="s">
        <v>498</v>
      </c>
      <c r="B2406" t="s">
        <v>134</v>
      </c>
      <c r="C2406" t="s">
        <v>497</v>
      </c>
      <c r="D2406" t="s">
        <v>54</v>
      </c>
      <c r="E2406" t="s">
        <v>1803</v>
      </c>
      <c r="F2406">
        <v>0.28599999999999998</v>
      </c>
      <c r="G2406">
        <v>0.28599999999999998</v>
      </c>
      <c r="H2406">
        <v>1</v>
      </c>
      <c r="J2406" t="s">
        <v>39</v>
      </c>
      <c r="K2406" t="s">
        <v>371</v>
      </c>
      <c r="L2406" t="s">
        <v>402</v>
      </c>
      <c r="M2406" t="s">
        <v>9097</v>
      </c>
      <c r="N2406" t="s">
        <v>9103</v>
      </c>
      <c r="O2406">
        <v>0</v>
      </c>
      <c r="P2406">
        <v>0</v>
      </c>
      <c r="Q2406">
        <v>1</v>
      </c>
    </row>
    <row r="2407" spans="1:17" x14ac:dyDescent="0.2">
      <c r="A2407" t="s">
        <v>498</v>
      </c>
      <c r="B2407" t="s">
        <v>134</v>
      </c>
      <c r="C2407" t="s">
        <v>497</v>
      </c>
      <c r="D2407" t="s">
        <v>54</v>
      </c>
      <c r="E2407" t="s">
        <v>1804</v>
      </c>
      <c r="F2407">
        <v>0.24199999999999999</v>
      </c>
      <c r="G2407">
        <v>0.24199999999999999</v>
      </c>
      <c r="H2407">
        <v>1</v>
      </c>
      <c r="J2407" t="s">
        <v>39</v>
      </c>
      <c r="K2407" t="s">
        <v>371</v>
      </c>
      <c r="L2407" t="s">
        <v>402</v>
      </c>
      <c r="M2407" t="s">
        <v>9097</v>
      </c>
      <c r="N2407" t="s">
        <v>9104</v>
      </c>
      <c r="O2407">
        <v>0</v>
      </c>
      <c r="P2407">
        <v>0</v>
      </c>
      <c r="Q2407">
        <v>1</v>
      </c>
    </row>
    <row r="2408" spans="1:17" x14ac:dyDescent="0.2">
      <c r="A2408" t="s">
        <v>498</v>
      </c>
      <c r="B2408" t="s">
        <v>134</v>
      </c>
      <c r="C2408" t="s">
        <v>497</v>
      </c>
      <c r="D2408" t="s">
        <v>54</v>
      </c>
      <c r="E2408" t="s">
        <v>1805</v>
      </c>
      <c r="F2408">
        <v>0.23499999999999999</v>
      </c>
      <c r="G2408">
        <v>0.23499999999999999</v>
      </c>
      <c r="H2408">
        <v>1</v>
      </c>
      <c r="J2408" t="s">
        <v>39</v>
      </c>
      <c r="K2408" t="s">
        <v>371</v>
      </c>
      <c r="L2408" t="s">
        <v>402</v>
      </c>
      <c r="M2408" t="s">
        <v>9097</v>
      </c>
      <c r="N2408" t="s">
        <v>8981</v>
      </c>
      <c r="O2408">
        <v>0</v>
      </c>
      <c r="P2408">
        <v>0</v>
      </c>
      <c r="Q2408">
        <v>1</v>
      </c>
    </row>
    <row r="2409" spans="1:17" x14ac:dyDescent="0.2">
      <c r="A2409" t="s">
        <v>498</v>
      </c>
      <c r="B2409" t="s">
        <v>134</v>
      </c>
      <c r="C2409" t="s">
        <v>497</v>
      </c>
      <c r="D2409" t="s">
        <v>54</v>
      </c>
      <c r="E2409" t="s">
        <v>1806</v>
      </c>
      <c r="F2409">
        <v>0.32900000000000001</v>
      </c>
      <c r="G2409">
        <v>0.32900000000000001</v>
      </c>
      <c r="H2409">
        <v>1</v>
      </c>
      <c r="J2409" t="s">
        <v>39</v>
      </c>
      <c r="K2409" t="s">
        <v>371</v>
      </c>
      <c r="L2409" t="s">
        <v>402</v>
      </c>
      <c r="M2409" t="s">
        <v>9097</v>
      </c>
      <c r="N2409" t="s">
        <v>8984</v>
      </c>
      <c r="O2409">
        <v>0</v>
      </c>
      <c r="P2409">
        <v>0</v>
      </c>
      <c r="Q2409">
        <v>1</v>
      </c>
    </row>
    <row r="2410" spans="1:17" x14ac:dyDescent="0.2">
      <c r="A2410" t="s">
        <v>498</v>
      </c>
      <c r="B2410" t="s">
        <v>134</v>
      </c>
      <c r="C2410" t="s">
        <v>497</v>
      </c>
      <c r="D2410" t="s">
        <v>54</v>
      </c>
      <c r="E2410" t="s">
        <v>1807</v>
      </c>
      <c r="F2410">
        <v>0.27500000000000002</v>
      </c>
      <c r="G2410">
        <v>0.27500000000000002</v>
      </c>
      <c r="H2410">
        <v>1</v>
      </c>
      <c r="J2410" t="s">
        <v>39</v>
      </c>
      <c r="K2410" t="s">
        <v>371</v>
      </c>
      <c r="L2410" t="s">
        <v>402</v>
      </c>
      <c r="M2410" t="s">
        <v>9097</v>
      </c>
      <c r="N2410" t="s">
        <v>8985</v>
      </c>
      <c r="O2410">
        <v>0</v>
      </c>
      <c r="P2410">
        <v>0</v>
      </c>
      <c r="Q2410">
        <v>1</v>
      </c>
    </row>
    <row r="2411" spans="1:17" x14ac:dyDescent="0.2">
      <c r="A2411" t="s">
        <v>498</v>
      </c>
      <c r="B2411" t="s">
        <v>134</v>
      </c>
      <c r="C2411" t="s">
        <v>497</v>
      </c>
      <c r="D2411" t="s">
        <v>54</v>
      </c>
      <c r="E2411" t="s">
        <v>1808</v>
      </c>
      <c r="F2411">
        <v>0.21</v>
      </c>
      <c r="G2411">
        <v>0.21</v>
      </c>
      <c r="H2411">
        <v>1</v>
      </c>
      <c r="J2411" t="s">
        <v>39</v>
      </c>
      <c r="K2411" t="s">
        <v>371</v>
      </c>
      <c r="L2411" t="s">
        <v>402</v>
      </c>
      <c r="M2411" t="s">
        <v>9097</v>
      </c>
      <c r="N2411" t="s">
        <v>8986</v>
      </c>
      <c r="O2411">
        <v>0</v>
      </c>
      <c r="P2411">
        <v>0</v>
      </c>
      <c r="Q2411">
        <v>1</v>
      </c>
    </row>
    <row r="2412" spans="1:17" x14ac:dyDescent="0.2">
      <c r="A2412" t="s">
        <v>498</v>
      </c>
      <c r="B2412" t="s">
        <v>134</v>
      </c>
      <c r="C2412" t="s">
        <v>497</v>
      </c>
      <c r="D2412" t="s">
        <v>54</v>
      </c>
      <c r="E2412" t="s">
        <v>1809</v>
      </c>
      <c r="F2412">
        <v>0.193</v>
      </c>
      <c r="G2412">
        <v>0.193</v>
      </c>
      <c r="H2412">
        <v>1</v>
      </c>
      <c r="J2412" t="s">
        <v>39</v>
      </c>
      <c r="K2412" t="s">
        <v>371</v>
      </c>
      <c r="L2412" t="s">
        <v>402</v>
      </c>
      <c r="M2412" t="s">
        <v>9097</v>
      </c>
      <c r="N2412" t="s">
        <v>9124</v>
      </c>
      <c r="O2412">
        <v>1E-3</v>
      </c>
      <c r="P2412">
        <v>1E-3</v>
      </c>
      <c r="Q2412">
        <v>1</v>
      </c>
    </row>
    <row r="2413" spans="1:17" x14ac:dyDescent="0.2">
      <c r="A2413" t="s">
        <v>498</v>
      </c>
      <c r="B2413" t="s">
        <v>134</v>
      </c>
      <c r="C2413" t="s">
        <v>497</v>
      </c>
      <c r="D2413" t="s">
        <v>54</v>
      </c>
      <c r="E2413" t="s">
        <v>1810</v>
      </c>
      <c r="F2413">
        <v>0.23300000000000001</v>
      </c>
      <c r="G2413">
        <v>0.23300000000000001</v>
      </c>
      <c r="H2413">
        <v>1</v>
      </c>
      <c r="J2413" t="s">
        <v>39</v>
      </c>
      <c r="K2413" t="s">
        <v>371</v>
      </c>
      <c r="L2413" t="s">
        <v>402</v>
      </c>
      <c r="M2413" t="s">
        <v>9097</v>
      </c>
      <c r="N2413" t="s">
        <v>9125</v>
      </c>
      <c r="O2413">
        <v>1E-3</v>
      </c>
      <c r="P2413">
        <v>1E-3</v>
      </c>
      <c r="Q2413">
        <v>1</v>
      </c>
    </row>
    <row r="2414" spans="1:17" x14ac:dyDescent="0.2">
      <c r="A2414" t="s">
        <v>498</v>
      </c>
      <c r="B2414" t="s">
        <v>134</v>
      </c>
      <c r="C2414" t="s">
        <v>497</v>
      </c>
      <c r="D2414" t="s">
        <v>54</v>
      </c>
      <c r="E2414" t="s">
        <v>1811</v>
      </c>
      <c r="F2414">
        <v>0.27200000000000002</v>
      </c>
      <c r="G2414">
        <v>0.27200000000000002</v>
      </c>
      <c r="H2414">
        <v>1</v>
      </c>
      <c r="J2414" t="s">
        <v>39</v>
      </c>
      <c r="K2414" t="s">
        <v>371</v>
      </c>
      <c r="L2414" t="s">
        <v>402</v>
      </c>
      <c r="M2414" t="s">
        <v>9097</v>
      </c>
      <c r="N2414" t="s">
        <v>9121</v>
      </c>
      <c r="O2414">
        <v>2E-3</v>
      </c>
      <c r="P2414">
        <v>2E-3</v>
      </c>
      <c r="Q2414">
        <v>1</v>
      </c>
    </row>
    <row r="2415" spans="1:17" x14ac:dyDescent="0.2">
      <c r="A2415" t="s">
        <v>498</v>
      </c>
      <c r="B2415" t="s">
        <v>134</v>
      </c>
      <c r="C2415" t="s">
        <v>497</v>
      </c>
      <c r="D2415" t="s">
        <v>54</v>
      </c>
      <c r="E2415" t="s">
        <v>1812</v>
      </c>
      <c r="F2415">
        <v>0.19600000000000001</v>
      </c>
      <c r="G2415">
        <v>0.19600000000000001</v>
      </c>
      <c r="H2415">
        <v>1</v>
      </c>
      <c r="J2415" t="s">
        <v>39</v>
      </c>
      <c r="K2415" t="s">
        <v>371</v>
      </c>
      <c r="L2415" t="s">
        <v>402</v>
      </c>
      <c r="M2415" t="s">
        <v>9097</v>
      </c>
      <c r="N2415" t="s">
        <v>9122</v>
      </c>
      <c r="O2415">
        <v>2E-3</v>
      </c>
      <c r="P2415">
        <v>2E-3</v>
      </c>
      <c r="Q2415">
        <v>1</v>
      </c>
    </row>
    <row r="2416" spans="1:17" x14ac:dyDescent="0.2">
      <c r="A2416" t="s">
        <v>498</v>
      </c>
      <c r="B2416" t="s">
        <v>134</v>
      </c>
      <c r="C2416" t="s">
        <v>497</v>
      </c>
      <c r="D2416" t="s">
        <v>54</v>
      </c>
      <c r="E2416" t="s">
        <v>1813</v>
      </c>
      <c r="F2416">
        <v>0.19500000000000001</v>
      </c>
      <c r="G2416">
        <v>0.19500000000000001</v>
      </c>
      <c r="H2416">
        <v>1</v>
      </c>
      <c r="J2416" t="s">
        <v>39</v>
      </c>
      <c r="K2416" t="s">
        <v>371</v>
      </c>
      <c r="L2416" t="s">
        <v>402</v>
      </c>
      <c r="M2416" t="s">
        <v>9097</v>
      </c>
      <c r="N2416" t="s">
        <v>9107</v>
      </c>
      <c r="O2416">
        <v>0</v>
      </c>
      <c r="P2416">
        <v>0</v>
      </c>
      <c r="Q2416">
        <v>1</v>
      </c>
    </row>
    <row r="2417" spans="1:17" x14ac:dyDescent="0.2">
      <c r="A2417" t="s">
        <v>498</v>
      </c>
      <c r="B2417" t="s">
        <v>134</v>
      </c>
      <c r="C2417" t="s">
        <v>497</v>
      </c>
      <c r="D2417" t="s">
        <v>54</v>
      </c>
      <c r="E2417" t="s">
        <v>1814</v>
      </c>
      <c r="F2417">
        <v>0.19400000000000001</v>
      </c>
      <c r="G2417">
        <v>0.19400000000000001</v>
      </c>
      <c r="H2417">
        <v>1</v>
      </c>
      <c r="J2417" t="s">
        <v>39</v>
      </c>
      <c r="K2417" t="s">
        <v>371</v>
      </c>
      <c r="L2417" t="s">
        <v>402</v>
      </c>
      <c r="M2417" t="s">
        <v>9097</v>
      </c>
      <c r="N2417" t="s">
        <v>9108</v>
      </c>
      <c r="O2417">
        <v>0</v>
      </c>
      <c r="P2417">
        <v>0</v>
      </c>
      <c r="Q2417">
        <v>1</v>
      </c>
    </row>
    <row r="2418" spans="1:17" x14ac:dyDescent="0.2">
      <c r="A2418" t="s">
        <v>498</v>
      </c>
      <c r="B2418" t="s">
        <v>134</v>
      </c>
      <c r="C2418" t="s">
        <v>497</v>
      </c>
      <c r="D2418" t="s">
        <v>54</v>
      </c>
      <c r="E2418" t="s">
        <v>1815</v>
      </c>
      <c r="F2418">
        <v>0.193</v>
      </c>
      <c r="G2418">
        <v>0.193</v>
      </c>
      <c r="H2418">
        <v>1</v>
      </c>
      <c r="J2418" t="s">
        <v>39</v>
      </c>
      <c r="K2418" t="s">
        <v>371</v>
      </c>
      <c r="L2418" t="s">
        <v>402</v>
      </c>
      <c r="M2418" t="s">
        <v>9097</v>
      </c>
      <c r="N2418" t="s">
        <v>9109</v>
      </c>
      <c r="O2418">
        <v>0</v>
      </c>
      <c r="P2418">
        <v>0</v>
      </c>
      <c r="Q2418">
        <v>1</v>
      </c>
    </row>
    <row r="2419" spans="1:17" x14ac:dyDescent="0.2">
      <c r="A2419" t="s">
        <v>498</v>
      </c>
      <c r="B2419" t="s">
        <v>134</v>
      </c>
      <c r="C2419" t="s">
        <v>497</v>
      </c>
      <c r="D2419" t="s">
        <v>54</v>
      </c>
      <c r="E2419" t="s">
        <v>1816</v>
      </c>
      <c r="F2419">
        <v>0.193</v>
      </c>
      <c r="G2419">
        <v>0.193</v>
      </c>
      <c r="H2419">
        <v>1</v>
      </c>
      <c r="J2419" t="s">
        <v>39</v>
      </c>
      <c r="K2419" t="s">
        <v>371</v>
      </c>
      <c r="L2419" t="s">
        <v>402</v>
      </c>
      <c r="M2419" t="s">
        <v>9097</v>
      </c>
      <c r="N2419" t="s">
        <v>9123</v>
      </c>
      <c r="O2419">
        <v>0</v>
      </c>
      <c r="P2419">
        <v>0</v>
      </c>
      <c r="Q2419">
        <v>1</v>
      </c>
    </row>
    <row r="2420" spans="1:17" x14ac:dyDescent="0.2">
      <c r="A2420" t="s">
        <v>498</v>
      </c>
      <c r="B2420" t="s">
        <v>134</v>
      </c>
      <c r="C2420" t="s">
        <v>497</v>
      </c>
      <c r="D2420" t="s">
        <v>54</v>
      </c>
      <c r="E2420" t="s">
        <v>1817</v>
      </c>
      <c r="F2420">
        <v>0.19600000000000001</v>
      </c>
      <c r="G2420">
        <v>0.19600000000000001</v>
      </c>
      <c r="H2420">
        <v>1</v>
      </c>
      <c r="J2420" t="s">
        <v>39</v>
      </c>
      <c r="K2420" t="s">
        <v>371</v>
      </c>
      <c r="L2420" t="s">
        <v>402</v>
      </c>
      <c r="M2420" t="s">
        <v>9097</v>
      </c>
      <c r="N2420" t="s">
        <v>9110</v>
      </c>
      <c r="O2420">
        <v>0</v>
      </c>
      <c r="P2420">
        <v>0</v>
      </c>
      <c r="Q2420">
        <v>1</v>
      </c>
    </row>
    <row r="2421" spans="1:17" x14ac:dyDescent="0.2">
      <c r="A2421" t="s">
        <v>498</v>
      </c>
      <c r="B2421" t="s">
        <v>134</v>
      </c>
      <c r="C2421" t="s">
        <v>497</v>
      </c>
      <c r="D2421" t="s">
        <v>54</v>
      </c>
      <c r="E2421" t="s">
        <v>1818</v>
      </c>
      <c r="F2421">
        <v>0.19700000000000001</v>
      </c>
      <c r="G2421">
        <v>0.19700000000000001</v>
      </c>
      <c r="H2421">
        <v>1</v>
      </c>
      <c r="J2421" t="s">
        <v>39</v>
      </c>
      <c r="K2421" t="s">
        <v>371</v>
      </c>
      <c r="L2421" t="s">
        <v>402</v>
      </c>
      <c r="M2421" t="s">
        <v>9097</v>
      </c>
      <c r="N2421" t="s">
        <v>9111</v>
      </c>
      <c r="O2421">
        <v>0</v>
      </c>
      <c r="P2421">
        <v>0</v>
      </c>
      <c r="Q2421">
        <v>1</v>
      </c>
    </row>
    <row r="2422" spans="1:17" x14ac:dyDescent="0.2">
      <c r="A2422" t="s">
        <v>498</v>
      </c>
      <c r="B2422" t="s">
        <v>134</v>
      </c>
      <c r="C2422" t="s">
        <v>497</v>
      </c>
      <c r="D2422" t="s">
        <v>54</v>
      </c>
      <c r="E2422" t="s">
        <v>1819</v>
      </c>
      <c r="F2422">
        <v>0.20899999999999999</v>
      </c>
      <c r="G2422">
        <v>0.20899999999999999</v>
      </c>
      <c r="H2422">
        <v>1</v>
      </c>
      <c r="J2422" t="s">
        <v>39</v>
      </c>
      <c r="K2422" t="s">
        <v>371</v>
      </c>
      <c r="L2422" t="s">
        <v>402</v>
      </c>
      <c r="M2422" t="s">
        <v>9097</v>
      </c>
      <c r="N2422" t="s">
        <v>9112</v>
      </c>
      <c r="O2422">
        <v>0</v>
      </c>
      <c r="P2422">
        <v>0</v>
      </c>
      <c r="Q2422">
        <v>1</v>
      </c>
    </row>
    <row r="2423" spans="1:17" x14ac:dyDescent="0.2">
      <c r="A2423" t="s">
        <v>498</v>
      </c>
      <c r="B2423" t="s">
        <v>134</v>
      </c>
      <c r="C2423" t="s">
        <v>497</v>
      </c>
      <c r="D2423" t="s">
        <v>54</v>
      </c>
      <c r="E2423" t="s">
        <v>1820</v>
      </c>
      <c r="F2423">
        <v>0.2</v>
      </c>
      <c r="G2423">
        <v>0.2</v>
      </c>
      <c r="H2423">
        <v>1</v>
      </c>
      <c r="J2423" t="s">
        <v>39</v>
      </c>
      <c r="K2423" t="s">
        <v>371</v>
      </c>
      <c r="L2423" t="s">
        <v>402</v>
      </c>
      <c r="M2423" t="s">
        <v>9097</v>
      </c>
      <c r="N2423" t="s">
        <v>9113</v>
      </c>
      <c r="O2423">
        <v>0</v>
      </c>
      <c r="P2423">
        <v>0</v>
      </c>
      <c r="Q2423">
        <v>1</v>
      </c>
    </row>
    <row r="2424" spans="1:17" x14ac:dyDescent="0.2">
      <c r="A2424" t="s">
        <v>498</v>
      </c>
      <c r="B2424" t="s">
        <v>134</v>
      </c>
      <c r="C2424" t="s">
        <v>497</v>
      </c>
      <c r="D2424" t="s">
        <v>54</v>
      </c>
      <c r="E2424" t="s">
        <v>1821</v>
      </c>
      <c r="F2424">
        <v>0.193</v>
      </c>
      <c r="G2424">
        <v>0.193</v>
      </c>
      <c r="H2424">
        <v>1</v>
      </c>
      <c r="J2424" t="s">
        <v>39</v>
      </c>
      <c r="K2424" t="s">
        <v>371</v>
      </c>
      <c r="L2424" t="s">
        <v>402</v>
      </c>
      <c r="M2424" t="s">
        <v>9097</v>
      </c>
      <c r="N2424" t="s">
        <v>9114</v>
      </c>
      <c r="O2424">
        <v>0</v>
      </c>
      <c r="P2424">
        <v>0</v>
      </c>
      <c r="Q2424">
        <v>1</v>
      </c>
    </row>
    <row r="2425" spans="1:17" x14ac:dyDescent="0.2">
      <c r="A2425" t="s">
        <v>498</v>
      </c>
      <c r="B2425" t="s">
        <v>134</v>
      </c>
      <c r="C2425" t="s">
        <v>497</v>
      </c>
      <c r="D2425" t="s">
        <v>54</v>
      </c>
      <c r="E2425" t="s">
        <v>1822</v>
      </c>
      <c r="F2425">
        <v>0.193</v>
      </c>
      <c r="G2425">
        <v>0.193</v>
      </c>
      <c r="H2425">
        <v>1</v>
      </c>
      <c r="J2425" t="s">
        <v>39</v>
      </c>
      <c r="K2425" t="s">
        <v>371</v>
      </c>
      <c r="L2425" t="s">
        <v>402</v>
      </c>
      <c r="M2425" t="s">
        <v>9097</v>
      </c>
      <c r="N2425" t="s">
        <v>9126</v>
      </c>
      <c r="O2425">
        <v>0</v>
      </c>
      <c r="P2425">
        <v>0</v>
      </c>
      <c r="Q2425">
        <v>1</v>
      </c>
    </row>
    <row r="2426" spans="1:17" x14ac:dyDescent="0.2">
      <c r="A2426" t="s">
        <v>498</v>
      </c>
      <c r="B2426" t="s">
        <v>134</v>
      </c>
      <c r="C2426" t="s">
        <v>497</v>
      </c>
      <c r="D2426" t="s">
        <v>54</v>
      </c>
      <c r="E2426" t="s">
        <v>1823</v>
      </c>
      <c r="F2426">
        <v>0.19900000000000001</v>
      </c>
      <c r="G2426">
        <v>0.19900000000000001</v>
      </c>
      <c r="H2426">
        <v>1</v>
      </c>
      <c r="J2426" t="s">
        <v>39</v>
      </c>
      <c r="K2426" t="s">
        <v>371</v>
      </c>
      <c r="L2426" t="s">
        <v>402</v>
      </c>
      <c r="M2426" t="s">
        <v>9097</v>
      </c>
      <c r="N2426" t="s">
        <v>9115</v>
      </c>
      <c r="O2426">
        <v>0</v>
      </c>
      <c r="P2426">
        <v>0</v>
      </c>
      <c r="Q2426">
        <v>1</v>
      </c>
    </row>
    <row r="2427" spans="1:17" x14ac:dyDescent="0.2">
      <c r="A2427" t="s">
        <v>498</v>
      </c>
      <c r="B2427" t="s">
        <v>134</v>
      </c>
      <c r="C2427" t="s">
        <v>497</v>
      </c>
      <c r="D2427" t="s">
        <v>54</v>
      </c>
      <c r="E2427" t="s">
        <v>1824</v>
      </c>
      <c r="F2427">
        <v>0.20100000000000001</v>
      </c>
      <c r="G2427">
        <v>0.20100000000000001</v>
      </c>
      <c r="H2427">
        <v>1</v>
      </c>
      <c r="J2427" t="s">
        <v>39</v>
      </c>
      <c r="K2427" t="s">
        <v>371</v>
      </c>
      <c r="L2427" t="s">
        <v>402</v>
      </c>
      <c r="M2427" t="s">
        <v>9097</v>
      </c>
      <c r="N2427" t="s">
        <v>9116</v>
      </c>
      <c r="O2427">
        <v>0</v>
      </c>
      <c r="P2427">
        <v>0</v>
      </c>
      <c r="Q2427">
        <v>1</v>
      </c>
    </row>
    <row r="2428" spans="1:17" x14ac:dyDescent="0.2">
      <c r="A2428" t="s">
        <v>498</v>
      </c>
      <c r="B2428" t="s">
        <v>134</v>
      </c>
      <c r="C2428" t="s">
        <v>497</v>
      </c>
      <c r="D2428" t="s">
        <v>54</v>
      </c>
      <c r="E2428" t="s">
        <v>1825</v>
      </c>
      <c r="F2428">
        <v>0.20200000000000001</v>
      </c>
      <c r="G2428">
        <v>0.20200000000000001</v>
      </c>
      <c r="H2428">
        <v>1</v>
      </c>
      <c r="J2428" t="s">
        <v>39</v>
      </c>
      <c r="K2428" t="s">
        <v>371</v>
      </c>
      <c r="L2428" t="s">
        <v>402</v>
      </c>
      <c r="M2428" t="s">
        <v>9097</v>
      </c>
      <c r="N2428" t="s">
        <v>9117</v>
      </c>
      <c r="O2428">
        <v>0</v>
      </c>
      <c r="P2428">
        <v>0</v>
      </c>
      <c r="Q2428">
        <v>1</v>
      </c>
    </row>
    <row r="2429" spans="1:17" x14ac:dyDescent="0.2">
      <c r="A2429" t="s">
        <v>498</v>
      </c>
      <c r="B2429" t="s">
        <v>134</v>
      </c>
      <c r="C2429" t="s">
        <v>497</v>
      </c>
      <c r="D2429" t="s">
        <v>54</v>
      </c>
      <c r="E2429" t="s">
        <v>1826</v>
      </c>
      <c r="F2429">
        <v>0.193</v>
      </c>
      <c r="G2429">
        <v>0.193</v>
      </c>
      <c r="H2429">
        <v>1</v>
      </c>
      <c r="J2429" t="s">
        <v>39</v>
      </c>
      <c r="K2429" t="s">
        <v>371</v>
      </c>
      <c r="L2429" t="s">
        <v>402</v>
      </c>
      <c r="M2429" t="s">
        <v>9097</v>
      </c>
      <c r="N2429" t="s">
        <v>9118</v>
      </c>
      <c r="O2429">
        <v>0</v>
      </c>
      <c r="P2429">
        <v>0</v>
      </c>
      <c r="Q2429">
        <v>1</v>
      </c>
    </row>
    <row r="2430" spans="1:17" x14ac:dyDescent="0.2">
      <c r="A2430" t="s">
        <v>498</v>
      </c>
      <c r="B2430" t="s">
        <v>134</v>
      </c>
      <c r="C2430" t="s">
        <v>497</v>
      </c>
      <c r="D2430" t="s">
        <v>54</v>
      </c>
      <c r="E2430" t="s">
        <v>1827</v>
      </c>
      <c r="F2430">
        <v>0.23</v>
      </c>
      <c r="G2430">
        <v>0.23</v>
      </c>
      <c r="H2430">
        <v>1</v>
      </c>
      <c r="J2430" t="s">
        <v>39</v>
      </c>
      <c r="K2430" t="s">
        <v>371</v>
      </c>
      <c r="L2430" t="s">
        <v>402</v>
      </c>
      <c r="M2430" t="s">
        <v>9097</v>
      </c>
      <c r="N2430" t="s">
        <v>8982</v>
      </c>
      <c r="O2430">
        <v>0</v>
      </c>
      <c r="P2430">
        <v>0</v>
      </c>
      <c r="Q2430">
        <v>1</v>
      </c>
    </row>
    <row r="2431" spans="1:17" x14ac:dyDescent="0.2">
      <c r="A2431" t="s">
        <v>498</v>
      </c>
      <c r="B2431" t="s">
        <v>134</v>
      </c>
      <c r="C2431" t="s">
        <v>497</v>
      </c>
      <c r="D2431" t="s">
        <v>54</v>
      </c>
      <c r="E2431" t="s">
        <v>1828</v>
      </c>
      <c r="F2431">
        <v>0.20899999999999999</v>
      </c>
      <c r="G2431">
        <v>0.20899999999999999</v>
      </c>
      <c r="H2431">
        <v>1</v>
      </c>
      <c r="J2431" t="s">
        <v>39</v>
      </c>
      <c r="K2431" t="s">
        <v>371</v>
      </c>
      <c r="L2431" t="s">
        <v>402</v>
      </c>
      <c r="M2431" t="s">
        <v>9097</v>
      </c>
      <c r="N2431" t="s">
        <v>8987</v>
      </c>
      <c r="O2431">
        <v>0</v>
      </c>
      <c r="P2431">
        <v>0</v>
      </c>
      <c r="Q2431">
        <v>1</v>
      </c>
    </row>
    <row r="2432" spans="1:17" x14ac:dyDescent="0.2">
      <c r="A2432" t="s">
        <v>498</v>
      </c>
      <c r="B2432" t="s">
        <v>134</v>
      </c>
      <c r="C2432" t="s">
        <v>497</v>
      </c>
      <c r="D2432" t="s">
        <v>54</v>
      </c>
      <c r="E2432" t="s">
        <v>1829</v>
      </c>
      <c r="F2432">
        <v>0.19500000000000001</v>
      </c>
      <c r="G2432">
        <v>0.19500000000000001</v>
      </c>
      <c r="H2432">
        <v>1</v>
      </c>
      <c r="J2432" t="s">
        <v>39</v>
      </c>
      <c r="K2432" t="s">
        <v>371</v>
      </c>
      <c r="L2432" t="s">
        <v>402</v>
      </c>
      <c r="M2432" t="s">
        <v>9097</v>
      </c>
      <c r="N2432" t="s">
        <v>8988</v>
      </c>
      <c r="O2432">
        <v>0</v>
      </c>
      <c r="P2432">
        <v>0</v>
      </c>
      <c r="Q2432">
        <v>1</v>
      </c>
    </row>
    <row r="2433" spans="1:17" x14ac:dyDescent="0.2">
      <c r="A2433" t="s">
        <v>498</v>
      </c>
      <c r="B2433" t="s">
        <v>134</v>
      </c>
      <c r="C2433" t="s">
        <v>497</v>
      </c>
      <c r="D2433" t="s">
        <v>54</v>
      </c>
      <c r="E2433" t="s">
        <v>1830</v>
      </c>
      <c r="F2433">
        <v>0.19800000000000001</v>
      </c>
      <c r="G2433">
        <v>0.19800000000000001</v>
      </c>
      <c r="H2433">
        <v>1</v>
      </c>
      <c r="J2433" t="s">
        <v>39</v>
      </c>
      <c r="K2433" t="s">
        <v>371</v>
      </c>
      <c r="L2433" t="s">
        <v>402</v>
      </c>
      <c r="M2433" t="s">
        <v>9097</v>
      </c>
      <c r="N2433" t="s">
        <v>8989</v>
      </c>
      <c r="O2433">
        <v>0</v>
      </c>
      <c r="P2433">
        <v>0</v>
      </c>
      <c r="Q2433">
        <v>1</v>
      </c>
    </row>
    <row r="2434" spans="1:17" x14ac:dyDescent="0.2">
      <c r="A2434" t="s">
        <v>498</v>
      </c>
      <c r="B2434" t="s">
        <v>134</v>
      </c>
      <c r="C2434" t="s">
        <v>497</v>
      </c>
      <c r="D2434" t="s">
        <v>54</v>
      </c>
      <c r="E2434" t="s">
        <v>1831</v>
      </c>
      <c r="F2434">
        <v>0.21</v>
      </c>
      <c r="G2434">
        <v>0.21</v>
      </c>
      <c r="H2434">
        <v>1</v>
      </c>
      <c r="J2434" t="s">
        <v>39</v>
      </c>
      <c r="K2434" t="s">
        <v>371</v>
      </c>
      <c r="L2434" t="s">
        <v>402</v>
      </c>
      <c r="M2434" t="s">
        <v>9097</v>
      </c>
      <c r="N2434" t="s">
        <v>9127</v>
      </c>
      <c r="O2434">
        <v>0</v>
      </c>
      <c r="P2434">
        <v>0</v>
      </c>
      <c r="Q2434">
        <v>1</v>
      </c>
    </row>
    <row r="2435" spans="1:17" x14ac:dyDescent="0.2">
      <c r="A2435" t="s">
        <v>498</v>
      </c>
      <c r="B2435" t="s">
        <v>134</v>
      </c>
      <c r="C2435" t="s">
        <v>497</v>
      </c>
      <c r="D2435" t="s">
        <v>54</v>
      </c>
      <c r="E2435" t="s">
        <v>1832</v>
      </c>
      <c r="F2435">
        <v>0.20799999999999999</v>
      </c>
      <c r="G2435">
        <v>0.20799999999999999</v>
      </c>
      <c r="H2435">
        <v>1</v>
      </c>
      <c r="J2435" t="s">
        <v>39</v>
      </c>
      <c r="K2435" t="s">
        <v>371</v>
      </c>
      <c r="L2435" t="s">
        <v>402</v>
      </c>
      <c r="M2435" t="s">
        <v>9097</v>
      </c>
      <c r="N2435" t="s">
        <v>9128</v>
      </c>
      <c r="O2435">
        <v>1E-3</v>
      </c>
      <c r="P2435">
        <v>1E-3</v>
      </c>
      <c r="Q2435">
        <v>1</v>
      </c>
    </row>
    <row r="2436" spans="1:17" x14ac:dyDescent="0.2">
      <c r="A2436" t="s">
        <v>498</v>
      </c>
      <c r="B2436" t="s">
        <v>134</v>
      </c>
      <c r="C2436" t="s">
        <v>497</v>
      </c>
      <c r="D2436" t="s">
        <v>54</v>
      </c>
      <c r="E2436" t="s">
        <v>1833</v>
      </c>
      <c r="F2436">
        <v>0.20200000000000001</v>
      </c>
      <c r="G2436">
        <v>0.20200000000000001</v>
      </c>
      <c r="H2436">
        <v>1</v>
      </c>
      <c r="J2436" t="s">
        <v>39</v>
      </c>
      <c r="K2436" t="s">
        <v>371</v>
      </c>
      <c r="L2436" t="s">
        <v>402</v>
      </c>
      <c r="M2436" t="s">
        <v>9097</v>
      </c>
      <c r="N2436" t="s">
        <v>9129</v>
      </c>
      <c r="O2436">
        <v>1E-3</v>
      </c>
      <c r="P2436">
        <v>1E-3</v>
      </c>
      <c r="Q2436">
        <v>1</v>
      </c>
    </row>
    <row r="2437" spans="1:17" x14ac:dyDescent="0.2">
      <c r="A2437" t="s">
        <v>498</v>
      </c>
      <c r="B2437" t="s">
        <v>134</v>
      </c>
      <c r="C2437" t="s">
        <v>497</v>
      </c>
      <c r="D2437" t="s">
        <v>54</v>
      </c>
      <c r="E2437" t="s">
        <v>1834</v>
      </c>
      <c r="F2437">
        <v>0.20300000000000001</v>
      </c>
      <c r="G2437">
        <v>0.20300000000000001</v>
      </c>
      <c r="H2437">
        <v>1</v>
      </c>
      <c r="J2437" t="s">
        <v>39</v>
      </c>
      <c r="K2437" t="s">
        <v>371</v>
      </c>
      <c r="L2437" t="s">
        <v>402</v>
      </c>
      <c r="M2437" t="s">
        <v>9097</v>
      </c>
      <c r="N2437" t="s">
        <v>9130</v>
      </c>
      <c r="O2437">
        <v>1E-3</v>
      </c>
      <c r="P2437">
        <v>1E-3</v>
      </c>
      <c r="Q2437">
        <v>1</v>
      </c>
    </row>
    <row r="2438" spans="1:17" x14ac:dyDescent="0.2">
      <c r="A2438" t="s">
        <v>498</v>
      </c>
      <c r="B2438" t="s">
        <v>134</v>
      </c>
      <c r="C2438" t="s">
        <v>497</v>
      </c>
      <c r="D2438" t="s">
        <v>54</v>
      </c>
      <c r="E2438" t="s">
        <v>1835</v>
      </c>
      <c r="F2438">
        <v>0.26500000000000001</v>
      </c>
      <c r="G2438">
        <v>0.26500000000000001</v>
      </c>
      <c r="H2438">
        <v>1</v>
      </c>
      <c r="J2438" t="s">
        <v>39</v>
      </c>
      <c r="K2438" t="s">
        <v>371</v>
      </c>
      <c r="L2438" t="s">
        <v>402</v>
      </c>
      <c r="M2438" t="s">
        <v>9097</v>
      </c>
      <c r="N2438" t="s">
        <v>9131</v>
      </c>
      <c r="O2438">
        <v>1E-3</v>
      </c>
      <c r="P2438">
        <v>1E-3</v>
      </c>
      <c r="Q2438">
        <v>1</v>
      </c>
    </row>
    <row r="2439" spans="1:17" x14ac:dyDescent="0.2">
      <c r="A2439" t="s">
        <v>498</v>
      </c>
      <c r="B2439" t="s">
        <v>134</v>
      </c>
      <c r="C2439" t="s">
        <v>497</v>
      </c>
      <c r="D2439" t="s">
        <v>54</v>
      </c>
      <c r="E2439" t="s">
        <v>1836</v>
      </c>
      <c r="F2439">
        <v>0.20899999999999999</v>
      </c>
      <c r="G2439">
        <v>0.20899999999999999</v>
      </c>
      <c r="H2439">
        <v>1</v>
      </c>
      <c r="J2439" t="s">
        <v>39</v>
      </c>
      <c r="K2439" t="s">
        <v>371</v>
      </c>
      <c r="L2439" t="s">
        <v>402</v>
      </c>
      <c r="M2439" t="s">
        <v>9097</v>
      </c>
      <c r="N2439" t="s">
        <v>9132</v>
      </c>
      <c r="O2439">
        <v>1E-3</v>
      </c>
      <c r="P2439">
        <v>1E-3</v>
      </c>
      <c r="Q2439">
        <v>1</v>
      </c>
    </row>
    <row r="2440" spans="1:17" x14ac:dyDescent="0.2">
      <c r="A2440" t="s">
        <v>498</v>
      </c>
      <c r="B2440" t="s">
        <v>134</v>
      </c>
      <c r="C2440" t="s">
        <v>497</v>
      </c>
      <c r="D2440" t="s">
        <v>54</v>
      </c>
      <c r="E2440" t="s">
        <v>1837</v>
      </c>
      <c r="F2440">
        <v>0.19500000000000001</v>
      </c>
      <c r="G2440">
        <v>0.19500000000000001</v>
      </c>
      <c r="H2440">
        <v>1</v>
      </c>
      <c r="J2440" t="s">
        <v>39</v>
      </c>
      <c r="K2440" t="s">
        <v>371</v>
      </c>
      <c r="L2440" t="s">
        <v>402</v>
      </c>
      <c r="M2440" t="s">
        <v>9097</v>
      </c>
      <c r="N2440" t="s">
        <v>9134</v>
      </c>
      <c r="O2440">
        <v>0</v>
      </c>
      <c r="P2440">
        <v>0</v>
      </c>
      <c r="Q2440">
        <v>1</v>
      </c>
    </row>
    <row r="2441" spans="1:17" x14ac:dyDescent="0.2">
      <c r="A2441" t="s">
        <v>498</v>
      </c>
      <c r="B2441" t="s">
        <v>134</v>
      </c>
      <c r="C2441" t="s">
        <v>497</v>
      </c>
      <c r="D2441" t="s">
        <v>54</v>
      </c>
      <c r="E2441" t="s">
        <v>1838</v>
      </c>
      <c r="F2441">
        <v>0.27900000000000003</v>
      </c>
      <c r="G2441">
        <v>0.27900000000000003</v>
      </c>
      <c r="H2441">
        <v>1</v>
      </c>
      <c r="J2441" t="s">
        <v>39</v>
      </c>
      <c r="K2441" t="s">
        <v>371</v>
      </c>
      <c r="L2441" t="s">
        <v>402</v>
      </c>
      <c r="M2441" t="s">
        <v>9097</v>
      </c>
      <c r="N2441" t="s">
        <v>501</v>
      </c>
      <c r="O2441">
        <v>0</v>
      </c>
      <c r="P2441">
        <v>0</v>
      </c>
      <c r="Q2441">
        <v>1</v>
      </c>
    </row>
    <row r="2442" spans="1:17" x14ac:dyDescent="0.2">
      <c r="A2442" t="s">
        <v>498</v>
      </c>
      <c r="B2442" t="s">
        <v>134</v>
      </c>
      <c r="C2442" t="s">
        <v>497</v>
      </c>
      <c r="D2442" t="s">
        <v>54</v>
      </c>
      <c r="E2442" t="s">
        <v>1839</v>
      </c>
      <c r="F2442">
        <v>0.245</v>
      </c>
      <c r="G2442">
        <v>0.245</v>
      </c>
      <c r="H2442">
        <v>1</v>
      </c>
      <c r="J2442" t="s">
        <v>39</v>
      </c>
      <c r="K2442" t="s">
        <v>371</v>
      </c>
      <c r="L2442" t="s">
        <v>401</v>
      </c>
      <c r="M2442" t="s">
        <v>9098</v>
      </c>
      <c r="N2442" t="s">
        <v>8249</v>
      </c>
      <c r="O2442">
        <v>0</v>
      </c>
      <c r="P2442">
        <v>0</v>
      </c>
      <c r="Q2442">
        <v>1</v>
      </c>
    </row>
    <row r="2443" spans="1:17" x14ac:dyDescent="0.2">
      <c r="A2443" t="s">
        <v>498</v>
      </c>
      <c r="B2443" t="s">
        <v>134</v>
      </c>
      <c r="C2443" t="s">
        <v>497</v>
      </c>
      <c r="D2443" t="s">
        <v>54</v>
      </c>
      <c r="E2443" t="s">
        <v>1840</v>
      </c>
      <c r="F2443">
        <v>0.20899999999999999</v>
      </c>
      <c r="G2443">
        <v>0.20899999999999999</v>
      </c>
      <c r="H2443">
        <v>1</v>
      </c>
      <c r="J2443" t="s">
        <v>39</v>
      </c>
      <c r="K2443" t="s">
        <v>371</v>
      </c>
      <c r="L2443" t="s">
        <v>401</v>
      </c>
      <c r="M2443" t="s">
        <v>9098</v>
      </c>
      <c r="N2443" t="s">
        <v>8983</v>
      </c>
      <c r="O2443">
        <v>0</v>
      </c>
      <c r="P2443">
        <v>0</v>
      </c>
      <c r="Q2443">
        <v>1</v>
      </c>
    </row>
    <row r="2444" spans="1:17" x14ac:dyDescent="0.2">
      <c r="A2444" t="s">
        <v>498</v>
      </c>
      <c r="B2444" t="s">
        <v>134</v>
      </c>
      <c r="C2444" t="s">
        <v>497</v>
      </c>
      <c r="D2444" t="s">
        <v>54</v>
      </c>
      <c r="E2444" t="s">
        <v>1841</v>
      </c>
      <c r="F2444">
        <v>0.193</v>
      </c>
      <c r="G2444">
        <v>0.193</v>
      </c>
      <c r="H2444">
        <v>1</v>
      </c>
      <c r="J2444" t="s">
        <v>39</v>
      </c>
      <c r="K2444" t="s">
        <v>371</v>
      </c>
      <c r="L2444" t="s">
        <v>401</v>
      </c>
      <c r="M2444" t="s">
        <v>9098</v>
      </c>
      <c r="N2444" t="s">
        <v>8250</v>
      </c>
      <c r="O2444">
        <v>0</v>
      </c>
      <c r="P2444">
        <v>0</v>
      </c>
      <c r="Q2444">
        <v>1</v>
      </c>
    </row>
    <row r="2445" spans="1:17" x14ac:dyDescent="0.2">
      <c r="A2445" t="s">
        <v>498</v>
      </c>
      <c r="B2445" t="s">
        <v>134</v>
      </c>
      <c r="C2445" t="s">
        <v>497</v>
      </c>
      <c r="D2445" t="s">
        <v>54</v>
      </c>
      <c r="E2445" t="s">
        <v>1842</v>
      </c>
      <c r="F2445">
        <v>0.193</v>
      </c>
      <c r="G2445">
        <v>0.193</v>
      </c>
      <c r="H2445">
        <v>1</v>
      </c>
      <c r="J2445" t="s">
        <v>39</v>
      </c>
      <c r="K2445" t="s">
        <v>371</v>
      </c>
      <c r="L2445" t="s">
        <v>401</v>
      </c>
      <c r="M2445" t="s">
        <v>9098</v>
      </c>
      <c r="N2445" t="s">
        <v>8251</v>
      </c>
      <c r="O2445">
        <v>0</v>
      </c>
      <c r="P2445">
        <v>0</v>
      </c>
      <c r="Q2445">
        <v>1</v>
      </c>
    </row>
    <row r="2446" spans="1:17" x14ac:dyDescent="0.2">
      <c r="A2446" t="s">
        <v>498</v>
      </c>
      <c r="B2446" t="s">
        <v>134</v>
      </c>
      <c r="C2446" t="s">
        <v>497</v>
      </c>
      <c r="D2446" t="s">
        <v>54</v>
      </c>
      <c r="E2446" t="s">
        <v>1843</v>
      </c>
      <c r="F2446">
        <v>0.26600000000000001</v>
      </c>
      <c r="G2446">
        <v>0.26600000000000001</v>
      </c>
      <c r="H2446">
        <v>1</v>
      </c>
      <c r="J2446" t="s">
        <v>39</v>
      </c>
      <c r="K2446" t="s">
        <v>371</v>
      </c>
      <c r="L2446" t="s">
        <v>401</v>
      </c>
      <c r="M2446" t="s">
        <v>9098</v>
      </c>
      <c r="N2446" t="s">
        <v>8252</v>
      </c>
      <c r="O2446">
        <v>0</v>
      </c>
      <c r="P2446">
        <v>0</v>
      </c>
      <c r="Q2446">
        <v>1</v>
      </c>
    </row>
    <row r="2447" spans="1:17" x14ac:dyDescent="0.2">
      <c r="A2447" t="s">
        <v>498</v>
      </c>
      <c r="B2447" t="s">
        <v>134</v>
      </c>
      <c r="C2447" t="s">
        <v>497</v>
      </c>
      <c r="D2447" t="s">
        <v>54</v>
      </c>
      <c r="E2447" t="s">
        <v>1844</v>
      </c>
      <c r="F2447">
        <v>0.20300000000000001</v>
      </c>
      <c r="G2447">
        <v>0.20300000000000001</v>
      </c>
      <c r="H2447">
        <v>1</v>
      </c>
      <c r="J2447" t="s">
        <v>39</v>
      </c>
      <c r="K2447" t="s">
        <v>371</v>
      </c>
      <c r="L2447" t="s">
        <v>401</v>
      </c>
      <c r="M2447" t="s">
        <v>9098</v>
      </c>
      <c r="N2447" t="s">
        <v>8253</v>
      </c>
      <c r="O2447">
        <v>0</v>
      </c>
      <c r="P2447">
        <v>0</v>
      </c>
      <c r="Q2447">
        <v>1</v>
      </c>
    </row>
    <row r="2448" spans="1:17" x14ac:dyDescent="0.2">
      <c r="A2448" t="s">
        <v>498</v>
      </c>
      <c r="B2448" t="s">
        <v>134</v>
      </c>
      <c r="C2448" t="s">
        <v>497</v>
      </c>
      <c r="D2448" t="s">
        <v>54</v>
      </c>
      <c r="E2448" t="s">
        <v>1845</v>
      </c>
      <c r="F2448">
        <v>0.193</v>
      </c>
      <c r="G2448">
        <v>0.193</v>
      </c>
      <c r="H2448">
        <v>1</v>
      </c>
      <c r="J2448" t="s">
        <v>39</v>
      </c>
      <c r="K2448" t="s">
        <v>371</v>
      </c>
      <c r="L2448" t="s">
        <v>401</v>
      </c>
      <c r="M2448" t="s">
        <v>9098</v>
      </c>
      <c r="N2448" t="s">
        <v>8382</v>
      </c>
      <c r="O2448">
        <v>0</v>
      </c>
      <c r="P2448">
        <v>0</v>
      </c>
      <c r="Q2448">
        <v>1</v>
      </c>
    </row>
    <row r="2449" spans="1:17" x14ac:dyDescent="0.2">
      <c r="A2449" t="s">
        <v>498</v>
      </c>
      <c r="B2449" t="s">
        <v>134</v>
      </c>
      <c r="C2449" t="s">
        <v>497</v>
      </c>
      <c r="D2449" t="s">
        <v>54</v>
      </c>
      <c r="E2449" t="s">
        <v>1846</v>
      </c>
      <c r="F2449">
        <v>0.23499999999999999</v>
      </c>
      <c r="G2449">
        <v>0.23499999999999999</v>
      </c>
      <c r="H2449">
        <v>1</v>
      </c>
      <c r="J2449" t="s">
        <v>39</v>
      </c>
      <c r="K2449" t="s">
        <v>371</v>
      </c>
      <c r="L2449" t="s">
        <v>401</v>
      </c>
      <c r="M2449" t="s">
        <v>9098</v>
      </c>
      <c r="N2449" t="s">
        <v>8370</v>
      </c>
      <c r="O2449">
        <v>0</v>
      </c>
      <c r="P2449">
        <v>0</v>
      </c>
      <c r="Q2449">
        <v>1</v>
      </c>
    </row>
    <row r="2450" spans="1:17" x14ac:dyDescent="0.2">
      <c r="A2450" t="s">
        <v>498</v>
      </c>
      <c r="B2450" t="s">
        <v>134</v>
      </c>
      <c r="C2450" t="s">
        <v>497</v>
      </c>
      <c r="D2450" t="s">
        <v>54</v>
      </c>
      <c r="E2450" t="s">
        <v>1847</v>
      </c>
      <c r="F2450">
        <v>0.22</v>
      </c>
      <c r="G2450">
        <v>0.22</v>
      </c>
      <c r="H2450">
        <v>1</v>
      </c>
      <c r="J2450" t="s">
        <v>39</v>
      </c>
      <c r="K2450" t="s">
        <v>371</v>
      </c>
      <c r="L2450" t="s">
        <v>401</v>
      </c>
      <c r="M2450" t="s">
        <v>9098</v>
      </c>
      <c r="N2450" t="s">
        <v>9099</v>
      </c>
      <c r="O2450">
        <v>0</v>
      </c>
      <c r="P2450">
        <v>0</v>
      </c>
      <c r="Q2450">
        <v>1</v>
      </c>
    </row>
    <row r="2451" spans="1:17" x14ac:dyDescent="0.2">
      <c r="A2451" t="s">
        <v>498</v>
      </c>
      <c r="B2451" t="s">
        <v>134</v>
      </c>
      <c r="C2451" t="s">
        <v>497</v>
      </c>
      <c r="D2451" t="s">
        <v>54</v>
      </c>
      <c r="E2451" t="s">
        <v>1848</v>
      </c>
      <c r="F2451">
        <v>0.20300000000000001</v>
      </c>
      <c r="G2451">
        <v>0.20300000000000001</v>
      </c>
      <c r="H2451">
        <v>1</v>
      </c>
      <c r="J2451" t="s">
        <v>39</v>
      </c>
      <c r="K2451" t="s">
        <v>371</v>
      </c>
      <c r="L2451" t="s">
        <v>401</v>
      </c>
      <c r="M2451" t="s">
        <v>9098</v>
      </c>
      <c r="N2451" t="s">
        <v>8371</v>
      </c>
      <c r="O2451">
        <v>0</v>
      </c>
      <c r="P2451">
        <v>0</v>
      </c>
      <c r="Q2451">
        <v>1</v>
      </c>
    </row>
    <row r="2452" spans="1:17" x14ac:dyDescent="0.2">
      <c r="A2452" t="s">
        <v>498</v>
      </c>
      <c r="B2452" t="s">
        <v>134</v>
      </c>
      <c r="C2452" t="s">
        <v>497</v>
      </c>
      <c r="D2452" t="s">
        <v>54</v>
      </c>
      <c r="E2452" t="s">
        <v>1849</v>
      </c>
      <c r="F2452">
        <v>0.19400000000000001</v>
      </c>
      <c r="G2452">
        <v>0.19400000000000001</v>
      </c>
      <c r="H2452">
        <v>1</v>
      </c>
      <c r="J2452" t="s">
        <v>39</v>
      </c>
      <c r="K2452" t="s">
        <v>371</v>
      </c>
      <c r="L2452" t="s">
        <v>401</v>
      </c>
      <c r="M2452" t="s">
        <v>9098</v>
      </c>
      <c r="N2452" t="s">
        <v>8366</v>
      </c>
      <c r="O2452">
        <v>0</v>
      </c>
      <c r="P2452">
        <v>0</v>
      </c>
      <c r="Q2452">
        <v>1</v>
      </c>
    </row>
    <row r="2453" spans="1:17" x14ac:dyDescent="0.2">
      <c r="A2453" t="s">
        <v>498</v>
      </c>
      <c r="B2453" t="s">
        <v>134</v>
      </c>
      <c r="C2453" t="s">
        <v>497</v>
      </c>
      <c r="D2453" t="s">
        <v>54</v>
      </c>
      <c r="E2453" t="s">
        <v>1850</v>
      </c>
      <c r="F2453">
        <v>0.193</v>
      </c>
      <c r="G2453">
        <v>0.193</v>
      </c>
      <c r="H2453">
        <v>1</v>
      </c>
      <c r="J2453" t="s">
        <v>39</v>
      </c>
      <c r="K2453" t="s">
        <v>371</v>
      </c>
      <c r="L2453" t="s">
        <v>401</v>
      </c>
      <c r="M2453" t="s">
        <v>9098</v>
      </c>
      <c r="N2453" t="s">
        <v>8372</v>
      </c>
      <c r="O2453">
        <v>0</v>
      </c>
      <c r="P2453">
        <v>0</v>
      </c>
      <c r="Q2453">
        <v>1</v>
      </c>
    </row>
    <row r="2454" spans="1:17" x14ac:dyDescent="0.2">
      <c r="A2454" t="s">
        <v>498</v>
      </c>
      <c r="B2454" t="s">
        <v>134</v>
      </c>
      <c r="C2454" t="s">
        <v>497</v>
      </c>
      <c r="D2454" t="s">
        <v>54</v>
      </c>
      <c r="E2454" t="s">
        <v>1851</v>
      </c>
      <c r="F2454">
        <v>0.27600000000000002</v>
      </c>
      <c r="G2454">
        <v>0.27600000000000002</v>
      </c>
      <c r="H2454">
        <v>1</v>
      </c>
      <c r="J2454" t="s">
        <v>39</v>
      </c>
      <c r="K2454" t="s">
        <v>371</v>
      </c>
      <c r="L2454" t="s">
        <v>401</v>
      </c>
      <c r="M2454" t="s">
        <v>9098</v>
      </c>
      <c r="N2454" t="s">
        <v>8367</v>
      </c>
      <c r="O2454">
        <v>0</v>
      </c>
      <c r="P2454">
        <v>0</v>
      </c>
      <c r="Q2454">
        <v>1</v>
      </c>
    </row>
    <row r="2455" spans="1:17" x14ac:dyDescent="0.2">
      <c r="A2455" t="s">
        <v>498</v>
      </c>
      <c r="B2455" t="s">
        <v>134</v>
      </c>
      <c r="C2455" t="s">
        <v>497</v>
      </c>
      <c r="D2455" t="s">
        <v>54</v>
      </c>
      <c r="E2455" t="s">
        <v>1852</v>
      </c>
      <c r="F2455">
        <v>0.20599999999999999</v>
      </c>
      <c r="G2455">
        <v>0.20599999999999999</v>
      </c>
      <c r="H2455">
        <v>1</v>
      </c>
      <c r="J2455" t="s">
        <v>39</v>
      </c>
      <c r="K2455" t="s">
        <v>371</v>
      </c>
      <c r="L2455" t="s">
        <v>401</v>
      </c>
      <c r="M2455" t="s">
        <v>9098</v>
      </c>
      <c r="N2455" t="s">
        <v>8373</v>
      </c>
      <c r="O2455">
        <v>0</v>
      </c>
      <c r="P2455">
        <v>0</v>
      </c>
      <c r="Q2455">
        <v>1</v>
      </c>
    </row>
    <row r="2456" spans="1:17" x14ac:dyDescent="0.2">
      <c r="A2456" t="s">
        <v>498</v>
      </c>
      <c r="B2456" t="s">
        <v>134</v>
      </c>
      <c r="C2456" t="s">
        <v>497</v>
      </c>
      <c r="D2456" t="s">
        <v>54</v>
      </c>
      <c r="E2456" t="s">
        <v>1853</v>
      </c>
      <c r="F2456">
        <v>0.193</v>
      </c>
      <c r="G2456">
        <v>0.193</v>
      </c>
      <c r="H2456">
        <v>1</v>
      </c>
      <c r="J2456" t="s">
        <v>39</v>
      </c>
      <c r="K2456" t="s">
        <v>371</v>
      </c>
      <c r="L2456" t="s">
        <v>401</v>
      </c>
      <c r="M2456" t="s">
        <v>9098</v>
      </c>
      <c r="N2456" t="s">
        <v>8374</v>
      </c>
      <c r="O2456">
        <v>0</v>
      </c>
      <c r="P2456">
        <v>0</v>
      </c>
      <c r="Q2456">
        <v>1</v>
      </c>
    </row>
    <row r="2457" spans="1:17" x14ac:dyDescent="0.2">
      <c r="A2457" t="s">
        <v>498</v>
      </c>
      <c r="B2457" t="s">
        <v>134</v>
      </c>
      <c r="C2457" t="s">
        <v>497</v>
      </c>
      <c r="D2457" t="s">
        <v>54</v>
      </c>
      <c r="E2457" t="s">
        <v>1854</v>
      </c>
      <c r="F2457">
        <v>0.30399999999999999</v>
      </c>
      <c r="G2457">
        <v>0.30399999999999999</v>
      </c>
      <c r="H2457">
        <v>1</v>
      </c>
      <c r="J2457" t="s">
        <v>39</v>
      </c>
      <c r="K2457" t="s">
        <v>371</v>
      </c>
      <c r="L2457" t="s">
        <v>401</v>
      </c>
      <c r="M2457" t="s">
        <v>9098</v>
      </c>
      <c r="N2457" t="s">
        <v>8375</v>
      </c>
      <c r="O2457">
        <v>0</v>
      </c>
      <c r="P2457">
        <v>0</v>
      </c>
      <c r="Q2457">
        <v>1</v>
      </c>
    </row>
    <row r="2458" spans="1:17" x14ac:dyDescent="0.2">
      <c r="A2458" t="s">
        <v>498</v>
      </c>
      <c r="B2458" t="s">
        <v>134</v>
      </c>
      <c r="C2458" t="s">
        <v>497</v>
      </c>
      <c r="D2458" t="s">
        <v>54</v>
      </c>
      <c r="E2458" t="s">
        <v>1855</v>
      </c>
      <c r="F2458">
        <v>0.23499999999999999</v>
      </c>
      <c r="G2458">
        <v>0.23499999999999999</v>
      </c>
      <c r="H2458">
        <v>1</v>
      </c>
      <c r="J2458" t="s">
        <v>39</v>
      </c>
      <c r="K2458" t="s">
        <v>371</v>
      </c>
      <c r="L2458" t="s">
        <v>401</v>
      </c>
      <c r="M2458" t="s">
        <v>9098</v>
      </c>
      <c r="N2458" t="s">
        <v>8376</v>
      </c>
      <c r="O2458">
        <v>0</v>
      </c>
      <c r="P2458">
        <v>0</v>
      </c>
      <c r="Q2458">
        <v>1</v>
      </c>
    </row>
    <row r="2459" spans="1:17" x14ac:dyDescent="0.2">
      <c r="A2459" t="s">
        <v>498</v>
      </c>
      <c r="B2459" t="s">
        <v>134</v>
      </c>
      <c r="C2459" t="s">
        <v>497</v>
      </c>
      <c r="D2459" t="s">
        <v>54</v>
      </c>
      <c r="E2459" t="s">
        <v>1856</v>
      </c>
      <c r="F2459">
        <v>0.20499999999999999</v>
      </c>
      <c r="G2459">
        <v>0.20499999999999999</v>
      </c>
      <c r="H2459">
        <v>1</v>
      </c>
      <c r="J2459" t="s">
        <v>39</v>
      </c>
      <c r="K2459" t="s">
        <v>371</v>
      </c>
      <c r="L2459" t="s">
        <v>401</v>
      </c>
      <c r="M2459" t="s">
        <v>9098</v>
      </c>
      <c r="N2459" t="s">
        <v>8377</v>
      </c>
      <c r="O2459">
        <v>0</v>
      </c>
      <c r="P2459">
        <v>0</v>
      </c>
      <c r="Q2459">
        <v>1</v>
      </c>
    </row>
    <row r="2460" spans="1:17" x14ac:dyDescent="0.2">
      <c r="A2460" t="s">
        <v>498</v>
      </c>
      <c r="B2460" t="s">
        <v>134</v>
      </c>
      <c r="C2460" t="s">
        <v>497</v>
      </c>
      <c r="D2460" t="s">
        <v>54</v>
      </c>
      <c r="E2460" t="s">
        <v>1857</v>
      </c>
      <c r="F2460">
        <v>0.193</v>
      </c>
      <c r="G2460">
        <v>0.193</v>
      </c>
      <c r="H2460">
        <v>1</v>
      </c>
      <c r="J2460" t="s">
        <v>39</v>
      </c>
      <c r="K2460" t="s">
        <v>371</v>
      </c>
      <c r="L2460" t="s">
        <v>401</v>
      </c>
      <c r="M2460" t="s">
        <v>9098</v>
      </c>
      <c r="N2460" t="s">
        <v>8378</v>
      </c>
      <c r="O2460">
        <v>0</v>
      </c>
      <c r="P2460">
        <v>0</v>
      </c>
      <c r="Q2460">
        <v>1</v>
      </c>
    </row>
    <row r="2461" spans="1:17" x14ac:dyDescent="0.2">
      <c r="A2461" t="s">
        <v>498</v>
      </c>
      <c r="B2461" t="s">
        <v>134</v>
      </c>
      <c r="C2461" t="s">
        <v>497</v>
      </c>
      <c r="D2461" t="s">
        <v>54</v>
      </c>
      <c r="E2461" t="s">
        <v>1858</v>
      </c>
      <c r="F2461">
        <v>0.193</v>
      </c>
      <c r="G2461">
        <v>0.193</v>
      </c>
      <c r="H2461">
        <v>1</v>
      </c>
      <c r="J2461" t="s">
        <v>39</v>
      </c>
      <c r="K2461" t="s">
        <v>371</v>
      </c>
      <c r="L2461" t="s">
        <v>401</v>
      </c>
      <c r="M2461" t="s">
        <v>9098</v>
      </c>
      <c r="N2461" t="s">
        <v>8368</v>
      </c>
      <c r="O2461">
        <v>0</v>
      </c>
      <c r="P2461">
        <v>0</v>
      </c>
      <c r="Q2461">
        <v>1</v>
      </c>
    </row>
    <row r="2462" spans="1:17" x14ac:dyDescent="0.2">
      <c r="A2462" t="s">
        <v>498</v>
      </c>
      <c r="B2462" t="s">
        <v>134</v>
      </c>
      <c r="C2462" t="s">
        <v>497</v>
      </c>
      <c r="D2462" t="s">
        <v>54</v>
      </c>
      <c r="E2462" t="s">
        <v>1859</v>
      </c>
      <c r="F2462">
        <v>0.27700000000000002</v>
      </c>
      <c r="G2462">
        <v>0.27700000000000002</v>
      </c>
      <c r="H2462">
        <v>1</v>
      </c>
      <c r="J2462" t="s">
        <v>39</v>
      </c>
      <c r="K2462" t="s">
        <v>371</v>
      </c>
      <c r="L2462" t="s">
        <v>401</v>
      </c>
      <c r="M2462" t="s">
        <v>9098</v>
      </c>
      <c r="N2462" t="s">
        <v>8369</v>
      </c>
      <c r="O2462">
        <v>0</v>
      </c>
      <c r="P2462">
        <v>0</v>
      </c>
      <c r="Q2462">
        <v>1</v>
      </c>
    </row>
    <row r="2463" spans="1:17" x14ac:dyDescent="0.2">
      <c r="A2463" t="s">
        <v>498</v>
      </c>
      <c r="B2463" t="s">
        <v>134</v>
      </c>
      <c r="C2463" t="s">
        <v>497</v>
      </c>
      <c r="D2463" t="s">
        <v>54</v>
      </c>
      <c r="E2463" t="s">
        <v>1860</v>
      </c>
      <c r="F2463">
        <v>0.21299999999999999</v>
      </c>
      <c r="G2463">
        <v>0.21299999999999999</v>
      </c>
      <c r="H2463">
        <v>1</v>
      </c>
      <c r="J2463" t="s">
        <v>39</v>
      </c>
      <c r="K2463" t="s">
        <v>371</v>
      </c>
      <c r="L2463" t="s">
        <v>401</v>
      </c>
      <c r="M2463" t="s">
        <v>9098</v>
      </c>
      <c r="N2463" t="s">
        <v>499</v>
      </c>
      <c r="O2463">
        <v>0</v>
      </c>
      <c r="P2463">
        <v>0</v>
      </c>
      <c r="Q2463">
        <v>1</v>
      </c>
    </row>
    <row r="2464" spans="1:17" x14ac:dyDescent="0.2">
      <c r="A2464" t="s">
        <v>498</v>
      </c>
      <c r="B2464" t="s">
        <v>134</v>
      </c>
      <c r="C2464" t="s">
        <v>497</v>
      </c>
      <c r="D2464" t="s">
        <v>54</v>
      </c>
      <c r="E2464" t="s">
        <v>1861</v>
      </c>
      <c r="F2464">
        <v>0.20599999999999999</v>
      </c>
      <c r="G2464">
        <v>0.20599999999999999</v>
      </c>
      <c r="H2464">
        <v>1</v>
      </c>
      <c r="J2464" t="s">
        <v>39</v>
      </c>
      <c r="K2464" t="s">
        <v>371</v>
      </c>
      <c r="L2464" t="s">
        <v>401</v>
      </c>
      <c r="M2464" t="s">
        <v>9098</v>
      </c>
      <c r="N2464" t="s">
        <v>500</v>
      </c>
      <c r="O2464">
        <v>0</v>
      </c>
      <c r="P2464">
        <v>0</v>
      </c>
      <c r="Q2464">
        <v>1</v>
      </c>
    </row>
    <row r="2465" spans="1:17" x14ac:dyDescent="0.2">
      <c r="A2465" t="s">
        <v>498</v>
      </c>
      <c r="B2465" t="s">
        <v>134</v>
      </c>
      <c r="C2465" t="s">
        <v>497</v>
      </c>
      <c r="D2465" t="s">
        <v>54</v>
      </c>
      <c r="E2465" t="s">
        <v>1862</v>
      </c>
      <c r="F2465">
        <v>0.32600000000000001</v>
      </c>
      <c r="G2465">
        <v>0.32600000000000001</v>
      </c>
      <c r="H2465">
        <v>1</v>
      </c>
      <c r="J2465" t="s">
        <v>39</v>
      </c>
      <c r="K2465" t="s">
        <v>371</v>
      </c>
      <c r="L2465" t="s">
        <v>401</v>
      </c>
      <c r="M2465" t="s">
        <v>9098</v>
      </c>
      <c r="N2465" t="s">
        <v>8379</v>
      </c>
      <c r="O2465">
        <v>0</v>
      </c>
      <c r="P2465">
        <v>0</v>
      </c>
      <c r="Q2465">
        <v>1</v>
      </c>
    </row>
    <row r="2466" spans="1:17" x14ac:dyDescent="0.2">
      <c r="A2466" t="s">
        <v>498</v>
      </c>
      <c r="B2466" t="s">
        <v>134</v>
      </c>
      <c r="C2466" t="s">
        <v>497</v>
      </c>
      <c r="D2466" t="s">
        <v>54</v>
      </c>
      <c r="E2466" t="s">
        <v>1863</v>
      </c>
      <c r="F2466">
        <v>0.23599999999999999</v>
      </c>
      <c r="G2466">
        <v>0.23599999999999999</v>
      </c>
      <c r="H2466">
        <v>1</v>
      </c>
      <c r="J2466" t="s">
        <v>39</v>
      </c>
      <c r="K2466" t="s">
        <v>371</v>
      </c>
      <c r="L2466" t="s">
        <v>401</v>
      </c>
      <c r="M2466" t="s">
        <v>9098</v>
      </c>
      <c r="N2466" t="s">
        <v>8254</v>
      </c>
      <c r="O2466">
        <v>0</v>
      </c>
      <c r="P2466">
        <v>0</v>
      </c>
      <c r="Q2466">
        <v>1</v>
      </c>
    </row>
    <row r="2467" spans="1:17" x14ac:dyDescent="0.2">
      <c r="A2467" t="s">
        <v>498</v>
      </c>
      <c r="B2467" t="s">
        <v>134</v>
      </c>
      <c r="C2467" t="s">
        <v>497</v>
      </c>
      <c r="D2467" t="s">
        <v>54</v>
      </c>
      <c r="E2467" t="s">
        <v>1864</v>
      </c>
      <c r="F2467">
        <v>0.19900000000000001</v>
      </c>
      <c r="G2467">
        <v>0.19900000000000001</v>
      </c>
      <c r="H2467">
        <v>1</v>
      </c>
      <c r="J2467" t="s">
        <v>39</v>
      </c>
      <c r="K2467" t="s">
        <v>371</v>
      </c>
      <c r="L2467" t="s">
        <v>401</v>
      </c>
      <c r="M2467" t="s">
        <v>9098</v>
      </c>
      <c r="N2467" t="s">
        <v>8255</v>
      </c>
      <c r="O2467">
        <v>0</v>
      </c>
      <c r="P2467">
        <v>0</v>
      </c>
      <c r="Q2467">
        <v>1</v>
      </c>
    </row>
    <row r="2468" spans="1:17" x14ac:dyDescent="0.2">
      <c r="A2468" t="s">
        <v>498</v>
      </c>
      <c r="B2468" t="s">
        <v>134</v>
      </c>
      <c r="C2468" t="s">
        <v>497</v>
      </c>
      <c r="D2468" t="s">
        <v>54</v>
      </c>
      <c r="E2468" t="s">
        <v>1865</v>
      </c>
      <c r="F2468">
        <v>0.193</v>
      </c>
      <c r="G2468">
        <v>0.193</v>
      </c>
      <c r="H2468">
        <v>1</v>
      </c>
      <c r="J2468" t="s">
        <v>39</v>
      </c>
      <c r="K2468" t="s">
        <v>371</v>
      </c>
      <c r="L2468" t="s">
        <v>401</v>
      </c>
      <c r="M2468" t="s">
        <v>9098</v>
      </c>
      <c r="N2468" t="s">
        <v>8256</v>
      </c>
      <c r="O2468">
        <v>0</v>
      </c>
      <c r="P2468">
        <v>0</v>
      </c>
      <c r="Q2468">
        <v>1</v>
      </c>
    </row>
    <row r="2469" spans="1:17" x14ac:dyDescent="0.2">
      <c r="A2469" t="s">
        <v>498</v>
      </c>
      <c r="B2469" t="s">
        <v>134</v>
      </c>
      <c r="C2469" t="s">
        <v>497</v>
      </c>
      <c r="D2469" t="s">
        <v>54</v>
      </c>
      <c r="E2469" t="s">
        <v>1866</v>
      </c>
      <c r="F2469">
        <v>0.193</v>
      </c>
      <c r="G2469">
        <v>0.193</v>
      </c>
      <c r="H2469">
        <v>1</v>
      </c>
      <c r="J2469" t="s">
        <v>39</v>
      </c>
      <c r="K2469" t="s">
        <v>371</v>
      </c>
      <c r="L2469" t="s">
        <v>401</v>
      </c>
      <c r="M2469" t="s">
        <v>9098</v>
      </c>
      <c r="N2469" t="s">
        <v>8257</v>
      </c>
      <c r="O2469">
        <v>0</v>
      </c>
      <c r="P2469">
        <v>0</v>
      </c>
      <c r="Q2469">
        <v>1</v>
      </c>
    </row>
    <row r="2470" spans="1:17" x14ac:dyDescent="0.2">
      <c r="A2470" t="s">
        <v>498</v>
      </c>
      <c r="B2470" t="s">
        <v>134</v>
      </c>
      <c r="C2470" t="s">
        <v>497</v>
      </c>
      <c r="D2470" t="s">
        <v>54</v>
      </c>
      <c r="E2470" t="s">
        <v>1867</v>
      </c>
      <c r="F2470">
        <v>0.251</v>
      </c>
      <c r="G2470">
        <v>0.251</v>
      </c>
      <c r="H2470">
        <v>1</v>
      </c>
      <c r="J2470" t="s">
        <v>39</v>
      </c>
      <c r="K2470" t="s">
        <v>371</v>
      </c>
      <c r="L2470" t="s">
        <v>401</v>
      </c>
      <c r="M2470" t="s">
        <v>9098</v>
      </c>
      <c r="N2470" t="s">
        <v>8258</v>
      </c>
      <c r="O2470">
        <v>0</v>
      </c>
      <c r="P2470">
        <v>0</v>
      </c>
      <c r="Q2470">
        <v>1</v>
      </c>
    </row>
    <row r="2471" spans="1:17" x14ac:dyDescent="0.2">
      <c r="A2471" t="s">
        <v>498</v>
      </c>
      <c r="B2471" t="s">
        <v>134</v>
      </c>
      <c r="C2471" t="s">
        <v>497</v>
      </c>
      <c r="D2471" t="s">
        <v>54</v>
      </c>
      <c r="E2471" t="s">
        <v>1868</v>
      </c>
      <c r="F2471">
        <v>0.19500000000000001</v>
      </c>
      <c r="G2471">
        <v>0.19500000000000001</v>
      </c>
      <c r="H2471">
        <v>1</v>
      </c>
      <c r="J2471" t="s">
        <v>39</v>
      </c>
      <c r="K2471" t="s">
        <v>371</v>
      </c>
      <c r="L2471" t="s">
        <v>401</v>
      </c>
      <c r="M2471" t="s">
        <v>9098</v>
      </c>
      <c r="N2471" t="s">
        <v>8259</v>
      </c>
      <c r="O2471">
        <v>1E-3</v>
      </c>
      <c r="P2471">
        <v>1E-3</v>
      </c>
      <c r="Q2471">
        <v>1</v>
      </c>
    </row>
    <row r="2472" spans="1:17" x14ac:dyDescent="0.2">
      <c r="A2472" t="s">
        <v>498</v>
      </c>
      <c r="B2472" t="s">
        <v>134</v>
      </c>
      <c r="C2472" t="s">
        <v>497</v>
      </c>
      <c r="D2472" t="s">
        <v>54</v>
      </c>
      <c r="E2472" t="s">
        <v>1869</v>
      </c>
      <c r="F2472">
        <v>0.19400000000000001</v>
      </c>
      <c r="G2472">
        <v>0.19400000000000001</v>
      </c>
      <c r="H2472">
        <v>1</v>
      </c>
      <c r="J2472" t="s">
        <v>39</v>
      </c>
      <c r="K2472" t="s">
        <v>371</v>
      </c>
      <c r="L2472" t="s">
        <v>401</v>
      </c>
      <c r="M2472" t="s">
        <v>9098</v>
      </c>
      <c r="N2472" t="s">
        <v>8380</v>
      </c>
      <c r="O2472">
        <v>1E-3</v>
      </c>
      <c r="P2472">
        <v>1E-3</v>
      </c>
      <c r="Q2472">
        <v>1</v>
      </c>
    </row>
    <row r="2473" spans="1:17" x14ac:dyDescent="0.2">
      <c r="A2473" t="s">
        <v>498</v>
      </c>
      <c r="B2473" t="s">
        <v>134</v>
      </c>
      <c r="C2473" t="s">
        <v>497</v>
      </c>
      <c r="D2473" t="s">
        <v>54</v>
      </c>
      <c r="E2473" t="s">
        <v>1870</v>
      </c>
      <c r="F2473">
        <v>0.19400000000000001</v>
      </c>
      <c r="G2473">
        <v>0.19400000000000001</v>
      </c>
      <c r="H2473">
        <v>1</v>
      </c>
      <c r="J2473" t="s">
        <v>39</v>
      </c>
      <c r="K2473" t="s">
        <v>371</v>
      </c>
      <c r="L2473" t="s">
        <v>401</v>
      </c>
      <c r="M2473" t="s">
        <v>9098</v>
      </c>
      <c r="N2473" t="s">
        <v>8381</v>
      </c>
      <c r="O2473">
        <v>1E-3</v>
      </c>
      <c r="P2473">
        <v>1E-3</v>
      </c>
      <c r="Q2473">
        <v>1</v>
      </c>
    </row>
    <row r="2474" spans="1:17" x14ac:dyDescent="0.2">
      <c r="A2474" t="s">
        <v>498</v>
      </c>
      <c r="B2474" t="s">
        <v>134</v>
      </c>
      <c r="C2474" t="s">
        <v>497</v>
      </c>
      <c r="D2474" t="s">
        <v>54</v>
      </c>
      <c r="E2474" t="s">
        <v>1871</v>
      </c>
      <c r="F2474">
        <v>0.193</v>
      </c>
      <c r="G2474">
        <v>0.193</v>
      </c>
      <c r="H2474">
        <v>1</v>
      </c>
      <c r="J2474" t="s">
        <v>39</v>
      </c>
      <c r="K2474" t="s">
        <v>371</v>
      </c>
      <c r="L2474" t="s">
        <v>401</v>
      </c>
      <c r="M2474" t="s">
        <v>9098</v>
      </c>
      <c r="N2474" t="s">
        <v>8654</v>
      </c>
      <c r="O2474">
        <v>1E-3</v>
      </c>
      <c r="P2474">
        <v>1E-3</v>
      </c>
      <c r="Q2474">
        <v>1</v>
      </c>
    </row>
    <row r="2475" spans="1:17" x14ac:dyDescent="0.2">
      <c r="A2475" t="s">
        <v>498</v>
      </c>
      <c r="B2475" t="s">
        <v>134</v>
      </c>
      <c r="C2475" t="s">
        <v>497</v>
      </c>
      <c r="D2475" t="s">
        <v>54</v>
      </c>
      <c r="E2475" t="s">
        <v>1872</v>
      </c>
      <c r="F2475">
        <v>0.193</v>
      </c>
      <c r="G2475">
        <v>0.193</v>
      </c>
      <c r="H2475">
        <v>1</v>
      </c>
      <c r="J2475" t="s">
        <v>39</v>
      </c>
      <c r="K2475" t="s">
        <v>371</v>
      </c>
      <c r="L2475" t="s">
        <v>401</v>
      </c>
      <c r="M2475" t="s">
        <v>9098</v>
      </c>
      <c r="N2475" t="s">
        <v>8655</v>
      </c>
      <c r="O2475">
        <v>1E-3</v>
      </c>
      <c r="P2475">
        <v>1E-3</v>
      </c>
      <c r="Q2475">
        <v>1</v>
      </c>
    </row>
    <row r="2476" spans="1:17" x14ac:dyDescent="0.2">
      <c r="A2476" t="s">
        <v>498</v>
      </c>
      <c r="B2476" t="s">
        <v>134</v>
      </c>
      <c r="C2476" t="s">
        <v>497</v>
      </c>
      <c r="D2476" t="s">
        <v>54</v>
      </c>
      <c r="E2476" t="s">
        <v>1873</v>
      </c>
      <c r="F2476">
        <v>0.193</v>
      </c>
      <c r="G2476">
        <v>0.193</v>
      </c>
      <c r="H2476">
        <v>1</v>
      </c>
      <c r="J2476" t="s">
        <v>39</v>
      </c>
      <c r="K2476" t="s">
        <v>371</v>
      </c>
      <c r="L2476" t="s">
        <v>401</v>
      </c>
      <c r="M2476" t="s">
        <v>9098</v>
      </c>
      <c r="N2476" t="s">
        <v>8672</v>
      </c>
      <c r="O2476">
        <v>0</v>
      </c>
      <c r="P2476">
        <v>0</v>
      </c>
      <c r="Q2476">
        <v>1</v>
      </c>
    </row>
    <row r="2477" spans="1:17" x14ac:dyDescent="0.2">
      <c r="A2477" t="s">
        <v>498</v>
      </c>
      <c r="B2477" t="s">
        <v>134</v>
      </c>
      <c r="C2477" t="s">
        <v>497</v>
      </c>
      <c r="D2477" t="s">
        <v>54</v>
      </c>
      <c r="E2477" t="s">
        <v>1874</v>
      </c>
      <c r="F2477">
        <v>0.193</v>
      </c>
      <c r="G2477">
        <v>0.193</v>
      </c>
      <c r="H2477">
        <v>1</v>
      </c>
      <c r="J2477" t="s">
        <v>39</v>
      </c>
      <c r="K2477" t="s">
        <v>371</v>
      </c>
      <c r="L2477" t="s">
        <v>401</v>
      </c>
      <c r="M2477" t="s">
        <v>9098</v>
      </c>
      <c r="N2477" t="s">
        <v>8661</v>
      </c>
      <c r="O2477">
        <v>0</v>
      </c>
      <c r="P2477">
        <v>0</v>
      </c>
      <c r="Q2477">
        <v>1</v>
      </c>
    </row>
    <row r="2478" spans="1:17" x14ac:dyDescent="0.2">
      <c r="A2478" t="s">
        <v>498</v>
      </c>
      <c r="B2478" t="s">
        <v>134</v>
      </c>
      <c r="C2478" t="s">
        <v>497</v>
      </c>
      <c r="D2478" t="s">
        <v>54</v>
      </c>
      <c r="E2478" t="s">
        <v>1875</v>
      </c>
      <c r="F2478">
        <v>0.25900000000000001</v>
      </c>
      <c r="G2478">
        <v>0.25900000000000001</v>
      </c>
      <c r="H2478">
        <v>1</v>
      </c>
      <c r="J2478" t="s">
        <v>39</v>
      </c>
      <c r="K2478" t="s">
        <v>371</v>
      </c>
      <c r="L2478" t="s">
        <v>401</v>
      </c>
      <c r="M2478" t="s">
        <v>9098</v>
      </c>
      <c r="N2478" t="s">
        <v>8660</v>
      </c>
      <c r="O2478">
        <v>0</v>
      </c>
      <c r="P2478">
        <v>0</v>
      </c>
      <c r="Q2478">
        <v>1</v>
      </c>
    </row>
    <row r="2479" spans="1:17" x14ac:dyDescent="0.2">
      <c r="A2479" t="s">
        <v>498</v>
      </c>
      <c r="B2479" t="s">
        <v>134</v>
      </c>
      <c r="C2479" t="s">
        <v>497</v>
      </c>
      <c r="D2479" t="s">
        <v>54</v>
      </c>
      <c r="E2479" t="s">
        <v>1876</v>
      </c>
      <c r="F2479">
        <v>0.193</v>
      </c>
      <c r="G2479">
        <v>0.193</v>
      </c>
      <c r="H2479">
        <v>1</v>
      </c>
      <c r="J2479" t="s">
        <v>39</v>
      </c>
      <c r="K2479" t="s">
        <v>371</v>
      </c>
      <c r="L2479" t="s">
        <v>401</v>
      </c>
      <c r="M2479" t="s">
        <v>9098</v>
      </c>
      <c r="N2479" t="s">
        <v>8659</v>
      </c>
      <c r="O2479">
        <v>0</v>
      </c>
      <c r="P2479">
        <v>0</v>
      </c>
      <c r="Q2479">
        <v>1</v>
      </c>
    </row>
    <row r="2480" spans="1:17" x14ac:dyDescent="0.2">
      <c r="A2480" t="s">
        <v>498</v>
      </c>
      <c r="B2480" t="s">
        <v>134</v>
      </c>
      <c r="C2480" t="s">
        <v>497</v>
      </c>
      <c r="D2480" t="s">
        <v>54</v>
      </c>
      <c r="E2480" t="s">
        <v>1877</v>
      </c>
      <c r="F2480">
        <v>0.193</v>
      </c>
      <c r="G2480">
        <v>0.193</v>
      </c>
      <c r="H2480">
        <v>1</v>
      </c>
      <c r="J2480" t="s">
        <v>39</v>
      </c>
      <c r="K2480" t="s">
        <v>371</v>
      </c>
      <c r="L2480" t="s">
        <v>401</v>
      </c>
      <c r="M2480" t="s">
        <v>9098</v>
      </c>
      <c r="N2480" t="s">
        <v>8658</v>
      </c>
      <c r="O2480">
        <v>0</v>
      </c>
      <c r="P2480">
        <v>0</v>
      </c>
      <c r="Q2480">
        <v>1</v>
      </c>
    </row>
    <row r="2481" spans="1:17" x14ac:dyDescent="0.2">
      <c r="A2481" t="s">
        <v>498</v>
      </c>
      <c r="B2481" t="s">
        <v>134</v>
      </c>
      <c r="C2481" t="s">
        <v>497</v>
      </c>
      <c r="D2481" t="s">
        <v>54</v>
      </c>
      <c r="E2481" t="s">
        <v>1878</v>
      </c>
      <c r="F2481">
        <v>0.28799999999999998</v>
      </c>
      <c r="G2481">
        <v>0.28799999999999998</v>
      </c>
      <c r="H2481">
        <v>1</v>
      </c>
      <c r="J2481" t="s">
        <v>39</v>
      </c>
      <c r="K2481" t="s">
        <v>371</v>
      </c>
      <c r="L2481" t="s">
        <v>401</v>
      </c>
      <c r="M2481" t="s">
        <v>9098</v>
      </c>
      <c r="N2481" t="s">
        <v>8656</v>
      </c>
      <c r="O2481">
        <v>0</v>
      </c>
      <c r="P2481">
        <v>0</v>
      </c>
      <c r="Q2481">
        <v>1</v>
      </c>
    </row>
    <row r="2482" spans="1:17" x14ac:dyDescent="0.2">
      <c r="A2482" t="s">
        <v>498</v>
      </c>
      <c r="B2482" t="s">
        <v>134</v>
      </c>
      <c r="C2482" t="s">
        <v>497</v>
      </c>
      <c r="D2482" t="s">
        <v>54</v>
      </c>
      <c r="E2482" t="s">
        <v>1879</v>
      </c>
      <c r="F2482">
        <v>0.26800000000000002</v>
      </c>
      <c r="G2482">
        <v>0.26800000000000002</v>
      </c>
      <c r="H2482">
        <v>1</v>
      </c>
      <c r="J2482" t="s">
        <v>39</v>
      </c>
      <c r="K2482" t="s">
        <v>371</v>
      </c>
      <c r="L2482" t="s">
        <v>401</v>
      </c>
      <c r="M2482" t="s">
        <v>9098</v>
      </c>
      <c r="N2482" t="s">
        <v>8657</v>
      </c>
      <c r="O2482">
        <v>0</v>
      </c>
      <c r="P2482">
        <v>0</v>
      </c>
      <c r="Q2482">
        <v>1</v>
      </c>
    </row>
    <row r="2483" spans="1:17" x14ac:dyDescent="0.2">
      <c r="A2483" t="s">
        <v>498</v>
      </c>
      <c r="B2483" t="s">
        <v>134</v>
      </c>
      <c r="C2483" t="s">
        <v>497</v>
      </c>
      <c r="D2483" t="s">
        <v>54</v>
      </c>
      <c r="E2483" t="s">
        <v>1880</v>
      </c>
      <c r="F2483">
        <v>0.221</v>
      </c>
      <c r="G2483">
        <v>0.221</v>
      </c>
      <c r="H2483">
        <v>1</v>
      </c>
      <c r="J2483" t="s">
        <v>39</v>
      </c>
      <c r="K2483" t="s">
        <v>371</v>
      </c>
      <c r="L2483" t="s">
        <v>401</v>
      </c>
      <c r="M2483" t="s">
        <v>9098</v>
      </c>
      <c r="N2483" t="s">
        <v>9119</v>
      </c>
      <c r="O2483">
        <v>0</v>
      </c>
      <c r="P2483">
        <v>0</v>
      </c>
      <c r="Q2483">
        <v>1</v>
      </c>
    </row>
    <row r="2484" spans="1:17" x14ac:dyDescent="0.2">
      <c r="A2484" t="s">
        <v>498</v>
      </c>
      <c r="B2484" t="s">
        <v>134</v>
      </c>
      <c r="C2484" t="s">
        <v>497</v>
      </c>
      <c r="D2484" t="s">
        <v>54</v>
      </c>
      <c r="E2484" t="s">
        <v>1881</v>
      </c>
      <c r="F2484">
        <v>0.19600000000000001</v>
      </c>
      <c r="G2484">
        <v>0.19600000000000001</v>
      </c>
      <c r="H2484">
        <v>1</v>
      </c>
      <c r="J2484" t="s">
        <v>39</v>
      </c>
      <c r="K2484" t="s">
        <v>371</v>
      </c>
      <c r="L2484" t="s">
        <v>401</v>
      </c>
      <c r="M2484" t="s">
        <v>9098</v>
      </c>
      <c r="N2484" t="s">
        <v>9120</v>
      </c>
      <c r="O2484">
        <v>0</v>
      </c>
      <c r="P2484">
        <v>0</v>
      </c>
      <c r="Q2484">
        <v>1</v>
      </c>
    </row>
    <row r="2485" spans="1:17" x14ac:dyDescent="0.2">
      <c r="A2485" t="s">
        <v>498</v>
      </c>
      <c r="B2485" t="s">
        <v>134</v>
      </c>
      <c r="C2485" t="s">
        <v>497</v>
      </c>
      <c r="D2485" t="s">
        <v>54</v>
      </c>
      <c r="E2485" t="s">
        <v>1882</v>
      </c>
      <c r="F2485">
        <v>0.23200000000000001</v>
      </c>
      <c r="G2485">
        <v>0.23200000000000001</v>
      </c>
      <c r="H2485">
        <v>1</v>
      </c>
      <c r="J2485" t="s">
        <v>39</v>
      </c>
      <c r="K2485" t="s">
        <v>371</v>
      </c>
      <c r="L2485" t="s">
        <v>401</v>
      </c>
      <c r="M2485" t="s">
        <v>9098</v>
      </c>
      <c r="N2485" t="s">
        <v>9100</v>
      </c>
      <c r="O2485">
        <v>0</v>
      </c>
      <c r="P2485">
        <v>0</v>
      </c>
      <c r="Q2485">
        <v>1</v>
      </c>
    </row>
    <row r="2486" spans="1:17" x14ac:dyDescent="0.2">
      <c r="A2486" t="s">
        <v>498</v>
      </c>
      <c r="B2486" t="s">
        <v>134</v>
      </c>
      <c r="C2486" t="s">
        <v>497</v>
      </c>
      <c r="D2486" t="s">
        <v>54</v>
      </c>
      <c r="E2486" t="s">
        <v>1883</v>
      </c>
      <c r="F2486">
        <v>0.28699999999999998</v>
      </c>
      <c r="G2486">
        <v>0.28699999999999998</v>
      </c>
      <c r="H2486">
        <v>1</v>
      </c>
      <c r="J2486" t="s">
        <v>39</v>
      </c>
      <c r="K2486" t="s">
        <v>371</v>
      </c>
      <c r="L2486" t="s">
        <v>401</v>
      </c>
      <c r="M2486" t="s">
        <v>9098</v>
      </c>
      <c r="N2486" t="s">
        <v>9101</v>
      </c>
      <c r="O2486">
        <v>0</v>
      </c>
      <c r="P2486">
        <v>0</v>
      </c>
      <c r="Q2486">
        <v>1</v>
      </c>
    </row>
    <row r="2487" spans="1:17" x14ac:dyDescent="0.2">
      <c r="A2487" t="s">
        <v>498</v>
      </c>
      <c r="B2487" t="s">
        <v>134</v>
      </c>
      <c r="C2487" t="s">
        <v>497</v>
      </c>
      <c r="D2487" t="s">
        <v>54</v>
      </c>
      <c r="E2487" t="s">
        <v>1884</v>
      </c>
      <c r="F2487">
        <v>0.23499999999999999</v>
      </c>
      <c r="G2487">
        <v>0.23499999999999999</v>
      </c>
      <c r="H2487">
        <v>1</v>
      </c>
      <c r="J2487" t="s">
        <v>39</v>
      </c>
      <c r="K2487" t="s">
        <v>371</v>
      </c>
      <c r="L2487" t="s">
        <v>401</v>
      </c>
      <c r="M2487" t="s">
        <v>9098</v>
      </c>
      <c r="N2487" t="s">
        <v>9102</v>
      </c>
      <c r="O2487">
        <v>0</v>
      </c>
      <c r="P2487">
        <v>0</v>
      </c>
      <c r="Q2487">
        <v>1</v>
      </c>
    </row>
    <row r="2488" spans="1:17" x14ac:dyDescent="0.2">
      <c r="A2488" t="s">
        <v>498</v>
      </c>
      <c r="B2488" t="s">
        <v>134</v>
      </c>
      <c r="C2488" t="s">
        <v>497</v>
      </c>
      <c r="D2488" t="s">
        <v>54</v>
      </c>
      <c r="E2488" t="s">
        <v>1885</v>
      </c>
      <c r="F2488">
        <v>0.222</v>
      </c>
      <c r="G2488">
        <v>0.222</v>
      </c>
      <c r="H2488">
        <v>1</v>
      </c>
      <c r="J2488" t="s">
        <v>39</v>
      </c>
      <c r="K2488" t="s">
        <v>371</v>
      </c>
      <c r="L2488" t="s">
        <v>401</v>
      </c>
      <c r="M2488" t="s">
        <v>9098</v>
      </c>
      <c r="N2488" t="s">
        <v>9103</v>
      </c>
      <c r="O2488">
        <v>0</v>
      </c>
      <c r="P2488">
        <v>0</v>
      </c>
      <c r="Q2488">
        <v>1</v>
      </c>
    </row>
    <row r="2489" spans="1:17" x14ac:dyDescent="0.2">
      <c r="A2489" t="s">
        <v>498</v>
      </c>
      <c r="B2489" t="s">
        <v>134</v>
      </c>
      <c r="C2489" t="s">
        <v>497</v>
      </c>
      <c r="D2489" t="s">
        <v>54</v>
      </c>
      <c r="E2489" t="s">
        <v>1886</v>
      </c>
      <c r="F2489">
        <v>0.31900000000000001</v>
      </c>
      <c r="G2489">
        <v>0.31900000000000001</v>
      </c>
      <c r="H2489">
        <v>1</v>
      </c>
      <c r="J2489" t="s">
        <v>39</v>
      </c>
      <c r="K2489" t="s">
        <v>371</v>
      </c>
      <c r="L2489" t="s">
        <v>401</v>
      </c>
      <c r="M2489" t="s">
        <v>9098</v>
      </c>
      <c r="N2489" t="s">
        <v>9104</v>
      </c>
      <c r="O2489">
        <v>0</v>
      </c>
      <c r="P2489">
        <v>0</v>
      </c>
      <c r="Q2489">
        <v>1</v>
      </c>
    </row>
    <row r="2490" spans="1:17" x14ac:dyDescent="0.2">
      <c r="A2490" t="s">
        <v>498</v>
      </c>
      <c r="B2490" t="s">
        <v>134</v>
      </c>
      <c r="C2490" t="s">
        <v>497</v>
      </c>
      <c r="D2490" t="s">
        <v>54</v>
      </c>
      <c r="E2490" t="s">
        <v>1887</v>
      </c>
      <c r="F2490">
        <v>0.248</v>
      </c>
      <c r="G2490">
        <v>0.248</v>
      </c>
      <c r="H2490">
        <v>1</v>
      </c>
      <c r="J2490" t="s">
        <v>39</v>
      </c>
      <c r="K2490" t="s">
        <v>371</v>
      </c>
      <c r="L2490" t="s">
        <v>401</v>
      </c>
      <c r="M2490" t="s">
        <v>9098</v>
      </c>
      <c r="N2490" t="s">
        <v>8981</v>
      </c>
      <c r="O2490">
        <v>0</v>
      </c>
      <c r="P2490">
        <v>0</v>
      </c>
      <c r="Q2490">
        <v>1</v>
      </c>
    </row>
    <row r="2491" spans="1:17" x14ac:dyDescent="0.2">
      <c r="A2491" t="s">
        <v>498</v>
      </c>
      <c r="B2491" t="s">
        <v>134</v>
      </c>
      <c r="C2491" t="s">
        <v>497</v>
      </c>
      <c r="D2491" t="s">
        <v>54</v>
      </c>
      <c r="E2491" t="s">
        <v>1888</v>
      </c>
      <c r="F2491">
        <v>0.222</v>
      </c>
      <c r="G2491">
        <v>0.222</v>
      </c>
      <c r="H2491">
        <v>1</v>
      </c>
      <c r="J2491" t="s">
        <v>39</v>
      </c>
      <c r="K2491" t="s">
        <v>371</v>
      </c>
      <c r="L2491" t="s">
        <v>401</v>
      </c>
      <c r="M2491" t="s">
        <v>9098</v>
      </c>
      <c r="N2491" t="s">
        <v>8984</v>
      </c>
      <c r="O2491">
        <v>0</v>
      </c>
      <c r="P2491">
        <v>0</v>
      </c>
      <c r="Q2491">
        <v>1</v>
      </c>
    </row>
    <row r="2492" spans="1:17" x14ac:dyDescent="0.2">
      <c r="A2492" t="s">
        <v>498</v>
      </c>
      <c r="B2492" t="s">
        <v>134</v>
      </c>
      <c r="C2492" t="s">
        <v>497</v>
      </c>
      <c r="D2492" t="s">
        <v>54</v>
      </c>
      <c r="E2492" t="s">
        <v>1889</v>
      </c>
      <c r="F2492">
        <v>0.193</v>
      </c>
      <c r="G2492">
        <v>0.193</v>
      </c>
      <c r="H2492">
        <v>1</v>
      </c>
      <c r="J2492" t="s">
        <v>39</v>
      </c>
      <c r="K2492" t="s">
        <v>371</v>
      </c>
      <c r="L2492" t="s">
        <v>401</v>
      </c>
      <c r="M2492" t="s">
        <v>9098</v>
      </c>
      <c r="N2492" t="s">
        <v>8985</v>
      </c>
      <c r="O2492">
        <v>0</v>
      </c>
      <c r="P2492">
        <v>0</v>
      </c>
      <c r="Q2492">
        <v>1</v>
      </c>
    </row>
    <row r="2493" spans="1:17" x14ac:dyDescent="0.2">
      <c r="A2493" t="s">
        <v>498</v>
      </c>
      <c r="B2493" t="s">
        <v>134</v>
      </c>
      <c r="C2493" t="s">
        <v>497</v>
      </c>
      <c r="D2493" t="s">
        <v>54</v>
      </c>
      <c r="E2493" t="s">
        <v>1890</v>
      </c>
      <c r="F2493">
        <v>0.20899999999999999</v>
      </c>
      <c r="G2493">
        <v>0.20899999999999999</v>
      </c>
      <c r="H2493">
        <v>1</v>
      </c>
      <c r="J2493" t="s">
        <v>39</v>
      </c>
      <c r="K2493" t="s">
        <v>371</v>
      </c>
      <c r="L2493" t="s">
        <v>401</v>
      </c>
      <c r="M2493" t="s">
        <v>9098</v>
      </c>
      <c r="N2493" t="s">
        <v>8986</v>
      </c>
      <c r="O2493">
        <v>0</v>
      </c>
      <c r="P2493">
        <v>0</v>
      </c>
      <c r="Q2493">
        <v>1</v>
      </c>
    </row>
    <row r="2494" spans="1:17" x14ac:dyDescent="0.2">
      <c r="A2494" t="s">
        <v>498</v>
      </c>
      <c r="B2494" t="s">
        <v>134</v>
      </c>
      <c r="C2494" t="s">
        <v>497</v>
      </c>
      <c r="D2494" t="s">
        <v>54</v>
      </c>
      <c r="E2494" t="s">
        <v>1891</v>
      </c>
      <c r="F2494">
        <v>0.30399999999999999</v>
      </c>
      <c r="G2494">
        <v>0.30399999999999999</v>
      </c>
      <c r="H2494">
        <v>1</v>
      </c>
      <c r="J2494" t="s">
        <v>39</v>
      </c>
      <c r="K2494" t="s">
        <v>371</v>
      </c>
      <c r="L2494" t="s">
        <v>401</v>
      </c>
      <c r="M2494" t="s">
        <v>9098</v>
      </c>
      <c r="N2494" t="s">
        <v>9124</v>
      </c>
      <c r="O2494">
        <v>0</v>
      </c>
      <c r="P2494">
        <v>0</v>
      </c>
      <c r="Q2494">
        <v>1</v>
      </c>
    </row>
    <row r="2495" spans="1:17" x14ac:dyDescent="0.2">
      <c r="A2495" t="s">
        <v>498</v>
      </c>
      <c r="B2495" t="s">
        <v>134</v>
      </c>
      <c r="C2495" t="s">
        <v>497</v>
      </c>
      <c r="D2495" t="s">
        <v>54</v>
      </c>
      <c r="E2495" t="s">
        <v>1892</v>
      </c>
      <c r="F2495">
        <v>0.20599999999999999</v>
      </c>
      <c r="G2495">
        <v>0.20599999999999999</v>
      </c>
      <c r="H2495">
        <v>1</v>
      </c>
      <c r="J2495" t="s">
        <v>39</v>
      </c>
      <c r="K2495" t="s">
        <v>371</v>
      </c>
      <c r="L2495" t="s">
        <v>401</v>
      </c>
      <c r="M2495" t="s">
        <v>9098</v>
      </c>
      <c r="N2495" t="s">
        <v>9125</v>
      </c>
      <c r="O2495">
        <v>1E-3</v>
      </c>
      <c r="P2495">
        <v>1E-3</v>
      </c>
      <c r="Q2495">
        <v>1</v>
      </c>
    </row>
    <row r="2496" spans="1:17" x14ac:dyDescent="0.2">
      <c r="A2496" t="s">
        <v>498</v>
      </c>
      <c r="B2496" t="s">
        <v>134</v>
      </c>
      <c r="C2496" t="s">
        <v>497</v>
      </c>
      <c r="D2496" t="s">
        <v>54</v>
      </c>
      <c r="E2496" t="s">
        <v>1893</v>
      </c>
      <c r="F2496">
        <v>0.193</v>
      </c>
      <c r="G2496">
        <v>0.193</v>
      </c>
      <c r="H2496">
        <v>1</v>
      </c>
      <c r="J2496" t="s">
        <v>39</v>
      </c>
      <c r="K2496" t="s">
        <v>371</v>
      </c>
      <c r="L2496" t="s">
        <v>401</v>
      </c>
      <c r="M2496" t="s">
        <v>9098</v>
      </c>
      <c r="N2496" t="s">
        <v>9121</v>
      </c>
      <c r="O2496">
        <v>1E-3</v>
      </c>
      <c r="P2496">
        <v>1E-3</v>
      </c>
      <c r="Q2496">
        <v>1</v>
      </c>
    </row>
    <row r="2497" spans="1:17" x14ac:dyDescent="0.2">
      <c r="A2497" t="s">
        <v>498</v>
      </c>
      <c r="B2497" t="s">
        <v>134</v>
      </c>
      <c r="C2497" t="s">
        <v>497</v>
      </c>
      <c r="D2497" t="s">
        <v>54</v>
      </c>
      <c r="E2497" t="s">
        <v>1894</v>
      </c>
      <c r="F2497">
        <v>0.25600000000000001</v>
      </c>
      <c r="G2497">
        <v>0.25600000000000001</v>
      </c>
      <c r="H2497">
        <v>1</v>
      </c>
      <c r="J2497" t="s">
        <v>39</v>
      </c>
      <c r="K2497" t="s">
        <v>371</v>
      </c>
      <c r="L2497" t="s">
        <v>401</v>
      </c>
      <c r="M2497" t="s">
        <v>9098</v>
      </c>
      <c r="N2497" t="s">
        <v>9122</v>
      </c>
      <c r="O2497">
        <v>1E-3</v>
      </c>
      <c r="P2497">
        <v>1E-3</v>
      </c>
      <c r="Q2497">
        <v>1</v>
      </c>
    </row>
    <row r="2498" spans="1:17" x14ac:dyDescent="0.2">
      <c r="A2498" t="s">
        <v>498</v>
      </c>
      <c r="B2498" t="s">
        <v>134</v>
      </c>
      <c r="C2498" t="s">
        <v>497</v>
      </c>
      <c r="D2498" t="s">
        <v>54</v>
      </c>
      <c r="E2498" t="s">
        <v>1895</v>
      </c>
      <c r="F2498">
        <v>0.28499999999999998</v>
      </c>
      <c r="G2498">
        <v>0.28499999999999998</v>
      </c>
      <c r="H2498">
        <v>1</v>
      </c>
      <c r="J2498" t="s">
        <v>39</v>
      </c>
      <c r="K2498" t="s">
        <v>371</v>
      </c>
      <c r="L2498" t="s">
        <v>401</v>
      </c>
      <c r="M2498" t="s">
        <v>9098</v>
      </c>
      <c r="N2498" t="s">
        <v>9105</v>
      </c>
      <c r="O2498">
        <v>1E-3</v>
      </c>
      <c r="P2498">
        <v>1E-3</v>
      </c>
      <c r="Q2498">
        <v>1</v>
      </c>
    </row>
    <row r="2499" spans="1:17" x14ac:dyDescent="0.2">
      <c r="A2499" t="s">
        <v>498</v>
      </c>
      <c r="B2499" t="s">
        <v>134</v>
      </c>
      <c r="C2499" t="s">
        <v>497</v>
      </c>
      <c r="D2499" t="s">
        <v>54</v>
      </c>
      <c r="E2499" t="s">
        <v>1896</v>
      </c>
      <c r="F2499">
        <v>0.23400000000000001</v>
      </c>
      <c r="G2499">
        <v>0.23400000000000001</v>
      </c>
      <c r="H2499">
        <v>1</v>
      </c>
      <c r="J2499" t="s">
        <v>39</v>
      </c>
      <c r="K2499" t="s">
        <v>371</v>
      </c>
      <c r="L2499" t="s">
        <v>401</v>
      </c>
      <c r="M2499" t="s">
        <v>9098</v>
      </c>
      <c r="N2499" t="s">
        <v>9106</v>
      </c>
      <c r="O2499">
        <v>1E-3</v>
      </c>
      <c r="P2499">
        <v>1E-3</v>
      </c>
      <c r="Q2499">
        <v>1</v>
      </c>
    </row>
    <row r="2500" spans="1:17" x14ac:dyDescent="0.2">
      <c r="A2500" t="s">
        <v>498</v>
      </c>
      <c r="B2500" t="s">
        <v>134</v>
      </c>
      <c r="C2500" t="s">
        <v>497</v>
      </c>
      <c r="D2500" t="s">
        <v>54</v>
      </c>
      <c r="E2500" t="s">
        <v>1897</v>
      </c>
      <c r="F2500">
        <v>0.193</v>
      </c>
      <c r="G2500">
        <v>0.193</v>
      </c>
      <c r="H2500">
        <v>1</v>
      </c>
      <c r="J2500" t="s">
        <v>39</v>
      </c>
      <c r="K2500" t="s">
        <v>371</v>
      </c>
      <c r="L2500" t="s">
        <v>401</v>
      </c>
      <c r="M2500" t="s">
        <v>9098</v>
      </c>
      <c r="N2500" t="s">
        <v>9107</v>
      </c>
      <c r="O2500">
        <v>0</v>
      </c>
      <c r="P2500">
        <v>0</v>
      </c>
      <c r="Q2500">
        <v>1</v>
      </c>
    </row>
    <row r="2501" spans="1:17" x14ac:dyDescent="0.2">
      <c r="A2501" t="s">
        <v>498</v>
      </c>
      <c r="B2501" t="s">
        <v>134</v>
      </c>
      <c r="C2501" t="s">
        <v>497</v>
      </c>
      <c r="D2501" t="s">
        <v>54</v>
      </c>
      <c r="E2501" t="s">
        <v>1898</v>
      </c>
      <c r="F2501">
        <v>0.26300000000000001</v>
      </c>
      <c r="G2501">
        <v>0.26300000000000001</v>
      </c>
      <c r="H2501">
        <v>1</v>
      </c>
      <c r="J2501" t="s">
        <v>39</v>
      </c>
      <c r="K2501" t="s">
        <v>371</v>
      </c>
      <c r="L2501" t="s">
        <v>401</v>
      </c>
      <c r="M2501" t="s">
        <v>9098</v>
      </c>
      <c r="N2501" t="s">
        <v>9108</v>
      </c>
      <c r="O2501">
        <v>0</v>
      </c>
      <c r="P2501">
        <v>0</v>
      </c>
      <c r="Q2501">
        <v>1</v>
      </c>
    </row>
    <row r="2502" spans="1:17" x14ac:dyDescent="0.2">
      <c r="A2502" t="s">
        <v>498</v>
      </c>
      <c r="B2502" t="s">
        <v>134</v>
      </c>
      <c r="C2502" t="s">
        <v>497</v>
      </c>
      <c r="D2502" t="s">
        <v>54</v>
      </c>
      <c r="E2502" t="s">
        <v>1899</v>
      </c>
      <c r="F2502">
        <v>0.28899999999999998</v>
      </c>
      <c r="G2502">
        <v>0.28899999999999998</v>
      </c>
      <c r="H2502">
        <v>1</v>
      </c>
      <c r="J2502" t="s">
        <v>39</v>
      </c>
      <c r="K2502" t="s">
        <v>371</v>
      </c>
      <c r="L2502" t="s">
        <v>401</v>
      </c>
      <c r="M2502" t="s">
        <v>9098</v>
      </c>
      <c r="N2502" t="s">
        <v>9109</v>
      </c>
      <c r="O2502">
        <v>0</v>
      </c>
      <c r="P2502">
        <v>0</v>
      </c>
      <c r="Q2502">
        <v>1</v>
      </c>
    </row>
    <row r="2503" spans="1:17" x14ac:dyDescent="0.2">
      <c r="A2503" t="s">
        <v>498</v>
      </c>
      <c r="B2503" t="s">
        <v>134</v>
      </c>
      <c r="C2503" t="s">
        <v>497</v>
      </c>
      <c r="D2503" t="s">
        <v>54</v>
      </c>
      <c r="E2503" t="s">
        <v>1900</v>
      </c>
      <c r="F2503">
        <v>0.20699999999999999</v>
      </c>
      <c r="G2503">
        <v>0.20699999999999999</v>
      </c>
      <c r="H2503">
        <v>1</v>
      </c>
      <c r="J2503" t="s">
        <v>39</v>
      </c>
      <c r="K2503" t="s">
        <v>371</v>
      </c>
      <c r="L2503" t="s">
        <v>401</v>
      </c>
      <c r="M2503" t="s">
        <v>9098</v>
      </c>
      <c r="N2503" t="s">
        <v>9123</v>
      </c>
      <c r="O2503">
        <v>0</v>
      </c>
      <c r="P2503">
        <v>0</v>
      </c>
      <c r="Q2503">
        <v>1</v>
      </c>
    </row>
    <row r="2504" spans="1:17" x14ac:dyDescent="0.2">
      <c r="A2504" t="s">
        <v>498</v>
      </c>
      <c r="B2504" t="s">
        <v>134</v>
      </c>
      <c r="C2504" t="s">
        <v>497</v>
      </c>
      <c r="D2504" t="s">
        <v>54</v>
      </c>
      <c r="E2504" t="s">
        <v>1901</v>
      </c>
      <c r="F2504">
        <v>0.19600000000000001</v>
      </c>
      <c r="G2504">
        <v>0.19600000000000001</v>
      </c>
      <c r="H2504">
        <v>1</v>
      </c>
      <c r="J2504" t="s">
        <v>39</v>
      </c>
      <c r="K2504" t="s">
        <v>371</v>
      </c>
      <c r="L2504" t="s">
        <v>401</v>
      </c>
      <c r="M2504" t="s">
        <v>9098</v>
      </c>
      <c r="N2504" t="s">
        <v>9110</v>
      </c>
      <c r="O2504">
        <v>0</v>
      </c>
      <c r="P2504">
        <v>0</v>
      </c>
      <c r="Q2504">
        <v>1</v>
      </c>
    </row>
    <row r="2505" spans="1:17" x14ac:dyDescent="0.2">
      <c r="A2505" t="s">
        <v>498</v>
      </c>
      <c r="B2505" t="s">
        <v>134</v>
      </c>
      <c r="C2505" t="s">
        <v>497</v>
      </c>
      <c r="D2505" t="s">
        <v>54</v>
      </c>
      <c r="E2505" t="s">
        <v>1902</v>
      </c>
      <c r="F2505">
        <v>0.28799999999999998</v>
      </c>
      <c r="G2505">
        <v>0.28799999999999998</v>
      </c>
      <c r="H2505">
        <v>1</v>
      </c>
      <c r="J2505" t="s">
        <v>39</v>
      </c>
      <c r="K2505" t="s">
        <v>371</v>
      </c>
      <c r="L2505" t="s">
        <v>401</v>
      </c>
      <c r="M2505" t="s">
        <v>9098</v>
      </c>
      <c r="N2505" t="s">
        <v>9111</v>
      </c>
      <c r="O2505">
        <v>0</v>
      </c>
      <c r="P2505">
        <v>0</v>
      </c>
      <c r="Q2505">
        <v>1</v>
      </c>
    </row>
    <row r="2506" spans="1:17" x14ac:dyDescent="0.2">
      <c r="A2506" t="s">
        <v>498</v>
      </c>
      <c r="B2506" t="s">
        <v>134</v>
      </c>
      <c r="C2506" t="s">
        <v>497</v>
      </c>
      <c r="D2506" t="s">
        <v>54</v>
      </c>
      <c r="E2506" t="s">
        <v>1903</v>
      </c>
      <c r="F2506">
        <v>0.248</v>
      </c>
      <c r="G2506">
        <v>0.248</v>
      </c>
      <c r="H2506">
        <v>1</v>
      </c>
      <c r="J2506" t="s">
        <v>39</v>
      </c>
      <c r="K2506" t="s">
        <v>371</v>
      </c>
      <c r="L2506" t="s">
        <v>401</v>
      </c>
      <c r="M2506" t="s">
        <v>9098</v>
      </c>
      <c r="N2506" t="s">
        <v>9112</v>
      </c>
      <c r="O2506">
        <v>0</v>
      </c>
      <c r="P2506">
        <v>0</v>
      </c>
      <c r="Q2506">
        <v>1</v>
      </c>
    </row>
    <row r="2507" spans="1:17" x14ac:dyDescent="0.2">
      <c r="A2507" t="s">
        <v>498</v>
      </c>
      <c r="B2507" t="s">
        <v>134</v>
      </c>
      <c r="C2507" t="s">
        <v>497</v>
      </c>
      <c r="D2507" t="s">
        <v>54</v>
      </c>
      <c r="E2507" t="s">
        <v>1904</v>
      </c>
      <c r="F2507">
        <v>0.23300000000000001</v>
      </c>
      <c r="G2507">
        <v>0.23300000000000001</v>
      </c>
      <c r="H2507">
        <v>1</v>
      </c>
      <c r="J2507" t="s">
        <v>39</v>
      </c>
      <c r="K2507" t="s">
        <v>371</v>
      </c>
      <c r="L2507" t="s">
        <v>401</v>
      </c>
      <c r="M2507" t="s">
        <v>9098</v>
      </c>
      <c r="N2507" t="s">
        <v>9113</v>
      </c>
      <c r="O2507">
        <v>0</v>
      </c>
      <c r="P2507">
        <v>0</v>
      </c>
      <c r="Q2507">
        <v>1</v>
      </c>
    </row>
    <row r="2508" spans="1:17" x14ac:dyDescent="0.2">
      <c r="A2508" t="s">
        <v>498</v>
      </c>
      <c r="B2508" t="s">
        <v>134</v>
      </c>
      <c r="C2508" t="s">
        <v>497</v>
      </c>
      <c r="D2508" t="s">
        <v>54</v>
      </c>
      <c r="E2508" t="s">
        <v>1905</v>
      </c>
      <c r="F2508">
        <v>0.193</v>
      </c>
      <c r="G2508">
        <v>0.193</v>
      </c>
      <c r="H2508">
        <v>1</v>
      </c>
      <c r="J2508" t="s">
        <v>39</v>
      </c>
      <c r="K2508" t="s">
        <v>371</v>
      </c>
      <c r="L2508" t="s">
        <v>401</v>
      </c>
      <c r="M2508" t="s">
        <v>9098</v>
      </c>
      <c r="N2508" t="s">
        <v>9114</v>
      </c>
      <c r="O2508">
        <v>0</v>
      </c>
      <c r="P2508">
        <v>0</v>
      </c>
      <c r="Q2508">
        <v>1</v>
      </c>
    </row>
    <row r="2509" spans="1:17" x14ac:dyDescent="0.2">
      <c r="A2509" t="s">
        <v>498</v>
      </c>
      <c r="B2509" t="s">
        <v>134</v>
      </c>
      <c r="C2509" t="s">
        <v>497</v>
      </c>
      <c r="D2509" t="s">
        <v>54</v>
      </c>
      <c r="E2509" t="s">
        <v>1906</v>
      </c>
      <c r="F2509">
        <v>0.20399999999999999</v>
      </c>
      <c r="G2509">
        <v>0.20399999999999999</v>
      </c>
      <c r="H2509">
        <v>1</v>
      </c>
      <c r="J2509" t="s">
        <v>39</v>
      </c>
      <c r="K2509" t="s">
        <v>371</v>
      </c>
      <c r="L2509" t="s">
        <v>401</v>
      </c>
      <c r="M2509" t="s">
        <v>9098</v>
      </c>
      <c r="N2509" t="s">
        <v>9126</v>
      </c>
      <c r="O2509">
        <v>0</v>
      </c>
      <c r="P2509">
        <v>0</v>
      </c>
      <c r="Q2509">
        <v>1</v>
      </c>
    </row>
    <row r="2510" spans="1:17" x14ac:dyDescent="0.2">
      <c r="A2510" t="s">
        <v>498</v>
      </c>
      <c r="B2510" t="s">
        <v>134</v>
      </c>
      <c r="C2510" t="s">
        <v>497</v>
      </c>
      <c r="D2510" t="s">
        <v>54</v>
      </c>
      <c r="E2510" t="s">
        <v>1907</v>
      </c>
      <c r="F2510">
        <v>0.28499999999999998</v>
      </c>
      <c r="G2510">
        <v>0.28499999999999998</v>
      </c>
      <c r="H2510">
        <v>1</v>
      </c>
      <c r="J2510" t="s">
        <v>39</v>
      </c>
      <c r="K2510" t="s">
        <v>371</v>
      </c>
      <c r="L2510" t="s">
        <v>401</v>
      </c>
      <c r="M2510" t="s">
        <v>9098</v>
      </c>
      <c r="N2510" t="s">
        <v>9115</v>
      </c>
      <c r="O2510">
        <v>0</v>
      </c>
      <c r="P2510">
        <v>0</v>
      </c>
      <c r="Q2510">
        <v>1</v>
      </c>
    </row>
    <row r="2511" spans="1:17" x14ac:dyDescent="0.2">
      <c r="A2511" t="s">
        <v>498</v>
      </c>
      <c r="B2511" t="s">
        <v>134</v>
      </c>
      <c r="C2511" t="s">
        <v>497</v>
      </c>
      <c r="D2511" t="s">
        <v>54</v>
      </c>
      <c r="E2511" t="s">
        <v>1908</v>
      </c>
      <c r="F2511">
        <v>0.222</v>
      </c>
      <c r="G2511">
        <v>0.222</v>
      </c>
      <c r="H2511">
        <v>1</v>
      </c>
      <c r="J2511" t="s">
        <v>39</v>
      </c>
      <c r="K2511" t="s">
        <v>371</v>
      </c>
      <c r="L2511" t="s">
        <v>401</v>
      </c>
      <c r="M2511" t="s">
        <v>9098</v>
      </c>
      <c r="N2511" t="s">
        <v>9116</v>
      </c>
      <c r="O2511">
        <v>0</v>
      </c>
      <c r="P2511">
        <v>0</v>
      </c>
      <c r="Q2511">
        <v>1</v>
      </c>
    </row>
    <row r="2512" spans="1:17" x14ac:dyDescent="0.2">
      <c r="A2512" t="s">
        <v>498</v>
      </c>
      <c r="B2512" t="s">
        <v>134</v>
      </c>
      <c r="C2512" t="s">
        <v>497</v>
      </c>
      <c r="D2512" t="s">
        <v>54</v>
      </c>
      <c r="E2512" t="s">
        <v>1909</v>
      </c>
      <c r="F2512">
        <v>0.20300000000000001</v>
      </c>
      <c r="G2512">
        <v>0.20300000000000001</v>
      </c>
      <c r="H2512">
        <v>1</v>
      </c>
      <c r="J2512" t="s">
        <v>39</v>
      </c>
      <c r="K2512" t="s">
        <v>371</v>
      </c>
      <c r="L2512" t="s">
        <v>401</v>
      </c>
      <c r="M2512" t="s">
        <v>9098</v>
      </c>
      <c r="N2512" t="s">
        <v>9117</v>
      </c>
      <c r="O2512">
        <v>0</v>
      </c>
      <c r="P2512">
        <v>0</v>
      </c>
      <c r="Q2512">
        <v>1</v>
      </c>
    </row>
    <row r="2513" spans="1:17" x14ac:dyDescent="0.2">
      <c r="A2513" t="s">
        <v>498</v>
      </c>
      <c r="B2513" t="s">
        <v>134</v>
      </c>
      <c r="C2513" t="s">
        <v>497</v>
      </c>
      <c r="D2513" t="s">
        <v>54</v>
      </c>
      <c r="E2513" t="s">
        <v>1910</v>
      </c>
      <c r="F2513">
        <v>0.34300000000000003</v>
      </c>
      <c r="G2513">
        <v>0.34300000000000003</v>
      </c>
      <c r="H2513">
        <v>1</v>
      </c>
      <c r="J2513" t="s">
        <v>39</v>
      </c>
      <c r="K2513" t="s">
        <v>371</v>
      </c>
      <c r="L2513" t="s">
        <v>401</v>
      </c>
      <c r="M2513" t="s">
        <v>9098</v>
      </c>
      <c r="N2513" t="s">
        <v>9118</v>
      </c>
      <c r="O2513">
        <v>0</v>
      </c>
      <c r="P2513">
        <v>0</v>
      </c>
      <c r="Q2513">
        <v>1</v>
      </c>
    </row>
    <row r="2514" spans="1:17" x14ac:dyDescent="0.2">
      <c r="A2514" t="s">
        <v>498</v>
      </c>
      <c r="B2514" t="s">
        <v>134</v>
      </c>
      <c r="C2514" t="s">
        <v>497</v>
      </c>
      <c r="D2514" t="s">
        <v>54</v>
      </c>
      <c r="E2514" t="s">
        <v>1911</v>
      </c>
      <c r="F2514">
        <v>0.309</v>
      </c>
      <c r="G2514">
        <v>0.309</v>
      </c>
      <c r="H2514">
        <v>1</v>
      </c>
      <c r="J2514" t="s">
        <v>39</v>
      </c>
      <c r="K2514" t="s">
        <v>371</v>
      </c>
      <c r="L2514" t="s">
        <v>401</v>
      </c>
      <c r="M2514" t="s">
        <v>9098</v>
      </c>
      <c r="N2514" t="s">
        <v>8982</v>
      </c>
      <c r="O2514">
        <v>0</v>
      </c>
      <c r="P2514">
        <v>0</v>
      </c>
      <c r="Q2514">
        <v>1</v>
      </c>
    </row>
    <row r="2515" spans="1:17" x14ac:dyDescent="0.2">
      <c r="A2515" t="s">
        <v>498</v>
      </c>
      <c r="B2515" t="s">
        <v>134</v>
      </c>
      <c r="C2515" t="s">
        <v>497</v>
      </c>
      <c r="D2515" t="s">
        <v>54</v>
      </c>
      <c r="E2515" t="s">
        <v>1912</v>
      </c>
      <c r="F2515">
        <v>0.248</v>
      </c>
      <c r="G2515">
        <v>0.248</v>
      </c>
      <c r="H2515">
        <v>1</v>
      </c>
      <c r="J2515" t="s">
        <v>39</v>
      </c>
      <c r="K2515" t="s">
        <v>371</v>
      </c>
      <c r="L2515" t="s">
        <v>401</v>
      </c>
      <c r="M2515" t="s">
        <v>9098</v>
      </c>
      <c r="N2515" t="s">
        <v>8987</v>
      </c>
      <c r="O2515">
        <v>0</v>
      </c>
      <c r="P2515">
        <v>0</v>
      </c>
      <c r="Q2515">
        <v>1</v>
      </c>
    </row>
    <row r="2516" spans="1:17" x14ac:dyDescent="0.2">
      <c r="A2516" t="s">
        <v>498</v>
      </c>
      <c r="B2516" t="s">
        <v>134</v>
      </c>
      <c r="C2516" t="s">
        <v>497</v>
      </c>
      <c r="D2516" t="s">
        <v>54</v>
      </c>
      <c r="E2516" t="s">
        <v>1913</v>
      </c>
      <c r="F2516">
        <v>0.2</v>
      </c>
      <c r="G2516">
        <v>0.2</v>
      </c>
      <c r="H2516">
        <v>1</v>
      </c>
      <c r="J2516" t="s">
        <v>39</v>
      </c>
      <c r="K2516" t="s">
        <v>371</v>
      </c>
      <c r="L2516" t="s">
        <v>401</v>
      </c>
      <c r="M2516" t="s">
        <v>9098</v>
      </c>
      <c r="N2516" t="s">
        <v>8988</v>
      </c>
      <c r="O2516">
        <v>0</v>
      </c>
      <c r="P2516">
        <v>0</v>
      </c>
      <c r="Q2516">
        <v>1</v>
      </c>
    </row>
    <row r="2517" spans="1:17" x14ac:dyDescent="0.2">
      <c r="A2517" t="s">
        <v>498</v>
      </c>
      <c r="B2517" t="s">
        <v>134</v>
      </c>
      <c r="C2517" t="s">
        <v>497</v>
      </c>
      <c r="D2517" t="s">
        <v>54</v>
      </c>
      <c r="E2517" t="s">
        <v>1914</v>
      </c>
      <c r="F2517">
        <v>0.25700000000000001</v>
      </c>
      <c r="G2517">
        <v>0.25700000000000001</v>
      </c>
      <c r="H2517">
        <v>1</v>
      </c>
      <c r="J2517" t="s">
        <v>39</v>
      </c>
      <c r="K2517" t="s">
        <v>371</v>
      </c>
      <c r="L2517" t="s">
        <v>401</v>
      </c>
      <c r="M2517" t="s">
        <v>9098</v>
      </c>
      <c r="N2517" t="s">
        <v>8989</v>
      </c>
      <c r="O2517">
        <v>0</v>
      </c>
      <c r="P2517">
        <v>0</v>
      </c>
      <c r="Q2517">
        <v>1</v>
      </c>
    </row>
    <row r="2518" spans="1:17" x14ac:dyDescent="0.2">
      <c r="A2518" t="s">
        <v>498</v>
      </c>
      <c r="B2518" t="s">
        <v>134</v>
      </c>
      <c r="C2518" t="s">
        <v>497</v>
      </c>
      <c r="D2518" t="s">
        <v>54</v>
      </c>
      <c r="E2518" t="s">
        <v>1915</v>
      </c>
      <c r="F2518">
        <v>0.32300000000000001</v>
      </c>
      <c r="G2518">
        <v>0.32300000000000001</v>
      </c>
      <c r="H2518">
        <v>1</v>
      </c>
      <c r="J2518" t="s">
        <v>39</v>
      </c>
      <c r="K2518" t="s">
        <v>371</v>
      </c>
      <c r="L2518" t="s">
        <v>401</v>
      </c>
      <c r="M2518" t="s">
        <v>9098</v>
      </c>
      <c r="N2518" t="s">
        <v>9127</v>
      </c>
      <c r="O2518">
        <v>0</v>
      </c>
      <c r="P2518">
        <v>0</v>
      </c>
      <c r="Q2518">
        <v>1</v>
      </c>
    </row>
    <row r="2519" spans="1:17" x14ac:dyDescent="0.2">
      <c r="A2519" t="s">
        <v>498</v>
      </c>
      <c r="B2519" t="s">
        <v>134</v>
      </c>
      <c r="C2519" t="s">
        <v>497</v>
      </c>
      <c r="D2519" t="s">
        <v>54</v>
      </c>
      <c r="E2519" t="s">
        <v>1916</v>
      </c>
      <c r="F2519">
        <v>0.20599999999999999</v>
      </c>
      <c r="G2519">
        <v>0.20599999999999999</v>
      </c>
      <c r="H2519">
        <v>1</v>
      </c>
      <c r="J2519" t="s">
        <v>39</v>
      </c>
      <c r="K2519" t="s">
        <v>371</v>
      </c>
      <c r="L2519" t="s">
        <v>401</v>
      </c>
      <c r="M2519" t="s">
        <v>9098</v>
      </c>
      <c r="N2519" t="s">
        <v>9128</v>
      </c>
      <c r="O2519">
        <v>0</v>
      </c>
      <c r="P2519">
        <v>0</v>
      </c>
      <c r="Q2519">
        <v>1</v>
      </c>
    </row>
    <row r="2520" spans="1:17" x14ac:dyDescent="0.2">
      <c r="A2520" t="s">
        <v>498</v>
      </c>
      <c r="B2520" t="s">
        <v>134</v>
      </c>
      <c r="C2520" t="s">
        <v>497</v>
      </c>
      <c r="D2520" t="s">
        <v>54</v>
      </c>
      <c r="E2520" t="s">
        <v>1917</v>
      </c>
      <c r="F2520">
        <v>0.193</v>
      </c>
      <c r="G2520">
        <v>0.193</v>
      </c>
      <c r="H2520">
        <v>1</v>
      </c>
      <c r="J2520" t="s">
        <v>39</v>
      </c>
      <c r="K2520" t="s">
        <v>371</v>
      </c>
      <c r="L2520" t="s">
        <v>401</v>
      </c>
      <c r="M2520" t="s">
        <v>9098</v>
      </c>
      <c r="N2520" t="s">
        <v>9129</v>
      </c>
      <c r="O2520">
        <v>0</v>
      </c>
      <c r="P2520">
        <v>0</v>
      </c>
      <c r="Q2520">
        <v>1</v>
      </c>
    </row>
    <row r="2521" spans="1:17" x14ac:dyDescent="0.2">
      <c r="A2521" t="s">
        <v>498</v>
      </c>
      <c r="B2521" t="s">
        <v>134</v>
      </c>
      <c r="C2521" t="s">
        <v>497</v>
      </c>
      <c r="D2521" t="s">
        <v>54</v>
      </c>
      <c r="E2521" t="s">
        <v>1918</v>
      </c>
      <c r="F2521">
        <v>0.31</v>
      </c>
      <c r="G2521">
        <v>0.31</v>
      </c>
      <c r="H2521">
        <v>1</v>
      </c>
      <c r="J2521" t="s">
        <v>39</v>
      </c>
      <c r="K2521" t="s">
        <v>371</v>
      </c>
      <c r="L2521" t="s">
        <v>401</v>
      </c>
      <c r="M2521" t="s">
        <v>9098</v>
      </c>
      <c r="N2521" t="s">
        <v>9130</v>
      </c>
      <c r="O2521">
        <v>0</v>
      </c>
      <c r="P2521">
        <v>0</v>
      </c>
      <c r="Q2521">
        <v>1</v>
      </c>
    </row>
    <row r="2522" spans="1:17" x14ac:dyDescent="0.2">
      <c r="A2522" t="s">
        <v>498</v>
      </c>
      <c r="B2522" t="s">
        <v>134</v>
      </c>
      <c r="C2522" t="s">
        <v>497</v>
      </c>
      <c r="D2522" t="s">
        <v>54</v>
      </c>
      <c r="E2522" t="s">
        <v>1919</v>
      </c>
      <c r="F2522">
        <v>0.23799999999999999</v>
      </c>
      <c r="G2522">
        <v>0.23799999999999999</v>
      </c>
      <c r="H2522">
        <v>1</v>
      </c>
      <c r="J2522" t="s">
        <v>39</v>
      </c>
      <c r="K2522" t="s">
        <v>371</v>
      </c>
      <c r="L2522" t="s">
        <v>401</v>
      </c>
      <c r="M2522" t="s">
        <v>9098</v>
      </c>
      <c r="N2522" t="s">
        <v>9131</v>
      </c>
      <c r="O2522">
        <v>1E-3</v>
      </c>
      <c r="P2522">
        <v>1E-3</v>
      </c>
      <c r="Q2522">
        <v>1</v>
      </c>
    </row>
    <row r="2523" spans="1:17" x14ac:dyDescent="0.2">
      <c r="A2523" t="s">
        <v>498</v>
      </c>
      <c r="B2523" t="s">
        <v>134</v>
      </c>
      <c r="C2523" t="s">
        <v>497</v>
      </c>
      <c r="D2523" t="s">
        <v>54</v>
      </c>
      <c r="E2523" t="s">
        <v>1920</v>
      </c>
      <c r="F2523">
        <v>0.20499999999999999</v>
      </c>
      <c r="G2523">
        <v>0.20499999999999999</v>
      </c>
      <c r="H2523">
        <v>1</v>
      </c>
      <c r="J2523" t="s">
        <v>39</v>
      </c>
      <c r="K2523" t="s">
        <v>371</v>
      </c>
      <c r="L2523" t="s">
        <v>401</v>
      </c>
      <c r="M2523" t="s">
        <v>9098</v>
      </c>
      <c r="N2523" t="s">
        <v>9132</v>
      </c>
      <c r="O2523">
        <v>1E-3</v>
      </c>
      <c r="P2523">
        <v>1E-3</v>
      </c>
      <c r="Q2523">
        <v>1</v>
      </c>
    </row>
    <row r="2524" spans="1:17" x14ac:dyDescent="0.2">
      <c r="A2524" t="s">
        <v>498</v>
      </c>
      <c r="B2524" t="s">
        <v>134</v>
      </c>
      <c r="C2524" t="s">
        <v>497</v>
      </c>
      <c r="D2524" t="s">
        <v>54</v>
      </c>
      <c r="E2524" t="s">
        <v>1921</v>
      </c>
      <c r="F2524">
        <v>0.2</v>
      </c>
      <c r="G2524">
        <v>0.2</v>
      </c>
      <c r="H2524">
        <v>1</v>
      </c>
      <c r="J2524" t="s">
        <v>39</v>
      </c>
      <c r="K2524" t="s">
        <v>371</v>
      </c>
      <c r="L2524" t="s">
        <v>401</v>
      </c>
      <c r="M2524" t="s">
        <v>9098</v>
      </c>
      <c r="N2524" t="s">
        <v>9133</v>
      </c>
      <c r="O2524">
        <v>0</v>
      </c>
      <c r="P2524">
        <v>0</v>
      </c>
      <c r="Q2524">
        <v>1</v>
      </c>
    </row>
    <row r="2525" spans="1:17" x14ac:dyDescent="0.2">
      <c r="A2525" t="s">
        <v>498</v>
      </c>
      <c r="B2525" t="s">
        <v>134</v>
      </c>
      <c r="C2525" t="s">
        <v>497</v>
      </c>
      <c r="D2525" t="s">
        <v>54</v>
      </c>
      <c r="E2525" t="s">
        <v>1922</v>
      </c>
      <c r="F2525">
        <v>0.20100000000000001</v>
      </c>
      <c r="G2525">
        <v>0.20100000000000001</v>
      </c>
      <c r="H2525">
        <v>1</v>
      </c>
      <c r="J2525" t="s">
        <v>39</v>
      </c>
      <c r="K2525" t="s">
        <v>371</v>
      </c>
      <c r="L2525" t="s">
        <v>401</v>
      </c>
      <c r="M2525" t="s">
        <v>9098</v>
      </c>
      <c r="N2525" t="s">
        <v>9134</v>
      </c>
      <c r="O2525">
        <v>0</v>
      </c>
      <c r="P2525">
        <v>0</v>
      </c>
      <c r="Q2525">
        <v>1</v>
      </c>
    </row>
    <row r="2526" spans="1:17" x14ac:dyDescent="0.2">
      <c r="A2526" t="s">
        <v>498</v>
      </c>
      <c r="B2526" t="s">
        <v>134</v>
      </c>
      <c r="C2526" t="s">
        <v>497</v>
      </c>
      <c r="D2526" t="s">
        <v>54</v>
      </c>
      <c r="E2526" t="s">
        <v>1923</v>
      </c>
      <c r="F2526">
        <v>0.28000000000000003</v>
      </c>
      <c r="G2526">
        <v>0.28000000000000003</v>
      </c>
      <c r="H2526">
        <v>1</v>
      </c>
      <c r="J2526" t="s">
        <v>39</v>
      </c>
      <c r="K2526" t="s">
        <v>371</v>
      </c>
      <c r="L2526" t="s">
        <v>401</v>
      </c>
      <c r="M2526" t="s">
        <v>9098</v>
      </c>
      <c r="N2526" t="s">
        <v>501</v>
      </c>
      <c r="O2526">
        <v>0</v>
      </c>
      <c r="P2526">
        <v>0</v>
      </c>
      <c r="Q2526">
        <v>1</v>
      </c>
    </row>
    <row r="2527" spans="1:17" x14ac:dyDescent="0.2">
      <c r="A2527" t="s">
        <v>498</v>
      </c>
      <c r="B2527" t="s">
        <v>134</v>
      </c>
      <c r="C2527" t="s">
        <v>497</v>
      </c>
      <c r="D2527" t="s">
        <v>54</v>
      </c>
      <c r="E2527" t="s">
        <v>1924</v>
      </c>
      <c r="F2527">
        <v>0.20799999999999999</v>
      </c>
      <c r="G2527">
        <v>0.20799999999999999</v>
      </c>
      <c r="H2527">
        <v>1</v>
      </c>
      <c r="J2527" t="s">
        <v>39</v>
      </c>
      <c r="K2527" t="s">
        <v>367</v>
      </c>
      <c r="L2527" t="s">
        <v>402</v>
      </c>
      <c r="M2527" t="s">
        <v>9097</v>
      </c>
      <c r="N2527" t="s">
        <v>8249</v>
      </c>
      <c r="O2527">
        <v>6.0000000000000001E-3</v>
      </c>
      <c r="P2527">
        <v>6.0000000000000001E-3</v>
      </c>
      <c r="Q2527">
        <v>1</v>
      </c>
    </row>
    <row r="2528" spans="1:17" x14ac:dyDescent="0.2">
      <c r="A2528" t="s">
        <v>498</v>
      </c>
      <c r="B2528" t="s">
        <v>134</v>
      </c>
      <c r="C2528" t="s">
        <v>497</v>
      </c>
      <c r="D2528" t="s">
        <v>54</v>
      </c>
      <c r="E2528" t="s">
        <v>1925</v>
      </c>
      <c r="F2528">
        <v>0.19400000000000001</v>
      </c>
      <c r="G2528">
        <v>0.19400000000000001</v>
      </c>
      <c r="H2528">
        <v>1</v>
      </c>
      <c r="J2528" t="s">
        <v>39</v>
      </c>
      <c r="K2528" t="s">
        <v>367</v>
      </c>
      <c r="L2528" t="s">
        <v>402</v>
      </c>
      <c r="M2528" t="s">
        <v>9097</v>
      </c>
      <c r="N2528" t="s">
        <v>8983</v>
      </c>
      <c r="O2528">
        <v>8.0000000000000002E-3</v>
      </c>
      <c r="P2528">
        <v>8.0000000000000002E-3</v>
      </c>
      <c r="Q2528">
        <v>1</v>
      </c>
    </row>
    <row r="2529" spans="1:17" x14ac:dyDescent="0.2">
      <c r="A2529" t="s">
        <v>498</v>
      </c>
      <c r="B2529" t="s">
        <v>134</v>
      </c>
      <c r="C2529" t="s">
        <v>497</v>
      </c>
      <c r="D2529" t="s">
        <v>54</v>
      </c>
      <c r="E2529" t="s">
        <v>1926</v>
      </c>
      <c r="F2529">
        <v>0.19500000000000001</v>
      </c>
      <c r="G2529">
        <v>0.19500000000000001</v>
      </c>
      <c r="H2529">
        <v>1</v>
      </c>
      <c r="J2529" t="s">
        <v>39</v>
      </c>
      <c r="K2529" t="s">
        <v>367</v>
      </c>
      <c r="L2529" t="s">
        <v>402</v>
      </c>
      <c r="M2529" t="s">
        <v>9097</v>
      </c>
      <c r="N2529" t="s">
        <v>8250</v>
      </c>
      <c r="O2529">
        <v>7.0000000000000001E-3</v>
      </c>
      <c r="P2529">
        <v>7.0000000000000001E-3</v>
      </c>
      <c r="Q2529">
        <v>1</v>
      </c>
    </row>
    <row r="2530" spans="1:17" x14ac:dyDescent="0.2">
      <c r="A2530" t="s">
        <v>498</v>
      </c>
      <c r="B2530" t="s">
        <v>134</v>
      </c>
      <c r="C2530" t="s">
        <v>497</v>
      </c>
      <c r="D2530" t="s">
        <v>54</v>
      </c>
      <c r="E2530" t="s">
        <v>1927</v>
      </c>
      <c r="F2530">
        <v>0.20499999999999999</v>
      </c>
      <c r="G2530">
        <v>0.20499999999999999</v>
      </c>
      <c r="H2530">
        <v>1</v>
      </c>
      <c r="J2530" t="s">
        <v>39</v>
      </c>
      <c r="K2530" t="s">
        <v>367</v>
      </c>
      <c r="L2530" t="s">
        <v>402</v>
      </c>
      <c r="M2530" t="s">
        <v>9097</v>
      </c>
      <c r="N2530" t="s">
        <v>8251</v>
      </c>
      <c r="O2530">
        <v>5.0000000000000001E-3</v>
      </c>
      <c r="P2530">
        <v>5.0000000000000001E-3</v>
      </c>
      <c r="Q2530">
        <v>1</v>
      </c>
    </row>
    <row r="2531" spans="1:17" x14ac:dyDescent="0.2">
      <c r="A2531" t="s">
        <v>498</v>
      </c>
      <c r="B2531" t="s">
        <v>134</v>
      </c>
      <c r="C2531" t="s">
        <v>497</v>
      </c>
      <c r="D2531" t="s">
        <v>54</v>
      </c>
      <c r="E2531" t="s">
        <v>1928</v>
      </c>
      <c r="F2531">
        <v>0.20499999999999999</v>
      </c>
      <c r="G2531">
        <v>0.20499999999999999</v>
      </c>
      <c r="H2531">
        <v>1</v>
      </c>
      <c r="J2531" t="s">
        <v>39</v>
      </c>
      <c r="K2531" t="s">
        <v>367</v>
      </c>
      <c r="L2531" t="s">
        <v>402</v>
      </c>
      <c r="M2531" t="s">
        <v>9097</v>
      </c>
      <c r="N2531" t="s">
        <v>8252</v>
      </c>
      <c r="O2531">
        <v>7.0000000000000001E-3</v>
      </c>
      <c r="P2531">
        <v>7.0000000000000001E-3</v>
      </c>
      <c r="Q2531">
        <v>1</v>
      </c>
    </row>
    <row r="2532" spans="1:17" x14ac:dyDescent="0.2">
      <c r="A2532" t="s">
        <v>498</v>
      </c>
      <c r="B2532" t="s">
        <v>134</v>
      </c>
      <c r="C2532" t="s">
        <v>497</v>
      </c>
      <c r="D2532" t="s">
        <v>54</v>
      </c>
      <c r="E2532" t="s">
        <v>1929</v>
      </c>
      <c r="F2532">
        <v>0.19900000000000001</v>
      </c>
      <c r="G2532">
        <v>0.19900000000000001</v>
      </c>
      <c r="H2532">
        <v>1</v>
      </c>
      <c r="J2532" t="s">
        <v>39</v>
      </c>
      <c r="K2532" t="s">
        <v>367</v>
      </c>
      <c r="L2532" t="s">
        <v>402</v>
      </c>
      <c r="M2532" t="s">
        <v>9097</v>
      </c>
      <c r="N2532" t="s">
        <v>8253</v>
      </c>
      <c r="O2532">
        <v>5.0000000000000001E-3</v>
      </c>
      <c r="P2532">
        <v>5.0000000000000001E-3</v>
      </c>
      <c r="Q2532">
        <v>1</v>
      </c>
    </row>
    <row r="2533" spans="1:17" x14ac:dyDescent="0.2">
      <c r="A2533" t="s">
        <v>498</v>
      </c>
      <c r="B2533" t="s">
        <v>134</v>
      </c>
      <c r="C2533" t="s">
        <v>497</v>
      </c>
      <c r="D2533" t="s">
        <v>54</v>
      </c>
      <c r="E2533" t="s">
        <v>1930</v>
      </c>
      <c r="F2533">
        <v>0.20399999999999999</v>
      </c>
      <c r="G2533">
        <v>0.20399999999999999</v>
      </c>
      <c r="H2533">
        <v>1</v>
      </c>
      <c r="J2533" t="s">
        <v>39</v>
      </c>
      <c r="K2533" t="s">
        <v>367</v>
      </c>
      <c r="L2533" t="s">
        <v>402</v>
      </c>
      <c r="M2533" t="s">
        <v>9097</v>
      </c>
      <c r="N2533" t="s">
        <v>8382</v>
      </c>
      <c r="O2533">
        <v>5.0000000000000001E-3</v>
      </c>
      <c r="P2533">
        <v>5.0000000000000001E-3</v>
      </c>
      <c r="Q2533">
        <v>1</v>
      </c>
    </row>
    <row r="2534" spans="1:17" x14ac:dyDescent="0.2">
      <c r="A2534" t="s">
        <v>498</v>
      </c>
      <c r="B2534" t="s">
        <v>134</v>
      </c>
      <c r="C2534" t="s">
        <v>497</v>
      </c>
      <c r="D2534" t="s">
        <v>54</v>
      </c>
      <c r="E2534" t="s">
        <v>1931</v>
      </c>
      <c r="F2534">
        <v>0.28399999999999997</v>
      </c>
      <c r="G2534">
        <v>0.28399999999999997</v>
      </c>
      <c r="H2534">
        <v>1</v>
      </c>
      <c r="J2534" t="s">
        <v>39</v>
      </c>
      <c r="K2534" t="s">
        <v>367</v>
      </c>
      <c r="L2534" t="s">
        <v>402</v>
      </c>
      <c r="M2534" t="s">
        <v>9097</v>
      </c>
      <c r="N2534" t="s">
        <v>8370</v>
      </c>
      <c r="O2534">
        <v>7.0000000000000001E-3</v>
      </c>
      <c r="P2534">
        <v>7.0000000000000001E-3</v>
      </c>
      <c r="Q2534">
        <v>1</v>
      </c>
    </row>
    <row r="2535" spans="1:17" x14ac:dyDescent="0.2">
      <c r="A2535" t="s">
        <v>498</v>
      </c>
      <c r="B2535" t="s">
        <v>134</v>
      </c>
      <c r="C2535" t="s">
        <v>497</v>
      </c>
      <c r="D2535" t="s">
        <v>54</v>
      </c>
      <c r="E2535" t="s">
        <v>1932</v>
      </c>
      <c r="F2535">
        <v>0.20399999999999999</v>
      </c>
      <c r="G2535">
        <v>0.20399999999999999</v>
      </c>
      <c r="H2535">
        <v>1</v>
      </c>
      <c r="J2535" t="s">
        <v>39</v>
      </c>
      <c r="K2535" t="s">
        <v>367</v>
      </c>
      <c r="L2535" t="s">
        <v>402</v>
      </c>
      <c r="M2535" t="s">
        <v>9097</v>
      </c>
      <c r="N2535" t="s">
        <v>9099</v>
      </c>
      <c r="O2535">
        <v>7.0000000000000001E-3</v>
      </c>
      <c r="P2535">
        <v>7.0000000000000001E-3</v>
      </c>
      <c r="Q2535">
        <v>1</v>
      </c>
    </row>
    <row r="2536" spans="1:17" x14ac:dyDescent="0.2">
      <c r="A2536" t="s">
        <v>498</v>
      </c>
      <c r="B2536" t="s">
        <v>134</v>
      </c>
      <c r="C2536" t="s">
        <v>497</v>
      </c>
      <c r="D2536" t="s">
        <v>54</v>
      </c>
      <c r="E2536" t="s">
        <v>1933</v>
      </c>
      <c r="F2536">
        <v>0.193</v>
      </c>
      <c r="G2536">
        <v>0.193</v>
      </c>
      <c r="H2536">
        <v>1</v>
      </c>
      <c r="J2536" t="s">
        <v>39</v>
      </c>
      <c r="K2536" t="s">
        <v>367</v>
      </c>
      <c r="L2536" t="s">
        <v>402</v>
      </c>
      <c r="M2536" t="s">
        <v>9097</v>
      </c>
      <c r="N2536" t="s">
        <v>8371</v>
      </c>
      <c r="O2536">
        <v>5.0000000000000001E-3</v>
      </c>
      <c r="P2536">
        <v>5.0000000000000001E-3</v>
      </c>
      <c r="Q2536">
        <v>1</v>
      </c>
    </row>
    <row r="2537" spans="1:17" x14ac:dyDescent="0.2">
      <c r="A2537" t="s">
        <v>498</v>
      </c>
      <c r="B2537" t="s">
        <v>134</v>
      </c>
      <c r="C2537" t="s">
        <v>497</v>
      </c>
      <c r="D2537" t="s">
        <v>54</v>
      </c>
      <c r="E2537" t="s">
        <v>1934</v>
      </c>
      <c r="F2537">
        <v>0.193</v>
      </c>
      <c r="G2537">
        <v>0.193</v>
      </c>
      <c r="H2537">
        <v>1</v>
      </c>
      <c r="J2537" t="s">
        <v>39</v>
      </c>
      <c r="K2537" t="s">
        <v>367</v>
      </c>
      <c r="L2537" t="s">
        <v>402</v>
      </c>
      <c r="M2537" t="s">
        <v>9097</v>
      </c>
      <c r="N2537" t="s">
        <v>8366</v>
      </c>
      <c r="O2537">
        <v>6.0000000000000001E-3</v>
      </c>
      <c r="P2537">
        <v>6.0000000000000001E-3</v>
      </c>
      <c r="Q2537">
        <v>1</v>
      </c>
    </row>
    <row r="2538" spans="1:17" x14ac:dyDescent="0.2">
      <c r="A2538" t="s">
        <v>498</v>
      </c>
      <c r="B2538" t="s">
        <v>134</v>
      </c>
      <c r="C2538" t="s">
        <v>497</v>
      </c>
      <c r="D2538" t="s">
        <v>54</v>
      </c>
      <c r="E2538" t="s">
        <v>1935</v>
      </c>
      <c r="F2538">
        <v>0.216</v>
      </c>
      <c r="G2538">
        <v>0.216</v>
      </c>
      <c r="H2538">
        <v>1</v>
      </c>
      <c r="J2538" t="s">
        <v>39</v>
      </c>
      <c r="K2538" t="s">
        <v>367</v>
      </c>
      <c r="L2538" t="s">
        <v>402</v>
      </c>
      <c r="M2538" t="s">
        <v>9097</v>
      </c>
      <c r="N2538" t="s">
        <v>8372</v>
      </c>
      <c r="O2538">
        <v>6.0000000000000001E-3</v>
      </c>
      <c r="P2538">
        <v>6.0000000000000001E-3</v>
      </c>
      <c r="Q2538">
        <v>1</v>
      </c>
    </row>
    <row r="2539" spans="1:17" x14ac:dyDescent="0.2">
      <c r="A2539" t="s">
        <v>498</v>
      </c>
      <c r="B2539" t="s">
        <v>134</v>
      </c>
      <c r="C2539" t="s">
        <v>497</v>
      </c>
      <c r="D2539" t="s">
        <v>54</v>
      </c>
      <c r="E2539" t="s">
        <v>1936</v>
      </c>
      <c r="F2539">
        <v>0.20399999999999999</v>
      </c>
      <c r="G2539">
        <v>0.20399999999999999</v>
      </c>
      <c r="H2539">
        <v>1</v>
      </c>
      <c r="J2539" t="s">
        <v>39</v>
      </c>
      <c r="K2539" t="s">
        <v>367</v>
      </c>
      <c r="L2539" t="s">
        <v>402</v>
      </c>
      <c r="M2539" t="s">
        <v>9097</v>
      </c>
      <c r="N2539" t="s">
        <v>8367</v>
      </c>
      <c r="O2539">
        <v>5.0000000000000001E-3</v>
      </c>
      <c r="P2539">
        <v>5.0000000000000001E-3</v>
      </c>
      <c r="Q2539">
        <v>1</v>
      </c>
    </row>
    <row r="2540" spans="1:17" x14ac:dyDescent="0.2">
      <c r="A2540" t="s">
        <v>498</v>
      </c>
      <c r="B2540" t="s">
        <v>134</v>
      </c>
      <c r="C2540" t="s">
        <v>497</v>
      </c>
      <c r="D2540" t="s">
        <v>54</v>
      </c>
      <c r="E2540" t="s">
        <v>1937</v>
      </c>
      <c r="F2540">
        <v>0.2</v>
      </c>
      <c r="G2540">
        <v>0.2</v>
      </c>
      <c r="H2540">
        <v>1</v>
      </c>
      <c r="J2540" t="s">
        <v>39</v>
      </c>
      <c r="K2540" t="s">
        <v>367</v>
      </c>
      <c r="L2540" t="s">
        <v>402</v>
      </c>
      <c r="M2540" t="s">
        <v>9097</v>
      </c>
      <c r="N2540" t="s">
        <v>8373</v>
      </c>
      <c r="O2540">
        <v>2E-3</v>
      </c>
      <c r="P2540">
        <v>2E-3</v>
      </c>
      <c r="Q2540">
        <v>1</v>
      </c>
    </row>
    <row r="2541" spans="1:17" x14ac:dyDescent="0.2">
      <c r="A2541" t="s">
        <v>498</v>
      </c>
      <c r="B2541" t="s">
        <v>134</v>
      </c>
      <c r="C2541" t="s">
        <v>497</v>
      </c>
      <c r="D2541" t="s">
        <v>54</v>
      </c>
      <c r="E2541" t="s">
        <v>1938</v>
      </c>
      <c r="F2541">
        <v>0.20100000000000001</v>
      </c>
      <c r="G2541">
        <v>0.20100000000000001</v>
      </c>
      <c r="H2541">
        <v>1</v>
      </c>
      <c r="J2541" t="s">
        <v>39</v>
      </c>
      <c r="K2541" t="s">
        <v>367</v>
      </c>
      <c r="L2541" t="s">
        <v>402</v>
      </c>
      <c r="M2541" t="s">
        <v>9097</v>
      </c>
      <c r="N2541" t="s">
        <v>8374</v>
      </c>
      <c r="O2541">
        <v>2E-3</v>
      </c>
      <c r="P2541">
        <v>2E-3</v>
      </c>
      <c r="Q2541">
        <v>1</v>
      </c>
    </row>
    <row r="2542" spans="1:17" x14ac:dyDescent="0.2">
      <c r="A2542" t="s">
        <v>498</v>
      </c>
      <c r="B2542" t="s">
        <v>134</v>
      </c>
      <c r="C2542" t="s">
        <v>497</v>
      </c>
      <c r="D2542" t="s">
        <v>54</v>
      </c>
      <c r="E2542" t="s">
        <v>1939</v>
      </c>
      <c r="F2542">
        <v>0.28699999999999998</v>
      </c>
      <c r="G2542">
        <v>0.28699999999999998</v>
      </c>
      <c r="H2542">
        <v>1</v>
      </c>
      <c r="J2542" t="s">
        <v>39</v>
      </c>
      <c r="K2542" t="s">
        <v>367</v>
      </c>
      <c r="L2542" t="s">
        <v>402</v>
      </c>
      <c r="M2542" t="s">
        <v>9097</v>
      </c>
      <c r="N2542" t="s">
        <v>8375</v>
      </c>
      <c r="O2542">
        <v>3.0000000000000001E-3</v>
      </c>
      <c r="P2542">
        <v>3.0000000000000001E-3</v>
      </c>
      <c r="Q2542">
        <v>1</v>
      </c>
    </row>
    <row r="2543" spans="1:17" x14ac:dyDescent="0.2">
      <c r="A2543" t="s">
        <v>498</v>
      </c>
      <c r="B2543" t="s">
        <v>134</v>
      </c>
      <c r="C2543" t="s">
        <v>497</v>
      </c>
      <c r="D2543" t="s">
        <v>54</v>
      </c>
      <c r="E2543" t="s">
        <v>1940</v>
      </c>
      <c r="F2543">
        <v>0.20599999999999999</v>
      </c>
      <c r="G2543">
        <v>0.20599999999999999</v>
      </c>
      <c r="H2543">
        <v>1</v>
      </c>
      <c r="J2543" t="s">
        <v>39</v>
      </c>
      <c r="K2543" t="s">
        <v>367</v>
      </c>
      <c r="L2543" t="s">
        <v>402</v>
      </c>
      <c r="M2543" t="s">
        <v>9097</v>
      </c>
      <c r="N2543" t="s">
        <v>8376</v>
      </c>
      <c r="O2543">
        <v>7.0000000000000001E-3</v>
      </c>
      <c r="P2543">
        <v>7.0000000000000001E-3</v>
      </c>
      <c r="Q2543">
        <v>1</v>
      </c>
    </row>
    <row r="2544" spans="1:17" x14ac:dyDescent="0.2">
      <c r="A2544" t="s">
        <v>498</v>
      </c>
      <c r="B2544" t="s">
        <v>134</v>
      </c>
      <c r="C2544" t="s">
        <v>497</v>
      </c>
      <c r="D2544" t="s">
        <v>54</v>
      </c>
      <c r="E2544" t="s">
        <v>1941</v>
      </c>
      <c r="F2544">
        <v>0.193</v>
      </c>
      <c r="G2544">
        <v>0.193</v>
      </c>
      <c r="H2544">
        <v>1</v>
      </c>
      <c r="J2544" t="s">
        <v>39</v>
      </c>
      <c r="K2544" t="s">
        <v>367</v>
      </c>
      <c r="L2544" t="s">
        <v>402</v>
      </c>
      <c r="M2544" t="s">
        <v>9097</v>
      </c>
      <c r="N2544" t="s">
        <v>8377</v>
      </c>
      <c r="O2544">
        <v>6.0000000000000001E-3</v>
      </c>
      <c r="P2544">
        <v>6.0000000000000001E-3</v>
      </c>
      <c r="Q2544">
        <v>1</v>
      </c>
    </row>
    <row r="2545" spans="1:17" x14ac:dyDescent="0.2">
      <c r="A2545" t="s">
        <v>498</v>
      </c>
      <c r="B2545" t="s">
        <v>134</v>
      </c>
      <c r="C2545" t="s">
        <v>497</v>
      </c>
      <c r="D2545" t="s">
        <v>54</v>
      </c>
      <c r="E2545" t="s">
        <v>1942</v>
      </c>
      <c r="F2545">
        <v>0.23200000000000001</v>
      </c>
      <c r="G2545">
        <v>0.23200000000000001</v>
      </c>
      <c r="H2545">
        <v>1</v>
      </c>
      <c r="J2545" t="s">
        <v>39</v>
      </c>
      <c r="K2545" t="s">
        <v>367</v>
      </c>
      <c r="L2545" t="s">
        <v>402</v>
      </c>
      <c r="M2545" t="s">
        <v>9097</v>
      </c>
      <c r="N2545" t="s">
        <v>8378</v>
      </c>
      <c r="O2545">
        <v>7.0000000000000001E-3</v>
      </c>
      <c r="P2545">
        <v>7.0000000000000001E-3</v>
      </c>
      <c r="Q2545">
        <v>1</v>
      </c>
    </row>
    <row r="2546" spans="1:17" x14ac:dyDescent="0.2">
      <c r="A2546" t="s">
        <v>498</v>
      </c>
      <c r="B2546" t="s">
        <v>134</v>
      </c>
      <c r="C2546" t="s">
        <v>497</v>
      </c>
      <c r="D2546" t="s">
        <v>54</v>
      </c>
      <c r="E2546" t="s">
        <v>1943</v>
      </c>
      <c r="F2546">
        <v>0.246</v>
      </c>
      <c r="G2546">
        <v>0.246</v>
      </c>
      <c r="H2546">
        <v>1</v>
      </c>
      <c r="J2546" t="s">
        <v>39</v>
      </c>
      <c r="K2546" t="s">
        <v>367</v>
      </c>
      <c r="L2546" t="s">
        <v>402</v>
      </c>
      <c r="M2546" t="s">
        <v>9097</v>
      </c>
      <c r="N2546" t="s">
        <v>8368</v>
      </c>
      <c r="O2546">
        <v>8.0000000000000002E-3</v>
      </c>
      <c r="P2546">
        <v>8.0000000000000002E-3</v>
      </c>
      <c r="Q2546">
        <v>1</v>
      </c>
    </row>
    <row r="2547" spans="1:17" x14ac:dyDescent="0.2">
      <c r="A2547" t="s">
        <v>498</v>
      </c>
      <c r="B2547" t="s">
        <v>134</v>
      </c>
      <c r="C2547" t="s">
        <v>497</v>
      </c>
      <c r="D2547" t="s">
        <v>54</v>
      </c>
      <c r="E2547" t="s">
        <v>1944</v>
      </c>
      <c r="F2547">
        <v>0.217</v>
      </c>
      <c r="G2547">
        <v>0.217</v>
      </c>
      <c r="H2547">
        <v>1</v>
      </c>
      <c r="J2547" t="s">
        <v>39</v>
      </c>
      <c r="K2547" t="s">
        <v>367</v>
      </c>
      <c r="L2547" t="s">
        <v>402</v>
      </c>
      <c r="M2547" t="s">
        <v>9097</v>
      </c>
      <c r="N2547" t="s">
        <v>8369</v>
      </c>
      <c r="O2547">
        <v>6.0000000000000001E-3</v>
      </c>
      <c r="P2547">
        <v>6.0000000000000001E-3</v>
      </c>
      <c r="Q2547">
        <v>1</v>
      </c>
    </row>
    <row r="2548" spans="1:17" x14ac:dyDescent="0.2">
      <c r="A2548" t="s">
        <v>498</v>
      </c>
      <c r="B2548" t="s">
        <v>134</v>
      </c>
      <c r="C2548" t="s">
        <v>497</v>
      </c>
      <c r="D2548" t="s">
        <v>54</v>
      </c>
      <c r="E2548" t="s">
        <v>1945</v>
      </c>
      <c r="F2548">
        <v>0.193</v>
      </c>
      <c r="G2548">
        <v>0.193</v>
      </c>
      <c r="H2548">
        <v>1</v>
      </c>
      <c r="J2548" t="s">
        <v>39</v>
      </c>
      <c r="K2548" t="s">
        <v>367</v>
      </c>
      <c r="L2548" t="s">
        <v>402</v>
      </c>
      <c r="M2548" t="s">
        <v>9097</v>
      </c>
      <c r="N2548" t="s">
        <v>499</v>
      </c>
      <c r="O2548">
        <v>6.0000000000000001E-3</v>
      </c>
      <c r="P2548">
        <v>6.0000000000000001E-3</v>
      </c>
      <c r="Q2548">
        <v>1</v>
      </c>
    </row>
    <row r="2549" spans="1:17" x14ac:dyDescent="0.2">
      <c r="A2549" t="s">
        <v>498</v>
      </c>
      <c r="B2549" t="s">
        <v>134</v>
      </c>
      <c r="C2549" t="s">
        <v>497</v>
      </c>
      <c r="D2549" t="s">
        <v>54</v>
      </c>
      <c r="E2549" t="s">
        <v>1946</v>
      </c>
      <c r="F2549">
        <v>0.214</v>
      </c>
      <c r="G2549">
        <v>0.214</v>
      </c>
      <c r="H2549">
        <v>1</v>
      </c>
      <c r="J2549" t="s">
        <v>39</v>
      </c>
      <c r="K2549" t="s">
        <v>367</v>
      </c>
      <c r="L2549" t="s">
        <v>402</v>
      </c>
      <c r="M2549" t="s">
        <v>9097</v>
      </c>
      <c r="N2549" t="s">
        <v>500</v>
      </c>
      <c r="O2549">
        <v>2E-3</v>
      </c>
      <c r="P2549">
        <v>2E-3</v>
      </c>
      <c r="Q2549">
        <v>1</v>
      </c>
    </row>
    <row r="2550" spans="1:17" x14ac:dyDescent="0.2">
      <c r="A2550" t="s">
        <v>498</v>
      </c>
      <c r="B2550" t="s">
        <v>134</v>
      </c>
      <c r="C2550" t="s">
        <v>497</v>
      </c>
      <c r="D2550" t="s">
        <v>54</v>
      </c>
      <c r="E2550" t="s">
        <v>1947</v>
      </c>
      <c r="F2550">
        <v>0.32900000000000001</v>
      </c>
      <c r="G2550">
        <v>0.32900000000000001</v>
      </c>
      <c r="H2550">
        <v>1</v>
      </c>
      <c r="J2550" t="s">
        <v>39</v>
      </c>
      <c r="K2550" t="s">
        <v>367</v>
      </c>
      <c r="L2550" t="s">
        <v>402</v>
      </c>
      <c r="M2550" t="s">
        <v>9097</v>
      </c>
      <c r="N2550" t="s">
        <v>8379</v>
      </c>
      <c r="O2550">
        <v>1E-3</v>
      </c>
      <c r="P2550">
        <v>1E-3</v>
      </c>
      <c r="Q2550">
        <v>1</v>
      </c>
    </row>
    <row r="2551" spans="1:17" x14ac:dyDescent="0.2">
      <c r="A2551" t="s">
        <v>498</v>
      </c>
      <c r="B2551" t="s">
        <v>134</v>
      </c>
      <c r="C2551" t="s">
        <v>497</v>
      </c>
      <c r="D2551" t="s">
        <v>54</v>
      </c>
      <c r="E2551" t="s">
        <v>1948</v>
      </c>
      <c r="F2551">
        <v>0.27400000000000002</v>
      </c>
      <c r="G2551">
        <v>0.27400000000000002</v>
      </c>
      <c r="H2551">
        <v>1</v>
      </c>
      <c r="J2551" t="s">
        <v>39</v>
      </c>
      <c r="K2551" t="s">
        <v>367</v>
      </c>
      <c r="L2551" t="s">
        <v>402</v>
      </c>
      <c r="M2551" t="s">
        <v>9097</v>
      </c>
      <c r="N2551" t="s">
        <v>8254</v>
      </c>
      <c r="O2551">
        <v>2E-3</v>
      </c>
      <c r="P2551">
        <v>2E-3</v>
      </c>
      <c r="Q2551">
        <v>1</v>
      </c>
    </row>
    <row r="2552" spans="1:17" x14ac:dyDescent="0.2">
      <c r="A2552" t="s">
        <v>498</v>
      </c>
      <c r="B2552" t="s">
        <v>134</v>
      </c>
      <c r="C2552" t="s">
        <v>497</v>
      </c>
      <c r="D2552" t="s">
        <v>54</v>
      </c>
      <c r="E2552" t="s">
        <v>1949</v>
      </c>
      <c r="F2552">
        <v>0.193</v>
      </c>
      <c r="G2552">
        <v>0.193</v>
      </c>
      <c r="H2552">
        <v>1</v>
      </c>
      <c r="J2552" t="s">
        <v>39</v>
      </c>
      <c r="K2552" t="s">
        <v>367</v>
      </c>
      <c r="L2552" t="s">
        <v>402</v>
      </c>
      <c r="M2552" t="s">
        <v>9097</v>
      </c>
      <c r="N2552" t="s">
        <v>8255</v>
      </c>
      <c r="O2552">
        <v>0.01</v>
      </c>
      <c r="P2552">
        <v>0.01</v>
      </c>
      <c r="Q2552">
        <v>1</v>
      </c>
    </row>
    <row r="2553" spans="1:17" x14ac:dyDescent="0.2">
      <c r="A2553" t="s">
        <v>498</v>
      </c>
      <c r="B2553" t="s">
        <v>134</v>
      </c>
      <c r="C2553" t="s">
        <v>497</v>
      </c>
      <c r="D2553" t="s">
        <v>54</v>
      </c>
      <c r="E2553" t="s">
        <v>1950</v>
      </c>
      <c r="F2553">
        <v>0.26500000000000001</v>
      </c>
      <c r="G2553">
        <v>0.26500000000000001</v>
      </c>
      <c r="H2553">
        <v>1</v>
      </c>
      <c r="J2553" t="s">
        <v>39</v>
      </c>
      <c r="K2553" t="s">
        <v>367</v>
      </c>
      <c r="L2553" t="s">
        <v>402</v>
      </c>
      <c r="M2553" t="s">
        <v>9097</v>
      </c>
      <c r="N2553" t="s">
        <v>8256</v>
      </c>
      <c r="O2553">
        <v>1.7000000000000001E-2</v>
      </c>
      <c r="P2553">
        <v>1.7000000000000001E-2</v>
      </c>
      <c r="Q2553">
        <v>1</v>
      </c>
    </row>
    <row r="2554" spans="1:17" x14ac:dyDescent="0.2">
      <c r="A2554" t="s">
        <v>498</v>
      </c>
      <c r="B2554" t="s">
        <v>134</v>
      </c>
      <c r="C2554" t="s">
        <v>497</v>
      </c>
      <c r="D2554" t="s">
        <v>54</v>
      </c>
      <c r="E2554" t="s">
        <v>1951</v>
      </c>
      <c r="F2554">
        <v>0.28000000000000003</v>
      </c>
      <c r="G2554">
        <v>0.28000000000000003</v>
      </c>
      <c r="H2554">
        <v>1</v>
      </c>
      <c r="J2554" t="s">
        <v>39</v>
      </c>
      <c r="K2554" t="s">
        <v>367</v>
      </c>
      <c r="L2554" t="s">
        <v>402</v>
      </c>
      <c r="M2554" t="s">
        <v>9097</v>
      </c>
      <c r="N2554" t="s">
        <v>8257</v>
      </c>
      <c r="O2554">
        <v>6.2E-2</v>
      </c>
      <c r="P2554">
        <v>6.2E-2</v>
      </c>
      <c r="Q2554">
        <v>1</v>
      </c>
    </row>
    <row r="2555" spans="1:17" x14ac:dyDescent="0.2">
      <c r="A2555" t="s">
        <v>498</v>
      </c>
      <c r="B2555" t="s">
        <v>134</v>
      </c>
      <c r="C2555" t="s">
        <v>497</v>
      </c>
      <c r="D2555" t="s">
        <v>54</v>
      </c>
      <c r="E2555" t="s">
        <v>1952</v>
      </c>
      <c r="F2555">
        <v>0.22600000000000001</v>
      </c>
      <c r="G2555">
        <v>0.22600000000000001</v>
      </c>
      <c r="H2555">
        <v>1</v>
      </c>
      <c r="J2555" t="s">
        <v>39</v>
      </c>
      <c r="K2555" t="s">
        <v>367</v>
      </c>
      <c r="L2555" t="s">
        <v>402</v>
      </c>
      <c r="M2555" t="s">
        <v>9097</v>
      </c>
      <c r="N2555" t="s">
        <v>8258</v>
      </c>
      <c r="O2555">
        <v>9.9000000000000005E-2</v>
      </c>
      <c r="P2555">
        <v>9.9000000000000005E-2</v>
      </c>
      <c r="Q2555">
        <v>1</v>
      </c>
    </row>
    <row r="2556" spans="1:17" x14ac:dyDescent="0.2">
      <c r="A2556" t="s">
        <v>498</v>
      </c>
      <c r="B2556" t="s">
        <v>134</v>
      </c>
      <c r="C2556" t="s">
        <v>497</v>
      </c>
      <c r="D2556" t="s">
        <v>54</v>
      </c>
      <c r="E2556" t="s">
        <v>1953</v>
      </c>
      <c r="F2556">
        <v>0.20799999999999999</v>
      </c>
      <c r="G2556">
        <v>0.20799999999999999</v>
      </c>
      <c r="H2556">
        <v>1</v>
      </c>
      <c r="J2556" t="s">
        <v>39</v>
      </c>
      <c r="K2556" t="s">
        <v>367</v>
      </c>
      <c r="L2556" t="s">
        <v>402</v>
      </c>
      <c r="M2556" t="s">
        <v>9097</v>
      </c>
      <c r="N2556" t="s">
        <v>8259</v>
      </c>
      <c r="O2556">
        <v>0.155</v>
      </c>
      <c r="P2556">
        <v>0.155</v>
      </c>
      <c r="Q2556">
        <v>1</v>
      </c>
    </row>
    <row r="2557" spans="1:17" x14ac:dyDescent="0.2">
      <c r="A2557" t="s">
        <v>498</v>
      </c>
      <c r="B2557" t="s">
        <v>134</v>
      </c>
      <c r="C2557" t="s">
        <v>497</v>
      </c>
      <c r="D2557" t="s">
        <v>54</v>
      </c>
      <c r="E2557" t="s">
        <v>1954</v>
      </c>
      <c r="F2557">
        <v>0.247</v>
      </c>
      <c r="G2557">
        <v>0.247</v>
      </c>
      <c r="H2557">
        <v>1</v>
      </c>
      <c r="J2557" t="s">
        <v>39</v>
      </c>
      <c r="K2557" t="s">
        <v>367</v>
      </c>
      <c r="L2557" t="s">
        <v>402</v>
      </c>
      <c r="M2557" t="s">
        <v>9097</v>
      </c>
      <c r="N2557" t="s">
        <v>8380</v>
      </c>
      <c r="O2557">
        <v>0.17399999999999999</v>
      </c>
      <c r="P2557">
        <v>0.17399999999999999</v>
      </c>
      <c r="Q2557">
        <v>1</v>
      </c>
    </row>
    <row r="2558" spans="1:17" x14ac:dyDescent="0.2">
      <c r="A2558" t="s">
        <v>498</v>
      </c>
      <c r="B2558" t="s">
        <v>134</v>
      </c>
      <c r="C2558" t="s">
        <v>497</v>
      </c>
      <c r="D2558" t="s">
        <v>54</v>
      </c>
      <c r="E2558" t="s">
        <v>1955</v>
      </c>
      <c r="F2558">
        <v>0.33900000000000002</v>
      </c>
      <c r="G2558">
        <v>0.33900000000000002</v>
      </c>
      <c r="H2558">
        <v>1</v>
      </c>
      <c r="J2558" t="s">
        <v>39</v>
      </c>
      <c r="K2558" t="s">
        <v>367</v>
      </c>
      <c r="L2558" t="s">
        <v>402</v>
      </c>
      <c r="M2558" t="s">
        <v>9097</v>
      </c>
      <c r="N2558" t="s">
        <v>8381</v>
      </c>
      <c r="O2558">
        <v>0.182</v>
      </c>
      <c r="P2558">
        <v>0.182</v>
      </c>
      <c r="Q2558">
        <v>1</v>
      </c>
    </row>
    <row r="2559" spans="1:17" x14ac:dyDescent="0.2">
      <c r="A2559" t="s">
        <v>498</v>
      </c>
      <c r="B2559" t="s">
        <v>134</v>
      </c>
      <c r="C2559" t="s">
        <v>497</v>
      </c>
      <c r="D2559" t="s">
        <v>54</v>
      </c>
      <c r="E2559" t="s">
        <v>1956</v>
      </c>
      <c r="F2559">
        <v>0.217</v>
      </c>
      <c r="G2559">
        <v>0.217</v>
      </c>
      <c r="H2559">
        <v>1</v>
      </c>
      <c r="J2559" t="s">
        <v>39</v>
      </c>
      <c r="K2559" t="s">
        <v>367</v>
      </c>
      <c r="L2559" t="s">
        <v>402</v>
      </c>
      <c r="M2559" t="s">
        <v>9097</v>
      </c>
      <c r="N2559" t="s">
        <v>8654</v>
      </c>
      <c r="O2559">
        <v>0.16800000000000001</v>
      </c>
      <c r="P2559">
        <v>0.16800000000000001</v>
      </c>
      <c r="Q2559">
        <v>1</v>
      </c>
    </row>
    <row r="2560" spans="1:17" x14ac:dyDescent="0.2">
      <c r="A2560" t="s">
        <v>498</v>
      </c>
      <c r="B2560" t="s">
        <v>134</v>
      </c>
      <c r="C2560" t="s">
        <v>497</v>
      </c>
      <c r="D2560" t="s">
        <v>54</v>
      </c>
      <c r="E2560" t="s">
        <v>1957</v>
      </c>
      <c r="F2560">
        <v>0.20499999999999999</v>
      </c>
      <c r="G2560">
        <v>0.20499999999999999</v>
      </c>
      <c r="H2560">
        <v>1</v>
      </c>
      <c r="J2560" t="s">
        <v>39</v>
      </c>
      <c r="K2560" t="s">
        <v>367</v>
      </c>
      <c r="L2560" t="s">
        <v>402</v>
      </c>
      <c r="M2560" t="s">
        <v>9097</v>
      </c>
      <c r="N2560" t="s">
        <v>8661</v>
      </c>
      <c r="O2560">
        <v>5.1999999999999998E-2</v>
      </c>
      <c r="P2560">
        <v>5.1999999999999998E-2</v>
      </c>
      <c r="Q2560">
        <v>1</v>
      </c>
    </row>
    <row r="2561" spans="1:17" x14ac:dyDescent="0.2">
      <c r="A2561" t="s">
        <v>498</v>
      </c>
      <c r="B2561" t="s">
        <v>134</v>
      </c>
      <c r="C2561" t="s">
        <v>497</v>
      </c>
      <c r="D2561" t="s">
        <v>54</v>
      </c>
      <c r="E2561" t="s">
        <v>1958</v>
      </c>
      <c r="F2561">
        <v>0.20799999999999999</v>
      </c>
      <c r="G2561">
        <v>0.20799999999999999</v>
      </c>
      <c r="H2561">
        <v>1</v>
      </c>
      <c r="J2561" t="s">
        <v>39</v>
      </c>
      <c r="K2561" t="s">
        <v>367</v>
      </c>
      <c r="L2561" t="s">
        <v>402</v>
      </c>
      <c r="M2561" t="s">
        <v>9097</v>
      </c>
      <c r="N2561" t="s">
        <v>8660</v>
      </c>
      <c r="O2561">
        <v>1.2999999999999999E-2</v>
      </c>
      <c r="P2561">
        <v>1.2999999999999999E-2</v>
      </c>
      <c r="Q2561">
        <v>1</v>
      </c>
    </row>
    <row r="2562" spans="1:17" x14ac:dyDescent="0.2">
      <c r="A2562" t="s">
        <v>498</v>
      </c>
      <c r="B2562" t="s">
        <v>134</v>
      </c>
      <c r="C2562" t="s">
        <v>497</v>
      </c>
      <c r="D2562" t="s">
        <v>54</v>
      </c>
      <c r="E2562" t="s">
        <v>1959</v>
      </c>
      <c r="F2562">
        <v>0.24399999999999999</v>
      </c>
      <c r="G2562">
        <v>0.24399999999999999</v>
      </c>
      <c r="H2562">
        <v>1</v>
      </c>
      <c r="J2562" t="s">
        <v>39</v>
      </c>
      <c r="K2562" t="s">
        <v>367</v>
      </c>
      <c r="L2562" t="s">
        <v>402</v>
      </c>
      <c r="M2562" t="s">
        <v>9097</v>
      </c>
      <c r="N2562" t="s">
        <v>8659</v>
      </c>
      <c r="O2562">
        <v>3.0000000000000001E-3</v>
      </c>
      <c r="P2562">
        <v>3.0000000000000001E-3</v>
      </c>
      <c r="Q2562">
        <v>1</v>
      </c>
    </row>
    <row r="2563" spans="1:17" x14ac:dyDescent="0.2">
      <c r="A2563" t="s">
        <v>498</v>
      </c>
      <c r="B2563" t="s">
        <v>134</v>
      </c>
      <c r="C2563" t="s">
        <v>497</v>
      </c>
      <c r="D2563" t="s">
        <v>54</v>
      </c>
      <c r="E2563" t="s">
        <v>1960</v>
      </c>
      <c r="F2563">
        <v>0.217</v>
      </c>
      <c r="G2563">
        <v>0.217</v>
      </c>
      <c r="H2563">
        <v>1</v>
      </c>
      <c r="J2563" t="s">
        <v>39</v>
      </c>
      <c r="K2563" t="s">
        <v>367</v>
      </c>
      <c r="L2563" t="s">
        <v>402</v>
      </c>
      <c r="M2563" t="s">
        <v>9097</v>
      </c>
      <c r="N2563" t="s">
        <v>8658</v>
      </c>
      <c r="O2563">
        <v>4.0000000000000001E-3</v>
      </c>
      <c r="P2563">
        <v>4.0000000000000001E-3</v>
      </c>
      <c r="Q2563">
        <v>1</v>
      </c>
    </row>
    <row r="2564" spans="1:17" x14ac:dyDescent="0.2">
      <c r="A2564" t="s">
        <v>498</v>
      </c>
      <c r="B2564" t="s">
        <v>134</v>
      </c>
      <c r="C2564" t="s">
        <v>497</v>
      </c>
      <c r="D2564" t="s">
        <v>54</v>
      </c>
      <c r="E2564" t="s">
        <v>1961</v>
      </c>
      <c r="F2564">
        <v>0.193</v>
      </c>
      <c r="G2564">
        <v>0.193</v>
      </c>
      <c r="H2564">
        <v>1</v>
      </c>
      <c r="J2564" t="s">
        <v>39</v>
      </c>
      <c r="K2564" t="s">
        <v>367</v>
      </c>
      <c r="L2564" t="s">
        <v>402</v>
      </c>
      <c r="M2564" t="s">
        <v>9097</v>
      </c>
      <c r="N2564" t="s">
        <v>8656</v>
      </c>
      <c r="O2564">
        <v>4.0000000000000001E-3</v>
      </c>
      <c r="P2564">
        <v>4.0000000000000001E-3</v>
      </c>
      <c r="Q2564">
        <v>1</v>
      </c>
    </row>
    <row r="2565" spans="1:17" x14ac:dyDescent="0.2">
      <c r="A2565" t="s">
        <v>498</v>
      </c>
      <c r="B2565" t="s">
        <v>134</v>
      </c>
      <c r="C2565" t="s">
        <v>497</v>
      </c>
      <c r="D2565" t="s">
        <v>54</v>
      </c>
      <c r="E2565" t="s">
        <v>1962</v>
      </c>
      <c r="F2565">
        <v>0.193</v>
      </c>
      <c r="G2565">
        <v>0.193</v>
      </c>
      <c r="H2565">
        <v>1</v>
      </c>
      <c r="J2565" t="s">
        <v>39</v>
      </c>
      <c r="K2565" t="s">
        <v>367</v>
      </c>
      <c r="L2565" t="s">
        <v>402</v>
      </c>
      <c r="M2565" t="s">
        <v>9097</v>
      </c>
      <c r="N2565" t="s">
        <v>8657</v>
      </c>
      <c r="O2565">
        <v>5.0000000000000001E-3</v>
      </c>
      <c r="P2565">
        <v>5.0000000000000001E-3</v>
      </c>
      <c r="Q2565">
        <v>1</v>
      </c>
    </row>
    <row r="2566" spans="1:17" x14ac:dyDescent="0.2">
      <c r="A2566" t="s">
        <v>498</v>
      </c>
      <c r="B2566" t="s">
        <v>134</v>
      </c>
      <c r="C2566" t="s">
        <v>497</v>
      </c>
      <c r="D2566" t="s">
        <v>54</v>
      </c>
      <c r="E2566" t="s">
        <v>1963</v>
      </c>
      <c r="F2566">
        <v>0.25800000000000001</v>
      </c>
      <c r="G2566">
        <v>0.25800000000000001</v>
      </c>
      <c r="H2566">
        <v>1</v>
      </c>
      <c r="J2566" t="s">
        <v>39</v>
      </c>
      <c r="K2566" t="s">
        <v>367</v>
      </c>
      <c r="L2566" t="s">
        <v>402</v>
      </c>
      <c r="M2566" t="s">
        <v>9097</v>
      </c>
      <c r="N2566" t="s">
        <v>9119</v>
      </c>
      <c r="O2566">
        <v>8.9999999999999993E-3</v>
      </c>
      <c r="P2566">
        <v>8.9999999999999993E-3</v>
      </c>
      <c r="Q2566">
        <v>1</v>
      </c>
    </row>
    <row r="2567" spans="1:17" x14ac:dyDescent="0.2">
      <c r="A2567" t="s">
        <v>498</v>
      </c>
      <c r="B2567" t="s">
        <v>134</v>
      </c>
      <c r="C2567" t="s">
        <v>497</v>
      </c>
      <c r="D2567" t="s">
        <v>54</v>
      </c>
      <c r="E2567" t="s">
        <v>1964</v>
      </c>
      <c r="F2567">
        <v>0.24</v>
      </c>
      <c r="G2567">
        <v>0.24</v>
      </c>
      <c r="H2567">
        <v>1</v>
      </c>
      <c r="J2567" t="s">
        <v>39</v>
      </c>
      <c r="K2567" t="s">
        <v>367</v>
      </c>
      <c r="L2567" t="s">
        <v>402</v>
      </c>
      <c r="M2567" t="s">
        <v>9097</v>
      </c>
      <c r="N2567" t="s">
        <v>9120</v>
      </c>
      <c r="O2567">
        <v>2.4E-2</v>
      </c>
      <c r="P2567">
        <v>2.4E-2</v>
      </c>
      <c r="Q2567">
        <v>1</v>
      </c>
    </row>
    <row r="2568" spans="1:17" x14ac:dyDescent="0.2">
      <c r="A2568" t="s">
        <v>498</v>
      </c>
      <c r="B2568" t="s">
        <v>134</v>
      </c>
      <c r="C2568" t="s">
        <v>497</v>
      </c>
      <c r="D2568" t="s">
        <v>54</v>
      </c>
      <c r="E2568" t="s">
        <v>1965</v>
      </c>
      <c r="F2568">
        <v>0.223</v>
      </c>
      <c r="G2568">
        <v>0.223</v>
      </c>
      <c r="H2568">
        <v>1</v>
      </c>
      <c r="J2568" t="s">
        <v>39</v>
      </c>
      <c r="K2568" t="s">
        <v>367</v>
      </c>
      <c r="L2568" t="s">
        <v>402</v>
      </c>
      <c r="M2568" t="s">
        <v>9097</v>
      </c>
      <c r="N2568" t="s">
        <v>9100</v>
      </c>
      <c r="O2568">
        <v>1.6E-2</v>
      </c>
      <c r="P2568">
        <v>1.6E-2</v>
      </c>
      <c r="Q2568">
        <v>1</v>
      </c>
    </row>
    <row r="2569" spans="1:17" x14ac:dyDescent="0.2">
      <c r="A2569" t="s">
        <v>498</v>
      </c>
      <c r="B2569" t="s">
        <v>134</v>
      </c>
      <c r="C2569" t="s">
        <v>497</v>
      </c>
      <c r="D2569" t="s">
        <v>54</v>
      </c>
      <c r="E2569" t="s">
        <v>1966</v>
      </c>
      <c r="F2569">
        <v>0.32500000000000001</v>
      </c>
      <c r="G2569">
        <v>0.32500000000000001</v>
      </c>
      <c r="H2569">
        <v>1</v>
      </c>
      <c r="J2569" t="s">
        <v>39</v>
      </c>
      <c r="K2569" t="s">
        <v>367</v>
      </c>
      <c r="L2569" t="s">
        <v>402</v>
      </c>
      <c r="M2569" t="s">
        <v>9097</v>
      </c>
      <c r="N2569" t="s">
        <v>9101</v>
      </c>
      <c r="O2569">
        <v>0.01</v>
      </c>
      <c r="P2569">
        <v>0.01</v>
      </c>
      <c r="Q2569">
        <v>1</v>
      </c>
    </row>
    <row r="2570" spans="1:17" x14ac:dyDescent="0.2">
      <c r="A2570" t="s">
        <v>498</v>
      </c>
      <c r="B2570" t="s">
        <v>134</v>
      </c>
      <c r="C2570" t="s">
        <v>497</v>
      </c>
      <c r="D2570" t="s">
        <v>54</v>
      </c>
      <c r="E2570" t="s">
        <v>1967</v>
      </c>
      <c r="F2570">
        <v>0.28000000000000003</v>
      </c>
      <c r="G2570">
        <v>0.28000000000000003</v>
      </c>
      <c r="H2570">
        <v>1</v>
      </c>
      <c r="J2570" t="s">
        <v>39</v>
      </c>
      <c r="K2570" t="s">
        <v>367</v>
      </c>
      <c r="L2570" t="s">
        <v>402</v>
      </c>
      <c r="M2570" t="s">
        <v>9097</v>
      </c>
      <c r="N2570" t="s">
        <v>9104</v>
      </c>
      <c r="O2570">
        <v>1E-3</v>
      </c>
      <c r="P2570">
        <v>1E-3</v>
      </c>
      <c r="Q2570">
        <v>1</v>
      </c>
    </row>
    <row r="2571" spans="1:17" x14ac:dyDescent="0.2">
      <c r="A2571" t="s">
        <v>498</v>
      </c>
      <c r="B2571" t="s">
        <v>134</v>
      </c>
      <c r="C2571" t="s">
        <v>497</v>
      </c>
      <c r="D2571" t="s">
        <v>54</v>
      </c>
      <c r="E2571" t="s">
        <v>1968</v>
      </c>
      <c r="F2571">
        <v>0.25800000000000001</v>
      </c>
      <c r="G2571">
        <v>0.25800000000000001</v>
      </c>
      <c r="H2571">
        <v>1</v>
      </c>
      <c r="J2571" t="s">
        <v>39</v>
      </c>
      <c r="K2571" t="s">
        <v>367</v>
      </c>
      <c r="L2571" t="s">
        <v>402</v>
      </c>
      <c r="M2571" t="s">
        <v>9097</v>
      </c>
      <c r="N2571" t="s">
        <v>8984</v>
      </c>
      <c r="O2571">
        <v>7.0000000000000001E-3</v>
      </c>
      <c r="P2571">
        <v>7.0000000000000001E-3</v>
      </c>
      <c r="Q2571">
        <v>1</v>
      </c>
    </row>
    <row r="2572" spans="1:17" x14ac:dyDescent="0.2">
      <c r="A2572" t="s">
        <v>498</v>
      </c>
      <c r="B2572" t="s">
        <v>134</v>
      </c>
      <c r="C2572" t="s">
        <v>497</v>
      </c>
      <c r="D2572" t="s">
        <v>54</v>
      </c>
      <c r="E2572" t="s">
        <v>1969</v>
      </c>
      <c r="F2572">
        <v>0.19900000000000001</v>
      </c>
      <c r="G2572">
        <v>0.19900000000000001</v>
      </c>
      <c r="H2572">
        <v>1</v>
      </c>
      <c r="J2572" t="s">
        <v>39</v>
      </c>
      <c r="K2572" t="s">
        <v>367</v>
      </c>
      <c r="L2572" t="s">
        <v>402</v>
      </c>
      <c r="M2572" t="s">
        <v>9097</v>
      </c>
      <c r="N2572" t="s">
        <v>8985</v>
      </c>
      <c r="O2572">
        <v>2.1999999999999999E-2</v>
      </c>
      <c r="P2572">
        <v>2.1999999999999999E-2</v>
      </c>
      <c r="Q2572">
        <v>1</v>
      </c>
    </row>
    <row r="2573" spans="1:17" x14ac:dyDescent="0.2">
      <c r="A2573" t="s">
        <v>498</v>
      </c>
      <c r="B2573" t="s">
        <v>134</v>
      </c>
      <c r="C2573" t="s">
        <v>497</v>
      </c>
      <c r="D2573" t="s">
        <v>54</v>
      </c>
      <c r="E2573" t="s">
        <v>1970</v>
      </c>
      <c r="F2573">
        <v>0.224</v>
      </c>
      <c r="G2573">
        <v>0.224</v>
      </c>
      <c r="H2573">
        <v>1</v>
      </c>
      <c r="J2573" t="s">
        <v>39</v>
      </c>
      <c r="K2573" t="s">
        <v>367</v>
      </c>
      <c r="L2573" t="s">
        <v>402</v>
      </c>
      <c r="M2573" t="s">
        <v>9097</v>
      </c>
      <c r="N2573" t="s">
        <v>8986</v>
      </c>
      <c r="O2573">
        <v>3.5000000000000003E-2</v>
      </c>
      <c r="P2573">
        <v>3.5000000000000003E-2</v>
      </c>
      <c r="Q2573">
        <v>1</v>
      </c>
    </row>
    <row r="2574" spans="1:17" x14ac:dyDescent="0.2">
      <c r="A2574" t="s">
        <v>498</v>
      </c>
      <c r="B2574" t="s">
        <v>134</v>
      </c>
      <c r="C2574" t="s">
        <v>497</v>
      </c>
      <c r="D2574" t="s">
        <v>54</v>
      </c>
      <c r="E2574" t="s">
        <v>1971</v>
      </c>
      <c r="F2574">
        <v>0.35099999999999998</v>
      </c>
      <c r="G2574">
        <v>0.35099999999999998</v>
      </c>
      <c r="H2574">
        <v>1</v>
      </c>
      <c r="J2574" t="s">
        <v>39</v>
      </c>
      <c r="K2574" t="s">
        <v>367</v>
      </c>
      <c r="L2574" t="s">
        <v>402</v>
      </c>
      <c r="M2574" t="s">
        <v>9097</v>
      </c>
      <c r="N2574" t="s">
        <v>9124</v>
      </c>
      <c r="O2574">
        <v>8.5000000000000006E-2</v>
      </c>
      <c r="P2574">
        <v>8.5000000000000006E-2</v>
      </c>
      <c r="Q2574">
        <v>1</v>
      </c>
    </row>
    <row r="2575" spans="1:17" x14ac:dyDescent="0.2">
      <c r="A2575" t="s">
        <v>498</v>
      </c>
      <c r="B2575" t="s">
        <v>134</v>
      </c>
      <c r="C2575" t="s">
        <v>497</v>
      </c>
      <c r="D2575" t="s">
        <v>54</v>
      </c>
      <c r="E2575" t="s">
        <v>1972</v>
      </c>
      <c r="F2575">
        <v>0.32400000000000001</v>
      </c>
      <c r="G2575">
        <v>0.32400000000000001</v>
      </c>
      <c r="H2575">
        <v>1</v>
      </c>
      <c r="J2575" t="s">
        <v>39</v>
      </c>
      <c r="K2575" t="s">
        <v>367</v>
      </c>
      <c r="L2575" t="s">
        <v>402</v>
      </c>
      <c r="M2575" t="s">
        <v>9097</v>
      </c>
      <c r="N2575" t="s">
        <v>9125</v>
      </c>
      <c r="O2575">
        <v>0.17399999999999999</v>
      </c>
      <c r="P2575">
        <v>0.17399999999999999</v>
      </c>
      <c r="Q2575">
        <v>1</v>
      </c>
    </row>
    <row r="2576" spans="1:17" x14ac:dyDescent="0.2">
      <c r="A2576" t="s">
        <v>498</v>
      </c>
      <c r="B2576" t="s">
        <v>134</v>
      </c>
      <c r="C2576" t="s">
        <v>497</v>
      </c>
      <c r="D2576" t="s">
        <v>54</v>
      </c>
      <c r="E2576" t="s">
        <v>1973</v>
      </c>
      <c r="F2576">
        <v>0.26700000000000002</v>
      </c>
      <c r="G2576">
        <v>0.26700000000000002</v>
      </c>
      <c r="H2576">
        <v>1</v>
      </c>
      <c r="J2576" t="s">
        <v>39</v>
      </c>
      <c r="K2576" t="s">
        <v>367</v>
      </c>
      <c r="L2576" t="s">
        <v>402</v>
      </c>
      <c r="M2576" t="s">
        <v>9097</v>
      </c>
      <c r="N2576" t="s">
        <v>9121</v>
      </c>
      <c r="O2576">
        <v>0.218</v>
      </c>
      <c r="P2576">
        <v>0.218</v>
      </c>
      <c r="Q2576">
        <v>1</v>
      </c>
    </row>
    <row r="2577" spans="1:17" x14ac:dyDescent="0.2">
      <c r="A2577" t="s">
        <v>498</v>
      </c>
      <c r="B2577" t="s">
        <v>134</v>
      </c>
      <c r="C2577" t="s">
        <v>497</v>
      </c>
      <c r="D2577" t="s">
        <v>54</v>
      </c>
      <c r="E2577" t="s">
        <v>1974</v>
      </c>
      <c r="F2577">
        <v>0.39200000000000002</v>
      </c>
      <c r="G2577">
        <v>0.39200000000000002</v>
      </c>
      <c r="H2577">
        <v>1</v>
      </c>
      <c r="J2577" t="s">
        <v>39</v>
      </c>
      <c r="K2577" t="s">
        <v>367</v>
      </c>
      <c r="L2577" t="s">
        <v>402</v>
      </c>
      <c r="M2577" t="s">
        <v>9097</v>
      </c>
      <c r="N2577" t="s">
        <v>9122</v>
      </c>
      <c r="O2577">
        <v>0.24399999999999999</v>
      </c>
      <c r="P2577">
        <v>0.24399999999999999</v>
      </c>
      <c r="Q2577">
        <v>1</v>
      </c>
    </row>
    <row r="2578" spans="1:17" x14ac:dyDescent="0.2">
      <c r="A2578" t="s">
        <v>498</v>
      </c>
      <c r="B2578" t="s">
        <v>134</v>
      </c>
      <c r="C2578" t="s">
        <v>497</v>
      </c>
      <c r="D2578" t="s">
        <v>54</v>
      </c>
      <c r="E2578" t="s">
        <v>1975</v>
      </c>
      <c r="F2578">
        <v>0.27700000000000002</v>
      </c>
      <c r="G2578">
        <v>0.27700000000000002</v>
      </c>
      <c r="H2578">
        <v>1</v>
      </c>
      <c r="J2578" t="s">
        <v>39</v>
      </c>
      <c r="K2578" t="s">
        <v>367</v>
      </c>
      <c r="L2578" t="s">
        <v>402</v>
      </c>
      <c r="M2578" t="s">
        <v>9097</v>
      </c>
      <c r="N2578" t="s">
        <v>9105</v>
      </c>
      <c r="O2578">
        <v>0.28699999999999998</v>
      </c>
      <c r="P2578">
        <v>0.28699999999999998</v>
      </c>
      <c r="Q2578">
        <v>1</v>
      </c>
    </row>
    <row r="2579" spans="1:17" x14ac:dyDescent="0.2">
      <c r="A2579" t="s">
        <v>498</v>
      </c>
      <c r="B2579" t="s">
        <v>134</v>
      </c>
      <c r="C2579" t="s">
        <v>497</v>
      </c>
      <c r="D2579" t="s">
        <v>54</v>
      </c>
      <c r="E2579" t="s">
        <v>1976</v>
      </c>
      <c r="F2579">
        <v>0.217</v>
      </c>
      <c r="G2579">
        <v>0.217</v>
      </c>
      <c r="H2579">
        <v>1</v>
      </c>
      <c r="J2579" t="s">
        <v>39</v>
      </c>
      <c r="K2579" t="s">
        <v>367</v>
      </c>
      <c r="L2579" t="s">
        <v>402</v>
      </c>
      <c r="M2579" t="s">
        <v>9097</v>
      </c>
      <c r="N2579" t="s">
        <v>9106</v>
      </c>
      <c r="O2579">
        <v>0.14000000000000001</v>
      </c>
      <c r="P2579">
        <v>0.14000000000000001</v>
      </c>
      <c r="Q2579">
        <v>1</v>
      </c>
    </row>
    <row r="2580" spans="1:17" x14ac:dyDescent="0.2">
      <c r="A2580" t="s">
        <v>498</v>
      </c>
      <c r="B2580" t="s">
        <v>134</v>
      </c>
      <c r="C2580" t="s">
        <v>497</v>
      </c>
      <c r="D2580" t="s">
        <v>54</v>
      </c>
      <c r="E2580" t="s">
        <v>1977</v>
      </c>
      <c r="F2580">
        <v>0.19800000000000001</v>
      </c>
      <c r="G2580">
        <v>0.19800000000000001</v>
      </c>
      <c r="H2580">
        <v>1</v>
      </c>
      <c r="J2580" t="s">
        <v>39</v>
      </c>
      <c r="K2580" t="s">
        <v>367</v>
      </c>
      <c r="L2580" t="s">
        <v>402</v>
      </c>
      <c r="M2580" t="s">
        <v>9097</v>
      </c>
      <c r="N2580" t="s">
        <v>9107</v>
      </c>
      <c r="O2580">
        <v>3.2000000000000001E-2</v>
      </c>
      <c r="P2580">
        <v>3.2000000000000001E-2</v>
      </c>
      <c r="Q2580">
        <v>1</v>
      </c>
    </row>
    <row r="2581" spans="1:17" x14ac:dyDescent="0.2">
      <c r="A2581" t="s">
        <v>498</v>
      </c>
      <c r="B2581" t="s">
        <v>134</v>
      </c>
      <c r="C2581" t="s">
        <v>497</v>
      </c>
      <c r="D2581" t="s">
        <v>54</v>
      </c>
      <c r="E2581" t="s">
        <v>1978</v>
      </c>
      <c r="F2581">
        <v>0.222</v>
      </c>
      <c r="G2581">
        <v>0.222</v>
      </c>
      <c r="H2581">
        <v>1</v>
      </c>
      <c r="J2581" t="s">
        <v>39</v>
      </c>
      <c r="K2581" t="s">
        <v>367</v>
      </c>
      <c r="L2581" t="s">
        <v>402</v>
      </c>
      <c r="M2581" t="s">
        <v>9097</v>
      </c>
      <c r="N2581" t="s">
        <v>9123</v>
      </c>
      <c r="O2581">
        <v>1E-3</v>
      </c>
      <c r="P2581">
        <v>1E-3</v>
      </c>
      <c r="Q2581">
        <v>1</v>
      </c>
    </row>
    <row r="2582" spans="1:17" x14ac:dyDescent="0.2">
      <c r="A2582" t="s">
        <v>498</v>
      </c>
      <c r="B2582" t="s">
        <v>134</v>
      </c>
      <c r="C2582" t="s">
        <v>497</v>
      </c>
      <c r="D2582" t="s">
        <v>54</v>
      </c>
      <c r="E2582" t="s">
        <v>1979</v>
      </c>
      <c r="F2582">
        <v>0.30099999999999999</v>
      </c>
      <c r="G2582">
        <v>0.30099999999999999</v>
      </c>
      <c r="H2582">
        <v>1</v>
      </c>
      <c r="J2582" t="s">
        <v>39</v>
      </c>
      <c r="K2582" t="s">
        <v>367</v>
      </c>
      <c r="L2582" t="s">
        <v>402</v>
      </c>
      <c r="M2582" t="s">
        <v>9097</v>
      </c>
      <c r="N2582" t="s">
        <v>9110</v>
      </c>
      <c r="O2582">
        <v>2E-3</v>
      </c>
      <c r="P2582">
        <v>2E-3</v>
      </c>
      <c r="Q2582">
        <v>1</v>
      </c>
    </row>
    <row r="2583" spans="1:17" x14ac:dyDescent="0.2">
      <c r="A2583" t="s">
        <v>498</v>
      </c>
      <c r="B2583" t="s">
        <v>134</v>
      </c>
      <c r="C2583" t="s">
        <v>497</v>
      </c>
      <c r="D2583" t="s">
        <v>54</v>
      </c>
      <c r="E2583" t="s">
        <v>1980</v>
      </c>
      <c r="F2583">
        <v>0.23</v>
      </c>
      <c r="G2583">
        <v>0.23</v>
      </c>
      <c r="H2583">
        <v>1</v>
      </c>
      <c r="J2583" t="s">
        <v>39</v>
      </c>
      <c r="K2583" t="s">
        <v>367</v>
      </c>
      <c r="L2583" t="s">
        <v>402</v>
      </c>
      <c r="M2583" t="s">
        <v>9097</v>
      </c>
      <c r="N2583" t="s">
        <v>9111</v>
      </c>
      <c r="O2583">
        <v>1E-3</v>
      </c>
      <c r="P2583">
        <v>1E-3</v>
      </c>
      <c r="Q2583">
        <v>1</v>
      </c>
    </row>
    <row r="2584" spans="1:17" x14ac:dyDescent="0.2">
      <c r="A2584" t="s">
        <v>498</v>
      </c>
      <c r="B2584" t="s">
        <v>134</v>
      </c>
      <c r="C2584" t="s">
        <v>497</v>
      </c>
      <c r="D2584" t="s">
        <v>54</v>
      </c>
      <c r="E2584" t="s">
        <v>1981</v>
      </c>
      <c r="F2584">
        <v>0.22700000000000001</v>
      </c>
      <c r="G2584">
        <v>0.22700000000000001</v>
      </c>
      <c r="H2584">
        <v>1</v>
      </c>
      <c r="J2584" t="s">
        <v>39</v>
      </c>
      <c r="K2584" t="s">
        <v>367</v>
      </c>
      <c r="L2584" t="s">
        <v>402</v>
      </c>
      <c r="M2584" t="s">
        <v>9097</v>
      </c>
      <c r="N2584" t="s">
        <v>9112</v>
      </c>
      <c r="O2584">
        <v>1E-3</v>
      </c>
      <c r="P2584">
        <v>1E-3</v>
      </c>
      <c r="Q2584">
        <v>1</v>
      </c>
    </row>
    <row r="2585" spans="1:17" x14ac:dyDescent="0.2">
      <c r="A2585" t="s">
        <v>498</v>
      </c>
      <c r="B2585" t="s">
        <v>134</v>
      </c>
      <c r="C2585" t="s">
        <v>497</v>
      </c>
      <c r="D2585" t="s">
        <v>54</v>
      </c>
      <c r="E2585" t="s">
        <v>1982</v>
      </c>
      <c r="F2585">
        <v>0.29499999999999998</v>
      </c>
      <c r="G2585">
        <v>0.29499999999999998</v>
      </c>
      <c r="H2585">
        <v>1</v>
      </c>
      <c r="J2585" t="s">
        <v>39</v>
      </c>
      <c r="K2585" t="s">
        <v>367</v>
      </c>
      <c r="L2585" t="s">
        <v>402</v>
      </c>
      <c r="M2585" t="s">
        <v>9097</v>
      </c>
      <c r="N2585" t="s">
        <v>9113</v>
      </c>
      <c r="O2585">
        <v>5.0000000000000001E-3</v>
      </c>
      <c r="P2585">
        <v>5.0000000000000001E-3</v>
      </c>
      <c r="Q2585">
        <v>1</v>
      </c>
    </row>
    <row r="2586" spans="1:17" x14ac:dyDescent="0.2">
      <c r="A2586" t="s">
        <v>498</v>
      </c>
      <c r="B2586" t="s">
        <v>134</v>
      </c>
      <c r="C2586" t="s">
        <v>497</v>
      </c>
      <c r="D2586" t="s">
        <v>54</v>
      </c>
      <c r="E2586" t="s">
        <v>1983</v>
      </c>
      <c r="F2586">
        <v>0.27800000000000002</v>
      </c>
      <c r="G2586">
        <v>0.27800000000000002</v>
      </c>
      <c r="H2586">
        <v>1</v>
      </c>
      <c r="J2586" t="s">
        <v>39</v>
      </c>
      <c r="K2586" t="s">
        <v>367</v>
      </c>
      <c r="L2586" t="s">
        <v>402</v>
      </c>
      <c r="M2586" t="s">
        <v>9097</v>
      </c>
      <c r="N2586" t="s">
        <v>9114</v>
      </c>
      <c r="O2586">
        <v>4.0000000000000001E-3</v>
      </c>
      <c r="P2586">
        <v>4.0000000000000001E-3</v>
      </c>
      <c r="Q2586">
        <v>1</v>
      </c>
    </row>
    <row r="2587" spans="1:17" x14ac:dyDescent="0.2">
      <c r="A2587" t="s">
        <v>498</v>
      </c>
      <c r="B2587" t="s">
        <v>134</v>
      </c>
      <c r="C2587" t="s">
        <v>497</v>
      </c>
      <c r="D2587" t="s">
        <v>54</v>
      </c>
      <c r="E2587" t="s">
        <v>1984</v>
      </c>
      <c r="F2587">
        <v>0.251</v>
      </c>
      <c r="G2587">
        <v>0.251</v>
      </c>
      <c r="H2587">
        <v>1</v>
      </c>
      <c r="J2587" t="s">
        <v>39</v>
      </c>
      <c r="K2587" t="s">
        <v>367</v>
      </c>
      <c r="L2587" t="s">
        <v>402</v>
      </c>
      <c r="M2587" t="s">
        <v>9097</v>
      </c>
      <c r="N2587" t="s">
        <v>9126</v>
      </c>
      <c r="O2587">
        <v>5.0000000000000001E-3</v>
      </c>
      <c r="P2587">
        <v>5.0000000000000001E-3</v>
      </c>
      <c r="Q2587">
        <v>1</v>
      </c>
    </row>
    <row r="2588" spans="1:17" x14ac:dyDescent="0.2">
      <c r="A2588" t="s">
        <v>498</v>
      </c>
      <c r="B2588" t="s">
        <v>134</v>
      </c>
      <c r="C2588" t="s">
        <v>497</v>
      </c>
      <c r="D2588" t="s">
        <v>54</v>
      </c>
      <c r="E2588" t="s">
        <v>1985</v>
      </c>
      <c r="F2588">
        <v>0.20200000000000001</v>
      </c>
      <c r="G2588">
        <v>0.20200000000000001</v>
      </c>
      <c r="H2588">
        <v>1</v>
      </c>
      <c r="J2588" t="s">
        <v>39</v>
      </c>
      <c r="K2588" t="s">
        <v>367</v>
      </c>
      <c r="L2588" t="s">
        <v>402</v>
      </c>
      <c r="M2588" t="s">
        <v>9097</v>
      </c>
      <c r="N2588" t="s">
        <v>9115</v>
      </c>
      <c r="O2588">
        <v>3.0000000000000001E-3</v>
      </c>
      <c r="P2588">
        <v>3.0000000000000001E-3</v>
      </c>
      <c r="Q2588">
        <v>1</v>
      </c>
    </row>
    <row r="2589" spans="1:17" x14ac:dyDescent="0.2">
      <c r="A2589" t="s">
        <v>498</v>
      </c>
      <c r="B2589" t="s">
        <v>134</v>
      </c>
      <c r="C2589" t="s">
        <v>497</v>
      </c>
      <c r="D2589" t="s">
        <v>54</v>
      </c>
      <c r="E2589" t="s">
        <v>1986</v>
      </c>
      <c r="F2589">
        <v>0.27200000000000002</v>
      </c>
      <c r="G2589">
        <v>0.27200000000000002</v>
      </c>
      <c r="H2589">
        <v>1</v>
      </c>
      <c r="J2589" t="s">
        <v>39</v>
      </c>
      <c r="K2589" t="s">
        <v>367</v>
      </c>
      <c r="L2589" t="s">
        <v>402</v>
      </c>
      <c r="M2589" t="s">
        <v>9097</v>
      </c>
      <c r="N2589" t="s">
        <v>9116</v>
      </c>
      <c r="O2589">
        <v>1E-3</v>
      </c>
      <c r="P2589">
        <v>1E-3</v>
      </c>
      <c r="Q2589">
        <v>1</v>
      </c>
    </row>
    <row r="2590" spans="1:17" x14ac:dyDescent="0.2">
      <c r="A2590" t="s">
        <v>498</v>
      </c>
      <c r="B2590" t="s">
        <v>134</v>
      </c>
      <c r="C2590" t="s">
        <v>497</v>
      </c>
      <c r="D2590" t="s">
        <v>54</v>
      </c>
      <c r="E2590" t="s">
        <v>1987</v>
      </c>
      <c r="F2590">
        <v>0.316</v>
      </c>
      <c r="G2590">
        <v>0.316</v>
      </c>
      <c r="H2590">
        <v>1</v>
      </c>
      <c r="J2590" t="s">
        <v>39</v>
      </c>
      <c r="K2590" t="s">
        <v>367</v>
      </c>
      <c r="L2590" t="s">
        <v>402</v>
      </c>
      <c r="M2590" t="s">
        <v>9097</v>
      </c>
      <c r="N2590" t="s">
        <v>9117</v>
      </c>
      <c r="O2590">
        <v>1E-3</v>
      </c>
      <c r="P2590">
        <v>1E-3</v>
      </c>
      <c r="Q2590">
        <v>1</v>
      </c>
    </row>
    <row r="2591" spans="1:17" x14ac:dyDescent="0.2">
      <c r="A2591" t="s">
        <v>498</v>
      </c>
      <c r="B2591" t="s">
        <v>134</v>
      </c>
      <c r="C2591" t="s">
        <v>497</v>
      </c>
      <c r="D2591" t="s">
        <v>54</v>
      </c>
      <c r="E2591" t="s">
        <v>1988</v>
      </c>
      <c r="F2591">
        <v>0.245</v>
      </c>
      <c r="G2591">
        <v>0.245</v>
      </c>
      <c r="H2591">
        <v>1</v>
      </c>
      <c r="J2591" t="s">
        <v>39</v>
      </c>
      <c r="K2591" t="s">
        <v>367</v>
      </c>
      <c r="L2591" t="s">
        <v>402</v>
      </c>
      <c r="M2591" t="s">
        <v>9097</v>
      </c>
      <c r="N2591" t="s">
        <v>9118</v>
      </c>
      <c r="O2591">
        <v>0</v>
      </c>
      <c r="P2591">
        <v>0</v>
      </c>
      <c r="Q2591">
        <v>1</v>
      </c>
    </row>
    <row r="2592" spans="1:17" x14ac:dyDescent="0.2">
      <c r="A2592" t="s">
        <v>498</v>
      </c>
      <c r="B2592" t="s">
        <v>134</v>
      </c>
      <c r="C2592" t="s">
        <v>497</v>
      </c>
      <c r="D2592" t="s">
        <v>54</v>
      </c>
      <c r="E2592" t="s">
        <v>1989</v>
      </c>
      <c r="F2592">
        <v>0.22900000000000001</v>
      </c>
      <c r="G2592">
        <v>0.22900000000000001</v>
      </c>
      <c r="H2592">
        <v>1</v>
      </c>
      <c r="J2592" t="s">
        <v>39</v>
      </c>
      <c r="K2592" t="s">
        <v>367</v>
      </c>
      <c r="L2592" t="s">
        <v>402</v>
      </c>
      <c r="M2592" t="s">
        <v>9097</v>
      </c>
      <c r="N2592" t="s">
        <v>8982</v>
      </c>
      <c r="O2592">
        <v>1E-3</v>
      </c>
      <c r="P2592">
        <v>1E-3</v>
      </c>
      <c r="Q2592">
        <v>1</v>
      </c>
    </row>
    <row r="2593" spans="1:17" x14ac:dyDescent="0.2">
      <c r="A2593" t="s">
        <v>498</v>
      </c>
      <c r="B2593" t="s">
        <v>134</v>
      </c>
      <c r="C2593" t="s">
        <v>497</v>
      </c>
      <c r="D2593" t="s">
        <v>54</v>
      </c>
      <c r="E2593" t="s">
        <v>1990</v>
      </c>
      <c r="F2593">
        <v>0.316</v>
      </c>
      <c r="G2593">
        <v>0.316</v>
      </c>
      <c r="H2593">
        <v>1</v>
      </c>
      <c r="J2593" t="s">
        <v>39</v>
      </c>
      <c r="K2593" t="s">
        <v>367</v>
      </c>
      <c r="L2593" t="s">
        <v>402</v>
      </c>
      <c r="M2593" t="s">
        <v>9097</v>
      </c>
      <c r="N2593" t="s">
        <v>8987</v>
      </c>
      <c r="O2593">
        <v>4.0000000000000001E-3</v>
      </c>
      <c r="P2593">
        <v>4.0000000000000001E-3</v>
      </c>
      <c r="Q2593">
        <v>1</v>
      </c>
    </row>
    <row r="2594" spans="1:17" x14ac:dyDescent="0.2">
      <c r="A2594" t="s">
        <v>498</v>
      </c>
      <c r="B2594" t="s">
        <v>134</v>
      </c>
      <c r="C2594" t="s">
        <v>497</v>
      </c>
      <c r="D2594" t="s">
        <v>54</v>
      </c>
      <c r="E2594" t="s">
        <v>1991</v>
      </c>
      <c r="F2594">
        <v>0.25</v>
      </c>
      <c r="G2594">
        <v>0.25</v>
      </c>
      <c r="H2594">
        <v>1</v>
      </c>
      <c r="J2594" t="s">
        <v>39</v>
      </c>
      <c r="K2594" t="s">
        <v>367</v>
      </c>
      <c r="L2594" t="s">
        <v>402</v>
      </c>
      <c r="M2594" t="s">
        <v>9097</v>
      </c>
      <c r="N2594" t="s">
        <v>8988</v>
      </c>
      <c r="O2594">
        <v>8.9999999999999993E-3</v>
      </c>
      <c r="P2594">
        <v>8.9999999999999993E-3</v>
      </c>
      <c r="Q2594">
        <v>1</v>
      </c>
    </row>
    <row r="2595" spans="1:17" x14ac:dyDescent="0.2">
      <c r="A2595" t="s">
        <v>498</v>
      </c>
      <c r="B2595" t="s">
        <v>134</v>
      </c>
      <c r="C2595" t="s">
        <v>497</v>
      </c>
      <c r="D2595" t="s">
        <v>54</v>
      </c>
      <c r="E2595" t="s">
        <v>1992</v>
      </c>
      <c r="F2595">
        <v>0.217</v>
      </c>
      <c r="G2595">
        <v>0.217</v>
      </c>
      <c r="H2595">
        <v>1</v>
      </c>
      <c r="J2595" t="s">
        <v>39</v>
      </c>
      <c r="K2595" t="s">
        <v>367</v>
      </c>
      <c r="L2595" t="s">
        <v>402</v>
      </c>
      <c r="M2595" t="s">
        <v>9097</v>
      </c>
      <c r="N2595" t="s">
        <v>8989</v>
      </c>
      <c r="O2595">
        <v>2.9000000000000001E-2</v>
      </c>
      <c r="P2595">
        <v>2.9000000000000001E-2</v>
      </c>
      <c r="Q2595">
        <v>1</v>
      </c>
    </row>
    <row r="2596" spans="1:17" x14ac:dyDescent="0.2">
      <c r="A2596" t="s">
        <v>498</v>
      </c>
      <c r="B2596" t="s">
        <v>134</v>
      </c>
      <c r="C2596" t="s">
        <v>497</v>
      </c>
      <c r="D2596" t="s">
        <v>54</v>
      </c>
      <c r="E2596" t="s">
        <v>1993</v>
      </c>
      <c r="F2596">
        <v>0.20100000000000001</v>
      </c>
      <c r="G2596">
        <v>0.20100000000000001</v>
      </c>
      <c r="H2596">
        <v>1</v>
      </c>
      <c r="J2596" t="s">
        <v>39</v>
      </c>
      <c r="K2596" t="s">
        <v>367</v>
      </c>
      <c r="L2596" t="s">
        <v>402</v>
      </c>
      <c r="M2596" t="s">
        <v>9097</v>
      </c>
      <c r="N2596" t="s">
        <v>9127</v>
      </c>
      <c r="O2596">
        <v>5.1999999999999998E-2</v>
      </c>
      <c r="P2596">
        <v>5.1999999999999998E-2</v>
      </c>
      <c r="Q2596">
        <v>1</v>
      </c>
    </row>
    <row r="2597" spans="1:17" x14ac:dyDescent="0.2">
      <c r="A2597" t="s">
        <v>498</v>
      </c>
      <c r="B2597" t="s">
        <v>134</v>
      </c>
      <c r="C2597" t="s">
        <v>497</v>
      </c>
      <c r="D2597" t="s">
        <v>54</v>
      </c>
      <c r="E2597" t="s">
        <v>1994</v>
      </c>
      <c r="F2597">
        <v>0.23300000000000001</v>
      </c>
      <c r="G2597">
        <v>0.23300000000000001</v>
      </c>
      <c r="H2597">
        <v>1</v>
      </c>
      <c r="J2597" t="s">
        <v>39</v>
      </c>
      <c r="K2597" t="s">
        <v>367</v>
      </c>
      <c r="L2597" t="s">
        <v>402</v>
      </c>
      <c r="M2597" t="s">
        <v>9097</v>
      </c>
      <c r="N2597" t="s">
        <v>9128</v>
      </c>
      <c r="O2597">
        <v>7.9000000000000001E-2</v>
      </c>
      <c r="P2597">
        <v>7.9000000000000001E-2</v>
      </c>
      <c r="Q2597">
        <v>1</v>
      </c>
    </row>
    <row r="2598" spans="1:17" x14ac:dyDescent="0.2">
      <c r="A2598" t="s">
        <v>498</v>
      </c>
      <c r="B2598" t="s">
        <v>134</v>
      </c>
      <c r="C2598" t="s">
        <v>497</v>
      </c>
      <c r="D2598" t="s">
        <v>54</v>
      </c>
      <c r="E2598" t="s">
        <v>1995</v>
      </c>
      <c r="F2598">
        <v>0.29299999999999998</v>
      </c>
      <c r="G2598">
        <v>0.29299999999999998</v>
      </c>
      <c r="H2598">
        <v>1</v>
      </c>
      <c r="J2598" t="s">
        <v>39</v>
      </c>
      <c r="K2598" t="s">
        <v>367</v>
      </c>
      <c r="L2598" t="s">
        <v>402</v>
      </c>
      <c r="M2598" t="s">
        <v>9097</v>
      </c>
      <c r="N2598" t="s">
        <v>9129</v>
      </c>
      <c r="O2598">
        <v>8.5999999999999993E-2</v>
      </c>
      <c r="P2598">
        <v>8.5999999999999993E-2</v>
      </c>
      <c r="Q2598">
        <v>1</v>
      </c>
    </row>
    <row r="2599" spans="1:17" x14ac:dyDescent="0.2">
      <c r="A2599" t="s">
        <v>498</v>
      </c>
      <c r="B2599" t="s">
        <v>134</v>
      </c>
      <c r="C2599" t="s">
        <v>497</v>
      </c>
      <c r="D2599" t="s">
        <v>54</v>
      </c>
      <c r="E2599" t="s">
        <v>1996</v>
      </c>
      <c r="F2599">
        <v>0.217</v>
      </c>
      <c r="G2599">
        <v>0.217</v>
      </c>
      <c r="H2599">
        <v>1</v>
      </c>
      <c r="J2599" t="s">
        <v>39</v>
      </c>
      <c r="K2599" t="s">
        <v>367</v>
      </c>
      <c r="L2599" t="s">
        <v>402</v>
      </c>
      <c r="M2599" t="s">
        <v>9097</v>
      </c>
      <c r="N2599" t="s">
        <v>9130</v>
      </c>
      <c r="O2599">
        <v>8.6999999999999994E-2</v>
      </c>
      <c r="P2599">
        <v>8.6999999999999994E-2</v>
      </c>
      <c r="Q2599">
        <v>1</v>
      </c>
    </row>
    <row r="2600" spans="1:17" x14ac:dyDescent="0.2">
      <c r="A2600" t="s">
        <v>498</v>
      </c>
      <c r="B2600" t="s">
        <v>134</v>
      </c>
      <c r="C2600" t="s">
        <v>497</v>
      </c>
      <c r="D2600" t="s">
        <v>54</v>
      </c>
      <c r="E2600" t="s">
        <v>1997</v>
      </c>
      <c r="F2600">
        <v>0.22</v>
      </c>
      <c r="G2600">
        <v>0.22</v>
      </c>
      <c r="H2600">
        <v>1</v>
      </c>
      <c r="J2600" t="s">
        <v>39</v>
      </c>
      <c r="K2600" t="s">
        <v>367</v>
      </c>
      <c r="L2600" t="s">
        <v>402</v>
      </c>
      <c r="M2600" t="s">
        <v>9097</v>
      </c>
      <c r="N2600" t="s">
        <v>9131</v>
      </c>
      <c r="O2600">
        <v>0.14799999999999999</v>
      </c>
      <c r="P2600">
        <v>0.14799999999999999</v>
      </c>
      <c r="Q2600">
        <v>1</v>
      </c>
    </row>
    <row r="2601" spans="1:17" x14ac:dyDescent="0.2">
      <c r="A2601" t="s">
        <v>498</v>
      </c>
      <c r="B2601" t="s">
        <v>134</v>
      </c>
      <c r="C2601" t="s">
        <v>497</v>
      </c>
      <c r="D2601" t="s">
        <v>54</v>
      </c>
      <c r="E2601" t="s">
        <v>1998</v>
      </c>
      <c r="F2601">
        <v>0.30099999999999999</v>
      </c>
      <c r="G2601">
        <v>0.30099999999999999</v>
      </c>
      <c r="H2601">
        <v>1</v>
      </c>
      <c r="J2601" t="s">
        <v>39</v>
      </c>
      <c r="K2601" t="s">
        <v>367</v>
      </c>
      <c r="L2601" t="s">
        <v>402</v>
      </c>
      <c r="M2601" t="s">
        <v>9097</v>
      </c>
      <c r="N2601" t="s">
        <v>9132</v>
      </c>
      <c r="O2601">
        <v>0.127</v>
      </c>
      <c r="P2601">
        <v>0.127</v>
      </c>
      <c r="Q2601">
        <v>1</v>
      </c>
    </row>
    <row r="2602" spans="1:17" x14ac:dyDescent="0.2">
      <c r="A2602" t="s">
        <v>498</v>
      </c>
      <c r="B2602" t="s">
        <v>134</v>
      </c>
      <c r="C2602" t="s">
        <v>497</v>
      </c>
      <c r="D2602" t="s">
        <v>54</v>
      </c>
      <c r="E2602" t="s">
        <v>1999</v>
      </c>
      <c r="F2602">
        <v>0.27600000000000002</v>
      </c>
      <c r="G2602">
        <v>0.27600000000000002</v>
      </c>
      <c r="H2602">
        <v>1</v>
      </c>
      <c r="J2602" t="s">
        <v>39</v>
      </c>
      <c r="K2602" t="s">
        <v>367</v>
      </c>
      <c r="L2602" t="s">
        <v>402</v>
      </c>
      <c r="M2602" t="s">
        <v>9097</v>
      </c>
      <c r="N2602" t="s">
        <v>9133</v>
      </c>
      <c r="O2602">
        <v>6.0999999999999999E-2</v>
      </c>
      <c r="P2602">
        <v>6.0999999999999999E-2</v>
      </c>
      <c r="Q2602">
        <v>1</v>
      </c>
    </row>
    <row r="2603" spans="1:17" x14ac:dyDescent="0.2">
      <c r="A2603" t="s">
        <v>498</v>
      </c>
      <c r="B2603" t="s">
        <v>134</v>
      </c>
      <c r="C2603" t="s">
        <v>497</v>
      </c>
      <c r="D2603" t="s">
        <v>54</v>
      </c>
      <c r="E2603" t="s">
        <v>2000</v>
      </c>
      <c r="F2603">
        <v>0.23599999999999999</v>
      </c>
      <c r="G2603">
        <v>0.23599999999999999</v>
      </c>
      <c r="H2603">
        <v>1</v>
      </c>
      <c r="J2603" t="s">
        <v>39</v>
      </c>
      <c r="K2603" t="s">
        <v>367</v>
      </c>
      <c r="L2603" t="s">
        <v>402</v>
      </c>
      <c r="M2603" t="s">
        <v>9097</v>
      </c>
      <c r="N2603" t="s">
        <v>9134</v>
      </c>
      <c r="O2603">
        <v>1.4E-2</v>
      </c>
      <c r="P2603">
        <v>1.4E-2</v>
      </c>
      <c r="Q2603">
        <v>1</v>
      </c>
    </row>
    <row r="2604" spans="1:17" x14ac:dyDescent="0.2">
      <c r="A2604" t="s">
        <v>498</v>
      </c>
      <c r="B2604" t="s">
        <v>134</v>
      </c>
      <c r="C2604" t="s">
        <v>497</v>
      </c>
      <c r="D2604" t="s">
        <v>54</v>
      </c>
      <c r="E2604" t="s">
        <v>2001</v>
      </c>
      <c r="F2604">
        <v>0.224</v>
      </c>
      <c r="G2604">
        <v>0.224</v>
      </c>
      <c r="H2604">
        <v>1</v>
      </c>
      <c r="J2604" t="s">
        <v>39</v>
      </c>
      <c r="K2604" t="s">
        <v>367</v>
      </c>
      <c r="L2604" t="s">
        <v>402</v>
      </c>
      <c r="M2604" t="s">
        <v>9097</v>
      </c>
      <c r="N2604" t="s">
        <v>501</v>
      </c>
      <c r="O2604">
        <v>1E-3</v>
      </c>
      <c r="P2604">
        <v>1E-3</v>
      </c>
      <c r="Q2604">
        <v>1</v>
      </c>
    </row>
    <row r="2605" spans="1:17" x14ac:dyDescent="0.2">
      <c r="A2605" t="s">
        <v>498</v>
      </c>
      <c r="B2605" t="s">
        <v>134</v>
      </c>
      <c r="C2605" t="s">
        <v>497</v>
      </c>
      <c r="D2605" t="s">
        <v>54</v>
      </c>
      <c r="E2605" t="s">
        <v>2002</v>
      </c>
      <c r="F2605">
        <v>0.27600000000000002</v>
      </c>
      <c r="G2605">
        <v>0.27600000000000002</v>
      </c>
      <c r="H2605">
        <v>1</v>
      </c>
      <c r="J2605" t="s">
        <v>39</v>
      </c>
      <c r="K2605" t="s">
        <v>367</v>
      </c>
      <c r="L2605" t="s">
        <v>401</v>
      </c>
      <c r="M2605" t="s">
        <v>9098</v>
      </c>
      <c r="N2605" t="s">
        <v>8249</v>
      </c>
      <c r="O2605">
        <v>2E-3</v>
      </c>
      <c r="P2605">
        <v>2E-3</v>
      </c>
      <c r="Q2605">
        <v>1</v>
      </c>
    </row>
    <row r="2606" spans="1:17" x14ac:dyDescent="0.2">
      <c r="A2606" t="s">
        <v>498</v>
      </c>
      <c r="B2606" t="s">
        <v>134</v>
      </c>
      <c r="C2606" t="s">
        <v>497</v>
      </c>
      <c r="D2606" t="s">
        <v>54</v>
      </c>
      <c r="E2606" t="s">
        <v>2003</v>
      </c>
      <c r="F2606">
        <v>0.38400000000000001</v>
      </c>
      <c r="G2606">
        <v>0.38400000000000001</v>
      </c>
      <c r="H2606">
        <v>1</v>
      </c>
      <c r="J2606" t="s">
        <v>39</v>
      </c>
      <c r="K2606" t="s">
        <v>367</v>
      </c>
      <c r="L2606" t="s">
        <v>401</v>
      </c>
      <c r="M2606" t="s">
        <v>9098</v>
      </c>
      <c r="N2606" t="s">
        <v>8983</v>
      </c>
      <c r="O2606">
        <v>2E-3</v>
      </c>
      <c r="P2606">
        <v>2E-3</v>
      </c>
      <c r="Q2606">
        <v>1</v>
      </c>
    </row>
    <row r="2607" spans="1:17" x14ac:dyDescent="0.2">
      <c r="A2607" t="s">
        <v>498</v>
      </c>
      <c r="B2607" t="s">
        <v>134</v>
      </c>
      <c r="C2607" t="s">
        <v>497</v>
      </c>
      <c r="D2607" t="s">
        <v>54</v>
      </c>
      <c r="E2607" t="s">
        <v>2004</v>
      </c>
      <c r="F2607">
        <v>0.309</v>
      </c>
      <c r="G2607">
        <v>0.309</v>
      </c>
      <c r="H2607">
        <v>1</v>
      </c>
      <c r="J2607" t="s">
        <v>39</v>
      </c>
      <c r="K2607" t="s">
        <v>367</v>
      </c>
      <c r="L2607" t="s">
        <v>401</v>
      </c>
      <c r="M2607" t="s">
        <v>9098</v>
      </c>
      <c r="N2607" t="s">
        <v>8250</v>
      </c>
      <c r="O2607">
        <v>2E-3</v>
      </c>
      <c r="P2607">
        <v>2E-3</v>
      </c>
      <c r="Q2607">
        <v>1</v>
      </c>
    </row>
    <row r="2608" spans="1:17" x14ac:dyDescent="0.2">
      <c r="A2608" t="s">
        <v>498</v>
      </c>
      <c r="B2608" t="s">
        <v>134</v>
      </c>
      <c r="C2608" t="s">
        <v>497</v>
      </c>
      <c r="D2608" t="s">
        <v>54</v>
      </c>
      <c r="E2608" t="s">
        <v>2005</v>
      </c>
      <c r="F2608">
        <v>0.28299999999999997</v>
      </c>
      <c r="G2608">
        <v>0.28299999999999997</v>
      </c>
      <c r="H2608">
        <v>1</v>
      </c>
      <c r="J2608" t="s">
        <v>39</v>
      </c>
      <c r="K2608" t="s">
        <v>367</v>
      </c>
      <c r="L2608" t="s">
        <v>401</v>
      </c>
      <c r="M2608" t="s">
        <v>9098</v>
      </c>
      <c r="N2608" t="s">
        <v>8251</v>
      </c>
      <c r="O2608">
        <v>1E-3</v>
      </c>
      <c r="P2608">
        <v>1E-3</v>
      </c>
      <c r="Q2608">
        <v>1</v>
      </c>
    </row>
    <row r="2609" spans="1:17" x14ac:dyDescent="0.2">
      <c r="A2609" t="s">
        <v>498</v>
      </c>
      <c r="B2609" t="s">
        <v>134</v>
      </c>
      <c r="C2609" t="s">
        <v>497</v>
      </c>
      <c r="D2609" t="s">
        <v>54</v>
      </c>
      <c r="E2609" t="s">
        <v>2006</v>
      </c>
      <c r="F2609">
        <v>0.36699999999999999</v>
      </c>
      <c r="G2609">
        <v>0.36699999999999999</v>
      </c>
      <c r="H2609">
        <v>1</v>
      </c>
      <c r="J2609" t="s">
        <v>39</v>
      </c>
      <c r="K2609" t="s">
        <v>367</v>
      </c>
      <c r="L2609" t="s">
        <v>401</v>
      </c>
      <c r="M2609" t="s">
        <v>9098</v>
      </c>
      <c r="N2609" t="s">
        <v>8252</v>
      </c>
      <c r="O2609">
        <v>2E-3</v>
      </c>
      <c r="P2609">
        <v>2E-3</v>
      </c>
      <c r="Q2609">
        <v>1</v>
      </c>
    </row>
    <row r="2610" spans="1:17" x14ac:dyDescent="0.2">
      <c r="A2610" t="s">
        <v>498</v>
      </c>
      <c r="B2610" t="s">
        <v>134</v>
      </c>
      <c r="C2610" t="s">
        <v>497</v>
      </c>
      <c r="D2610" t="s">
        <v>54</v>
      </c>
      <c r="E2610" t="s">
        <v>2007</v>
      </c>
      <c r="F2610">
        <v>0.318</v>
      </c>
      <c r="G2610">
        <v>0.318</v>
      </c>
      <c r="H2610">
        <v>1</v>
      </c>
      <c r="J2610" t="s">
        <v>39</v>
      </c>
      <c r="K2610" t="s">
        <v>367</v>
      </c>
      <c r="L2610" t="s">
        <v>401</v>
      </c>
      <c r="M2610" t="s">
        <v>9098</v>
      </c>
      <c r="N2610" t="s">
        <v>8253</v>
      </c>
      <c r="O2610">
        <v>1E-3</v>
      </c>
      <c r="P2610">
        <v>1E-3</v>
      </c>
      <c r="Q2610">
        <v>1</v>
      </c>
    </row>
    <row r="2611" spans="1:17" x14ac:dyDescent="0.2">
      <c r="A2611" t="s">
        <v>498</v>
      </c>
      <c r="B2611" t="s">
        <v>134</v>
      </c>
      <c r="C2611" t="s">
        <v>497</v>
      </c>
      <c r="D2611" t="s">
        <v>54</v>
      </c>
      <c r="E2611" t="s">
        <v>2008</v>
      </c>
      <c r="F2611">
        <v>0.27500000000000002</v>
      </c>
      <c r="G2611">
        <v>0.27500000000000002</v>
      </c>
      <c r="H2611">
        <v>1</v>
      </c>
      <c r="J2611" t="s">
        <v>39</v>
      </c>
      <c r="K2611" t="s">
        <v>367</v>
      </c>
      <c r="L2611" t="s">
        <v>401</v>
      </c>
      <c r="M2611" t="s">
        <v>9098</v>
      </c>
      <c r="N2611" t="s">
        <v>8382</v>
      </c>
      <c r="O2611">
        <v>1E-3</v>
      </c>
      <c r="P2611">
        <v>1E-3</v>
      </c>
      <c r="Q2611">
        <v>1</v>
      </c>
    </row>
    <row r="2612" spans="1:17" x14ac:dyDescent="0.2">
      <c r="A2612" t="s">
        <v>498</v>
      </c>
      <c r="B2612" t="s">
        <v>134</v>
      </c>
      <c r="C2612" t="s">
        <v>497</v>
      </c>
      <c r="D2612" t="s">
        <v>54</v>
      </c>
      <c r="E2612" t="s">
        <v>2009</v>
      </c>
      <c r="F2612">
        <v>0.21199999999999999</v>
      </c>
      <c r="G2612">
        <v>0.21199999999999999</v>
      </c>
      <c r="H2612">
        <v>1</v>
      </c>
      <c r="J2612" t="s">
        <v>39</v>
      </c>
      <c r="K2612" t="s">
        <v>367</v>
      </c>
      <c r="L2612" t="s">
        <v>401</v>
      </c>
      <c r="M2612" t="s">
        <v>9098</v>
      </c>
      <c r="N2612" t="s">
        <v>8370</v>
      </c>
      <c r="O2612">
        <v>2E-3</v>
      </c>
      <c r="P2612">
        <v>2E-3</v>
      </c>
      <c r="Q2612">
        <v>1</v>
      </c>
    </row>
    <row r="2613" spans="1:17" x14ac:dyDescent="0.2">
      <c r="A2613" t="s">
        <v>498</v>
      </c>
      <c r="B2613" t="s">
        <v>134</v>
      </c>
      <c r="C2613" t="s">
        <v>497</v>
      </c>
      <c r="D2613" t="s">
        <v>54</v>
      </c>
      <c r="E2613" t="s">
        <v>2010</v>
      </c>
      <c r="F2613">
        <v>0.30099999999999999</v>
      </c>
      <c r="G2613">
        <v>0.30099999999999999</v>
      </c>
      <c r="H2613">
        <v>1</v>
      </c>
      <c r="J2613" t="s">
        <v>39</v>
      </c>
      <c r="K2613" t="s">
        <v>367</v>
      </c>
      <c r="L2613" t="s">
        <v>401</v>
      </c>
      <c r="M2613" t="s">
        <v>9098</v>
      </c>
      <c r="N2613" t="s">
        <v>9099</v>
      </c>
      <c r="O2613">
        <v>2E-3</v>
      </c>
      <c r="P2613">
        <v>2E-3</v>
      </c>
      <c r="Q2613">
        <v>1</v>
      </c>
    </row>
    <row r="2614" spans="1:17" x14ac:dyDescent="0.2">
      <c r="A2614" t="s">
        <v>498</v>
      </c>
      <c r="B2614" t="s">
        <v>134</v>
      </c>
      <c r="C2614" t="s">
        <v>497</v>
      </c>
      <c r="D2614" t="s">
        <v>54</v>
      </c>
      <c r="E2614" t="s">
        <v>2011</v>
      </c>
      <c r="F2614">
        <v>0.441</v>
      </c>
      <c r="G2614">
        <v>0.441</v>
      </c>
      <c r="H2614">
        <v>1</v>
      </c>
      <c r="J2614" t="s">
        <v>39</v>
      </c>
      <c r="K2614" t="s">
        <v>367</v>
      </c>
      <c r="L2614" t="s">
        <v>401</v>
      </c>
      <c r="M2614" t="s">
        <v>9098</v>
      </c>
      <c r="N2614" t="s">
        <v>8371</v>
      </c>
      <c r="O2614">
        <v>1E-3</v>
      </c>
      <c r="P2614">
        <v>1E-3</v>
      </c>
      <c r="Q2614">
        <v>1</v>
      </c>
    </row>
    <row r="2615" spans="1:17" x14ac:dyDescent="0.2">
      <c r="A2615" t="s">
        <v>498</v>
      </c>
      <c r="B2615" t="s">
        <v>134</v>
      </c>
      <c r="C2615" t="s">
        <v>497</v>
      </c>
      <c r="D2615" t="s">
        <v>54</v>
      </c>
      <c r="E2615" t="s">
        <v>2012</v>
      </c>
      <c r="F2615">
        <v>0.32700000000000001</v>
      </c>
      <c r="G2615">
        <v>0.32700000000000001</v>
      </c>
      <c r="H2615">
        <v>1</v>
      </c>
      <c r="J2615" t="s">
        <v>39</v>
      </c>
      <c r="K2615" t="s">
        <v>367</v>
      </c>
      <c r="L2615" t="s">
        <v>401</v>
      </c>
      <c r="M2615" t="s">
        <v>9098</v>
      </c>
      <c r="N2615" t="s">
        <v>8366</v>
      </c>
      <c r="O2615">
        <v>2E-3</v>
      </c>
      <c r="P2615">
        <v>2E-3</v>
      </c>
      <c r="Q2615">
        <v>1</v>
      </c>
    </row>
    <row r="2616" spans="1:17" x14ac:dyDescent="0.2">
      <c r="A2616" t="s">
        <v>498</v>
      </c>
      <c r="B2616" t="s">
        <v>134</v>
      </c>
      <c r="C2616" t="s">
        <v>497</v>
      </c>
      <c r="D2616" t="s">
        <v>54</v>
      </c>
      <c r="E2616" t="s">
        <v>2013</v>
      </c>
      <c r="F2616">
        <v>0.29399999999999998</v>
      </c>
      <c r="G2616">
        <v>0.29399999999999998</v>
      </c>
      <c r="H2616">
        <v>1</v>
      </c>
      <c r="J2616" t="s">
        <v>39</v>
      </c>
      <c r="K2616" t="s">
        <v>367</v>
      </c>
      <c r="L2616" t="s">
        <v>401</v>
      </c>
      <c r="M2616" t="s">
        <v>9098</v>
      </c>
      <c r="N2616" t="s">
        <v>8372</v>
      </c>
      <c r="O2616">
        <v>2E-3</v>
      </c>
      <c r="P2616">
        <v>2E-3</v>
      </c>
      <c r="Q2616">
        <v>1</v>
      </c>
    </row>
    <row r="2617" spans="1:17" x14ac:dyDescent="0.2">
      <c r="A2617" t="s">
        <v>498</v>
      </c>
      <c r="B2617" t="s">
        <v>134</v>
      </c>
      <c r="C2617" t="s">
        <v>497</v>
      </c>
      <c r="D2617" t="s">
        <v>54</v>
      </c>
      <c r="E2617" t="s">
        <v>2014</v>
      </c>
      <c r="F2617">
        <v>0.39900000000000002</v>
      </c>
      <c r="G2617">
        <v>0.39900000000000002</v>
      </c>
      <c r="H2617">
        <v>1</v>
      </c>
      <c r="J2617" t="s">
        <v>39</v>
      </c>
      <c r="K2617" t="s">
        <v>367</v>
      </c>
      <c r="L2617" t="s">
        <v>401</v>
      </c>
      <c r="M2617" t="s">
        <v>9098</v>
      </c>
      <c r="N2617" t="s">
        <v>8367</v>
      </c>
      <c r="O2617">
        <v>1E-3</v>
      </c>
      <c r="P2617">
        <v>1E-3</v>
      </c>
      <c r="Q2617">
        <v>1</v>
      </c>
    </row>
    <row r="2618" spans="1:17" x14ac:dyDescent="0.2">
      <c r="A2618" t="s">
        <v>498</v>
      </c>
      <c r="B2618" t="s">
        <v>134</v>
      </c>
      <c r="C2618" t="s">
        <v>497</v>
      </c>
      <c r="D2618" t="s">
        <v>54</v>
      </c>
      <c r="E2618" t="s">
        <v>2015</v>
      </c>
      <c r="F2618">
        <v>0.32500000000000001</v>
      </c>
      <c r="G2618">
        <v>0.32500000000000001</v>
      </c>
      <c r="H2618">
        <v>1</v>
      </c>
      <c r="J2618" t="s">
        <v>39</v>
      </c>
      <c r="K2618" t="s">
        <v>367</v>
      </c>
      <c r="L2618" t="s">
        <v>401</v>
      </c>
      <c r="M2618" t="s">
        <v>9098</v>
      </c>
      <c r="N2618" t="s">
        <v>8373</v>
      </c>
      <c r="O2618">
        <v>0</v>
      </c>
      <c r="P2618">
        <v>0</v>
      </c>
      <c r="Q2618">
        <v>1</v>
      </c>
    </row>
    <row r="2619" spans="1:17" x14ac:dyDescent="0.2">
      <c r="A2619" t="s">
        <v>498</v>
      </c>
      <c r="B2619" t="s">
        <v>134</v>
      </c>
      <c r="C2619" t="s">
        <v>497</v>
      </c>
      <c r="D2619" t="s">
        <v>54</v>
      </c>
      <c r="E2619" t="s">
        <v>2016</v>
      </c>
      <c r="F2619">
        <v>0.28899999999999998</v>
      </c>
      <c r="G2619">
        <v>0.28899999999999998</v>
      </c>
      <c r="H2619">
        <v>1</v>
      </c>
      <c r="J2619" t="s">
        <v>39</v>
      </c>
      <c r="K2619" t="s">
        <v>367</v>
      </c>
      <c r="L2619" t="s">
        <v>401</v>
      </c>
      <c r="M2619" t="s">
        <v>9098</v>
      </c>
      <c r="N2619" t="s">
        <v>8374</v>
      </c>
      <c r="O2619">
        <v>0</v>
      </c>
      <c r="P2619">
        <v>1E-3</v>
      </c>
      <c r="Q2619">
        <v>1</v>
      </c>
    </row>
    <row r="2620" spans="1:17" x14ac:dyDescent="0.2">
      <c r="A2620" t="s">
        <v>498</v>
      </c>
      <c r="B2620" t="s">
        <v>134</v>
      </c>
      <c r="C2620" t="s">
        <v>497</v>
      </c>
      <c r="D2620" t="s">
        <v>54</v>
      </c>
      <c r="E2620" t="s">
        <v>2017</v>
      </c>
      <c r="F2620">
        <v>0.22900000000000001</v>
      </c>
      <c r="G2620">
        <v>0.22900000000000001</v>
      </c>
      <c r="H2620">
        <v>1</v>
      </c>
      <c r="J2620" t="s">
        <v>39</v>
      </c>
      <c r="K2620" t="s">
        <v>367</v>
      </c>
      <c r="L2620" t="s">
        <v>401</v>
      </c>
      <c r="M2620" t="s">
        <v>9098</v>
      </c>
      <c r="N2620" t="s">
        <v>8375</v>
      </c>
      <c r="O2620">
        <v>1E-3</v>
      </c>
      <c r="P2620">
        <v>1E-3</v>
      </c>
      <c r="Q2620">
        <v>1</v>
      </c>
    </row>
    <row r="2621" spans="1:17" x14ac:dyDescent="0.2">
      <c r="A2621" t="s">
        <v>498</v>
      </c>
      <c r="B2621" t="s">
        <v>134</v>
      </c>
      <c r="C2621" t="s">
        <v>497</v>
      </c>
      <c r="D2621" t="s">
        <v>54</v>
      </c>
      <c r="E2621" t="s">
        <v>2018</v>
      </c>
      <c r="F2621">
        <v>0.29199999999999998</v>
      </c>
      <c r="G2621">
        <v>0.29199999999999998</v>
      </c>
      <c r="H2621">
        <v>1</v>
      </c>
      <c r="J2621" t="s">
        <v>39</v>
      </c>
      <c r="K2621" t="s">
        <v>367</v>
      </c>
      <c r="L2621" t="s">
        <v>401</v>
      </c>
      <c r="M2621" t="s">
        <v>9098</v>
      </c>
      <c r="N2621" t="s">
        <v>8376</v>
      </c>
      <c r="O2621">
        <v>2E-3</v>
      </c>
      <c r="P2621">
        <v>2E-3</v>
      </c>
      <c r="Q2621">
        <v>1</v>
      </c>
    </row>
    <row r="2622" spans="1:17" x14ac:dyDescent="0.2">
      <c r="A2622" t="s">
        <v>498</v>
      </c>
      <c r="B2622" t="s">
        <v>134</v>
      </c>
      <c r="C2622" t="s">
        <v>497</v>
      </c>
      <c r="D2622" t="s">
        <v>54</v>
      </c>
      <c r="E2622" t="s">
        <v>2019</v>
      </c>
      <c r="F2622">
        <v>0.36199999999999999</v>
      </c>
      <c r="G2622">
        <v>0.36199999999999999</v>
      </c>
      <c r="H2622">
        <v>1</v>
      </c>
      <c r="J2622" t="s">
        <v>39</v>
      </c>
      <c r="K2622" t="s">
        <v>367</v>
      </c>
      <c r="L2622" t="s">
        <v>401</v>
      </c>
      <c r="M2622" t="s">
        <v>9098</v>
      </c>
      <c r="N2622" t="s">
        <v>8377</v>
      </c>
      <c r="O2622">
        <v>2E-3</v>
      </c>
      <c r="P2622">
        <v>2E-3</v>
      </c>
      <c r="Q2622">
        <v>1</v>
      </c>
    </row>
    <row r="2623" spans="1:17" x14ac:dyDescent="0.2">
      <c r="A2623" t="s">
        <v>498</v>
      </c>
      <c r="B2623" t="s">
        <v>134</v>
      </c>
      <c r="C2623" t="s">
        <v>497</v>
      </c>
      <c r="D2623" t="s">
        <v>54</v>
      </c>
      <c r="E2623" t="s">
        <v>7762</v>
      </c>
      <c r="F2623">
        <v>0.25600000000000001</v>
      </c>
      <c r="G2623">
        <v>0.25600000000000001</v>
      </c>
      <c r="H2623">
        <v>1</v>
      </c>
      <c r="J2623" t="s">
        <v>39</v>
      </c>
      <c r="K2623" t="s">
        <v>367</v>
      </c>
      <c r="L2623" t="s">
        <v>401</v>
      </c>
      <c r="M2623" t="s">
        <v>9098</v>
      </c>
      <c r="N2623" t="s">
        <v>8378</v>
      </c>
      <c r="O2623">
        <v>2E-3</v>
      </c>
      <c r="P2623">
        <v>2E-3</v>
      </c>
      <c r="Q2623">
        <v>1</v>
      </c>
    </row>
    <row r="2624" spans="1:17" x14ac:dyDescent="0.2">
      <c r="A2624" t="s">
        <v>498</v>
      </c>
      <c r="B2624" t="s">
        <v>134</v>
      </c>
      <c r="C2624" t="s">
        <v>497</v>
      </c>
      <c r="D2624" t="s">
        <v>54</v>
      </c>
      <c r="E2624" t="s">
        <v>7763</v>
      </c>
      <c r="F2624">
        <v>0.26300000000000001</v>
      </c>
      <c r="G2624">
        <v>0.26300000000000001</v>
      </c>
      <c r="H2624">
        <v>1</v>
      </c>
      <c r="J2624" t="s">
        <v>39</v>
      </c>
      <c r="K2624" t="s">
        <v>367</v>
      </c>
      <c r="L2624" t="s">
        <v>401</v>
      </c>
      <c r="M2624" t="s">
        <v>9098</v>
      </c>
      <c r="N2624" t="s">
        <v>8368</v>
      </c>
      <c r="O2624">
        <v>2E-3</v>
      </c>
      <c r="P2624">
        <v>2E-3</v>
      </c>
      <c r="Q2624">
        <v>1</v>
      </c>
    </row>
    <row r="2625" spans="1:17" x14ac:dyDescent="0.2">
      <c r="A2625" t="s">
        <v>498</v>
      </c>
      <c r="B2625" t="s">
        <v>134</v>
      </c>
      <c r="C2625" t="s">
        <v>497</v>
      </c>
      <c r="D2625" t="s">
        <v>54</v>
      </c>
      <c r="E2625" t="s">
        <v>8137</v>
      </c>
      <c r="F2625">
        <v>0.38300000000000001</v>
      </c>
      <c r="G2625">
        <v>0.38300000000000001</v>
      </c>
      <c r="H2625">
        <v>1</v>
      </c>
      <c r="J2625" t="s">
        <v>39</v>
      </c>
      <c r="K2625" t="s">
        <v>367</v>
      </c>
      <c r="L2625" t="s">
        <v>401</v>
      </c>
      <c r="M2625" t="s">
        <v>9098</v>
      </c>
      <c r="N2625" t="s">
        <v>8369</v>
      </c>
      <c r="O2625">
        <v>2E-3</v>
      </c>
      <c r="P2625">
        <v>2E-3</v>
      </c>
      <c r="Q2625">
        <v>1</v>
      </c>
    </row>
    <row r="2626" spans="1:17" x14ac:dyDescent="0.2">
      <c r="A2626" t="s">
        <v>498</v>
      </c>
      <c r="B2626" t="s">
        <v>134</v>
      </c>
      <c r="C2626" t="s">
        <v>497</v>
      </c>
      <c r="D2626" t="s">
        <v>54</v>
      </c>
      <c r="E2626" t="s">
        <v>8138</v>
      </c>
      <c r="F2626">
        <v>0.35099999999999998</v>
      </c>
      <c r="G2626">
        <v>0.35099999999999998</v>
      </c>
      <c r="H2626">
        <v>1</v>
      </c>
      <c r="J2626" t="s">
        <v>39</v>
      </c>
      <c r="K2626" t="s">
        <v>367</v>
      </c>
      <c r="L2626" t="s">
        <v>401</v>
      </c>
      <c r="M2626" t="s">
        <v>9098</v>
      </c>
      <c r="N2626" t="s">
        <v>499</v>
      </c>
      <c r="O2626">
        <v>2E-3</v>
      </c>
      <c r="P2626">
        <v>2E-3</v>
      </c>
      <c r="Q2626">
        <v>1</v>
      </c>
    </row>
    <row r="2627" spans="1:17" x14ac:dyDescent="0.2">
      <c r="A2627" t="s">
        <v>498</v>
      </c>
      <c r="B2627" t="s">
        <v>134</v>
      </c>
      <c r="C2627" t="s">
        <v>497</v>
      </c>
      <c r="D2627" t="s">
        <v>54</v>
      </c>
      <c r="E2627" t="s">
        <v>7764</v>
      </c>
      <c r="F2627">
        <v>0.30099999999999999</v>
      </c>
      <c r="G2627">
        <v>0.30099999999999999</v>
      </c>
      <c r="H2627">
        <v>1</v>
      </c>
      <c r="J2627" t="s">
        <v>39</v>
      </c>
      <c r="K2627" t="s">
        <v>367</v>
      </c>
      <c r="L2627" t="s">
        <v>401</v>
      </c>
      <c r="M2627" t="s">
        <v>9098</v>
      </c>
      <c r="N2627" t="s">
        <v>500</v>
      </c>
      <c r="O2627">
        <v>0</v>
      </c>
      <c r="P2627">
        <v>0</v>
      </c>
      <c r="Q2627">
        <v>1</v>
      </c>
    </row>
    <row r="2628" spans="1:17" x14ac:dyDescent="0.2">
      <c r="A2628" t="s">
        <v>498</v>
      </c>
      <c r="B2628" t="s">
        <v>134</v>
      </c>
      <c r="C2628" t="s">
        <v>497</v>
      </c>
      <c r="D2628" t="s">
        <v>54</v>
      </c>
      <c r="E2628" t="s">
        <v>7765</v>
      </c>
      <c r="F2628">
        <v>0.23599999999999999</v>
      </c>
      <c r="G2628">
        <v>0.23599999999999999</v>
      </c>
      <c r="H2628">
        <v>1</v>
      </c>
      <c r="J2628" t="s">
        <v>39</v>
      </c>
      <c r="K2628" t="s">
        <v>367</v>
      </c>
      <c r="L2628" t="s">
        <v>401</v>
      </c>
      <c r="M2628" t="s">
        <v>9098</v>
      </c>
      <c r="N2628" t="s">
        <v>8379</v>
      </c>
      <c r="O2628">
        <v>0</v>
      </c>
      <c r="P2628">
        <v>0</v>
      </c>
      <c r="Q2628">
        <v>1</v>
      </c>
    </row>
    <row r="2629" spans="1:17" x14ac:dyDescent="0.2">
      <c r="A2629" t="s">
        <v>498</v>
      </c>
      <c r="B2629" t="s">
        <v>134</v>
      </c>
      <c r="C2629" t="s">
        <v>497</v>
      </c>
      <c r="D2629" t="s">
        <v>54</v>
      </c>
      <c r="E2629" t="s">
        <v>7766</v>
      </c>
      <c r="F2629">
        <v>0.316</v>
      </c>
      <c r="G2629">
        <v>0.316</v>
      </c>
      <c r="H2629">
        <v>1</v>
      </c>
      <c r="J2629" t="s">
        <v>39</v>
      </c>
      <c r="K2629" t="s">
        <v>367</v>
      </c>
      <c r="L2629" t="s">
        <v>401</v>
      </c>
      <c r="M2629" t="s">
        <v>9098</v>
      </c>
      <c r="N2629" t="s">
        <v>8254</v>
      </c>
      <c r="O2629">
        <v>1E-3</v>
      </c>
      <c r="P2629">
        <v>1E-3</v>
      </c>
      <c r="Q2629">
        <v>1</v>
      </c>
    </row>
    <row r="2630" spans="1:17" x14ac:dyDescent="0.2">
      <c r="A2630" t="s">
        <v>498</v>
      </c>
      <c r="B2630" t="s">
        <v>134</v>
      </c>
      <c r="C2630" t="s">
        <v>497</v>
      </c>
      <c r="D2630" t="s">
        <v>54</v>
      </c>
      <c r="E2630" t="s">
        <v>7767</v>
      </c>
      <c r="F2630">
        <v>0.38500000000000001</v>
      </c>
      <c r="G2630">
        <v>0.38500000000000001</v>
      </c>
      <c r="H2630">
        <v>1</v>
      </c>
      <c r="J2630" t="s">
        <v>39</v>
      </c>
      <c r="K2630" t="s">
        <v>367</v>
      </c>
      <c r="L2630" t="s">
        <v>401</v>
      </c>
      <c r="M2630" t="s">
        <v>9098</v>
      </c>
      <c r="N2630" t="s">
        <v>8255</v>
      </c>
      <c r="O2630">
        <v>3.0000000000000001E-3</v>
      </c>
      <c r="P2630">
        <v>3.0000000000000001E-3</v>
      </c>
      <c r="Q2630">
        <v>1</v>
      </c>
    </row>
    <row r="2631" spans="1:17" x14ac:dyDescent="0.2">
      <c r="A2631" t="s">
        <v>498</v>
      </c>
      <c r="B2631" t="s">
        <v>134</v>
      </c>
      <c r="C2631" t="s">
        <v>497</v>
      </c>
      <c r="D2631" t="s">
        <v>54</v>
      </c>
      <c r="E2631" t="s">
        <v>7768</v>
      </c>
      <c r="F2631">
        <v>0.309</v>
      </c>
      <c r="G2631">
        <v>0.309</v>
      </c>
      <c r="H2631">
        <v>1</v>
      </c>
      <c r="J2631" t="s">
        <v>39</v>
      </c>
      <c r="K2631" t="s">
        <v>367</v>
      </c>
      <c r="L2631" t="s">
        <v>401</v>
      </c>
      <c r="M2631" t="s">
        <v>9098</v>
      </c>
      <c r="N2631" t="s">
        <v>8256</v>
      </c>
      <c r="O2631">
        <v>5.0000000000000001E-3</v>
      </c>
      <c r="P2631">
        <v>5.0000000000000001E-3</v>
      </c>
      <c r="Q2631">
        <v>1</v>
      </c>
    </row>
    <row r="2632" spans="1:17" x14ac:dyDescent="0.2">
      <c r="A2632" t="s">
        <v>498</v>
      </c>
      <c r="B2632" t="s">
        <v>134</v>
      </c>
      <c r="C2632" t="s">
        <v>497</v>
      </c>
      <c r="D2632" t="s">
        <v>54</v>
      </c>
      <c r="E2632" t="s">
        <v>7769</v>
      </c>
      <c r="F2632">
        <v>0.27300000000000002</v>
      </c>
      <c r="G2632">
        <v>0.27300000000000002</v>
      </c>
      <c r="H2632">
        <v>1</v>
      </c>
      <c r="J2632" t="s">
        <v>39</v>
      </c>
      <c r="K2632" t="s">
        <v>367</v>
      </c>
      <c r="L2632" t="s">
        <v>401</v>
      </c>
      <c r="M2632" t="s">
        <v>9098</v>
      </c>
      <c r="N2632" t="s">
        <v>8257</v>
      </c>
      <c r="O2632">
        <v>1.6E-2</v>
      </c>
      <c r="P2632">
        <v>1.6E-2</v>
      </c>
      <c r="Q2632">
        <v>1</v>
      </c>
    </row>
    <row r="2633" spans="1:17" x14ac:dyDescent="0.2">
      <c r="A2633" t="s">
        <v>498</v>
      </c>
      <c r="B2633" t="s">
        <v>134</v>
      </c>
      <c r="C2633" t="s">
        <v>497</v>
      </c>
      <c r="D2633" t="s">
        <v>54</v>
      </c>
      <c r="E2633" t="s">
        <v>7770</v>
      </c>
      <c r="F2633">
        <v>0.35399999999999998</v>
      </c>
      <c r="G2633">
        <v>0.35399999999999998</v>
      </c>
      <c r="H2633">
        <v>1</v>
      </c>
      <c r="J2633" t="s">
        <v>39</v>
      </c>
      <c r="K2633" t="s">
        <v>367</v>
      </c>
      <c r="L2633" t="s">
        <v>401</v>
      </c>
      <c r="M2633" t="s">
        <v>9098</v>
      </c>
      <c r="N2633" t="s">
        <v>8258</v>
      </c>
      <c r="O2633">
        <v>2.5999999999999999E-2</v>
      </c>
      <c r="P2633">
        <v>2.5999999999999999E-2</v>
      </c>
      <c r="Q2633">
        <v>1</v>
      </c>
    </row>
    <row r="2634" spans="1:17" x14ac:dyDescent="0.2">
      <c r="A2634" t="s">
        <v>498</v>
      </c>
      <c r="B2634" t="s">
        <v>134</v>
      </c>
      <c r="C2634" t="s">
        <v>497</v>
      </c>
      <c r="D2634" t="s">
        <v>54</v>
      </c>
      <c r="E2634" t="s">
        <v>8247</v>
      </c>
      <c r="F2634">
        <v>0.30499999999999999</v>
      </c>
      <c r="G2634">
        <v>0.30499999999999999</v>
      </c>
      <c r="H2634">
        <v>1</v>
      </c>
      <c r="J2634" t="s">
        <v>39</v>
      </c>
      <c r="K2634" t="s">
        <v>367</v>
      </c>
      <c r="L2634" t="s">
        <v>401</v>
      </c>
      <c r="M2634" t="s">
        <v>9098</v>
      </c>
      <c r="N2634" t="s">
        <v>8259</v>
      </c>
      <c r="O2634">
        <v>4.1000000000000002E-2</v>
      </c>
      <c r="P2634">
        <v>4.1000000000000002E-2</v>
      </c>
      <c r="Q2634">
        <v>1</v>
      </c>
    </row>
    <row r="2635" spans="1:17" x14ac:dyDescent="0.2">
      <c r="A2635" t="s">
        <v>498</v>
      </c>
      <c r="B2635" t="s">
        <v>134</v>
      </c>
      <c r="C2635" t="s">
        <v>497</v>
      </c>
      <c r="D2635" t="s">
        <v>54</v>
      </c>
      <c r="E2635" t="s">
        <v>8139</v>
      </c>
      <c r="F2635">
        <v>0.27900000000000003</v>
      </c>
      <c r="G2635">
        <v>0.27900000000000003</v>
      </c>
      <c r="H2635">
        <v>1</v>
      </c>
      <c r="J2635" t="s">
        <v>39</v>
      </c>
      <c r="K2635" t="s">
        <v>367</v>
      </c>
      <c r="L2635" t="s">
        <v>401</v>
      </c>
      <c r="M2635" t="s">
        <v>9098</v>
      </c>
      <c r="N2635" t="s">
        <v>8380</v>
      </c>
      <c r="O2635">
        <v>4.5999999999999999E-2</v>
      </c>
      <c r="P2635">
        <v>4.5999999999999999E-2</v>
      </c>
      <c r="Q2635">
        <v>1</v>
      </c>
    </row>
    <row r="2636" spans="1:17" x14ac:dyDescent="0.2">
      <c r="A2636" t="s">
        <v>498</v>
      </c>
      <c r="B2636" t="s">
        <v>134</v>
      </c>
      <c r="C2636" t="s">
        <v>497</v>
      </c>
      <c r="D2636" t="s">
        <v>54</v>
      </c>
      <c r="E2636" t="s">
        <v>2020</v>
      </c>
      <c r="F2636">
        <v>0.22500000000000001</v>
      </c>
      <c r="G2636">
        <v>0.22500000000000001</v>
      </c>
      <c r="H2636">
        <v>1</v>
      </c>
      <c r="J2636" t="s">
        <v>39</v>
      </c>
      <c r="K2636" t="s">
        <v>367</v>
      </c>
      <c r="L2636" t="s">
        <v>401</v>
      </c>
      <c r="M2636" t="s">
        <v>9098</v>
      </c>
      <c r="N2636" t="s">
        <v>8381</v>
      </c>
      <c r="O2636">
        <v>4.8000000000000001E-2</v>
      </c>
      <c r="P2636">
        <v>4.8000000000000001E-2</v>
      </c>
      <c r="Q2636">
        <v>1</v>
      </c>
    </row>
    <row r="2637" spans="1:17" x14ac:dyDescent="0.2">
      <c r="A2637" t="s">
        <v>498</v>
      </c>
      <c r="B2637" t="s">
        <v>134</v>
      </c>
      <c r="C2637" t="s">
        <v>497</v>
      </c>
      <c r="D2637" t="s">
        <v>54</v>
      </c>
      <c r="E2637" t="s">
        <v>2021</v>
      </c>
      <c r="F2637">
        <v>0.28100000000000003</v>
      </c>
      <c r="G2637">
        <v>0.28100000000000003</v>
      </c>
      <c r="H2637">
        <v>1</v>
      </c>
      <c r="J2637" t="s">
        <v>39</v>
      </c>
      <c r="K2637" t="s">
        <v>367</v>
      </c>
      <c r="L2637" t="s">
        <v>401</v>
      </c>
      <c r="M2637" t="s">
        <v>9098</v>
      </c>
      <c r="N2637" t="s">
        <v>8654</v>
      </c>
      <c r="O2637">
        <v>4.3999999999999997E-2</v>
      </c>
      <c r="P2637">
        <v>4.3999999999999997E-2</v>
      </c>
      <c r="Q2637">
        <v>1</v>
      </c>
    </row>
    <row r="2638" spans="1:17" x14ac:dyDescent="0.2">
      <c r="A2638" t="s">
        <v>498</v>
      </c>
      <c r="B2638" t="s">
        <v>134</v>
      </c>
      <c r="C2638" t="s">
        <v>497</v>
      </c>
      <c r="D2638" t="s">
        <v>54</v>
      </c>
      <c r="E2638" t="s">
        <v>2022</v>
      </c>
      <c r="F2638">
        <v>0.35599999999999998</v>
      </c>
      <c r="G2638">
        <v>0.35599999999999998</v>
      </c>
      <c r="H2638">
        <v>1</v>
      </c>
      <c r="J2638" t="s">
        <v>39</v>
      </c>
      <c r="K2638" t="s">
        <v>367</v>
      </c>
      <c r="L2638" t="s">
        <v>401</v>
      </c>
      <c r="M2638" t="s">
        <v>9098</v>
      </c>
      <c r="N2638" t="s">
        <v>8655</v>
      </c>
      <c r="O2638">
        <v>4.2999999999999997E-2</v>
      </c>
      <c r="P2638">
        <v>4.2999999999999997E-2</v>
      </c>
      <c r="Q2638">
        <v>1</v>
      </c>
    </row>
    <row r="2639" spans="1:17" x14ac:dyDescent="0.2">
      <c r="A2639" t="s">
        <v>498</v>
      </c>
      <c r="B2639" t="s">
        <v>134</v>
      </c>
      <c r="C2639" t="s">
        <v>497</v>
      </c>
      <c r="D2639" t="s">
        <v>54</v>
      </c>
      <c r="E2639" t="s">
        <v>2023</v>
      </c>
      <c r="F2639">
        <v>0.26500000000000001</v>
      </c>
      <c r="G2639">
        <v>0.26500000000000001</v>
      </c>
      <c r="H2639">
        <v>1</v>
      </c>
      <c r="J2639" t="s">
        <v>39</v>
      </c>
      <c r="K2639" t="s">
        <v>367</v>
      </c>
      <c r="L2639" t="s">
        <v>401</v>
      </c>
      <c r="M2639" t="s">
        <v>9098</v>
      </c>
      <c r="N2639" t="s">
        <v>8672</v>
      </c>
      <c r="O2639">
        <v>2.9000000000000001E-2</v>
      </c>
      <c r="P2639">
        <v>2.9000000000000001E-2</v>
      </c>
      <c r="Q2639">
        <v>1</v>
      </c>
    </row>
    <row r="2640" spans="1:17" x14ac:dyDescent="0.2">
      <c r="A2640" t="s">
        <v>498</v>
      </c>
      <c r="B2640" t="s">
        <v>134</v>
      </c>
      <c r="C2640" t="s">
        <v>497</v>
      </c>
      <c r="D2640" t="s">
        <v>54</v>
      </c>
      <c r="E2640" t="s">
        <v>2024</v>
      </c>
      <c r="F2640">
        <v>0.28100000000000003</v>
      </c>
      <c r="G2640">
        <v>0.28100000000000003</v>
      </c>
      <c r="H2640">
        <v>1</v>
      </c>
      <c r="J2640" t="s">
        <v>39</v>
      </c>
      <c r="K2640" t="s">
        <v>367</v>
      </c>
      <c r="L2640" t="s">
        <v>401</v>
      </c>
      <c r="M2640" t="s">
        <v>9098</v>
      </c>
      <c r="N2640" t="s">
        <v>8661</v>
      </c>
      <c r="O2640">
        <v>1.4E-2</v>
      </c>
      <c r="P2640">
        <v>1.4E-2</v>
      </c>
      <c r="Q2640">
        <v>1</v>
      </c>
    </row>
    <row r="2641" spans="1:17" x14ac:dyDescent="0.2">
      <c r="A2641" t="s">
        <v>498</v>
      </c>
      <c r="B2641" t="s">
        <v>134</v>
      </c>
      <c r="C2641" t="s">
        <v>497</v>
      </c>
      <c r="D2641" t="s">
        <v>54</v>
      </c>
      <c r="E2641" t="s">
        <v>2025</v>
      </c>
      <c r="F2641">
        <v>0.37</v>
      </c>
      <c r="G2641">
        <v>0.37</v>
      </c>
      <c r="H2641">
        <v>1</v>
      </c>
      <c r="J2641" t="s">
        <v>39</v>
      </c>
      <c r="K2641" t="s">
        <v>367</v>
      </c>
      <c r="L2641" t="s">
        <v>401</v>
      </c>
      <c r="M2641" t="s">
        <v>9098</v>
      </c>
      <c r="N2641" t="s">
        <v>8660</v>
      </c>
      <c r="O2641">
        <v>3.0000000000000001E-3</v>
      </c>
      <c r="P2641">
        <v>3.0000000000000001E-3</v>
      </c>
      <c r="Q2641">
        <v>1</v>
      </c>
    </row>
    <row r="2642" spans="1:17" x14ac:dyDescent="0.2">
      <c r="A2642" t="s">
        <v>498</v>
      </c>
      <c r="B2642" t="s">
        <v>134</v>
      </c>
      <c r="C2642" t="s">
        <v>497</v>
      </c>
      <c r="D2642" t="s">
        <v>54</v>
      </c>
      <c r="E2642" t="s">
        <v>2026</v>
      </c>
      <c r="F2642">
        <v>0.317</v>
      </c>
      <c r="G2642">
        <v>0.317</v>
      </c>
      <c r="H2642">
        <v>1</v>
      </c>
      <c r="J2642" t="s">
        <v>39</v>
      </c>
      <c r="K2642" t="s">
        <v>367</v>
      </c>
      <c r="L2642" t="s">
        <v>401</v>
      </c>
      <c r="M2642" t="s">
        <v>9098</v>
      </c>
      <c r="N2642" t="s">
        <v>8659</v>
      </c>
      <c r="O2642">
        <v>1E-3</v>
      </c>
      <c r="P2642">
        <v>1E-3</v>
      </c>
      <c r="Q2642">
        <v>1</v>
      </c>
    </row>
    <row r="2643" spans="1:17" x14ac:dyDescent="0.2">
      <c r="A2643" t="s">
        <v>498</v>
      </c>
      <c r="B2643" t="s">
        <v>134</v>
      </c>
      <c r="C2643" t="s">
        <v>497</v>
      </c>
      <c r="D2643" t="s">
        <v>54</v>
      </c>
      <c r="E2643" t="s">
        <v>2027</v>
      </c>
      <c r="F2643">
        <v>0.29499999999999998</v>
      </c>
      <c r="G2643">
        <v>0.29499999999999998</v>
      </c>
      <c r="H2643">
        <v>1</v>
      </c>
      <c r="J2643" t="s">
        <v>39</v>
      </c>
      <c r="K2643" t="s">
        <v>367</v>
      </c>
      <c r="L2643" t="s">
        <v>401</v>
      </c>
      <c r="M2643" t="s">
        <v>9098</v>
      </c>
      <c r="N2643" t="s">
        <v>8658</v>
      </c>
      <c r="O2643">
        <v>1E-3</v>
      </c>
      <c r="P2643">
        <v>1E-3</v>
      </c>
      <c r="Q2643">
        <v>1</v>
      </c>
    </row>
    <row r="2644" spans="1:17" x14ac:dyDescent="0.2">
      <c r="A2644" t="s">
        <v>498</v>
      </c>
      <c r="B2644" t="s">
        <v>134</v>
      </c>
      <c r="C2644" t="s">
        <v>497</v>
      </c>
      <c r="D2644" t="s">
        <v>54</v>
      </c>
      <c r="E2644" t="s">
        <v>2028</v>
      </c>
      <c r="F2644">
        <v>0.219</v>
      </c>
      <c r="G2644">
        <v>0.219</v>
      </c>
      <c r="H2644">
        <v>1</v>
      </c>
      <c r="J2644" t="s">
        <v>39</v>
      </c>
      <c r="K2644" t="s">
        <v>367</v>
      </c>
      <c r="L2644" t="s">
        <v>401</v>
      </c>
      <c r="M2644" t="s">
        <v>9098</v>
      </c>
      <c r="N2644" t="s">
        <v>8656</v>
      </c>
      <c r="O2644">
        <v>1E-3</v>
      </c>
      <c r="P2644">
        <v>1E-3</v>
      </c>
      <c r="Q2644">
        <v>1</v>
      </c>
    </row>
    <row r="2645" spans="1:17" x14ac:dyDescent="0.2">
      <c r="A2645" t="s">
        <v>498</v>
      </c>
      <c r="B2645" t="s">
        <v>134</v>
      </c>
      <c r="C2645" t="s">
        <v>497</v>
      </c>
      <c r="D2645" t="s">
        <v>54</v>
      </c>
      <c r="E2645" t="s">
        <v>2029</v>
      </c>
      <c r="F2645">
        <v>0.29399999999999998</v>
      </c>
      <c r="G2645">
        <v>0.29399999999999998</v>
      </c>
      <c r="H2645">
        <v>1</v>
      </c>
      <c r="J2645" t="s">
        <v>39</v>
      </c>
      <c r="K2645" t="s">
        <v>367</v>
      </c>
      <c r="L2645" t="s">
        <v>401</v>
      </c>
      <c r="M2645" t="s">
        <v>9098</v>
      </c>
      <c r="N2645" t="s">
        <v>8657</v>
      </c>
      <c r="O2645">
        <v>1E-3</v>
      </c>
      <c r="P2645">
        <v>1E-3</v>
      </c>
      <c r="Q2645">
        <v>1</v>
      </c>
    </row>
    <row r="2646" spans="1:17" x14ac:dyDescent="0.2">
      <c r="A2646" t="s">
        <v>498</v>
      </c>
      <c r="B2646" t="s">
        <v>134</v>
      </c>
      <c r="C2646" t="s">
        <v>497</v>
      </c>
      <c r="D2646" t="s">
        <v>54</v>
      </c>
      <c r="E2646" t="s">
        <v>2030</v>
      </c>
      <c r="F2646">
        <v>0.38400000000000001</v>
      </c>
      <c r="G2646">
        <v>0.38400000000000001</v>
      </c>
      <c r="H2646">
        <v>1</v>
      </c>
      <c r="J2646" t="s">
        <v>39</v>
      </c>
      <c r="K2646" t="s">
        <v>367</v>
      </c>
      <c r="L2646" t="s">
        <v>401</v>
      </c>
      <c r="M2646" t="s">
        <v>9098</v>
      </c>
      <c r="N2646" t="s">
        <v>9119</v>
      </c>
      <c r="O2646">
        <v>2E-3</v>
      </c>
      <c r="P2646">
        <v>2E-3</v>
      </c>
      <c r="Q2646">
        <v>1</v>
      </c>
    </row>
    <row r="2647" spans="1:17" x14ac:dyDescent="0.2">
      <c r="A2647" t="s">
        <v>498</v>
      </c>
      <c r="B2647" t="s">
        <v>134</v>
      </c>
      <c r="C2647" t="s">
        <v>497</v>
      </c>
      <c r="D2647" t="s">
        <v>54</v>
      </c>
      <c r="E2647" t="s">
        <v>7771</v>
      </c>
      <c r="F2647">
        <v>0.28199999999999997</v>
      </c>
      <c r="G2647">
        <v>0.28199999999999997</v>
      </c>
      <c r="H2647">
        <v>1</v>
      </c>
      <c r="J2647" t="s">
        <v>39</v>
      </c>
      <c r="K2647" t="s">
        <v>367</v>
      </c>
      <c r="L2647" t="s">
        <v>401</v>
      </c>
      <c r="M2647" t="s">
        <v>9098</v>
      </c>
      <c r="N2647" t="s">
        <v>9120</v>
      </c>
      <c r="O2647">
        <v>6.0000000000000001E-3</v>
      </c>
      <c r="P2647">
        <v>6.0000000000000001E-3</v>
      </c>
      <c r="Q2647">
        <v>1</v>
      </c>
    </row>
    <row r="2648" spans="1:17" x14ac:dyDescent="0.2">
      <c r="A2648" t="s">
        <v>498</v>
      </c>
      <c r="B2648" t="s">
        <v>134</v>
      </c>
      <c r="C2648" t="s">
        <v>497</v>
      </c>
      <c r="D2648" t="s">
        <v>54</v>
      </c>
      <c r="E2648" t="s">
        <v>7772</v>
      </c>
      <c r="F2648">
        <v>0.27</v>
      </c>
      <c r="G2648">
        <v>0.27</v>
      </c>
      <c r="H2648">
        <v>1</v>
      </c>
      <c r="J2648" t="s">
        <v>39</v>
      </c>
      <c r="K2648" t="s">
        <v>367</v>
      </c>
      <c r="L2648" t="s">
        <v>401</v>
      </c>
      <c r="M2648" t="s">
        <v>9098</v>
      </c>
      <c r="N2648" t="s">
        <v>9100</v>
      </c>
      <c r="O2648">
        <v>4.0000000000000001E-3</v>
      </c>
      <c r="P2648">
        <v>4.0000000000000001E-3</v>
      </c>
      <c r="Q2648">
        <v>1</v>
      </c>
    </row>
    <row r="2649" spans="1:17" x14ac:dyDescent="0.2">
      <c r="A2649" t="s">
        <v>498</v>
      </c>
      <c r="B2649" t="s">
        <v>134</v>
      </c>
      <c r="C2649" t="s">
        <v>497</v>
      </c>
      <c r="D2649" t="s">
        <v>54</v>
      </c>
      <c r="E2649" t="s">
        <v>7773</v>
      </c>
      <c r="F2649">
        <v>0.38700000000000001</v>
      </c>
      <c r="G2649">
        <v>0.38700000000000001</v>
      </c>
      <c r="H2649">
        <v>1</v>
      </c>
      <c r="J2649" t="s">
        <v>39</v>
      </c>
      <c r="K2649" t="s">
        <v>367</v>
      </c>
      <c r="L2649" t="s">
        <v>401</v>
      </c>
      <c r="M2649" t="s">
        <v>9098</v>
      </c>
      <c r="N2649" t="s">
        <v>9101</v>
      </c>
      <c r="O2649">
        <v>3.0000000000000001E-3</v>
      </c>
      <c r="P2649">
        <v>3.0000000000000001E-3</v>
      </c>
      <c r="Q2649">
        <v>1</v>
      </c>
    </row>
    <row r="2650" spans="1:17" x14ac:dyDescent="0.2">
      <c r="A2650" t="s">
        <v>498</v>
      </c>
      <c r="B2650" t="s">
        <v>134</v>
      </c>
      <c r="C2650" t="s">
        <v>497</v>
      </c>
      <c r="D2650" t="s">
        <v>54</v>
      </c>
      <c r="E2650" t="s">
        <v>7774</v>
      </c>
      <c r="F2650">
        <v>0.31</v>
      </c>
      <c r="G2650">
        <v>0.31</v>
      </c>
      <c r="H2650">
        <v>1</v>
      </c>
      <c r="J2650" t="s">
        <v>39</v>
      </c>
      <c r="K2650" t="s">
        <v>367</v>
      </c>
      <c r="L2650" t="s">
        <v>401</v>
      </c>
      <c r="M2650" t="s">
        <v>9098</v>
      </c>
      <c r="N2650" t="s">
        <v>9102</v>
      </c>
      <c r="O2650">
        <v>1E-3</v>
      </c>
      <c r="P2650">
        <v>1E-3</v>
      </c>
      <c r="Q2650">
        <v>1</v>
      </c>
    </row>
    <row r="2651" spans="1:17" x14ac:dyDescent="0.2">
      <c r="A2651" t="s">
        <v>498</v>
      </c>
      <c r="B2651" t="s">
        <v>134</v>
      </c>
      <c r="C2651" t="s">
        <v>497</v>
      </c>
      <c r="D2651" t="s">
        <v>54</v>
      </c>
      <c r="E2651" t="s">
        <v>7775</v>
      </c>
      <c r="F2651">
        <v>0.26800000000000002</v>
      </c>
      <c r="G2651">
        <v>0.26800000000000002</v>
      </c>
      <c r="H2651">
        <v>1</v>
      </c>
      <c r="J2651" t="s">
        <v>39</v>
      </c>
      <c r="K2651" t="s">
        <v>367</v>
      </c>
      <c r="L2651" t="s">
        <v>401</v>
      </c>
      <c r="M2651" t="s">
        <v>9098</v>
      </c>
      <c r="N2651" t="s">
        <v>9103</v>
      </c>
      <c r="O2651">
        <v>1E-3</v>
      </c>
      <c r="P2651">
        <v>1E-3</v>
      </c>
      <c r="Q2651">
        <v>1</v>
      </c>
    </row>
    <row r="2652" spans="1:17" x14ac:dyDescent="0.2">
      <c r="A2652" t="s">
        <v>498</v>
      </c>
      <c r="B2652" t="s">
        <v>134</v>
      </c>
      <c r="C2652" t="s">
        <v>497</v>
      </c>
      <c r="D2652" t="s">
        <v>54</v>
      </c>
      <c r="E2652" t="s">
        <v>2031</v>
      </c>
      <c r="F2652">
        <v>0.23699999999999999</v>
      </c>
      <c r="G2652">
        <v>0.23699999999999999</v>
      </c>
      <c r="H2652">
        <v>1</v>
      </c>
      <c r="J2652" t="s">
        <v>39</v>
      </c>
      <c r="K2652" t="s">
        <v>367</v>
      </c>
      <c r="L2652" t="s">
        <v>401</v>
      </c>
      <c r="M2652" t="s">
        <v>9098</v>
      </c>
      <c r="N2652" t="s">
        <v>9104</v>
      </c>
      <c r="O2652">
        <v>0</v>
      </c>
      <c r="P2652">
        <v>0</v>
      </c>
      <c r="Q2652">
        <v>1</v>
      </c>
    </row>
    <row r="2653" spans="1:17" x14ac:dyDescent="0.2">
      <c r="A2653" t="s">
        <v>498</v>
      </c>
      <c r="B2653" t="s">
        <v>134</v>
      </c>
      <c r="C2653" t="s">
        <v>497</v>
      </c>
      <c r="D2653" t="s">
        <v>54</v>
      </c>
      <c r="E2653" t="s">
        <v>7776</v>
      </c>
      <c r="F2653">
        <v>0.32200000000000001</v>
      </c>
      <c r="G2653">
        <v>0.32200000000000001</v>
      </c>
      <c r="H2653">
        <v>1</v>
      </c>
      <c r="J2653" t="s">
        <v>39</v>
      </c>
      <c r="K2653" t="s">
        <v>367</v>
      </c>
      <c r="L2653" t="s">
        <v>401</v>
      </c>
      <c r="M2653" t="s">
        <v>9098</v>
      </c>
      <c r="N2653" t="s">
        <v>8981</v>
      </c>
      <c r="O2653">
        <v>0</v>
      </c>
      <c r="P2653">
        <v>0</v>
      </c>
      <c r="Q2653">
        <v>1</v>
      </c>
    </row>
    <row r="2654" spans="1:17" x14ac:dyDescent="0.2">
      <c r="A2654" t="s">
        <v>498</v>
      </c>
      <c r="B2654" t="s">
        <v>134</v>
      </c>
      <c r="C2654" t="s">
        <v>497</v>
      </c>
      <c r="D2654" t="s">
        <v>54</v>
      </c>
      <c r="E2654" t="s">
        <v>7777</v>
      </c>
      <c r="F2654">
        <v>0.41</v>
      </c>
      <c r="G2654">
        <v>0.41</v>
      </c>
      <c r="H2654">
        <v>1</v>
      </c>
      <c r="J2654" t="s">
        <v>39</v>
      </c>
      <c r="K2654" t="s">
        <v>367</v>
      </c>
      <c r="L2654" t="s">
        <v>401</v>
      </c>
      <c r="M2654" t="s">
        <v>9098</v>
      </c>
      <c r="N2654" t="s">
        <v>8984</v>
      </c>
      <c r="O2654">
        <v>2E-3</v>
      </c>
      <c r="P2654">
        <v>2E-3</v>
      </c>
      <c r="Q2654">
        <v>1</v>
      </c>
    </row>
    <row r="2655" spans="1:17" x14ac:dyDescent="0.2">
      <c r="A2655" t="s">
        <v>498</v>
      </c>
      <c r="B2655" t="s">
        <v>134</v>
      </c>
      <c r="C2655" t="s">
        <v>497</v>
      </c>
      <c r="D2655" t="s">
        <v>54</v>
      </c>
      <c r="E2655" t="s">
        <v>7778</v>
      </c>
      <c r="F2655">
        <v>0.29699999999999999</v>
      </c>
      <c r="G2655">
        <v>0.29699999999999999</v>
      </c>
      <c r="H2655">
        <v>1</v>
      </c>
      <c r="J2655" t="s">
        <v>39</v>
      </c>
      <c r="K2655" t="s">
        <v>367</v>
      </c>
      <c r="L2655" t="s">
        <v>401</v>
      </c>
      <c r="M2655" t="s">
        <v>9098</v>
      </c>
      <c r="N2655" t="s">
        <v>8985</v>
      </c>
      <c r="O2655">
        <v>6.0000000000000001E-3</v>
      </c>
      <c r="P2655">
        <v>6.0000000000000001E-3</v>
      </c>
      <c r="Q2655">
        <v>1</v>
      </c>
    </row>
    <row r="2656" spans="1:17" x14ac:dyDescent="0.2">
      <c r="A2656" t="s">
        <v>498</v>
      </c>
      <c r="B2656" t="s">
        <v>134</v>
      </c>
      <c r="C2656" t="s">
        <v>497</v>
      </c>
      <c r="D2656" t="s">
        <v>54</v>
      </c>
      <c r="E2656" t="s">
        <v>7779</v>
      </c>
      <c r="F2656">
        <v>0.30299999999999999</v>
      </c>
      <c r="G2656">
        <v>0.30299999999999999</v>
      </c>
      <c r="H2656">
        <v>1</v>
      </c>
      <c r="J2656" t="s">
        <v>39</v>
      </c>
      <c r="K2656" t="s">
        <v>367</v>
      </c>
      <c r="L2656" t="s">
        <v>401</v>
      </c>
      <c r="M2656" t="s">
        <v>9098</v>
      </c>
      <c r="N2656" t="s">
        <v>8986</v>
      </c>
      <c r="O2656">
        <v>8.9999999999999993E-3</v>
      </c>
      <c r="P2656">
        <v>8.9999999999999993E-3</v>
      </c>
      <c r="Q2656">
        <v>1</v>
      </c>
    </row>
    <row r="2657" spans="1:17" x14ac:dyDescent="0.2">
      <c r="A2657" t="s">
        <v>498</v>
      </c>
      <c r="B2657" t="s">
        <v>134</v>
      </c>
      <c r="C2657" t="s">
        <v>497</v>
      </c>
      <c r="D2657" t="s">
        <v>54</v>
      </c>
      <c r="E2657" t="s">
        <v>2032</v>
      </c>
      <c r="F2657">
        <v>0.39500000000000002</v>
      </c>
      <c r="G2657">
        <v>0.39500000000000002</v>
      </c>
      <c r="H2657">
        <v>1</v>
      </c>
      <c r="J2657" t="s">
        <v>39</v>
      </c>
      <c r="K2657" t="s">
        <v>367</v>
      </c>
      <c r="L2657" t="s">
        <v>401</v>
      </c>
      <c r="M2657" t="s">
        <v>9098</v>
      </c>
      <c r="N2657" t="s">
        <v>9124</v>
      </c>
      <c r="O2657">
        <v>2.1999999999999999E-2</v>
      </c>
      <c r="P2657">
        <v>2.1999999999999999E-2</v>
      </c>
      <c r="Q2657">
        <v>1</v>
      </c>
    </row>
    <row r="2658" spans="1:17" x14ac:dyDescent="0.2">
      <c r="A2658" t="s">
        <v>498</v>
      </c>
      <c r="B2658" t="s">
        <v>134</v>
      </c>
      <c r="C2658" t="s">
        <v>497</v>
      </c>
      <c r="D2658" t="s">
        <v>54</v>
      </c>
      <c r="E2658" t="s">
        <v>8248</v>
      </c>
      <c r="F2658">
        <v>0.32600000000000001</v>
      </c>
      <c r="G2658">
        <v>0.32600000000000001</v>
      </c>
      <c r="H2658">
        <v>1</v>
      </c>
      <c r="J2658" t="s">
        <v>39</v>
      </c>
      <c r="K2658" t="s">
        <v>367</v>
      </c>
      <c r="L2658" t="s">
        <v>401</v>
      </c>
      <c r="M2658" t="s">
        <v>9098</v>
      </c>
      <c r="N2658" t="s">
        <v>9125</v>
      </c>
      <c r="O2658">
        <v>4.5999999999999999E-2</v>
      </c>
      <c r="P2658">
        <v>4.5999999999999999E-2</v>
      </c>
      <c r="Q2658">
        <v>1</v>
      </c>
    </row>
    <row r="2659" spans="1:17" x14ac:dyDescent="0.2">
      <c r="A2659" t="s">
        <v>498</v>
      </c>
      <c r="B2659" t="s">
        <v>134</v>
      </c>
      <c r="C2659" t="s">
        <v>497</v>
      </c>
      <c r="D2659" t="s">
        <v>54</v>
      </c>
      <c r="E2659" t="s">
        <v>2033</v>
      </c>
      <c r="F2659">
        <v>0.29499999999999998</v>
      </c>
      <c r="G2659">
        <v>0.29499999999999998</v>
      </c>
      <c r="H2659">
        <v>1</v>
      </c>
      <c r="J2659" t="s">
        <v>39</v>
      </c>
      <c r="K2659" t="s">
        <v>367</v>
      </c>
      <c r="L2659" t="s">
        <v>401</v>
      </c>
      <c r="M2659" t="s">
        <v>9098</v>
      </c>
      <c r="N2659" t="s">
        <v>9121</v>
      </c>
      <c r="O2659">
        <v>5.8000000000000003E-2</v>
      </c>
      <c r="P2659">
        <v>5.8000000000000003E-2</v>
      </c>
      <c r="Q2659">
        <v>1</v>
      </c>
    </row>
    <row r="2660" spans="1:17" x14ac:dyDescent="0.2">
      <c r="A2660" t="s">
        <v>498</v>
      </c>
      <c r="B2660" t="s">
        <v>134</v>
      </c>
      <c r="C2660" t="s">
        <v>497</v>
      </c>
      <c r="D2660" t="s">
        <v>54</v>
      </c>
      <c r="E2660" t="s">
        <v>2034</v>
      </c>
      <c r="F2660">
        <v>0.23100000000000001</v>
      </c>
      <c r="G2660">
        <v>0.23100000000000001</v>
      </c>
      <c r="H2660">
        <v>1</v>
      </c>
      <c r="J2660" t="s">
        <v>39</v>
      </c>
      <c r="K2660" t="s">
        <v>367</v>
      </c>
      <c r="L2660" t="s">
        <v>401</v>
      </c>
      <c r="M2660" t="s">
        <v>9098</v>
      </c>
      <c r="N2660" t="s">
        <v>9122</v>
      </c>
      <c r="O2660">
        <v>6.5000000000000002E-2</v>
      </c>
      <c r="P2660">
        <v>6.5000000000000002E-2</v>
      </c>
      <c r="Q2660">
        <v>1</v>
      </c>
    </row>
    <row r="2661" spans="1:17" x14ac:dyDescent="0.2">
      <c r="A2661" t="s">
        <v>498</v>
      </c>
      <c r="B2661" t="s">
        <v>134</v>
      </c>
      <c r="C2661" t="s">
        <v>497</v>
      </c>
      <c r="D2661" t="s">
        <v>54</v>
      </c>
      <c r="E2661" t="s">
        <v>2035</v>
      </c>
      <c r="F2661">
        <v>0.29699999999999999</v>
      </c>
      <c r="G2661">
        <v>0.29699999999999999</v>
      </c>
      <c r="H2661">
        <v>1</v>
      </c>
      <c r="J2661" t="s">
        <v>39</v>
      </c>
      <c r="K2661" t="s">
        <v>367</v>
      </c>
      <c r="L2661" t="s">
        <v>401</v>
      </c>
      <c r="M2661" t="s">
        <v>9098</v>
      </c>
      <c r="N2661" t="s">
        <v>9105</v>
      </c>
      <c r="O2661">
        <v>7.5999999999999998E-2</v>
      </c>
      <c r="P2661">
        <v>7.5999999999999998E-2</v>
      </c>
      <c r="Q2661">
        <v>1</v>
      </c>
    </row>
    <row r="2662" spans="1:17" x14ac:dyDescent="0.2">
      <c r="A2662" t="s">
        <v>498</v>
      </c>
      <c r="B2662" t="s">
        <v>134</v>
      </c>
      <c r="C2662" t="s">
        <v>497</v>
      </c>
      <c r="D2662" t="s">
        <v>54</v>
      </c>
      <c r="E2662" t="s">
        <v>2036</v>
      </c>
      <c r="F2662">
        <v>0.38500000000000001</v>
      </c>
      <c r="G2662">
        <v>0.38500000000000001</v>
      </c>
      <c r="H2662">
        <v>1</v>
      </c>
      <c r="J2662" t="s">
        <v>39</v>
      </c>
      <c r="K2662" t="s">
        <v>367</v>
      </c>
      <c r="L2662" t="s">
        <v>401</v>
      </c>
      <c r="M2662" t="s">
        <v>9098</v>
      </c>
      <c r="N2662" t="s">
        <v>9106</v>
      </c>
      <c r="O2662">
        <v>3.6999999999999998E-2</v>
      </c>
      <c r="P2662">
        <v>3.6999999999999998E-2</v>
      </c>
      <c r="Q2662">
        <v>1</v>
      </c>
    </row>
    <row r="2663" spans="1:17" x14ac:dyDescent="0.2">
      <c r="A2663" t="s">
        <v>498</v>
      </c>
      <c r="B2663" t="s">
        <v>134</v>
      </c>
      <c r="C2663" t="s">
        <v>497</v>
      </c>
      <c r="D2663" t="s">
        <v>54</v>
      </c>
      <c r="E2663" t="s">
        <v>2037</v>
      </c>
      <c r="F2663">
        <v>0.32800000000000001</v>
      </c>
      <c r="G2663">
        <v>0.32800000000000001</v>
      </c>
      <c r="H2663">
        <v>1</v>
      </c>
      <c r="J2663" t="s">
        <v>39</v>
      </c>
      <c r="K2663" t="s">
        <v>367</v>
      </c>
      <c r="L2663" t="s">
        <v>401</v>
      </c>
      <c r="M2663" t="s">
        <v>9098</v>
      </c>
      <c r="N2663" t="s">
        <v>9107</v>
      </c>
      <c r="O2663">
        <v>8.0000000000000002E-3</v>
      </c>
      <c r="P2663">
        <v>8.0000000000000002E-3</v>
      </c>
      <c r="Q2663">
        <v>1</v>
      </c>
    </row>
    <row r="2664" spans="1:17" x14ac:dyDescent="0.2">
      <c r="A2664" t="s">
        <v>498</v>
      </c>
      <c r="B2664" t="s">
        <v>134</v>
      </c>
      <c r="C2664" t="s">
        <v>497</v>
      </c>
      <c r="D2664" t="s">
        <v>54</v>
      </c>
      <c r="E2664" t="s">
        <v>2038</v>
      </c>
      <c r="F2664">
        <v>0.316</v>
      </c>
      <c r="G2664">
        <v>0.316</v>
      </c>
      <c r="H2664">
        <v>1</v>
      </c>
      <c r="J2664" t="s">
        <v>39</v>
      </c>
      <c r="K2664" t="s">
        <v>367</v>
      </c>
      <c r="L2664" t="s">
        <v>401</v>
      </c>
      <c r="M2664" t="s">
        <v>9098</v>
      </c>
      <c r="N2664" t="s">
        <v>9108</v>
      </c>
      <c r="O2664">
        <v>1E-3</v>
      </c>
      <c r="P2664">
        <v>1E-3</v>
      </c>
      <c r="Q2664">
        <v>1</v>
      </c>
    </row>
    <row r="2665" spans="1:17" x14ac:dyDescent="0.2">
      <c r="A2665" t="s">
        <v>498</v>
      </c>
      <c r="B2665" t="s">
        <v>134</v>
      </c>
      <c r="C2665" t="s">
        <v>497</v>
      </c>
      <c r="D2665" t="s">
        <v>54</v>
      </c>
      <c r="E2665" t="s">
        <v>2039</v>
      </c>
      <c r="F2665">
        <v>0.442</v>
      </c>
      <c r="G2665">
        <v>0.442</v>
      </c>
      <c r="H2665">
        <v>1</v>
      </c>
      <c r="J2665" t="s">
        <v>39</v>
      </c>
      <c r="K2665" t="s">
        <v>367</v>
      </c>
      <c r="L2665" t="s">
        <v>401</v>
      </c>
      <c r="M2665" t="s">
        <v>9098</v>
      </c>
      <c r="N2665" t="s">
        <v>9109</v>
      </c>
      <c r="O2665">
        <v>0</v>
      </c>
      <c r="P2665">
        <v>0</v>
      </c>
      <c r="Q2665">
        <v>1</v>
      </c>
    </row>
    <row r="2666" spans="1:17" x14ac:dyDescent="0.2">
      <c r="A2666" t="s">
        <v>498</v>
      </c>
      <c r="B2666" t="s">
        <v>134</v>
      </c>
      <c r="C2666" t="s">
        <v>497</v>
      </c>
      <c r="D2666" t="s">
        <v>54</v>
      </c>
      <c r="E2666" t="s">
        <v>2040</v>
      </c>
      <c r="F2666">
        <v>0.34899999999999998</v>
      </c>
      <c r="G2666">
        <v>0.34899999999999998</v>
      </c>
      <c r="H2666">
        <v>1</v>
      </c>
      <c r="J2666" t="s">
        <v>39</v>
      </c>
      <c r="K2666" t="s">
        <v>367</v>
      </c>
      <c r="L2666" t="s">
        <v>401</v>
      </c>
      <c r="M2666" t="s">
        <v>9098</v>
      </c>
      <c r="N2666" t="s">
        <v>9123</v>
      </c>
      <c r="O2666">
        <v>0</v>
      </c>
      <c r="P2666">
        <v>0</v>
      </c>
      <c r="Q2666">
        <v>1</v>
      </c>
    </row>
    <row r="2667" spans="1:17" x14ac:dyDescent="0.2">
      <c r="A2667" t="s">
        <v>498</v>
      </c>
      <c r="B2667" t="s">
        <v>134</v>
      </c>
      <c r="C2667" t="s">
        <v>497</v>
      </c>
      <c r="D2667" t="s">
        <v>54</v>
      </c>
      <c r="E2667" t="s">
        <v>2041</v>
      </c>
      <c r="F2667">
        <v>0.3</v>
      </c>
      <c r="G2667">
        <v>0.3</v>
      </c>
      <c r="H2667">
        <v>1</v>
      </c>
      <c r="J2667" t="s">
        <v>39</v>
      </c>
      <c r="K2667" t="s">
        <v>367</v>
      </c>
      <c r="L2667" t="s">
        <v>401</v>
      </c>
      <c r="M2667" t="s">
        <v>9098</v>
      </c>
      <c r="N2667" t="s">
        <v>9110</v>
      </c>
      <c r="O2667">
        <v>0</v>
      </c>
      <c r="P2667">
        <v>0</v>
      </c>
      <c r="Q2667">
        <v>1</v>
      </c>
    </row>
    <row r="2668" spans="1:17" x14ac:dyDescent="0.2">
      <c r="A2668" t="s">
        <v>498</v>
      </c>
      <c r="B2668" t="s">
        <v>134</v>
      </c>
      <c r="C2668" t="s">
        <v>497</v>
      </c>
      <c r="D2668" t="s">
        <v>54</v>
      </c>
      <c r="E2668" t="s">
        <v>2042</v>
      </c>
      <c r="F2668">
        <v>0.254</v>
      </c>
      <c r="G2668">
        <v>0.254</v>
      </c>
      <c r="H2668">
        <v>1</v>
      </c>
      <c r="J2668" t="s">
        <v>39</v>
      </c>
      <c r="K2668" t="s">
        <v>367</v>
      </c>
      <c r="L2668" t="s">
        <v>401</v>
      </c>
      <c r="M2668" t="s">
        <v>9098</v>
      </c>
      <c r="N2668" t="s">
        <v>9111</v>
      </c>
      <c r="O2668">
        <v>0</v>
      </c>
      <c r="P2668">
        <v>0</v>
      </c>
      <c r="Q2668">
        <v>1</v>
      </c>
    </row>
    <row r="2669" spans="1:17" x14ac:dyDescent="0.2">
      <c r="A2669" t="s">
        <v>498</v>
      </c>
      <c r="B2669" t="s">
        <v>134</v>
      </c>
      <c r="C2669" t="s">
        <v>497</v>
      </c>
      <c r="D2669" t="s">
        <v>54</v>
      </c>
      <c r="E2669" t="s">
        <v>2043</v>
      </c>
      <c r="F2669">
        <v>0.33100000000000002</v>
      </c>
      <c r="G2669">
        <v>0.33100000000000002</v>
      </c>
      <c r="H2669">
        <v>1</v>
      </c>
      <c r="J2669" t="s">
        <v>39</v>
      </c>
      <c r="K2669" t="s">
        <v>367</v>
      </c>
      <c r="L2669" t="s">
        <v>401</v>
      </c>
      <c r="M2669" t="s">
        <v>9098</v>
      </c>
      <c r="N2669" t="s">
        <v>9112</v>
      </c>
      <c r="O2669">
        <v>0</v>
      </c>
      <c r="P2669">
        <v>0</v>
      </c>
      <c r="Q2669">
        <v>1</v>
      </c>
    </row>
    <row r="2670" spans="1:17" x14ac:dyDescent="0.2">
      <c r="A2670" t="s">
        <v>498</v>
      </c>
      <c r="B2670" t="s">
        <v>134</v>
      </c>
      <c r="C2670" t="s">
        <v>497</v>
      </c>
      <c r="D2670" t="s">
        <v>54</v>
      </c>
      <c r="E2670" t="s">
        <v>2044</v>
      </c>
      <c r="F2670">
        <v>0.46200000000000002</v>
      </c>
      <c r="G2670">
        <v>0.46200000000000002</v>
      </c>
      <c r="H2670">
        <v>1</v>
      </c>
      <c r="J2670" t="s">
        <v>39</v>
      </c>
      <c r="K2670" t="s">
        <v>367</v>
      </c>
      <c r="L2670" t="s">
        <v>401</v>
      </c>
      <c r="M2670" t="s">
        <v>9098</v>
      </c>
      <c r="N2670" t="s">
        <v>9113</v>
      </c>
      <c r="O2670">
        <v>1E-3</v>
      </c>
      <c r="P2670">
        <v>1E-3</v>
      </c>
      <c r="Q2670">
        <v>1</v>
      </c>
    </row>
    <row r="2671" spans="1:17" x14ac:dyDescent="0.2">
      <c r="A2671" t="s">
        <v>498</v>
      </c>
      <c r="B2671" t="s">
        <v>134</v>
      </c>
      <c r="C2671" t="s">
        <v>497</v>
      </c>
      <c r="D2671" t="s">
        <v>54</v>
      </c>
      <c r="E2671" t="s">
        <v>2045</v>
      </c>
      <c r="F2671">
        <v>0.32400000000000001</v>
      </c>
      <c r="G2671">
        <v>0.32400000000000001</v>
      </c>
      <c r="H2671">
        <v>1</v>
      </c>
      <c r="J2671" t="s">
        <v>39</v>
      </c>
      <c r="K2671" t="s">
        <v>367</v>
      </c>
      <c r="L2671" t="s">
        <v>401</v>
      </c>
      <c r="M2671" t="s">
        <v>9098</v>
      </c>
      <c r="N2671" t="s">
        <v>9114</v>
      </c>
      <c r="O2671">
        <v>1E-3</v>
      </c>
      <c r="P2671">
        <v>1E-3</v>
      </c>
      <c r="Q2671">
        <v>1</v>
      </c>
    </row>
    <row r="2672" spans="1:17" x14ac:dyDescent="0.2">
      <c r="A2672" t="s">
        <v>498</v>
      </c>
      <c r="B2672" t="s">
        <v>134</v>
      </c>
      <c r="C2672" t="s">
        <v>497</v>
      </c>
      <c r="D2672" t="s">
        <v>54</v>
      </c>
      <c r="E2672" t="s">
        <v>2046</v>
      </c>
      <c r="F2672">
        <v>0.309</v>
      </c>
      <c r="G2672">
        <v>0.309</v>
      </c>
      <c r="H2672">
        <v>1</v>
      </c>
      <c r="J2672" t="s">
        <v>39</v>
      </c>
      <c r="K2672" t="s">
        <v>367</v>
      </c>
      <c r="L2672" t="s">
        <v>401</v>
      </c>
      <c r="M2672" t="s">
        <v>9098</v>
      </c>
      <c r="N2672" t="s">
        <v>9126</v>
      </c>
      <c r="O2672">
        <v>1E-3</v>
      </c>
      <c r="P2672">
        <v>1E-3</v>
      </c>
      <c r="Q2672">
        <v>1</v>
      </c>
    </row>
    <row r="2673" spans="1:17" x14ac:dyDescent="0.2">
      <c r="A2673" t="s">
        <v>498</v>
      </c>
      <c r="B2673" t="s">
        <v>134</v>
      </c>
      <c r="C2673" t="s">
        <v>497</v>
      </c>
      <c r="D2673" t="s">
        <v>54</v>
      </c>
      <c r="E2673" t="s">
        <v>2047</v>
      </c>
      <c r="F2673">
        <v>0.41499999999999998</v>
      </c>
      <c r="G2673">
        <v>0.41499999999999998</v>
      </c>
      <c r="H2673">
        <v>1</v>
      </c>
      <c r="J2673" t="s">
        <v>39</v>
      </c>
      <c r="K2673" t="s">
        <v>367</v>
      </c>
      <c r="L2673" t="s">
        <v>401</v>
      </c>
      <c r="M2673" t="s">
        <v>9098</v>
      </c>
      <c r="N2673" t="s">
        <v>9115</v>
      </c>
      <c r="O2673">
        <v>1E-3</v>
      </c>
      <c r="P2673">
        <v>1E-3</v>
      </c>
      <c r="Q2673">
        <v>1</v>
      </c>
    </row>
    <row r="2674" spans="1:17" x14ac:dyDescent="0.2">
      <c r="A2674" t="s">
        <v>498</v>
      </c>
      <c r="B2674" t="s">
        <v>134</v>
      </c>
      <c r="C2674" t="s">
        <v>497</v>
      </c>
      <c r="D2674" t="s">
        <v>54</v>
      </c>
      <c r="E2674" t="s">
        <v>2048</v>
      </c>
      <c r="F2674">
        <v>0.32800000000000001</v>
      </c>
      <c r="G2674">
        <v>0.32800000000000001</v>
      </c>
      <c r="H2674">
        <v>1</v>
      </c>
      <c r="J2674" t="s">
        <v>39</v>
      </c>
      <c r="K2674" t="s">
        <v>367</v>
      </c>
      <c r="L2674" t="s">
        <v>401</v>
      </c>
      <c r="M2674" t="s">
        <v>9098</v>
      </c>
      <c r="N2674" t="s">
        <v>9116</v>
      </c>
      <c r="O2674">
        <v>0</v>
      </c>
      <c r="P2674">
        <v>0</v>
      </c>
      <c r="Q2674">
        <v>1</v>
      </c>
    </row>
    <row r="2675" spans="1:17" x14ac:dyDescent="0.2">
      <c r="A2675" t="s">
        <v>498</v>
      </c>
      <c r="B2675" t="s">
        <v>134</v>
      </c>
      <c r="C2675" t="s">
        <v>497</v>
      </c>
      <c r="D2675" t="s">
        <v>54</v>
      </c>
      <c r="E2675" t="s">
        <v>2049</v>
      </c>
      <c r="F2675">
        <v>0.29299999999999998</v>
      </c>
      <c r="G2675">
        <v>0.29299999999999998</v>
      </c>
      <c r="H2675">
        <v>1</v>
      </c>
      <c r="J2675" t="s">
        <v>39</v>
      </c>
      <c r="K2675" t="s">
        <v>367</v>
      </c>
      <c r="L2675" t="s">
        <v>401</v>
      </c>
      <c r="M2675" t="s">
        <v>9098</v>
      </c>
      <c r="N2675" t="s">
        <v>9117</v>
      </c>
      <c r="O2675">
        <v>0</v>
      </c>
      <c r="P2675">
        <v>0</v>
      </c>
      <c r="Q2675">
        <v>1</v>
      </c>
    </row>
    <row r="2676" spans="1:17" x14ac:dyDescent="0.2">
      <c r="A2676" t="s">
        <v>498</v>
      </c>
      <c r="B2676" t="s">
        <v>134</v>
      </c>
      <c r="C2676" t="s">
        <v>497</v>
      </c>
      <c r="D2676" t="s">
        <v>54</v>
      </c>
      <c r="E2676" t="s">
        <v>2050</v>
      </c>
      <c r="F2676">
        <v>0.20799999999999999</v>
      </c>
      <c r="G2676">
        <v>0.20799999999999999</v>
      </c>
      <c r="H2676">
        <v>1</v>
      </c>
      <c r="J2676" t="s">
        <v>39</v>
      </c>
      <c r="K2676" t="s">
        <v>367</v>
      </c>
      <c r="L2676" t="s">
        <v>401</v>
      </c>
      <c r="M2676" t="s">
        <v>9098</v>
      </c>
      <c r="N2676" t="s">
        <v>9118</v>
      </c>
      <c r="O2676">
        <v>0</v>
      </c>
      <c r="P2676">
        <v>0</v>
      </c>
      <c r="Q2676">
        <v>1</v>
      </c>
    </row>
    <row r="2677" spans="1:17" x14ac:dyDescent="0.2">
      <c r="A2677" t="s">
        <v>498</v>
      </c>
      <c r="B2677" t="s">
        <v>134</v>
      </c>
      <c r="C2677" t="s">
        <v>497</v>
      </c>
      <c r="D2677" t="s">
        <v>54</v>
      </c>
      <c r="E2677" t="s">
        <v>2051</v>
      </c>
      <c r="F2677">
        <v>0.28000000000000003</v>
      </c>
      <c r="G2677">
        <v>0.28000000000000003</v>
      </c>
      <c r="H2677">
        <v>1</v>
      </c>
      <c r="J2677" t="s">
        <v>39</v>
      </c>
      <c r="K2677" t="s">
        <v>367</v>
      </c>
      <c r="L2677" t="s">
        <v>401</v>
      </c>
      <c r="M2677" t="s">
        <v>9098</v>
      </c>
      <c r="N2677" t="s">
        <v>8982</v>
      </c>
      <c r="O2677">
        <v>0</v>
      </c>
      <c r="P2677">
        <v>0</v>
      </c>
      <c r="Q2677">
        <v>1</v>
      </c>
    </row>
    <row r="2678" spans="1:17" x14ac:dyDescent="0.2">
      <c r="A2678" t="s">
        <v>498</v>
      </c>
      <c r="B2678" t="s">
        <v>134</v>
      </c>
      <c r="C2678" t="s">
        <v>497</v>
      </c>
      <c r="D2678" t="s">
        <v>54</v>
      </c>
      <c r="E2678" t="s">
        <v>2052</v>
      </c>
      <c r="F2678">
        <v>0.31900000000000001</v>
      </c>
      <c r="G2678">
        <v>0.31900000000000001</v>
      </c>
      <c r="H2678">
        <v>1</v>
      </c>
      <c r="J2678" t="s">
        <v>39</v>
      </c>
      <c r="K2678" t="s">
        <v>367</v>
      </c>
      <c r="L2678" t="s">
        <v>401</v>
      </c>
      <c r="M2678" t="s">
        <v>9098</v>
      </c>
      <c r="N2678" t="s">
        <v>8987</v>
      </c>
      <c r="O2678">
        <v>1E-3</v>
      </c>
      <c r="P2678">
        <v>1E-3</v>
      </c>
      <c r="Q2678">
        <v>1</v>
      </c>
    </row>
    <row r="2679" spans="1:17" x14ac:dyDescent="0.2">
      <c r="A2679" t="s">
        <v>498</v>
      </c>
      <c r="B2679" t="s">
        <v>134</v>
      </c>
      <c r="C2679" t="s">
        <v>497</v>
      </c>
      <c r="D2679" t="s">
        <v>54</v>
      </c>
      <c r="E2679" t="s">
        <v>2053</v>
      </c>
      <c r="F2679">
        <v>0.254</v>
      </c>
      <c r="G2679">
        <v>0.254</v>
      </c>
      <c r="H2679">
        <v>1</v>
      </c>
      <c r="J2679" t="s">
        <v>39</v>
      </c>
      <c r="K2679" t="s">
        <v>367</v>
      </c>
      <c r="L2679" t="s">
        <v>401</v>
      </c>
      <c r="M2679" t="s">
        <v>9098</v>
      </c>
      <c r="N2679" t="s">
        <v>8988</v>
      </c>
      <c r="O2679">
        <v>2E-3</v>
      </c>
      <c r="P2679">
        <v>2E-3</v>
      </c>
      <c r="Q2679">
        <v>1</v>
      </c>
    </row>
    <row r="2680" spans="1:17" x14ac:dyDescent="0.2">
      <c r="A2680" t="s">
        <v>498</v>
      </c>
      <c r="B2680" t="s">
        <v>134</v>
      </c>
      <c r="C2680" t="s">
        <v>497</v>
      </c>
      <c r="D2680" t="s">
        <v>54</v>
      </c>
      <c r="E2680" t="s">
        <v>2054</v>
      </c>
      <c r="F2680">
        <v>0.221</v>
      </c>
      <c r="G2680">
        <v>0.221</v>
      </c>
      <c r="H2680">
        <v>1</v>
      </c>
      <c r="J2680" t="s">
        <v>39</v>
      </c>
      <c r="K2680" t="s">
        <v>367</v>
      </c>
      <c r="L2680" t="s">
        <v>401</v>
      </c>
      <c r="M2680" t="s">
        <v>9098</v>
      </c>
      <c r="N2680" t="s">
        <v>8989</v>
      </c>
      <c r="O2680">
        <v>8.0000000000000002E-3</v>
      </c>
      <c r="P2680">
        <v>8.0000000000000002E-3</v>
      </c>
      <c r="Q2680">
        <v>1</v>
      </c>
    </row>
    <row r="2681" spans="1:17" x14ac:dyDescent="0.2">
      <c r="A2681" t="s">
        <v>498</v>
      </c>
      <c r="B2681" t="s">
        <v>134</v>
      </c>
      <c r="C2681" t="s">
        <v>497</v>
      </c>
      <c r="D2681" t="s">
        <v>54</v>
      </c>
      <c r="E2681" t="s">
        <v>2055</v>
      </c>
      <c r="F2681">
        <v>0.33700000000000002</v>
      </c>
      <c r="G2681">
        <v>0.33700000000000002</v>
      </c>
      <c r="H2681">
        <v>1</v>
      </c>
      <c r="J2681" t="s">
        <v>39</v>
      </c>
      <c r="K2681" t="s">
        <v>367</v>
      </c>
      <c r="L2681" t="s">
        <v>401</v>
      </c>
      <c r="M2681" t="s">
        <v>9098</v>
      </c>
      <c r="N2681" t="s">
        <v>9127</v>
      </c>
      <c r="O2681">
        <v>1.4E-2</v>
      </c>
      <c r="P2681">
        <v>1.4E-2</v>
      </c>
      <c r="Q2681">
        <v>1</v>
      </c>
    </row>
    <row r="2682" spans="1:17" x14ac:dyDescent="0.2">
      <c r="A2682" t="s">
        <v>498</v>
      </c>
      <c r="B2682" t="s">
        <v>134</v>
      </c>
      <c r="C2682" t="s">
        <v>497</v>
      </c>
      <c r="D2682" t="s">
        <v>54</v>
      </c>
      <c r="E2682" t="s">
        <v>2056</v>
      </c>
      <c r="F2682">
        <v>0.30299999999999999</v>
      </c>
      <c r="G2682">
        <v>0.30299999999999999</v>
      </c>
      <c r="H2682">
        <v>1</v>
      </c>
      <c r="J2682" t="s">
        <v>39</v>
      </c>
      <c r="K2682" t="s">
        <v>367</v>
      </c>
      <c r="L2682" t="s">
        <v>401</v>
      </c>
      <c r="M2682" t="s">
        <v>9098</v>
      </c>
      <c r="N2682" t="s">
        <v>9128</v>
      </c>
      <c r="O2682">
        <v>2.1000000000000001E-2</v>
      </c>
      <c r="P2682">
        <v>2.1000000000000001E-2</v>
      </c>
      <c r="Q2682">
        <v>1</v>
      </c>
    </row>
    <row r="2683" spans="1:17" x14ac:dyDescent="0.2">
      <c r="A2683" t="s">
        <v>498</v>
      </c>
      <c r="B2683" t="s">
        <v>134</v>
      </c>
      <c r="C2683" t="s">
        <v>497</v>
      </c>
      <c r="D2683" t="s">
        <v>54</v>
      </c>
      <c r="E2683" t="s">
        <v>2057</v>
      </c>
      <c r="F2683">
        <v>0.26200000000000001</v>
      </c>
      <c r="G2683">
        <v>0.26200000000000001</v>
      </c>
      <c r="H2683">
        <v>1</v>
      </c>
      <c r="J2683" t="s">
        <v>39</v>
      </c>
      <c r="K2683" t="s">
        <v>367</v>
      </c>
      <c r="L2683" t="s">
        <v>401</v>
      </c>
      <c r="M2683" t="s">
        <v>9098</v>
      </c>
      <c r="N2683" t="s">
        <v>9129</v>
      </c>
      <c r="O2683">
        <v>2.3E-2</v>
      </c>
      <c r="P2683">
        <v>2.3E-2</v>
      </c>
      <c r="Q2683">
        <v>1</v>
      </c>
    </row>
    <row r="2684" spans="1:17" x14ac:dyDescent="0.2">
      <c r="A2684" t="s">
        <v>498</v>
      </c>
      <c r="B2684" t="s">
        <v>134</v>
      </c>
      <c r="C2684" t="s">
        <v>497</v>
      </c>
      <c r="D2684" t="s">
        <v>54</v>
      </c>
      <c r="E2684" t="s">
        <v>2058</v>
      </c>
      <c r="F2684">
        <v>0.20499999999999999</v>
      </c>
      <c r="G2684">
        <v>0.20499999999999999</v>
      </c>
      <c r="H2684">
        <v>1</v>
      </c>
      <c r="J2684" t="s">
        <v>39</v>
      </c>
      <c r="K2684" t="s">
        <v>367</v>
      </c>
      <c r="L2684" t="s">
        <v>401</v>
      </c>
      <c r="M2684" t="s">
        <v>9098</v>
      </c>
      <c r="N2684" t="s">
        <v>9130</v>
      </c>
      <c r="O2684">
        <v>2.3E-2</v>
      </c>
      <c r="P2684">
        <v>2.3E-2</v>
      </c>
      <c r="Q2684">
        <v>1</v>
      </c>
    </row>
    <row r="2685" spans="1:17" x14ac:dyDescent="0.2">
      <c r="A2685" t="s">
        <v>498</v>
      </c>
      <c r="B2685" t="s">
        <v>134</v>
      </c>
      <c r="C2685" t="s">
        <v>497</v>
      </c>
      <c r="D2685" t="s">
        <v>54</v>
      </c>
      <c r="E2685" t="s">
        <v>2059</v>
      </c>
      <c r="F2685">
        <v>0.245</v>
      </c>
      <c r="G2685">
        <v>0.245</v>
      </c>
      <c r="H2685">
        <v>1</v>
      </c>
      <c r="J2685" t="s">
        <v>39</v>
      </c>
      <c r="K2685" t="s">
        <v>367</v>
      </c>
      <c r="L2685" t="s">
        <v>401</v>
      </c>
      <c r="M2685" t="s">
        <v>9098</v>
      </c>
      <c r="N2685" t="s">
        <v>9131</v>
      </c>
      <c r="O2685">
        <v>3.9E-2</v>
      </c>
      <c r="P2685">
        <v>3.9E-2</v>
      </c>
      <c r="Q2685">
        <v>1</v>
      </c>
    </row>
    <row r="2686" spans="1:17" x14ac:dyDescent="0.2">
      <c r="A2686" t="s">
        <v>498</v>
      </c>
      <c r="B2686" t="s">
        <v>134</v>
      </c>
      <c r="C2686" t="s">
        <v>497</v>
      </c>
      <c r="D2686" t="s">
        <v>54</v>
      </c>
      <c r="E2686" t="s">
        <v>2060</v>
      </c>
      <c r="F2686">
        <v>0.33500000000000002</v>
      </c>
      <c r="G2686">
        <v>0.33500000000000002</v>
      </c>
      <c r="H2686">
        <v>1</v>
      </c>
      <c r="J2686" t="s">
        <v>39</v>
      </c>
      <c r="K2686" t="s">
        <v>367</v>
      </c>
      <c r="L2686" t="s">
        <v>401</v>
      </c>
      <c r="M2686" t="s">
        <v>9098</v>
      </c>
      <c r="N2686" t="s">
        <v>9132</v>
      </c>
      <c r="O2686">
        <v>3.4000000000000002E-2</v>
      </c>
      <c r="P2686">
        <v>3.4000000000000002E-2</v>
      </c>
      <c r="Q2686">
        <v>1</v>
      </c>
    </row>
    <row r="2687" spans="1:17" x14ac:dyDescent="0.2">
      <c r="A2687" t="s">
        <v>498</v>
      </c>
      <c r="B2687" t="s">
        <v>134</v>
      </c>
      <c r="C2687" t="s">
        <v>497</v>
      </c>
      <c r="D2687" t="s">
        <v>54</v>
      </c>
      <c r="E2687" t="s">
        <v>2061</v>
      </c>
      <c r="F2687">
        <v>0.23799999999999999</v>
      </c>
      <c r="G2687">
        <v>0.23799999999999999</v>
      </c>
      <c r="H2687">
        <v>1</v>
      </c>
      <c r="J2687" t="s">
        <v>39</v>
      </c>
      <c r="K2687" t="s">
        <v>367</v>
      </c>
      <c r="L2687" t="s">
        <v>401</v>
      </c>
      <c r="M2687" t="s">
        <v>9098</v>
      </c>
      <c r="N2687" t="s">
        <v>9133</v>
      </c>
      <c r="O2687">
        <v>1.6E-2</v>
      </c>
      <c r="P2687">
        <v>1.6E-2</v>
      </c>
      <c r="Q2687">
        <v>1</v>
      </c>
    </row>
    <row r="2688" spans="1:17" x14ac:dyDescent="0.2">
      <c r="A2688" t="s">
        <v>498</v>
      </c>
      <c r="B2688" t="s">
        <v>134</v>
      </c>
      <c r="C2688" t="s">
        <v>497</v>
      </c>
      <c r="D2688" t="s">
        <v>54</v>
      </c>
      <c r="E2688" t="s">
        <v>2062</v>
      </c>
      <c r="F2688">
        <v>0.245</v>
      </c>
      <c r="G2688">
        <v>0.245</v>
      </c>
      <c r="H2688">
        <v>1</v>
      </c>
      <c r="J2688" t="s">
        <v>39</v>
      </c>
      <c r="K2688" t="s">
        <v>367</v>
      </c>
      <c r="L2688" t="s">
        <v>401</v>
      </c>
      <c r="M2688" t="s">
        <v>9098</v>
      </c>
      <c r="N2688" t="s">
        <v>9134</v>
      </c>
      <c r="O2688">
        <v>4.0000000000000001E-3</v>
      </c>
      <c r="P2688">
        <v>4.0000000000000001E-3</v>
      </c>
      <c r="Q2688">
        <v>1</v>
      </c>
    </row>
    <row r="2689" spans="1:17" x14ac:dyDescent="0.2">
      <c r="A2689" t="s">
        <v>498</v>
      </c>
      <c r="B2689" t="s">
        <v>134</v>
      </c>
      <c r="C2689" t="s">
        <v>497</v>
      </c>
      <c r="D2689" t="s">
        <v>54</v>
      </c>
      <c r="E2689" t="s">
        <v>2063</v>
      </c>
      <c r="F2689">
        <v>0.35399999999999998</v>
      </c>
      <c r="G2689">
        <v>0.35399999999999998</v>
      </c>
      <c r="H2689">
        <v>1</v>
      </c>
      <c r="J2689" t="s">
        <v>39</v>
      </c>
      <c r="K2689" t="s">
        <v>367</v>
      </c>
      <c r="L2689" t="s">
        <v>401</v>
      </c>
      <c r="M2689" t="s">
        <v>9098</v>
      </c>
      <c r="N2689" t="s">
        <v>501</v>
      </c>
      <c r="O2689">
        <v>0</v>
      </c>
      <c r="P2689">
        <v>0</v>
      </c>
      <c r="Q2689">
        <v>1</v>
      </c>
    </row>
    <row r="2690" spans="1:17" x14ac:dyDescent="0.2">
      <c r="A2690" t="s">
        <v>498</v>
      </c>
      <c r="B2690" t="s">
        <v>134</v>
      </c>
      <c r="C2690" t="s">
        <v>497</v>
      </c>
      <c r="D2690" t="s">
        <v>54</v>
      </c>
      <c r="E2690" t="s">
        <v>2064</v>
      </c>
      <c r="F2690">
        <v>0.314</v>
      </c>
      <c r="G2690">
        <v>0.314</v>
      </c>
      <c r="H2690">
        <v>1</v>
      </c>
      <c r="J2690" t="s">
        <v>38</v>
      </c>
      <c r="K2690" t="s">
        <v>358</v>
      </c>
      <c r="L2690" t="s">
        <v>402</v>
      </c>
      <c r="M2690" t="s">
        <v>9097</v>
      </c>
      <c r="N2690" t="s">
        <v>9118</v>
      </c>
      <c r="O2690">
        <v>0</v>
      </c>
      <c r="P2690">
        <v>0</v>
      </c>
      <c r="Q2690">
        <v>1</v>
      </c>
    </row>
    <row r="2691" spans="1:17" x14ac:dyDescent="0.2">
      <c r="A2691" t="s">
        <v>498</v>
      </c>
      <c r="B2691" t="s">
        <v>134</v>
      </c>
      <c r="C2691" t="s">
        <v>497</v>
      </c>
      <c r="D2691" t="s">
        <v>54</v>
      </c>
      <c r="E2691" t="s">
        <v>2065</v>
      </c>
      <c r="F2691">
        <v>0.28100000000000003</v>
      </c>
      <c r="G2691">
        <v>0.28100000000000003</v>
      </c>
      <c r="H2691">
        <v>1</v>
      </c>
      <c r="J2691" t="s">
        <v>38</v>
      </c>
      <c r="K2691" t="s">
        <v>356</v>
      </c>
      <c r="L2691" t="s">
        <v>480</v>
      </c>
      <c r="M2691" t="s">
        <v>7663</v>
      </c>
      <c r="N2691" t="s">
        <v>8250</v>
      </c>
      <c r="O2691">
        <v>1E-3</v>
      </c>
      <c r="P2691">
        <v>1E-3</v>
      </c>
      <c r="Q2691">
        <v>1</v>
      </c>
    </row>
    <row r="2692" spans="1:17" x14ac:dyDescent="0.2">
      <c r="A2692" t="s">
        <v>498</v>
      </c>
      <c r="B2692" t="s">
        <v>134</v>
      </c>
      <c r="C2692" t="s">
        <v>497</v>
      </c>
      <c r="D2692" t="s">
        <v>54</v>
      </c>
      <c r="E2692" t="s">
        <v>2066</v>
      </c>
      <c r="F2692">
        <v>0.20899999999999999</v>
      </c>
      <c r="G2692">
        <v>0.20899999999999999</v>
      </c>
      <c r="H2692">
        <v>1</v>
      </c>
      <c r="J2692" t="s">
        <v>38</v>
      </c>
      <c r="K2692" t="s">
        <v>356</v>
      </c>
      <c r="L2692" t="s">
        <v>480</v>
      </c>
      <c r="M2692" t="s">
        <v>7663</v>
      </c>
      <c r="N2692" t="s">
        <v>8252</v>
      </c>
      <c r="O2692">
        <v>1E-3</v>
      </c>
      <c r="P2692">
        <v>1E-3</v>
      </c>
      <c r="Q2692">
        <v>1</v>
      </c>
    </row>
    <row r="2693" spans="1:17" x14ac:dyDescent="0.2">
      <c r="A2693" t="s">
        <v>498</v>
      </c>
      <c r="B2693" t="s">
        <v>134</v>
      </c>
      <c r="C2693" t="s">
        <v>497</v>
      </c>
      <c r="D2693" t="s">
        <v>54</v>
      </c>
      <c r="E2693" t="s">
        <v>2067</v>
      </c>
      <c r="F2693">
        <v>0.28799999999999998</v>
      </c>
      <c r="G2693">
        <v>0.28799999999999998</v>
      </c>
      <c r="H2693">
        <v>1</v>
      </c>
      <c r="J2693" t="s">
        <v>38</v>
      </c>
      <c r="K2693" t="s">
        <v>356</v>
      </c>
      <c r="L2693" t="s">
        <v>480</v>
      </c>
      <c r="M2693" t="s">
        <v>7663</v>
      </c>
      <c r="N2693" t="s">
        <v>8382</v>
      </c>
      <c r="O2693">
        <v>1E-3</v>
      </c>
      <c r="P2693">
        <v>1E-3</v>
      </c>
      <c r="Q2693">
        <v>1</v>
      </c>
    </row>
    <row r="2694" spans="1:17" x14ac:dyDescent="0.2">
      <c r="A2694" t="s">
        <v>498</v>
      </c>
      <c r="B2694" t="s">
        <v>134</v>
      </c>
      <c r="C2694" t="s">
        <v>497</v>
      </c>
      <c r="D2694" t="s">
        <v>54</v>
      </c>
      <c r="E2694" t="s">
        <v>2068</v>
      </c>
      <c r="F2694">
        <v>0.38</v>
      </c>
      <c r="G2694">
        <v>0.38</v>
      </c>
      <c r="H2694">
        <v>1</v>
      </c>
      <c r="J2694" t="s">
        <v>38</v>
      </c>
      <c r="K2694" t="s">
        <v>356</v>
      </c>
      <c r="L2694" t="s">
        <v>480</v>
      </c>
      <c r="M2694" t="s">
        <v>7663</v>
      </c>
      <c r="N2694" t="s">
        <v>9099</v>
      </c>
      <c r="O2694">
        <v>0</v>
      </c>
      <c r="P2694">
        <v>0</v>
      </c>
      <c r="Q2694">
        <v>1</v>
      </c>
    </row>
    <row r="2695" spans="1:17" x14ac:dyDescent="0.2">
      <c r="A2695" t="s">
        <v>498</v>
      </c>
      <c r="B2695" t="s">
        <v>134</v>
      </c>
      <c r="C2695" t="s">
        <v>497</v>
      </c>
      <c r="D2695" t="s">
        <v>54</v>
      </c>
      <c r="E2695" t="s">
        <v>2069</v>
      </c>
      <c r="F2695">
        <v>0.29799999999999999</v>
      </c>
      <c r="G2695">
        <v>0.29799999999999999</v>
      </c>
      <c r="H2695">
        <v>1</v>
      </c>
      <c r="J2695" t="s">
        <v>38</v>
      </c>
      <c r="K2695" t="s">
        <v>356</v>
      </c>
      <c r="L2695" t="s">
        <v>480</v>
      </c>
      <c r="M2695" t="s">
        <v>7663</v>
      </c>
      <c r="N2695" t="s">
        <v>8366</v>
      </c>
      <c r="O2695">
        <v>0</v>
      </c>
      <c r="P2695">
        <v>0</v>
      </c>
      <c r="Q2695">
        <v>1</v>
      </c>
    </row>
    <row r="2696" spans="1:17" x14ac:dyDescent="0.2">
      <c r="A2696" t="s">
        <v>498</v>
      </c>
      <c r="B2696" t="s">
        <v>134</v>
      </c>
      <c r="C2696" t="s">
        <v>497</v>
      </c>
      <c r="D2696" t="s">
        <v>54</v>
      </c>
      <c r="E2696" t="s">
        <v>2070</v>
      </c>
      <c r="F2696">
        <v>0.28199999999999997</v>
      </c>
      <c r="G2696">
        <v>0.28199999999999997</v>
      </c>
      <c r="H2696">
        <v>1</v>
      </c>
      <c r="J2696" t="s">
        <v>38</v>
      </c>
      <c r="K2696" t="s">
        <v>356</v>
      </c>
      <c r="L2696" t="s">
        <v>480</v>
      </c>
      <c r="M2696" t="s">
        <v>7663</v>
      </c>
      <c r="N2696" t="s">
        <v>8367</v>
      </c>
      <c r="O2696">
        <v>1E-3</v>
      </c>
      <c r="P2696">
        <v>1E-3</v>
      </c>
      <c r="Q2696">
        <v>1</v>
      </c>
    </row>
    <row r="2697" spans="1:17" x14ac:dyDescent="0.2">
      <c r="A2697" t="s">
        <v>498</v>
      </c>
      <c r="B2697" t="s">
        <v>134</v>
      </c>
      <c r="C2697" t="s">
        <v>497</v>
      </c>
      <c r="D2697" t="s">
        <v>54</v>
      </c>
      <c r="E2697" t="s">
        <v>2071</v>
      </c>
      <c r="F2697">
        <v>0.38500000000000001</v>
      </c>
      <c r="G2697">
        <v>0.38500000000000001</v>
      </c>
      <c r="H2697">
        <v>1</v>
      </c>
      <c r="J2697" t="s">
        <v>38</v>
      </c>
      <c r="K2697" t="s">
        <v>356</v>
      </c>
      <c r="L2697" t="s">
        <v>480</v>
      </c>
      <c r="M2697" t="s">
        <v>7663</v>
      </c>
      <c r="N2697" t="s">
        <v>8374</v>
      </c>
      <c r="O2697">
        <v>0</v>
      </c>
      <c r="P2697">
        <v>0</v>
      </c>
      <c r="Q2697">
        <v>1</v>
      </c>
    </row>
    <row r="2698" spans="1:17" x14ac:dyDescent="0.2">
      <c r="A2698" t="s">
        <v>498</v>
      </c>
      <c r="B2698" t="s">
        <v>134</v>
      </c>
      <c r="C2698" t="s">
        <v>497</v>
      </c>
      <c r="D2698" t="s">
        <v>54</v>
      </c>
      <c r="E2698" t="s">
        <v>2072</v>
      </c>
      <c r="F2698">
        <v>0.309</v>
      </c>
      <c r="G2698">
        <v>0.309</v>
      </c>
      <c r="H2698">
        <v>1</v>
      </c>
      <c r="J2698" t="s">
        <v>38</v>
      </c>
      <c r="K2698" t="s">
        <v>356</v>
      </c>
      <c r="L2698" t="s">
        <v>480</v>
      </c>
      <c r="M2698" t="s">
        <v>7663</v>
      </c>
      <c r="N2698" t="s">
        <v>8375</v>
      </c>
      <c r="O2698">
        <v>0</v>
      </c>
      <c r="P2698">
        <v>0</v>
      </c>
      <c r="Q2698">
        <v>1</v>
      </c>
    </row>
    <row r="2699" spans="1:17" x14ac:dyDescent="0.2">
      <c r="A2699" t="s">
        <v>498</v>
      </c>
      <c r="B2699" t="s">
        <v>134</v>
      </c>
      <c r="C2699" t="s">
        <v>497</v>
      </c>
      <c r="D2699" t="s">
        <v>54</v>
      </c>
      <c r="E2699" t="s">
        <v>2073</v>
      </c>
      <c r="F2699">
        <v>0.27</v>
      </c>
      <c r="G2699">
        <v>0.27</v>
      </c>
      <c r="H2699">
        <v>1</v>
      </c>
      <c r="J2699" t="s">
        <v>38</v>
      </c>
      <c r="K2699" t="s">
        <v>356</v>
      </c>
      <c r="L2699" t="s">
        <v>480</v>
      </c>
      <c r="M2699" t="s">
        <v>7663</v>
      </c>
      <c r="N2699" t="s">
        <v>8368</v>
      </c>
      <c r="O2699">
        <v>1E-3</v>
      </c>
      <c r="P2699">
        <v>1E-3</v>
      </c>
      <c r="Q2699">
        <v>1</v>
      </c>
    </row>
    <row r="2700" spans="1:17" x14ac:dyDescent="0.2">
      <c r="A2700" t="s">
        <v>498</v>
      </c>
      <c r="B2700" t="s">
        <v>134</v>
      </c>
      <c r="C2700" t="s">
        <v>497</v>
      </c>
      <c r="D2700" t="s">
        <v>54</v>
      </c>
      <c r="E2700" t="s">
        <v>2074</v>
      </c>
      <c r="F2700">
        <v>0.20699999999999999</v>
      </c>
      <c r="G2700">
        <v>0.20699999999999999</v>
      </c>
      <c r="H2700">
        <v>1</v>
      </c>
      <c r="J2700" t="s">
        <v>38</v>
      </c>
      <c r="K2700" t="s">
        <v>356</v>
      </c>
      <c r="L2700" t="s">
        <v>480</v>
      </c>
      <c r="M2700" t="s">
        <v>7663</v>
      </c>
      <c r="N2700" t="s">
        <v>8369</v>
      </c>
      <c r="O2700">
        <v>0</v>
      </c>
      <c r="P2700">
        <v>0</v>
      </c>
      <c r="Q2700">
        <v>1</v>
      </c>
    </row>
    <row r="2701" spans="1:17" x14ac:dyDescent="0.2">
      <c r="A2701" t="s">
        <v>498</v>
      </c>
      <c r="B2701" t="s">
        <v>134</v>
      </c>
      <c r="C2701" t="s">
        <v>497</v>
      </c>
      <c r="D2701" t="s">
        <v>54</v>
      </c>
      <c r="E2701" t="s">
        <v>2075</v>
      </c>
      <c r="F2701">
        <v>0.29099999999999998</v>
      </c>
      <c r="G2701">
        <v>0.29099999999999998</v>
      </c>
      <c r="H2701">
        <v>1</v>
      </c>
      <c r="J2701" t="s">
        <v>38</v>
      </c>
      <c r="K2701" t="s">
        <v>356</v>
      </c>
      <c r="L2701" t="s">
        <v>480</v>
      </c>
      <c r="M2701" t="s">
        <v>7663</v>
      </c>
      <c r="N2701" t="s">
        <v>499</v>
      </c>
      <c r="O2701">
        <v>0</v>
      </c>
      <c r="P2701">
        <v>0</v>
      </c>
      <c r="Q2701">
        <v>1</v>
      </c>
    </row>
    <row r="2702" spans="1:17" x14ac:dyDescent="0.2">
      <c r="A2702" t="s">
        <v>498</v>
      </c>
      <c r="B2702" t="s">
        <v>134</v>
      </c>
      <c r="C2702" t="s">
        <v>497</v>
      </c>
      <c r="D2702" t="s">
        <v>54</v>
      </c>
      <c r="E2702" t="s">
        <v>2076</v>
      </c>
      <c r="F2702">
        <v>0.34100000000000003</v>
      </c>
      <c r="G2702">
        <v>0.34100000000000003</v>
      </c>
      <c r="H2702">
        <v>1</v>
      </c>
      <c r="J2702" t="s">
        <v>38</v>
      </c>
      <c r="K2702" t="s">
        <v>356</v>
      </c>
      <c r="L2702" t="s">
        <v>480</v>
      </c>
      <c r="M2702" t="s">
        <v>7663</v>
      </c>
      <c r="N2702" t="s">
        <v>500</v>
      </c>
      <c r="O2702">
        <v>0</v>
      </c>
      <c r="P2702">
        <v>0</v>
      </c>
      <c r="Q2702">
        <v>1</v>
      </c>
    </row>
    <row r="2703" spans="1:17" x14ac:dyDescent="0.2">
      <c r="A2703" t="s">
        <v>498</v>
      </c>
      <c r="B2703" t="s">
        <v>134</v>
      </c>
      <c r="C2703" t="s">
        <v>497</v>
      </c>
      <c r="D2703" t="s">
        <v>54</v>
      </c>
      <c r="E2703" t="s">
        <v>2077</v>
      </c>
      <c r="F2703">
        <v>0.27200000000000002</v>
      </c>
      <c r="G2703">
        <v>0.27200000000000002</v>
      </c>
      <c r="H2703">
        <v>1</v>
      </c>
      <c r="J2703" t="s">
        <v>38</v>
      </c>
      <c r="K2703" t="s">
        <v>356</v>
      </c>
      <c r="L2703" t="s">
        <v>480</v>
      </c>
      <c r="M2703" t="s">
        <v>7663</v>
      </c>
      <c r="N2703" t="s">
        <v>8379</v>
      </c>
      <c r="O2703">
        <v>0</v>
      </c>
      <c r="P2703">
        <v>0</v>
      </c>
      <c r="Q2703">
        <v>1</v>
      </c>
    </row>
    <row r="2704" spans="1:17" x14ac:dyDescent="0.2">
      <c r="A2704" t="s">
        <v>498</v>
      </c>
      <c r="B2704" t="s">
        <v>134</v>
      </c>
      <c r="C2704" t="s">
        <v>497</v>
      </c>
      <c r="D2704" t="s">
        <v>54</v>
      </c>
      <c r="E2704" t="s">
        <v>2078</v>
      </c>
      <c r="F2704">
        <v>0.27600000000000002</v>
      </c>
      <c r="G2704">
        <v>0.27600000000000002</v>
      </c>
      <c r="H2704">
        <v>1</v>
      </c>
      <c r="J2704" t="s">
        <v>38</v>
      </c>
      <c r="K2704" t="s">
        <v>356</v>
      </c>
      <c r="L2704" t="s">
        <v>480</v>
      </c>
      <c r="M2704" t="s">
        <v>7663</v>
      </c>
      <c r="N2704" t="s">
        <v>8254</v>
      </c>
      <c r="O2704">
        <v>0</v>
      </c>
      <c r="P2704">
        <v>0</v>
      </c>
      <c r="Q2704">
        <v>1</v>
      </c>
    </row>
    <row r="2705" spans="1:17" x14ac:dyDescent="0.2">
      <c r="A2705" t="s">
        <v>498</v>
      </c>
      <c r="B2705" t="s">
        <v>134</v>
      </c>
      <c r="C2705" t="s">
        <v>497</v>
      </c>
      <c r="D2705" t="s">
        <v>54</v>
      </c>
      <c r="E2705" t="s">
        <v>2079</v>
      </c>
      <c r="F2705">
        <v>0.39400000000000002</v>
      </c>
      <c r="G2705">
        <v>0.39400000000000002</v>
      </c>
      <c r="H2705">
        <v>1</v>
      </c>
      <c r="J2705" t="s">
        <v>38</v>
      </c>
      <c r="K2705" t="s">
        <v>356</v>
      </c>
      <c r="L2705" t="s">
        <v>480</v>
      </c>
      <c r="M2705" t="s">
        <v>7663</v>
      </c>
      <c r="N2705" t="s">
        <v>8654</v>
      </c>
      <c r="O2705">
        <v>1.2E-2</v>
      </c>
      <c r="P2705">
        <v>1.2E-2</v>
      </c>
      <c r="Q2705">
        <v>1</v>
      </c>
    </row>
    <row r="2706" spans="1:17" x14ac:dyDescent="0.2">
      <c r="A2706" t="s">
        <v>498</v>
      </c>
      <c r="B2706" t="s">
        <v>134</v>
      </c>
      <c r="C2706" t="s">
        <v>497</v>
      </c>
      <c r="D2706" t="s">
        <v>54</v>
      </c>
      <c r="E2706" t="s">
        <v>2080</v>
      </c>
      <c r="F2706">
        <v>0.311</v>
      </c>
      <c r="G2706">
        <v>0.311</v>
      </c>
      <c r="H2706">
        <v>1</v>
      </c>
      <c r="J2706" t="s">
        <v>38</v>
      </c>
      <c r="K2706" t="s">
        <v>356</v>
      </c>
      <c r="L2706" t="s">
        <v>480</v>
      </c>
      <c r="M2706" t="s">
        <v>7663</v>
      </c>
      <c r="N2706" t="s">
        <v>8655</v>
      </c>
      <c r="O2706">
        <v>1.2999999999999999E-2</v>
      </c>
      <c r="P2706">
        <v>1.2999999999999999E-2</v>
      </c>
      <c r="Q2706">
        <v>1</v>
      </c>
    </row>
    <row r="2707" spans="1:17" x14ac:dyDescent="0.2">
      <c r="A2707" t="s">
        <v>498</v>
      </c>
      <c r="B2707" t="s">
        <v>134</v>
      </c>
      <c r="C2707" t="s">
        <v>497</v>
      </c>
      <c r="D2707" t="s">
        <v>54</v>
      </c>
      <c r="E2707" t="s">
        <v>2081</v>
      </c>
      <c r="F2707">
        <v>0.28699999999999998</v>
      </c>
      <c r="G2707">
        <v>0.28699999999999998</v>
      </c>
      <c r="H2707">
        <v>1</v>
      </c>
      <c r="J2707" t="s">
        <v>38</v>
      </c>
      <c r="K2707" t="s">
        <v>356</v>
      </c>
      <c r="L2707" t="s">
        <v>480</v>
      </c>
      <c r="M2707" t="s">
        <v>7663</v>
      </c>
      <c r="N2707" t="s">
        <v>8672</v>
      </c>
      <c r="O2707">
        <v>0.01</v>
      </c>
      <c r="P2707">
        <v>0.01</v>
      </c>
      <c r="Q2707">
        <v>1</v>
      </c>
    </row>
    <row r="2708" spans="1:17" x14ac:dyDescent="0.2">
      <c r="A2708" t="s">
        <v>498</v>
      </c>
      <c r="B2708" t="s">
        <v>134</v>
      </c>
      <c r="C2708" t="s">
        <v>497</v>
      </c>
      <c r="D2708" t="s">
        <v>54</v>
      </c>
      <c r="E2708" t="s">
        <v>2082</v>
      </c>
      <c r="F2708">
        <v>0.23200000000000001</v>
      </c>
      <c r="G2708">
        <v>0.23200000000000001</v>
      </c>
      <c r="H2708">
        <v>1</v>
      </c>
      <c r="J2708" t="s">
        <v>38</v>
      </c>
      <c r="K2708" t="s">
        <v>356</v>
      </c>
      <c r="L2708" t="s">
        <v>480</v>
      </c>
      <c r="M2708" t="s">
        <v>7663</v>
      </c>
      <c r="N2708" t="s">
        <v>8661</v>
      </c>
      <c r="O2708">
        <v>5.0000000000000001E-3</v>
      </c>
      <c r="P2708">
        <v>5.0000000000000001E-3</v>
      </c>
      <c r="Q2708">
        <v>1</v>
      </c>
    </row>
    <row r="2709" spans="1:17" x14ac:dyDescent="0.2">
      <c r="A2709" t="s">
        <v>498</v>
      </c>
      <c r="B2709" t="s">
        <v>134</v>
      </c>
      <c r="C2709" t="s">
        <v>497</v>
      </c>
      <c r="D2709" t="s">
        <v>54</v>
      </c>
      <c r="E2709" t="s">
        <v>2083</v>
      </c>
      <c r="F2709">
        <v>0.29899999999999999</v>
      </c>
      <c r="G2709">
        <v>0.29899999999999999</v>
      </c>
      <c r="H2709">
        <v>1</v>
      </c>
      <c r="J2709" t="s">
        <v>38</v>
      </c>
      <c r="K2709" t="s">
        <v>356</v>
      </c>
      <c r="L2709" t="s">
        <v>480</v>
      </c>
      <c r="M2709" t="s">
        <v>7663</v>
      </c>
      <c r="N2709" t="s">
        <v>8660</v>
      </c>
      <c r="O2709">
        <v>1E-3</v>
      </c>
      <c r="P2709">
        <v>1E-3</v>
      </c>
      <c r="Q2709">
        <v>1</v>
      </c>
    </row>
    <row r="2710" spans="1:17" x14ac:dyDescent="0.2">
      <c r="A2710" t="s">
        <v>498</v>
      </c>
      <c r="B2710" t="s">
        <v>134</v>
      </c>
      <c r="C2710" t="s">
        <v>497</v>
      </c>
      <c r="D2710" t="s">
        <v>54</v>
      </c>
      <c r="E2710" t="s">
        <v>2084</v>
      </c>
      <c r="F2710">
        <v>0.33200000000000002</v>
      </c>
      <c r="G2710">
        <v>0.33200000000000002</v>
      </c>
      <c r="H2710">
        <v>1</v>
      </c>
      <c r="J2710" t="s">
        <v>38</v>
      </c>
      <c r="K2710" t="s">
        <v>356</v>
      </c>
      <c r="L2710" t="s">
        <v>480</v>
      </c>
      <c r="M2710" t="s">
        <v>7663</v>
      </c>
      <c r="N2710" t="s">
        <v>9100</v>
      </c>
      <c r="O2710">
        <v>1E-3</v>
      </c>
      <c r="P2710">
        <v>1E-3</v>
      </c>
      <c r="Q2710">
        <v>1</v>
      </c>
    </row>
    <row r="2711" spans="1:17" x14ac:dyDescent="0.2">
      <c r="A2711" t="s">
        <v>498</v>
      </c>
      <c r="B2711" t="s">
        <v>134</v>
      </c>
      <c r="C2711" t="s">
        <v>497</v>
      </c>
      <c r="D2711" t="s">
        <v>54</v>
      </c>
      <c r="E2711" t="s">
        <v>2085</v>
      </c>
      <c r="F2711">
        <v>0.28100000000000003</v>
      </c>
      <c r="G2711">
        <v>0.28100000000000003</v>
      </c>
      <c r="H2711">
        <v>1</v>
      </c>
      <c r="J2711" t="s">
        <v>38</v>
      </c>
      <c r="K2711" t="s">
        <v>356</v>
      </c>
      <c r="L2711" t="s">
        <v>480</v>
      </c>
      <c r="M2711" t="s">
        <v>7663</v>
      </c>
      <c r="N2711" t="s">
        <v>9101</v>
      </c>
      <c r="O2711">
        <v>1E-3</v>
      </c>
      <c r="P2711">
        <v>1E-3</v>
      </c>
      <c r="Q2711">
        <v>1</v>
      </c>
    </row>
    <row r="2712" spans="1:17" x14ac:dyDescent="0.2">
      <c r="A2712" t="s">
        <v>498</v>
      </c>
      <c r="B2712" t="s">
        <v>134</v>
      </c>
      <c r="C2712" t="s">
        <v>497</v>
      </c>
      <c r="D2712" t="s">
        <v>54</v>
      </c>
      <c r="E2712" t="s">
        <v>2086</v>
      </c>
      <c r="F2712">
        <v>0.20499999999999999</v>
      </c>
      <c r="G2712">
        <v>0.20499999999999999</v>
      </c>
      <c r="H2712">
        <v>1</v>
      </c>
      <c r="J2712" t="s">
        <v>38</v>
      </c>
      <c r="K2712" t="s">
        <v>356</v>
      </c>
      <c r="L2712" t="s">
        <v>480</v>
      </c>
      <c r="M2712" t="s">
        <v>7663</v>
      </c>
      <c r="N2712" t="s">
        <v>9102</v>
      </c>
      <c r="O2712">
        <v>0</v>
      </c>
      <c r="P2712">
        <v>0</v>
      </c>
      <c r="Q2712">
        <v>1</v>
      </c>
    </row>
    <row r="2713" spans="1:17" x14ac:dyDescent="0.2">
      <c r="A2713" t="s">
        <v>498</v>
      </c>
      <c r="B2713" t="s">
        <v>134</v>
      </c>
      <c r="C2713" t="s">
        <v>497</v>
      </c>
      <c r="D2713" t="s">
        <v>54</v>
      </c>
      <c r="E2713" t="s">
        <v>2087</v>
      </c>
      <c r="F2713">
        <v>0.28299999999999997</v>
      </c>
      <c r="G2713">
        <v>0.28299999999999997</v>
      </c>
      <c r="H2713">
        <v>1</v>
      </c>
      <c r="J2713" t="s">
        <v>38</v>
      </c>
      <c r="K2713" t="s">
        <v>356</v>
      </c>
      <c r="L2713" t="s">
        <v>480</v>
      </c>
      <c r="M2713" t="s">
        <v>7663</v>
      </c>
      <c r="N2713" t="s">
        <v>9103</v>
      </c>
      <c r="O2713">
        <v>0</v>
      </c>
      <c r="P2713">
        <v>0</v>
      </c>
      <c r="Q2713">
        <v>1</v>
      </c>
    </row>
    <row r="2714" spans="1:17" x14ac:dyDescent="0.2">
      <c r="A2714" t="s">
        <v>498</v>
      </c>
      <c r="B2714" t="s">
        <v>134</v>
      </c>
      <c r="C2714" t="s">
        <v>497</v>
      </c>
      <c r="D2714" t="s">
        <v>54</v>
      </c>
      <c r="E2714" t="s">
        <v>2088</v>
      </c>
      <c r="F2714">
        <v>0.372</v>
      </c>
      <c r="G2714">
        <v>0.372</v>
      </c>
      <c r="H2714">
        <v>1</v>
      </c>
      <c r="J2714" t="s">
        <v>38</v>
      </c>
      <c r="K2714" t="s">
        <v>356</v>
      </c>
      <c r="L2714" t="s">
        <v>480</v>
      </c>
      <c r="M2714" t="s">
        <v>7663</v>
      </c>
      <c r="N2714" t="s">
        <v>9104</v>
      </c>
      <c r="O2714">
        <v>0</v>
      </c>
      <c r="P2714">
        <v>0</v>
      </c>
      <c r="Q2714">
        <v>1</v>
      </c>
    </row>
    <row r="2715" spans="1:17" x14ac:dyDescent="0.2">
      <c r="A2715" t="s">
        <v>498</v>
      </c>
      <c r="B2715" t="s">
        <v>134</v>
      </c>
      <c r="C2715" t="s">
        <v>497</v>
      </c>
      <c r="D2715" t="s">
        <v>54</v>
      </c>
      <c r="E2715" t="s">
        <v>2089</v>
      </c>
      <c r="F2715">
        <v>0.248</v>
      </c>
      <c r="G2715">
        <v>0.248</v>
      </c>
      <c r="H2715">
        <v>1</v>
      </c>
      <c r="J2715" t="s">
        <v>38</v>
      </c>
      <c r="K2715" t="s">
        <v>356</v>
      </c>
      <c r="L2715" t="s">
        <v>480</v>
      </c>
      <c r="M2715" t="s">
        <v>7663</v>
      </c>
      <c r="N2715" t="s">
        <v>8981</v>
      </c>
      <c r="O2715">
        <v>0</v>
      </c>
      <c r="P2715">
        <v>0</v>
      </c>
      <c r="Q2715">
        <v>1</v>
      </c>
    </row>
    <row r="2716" spans="1:17" x14ac:dyDescent="0.2">
      <c r="A2716" t="s">
        <v>498</v>
      </c>
      <c r="B2716" t="s">
        <v>134</v>
      </c>
      <c r="C2716" t="s">
        <v>497</v>
      </c>
      <c r="D2716" t="s">
        <v>54</v>
      </c>
      <c r="E2716" t="s">
        <v>2090</v>
      </c>
      <c r="F2716">
        <v>0.214</v>
      </c>
      <c r="G2716">
        <v>0.214</v>
      </c>
      <c r="H2716">
        <v>1</v>
      </c>
      <c r="J2716" t="s">
        <v>38</v>
      </c>
      <c r="K2716" t="s">
        <v>356</v>
      </c>
      <c r="L2716" t="s">
        <v>480</v>
      </c>
      <c r="M2716" t="s">
        <v>7663</v>
      </c>
      <c r="N2716" t="s">
        <v>9105</v>
      </c>
      <c r="O2716">
        <v>2.5000000000000001E-2</v>
      </c>
      <c r="P2716">
        <v>2.5000000000000001E-2</v>
      </c>
      <c r="Q2716">
        <v>1</v>
      </c>
    </row>
    <row r="2717" spans="1:17" x14ac:dyDescent="0.2">
      <c r="A2717" t="s">
        <v>498</v>
      </c>
      <c r="B2717" t="s">
        <v>134</v>
      </c>
      <c r="C2717" t="s">
        <v>497</v>
      </c>
      <c r="D2717" t="s">
        <v>54</v>
      </c>
      <c r="E2717" t="s">
        <v>2097</v>
      </c>
      <c r="F2717">
        <v>0.221</v>
      </c>
      <c r="G2717">
        <v>0.221</v>
      </c>
      <c r="H2717">
        <v>1</v>
      </c>
      <c r="J2717" t="s">
        <v>38</v>
      </c>
      <c r="K2717" t="s">
        <v>356</v>
      </c>
      <c r="L2717" t="s">
        <v>480</v>
      </c>
      <c r="M2717" t="s">
        <v>7663</v>
      </c>
      <c r="N2717" t="s">
        <v>9106</v>
      </c>
      <c r="O2717">
        <v>1.0999999999999999E-2</v>
      </c>
      <c r="P2717">
        <v>1.0999999999999999E-2</v>
      </c>
      <c r="Q2717">
        <v>1</v>
      </c>
    </row>
    <row r="2718" spans="1:17" x14ac:dyDescent="0.2">
      <c r="A2718" t="s">
        <v>498</v>
      </c>
      <c r="B2718" t="s">
        <v>134</v>
      </c>
      <c r="C2718" t="s">
        <v>497</v>
      </c>
      <c r="D2718" t="s">
        <v>54</v>
      </c>
      <c r="E2718" t="s">
        <v>2098</v>
      </c>
      <c r="F2718">
        <v>0.19400000000000001</v>
      </c>
      <c r="G2718">
        <v>0.19400000000000001</v>
      </c>
      <c r="H2718">
        <v>1</v>
      </c>
      <c r="J2718" t="s">
        <v>38</v>
      </c>
      <c r="K2718" t="s">
        <v>356</v>
      </c>
      <c r="L2718" t="s">
        <v>480</v>
      </c>
      <c r="M2718" t="s">
        <v>7663</v>
      </c>
      <c r="N2718" t="s">
        <v>9107</v>
      </c>
      <c r="O2718">
        <v>3.0000000000000001E-3</v>
      </c>
      <c r="P2718">
        <v>3.0000000000000001E-3</v>
      </c>
      <c r="Q2718">
        <v>1</v>
      </c>
    </row>
    <row r="2719" spans="1:17" x14ac:dyDescent="0.2">
      <c r="A2719" t="s">
        <v>498</v>
      </c>
      <c r="B2719" t="s">
        <v>134</v>
      </c>
      <c r="C2719" t="s">
        <v>497</v>
      </c>
      <c r="D2719" t="s">
        <v>54</v>
      </c>
      <c r="E2719" t="s">
        <v>2099</v>
      </c>
      <c r="F2719">
        <v>0.193</v>
      </c>
      <c r="G2719">
        <v>0.193</v>
      </c>
      <c r="H2719">
        <v>1</v>
      </c>
      <c r="J2719" t="s">
        <v>38</v>
      </c>
      <c r="K2719" t="s">
        <v>356</v>
      </c>
      <c r="L2719" t="s">
        <v>480</v>
      </c>
      <c r="M2719" t="s">
        <v>7663</v>
      </c>
      <c r="N2719" t="s">
        <v>9108</v>
      </c>
      <c r="O2719">
        <v>0</v>
      </c>
      <c r="P2719">
        <v>0</v>
      </c>
      <c r="Q2719">
        <v>1</v>
      </c>
    </row>
    <row r="2720" spans="1:17" x14ac:dyDescent="0.2">
      <c r="A2720" t="s">
        <v>498</v>
      </c>
      <c r="B2720" t="s">
        <v>134</v>
      </c>
      <c r="C2720" t="s">
        <v>497</v>
      </c>
      <c r="D2720" t="s">
        <v>54</v>
      </c>
      <c r="E2720" t="s">
        <v>2100</v>
      </c>
      <c r="F2720">
        <v>0.22</v>
      </c>
      <c r="G2720">
        <v>0.22</v>
      </c>
      <c r="H2720">
        <v>1</v>
      </c>
      <c r="J2720" t="s">
        <v>38</v>
      </c>
      <c r="K2720" t="s">
        <v>356</v>
      </c>
      <c r="L2720" t="s">
        <v>480</v>
      </c>
      <c r="M2720" t="s">
        <v>7663</v>
      </c>
      <c r="N2720" t="s">
        <v>9109</v>
      </c>
      <c r="O2720">
        <v>0</v>
      </c>
      <c r="P2720">
        <v>0</v>
      </c>
      <c r="Q2720">
        <v>1</v>
      </c>
    </row>
    <row r="2721" spans="1:17" x14ac:dyDescent="0.2">
      <c r="A2721" t="s">
        <v>498</v>
      </c>
      <c r="B2721" t="s">
        <v>134</v>
      </c>
      <c r="C2721" t="s">
        <v>497</v>
      </c>
      <c r="D2721" t="s">
        <v>54</v>
      </c>
      <c r="E2721" t="s">
        <v>2101</v>
      </c>
      <c r="F2721">
        <v>0.217</v>
      </c>
      <c r="G2721">
        <v>0.217</v>
      </c>
      <c r="H2721">
        <v>1</v>
      </c>
      <c r="J2721" t="s">
        <v>38</v>
      </c>
      <c r="K2721" t="s">
        <v>356</v>
      </c>
      <c r="L2721" t="s">
        <v>480</v>
      </c>
      <c r="M2721" t="s">
        <v>7663</v>
      </c>
      <c r="N2721" t="s">
        <v>9115</v>
      </c>
      <c r="O2721">
        <v>0</v>
      </c>
      <c r="P2721">
        <v>0</v>
      </c>
      <c r="Q2721">
        <v>1</v>
      </c>
    </row>
    <row r="2722" spans="1:17" x14ac:dyDescent="0.2">
      <c r="A2722" t="s">
        <v>498</v>
      </c>
      <c r="B2722" t="s">
        <v>134</v>
      </c>
      <c r="C2722" t="s">
        <v>497</v>
      </c>
      <c r="D2722" t="s">
        <v>54</v>
      </c>
      <c r="E2722" t="s">
        <v>2102</v>
      </c>
      <c r="F2722">
        <v>0.21199999999999999</v>
      </c>
      <c r="G2722">
        <v>0.21199999999999999</v>
      </c>
      <c r="H2722">
        <v>1</v>
      </c>
      <c r="J2722" t="s">
        <v>38</v>
      </c>
      <c r="K2722" t="s">
        <v>356</v>
      </c>
      <c r="L2722" t="s">
        <v>480</v>
      </c>
      <c r="M2722" t="s">
        <v>7663</v>
      </c>
      <c r="N2722" t="s">
        <v>9116</v>
      </c>
      <c r="O2722">
        <v>0</v>
      </c>
      <c r="P2722">
        <v>0</v>
      </c>
      <c r="Q2722">
        <v>1</v>
      </c>
    </row>
    <row r="2723" spans="1:17" x14ac:dyDescent="0.2">
      <c r="A2723" t="s">
        <v>498</v>
      </c>
      <c r="B2723" t="s">
        <v>134</v>
      </c>
      <c r="C2723" t="s">
        <v>497</v>
      </c>
      <c r="D2723" t="s">
        <v>54</v>
      </c>
      <c r="E2723" t="s">
        <v>2103</v>
      </c>
      <c r="F2723">
        <v>0.21299999999999999</v>
      </c>
      <c r="G2723">
        <v>0.21299999999999999</v>
      </c>
      <c r="H2723">
        <v>1</v>
      </c>
      <c r="J2723" t="s">
        <v>38</v>
      </c>
      <c r="K2723" t="s">
        <v>356</v>
      </c>
      <c r="L2723" t="s">
        <v>480</v>
      </c>
      <c r="M2723" t="s">
        <v>7663</v>
      </c>
      <c r="N2723" t="s">
        <v>9117</v>
      </c>
      <c r="O2723">
        <v>0</v>
      </c>
      <c r="P2723">
        <v>0</v>
      </c>
      <c r="Q2723">
        <v>1</v>
      </c>
    </row>
    <row r="2724" spans="1:17" x14ac:dyDescent="0.2">
      <c r="A2724" t="s">
        <v>498</v>
      </c>
      <c r="B2724" t="s">
        <v>134</v>
      </c>
      <c r="C2724" t="s">
        <v>497</v>
      </c>
      <c r="D2724" t="s">
        <v>54</v>
      </c>
      <c r="E2724" t="s">
        <v>2104</v>
      </c>
      <c r="F2724">
        <v>0.30199999999999999</v>
      </c>
      <c r="G2724">
        <v>0.30199999999999999</v>
      </c>
      <c r="H2724">
        <v>1</v>
      </c>
      <c r="J2724" t="s">
        <v>38</v>
      </c>
      <c r="K2724" t="s">
        <v>356</v>
      </c>
      <c r="L2724" t="s">
        <v>480</v>
      </c>
      <c r="M2724" t="s">
        <v>7663</v>
      </c>
      <c r="N2724" t="s">
        <v>9118</v>
      </c>
      <c r="O2724">
        <v>0</v>
      </c>
      <c r="P2724">
        <v>0</v>
      </c>
      <c r="Q2724">
        <v>1</v>
      </c>
    </row>
    <row r="2725" spans="1:17" x14ac:dyDescent="0.2">
      <c r="A2725" t="s">
        <v>498</v>
      </c>
      <c r="B2725" t="s">
        <v>134</v>
      </c>
      <c r="C2725" t="s">
        <v>497</v>
      </c>
      <c r="D2725" t="s">
        <v>54</v>
      </c>
      <c r="E2725" t="s">
        <v>2105</v>
      </c>
      <c r="F2725">
        <v>0.221</v>
      </c>
      <c r="G2725">
        <v>0.221</v>
      </c>
      <c r="H2725">
        <v>1</v>
      </c>
      <c r="J2725" t="s">
        <v>38</v>
      </c>
      <c r="K2725" t="s">
        <v>356</v>
      </c>
      <c r="L2725" t="s">
        <v>480</v>
      </c>
      <c r="M2725" t="s">
        <v>7663</v>
      </c>
      <c r="N2725" t="s">
        <v>8982</v>
      </c>
      <c r="O2725">
        <v>0</v>
      </c>
      <c r="P2725">
        <v>0</v>
      </c>
      <c r="Q2725">
        <v>1</v>
      </c>
    </row>
    <row r="2726" spans="1:17" x14ac:dyDescent="0.2">
      <c r="A2726" t="s">
        <v>498</v>
      </c>
      <c r="B2726" t="s">
        <v>134</v>
      </c>
      <c r="C2726" t="s">
        <v>497</v>
      </c>
      <c r="D2726" t="s">
        <v>54</v>
      </c>
      <c r="E2726" t="s">
        <v>2106</v>
      </c>
      <c r="F2726">
        <v>0.20899999999999999</v>
      </c>
      <c r="G2726">
        <v>0.20899999999999999</v>
      </c>
      <c r="H2726">
        <v>1</v>
      </c>
      <c r="J2726" t="s">
        <v>38</v>
      </c>
      <c r="K2726" t="s">
        <v>356</v>
      </c>
      <c r="L2726" t="s">
        <v>480</v>
      </c>
      <c r="M2726" t="s">
        <v>7663</v>
      </c>
      <c r="N2726" t="s">
        <v>9132</v>
      </c>
      <c r="O2726">
        <v>1.6E-2</v>
      </c>
      <c r="P2726">
        <v>1.6E-2</v>
      </c>
      <c r="Q2726">
        <v>1</v>
      </c>
    </row>
    <row r="2727" spans="1:17" x14ac:dyDescent="0.2">
      <c r="A2727" t="s">
        <v>498</v>
      </c>
      <c r="B2727" t="s">
        <v>134</v>
      </c>
      <c r="C2727" t="s">
        <v>497</v>
      </c>
      <c r="D2727" t="s">
        <v>54</v>
      </c>
      <c r="E2727" t="s">
        <v>2107</v>
      </c>
      <c r="F2727">
        <v>0.21</v>
      </c>
      <c r="G2727">
        <v>0.21</v>
      </c>
      <c r="H2727">
        <v>1</v>
      </c>
      <c r="J2727" t="s">
        <v>38</v>
      </c>
      <c r="K2727" t="s">
        <v>356</v>
      </c>
      <c r="L2727" t="s">
        <v>480</v>
      </c>
      <c r="M2727" t="s">
        <v>7663</v>
      </c>
      <c r="N2727" t="s">
        <v>9133</v>
      </c>
      <c r="O2727">
        <v>7.0000000000000001E-3</v>
      </c>
      <c r="P2727">
        <v>7.0000000000000001E-3</v>
      </c>
      <c r="Q2727">
        <v>1</v>
      </c>
    </row>
    <row r="2728" spans="1:17" x14ac:dyDescent="0.2">
      <c r="A2728" t="s">
        <v>498</v>
      </c>
      <c r="B2728" t="s">
        <v>134</v>
      </c>
      <c r="C2728" t="s">
        <v>497</v>
      </c>
      <c r="D2728" t="s">
        <v>54</v>
      </c>
      <c r="E2728" t="s">
        <v>2108</v>
      </c>
      <c r="F2728">
        <v>0.27900000000000003</v>
      </c>
      <c r="G2728">
        <v>0.27900000000000003</v>
      </c>
      <c r="H2728">
        <v>1</v>
      </c>
      <c r="J2728" t="s">
        <v>38</v>
      </c>
      <c r="K2728" t="s">
        <v>356</v>
      </c>
      <c r="L2728" t="s">
        <v>480</v>
      </c>
      <c r="M2728" t="s">
        <v>7663</v>
      </c>
      <c r="N2728" t="s">
        <v>9134</v>
      </c>
      <c r="O2728">
        <v>2E-3</v>
      </c>
      <c r="P2728">
        <v>2E-3</v>
      </c>
      <c r="Q2728">
        <v>1</v>
      </c>
    </row>
    <row r="2729" spans="1:17" x14ac:dyDescent="0.2">
      <c r="A2729" t="s">
        <v>498</v>
      </c>
      <c r="B2729" t="s">
        <v>134</v>
      </c>
      <c r="C2729" t="s">
        <v>497</v>
      </c>
      <c r="D2729" t="s">
        <v>54</v>
      </c>
      <c r="E2729" t="s">
        <v>2109</v>
      </c>
      <c r="F2729">
        <v>0.23200000000000001</v>
      </c>
      <c r="G2729">
        <v>0.23200000000000001</v>
      </c>
      <c r="H2729">
        <v>1</v>
      </c>
      <c r="J2729" t="s">
        <v>38</v>
      </c>
      <c r="K2729" t="s">
        <v>356</v>
      </c>
      <c r="L2729" t="s">
        <v>480</v>
      </c>
      <c r="M2729" t="s">
        <v>7663</v>
      </c>
      <c r="N2729" t="s">
        <v>501</v>
      </c>
      <c r="O2729">
        <v>0</v>
      </c>
      <c r="P2729">
        <v>0</v>
      </c>
      <c r="Q2729">
        <v>1</v>
      </c>
    </row>
    <row r="2730" spans="1:17" x14ac:dyDescent="0.2">
      <c r="A2730" t="s">
        <v>498</v>
      </c>
      <c r="B2730" t="s">
        <v>134</v>
      </c>
      <c r="C2730" t="s">
        <v>497</v>
      </c>
      <c r="D2730" t="s">
        <v>54</v>
      </c>
      <c r="E2730" t="s">
        <v>2110</v>
      </c>
      <c r="F2730">
        <v>0.22500000000000001</v>
      </c>
      <c r="G2730">
        <v>0.22500000000000001</v>
      </c>
      <c r="H2730">
        <v>1</v>
      </c>
      <c r="J2730" t="s">
        <v>38</v>
      </c>
      <c r="K2730" t="s">
        <v>359</v>
      </c>
      <c r="L2730" t="s">
        <v>480</v>
      </c>
      <c r="M2730" t="s">
        <v>7663</v>
      </c>
      <c r="N2730" t="s">
        <v>8249</v>
      </c>
      <c r="O2730">
        <v>1E-3</v>
      </c>
      <c r="P2730">
        <v>1E-3</v>
      </c>
      <c r="Q2730">
        <v>1</v>
      </c>
    </row>
    <row r="2731" spans="1:17" x14ac:dyDescent="0.2">
      <c r="A2731" t="s">
        <v>498</v>
      </c>
      <c r="B2731" t="s">
        <v>134</v>
      </c>
      <c r="C2731" t="s">
        <v>497</v>
      </c>
      <c r="D2731" t="s">
        <v>54</v>
      </c>
      <c r="E2731" t="s">
        <v>2111</v>
      </c>
      <c r="F2731">
        <v>0.23400000000000001</v>
      </c>
      <c r="G2731">
        <v>0.23400000000000001</v>
      </c>
      <c r="H2731">
        <v>1</v>
      </c>
      <c r="J2731" t="s">
        <v>38</v>
      </c>
      <c r="K2731" t="s">
        <v>359</v>
      </c>
      <c r="L2731" t="s">
        <v>480</v>
      </c>
      <c r="M2731" t="s">
        <v>7663</v>
      </c>
      <c r="N2731" t="s">
        <v>8250</v>
      </c>
      <c r="O2731">
        <v>6.0000000000000001E-3</v>
      </c>
      <c r="P2731">
        <v>6.0000000000000001E-3</v>
      </c>
      <c r="Q2731">
        <v>1</v>
      </c>
    </row>
    <row r="2732" spans="1:17" x14ac:dyDescent="0.2">
      <c r="A2732" t="s">
        <v>498</v>
      </c>
      <c r="B2732" t="s">
        <v>134</v>
      </c>
      <c r="C2732" t="s">
        <v>497</v>
      </c>
      <c r="D2732" t="s">
        <v>54</v>
      </c>
      <c r="E2732" t="s">
        <v>2112</v>
      </c>
      <c r="F2732">
        <v>0.33600000000000002</v>
      </c>
      <c r="G2732">
        <v>0.33600000000000002</v>
      </c>
      <c r="H2732">
        <v>1</v>
      </c>
      <c r="J2732" t="s">
        <v>38</v>
      </c>
      <c r="K2732" t="s">
        <v>359</v>
      </c>
      <c r="L2732" t="s">
        <v>480</v>
      </c>
      <c r="M2732" t="s">
        <v>7663</v>
      </c>
      <c r="N2732" t="s">
        <v>8251</v>
      </c>
      <c r="O2732">
        <v>3.0000000000000001E-3</v>
      </c>
      <c r="P2732">
        <v>3.0000000000000001E-3</v>
      </c>
      <c r="Q2732">
        <v>1</v>
      </c>
    </row>
    <row r="2733" spans="1:17" x14ac:dyDescent="0.2">
      <c r="A2733" t="s">
        <v>498</v>
      </c>
      <c r="B2733" t="s">
        <v>134</v>
      </c>
      <c r="C2733" t="s">
        <v>497</v>
      </c>
      <c r="D2733" t="s">
        <v>54</v>
      </c>
      <c r="E2733" t="s">
        <v>2113</v>
      </c>
      <c r="F2733">
        <v>0.22800000000000001</v>
      </c>
      <c r="G2733">
        <v>0.22800000000000001</v>
      </c>
      <c r="H2733">
        <v>1</v>
      </c>
      <c r="J2733" t="s">
        <v>38</v>
      </c>
      <c r="K2733" t="s">
        <v>359</v>
      </c>
      <c r="L2733" t="s">
        <v>480</v>
      </c>
      <c r="M2733" t="s">
        <v>7663</v>
      </c>
      <c r="N2733" t="s">
        <v>8252</v>
      </c>
      <c r="O2733">
        <v>6.0000000000000001E-3</v>
      </c>
      <c r="P2733">
        <v>6.0000000000000001E-3</v>
      </c>
      <c r="Q2733">
        <v>1</v>
      </c>
    </row>
    <row r="2734" spans="1:17" x14ac:dyDescent="0.2">
      <c r="A2734" t="s">
        <v>498</v>
      </c>
      <c r="B2734" t="s">
        <v>134</v>
      </c>
      <c r="C2734" t="s">
        <v>497</v>
      </c>
      <c r="D2734" t="s">
        <v>54</v>
      </c>
      <c r="E2734" t="s">
        <v>2114</v>
      </c>
      <c r="F2734">
        <v>0.22700000000000001</v>
      </c>
      <c r="G2734">
        <v>0.22700000000000001</v>
      </c>
      <c r="H2734">
        <v>1</v>
      </c>
      <c r="J2734" t="s">
        <v>38</v>
      </c>
      <c r="K2734" t="s">
        <v>359</v>
      </c>
      <c r="L2734" t="s">
        <v>480</v>
      </c>
      <c r="M2734" t="s">
        <v>7663</v>
      </c>
      <c r="N2734" t="s">
        <v>8370</v>
      </c>
      <c r="O2734">
        <v>2E-3</v>
      </c>
      <c r="P2734">
        <v>2E-3</v>
      </c>
      <c r="Q2734">
        <v>1</v>
      </c>
    </row>
    <row r="2735" spans="1:17" x14ac:dyDescent="0.2">
      <c r="A2735" t="s">
        <v>498</v>
      </c>
      <c r="B2735" t="s">
        <v>134</v>
      </c>
      <c r="C2735" t="s">
        <v>497</v>
      </c>
      <c r="D2735" t="s">
        <v>54</v>
      </c>
      <c r="E2735" t="s">
        <v>2115</v>
      </c>
      <c r="F2735">
        <v>0.22700000000000001</v>
      </c>
      <c r="G2735">
        <v>0.22700000000000001</v>
      </c>
      <c r="H2735">
        <v>1</v>
      </c>
      <c r="J2735" t="s">
        <v>38</v>
      </c>
      <c r="K2735" t="s">
        <v>359</v>
      </c>
      <c r="L2735" t="s">
        <v>480</v>
      </c>
      <c r="M2735" t="s">
        <v>7663</v>
      </c>
      <c r="N2735" t="s">
        <v>9099</v>
      </c>
      <c r="O2735">
        <v>6.0000000000000001E-3</v>
      </c>
      <c r="P2735">
        <v>6.0000000000000001E-3</v>
      </c>
      <c r="Q2735">
        <v>1</v>
      </c>
    </row>
    <row r="2736" spans="1:17" x14ac:dyDescent="0.2">
      <c r="A2736" t="s">
        <v>498</v>
      </c>
      <c r="B2736" t="s">
        <v>134</v>
      </c>
      <c r="C2736" t="s">
        <v>497</v>
      </c>
      <c r="D2736" t="s">
        <v>54</v>
      </c>
      <c r="E2736" t="s">
        <v>2116</v>
      </c>
      <c r="F2736">
        <v>0.27800000000000002</v>
      </c>
      <c r="G2736">
        <v>0.27800000000000002</v>
      </c>
      <c r="H2736">
        <v>1</v>
      </c>
      <c r="J2736" t="s">
        <v>38</v>
      </c>
      <c r="K2736" t="s">
        <v>359</v>
      </c>
      <c r="L2736" t="s">
        <v>480</v>
      </c>
      <c r="M2736" t="s">
        <v>7663</v>
      </c>
      <c r="N2736" t="s">
        <v>8371</v>
      </c>
      <c r="O2736">
        <v>2E-3</v>
      </c>
      <c r="P2736">
        <v>2E-3</v>
      </c>
      <c r="Q2736">
        <v>1</v>
      </c>
    </row>
    <row r="2737" spans="1:17" x14ac:dyDescent="0.2">
      <c r="A2737" t="s">
        <v>498</v>
      </c>
      <c r="B2737" t="s">
        <v>134</v>
      </c>
      <c r="C2737" t="s">
        <v>497</v>
      </c>
      <c r="D2737" t="s">
        <v>54</v>
      </c>
      <c r="E2737" t="s">
        <v>2117</v>
      </c>
      <c r="F2737">
        <v>0.24099999999999999</v>
      </c>
      <c r="G2737">
        <v>0.24099999999999999</v>
      </c>
      <c r="H2737">
        <v>1</v>
      </c>
      <c r="J2737" t="s">
        <v>38</v>
      </c>
      <c r="K2737" t="s">
        <v>359</v>
      </c>
      <c r="L2737" t="s">
        <v>480</v>
      </c>
      <c r="M2737" t="s">
        <v>7663</v>
      </c>
      <c r="N2737" t="s">
        <v>8366</v>
      </c>
      <c r="O2737">
        <v>2E-3</v>
      </c>
      <c r="P2737">
        <v>2E-3</v>
      </c>
      <c r="Q2737">
        <v>1</v>
      </c>
    </row>
    <row r="2738" spans="1:17" x14ac:dyDescent="0.2">
      <c r="A2738" t="s">
        <v>498</v>
      </c>
      <c r="B2738" t="s">
        <v>134</v>
      </c>
      <c r="C2738" t="s">
        <v>497</v>
      </c>
      <c r="D2738" t="s">
        <v>54</v>
      </c>
      <c r="E2738" t="s">
        <v>2118</v>
      </c>
      <c r="F2738">
        <v>0.22800000000000001</v>
      </c>
      <c r="G2738">
        <v>0.22800000000000001</v>
      </c>
      <c r="H2738">
        <v>1</v>
      </c>
      <c r="J2738" t="s">
        <v>38</v>
      </c>
      <c r="K2738" t="s">
        <v>359</v>
      </c>
      <c r="L2738" t="s">
        <v>480</v>
      </c>
      <c r="M2738" t="s">
        <v>7663</v>
      </c>
      <c r="N2738" t="s">
        <v>8372</v>
      </c>
      <c r="O2738">
        <v>3.0000000000000001E-3</v>
      </c>
      <c r="P2738">
        <v>3.0000000000000001E-3</v>
      </c>
      <c r="Q2738">
        <v>1</v>
      </c>
    </row>
    <row r="2739" spans="1:17" x14ac:dyDescent="0.2">
      <c r="A2739" t="s">
        <v>498</v>
      </c>
      <c r="B2739" t="s">
        <v>134</v>
      </c>
      <c r="C2739" t="s">
        <v>497</v>
      </c>
      <c r="D2739" t="s">
        <v>54</v>
      </c>
      <c r="E2739" t="s">
        <v>2119</v>
      </c>
      <c r="F2739">
        <v>0.23499999999999999</v>
      </c>
      <c r="G2739">
        <v>0.23499999999999999</v>
      </c>
      <c r="H2739">
        <v>1</v>
      </c>
      <c r="J2739" t="s">
        <v>38</v>
      </c>
      <c r="K2739" t="s">
        <v>359</v>
      </c>
      <c r="L2739" t="s">
        <v>480</v>
      </c>
      <c r="M2739" t="s">
        <v>7663</v>
      </c>
      <c r="N2739" t="s">
        <v>8367</v>
      </c>
      <c r="O2739">
        <v>6.0000000000000001E-3</v>
      </c>
      <c r="P2739">
        <v>6.0000000000000001E-3</v>
      </c>
      <c r="Q2739">
        <v>1</v>
      </c>
    </row>
    <row r="2740" spans="1:17" x14ac:dyDescent="0.2">
      <c r="A2740" t="s">
        <v>498</v>
      </c>
      <c r="B2740" t="s">
        <v>134</v>
      </c>
      <c r="C2740" t="s">
        <v>497</v>
      </c>
      <c r="D2740" t="s">
        <v>54</v>
      </c>
      <c r="E2740" t="s">
        <v>2120</v>
      </c>
      <c r="F2740">
        <v>0.318</v>
      </c>
      <c r="G2740">
        <v>0.318</v>
      </c>
      <c r="H2740">
        <v>1</v>
      </c>
      <c r="J2740" t="s">
        <v>38</v>
      </c>
      <c r="K2740" t="s">
        <v>359</v>
      </c>
      <c r="L2740" t="s">
        <v>480</v>
      </c>
      <c r="M2740" t="s">
        <v>7663</v>
      </c>
      <c r="N2740" t="s">
        <v>8373</v>
      </c>
      <c r="O2740">
        <v>2E-3</v>
      </c>
      <c r="P2740">
        <v>2E-3</v>
      </c>
      <c r="Q2740">
        <v>1</v>
      </c>
    </row>
    <row r="2741" spans="1:17" x14ac:dyDescent="0.2">
      <c r="A2741" t="s">
        <v>498</v>
      </c>
      <c r="B2741" t="s">
        <v>134</v>
      </c>
      <c r="C2741" t="s">
        <v>497</v>
      </c>
      <c r="D2741" t="s">
        <v>54</v>
      </c>
      <c r="E2741" t="s">
        <v>2121</v>
      </c>
      <c r="F2741">
        <v>0.23100000000000001</v>
      </c>
      <c r="G2741">
        <v>0.23100000000000001</v>
      </c>
      <c r="H2741">
        <v>1</v>
      </c>
      <c r="J2741" t="s">
        <v>38</v>
      </c>
      <c r="K2741" t="s">
        <v>359</v>
      </c>
      <c r="L2741" t="s">
        <v>480</v>
      </c>
      <c r="M2741" t="s">
        <v>7663</v>
      </c>
      <c r="N2741" t="s">
        <v>8374</v>
      </c>
      <c r="O2741">
        <v>2E-3</v>
      </c>
      <c r="P2741">
        <v>2E-3</v>
      </c>
      <c r="Q2741">
        <v>1</v>
      </c>
    </row>
    <row r="2742" spans="1:17" x14ac:dyDescent="0.2">
      <c r="A2742" t="s">
        <v>498</v>
      </c>
      <c r="B2742" t="s">
        <v>134</v>
      </c>
      <c r="C2742" t="s">
        <v>497</v>
      </c>
      <c r="D2742" t="s">
        <v>54</v>
      </c>
      <c r="E2742" t="s">
        <v>2122</v>
      </c>
      <c r="F2742">
        <v>0.22900000000000001</v>
      </c>
      <c r="G2742">
        <v>0.22900000000000001</v>
      </c>
      <c r="H2742">
        <v>1</v>
      </c>
      <c r="J2742" t="s">
        <v>38</v>
      </c>
      <c r="K2742" t="s">
        <v>359</v>
      </c>
      <c r="L2742" t="s">
        <v>480</v>
      </c>
      <c r="M2742" t="s">
        <v>7663</v>
      </c>
      <c r="N2742" t="s">
        <v>8375</v>
      </c>
      <c r="O2742">
        <v>0</v>
      </c>
      <c r="P2742">
        <v>0</v>
      </c>
      <c r="Q2742">
        <v>1</v>
      </c>
    </row>
    <row r="2743" spans="1:17" x14ac:dyDescent="0.2">
      <c r="A2743" t="s">
        <v>498</v>
      </c>
      <c r="B2743" t="s">
        <v>134</v>
      </c>
      <c r="C2743" t="s">
        <v>497</v>
      </c>
      <c r="D2743" t="s">
        <v>54</v>
      </c>
      <c r="E2743" t="s">
        <v>2123</v>
      </c>
      <c r="F2743">
        <v>0.252</v>
      </c>
      <c r="G2743">
        <v>0.252</v>
      </c>
      <c r="H2743">
        <v>1</v>
      </c>
      <c r="J2743" t="s">
        <v>38</v>
      </c>
      <c r="K2743" t="s">
        <v>359</v>
      </c>
      <c r="L2743" t="s">
        <v>480</v>
      </c>
      <c r="M2743" t="s">
        <v>7663</v>
      </c>
      <c r="N2743" t="s">
        <v>8376</v>
      </c>
      <c r="O2743">
        <v>2E-3</v>
      </c>
      <c r="P2743">
        <v>2E-3</v>
      </c>
      <c r="Q2743">
        <v>1</v>
      </c>
    </row>
    <row r="2744" spans="1:17" x14ac:dyDescent="0.2">
      <c r="A2744" t="s">
        <v>498</v>
      </c>
      <c r="B2744" t="s">
        <v>134</v>
      </c>
      <c r="C2744" t="s">
        <v>497</v>
      </c>
      <c r="D2744" t="s">
        <v>54</v>
      </c>
      <c r="E2744" t="s">
        <v>2124</v>
      </c>
      <c r="F2744">
        <v>0.29799999999999999</v>
      </c>
      <c r="G2744">
        <v>0.29799999999999999</v>
      </c>
      <c r="H2744">
        <v>1</v>
      </c>
      <c r="J2744" t="s">
        <v>38</v>
      </c>
      <c r="K2744" t="s">
        <v>359</v>
      </c>
      <c r="L2744" t="s">
        <v>480</v>
      </c>
      <c r="M2744" t="s">
        <v>7663</v>
      </c>
      <c r="N2744" t="s">
        <v>8377</v>
      </c>
      <c r="O2744">
        <v>2E-3</v>
      </c>
      <c r="P2744">
        <v>2E-3</v>
      </c>
      <c r="Q2744">
        <v>1</v>
      </c>
    </row>
    <row r="2745" spans="1:17" x14ac:dyDescent="0.2">
      <c r="A2745" t="s">
        <v>498</v>
      </c>
      <c r="B2745" t="s">
        <v>134</v>
      </c>
      <c r="C2745" t="s">
        <v>497</v>
      </c>
      <c r="D2745" t="s">
        <v>54</v>
      </c>
      <c r="E2745" t="s">
        <v>2125</v>
      </c>
      <c r="F2745">
        <v>0.24099999999999999</v>
      </c>
      <c r="G2745">
        <v>0.24099999999999999</v>
      </c>
      <c r="H2745">
        <v>1</v>
      </c>
      <c r="J2745" t="s">
        <v>38</v>
      </c>
      <c r="K2745" t="s">
        <v>359</v>
      </c>
      <c r="L2745" t="s">
        <v>480</v>
      </c>
      <c r="M2745" t="s">
        <v>7663</v>
      </c>
      <c r="N2745" t="s">
        <v>8368</v>
      </c>
      <c r="O2745">
        <v>6.0000000000000001E-3</v>
      </c>
      <c r="P2745">
        <v>6.0000000000000001E-3</v>
      </c>
      <c r="Q2745">
        <v>1</v>
      </c>
    </row>
    <row r="2746" spans="1:17" x14ac:dyDescent="0.2">
      <c r="A2746" t="s">
        <v>498</v>
      </c>
      <c r="B2746" t="s">
        <v>134</v>
      </c>
      <c r="C2746" t="s">
        <v>497</v>
      </c>
      <c r="D2746" t="s">
        <v>54</v>
      </c>
      <c r="E2746" t="s">
        <v>2126</v>
      </c>
      <c r="F2746">
        <v>0.22700000000000001</v>
      </c>
      <c r="G2746">
        <v>0.22700000000000001</v>
      </c>
      <c r="H2746">
        <v>1</v>
      </c>
      <c r="J2746" t="s">
        <v>38</v>
      </c>
      <c r="K2746" t="s">
        <v>359</v>
      </c>
      <c r="L2746" t="s">
        <v>480</v>
      </c>
      <c r="M2746" t="s">
        <v>7663</v>
      </c>
      <c r="N2746" t="s">
        <v>8369</v>
      </c>
      <c r="O2746">
        <v>3.0000000000000001E-3</v>
      </c>
      <c r="P2746">
        <v>3.0000000000000001E-3</v>
      </c>
      <c r="Q2746">
        <v>1</v>
      </c>
    </row>
    <row r="2747" spans="1:17" x14ac:dyDescent="0.2">
      <c r="A2747" t="s">
        <v>498</v>
      </c>
      <c r="B2747" t="s">
        <v>134</v>
      </c>
      <c r="C2747" t="s">
        <v>497</v>
      </c>
      <c r="D2747" t="s">
        <v>54</v>
      </c>
      <c r="E2747" t="s">
        <v>2127</v>
      </c>
      <c r="F2747">
        <v>0.22700000000000001</v>
      </c>
      <c r="G2747">
        <v>0.22700000000000001</v>
      </c>
      <c r="H2747">
        <v>1</v>
      </c>
      <c r="J2747" t="s">
        <v>38</v>
      </c>
      <c r="K2747" t="s">
        <v>359</v>
      </c>
      <c r="L2747" t="s">
        <v>480</v>
      </c>
      <c r="M2747" t="s">
        <v>7663</v>
      </c>
      <c r="N2747" t="s">
        <v>499</v>
      </c>
      <c r="O2747">
        <v>3.0000000000000001E-3</v>
      </c>
      <c r="P2747">
        <v>3.0000000000000001E-3</v>
      </c>
      <c r="Q2747">
        <v>1</v>
      </c>
    </row>
    <row r="2748" spans="1:17" x14ac:dyDescent="0.2">
      <c r="A2748" t="s">
        <v>498</v>
      </c>
      <c r="B2748" t="s">
        <v>134</v>
      </c>
      <c r="C2748" t="s">
        <v>497</v>
      </c>
      <c r="D2748" t="s">
        <v>54</v>
      </c>
      <c r="E2748" t="s">
        <v>2128</v>
      </c>
      <c r="F2748">
        <v>0.308</v>
      </c>
      <c r="G2748">
        <v>0.308</v>
      </c>
      <c r="H2748">
        <v>1</v>
      </c>
      <c r="J2748" t="s">
        <v>38</v>
      </c>
      <c r="K2748" t="s">
        <v>359</v>
      </c>
      <c r="L2748" t="s">
        <v>480</v>
      </c>
      <c r="M2748" t="s">
        <v>7663</v>
      </c>
      <c r="N2748" t="s">
        <v>500</v>
      </c>
      <c r="O2748">
        <v>0</v>
      </c>
      <c r="P2748">
        <v>0</v>
      </c>
      <c r="Q2748">
        <v>1</v>
      </c>
    </row>
    <row r="2749" spans="1:17" x14ac:dyDescent="0.2">
      <c r="A2749" t="s">
        <v>498</v>
      </c>
      <c r="B2749" t="s">
        <v>134</v>
      </c>
      <c r="C2749" t="s">
        <v>497</v>
      </c>
      <c r="D2749" t="s">
        <v>54</v>
      </c>
      <c r="E2749" t="s">
        <v>2129</v>
      </c>
      <c r="F2749">
        <v>0.22700000000000001</v>
      </c>
      <c r="G2749">
        <v>0.22700000000000001</v>
      </c>
      <c r="H2749">
        <v>1</v>
      </c>
      <c r="J2749" t="s">
        <v>38</v>
      </c>
      <c r="K2749" t="s">
        <v>359</v>
      </c>
      <c r="L2749" t="s">
        <v>480</v>
      </c>
      <c r="M2749" t="s">
        <v>7663</v>
      </c>
      <c r="N2749" t="s">
        <v>8379</v>
      </c>
      <c r="O2749">
        <v>0</v>
      </c>
      <c r="P2749">
        <v>0</v>
      </c>
      <c r="Q2749">
        <v>1</v>
      </c>
    </row>
    <row r="2750" spans="1:17" x14ac:dyDescent="0.2">
      <c r="A2750" t="s">
        <v>498</v>
      </c>
      <c r="B2750" t="s">
        <v>134</v>
      </c>
      <c r="C2750" t="s">
        <v>497</v>
      </c>
      <c r="D2750" t="s">
        <v>54</v>
      </c>
      <c r="E2750" t="s">
        <v>2130</v>
      </c>
      <c r="F2750">
        <v>0.22700000000000001</v>
      </c>
      <c r="G2750">
        <v>0.22700000000000001</v>
      </c>
      <c r="H2750">
        <v>1</v>
      </c>
      <c r="J2750" t="s">
        <v>38</v>
      </c>
      <c r="K2750" t="s">
        <v>359</v>
      </c>
      <c r="L2750" t="s">
        <v>480</v>
      </c>
      <c r="M2750" t="s">
        <v>7663</v>
      </c>
      <c r="N2750" t="s">
        <v>8254</v>
      </c>
      <c r="O2750">
        <v>0</v>
      </c>
      <c r="P2750">
        <v>0</v>
      </c>
      <c r="Q2750">
        <v>1</v>
      </c>
    </row>
    <row r="2751" spans="1:17" x14ac:dyDescent="0.2">
      <c r="A2751" t="s">
        <v>498</v>
      </c>
      <c r="B2751" t="s">
        <v>134</v>
      </c>
      <c r="C2751" t="s">
        <v>497</v>
      </c>
      <c r="D2751" t="s">
        <v>54</v>
      </c>
      <c r="E2751" t="s">
        <v>2131</v>
      </c>
      <c r="F2751">
        <v>0.30199999999999999</v>
      </c>
      <c r="G2751">
        <v>0.30199999999999999</v>
      </c>
      <c r="H2751">
        <v>1</v>
      </c>
      <c r="J2751" t="s">
        <v>38</v>
      </c>
      <c r="K2751" t="s">
        <v>359</v>
      </c>
      <c r="L2751" t="s">
        <v>480</v>
      </c>
      <c r="M2751" t="s">
        <v>7663</v>
      </c>
      <c r="N2751" t="s">
        <v>8672</v>
      </c>
      <c r="O2751">
        <v>3.9E-2</v>
      </c>
      <c r="P2751">
        <v>3.9E-2</v>
      </c>
      <c r="Q2751">
        <v>1</v>
      </c>
    </row>
    <row r="2752" spans="1:17" x14ac:dyDescent="0.2">
      <c r="A2752" t="s">
        <v>498</v>
      </c>
      <c r="B2752" t="s">
        <v>134</v>
      </c>
      <c r="C2752" t="s">
        <v>497</v>
      </c>
      <c r="D2752" t="s">
        <v>54</v>
      </c>
      <c r="E2752" t="s">
        <v>2132</v>
      </c>
      <c r="F2752">
        <v>0.28599999999999998</v>
      </c>
      <c r="G2752">
        <v>0.28599999999999998</v>
      </c>
      <c r="H2752">
        <v>1</v>
      </c>
      <c r="J2752" t="s">
        <v>38</v>
      </c>
      <c r="K2752" t="s">
        <v>359</v>
      </c>
      <c r="L2752" t="s">
        <v>480</v>
      </c>
      <c r="M2752" t="s">
        <v>7663</v>
      </c>
      <c r="N2752" t="s">
        <v>8661</v>
      </c>
      <c r="O2752">
        <v>1.4999999999999999E-2</v>
      </c>
      <c r="P2752">
        <v>1.4999999999999999E-2</v>
      </c>
      <c r="Q2752">
        <v>1</v>
      </c>
    </row>
    <row r="2753" spans="1:17" x14ac:dyDescent="0.2">
      <c r="A2753" t="s">
        <v>498</v>
      </c>
      <c r="B2753" t="s">
        <v>134</v>
      </c>
      <c r="C2753" t="s">
        <v>497</v>
      </c>
      <c r="D2753" t="s">
        <v>54</v>
      </c>
      <c r="E2753" t="s">
        <v>2133</v>
      </c>
      <c r="F2753">
        <v>0.246</v>
      </c>
      <c r="G2753">
        <v>0.246</v>
      </c>
      <c r="H2753">
        <v>1</v>
      </c>
      <c r="J2753" t="s">
        <v>38</v>
      </c>
      <c r="K2753" t="s">
        <v>359</v>
      </c>
      <c r="L2753" t="s">
        <v>480</v>
      </c>
      <c r="M2753" t="s">
        <v>7663</v>
      </c>
      <c r="N2753" t="s">
        <v>8660</v>
      </c>
      <c r="O2753">
        <v>0</v>
      </c>
      <c r="P2753">
        <v>0</v>
      </c>
      <c r="Q2753">
        <v>1</v>
      </c>
    </row>
    <row r="2754" spans="1:17" x14ac:dyDescent="0.2">
      <c r="A2754" t="s">
        <v>498</v>
      </c>
      <c r="B2754" t="s">
        <v>134</v>
      </c>
      <c r="C2754" t="s">
        <v>497</v>
      </c>
      <c r="D2754" t="s">
        <v>54</v>
      </c>
      <c r="E2754" t="s">
        <v>2134</v>
      </c>
      <c r="F2754">
        <v>0.22700000000000001</v>
      </c>
      <c r="G2754">
        <v>0.22700000000000001</v>
      </c>
      <c r="H2754">
        <v>1</v>
      </c>
      <c r="J2754" t="s">
        <v>38</v>
      </c>
      <c r="K2754" t="s">
        <v>359</v>
      </c>
      <c r="L2754" t="s">
        <v>480</v>
      </c>
      <c r="M2754" t="s">
        <v>7663</v>
      </c>
      <c r="N2754" t="s">
        <v>8659</v>
      </c>
      <c r="O2754">
        <v>1E-3</v>
      </c>
      <c r="P2754">
        <v>1E-3</v>
      </c>
      <c r="Q2754">
        <v>1</v>
      </c>
    </row>
    <row r="2755" spans="1:17" x14ac:dyDescent="0.2">
      <c r="A2755" t="s">
        <v>498</v>
      </c>
      <c r="B2755" t="s">
        <v>134</v>
      </c>
      <c r="C2755" t="s">
        <v>497</v>
      </c>
      <c r="D2755" t="s">
        <v>54</v>
      </c>
      <c r="E2755" t="s">
        <v>2135</v>
      </c>
      <c r="F2755">
        <v>0.22900000000000001</v>
      </c>
      <c r="G2755">
        <v>0.22900000000000001</v>
      </c>
      <c r="H2755">
        <v>1</v>
      </c>
      <c r="J2755" t="s">
        <v>38</v>
      </c>
      <c r="K2755" t="s">
        <v>359</v>
      </c>
      <c r="L2755" t="s">
        <v>480</v>
      </c>
      <c r="M2755" t="s">
        <v>7663</v>
      </c>
      <c r="N2755" t="s">
        <v>8658</v>
      </c>
      <c r="O2755">
        <v>2E-3</v>
      </c>
      <c r="P2755">
        <v>2E-3</v>
      </c>
      <c r="Q2755">
        <v>1</v>
      </c>
    </row>
    <row r="2756" spans="1:17" x14ac:dyDescent="0.2">
      <c r="A2756" t="s">
        <v>498</v>
      </c>
      <c r="B2756" t="s">
        <v>134</v>
      </c>
      <c r="C2756" t="s">
        <v>497</v>
      </c>
      <c r="D2756" t="s">
        <v>54</v>
      </c>
      <c r="E2756" t="s">
        <v>2136</v>
      </c>
      <c r="F2756">
        <v>0.3</v>
      </c>
      <c r="G2756">
        <v>0.3</v>
      </c>
      <c r="H2756">
        <v>1</v>
      </c>
      <c r="J2756" t="s">
        <v>38</v>
      </c>
      <c r="K2756" t="s">
        <v>359</v>
      </c>
      <c r="L2756" t="s">
        <v>480</v>
      </c>
      <c r="M2756" t="s">
        <v>7663</v>
      </c>
      <c r="N2756" t="s">
        <v>8656</v>
      </c>
      <c r="O2756">
        <v>1E-3</v>
      </c>
      <c r="P2756">
        <v>1E-3</v>
      </c>
      <c r="Q2756">
        <v>1</v>
      </c>
    </row>
    <row r="2757" spans="1:17" x14ac:dyDescent="0.2">
      <c r="A2757" t="s">
        <v>498</v>
      </c>
      <c r="B2757" t="s">
        <v>134</v>
      </c>
      <c r="C2757" t="s">
        <v>497</v>
      </c>
      <c r="D2757" t="s">
        <v>54</v>
      </c>
      <c r="E2757" t="s">
        <v>2137</v>
      </c>
      <c r="F2757">
        <v>0.24199999999999999</v>
      </c>
      <c r="G2757">
        <v>0.24199999999999999</v>
      </c>
      <c r="H2757">
        <v>1</v>
      </c>
      <c r="J2757" t="s">
        <v>38</v>
      </c>
      <c r="K2757" t="s">
        <v>359</v>
      </c>
      <c r="L2757" t="s">
        <v>480</v>
      </c>
      <c r="M2757" t="s">
        <v>7663</v>
      </c>
      <c r="N2757" t="s">
        <v>8657</v>
      </c>
      <c r="O2757">
        <v>3.0000000000000001E-3</v>
      </c>
      <c r="P2757">
        <v>3.0000000000000001E-3</v>
      </c>
      <c r="Q2757">
        <v>1</v>
      </c>
    </row>
    <row r="2758" spans="1:17" x14ac:dyDescent="0.2">
      <c r="A2758" t="s">
        <v>498</v>
      </c>
      <c r="B2758" t="s">
        <v>134</v>
      </c>
      <c r="C2758" t="s">
        <v>497</v>
      </c>
      <c r="D2758" t="s">
        <v>54</v>
      </c>
      <c r="E2758" t="s">
        <v>2138</v>
      </c>
      <c r="F2758">
        <v>0.23699999999999999</v>
      </c>
      <c r="G2758">
        <v>0.23699999999999999</v>
      </c>
      <c r="H2758">
        <v>1</v>
      </c>
      <c r="J2758" t="s">
        <v>38</v>
      </c>
      <c r="K2758" t="s">
        <v>359</v>
      </c>
      <c r="L2758" t="s">
        <v>480</v>
      </c>
      <c r="M2758" t="s">
        <v>7663</v>
      </c>
      <c r="N2758" t="s">
        <v>9119</v>
      </c>
      <c r="O2758">
        <v>4.0000000000000001E-3</v>
      </c>
      <c r="P2758">
        <v>4.0000000000000001E-3</v>
      </c>
      <c r="Q2758">
        <v>1</v>
      </c>
    </row>
    <row r="2759" spans="1:17" x14ac:dyDescent="0.2">
      <c r="A2759" t="s">
        <v>498</v>
      </c>
      <c r="B2759" t="s">
        <v>134</v>
      </c>
      <c r="C2759" t="s">
        <v>497</v>
      </c>
      <c r="D2759" t="s">
        <v>54</v>
      </c>
      <c r="E2759" t="s">
        <v>2139</v>
      </c>
      <c r="F2759">
        <v>0.36599999999999999</v>
      </c>
      <c r="G2759">
        <v>0.36599999999999999</v>
      </c>
      <c r="H2759">
        <v>1</v>
      </c>
      <c r="J2759" t="s">
        <v>38</v>
      </c>
      <c r="K2759" t="s">
        <v>359</v>
      </c>
      <c r="L2759" t="s">
        <v>480</v>
      </c>
      <c r="M2759" t="s">
        <v>7663</v>
      </c>
      <c r="N2759" t="s">
        <v>9120</v>
      </c>
      <c r="O2759">
        <v>8.0000000000000002E-3</v>
      </c>
      <c r="P2759">
        <v>8.0000000000000002E-3</v>
      </c>
      <c r="Q2759">
        <v>1</v>
      </c>
    </row>
    <row r="2760" spans="1:17" x14ac:dyDescent="0.2">
      <c r="A2760" t="s">
        <v>498</v>
      </c>
      <c r="B2760" t="s">
        <v>134</v>
      </c>
      <c r="C2760" t="s">
        <v>497</v>
      </c>
      <c r="D2760" t="s">
        <v>54</v>
      </c>
      <c r="E2760" t="s">
        <v>2140</v>
      </c>
      <c r="F2760">
        <v>0.29699999999999999</v>
      </c>
      <c r="G2760">
        <v>0.29699999999999999</v>
      </c>
      <c r="H2760">
        <v>1</v>
      </c>
      <c r="J2760" t="s">
        <v>38</v>
      </c>
      <c r="K2760" t="s">
        <v>359</v>
      </c>
      <c r="L2760" t="s">
        <v>480</v>
      </c>
      <c r="M2760" t="s">
        <v>7663</v>
      </c>
      <c r="N2760" t="s">
        <v>9100</v>
      </c>
      <c r="O2760">
        <v>4.0000000000000001E-3</v>
      </c>
      <c r="P2760">
        <v>4.0000000000000001E-3</v>
      </c>
      <c r="Q2760">
        <v>1</v>
      </c>
    </row>
    <row r="2761" spans="1:17" x14ac:dyDescent="0.2">
      <c r="A2761" t="s">
        <v>498</v>
      </c>
      <c r="B2761" t="s">
        <v>134</v>
      </c>
      <c r="C2761" t="s">
        <v>497</v>
      </c>
      <c r="D2761" t="s">
        <v>54</v>
      </c>
      <c r="E2761" t="s">
        <v>2141</v>
      </c>
      <c r="F2761">
        <v>0.23300000000000001</v>
      </c>
      <c r="G2761">
        <v>0.23300000000000001</v>
      </c>
      <c r="H2761">
        <v>1</v>
      </c>
      <c r="J2761" t="s">
        <v>38</v>
      </c>
      <c r="K2761" t="s">
        <v>359</v>
      </c>
      <c r="L2761" t="s">
        <v>480</v>
      </c>
      <c r="M2761" t="s">
        <v>7663</v>
      </c>
      <c r="N2761" t="s">
        <v>9101</v>
      </c>
      <c r="O2761">
        <v>2E-3</v>
      </c>
      <c r="P2761">
        <v>2E-3</v>
      </c>
      <c r="Q2761">
        <v>1</v>
      </c>
    </row>
    <row r="2762" spans="1:17" x14ac:dyDescent="0.2">
      <c r="A2762" t="s">
        <v>498</v>
      </c>
      <c r="B2762" t="s">
        <v>134</v>
      </c>
      <c r="C2762" t="s">
        <v>497</v>
      </c>
      <c r="D2762" t="s">
        <v>54</v>
      </c>
      <c r="E2762" t="s">
        <v>2142</v>
      </c>
      <c r="F2762">
        <v>0.22700000000000001</v>
      </c>
      <c r="G2762">
        <v>0.22700000000000001</v>
      </c>
      <c r="H2762">
        <v>1</v>
      </c>
      <c r="J2762" t="s">
        <v>38</v>
      </c>
      <c r="K2762" t="s">
        <v>359</v>
      </c>
      <c r="L2762" t="s">
        <v>480</v>
      </c>
      <c r="M2762" t="s">
        <v>7663</v>
      </c>
      <c r="N2762" t="s">
        <v>9102</v>
      </c>
      <c r="O2762">
        <v>1E-3</v>
      </c>
      <c r="P2762">
        <v>1E-3</v>
      </c>
      <c r="Q2762">
        <v>1</v>
      </c>
    </row>
    <row r="2763" spans="1:17" x14ac:dyDescent="0.2">
      <c r="A2763" t="s">
        <v>498</v>
      </c>
      <c r="B2763" t="s">
        <v>134</v>
      </c>
      <c r="C2763" t="s">
        <v>497</v>
      </c>
      <c r="D2763" t="s">
        <v>54</v>
      </c>
      <c r="E2763" t="s">
        <v>2143</v>
      </c>
      <c r="F2763">
        <v>0.245</v>
      </c>
      <c r="G2763">
        <v>0.245</v>
      </c>
      <c r="H2763">
        <v>1</v>
      </c>
      <c r="J2763" t="s">
        <v>38</v>
      </c>
      <c r="K2763" t="s">
        <v>359</v>
      </c>
      <c r="L2763" t="s">
        <v>480</v>
      </c>
      <c r="M2763" t="s">
        <v>7663</v>
      </c>
      <c r="N2763" t="s">
        <v>9103</v>
      </c>
      <c r="O2763">
        <v>0</v>
      </c>
      <c r="P2763">
        <v>0</v>
      </c>
      <c r="Q2763">
        <v>1</v>
      </c>
    </row>
    <row r="2764" spans="1:17" x14ac:dyDescent="0.2">
      <c r="A2764" t="s">
        <v>498</v>
      </c>
      <c r="B2764" t="s">
        <v>134</v>
      </c>
      <c r="C2764" t="s">
        <v>497</v>
      </c>
      <c r="D2764" t="s">
        <v>54</v>
      </c>
      <c r="E2764" t="s">
        <v>2144</v>
      </c>
      <c r="F2764">
        <v>0.32</v>
      </c>
      <c r="G2764">
        <v>0.32</v>
      </c>
      <c r="H2764">
        <v>1</v>
      </c>
      <c r="J2764" t="s">
        <v>38</v>
      </c>
      <c r="K2764" t="s">
        <v>359</v>
      </c>
      <c r="L2764" t="s">
        <v>480</v>
      </c>
      <c r="M2764" t="s">
        <v>7663</v>
      </c>
      <c r="N2764" t="s">
        <v>9104</v>
      </c>
      <c r="O2764">
        <v>0</v>
      </c>
      <c r="P2764">
        <v>0</v>
      </c>
      <c r="Q2764">
        <v>1</v>
      </c>
    </row>
    <row r="2765" spans="1:17" x14ac:dyDescent="0.2">
      <c r="A2765" t="s">
        <v>498</v>
      </c>
      <c r="B2765" t="s">
        <v>134</v>
      </c>
      <c r="C2765" t="s">
        <v>497</v>
      </c>
      <c r="D2765" t="s">
        <v>54</v>
      </c>
      <c r="E2765" t="s">
        <v>2145</v>
      </c>
      <c r="F2765">
        <v>0.22700000000000001</v>
      </c>
      <c r="G2765">
        <v>0.22700000000000001</v>
      </c>
      <c r="H2765">
        <v>1</v>
      </c>
      <c r="J2765" t="s">
        <v>38</v>
      </c>
      <c r="K2765" t="s">
        <v>359</v>
      </c>
      <c r="L2765" t="s">
        <v>480</v>
      </c>
      <c r="M2765" t="s">
        <v>7663</v>
      </c>
      <c r="N2765" t="s">
        <v>8981</v>
      </c>
      <c r="O2765">
        <v>0</v>
      </c>
      <c r="P2765">
        <v>0</v>
      </c>
      <c r="Q2765">
        <v>1</v>
      </c>
    </row>
    <row r="2766" spans="1:17" x14ac:dyDescent="0.2">
      <c r="A2766" t="s">
        <v>498</v>
      </c>
      <c r="B2766" t="s">
        <v>134</v>
      </c>
      <c r="C2766" t="s">
        <v>497</v>
      </c>
      <c r="D2766" t="s">
        <v>54</v>
      </c>
      <c r="E2766" t="s">
        <v>2146</v>
      </c>
      <c r="F2766">
        <v>0.22700000000000001</v>
      </c>
      <c r="G2766">
        <v>0.22700000000000001</v>
      </c>
      <c r="H2766">
        <v>1</v>
      </c>
      <c r="J2766" t="s">
        <v>38</v>
      </c>
      <c r="K2766" t="s">
        <v>359</v>
      </c>
      <c r="L2766" t="s">
        <v>480</v>
      </c>
      <c r="M2766" t="s">
        <v>7663</v>
      </c>
      <c r="N2766" t="s">
        <v>9106</v>
      </c>
      <c r="O2766">
        <v>4.2999999999999997E-2</v>
      </c>
      <c r="P2766">
        <v>4.2999999999999997E-2</v>
      </c>
      <c r="Q2766">
        <v>1</v>
      </c>
    </row>
    <row r="2767" spans="1:17" x14ac:dyDescent="0.2">
      <c r="A2767" t="s">
        <v>498</v>
      </c>
      <c r="B2767" t="s">
        <v>134</v>
      </c>
      <c r="C2767" t="s">
        <v>497</v>
      </c>
      <c r="D2767" t="s">
        <v>54</v>
      </c>
      <c r="E2767" t="s">
        <v>2147</v>
      </c>
      <c r="F2767">
        <v>0.23</v>
      </c>
      <c r="G2767">
        <v>0.23</v>
      </c>
      <c r="H2767">
        <v>1</v>
      </c>
      <c r="J2767" t="s">
        <v>38</v>
      </c>
      <c r="K2767" t="s">
        <v>359</v>
      </c>
      <c r="L2767" t="s">
        <v>480</v>
      </c>
      <c r="M2767" t="s">
        <v>7663</v>
      </c>
      <c r="N2767" t="s">
        <v>9107</v>
      </c>
      <c r="O2767">
        <v>1.2999999999999999E-2</v>
      </c>
      <c r="P2767">
        <v>1.2999999999999999E-2</v>
      </c>
      <c r="Q2767">
        <v>1</v>
      </c>
    </row>
    <row r="2768" spans="1:17" x14ac:dyDescent="0.2">
      <c r="A2768" t="s">
        <v>498</v>
      </c>
      <c r="B2768" t="s">
        <v>134</v>
      </c>
      <c r="C2768" t="s">
        <v>497</v>
      </c>
      <c r="D2768" t="s">
        <v>54</v>
      </c>
      <c r="E2768" t="s">
        <v>2148</v>
      </c>
      <c r="F2768">
        <v>0.28599999999999998</v>
      </c>
      <c r="G2768">
        <v>0.28599999999999998</v>
      </c>
      <c r="H2768">
        <v>1</v>
      </c>
      <c r="J2768" t="s">
        <v>38</v>
      </c>
      <c r="K2768" t="s">
        <v>359</v>
      </c>
      <c r="L2768" t="s">
        <v>480</v>
      </c>
      <c r="M2768" t="s">
        <v>7663</v>
      </c>
      <c r="N2768" t="s">
        <v>9108</v>
      </c>
      <c r="O2768">
        <v>1E-3</v>
      </c>
      <c r="P2768">
        <v>1E-3</v>
      </c>
      <c r="Q2768">
        <v>1</v>
      </c>
    </row>
    <row r="2769" spans="1:17" x14ac:dyDescent="0.2">
      <c r="A2769" t="s">
        <v>498</v>
      </c>
      <c r="B2769" t="s">
        <v>134</v>
      </c>
      <c r="C2769" t="s">
        <v>497</v>
      </c>
      <c r="D2769" t="s">
        <v>54</v>
      </c>
      <c r="E2769" t="s">
        <v>2149</v>
      </c>
      <c r="F2769">
        <v>0.23300000000000001</v>
      </c>
      <c r="G2769">
        <v>0.23300000000000001</v>
      </c>
      <c r="H2769">
        <v>1</v>
      </c>
      <c r="J2769" t="s">
        <v>38</v>
      </c>
      <c r="K2769" t="s">
        <v>359</v>
      </c>
      <c r="L2769" t="s">
        <v>480</v>
      </c>
      <c r="M2769" t="s">
        <v>7663</v>
      </c>
      <c r="N2769" t="s">
        <v>9109</v>
      </c>
      <c r="O2769">
        <v>0</v>
      </c>
      <c r="P2769">
        <v>0</v>
      </c>
      <c r="Q2769">
        <v>1</v>
      </c>
    </row>
    <row r="2770" spans="1:17" x14ac:dyDescent="0.2">
      <c r="A2770" t="s">
        <v>498</v>
      </c>
      <c r="B2770" t="s">
        <v>134</v>
      </c>
      <c r="C2770" t="s">
        <v>497</v>
      </c>
      <c r="D2770" t="s">
        <v>54</v>
      </c>
      <c r="E2770" t="s">
        <v>2150</v>
      </c>
      <c r="F2770">
        <v>0.22500000000000001</v>
      </c>
      <c r="G2770">
        <v>0.22500000000000001</v>
      </c>
      <c r="H2770">
        <v>1</v>
      </c>
      <c r="J2770" t="s">
        <v>38</v>
      </c>
      <c r="K2770" t="s">
        <v>359</v>
      </c>
      <c r="L2770" t="s">
        <v>480</v>
      </c>
      <c r="M2770" t="s">
        <v>7663</v>
      </c>
      <c r="N2770" t="s">
        <v>9123</v>
      </c>
      <c r="O2770">
        <v>5.0000000000000001E-3</v>
      </c>
      <c r="P2770">
        <v>5.0000000000000001E-3</v>
      </c>
      <c r="Q2770">
        <v>1</v>
      </c>
    </row>
    <row r="2771" spans="1:17" x14ac:dyDescent="0.2">
      <c r="A2771" t="s">
        <v>498</v>
      </c>
      <c r="B2771" t="s">
        <v>134</v>
      </c>
      <c r="C2771" t="s">
        <v>497</v>
      </c>
      <c r="D2771" t="s">
        <v>54</v>
      </c>
      <c r="E2771" t="s">
        <v>2151</v>
      </c>
      <c r="F2771">
        <v>0.22700000000000001</v>
      </c>
      <c r="G2771">
        <v>0.22700000000000001</v>
      </c>
      <c r="H2771">
        <v>1</v>
      </c>
      <c r="J2771" t="s">
        <v>38</v>
      </c>
      <c r="K2771" t="s">
        <v>359</v>
      </c>
      <c r="L2771" t="s">
        <v>480</v>
      </c>
      <c r="M2771" t="s">
        <v>7663</v>
      </c>
      <c r="N2771" t="s">
        <v>9110</v>
      </c>
      <c r="O2771">
        <v>4.0000000000000001E-3</v>
      </c>
      <c r="P2771">
        <v>4.0000000000000001E-3</v>
      </c>
      <c r="Q2771">
        <v>1</v>
      </c>
    </row>
    <row r="2772" spans="1:17" x14ac:dyDescent="0.2">
      <c r="A2772" t="s">
        <v>498</v>
      </c>
      <c r="B2772" t="s">
        <v>134</v>
      </c>
      <c r="C2772" t="s">
        <v>497</v>
      </c>
      <c r="D2772" t="s">
        <v>54</v>
      </c>
      <c r="E2772" t="s">
        <v>2152</v>
      </c>
      <c r="F2772">
        <v>0.30099999999999999</v>
      </c>
      <c r="G2772">
        <v>0.30099999999999999</v>
      </c>
      <c r="H2772">
        <v>1</v>
      </c>
      <c r="J2772" t="s">
        <v>38</v>
      </c>
      <c r="K2772" t="s">
        <v>359</v>
      </c>
      <c r="L2772" t="s">
        <v>480</v>
      </c>
      <c r="M2772" t="s">
        <v>7663</v>
      </c>
      <c r="N2772" t="s">
        <v>9111</v>
      </c>
      <c r="O2772">
        <v>2E-3</v>
      </c>
      <c r="P2772">
        <v>2E-3</v>
      </c>
      <c r="Q2772">
        <v>1</v>
      </c>
    </row>
    <row r="2773" spans="1:17" x14ac:dyDescent="0.2">
      <c r="A2773" t="s">
        <v>498</v>
      </c>
      <c r="B2773" t="s">
        <v>134</v>
      </c>
      <c r="C2773" t="s">
        <v>497</v>
      </c>
      <c r="D2773" t="s">
        <v>54</v>
      </c>
      <c r="E2773" t="s">
        <v>2153</v>
      </c>
      <c r="F2773">
        <v>0.253</v>
      </c>
      <c r="G2773">
        <v>0.253</v>
      </c>
      <c r="H2773">
        <v>1</v>
      </c>
      <c r="J2773" t="s">
        <v>38</v>
      </c>
      <c r="K2773" t="s">
        <v>359</v>
      </c>
      <c r="L2773" t="s">
        <v>480</v>
      </c>
      <c r="M2773" t="s">
        <v>7663</v>
      </c>
      <c r="N2773" t="s">
        <v>9112</v>
      </c>
      <c r="O2773">
        <v>4.0000000000000001E-3</v>
      </c>
      <c r="P2773">
        <v>4.0000000000000001E-3</v>
      </c>
      <c r="Q2773">
        <v>1</v>
      </c>
    </row>
    <row r="2774" spans="1:17" x14ac:dyDescent="0.2">
      <c r="A2774" t="s">
        <v>498</v>
      </c>
      <c r="B2774" t="s">
        <v>134</v>
      </c>
      <c r="C2774" t="s">
        <v>497</v>
      </c>
      <c r="D2774" t="s">
        <v>54</v>
      </c>
      <c r="E2774" t="s">
        <v>2154</v>
      </c>
      <c r="F2774">
        <v>0.24199999999999999</v>
      </c>
      <c r="G2774">
        <v>0.24199999999999999</v>
      </c>
      <c r="H2774">
        <v>1</v>
      </c>
      <c r="J2774" t="s">
        <v>38</v>
      </c>
      <c r="K2774" t="s">
        <v>359</v>
      </c>
      <c r="L2774" t="s">
        <v>480</v>
      </c>
      <c r="M2774" t="s">
        <v>7663</v>
      </c>
      <c r="N2774" t="s">
        <v>9113</v>
      </c>
      <c r="O2774">
        <v>6.0000000000000001E-3</v>
      </c>
      <c r="P2774">
        <v>6.0000000000000001E-3</v>
      </c>
      <c r="Q2774">
        <v>1</v>
      </c>
    </row>
    <row r="2775" spans="1:17" x14ac:dyDescent="0.2">
      <c r="A2775" t="s">
        <v>498</v>
      </c>
      <c r="B2775" t="s">
        <v>134</v>
      </c>
      <c r="C2775" t="s">
        <v>497</v>
      </c>
      <c r="D2775" t="s">
        <v>54</v>
      </c>
      <c r="E2775" t="s">
        <v>2155</v>
      </c>
      <c r="F2775">
        <v>0.34200000000000003</v>
      </c>
      <c r="G2775">
        <v>0.34200000000000003</v>
      </c>
      <c r="H2775">
        <v>1</v>
      </c>
      <c r="J2775" t="s">
        <v>38</v>
      </c>
      <c r="K2775" t="s">
        <v>359</v>
      </c>
      <c r="L2775" t="s">
        <v>480</v>
      </c>
      <c r="M2775" t="s">
        <v>7663</v>
      </c>
      <c r="N2775" t="s">
        <v>9126</v>
      </c>
      <c r="O2775">
        <v>1.2E-2</v>
      </c>
      <c r="P2775">
        <v>1.2E-2</v>
      </c>
      <c r="Q2775">
        <v>1</v>
      </c>
    </row>
    <row r="2776" spans="1:17" x14ac:dyDescent="0.2">
      <c r="A2776" t="s">
        <v>498</v>
      </c>
      <c r="B2776" t="s">
        <v>134</v>
      </c>
      <c r="C2776" t="s">
        <v>497</v>
      </c>
      <c r="D2776" t="s">
        <v>54</v>
      </c>
      <c r="E2776" t="s">
        <v>2156</v>
      </c>
      <c r="F2776">
        <v>0.3</v>
      </c>
      <c r="G2776">
        <v>0.3</v>
      </c>
      <c r="H2776">
        <v>1</v>
      </c>
      <c r="J2776" t="s">
        <v>38</v>
      </c>
      <c r="K2776" t="s">
        <v>359</v>
      </c>
      <c r="L2776" t="s">
        <v>480</v>
      </c>
      <c r="M2776" t="s">
        <v>7663</v>
      </c>
      <c r="N2776" t="s">
        <v>9115</v>
      </c>
      <c r="O2776">
        <v>6.0000000000000001E-3</v>
      </c>
      <c r="P2776">
        <v>6.0000000000000001E-3</v>
      </c>
      <c r="Q2776">
        <v>1</v>
      </c>
    </row>
    <row r="2777" spans="1:17" x14ac:dyDescent="0.2">
      <c r="A2777" t="s">
        <v>498</v>
      </c>
      <c r="B2777" t="s">
        <v>134</v>
      </c>
      <c r="C2777" t="s">
        <v>497</v>
      </c>
      <c r="D2777" t="s">
        <v>54</v>
      </c>
      <c r="E2777" t="s">
        <v>2157</v>
      </c>
      <c r="F2777">
        <v>0.23300000000000001</v>
      </c>
      <c r="G2777">
        <v>0.23300000000000001</v>
      </c>
      <c r="H2777">
        <v>1</v>
      </c>
      <c r="J2777" t="s">
        <v>38</v>
      </c>
      <c r="K2777" t="s">
        <v>359</v>
      </c>
      <c r="L2777" t="s">
        <v>480</v>
      </c>
      <c r="M2777" t="s">
        <v>7663</v>
      </c>
      <c r="N2777" t="s">
        <v>9116</v>
      </c>
      <c r="O2777">
        <v>1E-3</v>
      </c>
      <c r="P2777">
        <v>1E-3</v>
      </c>
      <c r="Q2777">
        <v>1</v>
      </c>
    </row>
    <row r="2778" spans="1:17" x14ac:dyDescent="0.2">
      <c r="A2778" t="s">
        <v>498</v>
      </c>
      <c r="B2778" t="s">
        <v>134</v>
      </c>
      <c r="C2778" t="s">
        <v>497</v>
      </c>
      <c r="D2778" t="s">
        <v>54</v>
      </c>
      <c r="E2778" t="s">
        <v>2158</v>
      </c>
      <c r="F2778">
        <v>0.221</v>
      </c>
      <c r="G2778">
        <v>0.221</v>
      </c>
      <c r="H2778">
        <v>1</v>
      </c>
      <c r="J2778" t="s">
        <v>38</v>
      </c>
      <c r="K2778" t="s">
        <v>359</v>
      </c>
      <c r="L2778" t="s">
        <v>480</v>
      </c>
      <c r="M2778" t="s">
        <v>7663</v>
      </c>
      <c r="N2778" t="s">
        <v>9117</v>
      </c>
      <c r="O2778">
        <v>1E-3</v>
      </c>
      <c r="P2778">
        <v>1E-3</v>
      </c>
      <c r="Q2778">
        <v>1</v>
      </c>
    </row>
    <row r="2779" spans="1:17" x14ac:dyDescent="0.2">
      <c r="A2779" t="s">
        <v>498</v>
      </c>
      <c r="B2779" t="s">
        <v>134</v>
      </c>
      <c r="C2779" t="s">
        <v>497</v>
      </c>
      <c r="D2779" t="s">
        <v>54</v>
      </c>
      <c r="E2779" t="s">
        <v>2159</v>
      </c>
      <c r="F2779">
        <v>0.222</v>
      </c>
      <c r="G2779">
        <v>0.222</v>
      </c>
      <c r="H2779">
        <v>1</v>
      </c>
      <c r="J2779" t="s">
        <v>38</v>
      </c>
      <c r="K2779" t="s">
        <v>359</v>
      </c>
      <c r="L2779" t="s">
        <v>480</v>
      </c>
      <c r="M2779" t="s">
        <v>7663</v>
      </c>
      <c r="N2779" t="s">
        <v>9118</v>
      </c>
      <c r="O2779">
        <v>0</v>
      </c>
      <c r="P2779">
        <v>0</v>
      </c>
      <c r="Q2779">
        <v>1</v>
      </c>
    </row>
    <row r="2780" spans="1:17" x14ac:dyDescent="0.2">
      <c r="A2780" t="s">
        <v>498</v>
      </c>
      <c r="B2780" t="s">
        <v>134</v>
      </c>
      <c r="C2780" t="s">
        <v>497</v>
      </c>
      <c r="D2780" t="s">
        <v>54</v>
      </c>
      <c r="E2780" t="s">
        <v>2160</v>
      </c>
      <c r="F2780">
        <v>0.23899999999999999</v>
      </c>
      <c r="G2780">
        <v>0.23899999999999999</v>
      </c>
      <c r="H2780">
        <v>1</v>
      </c>
      <c r="J2780" t="s">
        <v>38</v>
      </c>
      <c r="K2780" t="s">
        <v>359</v>
      </c>
      <c r="L2780" t="s">
        <v>480</v>
      </c>
      <c r="M2780" t="s">
        <v>7663</v>
      </c>
      <c r="N2780" t="s">
        <v>8982</v>
      </c>
      <c r="O2780">
        <v>0</v>
      </c>
      <c r="P2780">
        <v>0</v>
      </c>
      <c r="Q2780">
        <v>1</v>
      </c>
    </row>
    <row r="2781" spans="1:17" x14ac:dyDescent="0.2">
      <c r="A2781" t="s">
        <v>498</v>
      </c>
      <c r="B2781" t="s">
        <v>134</v>
      </c>
      <c r="C2781" t="s">
        <v>497</v>
      </c>
      <c r="D2781" t="s">
        <v>54</v>
      </c>
      <c r="E2781" t="s">
        <v>2161</v>
      </c>
      <c r="F2781">
        <v>0.22700000000000001</v>
      </c>
      <c r="G2781">
        <v>0.22700000000000001</v>
      </c>
      <c r="H2781">
        <v>1</v>
      </c>
      <c r="J2781" t="s">
        <v>38</v>
      </c>
      <c r="K2781" t="s">
        <v>359</v>
      </c>
      <c r="L2781" t="s">
        <v>480</v>
      </c>
      <c r="M2781" t="s">
        <v>7663</v>
      </c>
      <c r="N2781" t="s">
        <v>8987</v>
      </c>
      <c r="O2781">
        <v>1.2E-2</v>
      </c>
      <c r="P2781">
        <v>1.2E-2</v>
      </c>
      <c r="Q2781">
        <v>1</v>
      </c>
    </row>
    <row r="2782" spans="1:17" x14ac:dyDescent="0.2">
      <c r="A2782" t="s">
        <v>498</v>
      </c>
      <c r="B2782" t="s">
        <v>134</v>
      </c>
      <c r="C2782" t="s">
        <v>497</v>
      </c>
      <c r="D2782" t="s">
        <v>54</v>
      </c>
      <c r="E2782" t="s">
        <v>2162</v>
      </c>
      <c r="F2782">
        <v>0.22700000000000001</v>
      </c>
      <c r="G2782">
        <v>0.22700000000000001</v>
      </c>
      <c r="H2782">
        <v>1</v>
      </c>
      <c r="J2782" t="s">
        <v>38</v>
      </c>
      <c r="K2782" t="s">
        <v>359</v>
      </c>
      <c r="L2782" t="s">
        <v>480</v>
      </c>
      <c r="M2782" t="s">
        <v>7663</v>
      </c>
      <c r="N2782" t="s">
        <v>9134</v>
      </c>
      <c r="O2782">
        <v>1.9E-2</v>
      </c>
      <c r="P2782">
        <v>1.9E-2</v>
      </c>
      <c r="Q2782">
        <v>1</v>
      </c>
    </row>
    <row r="2783" spans="1:17" x14ac:dyDescent="0.2">
      <c r="A2783" t="s">
        <v>498</v>
      </c>
      <c r="B2783" t="s">
        <v>134</v>
      </c>
      <c r="C2783" t="s">
        <v>497</v>
      </c>
      <c r="D2783" t="s">
        <v>54</v>
      </c>
      <c r="E2783" t="s">
        <v>2163</v>
      </c>
      <c r="F2783">
        <v>0.30199999999999999</v>
      </c>
      <c r="G2783">
        <v>0.30199999999999999</v>
      </c>
      <c r="H2783">
        <v>1</v>
      </c>
      <c r="J2783" t="s">
        <v>38</v>
      </c>
      <c r="K2783" t="s">
        <v>359</v>
      </c>
      <c r="L2783" t="s">
        <v>480</v>
      </c>
      <c r="M2783" t="s">
        <v>7663</v>
      </c>
      <c r="N2783" t="s">
        <v>501</v>
      </c>
      <c r="O2783">
        <v>0</v>
      </c>
      <c r="P2783">
        <v>0</v>
      </c>
      <c r="Q2783">
        <v>1</v>
      </c>
    </row>
    <row r="2784" spans="1:17" x14ac:dyDescent="0.2">
      <c r="A2784" t="s">
        <v>498</v>
      </c>
      <c r="B2784" t="s">
        <v>134</v>
      </c>
      <c r="C2784" t="s">
        <v>497</v>
      </c>
      <c r="D2784" t="s">
        <v>54</v>
      </c>
      <c r="E2784" t="s">
        <v>2164</v>
      </c>
      <c r="F2784">
        <v>0.23200000000000001</v>
      </c>
      <c r="G2784">
        <v>0.23200000000000001</v>
      </c>
      <c r="H2784">
        <v>1</v>
      </c>
      <c r="J2784" t="s">
        <v>38</v>
      </c>
      <c r="K2784" t="s">
        <v>374</v>
      </c>
      <c r="L2784" t="s">
        <v>480</v>
      </c>
      <c r="M2784" t="s">
        <v>7663</v>
      </c>
      <c r="N2784" t="s">
        <v>8249</v>
      </c>
      <c r="O2784">
        <v>1E-3</v>
      </c>
      <c r="P2784">
        <v>1E-3</v>
      </c>
      <c r="Q2784">
        <v>1</v>
      </c>
    </row>
    <row r="2785" spans="1:17" x14ac:dyDescent="0.2">
      <c r="A2785" t="s">
        <v>498</v>
      </c>
      <c r="B2785" t="s">
        <v>134</v>
      </c>
      <c r="C2785" t="s">
        <v>497</v>
      </c>
      <c r="D2785" t="s">
        <v>54</v>
      </c>
      <c r="E2785" t="s">
        <v>2165</v>
      </c>
      <c r="F2785">
        <v>0.22700000000000001</v>
      </c>
      <c r="G2785">
        <v>0.22700000000000001</v>
      </c>
      <c r="H2785">
        <v>1</v>
      </c>
      <c r="J2785" t="s">
        <v>38</v>
      </c>
      <c r="K2785" t="s">
        <v>374</v>
      </c>
      <c r="L2785" t="s">
        <v>480</v>
      </c>
      <c r="M2785" t="s">
        <v>7663</v>
      </c>
      <c r="N2785" t="s">
        <v>8250</v>
      </c>
      <c r="O2785">
        <v>1E-3</v>
      </c>
      <c r="P2785">
        <v>1E-3</v>
      </c>
      <c r="Q2785">
        <v>1</v>
      </c>
    </row>
    <row r="2786" spans="1:17" x14ac:dyDescent="0.2">
      <c r="A2786" t="s">
        <v>498</v>
      </c>
      <c r="B2786" t="s">
        <v>134</v>
      </c>
      <c r="C2786" t="s">
        <v>497</v>
      </c>
      <c r="D2786" t="s">
        <v>54</v>
      </c>
      <c r="E2786" t="s">
        <v>2166</v>
      </c>
      <c r="F2786">
        <v>0.222</v>
      </c>
      <c r="G2786">
        <v>0.222</v>
      </c>
      <c r="H2786">
        <v>1</v>
      </c>
      <c r="J2786" t="s">
        <v>38</v>
      </c>
      <c r="K2786" t="s">
        <v>374</v>
      </c>
      <c r="L2786" t="s">
        <v>480</v>
      </c>
      <c r="M2786" t="s">
        <v>7663</v>
      </c>
      <c r="N2786" t="s">
        <v>8251</v>
      </c>
      <c r="O2786">
        <v>1E-3</v>
      </c>
      <c r="P2786">
        <v>1E-3</v>
      </c>
      <c r="Q2786">
        <v>1</v>
      </c>
    </row>
    <row r="2787" spans="1:17" x14ac:dyDescent="0.2">
      <c r="A2787" t="s">
        <v>498</v>
      </c>
      <c r="B2787" t="s">
        <v>134</v>
      </c>
      <c r="C2787" t="s">
        <v>497</v>
      </c>
      <c r="D2787" t="s">
        <v>54</v>
      </c>
      <c r="E2787" t="s">
        <v>2167</v>
      </c>
      <c r="F2787">
        <v>0.224</v>
      </c>
      <c r="G2787">
        <v>0.224</v>
      </c>
      <c r="H2787">
        <v>1</v>
      </c>
      <c r="J2787" t="s">
        <v>38</v>
      </c>
      <c r="K2787" t="s">
        <v>374</v>
      </c>
      <c r="L2787" t="s">
        <v>480</v>
      </c>
      <c r="M2787" t="s">
        <v>7663</v>
      </c>
      <c r="N2787" t="s">
        <v>8252</v>
      </c>
      <c r="O2787">
        <v>1E-3</v>
      </c>
      <c r="P2787">
        <v>1E-3</v>
      </c>
      <c r="Q2787">
        <v>1</v>
      </c>
    </row>
    <row r="2788" spans="1:17" x14ac:dyDescent="0.2">
      <c r="A2788" t="s">
        <v>498</v>
      </c>
      <c r="B2788" t="s">
        <v>134</v>
      </c>
      <c r="C2788" t="s">
        <v>497</v>
      </c>
      <c r="D2788" t="s">
        <v>54</v>
      </c>
      <c r="E2788" t="s">
        <v>2168</v>
      </c>
      <c r="F2788">
        <v>0.28999999999999998</v>
      </c>
      <c r="G2788">
        <v>0.28999999999999998</v>
      </c>
      <c r="H2788">
        <v>1</v>
      </c>
      <c r="J2788" t="s">
        <v>38</v>
      </c>
      <c r="K2788" t="s">
        <v>374</v>
      </c>
      <c r="L2788" t="s">
        <v>480</v>
      </c>
      <c r="M2788" t="s">
        <v>7663</v>
      </c>
      <c r="N2788" t="s">
        <v>8253</v>
      </c>
      <c r="O2788">
        <v>1E-3</v>
      </c>
      <c r="P2788">
        <v>1E-3</v>
      </c>
      <c r="Q2788">
        <v>1</v>
      </c>
    </row>
    <row r="2789" spans="1:17" x14ac:dyDescent="0.2">
      <c r="A2789" t="s">
        <v>498</v>
      </c>
      <c r="B2789" t="s">
        <v>134</v>
      </c>
      <c r="C2789" t="s">
        <v>497</v>
      </c>
      <c r="D2789" t="s">
        <v>54</v>
      </c>
      <c r="E2789" t="s">
        <v>2169</v>
      </c>
      <c r="F2789">
        <v>0.22700000000000001</v>
      </c>
      <c r="G2789">
        <v>0.22700000000000001</v>
      </c>
      <c r="H2789">
        <v>1</v>
      </c>
      <c r="J2789" t="s">
        <v>38</v>
      </c>
      <c r="K2789" t="s">
        <v>374</v>
      </c>
      <c r="L2789" t="s">
        <v>480</v>
      </c>
      <c r="M2789" t="s">
        <v>7663</v>
      </c>
      <c r="N2789" t="s">
        <v>9099</v>
      </c>
      <c r="O2789">
        <v>1E-3</v>
      </c>
      <c r="P2789">
        <v>1E-3</v>
      </c>
      <c r="Q2789">
        <v>1</v>
      </c>
    </row>
    <row r="2790" spans="1:17" x14ac:dyDescent="0.2">
      <c r="A2790" t="s">
        <v>498</v>
      </c>
      <c r="B2790" t="s">
        <v>134</v>
      </c>
      <c r="C2790" t="s">
        <v>497</v>
      </c>
      <c r="D2790" t="s">
        <v>54</v>
      </c>
      <c r="E2790" t="s">
        <v>2170</v>
      </c>
      <c r="F2790">
        <v>0.22700000000000001</v>
      </c>
      <c r="G2790">
        <v>0.22700000000000001</v>
      </c>
      <c r="H2790">
        <v>1</v>
      </c>
      <c r="J2790" t="s">
        <v>38</v>
      </c>
      <c r="K2790" t="s">
        <v>374</v>
      </c>
      <c r="L2790" t="s">
        <v>480</v>
      </c>
      <c r="M2790" t="s">
        <v>7663</v>
      </c>
      <c r="N2790" t="s">
        <v>8371</v>
      </c>
      <c r="O2790">
        <v>1E-3</v>
      </c>
      <c r="P2790">
        <v>1E-3</v>
      </c>
      <c r="Q2790">
        <v>1</v>
      </c>
    </row>
    <row r="2791" spans="1:17" x14ac:dyDescent="0.2">
      <c r="A2791" t="s">
        <v>498</v>
      </c>
      <c r="B2791" t="s">
        <v>134</v>
      </c>
      <c r="C2791" t="s">
        <v>497</v>
      </c>
      <c r="D2791" t="s">
        <v>54</v>
      </c>
      <c r="E2791" t="s">
        <v>2171</v>
      </c>
      <c r="F2791">
        <v>0.29499999999999998</v>
      </c>
      <c r="G2791">
        <v>0.29499999999999998</v>
      </c>
      <c r="H2791">
        <v>1</v>
      </c>
      <c r="J2791" t="s">
        <v>38</v>
      </c>
      <c r="K2791" t="s">
        <v>374</v>
      </c>
      <c r="L2791" t="s">
        <v>480</v>
      </c>
      <c r="M2791" t="s">
        <v>7663</v>
      </c>
      <c r="N2791" t="s">
        <v>8366</v>
      </c>
      <c r="O2791">
        <v>1E-3</v>
      </c>
      <c r="P2791">
        <v>1E-3</v>
      </c>
      <c r="Q2791">
        <v>1</v>
      </c>
    </row>
    <row r="2792" spans="1:17" x14ac:dyDescent="0.2">
      <c r="A2792" t="s">
        <v>498</v>
      </c>
      <c r="B2792" t="s">
        <v>134</v>
      </c>
      <c r="C2792" t="s">
        <v>497</v>
      </c>
      <c r="D2792" t="s">
        <v>54</v>
      </c>
      <c r="E2792" t="s">
        <v>2172</v>
      </c>
      <c r="F2792">
        <v>0.22700000000000001</v>
      </c>
      <c r="G2792">
        <v>0.22700000000000001</v>
      </c>
      <c r="H2792">
        <v>1</v>
      </c>
      <c r="J2792" t="s">
        <v>38</v>
      </c>
      <c r="K2792" t="s">
        <v>374</v>
      </c>
      <c r="L2792" t="s">
        <v>480</v>
      </c>
      <c r="M2792" t="s">
        <v>7663</v>
      </c>
      <c r="N2792" t="s">
        <v>8367</v>
      </c>
      <c r="O2792">
        <v>1E-3</v>
      </c>
      <c r="P2792">
        <v>1E-3</v>
      </c>
      <c r="Q2792">
        <v>1</v>
      </c>
    </row>
    <row r="2793" spans="1:17" x14ac:dyDescent="0.2">
      <c r="A2793" t="s">
        <v>498</v>
      </c>
      <c r="B2793" t="s">
        <v>134</v>
      </c>
      <c r="C2793" t="s">
        <v>497</v>
      </c>
      <c r="D2793" t="s">
        <v>54</v>
      </c>
      <c r="E2793" t="s">
        <v>2173</v>
      </c>
      <c r="F2793">
        <v>0.22700000000000001</v>
      </c>
      <c r="G2793">
        <v>0.22700000000000001</v>
      </c>
      <c r="H2793">
        <v>1</v>
      </c>
      <c r="J2793" t="s">
        <v>38</v>
      </c>
      <c r="K2793" t="s">
        <v>374</v>
      </c>
      <c r="L2793" t="s">
        <v>480</v>
      </c>
      <c r="M2793" t="s">
        <v>7663</v>
      </c>
      <c r="N2793" t="s">
        <v>8373</v>
      </c>
      <c r="O2793">
        <v>0</v>
      </c>
      <c r="P2793">
        <v>0</v>
      </c>
      <c r="Q2793">
        <v>1</v>
      </c>
    </row>
    <row r="2794" spans="1:17" x14ac:dyDescent="0.2">
      <c r="A2794" t="s">
        <v>498</v>
      </c>
      <c r="B2794" t="s">
        <v>134</v>
      </c>
      <c r="C2794" t="s">
        <v>497</v>
      </c>
      <c r="D2794" t="s">
        <v>54</v>
      </c>
      <c r="E2794" t="s">
        <v>2174</v>
      </c>
      <c r="F2794">
        <v>0.223</v>
      </c>
      <c r="G2794">
        <v>0.223</v>
      </c>
      <c r="H2794">
        <v>1</v>
      </c>
      <c r="J2794" t="s">
        <v>38</v>
      </c>
      <c r="K2794" t="s">
        <v>374</v>
      </c>
      <c r="L2794" t="s">
        <v>480</v>
      </c>
      <c r="M2794" t="s">
        <v>7663</v>
      </c>
      <c r="N2794" t="s">
        <v>8374</v>
      </c>
      <c r="O2794">
        <v>0</v>
      </c>
      <c r="P2794">
        <v>0</v>
      </c>
      <c r="Q2794">
        <v>1</v>
      </c>
    </row>
    <row r="2795" spans="1:17" x14ac:dyDescent="0.2">
      <c r="A2795" t="s">
        <v>498</v>
      </c>
      <c r="B2795" t="s">
        <v>134</v>
      </c>
      <c r="C2795" t="s">
        <v>497</v>
      </c>
      <c r="D2795" t="s">
        <v>54</v>
      </c>
      <c r="E2795" t="s">
        <v>2175</v>
      </c>
      <c r="F2795">
        <v>0.22600000000000001</v>
      </c>
      <c r="G2795">
        <v>0.22600000000000001</v>
      </c>
      <c r="H2795">
        <v>1</v>
      </c>
      <c r="J2795" t="s">
        <v>38</v>
      </c>
      <c r="K2795" t="s">
        <v>374</v>
      </c>
      <c r="L2795" t="s">
        <v>480</v>
      </c>
      <c r="M2795" t="s">
        <v>7663</v>
      </c>
      <c r="N2795" t="s">
        <v>8375</v>
      </c>
      <c r="O2795">
        <v>0</v>
      </c>
      <c r="P2795">
        <v>0</v>
      </c>
      <c r="Q2795">
        <v>1</v>
      </c>
    </row>
    <row r="2796" spans="1:17" x14ac:dyDescent="0.2">
      <c r="A2796" t="s">
        <v>498</v>
      </c>
      <c r="B2796" t="s">
        <v>134</v>
      </c>
      <c r="C2796" t="s">
        <v>497</v>
      </c>
      <c r="D2796" t="s">
        <v>54</v>
      </c>
      <c r="E2796" t="s">
        <v>2176</v>
      </c>
      <c r="F2796">
        <v>0.28199999999999997</v>
      </c>
      <c r="G2796">
        <v>0.28199999999999997</v>
      </c>
      <c r="H2796">
        <v>1</v>
      </c>
      <c r="J2796" t="s">
        <v>38</v>
      </c>
      <c r="K2796" t="s">
        <v>374</v>
      </c>
      <c r="L2796" t="s">
        <v>480</v>
      </c>
      <c r="M2796" t="s">
        <v>7663</v>
      </c>
      <c r="N2796" t="s">
        <v>8368</v>
      </c>
      <c r="O2796">
        <v>1E-3</v>
      </c>
      <c r="P2796">
        <v>1E-3</v>
      </c>
      <c r="Q2796">
        <v>1</v>
      </c>
    </row>
    <row r="2797" spans="1:17" x14ac:dyDescent="0.2">
      <c r="A2797" t="s">
        <v>498</v>
      </c>
      <c r="B2797" t="s">
        <v>134</v>
      </c>
      <c r="C2797" t="s">
        <v>497</v>
      </c>
      <c r="D2797" t="s">
        <v>54</v>
      </c>
      <c r="E2797" t="s">
        <v>2177</v>
      </c>
      <c r="F2797">
        <v>0.23200000000000001</v>
      </c>
      <c r="G2797">
        <v>0.23200000000000001</v>
      </c>
      <c r="H2797">
        <v>1</v>
      </c>
      <c r="J2797" t="s">
        <v>38</v>
      </c>
      <c r="K2797" t="s">
        <v>374</v>
      </c>
      <c r="L2797" t="s">
        <v>480</v>
      </c>
      <c r="M2797" t="s">
        <v>7663</v>
      </c>
      <c r="N2797" t="s">
        <v>8369</v>
      </c>
      <c r="O2797">
        <v>1E-3</v>
      </c>
      <c r="P2797">
        <v>1E-3</v>
      </c>
      <c r="Q2797">
        <v>1</v>
      </c>
    </row>
    <row r="2798" spans="1:17" x14ac:dyDescent="0.2">
      <c r="A2798" t="s">
        <v>498</v>
      </c>
      <c r="B2798" t="s">
        <v>134</v>
      </c>
      <c r="C2798" t="s">
        <v>497</v>
      </c>
      <c r="D2798" t="s">
        <v>54</v>
      </c>
      <c r="E2798" t="s">
        <v>2178</v>
      </c>
      <c r="F2798">
        <v>0.22700000000000001</v>
      </c>
      <c r="G2798">
        <v>0.22700000000000001</v>
      </c>
      <c r="H2798">
        <v>1</v>
      </c>
      <c r="J2798" t="s">
        <v>38</v>
      </c>
      <c r="K2798" t="s">
        <v>374</v>
      </c>
      <c r="L2798" t="s">
        <v>480</v>
      </c>
      <c r="M2798" t="s">
        <v>7663</v>
      </c>
      <c r="N2798" t="s">
        <v>499</v>
      </c>
      <c r="O2798">
        <v>1E-3</v>
      </c>
      <c r="P2798">
        <v>1E-3</v>
      </c>
      <c r="Q2798">
        <v>1</v>
      </c>
    </row>
    <row r="2799" spans="1:17" x14ac:dyDescent="0.2">
      <c r="A2799" t="s">
        <v>498</v>
      </c>
      <c r="B2799" t="s">
        <v>134</v>
      </c>
      <c r="C2799" t="s">
        <v>497</v>
      </c>
      <c r="D2799" t="s">
        <v>54</v>
      </c>
      <c r="E2799" t="s">
        <v>2179</v>
      </c>
      <c r="F2799">
        <v>0.31900000000000001</v>
      </c>
      <c r="G2799">
        <v>0.31900000000000001</v>
      </c>
      <c r="H2799">
        <v>1</v>
      </c>
      <c r="J2799" t="s">
        <v>38</v>
      </c>
      <c r="K2799" t="s">
        <v>374</v>
      </c>
      <c r="L2799" t="s">
        <v>480</v>
      </c>
      <c r="M2799" t="s">
        <v>7663</v>
      </c>
      <c r="N2799" t="s">
        <v>500</v>
      </c>
      <c r="O2799">
        <v>0</v>
      </c>
      <c r="P2799">
        <v>0</v>
      </c>
      <c r="Q2799">
        <v>1</v>
      </c>
    </row>
    <row r="2800" spans="1:17" x14ac:dyDescent="0.2">
      <c r="A2800" t="s">
        <v>498</v>
      </c>
      <c r="B2800" t="s">
        <v>134</v>
      </c>
      <c r="C2800" t="s">
        <v>497</v>
      </c>
      <c r="D2800" t="s">
        <v>54</v>
      </c>
      <c r="E2800" t="s">
        <v>2180</v>
      </c>
      <c r="F2800">
        <v>0.254</v>
      </c>
      <c r="G2800">
        <v>0.254</v>
      </c>
      <c r="H2800">
        <v>1</v>
      </c>
      <c r="J2800" t="s">
        <v>38</v>
      </c>
      <c r="K2800" t="s">
        <v>374</v>
      </c>
      <c r="L2800" t="s">
        <v>480</v>
      </c>
      <c r="M2800" t="s">
        <v>7663</v>
      </c>
      <c r="N2800" t="s">
        <v>8379</v>
      </c>
      <c r="O2800">
        <v>0</v>
      </c>
      <c r="P2800">
        <v>0</v>
      </c>
      <c r="Q2800">
        <v>1</v>
      </c>
    </row>
    <row r="2801" spans="1:17" x14ac:dyDescent="0.2">
      <c r="A2801" t="s">
        <v>498</v>
      </c>
      <c r="B2801" t="s">
        <v>134</v>
      </c>
      <c r="C2801" t="s">
        <v>497</v>
      </c>
      <c r="D2801" t="s">
        <v>54</v>
      </c>
      <c r="E2801" t="s">
        <v>2181</v>
      </c>
      <c r="F2801">
        <v>0.22700000000000001</v>
      </c>
      <c r="G2801">
        <v>0.22700000000000001</v>
      </c>
      <c r="H2801">
        <v>1</v>
      </c>
      <c r="J2801" t="s">
        <v>38</v>
      </c>
      <c r="K2801" t="s">
        <v>374</v>
      </c>
      <c r="L2801" t="s">
        <v>480</v>
      </c>
      <c r="M2801" t="s">
        <v>7663</v>
      </c>
      <c r="N2801" t="s">
        <v>8254</v>
      </c>
      <c r="O2801">
        <v>0</v>
      </c>
      <c r="P2801">
        <v>0</v>
      </c>
      <c r="Q2801">
        <v>1</v>
      </c>
    </row>
    <row r="2802" spans="1:17" x14ac:dyDescent="0.2">
      <c r="A2802" t="s">
        <v>498</v>
      </c>
      <c r="B2802" t="s">
        <v>134</v>
      </c>
      <c r="C2802" t="s">
        <v>497</v>
      </c>
      <c r="D2802" t="s">
        <v>54</v>
      </c>
      <c r="E2802" t="s">
        <v>2182</v>
      </c>
      <c r="F2802">
        <v>0.21199999999999999</v>
      </c>
      <c r="G2802">
        <v>0.21199999999999999</v>
      </c>
      <c r="H2802">
        <v>1</v>
      </c>
      <c r="J2802" t="s">
        <v>38</v>
      </c>
      <c r="K2802" t="s">
        <v>374</v>
      </c>
      <c r="L2802" t="s">
        <v>480</v>
      </c>
      <c r="M2802" t="s">
        <v>7663</v>
      </c>
      <c r="N2802" t="s">
        <v>8654</v>
      </c>
      <c r="O2802">
        <v>1.9E-2</v>
      </c>
      <c r="P2802">
        <v>1.9E-2</v>
      </c>
      <c r="Q2802">
        <v>1</v>
      </c>
    </row>
    <row r="2803" spans="1:17" x14ac:dyDescent="0.2">
      <c r="A2803" t="s">
        <v>498</v>
      </c>
      <c r="B2803" t="s">
        <v>134</v>
      </c>
      <c r="C2803" t="s">
        <v>497</v>
      </c>
      <c r="D2803" t="s">
        <v>54</v>
      </c>
      <c r="E2803" t="s">
        <v>2183</v>
      </c>
      <c r="F2803">
        <v>0.214</v>
      </c>
      <c r="G2803">
        <v>0.214</v>
      </c>
      <c r="H2803">
        <v>1</v>
      </c>
      <c r="J2803" t="s">
        <v>38</v>
      </c>
      <c r="K2803" t="s">
        <v>374</v>
      </c>
      <c r="L2803" t="s">
        <v>480</v>
      </c>
      <c r="M2803" t="s">
        <v>7663</v>
      </c>
      <c r="N2803" t="s">
        <v>8655</v>
      </c>
      <c r="O2803">
        <v>1.9E-2</v>
      </c>
      <c r="P2803">
        <v>1.9E-2</v>
      </c>
      <c r="Q2803">
        <v>1</v>
      </c>
    </row>
    <row r="2804" spans="1:17" x14ac:dyDescent="0.2">
      <c r="A2804" t="s">
        <v>498</v>
      </c>
      <c r="B2804" t="s">
        <v>134</v>
      </c>
      <c r="C2804" t="s">
        <v>497</v>
      </c>
      <c r="D2804" t="s">
        <v>54</v>
      </c>
      <c r="E2804" t="s">
        <v>2184</v>
      </c>
      <c r="F2804">
        <v>0.28699999999999998</v>
      </c>
      <c r="G2804">
        <v>0.28699999999999998</v>
      </c>
      <c r="H2804">
        <v>1</v>
      </c>
      <c r="J2804" t="s">
        <v>38</v>
      </c>
      <c r="K2804" t="s">
        <v>374</v>
      </c>
      <c r="L2804" t="s">
        <v>480</v>
      </c>
      <c r="M2804" t="s">
        <v>7663</v>
      </c>
      <c r="N2804" t="s">
        <v>8672</v>
      </c>
      <c r="O2804">
        <v>1.2999999999999999E-2</v>
      </c>
      <c r="P2804">
        <v>1.2999999999999999E-2</v>
      </c>
      <c r="Q2804">
        <v>1</v>
      </c>
    </row>
    <row r="2805" spans="1:17" x14ac:dyDescent="0.2">
      <c r="A2805" t="s">
        <v>498</v>
      </c>
      <c r="B2805" t="s">
        <v>134</v>
      </c>
      <c r="C2805" t="s">
        <v>497</v>
      </c>
      <c r="D2805" t="s">
        <v>54</v>
      </c>
      <c r="E2805" t="s">
        <v>2185</v>
      </c>
      <c r="F2805">
        <v>0.23100000000000001</v>
      </c>
      <c r="G2805">
        <v>0.23100000000000001</v>
      </c>
      <c r="H2805">
        <v>1</v>
      </c>
      <c r="J2805" t="s">
        <v>38</v>
      </c>
      <c r="K2805" t="s">
        <v>374</v>
      </c>
      <c r="L2805" t="s">
        <v>480</v>
      </c>
      <c r="M2805" t="s">
        <v>7663</v>
      </c>
      <c r="N2805" t="s">
        <v>8661</v>
      </c>
      <c r="O2805">
        <v>7.0000000000000001E-3</v>
      </c>
      <c r="P2805">
        <v>7.0000000000000001E-3</v>
      </c>
      <c r="Q2805">
        <v>1</v>
      </c>
    </row>
    <row r="2806" spans="1:17" x14ac:dyDescent="0.2">
      <c r="A2806" t="s">
        <v>498</v>
      </c>
      <c r="B2806" t="s">
        <v>134</v>
      </c>
      <c r="C2806" t="s">
        <v>497</v>
      </c>
      <c r="D2806" t="s">
        <v>54</v>
      </c>
      <c r="E2806" t="s">
        <v>2186</v>
      </c>
      <c r="F2806">
        <v>0.21199999999999999</v>
      </c>
      <c r="G2806">
        <v>0.21199999999999999</v>
      </c>
      <c r="H2806">
        <v>1</v>
      </c>
      <c r="J2806" t="s">
        <v>38</v>
      </c>
      <c r="K2806" t="s">
        <v>374</v>
      </c>
      <c r="L2806" t="s">
        <v>480</v>
      </c>
      <c r="M2806" t="s">
        <v>7663</v>
      </c>
      <c r="N2806" t="s">
        <v>8660</v>
      </c>
      <c r="O2806">
        <v>2E-3</v>
      </c>
      <c r="P2806">
        <v>2E-3</v>
      </c>
      <c r="Q2806">
        <v>1</v>
      </c>
    </row>
    <row r="2807" spans="1:17" x14ac:dyDescent="0.2">
      <c r="A2807" t="s">
        <v>498</v>
      </c>
      <c r="B2807" t="s">
        <v>134</v>
      </c>
      <c r="C2807" t="s">
        <v>497</v>
      </c>
      <c r="D2807" t="s">
        <v>54</v>
      </c>
      <c r="E2807" t="s">
        <v>2187</v>
      </c>
      <c r="F2807">
        <v>0.27900000000000003</v>
      </c>
      <c r="G2807">
        <v>0.27900000000000003</v>
      </c>
      <c r="H2807">
        <v>1</v>
      </c>
      <c r="J2807" t="s">
        <v>38</v>
      </c>
      <c r="K2807" t="s">
        <v>374</v>
      </c>
      <c r="L2807" t="s">
        <v>480</v>
      </c>
      <c r="M2807" t="s">
        <v>7663</v>
      </c>
      <c r="N2807" t="s">
        <v>8659</v>
      </c>
      <c r="O2807">
        <v>0</v>
      </c>
      <c r="P2807">
        <v>0</v>
      </c>
      <c r="Q2807">
        <v>1</v>
      </c>
    </row>
    <row r="2808" spans="1:17" x14ac:dyDescent="0.2">
      <c r="A2808" t="s">
        <v>498</v>
      </c>
      <c r="B2808" t="s">
        <v>134</v>
      </c>
      <c r="C2808" t="s">
        <v>497</v>
      </c>
      <c r="D2808" t="s">
        <v>54</v>
      </c>
      <c r="E2808" t="s">
        <v>2188</v>
      </c>
      <c r="F2808">
        <v>0.22600000000000001</v>
      </c>
      <c r="G2808">
        <v>0.22600000000000001</v>
      </c>
      <c r="H2808">
        <v>1</v>
      </c>
      <c r="J2808" t="s">
        <v>38</v>
      </c>
      <c r="K2808" t="s">
        <v>374</v>
      </c>
      <c r="L2808" t="s">
        <v>480</v>
      </c>
      <c r="M2808" t="s">
        <v>7663</v>
      </c>
      <c r="N2808" t="s">
        <v>9100</v>
      </c>
      <c r="O2808">
        <v>3.0000000000000001E-3</v>
      </c>
      <c r="P2808">
        <v>3.0000000000000001E-3</v>
      </c>
      <c r="Q2808">
        <v>1</v>
      </c>
    </row>
    <row r="2809" spans="1:17" x14ac:dyDescent="0.2">
      <c r="A2809" t="s">
        <v>498</v>
      </c>
      <c r="B2809" t="s">
        <v>134</v>
      </c>
      <c r="C2809" t="s">
        <v>497</v>
      </c>
      <c r="D2809" t="s">
        <v>54</v>
      </c>
      <c r="E2809" t="s">
        <v>2189</v>
      </c>
      <c r="F2809">
        <v>0.221</v>
      </c>
      <c r="G2809">
        <v>0.221</v>
      </c>
      <c r="H2809">
        <v>1</v>
      </c>
      <c r="J2809" t="s">
        <v>38</v>
      </c>
      <c r="K2809" t="s">
        <v>374</v>
      </c>
      <c r="L2809" t="s">
        <v>480</v>
      </c>
      <c r="M2809" t="s">
        <v>7663</v>
      </c>
      <c r="N2809" t="s">
        <v>9101</v>
      </c>
      <c r="O2809">
        <v>2E-3</v>
      </c>
      <c r="P2809">
        <v>2E-3</v>
      </c>
      <c r="Q2809">
        <v>1</v>
      </c>
    </row>
    <row r="2810" spans="1:17" x14ac:dyDescent="0.2">
      <c r="A2810" t="s">
        <v>498</v>
      </c>
      <c r="B2810" t="s">
        <v>134</v>
      </c>
      <c r="C2810" t="s">
        <v>497</v>
      </c>
      <c r="D2810" t="s">
        <v>54</v>
      </c>
      <c r="E2810" t="s">
        <v>2190</v>
      </c>
      <c r="F2810">
        <v>0.216</v>
      </c>
      <c r="G2810">
        <v>0.216</v>
      </c>
      <c r="H2810">
        <v>1</v>
      </c>
      <c r="J2810" t="s">
        <v>38</v>
      </c>
      <c r="K2810" t="s">
        <v>374</v>
      </c>
      <c r="L2810" t="s">
        <v>480</v>
      </c>
      <c r="M2810" t="s">
        <v>7663</v>
      </c>
      <c r="N2810" t="s">
        <v>9102</v>
      </c>
      <c r="O2810">
        <v>1E-3</v>
      </c>
      <c r="P2810">
        <v>1E-3</v>
      </c>
      <c r="Q2810">
        <v>1</v>
      </c>
    </row>
    <row r="2811" spans="1:17" x14ac:dyDescent="0.2">
      <c r="A2811" t="s">
        <v>498</v>
      </c>
      <c r="B2811" t="s">
        <v>134</v>
      </c>
      <c r="C2811" t="s">
        <v>497</v>
      </c>
      <c r="D2811" t="s">
        <v>54</v>
      </c>
      <c r="E2811" t="s">
        <v>2191</v>
      </c>
      <c r="F2811">
        <v>0.217</v>
      </c>
      <c r="G2811">
        <v>0.217</v>
      </c>
      <c r="H2811">
        <v>1</v>
      </c>
      <c r="J2811" t="s">
        <v>38</v>
      </c>
      <c r="K2811" t="s">
        <v>374</v>
      </c>
      <c r="L2811" t="s">
        <v>480</v>
      </c>
      <c r="M2811" t="s">
        <v>7663</v>
      </c>
      <c r="N2811" t="s">
        <v>9103</v>
      </c>
      <c r="O2811">
        <v>1E-3</v>
      </c>
      <c r="P2811">
        <v>1E-3</v>
      </c>
      <c r="Q2811">
        <v>1</v>
      </c>
    </row>
    <row r="2812" spans="1:17" x14ac:dyDescent="0.2">
      <c r="A2812" t="s">
        <v>498</v>
      </c>
      <c r="B2812" t="s">
        <v>134</v>
      </c>
      <c r="C2812" t="s">
        <v>497</v>
      </c>
      <c r="D2812" t="s">
        <v>54</v>
      </c>
      <c r="E2812" t="s">
        <v>2192</v>
      </c>
      <c r="F2812">
        <v>0.29599999999999999</v>
      </c>
      <c r="G2812">
        <v>0.29599999999999999</v>
      </c>
      <c r="H2812">
        <v>1</v>
      </c>
      <c r="J2812" t="s">
        <v>38</v>
      </c>
      <c r="K2812" t="s">
        <v>374</v>
      </c>
      <c r="L2812" t="s">
        <v>480</v>
      </c>
      <c r="M2812" t="s">
        <v>7663</v>
      </c>
      <c r="N2812" t="s">
        <v>9104</v>
      </c>
      <c r="O2812">
        <v>0</v>
      </c>
      <c r="P2812">
        <v>0</v>
      </c>
      <c r="Q2812">
        <v>1</v>
      </c>
    </row>
    <row r="2813" spans="1:17" x14ac:dyDescent="0.2">
      <c r="A2813" t="s">
        <v>498</v>
      </c>
      <c r="B2813" t="s">
        <v>134</v>
      </c>
      <c r="C2813" t="s">
        <v>497</v>
      </c>
      <c r="D2813" t="s">
        <v>54</v>
      </c>
      <c r="E2813" t="s">
        <v>2193</v>
      </c>
      <c r="F2813">
        <v>0.22</v>
      </c>
      <c r="G2813">
        <v>0.22</v>
      </c>
      <c r="H2813">
        <v>1</v>
      </c>
      <c r="J2813" t="s">
        <v>38</v>
      </c>
      <c r="K2813" t="s">
        <v>374</v>
      </c>
      <c r="L2813" t="s">
        <v>480</v>
      </c>
      <c r="M2813" t="s">
        <v>7663</v>
      </c>
      <c r="N2813" t="s">
        <v>8981</v>
      </c>
      <c r="O2813">
        <v>0</v>
      </c>
      <c r="P2813">
        <v>0</v>
      </c>
      <c r="Q2813">
        <v>1</v>
      </c>
    </row>
    <row r="2814" spans="1:17" x14ac:dyDescent="0.2">
      <c r="A2814" t="s">
        <v>498</v>
      </c>
      <c r="B2814" t="s">
        <v>134</v>
      </c>
      <c r="C2814" t="s">
        <v>497</v>
      </c>
      <c r="D2814" t="s">
        <v>54</v>
      </c>
      <c r="E2814" t="s">
        <v>2194</v>
      </c>
      <c r="F2814">
        <v>0.20899999999999999</v>
      </c>
      <c r="G2814">
        <v>0.20899999999999999</v>
      </c>
      <c r="H2814">
        <v>1</v>
      </c>
      <c r="J2814" t="s">
        <v>38</v>
      </c>
      <c r="K2814" t="s">
        <v>374</v>
      </c>
      <c r="L2814" t="s">
        <v>480</v>
      </c>
      <c r="M2814" t="s">
        <v>7663</v>
      </c>
      <c r="N2814" t="s">
        <v>8986</v>
      </c>
      <c r="O2814">
        <v>4.0000000000000001E-3</v>
      </c>
      <c r="P2814">
        <v>4.0000000000000001E-3</v>
      </c>
      <c r="Q2814">
        <v>1</v>
      </c>
    </row>
    <row r="2815" spans="1:17" x14ac:dyDescent="0.2">
      <c r="A2815" t="s">
        <v>498</v>
      </c>
      <c r="B2815" t="s">
        <v>134</v>
      </c>
      <c r="C2815" t="s">
        <v>497</v>
      </c>
      <c r="D2815" t="s">
        <v>54</v>
      </c>
      <c r="E2815" t="s">
        <v>2195</v>
      </c>
      <c r="F2815">
        <v>0.33300000000000002</v>
      </c>
      <c r="G2815">
        <v>0.33300000000000002</v>
      </c>
      <c r="H2815">
        <v>1</v>
      </c>
      <c r="J2815" t="s">
        <v>38</v>
      </c>
      <c r="K2815" t="s">
        <v>374</v>
      </c>
      <c r="L2815" t="s">
        <v>480</v>
      </c>
      <c r="M2815" t="s">
        <v>7663</v>
      </c>
      <c r="N2815" t="s">
        <v>9105</v>
      </c>
      <c r="O2815">
        <v>4.1000000000000002E-2</v>
      </c>
      <c r="P2815">
        <v>4.1000000000000002E-2</v>
      </c>
      <c r="Q2815">
        <v>1</v>
      </c>
    </row>
    <row r="2816" spans="1:17" x14ac:dyDescent="0.2">
      <c r="A2816" t="s">
        <v>498</v>
      </c>
      <c r="B2816" t="s">
        <v>134</v>
      </c>
      <c r="C2816" t="s">
        <v>497</v>
      </c>
      <c r="D2816" t="s">
        <v>54</v>
      </c>
      <c r="E2816" t="s">
        <v>2196</v>
      </c>
      <c r="F2816">
        <v>0.29199999999999998</v>
      </c>
      <c r="G2816">
        <v>0.29199999999999998</v>
      </c>
      <c r="H2816">
        <v>1</v>
      </c>
      <c r="J2816" t="s">
        <v>38</v>
      </c>
      <c r="K2816" t="s">
        <v>374</v>
      </c>
      <c r="L2816" t="s">
        <v>480</v>
      </c>
      <c r="M2816" t="s">
        <v>7663</v>
      </c>
      <c r="N2816" t="s">
        <v>9106</v>
      </c>
      <c r="O2816">
        <v>2.3E-2</v>
      </c>
      <c r="P2816">
        <v>2.3E-2</v>
      </c>
      <c r="Q2816">
        <v>1</v>
      </c>
    </row>
    <row r="2817" spans="1:17" x14ac:dyDescent="0.2">
      <c r="A2817" t="s">
        <v>498</v>
      </c>
      <c r="B2817" t="s">
        <v>134</v>
      </c>
      <c r="C2817" t="s">
        <v>497</v>
      </c>
      <c r="D2817" t="s">
        <v>54</v>
      </c>
      <c r="E2817" t="s">
        <v>2197</v>
      </c>
      <c r="F2817">
        <v>0.23100000000000001</v>
      </c>
      <c r="G2817">
        <v>0.23100000000000001</v>
      </c>
      <c r="H2817">
        <v>1</v>
      </c>
      <c r="J2817" t="s">
        <v>38</v>
      </c>
      <c r="K2817" t="s">
        <v>374</v>
      </c>
      <c r="L2817" t="s">
        <v>480</v>
      </c>
      <c r="M2817" t="s">
        <v>7663</v>
      </c>
      <c r="N2817" t="s">
        <v>9107</v>
      </c>
      <c r="O2817">
        <v>7.0000000000000001E-3</v>
      </c>
      <c r="P2817">
        <v>7.0000000000000001E-3</v>
      </c>
      <c r="Q2817">
        <v>1</v>
      </c>
    </row>
    <row r="2818" spans="1:17" x14ac:dyDescent="0.2">
      <c r="A2818" t="s">
        <v>498</v>
      </c>
      <c r="B2818" t="s">
        <v>134</v>
      </c>
      <c r="C2818" t="s">
        <v>497</v>
      </c>
      <c r="D2818" t="s">
        <v>54</v>
      </c>
      <c r="E2818" t="s">
        <v>2198</v>
      </c>
      <c r="F2818">
        <v>0.221</v>
      </c>
      <c r="G2818">
        <v>0.221</v>
      </c>
      <c r="H2818">
        <v>1</v>
      </c>
      <c r="J2818" t="s">
        <v>38</v>
      </c>
      <c r="K2818" t="s">
        <v>374</v>
      </c>
      <c r="L2818" t="s">
        <v>480</v>
      </c>
      <c r="M2818" t="s">
        <v>7663</v>
      </c>
      <c r="N2818" t="s">
        <v>9108</v>
      </c>
      <c r="O2818">
        <v>1E-3</v>
      </c>
      <c r="P2818">
        <v>1E-3</v>
      </c>
      <c r="Q2818">
        <v>1</v>
      </c>
    </row>
    <row r="2819" spans="1:17" x14ac:dyDescent="0.2">
      <c r="A2819" t="s">
        <v>498</v>
      </c>
      <c r="B2819" t="s">
        <v>134</v>
      </c>
      <c r="C2819" t="s">
        <v>497</v>
      </c>
      <c r="D2819" t="s">
        <v>54</v>
      </c>
      <c r="E2819" t="s">
        <v>2199</v>
      </c>
      <c r="F2819">
        <v>0.248</v>
      </c>
      <c r="G2819">
        <v>0.248</v>
      </c>
      <c r="H2819">
        <v>1</v>
      </c>
      <c r="J2819" t="s">
        <v>38</v>
      </c>
      <c r="K2819" t="s">
        <v>374</v>
      </c>
      <c r="L2819" t="s">
        <v>480</v>
      </c>
      <c r="M2819" t="s">
        <v>7663</v>
      </c>
      <c r="N2819" t="s">
        <v>9109</v>
      </c>
      <c r="O2819">
        <v>0</v>
      </c>
      <c r="P2819">
        <v>0</v>
      </c>
      <c r="Q2819">
        <v>1</v>
      </c>
    </row>
    <row r="2820" spans="1:17" x14ac:dyDescent="0.2">
      <c r="A2820" t="s">
        <v>498</v>
      </c>
      <c r="B2820" t="s">
        <v>134</v>
      </c>
      <c r="C2820" t="s">
        <v>497</v>
      </c>
      <c r="D2820" t="s">
        <v>54</v>
      </c>
      <c r="E2820" t="s">
        <v>2200</v>
      </c>
      <c r="F2820">
        <v>0.317</v>
      </c>
      <c r="G2820">
        <v>0.317</v>
      </c>
      <c r="H2820">
        <v>1</v>
      </c>
      <c r="J2820" t="s">
        <v>38</v>
      </c>
      <c r="K2820" t="s">
        <v>374</v>
      </c>
      <c r="L2820" t="s">
        <v>480</v>
      </c>
      <c r="M2820" t="s">
        <v>7663</v>
      </c>
      <c r="N2820" t="s">
        <v>9113</v>
      </c>
      <c r="O2820">
        <v>1E-3</v>
      </c>
      <c r="P2820">
        <v>1E-3</v>
      </c>
      <c r="Q2820">
        <v>1</v>
      </c>
    </row>
    <row r="2821" spans="1:17" x14ac:dyDescent="0.2">
      <c r="A2821" t="s">
        <v>498</v>
      </c>
      <c r="B2821" t="s">
        <v>134</v>
      </c>
      <c r="C2821" t="s">
        <v>497</v>
      </c>
      <c r="D2821" t="s">
        <v>54</v>
      </c>
      <c r="E2821" t="s">
        <v>2201</v>
      </c>
      <c r="F2821">
        <v>0.254</v>
      </c>
      <c r="G2821">
        <v>0.254</v>
      </c>
      <c r="H2821">
        <v>1</v>
      </c>
      <c r="J2821" t="s">
        <v>38</v>
      </c>
      <c r="K2821" t="s">
        <v>374</v>
      </c>
      <c r="L2821" t="s">
        <v>480</v>
      </c>
      <c r="M2821" t="s">
        <v>7663</v>
      </c>
      <c r="N2821" t="s">
        <v>9126</v>
      </c>
      <c r="O2821">
        <v>1E-3</v>
      </c>
      <c r="P2821">
        <v>1E-3</v>
      </c>
      <c r="Q2821">
        <v>1</v>
      </c>
    </row>
    <row r="2822" spans="1:17" x14ac:dyDescent="0.2">
      <c r="A2822" t="s">
        <v>498</v>
      </c>
      <c r="B2822" t="s">
        <v>134</v>
      </c>
      <c r="C2822" t="s">
        <v>497</v>
      </c>
      <c r="D2822" t="s">
        <v>54</v>
      </c>
      <c r="E2822" t="s">
        <v>2202</v>
      </c>
      <c r="F2822">
        <v>0.24299999999999999</v>
      </c>
      <c r="G2822">
        <v>0.24299999999999999</v>
      </c>
      <c r="H2822">
        <v>1</v>
      </c>
      <c r="J2822" t="s">
        <v>38</v>
      </c>
      <c r="K2822" t="s">
        <v>374</v>
      </c>
      <c r="L2822" t="s">
        <v>480</v>
      </c>
      <c r="M2822" t="s">
        <v>7663</v>
      </c>
      <c r="N2822" t="s">
        <v>9115</v>
      </c>
      <c r="O2822">
        <v>1E-3</v>
      </c>
      <c r="P2822">
        <v>1E-3</v>
      </c>
      <c r="Q2822">
        <v>1</v>
      </c>
    </row>
    <row r="2823" spans="1:17" x14ac:dyDescent="0.2">
      <c r="A2823" t="s">
        <v>498</v>
      </c>
      <c r="B2823" t="s">
        <v>134</v>
      </c>
      <c r="C2823" t="s">
        <v>497</v>
      </c>
      <c r="D2823" t="s">
        <v>54</v>
      </c>
      <c r="E2823" t="s">
        <v>2203</v>
      </c>
      <c r="F2823">
        <v>0.33200000000000002</v>
      </c>
      <c r="G2823">
        <v>0.33200000000000002</v>
      </c>
      <c r="H2823">
        <v>1</v>
      </c>
      <c r="J2823" t="s">
        <v>38</v>
      </c>
      <c r="K2823" t="s">
        <v>374</v>
      </c>
      <c r="L2823" t="s">
        <v>480</v>
      </c>
      <c r="M2823" t="s">
        <v>7663</v>
      </c>
      <c r="N2823" t="s">
        <v>9116</v>
      </c>
      <c r="O2823">
        <v>0</v>
      </c>
      <c r="P2823">
        <v>0</v>
      </c>
      <c r="Q2823">
        <v>1</v>
      </c>
    </row>
    <row r="2824" spans="1:17" x14ac:dyDescent="0.2">
      <c r="A2824" t="s">
        <v>498</v>
      </c>
      <c r="B2824" t="s">
        <v>134</v>
      </c>
      <c r="C2824" t="s">
        <v>497</v>
      </c>
      <c r="D2824" t="s">
        <v>54</v>
      </c>
      <c r="E2824" t="s">
        <v>2204</v>
      </c>
      <c r="F2824">
        <v>0.24399999999999999</v>
      </c>
      <c r="G2824">
        <v>0.24399999999999999</v>
      </c>
      <c r="H2824">
        <v>1</v>
      </c>
      <c r="J2824" t="s">
        <v>38</v>
      </c>
      <c r="K2824" t="s">
        <v>374</v>
      </c>
      <c r="L2824" t="s">
        <v>480</v>
      </c>
      <c r="M2824" t="s">
        <v>7663</v>
      </c>
      <c r="N2824" t="s">
        <v>9117</v>
      </c>
      <c r="O2824">
        <v>0</v>
      </c>
      <c r="P2824">
        <v>0</v>
      </c>
      <c r="Q2824">
        <v>1</v>
      </c>
    </row>
    <row r="2825" spans="1:17" x14ac:dyDescent="0.2">
      <c r="A2825" t="s">
        <v>498</v>
      </c>
      <c r="B2825" t="s">
        <v>134</v>
      </c>
      <c r="C2825" t="s">
        <v>497</v>
      </c>
      <c r="D2825" t="s">
        <v>54</v>
      </c>
      <c r="E2825" t="s">
        <v>2205</v>
      </c>
      <c r="F2825">
        <v>0.22700000000000001</v>
      </c>
      <c r="G2825">
        <v>0.22700000000000001</v>
      </c>
      <c r="H2825">
        <v>1</v>
      </c>
      <c r="J2825" t="s">
        <v>38</v>
      </c>
      <c r="K2825" t="s">
        <v>374</v>
      </c>
      <c r="L2825" t="s">
        <v>480</v>
      </c>
      <c r="M2825" t="s">
        <v>7663</v>
      </c>
      <c r="N2825" t="s">
        <v>9118</v>
      </c>
      <c r="O2825">
        <v>0</v>
      </c>
      <c r="P2825">
        <v>0</v>
      </c>
      <c r="Q2825">
        <v>1</v>
      </c>
    </row>
    <row r="2826" spans="1:17" x14ac:dyDescent="0.2">
      <c r="A2826" t="s">
        <v>498</v>
      </c>
      <c r="B2826" t="s">
        <v>134</v>
      </c>
      <c r="C2826" t="s">
        <v>497</v>
      </c>
      <c r="D2826" t="s">
        <v>54</v>
      </c>
      <c r="E2826" t="s">
        <v>2206</v>
      </c>
      <c r="F2826">
        <v>0.223</v>
      </c>
      <c r="G2826">
        <v>0.223</v>
      </c>
      <c r="H2826">
        <v>1</v>
      </c>
      <c r="J2826" t="s">
        <v>38</v>
      </c>
      <c r="K2826" t="s">
        <v>374</v>
      </c>
      <c r="L2826" t="s">
        <v>480</v>
      </c>
      <c r="M2826" t="s">
        <v>7663</v>
      </c>
      <c r="N2826" t="s">
        <v>8982</v>
      </c>
      <c r="O2826">
        <v>0</v>
      </c>
      <c r="P2826">
        <v>0</v>
      </c>
      <c r="Q2826">
        <v>1</v>
      </c>
    </row>
    <row r="2827" spans="1:17" x14ac:dyDescent="0.2">
      <c r="A2827" t="s">
        <v>498</v>
      </c>
      <c r="B2827" t="s">
        <v>134</v>
      </c>
      <c r="C2827" t="s">
        <v>497</v>
      </c>
      <c r="D2827" t="s">
        <v>54</v>
      </c>
      <c r="E2827" t="s">
        <v>2207</v>
      </c>
      <c r="F2827">
        <v>0.22600000000000001</v>
      </c>
      <c r="G2827">
        <v>0.22600000000000001</v>
      </c>
      <c r="H2827">
        <v>1</v>
      </c>
      <c r="J2827" t="s">
        <v>38</v>
      </c>
      <c r="K2827" t="s">
        <v>374</v>
      </c>
      <c r="L2827" t="s">
        <v>480</v>
      </c>
      <c r="M2827" t="s">
        <v>7663</v>
      </c>
      <c r="N2827" t="s">
        <v>8989</v>
      </c>
      <c r="O2827">
        <v>4.0000000000000001E-3</v>
      </c>
      <c r="P2827">
        <v>4.0000000000000001E-3</v>
      </c>
      <c r="Q2827">
        <v>1</v>
      </c>
    </row>
    <row r="2828" spans="1:17" x14ac:dyDescent="0.2">
      <c r="A2828" t="s">
        <v>498</v>
      </c>
      <c r="B2828" t="s">
        <v>134</v>
      </c>
      <c r="C2828" t="s">
        <v>497</v>
      </c>
      <c r="D2828" t="s">
        <v>54</v>
      </c>
      <c r="E2828" t="s">
        <v>2208</v>
      </c>
      <c r="F2828">
        <v>0.23400000000000001</v>
      </c>
      <c r="G2828">
        <v>0.23400000000000001</v>
      </c>
      <c r="H2828">
        <v>1</v>
      </c>
      <c r="J2828" t="s">
        <v>38</v>
      </c>
      <c r="K2828" t="s">
        <v>374</v>
      </c>
      <c r="L2828" t="s">
        <v>480</v>
      </c>
      <c r="M2828" t="s">
        <v>7663</v>
      </c>
      <c r="N2828" t="s">
        <v>9127</v>
      </c>
      <c r="O2828">
        <v>7.0000000000000001E-3</v>
      </c>
      <c r="P2828">
        <v>7.0000000000000001E-3</v>
      </c>
      <c r="Q2828">
        <v>1</v>
      </c>
    </row>
    <row r="2829" spans="1:17" x14ac:dyDescent="0.2">
      <c r="A2829" t="s">
        <v>498</v>
      </c>
      <c r="B2829" t="s">
        <v>134</v>
      </c>
      <c r="C2829" t="s">
        <v>497</v>
      </c>
      <c r="D2829" t="s">
        <v>54</v>
      </c>
      <c r="E2829" t="s">
        <v>2209</v>
      </c>
      <c r="F2829">
        <v>0.22800000000000001</v>
      </c>
      <c r="G2829">
        <v>0.22800000000000001</v>
      </c>
      <c r="H2829">
        <v>1</v>
      </c>
      <c r="J2829" t="s">
        <v>38</v>
      </c>
      <c r="K2829" t="s">
        <v>374</v>
      </c>
      <c r="L2829" t="s">
        <v>480</v>
      </c>
      <c r="M2829" t="s">
        <v>7663</v>
      </c>
      <c r="N2829" t="s">
        <v>9132</v>
      </c>
      <c r="O2829">
        <v>0.02</v>
      </c>
      <c r="P2829">
        <v>0.02</v>
      </c>
      <c r="Q2829">
        <v>1</v>
      </c>
    </row>
    <row r="2830" spans="1:17" x14ac:dyDescent="0.2">
      <c r="A2830" t="s">
        <v>498</v>
      </c>
      <c r="B2830" t="s">
        <v>134</v>
      </c>
      <c r="C2830" t="s">
        <v>497</v>
      </c>
      <c r="D2830" t="s">
        <v>54</v>
      </c>
      <c r="E2830" t="s">
        <v>2210</v>
      </c>
      <c r="F2830">
        <v>0.22700000000000001</v>
      </c>
      <c r="G2830">
        <v>0.22700000000000001</v>
      </c>
      <c r="H2830">
        <v>1</v>
      </c>
      <c r="J2830" t="s">
        <v>38</v>
      </c>
      <c r="K2830" t="s">
        <v>374</v>
      </c>
      <c r="L2830" t="s">
        <v>480</v>
      </c>
      <c r="M2830" t="s">
        <v>7663</v>
      </c>
      <c r="N2830" t="s">
        <v>9133</v>
      </c>
      <c r="O2830">
        <v>0.01</v>
      </c>
      <c r="P2830">
        <v>0.01</v>
      </c>
      <c r="Q2830">
        <v>1</v>
      </c>
    </row>
    <row r="2831" spans="1:17" x14ac:dyDescent="0.2">
      <c r="A2831" t="s">
        <v>498</v>
      </c>
      <c r="B2831" t="s">
        <v>134</v>
      </c>
      <c r="C2831" t="s">
        <v>497</v>
      </c>
      <c r="D2831" t="s">
        <v>54</v>
      </c>
      <c r="E2831" t="s">
        <v>2211</v>
      </c>
      <c r="F2831">
        <v>0.29699999999999999</v>
      </c>
      <c r="G2831">
        <v>0.29699999999999999</v>
      </c>
      <c r="H2831">
        <v>1</v>
      </c>
      <c r="J2831" t="s">
        <v>38</v>
      </c>
      <c r="K2831" t="s">
        <v>374</v>
      </c>
      <c r="L2831" t="s">
        <v>480</v>
      </c>
      <c r="M2831" t="s">
        <v>7663</v>
      </c>
      <c r="N2831" t="s">
        <v>9134</v>
      </c>
      <c r="O2831">
        <v>3.0000000000000001E-3</v>
      </c>
      <c r="P2831">
        <v>3.0000000000000001E-3</v>
      </c>
      <c r="Q2831">
        <v>1</v>
      </c>
    </row>
    <row r="2832" spans="1:17" x14ac:dyDescent="0.2">
      <c r="A2832" t="s">
        <v>498</v>
      </c>
      <c r="B2832" t="s">
        <v>134</v>
      </c>
      <c r="C2832" t="s">
        <v>497</v>
      </c>
      <c r="D2832" t="s">
        <v>54</v>
      </c>
      <c r="E2832" t="s">
        <v>2212</v>
      </c>
      <c r="F2832">
        <v>0.23300000000000001</v>
      </c>
      <c r="G2832">
        <v>0.23300000000000001</v>
      </c>
      <c r="H2832">
        <v>1</v>
      </c>
      <c r="J2832" t="s">
        <v>38</v>
      </c>
      <c r="K2832" t="s">
        <v>374</v>
      </c>
      <c r="L2832" t="s">
        <v>480</v>
      </c>
      <c r="M2832" t="s">
        <v>7663</v>
      </c>
      <c r="N2832" t="s">
        <v>501</v>
      </c>
      <c r="O2832">
        <v>0</v>
      </c>
      <c r="P2832">
        <v>0</v>
      </c>
      <c r="Q2832">
        <v>1</v>
      </c>
    </row>
    <row r="2833" spans="1:17" x14ac:dyDescent="0.2">
      <c r="A2833" t="s">
        <v>498</v>
      </c>
      <c r="B2833" t="s">
        <v>134</v>
      </c>
      <c r="C2833" t="s">
        <v>497</v>
      </c>
      <c r="D2833" t="s">
        <v>54</v>
      </c>
      <c r="E2833" t="s">
        <v>2213</v>
      </c>
      <c r="F2833">
        <v>0.22700000000000001</v>
      </c>
      <c r="G2833">
        <v>0.22700000000000001</v>
      </c>
      <c r="H2833">
        <v>1</v>
      </c>
      <c r="J2833" t="s">
        <v>38</v>
      </c>
      <c r="K2833" t="s">
        <v>361</v>
      </c>
      <c r="L2833" t="s">
        <v>402</v>
      </c>
      <c r="M2833" t="s">
        <v>9097</v>
      </c>
      <c r="N2833" t="s">
        <v>8249</v>
      </c>
      <c r="O2833">
        <v>0</v>
      </c>
      <c r="P2833">
        <v>0</v>
      </c>
      <c r="Q2833">
        <v>1</v>
      </c>
    </row>
    <row r="2834" spans="1:17" x14ac:dyDescent="0.2">
      <c r="A2834" t="s">
        <v>498</v>
      </c>
      <c r="B2834" t="s">
        <v>134</v>
      </c>
      <c r="C2834" t="s">
        <v>497</v>
      </c>
      <c r="D2834" t="s">
        <v>54</v>
      </c>
      <c r="E2834" t="s">
        <v>2214</v>
      </c>
      <c r="F2834">
        <v>0.217</v>
      </c>
      <c r="G2834">
        <v>0.217</v>
      </c>
      <c r="H2834">
        <v>1</v>
      </c>
      <c r="J2834" t="s">
        <v>38</v>
      </c>
      <c r="K2834" t="s">
        <v>361</v>
      </c>
      <c r="L2834" t="s">
        <v>402</v>
      </c>
      <c r="M2834" t="s">
        <v>9097</v>
      </c>
      <c r="N2834" t="s">
        <v>8251</v>
      </c>
      <c r="O2834">
        <v>0</v>
      </c>
      <c r="P2834">
        <v>0</v>
      </c>
      <c r="Q2834">
        <v>1</v>
      </c>
    </row>
    <row r="2835" spans="1:17" x14ac:dyDescent="0.2">
      <c r="A2835" t="s">
        <v>498</v>
      </c>
      <c r="B2835" t="s">
        <v>134</v>
      </c>
      <c r="C2835" t="s">
        <v>497</v>
      </c>
      <c r="D2835" t="s">
        <v>54</v>
      </c>
      <c r="E2835" t="s">
        <v>2215</v>
      </c>
      <c r="F2835">
        <v>0.19800000000000001</v>
      </c>
      <c r="G2835">
        <v>0.19800000000000001</v>
      </c>
      <c r="H2835">
        <v>1</v>
      </c>
      <c r="J2835" t="s">
        <v>38</v>
      </c>
      <c r="K2835" t="s">
        <v>361</v>
      </c>
      <c r="L2835" t="s">
        <v>402</v>
      </c>
      <c r="M2835" t="s">
        <v>9097</v>
      </c>
      <c r="N2835" t="s">
        <v>8253</v>
      </c>
      <c r="O2835">
        <v>0</v>
      </c>
      <c r="P2835">
        <v>0</v>
      </c>
      <c r="Q2835">
        <v>1</v>
      </c>
    </row>
    <row r="2836" spans="1:17" x14ac:dyDescent="0.2">
      <c r="A2836" t="s">
        <v>498</v>
      </c>
      <c r="B2836" t="s">
        <v>134</v>
      </c>
      <c r="C2836" t="s">
        <v>497</v>
      </c>
      <c r="D2836" t="s">
        <v>54</v>
      </c>
      <c r="E2836" t="s">
        <v>2216</v>
      </c>
      <c r="F2836">
        <v>0.28399999999999997</v>
      </c>
      <c r="G2836">
        <v>0.28399999999999997</v>
      </c>
      <c r="H2836">
        <v>1</v>
      </c>
      <c r="J2836" t="s">
        <v>38</v>
      </c>
      <c r="K2836" t="s">
        <v>361</v>
      </c>
      <c r="L2836" t="s">
        <v>402</v>
      </c>
      <c r="M2836" t="s">
        <v>9097</v>
      </c>
      <c r="N2836" t="s">
        <v>8370</v>
      </c>
      <c r="O2836">
        <v>0</v>
      </c>
      <c r="P2836">
        <v>0</v>
      </c>
      <c r="Q2836">
        <v>1</v>
      </c>
    </row>
    <row r="2837" spans="1:17" x14ac:dyDescent="0.2">
      <c r="A2837" t="s">
        <v>498</v>
      </c>
      <c r="B2837" t="s">
        <v>134</v>
      </c>
      <c r="C2837" t="s">
        <v>497</v>
      </c>
      <c r="D2837" t="s">
        <v>54</v>
      </c>
      <c r="E2837" t="s">
        <v>2217</v>
      </c>
      <c r="F2837">
        <v>0.22700000000000001</v>
      </c>
      <c r="G2837">
        <v>0.22700000000000001</v>
      </c>
      <c r="H2837">
        <v>1</v>
      </c>
      <c r="J2837" t="s">
        <v>38</v>
      </c>
      <c r="K2837" t="s">
        <v>361</v>
      </c>
      <c r="L2837" t="s">
        <v>402</v>
      </c>
      <c r="M2837" t="s">
        <v>9097</v>
      </c>
      <c r="N2837" t="s">
        <v>8371</v>
      </c>
      <c r="O2837">
        <v>0</v>
      </c>
      <c r="P2837">
        <v>0</v>
      </c>
      <c r="Q2837">
        <v>1</v>
      </c>
    </row>
    <row r="2838" spans="1:17" x14ac:dyDescent="0.2">
      <c r="A2838" t="s">
        <v>498</v>
      </c>
      <c r="B2838" t="s">
        <v>134</v>
      </c>
      <c r="C2838" t="s">
        <v>497</v>
      </c>
      <c r="D2838" t="s">
        <v>54</v>
      </c>
      <c r="E2838" t="s">
        <v>2218</v>
      </c>
      <c r="F2838">
        <v>0.221</v>
      </c>
      <c r="G2838">
        <v>0.221</v>
      </c>
      <c r="H2838">
        <v>1</v>
      </c>
      <c r="J2838" t="s">
        <v>38</v>
      </c>
      <c r="K2838" t="s">
        <v>361</v>
      </c>
      <c r="L2838" t="s">
        <v>402</v>
      </c>
      <c r="M2838" t="s">
        <v>9097</v>
      </c>
      <c r="N2838" t="s">
        <v>8366</v>
      </c>
      <c r="O2838">
        <v>0</v>
      </c>
      <c r="P2838">
        <v>0</v>
      </c>
      <c r="Q2838">
        <v>1</v>
      </c>
    </row>
    <row r="2839" spans="1:17" x14ac:dyDescent="0.2">
      <c r="A2839" t="s">
        <v>498</v>
      </c>
      <c r="B2839" t="s">
        <v>134</v>
      </c>
      <c r="C2839" t="s">
        <v>497</v>
      </c>
      <c r="D2839" t="s">
        <v>54</v>
      </c>
      <c r="E2839" t="s">
        <v>2219</v>
      </c>
      <c r="F2839">
        <v>0.219</v>
      </c>
      <c r="G2839">
        <v>0.219</v>
      </c>
      <c r="H2839">
        <v>1</v>
      </c>
      <c r="J2839" t="s">
        <v>38</v>
      </c>
      <c r="K2839" t="s">
        <v>361</v>
      </c>
      <c r="L2839" t="s">
        <v>402</v>
      </c>
      <c r="M2839" t="s">
        <v>9097</v>
      </c>
      <c r="N2839" t="s">
        <v>8372</v>
      </c>
      <c r="O2839">
        <v>0</v>
      </c>
      <c r="P2839">
        <v>0</v>
      </c>
      <c r="Q2839">
        <v>1</v>
      </c>
    </row>
    <row r="2840" spans="1:17" x14ac:dyDescent="0.2">
      <c r="A2840" t="s">
        <v>498</v>
      </c>
      <c r="B2840" t="s">
        <v>134</v>
      </c>
      <c r="C2840" t="s">
        <v>497</v>
      </c>
      <c r="D2840" t="s">
        <v>54</v>
      </c>
      <c r="E2840" t="s">
        <v>2220</v>
      </c>
      <c r="F2840">
        <v>0.24299999999999999</v>
      </c>
      <c r="G2840">
        <v>0.24299999999999999</v>
      </c>
      <c r="H2840">
        <v>1</v>
      </c>
      <c r="J2840" t="s">
        <v>38</v>
      </c>
      <c r="K2840" t="s">
        <v>361</v>
      </c>
      <c r="L2840" t="s">
        <v>402</v>
      </c>
      <c r="M2840" t="s">
        <v>9097</v>
      </c>
      <c r="N2840" t="s">
        <v>8367</v>
      </c>
      <c r="O2840">
        <v>0</v>
      </c>
      <c r="P2840">
        <v>0</v>
      </c>
      <c r="Q2840">
        <v>1</v>
      </c>
    </row>
    <row r="2841" spans="1:17" x14ac:dyDescent="0.2">
      <c r="A2841" t="s">
        <v>498</v>
      </c>
      <c r="B2841" t="s">
        <v>134</v>
      </c>
      <c r="C2841" t="s">
        <v>497</v>
      </c>
      <c r="D2841" t="s">
        <v>54</v>
      </c>
      <c r="E2841" t="s">
        <v>2221</v>
      </c>
      <c r="F2841">
        <v>0.22800000000000001</v>
      </c>
      <c r="G2841">
        <v>0.22800000000000001</v>
      </c>
      <c r="H2841">
        <v>1</v>
      </c>
      <c r="J2841" t="s">
        <v>38</v>
      </c>
      <c r="K2841" t="s">
        <v>361</v>
      </c>
      <c r="L2841" t="s">
        <v>402</v>
      </c>
      <c r="M2841" t="s">
        <v>9097</v>
      </c>
      <c r="N2841" t="s">
        <v>8373</v>
      </c>
      <c r="O2841">
        <v>0</v>
      </c>
      <c r="P2841">
        <v>0</v>
      </c>
      <c r="Q2841">
        <v>1</v>
      </c>
    </row>
    <row r="2842" spans="1:17" x14ac:dyDescent="0.2">
      <c r="A2842" t="s">
        <v>498</v>
      </c>
      <c r="B2842" t="s">
        <v>134</v>
      </c>
      <c r="C2842" t="s">
        <v>497</v>
      </c>
      <c r="D2842" t="s">
        <v>54</v>
      </c>
      <c r="E2842" t="s">
        <v>2222</v>
      </c>
      <c r="F2842">
        <v>0.20499999999999999</v>
      </c>
      <c r="G2842">
        <v>0.20499999999999999</v>
      </c>
      <c r="H2842">
        <v>1</v>
      </c>
      <c r="J2842" t="s">
        <v>38</v>
      </c>
      <c r="K2842" t="s">
        <v>361</v>
      </c>
      <c r="L2842" t="s">
        <v>402</v>
      </c>
      <c r="M2842" t="s">
        <v>9097</v>
      </c>
      <c r="N2842" t="s">
        <v>8374</v>
      </c>
      <c r="O2842">
        <v>0</v>
      </c>
      <c r="P2842">
        <v>0</v>
      </c>
      <c r="Q2842">
        <v>1</v>
      </c>
    </row>
    <row r="2843" spans="1:17" x14ac:dyDescent="0.2">
      <c r="A2843" t="s">
        <v>498</v>
      </c>
      <c r="B2843" t="s">
        <v>134</v>
      </c>
      <c r="C2843" t="s">
        <v>497</v>
      </c>
      <c r="D2843" t="s">
        <v>54</v>
      </c>
      <c r="E2843" t="s">
        <v>2223</v>
      </c>
      <c r="F2843">
        <v>0.20499999999999999</v>
      </c>
      <c r="G2843">
        <v>0.20499999999999999</v>
      </c>
      <c r="H2843">
        <v>1</v>
      </c>
      <c r="J2843" t="s">
        <v>38</v>
      </c>
      <c r="K2843" t="s">
        <v>361</v>
      </c>
      <c r="L2843" t="s">
        <v>402</v>
      </c>
      <c r="M2843" t="s">
        <v>9097</v>
      </c>
      <c r="N2843" t="s">
        <v>8375</v>
      </c>
      <c r="O2843">
        <v>0</v>
      </c>
      <c r="P2843">
        <v>0</v>
      </c>
      <c r="Q2843">
        <v>1</v>
      </c>
    </row>
    <row r="2844" spans="1:17" x14ac:dyDescent="0.2">
      <c r="A2844" t="s">
        <v>498</v>
      </c>
      <c r="B2844" t="s">
        <v>134</v>
      </c>
      <c r="C2844" t="s">
        <v>497</v>
      </c>
      <c r="D2844" t="s">
        <v>54</v>
      </c>
      <c r="E2844" t="s">
        <v>2224</v>
      </c>
      <c r="F2844">
        <v>0.26900000000000002</v>
      </c>
      <c r="G2844">
        <v>0.26900000000000002</v>
      </c>
      <c r="H2844">
        <v>1</v>
      </c>
      <c r="J2844" t="s">
        <v>38</v>
      </c>
      <c r="K2844" t="s">
        <v>361</v>
      </c>
      <c r="L2844" t="s">
        <v>402</v>
      </c>
      <c r="M2844" t="s">
        <v>9097</v>
      </c>
      <c r="N2844" t="s">
        <v>8376</v>
      </c>
      <c r="O2844">
        <v>0</v>
      </c>
      <c r="P2844">
        <v>0</v>
      </c>
      <c r="Q2844">
        <v>1</v>
      </c>
    </row>
    <row r="2845" spans="1:17" x14ac:dyDescent="0.2">
      <c r="A2845" t="s">
        <v>498</v>
      </c>
      <c r="B2845" t="s">
        <v>134</v>
      </c>
      <c r="C2845" t="s">
        <v>497</v>
      </c>
      <c r="D2845" t="s">
        <v>54</v>
      </c>
      <c r="E2845" t="s">
        <v>2225</v>
      </c>
      <c r="F2845">
        <v>0.217</v>
      </c>
      <c r="G2845">
        <v>0.217</v>
      </c>
      <c r="H2845">
        <v>1</v>
      </c>
      <c r="J2845" t="s">
        <v>38</v>
      </c>
      <c r="K2845" t="s">
        <v>361</v>
      </c>
      <c r="L2845" t="s">
        <v>402</v>
      </c>
      <c r="M2845" t="s">
        <v>9097</v>
      </c>
      <c r="N2845" t="s">
        <v>8377</v>
      </c>
      <c r="O2845">
        <v>0</v>
      </c>
      <c r="P2845">
        <v>0</v>
      </c>
      <c r="Q2845">
        <v>1</v>
      </c>
    </row>
    <row r="2846" spans="1:17" x14ac:dyDescent="0.2">
      <c r="A2846" t="s">
        <v>498</v>
      </c>
      <c r="B2846" t="s">
        <v>134</v>
      </c>
      <c r="C2846" t="s">
        <v>497</v>
      </c>
      <c r="D2846" t="s">
        <v>54</v>
      </c>
      <c r="E2846" t="s">
        <v>2226</v>
      </c>
      <c r="F2846">
        <v>0.193</v>
      </c>
      <c r="G2846">
        <v>0.193</v>
      </c>
      <c r="H2846">
        <v>1</v>
      </c>
      <c r="J2846" t="s">
        <v>38</v>
      </c>
      <c r="K2846" t="s">
        <v>361</v>
      </c>
      <c r="L2846" t="s">
        <v>402</v>
      </c>
      <c r="M2846" t="s">
        <v>9097</v>
      </c>
      <c r="N2846" t="s">
        <v>8378</v>
      </c>
      <c r="O2846">
        <v>0</v>
      </c>
      <c r="P2846">
        <v>0</v>
      </c>
      <c r="Q2846">
        <v>1</v>
      </c>
    </row>
    <row r="2847" spans="1:17" x14ac:dyDescent="0.2">
      <c r="A2847" t="s">
        <v>498</v>
      </c>
      <c r="B2847" t="s">
        <v>134</v>
      </c>
      <c r="C2847" t="s">
        <v>497</v>
      </c>
      <c r="D2847" t="s">
        <v>54</v>
      </c>
      <c r="E2847" t="s">
        <v>2227</v>
      </c>
      <c r="F2847">
        <v>0.26400000000000001</v>
      </c>
      <c r="G2847">
        <v>0.26400000000000001</v>
      </c>
      <c r="H2847">
        <v>1</v>
      </c>
      <c r="J2847" t="s">
        <v>38</v>
      </c>
      <c r="K2847" t="s">
        <v>361</v>
      </c>
      <c r="L2847" t="s">
        <v>402</v>
      </c>
      <c r="M2847" t="s">
        <v>9097</v>
      </c>
      <c r="N2847" t="s">
        <v>8369</v>
      </c>
      <c r="O2847">
        <v>0</v>
      </c>
      <c r="P2847">
        <v>0</v>
      </c>
      <c r="Q2847">
        <v>1</v>
      </c>
    </row>
    <row r="2848" spans="1:17" x14ac:dyDescent="0.2">
      <c r="A2848" t="s">
        <v>498</v>
      </c>
      <c r="B2848" t="s">
        <v>134</v>
      </c>
      <c r="C2848" t="s">
        <v>497</v>
      </c>
      <c r="D2848" t="s">
        <v>54</v>
      </c>
      <c r="E2848" t="s">
        <v>2228</v>
      </c>
      <c r="F2848">
        <v>0.222</v>
      </c>
      <c r="G2848">
        <v>0.222</v>
      </c>
      <c r="H2848">
        <v>1</v>
      </c>
      <c r="J2848" t="s">
        <v>38</v>
      </c>
      <c r="K2848" t="s">
        <v>361</v>
      </c>
      <c r="L2848" t="s">
        <v>402</v>
      </c>
      <c r="M2848" t="s">
        <v>9097</v>
      </c>
      <c r="N2848" t="s">
        <v>500</v>
      </c>
      <c r="O2848">
        <v>0</v>
      </c>
      <c r="P2848">
        <v>0</v>
      </c>
      <c r="Q2848">
        <v>1</v>
      </c>
    </row>
    <row r="2849" spans="1:17" x14ac:dyDescent="0.2">
      <c r="A2849" t="s">
        <v>498</v>
      </c>
      <c r="B2849" t="s">
        <v>134</v>
      </c>
      <c r="C2849" t="s">
        <v>497</v>
      </c>
      <c r="D2849" t="s">
        <v>54</v>
      </c>
      <c r="E2849" t="s">
        <v>2229</v>
      </c>
      <c r="F2849">
        <v>0.21</v>
      </c>
      <c r="G2849">
        <v>0.21</v>
      </c>
      <c r="H2849">
        <v>1</v>
      </c>
      <c r="J2849" t="s">
        <v>38</v>
      </c>
      <c r="K2849" t="s">
        <v>361</v>
      </c>
      <c r="L2849" t="s">
        <v>402</v>
      </c>
      <c r="M2849" t="s">
        <v>9097</v>
      </c>
      <c r="N2849" t="s">
        <v>8379</v>
      </c>
      <c r="O2849">
        <v>0</v>
      </c>
      <c r="P2849">
        <v>0</v>
      </c>
      <c r="Q2849">
        <v>1</v>
      </c>
    </row>
    <row r="2850" spans="1:17" x14ac:dyDescent="0.2">
      <c r="A2850" t="s">
        <v>498</v>
      </c>
      <c r="B2850" t="s">
        <v>134</v>
      </c>
      <c r="C2850" t="s">
        <v>497</v>
      </c>
      <c r="D2850" t="s">
        <v>54</v>
      </c>
      <c r="E2850" t="s">
        <v>2537</v>
      </c>
      <c r="F2850">
        <v>1.7999999999999999E-2</v>
      </c>
      <c r="G2850">
        <v>1.7999999999999999E-2</v>
      </c>
      <c r="H2850">
        <v>1</v>
      </c>
      <c r="J2850" t="s">
        <v>38</v>
      </c>
      <c r="K2850" t="s">
        <v>361</v>
      </c>
      <c r="L2850" t="s">
        <v>402</v>
      </c>
      <c r="M2850" t="s">
        <v>9097</v>
      </c>
      <c r="N2850" t="s">
        <v>8254</v>
      </c>
      <c r="O2850">
        <v>0</v>
      </c>
      <c r="P2850">
        <v>0</v>
      </c>
      <c r="Q2850">
        <v>1</v>
      </c>
    </row>
    <row r="2851" spans="1:17" x14ac:dyDescent="0.2">
      <c r="A2851" t="s">
        <v>498</v>
      </c>
      <c r="B2851" t="s">
        <v>134</v>
      </c>
      <c r="C2851" t="s">
        <v>497</v>
      </c>
      <c r="D2851" t="s">
        <v>54</v>
      </c>
      <c r="E2851" t="s">
        <v>2538</v>
      </c>
      <c r="F2851">
        <v>1.9E-2</v>
      </c>
      <c r="G2851">
        <v>1.9E-2</v>
      </c>
      <c r="H2851">
        <v>1</v>
      </c>
      <c r="J2851" t="s">
        <v>38</v>
      </c>
      <c r="K2851" t="s">
        <v>361</v>
      </c>
      <c r="L2851" t="s">
        <v>402</v>
      </c>
      <c r="M2851" t="s">
        <v>9097</v>
      </c>
      <c r="N2851" t="s">
        <v>8255</v>
      </c>
      <c r="O2851">
        <v>0</v>
      </c>
      <c r="P2851">
        <v>0</v>
      </c>
      <c r="Q2851">
        <v>1</v>
      </c>
    </row>
    <row r="2852" spans="1:17" x14ac:dyDescent="0.2">
      <c r="A2852" t="s">
        <v>498</v>
      </c>
      <c r="B2852" t="s">
        <v>134</v>
      </c>
      <c r="C2852" t="s">
        <v>497</v>
      </c>
      <c r="D2852" t="s">
        <v>54</v>
      </c>
      <c r="E2852" t="s">
        <v>2539</v>
      </c>
      <c r="F2852">
        <v>1.7999999999999999E-2</v>
      </c>
      <c r="G2852">
        <v>1.7999999999999999E-2</v>
      </c>
      <c r="H2852">
        <v>1</v>
      </c>
      <c r="J2852" t="s">
        <v>38</v>
      </c>
      <c r="K2852" t="s">
        <v>361</v>
      </c>
      <c r="L2852" t="s">
        <v>402</v>
      </c>
      <c r="M2852" t="s">
        <v>9097</v>
      </c>
      <c r="N2852" t="s">
        <v>8659</v>
      </c>
      <c r="O2852">
        <v>0</v>
      </c>
      <c r="P2852">
        <v>0</v>
      </c>
      <c r="Q2852">
        <v>1</v>
      </c>
    </row>
    <row r="2853" spans="1:17" x14ac:dyDescent="0.2">
      <c r="A2853" t="s">
        <v>498</v>
      </c>
      <c r="B2853" t="s">
        <v>134</v>
      </c>
      <c r="C2853" t="s">
        <v>497</v>
      </c>
      <c r="D2853" t="s">
        <v>54</v>
      </c>
      <c r="E2853" t="s">
        <v>2540</v>
      </c>
      <c r="F2853">
        <v>1.7999999999999999E-2</v>
      </c>
      <c r="G2853">
        <v>1.7999999999999999E-2</v>
      </c>
      <c r="H2853">
        <v>1</v>
      </c>
      <c r="J2853" t="s">
        <v>38</v>
      </c>
      <c r="K2853" t="s">
        <v>361</v>
      </c>
      <c r="L2853" t="s">
        <v>402</v>
      </c>
      <c r="M2853" t="s">
        <v>9097</v>
      </c>
      <c r="N2853" t="s">
        <v>8658</v>
      </c>
      <c r="O2853">
        <v>0</v>
      </c>
      <c r="P2853">
        <v>0</v>
      </c>
      <c r="Q2853">
        <v>1</v>
      </c>
    </row>
    <row r="2854" spans="1:17" x14ac:dyDescent="0.2">
      <c r="A2854" t="s">
        <v>498</v>
      </c>
      <c r="B2854" t="s">
        <v>134</v>
      </c>
      <c r="C2854" t="s">
        <v>497</v>
      </c>
      <c r="D2854" t="s">
        <v>54</v>
      </c>
      <c r="E2854" t="s">
        <v>2541</v>
      </c>
      <c r="F2854">
        <v>1.7000000000000001E-2</v>
      </c>
      <c r="G2854">
        <v>1.7000000000000001E-2</v>
      </c>
      <c r="H2854">
        <v>1</v>
      </c>
      <c r="J2854" t="s">
        <v>38</v>
      </c>
      <c r="K2854" t="s">
        <v>361</v>
      </c>
      <c r="L2854" t="s">
        <v>402</v>
      </c>
      <c r="M2854" t="s">
        <v>9097</v>
      </c>
      <c r="N2854" t="s">
        <v>8656</v>
      </c>
      <c r="O2854">
        <v>0</v>
      </c>
      <c r="P2854">
        <v>0</v>
      </c>
      <c r="Q2854">
        <v>1</v>
      </c>
    </row>
    <row r="2855" spans="1:17" x14ac:dyDescent="0.2">
      <c r="A2855" t="s">
        <v>498</v>
      </c>
      <c r="B2855" t="s">
        <v>134</v>
      </c>
      <c r="C2855" t="s">
        <v>497</v>
      </c>
      <c r="D2855" t="s">
        <v>54</v>
      </c>
      <c r="E2855" t="s">
        <v>2542</v>
      </c>
      <c r="F2855">
        <v>1.7000000000000001E-2</v>
      </c>
      <c r="G2855">
        <v>1.7000000000000001E-2</v>
      </c>
      <c r="H2855">
        <v>1</v>
      </c>
      <c r="J2855" t="s">
        <v>38</v>
      </c>
      <c r="K2855" t="s">
        <v>361</v>
      </c>
      <c r="L2855" t="s">
        <v>402</v>
      </c>
      <c r="M2855" t="s">
        <v>9097</v>
      </c>
      <c r="N2855" t="s">
        <v>8657</v>
      </c>
      <c r="O2855">
        <v>0</v>
      </c>
      <c r="P2855">
        <v>0</v>
      </c>
      <c r="Q2855">
        <v>1</v>
      </c>
    </row>
    <row r="2856" spans="1:17" x14ac:dyDescent="0.2">
      <c r="A2856" t="s">
        <v>498</v>
      </c>
      <c r="B2856" t="s">
        <v>134</v>
      </c>
      <c r="C2856" t="s">
        <v>497</v>
      </c>
      <c r="D2856" t="s">
        <v>54</v>
      </c>
      <c r="E2856" t="s">
        <v>2543</v>
      </c>
      <c r="F2856">
        <v>1.7000000000000001E-2</v>
      </c>
      <c r="G2856">
        <v>1.7000000000000001E-2</v>
      </c>
      <c r="H2856">
        <v>1</v>
      </c>
      <c r="J2856" t="s">
        <v>38</v>
      </c>
      <c r="K2856" t="s">
        <v>361</v>
      </c>
      <c r="L2856" t="s">
        <v>402</v>
      </c>
      <c r="M2856" t="s">
        <v>9097</v>
      </c>
      <c r="N2856" t="s">
        <v>9119</v>
      </c>
      <c r="O2856">
        <v>0</v>
      </c>
      <c r="P2856">
        <v>0</v>
      </c>
      <c r="Q2856">
        <v>1</v>
      </c>
    </row>
    <row r="2857" spans="1:17" x14ac:dyDescent="0.2">
      <c r="A2857" t="s">
        <v>498</v>
      </c>
      <c r="B2857" t="s">
        <v>134</v>
      </c>
      <c r="C2857" t="s">
        <v>497</v>
      </c>
      <c r="D2857" t="s">
        <v>54</v>
      </c>
      <c r="E2857" t="s">
        <v>2544</v>
      </c>
      <c r="F2857">
        <v>1.7000000000000001E-2</v>
      </c>
      <c r="G2857">
        <v>1.7000000000000001E-2</v>
      </c>
      <c r="H2857">
        <v>1</v>
      </c>
      <c r="J2857" t="s">
        <v>38</v>
      </c>
      <c r="K2857" t="s">
        <v>361</v>
      </c>
      <c r="L2857" t="s">
        <v>402</v>
      </c>
      <c r="M2857" t="s">
        <v>9097</v>
      </c>
      <c r="N2857" t="s">
        <v>9120</v>
      </c>
      <c r="O2857">
        <v>1E-3</v>
      </c>
      <c r="P2857">
        <v>1E-3</v>
      </c>
      <c r="Q2857">
        <v>1</v>
      </c>
    </row>
    <row r="2858" spans="1:17" x14ac:dyDescent="0.2">
      <c r="A2858" t="s">
        <v>498</v>
      </c>
      <c r="B2858" t="s">
        <v>134</v>
      </c>
      <c r="C2858" t="s">
        <v>497</v>
      </c>
      <c r="D2858" t="s">
        <v>54</v>
      </c>
      <c r="E2858" t="s">
        <v>2545</v>
      </c>
      <c r="F2858">
        <v>1.7000000000000001E-2</v>
      </c>
      <c r="G2858">
        <v>1.7000000000000001E-2</v>
      </c>
      <c r="H2858">
        <v>1</v>
      </c>
      <c r="J2858" t="s">
        <v>38</v>
      </c>
      <c r="K2858" t="s">
        <v>361</v>
      </c>
      <c r="L2858" t="s">
        <v>402</v>
      </c>
      <c r="M2858" t="s">
        <v>9097</v>
      </c>
      <c r="N2858" t="s">
        <v>9100</v>
      </c>
      <c r="O2858">
        <v>0</v>
      </c>
      <c r="P2858">
        <v>0</v>
      </c>
      <c r="Q2858">
        <v>1</v>
      </c>
    </row>
    <row r="2859" spans="1:17" x14ac:dyDescent="0.2">
      <c r="A2859" t="s">
        <v>498</v>
      </c>
      <c r="B2859" t="s">
        <v>134</v>
      </c>
      <c r="C2859" t="s">
        <v>497</v>
      </c>
      <c r="D2859" t="s">
        <v>54</v>
      </c>
      <c r="E2859" t="s">
        <v>2546</v>
      </c>
      <c r="F2859">
        <v>1.7999999999999999E-2</v>
      </c>
      <c r="G2859">
        <v>1.7999999999999999E-2</v>
      </c>
      <c r="H2859">
        <v>1</v>
      </c>
      <c r="J2859" t="s">
        <v>38</v>
      </c>
      <c r="K2859" t="s">
        <v>361</v>
      </c>
      <c r="L2859" t="s">
        <v>402</v>
      </c>
      <c r="M2859" t="s">
        <v>9097</v>
      </c>
      <c r="N2859" t="s">
        <v>9102</v>
      </c>
      <c r="O2859">
        <v>0</v>
      </c>
      <c r="P2859">
        <v>0</v>
      </c>
      <c r="Q2859">
        <v>1</v>
      </c>
    </row>
    <row r="2860" spans="1:17" x14ac:dyDescent="0.2">
      <c r="A2860" t="s">
        <v>498</v>
      </c>
      <c r="B2860" t="s">
        <v>134</v>
      </c>
      <c r="C2860" t="s">
        <v>497</v>
      </c>
      <c r="D2860" t="s">
        <v>54</v>
      </c>
      <c r="E2860" t="s">
        <v>2547</v>
      </c>
      <c r="F2860">
        <v>1.7999999999999999E-2</v>
      </c>
      <c r="G2860">
        <v>1.7999999999999999E-2</v>
      </c>
      <c r="H2860">
        <v>1</v>
      </c>
      <c r="J2860" t="s">
        <v>38</v>
      </c>
      <c r="K2860" t="s">
        <v>361</v>
      </c>
      <c r="L2860" t="s">
        <v>402</v>
      </c>
      <c r="M2860" t="s">
        <v>9097</v>
      </c>
      <c r="N2860" t="s">
        <v>9103</v>
      </c>
      <c r="O2860">
        <v>0</v>
      </c>
      <c r="P2860">
        <v>0</v>
      </c>
      <c r="Q2860">
        <v>1</v>
      </c>
    </row>
    <row r="2861" spans="1:17" x14ac:dyDescent="0.2">
      <c r="A2861" t="s">
        <v>498</v>
      </c>
      <c r="B2861" t="s">
        <v>134</v>
      </c>
      <c r="C2861" t="s">
        <v>497</v>
      </c>
      <c r="D2861" t="s">
        <v>54</v>
      </c>
      <c r="E2861" t="s">
        <v>2548</v>
      </c>
      <c r="F2861">
        <v>1.9E-2</v>
      </c>
      <c r="G2861">
        <v>1.9E-2</v>
      </c>
      <c r="H2861">
        <v>1</v>
      </c>
      <c r="J2861" t="s">
        <v>38</v>
      </c>
      <c r="K2861" t="s">
        <v>361</v>
      </c>
      <c r="L2861" t="s">
        <v>402</v>
      </c>
      <c r="M2861" t="s">
        <v>9097</v>
      </c>
      <c r="N2861" t="s">
        <v>9104</v>
      </c>
      <c r="O2861">
        <v>0</v>
      </c>
      <c r="P2861">
        <v>0</v>
      </c>
      <c r="Q2861">
        <v>1</v>
      </c>
    </row>
    <row r="2862" spans="1:17" x14ac:dyDescent="0.2">
      <c r="A2862" t="s">
        <v>498</v>
      </c>
      <c r="B2862" t="s">
        <v>134</v>
      </c>
      <c r="C2862" t="s">
        <v>497</v>
      </c>
      <c r="D2862" t="s">
        <v>54</v>
      </c>
      <c r="E2862" t="s">
        <v>2549</v>
      </c>
      <c r="F2862">
        <v>1.9E-2</v>
      </c>
      <c r="G2862">
        <v>1.9E-2</v>
      </c>
      <c r="H2862">
        <v>1</v>
      </c>
      <c r="J2862" t="s">
        <v>38</v>
      </c>
      <c r="K2862" t="s">
        <v>361</v>
      </c>
      <c r="L2862" t="s">
        <v>402</v>
      </c>
      <c r="M2862" t="s">
        <v>9097</v>
      </c>
      <c r="N2862" t="s">
        <v>8981</v>
      </c>
      <c r="O2862">
        <v>0</v>
      </c>
      <c r="P2862">
        <v>0</v>
      </c>
      <c r="Q2862">
        <v>1</v>
      </c>
    </row>
    <row r="2863" spans="1:17" x14ac:dyDescent="0.2">
      <c r="A2863" t="s">
        <v>498</v>
      </c>
      <c r="B2863" t="s">
        <v>134</v>
      </c>
      <c r="C2863" t="s">
        <v>497</v>
      </c>
      <c r="D2863" t="s">
        <v>54</v>
      </c>
      <c r="E2863" t="s">
        <v>2550</v>
      </c>
      <c r="F2863">
        <v>1.9E-2</v>
      </c>
      <c r="G2863">
        <v>1.9E-2</v>
      </c>
      <c r="H2863">
        <v>1</v>
      </c>
      <c r="J2863" t="s">
        <v>38</v>
      </c>
      <c r="K2863" t="s">
        <v>361</v>
      </c>
      <c r="L2863" t="s">
        <v>402</v>
      </c>
      <c r="M2863" t="s">
        <v>9097</v>
      </c>
      <c r="N2863" t="s">
        <v>8984</v>
      </c>
      <c r="O2863">
        <v>0</v>
      </c>
      <c r="P2863">
        <v>0</v>
      </c>
      <c r="Q2863">
        <v>1</v>
      </c>
    </row>
    <row r="2864" spans="1:17" x14ac:dyDescent="0.2">
      <c r="A2864" t="s">
        <v>498</v>
      </c>
      <c r="B2864" t="s">
        <v>134</v>
      </c>
      <c r="C2864" t="s">
        <v>497</v>
      </c>
      <c r="D2864" t="s">
        <v>54</v>
      </c>
      <c r="E2864" t="s">
        <v>2551</v>
      </c>
      <c r="F2864">
        <v>1.9E-2</v>
      </c>
      <c r="G2864">
        <v>1.9E-2</v>
      </c>
      <c r="H2864">
        <v>1</v>
      </c>
      <c r="J2864" t="s">
        <v>38</v>
      </c>
      <c r="K2864" t="s">
        <v>361</v>
      </c>
      <c r="L2864" t="s">
        <v>402</v>
      </c>
      <c r="M2864" t="s">
        <v>9097</v>
      </c>
      <c r="N2864" t="s">
        <v>9121</v>
      </c>
      <c r="O2864">
        <v>7.0000000000000001E-3</v>
      </c>
      <c r="P2864">
        <v>7.0000000000000001E-3</v>
      </c>
      <c r="Q2864">
        <v>1</v>
      </c>
    </row>
    <row r="2865" spans="1:17" x14ac:dyDescent="0.2">
      <c r="A2865" t="s">
        <v>498</v>
      </c>
      <c r="B2865" t="s">
        <v>134</v>
      </c>
      <c r="C2865" t="s">
        <v>497</v>
      </c>
      <c r="D2865" t="s">
        <v>54</v>
      </c>
      <c r="E2865" t="s">
        <v>2552</v>
      </c>
      <c r="F2865">
        <v>1.7999999999999999E-2</v>
      </c>
      <c r="G2865">
        <v>1.7999999999999999E-2</v>
      </c>
      <c r="H2865">
        <v>1</v>
      </c>
      <c r="J2865" t="s">
        <v>38</v>
      </c>
      <c r="K2865" t="s">
        <v>361</v>
      </c>
      <c r="L2865" t="s">
        <v>402</v>
      </c>
      <c r="M2865" t="s">
        <v>9097</v>
      </c>
      <c r="N2865" t="s">
        <v>9122</v>
      </c>
      <c r="O2865">
        <v>7.0000000000000001E-3</v>
      </c>
      <c r="P2865">
        <v>7.0000000000000001E-3</v>
      </c>
      <c r="Q2865">
        <v>1</v>
      </c>
    </row>
    <row r="2866" spans="1:17" x14ac:dyDescent="0.2">
      <c r="A2866" t="s">
        <v>498</v>
      </c>
      <c r="B2866" t="s">
        <v>134</v>
      </c>
      <c r="C2866" t="s">
        <v>497</v>
      </c>
      <c r="D2866" t="s">
        <v>54</v>
      </c>
      <c r="E2866" t="s">
        <v>2553</v>
      </c>
      <c r="F2866">
        <v>1.7999999999999999E-2</v>
      </c>
      <c r="G2866">
        <v>1.7999999999999999E-2</v>
      </c>
      <c r="H2866">
        <v>1</v>
      </c>
      <c r="J2866" t="s">
        <v>38</v>
      </c>
      <c r="K2866" t="s">
        <v>361</v>
      </c>
      <c r="L2866" t="s">
        <v>402</v>
      </c>
      <c r="M2866" t="s">
        <v>9097</v>
      </c>
      <c r="N2866" t="s">
        <v>9108</v>
      </c>
      <c r="O2866">
        <v>0</v>
      </c>
      <c r="P2866">
        <v>0</v>
      </c>
      <c r="Q2866">
        <v>1</v>
      </c>
    </row>
    <row r="2867" spans="1:17" x14ac:dyDescent="0.2">
      <c r="A2867" t="s">
        <v>498</v>
      </c>
      <c r="B2867" t="s">
        <v>134</v>
      </c>
      <c r="C2867" t="s">
        <v>497</v>
      </c>
      <c r="D2867" t="s">
        <v>54</v>
      </c>
      <c r="E2867" t="s">
        <v>2554</v>
      </c>
      <c r="F2867">
        <v>1.7999999999999999E-2</v>
      </c>
      <c r="G2867">
        <v>1.7999999999999999E-2</v>
      </c>
      <c r="H2867">
        <v>1</v>
      </c>
      <c r="J2867" t="s">
        <v>38</v>
      </c>
      <c r="K2867" t="s">
        <v>361</v>
      </c>
      <c r="L2867" t="s">
        <v>402</v>
      </c>
      <c r="M2867" t="s">
        <v>9097</v>
      </c>
      <c r="N2867" t="s">
        <v>9109</v>
      </c>
      <c r="O2867">
        <v>0</v>
      </c>
      <c r="P2867">
        <v>0</v>
      </c>
      <c r="Q2867">
        <v>1</v>
      </c>
    </row>
    <row r="2868" spans="1:17" x14ac:dyDescent="0.2">
      <c r="A2868" t="s">
        <v>498</v>
      </c>
      <c r="B2868" t="s">
        <v>134</v>
      </c>
      <c r="C2868" t="s">
        <v>497</v>
      </c>
      <c r="D2868" t="s">
        <v>54</v>
      </c>
      <c r="E2868" t="s">
        <v>2555</v>
      </c>
      <c r="F2868">
        <v>1.9E-2</v>
      </c>
      <c r="G2868">
        <v>1.9E-2</v>
      </c>
      <c r="H2868">
        <v>1</v>
      </c>
      <c r="J2868" t="s">
        <v>38</v>
      </c>
      <c r="K2868" t="s">
        <v>361</v>
      </c>
      <c r="L2868" t="s">
        <v>402</v>
      </c>
      <c r="M2868" t="s">
        <v>9097</v>
      </c>
      <c r="N2868" t="s">
        <v>9123</v>
      </c>
      <c r="O2868">
        <v>0</v>
      </c>
      <c r="P2868">
        <v>0</v>
      </c>
      <c r="Q2868">
        <v>1</v>
      </c>
    </row>
    <row r="2869" spans="1:17" x14ac:dyDescent="0.2">
      <c r="A2869" t="s">
        <v>498</v>
      </c>
      <c r="B2869" t="s">
        <v>134</v>
      </c>
      <c r="C2869" t="s">
        <v>497</v>
      </c>
      <c r="D2869" t="s">
        <v>54</v>
      </c>
      <c r="E2869" t="s">
        <v>2556</v>
      </c>
      <c r="F2869">
        <v>0.02</v>
      </c>
      <c r="G2869">
        <v>0.02</v>
      </c>
      <c r="H2869">
        <v>1</v>
      </c>
      <c r="J2869" t="s">
        <v>38</v>
      </c>
      <c r="K2869" t="s">
        <v>361</v>
      </c>
      <c r="L2869" t="s">
        <v>402</v>
      </c>
      <c r="M2869" t="s">
        <v>9097</v>
      </c>
      <c r="N2869" t="s">
        <v>9110</v>
      </c>
      <c r="O2869">
        <v>0</v>
      </c>
      <c r="P2869">
        <v>0</v>
      </c>
      <c r="Q2869">
        <v>1</v>
      </c>
    </row>
    <row r="2870" spans="1:17" x14ac:dyDescent="0.2">
      <c r="A2870" t="s">
        <v>498</v>
      </c>
      <c r="B2870" t="s">
        <v>134</v>
      </c>
      <c r="C2870" t="s">
        <v>497</v>
      </c>
      <c r="D2870" t="s">
        <v>54</v>
      </c>
      <c r="E2870" t="s">
        <v>2557</v>
      </c>
      <c r="F2870">
        <v>0.02</v>
      </c>
      <c r="G2870">
        <v>0.02</v>
      </c>
      <c r="H2870">
        <v>1</v>
      </c>
      <c r="J2870" t="s">
        <v>38</v>
      </c>
      <c r="K2870" t="s">
        <v>361</v>
      </c>
      <c r="L2870" t="s">
        <v>402</v>
      </c>
      <c r="M2870" t="s">
        <v>9097</v>
      </c>
      <c r="N2870" t="s">
        <v>9111</v>
      </c>
      <c r="O2870">
        <v>0</v>
      </c>
      <c r="P2870">
        <v>0</v>
      </c>
      <c r="Q2870">
        <v>1</v>
      </c>
    </row>
    <row r="2871" spans="1:17" x14ac:dyDescent="0.2">
      <c r="A2871" t="s">
        <v>498</v>
      </c>
      <c r="B2871" t="s">
        <v>134</v>
      </c>
      <c r="C2871" t="s">
        <v>497</v>
      </c>
      <c r="D2871" t="s">
        <v>54</v>
      </c>
      <c r="E2871" t="s">
        <v>2558</v>
      </c>
      <c r="F2871">
        <v>0.02</v>
      </c>
      <c r="G2871">
        <v>0.02</v>
      </c>
      <c r="H2871">
        <v>1</v>
      </c>
      <c r="J2871" t="s">
        <v>38</v>
      </c>
      <c r="K2871" t="s">
        <v>361</v>
      </c>
      <c r="L2871" t="s">
        <v>402</v>
      </c>
      <c r="M2871" t="s">
        <v>9097</v>
      </c>
      <c r="N2871" t="s">
        <v>9112</v>
      </c>
      <c r="O2871">
        <v>0</v>
      </c>
      <c r="P2871">
        <v>0</v>
      </c>
      <c r="Q2871">
        <v>1</v>
      </c>
    </row>
    <row r="2872" spans="1:17" x14ac:dyDescent="0.2">
      <c r="A2872" t="s">
        <v>498</v>
      </c>
      <c r="B2872" t="s">
        <v>134</v>
      </c>
      <c r="C2872" t="s">
        <v>497</v>
      </c>
      <c r="D2872" t="s">
        <v>54</v>
      </c>
      <c r="E2872" t="s">
        <v>2559</v>
      </c>
      <c r="F2872">
        <v>0.02</v>
      </c>
      <c r="G2872">
        <v>0.02</v>
      </c>
      <c r="H2872">
        <v>1</v>
      </c>
      <c r="J2872" t="s">
        <v>38</v>
      </c>
      <c r="K2872" t="s">
        <v>361</v>
      </c>
      <c r="L2872" t="s">
        <v>402</v>
      </c>
      <c r="M2872" t="s">
        <v>9097</v>
      </c>
      <c r="N2872" t="s">
        <v>9113</v>
      </c>
      <c r="O2872">
        <v>0</v>
      </c>
      <c r="P2872">
        <v>0</v>
      </c>
      <c r="Q2872">
        <v>1</v>
      </c>
    </row>
    <row r="2873" spans="1:17" x14ac:dyDescent="0.2">
      <c r="A2873" t="s">
        <v>498</v>
      </c>
      <c r="B2873" t="s">
        <v>134</v>
      </c>
      <c r="C2873" t="s">
        <v>497</v>
      </c>
      <c r="D2873" t="s">
        <v>54</v>
      </c>
      <c r="E2873" t="s">
        <v>2560</v>
      </c>
      <c r="F2873">
        <v>1.7999999999999999E-2</v>
      </c>
      <c r="G2873">
        <v>1.7999999999999999E-2</v>
      </c>
      <c r="H2873">
        <v>1</v>
      </c>
      <c r="J2873" t="s">
        <v>38</v>
      </c>
      <c r="K2873" t="s">
        <v>361</v>
      </c>
      <c r="L2873" t="s">
        <v>402</v>
      </c>
      <c r="M2873" t="s">
        <v>9097</v>
      </c>
      <c r="N2873" t="s">
        <v>9114</v>
      </c>
      <c r="O2873">
        <v>0</v>
      </c>
      <c r="P2873">
        <v>0</v>
      </c>
      <c r="Q2873">
        <v>1</v>
      </c>
    </row>
    <row r="2874" spans="1:17" x14ac:dyDescent="0.2">
      <c r="A2874" t="s">
        <v>498</v>
      </c>
      <c r="B2874" t="s">
        <v>134</v>
      </c>
      <c r="C2874" t="s">
        <v>497</v>
      </c>
      <c r="D2874" t="s">
        <v>54</v>
      </c>
      <c r="E2874" t="s">
        <v>2561</v>
      </c>
      <c r="F2874">
        <v>1.7999999999999999E-2</v>
      </c>
      <c r="G2874">
        <v>1.7999999999999999E-2</v>
      </c>
      <c r="H2874">
        <v>1</v>
      </c>
      <c r="J2874" t="s">
        <v>38</v>
      </c>
      <c r="K2874" t="s">
        <v>361</v>
      </c>
      <c r="L2874" t="s">
        <v>402</v>
      </c>
      <c r="M2874" t="s">
        <v>9097</v>
      </c>
      <c r="N2874" t="s">
        <v>9126</v>
      </c>
      <c r="O2874">
        <v>0</v>
      </c>
      <c r="P2874">
        <v>0</v>
      </c>
      <c r="Q2874">
        <v>1</v>
      </c>
    </row>
    <row r="2875" spans="1:17" x14ac:dyDescent="0.2">
      <c r="A2875" t="s">
        <v>498</v>
      </c>
      <c r="B2875" t="s">
        <v>134</v>
      </c>
      <c r="C2875" t="s">
        <v>497</v>
      </c>
      <c r="D2875" t="s">
        <v>54</v>
      </c>
      <c r="E2875" t="s">
        <v>2562</v>
      </c>
      <c r="F2875">
        <v>1.7999999999999999E-2</v>
      </c>
      <c r="G2875">
        <v>1.7999999999999999E-2</v>
      </c>
      <c r="H2875">
        <v>1</v>
      </c>
      <c r="J2875" t="s">
        <v>38</v>
      </c>
      <c r="K2875" t="s">
        <v>361</v>
      </c>
      <c r="L2875" t="s">
        <v>402</v>
      </c>
      <c r="M2875" t="s">
        <v>9097</v>
      </c>
      <c r="N2875" t="s">
        <v>9115</v>
      </c>
      <c r="O2875">
        <v>0</v>
      </c>
      <c r="P2875">
        <v>0</v>
      </c>
      <c r="Q2875">
        <v>1</v>
      </c>
    </row>
    <row r="2876" spans="1:17" x14ac:dyDescent="0.2">
      <c r="A2876" t="s">
        <v>498</v>
      </c>
      <c r="B2876" t="s">
        <v>134</v>
      </c>
      <c r="C2876" t="s">
        <v>497</v>
      </c>
      <c r="D2876" t="s">
        <v>54</v>
      </c>
      <c r="E2876" t="s">
        <v>2563</v>
      </c>
      <c r="F2876">
        <v>1.7999999999999999E-2</v>
      </c>
      <c r="G2876">
        <v>1.7999999999999999E-2</v>
      </c>
      <c r="H2876">
        <v>1</v>
      </c>
      <c r="J2876" t="s">
        <v>38</v>
      </c>
      <c r="K2876" t="s">
        <v>361</v>
      </c>
      <c r="L2876" t="s">
        <v>402</v>
      </c>
      <c r="M2876" t="s">
        <v>9097</v>
      </c>
      <c r="N2876" t="s">
        <v>9116</v>
      </c>
      <c r="O2876">
        <v>0</v>
      </c>
      <c r="P2876">
        <v>0</v>
      </c>
      <c r="Q2876">
        <v>1</v>
      </c>
    </row>
    <row r="2877" spans="1:17" x14ac:dyDescent="0.2">
      <c r="A2877" t="s">
        <v>498</v>
      </c>
      <c r="B2877" t="s">
        <v>134</v>
      </c>
      <c r="C2877" t="s">
        <v>497</v>
      </c>
      <c r="D2877" t="s">
        <v>54</v>
      </c>
      <c r="E2877" t="s">
        <v>2564</v>
      </c>
      <c r="F2877">
        <v>1.7999999999999999E-2</v>
      </c>
      <c r="G2877">
        <v>1.7999999999999999E-2</v>
      </c>
      <c r="H2877">
        <v>1</v>
      </c>
      <c r="J2877" t="s">
        <v>38</v>
      </c>
      <c r="K2877" t="s">
        <v>361</v>
      </c>
      <c r="L2877" t="s">
        <v>402</v>
      </c>
      <c r="M2877" t="s">
        <v>9097</v>
      </c>
      <c r="N2877" t="s">
        <v>9117</v>
      </c>
      <c r="O2877">
        <v>0</v>
      </c>
      <c r="P2877">
        <v>0</v>
      </c>
      <c r="Q2877">
        <v>1</v>
      </c>
    </row>
    <row r="2878" spans="1:17" x14ac:dyDescent="0.2">
      <c r="A2878" t="s">
        <v>498</v>
      </c>
      <c r="B2878" t="s">
        <v>134</v>
      </c>
      <c r="C2878" t="s">
        <v>497</v>
      </c>
      <c r="D2878" t="s">
        <v>54</v>
      </c>
      <c r="E2878" t="s">
        <v>2565</v>
      </c>
      <c r="F2878">
        <v>1.7999999999999999E-2</v>
      </c>
      <c r="G2878">
        <v>1.7999999999999999E-2</v>
      </c>
      <c r="H2878">
        <v>1</v>
      </c>
      <c r="J2878" t="s">
        <v>38</v>
      </c>
      <c r="K2878" t="s">
        <v>361</v>
      </c>
      <c r="L2878" t="s">
        <v>402</v>
      </c>
      <c r="M2878" t="s">
        <v>9097</v>
      </c>
      <c r="N2878" t="s">
        <v>9118</v>
      </c>
      <c r="O2878">
        <v>0</v>
      </c>
      <c r="P2878">
        <v>0</v>
      </c>
      <c r="Q2878">
        <v>1</v>
      </c>
    </row>
    <row r="2879" spans="1:17" x14ac:dyDescent="0.2">
      <c r="A2879" t="s">
        <v>498</v>
      </c>
      <c r="B2879" t="s">
        <v>134</v>
      </c>
      <c r="C2879" t="s">
        <v>497</v>
      </c>
      <c r="D2879" t="s">
        <v>54</v>
      </c>
      <c r="E2879" t="s">
        <v>2566</v>
      </c>
      <c r="F2879">
        <v>1.7000000000000001E-2</v>
      </c>
      <c r="G2879">
        <v>1.7000000000000001E-2</v>
      </c>
      <c r="H2879">
        <v>1</v>
      </c>
      <c r="J2879" t="s">
        <v>38</v>
      </c>
      <c r="K2879" t="s">
        <v>361</v>
      </c>
      <c r="L2879" t="s">
        <v>402</v>
      </c>
      <c r="M2879" t="s">
        <v>9097</v>
      </c>
      <c r="N2879" t="s">
        <v>8982</v>
      </c>
      <c r="O2879">
        <v>0</v>
      </c>
      <c r="P2879">
        <v>0</v>
      </c>
      <c r="Q2879">
        <v>1</v>
      </c>
    </row>
    <row r="2880" spans="1:17" x14ac:dyDescent="0.2">
      <c r="A2880" t="s">
        <v>498</v>
      </c>
      <c r="B2880" t="s">
        <v>134</v>
      </c>
      <c r="C2880" t="s">
        <v>497</v>
      </c>
      <c r="D2880" t="s">
        <v>54</v>
      </c>
      <c r="E2880" t="s">
        <v>2567</v>
      </c>
      <c r="F2880">
        <v>1.7000000000000001E-2</v>
      </c>
      <c r="G2880">
        <v>1.7000000000000001E-2</v>
      </c>
      <c r="H2880">
        <v>1</v>
      </c>
      <c r="J2880" t="s">
        <v>38</v>
      </c>
      <c r="K2880" t="s">
        <v>361</v>
      </c>
      <c r="L2880" t="s">
        <v>402</v>
      </c>
      <c r="M2880" t="s">
        <v>9097</v>
      </c>
      <c r="N2880" t="s">
        <v>8987</v>
      </c>
      <c r="O2880">
        <v>0</v>
      </c>
      <c r="P2880">
        <v>0</v>
      </c>
      <c r="Q2880">
        <v>1</v>
      </c>
    </row>
    <row r="2881" spans="1:17" x14ac:dyDescent="0.2">
      <c r="A2881" t="s">
        <v>498</v>
      </c>
      <c r="B2881" t="s">
        <v>134</v>
      </c>
      <c r="C2881" t="s">
        <v>497</v>
      </c>
      <c r="D2881" t="s">
        <v>54</v>
      </c>
      <c r="E2881" t="s">
        <v>2568</v>
      </c>
      <c r="F2881">
        <v>1.7000000000000001E-2</v>
      </c>
      <c r="G2881">
        <v>1.7000000000000001E-2</v>
      </c>
      <c r="H2881">
        <v>1</v>
      </c>
      <c r="J2881" t="s">
        <v>38</v>
      </c>
      <c r="K2881" t="s">
        <v>361</v>
      </c>
      <c r="L2881" t="s">
        <v>402</v>
      </c>
      <c r="M2881" t="s">
        <v>9097</v>
      </c>
      <c r="N2881" t="s">
        <v>8988</v>
      </c>
      <c r="O2881">
        <v>0</v>
      </c>
      <c r="P2881">
        <v>0</v>
      </c>
      <c r="Q2881">
        <v>1</v>
      </c>
    </row>
    <row r="2882" spans="1:17" x14ac:dyDescent="0.2">
      <c r="A2882" t="s">
        <v>498</v>
      </c>
      <c r="B2882" t="s">
        <v>134</v>
      </c>
      <c r="C2882" t="s">
        <v>497</v>
      </c>
      <c r="D2882" t="s">
        <v>54</v>
      </c>
      <c r="E2882" t="s">
        <v>2569</v>
      </c>
      <c r="F2882">
        <v>1.7000000000000001E-2</v>
      </c>
      <c r="G2882">
        <v>1.7000000000000001E-2</v>
      </c>
      <c r="H2882">
        <v>1</v>
      </c>
      <c r="J2882" t="s">
        <v>38</v>
      </c>
      <c r="K2882" t="s">
        <v>361</v>
      </c>
      <c r="L2882" t="s">
        <v>402</v>
      </c>
      <c r="M2882" t="s">
        <v>9097</v>
      </c>
      <c r="N2882" t="s">
        <v>9128</v>
      </c>
      <c r="O2882">
        <v>2E-3</v>
      </c>
      <c r="P2882">
        <v>2E-3</v>
      </c>
      <c r="Q2882">
        <v>1</v>
      </c>
    </row>
    <row r="2883" spans="1:17" x14ac:dyDescent="0.2">
      <c r="A2883" t="s">
        <v>498</v>
      </c>
      <c r="B2883" t="s">
        <v>134</v>
      </c>
      <c r="C2883" t="s">
        <v>497</v>
      </c>
      <c r="D2883" t="s">
        <v>54</v>
      </c>
      <c r="E2883" t="s">
        <v>2570</v>
      </c>
      <c r="F2883">
        <v>1.7999999999999999E-2</v>
      </c>
      <c r="G2883">
        <v>1.7999999999999999E-2</v>
      </c>
      <c r="H2883">
        <v>1</v>
      </c>
      <c r="J2883" t="s">
        <v>38</v>
      </c>
      <c r="K2883" t="s">
        <v>361</v>
      </c>
      <c r="L2883" t="s">
        <v>402</v>
      </c>
      <c r="M2883" t="s">
        <v>9097</v>
      </c>
      <c r="N2883" t="s">
        <v>9129</v>
      </c>
      <c r="O2883">
        <v>3.0000000000000001E-3</v>
      </c>
      <c r="P2883">
        <v>3.0000000000000001E-3</v>
      </c>
      <c r="Q2883">
        <v>1</v>
      </c>
    </row>
    <row r="2884" spans="1:17" x14ac:dyDescent="0.2">
      <c r="A2884" t="s">
        <v>498</v>
      </c>
      <c r="B2884" t="s">
        <v>134</v>
      </c>
      <c r="C2884" t="s">
        <v>497</v>
      </c>
      <c r="D2884" t="s">
        <v>54</v>
      </c>
      <c r="E2884" t="s">
        <v>2571</v>
      </c>
      <c r="F2884">
        <v>1.9E-2</v>
      </c>
      <c r="G2884">
        <v>1.9E-2</v>
      </c>
      <c r="H2884">
        <v>1</v>
      </c>
      <c r="J2884" t="s">
        <v>38</v>
      </c>
      <c r="K2884" t="s">
        <v>361</v>
      </c>
      <c r="L2884" t="s">
        <v>402</v>
      </c>
      <c r="M2884" t="s">
        <v>9097</v>
      </c>
      <c r="N2884" t="s">
        <v>9130</v>
      </c>
      <c r="O2884">
        <v>3.0000000000000001E-3</v>
      </c>
      <c r="P2884">
        <v>3.0000000000000001E-3</v>
      </c>
      <c r="Q2884">
        <v>1</v>
      </c>
    </row>
    <row r="2885" spans="1:17" x14ac:dyDescent="0.2">
      <c r="A2885" t="s">
        <v>498</v>
      </c>
      <c r="B2885" t="s">
        <v>134</v>
      </c>
      <c r="C2885" t="s">
        <v>497</v>
      </c>
      <c r="D2885" t="s">
        <v>54</v>
      </c>
      <c r="E2885" t="s">
        <v>2572</v>
      </c>
      <c r="F2885">
        <v>0.02</v>
      </c>
      <c r="G2885">
        <v>0.02</v>
      </c>
      <c r="H2885">
        <v>1</v>
      </c>
      <c r="J2885" t="s">
        <v>38</v>
      </c>
      <c r="K2885" t="s">
        <v>361</v>
      </c>
      <c r="L2885" t="s">
        <v>402</v>
      </c>
      <c r="M2885" t="s">
        <v>9097</v>
      </c>
      <c r="N2885" t="s">
        <v>9131</v>
      </c>
      <c r="O2885">
        <v>5.0000000000000001E-3</v>
      </c>
      <c r="P2885">
        <v>5.0000000000000001E-3</v>
      </c>
      <c r="Q2885">
        <v>1</v>
      </c>
    </row>
    <row r="2886" spans="1:17" x14ac:dyDescent="0.2">
      <c r="A2886" t="s">
        <v>498</v>
      </c>
      <c r="B2886" t="s">
        <v>134</v>
      </c>
      <c r="C2886" t="s">
        <v>497</v>
      </c>
      <c r="D2886" t="s">
        <v>54</v>
      </c>
      <c r="E2886" t="s">
        <v>2573</v>
      </c>
      <c r="F2886">
        <v>2.1000000000000001E-2</v>
      </c>
      <c r="G2886">
        <v>2.1000000000000001E-2</v>
      </c>
      <c r="H2886">
        <v>1</v>
      </c>
      <c r="J2886" t="s">
        <v>38</v>
      </c>
      <c r="K2886" t="s">
        <v>361</v>
      </c>
      <c r="L2886" t="s">
        <v>402</v>
      </c>
      <c r="M2886" t="s">
        <v>9097</v>
      </c>
      <c r="N2886" t="s">
        <v>501</v>
      </c>
      <c r="O2886">
        <v>0</v>
      </c>
      <c r="P2886">
        <v>0</v>
      </c>
      <c r="Q2886">
        <v>1</v>
      </c>
    </row>
    <row r="2887" spans="1:17" x14ac:dyDescent="0.2">
      <c r="A2887" t="s">
        <v>498</v>
      </c>
      <c r="B2887" t="s">
        <v>134</v>
      </c>
      <c r="C2887" t="s">
        <v>497</v>
      </c>
      <c r="D2887" t="s">
        <v>54</v>
      </c>
      <c r="E2887" t="s">
        <v>2574</v>
      </c>
      <c r="F2887">
        <v>0.02</v>
      </c>
      <c r="G2887">
        <v>0.02</v>
      </c>
      <c r="H2887">
        <v>1</v>
      </c>
      <c r="J2887" t="s">
        <v>38</v>
      </c>
      <c r="K2887" t="s">
        <v>361</v>
      </c>
      <c r="L2887" t="s">
        <v>401</v>
      </c>
      <c r="M2887" t="s">
        <v>9098</v>
      </c>
      <c r="N2887" t="s">
        <v>8249</v>
      </c>
      <c r="O2887">
        <v>0</v>
      </c>
      <c r="P2887">
        <v>0</v>
      </c>
      <c r="Q2887">
        <v>1</v>
      </c>
    </row>
    <row r="2888" spans="1:17" x14ac:dyDescent="0.2">
      <c r="A2888" t="s">
        <v>498</v>
      </c>
      <c r="B2888" t="s">
        <v>134</v>
      </c>
      <c r="C2888" t="s">
        <v>497</v>
      </c>
      <c r="D2888" t="s">
        <v>54</v>
      </c>
      <c r="E2888" t="s">
        <v>2575</v>
      </c>
      <c r="F2888">
        <v>1.9E-2</v>
      </c>
      <c r="G2888">
        <v>1.9E-2</v>
      </c>
      <c r="H2888">
        <v>1</v>
      </c>
      <c r="J2888" t="s">
        <v>38</v>
      </c>
      <c r="K2888" t="s">
        <v>361</v>
      </c>
      <c r="L2888" t="s">
        <v>401</v>
      </c>
      <c r="M2888" t="s">
        <v>9098</v>
      </c>
      <c r="N2888" t="s">
        <v>8983</v>
      </c>
      <c r="O2888">
        <v>0</v>
      </c>
      <c r="P2888">
        <v>0</v>
      </c>
      <c r="Q2888">
        <v>1</v>
      </c>
    </row>
    <row r="2889" spans="1:17" x14ac:dyDescent="0.2">
      <c r="A2889" t="s">
        <v>498</v>
      </c>
      <c r="B2889" t="s">
        <v>134</v>
      </c>
      <c r="C2889" t="s">
        <v>497</v>
      </c>
      <c r="D2889" t="s">
        <v>54</v>
      </c>
      <c r="E2889" t="s">
        <v>2576</v>
      </c>
      <c r="F2889">
        <v>1.7000000000000001E-2</v>
      </c>
      <c r="G2889">
        <v>1.7000000000000001E-2</v>
      </c>
      <c r="H2889">
        <v>1</v>
      </c>
      <c r="J2889" t="s">
        <v>38</v>
      </c>
      <c r="K2889" t="s">
        <v>361</v>
      </c>
      <c r="L2889" t="s">
        <v>401</v>
      </c>
      <c r="M2889" t="s">
        <v>9098</v>
      </c>
      <c r="N2889" t="s">
        <v>8250</v>
      </c>
      <c r="O2889">
        <v>0</v>
      </c>
      <c r="P2889">
        <v>0</v>
      </c>
      <c r="Q2889">
        <v>1</v>
      </c>
    </row>
    <row r="2890" spans="1:17" x14ac:dyDescent="0.2">
      <c r="A2890" t="s">
        <v>498</v>
      </c>
      <c r="B2890" t="s">
        <v>134</v>
      </c>
      <c r="C2890" t="s">
        <v>497</v>
      </c>
      <c r="D2890" t="s">
        <v>54</v>
      </c>
      <c r="E2890" t="s">
        <v>2577</v>
      </c>
      <c r="F2890">
        <v>1.6E-2</v>
      </c>
      <c r="G2890">
        <v>1.6E-2</v>
      </c>
      <c r="H2890">
        <v>1</v>
      </c>
      <c r="J2890" t="s">
        <v>38</v>
      </c>
      <c r="K2890" t="s">
        <v>361</v>
      </c>
      <c r="L2890" t="s">
        <v>401</v>
      </c>
      <c r="M2890" t="s">
        <v>9098</v>
      </c>
      <c r="N2890" t="s">
        <v>8251</v>
      </c>
      <c r="O2890">
        <v>0</v>
      </c>
      <c r="P2890">
        <v>0</v>
      </c>
      <c r="Q2890">
        <v>1</v>
      </c>
    </row>
    <row r="2891" spans="1:17" x14ac:dyDescent="0.2">
      <c r="A2891" t="s">
        <v>498</v>
      </c>
      <c r="B2891" t="s">
        <v>134</v>
      </c>
      <c r="C2891" t="s">
        <v>497</v>
      </c>
      <c r="D2891" t="s">
        <v>54</v>
      </c>
      <c r="E2891" t="s">
        <v>2578</v>
      </c>
      <c r="F2891">
        <v>2.1999999999999999E-2</v>
      </c>
      <c r="G2891">
        <v>2.1999999999999999E-2</v>
      </c>
      <c r="H2891">
        <v>1</v>
      </c>
      <c r="J2891" t="s">
        <v>38</v>
      </c>
      <c r="K2891" t="s">
        <v>361</v>
      </c>
      <c r="L2891" t="s">
        <v>401</v>
      </c>
      <c r="M2891" t="s">
        <v>9098</v>
      </c>
      <c r="N2891" t="s">
        <v>8252</v>
      </c>
      <c r="O2891">
        <v>0</v>
      </c>
      <c r="P2891">
        <v>0</v>
      </c>
      <c r="Q2891">
        <v>1</v>
      </c>
    </row>
    <row r="2892" spans="1:17" x14ac:dyDescent="0.2">
      <c r="A2892" t="s">
        <v>498</v>
      </c>
      <c r="B2892" t="s">
        <v>134</v>
      </c>
      <c r="C2892" t="s">
        <v>497</v>
      </c>
      <c r="D2892" t="s">
        <v>54</v>
      </c>
      <c r="E2892" t="s">
        <v>2579</v>
      </c>
      <c r="F2892">
        <v>0.02</v>
      </c>
      <c r="G2892">
        <v>0.02</v>
      </c>
      <c r="H2892">
        <v>1</v>
      </c>
      <c r="J2892" t="s">
        <v>38</v>
      </c>
      <c r="K2892" t="s">
        <v>361</v>
      </c>
      <c r="L2892" t="s">
        <v>401</v>
      </c>
      <c r="M2892" t="s">
        <v>9098</v>
      </c>
      <c r="N2892" t="s">
        <v>8253</v>
      </c>
      <c r="O2892">
        <v>0</v>
      </c>
      <c r="P2892">
        <v>0</v>
      </c>
      <c r="Q2892">
        <v>1</v>
      </c>
    </row>
    <row r="2893" spans="1:17" x14ac:dyDescent="0.2">
      <c r="A2893" t="s">
        <v>498</v>
      </c>
      <c r="B2893" t="s">
        <v>134</v>
      </c>
      <c r="C2893" t="s">
        <v>497</v>
      </c>
      <c r="D2893" t="s">
        <v>54</v>
      </c>
      <c r="E2893" t="s">
        <v>2580</v>
      </c>
      <c r="F2893">
        <v>1.9E-2</v>
      </c>
      <c r="G2893">
        <v>1.9E-2</v>
      </c>
      <c r="H2893">
        <v>1</v>
      </c>
      <c r="J2893" t="s">
        <v>38</v>
      </c>
      <c r="K2893" t="s">
        <v>361</v>
      </c>
      <c r="L2893" t="s">
        <v>401</v>
      </c>
      <c r="M2893" t="s">
        <v>9098</v>
      </c>
      <c r="N2893" t="s">
        <v>8382</v>
      </c>
      <c r="O2893">
        <v>0</v>
      </c>
      <c r="P2893">
        <v>0</v>
      </c>
      <c r="Q2893">
        <v>1</v>
      </c>
    </row>
    <row r="2894" spans="1:17" x14ac:dyDescent="0.2">
      <c r="A2894" t="s">
        <v>498</v>
      </c>
      <c r="B2894" t="s">
        <v>134</v>
      </c>
      <c r="C2894" t="s">
        <v>497</v>
      </c>
      <c r="D2894" t="s">
        <v>54</v>
      </c>
      <c r="E2894" t="s">
        <v>2581</v>
      </c>
      <c r="F2894">
        <v>1.7000000000000001E-2</v>
      </c>
      <c r="G2894">
        <v>1.7000000000000001E-2</v>
      </c>
      <c r="H2894">
        <v>1</v>
      </c>
      <c r="J2894" t="s">
        <v>38</v>
      </c>
      <c r="K2894" t="s">
        <v>361</v>
      </c>
      <c r="L2894" t="s">
        <v>401</v>
      </c>
      <c r="M2894" t="s">
        <v>9098</v>
      </c>
      <c r="N2894" t="s">
        <v>8370</v>
      </c>
      <c r="O2894">
        <v>0</v>
      </c>
      <c r="P2894">
        <v>0</v>
      </c>
      <c r="Q2894">
        <v>1</v>
      </c>
    </row>
    <row r="2895" spans="1:17" x14ac:dyDescent="0.2">
      <c r="A2895" t="s">
        <v>498</v>
      </c>
      <c r="B2895" t="s">
        <v>134</v>
      </c>
      <c r="C2895" t="s">
        <v>497</v>
      </c>
      <c r="D2895" t="s">
        <v>54</v>
      </c>
      <c r="E2895" t="s">
        <v>2582</v>
      </c>
      <c r="F2895">
        <v>2.1000000000000001E-2</v>
      </c>
      <c r="G2895">
        <v>2.1000000000000001E-2</v>
      </c>
      <c r="H2895">
        <v>1</v>
      </c>
      <c r="J2895" t="s">
        <v>38</v>
      </c>
      <c r="K2895" t="s">
        <v>361</v>
      </c>
      <c r="L2895" t="s">
        <v>401</v>
      </c>
      <c r="M2895" t="s">
        <v>9098</v>
      </c>
      <c r="N2895" t="s">
        <v>9099</v>
      </c>
      <c r="O2895">
        <v>0</v>
      </c>
      <c r="P2895">
        <v>0</v>
      </c>
      <c r="Q2895">
        <v>1</v>
      </c>
    </row>
    <row r="2896" spans="1:17" x14ac:dyDescent="0.2">
      <c r="A2896" t="s">
        <v>498</v>
      </c>
      <c r="B2896" t="s">
        <v>134</v>
      </c>
      <c r="C2896" t="s">
        <v>497</v>
      </c>
      <c r="D2896" t="s">
        <v>54</v>
      </c>
      <c r="E2896" t="s">
        <v>2583</v>
      </c>
      <c r="F2896">
        <v>2.3E-2</v>
      </c>
      <c r="G2896">
        <v>2.3E-2</v>
      </c>
      <c r="H2896">
        <v>1</v>
      </c>
      <c r="J2896" t="s">
        <v>38</v>
      </c>
      <c r="K2896" t="s">
        <v>361</v>
      </c>
      <c r="L2896" t="s">
        <v>401</v>
      </c>
      <c r="M2896" t="s">
        <v>9098</v>
      </c>
      <c r="N2896" t="s">
        <v>8371</v>
      </c>
      <c r="O2896">
        <v>0</v>
      </c>
      <c r="P2896">
        <v>0</v>
      </c>
      <c r="Q2896">
        <v>1</v>
      </c>
    </row>
    <row r="2897" spans="1:17" x14ac:dyDescent="0.2">
      <c r="A2897" t="s">
        <v>498</v>
      </c>
      <c r="B2897" t="s">
        <v>134</v>
      </c>
      <c r="C2897" t="s">
        <v>497</v>
      </c>
      <c r="D2897" t="s">
        <v>54</v>
      </c>
      <c r="E2897" t="s">
        <v>2584</v>
      </c>
      <c r="F2897">
        <v>2.1999999999999999E-2</v>
      </c>
      <c r="G2897">
        <v>2.1999999999999999E-2</v>
      </c>
      <c r="H2897">
        <v>1</v>
      </c>
      <c r="J2897" t="s">
        <v>38</v>
      </c>
      <c r="K2897" t="s">
        <v>361</v>
      </c>
      <c r="L2897" t="s">
        <v>401</v>
      </c>
      <c r="M2897" t="s">
        <v>9098</v>
      </c>
      <c r="N2897" t="s">
        <v>8366</v>
      </c>
      <c r="O2897">
        <v>0</v>
      </c>
      <c r="P2897">
        <v>0</v>
      </c>
      <c r="Q2897">
        <v>1</v>
      </c>
    </row>
    <row r="2898" spans="1:17" x14ac:dyDescent="0.2">
      <c r="A2898" t="s">
        <v>498</v>
      </c>
      <c r="B2898" t="s">
        <v>134</v>
      </c>
      <c r="C2898" t="s">
        <v>497</v>
      </c>
      <c r="D2898" t="s">
        <v>54</v>
      </c>
      <c r="E2898" t="s">
        <v>2585</v>
      </c>
      <c r="F2898">
        <v>2.1000000000000001E-2</v>
      </c>
      <c r="G2898">
        <v>2.1000000000000001E-2</v>
      </c>
      <c r="H2898">
        <v>1</v>
      </c>
      <c r="J2898" t="s">
        <v>38</v>
      </c>
      <c r="K2898" t="s">
        <v>361</v>
      </c>
      <c r="L2898" t="s">
        <v>401</v>
      </c>
      <c r="M2898" t="s">
        <v>9098</v>
      </c>
      <c r="N2898" t="s">
        <v>8372</v>
      </c>
      <c r="O2898">
        <v>0</v>
      </c>
      <c r="P2898">
        <v>0</v>
      </c>
      <c r="Q2898">
        <v>1</v>
      </c>
    </row>
    <row r="2899" spans="1:17" x14ac:dyDescent="0.2">
      <c r="A2899" t="s">
        <v>498</v>
      </c>
      <c r="B2899" t="s">
        <v>134</v>
      </c>
      <c r="C2899" t="s">
        <v>497</v>
      </c>
      <c r="D2899" t="s">
        <v>54</v>
      </c>
      <c r="E2899" t="s">
        <v>2586</v>
      </c>
      <c r="F2899">
        <v>1.9E-2</v>
      </c>
      <c r="G2899">
        <v>1.9E-2</v>
      </c>
      <c r="H2899">
        <v>1</v>
      </c>
      <c r="J2899" t="s">
        <v>38</v>
      </c>
      <c r="K2899" t="s">
        <v>361</v>
      </c>
      <c r="L2899" t="s">
        <v>401</v>
      </c>
      <c r="M2899" t="s">
        <v>9098</v>
      </c>
      <c r="N2899" t="s">
        <v>8367</v>
      </c>
      <c r="O2899">
        <v>0</v>
      </c>
      <c r="P2899">
        <v>0</v>
      </c>
      <c r="Q2899">
        <v>1</v>
      </c>
    </row>
    <row r="2900" spans="1:17" x14ac:dyDescent="0.2">
      <c r="A2900" t="s">
        <v>498</v>
      </c>
      <c r="B2900" t="s">
        <v>134</v>
      </c>
      <c r="C2900" t="s">
        <v>497</v>
      </c>
      <c r="D2900" t="s">
        <v>54</v>
      </c>
      <c r="E2900" t="s">
        <v>2587</v>
      </c>
      <c r="F2900">
        <v>1.9E-2</v>
      </c>
      <c r="G2900">
        <v>1.9E-2</v>
      </c>
      <c r="H2900">
        <v>1</v>
      </c>
      <c r="J2900" t="s">
        <v>38</v>
      </c>
      <c r="K2900" t="s">
        <v>361</v>
      </c>
      <c r="L2900" t="s">
        <v>401</v>
      </c>
      <c r="M2900" t="s">
        <v>9098</v>
      </c>
      <c r="N2900" t="s">
        <v>8373</v>
      </c>
      <c r="O2900">
        <v>0</v>
      </c>
      <c r="P2900">
        <v>0</v>
      </c>
      <c r="Q2900">
        <v>1</v>
      </c>
    </row>
    <row r="2901" spans="1:17" x14ac:dyDescent="0.2">
      <c r="A2901" t="s">
        <v>498</v>
      </c>
      <c r="B2901" t="s">
        <v>134</v>
      </c>
      <c r="C2901" t="s">
        <v>497</v>
      </c>
      <c r="D2901" t="s">
        <v>54</v>
      </c>
      <c r="E2901" t="s">
        <v>2588</v>
      </c>
      <c r="F2901">
        <v>1.7999999999999999E-2</v>
      </c>
      <c r="G2901">
        <v>1.7999999999999999E-2</v>
      </c>
      <c r="H2901">
        <v>1</v>
      </c>
      <c r="J2901" t="s">
        <v>38</v>
      </c>
      <c r="K2901" t="s">
        <v>361</v>
      </c>
      <c r="L2901" t="s">
        <v>401</v>
      </c>
      <c r="M2901" t="s">
        <v>9098</v>
      </c>
      <c r="N2901" t="s">
        <v>8374</v>
      </c>
      <c r="O2901">
        <v>0</v>
      </c>
      <c r="P2901">
        <v>0</v>
      </c>
      <c r="Q2901">
        <v>1</v>
      </c>
    </row>
    <row r="2902" spans="1:17" x14ac:dyDescent="0.2">
      <c r="A2902" t="s">
        <v>498</v>
      </c>
      <c r="B2902" t="s">
        <v>134</v>
      </c>
      <c r="C2902" t="s">
        <v>497</v>
      </c>
      <c r="D2902" t="s">
        <v>54</v>
      </c>
      <c r="E2902" t="s">
        <v>2589</v>
      </c>
      <c r="F2902">
        <v>1.7999999999999999E-2</v>
      </c>
      <c r="G2902">
        <v>1.7999999999999999E-2</v>
      </c>
      <c r="H2902">
        <v>1</v>
      </c>
      <c r="J2902" t="s">
        <v>38</v>
      </c>
      <c r="K2902" t="s">
        <v>361</v>
      </c>
      <c r="L2902" t="s">
        <v>401</v>
      </c>
      <c r="M2902" t="s">
        <v>9098</v>
      </c>
      <c r="N2902" t="s">
        <v>8375</v>
      </c>
      <c r="O2902">
        <v>0</v>
      </c>
      <c r="P2902">
        <v>0</v>
      </c>
      <c r="Q2902">
        <v>1</v>
      </c>
    </row>
    <row r="2903" spans="1:17" x14ac:dyDescent="0.2">
      <c r="A2903" t="s">
        <v>498</v>
      </c>
      <c r="B2903" t="s">
        <v>134</v>
      </c>
      <c r="C2903" t="s">
        <v>497</v>
      </c>
      <c r="D2903" t="s">
        <v>54</v>
      </c>
      <c r="E2903" t="s">
        <v>2590</v>
      </c>
      <c r="F2903">
        <v>1.7999999999999999E-2</v>
      </c>
      <c r="G2903">
        <v>1.7999999999999999E-2</v>
      </c>
      <c r="H2903">
        <v>1</v>
      </c>
      <c r="J2903" t="s">
        <v>38</v>
      </c>
      <c r="K2903" t="s">
        <v>361</v>
      </c>
      <c r="L2903" t="s">
        <v>401</v>
      </c>
      <c r="M2903" t="s">
        <v>9098</v>
      </c>
      <c r="N2903" t="s">
        <v>8376</v>
      </c>
      <c r="O2903">
        <v>0</v>
      </c>
      <c r="P2903">
        <v>0</v>
      </c>
      <c r="Q2903">
        <v>1</v>
      </c>
    </row>
    <row r="2904" spans="1:17" x14ac:dyDescent="0.2">
      <c r="A2904" t="s">
        <v>498</v>
      </c>
      <c r="B2904" t="s">
        <v>134</v>
      </c>
      <c r="C2904" t="s">
        <v>497</v>
      </c>
      <c r="D2904" t="s">
        <v>54</v>
      </c>
      <c r="E2904" t="s">
        <v>2591</v>
      </c>
      <c r="F2904">
        <v>1.7999999999999999E-2</v>
      </c>
      <c r="G2904">
        <v>1.7999999999999999E-2</v>
      </c>
      <c r="H2904">
        <v>1</v>
      </c>
      <c r="J2904" t="s">
        <v>38</v>
      </c>
      <c r="K2904" t="s">
        <v>361</v>
      </c>
      <c r="L2904" t="s">
        <v>401</v>
      </c>
      <c r="M2904" t="s">
        <v>9098</v>
      </c>
      <c r="N2904" t="s">
        <v>8377</v>
      </c>
      <c r="O2904">
        <v>0</v>
      </c>
      <c r="P2904">
        <v>0</v>
      </c>
      <c r="Q2904">
        <v>1</v>
      </c>
    </row>
    <row r="2905" spans="1:17" x14ac:dyDescent="0.2">
      <c r="A2905" t="s">
        <v>498</v>
      </c>
      <c r="B2905" t="s">
        <v>134</v>
      </c>
      <c r="C2905" t="s">
        <v>497</v>
      </c>
      <c r="D2905" t="s">
        <v>54</v>
      </c>
      <c r="E2905" t="s">
        <v>2592</v>
      </c>
      <c r="F2905">
        <v>1.7999999999999999E-2</v>
      </c>
      <c r="G2905">
        <v>1.7999999999999999E-2</v>
      </c>
      <c r="H2905">
        <v>1</v>
      </c>
      <c r="J2905" t="s">
        <v>38</v>
      </c>
      <c r="K2905" t="s">
        <v>361</v>
      </c>
      <c r="L2905" t="s">
        <v>401</v>
      </c>
      <c r="M2905" t="s">
        <v>9098</v>
      </c>
      <c r="N2905" t="s">
        <v>8378</v>
      </c>
      <c r="O2905">
        <v>0</v>
      </c>
      <c r="P2905">
        <v>0</v>
      </c>
      <c r="Q2905">
        <v>1</v>
      </c>
    </row>
    <row r="2906" spans="1:17" x14ac:dyDescent="0.2">
      <c r="A2906" t="s">
        <v>498</v>
      </c>
      <c r="B2906" t="s">
        <v>134</v>
      </c>
      <c r="C2906" t="s">
        <v>497</v>
      </c>
      <c r="D2906" t="s">
        <v>54</v>
      </c>
      <c r="E2906" t="s">
        <v>2593</v>
      </c>
      <c r="F2906">
        <v>1.7999999999999999E-2</v>
      </c>
      <c r="G2906">
        <v>1.7999999999999999E-2</v>
      </c>
      <c r="H2906">
        <v>1</v>
      </c>
      <c r="J2906" t="s">
        <v>38</v>
      </c>
      <c r="K2906" t="s">
        <v>361</v>
      </c>
      <c r="L2906" t="s">
        <v>401</v>
      </c>
      <c r="M2906" t="s">
        <v>9098</v>
      </c>
      <c r="N2906" t="s">
        <v>8368</v>
      </c>
      <c r="O2906">
        <v>0</v>
      </c>
      <c r="P2906">
        <v>0</v>
      </c>
      <c r="Q2906">
        <v>1</v>
      </c>
    </row>
    <row r="2907" spans="1:17" x14ac:dyDescent="0.2">
      <c r="A2907" t="s">
        <v>498</v>
      </c>
      <c r="B2907" t="s">
        <v>134</v>
      </c>
      <c r="C2907" t="s">
        <v>497</v>
      </c>
      <c r="D2907" t="s">
        <v>54</v>
      </c>
      <c r="E2907" t="s">
        <v>2594</v>
      </c>
      <c r="F2907">
        <v>1.9E-2</v>
      </c>
      <c r="G2907">
        <v>1.9E-2</v>
      </c>
      <c r="H2907">
        <v>1</v>
      </c>
      <c r="J2907" t="s">
        <v>38</v>
      </c>
      <c r="K2907" t="s">
        <v>361</v>
      </c>
      <c r="L2907" t="s">
        <v>401</v>
      </c>
      <c r="M2907" t="s">
        <v>9098</v>
      </c>
      <c r="N2907" t="s">
        <v>8369</v>
      </c>
      <c r="O2907">
        <v>0</v>
      </c>
      <c r="P2907">
        <v>0</v>
      </c>
      <c r="Q2907">
        <v>1</v>
      </c>
    </row>
    <row r="2908" spans="1:17" x14ac:dyDescent="0.2">
      <c r="A2908" t="s">
        <v>498</v>
      </c>
      <c r="B2908" t="s">
        <v>134</v>
      </c>
      <c r="C2908" t="s">
        <v>497</v>
      </c>
      <c r="D2908" t="s">
        <v>54</v>
      </c>
      <c r="E2908" t="s">
        <v>2595</v>
      </c>
      <c r="F2908">
        <v>2.1000000000000001E-2</v>
      </c>
      <c r="G2908">
        <v>2.1000000000000001E-2</v>
      </c>
      <c r="H2908">
        <v>1</v>
      </c>
      <c r="J2908" t="s">
        <v>38</v>
      </c>
      <c r="K2908" t="s">
        <v>361</v>
      </c>
      <c r="L2908" t="s">
        <v>401</v>
      </c>
      <c r="M2908" t="s">
        <v>9098</v>
      </c>
      <c r="N2908" t="s">
        <v>499</v>
      </c>
      <c r="O2908">
        <v>0</v>
      </c>
      <c r="P2908">
        <v>0</v>
      </c>
      <c r="Q2908">
        <v>1</v>
      </c>
    </row>
    <row r="2909" spans="1:17" x14ac:dyDescent="0.2">
      <c r="A2909" t="s">
        <v>498</v>
      </c>
      <c r="B2909" t="s">
        <v>134</v>
      </c>
      <c r="C2909" t="s">
        <v>497</v>
      </c>
      <c r="D2909" t="s">
        <v>54</v>
      </c>
      <c r="E2909" t="s">
        <v>2596</v>
      </c>
      <c r="F2909">
        <v>2.4E-2</v>
      </c>
      <c r="G2909">
        <v>2.4E-2</v>
      </c>
      <c r="H2909">
        <v>1</v>
      </c>
      <c r="J2909" t="s">
        <v>38</v>
      </c>
      <c r="K2909" t="s">
        <v>361</v>
      </c>
      <c r="L2909" t="s">
        <v>401</v>
      </c>
      <c r="M2909" t="s">
        <v>9098</v>
      </c>
      <c r="N2909" t="s">
        <v>500</v>
      </c>
      <c r="O2909">
        <v>0</v>
      </c>
      <c r="P2909">
        <v>0</v>
      </c>
      <c r="Q2909">
        <v>1</v>
      </c>
    </row>
    <row r="2910" spans="1:17" x14ac:dyDescent="0.2">
      <c r="A2910" t="s">
        <v>498</v>
      </c>
      <c r="B2910" t="s">
        <v>134</v>
      </c>
      <c r="C2910" t="s">
        <v>497</v>
      </c>
      <c r="D2910" t="s">
        <v>54</v>
      </c>
      <c r="E2910" t="s">
        <v>2597</v>
      </c>
      <c r="F2910">
        <v>2.4E-2</v>
      </c>
      <c r="G2910">
        <v>2.4E-2</v>
      </c>
      <c r="H2910">
        <v>1</v>
      </c>
      <c r="J2910" t="s">
        <v>38</v>
      </c>
      <c r="K2910" t="s">
        <v>361</v>
      </c>
      <c r="L2910" t="s">
        <v>401</v>
      </c>
      <c r="M2910" t="s">
        <v>9098</v>
      </c>
      <c r="N2910" t="s">
        <v>8379</v>
      </c>
      <c r="O2910">
        <v>0</v>
      </c>
      <c r="P2910">
        <v>0</v>
      </c>
      <c r="Q2910">
        <v>1</v>
      </c>
    </row>
    <row r="2911" spans="1:17" x14ac:dyDescent="0.2">
      <c r="A2911" t="s">
        <v>498</v>
      </c>
      <c r="B2911" t="s">
        <v>134</v>
      </c>
      <c r="C2911" t="s">
        <v>497</v>
      </c>
      <c r="D2911" t="s">
        <v>54</v>
      </c>
      <c r="E2911" t="s">
        <v>2598</v>
      </c>
      <c r="F2911">
        <v>2.3E-2</v>
      </c>
      <c r="G2911">
        <v>2.3E-2</v>
      </c>
      <c r="H2911">
        <v>1</v>
      </c>
      <c r="J2911" t="s">
        <v>38</v>
      </c>
      <c r="K2911" t="s">
        <v>361</v>
      </c>
      <c r="L2911" t="s">
        <v>401</v>
      </c>
      <c r="M2911" t="s">
        <v>9098</v>
      </c>
      <c r="N2911" t="s">
        <v>8254</v>
      </c>
      <c r="O2911">
        <v>0</v>
      </c>
      <c r="P2911">
        <v>0</v>
      </c>
      <c r="Q2911">
        <v>1</v>
      </c>
    </row>
    <row r="2912" spans="1:17" x14ac:dyDescent="0.2">
      <c r="A2912" t="s">
        <v>498</v>
      </c>
      <c r="B2912" t="s">
        <v>134</v>
      </c>
      <c r="C2912" t="s">
        <v>497</v>
      </c>
      <c r="D2912" t="s">
        <v>54</v>
      </c>
      <c r="E2912" t="s">
        <v>2599</v>
      </c>
      <c r="F2912">
        <v>2.1999999999999999E-2</v>
      </c>
      <c r="G2912">
        <v>2.1999999999999999E-2</v>
      </c>
      <c r="H2912">
        <v>1</v>
      </c>
      <c r="J2912" t="s">
        <v>38</v>
      </c>
      <c r="K2912" t="s">
        <v>361</v>
      </c>
      <c r="L2912" t="s">
        <v>401</v>
      </c>
      <c r="M2912" t="s">
        <v>9098</v>
      </c>
      <c r="N2912" t="s">
        <v>8255</v>
      </c>
      <c r="O2912">
        <v>0</v>
      </c>
      <c r="P2912">
        <v>0</v>
      </c>
      <c r="Q2912">
        <v>1</v>
      </c>
    </row>
    <row r="2913" spans="1:17" x14ac:dyDescent="0.2">
      <c r="A2913" t="s">
        <v>498</v>
      </c>
      <c r="B2913" t="s">
        <v>134</v>
      </c>
      <c r="C2913" t="s">
        <v>497</v>
      </c>
      <c r="D2913" t="s">
        <v>54</v>
      </c>
      <c r="E2913" t="s">
        <v>2600</v>
      </c>
      <c r="F2913">
        <v>2.1999999999999999E-2</v>
      </c>
      <c r="G2913">
        <v>2.1999999999999999E-2</v>
      </c>
      <c r="H2913">
        <v>1</v>
      </c>
      <c r="J2913" t="s">
        <v>38</v>
      </c>
      <c r="K2913" t="s">
        <v>361</v>
      </c>
      <c r="L2913" t="s">
        <v>401</v>
      </c>
      <c r="M2913" t="s">
        <v>9098</v>
      </c>
      <c r="N2913" t="s">
        <v>8660</v>
      </c>
      <c r="O2913">
        <v>0</v>
      </c>
      <c r="P2913">
        <v>0</v>
      </c>
      <c r="Q2913">
        <v>1</v>
      </c>
    </row>
    <row r="2914" spans="1:17" x14ac:dyDescent="0.2">
      <c r="A2914" t="s">
        <v>498</v>
      </c>
      <c r="B2914" t="s">
        <v>134</v>
      </c>
      <c r="C2914" t="s">
        <v>497</v>
      </c>
      <c r="D2914" t="s">
        <v>54</v>
      </c>
      <c r="E2914" t="s">
        <v>2601</v>
      </c>
      <c r="F2914">
        <v>2.1999999999999999E-2</v>
      </c>
      <c r="G2914">
        <v>2.1999999999999999E-2</v>
      </c>
      <c r="H2914">
        <v>1</v>
      </c>
      <c r="J2914" t="s">
        <v>38</v>
      </c>
      <c r="K2914" t="s">
        <v>361</v>
      </c>
      <c r="L2914" t="s">
        <v>401</v>
      </c>
      <c r="M2914" t="s">
        <v>9098</v>
      </c>
      <c r="N2914" t="s">
        <v>8659</v>
      </c>
      <c r="O2914">
        <v>0</v>
      </c>
      <c r="P2914">
        <v>0</v>
      </c>
      <c r="Q2914">
        <v>1</v>
      </c>
    </row>
    <row r="2915" spans="1:17" x14ac:dyDescent="0.2">
      <c r="A2915" t="s">
        <v>498</v>
      </c>
      <c r="B2915" t="s">
        <v>134</v>
      </c>
      <c r="C2915" t="s">
        <v>497</v>
      </c>
      <c r="D2915" t="s">
        <v>54</v>
      </c>
      <c r="E2915" t="s">
        <v>2602</v>
      </c>
      <c r="F2915">
        <v>2.1999999999999999E-2</v>
      </c>
      <c r="G2915">
        <v>2.1999999999999999E-2</v>
      </c>
      <c r="H2915">
        <v>1</v>
      </c>
      <c r="J2915" t="s">
        <v>38</v>
      </c>
      <c r="K2915" t="s">
        <v>361</v>
      </c>
      <c r="L2915" t="s">
        <v>401</v>
      </c>
      <c r="M2915" t="s">
        <v>9098</v>
      </c>
      <c r="N2915" t="s">
        <v>8658</v>
      </c>
      <c r="O2915">
        <v>0</v>
      </c>
      <c r="P2915">
        <v>0</v>
      </c>
      <c r="Q2915">
        <v>1</v>
      </c>
    </row>
    <row r="2916" spans="1:17" x14ac:dyDescent="0.2">
      <c r="A2916" t="s">
        <v>498</v>
      </c>
      <c r="B2916" t="s">
        <v>134</v>
      </c>
      <c r="C2916" t="s">
        <v>497</v>
      </c>
      <c r="D2916" t="s">
        <v>54</v>
      </c>
      <c r="E2916" t="s">
        <v>2603</v>
      </c>
      <c r="F2916">
        <v>2.1999999999999999E-2</v>
      </c>
      <c r="G2916">
        <v>2.1999999999999999E-2</v>
      </c>
      <c r="H2916">
        <v>1</v>
      </c>
      <c r="J2916" t="s">
        <v>38</v>
      </c>
      <c r="K2916" t="s">
        <v>361</v>
      </c>
      <c r="L2916" t="s">
        <v>401</v>
      </c>
      <c r="M2916" t="s">
        <v>9098</v>
      </c>
      <c r="N2916" t="s">
        <v>8656</v>
      </c>
      <c r="O2916">
        <v>0</v>
      </c>
      <c r="P2916">
        <v>0</v>
      </c>
      <c r="Q2916">
        <v>1</v>
      </c>
    </row>
    <row r="2917" spans="1:17" x14ac:dyDescent="0.2">
      <c r="A2917" t="s">
        <v>498</v>
      </c>
      <c r="B2917" t="s">
        <v>134</v>
      </c>
      <c r="C2917" t="s">
        <v>497</v>
      </c>
      <c r="D2917" t="s">
        <v>54</v>
      </c>
      <c r="E2917" t="s">
        <v>2604</v>
      </c>
      <c r="F2917">
        <v>2.1000000000000001E-2</v>
      </c>
      <c r="G2917">
        <v>2.1000000000000001E-2</v>
      </c>
      <c r="H2917">
        <v>1</v>
      </c>
      <c r="J2917" t="s">
        <v>38</v>
      </c>
      <c r="K2917" t="s">
        <v>361</v>
      </c>
      <c r="L2917" t="s">
        <v>401</v>
      </c>
      <c r="M2917" t="s">
        <v>9098</v>
      </c>
      <c r="N2917" t="s">
        <v>8657</v>
      </c>
      <c r="O2917">
        <v>0</v>
      </c>
      <c r="P2917">
        <v>0</v>
      </c>
      <c r="Q2917">
        <v>1</v>
      </c>
    </row>
    <row r="2918" spans="1:17" x14ac:dyDescent="0.2">
      <c r="A2918" t="s">
        <v>498</v>
      </c>
      <c r="B2918" t="s">
        <v>134</v>
      </c>
      <c r="C2918" t="s">
        <v>497</v>
      </c>
      <c r="D2918" t="s">
        <v>54</v>
      </c>
      <c r="E2918" t="s">
        <v>2605</v>
      </c>
      <c r="F2918">
        <v>2.1000000000000001E-2</v>
      </c>
      <c r="G2918">
        <v>2.1000000000000001E-2</v>
      </c>
      <c r="H2918">
        <v>1</v>
      </c>
      <c r="J2918" t="s">
        <v>38</v>
      </c>
      <c r="K2918" t="s">
        <v>361</v>
      </c>
      <c r="L2918" t="s">
        <v>401</v>
      </c>
      <c r="M2918" t="s">
        <v>9098</v>
      </c>
      <c r="N2918" t="s">
        <v>9119</v>
      </c>
      <c r="O2918">
        <v>0</v>
      </c>
      <c r="P2918">
        <v>0</v>
      </c>
      <c r="Q2918">
        <v>1</v>
      </c>
    </row>
    <row r="2919" spans="1:17" x14ac:dyDescent="0.2">
      <c r="A2919" t="s">
        <v>498</v>
      </c>
      <c r="B2919" t="s">
        <v>134</v>
      </c>
      <c r="C2919" t="s">
        <v>497</v>
      </c>
      <c r="D2919" t="s">
        <v>54</v>
      </c>
      <c r="E2919" t="s">
        <v>2606</v>
      </c>
      <c r="F2919">
        <v>2.1000000000000001E-2</v>
      </c>
      <c r="G2919">
        <v>2.1000000000000001E-2</v>
      </c>
      <c r="H2919">
        <v>1</v>
      </c>
      <c r="J2919" t="s">
        <v>38</v>
      </c>
      <c r="K2919" t="s">
        <v>361</v>
      </c>
      <c r="L2919" t="s">
        <v>401</v>
      </c>
      <c r="M2919" t="s">
        <v>9098</v>
      </c>
      <c r="N2919" t="s">
        <v>9101</v>
      </c>
      <c r="O2919">
        <v>0</v>
      </c>
      <c r="P2919">
        <v>0</v>
      </c>
      <c r="Q2919">
        <v>1</v>
      </c>
    </row>
    <row r="2920" spans="1:17" x14ac:dyDescent="0.2">
      <c r="A2920" t="s">
        <v>498</v>
      </c>
      <c r="B2920" t="s">
        <v>134</v>
      </c>
      <c r="C2920" t="s">
        <v>497</v>
      </c>
      <c r="D2920" t="s">
        <v>54</v>
      </c>
      <c r="E2920" t="s">
        <v>2607</v>
      </c>
      <c r="F2920">
        <v>0.02</v>
      </c>
      <c r="G2920">
        <v>0.02</v>
      </c>
      <c r="H2920">
        <v>1</v>
      </c>
      <c r="J2920" t="s">
        <v>38</v>
      </c>
      <c r="K2920" t="s">
        <v>361</v>
      </c>
      <c r="L2920" t="s">
        <v>401</v>
      </c>
      <c r="M2920" t="s">
        <v>9098</v>
      </c>
      <c r="N2920" t="s">
        <v>9102</v>
      </c>
      <c r="O2920">
        <v>0</v>
      </c>
      <c r="P2920">
        <v>0</v>
      </c>
      <c r="Q2920">
        <v>1</v>
      </c>
    </row>
    <row r="2921" spans="1:17" x14ac:dyDescent="0.2">
      <c r="A2921" t="s">
        <v>498</v>
      </c>
      <c r="B2921" t="s">
        <v>134</v>
      </c>
      <c r="C2921" t="s">
        <v>497</v>
      </c>
      <c r="D2921" t="s">
        <v>54</v>
      </c>
      <c r="E2921" t="s">
        <v>2608</v>
      </c>
      <c r="F2921">
        <v>1.6E-2</v>
      </c>
      <c r="G2921">
        <v>1.6E-2</v>
      </c>
      <c r="H2921">
        <v>1</v>
      </c>
      <c r="J2921" t="s">
        <v>38</v>
      </c>
      <c r="K2921" t="s">
        <v>361</v>
      </c>
      <c r="L2921" t="s">
        <v>401</v>
      </c>
      <c r="M2921" t="s">
        <v>9098</v>
      </c>
      <c r="N2921" t="s">
        <v>9103</v>
      </c>
      <c r="O2921">
        <v>0</v>
      </c>
      <c r="P2921">
        <v>0</v>
      </c>
      <c r="Q2921">
        <v>1</v>
      </c>
    </row>
    <row r="2922" spans="1:17" x14ac:dyDescent="0.2">
      <c r="A2922" t="s">
        <v>498</v>
      </c>
      <c r="B2922" t="s">
        <v>134</v>
      </c>
      <c r="C2922" t="s">
        <v>497</v>
      </c>
      <c r="D2922" t="s">
        <v>54</v>
      </c>
      <c r="E2922" t="s">
        <v>2609</v>
      </c>
      <c r="F2922">
        <v>1.4E-2</v>
      </c>
      <c r="G2922">
        <v>1.4E-2</v>
      </c>
      <c r="H2922">
        <v>1</v>
      </c>
      <c r="J2922" t="s">
        <v>38</v>
      </c>
      <c r="K2922" t="s">
        <v>361</v>
      </c>
      <c r="L2922" t="s">
        <v>401</v>
      </c>
      <c r="M2922" t="s">
        <v>9098</v>
      </c>
      <c r="N2922" t="s">
        <v>9104</v>
      </c>
      <c r="O2922">
        <v>0</v>
      </c>
      <c r="P2922">
        <v>0</v>
      </c>
      <c r="Q2922">
        <v>1</v>
      </c>
    </row>
    <row r="2923" spans="1:17" x14ac:dyDescent="0.2">
      <c r="A2923" t="s">
        <v>498</v>
      </c>
      <c r="B2923" t="s">
        <v>134</v>
      </c>
      <c r="C2923" t="s">
        <v>497</v>
      </c>
      <c r="D2923" t="s">
        <v>54</v>
      </c>
      <c r="E2923" t="s">
        <v>2610</v>
      </c>
      <c r="F2923">
        <v>1.4E-2</v>
      </c>
      <c r="G2923">
        <v>1.4E-2</v>
      </c>
      <c r="H2923">
        <v>1</v>
      </c>
      <c r="J2923" t="s">
        <v>38</v>
      </c>
      <c r="K2923" t="s">
        <v>361</v>
      </c>
      <c r="L2923" t="s">
        <v>401</v>
      </c>
      <c r="M2923" t="s">
        <v>9098</v>
      </c>
      <c r="N2923" t="s">
        <v>8981</v>
      </c>
      <c r="O2923">
        <v>0</v>
      </c>
      <c r="P2923">
        <v>0</v>
      </c>
      <c r="Q2923">
        <v>1</v>
      </c>
    </row>
    <row r="2924" spans="1:17" x14ac:dyDescent="0.2">
      <c r="A2924" t="s">
        <v>498</v>
      </c>
      <c r="B2924" t="s">
        <v>134</v>
      </c>
      <c r="C2924" t="s">
        <v>497</v>
      </c>
      <c r="D2924" t="s">
        <v>54</v>
      </c>
      <c r="E2924" t="s">
        <v>2611</v>
      </c>
      <c r="F2924">
        <v>1.4E-2</v>
      </c>
      <c r="G2924">
        <v>1.4E-2</v>
      </c>
      <c r="H2924">
        <v>1</v>
      </c>
      <c r="J2924" t="s">
        <v>38</v>
      </c>
      <c r="K2924" t="s">
        <v>361</v>
      </c>
      <c r="L2924" t="s">
        <v>401</v>
      </c>
      <c r="M2924" t="s">
        <v>9098</v>
      </c>
      <c r="N2924" t="s">
        <v>8984</v>
      </c>
      <c r="O2924">
        <v>0</v>
      </c>
      <c r="P2924">
        <v>0</v>
      </c>
      <c r="Q2924">
        <v>1</v>
      </c>
    </row>
    <row r="2925" spans="1:17" x14ac:dyDescent="0.2">
      <c r="A2925" t="s">
        <v>498</v>
      </c>
      <c r="B2925" t="s">
        <v>134</v>
      </c>
      <c r="C2925" t="s">
        <v>497</v>
      </c>
      <c r="D2925" t="s">
        <v>54</v>
      </c>
      <c r="E2925" t="s">
        <v>2612</v>
      </c>
      <c r="F2925">
        <v>1.2999999999999999E-2</v>
      </c>
      <c r="G2925">
        <v>1.2999999999999999E-2</v>
      </c>
      <c r="H2925">
        <v>1</v>
      </c>
      <c r="J2925" t="s">
        <v>38</v>
      </c>
      <c r="K2925" t="s">
        <v>361</v>
      </c>
      <c r="L2925" t="s">
        <v>401</v>
      </c>
      <c r="M2925" t="s">
        <v>9098</v>
      </c>
      <c r="N2925" t="s">
        <v>9108</v>
      </c>
      <c r="O2925">
        <v>0</v>
      </c>
      <c r="P2925">
        <v>0</v>
      </c>
      <c r="Q2925">
        <v>1</v>
      </c>
    </row>
    <row r="2926" spans="1:17" x14ac:dyDescent="0.2">
      <c r="A2926" t="s">
        <v>498</v>
      </c>
      <c r="B2926" t="s">
        <v>134</v>
      </c>
      <c r="C2926" t="s">
        <v>497</v>
      </c>
      <c r="D2926" t="s">
        <v>54</v>
      </c>
      <c r="E2926" t="s">
        <v>2613</v>
      </c>
      <c r="F2926">
        <v>1.2999999999999999E-2</v>
      </c>
      <c r="G2926">
        <v>1.2999999999999999E-2</v>
      </c>
      <c r="H2926">
        <v>1</v>
      </c>
      <c r="J2926" t="s">
        <v>38</v>
      </c>
      <c r="K2926" t="s">
        <v>361</v>
      </c>
      <c r="L2926" t="s">
        <v>401</v>
      </c>
      <c r="M2926" t="s">
        <v>9098</v>
      </c>
      <c r="N2926" t="s">
        <v>9109</v>
      </c>
      <c r="O2926">
        <v>0</v>
      </c>
      <c r="P2926">
        <v>0</v>
      </c>
      <c r="Q2926">
        <v>1</v>
      </c>
    </row>
    <row r="2927" spans="1:17" x14ac:dyDescent="0.2">
      <c r="A2927" t="s">
        <v>498</v>
      </c>
      <c r="B2927" t="s">
        <v>134</v>
      </c>
      <c r="C2927" t="s">
        <v>497</v>
      </c>
      <c r="D2927" t="s">
        <v>54</v>
      </c>
      <c r="E2927" t="s">
        <v>2614</v>
      </c>
      <c r="F2927">
        <v>1.2999999999999999E-2</v>
      </c>
      <c r="G2927">
        <v>1.2999999999999999E-2</v>
      </c>
      <c r="H2927">
        <v>1</v>
      </c>
      <c r="J2927" t="s">
        <v>38</v>
      </c>
      <c r="K2927" t="s">
        <v>361</v>
      </c>
      <c r="L2927" t="s">
        <v>401</v>
      </c>
      <c r="M2927" t="s">
        <v>9098</v>
      </c>
      <c r="N2927" t="s">
        <v>9123</v>
      </c>
      <c r="O2927">
        <v>0</v>
      </c>
      <c r="P2927">
        <v>0</v>
      </c>
      <c r="Q2927">
        <v>1</v>
      </c>
    </row>
    <row r="2928" spans="1:17" x14ac:dyDescent="0.2">
      <c r="A2928" t="s">
        <v>498</v>
      </c>
      <c r="B2928" t="s">
        <v>134</v>
      </c>
      <c r="C2928" t="s">
        <v>497</v>
      </c>
      <c r="D2928" t="s">
        <v>54</v>
      </c>
      <c r="E2928" t="s">
        <v>2615</v>
      </c>
      <c r="F2928">
        <v>1.2999999999999999E-2</v>
      </c>
      <c r="G2928">
        <v>1.2999999999999999E-2</v>
      </c>
      <c r="H2928">
        <v>1</v>
      </c>
      <c r="J2928" t="s">
        <v>38</v>
      </c>
      <c r="K2928" t="s">
        <v>361</v>
      </c>
      <c r="L2928" t="s">
        <v>401</v>
      </c>
      <c r="M2928" t="s">
        <v>9098</v>
      </c>
      <c r="N2928" t="s">
        <v>9110</v>
      </c>
      <c r="O2928">
        <v>0</v>
      </c>
      <c r="P2928">
        <v>0</v>
      </c>
      <c r="Q2928">
        <v>1</v>
      </c>
    </row>
    <row r="2929" spans="1:17" x14ac:dyDescent="0.2">
      <c r="A2929" t="s">
        <v>498</v>
      </c>
      <c r="B2929" t="s">
        <v>134</v>
      </c>
      <c r="C2929" t="s">
        <v>497</v>
      </c>
      <c r="D2929" t="s">
        <v>54</v>
      </c>
      <c r="E2929" t="s">
        <v>2616</v>
      </c>
      <c r="F2929">
        <v>1.2999999999999999E-2</v>
      </c>
      <c r="G2929">
        <v>1.2999999999999999E-2</v>
      </c>
      <c r="H2929">
        <v>1</v>
      </c>
      <c r="J2929" t="s">
        <v>38</v>
      </c>
      <c r="K2929" t="s">
        <v>361</v>
      </c>
      <c r="L2929" t="s">
        <v>401</v>
      </c>
      <c r="M2929" t="s">
        <v>9098</v>
      </c>
      <c r="N2929" t="s">
        <v>9111</v>
      </c>
      <c r="O2929">
        <v>0</v>
      </c>
      <c r="P2929">
        <v>0</v>
      </c>
      <c r="Q2929">
        <v>1</v>
      </c>
    </row>
    <row r="2930" spans="1:17" x14ac:dyDescent="0.2">
      <c r="A2930" t="s">
        <v>498</v>
      </c>
      <c r="B2930" t="s">
        <v>134</v>
      </c>
      <c r="C2930" t="s">
        <v>497</v>
      </c>
      <c r="D2930" t="s">
        <v>54</v>
      </c>
      <c r="E2930" t="s">
        <v>2617</v>
      </c>
      <c r="F2930">
        <v>1.2999999999999999E-2</v>
      </c>
      <c r="G2930">
        <v>1.2999999999999999E-2</v>
      </c>
      <c r="H2930">
        <v>1</v>
      </c>
      <c r="J2930" t="s">
        <v>38</v>
      </c>
      <c r="K2930" t="s">
        <v>361</v>
      </c>
      <c r="L2930" t="s">
        <v>401</v>
      </c>
      <c r="M2930" t="s">
        <v>9098</v>
      </c>
      <c r="N2930" t="s">
        <v>9112</v>
      </c>
      <c r="O2930">
        <v>0</v>
      </c>
      <c r="P2930">
        <v>0</v>
      </c>
      <c r="Q2930">
        <v>1</v>
      </c>
    </row>
    <row r="2931" spans="1:17" x14ac:dyDescent="0.2">
      <c r="A2931" t="s">
        <v>498</v>
      </c>
      <c r="B2931" t="s">
        <v>134</v>
      </c>
      <c r="C2931" t="s">
        <v>497</v>
      </c>
      <c r="D2931" t="s">
        <v>54</v>
      </c>
      <c r="E2931" t="s">
        <v>2618</v>
      </c>
      <c r="F2931">
        <v>1.4E-2</v>
      </c>
      <c r="G2931">
        <v>1.4E-2</v>
      </c>
      <c r="H2931">
        <v>1</v>
      </c>
      <c r="J2931" t="s">
        <v>38</v>
      </c>
      <c r="K2931" t="s">
        <v>361</v>
      </c>
      <c r="L2931" t="s">
        <v>401</v>
      </c>
      <c r="M2931" t="s">
        <v>9098</v>
      </c>
      <c r="N2931" t="s">
        <v>9113</v>
      </c>
      <c r="O2931">
        <v>0</v>
      </c>
      <c r="P2931">
        <v>0</v>
      </c>
      <c r="Q2931">
        <v>1</v>
      </c>
    </row>
    <row r="2932" spans="1:17" x14ac:dyDescent="0.2">
      <c r="A2932" t="s">
        <v>498</v>
      </c>
      <c r="B2932" t="s">
        <v>134</v>
      </c>
      <c r="C2932" t="s">
        <v>497</v>
      </c>
      <c r="D2932" t="s">
        <v>54</v>
      </c>
      <c r="E2932" t="s">
        <v>2619</v>
      </c>
      <c r="F2932">
        <v>1.4E-2</v>
      </c>
      <c r="G2932">
        <v>1.4E-2</v>
      </c>
      <c r="H2932">
        <v>1</v>
      </c>
      <c r="J2932" t="s">
        <v>38</v>
      </c>
      <c r="K2932" t="s">
        <v>361</v>
      </c>
      <c r="L2932" t="s">
        <v>401</v>
      </c>
      <c r="M2932" t="s">
        <v>9098</v>
      </c>
      <c r="N2932" t="s">
        <v>9114</v>
      </c>
      <c r="O2932">
        <v>0</v>
      </c>
      <c r="P2932">
        <v>0</v>
      </c>
      <c r="Q2932">
        <v>1</v>
      </c>
    </row>
    <row r="2933" spans="1:17" x14ac:dyDescent="0.2">
      <c r="A2933" t="s">
        <v>498</v>
      </c>
      <c r="B2933" t="s">
        <v>134</v>
      </c>
      <c r="C2933" t="s">
        <v>497</v>
      </c>
      <c r="D2933" t="s">
        <v>54</v>
      </c>
      <c r="E2933" t="s">
        <v>2620</v>
      </c>
      <c r="F2933">
        <v>0.02</v>
      </c>
      <c r="G2933">
        <v>0.02</v>
      </c>
      <c r="H2933">
        <v>1</v>
      </c>
      <c r="J2933" t="s">
        <v>38</v>
      </c>
      <c r="K2933" t="s">
        <v>361</v>
      </c>
      <c r="L2933" t="s">
        <v>401</v>
      </c>
      <c r="M2933" t="s">
        <v>9098</v>
      </c>
      <c r="N2933" t="s">
        <v>9126</v>
      </c>
      <c r="O2933">
        <v>0</v>
      </c>
      <c r="P2933">
        <v>0</v>
      </c>
      <c r="Q2933">
        <v>1</v>
      </c>
    </row>
    <row r="2934" spans="1:17" x14ac:dyDescent="0.2">
      <c r="A2934" t="s">
        <v>498</v>
      </c>
      <c r="B2934" t="s">
        <v>134</v>
      </c>
      <c r="C2934" t="s">
        <v>497</v>
      </c>
      <c r="D2934" t="s">
        <v>54</v>
      </c>
      <c r="E2934" t="s">
        <v>2621</v>
      </c>
      <c r="F2934">
        <v>1.6E-2</v>
      </c>
      <c r="G2934">
        <v>1.6E-2</v>
      </c>
      <c r="H2934">
        <v>1</v>
      </c>
      <c r="J2934" t="s">
        <v>38</v>
      </c>
      <c r="K2934" t="s">
        <v>361</v>
      </c>
      <c r="L2934" t="s">
        <v>401</v>
      </c>
      <c r="M2934" t="s">
        <v>9098</v>
      </c>
      <c r="N2934" t="s">
        <v>9115</v>
      </c>
      <c r="O2934">
        <v>0</v>
      </c>
      <c r="P2934">
        <v>0</v>
      </c>
      <c r="Q2934">
        <v>1</v>
      </c>
    </row>
    <row r="2935" spans="1:17" x14ac:dyDescent="0.2">
      <c r="A2935" t="s">
        <v>498</v>
      </c>
      <c r="B2935" t="s">
        <v>134</v>
      </c>
      <c r="C2935" t="s">
        <v>497</v>
      </c>
      <c r="D2935" t="s">
        <v>54</v>
      </c>
      <c r="E2935" t="s">
        <v>2622</v>
      </c>
      <c r="F2935">
        <v>1.4999999999999999E-2</v>
      </c>
      <c r="G2935">
        <v>1.4999999999999999E-2</v>
      </c>
      <c r="H2935">
        <v>1</v>
      </c>
      <c r="J2935" t="s">
        <v>38</v>
      </c>
      <c r="K2935" t="s">
        <v>361</v>
      </c>
      <c r="L2935" t="s">
        <v>401</v>
      </c>
      <c r="M2935" t="s">
        <v>9098</v>
      </c>
      <c r="N2935" t="s">
        <v>9116</v>
      </c>
      <c r="O2935">
        <v>0</v>
      </c>
      <c r="P2935">
        <v>0</v>
      </c>
      <c r="Q2935">
        <v>1</v>
      </c>
    </row>
    <row r="2936" spans="1:17" x14ac:dyDescent="0.2">
      <c r="A2936" t="s">
        <v>498</v>
      </c>
      <c r="B2936" t="s">
        <v>134</v>
      </c>
      <c r="C2936" t="s">
        <v>497</v>
      </c>
      <c r="D2936" t="s">
        <v>54</v>
      </c>
      <c r="E2936" t="s">
        <v>2623</v>
      </c>
      <c r="F2936">
        <v>1.4999999999999999E-2</v>
      </c>
      <c r="G2936">
        <v>1.4999999999999999E-2</v>
      </c>
      <c r="H2936">
        <v>1</v>
      </c>
      <c r="J2936" t="s">
        <v>38</v>
      </c>
      <c r="K2936" t="s">
        <v>361</v>
      </c>
      <c r="L2936" t="s">
        <v>401</v>
      </c>
      <c r="M2936" t="s">
        <v>9098</v>
      </c>
      <c r="N2936" t="s">
        <v>9117</v>
      </c>
      <c r="O2936">
        <v>0</v>
      </c>
      <c r="P2936">
        <v>0</v>
      </c>
      <c r="Q2936">
        <v>1</v>
      </c>
    </row>
    <row r="2937" spans="1:17" x14ac:dyDescent="0.2">
      <c r="A2937" t="s">
        <v>498</v>
      </c>
      <c r="B2937" t="s">
        <v>134</v>
      </c>
      <c r="C2937" t="s">
        <v>497</v>
      </c>
      <c r="D2937" t="s">
        <v>54</v>
      </c>
      <c r="E2937" t="s">
        <v>2624</v>
      </c>
      <c r="F2937">
        <v>1.4999999999999999E-2</v>
      </c>
      <c r="G2937">
        <v>1.4999999999999999E-2</v>
      </c>
      <c r="H2937">
        <v>1</v>
      </c>
      <c r="J2937" t="s">
        <v>38</v>
      </c>
      <c r="K2937" t="s">
        <v>361</v>
      </c>
      <c r="L2937" t="s">
        <v>401</v>
      </c>
      <c r="M2937" t="s">
        <v>9098</v>
      </c>
      <c r="N2937" t="s">
        <v>9118</v>
      </c>
      <c r="O2937">
        <v>0</v>
      </c>
      <c r="P2937">
        <v>0</v>
      </c>
      <c r="Q2937">
        <v>1</v>
      </c>
    </row>
    <row r="2938" spans="1:17" x14ac:dyDescent="0.2">
      <c r="A2938" t="s">
        <v>498</v>
      </c>
      <c r="B2938" t="s">
        <v>134</v>
      </c>
      <c r="C2938" t="s">
        <v>497</v>
      </c>
      <c r="D2938" t="s">
        <v>54</v>
      </c>
      <c r="E2938" t="s">
        <v>2625</v>
      </c>
      <c r="F2938">
        <v>1.4999999999999999E-2</v>
      </c>
      <c r="G2938">
        <v>1.4999999999999999E-2</v>
      </c>
      <c r="H2938">
        <v>1</v>
      </c>
      <c r="J2938" t="s">
        <v>38</v>
      </c>
      <c r="K2938" t="s">
        <v>361</v>
      </c>
      <c r="L2938" t="s">
        <v>401</v>
      </c>
      <c r="M2938" t="s">
        <v>9098</v>
      </c>
      <c r="N2938" t="s">
        <v>8982</v>
      </c>
      <c r="O2938">
        <v>0</v>
      </c>
      <c r="P2938">
        <v>0</v>
      </c>
      <c r="Q2938">
        <v>1</v>
      </c>
    </row>
    <row r="2939" spans="1:17" x14ac:dyDescent="0.2">
      <c r="A2939" t="s">
        <v>498</v>
      </c>
      <c r="B2939" t="s">
        <v>134</v>
      </c>
      <c r="C2939" t="s">
        <v>497</v>
      </c>
      <c r="D2939" t="s">
        <v>54</v>
      </c>
      <c r="E2939" t="s">
        <v>2626</v>
      </c>
      <c r="F2939">
        <v>1.4999999999999999E-2</v>
      </c>
      <c r="G2939">
        <v>1.4999999999999999E-2</v>
      </c>
      <c r="H2939">
        <v>1</v>
      </c>
      <c r="J2939" t="s">
        <v>38</v>
      </c>
      <c r="K2939" t="s">
        <v>361</v>
      </c>
      <c r="L2939" t="s">
        <v>401</v>
      </c>
      <c r="M2939" t="s">
        <v>9098</v>
      </c>
      <c r="N2939" t="s">
        <v>8987</v>
      </c>
      <c r="O2939">
        <v>0</v>
      </c>
      <c r="P2939">
        <v>0</v>
      </c>
      <c r="Q2939">
        <v>1</v>
      </c>
    </row>
    <row r="2940" spans="1:17" x14ac:dyDescent="0.2">
      <c r="A2940" t="s">
        <v>498</v>
      </c>
      <c r="B2940" t="s">
        <v>134</v>
      </c>
      <c r="C2940" t="s">
        <v>497</v>
      </c>
      <c r="D2940" t="s">
        <v>54</v>
      </c>
      <c r="E2940" t="s">
        <v>2627</v>
      </c>
      <c r="F2940">
        <v>1.4999999999999999E-2</v>
      </c>
      <c r="G2940">
        <v>1.4999999999999999E-2</v>
      </c>
      <c r="H2940">
        <v>1</v>
      </c>
      <c r="J2940" t="s">
        <v>38</v>
      </c>
      <c r="K2940" t="s">
        <v>361</v>
      </c>
      <c r="L2940" t="s">
        <v>401</v>
      </c>
      <c r="M2940" t="s">
        <v>9098</v>
      </c>
      <c r="N2940" t="s">
        <v>8988</v>
      </c>
      <c r="O2940">
        <v>0</v>
      </c>
      <c r="P2940">
        <v>0</v>
      </c>
      <c r="Q2940">
        <v>1</v>
      </c>
    </row>
    <row r="2941" spans="1:17" x14ac:dyDescent="0.2">
      <c r="A2941" t="s">
        <v>498</v>
      </c>
      <c r="B2941" t="s">
        <v>134</v>
      </c>
      <c r="C2941" t="s">
        <v>497</v>
      </c>
      <c r="D2941" t="s">
        <v>54</v>
      </c>
      <c r="E2941" t="s">
        <v>2628</v>
      </c>
      <c r="F2941">
        <v>1.6E-2</v>
      </c>
      <c r="G2941">
        <v>1.6E-2</v>
      </c>
      <c r="H2941">
        <v>1</v>
      </c>
      <c r="J2941" t="s">
        <v>38</v>
      </c>
      <c r="K2941" t="s">
        <v>361</v>
      </c>
      <c r="L2941" t="s">
        <v>401</v>
      </c>
      <c r="M2941" t="s">
        <v>9098</v>
      </c>
      <c r="N2941" t="s">
        <v>9134</v>
      </c>
      <c r="O2941">
        <v>0</v>
      </c>
      <c r="P2941">
        <v>0</v>
      </c>
      <c r="Q2941">
        <v>1</v>
      </c>
    </row>
    <row r="2942" spans="1:17" x14ac:dyDescent="0.2">
      <c r="A2942" t="s">
        <v>498</v>
      </c>
      <c r="B2942" t="s">
        <v>134</v>
      </c>
      <c r="C2942" t="s">
        <v>497</v>
      </c>
      <c r="D2942" t="s">
        <v>54</v>
      </c>
      <c r="E2942" t="s">
        <v>2629</v>
      </c>
      <c r="F2942">
        <v>1.9E-2</v>
      </c>
      <c r="G2942">
        <v>1.9E-2</v>
      </c>
      <c r="H2942">
        <v>1</v>
      </c>
      <c r="J2942" t="s">
        <v>38</v>
      </c>
      <c r="K2942" t="s">
        <v>361</v>
      </c>
      <c r="L2942" t="s">
        <v>401</v>
      </c>
      <c r="M2942" t="s">
        <v>9098</v>
      </c>
      <c r="N2942" t="s">
        <v>501</v>
      </c>
      <c r="O2942">
        <v>0</v>
      </c>
      <c r="P2942">
        <v>0</v>
      </c>
      <c r="Q2942">
        <v>1</v>
      </c>
    </row>
    <row r="2943" spans="1:17" x14ac:dyDescent="0.2">
      <c r="A2943" t="s">
        <v>498</v>
      </c>
      <c r="B2943" t="s">
        <v>134</v>
      </c>
      <c r="C2943" t="s">
        <v>497</v>
      </c>
      <c r="D2943" t="s">
        <v>54</v>
      </c>
      <c r="E2943" t="s">
        <v>2630</v>
      </c>
      <c r="F2943">
        <v>1.9E-2</v>
      </c>
      <c r="G2943">
        <v>1.9E-2</v>
      </c>
      <c r="H2943">
        <v>1</v>
      </c>
      <c r="J2943" t="s">
        <v>38</v>
      </c>
      <c r="K2943" t="s">
        <v>362</v>
      </c>
      <c r="L2943" t="s">
        <v>402</v>
      </c>
      <c r="M2943" t="s">
        <v>9097</v>
      </c>
      <c r="N2943" t="s">
        <v>8249</v>
      </c>
      <c r="O2943">
        <v>1.2E-2</v>
      </c>
      <c r="P2943">
        <v>1.2E-2</v>
      </c>
      <c r="Q2943">
        <v>1</v>
      </c>
    </row>
    <row r="2944" spans="1:17" x14ac:dyDescent="0.2">
      <c r="A2944" t="s">
        <v>498</v>
      </c>
      <c r="B2944" t="s">
        <v>134</v>
      </c>
      <c r="C2944" t="s">
        <v>497</v>
      </c>
      <c r="D2944" t="s">
        <v>54</v>
      </c>
      <c r="E2944" t="s">
        <v>2631</v>
      </c>
      <c r="F2944">
        <v>0.02</v>
      </c>
      <c r="G2944">
        <v>0.02</v>
      </c>
      <c r="H2944">
        <v>1</v>
      </c>
      <c r="J2944" t="s">
        <v>38</v>
      </c>
      <c r="K2944" t="s">
        <v>362</v>
      </c>
      <c r="L2944" t="s">
        <v>402</v>
      </c>
      <c r="M2944" t="s">
        <v>9097</v>
      </c>
      <c r="N2944" t="s">
        <v>8251</v>
      </c>
      <c r="O2944">
        <v>1.2E-2</v>
      </c>
      <c r="P2944">
        <v>1.2E-2</v>
      </c>
      <c r="Q2944">
        <v>1</v>
      </c>
    </row>
    <row r="2945" spans="1:17" x14ac:dyDescent="0.2">
      <c r="A2945" t="s">
        <v>498</v>
      </c>
      <c r="B2945" t="s">
        <v>134</v>
      </c>
      <c r="C2945" t="s">
        <v>497</v>
      </c>
      <c r="D2945" t="s">
        <v>54</v>
      </c>
      <c r="E2945" t="s">
        <v>2632</v>
      </c>
      <c r="F2945">
        <v>1.9E-2</v>
      </c>
      <c r="G2945">
        <v>1.9E-2</v>
      </c>
      <c r="H2945">
        <v>1</v>
      </c>
      <c r="J2945" t="s">
        <v>38</v>
      </c>
      <c r="K2945" t="s">
        <v>362</v>
      </c>
      <c r="L2945" t="s">
        <v>402</v>
      </c>
      <c r="M2945" t="s">
        <v>9097</v>
      </c>
      <c r="N2945" t="s">
        <v>8371</v>
      </c>
      <c r="O2945">
        <v>1.2E-2</v>
      </c>
      <c r="P2945">
        <v>1.2E-2</v>
      </c>
      <c r="Q2945">
        <v>1</v>
      </c>
    </row>
    <row r="2946" spans="1:17" x14ac:dyDescent="0.2">
      <c r="A2946" t="s">
        <v>498</v>
      </c>
      <c r="B2946" t="s">
        <v>134</v>
      </c>
      <c r="C2946" t="s">
        <v>497</v>
      </c>
      <c r="D2946" t="s">
        <v>54</v>
      </c>
      <c r="E2946" t="s">
        <v>2633</v>
      </c>
      <c r="F2946">
        <v>1.9E-2</v>
      </c>
      <c r="G2946">
        <v>1.9E-2</v>
      </c>
      <c r="H2946">
        <v>1</v>
      </c>
      <c r="J2946" t="s">
        <v>38</v>
      </c>
      <c r="K2946" t="s">
        <v>362</v>
      </c>
      <c r="L2946" t="s">
        <v>402</v>
      </c>
      <c r="M2946" t="s">
        <v>9097</v>
      </c>
      <c r="N2946" t="s">
        <v>8366</v>
      </c>
      <c r="O2946">
        <v>1.2E-2</v>
      </c>
      <c r="P2946">
        <v>1.2E-2</v>
      </c>
      <c r="Q2946">
        <v>1</v>
      </c>
    </row>
    <row r="2947" spans="1:17" x14ac:dyDescent="0.2">
      <c r="A2947" t="s">
        <v>498</v>
      </c>
      <c r="B2947" t="s">
        <v>134</v>
      </c>
      <c r="C2947" t="s">
        <v>497</v>
      </c>
      <c r="D2947" t="s">
        <v>54</v>
      </c>
      <c r="E2947" t="s">
        <v>2634</v>
      </c>
      <c r="F2947">
        <v>1.7999999999999999E-2</v>
      </c>
      <c r="G2947">
        <v>1.7999999999999999E-2</v>
      </c>
      <c r="H2947">
        <v>1</v>
      </c>
      <c r="J2947" t="s">
        <v>38</v>
      </c>
      <c r="K2947" t="s">
        <v>362</v>
      </c>
      <c r="L2947" t="s">
        <v>402</v>
      </c>
      <c r="M2947" t="s">
        <v>9097</v>
      </c>
      <c r="N2947" t="s">
        <v>8372</v>
      </c>
      <c r="O2947">
        <v>1.2E-2</v>
      </c>
      <c r="P2947">
        <v>1.2E-2</v>
      </c>
      <c r="Q2947">
        <v>1</v>
      </c>
    </row>
    <row r="2948" spans="1:17" x14ac:dyDescent="0.2">
      <c r="A2948" t="s">
        <v>498</v>
      </c>
      <c r="B2948" t="s">
        <v>134</v>
      </c>
      <c r="C2948" t="s">
        <v>497</v>
      </c>
      <c r="D2948" t="s">
        <v>54</v>
      </c>
      <c r="E2948" t="s">
        <v>2635</v>
      </c>
      <c r="F2948">
        <v>1.7999999999999999E-2</v>
      </c>
      <c r="G2948">
        <v>1.7999999999999999E-2</v>
      </c>
      <c r="H2948">
        <v>1</v>
      </c>
      <c r="J2948" t="s">
        <v>38</v>
      </c>
      <c r="K2948" t="s">
        <v>362</v>
      </c>
      <c r="L2948" t="s">
        <v>402</v>
      </c>
      <c r="M2948" t="s">
        <v>9097</v>
      </c>
      <c r="N2948" t="s">
        <v>8375</v>
      </c>
      <c r="O2948">
        <v>4.0000000000000001E-3</v>
      </c>
      <c r="P2948">
        <v>4.0000000000000001E-3</v>
      </c>
      <c r="Q2948">
        <v>1</v>
      </c>
    </row>
    <row r="2949" spans="1:17" x14ac:dyDescent="0.2">
      <c r="A2949" t="s">
        <v>498</v>
      </c>
      <c r="B2949" t="s">
        <v>134</v>
      </c>
      <c r="C2949" t="s">
        <v>497</v>
      </c>
      <c r="D2949" t="s">
        <v>54</v>
      </c>
      <c r="E2949" t="s">
        <v>2636</v>
      </c>
      <c r="F2949">
        <v>1.7999999999999999E-2</v>
      </c>
      <c r="G2949">
        <v>1.7999999999999999E-2</v>
      </c>
      <c r="H2949">
        <v>1</v>
      </c>
      <c r="J2949" t="s">
        <v>38</v>
      </c>
      <c r="K2949" t="s">
        <v>362</v>
      </c>
      <c r="L2949" t="s">
        <v>402</v>
      </c>
      <c r="M2949" t="s">
        <v>9097</v>
      </c>
      <c r="N2949" t="s">
        <v>8377</v>
      </c>
      <c r="O2949">
        <v>0.01</v>
      </c>
      <c r="P2949">
        <v>0.01</v>
      </c>
      <c r="Q2949">
        <v>1</v>
      </c>
    </row>
    <row r="2950" spans="1:17" x14ac:dyDescent="0.2">
      <c r="A2950" t="s">
        <v>498</v>
      </c>
      <c r="B2950" t="s">
        <v>134</v>
      </c>
      <c r="C2950" t="s">
        <v>497</v>
      </c>
      <c r="D2950" t="s">
        <v>54</v>
      </c>
      <c r="E2950" t="s">
        <v>2637</v>
      </c>
      <c r="F2950">
        <v>1.7999999999999999E-2</v>
      </c>
      <c r="G2950">
        <v>1.7999999999999999E-2</v>
      </c>
      <c r="H2950">
        <v>1</v>
      </c>
      <c r="J2950" t="s">
        <v>38</v>
      </c>
      <c r="K2950" t="s">
        <v>362</v>
      </c>
      <c r="L2950" t="s">
        <v>402</v>
      </c>
      <c r="M2950" t="s">
        <v>9097</v>
      </c>
      <c r="N2950" t="s">
        <v>8657</v>
      </c>
      <c r="O2950">
        <v>8.9999999999999993E-3</v>
      </c>
      <c r="P2950">
        <v>8.9999999999999993E-3</v>
      </c>
      <c r="Q2950">
        <v>1</v>
      </c>
    </row>
    <row r="2951" spans="1:17" x14ac:dyDescent="0.2">
      <c r="A2951" t="s">
        <v>498</v>
      </c>
      <c r="B2951" t="s">
        <v>134</v>
      </c>
      <c r="C2951" t="s">
        <v>497</v>
      </c>
      <c r="D2951" t="s">
        <v>54</v>
      </c>
      <c r="E2951" t="s">
        <v>2638</v>
      </c>
      <c r="F2951">
        <v>1.7000000000000001E-2</v>
      </c>
      <c r="G2951">
        <v>1.7000000000000001E-2</v>
      </c>
      <c r="H2951">
        <v>1</v>
      </c>
      <c r="J2951" t="s">
        <v>38</v>
      </c>
      <c r="K2951" t="s">
        <v>362</v>
      </c>
      <c r="L2951" t="s">
        <v>402</v>
      </c>
      <c r="M2951" t="s">
        <v>9097</v>
      </c>
      <c r="N2951" t="s">
        <v>9119</v>
      </c>
      <c r="O2951">
        <v>1.6E-2</v>
      </c>
      <c r="P2951">
        <v>1.6E-2</v>
      </c>
      <c r="Q2951">
        <v>1</v>
      </c>
    </row>
    <row r="2952" spans="1:17" x14ac:dyDescent="0.2">
      <c r="A2952" t="s">
        <v>498</v>
      </c>
      <c r="B2952" t="s">
        <v>134</v>
      </c>
      <c r="C2952" t="s">
        <v>497</v>
      </c>
      <c r="D2952" t="s">
        <v>54</v>
      </c>
      <c r="E2952" t="s">
        <v>2639</v>
      </c>
      <c r="F2952">
        <v>1.7000000000000001E-2</v>
      </c>
      <c r="G2952">
        <v>1.7000000000000001E-2</v>
      </c>
      <c r="H2952">
        <v>1</v>
      </c>
      <c r="J2952" t="s">
        <v>38</v>
      </c>
      <c r="K2952" t="s">
        <v>362</v>
      </c>
      <c r="L2952" t="s">
        <v>402</v>
      </c>
      <c r="M2952" t="s">
        <v>9097</v>
      </c>
      <c r="N2952" t="s">
        <v>9120</v>
      </c>
      <c r="O2952">
        <v>4.2999999999999997E-2</v>
      </c>
      <c r="P2952">
        <v>4.2999999999999997E-2</v>
      </c>
      <c r="Q2952">
        <v>1</v>
      </c>
    </row>
    <row r="2953" spans="1:17" x14ac:dyDescent="0.2">
      <c r="A2953" t="s">
        <v>498</v>
      </c>
      <c r="B2953" t="s">
        <v>134</v>
      </c>
      <c r="C2953" t="s">
        <v>497</v>
      </c>
      <c r="D2953" t="s">
        <v>54</v>
      </c>
      <c r="E2953" t="s">
        <v>2640</v>
      </c>
      <c r="F2953">
        <v>1.7000000000000001E-2</v>
      </c>
      <c r="G2953">
        <v>1.7000000000000001E-2</v>
      </c>
      <c r="H2953">
        <v>1</v>
      </c>
      <c r="J2953" t="s">
        <v>38</v>
      </c>
      <c r="K2953" t="s">
        <v>362</v>
      </c>
      <c r="L2953" t="s">
        <v>402</v>
      </c>
      <c r="M2953" t="s">
        <v>9097</v>
      </c>
      <c r="N2953" t="s">
        <v>9100</v>
      </c>
      <c r="O2953">
        <v>0.04</v>
      </c>
      <c r="P2953">
        <v>0.04</v>
      </c>
      <c r="Q2953">
        <v>1</v>
      </c>
    </row>
    <row r="2954" spans="1:17" x14ac:dyDescent="0.2">
      <c r="A2954" t="s">
        <v>498</v>
      </c>
      <c r="B2954" t="s">
        <v>134</v>
      </c>
      <c r="C2954" t="s">
        <v>497</v>
      </c>
      <c r="D2954" t="s">
        <v>54</v>
      </c>
      <c r="E2954" t="s">
        <v>2641</v>
      </c>
      <c r="F2954">
        <v>1.7000000000000001E-2</v>
      </c>
      <c r="G2954">
        <v>1.7000000000000001E-2</v>
      </c>
      <c r="H2954">
        <v>1</v>
      </c>
      <c r="J2954" t="s">
        <v>38</v>
      </c>
      <c r="K2954" t="s">
        <v>362</v>
      </c>
      <c r="L2954" t="s">
        <v>402</v>
      </c>
      <c r="M2954" t="s">
        <v>9097</v>
      </c>
      <c r="N2954" t="s">
        <v>9102</v>
      </c>
      <c r="O2954">
        <v>1.4999999999999999E-2</v>
      </c>
      <c r="P2954">
        <v>1.4999999999999999E-2</v>
      </c>
      <c r="Q2954">
        <v>1</v>
      </c>
    </row>
    <row r="2955" spans="1:17" x14ac:dyDescent="0.2">
      <c r="A2955" t="s">
        <v>498</v>
      </c>
      <c r="B2955" t="s">
        <v>134</v>
      </c>
      <c r="C2955" t="s">
        <v>497</v>
      </c>
      <c r="D2955" t="s">
        <v>54</v>
      </c>
      <c r="E2955" t="s">
        <v>2642</v>
      </c>
      <c r="F2955">
        <v>1.7999999999999999E-2</v>
      </c>
      <c r="G2955">
        <v>1.7999999999999999E-2</v>
      </c>
      <c r="H2955">
        <v>1</v>
      </c>
      <c r="J2955" t="s">
        <v>38</v>
      </c>
      <c r="K2955" t="s">
        <v>362</v>
      </c>
      <c r="L2955" t="s">
        <v>402</v>
      </c>
      <c r="M2955" t="s">
        <v>9097</v>
      </c>
      <c r="N2955" t="s">
        <v>9103</v>
      </c>
      <c r="O2955">
        <v>1.0999999999999999E-2</v>
      </c>
      <c r="P2955">
        <v>1.0999999999999999E-2</v>
      </c>
      <c r="Q2955">
        <v>1</v>
      </c>
    </row>
    <row r="2956" spans="1:17" x14ac:dyDescent="0.2">
      <c r="A2956" t="s">
        <v>498</v>
      </c>
      <c r="B2956" t="s">
        <v>134</v>
      </c>
      <c r="C2956" t="s">
        <v>497</v>
      </c>
      <c r="D2956" t="s">
        <v>54</v>
      </c>
      <c r="E2956" t="s">
        <v>2643</v>
      </c>
      <c r="F2956">
        <v>1.9E-2</v>
      </c>
      <c r="G2956">
        <v>1.9E-2</v>
      </c>
      <c r="H2956">
        <v>1</v>
      </c>
      <c r="J2956" t="s">
        <v>38</v>
      </c>
      <c r="K2956" t="s">
        <v>362</v>
      </c>
      <c r="L2956" t="s">
        <v>402</v>
      </c>
      <c r="M2956" t="s">
        <v>9097</v>
      </c>
      <c r="N2956" t="s">
        <v>9104</v>
      </c>
      <c r="O2956">
        <v>7.0000000000000001E-3</v>
      </c>
      <c r="P2956">
        <v>7.0000000000000001E-3</v>
      </c>
      <c r="Q2956">
        <v>1</v>
      </c>
    </row>
    <row r="2957" spans="1:17" x14ac:dyDescent="0.2">
      <c r="A2957" t="s">
        <v>498</v>
      </c>
      <c r="B2957" t="s">
        <v>134</v>
      </c>
      <c r="C2957" t="s">
        <v>497</v>
      </c>
      <c r="D2957" t="s">
        <v>54</v>
      </c>
      <c r="E2957" t="s">
        <v>2644</v>
      </c>
      <c r="F2957">
        <v>0.03</v>
      </c>
      <c r="G2957">
        <v>0.03</v>
      </c>
      <c r="H2957">
        <v>1</v>
      </c>
      <c r="J2957" t="s">
        <v>38</v>
      </c>
      <c r="K2957" t="s">
        <v>362</v>
      </c>
      <c r="L2957" t="s">
        <v>402</v>
      </c>
      <c r="M2957" t="s">
        <v>9097</v>
      </c>
      <c r="N2957" t="s">
        <v>8981</v>
      </c>
      <c r="O2957">
        <v>4.0000000000000001E-3</v>
      </c>
      <c r="P2957">
        <v>4.0000000000000001E-3</v>
      </c>
      <c r="Q2957">
        <v>1</v>
      </c>
    </row>
    <row r="2958" spans="1:17" x14ac:dyDescent="0.2">
      <c r="A2958" t="s">
        <v>498</v>
      </c>
      <c r="B2958" t="s">
        <v>134</v>
      </c>
      <c r="C2958" t="s">
        <v>497</v>
      </c>
      <c r="D2958" t="s">
        <v>54</v>
      </c>
      <c r="E2958" t="s">
        <v>2645</v>
      </c>
      <c r="F2958">
        <v>1.7999999999999999E-2</v>
      </c>
      <c r="G2958">
        <v>1.7999999999999999E-2</v>
      </c>
      <c r="H2958">
        <v>1</v>
      </c>
      <c r="J2958" t="s">
        <v>38</v>
      </c>
      <c r="K2958" t="s">
        <v>362</v>
      </c>
      <c r="L2958" t="s">
        <v>402</v>
      </c>
      <c r="M2958" t="s">
        <v>9097</v>
      </c>
      <c r="N2958" t="s">
        <v>9121</v>
      </c>
      <c r="O2958">
        <v>0.38900000000000001</v>
      </c>
      <c r="P2958">
        <v>0.38900000000000001</v>
      </c>
      <c r="Q2958">
        <v>1</v>
      </c>
    </row>
    <row r="2959" spans="1:17" x14ac:dyDescent="0.2">
      <c r="A2959" t="s">
        <v>498</v>
      </c>
      <c r="B2959" t="s">
        <v>134</v>
      </c>
      <c r="C2959" t="s">
        <v>497</v>
      </c>
      <c r="D2959" t="s">
        <v>54</v>
      </c>
      <c r="E2959" t="s">
        <v>2646</v>
      </c>
      <c r="F2959">
        <v>0.02</v>
      </c>
      <c r="G2959">
        <v>0.02</v>
      </c>
      <c r="H2959">
        <v>1</v>
      </c>
      <c r="J2959" t="s">
        <v>38</v>
      </c>
      <c r="K2959" t="s">
        <v>362</v>
      </c>
      <c r="L2959" t="s">
        <v>402</v>
      </c>
      <c r="M2959" t="s">
        <v>9097</v>
      </c>
      <c r="N2959" t="s">
        <v>9122</v>
      </c>
      <c r="O2959">
        <v>0.46</v>
      </c>
      <c r="P2959">
        <v>0.46</v>
      </c>
      <c r="Q2959">
        <v>1</v>
      </c>
    </row>
    <row r="2960" spans="1:17" x14ac:dyDescent="0.2">
      <c r="A2960" t="s">
        <v>498</v>
      </c>
      <c r="B2960" t="s">
        <v>134</v>
      </c>
      <c r="C2960" t="s">
        <v>497</v>
      </c>
      <c r="D2960" t="s">
        <v>54</v>
      </c>
      <c r="E2960" t="s">
        <v>2647</v>
      </c>
      <c r="F2960">
        <v>0.02</v>
      </c>
      <c r="G2960">
        <v>0.02</v>
      </c>
      <c r="H2960">
        <v>1</v>
      </c>
      <c r="J2960" t="s">
        <v>38</v>
      </c>
      <c r="K2960" t="s">
        <v>362</v>
      </c>
      <c r="L2960" t="s">
        <v>402</v>
      </c>
      <c r="M2960" t="s">
        <v>9097</v>
      </c>
      <c r="N2960" t="s">
        <v>9108</v>
      </c>
      <c r="O2960">
        <v>1.7999999999999999E-2</v>
      </c>
      <c r="P2960">
        <v>1.7999999999999999E-2</v>
      </c>
      <c r="Q2960">
        <v>1</v>
      </c>
    </row>
    <row r="2961" spans="1:17" x14ac:dyDescent="0.2">
      <c r="A2961" t="s">
        <v>498</v>
      </c>
      <c r="B2961" t="s">
        <v>134</v>
      </c>
      <c r="C2961" t="s">
        <v>497</v>
      </c>
      <c r="D2961" t="s">
        <v>54</v>
      </c>
      <c r="E2961" t="s">
        <v>2648</v>
      </c>
      <c r="F2961">
        <v>1.7999999999999999E-2</v>
      </c>
      <c r="G2961">
        <v>1.7999999999999999E-2</v>
      </c>
      <c r="H2961">
        <v>1</v>
      </c>
      <c r="J2961" t="s">
        <v>38</v>
      </c>
      <c r="K2961" t="s">
        <v>362</v>
      </c>
      <c r="L2961" t="s">
        <v>402</v>
      </c>
      <c r="M2961" t="s">
        <v>9097</v>
      </c>
      <c r="N2961" t="s">
        <v>9111</v>
      </c>
      <c r="O2961">
        <v>2E-3</v>
      </c>
      <c r="P2961">
        <v>2E-3</v>
      </c>
      <c r="Q2961">
        <v>1</v>
      </c>
    </row>
    <row r="2962" spans="1:17" x14ac:dyDescent="0.2">
      <c r="A2962" t="s">
        <v>498</v>
      </c>
      <c r="B2962" t="s">
        <v>134</v>
      </c>
      <c r="C2962" t="s">
        <v>497</v>
      </c>
      <c r="D2962" t="s">
        <v>54</v>
      </c>
      <c r="E2962" t="s">
        <v>2649</v>
      </c>
      <c r="F2962">
        <v>1.7000000000000001E-2</v>
      </c>
      <c r="G2962">
        <v>1.7000000000000001E-2</v>
      </c>
      <c r="H2962">
        <v>1</v>
      </c>
      <c r="J2962" t="s">
        <v>38</v>
      </c>
      <c r="K2962" t="s">
        <v>362</v>
      </c>
      <c r="L2962" t="s">
        <v>402</v>
      </c>
      <c r="M2962" t="s">
        <v>9097</v>
      </c>
      <c r="N2962" t="s">
        <v>9112</v>
      </c>
      <c r="O2962">
        <v>4.0000000000000001E-3</v>
      </c>
      <c r="P2962">
        <v>4.0000000000000001E-3</v>
      </c>
      <c r="Q2962">
        <v>1</v>
      </c>
    </row>
    <row r="2963" spans="1:17" x14ac:dyDescent="0.2">
      <c r="A2963" t="s">
        <v>498</v>
      </c>
      <c r="B2963" t="s">
        <v>134</v>
      </c>
      <c r="C2963" t="s">
        <v>497</v>
      </c>
      <c r="D2963" t="s">
        <v>54</v>
      </c>
      <c r="E2963" t="s">
        <v>2650</v>
      </c>
      <c r="F2963">
        <v>1.7000000000000001E-2</v>
      </c>
      <c r="G2963">
        <v>1.7000000000000001E-2</v>
      </c>
      <c r="H2963">
        <v>1</v>
      </c>
      <c r="J2963" t="s">
        <v>38</v>
      </c>
      <c r="K2963" t="s">
        <v>362</v>
      </c>
      <c r="L2963" t="s">
        <v>402</v>
      </c>
      <c r="M2963" t="s">
        <v>9097</v>
      </c>
      <c r="N2963" t="s">
        <v>9118</v>
      </c>
      <c r="O2963">
        <v>1E-3</v>
      </c>
      <c r="P2963">
        <v>1E-3</v>
      </c>
      <c r="Q2963">
        <v>1</v>
      </c>
    </row>
    <row r="2964" spans="1:17" x14ac:dyDescent="0.2">
      <c r="A2964" t="s">
        <v>498</v>
      </c>
      <c r="B2964" t="s">
        <v>134</v>
      </c>
      <c r="C2964" t="s">
        <v>497</v>
      </c>
      <c r="D2964" t="s">
        <v>54</v>
      </c>
      <c r="E2964" t="s">
        <v>2651</v>
      </c>
      <c r="F2964">
        <v>1.7999999999999999E-2</v>
      </c>
      <c r="G2964">
        <v>1.7999999999999999E-2</v>
      </c>
      <c r="H2964">
        <v>1</v>
      </c>
      <c r="J2964" t="s">
        <v>38</v>
      </c>
      <c r="K2964" t="s">
        <v>362</v>
      </c>
      <c r="L2964" t="s">
        <v>402</v>
      </c>
      <c r="M2964" t="s">
        <v>9097</v>
      </c>
      <c r="N2964" t="s">
        <v>9128</v>
      </c>
      <c r="O2964">
        <v>0.16500000000000001</v>
      </c>
      <c r="P2964">
        <v>0.16500000000000001</v>
      </c>
      <c r="Q2964">
        <v>1</v>
      </c>
    </row>
    <row r="2965" spans="1:17" x14ac:dyDescent="0.2">
      <c r="A2965" t="s">
        <v>498</v>
      </c>
      <c r="B2965" t="s">
        <v>134</v>
      </c>
      <c r="C2965" t="s">
        <v>497</v>
      </c>
      <c r="D2965" t="s">
        <v>54</v>
      </c>
      <c r="E2965" t="s">
        <v>2652</v>
      </c>
      <c r="F2965">
        <v>1.6E-2</v>
      </c>
      <c r="G2965">
        <v>1.6E-2</v>
      </c>
      <c r="H2965">
        <v>1</v>
      </c>
      <c r="J2965" t="s">
        <v>38</v>
      </c>
      <c r="K2965" t="s">
        <v>362</v>
      </c>
      <c r="L2965" t="s">
        <v>402</v>
      </c>
      <c r="M2965" t="s">
        <v>9097</v>
      </c>
      <c r="N2965" t="s">
        <v>9129</v>
      </c>
      <c r="O2965">
        <v>0.17799999999999999</v>
      </c>
      <c r="P2965">
        <v>0.17799999999999999</v>
      </c>
      <c r="Q2965">
        <v>1</v>
      </c>
    </row>
    <row r="2966" spans="1:17" x14ac:dyDescent="0.2">
      <c r="A2966" t="s">
        <v>498</v>
      </c>
      <c r="B2966" t="s">
        <v>134</v>
      </c>
      <c r="C2966" t="s">
        <v>497</v>
      </c>
      <c r="D2966" t="s">
        <v>54</v>
      </c>
      <c r="E2966" t="s">
        <v>2653</v>
      </c>
      <c r="F2966">
        <v>1.7999999999999999E-2</v>
      </c>
      <c r="G2966">
        <v>1.7999999999999999E-2</v>
      </c>
      <c r="H2966">
        <v>1</v>
      </c>
      <c r="J2966" t="s">
        <v>38</v>
      </c>
      <c r="K2966" t="s">
        <v>362</v>
      </c>
      <c r="L2966" t="s">
        <v>402</v>
      </c>
      <c r="M2966" t="s">
        <v>9097</v>
      </c>
      <c r="N2966" t="s">
        <v>9130</v>
      </c>
      <c r="O2966">
        <v>0.182</v>
      </c>
      <c r="P2966">
        <v>0.182</v>
      </c>
      <c r="Q2966">
        <v>1</v>
      </c>
    </row>
    <row r="2967" spans="1:17" x14ac:dyDescent="0.2">
      <c r="A2967" t="s">
        <v>498</v>
      </c>
      <c r="B2967" t="s">
        <v>134</v>
      </c>
      <c r="C2967" t="s">
        <v>497</v>
      </c>
      <c r="D2967" t="s">
        <v>54</v>
      </c>
      <c r="E2967" t="s">
        <v>2654</v>
      </c>
      <c r="F2967">
        <v>0.02</v>
      </c>
      <c r="G2967">
        <v>0.02</v>
      </c>
      <c r="H2967">
        <v>1</v>
      </c>
      <c r="J2967" t="s">
        <v>38</v>
      </c>
      <c r="K2967" t="s">
        <v>362</v>
      </c>
      <c r="L2967" t="s">
        <v>402</v>
      </c>
      <c r="M2967" t="s">
        <v>9097</v>
      </c>
      <c r="N2967" t="s">
        <v>9131</v>
      </c>
      <c r="O2967">
        <v>0.32200000000000001</v>
      </c>
      <c r="P2967">
        <v>0.32200000000000001</v>
      </c>
      <c r="Q2967">
        <v>1</v>
      </c>
    </row>
    <row r="2968" spans="1:17" x14ac:dyDescent="0.2">
      <c r="A2968" t="s">
        <v>498</v>
      </c>
      <c r="B2968" t="s">
        <v>134</v>
      </c>
      <c r="C2968" t="s">
        <v>497</v>
      </c>
      <c r="D2968" t="s">
        <v>54</v>
      </c>
      <c r="E2968" t="s">
        <v>2655</v>
      </c>
      <c r="F2968">
        <v>1.9E-2</v>
      </c>
      <c r="G2968">
        <v>1.9E-2</v>
      </c>
      <c r="H2968">
        <v>1</v>
      </c>
      <c r="J2968" t="s">
        <v>38</v>
      </c>
      <c r="K2968" t="s">
        <v>362</v>
      </c>
      <c r="L2968" t="s">
        <v>401</v>
      </c>
      <c r="M2968" t="s">
        <v>9098</v>
      </c>
      <c r="N2968" t="s">
        <v>9118</v>
      </c>
      <c r="O2968">
        <v>0</v>
      </c>
      <c r="P2968">
        <v>0</v>
      </c>
      <c r="Q2968">
        <v>1</v>
      </c>
    </row>
    <row r="2969" spans="1:17" x14ac:dyDescent="0.2">
      <c r="A2969" t="s">
        <v>498</v>
      </c>
      <c r="B2969" t="s">
        <v>134</v>
      </c>
      <c r="C2969" t="s">
        <v>497</v>
      </c>
      <c r="D2969" t="s">
        <v>54</v>
      </c>
      <c r="E2969" t="s">
        <v>2656</v>
      </c>
      <c r="F2969">
        <v>1.7000000000000001E-2</v>
      </c>
      <c r="G2969">
        <v>1.7000000000000001E-2</v>
      </c>
      <c r="H2969">
        <v>1</v>
      </c>
      <c r="J2969" t="s">
        <v>38</v>
      </c>
      <c r="K2969" t="s">
        <v>365</v>
      </c>
      <c r="L2969" t="s">
        <v>402</v>
      </c>
      <c r="M2969" t="s">
        <v>9097</v>
      </c>
      <c r="N2969" t="s">
        <v>8249</v>
      </c>
      <c r="O2969">
        <v>5.0000000000000001E-3</v>
      </c>
      <c r="P2969">
        <v>5.0000000000000001E-3</v>
      </c>
      <c r="Q2969">
        <v>1</v>
      </c>
    </row>
    <row r="2970" spans="1:17" x14ac:dyDescent="0.2">
      <c r="A2970" t="s">
        <v>498</v>
      </c>
      <c r="B2970" t="s">
        <v>134</v>
      </c>
      <c r="C2970" t="s">
        <v>497</v>
      </c>
      <c r="D2970" t="s">
        <v>54</v>
      </c>
      <c r="E2970" t="s">
        <v>2657</v>
      </c>
      <c r="F2970">
        <v>1.7999999999999999E-2</v>
      </c>
      <c r="G2970">
        <v>1.7999999999999999E-2</v>
      </c>
      <c r="H2970">
        <v>1</v>
      </c>
      <c r="J2970" t="s">
        <v>38</v>
      </c>
      <c r="K2970" t="s">
        <v>365</v>
      </c>
      <c r="L2970" t="s">
        <v>402</v>
      </c>
      <c r="M2970" t="s">
        <v>9097</v>
      </c>
      <c r="N2970" t="s">
        <v>8251</v>
      </c>
      <c r="O2970">
        <v>5.0000000000000001E-3</v>
      </c>
      <c r="P2970">
        <v>5.0000000000000001E-3</v>
      </c>
      <c r="Q2970">
        <v>1</v>
      </c>
    </row>
    <row r="2971" spans="1:17" x14ac:dyDescent="0.2">
      <c r="A2971" t="s">
        <v>498</v>
      </c>
      <c r="B2971" t="s">
        <v>134</v>
      </c>
      <c r="C2971" t="s">
        <v>497</v>
      </c>
      <c r="D2971" t="s">
        <v>54</v>
      </c>
      <c r="E2971" t="s">
        <v>2658</v>
      </c>
      <c r="F2971">
        <v>1.7999999999999999E-2</v>
      </c>
      <c r="G2971">
        <v>1.7999999999999999E-2</v>
      </c>
      <c r="H2971">
        <v>1</v>
      </c>
      <c r="J2971" t="s">
        <v>38</v>
      </c>
      <c r="K2971" t="s">
        <v>365</v>
      </c>
      <c r="L2971" t="s">
        <v>402</v>
      </c>
      <c r="M2971" t="s">
        <v>9097</v>
      </c>
      <c r="N2971" t="s">
        <v>8371</v>
      </c>
      <c r="O2971">
        <v>5.0000000000000001E-3</v>
      </c>
      <c r="P2971">
        <v>5.0000000000000001E-3</v>
      </c>
      <c r="Q2971">
        <v>1</v>
      </c>
    </row>
    <row r="2972" spans="1:17" x14ac:dyDescent="0.2">
      <c r="A2972" t="s">
        <v>498</v>
      </c>
      <c r="B2972" t="s">
        <v>134</v>
      </c>
      <c r="C2972" t="s">
        <v>497</v>
      </c>
      <c r="D2972" t="s">
        <v>54</v>
      </c>
      <c r="E2972" t="s">
        <v>2659</v>
      </c>
      <c r="F2972">
        <v>1.7999999999999999E-2</v>
      </c>
      <c r="G2972">
        <v>1.7999999999999999E-2</v>
      </c>
      <c r="H2972">
        <v>1</v>
      </c>
      <c r="J2972" t="s">
        <v>38</v>
      </c>
      <c r="K2972" t="s">
        <v>365</v>
      </c>
      <c r="L2972" t="s">
        <v>402</v>
      </c>
      <c r="M2972" t="s">
        <v>9097</v>
      </c>
      <c r="N2972" t="s">
        <v>8366</v>
      </c>
      <c r="O2972">
        <v>5.0000000000000001E-3</v>
      </c>
      <c r="P2972">
        <v>5.0000000000000001E-3</v>
      </c>
      <c r="Q2972">
        <v>1</v>
      </c>
    </row>
    <row r="2973" spans="1:17" x14ac:dyDescent="0.2">
      <c r="A2973" t="s">
        <v>498</v>
      </c>
      <c r="B2973" t="s">
        <v>134</v>
      </c>
      <c r="C2973" t="s">
        <v>497</v>
      </c>
      <c r="D2973" t="s">
        <v>54</v>
      </c>
      <c r="E2973" t="s">
        <v>2660</v>
      </c>
      <c r="F2973">
        <v>1.7999999999999999E-2</v>
      </c>
      <c r="G2973">
        <v>1.7999999999999999E-2</v>
      </c>
      <c r="H2973">
        <v>1</v>
      </c>
      <c r="J2973" t="s">
        <v>38</v>
      </c>
      <c r="K2973" t="s">
        <v>365</v>
      </c>
      <c r="L2973" t="s">
        <v>402</v>
      </c>
      <c r="M2973" t="s">
        <v>9097</v>
      </c>
      <c r="N2973" t="s">
        <v>8372</v>
      </c>
      <c r="O2973">
        <v>5.0000000000000001E-3</v>
      </c>
      <c r="P2973">
        <v>5.0000000000000001E-3</v>
      </c>
      <c r="Q2973">
        <v>1</v>
      </c>
    </row>
    <row r="2974" spans="1:17" x14ac:dyDescent="0.2">
      <c r="A2974" t="s">
        <v>498</v>
      </c>
      <c r="B2974" t="s">
        <v>134</v>
      </c>
      <c r="C2974" t="s">
        <v>497</v>
      </c>
      <c r="D2974" t="s">
        <v>54</v>
      </c>
      <c r="E2974" t="s">
        <v>2661</v>
      </c>
      <c r="F2974">
        <v>1.7999999999999999E-2</v>
      </c>
      <c r="G2974">
        <v>1.7999999999999999E-2</v>
      </c>
      <c r="H2974">
        <v>1</v>
      </c>
      <c r="J2974" t="s">
        <v>38</v>
      </c>
      <c r="K2974" t="s">
        <v>365</v>
      </c>
      <c r="L2974" t="s">
        <v>402</v>
      </c>
      <c r="M2974" t="s">
        <v>9097</v>
      </c>
      <c r="N2974" t="s">
        <v>8375</v>
      </c>
      <c r="O2974">
        <v>2E-3</v>
      </c>
      <c r="P2974">
        <v>2E-3</v>
      </c>
      <c r="Q2974">
        <v>1</v>
      </c>
    </row>
    <row r="2975" spans="1:17" x14ac:dyDescent="0.2">
      <c r="A2975" t="s">
        <v>498</v>
      </c>
      <c r="B2975" t="s">
        <v>134</v>
      </c>
      <c r="C2975" t="s">
        <v>497</v>
      </c>
      <c r="D2975" t="s">
        <v>54</v>
      </c>
      <c r="E2975" t="s">
        <v>2662</v>
      </c>
      <c r="F2975">
        <v>1.7000000000000001E-2</v>
      </c>
      <c r="G2975">
        <v>1.7000000000000001E-2</v>
      </c>
      <c r="H2975">
        <v>1</v>
      </c>
      <c r="J2975" t="s">
        <v>38</v>
      </c>
      <c r="K2975" t="s">
        <v>365</v>
      </c>
      <c r="L2975" t="s">
        <v>402</v>
      </c>
      <c r="M2975" t="s">
        <v>9097</v>
      </c>
      <c r="N2975" t="s">
        <v>8377</v>
      </c>
      <c r="O2975">
        <v>5.0000000000000001E-3</v>
      </c>
      <c r="P2975">
        <v>5.0000000000000001E-3</v>
      </c>
      <c r="Q2975">
        <v>1</v>
      </c>
    </row>
    <row r="2976" spans="1:17" x14ac:dyDescent="0.2">
      <c r="A2976" t="s">
        <v>498</v>
      </c>
      <c r="B2976" t="s">
        <v>134</v>
      </c>
      <c r="C2976" t="s">
        <v>497</v>
      </c>
      <c r="D2976" t="s">
        <v>54</v>
      </c>
      <c r="E2976" t="s">
        <v>2663</v>
      </c>
      <c r="F2976">
        <v>1.7000000000000001E-2</v>
      </c>
      <c r="G2976">
        <v>1.7000000000000001E-2</v>
      </c>
      <c r="H2976">
        <v>1</v>
      </c>
      <c r="J2976" t="s">
        <v>38</v>
      </c>
      <c r="K2976" t="s">
        <v>365</v>
      </c>
      <c r="L2976" t="s">
        <v>402</v>
      </c>
      <c r="M2976" t="s">
        <v>9097</v>
      </c>
      <c r="N2976" t="s">
        <v>8657</v>
      </c>
      <c r="O2976">
        <v>4.0000000000000001E-3</v>
      </c>
      <c r="P2976">
        <v>4.0000000000000001E-3</v>
      </c>
      <c r="Q2976">
        <v>1</v>
      </c>
    </row>
    <row r="2977" spans="1:17" x14ac:dyDescent="0.2">
      <c r="A2977" t="s">
        <v>498</v>
      </c>
      <c r="B2977" t="s">
        <v>134</v>
      </c>
      <c r="C2977" t="s">
        <v>497</v>
      </c>
      <c r="D2977" t="s">
        <v>54</v>
      </c>
      <c r="E2977" t="s">
        <v>2664</v>
      </c>
      <c r="F2977">
        <v>1.7000000000000001E-2</v>
      </c>
      <c r="G2977">
        <v>1.7000000000000001E-2</v>
      </c>
      <c r="H2977">
        <v>1</v>
      </c>
      <c r="J2977" t="s">
        <v>38</v>
      </c>
      <c r="K2977" t="s">
        <v>365</v>
      </c>
      <c r="L2977" t="s">
        <v>402</v>
      </c>
      <c r="M2977" t="s">
        <v>9097</v>
      </c>
      <c r="N2977" t="s">
        <v>9119</v>
      </c>
      <c r="O2977">
        <v>7.0000000000000001E-3</v>
      </c>
      <c r="P2977">
        <v>7.0000000000000001E-3</v>
      </c>
      <c r="Q2977">
        <v>1</v>
      </c>
    </row>
    <row r="2978" spans="1:17" x14ac:dyDescent="0.2">
      <c r="A2978" t="s">
        <v>498</v>
      </c>
      <c r="B2978" t="s">
        <v>134</v>
      </c>
      <c r="C2978" t="s">
        <v>497</v>
      </c>
      <c r="D2978" t="s">
        <v>54</v>
      </c>
      <c r="E2978" t="s">
        <v>2665</v>
      </c>
      <c r="F2978">
        <v>1.7000000000000001E-2</v>
      </c>
      <c r="G2978">
        <v>1.7000000000000001E-2</v>
      </c>
      <c r="H2978">
        <v>1</v>
      </c>
      <c r="J2978" t="s">
        <v>38</v>
      </c>
      <c r="K2978" t="s">
        <v>365</v>
      </c>
      <c r="L2978" t="s">
        <v>402</v>
      </c>
      <c r="M2978" t="s">
        <v>9097</v>
      </c>
      <c r="N2978" t="s">
        <v>9120</v>
      </c>
      <c r="O2978">
        <v>1.9E-2</v>
      </c>
      <c r="P2978">
        <v>1.9E-2</v>
      </c>
      <c r="Q2978">
        <v>1</v>
      </c>
    </row>
    <row r="2979" spans="1:17" x14ac:dyDescent="0.2">
      <c r="A2979" t="s">
        <v>498</v>
      </c>
      <c r="B2979" t="s">
        <v>134</v>
      </c>
      <c r="C2979" t="s">
        <v>497</v>
      </c>
      <c r="D2979" t="s">
        <v>54</v>
      </c>
      <c r="E2979" t="s">
        <v>2666</v>
      </c>
      <c r="F2979">
        <v>1.7000000000000001E-2</v>
      </c>
      <c r="G2979">
        <v>1.7000000000000001E-2</v>
      </c>
      <c r="H2979">
        <v>1</v>
      </c>
      <c r="J2979" t="s">
        <v>38</v>
      </c>
      <c r="K2979" t="s">
        <v>365</v>
      </c>
      <c r="L2979" t="s">
        <v>402</v>
      </c>
      <c r="M2979" t="s">
        <v>9097</v>
      </c>
      <c r="N2979" t="s">
        <v>9100</v>
      </c>
      <c r="O2979">
        <v>0.02</v>
      </c>
      <c r="P2979">
        <v>0.02</v>
      </c>
      <c r="Q2979">
        <v>1</v>
      </c>
    </row>
    <row r="2980" spans="1:17" x14ac:dyDescent="0.2">
      <c r="A2980" t="s">
        <v>498</v>
      </c>
      <c r="B2980" t="s">
        <v>134</v>
      </c>
      <c r="C2980" t="s">
        <v>497</v>
      </c>
      <c r="D2980" t="s">
        <v>54</v>
      </c>
      <c r="E2980" t="s">
        <v>2667</v>
      </c>
      <c r="F2980">
        <v>1.7999999999999999E-2</v>
      </c>
      <c r="G2980">
        <v>1.7999999999999999E-2</v>
      </c>
      <c r="H2980">
        <v>1</v>
      </c>
      <c r="J2980" t="s">
        <v>38</v>
      </c>
      <c r="K2980" t="s">
        <v>365</v>
      </c>
      <c r="L2980" t="s">
        <v>402</v>
      </c>
      <c r="M2980" t="s">
        <v>9097</v>
      </c>
      <c r="N2980" t="s">
        <v>9102</v>
      </c>
      <c r="O2980">
        <v>8.9999999999999993E-3</v>
      </c>
      <c r="P2980">
        <v>8.9999999999999993E-3</v>
      </c>
      <c r="Q2980">
        <v>1</v>
      </c>
    </row>
    <row r="2981" spans="1:17" x14ac:dyDescent="0.2">
      <c r="A2981" t="s">
        <v>498</v>
      </c>
      <c r="B2981" t="s">
        <v>134</v>
      </c>
      <c r="C2981" t="s">
        <v>497</v>
      </c>
      <c r="D2981" t="s">
        <v>54</v>
      </c>
      <c r="E2981" t="s">
        <v>2668</v>
      </c>
      <c r="F2981">
        <v>1.7999999999999999E-2</v>
      </c>
      <c r="G2981">
        <v>1.7999999999999999E-2</v>
      </c>
      <c r="H2981">
        <v>1</v>
      </c>
      <c r="J2981" t="s">
        <v>38</v>
      </c>
      <c r="K2981" t="s">
        <v>365</v>
      </c>
      <c r="L2981" t="s">
        <v>402</v>
      </c>
      <c r="M2981" t="s">
        <v>9097</v>
      </c>
      <c r="N2981" t="s">
        <v>9103</v>
      </c>
      <c r="O2981">
        <v>7.0000000000000001E-3</v>
      </c>
      <c r="P2981">
        <v>7.0000000000000001E-3</v>
      </c>
      <c r="Q2981">
        <v>1</v>
      </c>
    </row>
    <row r="2982" spans="1:17" x14ac:dyDescent="0.2">
      <c r="A2982" t="s">
        <v>498</v>
      </c>
      <c r="B2982" t="s">
        <v>134</v>
      </c>
      <c r="C2982" t="s">
        <v>497</v>
      </c>
      <c r="D2982" t="s">
        <v>54</v>
      </c>
      <c r="E2982" t="s">
        <v>2669</v>
      </c>
      <c r="F2982">
        <v>1.9E-2</v>
      </c>
      <c r="G2982">
        <v>1.9E-2</v>
      </c>
      <c r="H2982">
        <v>1</v>
      </c>
      <c r="J2982" t="s">
        <v>38</v>
      </c>
      <c r="K2982" t="s">
        <v>365</v>
      </c>
      <c r="L2982" t="s">
        <v>402</v>
      </c>
      <c r="M2982" t="s">
        <v>9097</v>
      </c>
      <c r="N2982" t="s">
        <v>9104</v>
      </c>
      <c r="O2982">
        <v>4.0000000000000001E-3</v>
      </c>
      <c r="P2982">
        <v>4.0000000000000001E-3</v>
      </c>
      <c r="Q2982">
        <v>1</v>
      </c>
    </row>
    <row r="2983" spans="1:17" x14ac:dyDescent="0.2">
      <c r="A2983" t="s">
        <v>498</v>
      </c>
      <c r="B2983" t="s">
        <v>134</v>
      </c>
      <c r="C2983" t="s">
        <v>497</v>
      </c>
      <c r="D2983" t="s">
        <v>54</v>
      </c>
      <c r="E2983" t="s">
        <v>2670</v>
      </c>
      <c r="F2983">
        <v>0.02</v>
      </c>
      <c r="G2983">
        <v>0.02</v>
      </c>
      <c r="H2983">
        <v>1</v>
      </c>
      <c r="J2983" t="s">
        <v>38</v>
      </c>
      <c r="K2983" t="s">
        <v>365</v>
      </c>
      <c r="L2983" t="s">
        <v>402</v>
      </c>
      <c r="M2983" t="s">
        <v>9097</v>
      </c>
      <c r="N2983" t="s">
        <v>8981</v>
      </c>
      <c r="O2983">
        <v>2E-3</v>
      </c>
      <c r="P2983">
        <v>2E-3</v>
      </c>
      <c r="Q2983">
        <v>1</v>
      </c>
    </row>
    <row r="2984" spans="1:17" x14ac:dyDescent="0.2">
      <c r="A2984" t="s">
        <v>498</v>
      </c>
      <c r="B2984" t="s">
        <v>134</v>
      </c>
      <c r="C2984" t="s">
        <v>497</v>
      </c>
      <c r="D2984" t="s">
        <v>54</v>
      </c>
      <c r="E2984" t="s">
        <v>2671</v>
      </c>
      <c r="F2984">
        <v>0.02</v>
      </c>
      <c r="G2984">
        <v>0.02</v>
      </c>
      <c r="H2984">
        <v>1</v>
      </c>
      <c r="J2984" t="s">
        <v>38</v>
      </c>
      <c r="K2984" t="s">
        <v>365</v>
      </c>
      <c r="L2984" t="s">
        <v>402</v>
      </c>
      <c r="M2984" t="s">
        <v>9097</v>
      </c>
      <c r="N2984" t="s">
        <v>9121</v>
      </c>
      <c r="O2984">
        <v>0.17399999999999999</v>
      </c>
      <c r="P2984">
        <v>0.17399999999999999</v>
      </c>
      <c r="Q2984">
        <v>1</v>
      </c>
    </row>
    <row r="2985" spans="1:17" x14ac:dyDescent="0.2">
      <c r="A2985" t="s">
        <v>498</v>
      </c>
      <c r="B2985" t="s">
        <v>134</v>
      </c>
      <c r="C2985" t="s">
        <v>497</v>
      </c>
      <c r="D2985" t="s">
        <v>54</v>
      </c>
      <c r="E2985" t="s">
        <v>2672</v>
      </c>
      <c r="F2985">
        <v>0.02</v>
      </c>
      <c r="G2985">
        <v>0.02</v>
      </c>
      <c r="H2985">
        <v>1</v>
      </c>
      <c r="J2985" t="s">
        <v>38</v>
      </c>
      <c r="K2985" t="s">
        <v>365</v>
      </c>
      <c r="L2985" t="s">
        <v>402</v>
      </c>
      <c r="M2985" t="s">
        <v>9097</v>
      </c>
      <c r="N2985" t="s">
        <v>9122</v>
      </c>
      <c r="O2985">
        <v>0.21099999999999999</v>
      </c>
      <c r="P2985">
        <v>0.21099999999999999</v>
      </c>
      <c r="Q2985">
        <v>1</v>
      </c>
    </row>
    <row r="2986" spans="1:17" x14ac:dyDescent="0.2">
      <c r="A2986" t="s">
        <v>498</v>
      </c>
      <c r="B2986" t="s">
        <v>134</v>
      </c>
      <c r="C2986" t="s">
        <v>497</v>
      </c>
      <c r="D2986" t="s">
        <v>54</v>
      </c>
      <c r="E2986" t="s">
        <v>2673</v>
      </c>
      <c r="F2986">
        <v>2.1000000000000001E-2</v>
      </c>
      <c r="G2986">
        <v>2.1000000000000001E-2</v>
      </c>
      <c r="H2986">
        <v>1</v>
      </c>
      <c r="J2986" t="s">
        <v>38</v>
      </c>
      <c r="K2986" t="s">
        <v>365</v>
      </c>
      <c r="L2986" t="s">
        <v>402</v>
      </c>
      <c r="M2986" t="s">
        <v>9097</v>
      </c>
      <c r="N2986" t="s">
        <v>9108</v>
      </c>
      <c r="O2986">
        <v>1.0999999999999999E-2</v>
      </c>
      <c r="P2986">
        <v>1.0999999999999999E-2</v>
      </c>
      <c r="Q2986">
        <v>1</v>
      </c>
    </row>
    <row r="2987" spans="1:17" x14ac:dyDescent="0.2">
      <c r="A2987" t="s">
        <v>498</v>
      </c>
      <c r="B2987" t="s">
        <v>134</v>
      </c>
      <c r="C2987" t="s">
        <v>497</v>
      </c>
      <c r="D2987" t="s">
        <v>54</v>
      </c>
      <c r="E2987" t="s">
        <v>2674</v>
      </c>
      <c r="F2987">
        <v>0.02</v>
      </c>
      <c r="G2987">
        <v>0.02</v>
      </c>
      <c r="H2987">
        <v>1</v>
      </c>
      <c r="J2987" t="s">
        <v>38</v>
      </c>
      <c r="K2987" t="s">
        <v>365</v>
      </c>
      <c r="L2987" t="s">
        <v>402</v>
      </c>
      <c r="M2987" t="s">
        <v>9097</v>
      </c>
      <c r="N2987" t="s">
        <v>9111</v>
      </c>
      <c r="O2987">
        <v>1E-3</v>
      </c>
      <c r="P2987">
        <v>1E-3</v>
      </c>
      <c r="Q2987">
        <v>1</v>
      </c>
    </row>
    <row r="2988" spans="1:17" x14ac:dyDescent="0.2">
      <c r="A2988" t="s">
        <v>498</v>
      </c>
      <c r="B2988" t="s">
        <v>134</v>
      </c>
      <c r="C2988" t="s">
        <v>497</v>
      </c>
      <c r="D2988" t="s">
        <v>54</v>
      </c>
      <c r="E2988" t="s">
        <v>2675</v>
      </c>
      <c r="F2988">
        <v>2.1000000000000001E-2</v>
      </c>
      <c r="G2988">
        <v>2.1000000000000001E-2</v>
      </c>
      <c r="H2988">
        <v>1</v>
      </c>
      <c r="J2988" t="s">
        <v>38</v>
      </c>
      <c r="K2988" t="s">
        <v>365</v>
      </c>
      <c r="L2988" t="s">
        <v>402</v>
      </c>
      <c r="M2988" t="s">
        <v>9097</v>
      </c>
      <c r="N2988" t="s">
        <v>9112</v>
      </c>
      <c r="O2988">
        <v>2E-3</v>
      </c>
      <c r="P2988">
        <v>2E-3</v>
      </c>
      <c r="Q2988">
        <v>1</v>
      </c>
    </row>
    <row r="2989" spans="1:17" x14ac:dyDescent="0.2">
      <c r="A2989" t="s">
        <v>498</v>
      </c>
      <c r="B2989" t="s">
        <v>134</v>
      </c>
      <c r="C2989" t="s">
        <v>497</v>
      </c>
      <c r="D2989" t="s">
        <v>54</v>
      </c>
      <c r="E2989" t="s">
        <v>2676</v>
      </c>
      <c r="F2989">
        <v>2.1000000000000001E-2</v>
      </c>
      <c r="G2989">
        <v>2.1000000000000001E-2</v>
      </c>
      <c r="H2989">
        <v>1</v>
      </c>
      <c r="J2989" t="s">
        <v>38</v>
      </c>
      <c r="K2989" t="s">
        <v>365</v>
      </c>
      <c r="L2989" t="s">
        <v>402</v>
      </c>
      <c r="M2989" t="s">
        <v>9097</v>
      </c>
      <c r="N2989" t="s">
        <v>9118</v>
      </c>
      <c r="O2989">
        <v>0</v>
      </c>
      <c r="P2989">
        <v>0</v>
      </c>
      <c r="Q2989">
        <v>1</v>
      </c>
    </row>
    <row r="2990" spans="1:17" x14ac:dyDescent="0.2">
      <c r="A2990" t="s">
        <v>498</v>
      </c>
      <c r="B2990" t="s">
        <v>134</v>
      </c>
      <c r="C2990" t="s">
        <v>497</v>
      </c>
      <c r="D2990" t="s">
        <v>54</v>
      </c>
      <c r="E2990" t="s">
        <v>2677</v>
      </c>
      <c r="F2990">
        <v>2.1000000000000001E-2</v>
      </c>
      <c r="G2990">
        <v>2.1000000000000001E-2</v>
      </c>
      <c r="H2990">
        <v>1</v>
      </c>
      <c r="J2990" t="s">
        <v>38</v>
      </c>
      <c r="K2990" t="s">
        <v>365</v>
      </c>
      <c r="L2990" t="s">
        <v>402</v>
      </c>
      <c r="M2990" t="s">
        <v>9097</v>
      </c>
      <c r="N2990" t="s">
        <v>9128</v>
      </c>
      <c r="O2990">
        <v>7.3999999999999996E-2</v>
      </c>
      <c r="P2990">
        <v>7.3999999999999996E-2</v>
      </c>
      <c r="Q2990">
        <v>1</v>
      </c>
    </row>
    <row r="2991" spans="1:17" x14ac:dyDescent="0.2">
      <c r="A2991" t="s">
        <v>498</v>
      </c>
      <c r="B2991" t="s">
        <v>134</v>
      </c>
      <c r="C2991" t="s">
        <v>497</v>
      </c>
      <c r="D2991" t="s">
        <v>54</v>
      </c>
      <c r="E2991" t="s">
        <v>2678</v>
      </c>
      <c r="F2991">
        <v>2.1000000000000001E-2</v>
      </c>
      <c r="G2991">
        <v>2.1000000000000001E-2</v>
      </c>
      <c r="H2991">
        <v>1</v>
      </c>
      <c r="J2991" t="s">
        <v>38</v>
      </c>
      <c r="K2991" t="s">
        <v>365</v>
      </c>
      <c r="L2991" t="s">
        <v>402</v>
      </c>
      <c r="M2991" t="s">
        <v>9097</v>
      </c>
      <c r="N2991" t="s">
        <v>9129</v>
      </c>
      <c r="O2991">
        <v>8.2000000000000003E-2</v>
      </c>
      <c r="P2991">
        <v>8.2000000000000003E-2</v>
      </c>
      <c r="Q2991">
        <v>1</v>
      </c>
    </row>
    <row r="2992" spans="1:17" x14ac:dyDescent="0.2">
      <c r="A2992" t="s">
        <v>498</v>
      </c>
      <c r="B2992" t="s">
        <v>134</v>
      </c>
      <c r="C2992" t="s">
        <v>497</v>
      </c>
      <c r="D2992" t="s">
        <v>54</v>
      </c>
      <c r="E2992" t="s">
        <v>2679</v>
      </c>
      <c r="F2992">
        <v>0.02</v>
      </c>
      <c r="G2992">
        <v>0.02</v>
      </c>
      <c r="H2992">
        <v>1</v>
      </c>
      <c r="J2992" t="s">
        <v>38</v>
      </c>
      <c r="K2992" t="s">
        <v>365</v>
      </c>
      <c r="L2992" t="s">
        <v>402</v>
      </c>
      <c r="M2992" t="s">
        <v>9097</v>
      </c>
      <c r="N2992" t="s">
        <v>9130</v>
      </c>
      <c r="O2992">
        <v>8.1000000000000003E-2</v>
      </c>
      <c r="P2992">
        <v>8.1000000000000003E-2</v>
      </c>
      <c r="Q2992">
        <v>1</v>
      </c>
    </row>
    <row r="2993" spans="1:17" x14ac:dyDescent="0.2">
      <c r="A2993" t="s">
        <v>498</v>
      </c>
      <c r="B2993" t="s">
        <v>134</v>
      </c>
      <c r="C2993" t="s">
        <v>497</v>
      </c>
      <c r="D2993" t="s">
        <v>54</v>
      </c>
      <c r="E2993" t="s">
        <v>2680</v>
      </c>
      <c r="F2993">
        <v>1.7999999999999999E-2</v>
      </c>
      <c r="G2993">
        <v>1.7999999999999999E-2</v>
      </c>
      <c r="H2993">
        <v>1</v>
      </c>
      <c r="J2993" t="s">
        <v>38</v>
      </c>
      <c r="K2993" t="s">
        <v>365</v>
      </c>
      <c r="L2993" t="s">
        <v>402</v>
      </c>
      <c r="M2993" t="s">
        <v>9097</v>
      </c>
      <c r="N2993" t="s">
        <v>9131</v>
      </c>
      <c r="O2993">
        <v>0.14799999999999999</v>
      </c>
      <c r="P2993">
        <v>0.14799999999999999</v>
      </c>
      <c r="Q2993">
        <v>1</v>
      </c>
    </row>
    <row r="2994" spans="1:17" x14ac:dyDescent="0.2">
      <c r="A2994" t="s">
        <v>498</v>
      </c>
      <c r="B2994" t="s">
        <v>134</v>
      </c>
      <c r="C2994" t="s">
        <v>497</v>
      </c>
      <c r="D2994" t="s">
        <v>54</v>
      </c>
      <c r="E2994" t="s">
        <v>2681</v>
      </c>
      <c r="F2994">
        <v>1.7999999999999999E-2</v>
      </c>
      <c r="G2994">
        <v>1.7999999999999999E-2</v>
      </c>
      <c r="H2994">
        <v>1</v>
      </c>
      <c r="J2994" t="s">
        <v>38</v>
      </c>
      <c r="K2994" t="s">
        <v>365</v>
      </c>
      <c r="L2994" t="s">
        <v>401</v>
      </c>
      <c r="M2994" t="s">
        <v>9098</v>
      </c>
      <c r="N2994" t="s">
        <v>8249</v>
      </c>
      <c r="O2994">
        <v>0</v>
      </c>
      <c r="P2994">
        <v>0</v>
      </c>
      <c r="Q2994">
        <v>1</v>
      </c>
    </row>
    <row r="2995" spans="1:17" x14ac:dyDescent="0.2">
      <c r="A2995" t="s">
        <v>498</v>
      </c>
      <c r="B2995" t="s">
        <v>134</v>
      </c>
      <c r="C2995" t="s">
        <v>497</v>
      </c>
      <c r="D2995" t="s">
        <v>54</v>
      </c>
      <c r="E2995" t="s">
        <v>2682</v>
      </c>
      <c r="F2995">
        <v>1.7000000000000001E-2</v>
      </c>
      <c r="G2995">
        <v>1.7000000000000001E-2</v>
      </c>
      <c r="H2995">
        <v>1</v>
      </c>
      <c r="J2995" t="s">
        <v>38</v>
      </c>
      <c r="K2995" t="s">
        <v>365</v>
      </c>
      <c r="L2995" t="s">
        <v>401</v>
      </c>
      <c r="M2995" t="s">
        <v>9098</v>
      </c>
      <c r="N2995" t="s">
        <v>8250</v>
      </c>
      <c r="O2995">
        <v>0</v>
      </c>
      <c r="P2995">
        <v>0</v>
      </c>
      <c r="Q2995">
        <v>1</v>
      </c>
    </row>
    <row r="2996" spans="1:17" x14ac:dyDescent="0.2">
      <c r="A2996" t="s">
        <v>498</v>
      </c>
      <c r="B2996" t="s">
        <v>134</v>
      </c>
      <c r="C2996" t="s">
        <v>497</v>
      </c>
      <c r="D2996" t="s">
        <v>54</v>
      </c>
      <c r="E2996" t="s">
        <v>2683</v>
      </c>
      <c r="F2996">
        <v>1.7000000000000001E-2</v>
      </c>
      <c r="G2996">
        <v>1.7000000000000001E-2</v>
      </c>
      <c r="H2996">
        <v>1</v>
      </c>
      <c r="J2996" t="s">
        <v>38</v>
      </c>
      <c r="K2996" t="s">
        <v>365</v>
      </c>
      <c r="L2996" t="s">
        <v>401</v>
      </c>
      <c r="M2996" t="s">
        <v>9098</v>
      </c>
      <c r="N2996" t="s">
        <v>8251</v>
      </c>
      <c r="O2996">
        <v>0</v>
      </c>
      <c r="P2996">
        <v>0</v>
      </c>
      <c r="Q2996">
        <v>1</v>
      </c>
    </row>
    <row r="2997" spans="1:17" x14ac:dyDescent="0.2">
      <c r="A2997" t="s">
        <v>498</v>
      </c>
      <c r="B2997" t="s">
        <v>134</v>
      </c>
      <c r="C2997" t="s">
        <v>497</v>
      </c>
      <c r="D2997" t="s">
        <v>54</v>
      </c>
      <c r="E2997" t="s">
        <v>2684</v>
      </c>
      <c r="F2997">
        <v>1.7000000000000001E-2</v>
      </c>
      <c r="G2997">
        <v>1.7000000000000001E-2</v>
      </c>
      <c r="H2997">
        <v>1</v>
      </c>
      <c r="J2997" t="s">
        <v>38</v>
      </c>
      <c r="K2997" t="s">
        <v>365</v>
      </c>
      <c r="L2997" t="s">
        <v>401</v>
      </c>
      <c r="M2997" t="s">
        <v>9098</v>
      </c>
      <c r="N2997" t="s">
        <v>8370</v>
      </c>
      <c r="O2997">
        <v>0</v>
      </c>
      <c r="P2997">
        <v>0</v>
      </c>
      <c r="Q2997">
        <v>1</v>
      </c>
    </row>
    <row r="2998" spans="1:17" x14ac:dyDescent="0.2">
      <c r="A2998" t="s">
        <v>498</v>
      </c>
      <c r="B2998" t="s">
        <v>134</v>
      </c>
      <c r="C2998" t="s">
        <v>497</v>
      </c>
      <c r="D2998" t="s">
        <v>54</v>
      </c>
      <c r="E2998" t="s">
        <v>2685</v>
      </c>
      <c r="F2998">
        <v>1.4E-2</v>
      </c>
      <c r="G2998">
        <v>1.4E-2</v>
      </c>
      <c r="H2998">
        <v>1</v>
      </c>
      <c r="J2998" t="s">
        <v>38</v>
      </c>
      <c r="K2998" t="s">
        <v>365</v>
      </c>
      <c r="L2998" t="s">
        <v>401</v>
      </c>
      <c r="M2998" t="s">
        <v>9098</v>
      </c>
      <c r="N2998" t="s">
        <v>9099</v>
      </c>
      <c r="O2998">
        <v>0</v>
      </c>
      <c r="P2998">
        <v>0</v>
      </c>
      <c r="Q2998">
        <v>1</v>
      </c>
    </row>
    <row r="2999" spans="1:17" x14ac:dyDescent="0.2">
      <c r="A2999" t="s">
        <v>498</v>
      </c>
      <c r="B2999" t="s">
        <v>134</v>
      </c>
      <c r="C2999" t="s">
        <v>497</v>
      </c>
      <c r="D2999" t="s">
        <v>54</v>
      </c>
      <c r="E2999" t="s">
        <v>2686</v>
      </c>
      <c r="F2999">
        <v>1.6E-2</v>
      </c>
      <c r="G2999">
        <v>1.6E-2</v>
      </c>
      <c r="H2999">
        <v>1</v>
      </c>
      <c r="J2999" t="s">
        <v>38</v>
      </c>
      <c r="K2999" t="s">
        <v>365</v>
      </c>
      <c r="L2999" t="s">
        <v>401</v>
      </c>
      <c r="M2999" t="s">
        <v>9098</v>
      </c>
      <c r="N2999" t="s">
        <v>8371</v>
      </c>
      <c r="O2999">
        <v>0</v>
      </c>
      <c r="P2999">
        <v>0</v>
      </c>
      <c r="Q2999">
        <v>1</v>
      </c>
    </row>
    <row r="3000" spans="1:17" x14ac:dyDescent="0.2">
      <c r="A3000" t="s">
        <v>498</v>
      </c>
      <c r="B3000" t="s">
        <v>134</v>
      </c>
      <c r="C3000" t="s">
        <v>497</v>
      </c>
      <c r="D3000" t="s">
        <v>54</v>
      </c>
      <c r="E3000" t="s">
        <v>2687</v>
      </c>
      <c r="F3000">
        <v>1.4999999999999999E-2</v>
      </c>
      <c r="G3000">
        <v>1.4999999999999999E-2</v>
      </c>
      <c r="H3000">
        <v>1</v>
      </c>
      <c r="J3000" t="s">
        <v>38</v>
      </c>
      <c r="K3000" t="s">
        <v>365</v>
      </c>
      <c r="L3000" t="s">
        <v>401</v>
      </c>
      <c r="M3000" t="s">
        <v>9098</v>
      </c>
      <c r="N3000" t="s">
        <v>8366</v>
      </c>
      <c r="O3000">
        <v>0</v>
      </c>
      <c r="P3000">
        <v>0</v>
      </c>
      <c r="Q3000">
        <v>1</v>
      </c>
    </row>
    <row r="3001" spans="1:17" x14ac:dyDescent="0.2">
      <c r="A3001" t="s">
        <v>498</v>
      </c>
      <c r="B3001" t="s">
        <v>134</v>
      </c>
      <c r="C3001" t="s">
        <v>497</v>
      </c>
      <c r="D3001" t="s">
        <v>54</v>
      </c>
      <c r="E3001" t="s">
        <v>2688</v>
      </c>
      <c r="F3001">
        <v>1.6E-2</v>
      </c>
      <c r="G3001">
        <v>1.6E-2</v>
      </c>
      <c r="H3001">
        <v>1</v>
      </c>
      <c r="J3001" t="s">
        <v>38</v>
      </c>
      <c r="K3001" t="s">
        <v>365</v>
      </c>
      <c r="L3001" t="s">
        <v>401</v>
      </c>
      <c r="M3001" t="s">
        <v>9098</v>
      </c>
      <c r="N3001" t="s">
        <v>8372</v>
      </c>
      <c r="O3001">
        <v>0</v>
      </c>
      <c r="P3001">
        <v>0</v>
      </c>
      <c r="Q3001">
        <v>1</v>
      </c>
    </row>
    <row r="3002" spans="1:17" x14ac:dyDescent="0.2">
      <c r="A3002" t="s">
        <v>498</v>
      </c>
      <c r="B3002" t="s">
        <v>134</v>
      </c>
      <c r="C3002" t="s">
        <v>497</v>
      </c>
      <c r="D3002" t="s">
        <v>54</v>
      </c>
      <c r="E3002" t="s">
        <v>2689</v>
      </c>
      <c r="F3002">
        <v>1.4999999999999999E-2</v>
      </c>
      <c r="G3002">
        <v>1.4999999999999999E-2</v>
      </c>
      <c r="H3002">
        <v>1</v>
      </c>
      <c r="J3002" t="s">
        <v>38</v>
      </c>
      <c r="K3002" t="s">
        <v>365</v>
      </c>
      <c r="L3002" t="s">
        <v>401</v>
      </c>
      <c r="M3002" t="s">
        <v>9098</v>
      </c>
      <c r="N3002" t="s">
        <v>8373</v>
      </c>
      <c r="O3002">
        <v>0</v>
      </c>
      <c r="P3002">
        <v>0</v>
      </c>
      <c r="Q3002">
        <v>1</v>
      </c>
    </row>
    <row r="3003" spans="1:17" x14ac:dyDescent="0.2">
      <c r="A3003" t="s">
        <v>498</v>
      </c>
      <c r="B3003" t="s">
        <v>134</v>
      </c>
      <c r="C3003" t="s">
        <v>497</v>
      </c>
      <c r="D3003" t="s">
        <v>54</v>
      </c>
      <c r="E3003" t="s">
        <v>2690</v>
      </c>
      <c r="F3003">
        <v>1.4E-2</v>
      </c>
      <c r="G3003">
        <v>1.4E-2</v>
      </c>
      <c r="H3003">
        <v>1</v>
      </c>
      <c r="J3003" t="s">
        <v>38</v>
      </c>
      <c r="K3003" t="s">
        <v>365</v>
      </c>
      <c r="L3003" t="s">
        <v>401</v>
      </c>
      <c r="M3003" t="s">
        <v>9098</v>
      </c>
      <c r="N3003" t="s">
        <v>8374</v>
      </c>
      <c r="O3003">
        <v>0</v>
      </c>
      <c r="P3003">
        <v>0</v>
      </c>
      <c r="Q3003">
        <v>1</v>
      </c>
    </row>
    <row r="3004" spans="1:17" x14ac:dyDescent="0.2">
      <c r="A3004" t="s">
        <v>498</v>
      </c>
      <c r="B3004" t="s">
        <v>134</v>
      </c>
      <c r="C3004" t="s">
        <v>497</v>
      </c>
      <c r="D3004" t="s">
        <v>54</v>
      </c>
      <c r="E3004" t="s">
        <v>2691</v>
      </c>
      <c r="F3004">
        <v>1.2999999999999999E-2</v>
      </c>
      <c r="G3004">
        <v>1.2999999999999999E-2</v>
      </c>
      <c r="H3004">
        <v>1</v>
      </c>
      <c r="J3004" t="s">
        <v>38</v>
      </c>
      <c r="K3004" t="s">
        <v>365</v>
      </c>
      <c r="L3004" t="s">
        <v>401</v>
      </c>
      <c r="M3004" t="s">
        <v>9098</v>
      </c>
      <c r="N3004" t="s">
        <v>8375</v>
      </c>
      <c r="O3004">
        <v>0</v>
      </c>
      <c r="P3004">
        <v>0</v>
      </c>
      <c r="Q3004">
        <v>1</v>
      </c>
    </row>
    <row r="3005" spans="1:17" x14ac:dyDescent="0.2">
      <c r="A3005" t="s">
        <v>498</v>
      </c>
      <c r="B3005" t="s">
        <v>134</v>
      </c>
      <c r="C3005" t="s">
        <v>497</v>
      </c>
      <c r="D3005" t="s">
        <v>54</v>
      </c>
      <c r="E3005" t="s">
        <v>2692</v>
      </c>
      <c r="F3005">
        <v>1.2999999999999999E-2</v>
      </c>
      <c r="G3005">
        <v>1.2999999999999999E-2</v>
      </c>
      <c r="H3005">
        <v>1</v>
      </c>
      <c r="J3005" t="s">
        <v>38</v>
      </c>
      <c r="K3005" t="s">
        <v>365</v>
      </c>
      <c r="L3005" t="s">
        <v>401</v>
      </c>
      <c r="M3005" t="s">
        <v>9098</v>
      </c>
      <c r="N3005" t="s">
        <v>8376</v>
      </c>
      <c r="O3005">
        <v>0</v>
      </c>
      <c r="P3005">
        <v>0</v>
      </c>
      <c r="Q3005">
        <v>1</v>
      </c>
    </row>
    <row r="3006" spans="1:17" x14ac:dyDescent="0.2">
      <c r="A3006" t="s">
        <v>498</v>
      </c>
      <c r="B3006" t="s">
        <v>134</v>
      </c>
      <c r="C3006" t="s">
        <v>497</v>
      </c>
      <c r="D3006" t="s">
        <v>54</v>
      </c>
      <c r="E3006" t="s">
        <v>2693</v>
      </c>
      <c r="F3006">
        <v>1.7000000000000001E-2</v>
      </c>
      <c r="G3006">
        <v>1.7000000000000001E-2</v>
      </c>
      <c r="H3006">
        <v>1</v>
      </c>
      <c r="J3006" t="s">
        <v>38</v>
      </c>
      <c r="K3006" t="s">
        <v>365</v>
      </c>
      <c r="L3006" t="s">
        <v>401</v>
      </c>
      <c r="M3006" t="s">
        <v>9098</v>
      </c>
      <c r="N3006" t="s">
        <v>8377</v>
      </c>
      <c r="O3006">
        <v>0</v>
      </c>
      <c r="P3006">
        <v>0</v>
      </c>
      <c r="Q3006">
        <v>1</v>
      </c>
    </row>
    <row r="3007" spans="1:17" x14ac:dyDescent="0.2">
      <c r="A3007" t="s">
        <v>498</v>
      </c>
      <c r="B3007" t="s">
        <v>134</v>
      </c>
      <c r="C3007" t="s">
        <v>497</v>
      </c>
      <c r="D3007" t="s">
        <v>54</v>
      </c>
      <c r="E3007" t="s">
        <v>2694</v>
      </c>
      <c r="F3007">
        <v>1.7000000000000001E-2</v>
      </c>
      <c r="G3007">
        <v>1.7000000000000001E-2</v>
      </c>
      <c r="H3007">
        <v>1</v>
      </c>
      <c r="J3007" t="s">
        <v>38</v>
      </c>
      <c r="K3007" t="s">
        <v>365</v>
      </c>
      <c r="L3007" t="s">
        <v>401</v>
      </c>
      <c r="M3007" t="s">
        <v>9098</v>
      </c>
      <c r="N3007" t="s">
        <v>500</v>
      </c>
      <c r="O3007">
        <v>0</v>
      </c>
      <c r="P3007">
        <v>0</v>
      </c>
      <c r="Q3007">
        <v>1</v>
      </c>
    </row>
    <row r="3008" spans="1:17" x14ac:dyDescent="0.2">
      <c r="A3008" t="s">
        <v>498</v>
      </c>
      <c r="B3008" t="s">
        <v>134</v>
      </c>
      <c r="C3008" t="s">
        <v>497</v>
      </c>
      <c r="D3008" t="s">
        <v>54</v>
      </c>
      <c r="E3008" t="s">
        <v>2695</v>
      </c>
      <c r="F3008">
        <v>1.6E-2</v>
      </c>
      <c r="G3008">
        <v>1.6E-2</v>
      </c>
      <c r="H3008">
        <v>1</v>
      </c>
      <c r="J3008" t="s">
        <v>38</v>
      </c>
      <c r="K3008" t="s">
        <v>365</v>
      </c>
      <c r="L3008" t="s">
        <v>401</v>
      </c>
      <c r="M3008" t="s">
        <v>9098</v>
      </c>
      <c r="N3008" t="s">
        <v>8379</v>
      </c>
      <c r="O3008">
        <v>0</v>
      </c>
      <c r="P3008">
        <v>0</v>
      </c>
      <c r="Q3008">
        <v>1</v>
      </c>
    </row>
    <row r="3009" spans="1:17" x14ac:dyDescent="0.2">
      <c r="A3009" t="s">
        <v>498</v>
      </c>
      <c r="B3009" t="s">
        <v>134</v>
      </c>
      <c r="C3009" t="s">
        <v>497</v>
      </c>
      <c r="D3009" t="s">
        <v>54</v>
      </c>
      <c r="E3009" t="s">
        <v>2696</v>
      </c>
      <c r="F3009">
        <v>1.4999999999999999E-2</v>
      </c>
      <c r="G3009">
        <v>1.4999999999999999E-2</v>
      </c>
      <c r="H3009">
        <v>1</v>
      </c>
      <c r="J3009" t="s">
        <v>38</v>
      </c>
      <c r="K3009" t="s">
        <v>365</v>
      </c>
      <c r="L3009" t="s">
        <v>401</v>
      </c>
      <c r="M3009" t="s">
        <v>9098</v>
      </c>
      <c r="N3009" t="s">
        <v>8254</v>
      </c>
      <c r="O3009">
        <v>0</v>
      </c>
      <c r="P3009">
        <v>0</v>
      </c>
      <c r="Q3009">
        <v>1</v>
      </c>
    </row>
    <row r="3010" spans="1:17" x14ac:dyDescent="0.2">
      <c r="A3010" t="s">
        <v>498</v>
      </c>
      <c r="B3010" t="s">
        <v>134</v>
      </c>
      <c r="C3010" t="s">
        <v>497</v>
      </c>
      <c r="D3010" t="s">
        <v>54</v>
      </c>
      <c r="E3010" t="s">
        <v>2697</v>
      </c>
      <c r="F3010">
        <v>1.6E-2</v>
      </c>
      <c r="G3010">
        <v>1.6E-2</v>
      </c>
      <c r="H3010">
        <v>1</v>
      </c>
      <c r="J3010" t="s">
        <v>38</v>
      </c>
      <c r="K3010" t="s">
        <v>365</v>
      </c>
      <c r="L3010" t="s">
        <v>401</v>
      </c>
      <c r="M3010" t="s">
        <v>9098</v>
      </c>
      <c r="N3010" t="s">
        <v>8255</v>
      </c>
      <c r="O3010">
        <v>0</v>
      </c>
      <c r="P3010">
        <v>0</v>
      </c>
      <c r="Q3010">
        <v>1</v>
      </c>
    </row>
    <row r="3011" spans="1:17" x14ac:dyDescent="0.2">
      <c r="A3011" t="s">
        <v>498</v>
      </c>
      <c r="B3011" t="s">
        <v>134</v>
      </c>
      <c r="C3011" t="s">
        <v>497</v>
      </c>
      <c r="D3011" t="s">
        <v>54</v>
      </c>
      <c r="E3011" t="s">
        <v>2698</v>
      </c>
      <c r="F3011">
        <v>1.4E-2</v>
      </c>
      <c r="G3011">
        <v>1.4E-2</v>
      </c>
      <c r="H3011">
        <v>1</v>
      </c>
      <c r="J3011" t="s">
        <v>38</v>
      </c>
      <c r="K3011" t="s">
        <v>365</v>
      </c>
      <c r="L3011" t="s">
        <v>401</v>
      </c>
      <c r="M3011" t="s">
        <v>9098</v>
      </c>
      <c r="N3011" t="s">
        <v>8257</v>
      </c>
      <c r="O3011">
        <v>1E-3</v>
      </c>
      <c r="P3011">
        <v>1E-3</v>
      </c>
      <c r="Q3011">
        <v>1</v>
      </c>
    </row>
    <row r="3012" spans="1:17" x14ac:dyDescent="0.2">
      <c r="A3012" t="s">
        <v>498</v>
      </c>
      <c r="B3012" t="s">
        <v>134</v>
      </c>
      <c r="C3012" t="s">
        <v>497</v>
      </c>
      <c r="D3012" t="s">
        <v>54</v>
      </c>
      <c r="E3012" t="s">
        <v>2699</v>
      </c>
      <c r="F3012">
        <v>1.4E-2</v>
      </c>
      <c r="G3012">
        <v>1.4E-2</v>
      </c>
      <c r="H3012">
        <v>1</v>
      </c>
      <c r="J3012" t="s">
        <v>38</v>
      </c>
      <c r="K3012" t="s">
        <v>365</v>
      </c>
      <c r="L3012" t="s">
        <v>401</v>
      </c>
      <c r="M3012" t="s">
        <v>9098</v>
      </c>
      <c r="N3012" t="s">
        <v>8258</v>
      </c>
      <c r="O3012">
        <v>2E-3</v>
      </c>
      <c r="P3012">
        <v>2E-3</v>
      </c>
      <c r="Q3012">
        <v>1</v>
      </c>
    </row>
    <row r="3013" spans="1:17" x14ac:dyDescent="0.2">
      <c r="A3013" t="s">
        <v>498</v>
      </c>
      <c r="B3013" t="s">
        <v>134</v>
      </c>
      <c r="C3013" t="s">
        <v>497</v>
      </c>
      <c r="D3013" t="s">
        <v>54</v>
      </c>
      <c r="E3013" t="s">
        <v>2700</v>
      </c>
      <c r="F3013">
        <v>1.6E-2</v>
      </c>
      <c r="G3013">
        <v>1.6E-2</v>
      </c>
      <c r="H3013">
        <v>1</v>
      </c>
      <c r="J3013" t="s">
        <v>38</v>
      </c>
      <c r="K3013" t="s">
        <v>365</v>
      </c>
      <c r="L3013" t="s">
        <v>401</v>
      </c>
      <c r="M3013" t="s">
        <v>9098</v>
      </c>
      <c r="N3013" t="s">
        <v>8259</v>
      </c>
      <c r="O3013">
        <v>3.0000000000000001E-3</v>
      </c>
      <c r="P3013">
        <v>3.0000000000000001E-3</v>
      </c>
      <c r="Q3013">
        <v>1</v>
      </c>
    </row>
    <row r="3014" spans="1:17" x14ac:dyDescent="0.2">
      <c r="A3014" t="s">
        <v>498</v>
      </c>
      <c r="B3014" t="s">
        <v>134</v>
      </c>
      <c r="C3014" t="s">
        <v>497</v>
      </c>
      <c r="D3014" t="s">
        <v>54</v>
      </c>
      <c r="E3014" t="s">
        <v>2701</v>
      </c>
      <c r="F3014">
        <v>1.7000000000000001E-2</v>
      </c>
      <c r="G3014">
        <v>1.7000000000000001E-2</v>
      </c>
      <c r="H3014">
        <v>1</v>
      </c>
      <c r="J3014" t="s">
        <v>38</v>
      </c>
      <c r="K3014" t="s">
        <v>365</v>
      </c>
      <c r="L3014" t="s">
        <v>401</v>
      </c>
      <c r="M3014" t="s">
        <v>9098</v>
      </c>
      <c r="N3014" t="s">
        <v>8380</v>
      </c>
      <c r="O3014">
        <v>3.0000000000000001E-3</v>
      </c>
      <c r="P3014">
        <v>3.0000000000000001E-3</v>
      </c>
      <c r="Q3014">
        <v>1</v>
      </c>
    </row>
    <row r="3015" spans="1:17" x14ac:dyDescent="0.2">
      <c r="A3015" t="s">
        <v>498</v>
      </c>
      <c r="B3015" t="s">
        <v>134</v>
      </c>
      <c r="C3015" t="s">
        <v>497</v>
      </c>
      <c r="D3015" t="s">
        <v>54</v>
      </c>
      <c r="E3015" t="s">
        <v>2702</v>
      </c>
      <c r="F3015">
        <v>1.7000000000000001E-2</v>
      </c>
      <c r="G3015">
        <v>1.7000000000000001E-2</v>
      </c>
      <c r="H3015">
        <v>1</v>
      </c>
      <c r="J3015" t="s">
        <v>38</v>
      </c>
      <c r="K3015" t="s">
        <v>365</v>
      </c>
      <c r="L3015" t="s">
        <v>401</v>
      </c>
      <c r="M3015" t="s">
        <v>9098</v>
      </c>
      <c r="N3015" t="s">
        <v>8381</v>
      </c>
      <c r="O3015">
        <v>3.0000000000000001E-3</v>
      </c>
      <c r="P3015">
        <v>3.0000000000000001E-3</v>
      </c>
      <c r="Q3015">
        <v>1</v>
      </c>
    </row>
    <row r="3016" spans="1:17" x14ac:dyDescent="0.2">
      <c r="A3016" t="s">
        <v>498</v>
      </c>
      <c r="B3016" t="s">
        <v>134</v>
      </c>
      <c r="C3016" t="s">
        <v>497</v>
      </c>
      <c r="D3016" t="s">
        <v>54</v>
      </c>
      <c r="E3016" t="s">
        <v>2703</v>
      </c>
      <c r="F3016">
        <v>1.7000000000000001E-2</v>
      </c>
      <c r="G3016">
        <v>1.7000000000000001E-2</v>
      </c>
      <c r="H3016">
        <v>1</v>
      </c>
      <c r="J3016" t="s">
        <v>38</v>
      </c>
      <c r="K3016" t="s">
        <v>365</v>
      </c>
      <c r="L3016" t="s">
        <v>401</v>
      </c>
      <c r="M3016" t="s">
        <v>9098</v>
      </c>
      <c r="N3016" t="s">
        <v>8654</v>
      </c>
      <c r="O3016">
        <v>3.0000000000000001E-3</v>
      </c>
      <c r="P3016">
        <v>3.0000000000000001E-3</v>
      </c>
      <c r="Q3016">
        <v>1</v>
      </c>
    </row>
    <row r="3017" spans="1:17" x14ac:dyDescent="0.2">
      <c r="A3017" t="s">
        <v>498</v>
      </c>
      <c r="B3017" t="s">
        <v>134</v>
      </c>
      <c r="C3017" t="s">
        <v>497</v>
      </c>
      <c r="D3017" t="s">
        <v>54</v>
      </c>
      <c r="E3017" t="s">
        <v>2704</v>
      </c>
      <c r="F3017">
        <v>1.4E-2</v>
      </c>
      <c r="G3017">
        <v>1.4E-2</v>
      </c>
      <c r="H3017">
        <v>1</v>
      </c>
      <c r="J3017" t="s">
        <v>38</v>
      </c>
      <c r="K3017" t="s">
        <v>365</v>
      </c>
      <c r="L3017" t="s">
        <v>401</v>
      </c>
      <c r="M3017" t="s">
        <v>9098</v>
      </c>
      <c r="N3017" t="s">
        <v>8659</v>
      </c>
      <c r="O3017">
        <v>0</v>
      </c>
      <c r="P3017">
        <v>0</v>
      </c>
      <c r="Q3017">
        <v>1</v>
      </c>
    </row>
    <row r="3018" spans="1:17" x14ac:dyDescent="0.2">
      <c r="A3018" t="s">
        <v>498</v>
      </c>
      <c r="B3018" t="s">
        <v>134</v>
      </c>
      <c r="C3018" t="s">
        <v>497</v>
      </c>
      <c r="D3018" t="s">
        <v>54</v>
      </c>
      <c r="E3018" t="s">
        <v>2705</v>
      </c>
      <c r="F3018">
        <v>1.4E-2</v>
      </c>
      <c r="G3018">
        <v>1.4E-2</v>
      </c>
      <c r="H3018">
        <v>1</v>
      </c>
      <c r="J3018" t="s">
        <v>38</v>
      </c>
      <c r="K3018" t="s">
        <v>365</v>
      </c>
      <c r="L3018" t="s">
        <v>401</v>
      </c>
      <c r="M3018" t="s">
        <v>9098</v>
      </c>
      <c r="N3018" t="s">
        <v>8658</v>
      </c>
      <c r="O3018">
        <v>0</v>
      </c>
      <c r="P3018">
        <v>0</v>
      </c>
      <c r="Q3018">
        <v>1</v>
      </c>
    </row>
    <row r="3019" spans="1:17" x14ac:dyDescent="0.2">
      <c r="A3019" t="s">
        <v>498</v>
      </c>
      <c r="B3019" t="s">
        <v>134</v>
      </c>
      <c r="C3019" t="s">
        <v>497</v>
      </c>
      <c r="D3019" t="s">
        <v>54</v>
      </c>
      <c r="E3019" t="s">
        <v>2706</v>
      </c>
      <c r="F3019">
        <v>1.4E-2</v>
      </c>
      <c r="G3019">
        <v>1.4E-2</v>
      </c>
      <c r="H3019">
        <v>1</v>
      </c>
      <c r="J3019" t="s">
        <v>38</v>
      </c>
      <c r="K3019" t="s">
        <v>365</v>
      </c>
      <c r="L3019" t="s">
        <v>401</v>
      </c>
      <c r="M3019" t="s">
        <v>9098</v>
      </c>
      <c r="N3019" t="s">
        <v>8656</v>
      </c>
      <c r="O3019">
        <v>0</v>
      </c>
      <c r="P3019">
        <v>0</v>
      </c>
      <c r="Q3019">
        <v>1</v>
      </c>
    </row>
    <row r="3020" spans="1:17" x14ac:dyDescent="0.2">
      <c r="A3020" t="s">
        <v>498</v>
      </c>
      <c r="B3020" t="s">
        <v>134</v>
      </c>
      <c r="C3020" t="s">
        <v>497</v>
      </c>
      <c r="D3020" t="s">
        <v>54</v>
      </c>
      <c r="E3020" t="s">
        <v>2707</v>
      </c>
      <c r="F3020">
        <v>1.2999999999999999E-2</v>
      </c>
      <c r="G3020">
        <v>1.2999999999999999E-2</v>
      </c>
      <c r="H3020">
        <v>1</v>
      </c>
      <c r="J3020" t="s">
        <v>38</v>
      </c>
      <c r="K3020" t="s">
        <v>365</v>
      </c>
      <c r="L3020" t="s">
        <v>401</v>
      </c>
      <c r="M3020" t="s">
        <v>9098</v>
      </c>
      <c r="N3020" t="s">
        <v>8657</v>
      </c>
      <c r="O3020">
        <v>0</v>
      </c>
      <c r="P3020">
        <v>0</v>
      </c>
      <c r="Q3020">
        <v>1</v>
      </c>
    </row>
    <row r="3021" spans="1:17" x14ac:dyDescent="0.2">
      <c r="A3021" t="s">
        <v>498</v>
      </c>
      <c r="B3021" t="s">
        <v>134</v>
      </c>
      <c r="C3021" t="s">
        <v>497</v>
      </c>
      <c r="D3021" t="s">
        <v>54</v>
      </c>
      <c r="E3021" t="s">
        <v>2708</v>
      </c>
      <c r="F3021">
        <v>1.2999999999999999E-2</v>
      </c>
      <c r="G3021">
        <v>1.2999999999999999E-2</v>
      </c>
      <c r="H3021">
        <v>1</v>
      </c>
      <c r="J3021" t="s">
        <v>38</v>
      </c>
      <c r="K3021" t="s">
        <v>365</v>
      </c>
      <c r="L3021" t="s">
        <v>401</v>
      </c>
      <c r="M3021" t="s">
        <v>9098</v>
      </c>
      <c r="N3021" t="s">
        <v>9119</v>
      </c>
      <c r="O3021">
        <v>0</v>
      </c>
      <c r="P3021">
        <v>0</v>
      </c>
      <c r="Q3021">
        <v>1</v>
      </c>
    </row>
    <row r="3022" spans="1:17" x14ac:dyDescent="0.2">
      <c r="A3022" t="s">
        <v>498</v>
      </c>
      <c r="B3022" t="s">
        <v>134</v>
      </c>
      <c r="C3022" t="s">
        <v>497</v>
      </c>
      <c r="D3022" t="s">
        <v>54</v>
      </c>
      <c r="E3022" t="s">
        <v>2709</v>
      </c>
      <c r="F3022">
        <v>1.2999999999999999E-2</v>
      </c>
      <c r="G3022">
        <v>1.2999999999999999E-2</v>
      </c>
      <c r="H3022">
        <v>1</v>
      </c>
      <c r="J3022" t="s">
        <v>38</v>
      </c>
      <c r="K3022" t="s">
        <v>365</v>
      </c>
      <c r="L3022" t="s">
        <v>401</v>
      </c>
      <c r="M3022" t="s">
        <v>9098</v>
      </c>
      <c r="N3022" t="s">
        <v>9120</v>
      </c>
      <c r="O3022">
        <v>0</v>
      </c>
      <c r="P3022">
        <v>0</v>
      </c>
      <c r="Q3022">
        <v>1</v>
      </c>
    </row>
    <row r="3023" spans="1:17" x14ac:dyDescent="0.2">
      <c r="A3023" t="s">
        <v>498</v>
      </c>
      <c r="B3023" t="s">
        <v>134</v>
      </c>
      <c r="C3023" t="s">
        <v>497</v>
      </c>
      <c r="D3023" t="s">
        <v>54</v>
      </c>
      <c r="E3023" t="s">
        <v>2710</v>
      </c>
      <c r="F3023">
        <v>1.2999999999999999E-2</v>
      </c>
      <c r="G3023">
        <v>1.2999999999999999E-2</v>
      </c>
      <c r="H3023">
        <v>1</v>
      </c>
      <c r="J3023" t="s">
        <v>38</v>
      </c>
      <c r="K3023" t="s">
        <v>365</v>
      </c>
      <c r="L3023" t="s">
        <v>401</v>
      </c>
      <c r="M3023" t="s">
        <v>9098</v>
      </c>
      <c r="N3023" t="s">
        <v>9100</v>
      </c>
      <c r="O3023">
        <v>0</v>
      </c>
      <c r="P3023">
        <v>0</v>
      </c>
      <c r="Q3023">
        <v>1</v>
      </c>
    </row>
    <row r="3024" spans="1:17" x14ac:dyDescent="0.2">
      <c r="A3024" t="s">
        <v>498</v>
      </c>
      <c r="B3024" t="s">
        <v>134</v>
      </c>
      <c r="C3024" t="s">
        <v>497</v>
      </c>
      <c r="D3024" t="s">
        <v>54</v>
      </c>
      <c r="E3024" t="s">
        <v>2711</v>
      </c>
      <c r="F3024">
        <v>1.2999999999999999E-2</v>
      </c>
      <c r="G3024">
        <v>1.2999999999999999E-2</v>
      </c>
      <c r="H3024">
        <v>1</v>
      </c>
      <c r="J3024" t="s">
        <v>38</v>
      </c>
      <c r="K3024" t="s">
        <v>365</v>
      </c>
      <c r="L3024" t="s">
        <v>401</v>
      </c>
      <c r="M3024" t="s">
        <v>9098</v>
      </c>
      <c r="N3024" t="s">
        <v>9101</v>
      </c>
      <c r="O3024">
        <v>0</v>
      </c>
      <c r="P3024">
        <v>0</v>
      </c>
      <c r="Q3024">
        <v>1</v>
      </c>
    </row>
    <row r="3025" spans="1:17" x14ac:dyDescent="0.2">
      <c r="A3025" t="s">
        <v>498</v>
      </c>
      <c r="B3025" t="s">
        <v>134</v>
      </c>
      <c r="C3025" t="s">
        <v>497</v>
      </c>
      <c r="D3025" t="s">
        <v>54</v>
      </c>
      <c r="E3025" t="s">
        <v>2712</v>
      </c>
      <c r="F3025">
        <v>1.2999999999999999E-2</v>
      </c>
      <c r="G3025">
        <v>1.2999999999999999E-2</v>
      </c>
      <c r="H3025">
        <v>1</v>
      </c>
      <c r="J3025" t="s">
        <v>38</v>
      </c>
      <c r="K3025" t="s">
        <v>365</v>
      </c>
      <c r="L3025" t="s">
        <v>401</v>
      </c>
      <c r="M3025" t="s">
        <v>9098</v>
      </c>
      <c r="N3025" t="s">
        <v>9102</v>
      </c>
      <c r="O3025">
        <v>0</v>
      </c>
      <c r="P3025">
        <v>0</v>
      </c>
      <c r="Q3025">
        <v>1</v>
      </c>
    </row>
    <row r="3026" spans="1:17" x14ac:dyDescent="0.2">
      <c r="A3026" t="s">
        <v>498</v>
      </c>
      <c r="B3026" t="s">
        <v>134</v>
      </c>
      <c r="C3026" t="s">
        <v>497</v>
      </c>
      <c r="D3026" t="s">
        <v>54</v>
      </c>
      <c r="E3026" t="s">
        <v>2713</v>
      </c>
      <c r="F3026">
        <v>1.2999999999999999E-2</v>
      </c>
      <c r="G3026">
        <v>1.2999999999999999E-2</v>
      </c>
      <c r="H3026">
        <v>1</v>
      </c>
      <c r="J3026" t="s">
        <v>38</v>
      </c>
      <c r="K3026" t="s">
        <v>365</v>
      </c>
      <c r="L3026" t="s">
        <v>401</v>
      </c>
      <c r="M3026" t="s">
        <v>9098</v>
      </c>
      <c r="N3026" t="s">
        <v>9103</v>
      </c>
      <c r="O3026">
        <v>0</v>
      </c>
      <c r="P3026">
        <v>0</v>
      </c>
      <c r="Q3026">
        <v>1</v>
      </c>
    </row>
    <row r="3027" spans="1:17" x14ac:dyDescent="0.2">
      <c r="A3027" t="s">
        <v>498</v>
      </c>
      <c r="B3027" t="s">
        <v>134</v>
      </c>
      <c r="C3027" t="s">
        <v>497</v>
      </c>
      <c r="D3027" t="s">
        <v>54</v>
      </c>
      <c r="E3027" t="s">
        <v>2714</v>
      </c>
      <c r="F3027">
        <v>1.4E-2</v>
      </c>
      <c r="G3027">
        <v>1.4E-2</v>
      </c>
      <c r="H3027">
        <v>1</v>
      </c>
      <c r="J3027" t="s">
        <v>38</v>
      </c>
      <c r="K3027" t="s">
        <v>365</v>
      </c>
      <c r="L3027" t="s">
        <v>401</v>
      </c>
      <c r="M3027" t="s">
        <v>9098</v>
      </c>
      <c r="N3027" t="s">
        <v>9104</v>
      </c>
      <c r="O3027">
        <v>0</v>
      </c>
      <c r="P3027">
        <v>0</v>
      </c>
      <c r="Q3027">
        <v>1</v>
      </c>
    </row>
    <row r="3028" spans="1:17" x14ac:dyDescent="0.2">
      <c r="A3028" t="s">
        <v>498</v>
      </c>
      <c r="B3028" t="s">
        <v>134</v>
      </c>
      <c r="C3028" t="s">
        <v>497</v>
      </c>
      <c r="D3028" t="s">
        <v>54</v>
      </c>
      <c r="E3028" t="s">
        <v>2715</v>
      </c>
      <c r="F3028">
        <v>1.4E-2</v>
      </c>
      <c r="G3028">
        <v>1.4E-2</v>
      </c>
      <c r="H3028">
        <v>1</v>
      </c>
      <c r="J3028" t="s">
        <v>38</v>
      </c>
      <c r="K3028" t="s">
        <v>365</v>
      </c>
      <c r="L3028" t="s">
        <v>401</v>
      </c>
      <c r="M3028" t="s">
        <v>9098</v>
      </c>
      <c r="N3028" t="s">
        <v>8981</v>
      </c>
      <c r="O3028">
        <v>0</v>
      </c>
      <c r="P3028">
        <v>0</v>
      </c>
      <c r="Q3028">
        <v>1</v>
      </c>
    </row>
    <row r="3029" spans="1:17" x14ac:dyDescent="0.2">
      <c r="A3029" t="s">
        <v>498</v>
      </c>
      <c r="B3029" t="s">
        <v>134</v>
      </c>
      <c r="C3029" t="s">
        <v>497</v>
      </c>
      <c r="D3029" t="s">
        <v>54</v>
      </c>
      <c r="E3029" t="s">
        <v>2716</v>
      </c>
      <c r="F3029">
        <v>1.7999999999999999E-2</v>
      </c>
      <c r="G3029">
        <v>1.7999999999999999E-2</v>
      </c>
      <c r="H3029">
        <v>1</v>
      </c>
      <c r="J3029" t="s">
        <v>38</v>
      </c>
      <c r="K3029" t="s">
        <v>365</v>
      </c>
      <c r="L3029" t="s">
        <v>401</v>
      </c>
      <c r="M3029" t="s">
        <v>9098</v>
      </c>
      <c r="N3029" t="s">
        <v>8984</v>
      </c>
      <c r="O3029">
        <v>0</v>
      </c>
      <c r="P3029">
        <v>0</v>
      </c>
      <c r="Q3029">
        <v>1</v>
      </c>
    </row>
    <row r="3030" spans="1:17" x14ac:dyDescent="0.2">
      <c r="A3030" t="s">
        <v>498</v>
      </c>
      <c r="B3030" t="s">
        <v>134</v>
      </c>
      <c r="C3030" t="s">
        <v>497</v>
      </c>
      <c r="D3030" t="s">
        <v>54</v>
      </c>
      <c r="E3030" t="s">
        <v>2717</v>
      </c>
      <c r="F3030">
        <v>1.7999999999999999E-2</v>
      </c>
      <c r="G3030">
        <v>1.7999999999999999E-2</v>
      </c>
      <c r="H3030">
        <v>1</v>
      </c>
      <c r="J3030" t="s">
        <v>38</v>
      </c>
      <c r="K3030" t="s">
        <v>365</v>
      </c>
      <c r="L3030" t="s">
        <v>401</v>
      </c>
      <c r="M3030" t="s">
        <v>9098</v>
      </c>
      <c r="N3030" t="s">
        <v>8985</v>
      </c>
      <c r="O3030">
        <v>0</v>
      </c>
      <c r="P3030">
        <v>0</v>
      </c>
      <c r="Q3030">
        <v>1</v>
      </c>
    </row>
    <row r="3031" spans="1:17" x14ac:dyDescent="0.2">
      <c r="A3031" t="s">
        <v>498</v>
      </c>
      <c r="B3031" t="s">
        <v>134</v>
      </c>
      <c r="C3031" t="s">
        <v>497</v>
      </c>
      <c r="D3031" t="s">
        <v>54</v>
      </c>
      <c r="E3031" t="s">
        <v>2718</v>
      </c>
      <c r="F3031">
        <v>1.9E-2</v>
      </c>
      <c r="G3031">
        <v>1.9E-2</v>
      </c>
      <c r="H3031">
        <v>1</v>
      </c>
      <c r="J3031" t="s">
        <v>38</v>
      </c>
      <c r="K3031" t="s">
        <v>365</v>
      </c>
      <c r="L3031" t="s">
        <v>401</v>
      </c>
      <c r="M3031" t="s">
        <v>9098</v>
      </c>
      <c r="N3031" t="s">
        <v>9124</v>
      </c>
      <c r="O3031">
        <v>2E-3</v>
      </c>
      <c r="P3031">
        <v>2E-3</v>
      </c>
      <c r="Q3031">
        <v>1</v>
      </c>
    </row>
    <row r="3032" spans="1:17" x14ac:dyDescent="0.2">
      <c r="A3032" t="s">
        <v>498</v>
      </c>
      <c r="B3032" t="s">
        <v>134</v>
      </c>
      <c r="C3032" t="s">
        <v>497</v>
      </c>
      <c r="D3032" t="s">
        <v>54</v>
      </c>
      <c r="E3032" t="s">
        <v>2719</v>
      </c>
      <c r="F3032">
        <v>0.02</v>
      </c>
      <c r="G3032">
        <v>0.02</v>
      </c>
      <c r="H3032">
        <v>1</v>
      </c>
      <c r="J3032" t="s">
        <v>38</v>
      </c>
      <c r="K3032" t="s">
        <v>365</v>
      </c>
      <c r="L3032" t="s">
        <v>401</v>
      </c>
      <c r="M3032" t="s">
        <v>9098</v>
      </c>
      <c r="N3032" t="s">
        <v>9125</v>
      </c>
      <c r="O3032">
        <v>3.0000000000000001E-3</v>
      </c>
      <c r="P3032">
        <v>3.0000000000000001E-3</v>
      </c>
      <c r="Q3032">
        <v>1</v>
      </c>
    </row>
    <row r="3033" spans="1:17" x14ac:dyDescent="0.2">
      <c r="A3033" t="s">
        <v>498</v>
      </c>
      <c r="B3033" t="s">
        <v>134</v>
      </c>
      <c r="C3033" t="s">
        <v>497</v>
      </c>
      <c r="D3033" t="s">
        <v>54</v>
      </c>
      <c r="E3033" t="s">
        <v>2720</v>
      </c>
      <c r="F3033">
        <v>0.02</v>
      </c>
      <c r="G3033">
        <v>0.02</v>
      </c>
      <c r="H3033">
        <v>1</v>
      </c>
      <c r="J3033" t="s">
        <v>38</v>
      </c>
      <c r="K3033" t="s">
        <v>365</v>
      </c>
      <c r="L3033" t="s">
        <v>401</v>
      </c>
      <c r="M3033" t="s">
        <v>9098</v>
      </c>
      <c r="N3033" t="s">
        <v>9121</v>
      </c>
      <c r="O3033">
        <v>4.0000000000000001E-3</v>
      </c>
      <c r="P3033">
        <v>4.0000000000000001E-3</v>
      </c>
      <c r="Q3033">
        <v>1</v>
      </c>
    </row>
    <row r="3034" spans="1:17" x14ac:dyDescent="0.2">
      <c r="A3034" t="s">
        <v>498</v>
      </c>
      <c r="B3034" t="s">
        <v>134</v>
      </c>
      <c r="C3034" t="s">
        <v>497</v>
      </c>
      <c r="D3034" t="s">
        <v>54</v>
      </c>
      <c r="E3034" t="s">
        <v>2721</v>
      </c>
      <c r="F3034">
        <v>0.02</v>
      </c>
      <c r="G3034">
        <v>0.02</v>
      </c>
      <c r="H3034">
        <v>1</v>
      </c>
      <c r="J3034" t="s">
        <v>38</v>
      </c>
      <c r="K3034" t="s">
        <v>365</v>
      </c>
      <c r="L3034" t="s">
        <v>401</v>
      </c>
      <c r="M3034" t="s">
        <v>9098</v>
      </c>
      <c r="N3034" t="s">
        <v>9122</v>
      </c>
      <c r="O3034">
        <v>5.0000000000000001E-3</v>
      </c>
      <c r="P3034">
        <v>5.0000000000000001E-3</v>
      </c>
      <c r="Q3034">
        <v>1</v>
      </c>
    </row>
    <row r="3035" spans="1:17" x14ac:dyDescent="0.2">
      <c r="A3035" t="s">
        <v>498</v>
      </c>
      <c r="B3035" t="s">
        <v>134</v>
      </c>
      <c r="C3035" t="s">
        <v>497</v>
      </c>
      <c r="D3035" t="s">
        <v>54</v>
      </c>
      <c r="E3035" t="s">
        <v>2722</v>
      </c>
      <c r="F3035">
        <v>0.02</v>
      </c>
      <c r="G3035">
        <v>0.02</v>
      </c>
      <c r="H3035">
        <v>1</v>
      </c>
      <c r="J3035" t="s">
        <v>38</v>
      </c>
      <c r="K3035" t="s">
        <v>365</v>
      </c>
      <c r="L3035" t="s">
        <v>401</v>
      </c>
      <c r="M3035" t="s">
        <v>9098</v>
      </c>
      <c r="N3035" t="s">
        <v>9105</v>
      </c>
      <c r="O3035">
        <v>6.0000000000000001E-3</v>
      </c>
      <c r="P3035">
        <v>6.0000000000000001E-3</v>
      </c>
      <c r="Q3035">
        <v>1</v>
      </c>
    </row>
    <row r="3036" spans="1:17" x14ac:dyDescent="0.2">
      <c r="A3036" t="s">
        <v>498</v>
      </c>
      <c r="B3036" t="s">
        <v>134</v>
      </c>
      <c r="C3036" t="s">
        <v>497</v>
      </c>
      <c r="D3036" t="s">
        <v>54</v>
      </c>
      <c r="E3036" t="s">
        <v>2723</v>
      </c>
      <c r="F3036">
        <v>0.02</v>
      </c>
      <c r="G3036">
        <v>0.02</v>
      </c>
      <c r="H3036">
        <v>1</v>
      </c>
      <c r="J3036" t="s">
        <v>38</v>
      </c>
      <c r="K3036" t="s">
        <v>365</v>
      </c>
      <c r="L3036" t="s">
        <v>401</v>
      </c>
      <c r="M3036" t="s">
        <v>9098</v>
      </c>
      <c r="N3036" t="s">
        <v>9106</v>
      </c>
      <c r="O3036">
        <v>4.0000000000000001E-3</v>
      </c>
      <c r="P3036">
        <v>4.0000000000000001E-3</v>
      </c>
      <c r="Q3036">
        <v>1</v>
      </c>
    </row>
    <row r="3037" spans="1:17" x14ac:dyDescent="0.2">
      <c r="A3037" t="s">
        <v>498</v>
      </c>
      <c r="B3037" t="s">
        <v>134</v>
      </c>
      <c r="C3037" t="s">
        <v>497</v>
      </c>
      <c r="D3037" t="s">
        <v>54</v>
      </c>
      <c r="E3037" t="s">
        <v>2724</v>
      </c>
      <c r="F3037">
        <v>0.02</v>
      </c>
      <c r="G3037">
        <v>0.02</v>
      </c>
      <c r="H3037">
        <v>1</v>
      </c>
      <c r="J3037" t="s">
        <v>38</v>
      </c>
      <c r="K3037" t="s">
        <v>365</v>
      </c>
      <c r="L3037" t="s">
        <v>401</v>
      </c>
      <c r="M3037" t="s">
        <v>9098</v>
      </c>
      <c r="N3037" t="s">
        <v>9107</v>
      </c>
      <c r="O3037">
        <v>1E-3</v>
      </c>
      <c r="P3037">
        <v>1E-3</v>
      </c>
      <c r="Q3037">
        <v>1</v>
      </c>
    </row>
    <row r="3038" spans="1:17" x14ac:dyDescent="0.2">
      <c r="A3038" t="s">
        <v>498</v>
      </c>
      <c r="B3038" t="s">
        <v>134</v>
      </c>
      <c r="C3038" t="s">
        <v>497</v>
      </c>
      <c r="D3038" t="s">
        <v>54</v>
      </c>
      <c r="E3038" t="s">
        <v>2725</v>
      </c>
      <c r="F3038">
        <v>0.02</v>
      </c>
      <c r="G3038">
        <v>0.02</v>
      </c>
      <c r="H3038">
        <v>1</v>
      </c>
      <c r="J3038" t="s">
        <v>38</v>
      </c>
      <c r="K3038" t="s">
        <v>365</v>
      </c>
      <c r="L3038" t="s">
        <v>401</v>
      </c>
      <c r="M3038" t="s">
        <v>9098</v>
      </c>
      <c r="N3038" t="s">
        <v>9108</v>
      </c>
      <c r="O3038">
        <v>0</v>
      </c>
      <c r="P3038">
        <v>0</v>
      </c>
      <c r="Q3038">
        <v>1</v>
      </c>
    </row>
    <row r="3039" spans="1:17" x14ac:dyDescent="0.2">
      <c r="A3039" t="s">
        <v>498</v>
      </c>
      <c r="B3039" t="s">
        <v>134</v>
      </c>
      <c r="C3039" t="s">
        <v>497</v>
      </c>
      <c r="D3039" t="s">
        <v>54</v>
      </c>
      <c r="E3039" t="s">
        <v>2726</v>
      </c>
      <c r="F3039">
        <v>1.9E-2</v>
      </c>
      <c r="G3039">
        <v>1.9E-2</v>
      </c>
      <c r="H3039">
        <v>1</v>
      </c>
      <c r="J3039" t="s">
        <v>38</v>
      </c>
      <c r="K3039" t="s">
        <v>365</v>
      </c>
      <c r="L3039" t="s">
        <v>401</v>
      </c>
      <c r="M3039" t="s">
        <v>9098</v>
      </c>
      <c r="N3039" t="s">
        <v>9109</v>
      </c>
      <c r="O3039">
        <v>0</v>
      </c>
      <c r="P3039">
        <v>0</v>
      </c>
      <c r="Q3039">
        <v>1</v>
      </c>
    </row>
    <row r="3040" spans="1:17" x14ac:dyDescent="0.2">
      <c r="A3040" t="s">
        <v>498</v>
      </c>
      <c r="B3040" t="s">
        <v>134</v>
      </c>
      <c r="C3040" t="s">
        <v>497</v>
      </c>
      <c r="D3040" t="s">
        <v>54</v>
      </c>
      <c r="E3040" t="s">
        <v>2727</v>
      </c>
      <c r="F3040">
        <v>1.7999999999999999E-2</v>
      </c>
      <c r="G3040">
        <v>1.7999999999999999E-2</v>
      </c>
      <c r="H3040">
        <v>1</v>
      </c>
      <c r="J3040" t="s">
        <v>38</v>
      </c>
      <c r="K3040" t="s">
        <v>365</v>
      </c>
      <c r="L3040" t="s">
        <v>401</v>
      </c>
      <c r="M3040" t="s">
        <v>9098</v>
      </c>
      <c r="N3040" t="s">
        <v>9123</v>
      </c>
      <c r="O3040">
        <v>0</v>
      </c>
      <c r="P3040">
        <v>0</v>
      </c>
      <c r="Q3040">
        <v>1</v>
      </c>
    </row>
    <row r="3041" spans="1:17" x14ac:dyDescent="0.2">
      <c r="A3041" t="s">
        <v>498</v>
      </c>
      <c r="B3041" t="s">
        <v>134</v>
      </c>
      <c r="C3041" t="s">
        <v>497</v>
      </c>
      <c r="D3041" t="s">
        <v>54</v>
      </c>
      <c r="E3041" t="s">
        <v>2728</v>
      </c>
      <c r="F3041">
        <v>1.9E-2</v>
      </c>
      <c r="G3041">
        <v>1.9E-2</v>
      </c>
      <c r="H3041">
        <v>1</v>
      </c>
      <c r="J3041" t="s">
        <v>38</v>
      </c>
      <c r="K3041" t="s">
        <v>365</v>
      </c>
      <c r="L3041" t="s">
        <v>401</v>
      </c>
      <c r="M3041" t="s">
        <v>9098</v>
      </c>
      <c r="N3041" t="s">
        <v>9110</v>
      </c>
      <c r="O3041">
        <v>0</v>
      </c>
      <c r="P3041">
        <v>0</v>
      </c>
      <c r="Q3041">
        <v>1</v>
      </c>
    </row>
    <row r="3042" spans="1:17" x14ac:dyDescent="0.2">
      <c r="A3042" t="s">
        <v>498</v>
      </c>
      <c r="B3042" t="s">
        <v>134</v>
      </c>
      <c r="C3042" t="s">
        <v>497</v>
      </c>
      <c r="D3042" t="s">
        <v>54</v>
      </c>
      <c r="E3042" t="s">
        <v>2729</v>
      </c>
      <c r="F3042">
        <v>1.7999999999999999E-2</v>
      </c>
      <c r="G3042">
        <v>1.7999999999999999E-2</v>
      </c>
      <c r="H3042">
        <v>1</v>
      </c>
      <c r="J3042" t="s">
        <v>38</v>
      </c>
      <c r="K3042" t="s">
        <v>365</v>
      </c>
      <c r="L3042" t="s">
        <v>401</v>
      </c>
      <c r="M3042" t="s">
        <v>9098</v>
      </c>
      <c r="N3042" t="s">
        <v>9111</v>
      </c>
      <c r="O3042">
        <v>0</v>
      </c>
      <c r="P3042">
        <v>0</v>
      </c>
      <c r="Q3042">
        <v>1</v>
      </c>
    </row>
    <row r="3043" spans="1:17" x14ac:dyDescent="0.2">
      <c r="A3043" t="s">
        <v>498</v>
      </c>
      <c r="B3043" t="s">
        <v>134</v>
      </c>
      <c r="C3043" t="s">
        <v>497</v>
      </c>
      <c r="D3043" t="s">
        <v>54</v>
      </c>
      <c r="E3043" t="s">
        <v>2730</v>
      </c>
      <c r="F3043">
        <v>1.7000000000000001E-2</v>
      </c>
      <c r="G3043">
        <v>1.7000000000000001E-2</v>
      </c>
      <c r="H3043">
        <v>1</v>
      </c>
      <c r="J3043" t="s">
        <v>38</v>
      </c>
      <c r="K3043" t="s">
        <v>365</v>
      </c>
      <c r="L3043" t="s">
        <v>401</v>
      </c>
      <c r="M3043" t="s">
        <v>9098</v>
      </c>
      <c r="N3043" t="s">
        <v>9112</v>
      </c>
      <c r="O3043">
        <v>0</v>
      </c>
      <c r="P3043">
        <v>0</v>
      </c>
      <c r="Q3043">
        <v>1</v>
      </c>
    </row>
    <row r="3044" spans="1:17" x14ac:dyDescent="0.2">
      <c r="A3044" t="s">
        <v>498</v>
      </c>
      <c r="B3044" t="s">
        <v>134</v>
      </c>
      <c r="C3044" t="s">
        <v>497</v>
      </c>
      <c r="D3044" t="s">
        <v>54</v>
      </c>
      <c r="E3044" t="s">
        <v>2731</v>
      </c>
      <c r="F3044">
        <v>1.7000000000000001E-2</v>
      </c>
      <c r="G3044">
        <v>1.7000000000000001E-2</v>
      </c>
      <c r="H3044">
        <v>1</v>
      </c>
      <c r="J3044" t="s">
        <v>38</v>
      </c>
      <c r="K3044" t="s">
        <v>365</v>
      </c>
      <c r="L3044" t="s">
        <v>401</v>
      </c>
      <c r="M3044" t="s">
        <v>9098</v>
      </c>
      <c r="N3044" t="s">
        <v>9114</v>
      </c>
      <c r="O3044">
        <v>0</v>
      </c>
      <c r="P3044">
        <v>0</v>
      </c>
      <c r="Q3044">
        <v>1</v>
      </c>
    </row>
    <row r="3045" spans="1:17" x14ac:dyDescent="0.2">
      <c r="A3045" t="s">
        <v>498</v>
      </c>
      <c r="B3045" t="s">
        <v>134</v>
      </c>
      <c r="C3045" t="s">
        <v>497</v>
      </c>
      <c r="D3045" t="s">
        <v>54</v>
      </c>
      <c r="E3045" t="s">
        <v>2732</v>
      </c>
      <c r="F3045">
        <v>1.6E-2</v>
      </c>
      <c r="G3045">
        <v>1.6E-2</v>
      </c>
      <c r="H3045">
        <v>1</v>
      </c>
      <c r="J3045" t="s">
        <v>38</v>
      </c>
      <c r="K3045" t="s">
        <v>365</v>
      </c>
      <c r="L3045" t="s">
        <v>401</v>
      </c>
      <c r="M3045" t="s">
        <v>9098</v>
      </c>
      <c r="N3045" t="s">
        <v>9115</v>
      </c>
      <c r="O3045">
        <v>0</v>
      </c>
      <c r="P3045">
        <v>0</v>
      </c>
      <c r="Q3045">
        <v>1</v>
      </c>
    </row>
    <row r="3046" spans="1:17" x14ac:dyDescent="0.2">
      <c r="A3046" t="s">
        <v>498</v>
      </c>
      <c r="B3046" t="s">
        <v>134</v>
      </c>
      <c r="C3046" t="s">
        <v>497</v>
      </c>
      <c r="D3046" t="s">
        <v>54</v>
      </c>
      <c r="E3046" t="s">
        <v>2733</v>
      </c>
      <c r="F3046">
        <v>1.6E-2</v>
      </c>
      <c r="G3046">
        <v>1.6E-2</v>
      </c>
      <c r="H3046">
        <v>1</v>
      </c>
      <c r="J3046" t="s">
        <v>38</v>
      </c>
      <c r="K3046" t="s">
        <v>365</v>
      </c>
      <c r="L3046" t="s">
        <v>401</v>
      </c>
      <c r="M3046" t="s">
        <v>9098</v>
      </c>
      <c r="N3046" t="s">
        <v>9116</v>
      </c>
      <c r="O3046">
        <v>0</v>
      </c>
      <c r="P3046">
        <v>0</v>
      </c>
      <c r="Q3046">
        <v>1</v>
      </c>
    </row>
    <row r="3047" spans="1:17" x14ac:dyDescent="0.2">
      <c r="A3047" t="s">
        <v>498</v>
      </c>
      <c r="B3047" t="s">
        <v>134</v>
      </c>
      <c r="C3047" t="s">
        <v>497</v>
      </c>
      <c r="D3047" t="s">
        <v>54</v>
      </c>
      <c r="E3047" t="s">
        <v>2734</v>
      </c>
      <c r="F3047">
        <v>1.6E-2</v>
      </c>
      <c r="G3047">
        <v>1.6E-2</v>
      </c>
      <c r="H3047">
        <v>1</v>
      </c>
      <c r="J3047" t="s">
        <v>38</v>
      </c>
      <c r="K3047" t="s">
        <v>365</v>
      </c>
      <c r="L3047" t="s">
        <v>401</v>
      </c>
      <c r="M3047" t="s">
        <v>9098</v>
      </c>
      <c r="N3047" t="s">
        <v>9117</v>
      </c>
      <c r="O3047">
        <v>0</v>
      </c>
      <c r="P3047">
        <v>0</v>
      </c>
      <c r="Q3047">
        <v>1</v>
      </c>
    </row>
    <row r="3048" spans="1:17" x14ac:dyDescent="0.2">
      <c r="A3048" t="s">
        <v>498</v>
      </c>
      <c r="B3048" t="s">
        <v>134</v>
      </c>
      <c r="C3048" t="s">
        <v>497</v>
      </c>
      <c r="D3048" t="s">
        <v>54</v>
      </c>
      <c r="E3048" t="s">
        <v>2735</v>
      </c>
      <c r="F3048">
        <v>1.6E-2</v>
      </c>
      <c r="G3048">
        <v>1.6E-2</v>
      </c>
      <c r="H3048">
        <v>1</v>
      </c>
      <c r="J3048" t="s">
        <v>38</v>
      </c>
      <c r="K3048" t="s">
        <v>365</v>
      </c>
      <c r="L3048" t="s">
        <v>401</v>
      </c>
      <c r="M3048" t="s">
        <v>9098</v>
      </c>
      <c r="N3048" t="s">
        <v>9118</v>
      </c>
      <c r="O3048">
        <v>0</v>
      </c>
      <c r="P3048">
        <v>0</v>
      </c>
      <c r="Q3048">
        <v>1</v>
      </c>
    </row>
    <row r="3049" spans="1:17" x14ac:dyDescent="0.2">
      <c r="A3049" t="s">
        <v>498</v>
      </c>
      <c r="B3049" t="s">
        <v>134</v>
      </c>
      <c r="C3049" t="s">
        <v>497</v>
      </c>
      <c r="D3049" t="s">
        <v>54</v>
      </c>
      <c r="E3049" t="s">
        <v>2736</v>
      </c>
      <c r="F3049">
        <v>1.7000000000000001E-2</v>
      </c>
      <c r="G3049">
        <v>1.7000000000000001E-2</v>
      </c>
      <c r="H3049">
        <v>1</v>
      </c>
      <c r="J3049" t="s">
        <v>38</v>
      </c>
      <c r="K3049" t="s">
        <v>365</v>
      </c>
      <c r="L3049" t="s">
        <v>401</v>
      </c>
      <c r="M3049" t="s">
        <v>9098</v>
      </c>
      <c r="N3049" t="s">
        <v>8982</v>
      </c>
      <c r="O3049">
        <v>0</v>
      </c>
      <c r="P3049">
        <v>0</v>
      </c>
      <c r="Q3049">
        <v>1</v>
      </c>
    </row>
    <row r="3050" spans="1:17" x14ac:dyDescent="0.2">
      <c r="A3050" t="s">
        <v>498</v>
      </c>
      <c r="B3050" t="s">
        <v>134</v>
      </c>
      <c r="C3050" t="s">
        <v>497</v>
      </c>
      <c r="D3050" t="s">
        <v>54</v>
      </c>
      <c r="E3050" t="s">
        <v>2737</v>
      </c>
      <c r="F3050">
        <v>1.7000000000000001E-2</v>
      </c>
      <c r="G3050">
        <v>1.7000000000000001E-2</v>
      </c>
      <c r="H3050">
        <v>1</v>
      </c>
      <c r="J3050" t="s">
        <v>38</v>
      </c>
      <c r="K3050" t="s">
        <v>365</v>
      </c>
      <c r="L3050" t="s">
        <v>401</v>
      </c>
      <c r="M3050" t="s">
        <v>9098</v>
      </c>
      <c r="N3050" t="s">
        <v>8987</v>
      </c>
      <c r="O3050">
        <v>0</v>
      </c>
      <c r="P3050">
        <v>0</v>
      </c>
      <c r="Q3050">
        <v>1</v>
      </c>
    </row>
    <row r="3051" spans="1:17" x14ac:dyDescent="0.2">
      <c r="A3051" t="s">
        <v>498</v>
      </c>
      <c r="B3051" t="s">
        <v>134</v>
      </c>
      <c r="C3051" t="s">
        <v>497</v>
      </c>
      <c r="D3051" t="s">
        <v>54</v>
      </c>
      <c r="E3051" t="s">
        <v>2738</v>
      </c>
      <c r="F3051">
        <v>1.7000000000000001E-2</v>
      </c>
      <c r="G3051">
        <v>1.7000000000000001E-2</v>
      </c>
      <c r="H3051">
        <v>1</v>
      </c>
      <c r="J3051" t="s">
        <v>38</v>
      </c>
      <c r="K3051" t="s">
        <v>365</v>
      </c>
      <c r="L3051" t="s">
        <v>401</v>
      </c>
      <c r="M3051" t="s">
        <v>9098</v>
      </c>
      <c r="N3051" t="s">
        <v>8988</v>
      </c>
      <c r="O3051">
        <v>0</v>
      </c>
      <c r="P3051">
        <v>0</v>
      </c>
      <c r="Q3051">
        <v>1</v>
      </c>
    </row>
    <row r="3052" spans="1:17" x14ac:dyDescent="0.2">
      <c r="A3052" t="s">
        <v>498</v>
      </c>
      <c r="B3052" t="s">
        <v>134</v>
      </c>
      <c r="C3052" t="s">
        <v>497</v>
      </c>
      <c r="D3052" t="s">
        <v>54</v>
      </c>
      <c r="E3052" t="s">
        <v>2739</v>
      </c>
      <c r="F3052">
        <v>1.7999999999999999E-2</v>
      </c>
      <c r="G3052">
        <v>1.7999999999999999E-2</v>
      </c>
      <c r="H3052">
        <v>1</v>
      </c>
      <c r="J3052" t="s">
        <v>38</v>
      </c>
      <c r="K3052" t="s">
        <v>365</v>
      </c>
      <c r="L3052" t="s">
        <v>401</v>
      </c>
      <c r="M3052" t="s">
        <v>9098</v>
      </c>
      <c r="N3052" t="s">
        <v>9128</v>
      </c>
      <c r="O3052">
        <v>2E-3</v>
      </c>
      <c r="P3052">
        <v>2E-3</v>
      </c>
      <c r="Q3052">
        <v>1</v>
      </c>
    </row>
    <row r="3053" spans="1:17" x14ac:dyDescent="0.2">
      <c r="A3053" t="s">
        <v>498</v>
      </c>
      <c r="B3053" t="s">
        <v>134</v>
      </c>
      <c r="C3053" t="s">
        <v>497</v>
      </c>
      <c r="D3053" t="s">
        <v>54</v>
      </c>
      <c r="E3053" t="s">
        <v>2740</v>
      </c>
      <c r="F3053">
        <v>1.7999999999999999E-2</v>
      </c>
      <c r="G3053">
        <v>1.7999999999999999E-2</v>
      </c>
      <c r="H3053">
        <v>1</v>
      </c>
      <c r="J3053" t="s">
        <v>38</v>
      </c>
      <c r="K3053" t="s">
        <v>365</v>
      </c>
      <c r="L3053" t="s">
        <v>401</v>
      </c>
      <c r="M3053" t="s">
        <v>9098</v>
      </c>
      <c r="N3053" t="s">
        <v>9129</v>
      </c>
      <c r="O3053">
        <v>2E-3</v>
      </c>
      <c r="P3053">
        <v>2E-3</v>
      </c>
      <c r="Q3053">
        <v>1</v>
      </c>
    </row>
    <row r="3054" spans="1:17" x14ac:dyDescent="0.2">
      <c r="A3054" t="s">
        <v>498</v>
      </c>
      <c r="B3054" t="s">
        <v>134</v>
      </c>
      <c r="C3054" t="s">
        <v>497</v>
      </c>
      <c r="D3054" t="s">
        <v>54</v>
      </c>
      <c r="E3054" t="s">
        <v>2741</v>
      </c>
      <c r="F3054">
        <v>0.02</v>
      </c>
      <c r="G3054">
        <v>0.02</v>
      </c>
      <c r="H3054">
        <v>1</v>
      </c>
      <c r="J3054" t="s">
        <v>38</v>
      </c>
      <c r="K3054" t="s">
        <v>365</v>
      </c>
      <c r="L3054" t="s">
        <v>401</v>
      </c>
      <c r="M3054" t="s">
        <v>9098</v>
      </c>
      <c r="N3054" t="s">
        <v>9130</v>
      </c>
      <c r="O3054">
        <v>2E-3</v>
      </c>
      <c r="P3054">
        <v>2E-3</v>
      </c>
      <c r="Q3054">
        <v>1</v>
      </c>
    </row>
    <row r="3055" spans="1:17" x14ac:dyDescent="0.2">
      <c r="A3055" t="s">
        <v>498</v>
      </c>
      <c r="B3055" t="s">
        <v>134</v>
      </c>
      <c r="C3055" t="s">
        <v>497</v>
      </c>
      <c r="D3055" t="s">
        <v>54</v>
      </c>
      <c r="E3055" t="s">
        <v>2742</v>
      </c>
      <c r="F3055">
        <v>0.02</v>
      </c>
      <c r="G3055">
        <v>0.02</v>
      </c>
      <c r="H3055">
        <v>1</v>
      </c>
      <c r="J3055" t="s">
        <v>38</v>
      </c>
      <c r="K3055" t="s">
        <v>365</v>
      </c>
      <c r="L3055" t="s">
        <v>401</v>
      </c>
      <c r="M3055" t="s">
        <v>9098</v>
      </c>
      <c r="N3055" t="s">
        <v>9131</v>
      </c>
      <c r="O3055">
        <v>3.0000000000000001E-3</v>
      </c>
      <c r="P3055">
        <v>3.0000000000000001E-3</v>
      </c>
      <c r="Q3055">
        <v>1</v>
      </c>
    </row>
    <row r="3056" spans="1:17" x14ac:dyDescent="0.2">
      <c r="A3056" t="s">
        <v>498</v>
      </c>
      <c r="B3056" t="s">
        <v>134</v>
      </c>
      <c r="C3056" t="s">
        <v>497</v>
      </c>
      <c r="D3056" t="s">
        <v>54</v>
      </c>
      <c r="E3056" t="s">
        <v>2743</v>
      </c>
      <c r="F3056">
        <v>1.9E-2</v>
      </c>
      <c r="G3056">
        <v>1.9E-2</v>
      </c>
      <c r="H3056">
        <v>1</v>
      </c>
      <c r="J3056" t="s">
        <v>38</v>
      </c>
      <c r="K3056" t="s">
        <v>365</v>
      </c>
      <c r="L3056" t="s">
        <v>401</v>
      </c>
      <c r="M3056" t="s">
        <v>9098</v>
      </c>
      <c r="N3056" t="s">
        <v>501</v>
      </c>
      <c r="O3056">
        <v>0</v>
      </c>
      <c r="P3056">
        <v>0</v>
      </c>
      <c r="Q3056">
        <v>1</v>
      </c>
    </row>
    <row r="3057" spans="1:17" x14ac:dyDescent="0.2">
      <c r="A3057" t="s">
        <v>498</v>
      </c>
      <c r="B3057" t="s">
        <v>134</v>
      </c>
      <c r="C3057" t="s">
        <v>497</v>
      </c>
      <c r="D3057" t="s">
        <v>54</v>
      </c>
      <c r="E3057" t="s">
        <v>2744</v>
      </c>
      <c r="F3057">
        <v>0.02</v>
      </c>
      <c r="G3057">
        <v>0.02</v>
      </c>
      <c r="H3057">
        <v>1</v>
      </c>
      <c r="J3057" t="s">
        <v>38</v>
      </c>
      <c r="K3057" t="s">
        <v>371</v>
      </c>
      <c r="L3057" t="s">
        <v>402</v>
      </c>
      <c r="M3057" t="s">
        <v>9097</v>
      </c>
      <c r="N3057" t="s">
        <v>8249</v>
      </c>
      <c r="O3057">
        <v>0</v>
      </c>
      <c r="P3057">
        <v>0</v>
      </c>
      <c r="Q3057">
        <v>1</v>
      </c>
    </row>
    <row r="3058" spans="1:17" x14ac:dyDescent="0.2">
      <c r="A3058" t="s">
        <v>498</v>
      </c>
      <c r="B3058" t="s">
        <v>134</v>
      </c>
      <c r="C3058" t="s">
        <v>497</v>
      </c>
      <c r="D3058" t="s">
        <v>54</v>
      </c>
      <c r="E3058" t="s">
        <v>2745</v>
      </c>
      <c r="F3058">
        <v>1.4999999999999999E-2</v>
      </c>
      <c r="G3058">
        <v>1.4999999999999999E-2</v>
      </c>
      <c r="H3058">
        <v>1</v>
      </c>
      <c r="J3058" t="s">
        <v>38</v>
      </c>
      <c r="K3058" t="s">
        <v>371</v>
      </c>
      <c r="L3058" t="s">
        <v>402</v>
      </c>
      <c r="M3058" t="s">
        <v>9097</v>
      </c>
      <c r="N3058" t="s">
        <v>8983</v>
      </c>
      <c r="O3058">
        <v>0</v>
      </c>
      <c r="P3058">
        <v>0</v>
      </c>
      <c r="Q3058">
        <v>1</v>
      </c>
    </row>
    <row r="3059" spans="1:17" x14ac:dyDescent="0.2">
      <c r="A3059" t="s">
        <v>498</v>
      </c>
      <c r="B3059" t="s">
        <v>134</v>
      </c>
      <c r="C3059" t="s">
        <v>497</v>
      </c>
      <c r="D3059" t="s">
        <v>54</v>
      </c>
      <c r="E3059" t="s">
        <v>2746</v>
      </c>
      <c r="F3059">
        <v>1.9E-2</v>
      </c>
      <c r="G3059">
        <v>1.9E-2</v>
      </c>
      <c r="H3059">
        <v>1</v>
      </c>
      <c r="J3059" t="s">
        <v>38</v>
      </c>
      <c r="K3059" t="s">
        <v>371</v>
      </c>
      <c r="L3059" t="s">
        <v>402</v>
      </c>
      <c r="M3059" t="s">
        <v>9097</v>
      </c>
      <c r="N3059" t="s">
        <v>8250</v>
      </c>
      <c r="O3059">
        <v>0</v>
      </c>
      <c r="P3059">
        <v>0</v>
      </c>
      <c r="Q3059">
        <v>1</v>
      </c>
    </row>
    <row r="3060" spans="1:17" x14ac:dyDescent="0.2">
      <c r="A3060" t="s">
        <v>498</v>
      </c>
      <c r="B3060" t="s">
        <v>134</v>
      </c>
      <c r="C3060" t="s">
        <v>497</v>
      </c>
      <c r="D3060" t="s">
        <v>54</v>
      </c>
      <c r="E3060" t="s">
        <v>2747</v>
      </c>
      <c r="F3060">
        <v>0.02</v>
      </c>
      <c r="G3060">
        <v>0.02</v>
      </c>
      <c r="H3060">
        <v>1</v>
      </c>
      <c r="J3060" t="s">
        <v>38</v>
      </c>
      <c r="K3060" t="s">
        <v>371</v>
      </c>
      <c r="L3060" t="s">
        <v>402</v>
      </c>
      <c r="M3060" t="s">
        <v>9097</v>
      </c>
      <c r="N3060" t="s">
        <v>8251</v>
      </c>
      <c r="O3060">
        <v>0</v>
      </c>
      <c r="P3060">
        <v>0</v>
      </c>
      <c r="Q3060">
        <v>1</v>
      </c>
    </row>
    <row r="3061" spans="1:17" x14ac:dyDescent="0.2">
      <c r="A3061" t="s">
        <v>498</v>
      </c>
      <c r="B3061" t="s">
        <v>134</v>
      </c>
      <c r="C3061" t="s">
        <v>497</v>
      </c>
      <c r="D3061" t="s">
        <v>54</v>
      </c>
      <c r="E3061" t="s">
        <v>2748</v>
      </c>
      <c r="F3061">
        <v>0.02</v>
      </c>
      <c r="G3061">
        <v>0.02</v>
      </c>
      <c r="H3061">
        <v>1</v>
      </c>
      <c r="J3061" t="s">
        <v>38</v>
      </c>
      <c r="K3061" t="s">
        <v>371</v>
      </c>
      <c r="L3061" t="s">
        <v>402</v>
      </c>
      <c r="M3061" t="s">
        <v>9097</v>
      </c>
      <c r="N3061" t="s">
        <v>8252</v>
      </c>
      <c r="O3061">
        <v>0</v>
      </c>
      <c r="P3061">
        <v>0</v>
      </c>
      <c r="Q3061">
        <v>1</v>
      </c>
    </row>
    <row r="3062" spans="1:17" x14ac:dyDescent="0.2">
      <c r="A3062" t="s">
        <v>498</v>
      </c>
      <c r="B3062" t="s">
        <v>134</v>
      </c>
      <c r="C3062" t="s">
        <v>497</v>
      </c>
      <c r="D3062" t="s">
        <v>54</v>
      </c>
      <c r="E3062" t="s">
        <v>2749</v>
      </c>
      <c r="F3062">
        <v>2.1000000000000001E-2</v>
      </c>
      <c r="G3062">
        <v>0.02</v>
      </c>
      <c r="H3062">
        <v>1</v>
      </c>
      <c r="J3062" t="s">
        <v>38</v>
      </c>
      <c r="K3062" t="s">
        <v>371</v>
      </c>
      <c r="L3062" t="s">
        <v>402</v>
      </c>
      <c r="M3062" t="s">
        <v>9097</v>
      </c>
      <c r="N3062" t="s">
        <v>8253</v>
      </c>
      <c r="O3062">
        <v>0</v>
      </c>
      <c r="P3062">
        <v>0</v>
      </c>
      <c r="Q3062">
        <v>1</v>
      </c>
    </row>
    <row r="3063" spans="1:17" x14ac:dyDescent="0.2">
      <c r="A3063" t="s">
        <v>498</v>
      </c>
      <c r="B3063" t="s">
        <v>134</v>
      </c>
      <c r="C3063" t="s">
        <v>497</v>
      </c>
      <c r="D3063" t="s">
        <v>54</v>
      </c>
      <c r="E3063" t="s">
        <v>2750</v>
      </c>
      <c r="F3063">
        <v>2.1000000000000001E-2</v>
      </c>
      <c r="G3063">
        <v>2.1000000000000001E-2</v>
      </c>
      <c r="H3063">
        <v>1</v>
      </c>
      <c r="J3063" t="s">
        <v>38</v>
      </c>
      <c r="K3063" t="s">
        <v>371</v>
      </c>
      <c r="L3063" t="s">
        <v>402</v>
      </c>
      <c r="M3063" t="s">
        <v>9097</v>
      </c>
      <c r="N3063" t="s">
        <v>8382</v>
      </c>
      <c r="O3063">
        <v>0</v>
      </c>
      <c r="P3063">
        <v>0</v>
      </c>
      <c r="Q3063">
        <v>1</v>
      </c>
    </row>
    <row r="3064" spans="1:17" x14ac:dyDescent="0.2">
      <c r="A3064" t="s">
        <v>498</v>
      </c>
      <c r="B3064" t="s">
        <v>134</v>
      </c>
      <c r="C3064" t="s">
        <v>497</v>
      </c>
      <c r="D3064" t="s">
        <v>54</v>
      </c>
      <c r="E3064" t="s">
        <v>2751</v>
      </c>
      <c r="F3064">
        <v>0.02</v>
      </c>
      <c r="G3064">
        <v>0.02</v>
      </c>
      <c r="H3064">
        <v>1</v>
      </c>
      <c r="J3064" t="s">
        <v>38</v>
      </c>
      <c r="K3064" t="s">
        <v>371</v>
      </c>
      <c r="L3064" t="s">
        <v>402</v>
      </c>
      <c r="M3064" t="s">
        <v>9097</v>
      </c>
      <c r="N3064" t="s">
        <v>8370</v>
      </c>
      <c r="O3064">
        <v>0</v>
      </c>
      <c r="P3064">
        <v>0</v>
      </c>
      <c r="Q3064">
        <v>1</v>
      </c>
    </row>
    <row r="3065" spans="1:17" x14ac:dyDescent="0.2">
      <c r="A3065" t="s">
        <v>498</v>
      </c>
      <c r="B3065" t="s">
        <v>134</v>
      </c>
      <c r="C3065" t="s">
        <v>497</v>
      </c>
      <c r="D3065" t="s">
        <v>54</v>
      </c>
      <c r="E3065" t="s">
        <v>2752</v>
      </c>
      <c r="F3065">
        <v>1.7999999999999999E-2</v>
      </c>
      <c r="G3065">
        <v>1.7999999999999999E-2</v>
      </c>
      <c r="H3065">
        <v>1</v>
      </c>
      <c r="J3065" t="s">
        <v>38</v>
      </c>
      <c r="K3065" t="s">
        <v>371</v>
      </c>
      <c r="L3065" t="s">
        <v>402</v>
      </c>
      <c r="M3065" t="s">
        <v>9097</v>
      </c>
      <c r="N3065" t="s">
        <v>9099</v>
      </c>
      <c r="O3065">
        <v>0</v>
      </c>
      <c r="P3065">
        <v>0</v>
      </c>
      <c r="Q3065">
        <v>1</v>
      </c>
    </row>
    <row r="3066" spans="1:17" x14ac:dyDescent="0.2">
      <c r="A3066" t="s">
        <v>498</v>
      </c>
      <c r="B3066" t="s">
        <v>134</v>
      </c>
      <c r="C3066" t="s">
        <v>497</v>
      </c>
      <c r="D3066" t="s">
        <v>54</v>
      </c>
      <c r="E3066" t="s">
        <v>2753</v>
      </c>
      <c r="F3066">
        <v>1.7000000000000001E-2</v>
      </c>
      <c r="G3066">
        <v>1.7000000000000001E-2</v>
      </c>
      <c r="H3066">
        <v>1</v>
      </c>
      <c r="J3066" t="s">
        <v>38</v>
      </c>
      <c r="K3066" t="s">
        <v>371</v>
      </c>
      <c r="L3066" t="s">
        <v>402</v>
      </c>
      <c r="M3066" t="s">
        <v>9097</v>
      </c>
      <c r="N3066" t="s">
        <v>8371</v>
      </c>
      <c r="O3066">
        <v>0</v>
      </c>
      <c r="P3066">
        <v>0</v>
      </c>
      <c r="Q3066">
        <v>1</v>
      </c>
    </row>
    <row r="3067" spans="1:17" x14ac:dyDescent="0.2">
      <c r="A3067" t="s">
        <v>498</v>
      </c>
      <c r="B3067" t="s">
        <v>134</v>
      </c>
      <c r="C3067" t="s">
        <v>497</v>
      </c>
      <c r="D3067" t="s">
        <v>54</v>
      </c>
      <c r="E3067" t="s">
        <v>2754</v>
      </c>
      <c r="F3067">
        <v>1.4E-2</v>
      </c>
      <c r="G3067">
        <v>1.4E-2</v>
      </c>
      <c r="H3067">
        <v>1</v>
      </c>
      <c r="J3067" t="s">
        <v>38</v>
      </c>
      <c r="K3067" t="s">
        <v>371</v>
      </c>
      <c r="L3067" t="s">
        <v>402</v>
      </c>
      <c r="M3067" t="s">
        <v>9097</v>
      </c>
      <c r="N3067" t="s">
        <v>8366</v>
      </c>
      <c r="O3067">
        <v>0</v>
      </c>
      <c r="P3067">
        <v>0</v>
      </c>
      <c r="Q3067">
        <v>1</v>
      </c>
    </row>
    <row r="3068" spans="1:17" x14ac:dyDescent="0.2">
      <c r="A3068" t="s">
        <v>498</v>
      </c>
      <c r="B3068" t="s">
        <v>134</v>
      </c>
      <c r="C3068" t="s">
        <v>497</v>
      </c>
      <c r="D3068" t="s">
        <v>54</v>
      </c>
      <c r="E3068" t="s">
        <v>2755</v>
      </c>
      <c r="F3068">
        <v>1.4E-2</v>
      </c>
      <c r="G3068">
        <v>1.4E-2</v>
      </c>
      <c r="H3068">
        <v>1</v>
      </c>
      <c r="J3068" t="s">
        <v>38</v>
      </c>
      <c r="K3068" t="s">
        <v>371</v>
      </c>
      <c r="L3068" t="s">
        <v>402</v>
      </c>
      <c r="M3068" t="s">
        <v>9097</v>
      </c>
      <c r="N3068" t="s">
        <v>8372</v>
      </c>
      <c r="O3068">
        <v>0</v>
      </c>
      <c r="P3068">
        <v>0</v>
      </c>
      <c r="Q3068">
        <v>1</v>
      </c>
    </row>
    <row r="3069" spans="1:17" x14ac:dyDescent="0.2">
      <c r="A3069" t="s">
        <v>498</v>
      </c>
      <c r="B3069" t="s">
        <v>134</v>
      </c>
      <c r="C3069" t="s">
        <v>497</v>
      </c>
      <c r="D3069" t="s">
        <v>54</v>
      </c>
      <c r="E3069" t="s">
        <v>2756</v>
      </c>
      <c r="F3069">
        <v>1.6E-2</v>
      </c>
      <c r="G3069">
        <v>1.6E-2</v>
      </c>
      <c r="H3069">
        <v>1</v>
      </c>
      <c r="J3069" t="s">
        <v>38</v>
      </c>
      <c r="K3069" t="s">
        <v>371</v>
      </c>
      <c r="L3069" t="s">
        <v>402</v>
      </c>
      <c r="M3069" t="s">
        <v>9097</v>
      </c>
      <c r="N3069" t="s">
        <v>8367</v>
      </c>
      <c r="O3069">
        <v>0</v>
      </c>
      <c r="P3069">
        <v>0</v>
      </c>
      <c r="Q3069">
        <v>1</v>
      </c>
    </row>
    <row r="3070" spans="1:17" x14ac:dyDescent="0.2">
      <c r="A3070" t="s">
        <v>498</v>
      </c>
      <c r="B3070" t="s">
        <v>134</v>
      </c>
      <c r="C3070" t="s">
        <v>497</v>
      </c>
      <c r="D3070" t="s">
        <v>54</v>
      </c>
      <c r="E3070" t="s">
        <v>2757</v>
      </c>
      <c r="F3070">
        <v>1.6E-2</v>
      </c>
      <c r="G3070">
        <v>1.6E-2</v>
      </c>
      <c r="H3070">
        <v>1</v>
      </c>
      <c r="J3070" t="s">
        <v>38</v>
      </c>
      <c r="K3070" t="s">
        <v>371</v>
      </c>
      <c r="L3070" t="s">
        <v>402</v>
      </c>
      <c r="M3070" t="s">
        <v>9097</v>
      </c>
      <c r="N3070" t="s">
        <v>8373</v>
      </c>
      <c r="O3070">
        <v>0</v>
      </c>
      <c r="P3070">
        <v>0</v>
      </c>
      <c r="Q3070">
        <v>1</v>
      </c>
    </row>
    <row r="3071" spans="1:17" x14ac:dyDescent="0.2">
      <c r="A3071" t="s">
        <v>498</v>
      </c>
      <c r="B3071" t="s">
        <v>134</v>
      </c>
      <c r="C3071" t="s">
        <v>497</v>
      </c>
      <c r="D3071" t="s">
        <v>54</v>
      </c>
      <c r="E3071" t="s">
        <v>2758</v>
      </c>
      <c r="F3071">
        <v>1.2999999999999999E-2</v>
      </c>
      <c r="G3071">
        <v>1.2999999999999999E-2</v>
      </c>
      <c r="H3071">
        <v>1</v>
      </c>
      <c r="J3071" t="s">
        <v>38</v>
      </c>
      <c r="K3071" t="s">
        <v>371</v>
      </c>
      <c r="L3071" t="s">
        <v>402</v>
      </c>
      <c r="M3071" t="s">
        <v>9097</v>
      </c>
      <c r="N3071" t="s">
        <v>8374</v>
      </c>
      <c r="O3071">
        <v>0</v>
      </c>
      <c r="P3071">
        <v>0</v>
      </c>
      <c r="Q3071">
        <v>1</v>
      </c>
    </row>
    <row r="3072" spans="1:17" x14ac:dyDescent="0.2">
      <c r="A3072" t="s">
        <v>498</v>
      </c>
      <c r="B3072" t="s">
        <v>134</v>
      </c>
      <c r="C3072" t="s">
        <v>497</v>
      </c>
      <c r="D3072" t="s">
        <v>54</v>
      </c>
      <c r="E3072" t="s">
        <v>2759</v>
      </c>
      <c r="F3072">
        <v>1.6E-2</v>
      </c>
      <c r="G3072">
        <v>1.6E-2</v>
      </c>
      <c r="H3072">
        <v>1</v>
      </c>
      <c r="J3072" t="s">
        <v>38</v>
      </c>
      <c r="K3072" t="s">
        <v>371</v>
      </c>
      <c r="L3072" t="s">
        <v>402</v>
      </c>
      <c r="M3072" t="s">
        <v>9097</v>
      </c>
      <c r="N3072" t="s">
        <v>8375</v>
      </c>
      <c r="O3072">
        <v>0</v>
      </c>
      <c r="P3072">
        <v>0</v>
      </c>
      <c r="Q3072">
        <v>1</v>
      </c>
    </row>
    <row r="3073" spans="1:17" x14ac:dyDescent="0.2">
      <c r="A3073" t="s">
        <v>498</v>
      </c>
      <c r="B3073" t="s">
        <v>134</v>
      </c>
      <c r="C3073" t="s">
        <v>497</v>
      </c>
      <c r="D3073" t="s">
        <v>54</v>
      </c>
      <c r="E3073" t="s">
        <v>2760</v>
      </c>
      <c r="F3073">
        <v>1.4999999999999999E-2</v>
      </c>
      <c r="G3073">
        <v>1.4999999999999999E-2</v>
      </c>
      <c r="H3073">
        <v>1</v>
      </c>
      <c r="J3073" t="s">
        <v>38</v>
      </c>
      <c r="K3073" t="s">
        <v>371</v>
      </c>
      <c r="L3073" t="s">
        <v>402</v>
      </c>
      <c r="M3073" t="s">
        <v>9097</v>
      </c>
      <c r="N3073" t="s">
        <v>8376</v>
      </c>
      <c r="O3073">
        <v>0</v>
      </c>
      <c r="P3073">
        <v>0</v>
      </c>
      <c r="Q3073">
        <v>1</v>
      </c>
    </row>
    <row r="3074" spans="1:17" x14ac:dyDescent="0.2">
      <c r="A3074" t="s">
        <v>498</v>
      </c>
      <c r="B3074" t="s">
        <v>134</v>
      </c>
      <c r="C3074" t="s">
        <v>497</v>
      </c>
      <c r="D3074" t="s">
        <v>54</v>
      </c>
      <c r="E3074" t="s">
        <v>2761</v>
      </c>
      <c r="F3074">
        <v>1.6E-2</v>
      </c>
      <c r="G3074">
        <v>1.6E-2</v>
      </c>
      <c r="H3074">
        <v>1</v>
      </c>
      <c r="J3074" t="s">
        <v>38</v>
      </c>
      <c r="K3074" t="s">
        <v>371</v>
      </c>
      <c r="L3074" t="s">
        <v>402</v>
      </c>
      <c r="M3074" t="s">
        <v>9097</v>
      </c>
      <c r="N3074" t="s">
        <v>8377</v>
      </c>
      <c r="O3074">
        <v>0</v>
      </c>
      <c r="P3074">
        <v>0</v>
      </c>
      <c r="Q3074">
        <v>1</v>
      </c>
    </row>
    <row r="3075" spans="1:17" x14ac:dyDescent="0.2">
      <c r="A3075" t="s">
        <v>498</v>
      </c>
      <c r="B3075" t="s">
        <v>134</v>
      </c>
      <c r="C3075" t="s">
        <v>497</v>
      </c>
      <c r="D3075" t="s">
        <v>54</v>
      </c>
      <c r="E3075" t="s">
        <v>2762</v>
      </c>
      <c r="F3075">
        <v>1.4999999999999999E-2</v>
      </c>
      <c r="G3075">
        <v>1.4999999999999999E-2</v>
      </c>
      <c r="H3075">
        <v>1</v>
      </c>
      <c r="J3075" t="s">
        <v>38</v>
      </c>
      <c r="K3075" t="s">
        <v>371</v>
      </c>
      <c r="L3075" t="s">
        <v>402</v>
      </c>
      <c r="M3075" t="s">
        <v>9097</v>
      </c>
      <c r="N3075" t="s">
        <v>8378</v>
      </c>
      <c r="O3075">
        <v>0</v>
      </c>
      <c r="P3075">
        <v>0</v>
      </c>
      <c r="Q3075">
        <v>1</v>
      </c>
    </row>
    <row r="3076" spans="1:17" x14ac:dyDescent="0.2">
      <c r="A3076" t="s">
        <v>498</v>
      </c>
      <c r="B3076" t="s">
        <v>134</v>
      </c>
      <c r="C3076" t="s">
        <v>497</v>
      </c>
      <c r="D3076" t="s">
        <v>54</v>
      </c>
      <c r="E3076" t="s">
        <v>2763</v>
      </c>
      <c r="F3076">
        <v>1.6E-2</v>
      </c>
      <c r="G3076">
        <v>1.6E-2</v>
      </c>
      <c r="H3076">
        <v>1</v>
      </c>
      <c r="J3076" t="s">
        <v>38</v>
      </c>
      <c r="K3076" t="s">
        <v>371</v>
      </c>
      <c r="L3076" t="s">
        <v>402</v>
      </c>
      <c r="M3076" t="s">
        <v>9097</v>
      </c>
      <c r="N3076" t="s">
        <v>8368</v>
      </c>
      <c r="O3076">
        <v>0</v>
      </c>
      <c r="P3076">
        <v>0</v>
      </c>
      <c r="Q3076">
        <v>1</v>
      </c>
    </row>
    <row r="3077" spans="1:17" x14ac:dyDescent="0.2">
      <c r="A3077" t="s">
        <v>498</v>
      </c>
      <c r="B3077" t="s">
        <v>134</v>
      </c>
      <c r="C3077" t="s">
        <v>497</v>
      </c>
      <c r="D3077" t="s">
        <v>54</v>
      </c>
      <c r="E3077" t="s">
        <v>2764</v>
      </c>
      <c r="F3077">
        <v>1.6E-2</v>
      </c>
      <c r="G3077">
        <v>1.6E-2</v>
      </c>
      <c r="H3077">
        <v>1</v>
      </c>
      <c r="J3077" t="s">
        <v>38</v>
      </c>
      <c r="K3077" t="s">
        <v>371</v>
      </c>
      <c r="L3077" t="s">
        <v>402</v>
      </c>
      <c r="M3077" t="s">
        <v>9097</v>
      </c>
      <c r="N3077" t="s">
        <v>8369</v>
      </c>
      <c r="O3077">
        <v>0</v>
      </c>
      <c r="P3077">
        <v>0</v>
      </c>
      <c r="Q3077">
        <v>1</v>
      </c>
    </row>
    <row r="3078" spans="1:17" x14ac:dyDescent="0.2">
      <c r="A3078" t="s">
        <v>498</v>
      </c>
      <c r="B3078" t="s">
        <v>134</v>
      </c>
      <c r="C3078" t="s">
        <v>497</v>
      </c>
      <c r="D3078" t="s">
        <v>54</v>
      </c>
      <c r="E3078" t="s">
        <v>2765</v>
      </c>
      <c r="F3078">
        <v>1.6E-2</v>
      </c>
      <c r="G3078">
        <v>1.6E-2</v>
      </c>
      <c r="H3078">
        <v>1</v>
      </c>
      <c r="J3078" t="s">
        <v>38</v>
      </c>
      <c r="K3078" t="s">
        <v>371</v>
      </c>
      <c r="L3078" t="s">
        <v>402</v>
      </c>
      <c r="M3078" t="s">
        <v>9097</v>
      </c>
      <c r="N3078" t="s">
        <v>499</v>
      </c>
      <c r="O3078">
        <v>0</v>
      </c>
      <c r="P3078">
        <v>0</v>
      </c>
      <c r="Q3078">
        <v>1</v>
      </c>
    </row>
    <row r="3079" spans="1:17" x14ac:dyDescent="0.2">
      <c r="A3079" t="s">
        <v>498</v>
      </c>
      <c r="B3079" t="s">
        <v>134</v>
      </c>
      <c r="C3079" t="s">
        <v>497</v>
      </c>
      <c r="D3079" t="s">
        <v>54</v>
      </c>
      <c r="E3079" t="s">
        <v>2766</v>
      </c>
      <c r="F3079">
        <v>1.4999999999999999E-2</v>
      </c>
      <c r="G3079">
        <v>1.4999999999999999E-2</v>
      </c>
      <c r="H3079">
        <v>1</v>
      </c>
      <c r="J3079" t="s">
        <v>38</v>
      </c>
      <c r="K3079" t="s">
        <v>371</v>
      </c>
      <c r="L3079" t="s">
        <v>402</v>
      </c>
      <c r="M3079" t="s">
        <v>9097</v>
      </c>
      <c r="N3079" t="s">
        <v>500</v>
      </c>
      <c r="O3079">
        <v>0</v>
      </c>
      <c r="P3079">
        <v>0</v>
      </c>
      <c r="Q3079">
        <v>1</v>
      </c>
    </row>
    <row r="3080" spans="1:17" x14ac:dyDescent="0.2">
      <c r="A3080" t="s">
        <v>498</v>
      </c>
      <c r="B3080" t="s">
        <v>134</v>
      </c>
      <c r="C3080" t="s">
        <v>497</v>
      </c>
      <c r="D3080" t="s">
        <v>54</v>
      </c>
      <c r="E3080" t="s">
        <v>2767</v>
      </c>
      <c r="F3080">
        <v>1.6E-2</v>
      </c>
      <c r="G3080">
        <v>1.6E-2</v>
      </c>
      <c r="H3080">
        <v>1</v>
      </c>
      <c r="J3080" t="s">
        <v>38</v>
      </c>
      <c r="K3080" t="s">
        <v>371</v>
      </c>
      <c r="L3080" t="s">
        <v>402</v>
      </c>
      <c r="M3080" t="s">
        <v>9097</v>
      </c>
      <c r="N3080" t="s">
        <v>8379</v>
      </c>
      <c r="O3080">
        <v>0</v>
      </c>
      <c r="P3080">
        <v>0</v>
      </c>
      <c r="Q3080">
        <v>1</v>
      </c>
    </row>
    <row r="3081" spans="1:17" x14ac:dyDescent="0.2">
      <c r="A3081" t="s">
        <v>498</v>
      </c>
      <c r="B3081" t="s">
        <v>134</v>
      </c>
      <c r="C3081" t="s">
        <v>497</v>
      </c>
      <c r="D3081" t="s">
        <v>54</v>
      </c>
      <c r="E3081" t="s">
        <v>2768</v>
      </c>
      <c r="F3081">
        <v>1.6E-2</v>
      </c>
      <c r="G3081">
        <v>1.6E-2</v>
      </c>
      <c r="H3081">
        <v>1</v>
      </c>
      <c r="J3081" t="s">
        <v>38</v>
      </c>
      <c r="K3081" t="s">
        <v>371</v>
      </c>
      <c r="L3081" t="s">
        <v>402</v>
      </c>
      <c r="M3081" t="s">
        <v>9097</v>
      </c>
      <c r="N3081" t="s">
        <v>8254</v>
      </c>
      <c r="O3081">
        <v>0</v>
      </c>
      <c r="P3081">
        <v>0</v>
      </c>
      <c r="Q3081">
        <v>1</v>
      </c>
    </row>
    <row r="3082" spans="1:17" x14ac:dyDescent="0.2">
      <c r="A3082" t="s">
        <v>498</v>
      </c>
      <c r="B3082" t="s">
        <v>134</v>
      </c>
      <c r="C3082" t="s">
        <v>497</v>
      </c>
      <c r="D3082" t="s">
        <v>54</v>
      </c>
      <c r="E3082" t="s">
        <v>2769</v>
      </c>
      <c r="F3082">
        <v>1.9E-2</v>
      </c>
      <c r="G3082">
        <v>1.9E-2</v>
      </c>
      <c r="H3082">
        <v>1</v>
      </c>
      <c r="J3082" t="s">
        <v>38</v>
      </c>
      <c r="K3082" t="s">
        <v>371</v>
      </c>
      <c r="L3082" t="s">
        <v>402</v>
      </c>
      <c r="M3082" t="s">
        <v>9097</v>
      </c>
      <c r="N3082" t="s">
        <v>8255</v>
      </c>
      <c r="O3082">
        <v>0</v>
      </c>
      <c r="P3082">
        <v>0</v>
      </c>
      <c r="Q3082">
        <v>1</v>
      </c>
    </row>
    <row r="3083" spans="1:17" x14ac:dyDescent="0.2">
      <c r="A3083" t="s">
        <v>498</v>
      </c>
      <c r="B3083" t="s">
        <v>134</v>
      </c>
      <c r="C3083" t="s">
        <v>497</v>
      </c>
      <c r="D3083" t="s">
        <v>54</v>
      </c>
      <c r="E3083" t="s">
        <v>2770</v>
      </c>
      <c r="F3083">
        <v>1.7999999999999999E-2</v>
      </c>
      <c r="G3083">
        <v>1.7999999999999999E-2</v>
      </c>
      <c r="H3083">
        <v>1</v>
      </c>
      <c r="J3083" t="s">
        <v>38</v>
      </c>
      <c r="K3083" t="s">
        <v>371</v>
      </c>
      <c r="L3083" t="s">
        <v>402</v>
      </c>
      <c r="M3083" t="s">
        <v>9097</v>
      </c>
      <c r="N3083" t="s">
        <v>8256</v>
      </c>
      <c r="O3083">
        <v>0</v>
      </c>
      <c r="P3083">
        <v>0</v>
      </c>
      <c r="Q3083">
        <v>1</v>
      </c>
    </row>
    <row r="3084" spans="1:17" x14ac:dyDescent="0.2">
      <c r="A3084" t="s">
        <v>498</v>
      </c>
      <c r="B3084" t="s">
        <v>134</v>
      </c>
      <c r="C3084" t="s">
        <v>497</v>
      </c>
      <c r="D3084" t="s">
        <v>54</v>
      </c>
      <c r="E3084" t="s">
        <v>2771</v>
      </c>
      <c r="F3084">
        <v>1.7999999999999999E-2</v>
      </c>
      <c r="G3084">
        <v>1.7999999999999999E-2</v>
      </c>
      <c r="H3084">
        <v>1</v>
      </c>
      <c r="J3084" t="s">
        <v>38</v>
      </c>
      <c r="K3084" t="s">
        <v>371</v>
      </c>
      <c r="L3084" t="s">
        <v>402</v>
      </c>
      <c r="M3084" t="s">
        <v>9097</v>
      </c>
      <c r="N3084" t="s">
        <v>8257</v>
      </c>
      <c r="O3084">
        <v>0</v>
      </c>
      <c r="P3084">
        <v>0</v>
      </c>
      <c r="Q3084">
        <v>1</v>
      </c>
    </row>
    <row r="3085" spans="1:17" x14ac:dyDescent="0.2">
      <c r="A3085" t="s">
        <v>498</v>
      </c>
      <c r="B3085" t="s">
        <v>134</v>
      </c>
      <c r="C3085" t="s">
        <v>497</v>
      </c>
      <c r="D3085" t="s">
        <v>54</v>
      </c>
      <c r="E3085" t="s">
        <v>2772</v>
      </c>
      <c r="F3085">
        <v>1.7999999999999999E-2</v>
      </c>
      <c r="G3085">
        <v>1.7999999999999999E-2</v>
      </c>
      <c r="H3085">
        <v>1</v>
      </c>
      <c r="J3085" t="s">
        <v>38</v>
      </c>
      <c r="K3085" t="s">
        <v>371</v>
      </c>
      <c r="L3085" t="s">
        <v>402</v>
      </c>
      <c r="M3085" t="s">
        <v>9097</v>
      </c>
      <c r="N3085" t="s">
        <v>8258</v>
      </c>
      <c r="O3085">
        <v>0</v>
      </c>
      <c r="P3085">
        <v>0</v>
      </c>
      <c r="Q3085">
        <v>1</v>
      </c>
    </row>
    <row r="3086" spans="1:17" x14ac:dyDescent="0.2">
      <c r="A3086" t="s">
        <v>498</v>
      </c>
      <c r="B3086" t="s">
        <v>134</v>
      </c>
      <c r="C3086" t="s">
        <v>497</v>
      </c>
      <c r="D3086" t="s">
        <v>54</v>
      </c>
      <c r="E3086" t="s">
        <v>2773</v>
      </c>
      <c r="F3086">
        <v>0.02</v>
      </c>
      <c r="G3086">
        <v>0.02</v>
      </c>
      <c r="H3086">
        <v>1</v>
      </c>
      <c r="J3086" t="s">
        <v>38</v>
      </c>
      <c r="K3086" t="s">
        <v>371</v>
      </c>
      <c r="L3086" t="s">
        <v>402</v>
      </c>
      <c r="M3086" t="s">
        <v>9097</v>
      </c>
      <c r="N3086" t="s">
        <v>8259</v>
      </c>
      <c r="O3086">
        <v>0</v>
      </c>
      <c r="P3086">
        <v>0</v>
      </c>
      <c r="Q3086">
        <v>1</v>
      </c>
    </row>
    <row r="3087" spans="1:17" x14ac:dyDescent="0.2">
      <c r="A3087" t="s">
        <v>498</v>
      </c>
      <c r="B3087" t="s">
        <v>134</v>
      </c>
      <c r="C3087" t="s">
        <v>497</v>
      </c>
      <c r="D3087" t="s">
        <v>54</v>
      </c>
      <c r="E3087" t="s">
        <v>2774</v>
      </c>
      <c r="F3087">
        <v>0.02</v>
      </c>
      <c r="G3087">
        <v>0.02</v>
      </c>
      <c r="H3087">
        <v>1</v>
      </c>
      <c r="J3087" t="s">
        <v>38</v>
      </c>
      <c r="K3087" t="s">
        <v>371</v>
      </c>
      <c r="L3087" t="s">
        <v>402</v>
      </c>
      <c r="M3087" t="s">
        <v>9097</v>
      </c>
      <c r="N3087" t="s">
        <v>8380</v>
      </c>
      <c r="O3087">
        <v>0</v>
      </c>
      <c r="P3087">
        <v>0</v>
      </c>
      <c r="Q3087">
        <v>1</v>
      </c>
    </row>
    <row r="3088" spans="1:17" x14ac:dyDescent="0.2">
      <c r="A3088" t="s">
        <v>498</v>
      </c>
      <c r="B3088" t="s">
        <v>134</v>
      </c>
      <c r="C3088" t="s">
        <v>497</v>
      </c>
      <c r="D3088" t="s">
        <v>54</v>
      </c>
      <c r="E3088" t="s">
        <v>2775</v>
      </c>
      <c r="F3088">
        <v>1.7999999999999999E-2</v>
      </c>
      <c r="G3088">
        <v>1.7999999999999999E-2</v>
      </c>
      <c r="H3088">
        <v>1</v>
      </c>
      <c r="J3088" t="s">
        <v>38</v>
      </c>
      <c r="K3088" t="s">
        <v>371</v>
      </c>
      <c r="L3088" t="s">
        <v>402</v>
      </c>
      <c r="M3088" t="s">
        <v>9097</v>
      </c>
      <c r="N3088" t="s">
        <v>8381</v>
      </c>
      <c r="O3088">
        <v>0</v>
      </c>
      <c r="P3088">
        <v>0</v>
      </c>
      <c r="Q3088">
        <v>1</v>
      </c>
    </row>
    <row r="3089" spans="1:17" x14ac:dyDescent="0.2">
      <c r="A3089" t="s">
        <v>498</v>
      </c>
      <c r="B3089" t="s">
        <v>134</v>
      </c>
      <c r="C3089" t="s">
        <v>497</v>
      </c>
      <c r="D3089" t="s">
        <v>54</v>
      </c>
      <c r="E3089" t="s">
        <v>2776</v>
      </c>
      <c r="F3089">
        <v>1.9E-2</v>
      </c>
      <c r="G3089">
        <v>1.9E-2</v>
      </c>
      <c r="H3089">
        <v>1</v>
      </c>
      <c r="J3089" t="s">
        <v>38</v>
      </c>
      <c r="K3089" t="s">
        <v>371</v>
      </c>
      <c r="L3089" t="s">
        <v>402</v>
      </c>
      <c r="M3089" t="s">
        <v>9097</v>
      </c>
      <c r="N3089" t="s">
        <v>8654</v>
      </c>
      <c r="O3089">
        <v>0</v>
      </c>
      <c r="P3089">
        <v>0</v>
      </c>
      <c r="Q3089">
        <v>1</v>
      </c>
    </row>
    <row r="3090" spans="1:17" x14ac:dyDescent="0.2">
      <c r="A3090" t="s">
        <v>498</v>
      </c>
      <c r="B3090" t="s">
        <v>134</v>
      </c>
      <c r="C3090" t="s">
        <v>497</v>
      </c>
      <c r="D3090" t="s">
        <v>54</v>
      </c>
      <c r="E3090" t="s">
        <v>2777</v>
      </c>
      <c r="F3090">
        <v>1.7999999999999999E-2</v>
      </c>
      <c r="G3090">
        <v>1.7999999999999999E-2</v>
      </c>
      <c r="H3090">
        <v>1</v>
      </c>
      <c r="J3090" t="s">
        <v>38</v>
      </c>
      <c r="K3090" t="s">
        <v>371</v>
      </c>
      <c r="L3090" t="s">
        <v>402</v>
      </c>
      <c r="M3090" t="s">
        <v>9097</v>
      </c>
      <c r="N3090" t="s">
        <v>8661</v>
      </c>
      <c r="O3090">
        <v>0</v>
      </c>
      <c r="P3090">
        <v>0</v>
      </c>
      <c r="Q3090">
        <v>1</v>
      </c>
    </row>
    <row r="3091" spans="1:17" x14ac:dyDescent="0.2">
      <c r="A3091" t="s">
        <v>498</v>
      </c>
      <c r="B3091" t="s">
        <v>134</v>
      </c>
      <c r="C3091" t="s">
        <v>497</v>
      </c>
      <c r="D3091" t="s">
        <v>54</v>
      </c>
      <c r="E3091" t="s">
        <v>2778</v>
      </c>
      <c r="F3091">
        <v>1.7999999999999999E-2</v>
      </c>
      <c r="G3091">
        <v>1.7999999999999999E-2</v>
      </c>
      <c r="H3091">
        <v>1</v>
      </c>
      <c r="J3091" t="s">
        <v>38</v>
      </c>
      <c r="K3091" t="s">
        <v>371</v>
      </c>
      <c r="L3091" t="s">
        <v>402</v>
      </c>
      <c r="M3091" t="s">
        <v>9097</v>
      </c>
      <c r="N3091" t="s">
        <v>8660</v>
      </c>
      <c r="O3091">
        <v>0</v>
      </c>
      <c r="P3091">
        <v>0</v>
      </c>
      <c r="Q3091">
        <v>1</v>
      </c>
    </row>
    <row r="3092" spans="1:17" x14ac:dyDescent="0.2">
      <c r="A3092" t="s">
        <v>498</v>
      </c>
      <c r="B3092" t="s">
        <v>134</v>
      </c>
      <c r="C3092" t="s">
        <v>497</v>
      </c>
      <c r="D3092" t="s">
        <v>54</v>
      </c>
      <c r="E3092" t="s">
        <v>2779</v>
      </c>
      <c r="F3092">
        <v>1.7999999999999999E-2</v>
      </c>
      <c r="G3092">
        <v>1.7999999999999999E-2</v>
      </c>
      <c r="H3092">
        <v>1</v>
      </c>
      <c r="J3092" t="s">
        <v>38</v>
      </c>
      <c r="K3092" t="s">
        <v>371</v>
      </c>
      <c r="L3092" t="s">
        <v>402</v>
      </c>
      <c r="M3092" t="s">
        <v>9097</v>
      </c>
      <c r="N3092" t="s">
        <v>8659</v>
      </c>
      <c r="O3092">
        <v>0</v>
      </c>
      <c r="P3092">
        <v>0</v>
      </c>
      <c r="Q3092">
        <v>1</v>
      </c>
    </row>
    <row r="3093" spans="1:17" x14ac:dyDescent="0.2">
      <c r="A3093" t="s">
        <v>498</v>
      </c>
      <c r="B3093" t="s">
        <v>134</v>
      </c>
      <c r="C3093" t="s">
        <v>497</v>
      </c>
      <c r="D3093" t="s">
        <v>54</v>
      </c>
      <c r="E3093" t="s">
        <v>2780</v>
      </c>
      <c r="F3093">
        <v>1.7999999999999999E-2</v>
      </c>
      <c r="G3093">
        <v>1.7999999999999999E-2</v>
      </c>
      <c r="H3093">
        <v>1</v>
      </c>
      <c r="J3093" t="s">
        <v>38</v>
      </c>
      <c r="K3093" t="s">
        <v>371</v>
      </c>
      <c r="L3093" t="s">
        <v>402</v>
      </c>
      <c r="M3093" t="s">
        <v>9097</v>
      </c>
      <c r="N3093" t="s">
        <v>8658</v>
      </c>
      <c r="O3093">
        <v>0</v>
      </c>
      <c r="P3093">
        <v>0</v>
      </c>
      <c r="Q3093">
        <v>1</v>
      </c>
    </row>
    <row r="3094" spans="1:17" x14ac:dyDescent="0.2">
      <c r="A3094" t="s">
        <v>498</v>
      </c>
      <c r="B3094" t="s">
        <v>134</v>
      </c>
      <c r="C3094" t="s">
        <v>497</v>
      </c>
      <c r="D3094" t="s">
        <v>54</v>
      </c>
      <c r="E3094" t="s">
        <v>2781</v>
      </c>
      <c r="F3094">
        <v>1.7000000000000001E-2</v>
      </c>
      <c r="G3094">
        <v>1.7000000000000001E-2</v>
      </c>
      <c r="H3094">
        <v>1</v>
      </c>
      <c r="J3094" t="s">
        <v>38</v>
      </c>
      <c r="K3094" t="s">
        <v>371</v>
      </c>
      <c r="L3094" t="s">
        <v>402</v>
      </c>
      <c r="M3094" t="s">
        <v>9097</v>
      </c>
      <c r="N3094" t="s">
        <v>8656</v>
      </c>
      <c r="O3094">
        <v>0</v>
      </c>
      <c r="P3094">
        <v>0</v>
      </c>
      <c r="Q3094">
        <v>1</v>
      </c>
    </row>
    <row r="3095" spans="1:17" x14ac:dyDescent="0.2">
      <c r="A3095" t="s">
        <v>498</v>
      </c>
      <c r="B3095" t="s">
        <v>134</v>
      </c>
      <c r="C3095" t="s">
        <v>497</v>
      </c>
      <c r="D3095" t="s">
        <v>54</v>
      </c>
      <c r="E3095" t="s">
        <v>2782</v>
      </c>
      <c r="F3095">
        <v>1.7000000000000001E-2</v>
      </c>
      <c r="G3095">
        <v>1.7000000000000001E-2</v>
      </c>
      <c r="H3095">
        <v>1</v>
      </c>
      <c r="J3095" t="s">
        <v>38</v>
      </c>
      <c r="K3095" t="s">
        <v>371</v>
      </c>
      <c r="L3095" t="s">
        <v>402</v>
      </c>
      <c r="M3095" t="s">
        <v>9097</v>
      </c>
      <c r="N3095" t="s">
        <v>8657</v>
      </c>
      <c r="O3095">
        <v>0</v>
      </c>
      <c r="P3095">
        <v>0</v>
      </c>
      <c r="Q3095">
        <v>1</v>
      </c>
    </row>
    <row r="3096" spans="1:17" x14ac:dyDescent="0.2">
      <c r="A3096" t="s">
        <v>498</v>
      </c>
      <c r="B3096" t="s">
        <v>134</v>
      </c>
      <c r="C3096" t="s">
        <v>497</v>
      </c>
      <c r="D3096" t="s">
        <v>54</v>
      </c>
      <c r="E3096" t="s">
        <v>2783</v>
      </c>
      <c r="F3096">
        <v>1.7000000000000001E-2</v>
      </c>
      <c r="G3096">
        <v>1.7000000000000001E-2</v>
      </c>
      <c r="H3096">
        <v>1</v>
      </c>
      <c r="J3096" t="s">
        <v>38</v>
      </c>
      <c r="K3096" t="s">
        <v>371</v>
      </c>
      <c r="L3096" t="s">
        <v>402</v>
      </c>
      <c r="M3096" t="s">
        <v>9097</v>
      </c>
      <c r="N3096" t="s">
        <v>9119</v>
      </c>
      <c r="O3096">
        <v>0</v>
      </c>
      <c r="P3096">
        <v>0</v>
      </c>
      <c r="Q3096">
        <v>1</v>
      </c>
    </row>
    <row r="3097" spans="1:17" x14ac:dyDescent="0.2">
      <c r="A3097" t="s">
        <v>498</v>
      </c>
      <c r="B3097" t="s">
        <v>134</v>
      </c>
      <c r="C3097" t="s">
        <v>497</v>
      </c>
      <c r="D3097" t="s">
        <v>54</v>
      </c>
      <c r="E3097" t="s">
        <v>2784</v>
      </c>
      <c r="F3097">
        <v>1.7000000000000001E-2</v>
      </c>
      <c r="G3097">
        <v>1.7000000000000001E-2</v>
      </c>
      <c r="H3097">
        <v>1</v>
      </c>
      <c r="J3097" t="s">
        <v>38</v>
      </c>
      <c r="K3097" t="s">
        <v>371</v>
      </c>
      <c r="L3097" t="s">
        <v>402</v>
      </c>
      <c r="M3097" t="s">
        <v>9097</v>
      </c>
      <c r="N3097" t="s">
        <v>9120</v>
      </c>
      <c r="O3097">
        <v>0</v>
      </c>
      <c r="P3097">
        <v>0</v>
      </c>
      <c r="Q3097">
        <v>1</v>
      </c>
    </row>
    <row r="3098" spans="1:17" x14ac:dyDescent="0.2">
      <c r="A3098" t="s">
        <v>498</v>
      </c>
      <c r="B3098" t="s">
        <v>134</v>
      </c>
      <c r="C3098" t="s">
        <v>497</v>
      </c>
      <c r="D3098" t="s">
        <v>54</v>
      </c>
      <c r="E3098" t="s">
        <v>2785</v>
      </c>
      <c r="F3098">
        <v>1.7000000000000001E-2</v>
      </c>
      <c r="G3098">
        <v>1.7000000000000001E-2</v>
      </c>
      <c r="H3098">
        <v>1</v>
      </c>
      <c r="J3098" t="s">
        <v>38</v>
      </c>
      <c r="K3098" t="s">
        <v>371</v>
      </c>
      <c r="L3098" t="s">
        <v>402</v>
      </c>
      <c r="M3098" t="s">
        <v>9097</v>
      </c>
      <c r="N3098" t="s">
        <v>9100</v>
      </c>
      <c r="O3098">
        <v>0</v>
      </c>
      <c r="P3098">
        <v>0</v>
      </c>
      <c r="Q3098">
        <v>1</v>
      </c>
    </row>
    <row r="3099" spans="1:17" x14ac:dyDescent="0.2">
      <c r="A3099" t="s">
        <v>498</v>
      </c>
      <c r="B3099" t="s">
        <v>134</v>
      </c>
      <c r="C3099" t="s">
        <v>497</v>
      </c>
      <c r="D3099" t="s">
        <v>54</v>
      </c>
      <c r="E3099" t="s">
        <v>2786</v>
      </c>
      <c r="F3099">
        <v>1.7999999999999999E-2</v>
      </c>
      <c r="G3099">
        <v>1.7999999999999999E-2</v>
      </c>
      <c r="H3099">
        <v>1</v>
      </c>
      <c r="J3099" t="s">
        <v>38</v>
      </c>
      <c r="K3099" t="s">
        <v>371</v>
      </c>
      <c r="L3099" t="s">
        <v>402</v>
      </c>
      <c r="M3099" t="s">
        <v>9097</v>
      </c>
      <c r="N3099" t="s">
        <v>9101</v>
      </c>
      <c r="O3099">
        <v>0</v>
      </c>
      <c r="P3099">
        <v>0</v>
      </c>
      <c r="Q3099">
        <v>1</v>
      </c>
    </row>
    <row r="3100" spans="1:17" x14ac:dyDescent="0.2">
      <c r="A3100" t="s">
        <v>498</v>
      </c>
      <c r="B3100" t="s">
        <v>134</v>
      </c>
      <c r="C3100" t="s">
        <v>497</v>
      </c>
      <c r="D3100" t="s">
        <v>54</v>
      </c>
      <c r="E3100" t="s">
        <v>2787</v>
      </c>
      <c r="F3100">
        <v>1.7999999999999999E-2</v>
      </c>
      <c r="G3100">
        <v>1.7999999999999999E-2</v>
      </c>
      <c r="H3100">
        <v>1</v>
      </c>
      <c r="J3100" t="s">
        <v>38</v>
      </c>
      <c r="K3100" t="s">
        <v>371</v>
      </c>
      <c r="L3100" t="s">
        <v>402</v>
      </c>
      <c r="M3100" t="s">
        <v>9097</v>
      </c>
      <c r="N3100" t="s">
        <v>9102</v>
      </c>
      <c r="O3100">
        <v>0</v>
      </c>
      <c r="P3100">
        <v>0</v>
      </c>
      <c r="Q3100">
        <v>1</v>
      </c>
    </row>
    <row r="3101" spans="1:17" x14ac:dyDescent="0.2">
      <c r="A3101" t="s">
        <v>498</v>
      </c>
      <c r="B3101" t="s">
        <v>134</v>
      </c>
      <c r="C3101" t="s">
        <v>497</v>
      </c>
      <c r="D3101" t="s">
        <v>54</v>
      </c>
      <c r="E3101" t="s">
        <v>2788</v>
      </c>
      <c r="F3101">
        <v>0.02</v>
      </c>
      <c r="G3101">
        <v>0.02</v>
      </c>
      <c r="H3101">
        <v>1</v>
      </c>
      <c r="J3101" t="s">
        <v>38</v>
      </c>
      <c r="K3101" t="s">
        <v>371</v>
      </c>
      <c r="L3101" t="s">
        <v>402</v>
      </c>
      <c r="M3101" t="s">
        <v>9097</v>
      </c>
      <c r="N3101" t="s">
        <v>9103</v>
      </c>
      <c r="O3101">
        <v>0</v>
      </c>
      <c r="P3101">
        <v>0</v>
      </c>
      <c r="Q3101">
        <v>1</v>
      </c>
    </row>
    <row r="3102" spans="1:17" x14ac:dyDescent="0.2">
      <c r="A3102" t="s">
        <v>498</v>
      </c>
      <c r="B3102" t="s">
        <v>134</v>
      </c>
      <c r="C3102" t="s">
        <v>497</v>
      </c>
      <c r="D3102" t="s">
        <v>54</v>
      </c>
      <c r="E3102" t="s">
        <v>2789</v>
      </c>
      <c r="F3102">
        <v>0.02</v>
      </c>
      <c r="G3102">
        <v>0.02</v>
      </c>
      <c r="H3102">
        <v>1</v>
      </c>
      <c r="J3102" t="s">
        <v>38</v>
      </c>
      <c r="K3102" t="s">
        <v>371</v>
      </c>
      <c r="L3102" t="s">
        <v>402</v>
      </c>
      <c r="M3102" t="s">
        <v>9097</v>
      </c>
      <c r="N3102" t="s">
        <v>9104</v>
      </c>
      <c r="O3102">
        <v>0</v>
      </c>
      <c r="P3102">
        <v>0</v>
      </c>
      <c r="Q3102">
        <v>1</v>
      </c>
    </row>
    <row r="3103" spans="1:17" x14ac:dyDescent="0.2">
      <c r="A3103" t="s">
        <v>498</v>
      </c>
      <c r="B3103" t="s">
        <v>134</v>
      </c>
      <c r="C3103" t="s">
        <v>497</v>
      </c>
      <c r="D3103" t="s">
        <v>54</v>
      </c>
      <c r="E3103" t="s">
        <v>2790</v>
      </c>
      <c r="F3103">
        <v>2.1999999999999999E-2</v>
      </c>
      <c r="G3103">
        <v>2.1999999999999999E-2</v>
      </c>
      <c r="H3103">
        <v>1</v>
      </c>
      <c r="J3103" t="s">
        <v>38</v>
      </c>
      <c r="K3103" t="s">
        <v>371</v>
      </c>
      <c r="L3103" t="s">
        <v>402</v>
      </c>
      <c r="M3103" t="s">
        <v>9097</v>
      </c>
      <c r="N3103" t="s">
        <v>8981</v>
      </c>
      <c r="O3103">
        <v>0</v>
      </c>
      <c r="P3103">
        <v>0</v>
      </c>
      <c r="Q3103">
        <v>1</v>
      </c>
    </row>
    <row r="3104" spans="1:17" x14ac:dyDescent="0.2">
      <c r="A3104" t="s">
        <v>498</v>
      </c>
      <c r="B3104" t="s">
        <v>134</v>
      </c>
      <c r="C3104" t="s">
        <v>497</v>
      </c>
      <c r="D3104" t="s">
        <v>54</v>
      </c>
      <c r="E3104" t="s">
        <v>2791</v>
      </c>
      <c r="F3104">
        <v>2.1999999999999999E-2</v>
      </c>
      <c r="G3104">
        <v>2.1999999999999999E-2</v>
      </c>
      <c r="H3104">
        <v>1</v>
      </c>
      <c r="J3104" t="s">
        <v>38</v>
      </c>
      <c r="K3104" t="s">
        <v>371</v>
      </c>
      <c r="L3104" t="s">
        <v>402</v>
      </c>
      <c r="M3104" t="s">
        <v>9097</v>
      </c>
      <c r="N3104" t="s">
        <v>8984</v>
      </c>
      <c r="O3104">
        <v>0</v>
      </c>
      <c r="P3104">
        <v>0</v>
      </c>
      <c r="Q3104">
        <v>1</v>
      </c>
    </row>
    <row r="3105" spans="1:17" x14ac:dyDescent="0.2">
      <c r="A3105" t="s">
        <v>498</v>
      </c>
      <c r="B3105" t="s">
        <v>134</v>
      </c>
      <c r="C3105" t="s">
        <v>497</v>
      </c>
      <c r="D3105" t="s">
        <v>54</v>
      </c>
      <c r="E3105" t="s">
        <v>2792</v>
      </c>
      <c r="F3105">
        <v>2.1999999999999999E-2</v>
      </c>
      <c r="G3105">
        <v>2.1999999999999999E-2</v>
      </c>
      <c r="H3105">
        <v>1</v>
      </c>
      <c r="J3105" t="s">
        <v>38</v>
      </c>
      <c r="K3105" t="s">
        <v>371</v>
      </c>
      <c r="L3105" t="s">
        <v>402</v>
      </c>
      <c r="M3105" t="s">
        <v>9097</v>
      </c>
      <c r="N3105" t="s">
        <v>8985</v>
      </c>
      <c r="O3105">
        <v>0</v>
      </c>
      <c r="P3105">
        <v>0</v>
      </c>
      <c r="Q3105">
        <v>1</v>
      </c>
    </row>
    <row r="3106" spans="1:17" x14ac:dyDescent="0.2">
      <c r="A3106" t="s">
        <v>498</v>
      </c>
      <c r="B3106" t="s">
        <v>134</v>
      </c>
      <c r="C3106" t="s">
        <v>497</v>
      </c>
      <c r="D3106" t="s">
        <v>54</v>
      </c>
      <c r="E3106" t="s">
        <v>2793</v>
      </c>
      <c r="F3106">
        <v>2.1999999999999999E-2</v>
      </c>
      <c r="G3106">
        <v>2.1999999999999999E-2</v>
      </c>
      <c r="H3106">
        <v>1</v>
      </c>
      <c r="J3106" t="s">
        <v>38</v>
      </c>
      <c r="K3106" t="s">
        <v>371</v>
      </c>
      <c r="L3106" t="s">
        <v>402</v>
      </c>
      <c r="M3106" t="s">
        <v>9097</v>
      </c>
      <c r="N3106" t="s">
        <v>8986</v>
      </c>
      <c r="O3106">
        <v>0</v>
      </c>
      <c r="P3106">
        <v>0</v>
      </c>
      <c r="Q3106">
        <v>1</v>
      </c>
    </row>
    <row r="3107" spans="1:17" x14ac:dyDescent="0.2">
      <c r="A3107" t="s">
        <v>498</v>
      </c>
      <c r="B3107" t="s">
        <v>134</v>
      </c>
      <c r="C3107" t="s">
        <v>497</v>
      </c>
      <c r="D3107" t="s">
        <v>54</v>
      </c>
      <c r="E3107" t="s">
        <v>2794</v>
      </c>
      <c r="F3107">
        <v>2.1999999999999999E-2</v>
      </c>
      <c r="G3107">
        <v>2.1999999999999999E-2</v>
      </c>
      <c r="H3107">
        <v>1</v>
      </c>
      <c r="J3107" t="s">
        <v>38</v>
      </c>
      <c r="K3107" t="s">
        <v>371</v>
      </c>
      <c r="L3107" t="s">
        <v>402</v>
      </c>
      <c r="M3107" t="s">
        <v>9097</v>
      </c>
      <c r="N3107" t="s">
        <v>9124</v>
      </c>
      <c r="O3107">
        <v>0</v>
      </c>
      <c r="P3107">
        <v>0</v>
      </c>
      <c r="Q3107">
        <v>1</v>
      </c>
    </row>
    <row r="3108" spans="1:17" x14ac:dyDescent="0.2">
      <c r="A3108" t="s">
        <v>498</v>
      </c>
      <c r="B3108" t="s">
        <v>134</v>
      </c>
      <c r="C3108" t="s">
        <v>497</v>
      </c>
      <c r="D3108" t="s">
        <v>54</v>
      </c>
      <c r="E3108" t="s">
        <v>2795</v>
      </c>
      <c r="F3108">
        <v>2.1999999999999999E-2</v>
      </c>
      <c r="G3108">
        <v>2.1999999999999999E-2</v>
      </c>
      <c r="H3108">
        <v>1</v>
      </c>
      <c r="J3108" t="s">
        <v>38</v>
      </c>
      <c r="K3108" t="s">
        <v>371</v>
      </c>
      <c r="L3108" t="s">
        <v>402</v>
      </c>
      <c r="M3108" t="s">
        <v>9097</v>
      </c>
      <c r="N3108" t="s">
        <v>9125</v>
      </c>
      <c r="O3108">
        <v>0</v>
      </c>
      <c r="P3108">
        <v>0</v>
      </c>
      <c r="Q3108">
        <v>1</v>
      </c>
    </row>
    <row r="3109" spans="1:17" x14ac:dyDescent="0.2">
      <c r="A3109" t="s">
        <v>498</v>
      </c>
      <c r="B3109" t="s">
        <v>134</v>
      </c>
      <c r="C3109" t="s">
        <v>497</v>
      </c>
      <c r="D3109" t="s">
        <v>54</v>
      </c>
      <c r="E3109" t="s">
        <v>2796</v>
      </c>
      <c r="F3109">
        <v>2.1999999999999999E-2</v>
      </c>
      <c r="G3109">
        <v>2.1999999999999999E-2</v>
      </c>
      <c r="H3109">
        <v>1</v>
      </c>
      <c r="J3109" t="s">
        <v>38</v>
      </c>
      <c r="K3109" t="s">
        <v>371</v>
      </c>
      <c r="L3109" t="s">
        <v>402</v>
      </c>
      <c r="M3109" t="s">
        <v>9097</v>
      </c>
      <c r="N3109" t="s">
        <v>9121</v>
      </c>
      <c r="O3109">
        <v>0</v>
      </c>
      <c r="P3109">
        <v>0</v>
      </c>
      <c r="Q3109">
        <v>1</v>
      </c>
    </row>
    <row r="3110" spans="1:17" x14ac:dyDescent="0.2">
      <c r="A3110" t="s">
        <v>498</v>
      </c>
      <c r="B3110" t="s">
        <v>134</v>
      </c>
      <c r="C3110" t="s">
        <v>497</v>
      </c>
      <c r="D3110" t="s">
        <v>54</v>
      </c>
      <c r="E3110" t="s">
        <v>2797</v>
      </c>
      <c r="F3110">
        <v>2.1999999999999999E-2</v>
      </c>
      <c r="G3110">
        <v>2.1999999999999999E-2</v>
      </c>
      <c r="H3110">
        <v>1</v>
      </c>
      <c r="J3110" t="s">
        <v>38</v>
      </c>
      <c r="K3110" t="s">
        <v>371</v>
      </c>
      <c r="L3110" t="s">
        <v>402</v>
      </c>
      <c r="M3110" t="s">
        <v>9097</v>
      </c>
      <c r="N3110" t="s">
        <v>9122</v>
      </c>
      <c r="O3110">
        <v>0</v>
      </c>
      <c r="P3110">
        <v>0</v>
      </c>
      <c r="Q3110">
        <v>1</v>
      </c>
    </row>
    <row r="3111" spans="1:17" x14ac:dyDescent="0.2">
      <c r="A3111" t="s">
        <v>498</v>
      </c>
      <c r="B3111" t="s">
        <v>134</v>
      </c>
      <c r="C3111" t="s">
        <v>497</v>
      </c>
      <c r="D3111" t="s">
        <v>54</v>
      </c>
      <c r="E3111" t="s">
        <v>2798</v>
      </c>
      <c r="F3111">
        <v>2.1999999999999999E-2</v>
      </c>
      <c r="G3111">
        <v>2.1999999999999999E-2</v>
      </c>
      <c r="H3111">
        <v>1</v>
      </c>
      <c r="J3111" t="s">
        <v>38</v>
      </c>
      <c r="K3111" t="s">
        <v>371</v>
      </c>
      <c r="L3111" t="s">
        <v>402</v>
      </c>
      <c r="M3111" t="s">
        <v>9097</v>
      </c>
      <c r="N3111" t="s">
        <v>9105</v>
      </c>
      <c r="O3111">
        <v>1E-3</v>
      </c>
      <c r="P3111">
        <v>1E-3</v>
      </c>
      <c r="Q3111">
        <v>1</v>
      </c>
    </row>
    <row r="3112" spans="1:17" x14ac:dyDescent="0.2">
      <c r="A3112" t="s">
        <v>498</v>
      </c>
      <c r="B3112" t="s">
        <v>134</v>
      </c>
      <c r="C3112" t="s">
        <v>497</v>
      </c>
      <c r="D3112" t="s">
        <v>54</v>
      </c>
      <c r="E3112" t="s">
        <v>2799</v>
      </c>
      <c r="F3112">
        <v>2.1999999999999999E-2</v>
      </c>
      <c r="G3112">
        <v>2.1999999999999999E-2</v>
      </c>
      <c r="H3112">
        <v>1</v>
      </c>
      <c r="J3112" t="s">
        <v>38</v>
      </c>
      <c r="K3112" t="s">
        <v>371</v>
      </c>
      <c r="L3112" t="s">
        <v>402</v>
      </c>
      <c r="M3112" t="s">
        <v>9097</v>
      </c>
      <c r="N3112" t="s">
        <v>9106</v>
      </c>
      <c r="O3112">
        <v>0</v>
      </c>
      <c r="P3112">
        <v>0</v>
      </c>
      <c r="Q3112">
        <v>1</v>
      </c>
    </row>
    <row r="3113" spans="1:17" x14ac:dyDescent="0.2">
      <c r="A3113" t="s">
        <v>498</v>
      </c>
      <c r="B3113" t="s">
        <v>134</v>
      </c>
      <c r="C3113" t="s">
        <v>497</v>
      </c>
      <c r="D3113" t="s">
        <v>54</v>
      </c>
      <c r="E3113" t="s">
        <v>2800</v>
      </c>
      <c r="F3113">
        <v>0.02</v>
      </c>
      <c r="G3113">
        <v>0.02</v>
      </c>
      <c r="H3113">
        <v>1</v>
      </c>
      <c r="J3113" t="s">
        <v>38</v>
      </c>
      <c r="K3113" t="s">
        <v>371</v>
      </c>
      <c r="L3113" t="s">
        <v>402</v>
      </c>
      <c r="M3113" t="s">
        <v>9097</v>
      </c>
      <c r="N3113" t="s">
        <v>9107</v>
      </c>
      <c r="O3113">
        <v>0</v>
      </c>
      <c r="P3113">
        <v>0</v>
      </c>
      <c r="Q3113">
        <v>1</v>
      </c>
    </row>
    <row r="3114" spans="1:17" x14ac:dyDescent="0.2">
      <c r="A3114" t="s">
        <v>498</v>
      </c>
      <c r="B3114" t="s">
        <v>134</v>
      </c>
      <c r="C3114" t="s">
        <v>497</v>
      </c>
      <c r="D3114" t="s">
        <v>54</v>
      </c>
      <c r="E3114" t="s">
        <v>2801</v>
      </c>
      <c r="F3114">
        <v>1.9E-2</v>
      </c>
      <c r="G3114">
        <v>1.9E-2</v>
      </c>
      <c r="H3114">
        <v>1</v>
      </c>
      <c r="J3114" t="s">
        <v>38</v>
      </c>
      <c r="K3114" t="s">
        <v>371</v>
      </c>
      <c r="L3114" t="s">
        <v>402</v>
      </c>
      <c r="M3114" t="s">
        <v>9097</v>
      </c>
      <c r="N3114" t="s">
        <v>9108</v>
      </c>
      <c r="O3114">
        <v>0</v>
      </c>
      <c r="P3114">
        <v>0</v>
      </c>
      <c r="Q3114">
        <v>1</v>
      </c>
    </row>
    <row r="3115" spans="1:17" x14ac:dyDescent="0.2">
      <c r="A3115" t="s">
        <v>498</v>
      </c>
      <c r="B3115" t="s">
        <v>134</v>
      </c>
      <c r="C3115" t="s">
        <v>497</v>
      </c>
      <c r="D3115" t="s">
        <v>54</v>
      </c>
      <c r="E3115" t="s">
        <v>2802</v>
      </c>
      <c r="F3115">
        <v>1.7999999999999999E-2</v>
      </c>
      <c r="G3115">
        <v>1.7999999999999999E-2</v>
      </c>
      <c r="H3115">
        <v>1</v>
      </c>
      <c r="J3115" t="s">
        <v>38</v>
      </c>
      <c r="K3115" t="s">
        <v>371</v>
      </c>
      <c r="L3115" t="s">
        <v>402</v>
      </c>
      <c r="M3115" t="s">
        <v>9097</v>
      </c>
      <c r="N3115" t="s">
        <v>9109</v>
      </c>
      <c r="O3115">
        <v>0</v>
      </c>
      <c r="P3115">
        <v>0</v>
      </c>
      <c r="Q3115">
        <v>1</v>
      </c>
    </row>
    <row r="3116" spans="1:17" x14ac:dyDescent="0.2">
      <c r="A3116" t="s">
        <v>498</v>
      </c>
      <c r="B3116" t="s">
        <v>134</v>
      </c>
      <c r="C3116" t="s">
        <v>497</v>
      </c>
      <c r="D3116" t="s">
        <v>54</v>
      </c>
      <c r="E3116" t="s">
        <v>2803</v>
      </c>
      <c r="F3116">
        <v>1.7999999999999999E-2</v>
      </c>
      <c r="G3116">
        <v>1.7999999999999999E-2</v>
      </c>
      <c r="H3116">
        <v>1</v>
      </c>
      <c r="J3116" t="s">
        <v>38</v>
      </c>
      <c r="K3116" t="s">
        <v>371</v>
      </c>
      <c r="L3116" t="s">
        <v>402</v>
      </c>
      <c r="M3116" t="s">
        <v>9097</v>
      </c>
      <c r="N3116" t="s">
        <v>9123</v>
      </c>
      <c r="O3116">
        <v>0</v>
      </c>
      <c r="P3116">
        <v>0</v>
      </c>
      <c r="Q3116">
        <v>1</v>
      </c>
    </row>
    <row r="3117" spans="1:17" x14ac:dyDescent="0.2">
      <c r="A3117" t="s">
        <v>498</v>
      </c>
      <c r="B3117" t="s">
        <v>134</v>
      </c>
      <c r="C3117" t="s">
        <v>497</v>
      </c>
      <c r="D3117" t="s">
        <v>54</v>
      </c>
      <c r="E3117" t="s">
        <v>2804</v>
      </c>
      <c r="F3117">
        <v>1.7999999999999999E-2</v>
      </c>
      <c r="G3117">
        <v>1.7999999999999999E-2</v>
      </c>
      <c r="H3117">
        <v>1</v>
      </c>
      <c r="J3117" t="s">
        <v>38</v>
      </c>
      <c r="K3117" t="s">
        <v>371</v>
      </c>
      <c r="L3117" t="s">
        <v>402</v>
      </c>
      <c r="M3117" t="s">
        <v>9097</v>
      </c>
      <c r="N3117" t="s">
        <v>9110</v>
      </c>
      <c r="O3117">
        <v>0</v>
      </c>
      <c r="P3117">
        <v>0</v>
      </c>
      <c r="Q3117">
        <v>1</v>
      </c>
    </row>
    <row r="3118" spans="1:17" x14ac:dyDescent="0.2">
      <c r="A3118" t="s">
        <v>498</v>
      </c>
      <c r="B3118" t="s">
        <v>134</v>
      </c>
      <c r="C3118" t="s">
        <v>497</v>
      </c>
      <c r="D3118" t="s">
        <v>54</v>
      </c>
      <c r="E3118" t="s">
        <v>2805</v>
      </c>
      <c r="F3118">
        <v>1.7999999999999999E-2</v>
      </c>
      <c r="G3118">
        <v>1.7999999999999999E-2</v>
      </c>
      <c r="H3118">
        <v>1</v>
      </c>
      <c r="J3118" t="s">
        <v>38</v>
      </c>
      <c r="K3118" t="s">
        <v>371</v>
      </c>
      <c r="L3118" t="s">
        <v>402</v>
      </c>
      <c r="M3118" t="s">
        <v>9097</v>
      </c>
      <c r="N3118" t="s">
        <v>9111</v>
      </c>
      <c r="O3118">
        <v>0</v>
      </c>
      <c r="P3118">
        <v>0</v>
      </c>
      <c r="Q3118">
        <v>1</v>
      </c>
    </row>
    <row r="3119" spans="1:17" x14ac:dyDescent="0.2">
      <c r="A3119" t="s">
        <v>498</v>
      </c>
      <c r="B3119" t="s">
        <v>134</v>
      </c>
      <c r="C3119" t="s">
        <v>497</v>
      </c>
      <c r="D3119" t="s">
        <v>54</v>
      </c>
      <c r="E3119" t="s">
        <v>2806</v>
      </c>
      <c r="F3119">
        <v>1.7000000000000001E-2</v>
      </c>
      <c r="G3119">
        <v>1.7000000000000001E-2</v>
      </c>
      <c r="H3119">
        <v>1</v>
      </c>
      <c r="J3119" t="s">
        <v>38</v>
      </c>
      <c r="K3119" t="s">
        <v>371</v>
      </c>
      <c r="L3119" t="s">
        <v>402</v>
      </c>
      <c r="M3119" t="s">
        <v>9097</v>
      </c>
      <c r="N3119" t="s">
        <v>9112</v>
      </c>
      <c r="O3119">
        <v>0</v>
      </c>
      <c r="P3119">
        <v>0</v>
      </c>
      <c r="Q3119">
        <v>1</v>
      </c>
    </row>
    <row r="3120" spans="1:17" x14ac:dyDescent="0.2">
      <c r="A3120" t="s">
        <v>498</v>
      </c>
      <c r="B3120" t="s">
        <v>134</v>
      </c>
      <c r="C3120" t="s">
        <v>497</v>
      </c>
      <c r="D3120" t="s">
        <v>54</v>
      </c>
      <c r="E3120" t="s">
        <v>2807</v>
      </c>
      <c r="F3120">
        <v>1.7000000000000001E-2</v>
      </c>
      <c r="G3120">
        <v>1.7000000000000001E-2</v>
      </c>
      <c r="H3120">
        <v>1</v>
      </c>
      <c r="J3120" t="s">
        <v>38</v>
      </c>
      <c r="K3120" t="s">
        <v>371</v>
      </c>
      <c r="L3120" t="s">
        <v>402</v>
      </c>
      <c r="M3120" t="s">
        <v>9097</v>
      </c>
      <c r="N3120" t="s">
        <v>9113</v>
      </c>
      <c r="O3120">
        <v>0</v>
      </c>
      <c r="P3120">
        <v>0</v>
      </c>
      <c r="Q3120">
        <v>1</v>
      </c>
    </row>
    <row r="3121" spans="1:17" x14ac:dyDescent="0.2">
      <c r="A3121" t="s">
        <v>498</v>
      </c>
      <c r="B3121" t="s">
        <v>134</v>
      </c>
      <c r="C3121" t="s">
        <v>497</v>
      </c>
      <c r="D3121" t="s">
        <v>54</v>
      </c>
      <c r="E3121" t="s">
        <v>2808</v>
      </c>
      <c r="F3121">
        <v>1.7000000000000001E-2</v>
      </c>
      <c r="G3121">
        <v>1.7000000000000001E-2</v>
      </c>
      <c r="H3121">
        <v>1</v>
      </c>
      <c r="J3121" t="s">
        <v>38</v>
      </c>
      <c r="K3121" t="s">
        <v>371</v>
      </c>
      <c r="L3121" t="s">
        <v>402</v>
      </c>
      <c r="M3121" t="s">
        <v>9097</v>
      </c>
      <c r="N3121" t="s">
        <v>9114</v>
      </c>
      <c r="O3121">
        <v>0</v>
      </c>
      <c r="P3121">
        <v>0</v>
      </c>
      <c r="Q3121">
        <v>1</v>
      </c>
    </row>
    <row r="3122" spans="1:17" x14ac:dyDescent="0.2">
      <c r="A3122" t="s">
        <v>498</v>
      </c>
      <c r="B3122" t="s">
        <v>134</v>
      </c>
      <c r="C3122" t="s">
        <v>497</v>
      </c>
      <c r="D3122" t="s">
        <v>54</v>
      </c>
      <c r="E3122" t="s">
        <v>2809</v>
      </c>
      <c r="F3122">
        <v>1.7000000000000001E-2</v>
      </c>
      <c r="G3122">
        <v>1.7000000000000001E-2</v>
      </c>
      <c r="H3122">
        <v>1</v>
      </c>
      <c r="J3122" t="s">
        <v>38</v>
      </c>
      <c r="K3122" t="s">
        <v>371</v>
      </c>
      <c r="L3122" t="s">
        <v>402</v>
      </c>
      <c r="M3122" t="s">
        <v>9097</v>
      </c>
      <c r="N3122" t="s">
        <v>9126</v>
      </c>
      <c r="O3122">
        <v>0</v>
      </c>
      <c r="P3122">
        <v>0</v>
      </c>
      <c r="Q3122">
        <v>1</v>
      </c>
    </row>
    <row r="3123" spans="1:17" x14ac:dyDescent="0.2">
      <c r="A3123" t="s">
        <v>498</v>
      </c>
      <c r="B3123" t="s">
        <v>134</v>
      </c>
      <c r="C3123" t="s">
        <v>497</v>
      </c>
      <c r="D3123" t="s">
        <v>54</v>
      </c>
      <c r="E3123" t="s">
        <v>2810</v>
      </c>
      <c r="F3123">
        <v>1.7999999999999999E-2</v>
      </c>
      <c r="G3123">
        <v>1.7999999999999999E-2</v>
      </c>
      <c r="H3123">
        <v>1</v>
      </c>
      <c r="J3123" t="s">
        <v>38</v>
      </c>
      <c r="K3123" t="s">
        <v>371</v>
      </c>
      <c r="L3123" t="s">
        <v>402</v>
      </c>
      <c r="M3123" t="s">
        <v>9097</v>
      </c>
      <c r="N3123" t="s">
        <v>9115</v>
      </c>
      <c r="O3123">
        <v>0</v>
      </c>
      <c r="P3123">
        <v>0</v>
      </c>
      <c r="Q3123">
        <v>1</v>
      </c>
    </row>
    <row r="3124" spans="1:17" x14ac:dyDescent="0.2">
      <c r="A3124" t="s">
        <v>498</v>
      </c>
      <c r="B3124" t="s">
        <v>134</v>
      </c>
      <c r="C3124" t="s">
        <v>497</v>
      </c>
      <c r="D3124" t="s">
        <v>54</v>
      </c>
      <c r="E3124" t="s">
        <v>2811</v>
      </c>
      <c r="F3124">
        <v>1.7999999999999999E-2</v>
      </c>
      <c r="G3124">
        <v>1.7999999999999999E-2</v>
      </c>
      <c r="H3124">
        <v>1</v>
      </c>
      <c r="J3124" t="s">
        <v>38</v>
      </c>
      <c r="K3124" t="s">
        <v>371</v>
      </c>
      <c r="L3124" t="s">
        <v>402</v>
      </c>
      <c r="M3124" t="s">
        <v>9097</v>
      </c>
      <c r="N3124" t="s">
        <v>9116</v>
      </c>
      <c r="O3124">
        <v>0</v>
      </c>
      <c r="P3124">
        <v>0</v>
      </c>
      <c r="Q3124">
        <v>1</v>
      </c>
    </row>
    <row r="3125" spans="1:17" x14ac:dyDescent="0.2">
      <c r="A3125" t="s">
        <v>498</v>
      </c>
      <c r="B3125" t="s">
        <v>134</v>
      </c>
      <c r="C3125" t="s">
        <v>497</v>
      </c>
      <c r="D3125" t="s">
        <v>54</v>
      </c>
      <c r="E3125" t="s">
        <v>2812</v>
      </c>
      <c r="F3125">
        <v>1.9E-2</v>
      </c>
      <c r="G3125">
        <v>1.9E-2</v>
      </c>
      <c r="H3125">
        <v>1</v>
      </c>
      <c r="J3125" t="s">
        <v>38</v>
      </c>
      <c r="K3125" t="s">
        <v>371</v>
      </c>
      <c r="L3125" t="s">
        <v>402</v>
      </c>
      <c r="M3125" t="s">
        <v>9097</v>
      </c>
      <c r="N3125" t="s">
        <v>9117</v>
      </c>
      <c r="O3125">
        <v>0</v>
      </c>
      <c r="P3125">
        <v>0</v>
      </c>
      <c r="Q3125">
        <v>1</v>
      </c>
    </row>
    <row r="3126" spans="1:17" x14ac:dyDescent="0.2">
      <c r="A3126" t="s">
        <v>498</v>
      </c>
      <c r="B3126" t="s">
        <v>134</v>
      </c>
      <c r="C3126" t="s">
        <v>497</v>
      </c>
      <c r="D3126" t="s">
        <v>54</v>
      </c>
      <c r="E3126" t="s">
        <v>2813</v>
      </c>
      <c r="F3126">
        <v>0.02</v>
      </c>
      <c r="G3126">
        <v>0.02</v>
      </c>
      <c r="H3126">
        <v>1</v>
      </c>
      <c r="J3126" t="s">
        <v>38</v>
      </c>
      <c r="K3126" t="s">
        <v>371</v>
      </c>
      <c r="L3126" t="s">
        <v>402</v>
      </c>
      <c r="M3126" t="s">
        <v>9097</v>
      </c>
      <c r="N3126" t="s">
        <v>9118</v>
      </c>
      <c r="O3126">
        <v>0</v>
      </c>
      <c r="P3126">
        <v>0</v>
      </c>
      <c r="Q3126">
        <v>1</v>
      </c>
    </row>
    <row r="3127" spans="1:17" x14ac:dyDescent="0.2">
      <c r="A3127" t="s">
        <v>498</v>
      </c>
      <c r="B3127" t="s">
        <v>134</v>
      </c>
      <c r="C3127" t="s">
        <v>497</v>
      </c>
      <c r="D3127" t="s">
        <v>54</v>
      </c>
      <c r="E3127" t="s">
        <v>2814</v>
      </c>
      <c r="F3127">
        <v>0.02</v>
      </c>
      <c r="G3127">
        <v>0.02</v>
      </c>
      <c r="H3127">
        <v>1</v>
      </c>
      <c r="J3127" t="s">
        <v>38</v>
      </c>
      <c r="K3127" t="s">
        <v>371</v>
      </c>
      <c r="L3127" t="s">
        <v>402</v>
      </c>
      <c r="M3127" t="s">
        <v>9097</v>
      </c>
      <c r="N3127" t="s">
        <v>8982</v>
      </c>
      <c r="O3127">
        <v>0</v>
      </c>
      <c r="P3127">
        <v>0</v>
      </c>
      <c r="Q3127">
        <v>1</v>
      </c>
    </row>
    <row r="3128" spans="1:17" x14ac:dyDescent="0.2">
      <c r="A3128" t="s">
        <v>498</v>
      </c>
      <c r="B3128" t="s">
        <v>134</v>
      </c>
      <c r="C3128" t="s">
        <v>497</v>
      </c>
      <c r="D3128" t="s">
        <v>54</v>
      </c>
      <c r="E3128" t="s">
        <v>2815</v>
      </c>
      <c r="F3128">
        <v>1.9E-2</v>
      </c>
      <c r="G3128">
        <v>1.9E-2</v>
      </c>
      <c r="H3128">
        <v>1</v>
      </c>
      <c r="J3128" t="s">
        <v>38</v>
      </c>
      <c r="K3128" t="s">
        <v>371</v>
      </c>
      <c r="L3128" t="s">
        <v>402</v>
      </c>
      <c r="M3128" t="s">
        <v>9097</v>
      </c>
      <c r="N3128" t="s">
        <v>8987</v>
      </c>
      <c r="O3128">
        <v>0</v>
      </c>
      <c r="P3128">
        <v>0</v>
      </c>
      <c r="Q3128">
        <v>1</v>
      </c>
    </row>
    <row r="3129" spans="1:17" x14ac:dyDescent="0.2">
      <c r="A3129" t="s">
        <v>498</v>
      </c>
      <c r="B3129" t="s">
        <v>134</v>
      </c>
      <c r="C3129" t="s">
        <v>497</v>
      </c>
      <c r="D3129" t="s">
        <v>54</v>
      </c>
      <c r="E3129" t="s">
        <v>2816</v>
      </c>
      <c r="F3129">
        <v>0.02</v>
      </c>
      <c r="G3129">
        <v>0.02</v>
      </c>
      <c r="H3129">
        <v>1</v>
      </c>
      <c r="J3129" t="s">
        <v>38</v>
      </c>
      <c r="K3129" t="s">
        <v>371</v>
      </c>
      <c r="L3129" t="s">
        <v>402</v>
      </c>
      <c r="M3129" t="s">
        <v>9097</v>
      </c>
      <c r="N3129" t="s">
        <v>8988</v>
      </c>
      <c r="O3129">
        <v>0</v>
      </c>
      <c r="P3129">
        <v>0</v>
      </c>
      <c r="Q3129">
        <v>1</v>
      </c>
    </row>
    <row r="3130" spans="1:17" x14ac:dyDescent="0.2">
      <c r="A3130" t="s">
        <v>498</v>
      </c>
      <c r="B3130" t="s">
        <v>134</v>
      </c>
      <c r="C3130" t="s">
        <v>497</v>
      </c>
      <c r="D3130" t="s">
        <v>54</v>
      </c>
      <c r="E3130" t="s">
        <v>2817</v>
      </c>
      <c r="F3130">
        <v>0.02</v>
      </c>
      <c r="G3130">
        <v>0.02</v>
      </c>
      <c r="H3130">
        <v>1</v>
      </c>
      <c r="J3130" t="s">
        <v>38</v>
      </c>
      <c r="K3130" t="s">
        <v>371</v>
      </c>
      <c r="L3130" t="s">
        <v>402</v>
      </c>
      <c r="M3130" t="s">
        <v>9097</v>
      </c>
      <c r="N3130" t="s">
        <v>8989</v>
      </c>
      <c r="O3130">
        <v>0</v>
      </c>
      <c r="P3130">
        <v>0</v>
      </c>
      <c r="Q3130">
        <v>1</v>
      </c>
    </row>
    <row r="3131" spans="1:17" x14ac:dyDescent="0.2">
      <c r="A3131" t="s">
        <v>498</v>
      </c>
      <c r="B3131" t="s">
        <v>134</v>
      </c>
      <c r="C3131" t="s">
        <v>497</v>
      </c>
      <c r="D3131" t="s">
        <v>54</v>
      </c>
      <c r="E3131" t="s">
        <v>2818</v>
      </c>
      <c r="F3131">
        <v>2.1000000000000001E-2</v>
      </c>
      <c r="G3131">
        <v>2.1000000000000001E-2</v>
      </c>
      <c r="H3131">
        <v>1</v>
      </c>
      <c r="J3131" t="s">
        <v>38</v>
      </c>
      <c r="K3131" t="s">
        <v>371</v>
      </c>
      <c r="L3131" t="s">
        <v>402</v>
      </c>
      <c r="M3131" t="s">
        <v>9097</v>
      </c>
      <c r="N3131" t="s">
        <v>9127</v>
      </c>
      <c r="O3131">
        <v>0</v>
      </c>
      <c r="P3131">
        <v>0</v>
      </c>
      <c r="Q3131">
        <v>1</v>
      </c>
    </row>
    <row r="3132" spans="1:17" x14ac:dyDescent="0.2">
      <c r="A3132" t="s">
        <v>498</v>
      </c>
      <c r="B3132" t="s">
        <v>134</v>
      </c>
      <c r="C3132" t="s">
        <v>497</v>
      </c>
      <c r="D3132" t="s">
        <v>54</v>
      </c>
      <c r="E3132" t="s">
        <v>2819</v>
      </c>
      <c r="F3132">
        <v>0.02</v>
      </c>
      <c r="G3132">
        <v>0.02</v>
      </c>
      <c r="H3132">
        <v>1</v>
      </c>
      <c r="J3132" t="s">
        <v>38</v>
      </c>
      <c r="K3132" t="s">
        <v>371</v>
      </c>
      <c r="L3132" t="s">
        <v>402</v>
      </c>
      <c r="M3132" t="s">
        <v>9097</v>
      </c>
      <c r="N3132" t="s">
        <v>9128</v>
      </c>
      <c r="O3132">
        <v>0</v>
      </c>
      <c r="P3132">
        <v>0</v>
      </c>
      <c r="Q3132">
        <v>1</v>
      </c>
    </row>
    <row r="3133" spans="1:17" x14ac:dyDescent="0.2">
      <c r="A3133" t="s">
        <v>498</v>
      </c>
      <c r="B3133" t="s">
        <v>134</v>
      </c>
      <c r="C3133" t="s">
        <v>497</v>
      </c>
      <c r="D3133" t="s">
        <v>54</v>
      </c>
      <c r="E3133" t="s">
        <v>2820</v>
      </c>
      <c r="F3133">
        <v>1.7999999999999999E-2</v>
      </c>
      <c r="G3133">
        <v>1.7999999999999999E-2</v>
      </c>
      <c r="H3133">
        <v>1</v>
      </c>
      <c r="J3133" t="s">
        <v>38</v>
      </c>
      <c r="K3133" t="s">
        <v>371</v>
      </c>
      <c r="L3133" t="s">
        <v>402</v>
      </c>
      <c r="M3133" t="s">
        <v>9097</v>
      </c>
      <c r="N3133" t="s">
        <v>9129</v>
      </c>
      <c r="O3133">
        <v>0</v>
      </c>
      <c r="P3133">
        <v>0</v>
      </c>
      <c r="Q3133">
        <v>1</v>
      </c>
    </row>
    <row r="3134" spans="1:17" x14ac:dyDescent="0.2">
      <c r="A3134" t="s">
        <v>498</v>
      </c>
      <c r="B3134" t="s">
        <v>134</v>
      </c>
      <c r="C3134" t="s">
        <v>497</v>
      </c>
      <c r="D3134" t="s">
        <v>54</v>
      </c>
      <c r="E3134" t="s">
        <v>2821</v>
      </c>
      <c r="F3134">
        <v>0.02</v>
      </c>
      <c r="G3134">
        <v>0.02</v>
      </c>
      <c r="H3134">
        <v>1</v>
      </c>
      <c r="J3134" t="s">
        <v>38</v>
      </c>
      <c r="K3134" t="s">
        <v>371</v>
      </c>
      <c r="L3134" t="s">
        <v>402</v>
      </c>
      <c r="M3134" t="s">
        <v>9097</v>
      </c>
      <c r="N3134" t="s">
        <v>9130</v>
      </c>
      <c r="O3134">
        <v>0</v>
      </c>
      <c r="P3134">
        <v>0</v>
      </c>
      <c r="Q3134">
        <v>1</v>
      </c>
    </row>
    <row r="3135" spans="1:17" x14ac:dyDescent="0.2">
      <c r="A3135" t="s">
        <v>498</v>
      </c>
      <c r="B3135" t="s">
        <v>134</v>
      </c>
      <c r="C3135" t="s">
        <v>497</v>
      </c>
      <c r="D3135" t="s">
        <v>54</v>
      </c>
      <c r="E3135" t="s">
        <v>2822</v>
      </c>
      <c r="F3135">
        <v>0.02</v>
      </c>
      <c r="G3135">
        <v>0.02</v>
      </c>
      <c r="H3135">
        <v>1</v>
      </c>
      <c r="J3135" t="s">
        <v>38</v>
      </c>
      <c r="K3135" t="s">
        <v>371</v>
      </c>
      <c r="L3135" t="s">
        <v>402</v>
      </c>
      <c r="M3135" t="s">
        <v>9097</v>
      </c>
      <c r="N3135" t="s">
        <v>9131</v>
      </c>
      <c r="O3135">
        <v>0</v>
      </c>
      <c r="P3135">
        <v>0</v>
      </c>
      <c r="Q3135">
        <v>1</v>
      </c>
    </row>
    <row r="3136" spans="1:17" x14ac:dyDescent="0.2">
      <c r="A3136" t="s">
        <v>498</v>
      </c>
      <c r="B3136" t="s">
        <v>134</v>
      </c>
      <c r="C3136" t="s">
        <v>497</v>
      </c>
      <c r="D3136" t="s">
        <v>54</v>
      </c>
      <c r="E3136" t="s">
        <v>2823</v>
      </c>
      <c r="F3136">
        <v>1.9E-2</v>
      </c>
      <c r="G3136">
        <v>1.9E-2</v>
      </c>
      <c r="H3136">
        <v>1</v>
      </c>
      <c r="J3136" t="s">
        <v>38</v>
      </c>
      <c r="K3136" t="s">
        <v>371</v>
      </c>
      <c r="L3136" t="s">
        <v>402</v>
      </c>
      <c r="M3136" t="s">
        <v>9097</v>
      </c>
      <c r="N3136" t="s">
        <v>9133</v>
      </c>
      <c r="O3136">
        <v>0</v>
      </c>
      <c r="P3136">
        <v>0</v>
      </c>
      <c r="Q3136">
        <v>1</v>
      </c>
    </row>
    <row r="3137" spans="1:17" x14ac:dyDescent="0.2">
      <c r="A3137" t="s">
        <v>498</v>
      </c>
      <c r="B3137" t="s">
        <v>134</v>
      </c>
      <c r="C3137" t="s">
        <v>497</v>
      </c>
      <c r="D3137" t="s">
        <v>54</v>
      </c>
      <c r="E3137" t="s">
        <v>2824</v>
      </c>
      <c r="F3137">
        <v>1.9E-2</v>
      </c>
      <c r="G3137">
        <v>1.9E-2</v>
      </c>
      <c r="H3137">
        <v>1</v>
      </c>
      <c r="J3137" t="s">
        <v>38</v>
      </c>
      <c r="K3137" t="s">
        <v>371</v>
      </c>
      <c r="L3137" t="s">
        <v>402</v>
      </c>
      <c r="M3137" t="s">
        <v>9097</v>
      </c>
      <c r="N3137" t="s">
        <v>9134</v>
      </c>
      <c r="O3137">
        <v>0</v>
      </c>
      <c r="P3137">
        <v>0</v>
      </c>
      <c r="Q3137">
        <v>1</v>
      </c>
    </row>
    <row r="3138" spans="1:17" x14ac:dyDescent="0.2">
      <c r="A3138" t="s">
        <v>498</v>
      </c>
      <c r="B3138" t="s">
        <v>134</v>
      </c>
      <c r="C3138" t="s">
        <v>497</v>
      </c>
      <c r="D3138" t="s">
        <v>54</v>
      </c>
      <c r="E3138" t="s">
        <v>2825</v>
      </c>
      <c r="F3138">
        <v>1.9E-2</v>
      </c>
      <c r="G3138">
        <v>1.9E-2</v>
      </c>
      <c r="H3138">
        <v>1</v>
      </c>
      <c r="J3138" t="s">
        <v>38</v>
      </c>
      <c r="K3138" t="s">
        <v>371</v>
      </c>
      <c r="L3138" t="s">
        <v>402</v>
      </c>
      <c r="M3138" t="s">
        <v>9097</v>
      </c>
      <c r="N3138" t="s">
        <v>501</v>
      </c>
      <c r="O3138">
        <v>0</v>
      </c>
      <c r="P3138">
        <v>0</v>
      </c>
      <c r="Q3138">
        <v>1</v>
      </c>
    </row>
    <row r="3139" spans="1:17" x14ac:dyDescent="0.2">
      <c r="A3139" t="s">
        <v>498</v>
      </c>
      <c r="B3139" t="s">
        <v>134</v>
      </c>
      <c r="C3139" t="s">
        <v>497</v>
      </c>
      <c r="D3139" t="s">
        <v>54</v>
      </c>
      <c r="E3139" t="s">
        <v>2826</v>
      </c>
      <c r="F3139">
        <v>1.9E-2</v>
      </c>
      <c r="G3139">
        <v>1.7999999999999999E-2</v>
      </c>
      <c r="H3139">
        <v>1</v>
      </c>
      <c r="J3139" t="s">
        <v>38</v>
      </c>
      <c r="K3139" t="s">
        <v>371</v>
      </c>
      <c r="L3139" t="s">
        <v>401</v>
      </c>
      <c r="M3139" t="s">
        <v>9098</v>
      </c>
      <c r="N3139" t="s">
        <v>8249</v>
      </c>
      <c r="O3139">
        <v>0</v>
      </c>
      <c r="P3139">
        <v>0</v>
      </c>
      <c r="Q3139">
        <v>1</v>
      </c>
    </row>
    <row r="3140" spans="1:17" x14ac:dyDescent="0.2">
      <c r="A3140" t="s">
        <v>498</v>
      </c>
      <c r="B3140" t="s">
        <v>134</v>
      </c>
      <c r="C3140" t="s">
        <v>497</v>
      </c>
      <c r="D3140" t="s">
        <v>54</v>
      </c>
      <c r="E3140" t="s">
        <v>2827</v>
      </c>
      <c r="F3140">
        <v>1.7999999999999999E-2</v>
      </c>
      <c r="G3140">
        <v>1.7999999999999999E-2</v>
      </c>
      <c r="H3140">
        <v>1</v>
      </c>
      <c r="J3140" t="s">
        <v>38</v>
      </c>
      <c r="K3140" t="s">
        <v>371</v>
      </c>
      <c r="L3140" t="s">
        <v>401</v>
      </c>
      <c r="M3140" t="s">
        <v>9098</v>
      </c>
      <c r="N3140" t="s">
        <v>8983</v>
      </c>
      <c r="O3140">
        <v>0</v>
      </c>
      <c r="P3140">
        <v>0</v>
      </c>
      <c r="Q3140">
        <v>1</v>
      </c>
    </row>
    <row r="3141" spans="1:17" x14ac:dyDescent="0.2">
      <c r="A3141" t="s">
        <v>498</v>
      </c>
      <c r="B3141" t="s">
        <v>134</v>
      </c>
      <c r="C3141" t="s">
        <v>497</v>
      </c>
      <c r="D3141" t="s">
        <v>54</v>
      </c>
      <c r="E3141" t="s">
        <v>2828</v>
      </c>
      <c r="F3141">
        <v>1.7999999999999999E-2</v>
      </c>
      <c r="G3141">
        <v>1.7999999999999999E-2</v>
      </c>
      <c r="H3141">
        <v>1</v>
      </c>
      <c r="J3141" t="s">
        <v>38</v>
      </c>
      <c r="K3141" t="s">
        <v>371</v>
      </c>
      <c r="L3141" t="s">
        <v>401</v>
      </c>
      <c r="M3141" t="s">
        <v>9098</v>
      </c>
      <c r="N3141" t="s">
        <v>8250</v>
      </c>
      <c r="O3141">
        <v>0</v>
      </c>
      <c r="P3141">
        <v>0</v>
      </c>
      <c r="Q3141">
        <v>1</v>
      </c>
    </row>
    <row r="3142" spans="1:17" x14ac:dyDescent="0.2">
      <c r="A3142" t="s">
        <v>498</v>
      </c>
      <c r="B3142" t="s">
        <v>134</v>
      </c>
      <c r="C3142" t="s">
        <v>497</v>
      </c>
      <c r="D3142" t="s">
        <v>54</v>
      </c>
      <c r="E3142" t="s">
        <v>2829</v>
      </c>
      <c r="F3142">
        <v>1.7999999999999999E-2</v>
      </c>
      <c r="G3142">
        <v>1.7999999999999999E-2</v>
      </c>
      <c r="H3142">
        <v>1</v>
      </c>
      <c r="J3142" t="s">
        <v>38</v>
      </c>
      <c r="K3142" t="s">
        <v>371</v>
      </c>
      <c r="L3142" t="s">
        <v>401</v>
      </c>
      <c r="M3142" t="s">
        <v>9098</v>
      </c>
      <c r="N3142" t="s">
        <v>8251</v>
      </c>
      <c r="O3142">
        <v>0</v>
      </c>
      <c r="P3142">
        <v>0</v>
      </c>
      <c r="Q3142">
        <v>1</v>
      </c>
    </row>
    <row r="3143" spans="1:17" x14ac:dyDescent="0.2">
      <c r="A3143" t="s">
        <v>498</v>
      </c>
      <c r="B3143" t="s">
        <v>134</v>
      </c>
      <c r="C3143" t="s">
        <v>497</v>
      </c>
      <c r="D3143" t="s">
        <v>54</v>
      </c>
      <c r="E3143" t="s">
        <v>2830</v>
      </c>
      <c r="F3143">
        <v>1.2999999999999999E-2</v>
      </c>
      <c r="G3143">
        <v>1.2999999999999999E-2</v>
      </c>
      <c r="H3143">
        <v>1</v>
      </c>
      <c r="J3143" t="s">
        <v>38</v>
      </c>
      <c r="K3143" t="s">
        <v>371</v>
      </c>
      <c r="L3143" t="s">
        <v>401</v>
      </c>
      <c r="M3143" t="s">
        <v>9098</v>
      </c>
      <c r="N3143" t="s">
        <v>8252</v>
      </c>
      <c r="O3143">
        <v>0</v>
      </c>
      <c r="P3143">
        <v>0</v>
      </c>
      <c r="Q3143">
        <v>1</v>
      </c>
    </row>
    <row r="3144" spans="1:17" x14ac:dyDescent="0.2">
      <c r="A3144" t="s">
        <v>498</v>
      </c>
      <c r="B3144" t="s">
        <v>134</v>
      </c>
      <c r="C3144" t="s">
        <v>497</v>
      </c>
      <c r="D3144" t="s">
        <v>54</v>
      </c>
      <c r="E3144" t="s">
        <v>2831</v>
      </c>
      <c r="F3144">
        <v>1.2999999999999999E-2</v>
      </c>
      <c r="G3144">
        <v>1.2999999999999999E-2</v>
      </c>
      <c r="H3144">
        <v>1</v>
      </c>
      <c r="J3144" t="s">
        <v>38</v>
      </c>
      <c r="K3144" t="s">
        <v>371</v>
      </c>
      <c r="L3144" t="s">
        <v>401</v>
      </c>
      <c r="M3144" t="s">
        <v>9098</v>
      </c>
      <c r="N3144" t="s">
        <v>8253</v>
      </c>
      <c r="O3144">
        <v>0</v>
      </c>
      <c r="P3144">
        <v>0</v>
      </c>
      <c r="Q3144">
        <v>1</v>
      </c>
    </row>
    <row r="3145" spans="1:17" x14ac:dyDescent="0.2">
      <c r="A3145" t="s">
        <v>498</v>
      </c>
      <c r="B3145" t="s">
        <v>134</v>
      </c>
      <c r="C3145" t="s">
        <v>497</v>
      </c>
      <c r="D3145" t="s">
        <v>54</v>
      </c>
      <c r="E3145" t="s">
        <v>2832</v>
      </c>
      <c r="F3145">
        <v>1.7000000000000001E-2</v>
      </c>
      <c r="G3145">
        <v>1.7000000000000001E-2</v>
      </c>
      <c r="H3145">
        <v>1</v>
      </c>
      <c r="J3145" t="s">
        <v>38</v>
      </c>
      <c r="K3145" t="s">
        <v>371</v>
      </c>
      <c r="L3145" t="s">
        <v>401</v>
      </c>
      <c r="M3145" t="s">
        <v>9098</v>
      </c>
      <c r="N3145" t="s">
        <v>8382</v>
      </c>
      <c r="O3145">
        <v>0</v>
      </c>
      <c r="P3145">
        <v>0</v>
      </c>
      <c r="Q3145">
        <v>1</v>
      </c>
    </row>
    <row r="3146" spans="1:17" x14ac:dyDescent="0.2">
      <c r="A3146" t="s">
        <v>498</v>
      </c>
      <c r="B3146" t="s">
        <v>134</v>
      </c>
      <c r="C3146" t="s">
        <v>497</v>
      </c>
      <c r="D3146" t="s">
        <v>54</v>
      </c>
      <c r="E3146" t="s">
        <v>2833</v>
      </c>
      <c r="F3146">
        <v>1.7000000000000001E-2</v>
      </c>
      <c r="G3146">
        <v>1.7000000000000001E-2</v>
      </c>
      <c r="H3146">
        <v>1</v>
      </c>
      <c r="J3146" t="s">
        <v>38</v>
      </c>
      <c r="K3146" t="s">
        <v>371</v>
      </c>
      <c r="L3146" t="s">
        <v>401</v>
      </c>
      <c r="M3146" t="s">
        <v>9098</v>
      </c>
      <c r="N3146" t="s">
        <v>8370</v>
      </c>
      <c r="O3146">
        <v>0</v>
      </c>
      <c r="P3146">
        <v>0</v>
      </c>
      <c r="Q3146">
        <v>1</v>
      </c>
    </row>
    <row r="3147" spans="1:17" x14ac:dyDescent="0.2">
      <c r="A3147" t="s">
        <v>498</v>
      </c>
      <c r="B3147" t="s">
        <v>134</v>
      </c>
      <c r="C3147" t="s">
        <v>497</v>
      </c>
      <c r="D3147" t="s">
        <v>54</v>
      </c>
      <c r="E3147" t="s">
        <v>2834</v>
      </c>
      <c r="F3147">
        <v>1.7000000000000001E-2</v>
      </c>
      <c r="G3147">
        <v>1.7000000000000001E-2</v>
      </c>
      <c r="H3147">
        <v>1</v>
      </c>
      <c r="J3147" t="s">
        <v>38</v>
      </c>
      <c r="K3147" t="s">
        <v>371</v>
      </c>
      <c r="L3147" t="s">
        <v>401</v>
      </c>
      <c r="M3147" t="s">
        <v>9098</v>
      </c>
      <c r="N3147" t="s">
        <v>9099</v>
      </c>
      <c r="O3147">
        <v>0</v>
      </c>
      <c r="P3147">
        <v>0</v>
      </c>
      <c r="Q3147">
        <v>1</v>
      </c>
    </row>
    <row r="3148" spans="1:17" x14ac:dyDescent="0.2">
      <c r="A3148" t="s">
        <v>498</v>
      </c>
      <c r="B3148" t="s">
        <v>134</v>
      </c>
      <c r="C3148" t="s">
        <v>497</v>
      </c>
      <c r="D3148" t="s">
        <v>54</v>
      </c>
      <c r="E3148" t="s">
        <v>2835</v>
      </c>
      <c r="F3148">
        <v>1.7999999999999999E-2</v>
      </c>
      <c r="G3148">
        <v>1.7999999999999999E-2</v>
      </c>
      <c r="H3148">
        <v>1</v>
      </c>
      <c r="J3148" t="s">
        <v>38</v>
      </c>
      <c r="K3148" t="s">
        <v>371</v>
      </c>
      <c r="L3148" t="s">
        <v>401</v>
      </c>
      <c r="M3148" t="s">
        <v>9098</v>
      </c>
      <c r="N3148" t="s">
        <v>8371</v>
      </c>
      <c r="O3148">
        <v>0</v>
      </c>
      <c r="P3148">
        <v>0</v>
      </c>
      <c r="Q3148">
        <v>1</v>
      </c>
    </row>
    <row r="3149" spans="1:17" x14ac:dyDescent="0.2">
      <c r="A3149" t="s">
        <v>498</v>
      </c>
      <c r="B3149" t="s">
        <v>134</v>
      </c>
      <c r="C3149" t="s">
        <v>497</v>
      </c>
      <c r="D3149" t="s">
        <v>54</v>
      </c>
      <c r="E3149" t="s">
        <v>2836</v>
      </c>
      <c r="F3149">
        <v>1.7999999999999999E-2</v>
      </c>
      <c r="G3149">
        <v>1.7999999999999999E-2</v>
      </c>
      <c r="H3149">
        <v>1</v>
      </c>
      <c r="J3149" t="s">
        <v>38</v>
      </c>
      <c r="K3149" t="s">
        <v>371</v>
      </c>
      <c r="L3149" t="s">
        <v>401</v>
      </c>
      <c r="M3149" t="s">
        <v>9098</v>
      </c>
      <c r="N3149" t="s">
        <v>8366</v>
      </c>
      <c r="O3149">
        <v>0</v>
      </c>
      <c r="P3149">
        <v>0</v>
      </c>
      <c r="Q3149">
        <v>1</v>
      </c>
    </row>
    <row r="3150" spans="1:17" x14ac:dyDescent="0.2">
      <c r="A3150" t="s">
        <v>498</v>
      </c>
      <c r="B3150" t="s">
        <v>134</v>
      </c>
      <c r="C3150" t="s">
        <v>497</v>
      </c>
      <c r="D3150" t="s">
        <v>54</v>
      </c>
      <c r="E3150" t="s">
        <v>2837</v>
      </c>
      <c r="F3150">
        <v>1.7999999999999999E-2</v>
      </c>
      <c r="G3150">
        <v>1.7999999999999999E-2</v>
      </c>
      <c r="H3150">
        <v>1</v>
      </c>
      <c r="J3150" t="s">
        <v>38</v>
      </c>
      <c r="K3150" t="s">
        <v>371</v>
      </c>
      <c r="L3150" t="s">
        <v>401</v>
      </c>
      <c r="M3150" t="s">
        <v>9098</v>
      </c>
      <c r="N3150" t="s">
        <v>8372</v>
      </c>
      <c r="O3150">
        <v>0</v>
      </c>
      <c r="P3150">
        <v>0</v>
      </c>
      <c r="Q3150">
        <v>1</v>
      </c>
    </row>
    <row r="3151" spans="1:17" x14ac:dyDescent="0.2">
      <c r="A3151" t="s">
        <v>498</v>
      </c>
      <c r="B3151" t="s">
        <v>134</v>
      </c>
      <c r="C3151" t="s">
        <v>497</v>
      </c>
      <c r="D3151" t="s">
        <v>54</v>
      </c>
      <c r="E3151" t="s">
        <v>2838</v>
      </c>
      <c r="F3151">
        <v>1.7999999999999999E-2</v>
      </c>
      <c r="G3151">
        <v>1.7999999999999999E-2</v>
      </c>
      <c r="H3151">
        <v>1</v>
      </c>
      <c r="J3151" t="s">
        <v>38</v>
      </c>
      <c r="K3151" t="s">
        <v>371</v>
      </c>
      <c r="L3151" t="s">
        <v>401</v>
      </c>
      <c r="M3151" t="s">
        <v>9098</v>
      </c>
      <c r="N3151" t="s">
        <v>8367</v>
      </c>
      <c r="O3151">
        <v>0</v>
      </c>
      <c r="P3151">
        <v>0</v>
      </c>
      <c r="Q3151">
        <v>1</v>
      </c>
    </row>
    <row r="3152" spans="1:17" x14ac:dyDescent="0.2">
      <c r="A3152" t="s">
        <v>498</v>
      </c>
      <c r="B3152" t="s">
        <v>134</v>
      </c>
      <c r="C3152" t="s">
        <v>497</v>
      </c>
      <c r="D3152" t="s">
        <v>54</v>
      </c>
      <c r="E3152" t="s">
        <v>2839</v>
      </c>
      <c r="F3152">
        <v>1.7999999999999999E-2</v>
      </c>
      <c r="G3152">
        <v>1.7999999999999999E-2</v>
      </c>
      <c r="H3152">
        <v>1</v>
      </c>
      <c r="J3152" t="s">
        <v>38</v>
      </c>
      <c r="K3152" t="s">
        <v>371</v>
      </c>
      <c r="L3152" t="s">
        <v>401</v>
      </c>
      <c r="M3152" t="s">
        <v>9098</v>
      </c>
      <c r="N3152" t="s">
        <v>8373</v>
      </c>
      <c r="O3152">
        <v>0</v>
      </c>
      <c r="P3152">
        <v>0</v>
      </c>
      <c r="Q3152">
        <v>1</v>
      </c>
    </row>
    <row r="3153" spans="1:17" x14ac:dyDescent="0.2">
      <c r="A3153" t="s">
        <v>498</v>
      </c>
      <c r="B3153" t="s">
        <v>134</v>
      </c>
      <c r="C3153" t="s">
        <v>497</v>
      </c>
      <c r="D3153" t="s">
        <v>54</v>
      </c>
      <c r="E3153" t="s">
        <v>2840</v>
      </c>
      <c r="F3153">
        <v>1.7999999999999999E-2</v>
      </c>
      <c r="G3153">
        <v>1.7999999999999999E-2</v>
      </c>
      <c r="H3153">
        <v>1</v>
      </c>
      <c r="J3153" t="s">
        <v>38</v>
      </c>
      <c r="K3153" t="s">
        <v>371</v>
      </c>
      <c r="L3153" t="s">
        <v>401</v>
      </c>
      <c r="M3153" t="s">
        <v>9098</v>
      </c>
      <c r="N3153" t="s">
        <v>8374</v>
      </c>
      <c r="O3153">
        <v>0</v>
      </c>
      <c r="P3153">
        <v>0</v>
      </c>
      <c r="Q3153">
        <v>1</v>
      </c>
    </row>
    <row r="3154" spans="1:17" x14ac:dyDescent="0.2">
      <c r="A3154" t="s">
        <v>498</v>
      </c>
      <c r="B3154" t="s">
        <v>134</v>
      </c>
      <c r="C3154" t="s">
        <v>497</v>
      </c>
      <c r="D3154" t="s">
        <v>54</v>
      </c>
      <c r="E3154" t="s">
        <v>2841</v>
      </c>
      <c r="F3154">
        <v>1.7999999999999999E-2</v>
      </c>
      <c r="G3154">
        <v>1.7999999999999999E-2</v>
      </c>
      <c r="H3154">
        <v>1</v>
      </c>
      <c r="J3154" t="s">
        <v>38</v>
      </c>
      <c r="K3154" t="s">
        <v>371</v>
      </c>
      <c r="L3154" t="s">
        <v>401</v>
      </c>
      <c r="M3154" t="s">
        <v>9098</v>
      </c>
      <c r="N3154" t="s">
        <v>8375</v>
      </c>
      <c r="O3154">
        <v>0</v>
      </c>
      <c r="P3154">
        <v>0</v>
      </c>
      <c r="Q3154">
        <v>1</v>
      </c>
    </row>
    <row r="3155" spans="1:17" x14ac:dyDescent="0.2">
      <c r="A3155" t="s">
        <v>498</v>
      </c>
      <c r="B3155" t="s">
        <v>134</v>
      </c>
      <c r="C3155" t="s">
        <v>497</v>
      </c>
      <c r="D3155" t="s">
        <v>54</v>
      </c>
      <c r="E3155" t="s">
        <v>2842</v>
      </c>
      <c r="F3155">
        <v>1.7999999999999999E-2</v>
      </c>
      <c r="G3155">
        <v>1.7999999999999999E-2</v>
      </c>
      <c r="H3155">
        <v>1</v>
      </c>
      <c r="J3155" t="s">
        <v>38</v>
      </c>
      <c r="K3155" t="s">
        <v>371</v>
      </c>
      <c r="L3155" t="s">
        <v>401</v>
      </c>
      <c r="M3155" t="s">
        <v>9098</v>
      </c>
      <c r="N3155" t="s">
        <v>8376</v>
      </c>
      <c r="O3155">
        <v>0</v>
      </c>
      <c r="P3155">
        <v>0</v>
      </c>
      <c r="Q3155">
        <v>1</v>
      </c>
    </row>
    <row r="3156" spans="1:17" x14ac:dyDescent="0.2">
      <c r="A3156" t="s">
        <v>498</v>
      </c>
      <c r="B3156" t="s">
        <v>134</v>
      </c>
      <c r="C3156" t="s">
        <v>497</v>
      </c>
      <c r="D3156" t="s">
        <v>54</v>
      </c>
      <c r="E3156" t="s">
        <v>2843</v>
      </c>
      <c r="F3156">
        <v>1.9E-2</v>
      </c>
      <c r="G3156">
        <v>1.9E-2</v>
      </c>
      <c r="H3156">
        <v>1</v>
      </c>
      <c r="J3156" t="s">
        <v>38</v>
      </c>
      <c r="K3156" t="s">
        <v>371</v>
      </c>
      <c r="L3156" t="s">
        <v>401</v>
      </c>
      <c r="M3156" t="s">
        <v>9098</v>
      </c>
      <c r="N3156" t="s">
        <v>8377</v>
      </c>
      <c r="O3156">
        <v>0</v>
      </c>
      <c r="P3156">
        <v>0</v>
      </c>
      <c r="Q3156">
        <v>1</v>
      </c>
    </row>
    <row r="3157" spans="1:17" x14ac:dyDescent="0.2">
      <c r="A3157" t="s">
        <v>498</v>
      </c>
      <c r="B3157" t="s">
        <v>134</v>
      </c>
      <c r="C3157" t="s">
        <v>497</v>
      </c>
      <c r="D3157" t="s">
        <v>54</v>
      </c>
      <c r="E3157" t="s">
        <v>2844</v>
      </c>
      <c r="F3157">
        <v>1.7999999999999999E-2</v>
      </c>
      <c r="G3157">
        <v>1.7999999999999999E-2</v>
      </c>
      <c r="H3157">
        <v>1</v>
      </c>
      <c r="J3157" t="s">
        <v>38</v>
      </c>
      <c r="K3157" t="s">
        <v>371</v>
      </c>
      <c r="L3157" t="s">
        <v>401</v>
      </c>
      <c r="M3157" t="s">
        <v>9098</v>
      </c>
      <c r="N3157" t="s">
        <v>8378</v>
      </c>
      <c r="O3157">
        <v>0</v>
      </c>
      <c r="P3157">
        <v>0</v>
      </c>
      <c r="Q3157">
        <v>1</v>
      </c>
    </row>
    <row r="3158" spans="1:17" x14ac:dyDescent="0.2">
      <c r="A3158" t="s">
        <v>498</v>
      </c>
      <c r="B3158" t="s">
        <v>134</v>
      </c>
      <c r="C3158" t="s">
        <v>497</v>
      </c>
      <c r="D3158" t="s">
        <v>54</v>
      </c>
      <c r="E3158" t="s">
        <v>2845</v>
      </c>
      <c r="F3158">
        <v>1.7999999999999999E-2</v>
      </c>
      <c r="G3158">
        <v>1.7999999999999999E-2</v>
      </c>
      <c r="H3158">
        <v>1</v>
      </c>
      <c r="J3158" t="s">
        <v>38</v>
      </c>
      <c r="K3158" t="s">
        <v>371</v>
      </c>
      <c r="L3158" t="s">
        <v>401</v>
      </c>
      <c r="M3158" t="s">
        <v>9098</v>
      </c>
      <c r="N3158" t="s">
        <v>8368</v>
      </c>
      <c r="O3158">
        <v>0</v>
      </c>
      <c r="P3158">
        <v>0</v>
      </c>
      <c r="Q3158">
        <v>1</v>
      </c>
    </row>
    <row r="3159" spans="1:17" x14ac:dyDescent="0.2">
      <c r="A3159" t="s">
        <v>498</v>
      </c>
      <c r="B3159" t="s">
        <v>134</v>
      </c>
      <c r="C3159" t="s">
        <v>497</v>
      </c>
      <c r="D3159" t="s">
        <v>54</v>
      </c>
      <c r="E3159" t="s">
        <v>2846</v>
      </c>
      <c r="F3159">
        <v>1.9E-2</v>
      </c>
      <c r="G3159">
        <v>1.9E-2</v>
      </c>
      <c r="H3159">
        <v>1</v>
      </c>
      <c r="J3159" t="s">
        <v>38</v>
      </c>
      <c r="K3159" t="s">
        <v>371</v>
      </c>
      <c r="L3159" t="s">
        <v>401</v>
      </c>
      <c r="M3159" t="s">
        <v>9098</v>
      </c>
      <c r="N3159" t="s">
        <v>8369</v>
      </c>
      <c r="O3159">
        <v>0</v>
      </c>
      <c r="P3159">
        <v>0</v>
      </c>
      <c r="Q3159">
        <v>1</v>
      </c>
    </row>
    <row r="3160" spans="1:17" x14ac:dyDescent="0.2">
      <c r="A3160" t="s">
        <v>498</v>
      </c>
      <c r="B3160" t="s">
        <v>134</v>
      </c>
      <c r="C3160" t="s">
        <v>497</v>
      </c>
      <c r="D3160" t="s">
        <v>54</v>
      </c>
      <c r="E3160" t="s">
        <v>2847</v>
      </c>
      <c r="F3160">
        <v>1.7999999999999999E-2</v>
      </c>
      <c r="G3160">
        <v>1.7999999999999999E-2</v>
      </c>
      <c r="H3160">
        <v>1</v>
      </c>
      <c r="J3160" t="s">
        <v>38</v>
      </c>
      <c r="K3160" t="s">
        <v>371</v>
      </c>
      <c r="L3160" t="s">
        <v>401</v>
      </c>
      <c r="M3160" t="s">
        <v>9098</v>
      </c>
      <c r="N3160" t="s">
        <v>499</v>
      </c>
      <c r="O3160">
        <v>0</v>
      </c>
      <c r="P3160">
        <v>0</v>
      </c>
      <c r="Q3160">
        <v>1</v>
      </c>
    </row>
    <row r="3161" spans="1:17" x14ac:dyDescent="0.2">
      <c r="A3161" t="s">
        <v>498</v>
      </c>
      <c r="B3161" t="s">
        <v>134</v>
      </c>
      <c r="C3161" t="s">
        <v>497</v>
      </c>
      <c r="D3161" t="s">
        <v>54</v>
      </c>
      <c r="E3161" t="s">
        <v>2848</v>
      </c>
      <c r="F3161">
        <v>1.6E-2</v>
      </c>
      <c r="G3161">
        <v>1.6E-2</v>
      </c>
      <c r="H3161">
        <v>1</v>
      </c>
      <c r="J3161" t="s">
        <v>38</v>
      </c>
      <c r="K3161" t="s">
        <v>371</v>
      </c>
      <c r="L3161" t="s">
        <v>401</v>
      </c>
      <c r="M3161" t="s">
        <v>9098</v>
      </c>
      <c r="N3161" t="s">
        <v>500</v>
      </c>
      <c r="O3161">
        <v>0</v>
      </c>
      <c r="P3161">
        <v>0</v>
      </c>
      <c r="Q3161">
        <v>1</v>
      </c>
    </row>
    <row r="3162" spans="1:17" x14ac:dyDescent="0.2">
      <c r="A3162" t="s">
        <v>498</v>
      </c>
      <c r="B3162" t="s">
        <v>134</v>
      </c>
      <c r="C3162" t="s">
        <v>497</v>
      </c>
      <c r="D3162" t="s">
        <v>54</v>
      </c>
      <c r="E3162" t="s">
        <v>2849</v>
      </c>
      <c r="F3162">
        <v>1.4E-2</v>
      </c>
      <c r="G3162">
        <v>1.4E-2</v>
      </c>
      <c r="H3162">
        <v>1</v>
      </c>
      <c r="J3162" t="s">
        <v>38</v>
      </c>
      <c r="K3162" t="s">
        <v>371</v>
      </c>
      <c r="L3162" t="s">
        <v>401</v>
      </c>
      <c r="M3162" t="s">
        <v>9098</v>
      </c>
      <c r="N3162" t="s">
        <v>8379</v>
      </c>
      <c r="O3162">
        <v>0</v>
      </c>
      <c r="P3162">
        <v>0</v>
      </c>
      <c r="Q3162">
        <v>1</v>
      </c>
    </row>
    <row r="3163" spans="1:17" x14ac:dyDescent="0.2">
      <c r="A3163" t="s">
        <v>498</v>
      </c>
      <c r="B3163" t="s">
        <v>134</v>
      </c>
      <c r="C3163" t="s">
        <v>497</v>
      </c>
      <c r="D3163" t="s">
        <v>54</v>
      </c>
      <c r="E3163" t="s">
        <v>2850</v>
      </c>
      <c r="F3163">
        <v>1.4E-2</v>
      </c>
      <c r="G3163">
        <v>1.4E-2</v>
      </c>
      <c r="H3163">
        <v>1</v>
      </c>
      <c r="J3163" t="s">
        <v>38</v>
      </c>
      <c r="K3163" t="s">
        <v>371</v>
      </c>
      <c r="L3163" t="s">
        <v>401</v>
      </c>
      <c r="M3163" t="s">
        <v>9098</v>
      </c>
      <c r="N3163" t="s">
        <v>8254</v>
      </c>
      <c r="O3163">
        <v>0</v>
      </c>
      <c r="P3163">
        <v>0</v>
      </c>
      <c r="Q3163">
        <v>1</v>
      </c>
    </row>
    <row r="3164" spans="1:17" x14ac:dyDescent="0.2">
      <c r="A3164" t="s">
        <v>498</v>
      </c>
      <c r="B3164" t="s">
        <v>134</v>
      </c>
      <c r="C3164" t="s">
        <v>497</v>
      </c>
      <c r="D3164" t="s">
        <v>54</v>
      </c>
      <c r="E3164" t="s">
        <v>2851</v>
      </c>
      <c r="F3164">
        <v>1.2999999999999999E-2</v>
      </c>
      <c r="G3164">
        <v>1.2999999999999999E-2</v>
      </c>
      <c r="H3164">
        <v>1</v>
      </c>
      <c r="J3164" t="s">
        <v>38</v>
      </c>
      <c r="K3164" t="s">
        <v>371</v>
      </c>
      <c r="L3164" t="s">
        <v>401</v>
      </c>
      <c r="M3164" t="s">
        <v>9098</v>
      </c>
      <c r="N3164" t="s">
        <v>8255</v>
      </c>
      <c r="O3164">
        <v>0</v>
      </c>
      <c r="P3164">
        <v>0</v>
      </c>
      <c r="Q3164">
        <v>1</v>
      </c>
    </row>
    <row r="3165" spans="1:17" x14ac:dyDescent="0.2">
      <c r="A3165" t="s">
        <v>498</v>
      </c>
      <c r="B3165" t="s">
        <v>134</v>
      </c>
      <c r="C3165" t="s">
        <v>497</v>
      </c>
      <c r="D3165" t="s">
        <v>54</v>
      </c>
      <c r="E3165" t="s">
        <v>2852</v>
      </c>
      <c r="F3165">
        <v>1.2999999999999999E-2</v>
      </c>
      <c r="G3165">
        <v>1.2999999999999999E-2</v>
      </c>
      <c r="H3165">
        <v>1</v>
      </c>
      <c r="J3165" t="s">
        <v>38</v>
      </c>
      <c r="K3165" t="s">
        <v>371</v>
      </c>
      <c r="L3165" t="s">
        <v>401</v>
      </c>
      <c r="M3165" t="s">
        <v>9098</v>
      </c>
      <c r="N3165" t="s">
        <v>8256</v>
      </c>
      <c r="O3165">
        <v>0</v>
      </c>
      <c r="P3165">
        <v>0</v>
      </c>
      <c r="Q3165">
        <v>1</v>
      </c>
    </row>
    <row r="3166" spans="1:17" x14ac:dyDescent="0.2">
      <c r="A3166" t="s">
        <v>498</v>
      </c>
      <c r="B3166" t="s">
        <v>134</v>
      </c>
      <c r="C3166" t="s">
        <v>497</v>
      </c>
      <c r="D3166" t="s">
        <v>54</v>
      </c>
      <c r="E3166" t="s">
        <v>2853</v>
      </c>
      <c r="F3166">
        <v>1.2999999999999999E-2</v>
      </c>
      <c r="G3166">
        <v>1.2999999999999999E-2</v>
      </c>
      <c r="H3166">
        <v>1</v>
      </c>
      <c r="J3166" t="s">
        <v>38</v>
      </c>
      <c r="K3166" t="s">
        <v>371</v>
      </c>
      <c r="L3166" t="s">
        <v>401</v>
      </c>
      <c r="M3166" t="s">
        <v>9098</v>
      </c>
      <c r="N3166" t="s">
        <v>8257</v>
      </c>
      <c r="O3166">
        <v>0</v>
      </c>
      <c r="P3166">
        <v>0</v>
      </c>
      <c r="Q3166">
        <v>1</v>
      </c>
    </row>
    <row r="3167" spans="1:17" x14ac:dyDescent="0.2">
      <c r="A3167" t="s">
        <v>498</v>
      </c>
      <c r="B3167" t="s">
        <v>134</v>
      </c>
      <c r="C3167" t="s">
        <v>497</v>
      </c>
      <c r="D3167" t="s">
        <v>54</v>
      </c>
      <c r="E3167" t="s">
        <v>2854</v>
      </c>
      <c r="F3167">
        <v>1.2999999999999999E-2</v>
      </c>
      <c r="G3167">
        <v>1.2999999999999999E-2</v>
      </c>
      <c r="H3167">
        <v>1</v>
      </c>
      <c r="J3167" t="s">
        <v>38</v>
      </c>
      <c r="K3167" t="s">
        <v>371</v>
      </c>
      <c r="L3167" t="s">
        <v>401</v>
      </c>
      <c r="M3167" t="s">
        <v>9098</v>
      </c>
      <c r="N3167" t="s">
        <v>8258</v>
      </c>
      <c r="O3167">
        <v>0</v>
      </c>
      <c r="P3167">
        <v>0</v>
      </c>
      <c r="Q3167">
        <v>1</v>
      </c>
    </row>
    <row r="3168" spans="1:17" x14ac:dyDescent="0.2">
      <c r="A3168" t="s">
        <v>498</v>
      </c>
      <c r="B3168" t="s">
        <v>134</v>
      </c>
      <c r="C3168" t="s">
        <v>497</v>
      </c>
      <c r="D3168" t="s">
        <v>54</v>
      </c>
      <c r="E3168" t="s">
        <v>2855</v>
      </c>
      <c r="F3168">
        <v>1.2999999999999999E-2</v>
      </c>
      <c r="G3168">
        <v>1.2999999999999999E-2</v>
      </c>
      <c r="H3168">
        <v>1</v>
      </c>
      <c r="J3168" t="s">
        <v>38</v>
      </c>
      <c r="K3168" t="s">
        <v>371</v>
      </c>
      <c r="L3168" t="s">
        <v>401</v>
      </c>
      <c r="M3168" t="s">
        <v>9098</v>
      </c>
      <c r="N3168" t="s">
        <v>8259</v>
      </c>
      <c r="O3168">
        <v>0</v>
      </c>
      <c r="P3168">
        <v>0</v>
      </c>
      <c r="Q3168">
        <v>1</v>
      </c>
    </row>
    <row r="3169" spans="1:17" x14ac:dyDescent="0.2">
      <c r="A3169" t="s">
        <v>498</v>
      </c>
      <c r="B3169" t="s">
        <v>134</v>
      </c>
      <c r="C3169" t="s">
        <v>497</v>
      </c>
      <c r="D3169" t="s">
        <v>54</v>
      </c>
      <c r="E3169" t="s">
        <v>2856</v>
      </c>
      <c r="F3169">
        <v>1.2999999999999999E-2</v>
      </c>
      <c r="G3169">
        <v>1.2999999999999999E-2</v>
      </c>
      <c r="H3169">
        <v>1</v>
      </c>
      <c r="J3169" t="s">
        <v>38</v>
      </c>
      <c r="K3169" t="s">
        <v>371</v>
      </c>
      <c r="L3169" t="s">
        <v>401</v>
      </c>
      <c r="M3169" t="s">
        <v>9098</v>
      </c>
      <c r="N3169" t="s">
        <v>8380</v>
      </c>
      <c r="O3169">
        <v>0</v>
      </c>
      <c r="P3169">
        <v>0</v>
      </c>
      <c r="Q3169">
        <v>1</v>
      </c>
    </row>
    <row r="3170" spans="1:17" x14ac:dyDescent="0.2">
      <c r="A3170" t="s">
        <v>498</v>
      </c>
      <c r="B3170" t="s">
        <v>134</v>
      </c>
      <c r="C3170" t="s">
        <v>497</v>
      </c>
      <c r="D3170" t="s">
        <v>54</v>
      </c>
      <c r="E3170" t="s">
        <v>2857</v>
      </c>
      <c r="F3170">
        <v>1.2999999999999999E-2</v>
      </c>
      <c r="G3170">
        <v>1.2999999999999999E-2</v>
      </c>
      <c r="H3170">
        <v>1</v>
      </c>
      <c r="J3170" t="s">
        <v>38</v>
      </c>
      <c r="K3170" t="s">
        <v>371</v>
      </c>
      <c r="L3170" t="s">
        <v>401</v>
      </c>
      <c r="M3170" t="s">
        <v>9098</v>
      </c>
      <c r="N3170" t="s">
        <v>8381</v>
      </c>
      <c r="O3170">
        <v>0</v>
      </c>
      <c r="P3170">
        <v>0</v>
      </c>
      <c r="Q3170">
        <v>1</v>
      </c>
    </row>
    <row r="3171" spans="1:17" x14ac:dyDescent="0.2">
      <c r="A3171" t="s">
        <v>498</v>
      </c>
      <c r="B3171" t="s">
        <v>134</v>
      </c>
      <c r="C3171" t="s">
        <v>497</v>
      </c>
      <c r="D3171" t="s">
        <v>54</v>
      </c>
      <c r="E3171" t="s">
        <v>2858</v>
      </c>
      <c r="F3171">
        <v>1.2999999999999999E-2</v>
      </c>
      <c r="G3171">
        <v>1.2999999999999999E-2</v>
      </c>
      <c r="H3171">
        <v>1</v>
      </c>
      <c r="J3171" t="s">
        <v>38</v>
      </c>
      <c r="K3171" t="s">
        <v>371</v>
      </c>
      <c r="L3171" t="s">
        <v>401</v>
      </c>
      <c r="M3171" t="s">
        <v>9098</v>
      </c>
      <c r="N3171" t="s">
        <v>8654</v>
      </c>
      <c r="O3171">
        <v>0</v>
      </c>
      <c r="P3171">
        <v>0</v>
      </c>
      <c r="Q3171">
        <v>1</v>
      </c>
    </row>
    <row r="3172" spans="1:17" x14ac:dyDescent="0.2">
      <c r="A3172" t="s">
        <v>498</v>
      </c>
      <c r="B3172" t="s">
        <v>134</v>
      </c>
      <c r="C3172" t="s">
        <v>497</v>
      </c>
      <c r="D3172" t="s">
        <v>54</v>
      </c>
      <c r="E3172" t="s">
        <v>2859</v>
      </c>
      <c r="F3172">
        <v>1.2999999999999999E-2</v>
      </c>
      <c r="G3172">
        <v>1.2999999999999999E-2</v>
      </c>
      <c r="H3172">
        <v>1</v>
      </c>
      <c r="J3172" t="s">
        <v>38</v>
      </c>
      <c r="K3172" t="s">
        <v>371</v>
      </c>
      <c r="L3172" t="s">
        <v>401</v>
      </c>
      <c r="M3172" t="s">
        <v>9098</v>
      </c>
      <c r="N3172" t="s">
        <v>8661</v>
      </c>
      <c r="O3172">
        <v>0</v>
      </c>
      <c r="P3172">
        <v>0</v>
      </c>
      <c r="Q3172">
        <v>1</v>
      </c>
    </row>
    <row r="3173" spans="1:17" x14ac:dyDescent="0.2">
      <c r="A3173" t="s">
        <v>498</v>
      </c>
      <c r="B3173" t="s">
        <v>134</v>
      </c>
      <c r="C3173" t="s">
        <v>497</v>
      </c>
      <c r="D3173" t="s">
        <v>54</v>
      </c>
      <c r="E3173" t="s">
        <v>2860</v>
      </c>
      <c r="F3173">
        <v>1.2999999999999999E-2</v>
      </c>
      <c r="G3173">
        <v>1.2999999999999999E-2</v>
      </c>
      <c r="H3173">
        <v>1</v>
      </c>
      <c r="J3173" t="s">
        <v>38</v>
      </c>
      <c r="K3173" t="s">
        <v>371</v>
      </c>
      <c r="L3173" t="s">
        <v>401</v>
      </c>
      <c r="M3173" t="s">
        <v>9098</v>
      </c>
      <c r="N3173" t="s">
        <v>8660</v>
      </c>
      <c r="O3173">
        <v>0</v>
      </c>
      <c r="P3173">
        <v>0</v>
      </c>
      <c r="Q3173">
        <v>1</v>
      </c>
    </row>
    <row r="3174" spans="1:17" x14ac:dyDescent="0.2">
      <c r="A3174" t="s">
        <v>498</v>
      </c>
      <c r="B3174" t="s">
        <v>134</v>
      </c>
      <c r="C3174" t="s">
        <v>497</v>
      </c>
      <c r="D3174" t="s">
        <v>54</v>
      </c>
      <c r="E3174" t="s">
        <v>2861</v>
      </c>
      <c r="F3174">
        <v>1.2999999999999999E-2</v>
      </c>
      <c r="G3174">
        <v>1.2999999999999999E-2</v>
      </c>
      <c r="H3174">
        <v>1</v>
      </c>
      <c r="J3174" t="s">
        <v>38</v>
      </c>
      <c r="K3174" t="s">
        <v>371</v>
      </c>
      <c r="L3174" t="s">
        <v>401</v>
      </c>
      <c r="M3174" t="s">
        <v>9098</v>
      </c>
      <c r="N3174" t="s">
        <v>8659</v>
      </c>
      <c r="O3174">
        <v>0</v>
      </c>
      <c r="P3174">
        <v>0</v>
      </c>
      <c r="Q3174">
        <v>1</v>
      </c>
    </row>
    <row r="3175" spans="1:17" x14ac:dyDescent="0.2">
      <c r="A3175" t="s">
        <v>498</v>
      </c>
      <c r="B3175" t="s">
        <v>134</v>
      </c>
      <c r="C3175" t="s">
        <v>497</v>
      </c>
      <c r="D3175" t="s">
        <v>54</v>
      </c>
      <c r="E3175" t="s">
        <v>2862</v>
      </c>
      <c r="F3175">
        <v>1.2999999999999999E-2</v>
      </c>
      <c r="G3175">
        <v>1.2999999999999999E-2</v>
      </c>
      <c r="H3175">
        <v>1</v>
      </c>
      <c r="J3175" t="s">
        <v>38</v>
      </c>
      <c r="K3175" t="s">
        <v>371</v>
      </c>
      <c r="L3175" t="s">
        <v>401</v>
      </c>
      <c r="M3175" t="s">
        <v>9098</v>
      </c>
      <c r="N3175" t="s">
        <v>8658</v>
      </c>
      <c r="O3175">
        <v>0</v>
      </c>
      <c r="P3175">
        <v>0</v>
      </c>
      <c r="Q3175">
        <v>1</v>
      </c>
    </row>
    <row r="3176" spans="1:17" x14ac:dyDescent="0.2">
      <c r="A3176" t="s">
        <v>498</v>
      </c>
      <c r="B3176" t="s">
        <v>134</v>
      </c>
      <c r="C3176" t="s">
        <v>497</v>
      </c>
      <c r="D3176" t="s">
        <v>54</v>
      </c>
      <c r="E3176" t="s">
        <v>2863</v>
      </c>
      <c r="F3176">
        <v>1.2999999999999999E-2</v>
      </c>
      <c r="G3176">
        <v>1.2999999999999999E-2</v>
      </c>
      <c r="H3176">
        <v>1</v>
      </c>
      <c r="J3176" t="s">
        <v>38</v>
      </c>
      <c r="K3176" t="s">
        <v>371</v>
      </c>
      <c r="L3176" t="s">
        <v>401</v>
      </c>
      <c r="M3176" t="s">
        <v>9098</v>
      </c>
      <c r="N3176" t="s">
        <v>8656</v>
      </c>
      <c r="O3176">
        <v>0</v>
      </c>
      <c r="P3176">
        <v>0</v>
      </c>
      <c r="Q3176">
        <v>1</v>
      </c>
    </row>
    <row r="3177" spans="1:17" x14ac:dyDescent="0.2">
      <c r="A3177" t="s">
        <v>498</v>
      </c>
      <c r="B3177" t="s">
        <v>134</v>
      </c>
      <c r="C3177" t="s">
        <v>497</v>
      </c>
      <c r="D3177" t="s">
        <v>54</v>
      </c>
      <c r="E3177" t="s">
        <v>2864</v>
      </c>
      <c r="F3177">
        <v>1.4E-2</v>
      </c>
      <c r="G3177">
        <v>1.4E-2</v>
      </c>
      <c r="H3177">
        <v>1</v>
      </c>
      <c r="J3177" t="s">
        <v>38</v>
      </c>
      <c r="K3177" t="s">
        <v>371</v>
      </c>
      <c r="L3177" t="s">
        <v>401</v>
      </c>
      <c r="M3177" t="s">
        <v>9098</v>
      </c>
      <c r="N3177" t="s">
        <v>8657</v>
      </c>
      <c r="O3177">
        <v>0</v>
      </c>
      <c r="P3177">
        <v>0</v>
      </c>
      <c r="Q3177">
        <v>1</v>
      </c>
    </row>
    <row r="3178" spans="1:17" x14ac:dyDescent="0.2">
      <c r="A3178" t="s">
        <v>498</v>
      </c>
      <c r="B3178" t="s">
        <v>134</v>
      </c>
      <c r="C3178" t="s">
        <v>497</v>
      </c>
      <c r="D3178" t="s">
        <v>54</v>
      </c>
      <c r="E3178" t="s">
        <v>2865</v>
      </c>
      <c r="F3178">
        <v>1.4E-2</v>
      </c>
      <c r="G3178">
        <v>1.4E-2</v>
      </c>
      <c r="H3178">
        <v>1</v>
      </c>
      <c r="J3178" t="s">
        <v>38</v>
      </c>
      <c r="K3178" t="s">
        <v>371</v>
      </c>
      <c r="L3178" t="s">
        <v>401</v>
      </c>
      <c r="M3178" t="s">
        <v>9098</v>
      </c>
      <c r="N3178" t="s">
        <v>9119</v>
      </c>
      <c r="O3178">
        <v>0</v>
      </c>
      <c r="P3178">
        <v>0</v>
      </c>
      <c r="Q3178">
        <v>1</v>
      </c>
    </row>
    <row r="3179" spans="1:17" x14ac:dyDescent="0.2">
      <c r="A3179" t="s">
        <v>498</v>
      </c>
      <c r="B3179" t="s">
        <v>134</v>
      </c>
      <c r="C3179" t="s">
        <v>497</v>
      </c>
      <c r="D3179" t="s">
        <v>54</v>
      </c>
      <c r="E3179" t="s">
        <v>2866</v>
      </c>
      <c r="F3179">
        <v>1.4E-2</v>
      </c>
      <c r="G3179">
        <v>1.4E-2</v>
      </c>
      <c r="H3179">
        <v>1</v>
      </c>
      <c r="J3179" t="s">
        <v>38</v>
      </c>
      <c r="K3179" t="s">
        <v>371</v>
      </c>
      <c r="L3179" t="s">
        <v>401</v>
      </c>
      <c r="M3179" t="s">
        <v>9098</v>
      </c>
      <c r="N3179" t="s">
        <v>9120</v>
      </c>
      <c r="O3179">
        <v>0</v>
      </c>
      <c r="P3179">
        <v>0</v>
      </c>
      <c r="Q3179">
        <v>1</v>
      </c>
    </row>
    <row r="3180" spans="1:17" x14ac:dyDescent="0.2">
      <c r="A3180" t="s">
        <v>498</v>
      </c>
      <c r="B3180" t="s">
        <v>134</v>
      </c>
      <c r="C3180" t="s">
        <v>497</v>
      </c>
      <c r="D3180" t="s">
        <v>54</v>
      </c>
      <c r="E3180" t="s">
        <v>2867</v>
      </c>
      <c r="F3180">
        <v>1.4E-2</v>
      </c>
      <c r="G3180">
        <v>1.4E-2</v>
      </c>
      <c r="H3180">
        <v>1</v>
      </c>
      <c r="J3180" t="s">
        <v>38</v>
      </c>
      <c r="K3180" t="s">
        <v>371</v>
      </c>
      <c r="L3180" t="s">
        <v>401</v>
      </c>
      <c r="M3180" t="s">
        <v>9098</v>
      </c>
      <c r="N3180" t="s">
        <v>9100</v>
      </c>
      <c r="O3180">
        <v>0</v>
      </c>
      <c r="P3180">
        <v>0</v>
      </c>
      <c r="Q3180">
        <v>1</v>
      </c>
    </row>
    <row r="3181" spans="1:17" x14ac:dyDescent="0.2">
      <c r="A3181" t="s">
        <v>498</v>
      </c>
      <c r="B3181" t="s">
        <v>134</v>
      </c>
      <c r="C3181" t="s">
        <v>497</v>
      </c>
      <c r="D3181" t="s">
        <v>54</v>
      </c>
      <c r="E3181" t="s">
        <v>2868</v>
      </c>
      <c r="F3181">
        <v>1.7000000000000001E-2</v>
      </c>
      <c r="G3181">
        <v>1.7000000000000001E-2</v>
      </c>
      <c r="H3181">
        <v>1</v>
      </c>
      <c r="J3181" t="s">
        <v>38</v>
      </c>
      <c r="K3181" t="s">
        <v>371</v>
      </c>
      <c r="L3181" t="s">
        <v>401</v>
      </c>
      <c r="M3181" t="s">
        <v>9098</v>
      </c>
      <c r="N3181" t="s">
        <v>9101</v>
      </c>
      <c r="O3181">
        <v>0</v>
      </c>
      <c r="P3181">
        <v>0</v>
      </c>
      <c r="Q3181">
        <v>1</v>
      </c>
    </row>
    <row r="3182" spans="1:17" x14ac:dyDescent="0.2">
      <c r="A3182" t="s">
        <v>498</v>
      </c>
      <c r="B3182" t="s">
        <v>134</v>
      </c>
      <c r="C3182" t="s">
        <v>497</v>
      </c>
      <c r="D3182" t="s">
        <v>54</v>
      </c>
      <c r="E3182" t="s">
        <v>2869</v>
      </c>
      <c r="F3182">
        <v>1.7999999999999999E-2</v>
      </c>
      <c r="G3182">
        <v>1.7999999999999999E-2</v>
      </c>
      <c r="H3182">
        <v>1</v>
      </c>
      <c r="J3182" t="s">
        <v>38</v>
      </c>
      <c r="K3182" t="s">
        <v>371</v>
      </c>
      <c r="L3182" t="s">
        <v>401</v>
      </c>
      <c r="M3182" t="s">
        <v>9098</v>
      </c>
      <c r="N3182" t="s">
        <v>9102</v>
      </c>
      <c r="O3182">
        <v>0</v>
      </c>
      <c r="P3182">
        <v>0</v>
      </c>
      <c r="Q3182">
        <v>1</v>
      </c>
    </row>
    <row r="3183" spans="1:17" x14ac:dyDescent="0.2">
      <c r="A3183" t="s">
        <v>498</v>
      </c>
      <c r="B3183" t="s">
        <v>134</v>
      </c>
      <c r="C3183" t="s">
        <v>497</v>
      </c>
      <c r="D3183" t="s">
        <v>54</v>
      </c>
      <c r="E3183" t="s">
        <v>2870</v>
      </c>
      <c r="F3183">
        <v>1.7999999999999999E-2</v>
      </c>
      <c r="G3183">
        <v>1.7999999999999999E-2</v>
      </c>
      <c r="H3183">
        <v>1</v>
      </c>
      <c r="J3183" t="s">
        <v>38</v>
      </c>
      <c r="K3183" t="s">
        <v>371</v>
      </c>
      <c r="L3183" t="s">
        <v>401</v>
      </c>
      <c r="M3183" t="s">
        <v>9098</v>
      </c>
      <c r="N3183" t="s">
        <v>9103</v>
      </c>
      <c r="O3183">
        <v>0</v>
      </c>
      <c r="P3183">
        <v>0</v>
      </c>
      <c r="Q3183">
        <v>1</v>
      </c>
    </row>
    <row r="3184" spans="1:17" x14ac:dyDescent="0.2">
      <c r="A3184" t="s">
        <v>498</v>
      </c>
      <c r="B3184" t="s">
        <v>134</v>
      </c>
      <c r="C3184" t="s">
        <v>497</v>
      </c>
      <c r="D3184" t="s">
        <v>54</v>
      </c>
      <c r="E3184" t="s">
        <v>2871</v>
      </c>
      <c r="F3184">
        <v>1.7000000000000001E-2</v>
      </c>
      <c r="G3184">
        <v>1.7000000000000001E-2</v>
      </c>
      <c r="H3184">
        <v>1</v>
      </c>
      <c r="J3184" t="s">
        <v>38</v>
      </c>
      <c r="K3184" t="s">
        <v>371</v>
      </c>
      <c r="L3184" t="s">
        <v>401</v>
      </c>
      <c r="M3184" t="s">
        <v>9098</v>
      </c>
      <c r="N3184" t="s">
        <v>9104</v>
      </c>
      <c r="O3184">
        <v>0</v>
      </c>
      <c r="P3184">
        <v>0</v>
      </c>
      <c r="Q3184">
        <v>1</v>
      </c>
    </row>
    <row r="3185" spans="1:17" x14ac:dyDescent="0.2">
      <c r="A3185" t="s">
        <v>498</v>
      </c>
      <c r="B3185" t="s">
        <v>134</v>
      </c>
      <c r="C3185" t="s">
        <v>497</v>
      </c>
      <c r="D3185" t="s">
        <v>54</v>
      </c>
      <c r="E3185" t="s">
        <v>2872</v>
      </c>
      <c r="F3185">
        <v>1.7999999999999999E-2</v>
      </c>
      <c r="G3185">
        <v>1.7999999999999999E-2</v>
      </c>
      <c r="H3185">
        <v>1</v>
      </c>
      <c r="J3185" t="s">
        <v>38</v>
      </c>
      <c r="K3185" t="s">
        <v>371</v>
      </c>
      <c r="L3185" t="s">
        <v>401</v>
      </c>
      <c r="M3185" t="s">
        <v>9098</v>
      </c>
      <c r="N3185" t="s">
        <v>8981</v>
      </c>
      <c r="O3185">
        <v>0</v>
      </c>
      <c r="P3185">
        <v>0</v>
      </c>
      <c r="Q3185">
        <v>1</v>
      </c>
    </row>
    <row r="3186" spans="1:17" x14ac:dyDescent="0.2">
      <c r="A3186" t="s">
        <v>498</v>
      </c>
      <c r="B3186" t="s">
        <v>134</v>
      </c>
      <c r="C3186" t="s">
        <v>497</v>
      </c>
      <c r="D3186" t="s">
        <v>54</v>
      </c>
      <c r="E3186" t="s">
        <v>2873</v>
      </c>
      <c r="F3186">
        <v>1.7999999999999999E-2</v>
      </c>
      <c r="G3186">
        <v>1.7999999999999999E-2</v>
      </c>
      <c r="H3186">
        <v>1</v>
      </c>
      <c r="J3186" t="s">
        <v>38</v>
      </c>
      <c r="K3186" t="s">
        <v>371</v>
      </c>
      <c r="L3186" t="s">
        <v>401</v>
      </c>
      <c r="M3186" t="s">
        <v>9098</v>
      </c>
      <c r="N3186" t="s">
        <v>8984</v>
      </c>
      <c r="O3186">
        <v>0</v>
      </c>
      <c r="P3186">
        <v>0</v>
      </c>
      <c r="Q3186">
        <v>1</v>
      </c>
    </row>
    <row r="3187" spans="1:17" x14ac:dyDescent="0.2">
      <c r="A3187" t="s">
        <v>498</v>
      </c>
      <c r="B3187" t="s">
        <v>134</v>
      </c>
      <c r="C3187" t="s">
        <v>497</v>
      </c>
      <c r="D3187" t="s">
        <v>54</v>
      </c>
      <c r="E3187" t="s">
        <v>2874</v>
      </c>
      <c r="F3187">
        <v>1.7999999999999999E-2</v>
      </c>
      <c r="G3187">
        <v>1.7999999999999999E-2</v>
      </c>
      <c r="H3187">
        <v>1</v>
      </c>
      <c r="J3187" t="s">
        <v>38</v>
      </c>
      <c r="K3187" t="s">
        <v>371</v>
      </c>
      <c r="L3187" t="s">
        <v>401</v>
      </c>
      <c r="M3187" t="s">
        <v>9098</v>
      </c>
      <c r="N3187" t="s">
        <v>8985</v>
      </c>
      <c r="O3187">
        <v>0</v>
      </c>
      <c r="P3187">
        <v>0</v>
      </c>
      <c r="Q3187">
        <v>1</v>
      </c>
    </row>
    <row r="3188" spans="1:17" x14ac:dyDescent="0.2">
      <c r="A3188" t="s">
        <v>498</v>
      </c>
      <c r="B3188" t="s">
        <v>134</v>
      </c>
      <c r="C3188" t="s">
        <v>497</v>
      </c>
      <c r="D3188" t="s">
        <v>54</v>
      </c>
      <c r="E3188" t="s">
        <v>2875</v>
      </c>
      <c r="F3188">
        <v>1.7999999999999999E-2</v>
      </c>
      <c r="G3188">
        <v>1.7999999999999999E-2</v>
      </c>
      <c r="H3188">
        <v>1</v>
      </c>
      <c r="J3188" t="s">
        <v>38</v>
      </c>
      <c r="K3188" t="s">
        <v>371</v>
      </c>
      <c r="L3188" t="s">
        <v>401</v>
      </c>
      <c r="M3188" t="s">
        <v>9098</v>
      </c>
      <c r="N3188" t="s">
        <v>8986</v>
      </c>
      <c r="O3188">
        <v>0</v>
      </c>
      <c r="P3188">
        <v>0</v>
      </c>
      <c r="Q3188">
        <v>1</v>
      </c>
    </row>
    <row r="3189" spans="1:17" x14ac:dyDescent="0.2">
      <c r="A3189" t="s">
        <v>498</v>
      </c>
      <c r="B3189" t="s">
        <v>134</v>
      </c>
      <c r="C3189" t="s">
        <v>497</v>
      </c>
      <c r="D3189" t="s">
        <v>54</v>
      </c>
      <c r="E3189" t="s">
        <v>2876</v>
      </c>
      <c r="F3189">
        <v>1.7000000000000001E-2</v>
      </c>
      <c r="G3189">
        <v>1.7000000000000001E-2</v>
      </c>
      <c r="H3189">
        <v>1</v>
      </c>
      <c r="J3189" t="s">
        <v>38</v>
      </c>
      <c r="K3189" t="s">
        <v>371</v>
      </c>
      <c r="L3189" t="s">
        <v>401</v>
      </c>
      <c r="M3189" t="s">
        <v>9098</v>
      </c>
      <c r="N3189" t="s">
        <v>9124</v>
      </c>
      <c r="O3189">
        <v>0</v>
      </c>
      <c r="P3189">
        <v>0</v>
      </c>
      <c r="Q3189">
        <v>1</v>
      </c>
    </row>
    <row r="3190" spans="1:17" x14ac:dyDescent="0.2">
      <c r="A3190" t="s">
        <v>498</v>
      </c>
      <c r="B3190" t="s">
        <v>134</v>
      </c>
      <c r="C3190" t="s">
        <v>497</v>
      </c>
      <c r="D3190" t="s">
        <v>54</v>
      </c>
      <c r="E3190" t="s">
        <v>2877</v>
      </c>
      <c r="F3190">
        <v>1.7000000000000001E-2</v>
      </c>
      <c r="G3190">
        <v>1.7000000000000001E-2</v>
      </c>
      <c r="H3190">
        <v>1</v>
      </c>
      <c r="J3190" t="s">
        <v>38</v>
      </c>
      <c r="K3190" t="s">
        <v>371</v>
      </c>
      <c r="L3190" t="s">
        <v>401</v>
      </c>
      <c r="M3190" t="s">
        <v>9098</v>
      </c>
      <c r="N3190" t="s">
        <v>9125</v>
      </c>
      <c r="O3190">
        <v>0</v>
      </c>
      <c r="P3190">
        <v>0</v>
      </c>
      <c r="Q3190">
        <v>1</v>
      </c>
    </row>
    <row r="3191" spans="1:17" x14ac:dyDescent="0.2">
      <c r="A3191" t="s">
        <v>498</v>
      </c>
      <c r="B3191" t="s">
        <v>134</v>
      </c>
      <c r="C3191" t="s">
        <v>497</v>
      </c>
      <c r="D3191" t="s">
        <v>54</v>
      </c>
      <c r="E3191" t="s">
        <v>2878</v>
      </c>
      <c r="F3191">
        <v>1.7000000000000001E-2</v>
      </c>
      <c r="G3191">
        <v>1.7000000000000001E-2</v>
      </c>
      <c r="H3191">
        <v>1</v>
      </c>
      <c r="J3191" t="s">
        <v>38</v>
      </c>
      <c r="K3191" t="s">
        <v>371</v>
      </c>
      <c r="L3191" t="s">
        <v>401</v>
      </c>
      <c r="M3191" t="s">
        <v>9098</v>
      </c>
      <c r="N3191" t="s">
        <v>9121</v>
      </c>
      <c r="O3191">
        <v>0</v>
      </c>
      <c r="P3191">
        <v>0</v>
      </c>
      <c r="Q3191">
        <v>1</v>
      </c>
    </row>
    <row r="3192" spans="1:17" x14ac:dyDescent="0.2">
      <c r="A3192" t="s">
        <v>498</v>
      </c>
      <c r="B3192" t="s">
        <v>134</v>
      </c>
      <c r="C3192" t="s">
        <v>497</v>
      </c>
      <c r="D3192" t="s">
        <v>54</v>
      </c>
      <c r="E3192" t="s">
        <v>2879</v>
      </c>
      <c r="F3192">
        <v>1.7000000000000001E-2</v>
      </c>
      <c r="G3192">
        <v>1.7000000000000001E-2</v>
      </c>
      <c r="H3192">
        <v>1</v>
      </c>
      <c r="J3192" t="s">
        <v>38</v>
      </c>
      <c r="K3192" t="s">
        <v>371</v>
      </c>
      <c r="L3192" t="s">
        <v>401</v>
      </c>
      <c r="M3192" t="s">
        <v>9098</v>
      </c>
      <c r="N3192" t="s">
        <v>9122</v>
      </c>
      <c r="O3192">
        <v>0</v>
      </c>
      <c r="P3192">
        <v>0</v>
      </c>
      <c r="Q3192">
        <v>1</v>
      </c>
    </row>
    <row r="3193" spans="1:17" x14ac:dyDescent="0.2">
      <c r="A3193" t="s">
        <v>498</v>
      </c>
      <c r="B3193" t="s">
        <v>134</v>
      </c>
      <c r="C3193" t="s">
        <v>497</v>
      </c>
      <c r="D3193" t="s">
        <v>54</v>
      </c>
      <c r="E3193" t="s">
        <v>2880</v>
      </c>
      <c r="F3193">
        <v>1.7000000000000001E-2</v>
      </c>
      <c r="G3193">
        <v>1.7000000000000001E-2</v>
      </c>
      <c r="H3193">
        <v>1</v>
      </c>
      <c r="J3193" t="s">
        <v>38</v>
      </c>
      <c r="K3193" t="s">
        <v>371</v>
      </c>
      <c r="L3193" t="s">
        <v>401</v>
      </c>
      <c r="M3193" t="s">
        <v>9098</v>
      </c>
      <c r="N3193" t="s">
        <v>9105</v>
      </c>
      <c r="O3193">
        <v>0</v>
      </c>
      <c r="P3193">
        <v>0</v>
      </c>
      <c r="Q3193">
        <v>1</v>
      </c>
    </row>
    <row r="3194" spans="1:17" x14ac:dyDescent="0.2">
      <c r="A3194" t="s">
        <v>498</v>
      </c>
      <c r="B3194" t="s">
        <v>134</v>
      </c>
      <c r="C3194" t="s">
        <v>497</v>
      </c>
      <c r="D3194" t="s">
        <v>54</v>
      </c>
      <c r="E3194" t="s">
        <v>2881</v>
      </c>
      <c r="F3194">
        <v>1.7000000000000001E-2</v>
      </c>
      <c r="G3194">
        <v>1.7000000000000001E-2</v>
      </c>
      <c r="H3194">
        <v>1</v>
      </c>
      <c r="J3194" t="s">
        <v>38</v>
      </c>
      <c r="K3194" t="s">
        <v>371</v>
      </c>
      <c r="L3194" t="s">
        <v>401</v>
      </c>
      <c r="M3194" t="s">
        <v>9098</v>
      </c>
      <c r="N3194" t="s">
        <v>9106</v>
      </c>
      <c r="O3194">
        <v>0</v>
      </c>
      <c r="P3194">
        <v>0</v>
      </c>
      <c r="Q3194">
        <v>1</v>
      </c>
    </row>
    <row r="3195" spans="1:17" x14ac:dyDescent="0.2">
      <c r="A3195" t="s">
        <v>498</v>
      </c>
      <c r="B3195" t="s">
        <v>134</v>
      </c>
      <c r="C3195" t="s">
        <v>497</v>
      </c>
      <c r="D3195" t="s">
        <v>54</v>
      </c>
      <c r="E3195" t="s">
        <v>2882</v>
      </c>
      <c r="F3195">
        <v>1.7000000000000001E-2</v>
      </c>
      <c r="G3195">
        <v>1.7000000000000001E-2</v>
      </c>
      <c r="H3195">
        <v>1</v>
      </c>
      <c r="J3195" t="s">
        <v>38</v>
      </c>
      <c r="K3195" t="s">
        <v>371</v>
      </c>
      <c r="L3195" t="s">
        <v>401</v>
      </c>
      <c r="M3195" t="s">
        <v>9098</v>
      </c>
      <c r="N3195" t="s">
        <v>9107</v>
      </c>
      <c r="O3195">
        <v>0</v>
      </c>
      <c r="P3195">
        <v>0</v>
      </c>
      <c r="Q3195">
        <v>1</v>
      </c>
    </row>
    <row r="3196" spans="1:17" x14ac:dyDescent="0.2">
      <c r="A3196" t="s">
        <v>498</v>
      </c>
      <c r="B3196" t="s">
        <v>134</v>
      </c>
      <c r="C3196" t="s">
        <v>497</v>
      </c>
      <c r="D3196" t="s">
        <v>54</v>
      </c>
      <c r="E3196" t="s">
        <v>2883</v>
      </c>
      <c r="F3196">
        <v>1.7999999999999999E-2</v>
      </c>
      <c r="G3196">
        <v>1.7999999999999999E-2</v>
      </c>
      <c r="H3196">
        <v>1</v>
      </c>
      <c r="J3196" t="s">
        <v>38</v>
      </c>
      <c r="K3196" t="s">
        <v>371</v>
      </c>
      <c r="L3196" t="s">
        <v>401</v>
      </c>
      <c r="M3196" t="s">
        <v>9098</v>
      </c>
      <c r="N3196" t="s">
        <v>9108</v>
      </c>
      <c r="O3196">
        <v>0</v>
      </c>
      <c r="P3196">
        <v>0</v>
      </c>
      <c r="Q3196">
        <v>1</v>
      </c>
    </row>
    <row r="3197" spans="1:17" x14ac:dyDescent="0.2">
      <c r="A3197" t="s">
        <v>498</v>
      </c>
      <c r="B3197" t="s">
        <v>134</v>
      </c>
      <c r="C3197" t="s">
        <v>497</v>
      </c>
      <c r="D3197" t="s">
        <v>54</v>
      </c>
      <c r="E3197" t="s">
        <v>2884</v>
      </c>
      <c r="F3197">
        <v>1.9E-2</v>
      </c>
      <c r="G3197">
        <v>1.9E-2</v>
      </c>
      <c r="H3197">
        <v>1</v>
      </c>
      <c r="J3197" t="s">
        <v>38</v>
      </c>
      <c r="K3197" t="s">
        <v>371</v>
      </c>
      <c r="L3197" t="s">
        <v>401</v>
      </c>
      <c r="M3197" t="s">
        <v>9098</v>
      </c>
      <c r="N3197" t="s">
        <v>9109</v>
      </c>
      <c r="O3197">
        <v>0</v>
      </c>
      <c r="P3197">
        <v>0</v>
      </c>
      <c r="Q3197">
        <v>1</v>
      </c>
    </row>
    <row r="3198" spans="1:17" x14ac:dyDescent="0.2">
      <c r="A3198" t="s">
        <v>498</v>
      </c>
      <c r="B3198" t="s">
        <v>134</v>
      </c>
      <c r="C3198" t="s">
        <v>497</v>
      </c>
      <c r="D3198" t="s">
        <v>54</v>
      </c>
      <c r="E3198" t="s">
        <v>2885</v>
      </c>
      <c r="F3198">
        <v>0.02</v>
      </c>
      <c r="G3198">
        <v>0.02</v>
      </c>
      <c r="H3198">
        <v>1</v>
      </c>
      <c r="J3198" t="s">
        <v>38</v>
      </c>
      <c r="K3198" t="s">
        <v>371</v>
      </c>
      <c r="L3198" t="s">
        <v>401</v>
      </c>
      <c r="M3198" t="s">
        <v>9098</v>
      </c>
      <c r="N3198" t="s">
        <v>9123</v>
      </c>
      <c r="O3198">
        <v>0</v>
      </c>
      <c r="P3198">
        <v>0</v>
      </c>
      <c r="Q3198">
        <v>1</v>
      </c>
    </row>
    <row r="3199" spans="1:17" x14ac:dyDescent="0.2">
      <c r="A3199" t="s">
        <v>498</v>
      </c>
      <c r="B3199" t="s">
        <v>134</v>
      </c>
      <c r="C3199" t="s">
        <v>497</v>
      </c>
      <c r="D3199" t="s">
        <v>54</v>
      </c>
      <c r="E3199" t="s">
        <v>2886</v>
      </c>
      <c r="F3199">
        <v>0.02</v>
      </c>
      <c r="G3199">
        <v>0.02</v>
      </c>
      <c r="H3199">
        <v>1</v>
      </c>
      <c r="J3199" t="s">
        <v>38</v>
      </c>
      <c r="K3199" t="s">
        <v>371</v>
      </c>
      <c r="L3199" t="s">
        <v>401</v>
      </c>
      <c r="M3199" t="s">
        <v>9098</v>
      </c>
      <c r="N3199" t="s">
        <v>9110</v>
      </c>
      <c r="O3199">
        <v>0</v>
      </c>
      <c r="P3199">
        <v>0</v>
      </c>
      <c r="Q3199">
        <v>1</v>
      </c>
    </row>
    <row r="3200" spans="1:17" x14ac:dyDescent="0.2">
      <c r="A3200" t="s">
        <v>498</v>
      </c>
      <c r="B3200" t="s">
        <v>134</v>
      </c>
      <c r="C3200" t="s">
        <v>497</v>
      </c>
      <c r="D3200" t="s">
        <v>54</v>
      </c>
      <c r="E3200" t="s">
        <v>2887</v>
      </c>
      <c r="F3200">
        <v>0.02</v>
      </c>
      <c r="G3200">
        <v>0.02</v>
      </c>
      <c r="H3200">
        <v>1</v>
      </c>
      <c r="J3200" t="s">
        <v>38</v>
      </c>
      <c r="K3200" t="s">
        <v>371</v>
      </c>
      <c r="L3200" t="s">
        <v>401</v>
      </c>
      <c r="M3200" t="s">
        <v>9098</v>
      </c>
      <c r="N3200" t="s">
        <v>9111</v>
      </c>
      <c r="O3200">
        <v>0</v>
      </c>
      <c r="P3200">
        <v>0</v>
      </c>
      <c r="Q3200">
        <v>1</v>
      </c>
    </row>
    <row r="3201" spans="1:17" x14ac:dyDescent="0.2">
      <c r="A3201" t="s">
        <v>498</v>
      </c>
      <c r="B3201" t="s">
        <v>134</v>
      </c>
      <c r="C3201" t="s">
        <v>497</v>
      </c>
      <c r="D3201" t="s">
        <v>54</v>
      </c>
      <c r="E3201" t="s">
        <v>2888</v>
      </c>
      <c r="F3201">
        <v>0.02</v>
      </c>
      <c r="G3201">
        <v>0.02</v>
      </c>
      <c r="H3201">
        <v>1</v>
      </c>
      <c r="J3201" t="s">
        <v>38</v>
      </c>
      <c r="K3201" t="s">
        <v>371</v>
      </c>
      <c r="L3201" t="s">
        <v>401</v>
      </c>
      <c r="M3201" t="s">
        <v>9098</v>
      </c>
      <c r="N3201" t="s">
        <v>9112</v>
      </c>
      <c r="O3201">
        <v>0</v>
      </c>
      <c r="P3201">
        <v>0</v>
      </c>
      <c r="Q3201">
        <v>1</v>
      </c>
    </row>
    <row r="3202" spans="1:17" x14ac:dyDescent="0.2">
      <c r="A3202" t="s">
        <v>498</v>
      </c>
      <c r="B3202" t="s">
        <v>134</v>
      </c>
      <c r="C3202" t="s">
        <v>497</v>
      </c>
      <c r="D3202" t="s">
        <v>54</v>
      </c>
      <c r="E3202" t="s">
        <v>2889</v>
      </c>
      <c r="F3202">
        <v>0.02</v>
      </c>
      <c r="G3202">
        <v>0.02</v>
      </c>
      <c r="H3202">
        <v>1</v>
      </c>
      <c r="J3202" t="s">
        <v>38</v>
      </c>
      <c r="K3202" t="s">
        <v>371</v>
      </c>
      <c r="L3202" t="s">
        <v>401</v>
      </c>
      <c r="M3202" t="s">
        <v>9098</v>
      </c>
      <c r="N3202" t="s">
        <v>9113</v>
      </c>
      <c r="O3202">
        <v>0</v>
      </c>
      <c r="P3202">
        <v>0</v>
      </c>
      <c r="Q3202">
        <v>1</v>
      </c>
    </row>
    <row r="3203" spans="1:17" x14ac:dyDescent="0.2">
      <c r="A3203" t="s">
        <v>498</v>
      </c>
      <c r="B3203" t="s">
        <v>134</v>
      </c>
      <c r="C3203" t="s">
        <v>497</v>
      </c>
      <c r="D3203" t="s">
        <v>54</v>
      </c>
      <c r="E3203" t="s">
        <v>2890</v>
      </c>
      <c r="F3203">
        <v>0.02</v>
      </c>
      <c r="G3203">
        <v>0.02</v>
      </c>
      <c r="H3203">
        <v>1</v>
      </c>
      <c r="J3203" t="s">
        <v>38</v>
      </c>
      <c r="K3203" t="s">
        <v>371</v>
      </c>
      <c r="L3203" t="s">
        <v>401</v>
      </c>
      <c r="M3203" t="s">
        <v>9098</v>
      </c>
      <c r="N3203" t="s">
        <v>9114</v>
      </c>
      <c r="O3203">
        <v>0</v>
      </c>
      <c r="P3203">
        <v>0</v>
      </c>
      <c r="Q3203">
        <v>1</v>
      </c>
    </row>
    <row r="3204" spans="1:17" x14ac:dyDescent="0.2">
      <c r="A3204" t="s">
        <v>498</v>
      </c>
      <c r="B3204" t="s">
        <v>134</v>
      </c>
      <c r="C3204" t="s">
        <v>497</v>
      </c>
      <c r="D3204" t="s">
        <v>54</v>
      </c>
      <c r="E3204" t="s">
        <v>2891</v>
      </c>
      <c r="F3204">
        <v>0.02</v>
      </c>
      <c r="G3204">
        <v>0.02</v>
      </c>
      <c r="H3204">
        <v>1</v>
      </c>
      <c r="J3204" t="s">
        <v>38</v>
      </c>
      <c r="K3204" t="s">
        <v>371</v>
      </c>
      <c r="L3204" t="s">
        <v>401</v>
      </c>
      <c r="M3204" t="s">
        <v>9098</v>
      </c>
      <c r="N3204" t="s">
        <v>9126</v>
      </c>
      <c r="O3204">
        <v>0</v>
      </c>
      <c r="P3204">
        <v>0</v>
      </c>
      <c r="Q3204">
        <v>1</v>
      </c>
    </row>
    <row r="3205" spans="1:17" x14ac:dyDescent="0.2">
      <c r="A3205" t="s">
        <v>498</v>
      </c>
      <c r="B3205" t="s">
        <v>134</v>
      </c>
      <c r="C3205" t="s">
        <v>497</v>
      </c>
      <c r="D3205" t="s">
        <v>54</v>
      </c>
      <c r="E3205" t="s">
        <v>2892</v>
      </c>
      <c r="F3205">
        <v>0.02</v>
      </c>
      <c r="G3205">
        <v>0.02</v>
      </c>
      <c r="H3205">
        <v>1</v>
      </c>
      <c r="J3205" t="s">
        <v>38</v>
      </c>
      <c r="K3205" t="s">
        <v>371</v>
      </c>
      <c r="L3205" t="s">
        <v>401</v>
      </c>
      <c r="M3205" t="s">
        <v>9098</v>
      </c>
      <c r="N3205" t="s">
        <v>9115</v>
      </c>
      <c r="O3205">
        <v>0</v>
      </c>
      <c r="P3205">
        <v>0</v>
      </c>
      <c r="Q3205">
        <v>1</v>
      </c>
    </row>
    <row r="3206" spans="1:17" x14ac:dyDescent="0.2">
      <c r="A3206" t="s">
        <v>498</v>
      </c>
      <c r="B3206" t="s">
        <v>134</v>
      </c>
      <c r="C3206" t="s">
        <v>497</v>
      </c>
      <c r="D3206" t="s">
        <v>54</v>
      </c>
      <c r="E3206" t="s">
        <v>2893</v>
      </c>
      <c r="F3206">
        <v>0.02</v>
      </c>
      <c r="G3206">
        <v>0.02</v>
      </c>
      <c r="H3206">
        <v>1</v>
      </c>
      <c r="J3206" t="s">
        <v>38</v>
      </c>
      <c r="K3206" t="s">
        <v>371</v>
      </c>
      <c r="L3206" t="s">
        <v>401</v>
      </c>
      <c r="M3206" t="s">
        <v>9098</v>
      </c>
      <c r="N3206" t="s">
        <v>9116</v>
      </c>
      <c r="O3206">
        <v>0</v>
      </c>
      <c r="P3206">
        <v>0</v>
      </c>
      <c r="Q3206">
        <v>1</v>
      </c>
    </row>
    <row r="3207" spans="1:17" x14ac:dyDescent="0.2">
      <c r="A3207" t="s">
        <v>498</v>
      </c>
      <c r="B3207" t="s">
        <v>134</v>
      </c>
      <c r="C3207" t="s">
        <v>497</v>
      </c>
      <c r="D3207" t="s">
        <v>54</v>
      </c>
      <c r="E3207" t="s">
        <v>2894</v>
      </c>
      <c r="F3207">
        <v>0.02</v>
      </c>
      <c r="G3207">
        <v>0.02</v>
      </c>
      <c r="H3207">
        <v>1</v>
      </c>
      <c r="J3207" t="s">
        <v>38</v>
      </c>
      <c r="K3207" t="s">
        <v>371</v>
      </c>
      <c r="L3207" t="s">
        <v>401</v>
      </c>
      <c r="M3207" t="s">
        <v>9098</v>
      </c>
      <c r="N3207" t="s">
        <v>9117</v>
      </c>
      <c r="O3207">
        <v>0</v>
      </c>
      <c r="P3207">
        <v>0</v>
      </c>
      <c r="Q3207">
        <v>1</v>
      </c>
    </row>
    <row r="3208" spans="1:17" x14ac:dyDescent="0.2">
      <c r="A3208" t="s">
        <v>498</v>
      </c>
      <c r="B3208" t="s">
        <v>134</v>
      </c>
      <c r="C3208" t="s">
        <v>497</v>
      </c>
      <c r="D3208" t="s">
        <v>54</v>
      </c>
      <c r="E3208" t="s">
        <v>2895</v>
      </c>
      <c r="F3208">
        <v>1.7999999999999999E-2</v>
      </c>
      <c r="G3208">
        <v>1.7999999999999999E-2</v>
      </c>
      <c r="H3208">
        <v>1</v>
      </c>
      <c r="J3208" t="s">
        <v>38</v>
      </c>
      <c r="K3208" t="s">
        <v>371</v>
      </c>
      <c r="L3208" t="s">
        <v>401</v>
      </c>
      <c r="M3208" t="s">
        <v>9098</v>
      </c>
      <c r="N3208" t="s">
        <v>9118</v>
      </c>
      <c r="O3208">
        <v>0</v>
      </c>
      <c r="P3208">
        <v>0</v>
      </c>
      <c r="Q3208">
        <v>1</v>
      </c>
    </row>
    <row r="3209" spans="1:17" x14ac:dyDescent="0.2">
      <c r="A3209" t="s">
        <v>498</v>
      </c>
      <c r="B3209" t="s">
        <v>134</v>
      </c>
      <c r="C3209" t="s">
        <v>497</v>
      </c>
      <c r="D3209" t="s">
        <v>54</v>
      </c>
      <c r="E3209" t="s">
        <v>2896</v>
      </c>
      <c r="F3209">
        <v>1.4999999999999999E-2</v>
      </c>
      <c r="G3209">
        <v>1.4999999999999999E-2</v>
      </c>
      <c r="H3209">
        <v>1</v>
      </c>
      <c r="J3209" t="s">
        <v>38</v>
      </c>
      <c r="K3209" t="s">
        <v>371</v>
      </c>
      <c r="L3209" t="s">
        <v>401</v>
      </c>
      <c r="M3209" t="s">
        <v>9098</v>
      </c>
      <c r="N3209" t="s">
        <v>8982</v>
      </c>
      <c r="O3209">
        <v>0</v>
      </c>
      <c r="P3209">
        <v>0</v>
      </c>
      <c r="Q3209">
        <v>1</v>
      </c>
    </row>
    <row r="3210" spans="1:17" x14ac:dyDescent="0.2">
      <c r="A3210" t="s">
        <v>498</v>
      </c>
      <c r="B3210" t="s">
        <v>134</v>
      </c>
      <c r="C3210" t="s">
        <v>497</v>
      </c>
      <c r="D3210" t="s">
        <v>54</v>
      </c>
      <c r="E3210" t="s">
        <v>2897</v>
      </c>
      <c r="F3210">
        <v>1.2999999999999999E-2</v>
      </c>
      <c r="G3210">
        <v>1.2999999999999999E-2</v>
      </c>
      <c r="H3210">
        <v>1</v>
      </c>
      <c r="J3210" t="s">
        <v>38</v>
      </c>
      <c r="K3210" t="s">
        <v>371</v>
      </c>
      <c r="L3210" t="s">
        <v>401</v>
      </c>
      <c r="M3210" t="s">
        <v>9098</v>
      </c>
      <c r="N3210" t="s">
        <v>8987</v>
      </c>
      <c r="O3210">
        <v>0</v>
      </c>
      <c r="P3210">
        <v>0</v>
      </c>
      <c r="Q3210">
        <v>1</v>
      </c>
    </row>
    <row r="3211" spans="1:17" x14ac:dyDescent="0.2">
      <c r="A3211" t="s">
        <v>498</v>
      </c>
      <c r="B3211" t="s">
        <v>134</v>
      </c>
      <c r="C3211" t="s">
        <v>497</v>
      </c>
      <c r="D3211" t="s">
        <v>54</v>
      </c>
      <c r="E3211" t="s">
        <v>2898</v>
      </c>
      <c r="F3211">
        <v>1.2E-2</v>
      </c>
      <c r="G3211">
        <v>1.2E-2</v>
      </c>
      <c r="H3211">
        <v>1</v>
      </c>
      <c r="J3211" t="s">
        <v>38</v>
      </c>
      <c r="K3211" t="s">
        <v>371</v>
      </c>
      <c r="L3211" t="s">
        <v>401</v>
      </c>
      <c r="M3211" t="s">
        <v>9098</v>
      </c>
      <c r="N3211" t="s">
        <v>8988</v>
      </c>
      <c r="O3211">
        <v>0</v>
      </c>
      <c r="P3211">
        <v>0</v>
      </c>
      <c r="Q3211">
        <v>1</v>
      </c>
    </row>
    <row r="3212" spans="1:17" x14ac:dyDescent="0.2">
      <c r="A3212" t="s">
        <v>498</v>
      </c>
      <c r="B3212" t="s">
        <v>134</v>
      </c>
      <c r="C3212" t="s">
        <v>497</v>
      </c>
      <c r="D3212" t="s">
        <v>54</v>
      </c>
      <c r="E3212" t="s">
        <v>2899</v>
      </c>
      <c r="F3212">
        <v>1.2E-2</v>
      </c>
      <c r="G3212">
        <v>1.2E-2</v>
      </c>
      <c r="H3212">
        <v>1</v>
      </c>
      <c r="J3212" t="s">
        <v>38</v>
      </c>
      <c r="K3212" t="s">
        <v>371</v>
      </c>
      <c r="L3212" t="s">
        <v>401</v>
      </c>
      <c r="M3212" t="s">
        <v>9098</v>
      </c>
      <c r="N3212" t="s">
        <v>8989</v>
      </c>
      <c r="O3212">
        <v>0</v>
      </c>
      <c r="P3212">
        <v>0</v>
      </c>
      <c r="Q3212">
        <v>1</v>
      </c>
    </row>
    <row r="3213" spans="1:17" x14ac:dyDescent="0.2">
      <c r="A3213" t="s">
        <v>498</v>
      </c>
      <c r="B3213" t="s">
        <v>134</v>
      </c>
      <c r="C3213" t="s">
        <v>497</v>
      </c>
      <c r="D3213" t="s">
        <v>54</v>
      </c>
      <c r="E3213" t="s">
        <v>2900</v>
      </c>
      <c r="F3213">
        <v>1.2E-2</v>
      </c>
      <c r="G3213">
        <v>1.2E-2</v>
      </c>
      <c r="H3213">
        <v>1</v>
      </c>
      <c r="J3213" t="s">
        <v>38</v>
      </c>
      <c r="K3213" t="s">
        <v>371</v>
      </c>
      <c r="L3213" t="s">
        <v>401</v>
      </c>
      <c r="M3213" t="s">
        <v>9098</v>
      </c>
      <c r="N3213" t="s">
        <v>9127</v>
      </c>
      <c r="O3213">
        <v>0</v>
      </c>
      <c r="P3213">
        <v>0</v>
      </c>
      <c r="Q3213">
        <v>1</v>
      </c>
    </row>
    <row r="3214" spans="1:17" x14ac:dyDescent="0.2">
      <c r="A3214" t="s">
        <v>498</v>
      </c>
      <c r="B3214" t="s">
        <v>134</v>
      </c>
      <c r="C3214" t="s">
        <v>497</v>
      </c>
      <c r="D3214" t="s">
        <v>54</v>
      </c>
      <c r="E3214" t="s">
        <v>2901</v>
      </c>
      <c r="F3214">
        <v>1.2E-2</v>
      </c>
      <c r="G3214">
        <v>1.2E-2</v>
      </c>
      <c r="H3214">
        <v>1</v>
      </c>
      <c r="J3214" t="s">
        <v>38</v>
      </c>
      <c r="K3214" t="s">
        <v>371</v>
      </c>
      <c r="L3214" t="s">
        <v>401</v>
      </c>
      <c r="M3214" t="s">
        <v>9098</v>
      </c>
      <c r="N3214" t="s">
        <v>9128</v>
      </c>
      <c r="O3214">
        <v>0</v>
      </c>
      <c r="P3214">
        <v>0</v>
      </c>
      <c r="Q3214">
        <v>1</v>
      </c>
    </row>
    <row r="3215" spans="1:17" x14ac:dyDescent="0.2">
      <c r="A3215" t="s">
        <v>498</v>
      </c>
      <c r="B3215" t="s">
        <v>134</v>
      </c>
      <c r="C3215" t="s">
        <v>497</v>
      </c>
      <c r="D3215" t="s">
        <v>54</v>
      </c>
      <c r="E3215" t="s">
        <v>2902</v>
      </c>
      <c r="F3215">
        <v>1.0999999999999999E-2</v>
      </c>
      <c r="G3215">
        <v>1.0999999999999999E-2</v>
      </c>
      <c r="H3215">
        <v>1</v>
      </c>
      <c r="J3215" t="s">
        <v>38</v>
      </c>
      <c r="K3215" t="s">
        <v>371</v>
      </c>
      <c r="L3215" t="s">
        <v>401</v>
      </c>
      <c r="M3215" t="s">
        <v>9098</v>
      </c>
      <c r="N3215" t="s">
        <v>9129</v>
      </c>
      <c r="O3215">
        <v>0</v>
      </c>
      <c r="P3215">
        <v>0</v>
      </c>
      <c r="Q3215">
        <v>1</v>
      </c>
    </row>
    <row r="3216" spans="1:17" x14ac:dyDescent="0.2">
      <c r="A3216" t="s">
        <v>498</v>
      </c>
      <c r="B3216" t="s">
        <v>134</v>
      </c>
      <c r="C3216" t="s">
        <v>497</v>
      </c>
      <c r="D3216" t="s">
        <v>54</v>
      </c>
      <c r="E3216" t="s">
        <v>2903</v>
      </c>
      <c r="F3216">
        <v>1.2E-2</v>
      </c>
      <c r="G3216">
        <v>1.2E-2</v>
      </c>
      <c r="H3216">
        <v>1</v>
      </c>
      <c r="J3216" t="s">
        <v>38</v>
      </c>
      <c r="K3216" t="s">
        <v>371</v>
      </c>
      <c r="L3216" t="s">
        <v>401</v>
      </c>
      <c r="M3216" t="s">
        <v>9098</v>
      </c>
      <c r="N3216" t="s">
        <v>9130</v>
      </c>
      <c r="O3216">
        <v>0</v>
      </c>
      <c r="P3216">
        <v>0</v>
      </c>
      <c r="Q3216">
        <v>1</v>
      </c>
    </row>
    <row r="3217" spans="1:17" x14ac:dyDescent="0.2">
      <c r="A3217" t="s">
        <v>498</v>
      </c>
      <c r="B3217" t="s">
        <v>134</v>
      </c>
      <c r="C3217" t="s">
        <v>497</v>
      </c>
      <c r="D3217" t="s">
        <v>54</v>
      </c>
      <c r="E3217" t="s">
        <v>2904</v>
      </c>
      <c r="F3217">
        <v>1.0999999999999999E-2</v>
      </c>
      <c r="G3217">
        <v>1.0999999999999999E-2</v>
      </c>
      <c r="H3217">
        <v>1</v>
      </c>
      <c r="J3217" t="s">
        <v>38</v>
      </c>
      <c r="K3217" t="s">
        <v>371</v>
      </c>
      <c r="L3217" t="s">
        <v>401</v>
      </c>
      <c r="M3217" t="s">
        <v>9098</v>
      </c>
      <c r="N3217" t="s">
        <v>9131</v>
      </c>
      <c r="O3217">
        <v>0</v>
      </c>
      <c r="P3217">
        <v>0</v>
      </c>
      <c r="Q3217">
        <v>1</v>
      </c>
    </row>
    <row r="3218" spans="1:17" x14ac:dyDescent="0.2">
      <c r="A3218" t="s">
        <v>498</v>
      </c>
      <c r="B3218" t="s">
        <v>134</v>
      </c>
      <c r="C3218" t="s">
        <v>497</v>
      </c>
      <c r="D3218" t="s">
        <v>54</v>
      </c>
      <c r="E3218" t="s">
        <v>2905</v>
      </c>
      <c r="F3218">
        <v>1.0999999999999999E-2</v>
      </c>
      <c r="G3218">
        <v>1.0999999999999999E-2</v>
      </c>
      <c r="H3218">
        <v>1</v>
      </c>
      <c r="J3218" t="s">
        <v>38</v>
      </c>
      <c r="K3218" t="s">
        <v>371</v>
      </c>
      <c r="L3218" t="s">
        <v>401</v>
      </c>
      <c r="M3218" t="s">
        <v>9098</v>
      </c>
      <c r="N3218" t="s">
        <v>9133</v>
      </c>
      <c r="O3218">
        <v>0</v>
      </c>
      <c r="P3218">
        <v>0</v>
      </c>
      <c r="Q3218">
        <v>1</v>
      </c>
    </row>
    <row r="3219" spans="1:17" x14ac:dyDescent="0.2">
      <c r="A3219" t="s">
        <v>498</v>
      </c>
      <c r="B3219" t="s">
        <v>134</v>
      </c>
      <c r="C3219" t="s">
        <v>497</v>
      </c>
      <c r="D3219" t="s">
        <v>54</v>
      </c>
      <c r="E3219" t="s">
        <v>2906</v>
      </c>
      <c r="F3219">
        <v>1.0999999999999999E-2</v>
      </c>
      <c r="G3219">
        <v>1.0999999999999999E-2</v>
      </c>
      <c r="H3219">
        <v>1</v>
      </c>
      <c r="J3219" t="s">
        <v>38</v>
      </c>
      <c r="K3219" t="s">
        <v>371</v>
      </c>
      <c r="L3219" t="s">
        <v>401</v>
      </c>
      <c r="M3219" t="s">
        <v>9098</v>
      </c>
      <c r="N3219" t="s">
        <v>9134</v>
      </c>
      <c r="O3219">
        <v>0</v>
      </c>
      <c r="P3219">
        <v>0</v>
      </c>
      <c r="Q3219">
        <v>1</v>
      </c>
    </row>
    <row r="3220" spans="1:17" x14ac:dyDescent="0.2">
      <c r="A3220" t="s">
        <v>498</v>
      </c>
      <c r="B3220" t="s">
        <v>134</v>
      </c>
      <c r="C3220" t="s">
        <v>497</v>
      </c>
      <c r="D3220" t="s">
        <v>54</v>
      </c>
      <c r="E3220" t="s">
        <v>2907</v>
      </c>
      <c r="F3220">
        <v>1.2E-2</v>
      </c>
      <c r="G3220">
        <v>1.2E-2</v>
      </c>
      <c r="H3220">
        <v>1</v>
      </c>
      <c r="J3220" t="s">
        <v>38</v>
      </c>
      <c r="K3220" t="s">
        <v>371</v>
      </c>
      <c r="L3220" t="s">
        <v>401</v>
      </c>
      <c r="M3220" t="s">
        <v>9098</v>
      </c>
      <c r="N3220" t="s">
        <v>501</v>
      </c>
      <c r="O3220">
        <v>0</v>
      </c>
      <c r="P3220">
        <v>0</v>
      </c>
      <c r="Q3220">
        <v>1</v>
      </c>
    </row>
    <row r="3221" spans="1:17" x14ac:dyDescent="0.2">
      <c r="A3221" t="s">
        <v>498</v>
      </c>
      <c r="B3221" t="s">
        <v>134</v>
      </c>
      <c r="C3221" t="s">
        <v>497</v>
      </c>
      <c r="D3221" t="s">
        <v>54</v>
      </c>
      <c r="E3221" t="s">
        <v>2908</v>
      </c>
      <c r="F3221">
        <v>1.2999999999999999E-2</v>
      </c>
      <c r="G3221">
        <v>1.2999999999999999E-2</v>
      </c>
      <c r="H3221">
        <v>1</v>
      </c>
      <c r="J3221" t="s">
        <v>38</v>
      </c>
      <c r="K3221" t="s">
        <v>367</v>
      </c>
      <c r="L3221" t="s">
        <v>402</v>
      </c>
      <c r="M3221" t="s">
        <v>9097</v>
      </c>
      <c r="N3221" t="s">
        <v>8249</v>
      </c>
      <c r="O3221">
        <v>2E-3</v>
      </c>
      <c r="P3221">
        <v>2E-3</v>
      </c>
      <c r="Q3221">
        <v>1</v>
      </c>
    </row>
    <row r="3222" spans="1:17" x14ac:dyDescent="0.2">
      <c r="A3222" t="s">
        <v>498</v>
      </c>
      <c r="B3222" t="s">
        <v>134</v>
      </c>
      <c r="C3222" t="s">
        <v>497</v>
      </c>
      <c r="D3222" t="s">
        <v>54</v>
      </c>
      <c r="E3222" t="s">
        <v>2909</v>
      </c>
      <c r="F3222">
        <v>1.2999999999999999E-2</v>
      </c>
      <c r="G3222">
        <v>1.2999999999999999E-2</v>
      </c>
      <c r="H3222">
        <v>1</v>
      </c>
      <c r="J3222" t="s">
        <v>38</v>
      </c>
      <c r="K3222" t="s">
        <v>367</v>
      </c>
      <c r="L3222" t="s">
        <v>402</v>
      </c>
      <c r="M3222" t="s">
        <v>9097</v>
      </c>
      <c r="N3222" t="s">
        <v>8983</v>
      </c>
      <c r="O3222">
        <v>2E-3</v>
      </c>
      <c r="P3222">
        <v>2E-3</v>
      </c>
      <c r="Q3222">
        <v>1</v>
      </c>
    </row>
    <row r="3223" spans="1:17" x14ac:dyDescent="0.2">
      <c r="A3223" t="s">
        <v>498</v>
      </c>
      <c r="B3223" t="s">
        <v>134</v>
      </c>
      <c r="C3223" t="s">
        <v>497</v>
      </c>
      <c r="D3223" t="s">
        <v>54</v>
      </c>
      <c r="E3223" t="s">
        <v>2910</v>
      </c>
      <c r="F3223">
        <v>1.2999999999999999E-2</v>
      </c>
      <c r="G3223">
        <v>1.2999999999999999E-2</v>
      </c>
      <c r="H3223">
        <v>1</v>
      </c>
      <c r="J3223" t="s">
        <v>38</v>
      </c>
      <c r="K3223" t="s">
        <v>367</v>
      </c>
      <c r="L3223" t="s">
        <v>402</v>
      </c>
      <c r="M3223" t="s">
        <v>9097</v>
      </c>
      <c r="N3223" t="s">
        <v>8250</v>
      </c>
      <c r="O3223">
        <v>2E-3</v>
      </c>
      <c r="P3223">
        <v>2E-3</v>
      </c>
      <c r="Q3223">
        <v>1</v>
      </c>
    </row>
    <row r="3224" spans="1:17" x14ac:dyDescent="0.2">
      <c r="A3224" t="s">
        <v>498</v>
      </c>
      <c r="B3224" t="s">
        <v>134</v>
      </c>
      <c r="C3224" t="s">
        <v>497</v>
      </c>
      <c r="D3224" t="s">
        <v>54</v>
      </c>
      <c r="E3224" t="s">
        <v>2911</v>
      </c>
      <c r="F3224">
        <v>1.2999999999999999E-2</v>
      </c>
      <c r="G3224">
        <v>1.2999999999999999E-2</v>
      </c>
      <c r="H3224">
        <v>1</v>
      </c>
      <c r="J3224" t="s">
        <v>38</v>
      </c>
      <c r="K3224" t="s">
        <v>367</v>
      </c>
      <c r="L3224" t="s">
        <v>402</v>
      </c>
      <c r="M3224" t="s">
        <v>9097</v>
      </c>
      <c r="N3224" t="s">
        <v>8251</v>
      </c>
      <c r="O3224">
        <v>2E-3</v>
      </c>
      <c r="P3224">
        <v>2E-3</v>
      </c>
      <c r="Q3224">
        <v>1</v>
      </c>
    </row>
    <row r="3225" spans="1:17" x14ac:dyDescent="0.2">
      <c r="A3225" t="s">
        <v>498</v>
      </c>
      <c r="B3225" t="s">
        <v>134</v>
      </c>
      <c r="C3225" t="s">
        <v>497</v>
      </c>
      <c r="D3225" t="s">
        <v>54</v>
      </c>
      <c r="E3225" t="s">
        <v>2912</v>
      </c>
      <c r="F3225">
        <v>1.2999999999999999E-2</v>
      </c>
      <c r="G3225">
        <v>1.2999999999999999E-2</v>
      </c>
      <c r="H3225">
        <v>1</v>
      </c>
      <c r="J3225" t="s">
        <v>38</v>
      </c>
      <c r="K3225" t="s">
        <v>367</v>
      </c>
      <c r="L3225" t="s">
        <v>402</v>
      </c>
      <c r="M3225" t="s">
        <v>9097</v>
      </c>
      <c r="N3225" t="s">
        <v>8252</v>
      </c>
      <c r="O3225">
        <v>2E-3</v>
      </c>
      <c r="P3225">
        <v>2E-3</v>
      </c>
      <c r="Q3225">
        <v>1</v>
      </c>
    </row>
    <row r="3226" spans="1:17" x14ac:dyDescent="0.2">
      <c r="A3226" t="s">
        <v>498</v>
      </c>
      <c r="B3226" t="s">
        <v>134</v>
      </c>
      <c r="C3226" t="s">
        <v>497</v>
      </c>
      <c r="D3226" t="s">
        <v>54</v>
      </c>
      <c r="E3226" t="s">
        <v>2913</v>
      </c>
      <c r="F3226">
        <v>1.2999999999999999E-2</v>
      </c>
      <c r="G3226">
        <v>1.2999999999999999E-2</v>
      </c>
      <c r="H3226">
        <v>1</v>
      </c>
      <c r="J3226" t="s">
        <v>38</v>
      </c>
      <c r="K3226" t="s">
        <v>367</v>
      </c>
      <c r="L3226" t="s">
        <v>402</v>
      </c>
      <c r="M3226" t="s">
        <v>9097</v>
      </c>
      <c r="N3226" t="s">
        <v>8253</v>
      </c>
      <c r="O3226">
        <v>2E-3</v>
      </c>
      <c r="P3226">
        <v>2E-3</v>
      </c>
      <c r="Q3226">
        <v>1</v>
      </c>
    </row>
    <row r="3227" spans="1:17" x14ac:dyDescent="0.2">
      <c r="A3227" t="s">
        <v>498</v>
      </c>
      <c r="B3227" t="s">
        <v>134</v>
      </c>
      <c r="C3227" t="s">
        <v>497</v>
      </c>
      <c r="D3227" t="s">
        <v>54</v>
      </c>
      <c r="E3227" t="s">
        <v>2914</v>
      </c>
      <c r="F3227">
        <v>1.2999999999999999E-2</v>
      </c>
      <c r="G3227">
        <v>1.2999999999999999E-2</v>
      </c>
      <c r="H3227">
        <v>1</v>
      </c>
      <c r="J3227" t="s">
        <v>38</v>
      </c>
      <c r="K3227" t="s">
        <v>367</v>
      </c>
      <c r="L3227" t="s">
        <v>402</v>
      </c>
      <c r="M3227" t="s">
        <v>9097</v>
      </c>
      <c r="N3227" t="s">
        <v>8382</v>
      </c>
      <c r="O3227">
        <v>1E-3</v>
      </c>
      <c r="P3227">
        <v>2E-3</v>
      </c>
      <c r="Q3227">
        <v>1</v>
      </c>
    </row>
    <row r="3228" spans="1:17" x14ac:dyDescent="0.2">
      <c r="A3228" t="s">
        <v>498</v>
      </c>
      <c r="B3228" t="s">
        <v>134</v>
      </c>
      <c r="C3228" t="s">
        <v>497</v>
      </c>
      <c r="D3228" t="s">
        <v>54</v>
      </c>
      <c r="E3228" t="s">
        <v>2915</v>
      </c>
      <c r="F3228">
        <v>1.2999999999999999E-2</v>
      </c>
      <c r="G3228">
        <v>1.2999999999999999E-2</v>
      </c>
      <c r="H3228">
        <v>1</v>
      </c>
      <c r="J3228" t="s">
        <v>38</v>
      </c>
      <c r="K3228" t="s">
        <v>367</v>
      </c>
      <c r="L3228" t="s">
        <v>402</v>
      </c>
      <c r="M3228" t="s">
        <v>9097</v>
      </c>
      <c r="N3228" t="s">
        <v>8370</v>
      </c>
      <c r="O3228">
        <v>2E-3</v>
      </c>
      <c r="P3228">
        <v>2E-3</v>
      </c>
      <c r="Q3228">
        <v>1</v>
      </c>
    </row>
    <row r="3229" spans="1:17" x14ac:dyDescent="0.2">
      <c r="A3229" t="s">
        <v>498</v>
      </c>
      <c r="B3229" t="s">
        <v>134</v>
      </c>
      <c r="C3229" t="s">
        <v>497</v>
      </c>
      <c r="D3229" t="s">
        <v>54</v>
      </c>
      <c r="E3229" t="s">
        <v>2916</v>
      </c>
      <c r="F3229">
        <v>1.4E-2</v>
      </c>
      <c r="G3229">
        <v>1.4E-2</v>
      </c>
      <c r="H3229">
        <v>1</v>
      </c>
      <c r="J3229" t="s">
        <v>38</v>
      </c>
      <c r="K3229" t="s">
        <v>367</v>
      </c>
      <c r="L3229" t="s">
        <v>402</v>
      </c>
      <c r="M3229" t="s">
        <v>9097</v>
      </c>
      <c r="N3229" t="s">
        <v>9099</v>
      </c>
      <c r="O3229">
        <v>2E-3</v>
      </c>
      <c r="P3229">
        <v>2E-3</v>
      </c>
      <c r="Q3229">
        <v>1</v>
      </c>
    </row>
    <row r="3230" spans="1:17" x14ac:dyDescent="0.2">
      <c r="A3230" t="s">
        <v>498</v>
      </c>
      <c r="B3230" t="s">
        <v>134</v>
      </c>
      <c r="C3230" t="s">
        <v>497</v>
      </c>
      <c r="D3230" t="s">
        <v>54</v>
      </c>
      <c r="E3230" t="s">
        <v>2917</v>
      </c>
      <c r="F3230">
        <v>1.4E-2</v>
      </c>
      <c r="G3230">
        <v>1.4E-2</v>
      </c>
      <c r="H3230">
        <v>1</v>
      </c>
      <c r="J3230" t="s">
        <v>38</v>
      </c>
      <c r="K3230" t="s">
        <v>367</v>
      </c>
      <c r="L3230" t="s">
        <v>402</v>
      </c>
      <c r="M3230" t="s">
        <v>9097</v>
      </c>
      <c r="N3230" t="s">
        <v>8371</v>
      </c>
      <c r="O3230">
        <v>2E-3</v>
      </c>
      <c r="P3230">
        <v>2E-3</v>
      </c>
      <c r="Q3230">
        <v>1</v>
      </c>
    </row>
    <row r="3231" spans="1:17" x14ac:dyDescent="0.2">
      <c r="A3231" t="s">
        <v>498</v>
      </c>
      <c r="B3231" t="s">
        <v>134</v>
      </c>
      <c r="C3231" t="s">
        <v>497</v>
      </c>
      <c r="D3231" t="s">
        <v>54</v>
      </c>
      <c r="E3231" t="s">
        <v>2918</v>
      </c>
      <c r="F3231">
        <v>1.4E-2</v>
      </c>
      <c r="G3231">
        <v>1.4E-2</v>
      </c>
      <c r="H3231">
        <v>1</v>
      </c>
      <c r="J3231" t="s">
        <v>38</v>
      </c>
      <c r="K3231" t="s">
        <v>367</v>
      </c>
      <c r="L3231" t="s">
        <v>402</v>
      </c>
      <c r="M3231" t="s">
        <v>9097</v>
      </c>
      <c r="N3231" t="s">
        <v>8366</v>
      </c>
      <c r="O3231">
        <v>2E-3</v>
      </c>
      <c r="P3231">
        <v>2E-3</v>
      </c>
      <c r="Q3231">
        <v>1</v>
      </c>
    </row>
    <row r="3232" spans="1:17" x14ac:dyDescent="0.2">
      <c r="A3232" t="s">
        <v>498</v>
      </c>
      <c r="B3232" t="s">
        <v>134</v>
      </c>
      <c r="C3232" t="s">
        <v>497</v>
      </c>
      <c r="D3232" t="s">
        <v>54</v>
      </c>
      <c r="E3232" t="s">
        <v>2919</v>
      </c>
      <c r="F3232">
        <v>1.4E-2</v>
      </c>
      <c r="G3232">
        <v>1.4E-2</v>
      </c>
      <c r="H3232">
        <v>1</v>
      </c>
      <c r="J3232" t="s">
        <v>38</v>
      </c>
      <c r="K3232" t="s">
        <v>367</v>
      </c>
      <c r="L3232" t="s">
        <v>402</v>
      </c>
      <c r="M3232" t="s">
        <v>9097</v>
      </c>
      <c r="N3232" t="s">
        <v>8372</v>
      </c>
      <c r="O3232">
        <v>2E-3</v>
      </c>
      <c r="P3232">
        <v>2E-3</v>
      </c>
      <c r="Q3232">
        <v>1</v>
      </c>
    </row>
    <row r="3233" spans="1:17" x14ac:dyDescent="0.2">
      <c r="A3233" t="s">
        <v>498</v>
      </c>
      <c r="B3233" t="s">
        <v>134</v>
      </c>
      <c r="C3233" t="s">
        <v>497</v>
      </c>
      <c r="D3233" t="s">
        <v>54</v>
      </c>
      <c r="E3233" t="s">
        <v>2920</v>
      </c>
      <c r="F3233">
        <v>1.2999999999999999E-2</v>
      </c>
      <c r="G3233">
        <v>1.2999999999999999E-2</v>
      </c>
      <c r="H3233">
        <v>1</v>
      </c>
      <c r="J3233" t="s">
        <v>38</v>
      </c>
      <c r="K3233" t="s">
        <v>367</v>
      </c>
      <c r="L3233" t="s">
        <v>402</v>
      </c>
      <c r="M3233" t="s">
        <v>9097</v>
      </c>
      <c r="N3233" t="s">
        <v>8367</v>
      </c>
      <c r="O3233">
        <v>2E-3</v>
      </c>
      <c r="P3233">
        <v>2E-3</v>
      </c>
      <c r="Q3233">
        <v>1</v>
      </c>
    </row>
    <row r="3234" spans="1:17" x14ac:dyDescent="0.2">
      <c r="A3234" t="s">
        <v>498</v>
      </c>
      <c r="B3234" t="s">
        <v>134</v>
      </c>
      <c r="C3234" t="s">
        <v>497</v>
      </c>
      <c r="D3234" t="s">
        <v>54</v>
      </c>
      <c r="E3234" t="s">
        <v>2921</v>
      </c>
      <c r="F3234">
        <v>1.2999999999999999E-2</v>
      </c>
      <c r="G3234">
        <v>1.2999999999999999E-2</v>
      </c>
      <c r="H3234">
        <v>1</v>
      </c>
      <c r="J3234" t="s">
        <v>38</v>
      </c>
      <c r="K3234" t="s">
        <v>367</v>
      </c>
      <c r="L3234" t="s">
        <v>402</v>
      </c>
      <c r="M3234" t="s">
        <v>9097</v>
      </c>
      <c r="N3234" t="s">
        <v>8373</v>
      </c>
      <c r="O3234">
        <v>0</v>
      </c>
      <c r="P3234">
        <v>0</v>
      </c>
      <c r="Q3234">
        <v>1</v>
      </c>
    </row>
    <row r="3235" spans="1:17" x14ac:dyDescent="0.2">
      <c r="A3235" t="s">
        <v>498</v>
      </c>
      <c r="B3235" t="s">
        <v>134</v>
      </c>
      <c r="C3235" t="s">
        <v>497</v>
      </c>
      <c r="D3235" t="s">
        <v>54</v>
      </c>
      <c r="E3235" t="s">
        <v>2922</v>
      </c>
      <c r="F3235">
        <v>1.2E-2</v>
      </c>
      <c r="G3235">
        <v>1.2E-2</v>
      </c>
      <c r="H3235">
        <v>1</v>
      </c>
      <c r="J3235" t="s">
        <v>38</v>
      </c>
      <c r="K3235" t="s">
        <v>367</v>
      </c>
      <c r="L3235" t="s">
        <v>402</v>
      </c>
      <c r="M3235" t="s">
        <v>9097</v>
      </c>
      <c r="N3235" t="s">
        <v>8374</v>
      </c>
      <c r="O3235">
        <v>1E-3</v>
      </c>
      <c r="P3235">
        <v>1E-3</v>
      </c>
      <c r="Q3235">
        <v>1</v>
      </c>
    </row>
    <row r="3236" spans="1:17" x14ac:dyDescent="0.2">
      <c r="A3236" t="s">
        <v>498</v>
      </c>
      <c r="B3236" t="s">
        <v>134</v>
      </c>
      <c r="C3236" t="s">
        <v>497</v>
      </c>
      <c r="D3236" t="s">
        <v>54</v>
      </c>
      <c r="E3236" t="s">
        <v>2923</v>
      </c>
      <c r="F3236">
        <v>1.2E-2</v>
      </c>
      <c r="G3236">
        <v>1.2E-2</v>
      </c>
      <c r="H3236">
        <v>1</v>
      </c>
      <c r="J3236" t="s">
        <v>38</v>
      </c>
      <c r="K3236" t="s">
        <v>367</v>
      </c>
      <c r="L3236" t="s">
        <v>402</v>
      </c>
      <c r="M3236" t="s">
        <v>9097</v>
      </c>
      <c r="N3236" t="s">
        <v>8375</v>
      </c>
      <c r="O3236">
        <v>1E-3</v>
      </c>
      <c r="P3236">
        <v>1E-3</v>
      </c>
      <c r="Q3236">
        <v>1</v>
      </c>
    </row>
    <row r="3237" spans="1:17" x14ac:dyDescent="0.2">
      <c r="A3237" t="s">
        <v>498</v>
      </c>
      <c r="B3237" t="s">
        <v>134</v>
      </c>
      <c r="C3237" t="s">
        <v>497</v>
      </c>
      <c r="D3237" t="s">
        <v>54</v>
      </c>
      <c r="E3237" t="s">
        <v>2924</v>
      </c>
      <c r="F3237">
        <v>1.2E-2</v>
      </c>
      <c r="G3237">
        <v>1.2E-2</v>
      </c>
      <c r="H3237">
        <v>1</v>
      </c>
      <c r="J3237" t="s">
        <v>38</v>
      </c>
      <c r="K3237" t="s">
        <v>367</v>
      </c>
      <c r="L3237" t="s">
        <v>402</v>
      </c>
      <c r="M3237" t="s">
        <v>9097</v>
      </c>
      <c r="N3237" t="s">
        <v>8376</v>
      </c>
      <c r="O3237">
        <v>2E-3</v>
      </c>
      <c r="P3237">
        <v>2E-3</v>
      </c>
      <c r="Q3237">
        <v>1</v>
      </c>
    </row>
    <row r="3238" spans="1:17" x14ac:dyDescent="0.2">
      <c r="A3238" t="s">
        <v>498</v>
      </c>
      <c r="B3238" t="s">
        <v>134</v>
      </c>
      <c r="C3238" t="s">
        <v>497</v>
      </c>
      <c r="D3238" t="s">
        <v>54</v>
      </c>
      <c r="E3238" t="s">
        <v>2925</v>
      </c>
      <c r="F3238">
        <v>1.4E-2</v>
      </c>
      <c r="G3238">
        <v>1.4E-2</v>
      </c>
      <c r="H3238">
        <v>1</v>
      </c>
      <c r="J3238" t="s">
        <v>38</v>
      </c>
      <c r="K3238" t="s">
        <v>367</v>
      </c>
      <c r="L3238" t="s">
        <v>402</v>
      </c>
      <c r="M3238" t="s">
        <v>9097</v>
      </c>
      <c r="N3238" t="s">
        <v>8377</v>
      </c>
      <c r="O3238">
        <v>2E-3</v>
      </c>
      <c r="P3238">
        <v>2E-3</v>
      </c>
      <c r="Q3238">
        <v>1</v>
      </c>
    </row>
    <row r="3239" spans="1:17" x14ac:dyDescent="0.2">
      <c r="A3239" t="s">
        <v>498</v>
      </c>
      <c r="B3239" t="s">
        <v>134</v>
      </c>
      <c r="C3239" t="s">
        <v>497</v>
      </c>
      <c r="D3239" t="s">
        <v>54</v>
      </c>
      <c r="E3239" t="s">
        <v>2926</v>
      </c>
      <c r="F3239">
        <v>1.2999999999999999E-2</v>
      </c>
      <c r="G3239">
        <v>1.2999999999999999E-2</v>
      </c>
      <c r="H3239">
        <v>1</v>
      </c>
      <c r="J3239" t="s">
        <v>38</v>
      </c>
      <c r="K3239" t="s">
        <v>367</v>
      </c>
      <c r="L3239" t="s">
        <v>402</v>
      </c>
      <c r="M3239" t="s">
        <v>9097</v>
      </c>
      <c r="N3239" t="s">
        <v>8378</v>
      </c>
      <c r="O3239">
        <v>2E-3</v>
      </c>
      <c r="P3239">
        <v>2E-3</v>
      </c>
      <c r="Q3239">
        <v>1</v>
      </c>
    </row>
    <row r="3240" spans="1:17" x14ac:dyDescent="0.2">
      <c r="A3240" t="s">
        <v>498</v>
      </c>
      <c r="B3240" t="s">
        <v>134</v>
      </c>
      <c r="C3240" t="s">
        <v>497</v>
      </c>
      <c r="D3240" t="s">
        <v>54</v>
      </c>
      <c r="E3240" t="s">
        <v>2927</v>
      </c>
      <c r="F3240">
        <v>1.2999999999999999E-2</v>
      </c>
      <c r="G3240">
        <v>1.2999999999999999E-2</v>
      </c>
      <c r="H3240">
        <v>1</v>
      </c>
      <c r="J3240" t="s">
        <v>38</v>
      </c>
      <c r="K3240" t="s">
        <v>367</v>
      </c>
      <c r="L3240" t="s">
        <v>402</v>
      </c>
      <c r="M3240" t="s">
        <v>9097</v>
      </c>
      <c r="N3240" t="s">
        <v>8368</v>
      </c>
      <c r="O3240">
        <v>3.0000000000000001E-3</v>
      </c>
      <c r="P3240">
        <v>3.0000000000000001E-3</v>
      </c>
      <c r="Q3240">
        <v>1</v>
      </c>
    </row>
    <row r="3241" spans="1:17" x14ac:dyDescent="0.2">
      <c r="A3241" t="s">
        <v>498</v>
      </c>
      <c r="B3241" t="s">
        <v>134</v>
      </c>
      <c r="C3241" t="s">
        <v>497</v>
      </c>
      <c r="D3241" t="s">
        <v>54</v>
      </c>
      <c r="E3241" t="s">
        <v>2928</v>
      </c>
      <c r="F3241">
        <v>1.4999999999999999E-2</v>
      </c>
      <c r="G3241">
        <v>1.4999999999999999E-2</v>
      </c>
      <c r="H3241">
        <v>1</v>
      </c>
      <c r="J3241" t="s">
        <v>38</v>
      </c>
      <c r="K3241" t="s">
        <v>367</v>
      </c>
      <c r="L3241" t="s">
        <v>402</v>
      </c>
      <c r="M3241" t="s">
        <v>9097</v>
      </c>
      <c r="N3241" t="s">
        <v>8369</v>
      </c>
      <c r="O3241">
        <v>2E-3</v>
      </c>
      <c r="P3241">
        <v>2E-3</v>
      </c>
      <c r="Q3241">
        <v>1</v>
      </c>
    </row>
    <row r="3242" spans="1:17" x14ac:dyDescent="0.2">
      <c r="A3242" t="s">
        <v>498</v>
      </c>
      <c r="B3242" t="s">
        <v>134</v>
      </c>
      <c r="C3242" t="s">
        <v>497</v>
      </c>
      <c r="D3242" t="s">
        <v>54</v>
      </c>
      <c r="E3242" t="s">
        <v>2929</v>
      </c>
      <c r="F3242">
        <v>1.7000000000000001E-2</v>
      </c>
      <c r="G3242">
        <v>1.7000000000000001E-2</v>
      </c>
      <c r="H3242">
        <v>1</v>
      </c>
      <c r="J3242" t="s">
        <v>38</v>
      </c>
      <c r="K3242" t="s">
        <v>367</v>
      </c>
      <c r="L3242" t="s">
        <v>402</v>
      </c>
      <c r="M3242" t="s">
        <v>9097</v>
      </c>
      <c r="N3242" t="s">
        <v>499</v>
      </c>
      <c r="O3242">
        <v>2E-3</v>
      </c>
      <c r="P3242">
        <v>2E-3</v>
      </c>
      <c r="Q3242">
        <v>1</v>
      </c>
    </row>
    <row r="3243" spans="1:17" x14ac:dyDescent="0.2">
      <c r="A3243" t="s">
        <v>498</v>
      </c>
      <c r="B3243" t="s">
        <v>134</v>
      </c>
      <c r="C3243" t="s">
        <v>497</v>
      </c>
      <c r="D3243" t="s">
        <v>54</v>
      </c>
      <c r="E3243" t="s">
        <v>2930</v>
      </c>
      <c r="F3243">
        <v>1.7000000000000001E-2</v>
      </c>
      <c r="G3243">
        <v>1.7000000000000001E-2</v>
      </c>
      <c r="H3243">
        <v>1</v>
      </c>
      <c r="J3243" t="s">
        <v>38</v>
      </c>
      <c r="K3243" t="s">
        <v>367</v>
      </c>
      <c r="L3243" t="s">
        <v>402</v>
      </c>
      <c r="M3243" t="s">
        <v>9097</v>
      </c>
      <c r="N3243" t="s">
        <v>500</v>
      </c>
      <c r="O3243">
        <v>1E-3</v>
      </c>
      <c r="P3243">
        <v>1E-3</v>
      </c>
      <c r="Q3243">
        <v>1</v>
      </c>
    </row>
    <row r="3244" spans="1:17" x14ac:dyDescent="0.2">
      <c r="A3244" t="s">
        <v>498</v>
      </c>
      <c r="B3244" t="s">
        <v>134</v>
      </c>
      <c r="C3244" t="s">
        <v>497</v>
      </c>
      <c r="D3244" t="s">
        <v>54</v>
      </c>
      <c r="E3244" t="s">
        <v>2931</v>
      </c>
      <c r="F3244">
        <v>1.7999999999999999E-2</v>
      </c>
      <c r="G3244">
        <v>1.7999999999999999E-2</v>
      </c>
      <c r="H3244">
        <v>1</v>
      </c>
      <c r="J3244" t="s">
        <v>38</v>
      </c>
      <c r="K3244" t="s">
        <v>367</v>
      </c>
      <c r="L3244" t="s">
        <v>402</v>
      </c>
      <c r="M3244" t="s">
        <v>9097</v>
      </c>
      <c r="N3244" t="s">
        <v>8379</v>
      </c>
      <c r="O3244">
        <v>0</v>
      </c>
      <c r="P3244">
        <v>0</v>
      </c>
      <c r="Q3244">
        <v>1</v>
      </c>
    </row>
    <row r="3245" spans="1:17" x14ac:dyDescent="0.2">
      <c r="A3245" t="s">
        <v>498</v>
      </c>
      <c r="B3245" t="s">
        <v>134</v>
      </c>
      <c r="C3245" t="s">
        <v>497</v>
      </c>
      <c r="D3245" t="s">
        <v>54</v>
      </c>
      <c r="E3245" t="s">
        <v>2932</v>
      </c>
      <c r="F3245">
        <v>0.02</v>
      </c>
      <c r="G3245">
        <v>0.02</v>
      </c>
      <c r="H3245">
        <v>1</v>
      </c>
      <c r="J3245" t="s">
        <v>38</v>
      </c>
      <c r="K3245" t="s">
        <v>367</v>
      </c>
      <c r="L3245" t="s">
        <v>402</v>
      </c>
      <c r="M3245" t="s">
        <v>9097</v>
      </c>
      <c r="N3245" t="s">
        <v>8254</v>
      </c>
      <c r="O3245">
        <v>1E-3</v>
      </c>
      <c r="P3245">
        <v>1E-3</v>
      </c>
      <c r="Q3245">
        <v>1</v>
      </c>
    </row>
    <row r="3246" spans="1:17" x14ac:dyDescent="0.2">
      <c r="A3246" t="s">
        <v>498</v>
      </c>
      <c r="B3246" t="s">
        <v>134</v>
      </c>
      <c r="C3246" t="s">
        <v>497</v>
      </c>
      <c r="D3246" t="s">
        <v>54</v>
      </c>
      <c r="E3246" t="s">
        <v>2933</v>
      </c>
      <c r="F3246">
        <v>0.02</v>
      </c>
      <c r="G3246">
        <v>0.02</v>
      </c>
      <c r="H3246">
        <v>1</v>
      </c>
      <c r="J3246" t="s">
        <v>38</v>
      </c>
      <c r="K3246" t="s">
        <v>367</v>
      </c>
      <c r="L3246" t="s">
        <v>402</v>
      </c>
      <c r="M3246" t="s">
        <v>9097</v>
      </c>
      <c r="N3246" t="s">
        <v>8255</v>
      </c>
      <c r="O3246">
        <v>3.0000000000000001E-3</v>
      </c>
      <c r="P3246">
        <v>3.0000000000000001E-3</v>
      </c>
      <c r="Q3246">
        <v>1</v>
      </c>
    </row>
    <row r="3247" spans="1:17" x14ac:dyDescent="0.2">
      <c r="A3247" t="s">
        <v>498</v>
      </c>
      <c r="B3247" t="s">
        <v>134</v>
      </c>
      <c r="C3247" t="s">
        <v>497</v>
      </c>
      <c r="D3247" t="s">
        <v>54</v>
      </c>
      <c r="E3247" t="s">
        <v>2934</v>
      </c>
      <c r="F3247">
        <v>0.02</v>
      </c>
      <c r="G3247">
        <v>0.02</v>
      </c>
      <c r="H3247">
        <v>1</v>
      </c>
      <c r="J3247" t="s">
        <v>38</v>
      </c>
      <c r="K3247" t="s">
        <v>367</v>
      </c>
      <c r="L3247" t="s">
        <v>402</v>
      </c>
      <c r="M3247" t="s">
        <v>9097</v>
      </c>
      <c r="N3247" t="s">
        <v>8256</v>
      </c>
      <c r="O3247">
        <v>6.0000000000000001E-3</v>
      </c>
      <c r="P3247">
        <v>6.0000000000000001E-3</v>
      </c>
      <c r="Q3247">
        <v>1</v>
      </c>
    </row>
    <row r="3248" spans="1:17" x14ac:dyDescent="0.2">
      <c r="A3248" t="s">
        <v>498</v>
      </c>
      <c r="B3248" t="s">
        <v>134</v>
      </c>
      <c r="C3248" t="s">
        <v>497</v>
      </c>
      <c r="D3248" t="s">
        <v>54</v>
      </c>
      <c r="E3248" t="s">
        <v>2935</v>
      </c>
      <c r="F3248">
        <v>0.02</v>
      </c>
      <c r="G3248">
        <v>0.02</v>
      </c>
      <c r="H3248">
        <v>1</v>
      </c>
      <c r="J3248" t="s">
        <v>38</v>
      </c>
      <c r="K3248" t="s">
        <v>367</v>
      </c>
      <c r="L3248" t="s">
        <v>402</v>
      </c>
      <c r="M3248" t="s">
        <v>9097</v>
      </c>
      <c r="N3248" t="s">
        <v>8257</v>
      </c>
      <c r="O3248">
        <v>0.02</v>
      </c>
      <c r="P3248">
        <v>0.02</v>
      </c>
      <c r="Q3248">
        <v>1</v>
      </c>
    </row>
    <row r="3249" spans="1:17" x14ac:dyDescent="0.2">
      <c r="A3249" t="s">
        <v>498</v>
      </c>
      <c r="B3249" t="s">
        <v>134</v>
      </c>
      <c r="C3249" t="s">
        <v>497</v>
      </c>
      <c r="D3249" t="s">
        <v>54</v>
      </c>
      <c r="E3249" t="s">
        <v>2936</v>
      </c>
      <c r="F3249">
        <v>1.9E-2</v>
      </c>
      <c r="G3249">
        <v>1.9E-2</v>
      </c>
      <c r="H3249">
        <v>1</v>
      </c>
      <c r="J3249" t="s">
        <v>38</v>
      </c>
      <c r="K3249" t="s">
        <v>367</v>
      </c>
      <c r="L3249" t="s">
        <v>402</v>
      </c>
      <c r="M3249" t="s">
        <v>9097</v>
      </c>
      <c r="N3249" t="s">
        <v>8258</v>
      </c>
      <c r="O3249">
        <v>3.2000000000000001E-2</v>
      </c>
      <c r="P3249">
        <v>3.2000000000000001E-2</v>
      </c>
      <c r="Q3249">
        <v>1</v>
      </c>
    </row>
    <row r="3250" spans="1:17" x14ac:dyDescent="0.2">
      <c r="A3250" t="s">
        <v>498</v>
      </c>
      <c r="B3250" t="s">
        <v>134</v>
      </c>
      <c r="C3250" t="s">
        <v>497</v>
      </c>
      <c r="D3250" t="s">
        <v>54</v>
      </c>
      <c r="E3250" t="s">
        <v>2937</v>
      </c>
      <c r="F3250">
        <v>1.9E-2</v>
      </c>
      <c r="G3250">
        <v>1.9E-2</v>
      </c>
      <c r="H3250">
        <v>1</v>
      </c>
      <c r="J3250" t="s">
        <v>38</v>
      </c>
      <c r="K3250" t="s">
        <v>367</v>
      </c>
      <c r="L3250" t="s">
        <v>402</v>
      </c>
      <c r="M3250" t="s">
        <v>9097</v>
      </c>
      <c r="N3250" t="s">
        <v>8259</v>
      </c>
      <c r="O3250">
        <v>0.05</v>
      </c>
      <c r="P3250">
        <v>0.05</v>
      </c>
      <c r="Q3250">
        <v>1</v>
      </c>
    </row>
    <row r="3251" spans="1:17" x14ac:dyDescent="0.2">
      <c r="A3251" t="s">
        <v>498</v>
      </c>
      <c r="B3251" t="s">
        <v>134</v>
      </c>
      <c r="C3251" t="s">
        <v>497</v>
      </c>
      <c r="D3251" t="s">
        <v>54</v>
      </c>
      <c r="E3251" t="s">
        <v>2938</v>
      </c>
      <c r="F3251">
        <v>0.02</v>
      </c>
      <c r="G3251">
        <v>0.02</v>
      </c>
      <c r="H3251">
        <v>1</v>
      </c>
      <c r="J3251" t="s">
        <v>38</v>
      </c>
      <c r="K3251" t="s">
        <v>367</v>
      </c>
      <c r="L3251" t="s">
        <v>402</v>
      </c>
      <c r="M3251" t="s">
        <v>9097</v>
      </c>
      <c r="N3251" t="s">
        <v>8380</v>
      </c>
      <c r="O3251">
        <v>5.6000000000000001E-2</v>
      </c>
      <c r="P3251">
        <v>5.6000000000000001E-2</v>
      </c>
      <c r="Q3251">
        <v>1</v>
      </c>
    </row>
    <row r="3252" spans="1:17" x14ac:dyDescent="0.2">
      <c r="A3252" t="s">
        <v>498</v>
      </c>
      <c r="B3252" t="s">
        <v>134</v>
      </c>
      <c r="C3252" t="s">
        <v>497</v>
      </c>
      <c r="D3252" t="s">
        <v>54</v>
      </c>
      <c r="E3252" t="s">
        <v>2939</v>
      </c>
      <c r="F3252">
        <v>0.02</v>
      </c>
      <c r="G3252">
        <v>0.02</v>
      </c>
      <c r="H3252">
        <v>1</v>
      </c>
      <c r="J3252" t="s">
        <v>38</v>
      </c>
      <c r="K3252" t="s">
        <v>367</v>
      </c>
      <c r="L3252" t="s">
        <v>402</v>
      </c>
      <c r="M3252" t="s">
        <v>9097</v>
      </c>
      <c r="N3252" t="s">
        <v>8381</v>
      </c>
      <c r="O3252">
        <v>5.8999999999999997E-2</v>
      </c>
      <c r="P3252">
        <v>5.8999999999999997E-2</v>
      </c>
      <c r="Q3252">
        <v>1</v>
      </c>
    </row>
    <row r="3253" spans="1:17" x14ac:dyDescent="0.2">
      <c r="A3253" t="s">
        <v>498</v>
      </c>
      <c r="B3253" t="s">
        <v>134</v>
      </c>
      <c r="C3253" t="s">
        <v>497</v>
      </c>
      <c r="D3253" t="s">
        <v>54</v>
      </c>
      <c r="E3253" t="s">
        <v>2940</v>
      </c>
      <c r="F3253">
        <v>1.9E-2</v>
      </c>
      <c r="G3253">
        <v>1.9E-2</v>
      </c>
      <c r="H3253">
        <v>1</v>
      </c>
      <c r="J3253" t="s">
        <v>38</v>
      </c>
      <c r="K3253" t="s">
        <v>367</v>
      </c>
      <c r="L3253" t="s">
        <v>402</v>
      </c>
      <c r="M3253" t="s">
        <v>9097</v>
      </c>
      <c r="N3253" t="s">
        <v>8654</v>
      </c>
      <c r="O3253">
        <v>5.3999999999999999E-2</v>
      </c>
      <c r="P3253">
        <v>5.3999999999999999E-2</v>
      </c>
      <c r="Q3253">
        <v>1</v>
      </c>
    </row>
    <row r="3254" spans="1:17" x14ac:dyDescent="0.2">
      <c r="A3254" t="s">
        <v>498</v>
      </c>
      <c r="B3254" t="s">
        <v>134</v>
      </c>
      <c r="C3254" t="s">
        <v>497</v>
      </c>
      <c r="D3254" t="s">
        <v>54</v>
      </c>
      <c r="E3254" t="s">
        <v>2941</v>
      </c>
      <c r="F3254">
        <v>1.6E-2</v>
      </c>
      <c r="G3254">
        <v>1.6E-2</v>
      </c>
      <c r="H3254">
        <v>1</v>
      </c>
      <c r="J3254" t="s">
        <v>38</v>
      </c>
      <c r="K3254" t="s">
        <v>367</v>
      </c>
      <c r="L3254" t="s">
        <v>402</v>
      </c>
      <c r="M3254" t="s">
        <v>9097</v>
      </c>
      <c r="N3254" t="s">
        <v>8655</v>
      </c>
      <c r="O3254">
        <v>5.1999999999999998E-2</v>
      </c>
      <c r="P3254">
        <v>5.1999999999999998E-2</v>
      </c>
      <c r="Q3254">
        <v>1</v>
      </c>
    </row>
    <row r="3255" spans="1:17" x14ac:dyDescent="0.2">
      <c r="A3255" t="s">
        <v>498</v>
      </c>
      <c r="B3255" t="s">
        <v>134</v>
      </c>
      <c r="C3255" t="s">
        <v>497</v>
      </c>
      <c r="D3255" t="s">
        <v>54</v>
      </c>
      <c r="E3255" t="s">
        <v>2942</v>
      </c>
      <c r="F3255">
        <v>0.02</v>
      </c>
      <c r="G3255">
        <v>0.02</v>
      </c>
      <c r="H3255">
        <v>1</v>
      </c>
      <c r="J3255" t="s">
        <v>38</v>
      </c>
      <c r="K3255" t="s">
        <v>367</v>
      </c>
      <c r="L3255" t="s">
        <v>402</v>
      </c>
      <c r="M3255" t="s">
        <v>9097</v>
      </c>
      <c r="N3255" t="s">
        <v>8660</v>
      </c>
      <c r="O3255">
        <v>4.0000000000000001E-3</v>
      </c>
      <c r="P3255">
        <v>4.0000000000000001E-3</v>
      </c>
      <c r="Q3255">
        <v>1</v>
      </c>
    </row>
    <row r="3256" spans="1:17" x14ac:dyDescent="0.2">
      <c r="A3256" t="s">
        <v>498</v>
      </c>
      <c r="B3256" t="s">
        <v>134</v>
      </c>
      <c r="C3256" t="s">
        <v>497</v>
      </c>
      <c r="D3256" t="s">
        <v>54</v>
      </c>
      <c r="E3256" t="s">
        <v>2943</v>
      </c>
      <c r="F3256">
        <v>1.7999999999999999E-2</v>
      </c>
      <c r="G3256">
        <v>1.7999999999999999E-2</v>
      </c>
      <c r="H3256">
        <v>1</v>
      </c>
      <c r="J3256" t="s">
        <v>38</v>
      </c>
      <c r="K3256" t="s">
        <v>367</v>
      </c>
      <c r="L3256" t="s">
        <v>402</v>
      </c>
      <c r="M3256" t="s">
        <v>9097</v>
      </c>
      <c r="N3256" t="s">
        <v>8659</v>
      </c>
      <c r="O3256">
        <v>1E-3</v>
      </c>
      <c r="P3256">
        <v>1E-3</v>
      </c>
      <c r="Q3256">
        <v>1</v>
      </c>
    </row>
    <row r="3257" spans="1:17" x14ac:dyDescent="0.2">
      <c r="A3257" t="s">
        <v>498</v>
      </c>
      <c r="B3257" t="s">
        <v>134</v>
      </c>
      <c r="C3257" t="s">
        <v>497</v>
      </c>
      <c r="D3257" t="s">
        <v>54</v>
      </c>
      <c r="E3257" t="s">
        <v>2944</v>
      </c>
      <c r="F3257">
        <v>1.7999999999999999E-2</v>
      </c>
      <c r="G3257">
        <v>1.7999999999999999E-2</v>
      </c>
      <c r="H3257">
        <v>1</v>
      </c>
      <c r="J3257" t="s">
        <v>38</v>
      </c>
      <c r="K3257" t="s">
        <v>367</v>
      </c>
      <c r="L3257" t="s">
        <v>402</v>
      </c>
      <c r="M3257" t="s">
        <v>9097</v>
      </c>
      <c r="N3257" t="s">
        <v>8658</v>
      </c>
      <c r="O3257">
        <v>1E-3</v>
      </c>
      <c r="P3257">
        <v>1E-3</v>
      </c>
      <c r="Q3257">
        <v>1</v>
      </c>
    </row>
    <row r="3258" spans="1:17" x14ac:dyDescent="0.2">
      <c r="A3258" t="s">
        <v>498</v>
      </c>
      <c r="B3258" t="s">
        <v>134</v>
      </c>
      <c r="C3258" t="s">
        <v>497</v>
      </c>
      <c r="D3258" t="s">
        <v>54</v>
      </c>
      <c r="E3258" t="s">
        <v>2945</v>
      </c>
      <c r="F3258">
        <v>1.7000000000000001E-2</v>
      </c>
      <c r="G3258">
        <v>1.7000000000000001E-2</v>
      </c>
      <c r="H3258">
        <v>1</v>
      </c>
      <c r="J3258" t="s">
        <v>38</v>
      </c>
      <c r="K3258" t="s">
        <v>367</v>
      </c>
      <c r="L3258" t="s">
        <v>402</v>
      </c>
      <c r="M3258" t="s">
        <v>9097</v>
      </c>
      <c r="N3258" t="s">
        <v>8656</v>
      </c>
      <c r="O3258">
        <v>1E-3</v>
      </c>
      <c r="P3258">
        <v>1E-3</v>
      </c>
      <c r="Q3258">
        <v>1</v>
      </c>
    </row>
    <row r="3259" spans="1:17" x14ac:dyDescent="0.2">
      <c r="A3259" t="s">
        <v>498</v>
      </c>
      <c r="B3259" t="s">
        <v>134</v>
      </c>
      <c r="C3259" t="s">
        <v>497</v>
      </c>
      <c r="D3259" t="s">
        <v>54</v>
      </c>
      <c r="E3259" t="s">
        <v>2946</v>
      </c>
      <c r="F3259">
        <v>1.4E-2</v>
      </c>
      <c r="G3259">
        <v>1.4E-2</v>
      </c>
      <c r="H3259">
        <v>1</v>
      </c>
      <c r="J3259" t="s">
        <v>38</v>
      </c>
      <c r="K3259" t="s">
        <v>367</v>
      </c>
      <c r="L3259" t="s">
        <v>402</v>
      </c>
      <c r="M3259" t="s">
        <v>9097</v>
      </c>
      <c r="N3259" t="s">
        <v>8657</v>
      </c>
      <c r="O3259">
        <v>2E-3</v>
      </c>
      <c r="P3259">
        <v>2E-3</v>
      </c>
      <c r="Q3259">
        <v>1</v>
      </c>
    </row>
    <row r="3260" spans="1:17" x14ac:dyDescent="0.2">
      <c r="A3260" t="s">
        <v>498</v>
      </c>
      <c r="B3260" t="s">
        <v>134</v>
      </c>
      <c r="C3260" t="s">
        <v>497</v>
      </c>
      <c r="D3260" t="s">
        <v>54</v>
      </c>
      <c r="E3260" t="s">
        <v>2947</v>
      </c>
      <c r="F3260">
        <v>1.4E-2</v>
      </c>
      <c r="G3260">
        <v>1.4E-2</v>
      </c>
      <c r="H3260">
        <v>1</v>
      </c>
      <c r="J3260" t="s">
        <v>38</v>
      </c>
      <c r="K3260" t="s">
        <v>367</v>
      </c>
      <c r="L3260" t="s">
        <v>402</v>
      </c>
      <c r="M3260" t="s">
        <v>9097</v>
      </c>
      <c r="N3260" t="s">
        <v>9119</v>
      </c>
      <c r="O3260">
        <v>3.0000000000000001E-3</v>
      </c>
      <c r="P3260">
        <v>3.0000000000000001E-3</v>
      </c>
      <c r="Q3260">
        <v>1</v>
      </c>
    </row>
    <row r="3261" spans="1:17" x14ac:dyDescent="0.2">
      <c r="A3261" t="s">
        <v>498</v>
      </c>
      <c r="B3261" t="s">
        <v>134</v>
      </c>
      <c r="C3261" t="s">
        <v>497</v>
      </c>
      <c r="D3261" t="s">
        <v>54</v>
      </c>
      <c r="E3261" t="s">
        <v>2948</v>
      </c>
      <c r="F3261">
        <v>1.7000000000000001E-2</v>
      </c>
      <c r="G3261">
        <v>1.7000000000000001E-2</v>
      </c>
      <c r="H3261">
        <v>1</v>
      </c>
      <c r="J3261" t="s">
        <v>38</v>
      </c>
      <c r="K3261" t="s">
        <v>367</v>
      </c>
      <c r="L3261" t="s">
        <v>402</v>
      </c>
      <c r="M3261" t="s">
        <v>9097</v>
      </c>
      <c r="N3261" t="s">
        <v>9120</v>
      </c>
      <c r="O3261">
        <v>8.0000000000000002E-3</v>
      </c>
      <c r="P3261">
        <v>8.0000000000000002E-3</v>
      </c>
      <c r="Q3261">
        <v>1</v>
      </c>
    </row>
    <row r="3262" spans="1:17" x14ac:dyDescent="0.2">
      <c r="A3262" t="s">
        <v>498</v>
      </c>
      <c r="B3262" t="s">
        <v>134</v>
      </c>
      <c r="C3262" t="s">
        <v>497</v>
      </c>
      <c r="D3262" t="s">
        <v>54</v>
      </c>
      <c r="E3262" t="s">
        <v>2949</v>
      </c>
      <c r="F3262">
        <v>1.7000000000000001E-2</v>
      </c>
      <c r="G3262">
        <v>1.7000000000000001E-2</v>
      </c>
      <c r="H3262">
        <v>1</v>
      </c>
      <c r="J3262" t="s">
        <v>38</v>
      </c>
      <c r="K3262" t="s">
        <v>367</v>
      </c>
      <c r="L3262" t="s">
        <v>402</v>
      </c>
      <c r="M3262" t="s">
        <v>9097</v>
      </c>
      <c r="N3262" t="s">
        <v>8981</v>
      </c>
      <c r="O3262">
        <v>0</v>
      </c>
      <c r="P3262">
        <v>0</v>
      </c>
      <c r="Q3262">
        <v>1</v>
      </c>
    </row>
    <row r="3263" spans="1:17" x14ac:dyDescent="0.2">
      <c r="A3263" t="s">
        <v>498</v>
      </c>
      <c r="B3263" t="s">
        <v>134</v>
      </c>
      <c r="C3263" t="s">
        <v>497</v>
      </c>
      <c r="D3263" t="s">
        <v>54</v>
      </c>
      <c r="E3263" t="s">
        <v>2950</v>
      </c>
      <c r="F3263">
        <v>1.6E-2</v>
      </c>
      <c r="G3263">
        <v>1.6E-2</v>
      </c>
      <c r="H3263">
        <v>1</v>
      </c>
      <c r="J3263" t="s">
        <v>38</v>
      </c>
      <c r="K3263" t="s">
        <v>367</v>
      </c>
      <c r="L3263" t="s">
        <v>402</v>
      </c>
      <c r="M3263" t="s">
        <v>9097</v>
      </c>
      <c r="N3263" t="s">
        <v>8984</v>
      </c>
      <c r="O3263">
        <v>2E-3</v>
      </c>
      <c r="P3263">
        <v>2E-3</v>
      </c>
      <c r="Q3263">
        <v>1</v>
      </c>
    </row>
    <row r="3264" spans="1:17" x14ac:dyDescent="0.2">
      <c r="A3264" t="s">
        <v>498</v>
      </c>
      <c r="B3264" t="s">
        <v>134</v>
      </c>
      <c r="C3264" t="s">
        <v>497</v>
      </c>
      <c r="D3264" t="s">
        <v>54</v>
      </c>
      <c r="E3264" t="s">
        <v>2951</v>
      </c>
      <c r="F3264">
        <v>1.6E-2</v>
      </c>
      <c r="G3264">
        <v>1.6E-2</v>
      </c>
      <c r="H3264">
        <v>1</v>
      </c>
      <c r="J3264" t="s">
        <v>38</v>
      </c>
      <c r="K3264" t="s">
        <v>367</v>
      </c>
      <c r="L3264" t="s">
        <v>402</v>
      </c>
      <c r="M3264" t="s">
        <v>9097</v>
      </c>
      <c r="N3264" t="s">
        <v>8985</v>
      </c>
      <c r="O3264">
        <v>7.0000000000000001E-3</v>
      </c>
      <c r="P3264">
        <v>7.0000000000000001E-3</v>
      </c>
      <c r="Q3264">
        <v>1</v>
      </c>
    </row>
    <row r="3265" spans="1:17" x14ac:dyDescent="0.2">
      <c r="A3265" t="s">
        <v>498</v>
      </c>
      <c r="B3265" t="s">
        <v>134</v>
      </c>
      <c r="C3265" t="s">
        <v>497</v>
      </c>
      <c r="D3265" t="s">
        <v>54</v>
      </c>
      <c r="E3265" t="s">
        <v>2952</v>
      </c>
      <c r="F3265">
        <v>1.6E-2</v>
      </c>
      <c r="G3265">
        <v>1.6E-2</v>
      </c>
      <c r="H3265">
        <v>1</v>
      </c>
      <c r="J3265" t="s">
        <v>38</v>
      </c>
      <c r="K3265" t="s">
        <v>367</v>
      </c>
      <c r="L3265" t="s">
        <v>402</v>
      </c>
      <c r="M3265" t="s">
        <v>9097</v>
      </c>
      <c r="N3265" t="s">
        <v>8986</v>
      </c>
      <c r="O3265">
        <v>1.0999999999999999E-2</v>
      </c>
      <c r="P3265">
        <v>1.0999999999999999E-2</v>
      </c>
      <c r="Q3265">
        <v>1</v>
      </c>
    </row>
    <row r="3266" spans="1:17" x14ac:dyDescent="0.2">
      <c r="A3266" t="s">
        <v>498</v>
      </c>
      <c r="B3266" t="s">
        <v>134</v>
      </c>
      <c r="C3266" t="s">
        <v>497</v>
      </c>
      <c r="D3266" t="s">
        <v>54</v>
      </c>
      <c r="E3266" t="s">
        <v>2953</v>
      </c>
      <c r="F3266">
        <v>1.6E-2</v>
      </c>
      <c r="G3266">
        <v>1.6E-2</v>
      </c>
      <c r="H3266">
        <v>1</v>
      </c>
      <c r="J3266" t="s">
        <v>38</v>
      </c>
      <c r="K3266" t="s">
        <v>367</v>
      </c>
      <c r="L3266" t="s">
        <v>402</v>
      </c>
      <c r="M3266" t="s">
        <v>9097</v>
      </c>
      <c r="N3266" t="s">
        <v>9124</v>
      </c>
      <c r="O3266">
        <v>2.7E-2</v>
      </c>
      <c r="P3266">
        <v>2.7E-2</v>
      </c>
      <c r="Q3266">
        <v>1</v>
      </c>
    </row>
    <row r="3267" spans="1:17" x14ac:dyDescent="0.2">
      <c r="A3267" t="s">
        <v>498</v>
      </c>
      <c r="B3267" t="s">
        <v>134</v>
      </c>
      <c r="C3267" t="s">
        <v>497</v>
      </c>
      <c r="D3267" t="s">
        <v>54</v>
      </c>
      <c r="E3267" t="s">
        <v>2954</v>
      </c>
      <c r="F3267">
        <v>1.7000000000000001E-2</v>
      </c>
      <c r="G3267">
        <v>1.7000000000000001E-2</v>
      </c>
      <c r="H3267">
        <v>1</v>
      </c>
      <c r="J3267" t="s">
        <v>38</v>
      </c>
      <c r="K3267" t="s">
        <v>367</v>
      </c>
      <c r="L3267" t="s">
        <v>402</v>
      </c>
      <c r="M3267" t="s">
        <v>9097</v>
      </c>
      <c r="N3267" t="s">
        <v>9125</v>
      </c>
      <c r="O3267">
        <v>5.6000000000000001E-2</v>
      </c>
      <c r="P3267">
        <v>5.6000000000000001E-2</v>
      </c>
      <c r="Q3267">
        <v>1</v>
      </c>
    </row>
    <row r="3268" spans="1:17" x14ac:dyDescent="0.2">
      <c r="A3268" t="s">
        <v>498</v>
      </c>
      <c r="B3268" t="s">
        <v>134</v>
      </c>
      <c r="C3268" t="s">
        <v>497</v>
      </c>
      <c r="D3268" t="s">
        <v>54</v>
      </c>
      <c r="E3268" t="s">
        <v>2955</v>
      </c>
      <c r="F3268">
        <v>1.7000000000000001E-2</v>
      </c>
      <c r="G3268">
        <v>1.7000000000000001E-2</v>
      </c>
      <c r="H3268">
        <v>1</v>
      </c>
      <c r="J3268" t="s">
        <v>38</v>
      </c>
      <c r="K3268" t="s">
        <v>367</v>
      </c>
      <c r="L3268" t="s">
        <v>402</v>
      </c>
      <c r="M3268" t="s">
        <v>9097</v>
      </c>
      <c r="N3268" t="s">
        <v>9121</v>
      </c>
      <c r="O3268">
        <v>7.0999999999999994E-2</v>
      </c>
      <c r="P3268">
        <v>7.0999999999999994E-2</v>
      </c>
      <c r="Q3268">
        <v>1</v>
      </c>
    </row>
    <row r="3269" spans="1:17" x14ac:dyDescent="0.2">
      <c r="A3269" t="s">
        <v>498</v>
      </c>
      <c r="B3269" t="s">
        <v>134</v>
      </c>
      <c r="C3269" t="s">
        <v>497</v>
      </c>
      <c r="D3269" t="s">
        <v>54</v>
      </c>
      <c r="E3269" t="s">
        <v>2956</v>
      </c>
      <c r="F3269">
        <v>1.6E-2</v>
      </c>
      <c r="G3269">
        <v>1.6E-2</v>
      </c>
      <c r="H3269">
        <v>1</v>
      </c>
      <c r="J3269" t="s">
        <v>38</v>
      </c>
      <c r="K3269" t="s">
        <v>367</v>
      </c>
      <c r="L3269" t="s">
        <v>402</v>
      </c>
      <c r="M3269" t="s">
        <v>9097</v>
      </c>
      <c r="N3269" t="s">
        <v>9122</v>
      </c>
      <c r="O3269">
        <v>7.9000000000000001E-2</v>
      </c>
      <c r="P3269">
        <v>7.9000000000000001E-2</v>
      </c>
      <c r="Q3269">
        <v>1</v>
      </c>
    </row>
    <row r="3270" spans="1:17" x14ac:dyDescent="0.2">
      <c r="A3270" t="s">
        <v>498</v>
      </c>
      <c r="B3270" t="s">
        <v>134</v>
      </c>
      <c r="C3270" t="s">
        <v>497</v>
      </c>
      <c r="D3270" t="s">
        <v>54</v>
      </c>
      <c r="E3270" t="s">
        <v>2957</v>
      </c>
      <c r="F3270">
        <v>1.6E-2</v>
      </c>
      <c r="G3270">
        <v>1.6E-2</v>
      </c>
      <c r="H3270">
        <v>1</v>
      </c>
      <c r="J3270" t="s">
        <v>38</v>
      </c>
      <c r="K3270" t="s">
        <v>367</v>
      </c>
      <c r="L3270" t="s">
        <v>402</v>
      </c>
      <c r="M3270" t="s">
        <v>9097</v>
      </c>
      <c r="N3270" t="s">
        <v>9105</v>
      </c>
      <c r="O3270">
        <v>9.2999999999999999E-2</v>
      </c>
      <c r="P3270">
        <v>9.2999999999999999E-2</v>
      </c>
      <c r="Q3270">
        <v>1</v>
      </c>
    </row>
    <row r="3271" spans="1:17" x14ac:dyDescent="0.2">
      <c r="A3271" t="s">
        <v>498</v>
      </c>
      <c r="B3271" t="s">
        <v>134</v>
      </c>
      <c r="C3271" t="s">
        <v>497</v>
      </c>
      <c r="D3271" t="s">
        <v>54</v>
      </c>
      <c r="E3271" t="s">
        <v>2958</v>
      </c>
      <c r="F3271">
        <v>0.02</v>
      </c>
      <c r="G3271">
        <v>0.02</v>
      </c>
      <c r="H3271">
        <v>1</v>
      </c>
      <c r="J3271" t="s">
        <v>38</v>
      </c>
      <c r="K3271" t="s">
        <v>367</v>
      </c>
      <c r="L3271" t="s">
        <v>402</v>
      </c>
      <c r="M3271" t="s">
        <v>9097</v>
      </c>
      <c r="N3271" t="s">
        <v>9123</v>
      </c>
      <c r="O3271">
        <v>0</v>
      </c>
      <c r="P3271">
        <v>0</v>
      </c>
      <c r="Q3271">
        <v>1</v>
      </c>
    </row>
    <row r="3272" spans="1:17" x14ac:dyDescent="0.2">
      <c r="A3272" t="s">
        <v>498</v>
      </c>
      <c r="B3272" t="s">
        <v>134</v>
      </c>
      <c r="C3272" t="s">
        <v>497</v>
      </c>
      <c r="D3272" t="s">
        <v>54</v>
      </c>
      <c r="E3272" t="s">
        <v>2959</v>
      </c>
      <c r="F3272">
        <v>0.02</v>
      </c>
      <c r="G3272">
        <v>0.02</v>
      </c>
      <c r="H3272">
        <v>1</v>
      </c>
      <c r="J3272" t="s">
        <v>38</v>
      </c>
      <c r="K3272" t="s">
        <v>367</v>
      </c>
      <c r="L3272" t="s">
        <v>402</v>
      </c>
      <c r="M3272" t="s">
        <v>9097</v>
      </c>
      <c r="N3272" t="s">
        <v>9110</v>
      </c>
      <c r="O3272">
        <v>1E-3</v>
      </c>
      <c r="P3272">
        <v>1E-3</v>
      </c>
      <c r="Q3272">
        <v>1</v>
      </c>
    </row>
    <row r="3273" spans="1:17" x14ac:dyDescent="0.2">
      <c r="A3273" t="s">
        <v>498</v>
      </c>
      <c r="B3273" t="s">
        <v>134</v>
      </c>
      <c r="C3273" t="s">
        <v>497</v>
      </c>
      <c r="D3273" t="s">
        <v>54</v>
      </c>
      <c r="E3273" t="s">
        <v>2960</v>
      </c>
      <c r="F3273">
        <v>0.02</v>
      </c>
      <c r="G3273">
        <v>0.02</v>
      </c>
      <c r="H3273">
        <v>1</v>
      </c>
      <c r="J3273" t="s">
        <v>38</v>
      </c>
      <c r="K3273" t="s">
        <v>367</v>
      </c>
      <c r="L3273" t="s">
        <v>402</v>
      </c>
      <c r="M3273" t="s">
        <v>9097</v>
      </c>
      <c r="N3273" t="s">
        <v>9111</v>
      </c>
      <c r="O3273">
        <v>0</v>
      </c>
      <c r="P3273">
        <v>0</v>
      </c>
      <c r="Q3273">
        <v>1</v>
      </c>
    </row>
    <row r="3274" spans="1:17" x14ac:dyDescent="0.2">
      <c r="A3274" t="s">
        <v>498</v>
      </c>
      <c r="B3274" t="s">
        <v>134</v>
      </c>
      <c r="C3274" t="s">
        <v>497</v>
      </c>
      <c r="D3274" t="s">
        <v>54</v>
      </c>
      <c r="E3274" t="s">
        <v>2961</v>
      </c>
      <c r="F3274">
        <v>0.02</v>
      </c>
      <c r="G3274">
        <v>0.02</v>
      </c>
      <c r="H3274">
        <v>1</v>
      </c>
      <c r="J3274" t="s">
        <v>38</v>
      </c>
      <c r="K3274" t="s">
        <v>367</v>
      </c>
      <c r="L3274" t="s">
        <v>402</v>
      </c>
      <c r="M3274" t="s">
        <v>9097</v>
      </c>
      <c r="N3274" t="s">
        <v>9112</v>
      </c>
      <c r="O3274">
        <v>0</v>
      </c>
      <c r="P3274">
        <v>0</v>
      </c>
      <c r="Q3274">
        <v>1</v>
      </c>
    </row>
    <row r="3275" spans="1:17" x14ac:dyDescent="0.2">
      <c r="A3275" t="s">
        <v>498</v>
      </c>
      <c r="B3275" t="s">
        <v>134</v>
      </c>
      <c r="C3275" t="s">
        <v>497</v>
      </c>
      <c r="D3275" t="s">
        <v>54</v>
      </c>
      <c r="E3275" t="s">
        <v>2962</v>
      </c>
      <c r="F3275">
        <v>0.02</v>
      </c>
      <c r="G3275">
        <v>0.02</v>
      </c>
      <c r="H3275">
        <v>1</v>
      </c>
      <c r="J3275" t="s">
        <v>38</v>
      </c>
      <c r="K3275" t="s">
        <v>367</v>
      </c>
      <c r="L3275" t="s">
        <v>402</v>
      </c>
      <c r="M3275" t="s">
        <v>9097</v>
      </c>
      <c r="N3275" t="s">
        <v>9113</v>
      </c>
      <c r="O3275">
        <v>2E-3</v>
      </c>
      <c r="P3275">
        <v>2E-3</v>
      </c>
      <c r="Q3275">
        <v>1</v>
      </c>
    </row>
    <row r="3276" spans="1:17" x14ac:dyDescent="0.2">
      <c r="A3276" t="s">
        <v>498</v>
      </c>
      <c r="B3276" t="s">
        <v>134</v>
      </c>
      <c r="C3276" t="s">
        <v>497</v>
      </c>
      <c r="D3276" t="s">
        <v>54</v>
      </c>
      <c r="E3276" t="s">
        <v>2963</v>
      </c>
      <c r="F3276">
        <v>0.02</v>
      </c>
      <c r="G3276">
        <v>0.02</v>
      </c>
      <c r="H3276">
        <v>1</v>
      </c>
      <c r="J3276" t="s">
        <v>38</v>
      </c>
      <c r="K3276" t="s">
        <v>367</v>
      </c>
      <c r="L3276" t="s">
        <v>402</v>
      </c>
      <c r="M3276" t="s">
        <v>9097</v>
      </c>
      <c r="N3276" t="s">
        <v>9114</v>
      </c>
      <c r="O3276">
        <v>1E-3</v>
      </c>
      <c r="P3276">
        <v>1E-3</v>
      </c>
      <c r="Q3276">
        <v>1</v>
      </c>
    </row>
    <row r="3277" spans="1:17" x14ac:dyDescent="0.2">
      <c r="A3277" t="s">
        <v>498</v>
      </c>
      <c r="B3277" t="s">
        <v>134</v>
      </c>
      <c r="C3277" t="s">
        <v>497</v>
      </c>
      <c r="D3277" t="s">
        <v>54</v>
      </c>
      <c r="E3277" t="s">
        <v>2964</v>
      </c>
      <c r="F3277">
        <v>0.02</v>
      </c>
      <c r="G3277">
        <v>0.02</v>
      </c>
      <c r="H3277">
        <v>1</v>
      </c>
      <c r="J3277" t="s">
        <v>38</v>
      </c>
      <c r="K3277" t="s">
        <v>367</v>
      </c>
      <c r="L3277" t="s">
        <v>402</v>
      </c>
      <c r="M3277" t="s">
        <v>9097</v>
      </c>
      <c r="N3277" t="s">
        <v>9126</v>
      </c>
      <c r="O3277">
        <v>2E-3</v>
      </c>
      <c r="P3277">
        <v>2E-3</v>
      </c>
      <c r="Q3277">
        <v>1</v>
      </c>
    </row>
    <row r="3278" spans="1:17" x14ac:dyDescent="0.2">
      <c r="A3278" t="s">
        <v>498</v>
      </c>
      <c r="B3278" t="s">
        <v>134</v>
      </c>
      <c r="C3278" t="s">
        <v>497</v>
      </c>
      <c r="D3278" t="s">
        <v>54</v>
      </c>
      <c r="E3278" t="s">
        <v>2965</v>
      </c>
      <c r="F3278">
        <v>0.02</v>
      </c>
      <c r="G3278">
        <v>0.02</v>
      </c>
      <c r="H3278">
        <v>1</v>
      </c>
      <c r="J3278" t="s">
        <v>38</v>
      </c>
      <c r="K3278" t="s">
        <v>367</v>
      </c>
      <c r="L3278" t="s">
        <v>402</v>
      </c>
      <c r="M3278" t="s">
        <v>9097</v>
      </c>
      <c r="N3278" t="s">
        <v>9116</v>
      </c>
      <c r="O3278">
        <v>0</v>
      </c>
      <c r="P3278">
        <v>0</v>
      </c>
      <c r="Q3278">
        <v>1</v>
      </c>
    </row>
    <row r="3279" spans="1:17" x14ac:dyDescent="0.2">
      <c r="A3279" t="s">
        <v>498</v>
      </c>
      <c r="B3279" t="s">
        <v>134</v>
      </c>
      <c r="C3279" t="s">
        <v>497</v>
      </c>
      <c r="D3279" t="s">
        <v>54</v>
      </c>
      <c r="E3279" t="s">
        <v>2966</v>
      </c>
      <c r="F3279">
        <v>0.02</v>
      </c>
      <c r="G3279">
        <v>0.02</v>
      </c>
      <c r="H3279">
        <v>1</v>
      </c>
      <c r="J3279" t="s">
        <v>38</v>
      </c>
      <c r="K3279" t="s">
        <v>367</v>
      </c>
      <c r="L3279" t="s">
        <v>402</v>
      </c>
      <c r="M3279" t="s">
        <v>9097</v>
      </c>
      <c r="N3279" t="s">
        <v>9117</v>
      </c>
      <c r="O3279">
        <v>0</v>
      </c>
      <c r="P3279">
        <v>0</v>
      </c>
      <c r="Q3279">
        <v>1</v>
      </c>
    </row>
    <row r="3280" spans="1:17" x14ac:dyDescent="0.2">
      <c r="A3280" t="s">
        <v>498</v>
      </c>
      <c r="B3280" t="s">
        <v>134</v>
      </c>
      <c r="C3280" t="s">
        <v>497</v>
      </c>
      <c r="D3280" t="s">
        <v>54</v>
      </c>
      <c r="E3280" t="s">
        <v>2967</v>
      </c>
      <c r="F3280">
        <v>1.9E-2</v>
      </c>
      <c r="G3280">
        <v>1.9E-2</v>
      </c>
      <c r="H3280">
        <v>1</v>
      </c>
      <c r="J3280" t="s">
        <v>38</v>
      </c>
      <c r="K3280" t="s">
        <v>367</v>
      </c>
      <c r="L3280" t="s">
        <v>402</v>
      </c>
      <c r="M3280" t="s">
        <v>9097</v>
      </c>
      <c r="N3280" t="s">
        <v>9118</v>
      </c>
      <c r="O3280">
        <v>0</v>
      </c>
      <c r="P3280">
        <v>0</v>
      </c>
      <c r="Q3280">
        <v>1</v>
      </c>
    </row>
    <row r="3281" spans="1:17" x14ac:dyDescent="0.2">
      <c r="A3281" t="s">
        <v>498</v>
      </c>
      <c r="B3281" t="s">
        <v>134</v>
      </c>
      <c r="C3281" t="s">
        <v>497</v>
      </c>
      <c r="D3281" t="s">
        <v>54</v>
      </c>
      <c r="E3281" t="s">
        <v>2968</v>
      </c>
      <c r="F3281">
        <v>1.6E-2</v>
      </c>
      <c r="G3281">
        <v>1.6E-2</v>
      </c>
      <c r="H3281">
        <v>1</v>
      </c>
      <c r="J3281" t="s">
        <v>38</v>
      </c>
      <c r="K3281" t="s">
        <v>367</v>
      </c>
      <c r="L3281" t="s">
        <v>402</v>
      </c>
      <c r="M3281" t="s">
        <v>9097</v>
      </c>
      <c r="N3281" t="s">
        <v>8982</v>
      </c>
      <c r="O3281">
        <v>0</v>
      </c>
      <c r="P3281">
        <v>0</v>
      </c>
      <c r="Q3281">
        <v>1</v>
      </c>
    </row>
    <row r="3282" spans="1:17" x14ac:dyDescent="0.2">
      <c r="A3282" t="s">
        <v>498</v>
      </c>
      <c r="B3282" t="s">
        <v>134</v>
      </c>
      <c r="C3282" t="s">
        <v>497</v>
      </c>
      <c r="D3282" t="s">
        <v>54</v>
      </c>
      <c r="E3282" t="s">
        <v>2969</v>
      </c>
      <c r="F3282">
        <v>1.4999999999999999E-2</v>
      </c>
      <c r="G3282">
        <v>1.4999999999999999E-2</v>
      </c>
      <c r="H3282">
        <v>1</v>
      </c>
      <c r="J3282" t="s">
        <v>38</v>
      </c>
      <c r="K3282" t="s">
        <v>367</v>
      </c>
      <c r="L3282" t="s">
        <v>402</v>
      </c>
      <c r="M3282" t="s">
        <v>9097</v>
      </c>
      <c r="N3282" t="s">
        <v>8987</v>
      </c>
      <c r="O3282">
        <v>1E-3</v>
      </c>
      <c r="P3282">
        <v>1E-3</v>
      </c>
      <c r="Q3282">
        <v>1</v>
      </c>
    </row>
    <row r="3283" spans="1:17" x14ac:dyDescent="0.2">
      <c r="A3283" t="s">
        <v>498</v>
      </c>
      <c r="B3283" t="s">
        <v>134</v>
      </c>
      <c r="C3283" t="s">
        <v>497</v>
      </c>
      <c r="D3283" t="s">
        <v>54</v>
      </c>
      <c r="E3283" t="s">
        <v>2970</v>
      </c>
      <c r="F3283">
        <v>1.7000000000000001E-2</v>
      </c>
      <c r="G3283">
        <v>1.7000000000000001E-2</v>
      </c>
      <c r="H3283">
        <v>1</v>
      </c>
      <c r="J3283" t="s">
        <v>38</v>
      </c>
      <c r="K3283" t="s">
        <v>367</v>
      </c>
      <c r="L3283" t="s">
        <v>402</v>
      </c>
      <c r="M3283" t="s">
        <v>9097</v>
      </c>
      <c r="N3283" t="s">
        <v>8988</v>
      </c>
      <c r="O3283">
        <v>3.0000000000000001E-3</v>
      </c>
      <c r="P3283">
        <v>3.0000000000000001E-3</v>
      </c>
      <c r="Q3283">
        <v>1</v>
      </c>
    </row>
    <row r="3284" spans="1:17" x14ac:dyDescent="0.2">
      <c r="A3284" t="s">
        <v>498</v>
      </c>
      <c r="B3284" t="s">
        <v>134</v>
      </c>
      <c r="C3284" t="s">
        <v>497</v>
      </c>
      <c r="D3284" t="s">
        <v>54</v>
      </c>
      <c r="E3284" t="s">
        <v>2971</v>
      </c>
      <c r="F3284">
        <v>1.7000000000000001E-2</v>
      </c>
      <c r="G3284">
        <v>1.7000000000000001E-2</v>
      </c>
      <c r="H3284">
        <v>1</v>
      </c>
      <c r="J3284" t="s">
        <v>38</v>
      </c>
      <c r="K3284" t="s">
        <v>367</v>
      </c>
      <c r="L3284" t="s">
        <v>402</v>
      </c>
      <c r="M3284" t="s">
        <v>9097</v>
      </c>
      <c r="N3284" t="s">
        <v>8989</v>
      </c>
      <c r="O3284">
        <v>8.9999999999999993E-3</v>
      </c>
      <c r="P3284">
        <v>8.9999999999999993E-3</v>
      </c>
      <c r="Q3284">
        <v>1</v>
      </c>
    </row>
    <row r="3285" spans="1:17" x14ac:dyDescent="0.2">
      <c r="A3285" t="s">
        <v>498</v>
      </c>
      <c r="B3285" t="s">
        <v>134</v>
      </c>
      <c r="C3285" t="s">
        <v>497</v>
      </c>
      <c r="D3285" t="s">
        <v>54</v>
      </c>
      <c r="E3285" t="s">
        <v>2972</v>
      </c>
      <c r="F3285">
        <v>1.7000000000000001E-2</v>
      </c>
      <c r="G3285">
        <v>1.7000000000000001E-2</v>
      </c>
      <c r="H3285">
        <v>1</v>
      </c>
      <c r="J3285" t="s">
        <v>38</v>
      </c>
      <c r="K3285" t="s">
        <v>367</v>
      </c>
      <c r="L3285" t="s">
        <v>402</v>
      </c>
      <c r="M3285" t="s">
        <v>9097</v>
      </c>
      <c r="N3285" t="s">
        <v>9127</v>
      </c>
      <c r="O3285">
        <v>1.7000000000000001E-2</v>
      </c>
      <c r="P3285">
        <v>1.7000000000000001E-2</v>
      </c>
      <c r="Q3285">
        <v>1</v>
      </c>
    </row>
    <row r="3286" spans="1:17" x14ac:dyDescent="0.2">
      <c r="A3286" t="s">
        <v>498</v>
      </c>
      <c r="B3286" t="s">
        <v>134</v>
      </c>
      <c r="C3286" t="s">
        <v>497</v>
      </c>
      <c r="D3286" t="s">
        <v>54</v>
      </c>
      <c r="E3286" t="s">
        <v>2973</v>
      </c>
      <c r="F3286">
        <v>1.7000000000000001E-2</v>
      </c>
      <c r="G3286">
        <v>1.7000000000000001E-2</v>
      </c>
      <c r="H3286">
        <v>1</v>
      </c>
      <c r="J3286" t="s">
        <v>38</v>
      </c>
      <c r="K3286" t="s">
        <v>367</v>
      </c>
      <c r="L3286" t="s">
        <v>402</v>
      </c>
      <c r="M3286" t="s">
        <v>9097</v>
      </c>
      <c r="N3286" t="s">
        <v>9128</v>
      </c>
      <c r="O3286">
        <v>2.5000000000000001E-2</v>
      </c>
      <c r="P3286">
        <v>2.5000000000000001E-2</v>
      </c>
      <c r="Q3286">
        <v>1</v>
      </c>
    </row>
    <row r="3287" spans="1:17" x14ac:dyDescent="0.2">
      <c r="A3287" t="s">
        <v>498</v>
      </c>
      <c r="B3287" t="s">
        <v>134</v>
      </c>
      <c r="C3287" t="s">
        <v>497</v>
      </c>
      <c r="D3287" t="s">
        <v>54</v>
      </c>
      <c r="E3287" t="s">
        <v>2974</v>
      </c>
      <c r="F3287">
        <v>1.6E-2</v>
      </c>
      <c r="G3287">
        <v>1.6E-2</v>
      </c>
      <c r="H3287">
        <v>1</v>
      </c>
      <c r="J3287" t="s">
        <v>38</v>
      </c>
      <c r="K3287" t="s">
        <v>367</v>
      </c>
      <c r="L3287" t="s">
        <v>402</v>
      </c>
      <c r="M3287" t="s">
        <v>9097</v>
      </c>
      <c r="N3287" t="s">
        <v>9129</v>
      </c>
      <c r="O3287">
        <v>2.8000000000000001E-2</v>
      </c>
      <c r="P3287">
        <v>2.8000000000000001E-2</v>
      </c>
      <c r="Q3287">
        <v>1</v>
      </c>
    </row>
    <row r="3288" spans="1:17" x14ac:dyDescent="0.2">
      <c r="A3288" t="s">
        <v>498</v>
      </c>
      <c r="B3288" t="s">
        <v>134</v>
      </c>
      <c r="C3288" t="s">
        <v>497</v>
      </c>
      <c r="D3288" t="s">
        <v>54</v>
      </c>
      <c r="E3288" t="s">
        <v>2975</v>
      </c>
      <c r="F3288">
        <v>1.4999999999999999E-2</v>
      </c>
      <c r="G3288">
        <v>1.4999999999999999E-2</v>
      </c>
      <c r="H3288">
        <v>1</v>
      </c>
      <c r="J3288" t="s">
        <v>38</v>
      </c>
      <c r="K3288" t="s">
        <v>367</v>
      </c>
      <c r="L3288" t="s">
        <v>402</v>
      </c>
      <c r="M3288" t="s">
        <v>9097</v>
      </c>
      <c r="N3288" t="s">
        <v>9130</v>
      </c>
      <c r="O3288">
        <v>2.8000000000000001E-2</v>
      </c>
      <c r="P3288">
        <v>2.8000000000000001E-2</v>
      </c>
      <c r="Q3288">
        <v>1</v>
      </c>
    </row>
    <row r="3289" spans="1:17" x14ac:dyDescent="0.2">
      <c r="A3289" t="s">
        <v>498</v>
      </c>
      <c r="B3289" t="s">
        <v>134</v>
      </c>
      <c r="C3289" t="s">
        <v>497</v>
      </c>
      <c r="D3289" t="s">
        <v>54</v>
      </c>
      <c r="E3289" t="s">
        <v>2976</v>
      </c>
      <c r="F3289">
        <v>1.4E-2</v>
      </c>
      <c r="G3289">
        <v>1.4E-2</v>
      </c>
      <c r="H3289">
        <v>1</v>
      </c>
      <c r="J3289" t="s">
        <v>38</v>
      </c>
      <c r="K3289" t="s">
        <v>367</v>
      </c>
      <c r="L3289" t="s">
        <v>402</v>
      </c>
      <c r="M3289" t="s">
        <v>9097</v>
      </c>
      <c r="N3289" t="s">
        <v>501</v>
      </c>
      <c r="O3289">
        <v>0</v>
      </c>
      <c r="P3289">
        <v>0</v>
      </c>
      <c r="Q3289">
        <v>1</v>
      </c>
    </row>
    <row r="3290" spans="1:17" x14ac:dyDescent="0.2">
      <c r="A3290" t="s">
        <v>498</v>
      </c>
      <c r="B3290" t="s">
        <v>134</v>
      </c>
      <c r="C3290" t="s">
        <v>497</v>
      </c>
      <c r="D3290" t="s">
        <v>54</v>
      </c>
      <c r="E3290" t="s">
        <v>2977</v>
      </c>
      <c r="F3290">
        <v>1.4999999999999999E-2</v>
      </c>
      <c r="G3290">
        <v>1.4999999999999999E-2</v>
      </c>
      <c r="H3290">
        <v>1</v>
      </c>
      <c r="J3290" t="s">
        <v>38</v>
      </c>
      <c r="K3290" t="s">
        <v>367</v>
      </c>
      <c r="L3290" t="s">
        <v>401</v>
      </c>
      <c r="M3290" t="s">
        <v>9098</v>
      </c>
      <c r="N3290" t="s">
        <v>8249</v>
      </c>
      <c r="O3290">
        <v>0</v>
      </c>
      <c r="P3290">
        <v>0</v>
      </c>
      <c r="Q3290">
        <v>1</v>
      </c>
    </row>
    <row r="3291" spans="1:17" x14ac:dyDescent="0.2">
      <c r="A3291" t="s">
        <v>498</v>
      </c>
      <c r="B3291" t="s">
        <v>134</v>
      </c>
      <c r="C3291" t="s">
        <v>497</v>
      </c>
      <c r="D3291" t="s">
        <v>54</v>
      </c>
      <c r="E3291" t="s">
        <v>2978</v>
      </c>
      <c r="F3291">
        <v>1.4E-2</v>
      </c>
      <c r="G3291">
        <v>1.4E-2</v>
      </c>
      <c r="H3291">
        <v>1</v>
      </c>
      <c r="J3291" t="s">
        <v>38</v>
      </c>
      <c r="K3291" t="s">
        <v>367</v>
      </c>
      <c r="L3291" t="s">
        <v>401</v>
      </c>
      <c r="M3291" t="s">
        <v>9098</v>
      </c>
      <c r="N3291" t="s">
        <v>8983</v>
      </c>
      <c r="O3291">
        <v>1E-3</v>
      </c>
      <c r="P3291">
        <v>1E-3</v>
      </c>
      <c r="Q3291">
        <v>1</v>
      </c>
    </row>
    <row r="3292" spans="1:17" x14ac:dyDescent="0.2">
      <c r="A3292" t="s">
        <v>498</v>
      </c>
      <c r="B3292" t="s">
        <v>134</v>
      </c>
      <c r="C3292" t="s">
        <v>497</v>
      </c>
      <c r="D3292" t="s">
        <v>54</v>
      </c>
      <c r="E3292" t="s">
        <v>2979</v>
      </c>
      <c r="F3292">
        <v>1.4E-2</v>
      </c>
      <c r="G3292">
        <v>1.4E-2</v>
      </c>
      <c r="H3292">
        <v>1</v>
      </c>
      <c r="J3292" t="s">
        <v>38</v>
      </c>
      <c r="K3292" t="s">
        <v>367</v>
      </c>
      <c r="L3292" t="s">
        <v>401</v>
      </c>
      <c r="M3292" t="s">
        <v>9098</v>
      </c>
      <c r="N3292" t="s">
        <v>8250</v>
      </c>
      <c r="O3292">
        <v>1E-3</v>
      </c>
      <c r="P3292">
        <v>1E-3</v>
      </c>
      <c r="Q3292">
        <v>1</v>
      </c>
    </row>
    <row r="3293" spans="1:17" x14ac:dyDescent="0.2">
      <c r="A3293" t="s">
        <v>498</v>
      </c>
      <c r="B3293" t="s">
        <v>134</v>
      </c>
      <c r="C3293" t="s">
        <v>497</v>
      </c>
      <c r="D3293" t="s">
        <v>54</v>
      </c>
      <c r="E3293" t="s">
        <v>2980</v>
      </c>
      <c r="F3293">
        <v>1.4999999999999999E-2</v>
      </c>
      <c r="G3293">
        <v>1.4999999999999999E-2</v>
      </c>
      <c r="H3293">
        <v>1</v>
      </c>
      <c r="J3293" t="s">
        <v>38</v>
      </c>
      <c r="K3293" t="s">
        <v>367</v>
      </c>
      <c r="L3293" t="s">
        <v>401</v>
      </c>
      <c r="M3293" t="s">
        <v>9098</v>
      </c>
      <c r="N3293" t="s">
        <v>8251</v>
      </c>
      <c r="O3293">
        <v>0</v>
      </c>
      <c r="P3293">
        <v>0</v>
      </c>
      <c r="Q3293">
        <v>1</v>
      </c>
    </row>
    <row r="3294" spans="1:17" x14ac:dyDescent="0.2">
      <c r="A3294" t="s">
        <v>498</v>
      </c>
      <c r="B3294" t="s">
        <v>134</v>
      </c>
      <c r="C3294" t="s">
        <v>497</v>
      </c>
      <c r="D3294" t="s">
        <v>54</v>
      </c>
      <c r="E3294" t="s">
        <v>2981</v>
      </c>
      <c r="F3294">
        <v>1.4999999999999999E-2</v>
      </c>
      <c r="G3294">
        <v>1.4999999999999999E-2</v>
      </c>
      <c r="H3294">
        <v>1</v>
      </c>
      <c r="J3294" t="s">
        <v>38</v>
      </c>
      <c r="K3294" t="s">
        <v>367</v>
      </c>
      <c r="L3294" t="s">
        <v>401</v>
      </c>
      <c r="M3294" t="s">
        <v>9098</v>
      </c>
      <c r="N3294" t="s">
        <v>8252</v>
      </c>
      <c r="O3294">
        <v>1E-3</v>
      </c>
      <c r="P3294">
        <v>1E-3</v>
      </c>
      <c r="Q3294">
        <v>1</v>
      </c>
    </row>
    <row r="3295" spans="1:17" x14ac:dyDescent="0.2">
      <c r="A3295" t="s">
        <v>498</v>
      </c>
      <c r="B3295" t="s">
        <v>134</v>
      </c>
      <c r="C3295" t="s">
        <v>497</v>
      </c>
      <c r="D3295" t="s">
        <v>54</v>
      </c>
      <c r="E3295" t="s">
        <v>2982</v>
      </c>
      <c r="F3295">
        <v>1.4999999999999999E-2</v>
      </c>
      <c r="G3295">
        <v>1.4999999999999999E-2</v>
      </c>
      <c r="H3295">
        <v>1</v>
      </c>
      <c r="J3295" t="s">
        <v>38</v>
      </c>
      <c r="K3295" t="s">
        <v>367</v>
      </c>
      <c r="L3295" t="s">
        <v>401</v>
      </c>
      <c r="M3295" t="s">
        <v>9098</v>
      </c>
      <c r="N3295" t="s">
        <v>8253</v>
      </c>
      <c r="O3295">
        <v>0</v>
      </c>
      <c r="P3295">
        <v>0</v>
      </c>
      <c r="Q3295">
        <v>1</v>
      </c>
    </row>
    <row r="3296" spans="1:17" x14ac:dyDescent="0.2">
      <c r="A3296" t="s">
        <v>498</v>
      </c>
      <c r="B3296" t="s">
        <v>134</v>
      </c>
      <c r="C3296" t="s">
        <v>497</v>
      </c>
      <c r="D3296" t="s">
        <v>54</v>
      </c>
      <c r="E3296" t="s">
        <v>2983</v>
      </c>
      <c r="F3296">
        <v>1.4999999999999999E-2</v>
      </c>
      <c r="G3296">
        <v>1.4999999999999999E-2</v>
      </c>
      <c r="H3296">
        <v>1</v>
      </c>
      <c r="J3296" t="s">
        <v>38</v>
      </c>
      <c r="K3296" t="s">
        <v>367</v>
      </c>
      <c r="L3296" t="s">
        <v>401</v>
      </c>
      <c r="M3296" t="s">
        <v>9098</v>
      </c>
      <c r="N3296" t="s">
        <v>8382</v>
      </c>
      <c r="O3296">
        <v>0</v>
      </c>
      <c r="P3296">
        <v>0</v>
      </c>
      <c r="Q3296">
        <v>1</v>
      </c>
    </row>
    <row r="3297" spans="1:17" x14ac:dyDescent="0.2">
      <c r="A3297" t="s">
        <v>498</v>
      </c>
      <c r="B3297" t="s">
        <v>134</v>
      </c>
      <c r="C3297" t="s">
        <v>497</v>
      </c>
      <c r="D3297" t="s">
        <v>54</v>
      </c>
      <c r="E3297" t="s">
        <v>2984</v>
      </c>
      <c r="F3297">
        <v>1.7999999999999999E-2</v>
      </c>
      <c r="G3297">
        <v>1.7999999999999999E-2</v>
      </c>
      <c r="H3297">
        <v>1</v>
      </c>
      <c r="J3297" t="s">
        <v>38</v>
      </c>
      <c r="K3297" t="s">
        <v>367</v>
      </c>
      <c r="L3297" t="s">
        <v>401</v>
      </c>
      <c r="M3297" t="s">
        <v>9098</v>
      </c>
      <c r="N3297" t="s">
        <v>8370</v>
      </c>
      <c r="O3297">
        <v>1E-3</v>
      </c>
      <c r="P3297">
        <v>1E-3</v>
      </c>
      <c r="Q3297">
        <v>1</v>
      </c>
    </row>
    <row r="3298" spans="1:17" x14ac:dyDescent="0.2">
      <c r="A3298" t="s">
        <v>498</v>
      </c>
      <c r="B3298" t="s">
        <v>134</v>
      </c>
      <c r="C3298" t="s">
        <v>497</v>
      </c>
      <c r="D3298" t="s">
        <v>54</v>
      </c>
      <c r="E3298" t="s">
        <v>2985</v>
      </c>
      <c r="F3298">
        <v>1.9E-2</v>
      </c>
      <c r="G3298">
        <v>1.9E-2</v>
      </c>
      <c r="H3298">
        <v>1</v>
      </c>
      <c r="J3298" t="s">
        <v>38</v>
      </c>
      <c r="K3298" t="s">
        <v>367</v>
      </c>
      <c r="L3298" t="s">
        <v>401</v>
      </c>
      <c r="M3298" t="s">
        <v>9098</v>
      </c>
      <c r="N3298" t="s">
        <v>9099</v>
      </c>
      <c r="O3298">
        <v>1E-3</v>
      </c>
      <c r="P3298">
        <v>1E-3</v>
      </c>
      <c r="Q3298">
        <v>1</v>
      </c>
    </row>
    <row r="3299" spans="1:17" x14ac:dyDescent="0.2">
      <c r="A3299" t="s">
        <v>498</v>
      </c>
      <c r="B3299" t="s">
        <v>134</v>
      </c>
      <c r="C3299" t="s">
        <v>497</v>
      </c>
      <c r="D3299" t="s">
        <v>54</v>
      </c>
      <c r="E3299" t="s">
        <v>2986</v>
      </c>
      <c r="F3299">
        <v>1.9E-2</v>
      </c>
      <c r="G3299">
        <v>1.9E-2</v>
      </c>
      <c r="H3299">
        <v>1</v>
      </c>
      <c r="J3299" t="s">
        <v>38</v>
      </c>
      <c r="K3299" t="s">
        <v>367</v>
      </c>
      <c r="L3299" t="s">
        <v>401</v>
      </c>
      <c r="M3299" t="s">
        <v>9098</v>
      </c>
      <c r="N3299" t="s">
        <v>8371</v>
      </c>
      <c r="O3299">
        <v>0</v>
      </c>
      <c r="P3299">
        <v>0</v>
      </c>
      <c r="Q3299">
        <v>1</v>
      </c>
    </row>
    <row r="3300" spans="1:17" x14ac:dyDescent="0.2">
      <c r="A3300" t="s">
        <v>498</v>
      </c>
      <c r="B3300" t="s">
        <v>134</v>
      </c>
      <c r="C3300" t="s">
        <v>497</v>
      </c>
      <c r="D3300" t="s">
        <v>54</v>
      </c>
      <c r="E3300" t="s">
        <v>2987</v>
      </c>
      <c r="F3300">
        <v>1.7999999999999999E-2</v>
      </c>
      <c r="G3300">
        <v>1.7999999999999999E-2</v>
      </c>
      <c r="H3300">
        <v>1</v>
      </c>
      <c r="J3300" t="s">
        <v>38</v>
      </c>
      <c r="K3300" t="s">
        <v>367</v>
      </c>
      <c r="L3300" t="s">
        <v>401</v>
      </c>
      <c r="M3300" t="s">
        <v>9098</v>
      </c>
      <c r="N3300" t="s">
        <v>8366</v>
      </c>
      <c r="O3300">
        <v>1E-3</v>
      </c>
      <c r="P3300">
        <v>1E-3</v>
      </c>
      <c r="Q3300">
        <v>1</v>
      </c>
    </row>
    <row r="3301" spans="1:17" x14ac:dyDescent="0.2">
      <c r="A3301" t="s">
        <v>498</v>
      </c>
      <c r="B3301" t="s">
        <v>134</v>
      </c>
      <c r="C3301" t="s">
        <v>497</v>
      </c>
      <c r="D3301" t="s">
        <v>54</v>
      </c>
      <c r="E3301" t="s">
        <v>2988</v>
      </c>
      <c r="F3301">
        <v>0.02</v>
      </c>
      <c r="G3301">
        <v>0.02</v>
      </c>
      <c r="H3301">
        <v>1</v>
      </c>
      <c r="J3301" t="s">
        <v>38</v>
      </c>
      <c r="K3301" t="s">
        <v>367</v>
      </c>
      <c r="L3301" t="s">
        <v>401</v>
      </c>
      <c r="M3301" t="s">
        <v>9098</v>
      </c>
      <c r="N3301" t="s">
        <v>8372</v>
      </c>
      <c r="O3301">
        <v>0</v>
      </c>
      <c r="P3301">
        <v>0</v>
      </c>
      <c r="Q3301">
        <v>1</v>
      </c>
    </row>
    <row r="3302" spans="1:17" x14ac:dyDescent="0.2">
      <c r="A3302" t="s">
        <v>498</v>
      </c>
      <c r="B3302" t="s">
        <v>134</v>
      </c>
      <c r="C3302" t="s">
        <v>497</v>
      </c>
      <c r="D3302" t="s">
        <v>54</v>
      </c>
      <c r="E3302" t="s">
        <v>2989</v>
      </c>
      <c r="F3302">
        <v>0.02</v>
      </c>
      <c r="G3302">
        <v>0.02</v>
      </c>
      <c r="H3302">
        <v>1</v>
      </c>
      <c r="J3302" t="s">
        <v>38</v>
      </c>
      <c r="K3302" t="s">
        <v>367</v>
      </c>
      <c r="L3302" t="s">
        <v>401</v>
      </c>
      <c r="M3302" t="s">
        <v>9098</v>
      </c>
      <c r="N3302" t="s">
        <v>8367</v>
      </c>
      <c r="O3302">
        <v>0</v>
      </c>
      <c r="P3302">
        <v>0</v>
      </c>
      <c r="Q3302">
        <v>1</v>
      </c>
    </row>
    <row r="3303" spans="1:17" x14ac:dyDescent="0.2">
      <c r="A3303" t="s">
        <v>498</v>
      </c>
      <c r="B3303" t="s">
        <v>134</v>
      </c>
      <c r="C3303" t="s">
        <v>497</v>
      </c>
      <c r="D3303" t="s">
        <v>54</v>
      </c>
      <c r="E3303" t="s">
        <v>2990</v>
      </c>
      <c r="F3303">
        <v>1.7999999999999999E-2</v>
      </c>
      <c r="G3303">
        <v>1.7999999999999999E-2</v>
      </c>
      <c r="H3303">
        <v>1</v>
      </c>
      <c r="J3303" t="s">
        <v>38</v>
      </c>
      <c r="K3303" t="s">
        <v>367</v>
      </c>
      <c r="L3303" t="s">
        <v>401</v>
      </c>
      <c r="M3303" t="s">
        <v>9098</v>
      </c>
      <c r="N3303" t="s">
        <v>8373</v>
      </c>
      <c r="O3303">
        <v>0</v>
      </c>
      <c r="P3303">
        <v>0</v>
      </c>
      <c r="Q3303">
        <v>1</v>
      </c>
    </row>
    <row r="3304" spans="1:17" x14ac:dyDescent="0.2">
      <c r="A3304" t="s">
        <v>498</v>
      </c>
      <c r="B3304" t="s">
        <v>134</v>
      </c>
      <c r="C3304" t="s">
        <v>497</v>
      </c>
      <c r="D3304" t="s">
        <v>54</v>
      </c>
      <c r="E3304" t="s">
        <v>2991</v>
      </c>
      <c r="F3304">
        <v>1.9E-2</v>
      </c>
      <c r="G3304">
        <v>1.9E-2</v>
      </c>
      <c r="H3304">
        <v>1</v>
      </c>
      <c r="J3304" t="s">
        <v>38</v>
      </c>
      <c r="K3304" t="s">
        <v>367</v>
      </c>
      <c r="L3304" t="s">
        <v>401</v>
      </c>
      <c r="M3304" t="s">
        <v>9098</v>
      </c>
      <c r="N3304" t="s">
        <v>8374</v>
      </c>
      <c r="O3304">
        <v>0</v>
      </c>
      <c r="P3304">
        <v>0</v>
      </c>
      <c r="Q3304">
        <v>1</v>
      </c>
    </row>
    <row r="3305" spans="1:17" x14ac:dyDescent="0.2">
      <c r="A3305" t="s">
        <v>498</v>
      </c>
      <c r="B3305" t="s">
        <v>134</v>
      </c>
      <c r="C3305" t="s">
        <v>497</v>
      </c>
      <c r="D3305" t="s">
        <v>54</v>
      </c>
      <c r="E3305" t="s">
        <v>2992</v>
      </c>
      <c r="F3305">
        <v>1.9E-2</v>
      </c>
      <c r="G3305">
        <v>1.9E-2</v>
      </c>
      <c r="H3305">
        <v>1</v>
      </c>
      <c r="J3305" t="s">
        <v>38</v>
      </c>
      <c r="K3305" t="s">
        <v>367</v>
      </c>
      <c r="L3305" t="s">
        <v>401</v>
      </c>
      <c r="M3305" t="s">
        <v>9098</v>
      </c>
      <c r="N3305" t="s">
        <v>8375</v>
      </c>
      <c r="O3305">
        <v>0</v>
      </c>
      <c r="P3305">
        <v>0</v>
      </c>
      <c r="Q3305">
        <v>1</v>
      </c>
    </row>
    <row r="3306" spans="1:17" x14ac:dyDescent="0.2">
      <c r="A3306" t="s">
        <v>498</v>
      </c>
      <c r="B3306" t="s">
        <v>134</v>
      </c>
      <c r="C3306" t="s">
        <v>497</v>
      </c>
      <c r="D3306" t="s">
        <v>54</v>
      </c>
      <c r="E3306" t="s">
        <v>2993</v>
      </c>
      <c r="F3306">
        <v>1.7999999999999999E-2</v>
      </c>
      <c r="G3306">
        <v>1.7999999999999999E-2</v>
      </c>
      <c r="H3306">
        <v>1</v>
      </c>
      <c r="J3306" t="s">
        <v>38</v>
      </c>
      <c r="K3306" t="s">
        <v>367</v>
      </c>
      <c r="L3306" t="s">
        <v>401</v>
      </c>
      <c r="M3306" t="s">
        <v>9098</v>
      </c>
      <c r="N3306" t="s">
        <v>8376</v>
      </c>
      <c r="O3306">
        <v>1E-3</v>
      </c>
      <c r="P3306">
        <v>1E-3</v>
      </c>
      <c r="Q3306">
        <v>1</v>
      </c>
    </row>
    <row r="3307" spans="1:17" x14ac:dyDescent="0.2">
      <c r="A3307" t="s">
        <v>498</v>
      </c>
      <c r="B3307" t="s">
        <v>134</v>
      </c>
      <c r="C3307" t="s">
        <v>497</v>
      </c>
      <c r="D3307" t="s">
        <v>54</v>
      </c>
      <c r="E3307" t="s">
        <v>2994</v>
      </c>
      <c r="F3307">
        <v>1.7000000000000001E-2</v>
      </c>
      <c r="G3307">
        <v>1.7000000000000001E-2</v>
      </c>
      <c r="H3307">
        <v>1</v>
      </c>
      <c r="J3307" t="s">
        <v>38</v>
      </c>
      <c r="K3307" t="s">
        <v>367</v>
      </c>
      <c r="L3307" t="s">
        <v>401</v>
      </c>
      <c r="M3307" t="s">
        <v>9098</v>
      </c>
      <c r="N3307" t="s">
        <v>8377</v>
      </c>
      <c r="O3307">
        <v>1E-3</v>
      </c>
      <c r="P3307">
        <v>1E-3</v>
      </c>
      <c r="Q3307">
        <v>1</v>
      </c>
    </row>
    <row r="3308" spans="1:17" x14ac:dyDescent="0.2">
      <c r="A3308" t="s">
        <v>498</v>
      </c>
      <c r="B3308" t="s">
        <v>134</v>
      </c>
      <c r="C3308" t="s">
        <v>497</v>
      </c>
      <c r="D3308" t="s">
        <v>54</v>
      </c>
      <c r="E3308" t="s">
        <v>2995</v>
      </c>
      <c r="F3308">
        <v>1.7000000000000001E-2</v>
      </c>
      <c r="G3308">
        <v>1.7000000000000001E-2</v>
      </c>
      <c r="H3308">
        <v>1</v>
      </c>
      <c r="J3308" t="s">
        <v>38</v>
      </c>
      <c r="K3308" t="s">
        <v>367</v>
      </c>
      <c r="L3308" t="s">
        <v>401</v>
      </c>
      <c r="M3308" t="s">
        <v>9098</v>
      </c>
      <c r="N3308" t="s">
        <v>8378</v>
      </c>
      <c r="O3308">
        <v>1E-3</v>
      </c>
      <c r="P3308">
        <v>1E-3</v>
      </c>
      <c r="Q3308">
        <v>1</v>
      </c>
    </row>
    <row r="3309" spans="1:17" x14ac:dyDescent="0.2">
      <c r="A3309" t="s">
        <v>498</v>
      </c>
      <c r="B3309" t="s">
        <v>134</v>
      </c>
      <c r="C3309" t="s">
        <v>497</v>
      </c>
      <c r="D3309" t="s">
        <v>54</v>
      </c>
      <c r="E3309" t="s">
        <v>2996</v>
      </c>
      <c r="F3309">
        <v>1.7000000000000001E-2</v>
      </c>
      <c r="G3309">
        <v>1.7000000000000001E-2</v>
      </c>
      <c r="H3309">
        <v>1</v>
      </c>
      <c r="J3309" t="s">
        <v>38</v>
      </c>
      <c r="K3309" t="s">
        <v>367</v>
      </c>
      <c r="L3309" t="s">
        <v>401</v>
      </c>
      <c r="M3309" t="s">
        <v>9098</v>
      </c>
      <c r="N3309" t="s">
        <v>8368</v>
      </c>
      <c r="O3309">
        <v>1E-3</v>
      </c>
      <c r="P3309">
        <v>1E-3</v>
      </c>
      <c r="Q3309">
        <v>1</v>
      </c>
    </row>
    <row r="3310" spans="1:17" x14ac:dyDescent="0.2">
      <c r="A3310" t="s">
        <v>498</v>
      </c>
      <c r="B3310" t="s">
        <v>134</v>
      </c>
      <c r="C3310" t="s">
        <v>497</v>
      </c>
      <c r="D3310" t="s">
        <v>54</v>
      </c>
      <c r="E3310" t="s">
        <v>2997</v>
      </c>
      <c r="F3310">
        <v>1.7000000000000001E-2</v>
      </c>
      <c r="G3310">
        <v>1.7000000000000001E-2</v>
      </c>
      <c r="H3310">
        <v>1</v>
      </c>
      <c r="J3310" t="s">
        <v>38</v>
      </c>
      <c r="K3310" t="s">
        <v>367</v>
      </c>
      <c r="L3310" t="s">
        <v>401</v>
      </c>
      <c r="M3310" t="s">
        <v>9098</v>
      </c>
      <c r="N3310" t="s">
        <v>8369</v>
      </c>
      <c r="O3310">
        <v>0</v>
      </c>
      <c r="P3310">
        <v>1E-3</v>
      </c>
      <c r="Q3310">
        <v>1</v>
      </c>
    </row>
    <row r="3311" spans="1:17" x14ac:dyDescent="0.2">
      <c r="A3311" t="s">
        <v>498</v>
      </c>
      <c r="B3311" t="s">
        <v>134</v>
      </c>
      <c r="C3311" t="s">
        <v>497</v>
      </c>
      <c r="D3311" t="s">
        <v>54</v>
      </c>
      <c r="E3311" t="s">
        <v>2998</v>
      </c>
      <c r="F3311">
        <v>1.7000000000000001E-2</v>
      </c>
      <c r="G3311">
        <v>1.7000000000000001E-2</v>
      </c>
      <c r="H3311">
        <v>1</v>
      </c>
      <c r="J3311" t="s">
        <v>38</v>
      </c>
      <c r="K3311" t="s">
        <v>367</v>
      </c>
      <c r="L3311" t="s">
        <v>401</v>
      </c>
      <c r="M3311" t="s">
        <v>9098</v>
      </c>
      <c r="N3311" t="s">
        <v>499</v>
      </c>
      <c r="O3311">
        <v>1E-3</v>
      </c>
      <c r="P3311">
        <v>1E-3</v>
      </c>
      <c r="Q3311">
        <v>1</v>
      </c>
    </row>
    <row r="3312" spans="1:17" x14ac:dyDescent="0.2">
      <c r="A3312" t="s">
        <v>498</v>
      </c>
      <c r="B3312" t="s">
        <v>134</v>
      </c>
      <c r="C3312" t="s">
        <v>497</v>
      </c>
      <c r="D3312" t="s">
        <v>54</v>
      </c>
      <c r="E3312" t="s">
        <v>2999</v>
      </c>
      <c r="F3312">
        <v>1.6E-2</v>
      </c>
      <c r="G3312">
        <v>1.6E-2</v>
      </c>
      <c r="H3312">
        <v>1</v>
      </c>
      <c r="J3312" t="s">
        <v>38</v>
      </c>
      <c r="K3312" t="s">
        <v>367</v>
      </c>
      <c r="L3312" t="s">
        <v>401</v>
      </c>
      <c r="M3312" t="s">
        <v>9098</v>
      </c>
      <c r="N3312" t="s">
        <v>500</v>
      </c>
      <c r="O3312">
        <v>0</v>
      </c>
      <c r="P3312">
        <v>0</v>
      </c>
      <c r="Q3312">
        <v>1</v>
      </c>
    </row>
    <row r="3313" spans="1:17" x14ac:dyDescent="0.2">
      <c r="A3313" t="s">
        <v>498</v>
      </c>
      <c r="B3313" t="s">
        <v>134</v>
      </c>
      <c r="C3313" t="s">
        <v>497</v>
      </c>
      <c r="D3313" t="s">
        <v>54</v>
      </c>
      <c r="E3313" t="s">
        <v>3000</v>
      </c>
      <c r="F3313">
        <v>1.2999999999999999E-2</v>
      </c>
      <c r="G3313">
        <v>1.2999999999999999E-2</v>
      </c>
      <c r="H3313">
        <v>1</v>
      </c>
      <c r="J3313" t="s">
        <v>38</v>
      </c>
      <c r="K3313" t="s">
        <v>367</v>
      </c>
      <c r="L3313" t="s">
        <v>401</v>
      </c>
      <c r="M3313" t="s">
        <v>9098</v>
      </c>
      <c r="N3313" t="s">
        <v>8379</v>
      </c>
      <c r="O3313">
        <v>0</v>
      </c>
      <c r="P3313">
        <v>0</v>
      </c>
      <c r="Q3313">
        <v>1</v>
      </c>
    </row>
    <row r="3314" spans="1:17" x14ac:dyDescent="0.2">
      <c r="A3314" t="s">
        <v>498</v>
      </c>
      <c r="B3314" t="s">
        <v>134</v>
      </c>
      <c r="C3314" t="s">
        <v>497</v>
      </c>
      <c r="D3314" t="s">
        <v>54</v>
      </c>
      <c r="E3314" t="s">
        <v>3001</v>
      </c>
      <c r="F3314">
        <v>1.2999999999999999E-2</v>
      </c>
      <c r="G3314">
        <v>1.2999999999999999E-2</v>
      </c>
      <c r="H3314">
        <v>1</v>
      </c>
      <c r="J3314" t="s">
        <v>38</v>
      </c>
      <c r="K3314" t="s">
        <v>367</v>
      </c>
      <c r="L3314" t="s">
        <v>401</v>
      </c>
      <c r="M3314" t="s">
        <v>9098</v>
      </c>
      <c r="N3314" t="s">
        <v>8254</v>
      </c>
      <c r="O3314">
        <v>0</v>
      </c>
      <c r="P3314">
        <v>0</v>
      </c>
      <c r="Q3314">
        <v>1</v>
      </c>
    </row>
    <row r="3315" spans="1:17" x14ac:dyDescent="0.2">
      <c r="A3315" t="s">
        <v>498</v>
      </c>
      <c r="B3315" t="s">
        <v>134</v>
      </c>
      <c r="C3315" t="s">
        <v>497</v>
      </c>
      <c r="D3315" t="s">
        <v>54</v>
      </c>
      <c r="E3315" t="s">
        <v>3002</v>
      </c>
      <c r="F3315">
        <v>1.2999999999999999E-2</v>
      </c>
      <c r="G3315">
        <v>1.2999999999999999E-2</v>
      </c>
      <c r="H3315">
        <v>1</v>
      </c>
      <c r="J3315" t="s">
        <v>38</v>
      </c>
      <c r="K3315" t="s">
        <v>367</v>
      </c>
      <c r="L3315" t="s">
        <v>401</v>
      </c>
      <c r="M3315" t="s">
        <v>9098</v>
      </c>
      <c r="N3315" t="s">
        <v>8255</v>
      </c>
      <c r="O3315">
        <v>1E-3</v>
      </c>
      <c r="P3315">
        <v>1E-3</v>
      </c>
      <c r="Q3315">
        <v>1</v>
      </c>
    </row>
    <row r="3316" spans="1:17" x14ac:dyDescent="0.2">
      <c r="A3316" t="s">
        <v>498</v>
      </c>
      <c r="B3316" t="s">
        <v>134</v>
      </c>
      <c r="C3316" t="s">
        <v>497</v>
      </c>
      <c r="D3316" t="s">
        <v>54</v>
      </c>
      <c r="E3316" t="s">
        <v>3003</v>
      </c>
      <c r="F3316">
        <v>1.4E-2</v>
      </c>
      <c r="G3316">
        <v>1.4E-2</v>
      </c>
      <c r="H3316">
        <v>1</v>
      </c>
      <c r="J3316" t="s">
        <v>38</v>
      </c>
      <c r="K3316" t="s">
        <v>367</v>
      </c>
      <c r="L3316" t="s">
        <v>401</v>
      </c>
      <c r="M3316" t="s">
        <v>9098</v>
      </c>
      <c r="N3316" t="s">
        <v>8256</v>
      </c>
      <c r="O3316">
        <v>1E-3</v>
      </c>
      <c r="P3316">
        <v>1E-3</v>
      </c>
      <c r="Q3316">
        <v>1</v>
      </c>
    </row>
    <row r="3317" spans="1:17" x14ac:dyDescent="0.2">
      <c r="A3317" t="s">
        <v>498</v>
      </c>
      <c r="B3317" t="s">
        <v>134</v>
      </c>
      <c r="C3317" t="s">
        <v>497</v>
      </c>
      <c r="D3317" t="s">
        <v>54</v>
      </c>
      <c r="E3317" t="s">
        <v>3004</v>
      </c>
      <c r="F3317">
        <v>1.6E-2</v>
      </c>
      <c r="G3317">
        <v>1.6E-2</v>
      </c>
      <c r="H3317">
        <v>1</v>
      </c>
      <c r="J3317" t="s">
        <v>38</v>
      </c>
      <c r="K3317" t="s">
        <v>367</v>
      </c>
      <c r="L3317" t="s">
        <v>401</v>
      </c>
      <c r="M3317" t="s">
        <v>9098</v>
      </c>
      <c r="N3317" t="s">
        <v>8257</v>
      </c>
      <c r="O3317">
        <v>5.0000000000000001E-3</v>
      </c>
      <c r="P3317">
        <v>5.0000000000000001E-3</v>
      </c>
      <c r="Q3317">
        <v>1</v>
      </c>
    </row>
    <row r="3318" spans="1:17" x14ac:dyDescent="0.2">
      <c r="A3318" t="s">
        <v>498</v>
      </c>
      <c r="B3318" t="s">
        <v>134</v>
      </c>
      <c r="C3318" t="s">
        <v>497</v>
      </c>
      <c r="D3318" t="s">
        <v>54</v>
      </c>
      <c r="E3318" t="s">
        <v>3005</v>
      </c>
      <c r="F3318">
        <v>1.7000000000000001E-2</v>
      </c>
      <c r="G3318">
        <v>1.7000000000000001E-2</v>
      </c>
      <c r="H3318">
        <v>1</v>
      </c>
      <c r="J3318" t="s">
        <v>38</v>
      </c>
      <c r="K3318" t="s">
        <v>367</v>
      </c>
      <c r="L3318" t="s">
        <v>401</v>
      </c>
      <c r="M3318" t="s">
        <v>9098</v>
      </c>
      <c r="N3318" t="s">
        <v>8258</v>
      </c>
      <c r="O3318">
        <v>8.0000000000000002E-3</v>
      </c>
      <c r="P3318">
        <v>8.0000000000000002E-3</v>
      </c>
      <c r="Q3318">
        <v>1</v>
      </c>
    </row>
    <row r="3319" spans="1:17" x14ac:dyDescent="0.2">
      <c r="A3319" t="s">
        <v>498</v>
      </c>
      <c r="B3319" t="s">
        <v>134</v>
      </c>
      <c r="C3319" t="s">
        <v>497</v>
      </c>
      <c r="D3319" t="s">
        <v>54</v>
      </c>
      <c r="E3319" t="s">
        <v>3006</v>
      </c>
      <c r="F3319">
        <v>1.7999999999999999E-2</v>
      </c>
      <c r="G3319">
        <v>1.7999999999999999E-2</v>
      </c>
      <c r="H3319">
        <v>1</v>
      </c>
      <c r="J3319" t="s">
        <v>38</v>
      </c>
      <c r="K3319" t="s">
        <v>367</v>
      </c>
      <c r="L3319" t="s">
        <v>401</v>
      </c>
      <c r="M3319" t="s">
        <v>9098</v>
      </c>
      <c r="N3319" t="s">
        <v>8259</v>
      </c>
      <c r="O3319">
        <v>1.2999999999999999E-2</v>
      </c>
      <c r="P3319">
        <v>1.2999999999999999E-2</v>
      </c>
      <c r="Q3319">
        <v>1</v>
      </c>
    </row>
    <row r="3320" spans="1:17" x14ac:dyDescent="0.2">
      <c r="A3320" t="s">
        <v>498</v>
      </c>
      <c r="B3320" t="s">
        <v>134</v>
      </c>
      <c r="C3320" t="s">
        <v>497</v>
      </c>
      <c r="D3320" t="s">
        <v>54</v>
      </c>
      <c r="E3320" t="s">
        <v>3007</v>
      </c>
      <c r="F3320">
        <v>1.7999999999999999E-2</v>
      </c>
      <c r="G3320">
        <v>1.7999999999999999E-2</v>
      </c>
      <c r="H3320">
        <v>1</v>
      </c>
      <c r="J3320" t="s">
        <v>38</v>
      </c>
      <c r="K3320" t="s">
        <v>367</v>
      </c>
      <c r="L3320" t="s">
        <v>401</v>
      </c>
      <c r="M3320" t="s">
        <v>9098</v>
      </c>
      <c r="N3320" t="s">
        <v>8380</v>
      </c>
      <c r="O3320">
        <v>1.4999999999999999E-2</v>
      </c>
      <c r="P3320">
        <v>1.4999999999999999E-2</v>
      </c>
      <c r="Q3320">
        <v>1</v>
      </c>
    </row>
    <row r="3321" spans="1:17" x14ac:dyDescent="0.2">
      <c r="A3321" t="s">
        <v>498</v>
      </c>
      <c r="B3321" t="s">
        <v>134</v>
      </c>
      <c r="C3321" t="s">
        <v>497</v>
      </c>
      <c r="D3321" t="s">
        <v>54</v>
      </c>
      <c r="E3321" t="s">
        <v>3008</v>
      </c>
      <c r="F3321">
        <v>1.7999999999999999E-2</v>
      </c>
      <c r="G3321">
        <v>1.7999999999999999E-2</v>
      </c>
      <c r="H3321">
        <v>1</v>
      </c>
      <c r="J3321" t="s">
        <v>38</v>
      </c>
      <c r="K3321" t="s">
        <v>367</v>
      </c>
      <c r="L3321" t="s">
        <v>401</v>
      </c>
      <c r="M3321" t="s">
        <v>9098</v>
      </c>
      <c r="N3321" t="s">
        <v>8381</v>
      </c>
      <c r="O3321">
        <v>1.6E-2</v>
      </c>
      <c r="P3321">
        <v>1.6E-2</v>
      </c>
      <c r="Q3321">
        <v>1</v>
      </c>
    </row>
    <row r="3322" spans="1:17" x14ac:dyDescent="0.2">
      <c r="A3322" t="s">
        <v>498</v>
      </c>
      <c r="B3322" t="s">
        <v>134</v>
      </c>
      <c r="C3322" t="s">
        <v>497</v>
      </c>
      <c r="D3322" t="s">
        <v>54</v>
      </c>
      <c r="E3322" t="s">
        <v>3009</v>
      </c>
      <c r="F3322">
        <v>1.7999999999999999E-2</v>
      </c>
      <c r="G3322">
        <v>1.7999999999999999E-2</v>
      </c>
      <c r="H3322">
        <v>1</v>
      </c>
      <c r="J3322" t="s">
        <v>38</v>
      </c>
      <c r="K3322" t="s">
        <v>367</v>
      </c>
      <c r="L3322" t="s">
        <v>401</v>
      </c>
      <c r="M3322" t="s">
        <v>9098</v>
      </c>
      <c r="N3322" t="s">
        <v>8654</v>
      </c>
      <c r="O3322">
        <v>1.4E-2</v>
      </c>
      <c r="P3322">
        <v>1.4E-2</v>
      </c>
      <c r="Q3322">
        <v>1</v>
      </c>
    </row>
    <row r="3323" spans="1:17" x14ac:dyDescent="0.2">
      <c r="A3323" t="s">
        <v>498</v>
      </c>
      <c r="B3323" t="s">
        <v>134</v>
      </c>
      <c r="C3323" t="s">
        <v>497</v>
      </c>
      <c r="D3323" t="s">
        <v>54</v>
      </c>
      <c r="E3323" t="s">
        <v>3010</v>
      </c>
      <c r="F3323">
        <v>1.6E-2</v>
      </c>
      <c r="G3323">
        <v>1.6E-2</v>
      </c>
      <c r="H3323">
        <v>1</v>
      </c>
      <c r="J3323" t="s">
        <v>38</v>
      </c>
      <c r="K3323" t="s">
        <v>367</v>
      </c>
      <c r="L3323" t="s">
        <v>401</v>
      </c>
      <c r="M3323" t="s">
        <v>9098</v>
      </c>
      <c r="N3323" t="s">
        <v>8655</v>
      </c>
      <c r="O3323">
        <v>1.4E-2</v>
      </c>
      <c r="P3323">
        <v>1.4E-2</v>
      </c>
      <c r="Q3323">
        <v>1</v>
      </c>
    </row>
    <row r="3324" spans="1:17" x14ac:dyDescent="0.2">
      <c r="A3324" t="s">
        <v>498</v>
      </c>
      <c r="B3324" t="s">
        <v>134</v>
      </c>
      <c r="C3324" t="s">
        <v>497</v>
      </c>
      <c r="D3324" t="s">
        <v>54</v>
      </c>
      <c r="E3324" t="s">
        <v>3011</v>
      </c>
      <c r="F3324">
        <v>1.7000000000000001E-2</v>
      </c>
      <c r="G3324">
        <v>1.7000000000000001E-2</v>
      </c>
      <c r="H3324">
        <v>1</v>
      </c>
      <c r="J3324" t="s">
        <v>38</v>
      </c>
      <c r="K3324" t="s">
        <v>367</v>
      </c>
      <c r="L3324" t="s">
        <v>401</v>
      </c>
      <c r="M3324" t="s">
        <v>9098</v>
      </c>
      <c r="N3324" t="s">
        <v>8672</v>
      </c>
      <c r="O3324">
        <v>8.9999999999999993E-3</v>
      </c>
      <c r="P3324">
        <v>8.9999999999999993E-3</v>
      </c>
      <c r="Q3324">
        <v>1</v>
      </c>
    </row>
    <row r="3325" spans="1:17" x14ac:dyDescent="0.2">
      <c r="A3325" t="s">
        <v>498</v>
      </c>
      <c r="B3325" t="s">
        <v>134</v>
      </c>
      <c r="C3325" t="s">
        <v>497</v>
      </c>
      <c r="D3325" t="s">
        <v>54</v>
      </c>
      <c r="E3325" t="s">
        <v>3012</v>
      </c>
      <c r="F3325">
        <v>1.7999999999999999E-2</v>
      </c>
      <c r="G3325">
        <v>1.7999999999999999E-2</v>
      </c>
      <c r="H3325">
        <v>1</v>
      </c>
      <c r="J3325" t="s">
        <v>38</v>
      </c>
      <c r="K3325" t="s">
        <v>367</v>
      </c>
      <c r="L3325" t="s">
        <v>401</v>
      </c>
      <c r="M3325" t="s">
        <v>9098</v>
      </c>
      <c r="N3325" t="s">
        <v>8661</v>
      </c>
      <c r="O3325">
        <v>4.0000000000000001E-3</v>
      </c>
      <c r="P3325">
        <v>4.0000000000000001E-3</v>
      </c>
      <c r="Q3325">
        <v>1</v>
      </c>
    </row>
    <row r="3326" spans="1:17" x14ac:dyDescent="0.2">
      <c r="A3326" t="s">
        <v>498</v>
      </c>
      <c r="B3326" t="s">
        <v>134</v>
      </c>
      <c r="C3326" t="s">
        <v>497</v>
      </c>
      <c r="D3326" t="s">
        <v>54</v>
      </c>
      <c r="E3326" t="s">
        <v>3013</v>
      </c>
      <c r="F3326">
        <v>1.7000000000000001E-2</v>
      </c>
      <c r="G3326">
        <v>1.7000000000000001E-2</v>
      </c>
      <c r="H3326">
        <v>1</v>
      </c>
      <c r="J3326" t="s">
        <v>38</v>
      </c>
      <c r="K3326" t="s">
        <v>367</v>
      </c>
      <c r="L3326" t="s">
        <v>401</v>
      </c>
      <c r="M3326" t="s">
        <v>9098</v>
      </c>
      <c r="N3326" t="s">
        <v>8660</v>
      </c>
      <c r="O3326">
        <v>1E-3</v>
      </c>
      <c r="P3326">
        <v>1E-3</v>
      </c>
      <c r="Q3326">
        <v>1</v>
      </c>
    </row>
    <row r="3327" spans="1:17" x14ac:dyDescent="0.2">
      <c r="A3327" t="s">
        <v>498</v>
      </c>
      <c r="B3327" t="s">
        <v>134</v>
      </c>
      <c r="C3327" t="s">
        <v>497</v>
      </c>
      <c r="D3327" t="s">
        <v>54</v>
      </c>
      <c r="E3327" t="s">
        <v>3014</v>
      </c>
      <c r="F3327">
        <v>1.4E-2</v>
      </c>
      <c r="G3327">
        <v>1.4E-2</v>
      </c>
      <c r="H3327">
        <v>1</v>
      </c>
      <c r="J3327" t="s">
        <v>38</v>
      </c>
      <c r="K3327" t="s">
        <v>367</v>
      </c>
      <c r="L3327" t="s">
        <v>401</v>
      </c>
      <c r="M3327" t="s">
        <v>9098</v>
      </c>
      <c r="N3327" t="s">
        <v>8659</v>
      </c>
      <c r="O3327">
        <v>0</v>
      </c>
      <c r="P3327">
        <v>0</v>
      </c>
      <c r="Q3327">
        <v>1</v>
      </c>
    </row>
    <row r="3328" spans="1:17" x14ac:dyDescent="0.2">
      <c r="A3328" t="s">
        <v>498</v>
      </c>
      <c r="B3328" t="s">
        <v>134</v>
      </c>
      <c r="C3328" t="s">
        <v>497</v>
      </c>
      <c r="D3328" t="s">
        <v>54</v>
      </c>
      <c r="E3328" t="s">
        <v>3015</v>
      </c>
      <c r="F3328">
        <v>1.4E-2</v>
      </c>
      <c r="G3328">
        <v>1.4E-2</v>
      </c>
      <c r="H3328">
        <v>1</v>
      </c>
      <c r="J3328" t="s">
        <v>38</v>
      </c>
      <c r="K3328" t="s">
        <v>367</v>
      </c>
      <c r="L3328" t="s">
        <v>401</v>
      </c>
      <c r="M3328" t="s">
        <v>9098</v>
      </c>
      <c r="N3328" t="s">
        <v>8658</v>
      </c>
      <c r="O3328">
        <v>0</v>
      </c>
      <c r="P3328">
        <v>0</v>
      </c>
      <c r="Q3328">
        <v>1</v>
      </c>
    </row>
    <row r="3329" spans="1:17" x14ac:dyDescent="0.2">
      <c r="A3329" t="s">
        <v>498</v>
      </c>
      <c r="B3329" t="s">
        <v>134</v>
      </c>
      <c r="C3329" t="s">
        <v>497</v>
      </c>
      <c r="D3329" t="s">
        <v>54</v>
      </c>
      <c r="E3329" t="s">
        <v>3016</v>
      </c>
      <c r="F3329">
        <v>1.4E-2</v>
      </c>
      <c r="G3329">
        <v>1.4E-2</v>
      </c>
      <c r="H3329">
        <v>1</v>
      </c>
      <c r="J3329" t="s">
        <v>38</v>
      </c>
      <c r="K3329" t="s">
        <v>367</v>
      </c>
      <c r="L3329" t="s">
        <v>401</v>
      </c>
      <c r="M3329" t="s">
        <v>9098</v>
      </c>
      <c r="N3329" t="s">
        <v>8656</v>
      </c>
      <c r="O3329">
        <v>0</v>
      </c>
      <c r="P3329">
        <v>0</v>
      </c>
      <c r="Q3329">
        <v>1</v>
      </c>
    </row>
    <row r="3330" spans="1:17" x14ac:dyDescent="0.2">
      <c r="A3330" t="s">
        <v>498</v>
      </c>
      <c r="B3330" t="s">
        <v>134</v>
      </c>
      <c r="C3330" t="s">
        <v>497</v>
      </c>
      <c r="D3330" t="s">
        <v>54</v>
      </c>
      <c r="E3330" t="s">
        <v>3017</v>
      </c>
      <c r="F3330">
        <v>1.2999999999999999E-2</v>
      </c>
      <c r="G3330">
        <v>1.2999999999999999E-2</v>
      </c>
      <c r="H3330">
        <v>1</v>
      </c>
      <c r="J3330" t="s">
        <v>38</v>
      </c>
      <c r="K3330" t="s">
        <v>367</v>
      </c>
      <c r="L3330" t="s">
        <v>401</v>
      </c>
      <c r="M3330" t="s">
        <v>9098</v>
      </c>
      <c r="N3330" t="s">
        <v>8657</v>
      </c>
      <c r="O3330">
        <v>0</v>
      </c>
      <c r="P3330">
        <v>0</v>
      </c>
      <c r="Q3330">
        <v>1</v>
      </c>
    </row>
    <row r="3331" spans="1:17" x14ac:dyDescent="0.2">
      <c r="A3331" t="s">
        <v>498</v>
      </c>
      <c r="B3331" t="s">
        <v>134</v>
      </c>
      <c r="C3331" t="s">
        <v>497</v>
      </c>
      <c r="D3331" t="s">
        <v>54</v>
      </c>
      <c r="E3331" t="s">
        <v>3018</v>
      </c>
      <c r="F3331">
        <v>1.2999999999999999E-2</v>
      </c>
      <c r="G3331">
        <v>1.2999999999999999E-2</v>
      </c>
      <c r="H3331">
        <v>1</v>
      </c>
      <c r="J3331" t="s">
        <v>38</v>
      </c>
      <c r="K3331" t="s">
        <v>367</v>
      </c>
      <c r="L3331" t="s">
        <v>401</v>
      </c>
      <c r="M3331" t="s">
        <v>9098</v>
      </c>
      <c r="N3331" t="s">
        <v>9119</v>
      </c>
      <c r="O3331">
        <v>1E-3</v>
      </c>
      <c r="P3331">
        <v>1E-3</v>
      </c>
      <c r="Q3331">
        <v>1</v>
      </c>
    </row>
    <row r="3332" spans="1:17" x14ac:dyDescent="0.2">
      <c r="A3332" t="s">
        <v>498</v>
      </c>
      <c r="B3332" t="s">
        <v>134</v>
      </c>
      <c r="C3332" t="s">
        <v>497</v>
      </c>
      <c r="D3332" t="s">
        <v>54</v>
      </c>
      <c r="E3332" t="s">
        <v>3019</v>
      </c>
      <c r="F3332">
        <v>1.2999999999999999E-2</v>
      </c>
      <c r="G3332">
        <v>1.2999999999999999E-2</v>
      </c>
      <c r="H3332">
        <v>1</v>
      </c>
      <c r="J3332" t="s">
        <v>38</v>
      </c>
      <c r="K3332" t="s">
        <v>367</v>
      </c>
      <c r="L3332" t="s">
        <v>401</v>
      </c>
      <c r="M3332" t="s">
        <v>9098</v>
      </c>
      <c r="N3332" t="s">
        <v>9120</v>
      </c>
      <c r="O3332">
        <v>2E-3</v>
      </c>
      <c r="P3332">
        <v>2E-3</v>
      </c>
      <c r="Q3332">
        <v>1</v>
      </c>
    </row>
    <row r="3333" spans="1:17" x14ac:dyDescent="0.2">
      <c r="A3333" t="s">
        <v>498</v>
      </c>
      <c r="B3333" t="s">
        <v>134</v>
      </c>
      <c r="C3333" t="s">
        <v>497</v>
      </c>
      <c r="D3333" t="s">
        <v>54</v>
      </c>
      <c r="E3333" t="s">
        <v>3020</v>
      </c>
      <c r="F3333">
        <v>1.2999999999999999E-2</v>
      </c>
      <c r="G3333">
        <v>1.2999999999999999E-2</v>
      </c>
      <c r="H3333">
        <v>1</v>
      </c>
      <c r="J3333" t="s">
        <v>38</v>
      </c>
      <c r="K3333" t="s">
        <v>367</v>
      </c>
      <c r="L3333" t="s">
        <v>401</v>
      </c>
      <c r="M3333" t="s">
        <v>9098</v>
      </c>
      <c r="N3333" t="s">
        <v>9100</v>
      </c>
      <c r="O3333">
        <v>1E-3</v>
      </c>
      <c r="P3333">
        <v>1E-3</v>
      </c>
      <c r="Q3333">
        <v>1</v>
      </c>
    </row>
    <row r="3334" spans="1:17" x14ac:dyDescent="0.2">
      <c r="A3334" t="s">
        <v>498</v>
      </c>
      <c r="B3334" t="s">
        <v>134</v>
      </c>
      <c r="C3334" t="s">
        <v>497</v>
      </c>
      <c r="D3334" t="s">
        <v>54</v>
      </c>
      <c r="E3334" t="s">
        <v>3021</v>
      </c>
      <c r="F3334">
        <v>1.2999999999999999E-2</v>
      </c>
      <c r="G3334">
        <v>1.2999999999999999E-2</v>
      </c>
      <c r="H3334">
        <v>1</v>
      </c>
      <c r="J3334" t="s">
        <v>38</v>
      </c>
      <c r="K3334" t="s">
        <v>367</v>
      </c>
      <c r="L3334" t="s">
        <v>401</v>
      </c>
      <c r="M3334" t="s">
        <v>9098</v>
      </c>
      <c r="N3334" t="s">
        <v>9101</v>
      </c>
      <c r="O3334">
        <v>1E-3</v>
      </c>
      <c r="P3334">
        <v>1E-3</v>
      </c>
      <c r="Q3334">
        <v>1</v>
      </c>
    </row>
    <row r="3335" spans="1:17" x14ac:dyDescent="0.2">
      <c r="A3335" t="s">
        <v>498</v>
      </c>
      <c r="B3335" t="s">
        <v>134</v>
      </c>
      <c r="C3335" t="s">
        <v>497</v>
      </c>
      <c r="D3335" t="s">
        <v>54</v>
      </c>
      <c r="E3335" t="s">
        <v>3022</v>
      </c>
      <c r="F3335">
        <v>1.2999999999999999E-2</v>
      </c>
      <c r="G3335">
        <v>1.2999999999999999E-2</v>
      </c>
      <c r="H3335">
        <v>1</v>
      </c>
      <c r="J3335" t="s">
        <v>38</v>
      </c>
      <c r="K3335" t="s">
        <v>367</v>
      </c>
      <c r="L3335" t="s">
        <v>401</v>
      </c>
      <c r="M3335" t="s">
        <v>9098</v>
      </c>
      <c r="N3335" t="s">
        <v>9102</v>
      </c>
      <c r="O3335">
        <v>0</v>
      </c>
      <c r="P3335">
        <v>0</v>
      </c>
      <c r="Q3335">
        <v>1</v>
      </c>
    </row>
    <row r="3336" spans="1:17" x14ac:dyDescent="0.2">
      <c r="A3336" t="s">
        <v>498</v>
      </c>
      <c r="B3336" t="s">
        <v>134</v>
      </c>
      <c r="C3336" t="s">
        <v>497</v>
      </c>
      <c r="D3336" t="s">
        <v>54</v>
      </c>
      <c r="E3336" t="s">
        <v>3023</v>
      </c>
      <c r="F3336">
        <v>1.4E-2</v>
      </c>
      <c r="G3336">
        <v>1.4E-2</v>
      </c>
      <c r="H3336">
        <v>1</v>
      </c>
      <c r="J3336" t="s">
        <v>38</v>
      </c>
      <c r="K3336" t="s">
        <v>367</v>
      </c>
      <c r="L3336" t="s">
        <v>401</v>
      </c>
      <c r="M3336" t="s">
        <v>9098</v>
      </c>
      <c r="N3336" t="s">
        <v>9103</v>
      </c>
      <c r="O3336">
        <v>0</v>
      </c>
      <c r="P3336">
        <v>0</v>
      </c>
      <c r="Q3336">
        <v>1</v>
      </c>
    </row>
    <row r="3337" spans="1:17" x14ac:dyDescent="0.2">
      <c r="A3337" t="s">
        <v>498</v>
      </c>
      <c r="B3337" t="s">
        <v>134</v>
      </c>
      <c r="C3337" t="s">
        <v>497</v>
      </c>
      <c r="D3337" t="s">
        <v>54</v>
      </c>
      <c r="E3337" t="s">
        <v>3024</v>
      </c>
      <c r="F3337">
        <v>1.4999999999999999E-2</v>
      </c>
      <c r="G3337">
        <v>1.4999999999999999E-2</v>
      </c>
      <c r="H3337">
        <v>1</v>
      </c>
      <c r="J3337" t="s">
        <v>38</v>
      </c>
      <c r="K3337" t="s">
        <v>367</v>
      </c>
      <c r="L3337" t="s">
        <v>401</v>
      </c>
      <c r="M3337" t="s">
        <v>9098</v>
      </c>
      <c r="N3337" t="s">
        <v>9104</v>
      </c>
      <c r="O3337">
        <v>0</v>
      </c>
      <c r="P3337">
        <v>0</v>
      </c>
      <c r="Q3337">
        <v>1</v>
      </c>
    </row>
    <row r="3338" spans="1:17" x14ac:dyDescent="0.2">
      <c r="A3338" t="s">
        <v>498</v>
      </c>
      <c r="B3338" t="s">
        <v>134</v>
      </c>
      <c r="C3338" t="s">
        <v>497</v>
      </c>
      <c r="D3338" t="s">
        <v>54</v>
      </c>
      <c r="E3338" t="s">
        <v>3025</v>
      </c>
      <c r="F3338">
        <v>1.2999999999999999E-2</v>
      </c>
      <c r="G3338">
        <v>1.2999999999999999E-2</v>
      </c>
      <c r="H3338">
        <v>1</v>
      </c>
      <c r="J3338" t="s">
        <v>38</v>
      </c>
      <c r="K3338" t="s">
        <v>367</v>
      </c>
      <c r="L3338" t="s">
        <v>401</v>
      </c>
      <c r="M3338" t="s">
        <v>9098</v>
      </c>
      <c r="N3338" t="s">
        <v>8981</v>
      </c>
      <c r="O3338">
        <v>0</v>
      </c>
      <c r="P3338">
        <v>0</v>
      </c>
      <c r="Q3338">
        <v>1</v>
      </c>
    </row>
    <row r="3339" spans="1:17" x14ac:dyDescent="0.2">
      <c r="A3339" t="s">
        <v>498</v>
      </c>
      <c r="B3339" t="s">
        <v>134</v>
      </c>
      <c r="C3339" t="s">
        <v>497</v>
      </c>
      <c r="D3339" t="s">
        <v>54</v>
      </c>
      <c r="E3339" t="s">
        <v>3026</v>
      </c>
      <c r="F3339">
        <v>1.2999999999999999E-2</v>
      </c>
      <c r="G3339">
        <v>1.2999999999999999E-2</v>
      </c>
      <c r="H3339">
        <v>1</v>
      </c>
      <c r="J3339" t="s">
        <v>38</v>
      </c>
      <c r="K3339" t="s">
        <v>367</v>
      </c>
      <c r="L3339" t="s">
        <v>401</v>
      </c>
      <c r="M3339" t="s">
        <v>9098</v>
      </c>
      <c r="N3339" t="s">
        <v>8984</v>
      </c>
      <c r="O3339">
        <v>1E-3</v>
      </c>
      <c r="P3339">
        <v>1E-3</v>
      </c>
      <c r="Q3339">
        <v>1</v>
      </c>
    </row>
    <row r="3340" spans="1:17" x14ac:dyDescent="0.2">
      <c r="A3340" t="s">
        <v>498</v>
      </c>
      <c r="B3340" t="s">
        <v>134</v>
      </c>
      <c r="C3340" t="s">
        <v>497</v>
      </c>
      <c r="D3340" t="s">
        <v>54</v>
      </c>
      <c r="E3340" t="s">
        <v>3027</v>
      </c>
      <c r="F3340">
        <v>1.2999999999999999E-2</v>
      </c>
      <c r="G3340">
        <v>1.2999999999999999E-2</v>
      </c>
      <c r="H3340">
        <v>1</v>
      </c>
      <c r="J3340" t="s">
        <v>38</v>
      </c>
      <c r="K3340" t="s">
        <v>367</v>
      </c>
      <c r="L3340" t="s">
        <v>401</v>
      </c>
      <c r="M3340" t="s">
        <v>9098</v>
      </c>
      <c r="N3340" t="s">
        <v>8985</v>
      </c>
      <c r="O3340">
        <v>2E-3</v>
      </c>
      <c r="P3340">
        <v>2E-3</v>
      </c>
      <c r="Q3340">
        <v>1</v>
      </c>
    </row>
    <row r="3341" spans="1:17" x14ac:dyDescent="0.2">
      <c r="A3341" t="s">
        <v>498</v>
      </c>
      <c r="B3341" t="s">
        <v>134</v>
      </c>
      <c r="C3341" t="s">
        <v>497</v>
      </c>
      <c r="D3341" t="s">
        <v>54</v>
      </c>
      <c r="E3341" t="s">
        <v>3028</v>
      </c>
      <c r="F3341">
        <v>1.2999999999999999E-2</v>
      </c>
      <c r="G3341">
        <v>1.2999999999999999E-2</v>
      </c>
      <c r="H3341">
        <v>1</v>
      </c>
      <c r="J3341" t="s">
        <v>38</v>
      </c>
      <c r="K3341" t="s">
        <v>367</v>
      </c>
      <c r="L3341" t="s">
        <v>401</v>
      </c>
      <c r="M3341" t="s">
        <v>9098</v>
      </c>
      <c r="N3341" t="s">
        <v>8986</v>
      </c>
      <c r="O3341">
        <v>3.0000000000000001E-3</v>
      </c>
      <c r="P3341">
        <v>3.0000000000000001E-3</v>
      </c>
      <c r="Q3341">
        <v>1</v>
      </c>
    </row>
    <row r="3342" spans="1:17" x14ac:dyDescent="0.2">
      <c r="A3342" t="s">
        <v>498</v>
      </c>
      <c r="B3342" t="s">
        <v>134</v>
      </c>
      <c r="C3342" t="s">
        <v>497</v>
      </c>
      <c r="D3342" t="s">
        <v>54</v>
      </c>
      <c r="E3342" t="s">
        <v>3029</v>
      </c>
      <c r="F3342">
        <v>1.4999999999999999E-2</v>
      </c>
      <c r="G3342">
        <v>1.4E-2</v>
      </c>
      <c r="H3342">
        <v>1</v>
      </c>
      <c r="J3342" t="s">
        <v>38</v>
      </c>
      <c r="K3342" t="s">
        <v>367</v>
      </c>
      <c r="L3342" t="s">
        <v>401</v>
      </c>
      <c r="M3342" t="s">
        <v>9098</v>
      </c>
      <c r="N3342" t="s">
        <v>9124</v>
      </c>
      <c r="O3342">
        <v>7.0000000000000001E-3</v>
      </c>
      <c r="P3342">
        <v>7.0000000000000001E-3</v>
      </c>
      <c r="Q3342">
        <v>1</v>
      </c>
    </row>
    <row r="3343" spans="1:17" x14ac:dyDescent="0.2">
      <c r="A3343" t="s">
        <v>498</v>
      </c>
      <c r="B3343" t="s">
        <v>134</v>
      </c>
      <c r="C3343" t="s">
        <v>497</v>
      </c>
      <c r="D3343" t="s">
        <v>54</v>
      </c>
      <c r="E3343" t="s">
        <v>3030</v>
      </c>
      <c r="F3343">
        <v>1.2999999999999999E-2</v>
      </c>
      <c r="G3343">
        <v>1.2999999999999999E-2</v>
      </c>
      <c r="H3343">
        <v>1</v>
      </c>
      <c r="J3343" t="s">
        <v>38</v>
      </c>
      <c r="K3343" t="s">
        <v>367</v>
      </c>
      <c r="L3343" t="s">
        <v>401</v>
      </c>
      <c r="M3343" t="s">
        <v>9098</v>
      </c>
      <c r="N3343" t="s">
        <v>9125</v>
      </c>
      <c r="O3343">
        <v>1.4999999999999999E-2</v>
      </c>
      <c r="P3343">
        <v>1.4999999999999999E-2</v>
      </c>
      <c r="Q3343">
        <v>1</v>
      </c>
    </row>
    <row r="3344" spans="1:17" x14ac:dyDescent="0.2">
      <c r="A3344" t="s">
        <v>498</v>
      </c>
      <c r="B3344" t="s">
        <v>134</v>
      </c>
      <c r="C3344" t="s">
        <v>497</v>
      </c>
      <c r="D3344" t="s">
        <v>54</v>
      </c>
      <c r="E3344" t="s">
        <v>3031</v>
      </c>
      <c r="F3344">
        <v>1.2999999999999999E-2</v>
      </c>
      <c r="G3344">
        <v>1.2999999999999999E-2</v>
      </c>
      <c r="H3344">
        <v>1</v>
      </c>
      <c r="J3344" t="s">
        <v>38</v>
      </c>
      <c r="K3344" t="s">
        <v>367</v>
      </c>
      <c r="L3344" t="s">
        <v>401</v>
      </c>
      <c r="M3344" t="s">
        <v>9098</v>
      </c>
      <c r="N3344" t="s">
        <v>9121</v>
      </c>
      <c r="O3344">
        <v>1.9E-2</v>
      </c>
      <c r="P3344">
        <v>1.9E-2</v>
      </c>
      <c r="Q3344">
        <v>1</v>
      </c>
    </row>
    <row r="3345" spans="1:17" x14ac:dyDescent="0.2">
      <c r="A3345" t="s">
        <v>498</v>
      </c>
      <c r="B3345" t="s">
        <v>134</v>
      </c>
      <c r="C3345" t="s">
        <v>497</v>
      </c>
      <c r="D3345" t="s">
        <v>54</v>
      </c>
      <c r="E3345" t="s">
        <v>3032</v>
      </c>
      <c r="F3345">
        <v>1.7999999999999999E-2</v>
      </c>
      <c r="G3345">
        <v>1.7999999999999999E-2</v>
      </c>
      <c r="H3345">
        <v>1</v>
      </c>
      <c r="J3345" t="s">
        <v>38</v>
      </c>
      <c r="K3345" t="s">
        <v>367</v>
      </c>
      <c r="L3345" t="s">
        <v>401</v>
      </c>
      <c r="M3345" t="s">
        <v>9098</v>
      </c>
      <c r="N3345" t="s">
        <v>9122</v>
      </c>
      <c r="O3345">
        <v>2.1000000000000001E-2</v>
      </c>
      <c r="P3345">
        <v>2.1000000000000001E-2</v>
      </c>
      <c r="Q3345">
        <v>1</v>
      </c>
    </row>
    <row r="3346" spans="1:17" x14ac:dyDescent="0.2">
      <c r="A3346" t="s">
        <v>498</v>
      </c>
      <c r="B3346" t="s">
        <v>134</v>
      </c>
      <c r="C3346" t="s">
        <v>497</v>
      </c>
      <c r="D3346" t="s">
        <v>54</v>
      </c>
      <c r="E3346" t="s">
        <v>3033</v>
      </c>
      <c r="F3346">
        <v>1.7000000000000001E-2</v>
      </c>
      <c r="G3346">
        <v>1.7000000000000001E-2</v>
      </c>
      <c r="H3346">
        <v>1</v>
      </c>
      <c r="J3346" t="s">
        <v>38</v>
      </c>
      <c r="K3346" t="s">
        <v>367</v>
      </c>
      <c r="L3346" t="s">
        <v>401</v>
      </c>
      <c r="M3346" t="s">
        <v>9098</v>
      </c>
      <c r="N3346" t="s">
        <v>9105</v>
      </c>
      <c r="O3346">
        <v>2.5000000000000001E-2</v>
      </c>
      <c r="P3346">
        <v>2.5000000000000001E-2</v>
      </c>
      <c r="Q3346">
        <v>1</v>
      </c>
    </row>
    <row r="3347" spans="1:17" x14ac:dyDescent="0.2">
      <c r="A3347" t="s">
        <v>498</v>
      </c>
      <c r="B3347" t="s">
        <v>134</v>
      </c>
      <c r="C3347" t="s">
        <v>497</v>
      </c>
      <c r="D3347" t="s">
        <v>54</v>
      </c>
      <c r="E3347" t="s">
        <v>3034</v>
      </c>
      <c r="F3347">
        <v>1.7000000000000001E-2</v>
      </c>
      <c r="G3347">
        <v>1.7000000000000001E-2</v>
      </c>
      <c r="H3347">
        <v>1</v>
      </c>
      <c r="J3347" t="s">
        <v>38</v>
      </c>
      <c r="K3347" t="s">
        <v>367</v>
      </c>
      <c r="L3347" t="s">
        <v>401</v>
      </c>
      <c r="M3347" t="s">
        <v>9098</v>
      </c>
      <c r="N3347" t="s">
        <v>9106</v>
      </c>
      <c r="O3347">
        <v>1.2E-2</v>
      </c>
      <c r="P3347">
        <v>1.2E-2</v>
      </c>
      <c r="Q3347">
        <v>1</v>
      </c>
    </row>
    <row r="3348" spans="1:17" x14ac:dyDescent="0.2">
      <c r="A3348" t="s">
        <v>498</v>
      </c>
      <c r="B3348" t="s">
        <v>134</v>
      </c>
      <c r="C3348" t="s">
        <v>497</v>
      </c>
      <c r="D3348" t="s">
        <v>54</v>
      </c>
      <c r="E3348" t="s">
        <v>3035</v>
      </c>
      <c r="F3348">
        <v>1.7000000000000001E-2</v>
      </c>
      <c r="G3348">
        <v>1.7000000000000001E-2</v>
      </c>
      <c r="H3348">
        <v>1</v>
      </c>
      <c r="J3348" t="s">
        <v>38</v>
      </c>
      <c r="K3348" t="s">
        <v>367</v>
      </c>
      <c r="L3348" t="s">
        <v>401</v>
      </c>
      <c r="M3348" t="s">
        <v>9098</v>
      </c>
      <c r="N3348" t="s">
        <v>9107</v>
      </c>
      <c r="O3348">
        <v>3.0000000000000001E-3</v>
      </c>
      <c r="P3348">
        <v>3.0000000000000001E-3</v>
      </c>
      <c r="Q3348">
        <v>1</v>
      </c>
    </row>
    <row r="3349" spans="1:17" x14ac:dyDescent="0.2">
      <c r="A3349" t="s">
        <v>498</v>
      </c>
      <c r="B3349" t="s">
        <v>134</v>
      </c>
      <c r="C3349" t="s">
        <v>497</v>
      </c>
      <c r="D3349" t="s">
        <v>54</v>
      </c>
      <c r="E3349" t="s">
        <v>3036</v>
      </c>
      <c r="F3349">
        <v>1.7000000000000001E-2</v>
      </c>
      <c r="G3349">
        <v>1.7000000000000001E-2</v>
      </c>
      <c r="H3349">
        <v>1</v>
      </c>
      <c r="J3349" t="s">
        <v>38</v>
      </c>
      <c r="K3349" t="s">
        <v>367</v>
      </c>
      <c r="L3349" t="s">
        <v>401</v>
      </c>
      <c r="M3349" t="s">
        <v>9098</v>
      </c>
      <c r="N3349" t="s">
        <v>9108</v>
      </c>
      <c r="O3349">
        <v>0</v>
      </c>
      <c r="P3349">
        <v>0</v>
      </c>
      <c r="Q3349">
        <v>1</v>
      </c>
    </row>
    <row r="3350" spans="1:17" x14ac:dyDescent="0.2">
      <c r="A3350" t="s">
        <v>498</v>
      </c>
      <c r="B3350" t="s">
        <v>134</v>
      </c>
      <c r="C3350" t="s">
        <v>497</v>
      </c>
      <c r="D3350" t="s">
        <v>54</v>
      </c>
      <c r="E3350" t="s">
        <v>3037</v>
      </c>
      <c r="F3350">
        <v>1.4E-2</v>
      </c>
      <c r="G3350">
        <v>1.4E-2</v>
      </c>
      <c r="H3350">
        <v>1</v>
      </c>
      <c r="J3350" t="s">
        <v>38</v>
      </c>
      <c r="K3350" t="s">
        <v>367</v>
      </c>
      <c r="L3350" t="s">
        <v>401</v>
      </c>
      <c r="M3350" t="s">
        <v>9098</v>
      </c>
      <c r="N3350" t="s">
        <v>9109</v>
      </c>
      <c r="O3350">
        <v>0</v>
      </c>
      <c r="P3350">
        <v>0</v>
      </c>
      <c r="Q3350">
        <v>1</v>
      </c>
    </row>
    <row r="3351" spans="1:17" x14ac:dyDescent="0.2">
      <c r="A3351" t="s">
        <v>498</v>
      </c>
      <c r="B3351" t="s">
        <v>134</v>
      </c>
      <c r="C3351" t="s">
        <v>497</v>
      </c>
      <c r="D3351" t="s">
        <v>54</v>
      </c>
      <c r="E3351" t="s">
        <v>3038</v>
      </c>
      <c r="F3351">
        <v>1.4E-2</v>
      </c>
      <c r="G3351">
        <v>1.4E-2</v>
      </c>
      <c r="H3351">
        <v>1</v>
      </c>
      <c r="J3351" t="s">
        <v>38</v>
      </c>
      <c r="K3351" t="s">
        <v>367</v>
      </c>
      <c r="L3351" t="s">
        <v>401</v>
      </c>
      <c r="M3351" t="s">
        <v>9098</v>
      </c>
      <c r="N3351" t="s">
        <v>9123</v>
      </c>
      <c r="O3351">
        <v>0</v>
      </c>
      <c r="P3351">
        <v>0</v>
      </c>
      <c r="Q3351">
        <v>1</v>
      </c>
    </row>
    <row r="3352" spans="1:17" x14ac:dyDescent="0.2">
      <c r="A3352" t="s">
        <v>498</v>
      </c>
      <c r="B3352" t="s">
        <v>134</v>
      </c>
      <c r="C3352" t="s">
        <v>497</v>
      </c>
      <c r="D3352" t="s">
        <v>54</v>
      </c>
      <c r="E3352" t="s">
        <v>3039</v>
      </c>
      <c r="F3352">
        <v>1.4999999999999999E-2</v>
      </c>
      <c r="G3352">
        <v>1.4999999999999999E-2</v>
      </c>
      <c r="H3352">
        <v>1</v>
      </c>
      <c r="J3352" t="s">
        <v>38</v>
      </c>
      <c r="K3352" t="s">
        <v>367</v>
      </c>
      <c r="L3352" t="s">
        <v>401</v>
      </c>
      <c r="M3352" t="s">
        <v>9098</v>
      </c>
      <c r="N3352" t="s">
        <v>9110</v>
      </c>
      <c r="O3352">
        <v>0</v>
      </c>
      <c r="P3352">
        <v>0</v>
      </c>
      <c r="Q3352">
        <v>1</v>
      </c>
    </row>
    <row r="3353" spans="1:17" x14ac:dyDescent="0.2">
      <c r="A3353" t="s">
        <v>498</v>
      </c>
      <c r="B3353" t="s">
        <v>134</v>
      </c>
      <c r="C3353" t="s">
        <v>497</v>
      </c>
      <c r="D3353" t="s">
        <v>54</v>
      </c>
      <c r="E3353" t="s">
        <v>3040</v>
      </c>
      <c r="F3353">
        <v>1.2999999999999999E-2</v>
      </c>
      <c r="G3353">
        <v>1.2999999999999999E-2</v>
      </c>
      <c r="H3353">
        <v>1</v>
      </c>
      <c r="J3353" t="s">
        <v>38</v>
      </c>
      <c r="K3353" t="s">
        <v>367</v>
      </c>
      <c r="L3353" t="s">
        <v>401</v>
      </c>
      <c r="M3353" t="s">
        <v>9098</v>
      </c>
      <c r="N3353" t="s">
        <v>9111</v>
      </c>
      <c r="O3353">
        <v>0</v>
      </c>
      <c r="P3353">
        <v>0</v>
      </c>
      <c r="Q3353">
        <v>1</v>
      </c>
    </row>
    <row r="3354" spans="1:17" x14ac:dyDescent="0.2">
      <c r="A3354" t="s">
        <v>498</v>
      </c>
      <c r="B3354" t="s">
        <v>134</v>
      </c>
      <c r="C3354" t="s">
        <v>497</v>
      </c>
      <c r="D3354" t="s">
        <v>54</v>
      </c>
      <c r="E3354" t="s">
        <v>3041</v>
      </c>
      <c r="F3354">
        <v>1.4E-2</v>
      </c>
      <c r="G3354">
        <v>1.4E-2</v>
      </c>
      <c r="H3354">
        <v>1</v>
      </c>
      <c r="J3354" t="s">
        <v>38</v>
      </c>
      <c r="K3354" t="s">
        <v>367</v>
      </c>
      <c r="L3354" t="s">
        <v>401</v>
      </c>
      <c r="M3354" t="s">
        <v>9098</v>
      </c>
      <c r="N3354" t="s">
        <v>9112</v>
      </c>
      <c r="O3354">
        <v>0</v>
      </c>
      <c r="P3354">
        <v>0</v>
      </c>
      <c r="Q3354">
        <v>1</v>
      </c>
    </row>
    <row r="3355" spans="1:17" x14ac:dyDescent="0.2">
      <c r="A3355" t="s">
        <v>498</v>
      </c>
      <c r="B3355" t="s">
        <v>134</v>
      </c>
      <c r="C3355" t="s">
        <v>497</v>
      </c>
      <c r="D3355" t="s">
        <v>54</v>
      </c>
      <c r="E3355" t="s">
        <v>3042</v>
      </c>
      <c r="F3355">
        <v>1.4E-2</v>
      </c>
      <c r="G3355">
        <v>1.4E-2</v>
      </c>
      <c r="H3355">
        <v>1</v>
      </c>
      <c r="J3355" t="s">
        <v>38</v>
      </c>
      <c r="K3355" t="s">
        <v>367</v>
      </c>
      <c r="L3355" t="s">
        <v>401</v>
      </c>
      <c r="M3355" t="s">
        <v>9098</v>
      </c>
      <c r="N3355" t="s">
        <v>9113</v>
      </c>
      <c r="O3355">
        <v>0</v>
      </c>
      <c r="P3355">
        <v>0</v>
      </c>
      <c r="Q3355">
        <v>1</v>
      </c>
    </row>
    <row r="3356" spans="1:17" x14ac:dyDescent="0.2">
      <c r="A3356" t="s">
        <v>498</v>
      </c>
      <c r="B3356" t="s">
        <v>134</v>
      </c>
      <c r="C3356" t="s">
        <v>497</v>
      </c>
      <c r="D3356" t="s">
        <v>54</v>
      </c>
      <c r="E3356" t="s">
        <v>3043</v>
      </c>
      <c r="F3356">
        <v>1.2999999999999999E-2</v>
      </c>
      <c r="G3356">
        <v>1.2999999999999999E-2</v>
      </c>
      <c r="H3356">
        <v>1</v>
      </c>
      <c r="J3356" t="s">
        <v>38</v>
      </c>
      <c r="K3356" t="s">
        <v>367</v>
      </c>
      <c r="L3356" t="s">
        <v>401</v>
      </c>
      <c r="M3356" t="s">
        <v>9098</v>
      </c>
      <c r="N3356" t="s">
        <v>9114</v>
      </c>
      <c r="O3356">
        <v>0</v>
      </c>
      <c r="P3356">
        <v>0</v>
      </c>
      <c r="Q3356">
        <v>1</v>
      </c>
    </row>
    <row r="3357" spans="1:17" x14ac:dyDescent="0.2">
      <c r="A3357" t="s">
        <v>498</v>
      </c>
      <c r="B3357" t="s">
        <v>134</v>
      </c>
      <c r="C3357" t="s">
        <v>497</v>
      </c>
      <c r="D3357" t="s">
        <v>54</v>
      </c>
      <c r="E3357" t="s">
        <v>3044</v>
      </c>
      <c r="F3357">
        <v>1.2999999999999999E-2</v>
      </c>
      <c r="G3357">
        <v>1.2999999999999999E-2</v>
      </c>
      <c r="H3357">
        <v>1</v>
      </c>
      <c r="J3357" t="s">
        <v>38</v>
      </c>
      <c r="K3357" t="s">
        <v>367</v>
      </c>
      <c r="L3357" t="s">
        <v>401</v>
      </c>
      <c r="M3357" t="s">
        <v>9098</v>
      </c>
      <c r="N3357" t="s">
        <v>9126</v>
      </c>
      <c r="O3357">
        <v>0</v>
      </c>
      <c r="P3357">
        <v>0</v>
      </c>
      <c r="Q3357">
        <v>1</v>
      </c>
    </row>
    <row r="3358" spans="1:17" x14ac:dyDescent="0.2">
      <c r="A3358" t="s">
        <v>498</v>
      </c>
      <c r="B3358" t="s">
        <v>134</v>
      </c>
      <c r="C3358" t="s">
        <v>497</v>
      </c>
      <c r="D3358" t="s">
        <v>54</v>
      </c>
      <c r="E3358" t="s">
        <v>3045</v>
      </c>
      <c r="F3358">
        <v>1.2999999999999999E-2</v>
      </c>
      <c r="G3358">
        <v>1.2999999999999999E-2</v>
      </c>
      <c r="H3358">
        <v>1</v>
      </c>
      <c r="J3358" t="s">
        <v>38</v>
      </c>
      <c r="K3358" t="s">
        <v>367</v>
      </c>
      <c r="L3358" t="s">
        <v>401</v>
      </c>
      <c r="M3358" t="s">
        <v>9098</v>
      </c>
      <c r="N3358" t="s">
        <v>9115</v>
      </c>
      <c r="O3358">
        <v>0</v>
      </c>
      <c r="P3358">
        <v>0</v>
      </c>
      <c r="Q3358">
        <v>1</v>
      </c>
    </row>
    <row r="3359" spans="1:17" x14ac:dyDescent="0.2">
      <c r="A3359" t="s">
        <v>498</v>
      </c>
      <c r="B3359" t="s">
        <v>134</v>
      </c>
      <c r="C3359" t="s">
        <v>497</v>
      </c>
      <c r="D3359" t="s">
        <v>54</v>
      </c>
      <c r="E3359" t="s">
        <v>3046</v>
      </c>
      <c r="F3359">
        <v>1.2999999999999999E-2</v>
      </c>
      <c r="G3359">
        <v>1.2999999999999999E-2</v>
      </c>
      <c r="H3359">
        <v>1</v>
      </c>
      <c r="J3359" t="s">
        <v>38</v>
      </c>
      <c r="K3359" t="s">
        <v>367</v>
      </c>
      <c r="L3359" t="s">
        <v>401</v>
      </c>
      <c r="M3359" t="s">
        <v>9098</v>
      </c>
      <c r="N3359" t="s">
        <v>9116</v>
      </c>
      <c r="O3359">
        <v>0</v>
      </c>
      <c r="P3359">
        <v>0</v>
      </c>
      <c r="Q3359">
        <v>1</v>
      </c>
    </row>
    <row r="3360" spans="1:17" x14ac:dyDescent="0.2">
      <c r="A3360" t="s">
        <v>498</v>
      </c>
      <c r="B3360" t="s">
        <v>134</v>
      </c>
      <c r="C3360" t="s">
        <v>497</v>
      </c>
      <c r="D3360" t="s">
        <v>54</v>
      </c>
      <c r="E3360" t="s">
        <v>3047</v>
      </c>
      <c r="F3360">
        <v>1.2999999999999999E-2</v>
      </c>
      <c r="G3360">
        <v>1.2999999999999999E-2</v>
      </c>
      <c r="H3360">
        <v>1</v>
      </c>
      <c r="J3360" t="s">
        <v>38</v>
      </c>
      <c r="K3360" t="s">
        <v>367</v>
      </c>
      <c r="L3360" t="s">
        <v>401</v>
      </c>
      <c r="M3360" t="s">
        <v>9098</v>
      </c>
      <c r="N3360" t="s">
        <v>9117</v>
      </c>
      <c r="O3360">
        <v>0</v>
      </c>
      <c r="P3360">
        <v>0</v>
      </c>
      <c r="Q3360">
        <v>1</v>
      </c>
    </row>
    <row r="3361" spans="1:17" x14ac:dyDescent="0.2">
      <c r="A3361" t="s">
        <v>498</v>
      </c>
      <c r="B3361" t="s">
        <v>134</v>
      </c>
      <c r="C3361" t="s">
        <v>497</v>
      </c>
      <c r="D3361" t="s">
        <v>54</v>
      </c>
      <c r="E3361" t="s">
        <v>3048</v>
      </c>
      <c r="F3361">
        <v>1.2999999999999999E-2</v>
      </c>
      <c r="G3361">
        <v>1.2999999999999999E-2</v>
      </c>
      <c r="H3361">
        <v>1</v>
      </c>
      <c r="J3361" t="s">
        <v>38</v>
      </c>
      <c r="K3361" t="s">
        <v>367</v>
      </c>
      <c r="L3361" t="s">
        <v>401</v>
      </c>
      <c r="M3361" t="s">
        <v>9098</v>
      </c>
      <c r="N3361" t="s">
        <v>9118</v>
      </c>
      <c r="O3361">
        <v>0</v>
      </c>
      <c r="P3361">
        <v>0</v>
      </c>
      <c r="Q3361">
        <v>1</v>
      </c>
    </row>
    <row r="3362" spans="1:17" x14ac:dyDescent="0.2">
      <c r="A3362" t="s">
        <v>498</v>
      </c>
      <c r="B3362" t="s">
        <v>134</v>
      </c>
      <c r="C3362" t="s">
        <v>497</v>
      </c>
      <c r="D3362" t="s">
        <v>54</v>
      </c>
      <c r="E3362" t="s">
        <v>3049</v>
      </c>
      <c r="F3362">
        <v>1.2999999999999999E-2</v>
      </c>
      <c r="G3362">
        <v>1.2999999999999999E-2</v>
      </c>
      <c r="H3362">
        <v>1</v>
      </c>
      <c r="J3362" t="s">
        <v>38</v>
      </c>
      <c r="K3362" t="s">
        <v>367</v>
      </c>
      <c r="L3362" t="s">
        <v>401</v>
      </c>
      <c r="M3362" t="s">
        <v>9098</v>
      </c>
      <c r="N3362" t="s">
        <v>8982</v>
      </c>
      <c r="O3362">
        <v>0</v>
      </c>
      <c r="P3362">
        <v>0</v>
      </c>
      <c r="Q3362">
        <v>1</v>
      </c>
    </row>
    <row r="3363" spans="1:17" x14ac:dyDescent="0.2">
      <c r="A3363" t="s">
        <v>498</v>
      </c>
      <c r="B3363" t="s">
        <v>134</v>
      </c>
      <c r="C3363" t="s">
        <v>497</v>
      </c>
      <c r="D3363" t="s">
        <v>54</v>
      </c>
      <c r="E3363" t="s">
        <v>3050</v>
      </c>
      <c r="F3363">
        <v>1.4E-2</v>
      </c>
      <c r="G3363">
        <v>1.4E-2</v>
      </c>
      <c r="H3363">
        <v>1</v>
      </c>
      <c r="J3363" t="s">
        <v>38</v>
      </c>
      <c r="K3363" t="s">
        <v>367</v>
      </c>
      <c r="L3363" t="s">
        <v>401</v>
      </c>
      <c r="M3363" t="s">
        <v>9098</v>
      </c>
      <c r="N3363" t="s">
        <v>8987</v>
      </c>
      <c r="O3363">
        <v>0</v>
      </c>
      <c r="P3363">
        <v>0</v>
      </c>
      <c r="Q3363">
        <v>1</v>
      </c>
    </row>
    <row r="3364" spans="1:17" x14ac:dyDescent="0.2">
      <c r="A3364" t="s">
        <v>498</v>
      </c>
      <c r="B3364" t="s">
        <v>134</v>
      </c>
      <c r="C3364" t="s">
        <v>497</v>
      </c>
      <c r="D3364" t="s">
        <v>54</v>
      </c>
      <c r="E3364" t="s">
        <v>3051</v>
      </c>
      <c r="F3364">
        <v>1.4E-2</v>
      </c>
      <c r="G3364">
        <v>1.4E-2</v>
      </c>
      <c r="H3364">
        <v>1</v>
      </c>
      <c r="J3364" t="s">
        <v>38</v>
      </c>
      <c r="K3364" t="s">
        <v>367</v>
      </c>
      <c r="L3364" t="s">
        <v>401</v>
      </c>
      <c r="M3364" t="s">
        <v>9098</v>
      </c>
      <c r="N3364" t="s">
        <v>8988</v>
      </c>
      <c r="O3364">
        <v>1E-3</v>
      </c>
      <c r="P3364">
        <v>1E-3</v>
      </c>
      <c r="Q3364">
        <v>1</v>
      </c>
    </row>
    <row r="3365" spans="1:17" x14ac:dyDescent="0.2">
      <c r="A3365" t="s">
        <v>498</v>
      </c>
      <c r="B3365" t="s">
        <v>134</v>
      </c>
      <c r="C3365" t="s">
        <v>497</v>
      </c>
      <c r="D3365" t="s">
        <v>54</v>
      </c>
      <c r="E3365" t="s">
        <v>3052</v>
      </c>
      <c r="F3365">
        <v>1.4999999999999999E-2</v>
      </c>
      <c r="G3365">
        <v>1.4999999999999999E-2</v>
      </c>
      <c r="H3365">
        <v>1</v>
      </c>
      <c r="J3365" t="s">
        <v>38</v>
      </c>
      <c r="K3365" t="s">
        <v>367</v>
      </c>
      <c r="L3365" t="s">
        <v>401</v>
      </c>
      <c r="M3365" t="s">
        <v>9098</v>
      </c>
      <c r="N3365" t="s">
        <v>9128</v>
      </c>
      <c r="O3365">
        <v>7.0000000000000001E-3</v>
      </c>
      <c r="P3365">
        <v>7.0000000000000001E-3</v>
      </c>
      <c r="Q3365">
        <v>1</v>
      </c>
    </row>
    <row r="3366" spans="1:17" x14ac:dyDescent="0.2">
      <c r="A3366" t="s">
        <v>498</v>
      </c>
      <c r="B3366" t="s">
        <v>134</v>
      </c>
      <c r="C3366" t="s">
        <v>497</v>
      </c>
      <c r="D3366" t="s">
        <v>54</v>
      </c>
      <c r="E3366" t="s">
        <v>3053</v>
      </c>
      <c r="F3366">
        <v>1.6E-2</v>
      </c>
      <c r="G3366">
        <v>1.6E-2</v>
      </c>
      <c r="H3366">
        <v>1</v>
      </c>
      <c r="J3366" t="s">
        <v>38</v>
      </c>
      <c r="K3366" t="s">
        <v>367</v>
      </c>
      <c r="L3366" t="s">
        <v>401</v>
      </c>
      <c r="M3366" t="s">
        <v>9098</v>
      </c>
      <c r="N3366" t="s">
        <v>9129</v>
      </c>
      <c r="O3366">
        <v>7.0000000000000001E-3</v>
      </c>
      <c r="P3366">
        <v>7.0000000000000001E-3</v>
      </c>
      <c r="Q3366">
        <v>1</v>
      </c>
    </row>
    <row r="3367" spans="1:17" x14ac:dyDescent="0.2">
      <c r="A3367" t="s">
        <v>498</v>
      </c>
      <c r="B3367" t="s">
        <v>134</v>
      </c>
      <c r="C3367" t="s">
        <v>497</v>
      </c>
      <c r="D3367" t="s">
        <v>54</v>
      </c>
      <c r="E3367" t="s">
        <v>3054</v>
      </c>
      <c r="F3367">
        <v>1.7999999999999999E-2</v>
      </c>
      <c r="G3367">
        <v>1.7999999999999999E-2</v>
      </c>
      <c r="H3367">
        <v>1</v>
      </c>
      <c r="J3367" t="s">
        <v>38</v>
      </c>
      <c r="K3367" t="s">
        <v>367</v>
      </c>
      <c r="L3367" t="s">
        <v>401</v>
      </c>
      <c r="M3367" t="s">
        <v>9098</v>
      </c>
      <c r="N3367" t="s">
        <v>9130</v>
      </c>
      <c r="O3367">
        <v>7.0000000000000001E-3</v>
      </c>
      <c r="P3367">
        <v>7.0000000000000001E-3</v>
      </c>
      <c r="Q3367">
        <v>1</v>
      </c>
    </row>
    <row r="3368" spans="1:17" x14ac:dyDescent="0.2">
      <c r="A3368" t="s">
        <v>498</v>
      </c>
      <c r="B3368" t="s">
        <v>134</v>
      </c>
      <c r="C3368" t="s">
        <v>497</v>
      </c>
      <c r="D3368" t="s">
        <v>54</v>
      </c>
      <c r="E3368" t="s">
        <v>3055</v>
      </c>
      <c r="F3368">
        <v>1.7999999999999999E-2</v>
      </c>
      <c r="G3368">
        <v>1.7999999999999999E-2</v>
      </c>
      <c r="H3368">
        <v>1</v>
      </c>
      <c r="J3368" t="s">
        <v>38</v>
      </c>
      <c r="K3368" t="s">
        <v>367</v>
      </c>
      <c r="L3368" t="s">
        <v>401</v>
      </c>
      <c r="M3368" t="s">
        <v>9098</v>
      </c>
      <c r="N3368" t="s">
        <v>9131</v>
      </c>
      <c r="O3368">
        <v>1.2999999999999999E-2</v>
      </c>
      <c r="P3368">
        <v>1.2999999999999999E-2</v>
      </c>
      <c r="Q3368">
        <v>1</v>
      </c>
    </row>
    <row r="3369" spans="1:17" x14ac:dyDescent="0.2">
      <c r="A3369" t="s">
        <v>498</v>
      </c>
      <c r="B3369" t="s">
        <v>134</v>
      </c>
      <c r="C3369" t="s">
        <v>497</v>
      </c>
      <c r="D3369" t="s">
        <v>54</v>
      </c>
      <c r="E3369" t="s">
        <v>3056</v>
      </c>
      <c r="F3369">
        <v>1.7999999999999999E-2</v>
      </c>
      <c r="G3369">
        <v>1.7999999999999999E-2</v>
      </c>
      <c r="H3369">
        <v>1</v>
      </c>
      <c r="J3369" t="s">
        <v>38</v>
      </c>
      <c r="K3369" t="s">
        <v>367</v>
      </c>
      <c r="L3369" t="s">
        <v>401</v>
      </c>
      <c r="M3369" t="s">
        <v>9098</v>
      </c>
      <c r="N3369" t="s">
        <v>9134</v>
      </c>
      <c r="O3369">
        <v>1E-3</v>
      </c>
      <c r="P3369">
        <v>1E-3</v>
      </c>
      <c r="Q3369">
        <v>1</v>
      </c>
    </row>
    <row r="3370" spans="1:17" x14ac:dyDescent="0.2">
      <c r="A3370" t="s">
        <v>498</v>
      </c>
      <c r="B3370" t="s">
        <v>134</v>
      </c>
      <c r="C3370" t="s">
        <v>497</v>
      </c>
      <c r="D3370" t="s">
        <v>54</v>
      </c>
      <c r="E3370" t="s">
        <v>3057</v>
      </c>
      <c r="F3370">
        <v>1.7999999999999999E-2</v>
      </c>
      <c r="G3370">
        <v>1.7999999999999999E-2</v>
      </c>
      <c r="H3370">
        <v>1</v>
      </c>
      <c r="J3370" t="s">
        <v>38</v>
      </c>
      <c r="K3370" t="s">
        <v>367</v>
      </c>
      <c r="L3370" t="s">
        <v>401</v>
      </c>
      <c r="M3370" t="s">
        <v>9098</v>
      </c>
      <c r="N3370" t="s">
        <v>501</v>
      </c>
      <c r="O3370">
        <v>0</v>
      </c>
      <c r="P3370">
        <v>0</v>
      </c>
      <c r="Q3370">
        <v>1</v>
      </c>
    </row>
    <row r="3371" spans="1:17" x14ac:dyDescent="0.2">
      <c r="A3371" t="s">
        <v>498</v>
      </c>
      <c r="B3371" t="s">
        <v>134</v>
      </c>
      <c r="C3371" t="s">
        <v>497</v>
      </c>
      <c r="D3371" t="s">
        <v>54</v>
      </c>
      <c r="E3371" t="s">
        <v>3058</v>
      </c>
      <c r="F3371">
        <v>1.4999999999999999E-2</v>
      </c>
      <c r="G3371">
        <v>1.4999999999999999E-2</v>
      </c>
      <c r="H3371">
        <v>1</v>
      </c>
      <c r="J3371" t="s">
        <v>38</v>
      </c>
      <c r="K3371" t="s">
        <v>371</v>
      </c>
      <c r="L3371" t="s">
        <v>402</v>
      </c>
      <c r="M3371" t="s">
        <v>9097</v>
      </c>
      <c r="N3371" t="s">
        <v>8249</v>
      </c>
      <c r="O3371">
        <v>0</v>
      </c>
      <c r="P3371">
        <v>0</v>
      </c>
      <c r="Q3371">
        <v>1</v>
      </c>
    </row>
    <row r="3372" spans="1:17" x14ac:dyDescent="0.2">
      <c r="A3372" t="s">
        <v>498</v>
      </c>
      <c r="B3372" t="s">
        <v>134</v>
      </c>
      <c r="C3372" t="s">
        <v>497</v>
      </c>
      <c r="D3372" t="s">
        <v>54</v>
      </c>
      <c r="E3372" t="s">
        <v>3059</v>
      </c>
      <c r="F3372">
        <v>1.4999999999999999E-2</v>
      </c>
      <c r="G3372">
        <v>1.4999999999999999E-2</v>
      </c>
      <c r="H3372">
        <v>1</v>
      </c>
      <c r="J3372" t="s">
        <v>38</v>
      </c>
      <c r="K3372" t="s">
        <v>371</v>
      </c>
      <c r="L3372" t="s">
        <v>402</v>
      </c>
      <c r="M3372" t="s">
        <v>9097</v>
      </c>
      <c r="N3372" t="s">
        <v>8983</v>
      </c>
      <c r="O3372">
        <v>0</v>
      </c>
      <c r="P3372">
        <v>0</v>
      </c>
      <c r="Q3372">
        <v>1</v>
      </c>
    </row>
    <row r="3373" spans="1:17" x14ac:dyDescent="0.2">
      <c r="A3373" t="s">
        <v>498</v>
      </c>
      <c r="B3373" t="s">
        <v>134</v>
      </c>
      <c r="C3373" t="s">
        <v>497</v>
      </c>
      <c r="D3373" t="s">
        <v>54</v>
      </c>
      <c r="E3373" t="s">
        <v>3060</v>
      </c>
      <c r="F3373">
        <v>1.4999999999999999E-2</v>
      </c>
      <c r="G3373">
        <v>1.4999999999999999E-2</v>
      </c>
      <c r="H3373">
        <v>1</v>
      </c>
      <c r="J3373" t="s">
        <v>38</v>
      </c>
      <c r="K3373" t="s">
        <v>371</v>
      </c>
      <c r="L3373" t="s">
        <v>402</v>
      </c>
      <c r="M3373" t="s">
        <v>9097</v>
      </c>
      <c r="N3373" t="s">
        <v>8250</v>
      </c>
      <c r="O3373">
        <v>0</v>
      </c>
      <c r="P3373">
        <v>0</v>
      </c>
      <c r="Q3373">
        <v>1</v>
      </c>
    </row>
    <row r="3374" spans="1:17" x14ac:dyDescent="0.2">
      <c r="A3374" t="s">
        <v>498</v>
      </c>
      <c r="B3374" t="s">
        <v>134</v>
      </c>
      <c r="C3374" t="s">
        <v>497</v>
      </c>
      <c r="D3374" t="s">
        <v>54</v>
      </c>
      <c r="E3374" t="s">
        <v>3061</v>
      </c>
      <c r="F3374">
        <v>1.7999999999999999E-2</v>
      </c>
      <c r="G3374">
        <v>1.7999999999999999E-2</v>
      </c>
      <c r="H3374">
        <v>1</v>
      </c>
      <c r="J3374" t="s">
        <v>38</v>
      </c>
      <c r="K3374" t="s">
        <v>371</v>
      </c>
      <c r="L3374" t="s">
        <v>402</v>
      </c>
      <c r="M3374" t="s">
        <v>9097</v>
      </c>
      <c r="N3374" t="s">
        <v>8251</v>
      </c>
      <c r="O3374">
        <v>0</v>
      </c>
      <c r="P3374">
        <v>0</v>
      </c>
      <c r="Q3374">
        <v>1</v>
      </c>
    </row>
    <row r="3375" spans="1:17" x14ac:dyDescent="0.2">
      <c r="A3375" t="s">
        <v>498</v>
      </c>
      <c r="B3375" t="s">
        <v>134</v>
      </c>
      <c r="C3375" t="s">
        <v>497</v>
      </c>
      <c r="D3375" t="s">
        <v>54</v>
      </c>
      <c r="E3375" t="s">
        <v>3062</v>
      </c>
      <c r="F3375">
        <v>1.7000000000000001E-2</v>
      </c>
      <c r="G3375">
        <v>1.7000000000000001E-2</v>
      </c>
      <c r="H3375">
        <v>1</v>
      </c>
      <c r="J3375" t="s">
        <v>38</v>
      </c>
      <c r="K3375" t="s">
        <v>371</v>
      </c>
      <c r="L3375" t="s">
        <v>402</v>
      </c>
      <c r="M3375" t="s">
        <v>9097</v>
      </c>
      <c r="N3375" t="s">
        <v>8252</v>
      </c>
      <c r="O3375">
        <v>0</v>
      </c>
      <c r="P3375">
        <v>0</v>
      </c>
      <c r="Q3375">
        <v>1</v>
      </c>
    </row>
    <row r="3376" spans="1:17" x14ac:dyDescent="0.2">
      <c r="A3376" t="s">
        <v>498</v>
      </c>
      <c r="B3376" t="s">
        <v>134</v>
      </c>
      <c r="C3376" t="s">
        <v>497</v>
      </c>
      <c r="D3376" t="s">
        <v>54</v>
      </c>
      <c r="E3376" t="s">
        <v>3063</v>
      </c>
      <c r="F3376">
        <v>1.4999999999999999E-2</v>
      </c>
      <c r="G3376">
        <v>1.4999999999999999E-2</v>
      </c>
      <c r="H3376">
        <v>1</v>
      </c>
      <c r="J3376" t="s">
        <v>38</v>
      </c>
      <c r="K3376" t="s">
        <v>371</v>
      </c>
      <c r="L3376" t="s">
        <v>402</v>
      </c>
      <c r="M3376" t="s">
        <v>9097</v>
      </c>
      <c r="N3376" t="s">
        <v>8382</v>
      </c>
      <c r="O3376">
        <v>0</v>
      </c>
      <c r="P3376">
        <v>0</v>
      </c>
      <c r="Q3376">
        <v>1</v>
      </c>
    </row>
    <row r="3377" spans="1:17" x14ac:dyDescent="0.2">
      <c r="A3377" t="s">
        <v>498</v>
      </c>
      <c r="B3377" t="s">
        <v>134</v>
      </c>
      <c r="C3377" t="s">
        <v>497</v>
      </c>
      <c r="D3377" t="s">
        <v>54</v>
      </c>
      <c r="E3377" t="s">
        <v>3064</v>
      </c>
      <c r="F3377">
        <v>1.4999999999999999E-2</v>
      </c>
      <c r="G3377">
        <v>1.4999999999999999E-2</v>
      </c>
      <c r="H3377">
        <v>1</v>
      </c>
      <c r="J3377" t="s">
        <v>38</v>
      </c>
      <c r="K3377" t="s">
        <v>371</v>
      </c>
      <c r="L3377" t="s">
        <v>402</v>
      </c>
      <c r="M3377" t="s">
        <v>9097</v>
      </c>
      <c r="N3377" t="s">
        <v>8370</v>
      </c>
      <c r="O3377">
        <v>0</v>
      </c>
      <c r="P3377">
        <v>0</v>
      </c>
      <c r="Q3377">
        <v>1</v>
      </c>
    </row>
    <row r="3378" spans="1:17" x14ac:dyDescent="0.2">
      <c r="A3378" t="s">
        <v>498</v>
      </c>
      <c r="B3378" t="s">
        <v>134</v>
      </c>
      <c r="C3378" t="s">
        <v>497</v>
      </c>
      <c r="D3378" t="s">
        <v>54</v>
      </c>
      <c r="E3378" t="s">
        <v>3065</v>
      </c>
      <c r="F3378">
        <v>1.4E-2</v>
      </c>
      <c r="G3378">
        <v>1.4E-2</v>
      </c>
      <c r="H3378">
        <v>1</v>
      </c>
      <c r="J3378" t="s">
        <v>38</v>
      </c>
      <c r="K3378" t="s">
        <v>371</v>
      </c>
      <c r="L3378" t="s">
        <v>402</v>
      </c>
      <c r="M3378" t="s">
        <v>9097</v>
      </c>
      <c r="N3378" t="s">
        <v>9099</v>
      </c>
      <c r="O3378">
        <v>0</v>
      </c>
      <c r="P3378">
        <v>0</v>
      </c>
      <c r="Q3378">
        <v>1</v>
      </c>
    </row>
    <row r="3379" spans="1:17" x14ac:dyDescent="0.2">
      <c r="A3379" t="s">
        <v>498</v>
      </c>
      <c r="B3379" t="s">
        <v>134</v>
      </c>
      <c r="C3379" t="s">
        <v>497</v>
      </c>
      <c r="D3379" t="s">
        <v>54</v>
      </c>
      <c r="E3379" t="s">
        <v>3066</v>
      </c>
      <c r="F3379">
        <v>1.4E-2</v>
      </c>
      <c r="G3379">
        <v>1.4E-2</v>
      </c>
      <c r="H3379">
        <v>1</v>
      </c>
      <c r="J3379" t="s">
        <v>38</v>
      </c>
      <c r="K3379" t="s">
        <v>371</v>
      </c>
      <c r="L3379" t="s">
        <v>402</v>
      </c>
      <c r="M3379" t="s">
        <v>9097</v>
      </c>
      <c r="N3379" t="s">
        <v>8371</v>
      </c>
      <c r="O3379">
        <v>0</v>
      </c>
      <c r="P3379">
        <v>0</v>
      </c>
      <c r="Q3379">
        <v>1</v>
      </c>
    </row>
    <row r="3380" spans="1:17" x14ac:dyDescent="0.2">
      <c r="A3380" t="s">
        <v>498</v>
      </c>
      <c r="B3380" t="s">
        <v>134</v>
      </c>
      <c r="C3380" t="s">
        <v>497</v>
      </c>
      <c r="D3380" t="s">
        <v>54</v>
      </c>
      <c r="E3380" t="s">
        <v>3067</v>
      </c>
      <c r="F3380">
        <v>1.6E-2</v>
      </c>
      <c r="G3380">
        <v>1.6E-2</v>
      </c>
      <c r="H3380">
        <v>1</v>
      </c>
      <c r="J3380" t="s">
        <v>38</v>
      </c>
      <c r="K3380" t="s">
        <v>371</v>
      </c>
      <c r="L3380" t="s">
        <v>402</v>
      </c>
      <c r="M3380" t="s">
        <v>9097</v>
      </c>
      <c r="N3380" t="s">
        <v>8366</v>
      </c>
      <c r="O3380">
        <v>0</v>
      </c>
      <c r="P3380">
        <v>0</v>
      </c>
      <c r="Q3380">
        <v>1</v>
      </c>
    </row>
    <row r="3381" spans="1:17" x14ac:dyDescent="0.2">
      <c r="A3381" t="s">
        <v>498</v>
      </c>
      <c r="B3381" t="s">
        <v>134</v>
      </c>
      <c r="C3381" t="s">
        <v>497</v>
      </c>
      <c r="D3381" t="s">
        <v>54</v>
      </c>
      <c r="E3381" t="s">
        <v>3068</v>
      </c>
      <c r="F3381">
        <v>1.4E-2</v>
      </c>
      <c r="G3381">
        <v>1.4E-2</v>
      </c>
      <c r="H3381">
        <v>1</v>
      </c>
      <c r="J3381" t="s">
        <v>38</v>
      </c>
      <c r="K3381" t="s">
        <v>371</v>
      </c>
      <c r="L3381" t="s">
        <v>402</v>
      </c>
      <c r="M3381" t="s">
        <v>9097</v>
      </c>
      <c r="N3381" t="s">
        <v>8372</v>
      </c>
      <c r="O3381">
        <v>0</v>
      </c>
      <c r="P3381">
        <v>0</v>
      </c>
      <c r="Q3381">
        <v>1</v>
      </c>
    </row>
    <row r="3382" spans="1:17" x14ac:dyDescent="0.2">
      <c r="A3382" t="s">
        <v>498</v>
      </c>
      <c r="B3382" t="s">
        <v>134</v>
      </c>
      <c r="C3382" t="s">
        <v>497</v>
      </c>
      <c r="D3382" t="s">
        <v>54</v>
      </c>
      <c r="E3382" t="s">
        <v>3069</v>
      </c>
      <c r="F3382">
        <v>1.2999999999999999E-2</v>
      </c>
      <c r="G3382">
        <v>1.2999999999999999E-2</v>
      </c>
      <c r="H3382">
        <v>1</v>
      </c>
      <c r="J3382" t="s">
        <v>38</v>
      </c>
      <c r="K3382" t="s">
        <v>371</v>
      </c>
      <c r="L3382" t="s">
        <v>402</v>
      </c>
      <c r="M3382" t="s">
        <v>9097</v>
      </c>
      <c r="N3382" t="s">
        <v>8367</v>
      </c>
      <c r="O3382">
        <v>0</v>
      </c>
      <c r="P3382">
        <v>0</v>
      </c>
      <c r="Q3382">
        <v>1</v>
      </c>
    </row>
    <row r="3383" spans="1:17" x14ac:dyDescent="0.2">
      <c r="A3383" t="s">
        <v>498</v>
      </c>
      <c r="B3383" t="s">
        <v>134</v>
      </c>
      <c r="C3383" t="s">
        <v>497</v>
      </c>
      <c r="D3383" t="s">
        <v>54</v>
      </c>
      <c r="E3383" t="s">
        <v>3070</v>
      </c>
      <c r="F3383">
        <v>1.2999999999999999E-2</v>
      </c>
      <c r="G3383">
        <v>1.2999999999999999E-2</v>
      </c>
      <c r="H3383">
        <v>1</v>
      </c>
      <c r="J3383" t="s">
        <v>38</v>
      </c>
      <c r="K3383" t="s">
        <v>371</v>
      </c>
      <c r="L3383" t="s">
        <v>402</v>
      </c>
      <c r="M3383" t="s">
        <v>9097</v>
      </c>
      <c r="N3383" t="s">
        <v>8374</v>
      </c>
      <c r="O3383">
        <v>0</v>
      </c>
      <c r="P3383">
        <v>0</v>
      </c>
      <c r="Q3383">
        <v>1</v>
      </c>
    </row>
    <row r="3384" spans="1:17" x14ac:dyDescent="0.2">
      <c r="A3384" t="s">
        <v>498</v>
      </c>
      <c r="B3384" t="s">
        <v>134</v>
      </c>
      <c r="C3384" t="s">
        <v>497</v>
      </c>
      <c r="D3384" t="s">
        <v>54</v>
      </c>
      <c r="E3384" t="s">
        <v>3071</v>
      </c>
      <c r="F3384">
        <v>1.2999999999999999E-2</v>
      </c>
      <c r="G3384">
        <v>1.2999999999999999E-2</v>
      </c>
      <c r="H3384">
        <v>1</v>
      </c>
      <c r="J3384" t="s">
        <v>38</v>
      </c>
      <c r="K3384" t="s">
        <v>371</v>
      </c>
      <c r="L3384" t="s">
        <v>402</v>
      </c>
      <c r="M3384" t="s">
        <v>9097</v>
      </c>
      <c r="N3384" t="s">
        <v>8375</v>
      </c>
      <c r="O3384">
        <v>0</v>
      </c>
      <c r="P3384">
        <v>0</v>
      </c>
      <c r="Q3384">
        <v>1</v>
      </c>
    </row>
    <row r="3385" spans="1:17" x14ac:dyDescent="0.2">
      <c r="A3385" t="s">
        <v>498</v>
      </c>
      <c r="B3385" t="s">
        <v>134</v>
      </c>
      <c r="C3385" t="s">
        <v>497</v>
      </c>
      <c r="D3385" t="s">
        <v>54</v>
      </c>
      <c r="E3385" t="s">
        <v>3072</v>
      </c>
      <c r="F3385">
        <v>1.2999999999999999E-2</v>
      </c>
      <c r="G3385">
        <v>1.2999999999999999E-2</v>
      </c>
      <c r="H3385">
        <v>1</v>
      </c>
      <c r="J3385" t="s">
        <v>38</v>
      </c>
      <c r="K3385" t="s">
        <v>371</v>
      </c>
      <c r="L3385" t="s">
        <v>402</v>
      </c>
      <c r="M3385" t="s">
        <v>9097</v>
      </c>
      <c r="N3385" t="s">
        <v>8376</v>
      </c>
      <c r="O3385">
        <v>0</v>
      </c>
      <c r="P3385">
        <v>0</v>
      </c>
      <c r="Q3385">
        <v>1</v>
      </c>
    </row>
    <row r="3386" spans="1:17" x14ac:dyDescent="0.2">
      <c r="A3386" t="s">
        <v>498</v>
      </c>
      <c r="B3386" t="s">
        <v>134</v>
      </c>
      <c r="C3386" t="s">
        <v>497</v>
      </c>
      <c r="D3386" t="s">
        <v>54</v>
      </c>
      <c r="E3386" t="s">
        <v>3073</v>
      </c>
      <c r="F3386">
        <v>1.2999999999999999E-2</v>
      </c>
      <c r="G3386">
        <v>1.2999999999999999E-2</v>
      </c>
      <c r="H3386">
        <v>1</v>
      </c>
      <c r="J3386" t="s">
        <v>38</v>
      </c>
      <c r="K3386" t="s">
        <v>371</v>
      </c>
      <c r="L3386" t="s">
        <v>402</v>
      </c>
      <c r="M3386" t="s">
        <v>9097</v>
      </c>
      <c r="N3386" t="s">
        <v>8377</v>
      </c>
      <c r="O3386">
        <v>0</v>
      </c>
      <c r="P3386">
        <v>0</v>
      </c>
      <c r="Q3386">
        <v>1</v>
      </c>
    </row>
    <row r="3387" spans="1:17" x14ac:dyDescent="0.2">
      <c r="A3387" t="s">
        <v>498</v>
      </c>
      <c r="B3387" t="s">
        <v>134</v>
      </c>
      <c r="C3387" t="s">
        <v>497</v>
      </c>
      <c r="D3387" t="s">
        <v>54</v>
      </c>
      <c r="E3387" t="s">
        <v>3074</v>
      </c>
      <c r="F3387">
        <v>1.4E-2</v>
      </c>
      <c r="G3387">
        <v>1.4E-2</v>
      </c>
      <c r="H3387">
        <v>1</v>
      </c>
      <c r="J3387" t="s">
        <v>38</v>
      </c>
      <c r="K3387" t="s">
        <v>371</v>
      </c>
      <c r="L3387" t="s">
        <v>402</v>
      </c>
      <c r="M3387" t="s">
        <v>9097</v>
      </c>
      <c r="N3387" t="s">
        <v>8378</v>
      </c>
      <c r="O3387">
        <v>0</v>
      </c>
      <c r="P3387">
        <v>0</v>
      </c>
      <c r="Q3387">
        <v>1</v>
      </c>
    </row>
    <row r="3388" spans="1:17" x14ac:dyDescent="0.2">
      <c r="A3388" t="s">
        <v>498</v>
      </c>
      <c r="B3388" t="s">
        <v>134</v>
      </c>
      <c r="C3388" t="s">
        <v>497</v>
      </c>
      <c r="D3388" t="s">
        <v>54</v>
      </c>
      <c r="E3388" t="s">
        <v>3075</v>
      </c>
      <c r="F3388">
        <v>1.4E-2</v>
      </c>
      <c r="G3388">
        <v>1.4E-2</v>
      </c>
      <c r="H3388">
        <v>1</v>
      </c>
      <c r="J3388" t="s">
        <v>38</v>
      </c>
      <c r="K3388" t="s">
        <v>371</v>
      </c>
      <c r="L3388" t="s">
        <v>402</v>
      </c>
      <c r="M3388" t="s">
        <v>9097</v>
      </c>
      <c r="N3388" t="s">
        <v>8368</v>
      </c>
      <c r="O3388">
        <v>0</v>
      </c>
      <c r="P3388">
        <v>0</v>
      </c>
      <c r="Q3388">
        <v>1</v>
      </c>
    </row>
    <row r="3389" spans="1:17" x14ac:dyDescent="0.2">
      <c r="A3389" t="s">
        <v>498</v>
      </c>
      <c r="B3389" t="s">
        <v>134</v>
      </c>
      <c r="C3389" t="s">
        <v>497</v>
      </c>
      <c r="D3389" t="s">
        <v>54</v>
      </c>
      <c r="E3389" t="s">
        <v>3076</v>
      </c>
      <c r="F3389">
        <v>1.9E-2</v>
      </c>
      <c r="G3389">
        <v>1.9E-2</v>
      </c>
      <c r="H3389">
        <v>1</v>
      </c>
      <c r="J3389" t="s">
        <v>38</v>
      </c>
      <c r="K3389" t="s">
        <v>371</v>
      </c>
      <c r="L3389" t="s">
        <v>402</v>
      </c>
      <c r="M3389" t="s">
        <v>9097</v>
      </c>
      <c r="N3389" t="s">
        <v>8369</v>
      </c>
      <c r="O3389">
        <v>0</v>
      </c>
      <c r="P3389">
        <v>0</v>
      </c>
      <c r="Q3389">
        <v>1</v>
      </c>
    </row>
    <row r="3390" spans="1:17" x14ac:dyDescent="0.2">
      <c r="A3390" t="s">
        <v>498</v>
      </c>
      <c r="B3390" t="s">
        <v>134</v>
      </c>
      <c r="C3390" t="s">
        <v>497</v>
      </c>
      <c r="D3390" t="s">
        <v>54</v>
      </c>
      <c r="E3390" t="s">
        <v>3077</v>
      </c>
      <c r="F3390">
        <v>0.02</v>
      </c>
      <c r="G3390">
        <v>0.02</v>
      </c>
      <c r="H3390">
        <v>1</v>
      </c>
      <c r="J3390" t="s">
        <v>38</v>
      </c>
      <c r="K3390" t="s">
        <v>371</v>
      </c>
      <c r="L3390" t="s">
        <v>402</v>
      </c>
      <c r="M3390" t="s">
        <v>9097</v>
      </c>
      <c r="N3390" t="s">
        <v>499</v>
      </c>
      <c r="O3390">
        <v>0</v>
      </c>
      <c r="P3390">
        <v>0</v>
      </c>
      <c r="Q3390">
        <v>1</v>
      </c>
    </row>
    <row r="3391" spans="1:17" x14ac:dyDescent="0.2">
      <c r="A3391" t="s">
        <v>498</v>
      </c>
      <c r="B3391" t="s">
        <v>134</v>
      </c>
      <c r="C3391" t="s">
        <v>497</v>
      </c>
      <c r="D3391" t="s">
        <v>54</v>
      </c>
      <c r="E3391" t="s">
        <v>3078</v>
      </c>
      <c r="F3391">
        <v>1.9E-2</v>
      </c>
      <c r="G3391">
        <v>1.9E-2</v>
      </c>
      <c r="H3391">
        <v>1</v>
      </c>
      <c r="J3391" t="s">
        <v>38</v>
      </c>
      <c r="K3391" t="s">
        <v>371</v>
      </c>
      <c r="L3391" t="s">
        <v>402</v>
      </c>
      <c r="M3391" t="s">
        <v>9097</v>
      </c>
      <c r="N3391" t="s">
        <v>500</v>
      </c>
      <c r="O3391">
        <v>0</v>
      </c>
      <c r="P3391">
        <v>0</v>
      </c>
      <c r="Q3391">
        <v>1</v>
      </c>
    </row>
    <row r="3392" spans="1:17" x14ac:dyDescent="0.2">
      <c r="A3392" t="s">
        <v>498</v>
      </c>
      <c r="B3392" t="s">
        <v>134</v>
      </c>
      <c r="C3392" t="s">
        <v>497</v>
      </c>
      <c r="D3392" t="s">
        <v>54</v>
      </c>
      <c r="E3392" t="s">
        <v>3079</v>
      </c>
      <c r="F3392">
        <v>1.9E-2</v>
      </c>
      <c r="G3392">
        <v>1.9E-2</v>
      </c>
      <c r="H3392">
        <v>1</v>
      </c>
      <c r="J3392" t="s">
        <v>38</v>
      </c>
      <c r="K3392" t="s">
        <v>371</v>
      </c>
      <c r="L3392" t="s">
        <v>402</v>
      </c>
      <c r="M3392" t="s">
        <v>9097</v>
      </c>
      <c r="N3392" t="s">
        <v>8379</v>
      </c>
      <c r="O3392">
        <v>0</v>
      </c>
      <c r="P3392">
        <v>0</v>
      </c>
      <c r="Q3392">
        <v>1</v>
      </c>
    </row>
    <row r="3393" spans="1:17" x14ac:dyDescent="0.2">
      <c r="A3393" t="s">
        <v>498</v>
      </c>
      <c r="B3393" t="s">
        <v>134</v>
      </c>
      <c r="C3393" t="s">
        <v>497</v>
      </c>
      <c r="D3393" t="s">
        <v>54</v>
      </c>
      <c r="E3393" t="s">
        <v>3080</v>
      </c>
      <c r="F3393">
        <v>0.02</v>
      </c>
      <c r="G3393">
        <v>0.02</v>
      </c>
      <c r="H3393">
        <v>1</v>
      </c>
      <c r="J3393" t="s">
        <v>38</v>
      </c>
      <c r="K3393" t="s">
        <v>371</v>
      </c>
      <c r="L3393" t="s">
        <v>402</v>
      </c>
      <c r="M3393" t="s">
        <v>9097</v>
      </c>
      <c r="N3393" t="s">
        <v>8254</v>
      </c>
      <c r="O3393">
        <v>0</v>
      </c>
      <c r="P3393">
        <v>0</v>
      </c>
      <c r="Q3393">
        <v>1</v>
      </c>
    </row>
    <row r="3394" spans="1:17" x14ac:dyDescent="0.2">
      <c r="A3394" t="s">
        <v>498</v>
      </c>
      <c r="B3394" t="s">
        <v>134</v>
      </c>
      <c r="C3394" t="s">
        <v>497</v>
      </c>
      <c r="D3394" t="s">
        <v>54</v>
      </c>
      <c r="E3394" t="s">
        <v>3081</v>
      </c>
      <c r="F3394">
        <v>0.02</v>
      </c>
      <c r="G3394">
        <v>0.02</v>
      </c>
      <c r="H3394">
        <v>1</v>
      </c>
      <c r="J3394" t="s">
        <v>38</v>
      </c>
      <c r="K3394" t="s">
        <v>371</v>
      </c>
      <c r="L3394" t="s">
        <v>402</v>
      </c>
      <c r="M3394" t="s">
        <v>9097</v>
      </c>
      <c r="N3394" t="s">
        <v>8256</v>
      </c>
      <c r="O3394">
        <v>0</v>
      </c>
      <c r="P3394">
        <v>0</v>
      </c>
      <c r="Q3394">
        <v>1</v>
      </c>
    </row>
    <row r="3395" spans="1:17" x14ac:dyDescent="0.2">
      <c r="A3395" t="s">
        <v>498</v>
      </c>
      <c r="B3395" t="s">
        <v>134</v>
      </c>
      <c r="C3395" t="s">
        <v>497</v>
      </c>
      <c r="D3395" t="s">
        <v>54</v>
      </c>
      <c r="E3395" t="s">
        <v>3082</v>
      </c>
      <c r="F3395">
        <v>0.02</v>
      </c>
      <c r="G3395">
        <v>0.02</v>
      </c>
      <c r="H3395">
        <v>1</v>
      </c>
      <c r="J3395" t="s">
        <v>38</v>
      </c>
      <c r="K3395" t="s">
        <v>371</v>
      </c>
      <c r="L3395" t="s">
        <v>402</v>
      </c>
      <c r="M3395" t="s">
        <v>9097</v>
      </c>
      <c r="N3395" t="s">
        <v>8257</v>
      </c>
      <c r="O3395">
        <v>0</v>
      </c>
      <c r="P3395">
        <v>0</v>
      </c>
      <c r="Q3395">
        <v>1</v>
      </c>
    </row>
    <row r="3396" spans="1:17" x14ac:dyDescent="0.2">
      <c r="A3396" t="s">
        <v>498</v>
      </c>
      <c r="B3396" t="s">
        <v>134</v>
      </c>
      <c r="C3396" t="s">
        <v>497</v>
      </c>
      <c r="D3396" t="s">
        <v>54</v>
      </c>
      <c r="E3396" t="s">
        <v>3083</v>
      </c>
      <c r="F3396">
        <v>1.9E-2</v>
      </c>
      <c r="G3396">
        <v>1.9E-2</v>
      </c>
      <c r="H3396">
        <v>1</v>
      </c>
      <c r="J3396" t="s">
        <v>38</v>
      </c>
      <c r="K3396" t="s">
        <v>371</v>
      </c>
      <c r="L3396" t="s">
        <v>402</v>
      </c>
      <c r="M3396" t="s">
        <v>9097</v>
      </c>
      <c r="N3396" t="s">
        <v>8258</v>
      </c>
      <c r="O3396">
        <v>0</v>
      </c>
      <c r="P3396">
        <v>0</v>
      </c>
      <c r="Q3396">
        <v>1</v>
      </c>
    </row>
    <row r="3397" spans="1:17" x14ac:dyDescent="0.2">
      <c r="A3397" t="s">
        <v>498</v>
      </c>
      <c r="B3397" t="s">
        <v>134</v>
      </c>
      <c r="C3397" t="s">
        <v>497</v>
      </c>
      <c r="D3397" t="s">
        <v>54</v>
      </c>
      <c r="E3397" t="s">
        <v>3084</v>
      </c>
      <c r="F3397">
        <v>0.02</v>
      </c>
      <c r="G3397">
        <v>0.02</v>
      </c>
      <c r="H3397">
        <v>1</v>
      </c>
      <c r="J3397" t="s">
        <v>38</v>
      </c>
      <c r="K3397" t="s">
        <v>371</v>
      </c>
      <c r="L3397" t="s">
        <v>402</v>
      </c>
      <c r="M3397" t="s">
        <v>9097</v>
      </c>
      <c r="N3397" t="s">
        <v>8259</v>
      </c>
      <c r="O3397">
        <v>0</v>
      </c>
      <c r="P3397">
        <v>0</v>
      </c>
      <c r="Q3397">
        <v>1</v>
      </c>
    </row>
    <row r="3398" spans="1:17" x14ac:dyDescent="0.2">
      <c r="A3398" t="s">
        <v>498</v>
      </c>
      <c r="B3398" t="s">
        <v>134</v>
      </c>
      <c r="C3398" t="s">
        <v>497</v>
      </c>
      <c r="D3398" t="s">
        <v>54</v>
      </c>
      <c r="E3398" t="s">
        <v>3085</v>
      </c>
      <c r="F3398">
        <v>0.02</v>
      </c>
      <c r="G3398">
        <v>0.02</v>
      </c>
      <c r="H3398">
        <v>1</v>
      </c>
      <c r="J3398" t="s">
        <v>38</v>
      </c>
      <c r="K3398" t="s">
        <v>371</v>
      </c>
      <c r="L3398" t="s">
        <v>402</v>
      </c>
      <c r="M3398" t="s">
        <v>9097</v>
      </c>
      <c r="N3398" t="s">
        <v>8380</v>
      </c>
      <c r="O3398">
        <v>0</v>
      </c>
      <c r="P3398">
        <v>0</v>
      </c>
      <c r="Q3398">
        <v>1</v>
      </c>
    </row>
    <row r="3399" spans="1:17" x14ac:dyDescent="0.2">
      <c r="A3399" t="s">
        <v>498</v>
      </c>
      <c r="B3399" t="s">
        <v>134</v>
      </c>
      <c r="C3399" t="s">
        <v>497</v>
      </c>
      <c r="D3399" t="s">
        <v>54</v>
      </c>
      <c r="E3399" t="s">
        <v>3086</v>
      </c>
      <c r="F3399">
        <v>0.02</v>
      </c>
      <c r="G3399">
        <v>0.02</v>
      </c>
      <c r="H3399">
        <v>1</v>
      </c>
      <c r="J3399" t="s">
        <v>38</v>
      </c>
      <c r="K3399" t="s">
        <v>371</v>
      </c>
      <c r="L3399" t="s">
        <v>402</v>
      </c>
      <c r="M3399" t="s">
        <v>9097</v>
      </c>
      <c r="N3399" t="s">
        <v>8381</v>
      </c>
      <c r="O3399">
        <v>0</v>
      </c>
      <c r="P3399">
        <v>0</v>
      </c>
      <c r="Q3399">
        <v>1</v>
      </c>
    </row>
    <row r="3400" spans="1:17" x14ac:dyDescent="0.2">
      <c r="A3400" t="s">
        <v>498</v>
      </c>
      <c r="B3400" t="s">
        <v>134</v>
      </c>
      <c r="C3400" t="s">
        <v>497</v>
      </c>
      <c r="D3400" t="s">
        <v>54</v>
      </c>
      <c r="E3400" t="s">
        <v>3087</v>
      </c>
      <c r="F3400">
        <v>1.9E-2</v>
      </c>
      <c r="G3400">
        <v>1.9E-2</v>
      </c>
      <c r="H3400">
        <v>1</v>
      </c>
      <c r="J3400" t="s">
        <v>38</v>
      </c>
      <c r="K3400" t="s">
        <v>371</v>
      </c>
      <c r="L3400" t="s">
        <v>402</v>
      </c>
      <c r="M3400" t="s">
        <v>9097</v>
      </c>
      <c r="N3400" t="s">
        <v>8654</v>
      </c>
      <c r="O3400">
        <v>0</v>
      </c>
      <c r="P3400">
        <v>0</v>
      </c>
      <c r="Q3400">
        <v>1</v>
      </c>
    </row>
    <row r="3401" spans="1:17" x14ac:dyDescent="0.2">
      <c r="A3401" t="s">
        <v>498</v>
      </c>
      <c r="B3401" t="s">
        <v>134</v>
      </c>
      <c r="C3401" t="s">
        <v>497</v>
      </c>
      <c r="D3401" t="s">
        <v>54</v>
      </c>
      <c r="E3401" t="s">
        <v>3088</v>
      </c>
      <c r="F3401">
        <v>1.7999999999999999E-2</v>
      </c>
      <c r="G3401">
        <v>1.7999999999999999E-2</v>
      </c>
      <c r="H3401">
        <v>1</v>
      </c>
      <c r="J3401" t="s">
        <v>38</v>
      </c>
      <c r="K3401" t="s">
        <v>371</v>
      </c>
      <c r="L3401" t="s">
        <v>402</v>
      </c>
      <c r="M3401" t="s">
        <v>9097</v>
      </c>
      <c r="N3401" t="s">
        <v>8655</v>
      </c>
      <c r="O3401">
        <v>0</v>
      </c>
      <c r="P3401">
        <v>0</v>
      </c>
      <c r="Q3401">
        <v>1</v>
      </c>
    </row>
    <row r="3402" spans="1:17" x14ac:dyDescent="0.2">
      <c r="A3402" t="s">
        <v>498</v>
      </c>
      <c r="B3402" t="s">
        <v>134</v>
      </c>
      <c r="C3402" t="s">
        <v>497</v>
      </c>
      <c r="D3402" t="s">
        <v>54</v>
      </c>
      <c r="E3402" t="s">
        <v>3089</v>
      </c>
      <c r="F3402">
        <v>1.7999999999999999E-2</v>
      </c>
      <c r="G3402">
        <v>1.7999999999999999E-2</v>
      </c>
      <c r="H3402">
        <v>1</v>
      </c>
      <c r="J3402" t="s">
        <v>38</v>
      </c>
      <c r="K3402" t="s">
        <v>371</v>
      </c>
      <c r="L3402" t="s">
        <v>402</v>
      </c>
      <c r="M3402" t="s">
        <v>9097</v>
      </c>
      <c r="N3402" t="s">
        <v>8672</v>
      </c>
      <c r="O3402">
        <v>0</v>
      </c>
      <c r="P3402">
        <v>0</v>
      </c>
      <c r="Q3402">
        <v>1</v>
      </c>
    </row>
    <row r="3403" spans="1:17" x14ac:dyDescent="0.2">
      <c r="A3403" t="s">
        <v>498</v>
      </c>
      <c r="B3403" t="s">
        <v>134</v>
      </c>
      <c r="C3403" t="s">
        <v>497</v>
      </c>
      <c r="D3403" t="s">
        <v>54</v>
      </c>
      <c r="E3403" t="s">
        <v>3090</v>
      </c>
      <c r="F3403">
        <v>1.4E-2</v>
      </c>
      <c r="G3403">
        <v>1.4E-2</v>
      </c>
      <c r="H3403">
        <v>1</v>
      </c>
      <c r="J3403" t="s">
        <v>38</v>
      </c>
      <c r="K3403" t="s">
        <v>371</v>
      </c>
      <c r="L3403" t="s">
        <v>402</v>
      </c>
      <c r="M3403" t="s">
        <v>9097</v>
      </c>
      <c r="N3403" t="s">
        <v>8661</v>
      </c>
      <c r="O3403">
        <v>0</v>
      </c>
      <c r="P3403">
        <v>0</v>
      </c>
      <c r="Q3403">
        <v>1</v>
      </c>
    </row>
    <row r="3404" spans="1:17" x14ac:dyDescent="0.2">
      <c r="A3404" t="s">
        <v>498</v>
      </c>
      <c r="B3404" t="s">
        <v>134</v>
      </c>
      <c r="C3404" t="s">
        <v>497</v>
      </c>
      <c r="D3404" t="s">
        <v>54</v>
      </c>
      <c r="E3404" t="s">
        <v>3091</v>
      </c>
      <c r="F3404">
        <v>1.4E-2</v>
      </c>
      <c r="G3404">
        <v>1.4E-2</v>
      </c>
      <c r="H3404">
        <v>1</v>
      </c>
      <c r="J3404" t="s">
        <v>38</v>
      </c>
      <c r="K3404" t="s">
        <v>371</v>
      </c>
      <c r="L3404" t="s">
        <v>402</v>
      </c>
      <c r="M3404" t="s">
        <v>9097</v>
      </c>
      <c r="N3404" t="s">
        <v>8660</v>
      </c>
      <c r="O3404">
        <v>0</v>
      </c>
      <c r="P3404">
        <v>0</v>
      </c>
      <c r="Q3404">
        <v>1</v>
      </c>
    </row>
    <row r="3405" spans="1:17" x14ac:dyDescent="0.2">
      <c r="A3405" t="s">
        <v>498</v>
      </c>
      <c r="B3405" t="s">
        <v>134</v>
      </c>
      <c r="C3405" t="s">
        <v>497</v>
      </c>
      <c r="D3405" t="s">
        <v>54</v>
      </c>
      <c r="E3405" t="s">
        <v>3092</v>
      </c>
      <c r="F3405">
        <v>1.4E-2</v>
      </c>
      <c r="G3405">
        <v>1.4E-2</v>
      </c>
      <c r="H3405">
        <v>1</v>
      </c>
      <c r="J3405" t="s">
        <v>38</v>
      </c>
      <c r="K3405" t="s">
        <v>371</v>
      </c>
      <c r="L3405" t="s">
        <v>402</v>
      </c>
      <c r="M3405" t="s">
        <v>9097</v>
      </c>
      <c r="N3405" t="s">
        <v>8659</v>
      </c>
      <c r="O3405">
        <v>0</v>
      </c>
      <c r="P3405">
        <v>0</v>
      </c>
      <c r="Q3405">
        <v>1</v>
      </c>
    </row>
    <row r="3406" spans="1:17" x14ac:dyDescent="0.2">
      <c r="A3406" t="s">
        <v>498</v>
      </c>
      <c r="B3406" t="s">
        <v>134</v>
      </c>
      <c r="C3406" t="s">
        <v>497</v>
      </c>
      <c r="D3406" t="s">
        <v>54</v>
      </c>
      <c r="E3406" t="s">
        <v>3093</v>
      </c>
      <c r="F3406">
        <v>1.2999999999999999E-2</v>
      </c>
      <c r="G3406">
        <v>1.2999999999999999E-2</v>
      </c>
      <c r="H3406">
        <v>1</v>
      </c>
      <c r="J3406" t="s">
        <v>38</v>
      </c>
      <c r="K3406" t="s">
        <v>371</v>
      </c>
      <c r="L3406" t="s">
        <v>402</v>
      </c>
      <c r="M3406" t="s">
        <v>9097</v>
      </c>
      <c r="N3406" t="s">
        <v>8658</v>
      </c>
      <c r="O3406">
        <v>0</v>
      </c>
      <c r="P3406">
        <v>0</v>
      </c>
      <c r="Q3406">
        <v>1</v>
      </c>
    </row>
    <row r="3407" spans="1:17" x14ac:dyDescent="0.2">
      <c r="A3407" t="s">
        <v>498</v>
      </c>
      <c r="B3407" t="s">
        <v>134</v>
      </c>
      <c r="C3407" t="s">
        <v>497</v>
      </c>
      <c r="D3407" t="s">
        <v>54</v>
      </c>
      <c r="E3407" t="s">
        <v>3094</v>
      </c>
      <c r="F3407">
        <v>1.2999999999999999E-2</v>
      </c>
      <c r="G3407">
        <v>1.2999999999999999E-2</v>
      </c>
      <c r="H3407">
        <v>1</v>
      </c>
      <c r="J3407" t="s">
        <v>38</v>
      </c>
      <c r="K3407" t="s">
        <v>371</v>
      </c>
      <c r="L3407" t="s">
        <v>402</v>
      </c>
      <c r="M3407" t="s">
        <v>9097</v>
      </c>
      <c r="N3407" t="s">
        <v>8656</v>
      </c>
      <c r="O3407">
        <v>0</v>
      </c>
      <c r="P3407">
        <v>0</v>
      </c>
      <c r="Q3407">
        <v>1</v>
      </c>
    </row>
    <row r="3408" spans="1:17" x14ac:dyDescent="0.2">
      <c r="A3408" t="s">
        <v>498</v>
      </c>
      <c r="B3408" t="s">
        <v>134</v>
      </c>
      <c r="C3408" t="s">
        <v>497</v>
      </c>
      <c r="D3408" t="s">
        <v>54</v>
      </c>
      <c r="E3408" t="s">
        <v>3095</v>
      </c>
      <c r="F3408">
        <v>1.2999999999999999E-2</v>
      </c>
      <c r="G3408">
        <v>1.2999999999999999E-2</v>
      </c>
      <c r="H3408">
        <v>1</v>
      </c>
      <c r="J3408" t="s">
        <v>38</v>
      </c>
      <c r="K3408" t="s">
        <v>371</v>
      </c>
      <c r="L3408" t="s">
        <v>402</v>
      </c>
      <c r="M3408" t="s">
        <v>9097</v>
      </c>
      <c r="N3408" t="s">
        <v>8657</v>
      </c>
      <c r="O3408">
        <v>0</v>
      </c>
      <c r="P3408">
        <v>0</v>
      </c>
      <c r="Q3408">
        <v>1</v>
      </c>
    </row>
    <row r="3409" spans="1:17" x14ac:dyDescent="0.2">
      <c r="A3409" t="s">
        <v>498</v>
      </c>
      <c r="B3409" t="s">
        <v>134</v>
      </c>
      <c r="C3409" t="s">
        <v>497</v>
      </c>
      <c r="D3409" t="s">
        <v>54</v>
      </c>
      <c r="E3409" t="s">
        <v>3096</v>
      </c>
      <c r="F3409">
        <v>1.4E-2</v>
      </c>
      <c r="G3409">
        <v>1.4E-2</v>
      </c>
      <c r="H3409">
        <v>1</v>
      </c>
      <c r="J3409" t="s">
        <v>38</v>
      </c>
      <c r="K3409" t="s">
        <v>371</v>
      </c>
      <c r="L3409" t="s">
        <v>402</v>
      </c>
      <c r="M3409" t="s">
        <v>9097</v>
      </c>
      <c r="N3409" t="s">
        <v>9119</v>
      </c>
      <c r="O3409">
        <v>0</v>
      </c>
      <c r="P3409">
        <v>0</v>
      </c>
      <c r="Q3409">
        <v>1</v>
      </c>
    </row>
    <row r="3410" spans="1:17" x14ac:dyDescent="0.2">
      <c r="A3410" t="s">
        <v>498</v>
      </c>
      <c r="B3410" t="s">
        <v>134</v>
      </c>
      <c r="C3410" t="s">
        <v>497</v>
      </c>
      <c r="D3410" t="s">
        <v>54</v>
      </c>
      <c r="E3410" t="s">
        <v>3097</v>
      </c>
      <c r="F3410">
        <v>1.2999999999999999E-2</v>
      </c>
      <c r="G3410">
        <v>1.2999999999999999E-2</v>
      </c>
      <c r="H3410">
        <v>1</v>
      </c>
      <c r="J3410" t="s">
        <v>38</v>
      </c>
      <c r="K3410" t="s">
        <v>371</v>
      </c>
      <c r="L3410" t="s">
        <v>402</v>
      </c>
      <c r="M3410" t="s">
        <v>9097</v>
      </c>
      <c r="N3410" t="s">
        <v>9120</v>
      </c>
      <c r="O3410">
        <v>0</v>
      </c>
      <c r="P3410">
        <v>0</v>
      </c>
      <c r="Q3410">
        <v>1</v>
      </c>
    </row>
    <row r="3411" spans="1:17" x14ac:dyDescent="0.2">
      <c r="A3411" t="s">
        <v>498</v>
      </c>
      <c r="B3411" t="s">
        <v>134</v>
      </c>
      <c r="C3411" t="s">
        <v>497</v>
      </c>
      <c r="D3411" t="s">
        <v>54</v>
      </c>
      <c r="E3411" t="s">
        <v>3098</v>
      </c>
      <c r="F3411">
        <v>1.2999999999999999E-2</v>
      </c>
      <c r="G3411">
        <v>1.2999999999999999E-2</v>
      </c>
      <c r="H3411">
        <v>1</v>
      </c>
      <c r="J3411" t="s">
        <v>38</v>
      </c>
      <c r="K3411" t="s">
        <v>371</v>
      </c>
      <c r="L3411" t="s">
        <v>402</v>
      </c>
      <c r="M3411" t="s">
        <v>9097</v>
      </c>
      <c r="N3411" t="s">
        <v>9100</v>
      </c>
      <c r="O3411">
        <v>0</v>
      </c>
      <c r="P3411">
        <v>0</v>
      </c>
      <c r="Q3411">
        <v>1</v>
      </c>
    </row>
    <row r="3412" spans="1:17" x14ac:dyDescent="0.2">
      <c r="A3412" t="s">
        <v>498</v>
      </c>
      <c r="B3412" t="s">
        <v>134</v>
      </c>
      <c r="C3412" t="s">
        <v>497</v>
      </c>
      <c r="D3412" t="s">
        <v>54</v>
      </c>
      <c r="E3412" t="s">
        <v>3099</v>
      </c>
      <c r="F3412">
        <v>1.4E-2</v>
      </c>
      <c r="G3412">
        <v>1.4E-2</v>
      </c>
      <c r="H3412">
        <v>1</v>
      </c>
      <c r="J3412" t="s">
        <v>38</v>
      </c>
      <c r="K3412" t="s">
        <v>371</v>
      </c>
      <c r="L3412" t="s">
        <v>402</v>
      </c>
      <c r="M3412" t="s">
        <v>9097</v>
      </c>
      <c r="N3412" t="s">
        <v>9101</v>
      </c>
      <c r="O3412">
        <v>0</v>
      </c>
      <c r="P3412">
        <v>0</v>
      </c>
      <c r="Q3412">
        <v>1</v>
      </c>
    </row>
    <row r="3413" spans="1:17" x14ac:dyDescent="0.2">
      <c r="A3413" t="s">
        <v>498</v>
      </c>
      <c r="B3413" t="s">
        <v>134</v>
      </c>
      <c r="C3413" t="s">
        <v>497</v>
      </c>
      <c r="D3413" t="s">
        <v>54</v>
      </c>
      <c r="E3413" t="s">
        <v>3100</v>
      </c>
      <c r="F3413">
        <v>1.7000000000000001E-2</v>
      </c>
      <c r="G3413">
        <v>1.7000000000000001E-2</v>
      </c>
      <c r="H3413">
        <v>1</v>
      </c>
      <c r="J3413" t="s">
        <v>38</v>
      </c>
      <c r="K3413" t="s">
        <v>371</v>
      </c>
      <c r="L3413" t="s">
        <v>402</v>
      </c>
      <c r="M3413" t="s">
        <v>9097</v>
      </c>
      <c r="N3413" t="s">
        <v>9102</v>
      </c>
      <c r="O3413">
        <v>0</v>
      </c>
      <c r="P3413">
        <v>0</v>
      </c>
      <c r="Q3413">
        <v>1</v>
      </c>
    </row>
    <row r="3414" spans="1:17" x14ac:dyDescent="0.2">
      <c r="A3414" t="s">
        <v>498</v>
      </c>
      <c r="B3414" t="s">
        <v>134</v>
      </c>
      <c r="C3414" t="s">
        <v>497</v>
      </c>
      <c r="D3414" t="s">
        <v>54</v>
      </c>
      <c r="E3414" t="s">
        <v>3101</v>
      </c>
      <c r="F3414">
        <v>1.7000000000000001E-2</v>
      </c>
      <c r="G3414">
        <v>1.7000000000000001E-2</v>
      </c>
      <c r="H3414">
        <v>1</v>
      </c>
      <c r="J3414" t="s">
        <v>38</v>
      </c>
      <c r="K3414" t="s">
        <v>371</v>
      </c>
      <c r="L3414" t="s">
        <v>402</v>
      </c>
      <c r="M3414" t="s">
        <v>9097</v>
      </c>
      <c r="N3414" t="s">
        <v>9103</v>
      </c>
      <c r="O3414">
        <v>0</v>
      </c>
      <c r="P3414">
        <v>0</v>
      </c>
      <c r="Q3414">
        <v>1</v>
      </c>
    </row>
    <row r="3415" spans="1:17" x14ac:dyDescent="0.2">
      <c r="A3415" t="s">
        <v>498</v>
      </c>
      <c r="B3415" t="s">
        <v>134</v>
      </c>
      <c r="C3415" t="s">
        <v>497</v>
      </c>
      <c r="D3415" t="s">
        <v>54</v>
      </c>
      <c r="E3415" t="s">
        <v>3102</v>
      </c>
      <c r="F3415">
        <v>0.02</v>
      </c>
      <c r="G3415">
        <v>0.02</v>
      </c>
      <c r="H3415">
        <v>1</v>
      </c>
      <c r="J3415" t="s">
        <v>38</v>
      </c>
      <c r="K3415" t="s">
        <v>371</v>
      </c>
      <c r="L3415" t="s">
        <v>402</v>
      </c>
      <c r="M3415" t="s">
        <v>9097</v>
      </c>
      <c r="N3415" t="s">
        <v>9104</v>
      </c>
      <c r="O3415">
        <v>0</v>
      </c>
      <c r="P3415">
        <v>0</v>
      </c>
      <c r="Q3415">
        <v>1</v>
      </c>
    </row>
    <row r="3416" spans="1:17" x14ac:dyDescent="0.2">
      <c r="A3416" t="s">
        <v>498</v>
      </c>
      <c r="B3416" t="s">
        <v>134</v>
      </c>
      <c r="C3416" t="s">
        <v>497</v>
      </c>
      <c r="D3416" t="s">
        <v>54</v>
      </c>
      <c r="E3416" t="s">
        <v>3103</v>
      </c>
      <c r="F3416">
        <v>0.02</v>
      </c>
      <c r="G3416">
        <v>0.02</v>
      </c>
      <c r="H3416">
        <v>1</v>
      </c>
      <c r="J3416" t="s">
        <v>38</v>
      </c>
      <c r="K3416" t="s">
        <v>371</v>
      </c>
      <c r="L3416" t="s">
        <v>402</v>
      </c>
      <c r="M3416" t="s">
        <v>9097</v>
      </c>
      <c r="N3416" t="s">
        <v>8981</v>
      </c>
      <c r="O3416">
        <v>0</v>
      </c>
      <c r="P3416">
        <v>0</v>
      </c>
      <c r="Q3416">
        <v>1</v>
      </c>
    </row>
    <row r="3417" spans="1:17" x14ac:dyDescent="0.2">
      <c r="A3417" t="s">
        <v>498</v>
      </c>
      <c r="B3417" t="s">
        <v>134</v>
      </c>
      <c r="C3417" t="s">
        <v>497</v>
      </c>
      <c r="D3417" t="s">
        <v>54</v>
      </c>
      <c r="E3417" t="s">
        <v>3104</v>
      </c>
      <c r="F3417">
        <v>0.02</v>
      </c>
      <c r="G3417">
        <v>0.02</v>
      </c>
      <c r="H3417">
        <v>1</v>
      </c>
      <c r="J3417" t="s">
        <v>38</v>
      </c>
      <c r="K3417" t="s">
        <v>371</v>
      </c>
      <c r="L3417" t="s">
        <v>402</v>
      </c>
      <c r="M3417" t="s">
        <v>9097</v>
      </c>
      <c r="N3417" t="s">
        <v>8986</v>
      </c>
      <c r="O3417">
        <v>0</v>
      </c>
      <c r="P3417">
        <v>0</v>
      </c>
      <c r="Q3417">
        <v>1</v>
      </c>
    </row>
    <row r="3418" spans="1:17" x14ac:dyDescent="0.2">
      <c r="A3418" t="s">
        <v>498</v>
      </c>
      <c r="B3418" t="s">
        <v>134</v>
      </c>
      <c r="C3418" t="s">
        <v>497</v>
      </c>
      <c r="D3418" t="s">
        <v>54</v>
      </c>
      <c r="E3418" t="s">
        <v>3105</v>
      </c>
      <c r="F3418">
        <v>0.02</v>
      </c>
      <c r="G3418">
        <v>0.02</v>
      </c>
      <c r="H3418">
        <v>1</v>
      </c>
      <c r="J3418" t="s">
        <v>38</v>
      </c>
      <c r="K3418" t="s">
        <v>371</v>
      </c>
      <c r="L3418" t="s">
        <v>402</v>
      </c>
      <c r="M3418" t="s">
        <v>9097</v>
      </c>
      <c r="N3418" t="s">
        <v>9124</v>
      </c>
      <c r="O3418">
        <v>0</v>
      </c>
      <c r="P3418">
        <v>0</v>
      </c>
      <c r="Q3418">
        <v>1</v>
      </c>
    </row>
    <row r="3419" spans="1:17" x14ac:dyDescent="0.2">
      <c r="A3419" t="s">
        <v>498</v>
      </c>
      <c r="B3419" t="s">
        <v>134</v>
      </c>
      <c r="C3419" t="s">
        <v>497</v>
      </c>
      <c r="D3419" t="s">
        <v>54</v>
      </c>
      <c r="E3419" t="s">
        <v>3106</v>
      </c>
      <c r="F3419">
        <v>0.02</v>
      </c>
      <c r="G3419">
        <v>0.02</v>
      </c>
      <c r="H3419">
        <v>1</v>
      </c>
      <c r="J3419" t="s">
        <v>38</v>
      </c>
      <c r="K3419" t="s">
        <v>371</v>
      </c>
      <c r="L3419" t="s">
        <v>402</v>
      </c>
      <c r="M3419" t="s">
        <v>9097</v>
      </c>
      <c r="N3419" t="s">
        <v>9125</v>
      </c>
      <c r="O3419">
        <v>0</v>
      </c>
      <c r="P3419">
        <v>0</v>
      </c>
      <c r="Q3419">
        <v>1</v>
      </c>
    </row>
    <row r="3420" spans="1:17" x14ac:dyDescent="0.2">
      <c r="A3420" t="s">
        <v>498</v>
      </c>
      <c r="B3420" t="s">
        <v>134</v>
      </c>
      <c r="C3420" t="s">
        <v>497</v>
      </c>
      <c r="D3420" t="s">
        <v>54</v>
      </c>
      <c r="E3420" t="s">
        <v>3107</v>
      </c>
      <c r="F3420">
        <v>1.9E-2</v>
      </c>
      <c r="G3420">
        <v>1.9E-2</v>
      </c>
      <c r="H3420">
        <v>1</v>
      </c>
      <c r="J3420" t="s">
        <v>38</v>
      </c>
      <c r="K3420" t="s">
        <v>371</v>
      </c>
      <c r="L3420" t="s">
        <v>402</v>
      </c>
      <c r="M3420" t="s">
        <v>9097</v>
      </c>
      <c r="N3420" t="s">
        <v>9121</v>
      </c>
      <c r="O3420">
        <v>0</v>
      </c>
      <c r="P3420">
        <v>0</v>
      </c>
      <c r="Q3420">
        <v>1</v>
      </c>
    </row>
    <row r="3421" spans="1:17" x14ac:dyDescent="0.2">
      <c r="A3421" t="s">
        <v>498</v>
      </c>
      <c r="B3421" t="s">
        <v>134</v>
      </c>
      <c r="C3421" t="s">
        <v>497</v>
      </c>
      <c r="D3421" t="s">
        <v>54</v>
      </c>
      <c r="E3421" t="s">
        <v>3108</v>
      </c>
      <c r="F3421">
        <v>2.1000000000000001E-2</v>
      </c>
      <c r="G3421">
        <v>2.1000000000000001E-2</v>
      </c>
      <c r="H3421">
        <v>1</v>
      </c>
      <c r="J3421" t="s">
        <v>38</v>
      </c>
      <c r="K3421" t="s">
        <v>371</v>
      </c>
      <c r="L3421" t="s">
        <v>402</v>
      </c>
      <c r="M3421" t="s">
        <v>9097</v>
      </c>
      <c r="N3421" t="s">
        <v>9122</v>
      </c>
      <c r="O3421">
        <v>0</v>
      </c>
      <c r="P3421">
        <v>0</v>
      </c>
      <c r="Q3421">
        <v>1</v>
      </c>
    </row>
    <row r="3422" spans="1:17" x14ac:dyDescent="0.2">
      <c r="A3422" t="s">
        <v>498</v>
      </c>
      <c r="B3422" t="s">
        <v>134</v>
      </c>
      <c r="C3422" t="s">
        <v>497</v>
      </c>
      <c r="D3422" t="s">
        <v>54</v>
      </c>
      <c r="E3422" t="s">
        <v>3109</v>
      </c>
      <c r="F3422">
        <v>2.1000000000000001E-2</v>
      </c>
      <c r="G3422">
        <v>2.1000000000000001E-2</v>
      </c>
      <c r="H3422">
        <v>1</v>
      </c>
      <c r="J3422" t="s">
        <v>38</v>
      </c>
      <c r="K3422" t="s">
        <v>371</v>
      </c>
      <c r="L3422" t="s">
        <v>402</v>
      </c>
      <c r="M3422" t="s">
        <v>9097</v>
      </c>
      <c r="N3422" t="s">
        <v>9105</v>
      </c>
      <c r="O3422">
        <v>1E-3</v>
      </c>
      <c r="P3422">
        <v>1E-3</v>
      </c>
      <c r="Q3422">
        <v>1</v>
      </c>
    </row>
    <row r="3423" spans="1:17" x14ac:dyDescent="0.2">
      <c r="A3423" t="s">
        <v>498</v>
      </c>
      <c r="B3423" t="s">
        <v>134</v>
      </c>
      <c r="C3423" t="s">
        <v>497</v>
      </c>
      <c r="D3423" t="s">
        <v>54</v>
      </c>
      <c r="E3423" t="s">
        <v>3110</v>
      </c>
      <c r="F3423">
        <v>2.1000000000000001E-2</v>
      </c>
      <c r="G3423">
        <v>2.1000000000000001E-2</v>
      </c>
      <c r="H3423">
        <v>1</v>
      </c>
      <c r="J3423" t="s">
        <v>38</v>
      </c>
      <c r="K3423" t="s">
        <v>371</v>
      </c>
      <c r="L3423" t="s">
        <v>402</v>
      </c>
      <c r="M3423" t="s">
        <v>9097</v>
      </c>
      <c r="N3423" t="s">
        <v>9106</v>
      </c>
      <c r="O3423">
        <v>0</v>
      </c>
      <c r="P3423">
        <v>0</v>
      </c>
      <c r="Q3423">
        <v>1</v>
      </c>
    </row>
    <row r="3424" spans="1:17" x14ac:dyDescent="0.2">
      <c r="A3424" t="s">
        <v>498</v>
      </c>
      <c r="B3424" t="s">
        <v>134</v>
      </c>
      <c r="C3424" t="s">
        <v>497</v>
      </c>
      <c r="D3424" t="s">
        <v>54</v>
      </c>
      <c r="E3424" t="s">
        <v>3111</v>
      </c>
      <c r="F3424">
        <v>0.02</v>
      </c>
      <c r="G3424">
        <v>0.02</v>
      </c>
      <c r="H3424">
        <v>1</v>
      </c>
      <c r="J3424" t="s">
        <v>38</v>
      </c>
      <c r="K3424" t="s">
        <v>371</v>
      </c>
      <c r="L3424" t="s">
        <v>402</v>
      </c>
      <c r="M3424" t="s">
        <v>9097</v>
      </c>
      <c r="N3424" t="s">
        <v>9107</v>
      </c>
      <c r="O3424">
        <v>0</v>
      </c>
      <c r="P3424">
        <v>0</v>
      </c>
      <c r="Q3424">
        <v>1</v>
      </c>
    </row>
    <row r="3425" spans="1:17" x14ac:dyDescent="0.2">
      <c r="A3425" t="s">
        <v>498</v>
      </c>
      <c r="B3425" t="s">
        <v>134</v>
      </c>
      <c r="C3425" t="s">
        <v>497</v>
      </c>
      <c r="D3425" t="s">
        <v>54</v>
      </c>
      <c r="E3425" t="s">
        <v>3112</v>
      </c>
      <c r="F3425">
        <v>1.4999999999999999E-2</v>
      </c>
      <c r="G3425">
        <v>1.4999999999999999E-2</v>
      </c>
      <c r="H3425">
        <v>1</v>
      </c>
      <c r="J3425" t="s">
        <v>38</v>
      </c>
      <c r="K3425" t="s">
        <v>371</v>
      </c>
      <c r="L3425" t="s">
        <v>402</v>
      </c>
      <c r="M3425" t="s">
        <v>9097</v>
      </c>
      <c r="N3425" t="s">
        <v>9108</v>
      </c>
      <c r="O3425">
        <v>0</v>
      </c>
      <c r="P3425">
        <v>0</v>
      </c>
      <c r="Q3425">
        <v>1</v>
      </c>
    </row>
    <row r="3426" spans="1:17" x14ac:dyDescent="0.2">
      <c r="A3426" t="s">
        <v>498</v>
      </c>
      <c r="B3426" t="s">
        <v>134</v>
      </c>
      <c r="C3426" t="s">
        <v>497</v>
      </c>
      <c r="D3426" t="s">
        <v>54</v>
      </c>
      <c r="E3426" t="s">
        <v>3113</v>
      </c>
      <c r="F3426">
        <v>1.4999999999999999E-2</v>
      </c>
      <c r="G3426">
        <v>1.4999999999999999E-2</v>
      </c>
      <c r="H3426">
        <v>1</v>
      </c>
      <c r="J3426" t="s">
        <v>38</v>
      </c>
      <c r="K3426" t="s">
        <v>371</v>
      </c>
      <c r="L3426" t="s">
        <v>402</v>
      </c>
      <c r="M3426" t="s">
        <v>9097</v>
      </c>
      <c r="N3426" t="s">
        <v>9109</v>
      </c>
      <c r="O3426">
        <v>0</v>
      </c>
      <c r="P3426">
        <v>0</v>
      </c>
      <c r="Q3426">
        <v>1</v>
      </c>
    </row>
    <row r="3427" spans="1:17" x14ac:dyDescent="0.2">
      <c r="A3427" t="s">
        <v>498</v>
      </c>
      <c r="B3427" t="s">
        <v>134</v>
      </c>
      <c r="C3427" t="s">
        <v>497</v>
      </c>
      <c r="D3427" t="s">
        <v>54</v>
      </c>
      <c r="E3427" t="s">
        <v>3114</v>
      </c>
      <c r="F3427">
        <v>1.4E-2</v>
      </c>
      <c r="G3427">
        <v>1.4E-2</v>
      </c>
      <c r="H3427">
        <v>1</v>
      </c>
      <c r="J3427" t="s">
        <v>38</v>
      </c>
      <c r="K3427" t="s">
        <v>371</v>
      </c>
      <c r="L3427" t="s">
        <v>402</v>
      </c>
      <c r="M3427" t="s">
        <v>9097</v>
      </c>
      <c r="N3427" t="s">
        <v>9110</v>
      </c>
      <c r="O3427">
        <v>0</v>
      </c>
      <c r="P3427">
        <v>0</v>
      </c>
      <c r="Q3427">
        <v>1</v>
      </c>
    </row>
    <row r="3428" spans="1:17" x14ac:dyDescent="0.2">
      <c r="A3428" t="s">
        <v>498</v>
      </c>
      <c r="B3428" t="s">
        <v>134</v>
      </c>
      <c r="C3428" t="s">
        <v>497</v>
      </c>
      <c r="D3428" t="s">
        <v>54</v>
      </c>
      <c r="E3428" t="s">
        <v>3115</v>
      </c>
      <c r="F3428">
        <v>1.7000000000000001E-2</v>
      </c>
      <c r="G3428">
        <v>1.7000000000000001E-2</v>
      </c>
      <c r="H3428">
        <v>1</v>
      </c>
      <c r="J3428" t="s">
        <v>38</v>
      </c>
      <c r="K3428" t="s">
        <v>371</v>
      </c>
      <c r="L3428" t="s">
        <v>402</v>
      </c>
      <c r="M3428" t="s">
        <v>9097</v>
      </c>
      <c r="N3428" t="s">
        <v>9111</v>
      </c>
      <c r="O3428">
        <v>0</v>
      </c>
      <c r="P3428">
        <v>0</v>
      </c>
      <c r="Q3428">
        <v>1</v>
      </c>
    </row>
    <row r="3429" spans="1:17" x14ac:dyDescent="0.2">
      <c r="A3429" t="s">
        <v>498</v>
      </c>
      <c r="B3429" t="s">
        <v>134</v>
      </c>
      <c r="C3429" t="s">
        <v>497</v>
      </c>
      <c r="D3429" t="s">
        <v>54</v>
      </c>
      <c r="E3429" t="s">
        <v>3116</v>
      </c>
      <c r="F3429">
        <v>1.7999999999999999E-2</v>
      </c>
      <c r="G3429">
        <v>1.7999999999999999E-2</v>
      </c>
      <c r="H3429">
        <v>1</v>
      </c>
      <c r="J3429" t="s">
        <v>38</v>
      </c>
      <c r="K3429" t="s">
        <v>371</v>
      </c>
      <c r="L3429" t="s">
        <v>402</v>
      </c>
      <c r="M3429" t="s">
        <v>9097</v>
      </c>
      <c r="N3429" t="s">
        <v>9112</v>
      </c>
      <c r="O3429">
        <v>0</v>
      </c>
      <c r="P3429">
        <v>0</v>
      </c>
      <c r="Q3429">
        <v>1</v>
      </c>
    </row>
    <row r="3430" spans="1:17" x14ac:dyDescent="0.2">
      <c r="A3430" t="s">
        <v>498</v>
      </c>
      <c r="B3430" t="s">
        <v>134</v>
      </c>
      <c r="C3430" t="s">
        <v>497</v>
      </c>
      <c r="D3430" t="s">
        <v>54</v>
      </c>
      <c r="E3430" t="s">
        <v>3117</v>
      </c>
      <c r="F3430">
        <v>1.7999999999999999E-2</v>
      </c>
      <c r="G3430">
        <v>1.7999999999999999E-2</v>
      </c>
      <c r="H3430">
        <v>1</v>
      </c>
      <c r="J3430" t="s">
        <v>38</v>
      </c>
      <c r="K3430" t="s">
        <v>371</v>
      </c>
      <c r="L3430" t="s">
        <v>402</v>
      </c>
      <c r="M3430" t="s">
        <v>9097</v>
      </c>
      <c r="N3430" t="s">
        <v>9113</v>
      </c>
      <c r="O3430">
        <v>0</v>
      </c>
      <c r="P3430">
        <v>0</v>
      </c>
      <c r="Q3430">
        <v>1</v>
      </c>
    </row>
    <row r="3431" spans="1:17" x14ac:dyDescent="0.2">
      <c r="A3431" t="s">
        <v>498</v>
      </c>
      <c r="B3431" t="s">
        <v>134</v>
      </c>
      <c r="C3431" t="s">
        <v>497</v>
      </c>
      <c r="D3431" t="s">
        <v>54</v>
      </c>
      <c r="E3431" t="s">
        <v>3118</v>
      </c>
      <c r="F3431">
        <v>1.7000000000000001E-2</v>
      </c>
      <c r="G3431">
        <v>1.7000000000000001E-2</v>
      </c>
      <c r="H3431">
        <v>1</v>
      </c>
      <c r="J3431" t="s">
        <v>38</v>
      </c>
      <c r="K3431" t="s">
        <v>371</v>
      </c>
      <c r="L3431" t="s">
        <v>402</v>
      </c>
      <c r="M3431" t="s">
        <v>9097</v>
      </c>
      <c r="N3431" t="s">
        <v>9114</v>
      </c>
      <c r="O3431">
        <v>0</v>
      </c>
      <c r="P3431">
        <v>0</v>
      </c>
      <c r="Q3431">
        <v>1</v>
      </c>
    </row>
    <row r="3432" spans="1:17" x14ac:dyDescent="0.2">
      <c r="A3432" t="s">
        <v>498</v>
      </c>
      <c r="B3432" t="s">
        <v>134</v>
      </c>
      <c r="C3432" t="s">
        <v>497</v>
      </c>
      <c r="D3432" t="s">
        <v>54</v>
      </c>
      <c r="E3432" t="s">
        <v>3119</v>
      </c>
      <c r="F3432">
        <v>1.7000000000000001E-2</v>
      </c>
      <c r="G3432">
        <v>1.7000000000000001E-2</v>
      </c>
      <c r="H3432">
        <v>1</v>
      </c>
      <c r="J3432" t="s">
        <v>38</v>
      </c>
      <c r="K3432" t="s">
        <v>371</v>
      </c>
      <c r="L3432" t="s">
        <v>402</v>
      </c>
      <c r="M3432" t="s">
        <v>9097</v>
      </c>
      <c r="N3432" t="s">
        <v>9126</v>
      </c>
      <c r="O3432">
        <v>0</v>
      </c>
      <c r="P3432">
        <v>0</v>
      </c>
      <c r="Q3432">
        <v>1</v>
      </c>
    </row>
    <row r="3433" spans="1:17" x14ac:dyDescent="0.2">
      <c r="A3433" t="s">
        <v>498</v>
      </c>
      <c r="B3433" t="s">
        <v>134</v>
      </c>
      <c r="C3433" t="s">
        <v>497</v>
      </c>
      <c r="D3433" t="s">
        <v>54</v>
      </c>
      <c r="E3433" t="s">
        <v>3120</v>
      </c>
      <c r="F3433">
        <v>1.6E-2</v>
      </c>
      <c r="G3433">
        <v>1.6E-2</v>
      </c>
      <c r="H3433">
        <v>1</v>
      </c>
      <c r="J3433" t="s">
        <v>38</v>
      </c>
      <c r="K3433" t="s">
        <v>371</v>
      </c>
      <c r="L3433" t="s">
        <v>402</v>
      </c>
      <c r="M3433" t="s">
        <v>9097</v>
      </c>
      <c r="N3433" t="s">
        <v>9115</v>
      </c>
      <c r="O3433">
        <v>0</v>
      </c>
      <c r="P3433">
        <v>0</v>
      </c>
      <c r="Q3433">
        <v>1</v>
      </c>
    </row>
    <row r="3434" spans="1:17" x14ac:dyDescent="0.2">
      <c r="A3434" t="s">
        <v>498</v>
      </c>
      <c r="B3434" t="s">
        <v>134</v>
      </c>
      <c r="C3434" t="s">
        <v>497</v>
      </c>
      <c r="D3434" t="s">
        <v>54</v>
      </c>
      <c r="E3434" t="s">
        <v>3121</v>
      </c>
      <c r="F3434">
        <v>1.7000000000000001E-2</v>
      </c>
      <c r="G3434">
        <v>1.7000000000000001E-2</v>
      </c>
      <c r="H3434">
        <v>1</v>
      </c>
      <c r="J3434" t="s">
        <v>38</v>
      </c>
      <c r="K3434" t="s">
        <v>371</v>
      </c>
      <c r="L3434" t="s">
        <v>402</v>
      </c>
      <c r="M3434" t="s">
        <v>9097</v>
      </c>
      <c r="N3434" t="s">
        <v>9116</v>
      </c>
      <c r="O3434">
        <v>0</v>
      </c>
      <c r="P3434">
        <v>0</v>
      </c>
      <c r="Q3434">
        <v>1</v>
      </c>
    </row>
    <row r="3435" spans="1:17" x14ac:dyDescent="0.2">
      <c r="A3435" t="s">
        <v>498</v>
      </c>
      <c r="B3435" t="s">
        <v>134</v>
      </c>
      <c r="C3435" t="s">
        <v>497</v>
      </c>
      <c r="D3435" t="s">
        <v>54</v>
      </c>
      <c r="E3435" t="s">
        <v>3122</v>
      </c>
      <c r="F3435">
        <v>1.4E-2</v>
      </c>
      <c r="G3435">
        <v>1.4E-2</v>
      </c>
      <c r="H3435">
        <v>1</v>
      </c>
      <c r="J3435" t="s">
        <v>38</v>
      </c>
      <c r="K3435" t="s">
        <v>371</v>
      </c>
      <c r="L3435" t="s">
        <v>402</v>
      </c>
      <c r="M3435" t="s">
        <v>9097</v>
      </c>
      <c r="N3435" t="s">
        <v>9117</v>
      </c>
      <c r="O3435">
        <v>0</v>
      </c>
      <c r="P3435">
        <v>0</v>
      </c>
      <c r="Q3435">
        <v>1</v>
      </c>
    </row>
    <row r="3436" spans="1:17" x14ac:dyDescent="0.2">
      <c r="A3436" t="s">
        <v>498</v>
      </c>
      <c r="B3436" t="s">
        <v>134</v>
      </c>
      <c r="C3436" t="s">
        <v>497</v>
      </c>
      <c r="D3436" t="s">
        <v>54</v>
      </c>
      <c r="E3436" t="s">
        <v>3123</v>
      </c>
      <c r="F3436">
        <v>1.4E-2</v>
      </c>
      <c r="G3436">
        <v>1.4E-2</v>
      </c>
      <c r="H3436">
        <v>1</v>
      </c>
      <c r="J3436" t="s">
        <v>38</v>
      </c>
      <c r="K3436" t="s">
        <v>371</v>
      </c>
      <c r="L3436" t="s">
        <v>402</v>
      </c>
      <c r="M3436" t="s">
        <v>9097</v>
      </c>
      <c r="N3436" t="s">
        <v>9118</v>
      </c>
      <c r="O3436">
        <v>0</v>
      </c>
      <c r="P3436">
        <v>0</v>
      </c>
      <c r="Q3436">
        <v>1</v>
      </c>
    </row>
    <row r="3437" spans="1:17" x14ac:dyDescent="0.2">
      <c r="A3437" t="s">
        <v>498</v>
      </c>
      <c r="B3437" t="s">
        <v>134</v>
      </c>
      <c r="C3437" t="s">
        <v>497</v>
      </c>
      <c r="D3437" t="s">
        <v>54</v>
      </c>
      <c r="E3437" t="s">
        <v>3124</v>
      </c>
      <c r="F3437">
        <v>1.4999999999999999E-2</v>
      </c>
      <c r="G3437">
        <v>1.4999999999999999E-2</v>
      </c>
      <c r="H3437">
        <v>1</v>
      </c>
      <c r="J3437" t="s">
        <v>38</v>
      </c>
      <c r="K3437" t="s">
        <v>371</v>
      </c>
      <c r="L3437" t="s">
        <v>402</v>
      </c>
      <c r="M3437" t="s">
        <v>9097</v>
      </c>
      <c r="N3437" t="s">
        <v>8982</v>
      </c>
      <c r="O3437">
        <v>0</v>
      </c>
      <c r="P3437">
        <v>0</v>
      </c>
      <c r="Q3437">
        <v>1</v>
      </c>
    </row>
    <row r="3438" spans="1:17" x14ac:dyDescent="0.2">
      <c r="A3438" t="s">
        <v>498</v>
      </c>
      <c r="B3438" t="s">
        <v>134</v>
      </c>
      <c r="C3438" t="s">
        <v>497</v>
      </c>
      <c r="D3438" t="s">
        <v>54</v>
      </c>
      <c r="E3438" t="s">
        <v>3125</v>
      </c>
      <c r="F3438">
        <v>1.4999999999999999E-2</v>
      </c>
      <c r="G3438">
        <v>1.4999999999999999E-2</v>
      </c>
      <c r="H3438">
        <v>1</v>
      </c>
      <c r="J3438" t="s">
        <v>38</v>
      </c>
      <c r="K3438" t="s">
        <v>371</v>
      </c>
      <c r="L3438" t="s">
        <v>402</v>
      </c>
      <c r="M3438" t="s">
        <v>9097</v>
      </c>
      <c r="N3438" t="s">
        <v>8988</v>
      </c>
      <c r="O3438">
        <v>0</v>
      </c>
      <c r="P3438">
        <v>0</v>
      </c>
      <c r="Q3438">
        <v>1</v>
      </c>
    </row>
    <row r="3439" spans="1:17" x14ac:dyDescent="0.2">
      <c r="A3439" t="s">
        <v>498</v>
      </c>
      <c r="B3439" t="s">
        <v>134</v>
      </c>
      <c r="C3439" t="s">
        <v>497</v>
      </c>
      <c r="D3439" t="s">
        <v>54</v>
      </c>
      <c r="E3439" t="s">
        <v>3126</v>
      </c>
      <c r="F3439">
        <v>1.4999999999999999E-2</v>
      </c>
      <c r="G3439">
        <v>1.4999999999999999E-2</v>
      </c>
      <c r="H3439">
        <v>1</v>
      </c>
      <c r="J3439" t="s">
        <v>38</v>
      </c>
      <c r="K3439" t="s">
        <v>371</v>
      </c>
      <c r="L3439" t="s">
        <v>402</v>
      </c>
      <c r="M3439" t="s">
        <v>9097</v>
      </c>
      <c r="N3439" t="s">
        <v>8989</v>
      </c>
      <c r="O3439">
        <v>0</v>
      </c>
      <c r="P3439">
        <v>0</v>
      </c>
      <c r="Q3439">
        <v>1</v>
      </c>
    </row>
    <row r="3440" spans="1:17" x14ac:dyDescent="0.2">
      <c r="A3440" t="s">
        <v>498</v>
      </c>
      <c r="B3440" t="s">
        <v>134</v>
      </c>
      <c r="C3440" t="s">
        <v>497</v>
      </c>
      <c r="D3440" t="s">
        <v>54</v>
      </c>
      <c r="E3440" t="s">
        <v>3127</v>
      </c>
      <c r="F3440">
        <v>1.4999999999999999E-2</v>
      </c>
      <c r="G3440">
        <v>1.4999999999999999E-2</v>
      </c>
      <c r="H3440">
        <v>1</v>
      </c>
      <c r="J3440" t="s">
        <v>38</v>
      </c>
      <c r="K3440" t="s">
        <v>371</v>
      </c>
      <c r="L3440" t="s">
        <v>402</v>
      </c>
      <c r="M3440" t="s">
        <v>9097</v>
      </c>
      <c r="N3440" t="s">
        <v>9127</v>
      </c>
      <c r="O3440">
        <v>0</v>
      </c>
      <c r="P3440">
        <v>0</v>
      </c>
      <c r="Q3440">
        <v>1</v>
      </c>
    </row>
    <row r="3441" spans="1:17" x14ac:dyDescent="0.2">
      <c r="A3441" t="s">
        <v>498</v>
      </c>
      <c r="B3441" t="s">
        <v>134</v>
      </c>
      <c r="C3441" t="s">
        <v>497</v>
      </c>
      <c r="D3441" t="s">
        <v>54</v>
      </c>
      <c r="E3441" t="s">
        <v>3128</v>
      </c>
      <c r="F3441">
        <v>1.4999999999999999E-2</v>
      </c>
      <c r="G3441">
        <v>1.4999999999999999E-2</v>
      </c>
      <c r="H3441">
        <v>1</v>
      </c>
      <c r="J3441" t="s">
        <v>38</v>
      </c>
      <c r="K3441" t="s">
        <v>371</v>
      </c>
      <c r="L3441" t="s">
        <v>402</v>
      </c>
      <c r="M3441" t="s">
        <v>9097</v>
      </c>
      <c r="N3441" t="s">
        <v>9128</v>
      </c>
      <c r="O3441">
        <v>0</v>
      </c>
      <c r="P3441">
        <v>0</v>
      </c>
      <c r="Q3441">
        <v>1</v>
      </c>
    </row>
    <row r="3442" spans="1:17" x14ac:dyDescent="0.2">
      <c r="A3442" t="s">
        <v>498</v>
      </c>
      <c r="B3442" t="s">
        <v>134</v>
      </c>
      <c r="C3442" t="s">
        <v>497</v>
      </c>
      <c r="D3442" t="s">
        <v>54</v>
      </c>
      <c r="E3442" t="s">
        <v>3129</v>
      </c>
      <c r="F3442">
        <v>1.4999999999999999E-2</v>
      </c>
      <c r="G3442">
        <v>1.4999999999999999E-2</v>
      </c>
      <c r="H3442">
        <v>1</v>
      </c>
      <c r="J3442" t="s">
        <v>38</v>
      </c>
      <c r="K3442" t="s">
        <v>371</v>
      </c>
      <c r="L3442" t="s">
        <v>402</v>
      </c>
      <c r="M3442" t="s">
        <v>9097</v>
      </c>
      <c r="N3442" t="s">
        <v>9129</v>
      </c>
      <c r="O3442">
        <v>0</v>
      </c>
      <c r="P3442">
        <v>0</v>
      </c>
      <c r="Q3442">
        <v>1</v>
      </c>
    </row>
    <row r="3443" spans="1:17" x14ac:dyDescent="0.2">
      <c r="A3443" t="s">
        <v>498</v>
      </c>
      <c r="B3443" t="s">
        <v>134</v>
      </c>
      <c r="C3443" t="s">
        <v>497</v>
      </c>
      <c r="D3443" t="s">
        <v>54</v>
      </c>
      <c r="E3443" t="s">
        <v>3130</v>
      </c>
      <c r="F3443">
        <v>1.4999999999999999E-2</v>
      </c>
      <c r="G3443">
        <v>1.4999999999999999E-2</v>
      </c>
      <c r="H3443">
        <v>1</v>
      </c>
      <c r="J3443" t="s">
        <v>38</v>
      </c>
      <c r="K3443" t="s">
        <v>371</v>
      </c>
      <c r="L3443" t="s">
        <v>402</v>
      </c>
      <c r="M3443" t="s">
        <v>9097</v>
      </c>
      <c r="N3443" t="s">
        <v>9130</v>
      </c>
      <c r="O3443">
        <v>0</v>
      </c>
      <c r="P3443">
        <v>0</v>
      </c>
      <c r="Q3443">
        <v>1</v>
      </c>
    </row>
    <row r="3444" spans="1:17" x14ac:dyDescent="0.2">
      <c r="A3444" t="s">
        <v>498</v>
      </c>
      <c r="B3444" t="s">
        <v>134</v>
      </c>
      <c r="C3444" t="s">
        <v>497</v>
      </c>
      <c r="D3444" t="s">
        <v>54</v>
      </c>
      <c r="E3444" t="s">
        <v>3131</v>
      </c>
      <c r="F3444">
        <v>1.4999999999999999E-2</v>
      </c>
      <c r="G3444">
        <v>1.4999999999999999E-2</v>
      </c>
      <c r="H3444">
        <v>1</v>
      </c>
      <c r="J3444" t="s">
        <v>38</v>
      </c>
      <c r="K3444" t="s">
        <v>371</v>
      </c>
      <c r="L3444" t="s">
        <v>402</v>
      </c>
      <c r="M3444" t="s">
        <v>9097</v>
      </c>
      <c r="N3444" t="s">
        <v>9131</v>
      </c>
      <c r="O3444">
        <v>0</v>
      </c>
      <c r="P3444">
        <v>0</v>
      </c>
      <c r="Q3444">
        <v>1</v>
      </c>
    </row>
    <row r="3445" spans="1:17" x14ac:dyDescent="0.2">
      <c r="A3445" t="s">
        <v>498</v>
      </c>
      <c r="B3445" t="s">
        <v>134</v>
      </c>
      <c r="C3445" t="s">
        <v>497</v>
      </c>
      <c r="D3445" t="s">
        <v>54</v>
      </c>
      <c r="E3445" t="s">
        <v>3132</v>
      </c>
      <c r="F3445">
        <v>1.4999999999999999E-2</v>
      </c>
      <c r="G3445">
        <v>1.4999999999999999E-2</v>
      </c>
      <c r="H3445">
        <v>1</v>
      </c>
      <c r="J3445" t="s">
        <v>38</v>
      </c>
      <c r="K3445" t="s">
        <v>371</v>
      </c>
      <c r="L3445" t="s">
        <v>402</v>
      </c>
      <c r="M3445" t="s">
        <v>9097</v>
      </c>
      <c r="N3445" t="s">
        <v>9132</v>
      </c>
      <c r="O3445">
        <v>0</v>
      </c>
      <c r="P3445">
        <v>0</v>
      </c>
      <c r="Q3445">
        <v>1</v>
      </c>
    </row>
    <row r="3446" spans="1:17" x14ac:dyDescent="0.2">
      <c r="A3446" t="s">
        <v>498</v>
      </c>
      <c r="B3446" t="s">
        <v>134</v>
      </c>
      <c r="C3446" t="s">
        <v>497</v>
      </c>
      <c r="D3446" t="s">
        <v>54</v>
      </c>
      <c r="E3446" t="s">
        <v>3133</v>
      </c>
      <c r="F3446">
        <v>1.4999999999999999E-2</v>
      </c>
      <c r="G3446">
        <v>1.4999999999999999E-2</v>
      </c>
      <c r="H3446">
        <v>1</v>
      </c>
      <c r="J3446" t="s">
        <v>38</v>
      </c>
      <c r="K3446" t="s">
        <v>371</v>
      </c>
      <c r="L3446" t="s">
        <v>402</v>
      </c>
      <c r="M3446" t="s">
        <v>9097</v>
      </c>
      <c r="N3446" t="s">
        <v>9133</v>
      </c>
      <c r="O3446">
        <v>0</v>
      </c>
      <c r="P3446">
        <v>0</v>
      </c>
      <c r="Q3446">
        <v>1</v>
      </c>
    </row>
    <row r="3447" spans="1:17" x14ac:dyDescent="0.2">
      <c r="A3447" t="s">
        <v>498</v>
      </c>
      <c r="B3447" t="s">
        <v>134</v>
      </c>
      <c r="C3447" t="s">
        <v>497</v>
      </c>
      <c r="D3447" t="s">
        <v>54</v>
      </c>
      <c r="E3447" t="s">
        <v>3134</v>
      </c>
      <c r="F3447">
        <v>1.4999999999999999E-2</v>
      </c>
      <c r="G3447">
        <v>1.4999999999999999E-2</v>
      </c>
      <c r="H3447">
        <v>1</v>
      </c>
      <c r="J3447" t="s">
        <v>38</v>
      </c>
      <c r="K3447" t="s">
        <v>371</v>
      </c>
      <c r="L3447" t="s">
        <v>402</v>
      </c>
      <c r="M3447" t="s">
        <v>9097</v>
      </c>
      <c r="N3447" t="s">
        <v>9134</v>
      </c>
      <c r="O3447">
        <v>0</v>
      </c>
      <c r="P3447">
        <v>0</v>
      </c>
      <c r="Q3447">
        <v>1</v>
      </c>
    </row>
    <row r="3448" spans="1:17" x14ac:dyDescent="0.2">
      <c r="A3448" t="s">
        <v>498</v>
      </c>
      <c r="B3448" t="s">
        <v>134</v>
      </c>
      <c r="C3448" t="s">
        <v>497</v>
      </c>
      <c r="D3448" t="s">
        <v>54</v>
      </c>
      <c r="E3448" t="s">
        <v>3135</v>
      </c>
      <c r="F3448">
        <v>1.4999999999999999E-2</v>
      </c>
      <c r="G3448">
        <v>1.4999999999999999E-2</v>
      </c>
      <c r="H3448">
        <v>1</v>
      </c>
      <c r="J3448" t="s">
        <v>38</v>
      </c>
      <c r="K3448" t="s">
        <v>371</v>
      </c>
      <c r="L3448" t="s">
        <v>402</v>
      </c>
      <c r="M3448" t="s">
        <v>9097</v>
      </c>
      <c r="N3448" t="s">
        <v>501</v>
      </c>
      <c r="O3448">
        <v>0</v>
      </c>
      <c r="P3448">
        <v>0</v>
      </c>
      <c r="Q3448">
        <v>1</v>
      </c>
    </row>
    <row r="3449" spans="1:17" x14ac:dyDescent="0.2">
      <c r="A3449" t="s">
        <v>498</v>
      </c>
      <c r="B3449" t="s">
        <v>134</v>
      </c>
      <c r="C3449" t="s">
        <v>497</v>
      </c>
      <c r="D3449" t="s">
        <v>54</v>
      </c>
      <c r="E3449" t="s">
        <v>3136</v>
      </c>
      <c r="F3449">
        <v>1.4999999999999999E-2</v>
      </c>
      <c r="G3449">
        <v>1.4999999999999999E-2</v>
      </c>
      <c r="H3449">
        <v>1</v>
      </c>
      <c r="J3449" t="s">
        <v>38</v>
      </c>
      <c r="K3449" t="s">
        <v>371</v>
      </c>
      <c r="L3449" t="s">
        <v>401</v>
      </c>
      <c r="M3449" t="s">
        <v>9098</v>
      </c>
      <c r="N3449" t="s">
        <v>8249</v>
      </c>
      <c r="O3449">
        <v>0</v>
      </c>
      <c r="P3449">
        <v>0</v>
      </c>
      <c r="Q3449">
        <v>1</v>
      </c>
    </row>
    <row r="3450" spans="1:17" x14ac:dyDescent="0.2">
      <c r="A3450" t="s">
        <v>498</v>
      </c>
      <c r="B3450" t="s">
        <v>134</v>
      </c>
      <c r="C3450" t="s">
        <v>497</v>
      </c>
      <c r="D3450" t="s">
        <v>54</v>
      </c>
      <c r="E3450" t="s">
        <v>3137</v>
      </c>
      <c r="F3450">
        <v>1.4E-2</v>
      </c>
      <c r="G3450">
        <v>1.4E-2</v>
      </c>
      <c r="H3450">
        <v>1</v>
      </c>
      <c r="J3450" t="s">
        <v>38</v>
      </c>
      <c r="K3450" t="s">
        <v>371</v>
      </c>
      <c r="L3450" t="s">
        <v>401</v>
      </c>
      <c r="M3450" t="s">
        <v>9098</v>
      </c>
      <c r="N3450" t="s">
        <v>8983</v>
      </c>
      <c r="O3450">
        <v>0</v>
      </c>
      <c r="P3450">
        <v>0</v>
      </c>
      <c r="Q3450">
        <v>1</v>
      </c>
    </row>
    <row r="3451" spans="1:17" x14ac:dyDescent="0.2">
      <c r="A3451" t="s">
        <v>498</v>
      </c>
      <c r="B3451" t="s">
        <v>134</v>
      </c>
      <c r="C3451" t="s">
        <v>497</v>
      </c>
      <c r="D3451" t="s">
        <v>54</v>
      </c>
      <c r="E3451" t="s">
        <v>3138</v>
      </c>
      <c r="F3451">
        <v>1.4E-2</v>
      </c>
      <c r="G3451">
        <v>1.4E-2</v>
      </c>
      <c r="H3451">
        <v>1</v>
      </c>
      <c r="J3451" t="s">
        <v>38</v>
      </c>
      <c r="K3451" t="s">
        <v>371</v>
      </c>
      <c r="L3451" t="s">
        <v>401</v>
      </c>
      <c r="M3451" t="s">
        <v>9098</v>
      </c>
      <c r="N3451" t="s">
        <v>8250</v>
      </c>
      <c r="O3451">
        <v>0</v>
      </c>
      <c r="P3451">
        <v>0</v>
      </c>
      <c r="Q3451">
        <v>1</v>
      </c>
    </row>
    <row r="3452" spans="1:17" x14ac:dyDescent="0.2">
      <c r="A3452" t="s">
        <v>498</v>
      </c>
      <c r="B3452" t="s">
        <v>134</v>
      </c>
      <c r="C3452" t="s">
        <v>497</v>
      </c>
      <c r="D3452" t="s">
        <v>54</v>
      </c>
      <c r="E3452" t="s">
        <v>3139</v>
      </c>
      <c r="F3452">
        <v>1.4E-2</v>
      </c>
      <c r="G3452">
        <v>1.4E-2</v>
      </c>
      <c r="H3452">
        <v>1</v>
      </c>
      <c r="J3452" t="s">
        <v>38</v>
      </c>
      <c r="K3452" t="s">
        <v>371</v>
      </c>
      <c r="L3452" t="s">
        <v>401</v>
      </c>
      <c r="M3452" t="s">
        <v>9098</v>
      </c>
      <c r="N3452" t="s">
        <v>8251</v>
      </c>
      <c r="O3452">
        <v>0</v>
      </c>
      <c r="P3452">
        <v>0</v>
      </c>
      <c r="Q3452">
        <v>1</v>
      </c>
    </row>
    <row r="3453" spans="1:17" x14ac:dyDescent="0.2">
      <c r="A3453" t="s">
        <v>498</v>
      </c>
      <c r="B3453" t="s">
        <v>134</v>
      </c>
      <c r="C3453" t="s">
        <v>497</v>
      </c>
      <c r="D3453" t="s">
        <v>54</v>
      </c>
      <c r="E3453" t="s">
        <v>3140</v>
      </c>
      <c r="F3453">
        <v>1.4E-2</v>
      </c>
      <c r="G3453">
        <v>1.4E-2</v>
      </c>
      <c r="H3453">
        <v>1</v>
      </c>
      <c r="J3453" t="s">
        <v>38</v>
      </c>
      <c r="K3453" t="s">
        <v>371</v>
      </c>
      <c r="L3453" t="s">
        <v>401</v>
      </c>
      <c r="M3453" t="s">
        <v>9098</v>
      </c>
      <c r="N3453" t="s">
        <v>8252</v>
      </c>
      <c r="O3453">
        <v>0</v>
      </c>
      <c r="P3453">
        <v>0</v>
      </c>
      <c r="Q3453">
        <v>1</v>
      </c>
    </row>
    <row r="3454" spans="1:17" x14ac:dyDescent="0.2">
      <c r="A3454" t="s">
        <v>498</v>
      </c>
      <c r="B3454" t="s">
        <v>134</v>
      </c>
      <c r="C3454" t="s">
        <v>497</v>
      </c>
      <c r="D3454" t="s">
        <v>54</v>
      </c>
      <c r="E3454" t="s">
        <v>3141</v>
      </c>
      <c r="F3454">
        <v>1.2999999999999999E-2</v>
      </c>
      <c r="G3454">
        <v>1.2999999999999999E-2</v>
      </c>
      <c r="H3454">
        <v>1</v>
      </c>
      <c r="J3454" t="s">
        <v>38</v>
      </c>
      <c r="K3454" t="s">
        <v>371</v>
      </c>
      <c r="L3454" t="s">
        <v>401</v>
      </c>
      <c r="M3454" t="s">
        <v>9098</v>
      </c>
      <c r="N3454" t="s">
        <v>8253</v>
      </c>
      <c r="O3454">
        <v>0</v>
      </c>
      <c r="P3454">
        <v>0</v>
      </c>
      <c r="Q3454">
        <v>1</v>
      </c>
    </row>
    <row r="3455" spans="1:17" x14ac:dyDescent="0.2">
      <c r="A3455" t="s">
        <v>498</v>
      </c>
      <c r="B3455" t="s">
        <v>134</v>
      </c>
      <c r="C3455" t="s">
        <v>497</v>
      </c>
      <c r="D3455" t="s">
        <v>54</v>
      </c>
      <c r="E3455" t="s">
        <v>3142</v>
      </c>
      <c r="F3455">
        <v>1.2999999999999999E-2</v>
      </c>
      <c r="G3455">
        <v>1.2999999999999999E-2</v>
      </c>
      <c r="H3455">
        <v>1</v>
      </c>
      <c r="J3455" t="s">
        <v>38</v>
      </c>
      <c r="K3455" t="s">
        <v>371</v>
      </c>
      <c r="L3455" t="s">
        <v>401</v>
      </c>
      <c r="M3455" t="s">
        <v>9098</v>
      </c>
      <c r="N3455" t="s">
        <v>8382</v>
      </c>
      <c r="O3455">
        <v>0</v>
      </c>
      <c r="P3455">
        <v>0</v>
      </c>
      <c r="Q3455">
        <v>1</v>
      </c>
    </row>
    <row r="3456" spans="1:17" x14ac:dyDescent="0.2">
      <c r="A3456" t="s">
        <v>498</v>
      </c>
      <c r="B3456" t="s">
        <v>134</v>
      </c>
      <c r="C3456" t="s">
        <v>497</v>
      </c>
      <c r="D3456" t="s">
        <v>54</v>
      </c>
      <c r="E3456" t="s">
        <v>3143</v>
      </c>
      <c r="F3456">
        <v>1.2999999999999999E-2</v>
      </c>
      <c r="G3456">
        <v>1.2999999999999999E-2</v>
      </c>
      <c r="H3456">
        <v>1</v>
      </c>
      <c r="J3456" t="s">
        <v>38</v>
      </c>
      <c r="K3456" t="s">
        <v>371</v>
      </c>
      <c r="L3456" t="s">
        <v>401</v>
      </c>
      <c r="M3456" t="s">
        <v>9098</v>
      </c>
      <c r="N3456" t="s">
        <v>8370</v>
      </c>
      <c r="O3456">
        <v>0</v>
      </c>
      <c r="P3456">
        <v>0</v>
      </c>
      <c r="Q3456">
        <v>1</v>
      </c>
    </row>
    <row r="3457" spans="1:17" x14ac:dyDescent="0.2">
      <c r="A3457" t="s">
        <v>498</v>
      </c>
      <c r="B3457" t="s">
        <v>134</v>
      </c>
      <c r="C3457" t="s">
        <v>497</v>
      </c>
      <c r="D3457" t="s">
        <v>54</v>
      </c>
      <c r="E3457" t="s">
        <v>3144</v>
      </c>
      <c r="F3457">
        <v>1.2999999999999999E-2</v>
      </c>
      <c r="G3457">
        <v>1.2999999999999999E-2</v>
      </c>
      <c r="H3457">
        <v>1</v>
      </c>
      <c r="J3457" t="s">
        <v>38</v>
      </c>
      <c r="K3457" t="s">
        <v>371</v>
      </c>
      <c r="L3457" t="s">
        <v>401</v>
      </c>
      <c r="M3457" t="s">
        <v>9098</v>
      </c>
      <c r="N3457" t="s">
        <v>9099</v>
      </c>
      <c r="O3457">
        <v>0</v>
      </c>
      <c r="P3457">
        <v>0</v>
      </c>
      <c r="Q3457">
        <v>1</v>
      </c>
    </row>
    <row r="3458" spans="1:17" x14ac:dyDescent="0.2">
      <c r="A3458" t="s">
        <v>498</v>
      </c>
      <c r="B3458" t="s">
        <v>134</v>
      </c>
      <c r="C3458" t="s">
        <v>497</v>
      </c>
      <c r="D3458" t="s">
        <v>54</v>
      </c>
      <c r="E3458" t="s">
        <v>3145</v>
      </c>
      <c r="F3458">
        <v>1.2999999999999999E-2</v>
      </c>
      <c r="G3458">
        <v>1.2999999999999999E-2</v>
      </c>
      <c r="H3458">
        <v>1</v>
      </c>
      <c r="J3458" t="s">
        <v>38</v>
      </c>
      <c r="K3458" t="s">
        <v>371</v>
      </c>
      <c r="L3458" t="s">
        <v>401</v>
      </c>
      <c r="M3458" t="s">
        <v>9098</v>
      </c>
      <c r="N3458" t="s">
        <v>8371</v>
      </c>
      <c r="O3458">
        <v>0</v>
      </c>
      <c r="P3458">
        <v>0</v>
      </c>
      <c r="Q3458">
        <v>1</v>
      </c>
    </row>
    <row r="3459" spans="1:17" x14ac:dyDescent="0.2">
      <c r="A3459" t="s">
        <v>498</v>
      </c>
      <c r="B3459" t="s">
        <v>134</v>
      </c>
      <c r="C3459" t="s">
        <v>497</v>
      </c>
      <c r="D3459" t="s">
        <v>54</v>
      </c>
      <c r="E3459" t="s">
        <v>3146</v>
      </c>
      <c r="F3459">
        <v>1.4E-2</v>
      </c>
      <c r="G3459">
        <v>1.4E-2</v>
      </c>
      <c r="H3459">
        <v>1</v>
      </c>
      <c r="J3459" t="s">
        <v>38</v>
      </c>
      <c r="K3459" t="s">
        <v>371</v>
      </c>
      <c r="L3459" t="s">
        <v>401</v>
      </c>
      <c r="M3459" t="s">
        <v>9098</v>
      </c>
      <c r="N3459" t="s">
        <v>8366</v>
      </c>
      <c r="O3459">
        <v>0</v>
      </c>
      <c r="P3459">
        <v>0</v>
      </c>
      <c r="Q3459">
        <v>1</v>
      </c>
    </row>
    <row r="3460" spans="1:17" x14ac:dyDescent="0.2">
      <c r="A3460" t="s">
        <v>498</v>
      </c>
      <c r="B3460" t="s">
        <v>134</v>
      </c>
      <c r="C3460" t="s">
        <v>497</v>
      </c>
      <c r="D3460" t="s">
        <v>54</v>
      </c>
      <c r="E3460" t="s">
        <v>3147</v>
      </c>
      <c r="F3460">
        <v>1.4E-2</v>
      </c>
      <c r="G3460">
        <v>1.4E-2</v>
      </c>
      <c r="H3460">
        <v>1</v>
      </c>
      <c r="J3460" t="s">
        <v>38</v>
      </c>
      <c r="K3460" t="s">
        <v>371</v>
      </c>
      <c r="L3460" t="s">
        <v>401</v>
      </c>
      <c r="M3460" t="s">
        <v>9098</v>
      </c>
      <c r="N3460" t="s">
        <v>8372</v>
      </c>
      <c r="O3460">
        <v>0</v>
      </c>
      <c r="P3460">
        <v>0</v>
      </c>
      <c r="Q3460">
        <v>1</v>
      </c>
    </row>
    <row r="3461" spans="1:17" x14ac:dyDescent="0.2">
      <c r="A3461" t="s">
        <v>498</v>
      </c>
      <c r="B3461" t="s">
        <v>134</v>
      </c>
      <c r="C3461" t="s">
        <v>497</v>
      </c>
      <c r="D3461" t="s">
        <v>54</v>
      </c>
      <c r="E3461" t="s">
        <v>3148</v>
      </c>
      <c r="F3461">
        <v>1.4999999999999999E-2</v>
      </c>
      <c r="G3461">
        <v>1.4999999999999999E-2</v>
      </c>
      <c r="H3461">
        <v>1</v>
      </c>
      <c r="J3461" t="s">
        <v>38</v>
      </c>
      <c r="K3461" t="s">
        <v>371</v>
      </c>
      <c r="L3461" t="s">
        <v>401</v>
      </c>
      <c r="M3461" t="s">
        <v>9098</v>
      </c>
      <c r="N3461" t="s">
        <v>8367</v>
      </c>
      <c r="O3461">
        <v>0</v>
      </c>
      <c r="P3461">
        <v>0</v>
      </c>
      <c r="Q3461">
        <v>1</v>
      </c>
    </row>
    <row r="3462" spans="1:17" x14ac:dyDescent="0.2">
      <c r="A3462" t="s">
        <v>498</v>
      </c>
      <c r="B3462" t="s">
        <v>134</v>
      </c>
      <c r="C3462" t="s">
        <v>497</v>
      </c>
      <c r="D3462" t="s">
        <v>54</v>
      </c>
      <c r="E3462" t="s">
        <v>3149</v>
      </c>
      <c r="F3462">
        <v>1.4999999999999999E-2</v>
      </c>
      <c r="G3462">
        <v>1.4999999999999999E-2</v>
      </c>
      <c r="H3462">
        <v>1</v>
      </c>
      <c r="J3462" t="s">
        <v>38</v>
      </c>
      <c r="K3462" t="s">
        <v>371</v>
      </c>
      <c r="L3462" t="s">
        <v>401</v>
      </c>
      <c r="M3462" t="s">
        <v>9098</v>
      </c>
      <c r="N3462" t="s">
        <v>8373</v>
      </c>
      <c r="O3462">
        <v>0</v>
      </c>
      <c r="P3462">
        <v>0</v>
      </c>
      <c r="Q3462">
        <v>1</v>
      </c>
    </row>
    <row r="3463" spans="1:17" x14ac:dyDescent="0.2">
      <c r="A3463" t="s">
        <v>498</v>
      </c>
      <c r="B3463" t="s">
        <v>134</v>
      </c>
      <c r="C3463" t="s">
        <v>497</v>
      </c>
      <c r="D3463" t="s">
        <v>54</v>
      </c>
      <c r="E3463" t="s">
        <v>3150</v>
      </c>
      <c r="F3463">
        <v>1.7999999999999999E-2</v>
      </c>
      <c r="G3463">
        <v>1.7999999999999999E-2</v>
      </c>
      <c r="H3463">
        <v>1</v>
      </c>
      <c r="J3463" t="s">
        <v>38</v>
      </c>
      <c r="K3463" t="s">
        <v>371</v>
      </c>
      <c r="L3463" t="s">
        <v>401</v>
      </c>
      <c r="M3463" t="s">
        <v>9098</v>
      </c>
      <c r="N3463" t="s">
        <v>8374</v>
      </c>
      <c r="O3463">
        <v>0</v>
      </c>
      <c r="P3463">
        <v>0</v>
      </c>
      <c r="Q3463">
        <v>1</v>
      </c>
    </row>
    <row r="3464" spans="1:17" x14ac:dyDescent="0.2">
      <c r="A3464" t="s">
        <v>498</v>
      </c>
      <c r="B3464" t="s">
        <v>134</v>
      </c>
      <c r="C3464" t="s">
        <v>497</v>
      </c>
      <c r="D3464" t="s">
        <v>54</v>
      </c>
      <c r="E3464" t="s">
        <v>3151</v>
      </c>
      <c r="F3464">
        <v>1.7999999999999999E-2</v>
      </c>
      <c r="G3464">
        <v>1.7999999999999999E-2</v>
      </c>
      <c r="H3464">
        <v>1</v>
      </c>
      <c r="J3464" t="s">
        <v>38</v>
      </c>
      <c r="K3464" t="s">
        <v>371</v>
      </c>
      <c r="L3464" t="s">
        <v>401</v>
      </c>
      <c r="M3464" t="s">
        <v>9098</v>
      </c>
      <c r="N3464" t="s">
        <v>8375</v>
      </c>
      <c r="O3464">
        <v>0</v>
      </c>
      <c r="P3464">
        <v>0</v>
      </c>
      <c r="Q3464">
        <v>1</v>
      </c>
    </row>
    <row r="3465" spans="1:17" x14ac:dyDescent="0.2">
      <c r="A3465" t="s">
        <v>498</v>
      </c>
      <c r="B3465" t="s">
        <v>134</v>
      </c>
      <c r="C3465" t="s">
        <v>497</v>
      </c>
      <c r="D3465" t="s">
        <v>54</v>
      </c>
      <c r="E3465" t="s">
        <v>3152</v>
      </c>
      <c r="F3465">
        <v>1.7999999999999999E-2</v>
      </c>
      <c r="G3465">
        <v>1.7999999999999999E-2</v>
      </c>
      <c r="H3465">
        <v>1</v>
      </c>
      <c r="J3465" t="s">
        <v>38</v>
      </c>
      <c r="K3465" t="s">
        <v>371</v>
      </c>
      <c r="L3465" t="s">
        <v>401</v>
      </c>
      <c r="M3465" t="s">
        <v>9098</v>
      </c>
      <c r="N3465" t="s">
        <v>8376</v>
      </c>
      <c r="O3465">
        <v>0</v>
      </c>
      <c r="P3465">
        <v>0</v>
      </c>
      <c r="Q3465">
        <v>1</v>
      </c>
    </row>
    <row r="3466" spans="1:17" x14ac:dyDescent="0.2">
      <c r="A3466" t="s">
        <v>498</v>
      </c>
      <c r="B3466" t="s">
        <v>134</v>
      </c>
      <c r="C3466" t="s">
        <v>497</v>
      </c>
      <c r="D3466" t="s">
        <v>54</v>
      </c>
      <c r="E3466" t="s">
        <v>3153</v>
      </c>
      <c r="F3466">
        <v>1.4999999999999999E-2</v>
      </c>
      <c r="G3466">
        <v>1.4999999999999999E-2</v>
      </c>
      <c r="H3466">
        <v>1</v>
      </c>
      <c r="J3466" t="s">
        <v>38</v>
      </c>
      <c r="K3466" t="s">
        <v>371</v>
      </c>
      <c r="L3466" t="s">
        <v>401</v>
      </c>
      <c r="M3466" t="s">
        <v>9098</v>
      </c>
      <c r="N3466" t="s">
        <v>8377</v>
      </c>
      <c r="O3466">
        <v>0</v>
      </c>
      <c r="P3466">
        <v>0</v>
      </c>
      <c r="Q3466">
        <v>1</v>
      </c>
    </row>
    <row r="3467" spans="1:17" x14ac:dyDescent="0.2">
      <c r="A3467" t="s">
        <v>498</v>
      </c>
      <c r="B3467" t="s">
        <v>134</v>
      </c>
      <c r="C3467" t="s">
        <v>497</v>
      </c>
      <c r="D3467" t="s">
        <v>54</v>
      </c>
      <c r="E3467" t="s">
        <v>3154</v>
      </c>
      <c r="F3467">
        <v>1.7999999999999999E-2</v>
      </c>
      <c r="G3467">
        <v>1.7999999999999999E-2</v>
      </c>
      <c r="H3467">
        <v>1</v>
      </c>
      <c r="J3467" t="s">
        <v>38</v>
      </c>
      <c r="K3467" t="s">
        <v>371</v>
      </c>
      <c r="L3467" t="s">
        <v>401</v>
      </c>
      <c r="M3467" t="s">
        <v>9098</v>
      </c>
      <c r="N3467" t="s">
        <v>8378</v>
      </c>
      <c r="O3467">
        <v>0</v>
      </c>
      <c r="P3467">
        <v>0</v>
      </c>
      <c r="Q3467">
        <v>1</v>
      </c>
    </row>
    <row r="3468" spans="1:17" x14ac:dyDescent="0.2">
      <c r="A3468" t="s">
        <v>498</v>
      </c>
      <c r="B3468" t="s">
        <v>134</v>
      </c>
      <c r="C3468" t="s">
        <v>497</v>
      </c>
      <c r="D3468" t="s">
        <v>54</v>
      </c>
      <c r="E3468" t="s">
        <v>3155</v>
      </c>
      <c r="F3468">
        <v>1.7999999999999999E-2</v>
      </c>
      <c r="G3468">
        <v>1.7999999999999999E-2</v>
      </c>
      <c r="H3468">
        <v>1</v>
      </c>
      <c r="J3468" t="s">
        <v>38</v>
      </c>
      <c r="K3468" t="s">
        <v>371</v>
      </c>
      <c r="L3468" t="s">
        <v>401</v>
      </c>
      <c r="M3468" t="s">
        <v>9098</v>
      </c>
      <c r="N3468" t="s">
        <v>8368</v>
      </c>
      <c r="O3468">
        <v>0</v>
      </c>
      <c r="P3468">
        <v>0</v>
      </c>
      <c r="Q3468">
        <v>1</v>
      </c>
    </row>
    <row r="3469" spans="1:17" x14ac:dyDescent="0.2">
      <c r="A3469" t="s">
        <v>498</v>
      </c>
      <c r="B3469" t="s">
        <v>134</v>
      </c>
      <c r="C3469" t="s">
        <v>497</v>
      </c>
      <c r="D3469" t="s">
        <v>54</v>
      </c>
      <c r="E3469" t="s">
        <v>3156</v>
      </c>
      <c r="F3469">
        <v>1.7999999999999999E-2</v>
      </c>
      <c r="G3469">
        <v>1.7999999999999999E-2</v>
      </c>
      <c r="H3469">
        <v>1</v>
      </c>
      <c r="J3469" t="s">
        <v>38</v>
      </c>
      <c r="K3469" t="s">
        <v>371</v>
      </c>
      <c r="L3469" t="s">
        <v>401</v>
      </c>
      <c r="M3469" t="s">
        <v>9098</v>
      </c>
      <c r="N3469" t="s">
        <v>8369</v>
      </c>
      <c r="O3469">
        <v>0</v>
      </c>
      <c r="P3469">
        <v>0</v>
      </c>
      <c r="Q3469">
        <v>1</v>
      </c>
    </row>
    <row r="3470" spans="1:17" x14ac:dyDescent="0.2">
      <c r="A3470" t="s">
        <v>498</v>
      </c>
      <c r="B3470" t="s">
        <v>134</v>
      </c>
      <c r="C3470" t="s">
        <v>497</v>
      </c>
      <c r="D3470" t="s">
        <v>54</v>
      </c>
      <c r="E3470" t="s">
        <v>3157</v>
      </c>
      <c r="F3470">
        <v>1.9E-2</v>
      </c>
      <c r="G3470">
        <v>1.9E-2</v>
      </c>
      <c r="H3470">
        <v>1</v>
      </c>
      <c r="J3470" t="s">
        <v>38</v>
      </c>
      <c r="K3470" t="s">
        <v>371</v>
      </c>
      <c r="L3470" t="s">
        <v>401</v>
      </c>
      <c r="M3470" t="s">
        <v>9098</v>
      </c>
      <c r="N3470" t="s">
        <v>499</v>
      </c>
      <c r="O3470">
        <v>0</v>
      </c>
      <c r="P3470">
        <v>0</v>
      </c>
      <c r="Q3470">
        <v>1</v>
      </c>
    </row>
    <row r="3471" spans="1:17" x14ac:dyDescent="0.2">
      <c r="A3471" t="s">
        <v>498</v>
      </c>
      <c r="B3471" t="s">
        <v>134</v>
      </c>
      <c r="C3471" t="s">
        <v>497</v>
      </c>
      <c r="D3471" t="s">
        <v>54</v>
      </c>
      <c r="E3471" t="s">
        <v>3158</v>
      </c>
      <c r="F3471">
        <v>0.02</v>
      </c>
      <c r="G3471">
        <v>0.02</v>
      </c>
      <c r="H3471">
        <v>1</v>
      </c>
      <c r="J3471" t="s">
        <v>38</v>
      </c>
      <c r="K3471" t="s">
        <v>371</v>
      </c>
      <c r="L3471" t="s">
        <v>401</v>
      </c>
      <c r="M3471" t="s">
        <v>9098</v>
      </c>
      <c r="N3471" t="s">
        <v>500</v>
      </c>
      <c r="O3471">
        <v>0</v>
      </c>
      <c r="P3471">
        <v>0</v>
      </c>
      <c r="Q3471">
        <v>1</v>
      </c>
    </row>
    <row r="3472" spans="1:17" x14ac:dyDescent="0.2">
      <c r="A3472" t="s">
        <v>498</v>
      </c>
      <c r="B3472" t="s">
        <v>134</v>
      </c>
      <c r="C3472" t="s">
        <v>497</v>
      </c>
      <c r="D3472" t="s">
        <v>54</v>
      </c>
      <c r="E3472" t="s">
        <v>3159</v>
      </c>
      <c r="F3472">
        <v>0.02</v>
      </c>
      <c r="G3472">
        <v>0.02</v>
      </c>
      <c r="H3472">
        <v>1</v>
      </c>
      <c r="J3472" t="s">
        <v>38</v>
      </c>
      <c r="K3472" t="s">
        <v>371</v>
      </c>
      <c r="L3472" t="s">
        <v>401</v>
      </c>
      <c r="M3472" t="s">
        <v>9098</v>
      </c>
      <c r="N3472" t="s">
        <v>8379</v>
      </c>
      <c r="O3472">
        <v>0</v>
      </c>
      <c r="P3472">
        <v>0</v>
      </c>
      <c r="Q3472">
        <v>1</v>
      </c>
    </row>
    <row r="3473" spans="1:17" x14ac:dyDescent="0.2">
      <c r="A3473" t="s">
        <v>498</v>
      </c>
      <c r="B3473" t="s">
        <v>134</v>
      </c>
      <c r="C3473" t="s">
        <v>497</v>
      </c>
      <c r="D3473" t="s">
        <v>54</v>
      </c>
      <c r="E3473" t="s">
        <v>3160</v>
      </c>
      <c r="F3473">
        <v>1.7999999999999999E-2</v>
      </c>
      <c r="G3473">
        <v>1.7999999999999999E-2</v>
      </c>
      <c r="H3473">
        <v>1</v>
      </c>
      <c r="J3473" t="s">
        <v>38</v>
      </c>
      <c r="K3473" t="s">
        <v>371</v>
      </c>
      <c r="L3473" t="s">
        <v>401</v>
      </c>
      <c r="M3473" t="s">
        <v>9098</v>
      </c>
      <c r="N3473" t="s">
        <v>8254</v>
      </c>
      <c r="O3473">
        <v>0</v>
      </c>
      <c r="P3473">
        <v>0</v>
      </c>
      <c r="Q3473">
        <v>1</v>
      </c>
    </row>
    <row r="3474" spans="1:17" x14ac:dyDescent="0.2">
      <c r="A3474" t="s">
        <v>498</v>
      </c>
      <c r="B3474" t="s">
        <v>134</v>
      </c>
      <c r="C3474" t="s">
        <v>497</v>
      </c>
      <c r="D3474" t="s">
        <v>54</v>
      </c>
      <c r="E3474" t="s">
        <v>3161</v>
      </c>
      <c r="F3474">
        <v>1.7999999999999999E-2</v>
      </c>
      <c r="G3474">
        <v>1.7999999999999999E-2</v>
      </c>
      <c r="H3474">
        <v>1</v>
      </c>
      <c r="J3474" t="s">
        <v>38</v>
      </c>
      <c r="K3474" t="s">
        <v>371</v>
      </c>
      <c r="L3474" t="s">
        <v>401</v>
      </c>
      <c r="M3474" t="s">
        <v>9098</v>
      </c>
      <c r="N3474" t="s">
        <v>8255</v>
      </c>
      <c r="O3474">
        <v>0</v>
      </c>
      <c r="P3474">
        <v>0</v>
      </c>
      <c r="Q3474">
        <v>1</v>
      </c>
    </row>
    <row r="3475" spans="1:17" x14ac:dyDescent="0.2">
      <c r="A3475" t="s">
        <v>498</v>
      </c>
      <c r="B3475" t="s">
        <v>134</v>
      </c>
      <c r="C3475" t="s">
        <v>497</v>
      </c>
      <c r="D3475" t="s">
        <v>54</v>
      </c>
      <c r="E3475" t="s">
        <v>3162</v>
      </c>
      <c r="F3475">
        <v>1.7999999999999999E-2</v>
      </c>
      <c r="G3475">
        <v>1.7999999999999999E-2</v>
      </c>
      <c r="H3475">
        <v>1</v>
      </c>
      <c r="J3475" t="s">
        <v>38</v>
      </c>
      <c r="K3475" t="s">
        <v>371</v>
      </c>
      <c r="L3475" t="s">
        <v>401</v>
      </c>
      <c r="M3475" t="s">
        <v>9098</v>
      </c>
      <c r="N3475" t="s">
        <v>8256</v>
      </c>
      <c r="O3475">
        <v>0</v>
      </c>
      <c r="P3475">
        <v>0</v>
      </c>
      <c r="Q3475">
        <v>1</v>
      </c>
    </row>
    <row r="3476" spans="1:17" x14ac:dyDescent="0.2">
      <c r="A3476" t="s">
        <v>498</v>
      </c>
      <c r="B3476" t="s">
        <v>134</v>
      </c>
      <c r="C3476" t="s">
        <v>497</v>
      </c>
      <c r="D3476" t="s">
        <v>54</v>
      </c>
      <c r="E3476" t="s">
        <v>3163</v>
      </c>
      <c r="F3476">
        <v>1.7999999999999999E-2</v>
      </c>
      <c r="G3476">
        <v>1.7999999999999999E-2</v>
      </c>
      <c r="H3476">
        <v>1</v>
      </c>
      <c r="J3476" t="s">
        <v>38</v>
      </c>
      <c r="K3476" t="s">
        <v>371</v>
      </c>
      <c r="L3476" t="s">
        <v>401</v>
      </c>
      <c r="M3476" t="s">
        <v>9098</v>
      </c>
      <c r="N3476" t="s">
        <v>8257</v>
      </c>
      <c r="O3476">
        <v>0</v>
      </c>
      <c r="P3476">
        <v>0</v>
      </c>
      <c r="Q3476">
        <v>1</v>
      </c>
    </row>
    <row r="3477" spans="1:17" x14ac:dyDescent="0.2">
      <c r="A3477" t="s">
        <v>498</v>
      </c>
      <c r="B3477" t="s">
        <v>134</v>
      </c>
      <c r="C3477" t="s">
        <v>497</v>
      </c>
      <c r="D3477" t="s">
        <v>54</v>
      </c>
      <c r="E3477" t="s">
        <v>3164</v>
      </c>
      <c r="F3477">
        <v>1.7999999999999999E-2</v>
      </c>
      <c r="G3477">
        <v>1.7999999999999999E-2</v>
      </c>
      <c r="H3477">
        <v>1</v>
      </c>
      <c r="J3477" t="s">
        <v>38</v>
      </c>
      <c r="K3477" t="s">
        <v>371</v>
      </c>
      <c r="L3477" t="s">
        <v>401</v>
      </c>
      <c r="M3477" t="s">
        <v>9098</v>
      </c>
      <c r="N3477" t="s">
        <v>8258</v>
      </c>
      <c r="O3477">
        <v>0</v>
      </c>
      <c r="P3477">
        <v>0</v>
      </c>
      <c r="Q3477">
        <v>1</v>
      </c>
    </row>
    <row r="3478" spans="1:17" x14ac:dyDescent="0.2">
      <c r="A3478" t="s">
        <v>498</v>
      </c>
      <c r="B3478" t="s">
        <v>134</v>
      </c>
      <c r="C3478" t="s">
        <v>497</v>
      </c>
      <c r="D3478" t="s">
        <v>54</v>
      </c>
      <c r="E3478" t="s">
        <v>3165</v>
      </c>
      <c r="F3478">
        <v>1.7999999999999999E-2</v>
      </c>
      <c r="G3478">
        <v>1.7999999999999999E-2</v>
      </c>
      <c r="H3478">
        <v>1</v>
      </c>
      <c r="J3478" t="s">
        <v>38</v>
      </c>
      <c r="K3478" t="s">
        <v>371</v>
      </c>
      <c r="L3478" t="s">
        <v>401</v>
      </c>
      <c r="M3478" t="s">
        <v>9098</v>
      </c>
      <c r="N3478" t="s">
        <v>8259</v>
      </c>
      <c r="O3478">
        <v>0</v>
      </c>
      <c r="P3478">
        <v>0</v>
      </c>
      <c r="Q3478">
        <v>1</v>
      </c>
    </row>
    <row r="3479" spans="1:17" x14ac:dyDescent="0.2">
      <c r="A3479" t="s">
        <v>498</v>
      </c>
      <c r="B3479" t="s">
        <v>134</v>
      </c>
      <c r="C3479" t="s">
        <v>497</v>
      </c>
      <c r="D3479" t="s">
        <v>54</v>
      </c>
      <c r="E3479" t="s">
        <v>3166</v>
      </c>
      <c r="F3479">
        <v>1.7000000000000001E-2</v>
      </c>
      <c r="G3479">
        <v>1.7000000000000001E-2</v>
      </c>
      <c r="H3479">
        <v>1</v>
      </c>
      <c r="J3479" t="s">
        <v>38</v>
      </c>
      <c r="K3479" t="s">
        <v>371</v>
      </c>
      <c r="L3479" t="s">
        <v>401</v>
      </c>
      <c r="M3479" t="s">
        <v>9098</v>
      </c>
      <c r="N3479" t="s">
        <v>8380</v>
      </c>
      <c r="O3479">
        <v>0</v>
      </c>
      <c r="P3479">
        <v>0</v>
      </c>
      <c r="Q3479">
        <v>1</v>
      </c>
    </row>
    <row r="3480" spans="1:17" x14ac:dyDescent="0.2">
      <c r="A3480" t="s">
        <v>498</v>
      </c>
      <c r="B3480" t="s">
        <v>134</v>
      </c>
      <c r="C3480" t="s">
        <v>497</v>
      </c>
      <c r="D3480" t="s">
        <v>54</v>
      </c>
      <c r="E3480" t="s">
        <v>3167</v>
      </c>
      <c r="F3480">
        <v>1.7000000000000001E-2</v>
      </c>
      <c r="G3480">
        <v>1.7000000000000001E-2</v>
      </c>
      <c r="H3480">
        <v>1</v>
      </c>
      <c r="J3480" t="s">
        <v>38</v>
      </c>
      <c r="K3480" t="s">
        <v>371</v>
      </c>
      <c r="L3480" t="s">
        <v>401</v>
      </c>
      <c r="M3480" t="s">
        <v>9098</v>
      </c>
      <c r="N3480" t="s">
        <v>8381</v>
      </c>
      <c r="O3480">
        <v>0</v>
      </c>
      <c r="P3480">
        <v>0</v>
      </c>
      <c r="Q3480">
        <v>1</v>
      </c>
    </row>
    <row r="3481" spans="1:17" x14ac:dyDescent="0.2">
      <c r="A3481" t="s">
        <v>498</v>
      </c>
      <c r="B3481" t="s">
        <v>134</v>
      </c>
      <c r="C3481" t="s">
        <v>497</v>
      </c>
      <c r="D3481" t="s">
        <v>54</v>
      </c>
      <c r="E3481" t="s">
        <v>3168</v>
      </c>
      <c r="F3481">
        <v>1.7000000000000001E-2</v>
      </c>
      <c r="G3481">
        <v>1.7000000000000001E-2</v>
      </c>
      <c r="H3481">
        <v>1</v>
      </c>
      <c r="J3481" t="s">
        <v>38</v>
      </c>
      <c r="K3481" t="s">
        <v>371</v>
      </c>
      <c r="L3481" t="s">
        <v>401</v>
      </c>
      <c r="M3481" t="s">
        <v>9098</v>
      </c>
      <c r="N3481" t="s">
        <v>8654</v>
      </c>
      <c r="O3481">
        <v>0</v>
      </c>
      <c r="P3481">
        <v>0</v>
      </c>
      <c r="Q3481">
        <v>1</v>
      </c>
    </row>
    <row r="3482" spans="1:17" x14ac:dyDescent="0.2">
      <c r="A3482" t="s">
        <v>498</v>
      </c>
      <c r="B3482" t="s">
        <v>134</v>
      </c>
      <c r="C3482" t="s">
        <v>497</v>
      </c>
      <c r="D3482" t="s">
        <v>54</v>
      </c>
      <c r="E3482" t="s">
        <v>3169</v>
      </c>
      <c r="F3482">
        <v>1.7000000000000001E-2</v>
      </c>
      <c r="G3482">
        <v>1.7000000000000001E-2</v>
      </c>
      <c r="H3482">
        <v>1</v>
      </c>
      <c r="J3482" t="s">
        <v>38</v>
      </c>
      <c r="K3482" t="s">
        <v>371</v>
      </c>
      <c r="L3482" t="s">
        <v>401</v>
      </c>
      <c r="M3482" t="s">
        <v>9098</v>
      </c>
      <c r="N3482" t="s">
        <v>8655</v>
      </c>
      <c r="O3482">
        <v>0</v>
      </c>
      <c r="P3482">
        <v>0</v>
      </c>
      <c r="Q3482">
        <v>1</v>
      </c>
    </row>
    <row r="3483" spans="1:17" x14ac:dyDescent="0.2">
      <c r="A3483" t="s">
        <v>498</v>
      </c>
      <c r="B3483" t="s">
        <v>134</v>
      </c>
      <c r="C3483" t="s">
        <v>497</v>
      </c>
      <c r="D3483" t="s">
        <v>54</v>
      </c>
      <c r="E3483" t="s">
        <v>3170</v>
      </c>
      <c r="F3483">
        <v>1.7000000000000001E-2</v>
      </c>
      <c r="G3483">
        <v>1.7000000000000001E-2</v>
      </c>
      <c r="H3483">
        <v>1</v>
      </c>
      <c r="J3483" t="s">
        <v>38</v>
      </c>
      <c r="K3483" t="s">
        <v>371</v>
      </c>
      <c r="L3483" t="s">
        <v>401</v>
      </c>
      <c r="M3483" t="s">
        <v>9098</v>
      </c>
      <c r="N3483" t="s">
        <v>8672</v>
      </c>
      <c r="O3483">
        <v>0</v>
      </c>
      <c r="P3483">
        <v>0</v>
      </c>
      <c r="Q3483">
        <v>1</v>
      </c>
    </row>
    <row r="3484" spans="1:17" x14ac:dyDescent="0.2">
      <c r="A3484" t="s">
        <v>498</v>
      </c>
      <c r="B3484" t="s">
        <v>134</v>
      </c>
      <c r="C3484" t="s">
        <v>497</v>
      </c>
      <c r="D3484" t="s">
        <v>54</v>
      </c>
      <c r="E3484" t="s">
        <v>3171</v>
      </c>
      <c r="F3484">
        <v>1.7999999999999999E-2</v>
      </c>
      <c r="G3484">
        <v>1.7999999999999999E-2</v>
      </c>
      <c r="H3484">
        <v>1</v>
      </c>
      <c r="J3484" t="s">
        <v>38</v>
      </c>
      <c r="K3484" t="s">
        <v>371</v>
      </c>
      <c r="L3484" t="s">
        <v>401</v>
      </c>
      <c r="M3484" t="s">
        <v>9098</v>
      </c>
      <c r="N3484" t="s">
        <v>8661</v>
      </c>
      <c r="O3484">
        <v>0</v>
      </c>
      <c r="P3484">
        <v>0</v>
      </c>
      <c r="Q3484">
        <v>1</v>
      </c>
    </row>
    <row r="3485" spans="1:17" x14ac:dyDescent="0.2">
      <c r="A3485" t="s">
        <v>498</v>
      </c>
      <c r="B3485" t="s">
        <v>134</v>
      </c>
      <c r="C3485" t="s">
        <v>497</v>
      </c>
      <c r="D3485" t="s">
        <v>54</v>
      </c>
      <c r="E3485" t="s">
        <v>3172</v>
      </c>
      <c r="F3485">
        <v>1.7999999999999999E-2</v>
      </c>
      <c r="G3485">
        <v>1.7999999999999999E-2</v>
      </c>
      <c r="H3485">
        <v>1</v>
      </c>
      <c r="J3485" t="s">
        <v>38</v>
      </c>
      <c r="K3485" t="s">
        <v>371</v>
      </c>
      <c r="L3485" t="s">
        <v>401</v>
      </c>
      <c r="M3485" t="s">
        <v>9098</v>
      </c>
      <c r="N3485" t="s">
        <v>8660</v>
      </c>
      <c r="O3485">
        <v>0</v>
      </c>
      <c r="P3485">
        <v>0</v>
      </c>
      <c r="Q3485">
        <v>1</v>
      </c>
    </row>
    <row r="3486" spans="1:17" x14ac:dyDescent="0.2">
      <c r="A3486" t="s">
        <v>498</v>
      </c>
      <c r="B3486" t="s">
        <v>134</v>
      </c>
      <c r="C3486" t="s">
        <v>497</v>
      </c>
      <c r="D3486" t="s">
        <v>54</v>
      </c>
      <c r="E3486" t="s">
        <v>3173</v>
      </c>
      <c r="F3486">
        <v>1.7999999999999999E-2</v>
      </c>
      <c r="G3486">
        <v>1.7999999999999999E-2</v>
      </c>
      <c r="H3486">
        <v>1</v>
      </c>
      <c r="J3486" t="s">
        <v>38</v>
      </c>
      <c r="K3486" t="s">
        <v>371</v>
      </c>
      <c r="L3486" t="s">
        <v>401</v>
      </c>
      <c r="M3486" t="s">
        <v>9098</v>
      </c>
      <c r="N3486" t="s">
        <v>8659</v>
      </c>
      <c r="O3486">
        <v>0</v>
      </c>
      <c r="P3486">
        <v>0</v>
      </c>
      <c r="Q3486">
        <v>1</v>
      </c>
    </row>
    <row r="3487" spans="1:17" x14ac:dyDescent="0.2">
      <c r="A3487" t="s">
        <v>498</v>
      </c>
      <c r="B3487" t="s">
        <v>134</v>
      </c>
      <c r="C3487" t="s">
        <v>497</v>
      </c>
      <c r="D3487" t="s">
        <v>54</v>
      </c>
      <c r="E3487" t="s">
        <v>3174</v>
      </c>
      <c r="F3487">
        <v>1.9E-2</v>
      </c>
      <c r="G3487">
        <v>1.9E-2</v>
      </c>
      <c r="H3487">
        <v>1</v>
      </c>
      <c r="J3487" t="s">
        <v>38</v>
      </c>
      <c r="K3487" t="s">
        <v>371</v>
      </c>
      <c r="L3487" t="s">
        <v>401</v>
      </c>
      <c r="M3487" t="s">
        <v>9098</v>
      </c>
      <c r="N3487" t="s">
        <v>8658</v>
      </c>
      <c r="O3487">
        <v>0</v>
      </c>
      <c r="P3487">
        <v>0</v>
      </c>
      <c r="Q3487">
        <v>1</v>
      </c>
    </row>
    <row r="3488" spans="1:17" x14ac:dyDescent="0.2">
      <c r="A3488" t="s">
        <v>498</v>
      </c>
      <c r="B3488" t="s">
        <v>134</v>
      </c>
      <c r="C3488" t="s">
        <v>497</v>
      </c>
      <c r="D3488" t="s">
        <v>54</v>
      </c>
      <c r="E3488" t="s">
        <v>3175</v>
      </c>
      <c r="F3488">
        <v>1.9E-2</v>
      </c>
      <c r="G3488">
        <v>1.9E-2</v>
      </c>
      <c r="H3488">
        <v>1</v>
      </c>
      <c r="J3488" t="s">
        <v>38</v>
      </c>
      <c r="K3488" t="s">
        <v>371</v>
      </c>
      <c r="L3488" t="s">
        <v>401</v>
      </c>
      <c r="M3488" t="s">
        <v>9098</v>
      </c>
      <c r="N3488" t="s">
        <v>8656</v>
      </c>
      <c r="O3488">
        <v>0</v>
      </c>
      <c r="P3488">
        <v>0</v>
      </c>
      <c r="Q3488">
        <v>1</v>
      </c>
    </row>
    <row r="3489" spans="1:17" x14ac:dyDescent="0.2">
      <c r="A3489" t="s">
        <v>498</v>
      </c>
      <c r="B3489" t="s">
        <v>134</v>
      </c>
      <c r="C3489" t="s">
        <v>497</v>
      </c>
      <c r="D3489" t="s">
        <v>54</v>
      </c>
      <c r="E3489" t="s">
        <v>3176</v>
      </c>
      <c r="F3489">
        <v>1.9E-2</v>
      </c>
      <c r="G3489">
        <v>1.9E-2</v>
      </c>
      <c r="H3489">
        <v>1</v>
      </c>
      <c r="J3489" t="s">
        <v>38</v>
      </c>
      <c r="K3489" t="s">
        <v>371</v>
      </c>
      <c r="L3489" t="s">
        <v>401</v>
      </c>
      <c r="M3489" t="s">
        <v>9098</v>
      </c>
      <c r="N3489" t="s">
        <v>8657</v>
      </c>
      <c r="O3489">
        <v>0</v>
      </c>
      <c r="P3489">
        <v>0</v>
      </c>
      <c r="Q3489">
        <v>1</v>
      </c>
    </row>
    <row r="3490" spans="1:17" x14ac:dyDescent="0.2">
      <c r="A3490" t="s">
        <v>498</v>
      </c>
      <c r="B3490" t="s">
        <v>134</v>
      </c>
      <c r="C3490" t="s">
        <v>497</v>
      </c>
      <c r="D3490" t="s">
        <v>54</v>
      </c>
      <c r="E3490" t="s">
        <v>3177</v>
      </c>
      <c r="F3490">
        <v>1.9E-2</v>
      </c>
      <c r="G3490">
        <v>1.9E-2</v>
      </c>
      <c r="H3490">
        <v>1</v>
      </c>
      <c r="J3490" t="s">
        <v>38</v>
      </c>
      <c r="K3490" t="s">
        <v>371</v>
      </c>
      <c r="L3490" t="s">
        <v>401</v>
      </c>
      <c r="M3490" t="s">
        <v>9098</v>
      </c>
      <c r="N3490" t="s">
        <v>9119</v>
      </c>
      <c r="O3490">
        <v>0</v>
      </c>
      <c r="P3490">
        <v>0</v>
      </c>
      <c r="Q3490">
        <v>1</v>
      </c>
    </row>
    <row r="3491" spans="1:17" x14ac:dyDescent="0.2">
      <c r="A3491" t="s">
        <v>498</v>
      </c>
      <c r="B3491" t="s">
        <v>134</v>
      </c>
      <c r="C3491" t="s">
        <v>497</v>
      </c>
      <c r="D3491" t="s">
        <v>54</v>
      </c>
      <c r="E3491" t="s">
        <v>3178</v>
      </c>
      <c r="F3491">
        <v>1.9E-2</v>
      </c>
      <c r="G3491">
        <v>1.9E-2</v>
      </c>
      <c r="H3491">
        <v>1</v>
      </c>
      <c r="J3491" t="s">
        <v>38</v>
      </c>
      <c r="K3491" t="s">
        <v>371</v>
      </c>
      <c r="L3491" t="s">
        <v>401</v>
      </c>
      <c r="M3491" t="s">
        <v>9098</v>
      </c>
      <c r="N3491" t="s">
        <v>9120</v>
      </c>
      <c r="O3491">
        <v>0</v>
      </c>
      <c r="P3491">
        <v>0</v>
      </c>
      <c r="Q3491">
        <v>1</v>
      </c>
    </row>
    <row r="3492" spans="1:17" x14ac:dyDescent="0.2">
      <c r="A3492" t="s">
        <v>498</v>
      </c>
      <c r="B3492" t="s">
        <v>134</v>
      </c>
      <c r="C3492" t="s">
        <v>497</v>
      </c>
      <c r="D3492" t="s">
        <v>54</v>
      </c>
      <c r="E3492" t="s">
        <v>3179</v>
      </c>
      <c r="F3492">
        <v>1.9E-2</v>
      </c>
      <c r="G3492">
        <v>1.9E-2</v>
      </c>
      <c r="H3492">
        <v>1</v>
      </c>
      <c r="J3492" t="s">
        <v>38</v>
      </c>
      <c r="K3492" t="s">
        <v>371</v>
      </c>
      <c r="L3492" t="s">
        <v>401</v>
      </c>
      <c r="M3492" t="s">
        <v>9098</v>
      </c>
      <c r="N3492" t="s">
        <v>9100</v>
      </c>
      <c r="O3492">
        <v>0</v>
      </c>
      <c r="P3492">
        <v>0</v>
      </c>
      <c r="Q3492">
        <v>1</v>
      </c>
    </row>
    <row r="3493" spans="1:17" x14ac:dyDescent="0.2">
      <c r="A3493" t="s">
        <v>498</v>
      </c>
      <c r="B3493" t="s">
        <v>134</v>
      </c>
      <c r="C3493" t="s">
        <v>497</v>
      </c>
      <c r="D3493" t="s">
        <v>54</v>
      </c>
      <c r="E3493" t="s">
        <v>3180</v>
      </c>
      <c r="F3493">
        <v>1.9E-2</v>
      </c>
      <c r="G3493">
        <v>1.9E-2</v>
      </c>
      <c r="H3493">
        <v>1</v>
      </c>
      <c r="J3493" t="s">
        <v>38</v>
      </c>
      <c r="K3493" t="s">
        <v>371</v>
      </c>
      <c r="L3493" t="s">
        <v>401</v>
      </c>
      <c r="M3493" t="s">
        <v>9098</v>
      </c>
      <c r="N3493" t="s">
        <v>9101</v>
      </c>
      <c r="O3493">
        <v>0</v>
      </c>
      <c r="P3493">
        <v>0</v>
      </c>
      <c r="Q3493">
        <v>1</v>
      </c>
    </row>
    <row r="3494" spans="1:17" x14ac:dyDescent="0.2">
      <c r="A3494" t="s">
        <v>498</v>
      </c>
      <c r="B3494" t="s">
        <v>134</v>
      </c>
      <c r="C3494" t="s">
        <v>497</v>
      </c>
      <c r="D3494" t="s">
        <v>54</v>
      </c>
      <c r="E3494" t="s">
        <v>3181</v>
      </c>
      <c r="F3494">
        <v>1.9E-2</v>
      </c>
      <c r="G3494">
        <v>1.9E-2</v>
      </c>
      <c r="H3494">
        <v>1</v>
      </c>
      <c r="J3494" t="s">
        <v>38</v>
      </c>
      <c r="K3494" t="s">
        <v>371</v>
      </c>
      <c r="L3494" t="s">
        <v>401</v>
      </c>
      <c r="M3494" t="s">
        <v>9098</v>
      </c>
      <c r="N3494" t="s">
        <v>9102</v>
      </c>
      <c r="O3494">
        <v>0</v>
      </c>
      <c r="P3494">
        <v>0</v>
      </c>
      <c r="Q3494">
        <v>1</v>
      </c>
    </row>
    <row r="3495" spans="1:17" x14ac:dyDescent="0.2">
      <c r="A3495" t="s">
        <v>498</v>
      </c>
      <c r="B3495" t="s">
        <v>134</v>
      </c>
      <c r="C3495" t="s">
        <v>497</v>
      </c>
      <c r="D3495" t="s">
        <v>54</v>
      </c>
      <c r="E3495" t="s">
        <v>3182</v>
      </c>
      <c r="F3495">
        <v>1.7999999999999999E-2</v>
      </c>
      <c r="G3495">
        <v>1.7999999999999999E-2</v>
      </c>
      <c r="H3495">
        <v>1</v>
      </c>
      <c r="J3495" t="s">
        <v>38</v>
      </c>
      <c r="K3495" t="s">
        <v>371</v>
      </c>
      <c r="L3495" t="s">
        <v>401</v>
      </c>
      <c r="M3495" t="s">
        <v>9098</v>
      </c>
      <c r="N3495" t="s">
        <v>9103</v>
      </c>
      <c r="O3495">
        <v>0</v>
      </c>
      <c r="P3495">
        <v>0</v>
      </c>
      <c r="Q3495">
        <v>1</v>
      </c>
    </row>
    <row r="3496" spans="1:17" x14ac:dyDescent="0.2">
      <c r="A3496" t="s">
        <v>498</v>
      </c>
      <c r="B3496" t="s">
        <v>134</v>
      </c>
      <c r="C3496" t="s">
        <v>497</v>
      </c>
      <c r="D3496" t="s">
        <v>54</v>
      </c>
      <c r="E3496" t="s">
        <v>3183</v>
      </c>
      <c r="F3496">
        <v>1.7999999999999999E-2</v>
      </c>
      <c r="G3496">
        <v>1.7999999999999999E-2</v>
      </c>
      <c r="H3496">
        <v>1</v>
      </c>
      <c r="J3496" t="s">
        <v>38</v>
      </c>
      <c r="K3496" t="s">
        <v>371</v>
      </c>
      <c r="L3496" t="s">
        <v>401</v>
      </c>
      <c r="M3496" t="s">
        <v>9098</v>
      </c>
      <c r="N3496" t="s">
        <v>9104</v>
      </c>
      <c r="O3496">
        <v>0</v>
      </c>
      <c r="P3496">
        <v>0</v>
      </c>
      <c r="Q3496">
        <v>1</v>
      </c>
    </row>
    <row r="3497" spans="1:17" x14ac:dyDescent="0.2">
      <c r="A3497" t="s">
        <v>498</v>
      </c>
      <c r="B3497" t="s">
        <v>134</v>
      </c>
      <c r="C3497" t="s">
        <v>497</v>
      </c>
      <c r="D3497" t="s">
        <v>54</v>
      </c>
      <c r="E3497" t="s">
        <v>3184</v>
      </c>
      <c r="F3497">
        <v>1.4999999999999999E-2</v>
      </c>
      <c r="G3497">
        <v>1.4999999999999999E-2</v>
      </c>
      <c r="H3497">
        <v>1</v>
      </c>
      <c r="J3497" t="s">
        <v>38</v>
      </c>
      <c r="K3497" t="s">
        <v>371</v>
      </c>
      <c r="L3497" t="s">
        <v>401</v>
      </c>
      <c r="M3497" t="s">
        <v>9098</v>
      </c>
      <c r="N3497" t="s">
        <v>8981</v>
      </c>
      <c r="O3497">
        <v>0</v>
      </c>
      <c r="P3497">
        <v>0</v>
      </c>
      <c r="Q3497">
        <v>1</v>
      </c>
    </row>
    <row r="3498" spans="1:17" x14ac:dyDescent="0.2">
      <c r="A3498" t="s">
        <v>498</v>
      </c>
      <c r="B3498" t="s">
        <v>134</v>
      </c>
      <c r="C3498" t="s">
        <v>497</v>
      </c>
      <c r="D3498" t="s">
        <v>54</v>
      </c>
      <c r="E3498" t="s">
        <v>3185</v>
      </c>
      <c r="F3498">
        <v>1.4E-2</v>
      </c>
      <c r="G3498">
        <v>1.4E-2</v>
      </c>
      <c r="H3498">
        <v>1</v>
      </c>
      <c r="J3498" t="s">
        <v>38</v>
      </c>
      <c r="K3498" t="s">
        <v>371</v>
      </c>
      <c r="L3498" t="s">
        <v>401</v>
      </c>
      <c r="M3498" t="s">
        <v>9098</v>
      </c>
      <c r="N3498" t="s">
        <v>8984</v>
      </c>
      <c r="O3498">
        <v>0</v>
      </c>
      <c r="P3498">
        <v>0</v>
      </c>
      <c r="Q3498">
        <v>1</v>
      </c>
    </row>
    <row r="3499" spans="1:17" x14ac:dyDescent="0.2">
      <c r="A3499" t="s">
        <v>498</v>
      </c>
      <c r="B3499" t="s">
        <v>134</v>
      </c>
      <c r="C3499" t="s">
        <v>497</v>
      </c>
      <c r="D3499" t="s">
        <v>54</v>
      </c>
      <c r="E3499" t="s">
        <v>3186</v>
      </c>
      <c r="F3499">
        <v>1.4E-2</v>
      </c>
      <c r="G3499">
        <v>1.2999999999999999E-2</v>
      </c>
      <c r="H3499">
        <v>1</v>
      </c>
      <c r="J3499" t="s">
        <v>38</v>
      </c>
      <c r="K3499" t="s">
        <v>371</v>
      </c>
      <c r="L3499" t="s">
        <v>401</v>
      </c>
      <c r="M3499" t="s">
        <v>9098</v>
      </c>
      <c r="N3499" t="s">
        <v>8985</v>
      </c>
      <c r="O3499">
        <v>0</v>
      </c>
      <c r="P3499">
        <v>0</v>
      </c>
      <c r="Q3499">
        <v>1</v>
      </c>
    </row>
    <row r="3500" spans="1:17" x14ac:dyDescent="0.2">
      <c r="A3500" t="s">
        <v>498</v>
      </c>
      <c r="B3500" t="s">
        <v>134</v>
      </c>
      <c r="C3500" t="s">
        <v>497</v>
      </c>
      <c r="D3500" t="s">
        <v>54</v>
      </c>
      <c r="E3500" t="s">
        <v>3187</v>
      </c>
      <c r="F3500">
        <v>1.2999999999999999E-2</v>
      </c>
      <c r="G3500">
        <v>1.2999999999999999E-2</v>
      </c>
      <c r="H3500">
        <v>1</v>
      </c>
      <c r="J3500" t="s">
        <v>38</v>
      </c>
      <c r="K3500" t="s">
        <v>371</v>
      </c>
      <c r="L3500" t="s">
        <v>401</v>
      </c>
      <c r="M3500" t="s">
        <v>9098</v>
      </c>
      <c r="N3500" t="s">
        <v>8986</v>
      </c>
      <c r="O3500">
        <v>0</v>
      </c>
      <c r="P3500">
        <v>0</v>
      </c>
      <c r="Q3500">
        <v>1</v>
      </c>
    </row>
    <row r="3501" spans="1:17" x14ac:dyDescent="0.2">
      <c r="A3501" t="s">
        <v>498</v>
      </c>
      <c r="B3501" t="s">
        <v>134</v>
      </c>
      <c r="C3501" t="s">
        <v>497</v>
      </c>
      <c r="D3501" t="s">
        <v>54</v>
      </c>
      <c r="E3501" t="s">
        <v>3188</v>
      </c>
      <c r="F3501">
        <v>1.2999999999999999E-2</v>
      </c>
      <c r="G3501">
        <v>1.2999999999999999E-2</v>
      </c>
      <c r="H3501">
        <v>1</v>
      </c>
      <c r="J3501" t="s">
        <v>38</v>
      </c>
      <c r="K3501" t="s">
        <v>371</v>
      </c>
      <c r="L3501" t="s">
        <v>401</v>
      </c>
      <c r="M3501" t="s">
        <v>9098</v>
      </c>
      <c r="N3501" t="s">
        <v>9124</v>
      </c>
      <c r="O3501">
        <v>0</v>
      </c>
      <c r="P3501">
        <v>0</v>
      </c>
      <c r="Q3501">
        <v>1</v>
      </c>
    </row>
    <row r="3502" spans="1:17" x14ac:dyDescent="0.2">
      <c r="A3502" t="s">
        <v>498</v>
      </c>
      <c r="B3502" t="s">
        <v>134</v>
      </c>
      <c r="C3502" t="s">
        <v>497</v>
      </c>
      <c r="D3502" t="s">
        <v>54</v>
      </c>
      <c r="E3502" t="s">
        <v>3189</v>
      </c>
      <c r="F3502">
        <v>1.4E-2</v>
      </c>
      <c r="G3502">
        <v>1.4E-2</v>
      </c>
      <c r="H3502">
        <v>1</v>
      </c>
      <c r="J3502" t="s">
        <v>38</v>
      </c>
      <c r="K3502" t="s">
        <v>371</v>
      </c>
      <c r="L3502" t="s">
        <v>401</v>
      </c>
      <c r="M3502" t="s">
        <v>9098</v>
      </c>
      <c r="N3502" t="s">
        <v>9125</v>
      </c>
      <c r="O3502">
        <v>0</v>
      </c>
      <c r="P3502">
        <v>0</v>
      </c>
      <c r="Q3502">
        <v>1</v>
      </c>
    </row>
    <row r="3503" spans="1:17" x14ac:dyDescent="0.2">
      <c r="A3503" t="s">
        <v>498</v>
      </c>
      <c r="B3503" t="s">
        <v>134</v>
      </c>
      <c r="C3503" t="s">
        <v>497</v>
      </c>
      <c r="D3503" t="s">
        <v>54</v>
      </c>
      <c r="E3503" t="s">
        <v>3190</v>
      </c>
      <c r="F3503">
        <v>1.2999999999999999E-2</v>
      </c>
      <c r="G3503">
        <v>1.2999999999999999E-2</v>
      </c>
      <c r="H3503">
        <v>1</v>
      </c>
      <c r="J3503" t="s">
        <v>38</v>
      </c>
      <c r="K3503" t="s">
        <v>371</v>
      </c>
      <c r="L3503" t="s">
        <v>401</v>
      </c>
      <c r="M3503" t="s">
        <v>9098</v>
      </c>
      <c r="N3503" t="s">
        <v>9121</v>
      </c>
      <c r="O3503">
        <v>0</v>
      </c>
      <c r="P3503">
        <v>0</v>
      </c>
      <c r="Q3503">
        <v>1</v>
      </c>
    </row>
    <row r="3504" spans="1:17" x14ac:dyDescent="0.2">
      <c r="A3504" t="s">
        <v>498</v>
      </c>
      <c r="B3504" t="s">
        <v>134</v>
      </c>
      <c r="C3504" t="s">
        <v>497</v>
      </c>
      <c r="D3504" t="s">
        <v>54</v>
      </c>
      <c r="E3504" t="s">
        <v>3191</v>
      </c>
      <c r="F3504">
        <v>1.2999999999999999E-2</v>
      </c>
      <c r="G3504">
        <v>1.2999999999999999E-2</v>
      </c>
      <c r="H3504">
        <v>1</v>
      </c>
      <c r="J3504" t="s">
        <v>38</v>
      </c>
      <c r="K3504" t="s">
        <v>371</v>
      </c>
      <c r="L3504" t="s">
        <v>401</v>
      </c>
      <c r="M3504" t="s">
        <v>9098</v>
      </c>
      <c r="N3504" t="s">
        <v>9122</v>
      </c>
      <c r="O3504">
        <v>0</v>
      </c>
      <c r="P3504">
        <v>0</v>
      </c>
      <c r="Q3504">
        <v>1</v>
      </c>
    </row>
    <row r="3505" spans="1:17" x14ac:dyDescent="0.2">
      <c r="A3505" t="s">
        <v>498</v>
      </c>
      <c r="B3505" t="s">
        <v>134</v>
      </c>
      <c r="C3505" t="s">
        <v>497</v>
      </c>
      <c r="D3505" t="s">
        <v>54</v>
      </c>
      <c r="E3505" t="s">
        <v>3192</v>
      </c>
      <c r="F3505">
        <v>1.2999999999999999E-2</v>
      </c>
      <c r="G3505">
        <v>1.2999999999999999E-2</v>
      </c>
      <c r="H3505">
        <v>1</v>
      </c>
      <c r="J3505" t="s">
        <v>38</v>
      </c>
      <c r="K3505" t="s">
        <v>371</v>
      </c>
      <c r="L3505" t="s">
        <v>401</v>
      </c>
      <c r="M3505" t="s">
        <v>9098</v>
      </c>
      <c r="N3505" t="s">
        <v>9105</v>
      </c>
      <c r="O3505">
        <v>0</v>
      </c>
      <c r="P3505">
        <v>0</v>
      </c>
      <c r="Q3505">
        <v>1</v>
      </c>
    </row>
    <row r="3506" spans="1:17" x14ac:dyDescent="0.2">
      <c r="A3506" t="s">
        <v>498</v>
      </c>
      <c r="B3506" t="s">
        <v>134</v>
      </c>
      <c r="C3506" t="s">
        <v>497</v>
      </c>
      <c r="D3506" t="s">
        <v>54</v>
      </c>
      <c r="E3506" t="s">
        <v>3193</v>
      </c>
      <c r="F3506">
        <v>1.2999999999999999E-2</v>
      </c>
      <c r="G3506">
        <v>1.2999999999999999E-2</v>
      </c>
      <c r="H3506">
        <v>1</v>
      </c>
      <c r="J3506" t="s">
        <v>38</v>
      </c>
      <c r="K3506" t="s">
        <v>371</v>
      </c>
      <c r="L3506" t="s">
        <v>401</v>
      </c>
      <c r="M3506" t="s">
        <v>9098</v>
      </c>
      <c r="N3506" t="s">
        <v>9106</v>
      </c>
      <c r="O3506">
        <v>0</v>
      </c>
      <c r="P3506">
        <v>0</v>
      </c>
      <c r="Q3506">
        <v>1</v>
      </c>
    </row>
    <row r="3507" spans="1:17" x14ac:dyDescent="0.2">
      <c r="A3507" t="s">
        <v>498</v>
      </c>
      <c r="B3507" t="s">
        <v>134</v>
      </c>
      <c r="C3507" t="s">
        <v>497</v>
      </c>
      <c r="D3507" t="s">
        <v>54</v>
      </c>
      <c r="E3507" t="s">
        <v>3194</v>
      </c>
      <c r="F3507">
        <v>1.4999999999999999E-2</v>
      </c>
      <c r="G3507">
        <v>1.4999999999999999E-2</v>
      </c>
      <c r="H3507">
        <v>1</v>
      </c>
      <c r="J3507" t="s">
        <v>38</v>
      </c>
      <c r="K3507" t="s">
        <v>371</v>
      </c>
      <c r="L3507" t="s">
        <v>401</v>
      </c>
      <c r="M3507" t="s">
        <v>9098</v>
      </c>
      <c r="N3507" t="s">
        <v>9107</v>
      </c>
      <c r="O3507">
        <v>0</v>
      </c>
      <c r="P3507">
        <v>0</v>
      </c>
      <c r="Q3507">
        <v>1</v>
      </c>
    </row>
    <row r="3508" spans="1:17" x14ac:dyDescent="0.2">
      <c r="A3508" t="s">
        <v>498</v>
      </c>
      <c r="B3508" t="s">
        <v>134</v>
      </c>
      <c r="C3508" t="s">
        <v>497</v>
      </c>
      <c r="D3508" t="s">
        <v>54</v>
      </c>
      <c r="E3508" t="s">
        <v>3195</v>
      </c>
      <c r="F3508">
        <v>1.6E-2</v>
      </c>
      <c r="G3508">
        <v>1.6E-2</v>
      </c>
      <c r="H3508">
        <v>1</v>
      </c>
      <c r="J3508" t="s">
        <v>38</v>
      </c>
      <c r="K3508" t="s">
        <v>371</v>
      </c>
      <c r="L3508" t="s">
        <v>401</v>
      </c>
      <c r="M3508" t="s">
        <v>9098</v>
      </c>
      <c r="N3508" t="s">
        <v>9108</v>
      </c>
      <c r="O3508">
        <v>0</v>
      </c>
      <c r="P3508">
        <v>0</v>
      </c>
      <c r="Q3508">
        <v>1</v>
      </c>
    </row>
    <row r="3509" spans="1:17" x14ac:dyDescent="0.2">
      <c r="A3509" t="s">
        <v>498</v>
      </c>
      <c r="B3509" t="s">
        <v>134</v>
      </c>
      <c r="C3509" t="s">
        <v>497</v>
      </c>
      <c r="D3509" t="s">
        <v>54</v>
      </c>
      <c r="E3509" t="s">
        <v>3196</v>
      </c>
      <c r="F3509">
        <v>1.7000000000000001E-2</v>
      </c>
      <c r="G3509">
        <v>1.7000000000000001E-2</v>
      </c>
      <c r="H3509">
        <v>1</v>
      </c>
      <c r="J3509" t="s">
        <v>38</v>
      </c>
      <c r="K3509" t="s">
        <v>371</v>
      </c>
      <c r="L3509" t="s">
        <v>401</v>
      </c>
      <c r="M3509" t="s">
        <v>9098</v>
      </c>
      <c r="N3509" t="s">
        <v>9109</v>
      </c>
      <c r="O3509">
        <v>0</v>
      </c>
      <c r="P3509">
        <v>0</v>
      </c>
      <c r="Q3509">
        <v>1</v>
      </c>
    </row>
    <row r="3510" spans="1:17" x14ac:dyDescent="0.2">
      <c r="A3510" t="s">
        <v>498</v>
      </c>
      <c r="B3510" t="s">
        <v>134</v>
      </c>
      <c r="C3510" t="s">
        <v>497</v>
      </c>
      <c r="D3510" t="s">
        <v>54</v>
      </c>
      <c r="E3510" t="s">
        <v>3197</v>
      </c>
      <c r="F3510">
        <v>1.7000000000000001E-2</v>
      </c>
      <c r="G3510">
        <v>1.7000000000000001E-2</v>
      </c>
      <c r="H3510">
        <v>1</v>
      </c>
      <c r="J3510" t="s">
        <v>38</v>
      </c>
      <c r="K3510" t="s">
        <v>371</v>
      </c>
      <c r="L3510" t="s">
        <v>401</v>
      </c>
      <c r="M3510" t="s">
        <v>9098</v>
      </c>
      <c r="N3510" t="s">
        <v>9110</v>
      </c>
      <c r="O3510">
        <v>0</v>
      </c>
      <c r="P3510">
        <v>0</v>
      </c>
      <c r="Q3510">
        <v>1</v>
      </c>
    </row>
    <row r="3511" spans="1:17" x14ac:dyDescent="0.2">
      <c r="A3511" t="s">
        <v>498</v>
      </c>
      <c r="B3511" t="s">
        <v>134</v>
      </c>
      <c r="C3511" t="s">
        <v>497</v>
      </c>
      <c r="D3511" t="s">
        <v>54</v>
      </c>
      <c r="E3511" t="s">
        <v>3198</v>
      </c>
      <c r="F3511">
        <v>1.6E-2</v>
      </c>
      <c r="G3511">
        <v>1.6E-2</v>
      </c>
      <c r="H3511">
        <v>1</v>
      </c>
      <c r="J3511" t="s">
        <v>38</v>
      </c>
      <c r="K3511" t="s">
        <v>371</v>
      </c>
      <c r="L3511" t="s">
        <v>401</v>
      </c>
      <c r="M3511" t="s">
        <v>9098</v>
      </c>
      <c r="N3511" t="s">
        <v>9111</v>
      </c>
      <c r="O3511">
        <v>0</v>
      </c>
      <c r="P3511">
        <v>0</v>
      </c>
      <c r="Q3511">
        <v>1</v>
      </c>
    </row>
    <row r="3512" spans="1:17" x14ac:dyDescent="0.2">
      <c r="A3512" t="s">
        <v>498</v>
      </c>
      <c r="B3512" t="s">
        <v>134</v>
      </c>
      <c r="C3512" t="s">
        <v>497</v>
      </c>
      <c r="D3512" t="s">
        <v>54</v>
      </c>
      <c r="E3512" t="s">
        <v>3199</v>
      </c>
      <c r="F3512">
        <v>1.7000000000000001E-2</v>
      </c>
      <c r="G3512">
        <v>1.7000000000000001E-2</v>
      </c>
      <c r="H3512">
        <v>1</v>
      </c>
      <c r="J3512" t="s">
        <v>38</v>
      </c>
      <c r="K3512" t="s">
        <v>371</v>
      </c>
      <c r="L3512" t="s">
        <v>401</v>
      </c>
      <c r="M3512" t="s">
        <v>9098</v>
      </c>
      <c r="N3512" t="s">
        <v>9112</v>
      </c>
      <c r="O3512">
        <v>0</v>
      </c>
      <c r="P3512">
        <v>0</v>
      </c>
      <c r="Q3512">
        <v>1</v>
      </c>
    </row>
    <row r="3513" spans="1:17" x14ac:dyDescent="0.2">
      <c r="A3513" t="s">
        <v>498</v>
      </c>
      <c r="B3513" t="s">
        <v>134</v>
      </c>
      <c r="C3513" t="s">
        <v>497</v>
      </c>
      <c r="D3513" t="s">
        <v>54</v>
      </c>
      <c r="E3513" t="s">
        <v>3200</v>
      </c>
      <c r="F3513">
        <v>1.6E-2</v>
      </c>
      <c r="G3513">
        <v>1.6E-2</v>
      </c>
      <c r="H3513">
        <v>1</v>
      </c>
      <c r="J3513" t="s">
        <v>38</v>
      </c>
      <c r="K3513" t="s">
        <v>371</v>
      </c>
      <c r="L3513" t="s">
        <v>401</v>
      </c>
      <c r="M3513" t="s">
        <v>9098</v>
      </c>
      <c r="N3513" t="s">
        <v>9113</v>
      </c>
      <c r="O3513">
        <v>0</v>
      </c>
      <c r="P3513">
        <v>0</v>
      </c>
      <c r="Q3513">
        <v>1</v>
      </c>
    </row>
    <row r="3514" spans="1:17" x14ac:dyDescent="0.2">
      <c r="A3514" t="s">
        <v>498</v>
      </c>
      <c r="B3514" t="s">
        <v>134</v>
      </c>
      <c r="C3514" t="s">
        <v>497</v>
      </c>
      <c r="D3514" t="s">
        <v>54</v>
      </c>
      <c r="E3514" t="s">
        <v>3201</v>
      </c>
      <c r="F3514">
        <v>1.7000000000000001E-2</v>
      </c>
      <c r="G3514">
        <v>1.7000000000000001E-2</v>
      </c>
      <c r="H3514">
        <v>1</v>
      </c>
      <c r="J3514" t="s">
        <v>38</v>
      </c>
      <c r="K3514" t="s">
        <v>371</v>
      </c>
      <c r="L3514" t="s">
        <v>401</v>
      </c>
      <c r="M3514" t="s">
        <v>9098</v>
      </c>
      <c r="N3514" t="s">
        <v>9114</v>
      </c>
      <c r="O3514">
        <v>0</v>
      </c>
      <c r="P3514">
        <v>0</v>
      </c>
      <c r="Q3514">
        <v>1</v>
      </c>
    </row>
    <row r="3515" spans="1:17" x14ac:dyDescent="0.2">
      <c r="A3515" t="s">
        <v>498</v>
      </c>
      <c r="B3515" t="s">
        <v>134</v>
      </c>
      <c r="C3515" t="s">
        <v>497</v>
      </c>
      <c r="D3515" t="s">
        <v>54</v>
      </c>
      <c r="E3515" t="s">
        <v>3202</v>
      </c>
      <c r="F3515">
        <v>1.7000000000000001E-2</v>
      </c>
      <c r="G3515">
        <v>1.7000000000000001E-2</v>
      </c>
      <c r="H3515">
        <v>1</v>
      </c>
      <c r="J3515" t="s">
        <v>38</v>
      </c>
      <c r="K3515" t="s">
        <v>371</v>
      </c>
      <c r="L3515" t="s">
        <v>401</v>
      </c>
      <c r="M3515" t="s">
        <v>9098</v>
      </c>
      <c r="N3515" t="s">
        <v>9126</v>
      </c>
      <c r="O3515">
        <v>0</v>
      </c>
      <c r="P3515">
        <v>0</v>
      </c>
      <c r="Q3515">
        <v>1</v>
      </c>
    </row>
    <row r="3516" spans="1:17" x14ac:dyDescent="0.2">
      <c r="A3516" t="s">
        <v>498</v>
      </c>
      <c r="B3516" t="s">
        <v>134</v>
      </c>
      <c r="C3516" t="s">
        <v>497</v>
      </c>
      <c r="D3516" t="s">
        <v>54</v>
      </c>
      <c r="E3516" t="s">
        <v>3203</v>
      </c>
      <c r="F3516">
        <v>1.7999999999999999E-2</v>
      </c>
      <c r="G3516">
        <v>1.7999999999999999E-2</v>
      </c>
      <c r="H3516">
        <v>1</v>
      </c>
      <c r="J3516" t="s">
        <v>38</v>
      </c>
      <c r="K3516" t="s">
        <v>371</v>
      </c>
      <c r="L3516" t="s">
        <v>401</v>
      </c>
      <c r="M3516" t="s">
        <v>9098</v>
      </c>
      <c r="N3516" t="s">
        <v>9115</v>
      </c>
      <c r="O3516">
        <v>0</v>
      </c>
      <c r="P3516">
        <v>0</v>
      </c>
      <c r="Q3516">
        <v>1</v>
      </c>
    </row>
    <row r="3517" spans="1:17" x14ac:dyDescent="0.2">
      <c r="A3517" t="s">
        <v>498</v>
      </c>
      <c r="B3517" t="s">
        <v>134</v>
      </c>
      <c r="C3517" t="s">
        <v>497</v>
      </c>
      <c r="D3517" t="s">
        <v>54</v>
      </c>
      <c r="E3517" t="s">
        <v>3204</v>
      </c>
      <c r="F3517">
        <v>1.7999999999999999E-2</v>
      </c>
      <c r="G3517">
        <v>1.7999999999999999E-2</v>
      </c>
      <c r="H3517">
        <v>1</v>
      </c>
      <c r="J3517" t="s">
        <v>38</v>
      </c>
      <c r="K3517" t="s">
        <v>371</v>
      </c>
      <c r="L3517" t="s">
        <v>401</v>
      </c>
      <c r="M3517" t="s">
        <v>9098</v>
      </c>
      <c r="N3517" t="s">
        <v>9116</v>
      </c>
      <c r="O3517">
        <v>0</v>
      </c>
      <c r="P3517">
        <v>0</v>
      </c>
      <c r="Q3517">
        <v>1</v>
      </c>
    </row>
    <row r="3518" spans="1:17" x14ac:dyDescent="0.2">
      <c r="A3518" t="s">
        <v>498</v>
      </c>
      <c r="B3518" t="s">
        <v>134</v>
      </c>
      <c r="C3518" t="s">
        <v>497</v>
      </c>
      <c r="D3518" t="s">
        <v>54</v>
      </c>
      <c r="E3518" t="s">
        <v>3205</v>
      </c>
      <c r="F3518">
        <v>1.7999999999999999E-2</v>
      </c>
      <c r="G3518">
        <v>1.7999999999999999E-2</v>
      </c>
      <c r="H3518">
        <v>1</v>
      </c>
      <c r="J3518" t="s">
        <v>38</v>
      </c>
      <c r="K3518" t="s">
        <v>371</v>
      </c>
      <c r="L3518" t="s">
        <v>401</v>
      </c>
      <c r="M3518" t="s">
        <v>9098</v>
      </c>
      <c r="N3518" t="s">
        <v>9117</v>
      </c>
      <c r="O3518">
        <v>0</v>
      </c>
      <c r="P3518">
        <v>0</v>
      </c>
      <c r="Q3518">
        <v>1</v>
      </c>
    </row>
    <row r="3519" spans="1:17" x14ac:dyDescent="0.2">
      <c r="A3519" t="s">
        <v>498</v>
      </c>
      <c r="B3519" t="s">
        <v>134</v>
      </c>
      <c r="C3519" t="s">
        <v>497</v>
      </c>
      <c r="D3519" t="s">
        <v>54</v>
      </c>
      <c r="E3519" t="s">
        <v>3206</v>
      </c>
      <c r="F3519">
        <v>1.7999999999999999E-2</v>
      </c>
      <c r="G3519">
        <v>1.7999999999999999E-2</v>
      </c>
      <c r="H3519">
        <v>1</v>
      </c>
      <c r="J3519" t="s">
        <v>38</v>
      </c>
      <c r="K3519" t="s">
        <v>371</v>
      </c>
      <c r="L3519" t="s">
        <v>401</v>
      </c>
      <c r="M3519" t="s">
        <v>9098</v>
      </c>
      <c r="N3519" t="s">
        <v>9118</v>
      </c>
      <c r="O3519">
        <v>0</v>
      </c>
      <c r="P3519">
        <v>0</v>
      </c>
      <c r="Q3519">
        <v>1</v>
      </c>
    </row>
    <row r="3520" spans="1:17" x14ac:dyDescent="0.2">
      <c r="A3520" t="s">
        <v>498</v>
      </c>
      <c r="B3520" t="s">
        <v>134</v>
      </c>
      <c r="C3520" t="s">
        <v>497</v>
      </c>
      <c r="D3520" t="s">
        <v>54</v>
      </c>
      <c r="E3520" t="s">
        <v>3207</v>
      </c>
      <c r="F3520">
        <v>1.7999999999999999E-2</v>
      </c>
      <c r="G3520">
        <v>1.7999999999999999E-2</v>
      </c>
      <c r="H3520">
        <v>1</v>
      </c>
      <c r="J3520" t="s">
        <v>38</v>
      </c>
      <c r="K3520" t="s">
        <v>371</v>
      </c>
      <c r="L3520" t="s">
        <v>401</v>
      </c>
      <c r="M3520" t="s">
        <v>9098</v>
      </c>
      <c r="N3520" t="s">
        <v>8982</v>
      </c>
      <c r="O3520">
        <v>0</v>
      </c>
      <c r="P3520">
        <v>0</v>
      </c>
      <c r="Q3520">
        <v>1</v>
      </c>
    </row>
    <row r="3521" spans="1:17" x14ac:dyDescent="0.2">
      <c r="A3521" t="s">
        <v>498</v>
      </c>
      <c r="B3521" t="s">
        <v>134</v>
      </c>
      <c r="C3521" t="s">
        <v>497</v>
      </c>
      <c r="D3521" t="s">
        <v>54</v>
      </c>
      <c r="E3521" t="s">
        <v>3208</v>
      </c>
      <c r="F3521">
        <v>1.7000000000000001E-2</v>
      </c>
      <c r="G3521">
        <v>1.7000000000000001E-2</v>
      </c>
      <c r="H3521">
        <v>1</v>
      </c>
      <c r="J3521" t="s">
        <v>38</v>
      </c>
      <c r="K3521" t="s">
        <v>371</v>
      </c>
      <c r="L3521" t="s">
        <v>401</v>
      </c>
      <c r="M3521" t="s">
        <v>9098</v>
      </c>
      <c r="N3521" t="s">
        <v>8988</v>
      </c>
      <c r="O3521">
        <v>0</v>
      </c>
      <c r="P3521">
        <v>0</v>
      </c>
      <c r="Q3521">
        <v>1</v>
      </c>
    </row>
    <row r="3522" spans="1:17" x14ac:dyDescent="0.2">
      <c r="A3522" t="s">
        <v>498</v>
      </c>
      <c r="B3522" t="s">
        <v>134</v>
      </c>
      <c r="C3522" t="s">
        <v>497</v>
      </c>
      <c r="D3522" t="s">
        <v>54</v>
      </c>
      <c r="E3522" t="s">
        <v>3209</v>
      </c>
      <c r="F3522">
        <v>1.7999999999999999E-2</v>
      </c>
      <c r="G3522">
        <v>1.7999999999999999E-2</v>
      </c>
      <c r="H3522">
        <v>1</v>
      </c>
      <c r="J3522" t="s">
        <v>38</v>
      </c>
      <c r="K3522" t="s">
        <v>371</v>
      </c>
      <c r="L3522" t="s">
        <v>401</v>
      </c>
      <c r="M3522" t="s">
        <v>9098</v>
      </c>
      <c r="N3522" t="s">
        <v>8989</v>
      </c>
      <c r="O3522">
        <v>0</v>
      </c>
      <c r="P3522">
        <v>0</v>
      </c>
      <c r="Q3522">
        <v>1</v>
      </c>
    </row>
    <row r="3523" spans="1:17" x14ac:dyDescent="0.2">
      <c r="A3523" t="s">
        <v>498</v>
      </c>
      <c r="B3523" t="s">
        <v>134</v>
      </c>
      <c r="C3523" t="s">
        <v>497</v>
      </c>
      <c r="D3523" t="s">
        <v>54</v>
      </c>
      <c r="E3523" t="s">
        <v>3210</v>
      </c>
      <c r="F3523">
        <v>1.7999999999999999E-2</v>
      </c>
      <c r="G3523">
        <v>1.7999999999999999E-2</v>
      </c>
      <c r="H3523">
        <v>1</v>
      </c>
      <c r="J3523" t="s">
        <v>38</v>
      </c>
      <c r="K3523" t="s">
        <v>371</v>
      </c>
      <c r="L3523" t="s">
        <v>401</v>
      </c>
      <c r="M3523" t="s">
        <v>9098</v>
      </c>
      <c r="N3523" t="s">
        <v>9127</v>
      </c>
      <c r="O3523">
        <v>0</v>
      </c>
      <c r="P3523">
        <v>0</v>
      </c>
      <c r="Q3523">
        <v>1</v>
      </c>
    </row>
    <row r="3524" spans="1:17" x14ac:dyDescent="0.2">
      <c r="A3524" t="s">
        <v>498</v>
      </c>
      <c r="B3524" t="s">
        <v>134</v>
      </c>
      <c r="C3524" t="s">
        <v>497</v>
      </c>
      <c r="D3524" t="s">
        <v>54</v>
      </c>
      <c r="E3524" t="s">
        <v>3211</v>
      </c>
      <c r="F3524">
        <v>1.7999999999999999E-2</v>
      </c>
      <c r="G3524">
        <v>1.7999999999999999E-2</v>
      </c>
      <c r="H3524">
        <v>1</v>
      </c>
      <c r="J3524" t="s">
        <v>38</v>
      </c>
      <c r="K3524" t="s">
        <v>371</v>
      </c>
      <c r="L3524" t="s">
        <v>401</v>
      </c>
      <c r="M3524" t="s">
        <v>9098</v>
      </c>
      <c r="N3524" t="s">
        <v>9128</v>
      </c>
      <c r="O3524">
        <v>0</v>
      </c>
      <c r="P3524">
        <v>0</v>
      </c>
      <c r="Q3524">
        <v>1</v>
      </c>
    </row>
    <row r="3525" spans="1:17" x14ac:dyDescent="0.2">
      <c r="A3525" t="s">
        <v>498</v>
      </c>
      <c r="B3525" t="s">
        <v>134</v>
      </c>
      <c r="C3525" t="s">
        <v>497</v>
      </c>
      <c r="D3525" t="s">
        <v>54</v>
      </c>
      <c r="E3525" t="s">
        <v>3212</v>
      </c>
      <c r="F3525">
        <v>1.7000000000000001E-2</v>
      </c>
      <c r="G3525">
        <v>1.7000000000000001E-2</v>
      </c>
      <c r="H3525">
        <v>1</v>
      </c>
      <c r="J3525" t="s">
        <v>38</v>
      </c>
      <c r="K3525" t="s">
        <v>371</v>
      </c>
      <c r="L3525" t="s">
        <v>401</v>
      </c>
      <c r="M3525" t="s">
        <v>9098</v>
      </c>
      <c r="N3525" t="s">
        <v>9129</v>
      </c>
      <c r="O3525">
        <v>0</v>
      </c>
      <c r="P3525">
        <v>0</v>
      </c>
      <c r="Q3525">
        <v>1</v>
      </c>
    </row>
    <row r="3526" spans="1:17" x14ac:dyDescent="0.2">
      <c r="A3526" t="s">
        <v>498</v>
      </c>
      <c r="B3526" t="s">
        <v>134</v>
      </c>
      <c r="C3526" t="s">
        <v>497</v>
      </c>
      <c r="D3526" t="s">
        <v>54</v>
      </c>
      <c r="E3526" t="s">
        <v>3213</v>
      </c>
      <c r="F3526">
        <v>1.7000000000000001E-2</v>
      </c>
      <c r="G3526">
        <v>1.7000000000000001E-2</v>
      </c>
      <c r="H3526">
        <v>1</v>
      </c>
      <c r="J3526" t="s">
        <v>38</v>
      </c>
      <c r="K3526" t="s">
        <v>371</v>
      </c>
      <c r="L3526" t="s">
        <v>401</v>
      </c>
      <c r="M3526" t="s">
        <v>9098</v>
      </c>
      <c r="N3526" t="s">
        <v>9130</v>
      </c>
      <c r="O3526">
        <v>0</v>
      </c>
      <c r="P3526">
        <v>0</v>
      </c>
      <c r="Q3526">
        <v>1</v>
      </c>
    </row>
    <row r="3527" spans="1:17" x14ac:dyDescent="0.2">
      <c r="A3527" t="s">
        <v>498</v>
      </c>
      <c r="B3527" t="s">
        <v>134</v>
      </c>
      <c r="C3527" t="s">
        <v>497</v>
      </c>
      <c r="D3527" t="s">
        <v>54</v>
      </c>
      <c r="E3527" t="s">
        <v>3214</v>
      </c>
      <c r="F3527">
        <v>1.7000000000000001E-2</v>
      </c>
      <c r="G3527">
        <v>1.7000000000000001E-2</v>
      </c>
      <c r="H3527">
        <v>1</v>
      </c>
      <c r="J3527" t="s">
        <v>38</v>
      </c>
      <c r="K3527" t="s">
        <v>371</v>
      </c>
      <c r="L3527" t="s">
        <v>401</v>
      </c>
      <c r="M3527" t="s">
        <v>9098</v>
      </c>
      <c r="N3527" t="s">
        <v>9131</v>
      </c>
      <c r="O3527">
        <v>0</v>
      </c>
      <c r="P3527">
        <v>0</v>
      </c>
      <c r="Q3527">
        <v>1</v>
      </c>
    </row>
    <row r="3528" spans="1:17" x14ac:dyDescent="0.2">
      <c r="A3528" t="s">
        <v>498</v>
      </c>
      <c r="B3528" t="s">
        <v>134</v>
      </c>
      <c r="C3528" t="s">
        <v>497</v>
      </c>
      <c r="D3528" t="s">
        <v>54</v>
      </c>
      <c r="E3528" t="s">
        <v>3215</v>
      </c>
      <c r="F3528">
        <v>1.7000000000000001E-2</v>
      </c>
      <c r="G3528">
        <v>1.7000000000000001E-2</v>
      </c>
      <c r="H3528">
        <v>1</v>
      </c>
      <c r="J3528" t="s">
        <v>38</v>
      </c>
      <c r="K3528" t="s">
        <v>371</v>
      </c>
      <c r="L3528" t="s">
        <v>401</v>
      </c>
      <c r="M3528" t="s">
        <v>9098</v>
      </c>
      <c r="N3528" t="s">
        <v>9132</v>
      </c>
      <c r="O3528">
        <v>0</v>
      </c>
      <c r="P3528">
        <v>0</v>
      </c>
      <c r="Q3528">
        <v>1</v>
      </c>
    </row>
    <row r="3529" spans="1:17" x14ac:dyDescent="0.2">
      <c r="A3529" t="s">
        <v>498</v>
      </c>
      <c r="B3529" t="s">
        <v>134</v>
      </c>
      <c r="C3529" t="s">
        <v>497</v>
      </c>
      <c r="D3529" t="s">
        <v>54</v>
      </c>
      <c r="E3529" t="s">
        <v>3216</v>
      </c>
      <c r="F3529">
        <v>1.4E-2</v>
      </c>
      <c r="G3529">
        <v>1.4E-2</v>
      </c>
      <c r="H3529">
        <v>1</v>
      </c>
      <c r="J3529" t="s">
        <v>38</v>
      </c>
      <c r="K3529" t="s">
        <v>371</v>
      </c>
      <c r="L3529" t="s">
        <v>401</v>
      </c>
      <c r="M3529" t="s">
        <v>9098</v>
      </c>
      <c r="N3529" t="s">
        <v>9133</v>
      </c>
      <c r="O3529">
        <v>0</v>
      </c>
      <c r="P3529">
        <v>0</v>
      </c>
      <c r="Q3529">
        <v>1</v>
      </c>
    </row>
    <row r="3530" spans="1:17" x14ac:dyDescent="0.2">
      <c r="A3530" t="s">
        <v>498</v>
      </c>
      <c r="B3530" t="s">
        <v>134</v>
      </c>
      <c r="C3530" t="s">
        <v>497</v>
      </c>
      <c r="D3530" t="s">
        <v>54</v>
      </c>
      <c r="E3530" t="s">
        <v>3217</v>
      </c>
      <c r="F3530">
        <v>1.2999999999999999E-2</v>
      </c>
      <c r="G3530">
        <v>1.2999999999999999E-2</v>
      </c>
      <c r="H3530">
        <v>1</v>
      </c>
      <c r="J3530" t="s">
        <v>38</v>
      </c>
      <c r="K3530" t="s">
        <v>371</v>
      </c>
      <c r="L3530" t="s">
        <v>401</v>
      </c>
      <c r="M3530" t="s">
        <v>9098</v>
      </c>
      <c r="N3530" t="s">
        <v>9134</v>
      </c>
      <c r="O3530">
        <v>0</v>
      </c>
      <c r="P3530">
        <v>0</v>
      </c>
      <c r="Q3530">
        <v>1</v>
      </c>
    </row>
    <row r="3531" spans="1:17" x14ac:dyDescent="0.2">
      <c r="A3531" t="s">
        <v>498</v>
      </c>
      <c r="B3531" t="s">
        <v>134</v>
      </c>
      <c r="C3531" t="s">
        <v>497</v>
      </c>
      <c r="D3531" t="s">
        <v>54</v>
      </c>
      <c r="E3531" t="s">
        <v>3218</v>
      </c>
      <c r="F3531">
        <v>1.2999999999999999E-2</v>
      </c>
      <c r="G3531">
        <v>1.2999999999999999E-2</v>
      </c>
      <c r="H3531">
        <v>1</v>
      </c>
      <c r="J3531" t="s">
        <v>38</v>
      </c>
      <c r="K3531" t="s">
        <v>371</v>
      </c>
      <c r="L3531" t="s">
        <v>401</v>
      </c>
      <c r="M3531" t="s">
        <v>9098</v>
      </c>
      <c r="N3531" t="s">
        <v>501</v>
      </c>
      <c r="O3531">
        <v>0</v>
      </c>
      <c r="P3531">
        <v>0</v>
      </c>
      <c r="Q3531">
        <v>1</v>
      </c>
    </row>
    <row r="3532" spans="1:17" x14ac:dyDescent="0.2">
      <c r="A3532" t="s">
        <v>498</v>
      </c>
      <c r="B3532" t="s">
        <v>134</v>
      </c>
      <c r="C3532" t="s">
        <v>497</v>
      </c>
      <c r="D3532" t="s">
        <v>54</v>
      </c>
      <c r="E3532" t="s">
        <v>3219</v>
      </c>
      <c r="F3532">
        <v>1.4E-2</v>
      </c>
      <c r="G3532">
        <v>1.4E-2</v>
      </c>
      <c r="H3532">
        <v>1</v>
      </c>
      <c r="J3532" t="s">
        <v>38</v>
      </c>
      <c r="K3532" t="s">
        <v>367</v>
      </c>
      <c r="L3532" t="s">
        <v>402</v>
      </c>
      <c r="M3532" t="s">
        <v>9097</v>
      </c>
      <c r="N3532" t="s">
        <v>8249</v>
      </c>
      <c r="O3532">
        <v>2E-3</v>
      </c>
      <c r="P3532">
        <v>2E-3</v>
      </c>
      <c r="Q3532">
        <v>1</v>
      </c>
    </row>
    <row r="3533" spans="1:17" x14ac:dyDescent="0.2">
      <c r="A3533" t="s">
        <v>498</v>
      </c>
      <c r="B3533" t="s">
        <v>134</v>
      </c>
      <c r="C3533" t="s">
        <v>497</v>
      </c>
      <c r="D3533" t="s">
        <v>54</v>
      </c>
      <c r="E3533" t="s">
        <v>3220</v>
      </c>
      <c r="F3533">
        <v>1.4999999999999999E-2</v>
      </c>
      <c r="G3533">
        <v>1.4999999999999999E-2</v>
      </c>
      <c r="H3533">
        <v>1</v>
      </c>
      <c r="J3533" t="s">
        <v>38</v>
      </c>
      <c r="K3533" t="s">
        <v>367</v>
      </c>
      <c r="L3533" t="s">
        <v>402</v>
      </c>
      <c r="M3533" t="s">
        <v>9097</v>
      </c>
      <c r="N3533" t="s">
        <v>8983</v>
      </c>
      <c r="O3533">
        <v>3.0000000000000001E-3</v>
      </c>
      <c r="P3533">
        <v>3.0000000000000001E-3</v>
      </c>
      <c r="Q3533">
        <v>1</v>
      </c>
    </row>
    <row r="3534" spans="1:17" x14ac:dyDescent="0.2">
      <c r="A3534" t="s">
        <v>498</v>
      </c>
      <c r="B3534" t="s">
        <v>134</v>
      </c>
      <c r="C3534" t="s">
        <v>497</v>
      </c>
      <c r="D3534" t="s">
        <v>54</v>
      </c>
      <c r="E3534" t="s">
        <v>3221</v>
      </c>
      <c r="F3534">
        <v>1.4999999999999999E-2</v>
      </c>
      <c r="G3534">
        <v>1.4999999999999999E-2</v>
      </c>
      <c r="H3534">
        <v>1</v>
      </c>
      <c r="J3534" t="s">
        <v>38</v>
      </c>
      <c r="K3534" t="s">
        <v>367</v>
      </c>
      <c r="L3534" t="s">
        <v>402</v>
      </c>
      <c r="M3534" t="s">
        <v>9097</v>
      </c>
      <c r="N3534" t="s">
        <v>8250</v>
      </c>
      <c r="O3534">
        <v>2E-3</v>
      </c>
      <c r="P3534">
        <v>2E-3</v>
      </c>
      <c r="Q3534">
        <v>1</v>
      </c>
    </row>
    <row r="3535" spans="1:17" x14ac:dyDescent="0.2">
      <c r="A3535" t="s">
        <v>498</v>
      </c>
      <c r="B3535" t="s">
        <v>134</v>
      </c>
      <c r="C3535" t="s">
        <v>497</v>
      </c>
      <c r="D3535" t="s">
        <v>54</v>
      </c>
      <c r="E3535" t="s">
        <v>3222</v>
      </c>
      <c r="F3535">
        <v>1.4999999999999999E-2</v>
      </c>
      <c r="G3535">
        <v>1.4999999999999999E-2</v>
      </c>
      <c r="H3535">
        <v>1</v>
      </c>
      <c r="J3535" t="s">
        <v>38</v>
      </c>
      <c r="K3535" t="s">
        <v>367</v>
      </c>
      <c r="L3535" t="s">
        <v>402</v>
      </c>
      <c r="M3535" t="s">
        <v>9097</v>
      </c>
      <c r="N3535" t="s">
        <v>8251</v>
      </c>
      <c r="O3535">
        <v>2E-3</v>
      </c>
      <c r="P3535">
        <v>2E-3</v>
      </c>
      <c r="Q3535">
        <v>1</v>
      </c>
    </row>
    <row r="3536" spans="1:17" x14ac:dyDescent="0.2">
      <c r="A3536" t="s">
        <v>498</v>
      </c>
      <c r="B3536" t="s">
        <v>134</v>
      </c>
      <c r="C3536" t="s">
        <v>497</v>
      </c>
      <c r="D3536" t="s">
        <v>54</v>
      </c>
      <c r="E3536" t="s">
        <v>3223</v>
      </c>
      <c r="F3536">
        <v>1.4999999999999999E-2</v>
      </c>
      <c r="G3536">
        <v>1.4999999999999999E-2</v>
      </c>
      <c r="H3536">
        <v>1</v>
      </c>
      <c r="J3536" t="s">
        <v>38</v>
      </c>
      <c r="K3536" t="s">
        <v>367</v>
      </c>
      <c r="L3536" t="s">
        <v>402</v>
      </c>
      <c r="M3536" t="s">
        <v>9097</v>
      </c>
      <c r="N3536" t="s">
        <v>8252</v>
      </c>
      <c r="O3536">
        <v>2E-3</v>
      </c>
      <c r="P3536">
        <v>2E-3</v>
      </c>
      <c r="Q3536">
        <v>1</v>
      </c>
    </row>
    <row r="3537" spans="1:17" x14ac:dyDescent="0.2">
      <c r="A3537" t="s">
        <v>498</v>
      </c>
      <c r="B3537" t="s">
        <v>134</v>
      </c>
      <c r="C3537" t="s">
        <v>497</v>
      </c>
      <c r="D3537" t="s">
        <v>54</v>
      </c>
      <c r="E3537" t="s">
        <v>3224</v>
      </c>
      <c r="F3537">
        <v>1.4999999999999999E-2</v>
      </c>
      <c r="G3537">
        <v>1.4999999999999999E-2</v>
      </c>
      <c r="H3537">
        <v>1</v>
      </c>
      <c r="J3537" t="s">
        <v>38</v>
      </c>
      <c r="K3537" t="s">
        <v>367</v>
      </c>
      <c r="L3537" t="s">
        <v>402</v>
      </c>
      <c r="M3537" t="s">
        <v>9097</v>
      </c>
      <c r="N3537" t="s">
        <v>8382</v>
      </c>
      <c r="O3537">
        <v>2E-3</v>
      </c>
      <c r="P3537">
        <v>2E-3</v>
      </c>
      <c r="Q3537">
        <v>1</v>
      </c>
    </row>
    <row r="3538" spans="1:17" x14ac:dyDescent="0.2">
      <c r="A3538" t="s">
        <v>498</v>
      </c>
      <c r="B3538" t="s">
        <v>134</v>
      </c>
      <c r="C3538" t="s">
        <v>497</v>
      </c>
      <c r="D3538" t="s">
        <v>54</v>
      </c>
      <c r="E3538" t="s">
        <v>3225</v>
      </c>
      <c r="F3538">
        <v>1.4999999999999999E-2</v>
      </c>
      <c r="G3538">
        <v>1.4999999999999999E-2</v>
      </c>
      <c r="H3538">
        <v>1</v>
      </c>
      <c r="J3538" t="s">
        <v>38</v>
      </c>
      <c r="K3538" t="s">
        <v>367</v>
      </c>
      <c r="L3538" t="s">
        <v>402</v>
      </c>
      <c r="M3538" t="s">
        <v>9097</v>
      </c>
      <c r="N3538" t="s">
        <v>8370</v>
      </c>
      <c r="O3538">
        <v>2E-3</v>
      </c>
      <c r="P3538">
        <v>2E-3</v>
      </c>
      <c r="Q3538">
        <v>1</v>
      </c>
    </row>
    <row r="3539" spans="1:17" x14ac:dyDescent="0.2">
      <c r="A3539" t="s">
        <v>498</v>
      </c>
      <c r="B3539" t="s">
        <v>134</v>
      </c>
      <c r="C3539" t="s">
        <v>497</v>
      </c>
      <c r="D3539" t="s">
        <v>54</v>
      </c>
      <c r="E3539" t="s">
        <v>3226</v>
      </c>
      <c r="F3539">
        <v>1.4999999999999999E-2</v>
      </c>
      <c r="G3539">
        <v>1.4999999999999999E-2</v>
      </c>
      <c r="H3539">
        <v>1</v>
      </c>
      <c r="J3539" t="s">
        <v>38</v>
      </c>
      <c r="K3539" t="s">
        <v>367</v>
      </c>
      <c r="L3539" t="s">
        <v>402</v>
      </c>
      <c r="M3539" t="s">
        <v>9097</v>
      </c>
      <c r="N3539" t="s">
        <v>9099</v>
      </c>
      <c r="O3539">
        <v>2E-3</v>
      </c>
      <c r="P3539">
        <v>2E-3</v>
      </c>
      <c r="Q3539">
        <v>1</v>
      </c>
    </row>
    <row r="3540" spans="1:17" x14ac:dyDescent="0.2">
      <c r="A3540" t="s">
        <v>498</v>
      </c>
      <c r="B3540" t="s">
        <v>134</v>
      </c>
      <c r="C3540" t="s">
        <v>497</v>
      </c>
      <c r="D3540" t="s">
        <v>54</v>
      </c>
      <c r="E3540" t="s">
        <v>3227</v>
      </c>
      <c r="F3540">
        <v>1.4999999999999999E-2</v>
      </c>
      <c r="G3540">
        <v>1.4999999999999999E-2</v>
      </c>
      <c r="H3540">
        <v>1</v>
      </c>
      <c r="J3540" t="s">
        <v>38</v>
      </c>
      <c r="K3540" t="s">
        <v>367</v>
      </c>
      <c r="L3540" t="s">
        <v>402</v>
      </c>
      <c r="M3540" t="s">
        <v>9097</v>
      </c>
      <c r="N3540" t="s">
        <v>8371</v>
      </c>
      <c r="O3540">
        <v>2E-3</v>
      </c>
      <c r="P3540">
        <v>2E-3</v>
      </c>
      <c r="Q3540">
        <v>1</v>
      </c>
    </row>
    <row r="3541" spans="1:17" x14ac:dyDescent="0.2">
      <c r="A3541" t="s">
        <v>498</v>
      </c>
      <c r="B3541" t="s">
        <v>134</v>
      </c>
      <c r="C3541" t="s">
        <v>497</v>
      </c>
      <c r="D3541" t="s">
        <v>54</v>
      </c>
      <c r="E3541" t="s">
        <v>3228</v>
      </c>
      <c r="F3541">
        <v>1.4999999999999999E-2</v>
      </c>
      <c r="G3541">
        <v>1.4999999999999999E-2</v>
      </c>
      <c r="H3541">
        <v>1</v>
      </c>
      <c r="J3541" t="s">
        <v>38</v>
      </c>
      <c r="K3541" t="s">
        <v>367</v>
      </c>
      <c r="L3541" t="s">
        <v>402</v>
      </c>
      <c r="M3541" t="s">
        <v>9097</v>
      </c>
      <c r="N3541" t="s">
        <v>8366</v>
      </c>
      <c r="O3541">
        <v>2E-3</v>
      </c>
      <c r="P3541">
        <v>2E-3</v>
      </c>
      <c r="Q3541">
        <v>1</v>
      </c>
    </row>
    <row r="3542" spans="1:17" x14ac:dyDescent="0.2">
      <c r="A3542" t="s">
        <v>498</v>
      </c>
      <c r="B3542" t="s">
        <v>134</v>
      </c>
      <c r="C3542" t="s">
        <v>497</v>
      </c>
      <c r="D3542" t="s">
        <v>54</v>
      </c>
      <c r="E3542" t="s">
        <v>3229</v>
      </c>
      <c r="F3542">
        <v>1.4999999999999999E-2</v>
      </c>
      <c r="G3542">
        <v>1.4999999999999999E-2</v>
      </c>
      <c r="H3542">
        <v>1</v>
      </c>
      <c r="J3542" t="s">
        <v>38</v>
      </c>
      <c r="K3542" t="s">
        <v>367</v>
      </c>
      <c r="L3542" t="s">
        <v>402</v>
      </c>
      <c r="M3542" t="s">
        <v>9097</v>
      </c>
      <c r="N3542" t="s">
        <v>8372</v>
      </c>
      <c r="O3542">
        <v>2E-3</v>
      </c>
      <c r="P3542">
        <v>2E-3</v>
      </c>
      <c r="Q3542">
        <v>1</v>
      </c>
    </row>
    <row r="3543" spans="1:17" x14ac:dyDescent="0.2">
      <c r="A3543" t="s">
        <v>498</v>
      </c>
      <c r="B3543" t="s">
        <v>134</v>
      </c>
      <c r="C3543" t="s">
        <v>497</v>
      </c>
      <c r="D3543" t="s">
        <v>54</v>
      </c>
      <c r="E3543" t="s">
        <v>3230</v>
      </c>
      <c r="F3543">
        <v>1.4999999999999999E-2</v>
      </c>
      <c r="G3543">
        <v>1.4999999999999999E-2</v>
      </c>
      <c r="H3543">
        <v>1</v>
      </c>
      <c r="J3543" t="s">
        <v>38</v>
      </c>
      <c r="K3543" t="s">
        <v>367</v>
      </c>
      <c r="L3543" t="s">
        <v>402</v>
      </c>
      <c r="M3543" t="s">
        <v>9097</v>
      </c>
      <c r="N3543" t="s">
        <v>8367</v>
      </c>
      <c r="O3543">
        <v>2E-3</v>
      </c>
      <c r="P3543">
        <v>2E-3</v>
      </c>
      <c r="Q3543">
        <v>1</v>
      </c>
    </row>
    <row r="3544" spans="1:17" x14ac:dyDescent="0.2">
      <c r="A3544" t="s">
        <v>498</v>
      </c>
      <c r="B3544" t="s">
        <v>134</v>
      </c>
      <c r="C3544" t="s">
        <v>497</v>
      </c>
      <c r="D3544" t="s">
        <v>54</v>
      </c>
      <c r="E3544" t="s">
        <v>3231</v>
      </c>
      <c r="F3544">
        <v>1.4E-2</v>
      </c>
      <c r="G3544">
        <v>1.4E-2</v>
      </c>
      <c r="H3544">
        <v>1</v>
      </c>
      <c r="J3544" t="s">
        <v>38</v>
      </c>
      <c r="K3544" t="s">
        <v>367</v>
      </c>
      <c r="L3544" t="s">
        <v>402</v>
      </c>
      <c r="M3544" t="s">
        <v>9097</v>
      </c>
      <c r="N3544" t="s">
        <v>8373</v>
      </c>
      <c r="O3544">
        <v>0</v>
      </c>
      <c r="P3544">
        <v>0</v>
      </c>
      <c r="Q3544">
        <v>1</v>
      </c>
    </row>
    <row r="3545" spans="1:17" x14ac:dyDescent="0.2">
      <c r="A3545" t="s">
        <v>498</v>
      </c>
      <c r="B3545" t="s">
        <v>134</v>
      </c>
      <c r="C3545" t="s">
        <v>497</v>
      </c>
      <c r="D3545" t="s">
        <v>54</v>
      </c>
      <c r="E3545" t="s">
        <v>3232</v>
      </c>
      <c r="F3545">
        <v>1.4999999999999999E-2</v>
      </c>
      <c r="G3545">
        <v>1.4999999999999999E-2</v>
      </c>
      <c r="H3545">
        <v>1</v>
      </c>
      <c r="J3545" t="s">
        <v>38</v>
      </c>
      <c r="K3545" t="s">
        <v>367</v>
      </c>
      <c r="L3545" t="s">
        <v>402</v>
      </c>
      <c r="M3545" t="s">
        <v>9097</v>
      </c>
      <c r="N3545" t="s">
        <v>8374</v>
      </c>
      <c r="O3545">
        <v>1E-3</v>
      </c>
      <c r="P3545">
        <v>1E-3</v>
      </c>
      <c r="Q3545">
        <v>1</v>
      </c>
    </row>
    <row r="3546" spans="1:17" x14ac:dyDescent="0.2">
      <c r="A3546" t="s">
        <v>498</v>
      </c>
      <c r="B3546" t="s">
        <v>134</v>
      </c>
      <c r="C3546" t="s">
        <v>497</v>
      </c>
      <c r="D3546" t="s">
        <v>54</v>
      </c>
      <c r="E3546" t="s">
        <v>3233</v>
      </c>
      <c r="F3546">
        <v>1.4E-2</v>
      </c>
      <c r="G3546">
        <v>1.4E-2</v>
      </c>
      <c r="H3546">
        <v>1</v>
      </c>
      <c r="J3546" t="s">
        <v>38</v>
      </c>
      <c r="K3546" t="s">
        <v>367</v>
      </c>
      <c r="L3546" t="s">
        <v>402</v>
      </c>
      <c r="M3546" t="s">
        <v>9097</v>
      </c>
      <c r="N3546" t="s">
        <v>8375</v>
      </c>
      <c r="O3546">
        <v>0</v>
      </c>
      <c r="P3546">
        <v>0</v>
      </c>
      <c r="Q3546">
        <v>1</v>
      </c>
    </row>
    <row r="3547" spans="1:17" x14ac:dyDescent="0.2">
      <c r="A3547" t="s">
        <v>498</v>
      </c>
      <c r="B3547" t="s">
        <v>134</v>
      </c>
      <c r="C3547" t="s">
        <v>497</v>
      </c>
      <c r="D3547" t="s">
        <v>54</v>
      </c>
      <c r="E3547" t="s">
        <v>3234</v>
      </c>
      <c r="F3547">
        <v>1.4E-2</v>
      </c>
      <c r="G3547">
        <v>1.4E-2</v>
      </c>
      <c r="H3547">
        <v>1</v>
      </c>
      <c r="J3547" t="s">
        <v>38</v>
      </c>
      <c r="K3547" t="s">
        <v>367</v>
      </c>
      <c r="L3547" t="s">
        <v>402</v>
      </c>
      <c r="M3547" t="s">
        <v>9097</v>
      </c>
      <c r="N3547" t="s">
        <v>8376</v>
      </c>
      <c r="O3547">
        <v>2E-3</v>
      </c>
      <c r="P3547">
        <v>2E-3</v>
      </c>
      <c r="Q3547">
        <v>1</v>
      </c>
    </row>
    <row r="3548" spans="1:17" x14ac:dyDescent="0.2">
      <c r="A3548" t="s">
        <v>498</v>
      </c>
      <c r="B3548" t="s">
        <v>134</v>
      </c>
      <c r="C3548" t="s">
        <v>497</v>
      </c>
      <c r="D3548" t="s">
        <v>54</v>
      </c>
      <c r="E3548" t="s">
        <v>3235</v>
      </c>
      <c r="F3548">
        <v>1.4E-2</v>
      </c>
      <c r="G3548">
        <v>1.4E-2</v>
      </c>
      <c r="H3548">
        <v>1</v>
      </c>
      <c r="J3548" t="s">
        <v>38</v>
      </c>
      <c r="K3548" t="s">
        <v>367</v>
      </c>
      <c r="L3548" t="s">
        <v>402</v>
      </c>
      <c r="M3548" t="s">
        <v>9097</v>
      </c>
      <c r="N3548" t="s">
        <v>8377</v>
      </c>
      <c r="O3548">
        <v>2E-3</v>
      </c>
      <c r="P3548">
        <v>2E-3</v>
      </c>
      <c r="Q3548">
        <v>1</v>
      </c>
    </row>
    <row r="3549" spans="1:17" x14ac:dyDescent="0.2">
      <c r="A3549" t="s">
        <v>498</v>
      </c>
      <c r="B3549" t="s">
        <v>134</v>
      </c>
      <c r="C3549" t="s">
        <v>497</v>
      </c>
      <c r="D3549" t="s">
        <v>54</v>
      </c>
      <c r="E3549" t="s">
        <v>3236</v>
      </c>
      <c r="F3549">
        <v>1.2999999999999999E-2</v>
      </c>
      <c r="G3549">
        <v>1.2999999999999999E-2</v>
      </c>
      <c r="H3549">
        <v>1</v>
      </c>
      <c r="J3549" t="s">
        <v>38</v>
      </c>
      <c r="K3549" t="s">
        <v>367</v>
      </c>
      <c r="L3549" t="s">
        <v>402</v>
      </c>
      <c r="M3549" t="s">
        <v>9097</v>
      </c>
      <c r="N3549" t="s">
        <v>8378</v>
      </c>
      <c r="O3549">
        <v>3.0000000000000001E-3</v>
      </c>
      <c r="P3549">
        <v>3.0000000000000001E-3</v>
      </c>
      <c r="Q3549">
        <v>1</v>
      </c>
    </row>
    <row r="3550" spans="1:17" x14ac:dyDescent="0.2">
      <c r="A3550" t="s">
        <v>498</v>
      </c>
      <c r="B3550" t="s">
        <v>134</v>
      </c>
      <c r="C3550" t="s">
        <v>497</v>
      </c>
      <c r="D3550" t="s">
        <v>54</v>
      </c>
      <c r="E3550" t="s">
        <v>3237</v>
      </c>
      <c r="F3550">
        <v>1.2999999999999999E-2</v>
      </c>
      <c r="G3550">
        <v>1.2999999999999999E-2</v>
      </c>
      <c r="H3550">
        <v>1</v>
      </c>
      <c r="J3550" t="s">
        <v>38</v>
      </c>
      <c r="K3550" t="s">
        <v>367</v>
      </c>
      <c r="L3550" t="s">
        <v>402</v>
      </c>
      <c r="M3550" t="s">
        <v>9097</v>
      </c>
      <c r="N3550" t="s">
        <v>8368</v>
      </c>
      <c r="O3550">
        <v>3.0000000000000001E-3</v>
      </c>
      <c r="P3550">
        <v>3.0000000000000001E-3</v>
      </c>
      <c r="Q3550">
        <v>1</v>
      </c>
    </row>
    <row r="3551" spans="1:17" x14ac:dyDescent="0.2">
      <c r="A3551" t="s">
        <v>498</v>
      </c>
      <c r="B3551" t="s">
        <v>134</v>
      </c>
      <c r="C3551" t="s">
        <v>497</v>
      </c>
      <c r="D3551" t="s">
        <v>54</v>
      </c>
      <c r="E3551" t="s">
        <v>3238</v>
      </c>
      <c r="F3551">
        <v>1.2999999999999999E-2</v>
      </c>
      <c r="G3551">
        <v>1.2999999999999999E-2</v>
      </c>
      <c r="H3551">
        <v>1</v>
      </c>
      <c r="J3551" t="s">
        <v>38</v>
      </c>
      <c r="K3551" t="s">
        <v>367</v>
      </c>
      <c r="L3551" t="s">
        <v>402</v>
      </c>
      <c r="M3551" t="s">
        <v>9097</v>
      </c>
      <c r="N3551" t="s">
        <v>8369</v>
      </c>
      <c r="O3551">
        <v>2E-3</v>
      </c>
      <c r="P3551">
        <v>2E-3</v>
      </c>
      <c r="Q3551">
        <v>1</v>
      </c>
    </row>
    <row r="3552" spans="1:17" x14ac:dyDescent="0.2">
      <c r="A3552" t="s">
        <v>498</v>
      </c>
      <c r="B3552" t="s">
        <v>134</v>
      </c>
      <c r="C3552" t="s">
        <v>497</v>
      </c>
      <c r="D3552" t="s">
        <v>54</v>
      </c>
      <c r="E3552" t="s">
        <v>3239</v>
      </c>
      <c r="F3552">
        <v>1.2999999999999999E-2</v>
      </c>
      <c r="G3552">
        <v>1.2999999999999999E-2</v>
      </c>
      <c r="H3552">
        <v>1</v>
      </c>
      <c r="J3552" t="s">
        <v>38</v>
      </c>
      <c r="K3552" t="s">
        <v>367</v>
      </c>
      <c r="L3552" t="s">
        <v>402</v>
      </c>
      <c r="M3552" t="s">
        <v>9097</v>
      </c>
      <c r="N3552" t="s">
        <v>499</v>
      </c>
      <c r="O3552">
        <v>2E-3</v>
      </c>
      <c r="P3552">
        <v>2E-3</v>
      </c>
      <c r="Q3552">
        <v>1</v>
      </c>
    </row>
    <row r="3553" spans="1:17" x14ac:dyDescent="0.2">
      <c r="A3553" t="s">
        <v>498</v>
      </c>
      <c r="B3553" t="s">
        <v>134</v>
      </c>
      <c r="C3553" t="s">
        <v>497</v>
      </c>
      <c r="D3553" t="s">
        <v>54</v>
      </c>
      <c r="E3553" t="s">
        <v>3240</v>
      </c>
      <c r="F3553">
        <v>1.2999999999999999E-2</v>
      </c>
      <c r="G3553">
        <v>1.2999999999999999E-2</v>
      </c>
      <c r="H3553">
        <v>1</v>
      </c>
      <c r="J3553" t="s">
        <v>38</v>
      </c>
      <c r="K3553" t="s">
        <v>367</v>
      </c>
      <c r="L3553" t="s">
        <v>402</v>
      </c>
      <c r="M3553" t="s">
        <v>9097</v>
      </c>
      <c r="N3553" t="s">
        <v>500</v>
      </c>
      <c r="O3553">
        <v>1E-3</v>
      </c>
      <c r="P3553">
        <v>1E-3</v>
      </c>
      <c r="Q3553">
        <v>1</v>
      </c>
    </row>
    <row r="3554" spans="1:17" x14ac:dyDescent="0.2">
      <c r="A3554" t="s">
        <v>498</v>
      </c>
      <c r="B3554" t="s">
        <v>134</v>
      </c>
      <c r="C3554" t="s">
        <v>497</v>
      </c>
      <c r="D3554" t="s">
        <v>54</v>
      </c>
      <c r="E3554" t="s">
        <v>3241</v>
      </c>
      <c r="F3554">
        <v>1.2999999999999999E-2</v>
      </c>
      <c r="G3554">
        <v>1.2999999999999999E-2</v>
      </c>
      <c r="H3554">
        <v>1</v>
      </c>
      <c r="J3554" t="s">
        <v>38</v>
      </c>
      <c r="K3554" t="s">
        <v>367</v>
      </c>
      <c r="L3554" t="s">
        <v>402</v>
      </c>
      <c r="M3554" t="s">
        <v>9097</v>
      </c>
      <c r="N3554" t="s">
        <v>8379</v>
      </c>
      <c r="O3554">
        <v>0</v>
      </c>
      <c r="P3554">
        <v>0</v>
      </c>
      <c r="Q3554">
        <v>1</v>
      </c>
    </row>
    <row r="3555" spans="1:17" x14ac:dyDescent="0.2">
      <c r="A3555" t="s">
        <v>498</v>
      </c>
      <c r="B3555" t="s">
        <v>134</v>
      </c>
      <c r="C3555" t="s">
        <v>497</v>
      </c>
      <c r="D3555" t="s">
        <v>54</v>
      </c>
      <c r="E3555" t="s">
        <v>3242</v>
      </c>
      <c r="F3555">
        <v>1.2999999999999999E-2</v>
      </c>
      <c r="G3555">
        <v>1.2999999999999999E-2</v>
      </c>
      <c r="H3555">
        <v>1</v>
      </c>
      <c r="J3555" t="s">
        <v>38</v>
      </c>
      <c r="K3555" t="s">
        <v>367</v>
      </c>
      <c r="L3555" t="s">
        <v>402</v>
      </c>
      <c r="M3555" t="s">
        <v>9097</v>
      </c>
      <c r="N3555" t="s">
        <v>8254</v>
      </c>
      <c r="O3555">
        <v>1E-3</v>
      </c>
      <c r="P3555">
        <v>1E-3</v>
      </c>
      <c r="Q3555">
        <v>1</v>
      </c>
    </row>
    <row r="3556" spans="1:17" x14ac:dyDescent="0.2">
      <c r="A3556" t="s">
        <v>498</v>
      </c>
      <c r="B3556" t="s">
        <v>134</v>
      </c>
      <c r="C3556" t="s">
        <v>497</v>
      </c>
      <c r="D3556" t="s">
        <v>54</v>
      </c>
      <c r="E3556" t="s">
        <v>3243</v>
      </c>
      <c r="F3556">
        <v>1.4E-2</v>
      </c>
      <c r="G3556">
        <v>1.4E-2</v>
      </c>
      <c r="H3556">
        <v>1</v>
      </c>
      <c r="J3556" t="s">
        <v>38</v>
      </c>
      <c r="K3556" t="s">
        <v>367</v>
      </c>
      <c r="L3556" t="s">
        <v>402</v>
      </c>
      <c r="M3556" t="s">
        <v>9097</v>
      </c>
      <c r="N3556" t="s">
        <v>8255</v>
      </c>
      <c r="O3556">
        <v>2E-3</v>
      </c>
      <c r="P3556">
        <v>2E-3</v>
      </c>
      <c r="Q3556">
        <v>1</v>
      </c>
    </row>
    <row r="3557" spans="1:17" x14ac:dyDescent="0.2">
      <c r="A3557" t="s">
        <v>498</v>
      </c>
      <c r="B3557" t="s">
        <v>134</v>
      </c>
      <c r="C3557" t="s">
        <v>497</v>
      </c>
      <c r="D3557" t="s">
        <v>54</v>
      </c>
      <c r="E3557" t="s">
        <v>3244</v>
      </c>
      <c r="F3557">
        <v>1.6E-2</v>
      </c>
      <c r="G3557">
        <v>1.6E-2</v>
      </c>
      <c r="H3557">
        <v>1</v>
      </c>
      <c r="J3557" t="s">
        <v>38</v>
      </c>
      <c r="K3557" t="s">
        <v>367</v>
      </c>
      <c r="L3557" t="s">
        <v>402</v>
      </c>
      <c r="M3557" t="s">
        <v>9097</v>
      </c>
      <c r="N3557" t="s">
        <v>8256</v>
      </c>
      <c r="O3557">
        <v>6.0000000000000001E-3</v>
      </c>
      <c r="P3557">
        <v>6.0000000000000001E-3</v>
      </c>
      <c r="Q3557">
        <v>1</v>
      </c>
    </row>
    <row r="3558" spans="1:17" x14ac:dyDescent="0.2">
      <c r="A3558" t="s">
        <v>498</v>
      </c>
      <c r="B3558" t="s">
        <v>134</v>
      </c>
      <c r="C3558" t="s">
        <v>497</v>
      </c>
      <c r="D3558" t="s">
        <v>54</v>
      </c>
      <c r="E3558" t="s">
        <v>3245</v>
      </c>
      <c r="F3558">
        <v>1.6E-2</v>
      </c>
      <c r="G3558">
        <v>1.6E-2</v>
      </c>
      <c r="H3558">
        <v>1</v>
      </c>
      <c r="J3558" t="s">
        <v>38</v>
      </c>
      <c r="K3558" t="s">
        <v>367</v>
      </c>
      <c r="L3558" t="s">
        <v>402</v>
      </c>
      <c r="M3558" t="s">
        <v>9097</v>
      </c>
      <c r="N3558" t="s">
        <v>8257</v>
      </c>
      <c r="O3558">
        <v>1.4E-2</v>
      </c>
      <c r="P3558">
        <v>1.4E-2</v>
      </c>
      <c r="Q3558">
        <v>1</v>
      </c>
    </row>
    <row r="3559" spans="1:17" x14ac:dyDescent="0.2">
      <c r="A3559" t="s">
        <v>498</v>
      </c>
      <c r="B3559" t="s">
        <v>134</v>
      </c>
      <c r="C3559" t="s">
        <v>497</v>
      </c>
      <c r="D3559" t="s">
        <v>54</v>
      </c>
      <c r="E3559" t="s">
        <v>3246</v>
      </c>
      <c r="F3559">
        <v>1.4999999999999999E-2</v>
      </c>
      <c r="G3559">
        <v>1.4999999999999999E-2</v>
      </c>
      <c r="H3559">
        <v>1</v>
      </c>
      <c r="J3559" t="s">
        <v>38</v>
      </c>
      <c r="K3559" t="s">
        <v>367</v>
      </c>
      <c r="L3559" t="s">
        <v>402</v>
      </c>
      <c r="M3559" t="s">
        <v>9097</v>
      </c>
      <c r="N3559" t="s">
        <v>8258</v>
      </c>
      <c r="O3559">
        <v>0.03</v>
      </c>
      <c r="P3559">
        <v>0.03</v>
      </c>
      <c r="Q3559">
        <v>1</v>
      </c>
    </row>
    <row r="3560" spans="1:17" x14ac:dyDescent="0.2">
      <c r="A3560" t="s">
        <v>498</v>
      </c>
      <c r="B3560" t="s">
        <v>134</v>
      </c>
      <c r="C3560" t="s">
        <v>497</v>
      </c>
      <c r="D3560" t="s">
        <v>54</v>
      </c>
      <c r="E3560" t="s">
        <v>3247</v>
      </c>
      <c r="F3560">
        <v>1.7000000000000001E-2</v>
      </c>
      <c r="G3560">
        <v>1.7000000000000001E-2</v>
      </c>
      <c r="H3560">
        <v>1</v>
      </c>
      <c r="J3560" t="s">
        <v>38</v>
      </c>
      <c r="K3560" t="s">
        <v>367</v>
      </c>
      <c r="L3560" t="s">
        <v>402</v>
      </c>
      <c r="M3560" t="s">
        <v>9097</v>
      </c>
      <c r="N3560" t="s">
        <v>8259</v>
      </c>
      <c r="O3560">
        <v>3.9E-2</v>
      </c>
      <c r="P3560">
        <v>3.9E-2</v>
      </c>
      <c r="Q3560">
        <v>1</v>
      </c>
    </row>
    <row r="3561" spans="1:17" x14ac:dyDescent="0.2">
      <c r="A3561" t="s">
        <v>498</v>
      </c>
      <c r="B3561" t="s">
        <v>134</v>
      </c>
      <c r="C3561" t="s">
        <v>497</v>
      </c>
      <c r="D3561" t="s">
        <v>54</v>
      </c>
      <c r="E3561" t="s">
        <v>3248</v>
      </c>
      <c r="F3561">
        <v>1.7000000000000001E-2</v>
      </c>
      <c r="G3561">
        <v>1.7000000000000001E-2</v>
      </c>
      <c r="H3561">
        <v>1</v>
      </c>
      <c r="J3561" t="s">
        <v>38</v>
      </c>
      <c r="K3561" t="s">
        <v>367</v>
      </c>
      <c r="L3561" t="s">
        <v>402</v>
      </c>
      <c r="M3561" t="s">
        <v>9097</v>
      </c>
      <c r="N3561" t="s">
        <v>8380</v>
      </c>
      <c r="O3561">
        <v>4.7E-2</v>
      </c>
      <c r="P3561">
        <v>4.7E-2</v>
      </c>
      <c r="Q3561">
        <v>1</v>
      </c>
    </row>
    <row r="3562" spans="1:17" x14ac:dyDescent="0.2">
      <c r="A3562" t="s">
        <v>498</v>
      </c>
      <c r="B3562" t="s">
        <v>134</v>
      </c>
      <c r="C3562" t="s">
        <v>497</v>
      </c>
      <c r="D3562" t="s">
        <v>54</v>
      </c>
      <c r="E3562" t="s">
        <v>3249</v>
      </c>
      <c r="F3562">
        <v>1.4999999999999999E-2</v>
      </c>
      <c r="G3562">
        <v>1.4999999999999999E-2</v>
      </c>
      <c r="H3562">
        <v>1</v>
      </c>
      <c r="J3562" t="s">
        <v>38</v>
      </c>
      <c r="K3562" t="s">
        <v>367</v>
      </c>
      <c r="L3562" t="s">
        <v>402</v>
      </c>
      <c r="M3562" t="s">
        <v>9097</v>
      </c>
      <c r="N3562" t="s">
        <v>8381</v>
      </c>
      <c r="O3562">
        <v>5.0999999999999997E-2</v>
      </c>
      <c r="P3562">
        <v>5.0999999999999997E-2</v>
      </c>
      <c r="Q3562">
        <v>1</v>
      </c>
    </row>
    <row r="3563" spans="1:17" x14ac:dyDescent="0.2">
      <c r="A3563" t="s">
        <v>498</v>
      </c>
      <c r="B3563" t="s">
        <v>134</v>
      </c>
      <c r="C3563" t="s">
        <v>497</v>
      </c>
      <c r="D3563" t="s">
        <v>54</v>
      </c>
      <c r="E3563" t="s">
        <v>3250</v>
      </c>
      <c r="F3563">
        <v>1.4999999999999999E-2</v>
      </c>
      <c r="G3563">
        <v>1.4999999999999999E-2</v>
      </c>
      <c r="H3563">
        <v>1</v>
      </c>
      <c r="J3563" t="s">
        <v>38</v>
      </c>
      <c r="K3563" t="s">
        <v>367</v>
      </c>
      <c r="L3563" t="s">
        <v>402</v>
      </c>
      <c r="M3563" t="s">
        <v>9097</v>
      </c>
      <c r="N3563" t="s">
        <v>8654</v>
      </c>
      <c r="O3563">
        <v>5.6000000000000001E-2</v>
      </c>
      <c r="P3563">
        <v>5.6000000000000001E-2</v>
      </c>
      <c r="Q3563">
        <v>1</v>
      </c>
    </row>
    <row r="3564" spans="1:17" x14ac:dyDescent="0.2">
      <c r="A3564" t="s">
        <v>498</v>
      </c>
      <c r="B3564" t="s">
        <v>134</v>
      </c>
      <c r="C3564" t="s">
        <v>497</v>
      </c>
      <c r="D3564" t="s">
        <v>54</v>
      </c>
      <c r="E3564" t="s">
        <v>3251</v>
      </c>
      <c r="F3564">
        <v>1.9E-2</v>
      </c>
      <c r="G3564">
        <v>1.9E-2</v>
      </c>
      <c r="H3564">
        <v>1</v>
      </c>
      <c r="J3564" t="s">
        <v>38</v>
      </c>
      <c r="K3564" t="s">
        <v>367</v>
      </c>
      <c r="L3564" t="s">
        <v>402</v>
      </c>
      <c r="M3564" t="s">
        <v>9097</v>
      </c>
      <c r="N3564" t="s">
        <v>8655</v>
      </c>
      <c r="O3564">
        <v>6.6000000000000003E-2</v>
      </c>
      <c r="P3564">
        <v>6.6000000000000003E-2</v>
      </c>
      <c r="Q3564">
        <v>1</v>
      </c>
    </row>
    <row r="3565" spans="1:17" x14ac:dyDescent="0.2">
      <c r="A3565" t="s">
        <v>498</v>
      </c>
      <c r="B3565" t="s">
        <v>134</v>
      </c>
      <c r="C3565" t="s">
        <v>497</v>
      </c>
      <c r="D3565" t="s">
        <v>54</v>
      </c>
      <c r="E3565" t="s">
        <v>3252</v>
      </c>
      <c r="F3565">
        <v>1.9E-2</v>
      </c>
      <c r="G3565">
        <v>1.9E-2</v>
      </c>
      <c r="H3565">
        <v>1</v>
      </c>
      <c r="J3565" t="s">
        <v>38</v>
      </c>
      <c r="K3565" t="s">
        <v>367</v>
      </c>
      <c r="L3565" t="s">
        <v>402</v>
      </c>
      <c r="M3565" t="s">
        <v>9097</v>
      </c>
      <c r="N3565" t="s">
        <v>8672</v>
      </c>
      <c r="O3565">
        <v>5.8000000000000003E-2</v>
      </c>
      <c r="P3565">
        <v>5.8000000000000003E-2</v>
      </c>
      <c r="Q3565">
        <v>1</v>
      </c>
    </row>
    <row r="3566" spans="1:17" x14ac:dyDescent="0.2">
      <c r="A3566" t="s">
        <v>498</v>
      </c>
      <c r="B3566" t="s">
        <v>134</v>
      </c>
      <c r="C3566" t="s">
        <v>497</v>
      </c>
      <c r="D3566" t="s">
        <v>54</v>
      </c>
      <c r="E3566" t="s">
        <v>3253</v>
      </c>
      <c r="F3566">
        <v>0.02</v>
      </c>
      <c r="G3566">
        <v>0.02</v>
      </c>
      <c r="H3566">
        <v>1</v>
      </c>
      <c r="J3566" t="s">
        <v>38</v>
      </c>
      <c r="K3566" t="s">
        <v>367</v>
      </c>
      <c r="L3566" t="s">
        <v>402</v>
      </c>
      <c r="M3566" t="s">
        <v>9097</v>
      </c>
      <c r="N3566" t="s">
        <v>8661</v>
      </c>
      <c r="O3566">
        <v>2.4E-2</v>
      </c>
      <c r="P3566">
        <v>2.4E-2</v>
      </c>
      <c r="Q3566">
        <v>1</v>
      </c>
    </row>
    <row r="3567" spans="1:17" x14ac:dyDescent="0.2">
      <c r="A3567" t="s">
        <v>498</v>
      </c>
      <c r="B3567" t="s">
        <v>134</v>
      </c>
      <c r="C3567" t="s">
        <v>497</v>
      </c>
      <c r="D3567" t="s">
        <v>54</v>
      </c>
      <c r="E3567" t="s">
        <v>3254</v>
      </c>
      <c r="F3567">
        <v>0.02</v>
      </c>
      <c r="G3567">
        <v>0.02</v>
      </c>
      <c r="H3567">
        <v>1</v>
      </c>
      <c r="J3567" t="s">
        <v>38</v>
      </c>
      <c r="K3567" t="s">
        <v>367</v>
      </c>
      <c r="L3567" t="s">
        <v>402</v>
      </c>
      <c r="M3567" t="s">
        <v>9097</v>
      </c>
      <c r="N3567" t="s">
        <v>8660</v>
      </c>
      <c r="O3567">
        <v>4.0000000000000001E-3</v>
      </c>
      <c r="P3567">
        <v>4.0000000000000001E-3</v>
      </c>
      <c r="Q3567">
        <v>1</v>
      </c>
    </row>
    <row r="3568" spans="1:17" x14ac:dyDescent="0.2">
      <c r="A3568" t="s">
        <v>498</v>
      </c>
      <c r="B3568" t="s">
        <v>134</v>
      </c>
      <c r="C3568" t="s">
        <v>497</v>
      </c>
      <c r="D3568" t="s">
        <v>54</v>
      </c>
      <c r="E3568" t="s">
        <v>3255</v>
      </c>
      <c r="F3568">
        <v>2.1000000000000001E-2</v>
      </c>
      <c r="G3568">
        <v>2.1000000000000001E-2</v>
      </c>
      <c r="H3568">
        <v>1</v>
      </c>
      <c r="J3568" t="s">
        <v>38</v>
      </c>
      <c r="K3568" t="s">
        <v>367</v>
      </c>
      <c r="L3568" t="s">
        <v>402</v>
      </c>
      <c r="M3568" t="s">
        <v>9097</v>
      </c>
      <c r="N3568" t="s">
        <v>8659</v>
      </c>
      <c r="O3568">
        <v>1E-3</v>
      </c>
      <c r="P3568">
        <v>1E-3</v>
      </c>
      <c r="Q3568">
        <v>1</v>
      </c>
    </row>
    <row r="3569" spans="1:17" x14ac:dyDescent="0.2">
      <c r="A3569" t="s">
        <v>498</v>
      </c>
      <c r="B3569" t="s">
        <v>134</v>
      </c>
      <c r="C3569" t="s">
        <v>497</v>
      </c>
      <c r="D3569" t="s">
        <v>54</v>
      </c>
      <c r="E3569" t="s">
        <v>3256</v>
      </c>
      <c r="F3569">
        <v>1.9E-2</v>
      </c>
      <c r="G3569">
        <v>1.9E-2</v>
      </c>
      <c r="H3569">
        <v>1</v>
      </c>
      <c r="J3569" t="s">
        <v>38</v>
      </c>
      <c r="K3569" t="s">
        <v>367</v>
      </c>
      <c r="L3569" t="s">
        <v>402</v>
      </c>
      <c r="M3569" t="s">
        <v>9097</v>
      </c>
      <c r="N3569" t="s">
        <v>8658</v>
      </c>
      <c r="O3569">
        <v>1E-3</v>
      </c>
      <c r="P3569">
        <v>1E-3</v>
      </c>
      <c r="Q3569">
        <v>1</v>
      </c>
    </row>
    <row r="3570" spans="1:17" x14ac:dyDescent="0.2">
      <c r="A3570" t="s">
        <v>498</v>
      </c>
      <c r="B3570" t="s">
        <v>134</v>
      </c>
      <c r="C3570" t="s">
        <v>497</v>
      </c>
      <c r="D3570" t="s">
        <v>54</v>
      </c>
      <c r="E3570" t="s">
        <v>3257</v>
      </c>
      <c r="F3570">
        <v>1.9E-2</v>
      </c>
      <c r="G3570">
        <v>1.9E-2</v>
      </c>
      <c r="H3570">
        <v>1</v>
      </c>
      <c r="J3570" t="s">
        <v>38</v>
      </c>
      <c r="K3570" t="s">
        <v>367</v>
      </c>
      <c r="L3570" t="s">
        <v>402</v>
      </c>
      <c r="M3570" t="s">
        <v>9097</v>
      </c>
      <c r="N3570" t="s">
        <v>8656</v>
      </c>
      <c r="O3570">
        <v>1E-3</v>
      </c>
      <c r="P3570">
        <v>1E-3</v>
      </c>
      <c r="Q3570">
        <v>1</v>
      </c>
    </row>
    <row r="3571" spans="1:17" x14ac:dyDescent="0.2">
      <c r="A3571" t="s">
        <v>498</v>
      </c>
      <c r="B3571" t="s">
        <v>134</v>
      </c>
      <c r="C3571" t="s">
        <v>497</v>
      </c>
      <c r="D3571" t="s">
        <v>54</v>
      </c>
      <c r="E3571" t="s">
        <v>3258</v>
      </c>
      <c r="F3571">
        <v>1.7999999999999999E-2</v>
      </c>
      <c r="G3571">
        <v>1.7999999999999999E-2</v>
      </c>
      <c r="H3571">
        <v>1</v>
      </c>
      <c r="J3571" t="s">
        <v>38</v>
      </c>
      <c r="K3571" t="s">
        <v>367</v>
      </c>
      <c r="L3571" t="s">
        <v>402</v>
      </c>
      <c r="M3571" t="s">
        <v>9097</v>
      </c>
      <c r="N3571" t="s">
        <v>8657</v>
      </c>
      <c r="O3571">
        <v>1E-3</v>
      </c>
      <c r="P3571">
        <v>1E-3</v>
      </c>
      <c r="Q3571">
        <v>1</v>
      </c>
    </row>
    <row r="3572" spans="1:17" x14ac:dyDescent="0.2">
      <c r="A3572" t="s">
        <v>498</v>
      </c>
      <c r="B3572" t="s">
        <v>134</v>
      </c>
      <c r="C3572" t="s">
        <v>497</v>
      </c>
      <c r="D3572" t="s">
        <v>54</v>
      </c>
      <c r="E3572" t="s">
        <v>3259</v>
      </c>
      <c r="F3572">
        <v>1.7999999999999999E-2</v>
      </c>
      <c r="G3572">
        <v>1.7999999999999999E-2</v>
      </c>
      <c r="H3572">
        <v>1</v>
      </c>
      <c r="J3572" t="s">
        <v>38</v>
      </c>
      <c r="K3572" t="s">
        <v>367</v>
      </c>
      <c r="L3572" t="s">
        <v>402</v>
      </c>
      <c r="M3572" t="s">
        <v>9097</v>
      </c>
      <c r="N3572" t="s">
        <v>9119</v>
      </c>
      <c r="O3572">
        <v>3.0000000000000001E-3</v>
      </c>
      <c r="P3572">
        <v>3.0000000000000001E-3</v>
      </c>
      <c r="Q3572">
        <v>1</v>
      </c>
    </row>
    <row r="3573" spans="1:17" x14ac:dyDescent="0.2">
      <c r="A3573" t="s">
        <v>498</v>
      </c>
      <c r="B3573" t="s">
        <v>134</v>
      </c>
      <c r="C3573" t="s">
        <v>497</v>
      </c>
      <c r="D3573" t="s">
        <v>54</v>
      </c>
      <c r="E3573" t="s">
        <v>3260</v>
      </c>
      <c r="F3573">
        <v>1.7999999999999999E-2</v>
      </c>
      <c r="G3573">
        <v>1.7999999999999999E-2</v>
      </c>
      <c r="H3573">
        <v>1</v>
      </c>
      <c r="J3573" t="s">
        <v>38</v>
      </c>
      <c r="K3573" t="s">
        <v>367</v>
      </c>
      <c r="L3573" t="s">
        <v>402</v>
      </c>
      <c r="M3573" t="s">
        <v>9097</v>
      </c>
      <c r="N3573" t="s">
        <v>9120</v>
      </c>
      <c r="O3573">
        <v>6.0000000000000001E-3</v>
      </c>
      <c r="P3573">
        <v>6.0000000000000001E-3</v>
      </c>
      <c r="Q3573">
        <v>1</v>
      </c>
    </row>
    <row r="3574" spans="1:17" x14ac:dyDescent="0.2">
      <c r="A3574" t="s">
        <v>498</v>
      </c>
      <c r="B3574" t="s">
        <v>134</v>
      </c>
      <c r="C3574" t="s">
        <v>497</v>
      </c>
      <c r="D3574" t="s">
        <v>54</v>
      </c>
      <c r="E3574" t="s">
        <v>3261</v>
      </c>
      <c r="F3574">
        <v>1.7999999999999999E-2</v>
      </c>
      <c r="G3574">
        <v>1.7999999999999999E-2</v>
      </c>
      <c r="H3574">
        <v>1</v>
      </c>
      <c r="J3574" t="s">
        <v>38</v>
      </c>
      <c r="K3574" t="s">
        <v>367</v>
      </c>
      <c r="L3574" t="s">
        <v>402</v>
      </c>
      <c r="M3574" t="s">
        <v>9097</v>
      </c>
      <c r="N3574" t="s">
        <v>9100</v>
      </c>
      <c r="O3574">
        <v>4.0000000000000001E-3</v>
      </c>
      <c r="P3574">
        <v>4.0000000000000001E-3</v>
      </c>
      <c r="Q3574">
        <v>1</v>
      </c>
    </row>
    <row r="3575" spans="1:17" x14ac:dyDescent="0.2">
      <c r="A3575" t="s">
        <v>498</v>
      </c>
      <c r="B3575" t="s">
        <v>134</v>
      </c>
      <c r="C3575" t="s">
        <v>497</v>
      </c>
      <c r="D3575" t="s">
        <v>54</v>
      </c>
      <c r="E3575" t="s">
        <v>3262</v>
      </c>
      <c r="F3575">
        <v>1.7000000000000001E-2</v>
      </c>
      <c r="G3575">
        <v>1.7000000000000001E-2</v>
      </c>
      <c r="H3575">
        <v>1</v>
      </c>
      <c r="J3575" t="s">
        <v>38</v>
      </c>
      <c r="K3575" t="s">
        <v>367</v>
      </c>
      <c r="L3575" t="s">
        <v>402</v>
      </c>
      <c r="M3575" t="s">
        <v>9097</v>
      </c>
      <c r="N3575" t="s">
        <v>9101</v>
      </c>
      <c r="O3575">
        <v>3.0000000000000001E-3</v>
      </c>
      <c r="P3575">
        <v>3.0000000000000001E-3</v>
      </c>
      <c r="Q3575">
        <v>1</v>
      </c>
    </row>
    <row r="3576" spans="1:17" x14ac:dyDescent="0.2">
      <c r="A3576" t="s">
        <v>498</v>
      </c>
      <c r="B3576" t="s">
        <v>134</v>
      </c>
      <c r="C3576" t="s">
        <v>497</v>
      </c>
      <c r="D3576" t="s">
        <v>54</v>
      </c>
      <c r="E3576" t="s">
        <v>3263</v>
      </c>
      <c r="F3576">
        <v>1.7000000000000001E-2</v>
      </c>
      <c r="G3576">
        <v>1.7000000000000001E-2</v>
      </c>
      <c r="H3576">
        <v>1</v>
      </c>
      <c r="J3576" t="s">
        <v>38</v>
      </c>
      <c r="K3576" t="s">
        <v>367</v>
      </c>
      <c r="L3576" t="s">
        <v>402</v>
      </c>
      <c r="M3576" t="s">
        <v>9097</v>
      </c>
      <c r="N3576" t="s">
        <v>9102</v>
      </c>
      <c r="O3576">
        <v>1E-3</v>
      </c>
      <c r="P3576">
        <v>1E-3</v>
      </c>
      <c r="Q3576">
        <v>1</v>
      </c>
    </row>
    <row r="3577" spans="1:17" x14ac:dyDescent="0.2">
      <c r="A3577" t="s">
        <v>498</v>
      </c>
      <c r="B3577" t="s">
        <v>134</v>
      </c>
      <c r="C3577" t="s">
        <v>497</v>
      </c>
      <c r="D3577" t="s">
        <v>54</v>
      </c>
      <c r="E3577" t="s">
        <v>3264</v>
      </c>
      <c r="F3577">
        <v>1.7000000000000001E-2</v>
      </c>
      <c r="G3577">
        <v>1.7000000000000001E-2</v>
      </c>
      <c r="H3577">
        <v>1</v>
      </c>
      <c r="J3577" t="s">
        <v>38</v>
      </c>
      <c r="K3577" t="s">
        <v>367</v>
      </c>
      <c r="L3577" t="s">
        <v>402</v>
      </c>
      <c r="M3577" t="s">
        <v>9097</v>
      </c>
      <c r="N3577" t="s">
        <v>9103</v>
      </c>
      <c r="O3577">
        <v>1E-3</v>
      </c>
      <c r="P3577">
        <v>1E-3</v>
      </c>
      <c r="Q3577">
        <v>1</v>
      </c>
    </row>
    <row r="3578" spans="1:17" x14ac:dyDescent="0.2">
      <c r="A3578" t="s">
        <v>498</v>
      </c>
      <c r="B3578" t="s">
        <v>134</v>
      </c>
      <c r="C3578" t="s">
        <v>497</v>
      </c>
      <c r="D3578" t="s">
        <v>54</v>
      </c>
      <c r="E3578" t="s">
        <v>3265</v>
      </c>
      <c r="F3578">
        <v>1.7000000000000001E-2</v>
      </c>
      <c r="G3578">
        <v>1.7000000000000001E-2</v>
      </c>
      <c r="H3578">
        <v>1</v>
      </c>
      <c r="J3578" t="s">
        <v>38</v>
      </c>
      <c r="K3578" t="s">
        <v>367</v>
      </c>
      <c r="L3578" t="s">
        <v>402</v>
      </c>
      <c r="M3578" t="s">
        <v>9097</v>
      </c>
      <c r="N3578" t="s">
        <v>9104</v>
      </c>
      <c r="O3578">
        <v>0</v>
      </c>
      <c r="P3578">
        <v>0</v>
      </c>
      <c r="Q3578">
        <v>1</v>
      </c>
    </row>
    <row r="3579" spans="1:17" x14ac:dyDescent="0.2">
      <c r="A3579" t="s">
        <v>498</v>
      </c>
      <c r="B3579" t="s">
        <v>134</v>
      </c>
      <c r="C3579" t="s">
        <v>497</v>
      </c>
      <c r="D3579" t="s">
        <v>54</v>
      </c>
      <c r="E3579" t="s">
        <v>3266</v>
      </c>
      <c r="F3579">
        <v>1.7999999999999999E-2</v>
      </c>
      <c r="G3579">
        <v>1.7999999999999999E-2</v>
      </c>
      <c r="H3579">
        <v>1</v>
      </c>
      <c r="J3579" t="s">
        <v>38</v>
      </c>
      <c r="K3579" t="s">
        <v>367</v>
      </c>
      <c r="L3579" t="s">
        <v>402</v>
      </c>
      <c r="M3579" t="s">
        <v>9097</v>
      </c>
      <c r="N3579" t="s">
        <v>8981</v>
      </c>
      <c r="O3579">
        <v>0</v>
      </c>
      <c r="P3579">
        <v>0</v>
      </c>
      <c r="Q3579">
        <v>1</v>
      </c>
    </row>
    <row r="3580" spans="1:17" x14ac:dyDescent="0.2">
      <c r="A3580" t="s">
        <v>498</v>
      </c>
      <c r="B3580" t="s">
        <v>134</v>
      </c>
      <c r="C3580" t="s">
        <v>497</v>
      </c>
      <c r="D3580" t="s">
        <v>54</v>
      </c>
      <c r="E3580" t="s">
        <v>3267</v>
      </c>
      <c r="F3580">
        <v>1.9E-2</v>
      </c>
      <c r="G3580">
        <v>1.9E-2</v>
      </c>
      <c r="H3580">
        <v>1</v>
      </c>
      <c r="J3580" t="s">
        <v>38</v>
      </c>
      <c r="K3580" t="s">
        <v>367</v>
      </c>
      <c r="L3580" t="s">
        <v>402</v>
      </c>
      <c r="M3580" t="s">
        <v>9097</v>
      </c>
      <c r="N3580" t="s">
        <v>8984</v>
      </c>
      <c r="O3580">
        <v>2E-3</v>
      </c>
      <c r="P3580">
        <v>2E-3</v>
      </c>
      <c r="Q3580">
        <v>1</v>
      </c>
    </row>
    <row r="3581" spans="1:17" x14ac:dyDescent="0.2">
      <c r="A3581" t="s">
        <v>498</v>
      </c>
      <c r="B3581" t="s">
        <v>134</v>
      </c>
      <c r="C3581" t="s">
        <v>497</v>
      </c>
      <c r="D3581" t="s">
        <v>54</v>
      </c>
      <c r="E3581" t="s">
        <v>3268</v>
      </c>
      <c r="F3581">
        <v>0.02</v>
      </c>
      <c r="G3581">
        <v>0.02</v>
      </c>
      <c r="H3581">
        <v>1</v>
      </c>
      <c r="J3581" t="s">
        <v>38</v>
      </c>
      <c r="K3581" t="s">
        <v>367</v>
      </c>
      <c r="L3581" t="s">
        <v>402</v>
      </c>
      <c r="M3581" t="s">
        <v>9097</v>
      </c>
      <c r="N3581" t="s">
        <v>8985</v>
      </c>
      <c r="O3581">
        <v>7.0000000000000001E-3</v>
      </c>
      <c r="P3581">
        <v>7.0000000000000001E-3</v>
      </c>
      <c r="Q3581">
        <v>1</v>
      </c>
    </row>
    <row r="3582" spans="1:17" x14ac:dyDescent="0.2">
      <c r="A3582" t="s">
        <v>498</v>
      </c>
      <c r="B3582" t="s">
        <v>134</v>
      </c>
      <c r="C3582" t="s">
        <v>497</v>
      </c>
      <c r="D3582" t="s">
        <v>54</v>
      </c>
      <c r="E3582" t="s">
        <v>3269</v>
      </c>
      <c r="F3582">
        <v>0.02</v>
      </c>
      <c r="G3582">
        <v>0.02</v>
      </c>
      <c r="H3582">
        <v>1</v>
      </c>
      <c r="J3582" t="s">
        <v>38</v>
      </c>
      <c r="K3582" t="s">
        <v>367</v>
      </c>
      <c r="L3582" t="s">
        <v>402</v>
      </c>
      <c r="M3582" t="s">
        <v>9097</v>
      </c>
      <c r="N3582" t="s">
        <v>8986</v>
      </c>
      <c r="O3582">
        <v>0.01</v>
      </c>
      <c r="P3582">
        <v>0.01</v>
      </c>
      <c r="Q3582">
        <v>1</v>
      </c>
    </row>
    <row r="3583" spans="1:17" x14ac:dyDescent="0.2">
      <c r="A3583" t="s">
        <v>498</v>
      </c>
      <c r="B3583" t="s">
        <v>134</v>
      </c>
      <c r="C3583" t="s">
        <v>497</v>
      </c>
      <c r="D3583" t="s">
        <v>54</v>
      </c>
      <c r="E3583" t="s">
        <v>3270</v>
      </c>
      <c r="F3583">
        <v>0.02</v>
      </c>
      <c r="G3583">
        <v>0.02</v>
      </c>
      <c r="H3583">
        <v>1</v>
      </c>
      <c r="J3583" t="s">
        <v>38</v>
      </c>
      <c r="K3583" t="s">
        <v>367</v>
      </c>
      <c r="L3583" t="s">
        <v>402</v>
      </c>
      <c r="M3583" t="s">
        <v>9097</v>
      </c>
      <c r="N3583" t="s">
        <v>9124</v>
      </c>
      <c r="O3583">
        <v>2.1000000000000001E-2</v>
      </c>
      <c r="P3583">
        <v>2.1000000000000001E-2</v>
      </c>
      <c r="Q3583">
        <v>1</v>
      </c>
    </row>
    <row r="3584" spans="1:17" x14ac:dyDescent="0.2">
      <c r="A3584" t="s">
        <v>498</v>
      </c>
      <c r="B3584" t="s">
        <v>134</v>
      </c>
      <c r="C3584" t="s">
        <v>497</v>
      </c>
      <c r="D3584" t="s">
        <v>54</v>
      </c>
      <c r="E3584" t="s">
        <v>3271</v>
      </c>
      <c r="F3584">
        <v>0.02</v>
      </c>
      <c r="G3584">
        <v>0.02</v>
      </c>
      <c r="H3584">
        <v>1</v>
      </c>
      <c r="J3584" t="s">
        <v>38</v>
      </c>
      <c r="K3584" t="s">
        <v>367</v>
      </c>
      <c r="L3584" t="s">
        <v>402</v>
      </c>
      <c r="M3584" t="s">
        <v>9097</v>
      </c>
      <c r="N3584" t="s">
        <v>9125</v>
      </c>
      <c r="O3584">
        <v>4.3999999999999997E-2</v>
      </c>
      <c r="P3584">
        <v>4.3999999999999997E-2</v>
      </c>
      <c r="Q3584">
        <v>1</v>
      </c>
    </row>
    <row r="3585" spans="1:17" x14ac:dyDescent="0.2">
      <c r="A3585" t="s">
        <v>498</v>
      </c>
      <c r="B3585" t="s">
        <v>134</v>
      </c>
      <c r="C3585" t="s">
        <v>497</v>
      </c>
      <c r="D3585" t="s">
        <v>54</v>
      </c>
      <c r="E3585" t="s">
        <v>3272</v>
      </c>
      <c r="F3585">
        <v>0.02</v>
      </c>
      <c r="G3585">
        <v>0.02</v>
      </c>
      <c r="H3585">
        <v>1</v>
      </c>
      <c r="J3585" t="s">
        <v>38</v>
      </c>
      <c r="K3585" t="s">
        <v>367</v>
      </c>
      <c r="L3585" t="s">
        <v>402</v>
      </c>
      <c r="M3585" t="s">
        <v>9097</v>
      </c>
      <c r="N3585" t="s">
        <v>9121</v>
      </c>
      <c r="O3585">
        <v>5.8000000000000003E-2</v>
      </c>
      <c r="P3585">
        <v>5.8000000000000003E-2</v>
      </c>
      <c r="Q3585">
        <v>1</v>
      </c>
    </row>
    <row r="3586" spans="1:17" x14ac:dyDescent="0.2">
      <c r="A3586" t="s">
        <v>498</v>
      </c>
      <c r="B3586" t="s">
        <v>134</v>
      </c>
      <c r="C3586" t="s">
        <v>497</v>
      </c>
      <c r="D3586" t="s">
        <v>54</v>
      </c>
      <c r="E3586" t="s">
        <v>3273</v>
      </c>
      <c r="F3586">
        <v>0.02</v>
      </c>
      <c r="G3586">
        <v>0.02</v>
      </c>
      <c r="H3586">
        <v>1</v>
      </c>
      <c r="J3586" t="s">
        <v>38</v>
      </c>
      <c r="K3586" t="s">
        <v>367</v>
      </c>
      <c r="L3586" t="s">
        <v>402</v>
      </c>
      <c r="M3586" t="s">
        <v>9097</v>
      </c>
      <c r="N3586" t="s">
        <v>9122</v>
      </c>
      <c r="O3586">
        <v>6.8000000000000005E-2</v>
      </c>
      <c r="P3586">
        <v>6.8000000000000005E-2</v>
      </c>
      <c r="Q3586">
        <v>1</v>
      </c>
    </row>
    <row r="3587" spans="1:17" x14ac:dyDescent="0.2">
      <c r="A3587" t="s">
        <v>498</v>
      </c>
      <c r="B3587" t="s">
        <v>134</v>
      </c>
      <c r="C3587" t="s">
        <v>497</v>
      </c>
      <c r="D3587" t="s">
        <v>54</v>
      </c>
      <c r="E3587" t="s">
        <v>3274</v>
      </c>
      <c r="F3587">
        <v>0.02</v>
      </c>
      <c r="G3587">
        <v>0.02</v>
      </c>
      <c r="H3587">
        <v>1</v>
      </c>
      <c r="J3587" t="s">
        <v>38</v>
      </c>
      <c r="K3587" t="s">
        <v>367</v>
      </c>
      <c r="L3587" t="s">
        <v>402</v>
      </c>
      <c r="M3587" t="s">
        <v>9097</v>
      </c>
      <c r="N3587" t="s">
        <v>9105</v>
      </c>
      <c r="O3587">
        <v>0.105</v>
      </c>
      <c r="P3587">
        <v>0.105</v>
      </c>
      <c r="Q3587">
        <v>1</v>
      </c>
    </row>
    <row r="3588" spans="1:17" x14ac:dyDescent="0.2">
      <c r="A3588" t="s">
        <v>498</v>
      </c>
      <c r="B3588" t="s">
        <v>134</v>
      </c>
      <c r="C3588" t="s">
        <v>497</v>
      </c>
      <c r="D3588" t="s">
        <v>54</v>
      </c>
      <c r="E3588" t="s">
        <v>3275</v>
      </c>
      <c r="F3588">
        <v>0.02</v>
      </c>
      <c r="G3588">
        <v>0.02</v>
      </c>
      <c r="H3588">
        <v>1</v>
      </c>
      <c r="J3588" t="s">
        <v>38</v>
      </c>
      <c r="K3588" t="s">
        <v>367</v>
      </c>
      <c r="L3588" t="s">
        <v>402</v>
      </c>
      <c r="M3588" t="s">
        <v>9097</v>
      </c>
      <c r="N3588" t="s">
        <v>9106</v>
      </c>
      <c r="O3588">
        <v>6.2E-2</v>
      </c>
      <c r="P3588">
        <v>6.2E-2</v>
      </c>
      <c r="Q3588">
        <v>1</v>
      </c>
    </row>
    <row r="3589" spans="1:17" x14ac:dyDescent="0.2">
      <c r="A3589" t="s">
        <v>498</v>
      </c>
      <c r="B3589" t="s">
        <v>134</v>
      </c>
      <c r="C3589" t="s">
        <v>497</v>
      </c>
      <c r="D3589" t="s">
        <v>54</v>
      </c>
      <c r="E3589" t="s">
        <v>3276</v>
      </c>
      <c r="F3589">
        <v>0.02</v>
      </c>
      <c r="G3589">
        <v>0.02</v>
      </c>
      <c r="H3589">
        <v>1</v>
      </c>
      <c r="J3589" t="s">
        <v>38</v>
      </c>
      <c r="K3589" t="s">
        <v>367</v>
      </c>
      <c r="L3589" t="s">
        <v>402</v>
      </c>
      <c r="M3589" t="s">
        <v>9097</v>
      </c>
      <c r="N3589" t="s">
        <v>9107</v>
      </c>
      <c r="O3589">
        <v>1.4999999999999999E-2</v>
      </c>
      <c r="P3589">
        <v>1.4999999999999999E-2</v>
      </c>
      <c r="Q3589">
        <v>1</v>
      </c>
    </row>
    <row r="3590" spans="1:17" x14ac:dyDescent="0.2">
      <c r="A3590" t="s">
        <v>498</v>
      </c>
      <c r="B3590" t="s">
        <v>134</v>
      </c>
      <c r="C3590" t="s">
        <v>497</v>
      </c>
      <c r="D3590" t="s">
        <v>54</v>
      </c>
      <c r="E3590" t="s">
        <v>3277</v>
      </c>
      <c r="F3590">
        <v>0.02</v>
      </c>
      <c r="G3590">
        <v>0.02</v>
      </c>
      <c r="H3590">
        <v>1</v>
      </c>
      <c r="J3590" t="s">
        <v>38</v>
      </c>
      <c r="K3590" t="s">
        <v>367</v>
      </c>
      <c r="L3590" t="s">
        <v>402</v>
      </c>
      <c r="M3590" t="s">
        <v>9097</v>
      </c>
      <c r="N3590" t="s">
        <v>9108</v>
      </c>
      <c r="O3590">
        <v>2E-3</v>
      </c>
      <c r="P3590">
        <v>2E-3</v>
      </c>
      <c r="Q3590">
        <v>1</v>
      </c>
    </row>
    <row r="3591" spans="1:17" x14ac:dyDescent="0.2">
      <c r="A3591" t="s">
        <v>498</v>
      </c>
      <c r="B3591" t="s">
        <v>134</v>
      </c>
      <c r="C3591" t="s">
        <v>497</v>
      </c>
      <c r="D3591" t="s">
        <v>54</v>
      </c>
      <c r="E3591" t="s">
        <v>3278</v>
      </c>
      <c r="F3591">
        <v>2.1000000000000001E-2</v>
      </c>
      <c r="G3591">
        <v>2.1000000000000001E-2</v>
      </c>
      <c r="H3591">
        <v>1</v>
      </c>
      <c r="J3591" t="s">
        <v>38</v>
      </c>
      <c r="K3591" t="s">
        <v>367</v>
      </c>
      <c r="L3591" t="s">
        <v>402</v>
      </c>
      <c r="M3591" t="s">
        <v>9097</v>
      </c>
      <c r="N3591" t="s">
        <v>9109</v>
      </c>
      <c r="O3591">
        <v>0</v>
      </c>
      <c r="P3591">
        <v>0</v>
      </c>
      <c r="Q3591">
        <v>1</v>
      </c>
    </row>
    <row r="3592" spans="1:17" x14ac:dyDescent="0.2">
      <c r="A3592" t="s">
        <v>498</v>
      </c>
      <c r="B3592" t="s">
        <v>134</v>
      </c>
      <c r="C3592" t="s">
        <v>497</v>
      </c>
      <c r="D3592" t="s">
        <v>54</v>
      </c>
      <c r="E3592" t="s">
        <v>3279</v>
      </c>
      <c r="F3592">
        <v>0.02</v>
      </c>
      <c r="G3592">
        <v>0.02</v>
      </c>
      <c r="H3592">
        <v>1</v>
      </c>
      <c r="J3592" t="s">
        <v>38</v>
      </c>
      <c r="K3592" t="s">
        <v>367</v>
      </c>
      <c r="L3592" t="s">
        <v>402</v>
      </c>
      <c r="M3592" t="s">
        <v>9097</v>
      </c>
      <c r="N3592" t="s">
        <v>9123</v>
      </c>
      <c r="O3592">
        <v>0</v>
      </c>
      <c r="P3592">
        <v>0</v>
      </c>
      <c r="Q3592">
        <v>1</v>
      </c>
    </row>
    <row r="3593" spans="1:17" x14ac:dyDescent="0.2">
      <c r="A3593" t="s">
        <v>498</v>
      </c>
      <c r="B3593" t="s">
        <v>134</v>
      </c>
      <c r="C3593" t="s">
        <v>497</v>
      </c>
      <c r="D3593" t="s">
        <v>54</v>
      </c>
      <c r="E3593" t="s">
        <v>3280</v>
      </c>
      <c r="F3593">
        <v>1.9E-2</v>
      </c>
      <c r="G3593">
        <v>1.9E-2</v>
      </c>
      <c r="H3593">
        <v>1</v>
      </c>
      <c r="J3593" t="s">
        <v>38</v>
      </c>
      <c r="K3593" t="s">
        <v>367</v>
      </c>
      <c r="L3593" t="s">
        <v>402</v>
      </c>
      <c r="M3593" t="s">
        <v>9097</v>
      </c>
      <c r="N3593" t="s">
        <v>9110</v>
      </c>
      <c r="O3593">
        <v>1E-3</v>
      </c>
      <c r="P3593">
        <v>1E-3</v>
      </c>
      <c r="Q3593">
        <v>1</v>
      </c>
    </row>
    <row r="3594" spans="1:17" x14ac:dyDescent="0.2">
      <c r="A3594" t="s">
        <v>498</v>
      </c>
      <c r="B3594" t="s">
        <v>134</v>
      </c>
      <c r="C3594" t="s">
        <v>497</v>
      </c>
      <c r="D3594" t="s">
        <v>54</v>
      </c>
      <c r="E3594" t="s">
        <v>3281</v>
      </c>
      <c r="F3594">
        <v>1.9E-2</v>
      </c>
      <c r="G3594">
        <v>1.9E-2</v>
      </c>
      <c r="H3594">
        <v>1</v>
      </c>
      <c r="J3594" t="s">
        <v>38</v>
      </c>
      <c r="K3594" t="s">
        <v>367</v>
      </c>
      <c r="L3594" t="s">
        <v>402</v>
      </c>
      <c r="M3594" t="s">
        <v>9097</v>
      </c>
      <c r="N3594" t="s">
        <v>9111</v>
      </c>
      <c r="O3594">
        <v>1E-3</v>
      </c>
      <c r="P3594">
        <v>1E-3</v>
      </c>
      <c r="Q3594">
        <v>1</v>
      </c>
    </row>
    <row r="3595" spans="1:17" x14ac:dyDescent="0.2">
      <c r="A3595" t="s">
        <v>498</v>
      </c>
      <c r="B3595" t="s">
        <v>134</v>
      </c>
      <c r="C3595" t="s">
        <v>497</v>
      </c>
      <c r="D3595" t="s">
        <v>54</v>
      </c>
      <c r="E3595" t="s">
        <v>3282</v>
      </c>
      <c r="F3595">
        <v>1.7999999999999999E-2</v>
      </c>
      <c r="G3595">
        <v>1.7999999999999999E-2</v>
      </c>
      <c r="H3595">
        <v>1</v>
      </c>
      <c r="J3595" t="s">
        <v>38</v>
      </c>
      <c r="K3595" t="s">
        <v>367</v>
      </c>
      <c r="L3595" t="s">
        <v>402</v>
      </c>
      <c r="M3595" t="s">
        <v>9097</v>
      </c>
      <c r="N3595" t="s">
        <v>9112</v>
      </c>
      <c r="O3595">
        <v>1E-3</v>
      </c>
      <c r="P3595">
        <v>1E-3</v>
      </c>
      <c r="Q3595">
        <v>1</v>
      </c>
    </row>
    <row r="3596" spans="1:17" x14ac:dyDescent="0.2">
      <c r="A3596" t="s">
        <v>498</v>
      </c>
      <c r="B3596" t="s">
        <v>134</v>
      </c>
      <c r="C3596" t="s">
        <v>497</v>
      </c>
      <c r="D3596" t="s">
        <v>54</v>
      </c>
      <c r="E3596" t="s">
        <v>3283</v>
      </c>
      <c r="F3596">
        <v>1.7999999999999999E-2</v>
      </c>
      <c r="G3596">
        <v>1.7999999999999999E-2</v>
      </c>
      <c r="H3596">
        <v>1</v>
      </c>
      <c r="J3596" t="s">
        <v>38</v>
      </c>
      <c r="K3596" t="s">
        <v>367</v>
      </c>
      <c r="L3596" t="s">
        <v>402</v>
      </c>
      <c r="M3596" t="s">
        <v>9097</v>
      </c>
      <c r="N3596" t="s">
        <v>9113</v>
      </c>
      <c r="O3596">
        <v>2E-3</v>
      </c>
      <c r="P3596">
        <v>2E-3</v>
      </c>
      <c r="Q3596">
        <v>1</v>
      </c>
    </row>
    <row r="3597" spans="1:17" x14ac:dyDescent="0.2">
      <c r="A3597" t="s">
        <v>498</v>
      </c>
      <c r="B3597" t="s">
        <v>134</v>
      </c>
      <c r="C3597" t="s">
        <v>497</v>
      </c>
      <c r="D3597" t="s">
        <v>54</v>
      </c>
      <c r="E3597" t="s">
        <v>3284</v>
      </c>
      <c r="F3597">
        <v>1.7999999999999999E-2</v>
      </c>
      <c r="G3597">
        <v>1.7999999999999999E-2</v>
      </c>
      <c r="H3597">
        <v>1</v>
      </c>
      <c r="J3597" t="s">
        <v>38</v>
      </c>
      <c r="K3597" t="s">
        <v>367</v>
      </c>
      <c r="L3597" t="s">
        <v>402</v>
      </c>
      <c r="M3597" t="s">
        <v>9097</v>
      </c>
      <c r="N3597" t="s">
        <v>9114</v>
      </c>
      <c r="O3597">
        <v>2E-3</v>
      </c>
      <c r="P3597">
        <v>2E-3</v>
      </c>
      <c r="Q3597">
        <v>1</v>
      </c>
    </row>
    <row r="3598" spans="1:17" x14ac:dyDescent="0.2">
      <c r="A3598" t="s">
        <v>498</v>
      </c>
      <c r="B3598" t="s">
        <v>134</v>
      </c>
      <c r="C3598" t="s">
        <v>497</v>
      </c>
      <c r="D3598" t="s">
        <v>54</v>
      </c>
      <c r="E3598" t="s">
        <v>3285</v>
      </c>
      <c r="F3598">
        <v>1.7999999999999999E-2</v>
      </c>
      <c r="G3598">
        <v>1.7999999999999999E-2</v>
      </c>
      <c r="H3598">
        <v>1</v>
      </c>
      <c r="J3598" t="s">
        <v>38</v>
      </c>
      <c r="K3598" t="s">
        <v>367</v>
      </c>
      <c r="L3598" t="s">
        <v>402</v>
      </c>
      <c r="M3598" t="s">
        <v>9097</v>
      </c>
      <c r="N3598" t="s">
        <v>9126</v>
      </c>
      <c r="O3598">
        <v>2E-3</v>
      </c>
      <c r="P3598">
        <v>2E-3</v>
      </c>
      <c r="Q3598">
        <v>1</v>
      </c>
    </row>
    <row r="3599" spans="1:17" x14ac:dyDescent="0.2">
      <c r="A3599" t="s">
        <v>498</v>
      </c>
      <c r="B3599" t="s">
        <v>134</v>
      </c>
      <c r="C3599" t="s">
        <v>497</v>
      </c>
      <c r="D3599" t="s">
        <v>54</v>
      </c>
      <c r="E3599" t="s">
        <v>3286</v>
      </c>
      <c r="F3599">
        <v>1.7000000000000001E-2</v>
      </c>
      <c r="G3599">
        <v>1.7000000000000001E-2</v>
      </c>
      <c r="H3599">
        <v>1</v>
      </c>
      <c r="J3599" t="s">
        <v>38</v>
      </c>
      <c r="K3599" t="s">
        <v>367</v>
      </c>
      <c r="L3599" t="s">
        <v>402</v>
      </c>
      <c r="M3599" t="s">
        <v>9097</v>
      </c>
      <c r="N3599" t="s">
        <v>9115</v>
      </c>
      <c r="O3599">
        <v>1E-3</v>
      </c>
      <c r="P3599">
        <v>1E-3</v>
      </c>
      <c r="Q3599">
        <v>1</v>
      </c>
    </row>
    <row r="3600" spans="1:17" x14ac:dyDescent="0.2">
      <c r="A3600" t="s">
        <v>498</v>
      </c>
      <c r="B3600" t="s">
        <v>134</v>
      </c>
      <c r="C3600" t="s">
        <v>497</v>
      </c>
      <c r="D3600" t="s">
        <v>54</v>
      </c>
      <c r="E3600" t="s">
        <v>3287</v>
      </c>
      <c r="F3600">
        <v>1.7000000000000001E-2</v>
      </c>
      <c r="G3600">
        <v>1.7000000000000001E-2</v>
      </c>
      <c r="H3600">
        <v>1</v>
      </c>
      <c r="J3600" t="s">
        <v>38</v>
      </c>
      <c r="K3600" t="s">
        <v>367</v>
      </c>
      <c r="L3600" t="s">
        <v>402</v>
      </c>
      <c r="M3600" t="s">
        <v>9097</v>
      </c>
      <c r="N3600" t="s">
        <v>9116</v>
      </c>
      <c r="O3600">
        <v>1E-3</v>
      </c>
      <c r="P3600">
        <v>1E-3</v>
      </c>
      <c r="Q3600">
        <v>1</v>
      </c>
    </row>
    <row r="3601" spans="1:17" x14ac:dyDescent="0.2">
      <c r="A3601" t="s">
        <v>498</v>
      </c>
      <c r="B3601" t="s">
        <v>134</v>
      </c>
      <c r="C3601" t="s">
        <v>497</v>
      </c>
      <c r="D3601" t="s">
        <v>54</v>
      </c>
      <c r="E3601" t="s">
        <v>3288</v>
      </c>
      <c r="F3601">
        <v>1.7000000000000001E-2</v>
      </c>
      <c r="G3601">
        <v>1.7000000000000001E-2</v>
      </c>
      <c r="H3601">
        <v>1</v>
      </c>
      <c r="J3601" t="s">
        <v>38</v>
      </c>
      <c r="K3601" t="s">
        <v>367</v>
      </c>
      <c r="L3601" t="s">
        <v>402</v>
      </c>
      <c r="M3601" t="s">
        <v>9097</v>
      </c>
      <c r="N3601" t="s">
        <v>9117</v>
      </c>
      <c r="O3601">
        <v>1E-3</v>
      </c>
      <c r="P3601">
        <v>1E-3</v>
      </c>
      <c r="Q3601">
        <v>1</v>
      </c>
    </row>
    <row r="3602" spans="1:17" x14ac:dyDescent="0.2">
      <c r="A3602" t="s">
        <v>498</v>
      </c>
      <c r="B3602" t="s">
        <v>134</v>
      </c>
      <c r="C3602" t="s">
        <v>497</v>
      </c>
      <c r="D3602" t="s">
        <v>54</v>
      </c>
      <c r="E3602" t="s">
        <v>3289</v>
      </c>
      <c r="F3602">
        <v>1.2999999999999999E-2</v>
      </c>
      <c r="G3602">
        <v>1.2999999999999999E-2</v>
      </c>
      <c r="H3602">
        <v>1</v>
      </c>
      <c r="J3602" t="s">
        <v>38</v>
      </c>
      <c r="K3602" t="s">
        <v>367</v>
      </c>
      <c r="L3602" t="s">
        <v>402</v>
      </c>
      <c r="M3602" t="s">
        <v>9097</v>
      </c>
      <c r="N3602" t="s">
        <v>9118</v>
      </c>
      <c r="O3602">
        <v>0</v>
      </c>
      <c r="P3602">
        <v>0</v>
      </c>
      <c r="Q3602">
        <v>1</v>
      </c>
    </row>
    <row r="3603" spans="1:17" x14ac:dyDescent="0.2">
      <c r="A3603" t="s">
        <v>498</v>
      </c>
      <c r="B3603" t="s">
        <v>134</v>
      </c>
      <c r="C3603" t="s">
        <v>497</v>
      </c>
      <c r="D3603" t="s">
        <v>54</v>
      </c>
      <c r="E3603" t="s">
        <v>3290</v>
      </c>
      <c r="F3603">
        <v>1.4E-2</v>
      </c>
      <c r="G3603">
        <v>1.4E-2</v>
      </c>
      <c r="H3603">
        <v>1</v>
      </c>
      <c r="J3603" t="s">
        <v>38</v>
      </c>
      <c r="K3603" t="s">
        <v>367</v>
      </c>
      <c r="L3603" t="s">
        <v>402</v>
      </c>
      <c r="M3603" t="s">
        <v>9097</v>
      </c>
      <c r="N3603" t="s">
        <v>8982</v>
      </c>
      <c r="O3603">
        <v>0</v>
      </c>
      <c r="P3603">
        <v>0</v>
      </c>
      <c r="Q3603">
        <v>1</v>
      </c>
    </row>
    <row r="3604" spans="1:17" x14ac:dyDescent="0.2">
      <c r="A3604" t="s">
        <v>498</v>
      </c>
      <c r="B3604" t="s">
        <v>134</v>
      </c>
      <c r="C3604" t="s">
        <v>497</v>
      </c>
      <c r="D3604" t="s">
        <v>54</v>
      </c>
      <c r="E3604" t="s">
        <v>3291</v>
      </c>
      <c r="F3604">
        <v>1.4999999999999999E-2</v>
      </c>
      <c r="G3604">
        <v>1.4999999999999999E-2</v>
      </c>
      <c r="H3604">
        <v>1</v>
      </c>
      <c r="J3604" t="s">
        <v>38</v>
      </c>
      <c r="K3604" t="s">
        <v>367</v>
      </c>
      <c r="L3604" t="s">
        <v>402</v>
      </c>
      <c r="M3604" t="s">
        <v>9097</v>
      </c>
      <c r="N3604" t="s">
        <v>8987</v>
      </c>
      <c r="O3604">
        <v>1E-3</v>
      </c>
      <c r="P3604">
        <v>1E-3</v>
      </c>
      <c r="Q3604">
        <v>1</v>
      </c>
    </row>
    <row r="3605" spans="1:17" x14ac:dyDescent="0.2">
      <c r="A3605" t="s">
        <v>498</v>
      </c>
      <c r="B3605" t="s">
        <v>134</v>
      </c>
      <c r="C3605" t="s">
        <v>497</v>
      </c>
      <c r="D3605" t="s">
        <v>54</v>
      </c>
      <c r="E3605" t="s">
        <v>3292</v>
      </c>
      <c r="F3605">
        <v>1.7999999999999999E-2</v>
      </c>
      <c r="G3605">
        <v>1.7999999999999999E-2</v>
      </c>
      <c r="H3605">
        <v>1</v>
      </c>
      <c r="J3605" t="s">
        <v>38</v>
      </c>
      <c r="K3605" t="s">
        <v>367</v>
      </c>
      <c r="L3605" t="s">
        <v>402</v>
      </c>
      <c r="M3605" t="s">
        <v>9097</v>
      </c>
      <c r="N3605" t="s">
        <v>8988</v>
      </c>
      <c r="O3605">
        <v>2E-3</v>
      </c>
      <c r="P3605">
        <v>2E-3</v>
      </c>
      <c r="Q3605">
        <v>1</v>
      </c>
    </row>
    <row r="3606" spans="1:17" x14ac:dyDescent="0.2">
      <c r="A3606" t="s">
        <v>498</v>
      </c>
      <c r="B3606" t="s">
        <v>134</v>
      </c>
      <c r="C3606" t="s">
        <v>497</v>
      </c>
      <c r="D3606" t="s">
        <v>54</v>
      </c>
      <c r="E3606" t="s">
        <v>3293</v>
      </c>
      <c r="F3606">
        <v>1.7999999999999999E-2</v>
      </c>
      <c r="G3606">
        <v>1.7999999999999999E-2</v>
      </c>
      <c r="H3606">
        <v>1</v>
      </c>
      <c r="J3606" t="s">
        <v>38</v>
      </c>
      <c r="K3606" t="s">
        <v>367</v>
      </c>
      <c r="L3606" t="s">
        <v>402</v>
      </c>
      <c r="M3606" t="s">
        <v>9097</v>
      </c>
      <c r="N3606" t="s">
        <v>8989</v>
      </c>
      <c r="O3606">
        <v>7.0000000000000001E-3</v>
      </c>
      <c r="P3606">
        <v>7.0000000000000001E-3</v>
      </c>
      <c r="Q3606">
        <v>1</v>
      </c>
    </row>
    <row r="3607" spans="1:17" x14ac:dyDescent="0.2">
      <c r="A3607" t="s">
        <v>498</v>
      </c>
      <c r="B3607" t="s">
        <v>134</v>
      </c>
      <c r="C3607" t="s">
        <v>497</v>
      </c>
      <c r="D3607" t="s">
        <v>54</v>
      </c>
      <c r="E3607" t="s">
        <v>3294</v>
      </c>
      <c r="F3607">
        <v>1.6E-2</v>
      </c>
      <c r="G3607">
        <v>1.6E-2</v>
      </c>
      <c r="H3607">
        <v>1</v>
      </c>
      <c r="J3607" t="s">
        <v>38</v>
      </c>
      <c r="K3607" t="s">
        <v>367</v>
      </c>
      <c r="L3607" t="s">
        <v>402</v>
      </c>
      <c r="M3607" t="s">
        <v>9097</v>
      </c>
      <c r="N3607" t="s">
        <v>9127</v>
      </c>
      <c r="O3607">
        <v>1.2999999999999999E-2</v>
      </c>
      <c r="P3607">
        <v>1.2999999999999999E-2</v>
      </c>
      <c r="Q3607">
        <v>1</v>
      </c>
    </row>
    <row r="3608" spans="1:17" x14ac:dyDescent="0.2">
      <c r="A3608" t="s">
        <v>498</v>
      </c>
      <c r="B3608" t="s">
        <v>134</v>
      </c>
      <c r="C3608" t="s">
        <v>497</v>
      </c>
      <c r="D3608" t="s">
        <v>54</v>
      </c>
      <c r="E3608" t="s">
        <v>3295</v>
      </c>
      <c r="F3608">
        <v>1.4999999999999999E-2</v>
      </c>
      <c r="G3608">
        <v>1.4999999999999999E-2</v>
      </c>
      <c r="H3608">
        <v>1</v>
      </c>
      <c r="J3608" t="s">
        <v>38</v>
      </c>
      <c r="K3608" t="s">
        <v>367</v>
      </c>
      <c r="L3608" t="s">
        <v>402</v>
      </c>
      <c r="M3608" t="s">
        <v>9097</v>
      </c>
      <c r="N3608" t="s">
        <v>9128</v>
      </c>
      <c r="O3608">
        <v>1.7999999999999999E-2</v>
      </c>
      <c r="P3608">
        <v>1.7999999999999999E-2</v>
      </c>
      <c r="Q3608">
        <v>1</v>
      </c>
    </row>
    <row r="3609" spans="1:17" x14ac:dyDescent="0.2">
      <c r="A3609" t="s">
        <v>498</v>
      </c>
      <c r="B3609" t="s">
        <v>134</v>
      </c>
      <c r="C3609" t="s">
        <v>497</v>
      </c>
      <c r="D3609" t="s">
        <v>54</v>
      </c>
      <c r="E3609" t="s">
        <v>3296</v>
      </c>
      <c r="F3609">
        <v>1.4999999999999999E-2</v>
      </c>
      <c r="G3609">
        <v>1.4999999999999999E-2</v>
      </c>
      <c r="H3609">
        <v>1</v>
      </c>
      <c r="J3609" t="s">
        <v>38</v>
      </c>
      <c r="K3609" t="s">
        <v>367</v>
      </c>
      <c r="L3609" t="s">
        <v>402</v>
      </c>
      <c r="M3609" t="s">
        <v>9097</v>
      </c>
      <c r="N3609" t="s">
        <v>9129</v>
      </c>
      <c r="O3609">
        <v>2.4E-2</v>
      </c>
      <c r="P3609">
        <v>2.4E-2</v>
      </c>
      <c r="Q3609">
        <v>1</v>
      </c>
    </row>
    <row r="3610" spans="1:17" x14ac:dyDescent="0.2">
      <c r="A3610" t="s">
        <v>498</v>
      </c>
      <c r="B3610" t="s">
        <v>134</v>
      </c>
      <c r="C3610" t="s">
        <v>497</v>
      </c>
      <c r="D3610" t="s">
        <v>54</v>
      </c>
      <c r="E3610" t="s">
        <v>3297</v>
      </c>
      <c r="F3610">
        <v>1.4999999999999999E-2</v>
      </c>
      <c r="G3610">
        <v>1.4999999999999999E-2</v>
      </c>
      <c r="H3610">
        <v>1</v>
      </c>
      <c r="J3610" t="s">
        <v>38</v>
      </c>
      <c r="K3610" t="s">
        <v>367</v>
      </c>
      <c r="L3610" t="s">
        <v>402</v>
      </c>
      <c r="M3610" t="s">
        <v>9097</v>
      </c>
      <c r="N3610" t="s">
        <v>9130</v>
      </c>
      <c r="O3610">
        <v>2.3E-2</v>
      </c>
      <c r="P3610">
        <v>2.3E-2</v>
      </c>
      <c r="Q3610">
        <v>1</v>
      </c>
    </row>
    <row r="3611" spans="1:17" x14ac:dyDescent="0.2">
      <c r="A3611" t="s">
        <v>498</v>
      </c>
      <c r="B3611" t="s">
        <v>134</v>
      </c>
      <c r="C3611" t="s">
        <v>497</v>
      </c>
      <c r="D3611" t="s">
        <v>54</v>
      </c>
      <c r="E3611" t="s">
        <v>3298</v>
      </c>
      <c r="F3611">
        <v>1.4999999999999999E-2</v>
      </c>
      <c r="G3611">
        <v>1.4999999999999999E-2</v>
      </c>
      <c r="H3611">
        <v>1</v>
      </c>
      <c r="J3611" t="s">
        <v>38</v>
      </c>
      <c r="K3611" t="s">
        <v>367</v>
      </c>
      <c r="L3611" t="s">
        <v>402</v>
      </c>
      <c r="M3611" t="s">
        <v>9097</v>
      </c>
      <c r="N3611" t="s">
        <v>9131</v>
      </c>
      <c r="O3611">
        <v>3.4000000000000002E-2</v>
      </c>
      <c r="P3611">
        <v>3.4000000000000002E-2</v>
      </c>
      <c r="Q3611">
        <v>1</v>
      </c>
    </row>
    <row r="3612" spans="1:17" x14ac:dyDescent="0.2">
      <c r="A3612" t="s">
        <v>498</v>
      </c>
      <c r="B3612" t="s">
        <v>134</v>
      </c>
      <c r="C3612" t="s">
        <v>497</v>
      </c>
      <c r="D3612" t="s">
        <v>54</v>
      </c>
      <c r="E3612" t="s">
        <v>3299</v>
      </c>
      <c r="F3612">
        <v>1.7999999999999999E-2</v>
      </c>
      <c r="G3612">
        <v>1.7999999999999999E-2</v>
      </c>
      <c r="H3612">
        <v>1</v>
      </c>
      <c r="J3612" t="s">
        <v>38</v>
      </c>
      <c r="K3612" t="s">
        <v>367</v>
      </c>
      <c r="L3612" t="s">
        <v>402</v>
      </c>
      <c r="M3612" t="s">
        <v>9097</v>
      </c>
      <c r="N3612" t="s">
        <v>9132</v>
      </c>
      <c r="O3612">
        <v>5.1999999999999998E-2</v>
      </c>
      <c r="P3612">
        <v>5.1999999999999998E-2</v>
      </c>
      <c r="Q3612">
        <v>1</v>
      </c>
    </row>
    <row r="3613" spans="1:17" x14ac:dyDescent="0.2">
      <c r="A3613" t="s">
        <v>498</v>
      </c>
      <c r="B3613" t="s">
        <v>134</v>
      </c>
      <c r="C3613" t="s">
        <v>497</v>
      </c>
      <c r="D3613" t="s">
        <v>54</v>
      </c>
      <c r="E3613" t="s">
        <v>3300</v>
      </c>
      <c r="F3613">
        <v>1.4999999999999999E-2</v>
      </c>
      <c r="G3613">
        <v>1.4999999999999999E-2</v>
      </c>
      <c r="H3613">
        <v>1</v>
      </c>
      <c r="J3613" t="s">
        <v>38</v>
      </c>
      <c r="K3613" t="s">
        <v>367</v>
      </c>
      <c r="L3613" t="s">
        <v>402</v>
      </c>
      <c r="M3613" t="s">
        <v>9097</v>
      </c>
      <c r="N3613" t="s">
        <v>9133</v>
      </c>
      <c r="O3613">
        <v>3.4000000000000002E-2</v>
      </c>
      <c r="P3613">
        <v>3.4000000000000002E-2</v>
      </c>
      <c r="Q3613">
        <v>1</v>
      </c>
    </row>
    <row r="3614" spans="1:17" x14ac:dyDescent="0.2">
      <c r="A3614" t="s">
        <v>498</v>
      </c>
      <c r="B3614" t="s">
        <v>134</v>
      </c>
      <c r="C3614" t="s">
        <v>497</v>
      </c>
      <c r="D3614" t="s">
        <v>54</v>
      </c>
      <c r="E3614" t="s">
        <v>3301</v>
      </c>
      <c r="F3614">
        <v>1.4999999999999999E-2</v>
      </c>
      <c r="G3614">
        <v>1.4999999999999999E-2</v>
      </c>
      <c r="H3614">
        <v>1</v>
      </c>
      <c r="J3614" t="s">
        <v>38</v>
      </c>
      <c r="K3614" t="s">
        <v>367</v>
      </c>
      <c r="L3614" t="s">
        <v>402</v>
      </c>
      <c r="M3614" t="s">
        <v>9097</v>
      </c>
      <c r="N3614" t="s">
        <v>9134</v>
      </c>
      <c r="O3614">
        <v>8.9999999999999993E-3</v>
      </c>
      <c r="P3614">
        <v>8.9999999999999993E-3</v>
      </c>
      <c r="Q3614">
        <v>1</v>
      </c>
    </row>
    <row r="3615" spans="1:17" x14ac:dyDescent="0.2">
      <c r="A3615" t="s">
        <v>498</v>
      </c>
      <c r="B3615" t="s">
        <v>134</v>
      </c>
      <c r="C3615" t="s">
        <v>497</v>
      </c>
      <c r="D3615" t="s">
        <v>54</v>
      </c>
      <c r="E3615" t="s">
        <v>3302</v>
      </c>
      <c r="F3615">
        <v>1.7999999999999999E-2</v>
      </c>
      <c r="G3615">
        <v>1.7999999999999999E-2</v>
      </c>
      <c r="H3615">
        <v>1</v>
      </c>
      <c r="J3615" t="s">
        <v>38</v>
      </c>
      <c r="K3615" t="s">
        <v>367</v>
      </c>
      <c r="L3615" t="s">
        <v>402</v>
      </c>
      <c r="M3615" t="s">
        <v>9097</v>
      </c>
      <c r="N3615" t="s">
        <v>501</v>
      </c>
      <c r="O3615">
        <v>0</v>
      </c>
      <c r="P3615">
        <v>0</v>
      </c>
      <c r="Q3615">
        <v>1</v>
      </c>
    </row>
    <row r="3616" spans="1:17" x14ac:dyDescent="0.2">
      <c r="A3616" t="s">
        <v>498</v>
      </c>
      <c r="B3616" t="s">
        <v>134</v>
      </c>
      <c r="C3616" t="s">
        <v>497</v>
      </c>
      <c r="D3616" t="s">
        <v>54</v>
      </c>
      <c r="E3616" t="s">
        <v>3303</v>
      </c>
      <c r="F3616">
        <v>1.4999999999999999E-2</v>
      </c>
      <c r="G3616">
        <v>1.4999999999999999E-2</v>
      </c>
      <c r="H3616">
        <v>1</v>
      </c>
      <c r="J3616" t="s">
        <v>38</v>
      </c>
      <c r="K3616" t="s">
        <v>367</v>
      </c>
      <c r="L3616" t="s">
        <v>401</v>
      </c>
      <c r="M3616" t="s">
        <v>9098</v>
      </c>
      <c r="N3616" t="s">
        <v>8249</v>
      </c>
      <c r="O3616">
        <v>0</v>
      </c>
      <c r="P3616">
        <v>0</v>
      </c>
      <c r="Q3616">
        <v>1</v>
      </c>
    </row>
    <row r="3617" spans="1:17" x14ac:dyDescent="0.2">
      <c r="A3617" t="s">
        <v>498</v>
      </c>
      <c r="B3617" t="s">
        <v>134</v>
      </c>
      <c r="C3617" t="s">
        <v>497</v>
      </c>
      <c r="D3617" t="s">
        <v>54</v>
      </c>
      <c r="E3617" t="s">
        <v>3304</v>
      </c>
      <c r="F3617">
        <v>1.4999999999999999E-2</v>
      </c>
      <c r="G3617">
        <v>1.4999999999999999E-2</v>
      </c>
      <c r="H3617">
        <v>1</v>
      </c>
      <c r="J3617" t="s">
        <v>38</v>
      </c>
      <c r="K3617" t="s">
        <v>367</v>
      </c>
      <c r="L3617" t="s">
        <v>401</v>
      </c>
      <c r="M3617" t="s">
        <v>9098</v>
      </c>
      <c r="N3617" t="s">
        <v>8983</v>
      </c>
      <c r="O3617">
        <v>1E-3</v>
      </c>
      <c r="P3617">
        <v>1E-3</v>
      </c>
      <c r="Q3617">
        <v>1</v>
      </c>
    </row>
    <row r="3618" spans="1:17" x14ac:dyDescent="0.2">
      <c r="A3618" t="s">
        <v>498</v>
      </c>
      <c r="B3618" t="s">
        <v>134</v>
      </c>
      <c r="C3618" t="s">
        <v>497</v>
      </c>
      <c r="D3618" t="s">
        <v>54</v>
      </c>
      <c r="E3618" t="s">
        <v>3305</v>
      </c>
      <c r="F3618">
        <v>1.4E-2</v>
      </c>
      <c r="G3618">
        <v>1.4E-2</v>
      </c>
      <c r="H3618">
        <v>1</v>
      </c>
      <c r="J3618" t="s">
        <v>38</v>
      </c>
      <c r="K3618" t="s">
        <v>367</v>
      </c>
      <c r="L3618" t="s">
        <v>401</v>
      </c>
      <c r="M3618" t="s">
        <v>9098</v>
      </c>
      <c r="N3618" t="s">
        <v>8250</v>
      </c>
      <c r="O3618">
        <v>1E-3</v>
      </c>
      <c r="P3618">
        <v>1E-3</v>
      </c>
      <c r="Q3618">
        <v>1</v>
      </c>
    </row>
    <row r="3619" spans="1:17" x14ac:dyDescent="0.2">
      <c r="A3619" t="s">
        <v>498</v>
      </c>
      <c r="B3619" t="s">
        <v>134</v>
      </c>
      <c r="C3619" t="s">
        <v>497</v>
      </c>
      <c r="D3619" t="s">
        <v>54</v>
      </c>
      <c r="E3619" t="s">
        <v>3306</v>
      </c>
      <c r="F3619">
        <v>1.4E-2</v>
      </c>
      <c r="G3619">
        <v>1.4E-2</v>
      </c>
      <c r="H3619">
        <v>1</v>
      </c>
      <c r="J3619" t="s">
        <v>38</v>
      </c>
      <c r="K3619" t="s">
        <v>367</v>
      </c>
      <c r="L3619" t="s">
        <v>401</v>
      </c>
      <c r="M3619" t="s">
        <v>9098</v>
      </c>
      <c r="N3619" t="s">
        <v>8251</v>
      </c>
      <c r="O3619">
        <v>0</v>
      </c>
      <c r="P3619">
        <v>0</v>
      </c>
      <c r="Q3619">
        <v>1</v>
      </c>
    </row>
    <row r="3620" spans="1:17" x14ac:dyDescent="0.2">
      <c r="A3620" t="s">
        <v>498</v>
      </c>
      <c r="B3620" t="s">
        <v>134</v>
      </c>
      <c r="C3620" t="s">
        <v>497</v>
      </c>
      <c r="D3620" t="s">
        <v>54</v>
      </c>
      <c r="E3620" t="s">
        <v>3307</v>
      </c>
      <c r="F3620">
        <v>1.7000000000000001E-2</v>
      </c>
      <c r="G3620">
        <v>1.7000000000000001E-2</v>
      </c>
      <c r="H3620">
        <v>1</v>
      </c>
      <c r="J3620" t="s">
        <v>38</v>
      </c>
      <c r="K3620" t="s">
        <v>367</v>
      </c>
      <c r="L3620" t="s">
        <v>401</v>
      </c>
      <c r="M3620" t="s">
        <v>9098</v>
      </c>
      <c r="N3620" t="s">
        <v>8252</v>
      </c>
      <c r="O3620">
        <v>1E-3</v>
      </c>
      <c r="P3620">
        <v>1E-3</v>
      </c>
      <c r="Q3620">
        <v>1</v>
      </c>
    </row>
    <row r="3621" spans="1:17" x14ac:dyDescent="0.2">
      <c r="A3621" t="s">
        <v>498</v>
      </c>
      <c r="B3621" t="s">
        <v>134</v>
      </c>
      <c r="C3621" t="s">
        <v>497</v>
      </c>
      <c r="D3621" t="s">
        <v>54</v>
      </c>
      <c r="E3621" t="s">
        <v>3308</v>
      </c>
      <c r="F3621">
        <v>1.7000000000000001E-2</v>
      </c>
      <c r="G3621">
        <v>1.7000000000000001E-2</v>
      </c>
      <c r="H3621">
        <v>1</v>
      </c>
      <c r="J3621" t="s">
        <v>38</v>
      </c>
      <c r="K3621" t="s">
        <v>367</v>
      </c>
      <c r="L3621" t="s">
        <v>401</v>
      </c>
      <c r="M3621" t="s">
        <v>9098</v>
      </c>
      <c r="N3621" t="s">
        <v>8253</v>
      </c>
      <c r="O3621">
        <v>0</v>
      </c>
      <c r="P3621">
        <v>0</v>
      </c>
      <c r="Q3621">
        <v>1</v>
      </c>
    </row>
    <row r="3622" spans="1:17" x14ac:dyDescent="0.2">
      <c r="A3622" t="s">
        <v>498</v>
      </c>
      <c r="B3622" t="s">
        <v>134</v>
      </c>
      <c r="C3622" t="s">
        <v>497</v>
      </c>
      <c r="D3622" t="s">
        <v>54</v>
      </c>
      <c r="E3622" t="s">
        <v>3309</v>
      </c>
      <c r="F3622">
        <v>1.7000000000000001E-2</v>
      </c>
      <c r="G3622">
        <v>1.7000000000000001E-2</v>
      </c>
      <c r="H3622">
        <v>1</v>
      </c>
      <c r="J3622" t="s">
        <v>38</v>
      </c>
      <c r="K3622" t="s">
        <v>367</v>
      </c>
      <c r="L3622" t="s">
        <v>401</v>
      </c>
      <c r="M3622" t="s">
        <v>9098</v>
      </c>
      <c r="N3622" t="s">
        <v>8382</v>
      </c>
      <c r="O3622">
        <v>0</v>
      </c>
      <c r="P3622">
        <v>0</v>
      </c>
      <c r="Q3622">
        <v>1</v>
      </c>
    </row>
    <row r="3623" spans="1:17" x14ac:dyDescent="0.2">
      <c r="A3623" t="s">
        <v>498</v>
      </c>
      <c r="B3623" t="s">
        <v>134</v>
      </c>
      <c r="C3623" t="s">
        <v>497</v>
      </c>
      <c r="D3623" t="s">
        <v>54</v>
      </c>
      <c r="E3623" t="s">
        <v>3310</v>
      </c>
      <c r="F3623">
        <v>1.2999999999999999E-2</v>
      </c>
      <c r="G3623">
        <v>1.2999999999999999E-2</v>
      </c>
      <c r="H3623">
        <v>1</v>
      </c>
      <c r="J3623" t="s">
        <v>38</v>
      </c>
      <c r="K3623" t="s">
        <v>367</v>
      </c>
      <c r="L3623" t="s">
        <v>401</v>
      </c>
      <c r="M3623" t="s">
        <v>9098</v>
      </c>
      <c r="N3623" t="s">
        <v>8370</v>
      </c>
      <c r="O3623">
        <v>1E-3</v>
      </c>
      <c r="P3623">
        <v>1E-3</v>
      </c>
      <c r="Q3623">
        <v>1</v>
      </c>
    </row>
    <row r="3624" spans="1:17" x14ac:dyDescent="0.2">
      <c r="A3624" t="s">
        <v>498</v>
      </c>
      <c r="B3624" t="s">
        <v>134</v>
      </c>
      <c r="C3624" t="s">
        <v>497</v>
      </c>
      <c r="D3624" t="s">
        <v>54</v>
      </c>
      <c r="E3624" t="s">
        <v>3311</v>
      </c>
      <c r="F3624">
        <v>1.2999999999999999E-2</v>
      </c>
      <c r="G3624">
        <v>1.2999999999999999E-2</v>
      </c>
      <c r="H3624">
        <v>1</v>
      </c>
      <c r="J3624" t="s">
        <v>38</v>
      </c>
      <c r="K3624" t="s">
        <v>367</v>
      </c>
      <c r="L3624" t="s">
        <v>401</v>
      </c>
      <c r="M3624" t="s">
        <v>9098</v>
      </c>
      <c r="N3624" t="s">
        <v>9099</v>
      </c>
      <c r="O3624">
        <v>1E-3</v>
      </c>
      <c r="P3624">
        <v>1E-3</v>
      </c>
      <c r="Q3624">
        <v>1</v>
      </c>
    </row>
    <row r="3625" spans="1:17" x14ac:dyDescent="0.2">
      <c r="A3625" t="s">
        <v>498</v>
      </c>
      <c r="B3625" t="s">
        <v>134</v>
      </c>
      <c r="C3625" t="s">
        <v>497</v>
      </c>
      <c r="D3625" t="s">
        <v>54</v>
      </c>
      <c r="E3625" t="s">
        <v>3312</v>
      </c>
      <c r="F3625">
        <v>1.2999999999999999E-2</v>
      </c>
      <c r="G3625">
        <v>1.2999999999999999E-2</v>
      </c>
      <c r="H3625">
        <v>1</v>
      </c>
      <c r="J3625" t="s">
        <v>38</v>
      </c>
      <c r="K3625" t="s">
        <v>367</v>
      </c>
      <c r="L3625" t="s">
        <v>401</v>
      </c>
      <c r="M3625" t="s">
        <v>9098</v>
      </c>
      <c r="N3625" t="s">
        <v>8371</v>
      </c>
      <c r="O3625">
        <v>0</v>
      </c>
      <c r="P3625">
        <v>0</v>
      </c>
      <c r="Q3625">
        <v>1</v>
      </c>
    </row>
    <row r="3626" spans="1:17" x14ac:dyDescent="0.2">
      <c r="A3626" t="s">
        <v>498</v>
      </c>
      <c r="B3626" t="s">
        <v>134</v>
      </c>
      <c r="C3626" t="s">
        <v>497</v>
      </c>
      <c r="D3626" t="s">
        <v>54</v>
      </c>
      <c r="E3626" t="s">
        <v>3313</v>
      </c>
      <c r="F3626">
        <v>1.2999999999999999E-2</v>
      </c>
      <c r="G3626">
        <v>1.2999999999999999E-2</v>
      </c>
      <c r="H3626">
        <v>1</v>
      </c>
      <c r="J3626" t="s">
        <v>38</v>
      </c>
      <c r="K3626" t="s">
        <v>367</v>
      </c>
      <c r="L3626" t="s">
        <v>401</v>
      </c>
      <c r="M3626" t="s">
        <v>9098</v>
      </c>
      <c r="N3626" t="s">
        <v>8366</v>
      </c>
      <c r="O3626">
        <v>1E-3</v>
      </c>
      <c r="P3626">
        <v>1E-3</v>
      </c>
      <c r="Q3626">
        <v>1</v>
      </c>
    </row>
    <row r="3627" spans="1:17" x14ac:dyDescent="0.2">
      <c r="A3627" t="s">
        <v>498</v>
      </c>
      <c r="B3627" t="s">
        <v>134</v>
      </c>
      <c r="C3627" t="s">
        <v>497</v>
      </c>
      <c r="D3627" t="s">
        <v>54</v>
      </c>
      <c r="E3627" t="s">
        <v>3314</v>
      </c>
      <c r="F3627">
        <v>1.4E-2</v>
      </c>
      <c r="G3627">
        <v>1.4E-2</v>
      </c>
      <c r="H3627">
        <v>1</v>
      </c>
      <c r="J3627" t="s">
        <v>38</v>
      </c>
      <c r="K3627" t="s">
        <v>367</v>
      </c>
      <c r="L3627" t="s">
        <v>401</v>
      </c>
      <c r="M3627" t="s">
        <v>9098</v>
      </c>
      <c r="N3627" t="s">
        <v>8372</v>
      </c>
      <c r="O3627">
        <v>0</v>
      </c>
      <c r="P3627">
        <v>0</v>
      </c>
      <c r="Q3627">
        <v>1</v>
      </c>
    </row>
    <row r="3628" spans="1:17" x14ac:dyDescent="0.2">
      <c r="A3628" t="s">
        <v>498</v>
      </c>
      <c r="B3628" t="s">
        <v>134</v>
      </c>
      <c r="C3628" t="s">
        <v>497</v>
      </c>
      <c r="D3628" t="s">
        <v>54</v>
      </c>
      <c r="E3628" t="s">
        <v>3315</v>
      </c>
      <c r="F3628">
        <v>1.4E-2</v>
      </c>
      <c r="G3628">
        <v>1.4E-2</v>
      </c>
      <c r="H3628">
        <v>1</v>
      </c>
      <c r="J3628" t="s">
        <v>38</v>
      </c>
      <c r="K3628" t="s">
        <v>367</v>
      </c>
      <c r="L3628" t="s">
        <v>401</v>
      </c>
      <c r="M3628" t="s">
        <v>9098</v>
      </c>
      <c r="N3628" t="s">
        <v>8367</v>
      </c>
      <c r="O3628">
        <v>0</v>
      </c>
      <c r="P3628">
        <v>0</v>
      </c>
      <c r="Q3628">
        <v>1</v>
      </c>
    </row>
    <row r="3629" spans="1:17" x14ac:dyDescent="0.2">
      <c r="A3629" t="s">
        <v>498</v>
      </c>
      <c r="B3629" t="s">
        <v>134</v>
      </c>
      <c r="C3629" t="s">
        <v>497</v>
      </c>
      <c r="D3629" t="s">
        <v>54</v>
      </c>
      <c r="E3629" t="s">
        <v>3316</v>
      </c>
      <c r="F3629">
        <v>1.4999999999999999E-2</v>
      </c>
      <c r="G3629">
        <v>1.4999999999999999E-2</v>
      </c>
      <c r="H3629">
        <v>1</v>
      </c>
      <c r="J3629" t="s">
        <v>38</v>
      </c>
      <c r="K3629" t="s">
        <v>367</v>
      </c>
      <c r="L3629" t="s">
        <v>401</v>
      </c>
      <c r="M3629" t="s">
        <v>9098</v>
      </c>
      <c r="N3629" t="s">
        <v>8373</v>
      </c>
      <c r="O3629">
        <v>0</v>
      </c>
      <c r="P3629">
        <v>0</v>
      </c>
      <c r="Q3629">
        <v>1</v>
      </c>
    </row>
    <row r="3630" spans="1:17" x14ac:dyDescent="0.2">
      <c r="A3630" t="s">
        <v>498</v>
      </c>
      <c r="B3630" t="s">
        <v>134</v>
      </c>
      <c r="C3630" t="s">
        <v>497</v>
      </c>
      <c r="D3630" t="s">
        <v>54</v>
      </c>
      <c r="E3630" t="s">
        <v>3317</v>
      </c>
      <c r="F3630">
        <v>1.6E-2</v>
      </c>
      <c r="G3630">
        <v>1.6E-2</v>
      </c>
      <c r="H3630">
        <v>1</v>
      </c>
      <c r="J3630" t="s">
        <v>38</v>
      </c>
      <c r="K3630" t="s">
        <v>367</v>
      </c>
      <c r="L3630" t="s">
        <v>401</v>
      </c>
      <c r="M3630" t="s">
        <v>9098</v>
      </c>
      <c r="N3630" t="s">
        <v>8374</v>
      </c>
      <c r="O3630">
        <v>0</v>
      </c>
      <c r="P3630">
        <v>0</v>
      </c>
      <c r="Q3630">
        <v>1</v>
      </c>
    </row>
    <row r="3631" spans="1:17" x14ac:dyDescent="0.2">
      <c r="A3631" t="s">
        <v>498</v>
      </c>
      <c r="B3631" t="s">
        <v>134</v>
      </c>
      <c r="C3631" t="s">
        <v>497</v>
      </c>
      <c r="D3631" t="s">
        <v>54</v>
      </c>
      <c r="E3631" t="s">
        <v>3318</v>
      </c>
      <c r="F3631">
        <v>1.9E-2</v>
      </c>
      <c r="G3631">
        <v>1.9E-2</v>
      </c>
      <c r="H3631">
        <v>1</v>
      </c>
      <c r="J3631" t="s">
        <v>38</v>
      </c>
      <c r="K3631" t="s">
        <v>367</v>
      </c>
      <c r="L3631" t="s">
        <v>401</v>
      </c>
      <c r="M3631" t="s">
        <v>9098</v>
      </c>
      <c r="N3631" t="s">
        <v>8375</v>
      </c>
      <c r="O3631">
        <v>0</v>
      </c>
      <c r="P3631">
        <v>0</v>
      </c>
      <c r="Q3631">
        <v>1</v>
      </c>
    </row>
    <row r="3632" spans="1:17" x14ac:dyDescent="0.2">
      <c r="A3632" t="s">
        <v>498</v>
      </c>
      <c r="B3632" t="s">
        <v>134</v>
      </c>
      <c r="C3632" t="s">
        <v>497</v>
      </c>
      <c r="D3632" t="s">
        <v>54</v>
      </c>
      <c r="E3632" t="s">
        <v>3319</v>
      </c>
      <c r="F3632">
        <v>0.02</v>
      </c>
      <c r="G3632">
        <v>0.02</v>
      </c>
      <c r="H3632">
        <v>1</v>
      </c>
      <c r="J3632" t="s">
        <v>38</v>
      </c>
      <c r="K3632" t="s">
        <v>367</v>
      </c>
      <c r="L3632" t="s">
        <v>401</v>
      </c>
      <c r="M3632" t="s">
        <v>9098</v>
      </c>
      <c r="N3632" t="s">
        <v>8376</v>
      </c>
      <c r="O3632">
        <v>1E-3</v>
      </c>
      <c r="P3632">
        <v>1E-3</v>
      </c>
      <c r="Q3632">
        <v>1</v>
      </c>
    </row>
    <row r="3633" spans="1:17" x14ac:dyDescent="0.2">
      <c r="A3633" t="s">
        <v>498</v>
      </c>
      <c r="B3633" t="s">
        <v>134</v>
      </c>
      <c r="C3633" t="s">
        <v>497</v>
      </c>
      <c r="D3633" t="s">
        <v>54</v>
      </c>
      <c r="E3633" t="s">
        <v>3320</v>
      </c>
      <c r="F3633">
        <v>2.1000000000000001E-2</v>
      </c>
      <c r="G3633">
        <v>2.1000000000000001E-2</v>
      </c>
      <c r="H3633">
        <v>1</v>
      </c>
      <c r="J3633" t="s">
        <v>38</v>
      </c>
      <c r="K3633" t="s">
        <v>367</v>
      </c>
      <c r="L3633" t="s">
        <v>401</v>
      </c>
      <c r="M3633" t="s">
        <v>9098</v>
      </c>
      <c r="N3633" t="s">
        <v>8377</v>
      </c>
      <c r="O3633">
        <v>1E-3</v>
      </c>
      <c r="P3633">
        <v>1E-3</v>
      </c>
      <c r="Q3633">
        <v>1</v>
      </c>
    </row>
    <row r="3634" spans="1:17" x14ac:dyDescent="0.2">
      <c r="A3634" t="s">
        <v>498</v>
      </c>
      <c r="B3634" t="s">
        <v>134</v>
      </c>
      <c r="C3634" t="s">
        <v>497</v>
      </c>
      <c r="D3634" t="s">
        <v>54</v>
      </c>
      <c r="E3634" t="s">
        <v>3321</v>
      </c>
      <c r="F3634">
        <v>0.02</v>
      </c>
      <c r="G3634">
        <v>0.02</v>
      </c>
      <c r="H3634">
        <v>1</v>
      </c>
      <c r="J3634" t="s">
        <v>38</v>
      </c>
      <c r="K3634" t="s">
        <v>367</v>
      </c>
      <c r="L3634" t="s">
        <v>401</v>
      </c>
      <c r="M3634" t="s">
        <v>9098</v>
      </c>
      <c r="N3634" t="s">
        <v>8378</v>
      </c>
      <c r="O3634">
        <v>1E-3</v>
      </c>
      <c r="P3634">
        <v>1E-3</v>
      </c>
      <c r="Q3634">
        <v>1</v>
      </c>
    </row>
    <row r="3635" spans="1:17" x14ac:dyDescent="0.2">
      <c r="A3635" t="s">
        <v>498</v>
      </c>
      <c r="B3635" t="s">
        <v>134</v>
      </c>
      <c r="C3635" t="s">
        <v>497</v>
      </c>
      <c r="D3635" t="s">
        <v>54</v>
      </c>
      <c r="E3635" t="s">
        <v>3322</v>
      </c>
      <c r="F3635">
        <v>0.02</v>
      </c>
      <c r="G3635">
        <v>0.02</v>
      </c>
      <c r="H3635">
        <v>1</v>
      </c>
      <c r="J3635" t="s">
        <v>38</v>
      </c>
      <c r="K3635" t="s">
        <v>367</v>
      </c>
      <c r="L3635" t="s">
        <v>401</v>
      </c>
      <c r="M3635" t="s">
        <v>9098</v>
      </c>
      <c r="N3635" t="s">
        <v>8368</v>
      </c>
      <c r="O3635">
        <v>1E-3</v>
      </c>
      <c r="P3635">
        <v>1E-3</v>
      </c>
      <c r="Q3635">
        <v>1</v>
      </c>
    </row>
    <row r="3636" spans="1:17" x14ac:dyDescent="0.2">
      <c r="A3636" t="s">
        <v>498</v>
      </c>
      <c r="B3636" t="s">
        <v>134</v>
      </c>
      <c r="C3636" t="s">
        <v>497</v>
      </c>
      <c r="D3636" t="s">
        <v>54</v>
      </c>
      <c r="E3636" t="s">
        <v>3323</v>
      </c>
      <c r="F3636">
        <v>2.1000000000000001E-2</v>
      </c>
      <c r="G3636">
        <v>2.1000000000000001E-2</v>
      </c>
      <c r="H3636">
        <v>1</v>
      </c>
      <c r="J3636" t="s">
        <v>38</v>
      </c>
      <c r="K3636" t="s">
        <v>367</v>
      </c>
      <c r="L3636" t="s">
        <v>401</v>
      </c>
      <c r="M3636" t="s">
        <v>9098</v>
      </c>
      <c r="N3636" t="s">
        <v>8369</v>
      </c>
      <c r="O3636">
        <v>1E-3</v>
      </c>
      <c r="P3636">
        <v>1E-3</v>
      </c>
      <c r="Q3636">
        <v>1</v>
      </c>
    </row>
    <row r="3637" spans="1:17" x14ac:dyDescent="0.2">
      <c r="A3637" t="s">
        <v>498</v>
      </c>
      <c r="B3637" t="s">
        <v>134</v>
      </c>
      <c r="C3637" t="s">
        <v>497</v>
      </c>
      <c r="D3637" t="s">
        <v>54</v>
      </c>
      <c r="E3637" t="s">
        <v>3324</v>
      </c>
      <c r="F3637">
        <v>2.1999999999999999E-2</v>
      </c>
      <c r="G3637">
        <v>2.1999999999999999E-2</v>
      </c>
      <c r="H3637">
        <v>1</v>
      </c>
      <c r="J3637" t="s">
        <v>38</v>
      </c>
      <c r="K3637" t="s">
        <v>367</v>
      </c>
      <c r="L3637" t="s">
        <v>401</v>
      </c>
      <c r="M3637" t="s">
        <v>9098</v>
      </c>
      <c r="N3637" t="s">
        <v>499</v>
      </c>
      <c r="O3637">
        <v>0</v>
      </c>
      <c r="P3637">
        <v>0</v>
      </c>
      <c r="Q3637">
        <v>1</v>
      </c>
    </row>
    <row r="3638" spans="1:17" x14ac:dyDescent="0.2">
      <c r="A3638" t="s">
        <v>498</v>
      </c>
      <c r="B3638" t="s">
        <v>134</v>
      </c>
      <c r="C3638" t="s">
        <v>497</v>
      </c>
      <c r="D3638" t="s">
        <v>54</v>
      </c>
      <c r="E3638" t="s">
        <v>3325</v>
      </c>
      <c r="F3638">
        <v>2.3E-2</v>
      </c>
      <c r="G3638">
        <v>2.3E-2</v>
      </c>
      <c r="H3638">
        <v>1</v>
      </c>
      <c r="J3638" t="s">
        <v>38</v>
      </c>
      <c r="K3638" t="s">
        <v>367</v>
      </c>
      <c r="L3638" t="s">
        <v>401</v>
      </c>
      <c r="M3638" t="s">
        <v>9098</v>
      </c>
      <c r="N3638" t="s">
        <v>500</v>
      </c>
      <c r="O3638">
        <v>0</v>
      </c>
      <c r="P3638">
        <v>0</v>
      </c>
      <c r="Q3638">
        <v>1</v>
      </c>
    </row>
    <row r="3639" spans="1:17" x14ac:dyDescent="0.2">
      <c r="A3639" t="s">
        <v>498</v>
      </c>
      <c r="B3639" t="s">
        <v>134</v>
      </c>
      <c r="C3639" t="s">
        <v>497</v>
      </c>
      <c r="D3639" t="s">
        <v>54</v>
      </c>
      <c r="E3639" t="s">
        <v>3326</v>
      </c>
      <c r="F3639">
        <v>2.4E-2</v>
      </c>
      <c r="G3639">
        <v>2.3E-2</v>
      </c>
      <c r="H3639">
        <v>1</v>
      </c>
      <c r="J3639" t="s">
        <v>38</v>
      </c>
      <c r="K3639" t="s">
        <v>367</v>
      </c>
      <c r="L3639" t="s">
        <v>401</v>
      </c>
      <c r="M3639" t="s">
        <v>9098</v>
      </c>
      <c r="N3639" t="s">
        <v>8379</v>
      </c>
      <c r="O3639">
        <v>0</v>
      </c>
      <c r="P3639">
        <v>0</v>
      </c>
      <c r="Q3639">
        <v>1</v>
      </c>
    </row>
    <row r="3640" spans="1:17" x14ac:dyDescent="0.2">
      <c r="A3640" t="s">
        <v>498</v>
      </c>
      <c r="B3640" t="s">
        <v>134</v>
      </c>
      <c r="C3640" t="s">
        <v>497</v>
      </c>
      <c r="D3640" t="s">
        <v>54</v>
      </c>
      <c r="E3640" t="s">
        <v>3327</v>
      </c>
      <c r="F3640">
        <v>2.3E-2</v>
      </c>
      <c r="G3640">
        <v>2.3E-2</v>
      </c>
      <c r="H3640">
        <v>1</v>
      </c>
      <c r="J3640" t="s">
        <v>38</v>
      </c>
      <c r="K3640" t="s">
        <v>367</v>
      </c>
      <c r="L3640" t="s">
        <v>401</v>
      </c>
      <c r="M3640" t="s">
        <v>9098</v>
      </c>
      <c r="N3640" t="s">
        <v>8254</v>
      </c>
      <c r="O3640">
        <v>0</v>
      </c>
      <c r="P3640">
        <v>0</v>
      </c>
      <c r="Q3640">
        <v>1</v>
      </c>
    </row>
    <row r="3641" spans="1:17" x14ac:dyDescent="0.2">
      <c r="A3641" t="s">
        <v>498</v>
      </c>
      <c r="B3641" t="s">
        <v>134</v>
      </c>
      <c r="C3641" t="s">
        <v>497</v>
      </c>
      <c r="D3641" t="s">
        <v>54</v>
      </c>
      <c r="E3641" t="s">
        <v>3328</v>
      </c>
      <c r="F3641">
        <v>2.1999999999999999E-2</v>
      </c>
      <c r="G3641">
        <v>2.1999999999999999E-2</v>
      </c>
      <c r="H3641">
        <v>1</v>
      </c>
      <c r="J3641" t="s">
        <v>38</v>
      </c>
      <c r="K3641" t="s">
        <v>367</v>
      </c>
      <c r="L3641" t="s">
        <v>401</v>
      </c>
      <c r="M3641" t="s">
        <v>9098</v>
      </c>
      <c r="N3641" t="s">
        <v>8255</v>
      </c>
      <c r="O3641">
        <v>1E-3</v>
      </c>
      <c r="P3641">
        <v>1E-3</v>
      </c>
      <c r="Q3641">
        <v>1</v>
      </c>
    </row>
    <row r="3642" spans="1:17" x14ac:dyDescent="0.2">
      <c r="A3642" t="s">
        <v>498</v>
      </c>
      <c r="B3642" t="s">
        <v>134</v>
      </c>
      <c r="C3642" t="s">
        <v>497</v>
      </c>
      <c r="D3642" t="s">
        <v>54</v>
      </c>
      <c r="E3642" t="s">
        <v>3329</v>
      </c>
      <c r="F3642">
        <v>2.1000000000000001E-2</v>
      </c>
      <c r="G3642">
        <v>2.1000000000000001E-2</v>
      </c>
      <c r="H3642">
        <v>1</v>
      </c>
      <c r="J3642" t="s">
        <v>38</v>
      </c>
      <c r="K3642" t="s">
        <v>367</v>
      </c>
      <c r="L3642" t="s">
        <v>401</v>
      </c>
      <c r="M3642" t="s">
        <v>9098</v>
      </c>
      <c r="N3642" t="s">
        <v>8256</v>
      </c>
      <c r="O3642">
        <v>2E-3</v>
      </c>
      <c r="P3642">
        <v>2E-3</v>
      </c>
      <c r="Q3642">
        <v>1</v>
      </c>
    </row>
    <row r="3643" spans="1:17" x14ac:dyDescent="0.2">
      <c r="A3643" t="s">
        <v>498</v>
      </c>
      <c r="B3643" t="s">
        <v>134</v>
      </c>
      <c r="C3643" t="s">
        <v>497</v>
      </c>
      <c r="D3643" t="s">
        <v>54</v>
      </c>
      <c r="E3643" t="s">
        <v>3330</v>
      </c>
      <c r="F3643">
        <v>0.02</v>
      </c>
      <c r="G3643">
        <v>0.02</v>
      </c>
      <c r="H3643">
        <v>1</v>
      </c>
      <c r="J3643" t="s">
        <v>38</v>
      </c>
      <c r="K3643" t="s">
        <v>367</v>
      </c>
      <c r="L3643" t="s">
        <v>401</v>
      </c>
      <c r="M3643" t="s">
        <v>9098</v>
      </c>
      <c r="N3643" t="s">
        <v>8257</v>
      </c>
      <c r="O3643">
        <v>4.0000000000000001E-3</v>
      </c>
      <c r="P3643">
        <v>4.0000000000000001E-3</v>
      </c>
      <c r="Q3643">
        <v>1</v>
      </c>
    </row>
    <row r="3644" spans="1:17" x14ac:dyDescent="0.2">
      <c r="A3644" t="s">
        <v>498</v>
      </c>
      <c r="B3644" t="s">
        <v>134</v>
      </c>
      <c r="C3644" t="s">
        <v>497</v>
      </c>
      <c r="D3644" t="s">
        <v>54</v>
      </c>
      <c r="E3644" t="s">
        <v>3331</v>
      </c>
      <c r="F3644">
        <v>1.7999999999999999E-2</v>
      </c>
      <c r="G3644">
        <v>1.7999999999999999E-2</v>
      </c>
      <c r="H3644">
        <v>1</v>
      </c>
      <c r="J3644" t="s">
        <v>38</v>
      </c>
      <c r="K3644" t="s">
        <v>367</v>
      </c>
      <c r="L3644" t="s">
        <v>401</v>
      </c>
      <c r="M3644" t="s">
        <v>9098</v>
      </c>
      <c r="N3644" t="s">
        <v>8258</v>
      </c>
      <c r="O3644">
        <v>8.0000000000000002E-3</v>
      </c>
      <c r="P3644">
        <v>8.0000000000000002E-3</v>
      </c>
      <c r="Q3644">
        <v>1</v>
      </c>
    </row>
    <row r="3645" spans="1:17" x14ac:dyDescent="0.2">
      <c r="A3645" t="s">
        <v>498</v>
      </c>
      <c r="B3645" t="s">
        <v>134</v>
      </c>
      <c r="C3645" t="s">
        <v>497</v>
      </c>
      <c r="D3645" t="s">
        <v>54</v>
      </c>
      <c r="E3645" t="s">
        <v>3332</v>
      </c>
      <c r="F3645">
        <v>1.7999999999999999E-2</v>
      </c>
      <c r="G3645">
        <v>1.7999999999999999E-2</v>
      </c>
      <c r="H3645">
        <v>1</v>
      </c>
      <c r="J3645" t="s">
        <v>38</v>
      </c>
      <c r="K3645" t="s">
        <v>367</v>
      </c>
      <c r="L3645" t="s">
        <v>401</v>
      </c>
      <c r="M3645" t="s">
        <v>9098</v>
      </c>
      <c r="N3645" t="s">
        <v>8259</v>
      </c>
      <c r="O3645">
        <v>0.01</v>
      </c>
      <c r="P3645">
        <v>0.01</v>
      </c>
      <c r="Q3645">
        <v>1</v>
      </c>
    </row>
    <row r="3646" spans="1:17" x14ac:dyDescent="0.2">
      <c r="A3646" t="s">
        <v>498</v>
      </c>
      <c r="B3646" t="s">
        <v>134</v>
      </c>
      <c r="C3646" t="s">
        <v>497</v>
      </c>
      <c r="D3646" t="s">
        <v>54</v>
      </c>
      <c r="E3646" t="s">
        <v>3333</v>
      </c>
      <c r="F3646">
        <v>1.7999999999999999E-2</v>
      </c>
      <c r="G3646">
        <v>1.7999999999999999E-2</v>
      </c>
      <c r="H3646">
        <v>1</v>
      </c>
      <c r="J3646" t="s">
        <v>38</v>
      </c>
      <c r="K3646" t="s">
        <v>367</v>
      </c>
      <c r="L3646" t="s">
        <v>401</v>
      </c>
      <c r="M3646" t="s">
        <v>9098</v>
      </c>
      <c r="N3646" t="s">
        <v>8380</v>
      </c>
      <c r="O3646">
        <v>1.2E-2</v>
      </c>
      <c r="P3646">
        <v>1.2E-2</v>
      </c>
      <c r="Q3646">
        <v>1</v>
      </c>
    </row>
    <row r="3647" spans="1:17" x14ac:dyDescent="0.2">
      <c r="A3647" t="s">
        <v>498</v>
      </c>
      <c r="B3647" t="s">
        <v>134</v>
      </c>
      <c r="C3647" t="s">
        <v>497</v>
      </c>
      <c r="D3647" t="s">
        <v>54</v>
      </c>
      <c r="E3647" t="s">
        <v>3334</v>
      </c>
      <c r="F3647">
        <v>1.7999999999999999E-2</v>
      </c>
      <c r="G3647">
        <v>1.7999999999999999E-2</v>
      </c>
      <c r="H3647">
        <v>1</v>
      </c>
      <c r="J3647" t="s">
        <v>38</v>
      </c>
      <c r="K3647" t="s">
        <v>367</v>
      </c>
      <c r="L3647" t="s">
        <v>401</v>
      </c>
      <c r="M3647" t="s">
        <v>9098</v>
      </c>
      <c r="N3647" t="s">
        <v>8381</v>
      </c>
      <c r="O3647">
        <v>1.4E-2</v>
      </c>
      <c r="P3647">
        <v>1.4E-2</v>
      </c>
      <c r="Q3647">
        <v>1</v>
      </c>
    </row>
    <row r="3648" spans="1:17" x14ac:dyDescent="0.2">
      <c r="A3648" t="s">
        <v>498</v>
      </c>
      <c r="B3648" t="s">
        <v>134</v>
      </c>
      <c r="C3648" t="s">
        <v>497</v>
      </c>
      <c r="D3648" t="s">
        <v>54</v>
      </c>
      <c r="E3648" t="s">
        <v>3335</v>
      </c>
      <c r="F3648">
        <v>1.7000000000000001E-2</v>
      </c>
      <c r="G3648">
        <v>1.7000000000000001E-2</v>
      </c>
      <c r="H3648">
        <v>1</v>
      </c>
      <c r="J3648" t="s">
        <v>38</v>
      </c>
      <c r="K3648" t="s">
        <v>367</v>
      </c>
      <c r="L3648" t="s">
        <v>401</v>
      </c>
      <c r="M3648" t="s">
        <v>9098</v>
      </c>
      <c r="N3648" t="s">
        <v>8654</v>
      </c>
      <c r="O3648">
        <v>1.4999999999999999E-2</v>
      </c>
      <c r="P3648">
        <v>1.4999999999999999E-2</v>
      </c>
      <c r="Q3648">
        <v>1</v>
      </c>
    </row>
    <row r="3649" spans="1:17" x14ac:dyDescent="0.2">
      <c r="A3649" t="s">
        <v>498</v>
      </c>
      <c r="B3649" t="s">
        <v>134</v>
      </c>
      <c r="C3649" t="s">
        <v>497</v>
      </c>
      <c r="D3649" t="s">
        <v>54</v>
      </c>
      <c r="E3649" t="s">
        <v>3336</v>
      </c>
      <c r="F3649">
        <v>1.7000000000000001E-2</v>
      </c>
      <c r="G3649">
        <v>1.7000000000000001E-2</v>
      </c>
      <c r="H3649">
        <v>1</v>
      </c>
      <c r="J3649" t="s">
        <v>38</v>
      </c>
      <c r="K3649" t="s">
        <v>367</v>
      </c>
      <c r="L3649" t="s">
        <v>401</v>
      </c>
      <c r="M3649" t="s">
        <v>9098</v>
      </c>
      <c r="N3649" t="s">
        <v>8655</v>
      </c>
      <c r="O3649">
        <v>1.7000000000000001E-2</v>
      </c>
      <c r="P3649">
        <v>1.7000000000000001E-2</v>
      </c>
      <c r="Q3649">
        <v>1</v>
      </c>
    </row>
    <row r="3650" spans="1:17" x14ac:dyDescent="0.2">
      <c r="A3650" t="s">
        <v>498</v>
      </c>
      <c r="B3650" t="s">
        <v>134</v>
      </c>
      <c r="C3650" t="s">
        <v>497</v>
      </c>
      <c r="D3650" t="s">
        <v>54</v>
      </c>
      <c r="E3650" t="s">
        <v>3337</v>
      </c>
      <c r="F3650">
        <v>1.7000000000000001E-2</v>
      </c>
      <c r="G3650">
        <v>1.7000000000000001E-2</v>
      </c>
      <c r="H3650">
        <v>1</v>
      </c>
      <c r="J3650" t="s">
        <v>38</v>
      </c>
      <c r="K3650" t="s">
        <v>367</v>
      </c>
      <c r="L3650" t="s">
        <v>401</v>
      </c>
      <c r="M3650" t="s">
        <v>9098</v>
      </c>
      <c r="N3650" t="s">
        <v>8672</v>
      </c>
      <c r="O3650">
        <v>1.4999999999999999E-2</v>
      </c>
      <c r="P3650">
        <v>1.4999999999999999E-2</v>
      </c>
      <c r="Q3650">
        <v>1</v>
      </c>
    </row>
    <row r="3651" spans="1:17" x14ac:dyDescent="0.2">
      <c r="A3651" t="s">
        <v>498</v>
      </c>
      <c r="B3651" t="s">
        <v>134</v>
      </c>
      <c r="C3651" t="s">
        <v>497</v>
      </c>
      <c r="D3651" t="s">
        <v>54</v>
      </c>
      <c r="E3651" t="s">
        <v>3338</v>
      </c>
      <c r="F3651">
        <v>1.7000000000000001E-2</v>
      </c>
      <c r="G3651">
        <v>1.7000000000000001E-2</v>
      </c>
      <c r="H3651">
        <v>1</v>
      </c>
      <c r="J3651" t="s">
        <v>38</v>
      </c>
      <c r="K3651" t="s">
        <v>367</v>
      </c>
      <c r="L3651" t="s">
        <v>401</v>
      </c>
      <c r="M3651" t="s">
        <v>9098</v>
      </c>
      <c r="N3651" t="s">
        <v>8661</v>
      </c>
      <c r="O3651">
        <v>6.0000000000000001E-3</v>
      </c>
      <c r="P3651">
        <v>6.0000000000000001E-3</v>
      </c>
      <c r="Q3651">
        <v>1</v>
      </c>
    </row>
    <row r="3652" spans="1:17" x14ac:dyDescent="0.2">
      <c r="A3652" t="s">
        <v>498</v>
      </c>
      <c r="B3652" t="s">
        <v>134</v>
      </c>
      <c r="C3652" t="s">
        <v>497</v>
      </c>
      <c r="D3652" t="s">
        <v>54</v>
      </c>
      <c r="E3652" t="s">
        <v>3339</v>
      </c>
      <c r="F3652">
        <v>1.7000000000000001E-2</v>
      </c>
      <c r="G3652">
        <v>1.7000000000000001E-2</v>
      </c>
      <c r="H3652">
        <v>1</v>
      </c>
      <c r="J3652" t="s">
        <v>38</v>
      </c>
      <c r="K3652" t="s">
        <v>367</v>
      </c>
      <c r="L3652" t="s">
        <v>401</v>
      </c>
      <c r="M3652" t="s">
        <v>9098</v>
      </c>
      <c r="N3652" t="s">
        <v>8660</v>
      </c>
      <c r="O3652">
        <v>1E-3</v>
      </c>
      <c r="P3652">
        <v>1E-3</v>
      </c>
      <c r="Q3652">
        <v>1</v>
      </c>
    </row>
    <row r="3653" spans="1:17" x14ac:dyDescent="0.2">
      <c r="A3653" t="s">
        <v>498</v>
      </c>
      <c r="B3653" t="s">
        <v>134</v>
      </c>
      <c r="C3653" t="s">
        <v>497</v>
      </c>
      <c r="D3653" t="s">
        <v>54</v>
      </c>
      <c r="E3653" t="s">
        <v>3340</v>
      </c>
      <c r="F3653">
        <v>1.7999999999999999E-2</v>
      </c>
      <c r="G3653">
        <v>1.7999999999999999E-2</v>
      </c>
      <c r="H3653">
        <v>1</v>
      </c>
      <c r="J3653" t="s">
        <v>38</v>
      </c>
      <c r="K3653" t="s">
        <v>367</v>
      </c>
      <c r="L3653" t="s">
        <v>401</v>
      </c>
      <c r="M3653" t="s">
        <v>9098</v>
      </c>
      <c r="N3653" t="s">
        <v>8659</v>
      </c>
      <c r="O3653">
        <v>0</v>
      </c>
      <c r="P3653">
        <v>0</v>
      </c>
      <c r="Q3653">
        <v>1</v>
      </c>
    </row>
    <row r="3654" spans="1:17" x14ac:dyDescent="0.2">
      <c r="A3654" t="s">
        <v>498</v>
      </c>
      <c r="B3654" t="s">
        <v>134</v>
      </c>
      <c r="C3654" t="s">
        <v>497</v>
      </c>
      <c r="D3654" t="s">
        <v>54</v>
      </c>
      <c r="E3654" t="s">
        <v>3341</v>
      </c>
      <c r="F3654">
        <v>1.7999999999999999E-2</v>
      </c>
      <c r="G3654">
        <v>1.7999999999999999E-2</v>
      </c>
      <c r="H3654">
        <v>1</v>
      </c>
      <c r="J3654" t="s">
        <v>38</v>
      </c>
      <c r="K3654" t="s">
        <v>367</v>
      </c>
      <c r="L3654" t="s">
        <v>401</v>
      </c>
      <c r="M3654" t="s">
        <v>9098</v>
      </c>
      <c r="N3654" t="s">
        <v>8658</v>
      </c>
      <c r="O3654">
        <v>0</v>
      </c>
      <c r="P3654">
        <v>0</v>
      </c>
      <c r="Q3654">
        <v>1</v>
      </c>
    </row>
    <row r="3655" spans="1:17" x14ac:dyDescent="0.2">
      <c r="A3655" t="s">
        <v>498</v>
      </c>
      <c r="B3655" t="s">
        <v>134</v>
      </c>
      <c r="C3655" t="s">
        <v>497</v>
      </c>
      <c r="D3655" t="s">
        <v>54</v>
      </c>
      <c r="E3655" t="s">
        <v>3342</v>
      </c>
      <c r="F3655">
        <v>1.9E-2</v>
      </c>
      <c r="G3655">
        <v>1.9E-2</v>
      </c>
      <c r="H3655">
        <v>1</v>
      </c>
      <c r="J3655" t="s">
        <v>38</v>
      </c>
      <c r="K3655" t="s">
        <v>367</v>
      </c>
      <c r="L3655" t="s">
        <v>401</v>
      </c>
      <c r="M3655" t="s">
        <v>9098</v>
      </c>
      <c r="N3655" t="s">
        <v>8656</v>
      </c>
      <c r="O3655">
        <v>0</v>
      </c>
      <c r="P3655">
        <v>0</v>
      </c>
      <c r="Q3655">
        <v>1</v>
      </c>
    </row>
    <row r="3656" spans="1:17" x14ac:dyDescent="0.2">
      <c r="A3656" t="s">
        <v>498</v>
      </c>
      <c r="B3656" t="s">
        <v>134</v>
      </c>
      <c r="C3656" t="s">
        <v>497</v>
      </c>
      <c r="D3656" t="s">
        <v>54</v>
      </c>
      <c r="E3656" t="s">
        <v>3343</v>
      </c>
      <c r="F3656">
        <v>0.02</v>
      </c>
      <c r="G3656">
        <v>1.9E-2</v>
      </c>
      <c r="H3656">
        <v>1</v>
      </c>
      <c r="J3656" t="s">
        <v>38</v>
      </c>
      <c r="K3656" t="s">
        <v>367</v>
      </c>
      <c r="L3656" t="s">
        <v>401</v>
      </c>
      <c r="M3656" t="s">
        <v>9098</v>
      </c>
      <c r="N3656" t="s">
        <v>8657</v>
      </c>
      <c r="O3656">
        <v>0</v>
      </c>
      <c r="P3656">
        <v>0</v>
      </c>
      <c r="Q3656">
        <v>1</v>
      </c>
    </row>
    <row r="3657" spans="1:17" x14ac:dyDescent="0.2">
      <c r="A3657" t="s">
        <v>498</v>
      </c>
      <c r="B3657" t="s">
        <v>134</v>
      </c>
      <c r="C3657" t="s">
        <v>497</v>
      </c>
      <c r="D3657" t="s">
        <v>54</v>
      </c>
      <c r="E3657" t="s">
        <v>3344</v>
      </c>
      <c r="F3657">
        <v>2.3E-2</v>
      </c>
      <c r="G3657">
        <v>2.3E-2</v>
      </c>
      <c r="H3657">
        <v>1</v>
      </c>
      <c r="J3657" t="s">
        <v>38</v>
      </c>
      <c r="K3657" t="s">
        <v>367</v>
      </c>
      <c r="L3657" t="s">
        <v>401</v>
      </c>
      <c r="M3657" t="s">
        <v>9098</v>
      </c>
      <c r="N3657" t="s">
        <v>9119</v>
      </c>
      <c r="O3657">
        <v>1E-3</v>
      </c>
      <c r="P3657">
        <v>1E-3</v>
      </c>
      <c r="Q3657">
        <v>1</v>
      </c>
    </row>
    <row r="3658" spans="1:17" x14ac:dyDescent="0.2">
      <c r="A3658" t="s">
        <v>498</v>
      </c>
      <c r="B3658" t="s">
        <v>134</v>
      </c>
      <c r="C3658" t="s">
        <v>497</v>
      </c>
      <c r="D3658" t="s">
        <v>54</v>
      </c>
      <c r="E3658" t="s">
        <v>3345</v>
      </c>
      <c r="F3658">
        <v>2.3E-2</v>
      </c>
      <c r="G3658">
        <v>2.3E-2</v>
      </c>
      <c r="H3658">
        <v>1</v>
      </c>
      <c r="J3658" t="s">
        <v>38</v>
      </c>
      <c r="K3658" t="s">
        <v>367</v>
      </c>
      <c r="L3658" t="s">
        <v>401</v>
      </c>
      <c r="M3658" t="s">
        <v>9098</v>
      </c>
      <c r="N3658" t="s">
        <v>9120</v>
      </c>
      <c r="O3658">
        <v>2E-3</v>
      </c>
      <c r="P3658">
        <v>2E-3</v>
      </c>
      <c r="Q3658">
        <v>1</v>
      </c>
    </row>
    <row r="3659" spans="1:17" x14ac:dyDescent="0.2">
      <c r="A3659" t="s">
        <v>498</v>
      </c>
      <c r="B3659" t="s">
        <v>134</v>
      </c>
      <c r="C3659" t="s">
        <v>497</v>
      </c>
      <c r="D3659" t="s">
        <v>54</v>
      </c>
      <c r="E3659" t="s">
        <v>3346</v>
      </c>
      <c r="F3659">
        <v>2.3E-2</v>
      </c>
      <c r="G3659">
        <v>2.3E-2</v>
      </c>
      <c r="H3659">
        <v>1</v>
      </c>
      <c r="J3659" t="s">
        <v>38</v>
      </c>
      <c r="K3659" t="s">
        <v>367</v>
      </c>
      <c r="L3659" t="s">
        <v>401</v>
      </c>
      <c r="M3659" t="s">
        <v>9098</v>
      </c>
      <c r="N3659" t="s">
        <v>9100</v>
      </c>
      <c r="O3659">
        <v>1E-3</v>
      </c>
      <c r="P3659">
        <v>1E-3</v>
      </c>
      <c r="Q3659">
        <v>1</v>
      </c>
    </row>
    <row r="3660" spans="1:17" x14ac:dyDescent="0.2">
      <c r="A3660" t="s">
        <v>498</v>
      </c>
      <c r="B3660" t="s">
        <v>134</v>
      </c>
      <c r="C3660" t="s">
        <v>497</v>
      </c>
      <c r="D3660" t="s">
        <v>54</v>
      </c>
      <c r="E3660" t="s">
        <v>3347</v>
      </c>
      <c r="F3660">
        <v>2.3E-2</v>
      </c>
      <c r="G3660">
        <v>2.3E-2</v>
      </c>
      <c r="H3660">
        <v>1</v>
      </c>
      <c r="J3660" t="s">
        <v>38</v>
      </c>
      <c r="K3660" t="s">
        <v>367</v>
      </c>
      <c r="L3660" t="s">
        <v>401</v>
      </c>
      <c r="M3660" t="s">
        <v>9098</v>
      </c>
      <c r="N3660" t="s">
        <v>9101</v>
      </c>
      <c r="O3660">
        <v>1E-3</v>
      </c>
      <c r="P3660">
        <v>1E-3</v>
      </c>
      <c r="Q3660">
        <v>1</v>
      </c>
    </row>
    <row r="3661" spans="1:17" x14ac:dyDescent="0.2">
      <c r="A3661" t="s">
        <v>498</v>
      </c>
      <c r="B3661" t="s">
        <v>134</v>
      </c>
      <c r="C3661" t="s">
        <v>497</v>
      </c>
      <c r="D3661" t="s">
        <v>54</v>
      </c>
      <c r="E3661" t="s">
        <v>3348</v>
      </c>
      <c r="F3661">
        <v>2.3E-2</v>
      </c>
      <c r="G3661">
        <v>2.3E-2</v>
      </c>
      <c r="H3661">
        <v>1</v>
      </c>
      <c r="J3661" t="s">
        <v>38</v>
      </c>
      <c r="K3661" t="s">
        <v>367</v>
      </c>
      <c r="L3661" t="s">
        <v>401</v>
      </c>
      <c r="M3661" t="s">
        <v>9098</v>
      </c>
      <c r="N3661" t="s">
        <v>9102</v>
      </c>
      <c r="O3661">
        <v>0</v>
      </c>
      <c r="P3661">
        <v>0</v>
      </c>
      <c r="Q3661">
        <v>1</v>
      </c>
    </row>
    <row r="3662" spans="1:17" x14ac:dyDescent="0.2">
      <c r="A3662" t="s">
        <v>498</v>
      </c>
      <c r="B3662" t="s">
        <v>134</v>
      </c>
      <c r="C3662" t="s">
        <v>497</v>
      </c>
      <c r="D3662" t="s">
        <v>54</v>
      </c>
      <c r="E3662" t="s">
        <v>3349</v>
      </c>
      <c r="F3662">
        <v>2.3E-2</v>
      </c>
      <c r="G3662">
        <v>2.3E-2</v>
      </c>
      <c r="H3662">
        <v>1</v>
      </c>
      <c r="J3662" t="s">
        <v>38</v>
      </c>
      <c r="K3662" t="s">
        <v>367</v>
      </c>
      <c r="L3662" t="s">
        <v>401</v>
      </c>
      <c r="M3662" t="s">
        <v>9098</v>
      </c>
      <c r="N3662" t="s">
        <v>9103</v>
      </c>
      <c r="O3662">
        <v>0</v>
      </c>
      <c r="P3662">
        <v>0</v>
      </c>
      <c r="Q3662">
        <v>1</v>
      </c>
    </row>
    <row r="3663" spans="1:17" x14ac:dyDescent="0.2">
      <c r="A3663" t="s">
        <v>498</v>
      </c>
      <c r="B3663" t="s">
        <v>134</v>
      </c>
      <c r="C3663" t="s">
        <v>497</v>
      </c>
      <c r="D3663" t="s">
        <v>54</v>
      </c>
      <c r="E3663" t="s">
        <v>3350</v>
      </c>
      <c r="F3663">
        <v>2.3E-2</v>
      </c>
      <c r="G3663">
        <v>2.3E-2</v>
      </c>
      <c r="H3663">
        <v>1</v>
      </c>
      <c r="J3663" t="s">
        <v>38</v>
      </c>
      <c r="K3663" t="s">
        <v>367</v>
      </c>
      <c r="L3663" t="s">
        <v>401</v>
      </c>
      <c r="M3663" t="s">
        <v>9098</v>
      </c>
      <c r="N3663" t="s">
        <v>9104</v>
      </c>
      <c r="O3663">
        <v>0</v>
      </c>
      <c r="P3663">
        <v>0</v>
      </c>
      <c r="Q3663">
        <v>1</v>
      </c>
    </row>
    <row r="3664" spans="1:17" x14ac:dyDescent="0.2">
      <c r="A3664" t="s">
        <v>498</v>
      </c>
      <c r="B3664" t="s">
        <v>134</v>
      </c>
      <c r="C3664" t="s">
        <v>497</v>
      </c>
      <c r="D3664" t="s">
        <v>54</v>
      </c>
      <c r="E3664" t="s">
        <v>3351</v>
      </c>
      <c r="F3664">
        <v>2.3E-2</v>
      </c>
      <c r="G3664">
        <v>2.3E-2</v>
      </c>
      <c r="H3664">
        <v>1</v>
      </c>
      <c r="J3664" t="s">
        <v>38</v>
      </c>
      <c r="K3664" t="s">
        <v>367</v>
      </c>
      <c r="L3664" t="s">
        <v>401</v>
      </c>
      <c r="M3664" t="s">
        <v>9098</v>
      </c>
      <c r="N3664" t="s">
        <v>8981</v>
      </c>
      <c r="O3664">
        <v>0</v>
      </c>
      <c r="P3664">
        <v>0</v>
      </c>
      <c r="Q3664">
        <v>1</v>
      </c>
    </row>
    <row r="3665" spans="1:17" x14ac:dyDescent="0.2">
      <c r="A3665" t="s">
        <v>498</v>
      </c>
      <c r="B3665" t="s">
        <v>134</v>
      </c>
      <c r="C3665" t="s">
        <v>497</v>
      </c>
      <c r="D3665" t="s">
        <v>54</v>
      </c>
      <c r="E3665" t="s">
        <v>3352</v>
      </c>
      <c r="F3665">
        <v>1.9E-2</v>
      </c>
      <c r="G3665">
        <v>1.9E-2</v>
      </c>
      <c r="H3665">
        <v>1</v>
      </c>
      <c r="J3665" t="s">
        <v>38</v>
      </c>
      <c r="K3665" t="s">
        <v>367</v>
      </c>
      <c r="L3665" t="s">
        <v>401</v>
      </c>
      <c r="M3665" t="s">
        <v>9098</v>
      </c>
      <c r="N3665" t="s">
        <v>8984</v>
      </c>
      <c r="O3665">
        <v>0</v>
      </c>
      <c r="P3665">
        <v>0</v>
      </c>
      <c r="Q3665">
        <v>1</v>
      </c>
    </row>
    <row r="3666" spans="1:17" x14ac:dyDescent="0.2">
      <c r="A3666" t="s">
        <v>498</v>
      </c>
      <c r="B3666" t="s">
        <v>134</v>
      </c>
      <c r="C3666" t="s">
        <v>497</v>
      </c>
      <c r="D3666" t="s">
        <v>54</v>
      </c>
      <c r="E3666" t="s">
        <v>3353</v>
      </c>
      <c r="F3666">
        <v>1.9E-2</v>
      </c>
      <c r="G3666">
        <v>1.9E-2</v>
      </c>
      <c r="H3666">
        <v>1</v>
      </c>
      <c r="J3666" t="s">
        <v>38</v>
      </c>
      <c r="K3666" t="s">
        <v>367</v>
      </c>
      <c r="L3666" t="s">
        <v>401</v>
      </c>
      <c r="M3666" t="s">
        <v>9098</v>
      </c>
      <c r="N3666" t="s">
        <v>8985</v>
      </c>
      <c r="O3666">
        <v>2E-3</v>
      </c>
      <c r="P3666">
        <v>2E-3</v>
      </c>
      <c r="Q3666">
        <v>1</v>
      </c>
    </row>
    <row r="3667" spans="1:17" x14ac:dyDescent="0.2">
      <c r="A3667" t="s">
        <v>498</v>
      </c>
      <c r="B3667" t="s">
        <v>134</v>
      </c>
      <c r="C3667" t="s">
        <v>497</v>
      </c>
      <c r="D3667" t="s">
        <v>54</v>
      </c>
      <c r="E3667" t="s">
        <v>3354</v>
      </c>
      <c r="F3667">
        <v>1.7999999999999999E-2</v>
      </c>
      <c r="G3667">
        <v>1.7999999999999999E-2</v>
      </c>
      <c r="H3667">
        <v>1</v>
      </c>
      <c r="J3667" t="s">
        <v>38</v>
      </c>
      <c r="K3667" t="s">
        <v>367</v>
      </c>
      <c r="L3667" t="s">
        <v>401</v>
      </c>
      <c r="M3667" t="s">
        <v>9098</v>
      </c>
      <c r="N3667" t="s">
        <v>8986</v>
      </c>
      <c r="O3667">
        <v>3.0000000000000001E-3</v>
      </c>
      <c r="P3667">
        <v>3.0000000000000001E-3</v>
      </c>
      <c r="Q3667">
        <v>1</v>
      </c>
    </row>
    <row r="3668" spans="1:17" x14ac:dyDescent="0.2">
      <c r="A3668" t="s">
        <v>498</v>
      </c>
      <c r="B3668" t="s">
        <v>134</v>
      </c>
      <c r="C3668" t="s">
        <v>497</v>
      </c>
      <c r="D3668" t="s">
        <v>54</v>
      </c>
      <c r="E3668" t="s">
        <v>3355</v>
      </c>
      <c r="F3668">
        <v>1.7999999999999999E-2</v>
      </c>
      <c r="G3668">
        <v>1.7999999999999999E-2</v>
      </c>
      <c r="H3668">
        <v>1</v>
      </c>
      <c r="J3668" t="s">
        <v>38</v>
      </c>
      <c r="K3668" t="s">
        <v>367</v>
      </c>
      <c r="L3668" t="s">
        <v>401</v>
      </c>
      <c r="M3668" t="s">
        <v>9098</v>
      </c>
      <c r="N3668" t="s">
        <v>9124</v>
      </c>
      <c r="O3668">
        <v>6.0000000000000001E-3</v>
      </c>
      <c r="P3668">
        <v>6.0000000000000001E-3</v>
      </c>
      <c r="Q3668">
        <v>1</v>
      </c>
    </row>
    <row r="3669" spans="1:17" x14ac:dyDescent="0.2">
      <c r="A3669" t="s">
        <v>498</v>
      </c>
      <c r="B3669" t="s">
        <v>134</v>
      </c>
      <c r="C3669" t="s">
        <v>497</v>
      </c>
      <c r="D3669" t="s">
        <v>54</v>
      </c>
      <c r="E3669" t="s">
        <v>3356</v>
      </c>
      <c r="F3669">
        <v>1.7999999999999999E-2</v>
      </c>
      <c r="G3669">
        <v>1.7999999999999999E-2</v>
      </c>
      <c r="H3669">
        <v>1</v>
      </c>
      <c r="J3669" t="s">
        <v>38</v>
      </c>
      <c r="K3669" t="s">
        <v>367</v>
      </c>
      <c r="L3669" t="s">
        <v>401</v>
      </c>
      <c r="M3669" t="s">
        <v>9098</v>
      </c>
      <c r="N3669" t="s">
        <v>9125</v>
      </c>
      <c r="O3669">
        <v>1.2E-2</v>
      </c>
      <c r="P3669">
        <v>1.2E-2</v>
      </c>
      <c r="Q3669">
        <v>1</v>
      </c>
    </row>
    <row r="3670" spans="1:17" x14ac:dyDescent="0.2">
      <c r="A3670" t="s">
        <v>498</v>
      </c>
      <c r="B3670" t="s">
        <v>134</v>
      </c>
      <c r="C3670" t="s">
        <v>497</v>
      </c>
      <c r="D3670" t="s">
        <v>54</v>
      </c>
      <c r="E3670" t="s">
        <v>3357</v>
      </c>
      <c r="F3670">
        <v>1.6E-2</v>
      </c>
      <c r="G3670">
        <v>1.6E-2</v>
      </c>
      <c r="H3670">
        <v>1</v>
      </c>
      <c r="J3670" t="s">
        <v>38</v>
      </c>
      <c r="K3670" t="s">
        <v>367</v>
      </c>
      <c r="L3670" t="s">
        <v>401</v>
      </c>
      <c r="M3670" t="s">
        <v>9098</v>
      </c>
      <c r="N3670" t="s">
        <v>9121</v>
      </c>
      <c r="O3670">
        <v>1.4999999999999999E-2</v>
      </c>
      <c r="P3670">
        <v>1.4999999999999999E-2</v>
      </c>
      <c r="Q3670">
        <v>1</v>
      </c>
    </row>
    <row r="3671" spans="1:17" x14ac:dyDescent="0.2">
      <c r="A3671" t="s">
        <v>498</v>
      </c>
      <c r="B3671" t="s">
        <v>134</v>
      </c>
      <c r="C3671" t="s">
        <v>497</v>
      </c>
      <c r="D3671" t="s">
        <v>54</v>
      </c>
      <c r="E3671" t="s">
        <v>3358</v>
      </c>
      <c r="F3671">
        <v>1.2999999999999999E-2</v>
      </c>
      <c r="G3671">
        <v>1.2999999999999999E-2</v>
      </c>
      <c r="H3671">
        <v>1</v>
      </c>
      <c r="J3671" t="s">
        <v>38</v>
      </c>
      <c r="K3671" t="s">
        <v>367</v>
      </c>
      <c r="L3671" t="s">
        <v>401</v>
      </c>
      <c r="M3671" t="s">
        <v>9098</v>
      </c>
      <c r="N3671" t="s">
        <v>9122</v>
      </c>
      <c r="O3671">
        <v>1.7999999999999999E-2</v>
      </c>
      <c r="P3671">
        <v>1.7999999999999999E-2</v>
      </c>
      <c r="Q3671">
        <v>1</v>
      </c>
    </row>
    <row r="3672" spans="1:17" x14ac:dyDescent="0.2">
      <c r="A3672" t="s">
        <v>498</v>
      </c>
      <c r="B3672" t="s">
        <v>134</v>
      </c>
      <c r="C3672" t="s">
        <v>497</v>
      </c>
      <c r="D3672" t="s">
        <v>54</v>
      </c>
      <c r="E3672" t="s">
        <v>3359</v>
      </c>
      <c r="F3672">
        <v>1.2999999999999999E-2</v>
      </c>
      <c r="G3672">
        <v>1.2999999999999999E-2</v>
      </c>
      <c r="H3672">
        <v>1</v>
      </c>
      <c r="J3672" t="s">
        <v>38</v>
      </c>
      <c r="K3672" t="s">
        <v>367</v>
      </c>
      <c r="L3672" t="s">
        <v>401</v>
      </c>
      <c r="M3672" t="s">
        <v>9098</v>
      </c>
      <c r="N3672" t="s">
        <v>9105</v>
      </c>
      <c r="O3672">
        <v>2.8000000000000001E-2</v>
      </c>
      <c r="P3672">
        <v>2.8000000000000001E-2</v>
      </c>
      <c r="Q3672">
        <v>1</v>
      </c>
    </row>
    <row r="3673" spans="1:17" x14ac:dyDescent="0.2">
      <c r="A3673" t="s">
        <v>498</v>
      </c>
      <c r="B3673" t="s">
        <v>134</v>
      </c>
      <c r="C3673" t="s">
        <v>497</v>
      </c>
      <c r="D3673" t="s">
        <v>54</v>
      </c>
      <c r="E3673" t="s">
        <v>3360</v>
      </c>
      <c r="F3673">
        <v>1.2999999999999999E-2</v>
      </c>
      <c r="G3673">
        <v>1.2999999999999999E-2</v>
      </c>
      <c r="H3673">
        <v>1</v>
      </c>
      <c r="J3673" t="s">
        <v>38</v>
      </c>
      <c r="K3673" t="s">
        <v>367</v>
      </c>
      <c r="L3673" t="s">
        <v>401</v>
      </c>
      <c r="M3673" t="s">
        <v>9098</v>
      </c>
      <c r="N3673" t="s">
        <v>9106</v>
      </c>
      <c r="O3673">
        <v>1.6E-2</v>
      </c>
      <c r="P3673">
        <v>1.6E-2</v>
      </c>
      <c r="Q3673">
        <v>1</v>
      </c>
    </row>
    <row r="3674" spans="1:17" x14ac:dyDescent="0.2">
      <c r="A3674" t="s">
        <v>498</v>
      </c>
      <c r="B3674" t="s">
        <v>134</v>
      </c>
      <c r="C3674" t="s">
        <v>497</v>
      </c>
      <c r="D3674" t="s">
        <v>54</v>
      </c>
      <c r="E3674" t="s">
        <v>3361</v>
      </c>
      <c r="F3674">
        <v>1.2999999999999999E-2</v>
      </c>
      <c r="G3674">
        <v>1.2999999999999999E-2</v>
      </c>
      <c r="H3674">
        <v>1</v>
      </c>
      <c r="J3674" t="s">
        <v>38</v>
      </c>
      <c r="K3674" t="s">
        <v>367</v>
      </c>
      <c r="L3674" t="s">
        <v>401</v>
      </c>
      <c r="M3674" t="s">
        <v>9098</v>
      </c>
      <c r="N3674" t="s">
        <v>9107</v>
      </c>
      <c r="O3674">
        <v>4.0000000000000001E-3</v>
      </c>
      <c r="P3674">
        <v>4.0000000000000001E-3</v>
      </c>
      <c r="Q3674">
        <v>1</v>
      </c>
    </row>
    <row r="3675" spans="1:17" x14ac:dyDescent="0.2">
      <c r="A3675" t="s">
        <v>498</v>
      </c>
      <c r="B3675" t="s">
        <v>134</v>
      </c>
      <c r="C3675" t="s">
        <v>497</v>
      </c>
      <c r="D3675" t="s">
        <v>54</v>
      </c>
      <c r="E3675" t="s">
        <v>3362</v>
      </c>
      <c r="F3675">
        <v>1.2999999999999999E-2</v>
      </c>
      <c r="G3675">
        <v>1.2999999999999999E-2</v>
      </c>
      <c r="H3675">
        <v>1</v>
      </c>
      <c r="J3675" t="s">
        <v>38</v>
      </c>
      <c r="K3675" t="s">
        <v>367</v>
      </c>
      <c r="L3675" t="s">
        <v>401</v>
      </c>
      <c r="M3675" t="s">
        <v>9098</v>
      </c>
      <c r="N3675" t="s">
        <v>9108</v>
      </c>
      <c r="O3675">
        <v>0</v>
      </c>
      <c r="P3675">
        <v>0</v>
      </c>
      <c r="Q3675">
        <v>1</v>
      </c>
    </row>
    <row r="3676" spans="1:17" x14ac:dyDescent="0.2">
      <c r="A3676" t="s">
        <v>498</v>
      </c>
      <c r="B3676" t="s">
        <v>134</v>
      </c>
      <c r="C3676" t="s">
        <v>497</v>
      </c>
      <c r="D3676" t="s">
        <v>54</v>
      </c>
      <c r="E3676" t="s">
        <v>3363</v>
      </c>
      <c r="F3676">
        <v>1.2999999999999999E-2</v>
      </c>
      <c r="G3676">
        <v>1.2999999999999999E-2</v>
      </c>
      <c r="H3676">
        <v>1</v>
      </c>
      <c r="J3676" t="s">
        <v>38</v>
      </c>
      <c r="K3676" t="s">
        <v>367</v>
      </c>
      <c r="L3676" t="s">
        <v>401</v>
      </c>
      <c r="M3676" t="s">
        <v>9098</v>
      </c>
      <c r="N3676" t="s">
        <v>9109</v>
      </c>
      <c r="O3676">
        <v>0</v>
      </c>
      <c r="P3676">
        <v>0</v>
      </c>
      <c r="Q3676">
        <v>1</v>
      </c>
    </row>
    <row r="3677" spans="1:17" x14ac:dyDescent="0.2">
      <c r="A3677" t="s">
        <v>498</v>
      </c>
      <c r="B3677" t="s">
        <v>134</v>
      </c>
      <c r="C3677" t="s">
        <v>497</v>
      </c>
      <c r="D3677" t="s">
        <v>54</v>
      </c>
      <c r="E3677" t="s">
        <v>3364</v>
      </c>
      <c r="F3677">
        <v>1.2999999999999999E-2</v>
      </c>
      <c r="G3677">
        <v>1.2999999999999999E-2</v>
      </c>
      <c r="H3677">
        <v>1</v>
      </c>
      <c r="J3677" t="s">
        <v>38</v>
      </c>
      <c r="K3677" t="s">
        <v>367</v>
      </c>
      <c r="L3677" t="s">
        <v>401</v>
      </c>
      <c r="M3677" t="s">
        <v>9098</v>
      </c>
      <c r="N3677" t="s">
        <v>9123</v>
      </c>
      <c r="O3677">
        <v>0</v>
      </c>
      <c r="P3677">
        <v>0</v>
      </c>
      <c r="Q3677">
        <v>1</v>
      </c>
    </row>
    <row r="3678" spans="1:17" x14ac:dyDescent="0.2">
      <c r="A3678" t="s">
        <v>498</v>
      </c>
      <c r="B3678" t="s">
        <v>134</v>
      </c>
      <c r="C3678" t="s">
        <v>497</v>
      </c>
      <c r="D3678" t="s">
        <v>54</v>
      </c>
      <c r="E3678" t="s">
        <v>3365</v>
      </c>
      <c r="F3678">
        <v>1.2999999999999999E-2</v>
      </c>
      <c r="G3678">
        <v>1.2999999999999999E-2</v>
      </c>
      <c r="H3678">
        <v>1</v>
      </c>
      <c r="J3678" t="s">
        <v>38</v>
      </c>
      <c r="K3678" t="s">
        <v>367</v>
      </c>
      <c r="L3678" t="s">
        <v>401</v>
      </c>
      <c r="M3678" t="s">
        <v>9098</v>
      </c>
      <c r="N3678" t="s">
        <v>9110</v>
      </c>
      <c r="O3678">
        <v>0</v>
      </c>
      <c r="P3678">
        <v>0</v>
      </c>
      <c r="Q3678">
        <v>1</v>
      </c>
    </row>
    <row r="3679" spans="1:17" x14ac:dyDescent="0.2">
      <c r="A3679" t="s">
        <v>498</v>
      </c>
      <c r="B3679" t="s">
        <v>134</v>
      </c>
      <c r="C3679" t="s">
        <v>497</v>
      </c>
      <c r="D3679" t="s">
        <v>54</v>
      </c>
      <c r="E3679" t="s">
        <v>3366</v>
      </c>
      <c r="F3679">
        <v>1.7000000000000001E-2</v>
      </c>
      <c r="G3679">
        <v>1.7000000000000001E-2</v>
      </c>
      <c r="H3679">
        <v>1</v>
      </c>
      <c r="J3679" t="s">
        <v>38</v>
      </c>
      <c r="K3679" t="s">
        <v>367</v>
      </c>
      <c r="L3679" t="s">
        <v>401</v>
      </c>
      <c r="M3679" t="s">
        <v>9098</v>
      </c>
      <c r="N3679" t="s">
        <v>9111</v>
      </c>
      <c r="O3679">
        <v>0</v>
      </c>
      <c r="P3679">
        <v>0</v>
      </c>
      <c r="Q3679">
        <v>1</v>
      </c>
    </row>
    <row r="3680" spans="1:17" x14ac:dyDescent="0.2">
      <c r="A3680" t="s">
        <v>498</v>
      </c>
      <c r="B3680" t="s">
        <v>134</v>
      </c>
      <c r="C3680" t="s">
        <v>497</v>
      </c>
      <c r="D3680" t="s">
        <v>54</v>
      </c>
      <c r="E3680" t="s">
        <v>3367</v>
      </c>
      <c r="F3680">
        <v>1.7999999999999999E-2</v>
      </c>
      <c r="G3680">
        <v>1.7999999999999999E-2</v>
      </c>
      <c r="H3680">
        <v>1</v>
      </c>
      <c r="J3680" t="s">
        <v>38</v>
      </c>
      <c r="K3680" t="s">
        <v>367</v>
      </c>
      <c r="L3680" t="s">
        <v>401</v>
      </c>
      <c r="M3680" t="s">
        <v>9098</v>
      </c>
      <c r="N3680" t="s">
        <v>9112</v>
      </c>
      <c r="O3680">
        <v>0</v>
      </c>
      <c r="P3680">
        <v>0</v>
      </c>
      <c r="Q3680">
        <v>1</v>
      </c>
    </row>
    <row r="3681" spans="1:17" x14ac:dyDescent="0.2">
      <c r="A3681" t="s">
        <v>498</v>
      </c>
      <c r="B3681" t="s">
        <v>134</v>
      </c>
      <c r="C3681" t="s">
        <v>497</v>
      </c>
      <c r="D3681" t="s">
        <v>54</v>
      </c>
      <c r="E3681" t="s">
        <v>3368</v>
      </c>
      <c r="F3681">
        <v>1.7999999999999999E-2</v>
      </c>
      <c r="G3681">
        <v>1.7999999999999999E-2</v>
      </c>
      <c r="H3681">
        <v>1</v>
      </c>
      <c r="J3681" t="s">
        <v>38</v>
      </c>
      <c r="K3681" t="s">
        <v>367</v>
      </c>
      <c r="L3681" t="s">
        <v>401</v>
      </c>
      <c r="M3681" t="s">
        <v>9098</v>
      </c>
      <c r="N3681" t="s">
        <v>9113</v>
      </c>
      <c r="O3681">
        <v>0</v>
      </c>
      <c r="P3681">
        <v>0</v>
      </c>
      <c r="Q3681">
        <v>1</v>
      </c>
    </row>
    <row r="3682" spans="1:17" x14ac:dyDescent="0.2">
      <c r="A3682" t="s">
        <v>498</v>
      </c>
      <c r="B3682" t="s">
        <v>134</v>
      </c>
      <c r="C3682" t="s">
        <v>497</v>
      </c>
      <c r="D3682" t="s">
        <v>54</v>
      </c>
      <c r="E3682" t="s">
        <v>3369</v>
      </c>
      <c r="F3682">
        <v>1.7999999999999999E-2</v>
      </c>
      <c r="G3682">
        <v>1.7999999999999999E-2</v>
      </c>
      <c r="H3682">
        <v>1</v>
      </c>
      <c r="J3682" t="s">
        <v>38</v>
      </c>
      <c r="K3682" t="s">
        <v>367</v>
      </c>
      <c r="L3682" t="s">
        <v>401</v>
      </c>
      <c r="M3682" t="s">
        <v>9098</v>
      </c>
      <c r="N3682" t="s">
        <v>9114</v>
      </c>
      <c r="O3682">
        <v>0</v>
      </c>
      <c r="P3682">
        <v>0</v>
      </c>
      <c r="Q3682">
        <v>1</v>
      </c>
    </row>
    <row r="3683" spans="1:17" x14ac:dyDescent="0.2">
      <c r="A3683" t="s">
        <v>498</v>
      </c>
      <c r="B3683" t="s">
        <v>134</v>
      </c>
      <c r="C3683" t="s">
        <v>497</v>
      </c>
      <c r="D3683" t="s">
        <v>54</v>
      </c>
      <c r="E3683" t="s">
        <v>3370</v>
      </c>
      <c r="F3683">
        <v>1.9E-2</v>
      </c>
      <c r="G3683">
        <v>1.9E-2</v>
      </c>
      <c r="H3683">
        <v>1</v>
      </c>
      <c r="J3683" t="s">
        <v>38</v>
      </c>
      <c r="K3683" t="s">
        <v>367</v>
      </c>
      <c r="L3683" t="s">
        <v>401</v>
      </c>
      <c r="M3683" t="s">
        <v>9098</v>
      </c>
      <c r="N3683" t="s">
        <v>9126</v>
      </c>
      <c r="O3683">
        <v>1E-3</v>
      </c>
      <c r="P3683">
        <v>1E-3</v>
      </c>
      <c r="Q3683">
        <v>1</v>
      </c>
    </row>
    <row r="3684" spans="1:17" x14ac:dyDescent="0.2">
      <c r="A3684" t="s">
        <v>498</v>
      </c>
      <c r="B3684" t="s">
        <v>134</v>
      </c>
      <c r="C3684" t="s">
        <v>497</v>
      </c>
      <c r="D3684" t="s">
        <v>54</v>
      </c>
      <c r="E3684" t="s">
        <v>3371</v>
      </c>
      <c r="F3684">
        <v>1.9E-2</v>
      </c>
      <c r="G3684">
        <v>1.9E-2</v>
      </c>
      <c r="H3684">
        <v>1</v>
      </c>
      <c r="J3684" t="s">
        <v>38</v>
      </c>
      <c r="K3684" t="s">
        <v>367</v>
      </c>
      <c r="L3684" t="s">
        <v>401</v>
      </c>
      <c r="M3684" t="s">
        <v>9098</v>
      </c>
      <c r="N3684" t="s">
        <v>9115</v>
      </c>
      <c r="O3684">
        <v>0</v>
      </c>
      <c r="P3684">
        <v>0</v>
      </c>
      <c r="Q3684">
        <v>1</v>
      </c>
    </row>
    <row r="3685" spans="1:17" x14ac:dyDescent="0.2">
      <c r="A3685" t="s">
        <v>498</v>
      </c>
      <c r="B3685" t="s">
        <v>134</v>
      </c>
      <c r="C3685" t="s">
        <v>497</v>
      </c>
      <c r="D3685" t="s">
        <v>54</v>
      </c>
      <c r="E3685" t="s">
        <v>3372</v>
      </c>
      <c r="F3685">
        <v>1.9E-2</v>
      </c>
      <c r="G3685">
        <v>1.9E-2</v>
      </c>
      <c r="H3685">
        <v>1</v>
      </c>
      <c r="J3685" t="s">
        <v>38</v>
      </c>
      <c r="K3685" t="s">
        <v>367</v>
      </c>
      <c r="L3685" t="s">
        <v>401</v>
      </c>
      <c r="M3685" t="s">
        <v>9098</v>
      </c>
      <c r="N3685" t="s">
        <v>9116</v>
      </c>
      <c r="O3685">
        <v>0</v>
      </c>
      <c r="P3685">
        <v>0</v>
      </c>
      <c r="Q3685">
        <v>1</v>
      </c>
    </row>
    <row r="3686" spans="1:17" x14ac:dyDescent="0.2">
      <c r="A3686" t="s">
        <v>498</v>
      </c>
      <c r="B3686" t="s">
        <v>134</v>
      </c>
      <c r="C3686" t="s">
        <v>497</v>
      </c>
      <c r="D3686" t="s">
        <v>54</v>
      </c>
      <c r="E3686" t="s">
        <v>3373</v>
      </c>
      <c r="F3686">
        <v>2.3E-2</v>
      </c>
      <c r="G3686">
        <v>2.3E-2</v>
      </c>
      <c r="H3686">
        <v>1</v>
      </c>
      <c r="J3686" t="s">
        <v>38</v>
      </c>
      <c r="K3686" t="s">
        <v>367</v>
      </c>
      <c r="L3686" t="s">
        <v>401</v>
      </c>
      <c r="M3686" t="s">
        <v>9098</v>
      </c>
      <c r="N3686" t="s">
        <v>9117</v>
      </c>
      <c r="O3686">
        <v>0</v>
      </c>
      <c r="P3686">
        <v>0</v>
      </c>
      <c r="Q3686">
        <v>1</v>
      </c>
    </row>
    <row r="3687" spans="1:17" x14ac:dyDescent="0.2">
      <c r="A3687" t="s">
        <v>498</v>
      </c>
      <c r="B3687" t="s">
        <v>134</v>
      </c>
      <c r="C3687" t="s">
        <v>497</v>
      </c>
      <c r="D3687" t="s">
        <v>54</v>
      </c>
      <c r="E3687" t="s">
        <v>3374</v>
      </c>
      <c r="F3687">
        <v>1.9E-2</v>
      </c>
      <c r="G3687">
        <v>1.9E-2</v>
      </c>
      <c r="H3687">
        <v>1</v>
      </c>
      <c r="J3687" t="s">
        <v>38</v>
      </c>
      <c r="K3687" t="s">
        <v>367</v>
      </c>
      <c r="L3687" t="s">
        <v>401</v>
      </c>
      <c r="M3687" t="s">
        <v>9098</v>
      </c>
      <c r="N3687" t="s">
        <v>9118</v>
      </c>
      <c r="O3687">
        <v>0</v>
      </c>
      <c r="P3687">
        <v>0</v>
      </c>
      <c r="Q3687">
        <v>1</v>
      </c>
    </row>
    <row r="3688" spans="1:17" x14ac:dyDescent="0.2">
      <c r="A3688" t="s">
        <v>498</v>
      </c>
      <c r="B3688" t="s">
        <v>134</v>
      </c>
      <c r="C3688" t="s">
        <v>497</v>
      </c>
      <c r="D3688" t="s">
        <v>54</v>
      </c>
      <c r="E3688" t="s">
        <v>3375</v>
      </c>
      <c r="F3688">
        <v>1.9E-2</v>
      </c>
      <c r="G3688">
        <v>1.9E-2</v>
      </c>
      <c r="H3688">
        <v>1</v>
      </c>
      <c r="J3688" t="s">
        <v>38</v>
      </c>
      <c r="K3688" t="s">
        <v>367</v>
      </c>
      <c r="L3688" t="s">
        <v>401</v>
      </c>
      <c r="M3688" t="s">
        <v>9098</v>
      </c>
      <c r="N3688" t="s">
        <v>8982</v>
      </c>
      <c r="O3688">
        <v>0</v>
      </c>
      <c r="P3688">
        <v>0</v>
      </c>
      <c r="Q3688">
        <v>1</v>
      </c>
    </row>
    <row r="3689" spans="1:17" x14ac:dyDescent="0.2">
      <c r="A3689" t="s">
        <v>498</v>
      </c>
      <c r="B3689" t="s">
        <v>134</v>
      </c>
      <c r="C3689" t="s">
        <v>497</v>
      </c>
      <c r="D3689" t="s">
        <v>54</v>
      </c>
      <c r="E3689" t="s">
        <v>3376</v>
      </c>
      <c r="F3689">
        <v>1.7999999999999999E-2</v>
      </c>
      <c r="G3689">
        <v>1.7999999999999999E-2</v>
      </c>
      <c r="H3689">
        <v>1</v>
      </c>
      <c r="J3689" t="s">
        <v>38</v>
      </c>
      <c r="K3689" t="s">
        <v>367</v>
      </c>
      <c r="L3689" t="s">
        <v>401</v>
      </c>
      <c r="M3689" t="s">
        <v>9098</v>
      </c>
      <c r="N3689" t="s">
        <v>8987</v>
      </c>
      <c r="O3689">
        <v>0</v>
      </c>
      <c r="P3689">
        <v>0</v>
      </c>
      <c r="Q3689">
        <v>1</v>
      </c>
    </row>
    <row r="3690" spans="1:17" x14ac:dyDescent="0.2">
      <c r="A3690" t="s">
        <v>498</v>
      </c>
      <c r="B3690" t="s">
        <v>134</v>
      </c>
      <c r="C3690" t="s">
        <v>497</v>
      </c>
      <c r="D3690" t="s">
        <v>54</v>
      </c>
      <c r="E3690" t="s">
        <v>3377</v>
      </c>
      <c r="F3690">
        <v>1.7999999999999999E-2</v>
      </c>
      <c r="G3690">
        <v>1.7999999999999999E-2</v>
      </c>
      <c r="H3690">
        <v>1</v>
      </c>
      <c r="J3690" t="s">
        <v>38</v>
      </c>
      <c r="K3690" t="s">
        <v>367</v>
      </c>
      <c r="L3690" t="s">
        <v>401</v>
      </c>
      <c r="M3690" t="s">
        <v>9098</v>
      </c>
      <c r="N3690" t="s">
        <v>8988</v>
      </c>
      <c r="O3690">
        <v>1E-3</v>
      </c>
      <c r="P3690">
        <v>1E-3</v>
      </c>
      <c r="Q3690">
        <v>1</v>
      </c>
    </row>
    <row r="3691" spans="1:17" x14ac:dyDescent="0.2">
      <c r="A3691" t="s">
        <v>498</v>
      </c>
      <c r="B3691" t="s">
        <v>134</v>
      </c>
      <c r="C3691" t="s">
        <v>497</v>
      </c>
      <c r="D3691" t="s">
        <v>54</v>
      </c>
      <c r="E3691" t="s">
        <v>3378</v>
      </c>
      <c r="F3691">
        <v>1.7999999999999999E-2</v>
      </c>
      <c r="G3691">
        <v>1.7999999999999999E-2</v>
      </c>
      <c r="H3691">
        <v>1</v>
      </c>
      <c r="J3691" t="s">
        <v>38</v>
      </c>
      <c r="K3691" t="s">
        <v>367</v>
      </c>
      <c r="L3691" t="s">
        <v>401</v>
      </c>
      <c r="M3691" t="s">
        <v>9098</v>
      </c>
      <c r="N3691" t="s">
        <v>8989</v>
      </c>
      <c r="O3691">
        <v>2E-3</v>
      </c>
      <c r="P3691">
        <v>2E-3</v>
      </c>
      <c r="Q3691">
        <v>1</v>
      </c>
    </row>
    <row r="3692" spans="1:17" x14ac:dyDescent="0.2">
      <c r="A3692" t="s">
        <v>498</v>
      </c>
      <c r="B3692" t="s">
        <v>134</v>
      </c>
      <c r="C3692" t="s">
        <v>497</v>
      </c>
      <c r="D3692" t="s">
        <v>54</v>
      </c>
      <c r="E3692" t="s">
        <v>3379</v>
      </c>
      <c r="F3692">
        <v>1.7999999999999999E-2</v>
      </c>
      <c r="G3692">
        <v>1.7999999999999999E-2</v>
      </c>
      <c r="H3692">
        <v>1</v>
      </c>
      <c r="J3692" t="s">
        <v>38</v>
      </c>
      <c r="K3692" t="s">
        <v>367</v>
      </c>
      <c r="L3692" t="s">
        <v>401</v>
      </c>
      <c r="M3692" t="s">
        <v>9098</v>
      </c>
      <c r="N3692" t="s">
        <v>9127</v>
      </c>
      <c r="O3692">
        <v>4.0000000000000001E-3</v>
      </c>
      <c r="P3692">
        <v>4.0000000000000001E-3</v>
      </c>
      <c r="Q3692">
        <v>1</v>
      </c>
    </row>
    <row r="3693" spans="1:17" x14ac:dyDescent="0.2">
      <c r="A3693" t="s">
        <v>498</v>
      </c>
      <c r="B3693" t="s">
        <v>134</v>
      </c>
      <c r="C3693" t="s">
        <v>497</v>
      </c>
      <c r="D3693" t="s">
        <v>54</v>
      </c>
      <c r="E3693" t="s">
        <v>3380</v>
      </c>
      <c r="F3693">
        <v>1.7000000000000001E-2</v>
      </c>
      <c r="G3693">
        <v>1.7000000000000001E-2</v>
      </c>
      <c r="H3693">
        <v>1</v>
      </c>
      <c r="J3693" t="s">
        <v>38</v>
      </c>
      <c r="K3693" t="s">
        <v>367</v>
      </c>
      <c r="L3693" t="s">
        <v>401</v>
      </c>
      <c r="M3693" t="s">
        <v>9098</v>
      </c>
      <c r="N3693" t="s">
        <v>9128</v>
      </c>
      <c r="O3693">
        <v>5.0000000000000001E-3</v>
      </c>
      <c r="P3693">
        <v>5.0000000000000001E-3</v>
      </c>
      <c r="Q3693">
        <v>1</v>
      </c>
    </row>
    <row r="3694" spans="1:17" x14ac:dyDescent="0.2">
      <c r="A3694" t="s">
        <v>498</v>
      </c>
      <c r="B3694" t="s">
        <v>134</v>
      </c>
      <c r="C3694" t="s">
        <v>497</v>
      </c>
      <c r="D3694" t="s">
        <v>54</v>
      </c>
      <c r="E3694" t="s">
        <v>3381</v>
      </c>
      <c r="F3694">
        <v>1.7000000000000001E-2</v>
      </c>
      <c r="G3694">
        <v>1.7000000000000001E-2</v>
      </c>
      <c r="H3694">
        <v>1</v>
      </c>
      <c r="J3694" t="s">
        <v>38</v>
      </c>
      <c r="K3694" t="s">
        <v>367</v>
      </c>
      <c r="L3694" t="s">
        <v>401</v>
      </c>
      <c r="M3694" t="s">
        <v>9098</v>
      </c>
      <c r="N3694" t="s">
        <v>9129</v>
      </c>
      <c r="O3694">
        <v>6.0000000000000001E-3</v>
      </c>
      <c r="P3694">
        <v>6.0000000000000001E-3</v>
      </c>
      <c r="Q3694">
        <v>1</v>
      </c>
    </row>
    <row r="3695" spans="1:17" x14ac:dyDescent="0.2">
      <c r="A3695" t="s">
        <v>498</v>
      </c>
      <c r="B3695" t="s">
        <v>134</v>
      </c>
      <c r="C3695" t="s">
        <v>497</v>
      </c>
      <c r="D3695" t="s">
        <v>54</v>
      </c>
      <c r="E3695" t="s">
        <v>3382</v>
      </c>
      <c r="F3695">
        <v>1.7000000000000001E-2</v>
      </c>
      <c r="G3695">
        <v>1.7000000000000001E-2</v>
      </c>
      <c r="H3695">
        <v>1</v>
      </c>
      <c r="J3695" t="s">
        <v>38</v>
      </c>
      <c r="K3695" t="s">
        <v>367</v>
      </c>
      <c r="L3695" t="s">
        <v>401</v>
      </c>
      <c r="M3695" t="s">
        <v>9098</v>
      </c>
      <c r="N3695" t="s">
        <v>9130</v>
      </c>
      <c r="O3695">
        <v>6.0000000000000001E-3</v>
      </c>
      <c r="P3695">
        <v>6.0000000000000001E-3</v>
      </c>
      <c r="Q3695">
        <v>1</v>
      </c>
    </row>
    <row r="3696" spans="1:17" x14ac:dyDescent="0.2">
      <c r="A3696" t="s">
        <v>498</v>
      </c>
      <c r="B3696" t="s">
        <v>134</v>
      </c>
      <c r="C3696" t="s">
        <v>497</v>
      </c>
      <c r="D3696" t="s">
        <v>54</v>
      </c>
      <c r="E3696" t="s">
        <v>3383</v>
      </c>
      <c r="F3696">
        <v>1.7000000000000001E-2</v>
      </c>
      <c r="G3696">
        <v>1.7000000000000001E-2</v>
      </c>
      <c r="H3696">
        <v>1</v>
      </c>
      <c r="J3696" t="s">
        <v>38</v>
      </c>
      <c r="K3696" t="s">
        <v>367</v>
      </c>
      <c r="L3696" t="s">
        <v>401</v>
      </c>
      <c r="M3696" t="s">
        <v>9098</v>
      </c>
      <c r="N3696" t="s">
        <v>9131</v>
      </c>
      <c r="O3696">
        <v>8.9999999999999993E-3</v>
      </c>
      <c r="P3696">
        <v>8.9999999999999993E-3</v>
      </c>
      <c r="Q3696">
        <v>1</v>
      </c>
    </row>
    <row r="3697" spans="1:17" x14ac:dyDescent="0.2">
      <c r="A3697" t="s">
        <v>498</v>
      </c>
      <c r="B3697" t="s">
        <v>134</v>
      </c>
      <c r="C3697" t="s">
        <v>497</v>
      </c>
      <c r="D3697" t="s">
        <v>54</v>
      </c>
      <c r="E3697" t="s">
        <v>3384</v>
      </c>
      <c r="F3697">
        <v>1.7000000000000001E-2</v>
      </c>
      <c r="G3697">
        <v>1.7000000000000001E-2</v>
      </c>
      <c r="H3697">
        <v>1</v>
      </c>
      <c r="J3697" t="s">
        <v>38</v>
      </c>
      <c r="K3697" t="s">
        <v>367</v>
      </c>
      <c r="L3697" t="s">
        <v>401</v>
      </c>
      <c r="M3697" t="s">
        <v>9098</v>
      </c>
      <c r="N3697" t="s">
        <v>9132</v>
      </c>
      <c r="O3697">
        <v>1.4E-2</v>
      </c>
      <c r="P3697">
        <v>1.4E-2</v>
      </c>
      <c r="Q3697">
        <v>1</v>
      </c>
    </row>
    <row r="3698" spans="1:17" x14ac:dyDescent="0.2">
      <c r="A3698" t="s">
        <v>498</v>
      </c>
      <c r="B3698" t="s">
        <v>134</v>
      </c>
      <c r="C3698" t="s">
        <v>497</v>
      </c>
      <c r="D3698" t="s">
        <v>54</v>
      </c>
      <c r="E3698" t="s">
        <v>3385</v>
      </c>
      <c r="F3698">
        <v>1.7000000000000001E-2</v>
      </c>
      <c r="G3698">
        <v>1.7000000000000001E-2</v>
      </c>
      <c r="H3698">
        <v>1</v>
      </c>
      <c r="J3698" t="s">
        <v>38</v>
      </c>
      <c r="K3698" t="s">
        <v>367</v>
      </c>
      <c r="L3698" t="s">
        <v>401</v>
      </c>
      <c r="M3698" t="s">
        <v>9098</v>
      </c>
      <c r="N3698" t="s">
        <v>9133</v>
      </c>
      <c r="O3698">
        <v>8.9999999999999993E-3</v>
      </c>
      <c r="P3698">
        <v>8.9999999999999993E-3</v>
      </c>
      <c r="Q3698">
        <v>1</v>
      </c>
    </row>
    <row r="3699" spans="1:17" x14ac:dyDescent="0.2">
      <c r="A3699" t="s">
        <v>498</v>
      </c>
      <c r="B3699" t="s">
        <v>134</v>
      </c>
      <c r="C3699" t="s">
        <v>497</v>
      </c>
      <c r="D3699" t="s">
        <v>54</v>
      </c>
      <c r="E3699" t="s">
        <v>3386</v>
      </c>
      <c r="F3699">
        <v>1.7999999999999999E-2</v>
      </c>
      <c r="G3699">
        <v>1.7999999999999999E-2</v>
      </c>
      <c r="H3699">
        <v>1</v>
      </c>
      <c r="J3699" t="s">
        <v>38</v>
      </c>
      <c r="K3699" t="s">
        <v>367</v>
      </c>
      <c r="L3699" t="s">
        <v>401</v>
      </c>
      <c r="M3699" t="s">
        <v>9098</v>
      </c>
      <c r="N3699" t="s">
        <v>9134</v>
      </c>
      <c r="O3699">
        <v>2E-3</v>
      </c>
      <c r="P3699">
        <v>2E-3</v>
      </c>
      <c r="Q3699">
        <v>1</v>
      </c>
    </row>
    <row r="3700" spans="1:17" x14ac:dyDescent="0.2">
      <c r="A3700" t="s">
        <v>498</v>
      </c>
      <c r="B3700" t="s">
        <v>134</v>
      </c>
      <c r="C3700" t="s">
        <v>497</v>
      </c>
      <c r="D3700" t="s">
        <v>54</v>
      </c>
      <c r="E3700" t="s">
        <v>3387</v>
      </c>
      <c r="F3700">
        <v>1.9E-2</v>
      </c>
      <c r="G3700">
        <v>1.9E-2</v>
      </c>
      <c r="H3700">
        <v>1</v>
      </c>
      <c r="J3700" t="s">
        <v>38</v>
      </c>
      <c r="K3700" t="s">
        <v>367</v>
      </c>
      <c r="L3700" t="s">
        <v>401</v>
      </c>
      <c r="M3700" t="s">
        <v>9098</v>
      </c>
      <c r="N3700" t="s">
        <v>501</v>
      </c>
      <c r="O3700">
        <v>0</v>
      </c>
      <c r="P3700">
        <v>0</v>
      </c>
      <c r="Q3700">
        <v>1</v>
      </c>
    </row>
    <row r="3701" spans="1:17" x14ac:dyDescent="0.2">
      <c r="A3701" t="s">
        <v>498</v>
      </c>
      <c r="B3701" t="s">
        <v>134</v>
      </c>
      <c r="C3701" t="s">
        <v>497</v>
      </c>
      <c r="D3701" t="s">
        <v>54</v>
      </c>
      <c r="E3701" t="s">
        <v>3388</v>
      </c>
      <c r="F3701">
        <v>0.02</v>
      </c>
      <c r="G3701">
        <v>0.02</v>
      </c>
      <c r="H3701">
        <v>1</v>
      </c>
      <c r="J3701" t="s">
        <v>38</v>
      </c>
      <c r="K3701" t="s">
        <v>367</v>
      </c>
      <c r="L3701" t="s">
        <v>401</v>
      </c>
      <c r="M3701" t="s">
        <v>9098</v>
      </c>
      <c r="N3701" t="s">
        <v>8378</v>
      </c>
      <c r="O3701">
        <v>1E-3</v>
      </c>
      <c r="P3701">
        <v>1E-3</v>
      </c>
      <c r="Q3701">
        <v>1</v>
      </c>
    </row>
    <row r="3702" spans="1:17" x14ac:dyDescent="0.2">
      <c r="A3702" t="s">
        <v>498</v>
      </c>
      <c r="B3702" t="s">
        <v>134</v>
      </c>
      <c r="C3702" t="s">
        <v>497</v>
      </c>
      <c r="D3702" t="s">
        <v>54</v>
      </c>
      <c r="E3702" t="s">
        <v>3389</v>
      </c>
      <c r="F3702">
        <v>2.1000000000000001E-2</v>
      </c>
      <c r="G3702">
        <v>2.1000000000000001E-2</v>
      </c>
      <c r="H3702">
        <v>1</v>
      </c>
      <c r="J3702" t="s">
        <v>38</v>
      </c>
      <c r="K3702" t="s">
        <v>367</v>
      </c>
      <c r="L3702" t="s">
        <v>401</v>
      </c>
      <c r="M3702" t="s">
        <v>9098</v>
      </c>
      <c r="N3702" t="s">
        <v>8368</v>
      </c>
      <c r="O3702">
        <v>1E-3</v>
      </c>
      <c r="P3702">
        <v>1E-3</v>
      </c>
      <c r="Q3702">
        <v>1</v>
      </c>
    </row>
    <row r="3703" spans="1:17" x14ac:dyDescent="0.2">
      <c r="A3703" t="s">
        <v>498</v>
      </c>
      <c r="B3703" t="s">
        <v>134</v>
      </c>
      <c r="C3703" t="s">
        <v>497</v>
      </c>
      <c r="D3703" t="s">
        <v>54</v>
      </c>
      <c r="E3703" t="s">
        <v>3390</v>
      </c>
      <c r="F3703">
        <v>0.02</v>
      </c>
      <c r="G3703">
        <v>0.02</v>
      </c>
      <c r="H3703">
        <v>1</v>
      </c>
      <c r="J3703" t="s">
        <v>38</v>
      </c>
      <c r="K3703" t="s">
        <v>367</v>
      </c>
      <c r="L3703" t="s">
        <v>401</v>
      </c>
      <c r="M3703" t="s">
        <v>9098</v>
      </c>
      <c r="N3703" t="s">
        <v>8369</v>
      </c>
      <c r="O3703">
        <v>1E-3</v>
      </c>
      <c r="P3703">
        <v>1E-3</v>
      </c>
      <c r="Q3703">
        <v>1</v>
      </c>
    </row>
    <row r="3704" spans="1:17" x14ac:dyDescent="0.2">
      <c r="A3704" t="s">
        <v>498</v>
      </c>
      <c r="B3704" t="s">
        <v>134</v>
      </c>
      <c r="C3704" t="s">
        <v>497</v>
      </c>
      <c r="D3704" t="s">
        <v>54</v>
      </c>
      <c r="E3704" t="s">
        <v>3391</v>
      </c>
      <c r="F3704">
        <v>0.02</v>
      </c>
      <c r="G3704">
        <v>0.02</v>
      </c>
      <c r="H3704">
        <v>1</v>
      </c>
      <c r="J3704" t="s">
        <v>38</v>
      </c>
      <c r="K3704" t="s">
        <v>367</v>
      </c>
      <c r="L3704" t="s">
        <v>401</v>
      </c>
      <c r="M3704" t="s">
        <v>9098</v>
      </c>
      <c r="N3704" t="s">
        <v>499</v>
      </c>
      <c r="O3704">
        <v>0</v>
      </c>
      <c r="P3704">
        <v>0</v>
      </c>
      <c r="Q3704">
        <v>1</v>
      </c>
    </row>
    <row r="3705" spans="1:17" x14ac:dyDescent="0.2">
      <c r="A3705" t="s">
        <v>498</v>
      </c>
      <c r="B3705" t="s">
        <v>134</v>
      </c>
      <c r="C3705" t="s">
        <v>497</v>
      </c>
      <c r="D3705" t="s">
        <v>54</v>
      </c>
      <c r="E3705" t="s">
        <v>3392</v>
      </c>
      <c r="F3705">
        <v>2.1999999999999999E-2</v>
      </c>
      <c r="G3705">
        <v>2.1999999999999999E-2</v>
      </c>
      <c r="H3705">
        <v>1</v>
      </c>
      <c r="J3705" t="s">
        <v>38</v>
      </c>
      <c r="K3705" t="s">
        <v>367</v>
      </c>
      <c r="L3705" t="s">
        <v>401</v>
      </c>
      <c r="M3705" t="s">
        <v>9098</v>
      </c>
      <c r="N3705" t="s">
        <v>500</v>
      </c>
      <c r="O3705">
        <v>0</v>
      </c>
      <c r="P3705">
        <v>0</v>
      </c>
      <c r="Q3705">
        <v>1</v>
      </c>
    </row>
    <row r="3706" spans="1:17" x14ac:dyDescent="0.2">
      <c r="A3706" t="s">
        <v>498</v>
      </c>
      <c r="B3706" t="s">
        <v>134</v>
      </c>
      <c r="C3706" t="s">
        <v>497</v>
      </c>
      <c r="D3706" t="s">
        <v>54</v>
      </c>
      <c r="E3706" t="s">
        <v>3393</v>
      </c>
      <c r="F3706">
        <v>2.1000000000000001E-2</v>
      </c>
      <c r="G3706">
        <v>2.1000000000000001E-2</v>
      </c>
      <c r="H3706">
        <v>1</v>
      </c>
      <c r="J3706" t="s">
        <v>38</v>
      </c>
      <c r="K3706" t="s">
        <v>367</v>
      </c>
      <c r="L3706" t="s">
        <v>401</v>
      </c>
      <c r="M3706" t="s">
        <v>9098</v>
      </c>
      <c r="N3706" t="s">
        <v>8379</v>
      </c>
      <c r="O3706">
        <v>0</v>
      </c>
      <c r="P3706">
        <v>0</v>
      </c>
      <c r="Q3706">
        <v>1</v>
      </c>
    </row>
    <row r="3707" spans="1:17" x14ac:dyDescent="0.2">
      <c r="A3707" t="s">
        <v>498</v>
      </c>
      <c r="B3707" t="s">
        <v>134</v>
      </c>
      <c r="C3707" t="s">
        <v>497</v>
      </c>
      <c r="D3707" t="s">
        <v>54</v>
      </c>
      <c r="E3707" t="s">
        <v>3394</v>
      </c>
      <c r="F3707">
        <v>0.02</v>
      </c>
      <c r="G3707">
        <v>0.02</v>
      </c>
      <c r="H3707">
        <v>1</v>
      </c>
      <c r="J3707" t="s">
        <v>38</v>
      </c>
      <c r="K3707" t="s">
        <v>367</v>
      </c>
      <c r="L3707" t="s">
        <v>401</v>
      </c>
      <c r="M3707" t="s">
        <v>9098</v>
      </c>
      <c r="N3707" t="s">
        <v>8254</v>
      </c>
      <c r="O3707">
        <v>0</v>
      </c>
      <c r="P3707">
        <v>0</v>
      </c>
      <c r="Q3707">
        <v>1</v>
      </c>
    </row>
    <row r="3708" spans="1:17" x14ac:dyDescent="0.2">
      <c r="A3708" t="s">
        <v>498</v>
      </c>
      <c r="B3708" t="s">
        <v>134</v>
      </c>
      <c r="C3708" t="s">
        <v>497</v>
      </c>
      <c r="D3708" t="s">
        <v>54</v>
      </c>
      <c r="E3708" t="s">
        <v>3395</v>
      </c>
      <c r="F3708">
        <v>1.6E-2</v>
      </c>
      <c r="G3708">
        <v>1.6E-2</v>
      </c>
      <c r="H3708">
        <v>1</v>
      </c>
      <c r="J3708" t="s">
        <v>38</v>
      </c>
      <c r="K3708" t="s">
        <v>367</v>
      </c>
      <c r="L3708" t="s">
        <v>401</v>
      </c>
      <c r="M3708" t="s">
        <v>9098</v>
      </c>
      <c r="N3708" t="s">
        <v>8255</v>
      </c>
      <c r="O3708">
        <v>1E-3</v>
      </c>
      <c r="P3708">
        <v>1E-3</v>
      </c>
      <c r="Q3708">
        <v>1</v>
      </c>
    </row>
    <row r="3709" spans="1:17" x14ac:dyDescent="0.2">
      <c r="A3709" t="s">
        <v>498</v>
      </c>
      <c r="B3709" t="s">
        <v>134</v>
      </c>
      <c r="C3709" t="s">
        <v>497</v>
      </c>
      <c r="D3709" t="s">
        <v>54</v>
      </c>
      <c r="E3709" t="s">
        <v>3396</v>
      </c>
      <c r="F3709">
        <v>1.7000000000000001E-2</v>
      </c>
      <c r="G3709">
        <v>1.7000000000000001E-2</v>
      </c>
      <c r="H3709">
        <v>1</v>
      </c>
      <c r="J3709" t="s">
        <v>38</v>
      </c>
      <c r="K3709" t="s">
        <v>367</v>
      </c>
      <c r="L3709" t="s">
        <v>401</v>
      </c>
      <c r="M3709" t="s">
        <v>9098</v>
      </c>
      <c r="N3709" t="s">
        <v>8256</v>
      </c>
      <c r="O3709">
        <v>2E-3</v>
      </c>
      <c r="P3709">
        <v>2E-3</v>
      </c>
      <c r="Q3709">
        <v>1</v>
      </c>
    </row>
    <row r="3710" spans="1:17" x14ac:dyDescent="0.2">
      <c r="A3710" t="s">
        <v>498</v>
      </c>
      <c r="B3710" t="s">
        <v>134</v>
      </c>
      <c r="C3710" t="s">
        <v>497</v>
      </c>
      <c r="D3710" t="s">
        <v>54</v>
      </c>
      <c r="E3710" t="s">
        <v>3397</v>
      </c>
      <c r="F3710">
        <v>1.7000000000000001E-2</v>
      </c>
      <c r="G3710">
        <v>1.7000000000000001E-2</v>
      </c>
      <c r="H3710">
        <v>1</v>
      </c>
      <c r="J3710" t="s">
        <v>38</v>
      </c>
      <c r="K3710" t="s">
        <v>367</v>
      </c>
      <c r="L3710" t="s">
        <v>401</v>
      </c>
      <c r="M3710" t="s">
        <v>9098</v>
      </c>
      <c r="N3710" t="s">
        <v>8257</v>
      </c>
      <c r="O3710">
        <v>4.0000000000000001E-3</v>
      </c>
      <c r="P3710">
        <v>4.0000000000000001E-3</v>
      </c>
      <c r="Q3710">
        <v>1</v>
      </c>
    </row>
    <row r="3711" spans="1:17" x14ac:dyDescent="0.2">
      <c r="A3711" t="s">
        <v>498</v>
      </c>
      <c r="B3711" t="s">
        <v>134</v>
      </c>
      <c r="C3711" t="s">
        <v>497</v>
      </c>
      <c r="D3711" t="s">
        <v>54</v>
      </c>
      <c r="E3711" t="s">
        <v>3398</v>
      </c>
      <c r="F3711">
        <v>1.6E-2</v>
      </c>
      <c r="G3711">
        <v>1.6E-2</v>
      </c>
      <c r="H3711">
        <v>1</v>
      </c>
      <c r="J3711" t="s">
        <v>38</v>
      </c>
      <c r="K3711" t="s">
        <v>367</v>
      </c>
      <c r="L3711" t="s">
        <v>401</v>
      </c>
      <c r="M3711" t="s">
        <v>9098</v>
      </c>
      <c r="N3711" t="s">
        <v>8258</v>
      </c>
      <c r="O3711">
        <v>8.0000000000000002E-3</v>
      </c>
      <c r="P3711">
        <v>8.0000000000000002E-3</v>
      </c>
      <c r="Q3711">
        <v>1</v>
      </c>
    </row>
    <row r="3712" spans="1:17" x14ac:dyDescent="0.2">
      <c r="A3712" t="s">
        <v>498</v>
      </c>
      <c r="B3712" t="s">
        <v>134</v>
      </c>
      <c r="C3712" t="s">
        <v>497</v>
      </c>
      <c r="D3712" t="s">
        <v>54</v>
      </c>
      <c r="E3712" t="s">
        <v>3399</v>
      </c>
      <c r="F3712">
        <v>1.7999999999999999E-2</v>
      </c>
      <c r="G3712">
        <v>1.7999999999999999E-2</v>
      </c>
      <c r="H3712">
        <v>1</v>
      </c>
      <c r="J3712" t="s">
        <v>38</v>
      </c>
      <c r="K3712" t="s">
        <v>367</v>
      </c>
      <c r="L3712" t="s">
        <v>401</v>
      </c>
      <c r="M3712" t="s">
        <v>9098</v>
      </c>
      <c r="N3712" t="s">
        <v>8259</v>
      </c>
      <c r="O3712">
        <v>0.01</v>
      </c>
      <c r="P3712">
        <v>0.01</v>
      </c>
      <c r="Q3712">
        <v>1</v>
      </c>
    </row>
    <row r="3713" spans="1:17" x14ac:dyDescent="0.2">
      <c r="A3713" t="s">
        <v>498</v>
      </c>
      <c r="B3713" t="s">
        <v>134</v>
      </c>
      <c r="C3713" t="s">
        <v>497</v>
      </c>
      <c r="D3713" t="s">
        <v>54</v>
      </c>
      <c r="E3713" t="s">
        <v>3400</v>
      </c>
      <c r="F3713">
        <v>1.4999999999999999E-2</v>
      </c>
      <c r="G3713">
        <v>1.4999999999999999E-2</v>
      </c>
      <c r="H3713">
        <v>1</v>
      </c>
      <c r="J3713" t="s">
        <v>38</v>
      </c>
      <c r="K3713" t="s">
        <v>367</v>
      </c>
      <c r="L3713" t="s">
        <v>401</v>
      </c>
      <c r="M3713" t="s">
        <v>9098</v>
      </c>
      <c r="N3713" t="s">
        <v>8380</v>
      </c>
      <c r="O3713">
        <v>1.2E-2</v>
      </c>
      <c r="P3713">
        <v>1.2E-2</v>
      </c>
      <c r="Q3713">
        <v>1</v>
      </c>
    </row>
    <row r="3714" spans="1:17" x14ac:dyDescent="0.2">
      <c r="A3714" t="s">
        <v>498</v>
      </c>
      <c r="B3714" t="s">
        <v>134</v>
      </c>
      <c r="C3714" t="s">
        <v>497</v>
      </c>
      <c r="D3714" t="s">
        <v>54</v>
      </c>
      <c r="E3714" t="s">
        <v>3401</v>
      </c>
      <c r="F3714">
        <v>1.4E-2</v>
      </c>
      <c r="G3714">
        <v>1.4E-2</v>
      </c>
      <c r="H3714">
        <v>1</v>
      </c>
      <c r="J3714" t="s">
        <v>38</v>
      </c>
      <c r="K3714" t="s">
        <v>367</v>
      </c>
      <c r="L3714" t="s">
        <v>401</v>
      </c>
      <c r="M3714" t="s">
        <v>9098</v>
      </c>
      <c r="N3714" t="s">
        <v>8381</v>
      </c>
      <c r="O3714">
        <v>1.4E-2</v>
      </c>
      <c r="P3714">
        <v>1.4E-2</v>
      </c>
      <c r="Q3714">
        <v>1</v>
      </c>
    </row>
    <row r="3715" spans="1:17" x14ac:dyDescent="0.2">
      <c r="A3715" t="s">
        <v>498</v>
      </c>
      <c r="B3715" t="s">
        <v>134</v>
      </c>
      <c r="C3715" t="s">
        <v>497</v>
      </c>
      <c r="D3715" t="s">
        <v>54</v>
      </c>
      <c r="E3715" t="s">
        <v>3402</v>
      </c>
      <c r="F3715">
        <v>1.4E-2</v>
      </c>
      <c r="G3715">
        <v>1.4E-2</v>
      </c>
      <c r="H3715">
        <v>1</v>
      </c>
      <c r="J3715" t="s">
        <v>38</v>
      </c>
      <c r="K3715" t="s">
        <v>367</v>
      </c>
      <c r="L3715" t="s">
        <v>401</v>
      </c>
      <c r="M3715" t="s">
        <v>9098</v>
      </c>
      <c r="N3715" t="s">
        <v>8654</v>
      </c>
      <c r="O3715">
        <v>1.4999999999999999E-2</v>
      </c>
      <c r="P3715">
        <v>1.4999999999999999E-2</v>
      </c>
      <c r="Q3715">
        <v>1</v>
      </c>
    </row>
    <row r="3716" spans="1:17" x14ac:dyDescent="0.2">
      <c r="A3716" t="s">
        <v>498</v>
      </c>
      <c r="B3716" t="s">
        <v>134</v>
      </c>
      <c r="C3716" t="s">
        <v>497</v>
      </c>
      <c r="D3716" t="s">
        <v>54</v>
      </c>
      <c r="E3716" t="s">
        <v>3403</v>
      </c>
      <c r="F3716">
        <v>1.4E-2</v>
      </c>
      <c r="G3716">
        <v>1.4E-2</v>
      </c>
      <c r="H3716">
        <v>1</v>
      </c>
      <c r="J3716" t="s">
        <v>38</v>
      </c>
      <c r="K3716" t="s">
        <v>367</v>
      </c>
      <c r="L3716" t="s">
        <v>401</v>
      </c>
      <c r="M3716" t="s">
        <v>9098</v>
      </c>
      <c r="N3716" t="s">
        <v>8655</v>
      </c>
      <c r="O3716">
        <v>1.7000000000000001E-2</v>
      </c>
      <c r="P3716">
        <v>1.7000000000000001E-2</v>
      </c>
      <c r="Q3716">
        <v>1</v>
      </c>
    </row>
    <row r="3717" spans="1:17" x14ac:dyDescent="0.2">
      <c r="A3717" t="s">
        <v>498</v>
      </c>
      <c r="B3717" t="s">
        <v>134</v>
      </c>
      <c r="C3717" t="s">
        <v>497</v>
      </c>
      <c r="D3717" t="s">
        <v>54</v>
      </c>
      <c r="E3717" t="s">
        <v>3404</v>
      </c>
      <c r="F3717">
        <v>1.4E-2</v>
      </c>
      <c r="G3717">
        <v>1.4E-2</v>
      </c>
      <c r="H3717">
        <v>1</v>
      </c>
      <c r="J3717" t="s">
        <v>38</v>
      </c>
      <c r="K3717" t="s">
        <v>367</v>
      </c>
      <c r="L3717" t="s">
        <v>401</v>
      </c>
      <c r="M3717" t="s">
        <v>9098</v>
      </c>
      <c r="N3717" t="s">
        <v>8672</v>
      </c>
      <c r="O3717">
        <v>1.4999999999999999E-2</v>
      </c>
      <c r="P3717">
        <v>1.4999999999999999E-2</v>
      </c>
      <c r="Q3717">
        <v>1</v>
      </c>
    </row>
    <row r="3718" spans="1:17" x14ac:dyDescent="0.2">
      <c r="A3718" t="s">
        <v>498</v>
      </c>
      <c r="B3718" t="s">
        <v>134</v>
      </c>
      <c r="C3718" t="s">
        <v>497</v>
      </c>
      <c r="D3718" t="s">
        <v>54</v>
      </c>
      <c r="E3718" t="s">
        <v>3405</v>
      </c>
      <c r="F3718">
        <v>1.4999999999999999E-2</v>
      </c>
      <c r="G3718">
        <v>1.4999999999999999E-2</v>
      </c>
      <c r="H3718">
        <v>1</v>
      </c>
      <c r="J3718" t="s">
        <v>38</v>
      </c>
      <c r="K3718" t="s">
        <v>367</v>
      </c>
      <c r="L3718" t="s">
        <v>401</v>
      </c>
      <c r="M3718" t="s">
        <v>9098</v>
      </c>
      <c r="N3718" t="s">
        <v>8661</v>
      </c>
      <c r="O3718">
        <v>6.0000000000000001E-3</v>
      </c>
      <c r="P3718">
        <v>6.0000000000000001E-3</v>
      </c>
      <c r="Q3718">
        <v>1</v>
      </c>
    </row>
    <row r="3719" spans="1:17" x14ac:dyDescent="0.2">
      <c r="A3719" t="s">
        <v>498</v>
      </c>
      <c r="B3719" t="s">
        <v>134</v>
      </c>
      <c r="C3719" t="s">
        <v>497</v>
      </c>
      <c r="D3719" t="s">
        <v>54</v>
      </c>
      <c r="E3719" t="s">
        <v>3406</v>
      </c>
      <c r="F3719">
        <v>1.4E-2</v>
      </c>
      <c r="G3719">
        <v>1.4E-2</v>
      </c>
      <c r="H3719">
        <v>1</v>
      </c>
      <c r="J3719" t="s">
        <v>38</v>
      </c>
      <c r="K3719" t="s">
        <v>367</v>
      </c>
      <c r="L3719" t="s">
        <v>401</v>
      </c>
      <c r="M3719" t="s">
        <v>9098</v>
      </c>
      <c r="N3719" t="s">
        <v>8660</v>
      </c>
      <c r="O3719">
        <v>1E-3</v>
      </c>
      <c r="P3719">
        <v>1E-3</v>
      </c>
      <c r="Q3719">
        <v>1</v>
      </c>
    </row>
    <row r="3720" spans="1:17" x14ac:dyDescent="0.2">
      <c r="A3720" t="s">
        <v>498</v>
      </c>
      <c r="B3720" t="s">
        <v>134</v>
      </c>
      <c r="C3720" t="s">
        <v>497</v>
      </c>
      <c r="D3720" t="s">
        <v>54</v>
      </c>
      <c r="E3720" t="s">
        <v>3407</v>
      </c>
      <c r="F3720">
        <v>1.4E-2</v>
      </c>
      <c r="G3720">
        <v>1.4E-2</v>
      </c>
      <c r="H3720">
        <v>1</v>
      </c>
      <c r="J3720" t="s">
        <v>38</v>
      </c>
      <c r="K3720" t="s">
        <v>367</v>
      </c>
      <c r="L3720" t="s">
        <v>401</v>
      </c>
      <c r="M3720" t="s">
        <v>9098</v>
      </c>
      <c r="N3720" t="s">
        <v>8659</v>
      </c>
      <c r="O3720">
        <v>0</v>
      </c>
      <c r="P3720">
        <v>0</v>
      </c>
      <c r="Q3720">
        <v>1</v>
      </c>
    </row>
    <row r="3721" spans="1:17" x14ac:dyDescent="0.2">
      <c r="A3721" t="s">
        <v>498</v>
      </c>
      <c r="B3721" t="s">
        <v>134</v>
      </c>
      <c r="C3721" t="s">
        <v>497</v>
      </c>
      <c r="D3721" t="s">
        <v>54</v>
      </c>
      <c r="E3721" t="s">
        <v>3408</v>
      </c>
      <c r="F3721">
        <v>1.2999999999999999E-2</v>
      </c>
      <c r="G3721">
        <v>1.2999999999999999E-2</v>
      </c>
      <c r="H3721">
        <v>1</v>
      </c>
      <c r="J3721" t="s">
        <v>38</v>
      </c>
      <c r="K3721" t="s">
        <v>367</v>
      </c>
      <c r="L3721" t="s">
        <v>401</v>
      </c>
      <c r="M3721" t="s">
        <v>9098</v>
      </c>
      <c r="N3721" t="s">
        <v>8658</v>
      </c>
      <c r="O3721">
        <v>0</v>
      </c>
      <c r="P3721">
        <v>0</v>
      </c>
      <c r="Q3721">
        <v>1</v>
      </c>
    </row>
    <row r="3722" spans="1:17" x14ac:dyDescent="0.2">
      <c r="A3722" t="s">
        <v>498</v>
      </c>
      <c r="B3722" t="s">
        <v>134</v>
      </c>
      <c r="C3722" t="s">
        <v>497</v>
      </c>
      <c r="D3722" t="s">
        <v>54</v>
      </c>
      <c r="E3722" t="s">
        <v>3409</v>
      </c>
      <c r="F3722">
        <v>1.2999999999999999E-2</v>
      </c>
      <c r="G3722">
        <v>1.2999999999999999E-2</v>
      </c>
      <c r="H3722">
        <v>1</v>
      </c>
      <c r="J3722" t="s">
        <v>38</v>
      </c>
      <c r="K3722" t="s">
        <v>367</v>
      </c>
      <c r="L3722" t="s">
        <v>401</v>
      </c>
      <c r="M3722" t="s">
        <v>9098</v>
      </c>
      <c r="N3722" t="s">
        <v>8656</v>
      </c>
      <c r="O3722">
        <v>0</v>
      </c>
      <c r="P3722">
        <v>0</v>
      </c>
      <c r="Q3722">
        <v>1</v>
      </c>
    </row>
    <row r="3723" spans="1:17" x14ac:dyDescent="0.2">
      <c r="A3723" t="s">
        <v>498</v>
      </c>
      <c r="B3723" t="s">
        <v>134</v>
      </c>
      <c r="C3723" t="s">
        <v>497</v>
      </c>
      <c r="D3723" t="s">
        <v>54</v>
      </c>
      <c r="E3723" t="s">
        <v>3410</v>
      </c>
      <c r="F3723">
        <v>1.6E-2</v>
      </c>
      <c r="G3723">
        <v>1.6E-2</v>
      </c>
      <c r="H3723">
        <v>1</v>
      </c>
      <c r="J3723" t="s">
        <v>38</v>
      </c>
      <c r="K3723" t="s">
        <v>367</v>
      </c>
      <c r="L3723" t="s">
        <v>401</v>
      </c>
      <c r="M3723" t="s">
        <v>9098</v>
      </c>
      <c r="N3723" t="s">
        <v>8657</v>
      </c>
      <c r="O3723">
        <v>0</v>
      </c>
      <c r="P3723">
        <v>0</v>
      </c>
      <c r="Q3723">
        <v>1</v>
      </c>
    </row>
    <row r="3724" spans="1:17" x14ac:dyDescent="0.2">
      <c r="A3724" t="s">
        <v>498</v>
      </c>
      <c r="B3724" t="s">
        <v>134</v>
      </c>
      <c r="C3724" t="s">
        <v>497</v>
      </c>
      <c r="D3724" t="s">
        <v>54</v>
      </c>
      <c r="E3724" t="s">
        <v>3411</v>
      </c>
      <c r="F3724">
        <v>1.7000000000000001E-2</v>
      </c>
      <c r="G3724">
        <v>1.7000000000000001E-2</v>
      </c>
      <c r="H3724">
        <v>1</v>
      </c>
      <c r="J3724" t="s">
        <v>38</v>
      </c>
      <c r="K3724" t="s">
        <v>367</v>
      </c>
      <c r="L3724" t="s">
        <v>401</v>
      </c>
      <c r="M3724" t="s">
        <v>9098</v>
      </c>
      <c r="N3724" t="s">
        <v>9119</v>
      </c>
      <c r="O3724">
        <v>1E-3</v>
      </c>
      <c r="P3724">
        <v>1E-3</v>
      </c>
      <c r="Q3724">
        <v>1</v>
      </c>
    </row>
    <row r="3725" spans="1:17" x14ac:dyDescent="0.2">
      <c r="A3725" t="s">
        <v>498</v>
      </c>
      <c r="B3725" t="s">
        <v>134</v>
      </c>
      <c r="C3725" t="s">
        <v>497</v>
      </c>
      <c r="D3725" t="s">
        <v>54</v>
      </c>
      <c r="E3725" t="s">
        <v>3412</v>
      </c>
      <c r="F3725">
        <v>1.4999999999999999E-2</v>
      </c>
      <c r="G3725">
        <v>1.4999999999999999E-2</v>
      </c>
      <c r="H3725">
        <v>1</v>
      </c>
      <c r="J3725" t="s">
        <v>38</v>
      </c>
      <c r="K3725" t="s">
        <v>367</v>
      </c>
      <c r="L3725" t="s">
        <v>401</v>
      </c>
      <c r="M3725" t="s">
        <v>9098</v>
      </c>
      <c r="N3725" t="s">
        <v>9120</v>
      </c>
      <c r="O3725">
        <v>2E-3</v>
      </c>
      <c r="P3725">
        <v>2E-3</v>
      </c>
      <c r="Q3725">
        <v>1</v>
      </c>
    </row>
    <row r="3726" spans="1:17" x14ac:dyDescent="0.2">
      <c r="A3726" t="s">
        <v>498</v>
      </c>
      <c r="B3726" t="s">
        <v>134</v>
      </c>
      <c r="C3726" t="s">
        <v>497</v>
      </c>
      <c r="D3726" t="s">
        <v>54</v>
      </c>
      <c r="E3726" t="s">
        <v>3413</v>
      </c>
      <c r="F3726">
        <v>1.4999999999999999E-2</v>
      </c>
      <c r="G3726">
        <v>1.4999999999999999E-2</v>
      </c>
      <c r="H3726">
        <v>1</v>
      </c>
      <c r="J3726" t="s">
        <v>38</v>
      </c>
      <c r="K3726" t="s">
        <v>367</v>
      </c>
      <c r="L3726" t="s">
        <v>401</v>
      </c>
      <c r="M3726" t="s">
        <v>9098</v>
      </c>
      <c r="N3726" t="s">
        <v>9100</v>
      </c>
      <c r="O3726">
        <v>1E-3</v>
      </c>
      <c r="P3726">
        <v>1E-3</v>
      </c>
      <c r="Q3726">
        <v>1</v>
      </c>
    </row>
    <row r="3727" spans="1:17" x14ac:dyDescent="0.2">
      <c r="A3727" t="s">
        <v>498</v>
      </c>
      <c r="B3727" t="s">
        <v>134</v>
      </c>
      <c r="C3727" t="s">
        <v>497</v>
      </c>
      <c r="D3727" t="s">
        <v>54</v>
      </c>
      <c r="E3727" t="s">
        <v>3414</v>
      </c>
      <c r="F3727">
        <v>1.9E-2</v>
      </c>
      <c r="G3727">
        <v>1.9E-2</v>
      </c>
      <c r="H3727">
        <v>1</v>
      </c>
      <c r="J3727" t="s">
        <v>38</v>
      </c>
      <c r="K3727" t="s">
        <v>367</v>
      </c>
      <c r="L3727" t="s">
        <v>401</v>
      </c>
      <c r="M3727" t="s">
        <v>9098</v>
      </c>
      <c r="N3727" t="s">
        <v>9101</v>
      </c>
      <c r="O3727">
        <v>1E-3</v>
      </c>
      <c r="P3727">
        <v>1E-3</v>
      </c>
      <c r="Q3727">
        <v>1</v>
      </c>
    </row>
    <row r="3728" spans="1:17" x14ac:dyDescent="0.2">
      <c r="A3728" t="s">
        <v>498</v>
      </c>
      <c r="B3728" t="s">
        <v>134</v>
      </c>
      <c r="C3728" t="s">
        <v>497</v>
      </c>
      <c r="D3728" t="s">
        <v>54</v>
      </c>
      <c r="E3728" t="s">
        <v>3415</v>
      </c>
      <c r="F3728">
        <v>0.02</v>
      </c>
      <c r="G3728">
        <v>0.02</v>
      </c>
      <c r="H3728">
        <v>1</v>
      </c>
      <c r="J3728" t="s">
        <v>38</v>
      </c>
      <c r="K3728" t="s">
        <v>367</v>
      </c>
      <c r="L3728" t="s">
        <v>401</v>
      </c>
      <c r="M3728" t="s">
        <v>9098</v>
      </c>
      <c r="N3728" t="s">
        <v>9102</v>
      </c>
      <c r="O3728">
        <v>0</v>
      </c>
      <c r="P3728">
        <v>0</v>
      </c>
      <c r="Q3728">
        <v>1</v>
      </c>
    </row>
    <row r="3729" spans="1:17" x14ac:dyDescent="0.2">
      <c r="A3729" t="s">
        <v>498</v>
      </c>
      <c r="B3729" t="s">
        <v>134</v>
      </c>
      <c r="C3729" t="s">
        <v>497</v>
      </c>
      <c r="D3729" t="s">
        <v>54</v>
      </c>
      <c r="E3729" t="s">
        <v>3416</v>
      </c>
      <c r="F3729">
        <v>0.02</v>
      </c>
      <c r="G3729">
        <v>0.02</v>
      </c>
      <c r="H3729">
        <v>1</v>
      </c>
      <c r="J3729" t="s">
        <v>38</v>
      </c>
      <c r="K3729" t="s">
        <v>367</v>
      </c>
      <c r="L3729" t="s">
        <v>401</v>
      </c>
      <c r="M3729" t="s">
        <v>9098</v>
      </c>
      <c r="N3729" t="s">
        <v>9103</v>
      </c>
      <c r="O3729">
        <v>0</v>
      </c>
      <c r="P3729">
        <v>0</v>
      </c>
      <c r="Q3729">
        <v>1</v>
      </c>
    </row>
    <row r="3730" spans="1:17" x14ac:dyDescent="0.2">
      <c r="A3730" t="s">
        <v>498</v>
      </c>
      <c r="B3730" t="s">
        <v>134</v>
      </c>
      <c r="C3730" t="s">
        <v>497</v>
      </c>
      <c r="D3730" t="s">
        <v>54</v>
      </c>
      <c r="E3730" t="s">
        <v>3417</v>
      </c>
      <c r="F3730">
        <v>2.3E-2</v>
      </c>
      <c r="G3730">
        <v>2.3E-2</v>
      </c>
      <c r="H3730">
        <v>1</v>
      </c>
      <c r="J3730" t="s">
        <v>38</v>
      </c>
      <c r="K3730" t="s">
        <v>367</v>
      </c>
      <c r="L3730" t="s">
        <v>401</v>
      </c>
      <c r="M3730" t="s">
        <v>9098</v>
      </c>
      <c r="N3730" t="s">
        <v>9104</v>
      </c>
      <c r="O3730">
        <v>0</v>
      </c>
      <c r="P3730">
        <v>0</v>
      </c>
      <c r="Q3730">
        <v>1</v>
      </c>
    </row>
    <row r="3731" spans="1:17" x14ac:dyDescent="0.2">
      <c r="A3731" t="s">
        <v>498</v>
      </c>
      <c r="B3731" t="s">
        <v>134</v>
      </c>
      <c r="C3731" t="s">
        <v>497</v>
      </c>
      <c r="D3731" t="s">
        <v>54</v>
      </c>
      <c r="E3731" t="s">
        <v>3418</v>
      </c>
      <c r="F3731">
        <v>2.3E-2</v>
      </c>
      <c r="G3731">
        <v>2.3E-2</v>
      </c>
      <c r="H3731">
        <v>1</v>
      </c>
      <c r="J3731" t="s">
        <v>38</v>
      </c>
      <c r="K3731" t="s">
        <v>367</v>
      </c>
      <c r="L3731" t="s">
        <v>401</v>
      </c>
      <c r="M3731" t="s">
        <v>9098</v>
      </c>
      <c r="N3731" t="s">
        <v>8981</v>
      </c>
      <c r="O3731">
        <v>0</v>
      </c>
      <c r="P3731">
        <v>0</v>
      </c>
      <c r="Q3731">
        <v>1</v>
      </c>
    </row>
    <row r="3732" spans="1:17" x14ac:dyDescent="0.2">
      <c r="A3732" t="s">
        <v>498</v>
      </c>
      <c r="B3732" t="s">
        <v>134</v>
      </c>
      <c r="C3732" t="s">
        <v>497</v>
      </c>
      <c r="D3732" t="s">
        <v>54</v>
      </c>
      <c r="E3732" t="s">
        <v>3419</v>
      </c>
      <c r="F3732">
        <v>2.3E-2</v>
      </c>
      <c r="G3732">
        <v>2.3E-2</v>
      </c>
      <c r="H3732">
        <v>1</v>
      </c>
      <c r="J3732" t="s">
        <v>38</v>
      </c>
      <c r="K3732" t="s">
        <v>367</v>
      </c>
      <c r="L3732" t="s">
        <v>401</v>
      </c>
      <c r="M3732" t="s">
        <v>9098</v>
      </c>
      <c r="N3732" t="s">
        <v>8984</v>
      </c>
      <c r="O3732">
        <v>0</v>
      </c>
      <c r="P3732">
        <v>0</v>
      </c>
      <c r="Q3732">
        <v>1</v>
      </c>
    </row>
    <row r="3733" spans="1:17" x14ac:dyDescent="0.2">
      <c r="A3733" t="s">
        <v>498</v>
      </c>
      <c r="B3733" t="s">
        <v>134</v>
      </c>
      <c r="C3733" t="s">
        <v>497</v>
      </c>
      <c r="D3733" t="s">
        <v>54</v>
      </c>
      <c r="E3733" t="s">
        <v>3420</v>
      </c>
      <c r="F3733">
        <v>2.3E-2</v>
      </c>
      <c r="G3733">
        <v>2.3E-2</v>
      </c>
      <c r="H3733">
        <v>1</v>
      </c>
      <c r="J3733" t="s">
        <v>38</v>
      </c>
      <c r="K3733" t="s">
        <v>367</v>
      </c>
      <c r="L3733" t="s">
        <v>401</v>
      </c>
      <c r="M3733" t="s">
        <v>9098</v>
      </c>
      <c r="N3733" t="s">
        <v>8985</v>
      </c>
      <c r="O3733">
        <v>2E-3</v>
      </c>
      <c r="P3733">
        <v>2E-3</v>
      </c>
      <c r="Q3733">
        <v>1</v>
      </c>
    </row>
    <row r="3734" spans="1:17" x14ac:dyDescent="0.2">
      <c r="A3734" t="s">
        <v>498</v>
      </c>
      <c r="B3734" t="s">
        <v>134</v>
      </c>
      <c r="C3734" t="s">
        <v>497</v>
      </c>
      <c r="D3734" t="s">
        <v>54</v>
      </c>
      <c r="E3734" t="s">
        <v>3421</v>
      </c>
      <c r="F3734">
        <v>2.3E-2</v>
      </c>
      <c r="G3734">
        <v>2.3E-2</v>
      </c>
      <c r="H3734">
        <v>1</v>
      </c>
      <c r="J3734" t="s">
        <v>38</v>
      </c>
      <c r="K3734" t="s">
        <v>367</v>
      </c>
      <c r="L3734" t="s">
        <v>401</v>
      </c>
      <c r="M3734" t="s">
        <v>9098</v>
      </c>
      <c r="N3734" t="s">
        <v>8986</v>
      </c>
      <c r="O3734">
        <v>3.0000000000000001E-3</v>
      </c>
      <c r="P3734">
        <v>3.0000000000000001E-3</v>
      </c>
      <c r="Q3734">
        <v>1</v>
      </c>
    </row>
    <row r="3735" spans="1:17" x14ac:dyDescent="0.2">
      <c r="A3735" t="s">
        <v>498</v>
      </c>
      <c r="B3735" t="s">
        <v>134</v>
      </c>
      <c r="C3735" t="s">
        <v>497</v>
      </c>
      <c r="D3735" t="s">
        <v>54</v>
      </c>
      <c r="E3735" t="s">
        <v>3422</v>
      </c>
      <c r="F3735">
        <v>2.1999999999999999E-2</v>
      </c>
      <c r="G3735">
        <v>2.1999999999999999E-2</v>
      </c>
      <c r="H3735">
        <v>1</v>
      </c>
      <c r="J3735" t="s">
        <v>38</v>
      </c>
      <c r="K3735" t="s">
        <v>367</v>
      </c>
      <c r="L3735" t="s">
        <v>401</v>
      </c>
      <c r="M3735" t="s">
        <v>9098</v>
      </c>
      <c r="N3735" t="s">
        <v>9124</v>
      </c>
      <c r="O3735">
        <v>6.0000000000000001E-3</v>
      </c>
      <c r="P3735">
        <v>6.0000000000000001E-3</v>
      </c>
      <c r="Q3735">
        <v>1</v>
      </c>
    </row>
    <row r="3736" spans="1:17" x14ac:dyDescent="0.2">
      <c r="A3736" t="s">
        <v>498</v>
      </c>
      <c r="B3736" t="s">
        <v>134</v>
      </c>
      <c r="C3736" t="s">
        <v>497</v>
      </c>
      <c r="D3736" t="s">
        <v>54</v>
      </c>
      <c r="E3736" t="s">
        <v>3423</v>
      </c>
      <c r="F3736">
        <v>2.1999999999999999E-2</v>
      </c>
      <c r="G3736">
        <v>2.1999999999999999E-2</v>
      </c>
      <c r="H3736">
        <v>1</v>
      </c>
      <c r="J3736" t="s">
        <v>38</v>
      </c>
      <c r="K3736" t="s">
        <v>367</v>
      </c>
      <c r="L3736" t="s">
        <v>401</v>
      </c>
      <c r="M3736" t="s">
        <v>9098</v>
      </c>
      <c r="N3736" t="s">
        <v>9125</v>
      </c>
      <c r="O3736">
        <v>1.2E-2</v>
      </c>
      <c r="P3736">
        <v>1.2E-2</v>
      </c>
      <c r="Q3736">
        <v>1</v>
      </c>
    </row>
    <row r="3737" spans="1:17" x14ac:dyDescent="0.2">
      <c r="A3737" t="s">
        <v>498</v>
      </c>
      <c r="B3737" t="s">
        <v>134</v>
      </c>
      <c r="C3737" t="s">
        <v>497</v>
      </c>
      <c r="D3737" t="s">
        <v>54</v>
      </c>
      <c r="E3737" t="s">
        <v>3424</v>
      </c>
      <c r="F3737">
        <v>2.1999999999999999E-2</v>
      </c>
      <c r="G3737">
        <v>2.1999999999999999E-2</v>
      </c>
      <c r="H3737">
        <v>1</v>
      </c>
      <c r="J3737" t="s">
        <v>38</v>
      </c>
      <c r="K3737" t="s">
        <v>367</v>
      </c>
      <c r="L3737" t="s">
        <v>401</v>
      </c>
      <c r="M3737" t="s">
        <v>9098</v>
      </c>
      <c r="N3737" t="s">
        <v>9121</v>
      </c>
      <c r="O3737">
        <v>1.4999999999999999E-2</v>
      </c>
      <c r="P3737">
        <v>1.4999999999999999E-2</v>
      </c>
      <c r="Q3737">
        <v>1</v>
      </c>
    </row>
    <row r="3738" spans="1:17" x14ac:dyDescent="0.2">
      <c r="A3738" t="s">
        <v>498</v>
      </c>
      <c r="B3738" t="s">
        <v>134</v>
      </c>
      <c r="C3738" t="s">
        <v>497</v>
      </c>
      <c r="D3738" t="s">
        <v>54</v>
      </c>
      <c r="E3738" t="s">
        <v>3425</v>
      </c>
      <c r="F3738">
        <v>2.1000000000000001E-2</v>
      </c>
      <c r="G3738">
        <v>2.1000000000000001E-2</v>
      </c>
      <c r="H3738">
        <v>1</v>
      </c>
      <c r="J3738" t="s">
        <v>38</v>
      </c>
      <c r="K3738" t="s">
        <v>367</v>
      </c>
      <c r="L3738" t="s">
        <v>401</v>
      </c>
      <c r="M3738" t="s">
        <v>9098</v>
      </c>
      <c r="N3738" t="s">
        <v>9122</v>
      </c>
      <c r="O3738">
        <v>1.7999999999999999E-2</v>
      </c>
      <c r="P3738">
        <v>1.7999999999999999E-2</v>
      </c>
      <c r="Q3738">
        <v>1</v>
      </c>
    </row>
    <row r="3739" spans="1:17" x14ac:dyDescent="0.2">
      <c r="A3739" t="s">
        <v>498</v>
      </c>
      <c r="B3739" t="s">
        <v>134</v>
      </c>
      <c r="C3739" t="s">
        <v>497</v>
      </c>
      <c r="D3739" t="s">
        <v>54</v>
      </c>
      <c r="E3739" t="s">
        <v>3426</v>
      </c>
      <c r="F3739">
        <v>1.7999999999999999E-2</v>
      </c>
      <c r="G3739">
        <v>1.7999999999999999E-2</v>
      </c>
      <c r="H3739">
        <v>1</v>
      </c>
      <c r="J3739" t="s">
        <v>38</v>
      </c>
      <c r="K3739" t="s">
        <v>367</v>
      </c>
      <c r="L3739" t="s">
        <v>401</v>
      </c>
      <c r="M3739" t="s">
        <v>9098</v>
      </c>
      <c r="N3739" t="s">
        <v>9105</v>
      </c>
      <c r="O3739">
        <v>2.8000000000000001E-2</v>
      </c>
      <c r="P3739">
        <v>2.8000000000000001E-2</v>
      </c>
      <c r="Q3739">
        <v>1</v>
      </c>
    </row>
    <row r="3740" spans="1:17" x14ac:dyDescent="0.2">
      <c r="A3740" t="s">
        <v>498</v>
      </c>
      <c r="B3740" t="s">
        <v>134</v>
      </c>
      <c r="C3740" t="s">
        <v>497</v>
      </c>
      <c r="D3740" t="s">
        <v>54</v>
      </c>
      <c r="E3740" t="s">
        <v>3427</v>
      </c>
      <c r="F3740">
        <v>1.7999999999999999E-2</v>
      </c>
      <c r="G3740">
        <v>1.7999999999999999E-2</v>
      </c>
      <c r="H3740">
        <v>1</v>
      </c>
      <c r="J3740" t="s">
        <v>38</v>
      </c>
      <c r="K3740" t="s">
        <v>367</v>
      </c>
      <c r="L3740" t="s">
        <v>401</v>
      </c>
      <c r="M3740" t="s">
        <v>9098</v>
      </c>
      <c r="N3740" t="s">
        <v>9106</v>
      </c>
      <c r="O3740">
        <v>1.6E-2</v>
      </c>
      <c r="P3740">
        <v>1.6E-2</v>
      </c>
      <c r="Q3740">
        <v>1</v>
      </c>
    </row>
    <row r="3741" spans="1:17" x14ac:dyDescent="0.2">
      <c r="A3741" t="s">
        <v>498</v>
      </c>
      <c r="B3741" t="s">
        <v>134</v>
      </c>
      <c r="C3741" t="s">
        <v>497</v>
      </c>
      <c r="D3741" t="s">
        <v>54</v>
      </c>
      <c r="E3741" t="s">
        <v>3428</v>
      </c>
      <c r="F3741">
        <v>1.7999999999999999E-2</v>
      </c>
      <c r="G3741">
        <v>1.7999999999999999E-2</v>
      </c>
      <c r="H3741">
        <v>1</v>
      </c>
      <c r="J3741" t="s">
        <v>38</v>
      </c>
      <c r="K3741" t="s">
        <v>367</v>
      </c>
      <c r="L3741" t="s">
        <v>401</v>
      </c>
      <c r="M3741" t="s">
        <v>9098</v>
      </c>
      <c r="N3741" t="s">
        <v>9107</v>
      </c>
      <c r="O3741">
        <v>4.0000000000000001E-3</v>
      </c>
      <c r="P3741">
        <v>4.0000000000000001E-3</v>
      </c>
      <c r="Q3741">
        <v>1</v>
      </c>
    </row>
    <row r="3742" spans="1:17" x14ac:dyDescent="0.2">
      <c r="A3742" t="s">
        <v>498</v>
      </c>
      <c r="B3742" t="s">
        <v>134</v>
      </c>
      <c r="C3742" t="s">
        <v>497</v>
      </c>
      <c r="D3742" t="s">
        <v>54</v>
      </c>
      <c r="E3742" t="s">
        <v>3429</v>
      </c>
      <c r="F3742">
        <v>1.7999999999999999E-2</v>
      </c>
      <c r="G3742">
        <v>1.7999999999999999E-2</v>
      </c>
      <c r="H3742">
        <v>1</v>
      </c>
      <c r="J3742" t="s">
        <v>38</v>
      </c>
      <c r="K3742" t="s">
        <v>367</v>
      </c>
      <c r="L3742" t="s">
        <v>401</v>
      </c>
      <c r="M3742" t="s">
        <v>9098</v>
      </c>
      <c r="N3742" t="s">
        <v>9108</v>
      </c>
      <c r="O3742">
        <v>0</v>
      </c>
      <c r="P3742">
        <v>0</v>
      </c>
      <c r="Q3742">
        <v>1</v>
      </c>
    </row>
    <row r="3743" spans="1:17" x14ac:dyDescent="0.2">
      <c r="A3743" t="s">
        <v>498</v>
      </c>
      <c r="B3743" t="s">
        <v>134</v>
      </c>
      <c r="C3743" t="s">
        <v>497</v>
      </c>
      <c r="D3743" t="s">
        <v>54</v>
      </c>
      <c r="E3743" t="s">
        <v>3430</v>
      </c>
      <c r="F3743">
        <v>1.7000000000000001E-2</v>
      </c>
      <c r="G3743">
        <v>1.7000000000000001E-2</v>
      </c>
      <c r="H3743">
        <v>1</v>
      </c>
      <c r="J3743" t="s">
        <v>38</v>
      </c>
      <c r="K3743" t="s">
        <v>367</v>
      </c>
      <c r="L3743" t="s">
        <v>401</v>
      </c>
      <c r="M3743" t="s">
        <v>9098</v>
      </c>
      <c r="N3743" t="s">
        <v>9109</v>
      </c>
      <c r="O3743">
        <v>0</v>
      </c>
      <c r="P3743">
        <v>0</v>
      </c>
      <c r="Q3743">
        <v>1</v>
      </c>
    </row>
    <row r="3744" spans="1:17" x14ac:dyDescent="0.2">
      <c r="A3744" t="s">
        <v>498</v>
      </c>
      <c r="B3744" t="s">
        <v>134</v>
      </c>
      <c r="C3744" t="s">
        <v>497</v>
      </c>
      <c r="D3744" t="s">
        <v>54</v>
      </c>
      <c r="E3744" t="s">
        <v>3431</v>
      </c>
      <c r="F3744">
        <v>1.7000000000000001E-2</v>
      </c>
      <c r="G3744">
        <v>1.7000000000000001E-2</v>
      </c>
      <c r="H3744">
        <v>1</v>
      </c>
      <c r="J3744" t="s">
        <v>38</v>
      </c>
      <c r="K3744" t="s">
        <v>367</v>
      </c>
      <c r="L3744" t="s">
        <v>401</v>
      </c>
      <c r="M3744" t="s">
        <v>9098</v>
      </c>
      <c r="N3744" t="s">
        <v>9123</v>
      </c>
      <c r="O3744">
        <v>0</v>
      </c>
      <c r="P3744">
        <v>0</v>
      </c>
      <c r="Q3744">
        <v>1</v>
      </c>
    </row>
    <row r="3745" spans="1:17" x14ac:dyDescent="0.2">
      <c r="A3745" t="s">
        <v>498</v>
      </c>
      <c r="B3745" t="s">
        <v>134</v>
      </c>
      <c r="C3745" t="s">
        <v>497</v>
      </c>
      <c r="D3745" t="s">
        <v>54</v>
      </c>
      <c r="E3745" t="s">
        <v>3432</v>
      </c>
      <c r="F3745">
        <v>1.7000000000000001E-2</v>
      </c>
      <c r="G3745">
        <v>1.7000000000000001E-2</v>
      </c>
      <c r="H3745">
        <v>1</v>
      </c>
      <c r="J3745" t="s">
        <v>38</v>
      </c>
      <c r="K3745" t="s">
        <v>367</v>
      </c>
      <c r="L3745" t="s">
        <v>401</v>
      </c>
      <c r="M3745" t="s">
        <v>9098</v>
      </c>
      <c r="N3745" t="s">
        <v>9110</v>
      </c>
      <c r="O3745">
        <v>0</v>
      </c>
      <c r="P3745">
        <v>0</v>
      </c>
      <c r="Q3745">
        <v>1</v>
      </c>
    </row>
    <row r="3746" spans="1:17" x14ac:dyDescent="0.2">
      <c r="A3746" t="s">
        <v>498</v>
      </c>
      <c r="B3746" t="s">
        <v>134</v>
      </c>
      <c r="C3746" t="s">
        <v>497</v>
      </c>
      <c r="D3746" t="s">
        <v>54</v>
      </c>
      <c r="E3746" t="s">
        <v>3433</v>
      </c>
      <c r="F3746">
        <v>1.7000000000000001E-2</v>
      </c>
      <c r="G3746">
        <v>1.7000000000000001E-2</v>
      </c>
      <c r="H3746">
        <v>1</v>
      </c>
      <c r="J3746" t="s">
        <v>38</v>
      </c>
      <c r="K3746" t="s">
        <v>367</v>
      </c>
      <c r="L3746" t="s">
        <v>401</v>
      </c>
      <c r="M3746" t="s">
        <v>9098</v>
      </c>
      <c r="N3746" t="s">
        <v>9111</v>
      </c>
      <c r="O3746">
        <v>0</v>
      </c>
      <c r="P3746">
        <v>0</v>
      </c>
      <c r="Q3746">
        <v>1</v>
      </c>
    </row>
    <row r="3747" spans="1:17" x14ac:dyDescent="0.2">
      <c r="A3747" t="s">
        <v>498</v>
      </c>
      <c r="B3747" t="s">
        <v>134</v>
      </c>
      <c r="C3747" t="s">
        <v>497</v>
      </c>
      <c r="D3747" t="s">
        <v>54</v>
      </c>
      <c r="E3747" t="s">
        <v>3434</v>
      </c>
      <c r="F3747">
        <v>1.7999999999999999E-2</v>
      </c>
      <c r="G3747">
        <v>1.7999999999999999E-2</v>
      </c>
      <c r="H3747">
        <v>1</v>
      </c>
      <c r="J3747" t="s">
        <v>38</v>
      </c>
      <c r="K3747" t="s">
        <v>367</v>
      </c>
      <c r="L3747" t="s">
        <v>401</v>
      </c>
      <c r="M3747" t="s">
        <v>9098</v>
      </c>
      <c r="N3747" t="s">
        <v>9112</v>
      </c>
      <c r="O3747">
        <v>0</v>
      </c>
      <c r="P3747">
        <v>0</v>
      </c>
      <c r="Q3747">
        <v>1</v>
      </c>
    </row>
    <row r="3748" spans="1:17" x14ac:dyDescent="0.2">
      <c r="A3748" t="s">
        <v>498</v>
      </c>
      <c r="B3748" t="s">
        <v>134</v>
      </c>
      <c r="C3748" t="s">
        <v>497</v>
      </c>
      <c r="D3748" t="s">
        <v>54</v>
      </c>
      <c r="E3748" t="s">
        <v>3435</v>
      </c>
      <c r="F3748">
        <v>1.9E-2</v>
      </c>
      <c r="G3748">
        <v>1.9E-2</v>
      </c>
      <c r="H3748">
        <v>1</v>
      </c>
      <c r="J3748" t="s">
        <v>38</v>
      </c>
      <c r="K3748" t="s">
        <v>367</v>
      </c>
      <c r="L3748" t="s">
        <v>401</v>
      </c>
      <c r="M3748" t="s">
        <v>9098</v>
      </c>
      <c r="N3748" t="s">
        <v>9113</v>
      </c>
      <c r="O3748">
        <v>0</v>
      </c>
      <c r="P3748">
        <v>0</v>
      </c>
      <c r="Q3748">
        <v>1</v>
      </c>
    </row>
    <row r="3749" spans="1:17" x14ac:dyDescent="0.2">
      <c r="A3749" t="s">
        <v>498</v>
      </c>
      <c r="B3749" t="s">
        <v>134</v>
      </c>
      <c r="C3749" t="s">
        <v>497</v>
      </c>
      <c r="D3749" t="s">
        <v>54</v>
      </c>
      <c r="E3749" t="s">
        <v>3436</v>
      </c>
      <c r="F3749">
        <v>2.1999999999999999E-2</v>
      </c>
      <c r="G3749">
        <v>2.1999999999999999E-2</v>
      </c>
      <c r="H3749">
        <v>1</v>
      </c>
      <c r="J3749" t="s">
        <v>38</v>
      </c>
      <c r="K3749" t="s">
        <v>367</v>
      </c>
      <c r="L3749" t="s">
        <v>401</v>
      </c>
      <c r="M3749" t="s">
        <v>9098</v>
      </c>
      <c r="N3749" t="s">
        <v>9114</v>
      </c>
      <c r="O3749">
        <v>0</v>
      </c>
      <c r="P3749">
        <v>0</v>
      </c>
      <c r="Q3749">
        <v>1</v>
      </c>
    </row>
    <row r="3750" spans="1:17" x14ac:dyDescent="0.2">
      <c r="A3750" t="s">
        <v>498</v>
      </c>
      <c r="B3750" t="s">
        <v>134</v>
      </c>
      <c r="C3750" t="s">
        <v>497</v>
      </c>
      <c r="D3750" t="s">
        <v>54</v>
      </c>
      <c r="E3750" t="s">
        <v>3437</v>
      </c>
      <c r="F3750">
        <v>2.3E-2</v>
      </c>
      <c r="G3750">
        <v>2.3E-2</v>
      </c>
      <c r="H3750">
        <v>1</v>
      </c>
      <c r="J3750" t="s">
        <v>38</v>
      </c>
      <c r="K3750" t="s">
        <v>367</v>
      </c>
      <c r="L3750" t="s">
        <v>401</v>
      </c>
      <c r="M3750" t="s">
        <v>9098</v>
      </c>
      <c r="N3750" t="s">
        <v>9126</v>
      </c>
      <c r="O3750">
        <v>1E-3</v>
      </c>
      <c r="P3750">
        <v>1E-3</v>
      </c>
      <c r="Q3750">
        <v>1</v>
      </c>
    </row>
    <row r="3751" spans="1:17" x14ac:dyDescent="0.2">
      <c r="A3751" t="s">
        <v>498</v>
      </c>
      <c r="B3751" t="s">
        <v>134</v>
      </c>
      <c r="C3751" t="s">
        <v>497</v>
      </c>
      <c r="D3751" t="s">
        <v>54</v>
      </c>
      <c r="E3751" t="s">
        <v>3438</v>
      </c>
      <c r="F3751">
        <v>2.1999999999999999E-2</v>
      </c>
      <c r="G3751">
        <v>2.1999999999999999E-2</v>
      </c>
      <c r="H3751">
        <v>1</v>
      </c>
      <c r="J3751" t="s">
        <v>38</v>
      </c>
      <c r="K3751" t="s">
        <v>367</v>
      </c>
      <c r="L3751" t="s">
        <v>401</v>
      </c>
      <c r="M3751" t="s">
        <v>9098</v>
      </c>
      <c r="N3751" t="s">
        <v>9115</v>
      </c>
      <c r="O3751">
        <v>0</v>
      </c>
      <c r="P3751">
        <v>0</v>
      </c>
      <c r="Q3751">
        <v>1</v>
      </c>
    </row>
    <row r="3752" spans="1:17" x14ac:dyDescent="0.2">
      <c r="A3752" t="s">
        <v>498</v>
      </c>
      <c r="B3752" t="s">
        <v>134</v>
      </c>
      <c r="C3752" t="s">
        <v>497</v>
      </c>
      <c r="D3752" t="s">
        <v>54</v>
      </c>
      <c r="E3752" t="s">
        <v>3439</v>
      </c>
      <c r="F3752">
        <v>2.3E-2</v>
      </c>
      <c r="G3752">
        <v>2.3E-2</v>
      </c>
      <c r="H3752">
        <v>1</v>
      </c>
      <c r="J3752" t="s">
        <v>38</v>
      </c>
      <c r="K3752" t="s">
        <v>367</v>
      </c>
      <c r="L3752" t="s">
        <v>401</v>
      </c>
      <c r="M3752" t="s">
        <v>9098</v>
      </c>
      <c r="N3752" t="s">
        <v>9116</v>
      </c>
      <c r="O3752">
        <v>0</v>
      </c>
      <c r="P3752">
        <v>0</v>
      </c>
      <c r="Q3752">
        <v>1</v>
      </c>
    </row>
    <row r="3753" spans="1:17" x14ac:dyDescent="0.2">
      <c r="A3753" t="s">
        <v>498</v>
      </c>
      <c r="B3753" t="s">
        <v>134</v>
      </c>
      <c r="C3753" t="s">
        <v>497</v>
      </c>
      <c r="D3753" t="s">
        <v>54</v>
      </c>
      <c r="E3753" t="s">
        <v>3440</v>
      </c>
      <c r="F3753">
        <v>2.3E-2</v>
      </c>
      <c r="G3753">
        <v>2.3E-2</v>
      </c>
      <c r="H3753">
        <v>1</v>
      </c>
      <c r="J3753" t="s">
        <v>38</v>
      </c>
      <c r="K3753" t="s">
        <v>367</v>
      </c>
      <c r="L3753" t="s">
        <v>401</v>
      </c>
      <c r="M3753" t="s">
        <v>9098</v>
      </c>
      <c r="N3753" t="s">
        <v>9117</v>
      </c>
      <c r="O3753">
        <v>0</v>
      </c>
      <c r="P3753">
        <v>0</v>
      </c>
      <c r="Q3753">
        <v>1</v>
      </c>
    </row>
    <row r="3754" spans="1:17" x14ac:dyDescent="0.2">
      <c r="A3754" t="s">
        <v>498</v>
      </c>
      <c r="B3754" t="s">
        <v>134</v>
      </c>
      <c r="C3754" t="s">
        <v>497</v>
      </c>
      <c r="D3754" t="s">
        <v>54</v>
      </c>
      <c r="E3754" t="s">
        <v>3441</v>
      </c>
      <c r="F3754">
        <v>2.3E-2</v>
      </c>
      <c r="G3754">
        <v>2.3E-2</v>
      </c>
      <c r="H3754">
        <v>1</v>
      </c>
      <c r="J3754" t="s">
        <v>38</v>
      </c>
      <c r="K3754" t="s">
        <v>367</v>
      </c>
      <c r="L3754" t="s">
        <v>401</v>
      </c>
      <c r="M3754" t="s">
        <v>9098</v>
      </c>
      <c r="N3754" t="s">
        <v>9118</v>
      </c>
      <c r="O3754">
        <v>0</v>
      </c>
      <c r="P3754">
        <v>0</v>
      </c>
      <c r="Q3754">
        <v>1</v>
      </c>
    </row>
    <row r="3755" spans="1:17" x14ac:dyDescent="0.2">
      <c r="A3755" t="s">
        <v>498</v>
      </c>
      <c r="B3755" t="s">
        <v>134</v>
      </c>
      <c r="C3755" t="s">
        <v>497</v>
      </c>
      <c r="D3755" t="s">
        <v>54</v>
      </c>
      <c r="E3755" t="s">
        <v>3442</v>
      </c>
      <c r="F3755">
        <v>2.3E-2</v>
      </c>
      <c r="G3755">
        <v>2.3E-2</v>
      </c>
      <c r="H3755">
        <v>1</v>
      </c>
      <c r="J3755" t="s">
        <v>38</v>
      </c>
      <c r="K3755" t="s">
        <v>367</v>
      </c>
      <c r="L3755" t="s">
        <v>401</v>
      </c>
      <c r="M3755" t="s">
        <v>9098</v>
      </c>
      <c r="N3755" t="s">
        <v>8982</v>
      </c>
      <c r="O3755">
        <v>0</v>
      </c>
      <c r="P3755">
        <v>0</v>
      </c>
      <c r="Q3755">
        <v>1</v>
      </c>
    </row>
    <row r="3756" spans="1:17" x14ac:dyDescent="0.2">
      <c r="A3756" t="s">
        <v>498</v>
      </c>
      <c r="B3756" t="s">
        <v>134</v>
      </c>
      <c r="C3756" t="s">
        <v>497</v>
      </c>
      <c r="D3756" t="s">
        <v>54</v>
      </c>
      <c r="E3756" t="s">
        <v>3443</v>
      </c>
      <c r="F3756">
        <v>2.3E-2</v>
      </c>
      <c r="G3756">
        <v>2.3E-2</v>
      </c>
      <c r="H3756">
        <v>1</v>
      </c>
      <c r="J3756" t="s">
        <v>38</v>
      </c>
      <c r="K3756" t="s">
        <v>367</v>
      </c>
      <c r="L3756" t="s">
        <v>401</v>
      </c>
      <c r="M3756" t="s">
        <v>9098</v>
      </c>
      <c r="N3756" t="s">
        <v>8987</v>
      </c>
      <c r="O3756">
        <v>0</v>
      </c>
      <c r="P3756">
        <v>0</v>
      </c>
      <c r="Q3756">
        <v>1</v>
      </c>
    </row>
    <row r="3757" spans="1:17" x14ac:dyDescent="0.2">
      <c r="A3757" t="s">
        <v>498</v>
      </c>
      <c r="B3757" t="s">
        <v>134</v>
      </c>
      <c r="C3757" t="s">
        <v>497</v>
      </c>
      <c r="D3757" t="s">
        <v>54</v>
      </c>
      <c r="E3757" t="s">
        <v>3444</v>
      </c>
      <c r="F3757">
        <v>2.3E-2</v>
      </c>
      <c r="G3757">
        <v>2.3E-2</v>
      </c>
      <c r="H3757">
        <v>1</v>
      </c>
      <c r="J3757" t="s">
        <v>38</v>
      </c>
      <c r="K3757" t="s">
        <v>367</v>
      </c>
      <c r="L3757" t="s">
        <v>401</v>
      </c>
      <c r="M3757" t="s">
        <v>9098</v>
      </c>
      <c r="N3757" t="s">
        <v>8988</v>
      </c>
      <c r="O3757">
        <v>1E-3</v>
      </c>
      <c r="P3757">
        <v>1E-3</v>
      </c>
      <c r="Q3757">
        <v>1</v>
      </c>
    </row>
    <row r="3758" spans="1:17" x14ac:dyDescent="0.2">
      <c r="A3758" t="s">
        <v>498</v>
      </c>
      <c r="B3758" t="s">
        <v>134</v>
      </c>
      <c r="C3758" t="s">
        <v>497</v>
      </c>
      <c r="D3758" t="s">
        <v>54</v>
      </c>
      <c r="E3758" t="s">
        <v>3445</v>
      </c>
      <c r="F3758">
        <v>2.1000000000000001E-2</v>
      </c>
      <c r="G3758">
        <v>2.1000000000000001E-2</v>
      </c>
      <c r="H3758">
        <v>1</v>
      </c>
      <c r="J3758" t="s">
        <v>38</v>
      </c>
      <c r="K3758" t="s">
        <v>367</v>
      </c>
      <c r="L3758" t="s">
        <v>401</v>
      </c>
      <c r="M3758" t="s">
        <v>9098</v>
      </c>
      <c r="N3758" t="s">
        <v>8989</v>
      </c>
      <c r="O3758">
        <v>2E-3</v>
      </c>
      <c r="P3758">
        <v>2E-3</v>
      </c>
      <c r="Q3758">
        <v>1</v>
      </c>
    </row>
    <row r="3759" spans="1:17" x14ac:dyDescent="0.2">
      <c r="A3759" t="s">
        <v>498</v>
      </c>
      <c r="B3759" t="s">
        <v>134</v>
      </c>
      <c r="C3759" t="s">
        <v>497</v>
      </c>
      <c r="D3759" t="s">
        <v>54</v>
      </c>
      <c r="E3759" t="s">
        <v>3446</v>
      </c>
      <c r="F3759">
        <v>2.3E-2</v>
      </c>
      <c r="G3759">
        <v>2.3E-2</v>
      </c>
      <c r="H3759">
        <v>1</v>
      </c>
      <c r="J3759" t="s">
        <v>38</v>
      </c>
      <c r="K3759" t="s">
        <v>367</v>
      </c>
      <c r="L3759" t="s">
        <v>401</v>
      </c>
      <c r="M3759" t="s">
        <v>9098</v>
      </c>
      <c r="N3759" t="s">
        <v>9127</v>
      </c>
      <c r="O3759">
        <v>4.0000000000000001E-3</v>
      </c>
      <c r="P3759">
        <v>4.0000000000000001E-3</v>
      </c>
      <c r="Q3759">
        <v>1</v>
      </c>
    </row>
    <row r="3760" spans="1:17" x14ac:dyDescent="0.2">
      <c r="A3760" t="s">
        <v>498</v>
      </c>
      <c r="B3760" t="s">
        <v>134</v>
      </c>
      <c r="C3760" t="s">
        <v>497</v>
      </c>
      <c r="D3760" t="s">
        <v>54</v>
      </c>
      <c r="E3760" t="s">
        <v>3447</v>
      </c>
      <c r="F3760">
        <v>0.02</v>
      </c>
      <c r="G3760">
        <v>0.02</v>
      </c>
      <c r="H3760">
        <v>1</v>
      </c>
      <c r="J3760" t="s">
        <v>38</v>
      </c>
      <c r="K3760" t="s">
        <v>367</v>
      </c>
      <c r="L3760" t="s">
        <v>401</v>
      </c>
      <c r="M3760" t="s">
        <v>9098</v>
      </c>
      <c r="N3760" t="s">
        <v>9128</v>
      </c>
      <c r="O3760">
        <v>5.0000000000000001E-3</v>
      </c>
      <c r="P3760">
        <v>5.0000000000000001E-3</v>
      </c>
      <c r="Q3760">
        <v>1</v>
      </c>
    </row>
    <row r="3761" spans="1:17" x14ac:dyDescent="0.2">
      <c r="A3761" t="s">
        <v>498</v>
      </c>
      <c r="B3761" t="s">
        <v>134</v>
      </c>
      <c r="C3761" t="s">
        <v>497</v>
      </c>
      <c r="D3761" t="s">
        <v>54</v>
      </c>
      <c r="E3761" t="s">
        <v>3448</v>
      </c>
      <c r="F3761">
        <v>1.9E-2</v>
      </c>
      <c r="G3761">
        <v>1.9E-2</v>
      </c>
      <c r="H3761">
        <v>1</v>
      </c>
      <c r="J3761" t="s">
        <v>38</v>
      </c>
      <c r="K3761" t="s">
        <v>367</v>
      </c>
      <c r="L3761" t="s">
        <v>401</v>
      </c>
      <c r="M3761" t="s">
        <v>9098</v>
      </c>
      <c r="N3761" t="s">
        <v>9129</v>
      </c>
      <c r="O3761">
        <v>6.0000000000000001E-3</v>
      </c>
      <c r="P3761">
        <v>6.0000000000000001E-3</v>
      </c>
      <c r="Q3761">
        <v>1</v>
      </c>
    </row>
    <row r="3762" spans="1:17" x14ac:dyDescent="0.2">
      <c r="A3762" t="s">
        <v>498</v>
      </c>
      <c r="B3762" t="s">
        <v>134</v>
      </c>
      <c r="C3762" t="s">
        <v>497</v>
      </c>
      <c r="D3762" t="s">
        <v>54</v>
      </c>
      <c r="E3762" t="s">
        <v>3449</v>
      </c>
      <c r="F3762">
        <v>1.9E-2</v>
      </c>
      <c r="G3762">
        <v>1.9E-2</v>
      </c>
      <c r="H3762">
        <v>1</v>
      </c>
      <c r="J3762" t="s">
        <v>38</v>
      </c>
      <c r="K3762" t="s">
        <v>367</v>
      </c>
      <c r="L3762" t="s">
        <v>401</v>
      </c>
      <c r="M3762" t="s">
        <v>9098</v>
      </c>
      <c r="N3762" t="s">
        <v>9130</v>
      </c>
      <c r="O3762">
        <v>6.0000000000000001E-3</v>
      </c>
      <c r="P3762">
        <v>6.0000000000000001E-3</v>
      </c>
      <c r="Q3762">
        <v>1</v>
      </c>
    </row>
    <row r="3763" spans="1:17" x14ac:dyDescent="0.2">
      <c r="A3763" t="s">
        <v>498</v>
      </c>
      <c r="B3763" t="s">
        <v>134</v>
      </c>
      <c r="C3763" t="s">
        <v>497</v>
      </c>
      <c r="D3763" t="s">
        <v>54</v>
      </c>
      <c r="E3763" t="s">
        <v>3450</v>
      </c>
      <c r="F3763">
        <v>1.7999999999999999E-2</v>
      </c>
      <c r="G3763">
        <v>1.7999999999999999E-2</v>
      </c>
      <c r="H3763">
        <v>1</v>
      </c>
      <c r="J3763" t="s">
        <v>38</v>
      </c>
      <c r="K3763" t="s">
        <v>367</v>
      </c>
      <c r="L3763" t="s">
        <v>401</v>
      </c>
      <c r="M3763" t="s">
        <v>9098</v>
      </c>
      <c r="N3763" t="s">
        <v>9131</v>
      </c>
      <c r="O3763">
        <v>8.9999999999999993E-3</v>
      </c>
      <c r="P3763">
        <v>8.9999999999999993E-3</v>
      </c>
      <c r="Q3763">
        <v>1</v>
      </c>
    </row>
    <row r="3764" spans="1:17" x14ac:dyDescent="0.2">
      <c r="A3764" t="s">
        <v>498</v>
      </c>
      <c r="B3764" t="s">
        <v>134</v>
      </c>
      <c r="C3764" t="s">
        <v>497</v>
      </c>
      <c r="D3764" t="s">
        <v>54</v>
      </c>
      <c r="E3764" t="s">
        <v>3451</v>
      </c>
      <c r="F3764">
        <v>1.7999999999999999E-2</v>
      </c>
      <c r="G3764">
        <v>1.7999999999999999E-2</v>
      </c>
      <c r="H3764">
        <v>1</v>
      </c>
      <c r="J3764" t="s">
        <v>38</v>
      </c>
      <c r="K3764" t="s">
        <v>367</v>
      </c>
      <c r="L3764" t="s">
        <v>401</v>
      </c>
      <c r="M3764" t="s">
        <v>9098</v>
      </c>
      <c r="N3764" t="s">
        <v>9132</v>
      </c>
      <c r="O3764">
        <v>1.4E-2</v>
      </c>
      <c r="P3764">
        <v>1.4E-2</v>
      </c>
      <c r="Q3764">
        <v>1</v>
      </c>
    </row>
    <row r="3765" spans="1:17" x14ac:dyDescent="0.2">
      <c r="A3765" t="s">
        <v>498</v>
      </c>
      <c r="B3765" t="s">
        <v>134</v>
      </c>
      <c r="C3765" t="s">
        <v>497</v>
      </c>
      <c r="D3765" t="s">
        <v>54</v>
      </c>
      <c r="E3765" t="s">
        <v>3452</v>
      </c>
      <c r="F3765">
        <v>1.7999999999999999E-2</v>
      </c>
      <c r="G3765">
        <v>1.7999999999999999E-2</v>
      </c>
      <c r="H3765">
        <v>1</v>
      </c>
      <c r="J3765" t="s">
        <v>38</v>
      </c>
      <c r="K3765" t="s">
        <v>367</v>
      </c>
      <c r="L3765" t="s">
        <v>401</v>
      </c>
      <c r="M3765" t="s">
        <v>9098</v>
      </c>
      <c r="N3765" t="s">
        <v>9133</v>
      </c>
      <c r="O3765">
        <v>8.9999999999999993E-3</v>
      </c>
      <c r="P3765">
        <v>8.9999999999999993E-3</v>
      </c>
      <c r="Q3765">
        <v>1</v>
      </c>
    </row>
    <row r="3766" spans="1:17" x14ac:dyDescent="0.2">
      <c r="A3766" t="s">
        <v>498</v>
      </c>
      <c r="B3766" t="s">
        <v>134</v>
      </c>
      <c r="C3766" t="s">
        <v>497</v>
      </c>
      <c r="D3766" t="s">
        <v>54</v>
      </c>
      <c r="E3766" t="s">
        <v>3453</v>
      </c>
      <c r="F3766">
        <v>1.7999999999999999E-2</v>
      </c>
      <c r="G3766">
        <v>1.7999999999999999E-2</v>
      </c>
      <c r="H3766">
        <v>1</v>
      </c>
      <c r="J3766" t="s">
        <v>38</v>
      </c>
      <c r="K3766" t="s">
        <v>367</v>
      </c>
      <c r="L3766" t="s">
        <v>401</v>
      </c>
      <c r="M3766" t="s">
        <v>9098</v>
      </c>
      <c r="N3766" t="s">
        <v>9134</v>
      </c>
      <c r="O3766">
        <v>2E-3</v>
      </c>
      <c r="P3766">
        <v>2E-3</v>
      </c>
      <c r="Q3766">
        <v>1</v>
      </c>
    </row>
    <row r="3767" spans="1:17" x14ac:dyDescent="0.2">
      <c r="A3767" t="s">
        <v>498</v>
      </c>
      <c r="B3767" t="s">
        <v>134</v>
      </c>
      <c r="C3767" t="s">
        <v>497</v>
      </c>
      <c r="D3767" t="s">
        <v>54</v>
      </c>
      <c r="E3767" t="s">
        <v>3454</v>
      </c>
      <c r="F3767">
        <v>1.7000000000000001E-2</v>
      </c>
      <c r="G3767">
        <v>1.7000000000000001E-2</v>
      </c>
      <c r="H3767">
        <v>1</v>
      </c>
      <c r="J3767" t="s">
        <v>38</v>
      </c>
      <c r="K3767" t="s">
        <v>367</v>
      </c>
      <c r="L3767" t="s">
        <v>401</v>
      </c>
      <c r="M3767" t="s">
        <v>9098</v>
      </c>
      <c r="N3767" t="s">
        <v>501</v>
      </c>
      <c r="O3767">
        <v>0</v>
      </c>
      <c r="P3767">
        <v>0</v>
      </c>
      <c r="Q3767">
        <v>1</v>
      </c>
    </row>
    <row r="3768" spans="1:17" x14ac:dyDescent="0.2">
      <c r="A3768" t="s">
        <v>498</v>
      </c>
      <c r="B3768" t="s">
        <v>134</v>
      </c>
      <c r="C3768" t="s">
        <v>497</v>
      </c>
      <c r="D3768" t="s">
        <v>54</v>
      </c>
      <c r="E3768" t="s">
        <v>3455</v>
      </c>
      <c r="F3768">
        <v>1.7000000000000001E-2</v>
      </c>
      <c r="G3768">
        <v>1.7000000000000001E-2</v>
      </c>
      <c r="H3768">
        <v>1</v>
      </c>
      <c r="J3768" t="s">
        <v>38</v>
      </c>
      <c r="K3768" t="s">
        <v>367</v>
      </c>
      <c r="L3768" t="s">
        <v>402</v>
      </c>
      <c r="M3768" t="s">
        <v>9097</v>
      </c>
      <c r="N3768" t="s">
        <v>9107</v>
      </c>
      <c r="O3768">
        <v>1.4E-2</v>
      </c>
      <c r="P3768">
        <v>1.4E-2</v>
      </c>
      <c r="Q3768">
        <v>1</v>
      </c>
    </row>
    <row r="3769" spans="1:17" x14ac:dyDescent="0.2">
      <c r="A3769" t="s">
        <v>498</v>
      </c>
      <c r="B3769" t="s">
        <v>134</v>
      </c>
      <c r="C3769" t="s">
        <v>497</v>
      </c>
      <c r="D3769" t="s">
        <v>54</v>
      </c>
      <c r="E3769" t="s">
        <v>3456</v>
      </c>
      <c r="F3769">
        <v>1.7000000000000001E-2</v>
      </c>
      <c r="G3769">
        <v>1.7000000000000001E-2</v>
      </c>
      <c r="H3769">
        <v>1</v>
      </c>
      <c r="J3769" t="s">
        <v>38</v>
      </c>
      <c r="K3769" t="s">
        <v>367</v>
      </c>
      <c r="L3769" t="s">
        <v>402</v>
      </c>
      <c r="M3769" t="s">
        <v>9097</v>
      </c>
      <c r="N3769" t="s">
        <v>9108</v>
      </c>
      <c r="O3769">
        <v>2E-3</v>
      </c>
      <c r="P3769">
        <v>2E-3</v>
      </c>
      <c r="Q3769">
        <v>1</v>
      </c>
    </row>
    <row r="3770" spans="1:17" x14ac:dyDescent="0.2">
      <c r="A3770" t="s">
        <v>498</v>
      </c>
      <c r="B3770" t="s">
        <v>134</v>
      </c>
      <c r="C3770" t="s">
        <v>497</v>
      </c>
      <c r="D3770" t="s">
        <v>54</v>
      </c>
      <c r="E3770" t="s">
        <v>3457</v>
      </c>
      <c r="F3770">
        <v>1.7000000000000001E-2</v>
      </c>
      <c r="G3770">
        <v>1.7000000000000001E-2</v>
      </c>
      <c r="H3770">
        <v>1</v>
      </c>
      <c r="J3770" t="s">
        <v>38</v>
      </c>
      <c r="K3770" t="s">
        <v>367</v>
      </c>
      <c r="L3770" t="s">
        <v>402</v>
      </c>
      <c r="M3770" t="s">
        <v>9097</v>
      </c>
      <c r="N3770" t="s">
        <v>9109</v>
      </c>
      <c r="O3770">
        <v>0</v>
      </c>
      <c r="P3770">
        <v>0</v>
      </c>
      <c r="Q3770">
        <v>1</v>
      </c>
    </row>
    <row r="3771" spans="1:17" x14ac:dyDescent="0.2">
      <c r="A3771" t="s">
        <v>498</v>
      </c>
      <c r="B3771" t="s">
        <v>134</v>
      </c>
      <c r="C3771" t="s">
        <v>497</v>
      </c>
      <c r="D3771" t="s">
        <v>54</v>
      </c>
      <c r="E3771" t="s">
        <v>3458</v>
      </c>
      <c r="F3771">
        <v>1.7999999999999999E-2</v>
      </c>
      <c r="G3771">
        <v>1.7999999999999999E-2</v>
      </c>
      <c r="H3771">
        <v>1</v>
      </c>
      <c r="J3771" t="s">
        <v>38</v>
      </c>
      <c r="K3771" t="s">
        <v>367</v>
      </c>
      <c r="L3771" t="s">
        <v>402</v>
      </c>
      <c r="M3771" t="s">
        <v>9097</v>
      </c>
      <c r="N3771" t="s">
        <v>9123</v>
      </c>
      <c r="O3771">
        <v>0</v>
      </c>
      <c r="P3771">
        <v>0</v>
      </c>
      <c r="Q3771">
        <v>1</v>
      </c>
    </row>
    <row r="3772" spans="1:17" x14ac:dyDescent="0.2">
      <c r="A3772" t="s">
        <v>498</v>
      </c>
      <c r="B3772" t="s">
        <v>134</v>
      </c>
      <c r="C3772" t="s">
        <v>497</v>
      </c>
      <c r="D3772" t="s">
        <v>54</v>
      </c>
      <c r="E3772" t="s">
        <v>3459</v>
      </c>
      <c r="F3772">
        <v>1.9E-2</v>
      </c>
      <c r="G3772">
        <v>1.9E-2</v>
      </c>
      <c r="H3772">
        <v>1</v>
      </c>
      <c r="J3772" t="s">
        <v>38</v>
      </c>
      <c r="K3772" t="s">
        <v>367</v>
      </c>
      <c r="L3772" t="s">
        <v>402</v>
      </c>
      <c r="M3772" t="s">
        <v>9097</v>
      </c>
      <c r="N3772" t="s">
        <v>9110</v>
      </c>
      <c r="O3772">
        <v>0</v>
      </c>
      <c r="P3772">
        <v>1E-3</v>
      </c>
      <c r="Q3772">
        <v>1</v>
      </c>
    </row>
    <row r="3773" spans="1:17" x14ac:dyDescent="0.2">
      <c r="A3773" t="s">
        <v>498</v>
      </c>
      <c r="B3773" t="s">
        <v>134</v>
      </c>
      <c r="C3773" t="s">
        <v>497</v>
      </c>
      <c r="D3773" t="s">
        <v>54</v>
      </c>
      <c r="E3773" t="s">
        <v>3460</v>
      </c>
      <c r="F3773">
        <v>0.02</v>
      </c>
      <c r="G3773">
        <v>0.02</v>
      </c>
      <c r="H3773">
        <v>1</v>
      </c>
      <c r="J3773" t="s">
        <v>38</v>
      </c>
      <c r="K3773" t="s">
        <v>367</v>
      </c>
      <c r="L3773" t="s">
        <v>402</v>
      </c>
      <c r="M3773" t="s">
        <v>9097</v>
      </c>
      <c r="N3773" t="s">
        <v>9111</v>
      </c>
      <c r="O3773">
        <v>1E-3</v>
      </c>
      <c r="P3773">
        <v>1E-3</v>
      </c>
      <c r="Q3773">
        <v>1</v>
      </c>
    </row>
    <row r="3774" spans="1:17" x14ac:dyDescent="0.2">
      <c r="A3774" t="s">
        <v>498</v>
      </c>
      <c r="B3774" t="s">
        <v>134</v>
      </c>
      <c r="C3774" t="s">
        <v>497</v>
      </c>
      <c r="D3774" t="s">
        <v>54</v>
      </c>
      <c r="E3774" t="s">
        <v>3461</v>
      </c>
      <c r="F3774">
        <v>0.02</v>
      </c>
      <c r="G3774">
        <v>0.02</v>
      </c>
      <c r="H3774">
        <v>1</v>
      </c>
      <c r="J3774" t="s">
        <v>38</v>
      </c>
      <c r="K3774" t="s">
        <v>367</v>
      </c>
      <c r="L3774" t="s">
        <v>402</v>
      </c>
      <c r="M3774" t="s">
        <v>9097</v>
      </c>
      <c r="N3774" t="s">
        <v>9112</v>
      </c>
      <c r="O3774">
        <v>1E-3</v>
      </c>
      <c r="P3774">
        <v>1E-3</v>
      </c>
      <c r="Q3774">
        <v>1</v>
      </c>
    </row>
    <row r="3775" spans="1:17" x14ac:dyDescent="0.2">
      <c r="A3775" t="s">
        <v>498</v>
      </c>
      <c r="B3775" t="s">
        <v>134</v>
      </c>
      <c r="C3775" t="s">
        <v>497</v>
      </c>
      <c r="D3775" t="s">
        <v>54</v>
      </c>
      <c r="E3775" t="s">
        <v>3462</v>
      </c>
      <c r="F3775">
        <v>0.02</v>
      </c>
      <c r="G3775">
        <v>0.02</v>
      </c>
      <c r="H3775">
        <v>1</v>
      </c>
      <c r="J3775" t="s">
        <v>38</v>
      </c>
      <c r="K3775" t="s">
        <v>367</v>
      </c>
      <c r="L3775" t="s">
        <v>402</v>
      </c>
      <c r="M3775" t="s">
        <v>9097</v>
      </c>
      <c r="N3775" t="s">
        <v>9113</v>
      </c>
      <c r="O3775">
        <v>1E-3</v>
      </c>
      <c r="P3775">
        <v>1E-3</v>
      </c>
      <c r="Q3775">
        <v>1</v>
      </c>
    </row>
    <row r="3776" spans="1:17" x14ac:dyDescent="0.2">
      <c r="A3776" t="s">
        <v>498</v>
      </c>
      <c r="B3776" t="s">
        <v>134</v>
      </c>
      <c r="C3776" t="s">
        <v>497</v>
      </c>
      <c r="D3776" t="s">
        <v>54</v>
      </c>
      <c r="E3776" t="s">
        <v>3463</v>
      </c>
      <c r="F3776">
        <v>1.7999999999999999E-2</v>
      </c>
      <c r="G3776">
        <v>1.7999999999999999E-2</v>
      </c>
      <c r="H3776">
        <v>1</v>
      </c>
      <c r="J3776" t="s">
        <v>38</v>
      </c>
      <c r="K3776" t="s">
        <v>367</v>
      </c>
      <c r="L3776" t="s">
        <v>402</v>
      </c>
      <c r="M3776" t="s">
        <v>9097</v>
      </c>
      <c r="N3776" t="s">
        <v>9114</v>
      </c>
      <c r="O3776">
        <v>2E-3</v>
      </c>
      <c r="P3776">
        <v>2E-3</v>
      </c>
      <c r="Q3776">
        <v>1</v>
      </c>
    </row>
    <row r="3777" spans="1:17" x14ac:dyDescent="0.2">
      <c r="A3777" t="s">
        <v>498</v>
      </c>
      <c r="B3777" t="s">
        <v>134</v>
      </c>
      <c r="C3777" t="s">
        <v>497</v>
      </c>
      <c r="D3777" t="s">
        <v>54</v>
      </c>
      <c r="E3777" t="s">
        <v>3464</v>
      </c>
      <c r="F3777">
        <v>1.7000000000000001E-2</v>
      </c>
      <c r="G3777">
        <v>1.7000000000000001E-2</v>
      </c>
      <c r="H3777">
        <v>1</v>
      </c>
      <c r="J3777" t="s">
        <v>38</v>
      </c>
      <c r="K3777" t="s">
        <v>367</v>
      </c>
      <c r="L3777" t="s">
        <v>402</v>
      </c>
      <c r="M3777" t="s">
        <v>9097</v>
      </c>
      <c r="N3777" t="s">
        <v>9126</v>
      </c>
      <c r="O3777">
        <v>2E-3</v>
      </c>
      <c r="P3777">
        <v>2E-3</v>
      </c>
      <c r="Q3777">
        <v>1</v>
      </c>
    </row>
    <row r="3778" spans="1:17" x14ac:dyDescent="0.2">
      <c r="A3778" t="s">
        <v>498</v>
      </c>
      <c r="B3778" t="s">
        <v>134</v>
      </c>
      <c r="C3778" t="s">
        <v>497</v>
      </c>
      <c r="D3778" t="s">
        <v>54</v>
      </c>
      <c r="E3778" t="s">
        <v>3465</v>
      </c>
      <c r="F3778">
        <v>1.7000000000000001E-2</v>
      </c>
      <c r="G3778">
        <v>1.7000000000000001E-2</v>
      </c>
      <c r="H3778">
        <v>1</v>
      </c>
      <c r="J3778" t="s">
        <v>38</v>
      </c>
      <c r="K3778" t="s">
        <v>367</v>
      </c>
      <c r="L3778" t="s">
        <v>402</v>
      </c>
      <c r="M3778" t="s">
        <v>9097</v>
      </c>
      <c r="N3778" t="s">
        <v>9115</v>
      </c>
      <c r="O3778">
        <v>1E-3</v>
      </c>
      <c r="P3778">
        <v>1E-3</v>
      </c>
      <c r="Q3778">
        <v>1</v>
      </c>
    </row>
    <row r="3779" spans="1:17" x14ac:dyDescent="0.2">
      <c r="A3779" t="s">
        <v>498</v>
      </c>
      <c r="B3779" t="s">
        <v>134</v>
      </c>
      <c r="C3779" t="s">
        <v>497</v>
      </c>
      <c r="D3779" t="s">
        <v>54</v>
      </c>
      <c r="E3779" t="s">
        <v>3466</v>
      </c>
      <c r="F3779">
        <v>1.7000000000000001E-2</v>
      </c>
      <c r="G3779">
        <v>1.7000000000000001E-2</v>
      </c>
      <c r="H3779">
        <v>1</v>
      </c>
      <c r="J3779" t="s">
        <v>38</v>
      </c>
      <c r="K3779" t="s">
        <v>367</v>
      </c>
      <c r="L3779" t="s">
        <v>402</v>
      </c>
      <c r="M3779" t="s">
        <v>9097</v>
      </c>
      <c r="N3779" t="s">
        <v>9116</v>
      </c>
      <c r="O3779">
        <v>0</v>
      </c>
      <c r="P3779">
        <v>0</v>
      </c>
      <c r="Q3779">
        <v>1</v>
      </c>
    </row>
    <row r="3780" spans="1:17" x14ac:dyDescent="0.2">
      <c r="A3780" t="s">
        <v>498</v>
      </c>
      <c r="B3780" t="s">
        <v>134</v>
      </c>
      <c r="C3780" t="s">
        <v>497</v>
      </c>
      <c r="D3780" t="s">
        <v>54</v>
      </c>
      <c r="E3780" t="s">
        <v>3467</v>
      </c>
      <c r="F3780">
        <v>1.7999999999999999E-2</v>
      </c>
      <c r="G3780">
        <v>1.7999999999999999E-2</v>
      </c>
      <c r="H3780">
        <v>1</v>
      </c>
      <c r="J3780" t="s">
        <v>38</v>
      </c>
      <c r="K3780" t="s">
        <v>367</v>
      </c>
      <c r="L3780" t="s">
        <v>402</v>
      </c>
      <c r="M3780" t="s">
        <v>9097</v>
      </c>
      <c r="N3780" t="s">
        <v>9117</v>
      </c>
      <c r="O3780">
        <v>1E-3</v>
      </c>
      <c r="P3780">
        <v>1E-3</v>
      </c>
      <c r="Q3780">
        <v>1</v>
      </c>
    </row>
    <row r="3781" spans="1:17" x14ac:dyDescent="0.2">
      <c r="A3781" t="s">
        <v>498</v>
      </c>
      <c r="B3781" t="s">
        <v>134</v>
      </c>
      <c r="C3781" t="s">
        <v>497</v>
      </c>
      <c r="D3781" t="s">
        <v>54</v>
      </c>
      <c r="E3781" t="s">
        <v>3468</v>
      </c>
      <c r="F3781">
        <v>0.02</v>
      </c>
      <c r="G3781">
        <v>1.9E-2</v>
      </c>
      <c r="H3781">
        <v>1</v>
      </c>
      <c r="J3781" t="s">
        <v>38</v>
      </c>
      <c r="K3781" t="s">
        <v>367</v>
      </c>
      <c r="L3781" t="s">
        <v>402</v>
      </c>
      <c r="M3781" t="s">
        <v>9097</v>
      </c>
      <c r="N3781" t="s">
        <v>9118</v>
      </c>
      <c r="O3781">
        <v>0</v>
      </c>
      <c r="P3781">
        <v>0</v>
      </c>
      <c r="Q3781">
        <v>1</v>
      </c>
    </row>
    <row r="3782" spans="1:17" x14ac:dyDescent="0.2">
      <c r="A3782" t="s">
        <v>498</v>
      </c>
      <c r="B3782" t="s">
        <v>134</v>
      </c>
      <c r="C3782" t="s">
        <v>497</v>
      </c>
      <c r="D3782" t="s">
        <v>54</v>
      </c>
      <c r="E3782" t="s">
        <v>3469</v>
      </c>
      <c r="F3782">
        <v>1.9E-2</v>
      </c>
      <c r="G3782">
        <v>1.9E-2</v>
      </c>
      <c r="H3782">
        <v>1</v>
      </c>
      <c r="J3782" t="s">
        <v>38</v>
      </c>
      <c r="K3782" t="s">
        <v>367</v>
      </c>
      <c r="L3782" t="s">
        <v>402</v>
      </c>
      <c r="M3782" t="s">
        <v>9097</v>
      </c>
      <c r="N3782" t="s">
        <v>8982</v>
      </c>
      <c r="O3782">
        <v>0</v>
      </c>
      <c r="P3782">
        <v>0</v>
      </c>
      <c r="Q3782">
        <v>1</v>
      </c>
    </row>
    <row r="3783" spans="1:17" x14ac:dyDescent="0.2">
      <c r="A3783" t="s">
        <v>498</v>
      </c>
      <c r="B3783" t="s">
        <v>134</v>
      </c>
      <c r="C3783" t="s">
        <v>497</v>
      </c>
      <c r="D3783" t="s">
        <v>54</v>
      </c>
      <c r="E3783" t="s">
        <v>3470</v>
      </c>
      <c r="F3783">
        <v>1.9E-2</v>
      </c>
      <c r="G3783">
        <v>1.9E-2</v>
      </c>
      <c r="H3783">
        <v>1</v>
      </c>
      <c r="J3783" t="s">
        <v>38</v>
      </c>
      <c r="K3783" t="s">
        <v>367</v>
      </c>
      <c r="L3783" t="s">
        <v>402</v>
      </c>
      <c r="M3783" t="s">
        <v>9097</v>
      </c>
      <c r="N3783" t="s">
        <v>8987</v>
      </c>
      <c r="O3783">
        <v>1E-3</v>
      </c>
      <c r="P3783">
        <v>1E-3</v>
      </c>
      <c r="Q3783">
        <v>1</v>
      </c>
    </row>
    <row r="3784" spans="1:17" x14ac:dyDescent="0.2">
      <c r="A3784" t="s">
        <v>498</v>
      </c>
      <c r="B3784" t="s">
        <v>134</v>
      </c>
      <c r="C3784" t="s">
        <v>497</v>
      </c>
      <c r="D3784" t="s">
        <v>54</v>
      </c>
      <c r="E3784" t="s">
        <v>3471</v>
      </c>
      <c r="F3784">
        <v>1.4999999999999999E-2</v>
      </c>
      <c r="G3784">
        <v>1.4999999999999999E-2</v>
      </c>
      <c r="H3784">
        <v>1</v>
      </c>
      <c r="J3784" t="s">
        <v>38</v>
      </c>
      <c r="K3784" t="s">
        <v>367</v>
      </c>
      <c r="L3784" t="s">
        <v>402</v>
      </c>
      <c r="M3784" t="s">
        <v>9097</v>
      </c>
      <c r="N3784" t="s">
        <v>8988</v>
      </c>
      <c r="O3784">
        <v>2E-3</v>
      </c>
      <c r="P3784">
        <v>2E-3</v>
      </c>
      <c r="Q3784">
        <v>1</v>
      </c>
    </row>
    <row r="3785" spans="1:17" x14ac:dyDescent="0.2">
      <c r="A3785" t="s">
        <v>498</v>
      </c>
      <c r="B3785" t="s">
        <v>134</v>
      </c>
      <c r="C3785" t="s">
        <v>497</v>
      </c>
      <c r="D3785" t="s">
        <v>54</v>
      </c>
      <c r="E3785" t="s">
        <v>3472</v>
      </c>
      <c r="F3785">
        <v>1.4999999999999999E-2</v>
      </c>
      <c r="G3785">
        <v>1.4999999999999999E-2</v>
      </c>
      <c r="H3785">
        <v>1</v>
      </c>
      <c r="J3785" t="s">
        <v>38</v>
      </c>
      <c r="K3785" t="s">
        <v>367</v>
      </c>
      <c r="L3785" t="s">
        <v>402</v>
      </c>
      <c r="M3785" t="s">
        <v>9097</v>
      </c>
      <c r="N3785" t="s">
        <v>8989</v>
      </c>
      <c r="O3785">
        <v>6.0000000000000001E-3</v>
      </c>
      <c r="P3785">
        <v>6.0000000000000001E-3</v>
      </c>
      <c r="Q3785">
        <v>1</v>
      </c>
    </row>
    <row r="3786" spans="1:17" x14ac:dyDescent="0.2">
      <c r="A3786" t="s">
        <v>498</v>
      </c>
      <c r="B3786" t="s">
        <v>134</v>
      </c>
      <c r="C3786" t="s">
        <v>497</v>
      </c>
      <c r="D3786" t="s">
        <v>54</v>
      </c>
      <c r="E3786" t="s">
        <v>3473</v>
      </c>
      <c r="F3786">
        <v>1.4E-2</v>
      </c>
      <c r="G3786">
        <v>1.4E-2</v>
      </c>
      <c r="H3786">
        <v>1</v>
      </c>
      <c r="J3786" t="s">
        <v>38</v>
      </c>
      <c r="K3786" t="s">
        <v>367</v>
      </c>
      <c r="L3786" t="s">
        <v>402</v>
      </c>
      <c r="M3786" t="s">
        <v>9097</v>
      </c>
      <c r="N3786" t="s">
        <v>9127</v>
      </c>
      <c r="O3786">
        <v>1.2E-2</v>
      </c>
      <c r="P3786">
        <v>1.2E-2</v>
      </c>
      <c r="Q3786">
        <v>1</v>
      </c>
    </row>
    <row r="3787" spans="1:17" x14ac:dyDescent="0.2">
      <c r="A3787" t="s">
        <v>498</v>
      </c>
      <c r="B3787" t="s">
        <v>134</v>
      </c>
      <c r="C3787" t="s">
        <v>497</v>
      </c>
      <c r="D3787" t="s">
        <v>54</v>
      </c>
      <c r="E3787" t="s">
        <v>3474</v>
      </c>
      <c r="F3787">
        <v>1.2999999999999999E-2</v>
      </c>
      <c r="G3787">
        <v>1.2999999999999999E-2</v>
      </c>
      <c r="H3787">
        <v>1</v>
      </c>
      <c r="J3787" t="s">
        <v>38</v>
      </c>
      <c r="K3787" t="s">
        <v>367</v>
      </c>
      <c r="L3787" t="s">
        <v>402</v>
      </c>
      <c r="M3787" t="s">
        <v>9097</v>
      </c>
      <c r="N3787" t="s">
        <v>9128</v>
      </c>
      <c r="O3787">
        <v>1.6E-2</v>
      </c>
      <c r="P3787">
        <v>1.6E-2</v>
      </c>
      <c r="Q3787">
        <v>1</v>
      </c>
    </row>
    <row r="3788" spans="1:17" x14ac:dyDescent="0.2">
      <c r="A3788" t="s">
        <v>498</v>
      </c>
      <c r="B3788" t="s">
        <v>134</v>
      </c>
      <c r="C3788" t="s">
        <v>497</v>
      </c>
      <c r="D3788" t="s">
        <v>54</v>
      </c>
      <c r="E3788" t="s">
        <v>3475</v>
      </c>
      <c r="F3788">
        <v>1.4E-2</v>
      </c>
      <c r="G3788">
        <v>1.4E-2</v>
      </c>
      <c r="H3788">
        <v>1</v>
      </c>
      <c r="J3788" t="s">
        <v>38</v>
      </c>
      <c r="K3788" t="s">
        <v>367</v>
      </c>
      <c r="L3788" t="s">
        <v>402</v>
      </c>
      <c r="M3788" t="s">
        <v>9097</v>
      </c>
      <c r="N3788" t="s">
        <v>9129</v>
      </c>
      <c r="O3788">
        <v>2.1999999999999999E-2</v>
      </c>
      <c r="P3788">
        <v>2.1999999999999999E-2</v>
      </c>
      <c r="Q3788">
        <v>1</v>
      </c>
    </row>
    <row r="3789" spans="1:17" x14ac:dyDescent="0.2">
      <c r="A3789" t="s">
        <v>498</v>
      </c>
      <c r="B3789" t="s">
        <v>134</v>
      </c>
      <c r="C3789" t="s">
        <v>497</v>
      </c>
      <c r="D3789" t="s">
        <v>54</v>
      </c>
      <c r="E3789" t="s">
        <v>3476</v>
      </c>
      <c r="F3789">
        <v>1.2999999999999999E-2</v>
      </c>
      <c r="G3789">
        <v>1.2999999999999999E-2</v>
      </c>
      <c r="H3789">
        <v>1</v>
      </c>
      <c r="J3789" t="s">
        <v>38</v>
      </c>
      <c r="K3789" t="s">
        <v>367</v>
      </c>
      <c r="L3789" t="s">
        <v>402</v>
      </c>
      <c r="M3789" t="s">
        <v>9097</v>
      </c>
      <c r="N3789" t="s">
        <v>9131</v>
      </c>
      <c r="O3789">
        <v>3.1E-2</v>
      </c>
      <c r="P3789">
        <v>3.1E-2</v>
      </c>
      <c r="Q3789">
        <v>1</v>
      </c>
    </row>
    <row r="3790" spans="1:17" x14ac:dyDescent="0.2">
      <c r="A3790" t="s">
        <v>498</v>
      </c>
      <c r="B3790" t="s">
        <v>134</v>
      </c>
      <c r="C3790" t="s">
        <v>497</v>
      </c>
      <c r="D3790" t="s">
        <v>54</v>
      </c>
      <c r="E3790" t="s">
        <v>3477</v>
      </c>
      <c r="F3790">
        <v>1.2999999999999999E-2</v>
      </c>
      <c r="G3790">
        <v>1.2999999999999999E-2</v>
      </c>
      <c r="H3790">
        <v>1</v>
      </c>
      <c r="J3790" t="s">
        <v>38</v>
      </c>
      <c r="K3790" t="s">
        <v>367</v>
      </c>
      <c r="L3790" t="s">
        <v>402</v>
      </c>
      <c r="M3790" t="s">
        <v>9097</v>
      </c>
      <c r="N3790" t="s">
        <v>9132</v>
      </c>
      <c r="O3790">
        <v>4.7E-2</v>
      </c>
      <c r="P3790">
        <v>4.7E-2</v>
      </c>
      <c r="Q3790">
        <v>1</v>
      </c>
    </row>
    <row r="3791" spans="1:17" x14ac:dyDescent="0.2">
      <c r="A3791" t="s">
        <v>498</v>
      </c>
      <c r="B3791" t="s">
        <v>134</v>
      </c>
      <c r="C3791" t="s">
        <v>497</v>
      </c>
      <c r="D3791" t="s">
        <v>54</v>
      </c>
      <c r="E3791" t="s">
        <v>3478</v>
      </c>
      <c r="F3791">
        <v>1.2999999999999999E-2</v>
      </c>
      <c r="G3791">
        <v>1.2999999999999999E-2</v>
      </c>
      <c r="H3791">
        <v>1</v>
      </c>
      <c r="J3791" t="s">
        <v>38</v>
      </c>
      <c r="K3791" t="s">
        <v>367</v>
      </c>
      <c r="L3791" t="s">
        <v>402</v>
      </c>
      <c r="M3791" t="s">
        <v>9097</v>
      </c>
      <c r="N3791" t="s">
        <v>9133</v>
      </c>
      <c r="O3791">
        <v>3.1E-2</v>
      </c>
      <c r="P3791">
        <v>3.1E-2</v>
      </c>
      <c r="Q3791">
        <v>1</v>
      </c>
    </row>
    <row r="3792" spans="1:17" x14ac:dyDescent="0.2">
      <c r="A3792" t="s">
        <v>498</v>
      </c>
      <c r="B3792" t="s">
        <v>134</v>
      </c>
      <c r="C3792" t="s">
        <v>497</v>
      </c>
      <c r="D3792" t="s">
        <v>54</v>
      </c>
      <c r="E3792" t="s">
        <v>3479</v>
      </c>
      <c r="F3792">
        <v>1.2999999999999999E-2</v>
      </c>
      <c r="G3792">
        <v>1.2999999999999999E-2</v>
      </c>
      <c r="H3792">
        <v>1</v>
      </c>
      <c r="J3792" t="s">
        <v>38</v>
      </c>
      <c r="K3792" t="s">
        <v>367</v>
      </c>
      <c r="L3792" t="s">
        <v>402</v>
      </c>
      <c r="M3792" t="s">
        <v>9097</v>
      </c>
      <c r="N3792" t="s">
        <v>9134</v>
      </c>
      <c r="O3792">
        <v>8.0000000000000002E-3</v>
      </c>
      <c r="P3792">
        <v>8.0000000000000002E-3</v>
      </c>
      <c r="Q3792">
        <v>1</v>
      </c>
    </row>
    <row r="3793" spans="1:17" x14ac:dyDescent="0.2">
      <c r="A3793" t="s">
        <v>498</v>
      </c>
      <c r="B3793" t="s">
        <v>134</v>
      </c>
      <c r="C3793" t="s">
        <v>497</v>
      </c>
      <c r="D3793" t="s">
        <v>54</v>
      </c>
      <c r="E3793" t="s">
        <v>3480</v>
      </c>
      <c r="F3793">
        <v>1.2999999999999999E-2</v>
      </c>
      <c r="G3793">
        <v>1.2999999999999999E-2</v>
      </c>
      <c r="H3793">
        <v>1</v>
      </c>
      <c r="J3793" t="s">
        <v>38</v>
      </c>
      <c r="K3793" t="s">
        <v>367</v>
      </c>
      <c r="L3793" t="s">
        <v>402</v>
      </c>
      <c r="M3793" t="s">
        <v>9097</v>
      </c>
      <c r="N3793" t="s">
        <v>501</v>
      </c>
      <c r="O3793">
        <v>0</v>
      </c>
      <c r="P3793">
        <v>0</v>
      </c>
      <c r="Q3793">
        <v>1</v>
      </c>
    </row>
    <row r="3794" spans="1:17" x14ac:dyDescent="0.2">
      <c r="A3794" t="s">
        <v>498</v>
      </c>
      <c r="B3794" t="s">
        <v>134</v>
      </c>
      <c r="C3794" t="s">
        <v>497</v>
      </c>
      <c r="D3794" t="s">
        <v>54</v>
      </c>
      <c r="E3794" t="s">
        <v>3481</v>
      </c>
      <c r="F3794">
        <v>1.2999999999999999E-2</v>
      </c>
      <c r="G3794">
        <v>1.2999999999999999E-2</v>
      </c>
      <c r="H3794">
        <v>1</v>
      </c>
      <c r="J3794" t="s">
        <v>38</v>
      </c>
      <c r="K3794" t="s">
        <v>367</v>
      </c>
      <c r="L3794" t="s">
        <v>401</v>
      </c>
      <c r="M3794" t="s">
        <v>9098</v>
      </c>
      <c r="N3794" t="s">
        <v>8249</v>
      </c>
      <c r="O3794">
        <v>0</v>
      </c>
      <c r="P3794">
        <v>0</v>
      </c>
      <c r="Q3794">
        <v>1</v>
      </c>
    </row>
    <row r="3795" spans="1:17" x14ac:dyDescent="0.2">
      <c r="A3795" t="s">
        <v>498</v>
      </c>
      <c r="B3795" t="s">
        <v>134</v>
      </c>
      <c r="C3795" t="s">
        <v>497</v>
      </c>
      <c r="D3795" t="s">
        <v>54</v>
      </c>
      <c r="E3795" t="s">
        <v>3482</v>
      </c>
      <c r="F3795">
        <v>1.4E-2</v>
      </c>
      <c r="G3795">
        <v>1.4E-2</v>
      </c>
      <c r="H3795">
        <v>1</v>
      </c>
      <c r="J3795" t="s">
        <v>38</v>
      </c>
      <c r="K3795" t="s">
        <v>367</v>
      </c>
      <c r="L3795" t="s">
        <v>401</v>
      </c>
      <c r="M3795" t="s">
        <v>9098</v>
      </c>
      <c r="N3795" t="s">
        <v>8983</v>
      </c>
      <c r="O3795">
        <v>1E-3</v>
      </c>
      <c r="P3795">
        <v>1E-3</v>
      </c>
      <c r="Q3795">
        <v>1</v>
      </c>
    </row>
    <row r="3796" spans="1:17" x14ac:dyDescent="0.2">
      <c r="A3796" t="s">
        <v>498</v>
      </c>
      <c r="B3796" t="s">
        <v>134</v>
      </c>
      <c r="C3796" t="s">
        <v>497</v>
      </c>
      <c r="D3796" t="s">
        <v>54</v>
      </c>
      <c r="E3796" t="s">
        <v>3483</v>
      </c>
      <c r="F3796">
        <v>1.4E-2</v>
      </c>
      <c r="G3796">
        <v>1.4E-2</v>
      </c>
      <c r="H3796">
        <v>1</v>
      </c>
      <c r="J3796" t="s">
        <v>38</v>
      </c>
      <c r="K3796" t="s">
        <v>367</v>
      </c>
      <c r="L3796" t="s">
        <v>401</v>
      </c>
      <c r="M3796" t="s">
        <v>9098</v>
      </c>
      <c r="N3796" t="s">
        <v>8250</v>
      </c>
      <c r="O3796">
        <v>1E-3</v>
      </c>
      <c r="P3796">
        <v>1E-3</v>
      </c>
      <c r="Q3796">
        <v>1</v>
      </c>
    </row>
    <row r="3797" spans="1:17" x14ac:dyDescent="0.2">
      <c r="A3797" t="s">
        <v>498</v>
      </c>
      <c r="B3797" t="s">
        <v>134</v>
      </c>
      <c r="C3797" t="s">
        <v>497</v>
      </c>
      <c r="D3797" t="s">
        <v>54</v>
      </c>
      <c r="E3797" t="s">
        <v>3484</v>
      </c>
      <c r="F3797">
        <v>1.9E-2</v>
      </c>
      <c r="G3797">
        <v>1.9E-2</v>
      </c>
      <c r="H3797">
        <v>1</v>
      </c>
      <c r="J3797" t="s">
        <v>38</v>
      </c>
      <c r="K3797" t="s">
        <v>367</v>
      </c>
      <c r="L3797" t="s">
        <v>401</v>
      </c>
      <c r="M3797" t="s">
        <v>9098</v>
      </c>
      <c r="N3797" t="s">
        <v>8251</v>
      </c>
      <c r="O3797">
        <v>0</v>
      </c>
      <c r="P3797">
        <v>0</v>
      </c>
      <c r="Q3797">
        <v>1</v>
      </c>
    </row>
    <row r="3798" spans="1:17" x14ac:dyDescent="0.2">
      <c r="A3798" t="s">
        <v>498</v>
      </c>
      <c r="B3798" t="s">
        <v>134</v>
      </c>
      <c r="C3798" t="s">
        <v>497</v>
      </c>
      <c r="D3798" t="s">
        <v>54</v>
      </c>
      <c r="E3798" t="s">
        <v>3485</v>
      </c>
      <c r="F3798">
        <v>1.9E-2</v>
      </c>
      <c r="G3798">
        <v>1.9E-2</v>
      </c>
      <c r="H3798">
        <v>1</v>
      </c>
      <c r="J3798" t="s">
        <v>38</v>
      </c>
      <c r="K3798" t="s">
        <v>367</v>
      </c>
      <c r="L3798" t="s">
        <v>401</v>
      </c>
      <c r="M3798" t="s">
        <v>9098</v>
      </c>
      <c r="N3798" t="s">
        <v>8252</v>
      </c>
      <c r="O3798">
        <v>0</v>
      </c>
      <c r="P3798">
        <v>0</v>
      </c>
      <c r="Q3798">
        <v>1</v>
      </c>
    </row>
    <row r="3799" spans="1:17" x14ac:dyDescent="0.2">
      <c r="A3799" t="s">
        <v>498</v>
      </c>
      <c r="B3799" t="s">
        <v>134</v>
      </c>
      <c r="C3799" t="s">
        <v>497</v>
      </c>
      <c r="D3799" t="s">
        <v>54</v>
      </c>
      <c r="E3799" t="s">
        <v>3486</v>
      </c>
      <c r="F3799">
        <v>0.02</v>
      </c>
      <c r="G3799">
        <v>0.02</v>
      </c>
      <c r="H3799">
        <v>1</v>
      </c>
      <c r="J3799" t="s">
        <v>38</v>
      </c>
      <c r="K3799" t="s">
        <v>367</v>
      </c>
      <c r="L3799" t="s">
        <v>401</v>
      </c>
      <c r="M3799" t="s">
        <v>9098</v>
      </c>
      <c r="N3799" t="s">
        <v>8253</v>
      </c>
      <c r="O3799">
        <v>0</v>
      </c>
      <c r="P3799">
        <v>0</v>
      </c>
      <c r="Q3799">
        <v>1</v>
      </c>
    </row>
    <row r="3800" spans="1:17" x14ac:dyDescent="0.2">
      <c r="A3800" t="s">
        <v>498</v>
      </c>
      <c r="B3800" t="s">
        <v>134</v>
      </c>
      <c r="C3800" t="s">
        <v>497</v>
      </c>
      <c r="D3800" t="s">
        <v>54</v>
      </c>
      <c r="E3800" t="s">
        <v>3487</v>
      </c>
      <c r="F3800">
        <v>0.02</v>
      </c>
      <c r="G3800">
        <v>0.02</v>
      </c>
      <c r="H3800">
        <v>1</v>
      </c>
      <c r="J3800" t="s">
        <v>38</v>
      </c>
      <c r="K3800" t="s">
        <v>367</v>
      </c>
      <c r="L3800" t="s">
        <v>401</v>
      </c>
      <c r="M3800" t="s">
        <v>9098</v>
      </c>
      <c r="N3800" t="s">
        <v>8382</v>
      </c>
      <c r="O3800">
        <v>0</v>
      </c>
      <c r="P3800">
        <v>0</v>
      </c>
      <c r="Q3800">
        <v>1</v>
      </c>
    </row>
    <row r="3801" spans="1:17" x14ac:dyDescent="0.2">
      <c r="A3801" t="s">
        <v>498</v>
      </c>
      <c r="B3801" t="s">
        <v>134</v>
      </c>
      <c r="C3801" t="s">
        <v>497</v>
      </c>
      <c r="D3801" t="s">
        <v>54</v>
      </c>
      <c r="E3801" t="s">
        <v>3488</v>
      </c>
      <c r="F3801">
        <v>0.02</v>
      </c>
      <c r="G3801">
        <v>0.02</v>
      </c>
      <c r="H3801">
        <v>1</v>
      </c>
      <c r="J3801" t="s">
        <v>38</v>
      </c>
      <c r="K3801" t="s">
        <v>367</v>
      </c>
      <c r="L3801" t="s">
        <v>401</v>
      </c>
      <c r="M3801" t="s">
        <v>9098</v>
      </c>
      <c r="N3801" t="s">
        <v>8370</v>
      </c>
      <c r="O3801">
        <v>1E-3</v>
      </c>
      <c r="P3801">
        <v>1E-3</v>
      </c>
      <c r="Q3801">
        <v>1</v>
      </c>
    </row>
    <row r="3802" spans="1:17" x14ac:dyDescent="0.2">
      <c r="A3802" t="s">
        <v>498</v>
      </c>
      <c r="B3802" t="s">
        <v>134</v>
      </c>
      <c r="C3802" t="s">
        <v>497</v>
      </c>
      <c r="D3802" t="s">
        <v>54</v>
      </c>
      <c r="E3802" t="s">
        <v>3489</v>
      </c>
      <c r="F3802">
        <v>1.9E-2</v>
      </c>
      <c r="G3802">
        <v>1.9E-2</v>
      </c>
      <c r="H3802">
        <v>1</v>
      </c>
      <c r="J3802" t="s">
        <v>38</v>
      </c>
      <c r="K3802" t="s">
        <v>367</v>
      </c>
      <c r="L3802" t="s">
        <v>401</v>
      </c>
      <c r="M3802" t="s">
        <v>9098</v>
      </c>
      <c r="N3802" t="s">
        <v>9099</v>
      </c>
      <c r="O3802">
        <v>1E-3</v>
      </c>
      <c r="P3802">
        <v>1E-3</v>
      </c>
      <c r="Q3802">
        <v>1</v>
      </c>
    </row>
    <row r="3803" spans="1:17" x14ac:dyDescent="0.2">
      <c r="A3803" t="s">
        <v>498</v>
      </c>
      <c r="B3803" t="s">
        <v>134</v>
      </c>
      <c r="C3803" t="s">
        <v>497</v>
      </c>
      <c r="D3803" t="s">
        <v>54</v>
      </c>
      <c r="E3803" t="s">
        <v>3490</v>
      </c>
      <c r="F3803">
        <v>1.7999999999999999E-2</v>
      </c>
      <c r="G3803">
        <v>1.7999999999999999E-2</v>
      </c>
      <c r="H3803">
        <v>1</v>
      </c>
      <c r="J3803" t="s">
        <v>38</v>
      </c>
      <c r="K3803" t="s">
        <v>367</v>
      </c>
      <c r="L3803" t="s">
        <v>401</v>
      </c>
      <c r="M3803" t="s">
        <v>9098</v>
      </c>
      <c r="N3803" t="s">
        <v>8371</v>
      </c>
      <c r="O3803">
        <v>0</v>
      </c>
      <c r="P3803">
        <v>0</v>
      </c>
      <c r="Q3803">
        <v>1</v>
      </c>
    </row>
    <row r="3804" spans="1:17" x14ac:dyDescent="0.2">
      <c r="A3804" t="s">
        <v>498</v>
      </c>
      <c r="B3804" t="s">
        <v>134</v>
      </c>
      <c r="C3804" t="s">
        <v>497</v>
      </c>
      <c r="D3804" t="s">
        <v>54</v>
      </c>
      <c r="E3804" t="s">
        <v>3491</v>
      </c>
      <c r="F3804">
        <v>1.7999999999999999E-2</v>
      </c>
      <c r="G3804">
        <v>1.7999999999999999E-2</v>
      </c>
      <c r="H3804">
        <v>1</v>
      </c>
      <c r="J3804" t="s">
        <v>38</v>
      </c>
      <c r="K3804" t="s">
        <v>367</v>
      </c>
      <c r="L3804" t="s">
        <v>401</v>
      </c>
      <c r="M3804" t="s">
        <v>9098</v>
      </c>
      <c r="N3804" t="s">
        <v>8366</v>
      </c>
      <c r="O3804">
        <v>0</v>
      </c>
      <c r="P3804">
        <v>0</v>
      </c>
      <c r="Q3804">
        <v>1</v>
      </c>
    </row>
    <row r="3805" spans="1:17" x14ac:dyDescent="0.2">
      <c r="A3805" t="s">
        <v>498</v>
      </c>
      <c r="B3805" t="s">
        <v>134</v>
      </c>
      <c r="C3805" t="s">
        <v>497</v>
      </c>
      <c r="D3805" t="s">
        <v>54</v>
      </c>
      <c r="E3805" t="s">
        <v>3492</v>
      </c>
      <c r="F3805">
        <v>1.7999999999999999E-2</v>
      </c>
      <c r="G3805">
        <v>1.7999999999999999E-2</v>
      </c>
      <c r="H3805">
        <v>1</v>
      </c>
      <c r="J3805" t="s">
        <v>38</v>
      </c>
      <c r="K3805" t="s">
        <v>367</v>
      </c>
      <c r="L3805" t="s">
        <v>401</v>
      </c>
      <c r="M3805" t="s">
        <v>9098</v>
      </c>
      <c r="N3805" t="s">
        <v>8372</v>
      </c>
      <c r="O3805">
        <v>0</v>
      </c>
      <c r="P3805">
        <v>0</v>
      </c>
      <c r="Q3805">
        <v>1</v>
      </c>
    </row>
    <row r="3806" spans="1:17" x14ac:dyDescent="0.2">
      <c r="A3806" t="s">
        <v>498</v>
      </c>
      <c r="B3806" t="s">
        <v>134</v>
      </c>
      <c r="C3806" t="s">
        <v>497</v>
      </c>
      <c r="D3806" t="s">
        <v>54</v>
      </c>
      <c r="E3806" t="s">
        <v>3493</v>
      </c>
      <c r="F3806">
        <v>1.7999999999999999E-2</v>
      </c>
      <c r="G3806">
        <v>1.7999999999999999E-2</v>
      </c>
      <c r="H3806">
        <v>1</v>
      </c>
      <c r="J3806" t="s">
        <v>38</v>
      </c>
      <c r="K3806" t="s">
        <v>367</v>
      </c>
      <c r="L3806" t="s">
        <v>401</v>
      </c>
      <c r="M3806" t="s">
        <v>9098</v>
      </c>
      <c r="N3806" t="s">
        <v>8367</v>
      </c>
      <c r="O3806">
        <v>0</v>
      </c>
      <c r="P3806">
        <v>0</v>
      </c>
      <c r="Q3806">
        <v>1</v>
      </c>
    </row>
    <row r="3807" spans="1:17" x14ac:dyDescent="0.2">
      <c r="A3807" t="s">
        <v>498</v>
      </c>
      <c r="B3807" t="s">
        <v>134</v>
      </c>
      <c r="C3807" t="s">
        <v>497</v>
      </c>
      <c r="D3807" t="s">
        <v>54</v>
      </c>
      <c r="E3807" t="s">
        <v>3494</v>
      </c>
      <c r="F3807">
        <v>1.4999999999999999E-2</v>
      </c>
      <c r="G3807">
        <v>1.4999999999999999E-2</v>
      </c>
      <c r="H3807">
        <v>1</v>
      </c>
      <c r="J3807" t="s">
        <v>38</v>
      </c>
      <c r="K3807" t="s">
        <v>367</v>
      </c>
      <c r="L3807" t="s">
        <v>401</v>
      </c>
      <c r="M3807" t="s">
        <v>9098</v>
      </c>
      <c r="N3807" t="s">
        <v>8373</v>
      </c>
      <c r="O3807">
        <v>0</v>
      </c>
      <c r="P3807">
        <v>0</v>
      </c>
      <c r="Q3807">
        <v>1</v>
      </c>
    </row>
    <row r="3808" spans="1:17" x14ac:dyDescent="0.2">
      <c r="A3808" t="s">
        <v>498</v>
      </c>
      <c r="B3808" t="s">
        <v>134</v>
      </c>
      <c r="C3808" t="s">
        <v>497</v>
      </c>
      <c r="D3808" t="s">
        <v>54</v>
      </c>
      <c r="E3808" t="s">
        <v>3495</v>
      </c>
      <c r="F3808">
        <v>1.4999999999999999E-2</v>
      </c>
      <c r="G3808">
        <v>1.4999999999999999E-2</v>
      </c>
      <c r="H3808">
        <v>1</v>
      </c>
      <c r="J3808" t="s">
        <v>38</v>
      </c>
      <c r="K3808" t="s">
        <v>367</v>
      </c>
      <c r="L3808" t="s">
        <v>401</v>
      </c>
      <c r="M3808" t="s">
        <v>9098</v>
      </c>
      <c r="N3808" t="s">
        <v>8374</v>
      </c>
      <c r="O3808">
        <v>0</v>
      </c>
      <c r="P3808">
        <v>0</v>
      </c>
      <c r="Q3808">
        <v>1</v>
      </c>
    </row>
    <row r="3809" spans="1:17" x14ac:dyDescent="0.2">
      <c r="A3809" t="s">
        <v>498</v>
      </c>
      <c r="B3809" t="s">
        <v>134</v>
      </c>
      <c r="C3809" t="s">
        <v>497</v>
      </c>
      <c r="D3809" t="s">
        <v>54</v>
      </c>
      <c r="E3809" t="s">
        <v>3496</v>
      </c>
      <c r="F3809">
        <v>1.4999999999999999E-2</v>
      </c>
      <c r="G3809">
        <v>1.4999999999999999E-2</v>
      </c>
      <c r="H3809">
        <v>1</v>
      </c>
      <c r="J3809" t="s">
        <v>38</v>
      </c>
      <c r="K3809" t="s">
        <v>367</v>
      </c>
      <c r="L3809" t="s">
        <v>401</v>
      </c>
      <c r="M3809" t="s">
        <v>9098</v>
      </c>
      <c r="N3809" t="s">
        <v>8375</v>
      </c>
      <c r="O3809">
        <v>0</v>
      </c>
      <c r="P3809">
        <v>0</v>
      </c>
      <c r="Q3809">
        <v>1</v>
      </c>
    </row>
    <row r="3810" spans="1:17" x14ac:dyDescent="0.2">
      <c r="A3810" t="s">
        <v>498</v>
      </c>
      <c r="B3810" t="s">
        <v>134</v>
      </c>
      <c r="C3810" t="s">
        <v>497</v>
      </c>
      <c r="D3810" t="s">
        <v>54</v>
      </c>
      <c r="E3810" t="s">
        <v>3497</v>
      </c>
      <c r="F3810">
        <v>1.4E-2</v>
      </c>
      <c r="G3810">
        <v>1.4E-2</v>
      </c>
      <c r="H3810">
        <v>1</v>
      </c>
      <c r="J3810" t="s">
        <v>38</v>
      </c>
      <c r="K3810" t="s">
        <v>367</v>
      </c>
      <c r="L3810" t="s">
        <v>401</v>
      </c>
      <c r="M3810" t="s">
        <v>9098</v>
      </c>
      <c r="N3810" t="s">
        <v>8376</v>
      </c>
      <c r="O3810">
        <v>1E-3</v>
      </c>
      <c r="P3810">
        <v>1E-3</v>
      </c>
      <c r="Q3810">
        <v>1</v>
      </c>
    </row>
    <row r="3811" spans="1:17" x14ac:dyDescent="0.2">
      <c r="A3811" t="s">
        <v>498</v>
      </c>
      <c r="B3811" t="s">
        <v>134</v>
      </c>
      <c r="C3811" t="s">
        <v>497</v>
      </c>
      <c r="D3811" t="s">
        <v>54</v>
      </c>
      <c r="E3811" t="s">
        <v>3498</v>
      </c>
      <c r="F3811">
        <v>1.4E-2</v>
      </c>
      <c r="G3811">
        <v>1.4E-2</v>
      </c>
      <c r="H3811">
        <v>1</v>
      </c>
      <c r="J3811" t="s">
        <v>38</v>
      </c>
      <c r="K3811" t="s">
        <v>367</v>
      </c>
      <c r="L3811" t="s">
        <v>401</v>
      </c>
      <c r="M3811" t="s">
        <v>9098</v>
      </c>
      <c r="N3811" t="s">
        <v>8377</v>
      </c>
      <c r="O3811">
        <v>0</v>
      </c>
      <c r="P3811">
        <v>0</v>
      </c>
      <c r="Q3811">
        <v>1</v>
      </c>
    </row>
    <row r="3812" spans="1:17" x14ac:dyDescent="0.2">
      <c r="A3812" t="s">
        <v>498</v>
      </c>
      <c r="B3812" t="s">
        <v>134</v>
      </c>
      <c r="C3812" t="s">
        <v>497</v>
      </c>
      <c r="D3812" t="s">
        <v>54</v>
      </c>
      <c r="E3812" t="s">
        <v>3499</v>
      </c>
      <c r="F3812">
        <v>1.4E-2</v>
      </c>
      <c r="G3812">
        <v>1.4E-2</v>
      </c>
      <c r="H3812">
        <v>1</v>
      </c>
      <c r="J3812" t="s">
        <v>38</v>
      </c>
      <c r="K3812" t="s">
        <v>367</v>
      </c>
      <c r="L3812" t="s">
        <v>401</v>
      </c>
      <c r="M3812" t="s">
        <v>9098</v>
      </c>
      <c r="N3812" t="s">
        <v>8378</v>
      </c>
      <c r="O3812">
        <v>1E-3</v>
      </c>
      <c r="P3812">
        <v>1E-3</v>
      </c>
      <c r="Q3812">
        <v>1</v>
      </c>
    </row>
    <row r="3813" spans="1:17" x14ac:dyDescent="0.2">
      <c r="A3813" t="s">
        <v>498</v>
      </c>
      <c r="B3813" t="s">
        <v>134</v>
      </c>
      <c r="C3813" t="s">
        <v>497</v>
      </c>
      <c r="D3813" t="s">
        <v>54</v>
      </c>
      <c r="E3813" t="s">
        <v>3500</v>
      </c>
      <c r="F3813">
        <v>1.7000000000000001E-2</v>
      </c>
      <c r="G3813">
        <v>1.7000000000000001E-2</v>
      </c>
      <c r="H3813">
        <v>1</v>
      </c>
      <c r="J3813" t="s">
        <v>38</v>
      </c>
      <c r="K3813" t="s">
        <v>367</v>
      </c>
      <c r="L3813" t="s">
        <v>401</v>
      </c>
      <c r="M3813" t="s">
        <v>9098</v>
      </c>
      <c r="N3813" t="s">
        <v>8368</v>
      </c>
      <c r="O3813">
        <v>1E-3</v>
      </c>
      <c r="P3813">
        <v>1E-3</v>
      </c>
      <c r="Q3813">
        <v>1</v>
      </c>
    </row>
    <row r="3814" spans="1:17" x14ac:dyDescent="0.2">
      <c r="A3814" t="s">
        <v>498</v>
      </c>
      <c r="B3814" t="s">
        <v>134</v>
      </c>
      <c r="C3814" t="s">
        <v>497</v>
      </c>
      <c r="D3814" t="s">
        <v>54</v>
      </c>
      <c r="E3814" t="s">
        <v>3501</v>
      </c>
      <c r="F3814">
        <v>1.7000000000000001E-2</v>
      </c>
      <c r="G3814">
        <v>1.7000000000000001E-2</v>
      </c>
      <c r="H3814">
        <v>1</v>
      </c>
      <c r="J3814" t="s">
        <v>38</v>
      </c>
      <c r="K3814" t="s">
        <v>367</v>
      </c>
      <c r="L3814" t="s">
        <v>401</v>
      </c>
      <c r="M3814" t="s">
        <v>9098</v>
      </c>
      <c r="N3814" t="s">
        <v>8369</v>
      </c>
      <c r="O3814">
        <v>1E-3</v>
      </c>
      <c r="P3814">
        <v>1E-3</v>
      </c>
      <c r="Q3814">
        <v>1</v>
      </c>
    </row>
    <row r="3815" spans="1:17" x14ac:dyDescent="0.2">
      <c r="A3815" t="s">
        <v>498</v>
      </c>
      <c r="B3815" t="s">
        <v>134</v>
      </c>
      <c r="C3815" t="s">
        <v>497</v>
      </c>
      <c r="D3815" t="s">
        <v>54</v>
      </c>
      <c r="E3815" t="s">
        <v>3502</v>
      </c>
      <c r="F3815">
        <v>1.7000000000000001E-2</v>
      </c>
      <c r="G3815">
        <v>1.7000000000000001E-2</v>
      </c>
      <c r="H3815">
        <v>1</v>
      </c>
      <c r="J3815" t="s">
        <v>38</v>
      </c>
      <c r="K3815" t="s">
        <v>367</v>
      </c>
      <c r="L3815" t="s">
        <v>401</v>
      </c>
      <c r="M3815" t="s">
        <v>9098</v>
      </c>
      <c r="N3815" t="s">
        <v>499</v>
      </c>
      <c r="O3815">
        <v>0</v>
      </c>
      <c r="P3815">
        <v>0</v>
      </c>
      <c r="Q3815">
        <v>1</v>
      </c>
    </row>
    <row r="3816" spans="1:17" x14ac:dyDescent="0.2">
      <c r="A3816" t="s">
        <v>498</v>
      </c>
      <c r="B3816" t="s">
        <v>134</v>
      </c>
      <c r="C3816" t="s">
        <v>497</v>
      </c>
      <c r="D3816" t="s">
        <v>54</v>
      </c>
      <c r="E3816" t="s">
        <v>3503</v>
      </c>
      <c r="F3816">
        <v>1.7000000000000001E-2</v>
      </c>
      <c r="G3816">
        <v>1.7000000000000001E-2</v>
      </c>
      <c r="H3816">
        <v>1</v>
      </c>
      <c r="J3816" t="s">
        <v>38</v>
      </c>
      <c r="K3816" t="s">
        <v>367</v>
      </c>
      <c r="L3816" t="s">
        <v>401</v>
      </c>
      <c r="M3816" t="s">
        <v>9098</v>
      </c>
      <c r="N3816" t="s">
        <v>500</v>
      </c>
      <c r="O3816">
        <v>0</v>
      </c>
      <c r="P3816">
        <v>0</v>
      </c>
      <c r="Q3816">
        <v>1</v>
      </c>
    </row>
    <row r="3817" spans="1:17" x14ac:dyDescent="0.2">
      <c r="A3817" t="s">
        <v>498</v>
      </c>
      <c r="B3817" t="s">
        <v>134</v>
      </c>
      <c r="C3817" t="s">
        <v>497</v>
      </c>
      <c r="D3817" t="s">
        <v>54</v>
      </c>
      <c r="E3817" t="s">
        <v>3504</v>
      </c>
      <c r="F3817">
        <v>1.7000000000000001E-2</v>
      </c>
      <c r="G3817">
        <v>1.7000000000000001E-2</v>
      </c>
      <c r="H3817">
        <v>1</v>
      </c>
      <c r="J3817" t="s">
        <v>38</v>
      </c>
      <c r="K3817" t="s">
        <v>367</v>
      </c>
      <c r="L3817" t="s">
        <v>401</v>
      </c>
      <c r="M3817" t="s">
        <v>9098</v>
      </c>
      <c r="N3817" t="s">
        <v>8379</v>
      </c>
      <c r="O3817">
        <v>0</v>
      </c>
      <c r="P3817">
        <v>0</v>
      </c>
      <c r="Q3817">
        <v>1</v>
      </c>
    </row>
    <row r="3818" spans="1:17" x14ac:dyDescent="0.2">
      <c r="A3818" t="s">
        <v>498</v>
      </c>
      <c r="B3818" t="s">
        <v>134</v>
      </c>
      <c r="C3818" t="s">
        <v>497</v>
      </c>
      <c r="D3818" t="s">
        <v>54</v>
      </c>
      <c r="E3818" t="s">
        <v>3505</v>
      </c>
      <c r="F3818">
        <v>1.7000000000000001E-2</v>
      </c>
      <c r="G3818">
        <v>1.7000000000000001E-2</v>
      </c>
      <c r="H3818">
        <v>1</v>
      </c>
      <c r="J3818" t="s">
        <v>38</v>
      </c>
      <c r="K3818" t="s">
        <v>367</v>
      </c>
      <c r="L3818" t="s">
        <v>401</v>
      </c>
      <c r="M3818" t="s">
        <v>9098</v>
      </c>
      <c r="N3818" t="s">
        <v>8254</v>
      </c>
      <c r="O3818">
        <v>0</v>
      </c>
      <c r="P3818">
        <v>0</v>
      </c>
      <c r="Q3818">
        <v>1</v>
      </c>
    </row>
    <row r="3819" spans="1:17" x14ac:dyDescent="0.2">
      <c r="A3819" t="s">
        <v>498</v>
      </c>
      <c r="B3819" t="s">
        <v>134</v>
      </c>
      <c r="C3819" t="s">
        <v>497</v>
      </c>
      <c r="D3819" t="s">
        <v>54</v>
      </c>
      <c r="E3819" t="s">
        <v>3506</v>
      </c>
      <c r="F3819">
        <v>1.7000000000000001E-2</v>
      </c>
      <c r="G3819">
        <v>1.7000000000000001E-2</v>
      </c>
      <c r="H3819">
        <v>1</v>
      </c>
      <c r="J3819" t="s">
        <v>38</v>
      </c>
      <c r="K3819" t="s">
        <v>367</v>
      </c>
      <c r="L3819" t="s">
        <v>401</v>
      </c>
      <c r="M3819" t="s">
        <v>9098</v>
      </c>
      <c r="N3819" t="s">
        <v>8255</v>
      </c>
      <c r="O3819">
        <v>1E-3</v>
      </c>
      <c r="P3819">
        <v>1E-3</v>
      </c>
      <c r="Q3819">
        <v>1</v>
      </c>
    </row>
    <row r="3820" spans="1:17" x14ac:dyDescent="0.2">
      <c r="A3820" t="s">
        <v>498</v>
      </c>
      <c r="B3820" t="s">
        <v>134</v>
      </c>
      <c r="C3820" t="s">
        <v>497</v>
      </c>
      <c r="D3820" t="s">
        <v>54</v>
      </c>
      <c r="E3820" t="s">
        <v>3507</v>
      </c>
      <c r="F3820">
        <v>1.7999999999999999E-2</v>
      </c>
      <c r="G3820">
        <v>1.7999999999999999E-2</v>
      </c>
      <c r="H3820">
        <v>1</v>
      </c>
      <c r="J3820" t="s">
        <v>38</v>
      </c>
      <c r="K3820" t="s">
        <v>367</v>
      </c>
      <c r="L3820" t="s">
        <v>401</v>
      </c>
      <c r="M3820" t="s">
        <v>9098</v>
      </c>
      <c r="N3820" t="s">
        <v>8256</v>
      </c>
      <c r="O3820">
        <v>1E-3</v>
      </c>
      <c r="P3820">
        <v>1E-3</v>
      </c>
      <c r="Q3820">
        <v>1</v>
      </c>
    </row>
    <row r="3821" spans="1:17" x14ac:dyDescent="0.2">
      <c r="A3821" t="s">
        <v>498</v>
      </c>
      <c r="B3821" t="s">
        <v>134</v>
      </c>
      <c r="C3821" t="s">
        <v>497</v>
      </c>
      <c r="D3821" t="s">
        <v>54</v>
      </c>
      <c r="E3821" t="s">
        <v>3508</v>
      </c>
      <c r="F3821">
        <v>1.4E-2</v>
      </c>
      <c r="G3821">
        <v>1.4E-2</v>
      </c>
      <c r="H3821">
        <v>1</v>
      </c>
      <c r="J3821" t="s">
        <v>38</v>
      </c>
      <c r="K3821" t="s">
        <v>367</v>
      </c>
      <c r="L3821" t="s">
        <v>401</v>
      </c>
      <c r="M3821" t="s">
        <v>9098</v>
      </c>
      <c r="N3821" t="s">
        <v>8257</v>
      </c>
      <c r="O3821">
        <v>3.0000000000000001E-3</v>
      </c>
      <c r="P3821">
        <v>3.0000000000000001E-3</v>
      </c>
      <c r="Q3821">
        <v>1</v>
      </c>
    </row>
    <row r="3822" spans="1:17" x14ac:dyDescent="0.2">
      <c r="A3822" t="s">
        <v>498</v>
      </c>
      <c r="B3822" t="s">
        <v>134</v>
      </c>
      <c r="C3822" t="s">
        <v>497</v>
      </c>
      <c r="D3822" t="s">
        <v>54</v>
      </c>
      <c r="E3822" t="s">
        <v>3509</v>
      </c>
      <c r="F3822">
        <v>1.4E-2</v>
      </c>
      <c r="G3822">
        <v>1.4E-2</v>
      </c>
      <c r="H3822">
        <v>1</v>
      </c>
      <c r="J3822" t="s">
        <v>38</v>
      </c>
      <c r="K3822" t="s">
        <v>367</v>
      </c>
      <c r="L3822" t="s">
        <v>401</v>
      </c>
      <c r="M3822" t="s">
        <v>9098</v>
      </c>
      <c r="N3822" t="s">
        <v>8258</v>
      </c>
      <c r="O3822">
        <v>7.0000000000000001E-3</v>
      </c>
      <c r="P3822">
        <v>7.0000000000000001E-3</v>
      </c>
      <c r="Q3822">
        <v>1</v>
      </c>
    </row>
    <row r="3823" spans="1:17" x14ac:dyDescent="0.2">
      <c r="A3823" t="s">
        <v>498</v>
      </c>
      <c r="B3823" t="s">
        <v>134</v>
      </c>
      <c r="C3823" t="s">
        <v>497</v>
      </c>
      <c r="D3823" t="s">
        <v>54</v>
      </c>
      <c r="E3823" t="s">
        <v>3510</v>
      </c>
      <c r="F3823">
        <v>1.4E-2</v>
      </c>
      <c r="G3823">
        <v>1.4E-2</v>
      </c>
      <c r="H3823">
        <v>1</v>
      </c>
      <c r="J3823" t="s">
        <v>38</v>
      </c>
      <c r="K3823" t="s">
        <v>367</v>
      </c>
      <c r="L3823" t="s">
        <v>401</v>
      </c>
      <c r="M3823" t="s">
        <v>9098</v>
      </c>
      <c r="N3823" t="s">
        <v>8259</v>
      </c>
      <c r="O3823">
        <v>8.9999999999999993E-3</v>
      </c>
      <c r="P3823">
        <v>8.9999999999999993E-3</v>
      </c>
      <c r="Q3823">
        <v>1</v>
      </c>
    </row>
    <row r="3824" spans="1:17" x14ac:dyDescent="0.2">
      <c r="A3824" t="s">
        <v>498</v>
      </c>
      <c r="B3824" t="s">
        <v>134</v>
      </c>
      <c r="C3824" t="s">
        <v>497</v>
      </c>
      <c r="D3824" t="s">
        <v>54</v>
      </c>
      <c r="E3824" t="s">
        <v>3511</v>
      </c>
      <c r="F3824">
        <v>1.7000000000000001E-2</v>
      </c>
      <c r="G3824">
        <v>1.7000000000000001E-2</v>
      </c>
      <c r="H3824">
        <v>1</v>
      </c>
      <c r="J3824" t="s">
        <v>38</v>
      </c>
      <c r="K3824" t="s">
        <v>367</v>
      </c>
      <c r="L3824" t="s">
        <v>401</v>
      </c>
      <c r="M3824" t="s">
        <v>9098</v>
      </c>
      <c r="N3824" t="s">
        <v>8380</v>
      </c>
      <c r="O3824">
        <v>1.0999999999999999E-2</v>
      </c>
      <c r="P3824">
        <v>1.0999999999999999E-2</v>
      </c>
      <c r="Q3824">
        <v>1</v>
      </c>
    </row>
    <row r="3825" spans="1:17" x14ac:dyDescent="0.2">
      <c r="A3825" t="s">
        <v>498</v>
      </c>
      <c r="B3825" t="s">
        <v>134</v>
      </c>
      <c r="C3825" t="s">
        <v>497</v>
      </c>
      <c r="D3825" t="s">
        <v>54</v>
      </c>
      <c r="E3825" t="s">
        <v>3512</v>
      </c>
      <c r="F3825">
        <v>1.7000000000000001E-2</v>
      </c>
      <c r="G3825">
        <v>1.7000000000000001E-2</v>
      </c>
      <c r="H3825">
        <v>1</v>
      </c>
      <c r="J3825" t="s">
        <v>38</v>
      </c>
      <c r="K3825" t="s">
        <v>367</v>
      </c>
      <c r="L3825" t="s">
        <v>401</v>
      </c>
      <c r="M3825" t="s">
        <v>9098</v>
      </c>
      <c r="N3825" t="s">
        <v>8381</v>
      </c>
      <c r="O3825">
        <v>1.2E-2</v>
      </c>
      <c r="P3825">
        <v>1.2E-2</v>
      </c>
      <c r="Q3825">
        <v>1</v>
      </c>
    </row>
    <row r="3826" spans="1:17" x14ac:dyDescent="0.2">
      <c r="A3826" t="s">
        <v>498</v>
      </c>
      <c r="B3826" t="s">
        <v>134</v>
      </c>
      <c r="C3826" t="s">
        <v>497</v>
      </c>
      <c r="D3826" t="s">
        <v>54</v>
      </c>
      <c r="E3826" t="s">
        <v>3513</v>
      </c>
      <c r="F3826">
        <v>1.7000000000000001E-2</v>
      </c>
      <c r="G3826">
        <v>1.7000000000000001E-2</v>
      </c>
      <c r="H3826">
        <v>1</v>
      </c>
      <c r="J3826" t="s">
        <v>38</v>
      </c>
      <c r="K3826" t="s">
        <v>367</v>
      </c>
      <c r="L3826" t="s">
        <v>401</v>
      </c>
      <c r="M3826" t="s">
        <v>9098</v>
      </c>
      <c r="N3826" t="s">
        <v>8654</v>
      </c>
      <c r="O3826">
        <v>1.2999999999999999E-2</v>
      </c>
      <c r="P3826">
        <v>1.2999999999999999E-2</v>
      </c>
      <c r="Q3826">
        <v>1</v>
      </c>
    </row>
    <row r="3827" spans="1:17" x14ac:dyDescent="0.2">
      <c r="A3827" t="s">
        <v>498</v>
      </c>
      <c r="B3827" t="s">
        <v>134</v>
      </c>
      <c r="C3827" t="s">
        <v>497</v>
      </c>
      <c r="D3827" t="s">
        <v>54</v>
      </c>
      <c r="E3827" t="s">
        <v>3514</v>
      </c>
      <c r="F3827">
        <v>1.7000000000000001E-2</v>
      </c>
      <c r="G3827">
        <v>1.7000000000000001E-2</v>
      </c>
      <c r="H3827">
        <v>1</v>
      </c>
      <c r="J3827" t="s">
        <v>38</v>
      </c>
      <c r="K3827" t="s">
        <v>367</v>
      </c>
      <c r="L3827" t="s">
        <v>401</v>
      </c>
      <c r="M3827" t="s">
        <v>9098</v>
      </c>
      <c r="N3827" t="s">
        <v>8655</v>
      </c>
      <c r="O3827">
        <v>1.6E-2</v>
      </c>
      <c r="P3827">
        <v>1.6E-2</v>
      </c>
      <c r="Q3827">
        <v>1</v>
      </c>
    </row>
    <row r="3828" spans="1:17" x14ac:dyDescent="0.2">
      <c r="A3828" t="s">
        <v>498</v>
      </c>
      <c r="B3828" t="s">
        <v>134</v>
      </c>
      <c r="C3828" t="s">
        <v>497</v>
      </c>
      <c r="D3828" t="s">
        <v>54</v>
      </c>
      <c r="E3828" t="s">
        <v>3515</v>
      </c>
      <c r="F3828">
        <v>1.7000000000000001E-2</v>
      </c>
      <c r="G3828">
        <v>1.7000000000000001E-2</v>
      </c>
      <c r="H3828">
        <v>1</v>
      </c>
      <c r="J3828" t="s">
        <v>38</v>
      </c>
      <c r="K3828" t="s">
        <v>367</v>
      </c>
      <c r="L3828" t="s">
        <v>401</v>
      </c>
      <c r="M3828" t="s">
        <v>9098</v>
      </c>
      <c r="N3828" t="s">
        <v>8672</v>
      </c>
      <c r="O3828">
        <v>1.4E-2</v>
      </c>
      <c r="P3828">
        <v>1.4E-2</v>
      </c>
      <c r="Q3828">
        <v>1</v>
      </c>
    </row>
    <row r="3829" spans="1:17" x14ac:dyDescent="0.2">
      <c r="A3829" t="s">
        <v>498</v>
      </c>
      <c r="B3829" t="s">
        <v>134</v>
      </c>
      <c r="C3829" t="s">
        <v>497</v>
      </c>
      <c r="D3829" t="s">
        <v>54</v>
      </c>
      <c r="E3829" t="s">
        <v>3516</v>
      </c>
      <c r="F3829">
        <v>1.7000000000000001E-2</v>
      </c>
      <c r="G3829">
        <v>1.7000000000000001E-2</v>
      </c>
      <c r="H3829">
        <v>1</v>
      </c>
      <c r="J3829" t="s">
        <v>38</v>
      </c>
      <c r="K3829" t="s">
        <v>367</v>
      </c>
      <c r="L3829" t="s">
        <v>401</v>
      </c>
      <c r="M3829" t="s">
        <v>9098</v>
      </c>
      <c r="N3829" t="s">
        <v>8661</v>
      </c>
      <c r="O3829">
        <v>6.0000000000000001E-3</v>
      </c>
      <c r="P3829">
        <v>6.0000000000000001E-3</v>
      </c>
      <c r="Q3829">
        <v>1</v>
      </c>
    </row>
    <row r="3830" spans="1:17" x14ac:dyDescent="0.2">
      <c r="A3830" t="s">
        <v>498</v>
      </c>
      <c r="B3830" t="s">
        <v>134</v>
      </c>
      <c r="C3830" t="s">
        <v>497</v>
      </c>
      <c r="D3830" t="s">
        <v>54</v>
      </c>
      <c r="E3830" t="s">
        <v>3517</v>
      </c>
      <c r="F3830">
        <v>1.7000000000000001E-2</v>
      </c>
      <c r="G3830">
        <v>1.7000000000000001E-2</v>
      </c>
      <c r="H3830">
        <v>1</v>
      </c>
      <c r="J3830" t="s">
        <v>38</v>
      </c>
      <c r="K3830" t="s">
        <v>367</v>
      </c>
      <c r="L3830" t="s">
        <v>401</v>
      </c>
      <c r="M3830" t="s">
        <v>9098</v>
      </c>
      <c r="N3830" t="s">
        <v>8660</v>
      </c>
      <c r="O3830">
        <v>1E-3</v>
      </c>
      <c r="P3830">
        <v>1E-3</v>
      </c>
      <c r="Q3830">
        <v>1</v>
      </c>
    </row>
    <row r="3831" spans="1:17" x14ac:dyDescent="0.2">
      <c r="A3831" t="s">
        <v>498</v>
      </c>
      <c r="B3831" t="s">
        <v>134</v>
      </c>
      <c r="C3831" t="s">
        <v>497</v>
      </c>
      <c r="D3831" t="s">
        <v>54</v>
      </c>
      <c r="E3831" t="s">
        <v>3518</v>
      </c>
      <c r="F3831">
        <v>1.7000000000000001E-2</v>
      </c>
      <c r="G3831">
        <v>1.7000000000000001E-2</v>
      </c>
      <c r="H3831">
        <v>1</v>
      </c>
      <c r="J3831" t="s">
        <v>38</v>
      </c>
      <c r="K3831" t="s">
        <v>367</v>
      </c>
      <c r="L3831" t="s">
        <v>401</v>
      </c>
      <c r="M3831" t="s">
        <v>9098</v>
      </c>
      <c r="N3831" t="s">
        <v>8659</v>
      </c>
      <c r="O3831">
        <v>0</v>
      </c>
      <c r="P3831">
        <v>0</v>
      </c>
      <c r="Q3831">
        <v>1</v>
      </c>
    </row>
    <row r="3832" spans="1:17" x14ac:dyDescent="0.2">
      <c r="A3832" t="s">
        <v>498</v>
      </c>
      <c r="B3832" t="s">
        <v>134</v>
      </c>
      <c r="C3832" t="s">
        <v>497</v>
      </c>
      <c r="D3832" t="s">
        <v>54</v>
      </c>
      <c r="E3832" t="s">
        <v>3519</v>
      </c>
      <c r="F3832">
        <v>1.7000000000000001E-2</v>
      </c>
      <c r="G3832">
        <v>1.7000000000000001E-2</v>
      </c>
      <c r="H3832">
        <v>1</v>
      </c>
      <c r="J3832" t="s">
        <v>38</v>
      </c>
      <c r="K3832" t="s">
        <v>367</v>
      </c>
      <c r="L3832" t="s">
        <v>401</v>
      </c>
      <c r="M3832" t="s">
        <v>9098</v>
      </c>
      <c r="N3832" t="s">
        <v>8658</v>
      </c>
      <c r="O3832">
        <v>0</v>
      </c>
      <c r="P3832">
        <v>0</v>
      </c>
      <c r="Q3832">
        <v>1</v>
      </c>
    </row>
    <row r="3833" spans="1:17" x14ac:dyDescent="0.2">
      <c r="A3833" t="s">
        <v>498</v>
      </c>
      <c r="B3833" t="s">
        <v>134</v>
      </c>
      <c r="C3833" t="s">
        <v>497</v>
      </c>
      <c r="D3833" t="s">
        <v>54</v>
      </c>
      <c r="E3833" t="s">
        <v>3520</v>
      </c>
      <c r="F3833">
        <v>1.4999999999999999E-2</v>
      </c>
      <c r="G3833">
        <v>1.4999999999999999E-2</v>
      </c>
      <c r="H3833">
        <v>1</v>
      </c>
      <c r="J3833" t="s">
        <v>38</v>
      </c>
      <c r="K3833" t="s">
        <v>367</v>
      </c>
      <c r="L3833" t="s">
        <v>401</v>
      </c>
      <c r="M3833" t="s">
        <v>9098</v>
      </c>
      <c r="N3833" t="s">
        <v>8656</v>
      </c>
      <c r="O3833">
        <v>0</v>
      </c>
      <c r="P3833">
        <v>0</v>
      </c>
      <c r="Q3833">
        <v>1</v>
      </c>
    </row>
    <row r="3834" spans="1:17" x14ac:dyDescent="0.2">
      <c r="A3834" t="s">
        <v>498</v>
      </c>
      <c r="B3834" t="s">
        <v>134</v>
      </c>
      <c r="C3834" t="s">
        <v>497</v>
      </c>
      <c r="D3834" t="s">
        <v>54</v>
      </c>
      <c r="E3834" t="s">
        <v>3521</v>
      </c>
      <c r="F3834">
        <v>1.4E-2</v>
      </c>
      <c r="G3834">
        <v>1.4E-2</v>
      </c>
      <c r="H3834">
        <v>1</v>
      </c>
      <c r="J3834" t="s">
        <v>38</v>
      </c>
      <c r="K3834" t="s">
        <v>367</v>
      </c>
      <c r="L3834" t="s">
        <v>401</v>
      </c>
      <c r="M3834" t="s">
        <v>9098</v>
      </c>
      <c r="N3834" t="s">
        <v>8657</v>
      </c>
      <c r="O3834">
        <v>0</v>
      </c>
      <c r="P3834">
        <v>0</v>
      </c>
      <c r="Q3834">
        <v>1</v>
      </c>
    </row>
    <row r="3835" spans="1:17" x14ac:dyDescent="0.2">
      <c r="A3835" t="s">
        <v>498</v>
      </c>
      <c r="B3835" t="s">
        <v>134</v>
      </c>
      <c r="C3835" t="s">
        <v>497</v>
      </c>
      <c r="D3835" t="s">
        <v>54</v>
      </c>
      <c r="E3835" t="s">
        <v>3522</v>
      </c>
      <c r="F3835">
        <v>1.4E-2</v>
      </c>
      <c r="G3835">
        <v>1.4E-2</v>
      </c>
      <c r="H3835">
        <v>1</v>
      </c>
      <c r="J3835" t="s">
        <v>38</v>
      </c>
      <c r="K3835" t="s">
        <v>367</v>
      </c>
      <c r="L3835" t="s">
        <v>401</v>
      </c>
      <c r="M3835" t="s">
        <v>9098</v>
      </c>
      <c r="N3835" t="s">
        <v>9119</v>
      </c>
      <c r="O3835">
        <v>1E-3</v>
      </c>
      <c r="P3835">
        <v>1E-3</v>
      </c>
      <c r="Q3835">
        <v>1</v>
      </c>
    </row>
    <row r="3836" spans="1:17" x14ac:dyDescent="0.2">
      <c r="A3836" t="s">
        <v>498</v>
      </c>
      <c r="B3836" t="s">
        <v>134</v>
      </c>
      <c r="C3836" t="s">
        <v>497</v>
      </c>
      <c r="D3836" t="s">
        <v>54</v>
      </c>
      <c r="E3836" t="s">
        <v>3523</v>
      </c>
      <c r="F3836">
        <v>1.4E-2</v>
      </c>
      <c r="G3836">
        <v>1.4E-2</v>
      </c>
      <c r="H3836">
        <v>1</v>
      </c>
      <c r="J3836" t="s">
        <v>38</v>
      </c>
      <c r="K3836" t="s">
        <v>367</v>
      </c>
      <c r="L3836" t="s">
        <v>401</v>
      </c>
      <c r="M3836" t="s">
        <v>9098</v>
      </c>
      <c r="N3836" t="s">
        <v>9120</v>
      </c>
      <c r="O3836">
        <v>1E-3</v>
      </c>
      <c r="P3836">
        <v>1E-3</v>
      </c>
      <c r="Q3836">
        <v>1</v>
      </c>
    </row>
    <row r="3837" spans="1:17" x14ac:dyDescent="0.2">
      <c r="A3837" t="s">
        <v>498</v>
      </c>
      <c r="B3837" t="s">
        <v>134</v>
      </c>
      <c r="C3837" t="s">
        <v>497</v>
      </c>
      <c r="D3837" t="s">
        <v>54</v>
      </c>
      <c r="E3837" t="s">
        <v>3524</v>
      </c>
      <c r="F3837">
        <v>1.4E-2</v>
      </c>
      <c r="G3837">
        <v>1.4E-2</v>
      </c>
      <c r="H3837">
        <v>1</v>
      </c>
      <c r="J3837" t="s">
        <v>38</v>
      </c>
      <c r="K3837" t="s">
        <v>367</v>
      </c>
      <c r="L3837" t="s">
        <v>401</v>
      </c>
      <c r="M3837" t="s">
        <v>9098</v>
      </c>
      <c r="N3837" t="s">
        <v>9100</v>
      </c>
      <c r="O3837">
        <v>1E-3</v>
      </c>
      <c r="P3837">
        <v>1E-3</v>
      </c>
      <c r="Q3837">
        <v>1</v>
      </c>
    </row>
    <row r="3838" spans="1:17" x14ac:dyDescent="0.2">
      <c r="A3838" t="s">
        <v>498</v>
      </c>
      <c r="B3838" t="s">
        <v>134</v>
      </c>
      <c r="C3838" t="s">
        <v>497</v>
      </c>
      <c r="D3838" t="s">
        <v>54</v>
      </c>
      <c r="E3838" t="s">
        <v>3525</v>
      </c>
      <c r="F3838">
        <v>1.4E-2</v>
      </c>
      <c r="G3838">
        <v>1.4E-2</v>
      </c>
      <c r="H3838">
        <v>1</v>
      </c>
      <c r="J3838" t="s">
        <v>38</v>
      </c>
      <c r="K3838" t="s">
        <v>367</v>
      </c>
      <c r="L3838" t="s">
        <v>401</v>
      </c>
      <c r="M3838" t="s">
        <v>9098</v>
      </c>
      <c r="N3838" t="s">
        <v>9101</v>
      </c>
      <c r="O3838">
        <v>1E-3</v>
      </c>
      <c r="P3838">
        <v>1E-3</v>
      </c>
      <c r="Q3838">
        <v>1</v>
      </c>
    </row>
    <row r="3839" spans="1:17" x14ac:dyDescent="0.2">
      <c r="A3839" t="s">
        <v>498</v>
      </c>
      <c r="B3839" t="s">
        <v>134</v>
      </c>
      <c r="C3839" t="s">
        <v>497</v>
      </c>
      <c r="D3839" t="s">
        <v>54</v>
      </c>
      <c r="E3839" t="s">
        <v>3526</v>
      </c>
      <c r="F3839">
        <v>1.2999999999999999E-2</v>
      </c>
      <c r="G3839">
        <v>1.2999999999999999E-2</v>
      </c>
      <c r="H3839">
        <v>1</v>
      </c>
      <c r="J3839" t="s">
        <v>38</v>
      </c>
      <c r="K3839" t="s">
        <v>367</v>
      </c>
      <c r="L3839" t="s">
        <v>401</v>
      </c>
      <c r="M3839" t="s">
        <v>9098</v>
      </c>
      <c r="N3839" t="s">
        <v>9102</v>
      </c>
      <c r="O3839">
        <v>0</v>
      </c>
      <c r="P3839">
        <v>0</v>
      </c>
      <c r="Q3839">
        <v>1</v>
      </c>
    </row>
    <row r="3840" spans="1:17" x14ac:dyDescent="0.2">
      <c r="A3840" t="s">
        <v>498</v>
      </c>
      <c r="B3840" t="s">
        <v>134</v>
      </c>
      <c r="C3840" t="s">
        <v>497</v>
      </c>
      <c r="D3840" t="s">
        <v>54</v>
      </c>
      <c r="E3840" t="s">
        <v>3527</v>
      </c>
      <c r="F3840">
        <v>1.2999999999999999E-2</v>
      </c>
      <c r="G3840">
        <v>1.2999999999999999E-2</v>
      </c>
      <c r="H3840">
        <v>1</v>
      </c>
      <c r="J3840" t="s">
        <v>38</v>
      </c>
      <c r="K3840" t="s">
        <v>367</v>
      </c>
      <c r="L3840" t="s">
        <v>401</v>
      </c>
      <c r="M3840" t="s">
        <v>9098</v>
      </c>
      <c r="N3840" t="s">
        <v>9103</v>
      </c>
      <c r="O3840">
        <v>0</v>
      </c>
      <c r="P3840">
        <v>0</v>
      </c>
      <c r="Q3840">
        <v>1</v>
      </c>
    </row>
    <row r="3841" spans="1:17" x14ac:dyDescent="0.2">
      <c r="A3841" t="s">
        <v>498</v>
      </c>
      <c r="B3841" t="s">
        <v>134</v>
      </c>
      <c r="C3841" t="s">
        <v>497</v>
      </c>
      <c r="D3841" t="s">
        <v>54</v>
      </c>
      <c r="E3841" t="s">
        <v>3528</v>
      </c>
      <c r="F3841">
        <v>1.2999999999999999E-2</v>
      </c>
      <c r="G3841">
        <v>1.2999999999999999E-2</v>
      </c>
      <c r="H3841">
        <v>1</v>
      </c>
      <c r="J3841" t="s">
        <v>38</v>
      </c>
      <c r="K3841" t="s">
        <v>367</v>
      </c>
      <c r="L3841" t="s">
        <v>401</v>
      </c>
      <c r="M3841" t="s">
        <v>9098</v>
      </c>
      <c r="N3841" t="s">
        <v>9104</v>
      </c>
      <c r="O3841">
        <v>0</v>
      </c>
      <c r="P3841">
        <v>0</v>
      </c>
      <c r="Q3841">
        <v>1</v>
      </c>
    </row>
    <row r="3842" spans="1:17" x14ac:dyDescent="0.2">
      <c r="A3842" t="s">
        <v>498</v>
      </c>
      <c r="B3842" t="s">
        <v>134</v>
      </c>
      <c r="C3842" t="s">
        <v>497</v>
      </c>
      <c r="D3842" t="s">
        <v>54</v>
      </c>
      <c r="E3842" t="s">
        <v>3529</v>
      </c>
      <c r="F3842">
        <v>1.2999999999999999E-2</v>
      </c>
      <c r="G3842">
        <v>1.2999999999999999E-2</v>
      </c>
      <c r="H3842">
        <v>1</v>
      </c>
      <c r="J3842" t="s">
        <v>38</v>
      </c>
      <c r="K3842" t="s">
        <v>367</v>
      </c>
      <c r="L3842" t="s">
        <v>401</v>
      </c>
      <c r="M3842" t="s">
        <v>9098</v>
      </c>
      <c r="N3842" t="s">
        <v>8981</v>
      </c>
      <c r="O3842">
        <v>0</v>
      </c>
      <c r="P3842">
        <v>0</v>
      </c>
      <c r="Q3842">
        <v>1</v>
      </c>
    </row>
    <row r="3843" spans="1:17" x14ac:dyDescent="0.2">
      <c r="A3843" t="s">
        <v>498</v>
      </c>
      <c r="B3843" t="s">
        <v>134</v>
      </c>
      <c r="C3843" t="s">
        <v>497</v>
      </c>
      <c r="D3843" t="s">
        <v>54</v>
      </c>
      <c r="E3843" t="s">
        <v>3530</v>
      </c>
      <c r="F3843">
        <v>1.2999999999999999E-2</v>
      </c>
      <c r="G3843">
        <v>1.2999999999999999E-2</v>
      </c>
      <c r="H3843">
        <v>1</v>
      </c>
      <c r="J3843" t="s">
        <v>38</v>
      </c>
      <c r="K3843" t="s">
        <v>367</v>
      </c>
      <c r="L3843" t="s">
        <v>401</v>
      </c>
      <c r="M3843" t="s">
        <v>9098</v>
      </c>
      <c r="N3843" t="s">
        <v>8984</v>
      </c>
      <c r="O3843">
        <v>0</v>
      </c>
      <c r="P3843">
        <v>0</v>
      </c>
      <c r="Q3843">
        <v>1</v>
      </c>
    </row>
    <row r="3844" spans="1:17" x14ac:dyDescent="0.2">
      <c r="A3844" t="s">
        <v>498</v>
      </c>
      <c r="B3844" t="s">
        <v>134</v>
      </c>
      <c r="C3844" t="s">
        <v>497</v>
      </c>
      <c r="D3844" t="s">
        <v>54</v>
      </c>
      <c r="E3844" t="s">
        <v>3531</v>
      </c>
      <c r="F3844">
        <v>1.6E-2</v>
      </c>
      <c r="G3844">
        <v>1.6E-2</v>
      </c>
      <c r="H3844">
        <v>1</v>
      </c>
      <c r="J3844" t="s">
        <v>38</v>
      </c>
      <c r="K3844" t="s">
        <v>367</v>
      </c>
      <c r="L3844" t="s">
        <v>401</v>
      </c>
      <c r="M3844" t="s">
        <v>9098</v>
      </c>
      <c r="N3844" t="s">
        <v>8985</v>
      </c>
      <c r="O3844">
        <v>2E-3</v>
      </c>
      <c r="P3844">
        <v>2E-3</v>
      </c>
      <c r="Q3844">
        <v>1</v>
      </c>
    </row>
    <row r="3845" spans="1:17" x14ac:dyDescent="0.2">
      <c r="A3845" t="s">
        <v>498</v>
      </c>
      <c r="B3845" t="s">
        <v>134</v>
      </c>
      <c r="C3845" t="s">
        <v>497</v>
      </c>
      <c r="D3845" t="s">
        <v>54</v>
      </c>
      <c r="E3845" t="s">
        <v>3532</v>
      </c>
      <c r="F3845">
        <v>1.7000000000000001E-2</v>
      </c>
      <c r="G3845">
        <v>1.7000000000000001E-2</v>
      </c>
      <c r="H3845">
        <v>1</v>
      </c>
      <c r="J3845" t="s">
        <v>38</v>
      </c>
      <c r="K3845" t="s">
        <v>367</v>
      </c>
      <c r="L3845" t="s">
        <v>401</v>
      </c>
      <c r="M3845" t="s">
        <v>9098</v>
      </c>
      <c r="N3845" t="s">
        <v>8986</v>
      </c>
      <c r="O3845">
        <v>2E-3</v>
      </c>
      <c r="P3845">
        <v>2E-3</v>
      </c>
      <c r="Q3845">
        <v>1</v>
      </c>
    </row>
    <row r="3846" spans="1:17" x14ac:dyDescent="0.2">
      <c r="A3846" t="s">
        <v>498</v>
      </c>
      <c r="B3846" t="s">
        <v>134</v>
      </c>
      <c r="C3846" t="s">
        <v>497</v>
      </c>
      <c r="D3846" t="s">
        <v>54</v>
      </c>
      <c r="E3846" t="s">
        <v>3533</v>
      </c>
      <c r="F3846">
        <v>1.7000000000000001E-2</v>
      </c>
      <c r="G3846">
        <v>1.7000000000000001E-2</v>
      </c>
      <c r="H3846">
        <v>1</v>
      </c>
      <c r="J3846" t="s">
        <v>38</v>
      </c>
      <c r="K3846" t="s">
        <v>367</v>
      </c>
      <c r="L3846" t="s">
        <v>401</v>
      </c>
      <c r="M3846" t="s">
        <v>9098</v>
      </c>
      <c r="N3846" t="s">
        <v>9124</v>
      </c>
      <c r="O3846">
        <v>5.0000000000000001E-3</v>
      </c>
      <c r="P3846">
        <v>5.0000000000000001E-3</v>
      </c>
      <c r="Q3846">
        <v>1</v>
      </c>
    </row>
    <row r="3847" spans="1:17" x14ac:dyDescent="0.2">
      <c r="A3847" t="s">
        <v>498</v>
      </c>
      <c r="B3847" t="s">
        <v>134</v>
      </c>
      <c r="C3847" t="s">
        <v>497</v>
      </c>
      <c r="D3847" t="s">
        <v>54</v>
      </c>
      <c r="E3847" t="s">
        <v>3534</v>
      </c>
      <c r="F3847">
        <v>1.7000000000000001E-2</v>
      </c>
      <c r="G3847">
        <v>1.7000000000000001E-2</v>
      </c>
      <c r="H3847">
        <v>1</v>
      </c>
      <c r="J3847" t="s">
        <v>38</v>
      </c>
      <c r="K3847" t="s">
        <v>367</v>
      </c>
      <c r="L3847" t="s">
        <v>401</v>
      </c>
      <c r="M3847" t="s">
        <v>9098</v>
      </c>
      <c r="N3847" t="s">
        <v>9125</v>
      </c>
      <c r="O3847">
        <v>1.0999999999999999E-2</v>
      </c>
      <c r="P3847">
        <v>1.0999999999999999E-2</v>
      </c>
      <c r="Q3847">
        <v>1</v>
      </c>
    </row>
    <row r="3848" spans="1:17" x14ac:dyDescent="0.2">
      <c r="A3848" t="s">
        <v>498</v>
      </c>
      <c r="B3848" t="s">
        <v>134</v>
      </c>
      <c r="C3848" t="s">
        <v>497</v>
      </c>
      <c r="D3848" t="s">
        <v>54</v>
      </c>
      <c r="E3848" t="s">
        <v>3535</v>
      </c>
      <c r="F3848">
        <v>1.7999999999999999E-2</v>
      </c>
      <c r="G3848">
        <v>1.7999999999999999E-2</v>
      </c>
      <c r="H3848">
        <v>1</v>
      </c>
      <c r="J3848" t="s">
        <v>38</v>
      </c>
      <c r="K3848" t="s">
        <v>367</v>
      </c>
      <c r="L3848" t="s">
        <v>401</v>
      </c>
      <c r="M3848" t="s">
        <v>9098</v>
      </c>
      <c r="N3848" t="s">
        <v>9121</v>
      </c>
      <c r="O3848">
        <v>1.4E-2</v>
      </c>
      <c r="P3848">
        <v>1.4E-2</v>
      </c>
      <c r="Q3848">
        <v>1</v>
      </c>
    </row>
    <row r="3849" spans="1:17" x14ac:dyDescent="0.2">
      <c r="A3849" t="s">
        <v>498</v>
      </c>
      <c r="B3849" t="s">
        <v>134</v>
      </c>
      <c r="C3849" t="s">
        <v>497</v>
      </c>
      <c r="D3849" t="s">
        <v>54</v>
      </c>
      <c r="E3849" t="s">
        <v>3536</v>
      </c>
      <c r="F3849">
        <v>1.7999999999999999E-2</v>
      </c>
      <c r="G3849">
        <v>1.7999999999999999E-2</v>
      </c>
      <c r="H3849">
        <v>1</v>
      </c>
      <c r="J3849" t="s">
        <v>38</v>
      </c>
      <c r="K3849" t="s">
        <v>367</v>
      </c>
      <c r="L3849" t="s">
        <v>401</v>
      </c>
      <c r="M3849" t="s">
        <v>9098</v>
      </c>
      <c r="N3849" t="s">
        <v>9122</v>
      </c>
      <c r="O3849">
        <v>1.6E-2</v>
      </c>
      <c r="P3849">
        <v>1.6E-2</v>
      </c>
      <c r="Q3849">
        <v>1</v>
      </c>
    </row>
    <row r="3850" spans="1:17" x14ac:dyDescent="0.2">
      <c r="A3850" t="s">
        <v>498</v>
      </c>
      <c r="B3850" t="s">
        <v>134</v>
      </c>
      <c r="C3850" t="s">
        <v>497</v>
      </c>
      <c r="D3850" t="s">
        <v>54</v>
      </c>
      <c r="E3850" t="s">
        <v>3537</v>
      </c>
      <c r="F3850">
        <v>1.7999999999999999E-2</v>
      </c>
      <c r="G3850">
        <v>1.7999999999999999E-2</v>
      </c>
      <c r="H3850">
        <v>1</v>
      </c>
      <c r="J3850" t="s">
        <v>38</v>
      </c>
      <c r="K3850" t="s">
        <v>367</v>
      </c>
      <c r="L3850" t="s">
        <v>401</v>
      </c>
      <c r="M3850" t="s">
        <v>9098</v>
      </c>
      <c r="N3850" t="s">
        <v>9105</v>
      </c>
      <c r="O3850">
        <v>2.5000000000000001E-2</v>
      </c>
      <c r="P3850">
        <v>2.5000000000000001E-2</v>
      </c>
      <c r="Q3850">
        <v>1</v>
      </c>
    </row>
    <row r="3851" spans="1:17" x14ac:dyDescent="0.2">
      <c r="A3851" t="s">
        <v>498</v>
      </c>
      <c r="B3851" t="s">
        <v>134</v>
      </c>
      <c r="C3851" t="s">
        <v>497</v>
      </c>
      <c r="D3851" t="s">
        <v>54</v>
      </c>
      <c r="E3851" t="s">
        <v>3538</v>
      </c>
      <c r="F3851">
        <v>1.7999999999999999E-2</v>
      </c>
      <c r="G3851">
        <v>1.7999999999999999E-2</v>
      </c>
      <c r="H3851">
        <v>1</v>
      </c>
      <c r="J3851" t="s">
        <v>38</v>
      </c>
      <c r="K3851" t="s">
        <v>367</v>
      </c>
      <c r="L3851" t="s">
        <v>401</v>
      </c>
      <c r="M3851" t="s">
        <v>9098</v>
      </c>
      <c r="N3851" t="s">
        <v>9106</v>
      </c>
      <c r="O3851">
        <v>1.4999999999999999E-2</v>
      </c>
      <c r="P3851">
        <v>1.4999999999999999E-2</v>
      </c>
      <c r="Q3851">
        <v>1</v>
      </c>
    </row>
    <row r="3852" spans="1:17" x14ac:dyDescent="0.2">
      <c r="A3852" t="s">
        <v>498</v>
      </c>
      <c r="B3852" t="s">
        <v>134</v>
      </c>
      <c r="C3852" t="s">
        <v>497</v>
      </c>
      <c r="D3852" t="s">
        <v>54</v>
      </c>
      <c r="E3852" t="s">
        <v>3539</v>
      </c>
      <c r="F3852">
        <v>1.7999999999999999E-2</v>
      </c>
      <c r="G3852">
        <v>1.7999999999999999E-2</v>
      </c>
      <c r="H3852">
        <v>1</v>
      </c>
      <c r="J3852" t="s">
        <v>38</v>
      </c>
      <c r="K3852" t="s">
        <v>367</v>
      </c>
      <c r="L3852" t="s">
        <v>401</v>
      </c>
      <c r="M3852" t="s">
        <v>9098</v>
      </c>
      <c r="N3852" t="s">
        <v>9107</v>
      </c>
      <c r="O3852">
        <v>4.0000000000000001E-3</v>
      </c>
      <c r="P3852">
        <v>4.0000000000000001E-3</v>
      </c>
      <c r="Q3852">
        <v>1</v>
      </c>
    </row>
    <row r="3853" spans="1:17" x14ac:dyDescent="0.2">
      <c r="A3853" t="s">
        <v>498</v>
      </c>
      <c r="B3853" t="s">
        <v>134</v>
      </c>
      <c r="C3853" t="s">
        <v>497</v>
      </c>
      <c r="D3853" t="s">
        <v>54</v>
      </c>
      <c r="E3853" t="s">
        <v>3540</v>
      </c>
      <c r="F3853">
        <v>1.7999999999999999E-2</v>
      </c>
      <c r="G3853">
        <v>1.7999999999999999E-2</v>
      </c>
      <c r="H3853">
        <v>1</v>
      </c>
      <c r="J3853" t="s">
        <v>38</v>
      </c>
      <c r="K3853" t="s">
        <v>367</v>
      </c>
      <c r="L3853" t="s">
        <v>401</v>
      </c>
      <c r="M3853" t="s">
        <v>9098</v>
      </c>
      <c r="N3853" t="s">
        <v>9108</v>
      </c>
      <c r="O3853">
        <v>0</v>
      </c>
      <c r="P3853">
        <v>0</v>
      </c>
      <c r="Q3853">
        <v>1</v>
      </c>
    </row>
    <row r="3854" spans="1:17" x14ac:dyDescent="0.2">
      <c r="A3854" t="s">
        <v>498</v>
      </c>
      <c r="B3854" t="s">
        <v>134</v>
      </c>
      <c r="C3854" t="s">
        <v>497</v>
      </c>
      <c r="D3854" t="s">
        <v>54</v>
      </c>
      <c r="E3854" t="s">
        <v>3541</v>
      </c>
      <c r="F3854">
        <v>1.6E-2</v>
      </c>
      <c r="G3854">
        <v>1.6E-2</v>
      </c>
      <c r="H3854">
        <v>1</v>
      </c>
      <c r="J3854" t="s">
        <v>38</v>
      </c>
      <c r="K3854" t="s">
        <v>367</v>
      </c>
      <c r="L3854" t="s">
        <v>401</v>
      </c>
      <c r="M3854" t="s">
        <v>9098</v>
      </c>
      <c r="N3854" t="s">
        <v>9109</v>
      </c>
      <c r="O3854">
        <v>0</v>
      </c>
      <c r="P3854">
        <v>0</v>
      </c>
      <c r="Q3854">
        <v>1</v>
      </c>
    </row>
    <row r="3855" spans="1:17" x14ac:dyDescent="0.2">
      <c r="A3855" t="s">
        <v>498</v>
      </c>
      <c r="B3855" t="s">
        <v>134</v>
      </c>
      <c r="C3855" t="s">
        <v>497</v>
      </c>
      <c r="D3855" t="s">
        <v>54</v>
      </c>
      <c r="E3855" t="s">
        <v>3542</v>
      </c>
      <c r="F3855">
        <v>1.4E-2</v>
      </c>
      <c r="G3855">
        <v>1.4E-2</v>
      </c>
      <c r="H3855">
        <v>1</v>
      </c>
      <c r="J3855" t="s">
        <v>38</v>
      </c>
      <c r="K3855" t="s">
        <v>367</v>
      </c>
      <c r="L3855" t="s">
        <v>401</v>
      </c>
      <c r="M3855" t="s">
        <v>9098</v>
      </c>
      <c r="N3855" t="s">
        <v>9123</v>
      </c>
      <c r="O3855">
        <v>0</v>
      </c>
      <c r="P3855">
        <v>0</v>
      </c>
      <c r="Q3855">
        <v>1</v>
      </c>
    </row>
    <row r="3856" spans="1:17" x14ac:dyDescent="0.2">
      <c r="A3856" t="s">
        <v>498</v>
      </c>
      <c r="B3856" t="s">
        <v>134</v>
      </c>
      <c r="C3856" t="s">
        <v>497</v>
      </c>
      <c r="D3856" t="s">
        <v>54</v>
      </c>
      <c r="E3856" t="s">
        <v>3543</v>
      </c>
      <c r="F3856">
        <v>1.4E-2</v>
      </c>
      <c r="G3856">
        <v>1.4E-2</v>
      </c>
      <c r="H3856">
        <v>1</v>
      </c>
      <c r="J3856" t="s">
        <v>38</v>
      </c>
      <c r="K3856" t="s">
        <v>367</v>
      </c>
      <c r="L3856" t="s">
        <v>401</v>
      </c>
      <c r="M3856" t="s">
        <v>9098</v>
      </c>
      <c r="N3856" t="s">
        <v>9110</v>
      </c>
      <c r="O3856">
        <v>0</v>
      </c>
      <c r="P3856">
        <v>0</v>
      </c>
      <c r="Q3856">
        <v>1</v>
      </c>
    </row>
    <row r="3857" spans="1:17" x14ac:dyDescent="0.2">
      <c r="A3857" t="s">
        <v>498</v>
      </c>
      <c r="B3857" t="s">
        <v>134</v>
      </c>
      <c r="C3857" t="s">
        <v>497</v>
      </c>
      <c r="D3857" t="s">
        <v>54</v>
      </c>
      <c r="E3857" t="s">
        <v>3544</v>
      </c>
      <c r="F3857">
        <v>1.7000000000000001E-2</v>
      </c>
      <c r="G3857">
        <v>1.7000000000000001E-2</v>
      </c>
      <c r="H3857">
        <v>1</v>
      </c>
      <c r="J3857" t="s">
        <v>38</v>
      </c>
      <c r="K3857" t="s">
        <v>367</v>
      </c>
      <c r="L3857" t="s">
        <v>401</v>
      </c>
      <c r="M3857" t="s">
        <v>9098</v>
      </c>
      <c r="N3857" t="s">
        <v>9111</v>
      </c>
      <c r="O3857">
        <v>0</v>
      </c>
      <c r="P3857">
        <v>0</v>
      </c>
      <c r="Q3857">
        <v>1</v>
      </c>
    </row>
    <row r="3858" spans="1:17" x14ac:dyDescent="0.2">
      <c r="A3858" t="s">
        <v>498</v>
      </c>
      <c r="B3858" t="s">
        <v>134</v>
      </c>
      <c r="C3858" t="s">
        <v>497</v>
      </c>
      <c r="D3858" t="s">
        <v>54</v>
      </c>
      <c r="E3858" t="s">
        <v>3545</v>
      </c>
      <c r="F3858">
        <v>1.7000000000000001E-2</v>
      </c>
      <c r="G3858">
        <v>1.7000000000000001E-2</v>
      </c>
      <c r="H3858">
        <v>1</v>
      </c>
      <c r="J3858" t="s">
        <v>38</v>
      </c>
      <c r="K3858" t="s">
        <v>367</v>
      </c>
      <c r="L3858" t="s">
        <v>401</v>
      </c>
      <c r="M3858" t="s">
        <v>9098</v>
      </c>
      <c r="N3858" t="s">
        <v>9112</v>
      </c>
      <c r="O3858">
        <v>0</v>
      </c>
      <c r="P3858">
        <v>0</v>
      </c>
      <c r="Q3858">
        <v>1</v>
      </c>
    </row>
    <row r="3859" spans="1:17" x14ac:dyDescent="0.2">
      <c r="A3859" t="s">
        <v>498</v>
      </c>
      <c r="B3859" t="s">
        <v>134</v>
      </c>
      <c r="C3859" t="s">
        <v>497</v>
      </c>
      <c r="D3859" t="s">
        <v>54</v>
      </c>
      <c r="E3859" t="s">
        <v>3546</v>
      </c>
      <c r="F3859">
        <v>1.7999999999999999E-2</v>
      </c>
      <c r="G3859">
        <v>1.7999999999999999E-2</v>
      </c>
      <c r="H3859">
        <v>1</v>
      </c>
      <c r="J3859" t="s">
        <v>38</v>
      </c>
      <c r="K3859" t="s">
        <v>367</v>
      </c>
      <c r="L3859" t="s">
        <v>401</v>
      </c>
      <c r="M3859" t="s">
        <v>9098</v>
      </c>
      <c r="N3859" t="s">
        <v>9113</v>
      </c>
      <c r="O3859">
        <v>0</v>
      </c>
      <c r="P3859">
        <v>0</v>
      </c>
      <c r="Q3859">
        <v>1</v>
      </c>
    </row>
    <row r="3860" spans="1:17" x14ac:dyDescent="0.2">
      <c r="A3860" t="s">
        <v>498</v>
      </c>
      <c r="B3860" t="s">
        <v>134</v>
      </c>
      <c r="C3860" t="s">
        <v>497</v>
      </c>
      <c r="D3860" t="s">
        <v>54</v>
      </c>
      <c r="E3860" t="s">
        <v>3547</v>
      </c>
      <c r="F3860">
        <v>1.7000000000000001E-2</v>
      </c>
      <c r="G3860">
        <v>1.7000000000000001E-2</v>
      </c>
      <c r="H3860">
        <v>1</v>
      </c>
      <c r="J3860" t="s">
        <v>38</v>
      </c>
      <c r="K3860" t="s">
        <v>367</v>
      </c>
      <c r="L3860" t="s">
        <v>401</v>
      </c>
      <c r="M3860" t="s">
        <v>9098</v>
      </c>
      <c r="N3860" t="s">
        <v>9114</v>
      </c>
      <c r="O3860">
        <v>0</v>
      </c>
      <c r="P3860">
        <v>0</v>
      </c>
      <c r="Q3860">
        <v>1</v>
      </c>
    </row>
    <row r="3861" spans="1:17" x14ac:dyDescent="0.2">
      <c r="A3861" t="s">
        <v>498</v>
      </c>
      <c r="B3861" t="s">
        <v>134</v>
      </c>
      <c r="C3861" t="s">
        <v>497</v>
      </c>
      <c r="D3861" t="s">
        <v>54</v>
      </c>
      <c r="E3861" t="s">
        <v>3548</v>
      </c>
      <c r="F3861">
        <v>1.7000000000000001E-2</v>
      </c>
      <c r="G3861">
        <v>1.7000000000000001E-2</v>
      </c>
      <c r="H3861">
        <v>1</v>
      </c>
      <c r="J3861" t="s">
        <v>38</v>
      </c>
      <c r="K3861" t="s">
        <v>367</v>
      </c>
      <c r="L3861" t="s">
        <v>401</v>
      </c>
      <c r="M3861" t="s">
        <v>9098</v>
      </c>
      <c r="N3861" t="s">
        <v>9126</v>
      </c>
      <c r="O3861">
        <v>1E-3</v>
      </c>
      <c r="P3861">
        <v>1E-3</v>
      </c>
      <c r="Q3861">
        <v>1</v>
      </c>
    </row>
    <row r="3862" spans="1:17" x14ac:dyDescent="0.2">
      <c r="A3862" t="s">
        <v>498</v>
      </c>
      <c r="B3862" t="s">
        <v>134</v>
      </c>
      <c r="C3862" t="s">
        <v>497</v>
      </c>
      <c r="D3862" t="s">
        <v>54</v>
      </c>
      <c r="E3862" t="s">
        <v>3549</v>
      </c>
      <c r="F3862">
        <v>1.6E-2</v>
      </c>
      <c r="G3862">
        <v>1.6E-2</v>
      </c>
      <c r="H3862">
        <v>1</v>
      </c>
      <c r="J3862" t="s">
        <v>38</v>
      </c>
      <c r="K3862" t="s">
        <v>367</v>
      </c>
      <c r="L3862" t="s">
        <v>401</v>
      </c>
      <c r="M3862" t="s">
        <v>9098</v>
      </c>
      <c r="N3862" t="s">
        <v>9115</v>
      </c>
      <c r="O3862">
        <v>0</v>
      </c>
      <c r="P3862">
        <v>0</v>
      </c>
      <c r="Q3862">
        <v>1</v>
      </c>
    </row>
    <row r="3863" spans="1:17" x14ac:dyDescent="0.2">
      <c r="A3863" t="s">
        <v>498</v>
      </c>
      <c r="B3863" t="s">
        <v>134</v>
      </c>
      <c r="C3863" t="s">
        <v>497</v>
      </c>
      <c r="D3863" t="s">
        <v>54</v>
      </c>
      <c r="E3863" t="s">
        <v>3550</v>
      </c>
      <c r="F3863">
        <v>1.6E-2</v>
      </c>
      <c r="G3863">
        <v>1.6E-2</v>
      </c>
      <c r="H3863">
        <v>1</v>
      </c>
      <c r="J3863" t="s">
        <v>38</v>
      </c>
      <c r="K3863" t="s">
        <v>367</v>
      </c>
      <c r="L3863" t="s">
        <v>401</v>
      </c>
      <c r="M3863" t="s">
        <v>9098</v>
      </c>
      <c r="N3863" t="s">
        <v>9116</v>
      </c>
      <c r="O3863">
        <v>0</v>
      </c>
      <c r="P3863">
        <v>0</v>
      </c>
      <c r="Q3863">
        <v>1</v>
      </c>
    </row>
    <row r="3864" spans="1:17" x14ac:dyDescent="0.2">
      <c r="A3864" t="s">
        <v>498</v>
      </c>
      <c r="B3864" t="s">
        <v>134</v>
      </c>
      <c r="C3864" t="s">
        <v>497</v>
      </c>
      <c r="D3864" t="s">
        <v>54</v>
      </c>
      <c r="E3864" t="s">
        <v>3551</v>
      </c>
      <c r="F3864">
        <v>1.4999999999999999E-2</v>
      </c>
      <c r="G3864">
        <v>1.4999999999999999E-2</v>
      </c>
      <c r="H3864">
        <v>1</v>
      </c>
      <c r="J3864" t="s">
        <v>38</v>
      </c>
      <c r="K3864" t="s">
        <v>367</v>
      </c>
      <c r="L3864" t="s">
        <v>401</v>
      </c>
      <c r="M3864" t="s">
        <v>9098</v>
      </c>
      <c r="N3864" t="s">
        <v>9117</v>
      </c>
      <c r="O3864">
        <v>0</v>
      </c>
      <c r="P3864">
        <v>0</v>
      </c>
      <c r="Q3864">
        <v>1</v>
      </c>
    </row>
    <row r="3865" spans="1:17" x14ac:dyDescent="0.2">
      <c r="A3865" t="s">
        <v>498</v>
      </c>
      <c r="B3865" t="s">
        <v>134</v>
      </c>
      <c r="C3865" t="s">
        <v>497</v>
      </c>
      <c r="D3865" t="s">
        <v>54</v>
      </c>
      <c r="E3865" t="s">
        <v>3552</v>
      </c>
      <c r="F3865">
        <v>1.2999999999999999E-2</v>
      </c>
      <c r="G3865">
        <v>1.2999999999999999E-2</v>
      </c>
      <c r="H3865">
        <v>1</v>
      </c>
      <c r="J3865" t="s">
        <v>38</v>
      </c>
      <c r="K3865" t="s">
        <v>367</v>
      </c>
      <c r="L3865" t="s">
        <v>401</v>
      </c>
      <c r="M3865" t="s">
        <v>9098</v>
      </c>
      <c r="N3865" t="s">
        <v>9118</v>
      </c>
      <c r="O3865">
        <v>0</v>
      </c>
      <c r="P3865">
        <v>0</v>
      </c>
      <c r="Q3865">
        <v>1</v>
      </c>
    </row>
    <row r="3866" spans="1:17" x14ac:dyDescent="0.2">
      <c r="A3866" t="s">
        <v>498</v>
      </c>
      <c r="B3866" t="s">
        <v>134</v>
      </c>
      <c r="C3866" t="s">
        <v>497</v>
      </c>
      <c r="D3866" t="s">
        <v>54</v>
      </c>
      <c r="E3866" t="s">
        <v>3553</v>
      </c>
      <c r="F3866">
        <v>1.2999999999999999E-2</v>
      </c>
      <c r="G3866">
        <v>1.2999999999999999E-2</v>
      </c>
      <c r="H3866">
        <v>1</v>
      </c>
      <c r="J3866" t="s">
        <v>38</v>
      </c>
      <c r="K3866" t="s">
        <v>367</v>
      </c>
      <c r="L3866" t="s">
        <v>401</v>
      </c>
      <c r="M3866" t="s">
        <v>9098</v>
      </c>
      <c r="N3866" t="s">
        <v>8982</v>
      </c>
      <c r="O3866">
        <v>0</v>
      </c>
      <c r="P3866">
        <v>0</v>
      </c>
      <c r="Q3866">
        <v>1</v>
      </c>
    </row>
    <row r="3867" spans="1:17" x14ac:dyDescent="0.2">
      <c r="A3867" t="s">
        <v>498</v>
      </c>
      <c r="B3867" t="s">
        <v>134</v>
      </c>
      <c r="C3867" t="s">
        <v>497</v>
      </c>
      <c r="D3867" t="s">
        <v>54</v>
      </c>
      <c r="E3867" t="s">
        <v>3554</v>
      </c>
      <c r="F3867">
        <v>1.2999999999999999E-2</v>
      </c>
      <c r="G3867">
        <v>1.2999999999999999E-2</v>
      </c>
      <c r="H3867">
        <v>1</v>
      </c>
      <c r="J3867" t="s">
        <v>38</v>
      </c>
      <c r="K3867" t="s">
        <v>367</v>
      </c>
      <c r="L3867" t="s">
        <v>401</v>
      </c>
      <c r="M3867" t="s">
        <v>9098</v>
      </c>
      <c r="N3867" t="s">
        <v>8987</v>
      </c>
      <c r="O3867">
        <v>0</v>
      </c>
      <c r="P3867">
        <v>0</v>
      </c>
      <c r="Q3867">
        <v>1</v>
      </c>
    </row>
    <row r="3868" spans="1:17" x14ac:dyDescent="0.2">
      <c r="A3868" t="s">
        <v>498</v>
      </c>
      <c r="B3868" t="s">
        <v>134</v>
      </c>
      <c r="C3868" t="s">
        <v>497</v>
      </c>
      <c r="D3868" t="s">
        <v>54</v>
      </c>
      <c r="E3868" t="s">
        <v>3555</v>
      </c>
      <c r="F3868">
        <v>1.4E-2</v>
      </c>
      <c r="G3868">
        <v>1.4E-2</v>
      </c>
      <c r="H3868">
        <v>1</v>
      </c>
      <c r="J3868" t="s">
        <v>38</v>
      </c>
      <c r="K3868" t="s">
        <v>367</v>
      </c>
      <c r="L3868" t="s">
        <v>401</v>
      </c>
      <c r="M3868" t="s">
        <v>9098</v>
      </c>
      <c r="N3868" t="s">
        <v>8988</v>
      </c>
      <c r="O3868">
        <v>1E-3</v>
      </c>
      <c r="P3868">
        <v>1E-3</v>
      </c>
      <c r="Q3868">
        <v>1</v>
      </c>
    </row>
    <row r="3869" spans="1:17" x14ac:dyDescent="0.2">
      <c r="A3869" t="s">
        <v>498</v>
      </c>
      <c r="B3869" t="s">
        <v>134</v>
      </c>
      <c r="C3869" t="s">
        <v>497</v>
      </c>
      <c r="D3869" t="s">
        <v>54</v>
      </c>
      <c r="E3869" t="s">
        <v>3556</v>
      </c>
      <c r="F3869">
        <v>1.4999999999999999E-2</v>
      </c>
      <c r="G3869">
        <v>1.4999999999999999E-2</v>
      </c>
      <c r="H3869">
        <v>1</v>
      </c>
      <c r="J3869" t="s">
        <v>38</v>
      </c>
      <c r="K3869" t="s">
        <v>367</v>
      </c>
      <c r="L3869" t="s">
        <v>401</v>
      </c>
      <c r="M3869" t="s">
        <v>9098</v>
      </c>
      <c r="N3869" t="s">
        <v>8989</v>
      </c>
      <c r="O3869">
        <v>2E-3</v>
      </c>
      <c r="P3869">
        <v>2E-3</v>
      </c>
      <c r="Q3869">
        <v>1</v>
      </c>
    </row>
    <row r="3870" spans="1:17" x14ac:dyDescent="0.2">
      <c r="A3870" t="s">
        <v>498</v>
      </c>
      <c r="B3870" t="s">
        <v>134</v>
      </c>
      <c r="C3870" t="s">
        <v>497</v>
      </c>
      <c r="D3870" t="s">
        <v>54</v>
      </c>
      <c r="E3870" t="s">
        <v>3557</v>
      </c>
      <c r="F3870">
        <v>1.4999999999999999E-2</v>
      </c>
      <c r="G3870">
        <v>1.4999999999999999E-2</v>
      </c>
      <c r="H3870">
        <v>1</v>
      </c>
      <c r="J3870" t="s">
        <v>38</v>
      </c>
      <c r="K3870" t="s">
        <v>367</v>
      </c>
      <c r="L3870" t="s">
        <v>401</v>
      </c>
      <c r="M3870" t="s">
        <v>9098</v>
      </c>
      <c r="N3870" t="s">
        <v>9127</v>
      </c>
      <c r="O3870">
        <v>3.0000000000000001E-3</v>
      </c>
      <c r="P3870">
        <v>3.0000000000000001E-3</v>
      </c>
      <c r="Q3870">
        <v>1</v>
      </c>
    </row>
    <row r="3871" spans="1:17" x14ac:dyDescent="0.2">
      <c r="A3871" t="s">
        <v>498</v>
      </c>
      <c r="B3871" t="s">
        <v>134</v>
      </c>
      <c r="C3871" t="s">
        <v>497</v>
      </c>
      <c r="D3871" t="s">
        <v>54</v>
      </c>
      <c r="E3871" t="s">
        <v>3558</v>
      </c>
      <c r="F3871">
        <v>1.4999999999999999E-2</v>
      </c>
      <c r="G3871">
        <v>1.4999999999999999E-2</v>
      </c>
      <c r="H3871">
        <v>1</v>
      </c>
      <c r="J3871" t="s">
        <v>38</v>
      </c>
      <c r="K3871" t="s">
        <v>367</v>
      </c>
      <c r="L3871" t="s">
        <v>401</v>
      </c>
      <c r="M3871" t="s">
        <v>9098</v>
      </c>
      <c r="N3871" t="s">
        <v>9128</v>
      </c>
      <c r="O3871">
        <v>4.0000000000000001E-3</v>
      </c>
      <c r="P3871">
        <v>4.0000000000000001E-3</v>
      </c>
      <c r="Q3871">
        <v>1</v>
      </c>
    </row>
    <row r="3872" spans="1:17" x14ac:dyDescent="0.2">
      <c r="A3872" t="s">
        <v>498</v>
      </c>
      <c r="B3872" t="s">
        <v>134</v>
      </c>
      <c r="C3872" t="s">
        <v>497</v>
      </c>
      <c r="D3872" t="s">
        <v>54</v>
      </c>
      <c r="E3872" t="s">
        <v>3559</v>
      </c>
      <c r="F3872">
        <v>1.4999999999999999E-2</v>
      </c>
      <c r="G3872">
        <v>1.4999999999999999E-2</v>
      </c>
      <c r="H3872">
        <v>1</v>
      </c>
      <c r="J3872" t="s">
        <v>38</v>
      </c>
      <c r="K3872" t="s">
        <v>367</v>
      </c>
      <c r="L3872" t="s">
        <v>401</v>
      </c>
      <c r="M3872" t="s">
        <v>9098</v>
      </c>
      <c r="N3872" t="s">
        <v>9129</v>
      </c>
      <c r="O3872">
        <v>6.0000000000000001E-3</v>
      </c>
      <c r="P3872">
        <v>6.0000000000000001E-3</v>
      </c>
      <c r="Q3872">
        <v>1</v>
      </c>
    </row>
    <row r="3873" spans="1:17" x14ac:dyDescent="0.2">
      <c r="A3873" t="s">
        <v>498</v>
      </c>
      <c r="B3873" t="s">
        <v>134</v>
      </c>
      <c r="C3873" t="s">
        <v>497</v>
      </c>
      <c r="D3873" t="s">
        <v>54</v>
      </c>
      <c r="E3873" t="s">
        <v>3560</v>
      </c>
      <c r="F3873">
        <v>1.4999999999999999E-2</v>
      </c>
      <c r="G3873">
        <v>1.4999999999999999E-2</v>
      </c>
      <c r="H3873">
        <v>1</v>
      </c>
      <c r="J3873" t="s">
        <v>38</v>
      </c>
      <c r="K3873" t="s">
        <v>367</v>
      </c>
      <c r="L3873" t="s">
        <v>401</v>
      </c>
      <c r="M3873" t="s">
        <v>9098</v>
      </c>
      <c r="N3873" t="s">
        <v>9130</v>
      </c>
      <c r="O3873">
        <v>6.0000000000000001E-3</v>
      </c>
      <c r="P3873">
        <v>6.0000000000000001E-3</v>
      </c>
      <c r="Q3873">
        <v>1</v>
      </c>
    </row>
    <row r="3874" spans="1:17" x14ac:dyDescent="0.2">
      <c r="A3874" t="s">
        <v>498</v>
      </c>
      <c r="B3874" t="s">
        <v>134</v>
      </c>
      <c r="C3874" t="s">
        <v>497</v>
      </c>
      <c r="D3874" t="s">
        <v>54</v>
      </c>
      <c r="E3874" t="s">
        <v>3561</v>
      </c>
      <c r="F3874">
        <v>1.4999999999999999E-2</v>
      </c>
      <c r="G3874">
        <v>1.4999999999999999E-2</v>
      </c>
      <c r="H3874">
        <v>1</v>
      </c>
      <c r="J3874" t="s">
        <v>38</v>
      </c>
      <c r="K3874" t="s">
        <v>367</v>
      </c>
      <c r="L3874" t="s">
        <v>401</v>
      </c>
      <c r="M3874" t="s">
        <v>9098</v>
      </c>
      <c r="N3874" t="s">
        <v>9131</v>
      </c>
      <c r="O3874">
        <v>8.0000000000000002E-3</v>
      </c>
      <c r="P3874">
        <v>8.0000000000000002E-3</v>
      </c>
      <c r="Q3874">
        <v>1</v>
      </c>
    </row>
    <row r="3875" spans="1:17" x14ac:dyDescent="0.2">
      <c r="A3875" t="s">
        <v>498</v>
      </c>
      <c r="B3875" t="s">
        <v>134</v>
      </c>
      <c r="C3875" t="s">
        <v>497</v>
      </c>
      <c r="D3875" t="s">
        <v>54</v>
      </c>
      <c r="E3875" t="s">
        <v>3562</v>
      </c>
      <c r="F3875">
        <v>1.4999999999999999E-2</v>
      </c>
      <c r="G3875">
        <v>1.4999999999999999E-2</v>
      </c>
      <c r="H3875">
        <v>1</v>
      </c>
      <c r="J3875" t="s">
        <v>38</v>
      </c>
      <c r="K3875" t="s">
        <v>367</v>
      </c>
      <c r="L3875" t="s">
        <v>401</v>
      </c>
      <c r="M3875" t="s">
        <v>9098</v>
      </c>
      <c r="N3875" t="s">
        <v>9132</v>
      </c>
      <c r="O3875">
        <v>1.2E-2</v>
      </c>
      <c r="P3875">
        <v>1.2E-2</v>
      </c>
      <c r="Q3875">
        <v>1</v>
      </c>
    </row>
    <row r="3876" spans="1:17" x14ac:dyDescent="0.2">
      <c r="A3876" t="s">
        <v>498</v>
      </c>
      <c r="B3876" t="s">
        <v>134</v>
      </c>
      <c r="C3876" t="s">
        <v>497</v>
      </c>
      <c r="D3876" t="s">
        <v>54</v>
      </c>
      <c r="E3876" t="s">
        <v>3563</v>
      </c>
      <c r="F3876">
        <v>1.4999999999999999E-2</v>
      </c>
      <c r="G3876">
        <v>1.4999999999999999E-2</v>
      </c>
      <c r="H3876">
        <v>1</v>
      </c>
      <c r="J3876" t="s">
        <v>38</v>
      </c>
      <c r="K3876" t="s">
        <v>367</v>
      </c>
      <c r="L3876" t="s">
        <v>401</v>
      </c>
      <c r="M3876" t="s">
        <v>9098</v>
      </c>
      <c r="N3876" t="s">
        <v>9133</v>
      </c>
      <c r="O3876">
        <v>8.0000000000000002E-3</v>
      </c>
      <c r="P3876">
        <v>8.0000000000000002E-3</v>
      </c>
      <c r="Q3876">
        <v>1</v>
      </c>
    </row>
    <row r="3877" spans="1:17" x14ac:dyDescent="0.2">
      <c r="A3877" t="s">
        <v>498</v>
      </c>
      <c r="B3877" t="s">
        <v>134</v>
      </c>
      <c r="C3877" t="s">
        <v>497</v>
      </c>
      <c r="D3877" t="s">
        <v>54</v>
      </c>
      <c r="E3877" t="s">
        <v>3564</v>
      </c>
      <c r="F3877">
        <v>1.4999999999999999E-2</v>
      </c>
      <c r="G3877">
        <v>1.4999999999999999E-2</v>
      </c>
      <c r="H3877">
        <v>1</v>
      </c>
      <c r="J3877" t="s">
        <v>38</v>
      </c>
      <c r="K3877" t="s">
        <v>367</v>
      </c>
      <c r="L3877" t="s">
        <v>401</v>
      </c>
      <c r="M3877" t="s">
        <v>9098</v>
      </c>
      <c r="N3877" t="s">
        <v>9134</v>
      </c>
      <c r="O3877">
        <v>2E-3</v>
      </c>
      <c r="P3877">
        <v>2E-3</v>
      </c>
      <c r="Q3877">
        <v>1</v>
      </c>
    </row>
    <row r="3878" spans="1:17" x14ac:dyDescent="0.2">
      <c r="A3878" t="s">
        <v>498</v>
      </c>
      <c r="B3878" t="s">
        <v>134</v>
      </c>
      <c r="C3878" t="s">
        <v>497</v>
      </c>
      <c r="D3878" t="s">
        <v>54</v>
      </c>
      <c r="E3878" t="s">
        <v>3565</v>
      </c>
      <c r="F3878">
        <v>1.4999999999999999E-2</v>
      </c>
      <c r="G3878">
        <v>1.4999999999999999E-2</v>
      </c>
      <c r="H3878">
        <v>1</v>
      </c>
      <c r="J3878" t="s">
        <v>38</v>
      </c>
      <c r="K3878" t="s">
        <v>367</v>
      </c>
      <c r="L3878" t="s">
        <v>401</v>
      </c>
      <c r="M3878" t="s">
        <v>9098</v>
      </c>
      <c r="N3878" t="s">
        <v>501</v>
      </c>
      <c r="O3878">
        <v>0</v>
      </c>
      <c r="P3878">
        <v>0</v>
      </c>
      <c r="Q3878">
        <v>1</v>
      </c>
    </row>
    <row r="3879" spans="1:17" x14ac:dyDescent="0.2">
      <c r="A3879" t="s">
        <v>498</v>
      </c>
      <c r="B3879" t="s">
        <v>134</v>
      </c>
      <c r="C3879" t="s">
        <v>497</v>
      </c>
      <c r="D3879" t="s">
        <v>54</v>
      </c>
      <c r="E3879" t="s">
        <v>3566</v>
      </c>
      <c r="F3879">
        <v>1.9E-2</v>
      </c>
      <c r="G3879">
        <v>1.9E-2</v>
      </c>
      <c r="H3879">
        <v>1</v>
      </c>
      <c r="J3879" t="s">
        <v>38</v>
      </c>
      <c r="K3879" t="s">
        <v>367</v>
      </c>
      <c r="L3879" t="s">
        <v>401</v>
      </c>
      <c r="M3879" t="s">
        <v>9098</v>
      </c>
      <c r="N3879" t="s">
        <v>8656</v>
      </c>
      <c r="O3879">
        <v>0</v>
      </c>
      <c r="P3879">
        <v>0</v>
      </c>
      <c r="Q3879">
        <v>1</v>
      </c>
    </row>
    <row r="3880" spans="1:17" x14ac:dyDescent="0.2">
      <c r="A3880" t="s">
        <v>498</v>
      </c>
      <c r="B3880" t="s">
        <v>134</v>
      </c>
      <c r="C3880" t="s">
        <v>497</v>
      </c>
      <c r="D3880" t="s">
        <v>54</v>
      </c>
      <c r="E3880" t="s">
        <v>3567</v>
      </c>
      <c r="F3880">
        <v>1.9E-2</v>
      </c>
      <c r="G3880">
        <v>1.9E-2</v>
      </c>
      <c r="H3880">
        <v>1</v>
      </c>
      <c r="J3880" t="s">
        <v>38</v>
      </c>
      <c r="K3880" t="s">
        <v>367</v>
      </c>
      <c r="L3880" t="s">
        <v>401</v>
      </c>
      <c r="M3880" t="s">
        <v>9098</v>
      </c>
      <c r="N3880" t="s">
        <v>8657</v>
      </c>
      <c r="O3880">
        <v>0</v>
      </c>
      <c r="P3880">
        <v>0</v>
      </c>
      <c r="Q3880">
        <v>1</v>
      </c>
    </row>
    <row r="3881" spans="1:17" x14ac:dyDescent="0.2">
      <c r="A3881" t="s">
        <v>498</v>
      </c>
      <c r="B3881" t="s">
        <v>134</v>
      </c>
      <c r="C3881" t="s">
        <v>497</v>
      </c>
      <c r="D3881" t="s">
        <v>54</v>
      </c>
      <c r="E3881" t="s">
        <v>3568</v>
      </c>
      <c r="F3881">
        <v>1.9E-2</v>
      </c>
      <c r="G3881">
        <v>1.9E-2</v>
      </c>
      <c r="H3881">
        <v>1</v>
      </c>
      <c r="J3881" t="s">
        <v>38</v>
      </c>
      <c r="K3881" t="s">
        <v>367</v>
      </c>
      <c r="L3881" t="s">
        <v>401</v>
      </c>
      <c r="M3881" t="s">
        <v>9098</v>
      </c>
      <c r="N3881" t="s">
        <v>9119</v>
      </c>
      <c r="O3881">
        <v>1E-3</v>
      </c>
      <c r="P3881">
        <v>1E-3</v>
      </c>
      <c r="Q3881">
        <v>1</v>
      </c>
    </row>
    <row r="3882" spans="1:17" x14ac:dyDescent="0.2">
      <c r="A3882" t="s">
        <v>498</v>
      </c>
      <c r="B3882" t="s">
        <v>134</v>
      </c>
      <c r="C3882" t="s">
        <v>497</v>
      </c>
      <c r="D3882" t="s">
        <v>54</v>
      </c>
      <c r="E3882" t="s">
        <v>3569</v>
      </c>
      <c r="F3882">
        <v>1.7999999999999999E-2</v>
      </c>
      <c r="G3882">
        <v>1.7999999999999999E-2</v>
      </c>
      <c r="H3882">
        <v>1</v>
      </c>
      <c r="J3882" t="s">
        <v>38</v>
      </c>
      <c r="K3882" t="s">
        <v>367</v>
      </c>
      <c r="L3882" t="s">
        <v>401</v>
      </c>
      <c r="M3882" t="s">
        <v>9098</v>
      </c>
      <c r="N3882" t="s">
        <v>9120</v>
      </c>
      <c r="O3882">
        <v>2E-3</v>
      </c>
      <c r="P3882">
        <v>2E-3</v>
      </c>
      <c r="Q3882">
        <v>1</v>
      </c>
    </row>
    <row r="3883" spans="1:17" x14ac:dyDescent="0.2">
      <c r="A3883" t="s">
        <v>498</v>
      </c>
      <c r="B3883" t="s">
        <v>134</v>
      </c>
      <c r="C3883" t="s">
        <v>497</v>
      </c>
      <c r="D3883" t="s">
        <v>54</v>
      </c>
      <c r="E3883" t="s">
        <v>3570</v>
      </c>
      <c r="F3883">
        <v>1.7999999999999999E-2</v>
      </c>
      <c r="G3883">
        <v>1.7999999999999999E-2</v>
      </c>
      <c r="H3883">
        <v>1</v>
      </c>
      <c r="J3883" t="s">
        <v>38</v>
      </c>
      <c r="K3883" t="s">
        <v>367</v>
      </c>
      <c r="L3883" t="s">
        <v>401</v>
      </c>
      <c r="M3883" t="s">
        <v>9098</v>
      </c>
      <c r="N3883" t="s">
        <v>9100</v>
      </c>
      <c r="O3883">
        <v>1E-3</v>
      </c>
      <c r="P3883">
        <v>1E-3</v>
      </c>
      <c r="Q3883">
        <v>1</v>
      </c>
    </row>
    <row r="3884" spans="1:17" x14ac:dyDescent="0.2">
      <c r="A3884" t="s">
        <v>498</v>
      </c>
      <c r="B3884" t="s">
        <v>134</v>
      </c>
      <c r="C3884" t="s">
        <v>497</v>
      </c>
      <c r="D3884" t="s">
        <v>54</v>
      </c>
      <c r="E3884" t="s">
        <v>3571</v>
      </c>
      <c r="F3884">
        <v>1.7999999999999999E-2</v>
      </c>
      <c r="G3884">
        <v>1.7999999999999999E-2</v>
      </c>
      <c r="H3884">
        <v>1</v>
      </c>
      <c r="J3884" t="s">
        <v>38</v>
      </c>
      <c r="K3884" t="s">
        <v>367</v>
      </c>
      <c r="L3884" t="s">
        <v>401</v>
      </c>
      <c r="M3884" t="s">
        <v>9098</v>
      </c>
      <c r="N3884" t="s">
        <v>9101</v>
      </c>
      <c r="O3884">
        <v>1E-3</v>
      </c>
      <c r="P3884">
        <v>1E-3</v>
      </c>
      <c r="Q3884">
        <v>1</v>
      </c>
    </row>
    <row r="3885" spans="1:17" x14ac:dyDescent="0.2">
      <c r="A3885" t="s">
        <v>498</v>
      </c>
      <c r="B3885" t="s">
        <v>134</v>
      </c>
      <c r="C3885" t="s">
        <v>497</v>
      </c>
      <c r="D3885" t="s">
        <v>54</v>
      </c>
      <c r="E3885" t="s">
        <v>3572</v>
      </c>
      <c r="F3885">
        <v>1.7999999999999999E-2</v>
      </c>
      <c r="G3885">
        <v>1.7999999999999999E-2</v>
      </c>
      <c r="H3885">
        <v>1</v>
      </c>
      <c r="J3885" t="s">
        <v>38</v>
      </c>
      <c r="K3885" t="s">
        <v>367</v>
      </c>
      <c r="L3885" t="s">
        <v>401</v>
      </c>
      <c r="M3885" t="s">
        <v>9098</v>
      </c>
      <c r="N3885" t="s">
        <v>9102</v>
      </c>
      <c r="O3885">
        <v>0</v>
      </c>
      <c r="P3885">
        <v>0</v>
      </c>
      <c r="Q3885">
        <v>1</v>
      </c>
    </row>
    <row r="3886" spans="1:17" x14ac:dyDescent="0.2">
      <c r="A3886" t="s">
        <v>498</v>
      </c>
      <c r="B3886" t="s">
        <v>134</v>
      </c>
      <c r="C3886" t="s">
        <v>497</v>
      </c>
      <c r="D3886" t="s">
        <v>54</v>
      </c>
      <c r="E3886" t="s">
        <v>3573</v>
      </c>
      <c r="F3886">
        <v>1.7999999999999999E-2</v>
      </c>
      <c r="G3886">
        <v>1.7000000000000001E-2</v>
      </c>
      <c r="H3886">
        <v>1</v>
      </c>
      <c r="J3886" t="s">
        <v>38</v>
      </c>
      <c r="K3886" t="s">
        <v>367</v>
      </c>
      <c r="L3886" t="s">
        <v>401</v>
      </c>
      <c r="M3886" t="s">
        <v>9098</v>
      </c>
      <c r="N3886" t="s">
        <v>9103</v>
      </c>
      <c r="O3886">
        <v>0</v>
      </c>
      <c r="P3886">
        <v>0</v>
      </c>
      <c r="Q3886">
        <v>1</v>
      </c>
    </row>
    <row r="3887" spans="1:17" x14ac:dyDescent="0.2">
      <c r="A3887" t="s">
        <v>498</v>
      </c>
      <c r="B3887" t="s">
        <v>134</v>
      </c>
      <c r="C3887" t="s">
        <v>497</v>
      </c>
      <c r="D3887" t="s">
        <v>54</v>
      </c>
      <c r="E3887" t="s">
        <v>3574</v>
      </c>
      <c r="F3887">
        <v>1.7000000000000001E-2</v>
      </c>
      <c r="G3887">
        <v>1.7000000000000001E-2</v>
      </c>
      <c r="H3887">
        <v>1</v>
      </c>
      <c r="J3887" t="s">
        <v>38</v>
      </c>
      <c r="K3887" t="s">
        <v>367</v>
      </c>
      <c r="L3887" t="s">
        <v>401</v>
      </c>
      <c r="M3887" t="s">
        <v>9098</v>
      </c>
      <c r="N3887" t="s">
        <v>9104</v>
      </c>
      <c r="O3887">
        <v>0</v>
      </c>
      <c r="P3887">
        <v>0</v>
      </c>
      <c r="Q3887">
        <v>1</v>
      </c>
    </row>
    <row r="3888" spans="1:17" x14ac:dyDescent="0.2">
      <c r="A3888" t="s">
        <v>498</v>
      </c>
      <c r="B3888" t="s">
        <v>134</v>
      </c>
      <c r="C3888" t="s">
        <v>497</v>
      </c>
      <c r="D3888" t="s">
        <v>54</v>
      </c>
      <c r="E3888" t="s">
        <v>3575</v>
      </c>
      <c r="F3888">
        <v>1.7000000000000001E-2</v>
      </c>
      <c r="G3888">
        <v>1.7000000000000001E-2</v>
      </c>
      <c r="H3888">
        <v>1</v>
      </c>
      <c r="J3888" t="s">
        <v>38</v>
      </c>
      <c r="K3888" t="s">
        <v>367</v>
      </c>
      <c r="L3888" t="s">
        <v>401</v>
      </c>
      <c r="M3888" t="s">
        <v>9098</v>
      </c>
      <c r="N3888" t="s">
        <v>8981</v>
      </c>
      <c r="O3888">
        <v>0</v>
      </c>
      <c r="P3888">
        <v>0</v>
      </c>
      <c r="Q3888">
        <v>1</v>
      </c>
    </row>
    <row r="3889" spans="1:17" x14ac:dyDescent="0.2">
      <c r="A3889" t="s">
        <v>498</v>
      </c>
      <c r="B3889" t="s">
        <v>134</v>
      </c>
      <c r="C3889" t="s">
        <v>497</v>
      </c>
      <c r="D3889" t="s">
        <v>54</v>
      </c>
      <c r="E3889" t="s">
        <v>3576</v>
      </c>
      <c r="F3889">
        <v>1.7000000000000001E-2</v>
      </c>
      <c r="G3889">
        <v>1.7000000000000001E-2</v>
      </c>
      <c r="H3889">
        <v>1</v>
      </c>
      <c r="J3889" t="s">
        <v>38</v>
      </c>
      <c r="K3889" t="s">
        <v>367</v>
      </c>
      <c r="L3889" t="s">
        <v>401</v>
      </c>
      <c r="M3889" t="s">
        <v>9098</v>
      </c>
      <c r="N3889" t="s">
        <v>8984</v>
      </c>
      <c r="O3889">
        <v>0</v>
      </c>
      <c r="P3889">
        <v>0</v>
      </c>
      <c r="Q3889">
        <v>1</v>
      </c>
    </row>
    <row r="3890" spans="1:17" x14ac:dyDescent="0.2">
      <c r="A3890" t="s">
        <v>498</v>
      </c>
      <c r="B3890" t="s">
        <v>134</v>
      </c>
      <c r="C3890" t="s">
        <v>497</v>
      </c>
      <c r="D3890" t="s">
        <v>54</v>
      </c>
      <c r="E3890" t="s">
        <v>3577</v>
      </c>
      <c r="F3890">
        <v>1.7000000000000001E-2</v>
      </c>
      <c r="G3890">
        <v>1.7000000000000001E-2</v>
      </c>
      <c r="H3890">
        <v>1</v>
      </c>
      <c r="J3890" t="s">
        <v>38</v>
      </c>
      <c r="K3890" t="s">
        <v>367</v>
      </c>
      <c r="L3890" t="s">
        <v>401</v>
      </c>
      <c r="M3890" t="s">
        <v>9098</v>
      </c>
      <c r="N3890" t="s">
        <v>8985</v>
      </c>
      <c r="O3890">
        <v>2E-3</v>
      </c>
      <c r="P3890">
        <v>2E-3</v>
      </c>
      <c r="Q3890">
        <v>1</v>
      </c>
    </row>
    <row r="3891" spans="1:17" x14ac:dyDescent="0.2">
      <c r="A3891" t="s">
        <v>498</v>
      </c>
      <c r="B3891" t="s">
        <v>134</v>
      </c>
      <c r="C3891" t="s">
        <v>497</v>
      </c>
      <c r="D3891" t="s">
        <v>54</v>
      </c>
      <c r="E3891" t="s">
        <v>3578</v>
      </c>
      <c r="F3891">
        <v>1.6E-2</v>
      </c>
      <c r="G3891">
        <v>1.6E-2</v>
      </c>
      <c r="H3891">
        <v>1</v>
      </c>
      <c r="J3891" t="s">
        <v>38</v>
      </c>
      <c r="K3891" t="s">
        <v>367</v>
      </c>
      <c r="L3891" t="s">
        <v>401</v>
      </c>
      <c r="M3891" t="s">
        <v>9098</v>
      </c>
      <c r="N3891" t="s">
        <v>8986</v>
      </c>
      <c r="O3891">
        <v>3.0000000000000001E-3</v>
      </c>
      <c r="P3891">
        <v>3.0000000000000001E-3</v>
      </c>
      <c r="Q3891">
        <v>1</v>
      </c>
    </row>
    <row r="3892" spans="1:17" x14ac:dyDescent="0.2">
      <c r="A3892" t="s">
        <v>498</v>
      </c>
      <c r="B3892" t="s">
        <v>134</v>
      </c>
      <c r="C3892" t="s">
        <v>497</v>
      </c>
      <c r="D3892" t="s">
        <v>54</v>
      </c>
      <c r="E3892" t="s">
        <v>3579</v>
      </c>
      <c r="F3892">
        <v>1.4E-2</v>
      </c>
      <c r="G3892">
        <v>1.4E-2</v>
      </c>
      <c r="H3892">
        <v>1</v>
      </c>
      <c r="J3892" t="s">
        <v>38</v>
      </c>
      <c r="K3892" t="s">
        <v>367</v>
      </c>
      <c r="L3892" t="s">
        <v>401</v>
      </c>
      <c r="M3892" t="s">
        <v>9098</v>
      </c>
      <c r="N3892" t="s">
        <v>9124</v>
      </c>
      <c r="O3892">
        <v>6.0000000000000001E-3</v>
      </c>
      <c r="P3892">
        <v>6.0000000000000001E-3</v>
      </c>
      <c r="Q3892">
        <v>1</v>
      </c>
    </row>
    <row r="3893" spans="1:17" x14ac:dyDescent="0.2">
      <c r="A3893" t="s">
        <v>498</v>
      </c>
      <c r="B3893" t="s">
        <v>134</v>
      </c>
      <c r="C3893" t="s">
        <v>497</v>
      </c>
      <c r="D3893" t="s">
        <v>54</v>
      </c>
      <c r="E3893" t="s">
        <v>3580</v>
      </c>
      <c r="F3893">
        <v>1.4999999999999999E-2</v>
      </c>
      <c r="G3893">
        <v>1.4999999999999999E-2</v>
      </c>
      <c r="H3893">
        <v>1</v>
      </c>
      <c r="J3893" t="s">
        <v>38</v>
      </c>
      <c r="K3893" t="s">
        <v>367</v>
      </c>
      <c r="L3893" t="s">
        <v>401</v>
      </c>
      <c r="M3893" t="s">
        <v>9098</v>
      </c>
      <c r="N3893" t="s">
        <v>9125</v>
      </c>
      <c r="O3893">
        <v>1.2E-2</v>
      </c>
      <c r="P3893">
        <v>1.2E-2</v>
      </c>
      <c r="Q3893">
        <v>1</v>
      </c>
    </row>
    <row r="3894" spans="1:17" x14ac:dyDescent="0.2">
      <c r="A3894" t="s">
        <v>498</v>
      </c>
      <c r="B3894" t="s">
        <v>134</v>
      </c>
      <c r="C3894" t="s">
        <v>497</v>
      </c>
      <c r="D3894" t="s">
        <v>54</v>
      </c>
      <c r="E3894" t="s">
        <v>3581</v>
      </c>
      <c r="F3894">
        <v>1.4999999999999999E-2</v>
      </c>
      <c r="G3894">
        <v>1.4999999999999999E-2</v>
      </c>
      <c r="H3894">
        <v>1</v>
      </c>
      <c r="J3894" t="s">
        <v>38</v>
      </c>
      <c r="K3894" t="s">
        <v>367</v>
      </c>
      <c r="L3894" t="s">
        <v>401</v>
      </c>
      <c r="M3894" t="s">
        <v>9098</v>
      </c>
      <c r="N3894" t="s">
        <v>9121</v>
      </c>
      <c r="O3894">
        <v>1.4999999999999999E-2</v>
      </c>
      <c r="P3894">
        <v>1.4999999999999999E-2</v>
      </c>
      <c r="Q3894">
        <v>1</v>
      </c>
    </row>
    <row r="3895" spans="1:17" x14ac:dyDescent="0.2">
      <c r="A3895" t="s">
        <v>498</v>
      </c>
      <c r="B3895" t="s">
        <v>134</v>
      </c>
      <c r="C3895" t="s">
        <v>497</v>
      </c>
      <c r="D3895" t="s">
        <v>54</v>
      </c>
      <c r="E3895" t="s">
        <v>3582</v>
      </c>
      <c r="F3895">
        <v>1.4999999999999999E-2</v>
      </c>
      <c r="G3895">
        <v>1.4999999999999999E-2</v>
      </c>
      <c r="H3895">
        <v>1</v>
      </c>
      <c r="J3895" t="s">
        <v>38</v>
      </c>
      <c r="K3895" t="s">
        <v>367</v>
      </c>
      <c r="L3895" t="s">
        <v>401</v>
      </c>
      <c r="M3895" t="s">
        <v>9098</v>
      </c>
      <c r="N3895" t="s">
        <v>9122</v>
      </c>
      <c r="O3895">
        <v>1.7999999999999999E-2</v>
      </c>
      <c r="P3895">
        <v>1.7999999999999999E-2</v>
      </c>
      <c r="Q3895">
        <v>1</v>
      </c>
    </row>
    <row r="3896" spans="1:17" x14ac:dyDescent="0.2">
      <c r="A3896" t="s">
        <v>498</v>
      </c>
      <c r="B3896" t="s">
        <v>134</v>
      </c>
      <c r="C3896" t="s">
        <v>497</v>
      </c>
      <c r="D3896" t="s">
        <v>54</v>
      </c>
      <c r="E3896" t="s">
        <v>3583</v>
      </c>
      <c r="F3896">
        <v>1.4999999999999999E-2</v>
      </c>
      <c r="G3896">
        <v>1.4999999999999999E-2</v>
      </c>
      <c r="H3896">
        <v>1</v>
      </c>
      <c r="J3896" t="s">
        <v>38</v>
      </c>
      <c r="K3896" t="s">
        <v>367</v>
      </c>
      <c r="L3896" t="s">
        <v>401</v>
      </c>
      <c r="M3896" t="s">
        <v>9098</v>
      </c>
      <c r="N3896" t="s">
        <v>9105</v>
      </c>
      <c r="O3896">
        <v>2.8000000000000001E-2</v>
      </c>
      <c r="P3896">
        <v>2.8000000000000001E-2</v>
      </c>
      <c r="Q3896">
        <v>1</v>
      </c>
    </row>
    <row r="3897" spans="1:17" x14ac:dyDescent="0.2">
      <c r="A3897" t="s">
        <v>498</v>
      </c>
      <c r="B3897" t="s">
        <v>134</v>
      </c>
      <c r="C3897" t="s">
        <v>497</v>
      </c>
      <c r="D3897" t="s">
        <v>54</v>
      </c>
      <c r="E3897" t="s">
        <v>3584</v>
      </c>
      <c r="F3897">
        <v>1.4999999999999999E-2</v>
      </c>
      <c r="G3897">
        <v>1.4999999999999999E-2</v>
      </c>
      <c r="H3897">
        <v>1</v>
      </c>
      <c r="J3897" t="s">
        <v>38</v>
      </c>
      <c r="K3897" t="s">
        <v>367</v>
      </c>
      <c r="L3897" t="s">
        <v>401</v>
      </c>
      <c r="M3897" t="s">
        <v>9098</v>
      </c>
      <c r="N3897" t="s">
        <v>9106</v>
      </c>
      <c r="O3897">
        <v>1.6E-2</v>
      </c>
      <c r="P3897">
        <v>1.6E-2</v>
      </c>
      <c r="Q3897">
        <v>1</v>
      </c>
    </row>
    <row r="3898" spans="1:17" x14ac:dyDescent="0.2">
      <c r="A3898" t="s">
        <v>498</v>
      </c>
      <c r="B3898" t="s">
        <v>134</v>
      </c>
      <c r="C3898" t="s">
        <v>497</v>
      </c>
      <c r="D3898" t="s">
        <v>54</v>
      </c>
      <c r="E3898" t="s">
        <v>3585</v>
      </c>
      <c r="F3898">
        <v>1.4999999999999999E-2</v>
      </c>
      <c r="G3898">
        <v>1.4999999999999999E-2</v>
      </c>
      <c r="H3898">
        <v>1</v>
      </c>
      <c r="J3898" t="s">
        <v>38</v>
      </c>
      <c r="K3898" t="s">
        <v>367</v>
      </c>
      <c r="L3898" t="s">
        <v>401</v>
      </c>
      <c r="M3898" t="s">
        <v>9098</v>
      </c>
      <c r="N3898" t="s">
        <v>9107</v>
      </c>
      <c r="O3898">
        <v>4.0000000000000001E-3</v>
      </c>
      <c r="P3898">
        <v>4.0000000000000001E-3</v>
      </c>
      <c r="Q3898">
        <v>1</v>
      </c>
    </row>
    <row r="3899" spans="1:17" x14ac:dyDescent="0.2">
      <c r="A3899" t="s">
        <v>498</v>
      </c>
      <c r="B3899" t="s">
        <v>134</v>
      </c>
      <c r="C3899" t="s">
        <v>497</v>
      </c>
      <c r="D3899" t="s">
        <v>54</v>
      </c>
      <c r="E3899" t="s">
        <v>3586</v>
      </c>
      <c r="F3899">
        <v>1.4999999999999999E-2</v>
      </c>
      <c r="G3899">
        <v>1.4999999999999999E-2</v>
      </c>
      <c r="H3899">
        <v>1</v>
      </c>
      <c r="J3899" t="s">
        <v>38</v>
      </c>
      <c r="K3899" t="s">
        <v>367</v>
      </c>
      <c r="L3899" t="s">
        <v>401</v>
      </c>
      <c r="M3899" t="s">
        <v>9098</v>
      </c>
      <c r="N3899" t="s">
        <v>9108</v>
      </c>
      <c r="O3899">
        <v>0</v>
      </c>
      <c r="P3899">
        <v>0</v>
      </c>
      <c r="Q3899">
        <v>1</v>
      </c>
    </row>
    <row r="3900" spans="1:17" x14ac:dyDescent="0.2">
      <c r="A3900" t="s">
        <v>498</v>
      </c>
      <c r="B3900" t="s">
        <v>134</v>
      </c>
      <c r="C3900" t="s">
        <v>497</v>
      </c>
      <c r="D3900" t="s">
        <v>54</v>
      </c>
      <c r="E3900" t="s">
        <v>3587</v>
      </c>
      <c r="F3900">
        <v>1.4999999999999999E-2</v>
      </c>
      <c r="G3900">
        <v>1.4999999999999999E-2</v>
      </c>
      <c r="H3900">
        <v>1</v>
      </c>
      <c r="J3900" t="s">
        <v>38</v>
      </c>
      <c r="K3900" t="s">
        <v>367</v>
      </c>
      <c r="L3900" t="s">
        <v>401</v>
      </c>
      <c r="M3900" t="s">
        <v>9098</v>
      </c>
      <c r="N3900" t="s">
        <v>9109</v>
      </c>
      <c r="O3900">
        <v>0</v>
      </c>
      <c r="P3900">
        <v>0</v>
      </c>
      <c r="Q3900">
        <v>1</v>
      </c>
    </row>
    <row r="3901" spans="1:17" x14ac:dyDescent="0.2">
      <c r="A3901" t="s">
        <v>498</v>
      </c>
      <c r="B3901" t="s">
        <v>134</v>
      </c>
      <c r="C3901" t="s">
        <v>497</v>
      </c>
      <c r="D3901" t="s">
        <v>54</v>
      </c>
      <c r="E3901" t="s">
        <v>3588</v>
      </c>
      <c r="F3901">
        <v>1.4999999999999999E-2</v>
      </c>
      <c r="G3901">
        <v>1.4999999999999999E-2</v>
      </c>
      <c r="H3901">
        <v>1</v>
      </c>
      <c r="J3901" t="s">
        <v>38</v>
      </c>
      <c r="K3901" t="s">
        <v>367</v>
      </c>
      <c r="L3901" t="s">
        <v>401</v>
      </c>
      <c r="M3901" t="s">
        <v>9098</v>
      </c>
      <c r="N3901" t="s">
        <v>9123</v>
      </c>
      <c r="O3901">
        <v>0</v>
      </c>
      <c r="P3901">
        <v>0</v>
      </c>
      <c r="Q3901">
        <v>1</v>
      </c>
    </row>
    <row r="3902" spans="1:17" x14ac:dyDescent="0.2">
      <c r="A3902" t="s">
        <v>498</v>
      </c>
      <c r="B3902" t="s">
        <v>134</v>
      </c>
      <c r="C3902" t="s">
        <v>497</v>
      </c>
      <c r="D3902" t="s">
        <v>54</v>
      </c>
      <c r="E3902" t="s">
        <v>3589</v>
      </c>
      <c r="F3902">
        <v>1.4999999999999999E-2</v>
      </c>
      <c r="G3902">
        <v>1.4999999999999999E-2</v>
      </c>
      <c r="H3902">
        <v>1</v>
      </c>
      <c r="J3902" t="s">
        <v>38</v>
      </c>
      <c r="K3902" t="s">
        <v>367</v>
      </c>
      <c r="L3902" t="s">
        <v>401</v>
      </c>
      <c r="M3902" t="s">
        <v>9098</v>
      </c>
      <c r="N3902" t="s">
        <v>9110</v>
      </c>
      <c r="O3902">
        <v>0</v>
      </c>
      <c r="P3902">
        <v>0</v>
      </c>
      <c r="Q3902">
        <v>1</v>
      </c>
    </row>
    <row r="3903" spans="1:17" x14ac:dyDescent="0.2">
      <c r="A3903" t="s">
        <v>498</v>
      </c>
      <c r="B3903" t="s">
        <v>134</v>
      </c>
      <c r="C3903" t="s">
        <v>497</v>
      </c>
      <c r="D3903" t="s">
        <v>54</v>
      </c>
      <c r="E3903" t="s">
        <v>3590</v>
      </c>
      <c r="F3903">
        <v>1.4999999999999999E-2</v>
      </c>
      <c r="G3903">
        <v>1.4999999999999999E-2</v>
      </c>
      <c r="H3903">
        <v>1</v>
      </c>
      <c r="J3903" t="s">
        <v>38</v>
      </c>
      <c r="K3903" t="s">
        <v>367</v>
      </c>
      <c r="L3903" t="s">
        <v>401</v>
      </c>
      <c r="M3903" t="s">
        <v>9098</v>
      </c>
      <c r="N3903" t="s">
        <v>9111</v>
      </c>
      <c r="O3903">
        <v>0</v>
      </c>
      <c r="P3903">
        <v>0</v>
      </c>
      <c r="Q3903">
        <v>1</v>
      </c>
    </row>
    <row r="3904" spans="1:17" x14ac:dyDescent="0.2">
      <c r="A3904" t="s">
        <v>498</v>
      </c>
      <c r="B3904" t="s">
        <v>134</v>
      </c>
      <c r="C3904" t="s">
        <v>497</v>
      </c>
      <c r="D3904" t="s">
        <v>54</v>
      </c>
      <c r="E3904" t="s">
        <v>3591</v>
      </c>
      <c r="F3904">
        <v>1.4999999999999999E-2</v>
      </c>
      <c r="G3904">
        <v>1.4999999999999999E-2</v>
      </c>
      <c r="H3904">
        <v>1</v>
      </c>
      <c r="J3904" t="s">
        <v>38</v>
      </c>
      <c r="K3904" t="s">
        <v>367</v>
      </c>
      <c r="L3904" t="s">
        <v>401</v>
      </c>
      <c r="M3904" t="s">
        <v>9098</v>
      </c>
      <c r="N3904" t="s">
        <v>9112</v>
      </c>
      <c r="O3904">
        <v>0</v>
      </c>
      <c r="P3904">
        <v>0</v>
      </c>
      <c r="Q3904">
        <v>1</v>
      </c>
    </row>
    <row r="3905" spans="1:17" x14ac:dyDescent="0.2">
      <c r="A3905" t="s">
        <v>498</v>
      </c>
      <c r="B3905" t="s">
        <v>134</v>
      </c>
      <c r="C3905" t="s">
        <v>497</v>
      </c>
      <c r="D3905" t="s">
        <v>54</v>
      </c>
      <c r="E3905" t="s">
        <v>3592</v>
      </c>
      <c r="F3905">
        <v>1.4999999999999999E-2</v>
      </c>
      <c r="G3905">
        <v>1.4999999999999999E-2</v>
      </c>
      <c r="H3905">
        <v>1</v>
      </c>
      <c r="J3905" t="s">
        <v>38</v>
      </c>
      <c r="K3905" t="s">
        <v>367</v>
      </c>
      <c r="L3905" t="s">
        <v>401</v>
      </c>
      <c r="M3905" t="s">
        <v>9098</v>
      </c>
      <c r="N3905" t="s">
        <v>9113</v>
      </c>
      <c r="O3905">
        <v>0</v>
      </c>
      <c r="P3905">
        <v>0</v>
      </c>
      <c r="Q3905">
        <v>1</v>
      </c>
    </row>
    <row r="3906" spans="1:17" x14ac:dyDescent="0.2">
      <c r="A3906" t="s">
        <v>498</v>
      </c>
      <c r="B3906" t="s">
        <v>134</v>
      </c>
      <c r="C3906" t="s">
        <v>497</v>
      </c>
      <c r="D3906" t="s">
        <v>54</v>
      </c>
      <c r="E3906" t="s">
        <v>3593</v>
      </c>
      <c r="F3906">
        <v>1.4E-2</v>
      </c>
      <c r="G3906">
        <v>1.4E-2</v>
      </c>
      <c r="H3906">
        <v>1</v>
      </c>
      <c r="J3906" t="s">
        <v>38</v>
      </c>
      <c r="K3906" t="s">
        <v>367</v>
      </c>
      <c r="L3906" t="s">
        <v>401</v>
      </c>
      <c r="M3906" t="s">
        <v>9098</v>
      </c>
      <c r="N3906" t="s">
        <v>9114</v>
      </c>
      <c r="O3906">
        <v>0</v>
      </c>
      <c r="P3906">
        <v>0</v>
      </c>
      <c r="Q3906">
        <v>1</v>
      </c>
    </row>
    <row r="3907" spans="1:17" x14ac:dyDescent="0.2">
      <c r="A3907" t="s">
        <v>498</v>
      </c>
      <c r="B3907" t="s">
        <v>134</v>
      </c>
      <c r="C3907" t="s">
        <v>497</v>
      </c>
      <c r="D3907" t="s">
        <v>54</v>
      </c>
      <c r="E3907" t="s">
        <v>3594</v>
      </c>
      <c r="F3907">
        <v>1.4E-2</v>
      </c>
      <c r="G3907">
        <v>1.4E-2</v>
      </c>
      <c r="H3907">
        <v>1</v>
      </c>
      <c r="J3907" t="s">
        <v>38</v>
      </c>
      <c r="K3907" t="s">
        <v>367</v>
      </c>
      <c r="L3907" t="s">
        <v>401</v>
      </c>
      <c r="M3907" t="s">
        <v>9098</v>
      </c>
      <c r="N3907" t="s">
        <v>9126</v>
      </c>
      <c r="O3907">
        <v>1E-3</v>
      </c>
      <c r="P3907">
        <v>1E-3</v>
      </c>
      <c r="Q3907">
        <v>1</v>
      </c>
    </row>
    <row r="3908" spans="1:17" x14ac:dyDescent="0.2">
      <c r="A3908" t="s">
        <v>498</v>
      </c>
      <c r="B3908" t="s">
        <v>134</v>
      </c>
      <c r="C3908" t="s">
        <v>497</v>
      </c>
      <c r="D3908" t="s">
        <v>54</v>
      </c>
      <c r="E3908" t="s">
        <v>3595</v>
      </c>
      <c r="F3908">
        <v>1.2999999999999999E-2</v>
      </c>
      <c r="G3908">
        <v>1.2999999999999999E-2</v>
      </c>
      <c r="H3908">
        <v>1</v>
      </c>
      <c r="J3908" t="s">
        <v>38</v>
      </c>
      <c r="K3908" t="s">
        <v>367</v>
      </c>
      <c r="L3908" t="s">
        <v>401</v>
      </c>
      <c r="M3908" t="s">
        <v>9098</v>
      </c>
      <c r="N3908" t="s">
        <v>9115</v>
      </c>
      <c r="O3908">
        <v>0</v>
      </c>
      <c r="P3908">
        <v>0</v>
      </c>
      <c r="Q3908">
        <v>1</v>
      </c>
    </row>
    <row r="3909" spans="1:17" x14ac:dyDescent="0.2">
      <c r="A3909" t="s">
        <v>498</v>
      </c>
      <c r="B3909" t="s">
        <v>134</v>
      </c>
      <c r="C3909" t="s">
        <v>497</v>
      </c>
      <c r="D3909" t="s">
        <v>54</v>
      </c>
      <c r="E3909" t="s">
        <v>3596</v>
      </c>
      <c r="F3909">
        <v>1.2999999999999999E-2</v>
      </c>
      <c r="G3909">
        <v>1.2999999999999999E-2</v>
      </c>
      <c r="H3909">
        <v>1</v>
      </c>
      <c r="J3909" t="s">
        <v>38</v>
      </c>
      <c r="K3909" t="s">
        <v>367</v>
      </c>
      <c r="L3909" t="s">
        <v>401</v>
      </c>
      <c r="M3909" t="s">
        <v>9098</v>
      </c>
      <c r="N3909" t="s">
        <v>9116</v>
      </c>
      <c r="O3909">
        <v>0</v>
      </c>
      <c r="P3909">
        <v>0</v>
      </c>
      <c r="Q3909">
        <v>1</v>
      </c>
    </row>
    <row r="3910" spans="1:17" x14ac:dyDescent="0.2">
      <c r="A3910" t="s">
        <v>498</v>
      </c>
      <c r="B3910" t="s">
        <v>134</v>
      </c>
      <c r="C3910" t="s">
        <v>497</v>
      </c>
      <c r="D3910" t="s">
        <v>54</v>
      </c>
      <c r="E3910" t="s">
        <v>3597</v>
      </c>
      <c r="F3910">
        <v>1.2999999999999999E-2</v>
      </c>
      <c r="G3910">
        <v>1.2999999999999999E-2</v>
      </c>
      <c r="H3910">
        <v>1</v>
      </c>
      <c r="J3910" t="s">
        <v>38</v>
      </c>
      <c r="K3910" t="s">
        <v>367</v>
      </c>
      <c r="L3910" t="s">
        <v>401</v>
      </c>
      <c r="M3910" t="s">
        <v>9098</v>
      </c>
      <c r="N3910" t="s">
        <v>9117</v>
      </c>
      <c r="O3910">
        <v>0</v>
      </c>
      <c r="P3910">
        <v>0</v>
      </c>
      <c r="Q3910">
        <v>1</v>
      </c>
    </row>
    <row r="3911" spans="1:17" x14ac:dyDescent="0.2">
      <c r="A3911" t="s">
        <v>498</v>
      </c>
      <c r="B3911" t="s">
        <v>134</v>
      </c>
      <c r="C3911" t="s">
        <v>497</v>
      </c>
      <c r="D3911" t="s">
        <v>54</v>
      </c>
      <c r="E3911" t="s">
        <v>3598</v>
      </c>
      <c r="F3911">
        <v>1.2999999999999999E-2</v>
      </c>
      <c r="G3911">
        <v>1.2999999999999999E-2</v>
      </c>
      <c r="H3911">
        <v>1</v>
      </c>
      <c r="J3911" t="s">
        <v>38</v>
      </c>
      <c r="K3911" t="s">
        <v>367</v>
      </c>
      <c r="L3911" t="s">
        <v>401</v>
      </c>
      <c r="M3911" t="s">
        <v>9098</v>
      </c>
      <c r="N3911" t="s">
        <v>9118</v>
      </c>
      <c r="O3911">
        <v>0</v>
      </c>
      <c r="P3911">
        <v>0</v>
      </c>
      <c r="Q3911">
        <v>1</v>
      </c>
    </row>
    <row r="3912" spans="1:17" x14ac:dyDescent="0.2">
      <c r="A3912" t="s">
        <v>498</v>
      </c>
      <c r="B3912" t="s">
        <v>134</v>
      </c>
      <c r="C3912" t="s">
        <v>497</v>
      </c>
      <c r="D3912" t="s">
        <v>54</v>
      </c>
      <c r="E3912" t="s">
        <v>3599</v>
      </c>
      <c r="F3912">
        <v>1.2999999999999999E-2</v>
      </c>
      <c r="G3912">
        <v>1.2999999999999999E-2</v>
      </c>
      <c r="H3912">
        <v>1</v>
      </c>
      <c r="J3912" t="s">
        <v>38</v>
      </c>
      <c r="K3912" t="s">
        <v>367</v>
      </c>
      <c r="L3912" t="s">
        <v>401</v>
      </c>
      <c r="M3912" t="s">
        <v>9098</v>
      </c>
      <c r="N3912" t="s">
        <v>8982</v>
      </c>
      <c r="O3912">
        <v>0</v>
      </c>
      <c r="P3912">
        <v>0</v>
      </c>
      <c r="Q3912">
        <v>1</v>
      </c>
    </row>
    <row r="3913" spans="1:17" x14ac:dyDescent="0.2">
      <c r="A3913" t="s">
        <v>498</v>
      </c>
      <c r="B3913" t="s">
        <v>134</v>
      </c>
      <c r="C3913" t="s">
        <v>497</v>
      </c>
      <c r="D3913" t="s">
        <v>54</v>
      </c>
      <c r="E3913" t="s">
        <v>3600</v>
      </c>
      <c r="F3913">
        <v>1.2999999999999999E-2</v>
      </c>
      <c r="G3913">
        <v>1.2999999999999999E-2</v>
      </c>
      <c r="H3913">
        <v>1</v>
      </c>
      <c r="J3913" t="s">
        <v>38</v>
      </c>
      <c r="K3913" t="s">
        <v>367</v>
      </c>
      <c r="L3913" t="s">
        <v>401</v>
      </c>
      <c r="M3913" t="s">
        <v>9098</v>
      </c>
      <c r="N3913" t="s">
        <v>8987</v>
      </c>
      <c r="O3913">
        <v>0</v>
      </c>
      <c r="P3913">
        <v>0</v>
      </c>
      <c r="Q3913">
        <v>1</v>
      </c>
    </row>
    <row r="3914" spans="1:17" x14ac:dyDescent="0.2">
      <c r="A3914" t="s">
        <v>498</v>
      </c>
      <c r="B3914" t="s">
        <v>134</v>
      </c>
      <c r="C3914" t="s">
        <v>497</v>
      </c>
      <c r="D3914" t="s">
        <v>54</v>
      </c>
      <c r="E3914" t="s">
        <v>3601</v>
      </c>
      <c r="F3914">
        <v>1.2999999999999999E-2</v>
      </c>
      <c r="G3914">
        <v>1.2999999999999999E-2</v>
      </c>
      <c r="H3914">
        <v>1</v>
      </c>
      <c r="J3914" t="s">
        <v>38</v>
      </c>
      <c r="K3914" t="s">
        <v>367</v>
      </c>
      <c r="L3914" t="s">
        <v>401</v>
      </c>
      <c r="M3914" t="s">
        <v>9098</v>
      </c>
      <c r="N3914" t="s">
        <v>8988</v>
      </c>
      <c r="O3914">
        <v>1E-3</v>
      </c>
      <c r="P3914">
        <v>1E-3</v>
      </c>
      <c r="Q3914">
        <v>1</v>
      </c>
    </row>
    <row r="3915" spans="1:17" x14ac:dyDescent="0.2">
      <c r="A3915" t="s">
        <v>498</v>
      </c>
      <c r="B3915" t="s">
        <v>134</v>
      </c>
      <c r="C3915" t="s">
        <v>497</v>
      </c>
      <c r="D3915" t="s">
        <v>54</v>
      </c>
      <c r="E3915" t="s">
        <v>3602</v>
      </c>
      <c r="F3915">
        <v>1.2999999999999999E-2</v>
      </c>
      <c r="G3915">
        <v>1.2999999999999999E-2</v>
      </c>
      <c r="H3915">
        <v>1</v>
      </c>
      <c r="J3915" t="s">
        <v>38</v>
      </c>
      <c r="K3915" t="s">
        <v>367</v>
      </c>
      <c r="L3915" t="s">
        <v>401</v>
      </c>
      <c r="M3915" t="s">
        <v>9098</v>
      </c>
      <c r="N3915" t="s">
        <v>8989</v>
      </c>
      <c r="O3915">
        <v>2E-3</v>
      </c>
      <c r="P3915">
        <v>2E-3</v>
      </c>
      <c r="Q3915">
        <v>1</v>
      </c>
    </row>
    <row r="3916" spans="1:17" x14ac:dyDescent="0.2">
      <c r="A3916" t="s">
        <v>498</v>
      </c>
      <c r="B3916" t="s">
        <v>134</v>
      </c>
      <c r="C3916" t="s">
        <v>497</v>
      </c>
      <c r="D3916" t="s">
        <v>54</v>
      </c>
      <c r="E3916" t="s">
        <v>3603</v>
      </c>
      <c r="F3916">
        <v>1.4E-2</v>
      </c>
      <c r="G3916">
        <v>1.4E-2</v>
      </c>
      <c r="H3916">
        <v>1</v>
      </c>
      <c r="J3916" t="s">
        <v>38</v>
      </c>
      <c r="K3916" t="s">
        <v>367</v>
      </c>
      <c r="L3916" t="s">
        <v>401</v>
      </c>
      <c r="M3916" t="s">
        <v>9098</v>
      </c>
      <c r="N3916" t="s">
        <v>9127</v>
      </c>
      <c r="O3916">
        <v>4.0000000000000001E-3</v>
      </c>
      <c r="P3916">
        <v>4.0000000000000001E-3</v>
      </c>
      <c r="Q3916">
        <v>1</v>
      </c>
    </row>
    <row r="3917" spans="1:17" x14ac:dyDescent="0.2">
      <c r="A3917" t="s">
        <v>498</v>
      </c>
      <c r="B3917" t="s">
        <v>134</v>
      </c>
      <c r="C3917" t="s">
        <v>497</v>
      </c>
      <c r="D3917" t="s">
        <v>54</v>
      </c>
      <c r="E3917" t="s">
        <v>3604</v>
      </c>
      <c r="F3917">
        <v>1.4999999999999999E-2</v>
      </c>
      <c r="G3917">
        <v>1.4999999999999999E-2</v>
      </c>
      <c r="H3917">
        <v>1</v>
      </c>
      <c r="J3917" t="s">
        <v>38</v>
      </c>
      <c r="K3917" t="s">
        <v>367</v>
      </c>
      <c r="L3917" t="s">
        <v>401</v>
      </c>
      <c r="M3917" t="s">
        <v>9098</v>
      </c>
      <c r="N3917" t="s">
        <v>9128</v>
      </c>
      <c r="O3917">
        <v>5.0000000000000001E-3</v>
      </c>
      <c r="P3917">
        <v>5.0000000000000001E-3</v>
      </c>
      <c r="Q3917">
        <v>1</v>
      </c>
    </row>
    <row r="3918" spans="1:17" x14ac:dyDescent="0.2">
      <c r="A3918" t="s">
        <v>498</v>
      </c>
      <c r="B3918" t="s">
        <v>134</v>
      </c>
      <c r="C3918" t="s">
        <v>497</v>
      </c>
      <c r="D3918" t="s">
        <v>54</v>
      </c>
      <c r="E3918" t="s">
        <v>3605</v>
      </c>
      <c r="F3918">
        <v>1.6E-2</v>
      </c>
      <c r="G3918">
        <v>1.6E-2</v>
      </c>
      <c r="H3918">
        <v>1</v>
      </c>
      <c r="J3918" t="s">
        <v>38</v>
      </c>
      <c r="K3918" t="s">
        <v>367</v>
      </c>
      <c r="L3918" t="s">
        <v>401</v>
      </c>
      <c r="M3918" t="s">
        <v>9098</v>
      </c>
      <c r="N3918" t="s">
        <v>9129</v>
      </c>
      <c r="O3918">
        <v>6.0000000000000001E-3</v>
      </c>
      <c r="P3918">
        <v>6.0000000000000001E-3</v>
      </c>
      <c r="Q3918">
        <v>1</v>
      </c>
    </row>
    <row r="3919" spans="1:17" x14ac:dyDescent="0.2">
      <c r="A3919" t="s">
        <v>498</v>
      </c>
      <c r="B3919" t="s">
        <v>134</v>
      </c>
      <c r="C3919" t="s">
        <v>497</v>
      </c>
      <c r="D3919" t="s">
        <v>54</v>
      </c>
      <c r="E3919" t="s">
        <v>3606</v>
      </c>
      <c r="F3919">
        <v>1.7999999999999999E-2</v>
      </c>
      <c r="G3919">
        <v>1.7999999999999999E-2</v>
      </c>
      <c r="H3919">
        <v>1</v>
      </c>
      <c r="J3919" t="s">
        <v>38</v>
      </c>
      <c r="K3919" t="s">
        <v>367</v>
      </c>
      <c r="L3919" t="s">
        <v>401</v>
      </c>
      <c r="M3919" t="s">
        <v>9098</v>
      </c>
      <c r="N3919" t="s">
        <v>9130</v>
      </c>
      <c r="O3919">
        <v>6.0000000000000001E-3</v>
      </c>
      <c r="P3919">
        <v>6.0000000000000001E-3</v>
      </c>
      <c r="Q3919">
        <v>1</v>
      </c>
    </row>
    <row r="3920" spans="1:17" x14ac:dyDescent="0.2">
      <c r="A3920" t="s">
        <v>498</v>
      </c>
      <c r="B3920" t="s">
        <v>134</v>
      </c>
      <c r="C3920" t="s">
        <v>497</v>
      </c>
      <c r="D3920" t="s">
        <v>54</v>
      </c>
      <c r="E3920" t="s">
        <v>3607</v>
      </c>
      <c r="F3920">
        <v>1.7999999999999999E-2</v>
      </c>
      <c r="G3920">
        <v>1.7999999999999999E-2</v>
      </c>
      <c r="H3920">
        <v>1</v>
      </c>
      <c r="J3920" t="s">
        <v>38</v>
      </c>
      <c r="K3920" t="s">
        <v>367</v>
      </c>
      <c r="L3920" t="s">
        <v>401</v>
      </c>
      <c r="M3920" t="s">
        <v>9098</v>
      </c>
      <c r="N3920" t="s">
        <v>9131</v>
      </c>
      <c r="O3920">
        <v>8.9999999999999993E-3</v>
      </c>
      <c r="P3920">
        <v>8.9999999999999993E-3</v>
      </c>
      <c r="Q3920">
        <v>1</v>
      </c>
    </row>
    <row r="3921" spans="1:17" x14ac:dyDescent="0.2">
      <c r="A3921" t="s">
        <v>498</v>
      </c>
      <c r="B3921" t="s">
        <v>134</v>
      </c>
      <c r="C3921" t="s">
        <v>497</v>
      </c>
      <c r="D3921" t="s">
        <v>54</v>
      </c>
      <c r="E3921" t="s">
        <v>3608</v>
      </c>
      <c r="F3921">
        <v>0.02</v>
      </c>
      <c r="G3921">
        <v>0.02</v>
      </c>
      <c r="H3921">
        <v>1</v>
      </c>
      <c r="J3921" t="s">
        <v>38</v>
      </c>
      <c r="K3921" t="s">
        <v>367</v>
      </c>
      <c r="L3921" t="s">
        <v>401</v>
      </c>
      <c r="M3921" t="s">
        <v>9098</v>
      </c>
      <c r="N3921" t="s">
        <v>9132</v>
      </c>
      <c r="O3921">
        <v>1.4E-2</v>
      </c>
      <c r="P3921">
        <v>1.4E-2</v>
      </c>
      <c r="Q3921">
        <v>1</v>
      </c>
    </row>
    <row r="3922" spans="1:17" x14ac:dyDescent="0.2">
      <c r="A3922" t="s">
        <v>498</v>
      </c>
      <c r="B3922" t="s">
        <v>134</v>
      </c>
      <c r="C3922" t="s">
        <v>497</v>
      </c>
      <c r="D3922" t="s">
        <v>54</v>
      </c>
      <c r="E3922" t="s">
        <v>3609</v>
      </c>
      <c r="F3922">
        <v>0.02</v>
      </c>
      <c r="G3922">
        <v>0.02</v>
      </c>
      <c r="H3922">
        <v>1</v>
      </c>
      <c r="J3922" t="s">
        <v>38</v>
      </c>
      <c r="K3922" t="s">
        <v>367</v>
      </c>
      <c r="L3922" t="s">
        <v>401</v>
      </c>
      <c r="M3922" t="s">
        <v>9098</v>
      </c>
      <c r="N3922" t="s">
        <v>9133</v>
      </c>
      <c r="O3922">
        <v>8.9999999999999993E-3</v>
      </c>
      <c r="P3922">
        <v>8.9999999999999993E-3</v>
      </c>
      <c r="Q3922">
        <v>1</v>
      </c>
    </row>
    <row r="3923" spans="1:17" x14ac:dyDescent="0.2">
      <c r="A3923" t="s">
        <v>498</v>
      </c>
      <c r="B3923" t="s">
        <v>134</v>
      </c>
      <c r="C3923" t="s">
        <v>497</v>
      </c>
      <c r="D3923" t="s">
        <v>54</v>
      </c>
      <c r="E3923" t="s">
        <v>3610</v>
      </c>
      <c r="F3923">
        <v>0.02</v>
      </c>
      <c r="G3923">
        <v>0.02</v>
      </c>
      <c r="H3923">
        <v>1</v>
      </c>
      <c r="J3923" t="s">
        <v>38</v>
      </c>
      <c r="K3923" t="s">
        <v>367</v>
      </c>
      <c r="L3923" t="s">
        <v>401</v>
      </c>
      <c r="M3923" t="s">
        <v>9098</v>
      </c>
      <c r="N3923" t="s">
        <v>9134</v>
      </c>
      <c r="O3923">
        <v>2E-3</v>
      </c>
      <c r="P3923">
        <v>2E-3</v>
      </c>
      <c r="Q3923">
        <v>1</v>
      </c>
    </row>
    <row r="3924" spans="1:17" x14ac:dyDescent="0.2">
      <c r="A3924" t="s">
        <v>498</v>
      </c>
      <c r="B3924" t="s">
        <v>134</v>
      </c>
      <c r="C3924" t="s">
        <v>497</v>
      </c>
      <c r="D3924" t="s">
        <v>54</v>
      </c>
      <c r="E3924" t="s">
        <v>3611</v>
      </c>
      <c r="F3924">
        <v>0.02</v>
      </c>
      <c r="G3924">
        <v>0.02</v>
      </c>
      <c r="H3924">
        <v>1</v>
      </c>
      <c r="J3924" t="s">
        <v>38</v>
      </c>
      <c r="K3924" t="s">
        <v>367</v>
      </c>
      <c r="L3924" t="s">
        <v>401</v>
      </c>
      <c r="M3924" t="s">
        <v>9098</v>
      </c>
      <c r="N3924" t="s">
        <v>501</v>
      </c>
      <c r="O3924">
        <v>0</v>
      </c>
      <c r="P3924">
        <v>0</v>
      </c>
      <c r="Q3924">
        <v>1</v>
      </c>
    </row>
    <row r="3925" spans="1:17" x14ac:dyDescent="0.2">
      <c r="A3925" t="s">
        <v>498</v>
      </c>
      <c r="B3925" t="s">
        <v>134</v>
      </c>
      <c r="C3925" t="s">
        <v>497</v>
      </c>
      <c r="D3925" t="s">
        <v>54</v>
      </c>
      <c r="E3925" t="s">
        <v>3612</v>
      </c>
      <c r="F3925">
        <v>0.02</v>
      </c>
      <c r="G3925">
        <v>0.02</v>
      </c>
      <c r="H3925">
        <v>1</v>
      </c>
      <c r="J3925" t="s">
        <v>38</v>
      </c>
      <c r="K3925" t="s">
        <v>367</v>
      </c>
      <c r="L3925" t="s">
        <v>401</v>
      </c>
      <c r="M3925" t="s">
        <v>9098</v>
      </c>
      <c r="N3925" t="s">
        <v>8382</v>
      </c>
      <c r="O3925">
        <v>0</v>
      </c>
      <c r="P3925">
        <v>0</v>
      </c>
      <c r="Q3925">
        <v>1</v>
      </c>
    </row>
    <row r="3926" spans="1:17" x14ac:dyDescent="0.2">
      <c r="A3926" t="s">
        <v>498</v>
      </c>
      <c r="B3926" t="s">
        <v>134</v>
      </c>
      <c r="C3926" t="s">
        <v>497</v>
      </c>
      <c r="D3926" t="s">
        <v>54</v>
      </c>
      <c r="E3926" t="s">
        <v>3613</v>
      </c>
      <c r="F3926">
        <v>0.02</v>
      </c>
      <c r="G3926">
        <v>0.02</v>
      </c>
      <c r="H3926">
        <v>1</v>
      </c>
      <c r="J3926" t="s">
        <v>38</v>
      </c>
      <c r="K3926" t="s">
        <v>367</v>
      </c>
      <c r="L3926" t="s">
        <v>401</v>
      </c>
      <c r="M3926" t="s">
        <v>9098</v>
      </c>
      <c r="N3926" t="s">
        <v>8370</v>
      </c>
      <c r="O3926">
        <v>1E-3</v>
      </c>
      <c r="P3926">
        <v>1E-3</v>
      </c>
      <c r="Q3926">
        <v>1</v>
      </c>
    </row>
    <row r="3927" spans="1:17" x14ac:dyDescent="0.2">
      <c r="A3927" t="s">
        <v>498</v>
      </c>
      <c r="B3927" t="s">
        <v>134</v>
      </c>
      <c r="C3927" t="s">
        <v>497</v>
      </c>
      <c r="D3927" t="s">
        <v>54</v>
      </c>
      <c r="E3927" t="s">
        <v>3614</v>
      </c>
      <c r="F3927">
        <v>1.9E-2</v>
      </c>
      <c r="G3927">
        <v>1.9E-2</v>
      </c>
      <c r="H3927">
        <v>1</v>
      </c>
      <c r="J3927" t="s">
        <v>38</v>
      </c>
      <c r="K3927" t="s">
        <v>367</v>
      </c>
      <c r="L3927" t="s">
        <v>401</v>
      </c>
      <c r="M3927" t="s">
        <v>9098</v>
      </c>
      <c r="N3927" t="s">
        <v>9099</v>
      </c>
      <c r="O3927">
        <v>1E-3</v>
      </c>
      <c r="P3927">
        <v>1E-3</v>
      </c>
      <c r="Q3927">
        <v>1</v>
      </c>
    </row>
    <row r="3928" spans="1:17" x14ac:dyDescent="0.2">
      <c r="A3928" t="s">
        <v>498</v>
      </c>
      <c r="B3928" t="s">
        <v>134</v>
      </c>
      <c r="C3928" t="s">
        <v>497</v>
      </c>
      <c r="D3928" t="s">
        <v>54</v>
      </c>
      <c r="E3928" t="s">
        <v>3615</v>
      </c>
      <c r="F3928">
        <v>1.7999999999999999E-2</v>
      </c>
      <c r="G3928">
        <v>1.7999999999999999E-2</v>
      </c>
      <c r="H3928">
        <v>1</v>
      </c>
      <c r="J3928" t="s">
        <v>38</v>
      </c>
      <c r="K3928" t="s">
        <v>367</v>
      </c>
      <c r="L3928" t="s">
        <v>401</v>
      </c>
      <c r="M3928" t="s">
        <v>9098</v>
      </c>
      <c r="N3928" t="s">
        <v>8371</v>
      </c>
      <c r="O3928">
        <v>0</v>
      </c>
      <c r="P3928">
        <v>0</v>
      </c>
      <c r="Q3928">
        <v>1</v>
      </c>
    </row>
    <row r="3929" spans="1:17" x14ac:dyDescent="0.2">
      <c r="A3929" t="s">
        <v>498</v>
      </c>
      <c r="B3929" t="s">
        <v>134</v>
      </c>
      <c r="C3929" t="s">
        <v>497</v>
      </c>
      <c r="D3929" t="s">
        <v>54</v>
      </c>
      <c r="E3929" t="s">
        <v>3616</v>
      </c>
      <c r="F3929">
        <v>1.7999999999999999E-2</v>
      </c>
      <c r="G3929">
        <v>1.7999999999999999E-2</v>
      </c>
      <c r="H3929">
        <v>1</v>
      </c>
      <c r="J3929" t="s">
        <v>38</v>
      </c>
      <c r="K3929" t="s">
        <v>367</v>
      </c>
      <c r="L3929" t="s">
        <v>401</v>
      </c>
      <c r="M3929" t="s">
        <v>9098</v>
      </c>
      <c r="N3929" t="s">
        <v>8366</v>
      </c>
      <c r="O3929">
        <v>1E-3</v>
      </c>
      <c r="P3929">
        <v>1E-3</v>
      </c>
      <c r="Q3929">
        <v>1</v>
      </c>
    </row>
    <row r="3930" spans="1:17" x14ac:dyDescent="0.2">
      <c r="A3930" t="s">
        <v>498</v>
      </c>
      <c r="B3930" t="s">
        <v>134</v>
      </c>
      <c r="C3930" t="s">
        <v>497</v>
      </c>
      <c r="D3930" t="s">
        <v>54</v>
      </c>
      <c r="E3930" t="s">
        <v>3617</v>
      </c>
      <c r="F3930">
        <v>1.7000000000000001E-2</v>
      </c>
      <c r="G3930">
        <v>1.7000000000000001E-2</v>
      </c>
      <c r="H3930">
        <v>1</v>
      </c>
      <c r="J3930" t="s">
        <v>38</v>
      </c>
      <c r="K3930" t="s">
        <v>367</v>
      </c>
      <c r="L3930" t="s">
        <v>401</v>
      </c>
      <c r="M3930" t="s">
        <v>9098</v>
      </c>
      <c r="N3930" t="s">
        <v>8372</v>
      </c>
      <c r="O3930">
        <v>0</v>
      </c>
      <c r="P3930">
        <v>0</v>
      </c>
      <c r="Q3930">
        <v>1</v>
      </c>
    </row>
    <row r="3931" spans="1:17" x14ac:dyDescent="0.2">
      <c r="A3931" t="s">
        <v>498</v>
      </c>
      <c r="B3931" t="s">
        <v>134</v>
      </c>
      <c r="C3931" t="s">
        <v>497</v>
      </c>
      <c r="D3931" t="s">
        <v>54</v>
      </c>
      <c r="E3931" t="s">
        <v>3618</v>
      </c>
      <c r="F3931">
        <v>1.4E-2</v>
      </c>
      <c r="G3931">
        <v>1.4E-2</v>
      </c>
      <c r="H3931">
        <v>1</v>
      </c>
      <c r="J3931" t="s">
        <v>38</v>
      </c>
      <c r="K3931" t="s">
        <v>367</v>
      </c>
      <c r="L3931" t="s">
        <v>401</v>
      </c>
      <c r="M3931" t="s">
        <v>9098</v>
      </c>
      <c r="N3931" t="s">
        <v>8367</v>
      </c>
      <c r="O3931">
        <v>0</v>
      </c>
      <c r="P3931">
        <v>0</v>
      </c>
      <c r="Q3931">
        <v>1</v>
      </c>
    </row>
    <row r="3932" spans="1:17" x14ac:dyDescent="0.2">
      <c r="A3932" t="s">
        <v>498</v>
      </c>
      <c r="B3932" t="s">
        <v>134</v>
      </c>
      <c r="C3932" t="s">
        <v>497</v>
      </c>
      <c r="D3932" t="s">
        <v>54</v>
      </c>
      <c r="E3932" t="s">
        <v>3619</v>
      </c>
      <c r="F3932">
        <v>1.4E-2</v>
      </c>
      <c r="G3932">
        <v>1.4E-2</v>
      </c>
      <c r="H3932">
        <v>1</v>
      </c>
      <c r="J3932" t="s">
        <v>38</v>
      </c>
      <c r="K3932" t="s">
        <v>367</v>
      </c>
      <c r="L3932" t="s">
        <v>401</v>
      </c>
      <c r="M3932" t="s">
        <v>9098</v>
      </c>
      <c r="N3932" t="s">
        <v>8373</v>
      </c>
      <c r="O3932">
        <v>0</v>
      </c>
      <c r="P3932">
        <v>0</v>
      </c>
      <c r="Q3932">
        <v>1</v>
      </c>
    </row>
    <row r="3933" spans="1:17" x14ac:dyDescent="0.2">
      <c r="A3933" t="s">
        <v>498</v>
      </c>
      <c r="B3933" t="s">
        <v>134</v>
      </c>
      <c r="C3933" t="s">
        <v>497</v>
      </c>
      <c r="D3933" t="s">
        <v>54</v>
      </c>
      <c r="E3933" t="s">
        <v>3620</v>
      </c>
      <c r="F3933">
        <v>1.4E-2</v>
      </c>
      <c r="G3933">
        <v>1.4E-2</v>
      </c>
      <c r="H3933">
        <v>1</v>
      </c>
      <c r="J3933" t="s">
        <v>38</v>
      </c>
      <c r="K3933" t="s">
        <v>367</v>
      </c>
      <c r="L3933" t="s">
        <v>401</v>
      </c>
      <c r="M3933" t="s">
        <v>9098</v>
      </c>
      <c r="N3933" t="s">
        <v>8374</v>
      </c>
      <c r="O3933">
        <v>0</v>
      </c>
      <c r="P3933">
        <v>0</v>
      </c>
      <c r="Q3933">
        <v>1</v>
      </c>
    </row>
    <row r="3934" spans="1:17" x14ac:dyDescent="0.2">
      <c r="A3934" t="s">
        <v>498</v>
      </c>
      <c r="B3934" t="s">
        <v>134</v>
      </c>
      <c r="C3934" t="s">
        <v>497</v>
      </c>
      <c r="D3934" t="s">
        <v>54</v>
      </c>
      <c r="E3934" t="s">
        <v>3621</v>
      </c>
      <c r="F3934">
        <v>1.4E-2</v>
      </c>
      <c r="G3934">
        <v>1.4E-2</v>
      </c>
      <c r="H3934">
        <v>1</v>
      </c>
      <c r="J3934" t="s">
        <v>38</v>
      </c>
      <c r="K3934" t="s">
        <v>367</v>
      </c>
      <c r="L3934" t="s">
        <v>401</v>
      </c>
      <c r="M3934" t="s">
        <v>9098</v>
      </c>
      <c r="N3934" t="s">
        <v>8375</v>
      </c>
      <c r="O3934">
        <v>0</v>
      </c>
      <c r="P3934">
        <v>0</v>
      </c>
      <c r="Q3934">
        <v>1</v>
      </c>
    </row>
    <row r="3935" spans="1:17" x14ac:dyDescent="0.2">
      <c r="A3935" t="s">
        <v>498</v>
      </c>
      <c r="B3935" t="s">
        <v>134</v>
      </c>
      <c r="C3935" t="s">
        <v>497</v>
      </c>
      <c r="D3935" t="s">
        <v>54</v>
      </c>
      <c r="E3935" t="s">
        <v>3622</v>
      </c>
      <c r="F3935">
        <v>1.4E-2</v>
      </c>
      <c r="G3935">
        <v>1.4E-2</v>
      </c>
      <c r="H3935">
        <v>1</v>
      </c>
      <c r="J3935" t="s">
        <v>38</v>
      </c>
      <c r="K3935" t="s">
        <v>367</v>
      </c>
      <c r="L3935" t="s">
        <v>401</v>
      </c>
      <c r="M3935" t="s">
        <v>9098</v>
      </c>
      <c r="N3935" t="s">
        <v>8376</v>
      </c>
      <c r="O3935">
        <v>1E-3</v>
      </c>
      <c r="P3935">
        <v>1E-3</v>
      </c>
      <c r="Q3935">
        <v>1</v>
      </c>
    </row>
    <row r="3936" spans="1:17" x14ac:dyDescent="0.2">
      <c r="A3936" t="s">
        <v>498</v>
      </c>
      <c r="B3936" t="s">
        <v>134</v>
      </c>
      <c r="C3936" t="s">
        <v>497</v>
      </c>
      <c r="D3936" t="s">
        <v>54</v>
      </c>
      <c r="E3936" t="s">
        <v>3623</v>
      </c>
      <c r="F3936">
        <v>1.2999999999999999E-2</v>
      </c>
      <c r="G3936">
        <v>1.2999999999999999E-2</v>
      </c>
      <c r="H3936">
        <v>1</v>
      </c>
      <c r="J3936" t="s">
        <v>38</v>
      </c>
      <c r="K3936" t="s">
        <v>367</v>
      </c>
      <c r="L3936" t="s">
        <v>401</v>
      </c>
      <c r="M3936" t="s">
        <v>9098</v>
      </c>
      <c r="N3936" t="s">
        <v>8377</v>
      </c>
      <c r="O3936">
        <v>1E-3</v>
      </c>
      <c r="P3936">
        <v>1E-3</v>
      </c>
      <c r="Q3936">
        <v>1</v>
      </c>
    </row>
    <row r="3937" spans="1:17" x14ac:dyDescent="0.2">
      <c r="A3937" t="s">
        <v>498</v>
      </c>
      <c r="B3937" t="s">
        <v>134</v>
      </c>
      <c r="C3937" t="s">
        <v>497</v>
      </c>
      <c r="D3937" t="s">
        <v>54</v>
      </c>
      <c r="E3937" t="s">
        <v>3624</v>
      </c>
      <c r="F3937">
        <v>1.2999999999999999E-2</v>
      </c>
      <c r="G3937">
        <v>1.2999999999999999E-2</v>
      </c>
      <c r="H3937">
        <v>1</v>
      </c>
      <c r="J3937" t="s">
        <v>38</v>
      </c>
      <c r="K3937" t="s">
        <v>367</v>
      </c>
      <c r="L3937" t="s">
        <v>401</v>
      </c>
      <c r="M3937" t="s">
        <v>9098</v>
      </c>
      <c r="N3937" t="s">
        <v>8378</v>
      </c>
      <c r="O3937">
        <v>1E-3</v>
      </c>
      <c r="P3937">
        <v>1E-3</v>
      </c>
      <c r="Q3937">
        <v>1</v>
      </c>
    </row>
    <row r="3938" spans="1:17" x14ac:dyDescent="0.2">
      <c r="A3938" t="s">
        <v>498</v>
      </c>
      <c r="B3938" t="s">
        <v>134</v>
      </c>
      <c r="C3938" t="s">
        <v>497</v>
      </c>
      <c r="D3938" t="s">
        <v>54</v>
      </c>
      <c r="E3938" t="s">
        <v>3625</v>
      </c>
      <c r="F3938">
        <v>1.2999999999999999E-2</v>
      </c>
      <c r="G3938">
        <v>1.2999999999999999E-2</v>
      </c>
      <c r="H3938">
        <v>1</v>
      </c>
      <c r="J3938" t="s">
        <v>38</v>
      </c>
      <c r="K3938" t="s">
        <v>367</v>
      </c>
      <c r="L3938" t="s">
        <v>401</v>
      </c>
      <c r="M3938" t="s">
        <v>9098</v>
      </c>
      <c r="N3938" t="s">
        <v>8368</v>
      </c>
      <c r="O3938">
        <v>1E-3</v>
      </c>
      <c r="P3938">
        <v>1E-3</v>
      </c>
      <c r="Q3938">
        <v>1</v>
      </c>
    </row>
    <row r="3939" spans="1:17" x14ac:dyDescent="0.2">
      <c r="A3939" t="s">
        <v>498</v>
      </c>
      <c r="B3939" t="s">
        <v>134</v>
      </c>
      <c r="C3939" t="s">
        <v>497</v>
      </c>
      <c r="D3939" t="s">
        <v>54</v>
      </c>
      <c r="E3939" t="s">
        <v>3626</v>
      </c>
      <c r="F3939">
        <v>1.2999999999999999E-2</v>
      </c>
      <c r="G3939">
        <v>1.2999999999999999E-2</v>
      </c>
      <c r="H3939">
        <v>1</v>
      </c>
      <c r="J3939" t="s">
        <v>38</v>
      </c>
      <c r="K3939" t="s">
        <v>367</v>
      </c>
      <c r="L3939" t="s">
        <v>401</v>
      </c>
      <c r="M3939" t="s">
        <v>9098</v>
      </c>
      <c r="N3939" t="s">
        <v>8369</v>
      </c>
      <c r="O3939">
        <v>1E-3</v>
      </c>
      <c r="P3939">
        <v>1E-3</v>
      </c>
      <c r="Q3939">
        <v>1</v>
      </c>
    </row>
    <row r="3940" spans="1:17" x14ac:dyDescent="0.2">
      <c r="A3940" t="s">
        <v>498</v>
      </c>
      <c r="B3940" t="s">
        <v>134</v>
      </c>
      <c r="C3940" t="s">
        <v>497</v>
      </c>
      <c r="D3940" t="s">
        <v>54</v>
      </c>
      <c r="E3940" t="s">
        <v>3627</v>
      </c>
      <c r="F3940">
        <v>1.4E-2</v>
      </c>
      <c r="G3940">
        <v>1.4E-2</v>
      </c>
      <c r="H3940">
        <v>1</v>
      </c>
      <c r="J3940" t="s">
        <v>38</v>
      </c>
      <c r="K3940" t="s">
        <v>367</v>
      </c>
      <c r="L3940" t="s">
        <v>401</v>
      </c>
      <c r="M3940" t="s">
        <v>9098</v>
      </c>
      <c r="N3940" t="s">
        <v>499</v>
      </c>
      <c r="O3940">
        <v>0</v>
      </c>
      <c r="P3940">
        <v>0</v>
      </c>
      <c r="Q3940">
        <v>1</v>
      </c>
    </row>
    <row r="3941" spans="1:17" x14ac:dyDescent="0.2">
      <c r="A3941" t="s">
        <v>498</v>
      </c>
      <c r="B3941" t="s">
        <v>134</v>
      </c>
      <c r="C3941" t="s">
        <v>497</v>
      </c>
      <c r="D3941" t="s">
        <v>54</v>
      </c>
      <c r="E3941" t="s">
        <v>3628</v>
      </c>
      <c r="F3941">
        <v>1.4999999999999999E-2</v>
      </c>
      <c r="G3941">
        <v>1.4999999999999999E-2</v>
      </c>
      <c r="H3941">
        <v>1</v>
      </c>
      <c r="J3941" t="s">
        <v>38</v>
      </c>
      <c r="K3941" t="s">
        <v>367</v>
      </c>
      <c r="L3941" t="s">
        <v>401</v>
      </c>
      <c r="M3941" t="s">
        <v>9098</v>
      </c>
      <c r="N3941" t="s">
        <v>500</v>
      </c>
      <c r="O3941">
        <v>0</v>
      </c>
      <c r="P3941">
        <v>0</v>
      </c>
      <c r="Q3941">
        <v>1</v>
      </c>
    </row>
    <row r="3942" spans="1:17" x14ac:dyDescent="0.2">
      <c r="A3942" t="s">
        <v>498</v>
      </c>
      <c r="B3942" t="s">
        <v>134</v>
      </c>
      <c r="C3942" t="s">
        <v>497</v>
      </c>
      <c r="D3942" t="s">
        <v>54</v>
      </c>
      <c r="E3942" t="s">
        <v>3629</v>
      </c>
      <c r="F3942">
        <v>1.4999999999999999E-2</v>
      </c>
      <c r="G3942">
        <v>1.4999999999999999E-2</v>
      </c>
      <c r="H3942">
        <v>1</v>
      </c>
      <c r="J3942" t="s">
        <v>38</v>
      </c>
      <c r="K3942" t="s">
        <v>367</v>
      </c>
      <c r="L3942" t="s">
        <v>401</v>
      </c>
      <c r="M3942" t="s">
        <v>9098</v>
      </c>
      <c r="N3942" t="s">
        <v>8379</v>
      </c>
      <c r="O3942">
        <v>0</v>
      </c>
      <c r="P3942">
        <v>0</v>
      </c>
      <c r="Q3942">
        <v>1</v>
      </c>
    </row>
    <row r="3943" spans="1:17" x14ac:dyDescent="0.2">
      <c r="A3943" t="s">
        <v>498</v>
      </c>
      <c r="B3943" t="s">
        <v>134</v>
      </c>
      <c r="C3943" t="s">
        <v>497</v>
      </c>
      <c r="D3943" t="s">
        <v>54</v>
      </c>
      <c r="E3943" t="s">
        <v>3630</v>
      </c>
      <c r="F3943">
        <v>1.7999999999999999E-2</v>
      </c>
      <c r="G3943">
        <v>1.7999999999999999E-2</v>
      </c>
      <c r="H3943">
        <v>1</v>
      </c>
      <c r="J3943" t="s">
        <v>38</v>
      </c>
      <c r="K3943" t="s">
        <v>367</v>
      </c>
      <c r="L3943" t="s">
        <v>401</v>
      </c>
      <c r="M3943" t="s">
        <v>9098</v>
      </c>
      <c r="N3943" t="s">
        <v>8254</v>
      </c>
      <c r="O3943">
        <v>0</v>
      </c>
      <c r="P3943">
        <v>0</v>
      </c>
      <c r="Q3943">
        <v>1</v>
      </c>
    </row>
    <row r="3944" spans="1:17" x14ac:dyDescent="0.2">
      <c r="A3944" t="s">
        <v>498</v>
      </c>
      <c r="B3944" t="s">
        <v>134</v>
      </c>
      <c r="C3944" t="s">
        <v>497</v>
      </c>
      <c r="D3944" t="s">
        <v>54</v>
      </c>
      <c r="E3944" t="s">
        <v>3631</v>
      </c>
      <c r="F3944">
        <v>1.7999999999999999E-2</v>
      </c>
      <c r="G3944">
        <v>1.7999999999999999E-2</v>
      </c>
      <c r="H3944">
        <v>1</v>
      </c>
      <c r="J3944" t="s">
        <v>38</v>
      </c>
      <c r="K3944" t="s">
        <v>367</v>
      </c>
      <c r="L3944" t="s">
        <v>401</v>
      </c>
      <c r="M3944" t="s">
        <v>9098</v>
      </c>
      <c r="N3944" t="s">
        <v>8255</v>
      </c>
      <c r="O3944">
        <v>1E-3</v>
      </c>
      <c r="P3944">
        <v>1E-3</v>
      </c>
      <c r="Q3944">
        <v>1</v>
      </c>
    </row>
    <row r="3945" spans="1:17" x14ac:dyDescent="0.2">
      <c r="A3945" t="s">
        <v>498</v>
      </c>
      <c r="B3945" t="s">
        <v>134</v>
      </c>
      <c r="C3945" t="s">
        <v>497</v>
      </c>
      <c r="D3945" t="s">
        <v>54</v>
      </c>
      <c r="E3945" t="s">
        <v>3632</v>
      </c>
      <c r="F3945">
        <v>1.4999999999999999E-2</v>
      </c>
      <c r="G3945">
        <v>1.4999999999999999E-2</v>
      </c>
      <c r="H3945">
        <v>1</v>
      </c>
      <c r="J3945" t="s">
        <v>38</v>
      </c>
      <c r="K3945" t="s">
        <v>367</v>
      </c>
      <c r="L3945" t="s">
        <v>401</v>
      </c>
      <c r="M3945" t="s">
        <v>9098</v>
      </c>
      <c r="N3945" t="s">
        <v>8256</v>
      </c>
      <c r="O3945">
        <v>2E-3</v>
      </c>
      <c r="P3945">
        <v>2E-3</v>
      </c>
      <c r="Q3945">
        <v>1</v>
      </c>
    </row>
    <row r="3946" spans="1:17" x14ac:dyDescent="0.2">
      <c r="A3946" t="s">
        <v>498</v>
      </c>
      <c r="B3946" t="s">
        <v>134</v>
      </c>
      <c r="C3946" t="s">
        <v>497</v>
      </c>
      <c r="D3946" t="s">
        <v>54</v>
      </c>
      <c r="E3946" t="s">
        <v>3633</v>
      </c>
      <c r="F3946">
        <v>1.4999999999999999E-2</v>
      </c>
      <c r="G3946">
        <v>1.4999999999999999E-2</v>
      </c>
      <c r="H3946">
        <v>1</v>
      </c>
      <c r="J3946" t="s">
        <v>38</v>
      </c>
      <c r="K3946" t="s">
        <v>367</v>
      </c>
      <c r="L3946" t="s">
        <v>401</v>
      </c>
      <c r="M3946" t="s">
        <v>9098</v>
      </c>
      <c r="N3946" t="s">
        <v>8257</v>
      </c>
      <c r="O3946">
        <v>4.0000000000000001E-3</v>
      </c>
      <c r="P3946">
        <v>4.0000000000000001E-3</v>
      </c>
      <c r="Q3946">
        <v>1</v>
      </c>
    </row>
    <row r="3947" spans="1:17" x14ac:dyDescent="0.2">
      <c r="A3947" t="s">
        <v>498</v>
      </c>
      <c r="B3947" t="s">
        <v>134</v>
      </c>
      <c r="C3947" t="s">
        <v>497</v>
      </c>
      <c r="D3947" t="s">
        <v>54</v>
      </c>
      <c r="E3947" t="s">
        <v>3634</v>
      </c>
      <c r="F3947">
        <v>1.4999999999999999E-2</v>
      </c>
      <c r="G3947">
        <v>1.4999999999999999E-2</v>
      </c>
      <c r="H3947">
        <v>1</v>
      </c>
      <c r="J3947" t="s">
        <v>38</v>
      </c>
      <c r="K3947" t="s">
        <v>367</v>
      </c>
      <c r="L3947" t="s">
        <v>401</v>
      </c>
      <c r="M3947" t="s">
        <v>9098</v>
      </c>
      <c r="N3947" t="s">
        <v>8258</v>
      </c>
      <c r="O3947">
        <v>8.0000000000000002E-3</v>
      </c>
      <c r="P3947">
        <v>8.0000000000000002E-3</v>
      </c>
      <c r="Q3947">
        <v>1</v>
      </c>
    </row>
    <row r="3948" spans="1:17" x14ac:dyDescent="0.2">
      <c r="A3948" t="s">
        <v>498</v>
      </c>
      <c r="B3948" t="s">
        <v>134</v>
      </c>
      <c r="C3948" t="s">
        <v>497</v>
      </c>
      <c r="D3948" t="s">
        <v>54</v>
      </c>
      <c r="E3948" t="s">
        <v>3635</v>
      </c>
      <c r="F3948">
        <v>1.4999999999999999E-2</v>
      </c>
      <c r="G3948">
        <v>1.4999999999999999E-2</v>
      </c>
      <c r="H3948">
        <v>1</v>
      </c>
      <c r="J3948" t="s">
        <v>38</v>
      </c>
      <c r="K3948" t="s">
        <v>367</v>
      </c>
      <c r="L3948" t="s">
        <v>401</v>
      </c>
      <c r="M3948" t="s">
        <v>9098</v>
      </c>
      <c r="N3948" t="s">
        <v>8259</v>
      </c>
      <c r="O3948">
        <v>0.01</v>
      </c>
      <c r="P3948">
        <v>0.01</v>
      </c>
      <c r="Q3948">
        <v>1</v>
      </c>
    </row>
    <row r="3949" spans="1:17" x14ac:dyDescent="0.2">
      <c r="A3949" t="s">
        <v>498</v>
      </c>
      <c r="B3949" t="s">
        <v>134</v>
      </c>
      <c r="C3949" t="s">
        <v>497</v>
      </c>
      <c r="D3949" t="s">
        <v>54</v>
      </c>
      <c r="E3949" t="s">
        <v>3636</v>
      </c>
      <c r="F3949">
        <v>1.4999999999999999E-2</v>
      </c>
      <c r="G3949">
        <v>1.4999999999999999E-2</v>
      </c>
      <c r="H3949">
        <v>1</v>
      </c>
      <c r="J3949" t="s">
        <v>38</v>
      </c>
      <c r="K3949" t="s">
        <v>367</v>
      </c>
      <c r="L3949" t="s">
        <v>401</v>
      </c>
      <c r="M3949" t="s">
        <v>9098</v>
      </c>
      <c r="N3949" t="s">
        <v>8380</v>
      </c>
      <c r="O3949">
        <v>1.2E-2</v>
      </c>
      <c r="P3949">
        <v>1.2E-2</v>
      </c>
      <c r="Q3949">
        <v>1</v>
      </c>
    </row>
    <row r="3950" spans="1:17" x14ac:dyDescent="0.2">
      <c r="A3950" t="s">
        <v>498</v>
      </c>
      <c r="B3950" t="s">
        <v>134</v>
      </c>
      <c r="C3950" t="s">
        <v>497</v>
      </c>
      <c r="D3950" t="s">
        <v>54</v>
      </c>
      <c r="E3950" t="s">
        <v>3637</v>
      </c>
      <c r="F3950">
        <v>1.4999999999999999E-2</v>
      </c>
      <c r="G3950">
        <v>1.4999999999999999E-2</v>
      </c>
      <c r="H3950">
        <v>1</v>
      </c>
      <c r="J3950" t="s">
        <v>38</v>
      </c>
      <c r="K3950" t="s">
        <v>367</v>
      </c>
      <c r="L3950" t="s">
        <v>401</v>
      </c>
      <c r="M3950" t="s">
        <v>9098</v>
      </c>
      <c r="N3950" t="s">
        <v>8381</v>
      </c>
      <c r="O3950">
        <v>1.4E-2</v>
      </c>
      <c r="P3950">
        <v>1.4E-2</v>
      </c>
      <c r="Q3950">
        <v>1</v>
      </c>
    </row>
    <row r="3951" spans="1:17" x14ac:dyDescent="0.2">
      <c r="A3951" t="s">
        <v>498</v>
      </c>
      <c r="B3951" t="s">
        <v>134</v>
      </c>
      <c r="C3951" t="s">
        <v>497</v>
      </c>
      <c r="D3951" t="s">
        <v>54</v>
      </c>
      <c r="E3951" t="s">
        <v>3638</v>
      </c>
      <c r="F3951">
        <v>1.7000000000000001E-2</v>
      </c>
      <c r="G3951">
        <v>1.7000000000000001E-2</v>
      </c>
      <c r="H3951">
        <v>1</v>
      </c>
      <c r="J3951" t="s">
        <v>38</v>
      </c>
      <c r="K3951" t="s">
        <v>367</v>
      </c>
      <c r="L3951" t="s">
        <v>401</v>
      </c>
      <c r="M3951" t="s">
        <v>9098</v>
      </c>
      <c r="N3951" t="s">
        <v>8654</v>
      </c>
      <c r="O3951">
        <v>1.4999999999999999E-2</v>
      </c>
      <c r="P3951">
        <v>1.4999999999999999E-2</v>
      </c>
      <c r="Q3951">
        <v>1</v>
      </c>
    </row>
    <row r="3952" spans="1:17" x14ac:dyDescent="0.2">
      <c r="A3952" t="s">
        <v>498</v>
      </c>
      <c r="B3952" t="s">
        <v>134</v>
      </c>
      <c r="C3952" t="s">
        <v>497</v>
      </c>
      <c r="D3952" t="s">
        <v>54</v>
      </c>
      <c r="E3952" t="s">
        <v>3639</v>
      </c>
      <c r="F3952">
        <v>1.7999999999999999E-2</v>
      </c>
      <c r="G3952">
        <v>1.7999999999999999E-2</v>
      </c>
      <c r="H3952">
        <v>1</v>
      </c>
      <c r="J3952" t="s">
        <v>38</v>
      </c>
      <c r="K3952" t="s">
        <v>367</v>
      </c>
      <c r="L3952" t="s">
        <v>401</v>
      </c>
      <c r="M3952" t="s">
        <v>9098</v>
      </c>
      <c r="N3952" t="s">
        <v>8655</v>
      </c>
      <c r="O3952">
        <v>1.7000000000000001E-2</v>
      </c>
      <c r="P3952">
        <v>1.7000000000000001E-2</v>
      </c>
      <c r="Q3952">
        <v>1</v>
      </c>
    </row>
    <row r="3953" spans="1:17" x14ac:dyDescent="0.2">
      <c r="A3953" t="s">
        <v>498</v>
      </c>
      <c r="B3953" t="s">
        <v>134</v>
      </c>
      <c r="C3953" t="s">
        <v>497</v>
      </c>
      <c r="D3953" t="s">
        <v>54</v>
      </c>
      <c r="E3953" t="s">
        <v>3640</v>
      </c>
      <c r="F3953">
        <v>1.7999999999999999E-2</v>
      </c>
      <c r="G3953">
        <v>1.7999999999999999E-2</v>
      </c>
      <c r="H3953">
        <v>1</v>
      </c>
      <c r="J3953" t="s">
        <v>38</v>
      </c>
      <c r="K3953" t="s">
        <v>367</v>
      </c>
      <c r="L3953" t="s">
        <v>401</v>
      </c>
      <c r="M3953" t="s">
        <v>9098</v>
      </c>
      <c r="N3953" t="s">
        <v>8672</v>
      </c>
      <c r="O3953">
        <v>1.4999999999999999E-2</v>
      </c>
      <c r="P3953">
        <v>1.4999999999999999E-2</v>
      </c>
      <c r="Q3953">
        <v>1</v>
      </c>
    </row>
    <row r="3954" spans="1:17" x14ac:dyDescent="0.2">
      <c r="A3954" t="s">
        <v>498</v>
      </c>
      <c r="B3954" t="s">
        <v>134</v>
      </c>
      <c r="C3954" t="s">
        <v>497</v>
      </c>
      <c r="D3954" t="s">
        <v>54</v>
      </c>
      <c r="E3954" t="s">
        <v>3641</v>
      </c>
      <c r="F3954">
        <v>1.7999999999999999E-2</v>
      </c>
      <c r="G3954">
        <v>1.7999999999999999E-2</v>
      </c>
      <c r="H3954">
        <v>1</v>
      </c>
      <c r="J3954" t="s">
        <v>38</v>
      </c>
      <c r="K3954" t="s">
        <v>367</v>
      </c>
      <c r="L3954" t="s">
        <v>401</v>
      </c>
      <c r="M3954" t="s">
        <v>9098</v>
      </c>
      <c r="N3954" t="s">
        <v>8661</v>
      </c>
      <c r="O3954">
        <v>6.0000000000000001E-3</v>
      </c>
      <c r="P3954">
        <v>6.0000000000000001E-3</v>
      </c>
      <c r="Q3954">
        <v>1</v>
      </c>
    </row>
    <row r="3955" spans="1:17" x14ac:dyDescent="0.2">
      <c r="A3955" t="s">
        <v>498</v>
      </c>
      <c r="B3955" t="s">
        <v>134</v>
      </c>
      <c r="C3955" t="s">
        <v>497</v>
      </c>
      <c r="D3955" t="s">
        <v>54</v>
      </c>
      <c r="E3955" t="s">
        <v>3642</v>
      </c>
      <c r="F3955">
        <v>1.7999999999999999E-2</v>
      </c>
      <c r="G3955">
        <v>1.7999999999999999E-2</v>
      </c>
      <c r="H3955">
        <v>1</v>
      </c>
      <c r="J3955" t="s">
        <v>38</v>
      </c>
      <c r="K3955" t="s">
        <v>367</v>
      </c>
      <c r="L3955" t="s">
        <v>401</v>
      </c>
      <c r="M3955" t="s">
        <v>9098</v>
      </c>
      <c r="N3955" t="s">
        <v>8660</v>
      </c>
      <c r="O3955">
        <v>1E-3</v>
      </c>
      <c r="P3955">
        <v>1E-3</v>
      </c>
      <c r="Q3955">
        <v>1</v>
      </c>
    </row>
    <row r="3956" spans="1:17" x14ac:dyDescent="0.2">
      <c r="A3956" t="s">
        <v>498</v>
      </c>
      <c r="B3956" t="s">
        <v>134</v>
      </c>
      <c r="C3956" t="s">
        <v>497</v>
      </c>
      <c r="D3956" t="s">
        <v>54</v>
      </c>
      <c r="E3956" t="s">
        <v>3643</v>
      </c>
      <c r="F3956">
        <v>1.7999999999999999E-2</v>
      </c>
      <c r="G3956">
        <v>1.7999999999999999E-2</v>
      </c>
      <c r="H3956">
        <v>1</v>
      </c>
      <c r="J3956" t="s">
        <v>38</v>
      </c>
      <c r="K3956" t="s">
        <v>367</v>
      </c>
      <c r="L3956" t="s">
        <v>401</v>
      </c>
      <c r="M3956" t="s">
        <v>9098</v>
      </c>
      <c r="N3956" t="s">
        <v>8659</v>
      </c>
      <c r="O3956">
        <v>0</v>
      </c>
      <c r="P3956">
        <v>0</v>
      </c>
      <c r="Q3956">
        <v>1</v>
      </c>
    </row>
    <row r="3957" spans="1:17" x14ac:dyDescent="0.2">
      <c r="A3957" t="s">
        <v>498</v>
      </c>
      <c r="B3957" t="s">
        <v>134</v>
      </c>
      <c r="C3957" t="s">
        <v>497</v>
      </c>
      <c r="D3957" t="s">
        <v>54</v>
      </c>
      <c r="E3957" t="s">
        <v>3644</v>
      </c>
      <c r="F3957">
        <v>1.7999999999999999E-2</v>
      </c>
      <c r="G3957">
        <v>1.7999999999999999E-2</v>
      </c>
      <c r="H3957">
        <v>1</v>
      </c>
      <c r="J3957" t="s">
        <v>38</v>
      </c>
      <c r="K3957" t="s">
        <v>367</v>
      </c>
      <c r="L3957" t="s">
        <v>401</v>
      </c>
      <c r="M3957" t="s">
        <v>9098</v>
      </c>
      <c r="N3957" t="s">
        <v>8658</v>
      </c>
      <c r="O3957">
        <v>0</v>
      </c>
      <c r="P3957">
        <v>0</v>
      </c>
      <c r="Q3957">
        <v>1</v>
      </c>
    </row>
    <row r="3958" spans="1:17" x14ac:dyDescent="0.2">
      <c r="A3958" t="s">
        <v>498</v>
      </c>
      <c r="B3958" t="s">
        <v>134</v>
      </c>
      <c r="C3958" t="s">
        <v>497</v>
      </c>
      <c r="D3958" t="s">
        <v>54</v>
      </c>
      <c r="E3958" t="s">
        <v>3645</v>
      </c>
      <c r="F3958">
        <v>1.7999999999999999E-2</v>
      </c>
      <c r="G3958">
        <v>1.7999999999999999E-2</v>
      </c>
      <c r="H3958">
        <v>1</v>
      </c>
      <c r="J3958" t="s">
        <v>38</v>
      </c>
      <c r="K3958" t="s">
        <v>367</v>
      </c>
      <c r="L3958" t="s">
        <v>401</v>
      </c>
      <c r="M3958" t="s">
        <v>9098</v>
      </c>
      <c r="N3958" t="s">
        <v>8656</v>
      </c>
      <c r="O3958">
        <v>0</v>
      </c>
      <c r="P3958">
        <v>0</v>
      </c>
      <c r="Q3958">
        <v>1</v>
      </c>
    </row>
    <row r="3959" spans="1:17" x14ac:dyDescent="0.2">
      <c r="A3959" t="s">
        <v>498</v>
      </c>
      <c r="B3959" t="s">
        <v>134</v>
      </c>
      <c r="C3959" t="s">
        <v>497</v>
      </c>
      <c r="D3959" t="s">
        <v>54</v>
      </c>
      <c r="E3959" t="s">
        <v>3646</v>
      </c>
      <c r="F3959">
        <v>1.7000000000000001E-2</v>
      </c>
      <c r="G3959">
        <v>1.7000000000000001E-2</v>
      </c>
      <c r="H3959">
        <v>1</v>
      </c>
      <c r="J3959" t="s">
        <v>38</v>
      </c>
      <c r="K3959" t="s">
        <v>367</v>
      </c>
      <c r="L3959" t="s">
        <v>401</v>
      </c>
      <c r="M3959" t="s">
        <v>9098</v>
      </c>
      <c r="N3959" t="s">
        <v>8657</v>
      </c>
      <c r="O3959">
        <v>0</v>
      </c>
      <c r="P3959">
        <v>0</v>
      </c>
      <c r="Q3959">
        <v>1</v>
      </c>
    </row>
    <row r="3960" spans="1:17" x14ac:dyDescent="0.2">
      <c r="A3960" t="s">
        <v>498</v>
      </c>
      <c r="B3960" t="s">
        <v>134</v>
      </c>
      <c r="C3960" t="s">
        <v>497</v>
      </c>
      <c r="D3960" t="s">
        <v>54</v>
      </c>
      <c r="E3960" t="s">
        <v>3647</v>
      </c>
      <c r="F3960">
        <v>1.7000000000000001E-2</v>
      </c>
      <c r="G3960">
        <v>1.7000000000000001E-2</v>
      </c>
      <c r="H3960">
        <v>1</v>
      </c>
      <c r="J3960" t="s">
        <v>38</v>
      </c>
      <c r="K3960" t="s">
        <v>367</v>
      </c>
      <c r="L3960" t="s">
        <v>401</v>
      </c>
      <c r="M3960" t="s">
        <v>9098</v>
      </c>
      <c r="N3960" t="s">
        <v>9119</v>
      </c>
      <c r="O3960">
        <v>1E-3</v>
      </c>
      <c r="P3960">
        <v>1E-3</v>
      </c>
      <c r="Q3960">
        <v>1</v>
      </c>
    </row>
    <row r="3961" spans="1:17" x14ac:dyDescent="0.2">
      <c r="A3961" t="s">
        <v>498</v>
      </c>
      <c r="B3961" t="s">
        <v>134</v>
      </c>
      <c r="C3961" t="s">
        <v>497</v>
      </c>
      <c r="D3961" t="s">
        <v>54</v>
      </c>
      <c r="E3961" t="s">
        <v>3648</v>
      </c>
      <c r="F3961">
        <v>1.7000000000000001E-2</v>
      </c>
      <c r="G3961">
        <v>1.7000000000000001E-2</v>
      </c>
      <c r="H3961">
        <v>1</v>
      </c>
      <c r="J3961" t="s">
        <v>38</v>
      </c>
      <c r="K3961" t="s">
        <v>367</v>
      </c>
      <c r="L3961" t="s">
        <v>401</v>
      </c>
      <c r="M3961" t="s">
        <v>9098</v>
      </c>
      <c r="N3961" t="s">
        <v>9120</v>
      </c>
      <c r="O3961">
        <v>2E-3</v>
      </c>
      <c r="P3961">
        <v>2E-3</v>
      </c>
      <c r="Q3961">
        <v>1</v>
      </c>
    </row>
    <row r="3962" spans="1:17" x14ac:dyDescent="0.2">
      <c r="A3962" t="s">
        <v>498</v>
      </c>
      <c r="B3962" t="s">
        <v>134</v>
      </c>
      <c r="C3962" t="s">
        <v>497</v>
      </c>
      <c r="D3962" t="s">
        <v>54</v>
      </c>
      <c r="E3962" t="s">
        <v>3649</v>
      </c>
      <c r="F3962">
        <v>1.7000000000000001E-2</v>
      </c>
      <c r="G3962">
        <v>1.7000000000000001E-2</v>
      </c>
      <c r="H3962">
        <v>1</v>
      </c>
      <c r="J3962" t="s">
        <v>38</v>
      </c>
      <c r="K3962" t="s">
        <v>367</v>
      </c>
      <c r="L3962" t="s">
        <v>401</v>
      </c>
      <c r="M3962" t="s">
        <v>9098</v>
      </c>
      <c r="N3962" t="s">
        <v>9100</v>
      </c>
      <c r="O3962">
        <v>1E-3</v>
      </c>
      <c r="P3962">
        <v>1E-3</v>
      </c>
      <c r="Q3962">
        <v>1</v>
      </c>
    </row>
    <row r="3963" spans="1:17" x14ac:dyDescent="0.2">
      <c r="A3963" t="s">
        <v>498</v>
      </c>
      <c r="B3963" t="s">
        <v>134</v>
      </c>
      <c r="C3963" t="s">
        <v>497</v>
      </c>
      <c r="D3963" t="s">
        <v>54</v>
      </c>
      <c r="E3963" t="s">
        <v>3650</v>
      </c>
      <c r="F3963">
        <v>1.7000000000000001E-2</v>
      </c>
      <c r="G3963">
        <v>1.7000000000000001E-2</v>
      </c>
      <c r="H3963">
        <v>1</v>
      </c>
      <c r="J3963" t="s">
        <v>38</v>
      </c>
      <c r="K3963" t="s">
        <v>367</v>
      </c>
      <c r="L3963" t="s">
        <v>401</v>
      </c>
      <c r="M3963" t="s">
        <v>9098</v>
      </c>
      <c r="N3963" t="s">
        <v>9101</v>
      </c>
      <c r="O3963">
        <v>1E-3</v>
      </c>
      <c r="P3963">
        <v>1E-3</v>
      </c>
      <c r="Q3963">
        <v>1</v>
      </c>
    </row>
    <row r="3964" spans="1:17" x14ac:dyDescent="0.2">
      <c r="A3964" t="s">
        <v>498</v>
      </c>
      <c r="B3964" t="s">
        <v>134</v>
      </c>
      <c r="C3964" t="s">
        <v>497</v>
      </c>
      <c r="D3964" t="s">
        <v>54</v>
      </c>
      <c r="E3964" t="s">
        <v>3651</v>
      </c>
      <c r="F3964">
        <v>1.7999999999999999E-2</v>
      </c>
      <c r="G3964">
        <v>1.7999999999999999E-2</v>
      </c>
      <c r="H3964">
        <v>1</v>
      </c>
      <c r="J3964" t="s">
        <v>38</v>
      </c>
      <c r="K3964" t="s">
        <v>367</v>
      </c>
      <c r="L3964" t="s">
        <v>401</v>
      </c>
      <c r="M3964" t="s">
        <v>9098</v>
      </c>
      <c r="N3964" t="s">
        <v>9102</v>
      </c>
      <c r="O3964">
        <v>0</v>
      </c>
      <c r="P3964">
        <v>0</v>
      </c>
      <c r="Q3964">
        <v>1</v>
      </c>
    </row>
    <row r="3965" spans="1:17" x14ac:dyDescent="0.2">
      <c r="A3965" t="s">
        <v>498</v>
      </c>
      <c r="B3965" t="s">
        <v>134</v>
      </c>
      <c r="C3965" t="s">
        <v>497</v>
      </c>
      <c r="D3965" t="s">
        <v>54</v>
      </c>
      <c r="E3965" t="s">
        <v>3652</v>
      </c>
      <c r="F3965">
        <v>1.4999999999999999E-2</v>
      </c>
      <c r="G3965">
        <v>1.4999999999999999E-2</v>
      </c>
      <c r="H3965">
        <v>1</v>
      </c>
      <c r="J3965" t="s">
        <v>38</v>
      </c>
      <c r="K3965" t="s">
        <v>367</v>
      </c>
      <c r="L3965" t="s">
        <v>401</v>
      </c>
      <c r="M3965" t="s">
        <v>9098</v>
      </c>
      <c r="N3965" t="s">
        <v>9103</v>
      </c>
      <c r="O3965">
        <v>0</v>
      </c>
      <c r="P3965">
        <v>0</v>
      </c>
      <c r="Q3965">
        <v>1</v>
      </c>
    </row>
    <row r="3966" spans="1:17" x14ac:dyDescent="0.2">
      <c r="A3966" t="s">
        <v>498</v>
      </c>
      <c r="B3966" t="s">
        <v>134</v>
      </c>
      <c r="C3966" t="s">
        <v>497</v>
      </c>
      <c r="D3966" t="s">
        <v>54</v>
      </c>
      <c r="E3966" t="s">
        <v>3653</v>
      </c>
      <c r="F3966">
        <v>1.9E-2</v>
      </c>
      <c r="G3966">
        <v>1.9E-2</v>
      </c>
      <c r="H3966">
        <v>1</v>
      </c>
      <c r="J3966" t="s">
        <v>38</v>
      </c>
      <c r="K3966" t="s">
        <v>367</v>
      </c>
      <c r="L3966" t="s">
        <v>401</v>
      </c>
      <c r="M3966" t="s">
        <v>9098</v>
      </c>
      <c r="N3966" t="s">
        <v>9104</v>
      </c>
      <c r="O3966">
        <v>0</v>
      </c>
      <c r="P3966">
        <v>0</v>
      </c>
      <c r="Q3966">
        <v>1</v>
      </c>
    </row>
    <row r="3967" spans="1:17" x14ac:dyDescent="0.2">
      <c r="A3967" t="s">
        <v>498</v>
      </c>
      <c r="B3967" t="s">
        <v>134</v>
      </c>
      <c r="C3967" t="s">
        <v>497</v>
      </c>
      <c r="D3967" t="s">
        <v>54</v>
      </c>
      <c r="E3967" t="s">
        <v>3654</v>
      </c>
      <c r="F3967">
        <v>1.9E-2</v>
      </c>
      <c r="G3967">
        <v>1.9E-2</v>
      </c>
      <c r="H3967">
        <v>1</v>
      </c>
      <c r="J3967" t="s">
        <v>38</v>
      </c>
      <c r="K3967" t="s">
        <v>367</v>
      </c>
      <c r="L3967" t="s">
        <v>401</v>
      </c>
      <c r="M3967" t="s">
        <v>9098</v>
      </c>
      <c r="N3967" t="s">
        <v>8981</v>
      </c>
      <c r="O3967">
        <v>0</v>
      </c>
      <c r="P3967">
        <v>0</v>
      </c>
      <c r="Q3967">
        <v>1</v>
      </c>
    </row>
    <row r="3968" spans="1:17" x14ac:dyDescent="0.2">
      <c r="A3968" t="s">
        <v>498</v>
      </c>
      <c r="B3968" t="s">
        <v>134</v>
      </c>
      <c r="C3968" t="s">
        <v>497</v>
      </c>
      <c r="D3968" t="s">
        <v>54</v>
      </c>
      <c r="E3968" t="s">
        <v>3655</v>
      </c>
      <c r="F3968">
        <v>0.02</v>
      </c>
      <c r="G3968">
        <v>0.02</v>
      </c>
      <c r="H3968">
        <v>1</v>
      </c>
      <c r="J3968" t="s">
        <v>38</v>
      </c>
      <c r="K3968" t="s">
        <v>367</v>
      </c>
      <c r="L3968" t="s">
        <v>401</v>
      </c>
      <c r="M3968" t="s">
        <v>9098</v>
      </c>
      <c r="N3968" t="s">
        <v>8984</v>
      </c>
      <c r="O3968">
        <v>0</v>
      </c>
      <c r="P3968">
        <v>0</v>
      </c>
      <c r="Q3968">
        <v>1</v>
      </c>
    </row>
    <row r="3969" spans="1:17" x14ac:dyDescent="0.2">
      <c r="A3969" t="s">
        <v>498</v>
      </c>
      <c r="B3969" t="s">
        <v>134</v>
      </c>
      <c r="C3969" t="s">
        <v>497</v>
      </c>
      <c r="D3969" t="s">
        <v>54</v>
      </c>
      <c r="E3969" t="s">
        <v>3656</v>
      </c>
      <c r="F3969">
        <v>0.02</v>
      </c>
      <c r="G3969">
        <v>0.02</v>
      </c>
      <c r="H3969">
        <v>1</v>
      </c>
      <c r="J3969" t="s">
        <v>38</v>
      </c>
      <c r="K3969" t="s">
        <v>367</v>
      </c>
      <c r="L3969" t="s">
        <v>401</v>
      </c>
      <c r="M3969" t="s">
        <v>9098</v>
      </c>
      <c r="N3969" t="s">
        <v>8985</v>
      </c>
      <c r="O3969">
        <v>2E-3</v>
      </c>
      <c r="P3969">
        <v>2E-3</v>
      </c>
      <c r="Q3969">
        <v>1</v>
      </c>
    </row>
    <row r="3970" spans="1:17" x14ac:dyDescent="0.2">
      <c r="A3970" t="s">
        <v>498</v>
      </c>
      <c r="B3970" t="s">
        <v>134</v>
      </c>
      <c r="C3970" t="s">
        <v>497</v>
      </c>
      <c r="D3970" t="s">
        <v>54</v>
      </c>
      <c r="E3970" t="s">
        <v>3657</v>
      </c>
      <c r="F3970">
        <v>0.02</v>
      </c>
      <c r="G3970">
        <v>0.02</v>
      </c>
      <c r="H3970">
        <v>1</v>
      </c>
      <c r="J3970" t="s">
        <v>38</v>
      </c>
      <c r="K3970" t="s">
        <v>367</v>
      </c>
      <c r="L3970" t="s">
        <v>401</v>
      </c>
      <c r="M3970" t="s">
        <v>9098</v>
      </c>
      <c r="N3970" t="s">
        <v>8986</v>
      </c>
      <c r="O3970">
        <v>3.0000000000000001E-3</v>
      </c>
      <c r="P3970">
        <v>3.0000000000000001E-3</v>
      </c>
      <c r="Q3970">
        <v>1</v>
      </c>
    </row>
    <row r="3971" spans="1:17" x14ac:dyDescent="0.2">
      <c r="A3971" t="s">
        <v>498</v>
      </c>
      <c r="B3971" t="s">
        <v>134</v>
      </c>
      <c r="C3971" t="s">
        <v>497</v>
      </c>
      <c r="D3971" t="s">
        <v>54</v>
      </c>
      <c r="E3971" t="s">
        <v>3658</v>
      </c>
      <c r="F3971">
        <v>0.02</v>
      </c>
      <c r="G3971">
        <v>0.02</v>
      </c>
      <c r="H3971">
        <v>1</v>
      </c>
      <c r="J3971" t="s">
        <v>38</v>
      </c>
      <c r="K3971" t="s">
        <v>367</v>
      </c>
      <c r="L3971" t="s">
        <v>401</v>
      </c>
      <c r="M3971" t="s">
        <v>9098</v>
      </c>
      <c r="N3971" t="s">
        <v>9124</v>
      </c>
      <c r="O3971">
        <v>6.0000000000000001E-3</v>
      </c>
      <c r="P3971">
        <v>6.0000000000000001E-3</v>
      </c>
      <c r="Q3971">
        <v>1</v>
      </c>
    </row>
    <row r="3972" spans="1:17" x14ac:dyDescent="0.2">
      <c r="A3972" t="s">
        <v>498</v>
      </c>
      <c r="B3972" t="s">
        <v>134</v>
      </c>
      <c r="C3972" t="s">
        <v>497</v>
      </c>
      <c r="D3972" t="s">
        <v>54</v>
      </c>
      <c r="E3972" t="s">
        <v>3659</v>
      </c>
      <c r="F3972">
        <v>1.9E-2</v>
      </c>
      <c r="G3972">
        <v>1.9E-2</v>
      </c>
      <c r="H3972">
        <v>1</v>
      </c>
      <c r="J3972" t="s">
        <v>38</v>
      </c>
      <c r="K3972" t="s">
        <v>367</v>
      </c>
      <c r="L3972" t="s">
        <v>401</v>
      </c>
      <c r="M3972" t="s">
        <v>9098</v>
      </c>
      <c r="N3972" t="s">
        <v>9125</v>
      </c>
      <c r="O3972">
        <v>1.2E-2</v>
      </c>
      <c r="P3972">
        <v>1.2E-2</v>
      </c>
      <c r="Q3972">
        <v>1</v>
      </c>
    </row>
    <row r="3973" spans="1:17" x14ac:dyDescent="0.2">
      <c r="A3973" t="s">
        <v>498</v>
      </c>
      <c r="B3973" t="s">
        <v>134</v>
      </c>
      <c r="C3973" t="s">
        <v>497</v>
      </c>
      <c r="D3973" t="s">
        <v>54</v>
      </c>
      <c r="E3973" t="s">
        <v>3660</v>
      </c>
      <c r="F3973">
        <v>1.7999999999999999E-2</v>
      </c>
      <c r="G3973">
        <v>1.7999999999999999E-2</v>
      </c>
      <c r="H3973">
        <v>1</v>
      </c>
      <c r="J3973" t="s">
        <v>38</v>
      </c>
      <c r="K3973" t="s">
        <v>367</v>
      </c>
      <c r="L3973" t="s">
        <v>401</v>
      </c>
      <c r="M3973" t="s">
        <v>9098</v>
      </c>
      <c r="N3973" t="s">
        <v>9121</v>
      </c>
      <c r="O3973">
        <v>1.4999999999999999E-2</v>
      </c>
      <c r="P3973">
        <v>1.4999999999999999E-2</v>
      </c>
      <c r="Q3973">
        <v>1</v>
      </c>
    </row>
    <row r="3974" spans="1:17" x14ac:dyDescent="0.2">
      <c r="A3974" t="s">
        <v>498</v>
      </c>
      <c r="B3974" t="s">
        <v>134</v>
      </c>
      <c r="C3974" t="s">
        <v>497</v>
      </c>
      <c r="D3974" t="s">
        <v>54</v>
      </c>
      <c r="E3974" t="s">
        <v>3661</v>
      </c>
      <c r="F3974">
        <v>0.02</v>
      </c>
      <c r="G3974">
        <v>0.02</v>
      </c>
      <c r="H3974">
        <v>1</v>
      </c>
      <c r="J3974" t="s">
        <v>38</v>
      </c>
      <c r="K3974" t="s">
        <v>367</v>
      </c>
      <c r="L3974" t="s">
        <v>401</v>
      </c>
      <c r="M3974" t="s">
        <v>9098</v>
      </c>
      <c r="N3974" t="s">
        <v>9122</v>
      </c>
      <c r="O3974">
        <v>1.7999999999999999E-2</v>
      </c>
      <c r="P3974">
        <v>1.7999999999999999E-2</v>
      </c>
      <c r="Q3974">
        <v>1</v>
      </c>
    </row>
    <row r="3975" spans="1:17" x14ac:dyDescent="0.2">
      <c r="A3975" t="s">
        <v>498</v>
      </c>
      <c r="B3975" t="s">
        <v>134</v>
      </c>
      <c r="C3975" t="s">
        <v>497</v>
      </c>
      <c r="D3975" t="s">
        <v>54</v>
      </c>
      <c r="E3975" t="s">
        <v>3662</v>
      </c>
      <c r="F3975">
        <v>1.9E-2</v>
      </c>
      <c r="G3975">
        <v>1.9E-2</v>
      </c>
      <c r="H3975">
        <v>1</v>
      </c>
      <c r="J3975" t="s">
        <v>38</v>
      </c>
      <c r="K3975" t="s">
        <v>367</v>
      </c>
      <c r="L3975" t="s">
        <v>401</v>
      </c>
      <c r="M3975" t="s">
        <v>9098</v>
      </c>
      <c r="N3975" t="s">
        <v>9105</v>
      </c>
      <c r="O3975">
        <v>2.8000000000000001E-2</v>
      </c>
      <c r="P3975">
        <v>2.8000000000000001E-2</v>
      </c>
      <c r="Q3975">
        <v>1</v>
      </c>
    </row>
    <row r="3976" spans="1:17" x14ac:dyDescent="0.2">
      <c r="A3976" t="s">
        <v>498</v>
      </c>
      <c r="B3976" t="s">
        <v>134</v>
      </c>
      <c r="C3976" t="s">
        <v>497</v>
      </c>
      <c r="D3976" t="s">
        <v>54</v>
      </c>
      <c r="E3976" t="s">
        <v>3663</v>
      </c>
      <c r="F3976">
        <v>1.7000000000000001E-2</v>
      </c>
      <c r="G3976">
        <v>1.7000000000000001E-2</v>
      </c>
      <c r="H3976">
        <v>1</v>
      </c>
      <c r="J3976" t="s">
        <v>38</v>
      </c>
      <c r="K3976" t="s">
        <v>367</v>
      </c>
      <c r="L3976" t="s">
        <v>401</v>
      </c>
      <c r="M3976" t="s">
        <v>9098</v>
      </c>
      <c r="N3976" t="s">
        <v>9106</v>
      </c>
      <c r="O3976">
        <v>1.6E-2</v>
      </c>
      <c r="P3976">
        <v>1.6E-2</v>
      </c>
      <c r="Q3976">
        <v>1</v>
      </c>
    </row>
    <row r="3977" spans="1:17" x14ac:dyDescent="0.2">
      <c r="A3977" t="s">
        <v>498</v>
      </c>
      <c r="B3977" t="s">
        <v>134</v>
      </c>
      <c r="C3977" t="s">
        <v>497</v>
      </c>
      <c r="D3977" t="s">
        <v>54</v>
      </c>
      <c r="E3977" t="s">
        <v>3664</v>
      </c>
      <c r="F3977">
        <v>1.7999999999999999E-2</v>
      </c>
      <c r="G3977">
        <v>1.7000000000000001E-2</v>
      </c>
      <c r="H3977">
        <v>1</v>
      </c>
      <c r="J3977" t="s">
        <v>38</v>
      </c>
      <c r="K3977" t="s">
        <v>367</v>
      </c>
      <c r="L3977" t="s">
        <v>401</v>
      </c>
      <c r="M3977" t="s">
        <v>9098</v>
      </c>
      <c r="N3977" t="s">
        <v>9107</v>
      </c>
      <c r="O3977">
        <v>4.0000000000000001E-3</v>
      </c>
      <c r="P3977">
        <v>4.0000000000000001E-3</v>
      </c>
      <c r="Q3977">
        <v>1</v>
      </c>
    </row>
    <row r="3978" spans="1:17" x14ac:dyDescent="0.2">
      <c r="A3978" t="s">
        <v>498</v>
      </c>
      <c r="B3978" t="s">
        <v>134</v>
      </c>
      <c r="C3978" t="s">
        <v>497</v>
      </c>
      <c r="D3978" t="s">
        <v>54</v>
      </c>
      <c r="E3978" t="s">
        <v>3665</v>
      </c>
      <c r="F3978">
        <v>1.7000000000000001E-2</v>
      </c>
      <c r="G3978">
        <v>1.7000000000000001E-2</v>
      </c>
      <c r="H3978">
        <v>1</v>
      </c>
      <c r="J3978" t="s">
        <v>38</v>
      </c>
      <c r="K3978" t="s">
        <v>367</v>
      </c>
      <c r="L3978" t="s">
        <v>401</v>
      </c>
      <c r="M3978" t="s">
        <v>9098</v>
      </c>
      <c r="N3978" t="s">
        <v>9108</v>
      </c>
      <c r="O3978">
        <v>0</v>
      </c>
      <c r="P3978">
        <v>0</v>
      </c>
      <c r="Q3978">
        <v>1</v>
      </c>
    </row>
    <row r="3979" spans="1:17" x14ac:dyDescent="0.2">
      <c r="A3979" t="s">
        <v>498</v>
      </c>
      <c r="B3979" t="s">
        <v>134</v>
      </c>
      <c r="C3979" t="s">
        <v>497</v>
      </c>
      <c r="D3979" t="s">
        <v>54</v>
      </c>
      <c r="E3979" t="s">
        <v>3666</v>
      </c>
      <c r="F3979">
        <v>1.7000000000000001E-2</v>
      </c>
      <c r="G3979">
        <v>1.7000000000000001E-2</v>
      </c>
      <c r="H3979">
        <v>1</v>
      </c>
      <c r="J3979" t="s">
        <v>38</v>
      </c>
      <c r="K3979" t="s">
        <v>367</v>
      </c>
      <c r="L3979" t="s">
        <v>401</v>
      </c>
      <c r="M3979" t="s">
        <v>9098</v>
      </c>
      <c r="N3979" t="s">
        <v>9109</v>
      </c>
      <c r="O3979">
        <v>0</v>
      </c>
      <c r="P3979">
        <v>0</v>
      </c>
      <c r="Q3979">
        <v>1</v>
      </c>
    </row>
    <row r="3980" spans="1:17" x14ac:dyDescent="0.2">
      <c r="A3980" t="s">
        <v>498</v>
      </c>
      <c r="B3980" t="s">
        <v>134</v>
      </c>
      <c r="C3980" t="s">
        <v>497</v>
      </c>
      <c r="D3980" t="s">
        <v>54</v>
      </c>
      <c r="E3980" t="s">
        <v>3667</v>
      </c>
      <c r="F3980">
        <v>1.7000000000000001E-2</v>
      </c>
      <c r="G3980">
        <v>1.7000000000000001E-2</v>
      </c>
      <c r="H3980">
        <v>1</v>
      </c>
      <c r="J3980" t="s">
        <v>38</v>
      </c>
      <c r="K3980" t="s">
        <v>367</v>
      </c>
      <c r="L3980" t="s">
        <v>401</v>
      </c>
      <c r="M3980" t="s">
        <v>9098</v>
      </c>
      <c r="N3980" t="s">
        <v>9123</v>
      </c>
      <c r="O3980">
        <v>0</v>
      </c>
      <c r="P3980">
        <v>0</v>
      </c>
      <c r="Q3980">
        <v>1</v>
      </c>
    </row>
    <row r="3981" spans="1:17" x14ac:dyDescent="0.2">
      <c r="A3981" t="s">
        <v>498</v>
      </c>
      <c r="B3981" t="s">
        <v>134</v>
      </c>
      <c r="C3981" t="s">
        <v>497</v>
      </c>
      <c r="D3981" t="s">
        <v>54</v>
      </c>
      <c r="E3981" t="s">
        <v>3668</v>
      </c>
      <c r="F3981">
        <v>1.7000000000000001E-2</v>
      </c>
      <c r="G3981">
        <v>1.7000000000000001E-2</v>
      </c>
      <c r="H3981">
        <v>1</v>
      </c>
      <c r="J3981" t="s">
        <v>38</v>
      </c>
      <c r="K3981" t="s">
        <v>367</v>
      </c>
      <c r="L3981" t="s">
        <v>401</v>
      </c>
      <c r="M3981" t="s">
        <v>9098</v>
      </c>
      <c r="N3981" t="s">
        <v>9110</v>
      </c>
      <c r="O3981">
        <v>0</v>
      </c>
      <c r="P3981">
        <v>0</v>
      </c>
      <c r="Q3981">
        <v>1</v>
      </c>
    </row>
    <row r="3982" spans="1:17" x14ac:dyDescent="0.2">
      <c r="A3982" t="s">
        <v>498</v>
      </c>
      <c r="B3982" t="s">
        <v>134</v>
      </c>
      <c r="C3982" t="s">
        <v>497</v>
      </c>
      <c r="D3982" t="s">
        <v>54</v>
      </c>
      <c r="E3982" t="s">
        <v>3669</v>
      </c>
      <c r="F3982">
        <v>1.7000000000000001E-2</v>
      </c>
      <c r="G3982">
        <v>1.7000000000000001E-2</v>
      </c>
      <c r="H3982">
        <v>1</v>
      </c>
      <c r="J3982" t="s">
        <v>38</v>
      </c>
      <c r="K3982" t="s">
        <v>367</v>
      </c>
      <c r="L3982" t="s">
        <v>401</v>
      </c>
      <c r="M3982" t="s">
        <v>9098</v>
      </c>
      <c r="N3982" t="s">
        <v>9111</v>
      </c>
      <c r="O3982">
        <v>0</v>
      </c>
      <c r="P3982">
        <v>0</v>
      </c>
      <c r="Q3982">
        <v>1</v>
      </c>
    </row>
    <row r="3983" spans="1:17" x14ac:dyDescent="0.2">
      <c r="A3983" t="s">
        <v>498</v>
      </c>
      <c r="B3983" t="s">
        <v>134</v>
      </c>
      <c r="C3983" t="s">
        <v>497</v>
      </c>
      <c r="D3983" t="s">
        <v>54</v>
      </c>
      <c r="E3983" t="s">
        <v>3670</v>
      </c>
      <c r="F3983">
        <v>1.7000000000000001E-2</v>
      </c>
      <c r="G3983">
        <v>1.7000000000000001E-2</v>
      </c>
      <c r="H3983">
        <v>1</v>
      </c>
      <c r="J3983" t="s">
        <v>38</v>
      </c>
      <c r="K3983" t="s">
        <v>367</v>
      </c>
      <c r="L3983" t="s">
        <v>401</v>
      </c>
      <c r="M3983" t="s">
        <v>9098</v>
      </c>
      <c r="N3983" t="s">
        <v>9112</v>
      </c>
      <c r="O3983">
        <v>0</v>
      </c>
      <c r="P3983">
        <v>0</v>
      </c>
      <c r="Q3983">
        <v>1</v>
      </c>
    </row>
    <row r="3984" spans="1:17" x14ac:dyDescent="0.2">
      <c r="A3984" t="s">
        <v>498</v>
      </c>
      <c r="B3984" t="s">
        <v>134</v>
      </c>
      <c r="C3984" t="s">
        <v>497</v>
      </c>
      <c r="D3984" t="s">
        <v>54</v>
      </c>
      <c r="E3984" t="s">
        <v>3671</v>
      </c>
      <c r="F3984">
        <v>1.7000000000000001E-2</v>
      </c>
      <c r="G3984">
        <v>1.7000000000000001E-2</v>
      </c>
      <c r="H3984">
        <v>1</v>
      </c>
      <c r="J3984" t="s">
        <v>38</v>
      </c>
      <c r="K3984" t="s">
        <v>367</v>
      </c>
      <c r="L3984" t="s">
        <v>401</v>
      </c>
      <c r="M3984" t="s">
        <v>9098</v>
      </c>
      <c r="N3984" t="s">
        <v>9113</v>
      </c>
      <c r="O3984">
        <v>0</v>
      </c>
      <c r="P3984">
        <v>0</v>
      </c>
      <c r="Q3984">
        <v>1</v>
      </c>
    </row>
    <row r="3985" spans="1:17" x14ac:dyDescent="0.2">
      <c r="A3985" t="s">
        <v>498</v>
      </c>
      <c r="B3985" t="s">
        <v>134</v>
      </c>
      <c r="C3985" t="s">
        <v>497</v>
      </c>
      <c r="D3985" t="s">
        <v>54</v>
      </c>
      <c r="E3985" t="s">
        <v>3672</v>
      </c>
      <c r="F3985">
        <v>1.6E-2</v>
      </c>
      <c r="G3985">
        <v>1.6E-2</v>
      </c>
      <c r="H3985">
        <v>1</v>
      </c>
      <c r="J3985" t="s">
        <v>38</v>
      </c>
      <c r="K3985" t="s">
        <v>367</v>
      </c>
      <c r="L3985" t="s">
        <v>401</v>
      </c>
      <c r="M3985" t="s">
        <v>9098</v>
      </c>
      <c r="N3985" t="s">
        <v>9114</v>
      </c>
      <c r="O3985">
        <v>0</v>
      </c>
      <c r="P3985">
        <v>0</v>
      </c>
      <c r="Q3985">
        <v>1</v>
      </c>
    </row>
    <row r="3986" spans="1:17" x14ac:dyDescent="0.2">
      <c r="A3986" t="s">
        <v>498</v>
      </c>
      <c r="B3986" t="s">
        <v>134</v>
      </c>
      <c r="C3986" t="s">
        <v>497</v>
      </c>
      <c r="D3986" t="s">
        <v>54</v>
      </c>
      <c r="E3986" t="s">
        <v>3673</v>
      </c>
      <c r="F3986">
        <v>1.4E-2</v>
      </c>
      <c r="G3986">
        <v>1.4E-2</v>
      </c>
      <c r="H3986">
        <v>1</v>
      </c>
      <c r="J3986" t="s">
        <v>38</v>
      </c>
      <c r="K3986" t="s">
        <v>367</v>
      </c>
      <c r="L3986" t="s">
        <v>401</v>
      </c>
      <c r="M3986" t="s">
        <v>9098</v>
      </c>
      <c r="N3986" t="s">
        <v>9126</v>
      </c>
      <c r="O3986">
        <v>1E-3</v>
      </c>
      <c r="P3986">
        <v>1E-3</v>
      </c>
      <c r="Q3986">
        <v>1</v>
      </c>
    </row>
    <row r="3987" spans="1:17" x14ac:dyDescent="0.2">
      <c r="A3987" t="s">
        <v>498</v>
      </c>
      <c r="B3987" t="s">
        <v>134</v>
      </c>
      <c r="C3987" t="s">
        <v>497</v>
      </c>
      <c r="D3987" t="s">
        <v>54</v>
      </c>
      <c r="E3987" t="s">
        <v>3674</v>
      </c>
      <c r="F3987">
        <v>1.4999999999999999E-2</v>
      </c>
      <c r="G3987">
        <v>1.4999999999999999E-2</v>
      </c>
      <c r="H3987">
        <v>1</v>
      </c>
      <c r="J3987" t="s">
        <v>38</v>
      </c>
      <c r="K3987" t="s">
        <v>367</v>
      </c>
      <c r="L3987" t="s">
        <v>401</v>
      </c>
      <c r="M3987" t="s">
        <v>9098</v>
      </c>
      <c r="N3987" t="s">
        <v>9115</v>
      </c>
      <c r="O3987">
        <v>0</v>
      </c>
      <c r="P3987">
        <v>0</v>
      </c>
      <c r="Q3987">
        <v>1</v>
      </c>
    </row>
    <row r="3988" spans="1:17" x14ac:dyDescent="0.2">
      <c r="A3988" t="s">
        <v>498</v>
      </c>
      <c r="B3988" t="s">
        <v>134</v>
      </c>
      <c r="C3988" t="s">
        <v>497</v>
      </c>
      <c r="D3988" t="s">
        <v>54</v>
      </c>
      <c r="E3988" t="s">
        <v>3675</v>
      </c>
      <c r="F3988">
        <v>1.7000000000000001E-2</v>
      </c>
      <c r="G3988">
        <v>1.7000000000000001E-2</v>
      </c>
      <c r="H3988">
        <v>1</v>
      </c>
      <c r="J3988" t="s">
        <v>38</v>
      </c>
      <c r="K3988" t="s">
        <v>367</v>
      </c>
      <c r="L3988" t="s">
        <v>401</v>
      </c>
      <c r="M3988" t="s">
        <v>9098</v>
      </c>
      <c r="N3988" t="s">
        <v>9116</v>
      </c>
      <c r="O3988">
        <v>0</v>
      </c>
      <c r="P3988">
        <v>0</v>
      </c>
      <c r="Q3988">
        <v>1</v>
      </c>
    </row>
    <row r="3989" spans="1:17" x14ac:dyDescent="0.2">
      <c r="A3989" t="s">
        <v>498</v>
      </c>
      <c r="B3989" t="s">
        <v>134</v>
      </c>
      <c r="C3989" t="s">
        <v>497</v>
      </c>
      <c r="D3989" t="s">
        <v>54</v>
      </c>
      <c r="E3989" t="s">
        <v>3676</v>
      </c>
      <c r="F3989">
        <v>1.4999999999999999E-2</v>
      </c>
      <c r="G3989">
        <v>1.4999999999999999E-2</v>
      </c>
      <c r="H3989">
        <v>1</v>
      </c>
      <c r="J3989" t="s">
        <v>38</v>
      </c>
      <c r="K3989" t="s">
        <v>367</v>
      </c>
      <c r="L3989" t="s">
        <v>401</v>
      </c>
      <c r="M3989" t="s">
        <v>9098</v>
      </c>
      <c r="N3989" t="s">
        <v>9117</v>
      </c>
      <c r="O3989">
        <v>0</v>
      </c>
      <c r="P3989">
        <v>0</v>
      </c>
      <c r="Q3989">
        <v>1</v>
      </c>
    </row>
    <row r="3990" spans="1:17" x14ac:dyDescent="0.2">
      <c r="A3990" t="s">
        <v>498</v>
      </c>
      <c r="B3990" t="s">
        <v>134</v>
      </c>
      <c r="C3990" t="s">
        <v>497</v>
      </c>
      <c r="D3990" t="s">
        <v>54</v>
      </c>
      <c r="E3990" t="s">
        <v>3677</v>
      </c>
      <c r="F3990">
        <v>1.6E-2</v>
      </c>
      <c r="G3990">
        <v>1.6E-2</v>
      </c>
      <c r="H3990">
        <v>1</v>
      </c>
      <c r="J3990" t="s">
        <v>38</v>
      </c>
      <c r="K3990" t="s">
        <v>367</v>
      </c>
      <c r="L3990" t="s">
        <v>401</v>
      </c>
      <c r="M3990" t="s">
        <v>9098</v>
      </c>
      <c r="N3990" t="s">
        <v>9118</v>
      </c>
      <c r="O3990">
        <v>0</v>
      </c>
      <c r="P3990">
        <v>0</v>
      </c>
      <c r="Q3990">
        <v>1</v>
      </c>
    </row>
    <row r="3991" spans="1:17" x14ac:dyDescent="0.2">
      <c r="A3991" t="s">
        <v>498</v>
      </c>
      <c r="B3991" t="s">
        <v>134</v>
      </c>
      <c r="C3991" t="s">
        <v>497</v>
      </c>
      <c r="D3991" t="s">
        <v>54</v>
      </c>
      <c r="E3991" t="s">
        <v>3678</v>
      </c>
      <c r="F3991">
        <v>1.6E-2</v>
      </c>
      <c r="G3991">
        <v>1.6E-2</v>
      </c>
      <c r="H3991">
        <v>1</v>
      </c>
      <c r="J3991" t="s">
        <v>38</v>
      </c>
      <c r="K3991" t="s">
        <v>367</v>
      </c>
      <c r="L3991" t="s">
        <v>401</v>
      </c>
      <c r="M3991" t="s">
        <v>9098</v>
      </c>
      <c r="N3991" t="s">
        <v>8982</v>
      </c>
      <c r="O3991">
        <v>0</v>
      </c>
      <c r="P3991">
        <v>0</v>
      </c>
      <c r="Q3991">
        <v>1</v>
      </c>
    </row>
    <row r="3992" spans="1:17" x14ac:dyDescent="0.2">
      <c r="A3992" t="s">
        <v>498</v>
      </c>
      <c r="B3992" t="s">
        <v>134</v>
      </c>
      <c r="C3992" t="s">
        <v>497</v>
      </c>
      <c r="D3992" t="s">
        <v>54</v>
      </c>
      <c r="E3992" t="s">
        <v>3679</v>
      </c>
      <c r="F3992">
        <v>1.7000000000000001E-2</v>
      </c>
      <c r="G3992">
        <v>1.7000000000000001E-2</v>
      </c>
      <c r="H3992">
        <v>1</v>
      </c>
      <c r="J3992" t="s">
        <v>38</v>
      </c>
      <c r="K3992" t="s">
        <v>367</v>
      </c>
      <c r="L3992" t="s">
        <v>401</v>
      </c>
      <c r="M3992" t="s">
        <v>9098</v>
      </c>
      <c r="N3992" t="s">
        <v>8987</v>
      </c>
      <c r="O3992">
        <v>0</v>
      </c>
      <c r="P3992">
        <v>0</v>
      </c>
      <c r="Q3992">
        <v>1</v>
      </c>
    </row>
    <row r="3993" spans="1:17" x14ac:dyDescent="0.2">
      <c r="A3993" t="s">
        <v>498</v>
      </c>
      <c r="B3993" t="s">
        <v>134</v>
      </c>
      <c r="C3993" t="s">
        <v>497</v>
      </c>
      <c r="D3993" t="s">
        <v>54</v>
      </c>
      <c r="E3993" t="s">
        <v>3680</v>
      </c>
      <c r="F3993">
        <v>1.7000000000000001E-2</v>
      </c>
      <c r="G3993">
        <v>1.7000000000000001E-2</v>
      </c>
      <c r="H3993">
        <v>1</v>
      </c>
      <c r="J3993" t="s">
        <v>38</v>
      </c>
      <c r="K3993" t="s">
        <v>367</v>
      </c>
      <c r="L3993" t="s">
        <v>401</v>
      </c>
      <c r="M3993" t="s">
        <v>9098</v>
      </c>
      <c r="N3993" t="s">
        <v>8988</v>
      </c>
      <c r="O3993">
        <v>1E-3</v>
      </c>
      <c r="P3993">
        <v>1E-3</v>
      </c>
      <c r="Q3993">
        <v>1</v>
      </c>
    </row>
    <row r="3994" spans="1:17" x14ac:dyDescent="0.2">
      <c r="A3994" t="s">
        <v>498</v>
      </c>
      <c r="B3994" t="s">
        <v>134</v>
      </c>
      <c r="C3994" t="s">
        <v>497</v>
      </c>
      <c r="D3994" t="s">
        <v>54</v>
      </c>
      <c r="E3994" t="s">
        <v>3681</v>
      </c>
      <c r="F3994">
        <v>1.6E-2</v>
      </c>
      <c r="G3994">
        <v>1.6E-2</v>
      </c>
      <c r="H3994">
        <v>1</v>
      </c>
      <c r="J3994" t="s">
        <v>38</v>
      </c>
      <c r="K3994" t="s">
        <v>367</v>
      </c>
      <c r="L3994" t="s">
        <v>401</v>
      </c>
      <c r="M3994" t="s">
        <v>9098</v>
      </c>
      <c r="N3994" t="s">
        <v>8989</v>
      </c>
      <c r="O3994">
        <v>2E-3</v>
      </c>
      <c r="P3994">
        <v>2E-3</v>
      </c>
      <c r="Q3994">
        <v>1</v>
      </c>
    </row>
    <row r="3995" spans="1:17" x14ac:dyDescent="0.2">
      <c r="A3995" t="s">
        <v>498</v>
      </c>
      <c r="B3995" t="s">
        <v>134</v>
      </c>
      <c r="C3995" t="s">
        <v>497</v>
      </c>
      <c r="D3995" t="s">
        <v>54</v>
      </c>
      <c r="E3995" t="s">
        <v>3682</v>
      </c>
      <c r="F3995">
        <v>1.7999999999999999E-2</v>
      </c>
      <c r="G3995">
        <v>1.7999999999999999E-2</v>
      </c>
      <c r="H3995">
        <v>1</v>
      </c>
      <c r="J3995" t="s">
        <v>38</v>
      </c>
      <c r="K3995" t="s">
        <v>367</v>
      </c>
      <c r="L3995" t="s">
        <v>401</v>
      </c>
      <c r="M3995" t="s">
        <v>9098</v>
      </c>
      <c r="N3995" t="s">
        <v>9127</v>
      </c>
      <c r="O3995">
        <v>4.0000000000000001E-3</v>
      </c>
      <c r="P3995">
        <v>4.0000000000000001E-3</v>
      </c>
      <c r="Q3995">
        <v>1</v>
      </c>
    </row>
    <row r="3996" spans="1:17" x14ac:dyDescent="0.2">
      <c r="A3996" t="s">
        <v>498</v>
      </c>
      <c r="B3996" t="s">
        <v>134</v>
      </c>
      <c r="C3996" t="s">
        <v>497</v>
      </c>
      <c r="D3996" t="s">
        <v>54</v>
      </c>
      <c r="E3996" t="s">
        <v>3683</v>
      </c>
      <c r="F3996">
        <v>1.7999999999999999E-2</v>
      </c>
      <c r="G3996">
        <v>1.7999999999999999E-2</v>
      </c>
      <c r="H3996">
        <v>1</v>
      </c>
      <c r="J3996" t="s">
        <v>38</v>
      </c>
      <c r="K3996" t="s">
        <v>367</v>
      </c>
      <c r="L3996" t="s">
        <v>401</v>
      </c>
      <c r="M3996" t="s">
        <v>9098</v>
      </c>
      <c r="N3996" t="s">
        <v>9128</v>
      </c>
      <c r="O3996">
        <v>5.0000000000000001E-3</v>
      </c>
      <c r="P3996">
        <v>5.0000000000000001E-3</v>
      </c>
      <c r="Q3996">
        <v>1</v>
      </c>
    </row>
    <row r="3997" spans="1:17" x14ac:dyDescent="0.2">
      <c r="A3997" t="s">
        <v>498</v>
      </c>
      <c r="B3997" t="s">
        <v>134</v>
      </c>
      <c r="C3997" t="s">
        <v>497</v>
      </c>
      <c r="D3997" t="s">
        <v>54</v>
      </c>
      <c r="E3997" t="s">
        <v>3684</v>
      </c>
      <c r="F3997">
        <v>1.7999999999999999E-2</v>
      </c>
      <c r="G3997">
        <v>1.7999999999999999E-2</v>
      </c>
      <c r="H3997">
        <v>1</v>
      </c>
      <c r="J3997" t="s">
        <v>38</v>
      </c>
      <c r="K3997" t="s">
        <v>367</v>
      </c>
      <c r="L3997" t="s">
        <v>401</v>
      </c>
      <c r="M3997" t="s">
        <v>9098</v>
      </c>
      <c r="N3997" t="s">
        <v>9129</v>
      </c>
      <c r="O3997">
        <v>6.0000000000000001E-3</v>
      </c>
      <c r="P3997">
        <v>6.0000000000000001E-3</v>
      </c>
      <c r="Q3997">
        <v>1</v>
      </c>
    </row>
    <row r="3998" spans="1:17" x14ac:dyDescent="0.2">
      <c r="A3998" t="s">
        <v>498</v>
      </c>
      <c r="B3998" t="s">
        <v>134</v>
      </c>
      <c r="C3998" t="s">
        <v>497</v>
      </c>
      <c r="D3998" t="s">
        <v>54</v>
      </c>
      <c r="E3998" t="s">
        <v>3685</v>
      </c>
      <c r="F3998">
        <v>1.7000000000000001E-2</v>
      </c>
      <c r="G3998">
        <v>1.7000000000000001E-2</v>
      </c>
      <c r="H3998">
        <v>1</v>
      </c>
      <c r="J3998" t="s">
        <v>38</v>
      </c>
      <c r="K3998" t="s">
        <v>367</v>
      </c>
      <c r="L3998" t="s">
        <v>401</v>
      </c>
      <c r="M3998" t="s">
        <v>9098</v>
      </c>
      <c r="N3998" t="s">
        <v>9130</v>
      </c>
      <c r="O3998">
        <v>6.0000000000000001E-3</v>
      </c>
      <c r="P3998">
        <v>6.0000000000000001E-3</v>
      </c>
      <c r="Q3998">
        <v>1</v>
      </c>
    </row>
    <row r="3999" spans="1:17" x14ac:dyDescent="0.2">
      <c r="A3999" t="s">
        <v>498</v>
      </c>
      <c r="B3999" t="s">
        <v>134</v>
      </c>
      <c r="C3999" t="s">
        <v>497</v>
      </c>
      <c r="D3999" t="s">
        <v>54</v>
      </c>
      <c r="E3999" t="s">
        <v>3686</v>
      </c>
      <c r="F3999">
        <v>1.7000000000000001E-2</v>
      </c>
      <c r="G3999">
        <v>1.7000000000000001E-2</v>
      </c>
      <c r="H3999">
        <v>1</v>
      </c>
      <c r="J3999" t="s">
        <v>38</v>
      </c>
      <c r="K3999" t="s">
        <v>367</v>
      </c>
      <c r="L3999" t="s">
        <v>401</v>
      </c>
      <c r="M3999" t="s">
        <v>9098</v>
      </c>
      <c r="N3999" t="s">
        <v>9131</v>
      </c>
      <c r="O3999">
        <v>8.9999999999999993E-3</v>
      </c>
      <c r="P3999">
        <v>8.9999999999999993E-3</v>
      </c>
      <c r="Q3999">
        <v>1</v>
      </c>
    </row>
    <row r="4000" spans="1:17" x14ac:dyDescent="0.2">
      <c r="A4000" t="s">
        <v>498</v>
      </c>
      <c r="B4000" t="s">
        <v>134</v>
      </c>
      <c r="C4000" t="s">
        <v>497</v>
      </c>
      <c r="D4000" t="s">
        <v>54</v>
      </c>
      <c r="E4000" t="s">
        <v>3687</v>
      </c>
      <c r="F4000">
        <v>1.7000000000000001E-2</v>
      </c>
      <c r="G4000">
        <v>1.7000000000000001E-2</v>
      </c>
      <c r="H4000">
        <v>1</v>
      </c>
      <c r="J4000" t="s">
        <v>38</v>
      </c>
      <c r="K4000" t="s">
        <v>367</v>
      </c>
      <c r="L4000" t="s">
        <v>401</v>
      </c>
      <c r="M4000" t="s">
        <v>9098</v>
      </c>
      <c r="N4000" t="s">
        <v>9132</v>
      </c>
      <c r="O4000">
        <v>1.4E-2</v>
      </c>
      <c r="P4000">
        <v>1.4E-2</v>
      </c>
      <c r="Q4000">
        <v>1</v>
      </c>
    </row>
    <row r="4001" spans="1:17" x14ac:dyDescent="0.2">
      <c r="A4001" t="s">
        <v>498</v>
      </c>
      <c r="B4001" t="s">
        <v>134</v>
      </c>
      <c r="C4001" t="s">
        <v>497</v>
      </c>
      <c r="D4001" t="s">
        <v>54</v>
      </c>
      <c r="E4001" t="s">
        <v>3688</v>
      </c>
      <c r="F4001">
        <v>1.4E-2</v>
      </c>
      <c r="G4001">
        <v>1.4E-2</v>
      </c>
      <c r="H4001">
        <v>1</v>
      </c>
      <c r="J4001" t="s">
        <v>38</v>
      </c>
      <c r="K4001" t="s">
        <v>367</v>
      </c>
      <c r="L4001" t="s">
        <v>401</v>
      </c>
      <c r="M4001" t="s">
        <v>9098</v>
      </c>
      <c r="N4001" t="s">
        <v>9133</v>
      </c>
      <c r="O4001">
        <v>8.9999999999999993E-3</v>
      </c>
      <c r="P4001">
        <v>8.9999999999999993E-3</v>
      </c>
      <c r="Q4001">
        <v>1</v>
      </c>
    </row>
    <row r="4002" spans="1:17" x14ac:dyDescent="0.2">
      <c r="A4002" t="s">
        <v>498</v>
      </c>
      <c r="B4002" t="s">
        <v>134</v>
      </c>
      <c r="C4002" t="s">
        <v>497</v>
      </c>
      <c r="D4002" t="s">
        <v>54</v>
      </c>
      <c r="E4002" t="s">
        <v>3689</v>
      </c>
      <c r="F4002">
        <v>1.4E-2</v>
      </c>
      <c r="G4002">
        <v>1.4E-2</v>
      </c>
      <c r="H4002">
        <v>1</v>
      </c>
      <c r="J4002" t="s">
        <v>38</v>
      </c>
      <c r="K4002" t="s">
        <v>367</v>
      </c>
      <c r="L4002" t="s">
        <v>401</v>
      </c>
      <c r="M4002" t="s">
        <v>9098</v>
      </c>
      <c r="N4002" t="s">
        <v>9134</v>
      </c>
      <c r="O4002">
        <v>2E-3</v>
      </c>
      <c r="P4002">
        <v>2E-3</v>
      </c>
      <c r="Q4002">
        <v>1</v>
      </c>
    </row>
    <row r="4003" spans="1:17" x14ac:dyDescent="0.2">
      <c r="A4003" t="s">
        <v>498</v>
      </c>
      <c r="B4003" t="s">
        <v>134</v>
      </c>
      <c r="C4003" t="s">
        <v>497</v>
      </c>
      <c r="D4003" t="s">
        <v>54</v>
      </c>
      <c r="E4003" t="s">
        <v>3690</v>
      </c>
      <c r="F4003">
        <v>1.2999999999999999E-2</v>
      </c>
      <c r="G4003">
        <v>1.2999999999999999E-2</v>
      </c>
      <c r="H4003">
        <v>1</v>
      </c>
      <c r="J4003" t="s">
        <v>38</v>
      </c>
      <c r="K4003" t="s">
        <v>367</v>
      </c>
      <c r="L4003" t="s">
        <v>401</v>
      </c>
      <c r="M4003" t="s">
        <v>9098</v>
      </c>
      <c r="N4003" t="s">
        <v>501</v>
      </c>
      <c r="O4003">
        <v>0</v>
      </c>
      <c r="P4003">
        <v>0</v>
      </c>
      <c r="Q4003">
        <v>1</v>
      </c>
    </row>
    <row r="4004" spans="1:17" x14ac:dyDescent="0.2">
      <c r="A4004" t="s">
        <v>498</v>
      </c>
      <c r="B4004" t="s">
        <v>134</v>
      </c>
      <c r="C4004" t="s">
        <v>497</v>
      </c>
      <c r="D4004" t="s">
        <v>54</v>
      </c>
      <c r="E4004" t="s">
        <v>3691</v>
      </c>
      <c r="F4004">
        <v>1.2999999999999999E-2</v>
      </c>
      <c r="G4004">
        <v>1.2999999999999999E-2</v>
      </c>
      <c r="H4004">
        <v>1</v>
      </c>
      <c r="J4004" t="s">
        <v>38</v>
      </c>
      <c r="K4004" t="s">
        <v>365</v>
      </c>
      <c r="L4004" t="s">
        <v>402</v>
      </c>
      <c r="M4004" t="s">
        <v>9097</v>
      </c>
      <c r="N4004" t="s">
        <v>8375</v>
      </c>
      <c r="O4004">
        <v>0</v>
      </c>
      <c r="P4004">
        <v>0</v>
      </c>
      <c r="Q4004">
        <v>1</v>
      </c>
    </row>
    <row r="4005" spans="1:17" x14ac:dyDescent="0.2">
      <c r="A4005" t="s">
        <v>498</v>
      </c>
      <c r="B4005" t="s">
        <v>134</v>
      </c>
      <c r="C4005" t="s">
        <v>497</v>
      </c>
      <c r="D4005" t="s">
        <v>54</v>
      </c>
      <c r="E4005" t="s">
        <v>3692</v>
      </c>
      <c r="F4005">
        <v>1.2999999999999999E-2</v>
      </c>
      <c r="G4005">
        <v>1.2999999999999999E-2</v>
      </c>
      <c r="H4005">
        <v>1</v>
      </c>
      <c r="J4005" t="s">
        <v>38</v>
      </c>
      <c r="K4005" t="s">
        <v>365</v>
      </c>
      <c r="L4005" t="s">
        <v>402</v>
      </c>
      <c r="M4005" t="s">
        <v>9097</v>
      </c>
      <c r="N4005" t="s">
        <v>8376</v>
      </c>
      <c r="O4005">
        <v>2E-3</v>
      </c>
      <c r="P4005">
        <v>2E-3</v>
      </c>
      <c r="Q4005">
        <v>1</v>
      </c>
    </row>
    <row r="4006" spans="1:17" x14ac:dyDescent="0.2">
      <c r="A4006" t="s">
        <v>498</v>
      </c>
      <c r="B4006" t="s">
        <v>134</v>
      </c>
      <c r="C4006" t="s">
        <v>497</v>
      </c>
      <c r="D4006" t="s">
        <v>54</v>
      </c>
      <c r="E4006" t="s">
        <v>3693</v>
      </c>
      <c r="F4006">
        <v>1.2999999999999999E-2</v>
      </c>
      <c r="G4006">
        <v>1.2999999999999999E-2</v>
      </c>
      <c r="H4006">
        <v>1</v>
      </c>
      <c r="J4006" t="s">
        <v>38</v>
      </c>
      <c r="K4006" t="s">
        <v>365</v>
      </c>
      <c r="L4006" t="s">
        <v>402</v>
      </c>
      <c r="M4006" t="s">
        <v>9097</v>
      </c>
      <c r="N4006" t="s">
        <v>8377</v>
      </c>
      <c r="O4006">
        <v>2E-3</v>
      </c>
      <c r="P4006">
        <v>2E-3</v>
      </c>
      <c r="Q4006">
        <v>1</v>
      </c>
    </row>
    <row r="4007" spans="1:17" x14ac:dyDescent="0.2">
      <c r="A4007" t="s">
        <v>498</v>
      </c>
      <c r="B4007" t="s">
        <v>134</v>
      </c>
      <c r="C4007" t="s">
        <v>497</v>
      </c>
      <c r="D4007" t="s">
        <v>54</v>
      </c>
      <c r="E4007" t="s">
        <v>3694</v>
      </c>
      <c r="F4007">
        <v>1.2999999999999999E-2</v>
      </c>
      <c r="G4007">
        <v>1.2999999999999999E-2</v>
      </c>
      <c r="H4007">
        <v>1</v>
      </c>
      <c r="J4007" t="s">
        <v>38</v>
      </c>
      <c r="K4007" t="s">
        <v>365</v>
      </c>
      <c r="L4007" t="s">
        <v>402</v>
      </c>
      <c r="M4007" t="s">
        <v>9097</v>
      </c>
      <c r="N4007" t="s">
        <v>8378</v>
      </c>
      <c r="O4007">
        <v>4.0000000000000001E-3</v>
      </c>
      <c r="P4007">
        <v>4.0000000000000001E-3</v>
      </c>
      <c r="Q4007">
        <v>1</v>
      </c>
    </row>
    <row r="4008" spans="1:17" x14ac:dyDescent="0.2">
      <c r="A4008" t="s">
        <v>498</v>
      </c>
      <c r="B4008" t="s">
        <v>134</v>
      </c>
      <c r="C4008" t="s">
        <v>497</v>
      </c>
      <c r="D4008" t="s">
        <v>54</v>
      </c>
      <c r="E4008" t="s">
        <v>3695</v>
      </c>
      <c r="F4008">
        <v>1.2999999999999999E-2</v>
      </c>
      <c r="G4008">
        <v>1.2999999999999999E-2</v>
      </c>
      <c r="H4008">
        <v>1</v>
      </c>
      <c r="J4008" t="s">
        <v>38</v>
      </c>
      <c r="K4008" t="s">
        <v>365</v>
      </c>
      <c r="L4008" t="s">
        <v>402</v>
      </c>
      <c r="M4008" t="s">
        <v>9097</v>
      </c>
      <c r="N4008" t="s">
        <v>500</v>
      </c>
      <c r="O4008">
        <v>0</v>
      </c>
      <c r="P4008">
        <v>0</v>
      </c>
      <c r="Q4008">
        <v>1</v>
      </c>
    </row>
    <row r="4009" spans="1:17" x14ac:dyDescent="0.2">
      <c r="A4009" t="s">
        <v>498</v>
      </c>
      <c r="B4009" t="s">
        <v>134</v>
      </c>
      <c r="C4009" t="s">
        <v>497</v>
      </c>
      <c r="D4009" t="s">
        <v>54</v>
      </c>
      <c r="E4009" t="s">
        <v>3696</v>
      </c>
      <c r="F4009">
        <v>1.2999999999999999E-2</v>
      </c>
      <c r="G4009">
        <v>1.2999999999999999E-2</v>
      </c>
      <c r="H4009">
        <v>1</v>
      </c>
      <c r="J4009" t="s">
        <v>38</v>
      </c>
      <c r="K4009" t="s">
        <v>365</v>
      </c>
      <c r="L4009" t="s">
        <v>402</v>
      </c>
      <c r="M4009" t="s">
        <v>9097</v>
      </c>
      <c r="N4009" t="s">
        <v>8379</v>
      </c>
      <c r="O4009">
        <v>0</v>
      </c>
      <c r="P4009">
        <v>0</v>
      </c>
      <c r="Q4009">
        <v>1</v>
      </c>
    </row>
    <row r="4010" spans="1:17" x14ac:dyDescent="0.2">
      <c r="A4010" t="s">
        <v>498</v>
      </c>
      <c r="B4010" t="s">
        <v>134</v>
      </c>
      <c r="C4010" t="s">
        <v>497</v>
      </c>
      <c r="D4010" t="s">
        <v>54</v>
      </c>
      <c r="E4010" t="s">
        <v>3697</v>
      </c>
      <c r="F4010">
        <v>1.2999999999999999E-2</v>
      </c>
      <c r="G4010">
        <v>1.2999999999999999E-2</v>
      </c>
      <c r="H4010">
        <v>1</v>
      </c>
      <c r="J4010" t="s">
        <v>38</v>
      </c>
      <c r="K4010" t="s">
        <v>365</v>
      </c>
      <c r="L4010" t="s">
        <v>402</v>
      </c>
      <c r="M4010" t="s">
        <v>9097</v>
      </c>
      <c r="N4010" t="s">
        <v>8254</v>
      </c>
      <c r="O4010">
        <v>0</v>
      </c>
      <c r="P4010">
        <v>0</v>
      </c>
      <c r="Q4010">
        <v>1</v>
      </c>
    </row>
    <row r="4011" spans="1:17" x14ac:dyDescent="0.2">
      <c r="A4011" t="s">
        <v>498</v>
      </c>
      <c r="B4011" t="s">
        <v>134</v>
      </c>
      <c r="C4011" t="s">
        <v>497</v>
      </c>
      <c r="D4011" t="s">
        <v>54</v>
      </c>
      <c r="E4011" t="s">
        <v>3698</v>
      </c>
      <c r="F4011">
        <v>1.2999999999999999E-2</v>
      </c>
      <c r="G4011">
        <v>1.2999999999999999E-2</v>
      </c>
      <c r="H4011">
        <v>1</v>
      </c>
      <c r="J4011" t="s">
        <v>38</v>
      </c>
      <c r="K4011" t="s">
        <v>365</v>
      </c>
      <c r="L4011" t="s">
        <v>402</v>
      </c>
      <c r="M4011" t="s">
        <v>9097</v>
      </c>
      <c r="N4011" t="s">
        <v>8255</v>
      </c>
      <c r="O4011">
        <v>2E-3</v>
      </c>
      <c r="P4011">
        <v>2E-3</v>
      </c>
      <c r="Q4011">
        <v>1</v>
      </c>
    </row>
    <row r="4012" spans="1:17" x14ac:dyDescent="0.2">
      <c r="A4012" t="s">
        <v>498</v>
      </c>
      <c r="B4012" t="s">
        <v>134</v>
      </c>
      <c r="C4012" t="s">
        <v>497</v>
      </c>
      <c r="D4012" t="s">
        <v>54</v>
      </c>
      <c r="E4012" t="s">
        <v>3699</v>
      </c>
      <c r="F4012">
        <v>1.2999999999999999E-2</v>
      </c>
      <c r="G4012">
        <v>1.2999999999999999E-2</v>
      </c>
      <c r="H4012">
        <v>1</v>
      </c>
      <c r="J4012" t="s">
        <v>38</v>
      </c>
      <c r="K4012" t="s">
        <v>365</v>
      </c>
      <c r="L4012" t="s">
        <v>402</v>
      </c>
      <c r="M4012" t="s">
        <v>9097</v>
      </c>
      <c r="N4012" t="s">
        <v>8256</v>
      </c>
      <c r="O4012">
        <v>5.0000000000000001E-3</v>
      </c>
      <c r="P4012">
        <v>5.0000000000000001E-3</v>
      </c>
      <c r="Q4012">
        <v>1</v>
      </c>
    </row>
    <row r="4013" spans="1:17" x14ac:dyDescent="0.2">
      <c r="A4013" t="s">
        <v>498</v>
      </c>
      <c r="B4013" t="s">
        <v>134</v>
      </c>
      <c r="C4013" t="s">
        <v>497</v>
      </c>
      <c r="D4013" t="s">
        <v>54</v>
      </c>
      <c r="E4013" t="s">
        <v>3700</v>
      </c>
      <c r="F4013">
        <v>1.7000000000000001E-2</v>
      </c>
      <c r="G4013">
        <v>1.7000000000000001E-2</v>
      </c>
      <c r="H4013">
        <v>1</v>
      </c>
      <c r="J4013" t="s">
        <v>38</v>
      </c>
      <c r="K4013" t="s">
        <v>365</v>
      </c>
      <c r="L4013" t="s">
        <v>402</v>
      </c>
      <c r="M4013" t="s">
        <v>9097</v>
      </c>
      <c r="N4013" t="s">
        <v>8257</v>
      </c>
      <c r="O4013">
        <v>1.2999999999999999E-2</v>
      </c>
      <c r="P4013">
        <v>1.2999999999999999E-2</v>
      </c>
      <c r="Q4013">
        <v>1</v>
      </c>
    </row>
    <row r="4014" spans="1:17" x14ac:dyDescent="0.2">
      <c r="A4014" t="s">
        <v>498</v>
      </c>
      <c r="B4014" t="s">
        <v>134</v>
      </c>
      <c r="C4014" t="s">
        <v>497</v>
      </c>
      <c r="D4014" t="s">
        <v>54</v>
      </c>
      <c r="E4014" t="s">
        <v>3701</v>
      </c>
      <c r="F4014">
        <v>1.7000000000000001E-2</v>
      </c>
      <c r="G4014">
        <v>1.7000000000000001E-2</v>
      </c>
      <c r="H4014">
        <v>1</v>
      </c>
      <c r="J4014" t="s">
        <v>38</v>
      </c>
      <c r="K4014" t="s">
        <v>365</v>
      </c>
      <c r="L4014" t="s">
        <v>402</v>
      </c>
      <c r="M4014" t="s">
        <v>9097</v>
      </c>
      <c r="N4014" t="s">
        <v>8258</v>
      </c>
      <c r="O4014">
        <v>2.9000000000000001E-2</v>
      </c>
      <c r="P4014">
        <v>2.9000000000000001E-2</v>
      </c>
      <c r="Q4014">
        <v>1</v>
      </c>
    </row>
    <row r="4015" spans="1:17" x14ac:dyDescent="0.2">
      <c r="A4015" t="s">
        <v>498</v>
      </c>
      <c r="B4015" t="s">
        <v>134</v>
      </c>
      <c r="C4015" t="s">
        <v>497</v>
      </c>
      <c r="D4015" t="s">
        <v>54</v>
      </c>
      <c r="E4015" t="s">
        <v>3702</v>
      </c>
      <c r="F4015">
        <v>1.7000000000000001E-2</v>
      </c>
      <c r="G4015">
        <v>1.7000000000000001E-2</v>
      </c>
      <c r="H4015">
        <v>1</v>
      </c>
      <c r="J4015" t="s">
        <v>38</v>
      </c>
      <c r="K4015" t="s">
        <v>365</v>
      </c>
      <c r="L4015" t="s">
        <v>402</v>
      </c>
      <c r="M4015" t="s">
        <v>9097</v>
      </c>
      <c r="N4015" t="s">
        <v>8259</v>
      </c>
      <c r="O4015">
        <v>0.04</v>
      </c>
      <c r="P4015">
        <v>0.04</v>
      </c>
      <c r="Q4015">
        <v>1</v>
      </c>
    </row>
    <row r="4016" spans="1:17" x14ac:dyDescent="0.2">
      <c r="A4016" t="s">
        <v>498</v>
      </c>
      <c r="B4016" t="s">
        <v>134</v>
      </c>
      <c r="C4016" t="s">
        <v>497</v>
      </c>
      <c r="D4016" t="s">
        <v>54</v>
      </c>
      <c r="E4016" t="s">
        <v>3703</v>
      </c>
      <c r="F4016">
        <v>1.7999999999999999E-2</v>
      </c>
      <c r="G4016">
        <v>1.7999999999999999E-2</v>
      </c>
      <c r="H4016">
        <v>1</v>
      </c>
      <c r="J4016" t="s">
        <v>38</v>
      </c>
      <c r="K4016" t="s">
        <v>365</v>
      </c>
      <c r="L4016" t="s">
        <v>402</v>
      </c>
      <c r="M4016" t="s">
        <v>9097</v>
      </c>
      <c r="N4016" t="s">
        <v>8380</v>
      </c>
      <c r="O4016">
        <v>4.8000000000000001E-2</v>
      </c>
      <c r="P4016">
        <v>4.8000000000000001E-2</v>
      </c>
      <c r="Q4016">
        <v>1</v>
      </c>
    </row>
    <row r="4017" spans="1:17" x14ac:dyDescent="0.2">
      <c r="A4017" t="s">
        <v>498</v>
      </c>
      <c r="B4017" t="s">
        <v>134</v>
      </c>
      <c r="C4017" t="s">
        <v>497</v>
      </c>
      <c r="D4017" t="s">
        <v>54</v>
      </c>
      <c r="E4017" t="s">
        <v>3704</v>
      </c>
      <c r="F4017">
        <v>1.7000000000000001E-2</v>
      </c>
      <c r="G4017">
        <v>1.7000000000000001E-2</v>
      </c>
      <c r="H4017">
        <v>1</v>
      </c>
      <c r="J4017" t="s">
        <v>38</v>
      </c>
      <c r="K4017" t="s">
        <v>365</v>
      </c>
      <c r="L4017" t="s">
        <v>402</v>
      </c>
      <c r="M4017" t="s">
        <v>9097</v>
      </c>
      <c r="N4017" t="s">
        <v>8381</v>
      </c>
      <c r="O4017">
        <v>3.3000000000000002E-2</v>
      </c>
      <c r="P4017">
        <v>3.3000000000000002E-2</v>
      </c>
      <c r="Q4017">
        <v>1</v>
      </c>
    </row>
    <row r="4018" spans="1:17" x14ac:dyDescent="0.2">
      <c r="A4018" t="s">
        <v>498</v>
      </c>
      <c r="B4018" t="s">
        <v>134</v>
      </c>
      <c r="C4018" t="s">
        <v>497</v>
      </c>
      <c r="D4018" t="s">
        <v>54</v>
      </c>
      <c r="E4018" t="s">
        <v>3705</v>
      </c>
      <c r="F4018">
        <v>1.7999999999999999E-2</v>
      </c>
      <c r="G4018">
        <v>1.7999999999999999E-2</v>
      </c>
      <c r="H4018">
        <v>1</v>
      </c>
      <c r="J4018" t="s">
        <v>38</v>
      </c>
      <c r="K4018" t="s">
        <v>365</v>
      </c>
      <c r="L4018" t="s">
        <v>402</v>
      </c>
      <c r="M4018" t="s">
        <v>9097</v>
      </c>
      <c r="N4018" t="s">
        <v>8660</v>
      </c>
      <c r="O4018">
        <v>3.0000000000000001E-3</v>
      </c>
      <c r="P4018">
        <v>3.0000000000000001E-3</v>
      </c>
      <c r="Q4018">
        <v>1</v>
      </c>
    </row>
    <row r="4019" spans="1:17" x14ac:dyDescent="0.2">
      <c r="A4019" t="s">
        <v>498</v>
      </c>
      <c r="B4019" t="s">
        <v>134</v>
      </c>
      <c r="C4019" t="s">
        <v>497</v>
      </c>
      <c r="D4019" t="s">
        <v>54</v>
      </c>
      <c r="E4019" t="s">
        <v>3706</v>
      </c>
      <c r="F4019">
        <v>1.7999999999999999E-2</v>
      </c>
      <c r="G4019">
        <v>1.7999999999999999E-2</v>
      </c>
      <c r="H4019">
        <v>1</v>
      </c>
      <c r="J4019" t="s">
        <v>38</v>
      </c>
      <c r="K4019" t="s">
        <v>365</v>
      </c>
      <c r="L4019" t="s">
        <v>402</v>
      </c>
      <c r="M4019" t="s">
        <v>9097</v>
      </c>
      <c r="N4019" t="s">
        <v>8659</v>
      </c>
      <c r="O4019">
        <v>1E-3</v>
      </c>
      <c r="P4019">
        <v>1E-3</v>
      </c>
      <c r="Q4019">
        <v>1</v>
      </c>
    </row>
    <row r="4020" spans="1:17" x14ac:dyDescent="0.2">
      <c r="A4020" t="s">
        <v>498</v>
      </c>
      <c r="B4020" t="s">
        <v>134</v>
      </c>
      <c r="C4020" t="s">
        <v>497</v>
      </c>
      <c r="D4020" t="s">
        <v>54</v>
      </c>
      <c r="E4020" t="s">
        <v>3707</v>
      </c>
      <c r="F4020">
        <v>1.7999999999999999E-2</v>
      </c>
      <c r="G4020">
        <v>1.7999999999999999E-2</v>
      </c>
      <c r="H4020">
        <v>1</v>
      </c>
      <c r="J4020" t="s">
        <v>38</v>
      </c>
      <c r="K4020" t="s">
        <v>365</v>
      </c>
      <c r="L4020" t="s">
        <v>402</v>
      </c>
      <c r="M4020" t="s">
        <v>9097</v>
      </c>
      <c r="N4020" t="s">
        <v>8658</v>
      </c>
      <c r="O4020">
        <v>1E-3</v>
      </c>
      <c r="P4020">
        <v>1E-3</v>
      </c>
      <c r="Q4020">
        <v>1</v>
      </c>
    </row>
    <row r="4021" spans="1:17" x14ac:dyDescent="0.2">
      <c r="A4021" t="s">
        <v>498</v>
      </c>
      <c r="B4021" t="s">
        <v>134</v>
      </c>
      <c r="C4021" t="s">
        <v>497</v>
      </c>
      <c r="D4021" t="s">
        <v>54</v>
      </c>
      <c r="E4021" t="s">
        <v>3708</v>
      </c>
      <c r="F4021">
        <v>1.7999999999999999E-2</v>
      </c>
      <c r="G4021">
        <v>1.7999999999999999E-2</v>
      </c>
      <c r="H4021">
        <v>1</v>
      </c>
      <c r="J4021" t="s">
        <v>38</v>
      </c>
      <c r="K4021" t="s">
        <v>365</v>
      </c>
      <c r="L4021" t="s">
        <v>402</v>
      </c>
      <c r="M4021" t="s">
        <v>9097</v>
      </c>
      <c r="N4021" t="s">
        <v>8656</v>
      </c>
      <c r="O4021">
        <v>1E-3</v>
      </c>
      <c r="P4021">
        <v>1E-3</v>
      </c>
      <c r="Q4021">
        <v>1</v>
      </c>
    </row>
    <row r="4022" spans="1:17" x14ac:dyDescent="0.2">
      <c r="A4022" t="s">
        <v>498</v>
      </c>
      <c r="B4022" t="s">
        <v>134</v>
      </c>
      <c r="C4022" t="s">
        <v>497</v>
      </c>
      <c r="D4022" t="s">
        <v>54</v>
      </c>
      <c r="E4022" t="s">
        <v>3709</v>
      </c>
      <c r="F4022">
        <v>1.7999999999999999E-2</v>
      </c>
      <c r="G4022">
        <v>1.7999999999999999E-2</v>
      </c>
      <c r="H4022">
        <v>1</v>
      </c>
      <c r="J4022" t="s">
        <v>38</v>
      </c>
      <c r="K4022" t="s">
        <v>365</v>
      </c>
      <c r="L4022" t="s">
        <v>402</v>
      </c>
      <c r="M4022" t="s">
        <v>9097</v>
      </c>
      <c r="N4022" t="s">
        <v>8657</v>
      </c>
      <c r="O4022">
        <v>2E-3</v>
      </c>
      <c r="P4022">
        <v>2E-3</v>
      </c>
      <c r="Q4022">
        <v>1</v>
      </c>
    </row>
    <row r="4023" spans="1:17" x14ac:dyDescent="0.2">
      <c r="A4023" t="s">
        <v>498</v>
      </c>
      <c r="B4023" t="s">
        <v>134</v>
      </c>
      <c r="C4023" t="s">
        <v>497</v>
      </c>
      <c r="D4023" t="s">
        <v>54</v>
      </c>
      <c r="E4023" t="s">
        <v>3710</v>
      </c>
      <c r="F4023">
        <v>1.7999999999999999E-2</v>
      </c>
      <c r="G4023">
        <v>1.7999999999999999E-2</v>
      </c>
      <c r="H4023">
        <v>1</v>
      </c>
      <c r="J4023" t="s">
        <v>38</v>
      </c>
      <c r="K4023" t="s">
        <v>365</v>
      </c>
      <c r="L4023" t="s">
        <v>402</v>
      </c>
      <c r="M4023" t="s">
        <v>9097</v>
      </c>
      <c r="N4023" t="s">
        <v>9119</v>
      </c>
      <c r="O4023">
        <v>4.0000000000000001E-3</v>
      </c>
      <c r="P4023">
        <v>4.0000000000000001E-3</v>
      </c>
      <c r="Q4023">
        <v>1</v>
      </c>
    </row>
    <row r="4024" spans="1:17" x14ac:dyDescent="0.2">
      <c r="A4024" t="s">
        <v>498</v>
      </c>
      <c r="B4024" t="s">
        <v>134</v>
      </c>
      <c r="C4024" t="s">
        <v>497</v>
      </c>
      <c r="D4024" t="s">
        <v>54</v>
      </c>
      <c r="E4024" t="s">
        <v>3711</v>
      </c>
      <c r="F4024">
        <v>1.4E-2</v>
      </c>
      <c r="G4024">
        <v>1.4E-2</v>
      </c>
      <c r="H4024">
        <v>1</v>
      </c>
      <c r="J4024" t="s">
        <v>38</v>
      </c>
      <c r="K4024" t="s">
        <v>365</v>
      </c>
      <c r="L4024" t="s">
        <v>402</v>
      </c>
      <c r="M4024" t="s">
        <v>9097</v>
      </c>
      <c r="N4024" t="s">
        <v>9120</v>
      </c>
      <c r="O4024">
        <v>7.0000000000000001E-3</v>
      </c>
      <c r="P4024">
        <v>7.0000000000000001E-3</v>
      </c>
      <c r="Q4024">
        <v>1</v>
      </c>
    </row>
    <row r="4025" spans="1:17" x14ac:dyDescent="0.2">
      <c r="A4025" t="s">
        <v>498</v>
      </c>
      <c r="B4025" t="s">
        <v>134</v>
      </c>
      <c r="C4025" t="s">
        <v>497</v>
      </c>
      <c r="D4025" t="s">
        <v>54</v>
      </c>
      <c r="E4025" t="s">
        <v>3712</v>
      </c>
      <c r="F4025">
        <v>1.7000000000000001E-2</v>
      </c>
      <c r="G4025">
        <v>1.7000000000000001E-2</v>
      </c>
      <c r="H4025">
        <v>1</v>
      </c>
      <c r="J4025" t="s">
        <v>38</v>
      </c>
      <c r="K4025" t="s">
        <v>365</v>
      </c>
      <c r="L4025" t="s">
        <v>402</v>
      </c>
      <c r="M4025" t="s">
        <v>9097</v>
      </c>
      <c r="N4025" t="s">
        <v>9100</v>
      </c>
      <c r="O4025">
        <v>4.0000000000000001E-3</v>
      </c>
      <c r="P4025">
        <v>4.0000000000000001E-3</v>
      </c>
      <c r="Q4025">
        <v>1</v>
      </c>
    </row>
    <row r="4026" spans="1:17" x14ac:dyDescent="0.2">
      <c r="A4026" t="s">
        <v>498</v>
      </c>
      <c r="B4026" t="s">
        <v>134</v>
      </c>
      <c r="C4026" t="s">
        <v>497</v>
      </c>
      <c r="D4026" t="s">
        <v>54</v>
      </c>
      <c r="E4026" t="s">
        <v>3713</v>
      </c>
      <c r="F4026">
        <v>1.2999999999999999E-2</v>
      </c>
      <c r="G4026">
        <v>1.2999999999999999E-2</v>
      </c>
      <c r="H4026">
        <v>1</v>
      </c>
      <c r="J4026" t="s">
        <v>38</v>
      </c>
      <c r="K4026" t="s">
        <v>365</v>
      </c>
      <c r="L4026" t="s">
        <v>402</v>
      </c>
      <c r="M4026" t="s">
        <v>9097</v>
      </c>
      <c r="N4026" t="s">
        <v>9101</v>
      </c>
      <c r="O4026">
        <v>4.0000000000000001E-3</v>
      </c>
      <c r="P4026">
        <v>4.0000000000000001E-3</v>
      </c>
      <c r="Q4026">
        <v>1</v>
      </c>
    </row>
    <row r="4027" spans="1:17" x14ac:dyDescent="0.2">
      <c r="A4027" t="s">
        <v>498</v>
      </c>
      <c r="B4027" t="s">
        <v>134</v>
      </c>
      <c r="C4027" t="s">
        <v>497</v>
      </c>
      <c r="D4027" t="s">
        <v>54</v>
      </c>
      <c r="E4027" t="s">
        <v>3714</v>
      </c>
      <c r="F4027">
        <v>1.4E-2</v>
      </c>
      <c r="G4027">
        <v>1.4E-2</v>
      </c>
      <c r="H4027">
        <v>1</v>
      </c>
      <c r="J4027" t="s">
        <v>38</v>
      </c>
      <c r="K4027" t="s">
        <v>365</v>
      </c>
      <c r="L4027" t="s">
        <v>402</v>
      </c>
      <c r="M4027" t="s">
        <v>9097</v>
      </c>
      <c r="N4027" t="s">
        <v>9102</v>
      </c>
      <c r="O4027">
        <v>2E-3</v>
      </c>
      <c r="P4027">
        <v>2E-3</v>
      </c>
      <c r="Q4027">
        <v>1</v>
      </c>
    </row>
    <row r="4028" spans="1:17" x14ac:dyDescent="0.2">
      <c r="A4028" t="s">
        <v>498</v>
      </c>
      <c r="B4028" t="s">
        <v>134</v>
      </c>
      <c r="C4028" t="s">
        <v>497</v>
      </c>
      <c r="D4028" t="s">
        <v>54</v>
      </c>
      <c r="E4028" t="s">
        <v>3715</v>
      </c>
      <c r="F4028">
        <v>1.2999999999999999E-2</v>
      </c>
      <c r="G4028">
        <v>1.2999999999999999E-2</v>
      </c>
      <c r="H4028">
        <v>1</v>
      </c>
      <c r="J4028" t="s">
        <v>38</v>
      </c>
      <c r="K4028" t="s">
        <v>365</v>
      </c>
      <c r="L4028" t="s">
        <v>402</v>
      </c>
      <c r="M4028" t="s">
        <v>9097</v>
      </c>
      <c r="N4028" t="s">
        <v>9103</v>
      </c>
      <c r="O4028">
        <v>2E-3</v>
      </c>
      <c r="P4028">
        <v>2E-3</v>
      </c>
      <c r="Q4028">
        <v>1</v>
      </c>
    </row>
    <row r="4029" spans="1:17" x14ac:dyDescent="0.2">
      <c r="A4029" t="s">
        <v>498</v>
      </c>
      <c r="B4029" t="s">
        <v>134</v>
      </c>
      <c r="C4029" t="s">
        <v>497</v>
      </c>
      <c r="D4029" t="s">
        <v>54</v>
      </c>
      <c r="E4029" t="s">
        <v>3716</v>
      </c>
      <c r="F4029">
        <v>1.2999999999999999E-2</v>
      </c>
      <c r="G4029">
        <v>1.2999999999999999E-2</v>
      </c>
      <c r="H4029">
        <v>1</v>
      </c>
      <c r="J4029" t="s">
        <v>38</v>
      </c>
      <c r="K4029" t="s">
        <v>365</v>
      </c>
      <c r="L4029" t="s">
        <v>402</v>
      </c>
      <c r="M4029" t="s">
        <v>9097</v>
      </c>
      <c r="N4029" t="s">
        <v>9104</v>
      </c>
      <c r="O4029">
        <v>0</v>
      </c>
      <c r="P4029">
        <v>0</v>
      </c>
      <c r="Q4029">
        <v>1</v>
      </c>
    </row>
    <row r="4030" spans="1:17" x14ac:dyDescent="0.2">
      <c r="A4030" t="s">
        <v>498</v>
      </c>
      <c r="B4030" t="s">
        <v>134</v>
      </c>
      <c r="C4030" t="s">
        <v>497</v>
      </c>
      <c r="D4030" t="s">
        <v>54</v>
      </c>
      <c r="E4030" t="s">
        <v>3717</v>
      </c>
      <c r="F4030">
        <v>1.2999999999999999E-2</v>
      </c>
      <c r="G4030">
        <v>1.2999999999999999E-2</v>
      </c>
      <c r="H4030">
        <v>1</v>
      </c>
      <c r="J4030" t="s">
        <v>38</v>
      </c>
      <c r="K4030" t="s">
        <v>365</v>
      </c>
      <c r="L4030" t="s">
        <v>402</v>
      </c>
      <c r="M4030" t="s">
        <v>9097</v>
      </c>
      <c r="N4030" t="s">
        <v>8981</v>
      </c>
      <c r="O4030">
        <v>0</v>
      </c>
      <c r="P4030">
        <v>0</v>
      </c>
      <c r="Q4030">
        <v>1</v>
      </c>
    </row>
    <row r="4031" spans="1:17" x14ac:dyDescent="0.2">
      <c r="A4031" t="s">
        <v>498</v>
      </c>
      <c r="B4031" t="s">
        <v>134</v>
      </c>
      <c r="C4031" t="s">
        <v>497</v>
      </c>
      <c r="D4031" t="s">
        <v>54</v>
      </c>
      <c r="E4031" t="s">
        <v>3718</v>
      </c>
      <c r="F4031">
        <v>1.2999999999999999E-2</v>
      </c>
      <c r="G4031">
        <v>1.2999999999999999E-2</v>
      </c>
      <c r="H4031">
        <v>1</v>
      </c>
      <c r="J4031" t="s">
        <v>38</v>
      </c>
      <c r="K4031" t="s">
        <v>365</v>
      </c>
      <c r="L4031" t="s">
        <v>402</v>
      </c>
      <c r="M4031" t="s">
        <v>9097</v>
      </c>
      <c r="N4031" t="s">
        <v>8984</v>
      </c>
      <c r="O4031">
        <v>1E-3</v>
      </c>
      <c r="P4031">
        <v>1E-3</v>
      </c>
      <c r="Q4031">
        <v>1</v>
      </c>
    </row>
    <row r="4032" spans="1:17" x14ac:dyDescent="0.2">
      <c r="A4032" t="s">
        <v>498</v>
      </c>
      <c r="B4032" t="s">
        <v>134</v>
      </c>
      <c r="C4032" t="s">
        <v>497</v>
      </c>
      <c r="D4032" t="s">
        <v>54</v>
      </c>
      <c r="E4032" t="s">
        <v>3719</v>
      </c>
      <c r="F4032">
        <v>1.2999999999999999E-2</v>
      </c>
      <c r="G4032">
        <v>1.2999999999999999E-2</v>
      </c>
      <c r="H4032">
        <v>1</v>
      </c>
      <c r="J4032" t="s">
        <v>38</v>
      </c>
      <c r="K4032" t="s">
        <v>365</v>
      </c>
      <c r="L4032" t="s">
        <v>402</v>
      </c>
      <c r="M4032" t="s">
        <v>9097</v>
      </c>
      <c r="N4032" t="s">
        <v>8985</v>
      </c>
      <c r="O4032">
        <v>7.0000000000000001E-3</v>
      </c>
      <c r="P4032">
        <v>7.0000000000000001E-3</v>
      </c>
      <c r="Q4032">
        <v>1</v>
      </c>
    </row>
    <row r="4033" spans="1:17" x14ac:dyDescent="0.2">
      <c r="A4033" t="s">
        <v>498</v>
      </c>
      <c r="B4033" t="s">
        <v>134</v>
      </c>
      <c r="C4033" t="s">
        <v>497</v>
      </c>
      <c r="D4033" t="s">
        <v>54</v>
      </c>
      <c r="E4033" t="s">
        <v>3720</v>
      </c>
      <c r="F4033">
        <v>1.2999999999999999E-2</v>
      </c>
      <c r="G4033">
        <v>1.2999999999999999E-2</v>
      </c>
      <c r="H4033">
        <v>1</v>
      </c>
      <c r="J4033" t="s">
        <v>38</v>
      </c>
      <c r="K4033" t="s">
        <v>365</v>
      </c>
      <c r="L4033" t="s">
        <v>402</v>
      </c>
      <c r="M4033" t="s">
        <v>9097</v>
      </c>
      <c r="N4033" t="s">
        <v>8986</v>
      </c>
      <c r="O4033">
        <v>0.01</v>
      </c>
      <c r="P4033">
        <v>0.01</v>
      </c>
      <c r="Q4033">
        <v>1</v>
      </c>
    </row>
    <row r="4034" spans="1:17" x14ac:dyDescent="0.2">
      <c r="A4034" t="s">
        <v>498</v>
      </c>
      <c r="B4034" t="s">
        <v>134</v>
      </c>
      <c r="C4034" t="s">
        <v>497</v>
      </c>
      <c r="D4034" t="s">
        <v>54</v>
      </c>
      <c r="E4034" t="s">
        <v>3721</v>
      </c>
      <c r="F4034">
        <v>1.2999999999999999E-2</v>
      </c>
      <c r="G4034">
        <v>1.2999999999999999E-2</v>
      </c>
      <c r="H4034">
        <v>1</v>
      </c>
      <c r="J4034" t="s">
        <v>38</v>
      </c>
      <c r="K4034" t="s">
        <v>365</v>
      </c>
      <c r="L4034" t="s">
        <v>402</v>
      </c>
      <c r="M4034" t="s">
        <v>9097</v>
      </c>
      <c r="N4034" t="s">
        <v>9124</v>
      </c>
      <c r="O4034">
        <v>2.1999999999999999E-2</v>
      </c>
      <c r="P4034">
        <v>2.1999999999999999E-2</v>
      </c>
      <c r="Q4034">
        <v>1</v>
      </c>
    </row>
    <row r="4035" spans="1:17" x14ac:dyDescent="0.2">
      <c r="A4035" t="s">
        <v>498</v>
      </c>
      <c r="B4035" t="s">
        <v>134</v>
      </c>
      <c r="C4035" t="s">
        <v>497</v>
      </c>
      <c r="D4035" t="s">
        <v>54</v>
      </c>
      <c r="E4035" t="s">
        <v>3722</v>
      </c>
      <c r="F4035">
        <v>1.2999999999999999E-2</v>
      </c>
      <c r="G4035">
        <v>1.2999999999999999E-2</v>
      </c>
      <c r="H4035">
        <v>1</v>
      </c>
      <c r="J4035" t="s">
        <v>38</v>
      </c>
      <c r="K4035" t="s">
        <v>365</v>
      </c>
      <c r="L4035" t="s">
        <v>402</v>
      </c>
      <c r="M4035" t="s">
        <v>9097</v>
      </c>
      <c r="N4035" t="s">
        <v>9125</v>
      </c>
      <c r="O4035">
        <v>4.5999999999999999E-2</v>
      </c>
      <c r="P4035">
        <v>4.5999999999999999E-2</v>
      </c>
      <c r="Q4035">
        <v>1</v>
      </c>
    </row>
    <row r="4036" spans="1:17" x14ac:dyDescent="0.2">
      <c r="A4036" t="s">
        <v>498</v>
      </c>
      <c r="B4036" t="s">
        <v>134</v>
      </c>
      <c r="C4036" t="s">
        <v>497</v>
      </c>
      <c r="D4036" t="s">
        <v>54</v>
      </c>
      <c r="E4036" t="s">
        <v>3723</v>
      </c>
      <c r="F4036">
        <v>1.4E-2</v>
      </c>
      <c r="G4036">
        <v>1.4E-2</v>
      </c>
      <c r="H4036">
        <v>1</v>
      </c>
      <c r="J4036" t="s">
        <v>38</v>
      </c>
      <c r="K4036" t="s">
        <v>365</v>
      </c>
      <c r="L4036" t="s">
        <v>402</v>
      </c>
      <c r="M4036" t="s">
        <v>9097</v>
      </c>
      <c r="N4036" t="s">
        <v>9121</v>
      </c>
      <c r="O4036">
        <v>5.8999999999999997E-2</v>
      </c>
      <c r="P4036">
        <v>5.8999999999999997E-2</v>
      </c>
      <c r="Q4036">
        <v>1</v>
      </c>
    </row>
    <row r="4037" spans="1:17" x14ac:dyDescent="0.2">
      <c r="A4037" t="s">
        <v>498</v>
      </c>
      <c r="B4037" t="s">
        <v>134</v>
      </c>
      <c r="C4037" t="s">
        <v>497</v>
      </c>
      <c r="D4037" t="s">
        <v>54</v>
      </c>
      <c r="E4037" t="s">
        <v>3724</v>
      </c>
      <c r="F4037">
        <v>1.4999999999999999E-2</v>
      </c>
      <c r="G4037">
        <v>1.4999999999999999E-2</v>
      </c>
      <c r="H4037">
        <v>1</v>
      </c>
      <c r="J4037" t="s">
        <v>38</v>
      </c>
      <c r="K4037" t="s">
        <v>365</v>
      </c>
      <c r="L4037" t="s">
        <v>402</v>
      </c>
      <c r="M4037" t="s">
        <v>9097</v>
      </c>
      <c r="N4037" t="s">
        <v>9107</v>
      </c>
      <c r="O4037">
        <v>1.7000000000000001E-2</v>
      </c>
      <c r="P4037">
        <v>1.7000000000000001E-2</v>
      </c>
      <c r="Q4037">
        <v>1</v>
      </c>
    </row>
    <row r="4038" spans="1:17" x14ac:dyDescent="0.2">
      <c r="A4038" t="s">
        <v>498</v>
      </c>
      <c r="B4038" t="s">
        <v>134</v>
      </c>
      <c r="C4038" t="s">
        <v>497</v>
      </c>
      <c r="D4038" t="s">
        <v>54</v>
      </c>
      <c r="E4038" t="s">
        <v>3725</v>
      </c>
      <c r="F4038">
        <v>1.4999999999999999E-2</v>
      </c>
      <c r="G4038">
        <v>1.4999999999999999E-2</v>
      </c>
      <c r="H4038">
        <v>1</v>
      </c>
      <c r="J4038" t="s">
        <v>38</v>
      </c>
      <c r="K4038" t="s">
        <v>365</v>
      </c>
      <c r="L4038" t="s">
        <v>402</v>
      </c>
      <c r="M4038" t="s">
        <v>9097</v>
      </c>
      <c r="N4038" t="s">
        <v>9108</v>
      </c>
      <c r="O4038">
        <v>3.0000000000000001E-3</v>
      </c>
      <c r="P4038">
        <v>3.0000000000000001E-3</v>
      </c>
      <c r="Q4038">
        <v>1</v>
      </c>
    </row>
    <row r="4039" spans="1:17" x14ac:dyDescent="0.2">
      <c r="A4039" t="s">
        <v>498</v>
      </c>
      <c r="B4039" t="s">
        <v>134</v>
      </c>
      <c r="C4039" t="s">
        <v>497</v>
      </c>
      <c r="D4039" t="s">
        <v>54</v>
      </c>
      <c r="E4039" t="s">
        <v>3726</v>
      </c>
      <c r="F4039">
        <v>1.4999999999999999E-2</v>
      </c>
      <c r="G4039">
        <v>1.4999999999999999E-2</v>
      </c>
      <c r="H4039">
        <v>1</v>
      </c>
      <c r="J4039" t="s">
        <v>38</v>
      </c>
      <c r="K4039" t="s">
        <v>365</v>
      </c>
      <c r="L4039" t="s">
        <v>402</v>
      </c>
      <c r="M4039" t="s">
        <v>9097</v>
      </c>
      <c r="N4039" t="s">
        <v>9109</v>
      </c>
      <c r="O4039">
        <v>1E-3</v>
      </c>
      <c r="P4039">
        <v>1E-3</v>
      </c>
      <c r="Q4039">
        <v>1</v>
      </c>
    </row>
    <row r="4040" spans="1:17" x14ac:dyDescent="0.2">
      <c r="A4040" t="s">
        <v>498</v>
      </c>
      <c r="B4040" t="s">
        <v>134</v>
      </c>
      <c r="C4040" t="s">
        <v>497</v>
      </c>
      <c r="D4040" t="s">
        <v>54</v>
      </c>
      <c r="E4040" t="s">
        <v>3727</v>
      </c>
      <c r="F4040">
        <v>1.4E-2</v>
      </c>
      <c r="G4040">
        <v>1.4E-2</v>
      </c>
      <c r="H4040">
        <v>1</v>
      </c>
      <c r="J4040" t="s">
        <v>38</v>
      </c>
      <c r="K4040" t="s">
        <v>365</v>
      </c>
      <c r="L4040" t="s">
        <v>402</v>
      </c>
      <c r="M4040" t="s">
        <v>9097</v>
      </c>
      <c r="N4040" t="s">
        <v>9123</v>
      </c>
      <c r="O4040">
        <v>0</v>
      </c>
      <c r="P4040">
        <v>0</v>
      </c>
      <c r="Q4040">
        <v>1</v>
      </c>
    </row>
    <row r="4041" spans="1:17" x14ac:dyDescent="0.2">
      <c r="A4041" t="s">
        <v>498</v>
      </c>
      <c r="B4041" t="s">
        <v>134</v>
      </c>
      <c r="C4041" t="s">
        <v>497</v>
      </c>
      <c r="D4041" t="s">
        <v>54</v>
      </c>
      <c r="E4041" t="s">
        <v>3728</v>
      </c>
      <c r="F4041">
        <v>1.7000000000000001E-2</v>
      </c>
      <c r="G4041">
        <v>1.7000000000000001E-2</v>
      </c>
      <c r="H4041">
        <v>1</v>
      </c>
      <c r="J4041" t="s">
        <v>38</v>
      </c>
      <c r="K4041" t="s">
        <v>365</v>
      </c>
      <c r="L4041" t="s">
        <v>402</v>
      </c>
      <c r="M4041" t="s">
        <v>9097</v>
      </c>
      <c r="N4041" t="s">
        <v>9110</v>
      </c>
      <c r="O4041">
        <v>1E-3</v>
      </c>
      <c r="P4041">
        <v>1E-3</v>
      </c>
      <c r="Q4041">
        <v>1</v>
      </c>
    </row>
    <row r="4042" spans="1:17" x14ac:dyDescent="0.2">
      <c r="A4042" t="s">
        <v>498</v>
      </c>
      <c r="B4042" t="s">
        <v>134</v>
      </c>
      <c r="C4042" t="s">
        <v>497</v>
      </c>
      <c r="D4042" t="s">
        <v>54</v>
      </c>
      <c r="E4042" t="s">
        <v>3729</v>
      </c>
      <c r="F4042">
        <v>1.7999999999999999E-2</v>
      </c>
      <c r="G4042">
        <v>1.7999999999999999E-2</v>
      </c>
      <c r="H4042">
        <v>1</v>
      </c>
      <c r="J4042" t="s">
        <v>38</v>
      </c>
      <c r="K4042" t="s">
        <v>365</v>
      </c>
      <c r="L4042" t="s">
        <v>402</v>
      </c>
      <c r="M4042" t="s">
        <v>9097</v>
      </c>
      <c r="N4042" t="s">
        <v>9111</v>
      </c>
      <c r="O4042">
        <v>1E-3</v>
      </c>
      <c r="P4042">
        <v>1E-3</v>
      </c>
      <c r="Q4042">
        <v>1</v>
      </c>
    </row>
    <row r="4043" spans="1:17" x14ac:dyDescent="0.2">
      <c r="A4043" t="s">
        <v>498</v>
      </c>
      <c r="B4043" t="s">
        <v>134</v>
      </c>
      <c r="C4043" t="s">
        <v>497</v>
      </c>
      <c r="D4043" t="s">
        <v>54</v>
      </c>
      <c r="E4043" t="s">
        <v>3730</v>
      </c>
      <c r="F4043">
        <v>1.4999999999999999E-2</v>
      </c>
      <c r="G4043">
        <v>1.4999999999999999E-2</v>
      </c>
      <c r="H4043">
        <v>1</v>
      </c>
      <c r="J4043" t="s">
        <v>38</v>
      </c>
      <c r="K4043" t="s">
        <v>365</v>
      </c>
      <c r="L4043" t="s">
        <v>402</v>
      </c>
      <c r="M4043" t="s">
        <v>9097</v>
      </c>
      <c r="N4043" t="s">
        <v>9112</v>
      </c>
      <c r="O4043">
        <v>1E-3</v>
      </c>
      <c r="P4043">
        <v>1E-3</v>
      </c>
      <c r="Q4043">
        <v>1</v>
      </c>
    </row>
    <row r="4044" spans="1:17" x14ac:dyDescent="0.2">
      <c r="A4044" t="s">
        <v>498</v>
      </c>
      <c r="B4044" t="s">
        <v>134</v>
      </c>
      <c r="C4044" t="s">
        <v>497</v>
      </c>
      <c r="D4044" t="s">
        <v>54</v>
      </c>
      <c r="E4044" t="s">
        <v>3731</v>
      </c>
      <c r="F4044">
        <v>1.7999999999999999E-2</v>
      </c>
      <c r="G4044">
        <v>1.7999999999999999E-2</v>
      </c>
      <c r="H4044">
        <v>1</v>
      </c>
      <c r="J4044" t="s">
        <v>38</v>
      </c>
      <c r="K4044" t="s">
        <v>365</v>
      </c>
      <c r="L4044" t="s">
        <v>402</v>
      </c>
      <c r="M4044" t="s">
        <v>9097</v>
      </c>
      <c r="N4044" t="s">
        <v>9113</v>
      </c>
      <c r="O4044">
        <v>2E-3</v>
      </c>
      <c r="P4044">
        <v>2E-3</v>
      </c>
      <c r="Q4044">
        <v>1</v>
      </c>
    </row>
    <row r="4045" spans="1:17" x14ac:dyDescent="0.2">
      <c r="A4045" t="s">
        <v>498</v>
      </c>
      <c r="B4045" t="s">
        <v>134</v>
      </c>
      <c r="C4045" t="s">
        <v>497</v>
      </c>
      <c r="D4045" t="s">
        <v>54</v>
      </c>
      <c r="E4045" t="s">
        <v>3732</v>
      </c>
      <c r="F4045">
        <v>0.02</v>
      </c>
      <c r="G4045">
        <v>0.02</v>
      </c>
      <c r="H4045">
        <v>1</v>
      </c>
      <c r="J4045" t="s">
        <v>38</v>
      </c>
      <c r="K4045" t="s">
        <v>365</v>
      </c>
      <c r="L4045" t="s">
        <v>402</v>
      </c>
      <c r="M4045" t="s">
        <v>9097</v>
      </c>
      <c r="N4045" t="s">
        <v>9114</v>
      </c>
      <c r="O4045">
        <v>2E-3</v>
      </c>
      <c r="P4045">
        <v>2E-3</v>
      </c>
      <c r="Q4045">
        <v>1</v>
      </c>
    </row>
    <row r="4046" spans="1:17" x14ac:dyDescent="0.2">
      <c r="A4046" t="s">
        <v>498</v>
      </c>
      <c r="B4046" t="s">
        <v>134</v>
      </c>
      <c r="C4046" t="s">
        <v>497</v>
      </c>
      <c r="D4046" t="s">
        <v>54</v>
      </c>
      <c r="E4046" t="s">
        <v>3733</v>
      </c>
      <c r="F4046">
        <v>0.02</v>
      </c>
      <c r="G4046">
        <v>0.02</v>
      </c>
      <c r="H4046">
        <v>1</v>
      </c>
      <c r="J4046" t="s">
        <v>38</v>
      </c>
      <c r="K4046" t="s">
        <v>365</v>
      </c>
      <c r="L4046" t="s">
        <v>402</v>
      </c>
      <c r="M4046" t="s">
        <v>9097</v>
      </c>
      <c r="N4046" t="s">
        <v>9115</v>
      </c>
      <c r="O4046">
        <v>1E-3</v>
      </c>
      <c r="P4046">
        <v>1E-3</v>
      </c>
      <c r="Q4046">
        <v>1</v>
      </c>
    </row>
    <row r="4047" spans="1:17" x14ac:dyDescent="0.2">
      <c r="A4047" t="s">
        <v>498</v>
      </c>
      <c r="B4047" t="s">
        <v>134</v>
      </c>
      <c r="C4047" t="s">
        <v>497</v>
      </c>
      <c r="D4047" t="s">
        <v>54</v>
      </c>
      <c r="E4047" t="s">
        <v>3734</v>
      </c>
      <c r="F4047">
        <v>0.02</v>
      </c>
      <c r="G4047">
        <v>1.9E-2</v>
      </c>
      <c r="H4047">
        <v>1</v>
      </c>
      <c r="J4047" t="s">
        <v>38</v>
      </c>
      <c r="K4047" t="s">
        <v>365</v>
      </c>
      <c r="L4047" t="s">
        <v>402</v>
      </c>
      <c r="M4047" t="s">
        <v>9097</v>
      </c>
      <c r="N4047" t="s">
        <v>9116</v>
      </c>
      <c r="O4047">
        <v>0</v>
      </c>
      <c r="P4047">
        <v>0</v>
      </c>
      <c r="Q4047">
        <v>1</v>
      </c>
    </row>
    <row r="4048" spans="1:17" x14ac:dyDescent="0.2">
      <c r="A4048" t="s">
        <v>498</v>
      </c>
      <c r="B4048" t="s">
        <v>134</v>
      </c>
      <c r="C4048" t="s">
        <v>497</v>
      </c>
      <c r="D4048" t="s">
        <v>54</v>
      </c>
      <c r="E4048" t="s">
        <v>3735</v>
      </c>
      <c r="F4048">
        <v>0.02</v>
      </c>
      <c r="G4048">
        <v>0.02</v>
      </c>
      <c r="H4048">
        <v>1</v>
      </c>
      <c r="J4048" t="s">
        <v>38</v>
      </c>
      <c r="K4048" t="s">
        <v>365</v>
      </c>
      <c r="L4048" t="s">
        <v>402</v>
      </c>
      <c r="M4048" t="s">
        <v>9097</v>
      </c>
      <c r="N4048" t="s">
        <v>9117</v>
      </c>
      <c r="O4048">
        <v>1E-3</v>
      </c>
      <c r="P4048">
        <v>1E-3</v>
      </c>
      <c r="Q4048">
        <v>1</v>
      </c>
    </row>
    <row r="4049" spans="1:17" x14ac:dyDescent="0.2">
      <c r="A4049" t="s">
        <v>498</v>
      </c>
      <c r="B4049" t="s">
        <v>134</v>
      </c>
      <c r="C4049" t="s">
        <v>497</v>
      </c>
      <c r="D4049" t="s">
        <v>54</v>
      </c>
      <c r="E4049" t="s">
        <v>3736</v>
      </c>
      <c r="F4049">
        <v>1.9E-2</v>
      </c>
      <c r="G4049">
        <v>1.9E-2</v>
      </c>
      <c r="H4049">
        <v>1</v>
      </c>
      <c r="J4049" t="s">
        <v>38</v>
      </c>
      <c r="K4049" t="s">
        <v>365</v>
      </c>
      <c r="L4049" t="s">
        <v>402</v>
      </c>
      <c r="M4049" t="s">
        <v>9097</v>
      </c>
      <c r="N4049" t="s">
        <v>9118</v>
      </c>
      <c r="O4049">
        <v>0</v>
      </c>
      <c r="P4049">
        <v>0</v>
      </c>
      <c r="Q4049">
        <v>1</v>
      </c>
    </row>
    <row r="4050" spans="1:17" x14ac:dyDescent="0.2">
      <c r="A4050" t="s">
        <v>498</v>
      </c>
      <c r="B4050" t="s">
        <v>134</v>
      </c>
      <c r="C4050" t="s">
        <v>497</v>
      </c>
      <c r="D4050" t="s">
        <v>54</v>
      </c>
      <c r="E4050" t="s">
        <v>3737</v>
      </c>
      <c r="F4050">
        <v>1.7999999999999999E-2</v>
      </c>
      <c r="G4050">
        <v>1.7999999999999999E-2</v>
      </c>
      <c r="H4050">
        <v>1</v>
      </c>
      <c r="J4050" t="s">
        <v>38</v>
      </c>
      <c r="K4050" t="s">
        <v>365</v>
      </c>
      <c r="L4050" t="s">
        <v>402</v>
      </c>
      <c r="M4050" t="s">
        <v>9097</v>
      </c>
      <c r="N4050" t="s">
        <v>8982</v>
      </c>
      <c r="O4050">
        <v>0</v>
      </c>
      <c r="P4050">
        <v>0</v>
      </c>
      <c r="Q4050">
        <v>1</v>
      </c>
    </row>
    <row r="4051" spans="1:17" x14ac:dyDescent="0.2">
      <c r="A4051" t="s">
        <v>498</v>
      </c>
      <c r="B4051" t="s">
        <v>134</v>
      </c>
      <c r="C4051" t="s">
        <v>497</v>
      </c>
      <c r="D4051" t="s">
        <v>54</v>
      </c>
      <c r="E4051" t="s">
        <v>3738</v>
      </c>
      <c r="F4051">
        <v>1.7999999999999999E-2</v>
      </c>
      <c r="G4051">
        <v>1.7999999999999999E-2</v>
      </c>
      <c r="H4051">
        <v>1</v>
      </c>
      <c r="J4051" t="s">
        <v>38</v>
      </c>
      <c r="K4051" t="s">
        <v>365</v>
      </c>
      <c r="L4051" t="s">
        <v>402</v>
      </c>
      <c r="M4051" t="s">
        <v>9097</v>
      </c>
      <c r="N4051" t="s">
        <v>8987</v>
      </c>
      <c r="O4051">
        <v>0</v>
      </c>
      <c r="P4051">
        <v>0</v>
      </c>
      <c r="Q4051">
        <v>1</v>
      </c>
    </row>
    <row r="4052" spans="1:17" x14ac:dyDescent="0.2">
      <c r="A4052" t="s">
        <v>498</v>
      </c>
      <c r="B4052" t="s">
        <v>134</v>
      </c>
      <c r="C4052" t="s">
        <v>497</v>
      </c>
      <c r="D4052" t="s">
        <v>54</v>
      </c>
      <c r="E4052" t="s">
        <v>3739</v>
      </c>
      <c r="F4052">
        <v>1.7999999999999999E-2</v>
      </c>
      <c r="G4052">
        <v>1.7999999999999999E-2</v>
      </c>
      <c r="H4052">
        <v>1</v>
      </c>
      <c r="J4052" t="s">
        <v>38</v>
      </c>
      <c r="K4052" t="s">
        <v>365</v>
      </c>
      <c r="L4052" t="s">
        <v>402</v>
      </c>
      <c r="M4052" t="s">
        <v>9097</v>
      </c>
      <c r="N4052" t="s">
        <v>8988</v>
      </c>
      <c r="O4052">
        <v>1E-3</v>
      </c>
      <c r="P4052">
        <v>1E-3</v>
      </c>
      <c r="Q4052">
        <v>1</v>
      </c>
    </row>
    <row r="4053" spans="1:17" x14ac:dyDescent="0.2">
      <c r="A4053" t="s">
        <v>498</v>
      </c>
      <c r="B4053" t="s">
        <v>134</v>
      </c>
      <c r="C4053" t="s">
        <v>497</v>
      </c>
      <c r="D4053" t="s">
        <v>54</v>
      </c>
      <c r="E4053" t="s">
        <v>3740</v>
      </c>
      <c r="F4053">
        <v>1.7000000000000001E-2</v>
      </c>
      <c r="G4053">
        <v>1.7000000000000001E-2</v>
      </c>
      <c r="H4053">
        <v>1</v>
      </c>
      <c r="J4053" t="s">
        <v>38</v>
      </c>
      <c r="K4053" t="s">
        <v>365</v>
      </c>
      <c r="L4053" t="s">
        <v>402</v>
      </c>
      <c r="M4053" t="s">
        <v>9097</v>
      </c>
      <c r="N4053" t="s">
        <v>8989</v>
      </c>
      <c r="O4053">
        <v>8.0000000000000002E-3</v>
      </c>
      <c r="P4053">
        <v>8.0000000000000002E-3</v>
      </c>
      <c r="Q4053">
        <v>1</v>
      </c>
    </row>
    <row r="4054" spans="1:17" x14ac:dyDescent="0.2">
      <c r="A4054" t="s">
        <v>498</v>
      </c>
      <c r="B4054" t="s">
        <v>134</v>
      </c>
      <c r="C4054" t="s">
        <v>497</v>
      </c>
      <c r="D4054" t="s">
        <v>54</v>
      </c>
      <c r="E4054" t="s">
        <v>3741</v>
      </c>
      <c r="F4054">
        <v>1.7000000000000001E-2</v>
      </c>
      <c r="G4054">
        <v>1.7000000000000001E-2</v>
      </c>
      <c r="H4054">
        <v>1</v>
      </c>
      <c r="J4054" t="s">
        <v>38</v>
      </c>
      <c r="K4054" t="s">
        <v>365</v>
      </c>
      <c r="L4054" t="s">
        <v>402</v>
      </c>
      <c r="M4054" t="s">
        <v>9097</v>
      </c>
      <c r="N4054" t="s">
        <v>9127</v>
      </c>
      <c r="O4054">
        <v>1.7000000000000001E-2</v>
      </c>
      <c r="P4054">
        <v>1.7000000000000001E-2</v>
      </c>
      <c r="Q4054">
        <v>1</v>
      </c>
    </row>
    <row r="4055" spans="1:17" x14ac:dyDescent="0.2">
      <c r="A4055" t="s">
        <v>498</v>
      </c>
      <c r="B4055" t="s">
        <v>134</v>
      </c>
      <c r="C4055" t="s">
        <v>497</v>
      </c>
      <c r="D4055" t="s">
        <v>54</v>
      </c>
      <c r="E4055" t="s">
        <v>3742</v>
      </c>
      <c r="F4055">
        <v>1.7000000000000001E-2</v>
      </c>
      <c r="G4055">
        <v>1.7000000000000001E-2</v>
      </c>
      <c r="H4055">
        <v>1</v>
      </c>
      <c r="J4055" t="s">
        <v>38</v>
      </c>
      <c r="K4055" t="s">
        <v>365</v>
      </c>
      <c r="L4055" t="s">
        <v>402</v>
      </c>
      <c r="M4055" t="s">
        <v>9097</v>
      </c>
      <c r="N4055" t="s">
        <v>9128</v>
      </c>
      <c r="O4055">
        <v>2.4E-2</v>
      </c>
      <c r="P4055">
        <v>2.4E-2</v>
      </c>
      <c r="Q4055">
        <v>1</v>
      </c>
    </row>
    <row r="4056" spans="1:17" x14ac:dyDescent="0.2">
      <c r="A4056" t="s">
        <v>498</v>
      </c>
      <c r="B4056" t="s">
        <v>134</v>
      </c>
      <c r="C4056" t="s">
        <v>497</v>
      </c>
      <c r="D4056" t="s">
        <v>54</v>
      </c>
      <c r="E4056" t="s">
        <v>3743</v>
      </c>
      <c r="F4056">
        <v>1.7000000000000001E-2</v>
      </c>
      <c r="G4056">
        <v>1.7000000000000001E-2</v>
      </c>
      <c r="H4056">
        <v>1</v>
      </c>
      <c r="J4056" t="s">
        <v>38</v>
      </c>
      <c r="K4056" t="s">
        <v>365</v>
      </c>
      <c r="L4056" t="s">
        <v>402</v>
      </c>
      <c r="M4056" t="s">
        <v>9097</v>
      </c>
      <c r="N4056" t="s">
        <v>9129</v>
      </c>
      <c r="O4056">
        <v>3.2000000000000001E-2</v>
      </c>
      <c r="P4056">
        <v>3.2000000000000001E-2</v>
      </c>
      <c r="Q4056">
        <v>1</v>
      </c>
    </row>
    <row r="4057" spans="1:17" x14ac:dyDescent="0.2">
      <c r="A4057" t="s">
        <v>498</v>
      </c>
      <c r="B4057" t="s">
        <v>134</v>
      </c>
      <c r="C4057" t="s">
        <v>497</v>
      </c>
      <c r="D4057" t="s">
        <v>54</v>
      </c>
      <c r="E4057" t="s">
        <v>3744</v>
      </c>
      <c r="F4057">
        <v>1.7000000000000001E-2</v>
      </c>
      <c r="G4057">
        <v>1.7000000000000001E-2</v>
      </c>
      <c r="H4057">
        <v>1</v>
      </c>
      <c r="J4057" t="s">
        <v>38</v>
      </c>
      <c r="K4057" t="s">
        <v>365</v>
      </c>
      <c r="L4057" t="s">
        <v>402</v>
      </c>
      <c r="M4057" t="s">
        <v>9097</v>
      </c>
      <c r="N4057" t="s">
        <v>9130</v>
      </c>
      <c r="O4057">
        <v>3.1E-2</v>
      </c>
      <c r="P4057">
        <v>3.1E-2</v>
      </c>
      <c r="Q4057">
        <v>1</v>
      </c>
    </row>
    <row r="4058" spans="1:17" x14ac:dyDescent="0.2">
      <c r="A4058" t="s">
        <v>498</v>
      </c>
      <c r="B4058" t="s">
        <v>134</v>
      </c>
      <c r="C4058" t="s">
        <v>497</v>
      </c>
      <c r="D4058" t="s">
        <v>54</v>
      </c>
      <c r="E4058" t="s">
        <v>3745</v>
      </c>
      <c r="F4058">
        <v>1.7000000000000001E-2</v>
      </c>
      <c r="G4058">
        <v>1.7000000000000001E-2</v>
      </c>
      <c r="H4058">
        <v>1</v>
      </c>
      <c r="J4058" t="s">
        <v>38</v>
      </c>
      <c r="K4058" t="s">
        <v>365</v>
      </c>
      <c r="L4058" t="s">
        <v>402</v>
      </c>
      <c r="M4058" t="s">
        <v>9097</v>
      </c>
      <c r="N4058" t="s">
        <v>9131</v>
      </c>
      <c r="O4058">
        <v>2.1999999999999999E-2</v>
      </c>
      <c r="P4058">
        <v>2.1999999999999999E-2</v>
      </c>
      <c r="Q4058">
        <v>1</v>
      </c>
    </row>
    <row r="4059" spans="1:17" x14ac:dyDescent="0.2">
      <c r="A4059" t="s">
        <v>498</v>
      </c>
      <c r="B4059" t="s">
        <v>134</v>
      </c>
      <c r="C4059" t="s">
        <v>497</v>
      </c>
      <c r="D4059" t="s">
        <v>54</v>
      </c>
      <c r="E4059" t="s">
        <v>3746</v>
      </c>
      <c r="F4059">
        <v>1.7999999999999999E-2</v>
      </c>
      <c r="G4059">
        <v>1.7999999999999999E-2</v>
      </c>
      <c r="H4059">
        <v>1</v>
      </c>
      <c r="J4059" t="s">
        <v>38</v>
      </c>
      <c r="K4059" t="s">
        <v>365</v>
      </c>
      <c r="L4059" t="s">
        <v>402</v>
      </c>
      <c r="M4059" t="s">
        <v>9097</v>
      </c>
      <c r="N4059" t="s">
        <v>9134</v>
      </c>
      <c r="O4059">
        <v>0.01</v>
      </c>
      <c r="P4059">
        <v>0.01</v>
      </c>
      <c r="Q4059">
        <v>1</v>
      </c>
    </row>
    <row r="4060" spans="1:17" x14ac:dyDescent="0.2">
      <c r="A4060" t="s">
        <v>498</v>
      </c>
      <c r="B4060" t="s">
        <v>134</v>
      </c>
      <c r="C4060" t="s">
        <v>497</v>
      </c>
      <c r="D4060" t="s">
        <v>54</v>
      </c>
      <c r="E4060" t="s">
        <v>3747</v>
      </c>
      <c r="F4060">
        <v>1.7999999999999999E-2</v>
      </c>
      <c r="G4060">
        <v>1.7999999999999999E-2</v>
      </c>
      <c r="H4060">
        <v>1</v>
      </c>
      <c r="J4060" t="s">
        <v>38</v>
      </c>
      <c r="K4060" t="s">
        <v>365</v>
      </c>
      <c r="L4060" t="s">
        <v>402</v>
      </c>
      <c r="M4060" t="s">
        <v>9097</v>
      </c>
      <c r="N4060" t="s">
        <v>501</v>
      </c>
      <c r="O4060">
        <v>0</v>
      </c>
      <c r="P4060">
        <v>0</v>
      </c>
      <c r="Q4060">
        <v>1</v>
      </c>
    </row>
    <row r="4061" spans="1:17" x14ac:dyDescent="0.2">
      <c r="A4061" t="s">
        <v>498</v>
      </c>
      <c r="B4061" t="s">
        <v>134</v>
      </c>
      <c r="C4061" t="s">
        <v>497</v>
      </c>
      <c r="D4061" t="s">
        <v>54</v>
      </c>
      <c r="E4061" t="s">
        <v>3748</v>
      </c>
      <c r="F4061">
        <v>1.9E-2</v>
      </c>
      <c r="G4061">
        <v>1.9E-2</v>
      </c>
      <c r="H4061">
        <v>1</v>
      </c>
      <c r="J4061" t="s">
        <v>38</v>
      </c>
      <c r="K4061" t="s">
        <v>371</v>
      </c>
      <c r="L4061" t="s">
        <v>402</v>
      </c>
      <c r="M4061" t="s">
        <v>9097</v>
      </c>
      <c r="N4061" t="s">
        <v>8249</v>
      </c>
      <c r="O4061">
        <v>0</v>
      </c>
      <c r="P4061">
        <v>0</v>
      </c>
      <c r="Q4061">
        <v>1</v>
      </c>
    </row>
    <row r="4062" spans="1:17" x14ac:dyDescent="0.2">
      <c r="A4062" t="s">
        <v>498</v>
      </c>
      <c r="B4062" t="s">
        <v>134</v>
      </c>
      <c r="C4062" t="s">
        <v>497</v>
      </c>
      <c r="D4062" t="s">
        <v>54</v>
      </c>
      <c r="E4062" t="s">
        <v>3749</v>
      </c>
      <c r="F4062">
        <v>1.9E-2</v>
      </c>
      <c r="G4062">
        <v>1.9E-2</v>
      </c>
      <c r="H4062">
        <v>1</v>
      </c>
      <c r="J4062" t="s">
        <v>38</v>
      </c>
      <c r="K4062" t="s">
        <v>371</v>
      </c>
      <c r="L4062" t="s">
        <v>402</v>
      </c>
      <c r="M4062" t="s">
        <v>9097</v>
      </c>
      <c r="N4062" t="s">
        <v>8983</v>
      </c>
      <c r="O4062">
        <v>0</v>
      </c>
      <c r="P4062">
        <v>0</v>
      </c>
      <c r="Q4062">
        <v>1</v>
      </c>
    </row>
    <row r="4063" spans="1:17" x14ac:dyDescent="0.2">
      <c r="A4063" t="s">
        <v>498</v>
      </c>
      <c r="B4063" t="s">
        <v>134</v>
      </c>
      <c r="C4063" t="s">
        <v>497</v>
      </c>
      <c r="D4063" t="s">
        <v>54</v>
      </c>
      <c r="E4063" t="s">
        <v>3750</v>
      </c>
      <c r="F4063">
        <v>1.9E-2</v>
      </c>
      <c r="G4063">
        <v>1.9E-2</v>
      </c>
      <c r="H4063">
        <v>1</v>
      </c>
      <c r="J4063" t="s">
        <v>38</v>
      </c>
      <c r="K4063" t="s">
        <v>371</v>
      </c>
      <c r="L4063" t="s">
        <v>402</v>
      </c>
      <c r="M4063" t="s">
        <v>9097</v>
      </c>
      <c r="N4063" t="s">
        <v>8250</v>
      </c>
      <c r="O4063">
        <v>0</v>
      </c>
      <c r="P4063">
        <v>0</v>
      </c>
      <c r="Q4063">
        <v>1</v>
      </c>
    </row>
    <row r="4064" spans="1:17" x14ac:dyDescent="0.2">
      <c r="A4064" t="s">
        <v>498</v>
      </c>
      <c r="B4064" t="s">
        <v>134</v>
      </c>
      <c r="C4064" t="s">
        <v>497</v>
      </c>
      <c r="D4064" t="s">
        <v>54</v>
      </c>
      <c r="E4064" t="s">
        <v>3751</v>
      </c>
      <c r="F4064">
        <v>1.7999999999999999E-2</v>
      </c>
      <c r="G4064">
        <v>1.7999999999999999E-2</v>
      </c>
      <c r="H4064">
        <v>1</v>
      </c>
      <c r="J4064" t="s">
        <v>38</v>
      </c>
      <c r="K4064" t="s">
        <v>371</v>
      </c>
      <c r="L4064" t="s">
        <v>402</v>
      </c>
      <c r="M4064" t="s">
        <v>9097</v>
      </c>
      <c r="N4064" t="s">
        <v>8251</v>
      </c>
      <c r="O4064">
        <v>0</v>
      </c>
      <c r="P4064">
        <v>0</v>
      </c>
      <c r="Q4064">
        <v>1</v>
      </c>
    </row>
    <row r="4065" spans="1:17" x14ac:dyDescent="0.2">
      <c r="A4065" t="s">
        <v>498</v>
      </c>
      <c r="B4065" t="s">
        <v>134</v>
      </c>
      <c r="C4065" t="s">
        <v>497</v>
      </c>
      <c r="D4065" t="s">
        <v>54</v>
      </c>
      <c r="E4065" t="s">
        <v>3752</v>
      </c>
      <c r="F4065">
        <v>1.9E-2</v>
      </c>
      <c r="G4065">
        <v>1.9E-2</v>
      </c>
      <c r="H4065">
        <v>1</v>
      </c>
      <c r="J4065" t="s">
        <v>38</v>
      </c>
      <c r="K4065" t="s">
        <v>371</v>
      </c>
      <c r="L4065" t="s">
        <v>402</v>
      </c>
      <c r="M4065" t="s">
        <v>9097</v>
      </c>
      <c r="N4065" t="s">
        <v>8252</v>
      </c>
      <c r="O4065">
        <v>0</v>
      </c>
      <c r="P4065">
        <v>0</v>
      </c>
      <c r="Q4065">
        <v>1</v>
      </c>
    </row>
    <row r="4066" spans="1:17" x14ac:dyDescent="0.2">
      <c r="A4066" t="s">
        <v>498</v>
      </c>
      <c r="B4066" t="s">
        <v>134</v>
      </c>
      <c r="C4066" t="s">
        <v>497</v>
      </c>
      <c r="D4066" t="s">
        <v>54</v>
      </c>
      <c r="E4066" t="s">
        <v>3753</v>
      </c>
      <c r="F4066">
        <v>0.02</v>
      </c>
      <c r="G4066">
        <v>0.02</v>
      </c>
      <c r="H4066">
        <v>1</v>
      </c>
      <c r="J4066" t="s">
        <v>38</v>
      </c>
      <c r="K4066" t="s">
        <v>371</v>
      </c>
      <c r="L4066" t="s">
        <v>402</v>
      </c>
      <c r="M4066" t="s">
        <v>9097</v>
      </c>
      <c r="N4066" t="s">
        <v>8253</v>
      </c>
      <c r="O4066">
        <v>0</v>
      </c>
      <c r="P4066">
        <v>0</v>
      </c>
      <c r="Q4066">
        <v>1</v>
      </c>
    </row>
    <row r="4067" spans="1:17" x14ac:dyDescent="0.2">
      <c r="A4067" t="s">
        <v>498</v>
      </c>
      <c r="B4067" t="s">
        <v>134</v>
      </c>
      <c r="C4067" t="s">
        <v>497</v>
      </c>
      <c r="D4067" t="s">
        <v>54</v>
      </c>
      <c r="E4067" t="s">
        <v>3754</v>
      </c>
      <c r="F4067">
        <v>1.7999999999999999E-2</v>
      </c>
      <c r="G4067">
        <v>1.7999999999999999E-2</v>
      </c>
      <c r="H4067">
        <v>1</v>
      </c>
      <c r="J4067" t="s">
        <v>38</v>
      </c>
      <c r="K4067" t="s">
        <v>371</v>
      </c>
      <c r="L4067" t="s">
        <v>402</v>
      </c>
      <c r="M4067" t="s">
        <v>9097</v>
      </c>
      <c r="N4067" t="s">
        <v>8382</v>
      </c>
      <c r="O4067">
        <v>0</v>
      </c>
      <c r="P4067">
        <v>0</v>
      </c>
      <c r="Q4067">
        <v>1</v>
      </c>
    </row>
    <row r="4068" spans="1:17" x14ac:dyDescent="0.2">
      <c r="A4068" t="s">
        <v>498</v>
      </c>
      <c r="B4068" t="s">
        <v>134</v>
      </c>
      <c r="C4068" t="s">
        <v>497</v>
      </c>
      <c r="D4068" t="s">
        <v>54</v>
      </c>
      <c r="E4068" t="s">
        <v>3755</v>
      </c>
      <c r="F4068">
        <v>1.9E-2</v>
      </c>
      <c r="G4068">
        <v>1.9E-2</v>
      </c>
      <c r="H4068">
        <v>1</v>
      </c>
      <c r="J4068" t="s">
        <v>38</v>
      </c>
      <c r="K4068" t="s">
        <v>371</v>
      </c>
      <c r="L4068" t="s">
        <v>402</v>
      </c>
      <c r="M4068" t="s">
        <v>9097</v>
      </c>
      <c r="N4068" t="s">
        <v>8370</v>
      </c>
      <c r="O4068">
        <v>0</v>
      </c>
      <c r="P4068">
        <v>0</v>
      </c>
      <c r="Q4068">
        <v>1</v>
      </c>
    </row>
    <row r="4069" spans="1:17" x14ac:dyDescent="0.2">
      <c r="A4069" t="s">
        <v>498</v>
      </c>
      <c r="B4069" t="s">
        <v>134</v>
      </c>
      <c r="C4069" t="s">
        <v>497</v>
      </c>
      <c r="D4069" t="s">
        <v>54</v>
      </c>
      <c r="E4069" t="s">
        <v>3756</v>
      </c>
      <c r="F4069">
        <v>1.9E-2</v>
      </c>
      <c r="G4069">
        <v>1.9E-2</v>
      </c>
      <c r="H4069">
        <v>1</v>
      </c>
      <c r="J4069" t="s">
        <v>38</v>
      </c>
      <c r="K4069" t="s">
        <v>371</v>
      </c>
      <c r="L4069" t="s">
        <v>402</v>
      </c>
      <c r="M4069" t="s">
        <v>9097</v>
      </c>
      <c r="N4069" t="s">
        <v>9099</v>
      </c>
      <c r="O4069">
        <v>0</v>
      </c>
      <c r="P4069">
        <v>0</v>
      </c>
      <c r="Q4069">
        <v>1</v>
      </c>
    </row>
    <row r="4070" spans="1:17" x14ac:dyDescent="0.2">
      <c r="A4070" t="s">
        <v>498</v>
      </c>
      <c r="B4070" t="s">
        <v>134</v>
      </c>
      <c r="C4070" t="s">
        <v>497</v>
      </c>
      <c r="D4070" t="s">
        <v>54</v>
      </c>
      <c r="E4070" t="s">
        <v>3757</v>
      </c>
      <c r="F4070">
        <v>1.9E-2</v>
      </c>
      <c r="G4070">
        <v>1.9E-2</v>
      </c>
      <c r="H4070">
        <v>1</v>
      </c>
      <c r="J4070" t="s">
        <v>38</v>
      </c>
      <c r="K4070" t="s">
        <v>371</v>
      </c>
      <c r="L4070" t="s">
        <v>402</v>
      </c>
      <c r="M4070" t="s">
        <v>9097</v>
      </c>
      <c r="N4070" t="s">
        <v>8371</v>
      </c>
      <c r="O4070">
        <v>0</v>
      </c>
      <c r="P4070">
        <v>0</v>
      </c>
      <c r="Q4070">
        <v>1</v>
      </c>
    </row>
    <row r="4071" spans="1:17" x14ac:dyDescent="0.2">
      <c r="A4071" t="s">
        <v>498</v>
      </c>
      <c r="B4071" t="s">
        <v>134</v>
      </c>
      <c r="C4071" t="s">
        <v>497</v>
      </c>
      <c r="D4071" t="s">
        <v>54</v>
      </c>
      <c r="E4071" t="s">
        <v>3758</v>
      </c>
      <c r="F4071">
        <v>0.02</v>
      </c>
      <c r="G4071">
        <v>0.02</v>
      </c>
      <c r="H4071">
        <v>1</v>
      </c>
      <c r="J4071" t="s">
        <v>38</v>
      </c>
      <c r="K4071" t="s">
        <v>371</v>
      </c>
      <c r="L4071" t="s">
        <v>402</v>
      </c>
      <c r="M4071" t="s">
        <v>9097</v>
      </c>
      <c r="N4071" t="s">
        <v>8366</v>
      </c>
      <c r="O4071">
        <v>0</v>
      </c>
      <c r="P4071">
        <v>0</v>
      </c>
      <c r="Q4071">
        <v>1</v>
      </c>
    </row>
    <row r="4072" spans="1:17" x14ac:dyDescent="0.2">
      <c r="A4072" t="s">
        <v>498</v>
      </c>
      <c r="B4072" t="s">
        <v>134</v>
      </c>
      <c r="C4072" t="s">
        <v>497</v>
      </c>
      <c r="D4072" t="s">
        <v>54</v>
      </c>
      <c r="E4072" t="s">
        <v>3759</v>
      </c>
      <c r="F4072">
        <v>1.9E-2</v>
      </c>
      <c r="G4072">
        <v>1.9E-2</v>
      </c>
      <c r="H4072">
        <v>1</v>
      </c>
      <c r="J4072" t="s">
        <v>38</v>
      </c>
      <c r="K4072" t="s">
        <v>371</v>
      </c>
      <c r="L4072" t="s">
        <v>402</v>
      </c>
      <c r="M4072" t="s">
        <v>9097</v>
      </c>
      <c r="N4072" t="s">
        <v>8372</v>
      </c>
      <c r="O4072">
        <v>0</v>
      </c>
      <c r="P4072">
        <v>0</v>
      </c>
      <c r="Q4072">
        <v>1</v>
      </c>
    </row>
    <row r="4073" spans="1:17" x14ac:dyDescent="0.2">
      <c r="A4073" t="s">
        <v>498</v>
      </c>
      <c r="B4073" t="s">
        <v>134</v>
      </c>
      <c r="C4073" t="s">
        <v>497</v>
      </c>
      <c r="D4073" t="s">
        <v>54</v>
      </c>
      <c r="E4073" t="s">
        <v>3760</v>
      </c>
      <c r="F4073">
        <v>1.9E-2</v>
      </c>
      <c r="G4073">
        <v>1.9E-2</v>
      </c>
      <c r="H4073">
        <v>1</v>
      </c>
      <c r="J4073" t="s">
        <v>38</v>
      </c>
      <c r="K4073" t="s">
        <v>371</v>
      </c>
      <c r="L4073" t="s">
        <v>402</v>
      </c>
      <c r="M4073" t="s">
        <v>9097</v>
      </c>
      <c r="N4073" t="s">
        <v>8367</v>
      </c>
      <c r="O4073">
        <v>0</v>
      </c>
      <c r="P4073">
        <v>0</v>
      </c>
      <c r="Q4073">
        <v>1</v>
      </c>
    </row>
    <row r="4074" spans="1:17" x14ac:dyDescent="0.2">
      <c r="A4074" t="s">
        <v>498</v>
      </c>
      <c r="B4074" t="s">
        <v>134</v>
      </c>
      <c r="C4074" t="s">
        <v>497</v>
      </c>
      <c r="D4074" t="s">
        <v>54</v>
      </c>
      <c r="E4074" t="s">
        <v>3761</v>
      </c>
      <c r="F4074">
        <v>1.7999999999999999E-2</v>
      </c>
      <c r="G4074">
        <v>1.7999999999999999E-2</v>
      </c>
      <c r="H4074">
        <v>1</v>
      </c>
      <c r="J4074" t="s">
        <v>38</v>
      </c>
      <c r="K4074" t="s">
        <v>371</v>
      </c>
      <c r="L4074" t="s">
        <v>402</v>
      </c>
      <c r="M4074" t="s">
        <v>9097</v>
      </c>
      <c r="N4074" t="s">
        <v>8375</v>
      </c>
      <c r="O4074">
        <v>0</v>
      </c>
      <c r="P4074">
        <v>0</v>
      </c>
      <c r="Q4074">
        <v>1</v>
      </c>
    </row>
    <row r="4075" spans="1:17" x14ac:dyDescent="0.2">
      <c r="A4075" t="s">
        <v>498</v>
      </c>
      <c r="B4075" t="s">
        <v>134</v>
      </c>
      <c r="C4075" t="s">
        <v>497</v>
      </c>
      <c r="D4075" t="s">
        <v>54</v>
      </c>
      <c r="E4075" t="s">
        <v>3762</v>
      </c>
      <c r="F4075">
        <v>1.7999999999999999E-2</v>
      </c>
      <c r="G4075">
        <v>1.7999999999999999E-2</v>
      </c>
      <c r="H4075">
        <v>1</v>
      </c>
      <c r="J4075" t="s">
        <v>38</v>
      </c>
      <c r="K4075" t="s">
        <v>371</v>
      </c>
      <c r="L4075" t="s">
        <v>402</v>
      </c>
      <c r="M4075" t="s">
        <v>9097</v>
      </c>
      <c r="N4075" t="s">
        <v>8376</v>
      </c>
      <c r="O4075">
        <v>0</v>
      </c>
      <c r="P4075">
        <v>0</v>
      </c>
      <c r="Q4075">
        <v>1</v>
      </c>
    </row>
    <row r="4076" spans="1:17" x14ac:dyDescent="0.2">
      <c r="A4076" t="s">
        <v>498</v>
      </c>
      <c r="B4076" t="s">
        <v>134</v>
      </c>
      <c r="C4076" t="s">
        <v>497</v>
      </c>
      <c r="D4076" t="s">
        <v>54</v>
      </c>
      <c r="E4076" t="s">
        <v>3763</v>
      </c>
      <c r="F4076">
        <v>1.7999999999999999E-2</v>
      </c>
      <c r="G4076">
        <v>1.7999999999999999E-2</v>
      </c>
      <c r="H4076">
        <v>1</v>
      </c>
      <c r="J4076" t="s">
        <v>38</v>
      </c>
      <c r="K4076" t="s">
        <v>371</v>
      </c>
      <c r="L4076" t="s">
        <v>402</v>
      </c>
      <c r="M4076" t="s">
        <v>9097</v>
      </c>
      <c r="N4076" t="s">
        <v>8377</v>
      </c>
      <c r="O4076">
        <v>0</v>
      </c>
      <c r="P4076">
        <v>0</v>
      </c>
      <c r="Q4076">
        <v>1</v>
      </c>
    </row>
    <row r="4077" spans="1:17" x14ac:dyDescent="0.2">
      <c r="A4077" t="s">
        <v>498</v>
      </c>
      <c r="B4077" t="s">
        <v>134</v>
      </c>
      <c r="C4077" t="s">
        <v>497</v>
      </c>
      <c r="D4077" t="s">
        <v>54</v>
      </c>
      <c r="E4077" t="s">
        <v>3764</v>
      </c>
      <c r="F4077">
        <v>1.7999999999999999E-2</v>
      </c>
      <c r="G4077">
        <v>1.7999999999999999E-2</v>
      </c>
      <c r="H4077">
        <v>1</v>
      </c>
      <c r="J4077" t="s">
        <v>38</v>
      </c>
      <c r="K4077" t="s">
        <v>371</v>
      </c>
      <c r="L4077" t="s">
        <v>402</v>
      </c>
      <c r="M4077" t="s">
        <v>9097</v>
      </c>
      <c r="N4077" t="s">
        <v>8378</v>
      </c>
      <c r="O4077">
        <v>0</v>
      </c>
      <c r="P4077">
        <v>0</v>
      </c>
      <c r="Q4077">
        <v>1</v>
      </c>
    </row>
    <row r="4078" spans="1:17" x14ac:dyDescent="0.2">
      <c r="A4078" t="s">
        <v>498</v>
      </c>
      <c r="B4078" t="s">
        <v>134</v>
      </c>
      <c r="C4078" t="s">
        <v>497</v>
      </c>
      <c r="D4078" t="s">
        <v>54</v>
      </c>
      <c r="E4078" t="s">
        <v>3765</v>
      </c>
      <c r="F4078">
        <v>1.7999999999999999E-2</v>
      </c>
      <c r="G4078">
        <v>1.7999999999999999E-2</v>
      </c>
      <c r="H4078">
        <v>1</v>
      </c>
      <c r="J4078" t="s">
        <v>38</v>
      </c>
      <c r="K4078" t="s">
        <v>371</v>
      </c>
      <c r="L4078" t="s">
        <v>402</v>
      </c>
      <c r="M4078" t="s">
        <v>9097</v>
      </c>
      <c r="N4078" t="s">
        <v>8368</v>
      </c>
      <c r="O4078">
        <v>0</v>
      </c>
      <c r="P4078">
        <v>0</v>
      </c>
      <c r="Q4078">
        <v>1</v>
      </c>
    </row>
    <row r="4079" spans="1:17" x14ac:dyDescent="0.2">
      <c r="A4079" t="s">
        <v>498</v>
      </c>
      <c r="B4079" t="s">
        <v>134</v>
      </c>
      <c r="C4079" t="s">
        <v>497</v>
      </c>
      <c r="D4079" t="s">
        <v>54</v>
      </c>
      <c r="E4079" t="s">
        <v>3766</v>
      </c>
      <c r="F4079">
        <v>1.7000000000000001E-2</v>
      </c>
      <c r="G4079">
        <v>1.7000000000000001E-2</v>
      </c>
      <c r="H4079">
        <v>1</v>
      </c>
      <c r="J4079" t="s">
        <v>38</v>
      </c>
      <c r="K4079" t="s">
        <v>371</v>
      </c>
      <c r="L4079" t="s">
        <v>402</v>
      </c>
      <c r="M4079" t="s">
        <v>9097</v>
      </c>
      <c r="N4079" t="s">
        <v>8369</v>
      </c>
      <c r="O4079">
        <v>0</v>
      </c>
      <c r="P4079">
        <v>0</v>
      </c>
      <c r="Q4079">
        <v>1</v>
      </c>
    </row>
    <row r="4080" spans="1:17" x14ac:dyDescent="0.2">
      <c r="A4080" t="s">
        <v>498</v>
      </c>
      <c r="B4080" t="s">
        <v>134</v>
      </c>
      <c r="C4080" t="s">
        <v>497</v>
      </c>
      <c r="D4080" t="s">
        <v>54</v>
      </c>
      <c r="E4080" t="s">
        <v>3767</v>
      </c>
      <c r="F4080">
        <v>1.7000000000000001E-2</v>
      </c>
      <c r="G4080">
        <v>1.7000000000000001E-2</v>
      </c>
      <c r="H4080">
        <v>1</v>
      </c>
      <c r="J4080" t="s">
        <v>38</v>
      </c>
      <c r="K4080" t="s">
        <v>371</v>
      </c>
      <c r="L4080" t="s">
        <v>402</v>
      </c>
      <c r="M4080" t="s">
        <v>9097</v>
      </c>
      <c r="N4080" t="s">
        <v>499</v>
      </c>
      <c r="O4080">
        <v>0</v>
      </c>
      <c r="P4080">
        <v>0</v>
      </c>
      <c r="Q4080">
        <v>1</v>
      </c>
    </row>
    <row r="4081" spans="1:17" x14ac:dyDescent="0.2">
      <c r="A4081" t="s">
        <v>498</v>
      </c>
      <c r="B4081" t="s">
        <v>134</v>
      </c>
      <c r="C4081" t="s">
        <v>497</v>
      </c>
      <c r="D4081" t="s">
        <v>54</v>
      </c>
      <c r="E4081" t="s">
        <v>3768</v>
      </c>
      <c r="F4081">
        <v>1.7000000000000001E-2</v>
      </c>
      <c r="G4081">
        <v>1.7000000000000001E-2</v>
      </c>
      <c r="H4081">
        <v>1</v>
      </c>
      <c r="J4081" t="s">
        <v>38</v>
      </c>
      <c r="K4081" t="s">
        <v>371</v>
      </c>
      <c r="L4081" t="s">
        <v>402</v>
      </c>
      <c r="M4081" t="s">
        <v>9097</v>
      </c>
      <c r="N4081" t="s">
        <v>500</v>
      </c>
      <c r="O4081">
        <v>0</v>
      </c>
      <c r="P4081">
        <v>0</v>
      </c>
      <c r="Q4081">
        <v>1</v>
      </c>
    </row>
    <row r="4082" spans="1:17" x14ac:dyDescent="0.2">
      <c r="A4082" t="s">
        <v>498</v>
      </c>
      <c r="B4082" t="s">
        <v>134</v>
      </c>
      <c r="C4082" t="s">
        <v>497</v>
      </c>
      <c r="D4082" t="s">
        <v>54</v>
      </c>
      <c r="E4082" t="s">
        <v>3769</v>
      </c>
      <c r="F4082">
        <v>1.7000000000000001E-2</v>
      </c>
      <c r="G4082">
        <v>1.7000000000000001E-2</v>
      </c>
      <c r="H4082">
        <v>1</v>
      </c>
      <c r="J4082" t="s">
        <v>38</v>
      </c>
      <c r="K4082" t="s">
        <v>371</v>
      </c>
      <c r="L4082" t="s">
        <v>402</v>
      </c>
      <c r="M4082" t="s">
        <v>9097</v>
      </c>
      <c r="N4082" t="s">
        <v>8379</v>
      </c>
      <c r="O4082">
        <v>0</v>
      </c>
      <c r="P4082">
        <v>0</v>
      </c>
      <c r="Q4082">
        <v>1</v>
      </c>
    </row>
    <row r="4083" spans="1:17" x14ac:dyDescent="0.2">
      <c r="A4083" t="s">
        <v>498</v>
      </c>
      <c r="B4083" t="s">
        <v>134</v>
      </c>
      <c r="C4083" t="s">
        <v>497</v>
      </c>
      <c r="D4083" t="s">
        <v>54</v>
      </c>
      <c r="E4083" t="s">
        <v>3770</v>
      </c>
      <c r="F4083">
        <v>1.7999999999999999E-2</v>
      </c>
      <c r="G4083">
        <v>1.7999999999999999E-2</v>
      </c>
      <c r="H4083">
        <v>1</v>
      </c>
      <c r="J4083" t="s">
        <v>38</v>
      </c>
      <c r="K4083" t="s">
        <v>371</v>
      </c>
      <c r="L4083" t="s">
        <v>402</v>
      </c>
      <c r="M4083" t="s">
        <v>9097</v>
      </c>
      <c r="N4083" t="s">
        <v>8254</v>
      </c>
      <c r="O4083">
        <v>0</v>
      </c>
      <c r="P4083">
        <v>0</v>
      </c>
      <c r="Q4083">
        <v>1</v>
      </c>
    </row>
    <row r="4084" spans="1:17" x14ac:dyDescent="0.2">
      <c r="A4084" t="s">
        <v>498</v>
      </c>
      <c r="B4084" t="s">
        <v>134</v>
      </c>
      <c r="C4084" t="s">
        <v>497</v>
      </c>
      <c r="D4084" t="s">
        <v>54</v>
      </c>
      <c r="E4084" t="s">
        <v>3771</v>
      </c>
      <c r="F4084">
        <v>1.7999999999999999E-2</v>
      </c>
      <c r="G4084">
        <v>1.7999999999999999E-2</v>
      </c>
      <c r="H4084">
        <v>1</v>
      </c>
      <c r="J4084" t="s">
        <v>38</v>
      </c>
      <c r="K4084" t="s">
        <v>371</v>
      </c>
      <c r="L4084" t="s">
        <v>402</v>
      </c>
      <c r="M4084" t="s">
        <v>9097</v>
      </c>
      <c r="N4084" t="s">
        <v>8257</v>
      </c>
      <c r="O4084">
        <v>0</v>
      </c>
      <c r="P4084">
        <v>0</v>
      </c>
      <c r="Q4084">
        <v>1</v>
      </c>
    </row>
    <row r="4085" spans="1:17" x14ac:dyDescent="0.2">
      <c r="A4085" t="s">
        <v>498</v>
      </c>
      <c r="B4085" t="s">
        <v>134</v>
      </c>
      <c r="C4085" t="s">
        <v>497</v>
      </c>
      <c r="D4085" t="s">
        <v>54</v>
      </c>
      <c r="E4085" t="s">
        <v>3772</v>
      </c>
      <c r="F4085">
        <v>1.7999999999999999E-2</v>
      </c>
      <c r="G4085">
        <v>1.7999999999999999E-2</v>
      </c>
      <c r="H4085">
        <v>1</v>
      </c>
      <c r="J4085" t="s">
        <v>38</v>
      </c>
      <c r="K4085" t="s">
        <v>371</v>
      </c>
      <c r="L4085" t="s">
        <v>402</v>
      </c>
      <c r="M4085" t="s">
        <v>9097</v>
      </c>
      <c r="N4085" t="s">
        <v>8258</v>
      </c>
      <c r="O4085">
        <v>0</v>
      </c>
      <c r="P4085">
        <v>0</v>
      </c>
      <c r="Q4085">
        <v>1</v>
      </c>
    </row>
    <row r="4086" spans="1:17" x14ac:dyDescent="0.2">
      <c r="A4086" t="s">
        <v>498</v>
      </c>
      <c r="B4086" t="s">
        <v>134</v>
      </c>
      <c r="C4086" t="s">
        <v>497</v>
      </c>
      <c r="D4086" t="s">
        <v>54</v>
      </c>
      <c r="E4086" t="s">
        <v>3773</v>
      </c>
      <c r="F4086">
        <v>1.9E-2</v>
      </c>
      <c r="G4086">
        <v>1.9E-2</v>
      </c>
      <c r="H4086">
        <v>1</v>
      </c>
      <c r="J4086" t="s">
        <v>38</v>
      </c>
      <c r="K4086" t="s">
        <v>371</v>
      </c>
      <c r="L4086" t="s">
        <v>402</v>
      </c>
      <c r="M4086" t="s">
        <v>9097</v>
      </c>
      <c r="N4086" t="s">
        <v>8259</v>
      </c>
      <c r="O4086">
        <v>0</v>
      </c>
      <c r="P4086">
        <v>0</v>
      </c>
      <c r="Q4086">
        <v>1</v>
      </c>
    </row>
    <row r="4087" spans="1:17" x14ac:dyDescent="0.2">
      <c r="A4087" t="s">
        <v>498</v>
      </c>
      <c r="B4087" t="s">
        <v>134</v>
      </c>
      <c r="C4087" t="s">
        <v>497</v>
      </c>
      <c r="D4087" t="s">
        <v>54</v>
      </c>
      <c r="E4087" t="s">
        <v>3774</v>
      </c>
      <c r="F4087">
        <v>0.02</v>
      </c>
      <c r="G4087">
        <v>0.02</v>
      </c>
      <c r="H4087">
        <v>1</v>
      </c>
      <c r="J4087" t="s">
        <v>38</v>
      </c>
      <c r="K4087" t="s">
        <v>371</v>
      </c>
      <c r="L4087" t="s">
        <v>402</v>
      </c>
      <c r="M4087" t="s">
        <v>9097</v>
      </c>
      <c r="N4087" t="s">
        <v>8380</v>
      </c>
      <c r="O4087">
        <v>0</v>
      </c>
      <c r="P4087">
        <v>0</v>
      </c>
      <c r="Q4087">
        <v>1</v>
      </c>
    </row>
    <row r="4088" spans="1:17" x14ac:dyDescent="0.2">
      <c r="A4088" t="s">
        <v>498</v>
      </c>
      <c r="B4088" t="s">
        <v>134</v>
      </c>
      <c r="C4088" t="s">
        <v>497</v>
      </c>
      <c r="D4088" t="s">
        <v>54</v>
      </c>
      <c r="E4088" t="s">
        <v>3775</v>
      </c>
      <c r="F4088">
        <v>1.7999999999999999E-2</v>
      </c>
      <c r="G4088">
        <v>1.7999999999999999E-2</v>
      </c>
      <c r="H4088">
        <v>1</v>
      </c>
      <c r="J4088" t="s">
        <v>38</v>
      </c>
      <c r="K4088" t="s">
        <v>371</v>
      </c>
      <c r="L4088" t="s">
        <v>402</v>
      </c>
      <c r="M4088" t="s">
        <v>9097</v>
      </c>
      <c r="N4088" t="s">
        <v>8381</v>
      </c>
      <c r="O4088">
        <v>0</v>
      </c>
      <c r="P4088">
        <v>0</v>
      </c>
      <c r="Q4088">
        <v>1</v>
      </c>
    </row>
    <row r="4089" spans="1:17" x14ac:dyDescent="0.2">
      <c r="A4089" t="s">
        <v>498</v>
      </c>
      <c r="B4089" t="s">
        <v>134</v>
      </c>
      <c r="C4089" t="s">
        <v>497</v>
      </c>
      <c r="D4089" t="s">
        <v>54</v>
      </c>
      <c r="E4089" t="s">
        <v>3776</v>
      </c>
      <c r="F4089">
        <v>1.7999999999999999E-2</v>
      </c>
      <c r="G4089">
        <v>1.7999999999999999E-2</v>
      </c>
      <c r="H4089">
        <v>1</v>
      </c>
      <c r="J4089" t="s">
        <v>38</v>
      </c>
      <c r="K4089" t="s">
        <v>371</v>
      </c>
      <c r="L4089" t="s">
        <v>402</v>
      </c>
      <c r="M4089" t="s">
        <v>9097</v>
      </c>
      <c r="N4089" t="s">
        <v>8654</v>
      </c>
      <c r="O4089">
        <v>0</v>
      </c>
      <c r="P4089">
        <v>0</v>
      </c>
      <c r="Q4089">
        <v>1</v>
      </c>
    </row>
    <row r="4090" spans="1:17" x14ac:dyDescent="0.2">
      <c r="A4090" t="s">
        <v>498</v>
      </c>
      <c r="B4090" t="s">
        <v>134</v>
      </c>
      <c r="C4090" t="s">
        <v>497</v>
      </c>
      <c r="D4090" t="s">
        <v>54</v>
      </c>
      <c r="E4090" t="s">
        <v>3777</v>
      </c>
      <c r="F4090">
        <v>0.02</v>
      </c>
      <c r="G4090">
        <v>0.02</v>
      </c>
      <c r="H4090">
        <v>1</v>
      </c>
      <c r="J4090" t="s">
        <v>38</v>
      </c>
      <c r="K4090" t="s">
        <v>371</v>
      </c>
      <c r="L4090" t="s">
        <v>402</v>
      </c>
      <c r="M4090" t="s">
        <v>9097</v>
      </c>
      <c r="N4090" t="s">
        <v>8655</v>
      </c>
      <c r="O4090">
        <v>0</v>
      </c>
      <c r="P4090">
        <v>0</v>
      </c>
      <c r="Q4090">
        <v>1</v>
      </c>
    </row>
    <row r="4091" spans="1:17" x14ac:dyDescent="0.2">
      <c r="A4091" t="s">
        <v>498</v>
      </c>
      <c r="B4091" t="s">
        <v>134</v>
      </c>
      <c r="C4091" t="s">
        <v>497</v>
      </c>
      <c r="D4091" t="s">
        <v>54</v>
      </c>
      <c r="E4091" t="s">
        <v>3778</v>
      </c>
      <c r="F4091">
        <v>1.7999999999999999E-2</v>
      </c>
      <c r="G4091">
        <v>1.7999999999999999E-2</v>
      </c>
      <c r="H4091">
        <v>1</v>
      </c>
      <c r="J4091" t="s">
        <v>38</v>
      </c>
      <c r="K4091" t="s">
        <v>371</v>
      </c>
      <c r="L4091" t="s">
        <v>402</v>
      </c>
      <c r="M4091" t="s">
        <v>9097</v>
      </c>
      <c r="N4091" t="s">
        <v>8672</v>
      </c>
      <c r="O4091">
        <v>0</v>
      </c>
      <c r="P4091">
        <v>0</v>
      </c>
      <c r="Q4091">
        <v>1</v>
      </c>
    </row>
    <row r="4092" spans="1:17" x14ac:dyDescent="0.2">
      <c r="A4092" t="s">
        <v>498</v>
      </c>
      <c r="B4092" t="s">
        <v>134</v>
      </c>
      <c r="C4092" t="s">
        <v>497</v>
      </c>
      <c r="D4092" t="s">
        <v>54</v>
      </c>
      <c r="E4092" t="s">
        <v>3779</v>
      </c>
      <c r="F4092">
        <v>1.4999999999999999E-2</v>
      </c>
      <c r="G4092">
        <v>1.4999999999999999E-2</v>
      </c>
      <c r="H4092">
        <v>1</v>
      </c>
      <c r="J4092" t="s">
        <v>38</v>
      </c>
      <c r="K4092" t="s">
        <v>371</v>
      </c>
      <c r="L4092" t="s">
        <v>402</v>
      </c>
      <c r="M4092" t="s">
        <v>9097</v>
      </c>
      <c r="N4092" t="s">
        <v>8661</v>
      </c>
      <c r="O4092">
        <v>0</v>
      </c>
      <c r="P4092">
        <v>0</v>
      </c>
      <c r="Q4092">
        <v>1</v>
      </c>
    </row>
    <row r="4093" spans="1:17" x14ac:dyDescent="0.2">
      <c r="A4093" t="s">
        <v>498</v>
      </c>
      <c r="B4093" t="s">
        <v>134</v>
      </c>
      <c r="C4093" t="s">
        <v>497</v>
      </c>
      <c r="D4093" t="s">
        <v>54</v>
      </c>
      <c r="E4093" t="s">
        <v>3780</v>
      </c>
      <c r="F4093">
        <v>1.7999999999999999E-2</v>
      </c>
      <c r="G4093">
        <v>1.7999999999999999E-2</v>
      </c>
      <c r="H4093">
        <v>1</v>
      </c>
      <c r="J4093" t="s">
        <v>38</v>
      </c>
      <c r="K4093" t="s">
        <v>371</v>
      </c>
      <c r="L4093" t="s">
        <v>402</v>
      </c>
      <c r="M4093" t="s">
        <v>9097</v>
      </c>
      <c r="N4093" t="s">
        <v>8660</v>
      </c>
      <c r="O4093">
        <v>0</v>
      </c>
      <c r="P4093">
        <v>0</v>
      </c>
      <c r="Q4093">
        <v>1</v>
      </c>
    </row>
    <row r="4094" spans="1:17" x14ac:dyDescent="0.2">
      <c r="A4094" t="s">
        <v>498</v>
      </c>
      <c r="B4094" t="s">
        <v>134</v>
      </c>
      <c r="C4094" t="s">
        <v>497</v>
      </c>
      <c r="D4094" t="s">
        <v>54</v>
      </c>
      <c r="E4094" t="s">
        <v>3781</v>
      </c>
      <c r="F4094">
        <v>1.9E-2</v>
      </c>
      <c r="G4094">
        <v>1.9E-2</v>
      </c>
      <c r="H4094">
        <v>1</v>
      </c>
      <c r="J4094" t="s">
        <v>38</v>
      </c>
      <c r="K4094" t="s">
        <v>371</v>
      </c>
      <c r="L4094" t="s">
        <v>402</v>
      </c>
      <c r="M4094" t="s">
        <v>9097</v>
      </c>
      <c r="N4094" t="s">
        <v>8658</v>
      </c>
      <c r="O4094">
        <v>0</v>
      </c>
      <c r="P4094">
        <v>0</v>
      </c>
      <c r="Q4094">
        <v>1</v>
      </c>
    </row>
    <row r="4095" spans="1:17" x14ac:dyDescent="0.2">
      <c r="A4095" t="s">
        <v>498</v>
      </c>
      <c r="B4095" t="s">
        <v>134</v>
      </c>
      <c r="C4095" t="s">
        <v>497</v>
      </c>
      <c r="D4095" t="s">
        <v>54</v>
      </c>
      <c r="E4095" t="s">
        <v>3782</v>
      </c>
      <c r="F4095">
        <v>1.9E-2</v>
      </c>
      <c r="G4095">
        <v>1.9E-2</v>
      </c>
      <c r="H4095">
        <v>1</v>
      </c>
      <c r="J4095" t="s">
        <v>38</v>
      </c>
      <c r="K4095" t="s">
        <v>371</v>
      </c>
      <c r="L4095" t="s">
        <v>402</v>
      </c>
      <c r="M4095" t="s">
        <v>9097</v>
      </c>
      <c r="N4095" t="s">
        <v>8656</v>
      </c>
      <c r="O4095">
        <v>0</v>
      </c>
      <c r="P4095">
        <v>0</v>
      </c>
      <c r="Q4095">
        <v>1</v>
      </c>
    </row>
    <row r="4096" spans="1:17" x14ac:dyDescent="0.2">
      <c r="A4096" t="s">
        <v>498</v>
      </c>
      <c r="B4096" t="s">
        <v>134</v>
      </c>
      <c r="C4096" t="s">
        <v>497</v>
      </c>
      <c r="D4096" t="s">
        <v>54</v>
      </c>
      <c r="E4096" t="s">
        <v>3783</v>
      </c>
      <c r="F4096">
        <v>1.7999999999999999E-2</v>
      </c>
      <c r="G4096">
        <v>1.7999999999999999E-2</v>
      </c>
      <c r="H4096">
        <v>1</v>
      </c>
      <c r="J4096" t="s">
        <v>38</v>
      </c>
      <c r="K4096" t="s">
        <v>371</v>
      </c>
      <c r="L4096" t="s">
        <v>402</v>
      </c>
      <c r="M4096" t="s">
        <v>9097</v>
      </c>
      <c r="N4096" t="s">
        <v>8657</v>
      </c>
      <c r="O4096">
        <v>0</v>
      </c>
      <c r="P4096">
        <v>0</v>
      </c>
      <c r="Q4096">
        <v>1</v>
      </c>
    </row>
    <row r="4097" spans="1:17" x14ac:dyDescent="0.2">
      <c r="A4097" t="s">
        <v>498</v>
      </c>
      <c r="B4097" t="s">
        <v>134</v>
      </c>
      <c r="C4097" t="s">
        <v>497</v>
      </c>
      <c r="D4097" t="s">
        <v>54</v>
      </c>
      <c r="E4097" t="s">
        <v>3784</v>
      </c>
      <c r="F4097">
        <v>1.4E-2</v>
      </c>
      <c r="G4097">
        <v>1.4E-2</v>
      </c>
      <c r="H4097">
        <v>1</v>
      </c>
      <c r="J4097" t="s">
        <v>38</v>
      </c>
      <c r="K4097" t="s">
        <v>371</v>
      </c>
      <c r="L4097" t="s">
        <v>402</v>
      </c>
      <c r="M4097" t="s">
        <v>9097</v>
      </c>
      <c r="N4097" t="s">
        <v>9119</v>
      </c>
      <c r="O4097">
        <v>0</v>
      </c>
      <c r="P4097">
        <v>0</v>
      </c>
      <c r="Q4097">
        <v>1</v>
      </c>
    </row>
    <row r="4098" spans="1:17" x14ac:dyDescent="0.2">
      <c r="A4098" t="s">
        <v>498</v>
      </c>
      <c r="B4098" t="s">
        <v>134</v>
      </c>
      <c r="C4098" t="s">
        <v>497</v>
      </c>
      <c r="D4098" t="s">
        <v>54</v>
      </c>
      <c r="E4098" t="s">
        <v>3785</v>
      </c>
      <c r="F4098">
        <v>1.4E-2</v>
      </c>
      <c r="G4098">
        <v>1.4E-2</v>
      </c>
      <c r="H4098">
        <v>1</v>
      </c>
      <c r="J4098" t="s">
        <v>38</v>
      </c>
      <c r="K4098" t="s">
        <v>371</v>
      </c>
      <c r="L4098" t="s">
        <v>402</v>
      </c>
      <c r="M4098" t="s">
        <v>9097</v>
      </c>
      <c r="N4098" t="s">
        <v>9120</v>
      </c>
      <c r="O4098">
        <v>0</v>
      </c>
      <c r="P4098">
        <v>0</v>
      </c>
      <c r="Q4098">
        <v>1</v>
      </c>
    </row>
    <row r="4099" spans="1:17" x14ac:dyDescent="0.2">
      <c r="A4099" t="s">
        <v>498</v>
      </c>
      <c r="B4099" t="s">
        <v>134</v>
      </c>
      <c r="C4099" t="s">
        <v>497</v>
      </c>
      <c r="D4099" t="s">
        <v>54</v>
      </c>
      <c r="E4099" t="s">
        <v>3786</v>
      </c>
      <c r="F4099">
        <v>1.4E-2</v>
      </c>
      <c r="G4099">
        <v>1.4E-2</v>
      </c>
      <c r="H4099">
        <v>1</v>
      </c>
      <c r="J4099" t="s">
        <v>38</v>
      </c>
      <c r="K4099" t="s">
        <v>371</v>
      </c>
      <c r="L4099" t="s">
        <v>402</v>
      </c>
      <c r="M4099" t="s">
        <v>9097</v>
      </c>
      <c r="N4099" t="s">
        <v>9100</v>
      </c>
      <c r="O4099">
        <v>0</v>
      </c>
      <c r="P4099">
        <v>0</v>
      </c>
      <c r="Q4099">
        <v>1</v>
      </c>
    </row>
    <row r="4100" spans="1:17" x14ac:dyDescent="0.2">
      <c r="A4100" t="s">
        <v>498</v>
      </c>
      <c r="B4100" t="s">
        <v>134</v>
      </c>
      <c r="C4100" t="s">
        <v>497</v>
      </c>
      <c r="D4100" t="s">
        <v>54</v>
      </c>
      <c r="E4100" t="s">
        <v>3787</v>
      </c>
      <c r="F4100">
        <v>1.4E-2</v>
      </c>
      <c r="G4100">
        <v>1.4E-2</v>
      </c>
      <c r="H4100">
        <v>1</v>
      </c>
      <c r="J4100" t="s">
        <v>38</v>
      </c>
      <c r="K4100" t="s">
        <v>371</v>
      </c>
      <c r="L4100" t="s">
        <v>402</v>
      </c>
      <c r="M4100" t="s">
        <v>9097</v>
      </c>
      <c r="N4100" t="s">
        <v>9101</v>
      </c>
      <c r="O4100">
        <v>0</v>
      </c>
      <c r="P4100">
        <v>0</v>
      </c>
      <c r="Q4100">
        <v>1</v>
      </c>
    </row>
    <row r="4101" spans="1:17" x14ac:dyDescent="0.2">
      <c r="A4101" t="s">
        <v>498</v>
      </c>
      <c r="B4101" t="s">
        <v>134</v>
      </c>
      <c r="C4101" t="s">
        <v>497</v>
      </c>
      <c r="D4101" t="s">
        <v>54</v>
      </c>
      <c r="E4101" t="s">
        <v>3788</v>
      </c>
      <c r="F4101">
        <v>1.7000000000000001E-2</v>
      </c>
      <c r="G4101">
        <v>1.7000000000000001E-2</v>
      </c>
      <c r="H4101">
        <v>1</v>
      </c>
      <c r="J4101" t="s">
        <v>38</v>
      </c>
      <c r="K4101" t="s">
        <v>371</v>
      </c>
      <c r="L4101" t="s">
        <v>402</v>
      </c>
      <c r="M4101" t="s">
        <v>9097</v>
      </c>
      <c r="N4101" t="s">
        <v>9102</v>
      </c>
      <c r="O4101">
        <v>0</v>
      </c>
      <c r="P4101">
        <v>0</v>
      </c>
      <c r="Q4101">
        <v>1</v>
      </c>
    </row>
    <row r="4102" spans="1:17" x14ac:dyDescent="0.2">
      <c r="A4102" t="s">
        <v>498</v>
      </c>
      <c r="B4102" t="s">
        <v>134</v>
      </c>
      <c r="C4102" t="s">
        <v>497</v>
      </c>
      <c r="D4102" t="s">
        <v>54</v>
      </c>
      <c r="E4102" t="s">
        <v>3789</v>
      </c>
      <c r="F4102">
        <v>1.7000000000000001E-2</v>
      </c>
      <c r="G4102">
        <v>1.7000000000000001E-2</v>
      </c>
      <c r="H4102">
        <v>1</v>
      </c>
      <c r="J4102" t="s">
        <v>38</v>
      </c>
      <c r="K4102" t="s">
        <v>371</v>
      </c>
      <c r="L4102" t="s">
        <v>402</v>
      </c>
      <c r="M4102" t="s">
        <v>9097</v>
      </c>
      <c r="N4102" t="s">
        <v>9103</v>
      </c>
      <c r="O4102">
        <v>0</v>
      </c>
      <c r="P4102">
        <v>0</v>
      </c>
      <c r="Q4102">
        <v>1</v>
      </c>
    </row>
    <row r="4103" spans="1:17" x14ac:dyDescent="0.2">
      <c r="A4103" t="s">
        <v>498</v>
      </c>
      <c r="B4103" t="s">
        <v>134</v>
      </c>
      <c r="C4103" t="s">
        <v>497</v>
      </c>
      <c r="D4103" t="s">
        <v>54</v>
      </c>
      <c r="E4103" t="s">
        <v>3790</v>
      </c>
      <c r="F4103">
        <v>1.7000000000000001E-2</v>
      </c>
      <c r="G4103">
        <v>1.7000000000000001E-2</v>
      </c>
      <c r="H4103">
        <v>1</v>
      </c>
      <c r="J4103" t="s">
        <v>38</v>
      </c>
      <c r="K4103" t="s">
        <v>371</v>
      </c>
      <c r="L4103" t="s">
        <v>402</v>
      </c>
      <c r="M4103" t="s">
        <v>9097</v>
      </c>
      <c r="N4103" t="s">
        <v>9104</v>
      </c>
      <c r="O4103">
        <v>0</v>
      </c>
      <c r="P4103">
        <v>0</v>
      </c>
      <c r="Q4103">
        <v>1</v>
      </c>
    </row>
    <row r="4104" spans="1:17" x14ac:dyDescent="0.2">
      <c r="A4104" t="s">
        <v>498</v>
      </c>
      <c r="B4104" t="s">
        <v>134</v>
      </c>
      <c r="C4104" t="s">
        <v>497</v>
      </c>
      <c r="D4104" t="s">
        <v>54</v>
      </c>
      <c r="E4104" t="s">
        <v>3791</v>
      </c>
      <c r="F4104">
        <v>1.7000000000000001E-2</v>
      </c>
      <c r="G4104">
        <v>1.7000000000000001E-2</v>
      </c>
      <c r="H4104">
        <v>1</v>
      </c>
      <c r="J4104" t="s">
        <v>38</v>
      </c>
      <c r="K4104" t="s">
        <v>371</v>
      </c>
      <c r="L4104" t="s">
        <v>402</v>
      </c>
      <c r="M4104" t="s">
        <v>9097</v>
      </c>
      <c r="N4104" t="s">
        <v>8981</v>
      </c>
      <c r="O4104">
        <v>0</v>
      </c>
      <c r="P4104">
        <v>0</v>
      </c>
      <c r="Q4104">
        <v>1</v>
      </c>
    </row>
    <row r="4105" spans="1:17" x14ac:dyDescent="0.2">
      <c r="A4105" t="s">
        <v>498</v>
      </c>
      <c r="B4105" t="s">
        <v>134</v>
      </c>
      <c r="C4105" t="s">
        <v>497</v>
      </c>
      <c r="D4105" t="s">
        <v>54</v>
      </c>
      <c r="E4105" t="s">
        <v>3792</v>
      </c>
      <c r="F4105">
        <v>1.4999999999999999E-2</v>
      </c>
      <c r="G4105">
        <v>1.4999999999999999E-2</v>
      </c>
      <c r="H4105">
        <v>1</v>
      </c>
      <c r="J4105" t="s">
        <v>38</v>
      </c>
      <c r="K4105" t="s">
        <v>371</v>
      </c>
      <c r="L4105" t="s">
        <v>402</v>
      </c>
      <c r="M4105" t="s">
        <v>9097</v>
      </c>
      <c r="N4105" t="s">
        <v>8985</v>
      </c>
      <c r="O4105">
        <v>0</v>
      </c>
      <c r="P4105">
        <v>0</v>
      </c>
      <c r="Q4105">
        <v>1</v>
      </c>
    </row>
    <row r="4106" spans="1:17" x14ac:dyDescent="0.2">
      <c r="A4106" t="s">
        <v>498</v>
      </c>
      <c r="B4106" t="s">
        <v>134</v>
      </c>
      <c r="C4106" t="s">
        <v>497</v>
      </c>
      <c r="D4106" t="s">
        <v>54</v>
      </c>
      <c r="E4106" t="s">
        <v>3793</v>
      </c>
      <c r="F4106">
        <v>1.4E-2</v>
      </c>
      <c r="G4106">
        <v>1.4E-2</v>
      </c>
      <c r="H4106">
        <v>1</v>
      </c>
      <c r="J4106" t="s">
        <v>38</v>
      </c>
      <c r="K4106" t="s">
        <v>371</v>
      </c>
      <c r="L4106" t="s">
        <v>402</v>
      </c>
      <c r="M4106" t="s">
        <v>9097</v>
      </c>
      <c r="N4106" t="s">
        <v>8986</v>
      </c>
      <c r="O4106">
        <v>0</v>
      </c>
      <c r="P4106">
        <v>0</v>
      </c>
      <c r="Q4106">
        <v>1</v>
      </c>
    </row>
    <row r="4107" spans="1:17" x14ac:dyDescent="0.2">
      <c r="A4107" t="s">
        <v>498</v>
      </c>
      <c r="B4107" t="s">
        <v>134</v>
      </c>
      <c r="C4107" t="s">
        <v>497</v>
      </c>
      <c r="D4107" t="s">
        <v>54</v>
      </c>
      <c r="E4107" t="s">
        <v>3794</v>
      </c>
      <c r="F4107">
        <v>1.4E-2</v>
      </c>
      <c r="G4107">
        <v>1.4E-2</v>
      </c>
      <c r="H4107">
        <v>1</v>
      </c>
      <c r="J4107" t="s">
        <v>38</v>
      </c>
      <c r="K4107" t="s">
        <v>371</v>
      </c>
      <c r="L4107" t="s">
        <v>402</v>
      </c>
      <c r="M4107" t="s">
        <v>9097</v>
      </c>
      <c r="N4107" t="s">
        <v>9124</v>
      </c>
      <c r="O4107">
        <v>0</v>
      </c>
      <c r="P4107">
        <v>0</v>
      </c>
      <c r="Q4107">
        <v>1</v>
      </c>
    </row>
    <row r="4108" spans="1:17" x14ac:dyDescent="0.2">
      <c r="A4108" t="s">
        <v>498</v>
      </c>
      <c r="B4108" t="s">
        <v>134</v>
      </c>
      <c r="C4108" t="s">
        <v>497</v>
      </c>
      <c r="D4108" t="s">
        <v>54</v>
      </c>
      <c r="E4108" t="s">
        <v>3795</v>
      </c>
      <c r="F4108">
        <v>1.4E-2</v>
      </c>
      <c r="G4108">
        <v>1.4E-2</v>
      </c>
      <c r="H4108">
        <v>1</v>
      </c>
      <c r="J4108" t="s">
        <v>38</v>
      </c>
      <c r="K4108" t="s">
        <v>371</v>
      </c>
      <c r="L4108" t="s">
        <v>402</v>
      </c>
      <c r="M4108" t="s">
        <v>9097</v>
      </c>
      <c r="N4108" t="s">
        <v>9125</v>
      </c>
      <c r="O4108">
        <v>0</v>
      </c>
      <c r="P4108">
        <v>0</v>
      </c>
      <c r="Q4108">
        <v>1</v>
      </c>
    </row>
    <row r="4109" spans="1:17" x14ac:dyDescent="0.2">
      <c r="A4109" t="s">
        <v>498</v>
      </c>
      <c r="B4109" t="s">
        <v>134</v>
      </c>
      <c r="C4109" t="s">
        <v>497</v>
      </c>
      <c r="D4109" t="s">
        <v>54</v>
      </c>
      <c r="E4109" t="s">
        <v>3796</v>
      </c>
      <c r="F4109">
        <v>1.4999999999999999E-2</v>
      </c>
      <c r="G4109">
        <v>1.4999999999999999E-2</v>
      </c>
      <c r="H4109">
        <v>1</v>
      </c>
      <c r="J4109" t="s">
        <v>38</v>
      </c>
      <c r="K4109" t="s">
        <v>371</v>
      </c>
      <c r="L4109" t="s">
        <v>402</v>
      </c>
      <c r="M4109" t="s">
        <v>9097</v>
      </c>
      <c r="N4109" t="s">
        <v>9121</v>
      </c>
      <c r="O4109">
        <v>0</v>
      </c>
      <c r="P4109">
        <v>0</v>
      </c>
      <c r="Q4109">
        <v>1</v>
      </c>
    </row>
    <row r="4110" spans="1:17" x14ac:dyDescent="0.2">
      <c r="A4110" t="s">
        <v>498</v>
      </c>
      <c r="B4110" t="s">
        <v>134</v>
      </c>
      <c r="C4110" t="s">
        <v>497</v>
      </c>
      <c r="D4110" t="s">
        <v>54</v>
      </c>
      <c r="E4110" t="s">
        <v>3797</v>
      </c>
      <c r="F4110">
        <v>1.4999999999999999E-2</v>
      </c>
      <c r="G4110">
        <v>1.4999999999999999E-2</v>
      </c>
      <c r="H4110">
        <v>1</v>
      </c>
      <c r="J4110" t="s">
        <v>38</v>
      </c>
      <c r="K4110" t="s">
        <v>371</v>
      </c>
      <c r="L4110" t="s">
        <v>402</v>
      </c>
      <c r="M4110" t="s">
        <v>9097</v>
      </c>
      <c r="N4110" t="s">
        <v>9122</v>
      </c>
      <c r="O4110">
        <v>0</v>
      </c>
      <c r="P4110">
        <v>0</v>
      </c>
      <c r="Q4110">
        <v>1</v>
      </c>
    </row>
    <row r="4111" spans="1:17" x14ac:dyDescent="0.2">
      <c r="A4111" t="s">
        <v>498</v>
      </c>
      <c r="B4111" t="s">
        <v>134</v>
      </c>
      <c r="C4111" t="s">
        <v>497</v>
      </c>
      <c r="D4111" t="s">
        <v>54</v>
      </c>
      <c r="E4111" t="s">
        <v>3798</v>
      </c>
      <c r="F4111">
        <v>1.9E-2</v>
      </c>
      <c r="G4111">
        <v>1.9E-2</v>
      </c>
      <c r="H4111">
        <v>1</v>
      </c>
      <c r="J4111" t="s">
        <v>38</v>
      </c>
      <c r="K4111" t="s">
        <v>371</v>
      </c>
      <c r="L4111" t="s">
        <v>402</v>
      </c>
      <c r="M4111" t="s">
        <v>9097</v>
      </c>
      <c r="N4111" t="s">
        <v>9105</v>
      </c>
      <c r="O4111">
        <v>1E-3</v>
      </c>
      <c r="P4111">
        <v>1E-3</v>
      </c>
      <c r="Q4111">
        <v>1</v>
      </c>
    </row>
    <row r="4112" spans="1:17" x14ac:dyDescent="0.2">
      <c r="A4112" t="s">
        <v>498</v>
      </c>
      <c r="B4112" t="s">
        <v>134</v>
      </c>
      <c r="C4112" t="s">
        <v>497</v>
      </c>
      <c r="D4112" t="s">
        <v>54</v>
      </c>
      <c r="E4112" t="s">
        <v>3799</v>
      </c>
      <c r="F4112">
        <v>1.9E-2</v>
      </c>
      <c r="G4112">
        <v>1.9E-2</v>
      </c>
      <c r="H4112">
        <v>1</v>
      </c>
      <c r="J4112" t="s">
        <v>38</v>
      </c>
      <c r="K4112" t="s">
        <v>371</v>
      </c>
      <c r="L4112" t="s">
        <v>402</v>
      </c>
      <c r="M4112" t="s">
        <v>9097</v>
      </c>
      <c r="N4112" t="s">
        <v>9106</v>
      </c>
      <c r="O4112">
        <v>0</v>
      </c>
      <c r="P4112">
        <v>0</v>
      </c>
      <c r="Q4112">
        <v>1</v>
      </c>
    </row>
    <row r="4113" spans="1:17" x14ac:dyDescent="0.2">
      <c r="A4113" t="s">
        <v>498</v>
      </c>
      <c r="B4113" t="s">
        <v>134</v>
      </c>
      <c r="C4113" t="s">
        <v>497</v>
      </c>
      <c r="D4113" t="s">
        <v>54</v>
      </c>
      <c r="E4113" t="s">
        <v>3800</v>
      </c>
      <c r="F4113">
        <v>0.02</v>
      </c>
      <c r="G4113">
        <v>0.02</v>
      </c>
      <c r="H4113">
        <v>1</v>
      </c>
      <c r="J4113" t="s">
        <v>38</v>
      </c>
      <c r="K4113" t="s">
        <v>371</v>
      </c>
      <c r="L4113" t="s">
        <v>402</v>
      </c>
      <c r="M4113" t="s">
        <v>9097</v>
      </c>
      <c r="N4113" t="s">
        <v>9107</v>
      </c>
      <c r="O4113">
        <v>0</v>
      </c>
      <c r="P4113">
        <v>0</v>
      </c>
      <c r="Q4113">
        <v>1</v>
      </c>
    </row>
    <row r="4114" spans="1:17" x14ac:dyDescent="0.2">
      <c r="A4114" t="s">
        <v>498</v>
      </c>
      <c r="B4114" t="s">
        <v>134</v>
      </c>
      <c r="C4114" t="s">
        <v>497</v>
      </c>
      <c r="D4114" t="s">
        <v>54</v>
      </c>
      <c r="E4114" t="s">
        <v>3801</v>
      </c>
      <c r="F4114">
        <v>1.9E-2</v>
      </c>
      <c r="G4114">
        <v>1.9E-2</v>
      </c>
      <c r="H4114">
        <v>1</v>
      </c>
      <c r="J4114" t="s">
        <v>38</v>
      </c>
      <c r="K4114" t="s">
        <v>371</v>
      </c>
      <c r="L4114" t="s">
        <v>402</v>
      </c>
      <c r="M4114" t="s">
        <v>9097</v>
      </c>
      <c r="N4114" t="s">
        <v>9108</v>
      </c>
      <c r="O4114">
        <v>0</v>
      </c>
      <c r="P4114">
        <v>0</v>
      </c>
      <c r="Q4114">
        <v>1</v>
      </c>
    </row>
    <row r="4115" spans="1:17" x14ac:dyDescent="0.2">
      <c r="A4115" t="s">
        <v>498</v>
      </c>
      <c r="B4115" t="s">
        <v>134</v>
      </c>
      <c r="C4115" t="s">
        <v>497</v>
      </c>
      <c r="D4115" t="s">
        <v>54</v>
      </c>
      <c r="E4115" t="s">
        <v>3802</v>
      </c>
      <c r="F4115">
        <v>1.7000000000000001E-2</v>
      </c>
      <c r="G4115">
        <v>1.7000000000000001E-2</v>
      </c>
      <c r="H4115">
        <v>1</v>
      </c>
      <c r="J4115" t="s">
        <v>38</v>
      </c>
      <c r="K4115" t="s">
        <v>371</v>
      </c>
      <c r="L4115" t="s">
        <v>402</v>
      </c>
      <c r="M4115" t="s">
        <v>9097</v>
      </c>
      <c r="N4115" t="s">
        <v>9109</v>
      </c>
      <c r="O4115">
        <v>0</v>
      </c>
      <c r="P4115">
        <v>0</v>
      </c>
      <c r="Q4115">
        <v>1</v>
      </c>
    </row>
    <row r="4116" spans="1:17" x14ac:dyDescent="0.2">
      <c r="A4116" t="s">
        <v>498</v>
      </c>
      <c r="B4116" t="s">
        <v>134</v>
      </c>
      <c r="C4116" t="s">
        <v>497</v>
      </c>
      <c r="D4116" t="s">
        <v>54</v>
      </c>
      <c r="E4116" t="s">
        <v>3803</v>
      </c>
      <c r="F4116">
        <v>1.7999999999999999E-2</v>
      </c>
      <c r="G4116">
        <v>1.7999999999999999E-2</v>
      </c>
      <c r="H4116">
        <v>1</v>
      </c>
      <c r="J4116" t="s">
        <v>38</v>
      </c>
      <c r="K4116" t="s">
        <v>371</v>
      </c>
      <c r="L4116" t="s">
        <v>402</v>
      </c>
      <c r="M4116" t="s">
        <v>9097</v>
      </c>
      <c r="N4116" t="s">
        <v>9123</v>
      </c>
      <c r="O4116">
        <v>0</v>
      </c>
      <c r="P4116">
        <v>0</v>
      </c>
      <c r="Q4116">
        <v>1</v>
      </c>
    </row>
    <row r="4117" spans="1:17" x14ac:dyDescent="0.2">
      <c r="A4117" t="s">
        <v>498</v>
      </c>
      <c r="B4117" t="s">
        <v>134</v>
      </c>
      <c r="C4117" t="s">
        <v>497</v>
      </c>
      <c r="D4117" t="s">
        <v>54</v>
      </c>
      <c r="E4117" t="s">
        <v>3804</v>
      </c>
      <c r="F4117">
        <v>1.4999999999999999E-2</v>
      </c>
      <c r="G4117">
        <v>1.4999999999999999E-2</v>
      </c>
      <c r="H4117">
        <v>1</v>
      </c>
      <c r="J4117" t="s">
        <v>38</v>
      </c>
      <c r="K4117" t="s">
        <v>371</v>
      </c>
      <c r="L4117" t="s">
        <v>402</v>
      </c>
      <c r="M4117" t="s">
        <v>9097</v>
      </c>
      <c r="N4117" t="s">
        <v>9110</v>
      </c>
      <c r="O4117">
        <v>0</v>
      </c>
      <c r="P4117">
        <v>0</v>
      </c>
      <c r="Q4117">
        <v>1</v>
      </c>
    </row>
    <row r="4118" spans="1:17" x14ac:dyDescent="0.2">
      <c r="A4118" t="s">
        <v>498</v>
      </c>
      <c r="B4118" t="s">
        <v>134</v>
      </c>
      <c r="C4118" t="s">
        <v>497</v>
      </c>
      <c r="D4118" t="s">
        <v>54</v>
      </c>
      <c r="E4118" t="s">
        <v>3805</v>
      </c>
      <c r="F4118">
        <v>1.4999999999999999E-2</v>
      </c>
      <c r="G4118">
        <v>1.4999999999999999E-2</v>
      </c>
      <c r="H4118">
        <v>1</v>
      </c>
      <c r="J4118" t="s">
        <v>38</v>
      </c>
      <c r="K4118" t="s">
        <v>371</v>
      </c>
      <c r="L4118" t="s">
        <v>402</v>
      </c>
      <c r="M4118" t="s">
        <v>9097</v>
      </c>
      <c r="N4118" t="s">
        <v>9111</v>
      </c>
      <c r="O4118">
        <v>0</v>
      </c>
      <c r="P4118">
        <v>0</v>
      </c>
      <c r="Q4118">
        <v>1</v>
      </c>
    </row>
    <row r="4119" spans="1:17" x14ac:dyDescent="0.2">
      <c r="A4119" t="s">
        <v>498</v>
      </c>
      <c r="B4119" t="s">
        <v>134</v>
      </c>
      <c r="C4119" t="s">
        <v>497</v>
      </c>
      <c r="D4119" t="s">
        <v>54</v>
      </c>
      <c r="E4119" t="s">
        <v>3806</v>
      </c>
      <c r="F4119">
        <v>1.4999999999999999E-2</v>
      </c>
      <c r="G4119">
        <v>1.4999999999999999E-2</v>
      </c>
      <c r="H4119">
        <v>1</v>
      </c>
      <c r="J4119" t="s">
        <v>38</v>
      </c>
      <c r="K4119" t="s">
        <v>371</v>
      </c>
      <c r="L4119" t="s">
        <v>402</v>
      </c>
      <c r="M4119" t="s">
        <v>9097</v>
      </c>
      <c r="N4119" t="s">
        <v>9112</v>
      </c>
      <c r="O4119">
        <v>0</v>
      </c>
      <c r="P4119">
        <v>0</v>
      </c>
      <c r="Q4119">
        <v>1</v>
      </c>
    </row>
    <row r="4120" spans="1:17" x14ac:dyDescent="0.2">
      <c r="A4120" t="s">
        <v>498</v>
      </c>
      <c r="B4120" t="s">
        <v>134</v>
      </c>
      <c r="C4120" t="s">
        <v>497</v>
      </c>
      <c r="D4120" t="s">
        <v>54</v>
      </c>
      <c r="E4120" t="s">
        <v>3807</v>
      </c>
      <c r="F4120">
        <v>1.4999999999999999E-2</v>
      </c>
      <c r="G4120">
        <v>1.4999999999999999E-2</v>
      </c>
      <c r="H4120">
        <v>1</v>
      </c>
      <c r="J4120" t="s">
        <v>38</v>
      </c>
      <c r="K4120" t="s">
        <v>371</v>
      </c>
      <c r="L4120" t="s">
        <v>402</v>
      </c>
      <c r="M4120" t="s">
        <v>9097</v>
      </c>
      <c r="N4120" t="s">
        <v>9113</v>
      </c>
      <c r="O4120">
        <v>0</v>
      </c>
      <c r="P4120">
        <v>0</v>
      </c>
      <c r="Q4120">
        <v>1</v>
      </c>
    </row>
    <row r="4121" spans="1:17" x14ac:dyDescent="0.2">
      <c r="A4121" t="s">
        <v>498</v>
      </c>
      <c r="B4121" t="s">
        <v>134</v>
      </c>
      <c r="C4121" t="s">
        <v>497</v>
      </c>
      <c r="D4121" t="s">
        <v>54</v>
      </c>
      <c r="E4121" t="s">
        <v>3808</v>
      </c>
      <c r="F4121">
        <v>1.4E-2</v>
      </c>
      <c r="G4121">
        <v>1.4E-2</v>
      </c>
      <c r="H4121">
        <v>1</v>
      </c>
      <c r="J4121" t="s">
        <v>38</v>
      </c>
      <c r="K4121" t="s">
        <v>371</v>
      </c>
      <c r="L4121" t="s">
        <v>402</v>
      </c>
      <c r="M4121" t="s">
        <v>9097</v>
      </c>
      <c r="N4121" t="s">
        <v>9114</v>
      </c>
      <c r="O4121">
        <v>0</v>
      </c>
      <c r="P4121">
        <v>0</v>
      </c>
      <c r="Q4121">
        <v>1</v>
      </c>
    </row>
    <row r="4122" spans="1:17" x14ac:dyDescent="0.2">
      <c r="A4122" t="s">
        <v>498</v>
      </c>
      <c r="B4122" t="s">
        <v>134</v>
      </c>
      <c r="C4122" t="s">
        <v>497</v>
      </c>
      <c r="D4122" t="s">
        <v>54</v>
      </c>
      <c r="E4122" t="s">
        <v>3809</v>
      </c>
      <c r="F4122">
        <v>1.4E-2</v>
      </c>
      <c r="G4122">
        <v>1.4E-2</v>
      </c>
      <c r="H4122">
        <v>1</v>
      </c>
      <c r="J4122" t="s">
        <v>38</v>
      </c>
      <c r="K4122" t="s">
        <v>371</v>
      </c>
      <c r="L4122" t="s">
        <v>402</v>
      </c>
      <c r="M4122" t="s">
        <v>9097</v>
      </c>
      <c r="N4122" t="s">
        <v>9126</v>
      </c>
      <c r="O4122">
        <v>0</v>
      </c>
      <c r="P4122">
        <v>0</v>
      </c>
      <c r="Q4122">
        <v>1</v>
      </c>
    </row>
    <row r="4123" spans="1:17" x14ac:dyDescent="0.2">
      <c r="A4123" t="s">
        <v>498</v>
      </c>
      <c r="B4123" t="s">
        <v>134</v>
      </c>
      <c r="C4123" t="s">
        <v>497</v>
      </c>
      <c r="D4123" t="s">
        <v>54</v>
      </c>
      <c r="E4123" t="s">
        <v>3810</v>
      </c>
      <c r="F4123">
        <v>1.4E-2</v>
      </c>
      <c r="G4123">
        <v>1.4E-2</v>
      </c>
      <c r="H4123">
        <v>1</v>
      </c>
      <c r="J4123" t="s">
        <v>38</v>
      </c>
      <c r="K4123" t="s">
        <v>371</v>
      </c>
      <c r="L4123" t="s">
        <v>402</v>
      </c>
      <c r="M4123" t="s">
        <v>9097</v>
      </c>
      <c r="N4123" t="s">
        <v>9115</v>
      </c>
      <c r="O4123">
        <v>0</v>
      </c>
      <c r="P4123">
        <v>0</v>
      </c>
      <c r="Q4123">
        <v>1</v>
      </c>
    </row>
    <row r="4124" spans="1:17" x14ac:dyDescent="0.2">
      <c r="A4124" t="s">
        <v>498</v>
      </c>
      <c r="B4124" t="s">
        <v>134</v>
      </c>
      <c r="C4124" t="s">
        <v>497</v>
      </c>
      <c r="D4124" t="s">
        <v>54</v>
      </c>
      <c r="E4124" t="s">
        <v>3811</v>
      </c>
      <c r="F4124">
        <v>1.4E-2</v>
      </c>
      <c r="G4124">
        <v>1.4E-2</v>
      </c>
      <c r="H4124">
        <v>1</v>
      </c>
      <c r="J4124" t="s">
        <v>38</v>
      </c>
      <c r="K4124" t="s">
        <v>371</v>
      </c>
      <c r="L4124" t="s">
        <v>402</v>
      </c>
      <c r="M4124" t="s">
        <v>9097</v>
      </c>
      <c r="N4124" t="s">
        <v>9116</v>
      </c>
      <c r="O4124">
        <v>0</v>
      </c>
      <c r="P4124">
        <v>0</v>
      </c>
      <c r="Q4124">
        <v>1</v>
      </c>
    </row>
    <row r="4125" spans="1:17" x14ac:dyDescent="0.2">
      <c r="A4125" t="s">
        <v>498</v>
      </c>
      <c r="B4125" t="s">
        <v>134</v>
      </c>
      <c r="C4125" t="s">
        <v>497</v>
      </c>
      <c r="D4125" t="s">
        <v>54</v>
      </c>
      <c r="E4125" t="s">
        <v>3812</v>
      </c>
      <c r="F4125">
        <v>1.4E-2</v>
      </c>
      <c r="G4125">
        <v>1.4E-2</v>
      </c>
      <c r="H4125">
        <v>1</v>
      </c>
      <c r="J4125" t="s">
        <v>38</v>
      </c>
      <c r="K4125" t="s">
        <v>371</v>
      </c>
      <c r="L4125" t="s">
        <v>402</v>
      </c>
      <c r="M4125" t="s">
        <v>9097</v>
      </c>
      <c r="N4125" t="s">
        <v>9117</v>
      </c>
      <c r="O4125">
        <v>0</v>
      </c>
      <c r="P4125">
        <v>0</v>
      </c>
      <c r="Q4125">
        <v>1</v>
      </c>
    </row>
    <row r="4126" spans="1:17" x14ac:dyDescent="0.2">
      <c r="A4126" t="s">
        <v>498</v>
      </c>
      <c r="B4126" t="s">
        <v>134</v>
      </c>
      <c r="C4126" t="s">
        <v>497</v>
      </c>
      <c r="D4126" t="s">
        <v>54</v>
      </c>
      <c r="E4126" t="s">
        <v>3813</v>
      </c>
      <c r="F4126">
        <v>1.2999999999999999E-2</v>
      </c>
      <c r="G4126">
        <v>1.2999999999999999E-2</v>
      </c>
      <c r="H4126">
        <v>1</v>
      </c>
      <c r="J4126" t="s">
        <v>38</v>
      </c>
      <c r="K4126" t="s">
        <v>371</v>
      </c>
      <c r="L4126" t="s">
        <v>402</v>
      </c>
      <c r="M4126" t="s">
        <v>9097</v>
      </c>
      <c r="N4126" t="s">
        <v>9118</v>
      </c>
      <c r="O4126">
        <v>0</v>
      </c>
      <c r="P4126">
        <v>0</v>
      </c>
      <c r="Q4126">
        <v>1</v>
      </c>
    </row>
    <row r="4127" spans="1:17" x14ac:dyDescent="0.2">
      <c r="A4127" t="s">
        <v>498</v>
      </c>
      <c r="B4127" t="s">
        <v>134</v>
      </c>
      <c r="C4127" t="s">
        <v>497</v>
      </c>
      <c r="D4127" t="s">
        <v>54</v>
      </c>
      <c r="E4127" t="s">
        <v>3814</v>
      </c>
      <c r="F4127">
        <v>1.2999999999999999E-2</v>
      </c>
      <c r="G4127">
        <v>1.2999999999999999E-2</v>
      </c>
      <c r="H4127">
        <v>1</v>
      </c>
      <c r="J4127" t="s">
        <v>38</v>
      </c>
      <c r="K4127" t="s">
        <v>371</v>
      </c>
      <c r="L4127" t="s">
        <v>402</v>
      </c>
      <c r="M4127" t="s">
        <v>9097</v>
      </c>
      <c r="N4127" t="s">
        <v>8982</v>
      </c>
      <c r="O4127">
        <v>0</v>
      </c>
      <c r="P4127">
        <v>0</v>
      </c>
      <c r="Q4127">
        <v>1</v>
      </c>
    </row>
    <row r="4128" spans="1:17" x14ac:dyDescent="0.2">
      <c r="A4128" t="s">
        <v>498</v>
      </c>
      <c r="B4128" t="s">
        <v>134</v>
      </c>
      <c r="C4128" t="s">
        <v>497</v>
      </c>
      <c r="D4128" t="s">
        <v>54</v>
      </c>
      <c r="E4128" t="s">
        <v>3815</v>
      </c>
      <c r="F4128">
        <v>1.2999999999999999E-2</v>
      </c>
      <c r="G4128">
        <v>1.2999999999999999E-2</v>
      </c>
      <c r="H4128">
        <v>1</v>
      </c>
      <c r="J4128" t="s">
        <v>38</v>
      </c>
      <c r="K4128" t="s">
        <v>371</v>
      </c>
      <c r="L4128" t="s">
        <v>402</v>
      </c>
      <c r="M4128" t="s">
        <v>9097</v>
      </c>
      <c r="N4128" t="s">
        <v>8987</v>
      </c>
      <c r="O4128">
        <v>0</v>
      </c>
      <c r="P4128">
        <v>0</v>
      </c>
      <c r="Q4128">
        <v>1</v>
      </c>
    </row>
    <row r="4129" spans="1:17" x14ac:dyDescent="0.2">
      <c r="A4129" t="s">
        <v>498</v>
      </c>
      <c r="B4129" t="s">
        <v>134</v>
      </c>
      <c r="C4129" t="s">
        <v>497</v>
      </c>
      <c r="D4129" t="s">
        <v>54</v>
      </c>
      <c r="E4129" t="s">
        <v>3816</v>
      </c>
      <c r="F4129">
        <v>1.2999999999999999E-2</v>
      </c>
      <c r="G4129">
        <v>1.2999999999999999E-2</v>
      </c>
      <c r="H4129">
        <v>1</v>
      </c>
      <c r="J4129" t="s">
        <v>38</v>
      </c>
      <c r="K4129" t="s">
        <v>371</v>
      </c>
      <c r="L4129" t="s">
        <v>402</v>
      </c>
      <c r="M4129" t="s">
        <v>9097</v>
      </c>
      <c r="N4129" t="s">
        <v>8989</v>
      </c>
      <c r="O4129">
        <v>0</v>
      </c>
      <c r="P4129">
        <v>0</v>
      </c>
      <c r="Q4129">
        <v>1</v>
      </c>
    </row>
    <row r="4130" spans="1:17" x14ac:dyDescent="0.2">
      <c r="A4130" t="s">
        <v>498</v>
      </c>
      <c r="B4130" t="s">
        <v>134</v>
      </c>
      <c r="C4130" t="s">
        <v>497</v>
      </c>
      <c r="D4130" t="s">
        <v>54</v>
      </c>
      <c r="E4130" t="s">
        <v>3817</v>
      </c>
      <c r="F4130">
        <v>1.4E-2</v>
      </c>
      <c r="G4130">
        <v>1.4E-2</v>
      </c>
      <c r="H4130">
        <v>1</v>
      </c>
      <c r="J4130" t="s">
        <v>38</v>
      </c>
      <c r="K4130" t="s">
        <v>371</v>
      </c>
      <c r="L4130" t="s">
        <v>402</v>
      </c>
      <c r="M4130" t="s">
        <v>9097</v>
      </c>
      <c r="N4130" t="s">
        <v>9127</v>
      </c>
      <c r="O4130">
        <v>0</v>
      </c>
      <c r="P4130">
        <v>0</v>
      </c>
      <c r="Q4130">
        <v>1</v>
      </c>
    </row>
    <row r="4131" spans="1:17" x14ac:dyDescent="0.2">
      <c r="A4131" t="s">
        <v>498</v>
      </c>
      <c r="B4131" t="s">
        <v>134</v>
      </c>
      <c r="C4131" t="s">
        <v>497</v>
      </c>
      <c r="D4131" t="s">
        <v>54</v>
      </c>
      <c r="E4131" t="s">
        <v>3818</v>
      </c>
      <c r="F4131">
        <v>1.4E-2</v>
      </c>
      <c r="G4131">
        <v>1.4E-2</v>
      </c>
      <c r="H4131">
        <v>1</v>
      </c>
      <c r="J4131" t="s">
        <v>38</v>
      </c>
      <c r="K4131" t="s">
        <v>371</v>
      </c>
      <c r="L4131" t="s">
        <v>402</v>
      </c>
      <c r="M4131" t="s">
        <v>9097</v>
      </c>
      <c r="N4131" t="s">
        <v>9128</v>
      </c>
      <c r="O4131">
        <v>0</v>
      </c>
      <c r="P4131">
        <v>0</v>
      </c>
      <c r="Q4131">
        <v>1</v>
      </c>
    </row>
    <row r="4132" spans="1:17" x14ac:dyDescent="0.2">
      <c r="A4132" t="s">
        <v>498</v>
      </c>
      <c r="B4132" t="s">
        <v>134</v>
      </c>
      <c r="C4132" t="s">
        <v>497</v>
      </c>
      <c r="D4132" t="s">
        <v>54</v>
      </c>
      <c r="E4132" t="s">
        <v>3819</v>
      </c>
      <c r="F4132">
        <v>1.4E-2</v>
      </c>
      <c r="G4132">
        <v>1.4E-2</v>
      </c>
      <c r="H4132">
        <v>1</v>
      </c>
      <c r="J4132" t="s">
        <v>38</v>
      </c>
      <c r="K4132" t="s">
        <v>371</v>
      </c>
      <c r="L4132" t="s">
        <v>402</v>
      </c>
      <c r="M4132" t="s">
        <v>9097</v>
      </c>
      <c r="N4132" t="s">
        <v>9129</v>
      </c>
      <c r="O4132">
        <v>0</v>
      </c>
      <c r="P4132">
        <v>0</v>
      </c>
      <c r="Q4132">
        <v>1</v>
      </c>
    </row>
    <row r="4133" spans="1:17" x14ac:dyDescent="0.2">
      <c r="A4133" t="s">
        <v>498</v>
      </c>
      <c r="B4133" t="s">
        <v>134</v>
      </c>
      <c r="C4133" t="s">
        <v>497</v>
      </c>
      <c r="D4133" t="s">
        <v>54</v>
      </c>
      <c r="E4133" t="s">
        <v>3820</v>
      </c>
      <c r="F4133">
        <v>1.4999999999999999E-2</v>
      </c>
      <c r="G4133">
        <v>1.4999999999999999E-2</v>
      </c>
      <c r="H4133">
        <v>1</v>
      </c>
      <c r="J4133" t="s">
        <v>38</v>
      </c>
      <c r="K4133" t="s">
        <v>371</v>
      </c>
      <c r="L4133" t="s">
        <v>402</v>
      </c>
      <c r="M4133" t="s">
        <v>9097</v>
      </c>
      <c r="N4133" t="s">
        <v>9130</v>
      </c>
      <c r="O4133">
        <v>0</v>
      </c>
      <c r="P4133">
        <v>0</v>
      </c>
      <c r="Q4133">
        <v>1</v>
      </c>
    </row>
    <row r="4134" spans="1:17" x14ac:dyDescent="0.2">
      <c r="A4134" t="s">
        <v>498</v>
      </c>
      <c r="B4134" t="s">
        <v>134</v>
      </c>
      <c r="C4134" t="s">
        <v>497</v>
      </c>
      <c r="D4134" t="s">
        <v>54</v>
      </c>
      <c r="E4134" t="s">
        <v>3821</v>
      </c>
      <c r="F4134">
        <v>1.4999999999999999E-2</v>
      </c>
      <c r="G4134">
        <v>1.4999999999999999E-2</v>
      </c>
      <c r="H4134">
        <v>1</v>
      </c>
      <c r="J4134" t="s">
        <v>38</v>
      </c>
      <c r="K4134" t="s">
        <v>371</v>
      </c>
      <c r="L4134" t="s">
        <v>402</v>
      </c>
      <c r="M4134" t="s">
        <v>9097</v>
      </c>
      <c r="N4134" t="s">
        <v>9131</v>
      </c>
      <c r="O4134">
        <v>0</v>
      </c>
      <c r="P4134">
        <v>0</v>
      </c>
      <c r="Q4134">
        <v>1</v>
      </c>
    </row>
    <row r="4135" spans="1:17" x14ac:dyDescent="0.2">
      <c r="A4135" t="s">
        <v>498</v>
      </c>
      <c r="B4135" t="s">
        <v>134</v>
      </c>
      <c r="C4135" t="s">
        <v>497</v>
      </c>
      <c r="D4135" t="s">
        <v>54</v>
      </c>
      <c r="E4135" t="s">
        <v>3822</v>
      </c>
      <c r="F4135">
        <v>1.4999999999999999E-2</v>
      </c>
      <c r="G4135">
        <v>1.4999999999999999E-2</v>
      </c>
      <c r="H4135">
        <v>1</v>
      </c>
      <c r="J4135" t="s">
        <v>38</v>
      </c>
      <c r="K4135" t="s">
        <v>371</v>
      </c>
      <c r="L4135" t="s">
        <v>402</v>
      </c>
      <c r="M4135" t="s">
        <v>9097</v>
      </c>
      <c r="N4135" t="s">
        <v>9132</v>
      </c>
      <c r="O4135">
        <v>0</v>
      </c>
      <c r="P4135">
        <v>0</v>
      </c>
      <c r="Q4135">
        <v>1</v>
      </c>
    </row>
    <row r="4136" spans="1:17" x14ac:dyDescent="0.2">
      <c r="A4136" t="s">
        <v>498</v>
      </c>
      <c r="B4136" t="s">
        <v>134</v>
      </c>
      <c r="C4136" t="s">
        <v>497</v>
      </c>
      <c r="D4136" t="s">
        <v>54</v>
      </c>
      <c r="E4136" t="s">
        <v>3823</v>
      </c>
      <c r="F4136">
        <v>1.4999999999999999E-2</v>
      </c>
      <c r="G4136">
        <v>1.4999999999999999E-2</v>
      </c>
      <c r="H4136">
        <v>1</v>
      </c>
      <c r="J4136" t="s">
        <v>38</v>
      </c>
      <c r="K4136" t="s">
        <v>371</v>
      </c>
      <c r="L4136" t="s">
        <v>402</v>
      </c>
      <c r="M4136" t="s">
        <v>9097</v>
      </c>
      <c r="N4136" t="s">
        <v>9133</v>
      </c>
      <c r="O4136">
        <v>0</v>
      </c>
      <c r="P4136">
        <v>0</v>
      </c>
      <c r="Q4136">
        <v>1</v>
      </c>
    </row>
    <row r="4137" spans="1:17" x14ac:dyDescent="0.2">
      <c r="A4137" t="s">
        <v>498</v>
      </c>
      <c r="B4137" t="s">
        <v>134</v>
      </c>
      <c r="C4137" t="s">
        <v>497</v>
      </c>
      <c r="D4137" t="s">
        <v>54</v>
      </c>
      <c r="E4137" t="s">
        <v>3824</v>
      </c>
      <c r="F4137">
        <v>1.4999999999999999E-2</v>
      </c>
      <c r="G4137">
        <v>1.4999999999999999E-2</v>
      </c>
      <c r="H4137">
        <v>1</v>
      </c>
      <c r="J4137" t="s">
        <v>38</v>
      </c>
      <c r="K4137" t="s">
        <v>371</v>
      </c>
      <c r="L4137" t="s">
        <v>402</v>
      </c>
      <c r="M4137" t="s">
        <v>9097</v>
      </c>
      <c r="N4137" t="s">
        <v>9134</v>
      </c>
      <c r="O4137">
        <v>0</v>
      </c>
      <c r="P4137">
        <v>0</v>
      </c>
      <c r="Q4137">
        <v>1</v>
      </c>
    </row>
    <row r="4138" spans="1:17" x14ac:dyDescent="0.2">
      <c r="A4138" t="s">
        <v>498</v>
      </c>
      <c r="B4138" t="s">
        <v>134</v>
      </c>
      <c r="C4138" t="s">
        <v>497</v>
      </c>
      <c r="D4138" t="s">
        <v>54</v>
      </c>
      <c r="E4138" t="s">
        <v>3825</v>
      </c>
      <c r="F4138">
        <v>1.4999999999999999E-2</v>
      </c>
      <c r="G4138">
        <v>1.4999999999999999E-2</v>
      </c>
      <c r="H4138">
        <v>1</v>
      </c>
      <c r="J4138" t="s">
        <v>38</v>
      </c>
      <c r="K4138" t="s">
        <v>371</v>
      </c>
      <c r="L4138" t="s">
        <v>402</v>
      </c>
      <c r="M4138" t="s">
        <v>9097</v>
      </c>
      <c r="N4138" t="s">
        <v>501</v>
      </c>
      <c r="O4138">
        <v>0</v>
      </c>
      <c r="P4138">
        <v>0</v>
      </c>
      <c r="Q4138">
        <v>1</v>
      </c>
    </row>
    <row r="4139" spans="1:17" x14ac:dyDescent="0.2">
      <c r="A4139" t="s">
        <v>498</v>
      </c>
      <c r="B4139" t="s">
        <v>134</v>
      </c>
      <c r="C4139" t="s">
        <v>497</v>
      </c>
      <c r="D4139" t="s">
        <v>54</v>
      </c>
      <c r="E4139" t="s">
        <v>3826</v>
      </c>
      <c r="F4139">
        <v>1.4999999999999999E-2</v>
      </c>
      <c r="G4139">
        <v>1.4999999999999999E-2</v>
      </c>
      <c r="H4139">
        <v>1</v>
      </c>
      <c r="J4139" t="s">
        <v>38</v>
      </c>
      <c r="K4139" t="s">
        <v>371</v>
      </c>
      <c r="L4139" t="s">
        <v>401</v>
      </c>
      <c r="M4139" t="s">
        <v>9098</v>
      </c>
      <c r="N4139" t="s">
        <v>8249</v>
      </c>
      <c r="O4139">
        <v>0</v>
      </c>
      <c r="P4139">
        <v>0</v>
      </c>
      <c r="Q4139">
        <v>1</v>
      </c>
    </row>
    <row r="4140" spans="1:17" x14ac:dyDescent="0.2">
      <c r="A4140" t="s">
        <v>498</v>
      </c>
      <c r="B4140" t="s">
        <v>134</v>
      </c>
      <c r="C4140" t="s">
        <v>497</v>
      </c>
      <c r="D4140" t="s">
        <v>54</v>
      </c>
      <c r="E4140" t="s">
        <v>3827</v>
      </c>
      <c r="F4140">
        <v>1.4999999999999999E-2</v>
      </c>
      <c r="G4140">
        <v>1.4999999999999999E-2</v>
      </c>
      <c r="H4140">
        <v>1</v>
      </c>
      <c r="J4140" t="s">
        <v>38</v>
      </c>
      <c r="K4140" t="s">
        <v>371</v>
      </c>
      <c r="L4140" t="s">
        <v>401</v>
      </c>
      <c r="M4140" t="s">
        <v>9098</v>
      </c>
      <c r="N4140" t="s">
        <v>8983</v>
      </c>
      <c r="O4140">
        <v>0</v>
      </c>
      <c r="P4140">
        <v>0</v>
      </c>
      <c r="Q4140">
        <v>1</v>
      </c>
    </row>
    <row r="4141" spans="1:17" x14ac:dyDescent="0.2">
      <c r="A4141" t="s">
        <v>498</v>
      </c>
      <c r="B4141" t="s">
        <v>134</v>
      </c>
      <c r="C4141" t="s">
        <v>497</v>
      </c>
      <c r="D4141" t="s">
        <v>54</v>
      </c>
      <c r="E4141" t="s">
        <v>3828</v>
      </c>
      <c r="F4141">
        <v>1.7999999999999999E-2</v>
      </c>
      <c r="G4141">
        <v>1.7999999999999999E-2</v>
      </c>
      <c r="H4141">
        <v>1</v>
      </c>
      <c r="J4141" t="s">
        <v>38</v>
      </c>
      <c r="K4141" t="s">
        <v>371</v>
      </c>
      <c r="L4141" t="s">
        <v>401</v>
      </c>
      <c r="M4141" t="s">
        <v>9098</v>
      </c>
      <c r="N4141" t="s">
        <v>8250</v>
      </c>
      <c r="O4141">
        <v>0</v>
      </c>
      <c r="P4141">
        <v>0</v>
      </c>
      <c r="Q4141">
        <v>1</v>
      </c>
    </row>
    <row r="4142" spans="1:17" x14ac:dyDescent="0.2">
      <c r="A4142" t="s">
        <v>498</v>
      </c>
      <c r="B4142" t="s">
        <v>134</v>
      </c>
      <c r="C4142" t="s">
        <v>497</v>
      </c>
      <c r="D4142" t="s">
        <v>54</v>
      </c>
      <c r="E4142" t="s">
        <v>3829</v>
      </c>
      <c r="F4142">
        <v>1.9E-2</v>
      </c>
      <c r="G4142">
        <v>1.9E-2</v>
      </c>
      <c r="H4142">
        <v>1</v>
      </c>
      <c r="J4142" t="s">
        <v>38</v>
      </c>
      <c r="K4142" t="s">
        <v>371</v>
      </c>
      <c r="L4142" t="s">
        <v>401</v>
      </c>
      <c r="M4142" t="s">
        <v>9098</v>
      </c>
      <c r="N4142" t="s">
        <v>8251</v>
      </c>
      <c r="O4142">
        <v>0</v>
      </c>
      <c r="P4142">
        <v>0</v>
      </c>
      <c r="Q4142">
        <v>1</v>
      </c>
    </row>
    <row r="4143" spans="1:17" x14ac:dyDescent="0.2">
      <c r="A4143" t="s">
        <v>498</v>
      </c>
      <c r="B4143" t="s">
        <v>134</v>
      </c>
      <c r="C4143" t="s">
        <v>497</v>
      </c>
      <c r="D4143" t="s">
        <v>54</v>
      </c>
      <c r="E4143" t="s">
        <v>3830</v>
      </c>
      <c r="F4143">
        <v>1.4999999999999999E-2</v>
      </c>
      <c r="G4143">
        <v>1.4999999999999999E-2</v>
      </c>
      <c r="H4143">
        <v>1</v>
      </c>
      <c r="J4143" t="s">
        <v>38</v>
      </c>
      <c r="K4143" t="s">
        <v>371</v>
      </c>
      <c r="L4143" t="s">
        <v>401</v>
      </c>
      <c r="M4143" t="s">
        <v>9098</v>
      </c>
      <c r="N4143" t="s">
        <v>8252</v>
      </c>
      <c r="O4143">
        <v>0</v>
      </c>
      <c r="P4143">
        <v>0</v>
      </c>
      <c r="Q4143">
        <v>1</v>
      </c>
    </row>
    <row r="4144" spans="1:17" x14ac:dyDescent="0.2">
      <c r="A4144" t="s">
        <v>498</v>
      </c>
      <c r="B4144" t="s">
        <v>134</v>
      </c>
      <c r="C4144" t="s">
        <v>497</v>
      </c>
      <c r="D4144" t="s">
        <v>54</v>
      </c>
      <c r="E4144" t="s">
        <v>3831</v>
      </c>
      <c r="F4144">
        <v>1.4999999999999999E-2</v>
      </c>
      <c r="G4144">
        <v>1.4999999999999999E-2</v>
      </c>
      <c r="H4144">
        <v>1</v>
      </c>
      <c r="J4144" t="s">
        <v>38</v>
      </c>
      <c r="K4144" t="s">
        <v>371</v>
      </c>
      <c r="L4144" t="s">
        <v>401</v>
      </c>
      <c r="M4144" t="s">
        <v>9098</v>
      </c>
      <c r="N4144" t="s">
        <v>8253</v>
      </c>
      <c r="O4144">
        <v>0</v>
      </c>
      <c r="P4144">
        <v>0</v>
      </c>
      <c r="Q4144">
        <v>1</v>
      </c>
    </row>
    <row r="4145" spans="1:17" x14ac:dyDescent="0.2">
      <c r="A4145" t="s">
        <v>498</v>
      </c>
      <c r="B4145" t="s">
        <v>134</v>
      </c>
      <c r="C4145" t="s">
        <v>497</v>
      </c>
      <c r="D4145" t="s">
        <v>54</v>
      </c>
      <c r="E4145" t="s">
        <v>3832</v>
      </c>
      <c r="F4145">
        <v>1.9E-2</v>
      </c>
      <c r="G4145">
        <v>1.9E-2</v>
      </c>
      <c r="H4145">
        <v>1</v>
      </c>
      <c r="J4145" t="s">
        <v>38</v>
      </c>
      <c r="K4145" t="s">
        <v>371</v>
      </c>
      <c r="L4145" t="s">
        <v>401</v>
      </c>
      <c r="M4145" t="s">
        <v>9098</v>
      </c>
      <c r="N4145" t="s">
        <v>8382</v>
      </c>
      <c r="O4145">
        <v>0</v>
      </c>
      <c r="P4145">
        <v>0</v>
      </c>
      <c r="Q4145">
        <v>1</v>
      </c>
    </row>
    <row r="4146" spans="1:17" x14ac:dyDescent="0.2">
      <c r="A4146" t="s">
        <v>498</v>
      </c>
      <c r="B4146" t="s">
        <v>134</v>
      </c>
      <c r="C4146" t="s">
        <v>497</v>
      </c>
      <c r="D4146" t="s">
        <v>54</v>
      </c>
      <c r="E4146" t="s">
        <v>3833</v>
      </c>
      <c r="F4146">
        <v>1.7999999999999999E-2</v>
      </c>
      <c r="G4146">
        <v>1.7999999999999999E-2</v>
      </c>
      <c r="H4146">
        <v>1</v>
      </c>
      <c r="J4146" t="s">
        <v>38</v>
      </c>
      <c r="K4146" t="s">
        <v>371</v>
      </c>
      <c r="L4146" t="s">
        <v>401</v>
      </c>
      <c r="M4146" t="s">
        <v>9098</v>
      </c>
      <c r="N4146" t="s">
        <v>8370</v>
      </c>
      <c r="O4146">
        <v>0</v>
      </c>
      <c r="P4146">
        <v>0</v>
      </c>
      <c r="Q4146">
        <v>1</v>
      </c>
    </row>
    <row r="4147" spans="1:17" x14ac:dyDescent="0.2">
      <c r="A4147" t="s">
        <v>498</v>
      </c>
      <c r="B4147" t="s">
        <v>134</v>
      </c>
      <c r="C4147" t="s">
        <v>497</v>
      </c>
      <c r="D4147" t="s">
        <v>54</v>
      </c>
      <c r="E4147" t="s">
        <v>3834</v>
      </c>
      <c r="F4147">
        <v>1.7999999999999999E-2</v>
      </c>
      <c r="G4147">
        <v>1.7999999999999999E-2</v>
      </c>
      <c r="H4147">
        <v>1</v>
      </c>
      <c r="J4147" t="s">
        <v>38</v>
      </c>
      <c r="K4147" t="s">
        <v>371</v>
      </c>
      <c r="L4147" t="s">
        <v>401</v>
      </c>
      <c r="M4147" t="s">
        <v>9098</v>
      </c>
      <c r="N4147" t="s">
        <v>9099</v>
      </c>
      <c r="O4147">
        <v>0</v>
      </c>
      <c r="P4147">
        <v>0</v>
      </c>
      <c r="Q4147">
        <v>1</v>
      </c>
    </row>
    <row r="4148" spans="1:17" x14ac:dyDescent="0.2">
      <c r="A4148" t="s">
        <v>498</v>
      </c>
      <c r="B4148" t="s">
        <v>134</v>
      </c>
      <c r="C4148" t="s">
        <v>497</v>
      </c>
      <c r="D4148" t="s">
        <v>54</v>
      </c>
      <c r="E4148" t="s">
        <v>3835</v>
      </c>
      <c r="F4148">
        <v>1.7999999999999999E-2</v>
      </c>
      <c r="G4148">
        <v>1.7999999999999999E-2</v>
      </c>
      <c r="H4148">
        <v>1</v>
      </c>
      <c r="J4148" t="s">
        <v>38</v>
      </c>
      <c r="K4148" t="s">
        <v>371</v>
      </c>
      <c r="L4148" t="s">
        <v>401</v>
      </c>
      <c r="M4148" t="s">
        <v>9098</v>
      </c>
      <c r="N4148" t="s">
        <v>8371</v>
      </c>
      <c r="O4148">
        <v>0</v>
      </c>
      <c r="P4148">
        <v>0</v>
      </c>
      <c r="Q4148">
        <v>1</v>
      </c>
    </row>
    <row r="4149" spans="1:17" x14ac:dyDescent="0.2">
      <c r="A4149" t="s">
        <v>498</v>
      </c>
      <c r="B4149" t="s">
        <v>134</v>
      </c>
      <c r="C4149" t="s">
        <v>497</v>
      </c>
      <c r="D4149" t="s">
        <v>54</v>
      </c>
      <c r="E4149" t="s">
        <v>3836</v>
      </c>
      <c r="F4149">
        <v>1.7999999999999999E-2</v>
      </c>
      <c r="G4149">
        <v>1.7999999999999999E-2</v>
      </c>
      <c r="H4149">
        <v>1</v>
      </c>
      <c r="J4149" t="s">
        <v>38</v>
      </c>
      <c r="K4149" t="s">
        <v>371</v>
      </c>
      <c r="L4149" t="s">
        <v>401</v>
      </c>
      <c r="M4149" t="s">
        <v>9098</v>
      </c>
      <c r="N4149" t="s">
        <v>8366</v>
      </c>
      <c r="O4149">
        <v>0</v>
      </c>
      <c r="P4149">
        <v>0</v>
      </c>
      <c r="Q4149">
        <v>1</v>
      </c>
    </row>
    <row r="4150" spans="1:17" x14ac:dyDescent="0.2">
      <c r="A4150" t="s">
        <v>498</v>
      </c>
      <c r="B4150" t="s">
        <v>134</v>
      </c>
      <c r="C4150" t="s">
        <v>497</v>
      </c>
      <c r="D4150" t="s">
        <v>54</v>
      </c>
      <c r="E4150" t="s">
        <v>3837</v>
      </c>
      <c r="F4150">
        <v>1.7999999999999999E-2</v>
      </c>
      <c r="G4150">
        <v>1.7999999999999999E-2</v>
      </c>
      <c r="H4150">
        <v>1</v>
      </c>
      <c r="J4150" t="s">
        <v>38</v>
      </c>
      <c r="K4150" t="s">
        <v>371</v>
      </c>
      <c r="L4150" t="s">
        <v>401</v>
      </c>
      <c r="M4150" t="s">
        <v>9098</v>
      </c>
      <c r="N4150" t="s">
        <v>8372</v>
      </c>
      <c r="O4150">
        <v>0</v>
      </c>
      <c r="P4150">
        <v>0</v>
      </c>
      <c r="Q4150">
        <v>1</v>
      </c>
    </row>
    <row r="4151" spans="1:17" x14ac:dyDescent="0.2">
      <c r="A4151" t="s">
        <v>498</v>
      </c>
      <c r="B4151" t="s">
        <v>134</v>
      </c>
      <c r="C4151" t="s">
        <v>497</v>
      </c>
      <c r="D4151" t="s">
        <v>54</v>
      </c>
      <c r="E4151" t="s">
        <v>3838</v>
      </c>
      <c r="F4151">
        <v>1.7000000000000001E-2</v>
      </c>
      <c r="G4151">
        <v>1.7000000000000001E-2</v>
      </c>
      <c r="H4151">
        <v>1</v>
      </c>
      <c r="J4151" t="s">
        <v>38</v>
      </c>
      <c r="K4151" t="s">
        <v>371</v>
      </c>
      <c r="L4151" t="s">
        <v>401</v>
      </c>
      <c r="M4151" t="s">
        <v>9098</v>
      </c>
      <c r="N4151" t="s">
        <v>8367</v>
      </c>
      <c r="O4151">
        <v>0</v>
      </c>
      <c r="P4151">
        <v>0</v>
      </c>
      <c r="Q4151">
        <v>1</v>
      </c>
    </row>
    <row r="4152" spans="1:17" x14ac:dyDescent="0.2">
      <c r="A4152" t="s">
        <v>498</v>
      </c>
      <c r="B4152" t="s">
        <v>134</v>
      </c>
      <c r="C4152" t="s">
        <v>497</v>
      </c>
      <c r="D4152" t="s">
        <v>54</v>
      </c>
      <c r="E4152" t="s">
        <v>3839</v>
      </c>
      <c r="F4152">
        <v>1.7000000000000001E-2</v>
      </c>
      <c r="G4152">
        <v>1.7000000000000001E-2</v>
      </c>
      <c r="H4152">
        <v>1</v>
      </c>
      <c r="J4152" t="s">
        <v>38</v>
      </c>
      <c r="K4152" t="s">
        <v>371</v>
      </c>
      <c r="L4152" t="s">
        <v>401</v>
      </c>
      <c r="M4152" t="s">
        <v>9098</v>
      </c>
      <c r="N4152" t="s">
        <v>8373</v>
      </c>
      <c r="O4152">
        <v>0</v>
      </c>
      <c r="P4152">
        <v>0</v>
      </c>
      <c r="Q4152">
        <v>1</v>
      </c>
    </row>
    <row r="4153" spans="1:17" x14ac:dyDescent="0.2">
      <c r="A4153" t="s">
        <v>498</v>
      </c>
      <c r="B4153" t="s">
        <v>134</v>
      </c>
      <c r="C4153" t="s">
        <v>497</v>
      </c>
      <c r="D4153" t="s">
        <v>54</v>
      </c>
      <c r="E4153" t="s">
        <v>3840</v>
      </c>
      <c r="F4153">
        <v>1.7000000000000001E-2</v>
      </c>
      <c r="G4153">
        <v>1.7000000000000001E-2</v>
      </c>
      <c r="H4153">
        <v>1</v>
      </c>
      <c r="J4153" t="s">
        <v>38</v>
      </c>
      <c r="K4153" t="s">
        <v>371</v>
      </c>
      <c r="L4153" t="s">
        <v>401</v>
      </c>
      <c r="M4153" t="s">
        <v>9098</v>
      </c>
      <c r="N4153" t="s">
        <v>8374</v>
      </c>
      <c r="O4153">
        <v>0</v>
      </c>
      <c r="P4153">
        <v>0</v>
      </c>
      <c r="Q4153">
        <v>1</v>
      </c>
    </row>
    <row r="4154" spans="1:17" x14ac:dyDescent="0.2">
      <c r="A4154" t="s">
        <v>498</v>
      </c>
      <c r="B4154" t="s">
        <v>134</v>
      </c>
      <c r="C4154" t="s">
        <v>497</v>
      </c>
      <c r="D4154" t="s">
        <v>54</v>
      </c>
      <c r="E4154" t="s">
        <v>3841</v>
      </c>
      <c r="F4154">
        <v>1.7000000000000001E-2</v>
      </c>
      <c r="G4154">
        <v>1.7000000000000001E-2</v>
      </c>
      <c r="H4154">
        <v>1</v>
      </c>
      <c r="J4154" t="s">
        <v>38</v>
      </c>
      <c r="K4154" t="s">
        <v>371</v>
      </c>
      <c r="L4154" t="s">
        <v>401</v>
      </c>
      <c r="M4154" t="s">
        <v>9098</v>
      </c>
      <c r="N4154" t="s">
        <v>8375</v>
      </c>
      <c r="O4154">
        <v>0</v>
      </c>
      <c r="P4154">
        <v>0</v>
      </c>
      <c r="Q4154">
        <v>1</v>
      </c>
    </row>
    <row r="4155" spans="1:17" x14ac:dyDescent="0.2">
      <c r="A4155" t="s">
        <v>498</v>
      </c>
      <c r="B4155" t="s">
        <v>134</v>
      </c>
      <c r="C4155" t="s">
        <v>497</v>
      </c>
      <c r="D4155" t="s">
        <v>54</v>
      </c>
      <c r="E4155" t="s">
        <v>3842</v>
      </c>
      <c r="F4155">
        <v>1.7000000000000001E-2</v>
      </c>
      <c r="G4155">
        <v>1.7000000000000001E-2</v>
      </c>
      <c r="H4155">
        <v>1</v>
      </c>
      <c r="J4155" t="s">
        <v>38</v>
      </c>
      <c r="K4155" t="s">
        <v>371</v>
      </c>
      <c r="L4155" t="s">
        <v>401</v>
      </c>
      <c r="M4155" t="s">
        <v>9098</v>
      </c>
      <c r="N4155" t="s">
        <v>8377</v>
      </c>
      <c r="O4155">
        <v>0</v>
      </c>
      <c r="P4155">
        <v>0</v>
      </c>
      <c r="Q4155">
        <v>1</v>
      </c>
    </row>
    <row r="4156" spans="1:17" x14ac:dyDescent="0.2">
      <c r="A4156" t="s">
        <v>498</v>
      </c>
      <c r="B4156" t="s">
        <v>134</v>
      </c>
      <c r="C4156" t="s">
        <v>497</v>
      </c>
      <c r="D4156" t="s">
        <v>54</v>
      </c>
      <c r="E4156" t="s">
        <v>3843</v>
      </c>
      <c r="F4156">
        <v>1.7000000000000001E-2</v>
      </c>
      <c r="G4156">
        <v>1.7000000000000001E-2</v>
      </c>
      <c r="H4156">
        <v>1</v>
      </c>
      <c r="J4156" t="s">
        <v>38</v>
      </c>
      <c r="K4156" t="s">
        <v>371</v>
      </c>
      <c r="L4156" t="s">
        <v>401</v>
      </c>
      <c r="M4156" t="s">
        <v>9098</v>
      </c>
      <c r="N4156" t="s">
        <v>8378</v>
      </c>
      <c r="O4156">
        <v>0</v>
      </c>
      <c r="P4156">
        <v>0</v>
      </c>
      <c r="Q4156">
        <v>1</v>
      </c>
    </row>
    <row r="4157" spans="1:17" x14ac:dyDescent="0.2">
      <c r="A4157" t="s">
        <v>498</v>
      </c>
      <c r="B4157" t="s">
        <v>134</v>
      </c>
      <c r="C4157" t="s">
        <v>497</v>
      </c>
      <c r="D4157" t="s">
        <v>54</v>
      </c>
      <c r="E4157" t="s">
        <v>3844</v>
      </c>
      <c r="F4157">
        <v>1.7999999999999999E-2</v>
      </c>
      <c r="G4157">
        <v>1.7999999999999999E-2</v>
      </c>
      <c r="H4157">
        <v>1</v>
      </c>
      <c r="J4157" t="s">
        <v>38</v>
      </c>
      <c r="K4157" t="s">
        <v>371</v>
      </c>
      <c r="L4157" t="s">
        <v>401</v>
      </c>
      <c r="M4157" t="s">
        <v>9098</v>
      </c>
      <c r="N4157" t="s">
        <v>8368</v>
      </c>
      <c r="O4157">
        <v>0</v>
      </c>
      <c r="P4157">
        <v>0</v>
      </c>
      <c r="Q4157">
        <v>1</v>
      </c>
    </row>
    <row r="4158" spans="1:17" x14ac:dyDescent="0.2">
      <c r="A4158" t="s">
        <v>498</v>
      </c>
      <c r="B4158" t="s">
        <v>134</v>
      </c>
      <c r="C4158" t="s">
        <v>497</v>
      </c>
      <c r="D4158" t="s">
        <v>54</v>
      </c>
      <c r="E4158" t="s">
        <v>3845</v>
      </c>
      <c r="F4158">
        <v>2.1999999999999999E-2</v>
      </c>
      <c r="G4158">
        <v>2.1999999999999999E-2</v>
      </c>
      <c r="H4158">
        <v>1</v>
      </c>
      <c r="J4158" t="s">
        <v>38</v>
      </c>
      <c r="K4158" t="s">
        <v>371</v>
      </c>
      <c r="L4158" t="s">
        <v>401</v>
      </c>
      <c r="M4158" t="s">
        <v>9098</v>
      </c>
      <c r="N4158" t="s">
        <v>8369</v>
      </c>
      <c r="O4158">
        <v>0</v>
      </c>
      <c r="P4158">
        <v>0</v>
      </c>
      <c r="Q4158">
        <v>1</v>
      </c>
    </row>
    <row r="4159" spans="1:17" x14ac:dyDescent="0.2">
      <c r="A4159" t="s">
        <v>498</v>
      </c>
      <c r="B4159" t="s">
        <v>134</v>
      </c>
      <c r="C4159" t="s">
        <v>497</v>
      </c>
      <c r="D4159" t="s">
        <v>54</v>
      </c>
      <c r="E4159" t="s">
        <v>3846</v>
      </c>
      <c r="F4159">
        <v>2.1999999999999999E-2</v>
      </c>
      <c r="G4159">
        <v>2.1999999999999999E-2</v>
      </c>
      <c r="H4159">
        <v>1</v>
      </c>
      <c r="J4159" t="s">
        <v>38</v>
      </c>
      <c r="K4159" t="s">
        <v>371</v>
      </c>
      <c r="L4159" t="s">
        <v>401</v>
      </c>
      <c r="M4159" t="s">
        <v>9098</v>
      </c>
      <c r="N4159" t="s">
        <v>499</v>
      </c>
      <c r="O4159">
        <v>0</v>
      </c>
      <c r="P4159">
        <v>0</v>
      </c>
      <c r="Q4159">
        <v>1</v>
      </c>
    </row>
    <row r="4160" spans="1:17" x14ac:dyDescent="0.2">
      <c r="A4160" t="s">
        <v>498</v>
      </c>
      <c r="B4160" t="s">
        <v>134</v>
      </c>
      <c r="C4160" t="s">
        <v>497</v>
      </c>
      <c r="D4160" t="s">
        <v>54</v>
      </c>
      <c r="E4160" t="s">
        <v>3847</v>
      </c>
      <c r="F4160">
        <v>1.9E-2</v>
      </c>
      <c r="G4160">
        <v>1.9E-2</v>
      </c>
      <c r="H4160">
        <v>1</v>
      </c>
      <c r="J4160" t="s">
        <v>38</v>
      </c>
      <c r="K4160" t="s">
        <v>371</v>
      </c>
      <c r="L4160" t="s">
        <v>401</v>
      </c>
      <c r="M4160" t="s">
        <v>9098</v>
      </c>
      <c r="N4160" t="s">
        <v>500</v>
      </c>
      <c r="O4160">
        <v>0</v>
      </c>
      <c r="P4160">
        <v>0</v>
      </c>
      <c r="Q4160">
        <v>1</v>
      </c>
    </row>
    <row r="4161" spans="1:17" x14ac:dyDescent="0.2">
      <c r="A4161" t="s">
        <v>498</v>
      </c>
      <c r="B4161" t="s">
        <v>134</v>
      </c>
      <c r="C4161" t="s">
        <v>497</v>
      </c>
      <c r="D4161" t="s">
        <v>54</v>
      </c>
      <c r="E4161" t="s">
        <v>3848</v>
      </c>
      <c r="F4161">
        <v>1.9E-2</v>
      </c>
      <c r="G4161">
        <v>1.9E-2</v>
      </c>
      <c r="H4161">
        <v>1</v>
      </c>
      <c r="J4161" t="s">
        <v>38</v>
      </c>
      <c r="K4161" t="s">
        <v>371</v>
      </c>
      <c r="L4161" t="s">
        <v>401</v>
      </c>
      <c r="M4161" t="s">
        <v>9098</v>
      </c>
      <c r="N4161" t="s">
        <v>8379</v>
      </c>
      <c r="O4161">
        <v>0</v>
      </c>
      <c r="P4161">
        <v>0</v>
      </c>
      <c r="Q4161">
        <v>1</v>
      </c>
    </row>
    <row r="4162" spans="1:17" x14ac:dyDescent="0.2">
      <c r="A4162" t="s">
        <v>498</v>
      </c>
      <c r="B4162" t="s">
        <v>134</v>
      </c>
      <c r="C4162" t="s">
        <v>497</v>
      </c>
      <c r="D4162" t="s">
        <v>54</v>
      </c>
      <c r="E4162" t="s">
        <v>3849</v>
      </c>
      <c r="F4162">
        <v>1.9E-2</v>
      </c>
      <c r="G4162">
        <v>1.9E-2</v>
      </c>
      <c r="H4162">
        <v>1</v>
      </c>
      <c r="J4162" t="s">
        <v>38</v>
      </c>
      <c r="K4162" t="s">
        <v>371</v>
      </c>
      <c r="L4162" t="s">
        <v>401</v>
      </c>
      <c r="M4162" t="s">
        <v>9098</v>
      </c>
      <c r="N4162" t="s">
        <v>8254</v>
      </c>
      <c r="O4162">
        <v>0</v>
      </c>
      <c r="P4162">
        <v>0</v>
      </c>
      <c r="Q4162">
        <v>1</v>
      </c>
    </row>
    <row r="4163" spans="1:17" x14ac:dyDescent="0.2">
      <c r="A4163" t="s">
        <v>498</v>
      </c>
      <c r="B4163" t="s">
        <v>134</v>
      </c>
      <c r="C4163" t="s">
        <v>497</v>
      </c>
      <c r="D4163" t="s">
        <v>54</v>
      </c>
      <c r="E4163" t="s">
        <v>3850</v>
      </c>
      <c r="F4163">
        <v>1.4E-2</v>
      </c>
      <c r="G4163">
        <v>1.4E-2</v>
      </c>
      <c r="H4163">
        <v>1</v>
      </c>
      <c r="J4163" t="s">
        <v>38</v>
      </c>
      <c r="K4163" t="s">
        <v>371</v>
      </c>
      <c r="L4163" t="s">
        <v>401</v>
      </c>
      <c r="M4163" t="s">
        <v>9098</v>
      </c>
      <c r="N4163" t="s">
        <v>8255</v>
      </c>
      <c r="O4163">
        <v>0</v>
      </c>
      <c r="P4163">
        <v>0</v>
      </c>
      <c r="Q4163">
        <v>1</v>
      </c>
    </row>
    <row r="4164" spans="1:17" x14ac:dyDescent="0.2">
      <c r="A4164" t="s">
        <v>498</v>
      </c>
      <c r="B4164" t="s">
        <v>134</v>
      </c>
      <c r="C4164" t="s">
        <v>497</v>
      </c>
      <c r="D4164" t="s">
        <v>54</v>
      </c>
      <c r="E4164" t="s">
        <v>3851</v>
      </c>
      <c r="F4164">
        <v>1.4999999999999999E-2</v>
      </c>
      <c r="G4164">
        <v>1.4999999999999999E-2</v>
      </c>
      <c r="H4164">
        <v>1</v>
      </c>
      <c r="J4164" t="s">
        <v>38</v>
      </c>
      <c r="K4164" t="s">
        <v>371</v>
      </c>
      <c r="L4164" t="s">
        <v>401</v>
      </c>
      <c r="M4164" t="s">
        <v>9098</v>
      </c>
      <c r="N4164" t="s">
        <v>8256</v>
      </c>
      <c r="O4164">
        <v>0</v>
      </c>
      <c r="P4164">
        <v>0</v>
      </c>
      <c r="Q4164">
        <v>1</v>
      </c>
    </row>
    <row r="4165" spans="1:17" x14ac:dyDescent="0.2">
      <c r="A4165" t="s">
        <v>498</v>
      </c>
      <c r="B4165" t="s">
        <v>134</v>
      </c>
      <c r="C4165" t="s">
        <v>497</v>
      </c>
      <c r="D4165" t="s">
        <v>54</v>
      </c>
      <c r="E4165" t="s">
        <v>3852</v>
      </c>
      <c r="F4165">
        <v>0.02</v>
      </c>
      <c r="G4165">
        <v>0.02</v>
      </c>
      <c r="H4165">
        <v>1</v>
      </c>
      <c r="J4165" t="s">
        <v>38</v>
      </c>
      <c r="K4165" t="s">
        <v>371</v>
      </c>
      <c r="L4165" t="s">
        <v>401</v>
      </c>
      <c r="M4165" t="s">
        <v>9098</v>
      </c>
      <c r="N4165" t="s">
        <v>8257</v>
      </c>
      <c r="O4165">
        <v>0</v>
      </c>
      <c r="P4165">
        <v>0</v>
      </c>
      <c r="Q4165">
        <v>1</v>
      </c>
    </row>
    <row r="4166" spans="1:17" x14ac:dyDescent="0.2">
      <c r="A4166" t="s">
        <v>498</v>
      </c>
      <c r="B4166" t="s">
        <v>134</v>
      </c>
      <c r="C4166" t="s">
        <v>497</v>
      </c>
      <c r="D4166" t="s">
        <v>54</v>
      </c>
      <c r="E4166" t="s">
        <v>3853</v>
      </c>
      <c r="F4166">
        <v>1.9E-2</v>
      </c>
      <c r="G4166">
        <v>1.9E-2</v>
      </c>
      <c r="H4166">
        <v>1</v>
      </c>
      <c r="J4166" t="s">
        <v>38</v>
      </c>
      <c r="K4166" t="s">
        <v>371</v>
      </c>
      <c r="L4166" t="s">
        <v>401</v>
      </c>
      <c r="M4166" t="s">
        <v>9098</v>
      </c>
      <c r="N4166" t="s">
        <v>8258</v>
      </c>
      <c r="O4166">
        <v>0</v>
      </c>
      <c r="P4166">
        <v>0</v>
      </c>
      <c r="Q4166">
        <v>1</v>
      </c>
    </row>
    <row r="4167" spans="1:17" x14ac:dyDescent="0.2">
      <c r="A4167" t="s">
        <v>498</v>
      </c>
      <c r="B4167" t="s">
        <v>134</v>
      </c>
      <c r="C4167" t="s">
        <v>497</v>
      </c>
      <c r="D4167" t="s">
        <v>54</v>
      </c>
      <c r="E4167" t="s">
        <v>3854</v>
      </c>
      <c r="F4167">
        <v>1.7999999999999999E-2</v>
      </c>
      <c r="G4167">
        <v>1.7999999999999999E-2</v>
      </c>
      <c r="H4167">
        <v>1</v>
      </c>
      <c r="J4167" t="s">
        <v>38</v>
      </c>
      <c r="K4167" t="s">
        <v>371</v>
      </c>
      <c r="L4167" t="s">
        <v>401</v>
      </c>
      <c r="M4167" t="s">
        <v>9098</v>
      </c>
      <c r="N4167" t="s">
        <v>8259</v>
      </c>
      <c r="O4167">
        <v>0</v>
      </c>
      <c r="P4167">
        <v>0</v>
      </c>
      <c r="Q4167">
        <v>1</v>
      </c>
    </row>
    <row r="4168" spans="1:17" x14ac:dyDescent="0.2">
      <c r="A4168" t="s">
        <v>498</v>
      </c>
      <c r="B4168" t="s">
        <v>134</v>
      </c>
      <c r="C4168" t="s">
        <v>497</v>
      </c>
      <c r="D4168" t="s">
        <v>54</v>
      </c>
      <c r="E4168" t="s">
        <v>3855</v>
      </c>
      <c r="F4168">
        <v>1.7999999999999999E-2</v>
      </c>
      <c r="G4168">
        <v>1.7999999999999999E-2</v>
      </c>
      <c r="H4168">
        <v>1</v>
      </c>
      <c r="J4168" t="s">
        <v>38</v>
      </c>
      <c r="K4168" t="s">
        <v>371</v>
      </c>
      <c r="L4168" t="s">
        <v>401</v>
      </c>
      <c r="M4168" t="s">
        <v>9098</v>
      </c>
      <c r="N4168" t="s">
        <v>8380</v>
      </c>
      <c r="O4168">
        <v>0</v>
      </c>
      <c r="P4168">
        <v>0</v>
      </c>
      <c r="Q4168">
        <v>1</v>
      </c>
    </row>
    <row r="4169" spans="1:17" x14ac:dyDescent="0.2">
      <c r="A4169" t="s">
        <v>498</v>
      </c>
      <c r="B4169" t="s">
        <v>134</v>
      </c>
      <c r="C4169" t="s">
        <v>497</v>
      </c>
      <c r="D4169" t="s">
        <v>54</v>
      </c>
      <c r="E4169" t="s">
        <v>3856</v>
      </c>
      <c r="F4169">
        <v>1.7999999999999999E-2</v>
      </c>
      <c r="G4169">
        <v>1.7999999999999999E-2</v>
      </c>
      <c r="H4169">
        <v>1</v>
      </c>
      <c r="J4169" t="s">
        <v>38</v>
      </c>
      <c r="K4169" t="s">
        <v>371</v>
      </c>
      <c r="L4169" t="s">
        <v>401</v>
      </c>
      <c r="M4169" t="s">
        <v>9098</v>
      </c>
      <c r="N4169" t="s">
        <v>8381</v>
      </c>
      <c r="O4169">
        <v>0</v>
      </c>
      <c r="P4169">
        <v>0</v>
      </c>
      <c r="Q4169">
        <v>1</v>
      </c>
    </row>
    <row r="4170" spans="1:17" x14ac:dyDescent="0.2">
      <c r="A4170" t="s">
        <v>498</v>
      </c>
      <c r="B4170" t="s">
        <v>134</v>
      </c>
      <c r="C4170" t="s">
        <v>497</v>
      </c>
      <c r="D4170" t="s">
        <v>54</v>
      </c>
      <c r="E4170" t="s">
        <v>3857</v>
      </c>
      <c r="F4170">
        <v>1.7999999999999999E-2</v>
      </c>
      <c r="G4170">
        <v>1.7999999999999999E-2</v>
      </c>
      <c r="H4170">
        <v>1</v>
      </c>
      <c r="J4170" t="s">
        <v>38</v>
      </c>
      <c r="K4170" t="s">
        <v>371</v>
      </c>
      <c r="L4170" t="s">
        <v>401</v>
      </c>
      <c r="M4170" t="s">
        <v>9098</v>
      </c>
      <c r="N4170" t="s">
        <v>8654</v>
      </c>
      <c r="O4170">
        <v>0</v>
      </c>
      <c r="P4170">
        <v>0</v>
      </c>
      <c r="Q4170">
        <v>1</v>
      </c>
    </row>
    <row r="4171" spans="1:17" x14ac:dyDescent="0.2">
      <c r="A4171" t="s">
        <v>498</v>
      </c>
      <c r="B4171" t="s">
        <v>134</v>
      </c>
      <c r="C4171" t="s">
        <v>497</v>
      </c>
      <c r="D4171" t="s">
        <v>54</v>
      </c>
      <c r="E4171" t="s">
        <v>3858</v>
      </c>
      <c r="F4171">
        <v>1.7999999999999999E-2</v>
      </c>
      <c r="G4171">
        <v>1.7999999999999999E-2</v>
      </c>
      <c r="H4171">
        <v>1</v>
      </c>
      <c r="J4171" t="s">
        <v>38</v>
      </c>
      <c r="K4171" t="s">
        <v>371</v>
      </c>
      <c r="L4171" t="s">
        <v>401</v>
      </c>
      <c r="M4171" t="s">
        <v>9098</v>
      </c>
      <c r="N4171" t="s">
        <v>8655</v>
      </c>
      <c r="O4171">
        <v>0</v>
      </c>
      <c r="P4171">
        <v>0</v>
      </c>
      <c r="Q4171">
        <v>1</v>
      </c>
    </row>
    <row r="4172" spans="1:17" x14ac:dyDescent="0.2">
      <c r="A4172" t="s">
        <v>498</v>
      </c>
      <c r="B4172" t="s">
        <v>134</v>
      </c>
      <c r="C4172" t="s">
        <v>497</v>
      </c>
      <c r="D4172" t="s">
        <v>54</v>
      </c>
      <c r="E4172" t="s">
        <v>3859</v>
      </c>
      <c r="F4172">
        <v>1.7999999999999999E-2</v>
      </c>
      <c r="G4172">
        <v>1.7999999999999999E-2</v>
      </c>
      <c r="H4172">
        <v>1</v>
      </c>
      <c r="J4172" t="s">
        <v>38</v>
      </c>
      <c r="K4172" t="s">
        <v>371</v>
      </c>
      <c r="L4172" t="s">
        <v>401</v>
      </c>
      <c r="M4172" t="s">
        <v>9098</v>
      </c>
      <c r="N4172" t="s">
        <v>8672</v>
      </c>
      <c r="O4172">
        <v>0</v>
      </c>
      <c r="P4172">
        <v>0</v>
      </c>
      <c r="Q4172">
        <v>1</v>
      </c>
    </row>
    <row r="4173" spans="1:17" x14ac:dyDescent="0.2">
      <c r="A4173" t="s">
        <v>498</v>
      </c>
      <c r="B4173" t="s">
        <v>134</v>
      </c>
      <c r="C4173" t="s">
        <v>497</v>
      </c>
      <c r="D4173" t="s">
        <v>54</v>
      </c>
      <c r="E4173" t="s">
        <v>3860</v>
      </c>
      <c r="F4173">
        <v>1.7000000000000001E-2</v>
      </c>
      <c r="G4173">
        <v>1.7000000000000001E-2</v>
      </c>
      <c r="H4173">
        <v>1</v>
      </c>
      <c r="J4173" t="s">
        <v>38</v>
      </c>
      <c r="K4173" t="s">
        <v>371</v>
      </c>
      <c r="L4173" t="s">
        <v>401</v>
      </c>
      <c r="M4173" t="s">
        <v>9098</v>
      </c>
      <c r="N4173" t="s">
        <v>8661</v>
      </c>
      <c r="O4173">
        <v>0</v>
      </c>
      <c r="P4173">
        <v>0</v>
      </c>
      <c r="Q4173">
        <v>1</v>
      </c>
    </row>
    <row r="4174" spans="1:17" x14ac:dyDescent="0.2">
      <c r="A4174" t="s">
        <v>498</v>
      </c>
      <c r="B4174" t="s">
        <v>134</v>
      </c>
      <c r="C4174" t="s">
        <v>497</v>
      </c>
      <c r="D4174" t="s">
        <v>54</v>
      </c>
      <c r="E4174" t="s">
        <v>3861</v>
      </c>
      <c r="F4174">
        <v>1.7000000000000001E-2</v>
      </c>
      <c r="G4174">
        <v>1.7000000000000001E-2</v>
      </c>
      <c r="H4174">
        <v>1</v>
      </c>
      <c r="J4174" t="s">
        <v>38</v>
      </c>
      <c r="K4174" t="s">
        <v>371</v>
      </c>
      <c r="L4174" t="s">
        <v>401</v>
      </c>
      <c r="M4174" t="s">
        <v>9098</v>
      </c>
      <c r="N4174" t="s">
        <v>8660</v>
      </c>
      <c r="O4174">
        <v>0</v>
      </c>
      <c r="P4174">
        <v>0</v>
      </c>
      <c r="Q4174">
        <v>1</v>
      </c>
    </row>
    <row r="4175" spans="1:17" x14ac:dyDescent="0.2">
      <c r="A4175" t="s">
        <v>498</v>
      </c>
      <c r="B4175" t="s">
        <v>134</v>
      </c>
      <c r="C4175" t="s">
        <v>497</v>
      </c>
      <c r="D4175" t="s">
        <v>54</v>
      </c>
      <c r="E4175" t="s">
        <v>3862</v>
      </c>
      <c r="F4175">
        <v>1.4999999999999999E-2</v>
      </c>
      <c r="G4175">
        <v>1.4999999999999999E-2</v>
      </c>
      <c r="H4175">
        <v>1</v>
      </c>
      <c r="J4175" t="s">
        <v>38</v>
      </c>
      <c r="K4175" t="s">
        <v>371</v>
      </c>
      <c r="L4175" t="s">
        <v>401</v>
      </c>
      <c r="M4175" t="s">
        <v>9098</v>
      </c>
      <c r="N4175" t="s">
        <v>8659</v>
      </c>
      <c r="O4175">
        <v>0</v>
      </c>
      <c r="P4175">
        <v>0</v>
      </c>
      <c r="Q4175">
        <v>1</v>
      </c>
    </row>
    <row r="4176" spans="1:17" x14ac:dyDescent="0.2">
      <c r="A4176" t="s">
        <v>498</v>
      </c>
      <c r="B4176" t="s">
        <v>134</v>
      </c>
      <c r="C4176" t="s">
        <v>497</v>
      </c>
      <c r="D4176" t="s">
        <v>54</v>
      </c>
      <c r="E4176" t="s">
        <v>3863</v>
      </c>
      <c r="F4176">
        <v>1.2999999999999999E-2</v>
      </c>
      <c r="G4176">
        <v>1.2999999999999999E-2</v>
      </c>
      <c r="H4176">
        <v>1</v>
      </c>
      <c r="J4176" t="s">
        <v>38</v>
      </c>
      <c r="K4176" t="s">
        <v>371</v>
      </c>
      <c r="L4176" t="s">
        <v>401</v>
      </c>
      <c r="M4176" t="s">
        <v>9098</v>
      </c>
      <c r="N4176" t="s">
        <v>8658</v>
      </c>
      <c r="O4176">
        <v>0</v>
      </c>
      <c r="P4176">
        <v>0</v>
      </c>
      <c r="Q4176">
        <v>1</v>
      </c>
    </row>
    <row r="4177" spans="1:17" x14ac:dyDescent="0.2">
      <c r="A4177" t="s">
        <v>498</v>
      </c>
      <c r="B4177" t="s">
        <v>134</v>
      </c>
      <c r="C4177" t="s">
        <v>497</v>
      </c>
      <c r="D4177" t="s">
        <v>54</v>
      </c>
      <c r="E4177" t="s">
        <v>3864</v>
      </c>
      <c r="F4177">
        <v>1.2999999999999999E-2</v>
      </c>
      <c r="G4177">
        <v>1.2999999999999999E-2</v>
      </c>
      <c r="H4177">
        <v>1</v>
      </c>
      <c r="J4177" t="s">
        <v>38</v>
      </c>
      <c r="K4177" t="s">
        <v>371</v>
      </c>
      <c r="L4177" t="s">
        <v>401</v>
      </c>
      <c r="M4177" t="s">
        <v>9098</v>
      </c>
      <c r="N4177" t="s">
        <v>8656</v>
      </c>
      <c r="O4177">
        <v>0</v>
      </c>
      <c r="P4177">
        <v>0</v>
      </c>
      <c r="Q4177">
        <v>1</v>
      </c>
    </row>
    <row r="4178" spans="1:17" x14ac:dyDescent="0.2">
      <c r="A4178" t="s">
        <v>498</v>
      </c>
      <c r="B4178" t="s">
        <v>134</v>
      </c>
      <c r="C4178" t="s">
        <v>497</v>
      </c>
      <c r="D4178" t="s">
        <v>54</v>
      </c>
      <c r="E4178" t="s">
        <v>3865</v>
      </c>
      <c r="F4178">
        <v>1.2999999999999999E-2</v>
      </c>
      <c r="G4178">
        <v>1.2999999999999999E-2</v>
      </c>
      <c r="H4178">
        <v>1</v>
      </c>
      <c r="J4178" t="s">
        <v>38</v>
      </c>
      <c r="K4178" t="s">
        <v>371</v>
      </c>
      <c r="L4178" t="s">
        <v>401</v>
      </c>
      <c r="M4178" t="s">
        <v>9098</v>
      </c>
      <c r="N4178" t="s">
        <v>8657</v>
      </c>
      <c r="O4178">
        <v>0</v>
      </c>
      <c r="P4178">
        <v>0</v>
      </c>
      <c r="Q4178">
        <v>1</v>
      </c>
    </row>
    <row r="4179" spans="1:17" x14ac:dyDescent="0.2">
      <c r="A4179" t="s">
        <v>498</v>
      </c>
      <c r="B4179" t="s">
        <v>134</v>
      </c>
      <c r="C4179" t="s">
        <v>497</v>
      </c>
      <c r="D4179" t="s">
        <v>54</v>
      </c>
      <c r="E4179" t="s">
        <v>3866</v>
      </c>
      <c r="F4179">
        <v>1.2999999999999999E-2</v>
      </c>
      <c r="G4179">
        <v>1.2999999999999999E-2</v>
      </c>
      <c r="H4179">
        <v>1</v>
      </c>
      <c r="J4179" t="s">
        <v>38</v>
      </c>
      <c r="K4179" t="s">
        <v>371</v>
      </c>
      <c r="L4179" t="s">
        <v>401</v>
      </c>
      <c r="M4179" t="s">
        <v>9098</v>
      </c>
      <c r="N4179" t="s">
        <v>9119</v>
      </c>
      <c r="O4179">
        <v>0</v>
      </c>
      <c r="P4179">
        <v>0</v>
      </c>
      <c r="Q4179">
        <v>1</v>
      </c>
    </row>
    <row r="4180" spans="1:17" x14ac:dyDescent="0.2">
      <c r="A4180" t="s">
        <v>498</v>
      </c>
      <c r="B4180" t="s">
        <v>134</v>
      </c>
      <c r="C4180" t="s">
        <v>497</v>
      </c>
      <c r="D4180" t="s">
        <v>54</v>
      </c>
      <c r="E4180" t="s">
        <v>3867</v>
      </c>
      <c r="F4180">
        <v>1.2999999999999999E-2</v>
      </c>
      <c r="G4180">
        <v>1.2999999999999999E-2</v>
      </c>
      <c r="H4180">
        <v>1</v>
      </c>
      <c r="J4180" t="s">
        <v>38</v>
      </c>
      <c r="K4180" t="s">
        <v>371</v>
      </c>
      <c r="L4180" t="s">
        <v>401</v>
      </c>
      <c r="M4180" t="s">
        <v>9098</v>
      </c>
      <c r="N4180" t="s">
        <v>9120</v>
      </c>
      <c r="O4180">
        <v>0</v>
      </c>
      <c r="P4180">
        <v>0</v>
      </c>
      <c r="Q4180">
        <v>1</v>
      </c>
    </row>
    <row r="4181" spans="1:17" x14ac:dyDescent="0.2">
      <c r="A4181" t="s">
        <v>498</v>
      </c>
      <c r="B4181" t="s">
        <v>134</v>
      </c>
      <c r="C4181" t="s">
        <v>497</v>
      </c>
      <c r="D4181" t="s">
        <v>54</v>
      </c>
      <c r="E4181" t="s">
        <v>3868</v>
      </c>
      <c r="F4181">
        <v>1.2999999999999999E-2</v>
      </c>
      <c r="G4181">
        <v>1.2999999999999999E-2</v>
      </c>
      <c r="H4181">
        <v>1</v>
      </c>
      <c r="J4181" t="s">
        <v>38</v>
      </c>
      <c r="K4181" t="s">
        <v>371</v>
      </c>
      <c r="L4181" t="s">
        <v>401</v>
      </c>
      <c r="M4181" t="s">
        <v>9098</v>
      </c>
      <c r="N4181" t="s">
        <v>9100</v>
      </c>
      <c r="O4181">
        <v>0</v>
      </c>
      <c r="P4181">
        <v>0</v>
      </c>
      <c r="Q4181">
        <v>1</v>
      </c>
    </row>
    <row r="4182" spans="1:17" x14ac:dyDescent="0.2">
      <c r="A4182" t="s">
        <v>498</v>
      </c>
      <c r="B4182" t="s">
        <v>134</v>
      </c>
      <c r="C4182" t="s">
        <v>497</v>
      </c>
      <c r="D4182" t="s">
        <v>54</v>
      </c>
      <c r="E4182" t="s">
        <v>3869</v>
      </c>
      <c r="F4182">
        <v>1.4999999999999999E-2</v>
      </c>
      <c r="G4182">
        <v>1.4999999999999999E-2</v>
      </c>
      <c r="H4182">
        <v>1</v>
      </c>
      <c r="J4182" t="s">
        <v>38</v>
      </c>
      <c r="K4182" t="s">
        <v>371</v>
      </c>
      <c r="L4182" t="s">
        <v>401</v>
      </c>
      <c r="M4182" t="s">
        <v>9098</v>
      </c>
      <c r="N4182" t="s">
        <v>9101</v>
      </c>
      <c r="O4182">
        <v>0</v>
      </c>
      <c r="P4182">
        <v>0</v>
      </c>
      <c r="Q4182">
        <v>1</v>
      </c>
    </row>
    <row r="4183" spans="1:17" x14ac:dyDescent="0.2">
      <c r="A4183" t="s">
        <v>498</v>
      </c>
      <c r="B4183" t="s">
        <v>134</v>
      </c>
      <c r="C4183" t="s">
        <v>497</v>
      </c>
      <c r="D4183" t="s">
        <v>54</v>
      </c>
      <c r="E4183" t="s">
        <v>3870</v>
      </c>
      <c r="F4183">
        <v>1.7000000000000001E-2</v>
      </c>
      <c r="G4183">
        <v>1.7000000000000001E-2</v>
      </c>
      <c r="H4183">
        <v>1</v>
      </c>
      <c r="J4183" t="s">
        <v>38</v>
      </c>
      <c r="K4183" t="s">
        <v>371</v>
      </c>
      <c r="L4183" t="s">
        <v>401</v>
      </c>
      <c r="M4183" t="s">
        <v>9098</v>
      </c>
      <c r="N4183" t="s">
        <v>9102</v>
      </c>
      <c r="O4183">
        <v>0</v>
      </c>
      <c r="P4183">
        <v>0</v>
      </c>
      <c r="Q4183">
        <v>1</v>
      </c>
    </row>
    <row r="4184" spans="1:17" x14ac:dyDescent="0.2">
      <c r="A4184" t="s">
        <v>498</v>
      </c>
      <c r="B4184" t="s">
        <v>134</v>
      </c>
      <c r="C4184" t="s">
        <v>497</v>
      </c>
      <c r="D4184" t="s">
        <v>54</v>
      </c>
      <c r="E4184" t="s">
        <v>3871</v>
      </c>
      <c r="F4184">
        <v>1.7000000000000001E-2</v>
      </c>
      <c r="G4184">
        <v>1.7000000000000001E-2</v>
      </c>
      <c r="H4184">
        <v>1</v>
      </c>
      <c r="J4184" t="s">
        <v>38</v>
      </c>
      <c r="K4184" t="s">
        <v>371</v>
      </c>
      <c r="L4184" t="s">
        <v>401</v>
      </c>
      <c r="M4184" t="s">
        <v>9098</v>
      </c>
      <c r="N4184" t="s">
        <v>9103</v>
      </c>
      <c r="O4184">
        <v>0</v>
      </c>
      <c r="P4184">
        <v>0</v>
      </c>
      <c r="Q4184">
        <v>1</v>
      </c>
    </row>
    <row r="4185" spans="1:17" x14ac:dyDescent="0.2">
      <c r="A4185" t="s">
        <v>498</v>
      </c>
      <c r="B4185" t="s">
        <v>134</v>
      </c>
      <c r="C4185" t="s">
        <v>497</v>
      </c>
      <c r="D4185" t="s">
        <v>54</v>
      </c>
      <c r="E4185" t="s">
        <v>3872</v>
      </c>
      <c r="F4185">
        <v>1.7999999999999999E-2</v>
      </c>
      <c r="G4185">
        <v>1.7999999999999999E-2</v>
      </c>
      <c r="H4185">
        <v>1</v>
      </c>
      <c r="J4185" t="s">
        <v>38</v>
      </c>
      <c r="K4185" t="s">
        <v>371</v>
      </c>
      <c r="L4185" t="s">
        <v>401</v>
      </c>
      <c r="M4185" t="s">
        <v>9098</v>
      </c>
      <c r="N4185" t="s">
        <v>9104</v>
      </c>
      <c r="O4185">
        <v>0</v>
      </c>
      <c r="P4185">
        <v>0</v>
      </c>
      <c r="Q4185">
        <v>1</v>
      </c>
    </row>
    <row r="4186" spans="1:17" x14ac:dyDescent="0.2">
      <c r="A4186" t="s">
        <v>498</v>
      </c>
      <c r="B4186" t="s">
        <v>134</v>
      </c>
      <c r="C4186" t="s">
        <v>497</v>
      </c>
      <c r="D4186" t="s">
        <v>54</v>
      </c>
      <c r="E4186" t="s">
        <v>3873</v>
      </c>
      <c r="F4186">
        <v>1.7999999999999999E-2</v>
      </c>
      <c r="G4186">
        <v>1.7999999999999999E-2</v>
      </c>
      <c r="H4186">
        <v>1</v>
      </c>
      <c r="J4186" t="s">
        <v>38</v>
      </c>
      <c r="K4186" t="s">
        <v>371</v>
      </c>
      <c r="L4186" t="s">
        <v>401</v>
      </c>
      <c r="M4186" t="s">
        <v>9098</v>
      </c>
      <c r="N4186" t="s">
        <v>8981</v>
      </c>
      <c r="O4186">
        <v>0</v>
      </c>
      <c r="P4186">
        <v>0</v>
      </c>
      <c r="Q4186">
        <v>1</v>
      </c>
    </row>
    <row r="4187" spans="1:17" x14ac:dyDescent="0.2">
      <c r="A4187" t="s">
        <v>498</v>
      </c>
      <c r="B4187" t="s">
        <v>134</v>
      </c>
      <c r="C4187" t="s">
        <v>497</v>
      </c>
      <c r="D4187" t="s">
        <v>54</v>
      </c>
      <c r="E4187" t="s">
        <v>3874</v>
      </c>
      <c r="F4187">
        <v>1.7999999999999999E-2</v>
      </c>
      <c r="G4187">
        <v>1.7999999999999999E-2</v>
      </c>
      <c r="H4187">
        <v>1</v>
      </c>
      <c r="J4187" t="s">
        <v>38</v>
      </c>
      <c r="K4187" t="s">
        <v>371</v>
      </c>
      <c r="L4187" t="s">
        <v>401</v>
      </c>
      <c r="M4187" t="s">
        <v>9098</v>
      </c>
      <c r="N4187" t="s">
        <v>8984</v>
      </c>
      <c r="O4187">
        <v>0</v>
      </c>
      <c r="P4187">
        <v>0</v>
      </c>
      <c r="Q4187">
        <v>1</v>
      </c>
    </row>
    <row r="4188" spans="1:17" x14ac:dyDescent="0.2">
      <c r="A4188" t="s">
        <v>498</v>
      </c>
      <c r="B4188" t="s">
        <v>134</v>
      </c>
      <c r="C4188" t="s">
        <v>497</v>
      </c>
      <c r="D4188" t="s">
        <v>54</v>
      </c>
      <c r="E4188" t="s">
        <v>3875</v>
      </c>
      <c r="F4188">
        <v>1.7999999999999999E-2</v>
      </c>
      <c r="G4188">
        <v>1.7999999999999999E-2</v>
      </c>
      <c r="H4188">
        <v>1</v>
      </c>
      <c r="J4188" t="s">
        <v>38</v>
      </c>
      <c r="K4188" t="s">
        <v>371</v>
      </c>
      <c r="L4188" t="s">
        <v>401</v>
      </c>
      <c r="M4188" t="s">
        <v>9098</v>
      </c>
      <c r="N4188" t="s">
        <v>8985</v>
      </c>
      <c r="O4188">
        <v>0</v>
      </c>
      <c r="P4188">
        <v>0</v>
      </c>
      <c r="Q4188">
        <v>1</v>
      </c>
    </row>
    <row r="4189" spans="1:17" x14ac:dyDescent="0.2">
      <c r="A4189" t="s">
        <v>498</v>
      </c>
      <c r="B4189" t="s">
        <v>134</v>
      </c>
      <c r="C4189" t="s">
        <v>497</v>
      </c>
      <c r="D4189" t="s">
        <v>54</v>
      </c>
      <c r="E4189" t="s">
        <v>3876</v>
      </c>
      <c r="F4189">
        <v>1.7999999999999999E-2</v>
      </c>
      <c r="G4189">
        <v>1.7999999999999999E-2</v>
      </c>
      <c r="H4189">
        <v>1</v>
      </c>
      <c r="J4189" t="s">
        <v>38</v>
      </c>
      <c r="K4189" t="s">
        <v>371</v>
      </c>
      <c r="L4189" t="s">
        <v>401</v>
      </c>
      <c r="M4189" t="s">
        <v>9098</v>
      </c>
      <c r="N4189" t="s">
        <v>8986</v>
      </c>
      <c r="O4189">
        <v>0</v>
      </c>
      <c r="P4189">
        <v>0</v>
      </c>
      <c r="Q4189">
        <v>1</v>
      </c>
    </row>
    <row r="4190" spans="1:17" x14ac:dyDescent="0.2">
      <c r="A4190" t="s">
        <v>498</v>
      </c>
      <c r="B4190" t="s">
        <v>134</v>
      </c>
      <c r="C4190" t="s">
        <v>497</v>
      </c>
      <c r="D4190" t="s">
        <v>54</v>
      </c>
      <c r="E4190" t="s">
        <v>3877</v>
      </c>
      <c r="F4190">
        <v>1.4E-2</v>
      </c>
      <c r="G4190">
        <v>1.4E-2</v>
      </c>
      <c r="H4190">
        <v>1</v>
      </c>
      <c r="J4190" t="s">
        <v>38</v>
      </c>
      <c r="K4190" t="s">
        <v>371</v>
      </c>
      <c r="L4190" t="s">
        <v>401</v>
      </c>
      <c r="M4190" t="s">
        <v>9098</v>
      </c>
      <c r="N4190" t="s">
        <v>9124</v>
      </c>
      <c r="O4190">
        <v>0</v>
      </c>
      <c r="P4190">
        <v>0</v>
      </c>
      <c r="Q4190">
        <v>1</v>
      </c>
    </row>
    <row r="4191" spans="1:17" x14ac:dyDescent="0.2">
      <c r="A4191" t="s">
        <v>498</v>
      </c>
      <c r="B4191" t="s">
        <v>134</v>
      </c>
      <c r="C4191" t="s">
        <v>497</v>
      </c>
      <c r="D4191" t="s">
        <v>54</v>
      </c>
      <c r="E4191" t="s">
        <v>3878</v>
      </c>
      <c r="F4191">
        <v>1.7999999999999999E-2</v>
      </c>
      <c r="G4191">
        <v>1.7999999999999999E-2</v>
      </c>
      <c r="H4191">
        <v>1</v>
      </c>
      <c r="J4191" t="s">
        <v>38</v>
      </c>
      <c r="K4191" t="s">
        <v>371</v>
      </c>
      <c r="L4191" t="s">
        <v>401</v>
      </c>
      <c r="M4191" t="s">
        <v>9098</v>
      </c>
      <c r="N4191" t="s">
        <v>9125</v>
      </c>
      <c r="O4191">
        <v>0</v>
      </c>
      <c r="P4191">
        <v>0</v>
      </c>
      <c r="Q4191">
        <v>1</v>
      </c>
    </row>
    <row r="4192" spans="1:17" x14ac:dyDescent="0.2">
      <c r="A4192" t="s">
        <v>498</v>
      </c>
      <c r="B4192" t="s">
        <v>134</v>
      </c>
      <c r="C4192" t="s">
        <v>497</v>
      </c>
      <c r="D4192" t="s">
        <v>54</v>
      </c>
      <c r="E4192" t="s">
        <v>3879</v>
      </c>
      <c r="F4192">
        <v>1.7999999999999999E-2</v>
      </c>
      <c r="G4192">
        <v>1.7999999999999999E-2</v>
      </c>
      <c r="H4192">
        <v>1</v>
      </c>
      <c r="J4192" t="s">
        <v>38</v>
      </c>
      <c r="K4192" t="s">
        <v>371</v>
      </c>
      <c r="L4192" t="s">
        <v>401</v>
      </c>
      <c r="M4192" t="s">
        <v>9098</v>
      </c>
      <c r="N4192" t="s">
        <v>9121</v>
      </c>
      <c r="O4192">
        <v>0</v>
      </c>
      <c r="P4192">
        <v>0</v>
      </c>
      <c r="Q4192">
        <v>1</v>
      </c>
    </row>
    <row r="4193" spans="1:17" x14ac:dyDescent="0.2">
      <c r="A4193" t="s">
        <v>498</v>
      </c>
      <c r="B4193" t="s">
        <v>134</v>
      </c>
      <c r="C4193" t="s">
        <v>497</v>
      </c>
      <c r="D4193" t="s">
        <v>54</v>
      </c>
      <c r="E4193" t="s">
        <v>3880</v>
      </c>
      <c r="F4193">
        <v>1.7999999999999999E-2</v>
      </c>
      <c r="G4193">
        <v>1.7999999999999999E-2</v>
      </c>
      <c r="H4193">
        <v>1</v>
      </c>
      <c r="J4193" t="s">
        <v>38</v>
      </c>
      <c r="K4193" t="s">
        <v>371</v>
      </c>
      <c r="L4193" t="s">
        <v>401</v>
      </c>
      <c r="M4193" t="s">
        <v>9098</v>
      </c>
      <c r="N4193" t="s">
        <v>9122</v>
      </c>
      <c r="O4193">
        <v>0</v>
      </c>
      <c r="P4193">
        <v>0</v>
      </c>
      <c r="Q4193">
        <v>1</v>
      </c>
    </row>
    <row r="4194" spans="1:17" x14ac:dyDescent="0.2">
      <c r="A4194" t="s">
        <v>498</v>
      </c>
      <c r="B4194" t="s">
        <v>134</v>
      </c>
      <c r="C4194" t="s">
        <v>497</v>
      </c>
      <c r="D4194" t="s">
        <v>54</v>
      </c>
      <c r="E4194" t="s">
        <v>3881</v>
      </c>
      <c r="F4194">
        <v>1.7999999999999999E-2</v>
      </c>
      <c r="G4194">
        <v>1.7999999999999999E-2</v>
      </c>
      <c r="H4194">
        <v>1</v>
      </c>
      <c r="J4194" t="s">
        <v>38</v>
      </c>
      <c r="K4194" t="s">
        <v>371</v>
      </c>
      <c r="L4194" t="s">
        <v>401</v>
      </c>
      <c r="M4194" t="s">
        <v>9098</v>
      </c>
      <c r="N4194" t="s">
        <v>9105</v>
      </c>
      <c r="O4194">
        <v>0</v>
      </c>
      <c r="P4194">
        <v>0</v>
      </c>
      <c r="Q4194">
        <v>1</v>
      </c>
    </row>
    <row r="4195" spans="1:17" x14ac:dyDescent="0.2">
      <c r="A4195" t="s">
        <v>498</v>
      </c>
      <c r="B4195" t="s">
        <v>134</v>
      </c>
      <c r="C4195" t="s">
        <v>497</v>
      </c>
      <c r="D4195" t="s">
        <v>54</v>
      </c>
      <c r="E4195" t="s">
        <v>3882</v>
      </c>
      <c r="F4195">
        <v>1.7999999999999999E-2</v>
      </c>
      <c r="G4195">
        <v>1.7999999999999999E-2</v>
      </c>
      <c r="H4195">
        <v>1</v>
      </c>
      <c r="J4195" t="s">
        <v>38</v>
      </c>
      <c r="K4195" t="s">
        <v>371</v>
      </c>
      <c r="L4195" t="s">
        <v>401</v>
      </c>
      <c r="M4195" t="s">
        <v>9098</v>
      </c>
      <c r="N4195" t="s">
        <v>9106</v>
      </c>
      <c r="O4195">
        <v>0</v>
      </c>
      <c r="P4195">
        <v>0</v>
      </c>
      <c r="Q4195">
        <v>1</v>
      </c>
    </row>
    <row r="4196" spans="1:17" x14ac:dyDescent="0.2">
      <c r="A4196" t="s">
        <v>498</v>
      </c>
      <c r="B4196" t="s">
        <v>134</v>
      </c>
      <c r="C4196" t="s">
        <v>497</v>
      </c>
      <c r="D4196" t="s">
        <v>54</v>
      </c>
      <c r="E4196" t="s">
        <v>3883</v>
      </c>
      <c r="F4196">
        <v>1.7999999999999999E-2</v>
      </c>
      <c r="G4196">
        <v>1.7999999999999999E-2</v>
      </c>
      <c r="H4196">
        <v>1</v>
      </c>
      <c r="J4196" t="s">
        <v>38</v>
      </c>
      <c r="K4196" t="s">
        <v>371</v>
      </c>
      <c r="L4196" t="s">
        <v>401</v>
      </c>
      <c r="M4196" t="s">
        <v>9098</v>
      </c>
      <c r="N4196" t="s">
        <v>9107</v>
      </c>
      <c r="O4196">
        <v>0</v>
      </c>
      <c r="P4196">
        <v>0</v>
      </c>
      <c r="Q4196">
        <v>1</v>
      </c>
    </row>
    <row r="4197" spans="1:17" x14ac:dyDescent="0.2">
      <c r="A4197" t="s">
        <v>498</v>
      </c>
      <c r="B4197" t="s">
        <v>134</v>
      </c>
      <c r="C4197" t="s">
        <v>497</v>
      </c>
      <c r="D4197" t="s">
        <v>54</v>
      </c>
      <c r="E4197" t="s">
        <v>3884</v>
      </c>
      <c r="F4197">
        <v>1.7000000000000001E-2</v>
      </c>
      <c r="G4197">
        <v>1.7000000000000001E-2</v>
      </c>
      <c r="H4197">
        <v>1</v>
      </c>
      <c r="J4197" t="s">
        <v>38</v>
      </c>
      <c r="K4197" t="s">
        <v>371</v>
      </c>
      <c r="L4197" t="s">
        <v>401</v>
      </c>
      <c r="M4197" t="s">
        <v>9098</v>
      </c>
      <c r="N4197" t="s">
        <v>9108</v>
      </c>
      <c r="O4197">
        <v>0</v>
      </c>
      <c r="P4197">
        <v>0</v>
      </c>
      <c r="Q4197">
        <v>1</v>
      </c>
    </row>
    <row r="4198" spans="1:17" x14ac:dyDescent="0.2">
      <c r="A4198" t="s">
        <v>498</v>
      </c>
      <c r="B4198" t="s">
        <v>134</v>
      </c>
      <c r="C4198" t="s">
        <v>497</v>
      </c>
      <c r="D4198" t="s">
        <v>54</v>
      </c>
      <c r="E4198" t="s">
        <v>3885</v>
      </c>
      <c r="F4198">
        <v>1.7000000000000001E-2</v>
      </c>
      <c r="G4198">
        <v>1.7000000000000001E-2</v>
      </c>
      <c r="H4198">
        <v>1</v>
      </c>
      <c r="J4198" t="s">
        <v>38</v>
      </c>
      <c r="K4198" t="s">
        <v>371</v>
      </c>
      <c r="L4198" t="s">
        <v>401</v>
      </c>
      <c r="M4198" t="s">
        <v>9098</v>
      </c>
      <c r="N4198" t="s">
        <v>9109</v>
      </c>
      <c r="O4198">
        <v>0</v>
      </c>
      <c r="P4198">
        <v>0</v>
      </c>
      <c r="Q4198">
        <v>1</v>
      </c>
    </row>
    <row r="4199" spans="1:17" x14ac:dyDescent="0.2">
      <c r="A4199" t="s">
        <v>498</v>
      </c>
      <c r="B4199" t="s">
        <v>134</v>
      </c>
      <c r="C4199" t="s">
        <v>497</v>
      </c>
      <c r="D4199" t="s">
        <v>54</v>
      </c>
      <c r="E4199" t="s">
        <v>3886</v>
      </c>
      <c r="F4199">
        <v>1.7000000000000001E-2</v>
      </c>
      <c r="G4199">
        <v>1.7000000000000001E-2</v>
      </c>
      <c r="H4199">
        <v>1</v>
      </c>
      <c r="J4199" t="s">
        <v>38</v>
      </c>
      <c r="K4199" t="s">
        <v>371</v>
      </c>
      <c r="L4199" t="s">
        <v>401</v>
      </c>
      <c r="M4199" t="s">
        <v>9098</v>
      </c>
      <c r="N4199" t="s">
        <v>9110</v>
      </c>
      <c r="O4199">
        <v>0</v>
      </c>
      <c r="P4199">
        <v>0</v>
      </c>
      <c r="Q4199">
        <v>1</v>
      </c>
    </row>
    <row r="4200" spans="1:17" x14ac:dyDescent="0.2">
      <c r="A4200" t="s">
        <v>498</v>
      </c>
      <c r="B4200" t="s">
        <v>134</v>
      </c>
      <c r="C4200" t="s">
        <v>497</v>
      </c>
      <c r="D4200" t="s">
        <v>54</v>
      </c>
      <c r="E4200" t="s">
        <v>3887</v>
      </c>
      <c r="F4200">
        <v>1.7000000000000001E-2</v>
      </c>
      <c r="G4200">
        <v>1.7000000000000001E-2</v>
      </c>
      <c r="H4200">
        <v>1</v>
      </c>
      <c r="J4200" t="s">
        <v>38</v>
      </c>
      <c r="K4200" t="s">
        <v>371</v>
      </c>
      <c r="L4200" t="s">
        <v>401</v>
      </c>
      <c r="M4200" t="s">
        <v>9098</v>
      </c>
      <c r="N4200" t="s">
        <v>9111</v>
      </c>
      <c r="O4200">
        <v>0</v>
      </c>
      <c r="P4200">
        <v>0</v>
      </c>
      <c r="Q4200">
        <v>1</v>
      </c>
    </row>
    <row r="4201" spans="1:17" x14ac:dyDescent="0.2">
      <c r="A4201" t="s">
        <v>498</v>
      </c>
      <c r="B4201" t="s">
        <v>134</v>
      </c>
      <c r="C4201" t="s">
        <v>497</v>
      </c>
      <c r="D4201" t="s">
        <v>54</v>
      </c>
      <c r="E4201" t="s">
        <v>3888</v>
      </c>
      <c r="F4201">
        <v>1.7000000000000001E-2</v>
      </c>
      <c r="G4201">
        <v>1.7000000000000001E-2</v>
      </c>
      <c r="H4201">
        <v>1</v>
      </c>
      <c r="J4201" t="s">
        <v>38</v>
      </c>
      <c r="K4201" t="s">
        <v>371</v>
      </c>
      <c r="L4201" t="s">
        <v>401</v>
      </c>
      <c r="M4201" t="s">
        <v>9098</v>
      </c>
      <c r="N4201" t="s">
        <v>9112</v>
      </c>
      <c r="O4201">
        <v>0</v>
      </c>
      <c r="P4201">
        <v>0</v>
      </c>
      <c r="Q4201">
        <v>1</v>
      </c>
    </row>
    <row r="4202" spans="1:17" x14ac:dyDescent="0.2">
      <c r="A4202" t="s">
        <v>498</v>
      </c>
      <c r="B4202" t="s">
        <v>134</v>
      </c>
      <c r="C4202" t="s">
        <v>497</v>
      </c>
      <c r="D4202" t="s">
        <v>54</v>
      </c>
      <c r="E4202" t="s">
        <v>3889</v>
      </c>
      <c r="F4202">
        <v>1.7000000000000001E-2</v>
      </c>
      <c r="G4202">
        <v>1.7000000000000001E-2</v>
      </c>
      <c r="H4202">
        <v>1</v>
      </c>
      <c r="J4202" t="s">
        <v>38</v>
      </c>
      <c r="K4202" t="s">
        <v>371</v>
      </c>
      <c r="L4202" t="s">
        <v>401</v>
      </c>
      <c r="M4202" t="s">
        <v>9098</v>
      </c>
      <c r="N4202" t="s">
        <v>9113</v>
      </c>
      <c r="O4202">
        <v>0</v>
      </c>
      <c r="P4202">
        <v>0</v>
      </c>
      <c r="Q4202">
        <v>1</v>
      </c>
    </row>
    <row r="4203" spans="1:17" x14ac:dyDescent="0.2">
      <c r="A4203" t="s">
        <v>498</v>
      </c>
      <c r="B4203" t="s">
        <v>134</v>
      </c>
      <c r="C4203" t="s">
        <v>497</v>
      </c>
      <c r="D4203" t="s">
        <v>54</v>
      </c>
      <c r="E4203" t="s">
        <v>3890</v>
      </c>
      <c r="F4203">
        <v>1.7000000000000001E-2</v>
      </c>
      <c r="G4203">
        <v>1.7000000000000001E-2</v>
      </c>
      <c r="H4203">
        <v>1</v>
      </c>
      <c r="J4203" t="s">
        <v>38</v>
      </c>
      <c r="K4203" t="s">
        <v>371</v>
      </c>
      <c r="L4203" t="s">
        <v>401</v>
      </c>
      <c r="M4203" t="s">
        <v>9098</v>
      </c>
      <c r="N4203" t="s">
        <v>9114</v>
      </c>
      <c r="O4203">
        <v>0</v>
      </c>
      <c r="P4203">
        <v>0</v>
      </c>
      <c r="Q4203">
        <v>1</v>
      </c>
    </row>
    <row r="4204" spans="1:17" x14ac:dyDescent="0.2">
      <c r="A4204" t="s">
        <v>498</v>
      </c>
      <c r="B4204" t="s">
        <v>134</v>
      </c>
      <c r="C4204" t="s">
        <v>497</v>
      </c>
      <c r="D4204" t="s">
        <v>54</v>
      </c>
      <c r="E4204" t="s">
        <v>3891</v>
      </c>
      <c r="F4204">
        <v>1.7000000000000001E-2</v>
      </c>
      <c r="G4204">
        <v>1.7000000000000001E-2</v>
      </c>
      <c r="H4204">
        <v>1</v>
      </c>
      <c r="J4204" t="s">
        <v>38</v>
      </c>
      <c r="K4204" t="s">
        <v>371</v>
      </c>
      <c r="L4204" t="s">
        <v>401</v>
      </c>
      <c r="M4204" t="s">
        <v>9098</v>
      </c>
      <c r="N4204" t="s">
        <v>9126</v>
      </c>
      <c r="O4204">
        <v>0</v>
      </c>
      <c r="P4204">
        <v>0</v>
      </c>
      <c r="Q4204">
        <v>1</v>
      </c>
    </row>
    <row r="4205" spans="1:17" x14ac:dyDescent="0.2">
      <c r="A4205" t="s">
        <v>498</v>
      </c>
      <c r="B4205" t="s">
        <v>134</v>
      </c>
      <c r="C4205" t="s">
        <v>497</v>
      </c>
      <c r="D4205" t="s">
        <v>54</v>
      </c>
      <c r="E4205" t="s">
        <v>3892</v>
      </c>
      <c r="F4205">
        <v>1.9E-2</v>
      </c>
      <c r="G4205">
        <v>1.9E-2</v>
      </c>
      <c r="H4205">
        <v>1</v>
      </c>
      <c r="J4205" t="s">
        <v>38</v>
      </c>
      <c r="K4205" t="s">
        <v>371</v>
      </c>
      <c r="L4205" t="s">
        <v>401</v>
      </c>
      <c r="M4205" t="s">
        <v>9098</v>
      </c>
      <c r="N4205" t="s">
        <v>9115</v>
      </c>
      <c r="O4205">
        <v>0</v>
      </c>
      <c r="P4205">
        <v>0</v>
      </c>
      <c r="Q4205">
        <v>1</v>
      </c>
    </row>
    <row r="4206" spans="1:17" x14ac:dyDescent="0.2">
      <c r="A4206" t="s">
        <v>498</v>
      </c>
      <c r="B4206" t="s">
        <v>134</v>
      </c>
      <c r="C4206" t="s">
        <v>497</v>
      </c>
      <c r="D4206" t="s">
        <v>54</v>
      </c>
      <c r="E4206" t="s">
        <v>3893</v>
      </c>
      <c r="F4206">
        <v>2.1999999999999999E-2</v>
      </c>
      <c r="G4206">
        <v>2.1999999999999999E-2</v>
      </c>
      <c r="H4206">
        <v>1</v>
      </c>
      <c r="J4206" t="s">
        <v>38</v>
      </c>
      <c r="K4206" t="s">
        <v>371</v>
      </c>
      <c r="L4206" t="s">
        <v>401</v>
      </c>
      <c r="M4206" t="s">
        <v>9098</v>
      </c>
      <c r="N4206" t="s">
        <v>9116</v>
      </c>
      <c r="O4206">
        <v>0</v>
      </c>
      <c r="P4206">
        <v>0</v>
      </c>
      <c r="Q4206">
        <v>1</v>
      </c>
    </row>
    <row r="4207" spans="1:17" x14ac:dyDescent="0.2">
      <c r="A4207" t="s">
        <v>498</v>
      </c>
      <c r="B4207" t="s">
        <v>134</v>
      </c>
      <c r="C4207" t="s">
        <v>497</v>
      </c>
      <c r="D4207" t="s">
        <v>54</v>
      </c>
      <c r="E4207" t="s">
        <v>3894</v>
      </c>
      <c r="F4207">
        <v>2.3E-2</v>
      </c>
      <c r="G4207">
        <v>2.3E-2</v>
      </c>
      <c r="H4207">
        <v>1</v>
      </c>
      <c r="J4207" t="s">
        <v>38</v>
      </c>
      <c r="K4207" t="s">
        <v>371</v>
      </c>
      <c r="L4207" t="s">
        <v>401</v>
      </c>
      <c r="M4207" t="s">
        <v>9098</v>
      </c>
      <c r="N4207" t="s">
        <v>9117</v>
      </c>
      <c r="O4207">
        <v>0</v>
      </c>
      <c r="P4207">
        <v>0</v>
      </c>
      <c r="Q4207">
        <v>1</v>
      </c>
    </row>
    <row r="4208" spans="1:17" x14ac:dyDescent="0.2">
      <c r="A4208" t="s">
        <v>498</v>
      </c>
      <c r="B4208" t="s">
        <v>134</v>
      </c>
      <c r="C4208" t="s">
        <v>497</v>
      </c>
      <c r="D4208" t="s">
        <v>54</v>
      </c>
      <c r="E4208" t="s">
        <v>3895</v>
      </c>
      <c r="F4208">
        <v>2.1999999999999999E-2</v>
      </c>
      <c r="G4208">
        <v>2.1999999999999999E-2</v>
      </c>
      <c r="H4208">
        <v>1</v>
      </c>
      <c r="J4208" t="s">
        <v>38</v>
      </c>
      <c r="K4208" t="s">
        <v>371</v>
      </c>
      <c r="L4208" t="s">
        <v>401</v>
      </c>
      <c r="M4208" t="s">
        <v>9098</v>
      </c>
      <c r="N4208" t="s">
        <v>9118</v>
      </c>
      <c r="O4208">
        <v>0</v>
      </c>
      <c r="P4208">
        <v>0</v>
      </c>
      <c r="Q4208">
        <v>1</v>
      </c>
    </row>
    <row r="4209" spans="1:17" x14ac:dyDescent="0.2">
      <c r="A4209" t="s">
        <v>498</v>
      </c>
      <c r="B4209" t="s">
        <v>134</v>
      </c>
      <c r="C4209" t="s">
        <v>497</v>
      </c>
      <c r="D4209" t="s">
        <v>54</v>
      </c>
      <c r="E4209" t="s">
        <v>3896</v>
      </c>
      <c r="F4209">
        <v>2.1999999999999999E-2</v>
      </c>
      <c r="G4209">
        <v>2.1999999999999999E-2</v>
      </c>
      <c r="H4209">
        <v>1</v>
      </c>
      <c r="J4209" t="s">
        <v>38</v>
      </c>
      <c r="K4209" t="s">
        <v>371</v>
      </c>
      <c r="L4209" t="s">
        <v>401</v>
      </c>
      <c r="M4209" t="s">
        <v>9098</v>
      </c>
      <c r="N4209" t="s">
        <v>8982</v>
      </c>
      <c r="O4209">
        <v>0</v>
      </c>
      <c r="P4209">
        <v>0</v>
      </c>
      <c r="Q4209">
        <v>1</v>
      </c>
    </row>
    <row r="4210" spans="1:17" x14ac:dyDescent="0.2">
      <c r="A4210" t="s">
        <v>498</v>
      </c>
      <c r="B4210" t="s">
        <v>134</v>
      </c>
      <c r="C4210" t="s">
        <v>497</v>
      </c>
      <c r="D4210" t="s">
        <v>54</v>
      </c>
      <c r="E4210" t="s">
        <v>3897</v>
      </c>
      <c r="F4210">
        <v>2.1999999999999999E-2</v>
      </c>
      <c r="G4210">
        <v>2.1999999999999999E-2</v>
      </c>
      <c r="H4210">
        <v>1</v>
      </c>
      <c r="J4210" t="s">
        <v>38</v>
      </c>
      <c r="K4210" t="s">
        <v>371</v>
      </c>
      <c r="L4210" t="s">
        <v>401</v>
      </c>
      <c r="M4210" t="s">
        <v>9098</v>
      </c>
      <c r="N4210" t="s">
        <v>8989</v>
      </c>
      <c r="O4210">
        <v>0</v>
      </c>
      <c r="P4210">
        <v>0</v>
      </c>
      <c r="Q4210">
        <v>1</v>
      </c>
    </row>
    <row r="4211" spans="1:17" x14ac:dyDescent="0.2">
      <c r="A4211" t="s">
        <v>498</v>
      </c>
      <c r="B4211" t="s">
        <v>134</v>
      </c>
      <c r="C4211" t="s">
        <v>497</v>
      </c>
      <c r="D4211" t="s">
        <v>54</v>
      </c>
      <c r="E4211" t="s">
        <v>3898</v>
      </c>
      <c r="F4211">
        <v>2.1999999999999999E-2</v>
      </c>
      <c r="G4211">
        <v>2.1999999999999999E-2</v>
      </c>
      <c r="H4211">
        <v>1</v>
      </c>
      <c r="J4211" t="s">
        <v>38</v>
      </c>
      <c r="K4211" t="s">
        <v>371</v>
      </c>
      <c r="L4211" t="s">
        <v>401</v>
      </c>
      <c r="M4211" t="s">
        <v>9098</v>
      </c>
      <c r="N4211" t="s">
        <v>9127</v>
      </c>
      <c r="O4211">
        <v>0</v>
      </c>
      <c r="P4211">
        <v>0</v>
      </c>
      <c r="Q4211">
        <v>1</v>
      </c>
    </row>
    <row r="4212" spans="1:17" x14ac:dyDescent="0.2">
      <c r="A4212" t="s">
        <v>498</v>
      </c>
      <c r="B4212" t="s">
        <v>134</v>
      </c>
      <c r="C4212" t="s">
        <v>497</v>
      </c>
      <c r="D4212" t="s">
        <v>54</v>
      </c>
      <c r="E4212" t="s">
        <v>3899</v>
      </c>
      <c r="F4212">
        <v>2.1999999999999999E-2</v>
      </c>
      <c r="G4212">
        <v>2.1999999999999999E-2</v>
      </c>
      <c r="H4212">
        <v>1</v>
      </c>
      <c r="J4212" t="s">
        <v>38</v>
      </c>
      <c r="K4212" t="s">
        <v>371</v>
      </c>
      <c r="L4212" t="s">
        <v>401</v>
      </c>
      <c r="M4212" t="s">
        <v>9098</v>
      </c>
      <c r="N4212" t="s">
        <v>9128</v>
      </c>
      <c r="O4212">
        <v>0</v>
      </c>
      <c r="P4212">
        <v>0</v>
      </c>
      <c r="Q4212">
        <v>1</v>
      </c>
    </row>
    <row r="4213" spans="1:17" x14ac:dyDescent="0.2">
      <c r="A4213" t="s">
        <v>498</v>
      </c>
      <c r="B4213" t="s">
        <v>134</v>
      </c>
      <c r="C4213" t="s">
        <v>497</v>
      </c>
      <c r="D4213" t="s">
        <v>54</v>
      </c>
      <c r="E4213" t="s">
        <v>3900</v>
      </c>
      <c r="F4213">
        <v>2.1999999999999999E-2</v>
      </c>
      <c r="G4213">
        <v>2.1999999999999999E-2</v>
      </c>
      <c r="H4213">
        <v>1</v>
      </c>
      <c r="J4213" t="s">
        <v>38</v>
      </c>
      <c r="K4213" t="s">
        <v>371</v>
      </c>
      <c r="L4213" t="s">
        <v>401</v>
      </c>
      <c r="M4213" t="s">
        <v>9098</v>
      </c>
      <c r="N4213" t="s">
        <v>9129</v>
      </c>
      <c r="O4213">
        <v>0</v>
      </c>
      <c r="P4213">
        <v>0</v>
      </c>
      <c r="Q4213">
        <v>1</v>
      </c>
    </row>
    <row r="4214" spans="1:17" x14ac:dyDescent="0.2">
      <c r="A4214" t="s">
        <v>498</v>
      </c>
      <c r="B4214" t="s">
        <v>134</v>
      </c>
      <c r="C4214" t="s">
        <v>497</v>
      </c>
      <c r="D4214" t="s">
        <v>54</v>
      </c>
      <c r="E4214" t="s">
        <v>3901</v>
      </c>
      <c r="F4214">
        <v>0.02</v>
      </c>
      <c r="G4214">
        <v>0.02</v>
      </c>
      <c r="H4214">
        <v>1</v>
      </c>
      <c r="J4214" t="s">
        <v>38</v>
      </c>
      <c r="K4214" t="s">
        <v>371</v>
      </c>
      <c r="L4214" t="s">
        <v>401</v>
      </c>
      <c r="M4214" t="s">
        <v>9098</v>
      </c>
      <c r="N4214" t="s">
        <v>9130</v>
      </c>
      <c r="O4214">
        <v>0</v>
      </c>
      <c r="P4214">
        <v>0</v>
      </c>
      <c r="Q4214">
        <v>1</v>
      </c>
    </row>
    <row r="4215" spans="1:17" x14ac:dyDescent="0.2">
      <c r="A4215" t="s">
        <v>498</v>
      </c>
      <c r="B4215" t="s">
        <v>134</v>
      </c>
      <c r="C4215" t="s">
        <v>497</v>
      </c>
      <c r="D4215" t="s">
        <v>54</v>
      </c>
      <c r="E4215" t="s">
        <v>3902</v>
      </c>
      <c r="F4215">
        <v>0.02</v>
      </c>
      <c r="G4215">
        <v>0.02</v>
      </c>
      <c r="H4215">
        <v>1</v>
      </c>
      <c r="J4215" t="s">
        <v>38</v>
      </c>
      <c r="K4215" t="s">
        <v>371</v>
      </c>
      <c r="L4215" t="s">
        <v>401</v>
      </c>
      <c r="M4215" t="s">
        <v>9098</v>
      </c>
      <c r="N4215" t="s">
        <v>9131</v>
      </c>
      <c r="O4215">
        <v>0</v>
      </c>
      <c r="P4215">
        <v>0</v>
      </c>
      <c r="Q4215">
        <v>1</v>
      </c>
    </row>
    <row r="4216" spans="1:17" x14ac:dyDescent="0.2">
      <c r="A4216" t="s">
        <v>498</v>
      </c>
      <c r="B4216" t="s">
        <v>134</v>
      </c>
      <c r="C4216" t="s">
        <v>497</v>
      </c>
      <c r="D4216" t="s">
        <v>54</v>
      </c>
      <c r="E4216" t="s">
        <v>3903</v>
      </c>
      <c r="F4216">
        <v>0.02</v>
      </c>
      <c r="G4216">
        <v>0.02</v>
      </c>
      <c r="H4216">
        <v>1</v>
      </c>
      <c r="J4216" t="s">
        <v>38</v>
      </c>
      <c r="K4216" t="s">
        <v>371</v>
      </c>
      <c r="L4216" t="s">
        <v>401</v>
      </c>
      <c r="M4216" t="s">
        <v>9098</v>
      </c>
      <c r="N4216" t="s">
        <v>9132</v>
      </c>
      <c r="O4216">
        <v>0</v>
      </c>
      <c r="P4216">
        <v>0</v>
      </c>
      <c r="Q4216">
        <v>1</v>
      </c>
    </row>
    <row r="4217" spans="1:17" x14ac:dyDescent="0.2">
      <c r="A4217" t="s">
        <v>498</v>
      </c>
      <c r="B4217" t="s">
        <v>134</v>
      </c>
      <c r="C4217" t="s">
        <v>497</v>
      </c>
      <c r="D4217" t="s">
        <v>54</v>
      </c>
      <c r="E4217" t="s">
        <v>3904</v>
      </c>
      <c r="F4217">
        <v>0.02</v>
      </c>
      <c r="G4217">
        <v>0.02</v>
      </c>
      <c r="H4217">
        <v>1</v>
      </c>
      <c r="J4217" t="s">
        <v>38</v>
      </c>
      <c r="K4217" t="s">
        <v>371</v>
      </c>
      <c r="L4217" t="s">
        <v>401</v>
      </c>
      <c r="M4217" t="s">
        <v>9098</v>
      </c>
      <c r="N4217" t="s">
        <v>9133</v>
      </c>
      <c r="O4217">
        <v>0</v>
      </c>
      <c r="P4217">
        <v>0</v>
      </c>
      <c r="Q4217">
        <v>1</v>
      </c>
    </row>
    <row r="4218" spans="1:17" x14ac:dyDescent="0.2">
      <c r="A4218" t="s">
        <v>498</v>
      </c>
      <c r="B4218" t="s">
        <v>134</v>
      </c>
      <c r="C4218" t="s">
        <v>497</v>
      </c>
      <c r="D4218" t="s">
        <v>54</v>
      </c>
      <c r="E4218" t="s">
        <v>3905</v>
      </c>
      <c r="F4218">
        <v>1.7999999999999999E-2</v>
      </c>
      <c r="G4218">
        <v>1.7999999999999999E-2</v>
      </c>
      <c r="H4218">
        <v>1</v>
      </c>
      <c r="J4218" t="s">
        <v>38</v>
      </c>
      <c r="K4218" t="s">
        <v>371</v>
      </c>
      <c r="L4218" t="s">
        <v>401</v>
      </c>
      <c r="M4218" t="s">
        <v>9098</v>
      </c>
      <c r="N4218" t="s">
        <v>9134</v>
      </c>
      <c r="O4218">
        <v>0</v>
      </c>
      <c r="P4218">
        <v>0</v>
      </c>
      <c r="Q4218">
        <v>1</v>
      </c>
    </row>
    <row r="4219" spans="1:17" x14ac:dyDescent="0.2">
      <c r="A4219" t="s">
        <v>498</v>
      </c>
      <c r="B4219" t="s">
        <v>134</v>
      </c>
      <c r="C4219" t="s">
        <v>497</v>
      </c>
      <c r="D4219" t="s">
        <v>54</v>
      </c>
      <c r="E4219" t="s">
        <v>3906</v>
      </c>
      <c r="F4219">
        <v>1.7999999999999999E-2</v>
      </c>
      <c r="G4219">
        <v>1.7999999999999999E-2</v>
      </c>
      <c r="H4219">
        <v>1</v>
      </c>
      <c r="J4219" t="s">
        <v>38</v>
      </c>
      <c r="K4219" t="s">
        <v>371</v>
      </c>
      <c r="L4219" t="s">
        <v>401</v>
      </c>
      <c r="M4219" t="s">
        <v>9098</v>
      </c>
      <c r="N4219" t="s">
        <v>501</v>
      </c>
      <c r="O4219">
        <v>0</v>
      </c>
      <c r="P4219">
        <v>0</v>
      </c>
      <c r="Q4219">
        <v>1</v>
      </c>
    </row>
    <row r="4220" spans="1:17" x14ac:dyDescent="0.2">
      <c r="A4220" t="s">
        <v>498</v>
      </c>
      <c r="B4220" t="s">
        <v>134</v>
      </c>
      <c r="C4220" t="s">
        <v>497</v>
      </c>
      <c r="D4220" t="s">
        <v>54</v>
      </c>
      <c r="E4220" t="s">
        <v>3907</v>
      </c>
      <c r="F4220">
        <v>1.7999999999999999E-2</v>
      </c>
      <c r="G4220">
        <v>1.7999999999999999E-2</v>
      </c>
      <c r="H4220">
        <v>1</v>
      </c>
      <c r="J4220" t="s">
        <v>38</v>
      </c>
      <c r="K4220" t="s">
        <v>367</v>
      </c>
      <c r="L4220" t="s">
        <v>402</v>
      </c>
      <c r="M4220" t="s">
        <v>9097</v>
      </c>
      <c r="N4220" t="s">
        <v>8249</v>
      </c>
      <c r="O4220">
        <v>2E-3</v>
      </c>
      <c r="P4220">
        <v>2E-3</v>
      </c>
      <c r="Q4220">
        <v>1</v>
      </c>
    </row>
    <row r="4221" spans="1:17" x14ac:dyDescent="0.2">
      <c r="A4221" t="s">
        <v>498</v>
      </c>
      <c r="B4221" t="s">
        <v>134</v>
      </c>
      <c r="C4221" t="s">
        <v>497</v>
      </c>
      <c r="D4221" t="s">
        <v>54</v>
      </c>
      <c r="E4221" t="s">
        <v>3908</v>
      </c>
      <c r="F4221">
        <v>1.7999999999999999E-2</v>
      </c>
      <c r="G4221">
        <v>1.7999999999999999E-2</v>
      </c>
      <c r="H4221">
        <v>1</v>
      </c>
      <c r="J4221" t="s">
        <v>38</v>
      </c>
      <c r="K4221" t="s">
        <v>367</v>
      </c>
      <c r="L4221" t="s">
        <v>402</v>
      </c>
      <c r="M4221" t="s">
        <v>9097</v>
      </c>
      <c r="N4221" t="s">
        <v>8983</v>
      </c>
      <c r="O4221">
        <v>3.0000000000000001E-3</v>
      </c>
      <c r="P4221">
        <v>3.0000000000000001E-3</v>
      </c>
      <c r="Q4221">
        <v>1</v>
      </c>
    </row>
    <row r="4222" spans="1:17" x14ac:dyDescent="0.2">
      <c r="A4222" t="s">
        <v>498</v>
      </c>
      <c r="B4222" t="s">
        <v>134</v>
      </c>
      <c r="C4222" t="s">
        <v>497</v>
      </c>
      <c r="D4222" t="s">
        <v>54</v>
      </c>
      <c r="E4222" t="s">
        <v>3909</v>
      </c>
      <c r="F4222">
        <v>1.7000000000000001E-2</v>
      </c>
      <c r="G4222">
        <v>1.7000000000000001E-2</v>
      </c>
      <c r="H4222">
        <v>1</v>
      </c>
      <c r="J4222" t="s">
        <v>38</v>
      </c>
      <c r="K4222" t="s">
        <v>367</v>
      </c>
      <c r="L4222" t="s">
        <v>402</v>
      </c>
      <c r="M4222" t="s">
        <v>9097</v>
      </c>
      <c r="N4222" t="s">
        <v>8250</v>
      </c>
      <c r="O4222">
        <v>2E-3</v>
      </c>
      <c r="P4222">
        <v>2E-3</v>
      </c>
      <c r="Q4222">
        <v>1</v>
      </c>
    </row>
    <row r="4223" spans="1:17" x14ac:dyDescent="0.2">
      <c r="A4223" t="s">
        <v>498</v>
      </c>
      <c r="B4223" t="s">
        <v>134</v>
      </c>
      <c r="C4223" t="s">
        <v>497</v>
      </c>
      <c r="D4223" t="s">
        <v>54</v>
      </c>
      <c r="E4223" t="s">
        <v>3910</v>
      </c>
      <c r="F4223">
        <v>1.7000000000000001E-2</v>
      </c>
      <c r="G4223">
        <v>1.7000000000000001E-2</v>
      </c>
      <c r="H4223">
        <v>1</v>
      </c>
      <c r="J4223" t="s">
        <v>38</v>
      </c>
      <c r="K4223" t="s">
        <v>367</v>
      </c>
      <c r="L4223" t="s">
        <v>402</v>
      </c>
      <c r="M4223" t="s">
        <v>9097</v>
      </c>
      <c r="N4223" t="s">
        <v>8251</v>
      </c>
      <c r="O4223">
        <v>2E-3</v>
      </c>
      <c r="P4223">
        <v>2E-3</v>
      </c>
      <c r="Q4223">
        <v>1</v>
      </c>
    </row>
    <row r="4224" spans="1:17" x14ac:dyDescent="0.2">
      <c r="A4224" t="s">
        <v>498</v>
      </c>
      <c r="B4224" t="s">
        <v>134</v>
      </c>
      <c r="C4224" t="s">
        <v>497</v>
      </c>
      <c r="D4224" t="s">
        <v>54</v>
      </c>
      <c r="E4224" t="s">
        <v>3911</v>
      </c>
      <c r="F4224">
        <v>1.7000000000000001E-2</v>
      </c>
      <c r="G4224">
        <v>1.7000000000000001E-2</v>
      </c>
      <c r="H4224">
        <v>1</v>
      </c>
      <c r="J4224" t="s">
        <v>38</v>
      </c>
      <c r="K4224" t="s">
        <v>367</v>
      </c>
      <c r="L4224" t="s">
        <v>402</v>
      </c>
      <c r="M4224" t="s">
        <v>9097</v>
      </c>
      <c r="N4224" t="s">
        <v>8252</v>
      </c>
      <c r="O4224">
        <v>2E-3</v>
      </c>
      <c r="P4224">
        <v>2E-3</v>
      </c>
      <c r="Q4224">
        <v>1</v>
      </c>
    </row>
    <row r="4225" spans="1:17" x14ac:dyDescent="0.2">
      <c r="A4225" t="s">
        <v>498</v>
      </c>
      <c r="B4225" t="s">
        <v>134</v>
      </c>
      <c r="C4225" t="s">
        <v>497</v>
      </c>
      <c r="D4225" t="s">
        <v>54</v>
      </c>
      <c r="E4225" t="s">
        <v>3912</v>
      </c>
      <c r="F4225">
        <v>1.7000000000000001E-2</v>
      </c>
      <c r="G4225">
        <v>1.7000000000000001E-2</v>
      </c>
      <c r="H4225">
        <v>1</v>
      </c>
      <c r="J4225" t="s">
        <v>38</v>
      </c>
      <c r="K4225" t="s">
        <v>367</v>
      </c>
      <c r="L4225" t="s">
        <v>402</v>
      </c>
      <c r="M4225" t="s">
        <v>9097</v>
      </c>
      <c r="N4225" t="s">
        <v>8253</v>
      </c>
      <c r="O4225">
        <v>1E-3</v>
      </c>
      <c r="P4225">
        <v>1E-3</v>
      </c>
      <c r="Q4225">
        <v>1</v>
      </c>
    </row>
    <row r="4226" spans="1:17" x14ac:dyDescent="0.2">
      <c r="A4226" t="s">
        <v>498</v>
      </c>
      <c r="B4226" t="s">
        <v>134</v>
      </c>
      <c r="C4226" t="s">
        <v>497</v>
      </c>
      <c r="D4226" t="s">
        <v>54</v>
      </c>
      <c r="E4226" t="s">
        <v>3913</v>
      </c>
      <c r="F4226">
        <v>1.7999999999999999E-2</v>
      </c>
      <c r="G4226">
        <v>1.7999999999999999E-2</v>
      </c>
      <c r="H4226">
        <v>1</v>
      </c>
      <c r="J4226" t="s">
        <v>38</v>
      </c>
      <c r="K4226" t="s">
        <v>367</v>
      </c>
      <c r="L4226" t="s">
        <v>402</v>
      </c>
      <c r="M4226" t="s">
        <v>9097</v>
      </c>
      <c r="N4226" t="s">
        <v>8382</v>
      </c>
      <c r="O4226">
        <v>1E-3</v>
      </c>
      <c r="P4226">
        <v>1E-3</v>
      </c>
      <c r="Q4226">
        <v>1</v>
      </c>
    </row>
    <row r="4227" spans="1:17" x14ac:dyDescent="0.2">
      <c r="A4227" t="s">
        <v>498</v>
      </c>
      <c r="B4227" t="s">
        <v>134</v>
      </c>
      <c r="C4227" t="s">
        <v>497</v>
      </c>
      <c r="D4227" t="s">
        <v>54</v>
      </c>
      <c r="E4227" t="s">
        <v>3914</v>
      </c>
      <c r="F4227">
        <v>1.7999999999999999E-2</v>
      </c>
      <c r="G4227">
        <v>1.7999999999999999E-2</v>
      </c>
      <c r="H4227">
        <v>1</v>
      </c>
      <c r="J4227" t="s">
        <v>38</v>
      </c>
      <c r="K4227" t="s">
        <v>367</v>
      </c>
      <c r="L4227" t="s">
        <v>402</v>
      </c>
      <c r="M4227" t="s">
        <v>9097</v>
      </c>
      <c r="N4227" t="s">
        <v>8370</v>
      </c>
      <c r="O4227">
        <v>2E-3</v>
      </c>
      <c r="P4227">
        <v>2E-3</v>
      </c>
      <c r="Q4227">
        <v>1</v>
      </c>
    </row>
    <row r="4228" spans="1:17" x14ac:dyDescent="0.2">
      <c r="A4228" t="s">
        <v>498</v>
      </c>
      <c r="B4228" t="s">
        <v>134</v>
      </c>
      <c r="C4228" t="s">
        <v>497</v>
      </c>
      <c r="D4228" t="s">
        <v>54</v>
      </c>
      <c r="E4228" t="s">
        <v>3915</v>
      </c>
      <c r="F4228">
        <v>1.9E-2</v>
      </c>
      <c r="G4228">
        <v>1.9E-2</v>
      </c>
      <c r="H4228">
        <v>1</v>
      </c>
      <c r="J4228" t="s">
        <v>38</v>
      </c>
      <c r="K4228" t="s">
        <v>367</v>
      </c>
      <c r="L4228" t="s">
        <v>402</v>
      </c>
      <c r="M4228" t="s">
        <v>9097</v>
      </c>
      <c r="N4228" t="s">
        <v>9099</v>
      </c>
      <c r="O4228">
        <v>2E-3</v>
      </c>
      <c r="P4228">
        <v>2E-3</v>
      </c>
      <c r="Q4228">
        <v>1</v>
      </c>
    </row>
    <row r="4229" spans="1:17" x14ac:dyDescent="0.2">
      <c r="A4229" t="s">
        <v>498</v>
      </c>
      <c r="B4229" t="s">
        <v>134</v>
      </c>
      <c r="C4229" t="s">
        <v>497</v>
      </c>
      <c r="D4229" t="s">
        <v>54</v>
      </c>
      <c r="E4229" t="s">
        <v>3916</v>
      </c>
      <c r="F4229">
        <v>2.1000000000000001E-2</v>
      </c>
      <c r="G4229">
        <v>2.1000000000000001E-2</v>
      </c>
      <c r="H4229">
        <v>1</v>
      </c>
      <c r="J4229" t="s">
        <v>38</v>
      </c>
      <c r="K4229" t="s">
        <v>367</v>
      </c>
      <c r="L4229" t="s">
        <v>402</v>
      </c>
      <c r="M4229" t="s">
        <v>9097</v>
      </c>
      <c r="N4229" t="s">
        <v>8371</v>
      </c>
      <c r="O4229">
        <v>2E-3</v>
      </c>
      <c r="P4229">
        <v>2E-3</v>
      </c>
      <c r="Q4229">
        <v>1</v>
      </c>
    </row>
    <row r="4230" spans="1:17" x14ac:dyDescent="0.2">
      <c r="A4230" t="s">
        <v>498</v>
      </c>
      <c r="B4230" t="s">
        <v>134</v>
      </c>
      <c r="C4230" t="s">
        <v>497</v>
      </c>
      <c r="D4230" t="s">
        <v>54</v>
      </c>
      <c r="E4230" t="s">
        <v>3917</v>
      </c>
      <c r="F4230">
        <v>2.1000000000000001E-2</v>
      </c>
      <c r="G4230">
        <v>2.1000000000000001E-2</v>
      </c>
      <c r="H4230">
        <v>1</v>
      </c>
      <c r="J4230" t="s">
        <v>38</v>
      </c>
      <c r="K4230" t="s">
        <v>367</v>
      </c>
      <c r="L4230" t="s">
        <v>402</v>
      </c>
      <c r="M4230" t="s">
        <v>9097</v>
      </c>
      <c r="N4230" t="s">
        <v>8366</v>
      </c>
      <c r="O4230">
        <v>2E-3</v>
      </c>
      <c r="P4230">
        <v>2E-3</v>
      </c>
      <c r="Q4230">
        <v>1</v>
      </c>
    </row>
    <row r="4231" spans="1:17" x14ac:dyDescent="0.2">
      <c r="A4231" t="s">
        <v>498</v>
      </c>
      <c r="B4231" t="s">
        <v>134</v>
      </c>
      <c r="C4231" t="s">
        <v>497</v>
      </c>
      <c r="D4231" t="s">
        <v>54</v>
      </c>
      <c r="E4231" t="s">
        <v>3918</v>
      </c>
      <c r="F4231">
        <v>2.1000000000000001E-2</v>
      </c>
      <c r="G4231">
        <v>2.1000000000000001E-2</v>
      </c>
      <c r="H4231">
        <v>1</v>
      </c>
      <c r="J4231" t="s">
        <v>38</v>
      </c>
      <c r="K4231" t="s">
        <v>367</v>
      </c>
      <c r="L4231" t="s">
        <v>402</v>
      </c>
      <c r="M4231" t="s">
        <v>9097</v>
      </c>
      <c r="N4231" t="s">
        <v>8372</v>
      </c>
      <c r="O4231">
        <v>2E-3</v>
      </c>
      <c r="P4231">
        <v>2E-3</v>
      </c>
      <c r="Q4231">
        <v>1</v>
      </c>
    </row>
    <row r="4232" spans="1:17" x14ac:dyDescent="0.2">
      <c r="A4232" t="s">
        <v>498</v>
      </c>
      <c r="B4232" t="s">
        <v>134</v>
      </c>
      <c r="C4232" t="s">
        <v>497</v>
      </c>
      <c r="D4232" t="s">
        <v>54</v>
      </c>
      <c r="E4232" t="s">
        <v>3919</v>
      </c>
      <c r="F4232">
        <v>2.1000000000000001E-2</v>
      </c>
      <c r="G4232">
        <v>2.1000000000000001E-2</v>
      </c>
      <c r="H4232">
        <v>1</v>
      </c>
      <c r="J4232" t="s">
        <v>38</v>
      </c>
      <c r="K4232" t="s">
        <v>367</v>
      </c>
      <c r="L4232" t="s">
        <v>402</v>
      </c>
      <c r="M4232" t="s">
        <v>9097</v>
      </c>
      <c r="N4232" t="s">
        <v>8367</v>
      </c>
      <c r="O4232">
        <v>1E-3</v>
      </c>
      <c r="P4232">
        <v>2E-3</v>
      </c>
      <c r="Q4232">
        <v>1</v>
      </c>
    </row>
    <row r="4233" spans="1:17" x14ac:dyDescent="0.2">
      <c r="A4233" t="s">
        <v>498</v>
      </c>
      <c r="B4233" t="s">
        <v>134</v>
      </c>
      <c r="C4233" t="s">
        <v>497</v>
      </c>
      <c r="D4233" t="s">
        <v>54</v>
      </c>
      <c r="E4233" t="s">
        <v>3920</v>
      </c>
      <c r="F4233">
        <v>1.7999999999999999E-2</v>
      </c>
      <c r="G4233">
        <v>1.7999999999999999E-2</v>
      </c>
      <c r="H4233">
        <v>1</v>
      </c>
      <c r="J4233" t="s">
        <v>38</v>
      </c>
      <c r="K4233" t="s">
        <v>367</v>
      </c>
      <c r="L4233" t="s">
        <v>402</v>
      </c>
      <c r="M4233" t="s">
        <v>9097</v>
      </c>
      <c r="N4233" t="s">
        <v>8373</v>
      </c>
      <c r="O4233">
        <v>0</v>
      </c>
      <c r="P4233">
        <v>0</v>
      </c>
      <c r="Q4233">
        <v>1</v>
      </c>
    </row>
    <row r="4234" spans="1:17" x14ac:dyDescent="0.2">
      <c r="A4234" t="s">
        <v>498</v>
      </c>
      <c r="B4234" t="s">
        <v>134</v>
      </c>
      <c r="C4234" t="s">
        <v>497</v>
      </c>
      <c r="D4234" t="s">
        <v>54</v>
      </c>
      <c r="E4234" t="s">
        <v>3921</v>
      </c>
      <c r="F4234">
        <v>1.7999999999999999E-2</v>
      </c>
      <c r="G4234">
        <v>1.7999999999999999E-2</v>
      </c>
      <c r="H4234">
        <v>1</v>
      </c>
      <c r="J4234" t="s">
        <v>38</v>
      </c>
      <c r="K4234" t="s">
        <v>367</v>
      </c>
      <c r="L4234" t="s">
        <v>402</v>
      </c>
      <c r="M4234" t="s">
        <v>9097</v>
      </c>
      <c r="N4234" t="s">
        <v>8374</v>
      </c>
      <c r="O4234">
        <v>1E-3</v>
      </c>
      <c r="P4234">
        <v>1E-3</v>
      </c>
      <c r="Q4234">
        <v>1</v>
      </c>
    </row>
    <row r="4235" spans="1:17" x14ac:dyDescent="0.2">
      <c r="A4235" t="s">
        <v>498</v>
      </c>
      <c r="B4235" t="s">
        <v>134</v>
      </c>
      <c r="C4235" t="s">
        <v>497</v>
      </c>
      <c r="D4235" t="s">
        <v>54</v>
      </c>
      <c r="E4235" t="s">
        <v>3922</v>
      </c>
      <c r="F4235">
        <v>1.9E-2</v>
      </c>
      <c r="G4235">
        <v>1.9E-2</v>
      </c>
      <c r="H4235">
        <v>1</v>
      </c>
      <c r="J4235" t="s">
        <v>38</v>
      </c>
      <c r="K4235" t="s">
        <v>367</v>
      </c>
      <c r="L4235" t="s">
        <v>402</v>
      </c>
      <c r="M4235" t="s">
        <v>9097</v>
      </c>
      <c r="N4235" t="s">
        <v>8375</v>
      </c>
      <c r="O4235">
        <v>0</v>
      </c>
      <c r="P4235">
        <v>0</v>
      </c>
      <c r="Q4235">
        <v>1</v>
      </c>
    </row>
    <row r="4236" spans="1:17" x14ac:dyDescent="0.2">
      <c r="A4236" t="s">
        <v>498</v>
      </c>
      <c r="B4236" t="s">
        <v>134</v>
      </c>
      <c r="C4236" t="s">
        <v>497</v>
      </c>
      <c r="D4236" t="s">
        <v>54</v>
      </c>
      <c r="E4236" t="s">
        <v>3923</v>
      </c>
      <c r="F4236">
        <v>2.1000000000000001E-2</v>
      </c>
      <c r="G4236">
        <v>2.1000000000000001E-2</v>
      </c>
      <c r="H4236">
        <v>1</v>
      </c>
      <c r="J4236" t="s">
        <v>38</v>
      </c>
      <c r="K4236" t="s">
        <v>367</v>
      </c>
      <c r="L4236" t="s">
        <v>402</v>
      </c>
      <c r="M4236" t="s">
        <v>9097</v>
      </c>
      <c r="N4236" t="s">
        <v>8376</v>
      </c>
      <c r="O4236">
        <v>2E-3</v>
      </c>
      <c r="P4236">
        <v>2E-3</v>
      </c>
      <c r="Q4236">
        <v>1</v>
      </c>
    </row>
    <row r="4237" spans="1:17" x14ac:dyDescent="0.2">
      <c r="A4237" t="s">
        <v>498</v>
      </c>
      <c r="B4237" t="s">
        <v>134</v>
      </c>
      <c r="C4237" t="s">
        <v>497</v>
      </c>
      <c r="D4237" t="s">
        <v>54</v>
      </c>
      <c r="E4237" t="s">
        <v>3924</v>
      </c>
      <c r="F4237">
        <v>2.1000000000000001E-2</v>
      </c>
      <c r="G4237">
        <v>2.1000000000000001E-2</v>
      </c>
      <c r="H4237">
        <v>1</v>
      </c>
      <c r="J4237" t="s">
        <v>38</v>
      </c>
      <c r="K4237" t="s">
        <v>367</v>
      </c>
      <c r="L4237" t="s">
        <v>402</v>
      </c>
      <c r="M4237" t="s">
        <v>9097</v>
      </c>
      <c r="N4237" t="s">
        <v>8377</v>
      </c>
      <c r="O4237">
        <v>2E-3</v>
      </c>
      <c r="P4237">
        <v>2E-3</v>
      </c>
      <c r="Q4237">
        <v>1</v>
      </c>
    </row>
    <row r="4238" spans="1:17" x14ac:dyDescent="0.2">
      <c r="A4238" t="s">
        <v>498</v>
      </c>
      <c r="B4238" t="s">
        <v>134</v>
      </c>
      <c r="C4238" t="s">
        <v>497</v>
      </c>
      <c r="D4238" t="s">
        <v>54</v>
      </c>
      <c r="E4238" t="s">
        <v>3925</v>
      </c>
      <c r="F4238">
        <v>1.7000000000000001E-2</v>
      </c>
      <c r="G4238">
        <v>1.7000000000000001E-2</v>
      </c>
      <c r="H4238">
        <v>1</v>
      </c>
      <c r="J4238" t="s">
        <v>38</v>
      </c>
      <c r="K4238" t="s">
        <v>367</v>
      </c>
      <c r="L4238" t="s">
        <v>402</v>
      </c>
      <c r="M4238" t="s">
        <v>9097</v>
      </c>
      <c r="N4238" t="s">
        <v>8378</v>
      </c>
      <c r="O4238">
        <v>4.0000000000000001E-3</v>
      </c>
      <c r="P4238">
        <v>4.0000000000000001E-3</v>
      </c>
      <c r="Q4238">
        <v>1</v>
      </c>
    </row>
    <row r="4239" spans="1:17" x14ac:dyDescent="0.2">
      <c r="A4239" t="s">
        <v>498</v>
      </c>
      <c r="B4239" t="s">
        <v>134</v>
      </c>
      <c r="C4239" t="s">
        <v>497</v>
      </c>
      <c r="D4239" t="s">
        <v>54</v>
      </c>
      <c r="E4239" t="s">
        <v>3926</v>
      </c>
      <c r="F4239">
        <v>1.7999999999999999E-2</v>
      </c>
      <c r="G4239">
        <v>1.7999999999999999E-2</v>
      </c>
      <c r="H4239">
        <v>1</v>
      </c>
      <c r="J4239" t="s">
        <v>38</v>
      </c>
      <c r="K4239" t="s">
        <v>367</v>
      </c>
      <c r="L4239" t="s">
        <v>402</v>
      </c>
      <c r="M4239" t="s">
        <v>9097</v>
      </c>
      <c r="N4239" t="s">
        <v>8368</v>
      </c>
      <c r="O4239">
        <v>3.0000000000000001E-3</v>
      </c>
      <c r="P4239">
        <v>3.0000000000000001E-3</v>
      </c>
      <c r="Q4239">
        <v>1</v>
      </c>
    </row>
    <row r="4240" spans="1:17" x14ac:dyDescent="0.2">
      <c r="A4240" t="s">
        <v>498</v>
      </c>
      <c r="B4240" t="s">
        <v>134</v>
      </c>
      <c r="C4240" t="s">
        <v>497</v>
      </c>
      <c r="D4240" t="s">
        <v>54</v>
      </c>
      <c r="E4240" t="s">
        <v>3927</v>
      </c>
      <c r="F4240">
        <v>1.7999999999999999E-2</v>
      </c>
      <c r="G4240">
        <v>1.7999999999999999E-2</v>
      </c>
      <c r="H4240">
        <v>1</v>
      </c>
      <c r="J4240" t="s">
        <v>38</v>
      </c>
      <c r="K4240" t="s">
        <v>367</v>
      </c>
      <c r="L4240" t="s">
        <v>402</v>
      </c>
      <c r="M4240" t="s">
        <v>9097</v>
      </c>
      <c r="N4240" t="s">
        <v>8369</v>
      </c>
      <c r="O4240">
        <v>2E-3</v>
      </c>
      <c r="P4240">
        <v>2E-3</v>
      </c>
      <c r="Q4240">
        <v>1</v>
      </c>
    </row>
    <row r="4241" spans="1:17" x14ac:dyDescent="0.2">
      <c r="A4241" t="s">
        <v>498</v>
      </c>
      <c r="B4241" t="s">
        <v>134</v>
      </c>
      <c r="C4241" t="s">
        <v>497</v>
      </c>
      <c r="D4241" t="s">
        <v>54</v>
      </c>
      <c r="E4241" t="s">
        <v>3928</v>
      </c>
      <c r="F4241">
        <v>1.9E-2</v>
      </c>
      <c r="G4241">
        <v>1.9E-2</v>
      </c>
      <c r="H4241">
        <v>1</v>
      </c>
      <c r="J4241" t="s">
        <v>38</v>
      </c>
      <c r="K4241" t="s">
        <v>367</v>
      </c>
      <c r="L4241" t="s">
        <v>402</v>
      </c>
      <c r="M4241" t="s">
        <v>9097</v>
      </c>
      <c r="N4241" t="s">
        <v>499</v>
      </c>
      <c r="O4241">
        <v>2E-3</v>
      </c>
      <c r="P4241">
        <v>2E-3</v>
      </c>
      <c r="Q4241">
        <v>1</v>
      </c>
    </row>
    <row r="4242" spans="1:17" x14ac:dyDescent="0.2">
      <c r="A4242" t="s">
        <v>498</v>
      </c>
      <c r="B4242" t="s">
        <v>134</v>
      </c>
      <c r="C4242" t="s">
        <v>497</v>
      </c>
      <c r="D4242" t="s">
        <v>54</v>
      </c>
      <c r="E4242" t="s">
        <v>3929</v>
      </c>
      <c r="F4242">
        <v>1.7999999999999999E-2</v>
      </c>
      <c r="G4242">
        <v>1.7999999999999999E-2</v>
      </c>
      <c r="H4242">
        <v>1</v>
      </c>
      <c r="J4242" t="s">
        <v>38</v>
      </c>
      <c r="K4242" t="s">
        <v>367</v>
      </c>
      <c r="L4242" t="s">
        <v>402</v>
      </c>
      <c r="M4242" t="s">
        <v>9097</v>
      </c>
      <c r="N4242" t="s">
        <v>500</v>
      </c>
      <c r="O4242">
        <v>1E-3</v>
      </c>
      <c r="P4242">
        <v>1E-3</v>
      </c>
      <c r="Q4242">
        <v>1</v>
      </c>
    </row>
    <row r="4243" spans="1:17" x14ac:dyDescent="0.2">
      <c r="A4243" t="s">
        <v>498</v>
      </c>
      <c r="B4243" t="s">
        <v>134</v>
      </c>
      <c r="C4243" t="s">
        <v>497</v>
      </c>
      <c r="D4243" t="s">
        <v>54</v>
      </c>
      <c r="E4243" t="s">
        <v>3930</v>
      </c>
      <c r="F4243">
        <v>1.4E-2</v>
      </c>
      <c r="G4243">
        <v>1.4E-2</v>
      </c>
      <c r="H4243">
        <v>1</v>
      </c>
      <c r="J4243" t="s">
        <v>38</v>
      </c>
      <c r="K4243" t="s">
        <v>367</v>
      </c>
      <c r="L4243" t="s">
        <v>402</v>
      </c>
      <c r="M4243" t="s">
        <v>9097</v>
      </c>
      <c r="N4243" t="s">
        <v>8379</v>
      </c>
      <c r="O4243">
        <v>0</v>
      </c>
      <c r="P4243">
        <v>0</v>
      </c>
      <c r="Q4243">
        <v>1</v>
      </c>
    </row>
    <row r="4244" spans="1:17" x14ac:dyDescent="0.2">
      <c r="A4244" t="s">
        <v>498</v>
      </c>
      <c r="B4244" t="s">
        <v>134</v>
      </c>
      <c r="C4244" t="s">
        <v>497</v>
      </c>
      <c r="D4244" t="s">
        <v>54</v>
      </c>
      <c r="E4244" t="s">
        <v>3931</v>
      </c>
      <c r="F4244">
        <v>1.4E-2</v>
      </c>
      <c r="G4244">
        <v>1.4E-2</v>
      </c>
      <c r="H4244">
        <v>1</v>
      </c>
      <c r="J4244" t="s">
        <v>38</v>
      </c>
      <c r="K4244" t="s">
        <v>367</v>
      </c>
      <c r="L4244" t="s">
        <v>402</v>
      </c>
      <c r="M4244" t="s">
        <v>9097</v>
      </c>
      <c r="N4244" t="s">
        <v>8254</v>
      </c>
      <c r="O4244">
        <v>1E-3</v>
      </c>
      <c r="P4244">
        <v>1E-3</v>
      </c>
      <c r="Q4244">
        <v>1</v>
      </c>
    </row>
    <row r="4245" spans="1:17" x14ac:dyDescent="0.2">
      <c r="A4245" t="s">
        <v>498</v>
      </c>
      <c r="B4245" t="s">
        <v>134</v>
      </c>
      <c r="C4245" t="s">
        <v>497</v>
      </c>
      <c r="D4245" t="s">
        <v>54</v>
      </c>
      <c r="E4245" t="s">
        <v>3932</v>
      </c>
      <c r="F4245">
        <v>1.4E-2</v>
      </c>
      <c r="G4245">
        <v>1.4E-2</v>
      </c>
      <c r="H4245">
        <v>1</v>
      </c>
      <c r="J4245" t="s">
        <v>38</v>
      </c>
      <c r="K4245" t="s">
        <v>367</v>
      </c>
      <c r="L4245" t="s">
        <v>402</v>
      </c>
      <c r="M4245" t="s">
        <v>9097</v>
      </c>
      <c r="N4245" t="s">
        <v>8255</v>
      </c>
      <c r="O4245">
        <v>2E-3</v>
      </c>
      <c r="P4245">
        <v>2E-3</v>
      </c>
      <c r="Q4245">
        <v>1</v>
      </c>
    </row>
    <row r="4246" spans="1:17" x14ac:dyDescent="0.2">
      <c r="A4246" t="s">
        <v>498</v>
      </c>
      <c r="B4246" t="s">
        <v>134</v>
      </c>
      <c r="C4246" t="s">
        <v>497</v>
      </c>
      <c r="D4246" t="s">
        <v>54</v>
      </c>
      <c r="E4246" t="s">
        <v>3933</v>
      </c>
      <c r="F4246">
        <v>1.4999999999999999E-2</v>
      </c>
      <c r="G4246">
        <v>1.4999999999999999E-2</v>
      </c>
      <c r="H4246">
        <v>1</v>
      </c>
      <c r="J4246" t="s">
        <v>38</v>
      </c>
      <c r="K4246" t="s">
        <v>367</v>
      </c>
      <c r="L4246" t="s">
        <v>402</v>
      </c>
      <c r="M4246" t="s">
        <v>9097</v>
      </c>
      <c r="N4246" t="s">
        <v>8256</v>
      </c>
      <c r="O4246">
        <v>6.0000000000000001E-3</v>
      </c>
      <c r="P4246">
        <v>6.0000000000000001E-3</v>
      </c>
      <c r="Q4246">
        <v>1</v>
      </c>
    </row>
    <row r="4247" spans="1:17" x14ac:dyDescent="0.2">
      <c r="A4247" t="s">
        <v>498</v>
      </c>
      <c r="B4247" t="s">
        <v>134</v>
      </c>
      <c r="C4247" t="s">
        <v>497</v>
      </c>
      <c r="D4247" t="s">
        <v>54</v>
      </c>
      <c r="E4247" t="s">
        <v>3934</v>
      </c>
      <c r="F4247">
        <v>1.7000000000000001E-2</v>
      </c>
      <c r="G4247">
        <v>1.7000000000000001E-2</v>
      </c>
      <c r="H4247">
        <v>1</v>
      </c>
      <c r="J4247" t="s">
        <v>38</v>
      </c>
      <c r="K4247" t="s">
        <v>367</v>
      </c>
      <c r="L4247" t="s">
        <v>402</v>
      </c>
      <c r="M4247" t="s">
        <v>9097</v>
      </c>
      <c r="N4247" t="s">
        <v>8257</v>
      </c>
      <c r="O4247">
        <v>1.4E-2</v>
      </c>
      <c r="P4247">
        <v>1.4E-2</v>
      </c>
      <c r="Q4247">
        <v>1</v>
      </c>
    </row>
    <row r="4248" spans="1:17" x14ac:dyDescent="0.2">
      <c r="A4248" t="s">
        <v>498</v>
      </c>
      <c r="B4248" t="s">
        <v>134</v>
      </c>
      <c r="C4248" t="s">
        <v>497</v>
      </c>
      <c r="D4248" t="s">
        <v>54</v>
      </c>
      <c r="E4248" t="s">
        <v>3935</v>
      </c>
      <c r="F4248">
        <v>1.7000000000000001E-2</v>
      </c>
      <c r="G4248">
        <v>1.7000000000000001E-2</v>
      </c>
      <c r="H4248">
        <v>1</v>
      </c>
      <c r="J4248" t="s">
        <v>38</v>
      </c>
      <c r="K4248" t="s">
        <v>367</v>
      </c>
      <c r="L4248" t="s">
        <v>402</v>
      </c>
      <c r="M4248" t="s">
        <v>9097</v>
      </c>
      <c r="N4248" t="s">
        <v>8258</v>
      </c>
      <c r="O4248">
        <v>3.1E-2</v>
      </c>
      <c r="P4248">
        <v>3.1E-2</v>
      </c>
      <c r="Q4248">
        <v>1</v>
      </c>
    </row>
    <row r="4249" spans="1:17" x14ac:dyDescent="0.2">
      <c r="A4249" t="s">
        <v>498</v>
      </c>
      <c r="B4249" t="s">
        <v>134</v>
      </c>
      <c r="C4249" t="s">
        <v>497</v>
      </c>
      <c r="D4249" t="s">
        <v>54</v>
      </c>
      <c r="E4249" t="s">
        <v>3936</v>
      </c>
      <c r="F4249">
        <v>1.7000000000000001E-2</v>
      </c>
      <c r="G4249">
        <v>1.7000000000000001E-2</v>
      </c>
      <c r="H4249">
        <v>1</v>
      </c>
      <c r="J4249" t="s">
        <v>38</v>
      </c>
      <c r="K4249" t="s">
        <v>367</v>
      </c>
      <c r="L4249" t="s">
        <v>402</v>
      </c>
      <c r="M4249" t="s">
        <v>9097</v>
      </c>
      <c r="N4249" t="s">
        <v>8259</v>
      </c>
      <c r="O4249">
        <v>0.04</v>
      </c>
      <c r="P4249">
        <v>0.04</v>
      </c>
      <c r="Q4249">
        <v>1</v>
      </c>
    </row>
    <row r="4250" spans="1:17" x14ac:dyDescent="0.2">
      <c r="A4250" t="s">
        <v>498</v>
      </c>
      <c r="B4250" t="s">
        <v>134</v>
      </c>
      <c r="C4250" t="s">
        <v>497</v>
      </c>
      <c r="D4250" t="s">
        <v>54</v>
      </c>
      <c r="E4250" t="s">
        <v>3937</v>
      </c>
      <c r="F4250">
        <v>1.7000000000000001E-2</v>
      </c>
      <c r="G4250">
        <v>1.7000000000000001E-2</v>
      </c>
      <c r="H4250">
        <v>1</v>
      </c>
      <c r="J4250" t="s">
        <v>38</v>
      </c>
      <c r="K4250" t="s">
        <v>367</v>
      </c>
      <c r="L4250" t="s">
        <v>402</v>
      </c>
      <c r="M4250" t="s">
        <v>9097</v>
      </c>
      <c r="N4250" t="s">
        <v>8380</v>
      </c>
      <c r="O4250">
        <v>4.8000000000000001E-2</v>
      </c>
      <c r="P4250">
        <v>4.8000000000000001E-2</v>
      </c>
      <c r="Q4250">
        <v>1</v>
      </c>
    </row>
    <row r="4251" spans="1:17" x14ac:dyDescent="0.2">
      <c r="A4251" t="s">
        <v>498</v>
      </c>
      <c r="B4251" t="s">
        <v>134</v>
      </c>
      <c r="C4251" t="s">
        <v>497</v>
      </c>
      <c r="D4251" t="s">
        <v>54</v>
      </c>
      <c r="E4251" t="s">
        <v>3938</v>
      </c>
      <c r="F4251">
        <v>1.7999999999999999E-2</v>
      </c>
      <c r="G4251">
        <v>1.7999999999999999E-2</v>
      </c>
      <c r="H4251">
        <v>1</v>
      </c>
      <c r="J4251" t="s">
        <v>38</v>
      </c>
      <c r="K4251" t="s">
        <v>367</v>
      </c>
      <c r="L4251" t="s">
        <v>402</v>
      </c>
      <c r="M4251" t="s">
        <v>9097</v>
      </c>
      <c r="N4251" t="s">
        <v>8381</v>
      </c>
      <c r="O4251">
        <v>5.1999999999999998E-2</v>
      </c>
      <c r="P4251">
        <v>5.1999999999999998E-2</v>
      </c>
      <c r="Q4251">
        <v>1</v>
      </c>
    </row>
    <row r="4252" spans="1:17" x14ac:dyDescent="0.2">
      <c r="A4252" t="s">
        <v>498</v>
      </c>
      <c r="B4252" t="s">
        <v>134</v>
      </c>
      <c r="C4252" t="s">
        <v>497</v>
      </c>
      <c r="D4252" t="s">
        <v>54</v>
      </c>
      <c r="E4252" t="s">
        <v>3939</v>
      </c>
      <c r="F4252">
        <v>1.7999999999999999E-2</v>
      </c>
      <c r="G4252">
        <v>1.7999999999999999E-2</v>
      </c>
      <c r="H4252">
        <v>1</v>
      </c>
      <c r="J4252" t="s">
        <v>38</v>
      </c>
      <c r="K4252" t="s">
        <v>367</v>
      </c>
      <c r="L4252" t="s">
        <v>402</v>
      </c>
      <c r="M4252" t="s">
        <v>9097</v>
      </c>
      <c r="N4252" t="s">
        <v>8654</v>
      </c>
      <c r="O4252">
        <v>5.6000000000000001E-2</v>
      </c>
      <c r="P4252">
        <v>5.6000000000000001E-2</v>
      </c>
      <c r="Q4252">
        <v>1</v>
      </c>
    </row>
    <row r="4253" spans="1:17" x14ac:dyDescent="0.2">
      <c r="A4253" t="s">
        <v>498</v>
      </c>
      <c r="B4253" t="s">
        <v>134</v>
      </c>
      <c r="C4253" t="s">
        <v>497</v>
      </c>
      <c r="D4253" t="s">
        <v>54</v>
      </c>
      <c r="E4253" t="s">
        <v>3940</v>
      </c>
      <c r="F4253">
        <v>1.9E-2</v>
      </c>
      <c r="G4253">
        <v>1.9E-2</v>
      </c>
      <c r="H4253">
        <v>1</v>
      </c>
      <c r="J4253" t="s">
        <v>38</v>
      </c>
      <c r="K4253" t="s">
        <v>367</v>
      </c>
      <c r="L4253" t="s">
        <v>402</v>
      </c>
      <c r="M4253" t="s">
        <v>9097</v>
      </c>
      <c r="N4253" t="s">
        <v>8655</v>
      </c>
      <c r="O4253">
        <v>6.6000000000000003E-2</v>
      </c>
      <c r="P4253">
        <v>6.6000000000000003E-2</v>
      </c>
      <c r="Q4253">
        <v>1</v>
      </c>
    </row>
    <row r="4254" spans="1:17" x14ac:dyDescent="0.2">
      <c r="A4254" t="s">
        <v>498</v>
      </c>
      <c r="B4254" t="s">
        <v>134</v>
      </c>
      <c r="C4254" t="s">
        <v>497</v>
      </c>
      <c r="D4254" t="s">
        <v>54</v>
      </c>
      <c r="E4254" t="s">
        <v>3941</v>
      </c>
      <c r="F4254">
        <v>1.9E-2</v>
      </c>
      <c r="G4254">
        <v>1.9E-2</v>
      </c>
      <c r="H4254">
        <v>1</v>
      </c>
      <c r="J4254" t="s">
        <v>38</v>
      </c>
      <c r="K4254" t="s">
        <v>367</v>
      </c>
      <c r="L4254" t="s">
        <v>402</v>
      </c>
      <c r="M4254" t="s">
        <v>9097</v>
      </c>
      <c r="N4254" t="s">
        <v>8672</v>
      </c>
      <c r="O4254">
        <v>5.8999999999999997E-2</v>
      </c>
      <c r="P4254">
        <v>5.8999999999999997E-2</v>
      </c>
      <c r="Q4254">
        <v>1</v>
      </c>
    </row>
    <row r="4255" spans="1:17" x14ac:dyDescent="0.2">
      <c r="A4255" t="s">
        <v>498</v>
      </c>
      <c r="B4255" t="s">
        <v>134</v>
      </c>
      <c r="C4255" t="s">
        <v>497</v>
      </c>
      <c r="D4255" t="s">
        <v>54</v>
      </c>
      <c r="E4255" t="s">
        <v>3942</v>
      </c>
      <c r="F4255">
        <v>1.9E-2</v>
      </c>
      <c r="G4255">
        <v>1.9E-2</v>
      </c>
      <c r="H4255">
        <v>1</v>
      </c>
      <c r="J4255" t="s">
        <v>38</v>
      </c>
      <c r="K4255" t="s">
        <v>367</v>
      </c>
      <c r="L4255" t="s">
        <v>402</v>
      </c>
      <c r="M4255" t="s">
        <v>9097</v>
      </c>
      <c r="N4255" t="s">
        <v>8661</v>
      </c>
      <c r="O4255">
        <v>2.4E-2</v>
      </c>
      <c r="P4255">
        <v>2.4E-2</v>
      </c>
      <c r="Q4255">
        <v>1</v>
      </c>
    </row>
    <row r="4256" spans="1:17" x14ac:dyDescent="0.2">
      <c r="A4256" t="s">
        <v>498</v>
      </c>
      <c r="B4256" t="s">
        <v>134</v>
      </c>
      <c r="C4256" t="s">
        <v>497</v>
      </c>
      <c r="D4256" t="s">
        <v>54</v>
      </c>
      <c r="E4256" t="s">
        <v>3943</v>
      </c>
      <c r="F4256">
        <v>1.9E-2</v>
      </c>
      <c r="G4256">
        <v>1.9E-2</v>
      </c>
      <c r="H4256">
        <v>1</v>
      </c>
      <c r="J4256" t="s">
        <v>38</v>
      </c>
      <c r="K4256" t="s">
        <v>367</v>
      </c>
      <c r="L4256" t="s">
        <v>402</v>
      </c>
      <c r="M4256" t="s">
        <v>9097</v>
      </c>
      <c r="N4256" t="s">
        <v>8660</v>
      </c>
      <c r="O4256">
        <v>4.0000000000000001E-3</v>
      </c>
      <c r="P4256">
        <v>4.0000000000000001E-3</v>
      </c>
      <c r="Q4256">
        <v>1</v>
      </c>
    </row>
    <row r="4257" spans="1:17" x14ac:dyDescent="0.2">
      <c r="A4257" t="s">
        <v>498</v>
      </c>
      <c r="B4257" t="s">
        <v>134</v>
      </c>
      <c r="C4257" t="s">
        <v>497</v>
      </c>
      <c r="D4257" t="s">
        <v>54</v>
      </c>
      <c r="E4257" t="s">
        <v>3944</v>
      </c>
      <c r="F4257">
        <v>2.1000000000000001E-2</v>
      </c>
      <c r="G4257">
        <v>2.1000000000000001E-2</v>
      </c>
      <c r="H4257">
        <v>1</v>
      </c>
      <c r="J4257" t="s">
        <v>38</v>
      </c>
      <c r="K4257" t="s">
        <v>367</v>
      </c>
      <c r="L4257" t="s">
        <v>402</v>
      </c>
      <c r="M4257" t="s">
        <v>9097</v>
      </c>
      <c r="N4257" t="s">
        <v>8659</v>
      </c>
      <c r="O4257">
        <v>1E-3</v>
      </c>
      <c r="P4257">
        <v>1E-3</v>
      </c>
      <c r="Q4257">
        <v>1</v>
      </c>
    </row>
    <row r="4258" spans="1:17" x14ac:dyDescent="0.2">
      <c r="A4258" t="s">
        <v>498</v>
      </c>
      <c r="B4258" t="s">
        <v>134</v>
      </c>
      <c r="C4258" t="s">
        <v>497</v>
      </c>
      <c r="D4258" t="s">
        <v>54</v>
      </c>
      <c r="E4258" t="s">
        <v>3945</v>
      </c>
      <c r="F4258">
        <v>2.1999999999999999E-2</v>
      </c>
      <c r="G4258">
        <v>2.1999999999999999E-2</v>
      </c>
      <c r="H4258">
        <v>1</v>
      </c>
      <c r="J4258" t="s">
        <v>38</v>
      </c>
      <c r="K4258" t="s">
        <v>367</v>
      </c>
      <c r="L4258" t="s">
        <v>402</v>
      </c>
      <c r="M4258" t="s">
        <v>9097</v>
      </c>
      <c r="N4258" t="s">
        <v>8658</v>
      </c>
      <c r="O4258">
        <v>1E-3</v>
      </c>
      <c r="P4258">
        <v>1E-3</v>
      </c>
      <c r="Q4258">
        <v>1</v>
      </c>
    </row>
    <row r="4259" spans="1:17" x14ac:dyDescent="0.2">
      <c r="A4259" t="s">
        <v>498</v>
      </c>
      <c r="B4259" t="s">
        <v>134</v>
      </c>
      <c r="C4259" t="s">
        <v>497</v>
      </c>
      <c r="D4259" t="s">
        <v>54</v>
      </c>
      <c r="E4259" t="s">
        <v>3946</v>
      </c>
      <c r="F4259">
        <v>2.1000000000000001E-2</v>
      </c>
      <c r="G4259">
        <v>2.1000000000000001E-2</v>
      </c>
      <c r="H4259">
        <v>1</v>
      </c>
      <c r="J4259" t="s">
        <v>38</v>
      </c>
      <c r="K4259" t="s">
        <v>367</v>
      </c>
      <c r="L4259" t="s">
        <v>402</v>
      </c>
      <c r="M4259" t="s">
        <v>9097</v>
      </c>
      <c r="N4259" t="s">
        <v>8656</v>
      </c>
      <c r="O4259">
        <v>1E-3</v>
      </c>
      <c r="P4259">
        <v>1E-3</v>
      </c>
      <c r="Q4259">
        <v>1</v>
      </c>
    </row>
    <row r="4260" spans="1:17" x14ac:dyDescent="0.2">
      <c r="A4260" t="s">
        <v>498</v>
      </c>
      <c r="B4260" t="s">
        <v>134</v>
      </c>
      <c r="C4260" t="s">
        <v>497</v>
      </c>
      <c r="D4260" t="s">
        <v>54</v>
      </c>
      <c r="E4260" t="s">
        <v>3947</v>
      </c>
      <c r="F4260">
        <v>2.1999999999999999E-2</v>
      </c>
      <c r="G4260">
        <v>2.1999999999999999E-2</v>
      </c>
      <c r="H4260">
        <v>1</v>
      </c>
      <c r="J4260" t="s">
        <v>38</v>
      </c>
      <c r="K4260" t="s">
        <v>367</v>
      </c>
      <c r="L4260" t="s">
        <v>402</v>
      </c>
      <c r="M4260" t="s">
        <v>9097</v>
      </c>
      <c r="N4260" t="s">
        <v>8657</v>
      </c>
      <c r="O4260">
        <v>1E-3</v>
      </c>
      <c r="P4260">
        <v>1E-3</v>
      </c>
      <c r="Q4260">
        <v>1</v>
      </c>
    </row>
    <row r="4261" spans="1:17" x14ac:dyDescent="0.2">
      <c r="A4261" t="s">
        <v>498</v>
      </c>
      <c r="B4261" t="s">
        <v>134</v>
      </c>
      <c r="C4261" t="s">
        <v>497</v>
      </c>
      <c r="D4261" t="s">
        <v>54</v>
      </c>
      <c r="E4261" t="s">
        <v>3948</v>
      </c>
      <c r="F4261">
        <v>2.1999999999999999E-2</v>
      </c>
      <c r="G4261">
        <v>2.1999999999999999E-2</v>
      </c>
      <c r="H4261">
        <v>1</v>
      </c>
      <c r="J4261" t="s">
        <v>38</v>
      </c>
      <c r="K4261" t="s">
        <v>367</v>
      </c>
      <c r="L4261" t="s">
        <v>402</v>
      </c>
      <c r="M4261" t="s">
        <v>9097</v>
      </c>
      <c r="N4261" t="s">
        <v>9119</v>
      </c>
      <c r="O4261">
        <v>3.0000000000000001E-3</v>
      </c>
      <c r="P4261">
        <v>3.0000000000000001E-3</v>
      </c>
      <c r="Q4261">
        <v>1</v>
      </c>
    </row>
    <row r="4262" spans="1:17" x14ac:dyDescent="0.2">
      <c r="A4262" t="s">
        <v>498</v>
      </c>
      <c r="B4262" t="s">
        <v>134</v>
      </c>
      <c r="C4262" t="s">
        <v>497</v>
      </c>
      <c r="D4262" t="s">
        <v>54</v>
      </c>
      <c r="E4262" t="s">
        <v>3949</v>
      </c>
      <c r="F4262">
        <v>2.1000000000000001E-2</v>
      </c>
      <c r="G4262">
        <v>2.1000000000000001E-2</v>
      </c>
      <c r="H4262">
        <v>1</v>
      </c>
      <c r="J4262" t="s">
        <v>38</v>
      </c>
      <c r="K4262" t="s">
        <v>367</v>
      </c>
      <c r="L4262" t="s">
        <v>402</v>
      </c>
      <c r="M4262" t="s">
        <v>9097</v>
      </c>
      <c r="N4262" t="s">
        <v>9120</v>
      </c>
      <c r="O4262">
        <v>6.0000000000000001E-3</v>
      </c>
      <c r="P4262">
        <v>6.0000000000000001E-3</v>
      </c>
      <c r="Q4262">
        <v>1</v>
      </c>
    </row>
    <row r="4263" spans="1:17" x14ac:dyDescent="0.2">
      <c r="A4263" t="s">
        <v>498</v>
      </c>
      <c r="B4263" t="s">
        <v>134</v>
      </c>
      <c r="C4263" t="s">
        <v>497</v>
      </c>
      <c r="D4263" t="s">
        <v>54</v>
      </c>
      <c r="E4263" t="s">
        <v>3950</v>
      </c>
      <c r="F4263">
        <v>0.02</v>
      </c>
      <c r="G4263">
        <v>0.02</v>
      </c>
      <c r="H4263">
        <v>1</v>
      </c>
      <c r="J4263" t="s">
        <v>38</v>
      </c>
      <c r="K4263" t="s">
        <v>367</v>
      </c>
      <c r="L4263" t="s">
        <v>402</v>
      </c>
      <c r="M4263" t="s">
        <v>9097</v>
      </c>
      <c r="N4263" t="s">
        <v>9100</v>
      </c>
      <c r="O4263">
        <v>4.0000000000000001E-3</v>
      </c>
      <c r="P4263">
        <v>4.0000000000000001E-3</v>
      </c>
      <c r="Q4263">
        <v>1</v>
      </c>
    </row>
    <row r="4264" spans="1:17" x14ac:dyDescent="0.2">
      <c r="A4264" t="s">
        <v>498</v>
      </c>
      <c r="B4264" t="s">
        <v>134</v>
      </c>
      <c r="C4264" t="s">
        <v>497</v>
      </c>
      <c r="D4264" t="s">
        <v>54</v>
      </c>
      <c r="E4264" t="s">
        <v>3951</v>
      </c>
      <c r="F4264">
        <v>2.1000000000000001E-2</v>
      </c>
      <c r="G4264">
        <v>2.1000000000000001E-2</v>
      </c>
      <c r="H4264">
        <v>1</v>
      </c>
      <c r="J4264" t="s">
        <v>38</v>
      </c>
      <c r="K4264" t="s">
        <v>367</v>
      </c>
      <c r="L4264" t="s">
        <v>402</v>
      </c>
      <c r="M4264" t="s">
        <v>9097</v>
      </c>
      <c r="N4264" t="s">
        <v>9101</v>
      </c>
      <c r="O4264">
        <v>3.0000000000000001E-3</v>
      </c>
      <c r="P4264">
        <v>3.0000000000000001E-3</v>
      </c>
      <c r="Q4264">
        <v>1</v>
      </c>
    </row>
    <row r="4265" spans="1:17" x14ac:dyDescent="0.2">
      <c r="A4265" t="s">
        <v>498</v>
      </c>
      <c r="B4265" t="s">
        <v>134</v>
      </c>
      <c r="C4265" t="s">
        <v>497</v>
      </c>
      <c r="D4265" t="s">
        <v>54</v>
      </c>
      <c r="E4265" t="s">
        <v>3952</v>
      </c>
      <c r="F4265">
        <v>1.9E-2</v>
      </c>
      <c r="G4265">
        <v>1.9E-2</v>
      </c>
      <c r="H4265">
        <v>1</v>
      </c>
      <c r="J4265" t="s">
        <v>38</v>
      </c>
      <c r="K4265" t="s">
        <v>367</v>
      </c>
      <c r="L4265" t="s">
        <v>402</v>
      </c>
      <c r="M4265" t="s">
        <v>9097</v>
      </c>
      <c r="N4265" t="s">
        <v>9102</v>
      </c>
      <c r="O4265">
        <v>1E-3</v>
      </c>
      <c r="P4265">
        <v>1E-3</v>
      </c>
      <c r="Q4265">
        <v>1</v>
      </c>
    </row>
    <row r="4266" spans="1:17" x14ac:dyDescent="0.2">
      <c r="A4266" t="s">
        <v>498</v>
      </c>
      <c r="B4266" t="s">
        <v>134</v>
      </c>
      <c r="C4266" t="s">
        <v>497</v>
      </c>
      <c r="D4266" t="s">
        <v>54</v>
      </c>
      <c r="E4266" t="s">
        <v>3953</v>
      </c>
      <c r="F4266">
        <v>1.7999999999999999E-2</v>
      </c>
      <c r="G4266">
        <v>1.7999999999999999E-2</v>
      </c>
      <c r="H4266">
        <v>1</v>
      </c>
      <c r="J4266" t="s">
        <v>38</v>
      </c>
      <c r="K4266" t="s">
        <v>367</v>
      </c>
      <c r="L4266" t="s">
        <v>402</v>
      </c>
      <c r="M4266" t="s">
        <v>9097</v>
      </c>
      <c r="N4266" t="s">
        <v>9103</v>
      </c>
      <c r="O4266">
        <v>0</v>
      </c>
      <c r="P4266">
        <v>0</v>
      </c>
      <c r="Q4266">
        <v>1</v>
      </c>
    </row>
    <row r="4267" spans="1:17" x14ac:dyDescent="0.2">
      <c r="A4267" t="s">
        <v>498</v>
      </c>
      <c r="B4267" t="s">
        <v>134</v>
      </c>
      <c r="C4267" t="s">
        <v>497</v>
      </c>
      <c r="D4267" t="s">
        <v>54</v>
      </c>
      <c r="E4267" t="s">
        <v>3954</v>
      </c>
      <c r="F4267">
        <v>1.7999999999999999E-2</v>
      </c>
      <c r="G4267">
        <v>1.7999999999999999E-2</v>
      </c>
      <c r="H4267">
        <v>1</v>
      </c>
      <c r="J4267" t="s">
        <v>38</v>
      </c>
      <c r="K4267" t="s">
        <v>367</v>
      </c>
      <c r="L4267" t="s">
        <v>402</v>
      </c>
      <c r="M4267" t="s">
        <v>9097</v>
      </c>
      <c r="N4267" t="s">
        <v>9104</v>
      </c>
      <c r="O4267">
        <v>0</v>
      </c>
      <c r="P4267">
        <v>0</v>
      </c>
      <c r="Q4267">
        <v>1</v>
      </c>
    </row>
    <row r="4268" spans="1:17" x14ac:dyDescent="0.2">
      <c r="A4268" t="s">
        <v>498</v>
      </c>
      <c r="B4268" t="s">
        <v>134</v>
      </c>
      <c r="C4268" t="s">
        <v>497</v>
      </c>
      <c r="D4268" t="s">
        <v>54</v>
      </c>
      <c r="E4268" t="s">
        <v>3955</v>
      </c>
      <c r="F4268">
        <v>1.7999999999999999E-2</v>
      </c>
      <c r="G4268">
        <v>1.7999999999999999E-2</v>
      </c>
      <c r="H4268">
        <v>1</v>
      </c>
      <c r="J4268" t="s">
        <v>38</v>
      </c>
      <c r="K4268" t="s">
        <v>367</v>
      </c>
      <c r="L4268" t="s">
        <v>402</v>
      </c>
      <c r="M4268" t="s">
        <v>9097</v>
      </c>
      <c r="N4268" t="s">
        <v>8981</v>
      </c>
      <c r="O4268">
        <v>0</v>
      </c>
      <c r="P4268">
        <v>0</v>
      </c>
      <c r="Q4268">
        <v>1</v>
      </c>
    </row>
    <row r="4269" spans="1:17" x14ac:dyDescent="0.2">
      <c r="A4269" t="s">
        <v>498</v>
      </c>
      <c r="B4269" t="s">
        <v>134</v>
      </c>
      <c r="C4269" t="s">
        <v>497</v>
      </c>
      <c r="D4269" t="s">
        <v>54</v>
      </c>
      <c r="E4269" t="s">
        <v>3956</v>
      </c>
      <c r="F4269">
        <v>1.7999999999999999E-2</v>
      </c>
      <c r="G4269">
        <v>1.7999999999999999E-2</v>
      </c>
      <c r="H4269">
        <v>1</v>
      </c>
      <c r="J4269" t="s">
        <v>38</v>
      </c>
      <c r="K4269" t="s">
        <v>367</v>
      </c>
      <c r="L4269" t="s">
        <v>402</v>
      </c>
      <c r="M4269" t="s">
        <v>9097</v>
      </c>
      <c r="N4269" t="s">
        <v>8984</v>
      </c>
      <c r="O4269">
        <v>2E-3</v>
      </c>
      <c r="P4269">
        <v>2E-3</v>
      </c>
      <c r="Q4269">
        <v>1</v>
      </c>
    </row>
    <row r="4270" spans="1:17" x14ac:dyDescent="0.2">
      <c r="A4270" t="s">
        <v>498</v>
      </c>
      <c r="B4270" t="s">
        <v>134</v>
      </c>
      <c r="C4270" t="s">
        <v>497</v>
      </c>
      <c r="D4270" t="s">
        <v>54</v>
      </c>
      <c r="E4270" t="s">
        <v>3957</v>
      </c>
      <c r="F4270">
        <v>1.7000000000000001E-2</v>
      </c>
      <c r="G4270">
        <v>1.7000000000000001E-2</v>
      </c>
      <c r="H4270">
        <v>1</v>
      </c>
      <c r="J4270" t="s">
        <v>38</v>
      </c>
      <c r="K4270" t="s">
        <v>367</v>
      </c>
      <c r="L4270" t="s">
        <v>402</v>
      </c>
      <c r="M4270" t="s">
        <v>9097</v>
      </c>
      <c r="N4270" t="s">
        <v>8985</v>
      </c>
      <c r="O4270">
        <v>7.0000000000000001E-3</v>
      </c>
      <c r="P4270">
        <v>7.0000000000000001E-3</v>
      </c>
      <c r="Q4270">
        <v>1</v>
      </c>
    </row>
    <row r="4271" spans="1:17" x14ac:dyDescent="0.2">
      <c r="A4271" t="s">
        <v>498</v>
      </c>
      <c r="B4271" t="s">
        <v>134</v>
      </c>
      <c r="C4271" t="s">
        <v>497</v>
      </c>
      <c r="D4271" t="s">
        <v>54</v>
      </c>
      <c r="E4271" t="s">
        <v>3958</v>
      </c>
      <c r="F4271">
        <v>1.7000000000000001E-2</v>
      </c>
      <c r="G4271">
        <v>1.7000000000000001E-2</v>
      </c>
      <c r="H4271">
        <v>1</v>
      </c>
      <c r="J4271" t="s">
        <v>38</v>
      </c>
      <c r="K4271" t="s">
        <v>367</v>
      </c>
      <c r="L4271" t="s">
        <v>402</v>
      </c>
      <c r="M4271" t="s">
        <v>9097</v>
      </c>
      <c r="N4271" t="s">
        <v>8986</v>
      </c>
      <c r="O4271">
        <v>0.01</v>
      </c>
      <c r="P4271">
        <v>0.01</v>
      </c>
      <c r="Q4271">
        <v>1</v>
      </c>
    </row>
    <row r="4272" spans="1:17" x14ac:dyDescent="0.2">
      <c r="A4272" t="s">
        <v>498</v>
      </c>
      <c r="B4272" t="s">
        <v>134</v>
      </c>
      <c r="C4272" t="s">
        <v>497</v>
      </c>
      <c r="D4272" t="s">
        <v>54</v>
      </c>
      <c r="E4272" t="s">
        <v>3959</v>
      </c>
      <c r="F4272">
        <v>1.7000000000000001E-2</v>
      </c>
      <c r="G4272">
        <v>1.7000000000000001E-2</v>
      </c>
      <c r="H4272">
        <v>1</v>
      </c>
      <c r="J4272" t="s">
        <v>38</v>
      </c>
      <c r="K4272" t="s">
        <v>367</v>
      </c>
      <c r="L4272" t="s">
        <v>402</v>
      </c>
      <c r="M4272" t="s">
        <v>9097</v>
      </c>
      <c r="N4272" t="s">
        <v>9124</v>
      </c>
      <c r="O4272">
        <v>2.1000000000000001E-2</v>
      </c>
      <c r="P4272">
        <v>2.1000000000000001E-2</v>
      </c>
      <c r="Q4272">
        <v>1</v>
      </c>
    </row>
    <row r="4273" spans="1:17" x14ac:dyDescent="0.2">
      <c r="A4273" t="s">
        <v>498</v>
      </c>
      <c r="B4273" t="s">
        <v>134</v>
      </c>
      <c r="C4273" t="s">
        <v>497</v>
      </c>
      <c r="D4273" t="s">
        <v>54</v>
      </c>
      <c r="E4273" t="s">
        <v>3960</v>
      </c>
      <c r="F4273">
        <v>1.7000000000000001E-2</v>
      </c>
      <c r="G4273">
        <v>1.7000000000000001E-2</v>
      </c>
      <c r="H4273">
        <v>1</v>
      </c>
      <c r="J4273" t="s">
        <v>38</v>
      </c>
      <c r="K4273" t="s">
        <v>367</v>
      </c>
      <c r="L4273" t="s">
        <v>402</v>
      </c>
      <c r="M4273" t="s">
        <v>9097</v>
      </c>
      <c r="N4273" t="s">
        <v>9125</v>
      </c>
      <c r="O4273">
        <v>4.2999999999999997E-2</v>
      </c>
      <c r="P4273">
        <v>4.2999999999999997E-2</v>
      </c>
      <c r="Q4273">
        <v>1</v>
      </c>
    </row>
    <row r="4274" spans="1:17" x14ac:dyDescent="0.2">
      <c r="A4274" t="s">
        <v>498</v>
      </c>
      <c r="B4274" t="s">
        <v>134</v>
      </c>
      <c r="C4274" t="s">
        <v>497</v>
      </c>
      <c r="D4274" t="s">
        <v>54</v>
      </c>
      <c r="E4274" t="s">
        <v>3961</v>
      </c>
      <c r="F4274">
        <v>1.7000000000000001E-2</v>
      </c>
      <c r="G4274">
        <v>1.7000000000000001E-2</v>
      </c>
      <c r="H4274">
        <v>1</v>
      </c>
      <c r="J4274" t="s">
        <v>38</v>
      </c>
      <c r="K4274" t="s">
        <v>367</v>
      </c>
      <c r="L4274" t="s">
        <v>402</v>
      </c>
      <c r="M4274" t="s">
        <v>9097</v>
      </c>
      <c r="N4274" t="s">
        <v>9121</v>
      </c>
      <c r="O4274">
        <v>5.7000000000000002E-2</v>
      </c>
      <c r="P4274">
        <v>5.7000000000000002E-2</v>
      </c>
      <c r="Q4274">
        <v>1</v>
      </c>
    </row>
    <row r="4275" spans="1:17" x14ac:dyDescent="0.2">
      <c r="A4275" t="s">
        <v>498</v>
      </c>
      <c r="B4275" t="s">
        <v>134</v>
      </c>
      <c r="C4275" t="s">
        <v>497</v>
      </c>
      <c r="D4275" t="s">
        <v>54</v>
      </c>
      <c r="E4275" t="s">
        <v>3962</v>
      </c>
      <c r="F4275">
        <v>1.4E-2</v>
      </c>
      <c r="G4275">
        <v>1.4E-2</v>
      </c>
      <c r="H4275">
        <v>1</v>
      </c>
      <c r="J4275" t="s">
        <v>38</v>
      </c>
      <c r="K4275" t="s">
        <v>367</v>
      </c>
      <c r="L4275" t="s">
        <v>402</v>
      </c>
      <c r="M4275" t="s">
        <v>9097</v>
      </c>
      <c r="N4275" t="s">
        <v>9122</v>
      </c>
      <c r="O4275">
        <v>6.6000000000000003E-2</v>
      </c>
      <c r="P4275">
        <v>6.6000000000000003E-2</v>
      </c>
      <c r="Q4275">
        <v>1</v>
      </c>
    </row>
    <row r="4276" spans="1:17" x14ac:dyDescent="0.2">
      <c r="A4276" t="s">
        <v>498</v>
      </c>
      <c r="B4276" t="s">
        <v>134</v>
      </c>
      <c r="C4276" t="s">
        <v>497</v>
      </c>
      <c r="D4276" t="s">
        <v>54</v>
      </c>
      <c r="E4276" t="s">
        <v>3963</v>
      </c>
      <c r="F4276">
        <v>1.4E-2</v>
      </c>
      <c r="G4276">
        <v>1.4E-2</v>
      </c>
      <c r="H4276">
        <v>1</v>
      </c>
      <c r="J4276" t="s">
        <v>38</v>
      </c>
      <c r="K4276" t="s">
        <v>367</v>
      </c>
      <c r="L4276" t="s">
        <v>402</v>
      </c>
      <c r="M4276" t="s">
        <v>9097</v>
      </c>
      <c r="N4276" t="s">
        <v>9107</v>
      </c>
      <c r="O4276">
        <v>1.4E-2</v>
      </c>
      <c r="P4276">
        <v>1.4E-2</v>
      </c>
      <c r="Q4276">
        <v>1</v>
      </c>
    </row>
    <row r="4277" spans="1:17" x14ac:dyDescent="0.2">
      <c r="A4277" t="s">
        <v>498</v>
      </c>
      <c r="B4277" t="s">
        <v>134</v>
      </c>
      <c r="C4277" t="s">
        <v>497</v>
      </c>
      <c r="D4277" t="s">
        <v>54</v>
      </c>
      <c r="E4277" t="s">
        <v>3964</v>
      </c>
      <c r="F4277">
        <v>1.4999999999999999E-2</v>
      </c>
      <c r="G4277">
        <v>1.4999999999999999E-2</v>
      </c>
      <c r="H4277">
        <v>1</v>
      </c>
      <c r="J4277" t="s">
        <v>38</v>
      </c>
      <c r="K4277" t="s">
        <v>367</v>
      </c>
      <c r="L4277" t="s">
        <v>402</v>
      </c>
      <c r="M4277" t="s">
        <v>9097</v>
      </c>
      <c r="N4277" t="s">
        <v>9108</v>
      </c>
      <c r="O4277">
        <v>2E-3</v>
      </c>
      <c r="P4277">
        <v>2E-3</v>
      </c>
      <c r="Q4277">
        <v>1</v>
      </c>
    </row>
    <row r="4278" spans="1:17" x14ac:dyDescent="0.2">
      <c r="A4278" t="s">
        <v>498</v>
      </c>
      <c r="B4278" t="s">
        <v>134</v>
      </c>
      <c r="C4278" t="s">
        <v>497</v>
      </c>
      <c r="D4278" t="s">
        <v>54</v>
      </c>
      <c r="E4278" t="s">
        <v>3965</v>
      </c>
      <c r="F4278">
        <v>1.4999999999999999E-2</v>
      </c>
      <c r="G4278">
        <v>1.4999999999999999E-2</v>
      </c>
      <c r="H4278">
        <v>1</v>
      </c>
      <c r="J4278" t="s">
        <v>38</v>
      </c>
      <c r="K4278" t="s">
        <v>367</v>
      </c>
      <c r="L4278" t="s">
        <v>402</v>
      </c>
      <c r="M4278" t="s">
        <v>9097</v>
      </c>
      <c r="N4278" t="s">
        <v>9109</v>
      </c>
      <c r="O4278">
        <v>0</v>
      </c>
      <c r="P4278">
        <v>0</v>
      </c>
      <c r="Q4278">
        <v>1</v>
      </c>
    </row>
    <row r="4279" spans="1:17" x14ac:dyDescent="0.2">
      <c r="A4279" t="s">
        <v>498</v>
      </c>
      <c r="B4279" t="s">
        <v>134</v>
      </c>
      <c r="C4279" t="s">
        <v>497</v>
      </c>
      <c r="D4279" t="s">
        <v>54</v>
      </c>
      <c r="E4279" t="s">
        <v>3966</v>
      </c>
      <c r="F4279">
        <v>1.4999999999999999E-2</v>
      </c>
      <c r="G4279">
        <v>1.4999999999999999E-2</v>
      </c>
      <c r="H4279">
        <v>1</v>
      </c>
      <c r="J4279" t="s">
        <v>38</v>
      </c>
      <c r="K4279" t="s">
        <v>367</v>
      </c>
      <c r="L4279" t="s">
        <v>402</v>
      </c>
      <c r="M4279" t="s">
        <v>9097</v>
      </c>
      <c r="N4279" t="s">
        <v>9110</v>
      </c>
      <c r="O4279">
        <v>1E-3</v>
      </c>
      <c r="P4279">
        <v>1E-3</v>
      </c>
      <c r="Q4279">
        <v>1</v>
      </c>
    </row>
    <row r="4280" spans="1:17" x14ac:dyDescent="0.2">
      <c r="A4280" t="s">
        <v>498</v>
      </c>
      <c r="B4280" t="s">
        <v>134</v>
      </c>
      <c r="C4280" t="s">
        <v>497</v>
      </c>
      <c r="D4280" t="s">
        <v>54</v>
      </c>
      <c r="E4280" t="s">
        <v>3967</v>
      </c>
      <c r="F4280">
        <v>1.4999999999999999E-2</v>
      </c>
      <c r="G4280">
        <v>1.4999999999999999E-2</v>
      </c>
      <c r="H4280">
        <v>1</v>
      </c>
      <c r="J4280" t="s">
        <v>38</v>
      </c>
      <c r="K4280" t="s">
        <v>367</v>
      </c>
      <c r="L4280" t="s">
        <v>402</v>
      </c>
      <c r="M4280" t="s">
        <v>9097</v>
      </c>
      <c r="N4280" t="s">
        <v>9111</v>
      </c>
      <c r="O4280">
        <v>1E-3</v>
      </c>
      <c r="P4280">
        <v>1E-3</v>
      </c>
      <c r="Q4280">
        <v>1</v>
      </c>
    </row>
    <row r="4281" spans="1:17" x14ac:dyDescent="0.2">
      <c r="A4281" t="s">
        <v>498</v>
      </c>
      <c r="B4281" t="s">
        <v>134</v>
      </c>
      <c r="C4281" t="s">
        <v>497</v>
      </c>
      <c r="D4281" t="s">
        <v>54</v>
      </c>
      <c r="E4281" t="s">
        <v>3968</v>
      </c>
      <c r="F4281">
        <v>1.4999999999999999E-2</v>
      </c>
      <c r="G4281">
        <v>1.4999999999999999E-2</v>
      </c>
      <c r="H4281">
        <v>1</v>
      </c>
      <c r="J4281" t="s">
        <v>38</v>
      </c>
      <c r="K4281" t="s">
        <v>367</v>
      </c>
      <c r="L4281" t="s">
        <v>402</v>
      </c>
      <c r="M4281" t="s">
        <v>9097</v>
      </c>
      <c r="N4281" t="s">
        <v>9112</v>
      </c>
      <c r="O4281">
        <v>1E-3</v>
      </c>
      <c r="P4281">
        <v>1E-3</v>
      </c>
      <c r="Q4281">
        <v>1</v>
      </c>
    </row>
    <row r="4282" spans="1:17" x14ac:dyDescent="0.2">
      <c r="A4282" t="s">
        <v>498</v>
      </c>
      <c r="B4282" t="s">
        <v>134</v>
      </c>
      <c r="C4282" t="s">
        <v>497</v>
      </c>
      <c r="D4282" t="s">
        <v>54</v>
      </c>
      <c r="E4282" t="s">
        <v>3969</v>
      </c>
      <c r="F4282">
        <v>1.4999999999999999E-2</v>
      </c>
      <c r="G4282">
        <v>1.4999999999999999E-2</v>
      </c>
      <c r="H4282">
        <v>1</v>
      </c>
      <c r="J4282" t="s">
        <v>38</v>
      </c>
      <c r="K4282" t="s">
        <v>367</v>
      </c>
      <c r="L4282" t="s">
        <v>402</v>
      </c>
      <c r="M4282" t="s">
        <v>9097</v>
      </c>
      <c r="N4282" t="s">
        <v>9113</v>
      </c>
      <c r="O4282">
        <v>2E-3</v>
      </c>
      <c r="P4282">
        <v>2E-3</v>
      </c>
      <c r="Q4282">
        <v>1</v>
      </c>
    </row>
    <row r="4283" spans="1:17" x14ac:dyDescent="0.2">
      <c r="A4283" t="s">
        <v>498</v>
      </c>
      <c r="B4283" t="s">
        <v>134</v>
      </c>
      <c r="C4283" t="s">
        <v>497</v>
      </c>
      <c r="D4283" t="s">
        <v>54</v>
      </c>
      <c r="E4283" t="s">
        <v>3970</v>
      </c>
      <c r="F4283">
        <v>1.4E-2</v>
      </c>
      <c r="G4283">
        <v>1.4E-2</v>
      </c>
      <c r="H4283">
        <v>1</v>
      </c>
      <c r="J4283" t="s">
        <v>38</v>
      </c>
      <c r="K4283" t="s">
        <v>367</v>
      </c>
      <c r="L4283" t="s">
        <v>402</v>
      </c>
      <c r="M4283" t="s">
        <v>9097</v>
      </c>
      <c r="N4283" t="s">
        <v>9114</v>
      </c>
      <c r="O4283">
        <v>2E-3</v>
      </c>
      <c r="P4283">
        <v>2E-3</v>
      </c>
      <c r="Q4283">
        <v>1</v>
      </c>
    </row>
    <row r="4284" spans="1:17" x14ac:dyDescent="0.2">
      <c r="A4284" t="s">
        <v>498</v>
      </c>
      <c r="B4284" t="s">
        <v>134</v>
      </c>
      <c r="C4284" t="s">
        <v>497</v>
      </c>
      <c r="D4284" t="s">
        <v>54</v>
      </c>
      <c r="E4284" t="s">
        <v>3971</v>
      </c>
      <c r="F4284">
        <v>1.7000000000000001E-2</v>
      </c>
      <c r="G4284">
        <v>1.7000000000000001E-2</v>
      </c>
      <c r="H4284">
        <v>1</v>
      </c>
      <c r="J4284" t="s">
        <v>38</v>
      </c>
      <c r="K4284" t="s">
        <v>367</v>
      </c>
      <c r="L4284" t="s">
        <v>402</v>
      </c>
      <c r="M4284" t="s">
        <v>9097</v>
      </c>
      <c r="N4284" t="s">
        <v>9126</v>
      </c>
      <c r="O4284">
        <v>2E-3</v>
      </c>
      <c r="P4284">
        <v>2E-3</v>
      </c>
      <c r="Q4284">
        <v>1</v>
      </c>
    </row>
    <row r="4285" spans="1:17" x14ac:dyDescent="0.2">
      <c r="A4285" t="s">
        <v>498</v>
      </c>
      <c r="B4285" t="s">
        <v>134</v>
      </c>
      <c r="C4285" t="s">
        <v>497</v>
      </c>
      <c r="D4285" t="s">
        <v>54</v>
      </c>
      <c r="E4285" t="s">
        <v>3972</v>
      </c>
      <c r="F4285">
        <v>1.4999999999999999E-2</v>
      </c>
      <c r="G4285">
        <v>1.4999999999999999E-2</v>
      </c>
      <c r="H4285">
        <v>1</v>
      </c>
      <c r="J4285" t="s">
        <v>38</v>
      </c>
      <c r="K4285" t="s">
        <v>367</v>
      </c>
      <c r="L4285" t="s">
        <v>402</v>
      </c>
      <c r="M4285" t="s">
        <v>9097</v>
      </c>
      <c r="N4285" t="s">
        <v>9115</v>
      </c>
      <c r="O4285">
        <v>1E-3</v>
      </c>
      <c r="P4285">
        <v>1E-3</v>
      </c>
      <c r="Q4285">
        <v>1</v>
      </c>
    </row>
    <row r="4286" spans="1:17" x14ac:dyDescent="0.2">
      <c r="A4286" t="s">
        <v>498</v>
      </c>
      <c r="B4286" t="s">
        <v>134</v>
      </c>
      <c r="C4286" t="s">
        <v>497</v>
      </c>
      <c r="D4286" t="s">
        <v>54</v>
      </c>
      <c r="E4286" t="s">
        <v>3973</v>
      </c>
      <c r="F4286">
        <v>1.4999999999999999E-2</v>
      </c>
      <c r="G4286">
        <v>1.4999999999999999E-2</v>
      </c>
      <c r="H4286">
        <v>1</v>
      </c>
      <c r="J4286" t="s">
        <v>38</v>
      </c>
      <c r="K4286" t="s">
        <v>367</v>
      </c>
      <c r="L4286" t="s">
        <v>402</v>
      </c>
      <c r="M4286" t="s">
        <v>9097</v>
      </c>
      <c r="N4286" t="s">
        <v>9116</v>
      </c>
      <c r="O4286">
        <v>0</v>
      </c>
      <c r="P4286">
        <v>0</v>
      </c>
      <c r="Q4286">
        <v>1</v>
      </c>
    </row>
    <row r="4287" spans="1:17" x14ac:dyDescent="0.2">
      <c r="A4287" t="s">
        <v>498</v>
      </c>
      <c r="B4287" t="s">
        <v>134</v>
      </c>
      <c r="C4287" t="s">
        <v>497</v>
      </c>
      <c r="D4287" t="s">
        <v>54</v>
      </c>
      <c r="E4287" t="s">
        <v>3974</v>
      </c>
      <c r="F4287">
        <v>1.4999999999999999E-2</v>
      </c>
      <c r="G4287">
        <v>1.4999999999999999E-2</v>
      </c>
      <c r="H4287">
        <v>1</v>
      </c>
      <c r="J4287" t="s">
        <v>38</v>
      </c>
      <c r="K4287" t="s">
        <v>367</v>
      </c>
      <c r="L4287" t="s">
        <v>402</v>
      </c>
      <c r="M4287" t="s">
        <v>9097</v>
      </c>
      <c r="N4287" t="s">
        <v>9117</v>
      </c>
      <c r="O4287">
        <v>1E-3</v>
      </c>
      <c r="P4287">
        <v>1E-3</v>
      </c>
      <c r="Q4287">
        <v>1</v>
      </c>
    </row>
    <row r="4288" spans="1:17" x14ac:dyDescent="0.2">
      <c r="A4288" t="s">
        <v>498</v>
      </c>
      <c r="B4288" t="s">
        <v>134</v>
      </c>
      <c r="C4288" t="s">
        <v>497</v>
      </c>
      <c r="D4288" t="s">
        <v>54</v>
      </c>
      <c r="E4288" t="s">
        <v>3975</v>
      </c>
      <c r="F4288">
        <v>1.4999999999999999E-2</v>
      </c>
      <c r="G4288">
        <v>1.4999999999999999E-2</v>
      </c>
      <c r="H4288">
        <v>1</v>
      </c>
      <c r="J4288" t="s">
        <v>38</v>
      </c>
      <c r="K4288" t="s">
        <v>367</v>
      </c>
      <c r="L4288" t="s">
        <v>402</v>
      </c>
      <c r="M4288" t="s">
        <v>9097</v>
      </c>
      <c r="N4288" t="s">
        <v>9118</v>
      </c>
      <c r="O4288">
        <v>0</v>
      </c>
      <c r="P4288">
        <v>0</v>
      </c>
      <c r="Q4288">
        <v>1</v>
      </c>
    </row>
    <row r="4289" spans="1:17" x14ac:dyDescent="0.2">
      <c r="A4289" t="s">
        <v>498</v>
      </c>
      <c r="B4289" t="s">
        <v>134</v>
      </c>
      <c r="C4289" t="s">
        <v>497</v>
      </c>
      <c r="D4289" t="s">
        <v>54</v>
      </c>
      <c r="E4289" t="s">
        <v>3976</v>
      </c>
      <c r="F4289">
        <v>1.4999999999999999E-2</v>
      </c>
      <c r="G4289">
        <v>1.4999999999999999E-2</v>
      </c>
      <c r="H4289">
        <v>1</v>
      </c>
      <c r="J4289" t="s">
        <v>38</v>
      </c>
      <c r="K4289" t="s">
        <v>367</v>
      </c>
      <c r="L4289" t="s">
        <v>402</v>
      </c>
      <c r="M4289" t="s">
        <v>9097</v>
      </c>
      <c r="N4289" t="s">
        <v>8982</v>
      </c>
      <c r="O4289">
        <v>0</v>
      </c>
      <c r="P4289">
        <v>0</v>
      </c>
      <c r="Q4289">
        <v>1</v>
      </c>
    </row>
    <row r="4290" spans="1:17" x14ac:dyDescent="0.2">
      <c r="A4290" t="s">
        <v>498</v>
      </c>
      <c r="B4290" t="s">
        <v>134</v>
      </c>
      <c r="C4290" t="s">
        <v>497</v>
      </c>
      <c r="D4290" t="s">
        <v>54</v>
      </c>
      <c r="E4290" t="s">
        <v>3977</v>
      </c>
      <c r="F4290">
        <v>1.4E-2</v>
      </c>
      <c r="G4290">
        <v>1.4E-2</v>
      </c>
      <c r="H4290">
        <v>1</v>
      </c>
      <c r="J4290" t="s">
        <v>38</v>
      </c>
      <c r="K4290" t="s">
        <v>367</v>
      </c>
      <c r="L4290" t="s">
        <v>402</v>
      </c>
      <c r="M4290" t="s">
        <v>9097</v>
      </c>
      <c r="N4290" t="s">
        <v>8989</v>
      </c>
      <c r="O4290">
        <v>7.0000000000000001E-3</v>
      </c>
      <c r="P4290">
        <v>7.0000000000000001E-3</v>
      </c>
      <c r="Q4290">
        <v>1</v>
      </c>
    </row>
    <row r="4291" spans="1:17" x14ac:dyDescent="0.2">
      <c r="A4291" t="s">
        <v>498</v>
      </c>
      <c r="B4291" t="s">
        <v>134</v>
      </c>
      <c r="C4291" t="s">
        <v>497</v>
      </c>
      <c r="D4291" t="s">
        <v>54</v>
      </c>
      <c r="E4291" t="s">
        <v>3978</v>
      </c>
      <c r="F4291">
        <v>1.4E-2</v>
      </c>
      <c r="G4291">
        <v>1.4E-2</v>
      </c>
      <c r="H4291">
        <v>1</v>
      </c>
      <c r="J4291" t="s">
        <v>38</v>
      </c>
      <c r="K4291" t="s">
        <v>367</v>
      </c>
      <c r="L4291" t="s">
        <v>402</v>
      </c>
      <c r="M4291" t="s">
        <v>9097</v>
      </c>
      <c r="N4291" t="s">
        <v>9127</v>
      </c>
      <c r="O4291">
        <v>1.2999999999999999E-2</v>
      </c>
      <c r="P4291">
        <v>1.2999999999999999E-2</v>
      </c>
      <c r="Q4291">
        <v>1</v>
      </c>
    </row>
    <row r="4292" spans="1:17" x14ac:dyDescent="0.2">
      <c r="A4292" t="s">
        <v>498</v>
      </c>
      <c r="B4292" t="s">
        <v>134</v>
      </c>
      <c r="C4292" t="s">
        <v>497</v>
      </c>
      <c r="D4292" t="s">
        <v>54</v>
      </c>
      <c r="E4292" t="s">
        <v>3979</v>
      </c>
      <c r="F4292">
        <v>1.4E-2</v>
      </c>
      <c r="G4292">
        <v>1.4E-2</v>
      </c>
      <c r="H4292">
        <v>1</v>
      </c>
      <c r="J4292" t="s">
        <v>38</v>
      </c>
      <c r="K4292" t="s">
        <v>367</v>
      </c>
      <c r="L4292" t="s">
        <v>402</v>
      </c>
      <c r="M4292" t="s">
        <v>9097</v>
      </c>
      <c r="N4292" t="s">
        <v>9128</v>
      </c>
      <c r="O4292">
        <v>1.7999999999999999E-2</v>
      </c>
      <c r="P4292">
        <v>1.7999999999999999E-2</v>
      </c>
      <c r="Q4292">
        <v>1</v>
      </c>
    </row>
    <row r="4293" spans="1:17" x14ac:dyDescent="0.2">
      <c r="A4293" t="s">
        <v>498</v>
      </c>
      <c r="B4293" t="s">
        <v>134</v>
      </c>
      <c r="C4293" t="s">
        <v>497</v>
      </c>
      <c r="D4293" t="s">
        <v>54</v>
      </c>
      <c r="E4293" t="s">
        <v>3980</v>
      </c>
      <c r="F4293">
        <v>1.4E-2</v>
      </c>
      <c r="G4293">
        <v>1.4E-2</v>
      </c>
      <c r="H4293">
        <v>1</v>
      </c>
      <c r="J4293" t="s">
        <v>38</v>
      </c>
      <c r="K4293" t="s">
        <v>367</v>
      </c>
      <c r="L4293" t="s">
        <v>402</v>
      </c>
      <c r="M4293" t="s">
        <v>9097</v>
      </c>
      <c r="N4293" t="s">
        <v>9129</v>
      </c>
      <c r="O4293">
        <v>2.4E-2</v>
      </c>
      <c r="P4293">
        <v>2.4E-2</v>
      </c>
      <c r="Q4293">
        <v>1</v>
      </c>
    </row>
    <row r="4294" spans="1:17" x14ac:dyDescent="0.2">
      <c r="A4294" t="s">
        <v>498</v>
      </c>
      <c r="B4294" t="s">
        <v>134</v>
      </c>
      <c r="C4294" t="s">
        <v>497</v>
      </c>
      <c r="D4294" t="s">
        <v>54</v>
      </c>
      <c r="E4294" t="s">
        <v>3981</v>
      </c>
      <c r="F4294">
        <v>1.4E-2</v>
      </c>
      <c r="G4294">
        <v>1.4E-2</v>
      </c>
      <c r="H4294">
        <v>1</v>
      </c>
      <c r="J4294" t="s">
        <v>38</v>
      </c>
      <c r="K4294" t="s">
        <v>367</v>
      </c>
      <c r="L4294" t="s">
        <v>402</v>
      </c>
      <c r="M4294" t="s">
        <v>9097</v>
      </c>
      <c r="N4294" t="s">
        <v>9130</v>
      </c>
      <c r="O4294">
        <v>2.3E-2</v>
      </c>
      <c r="P4294">
        <v>2.3E-2</v>
      </c>
      <c r="Q4294">
        <v>1</v>
      </c>
    </row>
    <row r="4295" spans="1:17" x14ac:dyDescent="0.2">
      <c r="A4295" t="s">
        <v>498</v>
      </c>
      <c r="B4295" t="s">
        <v>134</v>
      </c>
      <c r="C4295" t="s">
        <v>497</v>
      </c>
      <c r="D4295" t="s">
        <v>54</v>
      </c>
      <c r="E4295" t="s">
        <v>3982</v>
      </c>
      <c r="F4295">
        <v>1.4E-2</v>
      </c>
      <c r="G4295">
        <v>1.4E-2</v>
      </c>
      <c r="H4295">
        <v>1</v>
      </c>
      <c r="J4295" t="s">
        <v>38</v>
      </c>
      <c r="K4295" t="s">
        <v>367</v>
      </c>
      <c r="L4295" t="s">
        <v>402</v>
      </c>
      <c r="M4295" t="s">
        <v>9097</v>
      </c>
      <c r="N4295" t="s">
        <v>9131</v>
      </c>
      <c r="O4295">
        <v>3.3000000000000002E-2</v>
      </c>
      <c r="P4295">
        <v>3.3000000000000002E-2</v>
      </c>
      <c r="Q4295">
        <v>1</v>
      </c>
    </row>
    <row r="4296" spans="1:17" x14ac:dyDescent="0.2">
      <c r="A4296" t="s">
        <v>498</v>
      </c>
      <c r="B4296" t="s">
        <v>134</v>
      </c>
      <c r="C4296" t="s">
        <v>497</v>
      </c>
      <c r="D4296" t="s">
        <v>54</v>
      </c>
      <c r="E4296" t="s">
        <v>3983</v>
      </c>
      <c r="F4296">
        <v>1.4E-2</v>
      </c>
      <c r="G4296">
        <v>1.4E-2</v>
      </c>
      <c r="H4296">
        <v>1</v>
      </c>
      <c r="J4296" t="s">
        <v>38</v>
      </c>
      <c r="K4296" t="s">
        <v>367</v>
      </c>
      <c r="L4296" t="s">
        <v>402</v>
      </c>
      <c r="M4296" t="s">
        <v>9097</v>
      </c>
      <c r="N4296" t="s">
        <v>9134</v>
      </c>
      <c r="O4296">
        <v>8.9999999999999993E-3</v>
      </c>
      <c r="P4296">
        <v>8.9999999999999993E-3</v>
      </c>
      <c r="Q4296">
        <v>1</v>
      </c>
    </row>
    <row r="4297" spans="1:17" x14ac:dyDescent="0.2">
      <c r="A4297" t="s">
        <v>498</v>
      </c>
      <c r="B4297" t="s">
        <v>134</v>
      </c>
      <c r="C4297" t="s">
        <v>497</v>
      </c>
      <c r="D4297" t="s">
        <v>54</v>
      </c>
      <c r="E4297" t="s">
        <v>3984</v>
      </c>
      <c r="F4297">
        <v>1.4E-2</v>
      </c>
      <c r="G4297">
        <v>1.4E-2</v>
      </c>
      <c r="H4297">
        <v>1</v>
      </c>
      <c r="J4297" t="s">
        <v>38</v>
      </c>
      <c r="K4297" t="s">
        <v>367</v>
      </c>
      <c r="L4297" t="s">
        <v>402</v>
      </c>
      <c r="M4297" t="s">
        <v>9097</v>
      </c>
      <c r="N4297" t="s">
        <v>501</v>
      </c>
      <c r="O4297">
        <v>0</v>
      </c>
      <c r="P4297">
        <v>0</v>
      </c>
      <c r="Q4297">
        <v>1</v>
      </c>
    </row>
    <row r="4298" spans="1:17" x14ac:dyDescent="0.2">
      <c r="A4298" t="s">
        <v>498</v>
      </c>
      <c r="B4298" t="s">
        <v>134</v>
      </c>
      <c r="C4298" t="s">
        <v>497</v>
      </c>
      <c r="D4298" t="s">
        <v>54</v>
      </c>
      <c r="E4298" t="s">
        <v>3985</v>
      </c>
      <c r="F4298">
        <v>1.2999999999999999E-2</v>
      </c>
      <c r="G4298">
        <v>1.2999999999999999E-2</v>
      </c>
      <c r="H4298">
        <v>1</v>
      </c>
      <c r="J4298" t="s">
        <v>38</v>
      </c>
      <c r="K4298" t="s">
        <v>367</v>
      </c>
      <c r="L4298" t="s">
        <v>401</v>
      </c>
      <c r="M4298" t="s">
        <v>9098</v>
      </c>
      <c r="N4298" t="s">
        <v>8249</v>
      </c>
      <c r="O4298">
        <v>0</v>
      </c>
      <c r="P4298">
        <v>0</v>
      </c>
      <c r="Q4298">
        <v>1</v>
      </c>
    </row>
    <row r="4299" spans="1:17" x14ac:dyDescent="0.2">
      <c r="A4299" t="s">
        <v>498</v>
      </c>
      <c r="B4299" t="s">
        <v>134</v>
      </c>
      <c r="C4299" t="s">
        <v>497</v>
      </c>
      <c r="D4299" t="s">
        <v>54</v>
      </c>
      <c r="E4299" t="s">
        <v>3986</v>
      </c>
      <c r="F4299">
        <v>1.4E-2</v>
      </c>
      <c r="G4299">
        <v>1.4E-2</v>
      </c>
      <c r="H4299">
        <v>1</v>
      </c>
      <c r="J4299" t="s">
        <v>38</v>
      </c>
      <c r="K4299" t="s">
        <v>367</v>
      </c>
      <c r="L4299" t="s">
        <v>401</v>
      </c>
      <c r="M4299" t="s">
        <v>9098</v>
      </c>
      <c r="N4299" t="s">
        <v>8983</v>
      </c>
      <c r="O4299">
        <v>1E-3</v>
      </c>
      <c r="P4299">
        <v>1E-3</v>
      </c>
      <c r="Q4299">
        <v>1</v>
      </c>
    </row>
    <row r="4300" spans="1:17" x14ac:dyDescent="0.2">
      <c r="A4300" t="s">
        <v>498</v>
      </c>
      <c r="B4300" t="s">
        <v>134</v>
      </c>
      <c r="C4300" t="s">
        <v>497</v>
      </c>
      <c r="D4300" t="s">
        <v>54</v>
      </c>
      <c r="E4300" t="s">
        <v>3987</v>
      </c>
      <c r="F4300">
        <v>1.4E-2</v>
      </c>
      <c r="G4300">
        <v>1.4E-2</v>
      </c>
      <c r="H4300">
        <v>1</v>
      </c>
      <c r="J4300" t="s">
        <v>38</v>
      </c>
      <c r="K4300" t="s">
        <v>367</v>
      </c>
      <c r="L4300" t="s">
        <v>401</v>
      </c>
      <c r="M4300" t="s">
        <v>9098</v>
      </c>
      <c r="N4300" t="s">
        <v>8250</v>
      </c>
      <c r="O4300">
        <v>1E-3</v>
      </c>
      <c r="P4300">
        <v>1E-3</v>
      </c>
      <c r="Q4300">
        <v>1</v>
      </c>
    </row>
    <row r="4301" spans="1:17" x14ac:dyDescent="0.2">
      <c r="A4301" t="s">
        <v>498</v>
      </c>
      <c r="B4301" t="s">
        <v>134</v>
      </c>
      <c r="C4301" t="s">
        <v>497</v>
      </c>
      <c r="D4301" t="s">
        <v>54</v>
      </c>
      <c r="E4301" t="s">
        <v>3988</v>
      </c>
      <c r="F4301">
        <v>1.4E-2</v>
      </c>
      <c r="G4301">
        <v>1.4E-2</v>
      </c>
      <c r="H4301">
        <v>1</v>
      </c>
      <c r="J4301" t="s">
        <v>38</v>
      </c>
      <c r="K4301" t="s">
        <v>367</v>
      </c>
      <c r="L4301" t="s">
        <v>401</v>
      </c>
      <c r="M4301" t="s">
        <v>9098</v>
      </c>
      <c r="N4301" t="s">
        <v>8251</v>
      </c>
      <c r="O4301">
        <v>0</v>
      </c>
      <c r="P4301">
        <v>0</v>
      </c>
      <c r="Q4301">
        <v>1</v>
      </c>
    </row>
    <row r="4302" spans="1:17" x14ac:dyDescent="0.2">
      <c r="A4302" t="s">
        <v>498</v>
      </c>
      <c r="B4302" t="s">
        <v>134</v>
      </c>
      <c r="C4302" t="s">
        <v>497</v>
      </c>
      <c r="D4302" t="s">
        <v>54</v>
      </c>
      <c r="E4302" t="s">
        <v>3989</v>
      </c>
      <c r="F4302">
        <v>1.4999999999999999E-2</v>
      </c>
      <c r="G4302">
        <v>1.4999999999999999E-2</v>
      </c>
      <c r="H4302">
        <v>1</v>
      </c>
      <c r="J4302" t="s">
        <v>38</v>
      </c>
      <c r="K4302" t="s">
        <v>367</v>
      </c>
      <c r="L4302" t="s">
        <v>401</v>
      </c>
      <c r="M4302" t="s">
        <v>9098</v>
      </c>
      <c r="N4302" t="s">
        <v>8252</v>
      </c>
      <c r="O4302">
        <v>1E-3</v>
      </c>
      <c r="P4302">
        <v>1E-3</v>
      </c>
      <c r="Q4302">
        <v>1</v>
      </c>
    </row>
    <row r="4303" spans="1:17" x14ac:dyDescent="0.2">
      <c r="A4303" t="s">
        <v>498</v>
      </c>
      <c r="B4303" t="s">
        <v>134</v>
      </c>
      <c r="C4303" t="s">
        <v>497</v>
      </c>
      <c r="D4303" t="s">
        <v>54</v>
      </c>
      <c r="E4303" t="s">
        <v>3990</v>
      </c>
      <c r="F4303">
        <v>1.4999999999999999E-2</v>
      </c>
      <c r="G4303">
        <v>1.4999999999999999E-2</v>
      </c>
      <c r="H4303">
        <v>1</v>
      </c>
      <c r="J4303" t="s">
        <v>38</v>
      </c>
      <c r="K4303" t="s">
        <v>367</v>
      </c>
      <c r="L4303" t="s">
        <v>401</v>
      </c>
      <c r="M4303" t="s">
        <v>9098</v>
      </c>
      <c r="N4303" t="s">
        <v>8253</v>
      </c>
      <c r="O4303">
        <v>0</v>
      </c>
      <c r="P4303">
        <v>0</v>
      </c>
      <c r="Q4303">
        <v>1</v>
      </c>
    </row>
    <row r="4304" spans="1:17" x14ac:dyDescent="0.2">
      <c r="A4304" t="s">
        <v>498</v>
      </c>
      <c r="B4304" t="s">
        <v>134</v>
      </c>
      <c r="C4304" t="s">
        <v>497</v>
      </c>
      <c r="D4304" t="s">
        <v>54</v>
      </c>
      <c r="E4304" t="s">
        <v>3991</v>
      </c>
      <c r="F4304">
        <v>1.4999999999999999E-2</v>
      </c>
      <c r="G4304">
        <v>1.4999999999999999E-2</v>
      </c>
      <c r="H4304">
        <v>1</v>
      </c>
      <c r="J4304" t="s">
        <v>38</v>
      </c>
      <c r="K4304" t="s">
        <v>367</v>
      </c>
      <c r="L4304" t="s">
        <v>401</v>
      </c>
      <c r="M4304" t="s">
        <v>9098</v>
      </c>
      <c r="N4304" t="s">
        <v>8382</v>
      </c>
      <c r="O4304">
        <v>0</v>
      </c>
      <c r="P4304">
        <v>0</v>
      </c>
      <c r="Q4304">
        <v>1</v>
      </c>
    </row>
    <row r="4305" spans="1:17" x14ac:dyDescent="0.2">
      <c r="A4305" t="s">
        <v>498</v>
      </c>
      <c r="B4305" t="s">
        <v>134</v>
      </c>
      <c r="C4305" t="s">
        <v>497</v>
      </c>
      <c r="D4305" t="s">
        <v>54</v>
      </c>
      <c r="E4305" t="s">
        <v>3992</v>
      </c>
      <c r="F4305">
        <v>1.4999999999999999E-2</v>
      </c>
      <c r="G4305">
        <v>1.4999999999999999E-2</v>
      </c>
      <c r="H4305">
        <v>1</v>
      </c>
      <c r="J4305" t="s">
        <v>38</v>
      </c>
      <c r="K4305" t="s">
        <v>367</v>
      </c>
      <c r="L4305" t="s">
        <v>401</v>
      </c>
      <c r="M4305" t="s">
        <v>9098</v>
      </c>
      <c r="N4305" t="s">
        <v>8370</v>
      </c>
      <c r="O4305">
        <v>1E-3</v>
      </c>
      <c r="P4305">
        <v>1E-3</v>
      </c>
      <c r="Q4305">
        <v>1</v>
      </c>
    </row>
    <row r="4306" spans="1:17" x14ac:dyDescent="0.2">
      <c r="A4306" t="s">
        <v>498</v>
      </c>
      <c r="B4306" t="s">
        <v>134</v>
      </c>
      <c r="C4306" t="s">
        <v>497</v>
      </c>
      <c r="D4306" t="s">
        <v>54</v>
      </c>
      <c r="E4306" t="s">
        <v>3993</v>
      </c>
      <c r="F4306">
        <v>1.4999999999999999E-2</v>
      </c>
      <c r="G4306">
        <v>1.4999999999999999E-2</v>
      </c>
      <c r="H4306">
        <v>1</v>
      </c>
      <c r="J4306" t="s">
        <v>38</v>
      </c>
      <c r="K4306" t="s">
        <v>367</v>
      </c>
      <c r="L4306" t="s">
        <v>401</v>
      </c>
      <c r="M4306" t="s">
        <v>9098</v>
      </c>
      <c r="N4306" t="s">
        <v>9099</v>
      </c>
      <c r="O4306">
        <v>1E-3</v>
      </c>
      <c r="P4306">
        <v>1E-3</v>
      </c>
      <c r="Q4306">
        <v>1</v>
      </c>
    </row>
    <row r="4307" spans="1:17" x14ac:dyDescent="0.2">
      <c r="A4307" t="s">
        <v>498</v>
      </c>
      <c r="B4307" t="s">
        <v>134</v>
      </c>
      <c r="C4307" t="s">
        <v>497</v>
      </c>
      <c r="D4307" t="s">
        <v>54</v>
      </c>
      <c r="E4307" t="s">
        <v>3994</v>
      </c>
      <c r="F4307">
        <v>1.4999999999999999E-2</v>
      </c>
      <c r="G4307">
        <v>1.4999999999999999E-2</v>
      </c>
      <c r="H4307">
        <v>1</v>
      </c>
      <c r="J4307" t="s">
        <v>38</v>
      </c>
      <c r="K4307" t="s">
        <v>367</v>
      </c>
      <c r="L4307" t="s">
        <v>401</v>
      </c>
      <c r="M4307" t="s">
        <v>9098</v>
      </c>
      <c r="N4307" t="s">
        <v>8371</v>
      </c>
      <c r="O4307">
        <v>0</v>
      </c>
      <c r="P4307">
        <v>0</v>
      </c>
      <c r="Q4307">
        <v>1</v>
      </c>
    </row>
    <row r="4308" spans="1:17" x14ac:dyDescent="0.2">
      <c r="A4308" t="s">
        <v>498</v>
      </c>
      <c r="B4308" t="s">
        <v>134</v>
      </c>
      <c r="C4308" t="s">
        <v>497</v>
      </c>
      <c r="D4308" t="s">
        <v>54</v>
      </c>
      <c r="E4308" t="s">
        <v>3995</v>
      </c>
      <c r="F4308">
        <v>1.4999999999999999E-2</v>
      </c>
      <c r="G4308">
        <v>1.4999999999999999E-2</v>
      </c>
      <c r="H4308">
        <v>1</v>
      </c>
      <c r="J4308" t="s">
        <v>38</v>
      </c>
      <c r="K4308" t="s">
        <v>367</v>
      </c>
      <c r="L4308" t="s">
        <v>401</v>
      </c>
      <c r="M4308" t="s">
        <v>9098</v>
      </c>
      <c r="N4308" t="s">
        <v>8366</v>
      </c>
      <c r="O4308">
        <v>0</v>
      </c>
      <c r="P4308">
        <v>0</v>
      </c>
      <c r="Q4308">
        <v>1</v>
      </c>
    </row>
    <row r="4309" spans="1:17" x14ac:dyDescent="0.2">
      <c r="A4309" t="s">
        <v>498</v>
      </c>
      <c r="B4309" t="s">
        <v>134</v>
      </c>
      <c r="C4309" t="s">
        <v>497</v>
      </c>
      <c r="D4309" t="s">
        <v>54</v>
      </c>
      <c r="E4309" t="s">
        <v>3996</v>
      </c>
      <c r="F4309">
        <v>1.4999999999999999E-2</v>
      </c>
      <c r="G4309">
        <v>1.4999999999999999E-2</v>
      </c>
      <c r="H4309">
        <v>1</v>
      </c>
      <c r="J4309" t="s">
        <v>38</v>
      </c>
      <c r="K4309" t="s">
        <v>367</v>
      </c>
      <c r="L4309" t="s">
        <v>401</v>
      </c>
      <c r="M4309" t="s">
        <v>9098</v>
      </c>
      <c r="N4309" t="s">
        <v>8372</v>
      </c>
      <c r="O4309">
        <v>0</v>
      </c>
      <c r="P4309">
        <v>0</v>
      </c>
      <c r="Q4309">
        <v>1</v>
      </c>
    </row>
    <row r="4310" spans="1:17" x14ac:dyDescent="0.2">
      <c r="A4310" t="s">
        <v>498</v>
      </c>
      <c r="B4310" t="s">
        <v>134</v>
      </c>
      <c r="C4310" t="s">
        <v>497</v>
      </c>
      <c r="D4310" t="s">
        <v>54</v>
      </c>
      <c r="E4310" t="s">
        <v>3997</v>
      </c>
      <c r="F4310">
        <v>1.4999999999999999E-2</v>
      </c>
      <c r="G4310">
        <v>1.4999999999999999E-2</v>
      </c>
      <c r="H4310">
        <v>1</v>
      </c>
      <c r="J4310" t="s">
        <v>38</v>
      </c>
      <c r="K4310" t="s">
        <v>367</v>
      </c>
      <c r="L4310" t="s">
        <v>401</v>
      </c>
      <c r="M4310" t="s">
        <v>9098</v>
      </c>
      <c r="N4310" t="s">
        <v>8367</v>
      </c>
      <c r="O4310">
        <v>0</v>
      </c>
      <c r="P4310">
        <v>0</v>
      </c>
      <c r="Q4310">
        <v>1</v>
      </c>
    </row>
    <row r="4311" spans="1:17" x14ac:dyDescent="0.2">
      <c r="A4311" t="s">
        <v>498</v>
      </c>
      <c r="B4311" t="s">
        <v>134</v>
      </c>
      <c r="C4311" t="s">
        <v>497</v>
      </c>
      <c r="D4311" t="s">
        <v>54</v>
      </c>
      <c r="E4311" t="s">
        <v>3998</v>
      </c>
      <c r="F4311">
        <v>1.4999999999999999E-2</v>
      </c>
      <c r="G4311">
        <v>1.4999999999999999E-2</v>
      </c>
      <c r="H4311">
        <v>1</v>
      </c>
      <c r="J4311" t="s">
        <v>38</v>
      </c>
      <c r="K4311" t="s">
        <v>367</v>
      </c>
      <c r="L4311" t="s">
        <v>401</v>
      </c>
      <c r="M4311" t="s">
        <v>9098</v>
      </c>
      <c r="N4311" t="s">
        <v>8373</v>
      </c>
      <c r="O4311">
        <v>0</v>
      </c>
      <c r="P4311">
        <v>0</v>
      </c>
      <c r="Q4311">
        <v>1</v>
      </c>
    </row>
    <row r="4312" spans="1:17" x14ac:dyDescent="0.2">
      <c r="A4312" t="s">
        <v>498</v>
      </c>
      <c r="B4312" t="s">
        <v>134</v>
      </c>
      <c r="C4312" t="s">
        <v>497</v>
      </c>
      <c r="D4312" t="s">
        <v>54</v>
      </c>
      <c r="E4312" t="s">
        <v>3999</v>
      </c>
      <c r="F4312">
        <v>1.4999999999999999E-2</v>
      </c>
      <c r="G4312">
        <v>1.4999999999999999E-2</v>
      </c>
      <c r="H4312">
        <v>1</v>
      </c>
      <c r="J4312" t="s">
        <v>38</v>
      </c>
      <c r="K4312" t="s">
        <v>367</v>
      </c>
      <c r="L4312" t="s">
        <v>401</v>
      </c>
      <c r="M4312" t="s">
        <v>9098</v>
      </c>
      <c r="N4312" t="s">
        <v>8374</v>
      </c>
      <c r="O4312">
        <v>0</v>
      </c>
      <c r="P4312">
        <v>0</v>
      </c>
      <c r="Q4312">
        <v>1</v>
      </c>
    </row>
    <row r="4313" spans="1:17" x14ac:dyDescent="0.2">
      <c r="A4313" t="s">
        <v>498</v>
      </c>
      <c r="B4313" t="s">
        <v>134</v>
      </c>
      <c r="C4313" t="s">
        <v>497</v>
      </c>
      <c r="D4313" t="s">
        <v>54</v>
      </c>
      <c r="E4313" t="s">
        <v>4000</v>
      </c>
      <c r="F4313">
        <v>1.4999999999999999E-2</v>
      </c>
      <c r="G4313">
        <v>1.4999999999999999E-2</v>
      </c>
      <c r="H4313">
        <v>1</v>
      </c>
      <c r="J4313" t="s">
        <v>38</v>
      </c>
      <c r="K4313" t="s">
        <v>367</v>
      </c>
      <c r="L4313" t="s">
        <v>401</v>
      </c>
      <c r="M4313" t="s">
        <v>9098</v>
      </c>
      <c r="N4313" t="s">
        <v>8375</v>
      </c>
      <c r="O4313">
        <v>0</v>
      </c>
      <c r="P4313">
        <v>0</v>
      </c>
      <c r="Q4313">
        <v>1</v>
      </c>
    </row>
    <row r="4314" spans="1:17" x14ac:dyDescent="0.2">
      <c r="A4314" t="s">
        <v>498</v>
      </c>
      <c r="B4314" t="s">
        <v>134</v>
      </c>
      <c r="C4314" t="s">
        <v>497</v>
      </c>
      <c r="D4314" t="s">
        <v>54</v>
      </c>
      <c r="E4314" t="s">
        <v>4001</v>
      </c>
      <c r="F4314">
        <v>1.4E-2</v>
      </c>
      <c r="G4314">
        <v>1.4E-2</v>
      </c>
      <c r="H4314">
        <v>1</v>
      </c>
      <c r="J4314" t="s">
        <v>38</v>
      </c>
      <c r="K4314" t="s">
        <v>367</v>
      </c>
      <c r="L4314" t="s">
        <v>401</v>
      </c>
      <c r="M4314" t="s">
        <v>9098</v>
      </c>
      <c r="N4314" t="s">
        <v>8376</v>
      </c>
      <c r="O4314">
        <v>1E-3</v>
      </c>
      <c r="P4314">
        <v>1E-3</v>
      </c>
      <c r="Q4314">
        <v>1</v>
      </c>
    </row>
    <row r="4315" spans="1:17" x14ac:dyDescent="0.2">
      <c r="A4315" t="s">
        <v>498</v>
      </c>
      <c r="B4315" t="s">
        <v>134</v>
      </c>
      <c r="C4315" t="s">
        <v>497</v>
      </c>
      <c r="D4315" t="s">
        <v>54</v>
      </c>
      <c r="E4315" t="s">
        <v>4002</v>
      </c>
      <c r="F4315">
        <v>1.4E-2</v>
      </c>
      <c r="G4315">
        <v>1.4E-2</v>
      </c>
      <c r="H4315">
        <v>1</v>
      </c>
      <c r="J4315" t="s">
        <v>38</v>
      </c>
      <c r="K4315" t="s">
        <v>367</v>
      </c>
      <c r="L4315" t="s">
        <v>401</v>
      </c>
      <c r="M4315" t="s">
        <v>9098</v>
      </c>
      <c r="N4315" t="s">
        <v>8377</v>
      </c>
      <c r="O4315">
        <v>1E-3</v>
      </c>
      <c r="P4315">
        <v>1E-3</v>
      </c>
      <c r="Q4315">
        <v>1</v>
      </c>
    </row>
    <row r="4316" spans="1:17" x14ac:dyDescent="0.2">
      <c r="A4316" t="s">
        <v>498</v>
      </c>
      <c r="B4316" t="s">
        <v>134</v>
      </c>
      <c r="C4316" t="s">
        <v>497</v>
      </c>
      <c r="D4316" t="s">
        <v>54</v>
      </c>
      <c r="E4316" t="s">
        <v>4003</v>
      </c>
      <c r="F4316">
        <v>1.4E-2</v>
      </c>
      <c r="G4316">
        <v>1.4E-2</v>
      </c>
      <c r="H4316">
        <v>1</v>
      </c>
      <c r="J4316" t="s">
        <v>38</v>
      </c>
      <c r="K4316" t="s">
        <v>367</v>
      </c>
      <c r="L4316" t="s">
        <v>401</v>
      </c>
      <c r="M4316" t="s">
        <v>9098</v>
      </c>
      <c r="N4316" t="s">
        <v>8378</v>
      </c>
      <c r="O4316">
        <v>1E-3</v>
      </c>
      <c r="P4316">
        <v>1E-3</v>
      </c>
      <c r="Q4316">
        <v>1</v>
      </c>
    </row>
    <row r="4317" spans="1:17" x14ac:dyDescent="0.2">
      <c r="A4317" t="s">
        <v>498</v>
      </c>
      <c r="B4317" t="s">
        <v>134</v>
      </c>
      <c r="C4317" t="s">
        <v>497</v>
      </c>
      <c r="D4317" t="s">
        <v>54</v>
      </c>
      <c r="E4317" t="s">
        <v>4004</v>
      </c>
      <c r="F4317">
        <v>1.6E-2</v>
      </c>
      <c r="G4317">
        <v>1.6E-2</v>
      </c>
      <c r="H4317">
        <v>1</v>
      </c>
      <c r="J4317" t="s">
        <v>38</v>
      </c>
      <c r="K4317" t="s">
        <v>367</v>
      </c>
      <c r="L4317" t="s">
        <v>401</v>
      </c>
      <c r="M4317" t="s">
        <v>9098</v>
      </c>
      <c r="N4317" t="s">
        <v>8368</v>
      </c>
      <c r="O4317">
        <v>1E-3</v>
      </c>
      <c r="P4317">
        <v>1E-3</v>
      </c>
      <c r="Q4317">
        <v>1</v>
      </c>
    </row>
    <row r="4318" spans="1:17" x14ac:dyDescent="0.2">
      <c r="A4318" t="s">
        <v>498</v>
      </c>
      <c r="B4318" t="s">
        <v>134</v>
      </c>
      <c r="C4318" t="s">
        <v>497</v>
      </c>
      <c r="D4318" t="s">
        <v>54</v>
      </c>
      <c r="E4318" t="s">
        <v>4005</v>
      </c>
      <c r="F4318">
        <v>1.7000000000000001E-2</v>
      </c>
      <c r="G4318">
        <v>1.7000000000000001E-2</v>
      </c>
      <c r="H4318">
        <v>1</v>
      </c>
      <c r="J4318" t="s">
        <v>38</v>
      </c>
      <c r="K4318" t="s">
        <v>367</v>
      </c>
      <c r="L4318" t="s">
        <v>401</v>
      </c>
      <c r="M4318" t="s">
        <v>9098</v>
      </c>
      <c r="N4318" t="s">
        <v>8369</v>
      </c>
      <c r="O4318">
        <v>1E-3</v>
      </c>
      <c r="P4318">
        <v>1E-3</v>
      </c>
      <c r="Q4318">
        <v>1</v>
      </c>
    </row>
    <row r="4319" spans="1:17" x14ac:dyDescent="0.2">
      <c r="A4319" t="s">
        <v>498</v>
      </c>
      <c r="B4319" t="s">
        <v>134</v>
      </c>
      <c r="C4319" t="s">
        <v>497</v>
      </c>
      <c r="D4319" t="s">
        <v>54</v>
      </c>
      <c r="E4319" t="s">
        <v>4006</v>
      </c>
      <c r="F4319">
        <v>1.2999999999999999E-2</v>
      </c>
      <c r="G4319">
        <v>1.2999999999999999E-2</v>
      </c>
      <c r="H4319">
        <v>1</v>
      </c>
      <c r="J4319" t="s">
        <v>38</v>
      </c>
      <c r="K4319" t="s">
        <v>367</v>
      </c>
      <c r="L4319" t="s">
        <v>401</v>
      </c>
      <c r="M4319" t="s">
        <v>9098</v>
      </c>
      <c r="N4319" t="s">
        <v>499</v>
      </c>
      <c r="O4319">
        <v>0</v>
      </c>
      <c r="P4319">
        <v>0</v>
      </c>
      <c r="Q4319">
        <v>1</v>
      </c>
    </row>
    <row r="4320" spans="1:17" x14ac:dyDescent="0.2">
      <c r="A4320" t="s">
        <v>498</v>
      </c>
      <c r="B4320" t="s">
        <v>134</v>
      </c>
      <c r="C4320" t="s">
        <v>497</v>
      </c>
      <c r="D4320" t="s">
        <v>54</v>
      </c>
      <c r="E4320" t="s">
        <v>4007</v>
      </c>
      <c r="F4320">
        <v>1.4E-2</v>
      </c>
      <c r="G4320">
        <v>1.4E-2</v>
      </c>
      <c r="H4320">
        <v>1</v>
      </c>
      <c r="J4320" t="s">
        <v>38</v>
      </c>
      <c r="K4320" t="s">
        <v>367</v>
      </c>
      <c r="L4320" t="s">
        <v>401</v>
      </c>
      <c r="M4320" t="s">
        <v>9098</v>
      </c>
      <c r="N4320" t="s">
        <v>500</v>
      </c>
      <c r="O4320">
        <v>0</v>
      </c>
      <c r="P4320">
        <v>0</v>
      </c>
      <c r="Q4320">
        <v>1</v>
      </c>
    </row>
    <row r="4321" spans="1:17" x14ac:dyDescent="0.2">
      <c r="A4321" t="s">
        <v>498</v>
      </c>
      <c r="B4321" t="s">
        <v>134</v>
      </c>
      <c r="C4321" t="s">
        <v>497</v>
      </c>
      <c r="D4321" t="s">
        <v>54</v>
      </c>
      <c r="E4321" t="s">
        <v>4008</v>
      </c>
      <c r="F4321">
        <v>1.2999999999999999E-2</v>
      </c>
      <c r="G4321">
        <v>1.2999999999999999E-2</v>
      </c>
      <c r="H4321">
        <v>1</v>
      </c>
      <c r="J4321" t="s">
        <v>38</v>
      </c>
      <c r="K4321" t="s">
        <v>367</v>
      </c>
      <c r="L4321" t="s">
        <v>401</v>
      </c>
      <c r="M4321" t="s">
        <v>9098</v>
      </c>
      <c r="N4321" t="s">
        <v>8379</v>
      </c>
      <c r="O4321">
        <v>0</v>
      </c>
      <c r="P4321">
        <v>0</v>
      </c>
      <c r="Q4321">
        <v>1</v>
      </c>
    </row>
    <row r="4322" spans="1:17" x14ac:dyDescent="0.2">
      <c r="A4322" t="s">
        <v>498</v>
      </c>
      <c r="B4322" t="s">
        <v>134</v>
      </c>
      <c r="C4322" t="s">
        <v>497</v>
      </c>
      <c r="D4322" t="s">
        <v>54</v>
      </c>
      <c r="E4322" t="s">
        <v>4009</v>
      </c>
      <c r="F4322">
        <v>1.2999999999999999E-2</v>
      </c>
      <c r="G4322">
        <v>1.2999999999999999E-2</v>
      </c>
      <c r="H4322">
        <v>1</v>
      </c>
      <c r="J4322" t="s">
        <v>38</v>
      </c>
      <c r="K4322" t="s">
        <v>367</v>
      </c>
      <c r="L4322" t="s">
        <v>401</v>
      </c>
      <c r="M4322" t="s">
        <v>9098</v>
      </c>
      <c r="N4322" t="s">
        <v>8254</v>
      </c>
      <c r="O4322">
        <v>0</v>
      </c>
      <c r="P4322">
        <v>0</v>
      </c>
      <c r="Q4322">
        <v>1</v>
      </c>
    </row>
    <row r="4323" spans="1:17" x14ac:dyDescent="0.2">
      <c r="A4323" t="s">
        <v>498</v>
      </c>
      <c r="B4323" t="s">
        <v>134</v>
      </c>
      <c r="C4323" t="s">
        <v>497</v>
      </c>
      <c r="D4323" t="s">
        <v>54</v>
      </c>
      <c r="E4323" t="s">
        <v>4010</v>
      </c>
      <c r="F4323">
        <v>1.4E-2</v>
      </c>
      <c r="G4323">
        <v>1.4E-2</v>
      </c>
      <c r="H4323">
        <v>1</v>
      </c>
      <c r="J4323" t="s">
        <v>38</v>
      </c>
      <c r="K4323" t="s">
        <v>367</v>
      </c>
      <c r="L4323" t="s">
        <v>401</v>
      </c>
      <c r="M4323" t="s">
        <v>9098</v>
      </c>
      <c r="N4323" t="s">
        <v>8255</v>
      </c>
      <c r="O4323">
        <v>1E-3</v>
      </c>
      <c r="P4323">
        <v>1E-3</v>
      </c>
      <c r="Q4323">
        <v>1</v>
      </c>
    </row>
    <row r="4324" spans="1:17" x14ac:dyDescent="0.2">
      <c r="A4324" t="s">
        <v>498</v>
      </c>
      <c r="B4324" t="s">
        <v>134</v>
      </c>
      <c r="C4324" t="s">
        <v>497</v>
      </c>
      <c r="D4324" t="s">
        <v>54</v>
      </c>
      <c r="E4324" t="s">
        <v>4011</v>
      </c>
      <c r="F4324">
        <v>1.4E-2</v>
      </c>
      <c r="G4324">
        <v>1.4E-2</v>
      </c>
      <c r="H4324">
        <v>1</v>
      </c>
      <c r="J4324" t="s">
        <v>38</v>
      </c>
      <c r="K4324" t="s">
        <v>367</v>
      </c>
      <c r="L4324" t="s">
        <v>401</v>
      </c>
      <c r="M4324" t="s">
        <v>9098</v>
      </c>
      <c r="N4324" t="s">
        <v>8256</v>
      </c>
      <c r="O4324">
        <v>2E-3</v>
      </c>
      <c r="P4324">
        <v>2E-3</v>
      </c>
      <c r="Q4324">
        <v>1</v>
      </c>
    </row>
    <row r="4325" spans="1:17" x14ac:dyDescent="0.2">
      <c r="A4325" t="s">
        <v>498</v>
      </c>
      <c r="B4325" t="s">
        <v>134</v>
      </c>
      <c r="C4325" t="s">
        <v>497</v>
      </c>
      <c r="D4325" t="s">
        <v>54</v>
      </c>
      <c r="E4325" t="s">
        <v>4012</v>
      </c>
      <c r="F4325">
        <v>1.6E-2</v>
      </c>
      <c r="G4325">
        <v>1.6E-2</v>
      </c>
      <c r="H4325">
        <v>1</v>
      </c>
      <c r="J4325" t="s">
        <v>38</v>
      </c>
      <c r="K4325" t="s">
        <v>367</v>
      </c>
      <c r="L4325" t="s">
        <v>401</v>
      </c>
      <c r="M4325" t="s">
        <v>9098</v>
      </c>
      <c r="N4325" t="s">
        <v>8257</v>
      </c>
      <c r="O4325">
        <v>4.0000000000000001E-3</v>
      </c>
      <c r="P4325">
        <v>4.0000000000000001E-3</v>
      </c>
      <c r="Q4325">
        <v>1</v>
      </c>
    </row>
    <row r="4326" spans="1:17" x14ac:dyDescent="0.2">
      <c r="A4326" t="s">
        <v>498</v>
      </c>
      <c r="B4326" t="s">
        <v>134</v>
      </c>
      <c r="C4326" t="s">
        <v>497</v>
      </c>
      <c r="D4326" t="s">
        <v>54</v>
      </c>
      <c r="E4326" t="s">
        <v>4013</v>
      </c>
      <c r="F4326">
        <v>1.7000000000000001E-2</v>
      </c>
      <c r="G4326">
        <v>1.7000000000000001E-2</v>
      </c>
      <c r="H4326">
        <v>1</v>
      </c>
      <c r="J4326" t="s">
        <v>38</v>
      </c>
      <c r="K4326" t="s">
        <v>367</v>
      </c>
      <c r="L4326" t="s">
        <v>401</v>
      </c>
      <c r="M4326" t="s">
        <v>9098</v>
      </c>
      <c r="N4326" t="s">
        <v>8258</v>
      </c>
      <c r="O4326">
        <v>8.0000000000000002E-3</v>
      </c>
      <c r="P4326">
        <v>8.0000000000000002E-3</v>
      </c>
      <c r="Q4326">
        <v>1</v>
      </c>
    </row>
    <row r="4327" spans="1:17" x14ac:dyDescent="0.2">
      <c r="A4327" t="s">
        <v>498</v>
      </c>
      <c r="B4327" t="s">
        <v>134</v>
      </c>
      <c r="C4327" t="s">
        <v>497</v>
      </c>
      <c r="D4327" t="s">
        <v>54</v>
      </c>
      <c r="E4327" t="s">
        <v>4014</v>
      </c>
      <c r="F4327">
        <v>1.7999999999999999E-2</v>
      </c>
      <c r="G4327">
        <v>1.7999999999999999E-2</v>
      </c>
      <c r="H4327">
        <v>1</v>
      </c>
      <c r="J4327" t="s">
        <v>38</v>
      </c>
      <c r="K4327" t="s">
        <v>367</v>
      </c>
      <c r="L4327" t="s">
        <v>401</v>
      </c>
      <c r="M4327" t="s">
        <v>9098</v>
      </c>
      <c r="N4327" t="s">
        <v>8259</v>
      </c>
      <c r="O4327">
        <v>0.01</v>
      </c>
      <c r="P4327">
        <v>0.01</v>
      </c>
      <c r="Q4327">
        <v>1</v>
      </c>
    </row>
    <row r="4328" spans="1:17" x14ac:dyDescent="0.2">
      <c r="A4328" t="s">
        <v>498</v>
      </c>
      <c r="B4328" t="s">
        <v>134</v>
      </c>
      <c r="C4328" t="s">
        <v>497</v>
      </c>
      <c r="D4328" t="s">
        <v>54</v>
      </c>
      <c r="E4328" t="s">
        <v>4015</v>
      </c>
      <c r="F4328">
        <v>1.9E-2</v>
      </c>
      <c r="G4328">
        <v>1.9E-2</v>
      </c>
      <c r="H4328">
        <v>1</v>
      </c>
      <c r="J4328" t="s">
        <v>38</v>
      </c>
      <c r="K4328" t="s">
        <v>367</v>
      </c>
      <c r="L4328" t="s">
        <v>401</v>
      </c>
      <c r="M4328" t="s">
        <v>9098</v>
      </c>
      <c r="N4328" t="s">
        <v>8380</v>
      </c>
      <c r="O4328">
        <v>1.2999999999999999E-2</v>
      </c>
      <c r="P4328">
        <v>1.2999999999999999E-2</v>
      </c>
      <c r="Q4328">
        <v>1</v>
      </c>
    </row>
    <row r="4329" spans="1:17" x14ac:dyDescent="0.2">
      <c r="A4329" t="s">
        <v>498</v>
      </c>
      <c r="B4329" t="s">
        <v>134</v>
      </c>
      <c r="C4329" t="s">
        <v>497</v>
      </c>
      <c r="D4329" t="s">
        <v>54</v>
      </c>
      <c r="E4329" t="s">
        <v>4016</v>
      </c>
      <c r="F4329">
        <v>1.9E-2</v>
      </c>
      <c r="G4329">
        <v>1.9E-2</v>
      </c>
      <c r="H4329">
        <v>1</v>
      </c>
      <c r="J4329" t="s">
        <v>38</v>
      </c>
      <c r="K4329" t="s">
        <v>367</v>
      </c>
      <c r="L4329" t="s">
        <v>401</v>
      </c>
      <c r="M4329" t="s">
        <v>9098</v>
      </c>
      <c r="N4329" t="s">
        <v>8381</v>
      </c>
      <c r="O4329">
        <v>1.4E-2</v>
      </c>
      <c r="P4329">
        <v>1.4E-2</v>
      </c>
      <c r="Q4329">
        <v>1</v>
      </c>
    </row>
    <row r="4330" spans="1:17" x14ac:dyDescent="0.2">
      <c r="A4330" t="s">
        <v>498</v>
      </c>
      <c r="B4330" t="s">
        <v>134</v>
      </c>
      <c r="C4330" t="s">
        <v>497</v>
      </c>
      <c r="D4330" t="s">
        <v>54</v>
      </c>
      <c r="E4330" t="s">
        <v>4017</v>
      </c>
      <c r="F4330">
        <v>1.9E-2</v>
      </c>
      <c r="G4330">
        <v>1.9E-2</v>
      </c>
      <c r="H4330">
        <v>1</v>
      </c>
      <c r="J4330" t="s">
        <v>38</v>
      </c>
      <c r="K4330" t="s">
        <v>367</v>
      </c>
      <c r="L4330" t="s">
        <v>401</v>
      </c>
      <c r="M4330" t="s">
        <v>9098</v>
      </c>
      <c r="N4330" t="s">
        <v>8654</v>
      </c>
      <c r="O4330">
        <v>1.4999999999999999E-2</v>
      </c>
      <c r="P4330">
        <v>1.4999999999999999E-2</v>
      </c>
      <c r="Q4330">
        <v>1</v>
      </c>
    </row>
    <row r="4331" spans="1:17" x14ac:dyDescent="0.2">
      <c r="A4331" t="s">
        <v>498</v>
      </c>
      <c r="B4331" t="s">
        <v>134</v>
      </c>
      <c r="C4331" t="s">
        <v>497</v>
      </c>
      <c r="D4331" t="s">
        <v>54</v>
      </c>
      <c r="E4331" t="s">
        <v>4018</v>
      </c>
      <c r="F4331">
        <v>1.9E-2</v>
      </c>
      <c r="G4331">
        <v>1.9E-2</v>
      </c>
      <c r="H4331">
        <v>1</v>
      </c>
      <c r="J4331" t="s">
        <v>38</v>
      </c>
      <c r="K4331" t="s">
        <v>367</v>
      </c>
      <c r="L4331" t="s">
        <v>401</v>
      </c>
      <c r="M4331" t="s">
        <v>9098</v>
      </c>
      <c r="N4331" t="s">
        <v>8655</v>
      </c>
      <c r="O4331">
        <v>1.7999999999999999E-2</v>
      </c>
      <c r="P4331">
        <v>1.7999999999999999E-2</v>
      </c>
      <c r="Q4331">
        <v>1</v>
      </c>
    </row>
    <row r="4332" spans="1:17" x14ac:dyDescent="0.2">
      <c r="A4332" t="s">
        <v>498</v>
      </c>
      <c r="B4332" t="s">
        <v>134</v>
      </c>
      <c r="C4332" t="s">
        <v>497</v>
      </c>
      <c r="D4332" t="s">
        <v>54</v>
      </c>
      <c r="E4332" t="s">
        <v>4019</v>
      </c>
      <c r="F4332">
        <v>1.7999999999999999E-2</v>
      </c>
      <c r="G4332">
        <v>1.7999999999999999E-2</v>
      </c>
      <c r="H4332">
        <v>1</v>
      </c>
      <c r="J4332" t="s">
        <v>38</v>
      </c>
      <c r="K4332" t="s">
        <v>367</v>
      </c>
      <c r="L4332" t="s">
        <v>401</v>
      </c>
      <c r="M4332" t="s">
        <v>9098</v>
      </c>
      <c r="N4332" t="s">
        <v>8672</v>
      </c>
      <c r="O4332">
        <v>1.6E-2</v>
      </c>
      <c r="P4332">
        <v>1.6E-2</v>
      </c>
      <c r="Q4332">
        <v>1</v>
      </c>
    </row>
    <row r="4333" spans="1:17" x14ac:dyDescent="0.2">
      <c r="A4333" t="s">
        <v>498</v>
      </c>
      <c r="B4333" t="s">
        <v>134</v>
      </c>
      <c r="C4333" t="s">
        <v>497</v>
      </c>
      <c r="D4333" t="s">
        <v>54</v>
      </c>
      <c r="E4333" t="s">
        <v>4020</v>
      </c>
      <c r="F4333">
        <v>1.9E-2</v>
      </c>
      <c r="G4333">
        <v>1.9E-2</v>
      </c>
      <c r="H4333">
        <v>1</v>
      </c>
      <c r="J4333" t="s">
        <v>38</v>
      </c>
      <c r="K4333" t="s">
        <v>367</v>
      </c>
      <c r="L4333" t="s">
        <v>401</v>
      </c>
      <c r="M4333" t="s">
        <v>9098</v>
      </c>
      <c r="N4333" t="s">
        <v>8661</v>
      </c>
      <c r="O4333">
        <v>6.0000000000000001E-3</v>
      </c>
      <c r="P4333">
        <v>6.0000000000000001E-3</v>
      </c>
      <c r="Q4333">
        <v>1</v>
      </c>
    </row>
    <row r="4334" spans="1:17" x14ac:dyDescent="0.2">
      <c r="A4334" t="s">
        <v>498</v>
      </c>
      <c r="B4334" t="s">
        <v>134</v>
      </c>
      <c r="C4334" t="s">
        <v>497</v>
      </c>
      <c r="D4334" t="s">
        <v>54</v>
      </c>
      <c r="E4334" t="s">
        <v>4021</v>
      </c>
      <c r="F4334">
        <v>1.9E-2</v>
      </c>
      <c r="G4334">
        <v>1.9E-2</v>
      </c>
      <c r="H4334">
        <v>1</v>
      </c>
      <c r="J4334" t="s">
        <v>38</v>
      </c>
      <c r="K4334" t="s">
        <v>367</v>
      </c>
      <c r="L4334" t="s">
        <v>401</v>
      </c>
      <c r="M4334" t="s">
        <v>9098</v>
      </c>
      <c r="N4334" t="s">
        <v>8660</v>
      </c>
      <c r="O4334">
        <v>1E-3</v>
      </c>
      <c r="P4334">
        <v>1E-3</v>
      </c>
      <c r="Q4334">
        <v>1</v>
      </c>
    </row>
    <row r="4335" spans="1:17" x14ac:dyDescent="0.2">
      <c r="A4335" t="s">
        <v>498</v>
      </c>
      <c r="B4335" t="s">
        <v>134</v>
      </c>
      <c r="C4335" t="s">
        <v>497</v>
      </c>
      <c r="D4335" t="s">
        <v>54</v>
      </c>
      <c r="E4335" t="s">
        <v>4022</v>
      </c>
      <c r="F4335">
        <v>1.9E-2</v>
      </c>
      <c r="G4335">
        <v>1.9E-2</v>
      </c>
      <c r="H4335">
        <v>1</v>
      </c>
      <c r="J4335" t="s">
        <v>38</v>
      </c>
      <c r="K4335" t="s">
        <v>367</v>
      </c>
      <c r="L4335" t="s">
        <v>401</v>
      </c>
      <c r="M4335" t="s">
        <v>9098</v>
      </c>
      <c r="N4335" t="s">
        <v>8659</v>
      </c>
      <c r="O4335">
        <v>0</v>
      </c>
      <c r="P4335">
        <v>0</v>
      </c>
      <c r="Q4335">
        <v>1</v>
      </c>
    </row>
    <row r="4336" spans="1:17" x14ac:dyDescent="0.2">
      <c r="A4336" t="s">
        <v>498</v>
      </c>
      <c r="B4336" t="s">
        <v>134</v>
      </c>
      <c r="C4336" t="s">
        <v>497</v>
      </c>
      <c r="D4336" t="s">
        <v>54</v>
      </c>
      <c r="E4336" t="s">
        <v>4023</v>
      </c>
      <c r="F4336">
        <v>1.7999999999999999E-2</v>
      </c>
      <c r="G4336">
        <v>1.7999999999999999E-2</v>
      </c>
      <c r="H4336">
        <v>1</v>
      </c>
      <c r="J4336" t="s">
        <v>38</v>
      </c>
      <c r="K4336" t="s">
        <v>367</v>
      </c>
      <c r="L4336" t="s">
        <v>401</v>
      </c>
      <c r="M4336" t="s">
        <v>9098</v>
      </c>
      <c r="N4336" t="s">
        <v>8658</v>
      </c>
      <c r="O4336">
        <v>0</v>
      </c>
      <c r="P4336">
        <v>0</v>
      </c>
      <c r="Q4336">
        <v>1</v>
      </c>
    </row>
    <row r="4337" spans="1:17" x14ac:dyDescent="0.2">
      <c r="A4337" t="s">
        <v>498</v>
      </c>
      <c r="B4337" t="s">
        <v>134</v>
      </c>
      <c r="C4337" t="s">
        <v>497</v>
      </c>
      <c r="D4337" t="s">
        <v>54</v>
      </c>
      <c r="E4337" t="s">
        <v>4024</v>
      </c>
      <c r="F4337">
        <v>1.4E-2</v>
      </c>
      <c r="G4337">
        <v>1.4E-2</v>
      </c>
      <c r="H4337">
        <v>1</v>
      </c>
      <c r="J4337" t="s">
        <v>38</v>
      </c>
      <c r="K4337" t="s">
        <v>367</v>
      </c>
      <c r="L4337" t="s">
        <v>401</v>
      </c>
      <c r="M4337" t="s">
        <v>9098</v>
      </c>
      <c r="N4337" t="s">
        <v>8656</v>
      </c>
      <c r="O4337">
        <v>0</v>
      </c>
      <c r="P4337">
        <v>0</v>
      </c>
      <c r="Q4337">
        <v>1</v>
      </c>
    </row>
    <row r="4338" spans="1:17" x14ac:dyDescent="0.2">
      <c r="A4338" t="s">
        <v>498</v>
      </c>
      <c r="B4338" t="s">
        <v>134</v>
      </c>
      <c r="C4338" t="s">
        <v>497</v>
      </c>
      <c r="D4338" t="s">
        <v>54</v>
      </c>
      <c r="E4338" t="s">
        <v>4025</v>
      </c>
      <c r="F4338">
        <v>1.4E-2</v>
      </c>
      <c r="G4338">
        <v>1.4E-2</v>
      </c>
      <c r="H4338">
        <v>1</v>
      </c>
      <c r="J4338" t="s">
        <v>38</v>
      </c>
      <c r="K4338" t="s">
        <v>367</v>
      </c>
      <c r="L4338" t="s">
        <v>401</v>
      </c>
      <c r="M4338" t="s">
        <v>9098</v>
      </c>
      <c r="N4338" t="s">
        <v>8657</v>
      </c>
      <c r="O4338">
        <v>0</v>
      </c>
      <c r="P4338">
        <v>0</v>
      </c>
      <c r="Q4338">
        <v>1</v>
      </c>
    </row>
    <row r="4339" spans="1:17" x14ac:dyDescent="0.2">
      <c r="A4339" t="s">
        <v>498</v>
      </c>
      <c r="B4339" t="s">
        <v>134</v>
      </c>
      <c r="C4339" t="s">
        <v>497</v>
      </c>
      <c r="D4339" t="s">
        <v>54</v>
      </c>
      <c r="E4339" t="s">
        <v>4026</v>
      </c>
      <c r="F4339">
        <v>1.4E-2</v>
      </c>
      <c r="G4339">
        <v>1.4E-2</v>
      </c>
      <c r="H4339">
        <v>1</v>
      </c>
      <c r="J4339" t="s">
        <v>38</v>
      </c>
      <c r="K4339" t="s">
        <v>367</v>
      </c>
      <c r="L4339" t="s">
        <v>401</v>
      </c>
      <c r="M4339" t="s">
        <v>9098</v>
      </c>
      <c r="N4339" t="s">
        <v>9119</v>
      </c>
      <c r="O4339">
        <v>1E-3</v>
      </c>
      <c r="P4339">
        <v>1E-3</v>
      </c>
      <c r="Q4339">
        <v>1</v>
      </c>
    </row>
    <row r="4340" spans="1:17" x14ac:dyDescent="0.2">
      <c r="A4340" t="s">
        <v>498</v>
      </c>
      <c r="B4340" t="s">
        <v>134</v>
      </c>
      <c r="C4340" t="s">
        <v>497</v>
      </c>
      <c r="D4340" t="s">
        <v>54</v>
      </c>
      <c r="E4340" t="s">
        <v>4027</v>
      </c>
      <c r="F4340">
        <v>1.4E-2</v>
      </c>
      <c r="G4340">
        <v>1.4E-2</v>
      </c>
      <c r="H4340">
        <v>1</v>
      </c>
      <c r="J4340" t="s">
        <v>38</v>
      </c>
      <c r="K4340" t="s">
        <v>367</v>
      </c>
      <c r="L4340" t="s">
        <v>401</v>
      </c>
      <c r="M4340" t="s">
        <v>9098</v>
      </c>
      <c r="N4340" t="s">
        <v>9120</v>
      </c>
      <c r="O4340">
        <v>2E-3</v>
      </c>
      <c r="P4340">
        <v>2E-3</v>
      </c>
      <c r="Q4340">
        <v>1</v>
      </c>
    </row>
    <row r="4341" spans="1:17" x14ac:dyDescent="0.2">
      <c r="A4341" t="s">
        <v>498</v>
      </c>
      <c r="B4341" t="s">
        <v>134</v>
      </c>
      <c r="C4341" t="s">
        <v>497</v>
      </c>
      <c r="D4341" t="s">
        <v>54</v>
      </c>
      <c r="E4341" t="s">
        <v>4028</v>
      </c>
      <c r="F4341">
        <v>1.4E-2</v>
      </c>
      <c r="G4341">
        <v>1.4E-2</v>
      </c>
      <c r="H4341">
        <v>1</v>
      </c>
      <c r="J4341" t="s">
        <v>38</v>
      </c>
      <c r="K4341" t="s">
        <v>367</v>
      </c>
      <c r="L4341" t="s">
        <v>401</v>
      </c>
      <c r="M4341" t="s">
        <v>9098</v>
      </c>
      <c r="N4341" t="s">
        <v>9100</v>
      </c>
      <c r="O4341">
        <v>1E-3</v>
      </c>
      <c r="P4341">
        <v>1E-3</v>
      </c>
      <c r="Q4341">
        <v>1</v>
      </c>
    </row>
    <row r="4342" spans="1:17" x14ac:dyDescent="0.2">
      <c r="A4342" t="s">
        <v>498</v>
      </c>
      <c r="B4342" t="s">
        <v>134</v>
      </c>
      <c r="C4342" t="s">
        <v>497</v>
      </c>
      <c r="D4342" t="s">
        <v>54</v>
      </c>
      <c r="E4342" t="s">
        <v>4029</v>
      </c>
      <c r="F4342">
        <v>1.4E-2</v>
      </c>
      <c r="G4342">
        <v>1.4E-2</v>
      </c>
      <c r="H4342">
        <v>1</v>
      </c>
      <c r="J4342" t="s">
        <v>38</v>
      </c>
      <c r="K4342" t="s">
        <v>367</v>
      </c>
      <c r="L4342" t="s">
        <v>401</v>
      </c>
      <c r="M4342" t="s">
        <v>9098</v>
      </c>
      <c r="N4342" t="s">
        <v>9101</v>
      </c>
      <c r="O4342">
        <v>1E-3</v>
      </c>
      <c r="P4342">
        <v>1E-3</v>
      </c>
      <c r="Q4342">
        <v>1</v>
      </c>
    </row>
    <row r="4343" spans="1:17" x14ac:dyDescent="0.2">
      <c r="A4343" t="s">
        <v>498</v>
      </c>
      <c r="B4343" t="s">
        <v>134</v>
      </c>
      <c r="C4343" t="s">
        <v>497</v>
      </c>
      <c r="D4343" t="s">
        <v>54</v>
      </c>
      <c r="E4343" t="s">
        <v>4030</v>
      </c>
      <c r="F4343">
        <v>1.2999999999999999E-2</v>
      </c>
      <c r="G4343">
        <v>1.2999999999999999E-2</v>
      </c>
      <c r="H4343">
        <v>1</v>
      </c>
      <c r="J4343" t="s">
        <v>38</v>
      </c>
      <c r="K4343" t="s">
        <v>367</v>
      </c>
      <c r="L4343" t="s">
        <v>401</v>
      </c>
      <c r="M4343" t="s">
        <v>9098</v>
      </c>
      <c r="N4343" t="s">
        <v>9102</v>
      </c>
      <c r="O4343">
        <v>0</v>
      </c>
      <c r="P4343">
        <v>0</v>
      </c>
      <c r="Q4343">
        <v>1</v>
      </c>
    </row>
    <row r="4344" spans="1:17" x14ac:dyDescent="0.2">
      <c r="A4344" t="s">
        <v>498</v>
      </c>
      <c r="B4344" t="s">
        <v>134</v>
      </c>
      <c r="C4344" t="s">
        <v>497</v>
      </c>
      <c r="D4344" t="s">
        <v>54</v>
      </c>
      <c r="E4344" t="s">
        <v>4031</v>
      </c>
      <c r="F4344">
        <v>1.2999999999999999E-2</v>
      </c>
      <c r="G4344">
        <v>1.2999999999999999E-2</v>
      </c>
      <c r="H4344">
        <v>1</v>
      </c>
      <c r="J4344" t="s">
        <v>38</v>
      </c>
      <c r="K4344" t="s">
        <v>367</v>
      </c>
      <c r="L4344" t="s">
        <v>401</v>
      </c>
      <c r="M4344" t="s">
        <v>9098</v>
      </c>
      <c r="N4344" t="s">
        <v>9103</v>
      </c>
      <c r="O4344">
        <v>0</v>
      </c>
      <c r="P4344">
        <v>0</v>
      </c>
      <c r="Q4344">
        <v>1</v>
      </c>
    </row>
    <row r="4345" spans="1:17" x14ac:dyDescent="0.2">
      <c r="A4345" t="s">
        <v>498</v>
      </c>
      <c r="B4345" t="s">
        <v>134</v>
      </c>
      <c r="C4345" t="s">
        <v>497</v>
      </c>
      <c r="D4345" t="s">
        <v>54</v>
      </c>
      <c r="E4345" t="s">
        <v>4032</v>
      </c>
      <c r="F4345">
        <v>1.2999999999999999E-2</v>
      </c>
      <c r="G4345">
        <v>1.2999999999999999E-2</v>
      </c>
      <c r="H4345">
        <v>1</v>
      </c>
      <c r="J4345" t="s">
        <v>38</v>
      </c>
      <c r="K4345" t="s">
        <v>367</v>
      </c>
      <c r="L4345" t="s">
        <v>401</v>
      </c>
      <c r="M4345" t="s">
        <v>9098</v>
      </c>
      <c r="N4345" t="s">
        <v>9104</v>
      </c>
      <c r="O4345">
        <v>0</v>
      </c>
      <c r="P4345">
        <v>0</v>
      </c>
      <c r="Q4345">
        <v>1</v>
      </c>
    </row>
    <row r="4346" spans="1:17" x14ac:dyDescent="0.2">
      <c r="A4346" t="s">
        <v>498</v>
      </c>
      <c r="B4346" t="s">
        <v>134</v>
      </c>
      <c r="C4346" t="s">
        <v>497</v>
      </c>
      <c r="D4346" t="s">
        <v>54</v>
      </c>
      <c r="E4346" t="s">
        <v>4033</v>
      </c>
      <c r="F4346">
        <v>1.2999999999999999E-2</v>
      </c>
      <c r="G4346">
        <v>1.2999999999999999E-2</v>
      </c>
      <c r="H4346">
        <v>1</v>
      </c>
      <c r="J4346" t="s">
        <v>38</v>
      </c>
      <c r="K4346" t="s">
        <v>367</v>
      </c>
      <c r="L4346" t="s">
        <v>401</v>
      </c>
      <c r="M4346" t="s">
        <v>9098</v>
      </c>
      <c r="N4346" t="s">
        <v>8981</v>
      </c>
      <c r="O4346">
        <v>0</v>
      </c>
      <c r="P4346">
        <v>0</v>
      </c>
      <c r="Q4346">
        <v>1</v>
      </c>
    </row>
    <row r="4347" spans="1:17" x14ac:dyDescent="0.2">
      <c r="A4347" t="s">
        <v>498</v>
      </c>
      <c r="B4347" t="s">
        <v>134</v>
      </c>
      <c r="C4347" t="s">
        <v>497</v>
      </c>
      <c r="D4347" t="s">
        <v>54</v>
      </c>
      <c r="E4347" t="s">
        <v>4034</v>
      </c>
      <c r="F4347">
        <v>1.2999999999999999E-2</v>
      </c>
      <c r="G4347">
        <v>1.2999999999999999E-2</v>
      </c>
      <c r="H4347">
        <v>1</v>
      </c>
      <c r="J4347" t="s">
        <v>38</v>
      </c>
      <c r="K4347" t="s">
        <v>367</v>
      </c>
      <c r="L4347" t="s">
        <v>401</v>
      </c>
      <c r="M4347" t="s">
        <v>9098</v>
      </c>
      <c r="N4347" t="s">
        <v>8984</v>
      </c>
      <c r="O4347">
        <v>0</v>
      </c>
      <c r="P4347">
        <v>0</v>
      </c>
      <c r="Q4347">
        <v>1</v>
      </c>
    </row>
    <row r="4348" spans="1:17" x14ac:dyDescent="0.2">
      <c r="A4348" t="s">
        <v>498</v>
      </c>
      <c r="B4348" t="s">
        <v>134</v>
      </c>
      <c r="C4348" t="s">
        <v>497</v>
      </c>
      <c r="D4348" t="s">
        <v>54</v>
      </c>
      <c r="E4348" t="s">
        <v>4035</v>
      </c>
      <c r="F4348">
        <v>1.2999999999999999E-2</v>
      </c>
      <c r="G4348">
        <v>1.2999999999999999E-2</v>
      </c>
      <c r="H4348">
        <v>1</v>
      </c>
      <c r="J4348" t="s">
        <v>38</v>
      </c>
      <c r="K4348" t="s">
        <v>367</v>
      </c>
      <c r="L4348" t="s">
        <v>401</v>
      </c>
      <c r="M4348" t="s">
        <v>9098</v>
      </c>
      <c r="N4348" t="s">
        <v>8985</v>
      </c>
      <c r="O4348">
        <v>2E-3</v>
      </c>
      <c r="P4348">
        <v>2E-3</v>
      </c>
      <c r="Q4348">
        <v>1</v>
      </c>
    </row>
    <row r="4349" spans="1:17" x14ac:dyDescent="0.2">
      <c r="A4349" t="s">
        <v>498</v>
      </c>
      <c r="B4349" t="s">
        <v>134</v>
      </c>
      <c r="C4349" t="s">
        <v>497</v>
      </c>
      <c r="D4349" t="s">
        <v>54</v>
      </c>
      <c r="E4349" t="s">
        <v>4036</v>
      </c>
      <c r="F4349">
        <v>1.2999999999999999E-2</v>
      </c>
      <c r="G4349">
        <v>1.2999999999999999E-2</v>
      </c>
      <c r="H4349">
        <v>1</v>
      </c>
      <c r="J4349" t="s">
        <v>38</v>
      </c>
      <c r="K4349" t="s">
        <v>367</v>
      </c>
      <c r="L4349" t="s">
        <v>401</v>
      </c>
      <c r="M4349" t="s">
        <v>9098</v>
      </c>
      <c r="N4349" t="s">
        <v>8986</v>
      </c>
      <c r="O4349">
        <v>3.0000000000000001E-3</v>
      </c>
      <c r="P4349">
        <v>3.0000000000000001E-3</v>
      </c>
      <c r="Q4349">
        <v>1</v>
      </c>
    </row>
    <row r="4350" spans="1:17" x14ac:dyDescent="0.2">
      <c r="A4350" t="s">
        <v>498</v>
      </c>
      <c r="B4350" t="s">
        <v>134</v>
      </c>
      <c r="C4350" t="s">
        <v>497</v>
      </c>
      <c r="D4350" t="s">
        <v>54</v>
      </c>
      <c r="E4350" t="s">
        <v>4037</v>
      </c>
      <c r="F4350">
        <v>1.2999999999999999E-2</v>
      </c>
      <c r="G4350">
        <v>1.2999999999999999E-2</v>
      </c>
      <c r="H4350">
        <v>1</v>
      </c>
      <c r="J4350" t="s">
        <v>38</v>
      </c>
      <c r="K4350" t="s">
        <v>367</v>
      </c>
      <c r="L4350" t="s">
        <v>401</v>
      </c>
      <c r="M4350" t="s">
        <v>9098</v>
      </c>
      <c r="N4350" t="s">
        <v>9124</v>
      </c>
      <c r="O4350">
        <v>6.0000000000000001E-3</v>
      </c>
      <c r="P4350">
        <v>6.0000000000000001E-3</v>
      </c>
      <c r="Q4350">
        <v>1</v>
      </c>
    </row>
    <row r="4351" spans="1:17" x14ac:dyDescent="0.2">
      <c r="A4351" t="s">
        <v>498</v>
      </c>
      <c r="B4351" t="s">
        <v>134</v>
      </c>
      <c r="C4351" t="s">
        <v>497</v>
      </c>
      <c r="D4351" t="s">
        <v>54</v>
      </c>
      <c r="E4351" t="s">
        <v>4038</v>
      </c>
      <c r="F4351">
        <v>1.2999999999999999E-2</v>
      </c>
      <c r="G4351">
        <v>1.2999999999999999E-2</v>
      </c>
      <c r="H4351">
        <v>1</v>
      </c>
      <c r="J4351" t="s">
        <v>38</v>
      </c>
      <c r="K4351" t="s">
        <v>367</v>
      </c>
      <c r="L4351" t="s">
        <v>401</v>
      </c>
      <c r="M4351" t="s">
        <v>9098</v>
      </c>
      <c r="N4351" t="s">
        <v>9125</v>
      </c>
      <c r="O4351">
        <v>1.0999999999999999E-2</v>
      </c>
      <c r="P4351">
        <v>1.0999999999999999E-2</v>
      </c>
      <c r="Q4351">
        <v>1</v>
      </c>
    </row>
    <row r="4352" spans="1:17" x14ac:dyDescent="0.2">
      <c r="A4352" t="s">
        <v>498</v>
      </c>
      <c r="B4352" t="s">
        <v>134</v>
      </c>
      <c r="C4352" t="s">
        <v>497</v>
      </c>
      <c r="D4352" t="s">
        <v>54</v>
      </c>
      <c r="E4352" t="s">
        <v>4039</v>
      </c>
      <c r="F4352">
        <v>1.7000000000000001E-2</v>
      </c>
      <c r="G4352">
        <v>1.7000000000000001E-2</v>
      </c>
      <c r="H4352">
        <v>1</v>
      </c>
      <c r="J4352" t="s">
        <v>38</v>
      </c>
      <c r="K4352" t="s">
        <v>367</v>
      </c>
      <c r="L4352" t="s">
        <v>401</v>
      </c>
      <c r="M4352" t="s">
        <v>9098</v>
      </c>
      <c r="N4352" t="s">
        <v>9121</v>
      </c>
      <c r="O4352">
        <v>1.4999999999999999E-2</v>
      </c>
      <c r="P4352">
        <v>1.4999999999999999E-2</v>
      </c>
      <c r="Q4352">
        <v>1</v>
      </c>
    </row>
    <row r="4353" spans="1:17" x14ac:dyDescent="0.2">
      <c r="A4353" t="s">
        <v>498</v>
      </c>
      <c r="B4353" t="s">
        <v>134</v>
      </c>
      <c r="C4353" t="s">
        <v>497</v>
      </c>
      <c r="D4353" t="s">
        <v>54</v>
      </c>
      <c r="E4353" t="s">
        <v>4040</v>
      </c>
      <c r="F4353">
        <v>1.4999999999999999E-2</v>
      </c>
      <c r="G4353">
        <v>1.4999999999999999E-2</v>
      </c>
      <c r="H4353">
        <v>1</v>
      </c>
      <c r="J4353" t="s">
        <v>38</v>
      </c>
      <c r="K4353" t="s">
        <v>367</v>
      </c>
      <c r="L4353" t="s">
        <v>401</v>
      </c>
      <c r="M4353" t="s">
        <v>9098</v>
      </c>
      <c r="N4353" t="s">
        <v>9122</v>
      </c>
      <c r="O4353">
        <v>1.7000000000000001E-2</v>
      </c>
      <c r="P4353">
        <v>1.7000000000000001E-2</v>
      </c>
      <c r="Q4353">
        <v>1</v>
      </c>
    </row>
    <row r="4354" spans="1:17" x14ac:dyDescent="0.2">
      <c r="A4354" t="s">
        <v>498</v>
      </c>
      <c r="B4354" t="s">
        <v>134</v>
      </c>
      <c r="C4354" t="s">
        <v>497</v>
      </c>
      <c r="D4354" t="s">
        <v>54</v>
      </c>
      <c r="E4354" t="s">
        <v>4041</v>
      </c>
      <c r="F4354">
        <v>1.4999999999999999E-2</v>
      </c>
      <c r="G4354">
        <v>1.4999999999999999E-2</v>
      </c>
      <c r="H4354">
        <v>1</v>
      </c>
      <c r="J4354" t="s">
        <v>38</v>
      </c>
      <c r="K4354" t="s">
        <v>367</v>
      </c>
      <c r="L4354" t="s">
        <v>401</v>
      </c>
      <c r="M4354" t="s">
        <v>9098</v>
      </c>
      <c r="N4354" t="s">
        <v>9105</v>
      </c>
      <c r="O4354">
        <v>2.7E-2</v>
      </c>
      <c r="P4354">
        <v>2.7E-2</v>
      </c>
      <c r="Q4354">
        <v>1</v>
      </c>
    </row>
    <row r="4355" spans="1:17" x14ac:dyDescent="0.2">
      <c r="A4355" t="s">
        <v>498</v>
      </c>
      <c r="B4355" t="s">
        <v>134</v>
      </c>
      <c r="C4355" t="s">
        <v>497</v>
      </c>
      <c r="D4355" t="s">
        <v>54</v>
      </c>
      <c r="E4355" t="s">
        <v>4042</v>
      </c>
      <c r="F4355">
        <v>1.7000000000000001E-2</v>
      </c>
      <c r="G4355">
        <v>1.7000000000000001E-2</v>
      </c>
      <c r="H4355">
        <v>1</v>
      </c>
      <c r="J4355" t="s">
        <v>38</v>
      </c>
      <c r="K4355" t="s">
        <v>367</v>
      </c>
      <c r="L4355" t="s">
        <v>401</v>
      </c>
      <c r="M4355" t="s">
        <v>9098</v>
      </c>
      <c r="N4355" t="s">
        <v>9106</v>
      </c>
      <c r="O4355">
        <v>1.6E-2</v>
      </c>
      <c r="P4355">
        <v>1.6E-2</v>
      </c>
      <c r="Q4355">
        <v>1</v>
      </c>
    </row>
    <row r="4356" spans="1:17" x14ac:dyDescent="0.2">
      <c r="A4356" t="s">
        <v>498</v>
      </c>
      <c r="B4356" t="s">
        <v>134</v>
      </c>
      <c r="C4356" t="s">
        <v>497</v>
      </c>
      <c r="D4356" t="s">
        <v>54</v>
      </c>
      <c r="E4356" t="s">
        <v>4043</v>
      </c>
      <c r="F4356">
        <v>1.7000000000000001E-2</v>
      </c>
      <c r="G4356">
        <v>1.7000000000000001E-2</v>
      </c>
      <c r="H4356">
        <v>1</v>
      </c>
      <c r="J4356" t="s">
        <v>38</v>
      </c>
      <c r="K4356" t="s">
        <v>367</v>
      </c>
      <c r="L4356" t="s">
        <v>401</v>
      </c>
      <c r="M4356" t="s">
        <v>9098</v>
      </c>
      <c r="N4356" t="s">
        <v>9107</v>
      </c>
      <c r="O4356">
        <v>4.0000000000000001E-3</v>
      </c>
      <c r="P4356">
        <v>4.0000000000000001E-3</v>
      </c>
      <c r="Q4356">
        <v>1</v>
      </c>
    </row>
    <row r="4357" spans="1:17" x14ac:dyDescent="0.2">
      <c r="A4357" t="s">
        <v>498</v>
      </c>
      <c r="B4357" t="s">
        <v>134</v>
      </c>
      <c r="C4357" t="s">
        <v>497</v>
      </c>
      <c r="D4357" t="s">
        <v>54</v>
      </c>
      <c r="E4357" t="s">
        <v>4044</v>
      </c>
      <c r="F4357">
        <v>1.7000000000000001E-2</v>
      </c>
      <c r="G4357">
        <v>1.7000000000000001E-2</v>
      </c>
      <c r="H4357">
        <v>1</v>
      </c>
      <c r="J4357" t="s">
        <v>38</v>
      </c>
      <c r="K4357" t="s">
        <v>367</v>
      </c>
      <c r="L4357" t="s">
        <v>401</v>
      </c>
      <c r="M4357" t="s">
        <v>9098</v>
      </c>
      <c r="N4357" t="s">
        <v>9108</v>
      </c>
      <c r="O4357">
        <v>0</v>
      </c>
      <c r="P4357">
        <v>0</v>
      </c>
      <c r="Q4357">
        <v>1</v>
      </c>
    </row>
    <row r="4358" spans="1:17" x14ac:dyDescent="0.2">
      <c r="A4358" t="s">
        <v>498</v>
      </c>
      <c r="B4358" t="s">
        <v>134</v>
      </c>
      <c r="C4358" t="s">
        <v>497</v>
      </c>
      <c r="D4358" t="s">
        <v>54</v>
      </c>
      <c r="E4358" t="s">
        <v>4045</v>
      </c>
      <c r="F4358">
        <v>1.7000000000000001E-2</v>
      </c>
      <c r="G4358">
        <v>1.7000000000000001E-2</v>
      </c>
      <c r="H4358">
        <v>1</v>
      </c>
      <c r="J4358" t="s">
        <v>38</v>
      </c>
      <c r="K4358" t="s">
        <v>367</v>
      </c>
      <c r="L4358" t="s">
        <v>401</v>
      </c>
      <c r="M4358" t="s">
        <v>9098</v>
      </c>
      <c r="N4358" t="s">
        <v>9109</v>
      </c>
      <c r="O4358">
        <v>0</v>
      </c>
      <c r="P4358">
        <v>0</v>
      </c>
      <c r="Q4358">
        <v>1</v>
      </c>
    </row>
    <row r="4359" spans="1:17" x14ac:dyDescent="0.2">
      <c r="A4359" t="s">
        <v>498</v>
      </c>
      <c r="B4359" t="s">
        <v>134</v>
      </c>
      <c r="C4359" t="s">
        <v>497</v>
      </c>
      <c r="D4359" t="s">
        <v>54</v>
      </c>
      <c r="E4359" t="s">
        <v>4046</v>
      </c>
      <c r="F4359">
        <v>1.4E-2</v>
      </c>
      <c r="G4359">
        <v>1.4E-2</v>
      </c>
      <c r="H4359">
        <v>1</v>
      </c>
      <c r="J4359" t="s">
        <v>38</v>
      </c>
      <c r="K4359" t="s">
        <v>367</v>
      </c>
      <c r="L4359" t="s">
        <v>401</v>
      </c>
      <c r="M4359" t="s">
        <v>9098</v>
      </c>
      <c r="N4359" t="s">
        <v>9123</v>
      </c>
      <c r="O4359">
        <v>0</v>
      </c>
      <c r="P4359">
        <v>0</v>
      </c>
      <c r="Q4359">
        <v>1</v>
      </c>
    </row>
    <row r="4360" spans="1:17" x14ac:dyDescent="0.2">
      <c r="A4360" t="s">
        <v>498</v>
      </c>
      <c r="B4360" t="s">
        <v>134</v>
      </c>
      <c r="C4360" t="s">
        <v>497</v>
      </c>
      <c r="D4360" t="s">
        <v>54</v>
      </c>
      <c r="E4360" t="s">
        <v>4047</v>
      </c>
      <c r="F4360">
        <v>1.7999999999999999E-2</v>
      </c>
      <c r="G4360">
        <v>1.7999999999999999E-2</v>
      </c>
      <c r="H4360">
        <v>1</v>
      </c>
      <c r="J4360" t="s">
        <v>38</v>
      </c>
      <c r="K4360" t="s">
        <v>367</v>
      </c>
      <c r="L4360" t="s">
        <v>401</v>
      </c>
      <c r="M4360" t="s">
        <v>9098</v>
      </c>
      <c r="N4360" t="s">
        <v>9110</v>
      </c>
      <c r="O4360">
        <v>0</v>
      </c>
      <c r="P4360">
        <v>0</v>
      </c>
      <c r="Q4360">
        <v>1</v>
      </c>
    </row>
    <row r="4361" spans="1:17" x14ac:dyDescent="0.2">
      <c r="A4361" t="s">
        <v>498</v>
      </c>
      <c r="B4361" t="s">
        <v>134</v>
      </c>
      <c r="C4361" t="s">
        <v>497</v>
      </c>
      <c r="D4361" t="s">
        <v>54</v>
      </c>
      <c r="E4361" t="s">
        <v>4048</v>
      </c>
      <c r="F4361">
        <v>1.7000000000000001E-2</v>
      </c>
      <c r="G4361">
        <v>1.7000000000000001E-2</v>
      </c>
      <c r="H4361">
        <v>1</v>
      </c>
      <c r="J4361" t="s">
        <v>38</v>
      </c>
      <c r="K4361" t="s">
        <v>367</v>
      </c>
      <c r="L4361" t="s">
        <v>401</v>
      </c>
      <c r="M4361" t="s">
        <v>9098</v>
      </c>
      <c r="N4361" t="s">
        <v>9111</v>
      </c>
      <c r="O4361">
        <v>0</v>
      </c>
      <c r="P4361">
        <v>0</v>
      </c>
      <c r="Q4361">
        <v>1</v>
      </c>
    </row>
    <row r="4362" spans="1:17" x14ac:dyDescent="0.2">
      <c r="A4362" t="s">
        <v>498</v>
      </c>
      <c r="B4362" t="s">
        <v>134</v>
      </c>
      <c r="C4362" t="s">
        <v>497</v>
      </c>
      <c r="D4362" t="s">
        <v>54</v>
      </c>
      <c r="E4362" t="s">
        <v>4049</v>
      </c>
      <c r="F4362">
        <v>1.7000000000000001E-2</v>
      </c>
      <c r="G4362">
        <v>1.7000000000000001E-2</v>
      </c>
      <c r="H4362">
        <v>1</v>
      </c>
      <c r="J4362" t="s">
        <v>38</v>
      </c>
      <c r="K4362" t="s">
        <v>367</v>
      </c>
      <c r="L4362" t="s">
        <v>401</v>
      </c>
      <c r="M4362" t="s">
        <v>9098</v>
      </c>
      <c r="N4362" t="s">
        <v>9112</v>
      </c>
      <c r="O4362">
        <v>0</v>
      </c>
      <c r="P4362">
        <v>0</v>
      </c>
      <c r="Q4362">
        <v>1</v>
      </c>
    </row>
    <row r="4363" spans="1:17" x14ac:dyDescent="0.2">
      <c r="A4363" t="s">
        <v>498</v>
      </c>
      <c r="B4363" t="s">
        <v>134</v>
      </c>
      <c r="C4363" t="s">
        <v>497</v>
      </c>
      <c r="D4363" t="s">
        <v>54</v>
      </c>
      <c r="E4363" t="s">
        <v>4050</v>
      </c>
      <c r="F4363">
        <v>1.7999999999999999E-2</v>
      </c>
      <c r="G4363">
        <v>1.7999999999999999E-2</v>
      </c>
      <c r="H4363">
        <v>1</v>
      </c>
      <c r="J4363" t="s">
        <v>38</v>
      </c>
      <c r="K4363" t="s">
        <v>367</v>
      </c>
      <c r="L4363" t="s">
        <v>401</v>
      </c>
      <c r="M4363" t="s">
        <v>9098</v>
      </c>
      <c r="N4363" t="s">
        <v>9113</v>
      </c>
      <c r="O4363">
        <v>0</v>
      </c>
      <c r="P4363">
        <v>0</v>
      </c>
      <c r="Q4363">
        <v>1</v>
      </c>
    </row>
    <row r="4364" spans="1:17" x14ac:dyDescent="0.2">
      <c r="A4364" t="s">
        <v>498</v>
      </c>
      <c r="B4364" t="s">
        <v>134</v>
      </c>
      <c r="C4364" t="s">
        <v>497</v>
      </c>
      <c r="D4364" t="s">
        <v>54</v>
      </c>
      <c r="E4364" t="s">
        <v>4051</v>
      </c>
      <c r="F4364">
        <v>1.7999999999999999E-2</v>
      </c>
      <c r="G4364">
        <v>1.7999999999999999E-2</v>
      </c>
      <c r="H4364">
        <v>1</v>
      </c>
      <c r="J4364" t="s">
        <v>38</v>
      </c>
      <c r="K4364" t="s">
        <v>367</v>
      </c>
      <c r="L4364" t="s">
        <v>401</v>
      </c>
      <c r="M4364" t="s">
        <v>9098</v>
      </c>
      <c r="N4364" t="s">
        <v>9114</v>
      </c>
      <c r="O4364">
        <v>0</v>
      </c>
      <c r="P4364">
        <v>0</v>
      </c>
      <c r="Q4364">
        <v>1</v>
      </c>
    </row>
    <row r="4365" spans="1:17" x14ac:dyDescent="0.2">
      <c r="A4365" t="s">
        <v>498</v>
      </c>
      <c r="B4365" t="s">
        <v>134</v>
      </c>
      <c r="C4365" t="s">
        <v>497</v>
      </c>
      <c r="D4365" t="s">
        <v>54</v>
      </c>
      <c r="E4365" t="s">
        <v>4052</v>
      </c>
      <c r="F4365">
        <v>1.7999999999999999E-2</v>
      </c>
      <c r="G4365">
        <v>1.7999999999999999E-2</v>
      </c>
      <c r="H4365">
        <v>1</v>
      </c>
      <c r="J4365" t="s">
        <v>38</v>
      </c>
      <c r="K4365" t="s">
        <v>367</v>
      </c>
      <c r="L4365" t="s">
        <v>401</v>
      </c>
      <c r="M4365" t="s">
        <v>9098</v>
      </c>
      <c r="N4365" t="s">
        <v>9126</v>
      </c>
      <c r="O4365">
        <v>1E-3</v>
      </c>
      <c r="P4365">
        <v>1E-3</v>
      </c>
      <c r="Q4365">
        <v>1</v>
      </c>
    </row>
    <row r="4366" spans="1:17" x14ac:dyDescent="0.2">
      <c r="A4366" t="s">
        <v>498</v>
      </c>
      <c r="B4366" t="s">
        <v>134</v>
      </c>
      <c r="C4366" t="s">
        <v>497</v>
      </c>
      <c r="D4366" t="s">
        <v>54</v>
      </c>
      <c r="E4366" t="s">
        <v>4053</v>
      </c>
      <c r="F4366">
        <v>1.7000000000000001E-2</v>
      </c>
      <c r="G4366">
        <v>1.7000000000000001E-2</v>
      </c>
      <c r="H4366">
        <v>1</v>
      </c>
      <c r="J4366" t="s">
        <v>38</v>
      </c>
      <c r="K4366" t="s">
        <v>367</v>
      </c>
      <c r="L4366" t="s">
        <v>401</v>
      </c>
      <c r="M4366" t="s">
        <v>9098</v>
      </c>
      <c r="N4366" t="s">
        <v>9115</v>
      </c>
      <c r="O4366">
        <v>0</v>
      </c>
      <c r="P4366">
        <v>0</v>
      </c>
      <c r="Q4366">
        <v>1</v>
      </c>
    </row>
    <row r="4367" spans="1:17" x14ac:dyDescent="0.2">
      <c r="A4367" t="s">
        <v>498</v>
      </c>
      <c r="B4367" t="s">
        <v>134</v>
      </c>
      <c r="C4367" t="s">
        <v>497</v>
      </c>
      <c r="D4367" t="s">
        <v>54</v>
      </c>
      <c r="E4367" t="s">
        <v>4054</v>
      </c>
      <c r="F4367">
        <v>1.7000000000000001E-2</v>
      </c>
      <c r="G4367">
        <v>1.7000000000000001E-2</v>
      </c>
      <c r="H4367">
        <v>1</v>
      </c>
      <c r="J4367" t="s">
        <v>38</v>
      </c>
      <c r="K4367" t="s">
        <v>367</v>
      </c>
      <c r="L4367" t="s">
        <v>401</v>
      </c>
      <c r="M4367" t="s">
        <v>9098</v>
      </c>
      <c r="N4367" t="s">
        <v>9116</v>
      </c>
      <c r="O4367">
        <v>0</v>
      </c>
      <c r="P4367">
        <v>0</v>
      </c>
      <c r="Q4367">
        <v>1</v>
      </c>
    </row>
    <row r="4368" spans="1:17" x14ac:dyDescent="0.2">
      <c r="A4368" t="s">
        <v>498</v>
      </c>
      <c r="B4368" t="s">
        <v>134</v>
      </c>
      <c r="C4368" t="s">
        <v>497</v>
      </c>
      <c r="D4368" t="s">
        <v>54</v>
      </c>
      <c r="E4368" t="s">
        <v>4055</v>
      </c>
      <c r="F4368">
        <v>1.7000000000000001E-2</v>
      </c>
      <c r="G4368">
        <v>1.7000000000000001E-2</v>
      </c>
      <c r="H4368">
        <v>1</v>
      </c>
      <c r="J4368" t="s">
        <v>38</v>
      </c>
      <c r="K4368" t="s">
        <v>367</v>
      </c>
      <c r="L4368" t="s">
        <v>401</v>
      </c>
      <c r="M4368" t="s">
        <v>9098</v>
      </c>
      <c r="N4368" t="s">
        <v>9117</v>
      </c>
      <c r="O4368">
        <v>0</v>
      </c>
      <c r="P4368">
        <v>0</v>
      </c>
      <c r="Q4368">
        <v>1</v>
      </c>
    </row>
    <row r="4369" spans="1:17" x14ac:dyDescent="0.2">
      <c r="A4369" t="s">
        <v>498</v>
      </c>
      <c r="B4369" t="s">
        <v>134</v>
      </c>
      <c r="C4369" t="s">
        <v>497</v>
      </c>
      <c r="D4369" t="s">
        <v>54</v>
      </c>
      <c r="E4369" t="s">
        <v>4056</v>
      </c>
      <c r="F4369">
        <v>1.7000000000000001E-2</v>
      </c>
      <c r="G4369">
        <v>1.7000000000000001E-2</v>
      </c>
      <c r="H4369">
        <v>1</v>
      </c>
      <c r="J4369" t="s">
        <v>38</v>
      </c>
      <c r="K4369" t="s">
        <v>367</v>
      </c>
      <c r="L4369" t="s">
        <v>401</v>
      </c>
      <c r="M4369" t="s">
        <v>9098</v>
      </c>
      <c r="N4369" t="s">
        <v>9118</v>
      </c>
      <c r="O4369">
        <v>0</v>
      </c>
      <c r="P4369">
        <v>0</v>
      </c>
      <c r="Q4369">
        <v>1</v>
      </c>
    </row>
    <row r="4370" spans="1:17" x14ac:dyDescent="0.2">
      <c r="A4370" t="s">
        <v>498</v>
      </c>
      <c r="B4370" t="s">
        <v>134</v>
      </c>
      <c r="C4370" t="s">
        <v>497</v>
      </c>
      <c r="D4370" t="s">
        <v>54</v>
      </c>
      <c r="E4370" t="s">
        <v>4057</v>
      </c>
      <c r="F4370">
        <v>1.7000000000000001E-2</v>
      </c>
      <c r="G4370">
        <v>1.7000000000000001E-2</v>
      </c>
      <c r="H4370">
        <v>1</v>
      </c>
      <c r="J4370" t="s">
        <v>38</v>
      </c>
      <c r="K4370" t="s">
        <v>367</v>
      </c>
      <c r="L4370" t="s">
        <v>401</v>
      </c>
      <c r="M4370" t="s">
        <v>9098</v>
      </c>
      <c r="N4370" t="s">
        <v>8982</v>
      </c>
      <c r="O4370">
        <v>0</v>
      </c>
      <c r="P4370">
        <v>0</v>
      </c>
      <c r="Q4370">
        <v>1</v>
      </c>
    </row>
    <row r="4371" spans="1:17" x14ac:dyDescent="0.2">
      <c r="A4371" t="s">
        <v>498</v>
      </c>
      <c r="B4371" t="s">
        <v>134</v>
      </c>
      <c r="C4371" t="s">
        <v>497</v>
      </c>
      <c r="D4371" t="s">
        <v>54</v>
      </c>
      <c r="E4371" t="s">
        <v>4058</v>
      </c>
      <c r="F4371">
        <v>1.7999999999999999E-2</v>
      </c>
      <c r="G4371">
        <v>1.7999999999999999E-2</v>
      </c>
      <c r="H4371">
        <v>1</v>
      </c>
      <c r="J4371" t="s">
        <v>38</v>
      </c>
      <c r="K4371" t="s">
        <v>367</v>
      </c>
      <c r="L4371" t="s">
        <v>401</v>
      </c>
      <c r="M4371" t="s">
        <v>9098</v>
      </c>
      <c r="N4371" t="s">
        <v>8989</v>
      </c>
      <c r="O4371">
        <v>2E-3</v>
      </c>
      <c r="P4371">
        <v>2E-3</v>
      </c>
      <c r="Q4371">
        <v>1</v>
      </c>
    </row>
    <row r="4372" spans="1:17" x14ac:dyDescent="0.2">
      <c r="A4372" t="s">
        <v>498</v>
      </c>
      <c r="B4372" t="s">
        <v>134</v>
      </c>
      <c r="C4372" t="s">
        <v>497</v>
      </c>
      <c r="D4372" t="s">
        <v>54</v>
      </c>
      <c r="E4372" t="s">
        <v>4059</v>
      </c>
      <c r="F4372">
        <v>1.7999999999999999E-2</v>
      </c>
      <c r="G4372">
        <v>1.7999999999999999E-2</v>
      </c>
      <c r="H4372">
        <v>1</v>
      </c>
      <c r="J4372" t="s">
        <v>38</v>
      </c>
      <c r="K4372" t="s">
        <v>367</v>
      </c>
      <c r="L4372" t="s">
        <v>401</v>
      </c>
      <c r="M4372" t="s">
        <v>9098</v>
      </c>
      <c r="N4372" t="s">
        <v>9127</v>
      </c>
      <c r="O4372">
        <v>3.0000000000000001E-3</v>
      </c>
      <c r="P4372">
        <v>3.0000000000000001E-3</v>
      </c>
      <c r="Q4372">
        <v>1</v>
      </c>
    </row>
    <row r="4373" spans="1:17" x14ac:dyDescent="0.2">
      <c r="A4373" t="s">
        <v>498</v>
      </c>
      <c r="B4373" t="s">
        <v>134</v>
      </c>
      <c r="C4373" t="s">
        <v>497</v>
      </c>
      <c r="D4373" t="s">
        <v>54</v>
      </c>
      <c r="E4373" t="s">
        <v>4060</v>
      </c>
      <c r="F4373">
        <v>1.9E-2</v>
      </c>
      <c r="G4373">
        <v>1.9E-2</v>
      </c>
      <c r="H4373">
        <v>1</v>
      </c>
      <c r="J4373" t="s">
        <v>38</v>
      </c>
      <c r="K4373" t="s">
        <v>367</v>
      </c>
      <c r="L4373" t="s">
        <v>401</v>
      </c>
      <c r="M4373" t="s">
        <v>9098</v>
      </c>
      <c r="N4373" t="s">
        <v>9128</v>
      </c>
      <c r="O4373">
        <v>5.0000000000000001E-3</v>
      </c>
      <c r="P4373">
        <v>5.0000000000000001E-3</v>
      </c>
      <c r="Q4373">
        <v>1</v>
      </c>
    </row>
    <row r="4374" spans="1:17" x14ac:dyDescent="0.2">
      <c r="A4374" t="s">
        <v>498</v>
      </c>
      <c r="B4374" t="s">
        <v>134</v>
      </c>
      <c r="C4374" t="s">
        <v>497</v>
      </c>
      <c r="D4374" t="s">
        <v>54</v>
      </c>
      <c r="E4374" t="s">
        <v>4061</v>
      </c>
      <c r="F4374">
        <v>1.9E-2</v>
      </c>
      <c r="G4374">
        <v>1.9E-2</v>
      </c>
      <c r="H4374">
        <v>1</v>
      </c>
      <c r="J4374" t="s">
        <v>38</v>
      </c>
      <c r="K4374" t="s">
        <v>367</v>
      </c>
      <c r="L4374" t="s">
        <v>401</v>
      </c>
      <c r="M4374" t="s">
        <v>9098</v>
      </c>
      <c r="N4374" t="s">
        <v>9129</v>
      </c>
      <c r="O4374">
        <v>6.0000000000000001E-3</v>
      </c>
      <c r="P4374">
        <v>6.0000000000000001E-3</v>
      </c>
      <c r="Q4374">
        <v>1</v>
      </c>
    </row>
    <row r="4375" spans="1:17" x14ac:dyDescent="0.2">
      <c r="A4375" t="s">
        <v>498</v>
      </c>
      <c r="B4375" t="s">
        <v>134</v>
      </c>
      <c r="C4375" t="s">
        <v>497</v>
      </c>
      <c r="D4375" t="s">
        <v>54</v>
      </c>
      <c r="E4375" t="s">
        <v>4062</v>
      </c>
      <c r="F4375">
        <v>0.02</v>
      </c>
      <c r="G4375">
        <v>0.02</v>
      </c>
      <c r="H4375">
        <v>1</v>
      </c>
      <c r="J4375" t="s">
        <v>38</v>
      </c>
      <c r="K4375" t="s">
        <v>367</v>
      </c>
      <c r="L4375" t="s">
        <v>401</v>
      </c>
      <c r="M4375" t="s">
        <v>9098</v>
      </c>
      <c r="N4375" t="s">
        <v>9130</v>
      </c>
      <c r="O4375">
        <v>6.0000000000000001E-3</v>
      </c>
      <c r="P4375">
        <v>6.0000000000000001E-3</v>
      </c>
      <c r="Q4375">
        <v>1</v>
      </c>
    </row>
    <row r="4376" spans="1:17" x14ac:dyDescent="0.2">
      <c r="A4376" t="s">
        <v>498</v>
      </c>
      <c r="B4376" t="s">
        <v>134</v>
      </c>
      <c r="C4376" t="s">
        <v>497</v>
      </c>
      <c r="D4376" t="s">
        <v>54</v>
      </c>
      <c r="E4376" t="s">
        <v>4063</v>
      </c>
      <c r="F4376">
        <v>1.9E-2</v>
      </c>
      <c r="G4376">
        <v>1.9E-2</v>
      </c>
      <c r="H4376">
        <v>1</v>
      </c>
      <c r="J4376" t="s">
        <v>38</v>
      </c>
      <c r="K4376" t="s">
        <v>367</v>
      </c>
      <c r="L4376" t="s">
        <v>401</v>
      </c>
      <c r="M4376" t="s">
        <v>9098</v>
      </c>
      <c r="N4376" t="s">
        <v>9131</v>
      </c>
      <c r="O4376">
        <v>8.9999999999999993E-3</v>
      </c>
      <c r="P4376">
        <v>8.9999999999999993E-3</v>
      </c>
      <c r="Q4376">
        <v>1</v>
      </c>
    </row>
    <row r="4377" spans="1:17" x14ac:dyDescent="0.2">
      <c r="A4377" t="s">
        <v>498</v>
      </c>
      <c r="B4377" t="s">
        <v>134</v>
      </c>
      <c r="C4377" t="s">
        <v>497</v>
      </c>
      <c r="D4377" t="s">
        <v>54</v>
      </c>
      <c r="E4377" t="s">
        <v>4064</v>
      </c>
      <c r="F4377">
        <v>0.02</v>
      </c>
      <c r="G4377">
        <v>0.02</v>
      </c>
      <c r="H4377">
        <v>1</v>
      </c>
      <c r="J4377" t="s">
        <v>38</v>
      </c>
      <c r="K4377" t="s">
        <v>367</v>
      </c>
      <c r="L4377" t="s">
        <v>401</v>
      </c>
      <c r="M4377" t="s">
        <v>9098</v>
      </c>
      <c r="N4377" t="s">
        <v>9132</v>
      </c>
      <c r="O4377">
        <v>1.2999999999999999E-2</v>
      </c>
      <c r="P4377">
        <v>1.2999999999999999E-2</v>
      </c>
      <c r="Q4377">
        <v>1</v>
      </c>
    </row>
    <row r="4378" spans="1:17" x14ac:dyDescent="0.2">
      <c r="A4378" t="s">
        <v>498</v>
      </c>
      <c r="B4378" t="s">
        <v>134</v>
      </c>
      <c r="C4378" t="s">
        <v>497</v>
      </c>
      <c r="D4378" t="s">
        <v>54</v>
      </c>
      <c r="E4378" t="s">
        <v>4065</v>
      </c>
      <c r="F4378">
        <v>0.02</v>
      </c>
      <c r="G4378">
        <v>0.02</v>
      </c>
      <c r="H4378">
        <v>1</v>
      </c>
      <c r="J4378" t="s">
        <v>38</v>
      </c>
      <c r="K4378" t="s">
        <v>367</v>
      </c>
      <c r="L4378" t="s">
        <v>401</v>
      </c>
      <c r="M4378" t="s">
        <v>9098</v>
      </c>
      <c r="N4378" t="s">
        <v>9133</v>
      </c>
      <c r="O4378">
        <v>8.9999999999999993E-3</v>
      </c>
      <c r="P4378">
        <v>8.9999999999999993E-3</v>
      </c>
      <c r="Q4378">
        <v>1</v>
      </c>
    </row>
    <row r="4379" spans="1:17" x14ac:dyDescent="0.2">
      <c r="A4379" t="s">
        <v>498</v>
      </c>
      <c r="B4379" t="s">
        <v>134</v>
      </c>
      <c r="C4379" t="s">
        <v>497</v>
      </c>
      <c r="D4379" t="s">
        <v>54</v>
      </c>
      <c r="E4379" t="s">
        <v>4066</v>
      </c>
      <c r="F4379">
        <v>2.1000000000000001E-2</v>
      </c>
      <c r="G4379">
        <v>2.1000000000000001E-2</v>
      </c>
      <c r="H4379">
        <v>1</v>
      </c>
      <c r="J4379" t="s">
        <v>38</v>
      </c>
      <c r="K4379" t="s">
        <v>367</v>
      </c>
      <c r="L4379" t="s">
        <v>401</v>
      </c>
      <c r="M4379" t="s">
        <v>9098</v>
      </c>
      <c r="N4379" t="s">
        <v>9134</v>
      </c>
      <c r="O4379">
        <v>2E-3</v>
      </c>
      <c r="P4379">
        <v>2E-3</v>
      </c>
      <c r="Q4379">
        <v>1</v>
      </c>
    </row>
    <row r="4380" spans="1:17" x14ac:dyDescent="0.2">
      <c r="A4380" t="s">
        <v>498</v>
      </c>
      <c r="B4380" t="s">
        <v>134</v>
      </c>
      <c r="C4380" t="s">
        <v>497</v>
      </c>
      <c r="D4380" t="s">
        <v>54</v>
      </c>
      <c r="E4380" t="s">
        <v>4067</v>
      </c>
      <c r="F4380">
        <v>0.02</v>
      </c>
      <c r="G4380">
        <v>0.02</v>
      </c>
      <c r="H4380">
        <v>1</v>
      </c>
      <c r="J4380" t="s">
        <v>38</v>
      </c>
      <c r="K4380" t="s">
        <v>367</v>
      </c>
      <c r="L4380" t="s">
        <v>401</v>
      </c>
      <c r="M4380" t="s">
        <v>9098</v>
      </c>
      <c r="N4380" t="s">
        <v>501</v>
      </c>
      <c r="O4380">
        <v>0</v>
      </c>
      <c r="P4380">
        <v>0</v>
      </c>
      <c r="Q4380">
        <v>1</v>
      </c>
    </row>
    <row r="4381" spans="1:17" x14ac:dyDescent="0.2">
      <c r="A4381" t="s">
        <v>498</v>
      </c>
      <c r="B4381" t="s">
        <v>134</v>
      </c>
      <c r="C4381" t="s">
        <v>497</v>
      </c>
      <c r="D4381" t="s">
        <v>54</v>
      </c>
      <c r="E4381" t="s">
        <v>4068</v>
      </c>
      <c r="F4381">
        <v>0.02</v>
      </c>
      <c r="G4381">
        <v>0.02</v>
      </c>
      <c r="H4381">
        <v>1</v>
      </c>
      <c r="J4381" t="s">
        <v>38</v>
      </c>
      <c r="K4381" t="s">
        <v>365</v>
      </c>
      <c r="L4381" t="s">
        <v>401</v>
      </c>
      <c r="M4381" t="s">
        <v>9098</v>
      </c>
      <c r="N4381" t="s">
        <v>8378</v>
      </c>
      <c r="O4381">
        <v>0</v>
      </c>
      <c r="P4381">
        <v>0</v>
      </c>
      <c r="Q4381">
        <v>1</v>
      </c>
    </row>
    <row r="4382" spans="1:17" x14ac:dyDescent="0.2">
      <c r="A4382" t="s">
        <v>498</v>
      </c>
      <c r="B4382" t="s">
        <v>134</v>
      </c>
      <c r="C4382" t="s">
        <v>497</v>
      </c>
      <c r="D4382" t="s">
        <v>54</v>
      </c>
      <c r="E4382" t="s">
        <v>4069</v>
      </c>
      <c r="F4382">
        <v>2.1000000000000001E-2</v>
      </c>
      <c r="G4382">
        <v>2.1000000000000001E-2</v>
      </c>
      <c r="H4382">
        <v>1</v>
      </c>
      <c r="J4382" t="s">
        <v>38</v>
      </c>
      <c r="K4382" t="s">
        <v>365</v>
      </c>
      <c r="L4382" t="s">
        <v>401</v>
      </c>
      <c r="M4382" t="s">
        <v>9098</v>
      </c>
      <c r="N4382" t="s">
        <v>8368</v>
      </c>
      <c r="O4382">
        <v>0</v>
      </c>
      <c r="P4382">
        <v>0</v>
      </c>
      <c r="Q4382">
        <v>1</v>
      </c>
    </row>
    <row r="4383" spans="1:17" x14ac:dyDescent="0.2">
      <c r="A4383" t="s">
        <v>498</v>
      </c>
      <c r="B4383" t="s">
        <v>134</v>
      </c>
      <c r="C4383" t="s">
        <v>497</v>
      </c>
      <c r="D4383" t="s">
        <v>54</v>
      </c>
      <c r="E4383" t="s">
        <v>4070</v>
      </c>
      <c r="F4383">
        <v>1.9E-2</v>
      </c>
      <c r="G4383">
        <v>1.9E-2</v>
      </c>
      <c r="H4383">
        <v>1</v>
      </c>
      <c r="J4383" t="s">
        <v>38</v>
      </c>
      <c r="K4383" t="s">
        <v>365</v>
      </c>
      <c r="L4383" t="s">
        <v>401</v>
      </c>
      <c r="M4383" t="s">
        <v>9098</v>
      </c>
      <c r="N4383" t="s">
        <v>8369</v>
      </c>
      <c r="O4383">
        <v>0</v>
      </c>
      <c r="P4383">
        <v>0</v>
      </c>
      <c r="Q4383">
        <v>1</v>
      </c>
    </row>
    <row r="4384" spans="1:17" x14ac:dyDescent="0.2">
      <c r="A4384" t="s">
        <v>498</v>
      </c>
      <c r="B4384" t="s">
        <v>134</v>
      </c>
      <c r="C4384" t="s">
        <v>497</v>
      </c>
      <c r="D4384" t="s">
        <v>54</v>
      </c>
      <c r="E4384" t="s">
        <v>4071</v>
      </c>
      <c r="F4384">
        <v>1.9E-2</v>
      </c>
      <c r="G4384">
        <v>1.9E-2</v>
      </c>
      <c r="H4384">
        <v>1</v>
      </c>
      <c r="J4384" t="s">
        <v>38</v>
      </c>
      <c r="K4384" t="s">
        <v>365</v>
      </c>
      <c r="L4384" t="s">
        <v>401</v>
      </c>
      <c r="M4384" t="s">
        <v>9098</v>
      </c>
      <c r="N4384" t="s">
        <v>499</v>
      </c>
      <c r="O4384">
        <v>0</v>
      </c>
      <c r="P4384">
        <v>0</v>
      </c>
      <c r="Q4384">
        <v>1</v>
      </c>
    </row>
    <row r="4385" spans="1:17" x14ac:dyDescent="0.2">
      <c r="A4385" t="s">
        <v>498</v>
      </c>
      <c r="B4385" t="s">
        <v>134</v>
      </c>
      <c r="C4385" t="s">
        <v>497</v>
      </c>
      <c r="D4385" t="s">
        <v>54</v>
      </c>
      <c r="E4385" t="s">
        <v>4072</v>
      </c>
      <c r="F4385">
        <v>1.9E-2</v>
      </c>
      <c r="G4385">
        <v>1.9E-2</v>
      </c>
      <c r="H4385">
        <v>1</v>
      </c>
      <c r="J4385" t="s">
        <v>38</v>
      </c>
      <c r="K4385" t="s">
        <v>365</v>
      </c>
      <c r="L4385" t="s">
        <v>401</v>
      </c>
      <c r="M4385" t="s">
        <v>9098</v>
      </c>
      <c r="N4385" t="s">
        <v>500</v>
      </c>
      <c r="O4385">
        <v>0</v>
      </c>
      <c r="P4385">
        <v>0</v>
      </c>
      <c r="Q4385">
        <v>1</v>
      </c>
    </row>
    <row r="4386" spans="1:17" x14ac:dyDescent="0.2">
      <c r="A4386" t="s">
        <v>498</v>
      </c>
      <c r="B4386" t="s">
        <v>134</v>
      </c>
      <c r="C4386" t="s">
        <v>497</v>
      </c>
      <c r="D4386" t="s">
        <v>54</v>
      </c>
      <c r="E4386" t="s">
        <v>4073</v>
      </c>
      <c r="F4386">
        <v>1.7999999999999999E-2</v>
      </c>
      <c r="G4386">
        <v>1.7999999999999999E-2</v>
      </c>
      <c r="H4386">
        <v>1</v>
      </c>
      <c r="J4386" t="s">
        <v>38</v>
      </c>
      <c r="K4386" t="s">
        <v>365</v>
      </c>
      <c r="L4386" t="s">
        <v>401</v>
      </c>
      <c r="M4386" t="s">
        <v>9098</v>
      </c>
      <c r="N4386" t="s">
        <v>8379</v>
      </c>
      <c r="O4386">
        <v>0</v>
      </c>
      <c r="P4386">
        <v>0</v>
      </c>
      <c r="Q4386">
        <v>1</v>
      </c>
    </row>
    <row r="4387" spans="1:17" x14ac:dyDescent="0.2">
      <c r="A4387" t="s">
        <v>498</v>
      </c>
      <c r="B4387" t="s">
        <v>134</v>
      </c>
      <c r="C4387" t="s">
        <v>497</v>
      </c>
      <c r="D4387" t="s">
        <v>54</v>
      </c>
      <c r="E4387" t="s">
        <v>4074</v>
      </c>
      <c r="F4387">
        <v>1.7000000000000001E-2</v>
      </c>
      <c r="G4387">
        <v>1.7000000000000001E-2</v>
      </c>
      <c r="H4387">
        <v>1</v>
      </c>
      <c r="J4387" t="s">
        <v>38</v>
      </c>
      <c r="K4387" t="s">
        <v>365</v>
      </c>
      <c r="L4387" t="s">
        <v>401</v>
      </c>
      <c r="M4387" t="s">
        <v>9098</v>
      </c>
      <c r="N4387" t="s">
        <v>8254</v>
      </c>
      <c r="O4387">
        <v>0</v>
      </c>
      <c r="P4387">
        <v>0</v>
      </c>
      <c r="Q4387">
        <v>1</v>
      </c>
    </row>
    <row r="4388" spans="1:17" x14ac:dyDescent="0.2">
      <c r="A4388" t="s">
        <v>498</v>
      </c>
      <c r="B4388" t="s">
        <v>134</v>
      </c>
      <c r="C4388" t="s">
        <v>497</v>
      </c>
      <c r="D4388" t="s">
        <v>54</v>
      </c>
      <c r="E4388" t="s">
        <v>4075</v>
      </c>
      <c r="F4388">
        <v>1.4E-2</v>
      </c>
      <c r="G4388">
        <v>1.4E-2</v>
      </c>
      <c r="H4388">
        <v>1</v>
      </c>
      <c r="J4388" t="s">
        <v>38</v>
      </c>
      <c r="K4388" t="s">
        <v>365</v>
      </c>
      <c r="L4388" t="s">
        <v>401</v>
      </c>
      <c r="M4388" t="s">
        <v>9098</v>
      </c>
      <c r="N4388" t="s">
        <v>8255</v>
      </c>
      <c r="O4388">
        <v>0</v>
      </c>
      <c r="P4388">
        <v>0</v>
      </c>
      <c r="Q4388">
        <v>1</v>
      </c>
    </row>
    <row r="4389" spans="1:17" x14ac:dyDescent="0.2">
      <c r="A4389" t="s">
        <v>498</v>
      </c>
      <c r="B4389" t="s">
        <v>134</v>
      </c>
      <c r="C4389" t="s">
        <v>497</v>
      </c>
      <c r="D4389" t="s">
        <v>54</v>
      </c>
      <c r="E4389" t="s">
        <v>4076</v>
      </c>
      <c r="F4389">
        <v>1.2999999999999999E-2</v>
      </c>
      <c r="G4389">
        <v>1.2999999999999999E-2</v>
      </c>
      <c r="H4389">
        <v>1</v>
      </c>
      <c r="J4389" t="s">
        <v>38</v>
      </c>
      <c r="K4389" t="s">
        <v>365</v>
      </c>
      <c r="L4389" t="s">
        <v>401</v>
      </c>
      <c r="M4389" t="s">
        <v>9098</v>
      </c>
      <c r="N4389" t="s">
        <v>8256</v>
      </c>
      <c r="O4389">
        <v>0</v>
      </c>
      <c r="P4389">
        <v>0</v>
      </c>
      <c r="Q4389">
        <v>1</v>
      </c>
    </row>
    <row r="4390" spans="1:17" x14ac:dyDescent="0.2">
      <c r="A4390" t="s">
        <v>498</v>
      </c>
      <c r="B4390" t="s">
        <v>134</v>
      </c>
      <c r="C4390" t="s">
        <v>497</v>
      </c>
      <c r="D4390" t="s">
        <v>54</v>
      </c>
      <c r="E4390" t="s">
        <v>4077</v>
      </c>
      <c r="F4390">
        <v>1.0999999999999999E-2</v>
      </c>
      <c r="G4390">
        <v>1.0999999999999999E-2</v>
      </c>
      <c r="H4390">
        <v>1</v>
      </c>
      <c r="J4390" t="s">
        <v>38</v>
      </c>
      <c r="K4390" t="s">
        <v>365</v>
      </c>
      <c r="L4390" t="s">
        <v>401</v>
      </c>
      <c r="M4390" t="s">
        <v>9098</v>
      </c>
      <c r="N4390" t="s">
        <v>8257</v>
      </c>
      <c r="O4390">
        <v>0</v>
      </c>
      <c r="P4390">
        <v>0</v>
      </c>
      <c r="Q4390">
        <v>1</v>
      </c>
    </row>
    <row r="4391" spans="1:17" x14ac:dyDescent="0.2">
      <c r="A4391" t="s">
        <v>498</v>
      </c>
      <c r="B4391" t="s">
        <v>134</v>
      </c>
      <c r="C4391" t="s">
        <v>497</v>
      </c>
      <c r="D4391" t="s">
        <v>54</v>
      </c>
      <c r="E4391" t="s">
        <v>4078</v>
      </c>
      <c r="F4391">
        <v>1.2999999999999999E-2</v>
      </c>
      <c r="G4391">
        <v>1.2999999999999999E-2</v>
      </c>
      <c r="H4391">
        <v>1</v>
      </c>
      <c r="J4391" t="s">
        <v>38</v>
      </c>
      <c r="K4391" t="s">
        <v>365</v>
      </c>
      <c r="L4391" t="s">
        <v>401</v>
      </c>
      <c r="M4391" t="s">
        <v>9098</v>
      </c>
      <c r="N4391" t="s">
        <v>8258</v>
      </c>
      <c r="O4391">
        <v>1E-3</v>
      </c>
      <c r="P4391">
        <v>1E-3</v>
      </c>
      <c r="Q4391">
        <v>1</v>
      </c>
    </row>
    <row r="4392" spans="1:17" x14ac:dyDescent="0.2">
      <c r="A4392" t="s">
        <v>498</v>
      </c>
      <c r="B4392" t="s">
        <v>134</v>
      </c>
      <c r="C4392" t="s">
        <v>497</v>
      </c>
      <c r="D4392" t="s">
        <v>54</v>
      </c>
      <c r="E4392" t="s">
        <v>4079</v>
      </c>
      <c r="F4392">
        <v>1.2999999999999999E-2</v>
      </c>
      <c r="G4392">
        <v>1.2999999999999999E-2</v>
      </c>
      <c r="H4392">
        <v>1</v>
      </c>
      <c r="J4392" t="s">
        <v>38</v>
      </c>
      <c r="K4392" t="s">
        <v>365</v>
      </c>
      <c r="L4392" t="s">
        <v>401</v>
      </c>
      <c r="M4392" t="s">
        <v>9098</v>
      </c>
      <c r="N4392" t="s">
        <v>8259</v>
      </c>
      <c r="O4392">
        <v>1E-3</v>
      </c>
      <c r="P4392">
        <v>1E-3</v>
      </c>
      <c r="Q4392">
        <v>1</v>
      </c>
    </row>
    <row r="4393" spans="1:17" x14ac:dyDescent="0.2">
      <c r="A4393" t="s">
        <v>498</v>
      </c>
      <c r="B4393" t="s">
        <v>134</v>
      </c>
      <c r="C4393" t="s">
        <v>497</v>
      </c>
      <c r="D4393" t="s">
        <v>54</v>
      </c>
      <c r="E4393" t="s">
        <v>4080</v>
      </c>
      <c r="F4393">
        <v>1.2999999999999999E-2</v>
      </c>
      <c r="G4393">
        <v>1.2999999999999999E-2</v>
      </c>
      <c r="H4393">
        <v>1</v>
      </c>
      <c r="J4393" t="s">
        <v>38</v>
      </c>
      <c r="K4393" t="s">
        <v>365</v>
      </c>
      <c r="L4393" t="s">
        <v>401</v>
      </c>
      <c r="M4393" t="s">
        <v>9098</v>
      </c>
      <c r="N4393" t="s">
        <v>8380</v>
      </c>
      <c r="O4393">
        <v>1E-3</v>
      </c>
      <c r="P4393">
        <v>1E-3</v>
      </c>
      <c r="Q4393">
        <v>1</v>
      </c>
    </row>
    <row r="4394" spans="1:17" x14ac:dyDescent="0.2">
      <c r="A4394" t="s">
        <v>498</v>
      </c>
      <c r="B4394" t="s">
        <v>134</v>
      </c>
      <c r="C4394" t="s">
        <v>497</v>
      </c>
      <c r="D4394" t="s">
        <v>54</v>
      </c>
      <c r="E4394" t="s">
        <v>4081</v>
      </c>
      <c r="F4394">
        <v>1.2999999999999999E-2</v>
      </c>
      <c r="G4394">
        <v>1.2999999999999999E-2</v>
      </c>
      <c r="H4394">
        <v>1</v>
      </c>
      <c r="J4394" t="s">
        <v>38</v>
      </c>
      <c r="K4394" t="s">
        <v>365</v>
      </c>
      <c r="L4394" t="s">
        <v>401</v>
      </c>
      <c r="M4394" t="s">
        <v>9098</v>
      </c>
      <c r="N4394" t="s">
        <v>8381</v>
      </c>
      <c r="O4394">
        <v>2E-3</v>
      </c>
      <c r="P4394">
        <v>2E-3</v>
      </c>
      <c r="Q4394">
        <v>1</v>
      </c>
    </row>
    <row r="4395" spans="1:17" x14ac:dyDescent="0.2">
      <c r="A4395" t="s">
        <v>498</v>
      </c>
      <c r="B4395" t="s">
        <v>134</v>
      </c>
      <c r="C4395" t="s">
        <v>497</v>
      </c>
      <c r="D4395" t="s">
        <v>54</v>
      </c>
      <c r="E4395" t="s">
        <v>4082</v>
      </c>
      <c r="F4395">
        <v>1.2999999999999999E-2</v>
      </c>
      <c r="G4395">
        <v>1.2999999999999999E-2</v>
      </c>
      <c r="H4395">
        <v>1</v>
      </c>
      <c r="J4395" t="s">
        <v>38</v>
      </c>
      <c r="K4395" t="s">
        <v>365</v>
      </c>
      <c r="L4395" t="s">
        <v>401</v>
      </c>
      <c r="M4395" t="s">
        <v>9098</v>
      </c>
      <c r="N4395" t="s">
        <v>8654</v>
      </c>
      <c r="O4395">
        <v>2E-3</v>
      </c>
      <c r="P4395">
        <v>2E-3</v>
      </c>
      <c r="Q4395">
        <v>1</v>
      </c>
    </row>
    <row r="4396" spans="1:17" x14ac:dyDescent="0.2">
      <c r="A4396" t="s">
        <v>498</v>
      </c>
      <c r="B4396" t="s">
        <v>134</v>
      </c>
      <c r="C4396" t="s">
        <v>497</v>
      </c>
      <c r="D4396" t="s">
        <v>54</v>
      </c>
      <c r="E4396" t="s">
        <v>4083</v>
      </c>
      <c r="F4396">
        <v>1.4E-2</v>
      </c>
      <c r="G4396">
        <v>1.4E-2</v>
      </c>
      <c r="H4396">
        <v>1</v>
      </c>
      <c r="J4396" t="s">
        <v>38</v>
      </c>
      <c r="K4396" t="s">
        <v>365</v>
      </c>
      <c r="L4396" t="s">
        <v>401</v>
      </c>
      <c r="M4396" t="s">
        <v>9098</v>
      </c>
      <c r="N4396" t="s">
        <v>8655</v>
      </c>
      <c r="O4396">
        <v>2E-3</v>
      </c>
      <c r="P4396">
        <v>2E-3</v>
      </c>
      <c r="Q4396">
        <v>1</v>
      </c>
    </row>
    <row r="4397" spans="1:17" x14ac:dyDescent="0.2">
      <c r="A4397" t="s">
        <v>498</v>
      </c>
      <c r="B4397" t="s">
        <v>134</v>
      </c>
      <c r="C4397" t="s">
        <v>497</v>
      </c>
      <c r="D4397" t="s">
        <v>54</v>
      </c>
      <c r="E4397" t="s">
        <v>4084</v>
      </c>
      <c r="F4397">
        <v>1.4E-2</v>
      </c>
      <c r="G4397">
        <v>1.4E-2</v>
      </c>
      <c r="H4397">
        <v>1</v>
      </c>
      <c r="J4397" t="s">
        <v>38</v>
      </c>
      <c r="K4397" t="s">
        <v>365</v>
      </c>
      <c r="L4397" t="s">
        <v>401</v>
      </c>
      <c r="M4397" t="s">
        <v>9098</v>
      </c>
      <c r="N4397" t="s">
        <v>8672</v>
      </c>
      <c r="O4397">
        <v>2E-3</v>
      </c>
      <c r="P4397">
        <v>2E-3</v>
      </c>
      <c r="Q4397">
        <v>1</v>
      </c>
    </row>
    <row r="4398" spans="1:17" x14ac:dyDescent="0.2">
      <c r="A4398" t="s">
        <v>498</v>
      </c>
      <c r="B4398" t="s">
        <v>134</v>
      </c>
      <c r="C4398" t="s">
        <v>497</v>
      </c>
      <c r="D4398" t="s">
        <v>54</v>
      </c>
      <c r="E4398" t="s">
        <v>4085</v>
      </c>
      <c r="F4398">
        <v>1.4999999999999999E-2</v>
      </c>
      <c r="G4398">
        <v>1.4999999999999999E-2</v>
      </c>
      <c r="H4398">
        <v>1</v>
      </c>
      <c r="J4398" t="s">
        <v>38</v>
      </c>
      <c r="K4398" t="s">
        <v>365</v>
      </c>
      <c r="L4398" t="s">
        <v>401</v>
      </c>
      <c r="M4398" t="s">
        <v>9098</v>
      </c>
      <c r="N4398" t="s">
        <v>8661</v>
      </c>
      <c r="O4398">
        <v>1E-3</v>
      </c>
      <c r="P4398">
        <v>1E-3</v>
      </c>
      <c r="Q4398">
        <v>1</v>
      </c>
    </row>
    <row r="4399" spans="1:17" x14ac:dyDescent="0.2">
      <c r="A4399" t="s">
        <v>498</v>
      </c>
      <c r="B4399" t="s">
        <v>134</v>
      </c>
      <c r="C4399" t="s">
        <v>497</v>
      </c>
      <c r="D4399" t="s">
        <v>54</v>
      </c>
      <c r="E4399" t="s">
        <v>4086</v>
      </c>
      <c r="F4399">
        <v>1.7999999999999999E-2</v>
      </c>
      <c r="G4399">
        <v>1.7999999999999999E-2</v>
      </c>
      <c r="H4399">
        <v>1</v>
      </c>
      <c r="J4399" t="s">
        <v>38</v>
      </c>
      <c r="K4399" t="s">
        <v>365</v>
      </c>
      <c r="L4399" t="s">
        <v>401</v>
      </c>
      <c r="M4399" t="s">
        <v>9098</v>
      </c>
      <c r="N4399" t="s">
        <v>8660</v>
      </c>
      <c r="O4399">
        <v>0</v>
      </c>
      <c r="P4399">
        <v>0</v>
      </c>
      <c r="Q4399">
        <v>1</v>
      </c>
    </row>
    <row r="4400" spans="1:17" x14ac:dyDescent="0.2">
      <c r="A4400" t="s">
        <v>498</v>
      </c>
      <c r="B4400" t="s">
        <v>134</v>
      </c>
      <c r="C4400" t="s">
        <v>497</v>
      </c>
      <c r="D4400" t="s">
        <v>54</v>
      </c>
      <c r="E4400" t="s">
        <v>4087</v>
      </c>
      <c r="F4400">
        <v>1.7999999999999999E-2</v>
      </c>
      <c r="G4400">
        <v>1.7999999999999999E-2</v>
      </c>
      <c r="H4400">
        <v>1</v>
      </c>
      <c r="J4400" t="s">
        <v>38</v>
      </c>
      <c r="K4400" t="s">
        <v>365</v>
      </c>
      <c r="L4400" t="s">
        <v>401</v>
      </c>
      <c r="M4400" t="s">
        <v>9098</v>
      </c>
      <c r="N4400" t="s">
        <v>8659</v>
      </c>
      <c r="O4400">
        <v>0</v>
      </c>
      <c r="P4400">
        <v>0</v>
      </c>
      <c r="Q4400">
        <v>1</v>
      </c>
    </row>
    <row r="4401" spans="1:17" x14ac:dyDescent="0.2">
      <c r="A4401" t="s">
        <v>498</v>
      </c>
      <c r="B4401" t="s">
        <v>134</v>
      </c>
      <c r="C4401" t="s">
        <v>497</v>
      </c>
      <c r="D4401" t="s">
        <v>54</v>
      </c>
      <c r="E4401" t="s">
        <v>4088</v>
      </c>
      <c r="F4401">
        <v>1.9E-2</v>
      </c>
      <c r="G4401">
        <v>1.9E-2</v>
      </c>
      <c r="H4401">
        <v>1</v>
      </c>
      <c r="J4401" t="s">
        <v>38</v>
      </c>
      <c r="K4401" t="s">
        <v>365</v>
      </c>
      <c r="L4401" t="s">
        <v>401</v>
      </c>
      <c r="M4401" t="s">
        <v>9098</v>
      </c>
      <c r="N4401" t="s">
        <v>8658</v>
      </c>
      <c r="O4401">
        <v>0</v>
      </c>
      <c r="P4401">
        <v>0</v>
      </c>
      <c r="Q4401">
        <v>1</v>
      </c>
    </row>
    <row r="4402" spans="1:17" x14ac:dyDescent="0.2">
      <c r="A4402" t="s">
        <v>498</v>
      </c>
      <c r="B4402" t="s">
        <v>134</v>
      </c>
      <c r="C4402" t="s">
        <v>497</v>
      </c>
      <c r="D4402" t="s">
        <v>54</v>
      </c>
      <c r="E4402" t="s">
        <v>4089</v>
      </c>
      <c r="F4402">
        <v>1.7999999999999999E-2</v>
      </c>
      <c r="G4402">
        <v>1.7999999999999999E-2</v>
      </c>
      <c r="H4402">
        <v>1</v>
      </c>
      <c r="J4402" t="s">
        <v>38</v>
      </c>
      <c r="K4402" t="s">
        <v>365</v>
      </c>
      <c r="L4402" t="s">
        <v>401</v>
      </c>
      <c r="M4402" t="s">
        <v>9098</v>
      </c>
      <c r="N4402" t="s">
        <v>8656</v>
      </c>
      <c r="O4402">
        <v>0</v>
      </c>
      <c r="P4402">
        <v>0</v>
      </c>
      <c r="Q4402">
        <v>1</v>
      </c>
    </row>
    <row r="4403" spans="1:17" x14ac:dyDescent="0.2">
      <c r="A4403" t="s">
        <v>498</v>
      </c>
      <c r="B4403" t="s">
        <v>134</v>
      </c>
      <c r="C4403" t="s">
        <v>497</v>
      </c>
      <c r="D4403" t="s">
        <v>54</v>
      </c>
      <c r="E4403" t="s">
        <v>4090</v>
      </c>
      <c r="F4403">
        <v>1.7999999999999999E-2</v>
      </c>
      <c r="G4403">
        <v>1.7999999999999999E-2</v>
      </c>
      <c r="H4403">
        <v>1</v>
      </c>
      <c r="J4403" t="s">
        <v>38</v>
      </c>
      <c r="K4403" t="s">
        <v>365</v>
      </c>
      <c r="L4403" t="s">
        <v>401</v>
      </c>
      <c r="M4403" t="s">
        <v>9098</v>
      </c>
      <c r="N4403" t="s">
        <v>8657</v>
      </c>
      <c r="O4403">
        <v>0</v>
      </c>
      <c r="P4403">
        <v>0</v>
      </c>
      <c r="Q4403">
        <v>1</v>
      </c>
    </row>
    <row r="4404" spans="1:17" x14ac:dyDescent="0.2">
      <c r="A4404" t="s">
        <v>498</v>
      </c>
      <c r="B4404" t="s">
        <v>134</v>
      </c>
      <c r="C4404" t="s">
        <v>497</v>
      </c>
      <c r="D4404" t="s">
        <v>54</v>
      </c>
      <c r="E4404" t="s">
        <v>4091</v>
      </c>
      <c r="F4404">
        <v>1.7999999999999999E-2</v>
      </c>
      <c r="G4404">
        <v>1.7999999999999999E-2</v>
      </c>
      <c r="H4404">
        <v>1</v>
      </c>
      <c r="J4404" t="s">
        <v>38</v>
      </c>
      <c r="K4404" t="s">
        <v>365</v>
      </c>
      <c r="L4404" t="s">
        <v>401</v>
      </c>
      <c r="M4404" t="s">
        <v>9098</v>
      </c>
      <c r="N4404" t="s">
        <v>9119</v>
      </c>
      <c r="O4404">
        <v>0</v>
      </c>
      <c r="P4404">
        <v>0</v>
      </c>
      <c r="Q4404">
        <v>1</v>
      </c>
    </row>
    <row r="4405" spans="1:17" x14ac:dyDescent="0.2">
      <c r="A4405" t="s">
        <v>498</v>
      </c>
      <c r="B4405" t="s">
        <v>134</v>
      </c>
      <c r="C4405" t="s">
        <v>497</v>
      </c>
      <c r="D4405" t="s">
        <v>54</v>
      </c>
      <c r="E4405" t="s">
        <v>4092</v>
      </c>
      <c r="F4405">
        <v>1.9E-2</v>
      </c>
      <c r="G4405">
        <v>1.9E-2</v>
      </c>
      <c r="H4405">
        <v>1</v>
      </c>
      <c r="J4405" t="s">
        <v>38</v>
      </c>
      <c r="K4405" t="s">
        <v>365</v>
      </c>
      <c r="L4405" t="s">
        <v>401</v>
      </c>
      <c r="M4405" t="s">
        <v>9098</v>
      </c>
      <c r="N4405" t="s">
        <v>9120</v>
      </c>
      <c r="O4405">
        <v>0</v>
      </c>
      <c r="P4405">
        <v>0</v>
      </c>
      <c r="Q4405">
        <v>1</v>
      </c>
    </row>
    <row r="4406" spans="1:17" x14ac:dyDescent="0.2">
      <c r="A4406" t="s">
        <v>498</v>
      </c>
      <c r="B4406" t="s">
        <v>134</v>
      </c>
      <c r="C4406" t="s">
        <v>497</v>
      </c>
      <c r="D4406" t="s">
        <v>54</v>
      </c>
      <c r="E4406" t="s">
        <v>4093</v>
      </c>
      <c r="F4406">
        <v>1.9E-2</v>
      </c>
      <c r="G4406">
        <v>1.9E-2</v>
      </c>
      <c r="H4406">
        <v>1</v>
      </c>
      <c r="J4406" t="s">
        <v>38</v>
      </c>
      <c r="K4406" t="s">
        <v>365</v>
      </c>
      <c r="L4406" t="s">
        <v>401</v>
      </c>
      <c r="M4406" t="s">
        <v>9098</v>
      </c>
      <c r="N4406" t="s">
        <v>9100</v>
      </c>
      <c r="O4406">
        <v>0</v>
      </c>
      <c r="P4406">
        <v>0</v>
      </c>
      <c r="Q4406">
        <v>1</v>
      </c>
    </row>
    <row r="4407" spans="1:17" x14ac:dyDescent="0.2">
      <c r="A4407" t="s">
        <v>498</v>
      </c>
      <c r="B4407" t="s">
        <v>134</v>
      </c>
      <c r="C4407" t="s">
        <v>497</v>
      </c>
      <c r="D4407" t="s">
        <v>54</v>
      </c>
      <c r="E4407" t="s">
        <v>4094</v>
      </c>
      <c r="F4407">
        <v>1.9E-2</v>
      </c>
      <c r="G4407">
        <v>1.9E-2</v>
      </c>
      <c r="H4407">
        <v>1</v>
      </c>
      <c r="J4407" t="s">
        <v>38</v>
      </c>
      <c r="K4407" t="s">
        <v>365</v>
      </c>
      <c r="L4407" t="s">
        <v>401</v>
      </c>
      <c r="M4407" t="s">
        <v>9098</v>
      </c>
      <c r="N4407" t="s">
        <v>9101</v>
      </c>
      <c r="O4407">
        <v>0</v>
      </c>
      <c r="P4407">
        <v>0</v>
      </c>
      <c r="Q4407">
        <v>1</v>
      </c>
    </row>
    <row r="4408" spans="1:17" x14ac:dyDescent="0.2">
      <c r="A4408" t="s">
        <v>498</v>
      </c>
      <c r="B4408" t="s">
        <v>134</v>
      </c>
      <c r="C4408" t="s">
        <v>497</v>
      </c>
      <c r="D4408" t="s">
        <v>54</v>
      </c>
      <c r="E4408" t="s">
        <v>4095</v>
      </c>
      <c r="F4408">
        <v>1.9E-2</v>
      </c>
      <c r="G4408">
        <v>1.9E-2</v>
      </c>
      <c r="H4408">
        <v>1</v>
      </c>
      <c r="J4408" t="s">
        <v>38</v>
      </c>
      <c r="K4408" t="s">
        <v>365</v>
      </c>
      <c r="L4408" t="s">
        <v>401</v>
      </c>
      <c r="M4408" t="s">
        <v>9098</v>
      </c>
      <c r="N4408" t="s">
        <v>9102</v>
      </c>
      <c r="O4408">
        <v>0</v>
      </c>
      <c r="P4408">
        <v>0</v>
      </c>
      <c r="Q4408">
        <v>1</v>
      </c>
    </row>
    <row r="4409" spans="1:17" x14ac:dyDescent="0.2">
      <c r="A4409" t="s">
        <v>498</v>
      </c>
      <c r="B4409" t="s">
        <v>134</v>
      </c>
      <c r="C4409" t="s">
        <v>497</v>
      </c>
      <c r="D4409" t="s">
        <v>54</v>
      </c>
      <c r="E4409" t="s">
        <v>4096</v>
      </c>
      <c r="F4409">
        <v>1.9E-2</v>
      </c>
      <c r="G4409">
        <v>1.9E-2</v>
      </c>
      <c r="H4409">
        <v>1</v>
      </c>
      <c r="J4409" t="s">
        <v>38</v>
      </c>
      <c r="K4409" t="s">
        <v>365</v>
      </c>
      <c r="L4409" t="s">
        <v>401</v>
      </c>
      <c r="M4409" t="s">
        <v>9098</v>
      </c>
      <c r="N4409" t="s">
        <v>9103</v>
      </c>
      <c r="O4409">
        <v>0</v>
      </c>
      <c r="P4409">
        <v>0</v>
      </c>
      <c r="Q4409">
        <v>1</v>
      </c>
    </row>
    <row r="4410" spans="1:17" x14ac:dyDescent="0.2">
      <c r="A4410" t="s">
        <v>498</v>
      </c>
      <c r="B4410" t="s">
        <v>134</v>
      </c>
      <c r="C4410" t="s">
        <v>497</v>
      </c>
      <c r="D4410" t="s">
        <v>54</v>
      </c>
      <c r="E4410" t="s">
        <v>4097</v>
      </c>
      <c r="F4410">
        <v>1.7999999999999999E-2</v>
      </c>
      <c r="G4410">
        <v>1.7999999999999999E-2</v>
      </c>
      <c r="H4410">
        <v>1</v>
      </c>
      <c r="J4410" t="s">
        <v>38</v>
      </c>
      <c r="K4410" t="s">
        <v>365</v>
      </c>
      <c r="L4410" t="s">
        <v>401</v>
      </c>
      <c r="M4410" t="s">
        <v>9098</v>
      </c>
      <c r="N4410" t="s">
        <v>9104</v>
      </c>
      <c r="O4410">
        <v>0</v>
      </c>
      <c r="P4410">
        <v>0</v>
      </c>
      <c r="Q4410">
        <v>1</v>
      </c>
    </row>
    <row r="4411" spans="1:17" x14ac:dyDescent="0.2">
      <c r="A4411" t="s">
        <v>498</v>
      </c>
      <c r="B4411" t="s">
        <v>134</v>
      </c>
      <c r="C4411" t="s">
        <v>497</v>
      </c>
      <c r="D4411" t="s">
        <v>54</v>
      </c>
      <c r="E4411" t="s">
        <v>4098</v>
      </c>
      <c r="F4411">
        <v>1.7999999999999999E-2</v>
      </c>
      <c r="G4411">
        <v>1.7999999999999999E-2</v>
      </c>
      <c r="H4411">
        <v>1</v>
      </c>
      <c r="J4411" t="s">
        <v>38</v>
      </c>
      <c r="K4411" t="s">
        <v>365</v>
      </c>
      <c r="L4411" t="s">
        <v>401</v>
      </c>
      <c r="M4411" t="s">
        <v>9098</v>
      </c>
      <c r="N4411" t="s">
        <v>8981</v>
      </c>
      <c r="O4411">
        <v>0</v>
      </c>
      <c r="P4411">
        <v>0</v>
      </c>
      <c r="Q4411">
        <v>1</v>
      </c>
    </row>
    <row r="4412" spans="1:17" x14ac:dyDescent="0.2">
      <c r="A4412" t="s">
        <v>498</v>
      </c>
      <c r="B4412" t="s">
        <v>134</v>
      </c>
      <c r="C4412" t="s">
        <v>497</v>
      </c>
      <c r="D4412" t="s">
        <v>54</v>
      </c>
      <c r="E4412" t="s">
        <v>4099</v>
      </c>
      <c r="F4412">
        <v>1.7999999999999999E-2</v>
      </c>
      <c r="G4412">
        <v>1.7999999999999999E-2</v>
      </c>
      <c r="H4412">
        <v>1</v>
      </c>
      <c r="J4412" t="s">
        <v>38</v>
      </c>
      <c r="K4412" t="s">
        <v>365</v>
      </c>
      <c r="L4412" t="s">
        <v>401</v>
      </c>
      <c r="M4412" t="s">
        <v>9098</v>
      </c>
      <c r="N4412" t="s">
        <v>8984</v>
      </c>
      <c r="O4412">
        <v>0</v>
      </c>
      <c r="P4412">
        <v>0</v>
      </c>
      <c r="Q4412">
        <v>1</v>
      </c>
    </row>
    <row r="4413" spans="1:17" x14ac:dyDescent="0.2">
      <c r="A4413" t="s">
        <v>498</v>
      </c>
      <c r="B4413" t="s">
        <v>134</v>
      </c>
      <c r="C4413" t="s">
        <v>497</v>
      </c>
      <c r="D4413" t="s">
        <v>54</v>
      </c>
      <c r="E4413" t="s">
        <v>4100</v>
      </c>
      <c r="F4413">
        <v>1.7999999999999999E-2</v>
      </c>
      <c r="G4413">
        <v>1.7999999999999999E-2</v>
      </c>
      <c r="H4413">
        <v>1</v>
      </c>
      <c r="J4413" t="s">
        <v>38</v>
      </c>
      <c r="K4413" t="s">
        <v>365</v>
      </c>
      <c r="L4413" t="s">
        <v>401</v>
      </c>
      <c r="M4413" t="s">
        <v>9098</v>
      </c>
      <c r="N4413" t="s">
        <v>8985</v>
      </c>
      <c r="O4413">
        <v>0</v>
      </c>
      <c r="P4413">
        <v>0</v>
      </c>
      <c r="Q4413">
        <v>1</v>
      </c>
    </row>
    <row r="4414" spans="1:17" x14ac:dyDescent="0.2">
      <c r="A4414" t="s">
        <v>498</v>
      </c>
      <c r="B4414" t="s">
        <v>134</v>
      </c>
      <c r="C4414" t="s">
        <v>497</v>
      </c>
      <c r="D4414" t="s">
        <v>54</v>
      </c>
      <c r="E4414" t="s">
        <v>4101</v>
      </c>
      <c r="F4414">
        <v>1.7000000000000001E-2</v>
      </c>
      <c r="G4414">
        <v>1.7000000000000001E-2</v>
      </c>
      <c r="H4414">
        <v>1</v>
      </c>
      <c r="J4414" t="s">
        <v>38</v>
      </c>
      <c r="K4414" t="s">
        <v>365</v>
      </c>
      <c r="L4414" t="s">
        <v>401</v>
      </c>
      <c r="M4414" t="s">
        <v>9098</v>
      </c>
      <c r="N4414" t="s">
        <v>8986</v>
      </c>
      <c r="O4414">
        <v>0</v>
      </c>
      <c r="P4414">
        <v>0</v>
      </c>
      <c r="Q4414">
        <v>1</v>
      </c>
    </row>
    <row r="4415" spans="1:17" x14ac:dyDescent="0.2">
      <c r="A4415" t="s">
        <v>498</v>
      </c>
      <c r="B4415" t="s">
        <v>134</v>
      </c>
      <c r="C4415" t="s">
        <v>497</v>
      </c>
      <c r="D4415" t="s">
        <v>54</v>
      </c>
      <c r="E4415" t="s">
        <v>4102</v>
      </c>
      <c r="F4415">
        <v>1.7000000000000001E-2</v>
      </c>
      <c r="G4415">
        <v>1.7000000000000001E-2</v>
      </c>
      <c r="H4415">
        <v>1</v>
      </c>
      <c r="J4415" t="s">
        <v>38</v>
      </c>
      <c r="K4415" t="s">
        <v>365</v>
      </c>
      <c r="L4415" t="s">
        <v>401</v>
      </c>
      <c r="M4415" t="s">
        <v>9098</v>
      </c>
      <c r="N4415" t="s">
        <v>9124</v>
      </c>
      <c r="O4415">
        <v>1E-3</v>
      </c>
      <c r="P4415">
        <v>1E-3</v>
      </c>
      <c r="Q4415">
        <v>1</v>
      </c>
    </row>
    <row r="4416" spans="1:17" x14ac:dyDescent="0.2">
      <c r="A4416" t="s">
        <v>498</v>
      </c>
      <c r="B4416" t="s">
        <v>134</v>
      </c>
      <c r="C4416" t="s">
        <v>497</v>
      </c>
      <c r="D4416" t="s">
        <v>54</v>
      </c>
      <c r="E4416" t="s">
        <v>4103</v>
      </c>
      <c r="F4416">
        <v>1.7000000000000001E-2</v>
      </c>
      <c r="G4416">
        <v>1.7000000000000001E-2</v>
      </c>
      <c r="H4416">
        <v>1</v>
      </c>
      <c r="J4416" t="s">
        <v>38</v>
      </c>
      <c r="K4416" t="s">
        <v>365</v>
      </c>
      <c r="L4416" t="s">
        <v>401</v>
      </c>
      <c r="M4416" t="s">
        <v>9098</v>
      </c>
      <c r="N4416" t="s">
        <v>9125</v>
      </c>
      <c r="O4416">
        <v>1E-3</v>
      </c>
      <c r="P4416">
        <v>1E-3</v>
      </c>
      <c r="Q4416">
        <v>1</v>
      </c>
    </row>
    <row r="4417" spans="1:17" x14ac:dyDescent="0.2">
      <c r="A4417" t="s">
        <v>498</v>
      </c>
      <c r="B4417" t="s">
        <v>134</v>
      </c>
      <c r="C4417" t="s">
        <v>497</v>
      </c>
      <c r="D4417" t="s">
        <v>54</v>
      </c>
      <c r="E4417" t="s">
        <v>4104</v>
      </c>
      <c r="F4417">
        <v>1.7000000000000001E-2</v>
      </c>
      <c r="G4417">
        <v>1.7000000000000001E-2</v>
      </c>
      <c r="H4417">
        <v>1</v>
      </c>
      <c r="J4417" t="s">
        <v>38</v>
      </c>
      <c r="K4417" t="s">
        <v>365</v>
      </c>
      <c r="L4417" t="s">
        <v>401</v>
      </c>
      <c r="M4417" t="s">
        <v>9098</v>
      </c>
      <c r="N4417" t="s">
        <v>9121</v>
      </c>
      <c r="O4417">
        <v>2E-3</v>
      </c>
      <c r="P4417">
        <v>2E-3</v>
      </c>
      <c r="Q4417">
        <v>1</v>
      </c>
    </row>
    <row r="4418" spans="1:17" x14ac:dyDescent="0.2">
      <c r="A4418" t="s">
        <v>498</v>
      </c>
      <c r="B4418" t="s">
        <v>134</v>
      </c>
      <c r="C4418" t="s">
        <v>497</v>
      </c>
      <c r="D4418" t="s">
        <v>54</v>
      </c>
      <c r="E4418" t="s">
        <v>4105</v>
      </c>
      <c r="F4418">
        <v>1.7000000000000001E-2</v>
      </c>
      <c r="G4418">
        <v>1.7000000000000001E-2</v>
      </c>
      <c r="H4418">
        <v>1</v>
      </c>
      <c r="J4418" t="s">
        <v>38</v>
      </c>
      <c r="K4418" t="s">
        <v>365</v>
      </c>
      <c r="L4418" t="s">
        <v>401</v>
      </c>
      <c r="M4418" t="s">
        <v>9098</v>
      </c>
      <c r="N4418" t="s">
        <v>9122</v>
      </c>
      <c r="O4418">
        <v>2E-3</v>
      </c>
      <c r="P4418">
        <v>2E-3</v>
      </c>
      <c r="Q4418">
        <v>1</v>
      </c>
    </row>
    <row r="4419" spans="1:17" x14ac:dyDescent="0.2">
      <c r="A4419" t="s">
        <v>498</v>
      </c>
      <c r="B4419" t="s">
        <v>134</v>
      </c>
      <c r="C4419" t="s">
        <v>497</v>
      </c>
      <c r="D4419" t="s">
        <v>54</v>
      </c>
      <c r="E4419" t="s">
        <v>4106</v>
      </c>
      <c r="F4419">
        <v>1.7000000000000001E-2</v>
      </c>
      <c r="G4419">
        <v>1.7000000000000001E-2</v>
      </c>
      <c r="H4419">
        <v>1</v>
      </c>
      <c r="J4419" t="s">
        <v>38</v>
      </c>
      <c r="K4419" t="s">
        <v>365</v>
      </c>
      <c r="L4419" t="s">
        <v>401</v>
      </c>
      <c r="M4419" t="s">
        <v>9098</v>
      </c>
      <c r="N4419" t="s">
        <v>9105</v>
      </c>
      <c r="O4419">
        <v>4.0000000000000001E-3</v>
      </c>
      <c r="P4419">
        <v>4.0000000000000001E-3</v>
      </c>
      <c r="Q4419">
        <v>1</v>
      </c>
    </row>
    <row r="4420" spans="1:17" x14ac:dyDescent="0.2">
      <c r="A4420" t="s">
        <v>498</v>
      </c>
      <c r="B4420" t="s">
        <v>134</v>
      </c>
      <c r="C4420" t="s">
        <v>497</v>
      </c>
      <c r="D4420" t="s">
        <v>54</v>
      </c>
      <c r="E4420" t="s">
        <v>4107</v>
      </c>
      <c r="F4420">
        <v>1.7000000000000001E-2</v>
      </c>
      <c r="G4420">
        <v>1.7000000000000001E-2</v>
      </c>
      <c r="H4420">
        <v>1</v>
      </c>
      <c r="J4420" t="s">
        <v>38</v>
      </c>
      <c r="K4420" t="s">
        <v>365</v>
      </c>
      <c r="L4420" t="s">
        <v>401</v>
      </c>
      <c r="M4420" t="s">
        <v>9098</v>
      </c>
      <c r="N4420" t="s">
        <v>9106</v>
      </c>
      <c r="O4420">
        <v>3.0000000000000001E-3</v>
      </c>
      <c r="P4420">
        <v>3.0000000000000001E-3</v>
      </c>
      <c r="Q4420">
        <v>1</v>
      </c>
    </row>
    <row r="4421" spans="1:17" x14ac:dyDescent="0.2">
      <c r="A4421" t="s">
        <v>498</v>
      </c>
      <c r="B4421" t="s">
        <v>134</v>
      </c>
      <c r="C4421" t="s">
        <v>497</v>
      </c>
      <c r="D4421" t="s">
        <v>54</v>
      </c>
      <c r="E4421" t="s">
        <v>4108</v>
      </c>
      <c r="F4421">
        <v>1.6E-2</v>
      </c>
      <c r="G4421">
        <v>1.6E-2</v>
      </c>
      <c r="H4421">
        <v>1</v>
      </c>
      <c r="J4421" t="s">
        <v>38</v>
      </c>
      <c r="K4421" t="s">
        <v>365</v>
      </c>
      <c r="L4421" t="s">
        <v>401</v>
      </c>
      <c r="M4421" t="s">
        <v>9098</v>
      </c>
      <c r="N4421" t="s">
        <v>9107</v>
      </c>
      <c r="O4421">
        <v>1E-3</v>
      </c>
      <c r="P4421">
        <v>1E-3</v>
      </c>
      <c r="Q4421">
        <v>1</v>
      </c>
    </row>
    <row r="4422" spans="1:17" x14ac:dyDescent="0.2">
      <c r="A4422" t="s">
        <v>498</v>
      </c>
      <c r="B4422" t="s">
        <v>134</v>
      </c>
      <c r="C4422" t="s">
        <v>497</v>
      </c>
      <c r="D4422" t="s">
        <v>54</v>
      </c>
      <c r="E4422" t="s">
        <v>4109</v>
      </c>
      <c r="F4422">
        <v>1.7000000000000001E-2</v>
      </c>
      <c r="G4422">
        <v>1.7000000000000001E-2</v>
      </c>
      <c r="H4422">
        <v>1</v>
      </c>
      <c r="J4422" t="s">
        <v>38</v>
      </c>
      <c r="K4422" t="s">
        <v>365</v>
      </c>
      <c r="L4422" t="s">
        <v>401</v>
      </c>
      <c r="M4422" t="s">
        <v>9098</v>
      </c>
      <c r="N4422" t="s">
        <v>9108</v>
      </c>
      <c r="O4422">
        <v>0</v>
      </c>
      <c r="P4422">
        <v>0</v>
      </c>
      <c r="Q4422">
        <v>1</v>
      </c>
    </row>
    <row r="4423" spans="1:17" x14ac:dyDescent="0.2">
      <c r="A4423" t="s">
        <v>498</v>
      </c>
      <c r="B4423" t="s">
        <v>134</v>
      </c>
      <c r="C4423" t="s">
        <v>497</v>
      </c>
      <c r="D4423" t="s">
        <v>54</v>
      </c>
      <c r="E4423" t="s">
        <v>4110</v>
      </c>
      <c r="F4423">
        <v>1.7999999999999999E-2</v>
      </c>
      <c r="G4423">
        <v>1.7999999999999999E-2</v>
      </c>
      <c r="H4423">
        <v>1</v>
      </c>
      <c r="J4423" t="s">
        <v>38</v>
      </c>
      <c r="K4423" t="s">
        <v>365</v>
      </c>
      <c r="L4423" t="s">
        <v>401</v>
      </c>
      <c r="M4423" t="s">
        <v>9098</v>
      </c>
      <c r="N4423" t="s">
        <v>9109</v>
      </c>
      <c r="O4423">
        <v>0</v>
      </c>
      <c r="P4423">
        <v>0</v>
      </c>
      <c r="Q4423">
        <v>1</v>
      </c>
    </row>
    <row r="4424" spans="1:17" x14ac:dyDescent="0.2">
      <c r="A4424" t="s">
        <v>498</v>
      </c>
      <c r="B4424" t="s">
        <v>134</v>
      </c>
      <c r="C4424" t="s">
        <v>497</v>
      </c>
      <c r="D4424" t="s">
        <v>54</v>
      </c>
      <c r="E4424" t="s">
        <v>4111</v>
      </c>
      <c r="F4424">
        <v>1.9E-2</v>
      </c>
      <c r="G4424">
        <v>1.9E-2</v>
      </c>
      <c r="H4424">
        <v>1</v>
      </c>
      <c r="J4424" t="s">
        <v>38</v>
      </c>
      <c r="K4424" t="s">
        <v>365</v>
      </c>
      <c r="L4424" t="s">
        <v>401</v>
      </c>
      <c r="M4424" t="s">
        <v>9098</v>
      </c>
      <c r="N4424" t="s">
        <v>9123</v>
      </c>
      <c r="O4424">
        <v>0</v>
      </c>
      <c r="P4424">
        <v>0</v>
      </c>
      <c r="Q4424">
        <v>1</v>
      </c>
    </row>
    <row r="4425" spans="1:17" x14ac:dyDescent="0.2">
      <c r="A4425" t="s">
        <v>498</v>
      </c>
      <c r="B4425" t="s">
        <v>134</v>
      </c>
      <c r="C4425" t="s">
        <v>497</v>
      </c>
      <c r="D4425" t="s">
        <v>54</v>
      </c>
      <c r="E4425" t="s">
        <v>4112</v>
      </c>
      <c r="F4425">
        <v>0.02</v>
      </c>
      <c r="G4425">
        <v>0.02</v>
      </c>
      <c r="H4425">
        <v>1</v>
      </c>
      <c r="J4425" t="s">
        <v>38</v>
      </c>
      <c r="K4425" t="s">
        <v>365</v>
      </c>
      <c r="L4425" t="s">
        <v>401</v>
      </c>
      <c r="M4425" t="s">
        <v>9098</v>
      </c>
      <c r="N4425" t="s">
        <v>9110</v>
      </c>
      <c r="O4425">
        <v>0</v>
      </c>
      <c r="P4425">
        <v>0</v>
      </c>
      <c r="Q4425">
        <v>1</v>
      </c>
    </row>
    <row r="4426" spans="1:17" x14ac:dyDescent="0.2">
      <c r="A4426" t="s">
        <v>498</v>
      </c>
      <c r="B4426" t="s">
        <v>134</v>
      </c>
      <c r="C4426" t="s">
        <v>497</v>
      </c>
      <c r="D4426" t="s">
        <v>54</v>
      </c>
      <c r="E4426" t="s">
        <v>4113</v>
      </c>
      <c r="F4426">
        <v>0.02</v>
      </c>
      <c r="G4426">
        <v>0.02</v>
      </c>
      <c r="H4426">
        <v>1</v>
      </c>
      <c r="J4426" t="s">
        <v>38</v>
      </c>
      <c r="K4426" t="s">
        <v>365</v>
      </c>
      <c r="L4426" t="s">
        <v>401</v>
      </c>
      <c r="M4426" t="s">
        <v>9098</v>
      </c>
      <c r="N4426" t="s">
        <v>9111</v>
      </c>
      <c r="O4426">
        <v>0</v>
      </c>
      <c r="P4426">
        <v>0</v>
      </c>
      <c r="Q4426">
        <v>1</v>
      </c>
    </row>
    <row r="4427" spans="1:17" x14ac:dyDescent="0.2">
      <c r="A4427" t="s">
        <v>498</v>
      </c>
      <c r="B4427" t="s">
        <v>134</v>
      </c>
      <c r="C4427" t="s">
        <v>497</v>
      </c>
      <c r="D4427" t="s">
        <v>54</v>
      </c>
      <c r="E4427" t="s">
        <v>4114</v>
      </c>
      <c r="F4427">
        <v>0.02</v>
      </c>
      <c r="G4427">
        <v>0.02</v>
      </c>
      <c r="H4427">
        <v>1</v>
      </c>
      <c r="J4427" t="s">
        <v>38</v>
      </c>
      <c r="K4427" t="s">
        <v>365</v>
      </c>
      <c r="L4427" t="s">
        <v>401</v>
      </c>
      <c r="M4427" t="s">
        <v>9098</v>
      </c>
      <c r="N4427" t="s">
        <v>9112</v>
      </c>
      <c r="O4427">
        <v>0</v>
      </c>
      <c r="P4427">
        <v>0</v>
      </c>
      <c r="Q4427">
        <v>1</v>
      </c>
    </row>
    <row r="4428" spans="1:17" x14ac:dyDescent="0.2">
      <c r="A4428" t="s">
        <v>498</v>
      </c>
      <c r="B4428" t="s">
        <v>134</v>
      </c>
      <c r="C4428" t="s">
        <v>497</v>
      </c>
      <c r="D4428" t="s">
        <v>54</v>
      </c>
      <c r="E4428" t="s">
        <v>4115</v>
      </c>
      <c r="F4428">
        <v>0.02</v>
      </c>
      <c r="G4428">
        <v>0.02</v>
      </c>
      <c r="H4428">
        <v>1</v>
      </c>
      <c r="J4428" t="s">
        <v>38</v>
      </c>
      <c r="K4428" t="s">
        <v>365</v>
      </c>
      <c r="L4428" t="s">
        <v>401</v>
      </c>
      <c r="M4428" t="s">
        <v>9098</v>
      </c>
      <c r="N4428" t="s">
        <v>9113</v>
      </c>
      <c r="O4428">
        <v>0</v>
      </c>
      <c r="P4428">
        <v>0</v>
      </c>
      <c r="Q4428">
        <v>1</v>
      </c>
    </row>
    <row r="4429" spans="1:17" x14ac:dyDescent="0.2">
      <c r="A4429" t="s">
        <v>498</v>
      </c>
      <c r="B4429" t="s">
        <v>134</v>
      </c>
      <c r="C4429" t="s">
        <v>497</v>
      </c>
      <c r="D4429" t="s">
        <v>54</v>
      </c>
      <c r="E4429" t="s">
        <v>4116</v>
      </c>
      <c r="F4429">
        <v>0.02</v>
      </c>
      <c r="G4429">
        <v>0.02</v>
      </c>
      <c r="H4429">
        <v>1</v>
      </c>
      <c r="J4429" t="s">
        <v>38</v>
      </c>
      <c r="K4429" t="s">
        <v>365</v>
      </c>
      <c r="L4429" t="s">
        <v>401</v>
      </c>
      <c r="M4429" t="s">
        <v>9098</v>
      </c>
      <c r="N4429" t="s">
        <v>9114</v>
      </c>
      <c r="O4429">
        <v>0</v>
      </c>
      <c r="P4429">
        <v>0</v>
      </c>
      <c r="Q4429">
        <v>1</v>
      </c>
    </row>
    <row r="4430" spans="1:17" x14ac:dyDescent="0.2">
      <c r="A4430" t="s">
        <v>498</v>
      </c>
      <c r="B4430" t="s">
        <v>134</v>
      </c>
      <c r="C4430" t="s">
        <v>497</v>
      </c>
      <c r="D4430" t="s">
        <v>54</v>
      </c>
      <c r="E4430" t="s">
        <v>4117</v>
      </c>
      <c r="F4430">
        <v>0.02</v>
      </c>
      <c r="G4430">
        <v>0.02</v>
      </c>
      <c r="H4430">
        <v>1</v>
      </c>
      <c r="J4430" t="s">
        <v>38</v>
      </c>
      <c r="K4430" t="s">
        <v>365</v>
      </c>
      <c r="L4430" t="s">
        <v>401</v>
      </c>
      <c r="M4430" t="s">
        <v>9098</v>
      </c>
      <c r="N4430" t="s">
        <v>9126</v>
      </c>
      <c r="O4430">
        <v>0</v>
      </c>
      <c r="P4430">
        <v>0</v>
      </c>
      <c r="Q4430">
        <v>1</v>
      </c>
    </row>
    <row r="4431" spans="1:17" x14ac:dyDescent="0.2">
      <c r="A4431" t="s">
        <v>498</v>
      </c>
      <c r="B4431" t="s">
        <v>134</v>
      </c>
      <c r="C4431" t="s">
        <v>497</v>
      </c>
      <c r="D4431" t="s">
        <v>54</v>
      </c>
      <c r="E4431" t="s">
        <v>4118</v>
      </c>
      <c r="F4431">
        <v>2.1000000000000001E-2</v>
      </c>
      <c r="G4431">
        <v>2.1000000000000001E-2</v>
      </c>
      <c r="H4431">
        <v>1</v>
      </c>
      <c r="J4431" t="s">
        <v>38</v>
      </c>
      <c r="K4431" t="s">
        <v>365</v>
      </c>
      <c r="L4431" t="s">
        <v>401</v>
      </c>
      <c r="M4431" t="s">
        <v>9098</v>
      </c>
      <c r="N4431" t="s">
        <v>9115</v>
      </c>
      <c r="O4431">
        <v>0</v>
      </c>
      <c r="P4431">
        <v>0</v>
      </c>
      <c r="Q4431">
        <v>1</v>
      </c>
    </row>
    <row r="4432" spans="1:17" x14ac:dyDescent="0.2">
      <c r="A4432" t="s">
        <v>498</v>
      </c>
      <c r="B4432" t="s">
        <v>134</v>
      </c>
      <c r="C4432" t="s">
        <v>497</v>
      </c>
      <c r="D4432" t="s">
        <v>54</v>
      </c>
      <c r="E4432" t="s">
        <v>4119</v>
      </c>
      <c r="F4432">
        <v>2.1000000000000001E-2</v>
      </c>
      <c r="G4432">
        <v>2.1000000000000001E-2</v>
      </c>
      <c r="H4432">
        <v>1</v>
      </c>
      <c r="J4432" t="s">
        <v>38</v>
      </c>
      <c r="K4432" t="s">
        <v>365</v>
      </c>
      <c r="L4432" t="s">
        <v>401</v>
      </c>
      <c r="M4432" t="s">
        <v>9098</v>
      </c>
      <c r="N4432" t="s">
        <v>9116</v>
      </c>
      <c r="O4432">
        <v>0</v>
      </c>
      <c r="P4432">
        <v>0</v>
      </c>
      <c r="Q4432">
        <v>1</v>
      </c>
    </row>
    <row r="4433" spans="1:17" x14ac:dyDescent="0.2">
      <c r="A4433" t="s">
        <v>498</v>
      </c>
      <c r="B4433" t="s">
        <v>134</v>
      </c>
      <c r="C4433" t="s">
        <v>497</v>
      </c>
      <c r="D4433" t="s">
        <v>54</v>
      </c>
      <c r="E4433" t="s">
        <v>4120</v>
      </c>
      <c r="F4433">
        <v>2.1000000000000001E-2</v>
      </c>
      <c r="G4433">
        <v>2.1000000000000001E-2</v>
      </c>
      <c r="H4433">
        <v>1</v>
      </c>
      <c r="J4433" t="s">
        <v>38</v>
      </c>
      <c r="K4433" t="s">
        <v>365</v>
      </c>
      <c r="L4433" t="s">
        <v>401</v>
      </c>
      <c r="M4433" t="s">
        <v>9098</v>
      </c>
      <c r="N4433" t="s">
        <v>9117</v>
      </c>
      <c r="O4433">
        <v>0</v>
      </c>
      <c r="P4433">
        <v>0</v>
      </c>
      <c r="Q4433">
        <v>1</v>
      </c>
    </row>
    <row r="4434" spans="1:17" x14ac:dyDescent="0.2">
      <c r="A4434" t="s">
        <v>498</v>
      </c>
      <c r="B4434" t="s">
        <v>134</v>
      </c>
      <c r="C4434" t="s">
        <v>497</v>
      </c>
      <c r="D4434" t="s">
        <v>54</v>
      </c>
      <c r="E4434" t="s">
        <v>4121</v>
      </c>
      <c r="F4434">
        <v>1.9E-2</v>
      </c>
      <c r="G4434">
        <v>1.9E-2</v>
      </c>
      <c r="H4434">
        <v>1</v>
      </c>
      <c r="J4434" t="s">
        <v>38</v>
      </c>
      <c r="K4434" t="s">
        <v>365</v>
      </c>
      <c r="L4434" t="s">
        <v>401</v>
      </c>
      <c r="M4434" t="s">
        <v>9098</v>
      </c>
      <c r="N4434" t="s">
        <v>9118</v>
      </c>
      <c r="O4434">
        <v>0</v>
      </c>
      <c r="P4434">
        <v>0</v>
      </c>
      <c r="Q4434">
        <v>1</v>
      </c>
    </row>
    <row r="4435" spans="1:17" x14ac:dyDescent="0.2">
      <c r="A4435" t="s">
        <v>498</v>
      </c>
      <c r="B4435" t="s">
        <v>134</v>
      </c>
      <c r="C4435" t="s">
        <v>497</v>
      </c>
      <c r="D4435" t="s">
        <v>54</v>
      </c>
      <c r="E4435" t="s">
        <v>4122</v>
      </c>
      <c r="F4435">
        <v>1.7999999999999999E-2</v>
      </c>
      <c r="G4435">
        <v>1.7999999999999999E-2</v>
      </c>
      <c r="H4435">
        <v>1</v>
      </c>
      <c r="J4435" t="s">
        <v>38</v>
      </c>
      <c r="K4435" t="s">
        <v>365</v>
      </c>
      <c r="L4435" t="s">
        <v>401</v>
      </c>
      <c r="M4435" t="s">
        <v>9098</v>
      </c>
      <c r="N4435" t="s">
        <v>8982</v>
      </c>
      <c r="O4435">
        <v>0</v>
      </c>
      <c r="P4435">
        <v>0</v>
      </c>
      <c r="Q4435">
        <v>1</v>
      </c>
    </row>
    <row r="4436" spans="1:17" x14ac:dyDescent="0.2">
      <c r="A4436" t="s">
        <v>498</v>
      </c>
      <c r="B4436" t="s">
        <v>134</v>
      </c>
      <c r="C4436" t="s">
        <v>497</v>
      </c>
      <c r="D4436" t="s">
        <v>54</v>
      </c>
      <c r="E4436" t="s">
        <v>4123</v>
      </c>
      <c r="F4436">
        <v>1.7999999999999999E-2</v>
      </c>
      <c r="G4436">
        <v>1.7999999999999999E-2</v>
      </c>
      <c r="H4436">
        <v>1</v>
      </c>
      <c r="J4436" t="s">
        <v>38</v>
      </c>
      <c r="K4436" t="s">
        <v>365</v>
      </c>
      <c r="L4436" t="s">
        <v>401</v>
      </c>
      <c r="M4436" t="s">
        <v>9098</v>
      </c>
      <c r="N4436" t="s">
        <v>8987</v>
      </c>
      <c r="O4436">
        <v>0</v>
      </c>
      <c r="P4436">
        <v>0</v>
      </c>
      <c r="Q4436">
        <v>1</v>
      </c>
    </row>
    <row r="4437" spans="1:17" x14ac:dyDescent="0.2">
      <c r="A4437" t="s">
        <v>498</v>
      </c>
      <c r="B4437" t="s">
        <v>134</v>
      </c>
      <c r="C4437" t="s">
        <v>497</v>
      </c>
      <c r="D4437" t="s">
        <v>54</v>
      </c>
      <c r="E4437" t="s">
        <v>4124</v>
      </c>
      <c r="F4437">
        <v>1.7999999999999999E-2</v>
      </c>
      <c r="G4437">
        <v>1.7999999999999999E-2</v>
      </c>
      <c r="H4437">
        <v>1</v>
      </c>
      <c r="J4437" t="s">
        <v>38</v>
      </c>
      <c r="K4437" t="s">
        <v>365</v>
      </c>
      <c r="L4437" t="s">
        <v>401</v>
      </c>
      <c r="M4437" t="s">
        <v>9098</v>
      </c>
      <c r="N4437" t="s">
        <v>8988</v>
      </c>
      <c r="O4437">
        <v>0</v>
      </c>
      <c r="P4437">
        <v>0</v>
      </c>
      <c r="Q4437">
        <v>1</v>
      </c>
    </row>
    <row r="4438" spans="1:17" x14ac:dyDescent="0.2">
      <c r="A4438" t="s">
        <v>498</v>
      </c>
      <c r="B4438" t="s">
        <v>134</v>
      </c>
      <c r="C4438" t="s">
        <v>497</v>
      </c>
      <c r="D4438" t="s">
        <v>54</v>
      </c>
      <c r="E4438" t="s">
        <v>4125</v>
      </c>
      <c r="F4438">
        <v>1.7999999999999999E-2</v>
      </c>
      <c r="G4438">
        <v>1.7999999999999999E-2</v>
      </c>
      <c r="H4438">
        <v>1</v>
      </c>
      <c r="J4438" t="s">
        <v>38</v>
      </c>
      <c r="K4438" t="s">
        <v>365</v>
      </c>
      <c r="L4438" t="s">
        <v>401</v>
      </c>
      <c r="M4438" t="s">
        <v>9098</v>
      </c>
      <c r="N4438" t="s">
        <v>8989</v>
      </c>
      <c r="O4438">
        <v>0</v>
      </c>
      <c r="P4438">
        <v>0</v>
      </c>
      <c r="Q4438">
        <v>1</v>
      </c>
    </row>
    <row r="4439" spans="1:17" x14ac:dyDescent="0.2">
      <c r="A4439" t="s">
        <v>498</v>
      </c>
      <c r="B4439" t="s">
        <v>134</v>
      </c>
      <c r="C4439" t="s">
        <v>497</v>
      </c>
      <c r="D4439" t="s">
        <v>54</v>
      </c>
      <c r="E4439" t="s">
        <v>4126</v>
      </c>
      <c r="F4439">
        <v>1.7000000000000001E-2</v>
      </c>
      <c r="G4439">
        <v>1.7000000000000001E-2</v>
      </c>
      <c r="H4439">
        <v>1</v>
      </c>
      <c r="J4439" t="s">
        <v>38</v>
      </c>
      <c r="K4439" t="s">
        <v>365</v>
      </c>
      <c r="L4439" t="s">
        <v>401</v>
      </c>
      <c r="M4439" t="s">
        <v>9098</v>
      </c>
      <c r="N4439" t="s">
        <v>9127</v>
      </c>
      <c r="O4439">
        <v>1E-3</v>
      </c>
      <c r="P4439">
        <v>1E-3</v>
      </c>
      <c r="Q4439">
        <v>1</v>
      </c>
    </row>
    <row r="4440" spans="1:17" x14ac:dyDescent="0.2">
      <c r="A4440" t="s">
        <v>498</v>
      </c>
      <c r="B4440" t="s">
        <v>134</v>
      </c>
      <c r="C4440" t="s">
        <v>497</v>
      </c>
      <c r="D4440" t="s">
        <v>54</v>
      </c>
      <c r="E4440" t="s">
        <v>4127</v>
      </c>
      <c r="F4440">
        <v>1.7000000000000001E-2</v>
      </c>
      <c r="G4440">
        <v>1.7000000000000001E-2</v>
      </c>
      <c r="H4440">
        <v>1</v>
      </c>
      <c r="J4440" t="s">
        <v>38</v>
      </c>
      <c r="K4440" t="s">
        <v>365</v>
      </c>
      <c r="L4440" t="s">
        <v>401</v>
      </c>
      <c r="M4440" t="s">
        <v>9098</v>
      </c>
      <c r="N4440" t="s">
        <v>9128</v>
      </c>
      <c r="O4440">
        <v>1E-3</v>
      </c>
      <c r="P4440">
        <v>1E-3</v>
      </c>
      <c r="Q4440">
        <v>1</v>
      </c>
    </row>
    <row r="4441" spans="1:17" x14ac:dyDescent="0.2">
      <c r="A4441" t="s">
        <v>498</v>
      </c>
      <c r="B4441" t="s">
        <v>134</v>
      </c>
      <c r="C4441" t="s">
        <v>497</v>
      </c>
      <c r="D4441" t="s">
        <v>54</v>
      </c>
      <c r="E4441" t="s">
        <v>4128</v>
      </c>
      <c r="F4441">
        <v>1.7000000000000001E-2</v>
      </c>
      <c r="G4441">
        <v>1.7000000000000001E-2</v>
      </c>
      <c r="H4441">
        <v>1</v>
      </c>
      <c r="J4441" t="s">
        <v>38</v>
      </c>
      <c r="K4441" t="s">
        <v>365</v>
      </c>
      <c r="L4441" t="s">
        <v>401</v>
      </c>
      <c r="M4441" t="s">
        <v>9098</v>
      </c>
      <c r="N4441" t="s">
        <v>9129</v>
      </c>
      <c r="O4441">
        <v>1E-3</v>
      </c>
      <c r="P4441">
        <v>1E-3</v>
      </c>
      <c r="Q4441">
        <v>1</v>
      </c>
    </row>
    <row r="4442" spans="1:17" x14ac:dyDescent="0.2">
      <c r="A4442" t="s">
        <v>498</v>
      </c>
      <c r="B4442" t="s">
        <v>134</v>
      </c>
      <c r="C4442" t="s">
        <v>497</v>
      </c>
      <c r="D4442" t="s">
        <v>54</v>
      </c>
      <c r="E4442" t="s">
        <v>4129</v>
      </c>
      <c r="F4442">
        <v>1.7000000000000001E-2</v>
      </c>
      <c r="G4442">
        <v>1.7000000000000001E-2</v>
      </c>
      <c r="H4442">
        <v>1</v>
      </c>
      <c r="J4442" t="s">
        <v>38</v>
      </c>
      <c r="K4442" t="s">
        <v>365</v>
      </c>
      <c r="L4442" t="s">
        <v>401</v>
      </c>
      <c r="M4442" t="s">
        <v>9098</v>
      </c>
      <c r="N4442" t="s">
        <v>9130</v>
      </c>
      <c r="O4442">
        <v>1E-3</v>
      </c>
      <c r="P4442">
        <v>1E-3</v>
      </c>
      <c r="Q4442">
        <v>1</v>
      </c>
    </row>
    <row r="4443" spans="1:17" x14ac:dyDescent="0.2">
      <c r="A4443" t="s">
        <v>498</v>
      </c>
      <c r="B4443" t="s">
        <v>134</v>
      </c>
      <c r="C4443" t="s">
        <v>497</v>
      </c>
      <c r="D4443" t="s">
        <v>54</v>
      </c>
      <c r="E4443" t="s">
        <v>4130</v>
      </c>
      <c r="F4443">
        <v>1.4E-2</v>
      </c>
      <c r="G4443">
        <v>1.4E-2</v>
      </c>
      <c r="H4443">
        <v>1</v>
      </c>
      <c r="J4443" t="s">
        <v>38</v>
      </c>
      <c r="K4443" t="s">
        <v>365</v>
      </c>
      <c r="L4443" t="s">
        <v>401</v>
      </c>
      <c r="M4443" t="s">
        <v>9098</v>
      </c>
      <c r="N4443" t="s">
        <v>9131</v>
      </c>
      <c r="O4443">
        <v>1E-3</v>
      </c>
      <c r="P4443">
        <v>1E-3</v>
      </c>
      <c r="Q4443">
        <v>1</v>
      </c>
    </row>
    <row r="4444" spans="1:17" x14ac:dyDescent="0.2">
      <c r="A4444" t="s">
        <v>498</v>
      </c>
      <c r="B4444" t="s">
        <v>134</v>
      </c>
      <c r="C4444" t="s">
        <v>497</v>
      </c>
      <c r="D4444" t="s">
        <v>54</v>
      </c>
      <c r="E4444" t="s">
        <v>4131</v>
      </c>
      <c r="F4444">
        <v>1.4E-2</v>
      </c>
      <c r="G4444">
        <v>1.4E-2</v>
      </c>
      <c r="H4444">
        <v>1</v>
      </c>
      <c r="J4444" t="s">
        <v>38</v>
      </c>
      <c r="K4444" t="s">
        <v>365</v>
      </c>
      <c r="L4444" t="s">
        <v>401</v>
      </c>
      <c r="M4444" t="s">
        <v>9098</v>
      </c>
      <c r="N4444" t="s">
        <v>9132</v>
      </c>
      <c r="O4444">
        <v>2E-3</v>
      </c>
      <c r="P4444">
        <v>2E-3</v>
      </c>
      <c r="Q4444">
        <v>1</v>
      </c>
    </row>
    <row r="4445" spans="1:17" x14ac:dyDescent="0.2">
      <c r="A4445" t="s">
        <v>498</v>
      </c>
      <c r="B4445" t="s">
        <v>134</v>
      </c>
      <c r="C4445" t="s">
        <v>497</v>
      </c>
      <c r="D4445" t="s">
        <v>54</v>
      </c>
      <c r="E4445" t="s">
        <v>4132</v>
      </c>
      <c r="F4445">
        <v>1.4999999999999999E-2</v>
      </c>
      <c r="G4445">
        <v>1.4999999999999999E-2</v>
      </c>
      <c r="H4445">
        <v>1</v>
      </c>
      <c r="J4445" t="s">
        <v>38</v>
      </c>
      <c r="K4445" t="s">
        <v>365</v>
      </c>
      <c r="L4445" t="s">
        <v>401</v>
      </c>
      <c r="M4445" t="s">
        <v>9098</v>
      </c>
      <c r="N4445" t="s">
        <v>9133</v>
      </c>
      <c r="O4445">
        <v>2E-3</v>
      </c>
      <c r="P4445">
        <v>2E-3</v>
      </c>
      <c r="Q4445">
        <v>1</v>
      </c>
    </row>
    <row r="4446" spans="1:17" x14ac:dyDescent="0.2">
      <c r="A4446" t="s">
        <v>498</v>
      </c>
      <c r="B4446" t="s">
        <v>134</v>
      </c>
      <c r="C4446" t="s">
        <v>497</v>
      </c>
      <c r="D4446" t="s">
        <v>54</v>
      </c>
      <c r="E4446" t="s">
        <v>4133</v>
      </c>
      <c r="F4446">
        <v>1.4999999999999999E-2</v>
      </c>
      <c r="G4446">
        <v>1.4999999999999999E-2</v>
      </c>
      <c r="H4446">
        <v>1</v>
      </c>
      <c r="J4446" t="s">
        <v>38</v>
      </c>
      <c r="K4446" t="s">
        <v>365</v>
      </c>
      <c r="L4446" t="s">
        <v>401</v>
      </c>
      <c r="M4446" t="s">
        <v>9098</v>
      </c>
      <c r="N4446" t="s">
        <v>9134</v>
      </c>
      <c r="O4446">
        <v>0</v>
      </c>
      <c r="P4446">
        <v>0</v>
      </c>
      <c r="Q4446">
        <v>1</v>
      </c>
    </row>
    <row r="4447" spans="1:17" x14ac:dyDescent="0.2">
      <c r="A4447" t="s">
        <v>498</v>
      </c>
      <c r="B4447" t="s">
        <v>134</v>
      </c>
      <c r="C4447" t="s">
        <v>497</v>
      </c>
      <c r="D4447" t="s">
        <v>54</v>
      </c>
      <c r="E4447" t="s">
        <v>4134</v>
      </c>
      <c r="F4447">
        <v>1.6E-2</v>
      </c>
      <c r="G4447">
        <v>1.6E-2</v>
      </c>
      <c r="H4447">
        <v>1</v>
      </c>
      <c r="J4447" t="s">
        <v>38</v>
      </c>
      <c r="K4447" t="s">
        <v>365</v>
      </c>
      <c r="L4447" t="s">
        <v>401</v>
      </c>
      <c r="M4447" t="s">
        <v>9098</v>
      </c>
      <c r="N4447" t="s">
        <v>501</v>
      </c>
      <c r="O4447">
        <v>0</v>
      </c>
      <c r="P4447">
        <v>0</v>
      </c>
      <c r="Q4447">
        <v>1</v>
      </c>
    </row>
    <row r="4448" spans="1:17" x14ac:dyDescent="0.2">
      <c r="A4448" t="s">
        <v>498</v>
      </c>
      <c r="B4448" t="s">
        <v>134</v>
      </c>
      <c r="C4448" t="s">
        <v>497</v>
      </c>
      <c r="D4448" t="s">
        <v>54</v>
      </c>
      <c r="E4448" t="s">
        <v>4135</v>
      </c>
      <c r="F4448">
        <v>1.7999999999999999E-2</v>
      </c>
      <c r="G4448">
        <v>1.7999999999999999E-2</v>
      </c>
      <c r="H4448">
        <v>1</v>
      </c>
      <c r="J4448" t="s">
        <v>38</v>
      </c>
      <c r="K4448" t="s">
        <v>371</v>
      </c>
      <c r="L4448" t="s">
        <v>402</v>
      </c>
      <c r="M4448" t="s">
        <v>9097</v>
      </c>
      <c r="N4448" t="s">
        <v>8249</v>
      </c>
      <c r="O4448">
        <v>0</v>
      </c>
      <c r="P4448">
        <v>0</v>
      </c>
      <c r="Q4448">
        <v>1</v>
      </c>
    </row>
    <row r="4449" spans="1:17" x14ac:dyDescent="0.2">
      <c r="A4449" t="s">
        <v>498</v>
      </c>
      <c r="B4449" t="s">
        <v>134</v>
      </c>
      <c r="C4449" t="s">
        <v>497</v>
      </c>
      <c r="D4449" t="s">
        <v>54</v>
      </c>
      <c r="E4449" t="s">
        <v>4136</v>
      </c>
      <c r="F4449">
        <v>1.4999999999999999E-2</v>
      </c>
      <c r="G4449">
        <v>1.4999999999999999E-2</v>
      </c>
      <c r="H4449">
        <v>1</v>
      </c>
      <c r="J4449" t="s">
        <v>38</v>
      </c>
      <c r="K4449" t="s">
        <v>371</v>
      </c>
      <c r="L4449" t="s">
        <v>402</v>
      </c>
      <c r="M4449" t="s">
        <v>9097</v>
      </c>
      <c r="N4449" t="s">
        <v>8250</v>
      </c>
      <c r="O4449">
        <v>0</v>
      </c>
      <c r="P4449">
        <v>0</v>
      </c>
      <c r="Q4449">
        <v>1</v>
      </c>
    </row>
    <row r="4450" spans="1:17" x14ac:dyDescent="0.2">
      <c r="A4450" t="s">
        <v>498</v>
      </c>
      <c r="B4450" t="s">
        <v>134</v>
      </c>
      <c r="C4450" t="s">
        <v>497</v>
      </c>
      <c r="D4450" t="s">
        <v>54</v>
      </c>
      <c r="E4450" t="s">
        <v>4137</v>
      </c>
      <c r="F4450">
        <v>1.4999999999999999E-2</v>
      </c>
      <c r="G4450">
        <v>1.4999999999999999E-2</v>
      </c>
      <c r="H4450">
        <v>1</v>
      </c>
      <c r="J4450" t="s">
        <v>38</v>
      </c>
      <c r="K4450" t="s">
        <v>371</v>
      </c>
      <c r="L4450" t="s">
        <v>402</v>
      </c>
      <c r="M4450" t="s">
        <v>9097</v>
      </c>
      <c r="N4450" t="s">
        <v>8251</v>
      </c>
      <c r="O4450">
        <v>0</v>
      </c>
      <c r="P4450">
        <v>0</v>
      </c>
      <c r="Q4450">
        <v>1</v>
      </c>
    </row>
    <row r="4451" spans="1:17" x14ac:dyDescent="0.2">
      <c r="A4451" t="s">
        <v>498</v>
      </c>
      <c r="B4451" t="s">
        <v>134</v>
      </c>
      <c r="C4451" t="s">
        <v>497</v>
      </c>
      <c r="D4451" t="s">
        <v>54</v>
      </c>
      <c r="E4451" t="s">
        <v>4138</v>
      </c>
      <c r="F4451">
        <v>0.02</v>
      </c>
      <c r="G4451">
        <v>0.02</v>
      </c>
      <c r="H4451">
        <v>1</v>
      </c>
      <c r="J4451" t="s">
        <v>38</v>
      </c>
      <c r="K4451" t="s">
        <v>371</v>
      </c>
      <c r="L4451" t="s">
        <v>402</v>
      </c>
      <c r="M4451" t="s">
        <v>9097</v>
      </c>
      <c r="N4451" t="s">
        <v>8252</v>
      </c>
      <c r="O4451">
        <v>0</v>
      </c>
      <c r="P4451">
        <v>0</v>
      </c>
      <c r="Q4451">
        <v>1</v>
      </c>
    </row>
    <row r="4452" spans="1:17" x14ac:dyDescent="0.2">
      <c r="A4452" t="s">
        <v>498</v>
      </c>
      <c r="B4452" t="s">
        <v>134</v>
      </c>
      <c r="C4452" t="s">
        <v>497</v>
      </c>
      <c r="D4452" t="s">
        <v>54</v>
      </c>
      <c r="E4452" t="s">
        <v>4139</v>
      </c>
      <c r="F4452">
        <v>0.02</v>
      </c>
      <c r="G4452">
        <v>0.02</v>
      </c>
      <c r="H4452">
        <v>1</v>
      </c>
      <c r="J4452" t="s">
        <v>38</v>
      </c>
      <c r="K4452" t="s">
        <v>371</v>
      </c>
      <c r="L4452" t="s">
        <v>402</v>
      </c>
      <c r="M4452" t="s">
        <v>9097</v>
      </c>
      <c r="N4452" t="s">
        <v>8253</v>
      </c>
      <c r="O4452">
        <v>0</v>
      </c>
      <c r="P4452">
        <v>0</v>
      </c>
      <c r="Q4452">
        <v>1</v>
      </c>
    </row>
    <row r="4453" spans="1:17" x14ac:dyDescent="0.2">
      <c r="A4453" t="s">
        <v>498</v>
      </c>
      <c r="B4453" t="s">
        <v>134</v>
      </c>
      <c r="C4453" t="s">
        <v>497</v>
      </c>
      <c r="D4453" t="s">
        <v>54</v>
      </c>
      <c r="E4453" t="s">
        <v>4140</v>
      </c>
      <c r="F4453">
        <v>2.1000000000000001E-2</v>
      </c>
      <c r="G4453">
        <v>2.1000000000000001E-2</v>
      </c>
      <c r="H4453">
        <v>1</v>
      </c>
      <c r="J4453" t="s">
        <v>38</v>
      </c>
      <c r="K4453" t="s">
        <v>371</v>
      </c>
      <c r="L4453" t="s">
        <v>402</v>
      </c>
      <c r="M4453" t="s">
        <v>9097</v>
      </c>
      <c r="N4453" t="s">
        <v>8382</v>
      </c>
      <c r="O4453">
        <v>0</v>
      </c>
      <c r="P4453">
        <v>0</v>
      </c>
      <c r="Q4453">
        <v>1</v>
      </c>
    </row>
    <row r="4454" spans="1:17" x14ac:dyDescent="0.2">
      <c r="A4454" t="s">
        <v>498</v>
      </c>
      <c r="B4454" t="s">
        <v>134</v>
      </c>
      <c r="C4454" t="s">
        <v>497</v>
      </c>
      <c r="D4454" t="s">
        <v>54</v>
      </c>
      <c r="E4454" t="s">
        <v>4141</v>
      </c>
      <c r="F4454">
        <v>2.1000000000000001E-2</v>
      </c>
      <c r="G4454">
        <v>2.1000000000000001E-2</v>
      </c>
      <c r="H4454">
        <v>1</v>
      </c>
      <c r="J4454" t="s">
        <v>38</v>
      </c>
      <c r="K4454" t="s">
        <v>371</v>
      </c>
      <c r="L4454" t="s">
        <v>402</v>
      </c>
      <c r="M4454" t="s">
        <v>9097</v>
      </c>
      <c r="N4454" t="s">
        <v>8370</v>
      </c>
      <c r="O4454">
        <v>0</v>
      </c>
      <c r="P4454">
        <v>0</v>
      </c>
      <c r="Q4454">
        <v>1</v>
      </c>
    </row>
    <row r="4455" spans="1:17" x14ac:dyDescent="0.2">
      <c r="A4455" t="s">
        <v>498</v>
      </c>
      <c r="B4455" t="s">
        <v>134</v>
      </c>
      <c r="C4455" t="s">
        <v>497</v>
      </c>
      <c r="D4455" t="s">
        <v>54</v>
      </c>
      <c r="E4455" t="s">
        <v>4142</v>
      </c>
      <c r="F4455">
        <v>1.9E-2</v>
      </c>
      <c r="G4455">
        <v>1.9E-2</v>
      </c>
      <c r="H4455">
        <v>1</v>
      </c>
      <c r="J4455" t="s">
        <v>38</v>
      </c>
      <c r="K4455" t="s">
        <v>371</v>
      </c>
      <c r="L4455" t="s">
        <v>402</v>
      </c>
      <c r="M4455" t="s">
        <v>9097</v>
      </c>
      <c r="N4455" t="s">
        <v>9099</v>
      </c>
      <c r="O4455">
        <v>0</v>
      </c>
      <c r="P4455">
        <v>0</v>
      </c>
      <c r="Q4455">
        <v>1</v>
      </c>
    </row>
    <row r="4456" spans="1:17" x14ac:dyDescent="0.2">
      <c r="A4456" t="s">
        <v>498</v>
      </c>
      <c r="B4456" t="s">
        <v>134</v>
      </c>
      <c r="C4456" t="s">
        <v>497</v>
      </c>
      <c r="D4456" t="s">
        <v>54</v>
      </c>
      <c r="E4456" t="s">
        <v>4143</v>
      </c>
      <c r="F4456">
        <v>1.9E-2</v>
      </c>
      <c r="G4456">
        <v>1.9E-2</v>
      </c>
      <c r="H4456">
        <v>1</v>
      </c>
      <c r="J4456" t="s">
        <v>38</v>
      </c>
      <c r="K4456" t="s">
        <v>371</v>
      </c>
      <c r="L4456" t="s">
        <v>402</v>
      </c>
      <c r="M4456" t="s">
        <v>9097</v>
      </c>
      <c r="N4456" t="s">
        <v>8371</v>
      </c>
      <c r="O4456">
        <v>0</v>
      </c>
      <c r="P4456">
        <v>0</v>
      </c>
      <c r="Q4456">
        <v>1</v>
      </c>
    </row>
    <row r="4457" spans="1:17" x14ac:dyDescent="0.2">
      <c r="A4457" t="s">
        <v>498</v>
      </c>
      <c r="B4457" t="s">
        <v>134</v>
      </c>
      <c r="C4457" t="s">
        <v>497</v>
      </c>
      <c r="D4457" t="s">
        <v>54</v>
      </c>
      <c r="E4457" t="s">
        <v>4144</v>
      </c>
      <c r="F4457">
        <v>1.9E-2</v>
      </c>
      <c r="G4457">
        <v>1.9E-2</v>
      </c>
      <c r="H4457">
        <v>1</v>
      </c>
      <c r="J4457" t="s">
        <v>38</v>
      </c>
      <c r="K4457" t="s">
        <v>371</v>
      </c>
      <c r="L4457" t="s">
        <v>402</v>
      </c>
      <c r="M4457" t="s">
        <v>9097</v>
      </c>
      <c r="N4457" t="s">
        <v>8366</v>
      </c>
      <c r="O4457">
        <v>0</v>
      </c>
      <c r="P4457">
        <v>0</v>
      </c>
      <c r="Q4457">
        <v>1</v>
      </c>
    </row>
    <row r="4458" spans="1:17" x14ac:dyDescent="0.2">
      <c r="A4458" t="s">
        <v>498</v>
      </c>
      <c r="B4458" t="s">
        <v>134</v>
      </c>
      <c r="C4458" t="s">
        <v>497</v>
      </c>
      <c r="D4458" t="s">
        <v>54</v>
      </c>
      <c r="E4458" t="s">
        <v>4145</v>
      </c>
      <c r="F4458">
        <v>1.7999999999999999E-2</v>
      </c>
      <c r="G4458">
        <v>1.7999999999999999E-2</v>
      </c>
      <c r="H4458">
        <v>1</v>
      </c>
      <c r="J4458" t="s">
        <v>38</v>
      </c>
      <c r="K4458" t="s">
        <v>371</v>
      </c>
      <c r="L4458" t="s">
        <v>402</v>
      </c>
      <c r="M4458" t="s">
        <v>9097</v>
      </c>
      <c r="N4458" t="s">
        <v>8372</v>
      </c>
      <c r="O4458">
        <v>0</v>
      </c>
      <c r="P4458">
        <v>0</v>
      </c>
      <c r="Q4458">
        <v>1</v>
      </c>
    </row>
    <row r="4459" spans="1:17" x14ac:dyDescent="0.2">
      <c r="A4459" t="s">
        <v>498</v>
      </c>
      <c r="B4459" t="s">
        <v>134</v>
      </c>
      <c r="C4459" t="s">
        <v>497</v>
      </c>
      <c r="D4459" t="s">
        <v>54</v>
      </c>
      <c r="E4459" t="s">
        <v>4146</v>
      </c>
      <c r="F4459">
        <v>1.7999999999999999E-2</v>
      </c>
      <c r="G4459">
        <v>1.7999999999999999E-2</v>
      </c>
      <c r="H4459">
        <v>1</v>
      </c>
      <c r="J4459" t="s">
        <v>38</v>
      </c>
      <c r="K4459" t="s">
        <v>371</v>
      </c>
      <c r="L4459" t="s">
        <v>402</v>
      </c>
      <c r="M4459" t="s">
        <v>9097</v>
      </c>
      <c r="N4459" t="s">
        <v>8367</v>
      </c>
      <c r="O4459">
        <v>0</v>
      </c>
      <c r="P4459">
        <v>0</v>
      </c>
      <c r="Q4459">
        <v>1</v>
      </c>
    </row>
    <row r="4460" spans="1:17" x14ac:dyDescent="0.2">
      <c r="A4460" t="s">
        <v>498</v>
      </c>
      <c r="B4460" t="s">
        <v>134</v>
      </c>
      <c r="C4460" t="s">
        <v>497</v>
      </c>
      <c r="D4460" t="s">
        <v>54</v>
      </c>
      <c r="E4460" t="s">
        <v>4147</v>
      </c>
      <c r="F4460">
        <v>1.7000000000000001E-2</v>
      </c>
      <c r="G4460">
        <v>1.7000000000000001E-2</v>
      </c>
      <c r="H4460">
        <v>1</v>
      </c>
      <c r="J4460" t="s">
        <v>38</v>
      </c>
      <c r="K4460" t="s">
        <v>371</v>
      </c>
      <c r="L4460" t="s">
        <v>402</v>
      </c>
      <c r="M4460" t="s">
        <v>9097</v>
      </c>
      <c r="N4460" t="s">
        <v>8373</v>
      </c>
      <c r="O4460">
        <v>0</v>
      </c>
      <c r="P4460">
        <v>0</v>
      </c>
      <c r="Q4460">
        <v>1</v>
      </c>
    </row>
    <row r="4461" spans="1:17" x14ac:dyDescent="0.2">
      <c r="A4461" t="s">
        <v>498</v>
      </c>
      <c r="B4461" t="s">
        <v>134</v>
      </c>
      <c r="C4461" t="s">
        <v>497</v>
      </c>
      <c r="D4461" t="s">
        <v>54</v>
      </c>
      <c r="E4461" t="s">
        <v>4148</v>
      </c>
      <c r="F4461">
        <v>1.6E-2</v>
      </c>
      <c r="G4461">
        <v>1.6E-2</v>
      </c>
      <c r="H4461">
        <v>1</v>
      </c>
      <c r="J4461" t="s">
        <v>38</v>
      </c>
      <c r="K4461" t="s">
        <v>371</v>
      </c>
      <c r="L4461" t="s">
        <v>402</v>
      </c>
      <c r="M4461" t="s">
        <v>9097</v>
      </c>
      <c r="N4461" t="s">
        <v>8374</v>
      </c>
      <c r="O4461">
        <v>0</v>
      </c>
      <c r="P4461">
        <v>0</v>
      </c>
      <c r="Q4461">
        <v>1</v>
      </c>
    </row>
    <row r="4462" spans="1:17" x14ac:dyDescent="0.2">
      <c r="A4462" t="s">
        <v>498</v>
      </c>
      <c r="B4462" t="s">
        <v>134</v>
      </c>
      <c r="C4462" t="s">
        <v>497</v>
      </c>
      <c r="D4462" t="s">
        <v>54</v>
      </c>
      <c r="E4462" t="s">
        <v>4149</v>
      </c>
      <c r="F4462">
        <v>1.4E-2</v>
      </c>
      <c r="G4462">
        <v>1.4E-2</v>
      </c>
      <c r="H4462">
        <v>1</v>
      </c>
      <c r="J4462" t="s">
        <v>38</v>
      </c>
      <c r="K4462" t="s">
        <v>371</v>
      </c>
      <c r="L4462" t="s">
        <v>402</v>
      </c>
      <c r="M4462" t="s">
        <v>9097</v>
      </c>
      <c r="N4462" t="s">
        <v>8375</v>
      </c>
      <c r="O4462">
        <v>0</v>
      </c>
      <c r="P4462">
        <v>0</v>
      </c>
      <c r="Q4462">
        <v>1</v>
      </c>
    </row>
    <row r="4463" spans="1:17" x14ac:dyDescent="0.2">
      <c r="A4463" t="s">
        <v>498</v>
      </c>
      <c r="B4463" t="s">
        <v>134</v>
      </c>
      <c r="C4463" t="s">
        <v>497</v>
      </c>
      <c r="D4463" t="s">
        <v>54</v>
      </c>
      <c r="E4463" t="s">
        <v>4150</v>
      </c>
      <c r="F4463">
        <v>1.2999999999999999E-2</v>
      </c>
      <c r="G4463">
        <v>1.2999999999999999E-2</v>
      </c>
      <c r="H4463">
        <v>1</v>
      </c>
      <c r="J4463" t="s">
        <v>38</v>
      </c>
      <c r="K4463" t="s">
        <v>371</v>
      </c>
      <c r="L4463" t="s">
        <v>402</v>
      </c>
      <c r="M4463" t="s">
        <v>9097</v>
      </c>
      <c r="N4463" t="s">
        <v>8376</v>
      </c>
      <c r="O4463">
        <v>0</v>
      </c>
      <c r="P4463">
        <v>0</v>
      </c>
      <c r="Q4463">
        <v>1</v>
      </c>
    </row>
    <row r="4464" spans="1:17" x14ac:dyDescent="0.2">
      <c r="A4464" t="s">
        <v>498</v>
      </c>
      <c r="B4464" t="s">
        <v>134</v>
      </c>
      <c r="C4464" t="s">
        <v>497</v>
      </c>
      <c r="D4464" t="s">
        <v>54</v>
      </c>
      <c r="E4464" t="s">
        <v>4151</v>
      </c>
      <c r="F4464">
        <v>1.2999999999999999E-2</v>
      </c>
      <c r="G4464">
        <v>1.2999999999999999E-2</v>
      </c>
      <c r="H4464">
        <v>1</v>
      </c>
      <c r="J4464" t="s">
        <v>38</v>
      </c>
      <c r="K4464" t="s">
        <v>371</v>
      </c>
      <c r="L4464" t="s">
        <v>402</v>
      </c>
      <c r="M4464" t="s">
        <v>9097</v>
      </c>
      <c r="N4464" t="s">
        <v>8377</v>
      </c>
      <c r="O4464">
        <v>0</v>
      </c>
      <c r="P4464">
        <v>0</v>
      </c>
      <c r="Q4464">
        <v>1</v>
      </c>
    </row>
    <row r="4465" spans="1:17" x14ac:dyDescent="0.2">
      <c r="A4465" t="s">
        <v>498</v>
      </c>
      <c r="B4465" t="s">
        <v>134</v>
      </c>
      <c r="C4465" t="s">
        <v>497</v>
      </c>
      <c r="D4465" t="s">
        <v>54</v>
      </c>
      <c r="E4465" t="s">
        <v>4152</v>
      </c>
      <c r="F4465">
        <v>1.2999999999999999E-2</v>
      </c>
      <c r="G4465">
        <v>1.2999999999999999E-2</v>
      </c>
      <c r="H4465">
        <v>1</v>
      </c>
      <c r="J4465" t="s">
        <v>38</v>
      </c>
      <c r="K4465" t="s">
        <v>371</v>
      </c>
      <c r="L4465" t="s">
        <v>402</v>
      </c>
      <c r="M4465" t="s">
        <v>9097</v>
      </c>
      <c r="N4465" t="s">
        <v>8378</v>
      </c>
      <c r="O4465">
        <v>0</v>
      </c>
      <c r="P4465">
        <v>0</v>
      </c>
      <c r="Q4465">
        <v>1</v>
      </c>
    </row>
    <row r="4466" spans="1:17" x14ac:dyDescent="0.2">
      <c r="A4466" t="s">
        <v>498</v>
      </c>
      <c r="B4466" t="s">
        <v>134</v>
      </c>
      <c r="C4466" t="s">
        <v>497</v>
      </c>
      <c r="D4466" t="s">
        <v>54</v>
      </c>
      <c r="E4466" t="s">
        <v>4153</v>
      </c>
      <c r="F4466">
        <v>1.2999999999999999E-2</v>
      </c>
      <c r="G4466">
        <v>1.2999999999999999E-2</v>
      </c>
      <c r="H4466">
        <v>1</v>
      </c>
      <c r="J4466" t="s">
        <v>38</v>
      </c>
      <c r="K4466" t="s">
        <v>371</v>
      </c>
      <c r="L4466" t="s">
        <v>402</v>
      </c>
      <c r="M4466" t="s">
        <v>9097</v>
      </c>
      <c r="N4466" t="s">
        <v>8368</v>
      </c>
      <c r="O4466">
        <v>0</v>
      </c>
      <c r="P4466">
        <v>0</v>
      </c>
      <c r="Q4466">
        <v>1</v>
      </c>
    </row>
    <row r="4467" spans="1:17" x14ac:dyDescent="0.2">
      <c r="A4467" t="s">
        <v>498</v>
      </c>
      <c r="B4467" t="s">
        <v>134</v>
      </c>
      <c r="C4467" t="s">
        <v>497</v>
      </c>
      <c r="D4467" t="s">
        <v>54</v>
      </c>
      <c r="E4467" t="s">
        <v>4154</v>
      </c>
      <c r="F4467">
        <v>1.0999999999999999E-2</v>
      </c>
      <c r="G4467">
        <v>1.0999999999999999E-2</v>
      </c>
      <c r="H4467">
        <v>1</v>
      </c>
      <c r="J4467" t="s">
        <v>38</v>
      </c>
      <c r="K4467" t="s">
        <v>371</v>
      </c>
      <c r="L4467" t="s">
        <v>402</v>
      </c>
      <c r="M4467" t="s">
        <v>9097</v>
      </c>
      <c r="N4467" t="s">
        <v>8369</v>
      </c>
      <c r="O4467">
        <v>0</v>
      </c>
      <c r="P4467">
        <v>0</v>
      </c>
      <c r="Q4467">
        <v>1</v>
      </c>
    </row>
    <row r="4468" spans="1:17" x14ac:dyDescent="0.2">
      <c r="A4468" t="s">
        <v>498</v>
      </c>
      <c r="B4468" t="s">
        <v>134</v>
      </c>
      <c r="C4468" t="s">
        <v>497</v>
      </c>
      <c r="D4468" t="s">
        <v>54</v>
      </c>
      <c r="E4468" t="s">
        <v>4155</v>
      </c>
      <c r="F4468">
        <v>1.2E-2</v>
      </c>
      <c r="G4468">
        <v>1.2E-2</v>
      </c>
      <c r="H4468">
        <v>1</v>
      </c>
      <c r="J4468" t="s">
        <v>38</v>
      </c>
      <c r="K4468" t="s">
        <v>371</v>
      </c>
      <c r="L4468" t="s">
        <v>402</v>
      </c>
      <c r="M4468" t="s">
        <v>9097</v>
      </c>
      <c r="N4468" t="s">
        <v>499</v>
      </c>
      <c r="O4468">
        <v>0</v>
      </c>
      <c r="P4468">
        <v>0</v>
      </c>
      <c r="Q4468">
        <v>1</v>
      </c>
    </row>
    <row r="4469" spans="1:17" x14ac:dyDescent="0.2">
      <c r="A4469" t="s">
        <v>498</v>
      </c>
      <c r="B4469" t="s">
        <v>134</v>
      </c>
      <c r="C4469" t="s">
        <v>497</v>
      </c>
      <c r="D4469" t="s">
        <v>54</v>
      </c>
      <c r="E4469" t="s">
        <v>4156</v>
      </c>
      <c r="F4469">
        <v>1.4E-2</v>
      </c>
      <c r="G4469">
        <v>1.4E-2</v>
      </c>
      <c r="H4469">
        <v>1</v>
      </c>
      <c r="J4469" t="s">
        <v>38</v>
      </c>
      <c r="K4469" t="s">
        <v>371</v>
      </c>
      <c r="L4469" t="s">
        <v>402</v>
      </c>
      <c r="M4469" t="s">
        <v>9097</v>
      </c>
      <c r="N4469" t="s">
        <v>500</v>
      </c>
      <c r="O4469">
        <v>0</v>
      </c>
      <c r="P4469">
        <v>0</v>
      </c>
      <c r="Q4469">
        <v>1</v>
      </c>
    </row>
    <row r="4470" spans="1:17" x14ac:dyDescent="0.2">
      <c r="A4470" t="s">
        <v>498</v>
      </c>
      <c r="B4470" t="s">
        <v>134</v>
      </c>
      <c r="C4470" t="s">
        <v>497</v>
      </c>
      <c r="D4470" t="s">
        <v>54</v>
      </c>
      <c r="E4470" t="s">
        <v>4157</v>
      </c>
      <c r="F4470">
        <v>1.2999999999999999E-2</v>
      </c>
      <c r="G4470">
        <v>1.2999999999999999E-2</v>
      </c>
      <c r="H4470">
        <v>1</v>
      </c>
      <c r="J4470" t="s">
        <v>38</v>
      </c>
      <c r="K4470" t="s">
        <v>371</v>
      </c>
      <c r="L4470" t="s">
        <v>402</v>
      </c>
      <c r="M4470" t="s">
        <v>9097</v>
      </c>
      <c r="N4470" t="s">
        <v>8379</v>
      </c>
      <c r="O4470">
        <v>0</v>
      </c>
      <c r="P4470">
        <v>0</v>
      </c>
      <c r="Q4470">
        <v>1</v>
      </c>
    </row>
    <row r="4471" spans="1:17" x14ac:dyDescent="0.2">
      <c r="A4471" t="s">
        <v>498</v>
      </c>
      <c r="B4471" t="s">
        <v>134</v>
      </c>
      <c r="C4471" t="s">
        <v>497</v>
      </c>
      <c r="D4471" t="s">
        <v>54</v>
      </c>
      <c r="E4471" t="s">
        <v>4158</v>
      </c>
      <c r="F4471">
        <v>1.4999999999999999E-2</v>
      </c>
      <c r="G4471">
        <v>1.4999999999999999E-2</v>
      </c>
      <c r="H4471">
        <v>1</v>
      </c>
      <c r="J4471" t="s">
        <v>38</v>
      </c>
      <c r="K4471" t="s">
        <v>371</v>
      </c>
      <c r="L4471" t="s">
        <v>402</v>
      </c>
      <c r="M4471" t="s">
        <v>9097</v>
      </c>
      <c r="N4471" t="s">
        <v>8254</v>
      </c>
      <c r="O4471">
        <v>0</v>
      </c>
      <c r="P4471">
        <v>0</v>
      </c>
      <c r="Q4471">
        <v>1</v>
      </c>
    </row>
    <row r="4472" spans="1:17" x14ac:dyDescent="0.2">
      <c r="A4472" t="s">
        <v>498</v>
      </c>
      <c r="B4472" t="s">
        <v>134</v>
      </c>
      <c r="C4472" t="s">
        <v>497</v>
      </c>
      <c r="D4472" t="s">
        <v>54</v>
      </c>
      <c r="E4472" t="s">
        <v>4159</v>
      </c>
      <c r="F4472">
        <v>1.4999999999999999E-2</v>
      </c>
      <c r="G4472">
        <v>1.4999999999999999E-2</v>
      </c>
      <c r="H4472">
        <v>1</v>
      </c>
      <c r="J4472" t="s">
        <v>38</v>
      </c>
      <c r="K4472" t="s">
        <v>371</v>
      </c>
      <c r="L4472" t="s">
        <v>402</v>
      </c>
      <c r="M4472" t="s">
        <v>9097</v>
      </c>
      <c r="N4472" t="s">
        <v>8255</v>
      </c>
      <c r="O4472">
        <v>0</v>
      </c>
      <c r="P4472">
        <v>0</v>
      </c>
      <c r="Q4472">
        <v>1</v>
      </c>
    </row>
    <row r="4473" spans="1:17" x14ac:dyDescent="0.2">
      <c r="A4473" t="s">
        <v>498</v>
      </c>
      <c r="B4473" t="s">
        <v>134</v>
      </c>
      <c r="C4473" t="s">
        <v>497</v>
      </c>
      <c r="D4473" t="s">
        <v>54</v>
      </c>
      <c r="E4473" t="s">
        <v>4160</v>
      </c>
      <c r="F4473">
        <v>1.7999999999999999E-2</v>
      </c>
      <c r="G4473">
        <v>1.7999999999999999E-2</v>
      </c>
      <c r="H4473">
        <v>1</v>
      </c>
      <c r="J4473" t="s">
        <v>38</v>
      </c>
      <c r="K4473" t="s">
        <v>371</v>
      </c>
      <c r="L4473" t="s">
        <v>402</v>
      </c>
      <c r="M4473" t="s">
        <v>9097</v>
      </c>
      <c r="N4473" t="s">
        <v>8256</v>
      </c>
      <c r="O4473">
        <v>0</v>
      </c>
      <c r="P4473">
        <v>0</v>
      </c>
      <c r="Q4473">
        <v>1</v>
      </c>
    </row>
    <row r="4474" spans="1:17" x14ac:dyDescent="0.2">
      <c r="A4474" t="s">
        <v>498</v>
      </c>
      <c r="B4474" t="s">
        <v>134</v>
      </c>
      <c r="C4474" t="s">
        <v>497</v>
      </c>
      <c r="D4474" t="s">
        <v>54</v>
      </c>
      <c r="E4474" t="s">
        <v>4161</v>
      </c>
      <c r="F4474">
        <v>1.9E-2</v>
      </c>
      <c r="G4474">
        <v>1.9E-2</v>
      </c>
      <c r="H4474">
        <v>1</v>
      </c>
      <c r="J4474" t="s">
        <v>38</v>
      </c>
      <c r="K4474" t="s">
        <v>371</v>
      </c>
      <c r="L4474" t="s">
        <v>402</v>
      </c>
      <c r="M4474" t="s">
        <v>9097</v>
      </c>
      <c r="N4474" t="s">
        <v>8257</v>
      </c>
      <c r="O4474">
        <v>0</v>
      </c>
      <c r="P4474">
        <v>0</v>
      </c>
      <c r="Q4474">
        <v>1</v>
      </c>
    </row>
    <row r="4475" spans="1:17" x14ac:dyDescent="0.2">
      <c r="A4475" t="s">
        <v>498</v>
      </c>
      <c r="B4475" t="s">
        <v>134</v>
      </c>
      <c r="C4475" t="s">
        <v>497</v>
      </c>
      <c r="D4475" t="s">
        <v>54</v>
      </c>
      <c r="E4475" t="s">
        <v>4162</v>
      </c>
      <c r="F4475">
        <v>1.7999999999999999E-2</v>
      </c>
      <c r="G4475">
        <v>1.7999999999999999E-2</v>
      </c>
      <c r="H4475">
        <v>1</v>
      </c>
      <c r="J4475" t="s">
        <v>38</v>
      </c>
      <c r="K4475" t="s">
        <v>371</v>
      </c>
      <c r="L4475" t="s">
        <v>402</v>
      </c>
      <c r="M4475" t="s">
        <v>9097</v>
      </c>
      <c r="N4475" t="s">
        <v>8258</v>
      </c>
      <c r="O4475">
        <v>0</v>
      </c>
      <c r="P4475">
        <v>0</v>
      </c>
      <c r="Q4475">
        <v>1</v>
      </c>
    </row>
    <row r="4476" spans="1:17" x14ac:dyDescent="0.2">
      <c r="A4476" t="s">
        <v>498</v>
      </c>
      <c r="B4476" t="s">
        <v>134</v>
      </c>
      <c r="C4476" t="s">
        <v>497</v>
      </c>
      <c r="D4476" t="s">
        <v>54</v>
      </c>
      <c r="E4476" t="s">
        <v>4163</v>
      </c>
      <c r="F4476">
        <v>1.9E-2</v>
      </c>
      <c r="G4476">
        <v>1.9E-2</v>
      </c>
      <c r="H4476">
        <v>1</v>
      </c>
      <c r="J4476" t="s">
        <v>38</v>
      </c>
      <c r="K4476" t="s">
        <v>371</v>
      </c>
      <c r="L4476" t="s">
        <v>402</v>
      </c>
      <c r="M4476" t="s">
        <v>9097</v>
      </c>
      <c r="N4476" t="s">
        <v>8259</v>
      </c>
      <c r="O4476">
        <v>0</v>
      </c>
      <c r="P4476">
        <v>0</v>
      </c>
      <c r="Q4476">
        <v>1</v>
      </c>
    </row>
    <row r="4477" spans="1:17" x14ac:dyDescent="0.2">
      <c r="A4477" t="s">
        <v>498</v>
      </c>
      <c r="B4477" t="s">
        <v>134</v>
      </c>
      <c r="C4477" t="s">
        <v>497</v>
      </c>
      <c r="D4477" t="s">
        <v>54</v>
      </c>
      <c r="E4477" t="s">
        <v>4164</v>
      </c>
      <c r="F4477">
        <v>1.9E-2</v>
      </c>
      <c r="G4477">
        <v>1.9E-2</v>
      </c>
      <c r="H4477">
        <v>1</v>
      </c>
      <c r="J4477" t="s">
        <v>38</v>
      </c>
      <c r="K4477" t="s">
        <v>371</v>
      </c>
      <c r="L4477" t="s">
        <v>402</v>
      </c>
      <c r="M4477" t="s">
        <v>9097</v>
      </c>
      <c r="N4477" t="s">
        <v>8380</v>
      </c>
      <c r="O4477">
        <v>0</v>
      </c>
      <c r="P4477">
        <v>0</v>
      </c>
      <c r="Q4477">
        <v>1</v>
      </c>
    </row>
    <row r="4478" spans="1:17" x14ac:dyDescent="0.2">
      <c r="A4478" t="s">
        <v>498</v>
      </c>
      <c r="B4478" t="s">
        <v>134</v>
      </c>
      <c r="C4478" t="s">
        <v>497</v>
      </c>
      <c r="D4478" t="s">
        <v>54</v>
      </c>
      <c r="E4478" t="s">
        <v>4165</v>
      </c>
      <c r="F4478">
        <v>1.9E-2</v>
      </c>
      <c r="G4478">
        <v>1.9E-2</v>
      </c>
      <c r="H4478">
        <v>1</v>
      </c>
      <c r="J4478" t="s">
        <v>38</v>
      </c>
      <c r="K4478" t="s">
        <v>371</v>
      </c>
      <c r="L4478" t="s">
        <v>402</v>
      </c>
      <c r="M4478" t="s">
        <v>9097</v>
      </c>
      <c r="N4478" t="s">
        <v>8381</v>
      </c>
      <c r="O4478">
        <v>0</v>
      </c>
      <c r="P4478">
        <v>0</v>
      </c>
      <c r="Q4478">
        <v>1</v>
      </c>
    </row>
    <row r="4479" spans="1:17" x14ac:dyDescent="0.2">
      <c r="A4479" t="s">
        <v>498</v>
      </c>
      <c r="B4479" t="s">
        <v>134</v>
      </c>
      <c r="C4479" t="s">
        <v>497</v>
      </c>
      <c r="D4479" t="s">
        <v>54</v>
      </c>
      <c r="E4479" t="s">
        <v>4166</v>
      </c>
      <c r="F4479">
        <v>1.9E-2</v>
      </c>
      <c r="G4479">
        <v>1.9E-2</v>
      </c>
      <c r="H4479">
        <v>1</v>
      </c>
      <c r="J4479" t="s">
        <v>38</v>
      </c>
      <c r="K4479" t="s">
        <v>371</v>
      </c>
      <c r="L4479" t="s">
        <v>402</v>
      </c>
      <c r="M4479" t="s">
        <v>9097</v>
      </c>
      <c r="N4479" t="s">
        <v>8654</v>
      </c>
      <c r="O4479">
        <v>0</v>
      </c>
      <c r="P4479">
        <v>0</v>
      </c>
      <c r="Q4479">
        <v>1</v>
      </c>
    </row>
    <row r="4480" spans="1:17" x14ac:dyDescent="0.2">
      <c r="A4480" t="s">
        <v>498</v>
      </c>
      <c r="B4480" t="s">
        <v>134</v>
      </c>
      <c r="C4480" t="s">
        <v>497</v>
      </c>
      <c r="D4480" t="s">
        <v>54</v>
      </c>
      <c r="E4480" t="s">
        <v>4167</v>
      </c>
      <c r="F4480">
        <v>1.9E-2</v>
      </c>
      <c r="G4480">
        <v>1.9E-2</v>
      </c>
      <c r="H4480">
        <v>1</v>
      </c>
      <c r="J4480" t="s">
        <v>38</v>
      </c>
      <c r="K4480" t="s">
        <v>371</v>
      </c>
      <c r="L4480" t="s">
        <v>402</v>
      </c>
      <c r="M4480" t="s">
        <v>9097</v>
      </c>
      <c r="N4480" t="s">
        <v>8655</v>
      </c>
      <c r="O4480">
        <v>0</v>
      </c>
      <c r="P4480">
        <v>0</v>
      </c>
      <c r="Q4480">
        <v>1</v>
      </c>
    </row>
    <row r="4481" spans="1:17" x14ac:dyDescent="0.2">
      <c r="A4481" t="s">
        <v>498</v>
      </c>
      <c r="B4481" t="s">
        <v>134</v>
      </c>
      <c r="C4481" t="s">
        <v>497</v>
      </c>
      <c r="D4481" t="s">
        <v>54</v>
      </c>
      <c r="E4481" t="s">
        <v>4168</v>
      </c>
      <c r="F4481">
        <v>1.7999999999999999E-2</v>
      </c>
      <c r="G4481">
        <v>1.7999999999999999E-2</v>
      </c>
      <c r="H4481">
        <v>1</v>
      </c>
      <c r="J4481" t="s">
        <v>38</v>
      </c>
      <c r="K4481" t="s">
        <v>371</v>
      </c>
      <c r="L4481" t="s">
        <v>402</v>
      </c>
      <c r="M4481" t="s">
        <v>9097</v>
      </c>
      <c r="N4481" t="s">
        <v>8672</v>
      </c>
      <c r="O4481">
        <v>0</v>
      </c>
      <c r="P4481">
        <v>0</v>
      </c>
      <c r="Q4481">
        <v>1</v>
      </c>
    </row>
    <row r="4482" spans="1:17" x14ac:dyDescent="0.2">
      <c r="A4482" t="s">
        <v>498</v>
      </c>
      <c r="B4482" t="s">
        <v>134</v>
      </c>
      <c r="C4482" t="s">
        <v>497</v>
      </c>
      <c r="D4482" t="s">
        <v>54</v>
      </c>
      <c r="E4482" t="s">
        <v>4169</v>
      </c>
      <c r="F4482">
        <v>1.4E-2</v>
      </c>
      <c r="G4482">
        <v>1.4E-2</v>
      </c>
      <c r="H4482">
        <v>1</v>
      </c>
      <c r="J4482" t="s">
        <v>38</v>
      </c>
      <c r="K4482" t="s">
        <v>371</v>
      </c>
      <c r="L4482" t="s">
        <v>402</v>
      </c>
      <c r="M4482" t="s">
        <v>9097</v>
      </c>
      <c r="N4482" t="s">
        <v>8661</v>
      </c>
      <c r="O4482">
        <v>0</v>
      </c>
      <c r="P4482">
        <v>0</v>
      </c>
      <c r="Q4482">
        <v>1</v>
      </c>
    </row>
    <row r="4483" spans="1:17" x14ac:dyDescent="0.2">
      <c r="A4483" t="s">
        <v>498</v>
      </c>
      <c r="B4483" t="s">
        <v>134</v>
      </c>
      <c r="C4483" t="s">
        <v>497</v>
      </c>
      <c r="D4483" t="s">
        <v>54</v>
      </c>
      <c r="E4483" t="s">
        <v>4170</v>
      </c>
      <c r="F4483">
        <v>1.4E-2</v>
      </c>
      <c r="G4483">
        <v>1.4E-2</v>
      </c>
      <c r="H4483">
        <v>1</v>
      </c>
      <c r="J4483" t="s">
        <v>38</v>
      </c>
      <c r="K4483" t="s">
        <v>371</v>
      </c>
      <c r="L4483" t="s">
        <v>402</v>
      </c>
      <c r="M4483" t="s">
        <v>9097</v>
      </c>
      <c r="N4483" t="s">
        <v>8660</v>
      </c>
      <c r="O4483">
        <v>0</v>
      </c>
      <c r="P4483">
        <v>0</v>
      </c>
      <c r="Q4483">
        <v>1</v>
      </c>
    </row>
    <row r="4484" spans="1:17" x14ac:dyDescent="0.2">
      <c r="A4484" t="s">
        <v>498</v>
      </c>
      <c r="B4484" t="s">
        <v>134</v>
      </c>
      <c r="C4484" t="s">
        <v>497</v>
      </c>
      <c r="D4484" t="s">
        <v>54</v>
      </c>
      <c r="E4484" t="s">
        <v>4171</v>
      </c>
      <c r="F4484">
        <v>1.4E-2</v>
      </c>
      <c r="G4484">
        <v>1.4E-2</v>
      </c>
      <c r="H4484">
        <v>1</v>
      </c>
      <c r="J4484" t="s">
        <v>38</v>
      </c>
      <c r="K4484" t="s">
        <v>371</v>
      </c>
      <c r="L4484" t="s">
        <v>402</v>
      </c>
      <c r="M4484" t="s">
        <v>9097</v>
      </c>
      <c r="N4484" t="s">
        <v>8659</v>
      </c>
      <c r="O4484">
        <v>0</v>
      </c>
      <c r="P4484">
        <v>0</v>
      </c>
      <c r="Q4484">
        <v>1</v>
      </c>
    </row>
    <row r="4485" spans="1:17" x14ac:dyDescent="0.2">
      <c r="A4485" t="s">
        <v>498</v>
      </c>
      <c r="B4485" t="s">
        <v>134</v>
      </c>
      <c r="C4485" t="s">
        <v>497</v>
      </c>
      <c r="D4485" t="s">
        <v>54</v>
      </c>
      <c r="E4485" t="s">
        <v>4172</v>
      </c>
      <c r="F4485">
        <v>1.4E-2</v>
      </c>
      <c r="G4485">
        <v>1.4E-2</v>
      </c>
      <c r="H4485">
        <v>1</v>
      </c>
      <c r="J4485" t="s">
        <v>38</v>
      </c>
      <c r="K4485" t="s">
        <v>371</v>
      </c>
      <c r="L4485" t="s">
        <v>402</v>
      </c>
      <c r="M4485" t="s">
        <v>9097</v>
      </c>
      <c r="N4485" t="s">
        <v>8658</v>
      </c>
      <c r="O4485">
        <v>0</v>
      </c>
      <c r="P4485">
        <v>0</v>
      </c>
      <c r="Q4485">
        <v>1</v>
      </c>
    </row>
    <row r="4486" spans="1:17" x14ac:dyDescent="0.2">
      <c r="A4486" t="s">
        <v>498</v>
      </c>
      <c r="B4486" t="s">
        <v>134</v>
      </c>
      <c r="C4486" t="s">
        <v>497</v>
      </c>
      <c r="D4486" t="s">
        <v>54</v>
      </c>
      <c r="E4486" t="s">
        <v>4173</v>
      </c>
      <c r="F4486">
        <v>1.4E-2</v>
      </c>
      <c r="G4486">
        <v>1.4E-2</v>
      </c>
      <c r="H4486">
        <v>1</v>
      </c>
      <c r="J4486" t="s">
        <v>38</v>
      </c>
      <c r="K4486" t="s">
        <v>371</v>
      </c>
      <c r="L4486" t="s">
        <v>402</v>
      </c>
      <c r="M4486" t="s">
        <v>9097</v>
      </c>
      <c r="N4486" t="s">
        <v>8656</v>
      </c>
      <c r="O4486">
        <v>0</v>
      </c>
      <c r="P4486">
        <v>0</v>
      </c>
      <c r="Q4486">
        <v>1</v>
      </c>
    </row>
    <row r="4487" spans="1:17" x14ac:dyDescent="0.2">
      <c r="A4487" t="s">
        <v>498</v>
      </c>
      <c r="B4487" t="s">
        <v>134</v>
      </c>
      <c r="C4487" t="s">
        <v>497</v>
      </c>
      <c r="D4487" t="s">
        <v>54</v>
      </c>
      <c r="E4487" t="s">
        <v>4174</v>
      </c>
      <c r="F4487">
        <v>1.7000000000000001E-2</v>
      </c>
      <c r="G4487">
        <v>1.7000000000000001E-2</v>
      </c>
      <c r="H4487">
        <v>1</v>
      </c>
      <c r="J4487" t="s">
        <v>38</v>
      </c>
      <c r="K4487" t="s">
        <v>371</v>
      </c>
      <c r="L4487" t="s">
        <v>402</v>
      </c>
      <c r="M4487" t="s">
        <v>9097</v>
      </c>
      <c r="N4487" t="s">
        <v>8657</v>
      </c>
      <c r="O4487">
        <v>0</v>
      </c>
      <c r="P4487">
        <v>0</v>
      </c>
      <c r="Q4487">
        <v>1</v>
      </c>
    </row>
    <row r="4488" spans="1:17" x14ac:dyDescent="0.2">
      <c r="A4488" t="s">
        <v>498</v>
      </c>
      <c r="B4488" t="s">
        <v>134</v>
      </c>
      <c r="C4488" t="s">
        <v>497</v>
      </c>
      <c r="D4488" t="s">
        <v>54</v>
      </c>
      <c r="E4488" t="s">
        <v>4175</v>
      </c>
      <c r="F4488">
        <v>1.7000000000000001E-2</v>
      </c>
      <c r="G4488">
        <v>1.7000000000000001E-2</v>
      </c>
      <c r="H4488">
        <v>1</v>
      </c>
      <c r="J4488" t="s">
        <v>38</v>
      </c>
      <c r="K4488" t="s">
        <v>371</v>
      </c>
      <c r="L4488" t="s">
        <v>402</v>
      </c>
      <c r="M4488" t="s">
        <v>9097</v>
      </c>
      <c r="N4488" t="s">
        <v>9119</v>
      </c>
      <c r="O4488">
        <v>0</v>
      </c>
      <c r="P4488">
        <v>0</v>
      </c>
      <c r="Q4488">
        <v>1</v>
      </c>
    </row>
    <row r="4489" spans="1:17" x14ac:dyDescent="0.2">
      <c r="A4489" t="s">
        <v>498</v>
      </c>
      <c r="B4489" t="s">
        <v>134</v>
      </c>
      <c r="C4489" t="s">
        <v>497</v>
      </c>
      <c r="D4489" t="s">
        <v>54</v>
      </c>
      <c r="E4489" t="s">
        <v>4176</v>
      </c>
      <c r="F4489">
        <v>1.7000000000000001E-2</v>
      </c>
      <c r="G4489">
        <v>1.7000000000000001E-2</v>
      </c>
      <c r="H4489">
        <v>1</v>
      </c>
      <c r="J4489" t="s">
        <v>38</v>
      </c>
      <c r="K4489" t="s">
        <v>371</v>
      </c>
      <c r="L4489" t="s">
        <v>402</v>
      </c>
      <c r="M4489" t="s">
        <v>9097</v>
      </c>
      <c r="N4489" t="s">
        <v>9120</v>
      </c>
      <c r="O4489">
        <v>0</v>
      </c>
      <c r="P4489">
        <v>0</v>
      </c>
      <c r="Q4489">
        <v>1</v>
      </c>
    </row>
    <row r="4490" spans="1:17" x14ac:dyDescent="0.2">
      <c r="A4490" t="s">
        <v>498</v>
      </c>
      <c r="B4490" t="s">
        <v>134</v>
      </c>
      <c r="C4490" t="s">
        <v>497</v>
      </c>
      <c r="D4490" t="s">
        <v>54</v>
      </c>
      <c r="E4490" t="s">
        <v>4177</v>
      </c>
      <c r="F4490">
        <v>1.6E-2</v>
      </c>
      <c r="G4490">
        <v>1.6E-2</v>
      </c>
      <c r="H4490">
        <v>1</v>
      </c>
      <c r="J4490" t="s">
        <v>38</v>
      </c>
      <c r="K4490" t="s">
        <v>371</v>
      </c>
      <c r="L4490" t="s">
        <v>402</v>
      </c>
      <c r="M4490" t="s">
        <v>9097</v>
      </c>
      <c r="N4490" t="s">
        <v>9100</v>
      </c>
      <c r="O4490">
        <v>0</v>
      </c>
      <c r="P4490">
        <v>0</v>
      </c>
      <c r="Q4490">
        <v>1</v>
      </c>
    </row>
    <row r="4491" spans="1:17" x14ac:dyDescent="0.2">
      <c r="A4491" t="s">
        <v>498</v>
      </c>
      <c r="B4491" t="s">
        <v>134</v>
      </c>
      <c r="C4491" t="s">
        <v>497</v>
      </c>
      <c r="D4491" t="s">
        <v>54</v>
      </c>
      <c r="E4491" t="s">
        <v>4178</v>
      </c>
      <c r="F4491">
        <v>1.7000000000000001E-2</v>
      </c>
      <c r="G4491">
        <v>1.7000000000000001E-2</v>
      </c>
      <c r="H4491">
        <v>1</v>
      </c>
      <c r="J4491" t="s">
        <v>38</v>
      </c>
      <c r="K4491" t="s">
        <v>371</v>
      </c>
      <c r="L4491" t="s">
        <v>402</v>
      </c>
      <c r="M4491" t="s">
        <v>9097</v>
      </c>
      <c r="N4491" t="s">
        <v>9101</v>
      </c>
      <c r="O4491">
        <v>0</v>
      </c>
      <c r="P4491">
        <v>0</v>
      </c>
      <c r="Q4491">
        <v>1</v>
      </c>
    </row>
    <row r="4492" spans="1:17" x14ac:dyDescent="0.2">
      <c r="A4492" t="s">
        <v>498</v>
      </c>
      <c r="B4492" t="s">
        <v>134</v>
      </c>
      <c r="C4492" t="s">
        <v>497</v>
      </c>
      <c r="D4492" t="s">
        <v>54</v>
      </c>
      <c r="E4492" t="s">
        <v>4179</v>
      </c>
      <c r="F4492">
        <v>1.6E-2</v>
      </c>
      <c r="G4492">
        <v>1.6E-2</v>
      </c>
      <c r="H4492">
        <v>1</v>
      </c>
      <c r="J4492" t="s">
        <v>38</v>
      </c>
      <c r="K4492" t="s">
        <v>371</v>
      </c>
      <c r="L4492" t="s">
        <v>402</v>
      </c>
      <c r="M4492" t="s">
        <v>9097</v>
      </c>
      <c r="N4492" t="s">
        <v>9102</v>
      </c>
      <c r="O4492">
        <v>0</v>
      </c>
      <c r="P4492">
        <v>0</v>
      </c>
      <c r="Q4492">
        <v>1</v>
      </c>
    </row>
    <row r="4493" spans="1:17" x14ac:dyDescent="0.2">
      <c r="A4493" t="s">
        <v>498</v>
      </c>
      <c r="B4493" t="s">
        <v>134</v>
      </c>
      <c r="C4493" t="s">
        <v>497</v>
      </c>
      <c r="D4493" t="s">
        <v>54</v>
      </c>
      <c r="E4493" t="s">
        <v>4180</v>
      </c>
      <c r="F4493">
        <v>1.4E-2</v>
      </c>
      <c r="G4493">
        <v>1.4E-2</v>
      </c>
      <c r="H4493">
        <v>1</v>
      </c>
      <c r="J4493" t="s">
        <v>38</v>
      </c>
      <c r="K4493" t="s">
        <v>371</v>
      </c>
      <c r="L4493" t="s">
        <v>402</v>
      </c>
      <c r="M4493" t="s">
        <v>9097</v>
      </c>
      <c r="N4493" t="s">
        <v>9103</v>
      </c>
      <c r="O4493">
        <v>0</v>
      </c>
      <c r="P4493">
        <v>0</v>
      </c>
      <c r="Q4493">
        <v>1</v>
      </c>
    </row>
    <row r="4494" spans="1:17" x14ac:dyDescent="0.2">
      <c r="A4494" t="s">
        <v>498</v>
      </c>
      <c r="B4494" t="s">
        <v>134</v>
      </c>
      <c r="C4494" t="s">
        <v>497</v>
      </c>
      <c r="D4494" t="s">
        <v>54</v>
      </c>
      <c r="E4494" t="s">
        <v>4181</v>
      </c>
      <c r="F4494">
        <v>1.4E-2</v>
      </c>
      <c r="G4494">
        <v>1.4E-2</v>
      </c>
      <c r="H4494">
        <v>1</v>
      </c>
      <c r="J4494" t="s">
        <v>38</v>
      </c>
      <c r="K4494" t="s">
        <v>371</v>
      </c>
      <c r="L4494" t="s">
        <v>402</v>
      </c>
      <c r="M4494" t="s">
        <v>9097</v>
      </c>
      <c r="N4494" t="s">
        <v>9104</v>
      </c>
      <c r="O4494">
        <v>0</v>
      </c>
      <c r="P4494">
        <v>0</v>
      </c>
      <c r="Q4494">
        <v>1</v>
      </c>
    </row>
    <row r="4495" spans="1:17" x14ac:dyDescent="0.2">
      <c r="A4495" t="s">
        <v>498</v>
      </c>
      <c r="B4495" t="s">
        <v>134</v>
      </c>
      <c r="C4495" t="s">
        <v>497</v>
      </c>
      <c r="D4495" t="s">
        <v>54</v>
      </c>
      <c r="E4495" t="s">
        <v>4182</v>
      </c>
      <c r="F4495">
        <v>1.4E-2</v>
      </c>
      <c r="G4495">
        <v>1.4E-2</v>
      </c>
      <c r="H4495">
        <v>1</v>
      </c>
      <c r="J4495" t="s">
        <v>38</v>
      </c>
      <c r="K4495" t="s">
        <v>371</v>
      </c>
      <c r="L4495" t="s">
        <v>402</v>
      </c>
      <c r="M4495" t="s">
        <v>9097</v>
      </c>
      <c r="N4495" t="s">
        <v>8981</v>
      </c>
      <c r="O4495">
        <v>0</v>
      </c>
      <c r="P4495">
        <v>0</v>
      </c>
      <c r="Q4495">
        <v>1</v>
      </c>
    </row>
    <row r="4496" spans="1:17" x14ac:dyDescent="0.2">
      <c r="A4496" t="s">
        <v>498</v>
      </c>
      <c r="B4496" t="s">
        <v>134</v>
      </c>
      <c r="C4496" t="s">
        <v>497</v>
      </c>
      <c r="D4496" t="s">
        <v>54</v>
      </c>
      <c r="E4496" t="s">
        <v>4183</v>
      </c>
      <c r="F4496">
        <v>1.4E-2</v>
      </c>
      <c r="G4496">
        <v>1.4E-2</v>
      </c>
      <c r="H4496">
        <v>1</v>
      </c>
      <c r="J4496" t="s">
        <v>38</v>
      </c>
      <c r="K4496" t="s">
        <v>371</v>
      </c>
      <c r="L4496" t="s">
        <v>402</v>
      </c>
      <c r="M4496" t="s">
        <v>9097</v>
      </c>
      <c r="N4496" t="s">
        <v>8984</v>
      </c>
      <c r="O4496">
        <v>0</v>
      </c>
      <c r="P4496">
        <v>0</v>
      </c>
      <c r="Q4496">
        <v>1</v>
      </c>
    </row>
    <row r="4497" spans="1:17" x14ac:dyDescent="0.2">
      <c r="A4497" t="s">
        <v>498</v>
      </c>
      <c r="B4497" t="s">
        <v>134</v>
      </c>
      <c r="C4497" t="s">
        <v>497</v>
      </c>
      <c r="D4497" t="s">
        <v>54</v>
      </c>
      <c r="E4497" t="s">
        <v>4184</v>
      </c>
      <c r="F4497">
        <v>1.4E-2</v>
      </c>
      <c r="G4497">
        <v>1.4E-2</v>
      </c>
      <c r="H4497">
        <v>1</v>
      </c>
      <c r="J4497" t="s">
        <v>38</v>
      </c>
      <c r="K4497" t="s">
        <v>371</v>
      </c>
      <c r="L4497" t="s">
        <v>402</v>
      </c>
      <c r="M4497" t="s">
        <v>9097</v>
      </c>
      <c r="N4497" t="s">
        <v>8985</v>
      </c>
      <c r="O4497">
        <v>0</v>
      </c>
      <c r="P4497">
        <v>0</v>
      </c>
      <c r="Q4497">
        <v>1</v>
      </c>
    </row>
    <row r="4498" spans="1:17" x14ac:dyDescent="0.2">
      <c r="A4498" t="s">
        <v>498</v>
      </c>
      <c r="B4498" t="s">
        <v>134</v>
      </c>
      <c r="C4498" t="s">
        <v>497</v>
      </c>
      <c r="D4498" t="s">
        <v>54</v>
      </c>
      <c r="E4498" t="s">
        <v>4185</v>
      </c>
      <c r="F4498">
        <v>1.4E-2</v>
      </c>
      <c r="G4498">
        <v>1.4E-2</v>
      </c>
      <c r="H4498">
        <v>1</v>
      </c>
      <c r="J4498" t="s">
        <v>38</v>
      </c>
      <c r="K4498" t="s">
        <v>371</v>
      </c>
      <c r="L4498" t="s">
        <v>402</v>
      </c>
      <c r="M4498" t="s">
        <v>9097</v>
      </c>
      <c r="N4498" t="s">
        <v>8986</v>
      </c>
      <c r="O4498">
        <v>0</v>
      </c>
      <c r="P4498">
        <v>0</v>
      </c>
      <c r="Q4498">
        <v>1</v>
      </c>
    </row>
    <row r="4499" spans="1:17" x14ac:dyDescent="0.2">
      <c r="A4499" t="s">
        <v>498</v>
      </c>
      <c r="B4499" t="s">
        <v>134</v>
      </c>
      <c r="C4499" t="s">
        <v>497</v>
      </c>
      <c r="D4499" t="s">
        <v>54</v>
      </c>
      <c r="E4499" t="s">
        <v>4186</v>
      </c>
      <c r="F4499">
        <v>1.4E-2</v>
      </c>
      <c r="G4499">
        <v>1.4E-2</v>
      </c>
      <c r="H4499">
        <v>1</v>
      </c>
      <c r="J4499" t="s">
        <v>38</v>
      </c>
      <c r="K4499" t="s">
        <v>371</v>
      </c>
      <c r="L4499" t="s">
        <v>402</v>
      </c>
      <c r="M4499" t="s">
        <v>9097</v>
      </c>
      <c r="N4499" t="s">
        <v>9124</v>
      </c>
      <c r="O4499">
        <v>0</v>
      </c>
      <c r="P4499">
        <v>0</v>
      </c>
      <c r="Q4499">
        <v>1</v>
      </c>
    </row>
    <row r="4500" spans="1:17" x14ac:dyDescent="0.2">
      <c r="A4500" t="s">
        <v>498</v>
      </c>
      <c r="B4500" t="s">
        <v>134</v>
      </c>
      <c r="C4500" t="s">
        <v>497</v>
      </c>
      <c r="D4500" t="s">
        <v>54</v>
      </c>
      <c r="E4500" t="s">
        <v>4187</v>
      </c>
      <c r="F4500">
        <v>1.4E-2</v>
      </c>
      <c r="G4500">
        <v>1.4E-2</v>
      </c>
      <c r="H4500">
        <v>1</v>
      </c>
      <c r="J4500" t="s">
        <v>38</v>
      </c>
      <c r="K4500" t="s">
        <v>371</v>
      </c>
      <c r="L4500" t="s">
        <v>402</v>
      </c>
      <c r="M4500" t="s">
        <v>9097</v>
      </c>
      <c r="N4500" t="s">
        <v>9125</v>
      </c>
      <c r="O4500">
        <v>0</v>
      </c>
      <c r="P4500">
        <v>0</v>
      </c>
      <c r="Q4500">
        <v>1</v>
      </c>
    </row>
    <row r="4501" spans="1:17" x14ac:dyDescent="0.2">
      <c r="A4501" t="s">
        <v>498</v>
      </c>
      <c r="B4501" t="s">
        <v>134</v>
      </c>
      <c r="C4501" t="s">
        <v>497</v>
      </c>
      <c r="D4501" t="s">
        <v>54</v>
      </c>
      <c r="E4501" t="s">
        <v>4188</v>
      </c>
      <c r="F4501">
        <v>1.4E-2</v>
      </c>
      <c r="G4501">
        <v>1.4E-2</v>
      </c>
      <c r="H4501">
        <v>1</v>
      </c>
      <c r="J4501" t="s">
        <v>38</v>
      </c>
      <c r="K4501" t="s">
        <v>371</v>
      </c>
      <c r="L4501" t="s">
        <v>402</v>
      </c>
      <c r="M4501" t="s">
        <v>9097</v>
      </c>
      <c r="N4501" t="s">
        <v>9121</v>
      </c>
      <c r="O4501">
        <v>0</v>
      </c>
      <c r="P4501">
        <v>0</v>
      </c>
      <c r="Q4501">
        <v>1</v>
      </c>
    </row>
    <row r="4502" spans="1:17" x14ac:dyDescent="0.2">
      <c r="A4502" t="s">
        <v>498</v>
      </c>
      <c r="B4502" t="s">
        <v>134</v>
      </c>
      <c r="C4502" t="s">
        <v>497</v>
      </c>
      <c r="D4502" t="s">
        <v>54</v>
      </c>
      <c r="E4502" t="s">
        <v>4189</v>
      </c>
      <c r="F4502">
        <v>1.4E-2</v>
      </c>
      <c r="G4502">
        <v>1.4E-2</v>
      </c>
      <c r="H4502">
        <v>1</v>
      </c>
      <c r="J4502" t="s">
        <v>38</v>
      </c>
      <c r="K4502" t="s">
        <v>371</v>
      </c>
      <c r="L4502" t="s">
        <v>402</v>
      </c>
      <c r="M4502" t="s">
        <v>9097</v>
      </c>
      <c r="N4502" t="s">
        <v>9122</v>
      </c>
      <c r="O4502">
        <v>0</v>
      </c>
      <c r="P4502">
        <v>0</v>
      </c>
      <c r="Q4502">
        <v>1</v>
      </c>
    </row>
    <row r="4503" spans="1:17" x14ac:dyDescent="0.2">
      <c r="A4503" t="s">
        <v>498</v>
      </c>
      <c r="B4503" t="s">
        <v>134</v>
      </c>
      <c r="C4503" t="s">
        <v>497</v>
      </c>
      <c r="D4503" t="s">
        <v>54</v>
      </c>
      <c r="E4503" t="s">
        <v>4190</v>
      </c>
      <c r="F4503">
        <v>1.7000000000000001E-2</v>
      </c>
      <c r="G4503">
        <v>1.7000000000000001E-2</v>
      </c>
      <c r="H4503">
        <v>1</v>
      </c>
      <c r="J4503" t="s">
        <v>38</v>
      </c>
      <c r="K4503" t="s">
        <v>371</v>
      </c>
      <c r="L4503" t="s">
        <v>402</v>
      </c>
      <c r="M4503" t="s">
        <v>9097</v>
      </c>
      <c r="N4503" t="s">
        <v>9105</v>
      </c>
      <c r="O4503">
        <v>1E-3</v>
      </c>
      <c r="P4503">
        <v>1E-3</v>
      </c>
      <c r="Q4503">
        <v>1</v>
      </c>
    </row>
    <row r="4504" spans="1:17" x14ac:dyDescent="0.2">
      <c r="A4504" t="s">
        <v>498</v>
      </c>
      <c r="B4504" t="s">
        <v>134</v>
      </c>
      <c r="C4504" t="s">
        <v>497</v>
      </c>
      <c r="D4504" t="s">
        <v>54</v>
      </c>
      <c r="E4504" t="s">
        <v>4191</v>
      </c>
      <c r="F4504">
        <v>1.7999999999999999E-2</v>
      </c>
      <c r="G4504">
        <v>1.7999999999999999E-2</v>
      </c>
      <c r="H4504">
        <v>1</v>
      </c>
      <c r="J4504" t="s">
        <v>38</v>
      </c>
      <c r="K4504" t="s">
        <v>371</v>
      </c>
      <c r="L4504" t="s">
        <v>402</v>
      </c>
      <c r="M4504" t="s">
        <v>9097</v>
      </c>
      <c r="N4504" t="s">
        <v>9106</v>
      </c>
      <c r="O4504">
        <v>0</v>
      </c>
      <c r="P4504">
        <v>0</v>
      </c>
      <c r="Q4504">
        <v>1</v>
      </c>
    </row>
    <row r="4505" spans="1:17" x14ac:dyDescent="0.2">
      <c r="A4505" t="s">
        <v>498</v>
      </c>
      <c r="B4505" t="s">
        <v>134</v>
      </c>
      <c r="C4505" t="s">
        <v>497</v>
      </c>
      <c r="D4505" t="s">
        <v>54</v>
      </c>
      <c r="E4505" t="s">
        <v>4192</v>
      </c>
      <c r="F4505">
        <v>1.4E-2</v>
      </c>
      <c r="G4505">
        <v>1.4E-2</v>
      </c>
      <c r="H4505">
        <v>1</v>
      </c>
      <c r="J4505" t="s">
        <v>38</v>
      </c>
      <c r="K4505" t="s">
        <v>371</v>
      </c>
      <c r="L4505" t="s">
        <v>402</v>
      </c>
      <c r="M4505" t="s">
        <v>9097</v>
      </c>
      <c r="N4505" t="s">
        <v>9107</v>
      </c>
      <c r="O4505">
        <v>0</v>
      </c>
      <c r="P4505">
        <v>0</v>
      </c>
      <c r="Q4505">
        <v>1</v>
      </c>
    </row>
    <row r="4506" spans="1:17" x14ac:dyDescent="0.2">
      <c r="A4506" t="s">
        <v>498</v>
      </c>
      <c r="B4506" t="s">
        <v>134</v>
      </c>
      <c r="C4506" t="s">
        <v>497</v>
      </c>
      <c r="D4506" t="s">
        <v>54</v>
      </c>
      <c r="E4506" t="s">
        <v>4193</v>
      </c>
      <c r="F4506">
        <v>1.4E-2</v>
      </c>
      <c r="G4506">
        <v>1.4E-2</v>
      </c>
      <c r="H4506">
        <v>1</v>
      </c>
      <c r="J4506" t="s">
        <v>38</v>
      </c>
      <c r="K4506" t="s">
        <v>371</v>
      </c>
      <c r="L4506" t="s">
        <v>402</v>
      </c>
      <c r="M4506" t="s">
        <v>9097</v>
      </c>
      <c r="N4506" t="s">
        <v>9108</v>
      </c>
      <c r="O4506">
        <v>0</v>
      </c>
      <c r="P4506">
        <v>0</v>
      </c>
      <c r="Q4506">
        <v>1</v>
      </c>
    </row>
    <row r="4507" spans="1:17" x14ac:dyDescent="0.2">
      <c r="A4507" t="s">
        <v>498</v>
      </c>
      <c r="B4507" t="s">
        <v>134</v>
      </c>
      <c r="C4507" t="s">
        <v>497</v>
      </c>
      <c r="D4507" t="s">
        <v>54</v>
      </c>
      <c r="E4507" t="s">
        <v>4194</v>
      </c>
      <c r="F4507">
        <v>1.4E-2</v>
      </c>
      <c r="G4507">
        <v>1.4E-2</v>
      </c>
      <c r="H4507">
        <v>1</v>
      </c>
      <c r="J4507" t="s">
        <v>38</v>
      </c>
      <c r="K4507" t="s">
        <v>371</v>
      </c>
      <c r="L4507" t="s">
        <v>402</v>
      </c>
      <c r="M4507" t="s">
        <v>9097</v>
      </c>
      <c r="N4507" t="s">
        <v>9109</v>
      </c>
      <c r="O4507">
        <v>0</v>
      </c>
      <c r="P4507">
        <v>0</v>
      </c>
      <c r="Q4507">
        <v>1</v>
      </c>
    </row>
    <row r="4508" spans="1:17" x14ac:dyDescent="0.2">
      <c r="A4508" t="s">
        <v>498</v>
      </c>
      <c r="B4508" t="s">
        <v>134</v>
      </c>
      <c r="C4508" t="s">
        <v>497</v>
      </c>
      <c r="D4508" t="s">
        <v>54</v>
      </c>
      <c r="E4508" t="s">
        <v>4195</v>
      </c>
      <c r="F4508">
        <v>1.4E-2</v>
      </c>
      <c r="G4508">
        <v>1.4E-2</v>
      </c>
      <c r="H4508">
        <v>1</v>
      </c>
      <c r="J4508" t="s">
        <v>38</v>
      </c>
      <c r="K4508" t="s">
        <v>371</v>
      </c>
      <c r="L4508" t="s">
        <v>402</v>
      </c>
      <c r="M4508" t="s">
        <v>9097</v>
      </c>
      <c r="N4508" t="s">
        <v>9123</v>
      </c>
      <c r="O4508">
        <v>0</v>
      </c>
      <c r="P4508">
        <v>0</v>
      </c>
      <c r="Q4508">
        <v>1</v>
      </c>
    </row>
    <row r="4509" spans="1:17" x14ac:dyDescent="0.2">
      <c r="A4509" t="s">
        <v>498</v>
      </c>
      <c r="B4509" t="s">
        <v>134</v>
      </c>
      <c r="C4509" t="s">
        <v>497</v>
      </c>
      <c r="D4509" t="s">
        <v>54</v>
      </c>
      <c r="E4509" t="s">
        <v>4196</v>
      </c>
      <c r="F4509">
        <v>1.4E-2</v>
      </c>
      <c r="G4509">
        <v>1.4E-2</v>
      </c>
      <c r="H4509">
        <v>1</v>
      </c>
      <c r="J4509" t="s">
        <v>38</v>
      </c>
      <c r="K4509" t="s">
        <v>371</v>
      </c>
      <c r="L4509" t="s">
        <v>402</v>
      </c>
      <c r="M4509" t="s">
        <v>9097</v>
      </c>
      <c r="N4509" t="s">
        <v>9110</v>
      </c>
      <c r="O4509">
        <v>0</v>
      </c>
      <c r="P4509">
        <v>0</v>
      </c>
      <c r="Q4509">
        <v>1</v>
      </c>
    </row>
    <row r="4510" spans="1:17" x14ac:dyDescent="0.2">
      <c r="A4510" t="s">
        <v>498</v>
      </c>
      <c r="B4510" t="s">
        <v>134</v>
      </c>
      <c r="C4510" t="s">
        <v>497</v>
      </c>
      <c r="D4510" t="s">
        <v>54</v>
      </c>
      <c r="E4510" t="s">
        <v>4197</v>
      </c>
      <c r="F4510">
        <v>1.4E-2</v>
      </c>
      <c r="G4510">
        <v>1.4E-2</v>
      </c>
      <c r="H4510">
        <v>1</v>
      </c>
      <c r="J4510" t="s">
        <v>38</v>
      </c>
      <c r="K4510" t="s">
        <v>371</v>
      </c>
      <c r="L4510" t="s">
        <v>402</v>
      </c>
      <c r="M4510" t="s">
        <v>9097</v>
      </c>
      <c r="N4510" t="s">
        <v>9111</v>
      </c>
      <c r="O4510">
        <v>0</v>
      </c>
      <c r="P4510">
        <v>0</v>
      </c>
      <c r="Q4510">
        <v>1</v>
      </c>
    </row>
    <row r="4511" spans="1:17" x14ac:dyDescent="0.2">
      <c r="A4511" t="s">
        <v>498</v>
      </c>
      <c r="B4511" t="s">
        <v>134</v>
      </c>
      <c r="C4511" t="s">
        <v>497</v>
      </c>
      <c r="D4511" t="s">
        <v>54</v>
      </c>
      <c r="E4511" t="s">
        <v>4198</v>
      </c>
      <c r="F4511">
        <v>1.4E-2</v>
      </c>
      <c r="G4511">
        <v>1.4E-2</v>
      </c>
      <c r="H4511">
        <v>1</v>
      </c>
      <c r="J4511" t="s">
        <v>38</v>
      </c>
      <c r="K4511" t="s">
        <v>371</v>
      </c>
      <c r="L4511" t="s">
        <v>402</v>
      </c>
      <c r="M4511" t="s">
        <v>9097</v>
      </c>
      <c r="N4511" t="s">
        <v>9112</v>
      </c>
      <c r="O4511">
        <v>0</v>
      </c>
      <c r="P4511">
        <v>0</v>
      </c>
      <c r="Q4511">
        <v>1</v>
      </c>
    </row>
    <row r="4512" spans="1:17" x14ac:dyDescent="0.2">
      <c r="A4512" t="s">
        <v>498</v>
      </c>
      <c r="B4512" t="s">
        <v>134</v>
      </c>
      <c r="C4512" t="s">
        <v>497</v>
      </c>
      <c r="D4512" t="s">
        <v>54</v>
      </c>
      <c r="E4512" t="s">
        <v>4199</v>
      </c>
      <c r="F4512">
        <v>1.4E-2</v>
      </c>
      <c r="G4512">
        <v>1.4E-2</v>
      </c>
      <c r="H4512">
        <v>1</v>
      </c>
      <c r="J4512" t="s">
        <v>38</v>
      </c>
      <c r="K4512" t="s">
        <v>371</v>
      </c>
      <c r="L4512" t="s">
        <v>402</v>
      </c>
      <c r="M4512" t="s">
        <v>9097</v>
      </c>
      <c r="N4512" t="s">
        <v>9113</v>
      </c>
      <c r="O4512">
        <v>0</v>
      </c>
      <c r="P4512">
        <v>0</v>
      </c>
      <c r="Q4512">
        <v>1</v>
      </c>
    </row>
    <row r="4513" spans="1:17" x14ac:dyDescent="0.2">
      <c r="A4513" t="s">
        <v>498</v>
      </c>
      <c r="B4513" t="s">
        <v>134</v>
      </c>
      <c r="C4513" t="s">
        <v>497</v>
      </c>
      <c r="D4513" t="s">
        <v>54</v>
      </c>
      <c r="E4513" t="s">
        <v>4200</v>
      </c>
      <c r="F4513">
        <v>1.2999999999999999E-2</v>
      </c>
      <c r="G4513">
        <v>1.2999999999999999E-2</v>
      </c>
      <c r="H4513">
        <v>1</v>
      </c>
      <c r="J4513" t="s">
        <v>38</v>
      </c>
      <c r="K4513" t="s">
        <v>371</v>
      </c>
      <c r="L4513" t="s">
        <v>402</v>
      </c>
      <c r="M4513" t="s">
        <v>9097</v>
      </c>
      <c r="N4513" t="s">
        <v>9114</v>
      </c>
      <c r="O4513">
        <v>0</v>
      </c>
      <c r="P4513">
        <v>0</v>
      </c>
      <c r="Q4513">
        <v>1</v>
      </c>
    </row>
    <row r="4514" spans="1:17" x14ac:dyDescent="0.2">
      <c r="A4514" t="s">
        <v>498</v>
      </c>
      <c r="B4514" t="s">
        <v>134</v>
      </c>
      <c r="C4514" t="s">
        <v>497</v>
      </c>
      <c r="D4514" t="s">
        <v>54</v>
      </c>
      <c r="E4514" t="s">
        <v>4201</v>
      </c>
      <c r="F4514">
        <v>1.2999999999999999E-2</v>
      </c>
      <c r="G4514">
        <v>1.2999999999999999E-2</v>
      </c>
      <c r="H4514">
        <v>1</v>
      </c>
      <c r="J4514" t="s">
        <v>38</v>
      </c>
      <c r="K4514" t="s">
        <v>371</v>
      </c>
      <c r="L4514" t="s">
        <v>402</v>
      </c>
      <c r="M4514" t="s">
        <v>9097</v>
      </c>
      <c r="N4514" t="s">
        <v>9126</v>
      </c>
      <c r="O4514">
        <v>0</v>
      </c>
      <c r="P4514">
        <v>0</v>
      </c>
      <c r="Q4514">
        <v>1</v>
      </c>
    </row>
    <row r="4515" spans="1:17" x14ac:dyDescent="0.2">
      <c r="A4515" t="s">
        <v>498</v>
      </c>
      <c r="B4515" t="s">
        <v>134</v>
      </c>
      <c r="C4515" t="s">
        <v>497</v>
      </c>
      <c r="D4515" t="s">
        <v>54</v>
      </c>
      <c r="E4515" t="s">
        <v>4202</v>
      </c>
      <c r="F4515">
        <v>1.2999999999999999E-2</v>
      </c>
      <c r="G4515">
        <v>1.2999999999999999E-2</v>
      </c>
      <c r="H4515">
        <v>1</v>
      </c>
      <c r="J4515" t="s">
        <v>38</v>
      </c>
      <c r="K4515" t="s">
        <v>371</v>
      </c>
      <c r="L4515" t="s">
        <v>402</v>
      </c>
      <c r="M4515" t="s">
        <v>9097</v>
      </c>
      <c r="N4515" t="s">
        <v>9115</v>
      </c>
      <c r="O4515">
        <v>0</v>
      </c>
      <c r="P4515">
        <v>0</v>
      </c>
      <c r="Q4515">
        <v>1</v>
      </c>
    </row>
    <row r="4516" spans="1:17" x14ac:dyDescent="0.2">
      <c r="A4516" t="s">
        <v>498</v>
      </c>
      <c r="B4516" t="s">
        <v>134</v>
      </c>
      <c r="C4516" t="s">
        <v>497</v>
      </c>
      <c r="D4516" t="s">
        <v>54</v>
      </c>
      <c r="E4516" t="s">
        <v>4203</v>
      </c>
      <c r="F4516">
        <v>1.2999999999999999E-2</v>
      </c>
      <c r="G4516">
        <v>1.2999999999999999E-2</v>
      </c>
      <c r="H4516">
        <v>1</v>
      </c>
      <c r="J4516" t="s">
        <v>38</v>
      </c>
      <c r="K4516" t="s">
        <v>371</v>
      </c>
      <c r="L4516" t="s">
        <v>402</v>
      </c>
      <c r="M4516" t="s">
        <v>9097</v>
      </c>
      <c r="N4516" t="s">
        <v>9116</v>
      </c>
      <c r="O4516">
        <v>0</v>
      </c>
      <c r="P4516">
        <v>0</v>
      </c>
      <c r="Q4516">
        <v>1</v>
      </c>
    </row>
    <row r="4517" spans="1:17" x14ac:dyDescent="0.2">
      <c r="A4517" t="s">
        <v>498</v>
      </c>
      <c r="B4517" t="s">
        <v>134</v>
      </c>
      <c r="C4517" t="s">
        <v>497</v>
      </c>
      <c r="D4517" t="s">
        <v>54</v>
      </c>
      <c r="E4517" t="s">
        <v>4204</v>
      </c>
      <c r="F4517">
        <v>1.4E-2</v>
      </c>
      <c r="G4517">
        <v>1.4E-2</v>
      </c>
      <c r="H4517">
        <v>1</v>
      </c>
      <c r="J4517" t="s">
        <v>38</v>
      </c>
      <c r="K4517" t="s">
        <v>371</v>
      </c>
      <c r="L4517" t="s">
        <v>402</v>
      </c>
      <c r="M4517" t="s">
        <v>9097</v>
      </c>
      <c r="N4517" t="s">
        <v>9117</v>
      </c>
      <c r="O4517">
        <v>0</v>
      </c>
      <c r="P4517">
        <v>0</v>
      </c>
      <c r="Q4517">
        <v>1</v>
      </c>
    </row>
    <row r="4518" spans="1:17" x14ac:dyDescent="0.2">
      <c r="A4518" t="s">
        <v>498</v>
      </c>
      <c r="B4518" t="s">
        <v>134</v>
      </c>
      <c r="C4518" t="s">
        <v>497</v>
      </c>
      <c r="D4518" t="s">
        <v>54</v>
      </c>
      <c r="E4518" t="s">
        <v>4205</v>
      </c>
      <c r="F4518">
        <v>1.6E-2</v>
      </c>
      <c r="G4518">
        <v>1.6E-2</v>
      </c>
      <c r="H4518">
        <v>1</v>
      </c>
      <c r="J4518" t="s">
        <v>38</v>
      </c>
      <c r="K4518" t="s">
        <v>371</v>
      </c>
      <c r="L4518" t="s">
        <v>402</v>
      </c>
      <c r="M4518" t="s">
        <v>9097</v>
      </c>
      <c r="N4518" t="s">
        <v>9118</v>
      </c>
      <c r="O4518">
        <v>0</v>
      </c>
      <c r="P4518">
        <v>0</v>
      </c>
      <c r="Q4518">
        <v>1</v>
      </c>
    </row>
    <row r="4519" spans="1:17" x14ac:dyDescent="0.2">
      <c r="A4519" t="s">
        <v>498</v>
      </c>
      <c r="B4519" t="s">
        <v>134</v>
      </c>
      <c r="C4519" t="s">
        <v>497</v>
      </c>
      <c r="D4519" t="s">
        <v>54</v>
      </c>
      <c r="E4519" t="s">
        <v>4206</v>
      </c>
      <c r="F4519">
        <v>1.6E-2</v>
      </c>
      <c r="G4519">
        <v>1.6E-2</v>
      </c>
      <c r="H4519">
        <v>1</v>
      </c>
      <c r="J4519" t="s">
        <v>38</v>
      </c>
      <c r="K4519" t="s">
        <v>371</v>
      </c>
      <c r="L4519" t="s">
        <v>402</v>
      </c>
      <c r="M4519" t="s">
        <v>9097</v>
      </c>
      <c r="N4519" t="s">
        <v>8982</v>
      </c>
      <c r="O4519">
        <v>0</v>
      </c>
      <c r="P4519">
        <v>0</v>
      </c>
      <c r="Q4519">
        <v>1</v>
      </c>
    </row>
    <row r="4520" spans="1:17" x14ac:dyDescent="0.2">
      <c r="A4520" t="s">
        <v>498</v>
      </c>
      <c r="B4520" t="s">
        <v>134</v>
      </c>
      <c r="C4520" t="s">
        <v>497</v>
      </c>
      <c r="D4520" t="s">
        <v>54</v>
      </c>
      <c r="E4520" t="s">
        <v>4207</v>
      </c>
      <c r="F4520">
        <v>1.2999999999999999E-2</v>
      </c>
      <c r="G4520">
        <v>1.2999999999999999E-2</v>
      </c>
      <c r="H4520">
        <v>1</v>
      </c>
      <c r="J4520" t="s">
        <v>38</v>
      </c>
      <c r="K4520" t="s">
        <v>371</v>
      </c>
      <c r="L4520" t="s">
        <v>402</v>
      </c>
      <c r="M4520" t="s">
        <v>9097</v>
      </c>
      <c r="N4520" t="s">
        <v>8989</v>
      </c>
      <c r="O4520">
        <v>0</v>
      </c>
      <c r="P4520">
        <v>0</v>
      </c>
      <c r="Q4520">
        <v>1</v>
      </c>
    </row>
    <row r="4521" spans="1:17" x14ac:dyDescent="0.2">
      <c r="A4521" t="s">
        <v>498</v>
      </c>
      <c r="B4521" t="s">
        <v>134</v>
      </c>
      <c r="C4521" t="s">
        <v>497</v>
      </c>
      <c r="D4521" t="s">
        <v>54</v>
      </c>
      <c r="E4521" t="s">
        <v>4208</v>
      </c>
      <c r="F4521">
        <v>1.4E-2</v>
      </c>
      <c r="G4521">
        <v>1.4E-2</v>
      </c>
      <c r="H4521">
        <v>1</v>
      </c>
      <c r="J4521" t="s">
        <v>38</v>
      </c>
      <c r="K4521" t="s">
        <v>371</v>
      </c>
      <c r="L4521" t="s">
        <v>402</v>
      </c>
      <c r="M4521" t="s">
        <v>9097</v>
      </c>
      <c r="N4521" t="s">
        <v>9127</v>
      </c>
      <c r="O4521">
        <v>0</v>
      </c>
      <c r="P4521">
        <v>0</v>
      </c>
      <c r="Q4521">
        <v>1</v>
      </c>
    </row>
    <row r="4522" spans="1:17" x14ac:dyDescent="0.2">
      <c r="A4522" t="s">
        <v>498</v>
      </c>
      <c r="B4522" t="s">
        <v>134</v>
      </c>
      <c r="C4522" t="s">
        <v>497</v>
      </c>
      <c r="D4522" t="s">
        <v>54</v>
      </c>
      <c r="E4522" t="s">
        <v>4209</v>
      </c>
      <c r="F4522">
        <v>1.4E-2</v>
      </c>
      <c r="G4522">
        <v>1.4E-2</v>
      </c>
      <c r="H4522">
        <v>1</v>
      </c>
      <c r="J4522" t="s">
        <v>38</v>
      </c>
      <c r="K4522" t="s">
        <v>371</v>
      </c>
      <c r="L4522" t="s">
        <v>402</v>
      </c>
      <c r="M4522" t="s">
        <v>9097</v>
      </c>
      <c r="N4522" t="s">
        <v>9128</v>
      </c>
      <c r="O4522">
        <v>0</v>
      </c>
      <c r="P4522">
        <v>0</v>
      </c>
      <c r="Q4522">
        <v>1</v>
      </c>
    </row>
    <row r="4523" spans="1:17" x14ac:dyDescent="0.2">
      <c r="A4523" t="s">
        <v>498</v>
      </c>
      <c r="B4523" t="s">
        <v>134</v>
      </c>
      <c r="C4523" t="s">
        <v>497</v>
      </c>
      <c r="D4523" t="s">
        <v>54</v>
      </c>
      <c r="E4523" t="s">
        <v>4210</v>
      </c>
      <c r="F4523">
        <v>1.4E-2</v>
      </c>
      <c r="G4523">
        <v>1.4E-2</v>
      </c>
      <c r="H4523">
        <v>1</v>
      </c>
      <c r="J4523" t="s">
        <v>38</v>
      </c>
      <c r="K4523" t="s">
        <v>371</v>
      </c>
      <c r="L4523" t="s">
        <v>402</v>
      </c>
      <c r="M4523" t="s">
        <v>9097</v>
      </c>
      <c r="N4523" t="s">
        <v>9129</v>
      </c>
      <c r="O4523">
        <v>0</v>
      </c>
      <c r="P4523">
        <v>0</v>
      </c>
      <c r="Q4523">
        <v>1</v>
      </c>
    </row>
    <row r="4524" spans="1:17" x14ac:dyDescent="0.2">
      <c r="A4524" t="s">
        <v>498</v>
      </c>
      <c r="B4524" t="s">
        <v>134</v>
      </c>
      <c r="C4524" t="s">
        <v>497</v>
      </c>
      <c r="D4524" t="s">
        <v>54</v>
      </c>
      <c r="E4524" t="s">
        <v>4211</v>
      </c>
      <c r="F4524">
        <v>1.4E-2</v>
      </c>
      <c r="G4524">
        <v>1.4E-2</v>
      </c>
      <c r="H4524">
        <v>1</v>
      </c>
      <c r="J4524" t="s">
        <v>38</v>
      </c>
      <c r="K4524" t="s">
        <v>371</v>
      </c>
      <c r="L4524" t="s">
        <v>402</v>
      </c>
      <c r="M4524" t="s">
        <v>9097</v>
      </c>
      <c r="N4524" t="s">
        <v>9130</v>
      </c>
      <c r="O4524">
        <v>0</v>
      </c>
      <c r="P4524">
        <v>0</v>
      </c>
      <c r="Q4524">
        <v>1</v>
      </c>
    </row>
    <row r="4525" spans="1:17" x14ac:dyDescent="0.2">
      <c r="A4525" t="s">
        <v>498</v>
      </c>
      <c r="B4525" t="s">
        <v>134</v>
      </c>
      <c r="C4525" t="s">
        <v>497</v>
      </c>
      <c r="D4525" t="s">
        <v>54</v>
      </c>
      <c r="E4525" t="s">
        <v>4212</v>
      </c>
      <c r="F4525">
        <v>1.4E-2</v>
      </c>
      <c r="G4525">
        <v>1.4E-2</v>
      </c>
      <c r="H4525">
        <v>1</v>
      </c>
      <c r="J4525" t="s">
        <v>38</v>
      </c>
      <c r="K4525" t="s">
        <v>371</v>
      </c>
      <c r="L4525" t="s">
        <v>402</v>
      </c>
      <c r="M4525" t="s">
        <v>9097</v>
      </c>
      <c r="N4525" t="s">
        <v>9131</v>
      </c>
      <c r="O4525">
        <v>0</v>
      </c>
      <c r="P4525">
        <v>0</v>
      </c>
      <c r="Q4525">
        <v>1</v>
      </c>
    </row>
    <row r="4526" spans="1:17" x14ac:dyDescent="0.2">
      <c r="A4526" t="s">
        <v>498</v>
      </c>
      <c r="B4526" t="s">
        <v>134</v>
      </c>
      <c r="C4526" t="s">
        <v>497</v>
      </c>
      <c r="D4526" t="s">
        <v>54</v>
      </c>
      <c r="E4526" t="s">
        <v>4213</v>
      </c>
      <c r="F4526">
        <v>1.4E-2</v>
      </c>
      <c r="G4526">
        <v>1.4E-2</v>
      </c>
      <c r="H4526">
        <v>1</v>
      </c>
      <c r="J4526" t="s">
        <v>38</v>
      </c>
      <c r="K4526" t="s">
        <v>371</v>
      </c>
      <c r="L4526" t="s">
        <v>402</v>
      </c>
      <c r="M4526" t="s">
        <v>9097</v>
      </c>
      <c r="N4526" t="s">
        <v>9132</v>
      </c>
      <c r="O4526">
        <v>0</v>
      </c>
      <c r="P4526">
        <v>0</v>
      </c>
      <c r="Q4526">
        <v>1</v>
      </c>
    </row>
    <row r="4527" spans="1:17" x14ac:dyDescent="0.2">
      <c r="A4527" t="s">
        <v>498</v>
      </c>
      <c r="B4527" t="s">
        <v>134</v>
      </c>
      <c r="C4527" t="s">
        <v>497</v>
      </c>
      <c r="D4527" t="s">
        <v>54</v>
      </c>
      <c r="E4527" t="s">
        <v>4214</v>
      </c>
      <c r="F4527">
        <v>1.4E-2</v>
      </c>
      <c r="G4527">
        <v>1.4E-2</v>
      </c>
      <c r="H4527">
        <v>1</v>
      </c>
      <c r="J4527" t="s">
        <v>38</v>
      </c>
      <c r="K4527" t="s">
        <v>371</v>
      </c>
      <c r="L4527" t="s">
        <v>402</v>
      </c>
      <c r="M4527" t="s">
        <v>9097</v>
      </c>
      <c r="N4527" t="s">
        <v>9133</v>
      </c>
      <c r="O4527">
        <v>0</v>
      </c>
      <c r="P4527">
        <v>0</v>
      </c>
      <c r="Q4527">
        <v>1</v>
      </c>
    </row>
    <row r="4528" spans="1:17" x14ac:dyDescent="0.2">
      <c r="A4528" t="s">
        <v>498</v>
      </c>
      <c r="B4528" t="s">
        <v>134</v>
      </c>
      <c r="C4528" t="s">
        <v>497</v>
      </c>
      <c r="D4528" t="s">
        <v>54</v>
      </c>
      <c r="E4528" t="s">
        <v>4215</v>
      </c>
      <c r="F4528">
        <v>1.4999999999999999E-2</v>
      </c>
      <c r="G4528">
        <v>1.4999999999999999E-2</v>
      </c>
      <c r="H4528">
        <v>1</v>
      </c>
      <c r="J4528" t="s">
        <v>38</v>
      </c>
      <c r="K4528" t="s">
        <v>371</v>
      </c>
      <c r="L4528" t="s">
        <v>402</v>
      </c>
      <c r="M4528" t="s">
        <v>9097</v>
      </c>
      <c r="N4528" t="s">
        <v>9134</v>
      </c>
      <c r="O4528">
        <v>0</v>
      </c>
      <c r="P4528">
        <v>0</v>
      </c>
      <c r="Q4528">
        <v>1</v>
      </c>
    </row>
    <row r="4529" spans="1:17" x14ac:dyDescent="0.2">
      <c r="A4529" t="s">
        <v>498</v>
      </c>
      <c r="B4529" t="s">
        <v>134</v>
      </c>
      <c r="C4529" t="s">
        <v>497</v>
      </c>
      <c r="D4529" t="s">
        <v>54</v>
      </c>
      <c r="E4529" t="s">
        <v>4216</v>
      </c>
      <c r="F4529">
        <v>1.4E-2</v>
      </c>
      <c r="G4529">
        <v>1.4E-2</v>
      </c>
      <c r="H4529">
        <v>1</v>
      </c>
      <c r="J4529" t="s">
        <v>38</v>
      </c>
      <c r="K4529" t="s">
        <v>371</v>
      </c>
      <c r="L4529" t="s">
        <v>402</v>
      </c>
      <c r="M4529" t="s">
        <v>9097</v>
      </c>
      <c r="N4529" t="s">
        <v>501</v>
      </c>
      <c r="O4529">
        <v>0</v>
      </c>
      <c r="P4529">
        <v>0</v>
      </c>
      <c r="Q4529">
        <v>1</v>
      </c>
    </row>
    <row r="4530" spans="1:17" x14ac:dyDescent="0.2">
      <c r="A4530" t="s">
        <v>498</v>
      </c>
      <c r="B4530" t="s">
        <v>134</v>
      </c>
      <c r="C4530" t="s">
        <v>497</v>
      </c>
      <c r="D4530" t="s">
        <v>54</v>
      </c>
      <c r="E4530" t="s">
        <v>4217</v>
      </c>
      <c r="F4530">
        <v>1.4E-2</v>
      </c>
      <c r="G4530">
        <v>1.4E-2</v>
      </c>
      <c r="H4530">
        <v>1</v>
      </c>
      <c r="J4530" t="s">
        <v>38</v>
      </c>
      <c r="K4530" t="s">
        <v>371</v>
      </c>
      <c r="L4530" t="s">
        <v>401</v>
      </c>
      <c r="M4530" t="s">
        <v>9098</v>
      </c>
      <c r="N4530" t="s">
        <v>8249</v>
      </c>
      <c r="O4530">
        <v>0</v>
      </c>
      <c r="P4530">
        <v>0</v>
      </c>
      <c r="Q4530">
        <v>1</v>
      </c>
    </row>
    <row r="4531" spans="1:17" x14ac:dyDescent="0.2">
      <c r="A4531" t="s">
        <v>498</v>
      </c>
      <c r="B4531" t="s">
        <v>134</v>
      </c>
      <c r="C4531" t="s">
        <v>497</v>
      </c>
      <c r="D4531" t="s">
        <v>54</v>
      </c>
      <c r="E4531" t="s">
        <v>4218</v>
      </c>
      <c r="F4531">
        <v>1.4E-2</v>
      </c>
      <c r="G4531">
        <v>1.4E-2</v>
      </c>
      <c r="H4531">
        <v>1</v>
      </c>
      <c r="J4531" t="s">
        <v>38</v>
      </c>
      <c r="K4531" t="s">
        <v>371</v>
      </c>
      <c r="L4531" t="s">
        <v>401</v>
      </c>
      <c r="M4531" t="s">
        <v>9098</v>
      </c>
      <c r="N4531" t="s">
        <v>8250</v>
      </c>
      <c r="O4531">
        <v>0</v>
      </c>
      <c r="P4531">
        <v>0</v>
      </c>
      <c r="Q4531">
        <v>1</v>
      </c>
    </row>
    <row r="4532" spans="1:17" x14ac:dyDescent="0.2">
      <c r="A4532" t="s">
        <v>498</v>
      </c>
      <c r="B4532" t="s">
        <v>134</v>
      </c>
      <c r="C4532" t="s">
        <v>497</v>
      </c>
      <c r="D4532" t="s">
        <v>54</v>
      </c>
      <c r="E4532" t="s">
        <v>4219</v>
      </c>
      <c r="F4532">
        <v>1.4E-2</v>
      </c>
      <c r="G4532">
        <v>1.4E-2</v>
      </c>
      <c r="H4532">
        <v>1</v>
      </c>
      <c r="J4532" t="s">
        <v>38</v>
      </c>
      <c r="K4532" t="s">
        <v>371</v>
      </c>
      <c r="L4532" t="s">
        <v>401</v>
      </c>
      <c r="M4532" t="s">
        <v>9098</v>
      </c>
      <c r="N4532" t="s">
        <v>8251</v>
      </c>
      <c r="O4532">
        <v>0</v>
      </c>
      <c r="P4532">
        <v>0</v>
      </c>
      <c r="Q4532">
        <v>1</v>
      </c>
    </row>
    <row r="4533" spans="1:17" x14ac:dyDescent="0.2">
      <c r="A4533" t="s">
        <v>498</v>
      </c>
      <c r="B4533" t="s">
        <v>134</v>
      </c>
      <c r="C4533" t="s">
        <v>497</v>
      </c>
      <c r="D4533" t="s">
        <v>54</v>
      </c>
      <c r="E4533" t="s">
        <v>4220</v>
      </c>
      <c r="F4533">
        <v>1.4E-2</v>
      </c>
      <c r="G4533">
        <v>1.4E-2</v>
      </c>
      <c r="H4533">
        <v>1</v>
      </c>
      <c r="J4533" t="s">
        <v>38</v>
      </c>
      <c r="K4533" t="s">
        <v>371</v>
      </c>
      <c r="L4533" t="s">
        <v>401</v>
      </c>
      <c r="M4533" t="s">
        <v>9098</v>
      </c>
      <c r="N4533" t="s">
        <v>8252</v>
      </c>
      <c r="O4533">
        <v>0</v>
      </c>
      <c r="P4533">
        <v>0</v>
      </c>
      <c r="Q4533">
        <v>1</v>
      </c>
    </row>
    <row r="4534" spans="1:17" x14ac:dyDescent="0.2">
      <c r="A4534" t="s">
        <v>498</v>
      </c>
      <c r="B4534" t="s">
        <v>134</v>
      </c>
      <c r="C4534" t="s">
        <v>497</v>
      </c>
      <c r="D4534" t="s">
        <v>54</v>
      </c>
      <c r="E4534" t="s">
        <v>4221</v>
      </c>
      <c r="F4534">
        <v>1.4E-2</v>
      </c>
      <c r="G4534">
        <v>1.4E-2</v>
      </c>
      <c r="H4534">
        <v>1</v>
      </c>
      <c r="J4534" t="s">
        <v>38</v>
      </c>
      <c r="K4534" t="s">
        <v>371</v>
      </c>
      <c r="L4534" t="s">
        <v>401</v>
      </c>
      <c r="M4534" t="s">
        <v>9098</v>
      </c>
      <c r="N4534" t="s">
        <v>8253</v>
      </c>
      <c r="O4534">
        <v>0</v>
      </c>
      <c r="P4534">
        <v>0</v>
      </c>
      <c r="Q4534">
        <v>1</v>
      </c>
    </row>
    <row r="4535" spans="1:17" x14ac:dyDescent="0.2">
      <c r="A4535" t="s">
        <v>498</v>
      </c>
      <c r="B4535" t="s">
        <v>134</v>
      </c>
      <c r="C4535" t="s">
        <v>497</v>
      </c>
      <c r="D4535" t="s">
        <v>54</v>
      </c>
      <c r="E4535" t="s">
        <v>4222</v>
      </c>
      <c r="F4535">
        <v>1.6E-2</v>
      </c>
      <c r="G4535">
        <v>1.6E-2</v>
      </c>
      <c r="H4535">
        <v>1</v>
      </c>
      <c r="J4535" t="s">
        <v>38</v>
      </c>
      <c r="K4535" t="s">
        <v>371</v>
      </c>
      <c r="L4535" t="s">
        <v>401</v>
      </c>
      <c r="M4535" t="s">
        <v>9098</v>
      </c>
      <c r="N4535" t="s">
        <v>8382</v>
      </c>
      <c r="O4535">
        <v>0</v>
      </c>
      <c r="P4535">
        <v>0</v>
      </c>
      <c r="Q4535">
        <v>1</v>
      </c>
    </row>
    <row r="4536" spans="1:17" x14ac:dyDescent="0.2">
      <c r="A4536" t="s">
        <v>498</v>
      </c>
      <c r="B4536" t="s">
        <v>134</v>
      </c>
      <c r="C4536" t="s">
        <v>497</v>
      </c>
      <c r="D4536" t="s">
        <v>54</v>
      </c>
      <c r="E4536" t="s">
        <v>4223</v>
      </c>
      <c r="F4536">
        <v>1.6E-2</v>
      </c>
      <c r="G4536">
        <v>1.6E-2</v>
      </c>
      <c r="H4536">
        <v>1</v>
      </c>
      <c r="J4536" t="s">
        <v>38</v>
      </c>
      <c r="K4536" t="s">
        <v>371</v>
      </c>
      <c r="L4536" t="s">
        <v>401</v>
      </c>
      <c r="M4536" t="s">
        <v>9098</v>
      </c>
      <c r="N4536" t="s">
        <v>8370</v>
      </c>
      <c r="O4536">
        <v>0</v>
      </c>
      <c r="P4536">
        <v>0</v>
      </c>
      <c r="Q4536">
        <v>1</v>
      </c>
    </row>
    <row r="4537" spans="1:17" x14ac:dyDescent="0.2">
      <c r="A4537" t="s">
        <v>498</v>
      </c>
      <c r="B4537" t="s">
        <v>134</v>
      </c>
      <c r="C4537" t="s">
        <v>497</v>
      </c>
      <c r="D4537" t="s">
        <v>54</v>
      </c>
      <c r="E4537" t="s">
        <v>4224</v>
      </c>
      <c r="F4537">
        <v>1.6E-2</v>
      </c>
      <c r="G4537">
        <v>1.6E-2</v>
      </c>
      <c r="H4537">
        <v>1</v>
      </c>
      <c r="J4537" t="s">
        <v>38</v>
      </c>
      <c r="K4537" t="s">
        <v>371</v>
      </c>
      <c r="L4537" t="s">
        <v>401</v>
      </c>
      <c r="M4537" t="s">
        <v>9098</v>
      </c>
      <c r="N4537" t="s">
        <v>9099</v>
      </c>
      <c r="O4537">
        <v>0</v>
      </c>
      <c r="P4537">
        <v>0</v>
      </c>
      <c r="Q4537">
        <v>1</v>
      </c>
    </row>
    <row r="4538" spans="1:17" x14ac:dyDescent="0.2">
      <c r="A4538" t="s">
        <v>498</v>
      </c>
      <c r="B4538" t="s">
        <v>134</v>
      </c>
      <c r="C4538" t="s">
        <v>497</v>
      </c>
      <c r="D4538" t="s">
        <v>54</v>
      </c>
      <c r="E4538" t="s">
        <v>4225</v>
      </c>
      <c r="F4538">
        <v>1.4999999999999999E-2</v>
      </c>
      <c r="G4538">
        <v>1.4999999999999999E-2</v>
      </c>
      <c r="H4538">
        <v>1</v>
      </c>
      <c r="J4538" t="s">
        <v>38</v>
      </c>
      <c r="K4538" t="s">
        <v>371</v>
      </c>
      <c r="L4538" t="s">
        <v>401</v>
      </c>
      <c r="M4538" t="s">
        <v>9098</v>
      </c>
      <c r="N4538" t="s">
        <v>8371</v>
      </c>
      <c r="O4538">
        <v>0</v>
      </c>
      <c r="P4538">
        <v>0</v>
      </c>
      <c r="Q4538">
        <v>1</v>
      </c>
    </row>
    <row r="4539" spans="1:17" x14ac:dyDescent="0.2">
      <c r="A4539" t="s">
        <v>498</v>
      </c>
      <c r="B4539" t="s">
        <v>134</v>
      </c>
      <c r="C4539" t="s">
        <v>497</v>
      </c>
      <c r="D4539" t="s">
        <v>54</v>
      </c>
      <c r="E4539" t="s">
        <v>4226</v>
      </c>
      <c r="F4539">
        <v>1.4E-2</v>
      </c>
      <c r="G4539">
        <v>1.4E-2</v>
      </c>
      <c r="H4539">
        <v>1</v>
      </c>
      <c r="J4539" t="s">
        <v>38</v>
      </c>
      <c r="K4539" t="s">
        <v>371</v>
      </c>
      <c r="L4539" t="s">
        <v>401</v>
      </c>
      <c r="M4539" t="s">
        <v>9098</v>
      </c>
      <c r="N4539" t="s">
        <v>8366</v>
      </c>
      <c r="O4539">
        <v>0</v>
      </c>
      <c r="P4539">
        <v>0</v>
      </c>
      <c r="Q4539">
        <v>1</v>
      </c>
    </row>
    <row r="4540" spans="1:17" x14ac:dyDescent="0.2">
      <c r="A4540" t="s">
        <v>498</v>
      </c>
      <c r="B4540" t="s">
        <v>134</v>
      </c>
      <c r="C4540" t="s">
        <v>497</v>
      </c>
      <c r="D4540" t="s">
        <v>54</v>
      </c>
      <c r="E4540" t="s">
        <v>4227</v>
      </c>
      <c r="F4540">
        <v>1.4E-2</v>
      </c>
      <c r="G4540">
        <v>1.4E-2</v>
      </c>
      <c r="H4540">
        <v>1</v>
      </c>
      <c r="J4540" t="s">
        <v>38</v>
      </c>
      <c r="K4540" t="s">
        <v>371</v>
      </c>
      <c r="L4540" t="s">
        <v>401</v>
      </c>
      <c r="M4540" t="s">
        <v>9098</v>
      </c>
      <c r="N4540" t="s">
        <v>8372</v>
      </c>
      <c r="O4540">
        <v>0</v>
      </c>
      <c r="P4540">
        <v>0</v>
      </c>
      <c r="Q4540">
        <v>1</v>
      </c>
    </row>
    <row r="4541" spans="1:17" x14ac:dyDescent="0.2">
      <c r="A4541" t="s">
        <v>498</v>
      </c>
      <c r="B4541" t="s">
        <v>134</v>
      </c>
      <c r="C4541" t="s">
        <v>497</v>
      </c>
      <c r="D4541" t="s">
        <v>54</v>
      </c>
      <c r="E4541" t="s">
        <v>4228</v>
      </c>
      <c r="F4541">
        <v>1.4999999999999999E-2</v>
      </c>
      <c r="G4541">
        <v>1.4999999999999999E-2</v>
      </c>
      <c r="H4541">
        <v>1</v>
      </c>
      <c r="J4541" t="s">
        <v>38</v>
      </c>
      <c r="K4541" t="s">
        <v>371</v>
      </c>
      <c r="L4541" t="s">
        <v>401</v>
      </c>
      <c r="M4541" t="s">
        <v>9098</v>
      </c>
      <c r="N4541" t="s">
        <v>8367</v>
      </c>
      <c r="O4541">
        <v>0</v>
      </c>
      <c r="P4541">
        <v>0</v>
      </c>
      <c r="Q4541">
        <v>1</v>
      </c>
    </row>
    <row r="4542" spans="1:17" x14ac:dyDescent="0.2">
      <c r="A4542" t="s">
        <v>498</v>
      </c>
      <c r="B4542" t="s">
        <v>134</v>
      </c>
      <c r="C4542" t="s">
        <v>497</v>
      </c>
      <c r="D4542" t="s">
        <v>54</v>
      </c>
      <c r="E4542" t="s">
        <v>4229</v>
      </c>
      <c r="F4542">
        <v>1.7000000000000001E-2</v>
      </c>
      <c r="G4542">
        <v>1.7000000000000001E-2</v>
      </c>
      <c r="H4542">
        <v>1</v>
      </c>
      <c r="J4542" t="s">
        <v>38</v>
      </c>
      <c r="K4542" t="s">
        <v>371</v>
      </c>
      <c r="L4542" t="s">
        <v>401</v>
      </c>
      <c r="M4542" t="s">
        <v>9098</v>
      </c>
      <c r="N4542" t="s">
        <v>8373</v>
      </c>
      <c r="O4542">
        <v>0</v>
      </c>
      <c r="P4542">
        <v>0</v>
      </c>
      <c r="Q4542">
        <v>1</v>
      </c>
    </row>
    <row r="4543" spans="1:17" x14ac:dyDescent="0.2">
      <c r="A4543" t="s">
        <v>498</v>
      </c>
      <c r="B4543" t="s">
        <v>134</v>
      </c>
      <c r="C4543" t="s">
        <v>497</v>
      </c>
      <c r="D4543" t="s">
        <v>54</v>
      </c>
      <c r="E4543" t="s">
        <v>4230</v>
      </c>
      <c r="F4543">
        <v>1.9E-2</v>
      </c>
      <c r="G4543">
        <v>1.9E-2</v>
      </c>
      <c r="H4543">
        <v>1</v>
      </c>
      <c r="J4543" t="s">
        <v>38</v>
      </c>
      <c r="K4543" t="s">
        <v>371</v>
      </c>
      <c r="L4543" t="s">
        <v>401</v>
      </c>
      <c r="M4543" t="s">
        <v>9098</v>
      </c>
      <c r="N4543" t="s">
        <v>8374</v>
      </c>
      <c r="O4543">
        <v>0</v>
      </c>
      <c r="P4543">
        <v>0</v>
      </c>
      <c r="Q4543">
        <v>1</v>
      </c>
    </row>
    <row r="4544" spans="1:17" x14ac:dyDescent="0.2">
      <c r="A4544" t="s">
        <v>498</v>
      </c>
      <c r="B4544" t="s">
        <v>134</v>
      </c>
      <c r="C4544" t="s">
        <v>497</v>
      </c>
      <c r="D4544" t="s">
        <v>54</v>
      </c>
      <c r="E4544" t="s">
        <v>4231</v>
      </c>
      <c r="F4544">
        <v>1.9E-2</v>
      </c>
      <c r="G4544">
        <v>1.9E-2</v>
      </c>
      <c r="H4544">
        <v>1</v>
      </c>
      <c r="J4544" t="s">
        <v>38</v>
      </c>
      <c r="K4544" t="s">
        <v>371</v>
      </c>
      <c r="L4544" t="s">
        <v>401</v>
      </c>
      <c r="M4544" t="s">
        <v>9098</v>
      </c>
      <c r="N4544" t="s">
        <v>8375</v>
      </c>
      <c r="O4544">
        <v>0</v>
      </c>
      <c r="P4544">
        <v>0</v>
      </c>
      <c r="Q4544">
        <v>1</v>
      </c>
    </row>
    <row r="4545" spans="1:17" x14ac:dyDescent="0.2">
      <c r="A4545" t="s">
        <v>498</v>
      </c>
      <c r="B4545" t="s">
        <v>134</v>
      </c>
      <c r="C4545" t="s">
        <v>497</v>
      </c>
      <c r="D4545" t="s">
        <v>54</v>
      </c>
      <c r="E4545" t="s">
        <v>4232</v>
      </c>
      <c r="F4545">
        <v>1.9E-2</v>
      </c>
      <c r="G4545">
        <v>1.9E-2</v>
      </c>
      <c r="H4545">
        <v>1</v>
      </c>
      <c r="J4545" t="s">
        <v>38</v>
      </c>
      <c r="K4545" t="s">
        <v>371</v>
      </c>
      <c r="L4545" t="s">
        <v>401</v>
      </c>
      <c r="M4545" t="s">
        <v>9098</v>
      </c>
      <c r="N4545" t="s">
        <v>8376</v>
      </c>
      <c r="O4545">
        <v>0</v>
      </c>
      <c r="P4545">
        <v>0</v>
      </c>
      <c r="Q4545">
        <v>1</v>
      </c>
    </row>
    <row r="4546" spans="1:17" x14ac:dyDescent="0.2">
      <c r="A4546" t="s">
        <v>498</v>
      </c>
      <c r="B4546" t="s">
        <v>134</v>
      </c>
      <c r="C4546" t="s">
        <v>497</v>
      </c>
      <c r="D4546" t="s">
        <v>54</v>
      </c>
      <c r="E4546" t="s">
        <v>4233</v>
      </c>
      <c r="F4546">
        <v>1.9E-2</v>
      </c>
      <c r="G4546">
        <v>1.9E-2</v>
      </c>
      <c r="H4546">
        <v>1</v>
      </c>
      <c r="J4546" t="s">
        <v>38</v>
      </c>
      <c r="K4546" t="s">
        <v>371</v>
      </c>
      <c r="L4546" t="s">
        <v>401</v>
      </c>
      <c r="M4546" t="s">
        <v>9098</v>
      </c>
      <c r="N4546" t="s">
        <v>8377</v>
      </c>
      <c r="O4546">
        <v>0</v>
      </c>
      <c r="P4546">
        <v>0</v>
      </c>
      <c r="Q4546">
        <v>1</v>
      </c>
    </row>
    <row r="4547" spans="1:17" x14ac:dyDescent="0.2">
      <c r="A4547" t="s">
        <v>498</v>
      </c>
      <c r="B4547" t="s">
        <v>134</v>
      </c>
      <c r="C4547" t="s">
        <v>497</v>
      </c>
      <c r="D4547" t="s">
        <v>54</v>
      </c>
      <c r="E4547" t="s">
        <v>4234</v>
      </c>
      <c r="F4547">
        <v>1.9E-2</v>
      </c>
      <c r="G4547">
        <v>1.9E-2</v>
      </c>
      <c r="H4547">
        <v>1</v>
      </c>
      <c r="J4547" t="s">
        <v>38</v>
      </c>
      <c r="K4547" t="s">
        <v>371</v>
      </c>
      <c r="L4547" t="s">
        <v>401</v>
      </c>
      <c r="M4547" t="s">
        <v>9098</v>
      </c>
      <c r="N4547" t="s">
        <v>8378</v>
      </c>
      <c r="O4547">
        <v>0</v>
      </c>
      <c r="P4547">
        <v>0</v>
      </c>
      <c r="Q4547">
        <v>1</v>
      </c>
    </row>
    <row r="4548" spans="1:17" x14ac:dyDescent="0.2">
      <c r="A4548" t="s">
        <v>498</v>
      </c>
      <c r="B4548" t="s">
        <v>134</v>
      </c>
      <c r="C4548" t="s">
        <v>497</v>
      </c>
      <c r="D4548" t="s">
        <v>54</v>
      </c>
      <c r="E4548" t="s">
        <v>4235</v>
      </c>
      <c r="F4548">
        <v>1.7999999999999999E-2</v>
      </c>
      <c r="G4548">
        <v>1.7999999999999999E-2</v>
      </c>
      <c r="H4548">
        <v>1</v>
      </c>
      <c r="J4548" t="s">
        <v>38</v>
      </c>
      <c r="K4548" t="s">
        <v>371</v>
      </c>
      <c r="L4548" t="s">
        <v>401</v>
      </c>
      <c r="M4548" t="s">
        <v>9098</v>
      </c>
      <c r="N4548" t="s">
        <v>8368</v>
      </c>
      <c r="O4548">
        <v>0</v>
      </c>
      <c r="P4548">
        <v>0</v>
      </c>
      <c r="Q4548">
        <v>1</v>
      </c>
    </row>
    <row r="4549" spans="1:17" x14ac:dyDescent="0.2">
      <c r="A4549" t="s">
        <v>498</v>
      </c>
      <c r="B4549" t="s">
        <v>134</v>
      </c>
      <c r="C4549" t="s">
        <v>497</v>
      </c>
      <c r="D4549" t="s">
        <v>54</v>
      </c>
      <c r="E4549" t="s">
        <v>4236</v>
      </c>
      <c r="F4549">
        <v>1.9E-2</v>
      </c>
      <c r="G4549">
        <v>1.9E-2</v>
      </c>
      <c r="H4549">
        <v>1</v>
      </c>
      <c r="J4549" t="s">
        <v>38</v>
      </c>
      <c r="K4549" t="s">
        <v>371</v>
      </c>
      <c r="L4549" t="s">
        <v>401</v>
      </c>
      <c r="M4549" t="s">
        <v>9098</v>
      </c>
      <c r="N4549" t="s">
        <v>8369</v>
      </c>
      <c r="O4549">
        <v>0</v>
      </c>
      <c r="P4549">
        <v>0</v>
      </c>
      <c r="Q4549">
        <v>1</v>
      </c>
    </row>
    <row r="4550" spans="1:17" x14ac:dyDescent="0.2">
      <c r="A4550" t="s">
        <v>498</v>
      </c>
      <c r="B4550" t="s">
        <v>134</v>
      </c>
      <c r="C4550" t="s">
        <v>497</v>
      </c>
      <c r="D4550" t="s">
        <v>54</v>
      </c>
      <c r="E4550" t="s">
        <v>4237</v>
      </c>
      <c r="F4550">
        <v>1.7999999999999999E-2</v>
      </c>
      <c r="G4550">
        <v>1.7999999999999999E-2</v>
      </c>
      <c r="H4550">
        <v>1</v>
      </c>
      <c r="J4550" t="s">
        <v>38</v>
      </c>
      <c r="K4550" t="s">
        <v>371</v>
      </c>
      <c r="L4550" t="s">
        <v>401</v>
      </c>
      <c r="M4550" t="s">
        <v>9098</v>
      </c>
      <c r="N4550" t="s">
        <v>499</v>
      </c>
      <c r="O4550">
        <v>0</v>
      </c>
      <c r="P4550">
        <v>0</v>
      </c>
      <c r="Q4550">
        <v>1</v>
      </c>
    </row>
    <row r="4551" spans="1:17" x14ac:dyDescent="0.2">
      <c r="A4551" t="s">
        <v>498</v>
      </c>
      <c r="B4551" t="s">
        <v>134</v>
      </c>
      <c r="C4551" t="s">
        <v>497</v>
      </c>
      <c r="D4551" t="s">
        <v>54</v>
      </c>
      <c r="E4551" t="s">
        <v>4238</v>
      </c>
      <c r="F4551">
        <v>1.7000000000000001E-2</v>
      </c>
      <c r="G4551">
        <v>1.7000000000000001E-2</v>
      </c>
      <c r="H4551">
        <v>1</v>
      </c>
      <c r="J4551" t="s">
        <v>38</v>
      </c>
      <c r="K4551" t="s">
        <v>371</v>
      </c>
      <c r="L4551" t="s">
        <v>401</v>
      </c>
      <c r="M4551" t="s">
        <v>9098</v>
      </c>
      <c r="N4551" t="s">
        <v>500</v>
      </c>
      <c r="O4551">
        <v>0</v>
      </c>
      <c r="P4551">
        <v>0</v>
      </c>
      <c r="Q4551">
        <v>1</v>
      </c>
    </row>
    <row r="4552" spans="1:17" x14ac:dyDescent="0.2">
      <c r="A4552" t="s">
        <v>498</v>
      </c>
      <c r="B4552" t="s">
        <v>134</v>
      </c>
      <c r="C4552" t="s">
        <v>497</v>
      </c>
      <c r="D4552" t="s">
        <v>54</v>
      </c>
      <c r="E4552" t="s">
        <v>4239</v>
      </c>
      <c r="F4552">
        <v>1.7000000000000001E-2</v>
      </c>
      <c r="G4552">
        <v>1.7000000000000001E-2</v>
      </c>
      <c r="H4552">
        <v>1</v>
      </c>
      <c r="J4552" t="s">
        <v>38</v>
      </c>
      <c r="K4552" t="s">
        <v>371</v>
      </c>
      <c r="L4552" t="s">
        <v>401</v>
      </c>
      <c r="M4552" t="s">
        <v>9098</v>
      </c>
      <c r="N4552" t="s">
        <v>8379</v>
      </c>
      <c r="O4552">
        <v>0</v>
      </c>
      <c r="P4552">
        <v>0</v>
      </c>
      <c r="Q4552">
        <v>1</v>
      </c>
    </row>
    <row r="4553" spans="1:17" x14ac:dyDescent="0.2">
      <c r="A4553" t="s">
        <v>498</v>
      </c>
      <c r="B4553" t="s">
        <v>134</v>
      </c>
      <c r="C4553" t="s">
        <v>497</v>
      </c>
      <c r="D4553" t="s">
        <v>54</v>
      </c>
      <c r="E4553" t="s">
        <v>4240</v>
      </c>
      <c r="F4553">
        <v>1.7000000000000001E-2</v>
      </c>
      <c r="G4553">
        <v>1.7000000000000001E-2</v>
      </c>
      <c r="H4553">
        <v>1</v>
      </c>
      <c r="J4553" t="s">
        <v>38</v>
      </c>
      <c r="K4553" t="s">
        <v>371</v>
      </c>
      <c r="L4553" t="s">
        <v>401</v>
      </c>
      <c r="M4553" t="s">
        <v>9098</v>
      </c>
      <c r="N4553" t="s">
        <v>8254</v>
      </c>
      <c r="O4553">
        <v>0</v>
      </c>
      <c r="P4553">
        <v>0</v>
      </c>
      <c r="Q4553">
        <v>1</v>
      </c>
    </row>
    <row r="4554" spans="1:17" x14ac:dyDescent="0.2">
      <c r="A4554" t="s">
        <v>498</v>
      </c>
      <c r="B4554" t="s">
        <v>134</v>
      </c>
      <c r="C4554" t="s">
        <v>497</v>
      </c>
      <c r="D4554" t="s">
        <v>54</v>
      </c>
      <c r="E4554" t="s">
        <v>4241</v>
      </c>
      <c r="F4554">
        <v>1.7999999999999999E-2</v>
      </c>
      <c r="G4554">
        <v>1.7999999999999999E-2</v>
      </c>
      <c r="H4554">
        <v>1</v>
      </c>
      <c r="J4554" t="s">
        <v>38</v>
      </c>
      <c r="K4554" t="s">
        <v>371</v>
      </c>
      <c r="L4554" t="s">
        <v>401</v>
      </c>
      <c r="M4554" t="s">
        <v>9098</v>
      </c>
      <c r="N4554" t="s">
        <v>8255</v>
      </c>
      <c r="O4554">
        <v>0</v>
      </c>
      <c r="P4554">
        <v>0</v>
      </c>
      <c r="Q4554">
        <v>1</v>
      </c>
    </row>
    <row r="4555" spans="1:17" x14ac:dyDescent="0.2">
      <c r="A4555" t="s">
        <v>498</v>
      </c>
      <c r="B4555" t="s">
        <v>134</v>
      </c>
      <c r="C4555" t="s">
        <v>497</v>
      </c>
      <c r="D4555" t="s">
        <v>54</v>
      </c>
      <c r="E4555" t="s">
        <v>4242</v>
      </c>
      <c r="F4555">
        <v>1.7000000000000001E-2</v>
      </c>
      <c r="G4555">
        <v>1.7000000000000001E-2</v>
      </c>
      <c r="H4555">
        <v>1</v>
      </c>
      <c r="J4555" t="s">
        <v>38</v>
      </c>
      <c r="K4555" t="s">
        <v>371</v>
      </c>
      <c r="L4555" t="s">
        <v>401</v>
      </c>
      <c r="M4555" t="s">
        <v>9098</v>
      </c>
      <c r="N4555" t="s">
        <v>8256</v>
      </c>
      <c r="O4555">
        <v>0</v>
      </c>
      <c r="P4555">
        <v>0</v>
      </c>
      <c r="Q4555">
        <v>1</v>
      </c>
    </row>
    <row r="4556" spans="1:17" x14ac:dyDescent="0.2">
      <c r="A4556" t="s">
        <v>498</v>
      </c>
      <c r="B4556" t="s">
        <v>134</v>
      </c>
      <c r="C4556" t="s">
        <v>497</v>
      </c>
      <c r="D4556" t="s">
        <v>54</v>
      </c>
      <c r="E4556" t="s">
        <v>4243</v>
      </c>
      <c r="F4556">
        <v>1.7000000000000001E-2</v>
      </c>
      <c r="G4556">
        <v>1.7000000000000001E-2</v>
      </c>
      <c r="H4556">
        <v>1</v>
      </c>
      <c r="J4556" t="s">
        <v>38</v>
      </c>
      <c r="K4556" t="s">
        <v>371</v>
      </c>
      <c r="L4556" t="s">
        <v>401</v>
      </c>
      <c r="M4556" t="s">
        <v>9098</v>
      </c>
      <c r="N4556" t="s">
        <v>8257</v>
      </c>
      <c r="O4556">
        <v>0</v>
      </c>
      <c r="P4556">
        <v>0</v>
      </c>
      <c r="Q4556">
        <v>1</v>
      </c>
    </row>
    <row r="4557" spans="1:17" x14ac:dyDescent="0.2">
      <c r="A4557" t="s">
        <v>498</v>
      </c>
      <c r="B4557" t="s">
        <v>134</v>
      </c>
      <c r="C4557" t="s">
        <v>497</v>
      </c>
      <c r="D4557" t="s">
        <v>54</v>
      </c>
      <c r="E4557" t="s">
        <v>4244</v>
      </c>
      <c r="F4557">
        <v>1.7000000000000001E-2</v>
      </c>
      <c r="G4557">
        <v>1.7000000000000001E-2</v>
      </c>
      <c r="H4557">
        <v>1</v>
      </c>
      <c r="J4557" t="s">
        <v>38</v>
      </c>
      <c r="K4557" t="s">
        <v>371</v>
      </c>
      <c r="L4557" t="s">
        <v>401</v>
      </c>
      <c r="M4557" t="s">
        <v>9098</v>
      </c>
      <c r="N4557" t="s">
        <v>8258</v>
      </c>
      <c r="O4557">
        <v>0</v>
      </c>
      <c r="P4557">
        <v>0</v>
      </c>
      <c r="Q4557">
        <v>1</v>
      </c>
    </row>
    <row r="4558" spans="1:17" x14ac:dyDescent="0.2">
      <c r="A4558" t="s">
        <v>498</v>
      </c>
      <c r="B4558" t="s">
        <v>134</v>
      </c>
      <c r="C4558" t="s">
        <v>497</v>
      </c>
      <c r="D4558" t="s">
        <v>54</v>
      </c>
      <c r="E4558" t="s">
        <v>4245</v>
      </c>
      <c r="F4558">
        <v>1.7000000000000001E-2</v>
      </c>
      <c r="G4558">
        <v>1.7000000000000001E-2</v>
      </c>
      <c r="H4558">
        <v>1</v>
      </c>
      <c r="J4558" t="s">
        <v>38</v>
      </c>
      <c r="K4558" t="s">
        <v>371</v>
      </c>
      <c r="L4558" t="s">
        <v>401</v>
      </c>
      <c r="M4558" t="s">
        <v>9098</v>
      </c>
      <c r="N4558" t="s">
        <v>8259</v>
      </c>
      <c r="O4558">
        <v>0</v>
      </c>
      <c r="P4558">
        <v>0</v>
      </c>
      <c r="Q4558">
        <v>1</v>
      </c>
    </row>
    <row r="4559" spans="1:17" x14ac:dyDescent="0.2">
      <c r="A4559" t="s">
        <v>498</v>
      </c>
      <c r="B4559" t="s">
        <v>134</v>
      </c>
      <c r="C4559" t="s">
        <v>497</v>
      </c>
      <c r="D4559" t="s">
        <v>54</v>
      </c>
      <c r="E4559" t="s">
        <v>4246</v>
      </c>
      <c r="F4559">
        <v>1.4E-2</v>
      </c>
      <c r="G4559">
        <v>1.4E-2</v>
      </c>
      <c r="H4559">
        <v>1</v>
      </c>
      <c r="J4559" t="s">
        <v>38</v>
      </c>
      <c r="K4559" t="s">
        <v>371</v>
      </c>
      <c r="L4559" t="s">
        <v>401</v>
      </c>
      <c r="M4559" t="s">
        <v>9098</v>
      </c>
      <c r="N4559" t="s">
        <v>8380</v>
      </c>
      <c r="O4559">
        <v>0</v>
      </c>
      <c r="P4559">
        <v>0</v>
      </c>
      <c r="Q4559">
        <v>1</v>
      </c>
    </row>
    <row r="4560" spans="1:17" x14ac:dyDescent="0.2">
      <c r="A4560" t="s">
        <v>498</v>
      </c>
      <c r="B4560" t="s">
        <v>134</v>
      </c>
      <c r="C4560" t="s">
        <v>497</v>
      </c>
      <c r="D4560" t="s">
        <v>54</v>
      </c>
      <c r="E4560" t="s">
        <v>4247</v>
      </c>
      <c r="F4560">
        <v>1.4E-2</v>
      </c>
      <c r="G4560">
        <v>1.4E-2</v>
      </c>
      <c r="H4560">
        <v>1</v>
      </c>
      <c r="J4560" t="s">
        <v>38</v>
      </c>
      <c r="K4560" t="s">
        <v>371</v>
      </c>
      <c r="L4560" t="s">
        <v>401</v>
      </c>
      <c r="M4560" t="s">
        <v>9098</v>
      </c>
      <c r="N4560" t="s">
        <v>8381</v>
      </c>
      <c r="O4560">
        <v>0</v>
      </c>
      <c r="P4560">
        <v>0</v>
      </c>
      <c r="Q4560">
        <v>1</v>
      </c>
    </row>
    <row r="4561" spans="1:17" x14ac:dyDescent="0.2">
      <c r="A4561" t="s">
        <v>498</v>
      </c>
      <c r="B4561" t="s">
        <v>134</v>
      </c>
      <c r="C4561" t="s">
        <v>497</v>
      </c>
      <c r="D4561" t="s">
        <v>54</v>
      </c>
      <c r="E4561" t="s">
        <v>4248</v>
      </c>
      <c r="F4561">
        <v>1.4E-2</v>
      </c>
      <c r="G4561">
        <v>1.4E-2</v>
      </c>
      <c r="H4561">
        <v>1</v>
      </c>
      <c r="J4561" t="s">
        <v>38</v>
      </c>
      <c r="K4561" t="s">
        <v>371</v>
      </c>
      <c r="L4561" t="s">
        <v>401</v>
      </c>
      <c r="M4561" t="s">
        <v>9098</v>
      </c>
      <c r="N4561" t="s">
        <v>8654</v>
      </c>
      <c r="O4561">
        <v>0</v>
      </c>
      <c r="P4561">
        <v>0</v>
      </c>
      <c r="Q4561">
        <v>1</v>
      </c>
    </row>
    <row r="4562" spans="1:17" x14ac:dyDescent="0.2">
      <c r="A4562" t="s">
        <v>498</v>
      </c>
      <c r="B4562" t="s">
        <v>134</v>
      </c>
      <c r="C4562" t="s">
        <v>497</v>
      </c>
      <c r="D4562" t="s">
        <v>54</v>
      </c>
      <c r="E4562" t="s">
        <v>4249</v>
      </c>
      <c r="F4562">
        <v>1.4E-2</v>
      </c>
      <c r="G4562">
        <v>1.4E-2</v>
      </c>
      <c r="H4562">
        <v>1</v>
      </c>
      <c r="J4562" t="s">
        <v>38</v>
      </c>
      <c r="K4562" t="s">
        <v>371</v>
      </c>
      <c r="L4562" t="s">
        <v>401</v>
      </c>
      <c r="M4562" t="s">
        <v>9098</v>
      </c>
      <c r="N4562" t="s">
        <v>8655</v>
      </c>
      <c r="O4562">
        <v>0</v>
      </c>
      <c r="P4562">
        <v>0</v>
      </c>
      <c r="Q4562">
        <v>1</v>
      </c>
    </row>
    <row r="4563" spans="1:17" x14ac:dyDescent="0.2">
      <c r="A4563" t="s">
        <v>498</v>
      </c>
      <c r="B4563" t="s">
        <v>134</v>
      </c>
      <c r="C4563" t="s">
        <v>497</v>
      </c>
      <c r="D4563" t="s">
        <v>54</v>
      </c>
      <c r="E4563" t="s">
        <v>4250</v>
      </c>
      <c r="F4563">
        <v>1.4E-2</v>
      </c>
      <c r="G4563">
        <v>1.4E-2</v>
      </c>
      <c r="H4563">
        <v>1</v>
      </c>
      <c r="J4563" t="s">
        <v>38</v>
      </c>
      <c r="K4563" t="s">
        <v>371</v>
      </c>
      <c r="L4563" t="s">
        <v>401</v>
      </c>
      <c r="M4563" t="s">
        <v>9098</v>
      </c>
      <c r="N4563" t="s">
        <v>8672</v>
      </c>
      <c r="O4563">
        <v>0</v>
      </c>
      <c r="P4563">
        <v>0</v>
      </c>
      <c r="Q4563">
        <v>1</v>
      </c>
    </row>
    <row r="4564" spans="1:17" x14ac:dyDescent="0.2">
      <c r="A4564" t="s">
        <v>498</v>
      </c>
      <c r="B4564" t="s">
        <v>134</v>
      </c>
      <c r="C4564" t="s">
        <v>497</v>
      </c>
      <c r="D4564" t="s">
        <v>54</v>
      </c>
      <c r="E4564" t="s">
        <v>4251</v>
      </c>
      <c r="F4564">
        <v>1.4E-2</v>
      </c>
      <c r="G4564">
        <v>1.4E-2</v>
      </c>
      <c r="H4564">
        <v>1</v>
      </c>
      <c r="J4564" t="s">
        <v>38</v>
      </c>
      <c r="K4564" t="s">
        <v>371</v>
      </c>
      <c r="L4564" t="s">
        <v>401</v>
      </c>
      <c r="M4564" t="s">
        <v>9098</v>
      </c>
      <c r="N4564" t="s">
        <v>8661</v>
      </c>
      <c r="O4564">
        <v>0</v>
      </c>
      <c r="P4564">
        <v>0</v>
      </c>
      <c r="Q4564">
        <v>1</v>
      </c>
    </row>
    <row r="4565" spans="1:17" x14ac:dyDescent="0.2">
      <c r="A4565" t="s">
        <v>498</v>
      </c>
      <c r="B4565" t="s">
        <v>134</v>
      </c>
      <c r="C4565" t="s">
        <v>497</v>
      </c>
      <c r="D4565" t="s">
        <v>54</v>
      </c>
      <c r="E4565" t="s">
        <v>4252</v>
      </c>
      <c r="F4565">
        <v>1.4999999999999999E-2</v>
      </c>
      <c r="G4565">
        <v>1.4999999999999999E-2</v>
      </c>
      <c r="H4565">
        <v>1</v>
      </c>
      <c r="J4565" t="s">
        <v>38</v>
      </c>
      <c r="K4565" t="s">
        <v>371</v>
      </c>
      <c r="L4565" t="s">
        <v>401</v>
      </c>
      <c r="M4565" t="s">
        <v>9098</v>
      </c>
      <c r="N4565" t="s">
        <v>8660</v>
      </c>
      <c r="O4565">
        <v>0</v>
      </c>
      <c r="P4565">
        <v>0</v>
      </c>
      <c r="Q4565">
        <v>1</v>
      </c>
    </row>
    <row r="4566" spans="1:17" x14ac:dyDescent="0.2">
      <c r="A4566" t="s">
        <v>498</v>
      </c>
      <c r="B4566" t="s">
        <v>134</v>
      </c>
      <c r="C4566" t="s">
        <v>497</v>
      </c>
      <c r="D4566" t="s">
        <v>54</v>
      </c>
      <c r="E4566" t="s">
        <v>4253</v>
      </c>
      <c r="F4566">
        <v>1.4999999999999999E-2</v>
      </c>
      <c r="G4566">
        <v>1.4999999999999999E-2</v>
      </c>
      <c r="H4566">
        <v>1</v>
      </c>
      <c r="J4566" t="s">
        <v>38</v>
      </c>
      <c r="K4566" t="s">
        <v>371</v>
      </c>
      <c r="L4566" t="s">
        <v>401</v>
      </c>
      <c r="M4566" t="s">
        <v>9098</v>
      </c>
      <c r="N4566" t="s">
        <v>8659</v>
      </c>
      <c r="O4566">
        <v>0</v>
      </c>
      <c r="P4566">
        <v>0</v>
      </c>
      <c r="Q4566">
        <v>1</v>
      </c>
    </row>
    <row r="4567" spans="1:17" x14ac:dyDescent="0.2">
      <c r="A4567" t="s">
        <v>498</v>
      </c>
      <c r="B4567" t="s">
        <v>134</v>
      </c>
      <c r="C4567" t="s">
        <v>497</v>
      </c>
      <c r="D4567" t="s">
        <v>54</v>
      </c>
      <c r="E4567" t="s">
        <v>4254</v>
      </c>
      <c r="F4567">
        <v>1.4999999999999999E-2</v>
      </c>
      <c r="G4567">
        <v>1.4999999999999999E-2</v>
      </c>
      <c r="H4567">
        <v>1</v>
      </c>
      <c r="J4567" t="s">
        <v>38</v>
      </c>
      <c r="K4567" t="s">
        <v>371</v>
      </c>
      <c r="L4567" t="s">
        <v>401</v>
      </c>
      <c r="M4567" t="s">
        <v>9098</v>
      </c>
      <c r="N4567" t="s">
        <v>8658</v>
      </c>
      <c r="O4567">
        <v>0</v>
      </c>
      <c r="P4567">
        <v>0</v>
      </c>
      <c r="Q4567">
        <v>1</v>
      </c>
    </row>
    <row r="4568" spans="1:17" x14ac:dyDescent="0.2">
      <c r="A4568" t="s">
        <v>498</v>
      </c>
      <c r="B4568" t="s">
        <v>134</v>
      </c>
      <c r="C4568" t="s">
        <v>497</v>
      </c>
      <c r="D4568" t="s">
        <v>54</v>
      </c>
      <c r="E4568" t="s">
        <v>4255</v>
      </c>
      <c r="F4568">
        <v>1.4999999999999999E-2</v>
      </c>
      <c r="G4568">
        <v>1.4999999999999999E-2</v>
      </c>
      <c r="H4568">
        <v>1</v>
      </c>
      <c r="J4568" t="s">
        <v>38</v>
      </c>
      <c r="K4568" t="s">
        <v>371</v>
      </c>
      <c r="L4568" t="s">
        <v>401</v>
      </c>
      <c r="M4568" t="s">
        <v>9098</v>
      </c>
      <c r="N4568" t="s">
        <v>8656</v>
      </c>
      <c r="O4568">
        <v>0</v>
      </c>
      <c r="P4568">
        <v>0</v>
      </c>
      <c r="Q4568">
        <v>1</v>
      </c>
    </row>
    <row r="4569" spans="1:17" x14ac:dyDescent="0.2">
      <c r="A4569" t="s">
        <v>498</v>
      </c>
      <c r="B4569" t="s">
        <v>134</v>
      </c>
      <c r="C4569" t="s">
        <v>497</v>
      </c>
      <c r="D4569" t="s">
        <v>54</v>
      </c>
      <c r="E4569" t="s">
        <v>4256</v>
      </c>
      <c r="F4569">
        <v>1.4999999999999999E-2</v>
      </c>
      <c r="G4569">
        <v>1.4999999999999999E-2</v>
      </c>
      <c r="H4569">
        <v>1</v>
      </c>
      <c r="J4569" t="s">
        <v>38</v>
      </c>
      <c r="K4569" t="s">
        <v>371</v>
      </c>
      <c r="L4569" t="s">
        <v>401</v>
      </c>
      <c r="M4569" t="s">
        <v>9098</v>
      </c>
      <c r="N4569" t="s">
        <v>8657</v>
      </c>
      <c r="O4569">
        <v>0</v>
      </c>
      <c r="P4569">
        <v>0</v>
      </c>
      <c r="Q4569">
        <v>1</v>
      </c>
    </row>
    <row r="4570" spans="1:17" x14ac:dyDescent="0.2">
      <c r="A4570" t="s">
        <v>498</v>
      </c>
      <c r="B4570" t="s">
        <v>134</v>
      </c>
      <c r="C4570" t="s">
        <v>497</v>
      </c>
      <c r="D4570" t="s">
        <v>54</v>
      </c>
      <c r="E4570" t="s">
        <v>4257</v>
      </c>
      <c r="F4570">
        <v>1.4999999999999999E-2</v>
      </c>
      <c r="G4570">
        <v>1.4999999999999999E-2</v>
      </c>
      <c r="H4570">
        <v>1</v>
      </c>
      <c r="J4570" t="s">
        <v>38</v>
      </c>
      <c r="K4570" t="s">
        <v>371</v>
      </c>
      <c r="L4570" t="s">
        <v>401</v>
      </c>
      <c r="M4570" t="s">
        <v>9098</v>
      </c>
      <c r="N4570" t="s">
        <v>9119</v>
      </c>
      <c r="O4570">
        <v>0</v>
      </c>
      <c r="P4570">
        <v>0</v>
      </c>
      <c r="Q4570">
        <v>1</v>
      </c>
    </row>
    <row r="4571" spans="1:17" x14ac:dyDescent="0.2">
      <c r="A4571" t="s">
        <v>498</v>
      </c>
      <c r="B4571" t="s">
        <v>134</v>
      </c>
      <c r="C4571" t="s">
        <v>497</v>
      </c>
      <c r="D4571" t="s">
        <v>54</v>
      </c>
      <c r="E4571" t="s">
        <v>4258</v>
      </c>
      <c r="F4571">
        <v>1.4999999999999999E-2</v>
      </c>
      <c r="G4571">
        <v>1.4999999999999999E-2</v>
      </c>
      <c r="H4571">
        <v>1</v>
      </c>
      <c r="J4571" t="s">
        <v>38</v>
      </c>
      <c r="K4571" t="s">
        <v>371</v>
      </c>
      <c r="L4571" t="s">
        <v>401</v>
      </c>
      <c r="M4571" t="s">
        <v>9098</v>
      </c>
      <c r="N4571" t="s">
        <v>9120</v>
      </c>
      <c r="O4571">
        <v>0</v>
      </c>
      <c r="P4571">
        <v>0</v>
      </c>
      <c r="Q4571">
        <v>1</v>
      </c>
    </row>
    <row r="4572" spans="1:17" x14ac:dyDescent="0.2">
      <c r="A4572" t="s">
        <v>498</v>
      </c>
      <c r="B4572" t="s">
        <v>134</v>
      </c>
      <c r="C4572" t="s">
        <v>497</v>
      </c>
      <c r="D4572" t="s">
        <v>54</v>
      </c>
      <c r="E4572" t="s">
        <v>4259</v>
      </c>
      <c r="F4572">
        <v>1.4999999999999999E-2</v>
      </c>
      <c r="G4572">
        <v>1.4999999999999999E-2</v>
      </c>
      <c r="H4572">
        <v>1</v>
      </c>
      <c r="J4572" t="s">
        <v>38</v>
      </c>
      <c r="K4572" t="s">
        <v>371</v>
      </c>
      <c r="L4572" t="s">
        <v>401</v>
      </c>
      <c r="M4572" t="s">
        <v>9098</v>
      </c>
      <c r="N4572" t="s">
        <v>9100</v>
      </c>
      <c r="O4572">
        <v>0</v>
      </c>
      <c r="P4572">
        <v>0</v>
      </c>
      <c r="Q4572">
        <v>1</v>
      </c>
    </row>
    <row r="4573" spans="1:17" x14ac:dyDescent="0.2">
      <c r="A4573" t="s">
        <v>498</v>
      </c>
      <c r="B4573" t="s">
        <v>134</v>
      </c>
      <c r="C4573" t="s">
        <v>497</v>
      </c>
      <c r="D4573" t="s">
        <v>54</v>
      </c>
      <c r="E4573" t="s">
        <v>4260</v>
      </c>
      <c r="F4573">
        <v>1.4999999999999999E-2</v>
      </c>
      <c r="G4573">
        <v>1.4999999999999999E-2</v>
      </c>
      <c r="H4573">
        <v>1</v>
      </c>
      <c r="J4573" t="s">
        <v>38</v>
      </c>
      <c r="K4573" t="s">
        <v>371</v>
      </c>
      <c r="L4573" t="s">
        <v>401</v>
      </c>
      <c r="M4573" t="s">
        <v>9098</v>
      </c>
      <c r="N4573" t="s">
        <v>9101</v>
      </c>
      <c r="O4573">
        <v>0</v>
      </c>
      <c r="P4573">
        <v>0</v>
      </c>
      <c r="Q4573">
        <v>1</v>
      </c>
    </row>
    <row r="4574" spans="1:17" x14ac:dyDescent="0.2">
      <c r="A4574" t="s">
        <v>498</v>
      </c>
      <c r="B4574" t="s">
        <v>134</v>
      </c>
      <c r="C4574" t="s">
        <v>497</v>
      </c>
      <c r="D4574" t="s">
        <v>54</v>
      </c>
      <c r="E4574" t="s">
        <v>4261</v>
      </c>
      <c r="F4574">
        <v>1.9E-2</v>
      </c>
      <c r="G4574">
        <v>1.9E-2</v>
      </c>
      <c r="H4574">
        <v>1</v>
      </c>
      <c r="J4574" t="s">
        <v>38</v>
      </c>
      <c r="K4574" t="s">
        <v>371</v>
      </c>
      <c r="L4574" t="s">
        <v>401</v>
      </c>
      <c r="M4574" t="s">
        <v>9098</v>
      </c>
      <c r="N4574" t="s">
        <v>9102</v>
      </c>
      <c r="O4574">
        <v>0</v>
      </c>
      <c r="P4574">
        <v>0</v>
      </c>
      <c r="Q4574">
        <v>1</v>
      </c>
    </row>
    <row r="4575" spans="1:17" x14ac:dyDescent="0.2">
      <c r="A4575" t="s">
        <v>498</v>
      </c>
      <c r="B4575" t="s">
        <v>134</v>
      </c>
      <c r="C4575" t="s">
        <v>497</v>
      </c>
      <c r="D4575" t="s">
        <v>54</v>
      </c>
      <c r="E4575" t="s">
        <v>4262</v>
      </c>
      <c r="F4575">
        <v>1.9E-2</v>
      </c>
      <c r="G4575">
        <v>1.9E-2</v>
      </c>
      <c r="H4575">
        <v>1</v>
      </c>
      <c r="J4575" t="s">
        <v>38</v>
      </c>
      <c r="K4575" t="s">
        <v>371</v>
      </c>
      <c r="L4575" t="s">
        <v>401</v>
      </c>
      <c r="M4575" t="s">
        <v>9098</v>
      </c>
      <c r="N4575" t="s">
        <v>9103</v>
      </c>
      <c r="O4575">
        <v>0</v>
      </c>
      <c r="P4575">
        <v>0</v>
      </c>
      <c r="Q4575">
        <v>1</v>
      </c>
    </row>
    <row r="4576" spans="1:17" x14ac:dyDescent="0.2">
      <c r="A4576" t="s">
        <v>498</v>
      </c>
      <c r="B4576" t="s">
        <v>134</v>
      </c>
      <c r="C4576" t="s">
        <v>497</v>
      </c>
      <c r="D4576" t="s">
        <v>54</v>
      </c>
      <c r="E4576" t="s">
        <v>4263</v>
      </c>
      <c r="F4576">
        <v>1.7999999999999999E-2</v>
      </c>
      <c r="G4576">
        <v>1.7999999999999999E-2</v>
      </c>
      <c r="H4576">
        <v>1</v>
      </c>
      <c r="J4576" t="s">
        <v>38</v>
      </c>
      <c r="K4576" t="s">
        <v>371</v>
      </c>
      <c r="L4576" t="s">
        <v>401</v>
      </c>
      <c r="M4576" t="s">
        <v>9098</v>
      </c>
      <c r="N4576" t="s">
        <v>9104</v>
      </c>
      <c r="O4576">
        <v>0</v>
      </c>
      <c r="P4576">
        <v>0</v>
      </c>
      <c r="Q4576">
        <v>1</v>
      </c>
    </row>
    <row r="4577" spans="1:17" x14ac:dyDescent="0.2">
      <c r="A4577" t="s">
        <v>498</v>
      </c>
      <c r="B4577" t="s">
        <v>134</v>
      </c>
      <c r="C4577" t="s">
        <v>497</v>
      </c>
      <c r="D4577" t="s">
        <v>54</v>
      </c>
      <c r="E4577" t="s">
        <v>4264</v>
      </c>
      <c r="F4577">
        <v>1.6E-2</v>
      </c>
      <c r="G4577">
        <v>1.6E-2</v>
      </c>
      <c r="H4577">
        <v>1</v>
      </c>
      <c r="J4577" t="s">
        <v>38</v>
      </c>
      <c r="K4577" t="s">
        <v>371</v>
      </c>
      <c r="L4577" t="s">
        <v>401</v>
      </c>
      <c r="M4577" t="s">
        <v>9098</v>
      </c>
      <c r="N4577" t="s">
        <v>8981</v>
      </c>
      <c r="O4577">
        <v>0</v>
      </c>
      <c r="P4577">
        <v>0</v>
      </c>
      <c r="Q4577">
        <v>1</v>
      </c>
    </row>
    <row r="4578" spans="1:17" x14ac:dyDescent="0.2">
      <c r="A4578" t="s">
        <v>498</v>
      </c>
      <c r="B4578" t="s">
        <v>134</v>
      </c>
      <c r="C4578" t="s">
        <v>497</v>
      </c>
      <c r="D4578" t="s">
        <v>54</v>
      </c>
      <c r="E4578" t="s">
        <v>4265</v>
      </c>
      <c r="F4578">
        <v>1.6E-2</v>
      </c>
      <c r="G4578">
        <v>1.6E-2</v>
      </c>
      <c r="H4578">
        <v>1</v>
      </c>
      <c r="J4578" t="s">
        <v>38</v>
      </c>
      <c r="K4578" t="s">
        <v>371</v>
      </c>
      <c r="L4578" t="s">
        <v>401</v>
      </c>
      <c r="M4578" t="s">
        <v>9098</v>
      </c>
      <c r="N4578" t="s">
        <v>8984</v>
      </c>
      <c r="O4578">
        <v>0</v>
      </c>
      <c r="P4578">
        <v>0</v>
      </c>
      <c r="Q4578">
        <v>1</v>
      </c>
    </row>
    <row r="4579" spans="1:17" x14ac:dyDescent="0.2">
      <c r="A4579" t="s">
        <v>498</v>
      </c>
      <c r="B4579" t="s">
        <v>134</v>
      </c>
      <c r="C4579" t="s">
        <v>497</v>
      </c>
      <c r="D4579" t="s">
        <v>54</v>
      </c>
      <c r="E4579" t="s">
        <v>4266</v>
      </c>
      <c r="F4579">
        <v>1.6E-2</v>
      </c>
      <c r="G4579">
        <v>1.6E-2</v>
      </c>
      <c r="H4579">
        <v>1</v>
      </c>
      <c r="J4579" t="s">
        <v>38</v>
      </c>
      <c r="K4579" t="s">
        <v>371</v>
      </c>
      <c r="L4579" t="s">
        <v>401</v>
      </c>
      <c r="M4579" t="s">
        <v>9098</v>
      </c>
      <c r="N4579" t="s">
        <v>8985</v>
      </c>
      <c r="O4579">
        <v>0</v>
      </c>
      <c r="P4579">
        <v>0</v>
      </c>
      <c r="Q4579">
        <v>1</v>
      </c>
    </row>
    <row r="4580" spans="1:17" x14ac:dyDescent="0.2">
      <c r="A4580" t="s">
        <v>498</v>
      </c>
      <c r="B4580" t="s">
        <v>134</v>
      </c>
      <c r="C4580" t="s">
        <v>497</v>
      </c>
      <c r="D4580" t="s">
        <v>54</v>
      </c>
      <c r="E4580" t="s">
        <v>4267</v>
      </c>
      <c r="F4580">
        <v>1.7000000000000001E-2</v>
      </c>
      <c r="G4580">
        <v>1.7000000000000001E-2</v>
      </c>
      <c r="H4580">
        <v>1</v>
      </c>
      <c r="J4580" t="s">
        <v>38</v>
      </c>
      <c r="K4580" t="s">
        <v>371</v>
      </c>
      <c r="L4580" t="s">
        <v>401</v>
      </c>
      <c r="M4580" t="s">
        <v>9098</v>
      </c>
      <c r="N4580" t="s">
        <v>8986</v>
      </c>
      <c r="O4580">
        <v>0</v>
      </c>
      <c r="P4580">
        <v>0</v>
      </c>
      <c r="Q4580">
        <v>1</v>
      </c>
    </row>
    <row r="4581" spans="1:17" x14ac:dyDescent="0.2">
      <c r="A4581" t="s">
        <v>498</v>
      </c>
      <c r="B4581" t="s">
        <v>134</v>
      </c>
      <c r="C4581" t="s">
        <v>497</v>
      </c>
      <c r="D4581" t="s">
        <v>54</v>
      </c>
      <c r="E4581" t="s">
        <v>4268</v>
      </c>
      <c r="F4581">
        <v>1.7000000000000001E-2</v>
      </c>
      <c r="G4581">
        <v>1.7000000000000001E-2</v>
      </c>
      <c r="H4581">
        <v>1</v>
      </c>
      <c r="J4581" t="s">
        <v>38</v>
      </c>
      <c r="K4581" t="s">
        <v>371</v>
      </c>
      <c r="L4581" t="s">
        <v>401</v>
      </c>
      <c r="M4581" t="s">
        <v>9098</v>
      </c>
      <c r="N4581" t="s">
        <v>9124</v>
      </c>
      <c r="O4581">
        <v>0</v>
      </c>
      <c r="P4581">
        <v>0</v>
      </c>
      <c r="Q4581">
        <v>1</v>
      </c>
    </row>
    <row r="4582" spans="1:17" x14ac:dyDescent="0.2">
      <c r="A4582" t="s">
        <v>498</v>
      </c>
      <c r="B4582" t="s">
        <v>134</v>
      </c>
      <c r="C4582" t="s">
        <v>497</v>
      </c>
      <c r="D4582" t="s">
        <v>54</v>
      </c>
      <c r="E4582" t="s">
        <v>4269</v>
      </c>
      <c r="F4582">
        <v>1.7000000000000001E-2</v>
      </c>
      <c r="G4582">
        <v>1.7000000000000001E-2</v>
      </c>
      <c r="H4582">
        <v>1</v>
      </c>
      <c r="J4582" t="s">
        <v>38</v>
      </c>
      <c r="K4582" t="s">
        <v>371</v>
      </c>
      <c r="L4582" t="s">
        <v>401</v>
      </c>
      <c r="M4582" t="s">
        <v>9098</v>
      </c>
      <c r="N4582" t="s">
        <v>9125</v>
      </c>
      <c r="O4582">
        <v>0</v>
      </c>
      <c r="P4582">
        <v>0</v>
      </c>
      <c r="Q4582">
        <v>1</v>
      </c>
    </row>
    <row r="4583" spans="1:17" x14ac:dyDescent="0.2">
      <c r="A4583" t="s">
        <v>498</v>
      </c>
      <c r="B4583" t="s">
        <v>134</v>
      </c>
      <c r="C4583" t="s">
        <v>497</v>
      </c>
      <c r="D4583" t="s">
        <v>54</v>
      </c>
      <c r="E4583" t="s">
        <v>4270</v>
      </c>
      <c r="F4583">
        <v>1.4E-2</v>
      </c>
      <c r="G4583">
        <v>1.4E-2</v>
      </c>
      <c r="H4583">
        <v>1</v>
      </c>
      <c r="J4583" t="s">
        <v>38</v>
      </c>
      <c r="K4583" t="s">
        <v>371</v>
      </c>
      <c r="L4583" t="s">
        <v>401</v>
      </c>
      <c r="M4583" t="s">
        <v>9098</v>
      </c>
      <c r="N4583" t="s">
        <v>9121</v>
      </c>
      <c r="O4583">
        <v>0</v>
      </c>
      <c r="P4583">
        <v>0</v>
      </c>
      <c r="Q4583">
        <v>1</v>
      </c>
    </row>
    <row r="4584" spans="1:17" x14ac:dyDescent="0.2">
      <c r="A4584" t="s">
        <v>498</v>
      </c>
      <c r="B4584" t="s">
        <v>134</v>
      </c>
      <c r="C4584" t="s">
        <v>497</v>
      </c>
      <c r="D4584" t="s">
        <v>54</v>
      </c>
      <c r="E4584" t="s">
        <v>4271</v>
      </c>
      <c r="F4584">
        <v>1.4E-2</v>
      </c>
      <c r="G4584">
        <v>1.4E-2</v>
      </c>
      <c r="H4584">
        <v>1</v>
      </c>
      <c r="J4584" t="s">
        <v>38</v>
      </c>
      <c r="K4584" t="s">
        <v>371</v>
      </c>
      <c r="L4584" t="s">
        <v>401</v>
      </c>
      <c r="M4584" t="s">
        <v>9098</v>
      </c>
      <c r="N4584" t="s">
        <v>9122</v>
      </c>
      <c r="O4584">
        <v>0</v>
      </c>
      <c r="P4584">
        <v>0</v>
      </c>
      <c r="Q4584">
        <v>1</v>
      </c>
    </row>
    <row r="4585" spans="1:17" x14ac:dyDescent="0.2">
      <c r="A4585" t="s">
        <v>498</v>
      </c>
      <c r="B4585" t="s">
        <v>134</v>
      </c>
      <c r="C4585" t="s">
        <v>497</v>
      </c>
      <c r="D4585" t="s">
        <v>54</v>
      </c>
      <c r="E4585" t="s">
        <v>4272</v>
      </c>
      <c r="F4585">
        <v>1.7000000000000001E-2</v>
      </c>
      <c r="G4585">
        <v>1.7000000000000001E-2</v>
      </c>
      <c r="H4585">
        <v>1</v>
      </c>
      <c r="J4585" t="s">
        <v>38</v>
      </c>
      <c r="K4585" t="s">
        <v>371</v>
      </c>
      <c r="L4585" t="s">
        <v>401</v>
      </c>
      <c r="M4585" t="s">
        <v>9098</v>
      </c>
      <c r="N4585" t="s">
        <v>9105</v>
      </c>
      <c r="O4585">
        <v>0</v>
      </c>
      <c r="P4585">
        <v>0</v>
      </c>
      <c r="Q4585">
        <v>1</v>
      </c>
    </row>
    <row r="4586" spans="1:17" x14ac:dyDescent="0.2">
      <c r="A4586" t="s">
        <v>498</v>
      </c>
      <c r="B4586" t="s">
        <v>134</v>
      </c>
      <c r="C4586" t="s">
        <v>497</v>
      </c>
      <c r="D4586" t="s">
        <v>54</v>
      </c>
      <c r="E4586" t="s">
        <v>4273</v>
      </c>
      <c r="F4586">
        <v>1.7000000000000001E-2</v>
      </c>
      <c r="G4586">
        <v>1.7000000000000001E-2</v>
      </c>
      <c r="H4586">
        <v>1</v>
      </c>
      <c r="J4586" t="s">
        <v>38</v>
      </c>
      <c r="K4586" t="s">
        <v>371</v>
      </c>
      <c r="L4586" t="s">
        <v>401</v>
      </c>
      <c r="M4586" t="s">
        <v>9098</v>
      </c>
      <c r="N4586" t="s">
        <v>9106</v>
      </c>
      <c r="O4586">
        <v>0</v>
      </c>
      <c r="P4586">
        <v>0</v>
      </c>
      <c r="Q4586">
        <v>1</v>
      </c>
    </row>
    <row r="4587" spans="1:17" x14ac:dyDescent="0.2">
      <c r="A4587" t="s">
        <v>498</v>
      </c>
      <c r="B4587" t="s">
        <v>134</v>
      </c>
      <c r="C4587" t="s">
        <v>497</v>
      </c>
      <c r="D4587" t="s">
        <v>54</v>
      </c>
      <c r="E4587" t="s">
        <v>4274</v>
      </c>
      <c r="F4587">
        <v>1.7000000000000001E-2</v>
      </c>
      <c r="G4587">
        <v>1.7000000000000001E-2</v>
      </c>
      <c r="H4587">
        <v>1</v>
      </c>
      <c r="J4587" t="s">
        <v>38</v>
      </c>
      <c r="K4587" t="s">
        <v>371</v>
      </c>
      <c r="L4587" t="s">
        <v>401</v>
      </c>
      <c r="M4587" t="s">
        <v>9098</v>
      </c>
      <c r="N4587" t="s">
        <v>9107</v>
      </c>
      <c r="O4587">
        <v>0</v>
      </c>
      <c r="P4587">
        <v>0</v>
      </c>
      <c r="Q4587">
        <v>1</v>
      </c>
    </row>
    <row r="4588" spans="1:17" x14ac:dyDescent="0.2">
      <c r="A4588" t="s">
        <v>498</v>
      </c>
      <c r="B4588" t="s">
        <v>134</v>
      </c>
      <c r="C4588" t="s">
        <v>497</v>
      </c>
      <c r="D4588" t="s">
        <v>54</v>
      </c>
      <c r="E4588" t="s">
        <v>4275</v>
      </c>
      <c r="F4588">
        <v>1.7999999999999999E-2</v>
      </c>
      <c r="G4588">
        <v>1.7999999999999999E-2</v>
      </c>
      <c r="H4588">
        <v>1</v>
      </c>
      <c r="J4588" t="s">
        <v>38</v>
      </c>
      <c r="K4588" t="s">
        <v>371</v>
      </c>
      <c r="L4588" t="s">
        <v>401</v>
      </c>
      <c r="M4588" t="s">
        <v>9098</v>
      </c>
      <c r="N4588" t="s">
        <v>9108</v>
      </c>
      <c r="O4588">
        <v>0</v>
      </c>
      <c r="P4588">
        <v>0</v>
      </c>
      <c r="Q4588">
        <v>1</v>
      </c>
    </row>
    <row r="4589" spans="1:17" x14ac:dyDescent="0.2">
      <c r="A4589" t="s">
        <v>498</v>
      </c>
      <c r="B4589" t="s">
        <v>134</v>
      </c>
      <c r="C4589" t="s">
        <v>497</v>
      </c>
      <c r="D4589" t="s">
        <v>54</v>
      </c>
      <c r="E4589" t="s">
        <v>4276</v>
      </c>
      <c r="F4589">
        <v>1.7999999999999999E-2</v>
      </c>
      <c r="G4589">
        <v>1.7999999999999999E-2</v>
      </c>
      <c r="H4589">
        <v>1</v>
      </c>
      <c r="J4589" t="s">
        <v>38</v>
      </c>
      <c r="K4589" t="s">
        <v>371</v>
      </c>
      <c r="L4589" t="s">
        <v>401</v>
      </c>
      <c r="M4589" t="s">
        <v>9098</v>
      </c>
      <c r="N4589" t="s">
        <v>9109</v>
      </c>
      <c r="O4589">
        <v>0</v>
      </c>
      <c r="P4589">
        <v>0</v>
      </c>
      <c r="Q4589">
        <v>1</v>
      </c>
    </row>
    <row r="4590" spans="1:17" x14ac:dyDescent="0.2">
      <c r="A4590" t="s">
        <v>498</v>
      </c>
      <c r="B4590" t="s">
        <v>134</v>
      </c>
      <c r="C4590" t="s">
        <v>497</v>
      </c>
      <c r="D4590" t="s">
        <v>54</v>
      </c>
      <c r="E4590" t="s">
        <v>4277</v>
      </c>
      <c r="F4590">
        <v>1.9E-2</v>
      </c>
      <c r="G4590">
        <v>1.9E-2</v>
      </c>
      <c r="H4590">
        <v>1</v>
      </c>
      <c r="J4590" t="s">
        <v>38</v>
      </c>
      <c r="K4590" t="s">
        <v>371</v>
      </c>
      <c r="L4590" t="s">
        <v>401</v>
      </c>
      <c r="M4590" t="s">
        <v>9098</v>
      </c>
      <c r="N4590" t="s">
        <v>9123</v>
      </c>
      <c r="O4590">
        <v>0</v>
      </c>
      <c r="P4590">
        <v>0</v>
      </c>
      <c r="Q4590">
        <v>1</v>
      </c>
    </row>
    <row r="4591" spans="1:17" x14ac:dyDescent="0.2">
      <c r="A4591" t="s">
        <v>498</v>
      </c>
      <c r="B4591" t="s">
        <v>134</v>
      </c>
      <c r="C4591" t="s">
        <v>497</v>
      </c>
      <c r="D4591" t="s">
        <v>54</v>
      </c>
      <c r="E4591" t="s">
        <v>4278</v>
      </c>
      <c r="F4591">
        <v>1.9E-2</v>
      </c>
      <c r="G4591">
        <v>1.9E-2</v>
      </c>
      <c r="H4591">
        <v>1</v>
      </c>
      <c r="J4591" t="s">
        <v>38</v>
      </c>
      <c r="K4591" t="s">
        <v>371</v>
      </c>
      <c r="L4591" t="s">
        <v>401</v>
      </c>
      <c r="M4591" t="s">
        <v>9098</v>
      </c>
      <c r="N4591" t="s">
        <v>9110</v>
      </c>
      <c r="O4591">
        <v>0</v>
      </c>
      <c r="P4591">
        <v>0</v>
      </c>
      <c r="Q4591">
        <v>1</v>
      </c>
    </row>
    <row r="4592" spans="1:17" x14ac:dyDescent="0.2">
      <c r="A4592" t="s">
        <v>498</v>
      </c>
      <c r="B4592" t="s">
        <v>134</v>
      </c>
      <c r="C4592" t="s">
        <v>497</v>
      </c>
      <c r="D4592" t="s">
        <v>54</v>
      </c>
      <c r="E4592" t="s">
        <v>4279</v>
      </c>
      <c r="F4592">
        <v>1.9E-2</v>
      </c>
      <c r="G4592">
        <v>1.9E-2</v>
      </c>
      <c r="H4592">
        <v>1</v>
      </c>
      <c r="J4592" t="s">
        <v>38</v>
      </c>
      <c r="K4592" t="s">
        <v>371</v>
      </c>
      <c r="L4592" t="s">
        <v>401</v>
      </c>
      <c r="M4592" t="s">
        <v>9098</v>
      </c>
      <c r="N4592" t="s">
        <v>9111</v>
      </c>
      <c r="O4592">
        <v>0</v>
      </c>
      <c r="P4592">
        <v>0</v>
      </c>
      <c r="Q4592">
        <v>1</v>
      </c>
    </row>
    <row r="4593" spans="1:17" x14ac:dyDescent="0.2">
      <c r="A4593" t="s">
        <v>498</v>
      </c>
      <c r="B4593" t="s">
        <v>134</v>
      </c>
      <c r="C4593" t="s">
        <v>497</v>
      </c>
      <c r="D4593" t="s">
        <v>54</v>
      </c>
      <c r="E4593" t="s">
        <v>4280</v>
      </c>
      <c r="F4593">
        <v>0.02</v>
      </c>
      <c r="G4593">
        <v>0.02</v>
      </c>
      <c r="H4593">
        <v>1</v>
      </c>
      <c r="J4593" t="s">
        <v>38</v>
      </c>
      <c r="K4593" t="s">
        <v>371</v>
      </c>
      <c r="L4593" t="s">
        <v>401</v>
      </c>
      <c r="M4593" t="s">
        <v>9098</v>
      </c>
      <c r="N4593" t="s">
        <v>9112</v>
      </c>
      <c r="O4593">
        <v>0</v>
      </c>
      <c r="P4593">
        <v>0</v>
      </c>
      <c r="Q4593">
        <v>1</v>
      </c>
    </row>
    <row r="4594" spans="1:17" x14ac:dyDescent="0.2">
      <c r="A4594" t="s">
        <v>498</v>
      </c>
      <c r="B4594" t="s">
        <v>134</v>
      </c>
      <c r="C4594" t="s">
        <v>497</v>
      </c>
      <c r="D4594" t="s">
        <v>54</v>
      </c>
      <c r="E4594" t="s">
        <v>4281</v>
      </c>
      <c r="F4594">
        <v>0.02</v>
      </c>
      <c r="G4594">
        <v>0.02</v>
      </c>
      <c r="H4594">
        <v>1</v>
      </c>
      <c r="J4594" t="s">
        <v>38</v>
      </c>
      <c r="K4594" t="s">
        <v>371</v>
      </c>
      <c r="L4594" t="s">
        <v>401</v>
      </c>
      <c r="M4594" t="s">
        <v>9098</v>
      </c>
      <c r="N4594" t="s">
        <v>9113</v>
      </c>
      <c r="O4594">
        <v>0</v>
      </c>
      <c r="P4594">
        <v>0</v>
      </c>
      <c r="Q4594">
        <v>1</v>
      </c>
    </row>
    <row r="4595" spans="1:17" x14ac:dyDescent="0.2">
      <c r="A4595" t="s">
        <v>498</v>
      </c>
      <c r="B4595" t="s">
        <v>134</v>
      </c>
      <c r="C4595" t="s">
        <v>497</v>
      </c>
      <c r="D4595" t="s">
        <v>54</v>
      </c>
      <c r="E4595" t="s">
        <v>4282</v>
      </c>
      <c r="F4595">
        <v>0.02</v>
      </c>
      <c r="G4595">
        <v>0.02</v>
      </c>
      <c r="H4595">
        <v>1</v>
      </c>
      <c r="J4595" t="s">
        <v>38</v>
      </c>
      <c r="K4595" t="s">
        <v>371</v>
      </c>
      <c r="L4595" t="s">
        <v>401</v>
      </c>
      <c r="M4595" t="s">
        <v>9098</v>
      </c>
      <c r="N4595" t="s">
        <v>9114</v>
      </c>
      <c r="O4595">
        <v>0</v>
      </c>
      <c r="P4595">
        <v>0</v>
      </c>
      <c r="Q4595">
        <v>1</v>
      </c>
    </row>
    <row r="4596" spans="1:17" x14ac:dyDescent="0.2">
      <c r="A4596" t="s">
        <v>498</v>
      </c>
      <c r="B4596" t="s">
        <v>134</v>
      </c>
      <c r="C4596" t="s">
        <v>497</v>
      </c>
      <c r="D4596" t="s">
        <v>54</v>
      </c>
      <c r="E4596" t="s">
        <v>4283</v>
      </c>
      <c r="F4596">
        <v>0.02</v>
      </c>
      <c r="G4596">
        <v>0.02</v>
      </c>
      <c r="H4596">
        <v>1</v>
      </c>
      <c r="J4596" t="s">
        <v>38</v>
      </c>
      <c r="K4596" t="s">
        <v>371</v>
      </c>
      <c r="L4596" t="s">
        <v>401</v>
      </c>
      <c r="M4596" t="s">
        <v>9098</v>
      </c>
      <c r="N4596" t="s">
        <v>9126</v>
      </c>
      <c r="O4596">
        <v>0</v>
      </c>
      <c r="P4596">
        <v>0</v>
      </c>
      <c r="Q4596">
        <v>1</v>
      </c>
    </row>
    <row r="4597" spans="1:17" x14ac:dyDescent="0.2">
      <c r="A4597" t="s">
        <v>498</v>
      </c>
      <c r="B4597" t="s">
        <v>134</v>
      </c>
      <c r="C4597" t="s">
        <v>497</v>
      </c>
      <c r="D4597" t="s">
        <v>54</v>
      </c>
      <c r="E4597" t="s">
        <v>4284</v>
      </c>
      <c r="F4597">
        <v>0.02</v>
      </c>
      <c r="G4597">
        <v>0.02</v>
      </c>
      <c r="H4597">
        <v>1</v>
      </c>
      <c r="J4597" t="s">
        <v>38</v>
      </c>
      <c r="K4597" t="s">
        <v>371</v>
      </c>
      <c r="L4597" t="s">
        <v>401</v>
      </c>
      <c r="M4597" t="s">
        <v>9098</v>
      </c>
      <c r="N4597" t="s">
        <v>9115</v>
      </c>
      <c r="O4597">
        <v>0</v>
      </c>
      <c r="P4597">
        <v>0</v>
      </c>
      <c r="Q4597">
        <v>1</v>
      </c>
    </row>
    <row r="4598" spans="1:17" x14ac:dyDescent="0.2">
      <c r="A4598" t="s">
        <v>498</v>
      </c>
      <c r="B4598" t="s">
        <v>134</v>
      </c>
      <c r="C4598" t="s">
        <v>497</v>
      </c>
      <c r="D4598" t="s">
        <v>54</v>
      </c>
      <c r="E4598" t="s">
        <v>4285</v>
      </c>
      <c r="F4598">
        <v>1.9E-2</v>
      </c>
      <c r="G4598">
        <v>1.9E-2</v>
      </c>
      <c r="H4598">
        <v>1</v>
      </c>
      <c r="J4598" t="s">
        <v>38</v>
      </c>
      <c r="K4598" t="s">
        <v>371</v>
      </c>
      <c r="L4598" t="s">
        <v>401</v>
      </c>
      <c r="M4598" t="s">
        <v>9098</v>
      </c>
      <c r="N4598" t="s">
        <v>9116</v>
      </c>
      <c r="O4598">
        <v>0</v>
      </c>
      <c r="P4598">
        <v>0</v>
      </c>
      <c r="Q4598">
        <v>1</v>
      </c>
    </row>
    <row r="4599" spans="1:17" x14ac:dyDescent="0.2">
      <c r="A4599" t="s">
        <v>498</v>
      </c>
      <c r="B4599" t="s">
        <v>134</v>
      </c>
      <c r="C4599" t="s">
        <v>497</v>
      </c>
      <c r="D4599" t="s">
        <v>54</v>
      </c>
      <c r="E4599" t="s">
        <v>4286</v>
      </c>
      <c r="F4599">
        <v>0.02</v>
      </c>
      <c r="G4599">
        <v>0.02</v>
      </c>
      <c r="H4599">
        <v>1</v>
      </c>
      <c r="J4599" t="s">
        <v>38</v>
      </c>
      <c r="K4599" t="s">
        <v>371</v>
      </c>
      <c r="L4599" t="s">
        <v>401</v>
      </c>
      <c r="M4599" t="s">
        <v>9098</v>
      </c>
      <c r="N4599" t="s">
        <v>9117</v>
      </c>
      <c r="O4599">
        <v>0</v>
      </c>
      <c r="P4599">
        <v>0</v>
      </c>
      <c r="Q4599">
        <v>1</v>
      </c>
    </row>
    <row r="4600" spans="1:17" x14ac:dyDescent="0.2">
      <c r="A4600" t="s">
        <v>498</v>
      </c>
      <c r="B4600" t="s">
        <v>134</v>
      </c>
      <c r="C4600" t="s">
        <v>497</v>
      </c>
      <c r="D4600" t="s">
        <v>54</v>
      </c>
      <c r="E4600" t="s">
        <v>4287</v>
      </c>
      <c r="F4600">
        <v>0.02</v>
      </c>
      <c r="G4600">
        <v>0.02</v>
      </c>
      <c r="H4600">
        <v>1</v>
      </c>
      <c r="J4600" t="s">
        <v>38</v>
      </c>
      <c r="K4600" t="s">
        <v>371</v>
      </c>
      <c r="L4600" t="s">
        <v>401</v>
      </c>
      <c r="M4600" t="s">
        <v>9098</v>
      </c>
      <c r="N4600" t="s">
        <v>9118</v>
      </c>
      <c r="O4600">
        <v>0</v>
      </c>
      <c r="P4600">
        <v>0</v>
      </c>
      <c r="Q4600">
        <v>1</v>
      </c>
    </row>
    <row r="4601" spans="1:17" x14ac:dyDescent="0.2">
      <c r="A4601" t="s">
        <v>498</v>
      </c>
      <c r="B4601" t="s">
        <v>134</v>
      </c>
      <c r="C4601" t="s">
        <v>497</v>
      </c>
      <c r="D4601" t="s">
        <v>54</v>
      </c>
      <c r="E4601" t="s">
        <v>4288</v>
      </c>
      <c r="F4601">
        <v>1.7999999999999999E-2</v>
      </c>
      <c r="G4601">
        <v>1.7999999999999999E-2</v>
      </c>
      <c r="H4601">
        <v>1</v>
      </c>
      <c r="J4601" t="s">
        <v>38</v>
      </c>
      <c r="K4601" t="s">
        <v>371</v>
      </c>
      <c r="L4601" t="s">
        <v>401</v>
      </c>
      <c r="M4601" t="s">
        <v>9098</v>
      </c>
      <c r="N4601" t="s">
        <v>8982</v>
      </c>
      <c r="O4601">
        <v>0</v>
      </c>
      <c r="P4601">
        <v>0</v>
      </c>
      <c r="Q4601">
        <v>1</v>
      </c>
    </row>
    <row r="4602" spans="1:17" x14ac:dyDescent="0.2">
      <c r="A4602" t="s">
        <v>498</v>
      </c>
      <c r="B4602" t="s">
        <v>134</v>
      </c>
      <c r="C4602" t="s">
        <v>497</v>
      </c>
      <c r="D4602" t="s">
        <v>54</v>
      </c>
      <c r="E4602" t="s">
        <v>4289</v>
      </c>
      <c r="F4602">
        <v>1.7999999999999999E-2</v>
      </c>
      <c r="G4602">
        <v>1.7999999999999999E-2</v>
      </c>
      <c r="H4602">
        <v>1</v>
      </c>
      <c r="J4602" t="s">
        <v>38</v>
      </c>
      <c r="K4602" t="s">
        <v>371</v>
      </c>
      <c r="L4602" t="s">
        <v>401</v>
      </c>
      <c r="M4602" t="s">
        <v>9098</v>
      </c>
      <c r="N4602" t="s">
        <v>8987</v>
      </c>
      <c r="O4602">
        <v>0</v>
      </c>
      <c r="P4602">
        <v>0</v>
      </c>
      <c r="Q4602">
        <v>1</v>
      </c>
    </row>
    <row r="4603" spans="1:17" x14ac:dyDescent="0.2">
      <c r="A4603" t="s">
        <v>498</v>
      </c>
      <c r="B4603" t="s">
        <v>134</v>
      </c>
      <c r="C4603" t="s">
        <v>497</v>
      </c>
      <c r="D4603" t="s">
        <v>54</v>
      </c>
      <c r="E4603" t="s">
        <v>4290</v>
      </c>
      <c r="F4603">
        <v>1.7000000000000001E-2</v>
      </c>
      <c r="G4603">
        <v>1.7000000000000001E-2</v>
      </c>
      <c r="H4603">
        <v>1</v>
      </c>
      <c r="J4603" t="s">
        <v>38</v>
      </c>
      <c r="K4603" t="s">
        <v>371</v>
      </c>
      <c r="L4603" t="s">
        <v>401</v>
      </c>
      <c r="M4603" t="s">
        <v>9098</v>
      </c>
      <c r="N4603" t="s">
        <v>8989</v>
      </c>
      <c r="O4603">
        <v>0</v>
      </c>
      <c r="P4603">
        <v>0</v>
      </c>
      <c r="Q4603">
        <v>1</v>
      </c>
    </row>
    <row r="4604" spans="1:17" x14ac:dyDescent="0.2">
      <c r="A4604" t="s">
        <v>498</v>
      </c>
      <c r="B4604" t="s">
        <v>134</v>
      </c>
      <c r="C4604" t="s">
        <v>497</v>
      </c>
      <c r="D4604" t="s">
        <v>54</v>
      </c>
      <c r="E4604" t="s">
        <v>4291</v>
      </c>
      <c r="F4604">
        <v>1.7000000000000001E-2</v>
      </c>
      <c r="G4604">
        <v>1.7000000000000001E-2</v>
      </c>
      <c r="H4604">
        <v>1</v>
      </c>
      <c r="J4604" t="s">
        <v>38</v>
      </c>
      <c r="K4604" t="s">
        <v>371</v>
      </c>
      <c r="L4604" t="s">
        <v>401</v>
      </c>
      <c r="M4604" t="s">
        <v>9098</v>
      </c>
      <c r="N4604" t="s">
        <v>9127</v>
      </c>
      <c r="O4604">
        <v>0</v>
      </c>
      <c r="P4604">
        <v>0</v>
      </c>
      <c r="Q4604">
        <v>1</v>
      </c>
    </row>
    <row r="4605" spans="1:17" x14ac:dyDescent="0.2">
      <c r="A4605" t="s">
        <v>498</v>
      </c>
      <c r="B4605" t="s">
        <v>134</v>
      </c>
      <c r="C4605" t="s">
        <v>497</v>
      </c>
      <c r="D4605" t="s">
        <v>54</v>
      </c>
      <c r="E4605" t="s">
        <v>4292</v>
      </c>
      <c r="F4605">
        <v>1.7999999999999999E-2</v>
      </c>
      <c r="G4605">
        <v>1.7999999999999999E-2</v>
      </c>
      <c r="H4605">
        <v>1</v>
      </c>
      <c r="J4605" t="s">
        <v>38</v>
      </c>
      <c r="K4605" t="s">
        <v>371</v>
      </c>
      <c r="L4605" t="s">
        <v>401</v>
      </c>
      <c r="M4605" t="s">
        <v>9098</v>
      </c>
      <c r="N4605" t="s">
        <v>9128</v>
      </c>
      <c r="O4605">
        <v>0</v>
      </c>
      <c r="P4605">
        <v>0</v>
      </c>
      <c r="Q4605">
        <v>1</v>
      </c>
    </row>
    <row r="4606" spans="1:17" x14ac:dyDescent="0.2">
      <c r="A4606" t="s">
        <v>498</v>
      </c>
      <c r="B4606" t="s">
        <v>134</v>
      </c>
      <c r="C4606" t="s">
        <v>497</v>
      </c>
      <c r="D4606" t="s">
        <v>54</v>
      </c>
      <c r="E4606" t="s">
        <v>4293</v>
      </c>
      <c r="F4606">
        <v>1.7000000000000001E-2</v>
      </c>
      <c r="G4606">
        <v>1.7000000000000001E-2</v>
      </c>
      <c r="H4606">
        <v>1</v>
      </c>
      <c r="J4606" t="s">
        <v>38</v>
      </c>
      <c r="K4606" t="s">
        <v>371</v>
      </c>
      <c r="L4606" t="s">
        <v>401</v>
      </c>
      <c r="M4606" t="s">
        <v>9098</v>
      </c>
      <c r="N4606" t="s">
        <v>9129</v>
      </c>
      <c r="O4606">
        <v>0</v>
      </c>
      <c r="P4606">
        <v>0</v>
      </c>
      <c r="Q4606">
        <v>1</v>
      </c>
    </row>
    <row r="4607" spans="1:17" x14ac:dyDescent="0.2">
      <c r="A4607" t="s">
        <v>498</v>
      </c>
      <c r="B4607" t="s">
        <v>134</v>
      </c>
      <c r="C4607" t="s">
        <v>497</v>
      </c>
      <c r="D4607" t="s">
        <v>54</v>
      </c>
      <c r="E4607" t="s">
        <v>4294</v>
      </c>
      <c r="F4607">
        <v>1.7000000000000001E-2</v>
      </c>
      <c r="G4607">
        <v>1.7000000000000001E-2</v>
      </c>
      <c r="H4607">
        <v>1</v>
      </c>
      <c r="J4607" t="s">
        <v>38</v>
      </c>
      <c r="K4607" t="s">
        <v>371</v>
      </c>
      <c r="L4607" t="s">
        <v>401</v>
      </c>
      <c r="M4607" t="s">
        <v>9098</v>
      </c>
      <c r="N4607" t="s">
        <v>9130</v>
      </c>
      <c r="O4607">
        <v>0</v>
      </c>
      <c r="P4607">
        <v>0</v>
      </c>
      <c r="Q4607">
        <v>1</v>
      </c>
    </row>
    <row r="4608" spans="1:17" x14ac:dyDescent="0.2">
      <c r="A4608" t="s">
        <v>498</v>
      </c>
      <c r="B4608" t="s">
        <v>134</v>
      </c>
      <c r="C4608" t="s">
        <v>497</v>
      </c>
      <c r="D4608" t="s">
        <v>54</v>
      </c>
      <c r="E4608" t="s">
        <v>4295</v>
      </c>
      <c r="F4608">
        <v>1.7000000000000001E-2</v>
      </c>
      <c r="G4608">
        <v>1.7000000000000001E-2</v>
      </c>
      <c r="H4608">
        <v>1</v>
      </c>
      <c r="J4608" t="s">
        <v>38</v>
      </c>
      <c r="K4608" t="s">
        <v>371</v>
      </c>
      <c r="L4608" t="s">
        <v>401</v>
      </c>
      <c r="M4608" t="s">
        <v>9098</v>
      </c>
      <c r="N4608" t="s">
        <v>9131</v>
      </c>
      <c r="O4608">
        <v>0</v>
      </c>
      <c r="P4608">
        <v>0</v>
      </c>
      <c r="Q4608">
        <v>1</v>
      </c>
    </row>
    <row r="4609" spans="1:17" x14ac:dyDescent="0.2">
      <c r="A4609" t="s">
        <v>498</v>
      </c>
      <c r="B4609" t="s">
        <v>134</v>
      </c>
      <c r="C4609" t="s">
        <v>497</v>
      </c>
      <c r="D4609" t="s">
        <v>54</v>
      </c>
      <c r="E4609" t="s">
        <v>4296</v>
      </c>
      <c r="F4609">
        <v>1.7000000000000001E-2</v>
      </c>
      <c r="G4609">
        <v>1.7000000000000001E-2</v>
      </c>
      <c r="H4609">
        <v>1</v>
      </c>
      <c r="J4609" t="s">
        <v>38</v>
      </c>
      <c r="K4609" t="s">
        <v>371</v>
      </c>
      <c r="L4609" t="s">
        <v>401</v>
      </c>
      <c r="M4609" t="s">
        <v>9098</v>
      </c>
      <c r="N4609" t="s">
        <v>9132</v>
      </c>
      <c r="O4609">
        <v>0</v>
      </c>
      <c r="P4609">
        <v>0</v>
      </c>
      <c r="Q4609">
        <v>1</v>
      </c>
    </row>
    <row r="4610" spans="1:17" x14ac:dyDescent="0.2">
      <c r="A4610" t="s">
        <v>498</v>
      </c>
      <c r="B4610" t="s">
        <v>134</v>
      </c>
      <c r="C4610" t="s">
        <v>497</v>
      </c>
      <c r="D4610" t="s">
        <v>54</v>
      </c>
      <c r="E4610" t="s">
        <v>4297</v>
      </c>
      <c r="F4610">
        <v>1.7000000000000001E-2</v>
      </c>
      <c r="G4610">
        <v>1.7000000000000001E-2</v>
      </c>
      <c r="H4610">
        <v>1</v>
      </c>
      <c r="J4610" t="s">
        <v>38</v>
      </c>
      <c r="K4610" t="s">
        <v>371</v>
      </c>
      <c r="L4610" t="s">
        <v>401</v>
      </c>
      <c r="M4610" t="s">
        <v>9098</v>
      </c>
      <c r="N4610" t="s">
        <v>9133</v>
      </c>
      <c r="O4610">
        <v>0</v>
      </c>
      <c r="P4610">
        <v>0</v>
      </c>
      <c r="Q4610">
        <v>1</v>
      </c>
    </row>
    <row r="4611" spans="1:17" x14ac:dyDescent="0.2">
      <c r="A4611" t="s">
        <v>498</v>
      </c>
      <c r="B4611" t="s">
        <v>134</v>
      </c>
      <c r="C4611" t="s">
        <v>497</v>
      </c>
      <c r="D4611" t="s">
        <v>54</v>
      </c>
      <c r="E4611" t="s">
        <v>4298</v>
      </c>
      <c r="F4611">
        <v>1.7999999999999999E-2</v>
      </c>
      <c r="G4611">
        <v>1.7999999999999999E-2</v>
      </c>
      <c r="H4611">
        <v>1</v>
      </c>
      <c r="J4611" t="s">
        <v>38</v>
      </c>
      <c r="K4611" t="s">
        <v>371</v>
      </c>
      <c r="L4611" t="s">
        <v>401</v>
      </c>
      <c r="M4611" t="s">
        <v>9098</v>
      </c>
      <c r="N4611" t="s">
        <v>9134</v>
      </c>
      <c r="O4611">
        <v>0</v>
      </c>
      <c r="P4611">
        <v>0</v>
      </c>
      <c r="Q4611">
        <v>1</v>
      </c>
    </row>
    <row r="4612" spans="1:17" x14ac:dyDescent="0.2">
      <c r="A4612" t="s">
        <v>498</v>
      </c>
      <c r="B4612" t="s">
        <v>134</v>
      </c>
      <c r="C4612" t="s">
        <v>497</v>
      </c>
      <c r="D4612" t="s">
        <v>54</v>
      </c>
      <c r="E4612" t="s">
        <v>4299</v>
      </c>
      <c r="F4612">
        <v>1.7999999999999999E-2</v>
      </c>
      <c r="G4612">
        <v>1.7999999999999999E-2</v>
      </c>
      <c r="H4612">
        <v>1</v>
      </c>
      <c r="J4612" t="s">
        <v>38</v>
      </c>
      <c r="K4612" t="s">
        <v>371</v>
      </c>
      <c r="L4612" t="s">
        <v>401</v>
      </c>
      <c r="M4612" t="s">
        <v>9098</v>
      </c>
      <c r="N4612" t="s">
        <v>501</v>
      </c>
      <c r="O4612">
        <v>0</v>
      </c>
      <c r="P4612">
        <v>0</v>
      </c>
      <c r="Q4612">
        <v>1</v>
      </c>
    </row>
    <row r="4613" spans="1:17" x14ac:dyDescent="0.2">
      <c r="A4613" t="s">
        <v>498</v>
      </c>
      <c r="B4613" t="s">
        <v>134</v>
      </c>
      <c r="C4613" t="s">
        <v>497</v>
      </c>
      <c r="D4613" t="s">
        <v>54</v>
      </c>
      <c r="E4613" t="s">
        <v>4300</v>
      </c>
      <c r="F4613">
        <v>1.9E-2</v>
      </c>
      <c r="G4613">
        <v>1.9E-2</v>
      </c>
      <c r="H4613">
        <v>1</v>
      </c>
      <c r="J4613" t="s">
        <v>38</v>
      </c>
      <c r="K4613" t="s">
        <v>367</v>
      </c>
      <c r="L4613" t="s">
        <v>402</v>
      </c>
      <c r="M4613" t="s">
        <v>9097</v>
      </c>
      <c r="N4613" t="s">
        <v>8249</v>
      </c>
      <c r="O4613">
        <v>2E-3</v>
      </c>
      <c r="P4613">
        <v>2E-3</v>
      </c>
      <c r="Q4613">
        <v>1</v>
      </c>
    </row>
    <row r="4614" spans="1:17" x14ac:dyDescent="0.2">
      <c r="A4614" t="s">
        <v>498</v>
      </c>
      <c r="B4614" t="s">
        <v>134</v>
      </c>
      <c r="C4614" t="s">
        <v>497</v>
      </c>
      <c r="D4614" t="s">
        <v>54</v>
      </c>
      <c r="E4614" t="s">
        <v>4301</v>
      </c>
      <c r="F4614">
        <v>1.7999999999999999E-2</v>
      </c>
      <c r="G4614">
        <v>1.7999999999999999E-2</v>
      </c>
      <c r="H4614">
        <v>1</v>
      </c>
      <c r="J4614" t="s">
        <v>38</v>
      </c>
      <c r="K4614" t="s">
        <v>367</v>
      </c>
      <c r="L4614" t="s">
        <v>402</v>
      </c>
      <c r="M4614" t="s">
        <v>9097</v>
      </c>
      <c r="N4614" t="s">
        <v>8983</v>
      </c>
      <c r="O4614">
        <v>3.0000000000000001E-3</v>
      </c>
      <c r="P4614">
        <v>3.0000000000000001E-3</v>
      </c>
      <c r="Q4614">
        <v>1</v>
      </c>
    </row>
    <row r="4615" spans="1:17" x14ac:dyDescent="0.2">
      <c r="A4615" t="s">
        <v>498</v>
      </c>
      <c r="B4615" t="s">
        <v>134</v>
      </c>
      <c r="C4615" t="s">
        <v>497</v>
      </c>
      <c r="D4615" t="s">
        <v>54</v>
      </c>
      <c r="E4615" t="s">
        <v>4302</v>
      </c>
      <c r="F4615">
        <v>1.9E-2</v>
      </c>
      <c r="G4615">
        <v>1.9E-2</v>
      </c>
      <c r="H4615">
        <v>1</v>
      </c>
      <c r="J4615" t="s">
        <v>38</v>
      </c>
      <c r="K4615" t="s">
        <v>367</v>
      </c>
      <c r="L4615" t="s">
        <v>402</v>
      </c>
      <c r="M4615" t="s">
        <v>9097</v>
      </c>
      <c r="N4615" t="s">
        <v>8250</v>
      </c>
      <c r="O4615">
        <v>2E-3</v>
      </c>
      <c r="P4615">
        <v>2E-3</v>
      </c>
      <c r="Q4615">
        <v>1</v>
      </c>
    </row>
    <row r="4616" spans="1:17" x14ac:dyDescent="0.2">
      <c r="A4616" t="s">
        <v>498</v>
      </c>
      <c r="B4616" t="s">
        <v>134</v>
      </c>
      <c r="C4616" t="s">
        <v>497</v>
      </c>
      <c r="D4616" t="s">
        <v>54</v>
      </c>
      <c r="E4616" t="s">
        <v>4303</v>
      </c>
      <c r="F4616">
        <v>1.9E-2</v>
      </c>
      <c r="G4616">
        <v>1.9E-2</v>
      </c>
      <c r="H4616">
        <v>1</v>
      </c>
      <c r="J4616" t="s">
        <v>38</v>
      </c>
      <c r="K4616" t="s">
        <v>367</v>
      </c>
      <c r="L4616" t="s">
        <v>402</v>
      </c>
      <c r="M4616" t="s">
        <v>9097</v>
      </c>
      <c r="N4616" t="s">
        <v>8251</v>
      </c>
      <c r="O4616">
        <v>2E-3</v>
      </c>
      <c r="P4616">
        <v>2E-3</v>
      </c>
      <c r="Q4616">
        <v>1</v>
      </c>
    </row>
    <row r="4617" spans="1:17" x14ac:dyDescent="0.2">
      <c r="A4617" t="s">
        <v>498</v>
      </c>
      <c r="B4617" t="s">
        <v>134</v>
      </c>
      <c r="C4617" t="s">
        <v>497</v>
      </c>
      <c r="D4617" t="s">
        <v>54</v>
      </c>
      <c r="E4617" t="s">
        <v>4304</v>
      </c>
      <c r="F4617">
        <v>1.9E-2</v>
      </c>
      <c r="G4617">
        <v>1.9E-2</v>
      </c>
      <c r="H4617">
        <v>1</v>
      </c>
      <c r="J4617" t="s">
        <v>38</v>
      </c>
      <c r="K4617" t="s">
        <v>367</v>
      </c>
      <c r="L4617" t="s">
        <v>402</v>
      </c>
      <c r="M4617" t="s">
        <v>9097</v>
      </c>
      <c r="N4617" t="s">
        <v>8252</v>
      </c>
      <c r="O4617">
        <v>2E-3</v>
      </c>
      <c r="P4617">
        <v>2E-3</v>
      </c>
      <c r="Q4617">
        <v>1</v>
      </c>
    </row>
    <row r="4618" spans="1:17" x14ac:dyDescent="0.2">
      <c r="A4618" t="s">
        <v>498</v>
      </c>
      <c r="B4618" t="s">
        <v>134</v>
      </c>
      <c r="C4618" t="s">
        <v>497</v>
      </c>
      <c r="D4618" t="s">
        <v>54</v>
      </c>
      <c r="E4618" t="s">
        <v>4305</v>
      </c>
      <c r="F4618">
        <v>1.9E-2</v>
      </c>
      <c r="G4618">
        <v>1.9E-2</v>
      </c>
      <c r="H4618">
        <v>1</v>
      </c>
      <c r="J4618" t="s">
        <v>38</v>
      </c>
      <c r="K4618" t="s">
        <v>367</v>
      </c>
      <c r="L4618" t="s">
        <v>402</v>
      </c>
      <c r="M4618" t="s">
        <v>9097</v>
      </c>
      <c r="N4618" t="s">
        <v>8253</v>
      </c>
      <c r="O4618">
        <v>1E-3</v>
      </c>
      <c r="P4618">
        <v>1E-3</v>
      </c>
      <c r="Q4618">
        <v>1</v>
      </c>
    </row>
    <row r="4619" spans="1:17" x14ac:dyDescent="0.2">
      <c r="A4619" t="s">
        <v>498</v>
      </c>
      <c r="B4619" t="s">
        <v>134</v>
      </c>
      <c r="C4619" t="s">
        <v>497</v>
      </c>
      <c r="D4619" t="s">
        <v>54</v>
      </c>
      <c r="E4619" t="s">
        <v>4306</v>
      </c>
      <c r="F4619">
        <v>1.9E-2</v>
      </c>
      <c r="G4619">
        <v>1.9E-2</v>
      </c>
      <c r="H4619">
        <v>1</v>
      </c>
      <c r="J4619" t="s">
        <v>38</v>
      </c>
      <c r="K4619" t="s">
        <v>367</v>
      </c>
      <c r="L4619" t="s">
        <v>402</v>
      </c>
      <c r="M4619" t="s">
        <v>9097</v>
      </c>
      <c r="N4619" t="s">
        <v>8382</v>
      </c>
      <c r="O4619">
        <v>1E-3</v>
      </c>
      <c r="P4619">
        <v>1E-3</v>
      </c>
      <c r="Q4619">
        <v>1</v>
      </c>
    </row>
    <row r="4620" spans="1:17" x14ac:dyDescent="0.2">
      <c r="A4620" t="s">
        <v>498</v>
      </c>
      <c r="B4620" t="s">
        <v>134</v>
      </c>
      <c r="C4620" t="s">
        <v>497</v>
      </c>
      <c r="D4620" t="s">
        <v>54</v>
      </c>
      <c r="E4620" t="s">
        <v>4307</v>
      </c>
      <c r="F4620">
        <v>2.1000000000000001E-2</v>
      </c>
      <c r="G4620">
        <v>2.1000000000000001E-2</v>
      </c>
      <c r="H4620">
        <v>1</v>
      </c>
      <c r="J4620" t="s">
        <v>38</v>
      </c>
      <c r="K4620" t="s">
        <v>367</v>
      </c>
      <c r="L4620" t="s">
        <v>402</v>
      </c>
      <c r="M4620" t="s">
        <v>9097</v>
      </c>
      <c r="N4620" t="s">
        <v>8370</v>
      </c>
      <c r="O4620">
        <v>2E-3</v>
      </c>
      <c r="P4620">
        <v>2E-3</v>
      </c>
      <c r="Q4620">
        <v>1</v>
      </c>
    </row>
    <row r="4621" spans="1:17" x14ac:dyDescent="0.2">
      <c r="A4621" t="s">
        <v>498</v>
      </c>
      <c r="B4621" t="s">
        <v>134</v>
      </c>
      <c r="C4621" t="s">
        <v>497</v>
      </c>
      <c r="D4621" t="s">
        <v>54</v>
      </c>
      <c r="E4621" t="s">
        <v>4308</v>
      </c>
      <c r="F4621">
        <v>2.1000000000000001E-2</v>
      </c>
      <c r="G4621">
        <v>2.1000000000000001E-2</v>
      </c>
      <c r="H4621">
        <v>1</v>
      </c>
      <c r="J4621" t="s">
        <v>38</v>
      </c>
      <c r="K4621" t="s">
        <v>367</v>
      </c>
      <c r="L4621" t="s">
        <v>402</v>
      </c>
      <c r="M4621" t="s">
        <v>9097</v>
      </c>
      <c r="N4621" t="s">
        <v>9099</v>
      </c>
      <c r="O4621">
        <v>2E-3</v>
      </c>
      <c r="P4621">
        <v>2E-3</v>
      </c>
      <c r="Q4621">
        <v>1</v>
      </c>
    </row>
    <row r="4622" spans="1:17" x14ac:dyDescent="0.2">
      <c r="A4622" t="s">
        <v>498</v>
      </c>
      <c r="B4622" t="s">
        <v>134</v>
      </c>
      <c r="C4622" t="s">
        <v>497</v>
      </c>
      <c r="D4622" t="s">
        <v>54</v>
      </c>
      <c r="E4622" t="s">
        <v>4309</v>
      </c>
      <c r="F4622">
        <v>0.02</v>
      </c>
      <c r="G4622">
        <v>0.02</v>
      </c>
      <c r="H4622">
        <v>1</v>
      </c>
      <c r="J4622" t="s">
        <v>38</v>
      </c>
      <c r="K4622" t="s">
        <v>367</v>
      </c>
      <c r="L4622" t="s">
        <v>402</v>
      </c>
      <c r="M4622" t="s">
        <v>9097</v>
      </c>
      <c r="N4622" t="s">
        <v>8371</v>
      </c>
      <c r="O4622">
        <v>2E-3</v>
      </c>
      <c r="P4622">
        <v>2E-3</v>
      </c>
      <c r="Q4622">
        <v>1</v>
      </c>
    </row>
    <row r="4623" spans="1:17" x14ac:dyDescent="0.2">
      <c r="A4623" t="s">
        <v>498</v>
      </c>
      <c r="B4623" t="s">
        <v>134</v>
      </c>
      <c r="C4623" t="s">
        <v>497</v>
      </c>
      <c r="D4623" t="s">
        <v>54</v>
      </c>
      <c r="E4623" t="s">
        <v>4310</v>
      </c>
      <c r="F4623">
        <v>2.1000000000000001E-2</v>
      </c>
      <c r="G4623">
        <v>2.1000000000000001E-2</v>
      </c>
      <c r="H4623">
        <v>1</v>
      </c>
      <c r="J4623" t="s">
        <v>38</v>
      </c>
      <c r="K4623" t="s">
        <v>367</v>
      </c>
      <c r="L4623" t="s">
        <v>402</v>
      </c>
      <c r="M4623" t="s">
        <v>9097</v>
      </c>
      <c r="N4623" t="s">
        <v>8366</v>
      </c>
      <c r="O4623">
        <v>2E-3</v>
      </c>
      <c r="P4623">
        <v>2E-3</v>
      </c>
      <c r="Q4623">
        <v>1</v>
      </c>
    </row>
    <row r="4624" spans="1:17" x14ac:dyDescent="0.2">
      <c r="A4624" t="s">
        <v>498</v>
      </c>
      <c r="B4624" t="s">
        <v>134</v>
      </c>
      <c r="C4624" t="s">
        <v>497</v>
      </c>
      <c r="D4624" t="s">
        <v>54</v>
      </c>
      <c r="E4624" t="s">
        <v>4311</v>
      </c>
      <c r="F4624">
        <v>0.02</v>
      </c>
      <c r="G4624">
        <v>0.02</v>
      </c>
      <c r="H4624">
        <v>1</v>
      </c>
      <c r="J4624" t="s">
        <v>38</v>
      </c>
      <c r="K4624" t="s">
        <v>367</v>
      </c>
      <c r="L4624" t="s">
        <v>402</v>
      </c>
      <c r="M4624" t="s">
        <v>9097</v>
      </c>
      <c r="N4624" t="s">
        <v>8372</v>
      </c>
      <c r="O4624">
        <v>2E-3</v>
      </c>
      <c r="P4624">
        <v>2E-3</v>
      </c>
      <c r="Q4624">
        <v>1</v>
      </c>
    </row>
    <row r="4625" spans="1:17" x14ac:dyDescent="0.2">
      <c r="A4625" t="s">
        <v>498</v>
      </c>
      <c r="B4625" t="s">
        <v>134</v>
      </c>
      <c r="C4625" t="s">
        <v>497</v>
      </c>
      <c r="D4625" t="s">
        <v>54</v>
      </c>
      <c r="E4625" t="s">
        <v>4312</v>
      </c>
      <c r="F4625">
        <v>1.9E-2</v>
      </c>
      <c r="G4625">
        <v>1.9E-2</v>
      </c>
      <c r="H4625">
        <v>1</v>
      </c>
      <c r="J4625" t="s">
        <v>38</v>
      </c>
      <c r="K4625" t="s">
        <v>367</v>
      </c>
      <c r="L4625" t="s">
        <v>402</v>
      </c>
      <c r="M4625" t="s">
        <v>9097</v>
      </c>
      <c r="N4625" t="s">
        <v>8367</v>
      </c>
      <c r="O4625">
        <v>2E-3</v>
      </c>
      <c r="P4625">
        <v>2E-3</v>
      </c>
      <c r="Q4625">
        <v>1</v>
      </c>
    </row>
    <row r="4626" spans="1:17" x14ac:dyDescent="0.2">
      <c r="A4626" t="s">
        <v>498</v>
      </c>
      <c r="B4626" t="s">
        <v>134</v>
      </c>
      <c r="C4626" t="s">
        <v>497</v>
      </c>
      <c r="D4626" t="s">
        <v>54</v>
      </c>
      <c r="E4626" t="s">
        <v>4313</v>
      </c>
      <c r="F4626">
        <v>1.9E-2</v>
      </c>
      <c r="G4626">
        <v>1.9E-2</v>
      </c>
      <c r="H4626">
        <v>1</v>
      </c>
      <c r="J4626" t="s">
        <v>38</v>
      </c>
      <c r="K4626" t="s">
        <v>367</v>
      </c>
      <c r="L4626" t="s">
        <v>402</v>
      </c>
      <c r="M4626" t="s">
        <v>9097</v>
      </c>
      <c r="N4626" t="s">
        <v>8373</v>
      </c>
      <c r="O4626">
        <v>0</v>
      </c>
      <c r="P4626">
        <v>0</v>
      </c>
      <c r="Q4626">
        <v>1</v>
      </c>
    </row>
    <row r="4627" spans="1:17" x14ac:dyDescent="0.2">
      <c r="A4627" t="s">
        <v>498</v>
      </c>
      <c r="B4627" t="s">
        <v>134</v>
      </c>
      <c r="C4627" t="s">
        <v>497</v>
      </c>
      <c r="D4627" t="s">
        <v>54</v>
      </c>
      <c r="E4627" t="s">
        <v>4314</v>
      </c>
      <c r="F4627">
        <v>1.7999999999999999E-2</v>
      </c>
      <c r="G4627">
        <v>1.7999999999999999E-2</v>
      </c>
      <c r="H4627">
        <v>1</v>
      </c>
      <c r="J4627" t="s">
        <v>38</v>
      </c>
      <c r="K4627" t="s">
        <v>367</v>
      </c>
      <c r="L4627" t="s">
        <v>402</v>
      </c>
      <c r="M4627" t="s">
        <v>9097</v>
      </c>
      <c r="N4627" t="s">
        <v>8374</v>
      </c>
      <c r="O4627">
        <v>1E-3</v>
      </c>
      <c r="P4627">
        <v>1E-3</v>
      </c>
      <c r="Q4627">
        <v>1</v>
      </c>
    </row>
    <row r="4628" spans="1:17" x14ac:dyDescent="0.2">
      <c r="A4628" t="s">
        <v>498</v>
      </c>
      <c r="B4628" t="s">
        <v>134</v>
      </c>
      <c r="C4628" t="s">
        <v>497</v>
      </c>
      <c r="D4628" t="s">
        <v>54</v>
      </c>
      <c r="E4628" t="s">
        <v>4315</v>
      </c>
      <c r="F4628">
        <v>1.7999999999999999E-2</v>
      </c>
      <c r="G4628">
        <v>1.7999999999999999E-2</v>
      </c>
      <c r="H4628">
        <v>1</v>
      </c>
      <c r="J4628" t="s">
        <v>38</v>
      </c>
      <c r="K4628" t="s">
        <v>367</v>
      </c>
      <c r="L4628" t="s">
        <v>402</v>
      </c>
      <c r="M4628" t="s">
        <v>9097</v>
      </c>
      <c r="N4628" t="s">
        <v>8375</v>
      </c>
      <c r="O4628">
        <v>0</v>
      </c>
      <c r="P4628">
        <v>0</v>
      </c>
      <c r="Q4628">
        <v>1</v>
      </c>
    </row>
    <row r="4629" spans="1:17" x14ac:dyDescent="0.2">
      <c r="A4629" t="s">
        <v>498</v>
      </c>
      <c r="B4629" t="s">
        <v>134</v>
      </c>
      <c r="C4629" t="s">
        <v>497</v>
      </c>
      <c r="D4629" t="s">
        <v>54</v>
      </c>
      <c r="E4629" t="s">
        <v>4316</v>
      </c>
      <c r="F4629">
        <v>1.7999999999999999E-2</v>
      </c>
      <c r="G4629">
        <v>1.7000000000000001E-2</v>
      </c>
      <c r="H4629">
        <v>1</v>
      </c>
      <c r="J4629" t="s">
        <v>38</v>
      </c>
      <c r="K4629" t="s">
        <v>367</v>
      </c>
      <c r="L4629" t="s">
        <v>402</v>
      </c>
      <c r="M4629" t="s">
        <v>9097</v>
      </c>
      <c r="N4629" t="s">
        <v>8376</v>
      </c>
      <c r="O4629">
        <v>2E-3</v>
      </c>
      <c r="P4629">
        <v>2E-3</v>
      </c>
      <c r="Q4629">
        <v>1</v>
      </c>
    </row>
    <row r="4630" spans="1:17" x14ac:dyDescent="0.2">
      <c r="A4630" t="s">
        <v>498</v>
      </c>
      <c r="B4630" t="s">
        <v>134</v>
      </c>
      <c r="C4630" t="s">
        <v>497</v>
      </c>
      <c r="D4630" t="s">
        <v>54</v>
      </c>
      <c r="E4630" t="s">
        <v>4317</v>
      </c>
      <c r="F4630">
        <v>1.7000000000000001E-2</v>
      </c>
      <c r="G4630">
        <v>1.7000000000000001E-2</v>
      </c>
      <c r="H4630">
        <v>1</v>
      </c>
      <c r="J4630" t="s">
        <v>38</v>
      </c>
      <c r="K4630" t="s">
        <v>367</v>
      </c>
      <c r="L4630" t="s">
        <v>402</v>
      </c>
      <c r="M4630" t="s">
        <v>9097</v>
      </c>
      <c r="N4630" t="s">
        <v>8377</v>
      </c>
      <c r="O4630">
        <v>2E-3</v>
      </c>
      <c r="P4630">
        <v>2E-3</v>
      </c>
      <c r="Q4630">
        <v>1</v>
      </c>
    </row>
    <row r="4631" spans="1:17" x14ac:dyDescent="0.2">
      <c r="A4631" t="s">
        <v>498</v>
      </c>
      <c r="B4631" t="s">
        <v>134</v>
      </c>
      <c r="C4631" t="s">
        <v>497</v>
      </c>
      <c r="D4631" t="s">
        <v>54</v>
      </c>
      <c r="E4631" t="s">
        <v>4318</v>
      </c>
      <c r="F4631">
        <v>1.7000000000000001E-2</v>
      </c>
      <c r="G4631">
        <v>1.7000000000000001E-2</v>
      </c>
      <c r="H4631">
        <v>1</v>
      </c>
      <c r="J4631" t="s">
        <v>38</v>
      </c>
      <c r="K4631" t="s">
        <v>367</v>
      </c>
      <c r="L4631" t="s">
        <v>402</v>
      </c>
      <c r="M4631" t="s">
        <v>9097</v>
      </c>
      <c r="N4631" t="s">
        <v>8378</v>
      </c>
      <c r="O4631">
        <v>4.0000000000000001E-3</v>
      </c>
      <c r="P4631">
        <v>4.0000000000000001E-3</v>
      </c>
      <c r="Q4631">
        <v>1</v>
      </c>
    </row>
    <row r="4632" spans="1:17" x14ac:dyDescent="0.2">
      <c r="A4632" t="s">
        <v>498</v>
      </c>
      <c r="B4632" t="s">
        <v>134</v>
      </c>
      <c r="C4632" t="s">
        <v>497</v>
      </c>
      <c r="D4632" t="s">
        <v>54</v>
      </c>
      <c r="E4632" t="s">
        <v>4319</v>
      </c>
      <c r="F4632">
        <v>1.7000000000000001E-2</v>
      </c>
      <c r="G4632">
        <v>1.7000000000000001E-2</v>
      </c>
      <c r="H4632">
        <v>1</v>
      </c>
      <c r="J4632" t="s">
        <v>38</v>
      </c>
      <c r="K4632" t="s">
        <v>367</v>
      </c>
      <c r="L4632" t="s">
        <v>402</v>
      </c>
      <c r="M4632" t="s">
        <v>9097</v>
      </c>
      <c r="N4632" t="s">
        <v>8368</v>
      </c>
      <c r="O4632">
        <v>3.0000000000000001E-3</v>
      </c>
      <c r="P4632">
        <v>3.0000000000000001E-3</v>
      </c>
      <c r="Q4632">
        <v>1</v>
      </c>
    </row>
    <row r="4633" spans="1:17" x14ac:dyDescent="0.2">
      <c r="A4633" t="s">
        <v>498</v>
      </c>
      <c r="B4633" t="s">
        <v>134</v>
      </c>
      <c r="C4633" t="s">
        <v>497</v>
      </c>
      <c r="D4633" t="s">
        <v>54</v>
      </c>
      <c r="E4633" t="s">
        <v>4320</v>
      </c>
      <c r="F4633">
        <v>1.7000000000000001E-2</v>
      </c>
      <c r="G4633">
        <v>1.7000000000000001E-2</v>
      </c>
      <c r="H4633">
        <v>1</v>
      </c>
      <c r="J4633" t="s">
        <v>38</v>
      </c>
      <c r="K4633" t="s">
        <v>367</v>
      </c>
      <c r="L4633" t="s">
        <v>402</v>
      </c>
      <c r="M4633" t="s">
        <v>9097</v>
      </c>
      <c r="N4633" t="s">
        <v>8369</v>
      </c>
      <c r="O4633">
        <v>2E-3</v>
      </c>
      <c r="P4633">
        <v>2E-3</v>
      </c>
      <c r="Q4633">
        <v>1</v>
      </c>
    </row>
    <row r="4634" spans="1:17" x14ac:dyDescent="0.2">
      <c r="A4634" t="s">
        <v>498</v>
      </c>
      <c r="B4634" t="s">
        <v>134</v>
      </c>
      <c r="C4634" t="s">
        <v>497</v>
      </c>
      <c r="D4634" t="s">
        <v>54</v>
      </c>
      <c r="E4634" t="s">
        <v>4321</v>
      </c>
      <c r="F4634">
        <v>1.7000000000000001E-2</v>
      </c>
      <c r="G4634">
        <v>1.7000000000000001E-2</v>
      </c>
      <c r="H4634">
        <v>1</v>
      </c>
      <c r="J4634" t="s">
        <v>38</v>
      </c>
      <c r="K4634" t="s">
        <v>367</v>
      </c>
      <c r="L4634" t="s">
        <v>402</v>
      </c>
      <c r="M4634" t="s">
        <v>9097</v>
      </c>
      <c r="N4634" t="s">
        <v>499</v>
      </c>
      <c r="O4634">
        <v>2E-3</v>
      </c>
      <c r="P4634">
        <v>2E-3</v>
      </c>
      <c r="Q4634">
        <v>1</v>
      </c>
    </row>
    <row r="4635" spans="1:17" x14ac:dyDescent="0.2">
      <c r="A4635" t="s">
        <v>498</v>
      </c>
      <c r="B4635" t="s">
        <v>134</v>
      </c>
      <c r="C4635" t="s">
        <v>497</v>
      </c>
      <c r="D4635" t="s">
        <v>54</v>
      </c>
      <c r="E4635" t="s">
        <v>4322</v>
      </c>
      <c r="F4635">
        <v>1.7000000000000001E-2</v>
      </c>
      <c r="G4635">
        <v>1.7000000000000001E-2</v>
      </c>
      <c r="H4635">
        <v>1</v>
      </c>
      <c r="J4635" t="s">
        <v>38</v>
      </c>
      <c r="K4635" t="s">
        <v>367</v>
      </c>
      <c r="L4635" t="s">
        <v>402</v>
      </c>
      <c r="M4635" t="s">
        <v>9097</v>
      </c>
      <c r="N4635" t="s">
        <v>500</v>
      </c>
      <c r="O4635">
        <v>1E-3</v>
      </c>
      <c r="P4635">
        <v>1E-3</v>
      </c>
      <c r="Q4635">
        <v>1</v>
      </c>
    </row>
    <row r="4636" spans="1:17" x14ac:dyDescent="0.2">
      <c r="A4636" t="s">
        <v>498</v>
      </c>
      <c r="B4636" t="s">
        <v>134</v>
      </c>
      <c r="C4636" t="s">
        <v>497</v>
      </c>
      <c r="D4636" t="s">
        <v>54</v>
      </c>
      <c r="E4636" t="s">
        <v>4323</v>
      </c>
      <c r="F4636">
        <v>1.7999999999999999E-2</v>
      </c>
      <c r="G4636">
        <v>1.7999999999999999E-2</v>
      </c>
      <c r="H4636">
        <v>1</v>
      </c>
      <c r="J4636" t="s">
        <v>38</v>
      </c>
      <c r="K4636" t="s">
        <v>367</v>
      </c>
      <c r="L4636" t="s">
        <v>402</v>
      </c>
      <c r="M4636" t="s">
        <v>9097</v>
      </c>
      <c r="N4636" t="s">
        <v>8379</v>
      </c>
      <c r="O4636">
        <v>0</v>
      </c>
      <c r="P4636">
        <v>0</v>
      </c>
      <c r="Q4636">
        <v>1</v>
      </c>
    </row>
    <row r="4637" spans="1:17" x14ac:dyDescent="0.2">
      <c r="A4637" t="s">
        <v>498</v>
      </c>
      <c r="B4637" t="s">
        <v>134</v>
      </c>
      <c r="C4637" t="s">
        <v>497</v>
      </c>
      <c r="D4637" t="s">
        <v>54</v>
      </c>
      <c r="E4637" t="s">
        <v>4324</v>
      </c>
      <c r="F4637">
        <v>1.7999999999999999E-2</v>
      </c>
      <c r="G4637">
        <v>1.7999999999999999E-2</v>
      </c>
      <c r="H4637">
        <v>1</v>
      </c>
      <c r="J4637" t="s">
        <v>38</v>
      </c>
      <c r="K4637" t="s">
        <v>367</v>
      </c>
      <c r="L4637" t="s">
        <v>402</v>
      </c>
      <c r="M4637" t="s">
        <v>9097</v>
      </c>
      <c r="N4637" t="s">
        <v>8254</v>
      </c>
      <c r="O4637">
        <v>1E-3</v>
      </c>
      <c r="P4637">
        <v>1E-3</v>
      </c>
      <c r="Q4637">
        <v>1</v>
      </c>
    </row>
    <row r="4638" spans="1:17" x14ac:dyDescent="0.2">
      <c r="A4638" t="s">
        <v>498</v>
      </c>
      <c r="B4638" t="s">
        <v>134</v>
      </c>
      <c r="C4638" t="s">
        <v>497</v>
      </c>
      <c r="D4638" t="s">
        <v>54</v>
      </c>
      <c r="E4638" t="s">
        <v>4325</v>
      </c>
      <c r="F4638">
        <v>1.9E-2</v>
      </c>
      <c r="G4638">
        <v>1.9E-2</v>
      </c>
      <c r="H4638">
        <v>1</v>
      </c>
      <c r="J4638" t="s">
        <v>38</v>
      </c>
      <c r="K4638" t="s">
        <v>367</v>
      </c>
      <c r="L4638" t="s">
        <v>402</v>
      </c>
      <c r="M4638" t="s">
        <v>9097</v>
      </c>
      <c r="N4638" t="s">
        <v>8255</v>
      </c>
      <c r="O4638">
        <v>2E-3</v>
      </c>
      <c r="P4638">
        <v>2E-3</v>
      </c>
      <c r="Q4638">
        <v>1</v>
      </c>
    </row>
    <row r="4639" spans="1:17" x14ac:dyDescent="0.2">
      <c r="A4639" t="s">
        <v>498</v>
      </c>
      <c r="B4639" t="s">
        <v>134</v>
      </c>
      <c r="C4639" t="s">
        <v>497</v>
      </c>
      <c r="D4639" t="s">
        <v>54</v>
      </c>
      <c r="E4639" t="s">
        <v>4326</v>
      </c>
      <c r="F4639">
        <v>0.02</v>
      </c>
      <c r="G4639">
        <v>0.02</v>
      </c>
      <c r="H4639">
        <v>1</v>
      </c>
      <c r="J4639" t="s">
        <v>38</v>
      </c>
      <c r="K4639" t="s">
        <v>367</v>
      </c>
      <c r="L4639" t="s">
        <v>402</v>
      </c>
      <c r="M4639" t="s">
        <v>9097</v>
      </c>
      <c r="N4639" t="s">
        <v>8256</v>
      </c>
      <c r="O4639">
        <v>6.0000000000000001E-3</v>
      </c>
      <c r="P4639">
        <v>6.0000000000000001E-3</v>
      </c>
      <c r="Q4639">
        <v>1</v>
      </c>
    </row>
    <row r="4640" spans="1:17" x14ac:dyDescent="0.2">
      <c r="A4640" t="s">
        <v>498</v>
      </c>
      <c r="B4640" t="s">
        <v>134</v>
      </c>
      <c r="C4640" t="s">
        <v>497</v>
      </c>
      <c r="D4640" t="s">
        <v>54</v>
      </c>
      <c r="E4640" t="s">
        <v>4327</v>
      </c>
      <c r="F4640">
        <v>0.02</v>
      </c>
      <c r="G4640">
        <v>0.02</v>
      </c>
      <c r="H4640">
        <v>1</v>
      </c>
      <c r="J4640" t="s">
        <v>38</v>
      </c>
      <c r="K4640" t="s">
        <v>367</v>
      </c>
      <c r="L4640" t="s">
        <v>402</v>
      </c>
      <c r="M4640" t="s">
        <v>9097</v>
      </c>
      <c r="N4640" t="s">
        <v>8257</v>
      </c>
      <c r="O4640">
        <v>1.4E-2</v>
      </c>
      <c r="P4640">
        <v>1.4E-2</v>
      </c>
      <c r="Q4640">
        <v>1</v>
      </c>
    </row>
    <row r="4641" spans="1:17" x14ac:dyDescent="0.2">
      <c r="A4641" t="s">
        <v>498</v>
      </c>
      <c r="B4641" t="s">
        <v>134</v>
      </c>
      <c r="C4641" t="s">
        <v>497</v>
      </c>
      <c r="D4641" t="s">
        <v>54</v>
      </c>
      <c r="E4641" t="s">
        <v>4328</v>
      </c>
      <c r="F4641">
        <v>0.02</v>
      </c>
      <c r="G4641">
        <v>0.02</v>
      </c>
      <c r="H4641">
        <v>1</v>
      </c>
      <c r="J4641" t="s">
        <v>38</v>
      </c>
      <c r="K4641" t="s">
        <v>367</v>
      </c>
      <c r="L4641" t="s">
        <v>402</v>
      </c>
      <c r="M4641" t="s">
        <v>9097</v>
      </c>
      <c r="N4641" t="s">
        <v>8258</v>
      </c>
      <c r="O4641">
        <v>3.1E-2</v>
      </c>
      <c r="P4641">
        <v>3.1E-2</v>
      </c>
      <c r="Q4641">
        <v>1</v>
      </c>
    </row>
    <row r="4642" spans="1:17" x14ac:dyDescent="0.2">
      <c r="A4642" t="s">
        <v>498</v>
      </c>
      <c r="B4642" t="s">
        <v>134</v>
      </c>
      <c r="C4642" t="s">
        <v>497</v>
      </c>
      <c r="D4642" t="s">
        <v>54</v>
      </c>
      <c r="E4642" t="s">
        <v>4329</v>
      </c>
      <c r="F4642">
        <v>0.02</v>
      </c>
      <c r="G4642">
        <v>0.02</v>
      </c>
      <c r="H4642">
        <v>1</v>
      </c>
      <c r="J4642" t="s">
        <v>38</v>
      </c>
      <c r="K4642" t="s">
        <v>367</v>
      </c>
      <c r="L4642" t="s">
        <v>402</v>
      </c>
      <c r="M4642" t="s">
        <v>9097</v>
      </c>
      <c r="N4642" t="s">
        <v>8259</v>
      </c>
      <c r="O4642">
        <v>0.04</v>
      </c>
      <c r="P4642">
        <v>0.04</v>
      </c>
      <c r="Q4642">
        <v>1</v>
      </c>
    </row>
    <row r="4643" spans="1:17" x14ac:dyDescent="0.2">
      <c r="A4643" t="s">
        <v>498</v>
      </c>
      <c r="B4643" t="s">
        <v>134</v>
      </c>
      <c r="C4643" t="s">
        <v>497</v>
      </c>
      <c r="D4643" t="s">
        <v>54</v>
      </c>
      <c r="E4643" t="s">
        <v>4330</v>
      </c>
      <c r="F4643">
        <v>2.1000000000000001E-2</v>
      </c>
      <c r="G4643">
        <v>2.1000000000000001E-2</v>
      </c>
      <c r="H4643">
        <v>1</v>
      </c>
      <c r="J4643" t="s">
        <v>38</v>
      </c>
      <c r="K4643" t="s">
        <v>367</v>
      </c>
      <c r="L4643" t="s">
        <v>402</v>
      </c>
      <c r="M4643" t="s">
        <v>9097</v>
      </c>
      <c r="N4643" t="s">
        <v>8380</v>
      </c>
      <c r="O4643">
        <v>4.8000000000000001E-2</v>
      </c>
      <c r="P4643">
        <v>4.8000000000000001E-2</v>
      </c>
      <c r="Q4643">
        <v>1</v>
      </c>
    </row>
    <row r="4644" spans="1:17" x14ac:dyDescent="0.2">
      <c r="A4644" t="s">
        <v>498</v>
      </c>
      <c r="B4644" t="s">
        <v>134</v>
      </c>
      <c r="C4644" t="s">
        <v>497</v>
      </c>
      <c r="D4644" t="s">
        <v>54</v>
      </c>
      <c r="E4644" t="s">
        <v>4331</v>
      </c>
      <c r="F4644">
        <v>2.1000000000000001E-2</v>
      </c>
      <c r="G4644">
        <v>2.1000000000000001E-2</v>
      </c>
      <c r="H4644">
        <v>1</v>
      </c>
      <c r="J4644" t="s">
        <v>38</v>
      </c>
      <c r="K4644" t="s">
        <v>367</v>
      </c>
      <c r="L4644" t="s">
        <v>402</v>
      </c>
      <c r="M4644" t="s">
        <v>9097</v>
      </c>
      <c r="N4644" t="s">
        <v>8381</v>
      </c>
      <c r="O4644">
        <v>5.1999999999999998E-2</v>
      </c>
      <c r="P4644">
        <v>5.1999999999999998E-2</v>
      </c>
      <c r="Q4644">
        <v>1</v>
      </c>
    </row>
    <row r="4645" spans="1:17" x14ac:dyDescent="0.2">
      <c r="A4645" t="s">
        <v>498</v>
      </c>
      <c r="B4645" t="s">
        <v>134</v>
      </c>
      <c r="C4645" t="s">
        <v>497</v>
      </c>
      <c r="D4645" t="s">
        <v>54</v>
      </c>
      <c r="E4645" t="s">
        <v>4332</v>
      </c>
      <c r="F4645">
        <v>0.02</v>
      </c>
      <c r="G4645">
        <v>0.02</v>
      </c>
      <c r="H4645">
        <v>1</v>
      </c>
      <c r="J4645" t="s">
        <v>38</v>
      </c>
      <c r="K4645" t="s">
        <v>367</v>
      </c>
      <c r="L4645" t="s">
        <v>402</v>
      </c>
      <c r="M4645" t="s">
        <v>9097</v>
      </c>
      <c r="N4645" t="s">
        <v>8654</v>
      </c>
      <c r="O4645">
        <v>5.6000000000000001E-2</v>
      </c>
      <c r="P4645">
        <v>5.6000000000000001E-2</v>
      </c>
      <c r="Q4645">
        <v>1</v>
      </c>
    </row>
    <row r="4646" spans="1:17" x14ac:dyDescent="0.2">
      <c r="A4646" t="s">
        <v>498</v>
      </c>
      <c r="B4646" t="s">
        <v>134</v>
      </c>
      <c r="C4646" t="s">
        <v>497</v>
      </c>
      <c r="D4646" t="s">
        <v>54</v>
      </c>
      <c r="E4646" t="s">
        <v>4333</v>
      </c>
      <c r="F4646">
        <v>0.02</v>
      </c>
      <c r="G4646">
        <v>0.02</v>
      </c>
      <c r="H4646">
        <v>1</v>
      </c>
      <c r="J4646" t="s">
        <v>38</v>
      </c>
      <c r="K4646" t="s">
        <v>367</v>
      </c>
      <c r="L4646" t="s">
        <v>402</v>
      </c>
      <c r="M4646" t="s">
        <v>9097</v>
      </c>
      <c r="N4646" t="s">
        <v>8655</v>
      </c>
      <c r="O4646">
        <v>6.6000000000000003E-2</v>
      </c>
      <c r="P4646">
        <v>6.6000000000000003E-2</v>
      </c>
      <c r="Q4646">
        <v>1</v>
      </c>
    </row>
    <row r="4647" spans="1:17" x14ac:dyDescent="0.2">
      <c r="A4647" t="s">
        <v>498</v>
      </c>
      <c r="B4647" t="s">
        <v>134</v>
      </c>
      <c r="C4647" t="s">
        <v>497</v>
      </c>
      <c r="D4647" t="s">
        <v>54</v>
      </c>
      <c r="E4647" t="s">
        <v>4334</v>
      </c>
      <c r="F4647">
        <v>1.4999999999999999E-2</v>
      </c>
      <c r="G4647">
        <v>1.4999999999999999E-2</v>
      </c>
      <c r="H4647">
        <v>1</v>
      </c>
      <c r="J4647" t="s">
        <v>38</v>
      </c>
      <c r="K4647" t="s">
        <v>367</v>
      </c>
      <c r="L4647" t="s">
        <v>402</v>
      </c>
      <c r="M4647" t="s">
        <v>9097</v>
      </c>
      <c r="N4647" t="s">
        <v>8672</v>
      </c>
      <c r="O4647">
        <v>5.8999999999999997E-2</v>
      </c>
      <c r="P4647">
        <v>5.8999999999999997E-2</v>
      </c>
      <c r="Q4647">
        <v>1</v>
      </c>
    </row>
    <row r="4648" spans="1:17" x14ac:dyDescent="0.2">
      <c r="A4648" t="s">
        <v>498</v>
      </c>
      <c r="B4648" t="s">
        <v>134</v>
      </c>
      <c r="C4648" t="s">
        <v>497</v>
      </c>
      <c r="D4648" t="s">
        <v>54</v>
      </c>
      <c r="E4648" t="s">
        <v>4335</v>
      </c>
      <c r="F4648">
        <v>1.4999999999999999E-2</v>
      </c>
      <c r="G4648">
        <v>1.4999999999999999E-2</v>
      </c>
      <c r="H4648">
        <v>1</v>
      </c>
      <c r="J4648" t="s">
        <v>38</v>
      </c>
      <c r="K4648" t="s">
        <v>367</v>
      </c>
      <c r="L4648" t="s">
        <v>402</v>
      </c>
      <c r="M4648" t="s">
        <v>9097</v>
      </c>
      <c r="N4648" t="s">
        <v>8661</v>
      </c>
      <c r="O4648">
        <v>2.4E-2</v>
      </c>
      <c r="P4648">
        <v>2.4E-2</v>
      </c>
      <c r="Q4648">
        <v>1</v>
      </c>
    </row>
    <row r="4649" spans="1:17" x14ac:dyDescent="0.2">
      <c r="A4649" t="s">
        <v>498</v>
      </c>
      <c r="B4649" t="s">
        <v>134</v>
      </c>
      <c r="C4649" t="s">
        <v>497</v>
      </c>
      <c r="D4649" t="s">
        <v>54</v>
      </c>
      <c r="E4649" t="s">
        <v>4336</v>
      </c>
      <c r="F4649">
        <v>1.4E-2</v>
      </c>
      <c r="G4649">
        <v>1.4E-2</v>
      </c>
      <c r="H4649">
        <v>1</v>
      </c>
      <c r="J4649" t="s">
        <v>38</v>
      </c>
      <c r="K4649" t="s">
        <v>367</v>
      </c>
      <c r="L4649" t="s">
        <v>402</v>
      </c>
      <c r="M4649" t="s">
        <v>9097</v>
      </c>
      <c r="N4649" t="s">
        <v>8660</v>
      </c>
      <c r="O4649">
        <v>4.0000000000000001E-3</v>
      </c>
      <c r="P4649">
        <v>4.0000000000000001E-3</v>
      </c>
      <c r="Q4649">
        <v>1</v>
      </c>
    </row>
    <row r="4650" spans="1:17" x14ac:dyDescent="0.2">
      <c r="A4650" t="s">
        <v>498</v>
      </c>
      <c r="B4650" t="s">
        <v>134</v>
      </c>
      <c r="C4650" t="s">
        <v>497</v>
      </c>
      <c r="D4650" t="s">
        <v>54</v>
      </c>
      <c r="E4650" t="s">
        <v>4337</v>
      </c>
      <c r="F4650">
        <v>1.4E-2</v>
      </c>
      <c r="G4650">
        <v>1.4E-2</v>
      </c>
      <c r="H4650">
        <v>1</v>
      </c>
      <c r="J4650" t="s">
        <v>38</v>
      </c>
      <c r="K4650" t="s">
        <v>367</v>
      </c>
      <c r="L4650" t="s">
        <v>402</v>
      </c>
      <c r="M4650" t="s">
        <v>9097</v>
      </c>
      <c r="N4650" t="s">
        <v>8659</v>
      </c>
      <c r="O4650">
        <v>1E-3</v>
      </c>
      <c r="P4650">
        <v>1E-3</v>
      </c>
      <c r="Q4650">
        <v>1</v>
      </c>
    </row>
    <row r="4651" spans="1:17" x14ac:dyDescent="0.2">
      <c r="A4651" t="s">
        <v>498</v>
      </c>
      <c r="B4651" t="s">
        <v>134</v>
      </c>
      <c r="C4651" t="s">
        <v>497</v>
      </c>
      <c r="D4651" t="s">
        <v>54</v>
      </c>
      <c r="E4651" t="s">
        <v>4338</v>
      </c>
      <c r="F4651">
        <v>1.4E-2</v>
      </c>
      <c r="G4651">
        <v>1.4E-2</v>
      </c>
      <c r="H4651">
        <v>1</v>
      </c>
      <c r="J4651" t="s">
        <v>38</v>
      </c>
      <c r="K4651" t="s">
        <v>367</v>
      </c>
      <c r="L4651" t="s">
        <v>402</v>
      </c>
      <c r="M4651" t="s">
        <v>9097</v>
      </c>
      <c r="N4651" t="s">
        <v>8658</v>
      </c>
      <c r="O4651">
        <v>1E-3</v>
      </c>
      <c r="P4651">
        <v>1E-3</v>
      </c>
      <c r="Q4651">
        <v>1</v>
      </c>
    </row>
    <row r="4652" spans="1:17" x14ac:dyDescent="0.2">
      <c r="A4652" t="s">
        <v>498</v>
      </c>
      <c r="B4652" t="s">
        <v>134</v>
      </c>
      <c r="C4652" t="s">
        <v>497</v>
      </c>
      <c r="D4652" t="s">
        <v>54</v>
      </c>
      <c r="E4652" t="s">
        <v>4339</v>
      </c>
      <c r="F4652">
        <v>1.4E-2</v>
      </c>
      <c r="G4652">
        <v>1.4E-2</v>
      </c>
      <c r="H4652">
        <v>1</v>
      </c>
      <c r="J4652" t="s">
        <v>38</v>
      </c>
      <c r="K4652" t="s">
        <v>367</v>
      </c>
      <c r="L4652" t="s">
        <v>402</v>
      </c>
      <c r="M4652" t="s">
        <v>9097</v>
      </c>
      <c r="N4652" t="s">
        <v>8656</v>
      </c>
      <c r="O4652">
        <v>1E-3</v>
      </c>
      <c r="P4652">
        <v>1E-3</v>
      </c>
      <c r="Q4652">
        <v>1</v>
      </c>
    </row>
    <row r="4653" spans="1:17" x14ac:dyDescent="0.2">
      <c r="A4653" t="s">
        <v>498</v>
      </c>
      <c r="B4653" t="s">
        <v>134</v>
      </c>
      <c r="C4653" t="s">
        <v>497</v>
      </c>
      <c r="D4653" t="s">
        <v>54</v>
      </c>
      <c r="E4653" t="s">
        <v>4340</v>
      </c>
      <c r="F4653">
        <v>1.4E-2</v>
      </c>
      <c r="G4653">
        <v>1.4E-2</v>
      </c>
      <c r="H4653">
        <v>1</v>
      </c>
      <c r="J4653" t="s">
        <v>38</v>
      </c>
      <c r="K4653" t="s">
        <v>367</v>
      </c>
      <c r="L4653" t="s">
        <v>402</v>
      </c>
      <c r="M4653" t="s">
        <v>9097</v>
      </c>
      <c r="N4653" t="s">
        <v>8657</v>
      </c>
      <c r="O4653">
        <v>1E-3</v>
      </c>
      <c r="P4653">
        <v>1E-3</v>
      </c>
      <c r="Q4653">
        <v>1</v>
      </c>
    </row>
    <row r="4654" spans="1:17" x14ac:dyDescent="0.2">
      <c r="A4654" t="s">
        <v>498</v>
      </c>
      <c r="B4654" t="s">
        <v>134</v>
      </c>
      <c r="C4654" t="s">
        <v>497</v>
      </c>
      <c r="D4654" t="s">
        <v>54</v>
      </c>
      <c r="E4654" t="s">
        <v>4341</v>
      </c>
      <c r="F4654">
        <v>1.2999999999999999E-2</v>
      </c>
      <c r="G4654">
        <v>1.2999999999999999E-2</v>
      </c>
      <c r="H4654">
        <v>1</v>
      </c>
      <c r="J4654" t="s">
        <v>38</v>
      </c>
      <c r="K4654" t="s">
        <v>367</v>
      </c>
      <c r="L4654" t="s">
        <v>402</v>
      </c>
      <c r="M4654" t="s">
        <v>9097</v>
      </c>
      <c r="N4654" t="s">
        <v>9119</v>
      </c>
      <c r="O4654">
        <v>3.0000000000000001E-3</v>
      </c>
      <c r="P4654">
        <v>3.0000000000000001E-3</v>
      </c>
      <c r="Q4654">
        <v>1</v>
      </c>
    </row>
    <row r="4655" spans="1:17" x14ac:dyDescent="0.2">
      <c r="A4655" t="s">
        <v>498</v>
      </c>
      <c r="B4655" t="s">
        <v>134</v>
      </c>
      <c r="C4655" t="s">
        <v>497</v>
      </c>
      <c r="D4655" t="s">
        <v>54</v>
      </c>
      <c r="E4655" t="s">
        <v>4342</v>
      </c>
      <c r="F4655">
        <v>1.2999999999999999E-2</v>
      </c>
      <c r="G4655">
        <v>1.2999999999999999E-2</v>
      </c>
      <c r="H4655">
        <v>1</v>
      </c>
      <c r="J4655" t="s">
        <v>38</v>
      </c>
      <c r="K4655" t="s">
        <v>367</v>
      </c>
      <c r="L4655" t="s">
        <v>402</v>
      </c>
      <c r="M4655" t="s">
        <v>9097</v>
      </c>
      <c r="N4655" t="s">
        <v>9120</v>
      </c>
      <c r="O4655">
        <v>6.0000000000000001E-3</v>
      </c>
      <c r="P4655">
        <v>6.0000000000000001E-3</v>
      </c>
      <c r="Q4655">
        <v>1</v>
      </c>
    </row>
    <row r="4656" spans="1:17" x14ac:dyDescent="0.2">
      <c r="A4656" t="s">
        <v>498</v>
      </c>
      <c r="B4656" t="s">
        <v>134</v>
      </c>
      <c r="C4656" t="s">
        <v>497</v>
      </c>
      <c r="D4656" t="s">
        <v>54</v>
      </c>
      <c r="E4656" t="s">
        <v>4343</v>
      </c>
      <c r="F4656">
        <v>1.2999999999999999E-2</v>
      </c>
      <c r="G4656">
        <v>1.2999999999999999E-2</v>
      </c>
      <c r="H4656">
        <v>1</v>
      </c>
      <c r="J4656" t="s">
        <v>38</v>
      </c>
      <c r="K4656" t="s">
        <v>367</v>
      </c>
      <c r="L4656" t="s">
        <v>402</v>
      </c>
      <c r="M4656" t="s">
        <v>9097</v>
      </c>
      <c r="N4656" t="s">
        <v>9100</v>
      </c>
      <c r="O4656">
        <v>4.0000000000000001E-3</v>
      </c>
      <c r="P4656">
        <v>4.0000000000000001E-3</v>
      </c>
      <c r="Q4656">
        <v>1</v>
      </c>
    </row>
    <row r="4657" spans="1:17" x14ac:dyDescent="0.2">
      <c r="A4657" t="s">
        <v>498</v>
      </c>
      <c r="B4657" t="s">
        <v>134</v>
      </c>
      <c r="C4657" t="s">
        <v>497</v>
      </c>
      <c r="D4657" t="s">
        <v>54</v>
      </c>
      <c r="E4657" t="s">
        <v>4344</v>
      </c>
      <c r="F4657">
        <v>1.2999999999999999E-2</v>
      </c>
      <c r="G4657">
        <v>1.2999999999999999E-2</v>
      </c>
      <c r="H4657">
        <v>1</v>
      </c>
      <c r="J4657" t="s">
        <v>38</v>
      </c>
      <c r="K4657" t="s">
        <v>367</v>
      </c>
      <c r="L4657" t="s">
        <v>402</v>
      </c>
      <c r="M4657" t="s">
        <v>9097</v>
      </c>
      <c r="N4657" t="s">
        <v>9101</v>
      </c>
      <c r="O4657">
        <v>3.0000000000000001E-3</v>
      </c>
      <c r="P4657">
        <v>3.0000000000000001E-3</v>
      </c>
      <c r="Q4657">
        <v>1</v>
      </c>
    </row>
    <row r="4658" spans="1:17" x14ac:dyDescent="0.2">
      <c r="A4658" t="s">
        <v>498</v>
      </c>
      <c r="B4658" t="s">
        <v>134</v>
      </c>
      <c r="C4658" t="s">
        <v>497</v>
      </c>
      <c r="D4658" t="s">
        <v>54</v>
      </c>
      <c r="E4658" t="s">
        <v>4345</v>
      </c>
      <c r="F4658">
        <v>1.2999999999999999E-2</v>
      </c>
      <c r="G4658">
        <v>1.2999999999999999E-2</v>
      </c>
      <c r="H4658">
        <v>1</v>
      </c>
      <c r="J4658" t="s">
        <v>38</v>
      </c>
      <c r="K4658" t="s">
        <v>367</v>
      </c>
      <c r="L4658" t="s">
        <v>402</v>
      </c>
      <c r="M4658" t="s">
        <v>9097</v>
      </c>
      <c r="N4658" t="s">
        <v>9102</v>
      </c>
      <c r="O4658">
        <v>1E-3</v>
      </c>
      <c r="P4658">
        <v>1E-3</v>
      </c>
      <c r="Q4658">
        <v>1</v>
      </c>
    </row>
    <row r="4659" spans="1:17" x14ac:dyDescent="0.2">
      <c r="A4659" t="s">
        <v>498</v>
      </c>
      <c r="B4659" t="s">
        <v>134</v>
      </c>
      <c r="C4659" t="s">
        <v>497</v>
      </c>
      <c r="D4659" t="s">
        <v>54</v>
      </c>
      <c r="E4659" t="s">
        <v>4346</v>
      </c>
      <c r="F4659">
        <v>1.2999999999999999E-2</v>
      </c>
      <c r="G4659">
        <v>1.2999999999999999E-2</v>
      </c>
      <c r="H4659">
        <v>1</v>
      </c>
      <c r="J4659" t="s">
        <v>38</v>
      </c>
      <c r="K4659" t="s">
        <v>367</v>
      </c>
      <c r="L4659" t="s">
        <v>402</v>
      </c>
      <c r="M4659" t="s">
        <v>9097</v>
      </c>
      <c r="N4659" t="s">
        <v>9103</v>
      </c>
      <c r="O4659">
        <v>0</v>
      </c>
      <c r="P4659">
        <v>0</v>
      </c>
      <c r="Q4659">
        <v>1</v>
      </c>
    </row>
    <row r="4660" spans="1:17" x14ac:dyDescent="0.2">
      <c r="A4660" t="s">
        <v>498</v>
      </c>
      <c r="B4660" t="s">
        <v>134</v>
      </c>
      <c r="C4660" t="s">
        <v>497</v>
      </c>
      <c r="D4660" t="s">
        <v>54</v>
      </c>
      <c r="E4660" t="s">
        <v>4347</v>
      </c>
      <c r="F4660">
        <v>1.4E-2</v>
      </c>
      <c r="G4660">
        <v>1.4E-2</v>
      </c>
      <c r="H4660">
        <v>1</v>
      </c>
      <c r="J4660" t="s">
        <v>38</v>
      </c>
      <c r="K4660" t="s">
        <v>367</v>
      </c>
      <c r="L4660" t="s">
        <v>402</v>
      </c>
      <c r="M4660" t="s">
        <v>9097</v>
      </c>
      <c r="N4660" t="s">
        <v>9104</v>
      </c>
      <c r="O4660">
        <v>0</v>
      </c>
      <c r="P4660">
        <v>0</v>
      </c>
      <c r="Q4660">
        <v>1</v>
      </c>
    </row>
    <row r="4661" spans="1:17" x14ac:dyDescent="0.2">
      <c r="A4661" t="s">
        <v>498</v>
      </c>
      <c r="B4661" t="s">
        <v>134</v>
      </c>
      <c r="C4661" t="s">
        <v>497</v>
      </c>
      <c r="D4661" t="s">
        <v>54</v>
      </c>
      <c r="E4661" t="s">
        <v>4348</v>
      </c>
      <c r="F4661">
        <v>1.7000000000000001E-2</v>
      </c>
      <c r="G4661">
        <v>1.7000000000000001E-2</v>
      </c>
      <c r="H4661">
        <v>1</v>
      </c>
      <c r="J4661" t="s">
        <v>38</v>
      </c>
      <c r="K4661" t="s">
        <v>367</v>
      </c>
      <c r="L4661" t="s">
        <v>402</v>
      </c>
      <c r="M4661" t="s">
        <v>9097</v>
      </c>
      <c r="N4661" t="s">
        <v>8981</v>
      </c>
      <c r="O4661">
        <v>0</v>
      </c>
      <c r="P4661">
        <v>0</v>
      </c>
      <c r="Q4661">
        <v>1</v>
      </c>
    </row>
    <row r="4662" spans="1:17" x14ac:dyDescent="0.2">
      <c r="A4662" t="s">
        <v>498</v>
      </c>
      <c r="B4662" t="s">
        <v>134</v>
      </c>
      <c r="C4662" t="s">
        <v>497</v>
      </c>
      <c r="D4662" t="s">
        <v>54</v>
      </c>
      <c r="E4662" t="s">
        <v>4349</v>
      </c>
      <c r="F4662">
        <v>1.7999999999999999E-2</v>
      </c>
      <c r="G4662">
        <v>1.7999999999999999E-2</v>
      </c>
      <c r="H4662">
        <v>1</v>
      </c>
      <c r="J4662" t="s">
        <v>38</v>
      </c>
      <c r="K4662" t="s">
        <v>367</v>
      </c>
      <c r="L4662" t="s">
        <v>402</v>
      </c>
      <c r="M4662" t="s">
        <v>9097</v>
      </c>
      <c r="N4662" t="s">
        <v>8984</v>
      </c>
      <c r="O4662">
        <v>2E-3</v>
      </c>
      <c r="P4662">
        <v>2E-3</v>
      </c>
      <c r="Q4662">
        <v>1</v>
      </c>
    </row>
    <row r="4663" spans="1:17" x14ac:dyDescent="0.2">
      <c r="A4663" t="s">
        <v>498</v>
      </c>
      <c r="B4663" t="s">
        <v>134</v>
      </c>
      <c r="C4663" t="s">
        <v>497</v>
      </c>
      <c r="D4663" t="s">
        <v>54</v>
      </c>
      <c r="E4663" t="s">
        <v>4350</v>
      </c>
      <c r="F4663">
        <v>1.7999999999999999E-2</v>
      </c>
      <c r="G4663">
        <v>1.7999999999999999E-2</v>
      </c>
      <c r="H4663">
        <v>1</v>
      </c>
      <c r="J4663" t="s">
        <v>38</v>
      </c>
      <c r="K4663" t="s">
        <v>367</v>
      </c>
      <c r="L4663" t="s">
        <v>402</v>
      </c>
      <c r="M4663" t="s">
        <v>9097</v>
      </c>
      <c r="N4663" t="s">
        <v>8985</v>
      </c>
      <c r="O4663">
        <v>7.0000000000000001E-3</v>
      </c>
      <c r="P4663">
        <v>7.0000000000000001E-3</v>
      </c>
      <c r="Q4663">
        <v>1</v>
      </c>
    </row>
    <row r="4664" spans="1:17" x14ac:dyDescent="0.2">
      <c r="A4664" t="s">
        <v>498</v>
      </c>
      <c r="B4664" t="s">
        <v>134</v>
      </c>
      <c r="C4664" t="s">
        <v>497</v>
      </c>
      <c r="D4664" t="s">
        <v>54</v>
      </c>
      <c r="E4664" t="s">
        <v>4351</v>
      </c>
      <c r="F4664">
        <v>1.9E-2</v>
      </c>
      <c r="G4664">
        <v>1.9E-2</v>
      </c>
      <c r="H4664">
        <v>1</v>
      </c>
      <c r="J4664" t="s">
        <v>38</v>
      </c>
      <c r="K4664" t="s">
        <v>367</v>
      </c>
      <c r="L4664" t="s">
        <v>402</v>
      </c>
      <c r="M4664" t="s">
        <v>9097</v>
      </c>
      <c r="N4664" t="s">
        <v>8986</v>
      </c>
      <c r="O4664">
        <v>0.01</v>
      </c>
      <c r="P4664">
        <v>0.01</v>
      </c>
      <c r="Q4664">
        <v>1</v>
      </c>
    </row>
    <row r="4665" spans="1:17" x14ac:dyDescent="0.2">
      <c r="A4665" t="s">
        <v>498</v>
      </c>
      <c r="B4665" t="s">
        <v>134</v>
      </c>
      <c r="C4665" t="s">
        <v>497</v>
      </c>
      <c r="D4665" t="s">
        <v>54</v>
      </c>
      <c r="E4665" t="s">
        <v>4352</v>
      </c>
      <c r="F4665">
        <v>1.9E-2</v>
      </c>
      <c r="G4665">
        <v>1.9E-2</v>
      </c>
      <c r="H4665">
        <v>1</v>
      </c>
      <c r="J4665" t="s">
        <v>38</v>
      </c>
      <c r="K4665" t="s">
        <v>367</v>
      </c>
      <c r="L4665" t="s">
        <v>402</v>
      </c>
      <c r="M4665" t="s">
        <v>9097</v>
      </c>
      <c r="N4665" t="s">
        <v>9124</v>
      </c>
      <c r="O4665">
        <v>2.1000000000000001E-2</v>
      </c>
      <c r="P4665">
        <v>2.1000000000000001E-2</v>
      </c>
      <c r="Q4665">
        <v>1</v>
      </c>
    </row>
    <row r="4666" spans="1:17" x14ac:dyDescent="0.2">
      <c r="A4666" t="s">
        <v>498</v>
      </c>
      <c r="B4666" t="s">
        <v>134</v>
      </c>
      <c r="C4666" t="s">
        <v>497</v>
      </c>
      <c r="D4666" t="s">
        <v>54</v>
      </c>
      <c r="E4666" t="s">
        <v>4353</v>
      </c>
      <c r="F4666">
        <v>1.9E-2</v>
      </c>
      <c r="G4666">
        <v>1.9E-2</v>
      </c>
      <c r="H4666">
        <v>1</v>
      </c>
      <c r="J4666" t="s">
        <v>38</v>
      </c>
      <c r="K4666" t="s">
        <v>367</v>
      </c>
      <c r="L4666" t="s">
        <v>402</v>
      </c>
      <c r="M4666" t="s">
        <v>9097</v>
      </c>
      <c r="N4666" t="s">
        <v>9125</v>
      </c>
      <c r="O4666">
        <v>4.2999999999999997E-2</v>
      </c>
      <c r="P4666">
        <v>4.2999999999999997E-2</v>
      </c>
      <c r="Q4666">
        <v>1</v>
      </c>
    </row>
    <row r="4667" spans="1:17" x14ac:dyDescent="0.2">
      <c r="A4667" t="s">
        <v>498</v>
      </c>
      <c r="B4667" t="s">
        <v>134</v>
      </c>
      <c r="C4667" t="s">
        <v>497</v>
      </c>
      <c r="D4667" t="s">
        <v>54</v>
      </c>
      <c r="E4667" t="s">
        <v>4354</v>
      </c>
      <c r="F4667">
        <v>1.9E-2</v>
      </c>
      <c r="G4667">
        <v>1.9E-2</v>
      </c>
      <c r="H4667">
        <v>1</v>
      </c>
      <c r="J4667" t="s">
        <v>38</v>
      </c>
      <c r="K4667" t="s">
        <v>367</v>
      </c>
      <c r="L4667" t="s">
        <v>402</v>
      </c>
      <c r="M4667" t="s">
        <v>9097</v>
      </c>
      <c r="N4667" t="s">
        <v>9121</v>
      </c>
      <c r="O4667">
        <v>5.7000000000000002E-2</v>
      </c>
      <c r="P4667">
        <v>5.7000000000000002E-2</v>
      </c>
      <c r="Q4667">
        <v>1</v>
      </c>
    </row>
    <row r="4668" spans="1:17" x14ac:dyDescent="0.2">
      <c r="A4668" t="s">
        <v>498</v>
      </c>
      <c r="B4668" t="s">
        <v>134</v>
      </c>
      <c r="C4668" t="s">
        <v>497</v>
      </c>
      <c r="D4668" t="s">
        <v>54</v>
      </c>
      <c r="E4668" t="s">
        <v>4355</v>
      </c>
      <c r="F4668">
        <v>1.9E-2</v>
      </c>
      <c r="G4668">
        <v>1.9E-2</v>
      </c>
      <c r="H4668">
        <v>1</v>
      </c>
      <c r="J4668" t="s">
        <v>38</v>
      </c>
      <c r="K4668" t="s">
        <v>367</v>
      </c>
      <c r="L4668" t="s">
        <v>402</v>
      </c>
      <c r="M4668" t="s">
        <v>9097</v>
      </c>
      <c r="N4668" t="s">
        <v>9122</v>
      </c>
      <c r="O4668">
        <v>6.6000000000000003E-2</v>
      </c>
      <c r="P4668">
        <v>6.6000000000000003E-2</v>
      </c>
      <c r="Q4668">
        <v>1</v>
      </c>
    </row>
    <row r="4669" spans="1:17" x14ac:dyDescent="0.2">
      <c r="A4669" t="s">
        <v>498</v>
      </c>
      <c r="B4669" t="s">
        <v>134</v>
      </c>
      <c r="C4669" t="s">
        <v>497</v>
      </c>
      <c r="D4669" t="s">
        <v>54</v>
      </c>
      <c r="E4669" t="s">
        <v>4356</v>
      </c>
      <c r="F4669">
        <v>1.9E-2</v>
      </c>
      <c r="G4669">
        <v>1.9E-2</v>
      </c>
      <c r="H4669">
        <v>1</v>
      </c>
      <c r="J4669" t="s">
        <v>38</v>
      </c>
      <c r="K4669" t="s">
        <v>367</v>
      </c>
      <c r="L4669" t="s">
        <v>402</v>
      </c>
      <c r="M4669" t="s">
        <v>9097</v>
      </c>
      <c r="N4669" t="s">
        <v>9105</v>
      </c>
      <c r="O4669">
        <v>0.10100000000000001</v>
      </c>
      <c r="P4669">
        <v>0.10100000000000001</v>
      </c>
      <c r="Q4669">
        <v>1</v>
      </c>
    </row>
    <row r="4670" spans="1:17" x14ac:dyDescent="0.2">
      <c r="A4670" t="s">
        <v>498</v>
      </c>
      <c r="B4670" t="s">
        <v>134</v>
      </c>
      <c r="C4670" t="s">
        <v>497</v>
      </c>
      <c r="D4670" t="s">
        <v>54</v>
      </c>
      <c r="E4670" t="s">
        <v>4357</v>
      </c>
      <c r="F4670">
        <v>1.9E-2</v>
      </c>
      <c r="G4670">
        <v>1.9E-2</v>
      </c>
      <c r="H4670">
        <v>1</v>
      </c>
      <c r="J4670" t="s">
        <v>38</v>
      </c>
      <c r="K4670" t="s">
        <v>367</v>
      </c>
      <c r="L4670" t="s">
        <v>402</v>
      </c>
      <c r="M4670" t="s">
        <v>9097</v>
      </c>
      <c r="N4670" t="s">
        <v>9106</v>
      </c>
      <c r="O4670">
        <v>5.8999999999999997E-2</v>
      </c>
      <c r="P4670">
        <v>5.8999999999999997E-2</v>
      </c>
      <c r="Q4670">
        <v>1</v>
      </c>
    </row>
    <row r="4671" spans="1:17" x14ac:dyDescent="0.2">
      <c r="A4671" t="s">
        <v>498</v>
      </c>
      <c r="B4671" t="s">
        <v>134</v>
      </c>
      <c r="C4671" t="s">
        <v>497</v>
      </c>
      <c r="D4671" t="s">
        <v>54</v>
      </c>
      <c r="E4671" t="s">
        <v>4358</v>
      </c>
      <c r="F4671">
        <v>1.7999999999999999E-2</v>
      </c>
      <c r="G4671">
        <v>1.7999999999999999E-2</v>
      </c>
      <c r="H4671">
        <v>1</v>
      </c>
      <c r="J4671" t="s">
        <v>38</v>
      </c>
      <c r="K4671" t="s">
        <v>367</v>
      </c>
      <c r="L4671" t="s">
        <v>402</v>
      </c>
      <c r="M4671" t="s">
        <v>9097</v>
      </c>
      <c r="N4671" t="s">
        <v>9107</v>
      </c>
      <c r="O4671">
        <v>1.4E-2</v>
      </c>
      <c r="P4671">
        <v>1.4E-2</v>
      </c>
      <c r="Q4671">
        <v>1</v>
      </c>
    </row>
    <row r="4672" spans="1:17" x14ac:dyDescent="0.2">
      <c r="A4672" t="s">
        <v>498</v>
      </c>
      <c r="B4672" t="s">
        <v>134</v>
      </c>
      <c r="C4672" t="s">
        <v>497</v>
      </c>
      <c r="D4672" t="s">
        <v>54</v>
      </c>
      <c r="E4672" t="s">
        <v>4359</v>
      </c>
      <c r="F4672">
        <v>1.7000000000000001E-2</v>
      </c>
      <c r="G4672">
        <v>1.7000000000000001E-2</v>
      </c>
      <c r="H4672">
        <v>1</v>
      </c>
      <c r="J4672" t="s">
        <v>38</v>
      </c>
      <c r="K4672" t="s">
        <v>367</v>
      </c>
      <c r="L4672" t="s">
        <v>402</v>
      </c>
      <c r="M4672" t="s">
        <v>9097</v>
      </c>
      <c r="N4672" t="s">
        <v>9108</v>
      </c>
      <c r="O4672">
        <v>2E-3</v>
      </c>
      <c r="P4672">
        <v>2E-3</v>
      </c>
      <c r="Q4672">
        <v>1</v>
      </c>
    </row>
    <row r="4673" spans="1:17" x14ac:dyDescent="0.2">
      <c r="A4673" t="s">
        <v>498</v>
      </c>
      <c r="B4673" t="s">
        <v>134</v>
      </c>
      <c r="C4673" t="s">
        <v>497</v>
      </c>
      <c r="D4673" t="s">
        <v>54</v>
      </c>
      <c r="E4673" t="s">
        <v>4360</v>
      </c>
      <c r="F4673">
        <v>1.7000000000000001E-2</v>
      </c>
      <c r="G4673">
        <v>1.7000000000000001E-2</v>
      </c>
      <c r="H4673">
        <v>1</v>
      </c>
      <c r="J4673" t="s">
        <v>38</v>
      </c>
      <c r="K4673" t="s">
        <v>367</v>
      </c>
      <c r="L4673" t="s">
        <v>402</v>
      </c>
      <c r="M4673" t="s">
        <v>9097</v>
      </c>
      <c r="N4673" t="s">
        <v>9109</v>
      </c>
      <c r="O4673">
        <v>0</v>
      </c>
      <c r="P4673">
        <v>0</v>
      </c>
      <c r="Q4673">
        <v>1</v>
      </c>
    </row>
    <row r="4674" spans="1:17" x14ac:dyDescent="0.2">
      <c r="A4674" t="s">
        <v>498</v>
      </c>
      <c r="B4674" t="s">
        <v>134</v>
      </c>
      <c r="C4674" t="s">
        <v>497</v>
      </c>
      <c r="D4674" t="s">
        <v>54</v>
      </c>
      <c r="E4674" t="s">
        <v>4361</v>
      </c>
      <c r="F4674">
        <v>1.7000000000000001E-2</v>
      </c>
      <c r="G4674">
        <v>1.7000000000000001E-2</v>
      </c>
      <c r="H4674">
        <v>1</v>
      </c>
      <c r="J4674" t="s">
        <v>38</v>
      </c>
      <c r="K4674" t="s">
        <v>367</v>
      </c>
      <c r="L4674" t="s">
        <v>402</v>
      </c>
      <c r="M4674" t="s">
        <v>9097</v>
      </c>
      <c r="N4674" t="s">
        <v>9123</v>
      </c>
      <c r="O4674">
        <v>0</v>
      </c>
      <c r="P4674">
        <v>0</v>
      </c>
      <c r="Q4674">
        <v>1</v>
      </c>
    </row>
    <row r="4675" spans="1:17" x14ac:dyDescent="0.2">
      <c r="A4675" t="s">
        <v>498</v>
      </c>
      <c r="B4675" t="s">
        <v>134</v>
      </c>
      <c r="C4675" t="s">
        <v>497</v>
      </c>
      <c r="D4675" t="s">
        <v>54</v>
      </c>
      <c r="E4675" t="s">
        <v>4362</v>
      </c>
      <c r="F4675">
        <v>1.4E-2</v>
      </c>
      <c r="G4675">
        <v>1.4E-2</v>
      </c>
      <c r="H4675">
        <v>1</v>
      </c>
      <c r="J4675" t="s">
        <v>38</v>
      </c>
      <c r="K4675" t="s">
        <v>367</v>
      </c>
      <c r="L4675" t="s">
        <v>402</v>
      </c>
      <c r="M4675" t="s">
        <v>9097</v>
      </c>
      <c r="N4675" t="s">
        <v>9110</v>
      </c>
      <c r="O4675">
        <v>1E-3</v>
      </c>
      <c r="P4675">
        <v>1E-3</v>
      </c>
      <c r="Q4675">
        <v>1</v>
      </c>
    </row>
    <row r="4676" spans="1:17" x14ac:dyDescent="0.2">
      <c r="A4676" t="s">
        <v>498</v>
      </c>
      <c r="B4676" t="s">
        <v>134</v>
      </c>
      <c r="C4676" t="s">
        <v>497</v>
      </c>
      <c r="D4676" t="s">
        <v>54</v>
      </c>
      <c r="E4676" t="s">
        <v>4363</v>
      </c>
      <c r="F4676">
        <v>1.4E-2</v>
      </c>
      <c r="G4676">
        <v>1.4E-2</v>
      </c>
      <c r="H4676">
        <v>1</v>
      </c>
      <c r="J4676" t="s">
        <v>38</v>
      </c>
      <c r="K4676" t="s">
        <v>367</v>
      </c>
      <c r="L4676" t="s">
        <v>402</v>
      </c>
      <c r="M4676" t="s">
        <v>9097</v>
      </c>
      <c r="N4676" t="s">
        <v>9111</v>
      </c>
      <c r="O4676">
        <v>1E-3</v>
      </c>
      <c r="P4676">
        <v>1E-3</v>
      </c>
      <c r="Q4676">
        <v>1</v>
      </c>
    </row>
    <row r="4677" spans="1:17" x14ac:dyDescent="0.2">
      <c r="A4677" t="s">
        <v>498</v>
      </c>
      <c r="B4677" t="s">
        <v>134</v>
      </c>
      <c r="C4677" t="s">
        <v>497</v>
      </c>
      <c r="D4677" t="s">
        <v>54</v>
      </c>
      <c r="E4677" t="s">
        <v>4364</v>
      </c>
      <c r="F4677">
        <v>1.4E-2</v>
      </c>
      <c r="G4677">
        <v>1.4E-2</v>
      </c>
      <c r="H4677">
        <v>1</v>
      </c>
      <c r="J4677" t="s">
        <v>38</v>
      </c>
      <c r="K4677" t="s">
        <v>367</v>
      </c>
      <c r="L4677" t="s">
        <v>402</v>
      </c>
      <c r="M4677" t="s">
        <v>9097</v>
      </c>
      <c r="N4677" t="s">
        <v>9112</v>
      </c>
      <c r="O4677">
        <v>1E-3</v>
      </c>
      <c r="P4677">
        <v>1E-3</v>
      </c>
      <c r="Q4677">
        <v>1</v>
      </c>
    </row>
    <row r="4678" spans="1:17" x14ac:dyDescent="0.2">
      <c r="A4678" t="s">
        <v>498</v>
      </c>
      <c r="B4678" t="s">
        <v>134</v>
      </c>
      <c r="C4678" t="s">
        <v>497</v>
      </c>
      <c r="D4678" t="s">
        <v>54</v>
      </c>
      <c r="E4678" t="s">
        <v>4365</v>
      </c>
      <c r="F4678">
        <v>1.4E-2</v>
      </c>
      <c r="G4678">
        <v>1.4E-2</v>
      </c>
      <c r="H4678">
        <v>1</v>
      </c>
      <c r="J4678" t="s">
        <v>38</v>
      </c>
      <c r="K4678" t="s">
        <v>367</v>
      </c>
      <c r="L4678" t="s">
        <v>402</v>
      </c>
      <c r="M4678" t="s">
        <v>9097</v>
      </c>
      <c r="N4678" t="s">
        <v>9113</v>
      </c>
      <c r="O4678">
        <v>2E-3</v>
      </c>
      <c r="P4678">
        <v>2E-3</v>
      </c>
      <c r="Q4678">
        <v>1</v>
      </c>
    </row>
    <row r="4679" spans="1:17" x14ac:dyDescent="0.2">
      <c r="A4679" t="s">
        <v>498</v>
      </c>
      <c r="B4679" t="s">
        <v>134</v>
      </c>
      <c r="C4679" t="s">
        <v>497</v>
      </c>
      <c r="D4679" t="s">
        <v>54</v>
      </c>
      <c r="E4679" t="s">
        <v>4366</v>
      </c>
      <c r="F4679">
        <v>1.4E-2</v>
      </c>
      <c r="G4679">
        <v>1.4E-2</v>
      </c>
      <c r="H4679">
        <v>1</v>
      </c>
      <c r="J4679" t="s">
        <v>38</v>
      </c>
      <c r="K4679" t="s">
        <v>367</v>
      </c>
      <c r="L4679" t="s">
        <v>402</v>
      </c>
      <c r="M4679" t="s">
        <v>9097</v>
      </c>
      <c r="N4679" t="s">
        <v>9114</v>
      </c>
      <c r="O4679">
        <v>2E-3</v>
      </c>
      <c r="P4679">
        <v>2E-3</v>
      </c>
      <c r="Q4679">
        <v>1</v>
      </c>
    </row>
    <row r="4680" spans="1:17" x14ac:dyDescent="0.2">
      <c r="A4680" t="s">
        <v>498</v>
      </c>
      <c r="B4680" t="s">
        <v>134</v>
      </c>
      <c r="C4680" t="s">
        <v>497</v>
      </c>
      <c r="D4680" t="s">
        <v>54</v>
      </c>
      <c r="E4680" t="s">
        <v>4367</v>
      </c>
      <c r="F4680">
        <v>1.2999999999999999E-2</v>
      </c>
      <c r="G4680">
        <v>1.2999999999999999E-2</v>
      </c>
      <c r="H4680">
        <v>1</v>
      </c>
      <c r="J4680" t="s">
        <v>38</v>
      </c>
      <c r="K4680" t="s">
        <v>367</v>
      </c>
      <c r="L4680" t="s">
        <v>402</v>
      </c>
      <c r="M4680" t="s">
        <v>9097</v>
      </c>
      <c r="N4680" t="s">
        <v>9126</v>
      </c>
      <c r="O4680">
        <v>2E-3</v>
      </c>
      <c r="P4680">
        <v>2E-3</v>
      </c>
      <c r="Q4680">
        <v>1</v>
      </c>
    </row>
    <row r="4681" spans="1:17" x14ac:dyDescent="0.2">
      <c r="A4681" t="s">
        <v>498</v>
      </c>
      <c r="B4681" t="s">
        <v>134</v>
      </c>
      <c r="C4681" t="s">
        <v>497</v>
      </c>
      <c r="D4681" t="s">
        <v>54</v>
      </c>
      <c r="E4681" t="s">
        <v>4368</v>
      </c>
      <c r="F4681">
        <v>1.2999999999999999E-2</v>
      </c>
      <c r="G4681">
        <v>1.2999999999999999E-2</v>
      </c>
      <c r="H4681">
        <v>1</v>
      </c>
      <c r="J4681" t="s">
        <v>38</v>
      </c>
      <c r="K4681" t="s">
        <v>367</v>
      </c>
      <c r="L4681" t="s">
        <v>402</v>
      </c>
      <c r="M4681" t="s">
        <v>9097</v>
      </c>
      <c r="N4681" t="s">
        <v>9115</v>
      </c>
      <c r="O4681">
        <v>1E-3</v>
      </c>
      <c r="P4681">
        <v>1E-3</v>
      </c>
      <c r="Q4681">
        <v>1</v>
      </c>
    </row>
    <row r="4682" spans="1:17" x14ac:dyDescent="0.2">
      <c r="A4682" t="s">
        <v>498</v>
      </c>
      <c r="B4682" t="s">
        <v>134</v>
      </c>
      <c r="C4682" t="s">
        <v>497</v>
      </c>
      <c r="D4682" t="s">
        <v>54</v>
      </c>
      <c r="E4682" t="s">
        <v>4369</v>
      </c>
      <c r="F4682">
        <v>1.2999999999999999E-2</v>
      </c>
      <c r="G4682">
        <v>1.2999999999999999E-2</v>
      </c>
      <c r="H4682">
        <v>1</v>
      </c>
      <c r="J4682" t="s">
        <v>38</v>
      </c>
      <c r="K4682" t="s">
        <v>367</v>
      </c>
      <c r="L4682" t="s">
        <v>402</v>
      </c>
      <c r="M4682" t="s">
        <v>9097</v>
      </c>
      <c r="N4682" t="s">
        <v>9116</v>
      </c>
      <c r="O4682">
        <v>0</v>
      </c>
      <c r="P4682">
        <v>0</v>
      </c>
      <c r="Q4682">
        <v>1</v>
      </c>
    </row>
    <row r="4683" spans="1:17" x14ac:dyDescent="0.2">
      <c r="A4683" t="s">
        <v>498</v>
      </c>
      <c r="B4683" t="s">
        <v>134</v>
      </c>
      <c r="C4683" t="s">
        <v>497</v>
      </c>
      <c r="D4683" t="s">
        <v>54</v>
      </c>
      <c r="E4683" t="s">
        <v>4370</v>
      </c>
      <c r="F4683">
        <v>1.4E-2</v>
      </c>
      <c r="G4683">
        <v>1.4E-2</v>
      </c>
      <c r="H4683">
        <v>1</v>
      </c>
      <c r="J4683" t="s">
        <v>38</v>
      </c>
      <c r="K4683" t="s">
        <v>367</v>
      </c>
      <c r="L4683" t="s">
        <v>402</v>
      </c>
      <c r="M4683" t="s">
        <v>9097</v>
      </c>
      <c r="N4683" t="s">
        <v>9117</v>
      </c>
      <c r="O4683">
        <v>1E-3</v>
      </c>
      <c r="P4683">
        <v>1E-3</v>
      </c>
      <c r="Q4683">
        <v>1</v>
      </c>
    </row>
    <row r="4684" spans="1:17" x14ac:dyDescent="0.2">
      <c r="A4684" t="s">
        <v>498</v>
      </c>
      <c r="B4684" t="s">
        <v>134</v>
      </c>
      <c r="C4684" t="s">
        <v>497</v>
      </c>
      <c r="D4684" t="s">
        <v>54</v>
      </c>
      <c r="E4684" t="s">
        <v>4371</v>
      </c>
      <c r="F4684">
        <v>1.4E-2</v>
      </c>
      <c r="G4684">
        <v>1.4E-2</v>
      </c>
      <c r="H4684">
        <v>1</v>
      </c>
      <c r="J4684" t="s">
        <v>38</v>
      </c>
      <c r="K4684" t="s">
        <v>367</v>
      </c>
      <c r="L4684" t="s">
        <v>402</v>
      </c>
      <c r="M4684" t="s">
        <v>9097</v>
      </c>
      <c r="N4684" t="s">
        <v>9118</v>
      </c>
      <c r="O4684">
        <v>0</v>
      </c>
      <c r="P4684">
        <v>0</v>
      </c>
      <c r="Q4684">
        <v>1</v>
      </c>
    </row>
    <row r="4685" spans="1:17" x14ac:dyDescent="0.2">
      <c r="A4685" t="s">
        <v>498</v>
      </c>
      <c r="B4685" t="s">
        <v>134</v>
      </c>
      <c r="C4685" t="s">
        <v>497</v>
      </c>
      <c r="D4685" t="s">
        <v>54</v>
      </c>
      <c r="E4685" t="s">
        <v>4372</v>
      </c>
      <c r="F4685">
        <v>1.4999999999999999E-2</v>
      </c>
      <c r="G4685">
        <v>1.4999999999999999E-2</v>
      </c>
      <c r="H4685">
        <v>1</v>
      </c>
      <c r="J4685" t="s">
        <v>38</v>
      </c>
      <c r="K4685" t="s">
        <v>367</v>
      </c>
      <c r="L4685" t="s">
        <v>402</v>
      </c>
      <c r="M4685" t="s">
        <v>9097</v>
      </c>
      <c r="N4685" t="s">
        <v>8982</v>
      </c>
      <c r="O4685">
        <v>0</v>
      </c>
      <c r="P4685">
        <v>0</v>
      </c>
      <c r="Q4685">
        <v>1</v>
      </c>
    </row>
    <row r="4686" spans="1:17" x14ac:dyDescent="0.2">
      <c r="A4686" t="s">
        <v>498</v>
      </c>
      <c r="B4686" t="s">
        <v>134</v>
      </c>
      <c r="C4686" t="s">
        <v>497</v>
      </c>
      <c r="D4686" t="s">
        <v>54</v>
      </c>
      <c r="E4686" t="s">
        <v>4373</v>
      </c>
      <c r="F4686">
        <v>1.7000000000000001E-2</v>
      </c>
      <c r="G4686">
        <v>1.7000000000000001E-2</v>
      </c>
      <c r="H4686">
        <v>1</v>
      </c>
      <c r="J4686" t="s">
        <v>38</v>
      </c>
      <c r="K4686" t="s">
        <v>367</v>
      </c>
      <c r="L4686" t="s">
        <v>402</v>
      </c>
      <c r="M4686" t="s">
        <v>9097</v>
      </c>
      <c r="N4686" t="s">
        <v>8987</v>
      </c>
      <c r="O4686">
        <v>1E-3</v>
      </c>
      <c r="P4686">
        <v>1E-3</v>
      </c>
      <c r="Q4686">
        <v>1</v>
      </c>
    </row>
    <row r="4687" spans="1:17" x14ac:dyDescent="0.2">
      <c r="A4687" t="s">
        <v>498</v>
      </c>
      <c r="B4687" t="s">
        <v>134</v>
      </c>
      <c r="C4687" t="s">
        <v>497</v>
      </c>
      <c r="D4687" t="s">
        <v>54</v>
      </c>
      <c r="E4687" t="s">
        <v>4374</v>
      </c>
      <c r="F4687">
        <v>1.7000000000000001E-2</v>
      </c>
      <c r="G4687">
        <v>1.7000000000000001E-2</v>
      </c>
      <c r="H4687">
        <v>1</v>
      </c>
      <c r="J4687" t="s">
        <v>38</v>
      </c>
      <c r="K4687" t="s">
        <v>367</v>
      </c>
      <c r="L4687" t="s">
        <v>402</v>
      </c>
      <c r="M4687" t="s">
        <v>9097</v>
      </c>
      <c r="N4687" t="s">
        <v>8989</v>
      </c>
      <c r="O4687">
        <v>7.0000000000000001E-3</v>
      </c>
      <c r="P4687">
        <v>7.0000000000000001E-3</v>
      </c>
      <c r="Q4687">
        <v>1</v>
      </c>
    </row>
    <row r="4688" spans="1:17" x14ac:dyDescent="0.2">
      <c r="A4688" t="s">
        <v>498</v>
      </c>
      <c r="B4688" t="s">
        <v>134</v>
      </c>
      <c r="C4688" t="s">
        <v>497</v>
      </c>
      <c r="D4688" t="s">
        <v>54</v>
      </c>
      <c r="E4688" t="s">
        <v>4375</v>
      </c>
      <c r="F4688">
        <v>1.7000000000000001E-2</v>
      </c>
      <c r="G4688">
        <v>1.7000000000000001E-2</v>
      </c>
      <c r="H4688">
        <v>1</v>
      </c>
      <c r="J4688" t="s">
        <v>38</v>
      </c>
      <c r="K4688" t="s">
        <v>367</v>
      </c>
      <c r="L4688" t="s">
        <v>402</v>
      </c>
      <c r="M4688" t="s">
        <v>9097</v>
      </c>
      <c r="N4688" t="s">
        <v>9127</v>
      </c>
      <c r="O4688">
        <v>1.2999999999999999E-2</v>
      </c>
      <c r="P4688">
        <v>1.2999999999999999E-2</v>
      </c>
      <c r="Q4688">
        <v>1</v>
      </c>
    </row>
    <row r="4689" spans="1:17" x14ac:dyDescent="0.2">
      <c r="A4689" t="s">
        <v>498</v>
      </c>
      <c r="B4689" t="s">
        <v>134</v>
      </c>
      <c r="C4689" t="s">
        <v>497</v>
      </c>
      <c r="D4689" t="s">
        <v>54</v>
      </c>
      <c r="E4689" t="s">
        <v>4376</v>
      </c>
      <c r="F4689">
        <v>1.7000000000000001E-2</v>
      </c>
      <c r="G4689">
        <v>1.7000000000000001E-2</v>
      </c>
      <c r="H4689">
        <v>1</v>
      </c>
      <c r="J4689" t="s">
        <v>38</v>
      </c>
      <c r="K4689" t="s">
        <v>367</v>
      </c>
      <c r="L4689" t="s">
        <v>402</v>
      </c>
      <c r="M4689" t="s">
        <v>9097</v>
      </c>
      <c r="N4689" t="s">
        <v>9128</v>
      </c>
      <c r="O4689">
        <v>1.7999999999999999E-2</v>
      </c>
      <c r="P4689">
        <v>1.7999999999999999E-2</v>
      </c>
      <c r="Q4689">
        <v>1</v>
      </c>
    </row>
    <row r="4690" spans="1:17" x14ac:dyDescent="0.2">
      <c r="A4690" t="s">
        <v>498</v>
      </c>
      <c r="B4690" t="s">
        <v>134</v>
      </c>
      <c r="C4690" t="s">
        <v>497</v>
      </c>
      <c r="D4690" t="s">
        <v>54</v>
      </c>
      <c r="E4690" t="s">
        <v>4377</v>
      </c>
      <c r="F4690">
        <v>1.7000000000000001E-2</v>
      </c>
      <c r="G4690">
        <v>1.7000000000000001E-2</v>
      </c>
      <c r="H4690">
        <v>1</v>
      </c>
      <c r="J4690" t="s">
        <v>38</v>
      </c>
      <c r="K4690" t="s">
        <v>367</v>
      </c>
      <c r="L4690" t="s">
        <v>402</v>
      </c>
      <c r="M4690" t="s">
        <v>9097</v>
      </c>
      <c r="N4690" t="s">
        <v>9129</v>
      </c>
      <c r="O4690">
        <v>2.4E-2</v>
      </c>
      <c r="P4690">
        <v>2.4E-2</v>
      </c>
      <c r="Q4690">
        <v>1</v>
      </c>
    </row>
    <row r="4691" spans="1:17" x14ac:dyDescent="0.2">
      <c r="A4691" t="s">
        <v>498</v>
      </c>
      <c r="B4691" t="s">
        <v>134</v>
      </c>
      <c r="C4691" t="s">
        <v>497</v>
      </c>
      <c r="D4691" t="s">
        <v>54</v>
      </c>
      <c r="E4691" t="s">
        <v>4378</v>
      </c>
      <c r="F4691">
        <v>1.7000000000000001E-2</v>
      </c>
      <c r="G4691">
        <v>1.7000000000000001E-2</v>
      </c>
      <c r="H4691">
        <v>1</v>
      </c>
      <c r="J4691" t="s">
        <v>38</v>
      </c>
      <c r="K4691" t="s">
        <v>367</v>
      </c>
      <c r="L4691" t="s">
        <v>402</v>
      </c>
      <c r="M4691" t="s">
        <v>9097</v>
      </c>
      <c r="N4691" t="s">
        <v>9130</v>
      </c>
      <c r="O4691">
        <v>2.3E-2</v>
      </c>
      <c r="P4691">
        <v>2.3E-2</v>
      </c>
      <c r="Q4691">
        <v>1</v>
      </c>
    </row>
    <row r="4692" spans="1:17" x14ac:dyDescent="0.2">
      <c r="A4692" t="s">
        <v>498</v>
      </c>
      <c r="B4692" t="s">
        <v>134</v>
      </c>
      <c r="C4692" t="s">
        <v>497</v>
      </c>
      <c r="D4692" t="s">
        <v>54</v>
      </c>
      <c r="E4692" t="s">
        <v>4379</v>
      </c>
      <c r="F4692">
        <v>1.7000000000000001E-2</v>
      </c>
      <c r="G4692">
        <v>1.7000000000000001E-2</v>
      </c>
      <c r="H4692">
        <v>1</v>
      </c>
      <c r="J4692" t="s">
        <v>38</v>
      </c>
      <c r="K4692" t="s">
        <v>367</v>
      </c>
      <c r="L4692" t="s">
        <v>402</v>
      </c>
      <c r="M4692" t="s">
        <v>9097</v>
      </c>
      <c r="N4692" t="s">
        <v>9131</v>
      </c>
      <c r="O4692">
        <v>3.3000000000000002E-2</v>
      </c>
      <c r="P4692">
        <v>3.3000000000000002E-2</v>
      </c>
      <c r="Q4692">
        <v>1</v>
      </c>
    </row>
    <row r="4693" spans="1:17" x14ac:dyDescent="0.2">
      <c r="A4693" t="s">
        <v>498</v>
      </c>
      <c r="B4693" t="s">
        <v>134</v>
      </c>
      <c r="C4693" t="s">
        <v>497</v>
      </c>
      <c r="D4693" t="s">
        <v>54</v>
      </c>
      <c r="E4693" t="s">
        <v>4380</v>
      </c>
      <c r="F4693">
        <v>1.7999999999999999E-2</v>
      </c>
      <c r="G4693">
        <v>1.7999999999999999E-2</v>
      </c>
      <c r="H4693">
        <v>1</v>
      </c>
      <c r="J4693" t="s">
        <v>38</v>
      </c>
      <c r="K4693" t="s">
        <v>367</v>
      </c>
      <c r="L4693" t="s">
        <v>402</v>
      </c>
      <c r="M4693" t="s">
        <v>9097</v>
      </c>
      <c r="N4693" t="s">
        <v>9132</v>
      </c>
      <c r="O4693">
        <v>0.05</v>
      </c>
      <c r="P4693">
        <v>0.05</v>
      </c>
      <c r="Q4693">
        <v>1</v>
      </c>
    </row>
    <row r="4694" spans="1:17" x14ac:dyDescent="0.2">
      <c r="A4694" t="s">
        <v>498</v>
      </c>
      <c r="B4694" t="s">
        <v>134</v>
      </c>
      <c r="C4694" t="s">
        <v>497</v>
      </c>
      <c r="D4694" t="s">
        <v>54</v>
      </c>
      <c r="E4694" t="s">
        <v>4381</v>
      </c>
      <c r="F4694">
        <v>1.7999999999999999E-2</v>
      </c>
      <c r="G4694">
        <v>1.7999999999999999E-2</v>
      </c>
      <c r="H4694">
        <v>1</v>
      </c>
      <c r="J4694" t="s">
        <v>38</v>
      </c>
      <c r="K4694" t="s">
        <v>367</v>
      </c>
      <c r="L4694" t="s">
        <v>402</v>
      </c>
      <c r="M4694" t="s">
        <v>9097</v>
      </c>
      <c r="N4694" t="s">
        <v>9133</v>
      </c>
      <c r="O4694">
        <v>3.3000000000000002E-2</v>
      </c>
      <c r="P4694">
        <v>3.3000000000000002E-2</v>
      </c>
      <c r="Q4694">
        <v>1</v>
      </c>
    </row>
    <row r="4695" spans="1:17" x14ac:dyDescent="0.2">
      <c r="A4695" t="s">
        <v>498</v>
      </c>
      <c r="B4695" t="s">
        <v>134</v>
      </c>
      <c r="C4695" t="s">
        <v>497</v>
      </c>
      <c r="D4695" t="s">
        <v>54</v>
      </c>
      <c r="E4695" t="s">
        <v>4382</v>
      </c>
      <c r="F4695">
        <v>1.7999999999999999E-2</v>
      </c>
      <c r="G4695">
        <v>1.7999999999999999E-2</v>
      </c>
      <c r="H4695">
        <v>1</v>
      </c>
      <c r="J4695" t="s">
        <v>38</v>
      </c>
      <c r="K4695" t="s">
        <v>367</v>
      </c>
      <c r="L4695" t="s">
        <v>402</v>
      </c>
      <c r="M4695" t="s">
        <v>9097</v>
      </c>
      <c r="N4695" t="s">
        <v>9134</v>
      </c>
      <c r="O4695">
        <v>8.9999999999999993E-3</v>
      </c>
      <c r="P4695">
        <v>8.9999999999999993E-3</v>
      </c>
      <c r="Q4695">
        <v>1</v>
      </c>
    </row>
    <row r="4696" spans="1:17" x14ac:dyDescent="0.2">
      <c r="A4696" t="s">
        <v>498</v>
      </c>
      <c r="B4696" t="s">
        <v>134</v>
      </c>
      <c r="C4696" t="s">
        <v>497</v>
      </c>
      <c r="D4696" t="s">
        <v>54</v>
      </c>
      <c r="E4696" t="s">
        <v>4383</v>
      </c>
      <c r="F4696">
        <v>1.7999999999999999E-2</v>
      </c>
      <c r="G4696">
        <v>1.7999999999999999E-2</v>
      </c>
      <c r="H4696">
        <v>1</v>
      </c>
      <c r="J4696" t="s">
        <v>38</v>
      </c>
      <c r="K4696" t="s">
        <v>367</v>
      </c>
      <c r="L4696" t="s">
        <v>402</v>
      </c>
      <c r="M4696" t="s">
        <v>9097</v>
      </c>
      <c r="N4696" t="s">
        <v>501</v>
      </c>
      <c r="O4696">
        <v>0</v>
      </c>
      <c r="P4696">
        <v>0</v>
      </c>
      <c r="Q4696">
        <v>1</v>
      </c>
    </row>
    <row r="4697" spans="1:17" x14ac:dyDescent="0.2">
      <c r="A4697" t="s">
        <v>498</v>
      </c>
      <c r="B4697" t="s">
        <v>134</v>
      </c>
      <c r="C4697" t="s">
        <v>497</v>
      </c>
      <c r="D4697" t="s">
        <v>54</v>
      </c>
      <c r="E4697" t="s">
        <v>4384</v>
      </c>
      <c r="F4697">
        <v>1.6E-2</v>
      </c>
      <c r="G4697">
        <v>1.6E-2</v>
      </c>
      <c r="H4697">
        <v>1</v>
      </c>
      <c r="J4697" t="s">
        <v>38</v>
      </c>
      <c r="K4697" t="s">
        <v>367</v>
      </c>
      <c r="L4697" t="s">
        <v>401</v>
      </c>
      <c r="M4697" t="s">
        <v>9098</v>
      </c>
      <c r="N4697" t="s">
        <v>8249</v>
      </c>
      <c r="O4697">
        <v>0</v>
      </c>
      <c r="P4697">
        <v>0</v>
      </c>
      <c r="Q4697">
        <v>1</v>
      </c>
    </row>
    <row r="4698" spans="1:17" x14ac:dyDescent="0.2">
      <c r="A4698" t="s">
        <v>498</v>
      </c>
      <c r="B4698" t="s">
        <v>134</v>
      </c>
      <c r="C4698" t="s">
        <v>497</v>
      </c>
      <c r="D4698" t="s">
        <v>54</v>
      </c>
      <c r="E4698" t="s">
        <v>4385</v>
      </c>
      <c r="F4698">
        <v>1.4E-2</v>
      </c>
      <c r="G4698">
        <v>1.4E-2</v>
      </c>
      <c r="H4698">
        <v>1</v>
      </c>
      <c r="J4698" t="s">
        <v>38</v>
      </c>
      <c r="K4698" t="s">
        <v>367</v>
      </c>
      <c r="L4698" t="s">
        <v>401</v>
      </c>
      <c r="M4698" t="s">
        <v>9098</v>
      </c>
      <c r="N4698" t="s">
        <v>8983</v>
      </c>
      <c r="O4698">
        <v>1E-3</v>
      </c>
      <c r="P4698">
        <v>1E-3</v>
      </c>
      <c r="Q4698">
        <v>1</v>
      </c>
    </row>
    <row r="4699" spans="1:17" x14ac:dyDescent="0.2">
      <c r="A4699" t="s">
        <v>498</v>
      </c>
      <c r="B4699" t="s">
        <v>134</v>
      </c>
      <c r="C4699" t="s">
        <v>497</v>
      </c>
      <c r="D4699" t="s">
        <v>54</v>
      </c>
      <c r="E4699" t="s">
        <v>4386</v>
      </c>
      <c r="F4699">
        <v>1.4E-2</v>
      </c>
      <c r="G4699">
        <v>1.4E-2</v>
      </c>
      <c r="H4699">
        <v>1</v>
      </c>
      <c r="J4699" t="s">
        <v>38</v>
      </c>
      <c r="K4699" t="s">
        <v>367</v>
      </c>
      <c r="L4699" t="s">
        <v>401</v>
      </c>
      <c r="M4699" t="s">
        <v>9098</v>
      </c>
      <c r="N4699" t="s">
        <v>8250</v>
      </c>
      <c r="O4699">
        <v>1E-3</v>
      </c>
      <c r="P4699">
        <v>1E-3</v>
      </c>
      <c r="Q4699">
        <v>1</v>
      </c>
    </row>
    <row r="4700" spans="1:17" x14ac:dyDescent="0.2">
      <c r="A4700" t="s">
        <v>498</v>
      </c>
      <c r="B4700" t="s">
        <v>134</v>
      </c>
      <c r="C4700" t="s">
        <v>497</v>
      </c>
      <c r="D4700" t="s">
        <v>54</v>
      </c>
      <c r="E4700" t="s">
        <v>4387</v>
      </c>
      <c r="F4700">
        <v>1.4E-2</v>
      </c>
      <c r="G4700">
        <v>1.4E-2</v>
      </c>
      <c r="H4700">
        <v>1</v>
      </c>
      <c r="J4700" t="s">
        <v>38</v>
      </c>
      <c r="K4700" t="s">
        <v>367</v>
      </c>
      <c r="L4700" t="s">
        <v>401</v>
      </c>
      <c r="M4700" t="s">
        <v>9098</v>
      </c>
      <c r="N4700" t="s">
        <v>8251</v>
      </c>
      <c r="O4700">
        <v>0</v>
      </c>
      <c r="P4700">
        <v>0</v>
      </c>
      <c r="Q4700">
        <v>1</v>
      </c>
    </row>
    <row r="4701" spans="1:17" x14ac:dyDescent="0.2">
      <c r="A4701" t="s">
        <v>498</v>
      </c>
      <c r="B4701" t="s">
        <v>134</v>
      </c>
      <c r="C4701" t="s">
        <v>497</v>
      </c>
      <c r="D4701" t="s">
        <v>54</v>
      </c>
      <c r="E4701" t="s">
        <v>4388</v>
      </c>
      <c r="F4701">
        <v>1.4E-2</v>
      </c>
      <c r="G4701">
        <v>1.4E-2</v>
      </c>
      <c r="H4701">
        <v>1</v>
      </c>
      <c r="J4701" t="s">
        <v>38</v>
      </c>
      <c r="K4701" t="s">
        <v>367</v>
      </c>
      <c r="L4701" t="s">
        <v>401</v>
      </c>
      <c r="M4701" t="s">
        <v>9098</v>
      </c>
      <c r="N4701" t="s">
        <v>8252</v>
      </c>
      <c r="O4701">
        <v>1E-3</v>
      </c>
      <c r="P4701">
        <v>1E-3</v>
      </c>
      <c r="Q4701">
        <v>1</v>
      </c>
    </row>
    <row r="4702" spans="1:17" x14ac:dyDescent="0.2">
      <c r="A4702" t="s">
        <v>498</v>
      </c>
      <c r="B4702" t="s">
        <v>134</v>
      </c>
      <c r="C4702" t="s">
        <v>497</v>
      </c>
      <c r="D4702" t="s">
        <v>54</v>
      </c>
      <c r="E4702" t="s">
        <v>4389</v>
      </c>
      <c r="F4702">
        <v>1.4E-2</v>
      </c>
      <c r="G4702">
        <v>1.4E-2</v>
      </c>
      <c r="H4702">
        <v>1</v>
      </c>
      <c r="J4702" t="s">
        <v>38</v>
      </c>
      <c r="K4702" t="s">
        <v>367</v>
      </c>
      <c r="L4702" t="s">
        <v>401</v>
      </c>
      <c r="M4702" t="s">
        <v>9098</v>
      </c>
      <c r="N4702" t="s">
        <v>8253</v>
      </c>
      <c r="O4702">
        <v>0</v>
      </c>
      <c r="P4702">
        <v>0</v>
      </c>
      <c r="Q4702">
        <v>1</v>
      </c>
    </row>
    <row r="4703" spans="1:17" x14ac:dyDescent="0.2">
      <c r="A4703" t="s">
        <v>498</v>
      </c>
      <c r="B4703" t="s">
        <v>134</v>
      </c>
      <c r="C4703" t="s">
        <v>497</v>
      </c>
      <c r="D4703" t="s">
        <v>54</v>
      </c>
      <c r="E4703" t="s">
        <v>4390</v>
      </c>
      <c r="F4703">
        <v>1.2999999999999999E-2</v>
      </c>
      <c r="G4703">
        <v>1.2999999999999999E-2</v>
      </c>
      <c r="H4703">
        <v>1</v>
      </c>
      <c r="J4703" t="s">
        <v>38</v>
      </c>
      <c r="K4703" t="s">
        <v>367</v>
      </c>
      <c r="L4703" t="s">
        <v>401</v>
      </c>
      <c r="M4703" t="s">
        <v>9098</v>
      </c>
      <c r="N4703" t="s">
        <v>8382</v>
      </c>
      <c r="O4703">
        <v>0</v>
      </c>
      <c r="P4703">
        <v>0</v>
      </c>
      <c r="Q4703">
        <v>1</v>
      </c>
    </row>
    <row r="4704" spans="1:17" x14ac:dyDescent="0.2">
      <c r="A4704" t="s">
        <v>498</v>
      </c>
      <c r="B4704" t="s">
        <v>134</v>
      </c>
      <c r="C4704" t="s">
        <v>497</v>
      </c>
      <c r="D4704" t="s">
        <v>54</v>
      </c>
      <c r="E4704" t="s">
        <v>4391</v>
      </c>
      <c r="F4704">
        <v>1.2999999999999999E-2</v>
      </c>
      <c r="G4704">
        <v>1.2999999999999999E-2</v>
      </c>
      <c r="H4704">
        <v>1</v>
      </c>
      <c r="J4704" t="s">
        <v>38</v>
      </c>
      <c r="K4704" t="s">
        <v>367</v>
      </c>
      <c r="L4704" t="s">
        <v>401</v>
      </c>
      <c r="M4704" t="s">
        <v>9098</v>
      </c>
      <c r="N4704" t="s">
        <v>8370</v>
      </c>
      <c r="O4704">
        <v>1E-3</v>
      </c>
      <c r="P4704">
        <v>1E-3</v>
      </c>
      <c r="Q4704">
        <v>1</v>
      </c>
    </row>
    <row r="4705" spans="1:17" x14ac:dyDescent="0.2">
      <c r="A4705" t="s">
        <v>498</v>
      </c>
      <c r="B4705" t="s">
        <v>134</v>
      </c>
      <c r="C4705" t="s">
        <v>497</v>
      </c>
      <c r="D4705" t="s">
        <v>54</v>
      </c>
      <c r="E4705" t="s">
        <v>4392</v>
      </c>
      <c r="F4705">
        <v>1.4E-2</v>
      </c>
      <c r="G4705">
        <v>1.4E-2</v>
      </c>
      <c r="H4705">
        <v>1</v>
      </c>
      <c r="J4705" t="s">
        <v>38</v>
      </c>
      <c r="K4705" t="s">
        <v>367</v>
      </c>
      <c r="L4705" t="s">
        <v>401</v>
      </c>
      <c r="M4705" t="s">
        <v>9098</v>
      </c>
      <c r="N4705" t="s">
        <v>9099</v>
      </c>
      <c r="O4705">
        <v>1E-3</v>
      </c>
      <c r="P4705">
        <v>1E-3</v>
      </c>
      <c r="Q4705">
        <v>1</v>
      </c>
    </row>
    <row r="4706" spans="1:17" x14ac:dyDescent="0.2">
      <c r="A4706" t="s">
        <v>498</v>
      </c>
      <c r="B4706" t="s">
        <v>134</v>
      </c>
      <c r="C4706" t="s">
        <v>497</v>
      </c>
      <c r="D4706" t="s">
        <v>54</v>
      </c>
      <c r="E4706" t="s">
        <v>4393</v>
      </c>
      <c r="F4706">
        <v>1.6E-2</v>
      </c>
      <c r="G4706">
        <v>1.6E-2</v>
      </c>
      <c r="H4706">
        <v>1</v>
      </c>
      <c r="J4706" t="s">
        <v>38</v>
      </c>
      <c r="K4706" t="s">
        <v>367</v>
      </c>
      <c r="L4706" t="s">
        <v>401</v>
      </c>
      <c r="M4706" t="s">
        <v>9098</v>
      </c>
      <c r="N4706" t="s">
        <v>8371</v>
      </c>
      <c r="O4706">
        <v>0</v>
      </c>
      <c r="P4706">
        <v>0</v>
      </c>
      <c r="Q4706">
        <v>1</v>
      </c>
    </row>
    <row r="4707" spans="1:17" x14ac:dyDescent="0.2">
      <c r="A4707" t="s">
        <v>498</v>
      </c>
      <c r="B4707" t="s">
        <v>134</v>
      </c>
      <c r="C4707" t="s">
        <v>497</v>
      </c>
      <c r="D4707" t="s">
        <v>54</v>
      </c>
      <c r="E4707" t="s">
        <v>4394</v>
      </c>
      <c r="F4707">
        <v>1.7000000000000001E-2</v>
      </c>
      <c r="G4707">
        <v>1.7000000000000001E-2</v>
      </c>
      <c r="H4707">
        <v>1</v>
      </c>
      <c r="J4707" t="s">
        <v>38</v>
      </c>
      <c r="K4707" t="s">
        <v>367</v>
      </c>
      <c r="L4707" t="s">
        <v>401</v>
      </c>
      <c r="M4707" t="s">
        <v>9098</v>
      </c>
      <c r="N4707" t="s">
        <v>8366</v>
      </c>
      <c r="O4707">
        <v>0</v>
      </c>
      <c r="P4707">
        <v>0</v>
      </c>
      <c r="Q4707">
        <v>1</v>
      </c>
    </row>
    <row r="4708" spans="1:17" x14ac:dyDescent="0.2">
      <c r="A4708" t="s">
        <v>498</v>
      </c>
      <c r="B4708" t="s">
        <v>134</v>
      </c>
      <c r="C4708" t="s">
        <v>497</v>
      </c>
      <c r="D4708" t="s">
        <v>54</v>
      </c>
      <c r="E4708" t="s">
        <v>4395</v>
      </c>
      <c r="F4708">
        <v>1.7000000000000001E-2</v>
      </c>
      <c r="G4708">
        <v>1.7000000000000001E-2</v>
      </c>
      <c r="H4708">
        <v>1</v>
      </c>
      <c r="J4708" t="s">
        <v>38</v>
      </c>
      <c r="K4708" t="s">
        <v>367</v>
      </c>
      <c r="L4708" t="s">
        <v>401</v>
      </c>
      <c r="M4708" t="s">
        <v>9098</v>
      </c>
      <c r="N4708" t="s">
        <v>8372</v>
      </c>
      <c r="O4708">
        <v>0</v>
      </c>
      <c r="P4708">
        <v>0</v>
      </c>
      <c r="Q4708">
        <v>1</v>
      </c>
    </row>
    <row r="4709" spans="1:17" x14ac:dyDescent="0.2">
      <c r="A4709" t="s">
        <v>498</v>
      </c>
      <c r="B4709" t="s">
        <v>134</v>
      </c>
      <c r="C4709" t="s">
        <v>497</v>
      </c>
      <c r="D4709" t="s">
        <v>54</v>
      </c>
      <c r="E4709" t="s">
        <v>4396</v>
      </c>
      <c r="F4709">
        <v>1.7000000000000001E-2</v>
      </c>
      <c r="G4709">
        <v>1.7000000000000001E-2</v>
      </c>
      <c r="H4709">
        <v>1</v>
      </c>
      <c r="J4709" t="s">
        <v>38</v>
      </c>
      <c r="K4709" t="s">
        <v>367</v>
      </c>
      <c r="L4709" t="s">
        <v>401</v>
      </c>
      <c r="M4709" t="s">
        <v>9098</v>
      </c>
      <c r="N4709" t="s">
        <v>8367</v>
      </c>
      <c r="O4709">
        <v>0</v>
      </c>
      <c r="P4709">
        <v>0</v>
      </c>
      <c r="Q4709">
        <v>1</v>
      </c>
    </row>
    <row r="4710" spans="1:17" x14ac:dyDescent="0.2">
      <c r="A4710" t="s">
        <v>498</v>
      </c>
      <c r="B4710" t="s">
        <v>134</v>
      </c>
      <c r="C4710" t="s">
        <v>497</v>
      </c>
      <c r="D4710" t="s">
        <v>54</v>
      </c>
      <c r="E4710" t="s">
        <v>4397</v>
      </c>
      <c r="F4710">
        <v>1.7999999999999999E-2</v>
      </c>
      <c r="G4710">
        <v>1.7999999999999999E-2</v>
      </c>
      <c r="H4710">
        <v>1</v>
      </c>
      <c r="J4710" t="s">
        <v>38</v>
      </c>
      <c r="K4710" t="s">
        <v>367</v>
      </c>
      <c r="L4710" t="s">
        <v>401</v>
      </c>
      <c r="M4710" t="s">
        <v>9098</v>
      </c>
      <c r="N4710" t="s">
        <v>8373</v>
      </c>
      <c r="O4710">
        <v>0</v>
      </c>
      <c r="P4710">
        <v>0</v>
      </c>
      <c r="Q4710">
        <v>1</v>
      </c>
    </row>
    <row r="4711" spans="1:17" x14ac:dyDescent="0.2">
      <c r="A4711" t="s">
        <v>498</v>
      </c>
      <c r="B4711" t="s">
        <v>134</v>
      </c>
      <c r="C4711" t="s">
        <v>497</v>
      </c>
      <c r="D4711" t="s">
        <v>54</v>
      </c>
      <c r="E4711" t="s">
        <v>4398</v>
      </c>
      <c r="F4711">
        <v>1.7999999999999999E-2</v>
      </c>
      <c r="G4711">
        <v>1.7999999999999999E-2</v>
      </c>
      <c r="H4711">
        <v>1</v>
      </c>
      <c r="J4711" t="s">
        <v>38</v>
      </c>
      <c r="K4711" t="s">
        <v>367</v>
      </c>
      <c r="L4711" t="s">
        <v>401</v>
      </c>
      <c r="M4711" t="s">
        <v>9098</v>
      </c>
      <c r="N4711" t="s">
        <v>8374</v>
      </c>
      <c r="O4711">
        <v>0</v>
      </c>
      <c r="P4711">
        <v>0</v>
      </c>
      <c r="Q4711">
        <v>1</v>
      </c>
    </row>
    <row r="4712" spans="1:17" x14ac:dyDescent="0.2">
      <c r="A4712" t="s">
        <v>498</v>
      </c>
      <c r="B4712" t="s">
        <v>134</v>
      </c>
      <c r="C4712" t="s">
        <v>497</v>
      </c>
      <c r="D4712" t="s">
        <v>54</v>
      </c>
      <c r="E4712" t="s">
        <v>4399</v>
      </c>
      <c r="F4712">
        <v>1.9E-2</v>
      </c>
      <c r="G4712">
        <v>1.9E-2</v>
      </c>
      <c r="H4712">
        <v>1</v>
      </c>
      <c r="J4712" t="s">
        <v>38</v>
      </c>
      <c r="K4712" t="s">
        <v>367</v>
      </c>
      <c r="L4712" t="s">
        <v>401</v>
      </c>
      <c r="M4712" t="s">
        <v>9098</v>
      </c>
      <c r="N4712" t="s">
        <v>8375</v>
      </c>
      <c r="O4712">
        <v>0</v>
      </c>
      <c r="P4712">
        <v>0</v>
      </c>
      <c r="Q4712">
        <v>1</v>
      </c>
    </row>
    <row r="4713" spans="1:17" x14ac:dyDescent="0.2">
      <c r="A4713" t="s">
        <v>498</v>
      </c>
      <c r="B4713" t="s">
        <v>134</v>
      </c>
      <c r="C4713" t="s">
        <v>497</v>
      </c>
      <c r="D4713" t="s">
        <v>54</v>
      </c>
      <c r="E4713" t="s">
        <v>4400</v>
      </c>
      <c r="F4713">
        <v>0.02</v>
      </c>
      <c r="G4713">
        <v>0.02</v>
      </c>
      <c r="H4713">
        <v>1</v>
      </c>
      <c r="J4713" t="s">
        <v>38</v>
      </c>
      <c r="K4713" t="s">
        <v>367</v>
      </c>
      <c r="L4713" t="s">
        <v>401</v>
      </c>
      <c r="M4713" t="s">
        <v>9098</v>
      </c>
      <c r="N4713" t="s">
        <v>8376</v>
      </c>
      <c r="O4713">
        <v>1E-3</v>
      </c>
      <c r="P4713">
        <v>1E-3</v>
      </c>
      <c r="Q4713">
        <v>1</v>
      </c>
    </row>
    <row r="4714" spans="1:17" x14ac:dyDescent="0.2">
      <c r="A4714" t="s">
        <v>498</v>
      </c>
      <c r="B4714" t="s">
        <v>134</v>
      </c>
      <c r="C4714" t="s">
        <v>497</v>
      </c>
      <c r="D4714" t="s">
        <v>54</v>
      </c>
      <c r="E4714" t="s">
        <v>4401</v>
      </c>
      <c r="F4714">
        <v>0.02</v>
      </c>
      <c r="G4714">
        <v>0.02</v>
      </c>
      <c r="H4714">
        <v>1</v>
      </c>
      <c r="J4714" t="s">
        <v>38</v>
      </c>
      <c r="K4714" t="s">
        <v>367</v>
      </c>
      <c r="L4714" t="s">
        <v>401</v>
      </c>
      <c r="M4714" t="s">
        <v>9098</v>
      </c>
      <c r="N4714" t="s">
        <v>8377</v>
      </c>
      <c r="O4714">
        <v>1E-3</v>
      </c>
      <c r="P4714">
        <v>1E-3</v>
      </c>
      <c r="Q4714">
        <v>1</v>
      </c>
    </row>
    <row r="4715" spans="1:17" x14ac:dyDescent="0.2">
      <c r="A4715" t="s">
        <v>498</v>
      </c>
      <c r="B4715" t="s">
        <v>134</v>
      </c>
      <c r="C4715" t="s">
        <v>497</v>
      </c>
      <c r="D4715" t="s">
        <v>54</v>
      </c>
      <c r="E4715" t="s">
        <v>4402</v>
      </c>
      <c r="F4715">
        <v>0.02</v>
      </c>
      <c r="G4715">
        <v>0.02</v>
      </c>
      <c r="H4715">
        <v>1</v>
      </c>
      <c r="J4715" t="s">
        <v>38</v>
      </c>
      <c r="K4715" t="s">
        <v>367</v>
      </c>
      <c r="L4715" t="s">
        <v>401</v>
      </c>
      <c r="M4715" t="s">
        <v>9098</v>
      </c>
      <c r="N4715" t="s">
        <v>8378</v>
      </c>
      <c r="O4715">
        <v>1E-3</v>
      </c>
      <c r="P4715">
        <v>1E-3</v>
      </c>
      <c r="Q4715">
        <v>1</v>
      </c>
    </row>
    <row r="4716" spans="1:17" x14ac:dyDescent="0.2">
      <c r="A4716" t="s">
        <v>498</v>
      </c>
      <c r="B4716" t="s">
        <v>134</v>
      </c>
      <c r="C4716" t="s">
        <v>497</v>
      </c>
      <c r="D4716" t="s">
        <v>54</v>
      </c>
      <c r="E4716" t="s">
        <v>4403</v>
      </c>
      <c r="F4716">
        <v>0.02</v>
      </c>
      <c r="G4716">
        <v>0.02</v>
      </c>
      <c r="H4716">
        <v>1</v>
      </c>
      <c r="J4716" t="s">
        <v>38</v>
      </c>
      <c r="K4716" t="s">
        <v>367</v>
      </c>
      <c r="L4716" t="s">
        <v>401</v>
      </c>
      <c r="M4716" t="s">
        <v>9098</v>
      </c>
      <c r="N4716" t="s">
        <v>8368</v>
      </c>
      <c r="O4716">
        <v>1E-3</v>
      </c>
      <c r="P4716">
        <v>1E-3</v>
      </c>
      <c r="Q4716">
        <v>1</v>
      </c>
    </row>
    <row r="4717" spans="1:17" x14ac:dyDescent="0.2">
      <c r="A4717" t="s">
        <v>498</v>
      </c>
      <c r="B4717" t="s">
        <v>134</v>
      </c>
      <c r="C4717" t="s">
        <v>497</v>
      </c>
      <c r="D4717" t="s">
        <v>54</v>
      </c>
      <c r="E4717" t="s">
        <v>4404</v>
      </c>
      <c r="F4717">
        <v>0.02</v>
      </c>
      <c r="G4717">
        <v>0.02</v>
      </c>
      <c r="H4717">
        <v>1</v>
      </c>
      <c r="J4717" t="s">
        <v>38</v>
      </c>
      <c r="K4717" t="s">
        <v>367</v>
      </c>
      <c r="L4717" t="s">
        <v>401</v>
      </c>
      <c r="M4717" t="s">
        <v>9098</v>
      </c>
      <c r="N4717" t="s">
        <v>8369</v>
      </c>
      <c r="O4717">
        <v>1E-3</v>
      </c>
      <c r="P4717">
        <v>1E-3</v>
      </c>
      <c r="Q4717">
        <v>1</v>
      </c>
    </row>
    <row r="4718" spans="1:17" x14ac:dyDescent="0.2">
      <c r="A4718" t="s">
        <v>498</v>
      </c>
      <c r="B4718" t="s">
        <v>134</v>
      </c>
      <c r="C4718" t="s">
        <v>497</v>
      </c>
      <c r="D4718" t="s">
        <v>54</v>
      </c>
      <c r="E4718" t="s">
        <v>4405</v>
      </c>
      <c r="F4718">
        <v>0.02</v>
      </c>
      <c r="G4718">
        <v>0.02</v>
      </c>
      <c r="H4718">
        <v>1</v>
      </c>
      <c r="J4718" t="s">
        <v>38</v>
      </c>
      <c r="K4718" t="s">
        <v>367</v>
      </c>
      <c r="L4718" t="s">
        <v>401</v>
      </c>
      <c r="M4718" t="s">
        <v>9098</v>
      </c>
      <c r="N4718" t="s">
        <v>499</v>
      </c>
      <c r="O4718">
        <v>0</v>
      </c>
      <c r="P4718">
        <v>0</v>
      </c>
      <c r="Q4718">
        <v>1</v>
      </c>
    </row>
    <row r="4719" spans="1:17" x14ac:dyDescent="0.2">
      <c r="A4719" t="s">
        <v>498</v>
      </c>
      <c r="B4719" t="s">
        <v>134</v>
      </c>
      <c r="C4719" t="s">
        <v>497</v>
      </c>
      <c r="D4719" t="s">
        <v>54</v>
      </c>
      <c r="E4719" t="s">
        <v>4406</v>
      </c>
      <c r="F4719">
        <v>2.1000000000000001E-2</v>
      </c>
      <c r="G4719">
        <v>2.1000000000000001E-2</v>
      </c>
      <c r="H4719">
        <v>1</v>
      </c>
      <c r="J4719" t="s">
        <v>38</v>
      </c>
      <c r="K4719" t="s">
        <v>367</v>
      </c>
      <c r="L4719" t="s">
        <v>401</v>
      </c>
      <c r="M4719" t="s">
        <v>9098</v>
      </c>
      <c r="N4719" t="s">
        <v>500</v>
      </c>
      <c r="O4719">
        <v>0</v>
      </c>
      <c r="P4719">
        <v>0</v>
      </c>
      <c r="Q4719">
        <v>1</v>
      </c>
    </row>
    <row r="4720" spans="1:17" x14ac:dyDescent="0.2">
      <c r="A4720" t="s">
        <v>498</v>
      </c>
      <c r="B4720" t="s">
        <v>134</v>
      </c>
      <c r="C4720" t="s">
        <v>497</v>
      </c>
      <c r="D4720" t="s">
        <v>54</v>
      </c>
      <c r="E4720" t="s">
        <v>4407</v>
      </c>
      <c r="F4720">
        <v>0.02</v>
      </c>
      <c r="G4720">
        <v>0.02</v>
      </c>
      <c r="H4720">
        <v>1</v>
      </c>
      <c r="J4720" t="s">
        <v>38</v>
      </c>
      <c r="K4720" t="s">
        <v>367</v>
      </c>
      <c r="L4720" t="s">
        <v>401</v>
      </c>
      <c r="M4720" t="s">
        <v>9098</v>
      </c>
      <c r="N4720" t="s">
        <v>8379</v>
      </c>
      <c r="O4720">
        <v>0</v>
      </c>
      <c r="P4720">
        <v>0</v>
      </c>
      <c r="Q4720">
        <v>1</v>
      </c>
    </row>
    <row r="4721" spans="1:17" x14ac:dyDescent="0.2">
      <c r="A4721" t="s">
        <v>498</v>
      </c>
      <c r="B4721" t="s">
        <v>134</v>
      </c>
      <c r="C4721" t="s">
        <v>497</v>
      </c>
      <c r="D4721" t="s">
        <v>54</v>
      </c>
      <c r="E4721" t="s">
        <v>4408</v>
      </c>
      <c r="F4721">
        <v>1.9E-2</v>
      </c>
      <c r="G4721">
        <v>1.9E-2</v>
      </c>
      <c r="H4721">
        <v>1</v>
      </c>
      <c r="J4721" t="s">
        <v>38</v>
      </c>
      <c r="K4721" t="s">
        <v>367</v>
      </c>
      <c r="L4721" t="s">
        <v>401</v>
      </c>
      <c r="M4721" t="s">
        <v>9098</v>
      </c>
      <c r="N4721" t="s">
        <v>8254</v>
      </c>
      <c r="O4721">
        <v>0</v>
      </c>
      <c r="P4721">
        <v>0</v>
      </c>
      <c r="Q4721">
        <v>1</v>
      </c>
    </row>
    <row r="4722" spans="1:17" x14ac:dyDescent="0.2">
      <c r="A4722" t="s">
        <v>498</v>
      </c>
      <c r="B4722" t="s">
        <v>134</v>
      </c>
      <c r="C4722" t="s">
        <v>497</v>
      </c>
      <c r="D4722" t="s">
        <v>54</v>
      </c>
      <c r="E4722" t="s">
        <v>4409</v>
      </c>
      <c r="F4722">
        <v>1.9E-2</v>
      </c>
      <c r="G4722">
        <v>1.9E-2</v>
      </c>
      <c r="H4722">
        <v>1</v>
      </c>
      <c r="J4722" t="s">
        <v>38</v>
      </c>
      <c r="K4722" t="s">
        <v>367</v>
      </c>
      <c r="L4722" t="s">
        <v>401</v>
      </c>
      <c r="M4722" t="s">
        <v>9098</v>
      </c>
      <c r="N4722" t="s">
        <v>8255</v>
      </c>
      <c r="O4722">
        <v>1E-3</v>
      </c>
      <c r="P4722">
        <v>1E-3</v>
      </c>
      <c r="Q4722">
        <v>1</v>
      </c>
    </row>
    <row r="4723" spans="1:17" x14ac:dyDescent="0.2">
      <c r="A4723" t="s">
        <v>498</v>
      </c>
      <c r="B4723" t="s">
        <v>134</v>
      </c>
      <c r="C4723" t="s">
        <v>497</v>
      </c>
      <c r="D4723" t="s">
        <v>54</v>
      </c>
      <c r="E4723" t="s">
        <v>4410</v>
      </c>
      <c r="F4723">
        <v>1.7999999999999999E-2</v>
      </c>
      <c r="G4723">
        <v>1.7999999999999999E-2</v>
      </c>
      <c r="H4723">
        <v>1</v>
      </c>
      <c r="J4723" t="s">
        <v>38</v>
      </c>
      <c r="K4723" t="s">
        <v>367</v>
      </c>
      <c r="L4723" t="s">
        <v>401</v>
      </c>
      <c r="M4723" t="s">
        <v>9098</v>
      </c>
      <c r="N4723" t="s">
        <v>8256</v>
      </c>
      <c r="O4723">
        <v>2E-3</v>
      </c>
      <c r="P4723">
        <v>2E-3</v>
      </c>
      <c r="Q4723">
        <v>1</v>
      </c>
    </row>
    <row r="4724" spans="1:17" x14ac:dyDescent="0.2">
      <c r="A4724" t="s">
        <v>498</v>
      </c>
      <c r="B4724" t="s">
        <v>134</v>
      </c>
      <c r="C4724" t="s">
        <v>497</v>
      </c>
      <c r="D4724" t="s">
        <v>54</v>
      </c>
      <c r="E4724" t="s">
        <v>4411</v>
      </c>
      <c r="F4724">
        <v>1.7999999999999999E-2</v>
      </c>
      <c r="G4724">
        <v>1.7999999999999999E-2</v>
      </c>
      <c r="H4724">
        <v>1</v>
      </c>
      <c r="J4724" t="s">
        <v>38</v>
      </c>
      <c r="K4724" t="s">
        <v>367</v>
      </c>
      <c r="L4724" t="s">
        <v>401</v>
      </c>
      <c r="M4724" t="s">
        <v>9098</v>
      </c>
      <c r="N4724" t="s">
        <v>8257</v>
      </c>
      <c r="O4724">
        <v>4.0000000000000001E-3</v>
      </c>
      <c r="P4724">
        <v>4.0000000000000001E-3</v>
      </c>
      <c r="Q4724">
        <v>1</v>
      </c>
    </row>
    <row r="4725" spans="1:17" x14ac:dyDescent="0.2">
      <c r="A4725" t="s">
        <v>498</v>
      </c>
      <c r="B4725" t="s">
        <v>134</v>
      </c>
      <c r="C4725" t="s">
        <v>497</v>
      </c>
      <c r="D4725" t="s">
        <v>54</v>
      </c>
      <c r="E4725" t="s">
        <v>4412</v>
      </c>
      <c r="F4725">
        <v>1.7999999999999999E-2</v>
      </c>
      <c r="G4725">
        <v>1.7999999999999999E-2</v>
      </c>
      <c r="H4725">
        <v>1</v>
      </c>
      <c r="J4725" t="s">
        <v>38</v>
      </c>
      <c r="K4725" t="s">
        <v>367</v>
      </c>
      <c r="L4725" t="s">
        <v>401</v>
      </c>
      <c r="M4725" t="s">
        <v>9098</v>
      </c>
      <c r="N4725" t="s">
        <v>8258</v>
      </c>
      <c r="O4725">
        <v>8.0000000000000002E-3</v>
      </c>
      <c r="P4725">
        <v>8.0000000000000002E-3</v>
      </c>
      <c r="Q4725">
        <v>1</v>
      </c>
    </row>
    <row r="4726" spans="1:17" x14ac:dyDescent="0.2">
      <c r="A4726" t="s">
        <v>498</v>
      </c>
      <c r="B4726" t="s">
        <v>134</v>
      </c>
      <c r="C4726" t="s">
        <v>497</v>
      </c>
      <c r="D4726" t="s">
        <v>54</v>
      </c>
      <c r="E4726" t="s">
        <v>4413</v>
      </c>
      <c r="F4726">
        <v>1.7000000000000001E-2</v>
      </c>
      <c r="G4726">
        <v>1.7000000000000001E-2</v>
      </c>
      <c r="H4726">
        <v>1</v>
      </c>
      <c r="J4726" t="s">
        <v>38</v>
      </c>
      <c r="K4726" t="s">
        <v>367</v>
      </c>
      <c r="L4726" t="s">
        <v>401</v>
      </c>
      <c r="M4726" t="s">
        <v>9098</v>
      </c>
      <c r="N4726" t="s">
        <v>8259</v>
      </c>
      <c r="O4726">
        <v>0.01</v>
      </c>
      <c r="P4726">
        <v>0.01</v>
      </c>
      <c r="Q4726">
        <v>1</v>
      </c>
    </row>
    <row r="4727" spans="1:17" x14ac:dyDescent="0.2">
      <c r="A4727" t="s">
        <v>498</v>
      </c>
      <c r="B4727" t="s">
        <v>134</v>
      </c>
      <c r="C4727" t="s">
        <v>497</v>
      </c>
      <c r="D4727" t="s">
        <v>54</v>
      </c>
      <c r="E4727" t="s">
        <v>4414</v>
      </c>
      <c r="F4727">
        <v>1.7000000000000001E-2</v>
      </c>
      <c r="G4727">
        <v>1.7000000000000001E-2</v>
      </c>
      <c r="H4727">
        <v>1</v>
      </c>
      <c r="J4727" t="s">
        <v>38</v>
      </c>
      <c r="K4727" t="s">
        <v>367</v>
      </c>
      <c r="L4727" t="s">
        <v>401</v>
      </c>
      <c r="M4727" t="s">
        <v>9098</v>
      </c>
      <c r="N4727" t="s">
        <v>8380</v>
      </c>
      <c r="O4727">
        <v>1.2999999999999999E-2</v>
      </c>
      <c r="P4727">
        <v>1.2999999999999999E-2</v>
      </c>
      <c r="Q4727">
        <v>1</v>
      </c>
    </row>
    <row r="4728" spans="1:17" x14ac:dyDescent="0.2">
      <c r="A4728" t="s">
        <v>498</v>
      </c>
      <c r="B4728" t="s">
        <v>134</v>
      </c>
      <c r="C4728" t="s">
        <v>497</v>
      </c>
      <c r="D4728" t="s">
        <v>54</v>
      </c>
      <c r="E4728" t="s">
        <v>4415</v>
      </c>
      <c r="F4728">
        <v>1.7000000000000001E-2</v>
      </c>
      <c r="G4728">
        <v>1.7000000000000001E-2</v>
      </c>
      <c r="H4728">
        <v>1</v>
      </c>
      <c r="J4728" t="s">
        <v>38</v>
      </c>
      <c r="K4728" t="s">
        <v>367</v>
      </c>
      <c r="L4728" t="s">
        <v>401</v>
      </c>
      <c r="M4728" t="s">
        <v>9098</v>
      </c>
      <c r="N4728" t="s">
        <v>8381</v>
      </c>
      <c r="O4728">
        <v>1.4E-2</v>
      </c>
      <c r="P4728">
        <v>1.4E-2</v>
      </c>
      <c r="Q4728">
        <v>1</v>
      </c>
    </row>
    <row r="4729" spans="1:17" x14ac:dyDescent="0.2">
      <c r="A4729" t="s">
        <v>498</v>
      </c>
      <c r="B4729" t="s">
        <v>134</v>
      </c>
      <c r="C4729" t="s">
        <v>497</v>
      </c>
      <c r="D4729" t="s">
        <v>54</v>
      </c>
      <c r="E4729" t="s">
        <v>4416</v>
      </c>
      <c r="F4729">
        <v>1.7000000000000001E-2</v>
      </c>
      <c r="G4729">
        <v>1.7000000000000001E-2</v>
      </c>
      <c r="H4729">
        <v>1</v>
      </c>
      <c r="J4729" t="s">
        <v>38</v>
      </c>
      <c r="K4729" t="s">
        <v>367</v>
      </c>
      <c r="L4729" t="s">
        <v>401</v>
      </c>
      <c r="M4729" t="s">
        <v>9098</v>
      </c>
      <c r="N4729" t="s">
        <v>8654</v>
      </c>
      <c r="O4729">
        <v>1.4999999999999999E-2</v>
      </c>
      <c r="P4729">
        <v>1.4999999999999999E-2</v>
      </c>
      <c r="Q4729">
        <v>1</v>
      </c>
    </row>
    <row r="4730" spans="1:17" x14ac:dyDescent="0.2">
      <c r="A4730" t="s">
        <v>498</v>
      </c>
      <c r="B4730" t="s">
        <v>134</v>
      </c>
      <c r="C4730" t="s">
        <v>497</v>
      </c>
      <c r="D4730" t="s">
        <v>54</v>
      </c>
      <c r="E4730" t="s">
        <v>4417</v>
      </c>
      <c r="F4730">
        <v>1.7000000000000001E-2</v>
      </c>
      <c r="G4730">
        <v>1.7000000000000001E-2</v>
      </c>
      <c r="H4730">
        <v>1</v>
      </c>
      <c r="J4730" t="s">
        <v>38</v>
      </c>
      <c r="K4730" t="s">
        <v>367</v>
      </c>
      <c r="L4730" t="s">
        <v>401</v>
      </c>
      <c r="M4730" t="s">
        <v>9098</v>
      </c>
      <c r="N4730" t="s">
        <v>8655</v>
      </c>
      <c r="O4730">
        <v>1.7999999999999999E-2</v>
      </c>
      <c r="P4730">
        <v>1.7999999999999999E-2</v>
      </c>
      <c r="Q4730">
        <v>1</v>
      </c>
    </row>
    <row r="4731" spans="1:17" x14ac:dyDescent="0.2">
      <c r="A4731" t="s">
        <v>498</v>
      </c>
      <c r="B4731" t="s">
        <v>134</v>
      </c>
      <c r="C4731" t="s">
        <v>497</v>
      </c>
      <c r="D4731" t="s">
        <v>54</v>
      </c>
      <c r="E4731" t="s">
        <v>4418</v>
      </c>
      <c r="F4731">
        <v>1.7999999999999999E-2</v>
      </c>
      <c r="G4731">
        <v>1.7999999999999999E-2</v>
      </c>
      <c r="H4731">
        <v>1</v>
      </c>
      <c r="J4731" t="s">
        <v>38</v>
      </c>
      <c r="K4731" t="s">
        <v>367</v>
      </c>
      <c r="L4731" t="s">
        <v>401</v>
      </c>
      <c r="M4731" t="s">
        <v>9098</v>
      </c>
      <c r="N4731" t="s">
        <v>8672</v>
      </c>
      <c r="O4731">
        <v>1.6E-2</v>
      </c>
      <c r="P4731">
        <v>1.6E-2</v>
      </c>
      <c r="Q4731">
        <v>1</v>
      </c>
    </row>
    <row r="4732" spans="1:17" x14ac:dyDescent="0.2">
      <c r="A4732" t="s">
        <v>498</v>
      </c>
      <c r="B4732" t="s">
        <v>134</v>
      </c>
      <c r="C4732" t="s">
        <v>497</v>
      </c>
      <c r="D4732" t="s">
        <v>54</v>
      </c>
      <c r="E4732" t="s">
        <v>4419</v>
      </c>
      <c r="F4732">
        <v>1.7999999999999999E-2</v>
      </c>
      <c r="G4732">
        <v>1.7999999999999999E-2</v>
      </c>
      <c r="H4732">
        <v>1</v>
      </c>
      <c r="J4732" t="s">
        <v>38</v>
      </c>
      <c r="K4732" t="s">
        <v>367</v>
      </c>
      <c r="L4732" t="s">
        <v>401</v>
      </c>
      <c r="M4732" t="s">
        <v>9098</v>
      </c>
      <c r="N4732" t="s">
        <v>8661</v>
      </c>
      <c r="O4732">
        <v>6.0000000000000001E-3</v>
      </c>
      <c r="P4732">
        <v>6.0000000000000001E-3</v>
      </c>
      <c r="Q4732">
        <v>1</v>
      </c>
    </row>
    <row r="4733" spans="1:17" x14ac:dyDescent="0.2">
      <c r="A4733" t="s">
        <v>498</v>
      </c>
      <c r="B4733" t="s">
        <v>134</v>
      </c>
      <c r="C4733" t="s">
        <v>497</v>
      </c>
      <c r="D4733" t="s">
        <v>54</v>
      </c>
      <c r="E4733" t="s">
        <v>4420</v>
      </c>
      <c r="F4733">
        <v>0.02</v>
      </c>
      <c r="G4733">
        <v>1.9E-2</v>
      </c>
      <c r="H4733">
        <v>1</v>
      </c>
      <c r="J4733" t="s">
        <v>38</v>
      </c>
      <c r="K4733" t="s">
        <v>367</v>
      </c>
      <c r="L4733" t="s">
        <v>401</v>
      </c>
      <c r="M4733" t="s">
        <v>9098</v>
      </c>
      <c r="N4733" t="s">
        <v>8660</v>
      </c>
      <c r="O4733">
        <v>1E-3</v>
      </c>
      <c r="P4733">
        <v>1E-3</v>
      </c>
      <c r="Q4733">
        <v>1</v>
      </c>
    </row>
    <row r="4734" spans="1:17" x14ac:dyDescent="0.2">
      <c r="A4734" t="s">
        <v>498</v>
      </c>
      <c r="B4734" t="s">
        <v>134</v>
      </c>
      <c r="C4734" t="s">
        <v>497</v>
      </c>
      <c r="D4734" t="s">
        <v>54</v>
      </c>
      <c r="E4734" t="s">
        <v>4421</v>
      </c>
      <c r="F4734">
        <v>0.02</v>
      </c>
      <c r="G4734">
        <v>0.02</v>
      </c>
      <c r="H4734">
        <v>1</v>
      </c>
      <c r="J4734" t="s">
        <v>38</v>
      </c>
      <c r="K4734" t="s">
        <v>367</v>
      </c>
      <c r="L4734" t="s">
        <v>401</v>
      </c>
      <c r="M4734" t="s">
        <v>9098</v>
      </c>
      <c r="N4734" t="s">
        <v>8659</v>
      </c>
      <c r="O4734">
        <v>0</v>
      </c>
      <c r="P4734">
        <v>0</v>
      </c>
      <c r="Q4734">
        <v>1</v>
      </c>
    </row>
    <row r="4735" spans="1:17" x14ac:dyDescent="0.2">
      <c r="A4735" t="s">
        <v>498</v>
      </c>
      <c r="B4735" t="s">
        <v>134</v>
      </c>
      <c r="C4735" t="s">
        <v>497</v>
      </c>
      <c r="D4735" t="s">
        <v>54</v>
      </c>
      <c r="E4735" t="s">
        <v>4422</v>
      </c>
      <c r="F4735">
        <v>1.9E-2</v>
      </c>
      <c r="G4735">
        <v>1.9E-2</v>
      </c>
      <c r="H4735">
        <v>1</v>
      </c>
      <c r="J4735" t="s">
        <v>38</v>
      </c>
      <c r="K4735" t="s">
        <v>367</v>
      </c>
      <c r="L4735" t="s">
        <v>401</v>
      </c>
      <c r="M4735" t="s">
        <v>9098</v>
      </c>
      <c r="N4735" t="s">
        <v>8658</v>
      </c>
      <c r="O4735">
        <v>0</v>
      </c>
      <c r="P4735">
        <v>0</v>
      </c>
      <c r="Q4735">
        <v>1</v>
      </c>
    </row>
    <row r="4736" spans="1:17" x14ac:dyDescent="0.2">
      <c r="A4736" t="s">
        <v>498</v>
      </c>
      <c r="B4736" t="s">
        <v>134</v>
      </c>
      <c r="C4736" t="s">
        <v>497</v>
      </c>
      <c r="D4736" t="s">
        <v>54</v>
      </c>
      <c r="E4736" t="s">
        <v>4423</v>
      </c>
      <c r="F4736">
        <v>1.7999999999999999E-2</v>
      </c>
      <c r="G4736">
        <v>1.7999999999999999E-2</v>
      </c>
      <c r="H4736">
        <v>1</v>
      </c>
      <c r="J4736" t="s">
        <v>38</v>
      </c>
      <c r="K4736" t="s">
        <v>367</v>
      </c>
      <c r="L4736" t="s">
        <v>401</v>
      </c>
      <c r="M4736" t="s">
        <v>9098</v>
      </c>
      <c r="N4736" t="s">
        <v>8656</v>
      </c>
      <c r="O4736">
        <v>0</v>
      </c>
      <c r="P4736">
        <v>0</v>
      </c>
      <c r="Q4736">
        <v>1</v>
      </c>
    </row>
    <row r="4737" spans="1:17" x14ac:dyDescent="0.2">
      <c r="A4737" t="s">
        <v>498</v>
      </c>
      <c r="B4737" t="s">
        <v>134</v>
      </c>
      <c r="C4737" t="s">
        <v>497</v>
      </c>
      <c r="D4737" t="s">
        <v>54</v>
      </c>
      <c r="E4737" t="s">
        <v>4424</v>
      </c>
      <c r="F4737">
        <v>1.7999999999999999E-2</v>
      </c>
      <c r="G4737">
        <v>1.7999999999999999E-2</v>
      </c>
      <c r="H4737">
        <v>1</v>
      </c>
      <c r="J4737" t="s">
        <v>38</v>
      </c>
      <c r="K4737" t="s">
        <v>367</v>
      </c>
      <c r="L4737" t="s">
        <v>401</v>
      </c>
      <c r="M4737" t="s">
        <v>9098</v>
      </c>
      <c r="N4737" t="s">
        <v>8657</v>
      </c>
      <c r="O4737">
        <v>0</v>
      </c>
      <c r="P4737">
        <v>0</v>
      </c>
      <c r="Q4737">
        <v>1</v>
      </c>
    </row>
    <row r="4738" spans="1:17" x14ac:dyDescent="0.2">
      <c r="A4738" t="s">
        <v>498</v>
      </c>
      <c r="B4738" t="s">
        <v>134</v>
      </c>
      <c r="C4738" t="s">
        <v>497</v>
      </c>
      <c r="D4738" t="s">
        <v>54</v>
      </c>
      <c r="E4738" t="s">
        <v>4425</v>
      </c>
      <c r="F4738">
        <v>1.7999999999999999E-2</v>
      </c>
      <c r="G4738">
        <v>1.7999999999999999E-2</v>
      </c>
      <c r="H4738">
        <v>1</v>
      </c>
      <c r="J4738" t="s">
        <v>38</v>
      </c>
      <c r="K4738" t="s">
        <v>367</v>
      </c>
      <c r="L4738" t="s">
        <v>401</v>
      </c>
      <c r="M4738" t="s">
        <v>9098</v>
      </c>
      <c r="N4738" t="s">
        <v>9119</v>
      </c>
      <c r="O4738">
        <v>1E-3</v>
      </c>
      <c r="P4738">
        <v>1E-3</v>
      </c>
      <c r="Q4738">
        <v>1</v>
      </c>
    </row>
    <row r="4739" spans="1:17" x14ac:dyDescent="0.2">
      <c r="A4739" t="s">
        <v>498</v>
      </c>
      <c r="B4739" t="s">
        <v>134</v>
      </c>
      <c r="C4739" t="s">
        <v>497</v>
      </c>
      <c r="D4739" t="s">
        <v>54</v>
      </c>
      <c r="E4739" t="s">
        <v>4426</v>
      </c>
      <c r="F4739">
        <v>0.02</v>
      </c>
      <c r="G4739">
        <v>1.9E-2</v>
      </c>
      <c r="H4739">
        <v>1</v>
      </c>
      <c r="J4739" t="s">
        <v>38</v>
      </c>
      <c r="K4739" t="s">
        <v>367</v>
      </c>
      <c r="L4739" t="s">
        <v>401</v>
      </c>
      <c r="M4739" t="s">
        <v>9098</v>
      </c>
      <c r="N4739" t="s">
        <v>9120</v>
      </c>
      <c r="O4739">
        <v>2E-3</v>
      </c>
      <c r="P4739">
        <v>2E-3</v>
      </c>
      <c r="Q4739">
        <v>1</v>
      </c>
    </row>
    <row r="4740" spans="1:17" x14ac:dyDescent="0.2">
      <c r="A4740" t="s">
        <v>498</v>
      </c>
      <c r="B4740" t="s">
        <v>134</v>
      </c>
      <c r="C4740" t="s">
        <v>497</v>
      </c>
      <c r="D4740" t="s">
        <v>54</v>
      </c>
      <c r="E4740" t="s">
        <v>4427</v>
      </c>
      <c r="F4740">
        <v>1.9E-2</v>
      </c>
      <c r="G4740">
        <v>1.9E-2</v>
      </c>
      <c r="H4740">
        <v>1</v>
      </c>
      <c r="J4740" t="s">
        <v>38</v>
      </c>
      <c r="K4740" t="s">
        <v>367</v>
      </c>
      <c r="L4740" t="s">
        <v>401</v>
      </c>
      <c r="M4740" t="s">
        <v>9098</v>
      </c>
      <c r="N4740" t="s">
        <v>9100</v>
      </c>
      <c r="O4740">
        <v>1E-3</v>
      </c>
      <c r="P4740">
        <v>1E-3</v>
      </c>
      <c r="Q4740">
        <v>1</v>
      </c>
    </row>
    <row r="4741" spans="1:17" x14ac:dyDescent="0.2">
      <c r="A4741" t="s">
        <v>498</v>
      </c>
      <c r="B4741" t="s">
        <v>134</v>
      </c>
      <c r="C4741" t="s">
        <v>497</v>
      </c>
      <c r="D4741" t="s">
        <v>54</v>
      </c>
      <c r="E4741" t="s">
        <v>4428</v>
      </c>
      <c r="F4741">
        <v>0.02</v>
      </c>
      <c r="G4741">
        <v>0.02</v>
      </c>
      <c r="H4741">
        <v>1</v>
      </c>
      <c r="J4741" t="s">
        <v>38</v>
      </c>
      <c r="K4741" t="s">
        <v>367</v>
      </c>
      <c r="L4741" t="s">
        <v>401</v>
      </c>
      <c r="M4741" t="s">
        <v>9098</v>
      </c>
      <c r="N4741" t="s">
        <v>9101</v>
      </c>
      <c r="O4741">
        <v>1E-3</v>
      </c>
      <c r="P4741">
        <v>1E-3</v>
      </c>
      <c r="Q4741">
        <v>1</v>
      </c>
    </row>
    <row r="4742" spans="1:17" x14ac:dyDescent="0.2">
      <c r="A4742" t="s">
        <v>498</v>
      </c>
      <c r="B4742" t="s">
        <v>134</v>
      </c>
      <c r="C4742" t="s">
        <v>497</v>
      </c>
      <c r="D4742" t="s">
        <v>54</v>
      </c>
      <c r="E4742" t="s">
        <v>4429</v>
      </c>
      <c r="F4742">
        <v>0.02</v>
      </c>
      <c r="G4742">
        <v>0.02</v>
      </c>
      <c r="H4742">
        <v>1</v>
      </c>
      <c r="J4742" t="s">
        <v>38</v>
      </c>
      <c r="K4742" t="s">
        <v>367</v>
      </c>
      <c r="L4742" t="s">
        <v>401</v>
      </c>
      <c r="M4742" t="s">
        <v>9098</v>
      </c>
      <c r="N4742" t="s">
        <v>9102</v>
      </c>
      <c r="O4742">
        <v>0</v>
      </c>
      <c r="P4742">
        <v>0</v>
      </c>
      <c r="Q4742">
        <v>1</v>
      </c>
    </row>
    <row r="4743" spans="1:17" x14ac:dyDescent="0.2">
      <c r="A4743" t="s">
        <v>498</v>
      </c>
      <c r="B4743" t="s">
        <v>134</v>
      </c>
      <c r="C4743" t="s">
        <v>497</v>
      </c>
      <c r="D4743" t="s">
        <v>54</v>
      </c>
      <c r="E4743" t="s">
        <v>4430</v>
      </c>
      <c r="F4743">
        <v>0.02</v>
      </c>
      <c r="G4743">
        <v>0.02</v>
      </c>
      <c r="H4743">
        <v>1</v>
      </c>
      <c r="J4743" t="s">
        <v>38</v>
      </c>
      <c r="K4743" t="s">
        <v>367</v>
      </c>
      <c r="L4743" t="s">
        <v>401</v>
      </c>
      <c r="M4743" t="s">
        <v>9098</v>
      </c>
      <c r="N4743" t="s">
        <v>9103</v>
      </c>
      <c r="O4743">
        <v>0</v>
      </c>
      <c r="P4743">
        <v>0</v>
      </c>
      <c r="Q4743">
        <v>1</v>
      </c>
    </row>
    <row r="4744" spans="1:17" x14ac:dyDescent="0.2">
      <c r="A4744" t="s">
        <v>498</v>
      </c>
      <c r="B4744" t="s">
        <v>134</v>
      </c>
      <c r="C4744" t="s">
        <v>497</v>
      </c>
      <c r="D4744" t="s">
        <v>54</v>
      </c>
      <c r="E4744" t="s">
        <v>4431</v>
      </c>
      <c r="F4744">
        <v>0.02</v>
      </c>
      <c r="G4744">
        <v>0.02</v>
      </c>
      <c r="H4744">
        <v>1</v>
      </c>
      <c r="J4744" t="s">
        <v>38</v>
      </c>
      <c r="K4744" t="s">
        <v>367</v>
      </c>
      <c r="L4744" t="s">
        <v>401</v>
      </c>
      <c r="M4744" t="s">
        <v>9098</v>
      </c>
      <c r="N4744" t="s">
        <v>9104</v>
      </c>
      <c r="O4744">
        <v>0</v>
      </c>
      <c r="P4744">
        <v>0</v>
      </c>
      <c r="Q4744">
        <v>1</v>
      </c>
    </row>
    <row r="4745" spans="1:17" x14ac:dyDescent="0.2">
      <c r="A4745" t="s">
        <v>498</v>
      </c>
      <c r="B4745" t="s">
        <v>134</v>
      </c>
      <c r="C4745" t="s">
        <v>497</v>
      </c>
      <c r="D4745" t="s">
        <v>54</v>
      </c>
      <c r="E4745" t="s">
        <v>4432</v>
      </c>
      <c r="F4745">
        <v>1.7999999999999999E-2</v>
      </c>
      <c r="G4745">
        <v>1.7999999999999999E-2</v>
      </c>
      <c r="H4745">
        <v>1</v>
      </c>
      <c r="J4745" t="s">
        <v>38</v>
      </c>
      <c r="K4745" t="s">
        <v>367</v>
      </c>
      <c r="L4745" t="s">
        <v>401</v>
      </c>
      <c r="M4745" t="s">
        <v>9098</v>
      </c>
      <c r="N4745" t="s">
        <v>8981</v>
      </c>
      <c r="O4745">
        <v>0</v>
      </c>
      <c r="P4745">
        <v>0</v>
      </c>
      <c r="Q4745">
        <v>1</v>
      </c>
    </row>
    <row r="4746" spans="1:17" x14ac:dyDescent="0.2">
      <c r="A4746" t="s">
        <v>498</v>
      </c>
      <c r="B4746" t="s">
        <v>134</v>
      </c>
      <c r="C4746" t="s">
        <v>497</v>
      </c>
      <c r="D4746" t="s">
        <v>54</v>
      </c>
      <c r="E4746" t="s">
        <v>4433</v>
      </c>
      <c r="F4746">
        <v>1.7000000000000001E-2</v>
      </c>
      <c r="G4746">
        <v>1.7000000000000001E-2</v>
      </c>
      <c r="H4746">
        <v>1</v>
      </c>
      <c r="J4746" t="s">
        <v>38</v>
      </c>
      <c r="K4746" t="s">
        <v>367</v>
      </c>
      <c r="L4746" t="s">
        <v>401</v>
      </c>
      <c r="M4746" t="s">
        <v>9098</v>
      </c>
      <c r="N4746" t="s">
        <v>8984</v>
      </c>
      <c r="O4746">
        <v>0</v>
      </c>
      <c r="P4746">
        <v>0</v>
      </c>
      <c r="Q4746">
        <v>1</v>
      </c>
    </row>
    <row r="4747" spans="1:17" x14ac:dyDescent="0.2">
      <c r="A4747" t="s">
        <v>498</v>
      </c>
      <c r="B4747" t="s">
        <v>134</v>
      </c>
      <c r="C4747" t="s">
        <v>497</v>
      </c>
      <c r="D4747" t="s">
        <v>54</v>
      </c>
      <c r="E4747" t="s">
        <v>4434</v>
      </c>
      <c r="F4747">
        <v>1.4E-2</v>
      </c>
      <c r="G4747">
        <v>1.4E-2</v>
      </c>
      <c r="H4747">
        <v>1</v>
      </c>
      <c r="J4747" t="s">
        <v>38</v>
      </c>
      <c r="K4747" t="s">
        <v>367</v>
      </c>
      <c r="L4747" t="s">
        <v>401</v>
      </c>
      <c r="M4747" t="s">
        <v>9098</v>
      </c>
      <c r="N4747" t="s">
        <v>8985</v>
      </c>
      <c r="O4747">
        <v>2E-3</v>
      </c>
      <c r="P4747">
        <v>2E-3</v>
      </c>
      <c r="Q4747">
        <v>1</v>
      </c>
    </row>
    <row r="4748" spans="1:17" x14ac:dyDescent="0.2">
      <c r="A4748" t="s">
        <v>498</v>
      </c>
      <c r="B4748" t="s">
        <v>134</v>
      </c>
      <c r="C4748" t="s">
        <v>497</v>
      </c>
      <c r="D4748" t="s">
        <v>54</v>
      </c>
      <c r="E4748" t="s">
        <v>4435</v>
      </c>
      <c r="F4748">
        <v>1.6E-2</v>
      </c>
      <c r="G4748">
        <v>1.6E-2</v>
      </c>
      <c r="H4748">
        <v>1</v>
      </c>
      <c r="J4748" t="s">
        <v>38</v>
      </c>
      <c r="K4748" t="s">
        <v>367</v>
      </c>
      <c r="L4748" t="s">
        <v>401</v>
      </c>
      <c r="M4748" t="s">
        <v>9098</v>
      </c>
      <c r="N4748" t="s">
        <v>8986</v>
      </c>
      <c r="O4748">
        <v>3.0000000000000001E-3</v>
      </c>
      <c r="P4748">
        <v>3.0000000000000001E-3</v>
      </c>
      <c r="Q4748">
        <v>1</v>
      </c>
    </row>
    <row r="4749" spans="1:17" x14ac:dyDescent="0.2">
      <c r="A4749" t="s">
        <v>498</v>
      </c>
      <c r="B4749" t="s">
        <v>134</v>
      </c>
      <c r="C4749" t="s">
        <v>497</v>
      </c>
      <c r="D4749" t="s">
        <v>54</v>
      </c>
      <c r="E4749" t="s">
        <v>4436</v>
      </c>
      <c r="F4749">
        <v>1.6E-2</v>
      </c>
      <c r="G4749">
        <v>1.6E-2</v>
      </c>
      <c r="H4749">
        <v>1</v>
      </c>
      <c r="J4749" t="s">
        <v>38</v>
      </c>
      <c r="K4749" t="s">
        <v>367</v>
      </c>
      <c r="L4749" t="s">
        <v>401</v>
      </c>
      <c r="M4749" t="s">
        <v>9098</v>
      </c>
      <c r="N4749" t="s">
        <v>9124</v>
      </c>
      <c r="O4749">
        <v>6.0000000000000001E-3</v>
      </c>
      <c r="P4749">
        <v>6.0000000000000001E-3</v>
      </c>
      <c r="Q4749">
        <v>1</v>
      </c>
    </row>
    <row r="4750" spans="1:17" x14ac:dyDescent="0.2">
      <c r="A4750" t="s">
        <v>498</v>
      </c>
      <c r="B4750" t="s">
        <v>134</v>
      </c>
      <c r="C4750" t="s">
        <v>497</v>
      </c>
      <c r="D4750" t="s">
        <v>54</v>
      </c>
      <c r="E4750" t="s">
        <v>4437</v>
      </c>
      <c r="F4750">
        <v>1.7000000000000001E-2</v>
      </c>
      <c r="G4750">
        <v>1.7000000000000001E-2</v>
      </c>
      <c r="H4750">
        <v>1</v>
      </c>
      <c r="J4750" t="s">
        <v>38</v>
      </c>
      <c r="K4750" t="s">
        <v>367</v>
      </c>
      <c r="L4750" t="s">
        <v>401</v>
      </c>
      <c r="M4750" t="s">
        <v>9098</v>
      </c>
      <c r="N4750" t="s">
        <v>9125</v>
      </c>
      <c r="O4750">
        <v>1.0999999999999999E-2</v>
      </c>
      <c r="P4750">
        <v>1.0999999999999999E-2</v>
      </c>
      <c r="Q4750">
        <v>1</v>
      </c>
    </row>
    <row r="4751" spans="1:17" x14ac:dyDescent="0.2">
      <c r="A4751" t="s">
        <v>498</v>
      </c>
      <c r="B4751" t="s">
        <v>134</v>
      </c>
      <c r="C4751" t="s">
        <v>497</v>
      </c>
      <c r="D4751" t="s">
        <v>54</v>
      </c>
      <c r="E4751" t="s">
        <v>4438</v>
      </c>
      <c r="F4751">
        <v>1.2999999999999999E-2</v>
      </c>
      <c r="G4751">
        <v>1.2999999999999999E-2</v>
      </c>
      <c r="H4751">
        <v>1</v>
      </c>
      <c r="J4751" t="s">
        <v>38</v>
      </c>
      <c r="K4751" t="s">
        <v>367</v>
      </c>
      <c r="L4751" t="s">
        <v>401</v>
      </c>
      <c r="M4751" t="s">
        <v>9098</v>
      </c>
      <c r="N4751" t="s">
        <v>9121</v>
      </c>
      <c r="O4751">
        <v>1.4999999999999999E-2</v>
      </c>
      <c r="P4751">
        <v>1.4999999999999999E-2</v>
      </c>
      <c r="Q4751">
        <v>1</v>
      </c>
    </row>
    <row r="4752" spans="1:17" x14ac:dyDescent="0.2">
      <c r="A4752" t="s">
        <v>498</v>
      </c>
      <c r="B4752" t="s">
        <v>134</v>
      </c>
      <c r="C4752" t="s">
        <v>497</v>
      </c>
      <c r="D4752" t="s">
        <v>54</v>
      </c>
      <c r="E4752" t="s">
        <v>4439</v>
      </c>
      <c r="F4752">
        <v>1.2999999999999999E-2</v>
      </c>
      <c r="G4752">
        <v>1.2999999999999999E-2</v>
      </c>
      <c r="H4752">
        <v>1</v>
      </c>
      <c r="J4752" t="s">
        <v>38</v>
      </c>
      <c r="K4752" t="s">
        <v>367</v>
      </c>
      <c r="L4752" t="s">
        <v>401</v>
      </c>
      <c r="M4752" t="s">
        <v>9098</v>
      </c>
      <c r="N4752" t="s">
        <v>9122</v>
      </c>
      <c r="O4752">
        <v>1.7000000000000001E-2</v>
      </c>
      <c r="P4752">
        <v>1.7000000000000001E-2</v>
      </c>
      <c r="Q4752">
        <v>1</v>
      </c>
    </row>
    <row r="4753" spans="1:17" x14ac:dyDescent="0.2">
      <c r="A4753" t="s">
        <v>498</v>
      </c>
      <c r="B4753" t="s">
        <v>134</v>
      </c>
      <c r="C4753" t="s">
        <v>497</v>
      </c>
      <c r="D4753" t="s">
        <v>54</v>
      </c>
      <c r="E4753" t="s">
        <v>4440</v>
      </c>
      <c r="F4753">
        <v>1.4E-2</v>
      </c>
      <c r="G4753">
        <v>1.4E-2</v>
      </c>
      <c r="H4753">
        <v>1</v>
      </c>
      <c r="J4753" t="s">
        <v>38</v>
      </c>
      <c r="K4753" t="s">
        <v>367</v>
      </c>
      <c r="L4753" t="s">
        <v>401</v>
      </c>
      <c r="M4753" t="s">
        <v>9098</v>
      </c>
      <c r="N4753" t="s">
        <v>9105</v>
      </c>
      <c r="O4753">
        <v>2.7E-2</v>
      </c>
      <c r="P4753">
        <v>2.7E-2</v>
      </c>
      <c r="Q4753">
        <v>1</v>
      </c>
    </row>
    <row r="4754" spans="1:17" x14ac:dyDescent="0.2">
      <c r="A4754" t="s">
        <v>498</v>
      </c>
      <c r="B4754" t="s">
        <v>134</v>
      </c>
      <c r="C4754" t="s">
        <v>497</v>
      </c>
      <c r="D4754" t="s">
        <v>54</v>
      </c>
      <c r="E4754" t="s">
        <v>4441</v>
      </c>
      <c r="F4754">
        <v>1.6E-2</v>
      </c>
      <c r="G4754">
        <v>1.6E-2</v>
      </c>
      <c r="H4754">
        <v>1</v>
      </c>
      <c r="J4754" t="s">
        <v>38</v>
      </c>
      <c r="K4754" t="s">
        <v>367</v>
      </c>
      <c r="L4754" t="s">
        <v>401</v>
      </c>
      <c r="M4754" t="s">
        <v>9098</v>
      </c>
      <c r="N4754" t="s">
        <v>9106</v>
      </c>
      <c r="O4754">
        <v>1.6E-2</v>
      </c>
      <c r="P4754">
        <v>1.6E-2</v>
      </c>
      <c r="Q4754">
        <v>1</v>
      </c>
    </row>
    <row r="4755" spans="1:17" x14ac:dyDescent="0.2">
      <c r="A4755" t="s">
        <v>498</v>
      </c>
      <c r="B4755" t="s">
        <v>134</v>
      </c>
      <c r="C4755" t="s">
        <v>497</v>
      </c>
      <c r="D4755" t="s">
        <v>54</v>
      </c>
      <c r="E4755" t="s">
        <v>4442</v>
      </c>
      <c r="F4755">
        <v>1.7000000000000001E-2</v>
      </c>
      <c r="G4755">
        <v>1.7000000000000001E-2</v>
      </c>
      <c r="H4755">
        <v>1</v>
      </c>
      <c r="J4755" t="s">
        <v>38</v>
      </c>
      <c r="K4755" t="s">
        <v>367</v>
      </c>
      <c r="L4755" t="s">
        <v>401</v>
      </c>
      <c r="M4755" t="s">
        <v>9098</v>
      </c>
      <c r="N4755" t="s">
        <v>9107</v>
      </c>
      <c r="O4755">
        <v>4.0000000000000001E-3</v>
      </c>
      <c r="P4755">
        <v>4.0000000000000001E-3</v>
      </c>
      <c r="Q4755">
        <v>1</v>
      </c>
    </row>
    <row r="4756" spans="1:17" x14ac:dyDescent="0.2">
      <c r="A4756" t="s">
        <v>498</v>
      </c>
      <c r="B4756" t="s">
        <v>134</v>
      </c>
      <c r="C4756" t="s">
        <v>497</v>
      </c>
      <c r="D4756" t="s">
        <v>54</v>
      </c>
      <c r="E4756" t="s">
        <v>4443</v>
      </c>
      <c r="F4756">
        <v>1.7999999999999999E-2</v>
      </c>
      <c r="G4756">
        <v>1.7999999999999999E-2</v>
      </c>
      <c r="H4756">
        <v>1</v>
      </c>
      <c r="J4756" t="s">
        <v>38</v>
      </c>
      <c r="K4756" t="s">
        <v>367</v>
      </c>
      <c r="L4756" t="s">
        <v>401</v>
      </c>
      <c r="M4756" t="s">
        <v>9098</v>
      </c>
      <c r="N4756" t="s">
        <v>9108</v>
      </c>
      <c r="O4756">
        <v>0</v>
      </c>
      <c r="P4756">
        <v>0</v>
      </c>
      <c r="Q4756">
        <v>1</v>
      </c>
    </row>
    <row r="4757" spans="1:17" x14ac:dyDescent="0.2">
      <c r="A4757" t="s">
        <v>498</v>
      </c>
      <c r="B4757" t="s">
        <v>134</v>
      </c>
      <c r="C4757" t="s">
        <v>497</v>
      </c>
      <c r="D4757" t="s">
        <v>54</v>
      </c>
      <c r="E4757" t="s">
        <v>4444</v>
      </c>
      <c r="F4757">
        <v>1.7000000000000001E-2</v>
      </c>
      <c r="G4757">
        <v>1.7000000000000001E-2</v>
      </c>
      <c r="H4757">
        <v>1</v>
      </c>
      <c r="J4757" t="s">
        <v>38</v>
      </c>
      <c r="K4757" t="s">
        <v>367</v>
      </c>
      <c r="L4757" t="s">
        <v>401</v>
      </c>
      <c r="M4757" t="s">
        <v>9098</v>
      </c>
      <c r="N4757" t="s">
        <v>9109</v>
      </c>
      <c r="O4757">
        <v>0</v>
      </c>
      <c r="P4757">
        <v>0</v>
      </c>
      <c r="Q4757">
        <v>1</v>
      </c>
    </row>
    <row r="4758" spans="1:17" x14ac:dyDescent="0.2">
      <c r="A4758" t="s">
        <v>498</v>
      </c>
      <c r="B4758" t="s">
        <v>134</v>
      </c>
      <c r="C4758" t="s">
        <v>497</v>
      </c>
      <c r="D4758" t="s">
        <v>54</v>
      </c>
      <c r="E4758" t="s">
        <v>4445</v>
      </c>
      <c r="F4758">
        <v>1.7999999999999999E-2</v>
      </c>
      <c r="G4758">
        <v>1.7999999999999999E-2</v>
      </c>
      <c r="H4758">
        <v>1</v>
      </c>
      <c r="J4758" t="s">
        <v>38</v>
      </c>
      <c r="K4758" t="s">
        <v>367</v>
      </c>
      <c r="L4758" t="s">
        <v>401</v>
      </c>
      <c r="M4758" t="s">
        <v>9098</v>
      </c>
      <c r="N4758" t="s">
        <v>9123</v>
      </c>
      <c r="O4758">
        <v>0</v>
      </c>
      <c r="P4758">
        <v>0</v>
      </c>
      <c r="Q4758">
        <v>1</v>
      </c>
    </row>
    <row r="4759" spans="1:17" x14ac:dyDescent="0.2">
      <c r="A4759" t="s">
        <v>498</v>
      </c>
      <c r="B4759" t="s">
        <v>134</v>
      </c>
      <c r="C4759" t="s">
        <v>497</v>
      </c>
      <c r="D4759" t="s">
        <v>54</v>
      </c>
      <c r="E4759" t="s">
        <v>4446</v>
      </c>
      <c r="F4759">
        <v>1.7999999999999999E-2</v>
      </c>
      <c r="G4759">
        <v>1.7999999999999999E-2</v>
      </c>
      <c r="H4759">
        <v>1</v>
      </c>
      <c r="J4759" t="s">
        <v>38</v>
      </c>
      <c r="K4759" t="s">
        <v>367</v>
      </c>
      <c r="L4759" t="s">
        <v>401</v>
      </c>
      <c r="M4759" t="s">
        <v>9098</v>
      </c>
      <c r="N4759" t="s">
        <v>9110</v>
      </c>
      <c r="O4759">
        <v>0</v>
      </c>
      <c r="P4759">
        <v>0</v>
      </c>
      <c r="Q4759">
        <v>1</v>
      </c>
    </row>
    <row r="4760" spans="1:17" x14ac:dyDescent="0.2">
      <c r="A4760" t="s">
        <v>498</v>
      </c>
      <c r="B4760" t="s">
        <v>134</v>
      </c>
      <c r="C4760" t="s">
        <v>497</v>
      </c>
      <c r="D4760" t="s">
        <v>54</v>
      </c>
      <c r="E4760" t="s">
        <v>4447</v>
      </c>
      <c r="F4760">
        <v>1.7999999999999999E-2</v>
      </c>
      <c r="G4760">
        <v>1.7999999999999999E-2</v>
      </c>
      <c r="H4760">
        <v>1</v>
      </c>
      <c r="J4760" t="s">
        <v>38</v>
      </c>
      <c r="K4760" t="s">
        <v>367</v>
      </c>
      <c r="L4760" t="s">
        <v>401</v>
      </c>
      <c r="M4760" t="s">
        <v>9098</v>
      </c>
      <c r="N4760" t="s">
        <v>9111</v>
      </c>
      <c r="O4760">
        <v>0</v>
      </c>
      <c r="P4760">
        <v>0</v>
      </c>
      <c r="Q4760">
        <v>1</v>
      </c>
    </row>
    <row r="4761" spans="1:17" x14ac:dyDescent="0.2">
      <c r="A4761" t="s">
        <v>498</v>
      </c>
      <c r="B4761" t="s">
        <v>134</v>
      </c>
      <c r="C4761" t="s">
        <v>497</v>
      </c>
      <c r="D4761" t="s">
        <v>54</v>
      </c>
      <c r="E4761" t="s">
        <v>4448</v>
      </c>
      <c r="F4761">
        <v>1.4999999999999999E-2</v>
      </c>
      <c r="G4761">
        <v>1.4999999999999999E-2</v>
      </c>
      <c r="H4761">
        <v>1</v>
      </c>
      <c r="J4761" t="s">
        <v>38</v>
      </c>
      <c r="K4761" t="s">
        <v>367</v>
      </c>
      <c r="L4761" t="s">
        <v>401</v>
      </c>
      <c r="M4761" t="s">
        <v>9098</v>
      </c>
      <c r="N4761" t="s">
        <v>9112</v>
      </c>
      <c r="O4761">
        <v>0</v>
      </c>
      <c r="P4761">
        <v>0</v>
      </c>
      <c r="Q4761">
        <v>1</v>
      </c>
    </row>
    <row r="4762" spans="1:17" x14ac:dyDescent="0.2">
      <c r="A4762" t="s">
        <v>498</v>
      </c>
      <c r="B4762" t="s">
        <v>134</v>
      </c>
      <c r="C4762" t="s">
        <v>497</v>
      </c>
      <c r="D4762" t="s">
        <v>54</v>
      </c>
      <c r="E4762" t="s">
        <v>4449</v>
      </c>
      <c r="F4762">
        <v>1.4999999999999999E-2</v>
      </c>
      <c r="G4762">
        <v>1.4999999999999999E-2</v>
      </c>
      <c r="H4762">
        <v>1</v>
      </c>
      <c r="J4762" t="s">
        <v>38</v>
      </c>
      <c r="K4762" t="s">
        <v>367</v>
      </c>
      <c r="L4762" t="s">
        <v>401</v>
      </c>
      <c r="M4762" t="s">
        <v>9098</v>
      </c>
      <c r="N4762" t="s">
        <v>9113</v>
      </c>
      <c r="O4762">
        <v>0</v>
      </c>
      <c r="P4762">
        <v>0</v>
      </c>
      <c r="Q4762">
        <v>1</v>
      </c>
    </row>
    <row r="4763" spans="1:17" x14ac:dyDescent="0.2">
      <c r="A4763" t="s">
        <v>498</v>
      </c>
      <c r="B4763" t="s">
        <v>134</v>
      </c>
      <c r="C4763" t="s">
        <v>497</v>
      </c>
      <c r="D4763" t="s">
        <v>54</v>
      </c>
      <c r="E4763" t="s">
        <v>4450</v>
      </c>
      <c r="F4763">
        <v>1.4999999999999999E-2</v>
      </c>
      <c r="G4763">
        <v>1.4999999999999999E-2</v>
      </c>
      <c r="H4763">
        <v>1</v>
      </c>
      <c r="J4763" t="s">
        <v>38</v>
      </c>
      <c r="K4763" t="s">
        <v>367</v>
      </c>
      <c r="L4763" t="s">
        <v>401</v>
      </c>
      <c r="M4763" t="s">
        <v>9098</v>
      </c>
      <c r="N4763" t="s">
        <v>9114</v>
      </c>
      <c r="O4763">
        <v>0</v>
      </c>
      <c r="P4763">
        <v>0</v>
      </c>
      <c r="Q4763">
        <v>1</v>
      </c>
    </row>
    <row r="4764" spans="1:17" x14ac:dyDescent="0.2">
      <c r="A4764" t="s">
        <v>498</v>
      </c>
      <c r="B4764" t="s">
        <v>134</v>
      </c>
      <c r="C4764" t="s">
        <v>497</v>
      </c>
      <c r="D4764" t="s">
        <v>54</v>
      </c>
      <c r="E4764" t="s">
        <v>4451</v>
      </c>
      <c r="F4764">
        <v>1.4999999999999999E-2</v>
      </c>
      <c r="G4764">
        <v>1.4999999999999999E-2</v>
      </c>
      <c r="H4764">
        <v>1</v>
      </c>
      <c r="J4764" t="s">
        <v>38</v>
      </c>
      <c r="K4764" t="s">
        <v>367</v>
      </c>
      <c r="L4764" t="s">
        <v>401</v>
      </c>
      <c r="M4764" t="s">
        <v>9098</v>
      </c>
      <c r="N4764" t="s">
        <v>9126</v>
      </c>
      <c r="O4764">
        <v>1E-3</v>
      </c>
      <c r="P4764">
        <v>1E-3</v>
      </c>
      <c r="Q4764">
        <v>1</v>
      </c>
    </row>
    <row r="4765" spans="1:17" x14ac:dyDescent="0.2">
      <c r="A4765" t="s">
        <v>498</v>
      </c>
      <c r="B4765" t="s">
        <v>134</v>
      </c>
      <c r="C4765" t="s">
        <v>497</v>
      </c>
      <c r="D4765" t="s">
        <v>54</v>
      </c>
      <c r="E4765" t="s">
        <v>4452</v>
      </c>
      <c r="F4765">
        <v>1.4999999999999999E-2</v>
      </c>
      <c r="G4765">
        <v>1.4999999999999999E-2</v>
      </c>
      <c r="H4765">
        <v>1</v>
      </c>
      <c r="J4765" t="s">
        <v>38</v>
      </c>
      <c r="K4765" t="s">
        <v>367</v>
      </c>
      <c r="L4765" t="s">
        <v>401</v>
      </c>
      <c r="M4765" t="s">
        <v>9098</v>
      </c>
      <c r="N4765" t="s">
        <v>9115</v>
      </c>
      <c r="O4765">
        <v>0</v>
      </c>
      <c r="P4765">
        <v>0</v>
      </c>
      <c r="Q4765">
        <v>1</v>
      </c>
    </row>
    <row r="4766" spans="1:17" x14ac:dyDescent="0.2">
      <c r="A4766" t="s">
        <v>498</v>
      </c>
      <c r="B4766" t="s">
        <v>134</v>
      </c>
      <c r="C4766" t="s">
        <v>497</v>
      </c>
      <c r="D4766" t="s">
        <v>54</v>
      </c>
      <c r="E4766" t="s">
        <v>4453</v>
      </c>
      <c r="F4766">
        <v>1.4999999999999999E-2</v>
      </c>
      <c r="G4766">
        <v>1.4999999999999999E-2</v>
      </c>
      <c r="H4766">
        <v>1</v>
      </c>
      <c r="J4766" t="s">
        <v>38</v>
      </c>
      <c r="K4766" t="s">
        <v>367</v>
      </c>
      <c r="L4766" t="s">
        <v>401</v>
      </c>
      <c r="M4766" t="s">
        <v>9098</v>
      </c>
      <c r="N4766" t="s">
        <v>9116</v>
      </c>
      <c r="O4766">
        <v>0</v>
      </c>
      <c r="P4766">
        <v>0</v>
      </c>
      <c r="Q4766">
        <v>1</v>
      </c>
    </row>
    <row r="4767" spans="1:17" x14ac:dyDescent="0.2">
      <c r="A4767" t="s">
        <v>498</v>
      </c>
      <c r="B4767" t="s">
        <v>134</v>
      </c>
      <c r="C4767" t="s">
        <v>497</v>
      </c>
      <c r="D4767" t="s">
        <v>54</v>
      </c>
      <c r="E4767" t="s">
        <v>4454</v>
      </c>
      <c r="F4767">
        <v>1.6E-2</v>
      </c>
      <c r="G4767">
        <v>1.6E-2</v>
      </c>
      <c r="H4767">
        <v>1</v>
      </c>
      <c r="J4767" t="s">
        <v>38</v>
      </c>
      <c r="K4767" t="s">
        <v>367</v>
      </c>
      <c r="L4767" t="s">
        <v>401</v>
      </c>
      <c r="M4767" t="s">
        <v>9098</v>
      </c>
      <c r="N4767" t="s">
        <v>9117</v>
      </c>
      <c r="O4767">
        <v>0</v>
      </c>
      <c r="P4767">
        <v>0</v>
      </c>
      <c r="Q4767">
        <v>1</v>
      </c>
    </row>
    <row r="4768" spans="1:17" x14ac:dyDescent="0.2">
      <c r="A4768" t="s">
        <v>498</v>
      </c>
      <c r="B4768" t="s">
        <v>134</v>
      </c>
      <c r="C4768" t="s">
        <v>497</v>
      </c>
      <c r="D4768" t="s">
        <v>54</v>
      </c>
      <c r="E4768" t="s">
        <v>4455</v>
      </c>
      <c r="F4768">
        <v>1.4999999999999999E-2</v>
      </c>
      <c r="G4768">
        <v>1.4999999999999999E-2</v>
      </c>
      <c r="H4768">
        <v>1</v>
      </c>
      <c r="J4768" t="s">
        <v>38</v>
      </c>
      <c r="K4768" t="s">
        <v>367</v>
      </c>
      <c r="L4768" t="s">
        <v>401</v>
      </c>
      <c r="M4768" t="s">
        <v>9098</v>
      </c>
      <c r="N4768" t="s">
        <v>9118</v>
      </c>
      <c r="O4768">
        <v>0</v>
      </c>
      <c r="P4768">
        <v>0</v>
      </c>
      <c r="Q4768">
        <v>1</v>
      </c>
    </row>
    <row r="4769" spans="1:17" x14ac:dyDescent="0.2">
      <c r="A4769" t="s">
        <v>498</v>
      </c>
      <c r="B4769" t="s">
        <v>134</v>
      </c>
      <c r="C4769" t="s">
        <v>497</v>
      </c>
      <c r="D4769" t="s">
        <v>54</v>
      </c>
      <c r="E4769" t="s">
        <v>4456</v>
      </c>
      <c r="F4769">
        <v>1.4999999999999999E-2</v>
      </c>
      <c r="G4769">
        <v>1.4999999999999999E-2</v>
      </c>
      <c r="H4769">
        <v>1</v>
      </c>
      <c r="J4769" t="s">
        <v>38</v>
      </c>
      <c r="K4769" t="s">
        <v>367</v>
      </c>
      <c r="L4769" t="s">
        <v>401</v>
      </c>
      <c r="M4769" t="s">
        <v>9098</v>
      </c>
      <c r="N4769" t="s">
        <v>8982</v>
      </c>
      <c r="O4769">
        <v>0</v>
      </c>
      <c r="P4769">
        <v>0</v>
      </c>
      <c r="Q4769">
        <v>1</v>
      </c>
    </row>
    <row r="4770" spans="1:17" x14ac:dyDescent="0.2">
      <c r="A4770" t="s">
        <v>498</v>
      </c>
      <c r="B4770" t="s">
        <v>134</v>
      </c>
      <c r="C4770" t="s">
        <v>497</v>
      </c>
      <c r="D4770" t="s">
        <v>54</v>
      </c>
      <c r="E4770" t="s">
        <v>4457</v>
      </c>
      <c r="F4770">
        <v>1.4999999999999999E-2</v>
      </c>
      <c r="G4770">
        <v>1.4999999999999999E-2</v>
      </c>
      <c r="H4770">
        <v>1</v>
      </c>
      <c r="J4770" t="s">
        <v>38</v>
      </c>
      <c r="K4770" t="s">
        <v>367</v>
      </c>
      <c r="L4770" t="s">
        <v>401</v>
      </c>
      <c r="M4770" t="s">
        <v>9098</v>
      </c>
      <c r="N4770" t="s">
        <v>8987</v>
      </c>
      <c r="O4770">
        <v>0</v>
      </c>
      <c r="P4770">
        <v>0</v>
      </c>
      <c r="Q4770">
        <v>1</v>
      </c>
    </row>
    <row r="4771" spans="1:17" x14ac:dyDescent="0.2">
      <c r="A4771" t="s">
        <v>498</v>
      </c>
      <c r="B4771" t="s">
        <v>134</v>
      </c>
      <c r="C4771" t="s">
        <v>497</v>
      </c>
      <c r="D4771" t="s">
        <v>54</v>
      </c>
      <c r="E4771" t="s">
        <v>4458</v>
      </c>
      <c r="F4771">
        <v>1.7999999999999999E-2</v>
      </c>
      <c r="G4771">
        <v>1.7999999999999999E-2</v>
      </c>
      <c r="H4771">
        <v>1</v>
      </c>
      <c r="J4771" t="s">
        <v>38</v>
      </c>
      <c r="K4771" t="s">
        <v>367</v>
      </c>
      <c r="L4771" t="s">
        <v>401</v>
      </c>
      <c r="M4771" t="s">
        <v>9098</v>
      </c>
      <c r="N4771" t="s">
        <v>8988</v>
      </c>
      <c r="O4771">
        <v>1E-3</v>
      </c>
      <c r="P4771">
        <v>1E-3</v>
      </c>
      <c r="Q4771">
        <v>1</v>
      </c>
    </row>
    <row r="4772" spans="1:17" x14ac:dyDescent="0.2">
      <c r="A4772" t="s">
        <v>498</v>
      </c>
      <c r="B4772" t="s">
        <v>134</v>
      </c>
      <c r="C4772" t="s">
        <v>497</v>
      </c>
      <c r="D4772" t="s">
        <v>54</v>
      </c>
      <c r="E4772" t="s">
        <v>4459</v>
      </c>
      <c r="F4772">
        <v>1.7999999999999999E-2</v>
      </c>
      <c r="G4772">
        <v>1.7999999999999999E-2</v>
      </c>
      <c r="H4772">
        <v>1</v>
      </c>
      <c r="J4772" t="s">
        <v>38</v>
      </c>
      <c r="K4772" t="s">
        <v>367</v>
      </c>
      <c r="L4772" t="s">
        <v>401</v>
      </c>
      <c r="M4772" t="s">
        <v>9098</v>
      </c>
      <c r="N4772" t="s">
        <v>8989</v>
      </c>
      <c r="O4772">
        <v>2E-3</v>
      </c>
      <c r="P4772">
        <v>2E-3</v>
      </c>
      <c r="Q4772">
        <v>1</v>
      </c>
    </row>
    <row r="4773" spans="1:17" x14ac:dyDescent="0.2">
      <c r="A4773" t="s">
        <v>498</v>
      </c>
      <c r="B4773" t="s">
        <v>134</v>
      </c>
      <c r="C4773" t="s">
        <v>497</v>
      </c>
      <c r="D4773" t="s">
        <v>54</v>
      </c>
      <c r="E4773" t="s">
        <v>4460</v>
      </c>
      <c r="F4773">
        <v>1.7999999999999999E-2</v>
      </c>
      <c r="G4773">
        <v>1.7999999999999999E-2</v>
      </c>
      <c r="H4773">
        <v>1</v>
      </c>
      <c r="J4773" t="s">
        <v>38</v>
      </c>
      <c r="K4773" t="s">
        <v>367</v>
      </c>
      <c r="L4773" t="s">
        <v>401</v>
      </c>
      <c r="M4773" t="s">
        <v>9098</v>
      </c>
      <c r="N4773" t="s">
        <v>9127</v>
      </c>
      <c r="O4773">
        <v>3.0000000000000001E-3</v>
      </c>
      <c r="P4773">
        <v>3.0000000000000001E-3</v>
      </c>
      <c r="Q4773">
        <v>1</v>
      </c>
    </row>
    <row r="4774" spans="1:17" x14ac:dyDescent="0.2">
      <c r="A4774" t="s">
        <v>498</v>
      </c>
      <c r="B4774" t="s">
        <v>134</v>
      </c>
      <c r="C4774" t="s">
        <v>497</v>
      </c>
      <c r="D4774" t="s">
        <v>54</v>
      </c>
      <c r="E4774" t="s">
        <v>4461</v>
      </c>
      <c r="F4774">
        <v>1.7999999999999999E-2</v>
      </c>
      <c r="G4774">
        <v>1.7999999999999999E-2</v>
      </c>
      <c r="H4774">
        <v>1</v>
      </c>
      <c r="J4774" t="s">
        <v>38</v>
      </c>
      <c r="K4774" t="s">
        <v>367</v>
      </c>
      <c r="L4774" t="s">
        <v>401</v>
      </c>
      <c r="M4774" t="s">
        <v>9098</v>
      </c>
      <c r="N4774" t="s">
        <v>9128</v>
      </c>
      <c r="O4774">
        <v>5.0000000000000001E-3</v>
      </c>
      <c r="P4774">
        <v>5.0000000000000001E-3</v>
      </c>
      <c r="Q4774">
        <v>1</v>
      </c>
    </row>
    <row r="4775" spans="1:17" x14ac:dyDescent="0.2">
      <c r="A4775" t="s">
        <v>498</v>
      </c>
      <c r="B4775" t="s">
        <v>134</v>
      </c>
      <c r="C4775" t="s">
        <v>497</v>
      </c>
      <c r="D4775" t="s">
        <v>54</v>
      </c>
      <c r="E4775" t="s">
        <v>4462</v>
      </c>
      <c r="F4775">
        <v>1.7000000000000001E-2</v>
      </c>
      <c r="G4775">
        <v>1.7000000000000001E-2</v>
      </c>
      <c r="H4775">
        <v>1</v>
      </c>
      <c r="J4775" t="s">
        <v>38</v>
      </c>
      <c r="K4775" t="s">
        <v>367</v>
      </c>
      <c r="L4775" t="s">
        <v>401</v>
      </c>
      <c r="M4775" t="s">
        <v>9098</v>
      </c>
      <c r="N4775" t="s">
        <v>9129</v>
      </c>
      <c r="O4775">
        <v>6.0000000000000001E-3</v>
      </c>
      <c r="P4775">
        <v>6.0000000000000001E-3</v>
      </c>
      <c r="Q4775">
        <v>1</v>
      </c>
    </row>
    <row r="4776" spans="1:17" x14ac:dyDescent="0.2">
      <c r="A4776" t="s">
        <v>498</v>
      </c>
      <c r="B4776" t="s">
        <v>134</v>
      </c>
      <c r="C4776" t="s">
        <v>497</v>
      </c>
      <c r="D4776" t="s">
        <v>54</v>
      </c>
      <c r="E4776" t="s">
        <v>4463</v>
      </c>
      <c r="F4776">
        <v>1.7000000000000001E-2</v>
      </c>
      <c r="G4776">
        <v>1.7000000000000001E-2</v>
      </c>
      <c r="H4776">
        <v>1</v>
      </c>
      <c r="J4776" t="s">
        <v>38</v>
      </c>
      <c r="K4776" t="s">
        <v>367</v>
      </c>
      <c r="L4776" t="s">
        <v>401</v>
      </c>
      <c r="M4776" t="s">
        <v>9098</v>
      </c>
      <c r="N4776" t="s">
        <v>9130</v>
      </c>
      <c r="O4776">
        <v>6.0000000000000001E-3</v>
      </c>
      <c r="P4776">
        <v>6.0000000000000001E-3</v>
      </c>
      <c r="Q4776">
        <v>1</v>
      </c>
    </row>
    <row r="4777" spans="1:17" x14ac:dyDescent="0.2">
      <c r="A4777" t="s">
        <v>498</v>
      </c>
      <c r="B4777" t="s">
        <v>134</v>
      </c>
      <c r="C4777" t="s">
        <v>497</v>
      </c>
      <c r="D4777" t="s">
        <v>54</v>
      </c>
      <c r="E4777" t="s">
        <v>4464</v>
      </c>
      <c r="F4777">
        <v>1.7000000000000001E-2</v>
      </c>
      <c r="G4777">
        <v>1.7000000000000001E-2</v>
      </c>
      <c r="H4777">
        <v>1</v>
      </c>
      <c r="J4777" t="s">
        <v>38</v>
      </c>
      <c r="K4777" t="s">
        <v>367</v>
      </c>
      <c r="L4777" t="s">
        <v>401</v>
      </c>
      <c r="M4777" t="s">
        <v>9098</v>
      </c>
      <c r="N4777" t="s">
        <v>9131</v>
      </c>
      <c r="O4777">
        <v>8.9999999999999993E-3</v>
      </c>
      <c r="P4777">
        <v>8.9999999999999993E-3</v>
      </c>
      <c r="Q4777">
        <v>1</v>
      </c>
    </row>
    <row r="4778" spans="1:17" x14ac:dyDescent="0.2">
      <c r="A4778" t="s">
        <v>498</v>
      </c>
      <c r="B4778" t="s">
        <v>134</v>
      </c>
      <c r="C4778" t="s">
        <v>497</v>
      </c>
      <c r="D4778" t="s">
        <v>54</v>
      </c>
      <c r="E4778" t="s">
        <v>4465</v>
      </c>
      <c r="F4778">
        <v>1.7000000000000001E-2</v>
      </c>
      <c r="G4778">
        <v>1.7000000000000001E-2</v>
      </c>
      <c r="H4778">
        <v>1</v>
      </c>
      <c r="J4778" t="s">
        <v>38</v>
      </c>
      <c r="K4778" t="s">
        <v>367</v>
      </c>
      <c r="L4778" t="s">
        <v>401</v>
      </c>
      <c r="M4778" t="s">
        <v>9098</v>
      </c>
      <c r="N4778" t="s">
        <v>9132</v>
      </c>
      <c r="O4778">
        <v>1.2999999999999999E-2</v>
      </c>
      <c r="P4778">
        <v>1.2999999999999999E-2</v>
      </c>
      <c r="Q4778">
        <v>1</v>
      </c>
    </row>
    <row r="4779" spans="1:17" x14ac:dyDescent="0.2">
      <c r="A4779" t="s">
        <v>498</v>
      </c>
      <c r="B4779" t="s">
        <v>134</v>
      </c>
      <c r="C4779" t="s">
        <v>497</v>
      </c>
      <c r="D4779" t="s">
        <v>54</v>
      </c>
      <c r="E4779" t="s">
        <v>4466</v>
      </c>
      <c r="F4779">
        <v>1.7999999999999999E-2</v>
      </c>
      <c r="G4779">
        <v>1.7999999999999999E-2</v>
      </c>
      <c r="H4779">
        <v>1</v>
      </c>
      <c r="J4779" t="s">
        <v>38</v>
      </c>
      <c r="K4779" t="s">
        <v>367</v>
      </c>
      <c r="L4779" t="s">
        <v>401</v>
      </c>
      <c r="M4779" t="s">
        <v>9098</v>
      </c>
      <c r="N4779" t="s">
        <v>9133</v>
      </c>
      <c r="O4779">
        <v>8.9999999999999993E-3</v>
      </c>
      <c r="P4779">
        <v>8.9999999999999993E-3</v>
      </c>
      <c r="Q4779">
        <v>1</v>
      </c>
    </row>
    <row r="4780" spans="1:17" x14ac:dyDescent="0.2">
      <c r="A4780" t="s">
        <v>498</v>
      </c>
      <c r="B4780" t="s">
        <v>134</v>
      </c>
      <c r="C4780" t="s">
        <v>497</v>
      </c>
      <c r="D4780" t="s">
        <v>54</v>
      </c>
      <c r="E4780" t="s">
        <v>4467</v>
      </c>
      <c r="F4780">
        <v>1.7999999999999999E-2</v>
      </c>
      <c r="G4780">
        <v>1.7999999999999999E-2</v>
      </c>
      <c r="H4780">
        <v>1</v>
      </c>
      <c r="J4780" t="s">
        <v>38</v>
      </c>
      <c r="K4780" t="s">
        <v>367</v>
      </c>
      <c r="L4780" t="s">
        <v>401</v>
      </c>
      <c r="M4780" t="s">
        <v>9098</v>
      </c>
      <c r="N4780" t="s">
        <v>9134</v>
      </c>
      <c r="O4780">
        <v>2E-3</v>
      </c>
      <c r="P4780">
        <v>2E-3</v>
      </c>
      <c r="Q4780">
        <v>1</v>
      </c>
    </row>
    <row r="4781" spans="1:17" x14ac:dyDescent="0.2">
      <c r="A4781" t="s">
        <v>498</v>
      </c>
      <c r="B4781" t="s">
        <v>134</v>
      </c>
      <c r="C4781" t="s">
        <v>497</v>
      </c>
      <c r="D4781" t="s">
        <v>54</v>
      </c>
      <c r="E4781" t="s">
        <v>4468</v>
      </c>
      <c r="F4781">
        <v>1.9E-2</v>
      </c>
      <c r="G4781">
        <v>1.9E-2</v>
      </c>
      <c r="H4781">
        <v>1</v>
      </c>
      <c r="J4781" t="s">
        <v>38</v>
      </c>
      <c r="K4781" t="s">
        <v>367</v>
      </c>
      <c r="L4781" t="s">
        <v>401</v>
      </c>
      <c r="M4781" t="s">
        <v>9098</v>
      </c>
      <c r="N4781" t="s">
        <v>501</v>
      </c>
      <c r="O4781">
        <v>0</v>
      </c>
      <c r="P4781">
        <v>0</v>
      </c>
      <c r="Q4781">
        <v>1</v>
      </c>
    </row>
    <row r="4782" spans="1:17" x14ac:dyDescent="0.2">
      <c r="A4782" t="s">
        <v>498</v>
      </c>
      <c r="B4782" t="s">
        <v>134</v>
      </c>
      <c r="C4782" t="s">
        <v>497</v>
      </c>
      <c r="D4782" t="s">
        <v>54</v>
      </c>
      <c r="E4782" t="s">
        <v>4469</v>
      </c>
      <c r="F4782">
        <v>1.9E-2</v>
      </c>
      <c r="G4782">
        <v>1.9E-2</v>
      </c>
      <c r="H4782">
        <v>1</v>
      </c>
      <c r="J4782" t="s">
        <v>498</v>
      </c>
      <c r="K4782" t="s">
        <v>356</v>
      </c>
      <c r="L4782" t="s">
        <v>480</v>
      </c>
      <c r="M4782" t="s">
        <v>7663</v>
      </c>
      <c r="N4782" t="s">
        <v>3695</v>
      </c>
      <c r="O4782">
        <v>0</v>
      </c>
      <c r="P4782">
        <v>0</v>
      </c>
      <c r="Q4782">
        <v>1</v>
      </c>
    </row>
    <row r="4783" spans="1:17" x14ac:dyDescent="0.2">
      <c r="A4783" t="s">
        <v>498</v>
      </c>
      <c r="B4783" t="s">
        <v>134</v>
      </c>
      <c r="C4783" t="s">
        <v>497</v>
      </c>
      <c r="D4783" t="s">
        <v>54</v>
      </c>
      <c r="E4783" t="s">
        <v>4470</v>
      </c>
      <c r="F4783">
        <v>1.9E-2</v>
      </c>
      <c r="G4783">
        <v>1.9E-2</v>
      </c>
      <c r="H4783">
        <v>1</v>
      </c>
      <c r="J4783" t="s">
        <v>498</v>
      </c>
      <c r="K4783" t="s">
        <v>356</v>
      </c>
      <c r="L4783" t="s">
        <v>480</v>
      </c>
      <c r="M4783" t="s">
        <v>7663</v>
      </c>
      <c r="N4783" t="s">
        <v>3696</v>
      </c>
      <c r="O4783">
        <v>0</v>
      </c>
      <c r="P4783">
        <v>0</v>
      </c>
      <c r="Q4783">
        <v>1</v>
      </c>
    </row>
    <row r="4784" spans="1:17" x14ac:dyDescent="0.2">
      <c r="A4784" t="s">
        <v>498</v>
      </c>
      <c r="B4784" t="s">
        <v>134</v>
      </c>
      <c r="C4784" t="s">
        <v>497</v>
      </c>
      <c r="D4784" t="s">
        <v>54</v>
      </c>
      <c r="E4784" t="s">
        <v>4471</v>
      </c>
      <c r="F4784">
        <v>1.9E-2</v>
      </c>
      <c r="G4784">
        <v>1.9E-2</v>
      </c>
      <c r="H4784">
        <v>1</v>
      </c>
      <c r="J4784" t="s">
        <v>498</v>
      </c>
      <c r="K4784" t="s">
        <v>356</v>
      </c>
      <c r="L4784" t="s">
        <v>480</v>
      </c>
      <c r="M4784" t="s">
        <v>7663</v>
      </c>
      <c r="N4784" t="s">
        <v>3697</v>
      </c>
      <c r="O4784">
        <v>0</v>
      </c>
      <c r="P4784">
        <v>0</v>
      </c>
      <c r="Q4784">
        <v>1</v>
      </c>
    </row>
    <row r="4785" spans="1:17" x14ac:dyDescent="0.2">
      <c r="A4785" t="s">
        <v>498</v>
      </c>
      <c r="B4785" t="s">
        <v>134</v>
      </c>
      <c r="C4785" t="s">
        <v>497</v>
      </c>
      <c r="D4785" t="s">
        <v>54</v>
      </c>
      <c r="E4785" t="s">
        <v>4472</v>
      </c>
      <c r="F4785">
        <v>1.9E-2</v>
      </c>
      <c r="G4785">
        <v>1.9E-2</v>
      </c>
      <c r="H4785">
        <v>1</v>
      </c>
      <c r="J4785" t="s">
        <v>498</v>
      </c>
      <c r="K4785" t="s">
        <v>356</v>
      </c>
      <c r="L4785" t="s">
        <v>480</v>
      </c>
      <c r="M4785" t="s">
        <v>7663</v>
      </c>
      <c r="N4785" t="s">
        <v>3698</v>
      </c>
      <c r="O4785">
        <v>0</v>
      </c>
      <c r="P4785">
        <v>0</v>
      </c>
      <c r="Q4785">
        <v>1</v>
      </c>
    </row>
    <row r="4786" spans="1:17" x14ac:dyDescent="0.2">
      <c r="A4786" t="s">
        <v>498</v>
      </c>
      <c r="B4786" t="s">
        <v>134</v>
      </c>
      <c r="C4786" t="s">
        <v>497</v>
      </c>
      <c r="D4786" t="s">
        <v>54</v>
      </c>
      <c r="E4786" t="s">
        <v>4473</v>
      </c>
      <c r="F4786">
        <v>1.7999999999999999E-2</v>
      </c>
      <c r="G4786">
        <v>1.7999999999999999E-2</v>
      </c>
      <c r="H4786">
        <v>1</v>
      </c>
      <c r="J4786" t="s">
        <v>498</v>
      </c>
      <c r="K4786" t="s">
        <v>356</v>
      </c>
      <c r="L4786" t="s">
        <v>480</v>
      </c>
      <c r="M4786" t="s">
        <v>7663</v>
      </c>
      <c r="N4786" t="s">
        <v>3699</v>
      </c>
      <c r="O4786">
        <v>0</v>
      </c>
      <c r="P4786">
        <v>0</v>
      </c>
      <c r="Q4786">
        <v>1</v>
      </c>
    </row>
    <row r="4787" spans="1:17" x14ac:dyDescent="0.2">
      <c r="A4787" t="s">
        <v>498</v>
      </c>
      <c r="B4787" t="s">
        <v>134</v>
      </c>
      <c r="C4787" t="s">
        <v>497</v>
      </c>
      <c r="D4787" t="s">
        <v>54</v>
      </c>
      <c r="E4787" t="s">
        <v>4474</v>
      </c>
      <c r="F4787">
        <v>1.7999999999999999E-2</v>
      </c>
      <c r="G4787">
        <v>1.7999999999999999E-2</v>
      </c>
      <c r="H4787">
        <v>1</v>
      </c>
      <c r="J4787" t="s">
        <v>498</v>
      </c>
      <c r="K4787" t="s">
        <v>356</v>
      </c>
      <c r="L4787" t="s">
        <v>480</v>
      </c>
      <c r="M4787" t="s">
        <v>7663</v>
      </c>
      <c r="N4787" t="s">
        <v>3700</v>
      </c>
      <c r="O4787">
        <v>0</v>
      </c>
      <c r="P4787">
        <v>0</v>
      </c>
      <c r="Q4787">
        <v>1</v>
      </c>
    </row>
    <row r="4788" spans="1:17" x14ac:dyDescent="0.2">
      <c r="A4788" t="s">
        <v>498</v>
      </c>
      <c r="B4788" t="s">
        <v>134</v>
      </c>
      <c r="C4788" t="s">
        <v>497</v>
      </c>
      <c r="D4788" t="s">
        <v>54</v>
      </c>
      <c r="E4788" t="s">
        <v>4475</v>
      </c>
      <c r="F4788">
        <v>1.9E-2</v>
      </c>
      <c r="G4788">
        <v>1.9E-2</v>
      </c>
      <c r="H4788">
        <v>1</v>
      </c>
      <c r="J4788" t="s">
        <v>498</v>
      </c>
      <c r="K4788" t="s">
        <v>356</v>
      </c>
      <c r="L4788" t="s">
        <v>480</v>
      </c>
      <c r="M4788" t="s">
        <v>7663</v>
      </c>
      <c r="N4788" t="s">
        <v>3701</v>
      </c>
      <c r="O4788">
        <v>0</v>
      </c>
      <c r="P4788">
        <v>0</v>
      </c>
      <c r="Q4788">
        <v>1</v>
      </c>
    </row>
    <row r="4789" spans="1:17" x14ac:dyDescent="0.2">
      <c r="A4789" t="s">
        <v>498</v>
      </c>
      <c r="B4789" t="s">
        <v>134</v>
      </c>
      <c r="C4789" t="s">
        <v>497</v>
      </c>
      <c r="D4789" t="s">
        <v>54</v>
      </c>
      <c r="E4789" t="s">
        <v>4476</v>
      </c>
      <c r="F4789">
        <v>1.7999999999999999E-2</v>
      </c>
      <c r="G4789">
        <v>1.7999999999999999E-2</v>
      </c>
      <c r="H4789">
        <v>1</v>
      </c>
      <c r="J4789" t="s">
        <v>498</v>
      </c>
      <c r="K4789" t="s">
        <v>356</v>
      </c>
      <c r="L4789" t="s">
        <v>480</v>
      </c>
      <c r="M4789" t="s">
        <v>7663</v>
      </c>
      <c r="N4789" t="s">
        <v>3702</v>
      </c>
      <c r="O4789">
        <v>0</v>
      </c>
      <c r="P4789">
        <v>0</v>
      </c>
      <c r="Q4789">
        <v>1</v>
      </c>
    </row>
    <row r="4790" spans="1:17" x14ac:dyDescent="0.2">
      <c r="A4790" t="s">
        <v>498</v>
      </c>
      <c r="B4790" t="s">
        <v>134</v>
      </c>
      <c r="C4790" t="s">
        <v>497</v>
      </c>
      <c r="D4790" t="s">
        <v>54</v>
      </c>
      <c r="E4790" t="s">
        <v>4477</v>
      </c>
      <c r="F4790">
        <v>1.4999999999999999E-2</v>
      </c>
      <c r="G4790">
        <v>1.4999999999999999E-2</v>
      </c>
      <c r="H4790">
        <v>1</v>
      </c>
      <c r="J4790" t="s">
        <v>498</v>
      </c>
      <c r="K4790" t="s">
        <v>356</v>
      </c>
      <c r="L4790" t="s">
        <v>480</v>
      </c>
      <c r="M4790" t="s">
        <v>7663</v>
      </c>
      <c r="N4790" t="s">
        <v>3703</v>
      </c>
      <c r="O4790">
        <v>0</v>
      </c>
      <c r="P4790">
        <v>0</v>
      </c>
      <c r="Q4790">
        <v>1</v>
      </c>
    </row>
    <row r="4791" spans="1:17" x14ac:dyDescent="0.2">
      <c r="A4791" t="s">
        <v>498</v>
      </c>
      <c r="B4791" t="s">
        <v>134</v>
      </c>
      <c r="C4791" t="s">
        <v>497</v>
      </c>
      <c r="D4791" t="s">
        <v>54</v>
      </c>
      <c r="E4791" t="s">
        <v>4478</v>
      </c>
      <c r="F4791">
        <v>1.4999999999999999E-2</v>
      </c>
      <c r="G4791">
        <v>1.4999999999999999E-2</v>
      </c>
      <c r="H4791">
        <v>1</v>
      </c>
      <c r="J4791" t="s">
        <v>498</v>
      </c>
      <c r="K4791" t="s">
        <v>356</v>
      </c>
      <c r="L4791" t="s">
        <v>480</v>
      </c>
      <c r="M4791" t="s">
        <v>7663</v>
      </c>
      <c r="N4791" t="s">
        <v>3704</v>
      </c>
      <c r="O4791">
        <v>0</v>
      </c>
      <c r="P4791">
        <v>0</v>
      </c>
      <c r="Q4791">
        <v>1</v>
      </c>
    </row>
    <row r="4792" spans="1:17" x14ac:dyDescent="0.2">
      <c r="A4792" t="s">
        <v>498</v>
      </c>
      <c r="B4792" t="s">
        <v>134</v>
      </c>
      <c r="C4792" t="s">
        <v>497</v>
      </c>
      <c r="D4792" t="s">
        <v>54</v>
      </c>
      <c r="E4792" t="s">
        <v>4479</v>
      </c>
      <c r="F4792">
        <v>1.6E-2</v>
      </c>
      <c r="G4792">
        <v>1.6E-2</v>
      </c>
      <c r="H4792">
        <v>1</v>
      </c>
      <c r="J4792" t="s">
        <v>498</v>
      </c>
      <c r="K4792" t="s">
        <v>356</v>
      </c>
      <c r="L4792" t="s">
        <v>480</v>
      </c>
      <c r="M4792" t="s">
        <v>7663</v>
      </c>
      <c r="N4792" t="s">
        <v>3705</v>
      </c>
      <c r="O4792">
        <v>0</v>
      </c>
      <c r="P4792">
        <v>0</v>
      </c>
      <c r="Q4792">
        <v>1</v>
      </c>
    </row>
    <row r="4793" spans="1:17" x14ac:dyDescent="0.2">
      <c r="A4793" t="s">
        <v>498</v>
      </c>
      <c r="B4793" t="s">
        <v>134</v>
      </c>
      <c r="C4793" t="s">
        <v>497</v>
      </c>
      <c r="D4793" t="s">
        <v>54</v>
      </c>
      <c r="E4793" t="s">
        <v>4480</v>
      </c>
      <c r="F4793">
        <v>1.4999999999999999E-2</v>
      </c>
      <c r="G4793">
        <v>1.4999999999999999E-2</v>
      </c>
      <c r="H4793">
        <v>1</v>
      </c>
      <c r="J4793" t="s">
        <v>498</v>
      </c>
      <c r="K4793" t="s">
        <v>356</v>
      </c>
      <c r="L4793" t="s">
        <v>480</v>
      </c>
      <c r="M4793" t="s">
        <v>7663</v>
      </c>
      <c r="N4793" t="s">
        <v>3706</v>
      </c>
      <c r="O4793">
        <v>0</v>
      </c>
      <c r="P4793">
        <v>0</v>
      </c>
      <c r="Q4793">
        <v>1</v>
      </c>
    </row>
    <row r="4794" spans="1:17" x14ac:dyDescent="0.2">
      <c r="A4794" t="s">
        <v>498</v>
      </c>
      <c r="B4794" t="s">
        <v>134</v>
      </c>
      <c r="C4794" t="s">
        <v>497</v>
      </c>
      <c r="D4794" t="s">
        <v>54</v>
      </c>
      <c r="E4794" t="s">
        <v>4481</v>
      </c>
      <c r="F4794">
        <v>1.4999999999999999E-2</v>
      </c>
      <c r="G4794">
        <v>1.4999999999999999E-2</v>
      </c>
      <c r="H4794">
        <v>1</v>
      </c>
      <c r="J4794" t="s">
        <v>498</v>
      </c>
      <c r="K4794" t="s">
        <v>356</v>
      </c>
      <c r="L4794" t="s">
        <v>480</v>
      </c>
      <c r="M4794" t="s">
        <v>7663</v>
      </c>
      <c r="N4794" t="s">
        <v>3707</v>
      </c>
      <c r="O4794">
        <v>0</v>
      </c>
      <c r="P4794">
        <v>0</v>
      </c>
      <c r="Q4794">
        <v>1</v>
      </c>
    </row>
    <row r="4795" spans="1:17" x14ac:dyDescent="0.2">
      <c r="A4795" t="s">
        <v>498</v>
      </c>
      <c r="B4795" t="s">
        <v>134</v>
      </c>
      <c r="C4795" t="s">
        <v>497</v>
      </c>
      <c r="D4795" t="s">
        <v>54</v>
      </c>
      <c r="E4795" t="s">
        <v>4482</v>
      </c>
      <c r="F4795">
        <v>1.4E-2</v>
      </c>
      <c r="G4795">
        <v>1.4E-2</v>
      </c>
      <c r="H4795">
        <v>1</v>
      </c>
      <c r="J4795" t="s">
        <v>498</v>
      </c>
      <c r="K4795" t="s">
        <v>356</v>
      </c>
      <c r="L4795" t="s">
        <v>480</v>
      </c>
      <c r="M4795" t="s">
        <v>7663</v>
      </c>
      <c r="N4795" t="s">
        <v>3708</v>
      </c>
      <c r="O4795">
        <v>0</v>
      </c>
      <c r="P4795">
        <v>0</v>
      </c>
      <c r="Q4795">
        <v>1</v>
      </c>
    </row>
    <row r="4796" spans="1:17" x14ac:dyDescent="0.2">
      <c r="A4796" t="s">
        <v>498</v>
      </c>
      <c r="B4796" t="s">
        <v>134</v>
      </c>
      <c r="C4796" t="s">
        <v>497</v>
      </c>
      <c r="D4796" t="s">
        <v>54</v>
      </c>
      <c r="E4796" t="s">
        <v>4483</v>
      </c>
      <c r="F4796">
        <v>1.4E-2</v>
      </c>
      <c r="G4796">
        <v>1.4E-2</v>
      </c>
      <c r="H4796">
        <v>1</v>
      </c>
      <c r="J4796" t="s">
        <v>498</v>
      </c>
      <c r="K4796" t="s">
        <v>356</v>
      </c>
      <c r="L4796" t="s">
        <v>480</v>
      </c>
      <c r="M4796" t="s">
        <v>7663</v>
      </c>
      <c r="N4796" t="s">
        <v>3709</v>
      </c>
      <c r="O4796">
        <v>0</v>
      </c>
      <c r="P4796">
        <v>0</v>
      </c>
      <c r="Q4796">
        <v>1</v>
      </c>
    </row>
    <row r="4797" spans="1:17" x14ac:dyDescent="0.2">
      <c r="A4797" t="s">
        <v>498</v>
      </c>
      <c r="B4797" t="s">
        <v>134</v>
      </c>
      <c r="C4797" t="s">
        <v>497</v>
      </c>
      <c r="D4797" t="s">
        <v>54</v>
      </c>
      <c r="E4797" t="s">
        <v>4484</v>
      </c>
      <c r="F4797">
        <v>1.4E-2</v>
      </c>
      <c r="G4797">
        <v>1.4E-2</v>
      </c>
      <c r="H4797">
        <v>1</v>
      </c>
      <c r="J4797" t="s">
        <v>498</v>
      </c>
      <c r="K4797" t="s">
        <v>356</v>
      </c>
      <c r="L4797" t="s">
        <v>480</v>
      </c>
      <c r="M4797" t="s">
        <v>7663</v>
      </c>
      <c r="N4797" t="s">
        <v>3710</v>
      </c>
      <c r="O4797">
        <v>0</v>
      </c>
      <c r="P4797">
        <v>0</v>
      </c>
      <c r="Q4797">
        <v>1</v>
      </c>
    </row>
    <row r="4798" spans="1:17" x14ac:dyDescent="0.2">
      <c r="A4798" t="s">
        <v>498</v>
      </c>
      <c r="B4798" t="s">
        <v>134</v>
      </c>
      <c r="C4798" t="s">
        <v>497</v>
      </c>
      <c r="D4798" t="s">
        <v>54</v>
      </c>
      <c r="E4798" t="s">
        <v>4485</v>
      </c>
      <c r="F4798">
        <v>1.4E-2</v>
      </c>
      <c r="G4798">
        <v>1.4E-2</v>
      </c>
      <c r="H4798">
        <v>1</v>
      </c>
      <c r="J4798" t="s">
        <v>498</v>
      </c>
      <c r="K4798" t="s">
        <v>356</v>
      </c>
      <c r="L4798" t="s">
        <v>480</v>
      </c>
      <c r="M4798" t="s">
        <v>7663</v>
      </c>
      <c r="N4798" t="s">
        <v>3711</v>
      </c>
      <c r="O4798">
        <v>0</v>
      </c>
      <c r="P4798">
        <v>0</v>
      </c>
      <c r="Q4798">
        <v>1</v>
      </c>
    </row>
    <row r="4799" spans="1:17" x14ac:dyDescent="0.2">
      <c r="A4799" t="s">
        <v>498</v>
      </c>
      <c r="B4799" t="s">
        <v>134</v>
      </c>
      <c r="C4799" t="s">
        <v>497</v>
      </c>
      <c r="D4799" t="s">
        <v>54</v>
      </c>
      <c r="E4799" t="s">
        <v>4486</v>
      </c>
      <c r="F4799">
        <v>1.2999999999999999E-2</v>
      </c>
      <c r="G4799">
        <v>1.2999999999999999E-2</v>
      </c>
      <c r="H4799">
        <v>1</v>
      </c>
      <c r="J4799" t="s">
        <v>498</v>
      </c>
      <c r="K4799" t="s">
        <v>356</v>
      </c>
      <c r="L4799" t="s">
        <v>480</v>
      </c>
      <c r="M4799" t="s">
        <v>7663</v>
      </c>
      <c r="N4799" t="s">
        <v>3712</v>
      </c>
      <c r="O4799">
        <v>0</v>
      </c>
      <c r="P4799">
        <v>0</v>
      </c>
      <c r="Q4799">
        <v>1</v>
      </c>
    </row>
    <row r="4800" spans="1:17" x14ac:dyDescent="0.2">
      <c r="A4800" t="s">
        <v>498</v>
      </c>
      <c r="B4800" t="s">
        <v>134</v>
      </c>
      <c r="C4800" t="s">
        <v>497</v>
      </c>
      <c r="D4800" t="s">
        <v>54</v>
      </c>
      <c r="E4800" t="s">
        <v>4487</v>
      </c>
      <c r="F4800">
        <v>1.2999999999999999E-2</v>
      </c>
      <c r="G4800">
        <v>1.2999999999999999E-2</v>
      </c>
      <c r="H4800">
        <v>1</v>
      </c>
      <c r="J4800" t="s">
        <v>498</v>
      </c>
      <c r="K4800" t="s">
        <v>356</v>
      </c>
      <c r="L4800" t="s">
        <v>480</v>
      </c>
      <c r="M4800" t="s">
        <v>7663</v>
      </c>
      <c r="N4800" t="s">
        <v>3713</v>
      </c>
      <c r="O4800">
        <v>0</v>
      </c>
      <c r="P4800">
        <v>0</v>
      </c>
      <c r="Q4800">
        <v>1</v>
      </c>
    </row>
    <row r="4801" spans="1:17" x14ac:dyDescent="0.2">
      <c r="A4801" t="s">
        <v>498</v>
      </c>
      <c r="B4801" t="s">
        <v>134</v>
      </c>
      <c r="C4801" t="s">
        <v>497</v>
      </c>
      <c r="D4801" t="s">
        <v>54</v>
      </c>
      <c r="E4801" t="s">
        <v>4488</v>
      </c>
      <c r="F4801">
        <v>1.2999999999999999E-2</v>
      </c>
      <c r="G4801">
        <v>1.2999999999999999E-2</v>
      </c>
      <c r="H4801">
        <v>1</v>
      </c>
      <c r="J4801" t="s">
        <v>498</v>
      </c>
      <c r="K4801" t="s">
        <v>356</v>
      </c>
      <c r="L4801" t="s">
        <v>480</v>
      </c>
      <c r="M4801" t="s">
        <v>7663</v>
      </c>
      <c r="N4801" t="s">
        <v>3714</v>
      </c>
      <c r="O4801">
        <v>0</v>
      </c>
      <c r="P4801">
        <v>0</v>
      </c>
      <c r="Q4801">
        <v>1</v>
      </c>
    </row>
    <row r="4802" spans="1:17" x14ac:dyDescent="0.2">
      <c r="A4802" t="s">
        <v>498</v>
      </c>
      <c r="B4802" t="s">
        <v>134</v>
      </c>
      <c r="C4802" t="s">
        <v>497</v>
      </c>
      <c r="D4802" t="s">
        <v>54</v>
      </c>
      <c r="E4802" t="s">
        <v>4489</v>
      </c>
      <c r="F4802">
        <v>1.2999999999999999E-2</v>
      </c>
      <c r="G4802">
        <v>1.2999999999999999E-2</v>
      </c>
      <c r="H4802">
        <v>1</v>
      </c>
      <c r="J4802" t="s">
        <v>498</v>
      </c>
      <c r="K4802" t="s">
        <v>356</v>
      </c>
      <c r="L4802" t="s">
        <v>480</v>
      </c>
      <c r="M4802" t="s">
        <v>7663</v>
      </c>
      <c r="N4802" t="s">
        <v>3715</v>
      </c>
      <c r="O4802">
        <v>0</v>
      </c>
      <c r="P4802">
        <v>0</v>
      </c>
      <c r="Q4802">
        <v>1</v>
      </c>
    </row>
    <row r="4803" spans="1:17" x14ac:dyDescent="0.2">
      <c r="A4803" t="s">
        <v>498</v>
      </c>
      <c r="B4803" t="s">
        <v>134</v>
      </c>
      <c r="C4803" t="s">
        <v>497</v>
      </c>
      <c r="D4803" t="s">
        <v>54</v>
      </c>
      <c r="E4803" t="s">
        <v>4490</v>
      </c>
      <c r="F4803">
        <v>1.2999999999999999E-2</v>
      </c>
      <c r="G4803">
        <v>1.2999999999999999E-2</v>
      </c>
      <c r="H4803">
        <v>1</v>
      </c>
      <c r="J4803" t="s">
        <v>498</v>
      </c>
      <c r="K4803" t="s">
        <v>356</v>
      </c>
      <c r="L4803" t="s">
        <v>480</v>
      </c>
      <c r="M4803" t="s">
        <v>7663</v>
      </c>
      <c r="N4803" t="s">
        <v>3716</v>
      </c>
      <c r="O4803">
        <v>0</v>
      </c>
      <c r="P4803">
        <v>0</v>
      </c>
      <c r="Q4803">
        <v>1</v>
      </c>
    </row>
    <row r="4804" spans="1:17" x14ac:dyDescent="0.2">
      <c r="A4804" t="s">
        <v>498</v>
      </c>
      <c r="B4804" t="s">
        <v>134</v>
      </c>
      <c r="C4804" t="s">
        <v>497</v>
      </c>
      <c r="D4804" t="s">
        <v>54</v>
      </c>
      <c r="E4804" t="s">
        <v>4491</v>
      </c>
      <c r="F4804">
        <v>1.4E-2</v>
      </c>
      <c r="G4804">
        <v>1.4E-2</v>
      </c>
      <c r="H4804">
        <v>1</v>
      </c>
      <c r="J4804" t="s">
        <v>498</v>
      </c>
      <c r="K4804" t="s">
        <v>356</v>
      </c>
      <c r="L4804" t="s">
        <v>480</v>
      </c>
      <c r="M4804" t="s">
        <v>7663</v>
      </c>
      <c r="N4804" t="s">
        <v>3717</v>
      </c>
      <c r="O4804">
        <v>0</v>
      </c>
      <c r="P4804">
        <v>0</v>
      </c>
      <c r="Q4804">
        <v>1</v>
      </c>
    </row>
    <row r="4805" spans="1:17" x14ac:dyDescent="0.2">
      <c r="A4805" t="s">
        <v>498</v>
      </c>
      <c r="B4805" t="s">
        <v>134</v>
      </c>
      <c r="C4805" t="s">
        <v>497</v>
      </c>
      <c r="D4805" t="s">
        <v>54</v>
      </c>
      <c r="E4805" t="s">
        <v>4492</v>
      </c>
      <c r="F4805">
        <v>1.4999999999999999E-2</v>
      </c>
      <c r="G4805">
        <v>1.4999999999999999E-2</v>
      </c>
      <c r="H4805">
        <v>1</v>
      </c>
      <c r="J4805" t="s">
        <v>498</v>
      </c>
      <c r="K4805" t="s">
        <v>356</v>
      </c>
      <c r="L4805" t="s">
        <v>480</v>
      </c>
      <c r="M4805" t="s">
        <v>7663</v>
      </c>
      <c r="N4805" t="s">
        <v>3718</v>
      </c>
      <c r="O4805">
        <v>0</v>
      </c>
      <c r="P4805">
        <v>0</v>
      </c>
      <c r="Q4805">
        <v>1</v>
      </c>
    </row>
    <row r="4806" spans="1:17" x14ac:dyDescent="0.2">
      <c r="A4806" t="s">
        <v>498</v>
      </c>
      <c r="B4806" t="s">
        <v>134</v>
      </c>
      <c r="C4806" t="s">
        <v>497</v>
      </c>
      <c r="D4806" t="s">
        <v>54</v>
      </c>
      <c r="E4806" t="s">
        <v>4493</v>
      </c>
      <c r="F4806">
        <v>1.4999999999999999E-2</v>
      </c>
      <c r="G4806">
        <v>1.4999999999999999E-2</v>
      </c>
      <c r="H4806">
        <v>1</v>
      </c>
      <c r="J4806" t="s">
        <v>498</v>
      </c>
      <c r="K4806" t="s">
        <v>356</v>
      </c>
      <c r="L4806" t="s">
        <v>480</v>
      </c>
      <c r="M4806" t="s">
        <v>7663</v>
      </c>
      <c r="N4806" t="s">
        <v>3719</v>
      </c>
      <c r="O4806">
        <v>0</v>
      </c>
      <c r="P4806">
        <v>0</v>
      </c>
      <c r="Q4806">
        <v>1</v>
      </c>
    </row>
    <row r="4807" spans="1:17" x14ac:dyDescent="0.2">
      <c r="A4807" t="s">
        <v>498</v>
      </c>
      <c r="B4807" t="s">
        <v>134</v>
      </c>
      <c r="C4807" t="s">
        <v>497</v>
      </c>
      <c r="D4807" t="s">
        <v>54</v>
      </c>
      <c r="E4807" t="s">
        <v>4494</v>
      </c>
      <c r="F4807">
        <v>1.4999999999999999E-2</v>
      </c>
      <c r="G4807">
        <v>1.4999999999999999E-2</v>
      </c>
      <c r="H4807">
        <v>1</v>
      </c>
      <c r="J4807" t="s">
        <v>498</v>
      </c>
      <c r="K4807" t="s">
        <v>356</v>
      </c>
      <c r="L4807" t="s">
        <v>480</v>
      </c>
      <c r="M4807" t="s">
        <v>7663</v>
      </c>
      <c r="N4807" t="s">
        <v>3720</v>
      </c>
      <c r="O4807">
        <v>0</v>
      </c>
      <c r="P4807">
        <v>0</v>
      </c>
      <c r="Q4807">
        <v>1</v>
      </c>
    </row>
    <row r="4808" spans="1:17" x14ac:dyDescent="0.2">
      <c r="A4808" t="s">
        <v>498</v>
      </c>
      <c r="B4808" t="s">
        <v>134</v>
      </c>
      <c r="C4808" t="s">
        <v>497</v>
      </c>
      <c r="D4808" t="s">
        <v>54</v>
      </c>
      <c r="E4808" t="s">
        <v>4495</v>
      </c>
      <c r="F4808">
        <v>1.4999999999999999E-2</v>
      </c>
      <c r="G4808">
        <v>1.4999999999999999E-2</v>
      </c>
      <c r="H4808">
        <v>1</v>
      </c>
      <c r="J4808" t="s">
        <v>498</v>
      </c>
      <c r="K4808" t="s">
        <v>356</v>
      </c>
      <c r="L4808" t="s">
        <v>480</v>
      </c>
      <c r="M4808" t="s">
        <v>7663</v>
      </c>
      <c r="N4808" t="s">
        <v>3721</v>
      </c>
      <c r="O4808">
        <v>0</v>
      </c>
      <c r="P4808">
        <v>0</v>
      </c>
      <c r="Q4808">
        <v>1</v>
      </c>
    </row>
    <row r="4809" spans="1:17" x14ac:dyDescent="0.2">
      <c r="A4809" t="s">
        <v>498</v>
      </c>
      <c r="B4809" t="s">
        <v>134</v>
      </c>
      <c r="C4809" t="s">
        <v>497</v>
      </c>
      <c r="D4809" t="s">
        <v>54</v>
      </c>
      <c r="E4809" t="s">
        <v>4496</v>
      </c>
      <c r="F4809">
        <v>1.4999999999999999E-2</v>
      </c>
      <c r="G4809">
        <v>1.4999999999999999E-2</v>
      </c>
      <c r="H4809">
        <v>1</v>
      </c>
      <c r="J4809" t="s">
        <v>498</v>
      </c>
      <c r="K4809" t="s">
        <v>356</v>
      </c>
      <c r="L4809" t="s">
        <v>480</v>
      </c>
      <c r="M4809" t="s">
        <v>7663</v>
      </c>
      <c r="N4809" t="s">
        <v>3722</v>
      </c>
      <c r="O4809">
        <v>0</v>
      </c>
      <c r="P4809">
        <v>0</v>
      </c>
      <c r="Q4809">
        <v>1</v>
      </c>
    </row>
    <row r="4810" spans="1:17" x14ac:dyDescent="0.2">
      <c r="A4810" t="s">
        <v>498</v>
      </c>
      <c r="B4810" t="s">
        <v>134</v>
      </c>
      <c r="C4810" t="s">
        <v>497</v>
      </c>
      <c r="D4810" t="s">
        <v>54</v>
      </c>
      <c r="E4810" t="s">
        <v>4497</v>
      </c>
      <c r="F4810">
        <v>1.4999999999999999E-2</v>
      </c>
      <c r="G4810">
        <v>1.4999999999999999E-2</v>
      </c>
      <c r="H4810">
        <v>1</v>
      </c>
      <c r="J4810" t="s">
        <v>498</v>
      </c>
      <c r="K4810" t="s">
        <v>356</v>
      </c>
      <c r="L4810" t="s">
        <v>480</v>
      </c>
      <c r="M4810" t="s">
        <v>7663</v>
      </c>
      <c r="N4810" t="s">
        <v>3723</v>
      </c>
      <c r="O4810">
        <v>0</v>
      </c>
      <c r="P4810">
        <v>0</v>
      </c>
      <c r="Q4810">
        <v>1</v>
      </c>
    </row>
    <row r="4811" spans="1:17" x14ac:dyDescent="0.2">
      <c r="A4811" t="s">
        <v>498</v>
      </c>
      <c r="B4811" t="s">
        <v>134</v>
      </c>
      <c r="C4811" t="s">
        <v>497</v>
      </c>
      <c r="D4811" t="s">
        <v>54</v>
      </c>
      <c r="E4811" t="s">
        <v>4498</v>
      </c>
      <c r="F4811">
        <v>1.4E-2</v>
      </c>
      <c r="G4811">
        <v>1.4E-2</v>
      </c>
      <c r="H4811">
        <v>1</v>
      </c>
      <c r="J4811" t="s">
        <v>498</v>
      </c>
      <c r="K4811" t="s">
        <v>356</v>
      </c>
      <c r="L4811" t="s">
        <v>480</v>
      </c>
      <c r="M4811" t="s">
        <v>7663</v>
      </c>
      <c r="N4811" t="s">
        <v>3724</v>
      </c>
      <c r="O4811">
        <v>0</v>
      </c>
      <c r="P4811">
        <v>0</v>
      </c>
      <c r="Q4811">
        <v>1</v>
      </c>
    </row>
    <row r="4812" spans="1:17" x14ac:dyDescent="0.2">
      <c r="A4812" t="s">
        <v>498</v>
      </c>
      <c r="B4812" t="s">
        <v>134</v>
      </c>
      <c r="C4812" t="s">
        <v>497</v>
      </c>
      <c r="D4812" t="s">
        <v>54</v>
      </c>
      <c r="E4812" t="s">
        <v>4499</v>
      </c>
      <c r="F4812">
        <v>1.4E-2</v>
      </c>
      <c r="G4812">
        <v>1.4E-2</v>
      </c>
      <c r="H4812">
        <v>1</v>
      </c>
      <c r="J4812" t="s">
        <v>498</v>
      </c>
      <c r="K4812" t="s">
        <v>356</v>
      </c>
      <c r="L4812" t="s">
        <v>480</v>
      </c>
      <c r="M4812" t="s">
        <v>7663</v>
      </c>
      <c r="N4812" t="s">
        <v>3725</v>
      </c>
      <c r="O4812">
        <v>0</v>
      </c>
      <c r="P4812">
        <v>0</v>
      </c>
      <c r="Q4812">
        <v>1</v>
      </c>
    </row>
    <row r="4813" spans="1:17" x14ac:dyDescent="0.2">
      <c r="A4813" t="s">
        <v>498</v>
      </c>
      <c r="B4813" t="s">
        <v>134</v>
      </c>
      <c r="C4813" t="s">
        <v>497</v>
      </c>
      <c r="D4813" t="s">
        <v>54</v>
      </c>
      <c r="E4813" t="s">
        <v>4500</v>
      </c>
      <c r="F4813">
        <v>1.6E-2</v>
      </c>
      <c r="G4813">
        <v>1.6E-2</v>
      </c>
      <c r="H4813">
        <v>1</v>
      </c>
      <c r="J4813" t="s">
        <v>498</v>
      </c>
      <c r="K4813" t="s">
        <v>356</v>
      </c>
      <c r="L4813" t="s">
        <v>480</v>
      </c>
      <c r="M4813" t="s">
        <v>7663</v>
      </c>
      <c r="N4813" t="s">
        <v>3726</v>
      </c>
      <c r="O4813">
        <v>0</v>
      </c>
      <c r="P4813">
        <v>0</v>
      </c>
      <c r="Q4813">
        <v>1</v>
      </c>
    </row>
    <row r="4814" spans="1:17" x14ac:dyDescent="0.2">
      <c r="A4814" t="s">
        <v>498</v>
      </c>
      <c r="B4814" t="s">
        <v>134</v>
      </c>
      <c r="C4814" t="s">
        <v>497</v>
      </c>
      <c r="D4814" t="s">
        <v>54</v>
      </c>
      <c r="E4814" t="s">
        <v>4501</v>
      </c>
      <c r="F4814">
        <v>1.7999999999999999E-2</v>
      </c>
      <c r="G4814">
        <v>1.7999999999999999E-2</v>
      </c>
      <c r="H4814">
        <v>1</v>
      </c>
      <c r="J4814" t="s">
        <v>498</v>
      </c>
      <c r="K4814" t="s">
        <v>356</v>
      </c>
      <c r="L4814" t="s">
        <v>480</v>
      </c>
      <c r="M4814" t="s">
        <v>7663</v>
      </c>
      <c r="N4814" t="s">
        <v>3727</v>
      </c>
      <c r="O4814">
        <v>0</v>
      </c>
      <c r="P4814">
        <v>0</v>
      </c>
      <c r="Q4814">
        <v>1</v>
      </c>
    </row>
    <row r="4815" spans="1:17" x14ac:dyDescent="0.2">
      <c r="A4815" t="s">
        <v>498</v>
      </c>
      <c r="B4815" t="s">
        <v>134</v>
      </c>
      <c r="C4815" t="s">
        <v>497</v>
      </c>
      <c r="D4815" t="s">
        <v>54</v>
      </c>
      <c r="E4815" t="s">
        <v>4502</v>
      </c>
      <c r="F4815">
        <v>1.7999999999999999E-2</v>
      </c>
      <c r="G4815">
        <v>1.7999999999999999E-2</v>
      </c>
      <c r="H4815">
        <v>1</v>
      </c>
      <c r="J4815" t="s">
        <v>498</v>
      </c>
      <c r="K4815" t="s">
        <v>356</v>
      </c>
      <c r="L4815" t="s">
        <v>480</v>
      </c>
      <c r="M4815" t="s">
        <v>7663</v>
      </c>
      <c r="N4815" t="s">
        <v>3728</v>
      </c>
      <c r="O4815">
        <v>0</v>
      </c>
      <c r="P4815">
        <v>0</v>
      </c>
      <c r="Q4815">
        <v>1</v>
      </c>
    </row>
    <row r="4816" spans="1:17" x14ac:dyDescent="0.2">
      <c r="A4816" t="s">
        <v>498</v>
      </c>
      <c r="B4816" t="s">
        <v>134</v>
      </c>
      <c r="C4816" t="s">
        <v>497</v>
      </c>
      <c r="D4816" t="s">
        <v>54</v>
      </c>
      <c r="E4816" t="s">
        <v>4503</v>
      </c>
      <c r="F4816">
        <v>1.7000000000000001E-2</v>
      </c>
      <c r="G4816">
        <v>1.7000000000000001E-2</v>
      </c>
      <c r="H4816">
        <v>1</v>
      </c>
      <c r="J4816" t="s">
        <v>498</v>
      </c>
      <c r="K4816" t="s">
        <v>356</v>
      </c>
      <c r="L4816" t="s">
        <v>480</v>
      </c>
      <c r="M4816" t="s">
        <v>7663</v>
      </c>
      <c r="N4816" t="s">
        <v>3729</v>
      </c>
      <c r="O4816">
        <v>0</v>
      </c>
      <c r="P4816">
        <v>0</v>
      </c>
      <c r="Q4816">
        <v>1</v>
      </c>
    </row>
    <row r="4817" spans="1:17" x14ac:dyDescent="0.2">
      <c r="A4817" t="s">
        <v>498</v>
      </c>
      <c r="B4817" t="s">
        <v>134</v>
      </c>
      <c r="C4817" t="s">
        <v>497</v>
      </c>
      <c r="D4817" t="s">
        <v>54</v>
      </c>
      <c r="E4817" t="s">
        <v>4504</v>
      </c>
      <c r="F4817">
        <v>1.6E-2</v>
      </c>
      <c r="G4817">
        <v>1.6E-2</v>
      </c>
      <c r="H4817">
        <v>1</v>
      </c>
      <c r="J4817" t="s">
        <v>498</v>
      </c>
      <c r="K4817" t="s">
        <v>356</v>
      </c>
      <c r="L4817" t="s">
        <v>480</v>
      </c>
      <c r="M4817" t="s">
        <v>7663</v>
      </c>
      <c r="N4817" t="s">
        <v>3730</v>
      </c>
      <c r="O4817">
        <v>0</v>
      </c>
      <c r="P4817">
        <v>0</v>
      </c>
      <c r="Q4817">
        <v>1</v>
      </c>
    </row>
    <row r="4818" spans="1:17" x14ac:dyDescent="0.2">
      <c r="A4818" t="s">
        <v>498</v>
      </c>
      <c r="B4818" t="s">
        <v>134</v>
      </c>
      <c r="C4818" t="s">
        <v>497</v>
      </c>
      <c r="D4818" t="s">
        <v>54</v>
      </c>
      <c r="E4818" t="s">
        <v>4505</v>
      </c>
      <c r="F4818">
        <v>1.7999999999999999E-2</v>
      </c>
      <c r="G4818">
        <v>1.7999999999999999E-2</v>
      </c>
      <c r="H4818">
        <v>1</v>
      </c>
      <c r="J4818" t="s">
        <v>498</v>
      </c>
      <c r="K4818" t="s">
        <v>356</v>
      </c>
      <c r="L4818" t="s">
        <v>480</v>
      </c>
      <c r="M4818" t="s">
        <v>7663</v>
      </c>
      <c r="N4818" t="s">
        <v>3731</v>
      </c>
      <c r="O4818">
        <v>0</v>
      </c>
      <c r="P4818">
        <v>0</v>
      </c>
      <c r="Q4818">
        <v>1</v>
      </c>
    </row>
    <row r="4819" spans="1:17" x14ac:dyDescent="0.2">
      <c r="A4819" t="s">
        <v>498</v>
      </c>
      <c r="B4819" t="s">
        <v>134</v>
      </c>
      <c r="C4819" t="s">
        <v>497</v>
      </c>
      <c r="D4819" t="s">
        <v>54</v>
      </c>
      <c r="E4819" t="s">
        <v>4506</v>
      </c>
      <c r="F4819">
        <v>1.7999999999999999E-2</v>
      </c>
      <c r="G4819">
        <v>1.7999999999999999E-2</v>
      </c>
      <c r="H4819">
        <v>1</v>
      </c>
      <c r="J4819" t="s">
        <v>498</v>
      </c>
      <c r="K4819" t="s">
        <v>356</v>
      </c>
      <c r="L4819" t="s">
        <v>480</v>
      </c>
      <c r="M4819" t="s">
        <v>7663</v>
      </c>
      <c r="N4819" t="s">
        <v>3732</v>
      </c>
      <c r="O4819">
        <v>0</v>
      </c>
      <c r="P4819">
        <v>0</v>
      </c>
      <c r="Q4819">
        <v>1</v>
      </c>
    </row>
    <row r="4820" spans="1:17" x14ac:dyDescent="0.2">
      <c r="A4820" t="s">
        <v>498</v>
      </c>
      <c r="B4820" t="s">
        <v>134</v>
      </c>
      <c r="C4820" t="s">
        <v>497</v>
      </c>
      <c r="D4820" t="s">
        <v>54</v>
      </c>
      <c r="E4820" t="s">
        <v>4507</v>
      </c>
      <c r="F4820">
        <v>1.7999999999999999E-2</v>
      </c>
      <c r="G4820">
        <v>1.7999999999999999E-2</v>
      </c>
      <c r="H4820">
        <v>1</v>
      </c>
      <c r="J4820" t="s">
        <v>498</v>
      </c>
      <c r="K4820" t="s">
        <v>356</v>
      </c>
      <c r="L4820" t="s">
        <v>480</v>
      </c>
      <c r="M4820" t="s">
        <v>7663</v>
      </c>
      <c r="N4820" t="s">
        <v>3733</v>
      </c>
      <c r="O4820">
        <v>0</v>
      </c>
      <c r="P4820">
        <v>0</v>
      </c>
      <c r="Q4820">
        <v>1</v>
      </c>
    </row>
    <row r="4821" spans="1:17" x14ac:dyDescent="0.2">
      <c r="A4821" t="s">
        <v>498</v>
      </c>
      <c r="B4821" t="s">
        <v>134</v>
      </c>
      <c r="C4821" t="s">
        <v>497</v>
      </c>
      <c r="D4821" t="s">
        <v>54</v>
      </c>
      <c r="E4821" t="s">
        <v>4508</v>
      </c>
      <c r="F4821">
        <v>1.7999999999999999E-2</v>
      </c>
      <c r="G4821">
        <v>1.7999999999999999E-2</v>
      </c>
      <c r="H4821">
        <v>1</v>
      </c>
      <c r="J4821" t="s">
        <v>498</v>
      </c>
      <c r="K4821" t="s">
        <v>356</v>
      </c>
      <c r="L4821" t="s">
        <v>480</v>
      </c>
      <c r="M4821" t="s">
        <v>7663</v>
      </c>
      <c r="N4821" t="s">
        <v>3734</v>
      </c>
      <c r="O4821">
        <v>0</v>
      </c>
      <c r="P4821">
        <v>0</v>
      </c>
      <c r="Q4821">
        <v>1</v>
      </c>
    </row>
    <row r="4822" spans="1:17" x14ac:dyDescent="0.2">
      <c r="A4822" t="s">
        <v>498</v>
      </c>
      <c r="B4822" t="s">
        <v>134</v>
      </c>
      <c r="C4822" t="s">
        <v>497</v>
      </c>
      <c r="D4822" t="s">
        <v>54</v>
      </c>
      <c r="E4822" t="s">
        <v>4509</v>
      </c>
      <c r="F4822">
        <v>1.7999999999999999E-2</v>
      </c>
      <c r="G4822">
        <v>1.7999999999999999E-2</v>
      </c>
      <c r="H4822">
        <v>1</v>
      </c>
      <c r="J4822" t="s">
        <v>498</v>
      </c>
      <c r="K4822" t="s">
        <v>356</v>
      </c>
      <c r="L4822" t="s">
        <v>480</v>
      </c>
      <c r="M4822" t="s">
        <v>7663</v>
      </c>
      <c r="N4822" t="s">
        <v>3735</v>
      </c>
      <c r="O4822">
        <v>0</v>
      </c>
      <c r="P4822">
        <v>0</v>
      </c>
      <c r="Q4822">
        <v>1</v>
      </c>
    </row>
    <row r="4823" spans="1:17" x14ac:dyDescent="0.2">
      <c r="A4823" t="s">
        <v>498</v>
      </c>
      <c r="B4823" t="s">
        <v>134</v>
      </c>
      <c r="C4823" t="s">
        <v>497</v>
      </c>
      <c r="D4823" t="s">
        <v>54</v>
      </c>
      <c r="E4823" t="s">
        <v>4510</v>
      </c>
      <c r="F4823">
        <v>1.7999999999999999E-2</v>
      </c>
      <c r="G4823">
        <v>1.7999999999999999E-2</v>
      </c>
      <c r="H4823">
        <v>1</v>
      </c>
      <c r="J4823" t="s">
        <v>498</v>
      </c>
      <c r="K4823" t="s">
        <v>356</v>
      </c>
      <c r="L4823" t="s">
        <v>480</v>
      </c>
      <c r="M4823" t="s">
        <v>7663</v>
      </c>
      <c r="N4823" t="s">
        <v>3736</v>
      </c>
      <c r="O4823">
        <v>0</v>
      </c>
      <c r="P4823">
        <v>0</v>
      </c>
      <c r="Q4823">
        <v>1</v>
      </c>
    </row>
    <row r="4824" spans="1:17" x14ac:dyDescent="0.2">
      <c r="A4824" t="s">
        <v>498</v>
      </c>
      <c r="B4824" t="s">
        <v>134</v>
      </c>
      <c r="C4824" t="s">
        <v>497</v>
      </c>
      <c r="D4824" t="s">
        <v>54</v>
      </c>
      <c r="E4824" t="s">
        <v>4511</v>
      </c>
      <c r="F4824">
        <v>1.7000000000000001E-2</v>
      </c>
      <c r="G4824">
        <v>1.7000000000000001E-2</v>
      </c>
      <c r="H4824">
        <v>1</v>
      </c>
      <c r="J4824" t="s">
        <v>498</v>
      </c>
      <c r="K4824" t="s">
        <v>356</v>
      </c>
      <c r="L4824" t="s">
        <v>480</v>
      </c>
      <c r="M4824" t="s">
        <v>7663</v>
      </c>
      <c r="N4824" t="s">
        <v>3737</v>
      </c>
      <c r="O4824">
        <v>0</v>
      </c>
      <c r="P4824">
        <v>0</v>
      </c>
      <c r="Q4824">
        <v>1</v>
      </c>
    </row>
    <row r="4825" spans="1:17" x14ac:dyDescent="0.2">
      <c r="A4825" t="s">
        <v>498</v>
      </c>
      <c r="B4825" t="s">
        <v>134</v>
      </c>
      <c r="C4825" t="s">
        <v>497</v>
      </c>
      <c r="D4825" t="s">
        <v>54</v>
      </c>
      <c r="E4825" t="s">
        <v>4512</v>
      </c>
      <c r="F4825">
        <v>1.7000000000000001E-2</v>
      </c>
      <c r="G4825">
        <v>1.7000000000000001E-2</v>
      </c>
      <c r="H4825">
        <v>1</v>
      </c>
      <c r="J4825" t="s">
        <v>498</v>
      </c>
      <c r="K4825" t="s">
        <v>356</v>
      </c>
      <c r="L4825" t="s">
        <v>480</v>
      </c>
      <c r="M4825" t="s">
        <v>7663</v>
      </c>
      <c r="N4825" t="s">
        <v>3738</v>
      </c>
      <c r="O4825">
        <v>0</v>
      </c>
      <c r="P4825">
        <v>0</v>
      </c>
      <c r="Q4825">
        <v>1</v>
      </c>
    </row>
    <row r="4826" spans="1:17" x14ac:dyDescent="0.2">
      <c r="A4826" t="s">
        <v>498</v>
      </c>
      <c r="B4826" t="s">
        <v>134</v>
      </c>
      <c r="C4826" t="s">
        <v>497</v>
      </c>
      <c r="D4826" t="s">
        <v>54</v>
      </c>
      <c r="E4826" t="s">
        <v>4513</v>
      </c>
      <c r="F4826">
        <v>1.7000000000000001E-2</v>
      </c>
      <c r="G4826">
        <v>1.7000000000000001E-2</v>
      </c>
      <c r="H4826">
        <v>1</v>
      </c>
      <c r="J4826" t="s">
        <v>498</v>
      </c>
      <c r="K4826" t="s">
        <v>356</v>
      </c>
      <c r="L4826" t="s">
        <v>480</v>
      </c>
      <c r="M4826" t="s">
        <v>7663</v>
      </c>
      <c r="N4826" t="s">
        <v>3739</v>
      </c>
      <c r="O4826">
        <v>0</v>
      </c>
      <c r="P4826">
        <v>0</v>
      </c>
      <c r="Q4826">
        <v>1</v>
      </c>
    </row>
    <row r="4827" spans="1:17" x14ac:dyDescent="0.2">
      <c r="A4827" t="s">
        <v>498</v>
      </c>
      <c r="B4827" t="s">
        <v>134</v>
      </c>
      <c r="C4827" t="s">
        <v>497</v>
      </c>
      <c r="D4827" t="s">
        <v>54</v>
      </c>
      <c r="E4827" t="s">
        <v>4514</v>
      </c>
      <c r="F4827">
        <v>1.7000000000000001E-2</v>
      </c>
      <c r="G4827">
        <v>1.7000000000000001E-2</v>
      </c>
      <c r="H4827">
        <v>1</v>
      </c>
      <c r="J4827" t="s">
        <v>498</v>
      </c>
      <c r="K4827" t="s">
        <v>356</v>
      </c>
      <c r="L4827" t="s">
        <v>480</v>
      </c>
      <c r="M4827" t="s">
        <v>7663</v>
      </c>
      <c r="N4827" t="s">
        <v>3740</v>
      </c>
      <c r="O4827">
        <v>0</v>
      </c>
      <c r="P4827">
        <v>0</v>
      </c>
      <c r="Q4827">
        <v>1</v>
      </c>
    </row>
    <row r="4828" spans="1:17" x14ac:dyDescent="0.2">
      <c r="A4828" t="s">
        <v>498</v>
      </c>
      <c r="B4828" t="s">
        <v>134</v>
      </c>
      <c r="C4828" t="s">
        <v>497</v>
      </c>
      <c r="D4828" t="s">
        <v>54</v>
      </c>
      <c r="E4828" t="s">
        <v>4515</v>
      </c>
      <c r="F4828">
        <v>1.7999999999999999E-2</v>
      </c>
      <c r="G4828">
        <v>1.7000000000000001E-2</v>
      </c>
      <c r="H4828">
        <v>1</v>
      </c>
      <c r="J4828" t="s">
        <v>498</v>
      </c>
      <c r="K4828" t="s">
        <v>356</v>
      </c>
      <c r="L4828" t="s">
        <v>480</v>
      </c>
      <c r="M4828" t="s">
        <v>7663</v>
      </c>
      <c r="N4828" t="s">
        <v>3741</v>
      </c>
      <c r="O4828">
        <v>0</v>
      </c>
      <c r="P4828">
        <v>0</v>
      </c>
      <c r="Q4828">
        <v>1</v>
      </c>
    </row>
    <row r="4829" spans="1:17" x14ac:dyDescent="0.2">
      <c r="A4829" t="s">
        <v>498</v>
      </c>
      <c r="B4829" t="s">
        <v>134</v>
      </c>
      <c r="C4829" t="s">
        <v>497</v>
      </c>
      <c r="D4829" t="s">
        <v>54</v>
      </c>
      <c r="E4829" t="s">
        <v>4516</v>
      </c>
      <c r="F4829">
        <v>1.7999999999999999E-2</v>
      </c>
      <c r="G4829">
        <v>1.7999999999999999E-2</v>
      </c>
      <c r="H4829">
        <v>1</v>
      </c>
      <c r="J4829" t="s">
        <v>498</v>
      </c>
      <c r="K4829" t="s">
        <v>356</v>
      </c>
      <c r="L4829" t="s">
        <v>480</v>
      </c>
      <c r="M4829" t="s">
        <v>7663</v>
      </c>
      <c r="N4829" t="s">
        <v>3742</v>
      </c>
      <c r="O4829">
        <v>0</v>
      </c>
      <c r="P4829">
        <v>0</v>
      </c>
      <c r="Q4829">
        <v>1</v>
      </c>
    </row>
    <row r="4830" spans="1:17" x14ac:dyDescent="0.2">
      <c r="A4830" t="s">
        <v>498</v>
      </c>
      <c r="B4830" t="s">
        <v>134</v>
      </c>
      <c r="C4830" t="s">
        <v>497</v>
      </c>
      <c r="D4830" t="s">
        <v>54</v>
      </c>
      <c r="E4830" t="s">
        <v>4517</v>
      </c>
      <c r="F4830">
        <v>1.7999999999999999E-2</v>
      </c>
      <c r="G4830">
        <v>1.7999999999999999E-2</v>
      </c>
      <c r="H4830">
        <v>1</v>
      </c>
      <c r="J4830" t="s">
        <v>498</v>
      </c>
      <c r="K4830" t="s">
        <v>356</v>
      </c>
      <c r="L4830" t="s">
        <v>480</v>
      </c>
      <c r="M4830" t="s">
        <v>7663</v>
      </c>
      <c r="N4830" t="s">
        <v>3743</v>
      </c>
      <c r="O4830">
        <v>0</v>
      </c>
      <c r="P4830">
        <v>0</v>
      </c>
      <c r="Q4830">
        <v>1</v>
      </c>
    </row>
    <row r="4831" spans="1:17" x14ac:dyDescent="0.2">
      <c r="A4831" t="s">
        <v>498</v>
      </c>
      <c r="B4831" t="s">
        <v>134</v>
      </c>
      <c r="C4831" t="s">
        <v>497</v>
      </c>
      <c r="D4831" t="s">
        <v>54</v>
      </c>
      <c r="E4831" t="s">
        <v>4518</v>
      </c>
      <c r="F4831">
        <v>1.7999999999999999E-2</v>
      </c>
      <c r="G4831">
        <v>1.7999999999999999E-2</v>
      </c>
      <c r="H4831">
        <v>1</v>
      </c>
      <c r="J4831" t="s">
        <v>498</v>
      </c>
      <c r="K4831" t="s">
        <v>356</v>
      </c>
      <c r="L4831" t="s">
        <v>480</v>
      </c>
      <c r="M4831" t="s">
        <v>7663</v>
      </c>
      <c r="N4831" t="s">
        <v>3744</v>
      </c>
      <c r="O4831">
        <v>0</v>
      </c>
      <c r="P4831">
        <v>0</v>
      </c>
      <c r="Q4831">
        <v>1</v>
      </c>
    </row>
    <row r="4832" spans="1:17" x14ac:dyDescent="0.2">
      <c r="A4832" t="s">
        <v>498</v>
      </c>
      <c r="B4832" t="s">
        <v>134</v>
      </c>
      <c r="C4832" t="s">
        <v>497</v>
      </c>
      <c r="D4832" t="s">
        <v>54</v>
      </c>
      <c r="E4832" t="s">
        <v>4519</v>
      </c>
      <c r="F4832">
        <v>1.7999999999999999E-2</v>
      </c>
      <c r="G4832">
        <v>1.7999999999999999E-2</v>
      </c>
      <c r="H4832">
        <v>1</v>
      </c>
      <c r="J4832" t="s">
        <v>498</v>
      </c>
      <c r="K4832" t="s">
        <v>356</v>
      </c>
      <c r="L4832" t="s">
        <v>480</v>
      </c>
      <c r="M4832" t="s">
        <v>7663</v>
      </c>
      <c r="N4832" t="s">
        <v>3745</v>
      </c>
      <c r="O4832">
        <v>0</v>
      </c>
      <c r="P4832">
        <v>0</v>
      </c>
      <c r="Q4832">
        <v>1</v>
      </c>
    </row>
    <row r="4833" spans="1:17" x14ac:dyDescent="0.2">
      <c r="A4833" t="s">
        <v>498</v>
      </c>
      <c r="B4833" t="s">
        <v>134</v>
      </c>
      <c r="C4833" t="s">
        <v>497</v>
      </c>
      <c r="D4833" t="s">
        <v>54</v>
      </c>
      <c r="E4833" t="s">
        <v>4520</v>
      </c>
      <c r="F4833">
        <v>1.9E-2</v>
      </c>
      <c r="G4833">
        <v>1.9E-2</v>
      </c>
      <c r="H4833">
        <v>1</v>
      </c>
      <c r="J4833" t="s">
        <v>498</v>
      </c>
      <c r="K4833" t="s">
        <v>356</v>
      </c>
      <c r="L4833" t="s">
        <v>480</v>
      </c>
      <c r="M4833" t="s">
        <v>7663</v>
      </c>
      <c r="N4833" t="s">
        <v>3746</v>
      </c>
      <c r="O4833">
        <v>0</v>
      </c>
      <c r="P4833">
        <v>0</v>
      </c>
      <c r="Q4833">
        <v>1</v>
      </c>
    </row>
    <row r="4834" spans="1:17" x14ac:dyDescent="0.2">
      <c r="A4834" t="s">
        <v>498</v>
      </c>
      <c r="B4834" t="s">
        <v>134</v>
      </c>
      <c r="C4834" t="s">
        <v>497</v>
      </c>
      <c r="D4834" t="s">
        <v>54</v>
      </c>
      <c r="E4834" t="s">
        <v>4521</v>
      </c>
      <c r="F4834">
        <v>1.9E-2</v>
      </c>
      <c r="G4834">
        <v>1.9E-2</v>
      </c>
      <c r="H4834">
        <v>1</v>
      </c>
      <c r="J4834" t="s">
        <v>498</v>
      </c>
      <c r="K4834" t="s">
        <v>356</v>
      </c>
      <c r="L4834" t="s">
        <v>480</v>
      </c>
      <c r="M4834" t="s">
        <v>7663</v>
      </c>
      <c r="N4834" t="s">
        <v>3747</v>
      </c>
      <c r="O4834">
        <v>0</v>
      </c>
      <c r="P4834">
        <v>0</v>
      </c>
      <c r="Q4834">
        <v>1</v>
      </c>
    </row>
    <row r="4835" spans="1:17" x14ac:dyDescent="0.2">
      <c r="A4835" t="s">
        <v>498</v>
      </c>
      <c r="B4835" t="s">
        <v>134</v>
      </c>
      <c r="C4835" t="s">
        <v>497</v>
      </c>
      <c r="D4835" t="s">
        <v>54</v>
      </c>
      <c r="E4835" t="s">
        <v>4522</v>
      </c>
      <c r="F4835">
        <v>1.7999999999999999E-2</v>
      </c>
      <c r="G4835">
        <v>1.7999999999999999E-2</v>
      </c>
      <c r="H4835">
        <v>1</v>
      </c>
      <c r="J4835" t="s">
        <v>498</v>
      </c>
      <c r="K4835" t="s">
        <v>356</v>
      </c>
      <c r="L4835" t="s">
        <v>480</v>
      </c>
      <c r="M4835" t="s">
        <v>7663</v>
      </c>
      <c r="N4835" t="s">
        <v>3748</v>
      </c>
      <c r="O4835">
        <v>0</v>
      </c>
      <c r="P4835">
        <v>0</v>
      </c>
      <c r="Q4835">
        <v>1</v>
      </c>
    </row>
    <row r="4836" spans="1:17" x14ac:dyDescent="0.2">
      <c r="A4836" t="s">
        <v>498</v>
      </c>
      <c r="B4836" t="s">
        <v>134</v>
      </c>
      <c r="C4836" t="s">
        <v>497</v>
      </c>
      <c r="D4836" t="s">
        <v>54</v>
      </c>
      <c r="E4836" t="s">
        <v>4523</v>
      </c>
      <c r="F4836">
        <v>1.9E-2</v>
      </c>
      <c r="G4836">
        <v>1.9E-2</v>
      </c>
      <c r="H4836">
        <v>1</v>
      </c>
      <c r="J4836" t="s">
        <v>498</v>
      </c>
      <c r="K4836" t="s">
        <v>356</v>
      </c>
      <c r="L4836" t="s">
        <v>480</v>
      </c>
      <c r="M4836" t="s">
        <v>7663</v>
      </c>
      <c r="N4836" t="s">
        <v>3749</v>
      </c>
      <c r="O4836">
        <v>0</v>
      </c>
      <c r="P4836">
        <v>0</v>
      </c>
      <c r="Q4836">
        <v>1</v>
      </c>
    </row>
    <row r="4837" spans="1:17" x14ac:dyDescent="0.2">
      <c r="A4837" t="s">
        <v>498</v>
      </c>
      <c r="B4837" t="s">
        <v>134</v>
      </c>
      <c r="C4837" t="s">
        <v>497</v>
      </c>
      <c r="D4837" t="s">
        <v>54</v>
      </c>
      <c r="E4837" t="s">
        <v>4524</v>
      </c>
      <c r="F4837">
        <v>1.7999999999999999E-2</v>
      </c>
      <c r="G4837">
        <v>1.7999999999999999E-2</v>
      </c>
      <c r="H4837">
        <v>1</v>
      </c>
      <c r="J4837" t="s">
        <v>498</v>
      </c>
      <c r="K4837" t="s">
        <v>356</v>
      </c>
      <c r="L4837" t="s">
        <v>480</v>
      </c>
      <c r="M4837" t="s">
        <v>7663</v>
      </c>
      <c r="N4837" t="s">
        <v>3750</v>
      </c>
      <c r="O4837">
        <v>0</v>
      </c>
      <c r="P4837">
        <v>0</v>
      </c>
      <c r="Q4837">
        <v>1</v>
      </c>
    </row>
    <row r="4838" spans="1:17" x14ac:dyDescent="0.2">
      <c r="A4838" t="s">
        <v>498</v>
      </c>
      <c r="B4838" t="s">
        <v>134</v>
      </c>
      <c r="C4838" t="s">
        <v>497</v>
      </c>
      <c r="D4838" t="s">
        <v>54</v>
      </c>
      <c r="E4838" t="s">
        <v>4525</v>
      </c>
      <c r="F4838">
        <v>1.7999999999999999E-2</v>
      </c>
      <c r="G4838">
        <v>1.7999999999999999E-2</v>
      </c>
      <c r="H4838">
        <v>1</v>
      </c>
      <c r="J4838" t="s">
        <v>498</v>
      </c>
      <c r="K4838" t="s">
        <v>356</v>
      </c>
      <c r="L4838" t="s">
        <v>480</v>
      </c>
      <c r="M4838" t="s">
        <v>7663</v>
      </c>
      <c r="N4838" t="s">
        <v>3751</v>
      </c>
      <c r="O4838">
        <v>0</v>
      </c>
      <c r="P4838">
        <v>0</v>
      </c>
      <c r="Q4838">
        <v>1</v>
      </c>
    </row>
    <row r="4839" spans="1:17" x14ac:dyDescent="0.2">
      <c r="A4839" t="s">
        <v>498</v>
      </c>
      <c r="B4839" t="s">
        <v>134</v>
      </c>
      <c r="C4839" t="s">
        <v>497</v>
      </c>
      <c r="D4839" t="s">
        <v>54</v>
      </c>
      <c r="E4839" t="s">
        <v>4526</v>
      </c>
      <c r="F4839">
        <v>1.7999999999999999E-2</v>
      </c>
      <c r="G4839">
        <v>1.7999999999999999E-2</v>
      </c>
      <c r="H4839">
        <v>1</v>
      </c>
      <c r="J4839" t="s">
        <v>498</v>
      </c>
      <c r="K4839" t="s">
        <v>356</v>
      </c>
      <c r="L4839" t="s">
        <v>480</v>
      </c>
      <c r="M4839" t="s">
        <v>7663</v>
      </c>
      <c r="N4839" t="s">
        <v>3752</v>
      </c>
      <c r="O4839">
        <v>0</v>
      </c>
      <c r="P4839">
        <v>0</v>
      </c>
      <c r="Q4839">
        <v>1</v>
      </c>
    </row>
    <row r="4840" spans="1:17" x14ac:dyDescent="0.2">
      <c r="A4840" t="s">
        <v>498</v>
      </c>
      <c r="B4840" t="s">
        <v>134</v>
      </c>
      <c r="C4840" t="s">
        <v>497</v>
      </c>
      <c r="D4840" t="s">
        <v>54</v>
      </c>
      <c r="E4840" t="s">
        <v>4527</v>
      </c>
      <c r="F4840">
        <v>1.7999999999999999E-2</v>
      </c>
      <c r="G4840">
        <v>1.7999999999999999E-2</v>
      </c>
      <c r="H4840">
        <v>1</v>
      </c>
      <c r="J4840" t="s">
        <v>498</v>
      </c>
      <c r="K4840" t="s">
        <v>356</v>
      </c>
      <c r="L4840" t="s">
        <v>480</v>
      </c>
      <c r="M4840" t="s">
        <v>7663</v>
      </c>
      <c r="N4840" t="s">
        <v>3753</v>
      </c>
      <c r="O4840">
        <v>0</v>
      </c>
      <c r="P4840">
        <v>0</v>
      </c>
      <c r="Q4840">
        <v>1</v>
      </c>
    </row>
    <row r="4841" spans="1:17" x14ac:dyDescent="0.2">
      <c r="A4841" t="s">
        <v>498</v>
      </c>
      <c r="B4841" t="s">
        <v>134</v>
      </c>
      <c r="C4841" t="s">
        <v>497</v>
      </c>
      <c r="D4841" t="s">
        <v>54</v>
      </c>
      <c r="E4841" t="s">
        <v>4528</v>
      </c>
      <c r="F4841">
        <v>1.7999999999999999E-2</v>
      </c>
      <c r="G4841">
        <v>1.7999999999999999E-2</v>
      </c>
      <c r="H4841">
        <v>1</v>
      </c>
      <c r="J4841" t="s">
        <v>498</v>
      </c>
      <c r="K4841" t="s">
        <v>356</v>
      </c>
      <c r="L4841" t="s">
        <v>480</v>
      </c>
      <c r="M4841" t="s">
        <v>7663</v>
      </c>
      <c r="N4841" t="s">
        <v>3754</v>
      </c>
      <c r="O4841">
        <v>0</v>
      </c>
      <c r="P4841">
        <v>0</v>
      </c>
      <c r="Q4841">
        <v>1</v>
      </c>
    </row>
    <row r="4842" spans="1:17" x14ac:dyDescent="0.2">
      <c r="A4842" t="s">
        <v>498</v>
      </c>
      <c r="B4842" t="s">
        <v>134</v>
      </c>
      <c r="C4842" t="s">
        <v>497</v>
      </c>
      <c r="D4842" t="s">
        <v>54</v>
      </c>
      <c r="E4842" t="s">
        <v>4529</v>
      </c>
      <c r="F4842">
        <v>1.7999999999999999E-2</v>
      </c>
      <c r="G4842">
        <v>1.7999999999999999E-2</v>
      </c>
      <c r="H4842">
        <v>1</v>
      </c>
      <c r="J4842" t="s">
        <v>498</v>
      </c>
      <c r="K4842" t="s">
        <v>356</v>
      </c>
      <c r="L4842" t="s">
        <v>480</v>
      </c>
      <c r="M4842" t="s">
        <v>7663</v>
      </c>
      <c r="N4842" t="s">
        <v>3755</v>
      </c>
      <c r="O4842">
        <v>0</v>
      </c>
      <c r="P4842">
        <v>0</v>
      </c>
      <c r="Q4842">
        <v>1</v>
      </c>
    </row>
    <row r="4843" spans="1:17" x14ac:dyDescent="0.2">
      <c r="A4843" t="s">
        <v>498</v>
      </c>
      <c r="B4843" t="s">
        <v>134</v>
      </c>
      <c r="C4843" t="s">
        <v>497</v>
      </c>
      <c r="D4843" t="s">
        <v>54</v>
      </c>
      <c r="E4843" t="s">
        <v>4530</v>
      </c>
      <c r="F4843">
        <v>1.7999999999999999E-2</v>
      </c>
      <c r="G4843">
        <v>1.7999999999999999E-2</v>
      </c>
      <c r="H4843">
        <v>1</v>
      </c>
      <c r="J4843" t="s">
        <v>498</v>
      </c>
      <c r="K4843" t="s">
        <v>356</v>
      </c>
      <c r="L4843" t="s">
        <v>480</v>
      </c>
      <c r="M4843" t="s">
        <v>7663</v>
      </c>
      <c r="N4843" t="s">
        <v>3756</v>
      </c>
      <c r="O4843">
        <v>0</v>
      </c>
      <c r="P4843">
        <v>0</v>
      </c>
      <c r="Q4843">
        <v>1</v>
      </c>
    </row>
    <row r="4844" spans="1:17" x14ac:dyDescent="0.2">
      <c r="A4844" t="s">
        <v>498</v>
      </c>
      <c r="B4844" t="s">
        <v>134</v>
      </c>
      <c r="C4844" t="s">
        <v>497</v>
      </c>
      <c r="D4844" t="s">
        <v>54</v>
      </c>
      <c r="E4844" t="s">
        <v>4531</v>
      </c>
      <c r="F4844">
        <v>1.7999999999999999E-2</v>
      </c>
      <c r="G4844">
        <v>1.7999999999999999E-2</v>
      </c>
      <c r="H4844">
        <v>1</v>
      </c>
      <c r="J4844" t="s">
        <v>498</v>
      </c>
      <c r="K4844" t="s">
        <v>356</v>
      </c>
      <c r="L4844" t="s">
        <v>480</v>
      </c>
      <c r="M4844" t="s">
        <v>7663</v>
      </c>
      <c r="N4844" t="s">
        <v>3757</v>
      </c>
      <c r="O4844">
        <v>0</v>
      </c>
      <c r="P4844">
        <v>0</v>
      </c>
      <c r="Q4844">
        <v>1</v>
      </c>
    </row>
    <row r="4845" spans="1:17" x14ac:dyDescent="0.2">
      <c r="A4845" t="s">
        <v>498</v>
      </c>
      <c r="B4845" t="s">
        <v>134</v>
      </c>
      <c r="C4845" t="s">
        <v>497</v>
      </c>
      <c r="D4845" t="s">
        <v>54</v>
      </c>
      <c r="E4845" t="s">
        <v>4532</v>
      </c>
      <c r="F4845">
        <v>1.7999999999999999E-2</v>
      </c>
      <c r="G4845">
        <v>1.7999999999999999E-2</v>
      </c>
      <c r="H4845">
        <v>1</v>
      </c>
      <c r="J4845" t="s">
        <v>498</v>
      </c>
      <c r="K4845" t="s">
        <v>356</v>
      </c>
      <c r="L4845" t="s">
        <v>480</v>
      </c>
      <c r="M4845" t="s">
        <v>7663</v>
      </c>
      <c r="N4845" t="s">
        <v>3758</v>
      </c>
      <c r="O4845">
        <v>0</v>
      </c>
      <c r="P4845">
        <v>0</v>
      </c>
      <c r="Q4845">
        <v>1</v>
      </c>
    </row>
    <row r="4846" spans="1:17" x14ac:dyDescent="0.2">
      <c r="A4846" t="s">
        <v>498</v>
      </c>
      <c r="B4846" t="s">
        <v>134</v>
      </c>
      <c r="C4846" t="s">
        <v>497</v>
      </c>
      <c r="D4846" t="s">
        <v>54</v>
      </c>
      <c r="E4846" t="s">
        <v>4533</v>
      </c>
      <c r="F4846">
        <v>1.7999999999999999E-2</v>
      </c>
      <c r="G4846">
        <v>1.7999999999999999E-2</v>
      </c>
      <c r="H4846">
        <v>1</v>
      </c>
      <c r="J4846" t="s">
        <v>498</v>
      </c>
      <c r="K4846" t="s">
        <v>356</v>
      </c>
      <c r="L4846" t="s">
        <v>480</v>
      </c>
      <c r="M4846" t="s">
        <v>7663</v>
      </c>
      <c r="N4846" t="s">
        <v>3759</v>
      </c>
      <c r="O4846">
        <v>0</v>
      </c>
      <c r="P4846">
        <v>0</v>
      </c>
      <c r="Q4846">
        <v>1</v>
      </c>
    </row>
    <row r="4847" spans="1:17" x14ac:dyDescent="0.2">
      <c r="A4847" t="s">
        <v>498</v>
      </c>
      <c r="B4847" t="s">
        <v>134</v>
      </c>
      <c r="C4847" t="s">
        <v>497</v>
      </c>
      <c r="D4847" t="s">
        <v>54</v>
      </c>
      <c r="E4847" t="s">
        <v>4534</v>
      </c>
      <c r="F4847">
        <v>1.7000000000000001E-2</v>
      </c>
      <c r="G4847">
        <v>1.7000000000000001E-2</v>
      </c>
      <c r="H4847">
        <v>1</v>
      </c>
      <c r="J4847" t="s">
        <v>498</v>
      </c>
      <c r="K4847" t="s">
        <v>356</v>
      </c>
      <c r="L4847" t="s">
        <v>480</v>
      </c>
      <c r="M4847" t="s">
        <v>7663</v>
      </c>
      <c r="N4847" t="s">
        <v>3760</v>
      </c>
      <c r="O4847">
        <v>0</v>
      </c>
      <c r="P4847">
        <v>0</v>
      </c>
      <c r="Q4847">
        <v>1</v>
      </c>
    </row>
    <row r="4848" spans="1:17" x14ac:dyDescent="0.2">
      <c r="A4848" t="s">
        <v>498</v>
      </c>
      <c r="B4848" t="s">
        <v>134</v>
      </c>
      <c r="C4848" t="s">
        <v>497</v>
      </c>
      <c r="D4848" t="s">
        <v>54</v>
      </c>
      <c r="E4848" t="s">
        <v>4535</v>
      </c>
      <c r="F4848">
        <v>1.7000000000000001E-2</v>
      </c>
      <c r="G4848">
        <v>1.7000000000000001E-2</v>
      </c>
      <c r="H4848">
        <v>1</v>
      </c>
      <c r="J4848" t="s">
        <v>498</v>
      </c>
      <c r="K4848" t="s">
        <v>356</v>
      </c>
      <c r="L4848" t="s">
        <v>480</v>
      </c>
      <c r="M4848" t="s">
        <v>7663</v>
      </c>
      <c r="N4848" t="s">
        <v>3761</v>
      </c>
      <c r="O4848">
        <v>0</v>
      </c>
      <c r="P4848">
        <v>0</v>
      </c>
      <c r="Q4848">
        <v>1</v>
      </c>
    </row>
    <row r="4849" spans="1:17" x14ac:dyDescent="0.2">
      <c r="A4849" t="s">
        <v>498</v>
      </c>
      <c r="B4849" t="s">
        <v>134</v>
      </c>
      <c r="C4849" t="s">
        <v>497</v>
      </c>
      <c r="D4849" t="s">
        <v>54</v>
      </c>
      <c r="E4849" t="s">
        <v>4536</v>
      </c>
      <c r="F4849">
        <v>1.7000000000000001E-2</v>
      </c>
      <c r="G4849">
        <v>1.7000000000000001E-2</v>
      </c>
      <c r="H4849">
        <v>1</v>
      </c>
      <c r="J4849" t="s">
        <v>498</v>
      </c>
      <c r="K4849" t="s">
        <v>356</v>
      </c>
      <c r="L4849" t="s">
        <v>480</v>
      </c>
      <c r="M4849" t="s">
        <v>7663</v>
      </c>
      <c r="N4849" t="s">
        <v>3762</v>
      </c>
      <c r="O4849">
        <v>0</v>
      </c>
      <c r="P4849">
        <v>0</v>
      </c>
      <c r="Q4849">
        <v>1</v>
      </c>
    </row>
    <row r="4850" spans="1:17" x14ac:dyDescent="0.2">
      <c r="A4850" t="s">
        <v>498</v>
      </c>
      <c r="B4850" t="s">
        <v>134</v>
      </c>
      <c r="C4850" t="s">
        <v>497</v>
      </c>
      <c r="D4850" t="s">
        <v>54</v>
      </c>
      <c r="E4850" t="s">
        <v>4537</v>
      </c>
      <c r="F4850">
        <v>1.7000000000000001E-2</v>
      </c>
      <c r="G4850">
        <v>1.7000000000000001E-2</v>
      </c>
      <c r="H4850">
        <v>1</v>
      </c>
      <c r="J4850" t="s">
        <v>498</v>
      </c>
      <c r="K4850" t="s">
        <v>356</v>
      </c>
      <c r="L4850" t="s">
        <v>480</v>
      </c>
      <c r="M4850" t="s">
        <v>7663</v>
      </c>
      <c r="N4850" t="s">
        <v>3763</v>
      </c>
      <c r="O4850">
        <v>0</v>
      </c>
      <c r="P4850">
        <v>0</v>
      </c>
      <c r="Q4850">
        <v>1</v>
      </c>
    </row>
    <row r="4851" spans="1:17" x14ac:dyDescent="0.2">
      <c r="A4851" t="s">
        <v>498</v>
      </c>
      <c r="B4851" t="s">
        <v>134</v>
      </c>
      <c r="C4851" t="s">
        <v>497</v>
      </c>
      <c r="D4851" t="s">
        <v>54</v>
      </c>
      <c r="E4851" t="s">
        <v>4538</v>
      </c>
      <c r="F4851">
        <v>1.7000000000000001E-2</v>
      </c>
      <c r="G4851">
        <v>1.7000000000000001E-2</v>
      </c>
      <c r="H4851">
        <v>1</v>
      </c>
      <c r="J4851" t="s">
        <v>498</v>
      </c>
      <c r="K4851" t="s">
        <v>356</v>
      </c>
      <c r="L4851" t="s">
        <v>480</v>
      </c>
      <c r="M4851" t="s">
        <v>7663</v>
      </c>
      <c r="N4851" t="s">
        <v>3764</v>
      </c>
      <c r="O4851">
        <v>0</v>
      </c>
      <c r="P4851">
        <v>0</v>
      </c>
      <c r="Q4851">
        <v>1</v>
      </c>
    </row>
    <row r="4852" spans="1:17" x14ac:dyDescent="0.2">
      <c r="A4852" t="s">
        <v>498</v>
      </c>
      <c r="B4852" t="s">
        <v>134</v>
      </c>
      <c r="C4852" t="s">
        <v>497</v>
      </c>
      <c r="D4852" t="s">
        <v>54</v>
      </c>
      <c r="E4852" t="s">
        <v>4539</v>
      </c>
      <c r="F4852">
        <v>1.7000000000000001E-2</v>
      </c>
      <c r="G4852">
        <v>1.7000000000000001E-2</v>
      </c>
      <c r="H4852">
        <v>1</v>
      </c>
      <c r="J4852" t="s">
        <v>498</v>
      </c>
      <c r="K4852" t="s">
        <v>356</v>
      </c>
      <c r="L4852" t="s">
        <v>480</v>
      </c>
      <c r="M4852" t="s">
        <v>7663</v>
      </c>
      <c r="N4852" t="s">
        <v>3765</v>
      </c>
      <c r="O4852">
        <v>0</v>
      </c>
      <c r="P4852">
        <v>0</v>
      </c>
      <c r="Q4852">
        <v>1</v>
      </c>
    </row>
    <row r="4853" spans="1:17" x14ac:dyDescent="0.2">
      <c r="A4853" t="s">
        <v>498</v>
      </c>
      <c r="B4853" t="s">
        <v>134</v>
      </c>
      <c r="C4853" t="s">
        <v>497</v>
      </c>
      <c r="D4853" t="s">
        <v>54</v>
      </c>
      <c r="E4853" t="s">
        <v>4540</v>
      </c>
      <c r="F4853">
        <v>1.7000000000000001E-2</v>
      </c>
      <c r="G4853">
        <v>1.7000000000000001E-2</v>
      </c>
      <c r="H4853">
        <v>1</v>
      </c>
      <c r="J4853" t="s">
        <v>498</v>
      </c>
      <c r="K4853" t="s">
        <v>356</v>
      </c>
      <c r="L4853" t="s">
        <v>480</v>
      </c>
      <c r="M4853" t="s">
        <v>7663</v>
      </c>
      <c r="N4853" t="s">
        <v>3766</v>
      </c>
      <c r="O4853">
        <v>0</v>
      </c>
      <c r="P4853">
        <v>0</v>
      </c>
      <c r="Q4853">
        <v>1</v>
      </c>
    </row>
    <row r="4854" spans="1:17" x14ac:dyDescent="0.2">
      <c r="A4854" t="s">
        <v>498</v>
      </c>
      <c r="B4854" t="s">
        <v>134</v>
      </c>
      <c r="C4854" t="s">
        <v>497</v>
      </c>
      <c r="D4854" t="s">
        <v>54</v>
      </c>
      <c r="E4854" t="s">
        <v>4541</v>
      </c>
      <c r="F4854">
        <v>1.7000000000000001E-2</v>
      </c>
      <c r="G4854">
        <v>1.7000000000000001E-2</v>
      </c>
      <c r="H4854">
        <v>1</v>
      </c>
      <c r="J4854" t="s">
        <v>498</v>
      </c>
      <c r="K4854" t="s">
        <v>356</v>
      </c>
      <c r="L4854" t="s">
        <v>480</v>
      </c>
      <c r="M4854" t="s">
        <v>7663</v>
      </c>
      <c r="N4854" t="s">
        <v>3767</v>
      </c>
      <c r="O4854">
        <v>0</v>
      </c>
      <c r="P4854">
        <v>0</v>
      </c>
      <c r="Q4854">
        <v>1</v>
      </c>
    </row>
    <row r="4855" spans="1:17" x14ac:dyDescent="0.2">
      <c r="A4855" t="s">
        <v>498</v>
      </c>
      <c r="B4855" t="s">
        <v>134</v>
      </c>
      <c r="C4855" t="s">
        <v>497</v>
      </c>
      <c r="D4855" t="s">
        <v>54</v>
      </c>
      <c r="E4855" t="s">
        <v>4542</v>
      </c>
      <c r="F4855">
        <v>1.7000000000000001E-2</v>
      </c>
      <c r="G4855">
        <v>1.7000000000000001E-2</v>
      </c>
      <c r="H4855">
        <v>1</v>
      </c>
      <c r="J4855" t="s">
        <v>498</v>
      </c>
      <c r="K4855" t="s">
        <v>356</v>
      </c>
      <c r="L4855" t="s">
        <v>480</v>
      </c>
      <c r="M4855" t="s">
        <v>7663</v>
      </c>
      <c r="N4855" t="s">
        <v>3768</v>
      </c>
      <c r="O4855">
        <v>0</v>
      </c>
      <c r="P4855">
        <v>0</v>
      </c>
      <c r="Q4855">
        <v>1</v>
      </c>
    </row>
    <row r="4856" spans="1:17" x14ac:dyDescent="0.2">
      <c r="A4856" t="s">
        <v>498</v>
      </c>
      <c r="B4856" t="s">
        <v>134</v>
      </c>
      <c r="C4856" t="s">
        <v>497</v>
      </c>
      <c r="D4856" t="s">
        <v>54</v>
      </c>
      <c r="E4856" t="s">
        <v>4543</v>
      </c>
      <c r="F4856">
        <v>1.7000000000000001E-2</v>
      </c>
      <c r="G4856">
        <v>1.7000000000000001E-2</v>
      </c>
      <c r="H4856">
        <v>1</v>
      </c>
      <c r="J4856" t="s">
        <v>498</v>
      </c>
      <c r="K4856" t="s">
        <v>356</v>
      </c>
      <c r="L4856" t="s">
        <v>480</v>
      </c>
      <c r="M4856" t="s">
        <v>7663</v>
      </c>
      <c r="N4856" t="s">
        <v>3769</v>
      </c>
      <c r="O4856">
        <v>0</v>
      </c>
      <c r="P4856">
        <v>0</v>
      </c>
      <c r="Q4856">
        <v>1</v>
      </c>
    </row>
    <row r="4857" spans="1:17" x14ac:dyDescent="0.2">
      <c r="A4857" t="s">
        <v>498</v>
      </c>
      <c r="B4857" t="s">
        <v>134</v>
      </c>
      <c r="C4857" t="s">
        <v>497</v>
      </c>
      <c r="D4857" t="s">
        <v>54</v>
      </c>
      <c r="E4857" t="s">
        <v>4544</v>
      </c>
      <c r="F4857">
        <v>1.7999999999999999E-2</v>
      </c>
      <c r="G4857">
        <v>1.7999999999999999E-2</v>
      </c>
      <c r="H4857">
        <v>1</v>
      </c>
      <c r="J4857" t="s">
        <v>498</v>
      </c>
      <c r="K4857" t="s">
        <v>356</v>
      </c>
      <c r="L4857" t="s">
        <v>480</v>
      </c>
      <c r="M4857" t="s">
        <v>7663</v>
      </c>
      <c r="N4857" t="s">
        <v>3770</v>
      </c>
      <c r="O4857">
        <v>0</v>
      </c>
      <c r="P4857">
        <v>0</v>
      </c>
      <c r="Q4857">
        <v>1</v>
      </c>
    </row>
    <row r="4858" spans="1:17" x14ac:dyDescent="0.2">
      <c r="A4858" t="s">
        <v>498</v>
      </c>
      <c r="B4858" t="s">
        <v>134</v>
      </c>
      <c r="C4858" t="s">
        <v>497</v>
      </c>
      <c r="D4858" t="s">
        <v>54</v>
      </c>
      <c r="E4858" t="s">
        <v>4545</v>
      </c>
      <c r="F4858">
        <v>1.7999999999999999E-2</v>
      </c>
      <c r="G4858">
        <v>1.7999999999999999E-2</v>
      </c>
      <c r="H4858">
        <v>1</v>
      </c>
      <c r="J4858" t="s">
        <v>498</v>
      </c>
      <c r="K4858" t="s">
        <v>356</v>
      </c>
      <c r="L4858" t="s">
        <v>480</v>
      </c>
      <c r="M4858" t="s">
        <v>7663</v>
      </c>
      <c r="N4858" t="s">
        <v>3771</v>
      </c>
      <c r="O4858">
        <v>0</v>
      </c>
      <c r="P4858">
        <v>0</v>
      </c>
      <c r="Q4858">
        <v>1</v>
      </c>
    </row>
    <row r="4859" spans="1:17" x14ac:dyDescent="0.2">
      <c r="A4859" t="s">
        <v>498</v>
      </c>
      <c r="B4859" t="s">
        <v>134</v>
      </c>
      <c r="C4859" t="s">
        <v>497</v>
      </c>
      <c r="D4859" t="s">
        <v>54</v>
      </c>
      <c r="E4859" t="s">
        <v>4546</v>
      </c>
      <c r="F4859">
        <v>1.7999999999999999E-2</v>
      </c>
      <c r="G4859">
        <v>1.7999999999999999E-2</v>
      </c>
      <c r="H4859">
        <v>1</v>
      </c>
      <c r="J4859" t="s">
        <v>498</v>
      </c>
      <c r="K4859" t="s">
        <v>356</v>
      </c>
      <c r="L4859" t="s">
        <v>480</v>
      </c>
      <c r="M4859" t="s">
        <v>7663</v>
      </c>
      <c r="N4859" t="s">
        <v>3772</v>
      </c>
      <c r="O4859">
        <v>0</v>
      </c>
      <c r="P4859">
        <v>0</v>
      </c>
      <c r="Q4859">
        <v>1</v>
      </c>
    </row>
    <row r="4860" spans="1:17" x14ac:dyDescent="0.2">
      <c r="A4860" t="s">
        <v>498</v>
      </c>
      <c r="B4860" t="s">
        <v>134</v>
      </c>
      <c r="C4860" t="s">
        <v>497</v>
      </c>
      <c r="D4860" t="s">
        <v>54</v>
      </c>
      <c r="E4860" t="s">
        <v>4547</v>
      </c>
      <c r="F4860">
        <v>1.7999999999999999E-2</v>
      </c>
      <c r="G4860">
        <v>1.7999999999999999E-2</v>
      </c>
      <c r="H4860">
        <v>1</v>
      </c>
      <c r="J4860" t="s">
        <v>498</v>
      </c>
      <c r="K4860" t="s">
        <v>356</v>
      </c>
      <c r="L4860" t="s">
        <v>480</v>
      </c>
      <c r="M4860" t="s">
        <v>7663</v>
      </c>
      <c r="N4860" t="s">
        <v>3773</v>
      </c>
      <c r="O4860">
        <v>0</v>
      </c>
      <c r="P4860">
        <v>0</v>
      </c>
      <c r="Q4860">
        <v>1</v>
      </c>
    </row>
    <row r="4861" spans="1:17" x14ac:dyDescent="0.2">
      <c r="A4861" t="s">
        <v>498</v>
      </c>
      <c r="B4861" t="s">
        <v>134</v>
      </c>
      <c r="C4861" t="s">
        <v>497</v>
      </c>
      <c r="D4861" t="s">
        <v>54</v>
      </c>
      <c r="E4861" t="s">
        <v>4548</v>
      </c>
      <c r="F4861">
        <v>1.7999999999999999E-2</v>
      </c>
      <c r="G4861">
        <v>1.7999999999999999E-2</v>
      </c>
      <c r="H4861">
        <v>1</v>
      </c>
      <c r="J4861" t="s">
        <v>498</v>
      </c>
      <c r="K4861" t="s">
        <v>356</v>
      </c>
      <c r="L4861" t="s">
        <v>480</v>
      </c>
      <c r="M4861" t="s">
        <v>7663</v>
      </c>
      <c r="N4861" t="s">
        <v>3774</v>
      </c>
      <c r="O4861">
        <v>0</v>
      </c>
      <c r="P4861">
        <v>0</v>
      </c>
      <c r="Q4861">
        <v>1</v>
      </c>
    </row>
    <row r="4862" spans="1:17" x14ac:dyDescent="0.2">
      <c r="A4862" t="s">
        <v>498</v>
      </c>
      <c r="B4862" t="s">
        <v>134</v>
      </c>
      <c r="C4862" t="s">
        <v>497</v>
      </c>
      <c r="D4862" t="s">
        <v>54</v>
      </c>
      <c r="E4862" t="s">
        <v>4549</v>
      </c>
      <c r="F4862">
        <v>1.7999999999999999E-2</v>
      </c>
      <c r="G4862">
        <v>1.7999999999999999E-2</v>
      </c>
      <c r="H4862">
        <v>1</v>
      </c>
      <c r="J4862" t="s">
        <v>498</v>
      </c>
      <c r="K4862" t="s">
        <v>356</v>
      </c>
      <c r="L4862" t="s">
        <v>480</v>
      </c>
      <c r="M4862" t="s">
        <v>7663</v>
      </c>
      <c r="N4862" t="s">
        <v>3775</v>
      </c>
      <c r="O4862">
        <v>0</v>
      </c>
      <c r="P4862">
        <v>0</v>
      </c>
      <c r="Q4862">
        <v>1</v>
      </c>
    </row>
    <row r="4863" spans="1:17" x14ac:dyDescent="0.2">
      <c r="A4863" t="s">
        <v>498</v>
      </c>
      <c r="B4863" t="s">
        <v>134</v>
      </c>
      <c r="C4863" t="s">
        <v>497</v>
      </c>
      <c r="D4863" t="s">
        <v>54</v>
      </c>
      <c r="E4863" t="s">
        <v>4550</v>
      </c>
      <c r="F4863">
        <v>1.7999999999999999E-2</v>
      </c>
      <c r="G4863">
        <v>1.7999999999999999E-2</v>
      </c>
      <c r="H4863">
        <v>1</v>
      </c>
      <c r="J4863" t="s">
        <v>498</v>
      </c>
      <c r="K4863" t="s">
        <v>356</v>
      </c>
      <c r="L4863" t="s">
        <v>480</v>
      </c>
      <c r="M4863" t="s">
        <v>7663</v>
      </c>
      <c r="N4863" t="s">
        <v>3776</v>
      </c>
      <c r="O4863">
        <v>0</v>
      </c>
      <c r="P4863">
        <v>0</v>
      </c>
      <c r="Q4863">
        <v>1</v>
      </c>
    </row>
    <row r="4864" spans="1:17" x14ac:dyDescent="0.2">
      <c r="A4864" t="s">
        <v>498</v>
      </c>
      <c r="B4864" t="s">
        <v>134</v>
      </c>
      <c r="C4864" t="s">
        <v>497</v>
      </c>
      <c r="D4864" t="s">
        <v>54</v>
      </c>
      <c r="E4864" t="s">
        <v>4551</v>
      </c>
      <c r="F4864">
        <v>1.7999999999999999E-2</v>
      </c>
      <c r="G4864">
        <v>1.7999999999999999E-2</v>
      </c>
      <c r="H4864">
        <v>1</v>
      </c>
      <c r="J4864" t="s">
        <v>498</v>
      </c>
      <c r="K4864" t="s">
        <v>356</v>
      </c>
      <c r="L4864" t="s">
        <v>480</v>
      </c>
      <c r="M4864" t="s">
        <v>7663</v>
      </c>
      <c r="N4864" t="s">
        <v>3777</v>
      </c>
      <c r="O4864">
        <v>0</v>
      </c>
      <c r="P4864">
        <v>0</v>
      </c>
      <c r="Q4864">
        <v>1</v>
      </c>
    </row>
    <row r="4865" spans="1:17" x14ac:dyDescent="0.2">
      <c r="A4865" t="s">
        <v>498</v>
      </c>
      <c r="B4865" t="s">
        <v>134</v>
      </c>
      <c r="C4865" t="s">
        <v>497</v>
      </c>
      <c r="D4865" t="s">
        <v>54</v>
      </c>
      <c r="E4865" t="s">
        <v>4552</v>
      </c>
      <c r="F4865">
        <v>1.7999999999999999E-2</v>
      </c>
      <c r="G4865">
        <v>1.7999999999999999E-2</v>
      </c>
      <c r="H4865">
        <v>1</v>
      </c>
      <c r="J4865" t="s">
        <v>498</v>
      </c>
      <c r="K4865" t="s">
        <v>356</v>
      </c>
      <c r="L4865" t="s">
        <v>480</v>
      </c>
      <c r="M4865" t="s">
        <v>7663</v>
      </c>
      <c r="N4865" t="s">
        <v>3778</v>
      </c>
      <c r="O4865">
        <v>0</v>
      </c>
      <c r="P4865">
        <v>0</v>
      </c>
      <c r="Q4865">
        <v>1</v>
      </c>
    </row>
    <row r="4866" spans="1:17" x14ac:dyDescent="0.2">
      <c r="A4866" t="s">
        <v>498</v>
      </c>
      <c r="B4866" t="s">
        <v>134</v>
      </c>
      <c r="C4866" t="s">
        <v>497</v>
      </c>
      <c r="D4866" t="s">
        <v>54</v>
      </c>
      <c r="E4866" t="s">
        <v>4553</v>
      </c>
      <c r="F4866">
        <v>1.4E-2</v>
      </c>
      <c r="G4866">
        <v>1.4E-2</v>
      </c>
      <c r="H4866">
        <v>1</v>
      </c>
      <c r="J4866" t="s">
        <v>498</v>
      </c>
      <c r="K4866" t="s">
        <v>356</v>
      </c>
      <c r="L4866" t="s">
        <v>480</v>
      </c>
      <c r="M4866" t="s">
        <v>7663</v>
      </c>
      <c r="N4866" t="s">
        <v>3779</v>
      </c>
      <c r="O4866">
        <v>0</v>
      </c>
      <c r="P4866">
        <v>0</v>
      </c>
      <c r="Q4866">
        <v>1</v>
      </c>
    </row>
    <row r="4867" spans="1:17" x14ac:dyDescent="0.2">
      <c r="A4867" t="s">
        <v>498</v>
      </c>
      <c r="B4867" t="s">
        <v>134</v>
      </c>
      <c r="C4867" t="s">
        <v>497</v>
      </c>
      <c r="D4867" t="s">
        <v>54</v>
      </c>
      <c r="E4867" t="s">
        <v>4554</v>
      </c>
      <c r="F4867">
        <v>1.4E-2</v>
      </c>
      <c r="G4867">
        <v>1.4E-2</v>
      </c>
      <c r="H4867">
        <v>1</v>
      </c>
      <c r="J4867" t="s">
        <v>498</v>
      </c>
      <c r="K4867" t="s">
        <v>356</v>
      </c>
      <c r="L4867" t="s">
        <v>480</v>
      </c>
      <c r="M4867" t="s">
        <v>7663</v>
      </c>
      <c r="N4867" t="s">
        <v>3780</v>
      </c>
      <c r="O4867">
        <v>0</v>
      </c>
      <c r="P4867">
        <v>0</v>
      </c>
      <c r="Q4867">
        <v>1</v>
      </c>
    </row>
    <row r="4868" spans="1:17" x14ac:dyDescent="0.2">
      <c r="A4868" t="s">
        <v>498</v>
      </c>
      <c r="B4868" t="s">
        <v>134</v>
      </c>
      <c r="C4868" t="s">
        <v>497</v>
      </c>
      <c r="D4868" t="s">
        <v>54</v>
      </c>
      <c r="E4868" t="s">
        <v>4555</v>
      </c>
      <c r="F4868">
        <v>1.2999999999999999E-2</v>
      </c>
      <c r="G4868">
        <v>1.2999999999999999E-2</v>
      </c>
      <c r="H4868">
        <v>1</v>
      </c>
      <c r="J4868" t="s">
        <v>498</v>
      </c>
      <c r="K4868" t="s">
        <v>356</v>
      </c>
      <c r="L4868" t="s">
        <v>480</v>
      </c>
      <c r="M4868" t="s">
        <v>7663</v>
      </c>
      <c r="N4868" t="s">
        <v>3781</v>
      </c>
      <c r="O4868">
        <v>0</v>
      </c>
      <c r="P4868">
        <v>0</v>
      </c>
      <c r="Q4868">
        <v>1</v>
      </c>
    </row>
    <row r="4869" spans="1:17" x14ac:dyDescent="0.2">
      <c r="A4869" t="s">
        <v>498</v>
      </c>
      <c r="B4869" t="s">
        <v>134</v>
      </c>
      <c r="C4869" t="s">
        <v>497</v>
      </c>
      <c r="D4869" t="s">
        <v>54</v>
      </c>
      <c r="E4869" t="s">
        <v>4556</v>
      </c>
      <c r="F4869">
        <v>1.2999999999999999E-2</v>
      </c>
      <c r="G4869">
        <v>1.2999999999999999E-2</v>
      </c>
      <c r="H4869">
        <v>1</v>
      </c>
      <c r="J4869" t="s">
        <v>498</v>
      </c>
      <c r="K4869" t="s">
        <v>356</v>
      </c>
      <c r="L4869" t="s">
        <v>480</v>
      </c>
      <c r="M4869" t="s">
        <v>7663</v>
      </c>
      <c r="N4869" t="s">
        <v>3782</v>
      </c>
      <c r="O4869">
        <v>0</v>
      </c>
      <c r="P4869">
        <v>0</v>
      </c>
      <c r="Q4869">
        <v>1</v>
      </c>
    </row>
    <row r="4870" spans="1:17" x14ac:dyDescent="0.2">
      <c r="A4870" t="s">
        <v>498</v>
      </c>
      <c r="B4870" t="s">
        <v>134</v>
      </c>
      <c r="C4870" t="s">
        <v>497</v>
      </c>
      <c r="D4870" t="s">
        <v>54</v>
      </c>
      <c r="E4870" t="s">
        <v>4557</v>
      </c>
      <c r="F4870">
        <v>1.2999999999999999E-2</v>
      </c>
      <c r="G4870">
        <v>1.2999999999999999E-2</v>
      </c>
      <c r="H4870">
        <v>1</v>
      </c>
      <c r="J4870" t="s">
        <v>498</v>
      </c>
      <c r="K4870" t="s">
        <v>356</v>
      </c>
      <c r="L4870" t="s">
        <v>480</v>
      </c>
      <c r="M4870" t="s">
        <v>7663</v>
      </c>
      <c r="N4870" t="s">
        <v>3783</v>
      </c>
      <c r="O4870">
        <v>0</v>
      </c>
      <c r="P4870">
        <v>0</v>
      </c>
      <c r="Q4870">
        <v>1</v>
      </c>
    </row>
    <row r="4871" spans="1:17" x14ac:dyDescent="0.2">
      <c r="A4871" t="s">
        <v>498</v>
      </c>
      <c r="B4871" t="s">
        <v>134</v>
      </c>
      <c r="C4871" t="s">
        <v>497</v>
      </c>
      <c r="D4871" t="s">
        <v>54</v>
      </c>
      <c r="E4871" t="s">
        <v>4558</v>
      </c>
      <c r="F4871">
        <v>1.2999999999999999E-2</v>
      </c>
      <c r="G4871">
        <v>1.2999999999999999E-2</v>
      </c>
      <c r="H4871">
        <v>1</v>
      </c>
      <c r="J4871" t="s">
        <v>498</v>
      </c>
      <c r="K4871" t="s">
        <v>356</v>
      </c>
      <c r="L4871" t="s">
        <v>480</v>
      </c>
      <c r="M4871" t="s">
        <v>7663</v>
      </c>
      <c r="N4871" t="s">
        <v>3784</v>
      </c>
      <c r="O4871">
        <v>0</v>
      </c>
      <c r="P4871">
        <v>0</v>
      </c>
      <c r="Q4871">
        <v>1</v>
      </c>
    </row>
    <row r="4872" spans="1:17" x14ac:dyDescent="0.2">
      <c r="A4872" t="s">
        <v>498</v>
      </c>
      <c r="B4872" t="s">
        <v>134</v>
      </c>
      <c r="C4872" t="s">
        <v>497</v>
      </c>
      <c r="D4872" t="s">
        <v>54</v>
      </c>
      <c r="E4872" t="s">
        <v>4559</v>
      </c>
      <c r="F4872">
        <v>1.2999999999999999E-2</v>
      </c>
      <c r="G4872">
        <v>1.2999999999999999E-2</v>
      </c>
      <c r="H4872">
        <v>1</v>
      </c>
      <c r="J4872" t="s">
        <v>498</v>
      </c>
      <c r="K4872" t="s">
        <v>356</v>
      </c>
      <c r="L4872" t="s">
        <v>480</v>
      </c>
      <c r="M4872" t="s">
        <v>7663</v>
      </c>
      <c r="N4872" t="s">
        <v>3785</v>
      </c>
      <c r="O4872">
        <v>0</v>
      </c>
      <c r="P4872">
        <v>0</v>
      </c>
      <c r="Q4872">
        <v>1</v>
      </c>
    </row>
    <row r="4873" spans="1:17" x14ac:dyDescent="0.2">
      <c r="A4873" t="s">
        <v>498</v>
      </c>
      <c r="B4873" t="s">
        <v>134</v>
      </c>
      <c r="C4873" t="s">
        <v>497</v>
      </c>
      <c r="D4873" t="s">
        <v>54</v>
      </c>
      <c r="E4873" t="s">
        <v>4560</v>
      </c>
      <c r="F4873">
        <v>1.2999999999999999E-2</v>
      </c>
      <c r="G4873">
        <v>1.2999999999999999E-2</v>
      </c>
      <c r="H4873">
        <v>1</v>
      </c>
      <c r="J4873" t="s">
        <v>498</v>
      </c>
      <c r="K4873" t="s">
        <v>356</v>
      </c>
      <c r="L4873" t="s">
        <v>480</v>
      </c>
      <c r="M4873" t="s">
        <v>7663</v>
      </c>
      <c r="N4873" t="s">
        <v>3786</v>
      </c>
      <c r="O4873">
        <v>0</v>
      </c>
      <c r="P4873">
        <v>0</v>
      </c>
      <c r="Q4873">
        <v>1</v>
      </c>
    </row>
    <row r="4874" spans="1:17" x14ac:dyDescent="0.2">
      <c r="A4874" t="s">
        <v>498</v>
      </c>
      <c r="B4874" t="s">
        <v>134</v>
      </c>
      <c r="C4874" t="s">
        <v>497</v>
      </c>
      <c r="D4874" t="s">
        <v>54</v>
      </c>
      <c r="E4874" t="s">
        <v>4561</v>
      </c>
      <c r="F4874">
        <v>1.2999999999999999E-2</v>
      </c>
      <c r="G4874">
        <v>1.2999999999999999E-2</v>
      </c>
      <c r="H4874">
        <v>1</v>
      </c>
      <c r="J4874" t="s">
        <v>498</v>
      </c>
      <c r="K4874" t="s">
        <v>356</v>
      </c>
      <c r="L4874" t="s">
        <v>480</v>
      </c>
      <c r="M4874" t="s">
        <v>7663</v>
      </c>
      <c r="N4874" t="s">
        <v>3787</v>
      </c>
      <c r="O4874">
        <v>0</v>
      </c>
      <c r="P4874">
        <v>0</v>
      </c>
      <c r="Q4874">
        <v>1</v>
      </c>
    </row>
    <row r="4875" spans="1:17" x14ac:dyDescent="0.2">
      <c r="A4875" t="s">
        <v>498</v>
      </c>
      <c r="B4875" t="s">
        <v>134</v>
      </c>
      <c r="C4875" t="s">
        <v>497</v>
      </c>
      <c r="D4875" t="s">
        <v>54</v>
      </c>
      <c r="E4875" t="s">
        <v>4562</v>
      </c>
      <c r="F4875">
        <v>1.2999999999999999E-2</v>
      </c>
      <c r="G4875">
        <v>1.2999999999999999E-2</v>
      </c>
      <c r="H4875">
        <v>1</v>
      </c>
      <c r="J4875" t="s">
        <v>498</v>
      </c>
      <c r="K4875" t="s">
        <v>356</v>
      </c>
      <c r="L4875" t="s">
        <v>480</v>
      </c>
      <c r="M4875" t="s">
        <v>7663</v>
      </c>
      <c r="N4875" t="s">
        <v>3788</v>
      </c>
      <c r="O4875">
        <v>0</v>
      </c>
      <c r="P4875">
        <v>0</v>
      </c>
      <c r="Q4875">
        <v>1</v>
      </c>
    </row>
    <row r="4876" spans="1:17" x14ac:dyDescent="0.2">
      <c r="A4876" t="s">
        <v>498</v>
      </c>
      <c r="B4876" t="s">
        <v>134</v>
      </c>
      <c r="C4876" t="s">
        <v>497</v>
      </c>
      <c r="D4876" t="s">
        <v>54</v>
      </c>
      <c r="E4876" t="s">
        <v>4563</v>
      </c>
      <c r="F4876">
        <v>1.4E-2</v>
      </c>
      <c r="G4876">
        <v>1.4E-2</v>
      </c>
      <c r="H4876">
        <v>1</v>
      </c>
      <c r="J4876" t="s">
        <v>498</v>
      </c>
      <c r="K4876" t="s">
        <v>356</v>
      </c>
      <c r="L4876" t="s">
        <v>480</v>
      </c>
      <c r="M4876" t="s">
        <v>7663</v>
      </c>
      <c r="N4876" t="s">
        <v>3789</v>
      </c>
      <c r="O4876">
        <v>0</v>
      </c>
      <c r="P4876">
        <v>0</v>
      </c>
      <c r="Q4876">
        <v>1</v>
      </c>
    </row>
    <row r="4877" spans="1:17" x14ac:dyDescent="0.2">
      <c r="A4877" t="s">
        <v>498</v>
      </c>
      <c r="B4877" t="s">
        <v>134</v>
      </c>
      <c r="C4877" t="s">
        <v>497</v>
      </c>
      <c r="D4877" t="s">
        <v>54</v>
      </c>
      <c r="E4877" t="s">
        <v>4564</v>
      </c>
      <c r="F4877">
        <v>1.4999999999999999E-2</v>
      </c>
      <c r="G4877">
        <v>1.4999999999999999E-2</v>
      </c>
      <c r="H4877">
        <v>1</v>
      </c>
      <c r="J4877" t="s">
        <v>498</v>
      </c>
      <c r="K4877" t="s">
        <v>356</v>
      </c>
      <c r="L4877" t="s">
        <v>480</v>
      </c>
      <c r="M4877" t="s">
        <v>7663</v>
      </c>
      <c r="N4877" t="s">
        <v>3790</v>
      </c>
      <c r="O4877">
        <v>0</v>
      </c>
      <c r="P4877">
        <v>0</v>
      </c>
      <c r="Q4877">
        <v>1</v>
      </c>
    </row>
    <row r="4878" spans="1:17" x14ac:dyDescent="0.2">
      <c r="A4878" t="s">
        <v>498</v>
      </c>
      <c r="B4878" t="s">
        <v>134</v>
      </c>
      <c r="C4878" t="s">
        <v>497</v>
      </c>
      <c r="D4878" t="s">
        <v>54</v>
      </c>
      <c r="E4878" t="s">
        <v>4565</v>
      </c>
      <c r="F4878">
        <v>1.4999999999999999E-2</v>
      </c>
      <c r="G4878">
        <v>1.4999999999999999E-2</v>
      </c>
      <c r="H4878">
        <v>1</v>
      </c>
      <c r="J4878" t="s">
        <v>498</v>
      </c>
      <c r="K4878" t="s">
        <v>356</v>
      </c>
      <c r="L4878" t="s">
        <v>480</v>
      </c>
      <c r="M4878" t="s">
        <v>7663</v>
      </c>
      <c r="N4878" t="s">
        <v>3791</v>
      </c>
      <c r="O4878">
        <v>0</v>
      </c>
      <c r="P4878">
        <v>0</v>
      </c>
      <c r="Q4878">
        <v>1</v>
      </c>
    </row>
    <row r="4879" spans="1:17" x14ac:dyDescent="0.2">
      <c r="A4879" t="s">
        <v>498</v>
      </c>
      <c r="B4879" t="s">
        <v>134</v>
      </c>
      <c r="C4879" t="s">
        <v>497</v>
      </c>
      <c r="D4879" t="s">
        <v>54</v>
      </c>
      <c r="E4879" t="s">
        <v>4566</v>
      </c>
      <c r="F4879">
        <v>1.4999999999999999E-2</v>
      </c>
      <c r="G4879">
        <v>1.4999999999999999E-2</v>
      </c>
      <c r="H4879">
        <v>1</v>
      </c>
      <c r="J4879" t="s">
        <v>498</v>
      </c>
      <c r="K4879" t="s">
        <v>356</v>
      </c>
      <c r="L4879" t="s">
        <v>480</v>
      </c>
      <c r="M4879" t="s">
        <v>7663</v>
      </c>
      <c r="N4879" t="s">
        <v>3792</v>
      </c>
      <c r="O4879">
        <v>0</v>
      </c>
      <c r="P4879">
        <v>0</v>
      </c>
      <c r="Q4879">
        <v>1</v>
      </c>
    </row>
    <row r="4880" spans="1:17" x14ac:dyDescent="0.2">
      <c r="A4880" t="s">
        <v>498</v>
      </c>
      <c r="B4880" t="s">
        <v>134</v>
      </c>
      <c r="C4880" t="s">
        <v>497</v>
      </c>
      <c r="D4880" t="s">
        <v>54</v>
      </c>
      <c r="E4880" t="s">
        <v>4567</v>
      </c>
      <c r="F4880">
        <v>1.7999999999999999E-2</v>
      </c>
      <c r="G4880">
        <v>1.7999999999999999E-2</v>
      </c>
      <c r="H4880">
        <v>1</v>
      </c>
      <c r="J4880" t="s">
        <v>498</v>
      </c>
      <c r="K4880" t="s">
        <v>356</v>
      </c>
      <c r="L4880" t="s">
        <v>480</v>
      </c>
      <c r="M4880" t="s">
        <v>7663</v>
      </c>
      <c r="N4880" t="s">
        <v>3793</v>
      </c>
      <c r="O4880">
        <v>0</v>
      </c>
      <c r="P4880">
        <v>0</v>
      </c>
      <c r="Q4880">
        <v>1</v>
      </c>
    </row>
    <row r="4881" spans="1:17" x14ac:dyDescent="0.2">
      <c r="A4881" t="s">
        <v>498</v>
      </c>
      <c r="B4881" t="s">
        <v>134</v>
      </c>
      <c r="C4881" t="s">
        <v>497</v>
      </c>
      <c r="D4881" t="s">
        <v>54</v>
      </c>
      <c r="E4881" t="s">
        <v>4568</v>
      </c>
      <c r="F4881">
        <v>0.02</v>
      </c>
      <c r="G4881">
        <v>0.02</v>
      </c>
      <c r="H4881">
        <v>1</v>
      </c>
      <c r="J4881" t="s">
        <v>498</v>
      </c>
      <c r="K4881" t="s">
        <v>356</v>
      </c>
      <c r="L4881" t="s">
        <v>480</v>
      </c>
      <c r="M4881" t="s">
        <v>7663</v>
      </c>
      <c r="N4881" t="s">
        <v>3794</v>
      </c>
      <c r="O4881">
        <v>0</v>
      </c>
      <c r="P4881">
        <v>0</v>
      </c>
      <c r="Q4881">
        <v>1</v>
      </c>
    </row>
    <row r="4882" spans="1:17" x14ac:dyDescent="0.2">
      <c r="A4882" t="s">
        <v>498</v>
      </c>
      <c r="B4882" t="s">
        <v>134</v>
      </c>
      <c r="C4882" t="s">
        <v>497</v>
      </c>
      <c r="D4882" t="s">
        <v>54</v>
      </c>
      <c r="E4882" t="s">
        <v>4569</v>
      </c>
      <c r="F4882">
        <v>1.7000000000000001E-2</v>
      </c>
      <c r="G4882">
        <v>1.7000000000000001E-2</v>
      </c>
      <c r="H4882">
        <v>1</v>
      </c>
      <c r="J4882" t="s">
        <v>498</v>
      </c>
      <c r="K4882" t="s">
        <v>356</v>
      </c>
      <c r="L4882" t="s">
        <v>480</v>
      </c>
      <c r="M4882" t="s">
        <v>7663</v>
      </c>
      <c r="N4882" t="s">
        <v>3795</v>
      </c>
      <c r="O4882">
        <v>0</v>
      </c>
      <c r="P4882">
        <v>0</v>
      </c>
      <c r="Q4882">
        <v>1</v>
      </c>
    </row>
    <row r="4883" spans="1:17" x14ac:dyDescent="0.2">
      <c r="A4883" t="s">
        <v>498</v>
      </c>
      <c r="B4883" t="s">
        <v>134</v>
      </c>
      <c r="C4883" t="s">
        <v>497</v>
      </c>
      <c r="D4883" t="s">
        <v>54</v>
      </c>
      <c r="E4883" t="s">
        <v>4570</v>
      </c>
      <c r="F4883">
        <v>1.9E-2</v>
      </c>
      <c r="G4883">
        <v>1.9E-2</v>
      </c>
      <c r="H4883">
        <v>1</v>
      </c>
      <c r="J4883" t="s">
        <v>498</v>
      </c>
      <c r="K4883" t="s">
        <v>356</v>
      </c>
      <c r="L4883" t="s">
        <v>480</v>
      </c>
      <c r="M4883" t="s">
        <v>7663</v>
      </c>
      <c r="N4883" t="s">
        <v>3796</v>
      </c>
      <c r="O4883">
        <v>0</v>
      </c>
      <c r="P4883">
        <v>0</v>
      </c>
      <c r="Q4883">
        <v>1</v>
      </c>
    </row>
    <row r="4884" spans="1:17" x14ac:dyDescent="0.2">
      <c r="A4884" t="s">
        <v>498</v>
      </c>
      <c r="B4884" t="s">
        <v>134</v>
      </c>
      <c r="C4884" t="s">
        <v>497</v>
      </c>
      <c r="D4884" t="s">
        <v>54</v>
      </c>
      <c r="E4884" t="s">
        <v>4571</v>
      </c>
      <c r="F4884">
        <v>0.02</v>
      </c>
      <c r="G4884">
        <v>0.02</v>
      </c>
      <c r="H4884">
        <v>1</v>
      </c>
      <c r="J4884" t="s">
        <v>498</v>
      </c>
      <c r="K4884" t="s">
        <v>356</v>
      </c>
      <c r="L4884" t="s">
        <v>480</v>
      </c>
      <c r="M4884" t="s">
        <v>7663</v>
      </c>
      <c r="N4884" t="s">
        <v>3797</v>
      </c>
      <c r="O4884">
        <v>0</v>
      </c>
      <c r="P4884">
        <v>0</v>
      </c>
      <c r="Q4884">
        <v>1</v>
      </c>
    </row>
    <row r="4885" spans="1:17" x14ac:dyDescent="0.2">
      <c r="A4885" t="s">
        <v>498</v>
      </c>
      <c r="B4885" t="s">
        <v>134</v>
      </c>
      <c r="C4885" t="s">
        <v>497</v>
      </c>
      <c r="D4885" t="s">
        <v>54</v>
      </c>
      <c r="E4885" t="s">
        <v>4572</v>
      </c>
      <c r="F4885">
        <v>0.02</v>
      </c>
      <c r="G4885">
        <v>0.02</v>
      </c>
      <c r="H4885">
        <v>1</v>
      </c>
      <c r="J4885" t="s">
        <v>498</v>
      </c>
      <c r="K4885" t="s">
        <v>356</v>
      </c>
      <c r="L4885" t="s">
        <v>480</v>
      </c>
      <c r="M4885" t="s">
        <v>7663</v>
      </c>
      <c r="N4885" t="s">
        <v>3798</v>
      </c>
      <c r="O4885">
        <v>0</v>
      </c>
      <c r="P4885">
        <v>0</v>
      </c>
      <c r="Q4885">
        <v>1</v>
      </c>
    </row>
    <row r="4886" spans="1:17" x14ac:dyDescent="0.2">
      <c r="A4886" t="s">
        <v>498</v>
      </c>
      <c r="B4886" t="s">
        <v>134</v>
      </c>
      <c r="C4886" t="s">
        <v>497</v>
      </c>
      <c r="D4886" t="s">
        <v>54</v>
      </c>
      <c r="E4886" t="s">
        <v>4573</v>
      </c>
      <c r="F4886">
        <v>2.1000000000000001E-2</v>
      </c>
      <c r="G4886">
        <v>2.1000000000000001E-2</v>
      </c>
      <c r="H4886">
        <v>1</v>
      </c>
      <c r="J4886" t="s">
        <v>498</v>
      </c>
      <c r="K4886" t="s">
        <v>356</v>
      </c>
      <c r="L4886" t="s">
        <v>480</v>
      </c>
      <c r="M4886" t="s">
        <v>7663</v>
      </c>
      <c r="N4886" t="s">
        <v>3799</v>
      </c>
      <c r="O4886">
        <v>0</v>
      </c>
      <c r="P4886">
        <v>0</v>
      </c>
      <c r="Q4886">
        <v>1</v>
      </c>
    </row>
    <row r="4887" spans="1:17" x14ac:dyDescent="0.2">
      <c r="A4887" t="s">
        <v>498</v>
      </c>
      <c r="B4887" t="s">
        <v>134</v>
      </c>
      <c r="C4887" t="s">
        <v>497</v>
      </c>
      <c r="D4887" t="s">
        <v>54</v>
      </c>
      <c r="E4887" t="s">
        <v>4574</v>
      </c>
      <c r="F4887">
        <v>2.1999999999999999E-2</v>
      </c>
      <c r="G4887">
        <v>2.1999999999999999E-2</v>
      </c>
      <c r="H4887">
        <v>1</v>
      </c>
      <c r="J4887" t="s">
        <v>498</v>
      </c>
      <c r="K4887" t="s">
        <v>356</v>
      </c>
      <c r="L4887" t="s">
        <v>480</v>
      </c>
      <c r="M4887" t="s">
        <v>7663</v>
      </c>
      <c r="N4887" t="s">
        <v>3800</v>
      </c>
      <c r="O4887">
        <v>0</v>
      </c>
      <c r="P4887">
        <v>0</v>
      </c>
      <c r="Q4887">
        <v>1</v>
      </c>
    </row>
    <row r="4888" spans="1:17" x14ac:dyDescent="0.2">
      <c r="A4888" t="s">
        <v>498</v>
      </c>
      <c r="B4888" t="s">
        <v>134</v>
      </c>
      <c r="C4888" t="s">
        <v>497</v>
      </c>
      <c r="D4888" t="s">
        <v>54</v>
      </c>
      <c r="E4888" t="s">
        <v>4575</v>
      </c>
      <c r="F4888">
        <v>2.1999999999999999E-2</v>
      </c>
      <c r="G4888">
        <v>2.1999999999999999E-2</v>
      </c>
      <c r="H4888">
        <v>1</v>
      </c>
      <c r="J4888" t="s">
        <v>498</v>
      </c>
      <c r="K4888" t="s">
        <v>356</v>
      </c>
      <c r="L4888" t="s">
        <v>480</v>
      </c>
      <c r="M4888" t="s">
        <v>7663</v>
      </c>
      <c r="N4888" t="s">
        <v>3801</v>
      </c>
      <c r="O4888">
        <v>0</v>
      </c>
      <c r="P4888">
        <v>0</v>
      </c>
      <c r="Q4888">
        <v>1</v>
      </c>
    </row>
    <row r="4889" spans="1:17" x14ac:dyDescent="0.2">
      <c r="A4889" t="s">
        <v>498</v>
      </c>
      <c r="B4889" t="s">
        <v>134</v>
      </c>
      <c r="C4889" t="s">
        <v>497</v>
      </c>
      <c r="D4889" t="s">
        <v>54</v>
      </c>
      <c r="E4889" t="s">
        <v>4576</v>
      </c>
      <c r="F4889">
        <v>1.7000000000000001E-2</v>
      </c>
      <c r="G4889">
        <v>1.7000000000000001E-2</v>
      </c>
      <c r="H4889">
        <v>1</v>
      </c>
      <c r="J4889" t="s">
        <v>498</v>
      </c>
      <c r="K4889" t="s">
        <v>356</v>
      </c>
      <c r="L4889" t="s">
        <v>480</v>
      </c>
      <c r="M4889" t="s">
        <v>7663</v>
      </c>
      <c r="N4889" t="s">
        <v>3802</v>
      </c>
      <c r="O4889">
        <v>0</v>
      </c>
      <c r="P4889">
        <v>0</v>
      </c>
      <c r="Q4889">
        <v>1</v>
      </c>
    </row>
    <row r="4890" spans="1:17" x14ac:dyDescent="0.2">
      <c r="A4890" t="s">
        <v>498</v>
      </c>
      <c r="B4890" t="s">
        <v>134</v>
      </c>
      <c r="C4890" t="s">
        <v>497</v>
      </c>
      <c r="D4890" t="s">
        <v>54</v>
      </c>
      <c r="E4890" t="s">
        <v>4577</v>
      </c>
      <c r="F4890">
        <v>1.4E-2</v>
      </c>
      <c r="G4890">
        <v>1.4E-2</v>
      </c>
      <c r="H4890">
        <v>1</v>
      </c>
      <c r="J4890" t="s">
        <v>498</v>
      </c>
      <c r="K4890" t="s">
        <v>356</v>
      </c>
      <c r="L4890" t="s">
        <v>480</v>
      </c>
      <c r="M4890" t="s">
        <v>7663</v>
      </c>
      <c r="N4890" t="s">
        <v>3803</v>
      </c>
      <c r="O4890">
        <v>0</v>
      </c>
      <c r="P4890">
        <v>0</v>
      </c>
      <c r="Q4890">
        <v>1</v>
      </c>
    </row>
    <row r="4891" spans="1:17" x14ac:dyDescent="0.2">
      <c r="A4891" t="s">
        <v>498</v>
      </c>
      <c r="B4891" t="s">
        <v>134</v>
      </c>
      <c r="C4891" t="s">
        <v>497</v>
      </c>
      <c r="D4891" t="s">
        <v>54</v>
      </c>
      <c r="E4891" t="s">
        <v>4578</v>
      </c>
      <c r="F4891">
        <v>1.4E-2</v>
      </c>
      <c r="G4891">
        <v>1.4E-2</v>
      </c>
      <c r="H4891">
        <v>1</v>
      </c>
      <c r="J4891" t="s">
        <v>498</v>
      </c>
      <c r="K4891" t="s">
        <v>356</v>
      </c>
      <c r="L4891" t="s">
        <v>480</v>
      </c>
      <c r="M4891" t="s">
        <v>7663</v>
      </c>
      <c r="N4891" t="s">
        <v>3804</v>
      </c>
      <c r="O4891">
        <v>0</v>
      </c>
      <c r="P4891">
        <v>0</v>
      </c>
      <c r="Q4891">
        <v>1</v>
      </c>
    </row>
    <row r="4892" spans="1:17" x14ac:dyDescent="0.2">
      <c r="A4892" t="s">
        <v>498</v>
      </c>
      <c r="B4892" t="s">
        <v>134</v>
      </c>
      <c r="C4892" t="s">
        <v>497</v>
      </c>
      <c r="D4892" t="s">
        <v>54</v>
      </c>
      <c r="E4892" t="s">
        <v>4579</v>
      </c>
      <c r="F4892">
        <v>1.4E-2</v>
      </c>
      <c r="G4892">
        <v>1.4E-2</v>
      </c>
      <c r="H4892">
        <v>1</v>
      </c>
      <c r="J4892" t="s">
        <v>498</v>
      </c>
      <c r="K4892" t="s">
        <v>356</v>
      </c>
      <c r="L4892" t="s">
        <v>480</v>
      </c>
      <c r="M4892" t="s">
        <v>7663</v>
      </c>
      <c r="N4892" t="s">
        <v>3805</v>
      </c>
      <c r="O4892">
        <v>0</v>
      </c>
      <c r="P4892">
        <v>0</v>
      </c>
      <c r="Q4892">
        <v>1</v>
      </c>
    </row>
    <row r="4893" spans="1:17" x14ac:dyDescent="0.2">
      <c r="A4893" t="s">
        <v>498</v>
      </c>
      <c r="B4893" t="s">
        <v>134</v>
      </c>
      <c r="C4893" t="s">
        <v>497</v>
      </c>
      <c r="D4893" t="s">
        <v>54</v>
      </c>
      <c r="E4893" t="s">
        <v>4580</v>
      </c>
      <c r="F4893">
        <v>1.7999999999999999E-2</v>
      </c>
      <c r="G4893">
        <v>1.7999999999999999E-2</v>
      </c>
      <c r="H4893">
        <v>1</v>
      </c>
      <c r="J4893" t="s">
        <v>498</v>
      </c>
      <c r="K4893" t="s">
        <v>356</v>
      </c>
      <c r="L4893" t="s">
        <v>480</v>
      </c>
      <c r="M4893" t="s">
        <v>7663</v>
      </c>
      <c r="N4893" t="s">
        <v>3806</v>
      </c>
      <c r="O4893">
        <v>0</v>
      </c>
      <c r="P4893">
        <v>0</v>
      </c>
      <c r="Q4893">
        <v>1</v>
      </c>
    </row>
    <row r="4894" spans="1:17" x14ac:dyDescent="0.2">
      <c r="A4894" t="s">
        <v>498</v>
      </c>
      <c r="B4894" t="s">
        <v>134</v>
      </c>
      <c r="C4894" t="s">
        <v>497</v>
      </c>
      <c r="D4894" t="s">
        <v>54</v>
      </c>
      <c r="E4894" t="s">
        <v>4581</v>
      </c>
      <c r="F4894">
        <v>1.7999999999999999E-2</v>
      </c>
      <c r="G4894">
        <v>1.7999999999999999E-2</v>
      </c>
      <c r="H4894">
        <v>1</v>
      </c>
      <c r="J4894" t="s">
        <v>498</v>
      </c>
      <c r="K4894" t="s">
        <v>356</v>
      </c>
      <c r="L4894" t="s">
        <v>480</v>
      </c>
      <c r="M4894" t="s">
        <v>7663</v>
      </c>
      <c r="N4894" t="s">
        <v>3807</v>
      </c>
      <c r="O4894">
        <v>0</v>
      </c>
      <c r="P4894">
        <v>0</v>
      </c>
      <c r="Q4894">
        <v>1</v>
      </c>
    </row>
    <row r="4895" spans="1:17" x14ac:dyDescent="0.2">
      <c r="A4895" t="s">
        <v>498</v>
      </c>
      <c r="B4895" t="s">
        <v>134</v>
      </c>
      <c r="C4895" t="s">
        <v>497</v>
      </c>
      <c r="D4895" t="s">
        <v>54</v>
      </c>
      <c r="E4895" t="s">
        <v>4582</v>
      </c>
      <c r="F4895">
        <v>1.7999999999999999E-2</v>
      </c>
      <c r="G4895">
        <v>1.7999999999999999E-2</v>
      </c>
      <c r="H4895">
        <v>1</v>
      </c>
      <c r="J4895" t="s">
        <v>498</v>
      </c>
      <c r="K4895" t="s">
        <v>356</v>
      </c>
      <c r="L4895" t="s">
        <v>480</v>
      </c>
      <c r="M4895" t="s">
        <v>7663</v>
      </c>
      <c r="N4895" t="s">
        <v>3808</v>
      </c>
      <c r="O4895">
        <v>0</v>
      </c>
      <c r="P4895">
        <v>0</v>
      </c>
      <c r="Q4895">
        <v>1</v>
      </c>
    </row>
    <row r="4896" spans="1:17" x14ac:dyDescent="0.2">
      <c r="A4896" t="s">
        <v>498</v>
      </c>
      <c r="B4896" t="s">
        <v>134</v>
      </c>
      <c r="C4896" t="s">
        <v>497</v>
      </c>
      <c r="D4896" t="s">
        <v>54</v>
      </c>
      <c r="E4896" t="s">
        <v>4583</v>
      </c>
      <c r="F4896">
        <v>1.7999999999999999E-2</v>
      </c>
      <c r="G4896">
        <v>1.7999999999999999E-2</v>
      </c>
      <c r="H4896">
        <v>1</v>
      </c>
      <c r="J4896" t="s">
        <v>498</v>
      </c>
      <c r="K4896" t="s">
        <v>356</v>
      </c>
      <c r="L4896" t="s">
        <v>480</v>
      </c>
      <c r="M4896" t="s">
        <v>7663</v>
      </c>
      <c r="N4896" t="s">
        <v>3809</v>
      </c>
      <c r="O4896">
        <v>0</v>
      </c>
      <c r="P4896">
        <v>0</v>
      </c>
      <c r="Q4896">
        <v>1</v>
      </c>
    </row>
    <row r="4897" spans="1:17" x14ac:dyDescent="0.2">
      <c r="A4897" t="s">
        <v>498</v>
      </c>
      <c r="B4897" t="s">
        <v>134</v>
      </c>
      <c r="C4897" t="s">
        <v>497</v>
      </c>
      <c r="D4897" t="s">
        <v>54</v>
      </c>
      <c r="E4897" t="s">
        <v>4584</v>
      </c>
      <c r="F4897">
        <v>1.7999999999999999E-2</v>
      </c>
      <c r="G4897">
        <v>1.7999999999999999E-2</v>
      </c>
      <c r="H4897">
        <v>1</v>
      </c>
      <c r="J4897" t="s">
        <v>498</v>
      </c>
      <c r="K4897" t="s">
        <v>356</v>
      </c>
      <c r="L4897" t="s">
        <v>480</v>
      </c>
      <c r="M4897" t="s">
        <v>7663</v>
      </c>
      <c r="N4897" t="s">
        <v>3810</v>
      </c>
      <c r="O4897">
        <v>0</v>
      </c>
      <c r="P4897">
        <v>0</v>
      </c>
      <c r="Q4897">
        <v>1</v>
      </c>
    </row>
    <row r="4898" spans="1:17" x14ac:dyDescent="0.2">
      <c r="A4898" t="s">
        <v>498</v>
      </c>
      <c r="B4898" t="s">
        <v>134</v>
      </c>
      <c r="C4898" t="s">
        <v>497</v>
      </c>
      <c r="D4898" t="s">
        <v>54</v>
      </c>
      <c r="E4898" t="s">
        <v>4585</v>
      </c>
      <c r="F4898">
        <v>1.7999999999999999E-2</v>
      </c>
      <c r="G4898">
        <v>1.7999999999999999E-2</v>
      </c>
      <c r="H4898">
        <v>1</v>
      </c>
      <c r="J4898" t="s">
        <v>498</v>
      </c>
      <c r="K4898" t="s">
        <v>356</v>
      </c>
      <c r="L4898" t="s">
        <v>480</v>
      </c>
      <c r="M4898" t="s">
        <v>7663</v>
      </c>
      <c r="N4898" t="s">
        <v>3811</v>
      </c>
      <c r="O4898">
        <v>0</v>
      </c>
      <c r="P4898">
        <v>0</v>
      </c>
      <c r="Q4898">
        <v>1</v>
      </c>
    </row>
    <row r="4899" spans="1:17" x14ac:dyDescent="0.2">
      <c r="A4899" t="s">
        <v>498</v>
      </c>
      <c r="B4899" t="s">
        <v>134</v>
      </c>
      <c r="C4899" t="s">
        <v>497</v>
      </c>
      <c r="D4899" t="s">
        <v>54</v>
      </c>
      <c r="E4899" t="s">
        <v>4586</v>
      </c>
      <c r="F4899">
        <v>1.7999999999999999E-2</v>
      </c>
      <c r="G4899">
        <v>1.7999999999999999E-2</v>
      </c>
      <c r="H4899">
        <v>1</v>
      </c>
      <c r="J4899" t="s">
        <v>498</v>
      </c>
      <c r="K4899" t="s">
        <v>356</v>
      </c>
      <c r="L4899" t="s">
        <v>480</v>
      </c>
      <c r="M4899" t="s">
        <v>7663</v>
      </c>
      <c r="N4899" t="s">
        <v>3812</v>
      </c>
      <c r="O4899">
        <v>0</v>
      </c>
      <c r="P4899">
        <v>0</v>
      </c>
      <c r="Q4899">
        <v>1</v>
      </c>
    </row>
    <row r="4900" spans="1:17" x14ac:dyDescent="0.2">
      <c r="A4900" t="s">
        <v>498</v>
      </c>
      <c r="B4900" t="s">
        <v>134</v>
      </c>
      <c r="C4900" t="s">
        <v>497</v>
      </c>
      <c r="D4900" t="s">
        <v>54</v>
      </c>
      <c r="E4900" t="s">
        <v>4587</v>
      </c>
      <c r="F4900">
        <v>0.02</v>
      </c>
      <c r="G4900">
        <v>0.02</v>
      </c>
      <c r="H4900">
        <v>1</v>
      </c>
      <c r="J4900" t="s">
        <v>498</v>
      </c>
      <c r="K4900" t="s">
        <v>356</v>
      </c>
      <c r="L4900" t="s">
        <v>480</v>
      </c>
      <c r="M4900" t="s">
        <v>7663</v>
      </c>
      <c r="N4900" t="s">
        <v>3813</v>
      </c>
      <c r="O4900">
        <v>0</v>
      </c>
      <c r="P4900">
        <v>0</v>
      </c>
      <c r="Q4900">
        <v>1</v>
      </c>
    </row>
    <row r="4901" spans="1:17" x14ac:dyDescent="0.2">
      <c r="A4901" t="s">
        <v>498</v>
      </c>
      <c r="B4901" t="s">
        <v>134</v>
      </c>
      <c r="C4901" t="s">
        <v>497</v>
      </c>
      <c r="D4901" t="s">
        <v>54</v>
      </c>
      <c r="E4901" t="s">
        <v>4588</v>
      </c>
      <c r="F4901">
        <v>2.1000000000000001E-2</v>
      </c>
      <c r="G4901">
        <v>2.1000000000000001E-2</v>
      </c>
      <c r="H4901">
        <v>1</v>
      </c>
      <c r="J4901" t="s">
        <v>498</v>
      </c>
      <c r="K4901" t="s">
        <v>356</v>
      </c>
      <c r="L4901" t="s">
        <v>480</v>
      </c>
      <c r="M4901" t="s">
        <v>7663</v>
      </c>
      <c r="N4901" t="s">
        <v>3814</v>
      </c>
      <c r="O4901">
        <v>0</v>
      </c>
      <c r="P4901">
        <v>0</v>
      </c>
      <c r="Q4901">
        <v>1</v>
      </c>
    </row>
    <row r="4902" spans="1:17" x14ac:dyDescent="0.2">
      <c r="A4902" t="s">
        <v>498</v>
      </c>
      <c r="B4902" t="s">
        <v>134</v>
      </c>
      <c r="C4902" t="s">
        <v>497</v>
      </c>
      <c r="D4902" t="s">
        <v>54</v>
      </c>
      <c r="E4902" t="s">
        <v>4589</v>
      </c>
      <c r="F4902">
        <v>2.1999999999999999E-2</v>
      </c>
      <c r="G4902">
        <v>2.1999999999999999E-2</v>
      </c>
      <c r="H4902">
        <v>1</v>
      </c>
      <c r="J4902" t="s">
        <v>498</v>
      </c>
      <c r="K4902" t="s">
        <v>356</v>
      </c>
      <c r="L4902" t="s">
        <v>480</v>
      </c>
      <c r="M4902" t="s">
        <v>7663</v>
      </c>
      <c r="N4902" t="s">
        <v>3815</v>
      </c>
      <c r="O4902">
        <v>0</v>
      </c>
      <c r="P4902">
        <v>0</v>
      </c>
      <c r="Q4902">
        <v>1</v>
      </c>
    </row>
    <row r="4903" spans="1:17" x14ac:dyDescent="0.2">
      <c r="A4903" t="s">
        <v>498</v>
      </c>
      <c r="B4903" t="s">
        <v>134</v>
      </c>
      <c r="C4903" t="s">
        <v>497</v>
      </c>
      <c r="D4903" t="s">
        <v>54</v>
      </c>
      <c r="E4903" t="s">
        <v>4590</v>
      </c>
      <c r="F4903">
        <v>2.1000000000000001E-2</v>
      </c>
      <c r="G4903">
        <v>2.1000000000000001E-2</v>
      </c>
      <c r="H4903">
        <v>1</v>
      </c>
      <c r="J4903" t="s">
        <v>498</v>
      </c>
      <c r="K4903" t="s">
        <v>356</v>
      </c>
      <c r="L4903" t="s">
        <v>480</v>
      </c>
      <c r="M4903" t="s">
        <v>7663</v>
      </c>
      <c r="N4903" t="s">
        <v>3816</v>
      </c>
      <c r="O4903">
        <v>0</v>
      </c>
      <c r="P4903">
        <v>0</v>
      </c>
      <c r="Q4903">
        <v>1</v>
      </c>
    </row>
    <row r="4904" spans="1:17" x14ac:dyDescent="0.2">
      <c r="A4904" t="s">
        <v>498</v>
      </c>
      <c r="B4904" t="s">
        <v>134</v>
      </c>
      <c r="C4904" t="s">
        <v>497</v>
      </c>
      <c r="D4904" t="s">
        <v>54</v>
      </c>
      <c r="E4904" t="s">
        <v>4591</v>
      </c>
      <c r="F4904">
        <v>2.1999999999999999E-2</v>
      </c>
      <c r="G4904">
        <v>2.1999999999999999E-2</v>
      </c>
      <c r="H4904">
        <v>1</v>
      </c>
      <c r="J4904" t="s">
        <v>498</v>
      </c>
      <c r="K4904" t="s">
        <v>356</v>
      </c>
      <c r="L4904" t="s">
        <v>480</v>
      </c>
      <c r="M4904" t="s">
        <v>7663</v>
      </c>
      <c r="N4904" t="s">
        <v>3817</v>
      </c>
      <c r="O4904">
        <v>0</v>
      </c>
      <c r="P4904">
        <v>0</v>
      </c>
      <c r="Q4904">
        <v>1</v>
      </c>
    </row>
    <row r="4905" spans="1:17" x14ac:dyDescent="0.2">
      <c r="A4905" t="s">
        <v>498</v>
      </c>
      <c r="B4905" t="s">
        <v>134</v>
      </c>
      <c r="C4905" t="s">
        <v>497</v>
      </c>
      <c r="D4905" t="s">
        <v>54</v>
      </c>
      <c r="E4905" t="s">
        <v>4592</v>
      </c>
      <c r="F4905">
        <v>2.1000000000000001E-2</v>
      </c>
      <c r="G4905">
        <v>2.1000000000000001E-2</v>
      </c>
      <c r="H4905">
        <v>1</v>
      </c>
      <c r="J4905" t="s">
        <v>498</v>
      </c>
      <c r="K4905" t="s">
        <v>356</v>
      </c>
      <c r="L4905" t="s">
        <v>480</v>
      </c>
      <c r="M4905" t="s">
        <v>7663</v>
      </c>
      <c r="N4905" t="s">
        <v>3818</v>
      </c>
      <c r="O4905">
        <v>0</v>
      </c>
      <c r="P4905">
        <v>0</v>
      </c>
      <c r="Q4905">
        <v>1</v>
      </c>
    </row>
    <row r="4906" spans="1:17" x14ac:dyDescent="0.2">
      <c r="A4906" t="s">
        <v>498</v>
      </c>
      <c r="B4906" t="s">
        <v>134</v>
      </c>
      <c r="C4906" t="s">
        <v>497</v>
      </c>
      <c r="D4906" t="s">
        <v>54</v>
      </c>
      <c r="E4906" t="s">
        <v>4593</v>
      </c>
      <c r="F4906">
        <v>2.1999999999999999E-2</v>
      </c>
      <c r="G4906">
        <v>2.1999999999999999E-2</v>
      </c>
      <c r="H4906">
        <v>1</v>
      </c>
      <c r="J4906" t="s">
        <v>498</v>
      </c>
      <c r="K4906" t="s">
        <v>356</v>
      </c>
      <c r="L4906" t="s">
        <v>480</v>
      </c>
      <c r="M4906" t="s">
        <v>7663</v>
      </c>
      <c r="N4906" t="s">
        <v>3819</v>
      </c>
      <c r="O4906">
        <v>0</v>
      </c>
      <c r="P4906">
        <v>0</v>
      </c>
      <c r="Q4906">
        <v>1</v>
      </c>
    </row>
    <row r="4907" spans="1:17" x14ac:dyDescent="0.2">
      <c r="A4907" t="s">
        <v>498</v>
      </c>
      <c r="B4907" t="s">
        <v>134</v>
      </c>
      <c r="C4907" t="s">
        <v>497</v>
      </c>
      <c r="D4907" t="s">
        <v>54</v>
      </c>
      <c r="E4907" t="s">
        <v>4594</v>
      </c>
      <c r="F4907">
        <v>2.1999999999999999E-2</v>
      </c>
      <c r="G4907">
        <v>2.1999999999999999E-2</v>
      </c>
      <c r="H4907">
        <v>1</v>
      </c>
      <c r="J4907" t="s">
        <v>498</v>
      </c>
      <c r="K4907" t="s">
        <v>356</v>
      </c>
      <c r="L4907" t="s">
        <v>480</v>
      </c>
      <c r="M4907" t="s">
        <v>7663</v>
      </c>
      <c r="N4907" t="s">
        <v>3820</v>
      </c>
      <c r="O4907">
        <v>0</v>
      </c>
      <c r="P4907">
        <v>0</v>
      </c>
      <c r="Q4907">
        <v>1</v>
      </c>
    </row>
    <row r="4908" spans="1:17" x14ac:dyDescent="0.2">
      <c r="A4908" t="s">
        <v>498</v>
      </c>
      <c r="B4908" t="s">
        <v>134</v>
      </c>
      <c r="C4908" t="s">
        <v>497</v>
      </c>
      <c r="D4908" t="s">
        <v>54</v>
      </c>
      <c r="E4908" t="s">
        <v>4595</v>
      </c>
      <c r="F4908">
        <v>2.1000000000000001E-2</v>
      </c>
      <c r="G4908">
        <v>2.1000000000000001E-2</v>
      </c>
      <c r="H4908">
        <v>1</v>
      </c>
      <c r="J4908" t="s">
        <v>498</v>
      </c>
      <c r="K4908" t="s">
        <v>356</v>
      </c>
      <c r="L4908" t="s">
        <v>480</v>
      </c>
      <c r="M4908" t="s">
        <v>7663</v>
      </c>
      <c r="N4908" t="s">
        <v>3821</v>
      </c>
      <c r="O4908">
        <v>0</v>
      </c>
      <c r="P4908">
        <v>0</v>
      </c>
      <c r="Q4908">
        <v>1</v>
      </c>
    </row>
    <row r="4909" spans="1:17" x14ac:dyDescent="0.2">
      <c r="A4909" t="s">
        <v>498</v>
      </c>
      <c r="B4909" t="s">
        <v>134</v>
      </c>
      <c r="C4909" t="s">
        <v>497</v>
      </c>
      <c r="D4909" t="s">
        <v>54</v>
      </c>
      <c r="E4909" t="s">
        <v>4596</v>
      </c>
      <c r="F4909">
        <v>2.1999999999999999E-2</v>
      </c>
      <c r="G4909">
        <v>2.1999999999999999E-2</v>
      </c>
      <c r="H4909">
        <v>1</v>
      </c>
      <c r="J4909" t="s">
        <v>498</v>
      </c>
      <c r="K4909" t="s">
        <v>356</v>
      </c>
      <c r="L4909" t="s">
        <v>480</v>
      </c>
      <c r="M4909" t="s">
        <v>7663</v>
      </c>
      <c r="N4909" t="s">
        <v>3822</v>
      </c>
      <c r="O4909">
        <v>0</v>
      </c>
      <c r="P4909">
        <v>0</v>
      </c>
      <c r="Q4909">
        <v>1</v>
      </c>
    </row>
    <row r="4910" spans="1:17" x14ac:dyDescent="0.2">
      <c r="A4910" t="s">
        <v>498</v>
      </c>
      <c r="B4910" t="s">
        <v>134</v>
      </c>
      <c r="C4910" t="s">
        <v>497</v>
      </c>
      <c r="D4910" t="s">
        <v>54</v>
      </c>
      <c r="E4910" t="s">
        <v>4597</v>
      </c>
      <c r="F4910">
        <v>2.1000000000000001E-2</v>
      </c>
      <c r="G4910">
        <v>2.1000000000000001E-2</v>
      </c>
      <c r="H4910">
        <v>1</v>
      </c>
      <c r="J4910" t="s">
        <v>498</v>
      </c>
      <c r="K4910" t="s">
        <v>356</v>
      </c>
      <c r="L4910" t="s">
        <v>480</v>
      </c>
      <c r="M4910" t="s">
        <v>7663</v>
      </c>
      <c r="N4910" t="s">
        <v>3823</v>
      </c>
      <c r="O4910">
        <v>0</v>
      </c>
      <c r="P4910">
        <v>0</v>
      </c>
      <c r="Q4910">
        <v>1</v>
      </c>
    </row>
    <row r="4911" spans="1:17" x14ac:dyDescent="0.2">
      <c r="A4911" t="s">
        <v>498</v>
      </c>
      <c r="B4911" t="s">
        <v>134</v>
      </c>
      <c r="C4911" t="s">
        <v>497</v>
      </c>
      <c r="D4911" t="s">
        <v>54</v>
      </c>
      <c r="E4911" t="s">
        <v>4598</v>
      </c>
      <c r="F4911">
        <v>2.1999999999999999E-2</v>
      </c>
      <c r="G4911">
        <v>2.1000000000000001E-2</v>
      </c>
      <c r="H4911">
        <v>1</v>
      </c>
      <c r="J4911" t="s">
        <v>498</v>
      </c>
      <c r="K4911" t="s">
        <v>356</v>
      </c>
      <c r="L4911" t="s">
        <v>480</v>
      </c>
      <c r="M4911" t="s">
        <v>7663</v>
      </c>
      <c r="N4911" t="s">
        <v>3824</v>
      </c>
      <c r="O4911">
        <v>0</v>
      </c>
      <c r="P4911">
        <v>0</v>
      </c>
      <c r="Q4911">
        <v>1</v>
      </c>
    </row>
    <row r="4912" spans="1:17" x14ac:dyDescent="0.2">
      <c r="A4912" t="s">
        <v>498</v>
      </c>
      <c r="B4912" t="s">
        <v>134</v>
      </c>
      <c r="C4912" t="s">
        <v>497</v>
      </c>
      <c r="D4912" t="s">
        <v>54</v>
      </c>
      <c r="E4912" t="s">
        <v>4599</v>
      </c>
      <c r="F4912">
        <v>2.1000000000000001E-2</v>
      </c>
      <c r="G4912">
        <v>2.1000000000000001E-2</v>
      </c>
      <c r="H4912">
        <v>1</v>
      </c>
      <c r="J4912" t="s">
        <v>498</v>
      </c>
      <c r="K4912" t="s">
        <v>356</v>
      </c>
      <c r="L4912" t="s">
        <v>480</v>
      </c>
      <c r="M4912" t="s">
        <v>7663</v>
      </c>
      <c r="N4912" t="s">
        <v>3825</v>
      </c>
      <c r="O4912">
        <v>0</v>
      </c>
      <c r="P4912">
        <v>0</v>
      </c>
      <c r="Q4912">
        <v>1</v>
      </c>
    </row>
    <row r="4913" spans="1:17" x14ac:dyDescent="0.2">
      <c r="A4913" t="s">
        <v>498</v>
      </c>
      <c r="B4913" t="s">
        <v>134</v>
      </c>
      <c r="C4913" t="s">
        <v>497</v>
      </c>
      <c r="D4913" t="s">
        <v>54</v>
      </c>
      <c r="E4913" t="s">
        <v>4600</v>
      </c>
      <c r="F4913">
        <v>1.9E-2</v>
      </c>
      <c r="G4913">
        <v>1.9E-2</v>
      </c>
      <c r="H4913">
        <v>1</v>
      </c>
      <c r="J4913" t="s">
        <v>498</v>
      </c>
      <c r="K4913" t="s">
        <v>356</v>
      </c>
      <c r="L4913" t="s">
        <v>480</v>
      </c>
      <c r="M4913" t="s">
        <v>7663</v>
      </c>
      <c r="N4913" t="s">
        <v>3826</v>
      </c>
      <c r="O4913">
        <v>0</v>
      </c>
      <c r="P4913">
        <v>0</v>
      </c>
      <c r="Q4913">
        <v>1</v>
      </c>
    </row>
    <row r="4914" spans="1:17" x14ac:dyDescent="0.2">
      <c r="A4914" t="s">
        <v>498</v>
      </c>
      <c r="B4914" t="s">
        <v>134</v>
      </c>
      <c r="C4914" t="s">
        <v>497</v>
      </c>
      <c r="D4914" t="s">
        <v>54</v>
      </c>
      <c r="E4914" t="s">
        <v>4601</v>
      </c>
      <c r="F4914">
        <v>1.9E-2</v>
      </c>
      <c r="G4914">
        <v>1.9E-2</v>
      </c>
      <c r="H4914">
        <v>1</v>
      </c>
      <c r="J4914" t="s">
        <v>498</v>
      </c>
      <c r="K4914" t="s">
        <v>356</v>
      </c>
      <c r="L4914" t="s">
        <v>480</v>
      </c>
      <c r="M4914" t="s">
        <v>7663</v>
      </c>
      <c r="N4914" t="s">
        <v>3827</v>
      </c>
      <c r="O4914">
        <v>0</v>
      </c>
      <c r="P4914">
        <v>0</v>
      </c>
      <c r="Q4914">
        <v>1</v>
      </c>
    </row>
    <row r="4915" spans="1:17" x14ac:dyDescent="0.2">
      <c r="A4915" t="s">
        <v>498</v>
      </c>
      <c r="B4915" t="s">
        <v>134</v>
      </c>
      <c r="C4915" t="s">
        <v>497</v>
      </c>
      <c r="D4915" t="s">
        <v>54</v>
      </c>
      <c r="E4915" t="s">
        <v>4602</v>
      </c>
      <c r="F4915">
        <v>1.7999999999999999E-2</v>
      </c>
      <c r="G4915">
        <v>1.7999999999999999E-2</v>
      </c>
      <c r="H4915">
        <v>1</v>
      </c>
      <c r="J4915" t="s">
        <v>498</v>
      </c>
      <c r="K4915" t="s">
        <v>356</v>
      </c>
      <c r="L4915" t="s">
        <v>480</v>
      </c>
      <c r="M4915" t="s">
        <v>7663</v>
      </c>
      <c r="N4915" t="s">
        <v>3828</v>
      </c>
      <c r="O4915">
        <v>0</v>
      </c>
      <c r="P4915">
        <v>0</v>
      </c>
      <c r="Q4915">
        <v>1</v>
      </c>
    </row>
    <row r="4916" spans="1:17" x14ac:dyDescent="0.2">
      <c r="A4916" t="s">
        <v>498</v>
      </c>
      <c r="B4916" t="s">
        <v>134</v>
      </c>
      <c r="C4916" t="s">
        <v>497</v>
      </c>
      <c r="D4916" t="s">
        <v>54</v>
      </c>
      <c r="E4916" t="s">
        <v>4603</v>
      </c>
      <c r="F4916">
        <v>1.7999999999999999E-2</v>
      </c>
      <c r="G4916">
        <v>1.7999999999999999E-2</v>
      </c>
      <c r="H4916">
        <v>1</v>
      </c>
      <c r="J4916" t="s">
        <v>498</v>
      </c>
      <c r="K4916" t="s">
        <v>356</v>
      </c>
      <c r="L4916" t="s">
        <v>480</v>
      </c>
      <c r="M4916" t="s">
        <v>7663</v>
      </c>
      <c r="N4916" t="s">
        <v>3829</v>
      </c>
      <c r="O4916">
        <v>0</v>
      </c>
      <c r="P4916">
        <v>0</v>
      </c>
      <c r="Q4916">
        <v>1</v>
      </c>
    </row>
    <row r="4917" spans="1:17" x14ac:dyDescent="0.2">
      <c r="A4917" t="s">
        <v>498</v>
      </c>
      <c r="B4917" t="s">
        <v>134</v>
      </c>
      <c r="C4917" t="s">
        <v>497</v>
      </c>
      <c r="D4917" t="s">
        <v>54</v>
      </c>
      <c r="E4917" t="s">
        <v>4604</v>
      </c>
      <c r="F4917">
        <v>1.7999999999999999E-2</v>
      </c>
      <c r="G4917">
        <v>1.7999999999999999E-2</v>
      </c>
      <c r="H4917">
        <v>1</v>
      </c>
      <c r="J4917" t="s">
        <v>498</v>
      </c>
      <c r="K4917" t="s">
        <v>356</v>
      </c>
      <c r="L4917" t="s">
        <v>480</v>
      </c>
      <c r="M4917" t="s">
        <v>7663</v>
      </c>
      <c r="N4917" t="s">
        <v>3830</v>
      </c>
      <c r="O4917">
        <v>0</v>
      </c>
      <c r="P4917">
        <v>0</v>
      </c>
      <c r="Q4917">
        <v>1</v>
      </c>
    </row>
    <row r="4918" spans="1:17" x14ac:dyDescent="0.2">
      <c r="A4918" t="s">
        <v>498</v>
      </c>
      <c r="B4918" t="s">
        <v>134</v>
      </c>
      <c r="C4918" t="s">
        <v>497</v>
      </c>
      <c r="D4918" t="s">
        <v>54</v>
      </c>
      <c r="E4918" t="s">
        <v>4605</v>
      </c>
      <c r="F4918">
        <v>1.7999999999999999E-2</v>
      </c>
      <c r="G4918">
        <v>1.7999999999999999E-2</v>
      </c>
      <c r="H4918">
        <v>1</v>
      </c>
      <c r="J4918" t="s">
        <v>498</v>
      </c>
      <c r="K4918" t="s">
        <v>356</v>
      </c>
      <c r="L4918" t="s">
        <v>480</v>
      </c>
      <c r="M4918" t="s">
        <v>7663</v>
      </c>
      <c r="N4918" t="s">
        <v>3831</v>
      </c>
      <c r="O4918">
        <v>0</v>
      </c>
      <c r="P4918">
        <v>0</v>
      </c>
      <c r="Q4918">
        <v>1</v>
      </c>
    </row>
    <row r="4919" spans="1:17" x14ac:dyDescent="0.2">
      <c r="A4919" t="s">
        <v>498</v>
      </c>
      <c r="B4919" t="s">
        <v>134</v>
      </c>
      <c r="C4919" t="s">
        <v>497</v>
      </c>
      <c r="D4919" t="s">
        <v>54</v>
      </c>
      <c r="E4919" t="s">
        <v>4606</v>
      </c>
      <c r="F4919">
        <v>1.7000000000000001E-2</v>
      </c>
      <c r="G4919">
        <v>1.7000000000000001E-2</v>
      </c>
      <c r="H4919">
        <v>1</v>
      </c>
      <c r="J4919" t="s">
        <v>498</v>
      </c>
      <c r="K4919" t="s">
        <v>356</v>
      </c>
      <c r="L4919" t="s">
        <v>480</v>
      </c>
      <c r="M4919" t="s">
        <v>7663</v>
      </c>
      <c r="N4919" t="s">
        <v>3832</v>
      </c>
      <c r="O4919">
        <v>0</v>
      </c>
      <c r="P4919">
        <v>0</v>
      </c>
      <c r="Q4919">
        <v>1</v>
      </c>
    </row>
    <row r="4920" spans="1:17" x14ac:dyDescent="0.2">
      <c r="A4920" t="s">
        <v>498</v>
      </c>
      <c r="B4920" t="s">
        <v>134</v>
      </c>
      <c r="C4920" t="s">
        <v>497</v>
      </c>
      <c r="D4920" t="s">
        <v>54</v>
      </c>
      <c r="E4920" t="s">
        <v>4607</v>
      </c>
      <c r="F4920">
        <v>1.7000000000000001E-2</v>
      </c>
      <c r="G4920">
        <v>1.7000000000000001E-2</v>
      </c>
      <c r="H4920">
        <v>1</v>
      </c>
      <c r="J4920" t="s">
        <v>498</v>
      </c>
      <c r="K4920" t="s">
        <v>356</v>
      </c>
      <c r="L4920" t="s">
        <v>480</v>
      </c>
      <c r="M4920" t="s">
        <v>7663</v>
      </c>
      <c r="N4920" t="s">
        <v>3833</v>
      </c>
      <c r="O4920">
        <v>0</v>
      </c>
      <c r="P4920">
        <v>0</v>
      </c>
      <c r="Q4920">
        <v>1</v>
      </c>
    </row>
    <row r="4921" spans="1:17" x14ac:dyDescent="0.2">
      <c r="A4921" t="s">
        <v>498</v>
      </c>
      <c r="B4921" t="s">
        <v>134</v>
      </c>
      <c r="C4921" t="s">
        <v>497</v>
      </c>
      <c r="D4921" t="s">
        <v>54</v>
      </c>
      <c r="E4921" t="s">
        <v>4608</v>
      </c>
      <c r="F4921">
        <v>1.7000000000000001E-2</v>
      </c>
      <c r="G4921">
        <v>1.7000000000000001E-2</v>
      </c>
      <c r="H4921">
        <v>1</v>
      </c>
      <c r="J4921" t="s">
        <v>498</v>
      </c>
      <c r="K4921" t="s">
        <v>356</v>
      </c>
      <c r="L4921" t="s">
        <v>480</v>
      </c>
      <c r="M4921" t="s">
        <v>7663</v>
      </c>
      <c r="N4921" t="s">
        <v>3834</v>
      </c>
      <c r="O4921">
        <v>0</v>
      </c>
      <c r="P4921">
        <v>0</v>
      </c>
      <c r="Q4921">
        <v>1</v>
      </c>
    </row>
    <row r="4922" spans="1:17" x14ac:dyDescent="0.2">
      <c r="A4922" t="s">
        <v>498</v>
      </c>
      <c r="B4922" t="s">
        <v>134</v>
      </c>
      <c r="C4922" t="s">
        <v>497</v>
      </c>
      <c r="D4922" t="s">
        <v>54</v>
      </c>
      <c r="E4922" t="s">
        <v>4609</v>
      </c>
      <c r="F4922">
        <v>1.7000000000000001E-2</v>
      </c>
      <c r="G4922">
        <v>1.7000000000000001E-2</v>
      </c>
      <c r="H4922">
        <v>1</v>
      </c>
      <c r="J4922" t="s">
        <v>498</v>
      </c>
      <c r="K4922" t="s">
        <v>356</v>
      </c>
      <c r="L4922" t="s">
        <v>480</v>
      </c>
      <c r="M4922" t="s">
        <v>7663</v>
      </c>
      <c r="N4922" t="s">
        <v>3835</v>
      </c>
      <c r="O4922">
        <v>0</v>
      </c>
      <c r="P4922">
        <v>0</v>
      </c>
      <c r="Q4922">
        <v>1</v>
      </c>
    </row>
    <row r="4923" spans="1:17" x14ac:dyDescent="0.2">
      <c r="A4923" t="s">
        <v>498</v>
      </c>
      <c r="B4923" t="s">
        <v>134</v>
      </c>
      <c r="C4923" t="s">
        <v>497</v>
      </c>
      <c r="D4923" t="s">
        <v>54</v>
      </c>
      <c r="E4923" t="s">
        <v>4610</v>
      </c>
      <c r="F4923">
        <v>1.7999999999999999E-2</v>
      </c>
      <c r="G4923">
        <v>1.7999999999999999E-2</v>
      </c>
      <c r="H4923">
        <v>1</v>
      </c>
      <c r="J4923" t="s">
        <v>498</v>
      </c>
      <c r="K4923" t="s">
        <v>356</v>
      </c>
      <c r="L4923" t="s">
        <v>480</v>
      </c>
      <c r="M4923" t="s">
        <v>7663</v>
      </c>
      <c r="N4923" t="s">
        <v>3836</v>
      </c>
      <c r="O4923">
        <v>0</v>
      </c>
      <c r="P4923">
        <v>0</v>
      </c>
      <c r="Q4923">
        <v>1</v>
      </c>
    </row>
    <row r="4924" spans="1:17" x14ac:dyDescent="0.2">
      <c r="A4924" t="s">
        <v>498</v>
      </c>
      <c r="B4924" t="s">
        <v>134</v>
      </c>
      <c r="C4924" t="s">
        <v>497</v>
      </c>
      <c r="D4924" t="s">
        <v>54</v>
      </c>
      <c r="E4924" t="s">
        <v>4611</v>
      </c>
      <c r="F4924">
        <v>1.7999999999999999E-2</v>
      </c>
      <c r="G4924">
        <v>1.7999999999999999E-2</v>
      </c>
      <c r="H4924">
        <v>1</v>
      </c>
      <c r="J4924" t="s">
        <v>498</v>
      </c>
      <c r="K4924" t="s">
        <v>356</v>
      </c>
      <c r="L4924" t="s">
        <v>480</v>
      </c>
      <c r="M4924" t="s">
        <v>7663</v>
      </c>
      <c r="N4924" t="s">
        <v>3837</v>
      </c>
      <c r="O4924">
        <v>0</v>
      </c>
      <c r="P4924">
        <v>0</v>
      </c>
      <c r="Q4924">
        <v>1</v>
      </c>
    </row>
    <row r="4925" spans="1:17" x14ac:dyDescent="0.2">
      <c r="A4925" t="s">
        <v>498</v>
      </c>
      <c r="B4925" t="s">
        <v>134</v>
      </c>
      <c r="C4925" t="s">
        <v>497</v>
      </c>
      <c r="D4925" t="s">
        <v>54</v>
      </c>
      <c r="E4925" t="s">
        <v>4612</v>
      </c>
      <c r="F4925">
        <v>0.02</v>
      </c>
      <c r="G4925">
        <v>0.02</v>
      </c>
      <c r="H4925">
        <v>1</v>
      </c>
      <c r="J4925" t="s">
        <v>498</v>
      </c>
      <c r="K4925" t="s">
        <v>356</v>
      </c>
      <c r="L4925" t="s">
        <v>480</v>
      </c>
      <c r="M4925" t="s">
        <v>7663</v>
      </c>
      <c r="N4925" t="s">
        <v>3838</v>
      </c>
      <c r="O4925">
        <v>0</v>
      </c>
      <c r="P4925">
        <v>0</v>
      </c>
      <c r="Q4925">
        <v>1</v>
      </c>
    </row>
    <row r="4926" spans="1:17" x14ac:dyDescent="0.2">
      <c r="A4926" t="s">
        <v>498</v>
      </c>
      <c r="B4926" t="s">
        <v>134</v>
      </c>
      <c r="C4926" t="s">
        <v>497</v>
      </c>
      <c r="D4926" t="s">
        <v>54</v>
      </c>
      <c r="E4926" t="s">
        <v>4613</v>
      </c>
      <c r="F4926">
        <v>0.02</v>
      </c>
      <c r="G4926">
        <v>0.02</v>
      </c>
      <c r="H4926">
        <v>1</v>
      </c>
      <c r="J4926" t="s">
        <v>498</v>
      </c>
      <c r="K4926" t="s">
        <v>356</v>
      </c>
      <c r="L4926" t="s">
        <v>480</v>
      </c>
      <c r="M4926" t="s">
        <v>7663</v>
      </c>
      <c r="N4926" t="s">
        <v>3839</v>
      </c>
      <c r="O4926">
        <v>0</v>
      </c>
      <c r="P4926">
        <v>0</v>
      </c>
      <c r="Q4926">
        <v>1</v>
      </c>
    </row>
    <row r="4927" spans="1:17" x14ac:dyDescent="0.2">
      <c r="A4927" t="s">
        <v>498</v>
      </c>
      <c r="B4927" t="s">
        <v>134</v>
      </c>
      <c r="C4927" t="s">
        <v>497</v>
      </c>
      <c r="D4927" t="s">
        <v>54</v>
      </c>
      <c r="E4927" t="s">
        <v>4614</v>
      </c>
      <c r="F4927">
        <v>0.02</v>
      </c>
      <c r="G4927">
        <v>0.02</v>
      </c>
      <c r="H4927">
        <v>1</v>
      </c>
      <c r="J4927" t="s">
        <v>498</v>
      </c>
      <c r="K4927" t="s">
        <v>356</v>
      </c>
      <c r="L4927" t="s">
        <v>480</v>
      </c>
      <c r="M4927" t="s">
        <v>7663</v>
      </c>
      <c r="N4927" t="s">
        <v>3840</v>
      </c>
      <c r="O4927">
        <v>0</v>
      </c>
      <c r="P4927">
        <v>0</v>
      </c>
      <c r="Q4927">
        <v>1</v>
      </c>
    </row>
    <row r="4928" spans="1:17" x14ac:dyDescent="0.2">
      <c r="A4928" t="s">
        <v>498</v>
      </c>
      <c r="B4928" t="s">
        <v>134</v>
      </c>
      <c r="C4928" t="s">
        <v>497</v>
      </c>
      <c r="D4928" t="s">
        <v>54</v>
      </c>
      <c r="E4928" t="s">
        <v>4615</v>
      </c>
      <c r="F4928">
        <v>0.02</v>
      </c>
      <c r="G4928">
        <v>0.02</v>
      </c>
      <c r="H4928">
        <v>1</v>
      </c>
      <c r="J4928" t="s">
        <v>498</v>
      </c>
      <c r="K4928" t="s">
        <v>356</v>
      </c>
      <c r="L4928" t="s">
        <v>480</v>
      </c>
      <c r="M4928" t="s">
        <v>7663</v>
      </c>
      <c r="N4928" t="s">
        <v>3841</v>
      </c>
      <c r="O4928">
        <v>0</v>
      </c>
      <c r="P4928">
        <v>0</v>
      </c>
      <c r="Q4928">
        <v>1</v>
      </c>
    </row>
    <row r="4929" spans="1:17" x14ac:dyDescent="0.2">
      <c r="A4929" t="s">
        <v>498</v>
      </c>
      <c r="B4929" t="s">
        <v>134</v>
      </c>
      <c r="C4929" t="s">
        <v>497</v>
      </c>
      <c r="D4929" t="s">
        <v>54</v>
      </c>
      <c r="E4929" t="s">
        <v>4616</v>
      </c>
      <c r="F4929">
        <v>0.02</v>
      </c>
      <c r="G4929">
        <v>0.02</v>
      </c>
      <c r="H4929">
        <v>1</v>
      </c>
      <c r="J4929" t="s">
        <v>498</v>
      </c>
      <c r="K4929" t="s">
        <v>356</v>
      </c>
      <c r="L4929" t="s">
        <v>480</v>
      </c>
      <c r="M4929" t="s">
        <v>7663</v>
      </c>
      <c r="N4929" t="s">
        <v>3842</v>
      </c>
      <c r="O4929">
        <v>0</v>
      </c>
      <c r="P4929">
        <v>0</v>
      </c>
      <c r="Q4929">
        <v>1</v>
      </c>
    </row>
    <row r="4930" spans="1:17" x14ac:dyDescent="0.2">
      <c r="A4930" t="s">
        <v>498</v>
      </c>
      <c r="B4930" t="s">
        <v>134</v>
      </c>
      <c r="C4930" t="s">
        <v>497</v>
      </c>
      <c r="D4930" t="s">
        <v>54</v>
      </c>
      <c r="E4930" t="s">
        <v>4617</v>
      </c>
      <c r="F4930">
        <v>0.02</v>
      </c>
      <c r="G4930">
        <v>0.02</v>
      </c>
      <c r="H4930">
        <v>1</v>
      </c>
      <c r="J4930" t="s">
        <v>498</v>
      </c>
      <c r="K4930" t="s">
        <v>356</v>
      </c>
      <c r="L4930" t="s">
        <v>480</v>
      </c>
      <c r="M4930" t="s">
        <v>7663</v>
      </c>
      <c r="N4930" t="s">
        <v>3843</v>
      </c>
      <c r="O4930">
        <v>0</v>
      </c>
      <c r="P4930">
        <v>0</v>
      </c>
      <c r="Q4930">
        <v>1</v>
      </c>
    </row>
    <row r="4931" spans="1:17" x14ac:dyDescent="0.2">
      <c r="A4931" t="s">
        <v>498</v>
      </c>
      <c r="B4931" t="s">
        <v>134</v>
      </c>
      <c r="C4931" t="s">
        <v>497</v>
      </c>
      <c r="D4931" t="s">
        <v>54</v>
      </c>
      <c r="E4931" t="s">
        <v>4618</v>
      </c>
      <c r="F4931">
        <v>0.02</v>
      </c>
      <c r="G4931">
        <v>0.02</v>
      </c>
      <c r="H4931">
        <v>1</v>
      </c>
      <c r="J4931" t="s">
        <v>498</v>
      </c>
      <c r="K4931" t="s">
        <v>356</v>
      </c>
      <c r="L4931" t="s">
        <v>480</v>
      </c>
      <c r="M4931" t="s">
        <v>7663</v>
      </c>
      <c r="N4931" t="s">
        <v>3844</v>
      </c>
      <c r="O4931">
        <v>0</v>
      </c>
      <c r="P4931">
        <v>0</v>
      </c>
      <c r="Q4931">
        <v>1</v>
      </c>
    </row>
    <row r="4932" spans="1:17" x14ac:dyDescent="0.2">
      <c r="A4932" t="s">
        <v>498</v>
      </c>
      <c r="B4932" t="s">
        <v>134</v>
      </c>
      <c r="C4932" t="s">
        <v>497</v>
      </c>
      <c r="D4932" t="s">
        <v>54</v>
      </c>
      <c r="E4932" t="s">
        <v>4619</v>
      </c>
      <c r="F4932">
        <v>0.02</v>
      </c>
      <c r="G4932">
        <v>0.02</v>
      </c>
      <c r="H4932">
        <v>1</v>
      </c>
      <c r="J4932" t="s">
        <v>498</v>
      </c>
      <c r="K4932" t="s">
        <v>356</v>
      </c>
      <c r="L4932" t="s">
        <v>480</v>
      </c>
      <c r="M4932" t="s">
        <v>7663</v>
      </c>
      <c r="N4932" t="s">
        <v>3845</v>
      </c>
      <c r="O4932">
        <v>0</v>
      </c>
      <c r="P4932">
        <v>0</v>
      </c>
      <c r="Q4932">
        <v>1</v>
      </c>
    </row>
    <row r="4933" spans="1:17" x14ac:dyDescent="0.2">
      <c r="A4933" t="s">
        <v>498</v>
      </c>
      <c r="B4933" t="s">
        <v>134</v>
      </c>
      <c r="C4933" t="s">
        <v>497</v>
      </c>
      <c r="D4933" t="s">
        <v>54</v>
      </c>
      <c r="E4933" t="s">
        <v>4620</v>
      </c>
      <c r="F4933">
        <v>0.02</v>
      </c>
      <c r="G4933">
        <v>0.02</v>
      </c>
      <c r="H4933">
        <v>1</v>
      </c>
      <c r="J4933" t="s">
        <v>498</v>
      </c>
      <c r="K4933" t="s">
        <v>356</v>
      </c>
      <c r="L4933" t="s">
        <v>480</v>
      </c>
      <c r="M4933" t="s">
        <v>7663</v>
      </c>
      <c r="N4933" t="s">
        <v>3846</v>
      </c>
      <c r="O4933">
        <v>0</v>
      </c>
      <c r="P4933">
        <v>0</v>
      </c>
      <c r="Q4933">
        <v>1</v>
      </c>
    </row>
    <row r="4934" spans="1:17" x14ac:dyDescent="0.2">
      <c r="A4934" t="s">
        <v>498</v>
      </c>
      <c r="B4934" t="s">
        <v>134</v>
      </c>
      <c r="C4934" t="s">
        <v>497</v>
      </c>
      <c r="D4934" t="s">
        <v>54</v>
      </c>
      <c r="E4934" t="s">
        <v>4621</v>
      </c>
      <c r="F4934">
        <v>0.02</v>
      </c>
      <c r="G4934">
        <v>0.02</v>
      </c>
      <c r="H4934">
        <v>1</v>
      </c>
      <c r="J4934" t="s">
        <v>498</v>
      </c>
      <c r="K4934" t="s">
        <v>356</v>
      </c>
      <c r="L4934" t="s">
        <v>480</v>
      </c>
      <c r="M4934" t="s">
        <v>7663</v>
      </c>
      <c r="N4934" t="s">
        <v>3847</v>
      </c>
      <c r="O4934">
        <v>0</v>
      </c>
      <c r="P4934">
        <v>0</v>
      </c>
      <c r="Q4934">
        <v>1</v>
      </c>
    </row>
    <row r="4935" spans="1:17" x14ac:dyDescent="0.2">
      <c r="A4935" t="s">
        <v>498</v>
      </c>
      <c r="B4935" t="s">
        <v>134</v>
      </c>
      <c r="C4935" t="s">
        <v>497</v>
      </c>
      <c r="D4935" t="s">
        <v>54</v>
      </c>
      <c r="E4935" t="s">
        <v>4622</v>
      </c>
      <c r="F4935">
        <v>2.1000000000000001E-2</v>
      </c>
      <c r="G4935">
        <v>2.1000000000000001E-2</v>
      </c>
      <c r="H4935">
        <v>1</v>
      </c>
      <c r="J4935" t="s">
        <v>498</v>
      </c>
      <c r="K4935" t="s">
        <v>356</v>
      </c>
      <c r="L4935" t="s">
        <v>480</v>
      </c>
      <c r="M4935" t="s">
        <v>7663</v>
      </c>
      <c r="N4935" t="s">
        <v>3848</v>
      </c>
      <c r="O4935">
        <v>0</v>
      </c>
      <c r="P4935">
        <v>0</v>
      </c>
      <c r="Q4935">
        <v>1</v>
      </c>
    </row>
    <row r="4936" spans="1:17" x14ac:dyDescent="0.2">
      <c r="A4936" t="s">
        <v>498</v>
      </c>
      <c r="B4936" t="s">
        <v>134</v>
      </c>
      <c r="C4936" t="s">
        <v>497</v>
      </c>
      <c r="D4936" t="s">
        <v>54</v>
      </c>
      <c r="E4936" t="s">
        <v>4623</v>
      </c>
      <c r="F4936">
        <v>1.9E-2</v>
      </c>
      <c r="G4936">
        <v>1.9E-2</v>
      </c>
      <c r="H4936">
        <v>1</v>
      </c>
      <c r="J4936" t="s">
        <v>498</v>
      </c>
      <c r="K4936" t="s">
        <v>356</v>
      </c>
      <c r="L4936" t="s">
        <v>480</v>
      </c>
      <c r="M4936" t="s">
        <v>7663</v>
      </c>
      <c r="N4936" t="s">
        <v>3849</v>
      </c>
      <c r="O4936">
        <v>0</v>
      </c>
      <c r="P4936">
        <v>0</v>
      </c>
      <c r="Q4936">
        <v>1</v>
      </c>
    </row>
    <row r="4937" spans="1:17" x14ac:dyDescent="0.2">
      <c r="A4937" t="s">
        <v>498</v>
      </c>
      <c r="B4937" t="s">
        <v>134</v>
      </c>
      <c r="C4937" t="s">
        <v>497</v>
      </c>
      <c r="D4937" t="s">
        <v>54</v>
      </c>
      <c r="E4937" t="s">
        <v>4624</v>
      </c>
      <c r="F4937">
        <v>1.7999999999999999E-2</v>
      </c>
      <c r="G4937">
        <v>1.7999999999999999E-2</v>
      </c>
      <c r="H4937">
        <v>1</v>
      </c>
      <c r="J4937" t="s">
        <v>498</v>
      </c>
      <c r="K4937" t="s">
        <v>356</v>
      </c>
      <c r="L4937" t="s">
        <v>480</v>
      </c>
      <c r="M4937" t="s">
        <v>7663</v>
      </c>
      <c r="N4937" t="s">
        <v>3850</v>
      </c>
      <c r="O4937">
        <v>0</v>
      </c>
      <c r="P4937">
        <v>0</v>
      </c>
      <c r="Q4937">
        <v>1</v>
      </c>
    </row>
    <row r="4938" spans="1:17" x14ac:dyDescent="0.2">
      <c r="A4938" t="s">
        <v>498</v>
      </c>
      <c r="B4938" t="s">
        <v>134</v>
      </c>
      <c r="C4938" t="s">
        <v>497</v>
      </c>
      <c r="D4938" t="s">
        <v>54</v>
      </c>
      <c r="E4938" t="s">
        <v>4625</v>
      </c>
      <c r="F4938">
        <v>1.7999999999999999E-2</v>
      </c>
      <c r="G4938">
        <v>1.7999999999999999E-2</v>
      </c>
      <c r="H4938">
        <v>1</v>
      </c>
      <c r="J4938" t="s">
        <v>498</v>
      </c>
      <c r="K4938" t="s">
        <v>356</v>
      </c>
      <c r="L4938" t="s">
        <v>480</v>
      </c>
      <c r="M4938" t="s">
        <v>7663</v>
      </c>
      <c r="N4938" t="s">
        <v>3851</v>
      </c>
      <c r="O4938">
        <v>0</v>
      </c>
      <c r="P4938">
        <v>0</v>
      </c>
      <c r="Q4938">
        <v>1</v>
      </c>
    </row>
    <row r="4939" spans="1:17" x14ac:dyDescent="0.2">
      <c r="A4939" t="s">
        <v>498</v>
      </c>
      <c r="B4939" t="s">
        <v>134</v>
      </c>
      <c r="C4939" t="s">
        <v>497</v>
      </c>
      <c r="D4939" t="s">
        <v>54</v>
      </c>
      <c r="E4939" t="s">
        <v>4626</v>
      </c>
      <c r="F4939">
        <v>1.7000000000000001E-2</v>
      </c>
      <c r="G4939">
        <v>1.7000000000000001E-2</v>
      </c>
      <c r="H4939">
        <v>1</v>
      </c>
      <c r="J4939" t="s">
        <v>498</v>
      </c>
      <c r="K4939" t="s">
        <v>356</v>
      </c>
      <c r="L4939" t="s">
        <v>480</v>
      </c>
      <c r="M4939" t="s">
        <v>7663</v>
      </c>
      <c r="N4939" t="s">
        <v>3852</v>
      </c>
      <c r="O4939">
        <v>0</v>
      </c>
      <c r="P4939">
        <v>0</v>
      </c>
      <c r="Q4939">
        <v>1</v>
      </c>
    </row>
    <row r="4940" spans="1:17" x14ac:dyDescent="0.2">
      <c r="A4940" t="s">
        <v>498</v>
      </c>
      <c r="B4940" t="s">
        <v>134</v>
      </c>
      <c r="C4940" t="s">
        <v>497</v>
      </c>
      <c r="D4940" t="s">
        <v>54</v>
      </c>
      <c r="E4940" t="s">
        <v>4627</v>
      </c>
      <c r="F4940">
        <v>1.7000000000000001E-2</v>
      </c>
      <c r="G4940">
        <v>1.7000000000000001E-2</v>
      </c>
      <c r="H4940">
        <v>1</v>
      </c>
      <c r="J4940" t="s">
        <v>498</v>
      </c>
      <c r="K4940" t="s">
        <v>356</v>
      </c>
      <c r="L4940" t="s">
        <v>480</v>
      </c>
      <c r="M4940" t="s">
        <v>7663</v>
      </c>
      <c r="N4940" t="s">
        <v>3853</v>
      </c>
      <c r="O4940">
        <v>0</v>
      </c>
      <c r="P4940">
        <v>0</v>
      </c>
      <c r="Q4940">
        <v>1</v>
      </c>
    </row>
    <row r="4941" spans="1:17" x14ac:dyDescent="0.2">
      <c r="A4941" t="s">
        <v>498</v>
      </c>
      <c r="B4941" t="s">
        <v>134</v>
      </c>
      <c r="C4941" t="s">
        <v>497</v>
      </c>
      <c r="D4941" t="s">
        <v>54</v>
      </c>
      <c r="E4941" t="s">
        <v>4628</v>
      </c>
      <c r="F4941">
        <v>1.7000000000000001E-2</v>
      </c>
      <c r="G4941">
        <v>1.7000000000000001E-2</v>
      </c>
      <c r="H4941">
        <v>1</v>
      </c>
      <c r="J4941" t="s">
        <v>498</v>
      </c>
      <c r="K4941" t="s">
        <v>356</v>
      </c>
      <c r="L4941" t="s">
        <v>480</v>
      </c>
      <c r="M4941" t="s">
        <v>7663</v>
      </c>
      <c r="N4941" t="s">
        <v>3854</v>
      </c>
      <c r="O4941">
        <v>0</v>
      </c>
      <c r="P4941">
        <v>0</v>
      </c>
      <c r="Q4941">
        <v>1</v>
      </c>
    </row>
    <row r="4942" spans="1:17" x14ac:dyDescent="0.2">
      <c r="A4942" t="s">
        <v>498</v>
      </c>
      <c r="B4942" t="s">
        <v>134</v>
      </c>
      <c r="C4942" t="s">
        <v>497</v>
      </c>
      <c r="D4942" t="s">
        <v>54</v>
      </c>
      <c r="E4942" t="s">
        <v>4629</v>
      </c>
      <c r="F4942">
        <v>1.7000000000000001E-2</v>
      </c>
      <c r="G4942">
        <v>1.7000000000000001E-2</v>
      </c>
      <c r="H4942">
        <v>1</v>
      </c>
      <c r="J4942" t="s">
        <v>498</v>
      </c>
      <c r="K4942" t="s">
        <v>356</v>
      </c>
      <c r="L4942" t="s">
        <v>480</v>
      </c>
      <c r="M4942" t="s">
        <v>7663</v>
      </c>
      <c r="N4942" t="s">
        <v>3855</v>
      </c>
      <c r="O4942">
        <v>0</v>
      </c>
      <c r="P4942">
        <v>0</v>
      </c>
      <c r="Q4942">
        <v>1</v>
      </c>
    </row>
    <row r="4943" spans="1:17" x14ac:dyDescent="0.2">
      <c r="A4943" t="s">
        <v>498</v>
      </c>
      <c r="B4943" t="s">
        <v>134</v>
      </c>
      <c r="C4943" t="s">
        <v>497</v>
      </c>
      <c r="D4943" t="s">
        <v>54</v>
      </c>
      <c r="E4943" t="s">
        <v>4630</v>
      </c>
      <c r="F4943">
        <v>1.7000000000000001E-2</v>
      </c>
      <c r="G4943">
        <v>1.7000000000000001E-2</v>
      </c>
      <c r="H4943">
        <v>1</v>
      </c>
      <c r="J4943" t="s">
        <v>498</v>
      </c>
      <c r="K4943" t="s">
        <v>356</v>
      </c>
      <c r="L4943" t="s">
        <v>480</v>
      </c>
      <c r="M4943" t="s">
        <v>7663</v>
      </c>
      <c r="N4943" t="s">
        <v>3856</v>
      </c>
      <c r="O4943">
        <v>0</v>
      </c>
      <c r="P4943">
        <v>0</v>
      </c>
      <c r="Q4943">
        <v>1</v>
      </c>
    </row>
    <row r="4944" spans="1:17" x14ac:dyDescent="0.2">
      <c r="A4944" t="s">
        <v>498</v>
      </c>
      <c r="B4944" t="s">
        <v>134</v>
      </c>
      <c r="C4944" t="s">
        <v>497</v>
      </c>
      <c r="D4944" t="s">
        <v>54</v>
      </c>
      <c r="E4944" t="s">
        <v>4631</v>
      </c>
      <c r="F4944">
        <v>1.7000000000000001E-2</v>
      </c>
      <c r="G4944">
        <v>1.7000000000000001E-2</v>
      </c>
      <c r="H4944">
        <v>1</v>
      </c>
      <c r="J4944" t="s">
        <v>498</v>
      </c>
      <c r="K4944" t="s">
        <v>356</v>
      </c>
      <c r="L4944" t="s">
        <v>480</v>
      </c>
      <c r="M4944" t="s">
        <v>7663</v>
      </c>
      <c r="N4944" t="s">
        <v>3857</v>
      </c>
      <c r="O4944">
        <v>0</v>
      </c>
      <c r="P4944">
        <v>0</v>
      </c>
      <c r="Q4944">
        <v>1</v>
      </c>
    </row>
    <row r="4945" spans="1:17" x14ac:dyDescent="0.2">
      <c r="A4945" t="s">
        <v>498</v>
      </c>
      <c r="B4945" t="s">
        <v>134</v>
      </c>
      <c r="C4945" t="s">
        <v>497</v>
      </c>
      <c r="D4945" t="s">
        <v>54</v>
      </c>
      <c r="E4945" t="s">
        <v>4632</v>
      </c>
      <c r="F4945">
        <v>1.7000000000000001E-2</v>
      </c>
      <c r="G4945">
        <v>1.7000000000000001E-2</v>
      </c>
      <c r="H4945">
        <v>1</v>
      </c>
      <c r="J4945" t="s">
        <v>498</v>
      </c>
      <c r="K4945" t="s">
        <v>356</v>
      </c>
      <c r="L4945" t="s">
        <v>480</v>
      </c>
      <c r="M4945" t="s">
        <v>7663</v>
      </c>
      <c r="N4945" t="s">
        <v>3858</v>
      </c>
      <c r="O4945">
        <v>0</v>
      </c>
      <c r="P4945">
        <v>0</v>
      </c>
      <c r="Q4945">
        <v>1</v>
      </c>
    </row>
    <row r="4946" spans="1:17" x14ac:dyDescent="0.2">
      <c r="A4946" t="s">
        <v>498</v>
      </c>
      <c r="B4946" t="s">
        <v>134</v>
      </c>
      <c r="C4946" t="s">
        <v>497</v>
      </c>
      <c r="D4946" t="s">
        <v>54</v>
      </c>
      <c r="E4946" t="s">
        <v>4633</v>
      </c>
      <c r="F4946">
        <v>1.7000000000000001E-2</v>
      </c>
      <c r="G4946">
        <v>1.7000000000000001E-2</v>
      </c>
      <c r="H4946">
        <v>1</v>
      </c>
      <c r="J4946" t="s">
        <v>498</v>
      </c>
      <c r="K4946" t="s">
        <v>356</v>
      </c>
      <c r="L4946" t="s">
        <v>480</v>
      </c>
      <c r="M4946" t="s">
        <v>7663</v>
      </c>
      <c r="N4946" t="s">
        <v>3859</v>
      </c>
      <c r="O4946">
        <v>0</v>
      </c>
      <c r="P4946">
        <v>0</v>
      </c>
      <c r="Q4946">
        <v>1</v>
      </c>
    </row>
    <row r="4947" spans="1:17" x14ac:dyDescent="0.2">
      <c r="A4947" t="s">
        <v>498</v>
      </c>
      <c r="B4947" t="s">
        <v>134</v>
      </c>
      <c r="C4947" t="s">
        <v>497</v>
      </c>
      <c r="D4947" t="s">
        <v>54</v>
      </c>
      <c r="E4947" t="s">
        <v>4634</v>
      </c>
      <c r="F4947">
        <v>1.7999999999999999E-2</v>
      </c>
      <c r="G4947">
        <v>1.7999999999999999E-2</v>
      </c>
      <c r="H4947">
        <v>1</v>
      </c>
      <c r="J4947" t="s">
        <v>498</v>
      </c>
      <c r="K4947" t="s">
        <v>356</v>
      </c>
      <c r="L4947" t="s">
        <v>480</v>
      </c>
      <c r="M4947" t="s">
        <v>7663</v>
      </c>
      <c r="N4947" t="s">
        <v>3860</v>
      </c>
      <c r="O4947">
        <v>0</v>
      </c>
      <c r="P4947">
        <v>0</v>
      </c>
      <c r="Q4947">
        <v>1</v>
      </c>
    </row>
    <row r="4948" spans="1:17" x14ac:dyDescent="0.2">
      <c r="A4948" t="s">
        <v>498</v>
      </c>
      <c r="B4948" t="s">
        <v>134</v>
      </c>
      <c r="C4948" t="s">
        <v>497</v>
      </c>
      <c r="D4948" t="s">
        <v>54</v>
      </c>
      <c r="E4948" t="s">
        <v>4635</v>
      </c>
      <c r="F4948">
        <v>1.7999999999999999E-2</v>
      </c>
      <c r="G4948">
        <v>1.7999999999999999E-2</v>
      </c>
      <c r="H4948">
        <v>1</v>
      </c>
      <c r="J4948" t="s">
        <v>498</v>
      </c>
      <c r="K4948" t="s">
        <v>356</v>
      </c>
      <c r="L4948" t="s">
        <v>480</v>
      </c>
      <c r="M4948" t="s">
        <v>7663</v>
      </c>
      <c r="N4948" t="s">
        <v>3861</v>
      </c>
      <c r="O4948">
        <v>0</v>
      </c>
      <c r="P4948">
        <v>0</v>
      </c>
      <c r="Q4948">
        <v>1</v>
      </c>
    </row>
    <row r="4949" spans="1:17" x14ac:dyDescent="0.2">
      <c r="A4949" t="s">
        <v>498</v>
      </c>
      <c r="B4949" t="s">
        <v>134</v>
      </c>
      <c r="C4949" t="s">
        <v>497</v>
      </c>
      <c r="D4949" t="s">
        <v>54</v>
      </c>
      <c r="E4949" t="s">
        <v>4636</v>
      </c>
      <c r="F4949">
        <v>0.02</v>
      </c>
      <c r="G4949">
        <v>0.02</v>
      </c>
      <c r="H4949">
        <v>1</v>
      </c>
      <c r="J4949" t="s">
        <v>498</v>
      </c>
      <c r="K4949" t="s">
        <v>356</v>
      </c>
      <c r="L4949" t="s">
        <v>480</v>
      </c>
      <c r="M4949" t="s">
        <v>7663</v>
      </c>
      <c r="N4949" t="s">
        <v>3862</v>
      </c>
      <c r="O4949">
        <v>0</v>
      </c>
      <c r="P4949">
        <v>0</v>
      </c>
      <c r="Q4949">
        <v>1</v>
      </c>
    </row>
    <row r="4950" spans="1:17" x14ac:dyDescent="0.2">
      <c r="A4950" t="s">
        <v>498</v>
      </c>
      <c r="B4950" t="s">
        <v>134</v>
      </c>
      <c r="C4950" t="s">
        <v>497</v>
      </c>
      <c r="D4950" t="s">
        <v>54</v>
      </c>
      <c r="E4950" t="s">
        <v>4637</v>
      </c>
      <c r="F4950">
        <v>1.9E-2</v>
      </c>
      <c r="G4950">
        <v>1.9E-2</v>
      </c>
      <c r="H4950">
        <v>1</v>
      </c>
      <c r="J4950" t="s">
        <v>498</v>
      </c>
      <c r="K4950" t="s">
        <v>356</v>
      </c>
      <c r="L4950" t="s">
        <v>480</v>
      </c>
      <c r="M4950" t="s">
        <v>7663</v>
      </c>
      <c r="N4950" t="s">
        <v>3863</v>
      </c>
      <c r="O4950">
        <v>0</v>
      </c>
      <c r="P4950">
        <v>0</v>
      </c>
      <c r="Q4950">
        <v>1</v>
      </c>
    </row>
    <row r="4951" spans="1:17" x14ac:dyDescent="0.2">
      <c r="A4951" t="s">
        <v>498</v>
      </c>
      <c r="B4951" t="s">
        <v>134</v>
      </c>
      <c r="C4951" t="s">
        <v>497</v>
      </c>
      <c r="D4951" t="s">
        <v>54</v>
      </c>
      <c r="E4951" t="s">
        <v>4638</v>
      </c>
      <c r="F4951">
        <v>0.02</v>
      </c>
      <c r="G4951">
        <v>0.02</v>
      </c>
      <c r="H4951">
        <v>1</v>
      </c>
      <c r="J4951" t="s">
        <v>498</v>
      </c>
      <c r="K4951" t="s">
        <v>356</v>
      </c>
      <c r="L4951" t="s">
        <v>480</v>
      </c>
      <c r="M4951" t="s">
        <v>7663</v>
      </c>
      <c r="N4951" t="s">
        <v>3864</v>
      </c>
      <c r="O4951">
        <v>0</v>
      </c>
      <c r="P4951">
        <v>0</v>
      </c>
      <c r="Q4951">
        <v>1</v>
      </c>
    </row>
    <row r="4952" spans="1:17" x14ac:dyDescent="0.2">
      <c r="A4952" t="s">
        <v>498</v>
      </c>
      <c r="B4952" t="s">
        <v>134</v>
      </c>
      <c r="C4952" t="s">
        <v>497</v>
      </c>
      <c r="D4952" t="s">
        <v>54</v>
      </c>
      <c r="E4952" t="s">
        <v>4639</v>
      </c>
      <c r="F4952">
        <v>0.02</v>
      </c>
      <c r="G4952">
        <v>0.02</v>
      </c>
      <c r="H4952">
        <v>1</v>
      </c>
      <c r="J4952" t="s">
        <v>498</v>
      </c>
      <c r="K4952" t="s">
        <v>356</v>
      </c>
      <c r="L4952" t="s">
        <v>480</v>
      </c>
      <c r="M4952" t="s">
        <v>7663</v>
      </c>
      <c r="N4952" t="s">
        <v>3865</v>
      </c>
      <c r="O4952">
        <v>0</v>
      </c>
      <c r="P4952">
        <v>0</v>
      </c>
      <c r="Q4952">
        <v>1</v>
      </c>
    </row>
    <row r="4953" spans="1:17" x14ac:dyDescent="0.2">
      <c r="A4953" t="s">
        <v>498</v>
      </c>
      <c r="B4953" t="s">
        <v>134</v>
      </c>
      <c r="C4953" t="s">
        <v>497</v>
      </c>
      <c r="D4953" t="s">
        <v>54</v>
      </c>
      <c r="E4953" t="s">
        <v>4640</v>
      </c>
      <c r="F4953">
        <v>1.9E-2</v>
      </c>
      <c r="G4953">
        <v>1.9E-2</v>
      </c>
      <c r="H4953">
        <v>1</v>
      </c>
      <c r="J4953" t="s">
        <v>498</v>
      </c>
      <c r="K4953" t="s">
        <v>356</v>
      </c>
      <c r="L4953" t="s">
        <v>480</v>
      </c>
      <c r="M4953" t="s">
        <v>7663</v>
      </c>
      <c r="N4953" t="s">
        <v>3866</v>
      </c>
      <c r="O4953">
        <v>0</v>
      </c>
      <c r="P4953">
        <v>0</v>
      </c>
      <c r="Q4953">
        <v>1</v>
      </c>
    </row>
    <row r="4954" spans="1:17" x14ac:dyDescent="0.2">
      <c r="A4954" t="s">
        <v>498</v>
      </c>
      <c r="B4954" t="s">
        <v>134</v>
      </c>
      <c r="C4954" t="s">
        <v>497</v>
      </c>
      <c r="D4954" t="s">
        <v>54</v>
      </c>
      <c r="E4954" t="s">
        <v>4641</v>
      </c>
      <c r="F4954">
        <v>1.7999999999999999E-2</v>
      </c>
      <c r="G4954">
        <v>1.7999999999999999E-2</v>
      </c>
      <c r="H4954">
        <v>1</v>
      </c>
      <c r="J4954" t="s">
        <v>498</v>
      </c>
      <c r="K4954" t="s">
        <v>356</v>
      </c>
      <c r="L4954" t="s">
        <v>480</v>
      </c>
      <c r="M4954" t="s">
        <v>7663</v>
      </c>
      <c r="N4954" t="s">
        <v>3867</v>
      </c>
      <c r="O4954">
        <v>0</v>
      </c>
      <c r="P4954">
        <v>0</v>
      </c>
      <c r="Q4954">
        <v>1</v>
      </c>
    </row>
    <row r="4955" spans="1:17" x14ac:dyDescent="0.2">
      <c r="A4955" t="s">
        <v>498</v>
      </c>
      <c r="B4955" t="s">
        <v>134</v>
      </c>
      <c r="C4955" t="s">
        <v>497</v>
      </c>
      <c r="D4955" t="s">
        <v>54</v>
      </c>
      <c r="E4955" t="s">
        <v>4642</v>
      </c>
      <c r="F4955">
        <v>1.9E-2</v>
      </c>
      <c r="G4955">
        <v>1.9E-2</v>
      </c>
      <c r="H4955">
        <v>1</v>
      </c>
      <c r="J4955" t="s">
        <v>498</v>
      </c>
      <c r="K4955" t="s">
        <v>356</v>
      </c>
      <c r="L4955" t="s">
        <v>480</v>
      </c>
      <c r="M4955" t="s">
        <v>7663</v>
      </c>
      <c r="N4955" t="s">
        <v>3868</v>
      </c>
      <c r="O4955">
        <v>0</v>
      </c>
      <c r="P4955">
        <v>0</v>
      </c>
      <c r="Q4955">
        <v>1</v>
      </c>
    </row>
    <row r="4956" spans="1:17" x14ac:dyDescent="0.2">
      <c r="A4956" t="s">
        <v>498</v>
      </c>
      <c r="B4956" t="s">
        <v>134</v>
      </c>
      <c r="C4956" t="s">
        <v>497</v>
      </c>
      <c r="D4956" t="s">
        <v>54</v>
      </c>
      <c r="E4956" t="s">
        <v>4643</v>
      </c>
      <c r="F4956">
        <v>1.9E-2</v>
      </c>
      <c r="G4956">
        <v>1.9E-2</v>
      </c>
      <c r="H4956">
        <v>1</v>
      </c>
      <c r="J4956" t="s">
        <v>498</v>
      </c>
      <c r="K4956" t="s">
        <v>356</v>
      </c>
      <c r="L4956" t="s">
        <v>480</v>
      </c>
      <c r="M4956" t="s">
        <v>7663</v>
      </c>
      <c r="N4956" t="s">
        <v>3869</v>
      </c>
      <c r="O4956">
        <v>0</v>
      </c>
      <c r="P4956">
        <v>0</v>
      </c>
      <c r="Q4956">
        <v>1</v>
      </c>
    </row>
    <row r="4957" spans="1:17" x14ac:dyDescent="0.2">
      <c r="A4957" t="s">
        <v>498</v>
      </c>
      <c r="B4957" t="s">
        <v>134</v>
      </c>
      <c r="C4957" t="s">
        <v>497</v>
      </c>
      <c r="D4957" t="s">
        <v>54</v>
      </c>
      <c r="E4957" t="s">
        <v>4644</v>
      </c>
      <c r="F4957">
        <v>0.02</v>
      </c>
      <c r="G4957">
        <v>0.02</v>
      </c>
      <c r="H4957">
        <v>1</v>
      </c>
      <c r="J4957" t="s">
        <v>498</v>
      </c>
      <c r="K4957" t="s">
        <v>356</v>
      </c>
      <c r="L4957" t="s">
        <v>480</v>
      </c>
      <c r="M4957" t="s">
        <v>7663</v>
      </c>
      <c r="N4957" t="s">
        <v>3870</v>
      </c>
      <c r="O4957">
        <v>0</v>
      </c>
      <c r="P4957">
        <v>0</v>
      </c>
      <c r="Q4957">
        <v>1</v>
      </c>
    </row>
    <row r="4958" spans="1:17" x14ac:dyDescent="0.2">
      <c r="A4958" t="s">
        <v>498</v>
      </c>
      <c r="B4958" t="s">
        <v>134</v>
      </c>
      <c r="C4958" t="s">
        <v>497</v>
      </c>
      <c r="D4958" t="s">
        <v>54</v>
      </c>
      <c r="E4958" t="s">
        <v>4645</v>
      </c>
      <c r="F4958">
        <v>0.02</v>
      </c>
      <c r="G4958">
        <v>0.02</v>
      </c>
      <c r="H4958">
        <v>1</v>
      </c>
      <c r="J4958" t="s">
        <v>498</v>
      </c>
      <c r="K4958" t="s">
        <v>356</v>
      </c>
      <c r="L4958" t="s">
        <v>480</v>
      </c>
      <c r="M4958" t="s">
        <v>7663</v>
      </c>
      <c r="N4958" t="s">
        <v>3871</v>
      </c>
      <c r="O4958">
        <v>0</v>
      </c>
      <c r="P4958">
        <v>0</v>
      </c>
      <c r="Q4958">
        <v>1</v>
      </c>
    </row>
    <row r="4959" spans="1:17" x14ac:dyDescent="0.2">
      <c r="A4959" t="s">
        <v>498</v>
      </c>
      <c r="B4959" t="s">
        <v>134</v>
      </c>
      <c r="C4959" t="s">
        <v>497</v>
      </c>
      <c r="D4959" t="s">
        <v>54</v>
      </c>
      <c r="E4959" t="s">
        <v>4646</v>
      </c>
      <c r="F4959">
        <v>0.02</v>
      </c>
      <c r="G4959">
        <v>0.02</v>
      </c>
      <c r="H4959">
        <v>1</v>
      </c>
      <c r="J4959" t="s">
        <v>498</v>
      </c>
      <c r="K4959" t="s">
        <v>356</v>
      </c>
      <c r="L4959" t="s">
        <v>480</v>
      </c>
      <c r="M4959" t="s">
        <v>7663</v>
      </c>
      <c r="N4959" t="s">
        <v>3872</v>
      </c>
      <c r="O4959">
        <v>0</v>
      </c>
      <c r="P4959">
        <v>0</v>
      </c>
      <c r="Q4959">
        <v>1</v>
      </c>
    </row>
    <row r="4960" spans="1:17" x14ac:dyDescent="0.2">
      <c r="A4960" t="s">
        <v>498</v>
      </c>
      <c r="B4960" t="s">
        <v>134</v>
      </c>
      <c r="C4960" t="s">
        <v>497</v>
      </c>
      <c r="D4960" t="s">
        <v>54</v>
      </c>
      <c r="E4960" t="s">
        <v>4647</v>
      </c>
      <c r="F4960">
        <v>0.02</v>
      </c>
      <c r="G4960">
        <v>0.02</v>
      </c>
      <c r="H4960">
        <v>1</v>
      </c>
      <c r="J4960" t="s">
        <v>498</v>
      </c>
      <c r="K4960" t="s">
        <v>356</v>
      </c>
      <c r="L4960" t="s">
        <v>480</v>
      </c>
      <c r="M4960" t="s">
        <v>7663</v>
      </c>
      <c r="N4960" t="s">
        <v>3873</v>
      </c>
      <c r="O4960">
        <v>0</v>
      </c>
      <c r="P4960">
        <v>0</v>
      </c>
      <c r="Q4960">
        <v>1</v>
      </c>
    </row>
    <row r="4961" spans="1:17" x14ac:dyDescent="0.2">
      <c r="A4961" t="s">
        <v>498</v>
      </c>
      <c r="B4961" t="s">
        <v>134</v>
      </c>
      <c r="C4961" t="s">
        <v>497</v>
      </c>
      <c r="D4961" t="s">
        <v>54</v>
      </c>
      <c r="E4961" t="s">
        <v>4648</v>
      </c>
      <c r="F4961">
        <v>1.9E-2</v>
      </c>
      <c r="G4961">
        <v>1.9E-2</v>
      </c>
      <c r="H4961">
        <v>1</v>
      </c>
      <c r="J4961" t="s">
        <v>498</v>
      </c>
      <c r="K4961" t="s">
        <v>356</v>
      </c>
      <c r="L4961" t="s">
        <v>480</v>
      </c>
      <c r="M4961" t="s">
        <v>7663</v>
      </c>
      <c r="N4961" t="s">
        <v>3874</v>
      </c>
      <c r="O4961">
        <v>0</v>
      </c>
      <c r="P4961">
        <v>0</v>
      </c>
      <c r="Q4961">
        <v>1</v>
      </c>
    </row>
    <row r="4962" spans="1:17" x14ac:dyDescent="0.2">
      <c r="A4962" t="s">
        <v>498</v>
      </c>
      <c r="B4962" t="s">
        <v>134</v>
      </c>
      <c r="C4962" t="s">
        <v>497</v>
      </c>
      <c r="D4962" t="s">
        <v>54</v>
      </c>
      <c r="E4962" t="s">
        <v>4649</v>
      </c>
      <c r="F4962">
        <v>1.9E-2</v>
      </c>
      <c r="G4962">
        <v>1.9E-2</v>
      </c>
      <c r="H4962">
        <v>1</v>
      </c>
      <c r="J4962" t="s">
        <v>498</v>
      </c>
      <c r="K4962" t="s">
        <v>356</v>
      </c>
      <c r="L4962" t="s">
        <v>480</v>
      </c>
      <c r="M4962" t="s">
        <v>7663</v>
      </c>
      <c r="N4962" t="s">
        <v>3875</v>
      </c>
      <c r="O4962">
        <v>0</v>
      </c>
      <c r="P4962">
        <v>0</v>
      </c>
      <c r="Q4962">
        <v>1</v>
      </c>
    </row>
    <row r="4963" spans="1:17" x14ac:dyDescent="0.2">
      <c r="A4963" t="s">
        <v>498</v>
      </c>
      <c r="B4963" t="s">
        <v>134</v>
      </c>
      <c r="C4963" t="s">
        <v>497</v>
      </c>
      <c r="D4963" t="s">
        <v>54</v>
      </c>
      <c r="E4963" t="s">
        <v>4650</v>
      </c>
      <c r="F4963">
        <v>1.7999999999999999E-2</v>
      </c>
      <c r="G4963">
        <v>1.7999999999999999E-2</v>
      </c>
      <c r="H4963">
        <v>1</v>
      </c>
      <c r="J4963" t="s">
        <v>498</v>
      </c>
      <c r="K4963" t="s">
        <v>356</v>
      </c>
      <c r="L4963" t="s">
        <v>480</v>
      </c>
      <c r="M4963" t="s">
        <v>7663</v>
      </c>
      <c r="N4963" t="s">
        <v>3876</v>
      </c>
      <c r="O4963">
        <v>0</v>
      </c>
      <c r="P4963">
        <v>0</v>
      </c>
      <c r="Q4963">
        <v>1</v>
      </c>
    </row>
    <row r="4964" spans="1:17" x14ac:dyDescent="0.2">
      <c r="A4964" t="s">
        <v>498</v>
      </c>
      <c r="B4964" t="s">
        <v>134</v>
      </c>
      <c r="C4964" t="s">
        <v>497</v>
      </c>
      <c r="D4964" t="s">
        <v>54</v>
      </c>
      <c r="E4964" t="s">
        <v>4651</v>
      </c>
      <c r="F4964">
        <v>1.7999999999999999E-2</v>
      </c>
      <c r="G4964">
        <v>1.7999999999999999E-2</v>
      </c>
      <c r="H4964">
        <v>1</v>
      </c>
      <c r="J4964" t="s">
        <v>498</v>
      </c>
      <c r="K4964" t="s">
        <v>356</v>
      </c>
      <c r="L4964" t="s">
        <v>480</v>
      </c>
      <c r="M4964" t="s">
        <v>7663</v>
      </c>
      <c r="N4964" t="s">
        <v>3877</v>
      </c>
      <c r="O4964">
        <v>0</v>
      </c>
      <c r="P4964">
        <v>0</v>
      </c>
      <c r="Q4964">
        <v>1</v>
      </c>
    </row>
    <row r="4965" spans="1:17" x14ac:dyDescent="0.2">
      <c r="A4965" t="s">
        <v>498</v>
      </c>
      <c r="B4965" t="s">
        <v>134</v>
      </c>
      <c r="C4965" t="s">
        <v>497</v>
      </c>
      <c r="D4965" t="s">
        <v>54</v>
      </c>
      <c r="E4965" t="s">
        <v>4652</v>
      </c>
      <c r="F4965">
        <v>1.7999999999999999E-2</v>
      </c>
      <c r="G4965">
        <v>1.7999999999999999E-2</v>
      </c>
      <c r="H4965">
        <v>1</v>
      </c>
      <c r="J4965" t="s">
        <v>498</v>
      </c>
      <c r="K4965" t="s">
        <v>356</v>
      </c>
      <c r="L4965" t="s">
        <v>480</v>
      </c>
      <c r="M4965" t="s">
        <v>7663</v>
      </c>
      <c r="N4965" t="s">
        <v>3878</v>
      </c>
      <c r="O4965">
        <v>0</v>
      </c>
      <c r="P4965">
        <v>0</v>
      </c>
      <c r="Q4965">
        <v>1</v>
      </c>
    </row>
    <row r="4966" spans="1:17" x14ac:dyDescent="0.2">
      <c r="A4966" t="s">
        <v>498</v>
      </c>
      <c r="B4966" t="s">
        <v>134</v>
      </c>
      <c r="C4966" t="s">
        <v>497</v>
      </c>
      <c r="D4966" t="s">
        <v>54</v>
      </c>
      <c r="E4966" t="s">
        <v>4653</v>
      </c>
      <c r="F4966">
        <v>1.7999999999999999E-2</v>
      </c>
      <c r="G4966">
        <v>1.7999999999999999E-2</v>
      </c>
      <c r="H4966">
        <v>1</v>
      </c>
      <c r="J4966" t="s">
        <v>498</v>
      </c>
      <c r="K4966" t="s">
        <v>356</v>
      </c>
      <c r="L4966" t="s">
        <v>480</v>
      </c>
      <c r="M4966" t="s">
        <v>7663</v>
      </c>
      <c r="N4966" t="s">
        <v>3879</v>
      </c>
      <c r="O4966">
        <v>0</v>
      </c>
      <c r="P4966">
        <v>0</v>
      </c>
      <c r="Q4966">
        <v>1</v>
      </c>
    </row>
    <row r="4967" spans="1:17" x14ac:dyDescent="0.2">
      <c r="A4967" t="s">
        <v>498</v>
      </c>
      <c r="B4967" t="s">
        <v>134</v>
      </c>
      <c r="C4967" t="s">
        <v>497</v>
      </c>
      <c r="D4967" t="s">
        <v>54</v>
      </c>
      <c r="E4967" t="s">
        <v>4654</v>
      </c>
      <c r="F4967">
        <v>1.7000000000000001E-2</v>
      </c>
      <c r="G4967">
        <v>1.7000000000000001E-2</v>
      </c>
      <c r="H4967">
        <v>1</v>
      </c>
      <c r="J4967" t="s">
        <v>498</v>
      </c>
      <c r="K4967" t="s">
        <v>356</v>
      </c>
      <c r="L4967" t="s">
        <v>480</v>
      </c>
      <c r="M4967" t="s">
        <v>7663</v>
      </c>
      <c r="N4967" t="s">
        <v>3880</v>
      </c>
      <c r="O4967">
        <v>0</v>
      </c>
      <c r="P4967">
        <v>0</v>
      </c>
      <c r="Q4967">
        <v>1</v>
      </c>
    </row>
    <row r="4968" spans="1:17" x14ac:dyDescent="0.2">
      <c r="A4968" t="s">
        <v>498</v>
      </c>
      <c r="B4968" t="s">
        <v>134</v>
      </c>
      <c r="C4968" t="s">
        <v>497</v>
      </c>
      <c r="D4968" t="s">
        <v>54</v>
      </c>
      <c r="E4968" t="s">
        <v>4655</v>
      </c>
      <c r="F4968">
        <v>1.7000000000000001E-2</v>
      </c>
      <c r="G4968">
        <v>1.7000000000000001E-2</v>
      </c>
      <c r="H4968">
        <v>1</v>
      </c>
      <c r="J4968" t="s">
        <v>498</v>
      </c>
      <c r="K4968" t="s">
        <v>356</v>
      </c>
      <c r="L4968" t="s">
        <v>480</v>
      </c>
      <c r="M4968" t="s">
        <v>7663</v>
      </c>
      <c r="N4968" t="s">
        <v>3881</v>
      </c>
      <c r="O4968">
        <v>0</v>
      </c>
      <c r="P4968">
        <v>0</v>
      </c>
      <c r="Q4968">
        <v>1</v>
      </c>
    </row>
    <row r="4969" spans="1:17" x14ac:dyDescent="0.2">
      <c r="A4969" t="s">
        <v>498</v>
      </c>
      <c r="B4969" t="s">
        <v>134</v>
      </c>
      <c r="C4969" t="s">
        <v>497</v>
      </c>
      <c r="D4969" t="s">
        <v>54</v>
      </c>
      <c r="E4969" t="s">
        <v>4656</v>
      </c>
      <c r="F4969">
        <v>1.6E-2</v>
      </c>
      <c r="G4969">
        <v>1.6E-2</v>
      </c>
      <c r="H4969">
        <v>1</v>
      </c>
      <c r="J4969" t="s">
        <v>498</v>
      </c>
      <c r="K4969" t="s">
        <v>356</v>
      </c>
      <c r="L4969" t="s">
        <v>480</v>
      </c>
      <c r="M4969" t="s">
        <v>7663</v>
      </c>
      <c r="N4969" t="s">
        <v>3882</v>
      </c>
      <c r="O4969">
        <v>0</v>
      </c>
      <c r="P4969">
        <v>0</v>
      </c>
      <c r="Q4969">
        <v>1</v>
      </c>
    </row>
    <row r="4970" spans="1:17" x14ac:dyDescent="0.2">
      <c r="A4970" t="s">
        <v>498</v>
      </c>
      <c r="B4970" t="s">
        <v>134</v>
      </c>
      <c r="C4970" t="s">
        <v>497</v>
      </c>
      <c r="D4970" t="s">
        <v>54</v>
      </c>
      <c r="E4970" t="s">
        <v>4657</v>
      </c>
      <c r="F4970">
        <v>1.6E-2</v>
      </c>
      <c r="G4970">
        <v>1.6E-2</v>
      </c>
      <c r="H4970">
        <v>1</v>
      </c>
      <c r="J4970" t="s">
        <v>498</v>
      </c>
      <c r="K4970" t="s">
        <v>356</v>
      </c>
      <c r="L4970" t="s">
        <v>480</v>
      </c>
      <c r="M4970" t="s">
        <v>7663</v>
      </c>
      <c r="N4970" t="s">
        <v>3883</v>
      </c>
      <c r="O4970">
        <v>0</v>
      </c>
      <c r="P4970">
        <v>0</v>
      </c>
      <c r="Q4970">
        <v>1</v>
      </c>
    </row>
    <row r="4971" spans="1:17" x14ac:dyDescent="0.2">
      <c r="A4971" t="s">
        <v>498</v>
      </c>
      <c r="B4971" t="s">
        <v>134</v>
      </c>
      <c r="C4971" t="s">
        <v>497</v>
      </c>
      <c r="D4971" t="s">
        <v>54</v>
      </c>
      <c r="E4971" t="s">
        <v>4658</v>
      </c>
      <c r="F4971">
        <v>1.6E-2</v>
      </c>
      <c r="G4971">
        <v>1.6E-2</v>
      </c>
      <c r="H4971">
        <v>1</v>
      </c>
      <c r="J4971" t="s">
        <v>498</v>
      </c>
      <c r="K4971" t="s">
        <v>356</v>
      </c>
      <c r="L4971" t="s">
        <v>480</v>
      </c>
      <c r="M4971" t="s">
        <v>7663</v>
      </c>
      <c r="N4971" t="s">
        <v>3884</v>
      </c>
      <c r="O4971">
        <v>0</v>
      </c>
      <c r="P4971">
        <v>0</v>
      </c>
      <c r="Q4971">
        <v>1</v>
      </c>
    </row>
    <row r="4972" spans="1:17" x14ac:dyDescent="0.2">
      <c r="A4972" t="s">
        <v>498</v>
      </c>
      <c r="B4972" t="s">
        <v>134</v>
      </c>
      <c r="C4972" t="s">
        <v>497</v>
      </c>
      <c r="D4972" t="s">
        <v>54</v>
      </c>
      <c r="E4972" t="s">
        <v>4659</v>
      </c>
      <c r="F4972">
        <v>1.7000000000000001E-2</v>
      </c>
      <c r="G4972">
        <v>1.7000000000000001E-2</v>
      </c>
      <c r="H4972">
        <v>1</v>
      </c>
      <c r="J4972" t="s">
        <v>498</v>
      </c>
      <c r="K4972" t="s">
        <v>356</v>
      </c>
      <c r="L4972" t="s">
        <v>480</v>
      </c>
      <c r="M4972" t="s">
        <v>7663</v>
      </c>
      <c r="N4972" t="s">
        <v>3885</v>
      </c>
      <c r="O4972">
        <v>0</v>
      </c>
      <c r="P4972">
        <v>0</v>
      </c>
      <c r="Q4972">
        <v>1</v>
      </c>
    </row>
    <row r="4973" spans="1:17" x14ac:dyDescent="0.2">
      <c r="A4973" t="s">
        <v>498</v>
      </c>
      <c r="B4973" t="s">
        <v>134</v>
      </c>
      <c r="C4973" t="s">
        <v>497</v>
      </c>
      <c r="D4973" t="s">
        <v>54</v>
      </c>
      <c r="E4973" t="s">
        <v>4660</v>
      </c>
      <c r="F4973">
        <v>1.7999999999999999E-2</v>
      </c>
      <c r="G4973">
        <v>1.7999999999999999E-2</v>
      </c>
      <c r="H4973">
        <v>1</v>
      </c>
      <c r="J4973" t="s">
        <v>498</v>
      </c>
      <c r="K4973" t="s">
        <v>356</v>
      </c>
      <c r="L4973" t="s">
        <v>480</v>
      </c>
      <c r="M4973" t="s">
        <v>7663</v>
      </c>
      <c r="N4973" t="s">
        <v>3886</v>
      </c>
      <c r="O4973">
        <v>0</v>
      </c>
      <c r="P4973">
        <v>0</v>
      </c>
      <c r="Q4973">
        <v>1</v>
      </c>
    </row>
    <row r="4974" spans="1:17" x14ac:dyDescent="0.2">
      <c r="A4974" t="s">
        <v>498</v>
      </c>
      <c r="B4974" t="s">
        <v>134</v>
      </c>
      <c r="C4974" t="s">
        <v>497</v>
      </c>
      <c r="D4974" t="s">
        <v>54</v>
      </c>
      <c r="E4974" t="s">
        <v>4661</v>
      </c>
      <c r="F4974">
        <v>1.7999999999999999E-2</v>
      </c>
      <c r="G4974">
        <v>1.7999999999999999E-2</v>
      </c>
      <c r="H4974">
        <v>1</v>
      </c>
      <c r="J4974" t="s">
        <v>498</v>
      </c>
      <c r="K4974" t="s">
        <v>356</v>
      </c>
      <c r="L4974" t="s">
        <v>480</v>
      </c>
      <c r="M4974" t="s">
        <v>7663</v>
      </c>
      <c r="N4974" t="s">
        <v>3887</v>
      </c>
      <c r="O4974">
        <v>0</v>
      </c>
      <c r="P4974">
        <v>0</v>
      </c>
      <c r="Q4974">
        <v>1</v>
      </c>
    </row>
    <row r="4975" spans="1:17" x14ac:dyDescent="0.2">
      <c r="A4975" t="s">
        <v>498</v>
      </c>
      <c r="B4975" t="s">
        <v>134</v>
      </c>
      <c r="C4975" t="s">
        <v>497</v>
      </c>
      <c r="D4975" t="s">
        <v>54</v>
      </c>
      <c r="E4975" t="s">
        <v>4662</v>
      </c>
      <c r="F4975">
        <v>1.6E-2</v>
      </c>
      <c r="G4975">
        <v>1.6E-2</v>
      </c>
      <c r="H4975">
        <v>1</v>
      </c>
      <c r="J4975" t="s">
        <v>498</v>
      </c>
      <c r="K4975" t="s">
        <v>356</v>
      </c>
      <c r="L4975" t="s">
        <v>480</v>
      </c>
      <c r="M4975" t="s">
        <v>7663</v>
      </c>
      <c r="N4975" t="s">
        <v>3888</v>
      </c>
      <c r="O4975">
        <v>0</v>
      </c>
      <c r="P4975">
        <v>0</v>
      </c>
      <c r="Q4975">
        <v>1</v>
      </c>
    </row>
    <row r="4976" spans="1:17" x14ac:dyDescent="0.2">
      <c r="A4976" t="s">
        <v>498</v>
      </c>
      <c r="B4976" t="s">
        <v>134</v>
      </c>
      <c r="C4976" t="s">
        <v>497</v>
      </c>
      <c r="D4976" t="s">
        <v>54</v>
      </c>
      <c r="E4976" t="s">
        <v>4663</v>
      </c>
      <c r="F4976">
        <v>1.6E-2</v>
      </c>
      <c r="G4976">
        <v>1.4999999999999999E-2</v>
      </c>
      <c r="H4976">
        <v>1</v>
      </c>
      <c r="J4976" t="s">
        <v>498</v>
      </c>
      <c r="K4976" t="s">
        <v>356</v>
      </c>
      <c r="L4976" t="s">
        <v>480</v>
      </c>
      <c r="M4976" t="s">
        <v>7663</v>
      </c>
      <c r="N4976" t="s">
        <v>3889</v>
      </c>
      <c r="O4976">
        <v>0</v>
      </c>
      <c r="P4976">
        <v>0</v>
      </c>
      <c r="Q4976">
        <v>1</v>
      </c>
    </row>
    <row r="4977" spans="1:17" x14ac:dyDescent="0.2">
      <c r="A4977" t="s">
        <v>498</v>
      </c>
      <c r="B4977" t="s">
        <v>134</v>
      </c>
      <c r="C4977" t="s">
        <v>497</v>
      </c>
      <c r="D4977" t="s">
        <v>54</v>
      </c>
      <c r="E4977" t="s">
        <v>4664</v>
      </c>
      <c r="F4977">
        <v>1.6E-2</v>
      </c>
      <c r="G4977">
        <v>1.6E-2</v>
      </c>
      <c r="H4977">
        <v>1</v>
      </c>
      <c r="J4977" t="s">
        <v>498</v>
      </c>
      <c r="K4977" t="s">
        <v>356</v>
      </c>
      <c r="L4977" t="s">
        <v>480</v>
      </c>
      <c r="M4977" t="s">
        <v>7663</v>
      </c>
      <c r="N4977" t="s">
        <v>3890</v>
      </c>
      <c r="O4977">
        <v>0</v>
      </c>
      <c r="P4977">
        <v>0</v>
      </c>
      <c r="Q4977">
        <v>1</v>
      </c>
    </row>
    <row r="4978" spans="1:17" x14ac:dyDescent="0.2">
      <c r="A4978" t="s">
        <v>498</v>
      </c>
      <c r="B4978" t="s">
        <v>134</v>
      </c>
      <c r="C4978" t="s">
        <v>497</v>
      </c>
      <c r="D4978" t="s">
        <v>54</v>
      </c>
      <c r="E4978" t="s">
        <v>4665</v>
      </c>
      <c r="F4978">
        <v>1.7000000000000001E-2</v>
      </c>
      <c r="G4978">
        <v>1.7000000000000001E-2</v>
      </c>
      <c r="H4978">
        <v>1</v>
      </c>
      <c r="J4978" t="s">
        <v>498</v>
      </c>
      <c r="K4978" t="s">
        <v>356</v>
      </c>
      <c r="L4978" t="s">
        <v>480</v>
      </c>
      <c r="M4978" t="s">
        <v>7663</v>
      </c>
      <c r="N4978" t="s">
        <v>3891</v>
      </c>
      <c r="O4978">
        <v>0</v>
      </c>
      <c r="P4978">
        <v>0</v>
      </c>
      <c r="Q4978">
        <v>1</v>
      </c>
    </row>
    <row r="4979" spans="1:17" x14ac:dyDescent="0.2">
      <c r="A4979" t="s">
        <v>498</v>
      </c>
      <c r="B4979" t="s">
        <v>134</v>
      </c>
      <c r="C4979" t="s">
        <v>497</v>
      </c>
      <c r="D4979" t="s">
        <v>54</v>
      </c>
      <c r="E4979" t="s">
        <v>4666</v>
      </c>
      <c r="F4979">
        <v>1.7000000000000001E-2</v>
      </c>
      <c r="G4979">
        <v>1.7000000000000001E-2</v>
      </c>
      <c r="H4979">
        <v>1</v>
      </c>
      <c r="J4979" t="s">
        <v>498</v>
      </c>
      <c r="K4979" t="s">
        <v>356</v>
      </c>
      <c r="L4979" t="s">
        <v>480</v>
      </c>
      <c r="M4979" t="s">
        <v>7663</v>
      </c>
      <c r="N4979" t="s">
        <v>3892</v>
      </c>
      <c r="O4979">
        <v>0</v>
      </c>
      <c r="P4979">
        <v>0</v>
      </c>
      <c r="Q4979">
        <v>1</v>
      </c>
    </row>
    <row r="4980" spans="1:17" x14ac:dyDescent="0.2">
      <c r="A4980" t="s">
        <v>498</v>
      </c>
      <c r="B4980" t="s">
        <v>134</v>
      </c>
      <c r="C4980" t="s">
        <v>497</v>
      </c>
      <c r="D4980" t="s">
        <v>54</v>
      </c>
      <c r="E4980" t="s">
        <v>4667</v>
      </c>
      <c r="F4980">
        <v>1.7999999999999999E-2</v>
      </c>
      <c r="G4980">
        <v>1.7999999999999999E-2</v>
      </c>
      <c r="H4980">
        <v>1</v>
      </c>
      <c r="J4980" t="s">
        <v>498</v>
      </c>
      <c r="K4980" t="s">
        <v>356</v>
      </c>
      <c r="L4980" t="s">
        <v>480</v>
      </c>
      <c r="M4980" t="s">
        <v>7663</v>
      </c>
      <c r="N4980" t="s">
        <v>3893</v>
      </c>
      <c r="O4980">
        <v>0</v>
      </c>
      <c r="P4980">
        <v>0</v>
      </c>
      <c r="Q4980">
        <v>1</v>
      </c>
    </row>
    <row r="4981" spans="1:17" x14ac:dyDescent="0.2">
      <c r="A4981" t="s">
        <v>498</v>
      </c>
      <c r="B4981" t="s">
        <v>134</v>
      </c>
      <c r="C4981" t="s">
        <v>497</v>
      </c>
      <c r="D4981" t="s">
        <v>54</v>
      </c>
      <c r="E4981" t="s">
        <v>4668</v>
      </c>
      <c r="F4981">
        <v>1.9E-2</v>
      </c>
      <c r="G4981">
        <v>1.9E-2</v>
      </c>
      <c r="H4981">
        <v>1</v>
      </c>
      <c r="J4981" t="s">
        <v>498</v>
      </c>
      <c r="K4981" t="s">
        <v>356</v>
      </c>
      <c r="L4981" t="s">
        <v>480</v>
      </c>
      <c r="M4981" t="s">
        <v>7663</v>
      </c>
      <c r="N4981" t="s">
        <v>3894</v>
      </c>
      <c r="O4981">
        <v>0</v>
      </c>
      <c r="P4981">
        <v>0</v>
      </c>
      <c r="Q4981">
        <v>1</v>
      </c>
    </row>
    <row r="4982" spans="1:17" x14ac:dyDescent="0.2">
      <c r="A4982" t="s">
        <v>498</v>
      </c>
      <c r="B4982" t="s">
        <v>134</v>
      </c>
      <c r="C4982" t="s">
        <v>497</v>
      </c>
      <c r="D4982" t="s">
        <v>54</v>
      </c>
      <c r="E4982" t="s">
        <v>4669</v>
      </c>
      <c r="F4982">
        <v>0.02</v>
      </c>
      <c r="G4982">
        <v>0.02</v>
      </c>
      <c r="H4982">
        <v>1</v>
      </c>
      <c r="J4982" t="s">
        <v>498</v>
      </c>
      <c r="K4982" t="s">
        <v>356</v>
      </c>
      <c r="L4982" t="s">
        <v>480</v>
      </c>
      <c r="M4982" t="s">
        <v>7663</v>
      </c>
      <c r="N4982" t="s">
        <v>3895</v>
      </c>
      <c r="O4982">
        <v>0</v>
      </c>
      <c r="P4982">
        <v>0</v>
      </c>
      <c r="Q4982">
        <v>1</v>
      </c>
    </row>
    <row r="4983" spans="1:17" x14ac:dyDescent="0.2">
      <c r="A4983" t="s">
        <v>498</v>
      </c>
      <c r="B4983" t="s">
        <v>134</v>
      </c>
      <c r="C4983" t="s">
        <v>497</v>
      </c>
      <c r="D4983" t="s">
        <v>54</v>
      </c>
      <c r="E4983" t="s">
        <v>4670</v>
      </c>
      <c r="F4983">
        <v>1.9E-2</v>
      </c>
      <c r="G4983">
        <v>1.9E-2</v>
      </c>
      <c r="H4983">
        <v>1</v>
      </c>
      <c r="J4983" t="s">
        <v>498</v>
      </c>
      <c r="K4983" t="s">
        <v>356</v>
      </c>
      <c r="L4983" t="s">
        <v>480</v>
      </c>
      <c r="M4983" t="s">
        <v>7663</v>
      </c>
      <c r="N4983" t="s">
        <v>3896</v>
      </c>
      <c r="O4983">
        <v>0</v>
      </c>
      <c r="P4983">
        <v>0</v>
      </c>
      <c r="Q4983">
        <v>1</v>
      </c>
    </row>
    <row r="4984" spans="1:17" x14ac:dyDescent="0.2">
      <c r="A4984" t="s">
        <v>498</v>
      </c>
      <c r="B4984" t="s">
        <v>134</v>
      </c>
      <c r="C4984" t="s">
        <v>497</v>
      </c>
      <c r="D4984" t="s">
        <v>54</v>
      </c>
      <c r="E4984" t="s">
        <v>4671</v>
      </c>
      <c r="F4984">
        <v>1.9E-2</v>
      </c>
      <c r="G4984">
        <v>1.9E-2</v>
      </c>
      <c r="H4984">
        <v>1</v>
      </c>
      <c r="J4984" t="s">
        <v>498</v>
      </c>
      <c r="K4984" t="s">
        <v>356</v>
      </c>
      <c r="L4984" t="s">
        <v>480</v>
      </c>
      <c r="M4984" t="s">
        <v>7663</v>
      </c>
      <c r="N4984" t="s">
        <v>3897</v>
      </c>
      <c r="O4984">
        <v>0</v>
      </c>
      <c r="P4984">
        <v>0</v>
      </c>
      <c r="Q4984">
        <v>1</v>
      </c>
    </row>
    <row r="4985" spans="1:17" x14ac:dyDescent="0.2">
      <c r="A4985" t="s">
        <v>498</v>
      </c>
      <c r="B4985" t="s">
        <v>134</v>
      </c>
      <c r="C4985" t="s">
        <v>497</v>
      </c>
      <c r="D4985" t="s">
        <v>54</v>
      </c>
      <c r="E4985" t="s">
        <v>4672</v>
      </c>
      <c r="F4985">
        <v>1.7999999999999999E-2</v>
      </c>
      <c r="G4985">
        <v>1.7999999999999999E-2</v>
      </c>
      <c r="H4985">
        <v>1</v>
      </c>
      <c r="J4985" t="s">
        <v>498</v>
      </c>
      <c r="K4985" t="s">
        <v>356</v>
      </c>
      <c r="L4985" t="s">
        <v>480</v>
      </c>
      <c r="M4985" t="s">
        <v>7663</v>
      </c>
      <c r="N4985" t="s">
        <v>3898</v>
      </c>
      <c r="O4985">
        <v>0</v>
      </c>
      <c r="P4985">
        <v>0</v>
      </c>
      <c r="Q4985">
        <v>1</v>
      </c>
    </row>
    <row r="4986" spans="1:17" x14ac:dyDescent="0.2">
      <c r="A4986" t="s">
        <v>498</v>
      </c>
      <c r="B4986" t="s">
        <v>134</v>
      </c>
      <c r="C4986" t="s">
        <v>497</v>
      </c>
      <c r="D4986" t="s">
        <v>54</v>
      </c>
      <c r="E4986" t="s">
        <v>4673</v>
      </c>
      <c r="F4986">
        <v>1.7999999999999999E-2</v>
      </c>
      <c r="G4986">
        <v>1.7999999999999999E-2</v>
      </c>
      <c r="H4986">
        <v>1</v>
      </c>
      <c r="J4986" t="s">
        <v>498</v>
      </c>
      <c r="K4986" t="s">
        <v>356</v>
      </c>
      <c r="L4986" t="s">
        <v>480</v>
      </c>
      <c r="M4986" t="s">
        <v>7663</v>
      </c>
      <c r="N4986" t="s">
        <v>3899</v>
      </c>
      <c r="O4986">
        <v>0</v>
      </c>
      <c r="P4986">
        <v>0</v>
      </c>
      <c r="Q4986">
        <v>1</v>
      </c>
    </row>
    <row r="4987" spans="1:17" x14ac:dyDescent="0.2">
      <c r="A4987" t="s">
        <v>498</v>
      </c>
      <c r="B4987" t="s">
        <v>134</v>
      </c>
      <c r="C4987" t="s">
        <v>497</v>
      </c>
      <c r="D4987" t="s">
        <v>54</v>
      </c>
      <c r="E4987" t="s">
        <v>4674</v>
      </c>
      <c r="F4987">
        <v>1.6E-2</v>
      </c>
      <c r="G4987">
        <v>1.6E-2</v>
      </c>
      <c r="H4987">
        <v>1</v>
      </c>
      <c r="J4987" t="s">
        <v>498</v>
      </c>
      <c r="K4987" t="s">
        <v>356</v>
      </c>
      <c r="L4987" t="s">
        <v>480</v>
      </c>
      <c r="M4987" t="s">
        <v>7663</v>
      </c>
      <c r="N4987" t="s">
        <v>3900</v>
      </c>
      <c r="O4987">
        <v>0</v>
      </c>
      <c r="P4987">
        <v>0</v>
      </c>
      <c r="Q4987">
        <v>1</v>
      </c>
    </row>
    <row r="4988" spans="1:17" x14ac:dyDescent="0.2">
      <c r="A4988" t="s">
        <v>498</v>
      </c>
      <c r="B4988" t="s">
        <v>134</v>
      </c>
      <c r="C4988" t="s">
        <v>497</v>
      </c>
      <c r="D4988" t="s">
        <v>54</v>
      </c>
      <c r="E4988" t="s">
        <v>4675</v>
      </c>
      <c r="F4988">
        <v>1.6E-2</v>
      </c>
      <c r="G4988">
        <v>1.6E-2</v>
      </c>
      <c r="H4988">
        <v>1</v>
      </c>
      <c r="J4988" t="s">
        <v>498</v>
      </c>
      <c r="K4988" t="s">
        <v>356</v>
      </c>
      <c r="L4988" t="s">
        <v>480</v>
      </c>
      <c r="M4988" t="s">
        <v>7663</v>
      </c>
      <c r="N4988" t="s">
        <v>3901</v>
      </c>
      <c r="O4988">
        <v>0</v>
      </c>
      <c r="P4988">
        <v>0</v>
      </c>
      <c r="Q4988">
        <v>1</v>
      </c>
    </row>
    <row r="4989" spans="1:17" x14ac:dyDescent="0.2">
      <c r="A4989" t="s">
        <v>498</v>
      </c>
      <c r="B4989" t="s">
        <v>134</v>
      </c>
      <c r="C4989" t="s">
        <v>497</v>
      </c>
      <c r="D4989" t="s">
        <v>54</v>
      </c>
      <c r="E4989" t="s">
        <v>4676</v>
      </c>
      <c r="F4989">
        <v>1.7000000000000001E-2</v>
      </c>
      <c r="G4989">
        <v>1.7000000000000001E-2</v>
      </c>
      <c r="H4989">
        <v>1</v>
      </c>
      <c r="J4989" t="s">
        <v>498</v>
      </c>
      <c r="K4989" t="s">
        <v>356</v>
      </c>
      <c r="L4989" t="s">
        <v>480</v>
      </c>
      <c r="M4989" t="s">
        <v>7663</v>
      </c>
      <c r="N4989" t="s">
        <v>3902</v>
      </c>
      <c r="O4989">
        <v>0</v>
      </c>
      <c r="P4989">
        <v>0</v>
      </c>
      <c r="Q4989">
        <v>1</v>
      </c>
    </row>
    <row r="4990" spans="1:17" x14ac:dyDescent="0.2">
      <c r="A4990" t="s">
        <v>498</v>
      </c>
      <c r="B4990" t="s">
        <v>134</v>
      </c>
      <c r="C4990" t="s">
        <v>497</v>
      </c>
      <c r="D4990" t="s">
        <v>54</v>
      </c>
      <c r="E4990" t="s">
        <v>4677</v>
      </c>
      <c r="F4990">
        <v>1.7000000000000001E-2</v>
      </c>
      <c r="G4990">
        <v>1.7000000000000001E-2</v>
      </c>
      <c r="H4990">
        <v>1</v>
      </c>
      <c r="J4990" t="s">
        <v>498</v>
      </c>
      <c r="K4990" t="s">
        <v>356</v>
      </c>
      <c r="L4990" t="s">
        <v>480</v>
      </c>
      <c r="M4990" t="s">
        <v>7663</v>
      </c>
      <c r="N4990" t="s">
        <v>3903</v>
      </c>
      <c r="O4990">
        <v>0</v>
      </c>
      <c r="P4990">
        <v>0</v>
      </c>
      <c r="Q4990">
        <v>1</v>
      </c>
    </row>
    <row r="4991" spans="1:17" x14ac:dyDescent="0.2">
      <c r="A4991" t="s">
        <v>498</v>
      </c>
      <c r="B4991" t="s">
        <v>134</v>
      </c>
      <c r="C4991" t="s">
        <v>497</v>
      </c>
      <c r="D4991" t="s">
        <v>54</v>
      </c>
      <c r="E4991" t="s">
        <v>4678</v>
      </c>
      <c r="F4991">
        <v>1.7000000000000001E-2</v>
      </c>
      <c r="G4991">
        <v>1.7000000000000001E-2</v>
      </c>
      <c r="H4991">
        <v>1</v>
      </c>
      <c r="J4991" t="s">
        <v>498</v>
      </c>
      <c r="K4991" t="s">
        <v>356</v>
      </c>
      <c r="L4991" t="s">
        <v>480</v>
      </c>
      <c r="M4991" t="s">
        <v>7663</v>
      </c>
      <c r="N4991" t="s">
        <v>3904</v>
      </c>
      <c r="O4991">
        <v>0</v>
      </c>
      <c r="P4991">
        <v>0</v>
      </c>
      <c r="Q4991">
        <v>1</v>
      </c>
    </row>
    <row r="4992" spans="1:17" x14ac:dyDescent="0.2">
      <c r="A4992" t="s">
        <v>498</v>
      </c>
      <c r="B4992" t="s">
        <v>134</v>
      </c>
      <c r="C4992" t="s">
        <v>497</v>
      </c>
      <c r="D4992" t="s">
        <v>54</v>
      </c>
      <c r="E4992" t="s">
        <v>4679</v>
      </c>
      <c r="F4992">
        <v>1.7000000000000001E-2</v>
      </c>
      <c r="G4992">
        <v>1.7000000000000001E-2</v>
      </c>
      <c r="H4992">
        <v>1</v>
      </c>
      <c r="J4992" t="s">
        <v>498</v>
      </c>
      <c r="K4992" t="s">
        <v>356</v>
      </c>
      <c r="L4992" t="s">
        <v>480</v>
      </c>
      <c r="M4992" t="s">
        <v>7663</v>
      </c>
      <c r="N4992" t="s">
        <v>3905</v>
      </c>
      <c r="O4992">
        <v>0</v>
      </c>
      <c r="P4992">
        <v>0</v>
      </c>
      <c r="Q4992">
        <v>1</v>
      </c>
    </row>
    <row r="4993" spans="1:17" x14ac:dyDescent="0.2">
      <c r="A4993" t="s">
        <v>498</v>
      </c>
      <c r="B4993" t="s">
        <v>134</v>
      </c>
      <c r="C4993" t="s">
        <v>497</v>
      </c>
      <c r="D4993" t="s">
        <v>54</v>
      </c>
      <c r="E4993" t="s">
        <v>4680</v>
      </c>
      <c r="F4993">
        <v>1.7000000000000001E-2</v>
      </c>
      <c r="G4993">
        <v>1.7000000000000001E-2</v>
      </c>
      <c r="H4993">
        <v>1</v>
      </c>
      <c r="J4993" t="s">
        <v>498</v>
      </c>
      <c r="K4993" t="s">
        <v>356</v>
      </c>
      <c r="L4993" t="s">
        <v>480</v>
      </c>
      <c r="M4993" t="s">
        <v>7663</v>
      </c>
      <c r="N4993" t="s">
        <v>3906</v>
      </c>
      <c r="O4993">
        <v>0</v>
      </c>
      <c r="P4993">
        <v>0</v>
      </c>
      <c r="Q4993">
        <v>1</v>
      </c>
    </row>
    <row r="4994" spans="1:17" x14ac:dyDescent="0.2">
      <c r="A4994" t="s">
        <v>498</v>
      </c>
      <c r="B4994" t="s">
        <v>134</v>
      </c>
      <c r="C4994" t="s">
        <v>497</v>
      </c>
      <c r="D4994" t="s">
        <v>54</v>
      </c>
      <c r="E4994" t="s">
        <v>4681</v>
      </c>
      <c r="F4994">
        <v>1.7000000000000001E-2</v>
      </c>
      <c r="G4994">
        <v>1.7000000000000001E-2</v>
      </c>
      <c r="H4994">
        <v>1</v>
      </c>
      <c r="J4994" t="s">
        <v>498</v>
      </c>
      <c r="K4994" t="s">
        <v>356</v>
      </c>
      <c r="L4994" t="s">
        <v>480</v>
      </c>
      <c r="M4994" t="s">
        <v>7663</v>
      </c>
      <c r="N4994" t="s">
        <v>3907</v>
      </c>
      <c r="O4994">
        <v>0</v>
      </c>
      <c r="P4994">
        <v>0</v>
      </c>
      <c r="Q4994">
        <v>1</v>
      </c>
    </row>
    <row r="4995" spans="1:17" x14ac:dyDescent="0.2">
      <c r="A4995" t="s">
        <v>498</v>
      </c>
      <c r="B4995" t="s">
        <v>134</v>
      </c>
      <c r="C4995" t="s">
        <v>497</v>
      </c>
      <c r="D4995" t="s">
        <v>54</v>
      </c>
      <c r="E4995" t="s">
        <v>4682</v>
      </c>
      <c r="F4995">
        <v>1.7000000000000001E-2</v>
      </c>
      <c r="G4995">
        <v>1.7000000000000001E-2</v>
      </c>
      <c r="H4995">
        <v>1</v>
      </c>
      <c r="J4995" t="s">
        <v>498</v>
      </c>
      <c r="K4995" t="s">
        <v>356</v>
      </c>
      <c r="L4995" t="s">
        <v>480</v>
      </c>
      <c r="M4995" t="s">
        <v>7663</v>
      </c>
      <c r="N4995" t="s">
        <v>3908</v>
      </c>
      <c r="O4995">
        <v>0</v>
      </c>
      <c r="P4995">
        <v>0</v>
      </c>
      <c r="Q4995">
        <v>1</v>
      </c>
    </row>
    <row r="4996" spans="1:17" x14ac:dyDescent="0.2">
      <c r="A4996" t="s">
        <v>498</v>
      </c>
      <c r="B4996" t="s">
        <v>134</v>
      </c>
      <c r="C4996" t="s">
        <v>497</v>
      </c>
      <c r="D4996" t="s">
        <v>54</v>
      </c>
      <c r="E4996" t="s">
        <v>4683</v>
      </c>
      <c r="F4996">
        <v>1.7000000000000001E-2</v>
      </c>
      <c r="G4996">
        <v>1.7000000000000001E-2</v>
      </c>
      <c r="H4996">
        <v>1</v>
      </c>
      <c r="J4996" t="s">
        <v>498</v>
      </c>
      <c r="K4996" t="s">
        <v>356</v>
      </c>
      <c r="L4996" t="s">
        <v>480</v>
      </c>
      <c r="M4996" t="s">
        <v>7663</v>
      </c>
      <c r="N4996" t="s">
        <v>3909</v>
      </c>
      <c r="O4996">
        <v>0</v>
      </c>
      <c r="P4996">
        <v>0</v>
      </c>
      <c r="Q4996">
        <v>1</v>
      </c>
    </row>
    <row r="4997" spans="1:17" x14ac:dyDescent="0.2">
      <c r="A4997" t="s">
        <v>498</v>
      </c>
      <c r="B4997" t="s">
        <v>134</v>
      </c>
      <c r="C4997" t="s">
        <v>497</v>
      </c>
      <c r="D4997" t="s">
        <v>54</v>
      </c>
      <c r="E4997" t="s">
        <v>4684</v>
      </c>
      <c r="F4997">
        <v>1.7000000000000001E-2</v>
      </c>
      <c r="G4997">
        <v>1.7000000000000001E-2</v>
      </c>
      <c r="H4997">
        <v>1</v>
      </c>
      <c r="J4997" t="s">
        <v>498</v>
      </c>
      <c r="K4997" t="s">
        <v>356</v>
      </c>
      <c r="L4997" t="s">
        <v>480</v>
      </c>
      <c r="M4997" t="s">
        <v>7663</v>
      </c>
      <c r="N4997" t="s">
        <v>3910</v>
      </c>
      <c r="O4997">
        <v>0</v>
      </c>
      <c r="P4997">
        <v>0</v>
      </c>
      <c r="Q4997">
        <v>1</v>
      </c>
    </row>
    <row r="4998" spans="1:17" x14ac:dyDescent="0.2">
      <c r="A4998" t="s">
        <v>498</v>
      </c>
      <c r="B4998" t="s">
        <v>134</v>
      </c>
      <c r="C4998" t="s">
        <v>497</v>
      </c>
      <c r="D4998" t="s">
        <v>54</v>
      </c>
      <c r="E4998" t="s">
        <v>4685</v>
      </c>
      <c r="F4998">
        <v>1.7000000000000001E-2</v>
      </c>
      <c r="G4998">
        <v>1.7000000000000001E-2</v>
      </c>
      <c r="H4998">
        <v>1</v>
      </c>
      <c r="J4998" t="s">
        <v>498</v>
      </c>
      <c r="K4998" t="s">
        <v>356</v>
      </c>
      <c r="L4998" t="s">
        <v>480</v>
      </c>
      <c r="M4998" t="s">
        <v>7663</v>
      </c>
      <c r="N4998" t="s">
        <v>3911</v>
      </c>
      <c r="O4998">
        <v>0</v>
      </c>
      <c r="P4998">
        <v>0</v>
      </c>
      <c r="Q4998">
        <v>1</v>
      </c>
    </row>
    <row r="4999" spans="1:17" x14ac:dyDescent="0.2">
      <c r="A4999" t="s">
        <v>498</v>
      </c>
      <c r="B4999" t="s">
        <v>134</v>
      </c>
      <c r="C4999" t="s">
        <v>497</v>
      </c>
      <c r="D4999" t="s">
        <v>54</v>
      </c>
      <c r="E4999" t="s">
        <v>4686</v>
      </c>
      <c r="F4999">
        <v>1.4999999999999999E-2</v>
      </c>
      <c r="G4999">
        <v>1.4999999999999999E-2</v>
      </c>
      <c r="H4999">
        <v>1</v>
      </c>
      <c r="J4999" t="s">
        <v>498</v>
      </c>
      <c r="K4999" t="s">
        <v>356</v>
      </c>
      <c r="L4999" t="s">
        <v>480</v>
      </c>
      <c r="M4999" t="s">
        <v>7663</v>
      </c>
      <c r="N4999" t="s">
        <v>3912</v>
      </c>
      <c r="O4999">
        <v>0</v>
      </c>
      <c r="P4999">
        <v>0</v>
      </c>
      <c r="Q4999">
        <v>1</v>
      </c>
    </row>
    <row r="5000" spans="1:17" x14ac:dyDescent="0.2">
      <c r="A5000" t="s">
        <v>498</v>
      </c>
      <c r="B5000" t="s">
        <v>134</v>
      </c>
      <c r="C5000" t="s">
        <v>497</v>
      </c>
      <c r="D5000" t="s">
        <v>54</v>
      </c>
      <c r="E5000" t="s">
        <v>4687</v>
      </c>
      <c r="F5000">
        <v>1.7000000000000001E-2</v>
      </c>
      <c r="G5000">
        <v>1.7000000000000001E-2</v>
      </c>
      <c r="H5000">
        <v>1</v>
      </c>
      <c r="J5000" t="s">
        <v>498</v>
      </c>
      <c r="K5000" t="s">
        <v>356</v>
      </c>
      <c r="L5000" t="s">
        <v>480</v>
      </c>
      <c r="M5000" t="s">
        <v>7663</v>
      </c>
      <c r="N5000" t="s">
        <v>3913</v>
      </c>
      <c r="O5000">
        <v>0</v>
      </c>
      <c r="P5000">
        <v>0</v>
      </c>
      <c r="Q5000">
        <v>1</v>
      </c>
    </row>
    <row r="5001" spans="1:17" x14ac:dyDescent="0.2">
      <c r="A5001" t="s">
        <v>498</v>
      </c>
      <c r="B5001" t="s">
        <v>134</v>
      </c>
      <c r="C5001" t="s">
        <v>497</v>
      </c>
      <c r="D5001" t="s">
        <v>54</v>
      </c>
      <c r="E5001" t="s">
        <v>4688</v>
      </c>
      <c r="F5001">
        <v>1.7000000000000001E-2</v>
      </c>
      <c r="G5001">
        <v>1.7000000000000001E-2</v>
      </c>
      <c r="H5001">
        <v>1</v>
      </c>
      <c r="J5001" t="s">
        <v>498</v>
      </c>
      <c r="K5001" t="s">
        <v>356</v>
      </c>
      <c r="L5001" t="s">
        <v>480</v>
      </c>
      <c r="M5001" t="s">
        <v>7663</v>
      </c>
      <c r="N5001" t="s">
        <v>3914</v>
      </c>
      <c r="O5001">
        <v>0</v>
      </c>
      <c r="P5001">
        <v>0</v>
      </c>
      <c r="Q5001">
        <v>1</v>
      </c>
    </row>
    <row r="5002" spans="1:17" x14ac:dyDescent="0.2">
      <c r="A5002" t="s">
        <v>498</v>
      </c>
      <c r="B5002" t="s">
        <v>134</v>
      </c>
      <c r="C5002" t="s">
        <v>497</v>
      </c>
      <c r="D5002" t="s">
        <v>54</v>
      </c>
      <c r="E5002" t="s">
        <v>4689</v>
      </c>
      <c r="F5002">
        <v>1.4999999999999999E-2</v>
      </c>
      <c r="G5002">
        <v>1.4999999999999999E-2</v>
      </c>
      <c r="H5002">
        <v>1</v>
      </c>
      <c r="J5002" t="s">
        <v>498</v>
      </c>
      <c r="K5002" t="s">
        <v>356</v>
      </c>
      <c r="L5002" t="s">
        <v>480</v>
      </c>
      <c r="M5002" t="s">
        <v>7663</v>
      </c>
      <c r="N5002" t="s">
        <v>3915</v>
      </c>
      <c r="O5002">
        <v>0</v>
      </c>
      <c r="P5002">
        <v>0</v>
      </c>
      <c r="Q5002">
        <v>1</v>
      </c>
    </row>
    <row r="5003" spans="1:17" x14ac:dyDescent="0.2">
      <c r="A5003" t="s">
        <v>498</v>
      </c>
      <c r="B5003" t="s">
        <v>134</v>
      </c>
      <c r="C5003" t="s">
        <v>497</v>
      </c>
      <c r="D5003" t="s">
        <v>54</v>
      </c>
      <c r="E5003" t="s">
        <v>4690</v>
      </c>
      <c r="F5003">
        <v>1.4E-2</v>
      </c>
      <c r="G5003">
        <v>1.4E-2</v>
      </c>
      <c r="H5003">
        <v>1</v>
      </c>
      <c r="J5003" t="s">
        <v>498</v>
      </c>
      <c r="K5003" t="s">
        <v>356</v>
      </c>
      <c r="L5003" t="s">
        <v>480</v>
      </c>
      <c r="M5003" t="s">
        <v>7663</v>
      </c>
      <c r="N5003" t="s">
        <v>3916</v>
      </c>
      <c r="O5003">
        <v>0</v>
      </c>
      <c r="P5003">
        <v>0</v>
      </c>
      <c r="Q5003">
        <v>1</v>
      </c>
    </row>
    <row r="5004" spans="1:17" x14ac:dyDescent="0.2">
      <c r="A5004" t="s">
        <v>498</v>
      </c>
      <c r="B5004" t="s">
        <v>134</v>
      </c>
      <c r="C5004" t="s">
        <v>497</v>
      </c>
      <c r="D5004" t="s">
        <v>54</v>
      </c>
      <c r="E5004" t="s">
        <v>4691</v>
      </c>
      <c r="F5004">
        <v>1.4E-2</v>
      </c>
      <c r="G5004">
        <v>1.4E-2</v>
      </c>
      <c r="H5004">
        <v>1</v>
      </c>
      <c r="J5004" t="s">
        <v>498</v>
      </c>
      <c r="K5004" t="s">
        <v>356</v>
      </c>
      <c r="L5004" t="s">
        <v>480</v>
      </c>
      <c r="M5004" t="s">
        <v>7663</v>
      </c>
      <c r="N5004" t="s">
        <v>3917</v>
      </c>
      <c r="O5004">
        <v>0</v>
      </c>
      <c r="P5004">
        <v>0</v>
      </c>
      <c r="Q5004">
        <v>1</v>
      </c>
    </row>
    <row r="5005" spans="1:17" x14ac:dyDescent="0.2">
      <c r="A5005" t="s">
        <v>498</v>
      </c>
      <c r="B5005" t="s">
        <v>134</v>
      </c>
      <c r="C5005" t="s">
        <v>497</v>
      </c>
      <c r="D5005" t="s">
        <v>54</v>
      </c>
      <c r="E5005" t="s">
        <v>4692</v>
      </c>
      <c r="F5005">
        <v>1.4E-2</v>
      </c>
      <c r="G5005">
        <v>1.4E-2</v>
      </c>
      <c r="H5005">
        <v>1</v>
      </c>
      <c r="J5005" t="s">
        <v>498</v>
      </c>
      <c r="K5005" t="s">
        <v>356</v>
      </c>
      <c r="L5005" t="s">
        <v>480</v>
      </c>
      <c r="M5005" t="s">
        <v>7663</v>
      </c>
      <c r="N5005" t="s">
        <v>3918</v>
      </c>
      <c r="O5005">
        <v>0</v>
      </c>
      <c r="P5005">
        <v>0</v>
      </c>
      <c r="Q5005">
        <v>1</v>
      </c>
    </row>
    <row r="5006" spans="1:17" x14ac:dyDescent="0.2">
      <c r="A5006" t="s">
        <v>498</v>
      </c>
      <c r="B5006" t="s">
        <v>134</v>
      </c>
      <c r="C5006" t="s">
        <v>497</v>
      </c>
      <c r="D5006" t="s">
        <v>54</v>
      </c>
      <c r="E5006" t="s">
        <v>4693</v>
      </c>
      <c r="F5006">
        <v>1.4E-2</v>
      </c>
      <c r="G5006">
        <v>1.4E-2</v>
      </c>
      <c r="H5006">
        <v>1</v>
      </c>
      <c r="J5006" t="s">
        <v>498</v>
      </c>
      <c r="K5006" t="s">
        <v>356</v>
      </c>
      <c r="L5006" t="s">
        <v>480</v>
      </c>
      <c r="M5006" t="s">
        <v>7663</v>
      </c>
      <c r="N5006" t="s">
        <v>3919</v>
      </c>
      <c r="O5006">
        <v>0</v>
      </c>
      <c r="P5006">
        <v>0</v>
      </c>
      <c r="Q5006">
        <v>1</v>
      </c>
    </row>
    <row r="5007" spans="1:17" x14ac:dyDescent="0.2">
      <c r="A5007" t="s">
        <v>498</v>
      </c>
      <c r="B5007" t="s">
        <v>134</v>
      </c>
      <c r="C5007" t="s">
        <v>497</v>
      </c>
      <c r="D5007" t="s">
        <v>54</v>
      </c>
      <c r="E5007" t="s">
        <v>4694</v>
      </c>
      <c r="F5007">
        <v>1.4E-2</v>
      </c>
      <c r="G5007">
        <v>1.4E-2</v>
      </c>
      <c r="H5007">
        <v>1</v>
      </c>
      <c r="J5007" t="s">
        <v>498</v>
      </c>
      <c r="K5007" t="s">
        <v>356</v>
      </c>
      <c r="L5007" t="s">
        <v>480</v>
      </c>
      <c r="M5007" t="s">
        <v>7663</v>
      </c>
      <c r="N5007" t="s">
        <v>3920</v>
      </c>
      <c r="O5007">
        <v>0</v>
      </c>
      <c r="P5007">
        <v>0</v>
      </c>
      <c r="Q5007">
        <v>1</v>
      </c>
    </row>
    <row r="5008" spans="1:17" x14ac:dyDescent="0.2">
      <c r="A5008" t="s">
        <v>498</v>
      </c>
      <c r="B5008" t="s">
        <v>134</v>
      </c>
      <c r="C5008" t="s">
        <v>497</v>
      </c>
      <c r="D5008" t="s">
        <v>54</v>
      </c>
      <c r="E5008" t="s">
        <v>4695</v>
      </c>
      <c r="F5008">
        <v>1.4E-2</v>
      </c>
      <c r="G5008">
        <v>1.4E-2</v>
      </c>
      <c r="H5008">
        <v>1</v>
      </c>
      <c r="J5008" t="s">
        <v>498</v>
      </c>
      <c r="K5008" t="s">
        <v>356</v>
      </c>
      <c r="L5008" t="s">
        <v>480</v>
      </c>
      <c r="M5008" t="s">
        <v>7663</v>
      </c>
      <c r="N5008" t="s">
        <v>3921</v>
      </c>
      <c r="O5008">
        <v>0</v>
      </c>
      <c r="P5008">
        <v>0</v>
      </c>
      <c r="Q5008">
        <v>1</v>
      </c>
    </row>
    <row r="5009" spans="1:17" x14ac:dyDescent="0.2">
      <c r="A5009" t="s">
        <v>498</v>
      </c>
      <c r="B5009" t="s">
        <v>134</v>
      </c>
      <c r="C5009" t="s">
        <v>497</v>
      </c>
      <c r="D5009" t="s">
        <v>54</v>
      </c>
      <c r="E5009" t="s">
        <v>4696</v>
      </c>
      <c r="F5009">
        <v>1.4E-2</v>
      </c>
      <c r="G5009">
        <v>1.4E-2</v>
      </c>
      <c r="H5009">
        <v>1</v>
      </c>
      <c r="J5009" t="s">
        <v>498</v>
      </c>
      <c r="K5009" t="s">
        <v>356</v>
      </c>
      <c r="L5009" t="s">
        <v>480</v>
      </c>
      <c r="M5009" t="s">
        <v>7663</v>
      </c>
      <c r="N5009" t="s">
        <v>3922</v>
      </c>
      <c r="O5009">
        <v>0</v>
      </c>
      <c r="P5009">
        <v>0</v>
      </c>
      <c r="Q5009">
        <v>1</v>
      </c>
    </row>
    <row r="5010" spans="1:17" x14ac:dyDescent="0.2">
      <c r="A5010" t="s">
        <v>498</v>
      </c>
      <c r="B5010" t="s">
        <v>134</v>
      </c>
      <c r="C5010" t="s">
        <v>497</v>
      </c>
      <c r="D5010" t="s">
        <v>54</v>
      </c>
      <c r="E5010" t="s">
        <v>4697</v>
      </c>
      <c r="F5010">
        <v>1.4E-2</v>
      </c>
      <c r="G5010">
        <v>1.4E-2</v>
      </c>
      <c r="H5010">
        <v>1</v>
      </c>
      <c r="J5010" t="s">
        <v>498</v>
      </c>
      <c r="K5010" t="s">
        <v>356</v>
      </c>
      <c r="L5010" t="s">
        <v>480</v>
      </c>
      <c r="M5010" t="s">
        <v>7663</v>
      </c>
      <c r="N5010" t="s">
        <v>3923</v>
      </c>
      <c r="O5010">
        <v>0</v>
      </c>
      <c r="P5010">
        <v>0</v>
      </c>
      <c r="Q5010">
        <v>1</v>
      </c>
    </row>
    <row r="5011" spans="1:17" x14ac:dyDescent="0.2">
      <c r="A5011" t="s">
        <v>498</v>
      </c>
      <c r="B5011" t="s">
        <v>134</v>
      </c>
      <c r="C5011" t="s">
        <v>497</v>
      </c>
      <c r="D5011" t="s">
        <v>54</v>
      </c>
      <c r="E5011" t="s">
        <v>4698</v>
      </c>
      <c r="F5011">
        <v>1.4E-2</v>
      </c>
      <c r="G5011">
        <v>1.4E-2</v>
      </c>
      <c r="H5011">
        <v>1</v>
      </c>
      <c r="J5011" t="s">
        <v>498</v>
      </c>
      <c r="K5011" t="s">
        <v>356</v>
      </c>
      <c r="L5011" t="s">
        <v>480</v>
      </c>
      <c r="M5011" t="s">
        <v>7663</v>
      </c>
      <c r="N5011" t="s">
        <v>3924</v>
      </c>
      <c r="O5011">
        <v>0</v>
      </c>
      <c r="P5011">
        <v>0</v>
      </c>
      <c r="Q5011">
        <v>1</v>
      </c>
    </row>
    <row r="5012" spans="1:17" x14ac:dyDescent="0.2">
      <c r="A5012" t="s">
        <v>498</v>
      </c>
      <c r="B5012" t="s">
        <v>134</v>
      </c>
      <c r="C5012" t="s">
        <v>497</v>
      </c>
      <c r="D5012" t="s">
        <v>54</v>
      </c>
      <c r="E5012" t="s">
        <v>4699</v>
      </c>
      <c r="F5012">
        <v>1.4E-2</v>
      </c>
      <c r="G5012">
        <v>1.4E-2</v>
      </c>
      <c r="H5012">
        <v>1</v>
      </c>
      <c r="J5012" t="s">
        <v>498</v>
      </c>
      <c r="K5012" t="s">
        <v>356</v>
      </c>
      <c r="L5012" t="s">
        <v>480</v>
      </c>
      <c r="M5012" t="s">
        <v>7663</v>
      </c>
      <c r="N5012" t="s">
        <v>3925</v>
      </c>
      <c r="O5012">
        <v>0</v>
      </c>
      <c r="P5012">
        <v>0</v>
      </c>
      <c r="Q5012">
        <v>1</v>
      </c>
    </row>
    <row r="5013" spans="1:17" x14ac:dyDescent="0.2">
      <c r="A5013" t="s">
        <v>498</v>
      </c>
      <c r="B5013" t="s">
        <v>134</v>
      </c>
      <c r="C5013" t="s">
        <v>497</v>
      </c>
      <c r="D5013" t="s">
        <v>54</v>
      </c>
      <c r="E5013" t="s">
        <v>4700</v>
      </c>
      <c r="F5013">
        <v>1.4E-2</v>
      </c>
      <c r="G5013">
        <v>1.4E-2</v>
      </c>
      <c r="H5013">
        <v>1</v>
      </c>
      <c r="J5013" t="s">
        <v>498</v>
      </c>
      <c r="K5013" t="s">
        <v>356</v>
      </c>
      <c r="L5013" t="s">
        <v>480</v>
      </c>
      <c r="M5013" t="s">
        <v>7663</v>
      </c>
      <c r="N5013" t="s">
        <v>3926</v>
      </c>
      <c r="O5013">
        <v>0</v>
      </c>
      <c r="P5013">
        <v>0</v>
      </c>
      <c r="Q5013">
        <v>1</v>
      </c>
    </row>
    <row r="5014" spans="1:17" x14ac:dyDescent="0.2">
      <c r="A5014" t="s">
        <v>498</v>
      </c>
      <c r="B5014" t="s">
        <v>134</v>
      </c>
      <c r="C5014" t="s">
        <v>497</v>
      </c>
      <c r="D5014" t="s">
        <v>54</v>
      </c>
      <c r="E5014" t="s">
        <v>4701</v>
      </c>
      <c r="F5014">
        <v>1.6E-2</v>
      </c>
      <c r="G5014">
        <v>1.6E-2</v>
      </c>
      <c r="H5014">
        <v>1</v>
      </c>
      <c r="J5014" t="s">
        <v>498</v>
      </c>
      <c r="K5014" t="s">
        <v>356</v>
      </c>
      <c r="L5014" t="s">
        <v>480</v>
      </c>
      <c r="M5014" t="s">
        <v>7663</v>
      </c>
      <c r="N5014" t="s">
        <v>3927</v>
      </c>
      <c r="O5014">
        <v>0</v>
      </c>
      <c r="P5014">
        <v>0</v>
      </c>
      <c r="Q5014">
        <v>1</v>
      </c>
    </row>
    <row r="5015" spans="1:17" x14ac:dyDescent="0.2">
      <c r="A5015" t="s">
        <v>498</v>
      </c>
      <c r="B5015" t="s">
        <v>134</v>
      </c>
      <c r="C5015" t="s">
        <v>497</v>
      </c>
      <c r="D5015" t="s">
        <v>54</v>
      </c>
      <c r="E5015" t="s">
        <v>4702</v>
      </c>
      <c r="F5015">
        <v>1.2999999999999999E-2</v>
      </c>
      <c r="G5015">
        <v>1.2999999999999999E-2</v>
      </c>
      <c r="H5015">
        <v>1</v>
      </c>
      <c r="J5015" t="s">
        <v>498</v>
      </c>
      <c r="K5015" t="s">
        <v>356</v>
      </c>
      <c r="L5015" t="s">
        <v>480</v>
      </c>
      <c r="M5015" t="s">
        <v>7663</v>
      </c>
      <c r="N5015" t="s">
        <v>3928</v>
      </c>
      <c r="O5015">
        <v>0</v>
      </c>
      <c r="P5015">
        <v>0</v>
      </c>
      <c r="Q5015">
        <v>1</v>
      </c>
    </row>
    <row r="5016" spans="1:17" x14ac:dyDescent="0.2">
      <c r="A5016" t="s">
        <v>498</v>
      </c>
      <c r="B5016" t="s">
        <v>134</v>
      </c>
      <c r="C5016" t="s">
        <v>497</v>
      </c>
      <c r="D5016" t="s">
        <v>54</v>
      </c>
      <c r="E5016" t="s">
        <v>4703</v>
      </c>
      <c r="F5016">
        <v>1.4E-2</v>
      </c>
      <c r="G5016">
        <v>1.4E-2</v>
      </c>
      <c r="H5016">
        <v>1</v>
      </c>
      <c r="J5016" t="s">
        <v>498</v>
      </c>
      <c r="K5016" t="s">
        <v>356</v>
      </c>
      <c r="L5016" t="s">
        <v>480</v>
      </c>
      <c r="M5016" t="s">
        <v>7663</v>
      </c>
      <c r="N5016" t="s">
        <v>3929</v>
      </c>
      <c r="O5016">
        <v>0</v>
      </c>
      <c r="P5016">
        <v>0</v>
      </c>
      <c r="Q5016">
        <v>1</v>
      </c>
    </row>
    <row r="5017" spans="1:17" x14ac:dyDescent="0.2">
      <c r="A5017" t="s">
        <v>498</v>
      </c>
      <c r="B5017" t="s">
        <v>134</v>
      </c>
      <c r="C5017" t="s">
        <v>497</v>
      </c>
      <c r="D5017" t="s">
        <v>54</v>
      </c>
      <c r="E5017" t="s">
        <v>4704</v>
      </c>
      <c r="F5017">
        <v>1.7000000000000001E-2</v>
      </c>
      <c r="G5017">
        <v>1.7000000000000001E-2</v>
      </c>
      <c r="H5017">
        <v>1</v>
      </c>
      <c r="J5017" t="s">
        <v>498</v>
      </c>
      <c r="K5017" t="s">
        <v>356</v>
      </c>
      <c r="L5017" t="s">
        <v>480</v>
      </c>
      <c r="M5017" t="s">
        <v>7663</v>
      </c>
      <c r="N5017" t="s">
        <v>3930</v>
      </c>
      <c r="O5017">
        <v>0</v>
      </c>
      <c r="P5017">
        <v>0</v>
      </c>
      <c r="Q5017">
        <v>1</v>
      </c>
    </row>
    <row r="5018" spans="1:17" x14ac:dyDescent="0.2">
      <c r="A5018" t="s">
        <v>498</v>
      </c>
      <c r="B5018" t="s">
        <v>134</v>
      </c>
      <c r="C5018" t="s">
        <v>497</v>
      </c>
      <c r="D5018" t="s">
        <v>54</v>
      </c>
      <c r="E5018" t="s">
        <v>4705</v>
      </c>
      <c r="F5018">
        <v>1.7000000000000001E-2</v>
      </c>
      <c r="G5018">
        <v>1.7000000000000001E-2</v>
      </c>
      <c r="H5018">
        <v>1</v>
      </c>
      <c r="J5018" t="s">
        <v>498</v>
      </c>
      <c r="K5018" t="s">
        <v>356</v>
      </c>
      <c r="L5018" t="s">
        <v>480</v>
      </c>
      <c r="M5018" t="s">
        <v>7663</v>
      </c>
      <c r="N5018" t="s">
        <v>3931</v>
      </c>
      <c r="O5018">
        <v>0</v>
      </c>
      <c r="P5018">
        <v>0</v>
      </c>
      <c r="Q5018">
        <v>1</v>
      </c>
    </row>
    <row r="5019" spans="1:17" x14ac:dyDescent="0.2">
      <c r="A5019" t="s">
        <v>498</v>
      </c>
      <c r="B5019" t="s">
        <v>134</v>
      </c>
      <c r="C5019" t="s">
        <v>497</v>
      </c>
      <c r="D5019" t="s">
        <v>54</v>
      </c>
      <c r="E5019" t="s">
        <v>4706</v>
      </c>
      <c r="F5019">
        <v>1.7000000000000001E-2</v>
      </c>
      <c r="G5019">
        <v>1.7000000000000001E-2</v>
      </c>
      <c r="H5019">
        <v>1</v>
      </c>
      <c r="J5019" t="s">
        <v>498</v>
      </c>
      <c r="K5019" t="s">
        <v>356</v>
      </c>
      <c r="L5019" t="s">
        <v>480</v>
      </c>
      <c r="M5019" t="s">
        <v>7663</v>
      </c>
      <c r="N5019" t="s">
        <v>3932</v>
      </c>
      <c r="O5019">
        <v>0</v>
      </c>
      <c r="P5019">
        <v>0</v>
      </c>
      <c r="Q5019">
        <v>1</v>
      </c>
    </row>
    <row r="5020" spans="1:17" x14ac:dyDescent="0.2">
      <c r="A5020" t="s">
        <v>498</v>
      </c>
      <c r="B5020" t="s">
        <v>134</v>
      </c>
      <c r="C5020" t="s">
        <v>497</v>
      </c>
      <c r="D5020" t="s">
        <v>54</v>
      </c>
      <c r="E5020" t="s">
        <v>4707</v>
      </c>
      <c r="F5020">
        <v>1.6E-2</v>
      </c>
      <c r="G5020">
        <v>1.6E-2</v>
      </c>
      <c r="H5020">
        <v>1</v>
      </c>
      <c r="J5020" t="s">
        <v>498</v>
      </c>
      <c r="K5020" t="s">
        <v>356</v>
      </c>
      <c r="L5020" t="s">
        <v>480</v>
      </c>
      <c r="M5020" t="s">
        <v>7663</v>
      </c>
      <c r="N5020" t="s">
        <v>3933</v>
      </c>
      <c r="O5020">
        <v>0</v>
      </c>
      <c r="P5020">
        <v>0</v>
      </c>
      <c r="Q5020">
        <v>1</v>
      </c>
    </row>
    <row r="5021" spans="1:17" x14ac:dyDescent="0.2">
      <c r="A5021" t="s">
        <v>498</v>
      </c>
      <c r="B5021" t="s">
        <v>134</v>
      </c>
      <c r="C5021" t="s">
        <v>497</v>
      </c>
      <c r="D5021" t="s">
        <v>54</v>
      </c>
      <c r="E5021" t="s">
        <v>4708</v>
      </c>
      <c r="F5021">
        <v>1.2999999999999999E-2</v>
      </c>
      <c r="G5021">
        <v>1.2999999999999999E-2</v>
      </c>
      <c r="H5021">
        <v>1</v>
      </c>
      <c r="J5021" t="s">
        <v>498</v>
      </c>
      <c r="K5021" t="s">
        <v>356</v>
      </c>
      <c r="L5021" t="s">
        <v>480</v>
      </c>
      <c r="M5021" t="s">
        <v>7663</v>
      </c>
      <c r="N5021" t="s">
        <v>3934</v>
      </c>
      <c r="O5021">
        <v>0</v>
      </c>
      <c r="P5021">
        <v>0</v>
      </c>
      <c r="Q5021">
        <v>1</v>
      </c>
    </row>
    <row r="5022" spans="1:17" x14ac:dyDescent="0.2">
      <c r="A5022" t="s">
        <v>498</v>
      </c>
      <c r="B5022" t="s">
        <v>134</v>
      </c>
      <c r="C5022" t="s">
        <v>497</v>
      </c>
      <c r="D5022" t="s">
        <v>54</v>
      </c>
      <c r="E5022" t="s">
        <v>4709</v>
      </c>
      <c r="F5022">
        <v>1.2999999999999999E-2</v>
      </c>
      <c r="G5022">
        <v>1.2999999999999999E-2</v>
      </c>
      <c r="H5022">
        <v>1</v>
      </c>
      <c r="J5022" t="s">
        <v>498</v>
      </c>
      <c r="K5022" t="s">
        <v>356</v>
      </c>
      <c r="L5022" t="s">
        <v>480</v>
      </c>
      <c r="M5022" t="s">
        <v>7663</v>
      </c>
      <c r="N5022" t="s">
        <v>3935</v>
      </c>
      <c r="O5022">
        <v>0</v>
      </c>
      <c r="P5022">
        <v>0</v>
      </c>
      <c r="Q5022">
        <v>1</v>
      </c>
    </row>
    <row r="5023" spans="1:17" x14ac:dyDescent="0.2">
      <c r="A5023" t="s">
        <v>498</v>
      </c>
      <c r="B5023" t="s">
        <v>134</v>
      </c>
      <c r="C5023" t="s">
        <v>497</v>
      </c>
      <c r="D5023" t="s">
        <v>54</v>
      </c>
      <c r="E5023" t="s">
        <v>4710</v>
      </c>
      <c r="F5023">
        <v>1.2999999999999999E-2</v>
      </c>
      <c r="G5023">
        <v>1.2999999999999999E-2</v>
      </c>
      <c r="H5023">
        <v>1</v>
      </c>
      <c r="J5023" t="s">
        <v>498</v>
      </c>
      <c r="K5023" t="s">
        <v>356</v>
      </c>
      <c r="L5023" t="s">
        <v>480</v>
      </c>
      <c r="M5023" t="s">
        <v>7663</v>
      </c>
      <c r="N5023" t="s">
        <v>3936</v>
      </c>
      <c r="O5023">
        <v>0</v>
      </c>
      <c r="P5023">
        <v>0</v>
      </c>
      <c r="Q5023">
        <v>1</v>
      </c>
    </row>
    <row r="5024" spans="1:17" x14ac:dyDescent="0.2">
      <c r="A5024" t="s">
        <v>498</v>
      </c>
      <c r="B5024" t="s">
        <v>134</v>
      </c>
      <c r="C5024" t="s">
        <v>497</v>
      </c>
      <c r="D5024" t="s">
        <v>54</v>
      </c>
      <c r="E5024" t="s">
        <v>4711</v>
      </c>
      <c r="F5024">
        <v>1.2999999999999999E-2</v>
      </c>
      <c r="G5024">
        <v>1.2999999999999999E-2</v>
      </c>
      <c r="H5024">
        <v>1</v>
      </c>
      <c r="J5024" t="s">
        <v>498</v>
      </c>
      <c r="K5024" t="s">
        <v>356</v>
      </c>
      <c r="L5024" t="s">
        <v>480</v>
      </c>
      <c r="M5024" t="s">
        <v>7663</v>
      </c>
      <c r="N5024" t="s">
        <v>3937</v>
      </c>
      <c r="O5024">
        <v>0</v>
      </c>
      <c r="P5024">
        <v>0</v>
      </c>
      <c r="Q5024">
        <v>1</v>
      </c>
    </row>
    <row r="5025" spans="1:17" x14ac:dyDescent="0.2">
      <c r="A5025" t="s">
        <v>498</v>
      </c>
      <c r="B5025" t="s">
        <v>134</v>
      </c>
      <c r="C5025" t="s">
        <v>497</v>
      </c>
      <c r="D5025" t="s">
        <v>54</v>
      </c>
      <c r="E5025" t="s">
        <v>4712</v>
      </c>
      <c r="F5025">
        <v>1.6E-2</v>
      </c>
      <c r="G5025">
        <v>1.6E-2</v>
      </c>
      <c r="H5025">
        <v>1</v>
      </c>
      <c r="J5025" t="s">
        <v>498</v>
      </c>
      <c r="K5025" t="s">
        <v>356</v>
      </c>
      <c r="L5025" t="s">
        <v>480</v>
      </c>
      <c r="M5025" t="s">
        <v>7663</v>
      </c>
      <c r="N5025" t="s">
        <v>3938</v>
      </c>
      <c r="O5025">
        <v>0</v>
      </c>
      <c r="P5025">
        <v>0</v>
      </c>
      <c r="Q5025">
        <v>1</v>
      </c>
    </row>
    <row r="5026" spans="1:17" x14ac:dyDescent="0.2">
      <c r="A5026" t="s">
        <v>498</v>
      </c>
      <c r="B5026" t="s">
        <v>134</v>
      </c>
      <c r="C5026" t="s">
        <v>497</v>
      </c>
      <c r="D5026" t="s">
        <v>54</v>
      </c>
      <c r="E5026" t="s">
        <v>4713</v>
      </c>
      <c r="F5026">
        <v>1.7000000000000001E-2</v>
      </c>
      <c r="G5026">
        <v>1.7000000000000001E-2</v>
      </c>
      <c r="H5026">
        <v>1</v>
      </c>
      <c r="J5026" t="s">
        <v>498</v>
      </c>
      <c r="K5026" t="s">
        <v>356</v>
      </c>
      <c r="L5026" t="s">
        <v>480</v>
      </c>
      <c r="M5026" t="s">
        <v>7663</v>
      </c>
      <c r="N5026" t="s">
        <v>3939</v>
      </c>
      <c r="O5026">
        <v>0</v>
      </c>
      <c r="P5026">
        <v>0</v>
      </c>
      <c r="Q5026">
        <v>1</v>
      </c>
    </row>
    <row r="5027" spans="1:17" x14ac:dyDescent="0.2">
      <c r="A5027" t="s">
        <v>498</v>
      </c>
      <c r="B5027" t="s">
        <v>134</v>
      </c>
      <c r="C5027" t="s">
        <v>497</v>
      </c>
      <c r="D5027" t="s">
        <v>54</v>
      </c>
      <c r="E5027" t="s">
        <v>4714</v>
      </c>
      <c r="F5027">
        <v>1.9E-2</v>
      </c>
      <c r="G5027">
        <v>1.9E-2</v>
      </c>
      <c r="H5027">
        <v>1</v>
      </c>
      <c r="J5027" t="s">
        <v>498</v>
      </c>
      <c r="K5027" t="s">
        <v>356</v>
      </c>
      <c r="L5027" t="s">
        <v>480</v>
      </c>
      <c r="M5027" t="s">
        <v>7663</v>
      </c>
      <c r="N5027" t="s">
        <v>3940</v>
      </c>
      <c r="O5027">
        <v>0</v>
      </c>
      <c r="P5027">
        <v>0</v>
      </c>
      <c r="Q5027">
        <v>1</v>
      </c>
    </row>
    <row r="5028" spans="1:17" x14ac:dyDescent="0.2">
      <c r="A5028" t="s">
        <v>498</v>
      </c>
      <c r="B5028" t="s">
        <v>134</v>
      </c>
      <c r="C5028" t="s">
        <v>497</v>
      </c>
      <c r="D5028" t="s">
        <v>54</v>
      </c>
      <c r="E5028" t="s">
        <v>4715</v>
      </c>
      <c r="F5028">
        <v>1.9E-2</v>
      </c>
      <c r="G5028">
        <v>1.9E-2</v>
      </c>
      <c r="H5028">
        <v>1</v>
      </c>
      <c r="J5028" t="s">
        <v>498</v>
      </c>
      <c r="K5028" t="s">
        <v>356</v>
      </c>
      <c r="L5028" t="s">
        <v>480</v>
      </c>
      <c r="M5028" t="s">
        <v>7663</v>
      </c>
      <c r="N5028" t="s">
        <v>3941</v>
      </c>
      <c r="O5028">
        <v>0</v>
      </c>
      <c r="P5028">
        <v>0</v>
      </c>
      <c r="Q5028">
        <v>1</v>
      </c>
    </row>
    <row r="5029" spans="1:17" x14ac:dyDescent="0.2">
      <c r="A5029" t="s">
        <v>498</v>
      </c>
      <c r="B5029" t="s">
        <v>134</v>
      </c>
      <c r="C5029" t="s">
        <v>497</v>
      </c>
      <c r="D5029" t="s">
        <v>54</v>
      </c>
      <c r="E5029" t="s">
        <v>4716</v>
      </c>
      <c r="F5029">
        <v>1.9E-2</v>
      </c>
      <c r="G5029">
        <v>1.9E-2</v>
      </c>
      <c r="H5029">
        <v>1</v>
      </c>
      <c r="J5029" t="s">
        <v>498</v>
      </c>
      <c r="K5029" t="s">
        <v>356</v>
      </c>
      <c r="L5029" t="s">
        <v>480</v>
      </c>
      <c r="M5029" t="s">
        <v>7663</v>
      </c>
      <c r="N5029" t="s">
        <v>3942</v>
      </c>
      <c r="O5029">
        <v>0</v>
      </c>
      <c r="P5029">
        <v>0</v>
      </c>
      <c r="Q5029">
        <v>1</v>
      </c>
    </row>
    <row r="5030" spans="1:17" x14ac:dyDescent="0.2">
      <c r="A5030" t="s">
        <v>498</v>
      </c>
      <c r="B5030" t="s">
        <v>134</v>
      </c>
      <c r="C5030" t="s">
        <v>497</v>
      </c>
      <c r="D5030" t="s">
        <v>54</v>
      </c>
      <c r="E5030" t="s">
        <v>4717</v>
      </c>
      <c r="F5030">
        <v>1.9E-2</v>
      </c>
      <c r="G5030">
        <v>1.9E-2</v>
      </c>
      <c r="H5030">
        <v>1</v>
      </c>
      <c r="J5030" t="s">
        <v>498</v>
      </c>
      <c r="K5030" t="s">
        <v>356</v>
      </c>
      <c r="L5030" t="s">
        <v>480</v>
      </c>
      <c r="M5030" t="s">
        <v>7663</v>
      </c>
      <c r="N5030" t="s">
        <v>3943</v>
      </c>
      <c r="O5030">
        <v>0</v>
      </c>
      <c r="P5030">
        <v>0</v>
      </c>
      <c r="Q5030">
        <v>1</v>
      </c>
    </row>
    <row r="5031" spans="1:17" x14ac:dyDescent="0.2">
      <c r="A5031" t="s">
        <v>498</v>
      </c>
      <c r="B5031" t="s">
        <v>134</v>
      </c>
      <c r="C5031" t="s">
        <v>497</v>
      </c>
      <c r="D5031" t="s">
        <v>54</v>
      </c>
      <c r="E5031" t="s">
        <v>4718</v>
      </c>
      <c r="F5031">
        <v>1.9E-2</v>
      </c>
      <c r="G5031">
        <v>1.9E-2</v>
      </c>
      <c r="H5031">
        <v>1</v>
      </c>
      <c r="J5031" t="s">
        <v>498</v>
      </c>
      <c r="K5031" t="s">
        <v>356</v>
      </c>
      <c r="L5031" t="s">
        <v>480</v>
      </c>
      <c r="M5031" t="s">
        <v>7663</v>
      </c>
      <c r="N5031" t="s">
        <v>3944</v>
      </c>
      <c r="O5031">
        <v>0</v>
      </c>
      <c r="P5031">
        <v>0</v>
      </c>
      <c r="Q5031">
        <v>1</v>
      </c>
    </row>
    <row r="5032" spans="1:17" x14ac:dyDescent="0.2">
      <c r="A5032" t="s">
        <v>498</v>
      </c>
      <c r="B5032" t="s">
        <v>134</v>
      </c>
      <c r="C5032" t="s">
        <v>497</v>
      </c>
      <c r="D5032" t="s">
        <v>54</v>
      </c>
      <c r="E5032" t="s">
        <v>4719</v>
      </c>
      <c r="F5032">
        <v>1.9E-2</v>
      </c>
      <c r="G5032">
        <v>1.9E-2</v>
      </c>
      <c r="H5032">
        <v>1</v>
      </c>
      <c r="J5032" t="s">
        <v>498</v>
      </c>
      <c r="K5032" t="s">
        <v>356</v>
      </c>
      <c r="L5032" t="s">
        <v>480</v>
      </c>
      <c r="M5032" t="s">
        <v>7663</v>
      </c>
      <c r="N5032" t="s">
        <v>3945</v>
      </c>
      <c r="O5032">
        <v>0</v>
      </c>
      <c r="P5032">
        <v>0</v>
      </c>
      <c r="Q5032">
        <v>1</v>
      </c>
    </row>
    <row r="5033" spans="1:17" x14ac:dyDescent="0.2">
      <c r="A5033" t="s">
        <v>498</v>
      </c>
      <c r="B5033" t="s">
        <v>134</v>
      </c>
      <c r="C5033" t="s">
        <v>497</v>
      </c>
      <c r="D5033" t="s">
        <v>54</v>
      </c>
      <c r="E5033" t="s">
        <v>4720</v>
      </c>
      <c r="F5033">
        <v>1.7999999999999999E-2</v>
      </c>
      <c r="G5033">
        <v>1.7999999999999999E-2</v>
      </c>
      <c r="H5033">
        <v>1</v>
      </c>
      <c r="J5033" t="s">
        <v>498</v>
      </c>
      <c r="K5033" t="s">
        <v>356</v>
      </c>
      <c r="L5033" t="s">
        <v>480</v>
      </c>
      <c r="M5033" t="s">
        <v>7663</v>
      </c>
      <c r="N5033" t="s">
        <v>3946</v>
      </c>
      <c r="O5033">
        <v>0</v>
      </c>
      <c r="P5033">
        <v>0</v>
      </c>
      <c r="Q5033">
        <v>1</v>
      </c>
    </row>
    <row r="5034" spans="1:17" x14ac:dyDescent="0.2">
      <c r="A5034" t="s">
        <v>498</v>
      </c>
      <c r="B5034" t="s">
        <v>134</v>
      </c>
      <c r="C5034" t="s">
        <v>497</v>
      </c>
      <c r="D5034" t="s">
        <v>54</v>
      </c>
      <c r="E5034" t="s">
        <v>4721</v>
      </c>
      <c r="F5034">
        <v>1.7999999999999999E-2</v>
      </c>
      <c r="G5034">
        <v>1.7999999999999999E-2</v>
      </c>
      <c r="H5034">
        <v>1</v>
      </c>
      <c r="J5034" t="s">
        <v>498</v>
      </c>
      <c r="K5034" t="s">
        <v>356</v>
      </c>
      <c r="L5034" t="s">
        <v>480</v>
      </c>
      <c r="M5034" t="s">
        <v>7663</v>
      </c>
      <c r="N5034" t="s">
        <v>3947</v>
      </c>
      <c r="O5034">
        <v>0</v>
      </c>
      <c r="P5034">
        <v>0</v>
      </c>
      <c r="Q5034">
        <v>1</v>
      </c>
    </row>
    <row r="5035" spans="1:17" x14ac:dyDescent="0.2">
      <c r="A5035" t="s">
        <v>498</v>
      </c>
      <c r="B5035" t="s">
        <v>134</v>
      </c>
      <c r="C5035" t="s">
        <v>497</v>
      </c>
      <c r="D5035" t="s">
        <v>54</v>
      </c>
      <c r="E5035" t="s">
        <v>4722</v>
      </c>
      <c r="F5035">
        <v>1.7999999999999999E-2</v>
      </c>
      <c r="G5035">
        <v>1.7999999999999999E-2</v>
      </c>
      <c r="H5035">
        <v>1</v>
      </c>
      <c r="J5035" t="s">
        <v>498</v>
      </c>
      <c r="K5035" t="s">
        <v>356</v>
      </c>
      <c r="L5035" t="s">
        <v>480</v>
      </c>
      <c r="M5035" t="s">
        <v>7663</v>
      </c>
      <c r="N5035" t="s">
        <v>3948</v>
      </c>
      <c r="O5035">
        <v>0</v>
      </c>
      <c r="P5035">
        <v>0</v>
      </c>
      <c r="Q5035">
        <v>1</v>
      </c>
    </row>
    <row r="5036" spans="1:17" x14ac:dyDescent="0.2">
      <c r="A5036" t="s">
        <v>498</v>
      </c>
      <c r="B5036" t="s">
        <v>134</v>
      </c>
      <c r="C5036" t="s">
        <v>497</v>
      </c>
      <c r="D5036" t="s">
        <v>54</v>
      </c>
      <c r="E5036" t="s">
        <v>4723</v>
      </c>
      <c r="F5036">
        <v>1.7999999999999999E-2</v>
      </c>
      <c r="G5036">
        <v>1.7999999999999999E-2</v>
      </c>
      <c r="H5036">
        <v>1</v>
      </c>
      <c r="J5036" t="s">
        <v>498</v>
      </c>
      <c r="K5036" t="s">
        <v>356</v>
      </c>
      <c r="L5036" t="s">
        <v>480</v>
      </c>
      <c r="M5036" t="s">
        <v>7663</v>
      </c>
      <c r="N5036" t="s">
        <v>3949</v>
      </c>
      <c r="O5036">
        <v>0</v>
      </c>
      <c r="P5036">
        <v>0</v>
      </c>
      <c r="Q5036">
        <v>1</v>
      </c>
    </row>
    <row r="5037" spans="1:17" x14ac:dyDescent="0.2">
      <c r="A5037" t="s">
        <v>498</v>
      </c>
      <c r="B5037" t="s">
        <v>134</v>
      </c>
      <c r="C5037" t="s">
        <v>497</v>
      </c>
      <c r="D5037" t="s">
        <v>54</v>
      </c>
      <c r="E5037" t="s">
        <v>4724</v>
      </c>
      <c r="F5037">
        <v>1.7999999999999999E-2</v>
      </c>
      <c r="G5037">
        <v>1.7999999999999999E-2</v>
      </c>
      <c r="H5037">
        <v>1</v>
      </c>
      <c r="J5037" t="s">
        <v>498</v>
      </c>
      <c r="K5037" t="s">
        <v>356</v>
      </c>
      <c r="L5037" t="s">
        <v>480</v>
      </c>
      <c r="M5037" t="s">
        <v>7663</v>
      </c>
      <c r="N5037" t="s">
        <v>3950</v>
      </c>
      <c r="O5037">
        <v>0</v>
      </c>
      <c r="P5037">
        <v>0</v>
      </c>
      <c r="Q5037">
        <v>1</v>
      </c>
    </row>
    <row r="5038" spans="1:17" x14ac:dyDescent="0.2">
      <c r="A5038" t="s">
        <v>498</v>
      </c>
      <c r="B5038" t="s">
        <v>134</v>
      </c>
      <c r="C5038" t="s">
        <v>497</v>
      </c>
      <c r="D5038" t="s">
        <v>54</v>
      </c>
      <c r="E5038" t="s">
        <v>4725</v>
      </c>
      <c r="F5038">
        <v>1.7000000000000001E-2</v>
      </c>
      <c r="G5038">
        <v>1.7000000000000001E-2</v>
      </c>
      <c r="H5038">
        <v>1</v>
      </c>
      <c r="J5038" t="s">
        <v>498</v>
      </c>
      <c r="K5038" t="s">
        <v>356</v>
      </c>
      <c r="L5038" t="s">
        <v>480</v>
      </c>
      <c r="M5038" t="s">
        <v>7663</v>
      </c>
      <c r="N5038" t="s">
        <v>3951</v>
      </c>
      <c r="O5038">
        <v>0</v>
      </c>
      <c r="P5038">
        <v>0</v>
      </c>
      <c r="Q5038">
        <v>1</v>
      </c>
    </row>
    <row r="5039" spans="1:17" x14ac:dyDescent="0.2">
      <c r="A5039" t="s">
        <v>498</v>
      </c>
      <c r="B5039" t="s">
        <v>134</v>
      </c>
      <c r="C5039" t="s">
        <v>497</v>
      </c>
      <c r="D5039" t="s">
        <v>54</v>
      </c>
      <c r="E5039" t="s">
        <v>4726</v>
      </c>
      <c r="F5039">
        <v>1.7000000000000001E-2</v>
      </c>
      <c r="G5039">
        <v>1.7000000000000001E-2</v>
      </c>
      <c r="H5039">
        <v>1</v>
      </c>
      <c r="J5039" t="s">
        <v>498</v>
      </c>
      <c r="K5039" t="s">
        <v>356</v>
      </c>
      <c r="L5039" t="s">
        <v>480</v>
      </c>
      <c r="M5039" t="s">
        <v>7663</v>
      </c>
      <c r="N5039" t="s">
        <v>3952</v>
      </c>
      <c r="O5039">
        <v>0</v>
      </c>
      <c r="P5039">
        <v>0</v>
      </c>
      <c r="Q5039">
        <v>1</v>
      </c>
    </row>
    <row r="5040" spans="1:17" x14ac:dyDescent="0.2">
      <c r="A5040" t="s">
        <v>498</v>
      </c>
      <c r="B5040" t="s">
        <v>134</v>
      </c>
      <c r="C5040" t="s">
        <v>497</v>
      </c>
      <c r="D5040" t="s">
        <v>54</v>
      </c>
      <c r="E5040" t="s">
        <v>4727</v>
      </c>
      <c r="F5040">
        <v>1.7000000000000001E-2</v>
      </c>
      <c r="G5040">
        <v>1.7000000000000001E-2</v>
      </c>
      <c r="H5040">
        <v>1</v>
      </c>
      <c r="J5040" t="s">
        <v>498</v>
      </c>
      <c r="K5040" t="s">
        <v>356</v>
      </c>
      <c r="L5040" t="s">
        <v>480</v>
      </c>
      <c r="M5040" t="s">
        <v>7663</v>
      </c>
      <c r="N5040" t="s">
        <v>3953</v>
      </c>
      <c r="O5040">
        <v>0</v>
      </c>
      <c r="P5040">
        <v>0</v>
      </c>
      <c r="Q5040">
        <v>1</v>
      </c>
    </row>
    <row r="5041" spans="1:17" x14ac:dyDescent="0.2">
      <c r="A5041" t="s">
        <v>498</v>
      </c>
      <c r="B5041" t="s">
        <v>134</v>
      </c>
      <c r="C5041" t="s">
        <v>497</v>
      </c>
      <c r="D5041" t="s">
        <v>54</v>
      </c>
      <c r="E5041" t="s">
        <v>4728</v>
      </c>
      <c r="F5041">
        <v>1.7000000000000001E-2</v>
      </c>
      <c r="G5041">
        <v>1.7000000000000001E-2</v>
      </c>
      <c r="H5041">
        <v>1</v>
      </c>
      <c r="J5041" t="s">
        <v>498</v>
      </c>
      <c r="K5041" t="s">
        <v>356</v>
      </c>
      <c r="L5041" t="s">
        <v>480</v>
      </c>
      <c r="M5041" t="s">
        <v>7663</v>
      </c>
      <c r="N5041" t="s">
        <v>3954</v>
      </c>
      <c r="O5041">
        <v>0</v>
      </c>
      <c r="P5041">
        <v>0</v>
      </c>
      <c r="Q5041">
        <v>1</v>
      </c>
    </row>
    <row r="5042" spans="1:17" x14ac:dyDescent="0.2">
      <c r="A5042" t="s">
        <v>498</v>
      </c>
      <c r="B5042" t="s">
        <v>134</v>
      </c>
      <c r="C5042" t="s">
        <v>497</v>
      </c>
      <c r="D5042" t="s">
        <v>54</v>
      </c>
      <c r="E5042" t="s">
        <v>4729</v>
      </c>
      <c r="F5042">
        <v>1.6E-2</v>
      </c>
      <c r="G5042">
        <v>1.6E-2</v>
      </c>
      <c r="H5042">
        <v>1</v>
      </c>
      <c r="J5042" t="s">
        <v>498</v>
      </c>
      <c r="K5042" t="s">
        <v>356</v>
      </c>
      <c r="L5042" t="s">
        <v>480</v>
      </c>
      <c r="M5042" t="s">
        <v>7663</v>
      </c>
      <c r="N5042" t="s">
        <v>3955</v>
      </c>
      <c r="O5042">
        <v>0</v>
      </c>
      <c r="P5042">
        <v>0</v>
      </c>
      <c r="Q5042">
        <v>1</v>
      </c>
    </row>
    <row r="5043" spans="1:17" x14ac:dyDescent="0.2">
      <c r="A5043" t="s">
        <v>498</v>
      </c>
      <c r="B5043" t="s">
        <v>134</v>
      </c>
      <c r="C5043" t="s">
        <v>497</v>
      </c>
      <c r="D5043" t="s">
        <v>54</v>
      </c>
      <c r="E5043" t="s">
        <v>4730</v>
      </c>
      <c r="F5043">
        <v>1.7999999999999999E-2</v>
      </c>
      <c r="G5043">
        <v>1.7999999999999999E-2</v>
      </c>
      <c r="H5043">
        <v>1</v>
      </c>
      <c r="J5043" t="s">
        <v>498</v>
      </c>
      <c r="K5043" t="s">
        <v>356</v>
      </c>
      <c r="L5043" t="s">
        <v>480</v>
      </c>
      <c r="M5043" t="s">
        <v>7663</v>
      </c>
      <c r="N5043" t="s">
        <v>3956</v>
      </c>
      <c r="O5043">
        <v>0</v>
      </c>
      <c r="P5043">
        <v>0</v>
      </c>
      <c r="Q5043">
        <v>1</v>
      </c>
    </row>
    <row r="5044" spans="1:17" x14ac:dyDescent="0.2">
      <c r="A5044" t="s">
        <v>498</v>
      </c>
      <c r="B5044" t="s">
        <v>134</v>
      </c>
      <c r="C5044" t="s">
        <v>497</v>
      </c>
      <c r="D5044" t="s">
        <v>54</v>
      </c>
      <c r="E5044" t="s">
        <v>4731</v>
      </c>
      <c r="F5044">
        <v>1.7999999999999999E-2</v>
      </c>
      <c r="G5044">
        <v>1.7999999999999999E-2</v>
      </c>
      <c r="H5044">
        <v>1</v>
      </c>
      <c r="J5044" t="s">
        <v>498</v>
      </c>
      <c r="K5044" t="s">
        <v>356</v>
      </c>
      <c r="L5044" t="s">
        <v>480</v>
      </c>
      <c r="M5044" t="s">
        <v>7663</v>
      </c>
      <c r="N5044" t="s">
        <v>3957</v>
      </c>
      <c r="O5044">
        <v>0</v>
      </c>
      <c r="P5044">
        <v>0</v>
      </c>
      <c r="Q5044">
        <v>1</v>
      </c>
    </row>
    <row r="5045" spans="1:17" x14ac:dyDescent="0.2">
      <c r="A5045" t="s">
        <v>498</v>
      </c>
      <c r="B5045" t="s">
        <v>134</v>
      </c>
      <c r="C5045" t="s">
        <v>497</v>
      </c>
      <c r="D5045" t="s">
        <v>54</v>
      </c>
      <c r="E5045" t="s">
        <v>4732</v>
      </c>
      <c r="F5045">
        <v>1.4999999999999999E-2</v>
      </c>
      <c r="G5045">
        <v>1.4999999999999999E-2</v>
      </c>
      <c r="H5045">
        <v>1</v>
      </c>
      <c r="J5045" t="s">
        <v>498</v>
      </c>
      <c r="K5045" t="s">
        <v>356</v>
      </c>
      <c r="L5045" t="s">
        <v>480</v>
      </c>
      <c r="M5045" t="s">
        <v>7663</v>
      </c>
      <c r="N5045" t="s">
        <v>3958</v>
      </c>
      <c r="O5045">
        <v>0</v>
      </c>
      <c r="P5045">
        <v>0</v>
      </c>
      <c r="Q5045">
        <v>1</v>
      </c>
    </row>
    <row r="5046" spans="1:17" x14ac:dyDescent="0.2">
      <c r="A5046" t="s">
        <v>498</v>
      </c>
      <c r="B5046" t="s">
        <v>134</v>
      </c>
      <c r="C5046" t="s">
        <v>497</v>
      </c>
      <c r="D5046" t="s">
        <v>54</v>
      </c>
      <c r="E5046" t="s">
        <v>4733</v>
      </c>
      <c r="F5046">
        <v>1.9E-2</v>
      </c>
      <c r="G5046">
        <v>1.9E-2</v>
      </c>
      <c r="H5046">
        <v>1</v>
      </c>
      <c r="J5046" t="s">
        <v>498</v>
      </c>
      <c r="K5046" t="s">
        <v>356</v>
      </c>
      <c r="L5046" t="s">
        <v>480</v>
      </c>
      <c r="M5046" t="s">
        <v>7663</v>
      </c>
      <c r="N5046" t="s">
        <v>3959</v>
      </c>
      <c r="O5046">
        <v>0</v>
      </c>
      <c r="P5046">
        <v>0</v>
      </c>
      <c r="Q5046">
        <v>1</v>
      </c>
    </row>
    <row r="5047" spans="1:17" x14ac:dyDescent="0.2">
      <c r="A5047" t="s">
        <v>498</v>
      </c>
      <c r="B5047" t="s">
        <v>134</v>
      </c>
      <c r="C5047" t="s">
        <v>497</v>
      </c>
      <c r="D5047" t="s">
        <v>54</v>
      </c>
      <c r="E5047" t="s">
        <v>4734</v>
      </c>
      <c r="F5047">
        <v>0.02</v>
      </c>
      <c r="G5047">
        <v>0.02</v>
      </c>
      <c r="H5047">
        <v>1</v>
      </c>
      <c r="J5047" t="s">
        <v>498</v>
      </c>
      <c r="K5047" t="s">
        <v>356</v>
      </c>
      <c r="L5047" t="s">
        <v>480</v>
      </c>
      <c r="M5047" t="s">
        <v>7663</v>
      </c>
      <c r="N5047" t="s">
        <v>3960</v>
      </c>
      <c r="O5047">
        <v>0</v>
      </c>
      <c r="P5047">
        <v>0</v>
      </c>
      <c r="Q5047">
        <v>1</v>
      </c>
    </row>
    <row r="5048" spans="1:17" x14ac:dyDescent="0.2">
      <c r="A5048" t="s">
        <v>498</v>
      </c>
      <c r="B5048" t="s">
        <v>134</v>
      </c>
      <c r="C5048" t="s">
        <v>497</v>
      </c>
      <c r="D5048" t="s">
        <v>54</v>
      </c>
      <c r="E5048" t="s">
        <v>4735</v>
      </c>
      <c r="F5048">
        <v>2.1000000000000001E-2</v>
      </c>
      <c r="G5048">
        <v>2.1000000000000001E-2</v>
      </c>
      <c r="H5048">
        <v>1</v>
      </c>
      <c r="J5048" t="s">
        <v>498</v>
      </c>
      <c r="K5048" t="s">
        <v>356</v>
      </c>
      <c r="L5048" t="s">
        <v>480</v>
      </c>
      <c r="M5048" t="s">
        <v>7663</v>
      </c>
      <c r="N5048" t="s">
        <v>3961</v>
      </c>
      <c r="O5048">
        <v>0</v>
      </c>
      <c r="P5048">
        <v>0</v>
      </c>
      <c r="Q5048">
        <v>1</v>
      </c>
    </row>
    <row r="5049" spans="1:17" x14ac:dyDescent="0.2">
      <c r="A5049" t="s">
        <v>498</v>
      </c>
      <c r="B5049" t="s">
        <v>134</v>
      </c>
      <c r="C5049" t="s">
        <v>497</v>
      </c>
      <c r="D5049" t="s">
        <v>54</v>
      </c>
      <c r="E5049" t="s">
        <v>4736</v>
      </c>
      <c r="F5049">
        <v>2.1000000000000001E-2</v>
      </c>
      <c r="G5049">
        <v>2.1000000000000001E-2</v>
      </c>
      <c r="H5049">
        <v>1</v>
      </c>
      <c r="J5049" t="s">
        <v>498</v>
      </c>
      <c r="K5049" t="s">
        <v>356</v>
      </c>
      <c r="L5049" t="s">
        <v>480</v>
      </c>
      <c r="M5049" t="s">
        <v>7663</v>
      </c>
      <c r="N5049" t="s">
        <v>3962</v>
      </c>
      <c r="O5049">
        <v>0</v>
      </c>
      <c r="P5049">
        <v>0</v>
      </c>
      <c r="Q5049">
        <v>1</v>
      </c>
    </row>
    <row r="5050" spans="1:17" x14ac:dyDescent="0.2">
      <c r="A5050" t="s">
        <v>498</v>
      </c>
      <c r="B5050" t="s">
        <v>134</v>
      </c>
      <c r="C5050" t="s">
        <v>497</v>
      </c>
      <c r="D5050" t="s">
        <v>54</v>
      </c>
      <c r="E5050" t="s">
        <v>4737</v>
      </c>
      <c r="F5050">
        <v>2.1000000000000001E-2</v>
      </c>
      <c r="G5050">
        <v>2.1000000000000001E-2</v>
      </c>
      <c r="H5050">
        <v>1</v>
      </c>
      <c r="J5050" t="s">
        <v>498</v>
      </c>
      <c r="K5050" t="s">
        <v>356</v>
      </c>
      <c r="L5050" t="s">
        <v>480</v>
      </c>
      <c r="M5050" t="s">
        <v>7663</v>
      </c>
      <c r="N5050" t="s">
        <v>3963</v>
      </c>
      <c r="O5050">
        <v>0</v>
      </c>
      <c r="P5050">
        <v>0</v>
      </c>
      <c r="Q5050">
        <v>1</v>
      </c>
    </row>
    <row r="5051" spans="1:17" x14ac:dyDescent="0.2">
      <c r="A5051" t="s">
        <v>498</v>
      </c>
      <c r="B5051" t="s">
        <v>134</v>
      </c>
      <c r="C5051" t="s">
        <v>497</v>
      </c>
      <c r="D5051" t="s">
        <v>54</v>
      </c>
      <c r="E5051" t="s">
        <v>4738</v>
      </c>
      <c r="F5051">
        <v>2.1000000000000001E-2</v>
      </c>
      <c r="G5051">
        <v>2.1000000000000001E-2</v>
      </c>
      <c r="H5051">
        <v>1</v>
      </c>
      <c r="J5051" t="s">
        <v>498</v>
      </c>
      <c r="K5051" t="s">
        <v>356</v>
      </c>
      <c r="L5051" t="s">
        <v>480</v>
      </c>
      <c r="M5051" t="s">
        <v>7663</v>
      </c>
      <c r="N5051" t="s">
        <v>3964</v>
      </c>
      <c r="O5051">
        <v>0</v>
      </c>
      <c r="P5051">
        <v>0</v>
      </c>
      <c r="Q5051">
        <v>1</v>
      </c>
    </row>
    <row r="5052" spans="1:17" x14ac:dyDescent="0.2">
      <c r="A5052" t="s">
        <v>498</v>
      </c>
      <c r="B5052" t="s">
        <v>134</v>
      </c>
      <c r="C5052" t="s">
        <v>497</v>
      </c>
      <c r="D5052" t="s">
        <v>54</v>
      </c>
      <c r="E5052" t="s">
        <v>4739</v>
      </c>
      <c r="F5052">
        <v>2.1000000000000001E-2</v>
      </c>
      <c r="G5052">
        <v>2.1000000000000001E-2</v>
      </c>
      <c r="H5052">
        <v>1</v>
      </c>
      <c r="J5052" t="s">
        <v>498</v>
      </c>
      <c r="K5052" t="s">
        <v>356</v>
      </c>
      <c r="L5052" t="s">
        <v>480</v>
      </c>
      <c r="M5052" t="s">
        <v>7663</v>
      </c>
      <c r="N5052" t="s">
        <v>3965</v>
      </c>
      <c r="O5052">
        <v>0</v>
      </c>
      <c r="P5052">
        <v>0</v>
      </c>
      <c r="Q5052">
        <v>1</v>
      </c>
    </row>
    <row r="5053" spans="1:17" x14ac:dyDescent="0.2">
      <c r="A5053" t="s">
        <v>498</v>
      </c>
      <c r="B5053" t="s">
        <v>134</v>
      </c>
      <c r="C5053" t="s">
        <v>497</v>
      </c>
      <c r="D5053" t="s">
        <v>54</v>
      </c>
      <c r="E5053" t="s">
        <v>4740</v>
      </c>
      <c r="F5053">
        <v>2.1000000000000001E-2</v>
      </c>
      <c r="G5053">
        <v>2.1000000000000001E-2</v>
      </c>
      <c r="H5053">
        <v>1</v>
      </c>
      <c r="J5053" t="s">
        <v>498</v>
      </c>
      <c r="K5053" t="s">
        <v>356</v>
      </c>
      <c r="L5053" t="s">
        <v>480</v>
      </c>
      <c r="M5053" t="s">
        <v>7663</v>
      </c>
      <c r="N5053" t="s">
        <v>3966</v>
      </c>
      <c r="O5053">
        <v>0</v>
      </c>
      <c r="P5053">
        <v>0</v>
      </c>
      <c r="Q5053">
        <v>1</v>
      </c>
    </row>
    <row r="5054" spans="1:17" x14ac:dyDescent="0.2">
      <c r="A5054" t="s">
        <v>498</v>
      </c>
      <c r="B5054" t="s">
        <v>134</v>
      </c>
      <c r="C5054" t="s">
        <v>497</v>
      </c>
      <c r="D5054" t="s">
        <v>54</v>
      </c>
      <c r="E5054" t="s">
        <v>4741</v>
      </c>
      <c r="F5054">
        <v>2.1999999999999999E-2</v>
      </c>
      <c r="G5054">
        <v>2.1999999999999999E-2</v>
      </c>
      <c r="H5054">
        <v>1</v>
      </c>
      <c r="J5054" t="s">
        <v>498</v>
      </c>
      <c r="K5054" t="s">
        <v>356</v>
      </c>
      <c r="L5054" t="s">
        <v>480</v>
      </c>
      <c r="M5054" t="s">
        <v>7663</v>
      </c>
      <c r="N5054" t="s">
        <v>3967</v>
      </c>
      <c r="O5054">
        <v>0</v>
      </c>
      <c r="P5054">
        <v>0</v>
      </c>
      <c r="Q5054">
        <v>1</v>
      </c>
    </row>
    <row r="5055" spans="1:17" x14ac:dyDescent="0.2">
      <c r="A5055" t="s">
        <v>498</v>
      </c>
      <c r="B5055" t="s">
        <v>134</v>
      </c>
      <c r="C5055" t="s">
        <v>497</v>
      </c>
      <c r="D5055" t="s">
        <v>54</v>
      </c>
      <c r="E5055" t="s">
        <v>4742</v>
      </c>
      <c r="F5055">
        <v>2.1999999999999999E-2</v>
      </c>
      <c r="G5055">
        <v>2.1999999999999999E-2</v>
      </c>
      <c r="H5055">
        <v>1</v>
      </c>
      <c r="J5055" t="s">
        <v>498</v>
      </c>
      <c r="K5055" t="s">
        <v>356</v>
      </c>
      <c r="L5055" t="s">
        <v>480</v>
      </c>
      <c r="M5055" t="s">
        <v>7663</v>
      </c>
      <c r="N5055" t="s">
        <v>3968</v>
      </c>
      <c r="O5055">
        <v>0</v>
      </c>
      <c r="P5055">
        <v>0</v>
      </c>
      <c r="Q5055">
        <v>1</v>
      </c>
    </row>
    <row r="5056" spans="1:17" x14ac:dyDescent="0.2">
      <c r="A5056" t="s">
        <v>498</v>
      </c>
      <c r="B5056" t="s">
        <v>134</v>
      </c>
      <c r="C5056" t="s">
        <v>497</v>
      </c>
      <c r="D5056" t="s">
        <v>54</v>
      </c>
      <c r="E5056" t="s">
        <v>4743</v>
      </c>
      <c r="F5056">
        <v>2.1999999999999999E-2</v>
      </c>
      <c r="G5056">
        <v>2.1999999999999999E-2</v>
      </c>
      <c r="H5056">
        <v>1</v>
      </c>
      <c r="J5056" t="s">
        <v>498</v>
      </c>
      <c r="K5056" t="s">
        <v>356</v>
      </c>
      <c r="L5056" t="s">
        <v>480</v>
      </c>
      <c r="M5056" t="s">
        <v>7663</v>
      </c>
      <c r="N5056" t="s">
        <v>3969</v>
      </c>
      <c r="O5056">
        <v>0</v>
      </c>
      <c r="P5056">
        <v>0</v>
      </c>
      <c r="Q5056">
        <v>1</v>
      </c>
    </row>
    <row r="5057" spans="1:17" x14ac:dyDescent="0.2">
      <c r="A5057" t="s">
        <v>498</v>
      </c>
      <c r="B5057" t="s">
        <v>134</v>
      </c>
      <c r="C5057" t="s">
        <v>497</v>
      </c>
      <c r="D5057" t="s">
        <v>54</v>
      </c>
      <c r="E5057" t="s">
        <v>4744</v>
      </c>
      <c r="F5057">
        <v>2.1000000000000001E-2</v>
      </c>
      <c r="G5057">
        <v>2.1000000000000001E-2</v>
      </c>
      <c r="H5057">
        <v>1</v>
      </c>
      <c r="J5057" t="s">
        <v>498</v>
      </c>
      <c r="K5057" t="s">
        <v>356</v>
      </c>
      <c r="L5057" t="s">
        <v>480</v>
      </c>
      <c r="M5057" t="s">
        <v>7663</v>
      </c>
      <c r="N5057" t="s">
        <v>3970</v>
      </c>
      <c r="O5057">
        <v>0</v>
      </c>
      <c r="P5057">
        <v>0</v>
      </c>
      <c r="Q5057">
        <v>1</v>
      </c>
    </row>
    <row r="5058" spans="1:17" x14ac:dyDescent="0.2">
      <c r="A5058" t="s">
        <v>498</v>
      </c>
      <c r="B5058" t="s">
        <v>134</v>
      </c>
      <c r="C5058" t="s">
        <v>497</v>
      </c>
      <c r="D5058" t="s">
        <v>54</v>
      </c>
      <c r="E5058" t="s">
        <v>4745</v>
      </c>
      <c r="F5058">
        <v>1.9E-2</v>
      </c>
      <c r="G5058">
        <v>1.9E-2</v>
      </c>
      <c r="H5058">
        <v>1</v>
      </c>
      <c r="J5058" t="s">
        <v>498</v>
      </c>
      <c r="K5058" t="s">
        <v>356</v>
      </c>
      <c r="L5058" t="s">
        <v>480</v>
      </c>
      <c r="M5058" t="s">
        <v>7663</v>
      </c>
      <c r="N5058" t="s">
        <v>3971</v>
      </c>
      <c r="O5058">
        <v>0</v>
      </c>
      <c r="P5058">
        <v>0</v>
      </c>
      <c r="Q5058">
        <v>1</v>
      </c>
    </row>
    <row r="5059" spans="1:17" x14ac:dyDescent="0.2">
      <c r="A5059" t="s">
        <v>498</v>
      </c>
      <c r="B5059" t="s">
        <v>134</v>
      </c>
      <c r="C5059" t="s">
        <v>497</v>
      </c>
      <c r="D5059" t="s">
        <v>54</v>
      </c>
      <c r="E5059" t="s">
        <v>4746</v>
      </c>
      <c r="F5059">
        <v>1.7999999999999999E-2</v>
      </c>
      <c r="G5059">
        <v>1.7999999999999999E-2</v>
      </c>
      <c r="H5059">
        <v>1</v>
      </c>
      <c r="J5059" t="s">
        <v>498</v>
      </c>
      <c r="K5059" t="s">
        <v>356</v>
      </c>
      <c r="L5059" t="s">
        <v>480</v>
      </c>
      <c r="M5059" t="s">
        <v>7663</v>
      </c>
      <c r="N5059" t="s">
        <v>3972</v>
      </c>
      <c r="O5059">
        <v>0</v>
      </c>
      <c r="P5059">
        <v>0</v>
      </c>
      <c r="Q5059">
        <v>1</v>
      </c>
    </row>
    <row r="5060" spans="1:17" x14ac:dyDescent="0.2">
      <c r="A5060" t="s">
        <v>498</v>
      </c>
      <c r="B5060" t="s">
        <v>134</v>
      </c>
      <c r="C5060" t="s">
        <v>497</v>
      </c>
      <c r="D5060" t="s">
        <v>54</v>
      </c>
      <c r="E5060" t="s">
        <v>4747</v>
      </c>
      <c r="F5060">
        <v>1.7999999999999999E-2</v>
      </c>
      <c r="G5060">
        <v>1.7999999999999999E-2</v>
      </c>
      <c r="H5060">
        <v>1</v>
      </c>
      <c r="J5060" t="s">
        <v>498</v>
      </c>
      <c r="K5060" t="s">
        <v>356</v>
      </c>
      <c r="L5060" t="s">
        <v>480</v>
      </c>
      <c r="M5060" t="s">
        <v>7663</v>
      </c>
      <c r="N5060" t="s">
        <v>3973</v>
      </c>
      <c r="O5060">
        <v>0</v>
      </c>
      <c r="P5060">
        <v>0</v>
      </c>
      <c r="Q5060">
        <v>1</v>
      </c>
    </row>
    <row r="5061" spans="1:17" x14ac:dyDescent="0.2">
      <c r="A5061" t="s">
        <v>498</v>
      </c>
      <c r="B5061" t="s">
        <v>134</v>
      </c>
      <c r="C5061" t="s">
        <v>497</v>
      </c>
      <c r="D5061" t="s">
        <v>54</v>
      </c>
      <c r="E5061" t="s">
        <v>4748</v>
      </c>
      <c r="F5061">
        <v>1.7000000000000001E-2</v>
      </c>
      <c r="G5061">
        <v>1.7000000000000001E-2</v>
      </c>
      <c r="H5061">
        <v>1</v>
      </c>
      <c r="J5061" t="s">
        <v>498</v>
      </c>
      <c r="K5061" t="s">
        <v>356</v>
      </c>
      <c r="L5061" t="s">
        <v>480</v>
      </c>
      <c r="M5061" t="s">
        <v>7663</v>
      </c>
      <c r="N5061" t="s">
        <v>3974</v>
      </c>
      <c r="O5061">
        <v>0</v>
      </c>
      <c r="P5061">
        <v>0</v>
      </c>
      <c r="Q5061">
        <v>1</v>
      </c>
    </row>
    <row r="5062" spans="1:17" x14ac:dyDescent="0.2">
      <c r="A5062" t="s">
        <v>498</v>
      </c>
      <c r="B5062" t="s">
        <v>134</v>
      </c>
      <c r="C5062" t="s">
        <v>497</v>
      </c>
      <c r="D5062" t="s">
        <v>54</v>
      </c>
      <c r="E5062" t="s">
        <v>4749</v>
      </c>
      <c r="F5062">
        <v>1.7000000000000001E-2</v>
      </c>
      <c r="G5062">
        <v>1.7000000000000001E-2</v>
      </c>
      <c r="H5062">
        <v>1</v>
      </c>
      <c r="J5062" t="s">
        <v>498</v>
      </c>
      <c r="K5062" t="s">
        <v>356</v>
      </c>
      <c r="L5062" t="s">
        <v>480</v>
      </c>
      <c r="M5062" t="s">
        <v>7663</v>
      </c>
      <c r="N5062" t="s">
        <v>3975</v>
      </c>
      <c r="O5062">
        <v>0</v>
      </c>
      <c r="P5062">
        <v>0</v>
      </c>
      <c r="Q5062">
        <v>1</v>
      </c>
    </row>
    <row r="5063" spans="1:17" x14ac:dyDescent="0.2">
      <c r="A5063" t="s">
        <v>498</v>
      </c>
      <c r="B5063" t="s">
        <v>134</v>
      </c>
      <c r="C5063" t="s">
        <v>497</v>
      </c>
      <c r="D5063" t="s">
        <v>54</v>
      </c>
      <c r="E5063" t="s">
        <v>4750</v>
      </c>
      <c r="F5063">
        <v>1.7000000000000001E-2</v>
      </c>
      <c r="G5063">
        <v>1.7000000000000001E-2</v>
      </c>
      <c r="H5063">
        <v>1</v>
      </c>
      <c r="J5063" t="s">
        <v>498</v>
      </c>
      <c r="K5063" t="s">
        <v>356</v>
      </c>
      <c r="L5063" t="s">
        <v>480</v>
      </c>
      <c r="M5063" t="s">
        <v>7663</v>
      </c>
      <c r="N5063" t="s">
        <v>3976</v>
      </c>
      <c r="O5063">
        <v>0</v>
      </c>
      <c r="P5063">
        <v>0</v>
      </c>
      <c r="Q5063">
        <v>1</v>
      </c>
    </row>
    <row r="5064" spans="1:17" x14ac:dyDescent="0.2">
      <c r="A5064" t="s">
        <v>498</v>
      </c>
      <c r="B5064" t="s">
        <v>134</v>
      </c>
      <c r="C5064" t="s">
        <v>497</v>
      </c>
      <c r="D5064" t="s">
        <v>54</v>
      </c>
      <c r="E5064" t="s">
        <v>4751</v>
      </c>
      <c r="F5064">
        <v>1.7000000000000001E-2</v>
      </c>
      <c r="G5064">
        <v>1.7000000000000001E-2</v>
      </c>
      <c r="H5064">
        <v>1</v>
      </c>
      <c r="J5064" t="s">
        <v>498</v>
      </c>
      <c r="K5064" t="s">
        <v>356</v>
      </c>
      <c r="L5064" t="s">
        <v>480</v>
      </c>
      <c r="M5064" t="s">
        <v>7663</v>
      </c>
      <c r="N5064" t="s">
        <v>3977</v>
      </c>
      <c r="O5064">
        <v>0</v>
      </c>
      <c r="P5064">
        <v>0</v>
      </c>
      <c r="Q5064">
        <v>1</v>
      </c>
    </row>
    <row r="5065" spans="1:17" x14ac:dyDescent="0.2">
      <c r="A5065" t="s">
        <v>498</v>
      </c>
      <c r="B5065" t="s">
        <v>134</v>
      </c>
      <c r="C5065" t="s">
        <v>497</v>
      </c>
      <c r="D5065" t="s">
        <v>54</v>
      </c>
      <c r="E5065" t="s">
        <v>4752</v>
      </c>
      <c r="F5065">
        <v>1.7000000000000001E-2</v>
      </c>
      <c r="G5065">
        <v>1.7000000000000001E-2</v>
      </c>
      <c r="H5065">
        <v>1</v>
      </c>
      <c r="J5065" t="s">
        <v>498</v>
      </c>
      <c r="K5065" t="s">
        <v>356</v>
      </c>
      <c r="L5065" t="s">
        <v>480</v>
      </c>
      <c r="M5065" t="s">
        <v>7663</v>
      </c>
      <c r="N5065" t="s">
        <v>3978</v>
      </c>
      <c r="O5065">
        <v>0</v>
      </c>
      <c r="P5065">
        <v>0</v>
      </c>
      <c r="Q5065">
        <v>1</v>
      </c>
    </row>
    <row r="5066" spans="1:17" x14ac:dyDescent="0.2">
      <c r="A5066" t="s">
        <v>498</v>
      </c>
      <c r="B5066" t="s">
        <v>134</v>
      </c>
      <c r="C5066" t="s">
        <v>497</v>
      </c>
      <c r="D5066" t="s">
        <v>54</v>
      </c>
      <c r="E5066" t="s">
        <v>4753</v>
      </c>
      <c r="F5066">
        <v>1.7000000000000001E-2</v>
      </c>
      <c r="G5066">
        <v>1.7000000000000001E-2</v>
      </c>
      <c r="H5066">
        <v>1</v>
      </c>
      <c r="J5066" t="s">
        <v>498</v>
      </c>
      <c r="K5066" t="s">
        <v>356</v>
      </c>
      <c r="L5066" t="s">
        <v>480</v>
      </c>
      <c r="M5066" t="s">
        <v>7663</v>
      </c>
      <c r="N5066" t="s">
        <v>3979</v>
      </c>
      <c r="O5066">
        <v>0</v>
      </c>
      <c r="P5066">
        <v>0</v>
      </c>
      <c r="Q5066">
        <v>1</v>
      </c>
    </row>
    <row r="5067" spans="1:17" x14ac:dyDescent="0.2">
      <c r="A5067" t="s">
        <v>498</v>
      </c>
      <c r="B5067" t="s">
        <v>134</v>
      </c>
      <c r="C5067" t="s">
        <v>497</v>
      </c>
      <c r="D5067" t="s">
        <v>54</v>
      </c>
      <c r="E5067" t="s">
        <v>4754</v>
      </c>
      <c r="F5067">
        <v>1.7000000000000001E-2</v>
      </c>
      <c r="G5067">
        <v>1.7000000000000001E-2</v>
      </c>
      <c r="H5067">
        <v>1</v>
      </c>
      <c r="J5067" t="s">
        <v>498</v>
      </c>
      <c r="K5067" t="s">
        <v>356</v>
      </c>
      <c r="L5067" t="s">
        <v>480</v>
      </c>
      <c r="M5067" t="s">
        <v>7663</v>
      </c>
      <c r="N5067" t="s">
        <v>3980</v>
      </c>
      <c r="O5067">
        <v>0</v>
      </c>
      <c r="P5067">
        <v>0</v>
      </c>
      <c r="Q5067">
        <v>1</v>
      </c>
    </row>
    <row r="5068" spans="1:17" x14ac:dyDescent="0.2">
      <c r="A5068" t="s">
        <v>498</v>
      </c>
      <c r="B5068" t="s">
        <v>134</v>
      </c>
      <c r="C5068" t="s">
        <v>497</v>
      </c>
      <c r="D5068" t="s">
        <v>54</v>
      </c>
      <c r="E5068" t="s">
        <v>4755</v>
      </c>
      <c r="F5068">
        <v>1.7999999999999999E-2</v>
      </c>
      <c r="G5068">
        <v>1.7999999999999999E-2</v>
      </c>
      <c r="H5068">
        <v>1</v>
      </c>
      <c r="J5068" t="s">
        <v>498</v>
      </c>
      <c r="K5068" t="s">
        <v>356</v>
      </c>
      <c r="L5068" t="s">
        <v>480</v>
      </c>
      <c r="M5068" t="s">
        <v>7663</v>
      </c>
      <c r="N5068" t="s">
        <v>3981</v>
      </c>
      <c r="O5068">
        <v>0</v>
      </c>
      <c r="P5068">
        <v>0</v>
      </c>
      <c r="Q5068">
        <v>1</v>
      </c>
    </row>
    <row r="5069" spans="1:17" x14ac:dyDescent="0.2">
      <c r="A5069" t="s">
        <v>498</v>
      </c>
      <c r="B5069" t="s">
        <v>134</v>
      </c>
      <c r="C5069" t="s">
        <v>497</v>
      </c>
      <c r="D5069" t="s">
        <v>54</v>
      </c>
      <c r="E5069" t="s">
        <v>4756</v>
      </c>
      <c r="F5069">
        <v>1.9E-2</v>
      </c>
      <c r="G5069">
        <v>1.9E-2</v>
      </c>
      <c r="H5069">
        <v>1</v>
      </c>
      <c r="J5069" t="s">
        <v>498</v>
      </c>
      <c r="K5069" t="s">
        <v>356</v>
      </c>
      <c r="L5069" t="s">
        <v>480</v>
      </c>
      <c r="M5069" t="s">
        <v>7663</v>
      </c>
      <c r="N5069" t="s">
        <v>3982</v>
      </c>
      <c r="O5069">
        <v>0</v>
      </c>
      <c r="P5069">
        <v>0</v>
      </c>
      <c r="Q5069">
        <v>1</v>
      </c>
    </row>
    <row r="5070" spans="1:17" x14ac:dyDescent="0.2">
      <c r="A5070" t="s">
        <v>498</v>
      </c>
      <c r="B5070" t="s">
        <v>134</v>
      </c>
      <c r="C5070" t="s">
        <v>497</v>
      </c>
      <c r="D5070" t="s">
        <v>54</v>
      </c>
      <c r="E5070" t="s">
        <v>4757</v>
      </c>
      <c r="F5070">
        <v>0.02</v>
      </c>
      <c r="G5070">
        <v>0.02</v>
      </c>
      <c r="H5070">
        <v>1</v>
      </c>
      <c r="J5070" t="s">
        <v>498</v>
      </c>
      <c r="K5070" t="s">
        <v>356</v>
      </c>
      <c r="L5070" t="s">
        <v>480</v>
      </c>
      <c r="M5070" t="s">
        <v>7663</v>
      </c>
      <c r="N5070" t="s">
        <v>3983</v>
      </c>
      <c r="O5070">
        <v>0</v>
      </c>
      <c r="P5070">
        <v>0</v>
      </c>
      <c r="Q5070">
        <v>1</v>
      </c>
    </row>
    <row r="5071" spans="1:17" x14ac:dyDescent="0.2">
      <c r="A5071" t="s">
        <v>498</v>
      </c>
      <c r="B5071" t="s">
        <v>134</v>
      </c>
      <c r="C5071" t="s">
        <v>497</v>
      </c>
      <c r="D5071" t="s">
        <v>54</v>
      </c>
      <c r="E5071" t="s">
        <v>4758</v>
      </c>
      <c r="F5071">
        <v>1.9E-2</v>
      </c>
      <c r="G5071">
        <v>1.9E-2</v>
      </c>
      <c r="H5071">
        <v>1</v>
      </c>
      <c r="J5071" t="s">
        <v>498</v>
      </c>
      <c r="K5071" t="s">
        <v>356</v>
      </c>
      <c r="L5071" t="s">
        <v>480</v>
      </c>
      <c r="M5071" t="s">
        <v>7663</v>
      </c>
      <c r="N5071" t="s">
        <v>3984</v>
      </c>
      <c r="O5071">
        <v>0</v>
      </c>
      <c r="P5071">
        <v>0</v>
      </c>
      <c r="Q5071">
        <v>1</v>
      </c>
    </row>
    <row r="5072" spans="1:17" x14ac:dyDescent="0.2">
      <c r="A5072" t="s">
        <v>498</v>
      </c>
      <c r="B5072" t="s">
        <v>134</v>
      </c>
      <c r="C5072" t="s">
        <v>497</v>
      </c>
      <c r="D5072" t="s">
        <v>54</v>
      </c>
      <c r="E5072" t="s">
        <v>4759</v>
      </c>
      <c r="F5072">
        <v>1.7999999999999999E-2</v>
      </c>
      <c r="G5072">
        <v>1.7999999999999999E-2</v>
      </c>
      <c r="H5072">
        <v>1</v>
      </c>
      <c r="J5072" t="s">
        <v>498</v>
      </c>
      <c r="K5072" t="s">
        <v>356</v>
      </c>
      <c r="L5072" t="s">
        <v>480</v>
      </c>
      <c r="M5072" t="s">
        <v>7663</v>
      </c>
      <c r="N5072" t="s">
        <v>3985</v>
      </c>
      <c r="O5072">
        <v>0</v>
      </c>
      <c r="P5072">
        <v>0</v>
      </c>
      <c r="Q5072">
        <v>1</v>
      </c>
    </row>
    <row r="5073" spans="1:17" x14ac:dyDescent="0.2">
      <c r="A5073" t="s">
        <v>498</v>
      </c>
      <c r="B5073" t="s">
        <v>134</v>
      </c>
      <c r="C5073" t="s">
        <v>497</v>
      </c>
      <c r="D5073" t="s">
        <v>54</v>
      </c>
      <c r="E5073" t="s">
        <v>4760</v>
      </c>
      <c r="F5073">
        <v>1.7000000000000001E-2</v>
      </c>
      <c r="G5073">
        <v>1.7000000000000001E-2</v>
      </c>
      <c r="H5073">
        <v>1</v>
      </c>
      <c r="J5073" t="s">
        <v>498</v>
      </c>
      <c r="K5073" t="s">
        <v>356</v>
      </c>
      <c r="L5073" t="s">
        <v>480</v>
      </c>
      <c r="M5073" t="s">
        <v>7663</v>
      </c>
      <c r="N5073" t="s">
        <v>3986</v>
      </c>
      <c r="O5073">
        <v>0</v>
      </c>
      <c r="P5073">
        <v>0</v>
      </c>
      <c r="Q5073">
        <v>1</v>
      </c>
    </row>
    <row r="5074" spans="1:17" x14ac:dyDescent="0.2">
      <c r="A5074" t="s">
        <v>498</v>
      </c>
      <c r="B5074" t="s">
        <v>134</v>
      </c>
      <c r="C5074" t="s">
        <v>497</v>
      </c>
      <c r="D5074" t="s">
        <v>54</v>
      </c>
      <c r="E5074" t="s">
        <v>4761</v>
      </c>
      <c r="F5074">
        <v>1.7000000000000001E-2</v>
      </c>
      <c r="G5074">
        <v>1.7000000000000001E-2</v>
      </c>
      <c r="H5074">
        <v>1</v>
      </c>
      <c r="J5074" t="s">
        <v>498</v>
      </c>
      <c r="K5074" t="s">
        <v>356</v>
      </c>
      <c r="L5074" t="s">
        <v>480</v>
      </c>
      <c r="M5074" t="s">
        <v>7663</v>
      </c>
      <c r="N5074" t="s">
        <v>3987</v>
      </c>
      <c r="O5074">
        <v>0</v>
      </c>
      <c r="P5074">
        <v>0</v>
      </c>
      <c r="Q5074">
        <v>1</v>
      </c>
    </row>
    <row r="5075" spans="1:17" x14ac:dyDescent="0.2">
      <c r="A5075" t="s">
        <v>498</v>
      </c>
      <c r="B5075" t="s">
        <v>134</v>
      </c>
      <c r="C5075" t="s">
        <v>497</v>
      </c>
      <c r="D5075" t="s">
        <v>54</v>
      </c>
      <c r="E5075" t="s">
        <v>4762</v>
      </c>
      <c r="F5075">
        <v>1.7000000000000001E-2</v>
      </c>
      <c r="G5075">
        <v>1.7000000000000001E-2</v>
      </c>
      <c r="H5075">
        <v>1</v>
      </c>
      <c r="J5075" t="s">
        <v>498</v>
      </c>
      <c r="K5075" t="s">
        <v>356</v>
      </c>
      <c r="L5075" t="s">
        <v>480</v>
      </c>
      <c r="M5075" t="s">
        <v>7663</v>
      </c>
      <c r="N5075" t="s">
        <v>3988</v>
      </c>
      <c r="O5075">
        <v>0</v>
      </c>
      <c r="P5075">
        <v>0</v>
      </c>
      <c r="Q5075">
        <v>1</v>
      </c>
    </row>
    <row r="5076" spans="1:17" x14ac:dyDescent="0.2">
      <c r="A5076" t="s">
        <v>498</v>
      </c>
      <c r="B5076" t="s">
        <v>134</v>
      </c>
      <c r="C5076" t="s">
        <v>497</v>
      </c>
      <c r="D5076" t="s">
        <v>54</v>
      </c>
      <c r="E5076" t="s">
        <v>4763</v>
      </c>
      <c r="F5076">
        <v>0.02</v>
      </c>
      <c r="G5076">
        <v>0.02</v>
      </c>
      <c r="H5076">
        <v>1</v>
      </c>
      <c r="J5076" t="s">
        <v>498</v>
      </c>
      <c r="K5076" t="s">
        <v>356</v>
      </c>
      <c r="L5076" t="s">
        <v>480</v>
      </c>
      <c r="M5076" t="s">
        <v>7663</v>
      </c>
      <c r="N5076" t="s">
        <v>3989</v>
      </c>
      <c r="O5076">
        <v>0</v>
      </c>
      <c r="P5076">
        <v>0</v>
      </c>
      <c r="Q5076">
        <v>1</v>
      </c>
    </row>
    <row r="5077" spans="1:17" x14ac:dyDescent="0.2">
      <c r="A5077" t="s">
        <v>498</v>
      </c>
      <c r="B5077" t="s">
        <v>134</v>
      </c>
      <c r="C5077" t="s">
        <v>497</v>
      </c>
      <c r="D5077" t="s">
        <v>54</v>
      </c>
      <c r="E5077" t="s">
        <v>4764</v>
      </c>
      <c r="F5077">
        <v>1.9E-2</v>
      </c>
      <c r="G5077">
        <v>1.9E-2</v>
      </c>
      <c r="H5077">
        <v>1</v>
      </c>
      <c r="J5077" t="s">
        <v>498</v>
      </c>
      <c r="K5077" t="s">
        <v>356</v>
      </c>
      <c r="L5077" t="s">
        <v>480</v>
      </c>
      <c r="M5077" t="s">
        <v>7663</v>
      </c>
      <c r="N5077" t="s">
        <v>3990</v>
      </c>
      <c r="O5077">
        <v>0</v>
      </c>
      <c r="P5077">
        <v>0</v>
      </c>
      <c r="Q5077">
        <v>1</v>
      </c>
    </row>
    <row r="5078" spans="1:17" x14ac:dyDescent="0.2">
      <c r="A5078" t="s">
        <v>498</v>
      </c>
      <c r="B5078" t="s">
        <v>134</v>
      </c>
      <c r="C5078" t="s">
        <v>497</v>
      </c>
      <c r="D5078" t="s">
        <v>54</v>
      </c>
      <c r="E5078" t="s">
        <v>4765</v>
      </c>
      <c r="F5078">
        <v>1.9E-2</v>
      </c>
      <c r="G5078">
        <v>1.9E-2</v>
      </c>
      <c r="H5078">
        <v>1</v>
      </c>
      <c r="J5078" t="s">
        <v>498</v>
      </c>
      <c r="K5078" t="s">
        <v>356</v>
      </c>
      <c r="L5078" t="s">
        <v>480</v>
      </c>
      <c r="M5078" t="s">
        <v>7663</v>
      </c>
      <c r="N5078" t="s">
        <v>3991</v>
      </c>
      <c r="O5078">
        <v>0</v>
      </c>
      <c r="P5078">
        <v>0</v>
      </c>
      <c r="Q5078">
        <v>1</v>
      </c>
    </row>
    <row r="5079" spans="1:17" x14ac:dyDescent="0.2">
      <c r="A5079" t="s">
        <v>498</v>
      </c>
      <c r="B5079" t="s">
        <v>134</v>
      </c>
      <c r="C5079" t="s">
        <v>497</v>
      </c>
      <c r="D5079" t="s">
        <v>54</v>
      </c>
      <c r="E5079" t="s">
        <v>4766</v>
      </c>
      <c r="F5079">
        <v>0.02</v>
      </c>
      <c r="G5079">
        <v>0.02</v>
      </c>
      <c r="H5079">
        <v>1</v>
      </c>
      <c r="J5079" t="s">
        <v>498</v>
      </c>
      <c r="K5079" t="s">
        <v>356</v>
      </c>
      <c r="L5079" t="s">
        <v>480</v>
      </c>
      <c r="M5079" t="s">
        <v>7663</v>
      </c>
      <c r="N5079" t="s">
        <v>3992</v>
      </c>
      <c r="O5079">
        <v>0</v>
      </c>
      <c r="P5079">
        <v>0</v>
      </c>
      <c r="Q5079">
        <v>1</v>
      </c>
    </row>
    <row r="5080" spans="1:17" x14ac:dyDescent="0.2">
      <c r="A5080" t="s">
        <v>498</v>
      </c>
      <c r="B5080" t="s">
        <v>134</v>
      </c>
      <c r="C5080" t="s">
        <v>497</v>
      </c>
      <c r="D5080" t="s">
        <v>54</v>
      </c>
      <c r="E5080" t="s">
        <v>4767</v>
      </c>
      <c r="F5080">
        <v>0.02</v>
      </c>
      <c r="G5080">
        <v>0.02</v>
      </c>
      <c r="H5080">
        <v>1</v>
      </c>
      <c r="J5080" t="s">
        <v>498</v>
      </c>
      <c r="K5080" t="s">
        <v>356</v>
      </c>
      <c r="L5080" t="s">
        <v>480</v>
      </c>
      <c r="M5080" t="s">
        <v>7663</v>
      </c>
      <c r="N5080" t="s">
        <v>3993</v>
      </c>
      <c r="O5080">
        <v>0</v>
      </c>
      <c r="P5080">
        <v>0</v>
      </c>
      <c r="Q5080">
        <v>1</v>
      </c>
    </row>
    <row r="5081" spans="1:17" x14ac:dyDescent="0.2">
      <c r="A5081" t="s">
        <v>498</v>
      </c>
      <c r="B5081" t="s">
        <v>134</v>
      </c>
      <c r="C5081" t="s">
        <v>497</v>
      </c>
      <c r="D5081" t="s">
        <v>54</v>
      </c>
      <c r="E5081" t="s">
        <v>4768</v>
      </c>
      <c r="F5081">
        <v>1.9E-2</v>
      </c>
      <c r="G5081">
        <v>1.9E-2</v>
      </c>
      <c r="H5081">
        <v>1</v>
      </c>
      <c r="J5081" t="s">
        <v>498</v>
      </c>
      <c r="K5081" t="s">
        <v>356</v>
      </c>
      <c r="L5081" t="s">
        <v>480</v>
      </c>
      <c r="M5081" t="s">
        <v>7663</v>
      </c>
      <c r="N5081" t="s">
        <v>3994</v>
      </c>
      <c r="O5081">
        <v>0</v>
      </c>
      <c r="P5081">
        <v>0</v>
      </c>
      <c r="Q5081">
        <v>1</v>
      </c>
    </row>
    <row r="5082" spans="1:17" x14ac:dyDescent="0.2">
      <c r="A5082" t="s">
        <v>498</v>
      </c>
      <c r="B5082" t="s">
        <v>134</v>
      </c>
      <c r="C5082" t="s">
        <v>497</v>
      </c>
      <c r="D5082" t="s">
        <v>54</v>
      </c>
      <c r="E5082" t="s">
        <v>4769</v>
      </c>
      <c r="F5082">
        <v>1.7999999999999999E-2</v>
      </c>
      <c r="G5082">
        <v>1.7999999999999999E-2</v>
      </c>
      <c r="H5082">
        <v>1</v>
      </c>
      <c r="J5082" t="s">
        <v>498</v>
      </c>
      <c r="K5082" t="s">
        <v>356</v>
      </c>
      <c r="L5082" t="s">
        <v>480</v>
      </c>
      <c r="M5082" t="s">
        <v>7663</v>
      </c>
      <c r="N5082" t="s">
        <v>3995</v>
      </c>
      <c r="O5082">
        <v>0</v>
      </c>
      <c r="P5082">
        <v>0</v>
      </c>
      <c r="Q5082">
        <v>1</v>
      </c>
    </row>
    <row r="5083" spans="1:17" x14ac:dyDescent="0.2">
      <c r="A5083" t="s">
        <v>498</v>
      </c>
      <c r="B5083" t="s">
        <v>134</v>
      </c>
      <c r="C5083" t="s">
        <v>497</v>
      </c>
      <c r="D5083" t="s">
        <v>54</v>
      </c>
      <c r="E5083" t="s">
        <v>4770</v>
      </c>
      <c r="F5083">
        <v>1.7999999999999999E-2</v>
      </c>
      <c r="G5083">
        <v>1.7999999999999999E-2</v>
      </c>
      <c r="H5083">
        <v>1</v>
      </c>
      <c r="J5083" t="s">
        <v>498</v>
      </c>
      <c r="K5083" t="s">
        <v>356</v>
      </c>
      <c r="L5083" t="s">
        <v>480</v>
      </c>
      <c r="M5083" t="s">
        <v>7663</v>
      </c>
      <c r="N5083" t="s">
        <v>3996</v>
      </c>
      <c r="O5083">
        <v>0</v>
      </c>
      <c r="P5083">
        <v>0</v>
      </c>
      <c r="Q5083">
        <v>1</v>
      </c>
    </row>
    <row r="5084" spans="1:17" x14ac:dyDescent="0.2">
      <c r="A5084" t="s">
        <v>498</v>
      </c>
      <c r="B5084" t="s">
        <v>134</v>
      </c>
      <c r="C5084" t="s">
        <v>497</v>
      </c>
      <c r="D5084" t="s">
        <v>54</v>
      </c>
      <c r="E5084" t="s">
        <v>4771</v>
      </c>
      <c r="F5084">
        <v>1.7999999999999999E-2</v>
      </c>
      <c r="G5084">
        <v>1.7999999999999999E-2</v>
      </c>
      <c r="H5084">
        <v>1</v>
      </c>
      <c r="J5084" t="s">
        <v>498</v>
      </c>
      <c r="K5084" t="s">
        <v>356</v>
      </c>
      <c r="L5084" t="s">
        <v>480</v>
      </c>
      <c r="M5084" t="s">
        <v>7663</v>
      </c>
      <c r="N5084" t="s">
        <v>3997</v>
      </c>
      <c r="O5084">
        <v>0</v>
      </c>
      <c r="P5084">
        <v>0</v>
      </c>
      <c r="Q5084">
        <v>1</v>
      </c>
    </row>
    <row r="5085" spans="1:17" x14ac:dyDescent="0.2">
      <c r="A5085" t="s">
        <v>498</v>
      </c>
      <c r="B5085" t="s">
        <v>134</v>
      </c>
      <c r="C5085" t="s">
        <v>497</v>
      </c>
      <c r="D5085" t="s">
        <v>54</v>
      </c>
      <c r="E5085" t="s">
        <v>4772</v>
      </c>
      <c r="F5085">
        <v>1.7999999999999999E-2</v>
      </c>
      <c r="G5085">
        <v>1.7999999999999999E-2</v>
      </c>
      <c r="H5085">
        <v>1</v>
      </c>
      <c r="J5085" t="s">
        <v>498</v>
      </c>
      <c r="K5085" t="s">
        <v>356</v>
      </c>
      <c r="L5085" t="s">
        <v>480</v>
      </c>
      <c r="M5085" t="s">
        <v>7663</v>
      </c>
      <c r="N5085" t="s">
        <v>3998</v>
      </c>
      <c r="O5085">
        <v>0</v>
      </c>
      <c r="P5085">
        <v>0</v>
      </c>
      <c r="Q5085">
        <v>1</v>
      </c>
    </row>
    <row r="5086" spans="1:17" x14ac:dyDescent="0.2">
      <c r="A5086" t="s">
        <v>498</v>
      </c>
      <c r="B5086" t="s">
        <v>134</v>
      </c>
      <c r="C5086" t="s">
        <v>497</v>
      </c>
      <c r="D5086" t="s">
        <v>54</v>
      </c>
      <c r="E5086" t="s">
        <v>4773</v>
      </c>
      <c r="F5086">
        <v>1.7999999999999999E-2</v>
      </c>
      <c r="G5086">
        <v>1.7999999999999999E-2</v>
      </c>
      <c r="H5086">
        <v>1</v>
      </c>
      <c r="J5086" t="s">
        <v>498</v>
      </c>
      <c r="K5086" t="s">
        <v>356</v>
      </c>
      <c r="L5086" t="s">
        <v>480</v>
      </c>
      <c r="M5086" t="s">
        <v>7663</v>
      </c>
      <c r="N5086" t="s">
        <v>3999</v>
      </c>
      <c r="O5086">
        <v>0</v>
      </c>
      <c r="P5086">
        <v>0</v>
      </c>
      <c r="Q5086">
        <v>1</v>
      </c>
    </row>
    <row r="5087" spans="1:17" x14ac:dyDescent="0.2">
      <c r="A5087" t="s">
        <v>498</v>
      </c>
      <c r="B5087" t="s">
        <v>134</v>
      </c>
      <c r="C5087" t="s">
        <v>497</v>
      </c>
      <c r="D5087" t="s">
        <v>54</v>
      </c>
      <c r="E5087" t="s">
        <v>4774</v>
      </c>
      <c r="F5087">
        <v>1.7000000000000001E-2</v>
      </c>
      <c r="G5087">
        <v>1.7000000000000001E-2</v>
      </c>
      <c r="H5087">
        <v>1</v>
      </c>
      <c r="J5087" t="s">
        <v>498</v>
      </c>
      <c r="K5087" t="s">
        <v>356</v>
      </c>
      <c r="L5087" t="s">
        <v>480</v>
      </c>
      <c r="M5087" t="s">
        <v>7663</v>
      </c>
      <c r="N5087" t="s">
        <v>4000</v>
      </c>
      <c r="O5087">
        <v>0</v>
      </c>
      <c r="P5087">
        <v>0</v>
      </c>
      <c r="Q5087">
        <v>1</v>
      </c>
    </row>
    <row r="5088" spans="1:17" x14ac:dyDescent="0.2">
      <c r="A5088" t="s">
        <v>498</v>
      </c>
      <c r="B5088" t="s">
        <v>134</v>
      </c>
      <c r="C5088" t="s">
        <v>497</v>
      </c>
      <c r="D5088" t="s">
        <v>54</v>
      </c>
      <c r="E5088" t="s">
        <v>4775</v>
      </c>
      <c r="F5088">
        <v>1.7000000000000001E-2</v>
      </c>
      <c r="G5088">
        <v>1.7000000000000001E-2</v>
      </c>
      <c r="H5088">
        <v>1</v>
      </c>
      <c r="J5088" t="s">
        <v>498</v>
      </c>
      <c r="K5088" t="s">
        <v>356</v>
      </c>
      <c r="L5088" t="s">
        <v>480</v>
      </c>
      <c r="M5088" t="s">
        <v>7663</v>
      </c>
      <c r="N5088" t="s">
        <v>4001</v>
      </c>
      <c r="O5088">
        <v>0</v>
      </c>
      <c r="P5088">
        <v>0</v>
      </c>
      <c r="Q5088">
        <v>1</v>
      </c>
    </row>
    <row r="5089" spans="1:17" x14ac:dyDescent="0.2">
      <c r="A5089" t="s">
        <v>498</v>
      </c>
      <c r="B5089" t="s">
        <v>134</v>
      </c>
      <c r="C5089" t="s">
        <v>497</v>
      </c>
      <c r="D5089" t="s">
        <v>54</v>
      </c>
      <c r="E5089" t="s">
        <v>4776</v>
      </c>
      <c r="F5089">
        <v>1.7000000000000001E-2</v>
      </c>
      <c r="G5089">
        <v>1.7000000000000001E-2</v>
      </c>
      <c r="H5089">
        <v>1</v>
      </c>
      <c r="J5089" t="s">
        <v>498</v>
      </c>
      <c r="K5089" t="s">
        <v>356</v>
      </c>
      <c r="L5089" t="s">
        <v>480</v>
      </c>
      <c r="M5089" t="s">
        <v>7663</v>
      </c>
      <c r="N5089" t="s">
        <v>4002</v>
      </c>
      <c r="O5089">
        <v>0</v>
      </c>
      <c r="P5089">
        <v>0</v>
      </c>
      <c r="Q5089">
        <v>1</v>
      </c>
    </row>
    <row r="5090" spans="1:17" x14ac:dyDescent="0.2">
      <c r="A5090" t="s">
        <v>498</v>
      </c>
      <c r="B5090" t="s">
        <v>134</v>
      </c>
      <c r="C5090" t="s">
        <v>497</v>
      </c>
      <c r="D5090" t="s">
        <v>54</v>
      </c>
      <c r="E5090" t="s">
        <v>4777</v>
      </c>
      <c r="F5090">
        <v>1.7000000000000001E-2</v>
      </c>
      <c r="G5090">
        <v>1.7000000000000001E-2</v>
      </c>
      <c r="H5090">
        <v>1</v>
      </c>
      <c r="J5090" t="s">
        <v>498</v>
      </c>
      <c r="K5090" t="s">
        <v>356</v>
      </c>
      <c r="L5090" t="s">
        <v>480</v>
      </c>
      <c r="M5090" t="s">
        <v>7663</v>
      </c>
      <c r="N5090" t="s">
        <v>4003</v>
      </c>
      <c r="O5090">
        <v>0</v>
      </c>
      <c r="P5090">
        <v>0</v>
      </c>
      <c r="Q5090">
        <v>1</v>
      </c>
    </row>
    <row r="5091" spans="1:17" x14ac:dyDescent="0.2">
      <c r="A5091" t="s">
        <v>498</v>
      </c>
      <c r="B5091" t="s">
        <v>134</v>
      </c>
      <c r="C5091" t="s">
        <v>497</v>
      </c>
      <c r="D5091" t="s">
        <v>54</v>
      </c>
      <c r="E5091" t="s">
        <v>4778</v>
      </c>
      <c r="F5091">
        <v>1.7999999999999999E-2</v>
      </c>
      <c r="G5091">
        <v>1.7999999999999999E-2</v>
      </c>
      <c r="H5091">
        <v>1</v>
      </c>
      <c r="J5091" t="s">
        <v>498</v>
      </c>
      <c r="K5091" t="s">
        <v>356</v>
      </c>
      <c r="L5091" t="s">
        <v>480</v>
      </c>
      <c r="M5091" t="s">
        <v>7663</v>
      </c>
      <c r="N5091" t="s">
        <v>4004</v>
      </c>
      <c r="O5091">
        <v>0</v>
      </c>
      <c r="P5091">
        <v>0</v>
      </c>
      <c r="Q5091">
        <v>1</v>
      </c>
    </row>
    <row r="5092" spans="1:17" x14ac:dyDescent="0.2">
      <c r="A5092" t="s">
        <v>498</v>
      </c>
      <c r="B5092" t="s">
        <v>134</v>
      </c>
      <c r="C5092" t="s">
        <v>497</v>
      </c>
      <c r="D5092" t="s">
        <v>54</v>
      </c>
      <c r="E5092" t="s">
        <v>4779</v>
      </c>
      <c r="F5092">
        <v>1.9E-2</v>
      </c>
      <c r="G5092">
        <v>1.9E-2</v>
      </c>
      <c r="H5092">
        <v>1</v>
      </c>
      <c r="J5092" t="s">
        <v>498</v>
      </c>
      <c r="K5092" t="s">
        <v>356</v>
      </c>
      <c r="L5092" t="s">
        <v>480</v>
      </c>
      <c r="M5092" t="s">
        <v>7663</v>
      </c>
      <c r="N5092" t="s">
        <v>4005</v>
      </c>
      <c r="O5092">
        <v>0</v>
      </c>
      <c r="P5092">
        <v>0</v>
      </c>
      <c r="Q5092">
        <v>1</v>
      </c>
    </row>
    <row r="5093" spans="1:17" x14ac:dyDescent="0.2">
      <c r="A5093" t="s">
        <v>498</v>
      </c>
      <c r="B5093" t="s">
        <v>134</v>
      </c>
      <c r="C5093" t="s">
        <v>497</v>
      </c>
      <c r="D5093" t="s">
        <v>54</v>
      </c>
      <c r="E5093" t="s">
        <v>4780</v>
      </c>
      <c r="F5093">
        <v>0.02</v>
      </c>
      <c r="G5093">
        <v>0.02</v>
      </c>
      <c r="H5093">
        <v>1</v>
      </c>
      <c r="J5093" t="s">
        <v>498</v>
      </c>
      <c r="K5093" t="s">
        <v>356</v>
      </c>
      <c r="L5093" t="s">
        <v>480</v>
      </c>
      <c r="M5093" t="s">
        <v>7663</v>
      </c>
      <c r="N5093" t="s">
        <v>4006</v>
      </c>
      <c r="O5093">
        <v>0</v>
      </c>
      <c r="P5093">
        <v>0</v>
      </c>
      <c r="Q5093">
        <v>1</v>
      </c>
    </row>
    <row r="5094" spans="1:17" x14ac:dyDescent="0.2">
      <c r="A5094" t="s">
        <v>498</v>
      </c>
      <c r="B5094" t="s">
        <v>134</v>
      </c>
      <c r="C5094" t="s">
        <v>497</v>
      </c>
      <c r="D5094" t="s">
        <v>54</v>
      </c>
      <c r="E5094" t="s">
        <v>4781</v>
      </c>
      <c r="F5094">
        <v>0.02</v>
      </c>
      <c r="G5094">
        <v>0.02</v>
      </c>
      <c r="H5094">
        <v>1</v>
      </c>
      <c r="J5094" t="s">
        <v>498</v>
      </c>
      <c r="K5094" t="s">
        <v>356</v>
      </c>
      <c r="L5094" t="s">
        <v>480</v>
      </c>
      <c r="M5094" t="s">
        <v>7663</v>
      </c>
      <c r="N5094" t="s">
        <v>4007</v>
      </c>
      <c r="O5094">
        <v>0</v>
      </c>
      <c r="P5094">
        <v>0</v>
      </c>
      <c r="Q5094">
        <v>1</v>
      </c>
    </row>
    <row r="5095" spans="1:17" x14ac:dyDescent="0.2">
      <c r="A5095" t="s">
        <v>498</v>
      </c>
      <c r="B5095" t="s">
        <v>134</v>
      </c>
      <c r="C5095" t="s">
        <v>497</v>
      </c>
      <c r="D5095" t="s">
        <v>54</v>
      </c>
      <c r="E5095" t="s">
        <v>4782</v>
      </c>
      <c r="F5095">
        <v>2.1000000000000001E-2</v>
      </c>
      <c r="G5095">
        <v>2.1000000000000001E-2</v>
      </c>
      <c r="H5095">
        <v>1</v>
      </c>
      <c r="J5095" t="s">
        <v>498</v>
      </c>
      <c r="K5095" t="s">
        <v>356</v>
      </c>
      <c r="L5095" t="s">
        <v>480</v>
      </c>
      <c r="M5095" t="s">
        <v>7663</v>
      </c>
      <c r="N5095" t="s">
        <v>4008</v>
      </c>
      <c r="O5095">
        <v>0</v>
      </c>
      <c r="P5095">
        <v>0</v>
      </c>
      <c r="Q5095">
        <v>1</v>
      </c>
    </row>
    <row r="5096" spans="1:17" x14ac:dyDescent="0.2">
      <c r="A5096" t="s">
        <v>498</v>
      </c>
      <c r="B5096" t="s">
        <v>134</v>
      </c>
      <c r="C5096" t="s">
        <v>497</v>
      </c>
      <c r="D5096" t="s">
        <v>54</v>
      </c>
      <c r="E5096" t="s">
        <v>4783</v>
      </c>
      <c r="F5096">
        <v>2.1000000000000001E-2</v>
      </c>
      <c r="G5096">
        <v>2.1000000000000001E-2</v>
      </c>
      <c r="H5096">
        <v>1</v>
      </c>
      <c r="J5096" t="s">
        <v>498</v>
      </c>
      <c r="K5096" t="s">
        <v>356</v>
      </c>
      <c r="L5096" t="s">
        <v>480</v>
      </c>
      <c r="M5096" t="s">
        <v>7663</v>
      </c>
      <c r="N5096" t="s">
        <v>4009</v>
      </c>
      <c r="O5096">
        <v>0</v>
      </c>
      <c r="P5096">
        <v>0</v>
      </c>
      <c r="Q5096">
        <v>1</v>
      </c>
    </row>
    <row r="5097" spans="1:17" x14ac:dyDescent="0.2">
      <c r="A5097" t="s">
        <v>498</v>
      </c>
      <c r="B5097" t="s">
        <v>134</v>
      </c>
      <c r="C5097" t="s">
        <v>497</v>
      </c>
      <c r="D5097" t="s">
        <v>54</v>
      </c>
      <c r="E5097" t="s">
        <v>4784</v>
      </c>
      <c r="F5097">
        <v>2.1000000000000001E-2</v>
      </c>
      <c r="G5097">
        <v>2.1000000000000001E-2</v>
      </c>
      <c r="H5097">
        <v>1</v>
      </c>
      <c r="J5097" t="s">
        <v>498</v>
      </c>
      <c r="K5097" t="s">
        <v>356</v>
      </c>
      <c r="L5097" t="s">
        <v>480</v>
      </c>
      <c r="M5097" t="s">
        <v>7663</v>
      </c>
      <c r="N5097" t="s">
        <v>4010</v>
      </c>
      <c r="O5097">
        <v>0</v>
      </c>
      <c r="P5097">
        <v>0</v>
      </c>
      <c r="Q5097">
        <v>1</v>
      </c>
    </row>
    <row r="5098" spans="1:17" x14ac:dyDescent="0.2">
      <c r="A5098" t="s">
        <v>498</v>
      </c>
      <c r="B5098" t="s">
        <v>134</v>
      </c>
      <c r="C5098" t="s">
        <v>497</v>
      </c>
      <c r="D5098" t="s">
        <v>54</v>
      </c>
      <c r="E5098" t="s">
        <v>4785</v>
      </c>
      <c r="F5098">
        <v>2.1000000000000001E-2</v>
      </c>
      <c r="G5098">
        <v>2.1000000000000001E-2</v>
      </c>
      <c r="H5098">
        <v>1</v>
      </c>
      <c r="J5098" t="s">
        <v>498</v>
      </c>
      <c r="K5098" t="s">
        <v>356</v>
      </c>
      <c r="L5098" t="s">
        <v>480</v>
      </c>
      <c r="M5098" t="s">
        <v>7663</v>
      </c>
      <c r="N5098" t="s">
        <v>4011</v>
      </c>
      <c r="O5098">
        <v>0</v>
      </c>
      <c r="P5098">
        <v>0</v>
      </c>
      <c r="Q5098">
        <v>1</v>
      </c>
    </row>
    <row r="5099" spans="1:17" x14ac:dyDescent="0.2">
      <c r="A5099" t="s">
        <v>498</v>
      </c>
      <c r="B5099" t="s">
        <v>134</v>
      </c>
      <c r="C5099" t="s">
        <v>497</v>
      </c>
      <c r="D5099" t="s">
        <v>54</v>
      </c>
      <c r="E5099" t="s">
        <v>4786</v>
      </c>
      <c r="F5099">
        <v>2.1000000000000001E-2</v>
      </c>
      <c r="G5099">
        <v>2.1000000000000001E-2</v>
      </c>
      <c r="H5099">
        <v>1</v>
      </c>
      <c r="J5099" t="s">
        <v>498</v>
      </c>
      <c r="K5099" t="s">
        <v>356</v>
      </c>
      <c r="L5099" t="s">
        <v>480</v>
      </c>
      <c r="M5099" t="s">
        <v>7663</v>
      </c>
      <c r="N5099" t="s">
        <v>4012</v>
      </c>
      <c r="O5099">
        <v>0</v>
      </c>
      <c r="P5099">
        <v>0</v>
      </c>
      <c r="Q5099">
        <v>1</v>
      </c>
    </row>
    <row r="5100" spans="1:17" x14ac:dyDescent="0.2">
      <c r="A5100" t="s">
        <v>498</v>
      </c>
      <c r="B5100" t="s">
        <v>134</v>
      </c>
      <c r="C5100" t="s">
        <v>497</v>
      </c>
      <c r="D5100" t="s">
        <v>54</v>
      </c>
      <c r="E5100" t="s">
        <v>4787</v>
      </c>
      <c r="F5100">
        <v>2.1000000000000001E-2</v>
      </c>
      <c r="G5100">
        <v>2.1000000000000001E-2</v>
      </c>
      <c r="H5100">
        <v>1</v>
      </c>
      <c r="J5100" t="s">
        <v>498</v>
      </c>
      <c r="K5100" t="s">
        <v>356</v>
      </c>
      <c r="L5100" t="s">
        <v>480</v>
      </c>
      <c r="M5100" t="s">
        <v>7663</v>
      </c>
      <c r="N5100" t="s">
        <v>4013</v>
      </c>
      <c r="O5100">
        <v>0</v>
      </c>
      <c r="P5100">
        <v>0</v>
      </c>
      <c r="Q5100">
        <v>1</v>
      </c>
    </row>
    <row r="5101" spans="1:17" x14ac:dyDescent="0.2">
      <c r="A5101" t="s">
        <v>498</v>
      </c>
      <c r="B5101" t="s">
        <v>134</v>
      </c>
      <c r="C5101" t="s">
        <v>497</v>
      </c>
      <c r="D5101" t="s">
        <v>54</v>
      </c>
      <c r="E5101" t="s">
        <v>4788</v>
      </c>
      <c r="F5101">
        <v>2.1000000000000001E-2</v>
      </c>
      <c r="G5101">
        <v>2.1000000000000001E-2</v>
      </c>
      <c r="H5101">
        <v>1</v>
      </c>
      <c r="J5101" t="s">
        <v>498</v>
      </c>
      <c r="K5101" t="s">
        <v>356</v>
      </c>
      <c r="L5101" t="s">
        <v>480</v>
      </c>
      <c r="M5101" t="s">
        <v>7663</v>
      </c>
      <c r="N5101" t="s">
        <v>4014</v>
      </c>
      <c r="O5101">
        <v>0</v>
      </c>
      <c r="P5101">
        <v>0</v>
      </c>
      <c r="Q5101">
        <v>1</v>
      </c>
    </row>
    <row r="5102" spans="1:17" x14ac:dyDescent="0.2">
      <c r="A5102" t="s">
        <v>498</v>
      </c>
      <c r="B5102" t="s">
        <v>134</v>
      </c>
      <c r="C5102" t="s">
        <v>497</v>
      </c>
      <c r="D5102" t="s">
        <v>54</v>
      </c>
      <c r="E5102" t="s">
        <v>4789</v>
      </c>
      <c r="F5102">
        <v>2.1000000000000001E-2</v>
      </c>
      <c r="G5102">
        <v>2.1000000000000001E-2</v>
      </c>
      <c r="H5102">
        <v>1</v>
      </c>
      <c r="J5102" t="s">
        <v>498</v>
      </c>
      <c r="K5102" t="s">
        <v>356</v>
      </c>
      <c r="L5102" t="s">
        <v>480</v>
      </c>
      <c r="M5102" t="s">
        <v>7663</v>
      </c>
      <c r="N5102" t="s">
        <v>4015</v>
      </c>
      <c r="O5102">
        <v>0</v>
      </c>
      <c r="P5102">
        <v>0</v>
      </c>
      <c r="Q5102">
        <v>1</v>
      </c>
    </row>
    <row r="5103" spans="1:17" x14ac:dyDescent="0.2">
      <c r="A5103" t="s">
        <v>498</v>
      </c>
      <c r="B5103" t="s">
        <v>134</v>
      </c>
      <c r="C5103" t="s">
        <v>497</v>
      </c>
      <c r="D5103" t="s">
        <v>54</v>
      </c>
      <c r="E5103" t="s">
        <v>4790</v>
      </c>
      <c r="F5103">
        <v>0.02</v>
      </c>
      <c r="G5103">
        <v>0.02</v>
      </c>
      <c r="H5103">
        <v>1</v>
      </c>
      <c r="J5103" t="s">
        <v>498</v>
      </c>
      <c r="K5103" t="s">
        <v>356</v>
      </c>
      <c r="L5103" t="s">
        <v>480</v>
      </c>
      <c r="M5103" t="s">
        <v>7663</v>
      </c>
      <c r="N5103" t="s">
        <v>4016</v>
      </c>
      <c r="O5103">
        <v>0</v>
      </c>
      <c r="P5103">
        <v>0</v>
      </c>
      <c r="Q5103">
        <v>1</v>
      </c>
    </row>
    <row r="5104" spans="1:17" x14ac:dyDescent="0.2">
      <c r="A5104" t="s">
        <v>498</v>
      </c>
      <c r="B5104" t="s">
        <v>134</v>
      </c>
      <c r="C5104" t="s">
        <v>497</v>
      </c>
      <c r="D5104" t="s">
        <v>54</v>
      </c>
      <c r="E5104" t="s">
        <v>4791</v>
      </c>
      <c r="F5104">
        <v>1.9E-2</v>
      </c>
      <c r="G5104">
        <v>1.9E-2</v>
      </c>
      <c r="H5104">
        <v>1</v>
      </c>
      <c r="J5104" t="s">
        <v>498</v>
      </c>
      <c r="K5104" t="s">
        <v>356</v>
      </c>
      <c r="L5104" t="s">
        <v>480</v>
      </c>
      <c r="M5104" t="s">
        <v>7663</v>
      </c>
      <c r="N5104" t="s">
        <v>4017</v>
      </c>
      <c r="O5104">
        <v>0</v>
      </c>
      <c r="P5104">
        <v>0</v>
      </c>
      <c r="Q5104">
        <v>1</v>
      </c>
    </row>
    <row r="5105" spans="1:17" x14ac:dyDescent="0.2">
      <c r="A5105" t="s">
        <v>498</v>
      </c>
      <c r="B5105" t="s">
        <v>134</v>
      </c>
      <c r="C5105" t="s">
        <v>497</v>
      </c>
      <c r="D5105" t="s">
        <v>54</v>
      </c>
      <c r="E5105" t="s">
        <v>4792</v>
      </c>
      <c r="F5105">
        <v>1.6E-2</v>
      </c>
      <c r="G5105">
        <v>1.6E-2</v>
      </c>
      <c r="H5105">
        <v>1</v>
      </c>
      <c r="J5105" t="s">
        <v>498</v>
      </c>
      <c r="K5105" t="s">
        <v>356</v>
      </c>
      <c r="L5105" t="s">
        <v>480</v>
      </c>
      <c r="M5105" t="s">
        <v>7663</v>
      </c>
      <c r="N5105" t="s">
        <v>4018</v>
      </c>
      <c r="O5105">
        <v>0</v>
      </c>
      <c r="P5105">
        <v>0</v>
      </c>
      <c r="Q5105">
        <v>1</v>
      </c>
    </row>
    <row r="5106" spans="1:17" x14ac:dyDescent="0.2">
      <c r="A5106" t="s">
        <v>498</v>
      </c>
      <c r="B5106" t="s">
        <v>134</v>
      </c>
      <c r="C5106" t="s">
        <v>497</v>
      </c>
      <c r="D5106" t="s">
        <v>54</v>
      </c>
      <c r="E5106" t="s">
        <v>4793</v>
      </c>
      <c r="F5106">
        <v>1.4E-2</v>
      </c>
      <c r="G5106">
        <v>1.4E-2</v>
      </c>
      <c r="H5106">
        <v>1</v>
      </c>
      <c r="J5106" t="s">
        <v>498</v>
      </c>
      <c r="K5106" t="s">
        <v>356</v>
      </c>
      <c r="L5106" t="s">
        <v>480</v>
      </c>
      <c r="M5106" t="s">
        <v>7663</v>
      </c>
      <c r="N5106" t="s">
        <v>4019</v>
      </c>
      <c r="O5106">
        <v>0</v>
      </c>
      <c r="P5106">
        <v>0</v>
      </c>
      <c r="Q5106">
        <v>1</v>
      </c>
    </row>
    <row r="5107" spans="1:17" x14ac:dyDescent="0.2">
      <c r="A5107" t="s">
        <v>498</v>
      </c>
      <c r="B5107" t="s">
        <v>134</v>
      </c>
      <c r="C5107" t="s">
        <v>497</v>
      </c>
      <c r="D5107" t="s">
        <v>54</v>
      </c>
      <c r="E5107" t="s">
        <v>4794</v>
      </c>
      <c r="F5107">
        <v>1.4E-2</v>
      </c>
      <c r="G5107">
        <v>1.4E-2</v>
      </c>
      <c r="H5107">
        <v>1</v>
      </c>
      <c r="J5107" t="s">
        <v>498</v>
      </c>
      <c r="K5107" t="s">
        <v>356</v>
      </c>
      <c r="L5107" t="s">
        <v>480</v>
      </c>
      <c r="M5107" t="s">
        <v>7663</v>
      </c>
      <c r="N5107" t="s">
        <v>4020</v>
      </c>
      <c r="O5107">
        <v>0</v>
      </c>
      <c r="P5107">
        <v>0</v>
      </c>
      <c r="Q5107">
        <v>1</v>
      </c>
    </row>
    <row r="5108" spans="1:17" x14ac:dyDescent="0.2">
      <c r="A5108" t="s">
        <v>498</v>
      </c>
      <c r="B5108" t="s">
        <v>134</v>
      </c>
      <c r="C5108" t="s">
        <v>497</v>
      </c>
      <c r="D5108" t="s">
        <v>54</v>
      </c>
      <c r="E5108" t="s">
        <v>4795</v>
      </c>
      <c r="F5108">
        <v>1.4E-2</v>
      </c>
      <c r="G5108">
        <v>1.4E-2</v>
      </c>
      <c r="H5108">
        <v>1</v>
      </c>
      <c r="J5108" t="s">
        <v>498</v>
      </c>
      <c r="K5108" t="s">
        <v>356</v>
      </c>
      <c r="L5108" t="s">
        <v>480</v>
      </c>
      <c r="M5108" t="s">
        <v>7663</v>
      </c>
      <c r="N5108" t="s">
        <v>4021</v>
      </c>
      <c r="O5108">
        <v>0</v>
      </c>
      <c r="P5108">
        <v>0</v>
      </c>
      <c r="Q5108">
        <v>1</v>
      </c>
    </row>
    <row r="5109" spans="1:17" x14ac:dyDescent="0.2">
      <c r="A5109" t="s">
        <v>498</v>
      </c>
      <c r="B5109" t="s">
        <v>134</v>
      </c>
      <c r="C5109" t="s">
        <v>497</v>
      </c>
      <c r="D5109" t="s">
        <v>54</v>
      </c>
      <c r="E5109" t="s">
        <v>4796</v>
      </c>
      <c r="F5109">
        <v>1.4E-2</v>
      </c>
      <c r="G5109">
        <v>1.4E-2</v>
      </c>
      <c r="H5109">
        <v>1</v>
      </c>
      <c r="J5109" t="s">
        <v>498</v>
      </c>
      <c r="K5109" t="s">
        <v>356</v>
      </c>
      <c r="L5109" t="s">
        <v>480</v>
      </c>
      <c r="M5109" t="s">
        <v>7663</v>
      </c>
      <c r="N5109" t="s">
        <v>4022</v>
      </c>
      <c r="O5109">
        <v>0</v>
      </c>
      <c r="P5109">
        <v>0</v>
      </c>
      <c r="Q5109">
        <v>1</v>
      </c>
    </row>
    <row r="5110" spans="1:17" x14ac:dyDescent="0.2">
      <c r="A5110" t="s">
        <v>498</v>
      </c>
      <c r="B5110" t="s">
        <v>134</v>
      </c>
      <c r="C5110" t="s">
        <v>497</v>
      </c>
      <c r="D5110" t="s">
        <v>54</v>
      </c>
      <c r="E5110" t="s">
        <v>4797</v>
      </c>
      <c r="F5110">
        <v>1.2999999999999999E-2</v>
      </c>
      <c r="G5110">
        <v>1.2999999999999999E-2</v>
      </c>
      <c r="H5110">
        <v>1</v>
      </c>
      <c r="J5110" t="s">
        <v>498</v>
      </c>
      <c r="K5110" t="s">
        <v>356</v>
      </c>
      <c r="L5110" t="s">
        <v>480</v>
      </c>
      <c r="M5110" t="s">
        <v>7663</v>
      </c>
      <c r="N5110" t="s">
        <v>4023</v>
      </c>
      <c r="O5110">
        <v>0</v>
      </c>
      <c r="P5110">
        <v>0</v>
      </c>
      <c r="Q5110">
        <v>1</v>
      </c>
    </row>
    <row r="5111" spans="1:17" x14ac:dyDescent="0.2">
      <c r="A5111" t="s">
        <v>498</v>
      </c>
      <c r="B5111" t="s">
        <v>134</v>
      </c>
      <c r="C5111" t="s">
        <v>497</v>
      </c>
      <c r="D5111" t="s">
        <v>54</v>
      </c>
      <c r="E5111" t="s">
        <v>4798</v>
      </c>
      <c r="F5111">
        <v>1.4E-2</v>
      </c>
      <c r="G5111">
        <v>1.4E-2</v>
      </c>
      <c r="H5111">
        <v>1</v>
      </c>
      <c r="J5111" t="s">
        <v>498</v>
      </c>
      <c r="K5111" t="s">
        <v>356</v>
      </c>
      <c r="L5111" t="s">
        <v>480</v>
      </c>
      <c r="M5111" t="s">
        <v>7663</v>
      </c>
      <c r="N5111" t="s">
        <v>4024</v>
      </c>
      <c r="O5111">
        <v>0</v>
      </c>
      <c r="P5111">
        <v>0</v>
      </c>
      <c r="Q5111">
        <v>1</v>
      </c>
    </row>
    <row r="5112" spans="1:17" x14ac:dyDescent="0.2">
      <c r="A5112" t="s">
        <v>498</v>
      </c>
      <c r="B5112" t="s">
        <v>134</v>
      </c>
      <c r="C5112" t="s">
        <v>497</v>
      </c>
      <c r="D5112" t="s">
        <v>54</v>
      </c>
      <c r="E5112" t="s">
        <v>4799</v>
      </c>
      <c r="F5112">
        <v>1.4E-2</v>
      </c>
      <c r="G5112">
        <v>1.4E-2</v>
      </c>
      <c r="H5112">
        <v>1</v>
      </c>
      <c r="J5112" t="s">
        <v>498</v>
      </c>
      <c r="K5112" t="s">
        <v>356</v>
      </c>
      <c r="L5112" t="s">
        <v>480</v>
      </c>
      <c r="M5112" t="s">
        <v>7663</v>
      </c>
      <c r="N5112" t="s">
        <v>4025</v>
      </c>
      <c r="O5112">
        <v>0</v>
      </c>
      <c r="P5112">
        <v>0</v>
      </c>
      <c r="Q5112">
        <v>1</v>
      </c>
    </row>
    <row r="5113" spans="1:17" x14ac:dyDescent="0.2">
      <c r="A5113" t="s">
        <v>498</v>
      </c>
      <c r="B5113" t="s">
        <v>134</v>
      </c>
      <c r="C5113" t="s">
        <v>497</v>
      </c>
      <c r="D5113" t="s">
        <v>54</v>
      </c>
      <c r="E5113" t="s">
        <v>4800</v>
      </c>
      <c r="F5113">
        <v>1.2999999999999999E-2</v>
      </c>
      <c r="G5113">
        <v>1.2999999999999999E-2</v>
      </c>
      <c r="H5113">
        <v>1</v>
      </c>
      <c r="J5113" t="s">
        <v>498</v>
      </c>
      <c r="K5113" t="s">
        <v>356</v>
      </c>
      <c r="L5113" t="s">
        <v>480</v>
      </c>
      <c r="M5113" t="s">
        <v>7663</v>
      </c>
      <c r="N5113" t="s">
        <v>4026</v>
      </c>
      <c r="O5113">
        <v>0</v>
      </c>
      <c r="P5113">
        <v>0</v>
      </c>
      <c r="Q5113">
        <v>1</v>
      </c>
    </row>
    <row r="5114" spans="1:17" x14ac:dyDescent="0.2">
      <c r="A5114" t="s">
        <v>498</v>
      </c>
      <c r="B5114" t="s">
        <v>134</v>
      </c>
      <c r="C5114" t="s">
        <v>497</v>
      </c>
      <c r="D5114" t="s">
        <v>54</v>
      </c>
      <c r="E5114" t="s">
        <v>4801</v>
      </c>
      <c r="F5114">
        <v>1.2999999999999999E-2</v>
      </c>
      <c r="G5114">
        <v>1.2999999999999999E-2</v>
      </c>
      <c r="H5114">
        <v>1</v>
      </c>
      <c r="J5114" t="s">
        <v>498</v>
      </c>
      <c r="K5114" t="s">
        <v>356</v>
      </c>
      <c r="L5114" t="s">
        <v>480</v>
      </c>
      <c r="M5114" t="s">
        <v>7663</v>
      </c>
      <c r="N5114" t="s">
        <v>4027</v>
      </c>
      <c r="O5114">
        <v>0</v>
      </c>
      <c r="P5114">
        <v>0</v>
      </c>
      <c r="Q5114">
        <v>1</v>
      </c>
    </row>
    <row r="5115" spans="1:17" x14ac:dyDescent="0.2">
      <c r="A5115" t="s">
        <v>498</v>
      </c>
      <c r="B5115" t="s">
        <v>134</v>
      </c>
      <c r="C5115" t="s">
        <v>497</v>
      </c>
      <c r="D5115" t="s">
        <v>54</v>
      </c>
      <c r="E5115" t="s">
        <v>4802</v>
      </c>
      <c r="F5115">
        <v>1.4E-2</v>
      </c>
      <c r="G5115">
        <v>1.4E-2</v>
      </c>
      <c r="H5115">
        <v>1</v>
      </c>
      <c r="J5115" t="s">
        <v>498</v>
      </c>
      <c r="K5115" t="s">
        <v>356</v>
      </c>
      <c r="L5115" t="s">
        <v>480</v>
      </c>
      <c r="M5115" t="s">
        <v>7663</v>
      </c>
      <c r="N5115" t="s">
        <v>4028</v>
      </c>
      <c r="O5115">
        <v>0</v>
      </c>
      <c r="P5115">
        <v>0</v>
      </c>
      <c r="Q5115">
        <v>1</v>
      </c>
    </row>
    <row r="5116" spans="1:17" x14ac:dyDescent="0.2">
      <c r="A5116" t="s">
        <v>498</v>
      </c>
      <c r="B5116" t="s">
        <v>134</v>
      </c>
      <c r="C5116" t="s">
        <v>497</v>
      </c>
      <c r="D5116" t="s">
        <v>54</v>
      </c>
      <c r="E5116" t="s">
        <v>4803</v>
      </c>
      <c r="F5116">
        <v>1.4E-2</v>
      </c>
      <c r="G5116">
        <v>1.4E-2</v>
      </c>
      <c r="H5116">
        <v>1</v>
      </c>
      <c r="J5116" t="s">
        <v>498</v>
      </c>
      <c r="K5116" t="s">
        <v>356</v>
      </c>
      <c r="L5116" t="s">
        <v>480</v>
      </c>
      <c r="M5116" t="s">
        <v>7663</v>
      </c>
      <c r="N5116" t="s">
        <v>4029</v>
      </c>
      <c r="O5116">
        <v>0</v>
      </c>
      <c r="P5116">
        <v>0</v>
      </c>
      <c r="Q5116">
        <v>1</v>
      </c>
    </row>
    <row r="5117" spans="1:17" x14ac:dyDescent="0.2">
      <c r="A5117" t="s">
        <v>498</v>
      </c>
      <c r="B5117" t="s">
        <v>134</v>
      </c>
      <c r="C5117" t="s">
        <v>497</v>
      </c>
      <c r="D5117" t="s">
        <v>54</v>
      </c>
      <c r="E5117" t="s">
        <v>4804</v>
      </c>
      <c r="F5117">
        <v>1.6E-2</v>
      </c>
      <c r="G5117">
        <v>1.6E-2</v>
      </c>
      <c r="H5117">
        <v>1</v>
      </c>
      <c r="J5117" t="s">
        <v>498</v>
      </c>
      <c r="K5117" t="s">
        <v>356</v>
      </c>
      <c r="L5117" t="s">
        <v>480</v>
      </c>
      <c r="M5117" t="s">
        <v>7663</v>
      </c>
      <c r="N5117" t="s">
        <v>4030</v>
      </c>
      <c r="O5117">
        <v>0</v>
      </c>
      <c r="P5117">
        <v>0</v>
      </c>
      <c r="Q5117">
        <v>1</v>
      </c>
    </row>
    <row r="5118" spans="1:17" x14ac:dyDescent="0.2">
      <c r="A5118" t="s">
        <v>498</v>
      </c>
      <c r="B5118" t="s">
        <v>134</v>
      </c>
      <c r="C5118" t="s">
        <v>497</v>
      </c>
      <c r="D5118" t="s">
        <v>54</v>
      </c>
      <c r="E5118" t="s">
        <v>4805</v>
      </c>
      <c r="F5118">
        <v>1.7999999999999999E-2</v>
      </c>
      <c r="G5118">
        <v>1.7999999999999999E-2</v>
      </c>
      <c r="H5118">
        <v>1</v>
      </c>
      <c r="J5118" t="s">
        <v>498</v>
      </c>
      <c r="K5118" t="s">
        <v>356</v>
      </c>
      <c r="L5118" t="s">
        <v>480</v>
      </c>
      <c r="M5118" t="s">
        <v>7663</v>
      </c>
      <c r="N5118" t="s">
        <v>4031</v>
      </c>
      <c r="O5118">
        <v>0</v>
      </c>
      <c r="P5118">
        <v>0</v>
      </c>
      <c r="Q5118">
        <v>1</v>
      </c>
    </row>
    <row r="5119" spans="1:17" x14ac:dyDescent="0.2">
      <c r="A5119" t="s">
        <v>498</v>
      </c>
      <c r="B5119" t="s">
        <v>134</v>
      </c>
      <c r="C5119" t="s">
        <v>497</v>
      </c>
      <c r="D5119" t="s">
        <v>54</v>
      </c>
      <c r="E5119" t="s">
        <v>4806</v>
      </c>
      <c r="F5119">
        <v>1.7999999999999999E-2</v>
      </c>
      <c r="G5119">
        <v>1.7999999999999999E-2</v>
      </c>
      <c r="H5119">
        <v>1</v>
      </c>
      <c r="J5119" t="s">
        <v>498</v>
      </c>
      <c r="K5119" t="s">
        <v>356</v>
      </c>
      <c r="L5119" t="s">
        <v>480</v>
      </c>
      <c r="M5119" t="s">
        <v>7663</v>
      </c>
      <c r="N5119" t="s">
        <v>4032</v>
      </c>
      <c r="O5119">
        <v>0</v>
      </c>
      <c r="P5119">
        <v>0</v>
      </c>
      <c r="Q5119">
        <v>1</v>
      </c>
    </row>
    <row r="5120" spans="1:17" x14ac:dyDescent="0.2">
      <c r="A5120" t="s">
        <v>498</v>
      </c>
      <c r="B5120" t="s">
        <v>134</v>
      </c>
      <c r="C5120" t="s">
        <v>497</v>
      </c>
      <c r="D5120" t="s">
        <v>54</v>
      </c>
      <c r="E5120" t="s">
        <v>4807</v>
      </c>
      <c r="F5120">
        <v>1.9E-2</v>
      </c>
      <c r="G5120">
        <v>1.9E-2</v>
      </c>
      <c r="H5120">
        <v>1</v>
      </c>
      <c r="J5120" t="s">
        <v>498</v>
      </c>
      <c r="K5120" t="s">
        <v>356</v>
      </c>
      <c r="L5120" t="s">
        <v>480</v>
      </c>
      <c r="M5120" t="s">
        <v>7663</v>
      </c>
      <c r="N5120" t="s">
        <v>4033</v>
      </c>
      <c r="O5120">
        <v>0</v>
      </c>
      <c r="P5120">
        <v>0</v>
      </c>
      <c r="Q5120">
        <v>1</v>
      </c>
    </row>
    <row r="5121" spans="1:17" x14ac:dyDescent="0.2">
      <c r="A5121" t="s">
        <v>498</v>
      </c>
      <c r="B5121" t="s">
        <v>134</v>
      </c>
      <c r="C5121" t="s">
        <v>497</v>
      </c>
      <c r="D5121" t="s">
        <v>54</v>
      </c>
      <c r="E5121" t="s">
        <v>4808</v>
      </c>
      <c r="F5121">
        <v>1.7999999999999999E-2</v>
      </c>
      <c r="G5121">
        <v>1.7999999999999999E-2</v>
      </c>
      <c r="H5121">
        <v>1</v>
      </c>
      <c r="J5121" t="s">
        <v>498</v>
      </c>
      <c r="K5121" t="s">
        <v>356</v>
      </c>
      <c r="L5121" t="s">
        <v>480</v>
      </c>
      <c r="M5121" t="s">
        <v>7663</v>
      </c>
      <c r="N5121" t="s">
        <v>4034</v>
      </c>
      <c r="O5121">
        <v>0</v>
      </c>
      <c r="P5121">
        <v>0</v>
      </c>
      <c r="Q5121">
        <v>1</v>
      </c>
    </row>
    <row r="5122" spans="1:17" x14ac:dyDescent="0.2">
      <c r="A5122" t="s">
        <v>498</v>
      </c>
      <c r="B5122" t="s">
        <v>134</v>
      </c>
      <c r="C5122" t="s">
        <v>497</v>
      </c>
      <c r="D5122" t="s">
        <v>54</v>
      </c>
      <c r="E5122" t="s">
        <v>4809</v>
      </c>
      <c r="F5122">
        <v>1.7999999999999999E-2</v>
      </c>
      <c r="G5122">
        <v>1.7999999999999999E-2</v>
      </c>
      <c r="H5122">
        <v>1</v>
      </c>
      <c r="J5122" t="s">
        <v>498</v>
      </c>
      <c r="K5122" t="s">
        <v>356</v>
      </c>
      <c r="L5122" t="s">
        <v>480</v>
      </c>
      <c r="M5122" t="s">
        <v>7663</v>
      </c>
      <c r="N5122" t="s">
        <v>4035</v>
      </c>
      <c r="O5122">
        <v>0</v>
      </c>
      <c r="P5122">
        <v>0</v>
      </c>
      <c r="Q5122">
        <v>1</v>
      </c>
    </row>
    <row r="5123" spans="1:17" x14ac:dyDescent="0.2">
      <c r="A5123" t="s">
        <v>498</v>
      </c>
      <c r="B5123" t="s">
        <v>134</v>
      </c>
      <c r="C5123" t="s">
        <v>497</v>
      </c>
      <c r="D5123" t="s">
        <v>54</v>
      </c>
      <c r="E5123" t="s">
        <v>4810</v>
      </c>
      <c r="F5123">
        <v>2.1000000000000001E-2</v>
      </c>
      <c r="G5123">
        <v>2.1000000000000001E-2</v>
      </c>
      <c r="H5123">
        <v>1</v>
      </c>
      <c r="J5123" t="s">
        <v>498</v>
      </c>
      <c r="K5123" t="s">
        <v>356</v>
      </c>
      <c r="L5123" t="s">
        <v>480</v>
      </c>
      <c r="M5123" t="s">
        <v>7663</v>
      </c>
      <c r="N5123" t="s">
        <v>4036</v>
      </c>
      <c r="O5123">
        <v>0</v>
      </c>
      <c r="P5123">
        <v>0</v>
      </c>
      <c r="Q5123">
        <v>1</v>
      </c>
    </row>
    <row r="5124" spans="1:17" x14ac:dyDescent="0.2">
      <c r="A5124" t="s">
        <v>498</v>
      </c>
      <c r="B5124" t="s">
        <v>134</v>
      </c>
      <c r="C5124" t="s">
        <v>497</v>
      </c>
      <c r="D5124" t="s">
        <v>54</v>
      </c>
      <c r="E5124" t="s">
        <v>4811</v>
      </c>
      <c r="F5124">
        <v>2.1000000000000001E-2</v>
      </c>
      <c r="G5124">
        <v>2.1000000000000001E-2</v>
      </c>
      <c r="H5124">
        <v>1</v>
      </c>
      <c r="J5124" t="s">
        <v>498</v>
      </c>
      <c r="K5124" t="s">
        <v>356</v>
      </c>
      <c r="L5124" t="s">
        <v>480</v>
      </c>
      <c r="M5124" t="s">
        <v>7663</v>
      </c>
      <c r="N5124" t="s">
        <v>4037</v>
      </c>
      <c r="O5124">
        <v>0</v>
      </c>
      <c r="P5124">
        <v>0</v>
      </c>
      <c r="Q5124">
        <v>1</v>
      </c>
    </row>
    <row r="5125" spans="1:17" x14ac:dyDescent="0.2">
      <c r="A5125" t="s">
        <v>498</v>
      </c>
      <c r="B5125" t="s">
        <v>134</v>
      </c>
      <c r="C5125" t="s">
        <v>497</v>
      </c>
      <c r="D5125" t="s">
        <v>54</v>
      </c>
      <c r="E5125" t="s">
        <v>4812</v>
      </c>
      <c r="F5125">
        <v>2.1000000000000001E-2</v>
      </c>
      <c r="G5125">
        <v>2.1000000000000001E-2</v>
      </c>
      <c r="H5125">
        <v>1</v>
      </c>
      <c r="J5125" t="s">
        <v>498</v>
      </c>
      <c r="K5125" t="s">
        <v>356</v>
      </c>
      <c r="L5125" t="s">
        <v>480</v>
      </c>
      <c r="M5125" t="s">
        <v>7663</v>
      </c>
      <c r="N5125" t="s">
        <v>4038</v>
      </c>
      <c r="O5125">
        <v>0</v>
      </c>
      <c r="P5125">
        <v>0</v>
      </c>
      <c r="Q5125">
        <v>1</v>
      </c>
    </row>
    <row r="5126" spans="1:17" x14ac:dyDescent="0.2">
      <c r="A5126" t="s">
        <v>498</v>
      </c>
      <c r="B5126" t="s">
        <v>134</v>
      </c>
      <c r="C5126" t="s">
        <v>497</v>
      </c>
      <c r="D5126" t="s">
        <v>54</v>
      </c>
      <c r="E5126" t="s">
        <v>4813</v>
      </c>
      <c r="F5126">
        <v>2.1000000000000001E-2</v>
      </c>
      <c r="G5126">
        <v>2.1000000000000001E-2</v>
      </c>
      <c r="H5126">
        <v>1</v>
      </c>
      <c r="J5126" t="s">
        <v>498</v>
      </c>
      <c r="K5126" t="s">
        <v>356</v>
      </c>
      <c r="L5126" t="s">
        <v>480</v>
      </c>
      <c r="M5126" t="s">
        <v>7663</v>
      </c>
      <c r="N5126" t="s">
        <v>4039</v>
      </c>
      <c r="O5126">
        <v>0</v>
      </c>
      <c r="P5126">
        <v>0</v>
      </c>
      <c r="Q5126">
        <v>1</v>
      </c>
    </row>
    <row r="5127" spans="1:17" x14ac:dyDescent="0.2">
      <c r="A5127" t="s">
        <v>498</v>
      </c>
      <c r="B5127" t="s">
        <v>134</v>
      </c>
      <c r="C5127" t="s">
        <v>497</v>
      </c>
      <c r="D5127" t="s">
        <v>54</v>
      </c>
      <c r="E5127" t="s">
        <v>4814</v>
      </c>
      <c r="F5127">
        <v>2.1000000000000001E-2</v>
      </c>
      <c r="G5127">
        <v>2.1000000000000001E-2</v>
      </c>
      <c r="H5127">
        <v>1</v>
      </c>
      <c r="J5127" t="s">
        <v>498</v>
      </c>
      <c r="K5127" t="s">
        <v>356</v>
      </c>
      <c r="L5127" t="s">
        <v>480</v>
      </c>
      <c r="M5127" t="s">
        <v>7663</v>
      </c>
      <c r="N5127" t="s">
        <v>4040</v>
      </c>
      <c r="O5127">
        <v>0</v>
      </c>
      <c r="P5127">
        <v>0</v>
      </c>
      <c r="Q5127">
        <v>1</v>
      </c>
    </row>
    <row r="5128" spans="1:17" x14ac:dyDescent="0.2">
      <c r="A5128" t="s">
        <v>498</v>
      </c>
      <c r="B5128" t="s">
        <v>134</v>
      </c>
      <c r="C5128" t="s">
        <v>497</v>
      </c>
      <c r="D5128" t="s">
        <v>54</v>
      </c>
      <c r="E5128" t="s">
        <v>4815</v>
      </c>
      <c r="F5128">
        <v>0.02</v>
      </c>
      <c r="G5128">
        <v>0.02</v>
      </c>
      <c r="H5128">
        <v>1</v>
      </c>
      <c r="J5128" t="s">
        <v>498</v>
      </c>
      <c r="K5128" t="s">
        <v>356</v>
      </c>
      <c r="L5128" t="s">
        <v>480</v>
      </c>
      <c r="M5128" t="s">
        <v>7663</v>
      </c>
      <c r="N5128" t="s">
        <v>4041</v>
      </c>
      <c r="O5128">
        <v>0</v>
      </c>
      <c r="P5128">
        <v>0</v>
      </c>
      <c r="Q5128">
        <v>1</v>
      </c>
    </row>
    <row r="5129" spans="1:17" x14ac:dyDescent="0.2">
      <c r="A5129" t="s">
        <v>498</v>
      </c>
      <c r="B5129" t="s">
        <v>134</v>
      </c>
      <c r="C5129" t="s">
        <v>497</v>
      </c>
      <c r="D5129" t="s">
        <v>54</v>
      </c>
      <c r="E5129" t="s">
        <v>4816</v>
      </c>
      <c r="F5129">
        <v>0.02</v>
      </c>
      <c r="G5129">
        <v>0.02</v>
      </c>
      <c r="H5129">
        <v>1</v>
      </c>
      <c r="J5129" t="s">
        <v>498</v>
      </c>
      <c r="K5129" t="s">
        <v>356</v>
      </c>
      <c r="L5129" t="s">
        <v>480</v>
      </c>
      <c r="M5129" t="s">
        <v>7663</v>
      </c>
      <c r="N5129" t="s">
        <v>4042</v>
      </c>
      <c r="O5129">
        <v>0</v>
      </c>
      <c r="P5129">
        <v>0</v>
      </c>
      <c r="Q5129">
        <v>1</v>
      </c>
    </row>
    <row r="5130" spans="1:17" x14ac:dyDescent="0.2">
      <c r="A5130" t="s">
        <v>498</v>
      </c>
      <c r="B5130" t="s">
        <v>134</v>
      </c>
      <c r="C5130" t="s">
        <v>497</v>
      </c>
      <c r="D5130" t="s">
        <v>54</v>
      </c>
      <c r="E5130" t="s">
        <v>4817</v>
      </c>
      <c r="F5130">
        <v>1.9E-2</v>
      </c>
      <c r="G5130">
        <v>1.9E-2</v>
      </c>
      <c r="H5130">
        <v>1</v>
      </c>
      <c r="J5130" t="s">
        <v>498</v>
      </c>
      <c r="K5130" t="s">
        <v>356</v>
      </c>
      <c r="L5130" t="s">
        <v>480</v>
      </c>
      <c r="M5130" t="s">
        <v>7663</v>
      </c>
      <c r="N5130" t="s">
        <v>4043</v>
      </c>
      <c r="O5130">
        <v>0</v>
      </c>
      <c r="P5130">
        <v>0</v>
      </c>
      <c r="Q5130">
        <v>1</v>
      </c>
    </row>
    <row r="5131" spans="1:17" x14ac:dyDescent="0.2">
      <c r="A5131" t="s">
        <v>498</v>
      </c>
      <c r="B5131" t="s">
        <v>134</v>
      </c>
      <c r="C5131" t="s">
        <v>497</v>
      </c>
      <c r="D5131" t="s">
        <v>54</v>
      </c>
      <c r="E5131" t="s">
        <v>4818</v>
      </c>
      <c r="F5131">
        <v>1.9E-2</v>
      </c>
      <c r="G5131">
        <v>1.9E-2</v>
      </c>
      <c r="H5131">
        <v>1</v>
      </c>
      <c r="J5131" t="s">
        <v>498</v>
      </c>
      <c r="K5131" t="s">
        <v>356</v>
      </c>
      <c r="L5131" t="s">
        <v>480</v>
      </c>
      <c r="M5131" t="s">
        <v>7663</v>
      </c>
      <c r="N5131" t="s">
        <v>4044</v>
      </c>
      <c r="O5131">
        <v>0</v>
      </c>
      <c r="P5131">
        <v>0</v>
      </c>
      <c r="Q5131">
        <v>1</v>
      </c>
    </row>
    <row r="5132" spans="1:17" x14ac:dyDescent="0.2">
      <c r="A5132" t="s">
        <v>498</v>
      </c>
      <c r="B5132" t="s">
        <v>134</v>
      </c>
      <c r="C5132" t="s">
        <v>497</v>
      </c>
      <c r="D5132" t="s">
        <v>54</v>
      </c>
      <c r="E5132" t="s">
        <v>4819</v>
      </c>
      <c r="F5132">
        <v>1.7999999999999999E-2</v>
      </c>
      <c r="G5132">
        <v>1.7999999999999999E-2</v>
      </c>
      <c r="H5132">
        <v>1</v>
      </c>
      <c r="J5132" t="s">
        <v>498</v>
      </c>
      <c r="K5132" t="s">
        <v>356</v>
      </c>
      <c r="L5132" t="s">
        <v>480</v>
      </c>
      <c r="M5132" t="s">
        <v>7663</v>
      </c>
      <c r="N5132" t="s">
        <v>4045</v>
      </c>
      <c r="O5132">
        <v>0</v>
      </c>
      <c r="P5132">
        <v>0</v>
      </c>
      <c r="Q5132">
        <v>1</v>
      </c>
    </row>
    <row r="5133" spans="1:17" x14ac:dyDescent="0.2">
      <c r="A5133" t="s">
        <v>498</v>
      </c>
      <c r="B5133" t="s">
        <v>134</v>
      </c>
      <c r="C5133" t="s">
        <v>497</v>
      </c>
      <c r="D5133" t="s">
        <v>54</v>
      </c>
      <c r="E5133" t="s">
        <v>4820</v>
      </c>
      <c r="F5133">
        <v>1.7999999999999999E-2</v>
      </c>
      <c r="G5133">
        <v>1.7999999999999999E-2</v>
      </c>
      <c r="H5133">
        <v>1</v>
      </c>
      <c r="J5133" t="s">
        <v>498</v>
      </c>
      <c r="K5133" t="s">
        <v>356</v>
      </c>
      <c r="L5133" t="s">
        <v>480</v>
      </c>
      <c r="M5133" t="s">
        <v>7663</v>
      </c>
      <c r="N5133" t="s">
        <v>4046</v>
      </c>
      <c r="O5133">
        <v>0</v>
      </c>
      <c r="P5133">
        <v>0</v>
      </c>
      <c r="Q5133">
        <v>1</v>
      </c>
    </row>
    <row r="5134" spans="1:17" x14ac:dyDescent="0.2">
      <c r="A5134" t="s">
        <v>498</v>
      </c>
      <c r="B5134" t="s">
        <v>134</v>
      </c>
      <c r="C5134" t="s">
        <v>497</v>
      </c>
      <c r="D5134" t="s">
        <v>54</v>
      </c>
      <c r="E5134" t="s">
        <v>4821</v>
      </c>
      <c r="F5134">
        <v>1.7999999999999999E-2</v>
      </c>
      <c r="G5134">
        <v>1.7999999999999999E-2</v>
      </c>
      <c r="H5134">
        <v>1</v>
      </c>
      <c r="J5134" t="s">
        <v>498</v>
      </c>
      <c r="K5134" t="s">
        <v>356</v>
      </c>
      <c r="L5134" t="s">
        <v>480</v>
      </c>
      <c r="M5134" t="s">
        <v>7663</v>
      </c>
      <c r="N5134" t="s">
        <v>4047</v>
      </c>
      <c r="O5134">
        <v>0</v>
      </c>
      <c r="P5134">
        <v>0</v>
      </c>
      <c r="Q5134">
        <v>1</v>
      </c>
    </row>
    <row r="5135" spans="1:17" x14ac:dyDescent="0.2">
      <c r="A5135" t="s">
        <v>498</v>
      </c>
      <c r="B5135" t="s">
        <v>134</v>
      </c>
      <c r="C5135" t="s">
        <v>497</v>
      </c>
      <c r="D5135" t="s">
        <v>54</v>
      </c>
      <c r="E5135" t="s">
        <v>4822</v>
      </c>
      <c r="F5135">
        <v>1.7999999999999999E-2</v>
      </c>
      <c r="G5135">
        <v>1.7999999999999999E-2</v>
      </c>
      <c r="H5135">
        <v>1</v>
      </c>
      <c r="J5135" t="s">
        <v>498</v>
      </c>
      <c r="K5135" t="s">
        <v>356</v>
      </c>
      <c r="L5135" t="s">
        <v>480</v>
      </c>
      <c r="M5135" t="s">
        <v>7663</v>
      </c>
      <c r="N5135" t="s">
        <v>4048</v>
      </c>
      <c r="O5135">
        <v>0</v>
      </c>
      <c r="P5135">
        <v>0</v>
      </c>
      <c r="Q5135">
        <v>1</v>
      </c>
    </row>
    <row r="5136" spans="1:17" x14ac:dyDescent="0.2">
      <c r="A5136" t="s">
        <v>498</v>
      </c>
      <c r="B5136" t="s">
        <v>134</v>
      </c>
      <c r="C5136" t="s">
        <v>497</v>
      </c>
      <c r="D5136" t="s">
        <v>54</v>
      </c>
      <c r="E5136" t="s">
        <v>4823</v>
      </c>
      <c r="F5136">
        <v>1.7999999999999999E-2</v>
      </c>
      <c r="G5136">
        <v>1.7999999999999999E-2</v>
      </c>
      <c r="H5136">
        <v>1</v>
      </c>
      <c r="J5136" t="s">
        <v>498</v>
      </c>
      <c r="K5136" t="s">
        <v>356</v>
      </c>
      <c r="L5136" t="s">
        <v>480</v>
      </c>
      <c r="M5136" t="s">
        <v>7663</v>
      </c>
      <c r="N5136" t="s">
        <v>4049</v>
      </c>
      <c r="O5136">
        <v>0</v>
      </c>
      <c r="P5136">
        <v>0</v>
      </c>
      <c r="Q5136">
        <v>1</v>
      </c>
    </row>
    <row r="5137" spans="1:17" x14ac:dyDescent="0.2">
      <c r="A5137" t="s">
        <v>498</v>
      </c>
      <c r="B5137" t="s">
        <v>134</v>
      </c>
      <c r="C5137" t="s">
        <v>497</v>
      </c>
      <c r="D5137" t="s">
        <v>54</v>
      </c>
      <c r="E5137" t="s">
        <v>4824</v>
      </c>
      <c r="F5137">
        <v>1.7999999999999999E-2</v>
      </c>
      <c r="G5137">
        <v>1.7999999999999999E-2</v>
      </c>
      <c r="H5137">
        <v>1</v>
      </c>
      <c r="J5137" t="s">
        <v>498</v>
      </c>
      <c r="K5137" t="s">
        <v>356</v>
      </c>
      <c r="L5137" t="s">
        <v>480</v>
      </c>
      <c r="M5137" t="s">
        <v>7663</v>
      </c>
      <c r="N5137" t="s">
        <v>4050</v>
      </c>
      <c r="O5137">
        <v>0</v>
      </c>
      <c r="P5137">
        <v>0</v>
      </c>
      <c r="Q5137">
        <v>1</v>
      </c>
    </row>
    <row r="5138" spans="1:17" x14ac:dyDescent="0.2">
      <c r="A5138" t="s">
        <v>498</v>
      </c>
      <c r="B5138" t="s">
        <v>134</v>
      </c>
      <c r="C5138" t="s">
        <v>497</v>
      </c>
      <c r="D5138" t="s">
        <v>54</v>
      </c>
      <c r="E5138" t="s">
        <v>4825</v>
      </c>
      <c r="F5138">
        <v>1.7999999999999999E-2</v>
      </c>
      <c r="G5138">
        <v>1.7999999999999999E-2</v>
      </c>
      <c r="H5138">
        <v>1</v>
      </c>
      <c r="J5138" t="s">
        <v>498</v>
      </c>
      <c r="K5138" t="s">
        <v>356</v>
      </c>
      <c r="L5138" t="s">
        <v>480</v>
      </c>
      <c r="M5138" t="s">
        <v>7663</v>
      </c>
      <c r="N5138" t="s">
        <v>4051</v>
      </c>
      <c r="O5138">
        <v>0</v>
      </c>
      <c r="P5138">
        <v>0</v>
      </c>
      <c r="Q5138">
        <v>1</v>
      </c>
    </row>
    <row r="5139" spans="1:17" x14ac:dyDescent="0.2">
      <c r="A5139" t="s">
        <v>498</v>
      </c>
      <c r="B5139" t="s">
        <v>134</v>
      </c>
      <c r="C5139" t="s">
        <v>497</v>
      </c>
      <c r="D5139" t="s">
        <v>54</v>
      </c>
      <c r="E5139" t="s">
        <v>4826</v>
      </c>
      <c r="F5139">
        <v>1.7999999999999999E-2</v>
      </c>
      <c r="G5139">
        <v>1.7999999999999999E-2</v>
      </c>
      <c r="H5139">
        <v>1</v>
      </c>
      <c r="J5139" t="s">
        <v>498</v>
      </c>
      <c r="K5139" t="s">
        <v>356</v>
      </c>
      <c r="L5139" t="s">
        <v>480</v>
      </c>
      <c r="M5139" t="s">
        <v>7663</v>
      </c>
      <c r="N5139" t="s">
        <v>4052</v>
      </c>
      <c r="O5139">
        <v>0</v>
      </c>
      <c r="P5139">
        <v>0</v>
      </c>
      <c r="Q5139">
        <v>1</v>
      </c>
    </row>
    <row r="5140" spans="1:17" x14ac:dyDescent="0.2">
      <c r="A5140" t="s">
        <v>498</v>
      </c>
      <c r="B5140" t="s">
        <v>134</v>
      </c>
      <c r="C5140" t="s">
        <v>497</v>
      </c>
      <c r="D5140" t="s">
        <v>54</v>
      </c>
      <c r="E5140" t="s">
        <v>4827</v>
      </c>
      <c r="F5140">
        <v>0.02</v>
      </c>
      <c r="G5140">
        <v>0.02</v>
      </c>
      <c r="H5140">
        <v>1</v>
      </c>
      <c r="J5140" t="s">
        <v>498</v>
      </c>
      <c r="K5140" t="s">
        <v>356</v>
      </c>
      <c r="L5140" t="s">
        <v>480</v>
      </c>
      <c r="M5140" t="s">
        <v>7663</v>
      </c>
      <c r="N5140" t="s">
        <v>4053</v>
      </c>
      <c r="O5140">
        <v>0</v>
      </c>
      <c r="P5140">
        <v>0</v>
      </c>
      <c r="Q5140">
        <v>1</v>
      </c>
    </row>
    <row r="5141" spans="1:17" x14ac:dyDescent="0.2">
      <c r="A5141" t="s">
        <v>498</v>
      </c>
      <c r="B5141" t="s">
        <v>134</v>
      </c>
      <c r="C5141" t="s">
        <v>497</v>
      </c>
      <c r="D5141" t="s">
        <v>54</v>
      </c>
      <c r="E5141" t="s">
        <v>4828</v>
      </c>
      <c r="F5141">
        <v>2.1999999999999999E-2</v>
      </c>
      <c r="G5141">
        <v>2.1999999999999999E-2</v>
      </c>
      <c r="H5141">
        <v>1</v>
      </c>
      <c r="J5141" t="s">
        <v>498</v>
      </c>
      <c r="K5141" t="s">
        <v>356</v>
      </c>
      <c r="L5141" t="s">
        <v>480</v>
      </c>
      <c r="M5141" t="s">
        <v>7663</v>
      </c>
      <c r="N5141" t="s">
        <v>4054</v>
      </c>
      <c r="O5141">
        <v>0</v>
      </c>
      <c r="P5141">
        <v>0</v>
      </c>
      <c r="Q5141">
        <v>1</v>
      </c>
    </row>
    <row r="5142" spans="1:17" x14ac:dyDescent="0.2">
      <c r="A5142" t="s">
        <v>498</v>
      </c>
      <c r="B5142" t="s">
        <v>134</v>
      </c>
      <c r="C5142" t="s">
        <v>497</v>
      </c>
      <c r="D5142" t="s">
        <v>54</v>
      </c>
      <c r="E5142" t="s">
        <v>4829</v>
      </c>
      <c r="F5142">
        <v>2.3E-2</v>
      </c>
      <c r="G5142">
        <v>2.3E-2</v>
      </c>
      <c r="H5142">
        <v>1</v>
      </c>
      <c r="J5142" t="s">
        <v>498</v>
      </c>
      <c r="K5142" t="s">
        <v>356</v>
      </c>
      <c r="L5142" t="s">
        <v>480</v>
      </c>
      <c r="M5142" t="s">
        <v>7663</v>
      </c>
      <c r="N5142" t="s">
        <v>4055</v>
      </c>
      <c r="O5142">
        <v>0</v>
      </c>
      <c r="P5142">
        <v>0</v>
      </c>
      <c r="Q5142">
        <v>1</v>
      </c>
    </row>
    <row r="5143" spans="1:17" x14ac:dyDescent="0.2">
      <c r="A5143" t="s">
        <v>498</v>
      </c>
      <c r="B5143" t="s">
        <v>134</v>
      </c>
      <c r="C5143" t="s">
        <v>497</v>
      </c>
      <c r="D5143" t="s">
        <v>54</v>
      </c>
      <c r="E5143" t="s">
        <v>4830</v>
      </c>
      <c r="F5143">
        <v>2.4E-2</v>
      </c>
      <c r="G5143">
        <v>2.4E-2</v>
      </c>
      <c r="H5143">
        <v>1</v>
      </c>
      <c r="J5143" t="s">
        <v>498</v>
      </c>
      <c r="K5143" t="s">
        <v>356</v>
      </c>
      <c r="L5143" t="s">
        <v>480</v>
      </c>
      <c r="M5143" t="s">
        <v>7663</v>
      </c>
      <c r="N5143" t="s">
        <v>4056</v>
      </c>
      <c r="O5143">
        <v>0</v>
      </c>
      <c r="P5143">
        <v>0</v>
      </c>
      <c r="Q5143">
        <v>1</v>
      </c>
    </row>
    <row r="5144" spans="1:17" x14ac:dyDescent="0.2">
      <c r="A5144" t="s">
        <v>498</v>
      </c>
      <c r="B5144" t="s">
        <v>134</v>
      </c>
      <c r="C5144" t="s">
        <v>497</v>
      </c>
      <c r="D5144" t="s">
        <v>54</v>
      </c>
      <c r="E5144" t="s">
        <v>4831</v>
      </c>
      <c r="F5144">
        <v>2.4E-2</v>
      </c>
      <c r="G5144">
        <v>2.4E-2</v>
      </c>
      <c r="H5144">
        <v>1</v>
      </c>
      <c r="J5144" t="s">
        <v>498</v>
      </c>
      <c r="K5144" t="s">
        <v>356</v>
      </c>
      <c r="L5144" t="s">
        <v>480</v>
      </c>
      <c r="M5144" t="s">
        <v>7663</v>
      </c>
      <c r="N5144" t="s">
        <v>4057</v>
      </c>
      <c r="O5144">
        <v>0</v>
      </c>
      <c r="P5144">
        <v>0</v>
      </c>
      <c r="Q5144">
        <v>1</v>
      </c>
    </row>
    <row r="5145" spans="1:17" x14ac:dyDescent="0.2">
      <c r="A5145" t="s">
        <v>498</v>
      </c>
      <c r="B5145" t="s">
        <v>134</v>
      </c>
      <c r="C5145" t="s">
        <v>497</v>
      </c>
      <c r="D5145" t="s">
        <v>54</v>
      </c>
      <c r="E5145" t="s">
        <v>4832</v>
      </c>
      <c r="F5145">
        <v>2.4E-2</v>
      </c>
      <c r="G5145">
        <v>2.4E-2</v>
      </c>
      <c r="H5145">
        <v>1</v>
      </c>
      <c r="J5145" t="s">
        <v>498</v>
      </c>
      <c r="K5145" t="s">
        <v>356</v>
      </c>
      <c r="L5145" t="s">
        <v>480</v>
      </c>
      <c r="M5145" t="s">
        <v>7663</v>
      </c>
      <c r="N5145" t="s">
        <v>4058</v>
      </c>
      <c r="O5145">
        <v>0</v>
      </c>
      <c r="P5145">
        <v>0</v>
      </c>
      <c r="Q5145">
        <v>1</v>
      </c>
    </row>
    <row r="5146" spans="1:17" x14ac:dyDescent="0.2">
      <c r="A5146" t="s">
        <v>498</v>
      </c>
      <c r="B5146" t="s">
        <v>134</v>
      </c>
      <c r="C5146" t="s">
        <v>497</v>
      </c>
      <c r="D5146" t="s">
        <v>54</v>
      </c>
      <c r="E5146" t="s">
        <v>4833</v>
      </c>
      <c r="F5146">
        <v>2.4E-2</v>
      </c>
      <c r="G5146">
        <v>2.4E-2</v>
      </c>
      <c r="H5146">
        <v>1</v>
      </c>
      <c r="J5146" t="s">
        <v>498</v>
      </c>
      <c r="K5146" t="s">
        <v>356</v>
      </c>
      <c r="L5146" t="s">
        <v>480</v>
      </c>
      <c r="M5146" t="s">
        <v>7663</v>
      </c>
      <c r="N5146" t="s">
        <v>4059</v>
      </c>
      <c r="O5146">
        <v>0</v>
      </c>
      <c r="P5146">
        <v>0</v>
      </c>
      <c r="Q5146">
        <v>1</v>
      </c>
    </row>
    <row r="5147" spans="1:17" x14ac:dyDescent="0.2">
      <c r="A5147" t="s">
        <v>498</v>
      </c>
      <c r="B5147" t="s">
        <v>134</v>
      </c>
      <c r="C5147" t="s">
        <v>497</v>
      </c>
      <c r="D5147" t="s">
        <v>54</v>
      </c>
      <c r="E5147" t="s">
        <v>4834</v>
      </c>
      <c r="F5147">
        <v>2.4E-2</v>
      </c>
      <c r="G5147">
        <v>2.4E-2</v>
      </c>
      <c r="H5147">
        <v>1</v>
      </c>
      <c r="J5147" t="s">
        <v>498</v>
      </c>
      <c r="K5147" t="s">
        <v>356</v>
      </c>
      <c r="L5147" t="s">
        <v>480</v>
      </c>
      <c r="M5147" t="s">
        <v>7663</v>
      </c>
      <c r="N5147" t="s">
        <v>4060</v>
      </c>
      <c r="O5147">
        <v>0</v>
      </c>
      <c r="P5147">
        <v>0</v>
      </c>
      <c r="Q5147">
        <v>1</v>
      </c>
    </row>
    <row r="5148" spans="1:17" x14ac:dyDescent="0.2">
      <c r="A5148" t="s">
        <v>498</v>
      </c>
      <c r="B5148" t="s">
        <v>134</v>
      </c>
      <c r="C5148" t="s">
        <v>497</v>
      </c>
      <c r="D5148" t="s">
        <v>54</v>
      </c>
      <c r="E5148" t="s">
        <v>4835</v>
      </c>
      <c r="F5148">
        <v>2.4E-2</v>
      </c>
      <c r="G5148">
        <v>2.4E-2</v>
      </c>
      <c r="H5148">
        <v>1</v>
      </c>
      <c r="J5148" t="s">
        <v>498</v>
      </c>
      <c r="K5148" t="s">
        <v>356</v>
      </c>
      <c r="L5148" t="s">
        <v>480</v>
      </c>
      <c r="M5148" t="s">
        <v>7663</v>
      </c>
      <c r="N5148" t="s">
        <v>4061</v>
      </c>
      <c r="O5148">
        <v>0</v>
      </c>
      <c r="P5148">
        <v>0</v>
      </c>
      <c r="Q5148">
        <v>1</v>
      </c>
    </row>
    <row r="5149" spans="1:17" x14ac:dyDescent="0.2">
      <c r="A5149" t="s">
        <v>498</v>
      </c>
      <c r="B5149" t="s">
        <v>134</v>
      </c>
      <c r="C5149" t="s">
        <v>497</v>
      </c>
      <c r="D5149" t="s">
        <v>54</v>
      </c>
      <c r="E5149" t="s">
        <v>4836</v>
      </c>
      <c r="F5149">
        <v>2.4E-2</v>
      </c>
      <c r="G5149">
        <v>2.4E-2</v>
      </c>
      <c r="H5149">
        <v>1</v>
      </c>
      <c r="J5149" t="s">
        <v>498</v>
      </c>
      <c r="K5149" t="s">
        <v>356</v>
      </c>
      <c r="L5149" t="s">
        <v>480</v>
      </c>
      <c r="M5149" t="s">
        <v>7663</v>
      </c>
      <c r="N5149" t="s">
        <v>4062</v>
      </c>
      <c r="O5149">
        <v>0</v>
      </c>
      <c r="P5149">
        <v>0</v>
      </c>
      <c r="Q5149">
        <v>1</v>
      </c>
    </row>
    <row r="5150" spans="1:17" x14ac:dyDescent="0.2">
      <c r="A5150" t="s">
        <v>498</v>
      </c>
      <c r="B5150" t="s">
        <v>134</v>
      </c>
      <c r="C5150" t="s">
        <v>497</v>
      </c>
      <c r="D5150" t="s">
        <v>54</v>
      </c>
      <c r="E5150" t="s">
        <v>4837</v>
      </c>
      <c r="F5150">
        <v>2.4E-2</v>
      </c>
      <c r="G5150">
        <v>2.4E-2</v>
      </c>
      <c r="H5150">
        <v>1</v>
      </c>
      <c r="J5150" t="s">
        <v>498</v>
      </c>
      <c r="K5150" t="s">
        <v>356</v>
      </c>
      <c r="L5150" t="s">
        <v>480</v>
      </c>
      <c r="M5150" t="s">
        <v>7663</v>
      </c>
      <c r="N5150" t="s">
        <v>4063</v>
      </c>
      <c r="O5150">
        <v>0</v>
      </c>
      <c r="P5150">
        <v>0</v>
      </c>
      <c r="Q5150">
        <v>1</v>
      </c>
    </row>
    <row r="5151" spans="1:17" x14ac:dyDescent="0.2">
      <c r="A5151" t="s">
        <v>498</v>
      </c>
      <c r="B5151" t="s">
        <v>134</v>
      </c>
      <c r="C5151" t="s">
        <v>497</v>
      </c>
      <c r="D5151" t="s">
        <v>54</v>
      </c>
      <c r="E5151" t="s">
        <v>4838</v>
      </c>
      <c r="F5151">
        <v>2.4E-2</v>
      </c>
      <c r="G5151">
        <v>2.4E-2</v>
      </c>
      <c r="H5151">
        <v>1</v>
      </c>
      <c r="J5151" t="s">
        <v>498</v>
      </c>
      <c r="K5151" t="s">
        <v>356</v>
      </c>
      <c r="L5151" t="s">
        <v>480</v>
      </c>
      <c r="M5151" t="s">
        <v>7663</v>
      </c>
      <c r="N5151" t="s">
        <v>4064</v>
      </c>
      <c r="O5151">
        <v>0</v>
      </c>
      <c r="P5151">
        <v>0</v>
      </c>
      <c r="Q5151">
        <v>1</v>
      </c>
    </row>
    <row r="5152" spans="1:17" x14ac:dyDescent="0.2">
      <c r="A5152" t="s">
        <v>498</v>
      </c>
      <c r="B5152" t="s">
        <v>134</v>
      </c>
      <c r="C5152" t="s">
        <v>497</v>
      </c>
      <c r="D5152" t="s">
        <v>54</v>
      </c>
      <c r="E5152" t="s">
        <v>4839</v>
      </c>
      <c r="F5152">
        <v>2.3E-2</v>
      </c>
      <c r="G5152">
        <v>2.3E-2</v>
      </c>
      <c r="H5152">
        <v>1</v>
      </c>
      <c r="J5152" t="s">
        <v>498</v>
      </c>
      <c r="K5152" t="s">
        <v>356</v>
      </c>
      <c r="L5152" t="s">
        <v>480</v>
      </c>
      <c r="M5152" t="s">
        <v>7663</v>
      </c>
      <c r="N5152" t="s">
        <v>4065</v>
      </c>
      <c r="O5152">
        <v>0</v>
      </c>
      <c r="P5152">
        <v>0</v>
      </c>
      <c r="Q5152">
        <v>1</v>
      </c>
    </row>
    <row r="5153" spans="1:17" x14ac:dyDescent="0.2">
      <c r="A5153" t="s">
        <v>498</v>
      </c>
      <c r="B5153" t="s">
        <v>134</v>
      </c>
      <c r="C5153" t="s">
        <v>497</v>
      </c>
      <c r="D5153" t="s">
        <v>54</v>
      </c>
      <c r="E5153" t="s">
        <v>4840</v>
      </c>
      <c r="F5153">
        <v>2.3E-2</v>
      </c>
      <c r="G5153">
        <v>2.3E-2</v>
      </c>
      <c r="H5153">
        <v>1</v>
      </c>
      <c r="J5153" t="s">
        <v>498</v>
      </c>
      <c r="K5153" t="s">
        <v>356</v>
      </c>
      <c r="L5153" t="s">
        <v>480</v>
      </c>
      <c r="M5153" t="s">
        <v>7663</v>
      </c>
      <c r="N5153" t="s">
        <v>4066</v>
      </c>
      <c r="O5153">
        <v>0</v>
      </c>
      <c r="P5153">
        <v>0</v>
      </c>
      <c r="Q5153">
        <v>1</v>
      </c>
    </row>
    <row r="5154" spans="1:17" x14ac:dyDescent="0.2">
      <c r="A5154" t="s">
        <v>498</v>
      </c>
      <c r="B5154" t="s">
        <v>134</v>
      </c>
      <c r="C5154" t="s">
        <v>497</v>
      </c>
      <c r="D5154" t="s">
        <v>54</v>
      </c>
      <c r="E5154" t="s">
        <v>4841</v>
      </c>
      <c r="F5154">
        <v>2.1999999999999999E-2</v>
      </c>
      <c r="G5154">
        <v>2.1999999999999999E-2</v>
      </c>
      <c r="H5154">
        <v>1</v>
      </c>
      <c r="J5154" t="s">
        <v>498</v>
      </c>
      <c r="K5154" t="s">
        <v>356</v>
      </c>
      <c r="L5154" t="s">
        <v>480</v>
      </c>
      <c r="M5154" t="s">
        <v>7663</v>
      </c>
      <c r="N5154" t="s">
        <v>4067</v>
      </c>
      <c r="O5154">
        <v>0</v>
      </c>
      <c r="P5154">
        <v>0</v>
      </c>
      <c r="Q5154">
        <v>1</v>
      </c>
    </row>
    <row r="5155" spans="1:17" x14ac:dyDescent="0.2">
      <c r="A5155" t="s">
        <v>498</v>
      </c>
      <c r="B5155" t="s">
        <v>134</v>
      </c>
      <c r="C5155" t="s">
        <v>497</v>
      </c>
      <c r="D5155" t="s">
        <v>54</v>
      </c>
      <c r="E5155" t="s">
        <v>4842</v>
      </c>
      <c r="F5155">
        <v>2.1000000000000001E-2</v>
      </c>
      <c r="G5155">
        <v>2.1000000000000001E-2</v>
      </c>
      <c r="H5155">
        <v>1</v>
      </c>
      <c r="J5155" t="s">
        <v>498</v>
      </c>
      <c r="K5155" t="s">
        <v>356</v>
      </c>
      <c r="L5155" t="s">
        <v>480</v>
      </c>
      <c r="M5155" t="s">
        <v>7663</v>
      </c>
      <c r="N5155" t="s">
        <v>4068</v>
      </c>
      <c r="O5155">
        <v>0</v>
      </c>
      <c r="P5155">
        <v>0</v>
      </c>
      <c r="Q5155">
        <v>1</v>
      </c>
    </row>
    <row r="5156" spans="1:17" x14ac:dyDescent="0.2">
      <c r="A5156" t="s">
        <v>498</v>
      </c>
      <c r="B5156" t="s">
        <v>134</v>
      </c>
      <c r="C5156" t="s">
        <v>497</v>
      </c>
      <c r="D5156" t="s">
        <v>54</v>
      </c>
      <c r="E5156" t="s">
        <v>4843</v>
      </c>
      <c r="F5156">
        <v>1.9E-2</v>
      </c>
      <c r="G5156">
        <v>1.9E-2</v>
      </c>
      <c r="H5156">
        <v>1</v>
      </c>
      <c r="J5156" t="s">
        <v>498</v>
      </c>
      <c r="K5156" t="s">
        <v>356</v>
      </c>
      <c r="L5156" t="s">
        <v>480</v>
      </c>
      <c r="M5156" t="s">
        <v>7663</v>
      </c>
      <c r="N5156" t="s">
        <v>4069</v>
      </c>
      <c r="O5156">
        <v>0</v>
      </c>
      <c r="P5156">
        <v>0</v>
      </c>
      <c r="Q5156">
        <v>1</v>
      </c>
    </row>
    <row r="5157" spans="1:17" x14ac:dyDescent="0.2">
      <c r="A5157" t="s">
        <v>498</v>
      </c>
      <c r="B5157" t="s">
        <v>134</v>
      </c>
      <c r="C5157" t="s">
        <v>497</v>
      </c>
      <c r="D5157" t="s">
        <v>54</v>
      </c>
      <c r="E5157" t="s">
        <v>4844</v>
      </c>
      <c r="F5157">
        <v>1.9E-2</v>
      </c>
      <c r="G5157">
        <v>1.9E-2</v>
      </c>
      <c r="H5157">
        <v>1</v>
      </c>
      <c r="J5157" t="s">
        <v>498</v>
      </c>
      <c r="K5157" t="s">
        <v>356</v>
      </c>
      <c r="L5157" t="s">
        <v>480</v>
      </c>
      <c r="M5157" t="s">
        <v>7663</v>
      </c>
      <c r="N5157" t="s">
        <v>4070</v>
      </c>
      <c r="O5157">
        <v>0</v>
      </c>
      <c r="P5157">
        <v>0</v>
      </c>
      <c r="Q5157">
        <v>1</v>
      </c>
    </row>
    <row r="5158" spans="1:17" x14ac:dyDescent="0.2">
      <c r="A5158" t="s">
        <v>498</v>
      </c>
      <c r="B5158" t="s">
        <v>134</v>
      </c>
      <c r="C5158" t="s">
        <v>497</v>
      </c>
      <c r="D5158" t="s">
        <v>54</v>
      </c>
      <c r="E5158" t="s">
        <v>4845</v>
      </c>
      <c r="F5158">
        <v>1.7999999999999999E-2</v>
      </c>
      <c r="G5158">
        <v>1.7999999999999999E-2</v>
      </c>
      <c r="H5158">
        <v>1</v>
      </c>
      <c r="J5158" t="s">
        <v>498</v>
      </c>
      <c r="K5158" t="s">
        <v>356</v>
      </c>
      <c r="L5158" t="s">
        <v>480</v>
      </c>
      <c r="M5158" t="s">
        <v>7663</v>
      </c>
      <c r="N5158" t="s">
        <v>4071</v>
      </c>
      <c r="O5158">
        <v>0</v>
      </c>
      <c r="P5158">
        <v>0</v>
      </c>
      <c r="Q5158">
        <v>1</v>
      </c>
    </row>
    <row r="5159" spans="1:17" x14ac:dyDescent="0.2">
      <c r="A5159" t="s">
        <v>498</v>
      </c>
      <c r="B5159" t="s">
        <v>134</v>
      </c>
      <c r="C5159" t="s">
        <v>497</v>
      </c>
      <c r="D5159" t="s">
        <v>54</v>
      </c>
      <c r="E5159" t="s">
        <v>4846</v>
      </c>
      <c r="F5159">
        <v>1.7999999999999999E-2</v>
      </c>
      <c r="G5159">
        <v>1.7999999999999999E-2</v>
      </c>
      <c r="H5159">
        <v>1</v>
      </c>
      <c r="J5159" t="s">
        <v>498</v>
      </c>
      <c r="K5159" t="s">
        <v>356</v>
      </c>
      <c r="L5159" t="s">
        <v>480</v>
      </c>
      <c r="M5159" t="s">
        <v>7663</v>
      </c>
      <c r="N5159" t="s">
        <v>4072</v>
      </c>
      <c r="O5159">
        <v>0</v>
      </c>
      <c r="P5159">
        <v>0</v>
      </c>
      <c r="Q5159">
        <v>1</v>
      </c>
    </row>
    <row r="5160" spans="1:17" x14ac:dyDescent="0.2">
      <c r="A5160" t="s">
        <v>498</v>
      </c>
      <c r="B5160" t="s">
        <v>134</v>
      </c>
      <c r="C5160" t="s">
        <v>497</v>
      </c>
      <c r="D5160" t="s">
        <v>54</v>
      </c>
      <c r="E5160" t="s">
        <v>4847</v>
      </c>
      <c r="F5160">
        <v>1.7999999999999999E-2</v>
      </c>
      <c r="G5160">
        <v>1.7999999999999999E-2</v>
      </c>
      <c r="H5160">
        <v>1</v>
      </c>
      <c r="J5160" t="s">
        <v>498</v>
      </c>
      <c r="K5160" t="s">
        <v>356</v>
      </c>
      <c r="L5160" t="s">
        <v>480</v>
      </c>
      <c r="M5160" t="s">
        <v>7663</v>
      </c>
      <c r="N5160" t="s">
        <v>4073</v>
      </c>
      <c r="O5160">
        <v>0</v>
      </c>
      <c r="P5160">
        <v>0</v>
      </c>
      <c r="Q5160">
        <v>1</v>
      </c>
    </row>
    <row r="5161" spans="1:17" x14ac:dyDescent="0.2">
      <c r="A5161" t="s">
        <v>498</v>
      </c>
      <c r="B5161" t="s">
        <v>134</v>
      </c>
      <c r="C5161" t="s">
        <v>497</v>
      </c>
      <c r="D5161" t="s">
        <v>54</v>
      </c>
      <c r="E5161" t="s">
        <v>4848</v>
      </c>
      <c r="F5161">
        <v>1.7999999999999999E-2</v>
      </c>
      <c r="G5161">
        <v>1.7999999999999999E-2</v>
      </c>
      <c r="H5161">
        <v>1</v>
      </c>
      <c r="J5161" t="s">
        <v>498</v>
      </c>
      <c r="K5161" t="s">
        <v>356</v>
      </c>
      <c r="L5161" t="s">
        <v>480</v>
      </c>
      <c r="M5161" t="s">
        <v>7663</v>
      </c>
      <c r="N5161" t="s">
        <v>4074</v>
      </c>
      <c r="O5161">
        <v>0</v>
      </c>
      <c r="P5161">
        <v>0</v>
      </c>
      <c r="Q5161">
        <v>1</v>
      </c>
    </row>
    <row r="5162" spans="1:17" x14ac:dyDescent="0.2">
      <c r="A5162" t="s">
        <v>498</v>
      </c>
      <c r="B5162" t="s">
        <v>134</v>
      </c>
      <c r="C5162" t="s">
        <v>497</v>
      </c>
      <c r="D5162" t="s">
        <v>54</v>
      </c>
      <c r="E5162" t="s">
        <v>4849</v>
      </c>
      <c r="F5162">
        <v>1.7999999999999999E-2</v>
      </c>
      <c r="G5162">
        <v>1.7999999999999999E-2</v>
      </c>
      <c r="H5162">
        <v>1</v>
      </c>
      <c r="J5162" t="s">
        <v>498</v>
      </c>
      <c r="K5162" t="s">
        <v>356</v>
      </c>
      <c r="L5162" t="s">
        <v>480</v>
      </c>
      <c r="M5162" t="s">
        <v>7663</v>
      </c>
      <c r="N5162" t="s">
        <v>4075</v>
      </c>
      <c r="O5162">
        <v>0</v>
      </c>
      <c r="P5162">
        <v>0</v>
      </c>
      <c r="Q5162">
        <v>1</v>
      </c>
    </row>
    <row r="5163" spans="1:17" x14ac:dyDescent="0.2">
      <c r="A5163" t="s">
        <v>498</v>
      </c>
      <c r="B5163" t="s">
        <v>134</v>
      </c>
      <c r="C5163" t="s">
        <v>497</v>
      </c>
      <c r="D5163" t="s">
        <v>54</v>
      </c>
      <c r="E5163" t="s">
        <v>4850</v>
      </c>
      <c r="F5163">
        <v>1.7999999999999999E-2</v>
      </c>
      <c r="G5163">
        <v>1.7999999999999999E-2</v>
      </c>
      <c r="H5163">
        <v>1</v>
      </c>
      <c r="J5163" t="s">
        <v>498</v>
      </c>
      <c r="K5163" t="s">
        <v>356</v>
      </c>
      <c r="L5163" t="s">
        <v>480</v>
      </c>
      <c r="M5163" t="s">
        <v>7663</v>
      </c>
      <c r="N5163" t="s">
        <v>4076</v>
      </c>
      <c r="O5163">
        <v>0</v>
      </c>
      <c r="P5163">
        <v>0</v>
      </c>
      <c r="Q5163">
        <v>1</v>
      </c>
    </row>
    <row r="5164" spans="1:17" x14ac:dyDescent="0.2">
      <c r="A5164" t="s">
        <v>498</v>
      </c>
      <c r="B5164" t="s">
        <v>134</v>
      </c>
      <c r="C5164" t="s">
        <v>497</v>
      </c>
      <c r="D5164" t="s">
        <v>54</v>
      </c>
      <c r="E5164" t="s">
        <v>4851</v>
      </c>
      <c r="F5164">
        <v>1.7999999999999999E-2</v>
      </c>
      <c r="G5164">
        <v>1.7999999999999999E-2</v>
      </c>
      <c r="H5164">
        <v>1</v>
      </c>
      <c r="J5164" t="s">
        <v>498</v>
      </c>
      <c r="K5164" t="s">
        <v>356</v>
      </c>
      <c r="L5164" t="s">
        <v>480</v>
      </c>
      <c r="M5164" t="s">
        <v>7663</v>
      </c>
      <c r="N5164" t="s">
        <v>4077</v>
      </c>
      <c r="O5164">
        <v>0</v>
      </c>
      <c r="P5164">
        <v>0</v>
      </c>
      <c r="Q5164">
        <v>1</v>
      </c>
    </row>
    <row r="5165" spans="1:17" x14ac:dyDescent="0.2">
      <c r="A5165" t="s">
        <v>498</v>
      </c>
      <c r="B5165" t="s">
        <v>134</v>
      </c>
      <c r="C5165" t="s">
        <v>497</v>
      </c>
      <c r="D5165" t="s">
        <v>54</v>
      </c>
      <c r="E5165" t="s">
        <v>4852</v>
      </c>
      <c r="F5165">
        <v>1.7999999999999999E-2</v>
      </c>
      <c r="G5165">
        <v>1.7999999999999999E-2</v>
      </c>
      <c r="H5165">
        <v>1</v>
      </c>
      <c r="J5165" t="s">
        <v>498</v>
      </c>
      <c r="K5165" t="s">
        <v>356</v>
      </c>
      <c r="L5165" t="s">
        <v>480</v>
      </c>
      <c r="M5165" t="s">
        <v>7663</v>
      </c>
      <c r="N5165" t="s">
        <v>4078</v>
      </c>
      <c r="O5165">
        <v>0</v>
      </c>
      <c r="P5165">
        <v>0</v>
      </c>
      <c r="Q5165">
        <v>1</v>
      </c>
    </row>
    <row r="5166" spans="1:17" x14ac:dyDescent="0.2">
      <c r="A5166" t="s">
        <v>498</v>
      </c>
      <c r="B5166" t="s">
        <v>134</v>
      </c>
      <c r="C5166" t="s">
        <v>497</v>
      </c>
      <c r="D5166" t="s">
        <v>54</v>
      </c>
      <c r="E5166" t="s">
        <v>4853</v>
      </c>
      <c r="F5166">
        <v>2.4E-2</v>
      </c>
      <c r="G5166">
        <v>2.4E-2</v>
      </c>
      <c r="H5166">
        <v>1</v>
      </c>
      <c r="J5166" t="s">
        <v>498</v>
      </c>
      <c r="K5166" t="s">
        <v>356</v>
      </c>
      <c r="L5166" t="s">
        <v>480</v>
      </c>
      <c r="M5166" t="s">
        <v>7663</v>
      </c>
      <c r="N5166" t="s">
        <v>4079</v>
      </c>
      <c r="O5166">
        <v>0</v>
      </c>
      <c r="P5166">
        <v>0</v>
      </c>
      <c r="Q5166">
        <v>1</v>
      </c>
    </row>
    <row r="5167" spans="1:17" x14ac:dyDescent="0.2">
      <c r="A5167" t="s">
        <v>498</v>
      </c>
      <c r="B5167" t="s">
        <v>134</v>
      </c>
      <c r="C5167" t="s">
        <v>497</v>
      </c>
      <c r="D5167" t="s">
        <v>54</v>
      </c>
      <c r="E5167" t="s">
        <v>4854</v>
      </c>
      <c r="F5167">
        <v>2.4E-2</v>
      </c>
      <c r="G5167">
        <v>2.4E-2</v>
      </c>
      <c r="H5167">
        <v>1</v>
      </c>
      <c r="J5167" t="s">
        <v>498</v>
      </c>
      <c r="K5167" t="s">
        <v>356</v>
      </c>
      <c r="L5167" t="s">
        <v>480</v>
      </c>
      <c r="M5167" t="s">
        <v>7663</v>
      </c>
      <c r="N5167" t="s">
        <v>4080</v>
      </c>
      <c r="O5167">
        <v>0</v>
      </c>
      <c r="P5167">
        <v>0</v>
      </c>
      <c r="Q5167">
        <v>1</v>
      </c>
    </row>
    <row r="5168" spans="1:17" x14ac:dyDescent="0.2">
      <c r="A5168" t="s">
        <v>498</v>
      </c>
      <c r="B5168" t="s">
        <v>134</v>
      </c>
      <c r="C5168" t="s">
        <v>497</v>
      </c>
      <c r="D5168" t="s">
        <v>54</v>
      </c>
      <c r="E5168" t="s">
        <v>4855</v>
      </c>
      <c r="F5168">
        <v>2.4E-2</v>
      </c>
      <c r="G5168">
        <v>2.4E-2</v>
      </c>
      <c r="H5168">
        <v>1</v>
      </c>
      <c r="J5168" t="s">
        <v>498</v>
      </c>
      <c r="K5168" t="s">
        <v>356</v>
      </c>
      <c r="L5168" t="s">
        <v>480</v>
      </c>
      <c r="M5168" t="s">
        <v>7663</v>
      </c>
      <c r="N5168" t="s">
        <v>4081</v>
      </c>
      <c r="O5168">
        <v>0</v>
      </c>
      <c r="P5168">
        <v>0</v>
      </c>
      <c r="Q5168">
        <v>1</v>
      </c>
    </row>
    <row r="5169" spans="1:17" x14ac:dyDescent="0.2">
      <c r="A5169" t="s">
        <v>498</v>
      </c>
      <c r="B5169" t="s">
        <v>134</v>
      </c>
      <c r="C5169" t="s">
        <v>497</v>
      </c>
      <c r="D5169" t="s">
        <v>54</v>
      </c>
      <c r="E5169" t="s">
        <v>4856</v>
      </c>
      <c r="F5169">
        <v>2.4E-2</v>
      </c>
      <c r="G5169">
        <v>2.4E-2</v>
      </c>
      <c r="H5169">
        <v>1</v>
      </c>
      <c r="J5169" t="s">
        <v>498</v>
      </c>
      <c r="K5169" t="s">
        <v>356</v>
      </c>
      <c r="L5169" t="s">
        <v>480</v>
      </c>
      <c r="M5169" t="s">
        <v>7663</v>
      </c>
      <c r="N5169" t="s">
        <v>4082</v>
      </c>
      <c r="O5169">
        <v>0</v>
      </c>
      <c r="P5169">
        <v>0</v>
      </c>
      <c r="Q5169">
        <v>1</v>
      </c>
    </row>
    <row r="5170" spans="1:17" x14ac:dyDescent="0.2">
      <c r="A5170" t="s">
        <v>498</v>
      </c>
      <c r="B5170" t="s">
        <v>134</v>
      </c>
      <c r="C5170" t="s">
        <v>497</v>
      </c>
      <c r="D5170" t="s">
        <v>54</v>
      </c>
      <c r="E5170" t="s">
        <v>4857</v>
      </c>
      <c r="F5170">
        <v>2.4E-2</v>
      </c>
      <c r="G5170">
        <v>2.4E-2</v>
      </c>
      <c r="H5170">
        <v>1</v>
      </c>
      <c r="J5170" t="s">
        <v>498</v>
      </c>
      <c r="K5170" t="s">
        <v>356</v>
      </c>
      <c r="L5170" t="s">
        <v>480</v>
      </c>
      <c r="M5170" t="s">
        <v>7663</v>
      </c>
      <c r="N5170" t="s">
        <v>4083</v>
      </c>
      <c r="O5170">
        <v>0</v>
      </c>
      <c r="P5170">
        <v>0</v>
      </c>
      <c r="Q5170">
        <v>1</v>
      </c>
    </row>
    <row r="5171" spans="1:17" x14ac:dyDescent="0.2">
      <c r="A5171" t="s">
        <v>498</v>
      </c>
      <c r="B5171" t="s">
        <v>134</v>
      </c>
      <c r="C5171" t="s">
        <v>497</v>
      </c>
      <c r="D5171" t="s">
        <v>54</v>
      </c>
      <c r="E5171" t="s">
        <v>4858</v>
      </c>
      <c r="F5171">
        <v>2.3E-2</v>
      </c>
      <c r="G5171">
        <v>2.3E-2</v>
      </c>
      <c r="H5171">
        <v>1</v>
      </c>
      <c r="J5171" t="s">
        <v>498</v>
      </c>
      <c r="K5171" t="s">
        <v>356</v>
      </c>
      <c r="L5171" t="s">
        <v>480</v>
      </c>
      <c r="M5171" t="s">
        <v>7663</v>
      </c>
      <c r="N5171" t="s">
        <v>4084</v>
      </c>
      <c r="O5171">
        <v>0</v>
      </c>
      <c r="P5171">
        <v>0</v>
      </c>
      <c r="Q5171">
        <v>1</v>
      </c>
    </row>
    <row r="5172" spans="1:17" x14ac:dyDescent="0.2">
      <c r="A5172" t="s">
        <v>498</v>
      </c>
      <c r="B5172" t="s">
        <v>134</v>
      </c>
      <c r="C5172" t="s">
        <v>497</v>
      </c>
      <c r="D5172" t="s">
        <v>54</v>
      </c>
      <c r="E5172" t="s">
        <v>4859</v>
      </c>
      <c r="F5172">
        <v>2.3E-2</v>
      </c>
      <c r="G5172">
        <v>2.3E-2</v>
      </c>
      <c r="H5172">
        <v>1</v>
      </c>
      <c r="J5172" t="s">
        <v>498</v>
      </c>
      <c r="K5172" t="s">
        <v>356</v>
      </c>
      <c r="L5172" t="s">
        <v>480</v>
      </c>
      <c r="M5172" t="s">
        <v>7663</v>
      </c>
      <c r="N5172" t="s">
        <v>4085</v>
      </c>
      <c r="O5172">
        <v>0</v>
      </c>
      <c r="P5172">
        <v>0</v>
      </c>
      <c r="Q5172">
        <v>1</v>
      </c>
    </row>
    <row r="5173" spans="1:17" x14ac:dyDescent="0.2">
      <c r="A5173" t="s">
        <v>498</v>
      </c>
      <c r="B5173" t="s">
        <v>134</v>
      </c>
      <c r="C5173" t="s">
        <v>497</v>
      </c>
      <c r="D5173" t="s">
        <v>54</v>
      </c>
      <c r="E5173" t="s">
        <v>4860</v>
      </c>
      <c r="F5173">
        <v>2.3E-2</v>
      </c>
      <c r="G5173">
        <v>2.3E-2</v>
      </c>
      <c r="H5173">
        <v>1</v>
      </c>
      <c r="J5173" t="s">
        <v>498</v>
      </c>
      <c r="K5173" t="s">
        <v>356</v>
      </c>
      <c r="L5173" t="s">
        <v>480</v>
      </c>
      <c r="M5173" t="s">
        <v>7663</v>
      </c>
      <c r="N5173" t="s">
        <v>4086</v>
      </c>
      <c r="O5173">
        <v>0</v>
      </c>
      <c r="P5173">
        <v>0</v>
      </c>
      <c r="Q5173">
        <v>1</v>
      </c>
    </row>
    <row r="5174" spans="1:17" x14ac:dyDescent="0.2">
      <c r="A5174" t="s">
        <v>498</v>
      </c>
      <c r="B5174" t="s">
        <v>134</v>
      </c>
      <c r="C5174" t="s">
        <v>497</v>
      </c>
      <c r="D5174" t="s">
        <v>54</v>
      </c>
      <c r="E5174" t="s">
        <v>4861</v>
      </c>
      <c r="F5174">
        <v>2.4E-2</v>
      </c>
      <c r="G5174">
        <v>2.4E-2</v>
      </c>
      <c r="H5174">
        <v>1</v>
      </c>
      <c r="J5174" t="s">
        <v>498</v>
      </c>
      <c r="K5174" t="s">
        <v>356</v>
      </c>
      <c r="L5174" t="s">
        <v>480</v>
      </c>
      <c r="M5174" t="s">
        <v>7663</v>
      </c>
      <c r="N5174" t="s">
        <v>4087</v>
      </c>
      <c r="O5174">
        <v>0</v>
      </c>
      <c r="P5174">
        <v>0</v>
      </c>
      <c r="Q5174">
        <v>1</v>
      </c>
    </row>
    <row r="5175" spans="1:17" x14ac:dyDescent="0.2">
      <c r="A5175" t="s">
        <v>498</v>
      </c>
      <c r="B5175" t="s">
        <v>134</v>
      </c>
      <c r="C5175" t="s">
        <v>497</v>
      </c>
      <c r="D5175" t="s">
        <v>54</v>
      </c>
      <c r="E5175" t="s">
        <v>4862</v>
      </c>
      <c r="F5175">
        <v>2.4E-2</v>
      </c>
      <c r="G5175">
        <v>2.4E-2</v>
      </c>
      <c r="H5175">
        <v>1</v>
      </c>
      <c r="J5175" t="s">
        <v>498</v>
      </c>
      <c r="K5175" t="s">
        <v>356</v>
      </c>
      <c r="L5175" t="s">
        <v>480</v>
      </c>
      <c r="M5175" t="s">
        <v>7663</v>
      </c>
      <c r="N5175" t="s">
        <v>4088</v>
      </c>
      <c r="O5175">
        <v>0</v>
      </c>
      <c r="P5175">
        <v>0</v>
      </c>
      <c r="Q5175">
        <v>1</v>
      </c>
    </row>
    <row r="5176" spans="1:17" x14ac:dyDescent="0.2">
      <c r="A5176" t="s">
        <v>498</v>
      </c>
      <c r="B5176" t="s">
        <v>134</v>
      </c>
      <c r="C5176" t="s">
        <v>497</v>
      </c>
      <c r="D5176" t="s">
        <v>54</v>
      </c>
      <c r="E5176" t="s">
        <v>4863</v>
      </c>
      <c r="F5176">
        <v>2.4E-2</v>
      </c>
      <c r="G5176">
        <v>2.4E-2</v>
      </c>
      <c r="H5176">
        <v>1</v>
      </c>
      <c r="J5176" t="s">
        <v>498</v>
      </c>
      <c r="K5176" t="s">
        <v>356</v>
      </c>
      <c r="L5176" t="s">
        <v>480</v>
      </c>
      <c r="M5176" t="s">
        <v>7663</v>
      </c>
      <c r="N5176" t="s">
        <v>4089</v>
      </c>
      <c r="O5176">
        <v>0</v>
      </c>
      <c r="P5176">
        <v>0</v>
      </c>
      <c r="Q5176">
        <v>1</v>
      </c>
    </row>
    <row r="5177" spans="1:17" x14ac:dyDescent="0.2">
      <c r="A5177" t="s">
        <v>498</v>
      </c>
      <c r="B5177" t="s">
        <v>134</v>
      </c>
      <c r="C5177" t="s">
        <v>497</v>
      </c>
      <c r="D5177" t="s">
        <v>54</v>
      </c>
      <c r="E5177" t="s">
        <v>4864</v>
      </c>
      <c r="F5177">
        <v>0.02</v>
      </c>
      <c r="G5177">
        <v>0.02</v>
      </c>
      <c r="H5177">
        <v>1</v>
      </c>
      <c r="J5177" t="s">
        <v>498</v>
      </c>
      <c r="K5177" t="s">
        <v>356</v>
      </c>
      <c r="L5177" t="s">
        <v>480</v>
      </c>
      <c r="M5177" t="s">
        <v>7663</v>
      </c>
      <c r="N5177" t="s">
        <v>4090</v>
      </c>
      <c r="O5177">
        <v>0</v>
      </c>
      <c r="P5177">
        <v>0</v>
      </c>
      <c r="Q5177">
        <v>1</v>
      </c>
    </row>
    <row r="5178" spans="1:17" x14ac:dyDescent="0.2">
      <c r="A5178" t="s">
        <v>498</v>
      </c>
      <c r="B5178" t="s">
        <v>134</v>
      </c>
      <c r="C5178" t="s">
        <v>497</v>
      </c>
      <c r="D5178" t="s">
        <v>54</v>
      </c>
      <c r="E5178" t="s">
        <v>4865</v>
      </c>
      <c r="F5178">
        <v>1.7999999999999999E-2</v>
      </c>
      <c r="G5178">
        <v>1.7999999999999999E-2</v>
      </c>
      <c r="H5178">
        <v>1</v>
      </c>
      <c r="J5178" t="s">
        <v>498</v>
      </c>
      <c r="K5178" t="s">
        <v>356</v>
      </c>
      <c r="L5178" t="s">
        <v>480</v>
      </c>
      <c r="M5178" t="s">
        <v>7663</v>
      </c>
      <c r="N5178" t="s">
        <v>4091</v>
      </c>
      <c r="O5178">
        <v>0</v>
      </c>
      <c r="P5178">
        <v>0</v>
      </c>
      <c r="Q5178">
        <v>1</v>
      </c>
    </row>
    <row r="5179" spans="1:17" x14ac:dyDescent="0.2">
      <c r="A5179" t="s">
        <v>498</v>
      </c>
      <c r="B5179" t="s">
        <v>134</v>
      </c>
      <c r="C5179" t="s">
        <v>497</v>
      </c>
      <c r="D5179" t="s">
        <v>54</v>
      </c>
      <c r="E5179" t="s">
        <v>4866</v>
      </c>
      <c r="F5179">
        <v>1.7999999999999999E-2</v>
      </c>
      <c r="G5179">
        <v>1.7999999999999999E-2</v>
      </c>
      <c r="H5179">
        <v>1</v>
      </c>
      <c r="J5179" t="s">
        <v>498</v>
      </c>
      <c r="K5179" t="s">
        <v>356</v>
      </c>
      <c r="L5179" t="s">
        <v>480</v>
      </c>
      <c r="M5179" t="s">
        <v>7663</v>
      </c>
      <c r="N5179" t="s">
        <v>4092</v>
      </c>
      <c r="O5179">
        <v>0</v>
      </c>
      <c r="P5179">
        <v>0</v>
      </c>
      <c r="Q5179">
        <v>1</v>
      </c>
    </row>
    <row r="5180" spans="1:17" x14ac:dyDescent="0.2">
      <c r="A5180" t="s">
        <v>498</v>
      </c>
      <c r="B5180" t="s">
        <v>134</v>
      </c>
      <c r="C5180" t="s">
        <v>497</v>
      </c>
      <c r="D5180" t="s">
        <v>54</v>
      </c>
      <c r="E5180" t="s">
        <v>4867</v>
      </c>
      <c r="F5180">
        <v>1.7999999999999999E-2</v>
      </c>
      <c r="G5180">
        <v>1.7999999999999999E-2</v>
      </c>
      <c r="H5180">
        <v>1</v>
      </c>
      <c r="J5180" t="s">
        <v>498</v>
      </c>
      <c r="K5180" t="s">
        <v>356</v>
      </c>
      <c r="L5180" t="s">
        <v>480</v>
      </c>
      <c r="M5180" t="s">
        <v>7663</v>
      </c>
      <c r="N5180" t="s">
        <v>4093</v>
      </c>
      <c r="O5180">
        <v>0</v>
      </c>
      <c r="P5180">
        <v>0</v>
      </c>
      <c r="Q5180">
        <v>1</v>
      </c>
    </row>
    <row r="5181" spans="1:17" x14ac:dyDescent="0.2">
      <c r="A5181" t="s">
        <v>498</v>
      </c>
      <c r="B5181" t="s">
        <v>134</v>
      </c>
      <c r="C5181" t="s">
        <v>497</v>
      </c>
      <c r="D5181" t="s">
        <v>54</v>
      </c>
      <c r="E5181" t="s">
        <v>4868</v>
      </c>
      <c r="F5181">
        <v>1.7999999999999999E-2</v>
      </c>
      <c r="G5181">
        <v>1.7999999999999999E-2</v>
      </c>
      <c r="H5181">
        <v>1</v>
      </c>
      <c r="J5181" t="s">
        <v>498</v>
      </c>
      <c r="K5181" t="s">
        <v>356</v>
      </c>
      <c r="L5181" t="s">
        <v>480</v>
      </c>
      <c r="M5181" t="s">
        <v>7663</v>
      </c>
      <c r="N5181" t="s">
        <v>4094</v>
      </c>
      <c r="O5181">
        <v>0</v>
      </c>
      <c r="P5181">
        <v>0</v>
      </c>
      <c r="Q5181">
        <v>1</v>
      </c>
    </row>
    <row r="5182" spans="1:17" x14ac:dyDescent="0.2">
      <c r="A5182" t="s">
        <v>498</v>
      </c>
      <c r="B5182" t="s">
        <v>134</v>
      </c>
      <c r="C5182" t="s">
        <v>497</v>
      </c>
      <c r="D5182" t="s">
        <v>54</v>
      </c>
      <c r="E5182" t="s">
        <v>4869</v>
      </c>
      <c r="F5182">
        <v>1.7999999999999999E-2</v>
      </c>
      <c r="G5182">
        <v>1.7999999999999999E-2</v>
      </c>
      <c r="H5182">
        <v>1</v>
      </c>
      <c r="J5182" t="s">
        <v>498</v>
      </c>
      <c r="K5182" t="s">
        <v>356</v>
      </c>
      <c r="L5182" t="s">
        <v>480</v>
      </c>
      <c r="M5182" t="s">
        <v>7663</v>
      </c>
      <c r="N5182" t="s">
        <v>4095</v>
      </c>
      <c r="O5182">
        <v>0</v>
      </c>
      <c r="P5182">
        <v>0</v>
      </c>
      <c r="Q5182">
        <v>1</v>
      </c>
    </row>
    <row r="5183" spans="1:17" x14ac:dyDescent="0.2">
      <c r="A5183" t="s">
        <v>498</v>
      </c>
      <c r="B5183" t="s">
        <v>134</v>
      </c>
      <c r="C5183" t="s">
        <v>497</v>
      </c>
      <c r="D5183" t="s">
        <v>54</v>
      </c>
      <c r="E5183" t="s">
        <v>4870</v>
      </c>
      <c r="F5183">
        <v>1.7999999999999999E-2</v>
      </c>
      <c r="G5183">
        <v>1.7999999999999999E-2</v>
      </c>
      <c r="H5183">
        <v>1</v>
      </c>
      <c r="J5183" t="s">
        <v>498</v>
      </c>
      <c r="K5183" t="s">
        <v>356</v>
      </c>
      <c r="L5183" t="s">
        <v>480</v>
      </c>
      <c r="M5183" t="s">
        <v>7663</v>
      </c>
      <c r="N5183" t="s">
        <v>4096</v>
      </c>
      <c r="O5183">
        <v>0</v>
      </c>
      <c r="P5183">
        <v>0</v>
      </c>
      <c r="Q5183">
        <v>1</v>
      </c>
    </row>
    <row r="5184" spans="1:17" x14ac:dyDescent="0.2">
      <c r="A5184" t="s">
        <v>498</v>
      </c>
      <c r="B5184" t="s">
        <v>134</v>
      </c>
      <c r="C5184" t="s">
        <v>497</v>
      </c>
      <c r="D5184" t="s">
        <v>54</v>
      </c>
      <c r="E5184" t="s">
        <v>4871</v>
      </c>
      <c r="F5184">
        <v>1.7999999999999999E-2</v>
      </c>
      <c r="G5184">
        <v>1.7999999999999999E-2</v>
      </c>
      <c r="H5184">
        <v>1</v>
      </c>
      <c r="J5184" t="s">
        <v>498</v>
      </c>
      <c r="K5184" t="s">
        <v>356</v>
      </c>
      <c r="L5184" t="s">
        <v>480</v>
      </c>
      <c r="M5184" t="s">
        <v>7663</v>
      </c>
      <c r="N5184" t="s">
        <v>4097</v>
      </c>
      <c r="O5184">
        <v>0</v>
      </c>
      <c r="P5184">
        <v>0</v>
      </c>
      <c r="Q5184">
        <v>1</v>
      </c>
    </row>
    <row r="5185" spans="1:17" x14ac:dyDescent="0.2">
      <c r="A5185" t="s">
        <v>498</v>
      </c>
      <c r="B5185" t="s">
        <v>134</v>
      </c>
      <c r="C5185" t="s">
        <v>497</v>
      </c>
      <c r="D5185" t="s">
        <v>54</v>
      </c>
      <c r="E5185" t="s">
        <v>4872</v>
      </c>
      <c r="F5185">
        <v>1.7999999999999999E-2</v>
      </c>
      <c r="G5185">
        <v>1.7999999999999999E-2</v>
      </c>
      <c r="H5185">
        <v>1</v>
      </c>
      <c r="J5185" t="s">
        <v>498</v>
      </c>
      <c r="K5185" t="s">
        <v>356</v>
      </c>
      <c r="L5185" t="s">
        <v>480</v>
      </c>
      <c r="M5185" t="s">
        <v>7663</v>
      </c>
      <c r="N5185" t="s">
        <v>4098</v>
      </c>
      <c r="O5185">
        <v>0</v>
      </c>
      <c r="P5185">
        <v>0</v>
      </c>
      <c r="Q5185">
        <v>1</v>
      </c>
    </row>
    <row r="5186" spans="1:17" x14ac:dyDescent="0.2">
      <c r="A5186" t="s">
        <v>498</v>
      </c>
      <c r="B5186" t="s">
        <v>134</v>
      </c>
      <c r="C5186" t="s">
        <v>497</v>
      </c>
      <c r="D5186" t="s">
        <v>54</v>
      </c>
      <c r="E5186" t="s">
        <v>4873</v>
      </c>
      <c r="F5186">
        <v>1.7999999999999999E-2</v>
      </c>
      <c r="G5186">
        <v>1.7999999999999999E-2</v>
      </c>
      <c r="H5186">
        <v>1</v>
      </c>
      <c r="J5186" t="s">
        <v>498</v>
      </c>
      <c r="K5186" t="s">
        <v>356</v>
      </c>
      <c r="L5186" t="s">
        <v>480</v>
      </c>
      <c r="M5186" t="s">
        <v>7663</v>
      </c>
      <c r="N5186" t="s">
        <v>4099</v>
      </c>
      <c r="O5186">
        <v>0</v>
      </c>
      <c r="P5186">
        <v>0</v>
      </c>
      <c r="Q5186">
        <v>1</v>
      </c>
    </row>
    <row r="5187" spans="1:17" x14ac:dyDescent="0.2">
      <c r="A5187" t="s">
        <v>498</v>
      </c>
      <c r="B5187" t="s">
        <v>134</v>
      </c>
      <c r="C5187" t="s">
        <v>497</v>
      </c>
      <c r="D5187" t="s">
        <v>54</v>
      </c>
      <c r="E5187" t="s">
        <v>4874</v>
      </c>
      <c r="F5187">
        <v>1.7000000000000001E-2</v>
      </c>
      <c r="G5187">
        <v>1.7000000000000001E-2</v>
      </c>
      <c r="H5187">
        <v>1</v>
      </c>
      <c r="J5187" t="s">
        <v>498</v>
      </c>
      <c r="K5187" t="s">
        <v>356</v>
      </c>
      <c r="L5187" t="s">
        <v>480</v>
      </c>
      <c r="M5187" t="s">
        <v>7663</v>
      </c>
      <c r="N5187" t="s">
        <v>4100</v>
      </c>
      <c r="O5187">
        <v>0</v>
      </c>
      <c r="P5187">
        <v>0</v>
      </c>
      <c r="Q5187">
        <v>1</v>
      </c>
    </row>
    <row r="5188" spans="1:17" x14ac:dyDescent="0.2">
      <c r="A5188" t="s">
        <v>498</v>
      </c>
      <c r="B5188" t="s">
        <v>134</v>
      </c>
      <c r="C5188" t="s">
        <v>497</v>
      </c>
      <c r="D5188" t="s">
        <v>54</v>
      </c>
      <c r="E5188" t="s">
        <v>4875</v>
      </c>
      <c r="F5188">
        <v>1.7000000000000001E-2</v>
      </c>
      <c r="G5188">
        <v>1.7000000000000001E-2</v>
      </c>
      <c r="H5188">
        <v>1</v>
      </c>
      <c r="J5188" t="s">
        <v>498</v>
      </c>
      <c r="K5188" t="s">
        <v>356</v>
      </c>
      <c r="L5188" t="s">
        <v>480</v>
      </c>
      <c r="M5188" t="s">
        <v>7663</v>
      </c>
      <c r="N5188" t="s">
        <v>4101</v>
      </c>
      <c r="O5188">
        <v>0</v>
      </c>
      <c r="P5188">
        <v>0</v>
      </c>
      <c r="Q5188">
        <v>1</v>
      </c>
    </row>
    <row r="5189" spans="1:17" x14ac:dyDescent="0.2">
      <c r="A5189" t="s">
        <v>498</v>
      </c>
      <c r="B5189" t="s">
        <v>134</v>
      </c>
      <c r="C5189" t="s">
        <v>497</v>
      </c>
      <c r="D5189" t="s">
        <v>54</v>
      </c>
      <c r="E5189" t="s">
        <v>4876</v>
      </c>
      <c r="F5189">
        <v>1.7000000000000001E-2</v>
      </c>
      <c r="G5189">
        <v>1.7000000000000001E-2</v>
      </c>
      <c r="H5189">
        <v>1</v>
      </c>
      <c r="J5189" t="s">
        <v>498</v>
      </c>
      <c r="K5189" t="s">
        <v>356</v>
      </c>
      <c r="L5189" t="s">
        <v>480</v>
      </c>
      <c r="M5189" t="s">
        <v>7663</v>
      </c>
      <c r="N5189" t="s">
        <v>4102</v>
      </c>
      <c r="O5189">
        <v>0</v>
      </c>
      <c r="P5189">
        <v>0</v>
      </c>
      <c r="Q5189">
        <v>1</v>
      </c>
    </row>
    <row r="5190" spans="1:17" x14ac:dyDescent="0.2">
      <c r="A5190" t="s">
        <v>498</v>
      </c>
      <c r="B5190" t="s">
        <v>134</v>
      </c>
      <c r="C5190" t="s">
        <v>497</v>
      </c>
      <c r="D5190" t="s">
        <v>54</v>
      </c>
      <c r="E5190" t="s">
        <v>4877</v>
      </c>
      <c r="F5190">
        <v>1.7999999999999999E-2</v>
      </c>
      <c r="G5190">
        <v>1.7999999999999999E-2</v>
      </c>
      <c r="H5190">
        <v>1</v>
      </c>
      <c r="J5190" t="s">
        <v>498</v>
      </c>
      <c r="K5190" t="s">
        <v>356</v>
      </c>
      <c r="L5190" t="s">
        <v>480</v>
      </c>
      <c r="M5190" t="s">
        <v>7663</v>
      </c>
      <c r="N5190" t="s">
        <v>4103</v>
      </c>
      <c r="O5190">
        <v>0</v>
      </c>
      <c r="P5190">
        <v>0</v>
      </c>
      <c r="Q5190">
        <v>1</v>
      </c>
    </row>
    <row r="5191" spans="1:17" x14ac:dyDescent="0.2">
      <c r="A5191" t="s">
        <v>498</v>
      </c>
      <c r="B5191" t="s">
        <v>134</v>
      </c>
      <c r="C5191" t="s">
        <v>497</v>
      </c>
      <c r="D5191" t="s">
        <v>54</v>
      </c>
      <c r="E5191" t="s">
        <v>4878</v>
      </c>
      <c r="F5191">
        <v>1.7999999999999999E-2</v>
      </c>
      <c r="G5191">
        <v>1.7999999999999999E-2</v>
      </c>
      <c r="H5191">
        <v>1</v>
      </c>
      <c r="J5191" t="s">
        <v>498</v>
      </c>
      <c r="K5191" t="s">
        <v>356</v>
      </c>
      <c r="L5191" t="s">
        <v>480</v>
      </c>
      <c r="M5191" t="s">
        <v>7663</v>
      </c>
      <c r="N5191" t="s">
        <v>4104</v>
      </c>
      <c r="O5191">
        <v>0</v>
      </c>
      <c r="P5191">
        <v>0</v>
      </c>
      <c r="Q5191">
        <v>1</v>
      </c>
    </row>
    <row r="5192" spans="1:17" x14ac:dyDescent="0.2">
      <c r="A5192" t="s">
        <v>498</v>
      </c>
      <c r="B5192" t="s">
        <v>134</v>
      </c>
      <c r="C5192" t="s">
        <v>497</v>
      </c>
      <c r="D5192" t="s">
        <v>54</v>
      </c>
      <c r="E5192" t="s">
        <v>4879</v>
      </c>
      <c r="F5192">
        <v>1.7999999999999999E-2</v>
      </c>
      <c r="G5192">
        <v>1.7999999999999999E-2</v>
      </c>
      <c r="H5192">
        <v>1</v>
      </c>
      <c r="J5192" t="s">
        <v>498</v>
      </c>
      <c r="K5192" t="s">
        <v>356</v>
      </c>
      <c r="L5192" t="s">
        <v>480</v>
      </c>
      <c r="M5192" t="s">
        <v>7663</v>
      </c>
      <c r="N5192" t="s">
        <v>4105</v>
      </c>
      <c r="O5192">
        <v>0</v>
      </c>
      <c r="P5192">
        <v>0</v>
      </c>
      <c r="Q5192">
        <v>1</v>
      </c>
    </row>
    <row r="5193" spans="1:17" x14ac:dyDescent="0.2">
      <c r="A5193" t="s">
        <v>498</v>
      </c>
      <c r="B5193" t="s">
        <v>134</v>
      </c>
      <c r="C5193" t="s">
        <v>497</v>
      </c>
      <c r="D5193" t="s">
        <v>54</v>
      </c>
      <c r="E5193" t="s">
        <v>4880</v>
      </c>
      <c r="F5193">
        <v>1.9E-2</v>
      </c>
      <c r="G5193">
        <v>1.9E-2</v>
      </c>
      <c r="H5193">
        <v>1</v>
      </c>
      <c r="J5193" t="s">
        <v>498</v>
      </c>
      <c r="K5193" t="s">
        <v>356</v>
      </c>
      <c r="L5193" t="s">
        <v>480</v>
      </c>
      <c r="M5193" t="s">
        <v>7663</v>
      </c>
      <c r="N5193" t="s">
        <v>4106</v>
      </c>
      <c r="O5193">
        <v>0</v>
      </c>
      <c r="P5193">
        <v>0</v>
      </c>
      <c r="Q5193">
        <v>1</v>
      </c>
    </row>
    <row r="5194" spans="1:17" x14ac:dyDescent="0.2">
      <c r="A5194" t="s">
        <v>498</v>
      </c>
      <c r="B5194" t="s">
        <v>134</v>
      </c>
      <c r="C5194" t="s">
        <v>497</v>
      </c>
      <c r="D5194" t="s">
        <v>54</v>
      </c>
      <c r="E5194" t="s">
        <v>4881</v>
      </c>
      <c r="F5194">
        <v>1.9E-2</v>
      </c>
      <c r="G5194">
        <v>1.9E-2</v>
      </c>
      <c r="H5194">
        <v>1</v>
      </c>
      <c r="J5194" t="s">
        <v>498</v>
      </c>
      <c r="K5194" t="s">
        <v>356</v>
      </c>
      <c r="L5194" t="s">
        <v>480</v>
      </c>
      <c r="M5194" t="s">
        <v>7663</v>
      </c>
      <c r="N5194" t="s">
        <v>4107</v>
      </c>
      <c r="O5194">
        <v>0</v>
      </c>
      <c r="P5194">
        <v>0</v>
      </c>
      <c r="Q5194">
        <v>1</v>
      </c>
    </row>
    <row r="5195" spans="1:17" x14ac:dyDescent="0.2">
      <c r="A5195" t="s">
        <v>498</v>
      </c>
      <c r="B5195" t="s">
        <v>134</v>
      </c>
      <c r="C5195" t="s">
        <v>497</v>
      </c>
      <c r="D5195" t="s">
        <v>54</v>
      </c>
      <c r="E5195" t="s">
        <v>4882</v>
      </c>
      <c r="F5195">
        <v>1.9E-2</v>
      </c>
      <c r="G5195">
        <v>1.9E-2</v>
      </c>
      <c r="H5195">
        <v>1</v>
      </c>
      <c r="J5195" t="s">
        <v>498</v>
      </c>
      <c r="K5195" t="s">
        <v>356</v>
      </c>
      <c r="L5195" t="s">
        <v>480</v>
      </c>
      <c r="M5195" t="s">
        <v>7663</v>
      </c>
      <c r="N5195" t="s">
        <v>4108</v>
      </c>
      <c r="O5195">
        <v>0</v>
      </c>
      <c r="P5195">
        <v>0</v>
      </c>
      <c r="Q5195">
        <v>1</v>
      </c>
    </row>
    <row r="5196" spans="1:17" x14ac:dyDescent="0.2">
      <c r="A5196" t="s">
        <v>498</v>
      </c>
      <c r="B5196" t="s">
        <v>134</v>
      </c>
      <c r="C5196" t="s">
        <v>497</v>
      </c>
      <c r="D5196" t="s">
        <v>54</v>
      </c>
      <c r="E5196" t="s">
        <v>4883</v>
      </c>
      <c r="F5196">
        <v>1.9E-2</v>
      </c>
      <c r="G5196">
        <v>1.9E-2</v>
      </c>
      <c r="H5196">
        <v>1</v>
      </c>
      <c r="J5196" t="s">
        <v>498</v>
      </c>
      <c r="K5196" t="s">
        <v>356</v>
      </c>
      <c r="L5196" t="s">
        <v>480</v>
      </c>
      <c r="M5196" t="s">
        <v>7663</v>
      </c>
      <c r="N5196" t="s">
        <v>4109</v>
      </c>
      <c r="O5196">
        <v>0</v>
      </c>
      <c r="P5196">
        <v>0</v>
      </c>
      <c r="Q5196">
        <v>1</v>
      </c>
    </row>
    <row r="5197" spans="1:17" x14ac:dyDescent="0.2">
      <c r="A5197" t="s">
        <v>498</v>
      </c>
      <c r="B5197" t="s">
        <v>134</v>
      </c>
      <c r="C5197" t="s">
        <v>497</v>
      </c>
      <c r="D5197" t="s">
        <v>54</v>
      </c>
      <c r="E5197" t="s">
        <v>4884</v>
      </c>
      <c r="F5197">
        <v>1.9E-2</v>
      </c>
      <c r="G5197">
        <v>1.9E-2</v>
      </c>
      <c r="H5197">
        <v>1</v>
      </c>
      <c r="J5197" t="s">
        <v>498</v>
      </c>
      <c r="K5197" t="s">
        <v>356</v>
      </c>
      <c r="L5197" t="s">
        <v>480</v>
      </c>
      <c r="M5197" t="s">
        <v>7663</v>
      </c>
      <c r="N5197" t="s">
        <v>4110</v>
      </c>
      <c r="O5197">
        <v>0</v>
      </c>
      <c r="P5197">
        <v>0</v>
      </c>
      <c r="Q5197">
        <v>1</v>
      </c>
    </row>
    <row r="5198" spans="1:17" x14ac:dyDescent="0.2">
      <c r="A5198" t="s">
        <v>498</v>
      </c>
      <c r="B5198" t="s">
        <v>134</v>
      </c>
      <c r="C5198" t="s">
        <v>497</v>
      </c>
      <c r="D5198" t="s">
        <v>54</v>
      </c>
      <c r="E5198" t="s">
        <v>4885</v>
      </c>
      <c r="F5198">
        <v>1.9E-2</v>
      </c>
      <c r="G5198">
        <v>1.9E-2</v>
      </c>
      <c r="H5198">
        <v>1</v>
      </c>
      <c r="J5198" t="s">
        <v>498</v>
      </c>
      <c r="K5198" t="s">
        <v>356</v>
      </c>
      <c r="L5198" t="s">
        <v>480</v>
      </c>
      <c r="M5198" t="s">
        <v>7663</v>
      </c>
      <c r="N5198" t="s">
        <v>4111</v>
      </c>
      <c r="O5198">
        <v>0</v>
      </c>
      <c r="P5198">
        <v>0</v>
      </c>
      <c r="Q5198">
        <v>1</v>
      </c>
    </row>
    <row r="5199" spans="1:17" x14ac:dyDescent="0.2">
      <c r="A5199" t="s">
        <v>498</v>
      </c>
      <c r="B5199" t="s">
        <v>134</v>
      </c>
      <c r="C5199" t="s">
        <v>497</v>
      </c>
      <c r="D5199" t="s">
        <v>54</v>
      </c>
      <c r="E5199" t="s">
        <v>4886</v>
      </c>
      <c r="F5199">
        <v>1.9E-2</v>
      </c>
      <c r="G5199">
        <v>1.9E-2</v>
      </c>
      <c r="H5199">
        <v>1</v>
      </c>
      <c r="J5199" t="s">
        <v>498</v>
      </c>
      <c r="K5199" t="s">
        <v>356</v>
      </c>
      <c r="L5199" t="s">
        <v>480</v>
      </c>
      <c r="M5199" t="s">
        <v>7663</v>
      </c>
      <c r="N5199" t="s">
        <v>4112</v>
      </c>
      <c r="O5199">
        <v>0</v>
      </c>
      <c r="P5199">
        <v>0</v>
      </c>
      <c r="Q5199">
        <v>1</v>
      </c>
    </row>
    <row r="5200" spans="1:17" x14ac:dyDescent="0.2">
      <c r="A5200" t="s">
        <v>498</v>
      </c>
      <c r="B5200" t="s">
        <v>134</v>
      </c>
      <c r="C5200" t="s">
        <v>497</v>
      </c>
      <c r="D5200" t="s">
        <v>54</v>
      </c>
      <c r="E5200" t="s">
        <v>4887</v>
      </c>
      <c r="F5200">
        <v>1.9E-2</v>
      </c>
      <c r="G5200">
        <v>1.9E-2</v>
      </c>
      <c r="H5200">
        <v>1</v>
      </c>
      <c r="J5200" t="s">
        <v>498</v>
      </c>
      <c r="K5200" t="s">
        <v>356</v>
      </c>
      <c r="L5200" t="s">
        <v>480</v>
      </c>
      <c r="M5200" t="s">
        <v>7663</v>
      </c>
      <c r="N5200" t="s">
        <v>4113</v>
      </c>
      <c r="O5200">
        <v>0</v>
      </c>
      <c r="P5200">
        <v>0</v>
      </c>
      <c r="Q5200">
        <v>1</v>
      </c>
    </row>
    <row r="5201" spans="1:17" x14ac:dyDescent="0.2">
      <c r="A5201" t="s">
        <v>498</v>
      </c>
      <c r="B5201" t="s">
        <v>134</v>
      </c>
      <c r="C5201" t="s">
        <v>497</v>
      </c>
      <c r="D5201" t="s">
        <v>54</v>
      </c>
      <c r="E5201" t="s">
        <v>4888</v>
      </c>
      <c r="F5201">
        <v>1.9E-2</v>
      </c>
      <c r="G5201">
        <v>1.9E-2</v>
      </c>
      <c r="H5201">
        <v>1</v>
      </c>
      <c r="J5201" t="s">
        <v>498</v>
      </c>
      <c r="K5201" t="s">
        <v>356</v>
      </c>
      <c r="L5201" t="s">
        <v>480</v>
      </c>
      <c r="M5201" t="s">
        <v>7663</v>
      </c>
      <c r="N5201" t="s">
        <v>4114</v>
      </c>
      <c r="O5201">
        <v>0</v>
      </c>
      <c r="P5201">
        <v>0</v>
      </c>
      <c r="Q5201">
        <v>1</v>
      </c>
    </row>
    <row r="5202" spans="1:17" x14ac:dyDescent="0.2">
      <c r="A5202" t="s">
        <v>498</v>
      </c>
      <c r="B5202" t="s">
        <v>134</v>
      </c>
      <c r="C5202" t="s">
        <v>497</v>
      </c>
      <c r="D5202" t="s">
        <v>54</v>
      </c>
      <c r="E5202" t="s">
        <v>4889</v>
      </c>
      <c r="F5202">
        <v>1.7999999999999999E-2</v>
      </c>
      <c r="G5202">
        <v>1.7999999999999999E-2</v>
      </c>
      <c r="H5202">
        <v>1</v>
      </c>
      <c r="J5202" t="s">
        <v>498</v>
      </c>
      <c r="K5202" t="s">
        <v>356</v>
      </c>
      <c r="L5202" t="s">
        <v>480</v>
      </c>
      <c r="M5202" t="s">
        <v>7663</v>
      </c>
      <c r="N5202" t="s">
        <v>4115</v>
      </c>
      <c r="O5202">
        <v>0</v>
      </c>
      <c r="P5202">
        <v>0</v>
      </c>
      <c r="Q5202">
        <v>1</v>
      </c>
    </row>
    <row r="5203" spans="1:17" x14ac:dyDescent="0.2">
      <c r="A5203" t="s">
        <v>498</v>
      </c>
      <c r="B5203" t="s">
        <v>134</v>
      </c>
      <c r="C5203" t="s">
        <v>497</v>
      </c>
      <c r="D5203" t="s">
        <v>54</v>
      </c>
      <c r="E5203" t="s">
        <v>4890</v>
      </c>
      <c r="F5203">
        <v>1.7999999999999999E-2</v>
      </c>
      <c r="G5203">
        <v>1.7999999999999999E-2</v>
      </c>
      <c r="H5203">
        <v>1</v>
      </c>
      <c r="J5203" t="s">
        <v>498</v>
      </c>
      <c r="K5203" t="s">
        <v>356</v>
      </c>
      <c r="L5203" t="s">
        <v>480</v>
      </c>
      <c r="M5203" t="s">
        <v>7663</v>
      </c>
      <c r="N5203" t="s">
        <v>4116</v>
      </c>
      <c r="O5203">
        <v>0</v>
      </c>
      <c r="P5203">
        <v>0</v>
      </c>
      <c r="Q5203">
        <v>1</v>
      </c>
    </row>
    <row r="5204" spans="1:17" x14ac:dyDescent="0.2">
      <c r="A5204" t="s">
        <v>498</v>
      </c>
      <c r="B5204" t="s">
        <v>134</v>
      </c>
      <c r="C5204" t="s">
        <v>497</v>
      </c>
      <c r="D5204" t="s">
        <v>54</v>
      </c>
      <c r="E5204" t="s">
        <v>4891</v>
      </c>
      <c r="F5204">
        <v>1.7999999999999999E-2</v>
      </c>
      <c r="G5204">
        <v>1.7999999999999999E-2</v>
      </c>
      <c r="H5204">
        <v>1</v>
      </c>
      <c r="J5204" t="s">
        <v>498</v>
      </c>
      <c r="K5204" t="s">
        <v>356</v>
      </c>
      <c r="L5204" t="s">
        <v>480</v>
      </c>
      <c r="M5204" t="s">
        <v>7663</v>
      </c>
      <c r="N5204" t="s">
        <v>4117</v>
      </c>
      <c r="O5204">
        <v>0</v>
      </c>
      <c r="P5204">
        <v>0</v>
      </c>
      <c r="Q5204">
        <v>1</v>
      </c>
    </row>
    <row r="5205" spans="1:17" x14ac:dyDescent="0.2">
      <c r="A5205" t="s">
        <v>498</v>
      </c>
      <c r="B5205" t="s">
        <v>134</v>
      </c>
      <c r="C5205" t="s">
        <v>497</v>
      </c>
      <c r="D5205" t="s">
        <v>54</v>
      </c>
      <c r="E5205" t="s">
        <v>4892</v>
      </c>
      <c r="F5205">
        <v>1.7999999999999999E-2</v>
      </c>
      <c r="G5205">
        <v>1.7999999999999999E-2</v>
      </c>
      <c r="H5205">
        <v>1</v>
      </c>
      <c r="J5205" t="s">
        <v>498</v>
      </c>
      <c r="K5205" t="s">
        <v>356</v>
      </c>
      <c r="L5205" t="s">
        <v>480</v>
      </c>
      <c r="M5205" t="s">
        <v>7663</v>
      </c>
      <c r="N5205" t="s">
        <v>4118</v>
      </c>
      <c r="O5205">
        <v>0</v>
      </c>
      <c r="P5205">
        <v>0</v>
      </c>
      <c r="Q5205">
        <v>1</v>
      </c>
    </row>
    <row r="5206" spans="1:17" x14ac:dyDescent="0.2">
      <c r="A5206" t="s">
        <v>498</v>
      </c>
      <c r="B5206" t="s">
        <v>134</v>
      </c>
      <c r="C5206" t="s">
        <v>497</v>
      </c>
      <c r="D5206" t="s">
        <v>54</v>
      </c>
      <c r="E5206" t="s">
        <v>4893</v>
      </c>
      <c r="F5206">
        <v>1.7999999999999999E-2</v>
      </c>
      <c r="G5206">
        <v>1.7999999999999999E-2</v>
      </c>
      <c r="H5206">
        <v>1</v>
      </c>
      <c r="J5206" t="s">
        <v>498</v>
      </c>
      <c r="K5206" t="s">
        <v>356</v>
      </c>
      <c r="L5206" t="s">
        <v>480</v>
      </c>
      <c r="M5206" t="s">
        <v>7663</v>
      </c>
      <c r="N5206" t="s">
        <v>4119</v>
      </c>
      <c r="O5206">
        <v>0</v>
      </c>
      <c r="P5206">
        <v>0</v>
      </c>
      <c r="Q5206">
        <v>1</v>
      </c>
    </row>
    <row r="5207" spans="1:17" x14ac:dyDescent="0.2">
      <c r="A5207" t="s">
        <v>498</v>
      </c>
      <c r="B5207" t="s">
        <v>134</v>
      </c>
      <c r="C5207" t="s">
        <v>497</v>
      </c>
      <c r="D5207" t="s">
        <v>54</v>
      </c>
      <c r="E5207" t="s">
        <v>4894</v>
      </c>
      <c r="F5207">
        <v>1.7999999999999999E-2</v>
      </c>
      <c r="G5207">
        <v>1.7999999999999999E-2</v>
      </c>
      <c r="H5207">
        <v>1</v>
      </c>
      <c r="J5207" t="s">
        <v>498</v>
      </c>
      <c r="K5207" t="s">
        <v>356</v>
      </c>
      <c r="L5207" t="s">
        <v>480</v>
      </c>
      <c r="M5207" t="s">
        <v>7663</v>
      </c>
      <c r="N5207" t="s">
        <v>4120</v>
      </c>
      <c r="O5207">
        <v>0</v>
      </c>
      <c r="P5207">
        <v>0</v>
      </c>
      <c r="Q5207">
        <v>1</v>
      </c>
    </row>
    <row r="5208" spans="1:17" x14ac:dyDescent="0.2">
      <c r="A5208" t="s">
        <v>498</v>
      </c>
      <c r="B5208" t="s">
        <v>134</v>
      </c>
      <c r="C5208" t="s">
        <v>497</v>
      </c>
      <c r="D5208" t="s">
        <v>54</v>
      </c>
      <c r="E5208" t="s">
        <v>4895</v>
      </c>
      <c r="F5208">
        <v>1.7999999999999999E-2</v>
      </c>
      <c r="G5208">
        <v>1.7999999999999999E-2</v>
      </c>
      <c r="H5208">
        <v>1</v>
      </c>
      <c r="J5208" t="s">
        <v>498</v>
      </c>
      <c r="K5208" t="s">
        <v>356</v>
      </c>
      <c r="L5208" t="s">
        <v>480</v>
      </c>
      <c r="M5208" t="s">
        <v>7663</v>
      </c>
      <c r="N5208" t="s">
        <v>4121</v>
      </c>
      <c r="O5208">
        <v>0</v>
      </c>
      <c r="P5208">
        <v>0</v>
      </c>
      <c r="Q5208">
        <v>1</v>
      </c>
    </row>
    <row r="5209" spans="1:17" x14ac:dyDescent="0.2">
      <c r="A5209" t="s">
        <v>498</v>
      </c>
      <c r="B5209" t="s">
        <v>134</v>
      </c>
      <c r="C5209" t="s">
        <v>497</v>
      </c>
      <c r="D5209" t="s">
        <v>54</v>
      </c>
      <c r="E5209" t="s">
        <v>4896</v>
      </c>
      <c r="F5209">
        <v>1.7999999999999999E-2</v>
      </c>
      <c r="G5209">
        <v>1.7999999999999999E-2</v>
      </c>
      <c r="H5209">
        <v>1</v>
      </c>
      <c r="J5209" t="s">
        <v>498</v>
      </c>
      <c r="K5209" t="s">
        <v>356</v>
      </c>
      <c r="L5209" t="s">
        <v>480</v>
      </c>
      <c r="M5209" t="s">
        <v>7663</v>
      </c>
      <c r="N5209" t="s">
        <v>4122</v>
      </c>
      <c r="O5209">
        <v>0</v>
      </c>
      <c r="P5209">
        <v>0</v>
      </c>
      <c r="Q5209">
        <v>1</v>
      </c>
    </row>
    <row r="5210" spans="1:17" x14ac:dyDescent="0.2">
      <c r="A5210" t="s">
        <v>498</v>
      </c>
      <c r="B5210" t="s">
        <v>134</v>
      </c>
      <c r="C5210" t="s">
        <v>497</v>
      </c>
      <c r="D5210" t="s">
        <v>54</v>
      </c>
      <c r="E5210" t="s">
        <v>4897</v>
      </c>
      <c r="F5210">
        <v>1.7999999999999999E-2</v>
      </c>
      <c r="G5210">
        <v>1.7999999999999999E-2</v>
      </c>
      <c r="H5210">
        <v>1</v>
      </c>
      <c r="J5210" t="s">
        <v>498</v>
      </c>
      <c r="K5210" t="s">
        <v>356</v>
      </c>
      <c r="L5210" t="s">
        <v>480</v>
      </c>
      <c r="M5210" t="s">
        <v>7663</v>
      </c>
      <c r="N5210" t="s">
        <v>4123</v>
      </c>
      <c r="O5210">
        <v>0</v>
      </c>
      <c r="P5210">
        <v>0</v>
      </c>
      <c r="Q5210">
        <v>1</v>
      </c>
    </row>
    <row r="5211" spans="1:17" x14ac:dyDescent="0.2">
      <c r="A5211" t="s">
        <v>498</v>
      </c>
      <c r="B5211" t="s">
        <v>134</v>
      </c>
      <c r="C5211" t="s">
        <v>497</v>
      </c>
      <c r="D5211" t="s">
        <v>54</v>
      </c>
      <c r="E5211" t="s">
        <v>4898</v>
      </c>
      <c r="F5211">
        <v>1.7999999999999999E-2</v>
      </c>
      <c r="G5211">
        <v>1.7999999999999999E-2</v>
      </c>
      <c r="H5211">
        <v>1</v>
      </c>
      <c r="J5211" t="s">
        <v>498</v>
      </c>
      <c r="K5211" t="s">
        <v>356</v>
      </c>
      <c r="L5211" t="s">
        <v>480</v>
      </c>
      <c r="M5211" t="s">
        <v>7663</v>
      </c>
      <c r="N5211" t="s">
        <v>4124</v>
      </c>
      <c r="O5211">
        <v>0</v>
      </c>
      <c r="P5211">
        <v>0</v>
      </c>
      <c r="Q5211">
        <v>1</v>
      </c>
    </row>
    <row r="5212" spans="1:17" x14ac:dyDescent="0.2">
      <c r="A5212" t="s">
        <v>498</v>
      </c>
      <c r="B5212" t="s">
        <v>134</v>
      </c>
      <c r="C5212" t="s">
        <v>497</v>
      </c>
      <c r="D5212" t="s">
        <v>54</v>
      </c>
      <c r="E5212" t="s">
        <v>4899</v>
      </c>
      <c r="F5212">
        <v>1.9E-2</v>
      </c>
      <c r="G5212">
        <v>1.9E-2</v>
      </c>
      <c r="H5212">
        <v>1</v>
      </c>
      <c r="J5212" t="s">
        <v>498</v>
      </c>
      <c r="K5212" t="s">
        <v>356</v>
      </c>
      <c r="L5212" t="s">
        <v>480</v>
      </c>
      <c r="M5212" t="s">
        <v>7663</v>
      </c>
      <c r="N5212" t="s">
        <v>4125</v>
      </c>
      <c r="O5212">
        <v>0</v>
      </c>
      <c r="P5212">
        <v>0</v>
      </c>
      <c r="Q5212">
        <v>1</v>
      </c>
    </row>
    <row r="5213" spans="1:17" x14ac:dyDescent="0.2">
      <c r="A5213" t="s">
        <v>498</v>
      </c>
      <c r="B5213" t="s">
        <v>134</v>
      </c>
      <c r="C5213" t="s">
        <v>497</v>
      </c>
      <c r="D5213" t="s">
        <v>54</v>
      </c>
      <c r="E5213" t="s">
        <v>4900</v>
      </c>
      <c r="F5213">
        <v>0.02</v>
      </c>
      <c r="G5213">
        <v>0.02</v>
      </c>
      <c r="H5213">
        <v>1</v>
      </c>
      <c r="J5213" t="s">
        <v>498</v>
      </c>
      <c r="K5213" t="s">
        <v>356</v>
      </c>
      <c r="L5213" t="s">
        <v>480</v>
      </c>
      <c r="M5213" t="s">
        <v>7663</v>
      </c>
      <c r="N5213" t="s">
        <v>4126</v>
      </c>
      <c r="O5213">
        <v>0</v>
      </c>
      <c r="P5213">
        <v>0</v>
      </c>
      <c r="Q5213">
        <v>1</v>
      </c>
    </row>
    <row r="5214" spans="1:17" x14ac:dyDescent="0.2">
      <c r="A5214" t="s">
        <v>498</v>
      </c>
      <c r="B5214" t="s">
        <v>134</v>
      </c>
      <c r="C5214" t="s">
        <v>497</v>
      </c>
      <c r="D5214" t="s">
        <v>54</v>
      </c>
      <c r="E5214" t="s">
        <v>4901</v>
      </c>
      <c r="F5214">
        <v>2.1000000000000001E-2</v>
      </c>
      <c r="G5214">
        <v>2.1000000000000001E-2</v>
      </c>
      <c r="H5214">
        <v>1</v>
      </c>
      <c r="J5214" t="s">
        <v>498</v>
      </c>
      <c r="K5214" t="s">
        <v>356</v>
      </c>
      <c r="L5214" t="s">
        <v>480</v>
      </c>
      <c r="M5214" t="s">
        <v>7663</v>
      </c>
      <c r="N5214" t="s">
        <v>4127</v>
      </c>
      <c r="O5214">
        <v>0</v>
      </c>
      <c r="P5214">
        <v>0</v>
      </c>
      <c r="Q5214">
        <v>1</v>
      </c>
    </row>
    <row r="5215" spans="1:17" x14ac:dyDescent="0.2">
      <c r="A5215" t="s">
        <v>498</v>
      </c>
      <c r="B5215" t="s">
        <v>134</v>
      </c>
      <c r="C5215" t="s">
        <v>497</v>
      </c>
      <c r="D5215" t="s">
        <v>54</v>
      </c>
      <c r="E5215" t="s">
        <v>4902</v>
      </c>
      <c r="F5215">
        <v>0.02</v>
      </c>
      <c r="G5215">
        <v>0.02</v>
      </c>
      <c r="H5215">
        <v>1</v>
      </c>
      <c r="J5215" t="s">
        <v>498</v>
      </c>
      <c r="K5215" t="s">
        <v>356</v>
      </c>
      <c r="L5215" t="s">
        <v>480</v>
      </c>
      <c r="M5215" t="s">
        <v>7663</v>
      </c>
      <c r="N5215" t="s">
        <v>4128</v>
      </c>
      <c r="O5215">
        <v>0</v>
      </c>
      <c r="P5215">
        <v>0</v>
      </c>
      <c r="Q5215">
        <v>1</v>
      </c>
    </row>
    <row r="5216" spans="1:17" x14ac:dyDescent="0.2">
      <c r="A5216" t="s">
        <v>498</v>
      </c>
      <c r="B5216" t="s">
        <v>134</v>
      </c>
      <c r="C5216" t="s">
        <v>497</v>
      </c>
      <c r="D5216" t="s">
        <v>54</v>
      </c>
      <c r="E5216" t="s">
        <v>4903</v>
      </c>
      <c r="F5216">
        <v>0.02</v>
      </c>
      <c r="G5216">
        <v>0.02</v>
      </c>
      <c r="H5216">
        <v>1</v>
      </c>
      <c r="J5216" t="s">
        <v>498</v>
      </c>
      <c r="K5216" t="s">
        <v>356</v>
      </c>
      <c r="L5216" t="s">
        <v>480</v>
      </c>
      <c r="M5216" t="s">
        <v>7663</v>
      </c>
      <c r="N5216" t="s">
        <v>4129</v>
      </c>
      <c r="O5216">
        <v>0</v>
      </c>
      <c r="P5216">
        <v>0</v>
      </c>
      <c r="Q5216">
        <v>1</v>
      </c>
    </row>
    <row r="5217" spans="1:17" x14ac:dyDescent="0.2">
      <c r="A5217" t="s">
        <v>498</v>
      </c>
      <c r="B5217" t="s">
        <v>134</v>
      </c>
      <c r="C5217" t="s">
        <v>497</v>
      </c>
      <c r="D5217" t="s">
        <v>54</v>
      </c>
      <c r="E5217" t="s">
        <v>4904</v>
      </c>
      <c r="F5217">
        <v>2.1999999999999999E-2</v>
      </c>
      <c r="G5217">
        <v>2.1999999999999999E-2</v>
      </c>
      <c r="H5217">
        <v>1</v>
      </c>
      <c r="J5217" t="s">
        <v>498</v>
      </c>
      <c r="K5217" t="s">
        <v>356</v>
      </c>
      <c r="L5217" t="s">
        <v>480</v>
      </c>
      <c r="M5217" t="s">
        <v>7663</v>
      </c>
      <c r="N5217" t="s">
        <v>4130</v>
      </c>
      <c r="O5217">
        <v>0</v>
      </c>
      <c r="P5217">
        <v>0</v>
      </c>
      <c r="Q5217">
        <v>1</v>
      </c>
    </row>
    <row r="5218" spans="1:17" x14ac:dyDescent="0.2">
      <c r="A5218" t="s">
        <v>498</v>
      </c>
      <c r="B5218" t="s">
        <v>134</v>
      </c>
      <c r="C5218" t="s">
        <v>497</v>
      </c>
      <c r="D5218" t="s">
        <v>54</v>
      </c>
      <c r="E5218" t="s">
        <v>4905</v>
      </c>
      <c r="F5218">
        <v>0.02</v>
      </c>
      <c r="G5218">
        <v>0.02</v>
      </c>
      <c r="H5218">
        <v>1</v>
      </c>
      <c r="J5218" t="s">
        <v>498</v>
      </c>
      <c r="K5218" t="s">
        <v>356</v>
      </c>
      <c r="L5218" t="s">
        <v>480</v>
      </c>
      <c r="M5218" t="s">
        <v>7663</v>
      </c>
      <c r="N5218" t="s">
        <v>4131</v>
      </c>
      <c r="O5218">
        <v>0</v>
      </c>
      <c r="P5218">
        <v>0</v>
      </c>
      <c r="Q5218">
        <v>1</v>
      </c>
    </row>
    <row r="5219" spans="1:17" x14ac:dyDescent="0.2">
      <c r="A5219" t="s">
        <v>498</v>
      </c>
      <c r="B5219" t="s">
        <v>134</v>
      </c>
      <c r="C5219" t="s">
        <v>497</v>
      </c>
      <c r="D5219" t="s">
        <v>54</v>
      </c>
      <c r="E5219" t="s">
        <v>4906</v>
      </c>
      <c r="F5219">
        <v>2.1999999999999999E-2</v>
      </c>
      <c r="G5219">
        <v>2.1999999999999999E-2</v>
      </c>
      <c r="H5219">
        <v>1</v>
      </c>
      <c r="J5219" t="s">
        <v>498</v>
      </c>
      <c r="K5219" t="s">
        <v>356</v>
      </c>
      <c r="L5219" t="s">
        <v>480</v>
      </c>
      <c r="M5219" t="s">
        <v>7663</v>
      </c>
      <c r="N5219" t="s">
        <v>4132</v>
      </c>
      <c r="O5219">
        <v>0</v>
      </c>
      <c r="P5219">
        <v>0</v>
      </c>
      <c r="Q5219">
        <v>1</v>
      </c>
    </row>
    <row r="5220" spans="1:17" x14ac:dyDescent="0.2">
      <c r="A5220" t="s">
        <v>498</v>
      </c>
      <c r="B5220" t="s">
        <v>134</v>
      </c>
      <c r="C5220" t="s">
        <v>497</v>
      </c>
      <c r="D5220" t="s">
        <v>54</v>
      </c>
      <c r="E5220" t="s">
        <v>4907</v>
      </c>
      <c r="F5220">
        <v>0.02</v>
      </c>
      <c r="G5220">
        <v>0.02</v>
      </c>
      <c r="H5220">
        <v>1</v>
      </c>
      <c r="J5220" t="s">
        <v>498</v>
      </c>
      <c r="K5220" t="s">
        <v>356</v>
      </c>
      <c r="L5220" t="s">
        <v>480</v>
      </c>
      <c r="M5220" t="s">
        <v>7663</v>
      </c>
      <c r="N5220" t="s">
        <v>4133</v>
      </c>
      <c r="O5220">
        <v>0</v>
      </c>
      <c r="P5220">
        <v>0</v>
      </c>
      <c r="Q5220">
        <v>1</v>
      </c>
    </row>
    <row r="5221" spans="1:17" x14ac:dyDescent="0.2">
      <c r="A5221" t="s">
        <v>498</v>
      </c>
      <c r="B5221" t="s">
        <v>134</v>
      </c>
      <c r="C5221" t="s">
        <v>497</v>
      </c>
      <c r="D5221" t="s">
        <v>54</v>
      </c>
      <c r="E5221" t="s">
        <v>4908</v>
      </c>
      <c r="F5221">
        <v>2.1000000000000001E-2</v>
      </c>
      <c r="G5221">
        <v>2.1000000000000001E-2</v>
      </c>
      <c r="H5221">
        <v>1</v>
      </c>
      <c r="J5221" t="s">
        <v>498</v>
      </c>
      <c r="K5221" t="s">
        <v>356</v>
      </c>
      <c r="L5221" t="s">
        <v>480</v>
      </c>
      <c r="M5221" t="s">
        <v>7663</v>
      </c>
      <c r="N5221" t="s">
        <v>4134</v>
      </c>
      <c r="O5221">
        <v>0</v>
      </c>
      <c r="P5221">
        <v>0</v>
      </c>
      <c r="Q5221">
        <v>1</v>
      </c>
    </row>
    <row r="5222" spans="1:17" x14ac:dyDescent="0.2">
      <c r="A5222" t="s">
        <v>498</v>
      </c>
      <c r="B5222" t="s">
        <v>134</v>
      </c>
      <c r="C5222" t="s">
        <v>497</v>
      </c>
      <c r="D5222" t="s">
        <v>54</v>
      </c>
      <c r="E5222" t="s">
        <v>4909</v>
      </c>
      <c r="F5222">
        <v>2.1000000000000001E-2</v>
      </c>
      <c r="G5222">
        <v>2.1000000000000001E-2</v>
      </c>
      <c r="H5222">
        <v>1</v>
      </c>
      <c r="J5222" t="s">
        <v>498</v>
      </c>
      <c r="K5222" t="s">
        <v>356</v>
      </c>
      <c r="L5222" t="s">
        <v>480</v>
      </c>
      <c r="M5222" t="s">
        <v>7663</v>
      </c>
      <c r="N5222" t="s">
        <v>4135</v>
      </c>
      <c r="O5222">
        <v>0</v>
      </c>
      <c r="P5222">
        <v>0</v>
      </c>
      <c r="Q5222">
        <v>1</v>
      </c>
    </row>
    <row r="5223" spans="1:17" x14ac:dyDescent="0.2">
      <c r="A5223" t="s">
        <v>498</v>
      </c>
      <c r="B5223" t="s">
        <v>134</v>
      </c>
      <c r="C5223" t="s">
        <v>497</v>
      </c>
      <c r="D5223" t="s">
        <v>54</v>
      </c>
      <c r="E5223" t="s">
        <v>4910</v>
      </c>
      <c r="F5223">
        <v>0.02</v>
      </c>
      <c r="G5223">
        <v>0.02</v>
      </c>
      <c r="H5223">
        <v>1</v>
      </c>
      <c r="J5223" t="s">
        <v>498</v>
      </c>
      <c r="K5223" t="s">
        <v>356</v>
      </c>
      <c r="L5223" t="s">
        <v>480</v>
      </c>
      <c r="M5223" t="s">
        <v>7663</v>
      </c>
      <c r="N5223" t="s">
        <v>4136</v>
      </c>
      <c r="O5223">
        <v>0</v>
      </c>
      <c r="P5223">
        <v>0</v>
      </c>
      <c r="Q5223">
        <v>1</v>
      </c>
    </row>
    <row r="5224" spans="1:17" x14ac:dyDescent="0.2">
      <c r="A5224" t="s">
        <v>498</v>
      </c>
      <c r="B5224" t="s">
        <v>134</v>
      </c>
      <c r="C5224" t="s">
        <v>497</v>
      </c>
      <c r="D5224" t="s">
        <v>54</v>
      </c>
      <c r="E5224" t="s">
        <v>4911</v>
      </c>
      <c r="F5224">
        <v>0.02</v>
      </c>
      <c r="G5224">
        <v>0.02</v>
      </c>
      <c r="H5224">
        <v>1</v>
      </c>
      <c r="J5224" t="s">
        <v>498</v>
      </c>
      <c r="K5224" t="s">
        <v>356</v>
      </c>
      <c r="L5224" t="s">
        <v>480</v>
      </c>
      <c r="M5224" t="s">
        <v>7663</v>
      </c>
      <c r="N5224" t="s">
        <v>4137</v>
      </c>
      <c r="O5224">
        <v>0</v>
      </c>
      <c r="P5224">
        <v>0</v>
      </c>
      <c r="Q5224">
        <v>1</v>
      </c>
    </row>
    <row r="5225" spans="1:17" x14ac:dyDescent="0.2">
      <c r="A5225" t="s">
        <v>498</v>
      </c>
      <c r="B5225" t="s">
        <v>134</v>
      </c>
      <c r="C5225" t="s">
        <v>497</v>
      </c>
      <c r="D5225" t="s">
        <v>54</v>
      </c>
      <c r="E5225" t="s">
        <v>4912</v>
      </c>
      <c r="F5225">
        <v>1.9E-2</v>
      </c>
      <c r="G5225">
        <v>1.9E-2</v>
      </c>
      <c r="H5225">
        <v>1</v>
      </c>
      <c r="J5225" t="s">
        <v>498</v>
      </c>
      <c r="K5225" t="s">
        <v>356</v>
      </c>
      <c r="L5225" t="s">
        <v>480</v>
      </c>
      <c r="M5225" t="s">
        <v>7663</v>
      </c>
      <c r="N5225" t="s">
        <v>4138</v>
      </c>
      <c r="O5225">
        <v>0</v>
      </c>
      <c r="P5225">
        <v>0</v>
      </c>
      <c r="Q5225">
        <v>1</v>
      </c>
    </row>
    <row r="5226" spans="1:17" x14ac:dyDescent="0.2">
      <c r="A5226" t="s">
        <v>498</v>
      </c>
      <c r="B5226" t="s">
        <v>134</v>
      </c>
      <c r="C5226" t="s">
        <v>497</v>
      </c>
      <c r="D5226" t="s">
        <v>54</v>
      </c>
      <c r="E5226" t="s">
        <v>4913</v>
      </c>
      <c r="F5226">
        <v>1.7000000000000001E-2</v>
      </c>
      <c r="G5226">
        <v>1.7000000000000001E-2</v>
      </c>
      <c r="H5226">
        <v>1</v>
      </c>
      <c r="J5226" t="s">
        <v>498</v>
      </c>
      <c r="K5226" t="s">
        <v>356</v>
      </c>
      <c r="L5226" t="s">
        <v>480</v>
      </c>
      <c r="M5226" t="s">
        <v>7663</v>
      </c>
      <c r="N5226" t="s">
        <v>4139</v>
      </c>
      <c r="O5226">
        <v>0</v>
      </c>
      <c r="P5226">
        <v>0</v>
      </c>
      <c r="Q5226">
        <v>1</v>
      </c>
    </row>
    <row r="5227" spans="1:17" x14ac:dyDescent="0.2">
      <c r="A5227" t="s">
        <v>498</v>
      </c>
      <c r="B5227" t="s">
        <v>134</v>
      </c>
      <c r="C5227" t="s">
        <v>497</v>
      </c>
      <c r="D5227" t="s">
        <v>54</v>
      </c>
      <c r="E5227" t="s">
        <v>4914</v>
      </c>
      <c r="F5227">
        <v>1.4999999999999999E-2</v>
      </c>
      <c r="G5227">
        <v>1.4999999999999999E-2</v>
      </c>
      <c r="H5227">
        <v>1</v>
      </c>
      <c r="J5227" t="s">
        <v>498</v>
      </c>
      <c r="K5227" t="s">
        <v>356</v>
      </c>
      <c r="L5227" t="s">
        <v>480</v>
      </c>
      <c r="M5227" t="s">
        <v>7663</v>
      </c>
      <c r="N5227" t="s">
        <v>4140</v>
      </c>
      <c r="O5227">
        <v>0</v>
      </c>
      <c r="P5227">
        <v>0</v>
      </c>
      <c r="Q5227">
        <v>1</v>
      </c>
    </row>
    <row r="5228" spans="1:17" x14ac:dyDescent="0.2">
      <c r="A5228" t="s">
        <v>498</v>
      </c>
      <c r="B5228" t="s">
        <v>134</v>
      </c>
      <c r="C5228" t="s">
        <v>497</v>
      </c>
      <c r="D5228" t="s">
        <v>54</v>
      </c>
      <c r="E5228" t="s">
        <v>4915</v>
      </c>
      <c r="F5228">
        <v>1.4E-2</v>
      </c>
      <c r="G5228">
        <v>1.4E-2</v>
      </c>
      <c r="H5228">
        <v>1</v>
      </c>
      <c r="J5228" t="s">
        <v>498</v>
      </c>
      <c r="K5228" t="s">
        <v>356</v>
      </c>
      <c r="L5228" t="s">
        <v>480</v>
      </c>
      <c r="M5228" t="s">
        <v>7663</v>
      </c>
      <c r="N5228" t="s">
        <v>4141</v>
      </c>
      <c r="O5228">
        <v>0</v>
      </c>
      <c r="P5228">
        <v>0</v>
      </c>
      <c r="Q5228">
        <v>1</v>
      </c>
    </row>
    <row r="5229" spans="1:17" x14ac:dyDescent="0.2">
      <c r="A5229" t="s">
        <v>498</v>
      </c>
      <c r="B5229" t="s">
        <v>134</v>
      </c>
      <c r="C5229" t="s">
        <v>497</v>
      </c>
      <c r="D5229" t="s">
        <v>54</v>
      </c>
      <c r="E5229" t="s">
        <v>4916</v>
      </c>
      <c r="F5229">
        <v>1.4E-2</v>
      </c>
      <c r="G5229">
        <v>1.4E-2</v>
      </c>
      <c r="H5229">
        <v>1</v>
      </c>
      <c r="J5229" t="s">
        <v>498</v>
      </c>
      <c r="K5229" t="s">
        <v>356</v>
      </c>
      <c r="L5229" t="s">
        <v>480</v>
      </c>
      <c r="M5229" t="s">
        <v>7663</v>
      </c>
      <c r="N5229" t="s">
        <v>4142</v>
      </c>
      <c r="O5229">
        <v>0</v>
      </c>
      <c r="P5229">
        <v>0</v>
      </c>
      <c r="Q5229">
        <v>1</v>
      </c>
    </row>
    <row r="5230" spans="1:17" x14ac:dyDescent="0.2">
      <c r="A5230" t="s">
        <v>498</v>
      </c>
      <c r="B5230" t="s">
        <v>134</v>
      </c>
      <c r="C5230" t="s">
        <v>497</v>
      </c>
      <c r="D5230" t="s">
        <v>54</v>
      </c>
      <c r="E5230" t="s">
        <v>4917</v>
      </c>
      <c r="F5230">
        <v>1.4E-2</v>
      </c>
      <c r="G5230">
        <v>1.4E-2</v>
      </c>
      <c r="H5230">
        <v>1</v>
      </c>
      <c r="J5230" t="s">
        <v>498</v>
      </c>
      <c r="K5230" t="s">
        <v>356</v>
      </c>
      <c r="L5230" t="s">
        <v>480</v>
      </c>
      <c r="M5230" t="s">
        <v>7663</v>
      </c>
      <c r="N5230" t="s">
        <v>4143</v>
      </c>
      <c r="O5230">
        <v>0</v>
      </c>
      <c r="P5230">
        <v>0</v>
      </c>
      <c r="Q5230">
        <v>1</v>
      </c>
    </row>
    <row r="5231" spans="1:17" x14ac:dyDescent="0.2">
      <c r="A5231" t="s">
        <v>498</v>
      </c>
      <c r="B5231" t="s">
        <v>134</v>
      </c>
      <c r="C5231" t="s">
        <v>497</v>
      </c>
      <c r="D5231" t="s">
        <v>54</v>
      </c>
      <c r="E5231" t="s">
        <v>4918</v>
      </c>
      <c r="F5231">
        <v>1.4E-2</v>
      </c>
      <c r="G5231">
        <v>1.4E-2</v>
      </c>
      <c r="H5231">
        <v>1</v>
      </c>
      <c r="J5231" t="s">
        <v>498</v>
      </c>
      <c r="K5231" t="s">
        <v>356</v>
      </c>
      <c r="L5231" t="s">
        <v>480</v>
      </c>
      <c r="M5231" t="s">
        <v>7663</v>
      </c>
      <c r="N5231" t="s">
        <v>4144</v>
      </c>
      <c r="O5231">
        <v>0</v>
      </c>
      <c r="P5231">
        <v>0</v>
      </c>
      <c r="Q5231">
        <v>1</v>
      </c>
    </row>
    <row r="5232" spans="1:17" x14ac:dyDescent="0.2">
      <c r="A5232" t="s">
        <v>498</v>
      </c>
      <c r="B5232" t="s">
        <v>134</v>
      </c>
      <c r="C5232" t="s">
        <v>497</v>
      </c>
      <c r="D5232" t="s">
        <v>54</v>
      </c>
      <c r="E5232" t="s">
        <v>4919</v>
      </c>
      <c r="F5232">
        <v>1.4E-2</v>
      </c>
      <c r="G5232">
        <v>1.4E-2</v>
      </c>
      <c r="H5232">
        <v>1</v>
      </c>
      <c r="J5232" t="s">
        <v>498</v>
      </c>
      <c r="K5232" t="s">
        <v>356</v>
      </c>
      <c r="L5232" t="s">
        <v>480</v>
      </c>
      <c r="M5232" t="s">
        <v>7663</v>
      </c>
      <c r="N5232" t="s">
        <v>4145</v>
      </c>
      <c r="O5232">
        <v>0</v>
      </c>
      <c r="P5232">
        <v>0</v>
      </c>
      <c r="Q5232">
        <v>1</v>
      </c>
    </row>
    <row r="5233" spans="1:17" x14ac:dyDescent="0.2">
      <c r="A5233" t="s">
        <v>498</v>
      </c>
      <c r="B5233" t="s">
        <v>134</v>
      </c>
      <c r="C5233" t="s">
        <v>497</v>
      </c>
      <c r="D5233" t="s">
        <v>54</v>
      </c>
      <c r="E5233" t="s">
        <v>4920</v>
      </c>
      <c r="F5233">
        <v>1.4E-2</v>
      </c>
      <c r="G5233">
        <v>1.4E-2</v>
      </c>
      <c r="H5233">
        <v>1</v>
      </c>
      <c r="J5233" t="s">
        <v>498</v>
      </c>
      <c r="K5233" t="s">
        <v>356</v>
      </c>
      <c r="L5233" t="s">
        <v>480</v>
      </c>
      <c r="M5233" t="s">
        <v>7663</v>
      </c>
      <c r="N5233" t="s">
        <v>4146</v>
      </c>
      <c r="O5233">
        <v>0</v>
      </c>
      <c r="P5233">
        <v>0</v>
      </c>
      <c r="Q5233">
        <v>1</v>
      </c>
    </row>
    <row r="5234" spans="1:17" x14ac:dyDescent="0.2">
      <c r="A5234" t="s">
        <v>498</v>
      </c>
      <c r="B5234" t="s">
        <v>134</v>
      </c>
      <c r="C5234" t="s">
        <v>497</v>
      </c>
      <c r="D5234" t="s">
        <v>54</v>
      </c>
      <c r="E5234" t="s">
        <v>4921</v>
      </c>
      <c r="F5234">
        <v>1.4E-2</v>
      </c>
      <c r="G5234">
        <v>1.4E-2</v>
      </c>
      <c r="H5234">
        <v>1</v>
      </c>
      <c r="J5234" t="s">
        <v>498</v>
      </c>
      <c r="K5234" t="s">
        <v>356</v>
      </c>
      <c r="L5234" t="s">
        <v>480</v>
      </c>
      <c r="M5234" t="s">
        <v>7663</v>
      </c>
      <c r="N5234" t="s">
        <v>4147</v>
      </c>
      <c r="O5234">
        <v>0</v>
      </c>
      <c r="P5234">
        <v>0</v>
      </c>
      <c r="Q5234">
        <v>1</v>
      </c>
    </row>
    <row r="5235" spans="1:17" x14ac:dyDescent="0.2">
      <c r="A5235" t="s">
        <v>498</v>
      </c>
      <c r="B5235" t="s">
        <v>134</v>
      </c>
      <c r="C5235" t="s">
        <v>497</v>
      </c>
      <c r="D5235" t="s">
        <v>54</v>
      </c>
      <c r="E5235" t="s">
        <v>4922</v>
      </c>
      <c r="F5235">
        <v>1.4E-2</v>
      </c>
      <c r="G5235">
        <v>1.4E-2</v>
      </c>
      <c r="H5235">
        <v>1</v>
      </c>
      <c r="J5235" t="s">
        <v>498</v>
      </c>
      <c r="K5235" t="s">
        <v>356</v>
      </c>
      <c r="L5235" t="s">
        <v>480</v>
      </c>
      <c r="M5235" t="s">
        <v>7663</v>
      </c>
      <c r="N5235" t="s">
        <v>4148</v>
      </c>
      <c r="O5235">
        <v>0</v>
      </c>
      <c r="P5235">
        <v>0</v>
      </c>
      <c r="Q5235">
        <v>1</v>
      </c>
    </row>
    <row r="5236" spans="1:17" x14ac:dyDescent="0.2">
      <c r="A5236" t="s">
        <v>498</v>
      </c>
      <c r="B5236" t="s">
        <v>134</v>
      </c>
      <c r="C5236" t="s">
        <v>497</v>
      </c>
      <c r="D5236" t="s">
        <v>54</v>
      </c>
      <c r="E5236" t="s">
        <v>4923</v>
      </c>
      <c r="F5236">
        <v>1.4999999999999999E-2</v>
      </c>
      <c r="G5236">
        <v>1.4999999999999999E-2</v>
      </c>
      <c r="H5236">
        <v>1</v>
      </c>
      <c r="J5236" t="s">
        <v>498</v>
      </c>
      <c r="K5236" t="s">
        <v>356</v>
      </c>
      <c r="L5236" t="s">
        <v>480</v>
      </c>
      <c r="M5236" t="s">
        <v>7663</v>
      </c>
      <c r="N5236" t="s">
        <v>4149</v>
      </c>
      <c r="O5236">
        <v>0</v>
      </c>
      <c r="P5236">
        <v>0</v>
      </c>
      <c r="Q5236">
        <v>1</v>
      </c>
    </row>
    <row r="5237" spans="1:17" x14ac:dyDescent="0.2">
      <c r="A5237" t="s">
        <v>498</v>
      </c>
      <c r="B5237" t="s">
        <v>134</v>
      </c>
      <c r="C5237" t="s">
        <v>497</v>
      </c>
      <c r="D5237" t="s">
        <v>54</v>
      </c>
      <c r="E5237" t="s">
        <v>4924</v>
      </c>
      <c r="F5237">
        <v>1.6E-2</v>
      </c>
      <c r="G5237">
        <v>1.6E-2</v>
      </c>
      <c r="H5237">
        <v>1</v>
      </c>
      <c r="J5237" t="s">
        <v>498</v>
      </c>
      <c r="K5237" t="s">
        <v>356</v>
      </c>
      <c r="L5237" t="s">
        <v>480</v>
      </c>
      <c r="M5237" t="s">
        <v>7663</v>
      </c>
      <c r="N5237" t="s">
        <v>4150</v>
      </c>
      <c r="O5237">
        <v>0</v>
      </c>
      <c r="P5237">
        <v>0</v>
      </c>
      <c r="Q5237">
        <v>1</v>
      </c>
    </row>
    <row r="5238" spans="1:17" x14ac:dyDescent="0.2">
      <c r="A5238" t="s">
        <v>498</v>
      </c>
      <c r="B5238" t="s">
        <v>134</v>
      </c>
      <c r="C5238" t="s">
        <v>497</v>
      </c>
      <c r="D5238" t="s">
        <v>54</v>
      </c>
      <c r="E5238" t="s">
        <v>4925</v>
      </c>
      <c r="F5238">
        <v>1.4999999999999999E-2</v>
      </c>
      <c r="G5238">
        <v>1.4999999999999999E-2</v>
      </c>
      <c r="H5238">
        <v>1</v>
      </c>
      <c r="J5238" t="s">
        <v>498</v>
      </c>
      <c r="K5238" t="s">
        <v>356</v>
      </c>
      <c r="L5238" t="s">
        <v>480</v>
      </c>
      <c r="M5238" t="s">
        <v>7663</v>
      </c>
      <c r="N5238" t="s">
        <v>4151</v>
      </c>
      <c r="O5238">
        <v>0</v>
      </c>
      <c r="P5238">
        <v>0</v>
      </c>
      <c r="Q5238">
        <v>1</v>
      </c>
    </row>
    <row r="5239" spans="1:17" x14ac:dyDescent="0.2">
      <c r="A5239" t="s">
        <v>498</v>
      </c>
      <c r="B5239" t="s">
        <v>134</v>
      </c>
      <c r="C5239" t="s">
        <v>497</v>
      </c>
      <c r="D5239" t="s">
        <v>54</v>
      </c>
      <c r="E5239" t="s">
        <v>4926</v>
      </c>
      <c r="F5239">
        <v>1.9E-2</v>
      </c>
      <c r="G5239">
        <v>1.9E-2</v>
      </c>
      <c r="H5239">
        <v>1</v>
      </c>
      <c r="J5239" t="s">
        <v>498</v>
      </c>
      <c r="K5239" t="s">
        <v>356</v>
      </c>
      <c r="L5239" t="s">
        <v>480</v>
      </c>
      <c r="M5239" t="s">
        <v>7663</v>
      </c>
      <c r="N5239" t="s">
        <v>4152</v>
      </c>
      <c r="O5239">
        <v>0</v>
      </c>
      <c r="P5239">
        <v>0</v>
      </c>
      <c r="Q5239">
        <v>1</v>
      </c>
    </row>
    <row r="5240" spans="1:17" x14ac:dyDescent="0.2">
      <c r="A5240" t="s">
        <v>498</v>
      </c>
      <c r="B5240" t="s">
        <v>134</v>
      </c>
      <c r="C5240" t="s">
        <v>497</v>
      </c>
      <c r="D5240" t="s">
        <v>54</v>
      </c>
      <c r="E5240" t="s">
        <v>4927</v>
      </c>
      <c r="F5240">
        <v>0.02</v>
      </c>
      <c r="G5240">
        <v>0.02</v>
      </c>
      <c r="H5240">
        <v>1</v>
      </c>
      <c r="J5240" t="s">
        <v>498</v>
      </c>
      <c r="K5240" t="s">
        <v>356</v>
      </c>
      <c r="L5240" t="s">
        <v>480</v>
      </c>
      <c r="M5240" t="s">
        <v>7663</v>
      </c>
      <c r="N5240" t="s">
        <v>4153</v>
      </c>
      <c r="O5240">
        <v>0</v>
      </c>
      <c r="P5240">
        <v>0</v>
      </c>
      <c r="Q5240">
        <v>1</v>
      </c>
    </row>
    <row r="5241" spans="1:17" x14ac:dyDescent="0.2">
      <c r="A5241" t="s">
        <v>498</v>
      </c>
      <c r="B5241" t="s">
        <v>134</v>
      </c>
      <c r="C5241" t="s">
        <v>497</v>
      </c>
      <c r="D5241" t="s">
        <v>54</v>
      </c>
      <c r="E5241" t="s">
        <v>4928</v>
      </c>
      <c r="F5241">
        <v>0.02</v>
      </c>
      <c r="G5241">
        <v>0.02</v>
      </c>
      <c r="H5241">
        <v>1</v>
      </c>
      <c r="J5241" t="s">
        <v>498</v>
      </c>
      <c r="K5241" t="s">
        <v>356</v>
      </c>
      <c r="L5241" t="s">
        <v>480</v>
      </c>
      <c r="M5241" t="s">
        <v>7663</v>
      </c>
      <c r="N5241" t="s">
        <v>4154</v>
      </c>
      <c r="O5241">
        <v>0</v>
      </c>
      <c r="P5241">
        <v>0</v>
      </c>
      <c r="Q5241">
        <v>1</v>
      </c>
    </row>
    <row r="5242" spans="1:17" x14ac:dyDescent="0.2">
      <c r="A5242" t="s">
        <v>498</v>
      </c>
      <c r="B5242" t="s">
        <v>134</v>
      </c>
      <c r="C5242" t="s">
        <v>497</v>
      </c>
      <c r="D5242" t="s">
        <v>54</v>
      </c>
      <c r="E5242" t="s">
        <v>4929</v>
      </c>
      <c r="F5242">
        <v>1.7999999999999999E-2</v>
      </c>
      <c r="G5242">
        <v>1.7999999999999999E-2</v>
      </c>
      <c r="H5242">
        <v>1</v>
      </c>
      <c r="J5242" t="s">
        <v>498</v>
      </c>
      <c r="K5242" t="s">
        <v>356</v>
      </c>
      <c r="L5242" t="s">
        <v>480</v>
      </c>
      <c r="M5242" t="s">
        <v>7663</v>
      </c>
      <c r="N5242" t="s">
        <v>4155</v>
      </c>
      <c r="O5242">
        <v>0</v>
      </c>
      <c r="P5242">
        <v>0</v>
      </c>
      <c r="Q5242">
        <v>1</v>
      </c>
    </row>
    <row r="5243" spans="1:17" x14ac:dyDescent="0.2">
      <c r="A5243" t="s">
        <v>498</v>
      </c>
      <c r="B5243" t="s">
        <v>134</v>
      </c>
      <c r="C5243" t="s">
        <v>497</v>
      </c>
      <c r="D5243" t="s">
        <v>54</v>
      </c>
      <c r="E5243" t="s">
        <v>4930</v>
      </c>
      <c r="F5243">
        <v>2.1000000000000001E-2</v>
      </c>
      <c r="G5243">
        <v>2.1000000000000001E-2</v>
      </c>
      <c r="H5243">
        <v>1</v>
      </c>
      <c r="J5243" t="s">
        <v>498</v>
      </c>
      <c r="K5243" t="s">
        <v>356</v>
      </c>
      <c r="L5243" t="s">
        <v>480</v>
      </c>
      <c r="M5243" t="s">
        <v>7663</v>
      </c>
      <c r="N5243" t="s">
        <v>4156</v>
      </c>
      <c r="O5243">
        <v>0</v>
      </c>
      <c r="P5243">
        <v>0</v>
      </c>
      <c r="Q5243">
        <v>1</v>
      </c>
    </row>
    <row r="5244" spans="1:17" x14ac:dyDescent="0.2">
      <c r="A5244" t="s">
        <v>498</v>
      </c>
      <c r="B5244" t="s">
        <v>134</v>
      </c>
      <c r="C5244" t="s">
        <v>497</v>
      </c>
      <c r="D5244" t="s">
        <v>54</v>
      </c>
      <c r="E5244" t="s">
        <v>4931</v>
      </c>
      <c r="F5244">
        <v>2.1000000000000001E-2</v>
      </c>
      <c r="G5244">
        <v>2.1000000000000001E-2</v>
      </c>
      <c r="H5244">
        <v>1</v>
      </c>
      <c r="J5244" t="s">
        <v>498</v>
      </c>
      <c r="K5244" t="s">
        <v>356</v>
      </c>
      <c r="L5244" t="s">
        <v>480</v>
      </c>
      <c r="M5244" t="s">
        <v>7663</v>
      </c>
      <c r="N5244" t="s">
        <v>4157</v>
      </c>
      <c r="O5244">
        <v>0</v>
      </c>
      <c r="P5244">
        <v>0</v>
      </c>
      <c r="Q5244">
        <v>1</v>
      </c>
    </row>
    <row r="5245" spans="1:17" x14ac:dyDescent="0.2">
      <c r="A5245" t="s">
        <v>498</v>
      </c>
      <c r="B5245" t="s">
        <v>134</v>
      </c>
      <c r="C5245" t="s">
        <v>497</v>
      </c>
      <c r="D5245" t="s">
        <v>54</v>
      </c>
      <c r="E5245" t="s">
        <v>4932</v>
      </c>
      <c r="F5245">
        <v>2.1000000000000001E-2</v>
      </c>
      <c r="G5245">
        <v>2.1000000000000001E-2</v>
      </c>
      <c r="H5245">
        <v>1</v>
      </c>
      <c r="J5245" t="s">
        <v>498</v>
      </c>
      <c r="K5245" t="s">
        <v>356</v>
      </c>
      <c r="L5245" t="s">
        <v>480</v>
      </c>
      <c r="M5245" t="s">
        <v>7663</v>
      </c>
      <c r="N5245" t="s">
        <v>4158</v>
      </c>
      <c r="O5245">
        <v>0</v>
      </c>
      <c r="P5245">
        <v>0</v>
      </c>
      <c r="Q5245">
        <v>1</v>
      </c>
    </row>
    <row r="5246" spans="1:17" x14ac:dyDescent="0.2">
      <c r="A5246" t="s">
        <v>498</v>
      </c>
      <c r="B5246" t="s">
        <v>134</v>
      </c>
      <c r="C5246" t="s">
        <v>497</v>
      </c>
      <c r="D5246" t="s">
        <v>54</v>
      </c>
      <c r="E5246" t="s">
        <v>4933</v>
      </c>
      <c r="F5246">
        <v>2.1000000000000001E-2</v>
      </c>
      <c r="G5246">
        <v>2.1000000000000001E-2</v>
      </c>
      <c r="H5246">
        <v>1</v>
      </c>
      <c r="J5246" t="s">
        <v>498</v>
      </c>
      <c r="K5246" t="s">
        <v>356</v>
      </c>
      <c r="L5246" t="s">
        <v>480</v>
      </c>
      <c r="M5246" t="s">
        <v>7663</v>
      </c>
      <c r="N5246" t="s">
        <v>4159</v>
      </c>
      <c r="O5246">
        <v>0</v>
      </c>
      <c r="P5246">
        <v>0</v>
      </c>
      <c r="Q5246">
        <v>1</v>
      </c>
    </row>
    <row r="5247" spans="1:17" x14ac:dyDescent="0.2">
      <c r="A5247" t="s">
        <v>498</v>
      </c>
      <c r="B5247" t="s">
        <v>134</v>
      </c>
      <c r="C5247" t="s">
        <v>497</v>
      </c>
      <c r="D5247" t="s">
        <v>54</v>
      </c>
      <c r="E5247" t="s">
        <v>4934</v>
      </c>
      <c r="F5247">
        <v>2.1000000000000001E-2</v>
      </c>
      <c r="G5247">
        <v>2.1000000000000001E-2</v>
      </c>
      <c r="H5247">
        <v>1</v>
      </c>
      <c r="J5247" t="s">
        <v>498</v>
      </c>
      <c r="K5247" t="s">
        <v>356</v>
      </c>
      <c r="L5247" t="s">
        <v>480</v>
      </c>
      <c r="M5247" t="s">
        <v>7663</v>
      </c>
      <c r="N5247" t="s">
        <v>4160</v>
      </c>
      <c r="O5247">
        <v>0</v>
      </c>
      <c r="P5247">
        <v>0</v>
      </c>
      <c r="Q5247">
        <v>1</v>
      </c>
    </row>
    <row r="5248" spans="1:17" x14ac:dyDescent="0.2">
      <c r="A5248" t="s">
        <v>498</v>
      </c>
      <c r="B5248" t="s">
        <v>134</v>
      </c>
      <c r="C5248" t="s">
        <v>497</v>
      </c>
      <c r="D5248" t="s">
        <v>54</v>
      </c>
      <c r="E5248" t="s">
        <v>4935</v>
      </c>
      <c r="F5248">
        <v>2.1000000000000001E-2</v>
      </c>
      <c r="G5248">
        <v>2.1000000000000001E-2</v>
      </c>
      <c r="H5248">
        <v>1</v>
      </c>
      <c r="J5248" t="s">
        <v>498</v>
      </c>
      <c r="K5248" t="s">
        <v>356</v>
      </c>
      <c r="L5248" t="s">
        <v>480</v>
      </c>
      <c r="M5248" t="s">
        <v>7663</v>
      </c>
      <c r="N5248" t="s">
        <v>4161</v>
      </c>
      <c r="O5248">
        <v>0</v>
      </c>
      <c r="P5248">
        <v>0</v>
      </c>
      <c r="Q5248">
        <v>1</v>
      </c>
    </row>
    <row r="5249" spans="1:17" x14ac:dyDescent="0.2">
      <c r="A5249" t="s">
        <v>498</v>
      </c>
      <c r="B5249" t="s">
        <v>134</v>
      </c>
      <c r="C5249" t="s">
        <v>497</v>
      </c>
      <c r="D5249" t="s">
        <v>54</v>
      </c>
      <c r="E5249" t="s">
        <v>4936</v>
      </c>
      <c r="F5249">
        <v>1.6E-2</v>
      </c>
      <c r="G5249">
        <v>1.6E-2</v>
      </c>
      <c r="H5249">
        <v>1</v>
      </c>
      <c r="J5249" t="s">
        <v>498</v>
      </c>
      <c r="K5249" t="s">
        <v>356</v>
      </c>
      <c r="L5249" t="s">
        <v>480</v>
      </c>
      <c r="M5249" t="s">
        <v>7663</v>
      </c>
      <c r="N5249" t="s">
        <v>4162</v>
      </c>
      <c r="O5249">
        <v>0</v>
      </c>
      <c r="P5249">
        <v>0</v>
      </c>
      <c r="Q5249">
        <v>1</v>
      </c>
    </row>
    <row r="5250" spans="1:17" x14ac:dyDescent="0.2">
      <c r="A5250" t="s">
        <v>498</v>
      </c>
      <c r="B5250" t="s">
        <v>134</v>
      </c>
      <c r="C5250" t="s">
        <v>497</v>
      </c>
      <c r="D5250" t="s">
        <v>54</v>
      </c>
      <c r="E5250" t="s">
        <v>4937</v>
      </c>
      <c r="F5250">
        <v>1.4999999999999999E-2</v>
      </c>
      <c r="G5250">
        <v>1.4999999999999999E-2</v>
      </c>
      <c r="H5250">
        <v>1</v>
      </c>
      <c r="J5250" t="s">
        <v>498</v>
      </c>
      <c r="K5250" t="s">
        <v>356</v>
      </c>
      <c r="L5250" t="s">
        <v>480</v>
      </c>
      <c r="M5250" t="s">
        <v>7663</v>
      </c>
      <c r="N5250" t="s">
        <v>4163</v>
      </c>
      <c r="O5250">
        <v>0</v>
      </c>
      <c r="P5250">
        <v>0</v>
      </c>
      <c r="Q5250">
        <v>1</v>
      </c>
    </row>
    <row r="5251" spans="1:17" x14ac:dyDescent="0.2">
      <c r="A5251" t="s">
        <v>498</v>
      </c>
      <c r="B5251" t="s">
        <v>134</v>
      </c>
      <c r="C5251" t="s">
        <v>497</v>
      </c>
      <c r="D5251" t="s">
        <v>54</v>
      </c>
      <c r="E5251" t="s">
        <v>4938</v>
      </c>
      <c r="F5251">
        <v>1.4E-2</v>
      </c>
      <c r="G5251">
        <v>1.4E-2</v>
      </c>
      <c r="H5251">
        <v>1</v>
      </c>
      <c r="J5251" t="s">
        <v>498</v>
      </c>
      <c r="K5251" t="s">
        <v>356</v>
      </c>
      <c r="L5251" t="s">
        <v>480</v>
      </c>
      <c r="M5251" t="s">
        <v>7663</v>
      </c>
      <c r="N5251" t="s">
        <v>4164</v>
      </c>
      <c r="O5251">
        <v>0</v>
      </c>
      <c r="P5251">
        <v>0</v>
      </c>
      <c r="Q5251">
        <v>1</v>
      </c>
    </row>
    <row r="5252" spans="1:17" x14ac:dyDescent="0.2">
      <c r="A5252" t="s">
        <v>498</v>
      </c>
      <c r="B5252" t="s">
        <v>134</v>
      </c>
      <c r="C5252" t="s">
        <v>497</v>
      </c>
      <c r="D5252" t="s">
        <v>54</v>
      </c>
      <c r="E5252" t="s">
        <v>4939</v>
      </c>
      <c r="F5252">
        <v>1.4E-2</v>
      </c>
      <c r="G5252">
        <v>1.4E-2</v>
      </c>
      <c r="H5252">
        <v>1</v>
      </c>
      <c r="J5252" t="s">
        <v>498</v>
      </c>
      <c r="K5252" t="s">
        <v>356</v>
      </c>
      <c r="L5252" t="s">
        <v>480</v>
      </c>
      <c r="M5252" t="s">
        <v>7663</v>
      </c>
      <c r="N5252" t="s">
        <v>4165</v>
      </c>
      <c r="O5252">
        <v>0</v>
      </c>
      <c r="P5252">
        <v>0</v>
      </c>
      <c r="Q5252">
        <v>1</v>
      </c>
    </row>
    <row r="5253" spans="1:17" x14ac:dyDescent="0.2">
      <c r="A5253" t="s">
        <v>498</v>
      </c>
      <c r="B5253" t="s">
        <v>134</v>
      </c>
      <c r="C5253" t="s">
        <v>497</v>
      </c>
      <c r="D5253" t="s">
        <v>54</v>
      </c>
      <c r="E5253" t="s">
        <v>4940</v>
      </c>
      <c r="F5253">
        <v>1.4E-2</v>
      </c>
      <c r="G5253">
        <v>1.4E-2</v>
      </c>
      <c r="H5253">
        <v>1</v>
      </c>
      <c r="J5253" t="s">
        <v>498</v>
      </c>
      <c r="K5253" t="s">
        <v>356</v>
      </c>
      <c r="L5253" t="s">
        <v>480</v>
      </c>
      <c r="M5253" t="s">
        <v>7663</v>
      </c>
      <c r="N5253" t="s">
        <v>4166</v>
      </c>
      <c r="O5253">
        <v>0</v>
      </c>
      <c r="P5253">
        <v>0</v>
      </c>
      <c r="Q5253">
        <v>1</v>
      </c>
    </row>
    <row r="5254" spans="1:17" x14ac:dyDescent="0.2">
      <c r="A5254" t="s">
        <v>498</v>
      </c>
      <c r="B5254" t="s">
        <v>134</v>
      </c>
      <c r="C5254" t="s">
        <v>497</v>
      </c>
      <c r="D5254" t="s">
        <v>54</v>
      </c>
      <c r="E5254" t="s">
        <v>4941</v>
      </c>
      <c r="F5254">
        <v>1.2999999999999999E-2</v>
      </c>
      <c r="G5254">
        <v>1.2999999999999999E-2</v>
      </c>
      <c r="H5254">
        <v>1</v>
      </c>
      <c r="J5254" t="s">
        <v>498</v>
      </c>
      <c r="K5254" t="s">
        <v>356</v>
      </c>
      <c r="L5254" t="s">
        <v>480</v>
      </c>
      <c r="M5254" t="s">
        <v>7663</v>
      </c>
      <c r="N5254" t="s">
        <v>4167</v>
      </c>
      <c r="O5254">
        <v>0</v>
      </c>
      <c r="P5254">
        <v>0</v>
      </c>
      <c r="Q5254">
        <v>1</v>
      </c>
    </row>
    <row r="5255" spans="1:17" x14ac:dyDescent="0.2">
      <c r="A5255" t="s">
        <v>498</v>
      </c>
      <c r="B5255" t="s">
        <v>134</v>
      </c>
      <c r="C5255" t="s">
        <v>497</v>
      </c>
      <c r="D5255" t="s">
        <v>54</v>
      </c>
      <c r="E5255" t="s">
        <v>4942</v>
      </c>
      <c r="F5255">
        <v>1.4E-2</v>
      </c>
      <c r="G5255">
        <v>1.4E-2</v>
      </c>
      <c r="H5255">
        <v>1</v>
      </c>
      <c r="J5255" t="s">
        <v>498</v>
      </c>
      <c r="K5255" t="s">
        <v>356</v>
      </c>
      <c r="L5255" t="s">
        <v>480</v>
      </c>
      <c r="M5255" t="s">
        <v>7663</v>
      </c>
      <c r="N5255" t="s">
        <v>4168</v>
      </c>
      <c r="O5255">
        <v>0</v>
      </c>
      <c r="P5255">
        <v>0</v>
      </c>
      <c r="Q5255">
        <v>1</v>
      </c>
    </row>
    <row r="5256" spans="1:17" x14ac:dyDescent="0.2">
      <c r="A5256" t="s">
        <v>498</v>
      </c>
      <c r="B5256" t="s">
        <v>134</v>
      </c>
      <c r="C5256" t="s">
        <v>497</v>
      </c>
      <c r="D5256" t="s">
        <v>54</v>
      </c>
      <c r="E5256" t="s">
        <v>4943</v>
      </c>
      <c r="F5256">
        <v>1.4E-2</v>
      </c>
      <c r="G5256">
        <v>1.4E-2</v>
      </c>
      <c r="H5256">
        <v>1</v>
      </c>
      <c r="J5256" t="s">
        <v>498</v>
      </c>
      <c r="K5256" t="s">
        <v>356</v>
      </c>
      <c r="L5256" t="s">
        <v>480</v>
      </c>
      <c r="M5256" t="s">
        <v>7663</v>
      </c>
      <c r="N5256" t="s">
        <v>4169</v>
      </c>
      <c r="O5256">
        <v>0</v>
      </c>
      <c r="P5256">
        <v>0</v>
      </c>
      <c r="Q5256">
        <v>1</v>
      </c>
    </row>
    <row r="5257" spans="1:17" x14ac:dyDescent="0.2">
      <c r="A5257" t="s">
        <v>498</v>
      </c>
      <c r="B5257" t="s">
        <v>134</v>
      </c>
      <c r="C5257" t="s">
        <v>497</v>
      </c>
      <c r="D5257" t="s">
        <v>54</v>
      </c>
      <c r="E5257" t="s">
        <v>4944</v>
      </c>
      <c r="F5257">
        <v>1.4E-2</v>
      </c>
      <c r="G5257">
        <v>1.4E-2</v>
      </c>
      <c r="H5257">
        <v>1</v>
      </c>
      <c r="J5257" t="s">
        <v>498</v>
      </c>
      <c r="K5257" t="s">
        <v>356</v>
      </c>
      <c r="L5257" t="s">
        <v>480</v>
      </c>
      <c r="M5257" t="s">
        <v>7663</v>
      </c>
      <c r="N5257" t="s">
        <v>4170</v>
      </c>
      <c r="O5257">
        <v>0</v>
      </c>
      <c r="P5257">
        <v>0</v>
      </c>
      <c r="Q5257">
        <v>1</v>
      </c>
    </row>
    <row r="5258" spans="1:17" x14ac:dyDescent="0.2">
      <c r="A5258" t="s">
        <v>498</v>
      </c>
      <c r="B5258" t="s">
        <v>134</v>
      </c>
      <c r="C5258" t="s">
        <v>497</v>
      </c>
      <c r="D5258" t="s">
        <v>54</v>
      </c>
      <c r="E5258" t="s">
        <v>4945</v>
      </c>
      <c r="F5258">
        <v>1.4E-2</v>
      </c>
      <c r="G5258">
        <v>1.4E-2</v>
      </c>
      <c r="H5258">
        <v>1</v>
      </c>
      <c r="J5258" t="s">
        <v>498</v>
      </c>
      <c r="K5258" t="s">
        <v>356</v>
      </c>
      <c r="L5258" t="s">
        <v>480</v>
      </c>
      <c r="M5258" t="s">
        <v>7663</v>
      </c>
      <c r="N5258" t="s">
        <v>4171</v>
      </c>
      <c r="O5258">
        <v>0</v>
      </c>
      <c r="P5258">
        <v>0</v>
      </c>
      <c r="Q5258">
        <v>1</v>
      </c>
    </row>
    <row r="5259" spans="1:17" x14ac:dyDescent="0.2">
      <c r="A5259" t="s">
        <v>498</v>
      </c>
      <c r="B5259" t="s">
        <v>134</v>
      </c>
      <c r="C5259" t="s">
        <v>497</v>
      </c>
      <c r="D5259" t="s">
        <v>54</v>
      </c>
      <c r="E5259" t="s">
        <v>4946</v>
      </c>
      <c r="F5259">
        <v>1.4E-2</v>
      </c>
      <c r="G5259">
        <v>1.4E-2</v>
      </c>
      <c r="H5259">
        <v>1</v>
      </c>
      <c r="J5259" t="s">
        <v>498</v>
      </c>
      <c r="K5259" t="s">
        <v>356</v>
      </c>
      <c r="L5259" t="s">
        <v>480</v>
      </c>
      <c r="M5259" t="s">
        <v>7663</v>
      </c>
      <c r="N5259" t="s">
        <v>4172</v>
      </c>
      <c r="O5259">
        <v>0</v>
      </c>
      <c r="P5259">
        <v>0</v>
      </c>
      <c r="Q5259">
        <v>1</v>
      </c>
    </row>
    <row r="5260" spans="1:17" x14ac:dyDescent="0.2">
      <c r="A5260" t="s">
        <v>498</v>
      </c>
      <c r="B5260" t="s">
        <v>134</v>
      </c>
      <c r="C5260" t="s">
        <v>497</v>
      </c>
      <c r="D5260" t="s">
        <v>54</v>
      </c>
      <c r="E5260" t="s">
        <v>4947</v>
      </c>
      <c r="F5260">
        <v>1.4999999999999999E-2</v>
      </c>
      <c r="G5260">
        <v>1.4999999999999999E-2</v>
      </c>
      <c r="H5260">
        <v>1</v>
      </c>
      <c r="J5260" t="s">
        <v>498</v>
      </c>
      <c r="K5260" t="s">
        <v>356</v>
      </c>
      <c r="L5260" t="s">
        <v>480</v>
      </c>
      <c r="M5260" t="s">
        <v>7663</v>
      </c>
      <c r="N5260" t="s">
        <v>4173</v>
      </c>
      <c r="O5260">
        <v>0</v>
      </c>
      <c r="P5260">
        <v>0</v>
      </c>
      <c r="Q5260">
        <v>1</v>
      </c>
    </row>
    <row r="5261" spans="1:17" x14ac:dyDescent="0.2">
      <c r="A5261" t="s">
        <v>498</v>
      </c>
      <c r="B5261" t="s">
        <v>134</v>
      </c>
      <c r="C5261" t="s">
        <v>497</v>
      </c>
      <c r="D5261" t="s">
        <v>54</v>
      </c>
      <c r="E5261" t="s">
        <v>4948</v>
      </c>
      <c r="F5261">
        <v>1.6E-2</v>
      </c>
      <c r="G5261">
        <v>1.6E-2</v>
      </c>
      <c r="H5261">
        <v>1</v>
      </c>
      <c r="J5261" t="s">
        <v>498</v>
      </c>
      <c r="K5261" t="s">
        <v>356</v>
      </c>
      <c r="L5261" t="s">
        <v>480</v>
      </c>
      <c r="M5261" t="s">
        <v>7663</v>
      </c>
      <c r="N5261" t="s">
        <v>4174</v>
      </c>
      <c r="O5261">
        <v>0</v>
      </c>
      <c r="P5261">
        <v>0</v>
      </c>
      <c r="Q5261">
        <v>1</v>
      </c>
    </row>
    <row r="5262" spans="1:17" x14ac:dyDescent="0.2">
      <c r="A5262" t="s">
        <v>498</v>
      </c>
      <c r="B5262" t="s">
        <v>134</v>
      </c>
      <c r="C5262" t="s">
        <v>497</v>
      </c>
      <c r="D5262" t="s">
        <v>54</v>
      </c>
      <c r="E5262" t="s">
        <v>4949</v>
      </c>
      <c r="F5262">
        <v>1.7999999999999999E-2</v>
      </c>
      <c r="G5262">
        <v>1.7999999999999999E-2</v>
      </c>
      <c r="H5262">
        <v>1</v>
      </c>
      <c r="J5262" t="s">
        <v>498</v>
      </c>
      <c r="K5262" t="s">
        <v>356</v>
      </c>
      <c r="L5262" t="s">
        <v>480</v>
      </c>
      <c r="M5262" t="s">
        <v>7663</v>
      </c>
      <c r="N5262" t="s">
        <v>4175</v>
      </c>
      <c r="O5262">
        <v>0</v>
      </c>
      <c r="P5262">
        <v>0</v>
      </c>
      <c r="Q5262">
        <v>1</v>
      </c>
    </row>
    <row r="5263" spans="1:17" x14ac:dyDescent="0.2">
      <c r="A5263" t="s">
        <v>498</v>
      </c>
      <c r="B5263" t="s">
        <v>134</v>
      </c>
      <c r="C5263" t="s">
        <v>497</v>
      </c>
      <c r="D5263" t="s">
        <v>54</v>
      </c>
      <c r="E5263" t="s">
        <v>4950</v>
      </c>
      <c r="F5263">
        <v>2.1000000000000001E-2</v>
      </c>
      <c r="G5263">
        <v>2.1000000000000001E-2</v>
      </c>
      <c r="H5263">
        <v>1</v>
      </c>
      <c r="J5263" t="s">
        <v>498</v>
      </c>
      <c r="K5263" t="s">
        <v>356</v>
      </c>
      <c r="L5263" t="s">
        <v>480</v>
      </c>
      <c r="M5263" t="s">
        <v>7663</v>
      </c>
      <c r="N5263" t="s">
        <v>4176</v>
      </c>
      <c r="O5263">
        <v>0</v>
      </c>
      <c r="P5263">
        <v>0</v>
      </c>
      <c r="Q5263">
        <v>1</v>
      </c>
    </row>
    <row r="5264" spans="1:17" x14ac:dyDescent="0.2">
      <c r="A5264" t="s">
        <v>498</v>
      </c>
      <c r="B5264" t="s">
        <v>134</v>
      </c>
      <c r="C5264" t="s">
        <v>497</v>
      </c>
      <c r="D5264" t="s">
        <v>54</v>
      </c>
      <c r="E5264" t="s">
        <v>4951</v>
      </c>
      <c r="F5264">
        <v>2.1000000000000001E-2</v>
      </c>
      <c r="G5264">
        <v>2.1000000000000001E-2</v>
      </c>
      <c r="H5264">
        <v>1</v>
      </c>
      <c r="J5264" t="s">
        <v>498</v>
      </c>
      <c r="K5264" t="s">
        <v>356</v>
      </c>
      <c r="L5264" t="s">
        <v>480</v>
      </c>
      <c r="M5264" t="s">
        <v>7663</v>
      </c>
      <c r="N5264" t="s">
        <v>4177</v>
      </c>
      <c r="O5264">
        <v>0</v>
      </c>
      <c r="P5264">
        <v>0</v>
      </c>
      <c r="Q5264">
        <v>1</v>
      </c>
    </row>
    <row r="5265" spans="1:17" x14ac:dyDescent="0.2">
      <c r="A5265" t="s">
        <v>498</v>
      </c>
      <c r="B5265" t="s">
        <v>134</v>
      </c>
      <c r="C5265" t="s">
        <v>497</v>
      </c>
      <c r="D5265" t="s">
        <v>54</v>
      </c>
      <c r="E5265" t="s">
        <v>4952</v>
      </c>
      <c r="F5265">
        <v>2.1000000000000001E-2</v>
      </c>
      <c r="G5265">
        <v>2.1000000000000001E-2</v>
      </c>
      <c r="H5265">
        <v>1</v>
      </c>
      <c r="J5265" t="s">
        <v>498</v>
      </c>
      <c r="K5265" t="s">
        <v>356</v>
      </c>
      <c r="L5265" t="s">
        <v>480</v>
      </c>
      <c r="M5265" t="s">
        <v>7663</v>
      </c>
      <c r="N5265" t="s">
        <v>4178</v>
      </c>
      <c r="O5265">
        <v>0</v>
      </c>
      <c r="P5265">
        <v>0</v>
      </c>
      <c r="Q5265">
        <v>1</v>
      </c>
    </row>
    <row r="5266" spans="1:17" x14ac:dyDescent="0.2">
      <c r="A5266" t="s">
        <v>498</v>
      </c>
      <c r="B5266" t="s">
        <v>134</v>
      </c>
      <c r="C5266" t="s">
        <v>497</v>
      </c>
      <c r="D5266" t="s">
        <v>54</v>
      </c>
      <c r="E5266" t="s">
        <v>4953</v>
      </c>
      <c r="F5266">
        <v>2.1000000000000001E-2</v>
      </c>
      <c r="G5266">
        <v>2.1000000000000001E-2</v>
      </c>
      <c r="H5266">
        <v>1</v>
      </c>
      <c r="J5266" t="s">
        <v>498</v>
      </c>
      <c r="K5266" t="s">
        <v>356</v>
      </c>
      <c r="L5266" t="s">
        <v>480</v>
      </c>
      <c r="M5266" t="s">
        <v>7663</v>
      </c>
      <c r="N5266" t="s">
        <v>4179</v>
      </c>
      <c r="O5266">
        <v>0</v>
      </c>
      <c r="P5266">
        <v>0</v>
      </c>
      <c r="Q5266">
        <v>1</v>
      </c>
    </row>
    <row r="5267" spans="1:17" x14ac:dyDescent="0.2">
      <c r="A5267" t="s">
        <v>498</v>
      </c>
      <c r="B5267" t="s">
        <v>134</v>
      </c>
      <c r="C5267" t="s">
        <v>497</v>
      </c>
      <c r="D5267" t="s">
        <v>54</v>
      </c>
      <c r="E5267" t="s">
        <v>4954</v>
      </c>
      <c r="F5267">
        <v>2.1000000000000001E-2</v>
      </c>
      <c r="G5267">
        <v>2.1000000000000001E-2</v>
      </c>
      <c r="H5267">
        <v>1</v>
      </c>
      <c r="J5267" t="s">
        <v>498</v>
      </c>
      <c r="K5267" t="s">
        <v>356</v>
      </c>
      <c r="L5267" t="s">
        <v>480</v>
      </c>
      <c r="M5267" t="s">
        <v>7663</v>
      </c>
      <c r="N5267" t="s">
        <v>4180</v>
      </c>
      <c r="O5267">
        <v>0</v>
      </c>
      <c r="P5267">
        <v>0</v>
      </c>
      <c r="Q5267">
        <v>1</v>
      </c>
    </row>
    <row r="5268" spans="1:17" x14ac:dyDescent="0.2">
      <c r="A5268" t="s">
        <v>498</v>
      </c>
      <c r="B5268" t="s">
        <v>134</v>
      </c>
      <c r="C5268" t="s">
        <v>497</v>
      </c>
      <c r="D5268" t="s">
        <v>54</v>
      </c>
      <c r="E5268" t="s">
        <v>4955</v>
      </c>
      <c r="F5268">
        <v>2.1999999999999999E-2</v>
      </c>
      <c r="G5268">
        <v>2.1999999999999999E-2</v>
      </c>
      <c r="H5268">
        <v>1</v>
      </c>
      <c r="J5268" t="s">
        <v>498</v>
      </c>
      <c r="K5268" t="s">
        <v>356</v>
      </c>
      <c r="L5268" t="s">
        <v>480</v>
      </c>
      <c r="M5268" t="s">
        <v>7663</v>
      </c>
      <c r="N5268" t="s">
        <v>4181</v>
      </c>
      <c r="O5268">
        <v>0</v>
      </c>
      <c r="P5268">
        <v>0</v>
      </c>
      <c r="Q5268">
        <v>1</v>
      </c>
    </row>
    <row r="5269" spans="1:17" x14ac:dyDescent="0.2">
      <c r="A5269" t="s">
        <v>498</v>
      </c>
      <c r="B5269" t="s">
        <v>134</v>
      </c>
      <c r="C5269" t="s">
        <v>497</v>
      </c>
      <c r="D5269" t="s">
        <v>54</v>
      </c>
      <c r="E5269" t="s">
        <v>4956</v>
      </c>
      <c r="F5269">
        <v>2.1999999999999999E-2</v>
      </c>
      <c r="G5269">
        <v>2.1999999999999999E-2</v>
      </c>
      <c r="H5269">
        <v>1</v>
      </c>
      <c r="J5269" t="s">
        <v>498</v>
      </c>
      <c r="K5269" t="s">
        <v>356</v>
      </c>
      <c r="L5269" t="s">
        <v>480</v>
      </c>
      <c r="M5269" t="s">
        <v>7663</v>
      </c>
      <c r="N5269" t="s">
        <v>4182</v>
      </c>
      <c r="O5269">
        <v>0</v>
      </c>
      <c r="P5269">
        <v>0</v>
      </c>
      <c r="Q5269">
        <v>1</v>
      </c>
    </row>
    <row r="5270" spans="1:17" x14ac:dyDescent="0.2">
      <c r="A5270" t="s">
        <v>498</v>
      </c>
      <c r="B5270" t="s">
        <v>134</v>
      </c>
      <c r="C5270" t="s">
        <v>497</v>
      </c>
      <c r="D5270" t="s">
        <v>54</v>
      </c>
      <c r="E5270" t="s">
        <v>4957</v>
      </c>
      <c r="F5270">
        <v>2.1999999999999999E-2</v>
      </c>
      <c r="G5270">
        <v>2.1999999999999999E-2</v>
      </c>
      <c r="H5270">
        <v>1</v>
      </c>
      <c r="J5270" t="s">
        <v>498</v>
      </c>
      <c r="K5270" t="s">
        <v>356</v>
      </c>
      <c r="L5270" t="s">
        <v>480</v>
      </c>
      <c r="M5270" t="s">
        <v>7663</v>
      </c>
      <c r="N5270" t="s">
        <v>4183</v>
      </c>
      <c r="O5270">
        <v>0</v>
      </c>
      <c r="P5270">
        <v>0</v>
      </c>
      <c r="Q5270">
        <v>1</v>
      </c>
    </row>
    <row r="5271" spans="1:17" x14ac:dyDescent="0.2">
      <c r="A5271" t="s">
        <v>498</v>
      </c>
      <c r="B5271" t="s">
        <v>134</v>
      </c>
      <c r="C5271" t="s">
        <v>497</v>
      </c>
      <c r="D5271" t="s">
        <v>54</v>
      </c>
      <c r="E5271" t="s">
        <v>4958</v>
      </c>
      <c r="F5271">
        <v>2.1999999999999999E-2</v>
      </c>
      <c r="G5271">
        <v>2.1999999999999999E-2</v>
      </c>
      <c r="H5271">
        <v>1</v>
      </c>
      <c r="J5271" t="s">
        <v>498</v>
      </c>
      <c r="K5271" t="s">
        <v>356</v>
      </c>
      <c r="L5271" t="s">
        <v>480</v>
      </c>
      <c r="M5271" t="s">
        <v>7663</v>
      </c>
      <c r="N5271" t="s">
        <v>4184</v>
      </c>
      <c r="O5271">
        <v>0</v>
      </c>
      <c r="P5271">
        <v>0</v>
      </c>
      <c r="Q5271">
        <v>1</v>
      </c>
    </row>
    <row r="5272" spans="1:17" x14ac:dyDescent="0.2">
      <c r="A5272" t="s">
        <v>498</v>
      </c>
      <c r="B5272" t="s">
        <v>134</v>
      </c>
      <c r="C5272" t="s">
        <v>497</v>
      </c>
      <c r="D5272" t="s">
        <v>54</v>
      </c>
      <c r="E5272" t="s">
        <v>4959</v>
      </c>
      <c r="F5272">
        <v>2.1999999999999999E-2</v>
      </c>
      <c r="G5272">
        <v>2.1999999999999999E-2</v>
      </c>
      <c r="H5272">
        <v>1</v>
      </c>
      <c r="J5272" t="s">
        <v>498</v>
      </c>
      <c r="K5272" t="s">
        <v>356</v>
      </c>
      <c r="L5272" t="s">
        <v>480</v>
      </c>
      <c r="M5272" t="s">
        <v>7663</v>
      </c>
      <c r="N5272" t="s">
        <v>4185</v>
      </c>
      <c r="O5272">
        <v>0</v>
      </c>
      <c r="P5272">
        <v>0</v>
      </c>
      <c r="Q5272">
        <v>1</v>
      </c>
    </row>
    <row r="5273" spans="1:17" x14ac:dyDescent="0.2">
      <c r="A5273" t="s">
        <v>498</v>
      </c>
      <c r="B5273" t="s">
        <v>134</v>
      </c>
      <c r="C5273" t="s">
        <v>497</v>
      </c>
      <c r="D5273" t="s">
        <v>54</v>
      </c>
      <c r="E5273" t="s">
        <v>4960</v>
      </c>
      <c r="F5273">
        <v>0.02</v>
      </c>
      <c r="G5273">
        <v>0.02</v>
      </c>
      <c r="H5273">
        <v>1</v>
      </c>
      <c r="J5273" t="s">
        <v>498</v>
      </c>
      <c r="K5273" t="s">
        <v>356</v>
      </c>
      <c r="L5273" t="s">
        <v>480</v>
      </c>
      <c r="M5273" t="s">
        <v>7663</v>
      </c>
      <c r="N5273" t="s">
        <v>4186</v>
      </c>
      <c r="O5273">
        <v>0</v>
      </c>
      <c r="P5273">
        <v>0</v>
      </c>
      <c r="Q5273">
        <v>1</v>
      </c>
    </row>
    <row r="5274" spans="1:17" x14ac:dyDescent="0.2">
      <c r="A5274" t="s">
        <v>498</v>
      </c>
      <c r="B5274" t="s">
        <v>134</v>
      </c>
      <c r="C5274" t="s">
        <v>497</v>
      </c>
      <c r="D5274" t="s">
        <v>54</v>
      </c>
      <c r="E5274" t="s">
        <v>4961</v>
      </c>
      <c r="F5274">
        <v>1.9E-2</v>
      </c>
      <c r="G5274">
        <v>1.9E-2</v>
      </c>
      <c r="H5274">
        <v>1</v>
      </c>
      <c r="J5274" t="s">
        <v>498</v>
      </c>
      <c r="K5274" t="s">
        <v>356</v>
      </c>
      <c r="L5274" t="s">
        <v>480</v>
      </c>
      <c r="M5274" t="s">
        <v>7663</v>
      </c>
      <c r="N5274" t="s">
        <v>4187</v>
      </c>
      <c r="O5274">
        <v>0</v>
      </c>
      <c r="P5274">
        <v>0</v>
      </c>
      <c r="Q5274">
        <v>1</v>
      </c>
    </row>
    <row r="5275" spans="1:17" x14ac:dyDescent="0.2">
      <c r="A5275" t="s">
        <v>498</v>
      </c>
      <c r="B5275" t="s">
        <v>134</v>
      </c>
      <c r="C5275" t="s">
        <v>497</v>
      </c>
      <c r="D5275" t="s">
        <v>54</v>
      </c>
      <c r="E5275" t="s">
        <v>4962</v>
      </c>
      <c r="F5275">
        <v>1.7999999999999999E-2</v>
      </c>
      <c r="G5275">
        <v>1.7999999999999999E-2</v>
      </c>
      <c r="H5275">
        <v>1</v>
      </c>
      <c r="J5275" t="s">
        <v>498</v>
      </c>
      <c r="K5275" t="s">
        <v>356</v>
      </c>
      <c r="L5275" t="s">
        <v>480</v>
      </c>
      <c r="M5275" t="s">
        <v>7663</v>
      </c>
      <c r="N5275" t="s">
        <v>4188</v>
      </c>
      <c r="O5275">
        <v>0</v>
      </c>
      <c r="P5275">
        <v>0</v>
      </c>
      <c r="Q5275">
        <v>1</v>
      </c>
    </row>
    <row r="5276" spans="1:17" x14ac:dyDescent="0.2">
      <c r="A5276" t="s">
        <v>498</v>
      </c>
      <c r="B5276" t="s">
        <v>134</v>
      </c>
      <c r="C5276" t="s">
        <v>497</v>
      </c>
      <c r="D5276" t="s">
        <v>54</v>
      </c>
      <c r="E5276" t="s">
        <v>4963</v>
      </c>
      <c r="F5276">
        <v>1.7999999999999999E-2</v>
      </c>
      <c r="G5276">
        <v>1.7999999999999999E-2</v>
      </c>
      <c r="H5276">
        <v>1</v>
      </c>
      <c r="J5276" t="s">
        <v>498</v>
      </c>
      <c r="K5276" t="s">
        <v>356</v>
      </c>
      <c r="L5276" t="s">
        <v>480</v>
      </c>
      <c r="M5276" t="s">
        <v>7663</v>
      </c>
      <c r="N5276" t="s">
        <v>4189</v>
      </c>
      <c r="O5276">
        <v>0</v>
      </c>
      <c r="P5276">
        <v>0</v>
      </c>
      <c r="Q5276">
        <v>1</v>
      </c>
    </row>
    <row r="5277" spans="1:17" x14ac:dyDescent="0.2">
      <c r="A5277" t="s">
        <v>498</v>
      </c>
      <c r="B5277" t="s">
        <v>134</v>
      </c>
      <c r="C5277" t="s">
        <v>497</v>
      </c>
      <c r="D5277" t="s">
        <v>54</v>
      </c>
      <c r="E5277" t="s">
        <v>4964</v>
      </c>
      <c r="F5277">
        <v>1.7999999999999999E-2</v>
      </c>
      <c r="G5277">
        <v>1.7999999999999999E-2</v>
      </c>
      <c r="H5277">
        <v>1</v>
      </c>
      <c r="J5277" t="s">
        <v>498</v>
      </c>
      <c r="K5277" t="s">
        <v>356</v>
      </c>
      <c r="L5277" t="s">
        <v>480</v>
      </c>
      <c r="M5277" t="s">
        <v>7663</v>
      </c>
      <c r="N5277" t="s">
        <v>4190</v>
      </c>
      <c r="O5277">
        <v>0</v>
      </c>
      <c r="P5277">
        <v>0</v>
      </c>
      <c r="Q5277">
        <v>1</v>
      </c>
    </row>
    <row r="5278" spans="1:17" x14ac:dyDescent="0.2">
      <c r="A5278" t="s">
        <v>498</v>
      </c>
      <c r="B5278" t="s">
        <v>134</v>
      </c>
      <c r="C5278" t="s">
        <v>497</v>
      </c>
      <c r="D5278" t="s">
        <v>54</v>
      </c>
      <c r="E5278" t="s">
        <v>4965</v>
      </c>
      <c r="F5278">
        <v>1.7999999999999999E-2</v>
      </c>
      <c r="G5278">
        <v>1.7999999999999999E-2</v>
      </c>
      <c r="H5278">
        <v>1</v>
      </c>
      <c r="J5278" t="s">
        <v>498</v>
      </c>
      <c r="K5278" t="s">
        <v>356</v>
      </c>
      <c r="L5278" t="s">
        <v>480</v>
      </c>
      <c r="M5278" t="s">
        <v>7663</v>
      </c>
      <c r="N5278" t="s">
        <v>4191</v>
      </c>
      <c r="O5278">
        <v>0</v>
      </c>
      <c r="P5278">
        <v>0</v>
      </c>
      <c r="Q5278">
        <v>1</v>
      </c>
    </row>
    <row r="5279" spans="1:17" x14ac:dyDescent="0.2">
      <c r="A5279" t="s">
        <v>498</v>
      </c>
      <c r="B5279" t="s">
        <v>134</v>
      </c>
      <c r="C5279" t="s">
        <v>497</v>
      </c>
      <c r="D5279" t="s">
        <v>54</v>
      </c>
      <c r="E5279" t="s">
        <v>4966</v>
      </c>
      <c r="F5279">
        <v>1.7000000000000001E-2</v>
      </c>
      <c r="G5279">
        <v>1.7000000000000001E-2</v>
      </c>
      <c r="H5279">
        <v>1</v>
      </c>
      <c r="J5279" t="s">
        <v>498</v>
      </c>
      <c r="K5279" t="s">
        <v>356</v>
      </c>
      <c r="L5279" t="s">
        <v>480</v>
      </c>
      <c r="M5279" t="s">
        <v>7663</v>
      </c>
      <c r="N5279" t="s">
        <v>4192</v>
      </c>
      <c r="O5279">
        <v>0</v>
      </c>
      <c r="P5279">
        <v>0</v>
      </c>
      <c r="Q5279">
        <v>1</v>
      </c>
    </row>
    <row r="5280" spans="1:17" x14ac:dyDescent="0.2">
      <c r="A5280" t="s">
        <v>498</v>
      </c>
      <c r="B5280" t="s">
        <v>134</v>
      </c>
      <c r="C5280" t="s">
        <v>497</v>
      </c>
      <c r="D5280" t="s">
        <v>54</v>
      </c>
      <c r="E5280" t="s">
        <v>4967</v>
      </c>
      <c r="F5280">
        <v>1.7000000000000001E-2</v>
      </c>
      <c r="G5280">
        <v>1.7000000000000001E-2</v>
      </c>
      <c r="H5280">
        <v>1</v>
      </c>
      <c r="J5280" t="s">
        <v>498</v>
      </c>
      <c r="K5280" t="s">
        <v>356</v>
      </c>
      <c r="L5280" t="s">
        <v>480</v>
      </c>
      <c r="M5280" t="s">
        <v>7663</v>
      </c>
      <c r="N5280" t="s">
        <v>4193</v>
      </c>
      <c r="O5280">
        <v>0</v>
      </c>
      <c r="P5280">
        <v>0</v>
      </c>
      <c r="Q5280">
        <v>1</v>
      </c>
    </row>
    <row r="5281" spans="1:17" x14ac:dyDescent="0.2">
      <c r="A5281" t="s">
        <v>498</v>
      </c>
      <c r="B5281" t="s">
        <v>134</v>
      </c>
      <c r="C5281" t="s">
        <v>497</v>
      </c>
      <c r="D5281" t="s">
        <v>54</v>
      </c>
      <c r="E5281" t="s">
        <v>4968</v>
      </c>
      <c r="F5281">
        <v>1.7000000000000001E-2</v>
      </c>
      <c r="G5281">
        <v>1.7000000000000001E-2</v>
      </c>
      <c r="H5281">
        <v>1</v>
      </c>
      <c r="J5281" t="s">
        <v>498</v>
      </c>
      <c r="K5281" t="s">
        <v>356</v>
      </c>
      <c r="L5281" t="s">
        <v>480</v>
      </c>
      <c r="M5281" t="s">
        <v>7663</v>
      </c>
      <c r="N5281" t="s">
        <v>4194</v>
      </c>
      <c r="O5281">
        <v>0</v>
      </c>
      <c r="P5281">
        <v>0</v>
      </c>
      <c r="Q5281">
        <v>1</v>
      </c>
    </row>
    <row r="5282" spans="1:17" x14ac:dyDescent="0.2">
      <c r="A5282" t="s">
        <v>498</v>
      </c>
      <c r="B5282" t="s">
        <v>134</v>
      </c>
      <c r="C5282" t="s">
        <v>497</v>
      </c>
      <c r="D5282" t="s">
        <v>54</v>
      </c>
      <c r="E5282" t="s">
        <v>4969</v>
      </c>
      <c r="F5282">
        <v>1.7000000000000001E-2</v>
      </c>
      <c r="G5282">
        <v>1.7000000000000001E-2</v>
      </c>
      <c r="H5282">
        <v>1</v>
      </c>
      <c r="J5282" t="s">
        <v>498</v>
      </c>
      <c r="K5282" t="s">
        <v>356</v>
      </c>
      <c r="L5282" t="s">
        <v>480</v>
      </c>
      <c r="M5282" t="s">
        <v>7663</v>
      </c>
      <c r="N5282" t="s">
        <v>4195</v>
      </c>
      <c r="O5282">
        <v>0</v>
      </c>
      <c r="P5282">
        <v>0</v>
      </c>
      <c r="Q5282">
        <v>1</v>
      </c>
    </row>
    <row r="5283" spans="1:17" x14ac:dyDescent="0.2">
      <c r="A5283" t="s">
        <v>498</v>
      </c>
      <c r="B5283" t="s">
        <v>134</v>
      </c>
      <c r="C5283" t="s">
        <v>497</v>
      </c>
      <c r="D5283" t="s">
        <v>54</v>
      </c>
      <c r="E5283" t="s">
        <v>4970</v>
      </c>
      <c r="F5283">
        <v>1.7999999999999999E-2</v>
      </c>
      <c r="G5283">
        <v>1.7999999999999999E-2</v>
      </c>
      <c r="H5283">
        <v>1</v>
      </c>
      <c r="J5283" t="s">
        <v>498</v>
      </c>
      <c r="K5283" t="s">
        <v>356</v>
      </c>
      <c r="L5283" t="s">
        <v>480</v>
      </c>
      <c r="M5283" t="s">
        <v>7663</v>
      </c>
      <c r="N5283" t="s">
        <v>4196</v>
      </c>
      <c r="O5283">
        <v>0</v>
      </c>
      <c r="P5283">
        <v>0</v>
      </c>
      <c r="Q5283">
        <v>1</v>
      </c>
    </row>
    <row r="5284" spans="1:17" x14ac:dyDescent="0.2">
      <c r="A5284" t="s">
        <v>498</v>
      </c>
      <c r="B5284" t="s">
        <v>134</v>
      </c>
      <c r="C5284" t="s">
        <v>497</v>
      </c>
      <c r="D5284" t="s">
        <v>54</v>
      </c>
      <c r="E5284" t="s">
        <v>4971</v>
      </c>
      <c r="F5284">
        <v>1.9E-2</v>
      </c>
      <c r="G5284">
        <v>1.9E-2</v>
      </c>
      <c r="H5284">
        <v>1</v>
      </c>
      <c r="J5284" t="s">
        <v>498</v>
      </c>
      <c r="K5284" t="s">
        <v>356</v>
      </c>
      <c r="L5284" t="s">
        <v>480</v>
      </c>
      <c r="M5284" t="s">
        <v>7663</v>
      </c>
      <c r="N5284" t="s">
        <v>4197</v>
      </c>
      <c r="O5284">
        <v>0</v>
      </c>
      <c r="P5284">
        <v>0</v>
      </c>
      <c r="Q5284">
        <v>1</v>
      </c>
    </row>
    <row r="5285" spans="1:17" x14ac:dyDescent="0.2">
      <c r="A5285" t="s">
        <v>498</v>
      </c>
      <c r="B5285" t="s">
        <v>134</v>
      </c>
      <c r="C5285" t="s">
        <v>497</v>
      </c>
      <c r="D5285" t="s">
        <v>54</v>
      </c>
      <c r="E5285" t="s">
        <v>4972</v>
      </c>
      <c r="F5285">
        <v>0.02</v>
      </c>
      <c r="G5285">
        <v>0.02</v>
      </c>
      <c r="H5285">
        <v>1</v>
      </c>
      <c r="J5285" t="s">
        <v>498</v>
      </c>
      <c r="K5285" t="s">
        <v>356</v>
      </c>
      <c r="L5285" t="s">
        <v>480</v>
      </c>
      <c r="M5285" t="s">
        <v>7663</v>
      </c>
      <c r="N5285" t="s">
        <v>4198</v>
      </c>
      <c r="O5285">
        <v>0</v>
      </c>
      <c r="P5285">
        <v>0</v>
      </c>
      <c r="Q5285">
        <v>1</v>
      </c>
    </row>
    <row r="5286" spans="1:17" x14ac:dyDescent="0.2">
      <c r="A5286" t="s">
        <v>498</v>
      </c>
      <c r="B5286" t="s">
        <v>134</v>
      </c>
      <c r="C5286" t="s">
        <v>497</v>
      </c>
      <c r="D5286" t="s">
        <v>54</v>
      </c>
      <c r="E5286" t="s">
        <v>4973</v>
      </c>
      <c r="F5286">
        <v>2.1000000000000001E-2</v>
      </c>
      <c r="G5286">
        <v>2.1000000000000001E-2</v>
      </c>
      <c r="H5286">
        <v>1</v>
      </c>
      <c r="J5286" t="s">
        <v>498</v>
      </c>
      <c r="K5286" t="s">
        <v>356</v>
      </c>
      <c r="L5286" t="s">
        <v>480</v>
      </c>
      <c r="M5286" t="s">
        <v>7663</v>
      </c>
      <c r="N5286" t="s">
        <v>4199</v>
      </c>
      <c r="O5286">
        <v>0</v>
      </c>
      <c r="P5286">
        <v>0</v>
      </c>
      <c r="Q5286">
        <v>1</v>
      </c>
    </row>
    <row r="5287" spans="1:17" x14ac:dyDescent="0.2">
      <c r="A5287" t="s">
        <v>498</v>
      </c>
      <c r="B5287" t="s">
        <v>134</v>
      </c>
      <c r="C5287" t="s">
        <v>497</v>
      </c>
      <c r="D5287" t="s">
        <v>54</v>
      </c>
      <c r="E5287" t="s">
        <v>4974</v>
      </c>
      <c r="F5287">
        <v>2.1000000000000001E-2</v>
      </c>
      <c r="G5287">
        <v>2.1000000000000001E-2</v>
      </c>
      <c r="H5287">
        <v>1</v>
      </c>
      <c r="J5287" t="s">
        <v>498</v>
      </c>
      <c r="K5287" t="s">
        <v>356</v>
      </c>
      <c r="L5287" t="s">
        <v>480</v>
      </c>
      <c r="M5287" t="s">
        <v>7663</v>
      </c>
      <c r="N5287" t="s">
        <v>4200</v>
      </c>
      <c r="O5287">
        <v>0</v>
      </c>
      <c r="P5287">
        <v>0</v>
      </c>
      <c r="Q5287">
        <v>1</v>
      </c>
    </row>
    <row r="5288" spans="1:17" x14ac:dyDescent="0.2">
      <c r="A5288" t="s">
        <v>498</v>
      </c>
      <c r="B5288" t="s">
        <v>134</v>
      </c>
      <c r="C5288" t="s">
        <v>497</v>
      </c>
      <c r="D5288" t="s">
        <v>54</v>
      </c>
      <c r="E5288" t="s">
        <v>4975</v>
      </c>
      <c r="F5288">
        <v>2.1000000000000001E-2</v>
      </c>
      <c r="G5288">
        <v>2.1000000000000001E-2</v>
      </c>
      <c r="H5288">
        <v>1</v>
      </c>
      <c r="J5288" t="s">
        <v>498</v>
      </c>
      <c r="K5288" t="s">
        <v>356</v>
      </c>
      <c r="L5288" t="s">
        <v>480</v>
      </c>
      <c r="M5288" t="s">
        <v>7663</v>
      </c>
      <c r="N5288" t="s">
        <v>4201</v>
      </c>
      <c r="O5288">
        <v>0</v>
      </c>
      <c r="P5288">
        <v>0</v>
      </c>
      <c r="Q5288">
        <v>1</v>
      </c>
    </row>
    <row r="5289" spans="1:17" x14ac:dyDescent="0.2">
      <c r="A5289" t="s">
        <v>498</v>
      </c>
      <c r="B5289" t="s">
        <v>134</v>
      </c>
      <c r="C5289" t="s">
        <v>497</v>
      </c>
      <c r="D5289" t="s">
        <v>54</v>
      </c>
      <c r="E5289" t="s">
        <v>4976</v>
      </c>
      <c r="F5289">
        <v>2.1000000000000001E-2</v>
      </c>
      <c r="G5289">
        <v>2.1000000000000001E-2</v>
      </c>
      <c r="H5289">
        <v>1</v>
      </c>
      <c r="J5289" t="s">
        <v>498</v>
      </c>
      <c r="K5289" t="s">
        <v>356</v>
      </c>
      <c r="L5289" t="s">
        <v>480</v>
      </c>
      <c r="M5289" t="s">
        <v>7663</v>
      </c>
      <c r="N5289" t="s">
        <v>4202</v>
      </c>
      <c r="O5289">
        <v>0</v>
      </c>
      <c r="P5289">
        <v>0</v>
      </c>
      <c r="Q5289">
        <v>1</v>
      </c>
    </row>
    <row r="5290" spans="1:17" x14ac:dyDescent="0.2">
      <c r="A5290" t="s">
        <v>498</v>
      </c>
      <c r="B5290" t="s">
        <v>134</v>
      </c>
      <c r="C5290" t="s">
        <v>497</v>
      </c>
      <c r="D5290" t="s">
        <v>54</v>
      </c>
      <c r="E5290" t="s">
        <v>4977</v>
      </c>
      <c r="F5290">
        <v>2.1999999999999999E-2</v>
      </c>
      <c r="G5290">
        <v>2.1999999999999999E-2</v>
      </c>
      <c r="H5290">
        <v>1</v>
      </c>
      <c r="J5290" t="s">
        <v>498</v>
      </c>
      <c r="K5290" t="s">
        <v>356</v>
      </c>
      <c r="L5290" t="s">
        <v>480</v>
      </c>
      <c r="M5290" t="s">
        <v>7663</v>
      </c>
      <c r="N5290" t="s">
        <v>4203</v>
      </c>
      <c r="O5290">
        <v>0</v>
      </c>
      <c r="P5290">
        <v>0</v>
      </c>
      <c r="Q5290">
        <v>1</v>
      </c>
    </row>
    <row r="5291" spans="1:17" x14ac:dyDescent="0.2">
      <c r="A5291" t="s">
        <v>498</v>
      </c>
      <c r="B5291" t="s">
        <v>134</v>
      </c>
      <c r="C5291" t="s">
        <v>497</v>
      </c>
      <c r="D5291" t="s">
        <v>54</v>
      </c>
      <c r="E5291" t="s">
        <v>4978</v>
      </c>
      <c r="F5291">
        <v>2.1999999999999999E-2</v>
      </c>
      <c r="G5291">
        <v>2.1999999999999999E-2</v>
      </c>
      <c r="H5291">
        <v>1</v>
      </c>
      <c r="J5291" t="s">
        <v>498</v>
      </c>
      <c r="K5291" t="s">
        <v>356</v>
      </c>
      <c r="L5291" t="s">
        <v>480</v>
      </c>
      <c r="M5291" t="s">
        <v>7663</v>
      </c>
      <c r="N5291" t="s">
        <v>4204</v>
      </c>
      <c r="O5291">
        <v>0</v>
      </c>
      <c r="P5291">
        <v>0</v>
      </c>
      <c r="Q5291">
        <v>1</v>
      </c>
    </row>
    <row r="5292" spans="1:17" x14ac:dyDescent="0.2">
      <c r="A5292" t="s">
        <v>498</v>
      </c>
      <c r="B5292" t="s">
        <v>134</v>
      </c>
      <c r="C5292" t="s">
        <v>497</v>
      </c>
      <c r="D5292" t="s">
        <v>54</v>
      </c>
      <c r="E5292" t="s">
        <v>4979</v>
      </c>
      <c r="F5292">
        <v>2.1999999999999999E-2</v>
      </c>
      <c r="G5292">
        <v>2.1999999999999999E-2</v>
      </c>
      <c r="H5292">
        <v>1</v>
      </c>
      <c r="J5292" t="s">
        <v>498</v>
      </c>
      <c r="K5292" t="s">
        <v>356</v>
      </c>
      <c r="L5292" t="s">
        <v>480</v>
      </c>
      <c r="M5292" t="s">
        <v>7663</v>
      </c>
      <c r="N5292" t="s">
        <v>4205</v>
      </c>
      <c r="O5292">
        <v>0</v>
      </c>
      <c r="P5292">
        <v>0</v>
      </c>
      <c r="Q5292">
        <v>1</v>
      </c>
    </row>
    <row r="5293" spans="1:17" x14ac:dyDescent="0.2">
      <c r="A5293" t="s">
        <v>498</v>
      </c>
      <c r="B5293" t="s">
        <v>134</v>
      </c>
      <c r="C5293" t="s">
        <v>497</v>
      </c>
      <c r="D5293" t="s">
        <v>54</v>
      </c>
      <c r="E5293" t="s">
        <v>4980</v>
      </c>
      <c r="F5293">
        <v>2.1999999999999999E-2</v>
      </c>
      <c r="G5293">
        <v>2.1999999999999999E-2</v>
      </c>
      <c r="H5293">
        <v>1</v>
      </c>
      <c r="J5293" t="s">
        <v>498</v>
      </c>
      <c r="K5293" t="s">
        <v>356</v>
      </c>
      <c r="L5293" t="s">
        <v>480</v>
      </c>
      <c r="M5293" t="s">
        <v>7663</v>
      </c>
      <c r="N5293" t="s">
        <v>4206</v>
      </c>
      <c r="O5293">
        <v>0</v>
      </c>
      <c r="P5293">
        <v>0</v>
      </c>
      <c r="Q5293">
        <v>1</v>
      </c>
    </row>
    <row r="5294" spans="1:17" x14ac:dyDescent="0.2">
      <c r="A5294" t="s">
        <v>498</v>
      </c>
      <c r="B5294" t="s">
        <v>134</v>
      </c>
      <c r="C5294" t="s">
        <v>497</v>
      </c>
      <c r="D5294" t="s">
        <v>54</v>
      </c>
      <c r="E5294" t="s">
        <v>4981</v>
      </c>
      <c r="F5294">
        <v>2.1999999999999999E-2</v>
      </c>
      <c r="G5294">
        <v>2.1999999999999999E-2</v>
      </c>
      <c r="H5294">
        <v>1</v>
      </c>
      <c r="J5294" t="s">
        <v>498</v>
      </c>
      <c r="K5294" t="s">
        <v>356</v>
      </c>
      <c r="L5294" t="s">
        <v>480</v>
      </c>
      <c r="M5294" t="s">
        <v>7663</v>
      </c>
      <c r="N5294" t="s">
        <v>4207</v>
      </c>
      <c r="O5294">
        <v>0</v>
      </c>
      <c r="P5294">
        <v>0</v>
      </c>
      <c r="Q5294">
        <v>1</v>
      </c>
    </row>
    <row r="5295" spans="1:17" x14ac:dyDescent="0.2">
      <c r="A5295" t="s">
        <v>498</v>
      </c>
      <c r="B5295" t="s">
        <v>134</v>
      </c>
      <c r="C5295" t="s">
        <v>497</v>
      </c>
      <c r="D5295" t="s">
        <v>54</v>
      </c>
      <c r="E5295" t="s">
        <v>4982</v>
      </c>
      <c r="F5295">
        <v>2.1999999999999999E-2</v>
      </c>
      <c r="G5295">
        <v>2.1999999999999999E-2</v>
      </c>
      <c r="H5295">
        <v>1</v>
      </c>
      <c r="J5295" t="s">
        <v>498</v>
      </c>
      <c r="K5295" t="s">
        <v>356</v>
      </c>
      <c r="L5295" t="s">
        <v>480</v>
      </c>
      <c r="M5295" t="s">
        <v>7663</v>
      </c>
      <c r="N5295" t="s">
        <v>4208</v>
      </c>
      <c r="O5295">
        <v>0</v>
      </c>
      <c r="P5295">
        <v>0</v>
      </c>
      <c r="Q5295">
        <v>1</v>
      </c>
    </row>
    <row r="5296" spans="1:17" x14ac:dyDescent="0.2">
      <c r="A5296" t="s">
        <v>498</v>
      </c>
      <c r="B5296" t="s">
        <v>134</v>
      </c>
      <c r="C5296" t="s">
        <v>497</v>
      </c>
      <c r="D5296" t="s">
        <v>54</v>
      </c>
      <c r="E5296" t="s">
        <v>4983</v>
      </c>
      <c r="F5296">
        <v>0.02</v>
      </c>
      <c r="G5296">
        <v>0.02</v>
      </c>
      <c r="H5296">
        <v>1</v>
      </c>
      <c r="J5296" t="s">
        <v>498</v>
      </c>
      <c r="K5296" t="s">
        <v>356</v>
      </c>
      <c r="L5296" t="s">
        <v>480</v>
      </c>
      <c r="M5296" t="s">
        <v>7663</v>
      </c>
      <c r="N5296" t="s">
        <v>4209</v>
      </c>
      <c r="O5296">
        <v>0</v>
      </c>
      <c r="P5296">
        <v>0</v>
      </c>
      <c r="Q5296">
        <v>1</v>
      </c>
    </row>
    <row r="5297" spans="1:17" x14ac:dyDescent="0.2">
      <c r="A5297" t="s">
        <v>498</v>
      </c>
      <c r="B5297" t="s">
        <v>134</v>
      </c>
      <c r="C5297" t="s">
        <v>497</v>
      </c>
      <c r="D5297" t="s">
        <v>54</v>
      </c>
      <c r="E5297" t="s">
        <v>4984</v>
      </c>
      <c r="F5297">
        <v>1.9E-2</v>
      </c>
      <c r="G5297">
        <v>1.9E-2</v>
      </c>
      <c r="H5297">
        <v>1</v>
      </c>
      <c r="J5297" t="s">
        <v>498</v>
      </c>
      <c r="K5297" t="s">
        <v>356</v>
      </c>
      <c r="L5297" t="s">
        <v>480</v>
      </c>
      <c r="M5297" t="s">
        <v>7663</v>
      </c>
      <c r="N5297" t="s">
        <v>4210</v>
      </c>
      <c r="O5297">
        <v>0</v>
      </c>
      <c r="P5297">
        <v>0</v>
      </c>
      <c r="Q5297">
        <v>1</v>
      </c>
    </row>
    <row r="5298" spans="1:17" x14ac:dyDescent="0.2">
      <c r="A5298" t="s">
        <v>498</v>
      </c>
      <c r="B5298" t="s">
        <v>134</v>
      </c>
      <c r="C5298" t="s">
        <v>497</v>
      </c>
      <c r="D5298" t="s">
        <v>54</v>
      </c>
      <c r="E5298" t="s">
        <v>4985</v>
      </c>
      <c r="F5298">
        <v>1.7999999999999999E-2</v>
      </c>
      <c r="G5298">
        <v>1.7999999999999999E-2</v>
      </c>
      <c r="H5298">
        <v>1</v>
      </c>
      <c r="J5298" t="s">
        <v>498</v>
      </c>
      <c r="K5298" t="s">
        <v>356</v>
      </c>
      <c r="L5298" t="s">
        <v>480</v>
      </c>
      <c r="M5298" t="s">
        <v>7663</v>
      </c>
      <c r="N5298" t="s">
        <v>4211</v>
      </c>
      <c r="O5298">
        <v>0</v>
      </c>
      <c r="P5298">
        <v>0</v>
      </c>
      <c r="Q5298">
        <v>1</v>
      </c>
    </row>
    <row r="5299" spans="1:17" x14ac:dyDescent="0.2">
      <c r="A5299" t="s">
        <v>498</v>
      </c>
      <c r="B5299" t="s">
        <v>134</v>
      </c>
      <c r="C5299" t="s">
        <v>497</v>
      </c>
      <c r="D5299" t="s">
        <v>54</v>
      </c>
      <c r="E5299" t="s">
        <v>4986</v>
      </c>
      <c r="F5299">
        <v>1.7000000000000001E-2</v>
      </c>
      <c r="G5299">
        <v>1.7000000000000001E-2</v>
      </c>
      <c r="H5299">
        <v>1</v>
      </c>
      <c r="J5299" t="s">
        <v>498</v>
      </c>
      <c r="K5299" t="s">
        <v>356</v>
      </c>
      <c r="L5299" t="s">
        <v>480</v>
      </c>
      <c r="M5299" t="s">
        <v>7663</v>
      </c>
      <c r="N5299" t="s">
        <v>4212</v>
      </c>
      <c r="O5299">
        <v>0</v>
      </c>
      <c r="P5299">
        <v>0</v>
      </c>
      <c r="Q5299">
        <v>1</v>
      </c>
    </row>
    <row r="5300" spans="1:17" x14ac:dyDescent="0.2">
      <c r="A5300" t="s">
        <v>498</v>
      </c>
      <c r="B5300" t="s">
        <v>134</v>
      </c>
      <c r="C5300" t="s">
        <v>497</v>
      </c>
      <c r="D5300" t="s">
        <v>54</v>
      </c>
      <c r="E5300" t="s">
        <v>4987</v>
      </c>
      <c r="F5300">
        <v>1.7000000000000001E-2</v>
      </c>
      <c r="G5300">
        <v>1.7000000000000001E-2</v>
      </c>
      <c r="H5300">
        <v>1</v>
      </c>
      <c r="J5300" t="s">
        <v>498</v>
      </c>
      <c r="K5300" t="s">
        <v>356</v>
      </c>
      <c r="L5300" t="s">
        <v>480</v>
      </c>
      <c r="M5300" t="s">
        <v>7663</v>
      </c>
      <c r="N5300" t="s">
        <v>4213</v>
      </c>
      <c r="O5300">
        <v>0</v>
      </c>
      <c r="P5300">
        <v>0</v>
      </c>
      <c r="Q5300">
        <v>1</v>
      </c>
    </row>
    <row r="5301" spans="1:17" x14ac:dyDescent="0.2">
      <c r="A5301" t="s">
        <v>498</v>
      </c>
      <c r="B5301" t="s">
        <v>134</v>
      </c>
      <c r="C5301" t="s">
        <v>497</v>
      </c>
      <c r="D5301" t="s">
        <v>54</v>
      </c>
      <c r="E5301" t="s">
        <v>4988</v>
      </c>
      <c r="F5301">
        <v>1.7000000000000001E-2</v>
      </c>
      <c r="G5301">
        <v>1.7000000000000001E-2</v>
      </c>
      <c r="H5301">
        <v>1</v>
      </c>
      <c r="J5301" t="s">
        <v>498</v>
      </c>
      <c r="K5301" t="s">
        <v>356</v>
      </c>
      <c r="L5301" t="s">
        <v>480</v>
      </c>
      <c r="M5301" t="s">
        <v>7663</v>
      </c>
      <c r="N5301" t="s">
        <v>4214</v>
      </c>
      <c r="O5301">
        <v>0</v>
      </c>
      <c r="P5301">
        <v>0</v>
      </c>
      <c r="Q5301">
        <v>1</v>
      </c>
    </row>
    <row r="5302" spans="1:17" x14ac:dyDescent="0.2">
      <c r="A5302" t="s">
        <v>498</v>
      </c>
      <c r="B5302" t="s">
        <v>134</v>
      </c>
      <c r="C5302" t="s">
        <v>497</v>
      </c>
      <c r="D5302" t="s">
        <v>54</v>
      </c>
      <c r="E5302" t="s">
        <v>4989</v>
      </c>
      <c r="F5302">
        <v>1.7000000000000001E-2</v>
      </c>
      <c r="G5302">
        <v>1.7000000000000001E-2</v>
      </c>
      <c r="H5302">
        <v>1</v>
      </c>
      <c r="J5302" t="s">
        <v>498</v>
      </c>
      <c r="K5302" t="s">
        <v>356</v>
      </c>
      <c r="L5302" t="s">
        <v>480</v>
      </c>
      <c r="M5302" t="s">
        <v>7663</v>
      </c>
      <c r="N5302" t="s">
        <v>4215</v>
      </c>
      <c r="O5302">
        <v>0</v>
      </c>
      <c r="P5302">
        <v>0</v>
      </c>
      <c r="Q5302">
        <v>1</v>
      </c>
    </row>
    <row r="5303" spans="1:17" x14ac:dyDescent="0.2">
      <c r="A5303" t="s">
        <v>498</v>
      </c>
      <c r="B5303" t="s">
        <v>134</v>
      </c>
      <c r="C5303" t="s">
        <v>497</v>
      </c>
      <c r="D5303" t="s">
        <v>54</v>
      </c>
      <c r="E5303" t="s">
        <v>4990</v>
      </c>
      <c r="F5303">
        <v>1.7000000000000001E-2</v>
      </c>
      <c r="G5303">
        <v>1.7000000000000001E-2</v>
      </c>
      <c r="H5303">
        <v>1</v>
      </c>
      <c r="J5303" t="s">
        <v>498</v>
      </c>
      <c r="K5303" t="s">
        <v>356</v>
      </c>
      <c r="L5303" t="s">
        <v>480</v>
      </c>
      <c r="M5303" t="s">
        <v>7663</v>
      </c>
      <c r="N5303" t="s">
        <v>4216</v>
      </c>
      <c r="O5303">
        <v>0</v>
      </c>
      <c r="P5303">
        <v>0</v>
      </c>
      <c r="Q5303">
        <v>1</v>
      </c>
    </row>
    <row r="5304" spans="1:17" x14ac:dyDescent="0.2">
      <c r="A5304" t="s">
        <v>498</v>
      </c>
      <c r="B5304" t="s">
        <v>134</v>
      </c>
      <c r="C5304" t="s">
        <v>497</v>
      </c>
      <c r="D5304" t="s">
        <v>54</v>
      </c>
      <c r="E5304" t="s">
        <v>4991</v>
      </c>
      <c r="F5304">
        <v>1.7000000000000001E-2</v>
      </c>
      <c r="G5304">
        <v>1.7000000000000001E-2</v>
      </c>
      <c r="H5304">
        <v>1</v>
      </c>
      <c r="J5304" t="s">
        <v>498</v>
      </c>
      <c r="K5304" t="s">
        <v>356</v>
      </c>
      <c r="L5304" t="s">
        <v>480</v>
      </c>
      <c r="M5304" t="s">
        <v>7663</v>
      </c>
      <c r="N5304" t="s">
        <v>4217</v>
      </c>
      <c r="O5304">
        <v>0</v>
      </c>
      <c r="P5304">
        <v>0</v>
      </c>
      <c r="Q5304">
        <v>1</v>
      </c>
    </row>
    <row r="5305" spans="1:17" x14ac:dyDescent="0.2">
      <c r="A5305" t="s">
        <v>498</v>
      </c>
      <c r="B5305" t="s">
        <v>134</v>
      </c>
      <c r="C5305" t="s">
        <v>497</v>
      </c>
      <c r="D5305" t="s">
        <v>54</v>
      </c>
      <c r="E5305" t="s">
        <v>4992</v>
      </c>
      <c r="F5305">
        <v>1.7000000000000001E-2</v>
      </c>
      <c r="G5305">
        <v>1.7000000000000001E-2</v>
      </c>
      <c r="H5305">
        <v>1</v>
      </c>
      <c r="J5305" t="s">
        <v>498</v>
      </c>
      <c r="K5305" t="s">
        <v>356</v>
      </c>
      <c r="L5305" t="s">
        <v>480</v>
      </c>
      <c r="M5305" t="s">
        <v>7663</v>
      </c>
      <c r="N5305" t="s">
        <v>4218</v>
      </c>
      <c r="O5305">
        <v>0</v>
      </c>
      <c r="P5305">
        <v>0</v>
      </c>
      <c r="Q5305">
        <v>1</v>
      </c>
    </row>
    <row r="5306" spans="1:17" x14ac:dyDescent="0.2">
      <c r="A5306" t="s">
        <v>498</v>
      </c>
      <c r="B5306" t="s">
        <v>134</v>
      </c>
      <c r="C5306" t="s">
        <v>497</v>
      </c>
      <c r="D5306" t="s">
        <v>54</v>
      </c>
      <c r="E5306" t="s">
        <v>4993</v>
      </c>
      <c r="F5306">
        <v>1.7000000000000001E-2</v>
      </c>
      <c r="G5306">
        <v>1.7000000000000001E-2</v>
      </c>
      <c r="H5306">
        <v>1</v>
      </c>
      <c r="J5306" t="s">
        <v>498</v>
      </c>
      <c r="K5306" t="s">
        <v>356</v>
      </c>
      <c r="L5306" t="s">
        <v>480</v>
      </c>
      <c r="M5306" t="s">
        <v>7663</v>
      </c>
      <c r="N5306" t="s">
        <v>4219</v>
      </c>
      <c r="O5306">
        <v>0</v>
      </c>
      <c r="P5306">
        <v>0</v>
      </c>
      <c r="Q5306">
        <v>1</v>
      </c>
    </row>
    <row r="5307" spans="1:17" x14ac:dyDescent="0.2">
      <c r="A5307" t="s">
        <v>498</v>
      </c>
      <c r="B5307" t="s">
        <v>134</v>
      </c>
      <c r="C5307" t="s">
        <v>497</v>
      </c>
      <c r="D5307" t="s">
        <v>54</v>
      </c>
      <c r="E5307" t="s">
        <v>4994</v>
      </c>
      <c r="F5307">
        <v>1.7000000000000001E-2</v>
      </c>
      <c r="G5307">
        <v>1.7000000000000001E-2</v>
      </c>
      <c r="H5307">
        <v>1</v>
      </c>
      <c r="J5307" t="s">
        <v>498</v>
      </c>
      <c r="K5307" t="s">
        <v>356</v>
      </c>
      <c r="L5307" t="s">
        <v>480</v>
      </c>
      <c r="M5307" t="s">
        <v>7663</v>
      </c>
      <c r="N5307" t="s">
        <v>4220</v>
      </c>
      <c r="O5307">
        <v>0</v>
      </c>
      <c r="P5307">
        <v>0</v>
      </c>
      <c r="Q5307">
        <v>1</v>
      </c>
    </row>
    <row r="5308" spans="1:17" x14ac:dyDescent="0.2">
      <c r="A5308" t="s">
        <v>498</v>
      </c>
      <c r="B5308" t="s">
        <v>134</v>
      </c>
      <c r="C5308" t="s">
        <v>497</v>
      </c>
      <c r="D5308" t="s">
        <v>54</v>
      </c>
      <c r="E5308" t="s">
        <v>4995</v>
      </c>
      <c r="F5308">
        <v>1.7999999999999999E-2</v>
      </c>
      <c r="G5308">
        <v>1.7999999999999999E-2</v>
      </c>
      <c r="H5308">
        <v>1</v>
      </c>
      <c r="J5308" t="s">
        <v>498</v>
      </c>
      <c r="K5308" t="s">
        <v>356</v>
      </c>
      <c r="L5308" t="s">
        <v>480</v>
      </c>
      <c r="M5308" t="s">
        <v>7663</v>
      </c>
      <c r="N5308" t="s">
        <v>4221</v>
      </c>
      <c r="O5308">
        <v>0</v>
      </c>
      <c r="P5308">
        <v>0</v>
      </c>
      <c r="Q5308">
        <v>1</v>
      </c>
    </row>
    <row r="5309" spans="1:17" x14ac:dyDescent="0.2">
      <c r="A5309" t="s">
        <v>498</v>
      </c>
      <c r="B5309" t="s">
        <v>134</v>
      </c>
      <c r="C5309" t="s">
        <v>497</v>
      </c>
      <c r="D5309" t="s">
        <v>54</v>
      </c>
      <c r="E5309" t="s">
        <v>4996</v>
      </c>
      <c r="F5309">
        <v>1.7999999999999999E-2</v>
      </c>
      <c r="G5309">
        <v>1.7999999999999999E-2</v>
      </c>
      <c r="H5309">
        <v>1</v>
      </c>
      <c r="J5309" t="s">
        <v>498</v>
      </c>
      <c r="K5309" t="s">
        <v>356</v>
      </c>
      <c r="L5309" t="s">
        <v>480</v>
      </c>
      <c r="M5309" t="s">
        <v>7663</v>
      </c>
      <c r="N5309" t="s">
        <v>4222</v>
      </c>
      <c r="O5309">
        <v>0</v>
      </c>
      <c r="P5309">
        <v>0</v>
      </c>
      <c r="Q5309">
        <v>1</v>
      </c>
    </row>
    <row r="5310" spans="1:17" x14ac:dyDescent="0.2">
      <c r="A5310" t="s">
        <v>498</v>
      </c>
      <c r="B5310" t="s">
        <v>134</v>
      </c>
      <c r="C5310" t="s">
        <v>497</v>
      </c>
      <c r="D5310" t="s">
        <v>54</v>
      </c>
      <c r="E5310" t="s">
        <v>4997</v>
      </c>
      <c r="F5310">
        <v>1.7999999999999999E-2</v>
      </c>
      <c r="G5310">
        <v>1.7999999999999999E-2</v>
      </c>
      <c r="H5310">
        <v>1</v>
      </c>
      <c r="J5310" t="s">
        <v>498</v>
      </c>
      <c r="K5310" t="s">
        <v>356</v>
      </c>
      <c r="L5310" t="s">
        <v>480</v>
      </c>
      <c r="M5310" t="s">
        <v>7663</v>
      </c>
      <c r="N5310" t="s">
        <v>4223</v>
      </c>
      <c r="O5310">
        <v>0</v>
      </c>
      <c r="P5310">
        <v>0</v>
      </c>
      <c r="Q5310">
        <v>1</v>
      </c>
    </row>
    <row r="5311" spans="1:17" x14ac:dyDescent="0.2">
      <c r="A5311" t="s">
        <v>498</v>
      </c>
      <c r="B5311" t="s">
        <v>134</v>
      </c>
      <c r="C5311" t="s">
        <v>497</v>
      </c>
      <c r="D5311" t="s">
        <v>54</v>
      </c>
      <c r="E5311" t="s">
        <v>4998</v>
      </c>
      <c r="F5311">
        <v>1.7999999999999999E-2</v>
      </c>
      <c r="G5311">
        <v>1.7999999999999999E-2</v>
      </c>
      <c r="H5311">
        <v>1</v>
      </c>
      <c r="J5311" t="s">
        <v>498</v>
      </c>
      <c r="K5311" t="s">
        <v>356</v>
      </c>
      <c r="L5311" t="s">
        <v>480</v>
      </c>
      <c r="M5311" t="s">
        <v>7663</v>
      </c>
      <c r="N5311" t="s">
        <v>4224</v>
      </c>
      <c r="O5311">
        <v>0</v>
      </c>
      <c r="P5311">
        <v>0</v>
      </c>
      <c r="Q5311">
        <v>1</v>
      </c>
    </row>
    <row r="5312" spans="1:17" x14ac:dyDescent="0.2">
      <c r="A5312" t="s">
        <v>498</v>
      </c>
      <c r="B5312" t="s">
        <v>134</v>
      </c>
      <c r="C5312" t="s">
        <v>497</v>
      </c>
      <c r="D5312" t="s">
        <v>54</v>
      </c>
      <c r="E5312" t="s">
        <v>4999</v>
      </c>
      <c r="F5312">
        <v>1.7999999999999999E-2</v>
      </c>
      <c r="G5312">
        <v>1.7999999999999999E-2</v>
      </c>
      <c r="H5312">
        <v>1</v>
      </c>
      <c r="J5312" t="s">
        <v>498</v>
      </c>
      <c r="K5312" t="s">
        <v>356</v>
      </c>
      <c r="L5312" t="s">
        <v>480</v>
      </c>
      <c r="M5312" t="s">
        <v>7663</v>
      </c>
      <c r="N5312" t="s">
        <v>4225</v>
      </c>
      <c r="O5312">
        <v>0</v>
      </c>
      <c r="P5312">
        <v>0</v>
      </c>
      <c r="Q5312">
        <v>1</v>
      </c>
    </row>
    <row r="5313" spans="1:17" x14ac:dyDescent="0.2">
      <c r="A5313" t="s">
        <v>498</v>
      </c>
      <c r="B5313" t="s">
        <v>134</v>
      </c>
      <c r="C5313" t="s">
        <v>497</v>
      </c>
      <c r="D5313" t="s">
        <v>54</v>
      </c>
      <c r="E5313" t="s">
        <v>5000</v>
      </c>
      <c r="F5313">
        <v>1.4999999999999999E-2</v>
      </c>
      <c r="G5313">
        <v>1.4999999999999999E-2</v>
      </c>
      <c r="H5313">
        <v>1</v>
      </c>
      <c r="J5313" t="s">
        <v>498</v>
      </c>
      <c r="K5313" t="s">
        <v>356</v>
      </c>
      <c r="L5313" t="s">
        <v>480</v>
      </c>
      <c r="M5313" t="s">
        <v>7663</v>
      </c>
      <c r="N5313" t="s">
        <v>4226</v>
      </c>
      <c r="O5313">
        <v>0</v>
      </c>
      <c r="P5313">
        <v>0</v>
      </c>
      <c r="Q5313">
        <v>1</v>
      </c>
    </row>
    <row r="5314" spans="1:17" x14ac:dyDescent="0.2">
      <c r="A5314" t="s">
        <v>498</v>
      </c>
      <c r="B5314" t="s">
        <v>134</v>
      </c>
      <c r="C5314" t="s">
        <v>497</v>
      </c>
      <c r="D5314" t="s">
        <v>54</v>
      </c>
      <c r="E5314" t="s">
        <v>5001</v>
      </c>
      <c r="F5314">
        <v>1.4999999999999999E-2</v>
      </c>
      <c r="G5314">
        <v>1.4999999999999999E-2</v>
      </c>
      <c r="H5314">
        <v>1</v>
      </c>
      <c r="J5314" t="s">
        <v>498</v>
      </c>
      <c r="K5314" t="s">
        <v>356</v>
      </c>
      <c r="L5314" t="s">
        <v>480</v>
      </c>
      <c r="M5314" t="s">
        <v>7663</v>
      </c>
      <c r="N5314" t="s">
        <v>4227</v>
      </c>
      <c r="O5314">
        <v>0</v>
      </c>
      <c r="P5314">
        <v>0</v>
      </c>
      <c r="Q5314">
        <v>1</v>
      </c>
    </row>
    <row r="5315" spans="1:17" x14ac:dyDescent="0.2">
      <c r="A5315" t="s">
        <v>498</v>
      </c>
      <c r="B5315" t="s">
        <v>134</v>
      </c>
      <c r="C5315" t="s">
        <v>497</v>
      </c>
      <c r="D5315" t="s">
        <v>54</v>
      </c>
      <c r="E5315" t="s">
        <v>5002</v>
      </c>
      <c r="F5315">
        <v>1.6E-2</v>
      </c>
      <c r="G5315">
        <v>1.6E-2</v>
      </c>
      <c r="H5315">
        <v>1</v>
      </c>
      <c r="J5315" t="s">
        <v>498</v>
      </c>
      <c r="K5315" t="s">
        <v>356</v>
      </c>
      <c r="L5315" t="s">
        <v>480</v>
      </c>
      <c r="M5315" t="s">
        <v>7663</v>
      </c>
      <c r="N5315" t="s">
        <v>4228</v>
      </c>
      <c r="O5315">
        <v>0</v>
      </c>
      <c r="P5315">
        <v>0</v>
      </c>
      <c r="Q5315">
        <v>1</v>
      </c>
    </row>
    <row r="5316" spans="1:17" x14ac:dyDescent="0.2">
      <c r="A5316" t="s">
        <v>498</v>
      </c>
      <c r="B5316" t="s">
        <v>134</v>
      </c>
      <c r="C5316" t="s">
        <v>497</v>
      </c>
      <c r="D5316" t="s">
        <v>54</v>
      </c>
      <c r="E5316" t="s">
        <v>5003</v>
      </c>
      <c r="F5316">
        <v>1.4999999999999999E-2</v>
      </c>
      <c r="G5316">
        <v>1.4999999999999999E-2</v>
      </c>
      <c r="H5316">
        <v>1</v>
      </c>
      <c r="J5316" t="s">
        <v>498</v>
      </c>
      <c r="K5316" t="s">
        <v>356</v>
      </c>
      <c r="L5316" t="s">
        <v>480</v>
      </c>
      <c r="M5316" t="s">
        <v>7663</v>
      </c>
      <c r="N5316" t="s">
        <v>4229</v>
      </c>
      <c r="O5316">
        <v>0</v>
      </c>
      <c r="P5316">
        <v>0</v>
      </c>
      <c r="Q5316">
        <v>1</v>
      </c>
    </row>
    <row r="5317" spans="1:17" x14ac:dyDescent="0.2">
      <c r="A5317" t="s">
        <v>498</v>
      </c>
      <c r="B5317" t="s">
        <v>134</v>
      </c>
      <c r="C5317" t="s">
        <v>497</v>
      </c>
      <c r="D5317" t="s">
        <v>54</v>
      </c>
      <c r="E5317" t="s">
        <v>5004</v>
      </c>
      <c r="F5317">
        <v>1.9E-2</v>
      </c>
      <c r="G5317">
        <v>1.9E-2</v>
      </c>
      <c r="H5317">
        <v>1</v>
      </c>
      <c r="J5317" t="s">
        <v>498</v>
      </c>
      <c r="K5317" t="s">
        <v>356</v>
      </c>
      <c r="L5317" t="s">
        <v>480</v>
      </c>
      <c r="M5317" t="s">
        <v>7663</v>
      </c>
      <c r="N5317" t="s">
        <v>4230</v>
      </c>
      <c r="O5317">
        <v>0</v>
      </c>
      <c r="P5317">
        <v>0</v>
      </c>
      <c r="Q5317">
        <v>1</v>
      </c>
    </row>
    <row r="5318" spans="1:17" x14ac:dyDescent="0.2">
      <c r="A5318" t="s">
        <v>498</v>
      </c>
      <c r="B5318" t="s">
        <v>134</v>
      </c>
      <c r="C5318" t="s">
        <v>497</v>
      </c>
      <c r="D5318" t="s">
        <v>54</v>
      </c>
      <c r="E5318" t="s">
        <v>5005</v>
      </c>
      <c r="F5318">
        <v>1.9E-2</v>
      </c>
      <c r="G5318">
        <v>1.9E-2</v>
      </c>
      <c r="H5318">
        <v>1</v>
      </c>
      <c r="J5318" t="s">
        <v>498</v>
      </c>
      <c r="K5318" t="s">
        <v>356</v>
      </c>
      <c r="L5318" t="s">
        <v>480</v>
      </c>
      <c r="M5318" t="s">
        <v>7663</v>
      </c>
      <c r="N5318" t="s">
        <v>4231</v>
      </c>
      <c r="O5318">
        <v>0</v>
      </c>
      <c r="P5318">
        <v>0</v>
      </c>
      <c r="Q5318">
        <v>1</v>
      </c>
    </row>
    <row r="5319" spans="1:17" x14ac:dyDescent="0.2">
      <c r="A5319" t="s">
        <v>498</v>
      </c>
      <c r="B5319" t="s">
        <v>134</v>
      </c>
      <c r="C5319" t="s">
        <v>497</v>
      </c>
      <c r="D5319" t="s">
        <v>54</v>
      </c>
      <c r="E5319" t="s">
        <v>5006</v>
      </c>
      <c r="F5319">
        <v>0.02</v>
      </c>
      <c r="G5319">
        <v>0.02</v>
      </c>
      <c r="H5319">
        <v>1</v>
      </c>
      <c r="J5319" t="s">
        <v>498</v>
      </c>
      <c r="K5319" t="s">
        <v>356</v>
      </c>
      <c r="L5319" t="s">
        <v>480</v>
      </c>
      <c r="M5319" t="s">
        <v>7663</v>
      </c>
      <c r="N5319" t="s">
        <v>4232</v>
      </c>
      <c r="O5319">
        <v>0</v>
      </c>
      <c r="P5319">
        <v>0</v>
      </c>
      <c r="Q5319">
        <v>1</v>
      </c>
    </row>
    <row r="5320" spans="1:17" x14ac:dyDescent="0.2">
      <c r="A5320" t="s">
        <v>498</v>
      </c>
      <c r="B5320" t="s">
        <v>134</v>
      </c>
      <c r="C5320" t="s">
        <v>497</v>
      </c>
      <c r="D5320" t="s">
        <v>54</v>
      </c>
      <c r="E5320" t="s">
        <v>5007</v>
      </c>
      <c r="F5320">
        <v>1.7000000000000001E-2</v>
      </c>
      <c r="G5320">
        <v>1.7000000000000001E-2</v>
      </c>
      <c r="H5320">
        <v>1</v>
      </c>
      <c r="J5320" t="s">
        <v>498</v>
      </c>
      <c r="K5320" t="s">
        <v>356</v>
      </c>
      <c r="L5320" t="s">
        <v>480</v>
      </c>
      <c r="M5320" t="s">
        <v>7663</v>
      </c>
      <c r="N5320" t="s">
        <v>4233</v>
      </c>
      <c r="O5320">
        <v>0</v>
      </c>
      <c r="P5320">
        <v>0</v>
      </c>
      <c r="Q5320">
        <v>1</v>
      </c>
    </row>
    <row r="5321" spans="1:17" x14ac:dyDescent="0.2">
      <c r="A5321" t="s">
        <v>498</v>
      </c>
      <c r="B5321" t="s">
        <v>134</v>
      </c>
      <c r="C5321" t="s">
        <v>497</v>
      </c>
      <c r="D5321" t="s">
        <v>54</v>
      </c>
      <c r="E5321" t="s">
        <v>5008</v>
      </c>
      <c r="F5321">
        <v>1.7000000000000001E-2</v>
      </c>
      <c r="G5321">
        <v>1.7000000000000001E-2</v>
      </c>
      <c r="H5321">
        <v>1</v>
      </c>
      <c r="J5321" t="s">
        <v>498</v>
      </c>
      <c r="K5321" t="s">
        <v>356</v>
      </c>
      <c r="L5321" t="s">
        <v>480</v>
      </c>
      <c r="M5321" t="s">
        <v>7663</v>
      </c>
      <c r="N5321" t="s">
        <v>4234</v>
      </c>
      <c r="O5321">
        <v>0</v>
      </c>
      <c r="P5321">
        <v>0</v>
      </c>
      <c r="Q5321">
        <v>1</v>
      </c>
    </row>
    <row r="5322" spans="1:17" x14ac:dyDescent="0.2">
      <c r="A5322" t="s">
        <v>498</v>
      </c>
      <c r="B5322" t="s">
        <v>134</v>
      </c>
      <c r="C5322" t="s">
        <v>497</v>
      </c>
      <c r="D5322" t="s">
        <v>54</v>
      </c>
      <c r="E5322" t="s">
        <v>5009</v>
      </c>
      <c r="F5322">
        <v>1.7000000000000001E-2</v>
      </c>
      <c r="G5322">
        <v>1.7000000000000001E-2</v>
      </c>
      <c r="H5322">
        <v>1</v>
      </c>
      <c r="J5322" t="s">
        <v>498</v>
      </c>
      <c r="K5322" t="s">
        <v>356</v>
      </c>
      <c r="L5322" t="s">
        <v>480</v>
      </c>
      <c r="M5322" t="s">
        <v>7663</v>
      </c>
      <c r="N5322" t="s">
        <v>4235</v>
      </c>
      <c r="O5322">
        <v>0</v>
      </c>
      <c r="P5322">
        <v>0</v>
      </c>
      <c r="Q5322">
        <v>1</v>
      </c>
    </row>
    <row r="5323" spans="1:17" x14ac:dyDescent="0.2">
      <c r="A5323" t="s">
        <v>498</v>
      </c>
      <c r="B5323" t="s">
        <v>134</v>
      </c>
      <c r="C5323" t="s">
        <v>497</v>
      </c>
      <c r="D5323" t="s">
        <v>54</v>
      </c>
      <c r="E5323" t="s">
        <v>5010</v>
      </c>
      <c r="F5323">
        <v>1.7999999999999999E-2</v>
      </c>
      <c r="G5323">
        <v>1.7999999999999999E-2</v>
      </c>
      <c r="H5323">
        <v>1</v>
      </c>
      <c r="J5323" t="s">
        <v>498</v>
      </c>
      <c r="K5323" t="s">
        <v>356</v>
      </c>
      <c r="L5323" t="s">
        <v>480</v>
      </c>
      <c r="M5323" t="s">
        <v>7663</v>
      </c>
      <c r="N5323" t="s">
        <v>4236</v>
      </c>
      <c r="O5323">
        <v>0</v>
      </c>
      <c r="P5323">
        <v>0</v>
      </c>
      <c r="Q5323">
        <v>1</v>
      </c>
    </row>
    <row r="5324" spans="1:17" x14ac:dyDescent="0.2">
      <c r="A5324" t="s">
        <v>498</v>
      </c>
      <c r="B5324" t="s">
        <v>134</v>
      </c>
      <c r="C5324" t="s">
        <v>497</v>
      </c>
      <c r="D5324" t="s">
        <v>54</v>
      </c>
      <c r="E5324" t="s">
        <v>5011</v>
      </c>
      <c r="F5324">
        <v>1.7000000000000001E-2</v>
      </c>
      <c r="G5324">
        <v>1.7000000000000001E-2</v>
      </c>
      <c r="H5324">
        <v>1</v>
      </c>
      <c r="J5324" t="s">
        <v>498</v>
      </c>
      <c r="K5324" t="s">
        <v>356</v>
      </c>
      <c r="L5324" t="s">
        <v>480</v>
      </c>
      <c r="M5324" t="s">
        <v>7663</v>
      </c>
      <c r="N5324" t="s">
        <v>4237</v>
      </c>
      <c r="O5324">
        <v>0</v>
      </c>
      <c r="P5324">
        <v>0</v>
      </c>
      <c r="Q5324">
        <v>1</v>
      </c>
    </row>
    <row r="5325" spans="1:17" x14ac:dyDescent="0.2">
      <c r="A5325" t="s">
        <v>498</v>
      </c>
      <c r="B5325" t="s">
        <v>134</v>
      </c>
      <c r="C5325" t="s">
        <v>497</v>
      </c>
      <c r="D5325" t="s">
        <v>54</v>
      </c>
      <c r="E5325" t="s">
        <v>5012</v>
      </c>
      <c r="F5325">
        <v>1.7000000000000001E-2</v>
      </c>
      <c r="G5325">
        <v>1.7000000000000001E-2</v>
      </c>
      <c r="H5325">
        <v>1</v>
      </c>
      <c r="J5325" t="s">
        <v>498</v>
      </c>
      <c r="K5325" t="s">
        <v>356</v>
      </c>
      <c r="L5325" t="s">
        <v>480</v>
      </c>
      <c r="M5325" t="s">
        <v>7663</v>
      </c>
      <c r="N5325" t="s">
        <v>4238</v>
      </c>
      <c r="O5325">
        <v>0</v>
      </c>
      <c r="P5325">
        <v>0</v>
      </c>
      <c r="Q5325">
        <v>1</v>
      </c>
    </row>
    <row r="5326" spans="1:17" x14ac:dyDescent="0.2">
      <c r="A5326" t="s">
        <v>498</v>
      </c>
      <c r="B5326" t="s">
        <v>134</v>
      </c>
      <c r="C5326" t="s">
        <v>497</v>
      </c>
      <c r="D5326" t="s">
        <v>54</v>
      </c>
      <c r="E5326" t="s">
        <v>5013</v>
      </c>
      <c r="F5326">
        <v>1.7000000000000001E-2</v>
      </c>
      <c r="G5326">
        <v>1.7000000000000001E-2</v>
      </c>
      <c r="H5326">
        <v>1</v>
      </c>
      <c r="J5326" t="s">
        <v>498</v>
      </c>
      <c r="K5326" t="s">
        <v>356</v>
      </c>
      <c r="L5326" t="s">
        <v>480</v>
      </c>
      <c r="M5326" t="s">
        <v>7663</v>
      </c>
      <c r="N5326" t="s">
        <v>4239</v>
      </c>
      <c r="O5326">
        <v>0</v>
      </c>
      <c r="P5326">
        <v>0</v>
      </c>
      <c r="Q5326">
        <v>1</v>
      </c>
    </row>
    <row r="5327" spans="1:17" x14ac:dyDescent="0.2">
      <c r="A5327" t="s">
        <v>498</v>
      </c>
      <c r="B5327" t="s">
        <v>134</v>
      </c>
      <c r="C5327" t="s">
        <v>497</v>
      </c>
      <c r="D5327" t="s">
        <v>54</v>
      </c>
      <c r="E5327" t="s">
        <v>5014</v>
      </c>
      <c r="F5327">
        <v>1.6E-2</v>
      </c>
      <c r="G5327">
        <v>1.6E-2</v>
      </c>
      <c r="H5327">
        <v>1</v>
      </c>
      <c r="J5327" t="s">
        <v>498</v>
      </c>
      <c r="K5327" t="s">
        <v>356</v>
      </c>
      <c r="L5327" t="s">
        <v>480</v>
      </c>
      <c r="M5327" t="s">
        <v>7663</v>
      </c>
      <c r="N5327" t="s">
        <v>4240</v>
      </c>
      <c r="O5327">
        <v>0</v>
      </c>
      <c r="P5327">
        <v>0</v>
      </c>
      <c r="Q5327">
        <v>1</v>
      </c>
    </row>
    <row r="5328" spans="1:17" x14ac:dyDescent="0.2">
      <c r="A5328" t="s">
        <v>498</v>
      </c>
      <c r="B5328" t="s">
        <v>134</v>
      </c>
      <c r="C5328" t="s">
        <v>497</v>
      </c>
      <c r="D5328" t="s">
        <v>54</v>
      </c>
      <c r="E5328" t="s">
        <v>5015</v>
      </c>
      <c r="F5328">
        <v>1.6E-2</v>
      </c>
      <c r="G5328">
        <v>1.6E-2</v>
      </c>
      <c r="H5328">
        <v>1</v>
      </c>
      <c r="J5328" t="s">
        <v>498</v>
      </c>
      <c r="K5328" t="s">
        <v>356</v>
      </c>
      <c r="L5328" t="s">
        <v>480</v>
      </c>
      <c r="M5328" t="s">
        <v>7663</v>
      </c>
      <c r="N5328" t="s">
        <v>4241</v>
      </c>
      <c r="O5328">
        <v>0</v>
      </c>
      <c r="P5328">
        <v>0</v>
      </c>
      <c r="Q5328">
        <v>1</v>
      </c>
    </row>
    <row r="5329" spans="1:17" x14ac:dyDescent="0.2">
      <c r="A5329" t="s">
        <v>498</v>
      </c>
      <c r="B5329" t="s">
        <v>134</v>
      </c>
      <c r="C5329" t="s">
        <v>497</v>
      </c>
      <c r="D5329" t="s">
        <v>54</v>
      </c>
      <c r="E5329" t="s">
        <v>5016</v>
      </c>
      <c r="F5329">
        <v>1.7000000000000001E-2</v>
      </c>
      <c r="G5329">
        <v>1.7000000000000001E-2</v>
      </c>
      <c r="H5329">
        <v>1</v>
      </c>
      <c r="J5329" t="s">
        <v>498</v>
      </c>
      <c r="K5329" t="s">
        <v>356</v>
      </c>
      <c r="L5329" t="s">
        <v>480</v>
      </c>
      <c r="M5329" t="s">
        <v>7663</v>
      </c>
      <c r="N5329" t="s">
        <v>4242</v>
      </c>
      <c r="O5329">
        <v>0</v>
      </c>
      <c r="P5329">
        <v>0</v>
      </c>
      <c r="Q5329">
        <v>1</v>
      </c>
    </row>
    <row r="5330" spans="1:17" x14ac:dyDescent="0.2">
      <c r="A5330" t="s">
        <v>498</v>
      </c>
      <c r="B5330" t="s">
        <v>134</v>
      </c>
      <c r="C5330" t="s">
        <v>497</v>
      </c>
      <c r="D5330" t="s">
        <v>54</v>
      </c>
      <c r="E5330" t="s">
        <v>5017</v>
      </c>
      <c r="F5330">
        <v>1.7000000000000001E-2</v>
      </c>
      <c r="G5330">
        <v>1.7000000000000001E-2</v>
      </c>
      <c r="H5330">
        <v>1</v>
      </c>
      <c r="J5330" t="s">
        <v>498</v>
      </c>
      <c r="K5330" t="s">
        <v>356</v>
      </c>
      <c r="L5330" t="s">
        <v>480</v>
      </c>
      <c r="M5330" t="s">
        <v>7663</v>
      </c>
      <c r="N5330" t="s">
        <v>4243</v>
      </c>
      <c r="O5330">
        <v>0</v>
      </c>
      <c r="P5330">
        <v>0</v>
      </c>
      <c r="Q5330">
        <v>1</v>
      </c>
    </row>
    <row r="5331" spans="1:17" x14ac:dyDescent="0.2">
      <c r="A5331" t="s">
        <v>498</v>
      </c>
      <c r="B5331" t="s">
        <v>134</v>
      </c>
      <c r="C5331" t="s">
        <v>497</v>
      </c>
      <c r="D5331" t="s">
        <v>54</v>
      </c>
      <c r="E5331" t="s">
        <v>5018</v>
      </c>
      <c r="F5331">
        <v>1.7000000000000001E-2</v>
      </c>
      <c r="G5331">
        <v>1.7000000000000001E-2</v>
      </c>
      <c r="H5331">
        <v>1</v>
      </c>
      <c r="J5331" t="s">
        <v>498</v>
      </c>
      <c r="K5331" t="s">
        <v>356</v>
      </c>
      <c r="L5331" t="s">
        <v>480</v>
      </c>
      <c r="M5331" t="s">
        <v>7663</v>
      </c>
      <c r="N5331" t="s">
        <v>4244</v>
      </c>
      <c r="O5331">
        <v>0</v>
      </c>
      <c r="P5331">
        <v>0</v>
      </c>
      <c r="Q5331">
        <v>1</v>
      </c>
    </row>
    <row r="5332" spans="1:17" x14ac:dyDescent="0.2">
      <c r="A5332" t="s">
        <v>498</v>
      </c>
      <c r="B5332" t="s">
        <v>134</v>
      </c>
      <c r="C5332" t="s">
        <v>497</v>
      </c>
      <c r="D5332" t="s">
        <v>54</v>
      </c>
      <c r="E5332" t="s">
        <v>5019</v>
      </c>
      <c r="F5332">
        <v>1.7000000000000001E-2</v>
      </c>
      <c r="G5332">
        <v>1.7000000000000001E-2</v>
      </c>
      <c r="H5332">
        <v>1</v>
      </c>
      <c r="J5332" t="s">
        <v>498</v>
      </c>
      <c r="K5332" t="s">
        <v>356</v>
      </c>
      <c r="L5332" t="s">
        <v>480</v>
      </c>
      <c r="M5332" t="s">
        <v>7663</v>
      </c>
      <c r="N5332" t="s">
        <v>4245</v>
      </c>
      <c r="O5332">
        <v>0</v>
      </c>
      <c r="P5332">
        <v>0</v>
      </c>
      <c r="Q5332">
        <v>1</v>
      </c>
    </row>
    <row r="5333" spans="1:17" x14ac:dyDescent="0.2">
      <c r="A5333" t="s">
        <v>498</v>
      </c>
      <c r="B5333" t="s">
        <v>134</v>
      </c>
      <c r="C5333" t="s">
        <v>497</v>
      </c>
      <c r="D5333" t="s">
        <v>54</v>
      </c>
      <c r="E5333" t="s">
        <v>5020</v>
      </c>
      <c r="F5333">
        <v>1.7999999999999999E-2</v>
      </c>
      <c r="G5333">
        <v>1.7999999999999999E-2</v>
      </c>
      <c r="H5333">
        <v>1</v>
      </c>
      <c r="J5333" t="s">
        <v>498</v>
      </c>
      <c r="K5333" t="s">
        <v>356</v>
      </c>
      <c r="L5333" t="s">
        <v>480</v>
      </c>
      <c r="M5333" t="s">
        <v>7663</v>
      </c>
      <c r="N5333" t="s">
        <v>4246</v>
      </c>
      <c r="O5333">
        <v>0</v>
      </c>
      <c r="P5333">
        <v>0</v>
      </c>
      <c r="Q5333">
        <v>1</v>
      </c>
    </row>
    <row r="5334" spans="1:17" x14ac:dyDescent="0.2">
      <c r="A5334" t="s">
        <v>498</v>
      </c>
      <c r="B5334" t="s">
        <v>134</v>
      </c>
      <c r="C5334" t="s">
        <v>497</v>
      </c>
      <c r="D5334" t="s">
        <v>54</v>
      </c>
      <c r="E5334" t="s">
        <v>5021</v>
      </c>
      <c r="F5334">
        <v>1.7999999999999999E-2</v>
      </c>
      <c r="G5334">
        <v>1.7999999999999999E-2</v>
      </c>
      <c r="H5334">
        <v>1</v>
      </c>
      <c r="J5334" t="s">
        <v>498</v>
      </c>
      <c r="K5334" t="s">
        <v>356</v>
      </c>
      <c r="L5334" t="s">
        <v>480</v>
      </c>
      <c r="M5334" t="s">
        <v>7663</v>
      </c>
      <c r="N5334" t="s">
        <v>4247</v>
      </c>
      <c r="O5334">
        <v>0</v>
      </c>
      <c r="P5334">
        <v>0</v>
      </c>
      <c r="Q5334">
        <v>1</v>
      </c>
    </row>
    <row r="5335" spans="1:17" x14ac:dyDescent="0.2">
      <c r="A5335" t="s">
        <v>498</v>
      </c>
      <c r="B5335" t="s">
        <v>134</v>
      </c>
      <c r="C5335" t="s">
        <v>497</v>
      </c>
      <c r="D5335" t="s">
        <v>54</v>
      </c>
      <c r="E5335" t="s">
        <v>5022</v>
      </c>
      <c r="F5335">
        <v>1.7999999999999999E-2</v>
      </c>
      <c r="G5335">
        <v>1.7999999999999999E-2</v>
      </c>
      <c r="H5335">
        <v>1</v>
      </c>
      <c r="J5335" t="s">
        <v>498</v>
      </c>
      <c r="K5335" t="s">
        <v>356</v>
      </c>
      <c r="L5335" t="s">
        <v>480</v>
      </c>
      <c r="M5335" t="s">
        <v>7663</v>
      </c>
      <c r="N5335" t="s">
        <v>4248</v>
      </c>
      <c r="O5335">
        <v>0</v>
      </c>
      <c r="P5335">
        <v>0</v>
      </c>
      <c r="Q5335">
        <v>1</v>
      </c>
    </row>
    <row r="5336" spans="1:17" x14ac:dyDescent="0.2">
      <c r="A5336" t="s">
        <v>498</v>
      </c>
      <c r="B5336" t="s">
        <v>134</v>
      </c>
      <c r="C5336" t="s">
        <v>497</v>
      </c>
      <c r="D5336" t="s">
        <v>54</v>
      </c>
      <c r="E5336" t="s">
        <v>5023</v>
      </c>
      <c r="F5336">
        <v>1.7999999999999999E-2</v>
      </c>
      <c r="G5336">
        <v>1.7999999999999999E-2</v>
      </c>
      <c r="H5336">
        <v>1</v>
      </c>
      <c r="J5336" t="s">
        <v>498</v>
      </c>
      <c r="K5336" t="s">
        <v>356</v>
      </c>
      <c r="L5336" t="s">
        <v>480</v>
      </c>
      <c r="M5336" t="s">
        <v>7663</v>
      </c>
      <c r="N5336" t="s">
        <v>4249</v>
      </c>
      <c r="O5336">
        <v>0</v>
      </c>
      <c r="P5336">
        <v>0</v>
      </c>
      <c r="Q5336">
        <v>1</v>
      </c>
    </row>
    <row r="5337" spans="1:17" x14ac:dyDescent="0.2">
      <c r="A5337" t="s">
        <v>498</v>
      </c>
      <c r="B5337" t="s">
        <v>134</v>
      </c>
      <c r="C5337" t="s">
        <v>497</v>
      </c>
      <c r="D5337" t="s">
        <v>54</v>
      </c>
      <c r="E5337" t="s">
        <v>5024</v>
      </c>
      <c r="F5337">
        <v>1.7999999999999999E-2</v>
      </c>
      <c r="G5337">
        <v>1.7999999999999999E-2</v>
      </c>
      <c r="H5337">
        <v>1</v>
      </c>
      <c r="J5337" t="s">
        <v>498</v>
      </c>
      <c r="K5337" t="s">
        <v>356</v>
      </c>
      <c r="L5337" t="s">
        <v>480</v>
      </c>
      <c r="M5337" t="s">
        <v>7663</v>
      </c>
      <c r="N5337" t="s">
        <v>4250</v>
      </c>
      <c r="O5337">
        <v>0</v>
      </c>
      <c r="P5337">
        <v>0</v>
      </c>
      <c r="Q5337">
        <v>1</v>
      </c>
    </row>
    <row r="5338" spans="1:17" x14ac:dyDescent="0.2">
      <c r="A5338" t="s">
        <v>498</v>
      </c>
      <c r="B5338" t="s">
        <v>134</v>
      </c>
      <c r="C5338" t="s">
        <v>497</v>
      </c>
      <c r="D5338" t="s">
        <v>54</v>
      </c>
      <c r="E5338" t="s">
        <v>5025</v>
      </c>
      <c r="F5338">
        <v>1.7000000000000001E-2</v>
      </c>
      <c r="G5338">
        <v>1.7000000000000001E-2</v>
      </c>
      <c r="H5338">
        <v>1</v>
      </c>
      <c r="J5338" t="s">
        <v>498</v>
      </c>
      <c r="K5338" t="s">
        <v>356</v>
      </c>
      <c r="L5338" t="s">
        <v>480</v>
      </c>
      <c r="M5338" t="s">
        <v>7663</v>
      </c>
      <c r="N5338" t="s">
        <v>4251</v>
      </c>
      <c r="O5338">
        <v>0</v>
      </c>
      <c r="P5338">
        <v>0</v>
      </c>
      <c r="Q5338">
        <v>1</v>
      </c>
    </row>
    <row r="5339" spans="1:17" x14ac:dyDescent="0.2">
      <c r="A5339" t="s">
        <v>498</v>
      </c>
      <c r="B5339" t="s">
        <v>134</v>
      </c>
      <c r="C5339" t="s">
        <v>497</v>
      </c>
      <c r="D5339" t="s">
        <v>54</v>
      </c>
      <c r="E5339" t="s">
        <v>5026</v>
      </c>
      <c r="F5339">
        <v>1.4999999999999999E-2</v>
      </c>
      <c r="G5339">
        <v>1.4999999999999999E-2</v>
      </c>
      <c r="H5339">
        <v>1</v>
      </c>
      <c r="J5339" t="s">
        <v>498</v>
      </c>
      <c r="K5339" t="s">
        <v>356</v>
      </c>
      <c r="L5339" t="s">
        <v>480</v>
      </c>
      <c r="M5339" t="s">
        <v>7663</v>
      </c>
      <c r="N5339" t="s">
        <v>4252</v>
      </c>
      <c r="O5339">
        <v>0</v>
      </c>
      <c r="P5339">
        <v>0</v>
      </c>
      <c r="Q5339">
        <v>1</v>
      </c>
    </row>
    <row r="5340" spans="1:17" x14ac:dyDescent="0.2">
      <c r="A5340" t="s">
        <v>498</v>
      </c>
      <c r="B5340" t="s">
        <v>134</v>
      </c>
      <c r="C5340" t="s">
        <v>497</v>
      </c>
      <c r="D5340" t="s">
        <v>54</v>
      </c>
      <c r="E5340" t="s">
        <v>5027</v>
      </c>
      <c r="F5340">
        <v>1.7999999999999999E-2</v>
      </c>
      <c r="G5340">
        <v>1.7999999999999999E-2</v>
      </c>
      <c r="H5340">
        <v>1</v>
      </c>
      <c r="J5340" t="s">
        <v>498</v>
      </c>
      <c r="K5340" t="s">
        <v>356</v>
      </c>
      <c r="L5340" t="s">
        <v>480</v>
      </c>
      <c r="M5340" t="s">
        <v>7663</v>
      </c>
      <c r="N5340" t="s">
        <v>4253</v>
      </c>
      <c r="O5340">
        <v>0</v>
      </c>
      <c r="P5340">
        <v>0</v>
      </c>
      <c r="Q5340">
        <v>1</v>
      </c>
    </row>
    <row r="5341" spans="1:17" x14ac:dyDescent="0.2">
      <c r="A5341" t="s">
        <v>498</v>
      </c>
      <c r="B5341" t="s">
        <v>134</v>
      </c>
      <c r="C5341" t="s">
        <v>497</v>
      </c>
      <c r="D5341" t="s">
        <v>54</v>
      </c>
      <c r="E5341" t="s">
        <v>5028</v>
      </c>
      <c r="F5341">
        <v>1.7999999999999999E-2</v>
      </c>
      <c r="G5341">
        <v>1.7999999999999999E-2</v>
      </c>
      <c r="H5341">
        <v>1</v>
      </c>
      <c r="J5341" t="s">
        <v>498</v>
      </c>
      <c r="K5341" t="s">
        <v>356</v>
      </c>
      <c r="L5341" t="s">
        <v>480</v>
      </c>
      <c r="M5341" t="s">
        <v>7663</v>
      </c>
      <c r="N5341" t="s">
        <v>4254</v>
      </c>
      <c r="O5341">
        <v>0</v>
      </c>
      <c r="P5341">
        <v>0</v>
      </c>
      <c r="Q5341">
        <v>1</v>
      </c>
    </row>
    <row r="5342" spans="1:17" x14ac:dyDescent="0.2">
      <c r="A5342" t="s">
        <v>498</v>
      </c>
      <c r="B5342" t="s">
        <v>134</v>
      </c>
      <c r="C5342" t="s">
        <v>497</v>
      </c>
      <c r="D5342" t="s">
        <v>54</v>
      </c>
      <c r="E5342" t="s">
        <v>5029</v>
      </c>
      <c r="F5342">
        <v>0.02</v>
      </c>
      <c r="G5342">
        <v>0.02</v>
      </c>
      <c r="H5342">
        <v>1</v>
      </c>
      <c r="J5342" t="s">
        <v>498</v>
      </c>
      <c r="K5342" t="s">
        <v>356</v>
      </c>
      <c r="L5342" t="s">
        <v>480</v>
      </c>
      <c r="M5342" t="s">
        <v>7663</v>
      </c>
      <c r="N5342" t="s">
        <v>4255</v>
      </c>
      <c r="O5342">
        <v>0</v>
      </c>
      <c r="P5342">
        <v>0</v>
      </c>
      <c r="Q5342">
        <v>1</v>
      </c>
    </row>
    <row r="5343" spans="1:17" x14ac:dyDescent="0.2">
      <c r="A5343" t="s">
        <v>498</v>
      </c>
      <c r="B5343" t="s">
        <v>134</v>
      </c>
      <c r="C5343" t="s">
        <v>497</v>
      </c>
      <c r="D5343" t="s">
        <v>54</v>
      </c>
      <c r="E5343" t="s">
        <v>5030</v>
      </c>
      <c r="F5343">
        <v>0.02</v>
      </c>
      <c r="G5343">
        <v>0.02</v>
      </c>
      <c r="H5343">
        <v>1</v>
      </c>
      <c r="J5343" t="s">
        <v>498</v>
      </c>
      <c r="K5343" t="s">
        <v>356</v>
      </c>
      <c r="L5343" t="s">
        <v>480</v>
      </c>
      <c r="M5343" t="s">
        <v>7663</v>
      </c>
      <c r="N5343" t="s">
        <v>4256</v>
      </c>
      <c r="O5343">
        <v>0</v>
      </c>
      <c r="P5343">
        <v>0</v>
      </c>
      <c r="Q5343">
        <v>1</v>
      </c>
    </row>
    <row r="5344" spans="1:17" x14ac:dyDescent="0.2">
      <c r="A5344" t="s">
        <v>498</v>
      </c>
      <c r="B5344" t="s">
        <v>134</v>
      </c>
      <c r="C5344" t="s">
        <v>497</v>
      </c>
      <c r="D5344" t="s">
        <v>54</v>
      </c>
      <c r="E5344" t="s">
        <v>5031</v>
      </c>
      <c r="F5344">
        <v>1.7999999999999999E-2</v>
      </c>
      <c r="G5344">
        <v>1.7999999999999999E-2</v>
      </c>
      <c r="H5344">
        <v>1</v>
      </c>
      <c r="J5344" t="s">
        <v>498</v>
      </c>
      <c r="K5344" t="s">
        <v>356</v>
      </c>
      <c r="L5344" t="s">
        <v>480</v>
      </c>
      <c r="M5344" t="s">
        <v>7663</v>
      </c>
      <c r="N5344" t="s">
        <v>4257</v>
      </c>
      <c r="O5344">
        <v>0</v>
      </c>
      <c r="P5344">
        <v>0</v>
      </c>
      <c r="Q5344">
        <v>1</v>
      </c>
    </row>
    <row r="5345" spans="1:17" x14ac:dyDescent="0.2">
      <c r="A5345" t="s">
        <v>498</v>
      </c>
      <c r="B5345" t="s">
        <v>134</v>
      </c>
      <c r="C5345" t="s">
        <v>497</v>
      </c>
      <c r="D5345" t="s">
        <v>54</v>
      </c>
      <c r="E5345" t="s">
        <v>5032</v>
      </c>
      <c r="F5345">
        <v>1.7999999999999999E-2</v>
      </c>
      <c r="G5345">
        <v>1.7999999999999999E-2</v>
      </c>
      <c r="H5345">
        <v>1</v>
      </c>
      <c r="J5345" t="s">
        <v>498</v>
      </c>
      <c r="K5345" t="s">
        <v>356</v>
      </c>
      <c r="L5345" t="s">
        <v>480</v>
      </c>
      <c r="M5345" t="s">
        <v>7663</v>
      </c>
      <c r="N5345" t="s">
        <v>4258</v>
      </c>
      <c r="O5345">
        <v>0</v>
      </c>
      <c r="P5345">
        <v>0</v>
      </c>
      <c r="Q5345">
        <v>1</v>
      </c>
    </row>
    <row r="5346" spans="1:17" x14ac:dyDescent="0.2">
      <c r="A5346" t="s">
        <v>498</v>
      </c>
      <c r="B5346" t="s">
        <v>134</v>
      </c>
      <c r="C5346" t="s">
        <v>497</v>
      </c>
      <c r="D5346" t="s">
        <v>54</v>
      </c>
      <c r="E5346" t="s">
        <v>5033</v>
      </c>
      <c r="F5346">
        <v>1.7999999999999999E-2</v>
      </c>
      <c r="G5346">
        <v>1.7999999999999999E-2</v>
      </c>
      <c r="H5346">
        <v>1</v>
      </c>
      <c r="J5346" t="s">
        <v>498</v>
      </c>
      <c r="K5346" t="s">
        <v>356</v>
      </c>
      <c r="L5346" t="s">
        <v>480</v>
      </c>
      <c r="M5346" t="s">
        <v>7663</v>
      </c>
      <c r="N5346" t="s">
        <v>4259</v>
      </c>
      <c r="O5346">
        <v>0</v>
      </c>
      <c r="P5346">
        <v>0</v>
      </c>
      <c r="Q5346">
        <v>1</v>
      </c>
    </row>
    <row r="5347" spans="1:17" x14ac:dyDescent="0.2">
      <c r="A5347" t="s">
        <v>498</v>
      </c>
      <c r="B5347" t="s">
        <v>134</v>
      </c>
      <c r="C5347" t="s">
        <v>497</v>
      </c>
      <c r="D5347" t="s">
        <v>54</v>
      </c>
      <c r="E5347" t="s">
        <v>5034</v>
      </c>
      <c r="F5347">
        <v>1.7999999999999999E-2</v>
      </c>
      <c r="G5347">
        <v>1.7999999999999999E-2</v>
      </c>
      <c r="H5347">
        <v>1</v>
      </c>
      <c r="J5347" t="s">
        <v>498</v>
      </c>
      <c r="K5347" t="s">
        <v>356</v>
      </c>
      <c r="L5347" t="s">
        <v>480</v>
      </c>
      <c r="M5347" t="s">
        <v>7663</v>
      </c>
      <c r="N5347" t="s">
        <v>4260</v>
      </c>
      <c r="O5347">
        <v>0</v>
      </c>
      <c r="P5347">
        <v>0</v>
      </c>
      <c r="Q5347">
        <v>1</v>
      </c>
    </row>
    <row r="5348" spans="1:17" x14ac:dyDescent="0.2">
      <c r="A5348" t="s">
        <v>498</v>
      </c>
      <c r="B5348" t="s">
        <v>134</v>
      </c>
      <c r="C5348" t="s">
        <v>497</v>
      </c>
      <c r="D5348" t="s">
        <v>54</v>
      </c>
      <c r="E5348" t="s">
        <v>5035</v>
      </c>
      <c r="F5348">
        <v>1.7000000000000001E-2</v>
      </c>
      <c r="G5348">
        <v>1.7000000000000001E-2</v>
      </c>
      <c r="H5348">
        <v>1</v>
      </c>
      <c r="J5348" t="s">
        <v>498</v>
      </c>
      <c r="K5348" t="s">
        <v>356</v>
      </c>
      <c r="L5348" t="s">
        <v>480</v>
      </c>
      <c r="M5348" t="s">
        <v>7663</v>
      </c>
      <c r="N5348" t="s">
        <v>4261</v>
      </c>
      <c r="O5348">
        <v>0</v>
      </c>
      <c r="P5348">
        <v>0</v>
      </c>
      <c r="Q5348">
        <v>1</v>
      </c>
    </row>
    <row r="5349" spans="1:17" x14ac:dyDescent="0.2">
      <c r="A5349" t="s">
        <v>498</v>
      </c>
      <c r="B5349" t="s">
        <v>134</v>
      </c>
      <c r="C5349" t="s">
        <v>497</v>
      </c>
      <c r="D5349" t="s">
        <v>54</v>
      </c>
      <c r="E5349" t="s">
        <v>5036</v>
      </c>
      <c r="F5349">
        <v>1.6E-2</v>
      </c>
      <c r="G5349">
        <v>1.6E-2</v>
      </c>
      <c r="H5349">
        <v>1</v>
      </c>
      <c r="J5349" t="s">
        <v>498</v>
      </c>
      <c r="K5349" t="s">
        <v>356</v>
      </c>
      <c r="L5349" t="s">
        <v>480</v>
      </c>
      <c r="M5349" t="s">
        <v>7663</v>
      </c>
      <c r="N5349" t="s">
        <v>4262</v>
      </c>
      <c r="O5349">
        <v>0</v>
      </c>
      <c r="P5349">
        <v>0</v>
      </c>
      <c r="Q5349">
        <v>1</v>
      </c>
    </row>
    <row r="5350" spans="1:17" x14ac:dyDescent="0.2">
      <c r="A5350" t="s">
        <v>498</v>
      </c>
      <c r="B5350" t="s">
        <v>134</v>
      </c>
      <c r="C5350" t="s">
        <v>497</v>
      </c>
      <c r="D5350" t="s">
        <v>54</v>
      </c>
      <c r="E5350" t="s">
        <v>5037</v>
      </c>
      <c r="F5350">
        <v>1.4E-2</v>
      </c>
      <c r="G5350">
        <v>1.4E-2</v>
      </c>
      <c r="H5350">
        <v>1</v>
      </c>
      <c r="J5350" t="s">
        <v>498</v>
      </c>
      <c r="K5350" t="s">
        <v>356</v>
      </c>
      <c r="L5350" t="s">
        <v>480</v>
      </c>
      <c r="M5350" t="s">
        <v>7663</v>
      </c>
      <c r="N5350" t="s">
        <v>4263</v>
      </c>
      <c r="O5350">
        <v>0</v>
      </c>
      <c r="P5350">
        <v>0</v>
      </c>
      <c r="Q5350">
        <v>1</v>
      </c>
    </row>
    <row r="5351" spans="1:17" x14ac:dyDescent="0.2">
      <c r="A5351" t="s">
        <v>498</v>
      </c>
      <c r="B5351" t="s">
        <v>134</v>
      </c>
      <c r="C5351" t="s">
        <v>497</v>
      </c>
      <c r="D5351" t="s">
        <v>54</v>
      </c>
      <c r="E5351" t="s">
        <v>5038</v>
      </c>
      <c r="F5351">
        <v>1.2999999999999999E-2</v>
      </c>
      <c r="G5351">
        <v>1.2999999999999999E-2</v>
      </c>
      <c r="H5351">
        <v>1</v>
      </c>
      <c r="J5351" t="s">
        <v>498</v>
      </c>
      <c r="K5351" t="s">
        <v>356</v>
      </c>
      <c r="L5351" t="s">
        <v>480</v>
      </c>
      <c r="M5351" t="s">
        <v>7663</v>
      </c>
      <c r="N5351" t="s">
        <v>4264</v>
      </c>
      <c r="O5351">
        <v>0</v>
      </c>
      <c r="P5351">
        <v>0</v>
      </c>
      <c r="Q5351">
        <v>1</v>
      </c>
    </row>
    <row r="5352" spans="1:17" x14ac:dyDescent="0.2">
      <c r="A5352" t="s">
        <v>498</v>
      </c>
      <c r="B5352" t="s">
        <v>134</v>
      </c>
      <c r="C5352" t="s">
        <v>497</v>
      </c>
      <c r="D5352" t="s">
        <v>54</v>
      </c>
      <c r="E5352" t="s">
        <v>5039</v>
      </c>
      <c r="F5352">
        <v>1.2999999999999999E-2</v>
      </c>
      <c r="G5352">
        <v>1.2999999999999999E-2</v>
      </c>
      <c r="H5352">
        <v>1</v>
      </c>
      <c r="J5352" t="s">
        <v>498</v>
      </c>
      <c r="K5352" t="s">
        <v>356</v>
      </c>
      <c r="L5352" t="s">
        <v>480</v>
      </c>
      <c r="M5352" t="s">
        <v>7663</v>
      </c>
      <c r="N5352" t="s">
        <v>4265</v>
      </c>
      <c r="O5352">
        <v>0</v>
      </c>
      <c r="P5352">
        <v>0</v>
      </c>
      <c r="Q5352">
        <v>1</v>
      </c>
    </row>
    <row r="5353" spans="1:17" x14ac:dyDescent="0.2">
      <c r="A5353" t="s">
        <v>498</v>
      </c>
      <c r="B5353" t="s">
        <v>134</v>
      </c>
      <c r="C5353" t="s">
        <v>497</v>
      </c>
      <c r="D5353" t="s">
        <v>54</v>
      </c>
      <c r="E5353" t="s">
        <v>5040</v>
      </c>
      <c r="F5353">
        <v>1.2999999999999999E-2</v>
      </c>
      <c r="G5353">
        <v>1.2999999999999999E-2</v>
      </c>
      <c r="H5353">
        <v>1</v>
      </c>
      <c r="J5353" t="s">
        <v>498</v>
      </c>
      <c r="K5353" t="s">
        <v>356</v>
      </c>
      <c r="L5353" t="s">
        <v>480</v>
      </c>
      <c r="M5353" t="s">
        <v>7663</v>
      </c>
      <c r="N5353" t="s">
        <v>4266</v>
      </c>
      <c r="O5353">
        <v>0</v>
      </c>
      <c r="P5353">
        <v>0</v>
      </c>
      <c r="Q5353">
        <v>1</v>
      </c>
    </row>
    <row r="5354" spans="1:17" x14ac:dyDescent="0.2">
      <c r="A5354" t="s">
        <v>498</v>
      </c>
      <c r="B5354" t="s">
        <v>134</v>
      </c>
      <c r="C5354" t="s">
        <v>497</v>
      </c>
      <c r="D5354" t="s">
        <v>54</v>
      </c>
      <c r="E5354" t="s">
        <v>5041</v>
      </c>
      <c r="F5354">
        <v>1.2999999999999999E-2</v>
      </c>
      <c r="G5354">
        <v>1.2999999999999999E-2</v>
      </c>
      <c r="H5354">
        <v>1</v>
      </c>
      <c r="J5354" t="s">
        <v>498</v>
      </c>
      <c r="K5354" t="s">
        <v>356</v>
      </c>
      <c r="L5354" t="s">
        <v>480</v>
      </c>
      <c r="M5354" t="s">
        <v>7663</v>
      </c>
      <c r="N5354" t="s">
        <v>4267</v>
      </c>
      <c r="O5354">
        <v>0</v>
      </c>
      <c r="P5354">
        <v>0</v>
      </c>
      <c r="Q5354">
        <v>1</v>
      </c>
    </row>
    <row r="5355" spans="1:17" x14ac:dyDescent="0.2">
      <c r="A5355" t="s">
        <v>498</v>
      </c>
      <c r="B5355" t="s">
        <v>134</v>
      </c>
      <c r="C5355" t="s">
        <v>497</v>
      </c>
      <c r="D5355" t="s">
        <v>54</v>
      </c>
      <c r="E5355" t="s">
        <v>5042</v>
      </c>
      <c r="F5355">
        <v>1.2999999999999999E-2</v>
      </c>
      <c r="G5355">
        <v>1.2999999999999999E-2</v>
      </c>
      <c r="H5355">
        <v>1</v>
      </c>
      <c r="J5355" t="s">
        <v>498</v>
      </c>
      <c r="K5355" t="s">
        <v>356</v>
      </c>
      <c r="L5355" t="s">
        <v>480</v>
      </c>
      <c r="M5355" t="s">
        <v>7663</v>
      </c>
      <c r="N5355" t="s">
        <v>4268</v>
      </c>
      <c r="O5355">
        <v>0</v>
      </c>
      <c r="P5355">
        <v>0</v>
      </c>
      <c r="Q5355">
        <v>1</v>
      </c>
    </row>
    <row r="5356" spans="1:17" x14ac:dyDescent="0.2">
      <c r="A5356" t="s">
        <v>498</v>
      </c>
      <c r="B5356" t="s">
        <v>134</v>
      </c>
      <c r="C5356" t="s">
        <v>497</v>
      </c>
      <c r="D5356" t="s">
        <v>54</v>
      </c>
      <c r="E5356" t="s">
        <v>5043</v>
      </c>
      <c r="F5356">
        <v>1.2999999999999999E-2</v>
      </c>
      <c r="G5356">
        <v>1.2999999999999999E-2</v>
      </c>
      <c r="H5356">
        <v>1</v>
      </c>
      <c r="J5356" t="s">
        <v>498</v>
      </c>
      <c r="K5356" t="s">
        <v>356</v>
      </c>
      <c r="L5356" t="s">
        <v>480</v>
      </c>
      <c r="M5356" t="s">
        <v>7663</v>
      </c>
      <c r="N5356" t="s">
        <v>4269</v>
      </c>
      <c r="O5356">
        <v>0</v>
      </c>
      <c r="P5356">
        <v>0</v>
      </c>
      <c r="Q5356">
        <v>1</v>
      </c>
    </row>
    <row r="5357" spans="1:17" x14ac:dyDescent="0.2">
      <c r="A5357" t="s">
        <v>498</v>
      </c>
      <c r="B5357" t="s">
        <v>134</v>
      </c>
      <c r="C5357" t="s">
        <v>497</v>
      </c>
      <c r="D5357" t="s">
        <v>54</v>
      </c>
      <c r="E5357" t="s">
        <v>5044</v>
      </c>
      <c r="F5357">
        <v>1.2999999999999999E-2</v>
      </c>
      <c r="G5357">
        <v>1.2999999999999999E-2</v>
      </c>
      <c r="H5357">
        <v>1</v>
      </c>
      <c r="J5357" t="s">
        <v>498</v>
      </c>
      <c r="K5357" t="s">
        <v>356</v>
      </c>
      <c r="L5357" t="s">
        <v>480</v>
      </c>
      <c r="M5357" t="s">
        <v>7663</v>
      </c>
      <c r="N5357" t="s">
        <v>4270</v>
      </c>
      <c r="O5357">
        <v>0</v>
      </c>
      <c r="P5357">
        <v>0</v>
      </c>
      <c r="Q5357">
        <v>1</v>
      </c>
    </row>
    <row r="5358" spans="1:17" x14ac:dyDescent="0.2">
      <c r="A5358" t="s">
        <v>498</v>
      </c>
      <c r="B5358" t="s">
        <v>134</v>
      </c>
      <c r="C5358" t="s">
        <v>497</v>
      </c>
      <c r="D5358" t="s">
        <v>54</v>
      </c>
      <c r="E5358" t="s">
        <v>5045</v>
      </c>
      <c r="F5358">
        <v>1.2999999999999999E-2</v>
      </c>
      <c r="G5358">
        <v>1.2999999999999999E-2</v>
      </c>
      <c r="H5358">
        <v>1</v>
      </c>
      <c r="J5358" t="s">
        <v>498</v>
      </c>
      <c r="K5358" t="s">
        <v>356</v>
      </c>
      <c r="L5358" t="s">
        <v>480</v>
      </c>
      <c r="M5358" t="s">
        <v>7663</v>
      </c>
      <c r="N5358" t="s">
        <v>4271</v>
      </c>
      <c r="O5358">
        <v>0</v>
      </c>
      <c r="P5358">
        <v>0</v>
      </c>
      <c r="Q5358">
        <v>1</v>
      </c>
    </row>
    <row r="5359" spans="1:17" x14ac:dyDescent="0.2">
      <c r="A5359" t="s">
        <v>498</v>
      </c>
      <c r="B5359" t="s">
        <v>134</v>
      </c>
      <c r="C5359" t="s">
        <v>497</v>
      </c>
      <c r="D5359" t="s">
        <v>54</v>
      </c>
      <c r="E5359" t="s">
        <v>5046</v>
      </c>
      <c r="F5359">
        <v>1.2999999999999999E-2</v>
      </c>
      <c r="G5359">
        <v>1.2999999999999999E-2</v>
      </c>
      <c r="H5359">
        <v>1</v>
      </c>
      <c r="J5359" t="s">
        <v>498</v>
      </c>
      <c r="K5359" t="s">
        <v>356</v>
      </c>
      <c r="L5359" t="s">
        <v>480</v>
      </c>
      <c r="M5359" t="s">
        <v>7663</v>
      </c>
      <c r="N5359" t="s">
        <v>4272</v>
      </c>
      <c r="O5359">
        <v>0</v>
      </c>
      <c r="P5359">
        <v>0</v>
      </c>
      <c r="Q5359">
        <v>1</v>
      </c>
    </row>
    <row r="5360" spans="1:17" x14ac:dyDescent="0.2">
      <c r="A5360" t="s">
        <v>498</v>
      </c>
      <c r="B5360" t="s">
        <v>134</v>
      </c>
      <c r="C5360" t="s">
        <v>497</v>
      </c>
      <c r="D5360" t="s">
        <v>54</v>
      </c>
      <c r="E5360" t="s">
        <v>5047</v>
      </c>
      <c r="F5360">
        <v>1.4999999999999999E-2</v>
      </c>
      <c r="G5360">
        <v>1.4999999999999999E-2</v>
      </c>
      <c r="H5360">
        <v>1</v>
      </c>
      <c r="J5360" t="s">
        <v>498</v>
      </c>
      <c r="K5360" t="s">
        <v>356</v>
      </c>
      <c r="L5360" t="s">
        <v>480</v>
      </c>
      <c r="M5360" t="s">
        <v>7663</v>
      </c>
      <c r="N5360" t="s">
        <v>4273</v>
      </c>
      <c r="O5360">
        <v>0</v>
      </c>
      <c r="P5360">
        <v>0</v>
      </c>
      <c r="Q5360">
        <v>1</v>
      </c>
    </row>
    <row r="5361" spans="1:17" x14ac:dyDescent="0.2">
      <c r="A5361" t="s">
        <v>498</v>
      </c>
      <c r="B5361" t="s">
        <v>134</v>
      </c>
      <c r="C5361" t="s">
        <v>497</v>
      </c>
      <c r="D5361" t="s">
        <v>54</v>
      </c>
      <c r="E5361" t="s">
        <v>5048</v>
      </c>
      <c r="F5361">
        <v>1.7000000000000001E-2</v>
      </c>
      <c r="G5361">
        <v>1.7000000000000001E-2</v>
      </c>
      <c r="H5361">
        <v>1</v>
      </c>
      <c r="J5361" t="s">
        <v>498</v>
      </c>
      <c r="K5361" t="s">
        <v>356</v>
      </c>
      <c r="L5361" t="s">
        <v>480</v>
      </c>
      <c r="M5361" t="s">
        <v>7663</v>
      </c>
      <c r="N5361" t="s">
        <v>4274</v>
      </c>
      <c r="O5361">
        <v>0</v>
      </c>
      <c r="P5361">
        <v>0</v>
      </c>
      <c r="Q5361">
        <v>1</v>
      </c>
    </row>
    <row r="5362" spans="1:17" x14ac:dyDescent="0.2">
      <c r="A5362" t="s">
        <v>498</v>
      </c>
      <c r="B5362" t="s">
        <v>134</v>
      </c>
      <c r="C5362" t="s">
        <v>497</v>
      </c>
      <c r="D5362" t="s">
        <v>54</v>
      </c>
      <c r="E5362" t="s">
        <v>5049</v>
      </c>
      <c r="F5362">
        <v>1.4E-2</v>
      </c>
      <c r="G5362">
        <v>1.4E-2</v>
      </c>
      <c r="H5362">
        <v>1</v>
      </c>
      <c r="J5362" t="s">
        <v>498</v>
      </c>
      <c r="K5362" t="s">
        <v>356</v>
      </c>
      <c r="L5362" t="s">
        <v>480</v>
      </c>
      <c r="M5362" t="s">
        <v>7663</v>
      </c>
      <c r="N5362" t="s">
        <v>4275</v>
      </c>
      <c r="O5362">
        <v>0</v>
      </c>
      <c r="P5362">
        <v>0</v>
      </c>
      <c r="Q5362">
        <v>1</v>
      </c>
    </row>
    <row r="5363" spans="1:17" x14ac:dyDescent="0.2">
      <c r="A5363" t="s">
        <v>498</v>
      </c>
      <c r="B5363" t="s">
        <v>134</v>
      </c>
      <c r="C5363" t="s">
        <v>497</v>
      </c>
      <c r="D5363" t="s">
        <v>54</v>
      </c>
      <c r="E5363" t="s">
        <v>5050</v>
      </c>
      <c r="F5363">
        <v>1.0999999999999999E-2</v>
      </c>
      <c r="G5363">
        <v>1.0999999999999999E-2</v>
      </c>
      <c r="H5363">
        <v>1</v>
      </c>
      <c r="J5363" t="s">
        <v>498</v>
      </c>
      <c r="K5363" t="s">
        <v>356</v>
      </c>
      <c r="L5363" t="s">
        <v>480</v>
      </c>
      <c r="M5363" t="s">
        <v>7663</v>
      </c>
      <c r="N5363" t="s">
        <v>4276</v>
      </c>
      <c r="O5363">
        <v>0</v>
      </c>
      <c r="P5363">
        <v>0</v>
      </c>
      <c r="Q5363">
        <v>1</v>
      </c>
    </row>
    <row r="5364" spans="1:17" x14ac:dyDescent="0.2">
      <c r="A5364" t="s">
        <v>498</v>
      </c>
      <c r="B5364" t="s">
        <v>134</v>
      </c>
      <c r="C5364" t="s">
        <v>497</v>
      </c>
      <c r="D5364" t="s">
        <v>54</v>
      </c>
      <c r="E5364" t="s">
        <v>5051</v>
      </c>
      <c r="F5364">
        <v>1.6E-2</v>
      </c>
      <c r="G5364">
        <v>1.6E-2</v>
      </c>
      <c r="H5364">
        <v>1</v>
      </c>
      <c r="J5364" t="s">
        <v>498</v>
      </c>
      <c r="K5364" t="s">
        <v>356</v>
      </c>
      <c r="L5364" t="s">
        <v>480</v>
      </c>
      <c r="M5364" t="s">
        <v>7663</v>
      </c>
      <c r="N5364" t="s">
        <v>4277</v>
      </c>
      <c r="O5364">
        <v>0</v>
      </c>
      <c r="P5364">
        <v>0</v>
      </c>
      <c r="Q5364">
        <v>1</v>
      </c>
    </row>
    <row r="5365" spans="1:17" x14ac:dyDescent="0.2">
      <c r="A5365" t="s">
        <v>498</v>
      </c>
      <c r="B5365" t="s">
        <v>134</v>
      </c>
      <c r="C5365" t="s">
        <v>497</v>
      </c>
      <c r="D5365" t="s">
        <v>54</v>
      </c>
      <c r="E5365" t="s">
        <v>5052</v>
      </c>
      <c r="F5365">
        <v>1.6E-2</v>
      </c>
      <c r="G5365">
        <v>1.6E-2</v>
      </c>
      <c r="H5365">
        <v>1</v>
      </c>
      <c r="J5365" t="s">
        <v>498</v>
      </c>
      <c r="K5365" t="s">
        <v>356</v>
      </c>
      <c r="L5365" t="s">
        <v>480</v>
      </c>
      <c r="M5365" t="s">
        <v>7663</v>
      </c>
      <c r="N5365" t="s">
        <v>4278</v>
      </c>
      <c r="O5365">
        <v>0</v>
      </c>
      <c r="P5365">
        <v>0</v>
      </c>
      <c r="Q5365">
        <v>1</v>
      </c>
    </row>
    <row r="5366" spans="1:17" x14ac:dyDescent="0.2">
      <c r="A5366" t="s">
        <v>498</v>
      </c>
      <c r="B5366" t="s">
        <v>134</v>
      </c>
      <c r="C5366" t="s">
        <v>497</v>
      </c>
      <c r="D5366" t="s">
        <v>54</v>
      </c>
      <c r="E5366" t="s">
        <v>5053</v>
      </c>
      <c r="F5366">
        <v>1.7000000000000001E-2</v>
      </c>
      <c r="G5366">
        <v>1.7000000000000001E-2</v>
      </c>
      <c r="H5366">
        <v>1</v>
      </c>
      <c r="J5366" t="s">
        <v>498</v>
      </c>
      <c r="K5366" t="s">
        <v>356</v>
      </c>
      <c r="L5366" t="s">
        <v>480</v>
      </c>
      <c r="M5366" t="s">
        <v>7663</v>
      </c>
      <c r="N5366" t="s">
        <v>4279</v>
      </c>
      <c r="O5366">
        <v>0</v>
      </c>
      <c r="P5366">
        <v>0</v>
      </c>
      <c r="Q5366">
        <v>1</v>
      </c>
    </row>
    <row r="5367" spans="1:17" x14ac:dyDescent="0.2">
      <c r="A5367" t="s">
        <v>498</v>
      </c>
      <c r="B5367" t="s">
        <v>134</v>
      </c>
      <c r="C5367" t="s">
        <v>497</v>
      </c>
      <c r="D5367" t="s">
        <v>54</v>
      </c>
      <c r="E5367" t="s">
        <v>5054</v>
      </c>
      <c r="F5367">
        <v>1.4E-2</v>
      </c>
      <c r="G5367">
        <v>1.4E-2</v>
      </c>
      <c r="H5367">
        <v>1</v>
      </c>
      <c r="J5367" t="s">
        <v>498</v>
      </c>
      <c r="K5367" t="s">
        <v>356</v>
      </c>
      <c r="L5367" t="s">
        <v>480</v>
      </c>
      <c r="M5367" t="s">
        <v>7663</v>
      </c>
      <c r="N5367" t="s">
        <v>4280</v>
      </c>
      <c r="O5367">
        <v>0</v>
      </c>
      <c r="P5367">
        <v>0</v>
      </c>
      <c r="Q5367">
        <v>1</v>
      </c>
    </row>
    <row r="5368" spans="1:17" x14ac:dyDescent="0.2">
      <c r="A5368" t="s">
        <v>498</v>
      </c>
      <c r="B5368" t="s">
        <v>134</v>
      </c>
      <c r="C5368" t="s">
        <v>497</v>
      </c>
      <c r="D5368" t="s">
        <v>54</v>
      </c>
      <c r="E5368" t="s">
        <v>5055</v>
      </c>
      <c r="F5368">
        <v>1.7000000000000001E-2</v>
      </c>
      <c r="G5368">
        <v>1.7000000000000001E-2</v>
      </c>
      <c r="H5368">
        <v>1</v>
      </c>
      <c r="J5368" t="s">
        <v>498</v>
      </c>
      <c r="K5368" t="s">
        <v>356</v>
      </c>
      <c r="L5368" t="s">
        <v>480</v>
      </c>
      <c r="M5368" t="s">
        <v>7663</v>
      </c>
      <c r="N5368" t="s">
        <v>4281</v>
      </c>
      <c r="O5368">
        <v>0</v>
      </c>
      <c r="P5368">
        <v>0</v>
      </c>
      <c r="Q5368">
        <v>1</v>
      </c>
    </row>
    <row r="5369" spans="1:17" x14ac:dyDescent="0.2">
      <c r="A5369" t="s">
        <v>498</v>
      </c>
      <c r="B5369" t="s">
        <v>134</v>
      </c>
      <c r="C5369" t="s">
        <v>497</v>
      </c>
      <c r="D5369" t="s">
        <v>54</v>
      </c>
      <c r="E5369" t="s">
        <v>5056</v>
      </c>
      <c r="F5369">
        <v>1.4E-2</v>
      </c>
      <c r="G5369">
        <v>1.4E-2</v>
      </c>
      <c r="H5369">
        <v>1</v>
      </c>
      <c r="J5369" t="s">
        <v>498</v>
      </c>
      <c r="K5369" t="s">
        <v>356</v>
      </c>
      <c r="L5369" t="s">
        <v>480</v>
      </c>
      <c r="M5369" t="s">
        <v>7663</v>
      </c>
      <c r="N5369" t="s">
        <v>4282</v>
      </c>
      <c r="O5369">
        <v>0</v>
      </c>
      <c r="P5369">
        <v>0</v>
      </c>
      <c r="Q5369">
        <v>1</v>
      </c>
    </row>
    <row r="5370" spans="1:17" x14ac:dyDescent="0.2">
      <c r="A5370" t="s">
        <v>498</v>
      </c>
      <c r="B5370" t="s">
        <v>134</v>
      </c>
      <c r="C5370" t="s">
        <v>497</v>
      </c>
      <c r="D5370" t="s">
        <v>54</v>
      </c>
      <c r="E5370" t="s">
        <v>5057</v>
      </c>
      <c r="F5370">
        <v>1.4E-2</v>
      </c>
      <c r="G5370">
        <v>1.4E-2</v>
      </c>
      <c r="H5370">
        <v>1</v>
      </c>
      <c r="J5370" t="s">
        <v>498</v>
      </c>
      <c r="K5370" t="s">
        <v>356</v>
      </c>
      <c r="L5370" t="s">
        <v>480</v>
      </c>
      <c r="M5370" t="s">
        <v>7663</v>
      </c>
      <c r="N5370" t="s">
        <v>4283</v>
      </c>
      <c r="O5370">
        <v>0</v>
      </c>
      <c r="P5370">
        <v>0</v>
      </c>
      <c r="Q5370">
        <v>1</v>
      </c>
    </row>
    <row r="5371" spans="1:17" x14ac:dyDescent="0.2">
      <c r="A5371" t="s">
        <v>498</v>
      </c>
      <c r="B5371" t="s">
        <v>134</v>
      </c>
      <c r="C5371" t="s">
        <v>497</v>
      </c>
      <c r="D5371" t="s">
        <v>54</v>
      </c>
      <c r="E5371" t="s">
        <v>5058</v>
      </c>
      <c r="F5371">
        <v>1.4E-2</v>
      </c>
      <c r="G5371">
        <v>1.4E-2</v>
      </c>
      <c r="H5371">
        <v>1</v>
      </c>
      <c r="J5371" t="s">
        <v>498</v>
      </c>
      <c r="K5371" t="s">
        <v>356</v>
      </c>
      <c r="L5371" t="s">
        <v>480</v>
      </c>
      <c r="M5371" t="s">
        <v>7663</v>
      </c>
      <c r="N5371" t="s">
        <v>4284</v>
      </c>
      <c r="O5371">
        <v>0</v>
      </c>
      <c r="P5371">
        <v>0</v>
      </c>
      <c r="Q5371">
        <v>1</v>
      </c>
    </row>
    <row r="5372" spans="1:17" x14ac:dyDescent="0.2">
      <c r="A5372" t="s">
        <v>498</v>
      </c>
      <c r="B5372" t="s">
        <v>134</v>
      </c>
      <c r="C5372" t="s">
        <v>497</v>
      </c>
      <c r="D5372" t="s">
        <v>54</v>
      </c>
      <c r="E5372" t="s">
        <v>5059</v>
      </c>
      <c r="F5372">
        <v>1.2999999999999999E-2</v>
      </c>
      <c r="G5372">
        <v>1.2999999999999999E-2</v>
      </c>
      <c r="H5372">
        <v>1</v>
      </c>
      <c r="J5372" t="s">
        <v>498</v>
      </c>
      <c r="K5372" t="s">
        <v>356</v>
      </c>
      <c r="L5372" t="s">
        <v>480</v>
      </c>
      <c r="M5372" t="s">
        <v>7663</v>
      </c>
      <c r="N5372" t="s">
        <v>4285</v>
      </c>
      <c r="O5372">
        <v>0</v>
      </c>
      <c r="P5372">
        <v>0</v>
      </c>
      <c r="Q5372">
        <v>1</v>
      </c>
    </row>
    <row r="5373" spans="1:17" x14ac:dyDescent="0.2">
      <c r="A5373" t="s">
        <v>498</v>
      </c>
      <c r="B5373" t="s">
        <v>134</v>
      </c>
      <c r="C5373" t="s">
        <v>497</v>
      </c>
      <c r="D5373" t="s">
        <v>54</v>
      </c>
      <c r="E5373" t="s">
        <v>5060</v>
      </c>
      <c r="F5373">
        <v>1.2999999999999999E-2</v>
      </c>
      <c r="G5373">
        <v>1.2999999999999999E-2</v>
      </c>
      <c r="H5373">
        <v>1</v>
      </c>
      <c r="J5373" t="s">
        <v>498</v>
      </c>
      <c r="K5373" t="s">
        <v>356</v>
      </c>
      <c r="L5373" t="s">
        <v>480</v>
      </c>
      <c r="M5373" t="s">
        <v>7663</v>
      </c>
      <c r="N5373" t="s">
        <v>4286</v>
      </c>
      <c r="O5373">
        <v>0</v>
      </c>
      <c r="P5373">
        <v>0</v>
      </c>
      <c r="Q5373">
        <v>1</v>
      </c>
    </row>
    <row r="5374" spans="1:17" x14ac:dyDescent="0.2">
      <c r="A5374" t="s">
        <v>498</v>
      </c>
      <c r="B5374" t="s">
        <v>134</v>
      </c>
      <c r="C5374" t="s">
        <v>497</v>
      </c>
      <c r="D5374" t="s">
        <v>54</v>
      </c>
      <c r="E5374" t="s">
        <v>5061</v>
      </c>
      <c r="F5374">
        <v>1.4E-2</v>
      </c>
      <c r="G5374">
        <v>1.4E-2</v>
      </c>
      <c r="H5374">
        <v>1</v>
      </c>
      <c r="J5374" t="s">
        <v>498</v>
      </c>
      <c r="K5374" t="s">
        <v>356</v>
      </c>
      <c r="L5374" t="s">
        <v>480</v>
      </c>
      <c r="M5374" t="s">
        <v>7663</v>
      </c>
      <c r="N5374" t="s">
        <v>4287</v>
      </c>
      <c r="O5374">
        <v>0</v>
      </c>
      <c r="P5374">
        <v>0</v>
      </c>
      <c r="Q5374">
        <v>1</v>
      </c>
    </row>
    <row r="5375" spans="1:17" x14ac:dyDescent="0.2">
      <c r="A5375" t="s">
        <v>498</v>
      </c>
      <c r="B5375" t="s">
        <v>134</v>
      </c>
      <c r="C5375" t="s">
        <v>497</v>
      </c>
      <c r="D5375" t="s">
        <v>54</v>
      </c>
      <c r="E5375" t="s">
        <v>5062</v>
      </c>
      <c r="F5375">
        <v>1.7000000000000001E-2</v>
      </c>
      <c r="G5375">
        <v>1.7000000000000001E-2</v>
      </c>
      <c r="H5375">
        <v>1</v>
      </c>
      <c r="J5375" t="s">
        <v>498</v>
      </c>
      <c r="K5375" t="s">
        <v>356</v>
      </c>
      <c r="L5375" t="s">
        <v>480</v>
      </c>
      <c r="M5375" t="s">
        <v>7663</v>
      </c>
      <c r="N5375" t="s">
        <v>4288</v>
      </c>
      <c r="O5375">
        <v>0</v>
      </c>
      <c r="P5375">
        <v>0</v>
      </c>
      <c r="Q5375">
        <v>1</v>
      </c>
    </row>
    <row r="5376" spans="1:17" x14ac:dyDescent="0.2">
      <c r="A5376" t="s">
        <v>498</v>
      </c>
      <c r="B5376" t="s">
        <v>134</v>
      </c>
      <c r="C5376" t="s">
        <v>497</v>
      </c>
      <c r="D5376" t="s">
        <v>54</v>
      </c>
      <c r="E5376" t="s">
        <v>5063</v>
      </c>
      <c r="F5376">
        <v>1.7000000000000001E-2</v>
      </c>
      <c r="G5376">
        <v>1.7000000000000001E-2</v>
      </c>
      <c r="H5376">
        <v>1</v>
      </c>
      <c r="J5376" t="s">
        <v>498</v>
      </c>
      <c r="K5376" t="s">
        <v>356</v>
      </c>
      <c r="L5376" t="s">
        <v>480</v>
      </c>
      <c r="M5376" t="s">
        <v>7663</v>
      </c>
      <c r="N5376" t="s">
        <v>4289</v>
      </c>
      <c r="O5376">
        <v>0</v>
      </c>
      <c r="P5376">
        <v>0</v>
      </c>
      <c r="Q5376">
        <v>1</v>
      </c>
    </row>
    <row r="5377" spans="1:17" x14ac:dyDescent="0.2">
      <c r="A5377" t="s">
        <v>498</v>
      </c>
      <c r="B5377" t="s">
        <v>134</v>
      </c>
      <c r="C5377" t="s">
        <v>497</v>
      </c>
      <c r="D5377" t="s">
        <v>54</v>
      </c>
      <c r="E5377" t="s">
        <v>5064</v>
      </c>
      <c r="F5377">
        <v>1.7000000000000001E-2</v>
      </c>
      <c r="G5377">
        <v>1.7000000000000001E-2</v>
      </c>
      <c r="H5377">
        <v>1</v>
      </c>
      <c r="J5377" t="s">
        <v>498</v>
      </c>
      <c r="K5377" t="s">
        <v>356</v>
      </c>
      <c r="L5377" t="s">
        <v>480</v>
      </c>
      <c r="M5377" t="s">
        <v>7663</v>
      </c>
      <c r="N5377" t="s">
        <v>4290</v>
      </c>
      <c r="O5377">
        <v>0</v>
      </c>
      <c r="P5377">
        <v>0</v>
      </c>
      <c r="Q5377">
        <v>1</v>
      </c>
    </row>
    <row r="5378" spans="1:17" x14ac:dyDescent="0.2">
      <c r="A5378" t="s">
        <v>498</v>
      </c>
      <c r="B5378" t="s">
        <v>134</v>
      </c>
      <c r="C5378" t="s">
        <v>497</v>
      </c>
      <c r="D5378" t="s">
        <v>54</v>
      </c>
      <c r="E5378" t="s">
        <v>5065</v>
      </c>
      <c r="F5378">
        <v>1.7000000000000001E-2</v>
      </c>
      <c r="G5378">
        <v>1.7000000000000001E-2</v>
      </c>
      <c r="H5378">
        <v>1</v>
      </c>
      <c r="J5378" t="s">
        <v>498</v>
      </c>
      <c r="K5378" t="s">
        <v>356</v>
      </c>
      <c r="L5378" t="s">
        <v>480</v>
      </c>
      <c r="M5378" t="s">
        <v>7663</v>
      </c>
      <c r="N5378" t="s">
        <v>4291</v>
      </c>
      <c r="O5378">
        <v>0</v>
      </c>
      <c r="P5378">
        <v>0</v>
      </c>
      <c r="Q5378">
        <v>1</v>
      </c>
    </row>
    <row r="5379" spans="1:17" x14ac:dyDescent="0.2">
      <c r="A5379" t="s">
        <v>498</v>
      </c>
      <c r="B5379" t="s">
        <v>134</v>
      </c>
      <c r="C5379" t="s">
        <v>497</v>
      </c>
      <c r="D5379" t="s">
        <v>54</v>
      </c>
      <c r="E5379" t="s">
        <v>5066</v>
      </c>
      <c r="F5379">
        <v>1.4E-2</v>
      </c>
      <c r="G5379">
        <v>1.4E-2</v>
      </c>
      <c r="H5379">
        <v>1</v>
      </c>
      <c r="J5379" t="s">
        <v>498</v>
      </c>
      <c r="K5379" t="s">
        <v>356</v>
      </c>
      <c r="L5379" t="s">
        <v>480</v>
      </c>
      <c r="M5379" t="s">
        <v>7663</v>
      </c>
      <c r="N5379" t="s">
        <v>4292</v>
      </c>
      <c r="O5379">
        <v>0</v>
      </c>
      <c r="P5379">
        <v>0</v>
      </c>
      <c r="Q5379">
        <v>1</v>
      </c>
    </row>
    <row r="5380" spans="1:17" x14ac:dyDescent="0.2">
      <c r="A5380" t="s">
        <v>498</v>
      </c>
      <c r="B5380" t="s">
        <v>134</v>
      </c>
      <c r="C5380" t="s">
        <v>497</v>
      </c>
      <c r="D5380" t="s">
        <v>54</v>
      </c>
      <c r="E5380" t="s">
        <v>5067</v>
      </c>
      <c r="F5380">
        <v>1.4E-2</v>
      </c>
      <c r="G5380">
        <v>1.4E-2</v>
      </c>
      <c r="H5380">
        <v>1</v>
      </c>
      <c r="J5380" t="s">
        <v>498</v>
      </c>
      <c r="K5380" t="s">
        <v>356</v>
      </c>
      <c r="L5380" t="s">
        <v>480</v>
      </c>
      <c r="M5380" t="s">
        <v>7663</v>
      </c>
      <c r="N5380" t="s">
        <v>4293</v>
      </c>
      <c r="O5380">
        <v>0</v>
      </c>
      <c r="P5380">
        <v>0</v>
      </c>
      <c r="Q5380">
        <v>1</v>
      </c>
    </row>
    <row r="5381" spans="1:17" x14ac:dyDescent="0.2">
      <c r="A5381" t="s">
        <v>498</v>
      </c>
      <c r="B5381" t="s">
        <v>134</v>
      </c>
      <c r="C5381" t="s">
        <v>497</v>
      </c>
      <c r="D5381" t="s">
        <v>54</v>
      </c>
      <c r="E5381" t="s">
        <v>5068</v>
      </c>
      <c r="F5381">
        <v>1.4999999999999999E-2</v>
      </c>
      <c r="G5381">
        <v>1.4999999999999999E-2</v>
      </c>
      <c r="H5381">
        <v>1</v>
      </c>
      <c r="J5381" t="s">
        <v>498</v>
      </c>
      <c r="K5381" t="s">
        <v>356</v>
      </c>
      <c r="L5381" t="s">
        <v>480</v>
      </c>
      <c r="M5381" t="s">
        <v>7663</v>
      </c>
      <c r="N5381" t="s">
        <v>4294</v>
      </c>
      <c r="O5381">
        <v>0</v>
      </c>
      <c r="P5381">
        <v>0</v>
      </c>
      <c r="Q5381">
        <v>1</v>
      </c>
    </row>
    <row r="5382" spans="1:17" x14ac:dyDescent="0.2">
      <c r="A5382" t="s">
        <v>498</v>
      </c>
      <c r="B5382" t="s">
        <v>134</v>
      </c>
      <c r="C5382" t="s">
        <v>497</v>
      </c>
      <c r="D5382" t="s">
        <v>54</v>
      </c>
      <c r="E5382" t="s">
        <v>5069</v>
      </c>
      <c r="F5382">
        <v>1.4999999999999999E-2</v>
      </c>
      <c r="G5382">
        <v>1.4999999999999999E-2</v>
      </c>
      <c r="H5382">
        <v>1</v>
      </c>
      <c r="J5382" t="s">
        <v>498</v>
      </c>
      <c r="K5382" t="s">
        <v>356</v>
      </c>
      <c r="L5382" t="s">
        <v>480</v>
      </c>
      <c r="M5382" t="s">
        <v>7663</v>
      </c>
      <c r="N5382" t="s">
        <v>4295</v>
      </c>
      <c r="O5382">
        <v>0</v>
      </c>
      <c r="P5382">
        <v>0</v>
      </c>
      <c r="Q5382">
        <v>1</v>
      </c>
    </row>
    <row r="5383" spans="1:17" x14ac:dyDescent="0.2">
      <c r="A5383" t="s">
        <v>498</v>
      </c>
      <c r="B5383" t="s">
        <v>134</v>
      </c>
      <c r="C5383" t="s">
        <v>497</v>
      </c>
      <c r="D5383" t="s">
        <v>54</v>
      </c>
      <c r="E5383" t="s">
        <v>5070</v>
      </c>
      <c r="F5383">
        <v>1.7999999999999999E-2</v>
      </c>
      <c r="G5383">
        <v>1.7999999999999999E-2</v>
      </c>
      <c r="H5383">
        <v>1</v>
      </c>
      <c r="J5383" t="s">
        <v>498</v>
      </c>
      <c r="K5383" t="s">
        <v>356</v>
      </c>
      <c r="L5383" t="s">
        <v>480</v>
      </c>
      <c r="M5383" t="s">
        <v>7663</v>
      </c>
      <c r="N5383" t="s">
        <v>4296</v>
      </c>
      <c r="O5383">
        <v>0</v>
      </c>
      <c r="P5383">
        <v>0</v>
      </c>
      <c r="Q5383">
        <v>1</v>
      </c>
    </row>
    <row r="5384" spans="1:17" x14ac:dyDescent="0.2">
      <c r="A5384" t="s">
        <v>498</v>
      </c>
      <c r="B5384" t="s">
        <v>134</v>
      </c>
      <c r="C5384" t="s">
        <v>497</v>
      </c>
      <c r="D5384" t="s">
        <v>54</v>
      </c>
      <c r="E5384" t="s">
        <v>5071</v>
      </c>
      <c r="F5384">
        <v>1.9E-2</v>
      </c>
      <c r="G5384">
        <v>1.9E-2</v>
      </c>
      <c r="H5384">
        <v>1</v>
      </c>
      <c r="J5384" t="s">
        <v>498</v>
      </c>
      <c r="K5384" t="s">
        <v>356</v>
      </c>
      <c r="L5384" t="s">
        <v>480</v>
      </c>
      <c r="M5384" t="s">
        <v>7663</v>
      </c>
      <c r="N5384" t="s">
        <v>4297</v>
      </c>
      <c r="O5384">
        <v>0</v>
      </c>
      <c r="P5384">
        <v>0</v>
      </c>
      <c r="Q5384">
        <v>1</v>
      </c>
    </row>
    <row r="5385" spans="1:17" x14ac:dyDescent="0.2">
      <c r="A5385" t="s">
        <v>498</v>
      </c>
      <c r="B5385" t="s">
        <v>134</v>
      </c>
      <c r="C5385" t="s">
        <v>497</v>
      </c>
      <c r="D5385" t="s">
        <v>54</v>
      </c>
      <c r="E5385" t="s">
        <v>5072</v>
      </c>
      <c r="F5385">
        <v>1.9E-2</v>
      </c>
      <c r="G5385">
        <v>1.9E-2</v>
      </c>
      <c r="H5385">
        <v>1</v>
      </c>
      <c r="J5385" t="s">
        <v>498</v>
      </c>
      <c r="K5385" t="s">
        <v>356</v>
      </c>
      <c r="L5385" t="s">
        <v>480</v>
      </c>
      <c r="M5385" t="s">
        <v>7663</v>
      </c>
      <c r="N5385" t="s">
        <v>4298</v>
      </c>
      <c r="O5385">
        <v>0</v>
      </c>
      <c r="P5385">
        <v>0</v>
      </c>
      <c r="Q5385">
        <v>1</v>
      </c>
    </row>
    <row r="5386" spans="1:17" x14ac:dyDescent="0.2">
      <c r="A5386" t="s">
        <v>498</v>
      </c>
      <c r="B5386" t="s">
        <v>134</v>
      </c>
      <c r="C5386" t="s">
        <v>497</v>
      </c>
      <c r="D5386" t="s">
        <v>54</v>
      </c>
      <c r="E5386" t="s">
        <v>5073</v>
      </c>
      <c r="F5386">
        <v>1.9E-2</v>
      </c>
      <c r="G5386">
        <v>1.9E-2</v>
      </c>
      <c r="H5386">
        <v>1</v>
      </c>
      <c r="J5386" t="s">
        <v>498</v>
      </c>
      <c r="K5386" t="s">
        <v>356</v>
      </c>
      <c r="L5386" t="s">
        <v>480</v>
      </c>
      <c r="M5386" t="s">
        <v>7663</v>
      </c>
      <c r="N5386" t="s">
        <v>4299</v>
      </c>
      <c r="O5386">
        <v>0</v>
      </c>
      <c r="P5386">
        <v>0</v>
      </c>
      <c r="Q5386">
        <v>1</v>
      </c>
    </row>
    <row r="5387" spans="1:17" x14ac:dyDescent="0.2">
      <c r="A5387" t="s">
        <v>498</v>
      </c>
      <c r="B5387" t="s">
        <v>134</v>
      </c>
      <c r="C5387" t="s">
        <v>497</v>
      </c>
      <c r="D5387" t="s">
        <v>54</v>
      </c>
      <c r="E5387" t="s">
        <v>5074</v>
      </c>
      <c r="F5387">
        <v>1.9E-2</v>
      </c>
      <c r="G5387">
        <v>1.9E-2</v>
      </c>
      <c r="H5387">
        <v>1</v>
      </c>
      <c r="J5387" t="s">
        <v>498</v>
      </c>
      <c r="K5387" t="s">
        <v>356</v>
      </c>
      <c r="L5387" t="s">
        <v>480</v>
      </c>
      <c r="M5387" t="s">
        <v>7663</v>
      </c>
      <c r="N5387" t="s">
        <v>4300</v>
      </c>
      <c r="O5387">
        <v>0</v>
      </c>
      <c r="P5387">
        <v>0</v>
      </c>
      <c r="Q5387">
        <v>1</v>
      </c>
    </row>
    <row r="5388" spans="1:17" x14ac:dyDescent="0.2">
      <c r="A5388" t="s">
        <v>498</v>
      </c>
      <c r="B5388" t="s">
        <v>134</v>
      </c>
      <c r="C5388" t="s">
        <v>497</v>
      </c>
      <c r="D5388" t="s">
        <v>54</v>
      </c>
      <c r="E5388" t="s">
        <v>5075</v>
      </c>
      <c r="F5388">
        <v>1.9E-2</v>
      </c>
      <c r="G5388">
        <v>1.9E-2</v>
      </c>
      <c r="H5388">
        <v>1</v>
      </c>
      <c r="J5388" t="s">
        <v>498</v>
      </c>
      <c r="K5388" t="s">
        <v>356</v>
      </c>
      <c r="L5388" t="s">
        <v>480</v>
      </c>
      <c r="M5388" t="s">
        <v>7663</v>
      </c>
      <c r="N5388" t="s">
        <v>4301</v>
      </c>
      <c r="O5388">
        <v>0</v>
      </c>
      <c r="P5388">
        <v>0</v>
      </c>
      <c r="Q5388">
        <v>1</v>
      </c>
    </row>
    <row r="5389" spans="1:17" x14ac:dyDescent="0.2">
      <c r="A5389" t="s">
        <v>498</v>
      </c>
      <c r="B5389" t="s">
        <v>134</v>
      </c>
      <c r="C5389" t="s">
        <v>497</v>
      </c>
      <c r="D5389" t="s">
        <v>54</v>
      </c>
      <c r="E5389" t="s">
        <v>5076</v>
      </c>
      <c r="F5389">
        <v>0.02</v>
      </c>
      <c r="G5389">
        <v>0.02</v>
      </c>
      <c r="H5389">
        <v>1</v>
      </c>
      <c r="J5389" t="s">
        <v>498</v>
      </c>
      <c r="K5389" t="s">
        <v>356</v>
      </c>
      <c r="L5389" t="s">
        <v>480</v>
      </c>
      <c r="M5389" t="s">
        <v>7663</v>
      </c>
      <c r="N5389" t="s">
        <v>4302</v>
      </c>
      <c r="O5389">
        <v>0</v>
      </c>
      <c r="P5389">
        <v>0</v>
      </c>
      <c r="Q5389">
        <v>1</v>
      </c>
    </row>
    <row r="5390" spans="1:17" x14ac:dyDescent="0.2">
      <c r="A5390" t="s">
        <v>498</v>
      </c>
      <c r="B5390" t="s">
        <v>134</v>
      </c>
      <c r="C5390" t="s">
        <v>497</v>
      </c>
      <c r="D5390" t="s">
        <v>54</v>
      </c>
      <c r="E5390" t="s">
        <v>5077</v>
      </c>
      <c r="F5390">
        <v>0.02</v>
      </c>
      <c r="G5390">
        <v>0.02</v>
      </c>
      <c r="H5390">
        <v>1</v>
      </c>
      <c r="J5390" t="s">
        <v>498</v>
      </c>
      <c r="K5390" t="s">
        <v>356</v>
      </c>
      <c r="L5390" t="s">
        <v>480</v>
      </c>
      <c r="M5390" t="s">
        <v>7663</v>
      </c>
      <c r="N5390" t="s">
        <v>4303</v>
      </c>
      <c r="O5390">
        <v>0</v>
      </c>
      <c r="P5390">
        <v>0</v>
      </c>
      <c r="Q5390">
        <v>1</v>
      </c>
    </row>
    <row r="5391" spans="1:17" x14ac:dyDescent="0.2">
      <c r="A5391" t="s">
        <v>498</v>
      </c>
      <c r="B5391" t="s">
        <v>134</v>
      </c>
      <c r="C5391" t="s">
        <v>497</v>
      </c>
      <c r="D5391" t="s">
        <v>54</v>
      </c>
      <c r="E5391" t="s">
        <v>5078</v>
      </c>
      <c r="F5391">
        <v>0.02</v>
      </c>
      <c r="G5391">
        <v>0.02</v>
      </c>
      <c r="H5391">
        <v>1</v>
      </c>
      <c r="J5391" t="s">
        <v>498</v>
      </c>
      <c r="K5391" t="s">
        <v>356</v>
      </c>
      <c r="L5391" t="s">
        <v>480</v>
      </c>
      <c r="M5391" t="s">
        <v>7663</v>
      </c>
      <c r="N5391" t="s">
        <v>4304</v>
      </c>
      <c r="O5391">
        <v>0</v>
      </c>
      <c r="P5391">
        <v>0</v>
      </c>
      <c r="Q5391">
        <v>1</v>
      </c>
    </row>
    <row r="5392" spans="1:17" x14ac:dyDescent="0.2">
      <c r="A5392" t="s">
        <v>498</v>
      </c>
      <c r="B5392" t="s">
        <v>134</v>
      </c>
      <c r="C5392" t="s">
        <v>497</v>
      </c>
      <c r="D5392" t="s">
        <v>54</v>
      </c>
      <c r="E5392" t="s">
        <v>5079</v>
      </c>
      <c r="F5392">
        <v>0.02</v>
      </c>
      <c r="G5392">
        <v>0.02</v>
      </c>
      <c r="H5392">
        <v>1</v>
      </c>
      <c r="J5392" t="s">
        <v>498</v>
      </c>
      <c r="K5392" t="s">
        <v>356</v>
      </c>
      <c r="L5392" t="s">
        <v>480</v>
      </c>
      <c r="M5392" t="s">
        <v>7663</v>
      </c>
      <c r="N5392" t="s">
        <v>4305</v>
      </c>
      <c r="O5392">
        <v>0</v>
      </c>
      <c r="P5392">
        <v>0</v>
      </c>
      <c r="Q5392">
        <v>1</v>
      </c>
    </row>
    <row r="5393" spans="1:17" x14ac:dyDescent="0.2">
      <c r="A5393" t="s">
        <v>498</v>
      </c>
      <c r="B5393" t="s">
        <v>134</v>
      </c>
      <c r="C5393" t="s">
        <v>497</v>
      </c>
      <c r="D5393" t="s">
        <v>54</v>
      </c>
      <c r="E5393" t="s">
        <v>5080</v>
      </c>
      <c r="F5393">
        <v>1.9E-2</v>
      </c>
      <c r="G5393">
        <v>1.9E-2</v>
      </c>
      <c r="H5393">
        <v>1</v>
      </c>
      <c r="J5393" t="s">
        <v>498</v>
      </c>
      <c r="K5393" t="s">
        <v>356</v>
      </c>
      <c r="L5393" t="s">
        <v>480</v>
      </c>
      <c r="M5393" t="s">
        <v>7663</v>
      </c>
      <c r="N5393" t="s">
        <v>4306</v>
      </c>
      <c r="O5393">
        <v>0</v>
      </c>
      <c r="P5393">
        <v>0</v>
      </c>
      <c r="Q5393">
        <v>1</v>
      </c>
    </row>
    <row r="5394" spans="1:17" x14ac:dyDescent="0.2">
      <c r="A5394" t="s">
        <v>498</v>
      </c>
      <c r="B5394" t="s">
        <v>134</v>
      </c>
      <c r="C5394" t="s">
        <v>497</v>
      </c>
      <c r="D5394" t="s">
        <v>54</v>
      </c>
      <c r="E5394" t="s">
        <v>5081</v>
      </c>
      <c r="F5394">
        <v>1.7999999999999999E-2</v>
      </c>
      <c r="G5394">
        <v>1.7999999999999999E-2</v>
      </c>
      <c r="H5394">
        <v>1</v>
      </c>
      <c r="J5394" t="s">
        <v>498</v>
      </c>
      <c r="K5394" t="s">
        <v>356</v>
      </c>
      <c r="L5394" t="s">
        <v>480</v>
      </c>
      <c r="M5394" t="s">
        <v>7663</v>
      </c>
      <c r="N5394" t="s">
        <v>4307</v>
      </c>
      <c r="O5394">
        <v>0</v>
      </c>
      <c r="P5394">
        <v>0</v>
      </c>
      <c r="Q5394">
        <v>1</v>
      </c>
    </row>
    <row r="5395" spans="1:17" x14ac:dyDescent="0.2">
      <c r="A5395" t="s">
        <v>498</v>
      </c>
      <c r="B5395" t="s">
        <v>134</v>
      </c>
      <c r="C5395" t="s">
        <v>497</v>
      </c>
      <c r="D5395" t="s">
        <v>54</v>
      </c>
      <c r="E5395" t="s">
        <v>5082</v>
      </c>
      <c r="F5395">
        <v>1.7999999999999999E-2</v>
      </c>
      <c r="G5395">
        <v>1.7999999999999999E-2</v>
      </c>
      <c r="H5395">
        <v>1</v>
      </c>
      <c r="J5395" t="s">
        <v>498</v>
      </c>
      <c r="K5395" t="s">
        <v>356</v>
      </c>
      <c r="L5395" t="s">
        <v>480</v>
      </c>
      <c r="M5395" t="s">
        <v>7663</v>
      </c>
      <c r="N5395" t="s">
        <v>4308</v>
      </c>
      <c r="O5395">
        <v>0</v>
      </c>
      <c r="P5395">
        <v>0</v>
      </c>
      <c r="Q5395">
        <v>1</v>
      </c>
    </row>
    <row r="5396" spans="1:17" x14ac:dyDescent="0.2">
      <c r="A5396" t="s">
        <v>498</v>
      </c>
      <c r="B5396" t="s">
        <v>134</v>
      </c>
      <c r="C5396" t="s">
        <v>497</v>
      </c>
      <c r="D5396" t="s">
        <v>54</v>
      </c>
      <c r="E5396" t="s">
        <v>5083</v>
      </c>
      <c r="F5396">
        <v>1.7999999999999999E-2</v>
      </c>
      <c r="G5396">
        <v>1.7999999999999999E-2</v>
      </c>
      <c r="H5396">
        <v>1</v>
      </c>
      <c r="J5396" t="s">
        <v>498</v>
      </c>
      <c r="K5396" t="s">
        <v>356</v>
      </c>
      <c r="L5396" t="s">
        <v>480</v>
      </c>
      <c r="M5396" t="s">
        <v>7663</v>
      </c>
      <c r="N5396" t="s">
        <v>4309</v>
      </c>
      <c r="O5396">
        <v>0</v>
      </c>
      <c r="P5396">
        <v>0</v>
      </c>
      <c r="Q5396">
        <v>1</v>
      </c>
    </row>
    <row r="5397" spans="1:17" x14ac:dyDescent="0.2">
      <c r="A5397" t="s">
        <v>498</v>
      </c>
      <c r="B5397" t="s">
        <v>134</v>
      </c>
      <c r="C5397" t="s">
        <v>497</v>
      </c>
      <c r="D5397" t="s">
        <v>54</v>
      </c>
      <c r="E5397" t="s">
        <v>5084</v>
      </c>
      <c r="F5397">
        <v>1.7999999999999999E-2</v>
      </c>
      <c r="G5397">
        <v>1.7999999999999999E-2</v>
      </c>
      <c r="H5397">
        <v>1</v>
      </c>
      <c r="J5397" t="s">
        <v>498</v>
      </c>
      <c r="K5397" t="s">
        <v>356</v>
      </c>
      <c r="L5397" t="s">
        <v>480</v>
      </c>
      <c r="M5397" t="s">
        <v>7663</v>
      </c>
      <c r="N5397" t="s">
        <v>4310</v>
      </c>
      <c r="O5397">
        <v>0</v>
      </c>
      <c r="P5397">
        <v>0</v>
      </c>
      <c r="Q5397">
        <v>1</v>
      </c>
    </row>
    <row r="5398" spans="1:17" x14ac:dyDescent="0.2">
      <c r="A5398" t="s">
        <v>498</v>
      </c>
      <c r="B5398" t="s">
        <v>134</v>
      </c>
      <c r="C5398" t="s">
        <v>497</v>
      </c>
      <c r="D5398" t="s">
        <v>54</v>
      </c>
      <c r="E5398" t="s">
        <v>5085</v>
      </c>
      <c r="F5398">
        <v>1.7000000000000001E-2</v>
      </c>
      <c r="G5398">
        <v>1.7000000000000001E-2</v>
      </c>
      <c r="H5398">
        <v>1</v>
      </c>
      <c r="J5398" t="s">
        <v>498</v>
      </c>
      <c r="K5398" t="s">
        <v>356</v>
      </c>
      <c r="L5398" t="s">
        <v>480</v>
      </c>
      <c r="M5398" t="s">
        <v>7663</v>
      </c>
      <c r="N5398" t="s">
        <v>4311</v>
      </c>
      <c r="O5398">
        <v>0</v>
      </c>
      <c r="P5398">
        <v>0</v>
      </c>
      <c r="Q5398">
        <v>1</v>
      </c>
    </row>
    <row r="5399" spans="1:17" x14ac:dyDescent="0.2">
      <c r="A5399" t="s">
        <v>498</v>
      </c>
      <c r="B5399" t="s">
        <v>134</v>
      </c>
      <c r="C5399" t="s">
        <v>497</v>
      </c>
      <c r="D5399" t="s">
        <v>54</v>
      </c>
      <c r="E5399" t="s">
        <v>5086</v>
      </c>
      <c r="F5399">
        <v>1.7000000000000001E-2</v>
      </c>
      <c r="G5399">
        <v>1.7000000000000001E-2</v>
      </c>
      <c r="H5399">
        <v>1</v>
      </c>
      <c r="J5399" t="s">
        <v>498</v>
      </c>
      <c r="K5399" t="s">
        <v>356</v>
      </c>
      <c r="L5399" t="s">
        <v>480</v>
      </c>
      <c r="M5399" t="s">
        <v>7663</v>
      </c>
      <c r="N5399" t="s">
        <v>4312</v>
      </c>
      <c r="O5399">
        <v>0</v>
      </c>
      <c r="P5399">
        <v>0</v>
      </c>
      <c r="Q5399">
        <v>1</v>
      </c>
    </row>
    <row r="5400" spans="1:17" x14ac:dyDescent="0.2">
      <c r="A5400" t="s">
        <v>498</v>
      </c>
      <c r="B5400" t="s">
        <v>134</v>
      </c>
      <c r="C5400" t="s">
        <v>497</v>
      </c>
      <c r="D5400" t="s">
        <v>54</v>
      </c>
      <c r="E5400" t="s">
        <v>5087</v>
      </c>
      <c r="F5400">
        <v>1.7000000000000001E-2</v>
      </c>
      <c r="G5400">
        <v>1.7000000000000001E-2</v>
      </c>
      <c r="H5400">
        <v>1</v>
      </c>
      <c r="J5400" t="s">
        <v>498</v>
      </c>
      <c r="K5400" t="s">
        <v>356</v>
      </c>
      <c r="L5400" t="s">
        <v>480</v>
      </c>
      <c r="M5400" t="s">
        <v>7663</v>
      </c>
      <c r="N5400" t="s">
        <v>4313</v>
      </c>
      <c r="O5400">
        <v>0</v>
      </c>
      <c r="P5400">
        <v>0</v>
      </c>
      <c r="Q5400">
        <v>1</v>
      </c>
    </row>
    <row r="5401" spans="1:17" x14ac:dyDescent="0.2">
      <c r="A5401" t="s">
        <v>498</v>
      </c>
      <c r="B5401" t="s">
        <v>134</v>
      </c>
      <c r="C5401" t="s">
        <v>497</v>
      </c>
      <c r="D5401" t="s">
        <v>54</v>
      </c>
      <c r="E5401" t="s">
        <v>5088</v>
      </c>
      <c r="F5401">
        <v>1.7000000000000001E-2</v>
      </c>
      <c r="G5401">
        <v>1.7000000000000001E-2</v>
      </c>
      <c r="H5401">
        <v>1</v>
      </c>
      <c r="J5401" t="s">
        <v>498</v>
      </c>
      <c r="K5401" t="s">
        <v>356</v>
      </c>
      <c r="L5401" t="s">
        <v>480</v>
      </c>
      <c r="M5401" t="s">
        <v>7663</v>
      </c>
      <c r="N5401" t="s">
        <v>4314</v>
      </c>
      <c r="O5401">
        <v>0</v>
      </c>
      <c r="P5401">
        <v>0</v>
      </c>
      <c r="Q5401">
        <v>1</v>
      </c>
    </row>
    <row r="5402" spans="1:17" x14ac:dyDescent="0.2">
      <c r="A5402" t="s">
        <v>498</v>
      </c>
      <c r="B5402" t="s">
        <v>134</v>
      </c>
      <c r="C5402" t="s">
        <v>497</v>
      </c>
      <c r="D5402" t="s">
        <v>54</v>
      </c>
      <c r="E5402" t="s">
        <v>5089</v>
      </c>
      <c r="F5402">
        <v>1.7000000000000001E-2</v>
      </c>
      <c r="G5402">
        <v>1.7000000000000001E-2</v>
      </c>
      <c r="H5402">
        <v>1</v>
      </c>
      <c r="J5402" t="s">
        <v>498</v>
      </c>
      <c r="K5402" t="s">
        <v>356</v>
      </c>
      <c r="L5402" t="s">
        <v>480</v>
      </c>
      <c r="M5402" t="s">
        <v>7663</v>
      </c>
      <c r="N5402" t="s">
        <v>4315</v>
      </c>
      <c r="O5402">
        <v>0</v>
      </c>
      <c r="P5402">
        <v>0</v>
      </c>
      <c r="Q5402">
        <v>1</v>
      </c>
    </row>
    <row r="5403" spans="1:17" x14ac:dyDescent="0.2">
      <c r="A5403" t="s">
        <v>498</v>
      </c>
      <c r="B5403" t="s">
        <v>134</v>
      </c>
      <c r="C5403" t="s">
        <v>497</v>
      </c>
      <c r="D5403" t="s">
        <v>54</v>
      </c>
      <c r="E5403" t="s">
        <v>5090</v>
      </c>
      <c r="F5403">
        <v>1.7000000000000001E-2</v>
      </c>
      <c r="G5403">
        <v>1.7000000000000001E-2</v>
      </c>
      <c r="H5403">
        <v>1</v>
      </c>
      <c r="J5403" t="s">
        <v>498</v>
      </c>
      <c r="K5403" t="s">
        <v>356</v>
      </c>
      <c r="L5403" t="s">
        <v>480</v>
      </c>
      <c r="M5403" t="s">
        <v>7663</v>
      </c>
      <c r="N5403" t="s">
        <v>4316</v>
      </c>
      <c r="O5403">
        <v>0</v>
      </c>
      <c r="P5403">
        <v>0</v>
      </c>
      <c r="Q5403">
        <v>1</v>
      </c>
    </row>
    <row r="5404" spans="1:17" x14ac:dyDescent="0.2">
      <c r="A5404" t="s">
        <v>498</v>
      </c>
      <c r="B5404" t="s">
        <v>134</v>
      </c>
      <c r="C5404" t="s">
        <v>497</v>
      </c>
      <c r="D5404" t="s">
        <v>54</v>
      </c>
      <c r="E5404" t="s">
        <v>5091</v>
      </c>
      <c r="F5404">
        <v>1.7999999999999999E-2</v>
      </c>
      <c r="G5404">
        <v>1.7999999999999999E-2</v>
      </c>
      <c r="H5404">
        <v>1</v>
      </c>
      <c r="J5404" t="s">
        <v>498</v>
      </c>
      <c r="K5404" t="s">
        <v>356</v>
      </c>
      <c r="L5404" t="s">
        <v>480</v>
      </c>
      <c r="M5404" t="s">
        <v>7663</v>
      </c>
      <c r="N5404" t="s">
        <v>4317</v>
      </c>
      <c r="O5404">
        <v>0</v>
      </c>
      <c r="P5404">
        <v>0</v>
      </c>
      <c r="Q5404">
        <v>1</v>
      </c>
    </row>
    <row r="5405" spans="1:17" x14ac:dyDescent="0.2">
      <c r="A5405" t="s">
        <v>498</v>
      </c>
      <c r="B5405" t="s">
        <v>134</v>
      </c>
      <c r="C5405" t="s">
        <v>497</v>
      </c>
      <c r="D5405" t="s">
        <v>54</v>
      </c>
      <c r="E5405" t="s">
        <v>5092</v>
      </c>
      <c r="F5405">
        <v>1.9E-2</v>
      </c>
      <c r="G5405">
        <v>1.9E-2</v>
      </c>
      <c r="H5405">
        <v>1</v>
      </c>
      <c r="J5405" t="s">
        <v>498</v>
      </c>
      <c r="K5405" t="s">
        <v>356</v>
      </c>
      <c r="L5405" t="s">
        <v>480</v>
      </c>
      <c r="M5405" t="s">
        <v>7663</v>
      </c>
      <c r="N5405" t="s">
        <v>4318</v>
      </c>
      <c r="O5405">
        <v>0</v>
      </c>
      <c r="P5405">
        <v>0</v>
      </c>
      <c r="Q5405">
        <v>1</v>
      </c>
    </row>
    <row r="5406" spans="1:17" x14ac:dyDescent="0.2">
      <c r="A5406" t="s">
        <v>498</v>
      </c>
      <c r="B5406" t="s">
        <v>134</v>
      </c>
      <c r="C5406" t="s">
        <v>497</v>
      </c>
      <c r="D5406" t="s">
        <v>54</v>
      </c>
      <c r="E5406" t="s">
        <v>5093</v>
      </c>
      <c r="F5406">
        <v>0.02</v>
      </c>
      <c r="G5406">
        <v>0.02</v>
      </c>
      <c r="H5406">
        <v>1</v>
      </c>
      <c r="J5406" t="s">
        <v>498</v>
      </c>
      <c r="K5406" t="s">
        <v>356</v>
      </c>
      <c r="L5406" t="s">
        <v>480</v>
      </c>
      <c r="M5406" t="s">
        <v>7663</v>
      </c>
      <c r="N5406" t="s">
        <v>4319</v>
      </c>
      <c r="O5406">
        <v>0</v>
      </c>
      <c r="P5406">
        <v>0</v>
      </c>
      <c r="Q5406">
        <v>1</v>
      </c>
    </row>
    <row r="5407" spans="1:17" x14ac:dyDescent="0.2">
      <c r="A5407" t="s">
        <v>498</v>
      </c>
      <c r="B5407" t="s">
        <v>134</v>
      </c>
      <c r="C5407" t="s">
        <v>497</v>
      </c>
      <c r="D5407" t="s">
        <v>54</v>
      </c>
      <c r="E5407" t="s">
        <v>5094</v>
      </c>
      <c r="F5407">
        <v>1.9E-2</v>
      </c>
      <c r="G5407">
        <v>1.9E-2</v>
      </c>
      <c r="H5407">
        <v>1</v>
      </c>
      <c r="J5407" t="s">
        <v>498</v>
      </c>
      <c r="K5407" t="s">
        <v>356</v>
      </c>
      <c r="L5407" t="s">
        <v>480</v>
      </c>
      <c r="M5407" t="s">
        <v>7663</v>
      </c>
      <c r="N5407" t="s">
        <v>4320</v>
      </c>
      <c r="O5407">
        <v>0</v>
      </c>
      <c r="P5407">
        <v>0</v>
      </c>
      <c r="Q5407">
        <v>1</v>
      </c>
    </row>
    <row r="5408" spans="1:17" x14ac:dyDescent="0.2">
      <c r="A5408" t="s">
        <v>498</v>
      </c>
      <c r="B5408" t="s">
        <v>134</v>
      </c>
      <c r="C5408" t="s">
        <v>497</v>
      </c>
      <c r="D5408" t="s">
        <v>54</v>
      </c>
      <c r="E5408" t="s">
        <v>5095</v>
      </c>
      <c r="F5408">
        <v>1.9E-2</v>
      </c>
      <c r="G5408">
        <v>1.9E-2</v>
      </c>
      <c r="H5408">
        <v>1</v>
      </c>
      <c r="J5408" t="s">
        <v>498</v>
      </c>
      <c r="K5408" t="s">
        <v>356</v>
      </c>
      <c r="L5408" t="s">
        <v>480</v>
      </c>
      <c r="M5408" t="s">
        <v>7663</v>
      </c>
      <c r="N5408" t="s">
        <v>4321</v>
      </c>
      <c r="O5408">
        <v>0</v>
      </c>
      <c r="P5408">
        <v>0</v>
      </c>
      <c r="Q5408">
        <v>1</v>
      </c>
    </row>
    <row r="5409" spans="1:17" x14ac:dyDescent="0.2">
      <c r="A5409" t="s">
        <v>498</v>
      </c>
      <c r="B5409" t="s">
        <v>134</v>
      </c>
      <c r="C5409" t="s">
        <v>497</v>
      </c>
      <c r="D5409" t="s">
        <v>54</v>
      </c>
      <c r="E5409" t="s">
        <v>5096</v>
      </c>
      <c r="F5409">
        <v>1.7999999999999999E-2</v>
      </c>
      <c r="G5409">
        <v>1.7999999999999999E-2</v>
      </c>
      <c r="H5409">
        <v>1</v>
      </c>
      <c r="J5409" t="s">
        <v>498</v>
      </c>
      <c r="K5409" t="s">
        <v>356</v>
      </c>
      <c r="L5409" t="s">
        <v>480</v>
      </c>
      <c r="M5409" t="s">
        <v>7663</v>
      </c>
      <c r="N5409" t="s">
        <v>4322</v>
      </c>
      <c r="O5409">
        <v>0</v>
      </c>
      <c r="P5409">
        <v>0</v>
      </c>
      <c r="Q5409">
        <v>1</v>
      </c>
    </row>
    <row r="5410" spans="1:17" x14ac:dyDescent="0.2">
      <c r="A5410" t="s">
        <v>498</v>
      </c>
      <c r="B5410" t="s">
        <v>134</v>
      </c>
      <c r="C5410" t="s">
        <v>497</v>
      </c>
      <c r="D5410" t="s">
        <v>54</v>
      </c>
      <c r="E5410" t="s">
        <v>5097</v>
      </c>
      <c r="F5410">
        <v>1.9E-2</v>
      </c>
      <c r="G5410">
        <v>1.9E-2</v>
      </c>
      <c r="H5410">
        <v>1</v>
      </c>
      <c r="J5410" t="s">
        <v>498</v>
      </c>
      <c r="K5410" t="s">
        <v>356</v>
      </c>
      <c r="L5410" t="s">
        <v>480</v>
      </c>
      <c r="M5410" t="s">
        <v>7663</v>
      </c>
      <c r="N5410" t="s">
        <v>4323</v>
      </c>
      <c r="O5410">
        <v>0</v>
      </c>
      <c r="P5410">
        <v>0</v>
      </c>
      <c r="Q5410">
        <v>1</v>
      </c>
    </row>
    <row r="5411" spans="1:17" x14ac:dyDescent="0.2">
      <c r="A5411" t="s">
        <v>498</v>
      </c>
      <c r="B5411" t="s">
        <v>134</v>
      </c>
      <c r="C5411" t="s">
        <v>497</v>
      </c>
      <c r="D5411" t="s">
        <v>54</v>
      </c>
      <c r="E5411" t="s">
        <v>5098</v>
      </c>
      <c r="F5411">
        <v>1.6E-2</v>
      </c>
      <c r="G5411">
        <v>1.6E-2</v>
      </c>
      <c r="H5411">
        <v>1</v>
      </c>
      <c r="J5411" t="s">
        <v>498</v>
      </c>
      <c r="K5411" t="s">
        <v>356</v>
      </c>
      <c r="L5411" t="s">
        <v>480</v>
      </c>
      <c r="M5411" t="s">
        <v>7663</v>
      </c>
      <c r="N5411" t="s">
        <v>4324</v>
      </c>
      <c r="O5411">
        <v>0</v>
      </c>
      <c r="P5411">
        <v>0</v>
      </c>
      <c r="Q5411">
        <v>1</v>
      </c>
    </row>
    <row r="5412" spans="1:17" x14ac:dyDescent="0.2">
      <c r="A5412" t="s">
        <v>498</v>
      </c>
      <c r="B5412" t="s">
        <v>134</v>
      </c>
      <c r="C5412" t="s">
        <v>497</v>
      </c>
      <c r="D5412" t="s">
        <v>54</v>
      </c>
      <c r="E5412" t="s">
        <v>5099</v>
      </c>
      <c r="F5412">
        <v>1.7000000000000001E-2</v>
      </c>
      <c r="G5412">
        <v>1.7000000000000001E-2</v>
      </c>
      <c r="H5412">
        <v>1</v>
      </c>
      <c r="J5412" t="s">
        <v>498</v>
      </c>
      <c r="K5412" t="s">
        <v>356</v>
      </c>
      <c r="L5412" t="s">
        <v>480</v>
      </c>
      <c r="M5412" t="s">
        <v>7663</v>
      </c>
      <c r="N5412" t="s">
        <v>4325</v>
      </c>
      <c r="O5412">
        <v>0</v>
      </c>
      <c r="P5412">
        <v>0</v>
      </c>
      <c r="Q5412">
        <v>1</v>
      </c>
    </row>
    <row r="5413" spans="1:17" x14ac:dyDescent="0.2">
      <c r="A5413" t="s">
        <v>498</v>
      </c>
      <c r="B5413" t="s">
        <v>134</v>
      </c>
      <c r="C5413" t="s">
        <v>497</v>
      </c>
      <c r="D5413" t="s">
        <v>54</v>
      </c>
      <c r="E5413" t="s">
        <v>5100</v>
      </c>
      <c r="F5413">
        <v>1.9E-2</v>
      </c>
      <c r="G5413">
        <v>1.9E-2</v>
      </c>
      <c r="H5413">
        <v>1</v>
      </c>
      <c r="J5413" t="s">
        <v>498</v>
      </c>
      <c r="K5413" t="s">
        <v>356</v>
      </c>
      <c r="L5413" t="s">
        <v>480</v>
      </c>
      <c r="M5413" t="s">
        <v>7663</v>
      </c>
      <c r="N5413" t="s">
        <v>4326</v>
      </c>
      <c r="O5413">
        <v>0</v>
      </c>
      <c r="P5413">
        <v>0</v>
      </c>
      <c r="Q5413">
        <v>1</v>
      </c>
    </row>
    <row r="5414" spans="1:17" x14ac:dyDescent="0.2">
      <c r="A5414" t="s">
        <v>498</v>
      </c>
      <c r="B5414" t="s">
        <v>134</v>
      </c>
      <c r="C5414" t="s">
        <v>497</v>
      </c>
      <c r="D5414" t="s">
        <v>54</v>
      </c>
      <c r="E5414" t="s">
        <v>5101</v>
      </c>
      <c r="F5414">
        <v>1.9E-2</v>
      </c>
      <c r="G5414">
        <v>1.9E-2</v>
      </c>
      <c r="H5414">
        <v>1</v>
      </c>
      <c r="J5414" t="s">
        <v>498</v>
      </c>
      <c r="K5414" t="s">
        <v>356</v>
      </c>
      <c r="L5414" t="s">
        <v>480</v>
      </c>
      <c r="M5414" t="s">
        <v>7663</v>
      </c>
      <c r="N5414" t="s">
        <v>4327</v>
      </c>
      <c r="O5414">
        <v>0</v>
      </c>
      <c r="P5414">
        <v>0</v>
      </c>
      <c r="Q5414">
        <v>1</v>
      </c>
    </row>
    <row r="5415" spans="1:17" x14ac:dyDescent="0.2">
      <c r="A5415" t="s">
        <v>498</v>
      </c>
      <c r="B5415" t="s">
        <v>134</v>
      </c>
      <c r="C5415" t="s">
        <v>497</v>
      </c>
      <c r="D5415" t="s">
        <v>54</v>
      </c>
      <c r="E5415" t="s">
        <v>5102</v>
      </c>
      <c r="F5415">
        <v>0.02</v>
      </c>
      <c r="G5415">
        <v>0.02</v>
      </c>
      <c r="H5415">
        <v>1</v>
      </c>
      <c r="J5415" t="s">
        <v>498</v>
      </c>
      <c r="K5415" t="s">
        <v>356</v>
      </c>
      <c r="L5415" t="s">
        <v>480</v>
      </c>
      <c r="M5415" t="s">
        <v>7663</v>
      </c>
      <c r="N5415" t="s">
        <v>4328</v>
      </c>
      <c r="O5415">
        <v>0</v>
      </c>
      <c r="P5415">
        <v>0</v>
      </c>
      <c r="Q5415">
        <v>1</v>
      </c>
    </row>
    <row r="5416" spans="1:17" x14ac:dyDescent="0.2">
      <c r="A5416" t="s">
        <v>498</v>
      </c>
      <c r="B5416" t="s">
        <v>134</v>
      </c>
      <c r="C5416" t="s">
        <v>497</v>
      </c>
      <c r="D5416" t="s">
        <v>54</v>
      </c>
      <c r="E5416" t="s">
        <v>5103</v>
      </c>
      <c r="F5416">
        <v>0.02</v>
      </c>
      <c r="G5416">
        <v>0.02</v>
      </c>
      <c r="H5416">
        <v>1</v>
      </c>
      <c r="J5416" t="s">
        <v>498</v>
      </c>
      <c r="K5416" t="s">
        <v>356</v>
      </c>
      <c r="L5416" t="s">
        <v>480</v>
      </c>
      <c r="M5416" t="s">
        <v>7663</v>
      </c>
      <c r="N5416" t="s">
        <v>4329</v>
      </c>
      <c r="O5416">
        <v>0</v>
      </c>
      <c r="P5416">
        <v>0</v>
      </c>
      <c r="Q5416">
        <v>1</v>
      </c>
    </row>
    <row r="5417" spans="1:17" x14ac:dyDescent="0.2">
      <c r="A5417" t="s">
        <v>498</v>
      </c>
      <c r="B5417" t="s">
        <v>134</v>
      </c>
      <c r="C5417" t="s">
        <v>497</v>
      </c>
      <c r="D5417" t="s">
        <v>54</v>
      </c>
      <c r="E5417" t="s">
        <v>5104</v>
      </c>
      <c r="F5417">
        <v>1.9E-2</v>
      </c>
      <c r="G5417">
        <v>1.9E-2</v>
      </c>
      <c r="H5417">
        <v>1</v>
      </c>
      <c r="J5417" t="s">
        <v>498</v>
      </c>
      <c r="K5417" t="s">
        <v>356</v>
      </c>
      <c r="L5417" t="s">
        <v>480</v>
      </c>
      <c r="M5417" t="s">
        <v>7663</v>
      </c>
      <c r="N5417" t="s">
        <v>4330</v>
      </c>
      <c r="O5417">
        <v>0</v>
      </c>
      <c r="P5417">
        <v>0</v>
      </c>
      <c r="Q5417">
        <v>1</v>
      </c>
    </row>
    <row r="5418" spans="1:17" x14ac:dyDescent="0.2">
      <c r="A5418" t="s">
        <v>498</v>
      </c>
      <c r="B5418" t="s">
        <v>134</v>
      </c>
      <c r="C5418" t="s">
        <v>497</v>
      </c>
      <c r="D5418" t="s">
        <v>54</v>
      </c>
      <c r="E5418" t="s">
        <v>5105</v>
      </c>
      <c r="F5418">
        <v>1.9E-2</v>
      </c>
      <c r="G5418">
        <v>1.9E-2</v>
      </c>
      <c r="H5418">
        <v>1</v>
      </c>
      <c r="J5418" t="s">
        <v>498</v>
      </c>
      <c r="K5418" t="s">
        <v>356</v>
      </c>
      <c r="L5418" t="s">
        <v>480</v>
      </c>
      <c r="M5418" t="s">
        <v>7663</v>
      </c>
      <c r="N5418" t="s">
        <v>4331</v>
      </c>
      <c r="O5418">
        <v>0</v>
      </c>
      <c r="P5418">
        <v>0</v>
      </c>
      <c r="Q5418">
        <v>1</v>
      </c>
    </row>
    <row r="5419" spans="1:17" x14ac:dyDescent="0.2">
      <c r="A5419" t="s">
        <v>498</v>
      </c>
      <c r="B5419" t="s">
        <v>134</v>
      </c>
      <c r="C5419" t="s">
        <v>497</v>
      </c>
      <c r="D5419" t="s">
        <v>54</v>
      </c>
      <c r="E5419" t="s">
        <v>5106</v>
      </c>
      <c r="F5419">
        <v>1.7999999999999999E-2</v>
      </c>
      <c r="G5419">
        <v>1.7999999999999999E-2</v>
      </c>
      <c r="H5419">
        <v>1</v>
      </c>
      <c r="J5419" t="s">
        <v>498</v>
      </c>
      <c r="K5419" t="s">
        <v>356</v>
      </c>
      <c r="L5419" t="s">
        <v>480</v>
      </c>
      <c r="M5419" t="s">
        <v>7663</v>
      </c>
      <c r="N5419" t="s">
        <v>4332</v>
      </c>
      <c r="O5419">
        <v>0</v>
      </c>
      <c r="P5419">
        <v>0</v>
      </c>
      <c r="Q5419">
        <v>1</v>
      </c>
    </row>
    <row r="5420" spans="1:17" x14ac:dyDescent="0.2">
      <c r="A5420" t="s">
        <v>498</v>
      </c>
      <c r="B5420" t="s">
        <v>134</v>
      </c>
      <c r="C5420" t="s">
        <v>497</v>
      </c>
      <c r="D5420" t="s">
        <v>54</v>
      </c>
      <c r="E5420" t="s">
        <v>5107</v>
      </c>
      <c r="F5420">
        <v>1.7999999999999999E-2</v>
      </c>
      <c r="G5420">
        <v>1.7999999999999999E-2</v>
      </c>
      <c r="H5420">
        <v>1</v>
      </c>
      <c r="J5420" t="s">
        <v>498</v>
      </c>
      <c r="K5420" t="s">
        <v>356</v>
      </c>
      <c r="L5420" t="s">
        <v>480</v>
      </c>
      <c r="M5420" t="s">
        <v>7663</v>
      </c>
      <c r="N5420" t="s">
        <v>4333</v>
      </c>
      <c r="O5420">
        <v>0</v>
      </c>
      <c r="P5420">
        <v>0</v>
      </c>
      <c r="Q5420">
        <v>1</v>
      </c>
    </row>
    <row r="5421" spans="1:17" x14ac:dyDescent="0.2">
      <c r="A5421" t="s">
        <v>498</v>
      </c>
      <c r="B5421" t="s">
        <v>134</v>
      </c>
      <c r="C5421" t="s">
        <v>497</v>
      </c>
      <c r="D5421" t="s">
        <v>54</v>
      </c>
      <c r="E5421" t="s">
        <v>5108</v>
      </c>
      <c r="F5421">
        <v>1.7999999999999999E-2</v>
      </c>
      <c r="G5421">
        <v>1.7999999999999999E-2</v>
      </c>
      <c r="H5421">
        <v>1</v>
      </c>
      <c r="J5421" t="s">
        <v>498</v>
      </c>
      <c r="K5421" t="s">
        <v>356</v>
      </c>
      <c r="L5421" t="s">
        <v>480</v>
      </c>
      <c r="M5421" t="s">
        <v>7663</v>
      </c>
      <c r="N5421" t="s">
        <v>4334</v>
      </c>
      <c r="O5421">
        <v>0</v>
      </c>
      <c r="P5421">
        <v>0</v>
      </c>
      <c r="Q5421">
        <v>1</v>
      </c>
    </row>
    <row r="5422" spans="1:17" x14ac:dyDescent="0.2">
      <c r="A5422" t="s">
        <v>498</v>
      </c>
      <c r="B5422" t="s">
        <v>134</v>
      </c>
      <c r="C5422" t="s">
        <v>497</v>
      </c>
      <c r="D5422" t="s">
        <v>54</v>
      </c>
      <c r="E5422" t="s">
        <v>5109</v>
      </c>
      <c r="F5422">
        <v>1.7000000000000001E-2</v>
      </c>
      <c r="G5422">
        <v>1.7000000000000001E-2</v>
      </c>
      <c r="H5422">
        <v>1</v>
      </c>
      <c r="J5422" t="s">
        <v>498</v>
      </c>
      <c r="K5422" t="s">
        <v>356</v>
      </c>
      <c r="L5422" t="s">
        <v>480</v>
      </c>
      <c r="M5422" t="s">
        <v>7663</v>
      </c>
      <c r="N5422" t="s">
        <v>4335</v>
      </c>
      <c r="O5422">
        <v>0</v>
      </c>
      <c r="P5422">
        <v>0</v>
      </c>
      <c r="Q5422">
        <v>1</v>
      </c>
    </row>
    <row r="5423" spans="1:17" x14ac:dyDescent="0.2">
      <c r="A5423" t="s">
        <v>498</v>
      </c>
      <c r="B5423" t="s">
        <v>134</v>
      </c>
      <c r="C5423" t="s">
        <v>497</v>
      </c>
      <c r="D5423" t="s">
        <v>54</v>
      </c>
      <c r="E5423" t="s">
        <v>5110</v>
      </c>
      <c r="F5423">
        <v>1.6E-2</v>
      </c>
      <c r="G5423">
        <v>1.6E-2</v>
      </c>
      <c r="H5423">
        <v>1</v>
      </c>
      <c r="J5423" t="s">
        <v>498</v>
      </c>
      <c r="K5423" t="s">
        <v>356</v>
      </c>
      <c r="L5423" t="s">
        <v>480</v>
      </c>
      <c r="M5423" t="s">
        <v>7663</v>
      </c>
      <c r="N5423" t="s">
        <v>4336</v>
      </c>
      <c r="O5423">
        <v>0</v>
      </c>
      <c r="P5423">
        <v>0</v>
      </c>
      <c r="Q5423">
        <v>1</v>
      </c>
    </row>
    <row r="5424" spans="1:17" x14ac:dyDescent="0.2">
      <c r="A5424" t="s">
        <v>498</v>
      </c>
      <c r="B5424" t="s">
        <v>134</v>
      </c>
      <c r="C5424" t="s">
        <v>497</v>
      </c>
      <c r="D5424" t="s">
        <v>54</v>
      </c>
      <c r="E5424" t="s">
        <v>5111</v>
      </c>
      <c r="F5424">
        <v>1.6E-2</v>
      </c>
      <c r="G5424">
        <v>1.6E-2</v>
      </c>
      <c r="H5424">
        <v>1</v>
      </c>
      <c r="J5424" t="s">
        <v>498</v>
      </c>
      <c r="K5424" t="s">
        <v>356</v>
      </c>
      <c r="L5424" t="s">
        <v>480</v>
      </c>
      <c r="M5424" t="s">
        <v>7663</v>
      </c>
      <c r="N5424" t="s">
        <v>4337</v>
      </c>
      <c r="O5424">
        <v>0</v>
      </c>
      <c r="P5424">
        <v>0</v>
      </c>
      <c r="Q5424">
        <v>1</v>
      </c>
    </row>
    <row r="5425" spans="1:17" x14ac:dyDescent="0.2">
      <c r="A5425" t="s">
        <v>498</v>
      </c>
      <c r="B5425" t="s">
        <v>134</v>
      </c>
      <c r="C5425" t="s">
        <v>497</v>
      </c>
      <c r="D5425" t="s">
        <v>54</v>
      </c>
      <c r="E5425" t="s">
        <v>5112</v>
      </c>
      <c r="F5425">
        <v>1.7000000000000001E-2</v>
      </c>
      <c r="G5425">
        <v>1.7000000000000001E-2</v>
      </c>
      <c r="H5425">
        <v>1</v>
      </c>
      <c r="J5425" t="s">
        <v>498</v>
      </c>
      <c r="K5425" t="s">
        <v>356</v>
      </c>
      <c r="L5425" t="s">
        <v>480</v>
      </c>
      <c r="M5425" t="s">
        <v>7663</v>
      </c>
      <c r="N5425" t="s">
        <v>4338</v>
      </c>
      <c r="O5425">
        <v>0</v>
      </c>
      <c r="P5425">
        <v>0</v>
      </c>
      <c r="Q5425">
        <v>1</v>
      </c>
    </row>
    <row r="5426" spans="1:17" x14ac:dyDescent="0.2">
      <c r="A5426" t="s">
        <v>498</v>
      </c>
      <c r="B5426" t="s">
        <v>134</v>
      </c>
      <c r="C5426" t="s">
        <v>497</v>
      </c>
      <c r="D5426" t="s">
        <v>54</v>
      </c>
      <c r="E5426" t="s">
        <v>5113</v>
      </c>
      <c r="F5426">
        <v>1.7000000000000001E-2</v>
      </c>
      <c r="G5426">
        <v>1.7000000000000001E-2</v>
      </c>
      <c r="H5426">
        <v>1</v>
      </c>
      <c r="J5426" t="s">
        <v>498</v>
      </c>
      <c r="K5426" t="s">
        <v>356</v>
      </c>
      <c r="L5426" t="s">
        <v>480</v>
      </c>
      <c r="M5426" t="s">
        <v>7663</v>
      </c>
      <c r="N5426" t="s">
        <v>4339</v>
      </c>
      <c r="O5426">
        <v>0</v>
      </c>
      <c r="P5426">
        <v>0</v>
      </c>
      <c r="Q5426">
        <v>1</v>
      </c>
    </row>
    <row r="5427" spans="1:17" x14ac:dyDescent="0.2">
      <c r="A5427" t="s">
        <v>498</v>
      </c>
      <c r="B5427" t="s">
        <v>134</v>
      </c>
      <c r="C5427" t="s">
        <v>497</v>
      </c>
      <c r="D5427" t="s">
        <v>54</v>
      </c>
      <c r="E5427" t="s">
        <v>5114</v>
      </c>
      <c r="F5427">
        <v>1.7999999999999999E-2</v>
      </c>
      <c r="G5427">
        <v>1.7999999999999999E-2</v>
      </c>
      <c r="H5427">
        <v>1</v>
      </c>
      <c r="J5427" t="s">
        <v>498</v>
      </c>
      <c r="K5427" t="s">
        <v>356</v>
      </c>
      <c r="L5427" t="s">
        <v>480</v>
      </c>
      <c r="M5427" t="s">
        <v>7663</v>
      </c>
      <c r="N5427" t="s">
        <v>4340</v>
      </c>
      <c r="O5427">
        <v>0</v>
      </c>
      <c r="P5427">
        <v>0</v>
      </c>
      <c r="Q5427">
        <v>1</v>
      </c>
    </row>
    <row r="5428" spans="1:17" x14ac:dyDescent="0.2">
      <c r="A5428" t="s">
        <v>498</v>
      </c>
      <c r="B5428" t="s">
        <v>134</v>
      </c>
      <c r="C5428" t="s">
        <v>497</v>
      </c>
      <c r="D5428" t="s">
        <v>54</v>
      </c>
      <c r="E5428" t="s">
        <v>5115</v>
      </c>
      <c r="F5428">
        <v>1.7999999999999999E-2</v>
      </c>
      <c r="G5428">
        <v>1.7999999999999999E-2</v>
      </c>
      <c r="H5428">
        <v>1</v>
      </c>
      <c r="J5428" t="s">
        <v>498</v>
      </c>
      <c r="K5428" t="s">
        <v>356</v>
      </c>
      <c r="L5428" t="s">
        <v>480</v>
      </c>
      <c r="M5428" t="s">
        <v>7663</v>
      </c>
      <c r="N5428" t="s">
        <v>4341</v>
      </c>
      <c r="O5428">
        <v>0</v>
      </c>
      <c r="P5428">
        <v>0</v>
      </c>
      <c r="Q5428">
        <v>1</v>
      </c>
    </row>
    <row r="5429" spans="1:17" x14ac:dyDescent="0.2">
      <c r="A5429" t="s">
        <v>498</v>
      </c>
      <c r="B5429" t="s">
        <v>134</v>
      </c>
      <c r="C5429" t="s">
        <v>497</v>
      </c>
      <c r="D5429" t="s">
        <v>54</v>
      </c>
      <c r="E5429" t="s">
        <v>5116</v>
      </c>
      <c r="F5429">
        <v>1.4999999999999999E-2</v>
      </c>
      <c r="G5429">
        <v>1.4999999999999999E-2</v>
      </c>
      <c r="H5429">
        <v>1</v>
      </c>
      <c r="J5429" t="s">
        <v>498</v>
      </c>
      <c r="K5429" t="s">
        <v>356</v>
      </c>
      <c r="L5429" t="s">
        <v>480</v>
      </c>
      <c r="M5429" t="s">
        <v>7663</v>
      </c>
      <c r="N5429" t="s">
        <v>4342</v>
      </c>
      <c r="O5429">
        <v>0</v>
      </c>
      <c r="P5429">
        <v>0</v>
      </c>
      <c r="Q5429">
        <v>1</v>
      </c>
    </row>
    <row r="5430" spans="1:17" x14ac:dyDescent="0.2">
      <c r="A5430" t="s">
        <v>498</v>
      </c>
      <c r="B5430" t="s">
        <v>134</v>
      </c>
      <c r="C5430" t="s">
        <v>497</v>
      </c>
      <c r="D5430" t="s">
        <v>54</v>
      </c>
      <c r="E5430" t="s">
        <v>5117</v>
      </c>
      <c r="F5430">
        <v>1.7999999999999999E-2</v>
      </c>
      <c r="G5430">
        <v>1.7999999999999999E-2</v>
      </c>
      <c r="H5430">
        <v>1</v>
      </c>
      <c r="J5430" t="s">
        <v>498</v>
      </c>
      <c r="K5430" t="s">
        <v>356</v>
      </c>
      <c r="L5430" t="s">
        <v>480</v>
      </c>
      <c r="M5430" t="s">
        <v>7663</v>
      </c>
      <c r="N5430" t="s">
        <v>4343</v>
      </c>
      <c r="O5430">
        <v>0</v>
      </c>
      <c r="P5430">
        <v>0</v>
      </c>
      <c r="Q5430">
        <v>1</v>
      </c>
    </row>
    <row r="5431" spans="1:17" x14ac:dyDescent="0.2">
      <c r="A5431" t="s">
        <v>498</v>
      </c>
      <c r="B5431" t="s">
        <v>134</v>
      </c>
      <c r="C5431" t="s">
        <v>497</v>
      </c>
      <c r="D5431" t="s">
        <v>54</v>
      </c>
      <c r="E5431" t="s">
        <v>5118</v>
      </c>
      <c r="F5431">
        <v>1.9E-2</v>
      </c>
      <c r="G5431">
        <v>1.9E-2</v>
      </c>
      <c r="H5431">
        <v>1</v>
      </c>
      <c r="J5431" t="s">
        <v>498</v>
      </c>
      <c r="K5431" t="s">
        <v>356</v>
      </c>
      <c r="L5431" t="s">
        <v>480</v>
      </c>
      <c r="M5431" t="s">
        <v>7663</v>
      </c>
      <c r="N5431" t="s">
        <v>4344</v>
      </c>
      <c r="O5431">
        <v>0</v>
      </c>
      <c r="P5431">
        <v>0</v>
      </c>
      <c r="Q5431">
        <v>1</v>
      </c>
    </row>
    <row r="5432" spans="1:17" x14ac:dyDescent="0.2">
      <c r="A5432" t="s">
        <v>498</v>
      </c>
      <c r="B5432" t="s">
        <v>134</v>
      </c>
      <c r="C5432" t="s">
        <v>497</v>
      </c>
      <c r="D5432" t="s">
        <v>54</v>
      </c>
      <c r="E5432" t="s">
        <v>5119</v>
      </c>
      <c r="F5432">
        <v>1.9E-2</v>
      </c>
      <c r="G5432">
        <v>1.9E-2</v>
      </c>
      <c r="H5432">
        <v>1</v>
      </c>
      <c r="J5432" t="s">
        <v>498</v>
      </c>
      <c r="K5432" t="s">
        <v>356</v>
      </c>
      <c r="L5432" t="s">
        <v>480</v>
      </c>
      <c r="M5432" t="s">
        <v>7663</v>
      </c>
      <c r="N5432" t="s">
        <v>4345</v>
      </c>
      <c r="O5432">
        <v>0</v>
      </c>
      <c r="P5432">
        <v>0</v>
      </c>
      <c r="Q5432">
        <v>1</v>
      </c>
    </row>
    <row r="5433" spans="1:17" x14ac:dyDescent="0.2">
      <c r="A5433" t="s">
        <v>498</v>
      </c>
      <c r="B5433" t="s">
        <v>134</v>
      </c>
      <c r="C5433" t="s">
        <v>497</v>
      </c>
      <c r="D5433" t="s">
        <v>54</v>
      </c>
      <c r="E5433" t="s">
        <v>5120</v>
      </c>
      <c r="F5433">
        <v>1.9E-2</v>
      </c>
      <c r="G5433">
        <v>1.9E-2</v>
      </c>
      <c r="H5433">
        <v>1</v>
      </c>
      <c r="J5433" t="s">
        <v>498</v>
      </c>
      <c r="K5433" t="s">
        <v>356</v>
      </c>
      <c r="L5433" t="s">
        <v>480</v>
      </c>
      <c r="M5433" t="s">
        <v>7663</v>
      </c>
      <c r="N5433" t="s">
        <v>4346</v>
      </c>
      <c r="O5433">
        <v>0</v>
      </c>
      <c r="P5433">
        <v>0</v>
      </c>
      <c r="Q5433">
        <v>1</v>
      </c>
    </row>
    <row r="5434" spans="1:17" x14ac:dyDescent="0.2">
      <c r="A5434" t="s">
        <v>498</v>
      </c>
      <c r="B5434" t="s">
        <v>134</v>
      </c>
      <c r="C5434" t="s">
        <v>497</v>
      </c>
      <c r="D5434" t="s">
        <v>54</v>
      </c>
      <c r="E5434" t="s">
        <v>5121</v>
      </c>
      <c r="F5434">
        <v>1.9E-2</v>
      </c>
      <c r="G5434">
        <v>1.9E-2</v>
      </c>
      <c r="H5434">
        <v>1</v>
      </c>
      <c r="J5434" t="s">
        <v>498</v>
      </c>
      <c r="K5434" t="s">
        <v>356</v>
      </c>
      <c r="L5434" t="s">
        <v>480</v>
      </c>
      <c r="M5434" t="s">
        <v>7663</v>
      </c>
      <c r="N5434" t="s">
        <v>4347</v>
      </c>
      <c r="O5434">
        <v>0</v>
      </c>
      <c r="P5434">
        <v>0</v>
      </c>
      <c r="Q5434">
        <v>1</v>
      </c>
    </row>
    <row r="5435" spans="1:17" x14ac:dyDescent="0.2">
      <c r="A5435" t="s">
        <v>498</v>
      </c>
      <c r="B5435" t="s">
        <v>134</v>
      </c>
      <c r="C5435" t="s">
        <v>497</v>
      </c>
      <c r="D5435" t="s">
        <v>54</v>
      </c>
      <c r="E5435" t="s">
        <v>5122</v>
      </c>
      <c r="F5435">
        <v>1.7999999999999999E-2</v>
      </c>
      <c r="G5435">
        <v>1.7999999999999999E-2</v>
      </c>
      <c r="H5435">
        <v>1</v>
      </c>
      <c r="J5435" t="s">
        <v>498</v>
      </c>
      <c r="K5435" t="s">
        <v>356</v>
      </c>
      <c r="L5435" t="s">
        <v>480</v>
      </c>
      <c r="M5435" t="s">
        <v>7663</v>
      </c>
      <c r="N5435" t="s">
        <v>4348</v>
      </c>
      <c r="O5435">
        <v>0</v>
      </c>
      <c r="P5435">
        <v>0</v>
      </c>
      <c r="Q5435">
        <v>1</v>
      </c>
    </row>
    <row r="5436" spans="1:17" x14ac:dyDescent="0.2">
      <c r="A5436" t="s">
        <v>498</v>
      </c>
      <c r="B5436" t="s">
        <v>134</v>
      </c>
      <c r="C5436" t="s">
        <v>497</v>
      </c>
      <c r="D5436" t="s">
        <v>54</v>
      </c>
      <c r="E5436" t="s">
        <v>5123</v>
      </c>
      <c r="F5436">
        <v>1.7999999999999999E-2</v>
      </c>
      <c r="G5436">
        <v>1.7999999999999999E-2</v>
      </c>
      <c r="H5436">
        <v>1</v>
      </c>
      <c r="J5436" t="s">
        <v>498</v>
      </c>
      <c r="K5436" t="s">
        <v>356</v>
      </c>
      <c r="L5436" t="s">
        <v>480</v>
      </c>
      <c r="M5436" t="s">
        <v>7663</v>
      </c>
      <c r="N5436" t="s">
        <v>4349</v>
      </c>
      <c r="O5436">
        <v>0</v>
      </c>
      <c r="P5436">
        <v>0</v>
      </c>
      <c r="Q5436">
        <v>1</v>
      </c>
    </row>
    <row r="5437" spans="1:17" x14ac:dyDescent="0.2">
      <c r="A5437" t="s">
        <v>498</v>
      </c>
      <c r="B5437" t="s">
        <v>134</v>
      </c>
      <c r="C5437" t="s">
        <v>497</v>
      </c>
      <c r="D5437" t="s">
        <v>54</v>
      </c>
      <c r="E5437" t="s">
        <v>5124</v>
      </c>
      <c r="F5437">
        <v>1.9E-2</v>
      </c>
      <c r="G5437">
        <v>1.9E-2</v>
      </c>
      <c r="H5437">
        <v>1</v>
      </c>
      <c r="J5437" t="s">
        <v>498</v>
      </c>
      <c r="K5437" t="s">
        <v>356</v>
      </c>
      <c r="L5437" t="s">
        <v>480</v>
      </c>
      <c r="M5437" t="s">
        <v>7663</v>
      </c>
      <c r="N5437" t="s">
        <v>4350</v>
      </c>
      <c r="O5437">
        <v>0</v>
      </c>
      <c r="P5437">
        <v>0</v>
      </c>
      <c r="Q5437">
        <v>1</v>
      </c>
    </row>
    <row r="5438" spans="1:17" x14ac:dyDescent="0.2">
      <c r="A5438" t="s">
        <v>498</v>
      </c>
      <c r="B5438" t="s">
        <v>134</v>
      </c>
      <c r="C5438" t="s">
        <v>497</v>
      </c>
      <c r="D5438" t="s">
        <v>54</v>
      </c>
      <c r="E5438" t="s">
        <v>5125</v>
      </c>
      <c r="F5438">
        <v>0.02</v>
      </c>
      <c r="G5438">
        <v>0.02</v>
      </c>
      <c r="H5438">
        <v>1</v>
      </c>
      <c r="J5438" t="s">
        <v>498</v>
      </c>
      <c r="K5438" t="s">
        <v>356</v>
      </c>
      <c r="L5438" t="s">
        <v>480</v>
      </c>
      <c r="M5438" t="s">
        <v>7663</v>
      </c>
      <c r="N5438" t="s">
        <v>4351</v>
      </c>
      <c r="O5438">
        <v>0</v>
      </c>
      <c r="P5438">
        <v>0</v>
      </c>
      <c r="Q5438">
        <v>1</v>
      </c>
    </row>
    <row r="5439" spans="1:17" x14ac:dyDescent="0.2">
      <c r="A5439" t="s">
        <v>498</v>
      </c>
      <c r="B5439" t="s">
        <v>134</v>
      </c>
      <c r="C5439" t="s">
        <v>497</v>
      </c>
      <c r="D5439" t="s">
        <v>54</v>
      </c>
      <c r="E5439" t="s">
        <v>5126</v>
      </c>
      <c r="F5439">
        <v>0.02</v>
      </c>
      <c r="G5439">
        <v>0.02</v>
      </c>
      <c r="H5439">
        <v>1</v>
      </c>
      <c r="J5439" t="s">
        <v>498</v>
      </c>
      <c r="K5439" t="s">
        <v>356</v>
      </c>
      <c r="L5439" t="s">
        <v>480</v>
      </c>
      <c r="M5439" t="s">
        <v>7663</v>
      </c>
      <c r="N5439" t="s">
        <v>4352</v>
      </c>
      <c r="O5439">
        <v>0</v>
      </c>
      <c r="P5439">
        <v>0</v>
      </c>
      <c r="Q5439">
        <v>1</v>
      </c>
    </row>
    <row r="5440" spans="1:17" x14ac:dyDescent="0.2">
      <c r="A5440" t="s">
        <v>498</v>
      </c>
      <c r="B5440" t="s">
        <v>134</v>
      </c>
      <c r="C5440" t="s">
        <v>497</v>
      </c>
      <c r="D5440" t="s">
        <v>54</v>
      </c>
      <c r="E5440" t="s">
        <v>5127</v>
      </c>
      <c r="F5440">
        <v>1.9E-2</v>
      </c>
      <c r="G5440">
        <v>1.9E-2</v>
      </c>
      <c r="H5440">
        <v>1</v>
      </c>
      <c r="J5440" t="s">
        <v>498</v>
      </c>
      <c r="K5440" t="s">
        <v>356</v>
      </c>
      <c r="L5440" t="s">
        <v>480</v>
      </c>
      <c r="M5440" t="s">
        <v>7663</v>
      </c>
      <c r="N5440" t="s">
        <v>4353</v>
      </c>
      <c r="O5440">
        <v>0</v>
      </c>
      <c r="P5440">
        <v>0</v>
      </c>
      <c r="Q5440">
        <v>1</v>
      </c>
    </row>
    <row r="5441" spans="1:17" x14ac:dyDescent="0.2">
      <c r="A5441" t="s">
        <v>498</v>
      </c>
      <c r="B5441" t="s">
        <v>134</v>
      </c>
      <c r="C5441" t="s">
        <v>497</v>
      </c>
      <c r="D5441" t="s">
        <v>54</v>
      </c>
      <c r="E5441" t="s">
        <v>5128</v>
      </c>
      <c r="F5441">
        <v>1.9E-2</v>
      </c>
      <c r="G5441">
        <v>1.9E-2</v>
      </c>
      <c r="H5441">
        <v>1</v>
      </c>
      <c r="J5441" t="s">
        <v>498</v>
      </c>
      <c r="K5441" t="s">
        <v>356</v>
      </c>
      <c r="L5441" t="s">
        <v>480</v>
      </c>
      <c r="M5441" t="s">
        <v>7663</v>
      </c>
      <c r="N5441" t="s">
        <v>4354</v>
      </c>
      <c r="O5441">
        <v>0</v>
      </c>
      <c r="P5441">
        <v>0</v>
      </c>
      <c r="Q5441">
        <v>1</v>
      </c>
    </row>
    <row r="5442" spans="1:17" x14ac:dyDescent="0.2">
      <c r="A5442" t="s">
        <v>498</v>
      </c>
      <c r="B5442" t="s">
        <v>134</v>
      </c>
      <c r="C5442" t="s">
        <v>497</v>
      </c>
      <c r="D5442" t="s">
        <v>54</v>
      </c>
      <c r="E5442" t="s">
        <v>5129</v>
      </c>
      <c r="F5442">
        <v>1.7999999999999999E-2</v>
      </c>
      <c r="G5442">
        <v>1.7999999999999999E-2</v>
      </c>
      <c r="H5442">
        <v>1</v>
      </c>
      <c r="J5442" t="s">
        <v>498</v>
      </c>
      <c r="K5442" t="s">
        <v>356</v>
      </c>
      <c r="L5442" t="s">
        <v>480</v>
      </c>
      <c r="M5442" t="s">
        <v>7663</v>
      </c>
      <c r="N5442" t="s">
        <v>4355</v>
      </c>
      <c r="O5442">
        <v>0</v>
      </c>
      <c r="P5442">
        <v>0</v>
      </c>
      <c r="Q5442">
        <v>1</v>
      </c>
    </row>
    <row r="5443" spans="1:17" x14ac:dyDescent="0.2">
      <c r="A5443" t="s">
        <v>498</v>
      </c>
      <c r="B5443" t="s">
        <v>134</v>
      </c>
      <c r="C5443" t="s">
        <v>497</v>
      </c>
      <c r="D5443" t="s">
        <v>54</v>
      </c>
      <c r="E5443" t="s">
        <v>5130</v>
      </c>
      <c r="F5443">
        <v>1.7999999999999999E-2</v>
      </c>
      <c r="G5443">
        <v>1.7999999999999999E-2</v>
      </c>
      <c r="H5443">
        <v>1</v>
      </c>
      <c r="J5443" t="s">
        <v>498</v>
      </c>
      <c r="K5443" t="s">
        <v>356</v>
      </c>
      <c r="L5443" t="s">
        <v>480</v>
      </c>
      <c r="M5443" t="s">
        <v>7663</v>
      </c>
      <c r="N5443" t="s">
        <v>4356</v>
      </c>
      <c r="O5443">
        <v>0</v>
      </c>
      <c r="P5443">
        <v>0</v>
      </c>
      <c r="Q5443">
        <v>1</v>
      </c>
    </row>
    <row r="5444" spans="1:17" x14ac:dyDescent="0.2">
      <c r="A5444" t="s">
        <v>498</v>
      </c>
      <c r="B5444" t="s">
        <v>134</v>
      </c>
      <c r="C5444" t="s">
        <v>497</v>
      </c>
      <c r="D5444" t="s">
        <v>54</v>
      </c>
      <c r="E5444" t="s">
        <v>5131</v>
      </c>
      <c r="F5444">
        <v>1.7999999999999999E-2</v>
      </c>
      <c r="G5444">
        <v>1.7999999999999999E-2</v>
      </c>
      <c r="H5444">
        <v>1</v>
      </c>
      <c r="J5444" t="s">
        <v>498</v>
      </c>
      <c r="K5444" t="s">
        <v>356</v>
      </c>
      <c r="L5444" t="s">
        <v>480</v>
      </c>
      <c r="M5444" t="s">
        <v>7663</v>
      </c>
      <c r="N5444" t="s">
        <v>4357</v>
      </c>
      <c r="O5444">
        <v>0</v>
      </c>
      <c r="P5444">
        <v>0</v>
      </c>
      <c r="Q5444">
        <v>1</v>
      </c>
    </row>
    <row r="5445" spans="1:17" x14ac:dyDescent="0.2">
      <c r="A5445" t="s">
        <v>498</v>
      </c>
      <c r="B5445" t="s">
        <v>134</v>
      </c>
      <c r="C5445" t="s">
        <v>497</v>
      </c>
      <c r="D5445" t="s">
        <v>54</v>
      </c>
      <c r="E5445" t="s">
        <v>5132</v>
      </c>
      <c r="F5445">
        <v>1.7999999999999999E-2</v>
      </c>
      <c r="G5445">
        <v>1.7999999999999999E-2</v>
      </c>
      <c r="H5445">
        <v>1</v>
      </c>
      <c r="J5445" t="s">
        <v>498</v>
      </c>
      <c r="K5445" t="s">
        <v>356</v>
      </c>
      <c r="L5445" t="s">
        <v>480</v>
      </c>
      <c r="M5445" t="s">
        <v>7663</v>
      </c>
      <c r="N5445" t="s">
        <v>4358</v>
      </c>
      <c r="O5445">
        <v>0</v>
      </c>
      <c r="P5445">
        <v>0</v>
      </c>
      <c r="Q5445">
        <v>1</v>
      </c>
    </row>
    <row r="5446" spans="1:17" x14ac:dyDescent="0.2">
      <c r="A5446" t="s">
        <v>498</v>
      </c>
      <c r="B5446" t="s">
        <v>134</v>
      </c>
      <c r="C5446" t="s">
        <v>497</v>
      </c>
      <c r="D5446" t="s">
        <v>54</v>
      </c>
      <c r="E5446" t="s">
        <v>5133</v>
      </c>
      <c r="F5446">
        <v>1.7000000000000001E-2</v>
      </c>
      <c r="G5446">
        <v>1.7000000000000001E-2</v>
      </c>
      <c r="H5446">
        <v>1</v>
      </c>
      <c r="J5446" t="s">
        <v>498</v>
      </c>
      <c r="K5446" t="s">
        <v>356</v>
      </c>
      <c r="L5446" t="s">
        <v>480</v>
      </c>
      <c r="M5446" t="s">
        <v>7663</v>
      </c>
      <c r="N5446" t="s">
        <v>4359</v>
      </c>
      <c r="O5446">
        <v>0</v>
      </c>
      <c r="P5446">
        <v>0</v>
      </c>
      <c r="Q5446">
        <v>1</v>
      </c>
    </row>
    <row r="5447" spans="1:17" x14ac:dyDescent="0.2">
      <c r="A5447" t="s">
        <v>498</v>
      </c>
      <c r="B5447" t="s">
        <v>134</v>
      </c>
      <c r="C5447" t="s">
        <v>497</v>
      </c>
      <c r="D5447" t="s">
        <v>54</v>
      </c>
      <c r="E5447" t="s">
        <v>5134</v>
      </c>
      <c r="F5447">
        <v>1.7000000000000001E-2</v>
      </c>
      <c r="G5447">
        <v>1.7000000000000001E-2</v>
      </c>
      <c r="H5447">
        <v>1</v>
      </c>
      <c r="J5447" t="s">
        <v>498</v>
      </c>
      <c r="K5447" t="s">
        <v>356</v>
      </c>
      <c r="L5447" t="s">
        <v>480</v>
      </c>
      <c r="M5447" t="s">
        <v>7663</v>
      </c>
      <c r="N5447" t="s">
        <v>4360</v>
      </c>
      <c r="O5447">
        <v>0</v>
      </c>
      <c r="P5447">
        <v>0</v>
      </c>
      <c r="Q5447">
        <v>1</v>
      </c>
    </row>
    <row r="5448" spans="1:17" x14ac:dyDescent="0.2">
      <c r="A5448" t="s">
        <v>498</v>
      </c>
      <c r="B5448" t="s">
        <v>134</v>
      </c>
      <c r="C5448" t="s">
        <v>497</v>
      </c>
      <c r="D5448" t="s">
        <v>54</v>
      </c>
      <c r="E5448" t="s">
        <v>5135</v>
      </c>
      <c r="F5448">
        <v>1.7000000000000001E-2</v>
      </c>
      <c r="G5448">
        <v>1.7000000000000001E-2</v>
      </c>
      <c r="H5448">
        <v>1</v>
      </c>
      <c r="J5448" t="s">
        <v>498</v>
      </c>
      <c r="K5448" t="s">
        <v>356</v>
      </c>
      <c r="L5448" t="s">
        <v>480</v>
      </c>
      <c r="M5448" t="s">
        <v>7663</v>
      </c>
      <c r="N5448" t="s">
        <v>4361</v>
      </c>
      <c r="O5448">
        <v>0</v>
      </c>
      <c r="P5448">
        <v>0</v>
      </c>
      <c r="Q5448">
        <v>1</v>
      </c>
    </row>
    <row r="5449" spans="1:17" x14ac:dyDescent="0.2">
      <c r="A5449" t="s">
        <v>498</v>
      </c>
      <c r="B5449" t="s">
        <v>134</v>
      </c>
      <c r="C5449" t="s">
        <v>497</v>
      </c>
      <c r="D5449" t="s">
        <v>54</v>
      </c>
      <c r="E5449" t="s">
        <v>5136</v>
      </c>
      <c r="F5449">
        <v>1.7000000000000001E-2</v>
      </c>
      <c r="G5449">
        <v>1.7000000000000001E-2</v>
      </c>
      <c r="H5449">
        <v>1</v>
      </c>
      <c r="J5449" t="s">
        <v>498</v>
      </c>
      <c r="K5449" t="s">
        <v>356</v>
      </c>
      <c r="L5449" t="s">
        <v>480</v>
      </c>
      <c r="M5449" t="s">
        <v>7663</v>
      </c>
      <c r="N5449" t="s">
        <v>4362</v>
      </c>
      <c r="O5449">
        <v>0</v>
      </c>
      <c r="P5449">
        <v>0</v>
      </c>
      <c r="Q5449">
        <v>1</v>
      </c>
    </row>
    <row r="5450" spans="1:17" x14ac:dyDescent="0.2">
      <c r="A5450" t="s">
        <v>498</v>
      </c>
      <c r="B5450" t="s">
        <v>134</v>
      </c>
      <c r="C5450" t="s">
        <v>497</v>
      </c>
      <c r="D5450" t="s">
        <v>54</v>
      </c>
      <c r="E5450" t="s">
        <v>5137</v>
      </c>
      <c r="F5450">
        <v>1.7000000000000001E-2</v>
      </c>
      <c r="G5450">
        <v>1.7000000000000001E-2</v>
      </c>
      <c r="H5450">
        <v>1</v>
      </c>
      <c r="J5450" t="s">
        <v>498</v>
      </c>
      <c r="K5450" t="s">
        <v>356</v>
      </c>
      <c r="L5450" t="s">
        <v>480</v>
      </c>
      <c r="M5450" t="s">
        <v>7663</v>
      </c>
      <c r="N5450" t="s">
        <v>4363</v>
      </c>
      <c r="O5450">
        <v>0</v>
      </c>
      <c r="P5450">
        <v>0</v>
      </c>
      <c r="Q5450">
        <v>1</v>
      </c>
    </row>
    <row r="5451" spans="1:17" x14ac:dyDescent="0.2">
      <c r="A5451" t="s">
        <v>498</v>
      </c>
      <c r="B5451" t="s">
        <v>134</v>
      </c>
      <c r="C5451" t="s">
        <v>497</v>
      </c>
      <c r="D5451" t="s">
        <v>54</v>
      </c>
      <c r="E5451" t="s">
        <v>5138</v>
      </c>
      <c r="F5451">
        <v>1.7000000000000001E-2</v>
      </c>
      <c r="G5451">
        <v>1.7000000000000001E-2</v>
      </c>
      <c r="H5451">
        <v>1</v>
      </c>
      <c r="J5451" t="s">
        <v>498</v>
      </c>
      <c r="K5451" t="s">
        <v>356</v>
      </c>
      <c r="L5451" t="s">
        <v>480</v>
      </c>
      <c r="M5451" t="s">
        <v>7663</v>
      </c>
      <c r="N5451" t="s">
        <v>4364</v>
      </c>
      <c r="O5451">
        <v>0</v>
      </c>
      <c r="P5451">
        <v>0</v>
      </c>
      <c r="Q5451">
        <v>1</v>
      </c>
    </row>
    <row r="5452" spans="1:17" x14ac:dyDescent="0.2">
      <c r="A5452" t="s">
        <v>498</v>
      </c>
      <c r="B5452" t="s">
        <v>134</v>
      </c>
      <c r="C5452" t="s">
        <v>497</v>
      </c>
      <c r="D5452" t="s">
        <v>54</v>
      </c>
      <c r="E5452" t="s">
        <v>5139</v>
      </c>
      <c r="F5452">
        <v>1.7999999999999999E-2</v>
      </c>
      <c r="G5452">
        <v>1.7999999999999999E-2</v>
      </c>
      <c r="H5452">
        <v>1</v>
      </c>
      <c r="J5452" t="s">
        <v>498</v>
      </c>
      <c r="K5452" t="s">
        <v>356</v>
      </c>
      <c r="L5452" t="s">
        <v>480</v>
      </c>
      <c r="M5452" t="s">
        <v>7663</v>
      </c>
      <c r="N5452" t="s">
        <v>4365</v>
      </c>
      <c r="O5452">
        <v>0</v>
      </c>
      <c r="P5452">
        <v>0</v>
      </c>
      <c r="Q5452">
        <v>1</v>
      </c>
    </row>
    <row r="5453" spans="1:17" x14ac:dyDescent="0.2">
      <c r="A5453" t="s">
        <v>498</v>
      </c>
      <c r="B5453" t="s">
        <v>134</v>
      </c>
      <c r="C5453" t="s">
        <v>497</v>
      </c>
      <c r="D5453" t="s">
        <v>54</v>
      </c>
      <c r="E5453" t="s">
        <v>5140</v>
      </c>
      <c r="F5453">
        <v>1.4999999999999999E-2</v>
      </c>
      <c r="G5453">
        <v>1.4999999999999999E-2</v>
      </c>
      <c r="H5453">
        <v>1</v>
      </c>
      <c r="J5453" t="s">
        <v>498</v>
      </c>
      <c r="K5453" t="s">
        <v>356</v>
      </c>
      <c r="L5453" t="s">
        <v>480</v>
      </c>
      <c r="M5453" t="s">
        <v>7663</v>
      </c>
      <c r="N5453" t="s">
        <v>4366</v>
      </c>
      <c r="O5453">
        <v>0</v>
      </c>
      <c r="P5453">
        <v>0</v>
      </c>
      <c r="Q5453">
        <v>1</v>
      </c>
    </row>
    <row r="5454" spans="1:17" x14ac:dyDescent="0.2">
      <c r="A5454" t="s">
        <v>498</v>
      </c>
      <c r="B5454" t="s">
        <v>134</v>
      </c>
      <c r="C5454" t="s">
        <v>497</v>
      </c>
      <c r="D5454" t="s">
        <v>54</v>
      </c>
      <c r="E5454" t="s">
        <v>5141</v>
      </c>
      <c r="F5454">
        <v>1.7999999999999999E-2</v>
      </c>
      <c r="G5454">
        <v>1.7999999999999999E-2</v>
      </c>
      <c r="H5454">
        <v>1</v>
      </c>
      <c r="J5454" t="s">
        <v>498</v>
      </c>
      <c r="K5454" t="s">
        <v>356</v>
      </c>
      <c r="L5454" t="s">
        <v>480</v>
      </c>
      <c r="M5454" t="s">
        <v>7663</v>
      </c>
      <c r="N5454" t="s">
        <v>4367</v>
      </c>
      <c r="O5454">
        <v>0</v>
      </c>
      <c r="P5454">
        <v>0</v>
      </c>
      <c r="Q5454">
        <v>1</v>
      </c>
    </row>
    <row r="5455" spans="1:17" x14ac:dyDescent="0.2">
      <c r="A5455" t="s">
        <v>498</v>
      </c>
      <c r="B5455" t="s">
        <v>134</v>
      </c>
      <c r="C5455" t="s">
        <v>497</v>
      </c>
      <c r="D5455" t="s">
        <v>54</v>
      </c>
      <c r="E5455" t="s">
        <v>5142</v>
      </c>
      <c r="F5455">
        <v>1.9E-2</v>
      </c>
      <c r="G5455">
        <v>1.9E-2</v>
      </c>
      <c r="H5455">
        <v>1</v>
      </c>
      <c r="J5455" t="s">
        <v>498</v>
      </c>
      <c r="K5455" t="s">
        <v>356</v>
      </c>
      <c r="L5455" t="s">
        <v>480</v>
      </c>
      <c r="M5455" t="s">
        <v>7663</v>
      </c>
      <c r="N5455" t="s">
        <v>4368</v>
      </c>
      <c r="O5455">
        <v>0</v>
      </c>
      <c r="P5455">
        <v>0</v>
      </c>
      <c r="Q5455">
        <v>1</v>
      </c>
    </row>
    <row r="5456" spans="1:17" x14ac:dyDescent="0.2">
      <c r="A5456" t="s">
        <v>498</v>
      </c>
      <c r="B5456" t="s">
        <v>134</v>
      </c>
      <c r="C5456" t="s">
        <v>497</v>
      </c>
      <c r="D5456" t="s">
        <v>54</v>
      </c>
      <c r="E5456" t="s">
        <v>5143</v>
      </c>
      <c r="F5456">
        <v>1.9E-2</v>
      </c>
      <c r="G5456">
        <v>1.9E-2</v>
      </c>
      <c r="H5456">
        <v>1</v>
      </c>
      <c r="J5456" t="s">
        <v>498</v>
      </c>
      <c r="K5456" t="s">
        <v>356</v>
      </c>
      <c r="L5456" t="s">
        <v>480</v>
      </c>
      <c r="M5456" t="s">
        <v>7663</v>
      </c>
      <c r="N5456" t="s">
        <v>4369</v>
      </c>
      <c r="O5456">
        <v>0</v>
      </c>
      <c r="P5456">
        <v>0</v>
      </c>
      <c r="Q5456">
        <v>1</v>
      </c>
    </row>
    <row r="5457" spans="1:17" x14ac:dyDescent="0.2">
      <c r="A5457" t="s">
        <v>498</v>
      </c>
      <c r="B5457" t="s">
        <v>134</v>
      </c>
      <c r="C5457" t="s">
        <v>497</v>
      </c>
      <c r="D5457" t="s">
        <v>54</v>
      </c>
      <c r="E5457" t="s">
        <v>5144</v>
      </c>
      <c r="F5457">
        <v>1.9E-2</v>
      </c>
      <c r="G5457">
        <v>1.9E-2</v>
      </c>
      <c r="H5457">
        <v>1</v>
      </c>
      <c r="J5457" t="s">
        <v>498</v>
      </c>
      <c r="K5457" t="s">
        <v>356</v>
      </c>
      <c r="L5457" t="s">
        <v>480</v>
      </c>
      <c r="M5457" t="s">
        <v>7663</v>
      </c>
      <c r="N5457" t="s">
        <v>4370</v>
      </c>
      <c r="O5457">
        <v>0</v>
      </c>
      <c r="P5457">
        <v>0</v>
      </c>
      <c r="Q5457">
        <v>1</v>
      </c>
    </row>
    <row r="5458" spans="1:17" x14ac:dyDescent="0.2">
      <c r="A5458" t="s">
        <v>498</v>
      </c>
      <c r="B5458" t="s">
        <v>134</v>
      </c>
      <c r="C5458" t="s">
        <v>497</v>
      </c>
      <c r="D5458" t="s">
        <v>54</v>
      </c>
      <c r="E5458" t="s">
        <v>5145</v>
      </c>
      <c r="F5458">
        <v>1.9E-2</v>
      </c>
      <c r="G5458">
        <v>1.9E-2</v>
      </c>
      <c r="H5458">
        <v>1</v>
      </c>
      <c r="J5458" t="s">
        <v>498</v>
      </c>
      <c r="K5458" t="s">
        <v>356</v>
      </c>
      <c r="L5458" t="s">
        <v>480</v>
      </c>
      <c r="M5458" t="s">
        <v>7663</v>
      </c>
      <c r="N5458" t="s">
        <v>4371</v>
      </c>
      <c r="O5458">
        <v>0</v>
      </c>
      <c r="P5458">
        <v>0</v>
      </c>
      <c r="Q5458">
        <v>1</v>
      </c>
    </row>
    <row r="5459" spans="1:17" x14ac:dyDescent="0.2">
      <c r="A5459" t="s">
        <v>498</v>
      </c>
      <c r="B5459" t="s">
        <v>134</v>
      </c>
      <c r="C5459" t="s">
        <v>497</v>
      </c>
      <c r="D5459" t="s">
        <v>54</v>
      </c>
      <c r="E5459" t="s">
        <v>5146</v>
      </c>
      <c r="F5459">
        <v>1.9E-2</v>
      </c>
      <c r="G5459">
        <v>1.9E-2</v>
      </c>
      <c r="H5459">
        <v>1</v>
      </c>
      <c r="J5459" t="s">
        <v>498</v>
      </c>
      <c r="K5459" t="s">
        <v>356</v>
      </c>
      <c r="L5459" t="s">
        <v>480</v>
      </c>
      <c r="M5459" t="s">
        <v>7663</v>
      </c>
      <c r="N5459" t="s">
        <v>4372</v>
      </c>
      <c r="O5459">
        <v>0</v>
      </c>
      <c r="P5459">
        <v>0</v>
      </c>
      <c r="Q5459">
        <v>1</v>
      </c>
    </row>
    <row r="5460" spans="1:17" x14ac:dyDescent="0.2">
      <c r="A5460" t="s">
        <v>498</v>
      </c>
      <c r="B5460" t="s">
        <v>134</v>
      </c>
      <c r="C5460" t="s">
        <v>497</v>
      </c>
      <c r="D5460" t="s">
        <v>54</v>
      </c>
      <c r="E5460" t="s">
        <v>5147</v>
      </c>
      <c r="F5460">
        <v>1.9E-2</v>
      </c>
      <c r="G5460">
        <v>1.9E-2</v>
      </c>
      <c r="H5460">
        <v>1</v>
      </c>
      <c r="J5460" t="s">
        <v>498</v>
      </c>
      <c r="K5460" t="s">
        <v>356</v>
      </c>
      <c r="L5460" t="s">
        <v>480</v>
      </c>
      <c r="M5460" t="s">
        <v>7663</v>
      </c>
      <c r="N5460" t="s">
        <v>4373</v>
      </c>
      <c r="O5460">
        <v>0</v>
      </c>
      <c r="P5460">
        <v>0</v>
      </c>
      <c r="Q5460">
        <v>1</v>
      </c>
    </row>
    <row r="5461" spans="1:17" x14ac:dyDescent="0.2">
      <c r="A5461" t="s">
        <v>498</v>
      </c>
      <c r="B5461" t="s">
        <v>134</v>
      </c>
      <c r="C5461" t="s">
        <v>497</v>
      </c>
      <c r="D5461" t="s">
        <v>54</v>
      </c>
      <c r="E5461" t="s">
        <v>5148</v>
      </c>
      <c r="F5461">
        <v>1.9E-2</v>
      </c>
      <c r="G5461">
        <v>1.9E-2</v>
      </c>
      <c r="H5461">
        <v>1</v>
      </c>
      <c r="J5461" t="s">
        <v>498</v>
      </c>
      <c r="K5461" t="s">
        <v>356</v>
      </c>
      <c r="L5461" t="s">
        <v>480</v>
      </c>
      <c r="M5461" t="s">
        <v>7663</v>
      </c>
      <c r="N5461" t="s">
        <v>4374</v>
      </c>
      <c r="O5461">
        <v>0</v>
      </c>
      <c r="P5461">
        <v>0</v>
      </c>
      <c r="Q5461">
        <v>1</v>
      </c>
    </row>
    <row r="5462" spans="1:17" x14ac:dyDescent="0.2">
      <c r="A5462" t="s">
        <v>498</v>
      </c>
      <c r="B5462" t="s">
        <v>134</v>
      </c>
      <c r="C5462" t="s">
        <v>497</v>
      </c>
      <c r="D5462" t="s">
        <v>54</v>
      </c>
      <c r="E5462" t="s">
        <v>5149</v>
      </c>
      <c r="F5462">
        <v>1.9E-2</v>
      </c>
      <c r="G5462">
        <v>1.9E-2</v>
      </c>
      <c r="H5462">
        <v>1</v>
      </c>
      <c r="J5462" t="s">
        <v>498</v>
      </c>
      <c r="K5462" t="s">
        <v>356</v>
      </c>
      <c r="L5462" t="s">
        <v>480</v>
      </c>
      <c r="M5462" t="s">
        <v>7663</v>
      </c>
      <c r="N5462" t="s">
        <v>4375</v>
      </c>
      <c r="O5462">
        <v>0</v>
      </c>
      <c r="P5462">
        <v>0</v>
      </c>
      <c r="Q5462">
        <v>1</v>
      </c>
    </row>
    <row r="5463" spans="1:17" x14ac:dyDescent="0.2">
      <c r="A5463" t="s">
        <v>498</v>
      </c>
      <c r="B5463" t="s">
        <v>134</v>
      </c>
      <c r="C5463" t="s">
        <v>497</v>
      </c>
      <c r="D5463" t="s">
        <v>54</v>
      </c>
      <c r="E5463" t="s">
        <v>5150</v>
      </c>
      <c r="F5463">
        <v>1.7999999999999999E-2</v>
      </c>
      <c r="G5463">
        <v>1.7999999999999999E-2</v>
      </c>
      <c r="H5463">
        <v>1</v>
      </c>
      <c r="J5463" t="s">
        <v>498</v>
      </c>
      <c r="K5463" t="s">
        <v>356</v>
      </c>
      <c r="L5463" t="s">
        <v>480</v>
      </c>
      <c r="M5463" t="s">
        <v>7663</v>
      </c>
      <c r="N5463" t="s">
        <v>4376</v>
      </c>
      <c r="O5463">
        <v>0</v>
      </c>
      <c r="P5463">
        <v>0</v>
      </c>
      <c r="Q5463">
        <v>1</v>
      </c>
    </row>
    <row r="5464" spans="1:17" x14ac:dyDescent="0.2">
      <c r="A5464" t="s">
        <v>498</v>
      </c>
      <c r="B5464" t="s">
        <v>134</v>
      </c>
      <c r="C5464" t="s">
        <v>497</v>
      </c>
      <c r="D5464" t="s">
        <v>54</v>
      </c>
      <c r="E5464" t="s">
        <v>5151</v>
      </c>
      <c r="F5464">
        <v>1.7999999999999999E-2</v>
      </c>
      <c r="G5464">
        <v>1.7999999999999999E-2</v>
      </c>
      <c r="H5464">
        <v>1</v>
      </c>
      <c r="J5464" t="s">
        <v>498</v>
      </c>
      <c r="K5464" t="s">
        <v>356</v>
      </c>
      <c r="L5464" t="s">
        <v>480</v>
      </c>
      <c r="M5464" t="s">
        <v>7663</v>
      </c>
      <c r="N5464" t="s">
        <v>4377</v>
      </c>
      <c r="O5464">
        <v>0</v>
      </c>
      <c r="P5464">
        <v>0</v>
      </c>
      <c r="Q5464">
        <v>1</v>
      </c>
    </row>
    <row r="5465" spans="1:17" x14ac:dyDescent="0.2">
      <c r="A5465" t="s">
        <v>498</v>
      </c>
      <c r="B5465" t="s">
        <v>134</v>
      </c>
      <c r="C5465" t="s">
        <v>497</v>
      </c>
      <c r="D5465" t="s">
        <v>54</v>
      </c>
      <c r="E5465" t="s">
        <v>5152</v>
      </c>
      <c r="F5465">
        <v>1.7000000000000001E-2</v>
      </c>
      <c r="G5465">
        <v>1.7000000000000001E-2</v>
      </c>
      <c r="H5465">
        <v>1</v>
      </c>
      <c r="J5465" t="s">
        <v>498</v>
      </c>
      <c r="K5465" t="s">
        <v>356</v>
      </c>
      <c r="L5465" t="s">
        <v>480</v>
      </c>
      <c r="M5465" t="s">
        <v>7663</v>
      </c>
      <c r="N5465" t="s">
        <v>4378</v>
      </c>
      <c r="O5465">
        <v>0</v>
      </c>
      <c r="P5465">
        <v>0</v>
      </c>
      <c r="Q5465">
        <v>1</v>
      </c>
    </row>
    <row r="5466" spans="1:17" x14ac:dyDescent="0.2">
      <c r="A5466" t="s">
        <v>498</v>
      </c>
      <c r="B5466" t="s">
        <v>134</v>
      </c>
      <c r="C5466" t="s">
        <v>497</v>
      </c>
      <c r="D5466" t="s">
        <v>54</v>
      </c>
      <c r="E5466" t="s">
        <v>5153</v>
      </c>
      <c r="F5466">
        <v>1.7000000000000001E-2</v>
      </c>
      <c r="G5466">
        <v>1.7000000000000001E-2</v>
      </c>
      <c r="H5466">
        <v>1</v>
      </c>
      <c r="J5466" t="s">
        <v>498</v>
      </c>
      <c r="K5466" t="s">
        <v>356</v>
      </c>
      <c r="L5466" t="s">
        <v>480</v>
      </c>
      <c r="M5466" t="s">
        <v>7663</v>
      </c>
      <c r="N5466" t="s">
        <v>4379</v>
      </c>
      <c r="O5466">
        <v>0</v>
      </c>
      <c r="P5466">
        <v>0</v>
      </c>
      <c r="Q5466">
        <v>1</v>
      </c>
    </row>
    <row r="5467" spans="1:17" x14ac:dyDescent="0.2">
      <c r="A5467" t="s">
        <v>498</v>
      </c>
      <c r="B5467" t="s">
        <v>134</v>
      </c>
      <c r="C5467" t="s">
        <v>497</v>
      </c>
      <c r="D5467" t="s">
        <v>54</v>
      </c>
      <c r="E5467" t="s">
        <v>5154</v>
      </c>
      <c r="F5467">
        <v>1.4999999999999999E-2</v>
      </c>
      <c r="G5467">
        <v>1.4999999999999999E-2</v>
      </c>
      <c r="H5467">
        <v>1</v>
      </c>
      <c r="J5467" t="s">
        <v>498</v>
      </c>
      <c r="K5467" t="s">
        <v>356</v>
      </c>
      <c r="L5467" t="s">
        <v>480</v>
      </c>
      <c r="M5467" t="s">
        <v>7663</v>
      </c>
      <c r="N5467" t="s">
        <v>4380</v>
      </c>
      <c r="O5467">
        <v>0</v>
      </c>
      <c r="P5467">
        <v>0</v>
      </c>
      <c r="Q5467">
        <v>1</v>
      </c>
    </row>
    <row r="5468" spans="1:17" x14ac:dyDescent="0.2">
      <c r="A5468" t="s">
        <v>498</v>
      </c>
      <c r="B5468" t="s">
        <v>134</v>
      </c>
      <c r="C5468" t="s">
        <v>497</v>
      </c>
      <c r="D5468" t="s">
        <v>54</v>
      </c>
      <c r="E5468" t="s">
        <v>5155</v>
      </c>
      <c r="F5468">
        <v>1.4E-2</v>
      </c>
      <c r="G5468">
        <v>1.4E-2</v>
      </c>
      <c r="H5468">
        <v>1</v>
      </c>
      <c r="J5468" t="s">
        <v>498</v>
      </c>
      <c r="K5468" t="s">
        <v>356</v>
      </c>
      <c r="L5468" t="s">
        <v>480</v>
      </c>
      <c r="M5468" t="s">
        <v>7663</v>
      </c>
      <c r="N5468" t="s">
        <v>4381</v>
      </c>
      <c r="O5468">
        <v>0</v>
      </c>
      <c r="P5468">
        <v>0</v>
      </c>
      <c r="Q5468">
        <v>1</v>
      </c>
    </row>
    <row r="5469" spans="1:17" x14ac:dyDescent="0.2">
      <c r="A5469" t="s">
        <v>498</v>
      </c>
      <c r="B5469" t="s">
        <v>134</v>
      </c>
      <c r="C5469" t="s">
        <v>497</v>
      </c>
      <c r="D5469" t="s">
        <v>54</v>
      </c>
      <c r="E5469" t="s">
        <v>5156</v>
      </c>
      <c r="F5469">
        <v>1.6E-2</v>
      </c>
      <c r="G5469">
        <v>1.6E-2</v>
      </c>
      <c r="H5469">
        <v>1</v>
      </c>
      <c r="J5469" t="s">
        <v>498</v>
      </c>
      <c r="K5469" t="s">
        <v>356</v>
      </c>
      <c r="L5469" t="s">
        <v>480</v>
      </c>
      <c r="M5469" t="s">
        <v>7663</v>
      </c>
      <c r="N5469" t="s">
        <v>4382</v>
      </c>
      <c r="O5469">
        <v>0</v>
      </c>
      <c r="P5469">
        <v>0</v>
      </c>
      <c r="Q5469">
        <v>1</v>
      </c>
    </row>
    <row r="5470" spans="1:17" x14ac:dyDescent="0.2">
      <c r="A5470" t="s">
        <v>498</v>
      </c>
      <c r="B5470" t="s">
        <v>134</v>
      </c>
      <c r="C5470" t="s">
        <v>497</v>
      </c>
      <c r="D5470" t="s">
        <v>54</v>
      </c>
      <c r="E5470" t="s">
        <v>5157</v>
      </c>
      <c r="F5470">
        <v>1.7000000000000001E-2</v>
      </c>
      <c r="G5470">
        <v>1.7000000000000001E-2</v>
      </c>
      <c r="H5470">
        <v>1</v>
      </c>
      <c r="J5470" t="s">
        <v>498</v>
      </c>
      <c r="K5470" t="s">
        <v>356</v>
      </c>
      <c r="L5470" t="s">
        <v>480</v>
      </c>
      <c r="M5470" t="s">
        <v>7663</v>
      </c>
      <c r="N5470" t="s">
        <v>4383</v>
      </c>
      <c r="O5470">
        <v>0</v>
      </c>
      <c r="P5470">
        <v>0</v>
      </c>
      <c r="Q5470">
        <v>1</v>
      </c>
    </row>
    <row r="5471" spans="1:17" x14ac:dyDescent="0.2">
      <c r="A5471" t="s">
        <v>498</v>
      </c>
      <c r="B5471" t="s">
        <v>134</v>
      </c>
      <c r="C5471" t="s">
        <v>497</v>
      </c>
      <c r="D5471" t="s">
        <v>54</v>
      </c>
      <c r="E5471" t="s">
        <v>5158</v>
      </c>
      <c r="F5471">
        <v>1.7000000000000001E-2</v>
      </c>
      <c r="G5471">
        <v>1.7000000000000001E-2</v>
      </c>
      <c r="H5471">
        <v>1</v>
      </c>
      <c r="J5471" t="s">
        <v>498</v>
      </c>
      <c r="K5471" t="s">
        <v>356</v>
      </c>
      <c r="L5471" t="s">
        <v>480</v>
      </c>
      <c r="M5471" t="s">
        <v>7663</v>
      </c>
      <c r="N5471" t="s">
        <v>4384</v>
      </c>
      <c r="O5471">
        <v>0</v>
      </c>
      <c r="P5471">
        <v>0</v>
      </c>
      <c r="Q5471">
        <v>1</v>
      </c>
    </row>
    <row r="5472" spans="1:17" x14ac:dyDescent="0.2">
      <c r="A5472" t="s">
        <v>498</v>
      </c>
      <c r="B5472" t="s">
        <v>134</v>
      </c>
      <c r="C5472" t="s">
        <v>497</v>
      </c>
      <c r="D5472" t="s">
        <v>54</v>
      </c>
      <c r="E5472" t="s">
        <v>5159</v>
      </c>
      <c r="F5472">
        <v>1.7000000000000001E-2</v>
      </c>
      <c r="G5472">
        <v>1.7000000000000001E-2</v>
      </c>
      <c r="H5472">
        <v>1</v>
      </c>
      <c r="J5472" t="s">
        <v>498</v>
      </c>
      <c r="K5472" t="s">
        <v>356</v>
      </c>
      <c r="L5472" t="s">
        <v>480</v>
      </c>
      <c r="M5472" t="s">
        <v>7663</v>
      </c>
      <c r="N5472" t="s">
        <v>4385</v>
      </c>
      <c r="O5472">
        <v>0</v>
      </c>
      <c r="P5472">
        <v>0</v>
      </c>
      <c r="Q5472">
        <v>1</v>
      </c>
    </row>
    <row r="5473" spans="1:17" x14ac:dyDescent="0.2">
      <c r="A5473" t="s">
        <v>498</v>
      </c>
      <c r="B5473" t="s">
        <v>134</v>
      </c>
      <c r="C5473" t="s">
        <v>497</v>
      </c>
      <c r="D5473" t="s">
        <v>54</v>
      </c>
      <c r="E5473" t="s">
        <v>5160</v>
      </c>
      <c r="F5473">
        <v>1.7000000000000001E-2</v>
      </c>
      <c r="G5473">
        <v>1.7000000000000001E-2</v>
      </c>
      <c r="H5473">
        <v>1</v>
      </c>
      <c r="J5473" t="s">
        <v>498</v>
      </c>
      <c r="K5473" t="s">
        <v>356</v>
      </c>
      <c r="L5473" t="s">
        <v>480</v>
      </c>
      <c r="M5473" t="s">
        <v>7663</v>
      </c>
      <c r="N5473" t="s">
        <v>4386</v>
      </c>
      <c r="O5473">
        <v>0</v>
      </c>
      <c r="P5473">
        <v>0</v>
      </c>
      <c r="Q5473">
        <v>1</v>
      </c>
    </row>
    <row r="5474" spans="1:17" x14ac:dyDescent="0.2">
      <c r="A5474" t="s">
        <v>498</v>
      </c>
      <c r="B5474" t="s">
        <v>134</v>
      </c>
      <c r="C5474" t="s">
        <v>497</v>
      </c>
      <c r="D5474" t="s">
        <v>54</v>
      </c>
      <c r="E5474" t="s">
        <v>5161</v>
      </c>
      <c r="F5474">
        <v>1.7000000000000001E-2</v>
      </c>
      <c r="G5474">
        <v>1.7000000000000001E-2</v>
      </c>
      <c r="H5474">
        <v>1</v>
      </c>
      <c r="J5474" t="s">
        <v>498</v>
      </c>
      <c r="K5474" t="s">
        <v>356</v>
      </c>
      <c r="L5474" t="s">
        <v>480</v>
      </c>
      <c r="M5474" t="s">
        <v>7663</v>
      </c>
      <c r="N5474" t="s">
        <v>4387</v>
      </c>
      <c r="O5474">
        <v>0</v>
      </c>
      <c r="P5474">
        <v>0</v>
      </c>
      <c r="Q5474">
        <v>1</v>
      </c>
    </row>
    <row r="5475" spans="1:17" x14ac:dyDescent="0.2">
      <c r="A5475" t="s">
        <v>498</v>
      </c>
      <c r="B5475" t="s">
        <v>134</v>
      </c>
      <c r="C5475" t="s">
        <v>497</v>
      </c>
      <c r="D5475" t="s">
        <v>54</v>
      </c>
      <c r="E5475" t="s">
        <v>5162</v>
      </c>
      <c r="F5475">
        <v>1.7000000000000001E-2</v>
      </c>
      <c r="G5475">
        <v>1.7000000000000001E-2</v>
      </c>
      <c r="H5475">
        <v>1</v>
      </c>
      <c r="J5475" t="s">
        <v>498</v>
      </c>
      <c r="K5475" t="s">
        <v>356</v>
      </c>
      <c r="L5475" t="s">
        <v>480</v>
      </c>
      <c r="M5475" t="s">
        <v>7663</v>
      </c>
      <c r="N5475" t="s">
        <v>4388</v>
      </c>
      <c r="O5475">
        <v>0</v>
      </c>
      <c r="P5475">
        <v>0</v>
      </c>
      <c r="Q5475">
        <v>1</v>
      </c>
    </row>
    <row r="5476" spans="1:17" x14ac:dyDescent="0.2">
      <c r="A5476" t="s">
        <v>498</v>
      </c>
      <c r="B5476" t="s">
        <v>134</v>
      </c>
      <c r="C5476" t="s">
        <v>497</v>
      </c>
      <c r="D5476" t="s">
        <v>54</v>
      </c>
      <c r="E5476" t="s">
        <v>5163</v>
      </c>
      <c r="F5476">
        <v>1.7000000000000001E-2</v>
      </c>
      <c r="G5476">
        <v>1.7000000000000001E-2</v>
      </c>
      <c r="H5476">
        <v>1</v>
      </c>
      <c r="J5476" t="s">
        <v>498</v>
      </c>
      <c r="K5476" t="s">
        <v>356</v>
      </c>
      <c r="L5476" t="s">
        <v>480</v>
      </c>
      <c r="M5476" t="s">
        <v>7663</v>
      </c>
      <c r="N5476" t="s">
        <v>4389</v>
      </c>
      <c r="O5476">
        <v>0</v>
      </c>
      <c r="P5476">
        <v>0</v>
      </c>
      <c r="Q5476">
        <v>1</v>
      </c>
    </row>
    <row r="5477" spans="1:17" x14ac:dyDescent="0.2">
      <c r="A5477" t="s">
        <v>498</v>
      </c>
      <c r="B5477" t="s">
        <v>134</v>
      </c>
      <c r="C5477" t="s">
        <v>497</v>
      </c>
      <c r="D5477" t="s">
        <v>54</v>
      </c>
      <c r="E5477" t="s">
        <v>5164</v>
      </c>
      <c r="F5477">
        <v>1.7999999999999999E-2</v>
      </c>
      <c r="G5477">
        <v>1.7999999999999999E-2</v>
      </c>
      <c r="H5477">
        <v>1</v>
      </c>
      <c r="J5477" t="s">
        <v>498</v>
      </c>
      <c r="K5477" t="s">
        <v>356</v>
      </c>
      <c r="L5477" t="s">
        <v>480</v>
      </c>
      <c r="M5477" t="s">
        <v>7663</v>
      </c>
      <c r="N5477" t="s">
        <v>4390</v>
      </c>
      <c r="O5477">
        <v>0</v>
      </c>
      <c r="P5477">
        <v>0</v>
      </c>
      <c r="Q5477">
        <v>1</v>
      </c>
    </row>
    <row r="5478" spans="1:17" x14ac:dyDescent="0.2">
      <c r="A5478" t="s">
        <v>498</v>
      </c>
      <c r="B5478" t="s">
        <v>134</v>
      </c>
      <c r="C5478" t="s">
        <v>497</v>
      </c>
      <c r="D5478" t="s">
        <v>54</v>
      </c>
      <c r="E5478" t="s">
        <v>5165</v>
      </c>
      <c r="F5478">
        <v>1.7999999999999999E-2</v>
      </c>
      <c r="G5478">
        <v>1.7999999999999999E-2</v>
      </c>
      <c r="H5478">
        <v>1</v>
      </c>
      <c r="J5478" t="s">
        <v>498</v>
      </c>
      <c r="K5478" t="s">
        <v>356</v>
      </c>
      <c r="L5478" t="s">
        <v>480</v>
      </c>
      <c r="M5478" t="s">
        <v>7663</v>
      </c>
      <c r="N5478" t="s">
        <v>4391</v>
      </c>
      <c r="O5478">
        <v>0</v>
      </c>
      <c r="P5478">
        <v>0</v>
      </c>
      <c r="Q5478">
        <v>1</v>
      </c>
    </row>
    <row r="5479" spans="1:17" x14ac:dyDescent="0.2">
      <c r="A5479" t="s">
        <v>498</v>
      </c>
      <c r="B5479" t="s">
        <v>134</v>
      </c>
      <c r="C5479" t="s">
        <v>497</v>
      </c>
      <c r="D5479" t="s">
        <v>54</v>
      </c>
      <c r="E5479" t="s">
        <v>5166</v>
      </c>
      <c r="F5479">
        <v>1.7000000000000001E-2</v>
      </c>
      <c r="G5479">
        <v>1.7000000000000001E-2</v>
      </c>
      <c r="H5479">
        <v>1</v>
      </c>
      <c r="J5479" t="s">
        <v>498</v>
      </c>
      <c r="K5479" t="s">
        <v>356</v>
      </c>
      <c r="L5479" t="s">
        <v>480</v>
      </c>
      <c r="M5479" t="s">
        <v>7663</v>
      </c>
      <c r="N5479" t="s">
        <v>4392</v>
      </c>
      <c r="O5479">
        <v>0</v>
      </c>
      <c r="P5479">
        <v>0</v>
      </c>
      <c r="Q5479">
        <v>1</v>
      </c>
    </row>
    <row r="5480" spans="1:17" x14ac:dyDescent="0.2">
      <c r="A5480" t="s">
        <v>498</v>
      </c>
      <c r="B5480" t="s">
        <v>134</v>
      </c>
      <c r="C5480" t="s">
        <v>497</v>
      </c>
      <c r="D5480" t="s">
        <v>54</v>
      </c>
      <c r="E5480" t="s">
        <v>5167</v>
      </c>
      <c r="F5480">
        <v>1.7999999999999999E-2</v>
      </c>
      <c r="G5480">
        <v>1.7999999999999999E-2</v>
      </c>
      <c r="H5480">
        <v>1</v>
      </c>
      <c r="J5480" t="s">
        <v>498</v>
      </c>
      <c r="K5480" t="s">
        <v>356</v>
      </c>
      <c r="L5480" t="s">
        <v>480</v>
      </c>
      <c r="M5480" t="s">
        <v>7663</v>
      </c>
      <c r="N5480" t="s">
        <v>4393</v>
      </c>
      <c r="O5480">
        <v>0</v>
      </c>
      <c r="P5480">
        <v>0</v>
      </c>
      <c r="Q5480">
        <v>1</v>
      </c>
    </row>
    <row r="5481" spans="1:17" x14ac:dyDescent="0.2">
      <c r="A5481" t="s">
        <v>498</v>
      </c>
      <c r="B5481" t="s">
        <v>134</v>
      </c>
      <c r="C5481" t="s">
        <v>497</v>
      </c>
      <c r="D5481" t="s">
        <v>54</v>
      </c>
      <c r="E5481" t="s">
        <v>5168</v>
      </c>
      <c r="F5481">
        <v>1.7000000000000001E-2</v>
      </c>
      <c r="G5481">
        <v>1.7000000000000001E-2</v>
      </c>
      <c r="H5481">
        <v>1</v>
      </c>
      <c r="J5481" t="s">
        <v>498</v>
      </c>
      <c r="K5481" t="s">
        <v>356</v>
      </c>
      <c r="L5481" t="s">
        <v>480</v>
      </c>
      <c r="M5481" t="s">
        <v>7663</v>
      </c>
      <c r="N5481" t="s">
        <v>4394</v>
      </c>
      <c r="O5481">
        <v>0</v>
      </c>
      <c r="P5481">
        <v>0</v>
      </c>
      <c r="Q5481">
        <v>1</v>
      </c>
    </row>
    <row r="5482" spans="1:17" x14ac:dyDescent="0.2">
      <c r="A5482" t="s">
        <v>498</v>
      </c>
      <c r="B5482" t="s">
        <v>134</v>
      </c>
      <c r="C5482" t="s">
        <v>497</v>
      </c>
      <c r="D5482" t="s">
        <v>54</v>
      </c>
      <c r="E5482" t="s">
        <v>5169</v>
      </c>
      <c r="F5482">
        <v>1.7999999999999999E-2</v>
      </c>
      <c r="G5482">
        <v>1.7999999999999999E-2</v>
      </c>
      <c r="H5482">
        <v>1</v>
      </c>
      <c r="J5482" t="s">
        <v>498</v>
      </c>
      <c r="K5482" t="s">
        <v>356</v>
      </c>
      <c r="L5482" t="s">
        <v>480</v>
      </c>
      <c r="M5482" t="s">
        <v>7663</v>
      </c>
      <c r="N5482" t="s">
        <v>4395</v>
      </c>
      <c r="O5482">
        <v>0</v>
      </c>
      <c r="P5482">
        <v>0</v>
      </c>
      <c r="Q5482">
        <v>1</v>
      </c>
    </row>
    <row r="5483" spans="1:17" x14ac:dyDescent="0.2">
      <c r="A5483" t="s">
        <v>498</v>
      </c>
      <c r="B5483" t="s">
        <v>134</v>
      </c>
      <c r="C5483" t="s">
        <v>497</v>
      </c>
      <c r="D5483" t="s">
        <v>54</v>
      </c>
      <c r="E5483" t="s">
        <v>5170</v>
      </c>
      <c r="F5483">
        <v>2.5999999999999999E-2</v>
      </c>
      <c r="G5483">
        <v>2.5999999999999999E-2</v>
      </c>
      <c r="H5483">
        <v>1</v>
      </c>
      <c r="J5483" t="s">
        <v>498</v>
      </c>
      <c r="K5483" t="s">
        <v>356</v>
      </c>
      <c r="L5483" t="s">
        <v>480</v>
      </c>
      <c r="M5483" t="s">
        <v>7663</v>
      </c>
      <c r="N5483" t="s">
        <v>4396</v>
      </c>
      <c r="O5483">
        <v>0</v>
      </c>
      <c r="P5483">
        <v>0</v>
      </c>
      <c r="Q5483">
        <v>1</v>
      </c>
    </row>
    <row r="5484" spans="1:17" x14ac:dyDescent="0.2">
      <c r="A5484" t="s">
        <v>498</v>
      </c>
      <c r="B5484" t="s">
        <v>134</v>
      </c>
      <c r="C5484" t="s">
        <v>497</v>
      </c>
      <c r="D5484" t="s">
        <v>54</v>
      </c>
      <c r="E5484" t="s">
        <v>5171</v>
      </c>
      <c r="F5484">
        <v>2.5999999999999999E-2</v>
      </c>
      <c r="G5484">
        <v>2.5999999999999999E-2</v>
      </c>
      <c r="H5484">
        <v>1</v>
      </c>
      <c r="J5484" t="s">
        <v>498</v>
      </c>
      <c r="K5484" t="s">
        <v>356</v>
      </c>
      <c r="L5484" t="s">
        <v>480</v>
      </c>
      <c r="M5484" t="s">
        <v>7663</v>
      </c>
      <c r="N5484" t="s">
        <v>4397</v>
      </c>
      <c r="O5484">
        <v>0</v>
      </c>
      <c r="P5484">
        <v>0</v>
      </c>
      <c r="Q5484">
        <v>1</v>
      </c>
    </row>
    <row r="5485" spans="1:17" x14ac:dyDescent="0.2">
      <c r="A5485" t="s">
        <v>498</v>
      </c>
      <c r="B5485" t="s">
        <v>134</v>
      </c>
      <c r="C5485" t="s">
        <v>497</v>
      </c>
      <c r="D5485" t="s">
        <v>54</v>
      </c>
      <c r="E5485" t="s">
        <v>5172</v>
      </c>
      <c r="F5485">
        <v>2.7E-2</v>
      </c>
      <c r="G5485">
        <v>2.7E-2</v>
      </c>
      <c r="H5485">
        <v>1</v>
      </c>
      <c r="J5485" t="s">
        <v>498</v>
      </c>
      <c r="K5485" t="s">
        <v>356</v>
      </c>
      <c r="L5485" t="s">
        <v>480</v>
      </c>
      <c r="M5485" t="s">
        <v>7663</v>
      </c>
      <c r="N5485" t="s">
        <v>4398</v>
      </c>
      <c r="O5485">
        <v>0</v>
      </c>
      <c r="P5485">
        <v>0</v>
      </c>
      <c r="Q5485">
        <v>1</v>
      </c>
    </row>
    <row r="5486" spans="1:17" x14ac:dyDescent="0.2">
      <c r="A5486" t="s">
        <v>498</v>
      </c>
      <c r="B5486" t="s">
        <v>134</v>
      </c>
      <c r="C5486" t="s">
        <v>497</v>
      </c>
      <c r="D5486" t="s">
        <v>54</v>
      </c>
      <c r="E5486" t="s">
        <v>5173</v>
      </c>
      <c r="F5486">
        <v>2.5999999999999999E-2</v>
      </c>
      <c r="G5486">
        <v>2.5999999999999999E-2</v>
      </c>
      <c r="H5486">
        <v>1</v>
      </c>
      <c r="J5486" t="s">
        <v>498</v>
      </c>
      <c r="K5486" t="s">
        <v>356</v>
      </c>
      <c r="L5486" t="s">
        <v>480</v>
      </c>
      <c r="M5486" t="s">
        <v>7663</v>
      </c>
      <c r="N5486" t="s">
        <v>4399</v>
      </c>
      <c r="O5486">
        <v>0</v>
      </c>
      <c r="P5486">
        <v>0</v>
      </c>
      <c r="Q5486">
        <v>1</v>
      </c>
    </row>
    <row r="5487" spans="1:17" x14ac:dyDescent="0.2">
      <c r="A5487" t="s">
        <v>498</v>
      </c>
      <c r="B5487" t="s">
        <v>134</v>
      </c>
      <c r="C5487" t="s">
        <v>497</v>
      </c>
      <c r="D5487" t="s">
        <v>54</v>
      </c>
      <c r="E5487" t="s">
        <v>5174</v>
      </c>
      <c r="F5487">
        <v>2.5999999999999999E-2</v>
      </c>
      <c r="G5487">
        <v>2.5999999999999999E-2</v>
      </c>
      <c r="H5487">
        <v>1</v>
      </c>
      <c r="J5487" t="s">
        <v>498</v>
      </c>
      <c r="K5487" t="s">
        <v>356</v>
      </c>
      <c r="L5487" t="s">
        <v>480</v>
      </c>
      <c r="M5487" t="s">
        <v>7663</v>
      </c>
      <c r="N5487" t="s">
        <v>4400</v>
      </c>
      <c r="O5487">
        <v>0</v>
      </c>
      <c r="P5487">
        <v>0</v>
      </c>
      <c r="Q5487">
        <v>1</v>
      </c>
    </row>
    <row r="5488" spans="1:17" x14ac:dyDescent="0.2">
      <c r="A5488" t="s">
        <v>498</v>
      </c>
      <c r="B5488" t="s">
        <v>134</v>
      </c>
      <c r="C5488" t="s">
        <v>497</v>
      </c>
      <c r="D5488" t="s">
        <v>54</v>
      </c>
      <c r="E5488" t="s">
        <v>5175</v>
      </c>
      <c r="F5488">
        <v>2.5000000000000001E-2</v>
      </c>
      <c r="G5488">
        <v>2.5000000000000001E-2</v>
      </c>
      <c r="H5488">
        <v>1</v>
      </c>
      <c r="J5488" t="s">
        <v>498</v>
      </c>
      <c r="K5488" t="s">
        <v>356</v>
      </c>
      <c r="L5488" t="s">
        <v>480</v>
      </c>
      <c r="M5488" t="s">
        <v>7663</v>
      </c>
      <c r="N5488" t="s">
        <v>4401</v>
      </c>
      <c r="O5488">
        <v>0</v>
      </c>
      <c r="P5488">
        <v>0</v>
      </c>
      <c r="Q5488">
        <v>1</v>
      </c>
    </row>
    <row r="5489" spans="1:17" x14ac:dyDescent="0.2">
      <c r="A5489" t="s">
        <v>498</v>
      </c>
      <c r="B5489" t="s">
        <v>134</v>
      </c>
      <c r="C5489" t="s">
        <v>497</v>
      </c>
      <c r="D5489" t="s">
        <v>54</v>
      </c>
      <c r="E5489" t="s">
        <v>5176</v>
      </c>
      <c r="F5489">
        <v>2.5000000000000001E-2</v>
      </c>
      <c r="G5489">
        <v>2.5000000000000001E-2</v>
      </c>
      <c r="H5489">
        <v>1</v>
      </c>
      <c r="J5489" t="s">
        <v>498</v>
      </c>
      <c r="K5489" t="s">
        <v>356</v>
      </c>
      <c r="L5489" t="s">
        <v>480</v>
      </c>
      <c r="M5489" t="s">
        <v>7663</v>
      </c>
      <c r="N5489" t="s">
        <v>4402</v>
      </c>
      <c r="O5489">
        <v>0</v>
      </c>
      <c r="P5489">
        <v>0</v>
      </c>
      <c r="Q5489">
        <v>1</v>
      </c>
    </row>
    <row r="5490" spans="1:17" x14ac:dyDescent="0.2">
      <c r="A5490" t="s">
        <v>498</v>
      </c>
      <c r="B5490" t="s">
        <v>134</v>
      </c>
      <c r="C5490" t="s">
        <v>497</v>
      </c>
      <c r="D5490" t="s">
        <v>54</v>
      </c>
      <c r="E5490" t="s">
        <v>5177</v>
      </c>
      <c r="F5490">
        <v>2.4E-2</v>
      </c>
      <c r="G5490">
        <v>2.4E-2</v>
      </c>
      <c r="H5490">
        <v>1</v>
      </c>
      <c r="J5490" t="s">
        <v>498</v>
      </c>
      <c r="K5490" t="s">
        <v>356</v>
      </c>
      <c r="L5490" t="s">
        <v>480</v>
      </c>
      <c r="M5490" t="s">
        <v>7663</v>
      </c>
      <c r="N5490" t="s">
        <v>4403</v>
      </c>
      <c r="O5490">
        <v>0</v>
      </c>
      <c r="P5490">
        <v>0</v>
      </c>
      <c r="Q5490">
        <v>1</v>
      </c>
    </row>
    <row r="5491" spans="1:17" x14ac:dyDescent="0.2">
      <c r="A5491" t="s">
        <v>498</v>
      </c>
      <c r="B5491" t="s">
        <v>134</v>
      </c>
      <c r="C5491" t="s">
        <v>497</v>
      </c>
      <c r="D5491" t="s">
        <v>54</v>
      </c>
      <c r="E5491" t="s">
        <v>5178</v>
      </c>
      <c r="F5491">
        <v>2.4E-2</v>
      </c>
      <c r="G5491">
        <v>2.4E-2</v>
      </c>
      <c r="H5491">
        <v>1</v>
      </c>
      <c r="J5491" t="s">
        <v>498</v>
      </c>
      <c r="K5491" t="s">
        <v>356</v>
      </c>
      <c r="L5491" t="s">
        <v>480</v>
      </c>
      <c r="M5491" t="s">
        <v>7663</v>
      </c>
      <c r="N5491" t="s">
        <v>4404</v>
      </c>
      <c r="O5491">
        <v>0</v>
      </c>
      <c r="P5491">
        <v>0</v>
      </c>
      <c r="Q5491">
        <v>1</v>
      </c>
    </row>
    <row r="5492" spans="1:17" x14ac:dyDescent="0.2">
      <c r="A5492" t="s">
        <v>498</v>
      </c>
      <c r="B5492" t="s">
        <v>134</v>
      </c>
      <c r="C5492" t="s">
        <v>497</v>
      </c>
      <c r="D5492" t="s">
        <v>54</v>
      </c>
      <c r="E5492" t="s">
        <v>5179</v>
      </c>
      <c r="F5492">
        <v>2.4E-2</v>
      </c>
      <c r="G5492">
        <v>2.4E-2</v>
      </c>
      <c r="H5492">
        <v>1</v>
      </c>
      <c r="J5492" t="s">
        <v>498</v>
      </c>
      <c r="K5492" t="s">
        <v>356</v>
      </c>
      <c r="L5492" t="s">
        <v>480</v>
      </c>
      <c r="M5492" t="s">
        <v>7663</v>
      </c>
      <c r="N5492" t="s">
        <v>4405</v>
      </c>
      <c r="O5492">
        <v>0</v>
      </c>
      <c r="P5492">
        <v>0</v>
      </c>
      <c r="Q5492">
        <v>1</v>
      </c>
    </row>
    <row r="5493" spans="1:17" x14ac:dyDescent="0.2">
      <c r="A5493" t="s">
        <v>498</v>
      </c>
      <c r="B5493" t="s">
        <v>134</v>
      </c>
      <c r="C5493" t="s">
        <v>497</v>
      </c>
      <c r="D5493" t="s">
        <v>54</v>
      </c>
      <c r="E5493" t="s">
        <v>5180</v>
      </c>
      <c r="F5493">
        <v>2.4E-2</v>
      </c>
      <c r="G5493">
        <v>2.4E-2</v>
      </c>
      <c r="H5493">
        <v>1</v>
      </c>
      <c r="J5493" t="s">
        <v>498</v>
      </c>
      <c r="K5493" t="s">
        <v>356</v>
      </c>
      <c r="L5493" t="s">
        <v>480</v>
      </c>
      <c r="M5493" t="s">
        <v>7663</v>
      </c>
      <c r="N5493" t="s">
        <v>4406</v>
      </c>
      <c r="O5493">
        <v>0</v>
      </c>
      <c r="P5493">
        <v>0</v>
      </c>
      <c r="Q5493">
        <v>1</v>
      </c>
    </row>
    <row r="5494" spans="1:17" x14ac:dyDescent="0.2">
      <c r="A5494" t="s">
        <v>498</v>
      </c>
      <c r="B5494" t="s">
        <v>134</v>
      </c>
      <c r="C5494" t="s">
        <v>497</v>
      </c>
      <c r="D5494" t="s">
        <v>54</v>
      </c>
      <c r="E5494" t="s">
        <v>5181</v>
      </c>
      <c r="F5494">
        <v>2.4E-2</v>
      </c>
      <c r="G5494">
        <v>2.4E-2</v>
      </c>
      <c r="H5494">
        <v>1</v>
      </c>
      <c r="J5494" t="s">
        <v>498</v>
      </c>
      <c r="K5494" t="s">
        <v>356</v>
      </c>
      <c r="L5494" t="s">
        <v>480</v>
      </c>
      <c r="M5494" t="s">
        <v>7663</v>
      </c>
      <c r="N5494" t="s">
        <v>4407</v>
      </c>
      <c r="O5494">
        <v>0</v>
      </c>
      <c r="P5494">
        <v>0</v>
      </c>
      <c r="Q5494">
        <v>1</v>
      </c>
    </row>
    <row r="5495" spans="1:17" x14ac:dyDescent="0.2">
      <c r="A5495" t="s">
        <v>498</v>
      </c>
      <c r="B5495" t="s">
        <v>134</v>
      </c>
      <c r="C5495" t="s">
        <v>497</v>
      </c>
      <c r="D5495" t="s">
        <v>54</v>
      </c>
      <c r="E5495" t="s">
        <v>5182</v>
      </c>
      <c r="F5495">
        <v>2.4E-2</v>
      </c>
      <c r="G5495">
        <v>2.4E-2</v>
      </c>
      <c r="H5495">
        <v>1</v>
      </c>
      <c r="J5495" t="s">
        <v>498</v>
      </c>
      <c r="K5495" t="s">
        <v>356</v>
      </c>
      <c r="L5495" t="s">
        <v>480</v>
      </c>
      <c r="M5495" t="s">
        <v>7663</v>
      </c>
      <c r="N5495" t="s">
        <v>4408</v>
      </c>
      <c r="O5495">
        <v>0</v>
      </c>
      <c r="P5495">
        <v>0</v>
      </c>
      <c r="Q5495">
        <v>1</v>
      </c>
    </row>
    <row r="5496" spans="1:17" x14ac:dyDescent="0.2">
      <c r="A5496" t="s">
        <v>498</v>
      </c>
      <c r="B5496" t="s">
        <v>134</v>
      </c>
      <c r="C5496" t="s">
        <v>497</v>
      </c>
      <c r="D5496" t="s">
        <v>54</v>
      </c>
      <c r="E5496" t="s">
        <v>5183</v>
      </c>
      <c r="F5496">
        <v>2.4E-2</v>
      </c>
      <c r="G5496">
        <v>2.4E-2</v>
      </c>
      <c r="H5496">
        <v>1</v>
      </c>
      <c r="J5496" t="s">
        <v>498</v>
      </c>
      <c r="K5496" t="s">
        <v>356</v>
      </c>
      <c r="L5496" t="s">
        <v>480</v>
      </c>
      <c r="M5496" t="s">
        <v>7663</v>
      </c>
      <c r="N5496" t="s">
        <v>4409</v>
      </c>
      <c r="O5496">
        <v>0</v>
      </c>
      <c r="P5496">
        <v>0</v>
      </c>
      <c r="Q5496">
        <v>1</v>
      </c>
    </row>
    <row r="5497" spans="1:17" x14ac:dyDescent="0.2">
      <c r="A5497" t="s">
        <v>498</v>
      </c>
      <c r="B5497" t="s">
        <v>134</v>
      </c>
      <c r="C5497" t="s">
        <v>497</v>
      </c>
      <c r="D5497" t="s">
        <v>54</v>
      </c>
      <c r="E5497" t="s">
        <v>5184</v>
      </c>
      <c r="F5497">
        <v>2.5000000000000001E-2</v>
      </c>
      <c r="G5497">
        <v>2.5000000000000001E-2</v>
      </c>
      <c r="H5497">
        <v>1</v>
      </c>
      <c r="J5497" t="s">
        <v>498</v>
      </c>
      <c r="K5497" t="s">
        <v>356</v>
      </c>
      <c r="L5497" t="s">
        <v>480</v>
      </c>
      <c r="M5497" t="s">
        <v>7663</v>
      </c>
      <c r="N5497" t="s">
        <v>4410</v>
      </c>
      <c r="O5497">
        <v>0</v>
      </c>
      <c r="P5497">
        <v>0</v>
      </c>
      <c r="Q5497">
        <v>1</v>
      </c>
    </row>
    <row r="5498" spans="1:17" x14ac:dyDescent="0.2">
      <c r="A5498" t="s">
        <v>498</v>
      </c>
      <c r="B5498" t="s">
        <v>134</v>
      </c>
      <c r="C5498" t="s">
        <v>497</v>
      </c>
      <c r="D5498" t="s">
        <v>54</v>
      </c>
      <c r="E5498" t="s">
        <v>5185</v>
      </c>
      <c r="F5498">
        <v>2.5000000000000001E-2</v>
      </c>
      <c r="G5498">
        <v>2.5000000000000001E-2</v>
      </c>
      <c r="H5498">
        <v>1</v>
      </c>
      <c r="J5498" t="s">
        <v>498</v>
      </c>
      <c r="K5498" t="s">
        <v>356</v>
      </c>
      <c r="L5498" t="s">
        <v>480</v>
      </c>
      <c r="M5498" t="s">
        <v>7663</v>
      </c>
      <c r="N5498" t="s">
        <v>4411</v>
      </c>
      <c r="O5498">
        <v>0</v>
      </c>
      <c r="P5498">
        <v>0</v>
      </c>
      <c r="Q5498">
        <v>1</v>
      </c>
    </row>
    <row r="5499" spans="1:17" x14ac:dyDescent="0.2">
      <c r="A5499" t="s">
        <v>498</v>
      </c>
      <c r="B5499" t="s">
        <v>134</v>
      </c>
      <c r="C5499" t="s">
        <v>497</v>
      </c>
      <c r="D5499" t="s">
        <v>54</v>
      </c>
      <c r="E5499" t="s">
        <v>5186</v>
      </c>
      <c r="F5499">
        <v>2.5999999999999999E-2</v>
      </c>
      <c r="G5499">
        <v>2.5999999999999999E-2</v>
      </c>
      <c r="H5499">
        <v>1</v>
      </c>
      <c r="J5499" t="s">
        <v>498</v>
      </c>
      <c r="K5499" t="s">
        <v>356</v>
      </c>
      <c r="L5499" t="s">
        <v>480</v>
      </c>
      <c r="M5499" t="s">
        <v>7663</v>
      </c>
      <c r="N5499" t="s">
        <v>4412</v>
      </c>
      <c r="O5499">
        <v>0</v>
      </c>
      <c r="P5499">
        <v>0</v>
      </c>
      <c r="Q5499">
        <v>1</v>
      </c>
    </row>
    <row r="5500" spans="1:17" x14ac:dyDescent="0.2">
      <c r="A5500" t="s">
        <v>498</v>
      </c>
      <c r="B5500" t="s">
        <v>134</v>
      </c>
      <c r="C5500" t="s">
        <v>497</v>
      </c>
      <c r="D5500" t="s">
        <v>54</v>
      </c>
      <c r="E5500" t="s">
        <v>5187</v>
      </c>
      <c r="F5500">
        <v>2.5999999999999999E-2</v>
      </c>
      <c r="G5500">
        <v>2.5999999999999999E-2</v>
      </c>
      <c r="H5500">
        <v>1</v>
      </c>
      <c r="J5500" t="s">
        <v>498</v>
      </c>
      <c r="K5500" t="s">
        <v>356</v>
      </c>
      <c r="L5500" t="s">
        <v>480</v>
      </c>
      <c r="M5500" t="s">
        <v>7663</v>
      </c>
      <c r="N5500" t="s">
        <v>4413</v>
      </c>
      <c r="O5500">
        <v>0</v>
      </c>
      <c r="P5500">
        <v>0</v>
      </c>
      <c r="Q5500">
        <v>1</v>
      </c>
    </row>
    <row r="5501" spans="1:17" x14ac:dyDescent="0.2">
      <c r="A5501" t="s">
        <v>498</v>
      </c>
      <c r="B5501" t="s">
        <v>134</v>
      </c>
      <c r="C5501" t="s">
        <v>497</v>
      </c>
      <c r="D5501" t="s">
        <v>54</v>
      </c>
      <c r="E5501" t="s">
        <v>5188</v>
      </c>
      <c r="F5501">
        <v>5.0999999999999997E-2</v>
      </c>
      <c r="G5501">
        <v>5.0999999999999997E-2</v>
      </c>
      <c r="H5501">
        <v>1</v>
      </c>
      <c r="J5501" t="s">
        <v>498</v>
      </c>
      <c r="K5501" t="s">
        <v>356</v>
      </c>
      <c r="L5501" t="s">
        <v>480</v>
      </c>
      <c r="M5501" t="s">
        <v>7663</v>
      </c>
      <c r="N5501" t="s">
        <v>4414</v>
      </c>
      <c r="O5501">
        <v>0</v>
      </c>
      <c r="P5501">
        <v>0</v>
      </c>
      <c r="Q5501">
        <v>1</v>
      </c>
    </row>
    <row r="5502" spans="1:17" x14ac:dyDescent="0.2">
      <c r="A5502" t="s">
        <v>498</v>
      </c>
      <c r="B5502" t="s">
        <v>134</v>
      </c>
      <c r="C5502" t="s">
        <v>497</v>
      </c>
      <c r="D5502" t="s">
        <v>54</v>
      </c>
      <c r="E5502" t="s">
        <v>5189</v>
      </c>
      <c r="F5502">
        <v>2.5000000000000001E-2</v>
      </c>
      <c r="G5502">
        <v>2.5000000000000001E-2</v>
      </c>
      <c r="H5502">
        <v>1</v>
      </c>
      <c r="J5502" t="s">
        <v>498</v>
      </c>
      <c r="K5502" t="s">
        <v>356</v>
      </c>
      <c r="L5502" t="s">
        <v>480</v>
      </c>
      <c r="M5502" t="s">
        <v>7663</v>
      </c>
      <c r="N5502" t="s">
        <v>4415</v>
      </c>
      <c r="O5502">
        <v>0</v>
      </c>
      <c r="P5502">
        <v>0</v>
      </c>
      <c r="Q5502">
        <v>1</v>
      </c>
    </row>
    <row r="5503" spans="1:17" x14ac:dyDescent="0.2">
      <c r="A5503" t="s">
        <v>498</v>
      </c>
      <c r="B5503" t="s">
        <v>134</v>
      </c>
      <c r="C5503" t="s">
        <v>497</v>
      </c>
      <c r="D5503" t="s">
        <v>54</v>
      </c>
      <c r="E5503" t="s">
        <v>5190</v>
      </c>
      <c r="F5503">
        <v>2.5000000000000001E-2</v>
      </c>
      <c r="G5503">
        <v>2.5000000000000001E-2</v>
      </c>
      <c r="H5503">
        <v>1</v>
      </c>
      <c r="J5503" t="s">
        <v>498</v>
      </c>
      <c r="K5503" t="s">
        <v>356</v>
      </c>
      <c r="L5503" t="s">
        <v>480</v>
      </c>
      <c r="M5503" t="s">
        <v>7663</v>
      </c>
      <c r="N5503" t="s">
        <v>4416</v>
      </c>
      <c r="O5503">
        <v>0</v>
      </c>
      <c r="P5503">
        <v>0</v>
      </c>
      <c r="Q5503">
        <v>1</v>
      </c>
    </row>
    <row r="5504" spans="1:17" x14ac:dyDescent="0.2">
      <c r="A5504" t="s">
        <v>498</v>
      </c>
      <c r="B5504" t="s">
        <v>134</v>
      </c>
      <c r="C5504" t="s">
        <v>497</v>
      </c>
      <c r="D5504" t="s">
        <v>54</v>
      </c>
      <c r="E5504" t="s">
        <v>5191</v>
      </c>
      <c r="F5504">
        <v>2.5000000000000001E-2</v>
      </c>
      <c r="G5504">
        <v>2.5000000000000001E-2</v>
      </c>
      <c r="H5504">
        <v>1</v>
      </c>
      <c r="J5504" t="s">
        <v>498</v>
      </c>
      <c r="K5504" t="s">
        <v>356</v>
      </c>
      <c r="L5504" t="s">
        <v>480</v>
      </c>
      <c r="M5504" t="s">
        <v>7663</v>
      </c>
      <c r="N5504" t="s">
        <v>4417</v>
      </c>
      <c r="O5504">
        <v>0</v>
      </c>
      <c r="P5504">
        <v>0</v>
      </c>
      <c r="Q5504">
        <v>1</v>
      </c>
    </row>
    <row r="5505" spans="1:17" x14ac:dyDescent="0.2">
      <c r="A5505" t="s">
        <v>498</v>
      </c>
      <c r="B5505" t="s">
        <v>134</v>
      </c>
      <c r="C5505" t="s">
        <v>497</v>
      </c>
      <c r="D5505" t="s">
        <v>54</v>
      </c>
      <c r="E5505" t="s">
        <v>5192</v>
      </c>
      <c r="F5505">
        <v>2.5999999999999999E-2</v>
      </c>
      <c r="G5505">
        <v>2.5999999999999999E-2</v>
      </c>
      <c r="H5505">
        <v>1</v>
      </c>
      <c r="J5505" t="s">
        <v>498</v>
      </c>
      <c r="K5505" t="s">
        <v>356</v>
      </c>
      <c r="L5505" t="s">
        <v>480</v>
      </c>
      <c r="M5505" t="s">
        <v>7663</v>
      </c>
      <c r="N5505" t="s">
        <v>4418</v>
      </c>
      <c r="O5505">
        <v>0</v>
      </c>
      <c r="P5505">
        <v>0</v>
      </c>
      <c r="Q5505">
        <v>1</v>
      </c>
    </row>
    <row r="5506" spans="1:17" x14ac:dyDescent="0.2">
      <c r="A5506" t="s">
        <v>498</v>
      </c>
      <c r="B5506" t="s">
        <v>134</v>
      </c>
      <c r="C5506" t="s">
        <v>497</v>
      </c>
      <c r="D5506" t="s">
        <v>54</v>
      </c>
      <c r="E5506" t="s">
        <v>5193</v>
      </c>
      <c r="F5506">
        <v>2.5999999999999999E-2</v>
      </c>
      <c r="G5506">
        <v>2.5999999999999999E-2</v>
      </c>
      <c r="H5506">
        <v>1</v>
      </c>
      <c r="J5506" t="s">
        <v>498</v>
      </c>
      <c r="K5506" t="s">
        <v>356</v>
      </c>
      <c r="L5506" t="s">
        <v>480</v>
      </c>
      <c r="M5506" t="s">
        <v>7663</v>
      </c>
      <c r="N5506" t="s">
        <v>4419</v>
      </c>
      <c r="O5506">
        <v>0</v>
      </c>
      <c r="P5506">
        <v>0</v>
      </c>
      <c r="Q5506">
        <v>1</v>
      </c>
    </row>
    <row r="5507" spans="1:17" x14ac:dyDescent="0.2">
      <c r="A5507" t="s">
        <v>498</v>
      </c>
      <c r="B5507" t="s">
        <v>134</v>
      </c>
      <c r="C5507" t="s">
        <v>497</v>
      </c>
      <c r="D5507" t="s">
        <v>54</v>
      </c>
      <c r="E5507" t="s">
        <v>5194</v>
      </c>
      <c r="F5507">
        <v>2.4E-2</v>
      </c>
      <c r="G5507">
        <v>2.5000000000000001E-2</v>
      </c>
      <c r="H5507">
        <v>1</v>
      </c>
      <c r="J5507" t="s">
        <v>498</v>
      </c>
      <c r="K5507" t="s">
        <v>356</v>
      </c>
      <c r="L5507" t="s">
        <v>480</v>
      </c>
      <c r="M5507" t="s">
        <v>7663</v>
      </c>
      <c r="N5507" t="s">
        <v>4420</v>
      </c>
      <c r="O5507">
        <v>0</v>
      </c>
      <c r="P5507">
        <v>0</v>
      </c>
      <c r="Q5507">
        <v>1</v>
      </c>
    </row>
    <row r="5508" spans="1:17" x14ac:dyDescent="0.2">
      <c r="A5508" t="s">
        <v>498</v>
      </c>
      <c r="B5508" t="s">
        <v>134</v>
      </c>
      <c r="C5508" t="s">
        <v>497</v>
      </c>
      <c r="D5508" t="s">
        <v>54</v>
      </c>
      <c r="E5508" t="s">
        <v>5195</v>
      </c>
      <c r="F5508">
        <v>2.4E-2</v>
      </c>
      <c r="G5508">
        <v>2.5000000000000001E-2</v>
      </c>
      <c r="H5508">
        <v>1</v>
      </c>
      <c r="J5508" t="s">
        <v>498</v>
      </c>
      <c r="K5508" t="s">
        <v>356</v>
      </c>
      <c r="L5508" t="s">
        <v>480</v>
      </c>
      <c r="M5508" t="s">
        <v>7663</v>
      </c>
      <c r="N5508" t="s">
        <v>4421</v>
      </c>
      <c r="O5508">
        <v>0</v>
      </c>
      <c r="P5508">
        <v>0</v>
      </c>
      <c r="Q5508">
        <v>1</v>
      </c>
    </row>
    <row r="5509" spans="1:17" x14ac:dyDescent="0.2">
      <c r="A5509" t="s">
        <v>498</v>
      </c>
      <c r="B5509" t="s">
        <v>134</v>
      </c>
      <c r="C5509" t="s">
        <v>497</v>
      </c>
      <c r="D5509" t="s">
        <v>54</v>
      </c>
      <c r="E5509" t="s">
        <v>5196</v>
      </c>
      <c r="F5509">
        <v>2.5999999999999999E-2</v>
      </c>
      <c r="G5509">
        <v>2.5999999999999999E-2</v>
      </c>
      <c r="H5509">
        <v>1</v>
      </c>
      <c r="J5509" t="s">
        <v>498</v>
      </c>
      <c r="K5509" t="s">
        <v>356</v>
      </c>
      <c r="L5509" t="s">
        <v>480</v>
      </c>
      <c r="M5509" t="s">
        <v>7663</v>
      </c>
      <c r="N5509" t="s">
        <v>4422</v>
      </c>
      <c r="O5509">
        <v>0</v>
      </c>
      <c r="P5509">
        <v>0</v>
      </c>
      <c r="Q5509">
        <v>1</v>
      </c>
    </row>
    <row r="5510" spans="1:17" x14ac:dyDescent="0.2">
      <c r="A5510" t="s">
        <v>498</v>
      </c>
      <c r="B5510" t="s">
        <v>134</v>
      </c>
      <c r="C5510" t="s">
        <v>497</v>
      </c>
      <c r="D5510" t="s">
        <v>54</v>
      </c>
      <c r="E5510" t="s">
        <v>5197</v>
      </c>
      <c r="F5510">
        <v>2.5000000000000001E-2</v>
      </c>
      <c r="G5510">
        <v>2.5000000000000001E-2</v>
      </c>
      <c r="H5510">
        <v>1</v>
      </c>
      <c r="J5510" t="s">
        <v>498</v>
      </c>
      <c r="K5510" t="s">
        <v>356</v>
      </c>
      <c r="L5510" t="s">
        <v>480</v>
      </c>
      <c r="M5510" t="s">
        <v>7663</v>
      </c>
      <c r="N5510" t="s">
        <v>4423</v>
      </c>
      <c r="O5510">
        <v>0</v>
      </c>
      <c r="P5510">
        <v>0</v>
      </c>
      <c r="Q5510">
        <v>1</v>
      </c>
    </row>
    <row r="5511" spans="1:17" x14ac:dyDescent="0.2">
      <c r="A5511" t="s">
        <v>498</v>
      </c>
      <c r="B5511" t="s">
        <v>134</v>
      </c>
      <c r="C5511" t="s">
        <v>497</v>
      </c>
      <c r="D5511" t="s">
        <v>54</v>
      </c>
      <c r="E5511" t="s">
        <v>5198</v>
      </c>
      <c r="F5511">
        <v>2.5999999999999999E-2</v>
      </c>
      <c r="G5511">
        <v>2.5999999999999999E-2</v>
      </c>
      <c r="H5511">
        <v>1</v>
      </c>
      <c r="J5511" t="s">
        <v>498</v>
      </c>
      <c r="K5511" t="s">
        <v>356</v>
      </c>
      <c r="L5511" t="s">
        <v>480</v>
      </c>
      <c r="M5511" t="s">
        <v>7663</v>
      </c>
      <c r="N5511" t="s">
        <v>4424</v>
      </c>
      <c r="O5511">
        <v>0</v>
      </c>
      <c r="P5511">
        <v>0</v>
      </c>
      <c r="Q5511">
        <v>1</v>
      </c>
    </row>
    <row r="5512" spans="1:17" x14ac:dyDescent="0.2">
      <c r="A5512" t="s">
        <v>498</v>
      </c>
      <c r="B5512" t="s">
        <v>134</v>
      </c>
      <c r="C5512" t="s">
        <v>497</v>
      </c>
      <c r="D5512" t="s">
        <v>54</v>
      </c>
      <c r="E5512" t="s">
        <v>5199</v>
      </c>
      <c r="F5512">
        <v>0.124</v>
      </c>
      <c r="G5512">
        <v>0.124</v>
      </c>
      <c r="H5512">
        <v>1</v>
      </c>
      <c r="J5512" t="s">
        <v>498</v>
      </c>
      <c r="K5512" t="s">
        <v>356</v>
      </c>
      <c r="L5512" t="s">
        <v>480</v>
      </c>
      <c r="M5512" t="s">
        <v>7663</v>
      </c>
      <c r="N5512" t="s">
        <v>4425</v>
      </c>
      <c r="O5512">
        <v>0</v>
      </c>
      <c r="P5512">
        <v>0</v>
      </c>
      <c r="Q5512">
        <v>1</v>
      </c>
    </row>
    <row r="5513" spans="1:17" x14ac:dyDescent="0.2">
      <c r="A5513" t="s">
        <v>498</v>
      </c>
      <c r="B5513" t="s">
        <v>134</v>
      </c>
      <c r="C5513" t="s">
        <v>497</v>
      </c>
      <c r="D5513" t="s">
        <v>54</v>
      </c>
      <c r="E5513" t="s">
        <v>5200</v>
      </c>
      <c r="F5513">
        <v>2.5000000000000001E-2</v>
      </c>
      <c r="G5513">
        <v>2.5000000000000001E-2</v>
      </c>
      <c r="H5513">
        <v>1</v>
      </c>
      <c r="J5513" t="s">
        <v>498</v>
      </c>
      <c r="K5513" t="s">
        <v>356</v>
      </c>
      <c r="L5513" t="s">
        <v>480</v>
      </c>
      <c r="M5513" t="s">
        <v>7663</v>
      </c>
      <c r="N5513" t="s">
        <v>4426</v>
      </c>
      <c r="O5513">
        <v>0</v>
      </c>
      <c r="P5513">
        <v>0</v>
      </c>
      <c r="Q5513">
        <v>1</v>
      </c>
    </row>
    <row r="5514" spans="1:17" x14ac:dyDescent="0.2">
      <c r="A5514" t="s">
        <v>498</v>
      </c>
      <c r="B5514" t="s">
        <v>134</v>
      </c>
      <c r="C5514" t="s">
        <v>497</v>
      </c>
      <c r="D5514" t="s">
        <v>54</v>
      </c>
      <c r="E5514" t="s">
        <v>5201</v>
      </c>
      <c r="F5514">
        <v>2.4E-2</v>
      </c>
      <c r="G5514">
        <v>2.4E-2</v>
      </c>
      <c r="H5514">
        <v>1</v>
      </c>
      <c r="J5514" t="s">
        <v>498</v>
      </c>
      <c r="K5514" t="s">
        <v>356</v>
      </c>
      <c r="L5514" t="s">
        <v>480</v>
      </c>
      <c r="M5514" t="s">
        <v>7663</v>
      </c>
      <c r="N5514" t="s">
        <v>4427</v>
      </c>
      <c r="O5514">
        <v>0</v>
      </c>
      <c r="P5514">
        <v>0</v>
      </c>
      <c r="Q5514">
        <v>1</v>
      </c>
    </row>
    <row r="5515" spans="1:17" x14ac:dyDescent="0.2">
      <c r="A5515" t="s">
        <v>498</v>
      </c>
      <c r="B5515" t="s">
        <v>134</v>
      </c>
      <c r="C5515" t="s">
        <v>497</v>
      </c>
      <c r="D5515" t="s">
        <v>54</v>
      </c>
      <c r="E5515" t="s">
        <v>5202</v>
      </c>
      <c r="F5515">
        <v>2.4E-2</v>
      </c>
      <c r="G5515">
        <v>2.4E-2</v>
      </c>
      <c r="H5515">
        <v>1</v>
      </c>
      <c r="J5515" t="s">
        <v>498</v>
      </c>
      <c r="K5515" t="s">
        <v>356</v>
      </c>
      <c r="L5515" t="s">
        <v>480</v>
      </c>
      <c r="M5515" t="s">
        <v>7663</v>
      </c>
      <c r="N5515" t="s">
        <v>4428</v>
      </c>
      <c r="O5515">
        <v>0</v>
      </c>
      <c r="P5515">
        <v>0</v>
      </c>
      <c r="Q5515">
        <v>1</v>
      </c>
    </row>
    <row r="5516" spans="1:17" x14ac:dyDescent="0.2">
      <c r="A5516" t="s">
        <v>498</v>
      </c>
      <c r="B5516" t="s">
        <v>134</v>
      </c>
      <c r="C5516" t="s">
        <v>497</v>
      </c>
      <c r="D5516" t="s">
        <v>54</v>
      </c>
      <c r="E5516" t="s">
        <v>5203</v>
      </c>
      <c r="F5516">
        <v>2.4E-2</v>
      </c>
      <c r="G5516">
        <v>2.4E-2</v>
      </c>
      <c r="H5516">
        <v>1</v>
      </c>
      <c r="J5516" t="s">
        <v>498</v>
      </c>
      <c r="K5516" t="s">
        <v>356</v>
      </c>
      <c r="L5516" t="s">
        <v>480</v>
      </c>
      <c r="M5516" t="s">
        <v>7663</v>
      </c>
      <c r="N5516" t="s">
        <v>4429</v>
      </c>
      <c r="O5516">
        <v>0</v>
      </c>
      <c r="P5516">
        <v>0</v>
      </c>
      <c r="Q5516">
        <v>1</v>
      </c>
    </row>
    <row r="5517" spans="1:17" x14ac:dyDescent="0.2">
      <c r="A5517" t="s">
        <v>498</v>
      </c>
      <c r="B5517" t="s">
        <v>134</v>
      </c>
      <c r="C5517" t="s">
        <v>497</v>
      </c>
      <c r="D5517" t="s">
        <v>54</v>
      </c>
      <c r="E5517" t="s">
        <v>5204</v>
      </c>
      <c r="F5517">
        <v>2.4E-2</v>
      </c>
      <c r="G5517">
        <v>2.4E-2</v>
      </c>
      <c r="H5517">
        <v>1</v>
      </c>
      <c r="J5517" t="s">
        <v>498</v>
      </c>
      <c r="K5517" t="s">
        <v>356</v>
      </c>
      <c r="L5517" t="s">
        <v>480</v>
      </c>
      <c r="M5517" t="s">
        <v>7663</v>
      </c>
      <c r="N5517" t="s">
        <v>4430</v>
      </c>
      <c r="O5517">
        <v>0</v>
      </c>
      <c r="P5517">
        <v>0</v>
      </c>
      <c r="Q5517">
        <v>1</v>
      </c>
    </row>
    <row r="5518" spans="1:17" x14ac:dyDescent="0.2">
      <c r="A5518" t="s">
        <v>498</v>
      </c>
      <c r="B5518" t="s">
        <v>134</v>
      </c>
      <c r="C5518" t="s">
        <v>497</v>
      </c>
      <c r="D5518" t="s">
        <v>54</v>
      </c>
      <c r="E5518" t="s">
        <v>5205</v>
      </c>
      <c r="F5518">
        <v>2.4E-2</v>
      </c>
      <c r="G5518">
        <v>2.4E-2</v>
      </c>
      <c r="H5518">
        <v>1</v>
      </c>
      <c r="J5518" t="s">
        <v>498</v>
      </c>
      <c r="K5518" t="s">
        <v>356</v>
      </c>
      <c r="L5518" t="s">
        <v>480</v>
      </c>
      <c r="M5518" t="s">
        <v>7663</v>
      </c>
      <c r="N5518" t="s">
        <v>4431</v>
      </c>
      <c r="O5518">
        <v>0</v>
      </c>
      <c r="P5518">
        <v>0</v>
      </c>
      <c r="Q5518">
        <v>1</v>
      </c>
    </row>
    <row r="5519" spans="1:17" x14ac:dyDescent="0.2">
      <c r="A5519" t="s">
        <v>498</v>
      </c>
      <c r="B5519" t="s">
        <v>134</v>
      </c>
      <c r="C5519" t="s">
        <v>497</v>
      </c>
      <c r="D5519" t="s">
        <v>54</v>
      </c>
      <c r="E5519" t="s">
        <v>5206</v>
      </c>
      <c r="F5519">
        <v>2.4E-2</v>
      </c>
      <c r="G5519">
        <v>2.4E-2</v>
      </c>
      <c r="H5519">
        <v>1</v>
      </c>
      <c r="J5519" t="s">
        <v>498</v>
      </c>
      <c r="K5519" t="s">
        <v>356</v>
      </c>
      <c r="L5519" t="s">
        <v>480</v>
      </c>
      <c r="M5519" t="s">
        <v>7663</v>
      </c>
      <c r="N5519" t="s">
        <v>4432</v>
      </c>
      <c r="O5519">
        <v>0</v>
      </c>
      <c r="P5519">
        <v>0</v>
      </c>
      <c r="Q5519">
        <v>1</v>
      </c>
    </row>
    <row r="5520" spans="1:17" x14ac:dyDescent="0.2">
      <c r="A5520" t="s">
        <v>498</v>
      </c>
      <c r="B5520" t="s">
        <v>134</v>
      </c>
      <c r="C5520" t="s">
        <v>497</v>
      </c>
      <c r="D5520" t="s">
        <v>54</v>
      </c>
      <c r="E5520" t="s">
        <v>5207</v>
      </c>
      <c r="F5520">
        <v>2.4E-2</v>
      </c>
      <c r="G5520">
        <v>2.4E-2</v>
      </c>
      <c r="H5520">
        <v>1</v>
      </c>
      <c r="J5520" t="s">
        <v>498</v>
      </c>
      <c r="K5520" t="s">
        <v>356</v>
      </c>
      <c r="L5520" t="s">
        <v>480</v>
      </c>
      <c r="M5520" t="s">
        <v>7663</v>
      </c>
      <c r="N5520" t="s">
        <v>4433</v>
      </c>
      <c r="O5520">
        <v>0</v>
      </c>
      <c r="P5520">
        <v>0</v>
      </c>
      <c r="Q5520">
        <v>1</v>
      </c>
    </row>
    <row r="5521" spans="1:17" x14ac:dyDescent="0.2">
      <c r="A5521" t="s">
        <v>498</v>
      </c>
      <c r="B5521" t="s">
        <v>134</v>
      </c>
      <c r="C5521" t="s">
        <v>497</v>
      </c>
      <c r="D5521" t="s">
        <v>54</v>
      </c>
      <c r="E5521" t="s">
        <v>5208</v>
      </c>
      <c r="F5521">
        <v>2.4E-2</v>
      </c>
      <c r="G5521">
        <v>2.4E-2</v>
      </c>
      <c r="H5521">
        <v>1</v>
      </c>
      <c r="J5521" t="s">
        <v>498</v>
      </c>
      <c r="K5521" t="s">
        <v>356</v>
      </c>
      <c r="L5521" t="s">
        <v>480</v>
      </c>
      <c r="M5521" t="s">
        <v>7663</v>
      </c>
      <c r="N5521" t="s">
        <v>4434</v>
      </c>
      <c r="O5521">
        <v>0</v>
      </c>
      <c r="P5521">
        <v>0</v>
      </c>
      <c r="Q5521">
        <v>1</v>
      </c>
    </row>
    <row r="5522" spans="1:17" x14ac:dyDescent="0.2">
      <c r="A5522" t="s">
        <v>498</v>
      </c>
      <c r="B5522" t="s">
        <v>134</v>
      </c>
      <c r="C5522" t="s">
        <v>497</v>
      </c>
      <c r="D5522" t="s">
        <v>54</v>
      </c>
      <c r="E5522" t="s">
        <v>5209</v>
      </c>
      <c r="F5522">
        <v>2.4E-2</v>
      </c>
      <c r="G5522">
        <v>2.4E-2</v>
      </c>
      <c r="H5522">
        <v>1</v>
      </c>
      <c r="J5522" t="s">
        <v>498</v>
      </c>
      <c r="K5522" t="s">
        <v>356</v>
      </c>
      <c r="L5522" t="s">
        <v>480</v>
      </c>
      <c r="M5522" t="s">
        <v>7663</v>
      </c>
      <c r="N5522" t="s">
        <v>4435</v>
      </c>
      <c r="O5522">
        <v>0</v>
      </c>
      <c r="P5522">
        <v>0</v>
      </c>
      <c r="Q5522">
        <v>1</v>
      </c>
    </row>
    <row r="5523" spans="1:17" x14ac:dyDescent="0.2">
      <c r="A5523" t="s">
        <v>498</v>
      </c>
      <c r="B5523" t="s">
        <v>134</v>
      </c>
      <c r="C5523" t="s">
        <v>497</v>
      </c>
      <c r="D5523" t="s">
        <v>54</v>
      </c>
      <c r="E5523" t="s">
        <v>5210</v>
      </c>
      <c r="F5523">
        <v>2.5999999999999999E-2</v>
      </c>
      <c r="G5523">
        <v>2.5999999999999999E-2</v>
      </c>
      <c r="H5523">
        <v>1</v>
      </c>
      <c r="J5523" t="s">
        <v>498</v>
      </c>
      <c r="K5523" t="s">
        <v>356</v>
      </c>
      <c r="L5523" t="s">
        <v>480</v>
      </c>
      <c r="M5523" t="s">
        <v>7663</v>
      </c>
      <c r="N5523" t="s">
        <v>4436</v>
      </c>
      <c r="O5523">
        <v>0</v>
      </c>
      <c r="P5523">
        <v>0</v>
      </c>
      <c r="Q5523">
        <v>1</v>
      </c>
    </row>
    <row r="5524" spans="1:17" x14ac:dyDescent="0.2">
      <c r="A5524" t="s">
        <v>498</v>
      </c>
      <c r="B5524" t="s">
        <v>134</v>
      </c>
      <c r="C5524" t="s">
        <v>497</v>
      </c>
      <c r="D5524" t="s">
        <v>54</v>
      </c>
      <c r="E5524" t="s">
        <v>5211</v>
      </c>
      <c r="F5524">
        <v>2.5000000000000001E-2</v>
      </c>
      <c r="G5524">
        <v>2.5000000000000001E-2</v>
      </c>
      <c r="H5524">
        <v>1</v>
      </c>
      <c r="J5524" t="s">
        <v>498</v>
      </c>
      <c r="K5524" t="s">
        <v>356</v>
      </c>
      <c r="L5524" t="s">
        <v>480</v>
      </c>
      <c r="M5524" t="s">
        <v>7663</v>
      </c>
      <c r="N5524" t="s">
        <v>4437</v>
      </c>
      <c r="O5524">
        <v>0</v>
      </c>
      <c r="P5524">
        <v>0</v>
      </c>
      <c r="Q5524">
        <v>1</v>
      </c>
    </row>
    <row r="5525" spans="1:17" x14ac:dyDescent="0.2">
      <c r="A5525" t="s">
        <v>498</v>
      </c>
      <c r="B5525" t="s">
        <v>134</v>
      </c>
      <c r="C5525" t="s">
        <v>497</v>
      </c>
      <c r="D5525" t="s">
        <v>54</v>
      </c>
      <c r="E5525" t="s">
        <v>5212</v>
      </c>
      <c r="F5525">
        <v>4.9000000000000002E-2</v>
      </c>
      <c r="G5525">
        <v>4.9000000000000002E-2</v>
      </c>
      <c r="H5525">
        <v>1</v>
      </c>
      <c r="J5525" t="s">
        <v>498</v>
      </c>
      <c r="K5525" t="s">
        <v>356</v>
      </c>
      <c r="L5525" t="s">
        <v>480</v>
      </c>
      <c r="M5525" t="s">
        <v>7663</v>
      </c>
      <c r="N5525" t="s">
        <v>4438</v>
      </c>
      <c r="O5525">
        <v>0</v>
      </c>
      <c r="P5525">
        <v>0</v>
      </c>
      <c r="Q5525">
        <v>1</v>
      </c>
    </row>
    <row r="5526" spans="1:17" x14ac:dyDescent="0.2">
      <c r="A5526" t="s">
        <v>498</v>
      </c>
      <c r="B5526" t="s">
        <v>134</v>
      </c>
      <c r="C5526" t="s">
        <v>497</v>
      </c>
      <c r="D5526" t="s">
        <v>54</v>
      </c>
      <c r="E5526" t="s">
        <v>5213</v>
      </c>
      <c r="F5526">
        <v>2.4E-2</v>
      </c>
      <c r="G5526">
        <v>2.4E-2</v>
      </c>
      <c r="H5526">
        <v>1</v>
      </c>
      <c r="J5526" t="s">
        <v>498</v>
      </c>
      <c r="K5526" t="s">
        <v>356</v>
      </c>
      <c r="L5526" t="s">
        <v>480</v>
      </c>
      <c r="M5526" t="s">
        <v>7663</v>
      </c>
      <c r="N5526" t="s">
        <v>4439</v>
      </c>
      <c r="O5526">
        <v>0</v>
      </c>
      <c r="P5526">
        <v>0</v>
      </c>
      <c r="Q5526">
        <v>1</v>
      </c>
    </row>
    <row r="5527" spans="1:17" x14ac:dyDescent="0.2">
      <c r="A5527" t="s">
        <v>498</v>
      </c>
      <c r="B5527" t="s">
        <v>134</v>
      </c>
      <c r="C5527" t="s">
        <v>497</v>
      </c>
      <c r="D5527" t="s">
        <v>54</v>
      </c>
      <c r="E5527" t="s">
        <v>5214</v>
      </c>
      <c r="F5527">
        <v>2.5999999999999999E-2</v>
      </c>
      <c r="G5527">
        <v>2.5999999999999999E-2</v>
      </c>
      <c r="H5527">
        <v>1</v>
      </c>
      <c r="J5527" t="s">
        <v>498</v>
      </c>
      <c r="K5527" t="s">
        <v>356</v>
      </c>
      <c r="L5527" t="s">
        <v>480</v>
      </c>
      <c r="M5527" t="s">
        <v>7663</v>
      </c>
      <c r="N5527" t="s">
        <v>4440</v>
      </c>
      <c r="O5527">
        <v>0</v>
      </c>
      <c r="P5527">
        <v>0</v>
      </c>
      <c r="Q5527">
        <v>1</v>
      </c>
    </row>
    <row r="5528" spans="1:17" x14ac:dyDescent="0.2">
      <c r="A5528" t="s">
        <v>498</v>
      </c>
      <c r="B5528" t="s">
        <v>134</v>
      </c>
      <c r="C5528" t="s">
        <v>497</v>
      </c>
      <c r="D5528" t="s">
        <v>54</v>
      </c>
      <c r="E5528" t="s">
        <v>5215</v>
      </c>
      <c r="F5528">
        <v>2.4E-2</v>
      </c>
      <c r="G5528">
        <v>2.4E-2</v>
      </c>
      <c r="H5528">
        <v>1</v>
      </c>
      <c r="J5528" t="s">
        <v>498</v>
      </c>
      <c r="K5528" t="s">
        <v>356</v>
      </c>
      <c r="L5528" t="s">
        <v>480</v>
      </c>
      <c r="M5528" t="s">
        <v>7663</v>
      </c>
      <c r="N5528" t="s">
        <v>4441</v>
      </c>
      <c r="O5528">
        <v>0</v>
      </c>
      <c r="P5528">
        <v>0</v>
      </c>
      <c r="Q5528">
        <v>1</v>
      </c>
    </row>
    <row r="5529" spans="1:17" x14ac:dyDescent="0.2">
      <c r="A5529" t="s">
        <v>498</v>
      </c>
      <c r="B5529" t="s">
        <v>134</v>
      </c>
      <c r="C5529" t="s">
        <v>497</v>
      </c>
      <c r="D5529" t="s">
        <v>54</v>
      </c>
      <c r="E5529" t="s">
        <v>5216</v>
      </c>
      <c r="F5529">
        <v>2.5999999999999999E-2</v>
      </c>
      <c r="G5529">
        <v>2.5999999999999999E-2</v>
      </c>
      <c r="H5529">
        <v>1</v>
      </c>
      <c r="J5529" t="s">
        <v>498</v>
      </c>
      <c r="K5529" t="s">
        <v>356</v>
      </c>
      <c r="L5529" t="s">
        <v>480</v>
      </c>
      <c r="M5529" t="s">
        <v>7663</v>
      </c>
      <c r="N5529" t="s">
        <v>4442</v>
      </c>
      <c r="O5529">
        <v>0</v>
      </c>
      <c r="P5529">
        <v>0</v>
      </c>
      <c r="Q5529">
        <v>1</v>
      </c>
    </row>
    <row r="5530" spans="1:17" x14ac:dyDescent="0.2">
      <c r="A5530" t="s">
        <v>498</v>
      </c>
      <c r="B5530" t="s">
        <v>134</v>
      </c>
      <c r="C5530" t="s">
        <v>497</v>
      </c>
      <c r="D5530" t="s">
        <v>54</v>
      </c>
      <c r="E5530" t="s">
        <v>5217</v>
      </c>
      <c r="F5530">
        <v>2.4E-2</v>
      </c>
      <c r="G5530">
        <v>2.4E-2</v>
      </c>
      <c r="H5530">
        <v>1</v>
      </c>
      <c r="J5530" t="s">
        <v>498</v>
      </c>
      <c r="K5530" t="s">
        <v>356</v>
      </c>
      <c r="L5530" t="s">
        <v>480</v>
      </c>
      <c r="M5530" t="s">
        <v>7663</v>
      </c>
      <c r="N5530" t="s">
        <v>4443</v>
      </c>
      <c r="O5530">
        <v>0</v>
      </c>
      <c r="P5530">
        <v>0</v>
      </c>
      <c r="Q5530">
        <v>1</v>
      </c>
    </row>
    <row r="5531" spans="1:17" x14ac:dyDescent="0.2">
      <c r="A5531" t="s">
        <v>498</v>
      </c>
      <c r="B5531" t="s">
        <v>134</v>
      </c>
      <c r="C5531" t="s">
        <v>497</v>
      </c>
      <c r="D5531" t="s">
        <v>54</v>
      </c>
      <c r="E5531" t="s">
        <v>5218</v>
      </c>
      <c r="F5531">
        <v>2.4E-2</v>
      </c>
      <c r="G5531">
        <v>2.4E-2</v>
      </c>
      <c r="H5531">
        <v>1</v>
      </c>
      <c r="J5531" t="s">
        <v>498</v>
      </c>
      <c r="K5531" t="s">
        <v>356</v>
      </c>
      <c r="L5531" t="s">
        <v>480</v>
      </c>
      <c r="M5531" t="s">
        <v>7663</v>
      </c>
      <c r="N5531" t="s">
        <v>4444</v>
      </c>
      <c r="O5531">
        <v>0</v>
      </c>
      <c r="P5531">
        <v>0</v>
      </c>
      <c r="Q5531">
        <v>1</v>
      </c>
    </row>
    <row r="5532" spans="1:17" x14ac:dyDescent="0.2">
      <c r="A5532" t="s">
        <v>498</v>
      </c>
      <c r="B5532" t="s">
        <v>134</v>
      </c>
      <c r="C5532" t="s">
        <v>497</v>
      </c>
      <c r="D5532" t="s">
        <v>54</v>
      </c>
      <c r="E5532" t="s">
        <v>5219</v>
      </c>
      <c r="F5532">
        <v>2.5999999999999999E-2</v>
      </c>
      <c r="G5532">
        <v>2.5999999999999999E-2</v>
      </c>
      <c r="H5532">
        <v>1</v>
      </c>
      <c r="J5532" t="s">
        <v>498</v>
      </c>
      <c r="K5532" t="s">
        <v>356</v>
      </c>
      <c r="L5532" t="s">
        <v>480</v>
      </c>
      <c r="M5532" t="s">
        <v>7663</v>
      </c>
      <c r="N5532" t="s">
        <v>4445</v>
      </c>
      <c r="O5532">
        <v>0</v>
      </c>
      <c r="P5532">
        <v>0</v>
      </c>
      <c r="Q5532">
        <v>1</v>
      </c>
    </row>
    <row r="5533" spans="1:17" x14ac:dyDescent="0.2">
      <c r="A5533" t="s">
        <v>498</v>
      </c>
      <c r="B5533" t="s">
        <v>134</v>
      </c>
      <c r="C5533" t="s">
        <v>497</v>
      </c>
      <c r="D5533" t="s">
        <v>54</v>
      </c>
      <c r="E5533" t="s">
        <v>5220</v>
      </c>
      <c r="F5533">
        <v>2.5999999999999999E-2</v>
      </c>
      <c r="G5533">
        <v>2.5999999999999999E-2</v>
      </c>
      <c r="H5533">
        <v>1</v>
      </c>
      <c r="J5533" t="s">
        <v>498</v>
      </c>
      <c r="K5533" t="s">
        <v>356</v>
      </c>
      <c r="L5533" t="s">
        <v>480</v>
      </c>
      <c r="M5533" t="s">
        <v>7663</v>
      </c>
      <c r="N5533" t="s">
        <v>4446</v>
      </c>
      <c r="O5533">
        <v>0</v>
      </c>
      <c r="P5533">
        <v>0</v>
      </c>
      <c r="Q5533">
        <v>1</v>
      </c>
    </row>
    <row r="5534" spans="1:17" x14ac:dyDescent="0.2">
      <c r="A5534" t="s">
        <v>498</v>
      </c>
      <c r="B5534" t="s">
        <v>134</v>
      </c>
      <c r="C5534" t="s">
        <v>497</v>
      </c>
      <c r="D5534" t="s">
        <v>54</v>
      </c>
      <c r="E5534" t="s">
        <v>5221</v>
      </c>
      <c r="F5534">
        <v>2.5999999999999999E-2</v>
      </c>
      <c r="G5534">
        <v>2.5999999999999999E-2</v>
      </c>
      <c r="H5534">
        <v>1</v>
      </c>
      <c r="J5534" t="s">
        <v>498</v>
      </c>
      <c r="K5534" t="s">
        <v>356</v>
      </c>
      <c r="L5534" t="s">
        <v>480</v>
      </c>
      <c r="M5534" t="s">
        <v>7663</v>
      </c>
      <c r="N5534" t="s">
        <v>4447</v>
      </c>
      <c r="O5534">
        <v>0</v>
      </c>
      <c r="P5534">
        <v>0</v>
      </c>
      <c r="Q5534">
        <v>1</v>
      </c>
    </row>
    <row r="5535" spans="1:17" x14ac:dyDescent="0.2">
      <c r="A5535" t="s">
        <v>498</v>
      </c>
      <c r="B5535" t="s">
        <v>134</v>
      </c>
      <c r="C5535" t="s">
        <v>497</v>
      </c>
      <c r="D5535" t="s">
        <v>54</v>
      </c>
      <c r="E5535" t="s">
        <v>5222</v>
      </c>
      <c r="F5535">
        <v>2.4E-2</v>
      </c>
      <c r="G5535">
        <v>2.4E-2</v>
      </c>
      <c r="H5535">
        <v>1</v>
      </c>
      <c r="J5535" t="s">
        <v>498</v>
      </c>
      <c r="K5535" t="s">
        <v>356</v>
      </c>
      <c r="L5535" t="s">
        <v>480</v>
      </c>
      <c r="M5535" t="s">
        <v>7663</v>
      </c>
      <c r="N5535" t="s">
        <v>4448</v>
      </c>
      <c r="O5535">
        <v>0</v>
      </c>
      <c r="P5535">
        <v>0</v>
      </c>
      <c r="Q5535">
        <v>1</v>
      </c>
    </row>
    <row r="5536" spans="1:17" x14ac:dyDescent="0.2">
      <c r="A5536" t="s">
        <v>498</v>
      </c>
      <c r="B5536" t="s">
        <v>134</v>
      </c>
      <c r="C5536" t="s">
        <v>497</v>
      </c>
      <c r="D5536" t="s">
        <v>54</v>
      </c>
      <c r="E5536" t="s">
        <v>5223</v>
      </c>
      <c r="F5536">
        <v>2.5000000000000001E-2</v>
      </c>
      <c r="G5536">
        <v>2.5000000000000001E-2</v>
      </c>
      <c r="H5536">
        <v>1</v>
      </c>
      <c r="J5536" t="s">
        <v>498</v>
      </c>
      <c r="K5536" t="s">
        <v>356</v>
      </c>
      <c r="L5536" t="s">
        <v>480</v>
      </c>
      <c r="M5536" t="s">
        <v>7663</v>
      </c>
      <c r="N5536" t="s">
        <v>4449</v>
      </c>
      <c r="O5536">
        <v>0</v>
      </c>
      <c r="P5536">
        <v>0</v>
      </c>
      <c r="Q5536">
        <v>1</v>
      </c>
    </row>
    <row r="5537" spans="1:17" x14ac:dyDescent="0.2">
      <c r="A5537" t="s">
        <v>498</v>
      </c>
      <c r="B5537" t="s">
        <v>134</v>
      </c>
      <c r="C5537" t="s">
        <v>497</v>
      </c>
      <c r="D5537" t="s">
        <v>54</v>
      </c>
      <c r="E5537" t="s">
        <v>5224</v>
      </c>
      <c r="F5537">
        <v>2.4E-2</v>
      </c>
      <c r="G5537">
        <v>2.4E-2</v>
      </c>
      <c r="H5537">
        <v>1</v>
      </c>
      <c r="J5537" t="s">
        <v>498</v>
      </c>
      <c r="K5537" t="s">
        <v>356</v>
      </c>
      <c r="L5537" t="s">
        <v>480</v>
      </c>
      <c r="M5537" t="s">
        <v>7663</v>
      </c>
      <c r="N5537" t="s">
        <v>4450</v>
      </c>
      <c r="O5537">
        <v>0</v>
      </c>
      <c r="P5537">
        <v>0</v>
      </c>
      <c r="Q5537">
        <v>1</v>
      </c>
    </row>
    <row r="5538" spans="1:17" x14ac:dyDescent="0.2">
      <c r="A5538" t="s">
        <v>498</v>
      </c>
      <c r="B5538" t="s">
        <v>134</v>
      </c>
      <c r="C5538" t="s">
        <v>497</v>
      </c>
      <c r="D5538" t="s">
        <v>54</v>
      </c>
      <c r="E5538" t="s">
        <v>5225</v>
      </c>
      <c r="F5538">
        <v>2.4E-2</v>
      </c>
      <c r="G5538">
        <v>2.4E-2</v>
      </c>
      <c r="H5538">
        <v>1</v>
      </c>
      <c r="J5538" t="s">
        <v>498</v>
      </c>
      <c r="K5538" t="s">
        <v>356</v>
      </c>
      <c r="L5538" t="s">
        <v>480</v>
      </c>
      <c r="M5538" t="s">
        <v>7663</v>
      </c>
      <c r="N5538" t="s">
        <v>4451</v>
      </c>
      <c r="O5538">
        <v>0</v>
      </c>
      <c r="P5538">
        <v>0</v>
      </c>
      <c r="Q5538">
        <v>1</v>
      </c>
    </row>
    <row r="5539" spans="1:17" x14ac:dyDescent="0.2">
      <c r="A5539" t="s">
        <v>498</v>
      </c>
      <c r="B5539" t="s">
        <v>134</v>
      </c>
      <c r="C5539" t="s">
        <v>497</v>
      </c>
      <c r="D5539" t="s">
        <v>54</v>
      </c>
      <c r="E5539" t="s">
        <v>5226</v>
      </c>
      <c r="F5539">
        <v>2.4E-2</v>
      </c>
      <c r="G5539">
        <v>2.4E-2</v>
      </c>
      <c r="H5539">
        <v>1</v>
      </c>
      <c r="J5539" t="s">
        <v>498</v>
      </c>
      <c r="K5539" t="s">
        <v>356</v>
      </c>
      <c r="L5539" t="s">
        <v>480</v>
      </c>
      <c r="M5539" t="s">
        <v>7663</v>
      </c>
      <c r="N5539" t="s">
        <v>4452</v>
      </c>
      <c r="O5539">
        <v>0</v>
      </c>
      <c r="P5539">
        <v>0</v>
      </c>
      <c r="Q5539">
        <v>1</v>
      </c>
    </row>
    <row r="5540" spans="1:17" x14ac:dyDescent="0.2">
      <c r="A5540" t="s">
        <v>498</v>
      </c>
      <c r="B5540" t="s">
        <v>134</v>
      </c>
      <c r="C5540" t="s">
        <v>497</v>
      </c>
      <c r="D5540" t="s">
        <v>54</v>
      </c>
      <c r="E5540" t="s">
        <v>5227</v>
      </c>
      <c r="F5540">
        <v>2.4E-2</v>
      </c>
      <c r="G5540">
        <v>2.4E-2</v>
      </c>
      <c r="H5540">
        <v>1</v>
      </c>
      <c r="J5540" t="s">
        <v>498</v>
      </c>
      <c r="K5540" t="s">
        <v>356</v>
      </c>
      <c r="L5540" t="s">
        <v>480</v>
      </c>
      <c r="M5540" t="s">
        <v>7663</v>
      </c>
      <c r="N5540" t="s">
        <v>4453</v>
      </c>
      <c r="O5540">
        <v>0</v>
      </c>
      <c r="P5540">
        <v>0</v>
      </c>
      <c r="Q5540">
        <v>1</v>
      </c>
    </row>
    <row r="5541" spans="1:17" x14ac:dyDescent="0.2">
      <c r="A5541" t="s">
        <v>498</v>
      </c>
      <c r="B5541" t="s">
        <v>134</v>
      </c>
      <c r="C5541" t="s">
        <v>497</v>
      </c>
      <c r="D5541" t="s">
        <v>54</v>
      </c>
      <c r="E5541" t="s">
        <v>5228</v>
      </c>
      <c r="F5541">
        <v>2.4E-2</v>
      </c>
      <c r="G5541">
        <v>2.4E-2</v>
      </c>
      <c r="H5541">
        <v>1</v>
      </c>
      <c r="J5541" t="s">
        <v>498</v>
      </c>
      <c r="K5541" t="s">
        <v>356</v>
      </c>
      <c r="L5541" t="s">
        <v>480</v>
      </c>
      <c r="M5541" t="s">
        <v>7663</v>
      </c>
      <c r="N5541" t="s">
        <v>4454</v>
      </c>
      <c r="O5541">
        <v>0</v>
      </c>
      <c r="P5541">
        <v>0</v>
      </c>
      <c r="Q5541">
        <v>1</v>
      </c>
    </row>
    <row r="5542" spans="1:17" x14ac:dyDescent="0.2">
      <c r="A5542" t="s">
        <v>498</v>
      </c>
      <c r="B5542" t="s">
        <v>134</v>
      </c>
      <c r="C5542" t="s">
        <v>497</v>
      </c>
      <c r="D5542" t="s">
        <v>54</v>
      </c>
      <c r="E5542" t="s">
        <v>5229</v>
      </c>
      <c r="F5542">
        <v>2.4E-2</v>
      </c>
      <c r="G5542">
        <v>2.4E-2</v>
      </c>
      <c r="H5542">
        <v>1</v>
      </c>
      <c r="J5542" t="s">
        <v>498</v>
      </c>
      <c r="K5542" t="s">
        <v>356</v>
      </c>
      <c r="L5542" t="s">
        <v>480</v>
      </c>
      <c r="M5542" t="s">
        <v>7663</v>
      </c>
      <c r="N5542" t="s">
        <v>4455</v>
      </c>
      <c r="O5542">
        <v>0</v>
      </c>
      <c r="P5542">
        <v>0</v>
      </c>
      <c r="Q5542">
        <v>1</v>
      </c>
    </row>
    <row r="5543" spans="1:17" x14ac:dyDescent="0.2">
      <c r="A5543" t="s">
        <v>498</v>
      </c>
      <c r="B5543" t="s">
        <v>134</v>
      </c>
      <c r="C5543" t="s">
        <v>497</v>
      </c>
      <c r="D5543" t="s">
        <v>54</v>
      </c>
      <c r="E5543" t="s">
        <v>5230</v>
      </c>
      <c r="F5543">
        <v>2.4E-2</v>
      </c>
      <c r="G5543">
        <v>2.4E-2</v>
      </c>
      <c r="H5543">
        <v>1</v>
      </c>
      <c r="J5543" t="s">
        <v>498</v>
      </c>
      <c r="K5543" t="s">
        <v>356</v>
      </c>
      <c r="L5543" t="s">
        <v>480</v>
      </c>
      <c r="M5543" t="s">
        <v>7663</v>
      </c>
      <c r="N5543" t="s">
        <v>4456</v>
      </c>
      <c r="O5543">
        <v>0</v>
      </c>
      <c r="P5543">
        <v>0</v>
      </c>
      <c r="Q5543">
        <v>1</v>
      </c>
    </row>
    <row r="5544" spans="1:17" x14ac:dyDescent="0.2">
      <c r="A5544" t="s">
        <v>498</v>
      </c>
      <c r="B5544" t="s">
        <v>134</v>
      </c>
      <c r="C5544" t="s">
        <v>497</v>
      </c>
      <c r="D5544" t="s">
        <v>54</v>
      </c>
      <c r="E5544" t="s">
        <v>5231</v>
      </c>
      <c r="F5544">
        <v>2.4E-2</v>
      </c>
      <c r="G5544">
        <v>2.4E-2</v>
      </c>
      <c r="H5544">
        <v>1</v>
      </c>
      <c r="J5544" t="s">
        <v>498</v>
      </c>
      <c r="K5544" t="s">
        <v>356</v>
      </c>
      <c r="L5544" t="s">
        <v>480</v>
      </c>
      <c r="M5544" t="s">
        <v>7663</v>
      </c>
      <c r="N5544" t="s">
        <v>4457</v>
      </c>
      <c r="O5544">
        <v>0</v>
      </c>
      <c r="P5544">
        <v>0</v>
      </c>
      <c r="Q5544">
        <v>1</v>
      </c>
    </row>
    <row r="5545" spans="1:17" x14ac:dyDescent="0.2">
      <c r="A5545" t="s">
        <v>498</v>
      </c>
      <c r="B5545" t="s">
        <v>134</v>
      </c>
      <c r="C5545" t="s">
        <v>497</v>
      </c>
      <c r="D5545" t="s">
        <v>54</v>
      </c>
      <c r="E5545" t="s">
        <v>5232</v>
      </c>
      <c r="F5545">
        <v>2.4E-2</v>
      </c>
      <c r="G5545">
        <v>2.4E-2</v>
      </c>
      <c r="H5545">
        <v>1</v>
      </c>
      <c r="J5545" t="s">
        <v>498</v>
      </c>
      <c r="K5545" t="s">
        <v>356</v>
      </c>
      <c r="L5545" t="s">
        <v>480</v>
      </c>
      <c r="M5545" t="s">
        <v>7663</v>
      </c>
      <c r="N5545" t="s">
        <v>4458</v>
      </c>
      <c r="O5545">
        <v>0</v>
      </c>
      <c r="P5545">
        <v>0</v>
      </c>
      <c r="Q5545">
        <v>1</v>
      </c>
    </row>
    <row r="5546" spans="1:17" x14ac:dyDescent="0.2">
      <c r="A5546" t="s">
        <v>498</v>
      </c>
      <c r="B5546" t="s">
        <v>134</v>
      </c>
      <c r="C5546" t="s">
        <v>497</v>
      </c>
      <c r="D5546" t="s">
        <v>54</v>
      </c>
      <c r="E5546" t="s">
        <v>5233</v>
      </c>
      <c r="F5546">
        <v>2.4E-2</v>
      </c>
      <c r="G5546">
        <v>2.4E-2</v>
      </c>
      <c r="H5546">
        <v>1</v>
      </c>
      <c r="J5546" t="s">
        <v>498</v>
      </c>
      <c r="K5546" t="s">
        <v>356</v>
      </c>
      <c r="L5546" t="s">
        <v>480</v>
      </c>
      <c r="M5546" t="s">
        <v>7663</v>
      </c>
      <c r="N5546" t="s">
        <v>4459</v>
      </c>
      <c r="O5546">
        <v>0</v>
      </c>
      <c r="P5546">
        <v>0</v>
      </c>
      <c r="Q5546">
        <v>1</v>
      </c>
    </row>
    <row r="5547" spans="1:17" x14ac:dyDescent="0.2">
      <c r="A5547" t="s">
        <v>498</v>
      </c>
      <c r="B5547" t="s">
        <v>134</v>
      </c>
      <c r="C5547" t="s">
        <v>497</v>
      </c>
      <c r="D5547" t="s">
        <v>54</v>
      </c>
      <c r="E5547" t="s">
        <v>5234</v>
      </c>
      <c r="F5547">
        <v>2.5000000000000001E-2</v>
      </c>
      <c r="G5547">
        <v>2.5000000000000001E-2</v>
      </c>
      <c r="H5547">
        <v>1</v>
      </c>
      <c r="J5547" t="s">
        <v>498</v>
      </c>
      <c r="K5547" t="s">
        <v>356</v>
      </c>
      <c r="L5547" t="s">
        <v>480</v>
      </c>
      <c r="M5547" t="s">
        <v>7663</v>
      </c>
      <c r="N5547" t="s">
        <v>4460</v>
      </c>
      <c r="O5547">
        <v>0</v>
      </c>
      <c r="P5547">
        <v>0</v>
      </c>
      <c r="Q5547">
        <v>1</v>
      </c>
    </row>
    <row r="5548" spans="1:17" x14ac:dyDescent="0.2">
      <c r="A5548" t="s">
        <v>498</v>
      </c>
      <c r="B5548" t="s">
        <v>134</v>
      </c>
      <c r="C5548" t="s">
        <v>497</v>
      </c>
      <c r="D5548" t="s">
        <v>54</v>
      </c>
      <c r="E5548" t="s">
        <v>5235</v>
      </c>
      <c r="F5548">
        <v>2.5999999999999999E-2</v>
      </c>
      <c r="G5548">
        <v>2.5999999999999999E-2</v>
      </c>
      <c r="H5548">
        <v>1</v>
      </c>
      <c r="J5548" t="s">
        <v>498</v>
      </c>
      <c r="K5548" t="s">
        <v>356</v>
      </c>
      <c r="L5548" t="s">
        <v>480</v>
      </c>
      <c r="M5548" t="s">
        <v>7663</v>
      </c>
      <c r="N5548" t="s">
        <v>4461</v>
      </c>
      <c r="O5548">
        <v>0</v>
      </c>
      <c r="P5548">
        <v>0</v>
      </c>
      <c r="Q5548">
        <v>1</v>
      </c>
    </row>
    <row r="5549" spans="1:17" x14ac:dyDescent="0.2">
      <c r="A5549" t="s">
        <v>498</v>
      </c>
      <c r="B5549" t="s">
        <v>134</v>
      </c>
      <c r="C5549" t="s">
        <v>497</v>
      </c>
      <c r="D5549" t="s">
        <v>54</v>
      </c>
      <c r="E5549" t="s">
        <v>5236</v>
      </c>
      <c r="F5549">
        <v>2.5000000000000001E-2</v>
      </c>
      <c r="G5549">
        <v>2.5000000000000001E-2</v>
      </c>
      <c r="H5549">
        <v>1</v>
      </c>
      <c r="J5549" t="s">
        <v>498</v>
      </c>
      <c r="K5549" t="s">
        <v>356</v>
      </c>
      <c r="L5549" t="s">
        <v>480</v>
      </c>
      <c r="M5549" t="s">
        <v>7663</v>
      </c>
      <c r="N5549" t="s">
        <v>4462</v>
      </c>
      <c r="O5549">
        <v>0</v>
      </c>
      <c r="P5549">
        <v>0</v>
      </c>
      <c r="Q5549">
        <v>1</v>
      </c>
    </row>
    <row r="5550" spans="1:17" x14ac:dyDescent="0.2">
      <c r="A5550" t="s">
        <v>498</v>
      </c>
      <c r="B5550" t="s">
        <v>134</v>
      </c>
      <c r="C5550" t="s">
        <v>497</v>
      </c>
      <c r="D5550" t="s">
        <v>54</v>
      </c>
      <c r="E5550" t="s">
        <v>5237</v>
      </c>
      <c r="F5550">
        <v>2.5000000000000001E-2</v>
      </c>
      <c r="G5550">
        <v>2.5000000000000001E-2</v>
      </c>
      <c r="H5550">
        <v>1</v>
      </c>
      <c r="J5550" t="s">
        <v>498</v>
      </c>
      <c r="K5550" t="s">
        <v>356</v>
      </c>
      <c r="L5550" t="s">
        <v>480</v>
      </c>
      <c r="M5550" t="s">
        <v>7663</v>
      </c>
      <c r="N5550" t="s">
        <v>4463</v>
      </c>
      <c r="O5550">
        <v>0</v>
      </c>
      <c r="P5550">
        <v>0</v>
      </c>
      <c r="Q5550">
        <v>1</v>
      </c>
    </row>
    <row r="5551" spans="1:17" x14ac:dyDescent="0.2">
      <c r="A5551" t="s">
        <v>498</v>
      </c>
      <c r="B5551" t="s">
        <v>134</v>
      </c>
      <c r="C5551" t="s">
        <v>497</v>
      </c>
      <c r="D5551" t="s">
        <v>54</v>
      </c>
      <c r="E5551" t="s">
        <v>5238</v>
      </c>
      <c r="F5551">
        <v>2.5999999999999999E-2</v>
      </c>
      <c r="G5551">
        <v>2.5999999999999999E-2</v>
      </c>
      <c r="H5551">
        <v>1</v>
      </c>
      <c r="J5551" t="s">
        <v>498</v>
      </c>
      <c r="K5551" t="s">
        <v>356</v>
      </c>
      <c r="L5551" t="s">
        <v>480</v>
      </c>
      <c r="M5551" t="s">
        <v>7663</v>
      </c>
      <c r="N5551" t="s">
        <v>4464</v>
      </c>
      <c r="O5551">
        <v>0</v>
      </c>
      <c r="P5551">
        <v>0</v>
      </c>
      <c r="Q5551">
        <v>1</v>
      </c>
    </row>
    <row r="5552" spans="1:17" x14ac:dyDescent="0.2">
      <c r="A5552" t="s">
        <v>498</v>
      </c>
      <c r="B5552" t="s">
        <v>134</v>
      </c>
      <c r="C5552" t="s">
        <v>497</v>
      </c>
      <c r="D5552" t="s">
        <v>54</v>
      </c>
      <c r="E5552" t="s">
        <v>5239</v>
      </c>
      <c r="F5552">
        <v>2.5000000000000001E-2</v>
      </c>
      <c r="G5552">
        <v>2.5000000000000001E-2</v>
      </c>
      <c r="H5552">
        <v>1</v>
      </c>
      <c r="J5552" t="s">
        <v>498</v>
      </c>
      <c r="K5552" t="s">
        <v>356</v>
      </c>
      <c r="L5552" t="s">
        <v>480</v>
      </c>
      <c r="M5552" t="s">
        <v>7663</v>
      </c>
      <c r="N5552" t="s">
        <v>4465</v>
      </c>
      <c r="O5552">
        <v>0</v>
      </c>
      <c r="P5552">
        <v>0</v>
      </c>
      <c r="Q5552">
        <v>1</v>
      </c>
    </row>
    <row r="5553" spans="1:17" x14ac:dyDescent="0.2">
      <c r="A5553" t="s">
        <v>498</v>
      </c>
      <c r="B5553" t="s">
        <v>134</v>
      </c>
      <c r="C5553" t="s">
        <v>497</v>
      </c>
      <c r="D5553" t="s">
        <v>54</v>
      </c>
      <c r="E5553" t="s">
        <v>5240</v>
      </c>
      <c r="F5553">
        <v>2.5999999999999999E-2</v>
      </c>
      <c r="G5553">
        <v>2.5999999999999999E-2</v>
      </c>
      <c r="H5553">
        <v>1</v>
      </c>
      <c r="J5553" t="s">
        <v>498</v>
      </c>
      <c r="K5553" t="s">
        <v>356</v>
      </c>
      <c r="L5553" t="s">
        <v>480</v>
      </c>
      <c r="M5553" t="s">
        <v>7663</v>
      </c>
      <c r="N5553" t="s">
        <v>4466</v>
      </c>
      <c r="O5553">
        <v>0</v>
      </c>
      <c r="P5553">
        <v>0</v>
      </c>
      <c r="Q5553">
        <v>1</v>
      </c>
    </row>
    <row r="5554" spans="1:17" x14ac:dyDescent="0.2">
      <c r="A5554" t="s">
        <v>498</v>
      </c>
      <c r="B5554" t="s">
        <v>134</v>
      </c>
      <c r="C5554" t="s">
        <v>497</v>
      </c>
      <c r="D5554" t="s">
        <v>54</v>
      </c>
      <c r="E5554" t="s">
        <v>5241</v>
      </c>
      <c r="F5554">
        <v>2.5999999999999999E-2</v>
      </c>
      <c r="G5554">
        <v>2.5999999999999999E-2</v>
      </c>
      <c r="H5554">
        <v>1</v>
      </c>
      <c r="J5554" t="s">
        <v>498</v>
      </c>
      <c r="K5554" t="s">
        <v>356</v>
      </c>
      <c r="L5554" t="s">
        <v>480</v>
      </c>
      <c r="M5554" t="s">
        <v>7663</v>
      </c>
      <c r="N5554" t="s">
        <v>4467</v>
      </c>
      <c r="O5554">
        <v>0</v>
      </c>
      <c r="P5554">
        <v>0</v>
      </c>
      <c r="Q5554">
        <v>1</v>
      </c>
    </row>
    <row r="5555" spans="1:17" x14ac:dyDescent="0.2">
      <c r="A5555" t="s">
        <v>498</v>
      </c>
      <c r="B5555" t="s">
        <v>134</v>
      </c>
      <c r="C5555" t="s">
        <v>497</v>
      </c>
      <c r="D5555" t="s">
        <v>54</v>
      </c>
      <c r="E5555" t="s">
        <v>5242</v>
      </c>
      <c r="F5555">
        <v>2.5000000000000001E-2</v>
      </c>
      <c r="G5555">
        <v>2.5000000000000001E-2</v>
      </c>
      <c r="H5555">
        <v>1</v>
      </c>
      <c r="J5555" t="s">
        <v>498</v>
      </c>
      <c r="K5555" t="s">
        <v>356</v>
      </c>
      <c r="L5555" t="s">
        <v>480</v>
      </c>
      <c r="M5555" t="s">
        <v>7663</v>
      </c>
      <c r="N5555" t="s">
        <v>4468</v>
      </c>
      <c r="O5555">
        <v>0</v>
      </c>
      <c r="P5555">
        <v>0</v>
      </c>
      <c r="Q5555">
        <v>1</v>
      </c>
    </row>
    <row r="5556" spans="1:17" x14ac:dyDescent="0.2">
      <c r="A5556" t="s">
        <v>498</v>
      </c>
      <c r="B5556" t="s">
        <v>134</v>
      </c>
      <c r="C5556" t="s">
        <v>497</v>
      </c>
      <c r="D5556" t="s">
        <v>54</v>
      </c>
      <c r="E5556" t="s">
        <v>5243</v>
      </c>
      <c r="F5556">
        <v>2.5000000000000001E-2</v>
      </c>
      <c r="G5556">
        <v>2.5000000000000001E-2</v>
      </c>
      <c r="H5556">
        <v>1</v>
      </c>
      <c r="J5556" t="s">
        <v>498</v>
      </c>
      <c r="K5556" t="s">
        <v>356</v>
      </c>
      <c r="L5556" t="s">
        <v>480</v>
      </c>
      <c r="M5556" t="s">
        <v>7663</v>
      </c>
      <c r="N5556" t="s">
        <v>4469</v>
      </c>
      <c r="O5556">
        <v>0</v>
      </c>
      <c r="P5556">
        <v>0</v>
      </c>
      <c r="Q5556">
        <v>1</v>
      </c>
    </row>
    <row r="5557" spans="1:17" x14ac:dyDescent="0.2">
      <c r="A5557" t="s">
        <v>498</v>
      </c>
      <c r="B5557" t="s">
        <v>134</v>
      </c>
      <c r="C5557" t="s">
        <v>497</v>
      </c>
      <c r="D5557" t="s">
        <v>54</v>
      </c>
      <c r="E5557" t="s">
        <v>5244</v>
      </c>
      <c r="F5557">
        <v>2.8000000000000001E-2</v>
      </c>
      <c r="G5557">
        <v>2.8000000000000001E-2</v>
      </c>
      <c r="H5557">
        <v>1</v>
      </c>
      <c r="J5557" t="s">
        <v>498</v>
      </c>
      <c r="K5557" t="s">
        <v>356</v>
      </c>
      <c r="L5557" t="s">
        <v>480</v>
      </c>
      <c r="M5557" t="s">
        <v>7663</v>
      </c>
      <c r="N5557" t="s">
        <v>4470</v>
      </c>
      <c r="O5557">
        <v>0</v>
      </c>
      <c r="P5557">
        <v>0</v>
      </c>
      <c r="Q5557">
        <v>1</v>
      </c>
    </row>
    <row r="5558" spans="1:17" x14ac:dyDescent="0.2">
      <c r="A5558" t="s">
        <v>498</v>
      </c>
      <c r="B5558" t="s">
        <v>134</v>
      </c>
      <c r="C5558" t="s">
        <v>497</v>
      </c>
      <c r="D5558" t="s">
        <v>54</v>
      </c>
      <c r="E5558" t="s">
        <v>5245</v>
      </c>
      <c r="F5558">
        <v>2.5000000000000001E-2</v>
      </c>
      <c r="G5558">
        <v>2.5000000000000001E-2</v>
      </c>
      <c r="H5558">
        <v>1</v>
      </c>
      <c r="J5558" t="s">
        <v>498</v>
      </c>
      <c r="K5558" t="s">
        <v>356</v>
      </c>
      <c r="L5558" t="s">
        <v>480</v>
      </c>
      <c r="M5558" t="s">
        <v>7663</v>
      </c>
      <c r="N5558" t="s">
        <v>4471</v>
      </c>
      <c r="O5558">
        <v>0</v>
      </c>
      <c r="P5558">
        <v>0</v>
      </c>
      <c r="Q5558">
        <v>1</v>
      </c>
    </row>
    <row r="5559" spans="1:17" x14ac:dyDescent="0.2">
      <c r="A5559" t="s">
        <v>498</v>
      </c>
      <c r="B5559" t="s">
        <v>134</v>
      </c>
      <c r="C5559" t="s">
        <v>497</v>
      </c>
      <c r="D5559" t="s">
        <v>54</v>
      </c>
      <c r="E5559" t="s">
        <v>5246</v>
      </c>
      <c r="F5559">
        <v>2.5999999999999999E-2</v>
      </c>
      <c r="G5559">
        <v>2.5999999999999999E-2</v>
      </c>
      <c r="H5559">
        <v>1</v>
      </c>
      <c r="J5559" t="s">
        <v>498</v>
      </c>
      <c r="K5559" t="s">
        <v>356</v>
      </c>
      <c r="L5559" t="s">
        <v>480</v>
      </c>
      <c r="M5559" t="s">
        <v>7663</v>
      </c>
      <c r="N5559" t="s">
        <v>4472</v>
      </c>
      <c r="O5559">
        <v>0</v>
      </c>
      <c r="P5559">
        <v>0</v>
      </c>
      <c r="Q5559">
        <v>1</v>
      </c>
    </row>
    <row r="5560" spans="1:17" x14ac:dyDescent="0.2">
      <c r="A5560" t="s">
        <v>498</v>
      </c>
      <c r="B5560" t="s">
        <v>134</v>
      </c>
      <c r="C5560" t="s">
        <v>497</v>
      </c>
      <c r="D5560" t="s">
        <v>54</v>
      </c>
      <c r="E5560" t="s">
        <v>5247</v>
      </c>
      <c r="F5560">
        <v>2.5000000000000001E-2</v>
      </c>
      <c r="G5560">
        <v>2.5000000000000001E-2</v>
      </c>
      <c r="H5560">
        <v>1</v>
      </c>
      <c r="J5560" t="s">
        <v>498</v>
      </c>
      <c r="K5560" t="s">
        <v>356</v>
      </c>
      <c r="L5560" t="s">
        <v>480</v>
      </c>
      <c r="M5560" t="s">
        <v>7663</v>
      </c>
      <c r="N5560" t="s">
        <v>4473</v>
      </c>
      <c r="O5560">
        <v>0</v>
      </c>
      <c r="P5560">
        <v>0</v>
      </c>
      <c r="Q5560">
        <v>1</v>
      </c>
    </row>
    <row r="5561" spans="1:17" x14ac:dyDescent="0.2">
      <c r="A5561" t="s">
        <v>498</v>
      </c>
      <c r="B5561" t="s">
        <v>134</v>
      </c>
      <c r="C5561" t="s">
        <v>497</v>
      </c>
      <c r="D5561" t="s">
        <v>54</v>
      </c>
      <c r="E5561" t="s">
        <v>5248</v>
      </c>
      <c r="F5561">
        <v>2.5000000000000001E-2</v>
      </c>
      <c r="G5561">
        <v>2.5000000000000001E-2</v>
      </c>
      <c r="H5561">
        <v>1</v>
      </c>
      <c r="J5561" t="s">
        <v>498</v>
      </c>
      <c r="K5561" t="s">
        <v>356</v>
      </c>
      <c r="L5561" t="s">
        <v>480</v>
      </c>
      <c r="M5561" t="s">
        <v>7663</v>
      </c>
      <c r="N5561" t="s">
        <v>4474</v>
      </c>
      <c r="O5561">
        <v>0</v>
      </c>
      <c r="P5561">
        <v>0</v>
      </c>
      <c r="Q5561">
        <v>1</v>
      </c>
    </row>
    <row r="5562" spans="1:17" x14ac:dyDescent="0.2">
      <c r="A5562" t="s">
        <v>498</v>
      </c>
      <c r="B5562" t="s">
        <v>134</v>
      </c>
      <c r="C5562" t="s">
        <v>497</v>
      </c>
      <c r="D5562" t="s">
        <v>54</v>
      </c>
      <c r="E5562" t="s">
        <v>5249</v>
      </c>
      <c r="F5562">
        <v>2.4E-2</v>
      </c>
      <c r="G5562">
        <v>2.4E-2</v>
      </c>
      <c r="H5562">
        <v>1</v>
      </c>
      <c r="J5562" t="s">
        <v>498</v>
      </c>
      <c r="K5562" t="s">
        <v>356</v>
      </c>
      <c r="L5562" t="s">
        <v>480</v>
      </c>
      <c r="M5562" t="s">
        <v>7663</v>
      </c>
      <c r="N5562" t="s">
        <v>4475</v>
      </c>
      <c r="O5562">
        <v>0</v>
      </c>
      <c r="P5562">
        <v>0</v>
      </c>
      <c r="Q5562">
        <v>1</v>
      </c>
    </row>
    <row r="5563" spans="1:17" x14ac:dyDescent="0.2">
      <c r="A5563" t="s">
        <v>498</v>
      </c>
      <c r="B5563" t="s">
        <v>134</v>
      </c>
      <c r="C5563" t="s">
        <v>497</v>
      </c>
      <c r="D5563" t="s">
        <v>54</v>
      </c>
      <c r="E5563" t="s">
        <v>5250</v>
      </c>
      <c r="F5563">
        <v>2.3E-2</v>
      </c>
      <c r="G5563">
        <v>2.3E-2</v>
      </c>
      <c r="H5563">
        <v>1</v>
      </c>
      <c r="J5563" t="s">
        <v>498</v>
      </c>
      <c r="K5563" t="s">
        <v>356</v>
      </c>
      <c r="L5563" t="s">
        <v>480</v>
      </c>
      <c r="M5563" t="s">
        <v>7663</v>
      </c>
      <c r="N5563" t="s">
        <v>4476</v>
      </c>
      <c r="O5563">
        <v>0</v>
      </c>
      <c r="P5563">
        <v>0</v>
      </c>
      <c r="Q5563">
        <v>1</v>
      </c>
    </row>
    <row r="5564" spans="1:17" x14ac:dyDescent="0.2">
      <c r="A5564" t="s">
        <v>498</v>
      </c>
      <c r="B5564" t="s">
        <v>134</v>
      </c>
      <c r="C5564" t="s">
        <v>497</v>
      </c>
      <c r="D5564" t="s">
        <v>54</v>
      </c>
      <c r="E5564" t="s">
        <v>5251</v>
      </c>
      <c r="F5564">
        <v>2.3E-2</v>
      </c>
      <c r="G5564">
        <v>2.3E-2</v>
      </c>
      <c r="H5564">
        <v>1</v>
      </c>
      <c r="J5564" t="s">
        <v>498</v>
      </c>
      <c r="K5564" t="s">
        <v>356</v>
      </c>
      <c r="L5564" t="s">
        <v>480</v>
      </c>
      <c r="M5564" t="s">
        <v>7663</v>
      </c>
      <c r="N5564" t="s">
        <v>4477</v>
      </c>
      <c r="O5564">
        <v>0</v>
      </c>
      <c r="P5564">
        <v>0</v>
      </c>
      <c r="Q5564">
        <v>1</v>
      </c>
    </row>
    <row r="5565" spans="1:17" x14ac:dyDescent="0.2">
      <c r="A5565" t="s">
        <v>498</v>
      </c>
      <c r="B5565" t="s">
        <v>134</v>
      </c>
      <c r="C5565" t="s">
        <v>497</v>
      </c>
      <c r="D5565" t="s">
        <v>54</v>
      </c>
      <c r="E5565" t="s">
        <v>5252</v>
      </c>
      <c r="F5565">
        <v>2.5000000000000001E-2</v>
      </c>
      <c r="G5565">
        <v>2.5000000000000001E-2</v>
      </c>
      <c r="H5565">
        <v>1</v>
      </c>
      <c r="J5565" t="s">
        <v>498</v>
      </c>
      <c r="K5565" t="s">
        <v>356</v>
      </c>
      <c r="L5565" t="s">
        <v>480</v>
      </c>
      <c r="M5565" t="s">
        <v>7663</v>
      </c>
      <c r="N5565" t="s">
        <v>4478</v>
      </c>
      <c r="O5565">
        <v>0</v>
      </c>
      <c r="P5565">
        <v>0</v>
      </c>
      <c r="Q5565">
        <v>1</v>
      </c>
    </row>
    <row r="5566" spans="1:17" x14ac:dyDescent="0.2">
      <c r="A5566" t="s">
        <v>498</v>
      </c>
      <c r="B5566" t="s">
        <v>134</v>
      </c>
      <c r="C5566" t="s">
        <v>497</v>
      </c>
      <c r="D5566" t="s">
        <v>54</v>
      </c>
      <c r="E5566" t="s">
        <v>5253</v>
      </c>
      <c r="F5566">
        <v>2.5999999999999999E-2</v>
      </c>
      <c r="G5566">
        <v>2.5999999999999999E-2</v>
      </c>
      <c r="H5566">
        <v>1</v>
      </c>
      <c r="J5566" t="s">
        <v>498</v>
      </c>
      <c r="K5566" t="s">
        <v>356</v>
      </c>
      <c r="L5566" t="s">
        <v>480</v>
      </c>
      <c r="M5566" t="s">
        <v>7663</v>
      </c>
      <c r="N5566" t="s">
        <v>4479</v>
      </c>
      <c r="O5566">
        <v>0</v>
      </c>
      <c r="P5566">
        <v>0</v>
      </c>
      <c r="Q5566">
        <v>1</v>
      </c>
    </row>
    <row r="5567" spans="1:17" x14ac:dyDescent="0.2">
      <c r="A5567" t="s">
        <v>498</v>
      </c>
      <c r="B5567" t="s">
        <v>134</v>
      </c>
      <c r="C5567" t="s">
        <v>497</v>
      </c>
      <c r="D5567" t="s">
        <v>54</v>
      </c>
      <c r="E5567" t="s">
        <v>5254</v>
      </c>
      <c r="F5567">
        <v>2.5999999999999999E-2</v>
      </c>
      <c r="G5567">
        <v>2.5999999999999999E-2</v>
      </c>
      <c r="H5567">
        <v>1</v>
      </c>
      <c r="J5567" t="s">
        <v>498</v>
      </c>
      <c r="K5567" t="s">
        <v>356</v>
      </c>
      <c r="L5567" t="s">
        <v>480</v>
      </c>
      <c r="M5567" t="s">
        <v>7663</v>
      </c>
      <c r="N5567" t="s">
        <v>4480</v>
      </c>
      <c r="O5567">
        <v>0</v>
      </c>
      <c r="P5567">
        <v>0</v>
      </c>
      <c r="Q5567">
        <v>1</v>
      </c>
    </row>
    <row r="5568" spans="1:17" x14ac:dyDescent="0.2">
      <c r="A5568" t="s">
        <v>498</v>
      </c>
      <c r="B5568" t="s">
        <v>134</v>
      </c>
      <c r="C5568" t="s">
        <v>497</v>
      </c>
      <c r="D5568" t="s">
        <v>54</v>
      </c>
      <c r="E5568" t="s">
        <v>5255</v>
      </c>
      <c r="F5568">
        <v>2.4E-2</v>
      </c>
      <c r="G5568">
        <v>2.4E-2</v>
      </c>
      <c r="H5568">
        <v>1</v>
      </c>
      <c r="J5568" t="s">
        <v>498</v>
      </c>
      <c r="K5568" t="s">
        <v>356</v>
      </c>
      <c r="L5568" t="s">
        <v>480</v>
      </c>
      <c r="M5568" t="s">
        <v>7663</v>
      </c>
      <c r="N5568" t="s">
        <v>4481</v>
      </c>
      <c r="O5568">
        <v>0</v>
      </c>
      <c r="P5568">
        <v>0</v>
      </c>
      <c r="Q5568">
        <v>1</v>
      </c>
    </row>
    <row r="5569" spans="1:17" x14ac:dyDescent="0.2">
      <c r="A5569" t="s">
        <v>498</v>
      </c>
      <c r="B5569" t="s">
        <v>134</v>
      </c>
      <c r="C5569" t="s">
        <v>497</v>
      </c>
      <c r="D5569" t="s">
        <v>54</v>
      </c>
      <c r="E5569" t="s">
        <v>5256</v>
      </c>
      <c r="F5569">
        <v>2.4E-2</v>
      </c>
      <c r="G5569">
        <v>2.4E-2</v>
      </c>
      <c r="H5569">
        <v>1</v>
      </c>
      <c r="J5569" t="s">
        <v>498</v>
      </c>
      <c r="K5569" t="s">
        <v>356</v>
      </c>
      <c r="L5569" t="s">
        <v>480</v>
      </c>
      <c r="M5569" t="s">
        <v>7663</v>
      </c>
      <c r="N5569" t="s">
        <v>4482</v>
      </c>
      <c r="O5569">
        <v>0</v>
      </c>
      <c r="P5569">
        <v>0</v>
      </c>
      <c r="Q5569">
        <v>1</v>
      </c>
    </row>
    <row r="5570" spans="1:17" x14ac:dyDescent="0.2">
      <c r="A5570" t="s">
        <v>498</v>
      </c>
      <c r="B5570" t="s">
        <v>134</v>
      </c>
      <c r="C5570" t="s">
        <v>497</v>
      </c>
      <c r="D5570" t="s">
        <v>54</v>
      </c>
      <c r="E5570" t="s">
        <v>5257</v>
      </c>
      <c r="F5570">
        <v>2.5000000000000001E-2</v>
      </c>
      <c r="G5570">
        <v>2.5000000000000001E-2</v>
      </c>
      <c r="H5570">
        <v>1</v>
      </c>
      <c r="J5570" t="s">
        <v>498</v>
      </c>
      <c r="K5570" t="s">
        <v>356</v>
      </c>
      <c r="L5570" t="s">
        <v>480</v>
      </c>
      <c r="M5570" t="s">
        <v>7663</v>
      </c>
      <c r="N5570" t="s">
        <v>4483</v>
      </c>
      <c r="O5570">
        <v>0</v>
      </c>
      <c r="P5570">
        <v>0</v>
      </c>
      <c r="Q5570">
        <v>1</v>
      </c>
    </row>
    <row r="5571" spans="1:17" x14ac:dyDescent="0.2">
      <c r="A5571" t="s">
        <v>498</v>
      </c>
      <c r="B5571" t="s">
        <v>134</v>
      </c>
      <c r="C5571" t="s">
        <v>497</v>
      </c>
      <c r="D5571" t="s">
        <v>54</v>
      </c>
      <c r="E5571" t="s">
        <v>5258</v>
      </c>
      <c r="F5571">
        <v>2.4E-2</v>
      </c>
      <c r="G5571">
        <v>2.4E-2</v>
      </c>
      <c r="H5571">
        <v>1</v>
      </c>
      <c r="J5571" t="s">
        <v>498</v>
      </c>
      <c r="K5571" t="s">
        <v>356</v>
      </c>
      <c r="L5571" t="s">
        <v>480</v>
      </c>
      <c r="M5571" t="s">
        <v>7663</v>
      </c>
      <c r="N5571" t="s">
        <v>4484</v>
      </c>
      <c r="O5571">
        <v>0</v>
      </c>
      <c r="P5571">
        <v>0</v>
      </c>
      <c r="Q5571">
        <v>1</v>
      </c>
    </row>
    <row r="5572" spans="1:17" x14ac:dyDescent="0.2">
      <c r="A5572" t="s">
        <v>498</v>
      </c>
      <c r="B5572" t="s">
        <v>134</v>
      </c>
      <c r="C5572" t="s">
        <v>497</v>
      </c>
      <c r="D5572" t="s">
        <v>54</v>
      </c>
      <c r="E5572" t="s">
        <v>5259</v>
      </c>
      <c r="F5572">
        <v>2.5999999999999999E-2</v>
      </c>
      <c r="G5572">
        <v>2.5999999999999999E-2</v>
      </c>
      <c r="H5572">
        <v>1</v>
      </c>
      <c r="J5572" t="s">
        <v>498</v>
      </c>
      <c r="K5572" t="s">
        <v>356</v>
      </c>
      <c r="L5572" t="s">
        <v>480</v>
      </c>
      <c r="M5572" t="s">
        <v>7663</v>
      </c>
      <c r="N5572" t="s">
        <v>4485</v>
      </c>
      <c r="O5572">
        <v>0</v>
      </c>
      <c r="P5572">
        <v>0</v>
      </c>
      <c r="Q5572">
        <v>1</v>
      </c>
    </row>
    <row r="5573" spans="1:17" x14ac:dyDescent="0.2">
      <c r="A5573" t="s">
        <v>498</v>
      </c>
      <c r="B5573" t="s">
        <v>134</v>
      </c>
      <c r="C5573" t="s">
        <v>497</v>
      </c>
      <c r="D5573" t="s">
        <v>54</v>
      </c>
      <c r="E5573" t="s">
        <v>5260</v>
      </c>
      <c r="F5573">
        <v>2.5999999999999999E-2</v>
      </c>
      <c r="G5573">
        <v>2.5999999999999999E-2</v>
      </c>
      <c r="H5573">
        <v>1</v>
      </c>
      <c r="J5573" t="s">
        <v>498</v>
      </c>
      <c r="K5573" t="s">
        <v>356</v>
      </c>
      <c r="L5573" t="s">
        <v>480</v>
      </c>
      <c r="M5573" t="s">
        <v>7663</v>
      </c>
      <c r="N5573" t="s">
        <v>4486</v>
      </c>
      <c r="O5573">
        <v>0</v>
      </c>
      <c r="P5573">
        <v>0</v>
      </c>
      <c r="Q5573">
        <v>1</v>
      </c>
    </row>
    <row r="5574" spans="1:17" x14ac:dyDescent="0.2">
      <c r="A5574" t="s">
        <v>498</v>
      </c>
      <c r="B5574" t="s">
        <v>134</v>
      </c>
      <c r="C5574" t="s">
        <v>497</v>
      </c>
      <c r="D5574" t="s">
        <v>54</v>
      </c>
      <c r="E5574" t="s">
        <v>5261</v>
      </c>
      <c r="F5574">
        <v>2.5999999999999999E-2</v>
      </c>
      <c r="G5574">
        <v>2.5999999999999999E-2</v>
      </c>
      <c r="H5574">
        <v>1</v>
      </c>
      <c r="J5574" t="s">
        <v>498</v>
      </c>
      <c r="K5574" t="s">
        <v>356</v>
      </c>
      <c r="L5574" t="s">
        <v>480</v>
      </c>
      <c r="M5574" t="s">
        <v>7663</v>
      </c>
      <c r="N5574" t="s">
        <v>4487</v>
      </c>
      <c r="O5574">
        <v>0</v>
      </c>
      <c r="P5574">
        <v>0</v>
      </c>
      <c r="Q5574">
        <v>1</v>
      </c>
    </row>
    <row r="5575" spans="1:17" x14ac:dyDescent="0.2">
      <c r="A5575" t="s">
        <v>498</v>
      </c>
      <c r="B5575" t="s">
        <v>134</v>
      </c>
      <c r="C5575" t="s">
        <v>497</v>
      </c>
      <c r="D5575" t="s">
        <v>54</v>
      </c>
      <c r="E5575" t="s">
        <v>5262</v>
      </c>
      <c r="F5575">
        <v>2.5000000000000001E-2</v>
      </c>
      <c r="G5575">
        <v>2.5000000000000001E-2</v>
      </c>
      <c r="H5575">
        <v>1</v>
      </c>
      <c r="J5575" t="s">
        <v>498</v>
      </c>
      <c r="K5575" t="s">
        <v>356</v>
      </c>
      <c r="L5575" t="s">
        <v>480</v>
      </c>
      <c r="M5575" t="s">
        <v>7663</v>
      </c>
      <c r="N5575" t="s">
        <v>4488</v>
      </c>
      <c r="O5575">
        <v>0</v>
      </c>
      <c r="P5575">
        <v>0</v>
      </c>
      <c r="Q5575">
        <v>1</v>
      </c>
    </row>
    <row r="5576" spans="1:17" x14ac:dyDescent="0.2">
      <c r="A5576" t="s">
        <v>498</v>
      </c>
      <c r="B5576" t="s">
        <v>134</v>
      </c>
      <c r="C5576" t="s">
        <v>497</v>
      </c>
      <c r="D5576" t="s">
        <v>54</v>
      </c>
      <c r="E5576" t="s">
        <v>5263</v>
      </c>
      <c r="F5576">
        <v>2.5000000000000001E-2</v>
      </c>
      <c r="G5576">
        <v>2.5999999999999999E-2</v>
      </c>
      <c r="H5576">
        <v>1</v>
      </c>
      <c r="J5576" t="s">
        <v>498</v>
      </c>
      <c r="K5576" t="s">
        <v>356</v>
      </c>
      <c r="L5576" t="s">
        <v>480</v>
      </c>
      <c r="M5576" t="s">
        <v>7663</v>
      </c>
      <c r="N5576" t="s">
        <v>4489</v>
      </c>
      <c r="O5576">
        <v>0</v>
      </c>
      <c r="P5576">
        <v>0</v>
      </c>
      <c r="Q5576">
        <v>1</v>
      </c>
    </row>
    <row r="5577" spans="1:17" x14ac:dyDescent="0.2">
      <c r="A5577" t="s">
        <v>498</v>
      </c>
      <c r="B5577" t="s">
        <v>134</v>
      </c>
      <c r="C5577" t="s">
        <v>497</v>
      </c>
      <c r="D5577" t="s">
        <v>54</v>
      </c>
      <c r="E5577" t="s">
        <v>5264</v>
      </c>
      <c r="F5577">
        <v>2.5999999999999999E-2</v>
      </c>
      <c r="G5577">
        <v>2.5999999999999999E-2</v>
      </c>
      <c r="H5577">
        <v>1</v>
      </c>
      <c r="J5577" t="s">
        <v>498</v>
      </c>
      <c r="K5577" t="s">
        <v>356</v>
      </c>
      <c r="L5577" t="s">
        <v>480</v>
      </c>
      <c r="M5577" t="s">
        <v>7663</v>
      </c>
      <c r="N5577" t="s">
        <v>4490</v>
      </c>
      <c r="O5577">
        <v>0</v>
      </c>
      <c r="P5577">
        <v>0</v>
      </c>
      <c r="Q5577">
        <v>1</v>
      </c>
    </row>
    <row r="5578" spans="1:17" x14ac:dyDescent="0.2">
      <c r="A5578" t="s">
        <v>498</v>
      </c>
      <c r="B5578" t="s">
        <v>134</v>
      </c>
      <c r="C5578" t="s">
        <v>497</v>
      </c>
      <c r="D5578" t="s">
        <v>54</v>
      </c>
      <c r="E5578" t="s">
        <v>5265</v>
      </c>
      <c r="F5578">
        <v>2.5000000000000001E-2</v>
      </c>
      <c r="G5578">
        <v>2.5999999999999999E-2</v>
      </c>
      <c r="H5578">
        <v>1</v>
      </c>
      <c r="J5578" t="s">
        <v>498</v>
      </c>
      <c r="K5578" t="s">
        <v>356</v>
      </c>
      <c r="L5578" t="s">
        <v>480</v>
      </c>
      <c r="M5578" t="s">
        <v>7663</v>
      </c>
      <c r="N5578" t="s">
        <v>4491</v>
      </c>
      <c r="O5578">
        <v>0</v>
      </c>
      <c r="P5578">
        <v>0</v>
      </c>
      <c r="Q5578">
        <v>1</v>
      </c>
    </row>
    <row r="5579" spans="1:17" x14ac:dyDescent="0.2">
      <c r="A5579" t="s">
        <v>498</v>
      </c>
      <c r="B5579" t="s">
        <v>134</v>
      </c>
      <c r="C5579" t="s">
        <v>497</v>
      </c>
      <c r="D5579" t="s">
        <v>54</v>
      </c>
      <c r="E5579" t="s">
        <v>5266</v>
      </c>
      <c r="F5579">
        <v>2.5999999999999999E-2</v>
      </c>
      <c r="G5579">
        <v>2.5999999999999999E-2</v>
      </c>
      <c r="H5579">
        <v>1</v>
      </c>
      <c r="J5579" t="s">
        <v>498</v>
      </c>
      <c r="K5579" t="s">
        <v>356</v>
      </c>
      <c r="L5579" t="s">
        <v>480</v>
      </c>
      <c r="M5579" t="s">
        <v>7663</v>
      </c>
      <c r="N5579" t="s">
        <v>4492</v>
      </c>
      <c r="O5579">
        <v>0</v>
      </c>
      <c r="P5579">
        <v>0</v>
      </c>
      <c r="Q5579">
        <v>1</v>
      </c>
    </row>
    <row r="5580" spans="1:17" x14ac:dyDescent="0.2">
      <c r="A5580" t="s">
        <v>498</v>
      </c>
      <c r="B5580" t="s">
        <v>134</v>
      </c>
      <c r="C5580" t="s">
        <v>497</v>
      </c>
      <c r="D5580" t="s">
        <v>54</v>
      </c>
      <c r="E5580" t="s">
        <v>5267</v>
      </c>
      <c r="F5580">
        <v>2.5999999999999999E-2</v>
      </c>
      <c r="G5580">
        <v>2.5999999999999999E-2</v>
      </c>
      <c r="H5580">
        <v>1</v>
      </c>
      <c r="J5580" t="s">
        <v>498</v>
      </c>
      <c r="K5580" t="s">
        <v>356</v>
      </c>
      <c r="L5580" t="s">
        <v>480</v>
      </c>
      <c r="M5580" t="s">
        <v>7663</v>
      </c>
      <c r="N5580" t="s">
        <v>4493</v>
      </c>
      <c r="O5580">
        <v>0</v>
      </c>
      <c r="P5580">
        <v>0</v>
      </c>
      <c r="Q5580">
        <v>1</v>
      </c>
    </row>
    <row r="5581" spans="1:17" x14ac:dyDescent="0.2">
      <c r="A5581" t="s">
        <v>498</v>
      </c>
      <c r="B5581" t="s">
        <v>134</v>
      </c>
      <c r="C5581" t="s">
        <v>497</v>
      </c>
      <c r="D5581" t="s">
        <v>54</v>
      </c>
      <c r="E5581" t="s">
        <v>5268</v>
      </c>
      <c r="F5581">
        <v>2.5999999999999999E-2</v>
      </c>
      <c r="G5581">
        <v>2.5999999999999999E-2</v>
      </c>
      <c r="H5581">
        <v>1</v>
      </c>
      <c r="J5581" t="s">
        <v>498</v>
      </c>
      <c r="K5581" t="s">
        <v>356</v>
      </c>
      <c r="L5581" t="s">
        <v>480</v>
      </c>
      <c r="M5581" t="s">
        <v>7663</v>
      </c>
      <c r="N5581" t="s">
        <v>4494</v>
      </c>
      <c r="O5581">
        <v>0</v>
      </c>
      <c r="P5581">
        <v>0</v>
      </c>
      <c r="Q5581">
        <v>1</v>
      </c>
    </row>
    <row r="5582" spans="1:17" x14ac:dyDescent="0.2">
      <c r="A5582" t="s">
        <v>498</v>
      </c>
      <c r="B5582" t="s">
        <v>134</v>
      </c>
      <c r="C5582" t="s">
        <v>497</v>
      </c>
      <c r="D5582" t="s">
        <v>54</v>
      </c>
      <c r="E5582" t="s">
        <v>5269</v>
      </c>
      <c r="F5582">
        <v>2.5999999999999999E-2</v>
      </c>
      <c r="G5582">
        <v>2.5999999999999999E-2</v>
      </c>
      <c r="H5582">
        <v>1</v>
      </c>
      <c r="J5582" t="s">
        <v>498</v>
      </c>
      <c r="K5582" t="s">
        <v>356</v>
      </c>
      <c r="L5582" t="s">
        <v>480</v>
      </c>
      <c r="M5582" t="s">
        <v>7663</v>
      </c>
      <c r="N5582" t="s">
        <v>4495</v>
      </c>
      <c r="O5582">
        <v>0</v>
      </c>
      <c r="P5582">
        <v>0</v>
      </c>
      <c r="Q5582">
        <v>1</v>
      </c>
    </row>
    <row r="5583" spans="1:17" x14ac:dyDescent="0.2">
      <c r="A5583" t="s">
        <v>498</v>
      </c>
      <c r="B5583" t="s">
        <v>134</v>
      </c>
      <c r="C5583" t="s">
        <v>497</v>
      </c>
      <c r="D5583" t="s">
        <v>54</v>
      </c>
      <c r="E5583" t="s">
        <v>5270</v>
      </c>
      <c r="F5583">
        <v>2.5999999999999999E-2</v>
      </c>
      <c r="G5583">
        <v>2.5999999999999999E-2</v>
      </c>
      <c r="H5583">
        <v>1</v>
      </c>
      <c r="J5583" t="s">
        <v>498</v>
      </c>
      <c r="K5583" t="s">
        <v>356</v>
      </c>
      <c r="L5583" t="s">
        <v>480</v>
      </c>
      <c r="M5583" t="s">
        <v>7663</v>
      </c>
      <c r="N5583" t="s">
        <v>4496</v>
      </c>
      <c r="O5583">
        <v>0</v>
      </c>
      <c r="P5583">
        <v>0</v>
      </c>
      <c r="Q5583">
        <v>1</v>
      </c>
    </row>
    <row r="5584" spans="1:17" x14ac:dyDescent="0.2">
      <c r="A5584" t="s">
        <v>498</v>
      </c>
      <c r="B5584" t="s">
        <v>134</v>
      </c>
      <c r="C5584" t="s">
        <v>497</v>
      </c>
      <c r="D5584" t="s">
        <v>54</v>
      </c>
      <c r="E5584" t="s">
        <v>5271</v>
      </c>
      <c r="F5584">
        <v>9.0999999999999998E-2</v>
      </c>
      <c r="G5584">
        <v>9.0999999999999998E-2</v>
      </c>
      <c r="H5584">
        <v>1</v>
      </c>
      <c r="J5584" t="s">
        <v>498</v>
      </c>
      <c r="K5584" t="s">
        <v>356</v>
      </c>
      <c r="L5584" t="s">
        <v>480</v>
      </c>
      <c r="M5584" t="s">
        <v>7663</v>
      </c>
      <c r="N5584" t="s">
        <v>4497</v>
      </c>
      <c r="O5584">
        <v>0</v>
      </c>
      <c r="P5584">
        <v>0</v>
      </c>
      <c r="Q5584">
        <v>1</v>
      </c>
    </row>
    <row r="5585" spans="1:17" x14ac:dyDescent="0.2">
      <c r="A5585" t="s">
        <v>498</v>
      </c>
      <c r="B5585" t="s">
        <v>134</v>
      </c>
      <c r="C5585" t="s">
        <v>497</v>
      </c>
      <c r="D5585" t="s">
        <v>54</v>
      </c>
      <c r="E5585" t="s">
        <v>5272</v>
      </c>
      <c r="F5585">
        <v>2.5000000000000001E-2</v>
      </c>
      <c r="G5585">
        <v>2.5000000000000001E-2</v>
      </c>
      <c r="H5585">
        <v>1</v>
      </c>
      <c r="J5585" t="s">
        <v>498</v>
      </c>
      <c r="K5585" t="s">
        <v>356</v>
      </c>
      <c r="L5585" t="s">
        <v>480</v>
      </c>
      <c r="M5585" t="s">
        <v>7663</v>
      </c>
      <c r="N5585" t="s">
        <v>4498</v>
      </c>
      <c r="O5585">
        <v>0</v>
      </c>
      <c r="P5585">
        <v>0</v>
      </c>
      <c r="Q5585">
        <v>1</v>
      </c>
    </row>
    <row r="5586" spans="1:17" x14ac:dyDescent="0.2">
      <c r="A5586" t="s">
        <v>498</v>
      </c>
      <c r="B5586" t="s">
        <v>134</v>
      </c>
      <c r="C5586" t="s">
        <v>497</v>
      </c>
      <c r="D5586" t="s">
        <v>54</v>
      </c>
      <c r="E5586" t="s">
        <v>5273</v>
      </c>
      <c r="F5586">
        <v>2.5000000000000001E-2</v>
      </c>
      <c r="G5586">
        <v>2.5000000000000001E-2</v>
      </c>
      <c r="H5586">
        <v>1</v>
      </c>
      <c r="J5586" t="s">
        <v>498</v>
      </c>
      <c r="K5586" t="s">
        <v>356</v>
      </c>
      <c r="L5586" t="s">
        <v>480</v>
      </c>
      <c r="M5586" t="s">
        <v>7663</v>
      </c>
      <c r="N5586" t="s">
        <v>4499</v>
      </c>
      <c r="O5586">
        <v>0</v>
      </c>
      <c r="P5586">
        <v>0</v>
      </c>
      <c r="Q5586">
        <v>1</v>
      </c>
    </row>
    <row r="5587" spans="1:17" x14ac:dyDescent="0.2">
      <c r="A5587" t="s">
        <v>498</v>
      </c>
      <c r="B5587" t="s">
        <v>134</v>
      </c>
      <c r="C5587" t="s">
        <v>497</v>
      </c>
      <c r="D5587" t="s">
        <v>54</v>
      </c>
      <c r="E5587" t="s">
        <v>5274</v>
      </c>
      <c r="F5587">
        <v>2.4E-2</v>
      </c>
      <c r="G5587">
        <v>2.4E-2</v>
      </c>
      <c r="H5587">
        <v>1</v>
      </c>
      <c r="J5587" t="s">
        <v>498</v>
      </c>
      <c r="K5587" t="s">
        <v>356</v>
      </c>
      <c r="L5587" t="s">
        <v>480</v>
      </c>
      <c r="M5587" t="s">
        <v>7663</v>
      </c>
      <c r="N5587" t="s">
        <v>4500</v>
      </c>
      <c r="O5587">
        <v>0</v>
      </c>
      <c r="P5587">
        <v>0</v>
      </c>
      <c r="Q5587">
        <v>1</v>
      </c>
    </row>
    <row r="5588" spans="1:17" x14ac:dyDescent="0.2">
      <c r="A5588" t="s">
        <v>498</v>
      </c>
      <c r="B5588" t="s">
        <v>134</v>
      </c>
      <c r="C5588" t="s">
        <v>497</v>
      </c>
      <c r="D5588" t="s">
        <v>54</v>
      </c>
      <c r="E5588" t="s">
        <v>5275</v>
      </c>
      <c r="F5588">
        <v>2.4E-2</v>
      </c>
      <c r="G5588">
        <v>2.4E-2</v>
      </c>
      <c r="H5588">
        <v>1</v>
      </c>
      <c r="J5588" t="s">
        <v>498</v>
      </c>
      <c r="K5588" t="s">
        <v>356</v>
      </c>
      <c r="L5588" t="s">
        <v>480</v>
      </c>
      <c r="M5588" t="s">
        <v>7663</v>
      </c>
      <c r="N5588" t="s">
        <v>4501</v>
      </c>
      <c r="O5588">
        <v>0</v>
      </c>
      <c r="P5588">
        <v>0</v>
      </c>
      <c r="Q5588">
        <v>1</v>
      </c>
    </row>
    <row r="5589" spans="1:17" x14ac:dyDescent="0.2">
      <c r="A5589" t="s">
        <v>498</v>
      </c>
      <c r="B5589" t="s">
        <v>134</v>
      </c>
      <c r="C5589" t="s">
        <v>497</v>
      </c>
      <c r="D5589" t="s">
        <v>54</v>
      </c>
      <c r="E5589" t="s">
        <v>5276</v>
      </c>
      <c r="F5589">
        <v>2.5999999999999999E-2</v>
      </c>
      <c r="G5589">
        <v>2.5999999999999999E-2</v>
      </c>
      <c r="H5589">
        <v>1</v>
      </c>
      <c r="J5589" t="s">
        <v>498</v>
      </c>
      <c r="K5589" t="s">
        <v>356</v>
      </c>
      <c r="L5589" t="s">
        <v>480</v>
      </c>
      <c r="M5589" t="s">
        <v>7663</v>
      </c>
      <c r="N5589" t="s">
        <v>4502</v>
      </c>
      <c r="O5589">
        <v>0</v>
      </c>
      <c r="P5589">
        <v>0</v>
      </c>
      <c r="Q5589">
        <v>1</v>
      </c>
    </row>
    <row r="5590" spans="1:17" x14ac:dyDescent="0.2">
      <c r="A5590" t="s">
        <v>498</v>
      </c>
      <c r="B5590" t="s">
        <v>134</v>
      </c>
      <c r="C5590" t="s">
        <v>497</v>
      </c>
      <c r="D5590" t="s">
        <v>54</v>
      </c>
      <c r="E5590" t="s">
        <v>5277</v>
      </c>
      <c r="F5590">
        <v>2.4E-2</v>
      </c>
      <c r="G5590">
        <v>2.4E-2</v>
      </c>
      <c r="H5590">
        <v>1</v>
      </c>
      <c r="J5590" t="s">
        <v>498</v>
      </c>
      <c r="K5590" t="s">
        <v>356</v>
      </c>
      <c r="L5590" t="s">
        <v>480</v>
      </c>
      <c r="M5590" t="s">
        <v>7663</v>
      </c>
      <c r="N5590" t="s">
        <v>4503</v>
      </c>
      <c r="O5590">
        <v>0</v>
      </c>
      <c r="P5590">
        <v>0</v>
      </c>
      <c r="Q5590">
        <v>1</v>
      </c>
    </row>
    <row r="5591" spans="1:17" x14ac:dyDescent="0.2">
      <c r="A5591" t="s">
        <v>498</v>
      </c>
      <c r="B5591" t="s">
        <v>134</v>
      </c>
      <c r="C5591" t="s">
        <v>497</v>
      </c>
      <c r="D5591" t="s">
        <v>54</v>
      </c>
      <c r="E5591" t="s">
        <v>5278</v>
      </c>
      <c r="F5591">
        <v>2.4E-2</v>
      </c>
      <c r="G5591">
        <v>2.4E-2</v>
      </c>
      <c r="H5591">
        <v>1</v>
      </c>
      <c r="J5591" t="s">
        <v>498</v>
      </c>
      <c r="K5591" t="s">
        <v>356</v>
      </c>
      <c r="L5591" t="s">
        <v>480</v>
      </c>
      <c r="M5591" t="s">
        <v>7663</v>
      </c>
      <c r="N5591" t="s">
        <v>4504</v>
      </c>
      <c r="O5591">
        <v>0</v>
      </c>
      <c r="P5591">
        <v>0</v>
      </c>
      <c r="Q5591">
        <v>1</v>
      </c>
    </row>
    <row r="5592" spans="1:17" x14ac:dyDescent="0.2">
      <c r="A5592" t="s">
        <v>498</v>
      </c>
      <c r="B5592" t="s">
        <v>134</v>
      </c>
      <c r="C5592" t="s">
        <v>497</v>
      </c>
      <c r="D5592" t="s">
        <v>54</v>
      </c>
      <c r="E5592" t="s">
        <v>5279</v>
      </c>
      <c r="F5592">
        <v>2.4E-2</v>
      </c>
      <c r="G5592">
        <v>2.4E-2</v>
      </c>
      <c r="H5592">
        <v>1</v>
      </c>
      <c r="J5592" t="s">
        <v>498</v>
      </c>
      <c r="K5592" t="s">
        <v>356</v>
      </c>
      <c r="L5592" t="s">
        <v>480</v>
      </c>
      <c r="M5592" t="s">
        <v>7663</v>
      </c>
      <c r="N5592" t="s">
        <v>4505</v>
      </c>
      <c r="O5592">
        <v>0</v>
      </c>
      <c r="P5592">
        <v>0</v>
      </c>
      <c r="Q5592">
        <v>1</v>
      </c>
    </row>
    <row r="5593" spans="1:17" x14ac:dyDescent="0.2">
      <c r="A5593" t="s">
        <v>498</v>
      </c>
      <c r="B5593" t="s">
        <v>134</v>
      </c>
      <c r="C5593" t="s">
        <v>497</v>
      </c>
      <c r="D5593" t="s">
        <v>54</v>
      </c>
      <c r="E5593" t="s">
        <v>5280</v>
      </c>
      <c r="F5593">
        <v>2.4E-2</v>
      </c>
      <c r="G5593">
        <v>2.4E-2</v>
      </c>
      <c r="H5593">
        <v>1</v>
      </c>
      <c r="J5593" t="s">
        <v>498</v>
      </c>
      <c r="K5593" t="s">
        <v>356</v>
      </c>
      <c r="L5593" t="s">
        <v>480</v>
      </c>
      <c r="M5593" t="s">
        <v>7663</v>
      </c>
      <c r="N5593" t="s">
        <v>4506</v>
      </c>
      <c r="O5593">
        <v>0</v>
      </c>
      <c r="P5593">
        <v>0</v>
      </c>
      <c r="Q5593">
        <v>1</v>
      </c>
    </row>
    <row r="5594" spans="1:17" x14ac:dyDescent="0.2">
      <c r="A5594" t="s">
        <v>498</v>
      </c>
      <c r="B5594" t="s">
        <v>134</v>
      </c>
      <c r="C5594" t="s">
        <v>497</v>
      </c>
      <c r="D5594" t="s">
        <v>54</v>
      </c>
      <c r="E5594" t="s">
        <v>5281</v>
      </c>
      <c r="F5594">
        <v>2.4E-2</v>
      </c>
      <c r="G5594">
        <v>2.4E-2</v>
      </c>
      <c r="H5594">
        <v>1</v>
      </c>
      <c r="J5594" t="s">
        <v>498</v>
      </c>
      <c r="K5594" t="s">
        <v>356</v>
      </c>
      <c r="L5594" t="s">
        <v>480</v>
      </c>
      <c r="M5594" t="s">
        <v>7663</v>
      </c>
      <c r="N5594" t="s">
        <v>4507</v>
      </c>
      <c r="O5594">
        <v>0</v>
      </c>
      <c r="P5594">
        <v>0</v>
      </c>
      <c r="Q5594">
        <v>1</v>
      </c>
    </row>
    <row r="5595" spans="1:17" x14ac:dyDescent="0.2">
      <c r="A5595" t="s">
        <v>498</v>
      </c>
      <c r="B5595" t="s">
        <v>134</v>
      </c>
      <c r="C5595" t="s">
        <v>497</v>
      </c>
      <c r="D5595" t="s">
        <v>54</v>
      </c>
      <c r="E5595" t="s">
        <v>5282</v>
      </c>
      <c r="F5595">
        <v>2.4E-2</v>
      </c>
      <c r="G5595">
        <v>2.4E-2</v>
      </c>
      <c r="H5595">
        <v>1</v>
      </c>
      <c r="J5595" t="s">
        <v>498</v>
      </c>
      <c r="K5595" t="s">
        <v>356</v>
      </c>
      <c r="L5595" t="s">
        <v>480</v>
      </c>
      <c r="M5595" t="s">
        <v>7663</v>
      </c>
      <c r="N5595" t="s">
        <v>4508</v>
      </c>
      <c r="O5595">
        <v>0</v>
      </c>
      <c r="P5595">
        <v>0</v>
      </c>
      <c r="Q5595">
        <v>1</v>
      </c>
    </row>
    <row r="5596" spans="1:17" x14ac:dyDescent="0.2">
      <c r="A5596" t="s">
        <v>498</v>
      </c>
      <c r="B5596" t="s">
        <v>134</v>
      </c>
      <c r="C5596" t="s">
        <v>497</v>
      </c>
      <c r="D5596" t="s">
        <v>54</v>
      </c>
      <c r="E5596" t="s">
        <v>5283</v>
      </c>
      <c r="F5596">
        <v>2.5000000000000001E-2</v>
      </c>
      <c r="G5596">
        <v>2.5000000000000001E-2</v>
      </c>
      <c r="H5596">
        <v>1</v>
      </c>
      <c r="J5596" t="s">
        <v>498</v>
      </c>
      <c r="K5596" t="s">
        <v>356</v>
      </c>
      <c r="L5596" t="s">
        <v>480</v>
      </c>
      <c r="M5596" t="s">
        <v>7663</v>
      </c>
      <c r="N5596" t="s">
        <v>4509</v>
      </c>
      <c r="O5596">
        <v>0</v>
      </c>
      <c r="P5596">
        <v>0</v>
      </c>
      <c r="Q5596">
        <v>1</v>
      </c>
    </row>
    <row r="5597" spans="1:17" x14ac:dyDescent="0.2">
      <c r="A5597" t="s">
        <v>498</v>
      </c>
      <c r="B5597" t="s">
        <v>134</v>
      </c>
      <c r="C5597" t="s">
        <v>497</v>
      </c>
      <c r="D5597" t="s">
        <v>54</v>
      </c>
      <c r="E5597" t="s">
        <v>5284</v>
      </c>
      <c r="F5597">
        <v>7.1999999999999995E-2</v>
      </c>
      <c r="G5597">
        <v>7.1999999999999995E-2</v>
      </c>
      <c r="H5597">
        <v>1</v>
      </c>
      <c r="J5597" t="s">
        <v>498</v>
      </c>
      <c r="K5597" t="s">
        <v>356</v>
      </c>
      <c r="L5597" t="s">
        <v>480</v>
      </c>
      <c r="M5597" t="s">
        <v>7663</v>
      </c>
      <c r="N5597" t="s">
        <v>4510</v>
      </c>
      <c r="O5597">
        <v>0</v>
      </c>
      <c r="P5597">
        <v>0</v>
      </c>
      <c r="Q5597">
        <v>1</v>
      </c>
    </row>
    <row r="5598" spans="1:17" x14ac:dyDescent="0.2">
      <c r="A5598" t="s">
        <v>498</v>
      </c>
      <c r="B5598" t="s">
        <v>134</v>
      </c>
      <c r="C5598" t="s">
        <v>497</v>
      </c>
      <c r="D5598" t="s">
        <v>54</v>
      </c>
      <c r="E5598" t="s">
        <v>5285</v>
      </c>
      <c r="F5598">
        <v>2.5000000000000001E-2</v>
      </c>
      <c r="G5598">
        <v>2.5000000000000001E-2</v>
      </c>
      <c r="H5598">
        <v>1</v>
      </c>
      <c r="J5598" t="s">
        <v>498</v>
      </c>
      <c r="K5598" t="s">
        <v>356</v>
      </c>
      <c r="L5598" t="s">
        <v>480</v>
      </c>
      <c r="M5598" t="s">
        <v>7663</v>
      </c>
      <c r="N5598" t="s">
        <v>4511</v>
      </c>
      <c r="O5598">
        <v>0</v>
      </c>
      <c r="P5598">
        <v>0</v>
      </c>
      <c r="Q5598">
        <v>1</v>
      </c>
    </row>
    <row r="5599" spans="1:17" x14ac:dyDescent="0.2">
      <c r="A5599" t="s">
        <v>498</v>
      </c>
      <c r="B5599" t="s">
        <v>134</v>
      </c>
      <c r="C5599" t="s">
        <v>497</v>
      </c>
      <c r="D5599" t="s">
        <v>54</v>
      </c>
      <c r="E5599" t="s">
        <v>5286</v>
      </c>
      <c r="F5599">
        <v>2.5000000000000001E-2</v>
      </c>
      <c r="G5599">
        <v>2.5000000000000001E-2</v>
      </c>
      <c r="H5599">
        <v>1</v>
      </c>
      <c r="J5599" t="s">
        <v>498</v>
      </c>
      <c r="K5599" t="s">
        <v>356</v>
      </c>
      <c r="L5599" t="s">
        <v>480</v>
      </c>
      <c r="M5599" t="s">
        <v>7663</v>
      </c>
      <c r="N5599" t="s">
        <v>4512</v>
      </c>
      <c r="O5599">
        <v>0</v>
      </c>
      <c r="P5599">
        <v>0</v>
      </c>
      <c r="Q5599">
        <v>1</v>
      </c>
    </row>
    <row r="5600" spans="1:17" x14ac:dyDescent="0.2">
      <c r="A5600" t="s">
        <v>498</v>
      </c>
      <c r="B5600" t="s">
        <v>134</v>
      </c>
      <c r="C5600" t="s">
        <v>497</v>
      </c>
      <c r="D5600" t="s">
        <v>54</v>
      </c>
      <c r="E5600" t="s">
        <v>5287</v>
      </c>
      <c r="F5600">
        <v>2.5999999999999999E-2</v>
      </c>
      <c r="G5600">
        <v>2.5999999999999999E-2</v>
      </c>
      <c r="H5600">
        <v>1</v>
      </c>
      <c r="J5600" t="s">
        <v>498</v>
      </c>
      <c r="K5600" t="s">
        <v>356</v>
      </c>
      <c r="L5600" t="s">
        <v>480</v>
      </c>
      <c r="M5600" t="s">
        <v>7663</v>
      </c>
      <c r="N5600" t="s">
        <v>4513</v>
      </c>
      <c r="O5600">
        <v>0</v>
      </c>
      <c r="P5600">
        <v>0</v>
      </c>
      <c r="Q5600">
        <v>1</v>
      </c>
    </row>
    <row r="5601" spans="1:17" x14ac:dyDescent="0.2">
      <c r="A5601" t="s">
        <v>498</v>
      </c>
      <c r="B5601" t="s">
        <v>134</v>
      </c>
      <c r="C5601" t="s">
        <v>497</v>
      </c>
      <c r="D5601" t="s">
        <v>54</v>
      </c>
      <c r="E5601" t="s">
        <v>5288</v>
      </c>
      <c r="F5601">
        <v>2.7E-2</v>
      </c>
      <c r="G5601">
        <v>2.7E-2</v>
      </c>
      <c r="H5601">
        <v>1</v>
      </c>
      <c r="J5601" t="s">
        <v>498</v>
      </c>
      <c r="K5601" t="s">
        <v>356</v>
      </c>
      <c r="L5601" t="s">
        <v>480</v>
      </c>
      <c r="M5601" t="s">
        <v>7663</v>
      </c>
      <c r="N5601" t="s">
        <v>4514</v>
      </c>
      <c r="O5601">
        <v>0</v>
      </c>
      <c r="P5601">
        <v>0</v>
      </c>
      <c r="Q5601">
        <v>1</v>
      </c>
    </row>
    <row r="5602" spans="1:17" x14ac:dyDescent="0.2">
      <c r="A5602" t="s">
        <v>498</v>
      </c>
      <c r="B5602" t="s">
        <v>134</v>
      </c>
      <c r="C5602" t="s">
        <v>497</v>
      </c>
      <c r="D5602" t="s">
        <v>54</v>
      </c>
      <c r="E5602" t="s">
        <v>5289</v>
      </c>
      <c r="F5602">
        <v>2.7E-2</v>
      </c>
      <c r="G5602">
        <v>2.7E-2</v>
      </c>
      <c r="H5602">
        <v>1</v>
      </c>
      <c r="J5602" t="s">
        <v>498</v>
      </c>
      <c r="K5602" t="s">
        <v>356</v>
      </c>
      <c r="L5602" t="s">
        <v>480</v>
      </c>
      <c r="M5602" t="s">
        <v>7663</v>
      </c>
      <c r="N5602" t="s">
        <v>4515</v>
      </c>
      <c r="O5602">
        <v>0</v>
      </c>
      <c r="P5602">
        <v>0</v>
      </c>
      <c r="Q5602">
        <v>1</v>
      </c>
    </row>
    <row r="5603" spans="1:17" x14ac:dyDescent="0.2">
      <c r="A5603" t="s">
        <v>498</v>
      </c>
      <c r="B5603" t="s">
        <v>134</v>
      </c>
      <c r="C5603" t="s">
        <v>497</v>
      </c>
      <c r="D5603" t="s">
        <v>54</v>
      </c>
      <c r="E5603" t="s">
        <v>5290</v>
      </c>
      <c r="F5603">
        <v>2.5000000000000001E-2</v>
      </c>
      <c r="G5603">
        <v>2.5000000000000001E-2</v>
      </c>
      <c r="H5603">
        <v>1</v>
      </c>
      <c r="J5603" t="s">
        <v>498</v>
      </c>
      <c r="K5603" t="s">
        <v>356</v>
      </c>
      <c r="L5603" t="s">
        <v>480</v>
      </c>
      <c r="M5603" t="s">
        <v>7663</v>
      </c>
      <c r="N5603" t="s">
        <v>4516</v>
      </c>
      <c r="O5603">
        <v>0</v>
      </c>
      <c r="P5603">
        <v>0</v>
      </c>
      <c r="Q5603">
        <v>1</v>
      </c>
    </row>
    <row r="5604" spans="1:17" x14ac:dyDescent="0.2">
      <c r="A5604" t="s">
        <v>498</v>
      </c>
      <c r="B5604" t="s">
        <v>134</v>
      </c>
      <c r="C5604" t="s">
        <v>497</v>
      </c>
      <c r="D5604" t="s">
        <v>54</v>
      </c>
      <c r="E5604" t="s">
        <v>5291</v>
      </c>
      <c r="F5604">
        <v>2.5000000000000001E-2</v>
      </c>
      <c r="G5604">
        <v>2.5000000000000001E-2</v>
      </c>
      <c r="H5604">
        <v>1</v>
      </c>
      <c r="J5604" t="s">
        <v>498</v>
      </c>
      <c r="K5604" t="s">
        <v>356</v>
      </c>
      <c r="L5604" t="s">
        <v>480</v>
      </c>
      <c r="M5604" t="s">
        <v>7663</v>
      </c>
      <c r="N5604" t="s">
        <v>4517</v>
      </c>
      <c r="O5604">
        <v>0</v>
      </c>
      <c r="P5604">
        <v>0</v>
      </c>
      <c r="Q5604">
        <v>1</v>
      </c>
    </row>
    <row r="5605" spans="1:17" x14ac:dyDescent="0.2">
      <c r="A5605" t="s">
        <v>498</v>
      </c>
      <c r="B5605" t="s">
        <v>134</v>
      </c>
      <c r="C5605" t="s">
        <v>497</v>
      </c>
      <c r="D5605" t="s">
        <v>54</v>
      </c>
      <c r="E5605" t="s">
        <v>5292</v>
      </c>
      <c r="F5605">
        <v>2.7E-2</v>
      </c>
      <c r="G5605">
        <v>2.7E-2</v>
      </c>
      <c r="H5605">
        <v>1</v>
      </c>
      <c r="J5605" t="s">
        <v>498</v>
      </c>
      <c r="K5605" t="s">
        <v>356</v>
      </c>
      <c r="L5605" t="s">
        <v>480</v>
      </c>
      <c r="M5605" t="s">
        <v>7663</v>
      </c>
      <c r="N5605" t="s">
        <v>4518</v>
      </c>
      <c r="O5605">
        <v>0</v>
      </c>
      <c r="P5605">
        <v>0</v>
      </c>
      <c r="Q5605">
        <v>1</v>
      </c>
    </row>
    <row r="5606" spans="1:17" x14ac:dyDescent="0.2">
      <c r="A5606" t="s">
        <v>498</v>
      </c>
      <c r="B5606" t="s">
        <v>134</v>
      </c>
      <c r="C5606" t="s">
        <v>497</v>
      </c>
      <c r="D5606" t="s">
        <v>54</v>
      </c>
      <c r="E5606" t="s">
        <v>5293</v>
      </c>
      <c r="F5606">
        <v>2.5999999999999999E-2</v>
      </c>
      <c r="G5606">
        <v>2.5999999999999999E-2</v>
      </c>
      <c r="H5606">
        <v>1</v>
      </c>
      <c r="J5606" t="s">
        <v>498</v>
      </c>
      <c r="K5606" t="s">
        <v>356</v>
      </c>
      <c r="L5606" t="s">
        <v>480</v>
      </c>
      <c r="M5606" t="s">
        <v>7663</v>
      </c>
      <c r="N5606" t="s">
        <v>4519</v>
      </c>
      <c r="O5606">
        <v>0</v>
      </c>
      <c r="P5606">
        <v>0</v>
      </c>
      <c r="Q5606">
        <v>1</v>
      </c>
    </row>
    <row r="5607" spans="1:17" x14ac:dyDescent="0.2">
      <c r="A5607" t="s">
        <v>498</v>
      </c>
      <c r="B5607" t="s">
        <v>134</v>
      </c>
      <c r="C5607" t="s">
        <v>497</v>
      </c>
      <c r="D5607" t="s">
        <v>54</v>
      </c>
      <c r="E5607" t="s">
        <v>5294</v>
      </c>
      <c r="F5607">
        <v>2.5999999999999999E-2</v>
      </c>
      <c r="G5607">
        <v>2.5999999999999999E-2</v>
      </c>
      <c r="H5607">
        <v>1</v>
      </c>
      <c r="J5607" t="s">
        <v>498</v>
      </c>
      <c r="K5607" t="s">
        <v>356</v>
      </c>
      <c r="L5607" t="s">
        <v>480</v>
      </c>
      <c r="M5607" t="s">
        <v>7663</v>
      </c>
      <c r="N5607" t="s">
        <v>4520</v>
      </c>
      <c r="O5607">
        <v>0</v>
      </c>
      <c r="P5607">
        <v>0</v>
      </c>
      <c r="Q5607">
        <v>1</v>
      </c>
    </row>
    <row r="5608" spans="1:17" x14ac:dyDescent="0.2">
      <c r="A5608" t="s">
        <v>498</v>
      </c>
      <c r="B5608" t="s">
        <v>134</v>
      </c>
      <c r="C5608" t="s">
        <v>497</v>
      </c>
      <c r="D5608" t="s">
        <v>54</v>
      </c>
      <c r="E5608" t="s">
        <v>5295</v>
      </c>
      <c r="F5608">
        <v>2.5999999999999999E-2</v>
      </c>
      <c r="G5608">
        <v>2.5999999999999999E-2</v>
      </c>
      <c r="H5608">
        <v>1</v>
      </c>
      <c r="J5608" t="s">
        <v>498</v>
      </c>
      <c r="K5608" t="s">
        <v>356</v>
      </c>
      <c r="L5608" t="s">
        <v>480</v>
      </c>
      <c r="M5608" t="s">
        <v>7663</v>
      </c>
      <c r="N5608" t="s">
        <v>4521</v>
      </c>
      <c r="O5608">
        <v>0</v>
      </c>
      <c r="P5608">
        <v>0</v>
      </c>
      <c r="Q5608">
        <v>1</v>
      </c>
    </row>
    <row r="5609" spans="1:17" x14ac:dyDescent="0.2">
      <c r="A5609" t="s">
        <v>498</v>
      </c>
      <c r="B5609" t="s">
        <v>134</v>
      </c>
      <c r="C5609" t="s">
        <v>497</v>
      </c>
      <c r="D5609" t="s">
        <v>54</v>
      </c>
      <c r="E5609" t="s">
        <v>5296</v>
      </c>
      <c r="F5609">
        <v>2.5999999999999999E-2</v>
      </c>
      <c r="G5609">
        <v>2.5999999999999999E-2</v>
      </c>
      <c r="H5609">
        <v>1</v>
      </c>
      <c r="J5609" t="s">
        <v>498</v>
      </c>
      <c r="K5609" t="s">
        <v>356</v>
      </c>
      <c r="L5609" t="s">
        <v>480</v>
      </c>
      <c r="M5609" t="s">
        <v>7663</v>
      </c>
      <c r="N5609" t="s">
        <v>4522</v>
      </c>
      <c r="O5609">
        <v>0</v>
      </c>
      <c r="P5609">
        <v>0</v>
      </c>
      <c r="Q5609">
        <v>1</v>
      </c>
    </row>
    <row r="5610" spans="1:17" x14ac:dyDescent="0.2">
      <c r="A5610" t="s">
        <v>498</v>
      </c>
      <c r="B5610" t="s">
        <v>134</v>
      </c>
      <c r="C5610" t="s">
        <v>497</v>
      </c>
      <c r="D5610" t="s">
        <v>54</v>
      </c>
      <c r="E5610" t="s">
        <v>5297</v>
      </c>
      <c r="F5610">
        <v>2.5000000000000001E-2</v>
      </c>
      <c r="G5610">
        <v>2.5000000000000001E-2</v>
      </c>
      <c r="H5610">
        <v>1</v>
      </c>
      <c r="J5610" t="s">
        <v>498</v>
      </c>
      <c r="K5610" t="s">
        <v>356</v>
      </c>
      <c r="L5610" t="s">
        <v>480</v>
      </c>
      <c r="M5610" t="s">
        <v>7663</v>
      </c>
      <c r="N5610" t="s">
        <v>4523</v>
      </c>
      <c r="O5610">
        <v>0</v>
      </c>
      <c r="P5610">
        <v>0</v>
      </c>
      <c r="Q5610">
        <v>1</v>
      </c>
    </row>
    <row r="5611" spans="1:17" x14ac:dyDescent="0.2">
      <c r="A5611" t="s">
        <v>498</v>
      </c>
      <c r="B5611" t="s">
        <v>134</v>
      </c>
      <c r="C5611" t="s">
        <v>497</v>
      </c>
      <c r="D5611" t="s">
        <v>54</v>
      </c>
      <c r="E5611" t="s">
        <v>5298</v>
      </c>
      <c r="F5611">
        <v>2.5999999999999999E-2</v>
      </c>
      <c r="G5611">
        <v>2.5999999999999999E-2</v>
      </c>
      <c r="H5611">
        <v>1</v>
      </c>
      <c r="J5611" t="s">
        <v>498</v>
      </c>
      <c r="K5611" t="s">
        <v>356</v>
      </c>
      <c r="L5611" t="s">
        <v>480</v>
      </c>
      <c r="M5611" t="s">
        <v>7663</v>
      </c>
      <c r="N5611" t="s">
        <v>4524</v>
      </c>
      <c r="O5611">
        <v>0</v>
      </c>
      <c r="P5611">
        <v>0</v>
      </c>
      <c r="Q5611">
        <v>1</v>
      </c>
    </row>
    <row r="5612" spans="1:17" x14ac:dyDescent="0.2">
      <c r="A5612" t="s">
        <v>498</v>
      </c>
      <c r="B5612" t="s">
        <v>134</v>
      </c>
      <c r="C5612" t="s">
        <v>497</v>
      </c>
      <c r="D5612" t="s">
        <v>54</v>
      </c>
      <c r="E5612" t="s">
        <v>5299</v>
      </c>
      <c r="F5612">
        <v>2.4E-2</v>
      </c>
      <c r="G5612">
        <v>2.4E-2</v>
      </c>
      <c r="H5612">
        <v>1</v>
      </c>
      <c r="J5612" t="s">
        <v>498</v>
      </c>
      <c r="K5612" t="s">
        <v>356</v>
      </c>
      <c r="L5612" t="s">
        <v>480</v>
      </c>
      <c r="M5612" t="s">
        <v>7663</v>
      </c>
      <c r="N5612" t="s">
        <v>4525</v>
      </c>
      <c r="O5612">
        <v>0</v>
      </c>
      <c r="P5612">
        <v>0</v>
      </c>
      <c r="Q5612">
        <v>1</v>
      </c>
    </row>
    <row r="5613" spans="1:17" x14ac:dyDescent="0.2">
      <c r="A5613" t="s">
        <v>498</v>
      </c>
      <c r="B5613" t="s">
        <v>134</v>
      </c>
      <c r="C5613" t="s">
        <v>497</v>
      </c>
      <c r="D5613" t="s">
        <v>54</v>
      </c>
      <c r="E5613" t="s">
        <v>5300</v>
      </c>
      <c r="F5613">
        <v>2.4E-2</v>
      </c>
      <c r="G5613">
        <v>2.4E-2</v>
      </c>
      <c r="H5613">
        <v>1</v>
      </c>
      <c r="J5613" t="s">
        <v>498</v>
      </c>
      <c r="K5613" t="s">
        <v>356</v>
      </c>
      <c r="L5613" t="s">
        <v>480</v>
      </c>
      <c r="M5613" t="s">
        <v>7663</v>
      </c>
      <c r="N5613" t="s">
        <v>4526</v>
      </c>
      <c r="O5613">
        <v>0</v>
      </c>
      <c r="P5613">
        <v>0</v>
      </c>
      <c r="Q5613">
        <v>1</v>
      </c>
    </row>
    <row r="5614" spans="1:17" x14ac:dyDescent="0.2">
      <c r="A5614" t="s">
        <v>498</v>
      </c>
      <c r="B5614" t="s">
        <v>134</v>
      </c>
      <c r="C5614" t="s">
        <v>497</v>
      </c>
      <c r="D5614" t="s">
        <v>54</v>
      </c>
      <c r="E5614" t="s">
        <v>5301</v>
      </c>
      <c r="F5614">
        <v>2.3E-2</v>
      </c>
      <c r="G5614">
        <v>2.3E-2</v>
      </c>
      <c r="H5614">
        <v>1</v>
      </c>
      <c r="J5614" t="s">
        <v>498</v>
      </c>
      <c r="K5614" t="s">
        <v>356</v>
      </c>
      <c r="L5614" t="s">
        <v>480</v>
      </c>
      <c r="M5614" t="s">
        <v>7663</v>
      </c>
      <c r="N5614" t="s">
        <v>4527</v>
      </c>
      <c r="O5614">
        <v>0</v>
      </c>
      <c r="P5614">
        <v>0</v>
      </c>
      <c r="Q5614">
        <v>1</v>
      </c>
    </row>
    <row r="5615" spans="1:17" x14ac:dyDescent="0.2">
      <c r="A5615" t="s">
        <v>498</v>
      </c>
      <c r="B5615" t="s">
        <v>134</v>
      </c>
      <c r="C5615" t="s">
        <v>497</v>
      </c>
      <c r="D5615" t="s">
        <v>54</v>
      </c>
      <c r="E5615" t="s">
        <v>5302</v>
      </c>
      <c r="F5615">
        <v>2.3E-2</v>
      </c>
      <c r="G5615">
        <v>2.3E-2</v>
      </c>
      <c r="H5615">
        <v>1</v>
      </c>
      <c r="J5615" t="s">
        <v>498</v>
      </c>
      <c r="K5615" t="s">
        <v>356</v>
      </c>
      <c r="L5615" t="s">
        <v>480</v>
      </c>
      <c r="M5615" t="s">
        <v>7663</v>
      </c>
      <c r="N5615" t="s">
        <v>4528</v>
      </c>
      <c r="O5615">
        <v>0</v>
      </c>
      <c r="P5615">
        <v>0</v>
      </c>
      <c r="Q5615">
        <v>1</v>
      </c>
    </row>
    <row r="5616" spans="1:17" x14ac:dyDescent="0.2">
      <c r="A5616" t="s">
        <v>498</v>
      </c>
      <c r="B5616" t="s">
        <v>134</v>
      </c>
      <c r="C5616" t="s">
        <v>497</v>
      </c>
      <c r="D5616" t="s">
        <v>54</v>
      </c>
      <c r="E5616" t="s">
        <v>5303</v>
      </c>
      <c r="F5616">
        <v>2.3E-2</v>
      </c>
      <c r="G5616">
        <v>2.3E-2</v>
      </c>
      <c r="H5616">
        <v>1</v>
      </c>
      <c r="J5616" t="s">
        <v>498</v>
      </c>
      <c r="K5616" t="s">
        <v>356</v>
      </c>
      <c r="L5616" t="s">
        <v>480</v>
      </c>
      <c r="M5616" t="s">
        <v>7663</v>
      </c>
      <c r="N5616" t="s">
        <v>4529</v>
      </c>
      <c r="O5616">
        <v>0</v>
      </c>
      <c r="P5616">
        <v>0</v>
      </c>
      <c r="Q5616">
        <v>1</v>
      </c>
    </row>
    <row r="5617" spans="1:17" x14ac:dyDescent="0.2">
      <c r="A5617" t="s">
        <v>498</v>
      </c>
      <c r="B5617" t="s">
        <v>134</v>
      </c>
      <c r="C5617" t="s">
        <v>497</v>
      </c>
      <c r="D5617" t="s">
        <v>54</v>
      </c>
      <c r="E5617" t="s">
        <v>5304</v>
      </c>
      <c r="F5617">
        <v>2.3E-2</v>
      </c>
      <c r="G5617">
        <v>2.3E-2</v>
      </c>
      <c r="H5617">
        <v>1</v>
      </c>
      <c r="J5617" t="s">
        <v>498</v>
      </c>
      <c r="K5617" t="s">
        <v>356</v>
      </c>
      <c r="L5617" t="s">
        <v>480</v>
      </c>
      <c r="M5617" t="s">
        <v>7663</v>
      </c>
      <c r="N5617" t="s">
        <v>4530</v>
      </c>
      <c r="O5617">
        <v>0</v>
      </c>
      <c r="P5617">
        <v>0</v>
      </c>
      <c r="Q5617">
        <v>1</v>
      </c>
    </row>
    <row r="5618" spans="1:17" x14ac:dyDescent="0.2">
      <c r="A5618" t="s">
        <v>498</v>
      </c>
      <c r="B5618" t="s">
        <v>134</v>
      </c>
      <c r="C5618" t="s">
        <v>497</v>
      </c>
      <c r="D5618" t="s">
        <v>54</v>
      </c>
      <c r="E5618" t="s">
        <v>5305</v>
      </c>
      <c r="F5618">
        <v>2.3E-2</v>
      </c>
      <c r="G5618">
        <v>2.3E-2</v>
      </c>
      <c r="H5618">
        <v>1</v>
      </c>
      <c r="J5618" t="s">
        <v>498</v>
      </c>
      <c r="K5618" t="s">
        <v>356</v>
      </c>
      <c r="L5618" t="s">
        <v>480</v>
      </c>
      <c r="M5618" t="s">
        <v>7663</v>
      </c>
      <c r="N5618" t="s">
        <v>4531</v>
      </c>
      <c r="O5618">
        <v>0</v>
      </c>
      <c r="P5618">
        <v>0</v>
      </c>
      <c r="Q5618">
        <v>1</v>
      </c>
    </row>
    <row r="5619" spans="1:17" x14ac:dyDescent="0.2">
      <c r="A5619" t="s">
        <v>498</v>
      </c>
      <c r="B5619" t="s">
        <v>134</v>
      </c>
      <c r="C5619" t="s">
        <v>497</v>
      </c>
      <c r="D5619" t="s">
        <v>54</v>
      </c>
      <c r="E5619" t="s">
        <v>5306</v>
      </c>
      <c r="F5619">
        <v>2.3E-2</v>
      </c>
      <c r="G5619">
        <v>2.3E-2</v>
      </c>
      <c r="H5619">
        <v>1</v>
      </c>
      <c r="J5619" t="s">
        <v>498</v>
      </c>
      <c r="K5619" t="s">
        <v>356</v>
      </c>
      <c r="L5619" t="s">
        <v>480</v>
      </c>
      <c r="M5619" t="s">
        <v>7663</v>
      </c>
      <c r="N5619" t="s">
        <v>4532</v>
      </c>
      <c r="O5619">
        <v>0</v>
      </c>
      <c r="P5619">
        <v>0</v>
      </c>
      <c r="Q5619">
        <v>1</v>
      </c>
    </row>
    <row r="5620" spans="1:17" x14ac:dyDescent="0.2">
      <c r="A5620" t="s">
        <v>498</v>
      </c>
      <c r="B5620" t="s">
        <v>134</v>
      </c>
      <c r="C5620" t="s">
        <v>497</v>
      </c>
      <c r="D5620" t="s">
        <v>54</v>
      </c>
      <c r="E5620" t="s">
        <v>5307</v>
      </c>
      <c r="F5620">
        <v>2.4E-2</v>
      </c>
      <c r="G5620">
        <v>2.4E-2</v>
      </c>
      <c r="H5620">
        <v>1</v>
      </c>
      <c r="J5620" t="s">
        <v>498</v>
      </c>
      <c r="K5620" t="s">
        <v>356</v>
      </c>
      <c r="L5620" t="s">
        <v>480</v>
      </c>
      <c r="M5620" t="s">
        <v>7663</v>
      </c>
      <c r="N5620" t="s">
        <v>4533</v>
      </c>
      <c r="O5620">
        <v>0</v>
      </c>
      <c r="P5620">
        <v>0</v>
      </c>
      <c r="Q5620">
        <v>1</v>
      </c>
    </row>
    <row r="5621" spans="1:17" x14ac:dyDescent="0.2">
      <c r="A5621" t="s">
        <v>498</v>
      </c>
      <c r="B5621" t="s">
        <v>134</v>
      </c>
      <c r="C5621" t="s">
        <v>497</v>
      </c>
      <c r="D5621" t="s">
        <v>54</v>
      </c>
      <c r="E5621" t="s">
        <v>5308</v>
      </c>
      <c r="F5621">
        <v>2.5000000000000001E-2</v>
      </c>
      <c r="G5621">
        <v>2.5000000000000001E-2</v>
      </c>
      <c r="H5621">
        <v>1</v>
      </c>
      <c r="J5621" t="s">
        <v>498</v>
      </c>
      <c r="K5621" t="s">
        <v>356</v>
      </c>
      <c r="L5621" t="s">
        <v>480</v>
      </c>
      <c r="M5621" t="s">
        <v>7663</v>
      </c>
      <c r="N5621" t="s">
        <v>4534</v>
      </c>
      <c r="O5621">
        <v>0</v>
      </c>
      <c r="P5621">
        <v>0</v>
      </c>
      <c r="Q5621">
        <v>1</v>
      </c>
    </row>
    <row r="5622" spans="1:17" x14ac:dyDescent="0.2">
      <c r="A5622" t="s">
        <v>498</v>
      </c>
      <c r="B5622" t="s">
        <v>134</v>
      </c>
      <c r="C5622" t="s">
        <v>497</v>
      </c>
      <c r="D5622" t="s">
        <v>54</v>
      </c>
      <c r="E5622" t="s">
        <v>5309</v>
      </c>
      <c r="F5622">
        <v>2.5000000000000001E-2</v>
      </c>
      <c r="G5622">
        <v>2.5000000000000001E-2</v>
      </c>
      <c r="H5622">
        <v>1</v>
      </c>
      <c r="J5622" t="s">
        <v>498</v>
      </c>
      <c r="K5622" t="s">
        <v>356</v>
      </c>
      <c r="L5622" t="s">
        <v>480</v>
      </c>
      <c r="M5622" t="s">
        <v>7663</v>
      </c>
      <c r="N5622" t="s">
        <v>4535</v>
      </c>
      <c r="O5622">
        <v>0</v>
      </c>
      <c r="P5622">
        <v>0</v>
      </c>
      <c r="Q5622">
        <v>1</v>
      </c>
    </row>
    <row r="5623" spans="1:17" x14ac:dyDescent="0.2">
      <c r="A5623" t="s">
        <v>498</v>
      </c>
      <c r="B5623" t="s">
        <v>134</v>
      </c>
      <c r="C5623" t="s">
        <v>497</v>
      </c>
      <c r="D5623" t="s">
        <v>54</v>
      </c>
      <c r="E5623" t="s">
        <v>5310</v>
      </c>
      <c r="F5623">
        <v>2.5000000000000001E-2</v>
      </c>
      <c r="G5623">
        <v>2.5000000000000001E-2</v>
      </c>
      <c r="H5623">
        <v>1</v>
      </c>
      <c r="J5623" t="s">
        <v>498</v>
      </c>
      <c r="K5623" t="s">
        <v>356</v>
      </c>
      <c r="L5623" t="s">
        <v>480</v>
      </c>
      <c r="M5623" t="s">
        <v>7663</v>
      </c>
      <c r="N5623" t="s">
        <v>4536</v>
      </c>
      <c r="O5623">
        <v>0</v>
      </c>
      <c r="P5623">
        <v>0</v>
      </c>
      <c r="Q5623">
        <v>1</v>
      </c>
    </row>
    <row r="5624" spans="1:17" x14ac:dyDescent="0.2">
      <c r="A5624" t="s">
        <v>498</v>
      </c>
      <c r="B5624" t="s">
        <v>134</v>
      </c>
      <c r="C5624" t="s">
        <v>497</v>
      </c>
      <c r="D5624" t="s">
        <v>54</v>
      </c>
      <c r="E5624" t="s">
        <v>5311</v>
      </c>
      <c r="F5624">
        <v>2.5000000000000001E-2</v>
      </c>
      <c r="G5624">
        <v>2.5000000000000001E-2</v>
      </c>
      <c r="H5624">
        <v>1</v>
      </c>
      <c r="J5624" t="s">
        <v>498</v>
      </c>
      <c r="K5624" t="s">
        <v>356</v>
      </c>
      <c r="L5624" t="s">
        <v>480</v>
      </c>
      <c r="M5624" t="s">
        <v>7663</v>
      </c>
      <c r="N5624" t="s">
        <v>4537</v>
      </c>
      <c r="O5624">
        <v>0</v>
      </c>
      <c r="P5624">
        <v>0</v>
      </c>
      <c r="Q5624">
        <v>1</v>
      </c>
    </row>
    <row r="5625" spans="1:17" x14ac:dyDescent="0.2">
      <c r="A5625" t="s">
        <v>498</v>
      </c>
      <c r="B5625" t="s">
        <v>134</v>
      </c>
      <c r="C5625" t="s">
        <v>497</v>
      </c>
      <c r="D5625" t="s">
        <v>54</v>
      </c>
      <c r="E5625" t="s">
        <v>5312</v>
      </c>
      <c r="F5625">
        <v>2.5000000000000001E-2</v>
      </c>
      <c r="G5625">
        <v>2.5000000000000001E-2</v>
      </c>
      <c r="H5625">
        <v>1</v>
      </c>
      <c r="J5625" t="s">
        <v>498</v>
      </c>
      <c r="K5625" t="s">
        <v>356</v>
      </c>
      <c r="L5625" t="s">
        <v>480</v>
      </c>
      <c r="M5625" t="s">
        <v>7663</v>
      </c>
      <c r="N5625" t="s">
        <v>4538</v>
      </c>
      <c r="O5625">
        <v>0</v>
      </c>
      <c r="P5625">
        <v>0</v>
      </c>
      <c r="Q5625">
        <v>1</v>
      </c>
    </row>
    <row r="5626" spans="1:17" x14ac:dyDescent="0.2">
      <c r="A5626" t="s">
        <v>498</v>
      </c>
      <c r="B5626" t="s">
        <v>134</v>
      </c>
      <c r="C5626" t="s">
        <v>497</v>
      </c>
      <c r="D5626" t="s">
        <v>54</v>
      </c>
      <c r="E5626" t="s">
        <v>5313</v>
      </c>
      <c r="F5626">
        <v>2.5999999999999999E-2</v>
      </c>
      <c r="G5626">
        <v>2.5999999999999999E-2</v>
      </c>
      <c r="H5626">
        <v>1</v>
      </c>
      <c r="J5626" t="s">
        <v>498</v>
      </c>
      <c r="K5626" t="s">
        <v>356</v>
      </c>
      <c r="L5626" t="s">
        <v>480</v>
      </c>
      <c r="M5626" t="s">
        <v>7663</v>
      </c>
      <c r="N5626" t="s">
        <v>4539</v>
      </c>
      <c r="O5626">
        <v>0</v>
      </c>
      <c r="P5626">
        <v>0</v>
      </c>
      <c r="Q5626">
        <v>1</v>
      </c>
    </row>
    <row r="5627" spans="1:17" x14ac:dyDescent="0.2">
      <c r="A5627" t="s">
        <v>498</v>
      </c>
      <c r="B5627" t="s">
        <v>134</v>
      </c>
      <c r="C5627" t="s">
        <v>497</v>
      </c>
      <c r="D5627" t="s">
        <v>54</v>
      </c>
      <c r="E5627" t="s">
        <v>5314</v>
      </c>
      <c r="F5627">
        <v>2.5999999999999999E-2</v>
      </c>
      <c r="G5627">
        <v>2.5999999999999999E-2</v>
      </c>
      <c r="H5627">
        <v>1</v>
      </c>
      <c r="J5627" t="s">
        <v>498</v>
      </c>
      <c r="K5627" t="s">
        <v>356</v>
      </c>
      <c r="L5627" t="s">
        <v>480</v>
      </c>
      <c r="M5627" t="s">
        <v>7663</v>
      </c>
      <c r="N5627" t="s">
        <v>4540</v>
      </c>
      <c r="O5627">
        <v>0</v>
      </c>
      <c r="P5627">
        <v>0</v>
      </c>
      <c r="Q5627">
        <v>1</v>
      </c>
    </row>
    <row r="5628" spans="1:17" x14ac:dyDescent="0.2">
      <c r="A5628" t="s">
        <v>498</v>
      </c>
      <c r="B5628" t="s">
        <v>134</v>
      </c>
      <c r="C5628" t="s">
        <v>497</v>
      </c>
      <c r="D5628" t="s">
        <v>54</v>
      </c>
      <c r="E5628" t="s">
        <v>5315</v>
      </c>
      <c r="F5628">
        <v>2.5999999999999999E-2</v>
      </c>
      <c r="G5628">
        <v>2.5999999999999999E-2</v>
      </c>
      <c r="H5628">
        <v>1</v>
      </c>
      <c r="J5628" t="s">
        <v>498</v>
      </c>
      <c r="K5628" t="s">
        <v>356</v>
      </c>
      <c r="L5628" t="s">
        <v>480</v>
      </c>
      <c r="M5628" t="s">
        <v>7663</v>
      </c>
      <c r="N5628" t="s">
        <v>4541</v>
      </c>
      <c r="O5628">
        <v>0</v>
      </c>
      <c r="P5628">
        <v>0</v>
      </c>
      <c r="Q5628">
        <v>1</v>
      </c>
    </row>
    <row r="5629" spans="1:17" x14ac:dyDescent="0.2">
      <c r="A5629" t="s">
        <v>498</v>
      </c>
      <c r="B5629" t="s">
        <v>134</v>
      </c>
      <c r="C5629" t="s">
        <v>497</v>
      </c>
      <c r="D5629" t="s">
        <v>54</v>
      </c>
      <c r="E5629" t="s">
        <v>5316</v>
      </c>
      <c r="F5629">
        <v>2.5999999999999999E-2</v>
      </c>
      <c r="G5629">
        <v>2.5999999999999999E-2</v>
      </c>
      <c r="H5629">
        <v>1</v>
      </c>
      <c r="J5629" t="s">
        <v>498</v>
      </c>
      <c r="K5629" t="s">
        <v>356</v>
      </c>
      <c r="L5629" t="s">
        <v>480</v>
      </c>
      <c r="M5629" t="s">
        <v>7663</v>
      </c>
      <c r="N5629" t="s">
        <v>4542</v>
      </c>
      <c r="O5629">
        <v>0</v>
      </c>
      <c r="P5629">
        <v>0</v>
      </c>
      <c r="Q5629">
        <v>1</v>
      </c>
    </row>
    <row r="5630" spans="1:17" x14ac:dyDescent="0.2">
      <c r="A5630" t="s">
        <v>498</v>
      </c>
      <c r="B5630" t="s">
        <v>134</v>
      </c>
      <c r="C5630" t="s">
        <v>497</v>
      </c>
      <c r="D5630" t="s">
        <v>54</v>
      </c>
      <c r="E5630" t="s">
        <v>5317</v>
      </c>
      <c r="F5630">
        <v>2.5000000000000001E-2</v>
      </c>
      <c r="G5630">
        <v>2.5000000000000001E-2</v>
      </c>
      <c r="H5630">
        <v>1</v>
      </c>
      <c r="J5630" t="s">
        <v>498</v>
      </c>
      <c r="K5630" t="s">
        <v>356</v>
      </c>
      <c r="L5630" t="s">
        <v>480</v>
      </c>
      <c r="M5630" t="s">
        <v>7663</v>
      </c>
      <c r="N5630" t="s">
        <v>4543</v>
      </c>
      <c r="O5630">
        <v>0</v>
      </c>
      <c r="P5630">
        <v>0</v>
      </c>
      <c r="Q5630">
        <v>1</v>
      </c>
    </row>
    <row r="5631" spans="1:17" x14ac:dyDescent="0.2">
      <c r="A5631" t="s">
        <v>498</v>
      </c>
      <c r="B5631" t="s">
        <v>134</v>
      </c>
      <c r="C5631" t="s">
        <v>497</v>
      </c>
      <c r="D5631" t="s">
        <v>54</v>
      </c>
      <c r="E5631" t="s">
        <v>5318</v>
      </c>
      <c r="F5631">
        <v>2.5000000000000001E-2</v>
      </c>
      <c r="G5631">
        <v>2.5000000000000001E-2</v>
      </c>
      <c r="H5631">
        <v>1</v>
      </c>
      <c r="J5631" t="s">
        <v>498</v>
      </c>
      <c r="K5631" t="s">
        <v>356</v>
      </c>
      <c r="L5631" t="s">
        <v>480</v>
      </c>
      <c r="M5631" t="s">
        <v>7663</v>
      </c>
      <c r="N5631" t="s">
        <v>4544</v>
      </c>
      <c r="O5631">
        <v>0</v>
      </c>
      <c r="P5631">
        <v>0</v>
      </c>
      <c r="Q5631">
        <v>1</v>
      </c>
    </row>
    <row r="5632" spans="1:17" x14ac:dyDescent="0.2">
      <c r="A5632" t="s">
        <v>498</v>
      </c>
      <c r="B5632" t="s">
        <v>134</v>
      </c>
      <c r="C5632" t="s">
        <v>497</v>
      </c>
      <c r="D5632" t="s">
        <v>54</v>
      </c>
      <c r="E5632" t="s">
        <v>5319</v>
      </c>
      <c r="F5632">
        <v>2.5999999999999999E-2</v>
      </c>
      <c r="G5632">
        <v>2.5999999999999999E-2</v>
      </c>
      <c r="H5632">
        <v>1</v>
      </c>
      <c r="J5632" t="s">
        <v>498</v>
      </c>
      <c r="K5632" t="s">
        <v>356</v>
      </c>
      <c r="L5632" t="s">
        <v>480</v>
      </c>
      <c r="M5632" t="s">
        <v>7663</v>
      </c>
      <c r="N5632" t="s">
        <v>4545</v>
      </c>
      <c r="O5632">
        <v>0</v>
      </c>
      <c r="P5632">
        <v>0</v>
      </c>
      <c r="Q5632">
        <v>1</v>
      </c>
    </row>
    <row r="5633" spans="1:17" x14ac:dyDescent="0.2">
      <c r="A5633" t="s">
        <v>498</v>
      </c>
      <c r="B5633" t="s">
        <v>134</v>
      </c>
      <c r="C5633" t="s">
        <v>497</v>
      </c>
      <c r="D5633" t="s">
        <v>54</v>
      </c>
      <c r="E5633" t="s">
        <v>5320</v>
      </c>
      <c r="F5633">
        <v>2.5000000000000001E-2</v>
      </c>
      <c r="G5633">
        <v>2.5000000000000001E-2</v>
      </c>
      <c r="H5633">
        <v>1</v>
      </c>
      <c r="J5633" t="s">
        <v>498</v>
      </c>
      <c r="K5633" t="s">
        <v>356</v>
      </c>
      <c r="L5633" t="s">
        <v>480</v>
      </c>
      <c r="M5633" t="s">
        <v>7663</v>
      </c>
      <c r="N5633" t="s">
        <v>4546</v>
      </c>
      <c r="O5633">
        <v>0</v>
      </c>
      <c r="P5633">
        <v>0</v>
      </c>
      <c r="Q5633">
        <v>1</v>
      </c>
    </row>
    <row r="5634" spans="1:17" x14ac:dyDescent="0.2">
      <c r="A5634" t="s">
        <v>498</v>
      </c>
      <c r="B5634" t="s">
        <v>134</v>
      </c>
      <c r="C5634" t="s">
        <v>497</v>
      </c>
      <c r="D5634" t="s">
        <v>54</v>
      </c>
      <c r="E5634" t="s">
        <v>5321</v>
      </c>
      <c r="F5634">
        <v>2.5000000000000001E-2</v>
      </c>
      <c r="G5634">
        <v>2.5000000000000001E-2</v>
      </c>
      <c r="H5634">
        <v>1</v>
      </c>
      <c r="J5634" t="s">
        <v>498</v>
      </c>
      <c r="K5634" t="s">
        <v>356</v>
      </c>
      <c r="L5634" t="s">
        <v>480</v>
      </c>
      <c r="M5634" t="s">
        <v>7663</v>
      </c>
      <c r="N5634" t="s">
        <v>4547</v>
      </c>
      <c r="O5634">
        <v>0</v>
      </c>
      <c r="P5634">
        <v>0</v>
      </c>
      <c r="Q5634">
        <v>1</v>
      </c>
    </row>
    <row r="5635" spans="1:17" x14ac:dyDescent="0.2">
      <c r="A5635" t="s">
        <v>498</v>
      </c>
      <c r="B5635" t="s">
        <v>134</v>
      </c>
      <c r="C5635" t="s">
        <v>497</v>
      </c>
      <c r="D5635" t="s">
        <v>54</v>
      </c>
      <c r="E5635" t="s">
        <v>5322</v>
      </c>
      <c r="F5635">
        <v>2.4E-2</v>
      </c>
      <c r="G5635">
        <v>2.4E-2</v>
      </c>
      <c r="H5635">
        <v>1</v>
      </c>
      <c r="J5635" t="s">
        <v>498</v>
      </c>
      <c r="K5635" t="s">
        <v>356</v>
      </c>
      <c r="L5635" t="s">
        <v>480</v>
      </c>
      <c r="M5635" t="s">
        <v>7663</v>
      </c>
      <c r="N5635" t="s">
        <v>4548</v>
      </c>
      <c r="O5635">
        <v>0</v>
      </c>
      <c r="P5635">
        <v>0</v>
      </c>
      <c r="Q5635">
        <v>1</v>
      </c>
    </row>
    <row r="5636" spans="1:17" x14ac:dyDescent="0.2">
      <c r="A5636" t="s">
        <v>498</v>
      </c>
      <c r="B5636" t="s">
        <v>134</v>
      </c>
      <c r="C5636" t="s">
        <v>497</v>
      </c>
      <c r="D5636" t="s">
        <v>54</v>
      </c>
      <c r="E5636" t="s">
        <v>5323</v>
      </c>
      <c r="F5636">
        <v>2.5000000000000001E-2</v>
      </c>
      <c r="G5636">
        <v>2.5000000000000001E-2</v>
      </c>
      <c r="H5636">
        <v>1</v>
      </c>
      <c r="J5636" t="s">
        <v>498</v>
      </c>
      <c r="K5636" t="s">
        <v>356</v>
      </c>
      <c r="L5636" t="s">
        <v>480</v>
      </c>
      <c r="M5636" t="s">
        <v>7663</v>
      </c>
      <c r="N5636" t="s">
        <v>4549</v>
      </c>
      <c r="O5636">
        <v>0</v>
      </c>
      <c r="P5636">
        <v>0</v>
      </c>
      <c r="Q5636">
        <v>1</v>
      </c>
    </row>
    <row r="5637" spans="1:17" x14ac:dyDescent="0.2">
      <c r="A5637" t="s">
        <v>498</v>
      </c>
      <c r="B5637" t="s">
        <v>134</v>
      </c>
      <c r="C5637" t="s">
        <v>497</v>
      </c>
      <c r="D5637" t="s">
        <v>54</v>
      </c>
      <c r="E5637" t="s">
        <v>5324</v>
      </c>
      <c r="F5637">
        <v>2.3E-2</v>
      </c>
      <c r="G5637">
        <v>2.3E-2</v>
      </c>
      <c r="H5637">
        <v>1</v>
      </c>
      <c r="J5637" t="s">
        <v>498</v>
      </c>
      <c r="K5637" t="s">
        <v>356</v>
      </c>
      <c r="L5637" t="s">
        <v>480</v>
      </c>
      <c r="M5637" t="s">
        <v>7663</v>
      </c>
      <c r="N5637" t="s">
        <v>4550</v>
      </c>
      <c r="O5637">
        <v>0</v>
      </c>
      <c r="P5637">
        <v>0</v>
      </c>
      <c r="Q5637">
        <v>1</v>
      </c>
    </row>
    <row r="5638" spans="1:17" x14ac:dyDescent="0.2">
      <c r="A5638" t="s">
        <v>498</v>
      </c>
      <c r="B5638" t="s">
        <v>134</v>
      </c>
      <c r="C5638" t="s">
        <v>497</v>
      </c>
      <c r="D5638" t="s">
        <v>54</v>
      </c>
      <c r="E5638" t="s">
        <v>5325</v>
      </c>
      <c r="F5638">
        <v>2.4E-2</v>
      </c>
      <c r="G5638">
        <v>2.4E-2</v>
      </c>
      <c r="H5638">
        <v>1</v>
      </c>
      <c r="J5638" t="s">
        <v>498</v>
      </c>
      <c r="K5638" t="s">
        <v>356</v>
      </c>
      <c r="L5638" t="s">
        <v>480</v>
      </c>
      <c r="M5638" t="s">
        <v>7663</v>
      </c>
      <c r="N5638" t="s">
        <v>4551</v>
      </c>
      <c r="O5638">
        <v>0</v>
      </c>
      <c r="P5638">
        <v>0</v>
      </c>
      <c r="Q5638">
        <v>1</v>
      </c>
    </row>
    <row r="5639" spans="1:17" x14ac:dyDescent="0.2">
      <c r="A5639" t="s">
        <v>498</v>
      </c>
      <c r="B5639" t="s">
        <v>134</v>
      </c>
      <c r="C5639" t="s">
        <v>497</v>
      </c>
      <c r="D5639" t="s">
        <v>54</v>
      </c>
      <c r="E5639" t="s">
        <v>5326</v>
      </c>
      <c r="F5639">
        <v>2.4E-2</v>
      </c>
      <c r="G5639">
        <v>2.4E-2</v>
      </c>
      <c r="H5639">
        <v>1</v>
      </c>
      <c r="J5639" t="s">
        <v>498</v>
      </c>
      <c r="K5639" t="s">
        <v>356</v>
      </c>
      <c r="L5639" t="s">
        <v>480</v>
      </c>
      <c r="M5639" t="s">
        <v>7663</v>
      </c>
      <c r="N5639" t="s">
        <v>4552</v>
      </c>
      <c r="O5639">
        <v>0</v>
      </c>
      <c r="P5639">
        <v>0</v>
      </c>
      <c r="Q5639">
        <v>1</v>
      </c>
    </row>
    <row r="5640" spans="1:17" x14ac:dyDescent="0.2">
      <c r="A5640" t="s">
        <v>498</v>
      </c>
      <c r="B5640" t="s">
        <v>134</v>
      </c>
      <c r="C5640" t="s">
        <v>497</v>
      </c>
      <c r="D5640" t="s">
        <v>54</v>
      </c>
      <c r="E5640" t="s">
        <v>5327</v>
      </c>
      <c r="F5640">
        <v>2.4E-2</v>
      </c>
      <c r="G5640">
        <v>2.4E-2</v>
      </c>
      <c r="H5640">
        <v>1</v>
      </c>
      <c r="J5640" t="s">
        <v>498</v>
      </c>
      <c r="K5640" t="s">
        <v>356</v>
      </c>
      <c r="L5640" t="s">
        <v>480</v>
      </c>
      <c r="M5640" t="s">
        <v>7663</v>
      </c>
      <c r="N5640" t="s">
        <v>4553</v>
      </c>
      <c r="O5640">
        <v>0</v>
      </c>
      <c r="P5640">
        <v>0</v>
      </c>
      <c r="Q5640">
        <v>1</v>
      </c>
    </row>
    <row r="5641" spans="1:17" x14ac:dyDescent="0.2">
      <c r="A5641" t="s">
        <v>498</v>
      </c>
      <c r="B5641" t="s">
        <v>134</v>
      </c>
      <c r="C5641" t="s">
        <v>497</v>
      </c>
      <c r="D5641" t="s">
        <v>54</v>
      </c>
      <c r="E5641" t="s">
        <v>5328</v>
      </c>
      <c r="F5641">
        <v>2.4E-2</v>
      </c>
      <c r="G5641">
        <v>2.4E-2</v>
      </c>
      <c r="H5641">
        <v>1</v>
      </c>
      <c r="J5641" t="s">
        <v>498</v>
      </c>
      <c r="K5641" t="s">
        <v>356</v>
      </c>
      <c r="L5641" t="s">
        <v>480</v>
      </c>
      <c r="M5641" t="s">
        <v>7663</v>
      </c>
      <c r="N5641" t="s">
        <v>4554</v>
      </c>
      <c r="O5641">
        <v>0</v>
      </c>
      <c r="P5641">
        <v>0</v>
      </c>
      <c r="Q5641">
        <v>1</v>
      </c>
    </row>
    <row r="5642" spans="1:17" x14ac:dyDescent="0.2">
      <c r="A5642" t="s">
        <v>498</v>
      </c>
      <c r="B5642" t="s">
        <v>134</v>
      </c>
      <c r="C5642" t="s">
        <v>497</v>
      </c>
      <c r="D5642" t="s">
        <v>54</v>
      </c>
      <c r="E5642" t="s">
        <v>5329</v>
      </c>
      <c r="F5642">
        <v>2.4E-2</v>
      </c>
      <c r="G5642">
        <v>2.4E-2</v>
      </c>
      <c r="H5642">
        <v>1</v>
      </c>
      <c r="J5642" t="s">
        <v>498</v>
      </c>
      <c r="K5642" t="s">
        <v>356</v>
      </c>
      <c r="L5642" t="s">
        <v>480</v>
      </c>
      <c r="M5642" t="s">
        <v>7663</v>
      </c>
      <c r="N5642" t="s">
        <v>4555</v>
      </c>
      <c r="O5642">
        <v>0</v>
      </c>
      <c r="P5642">
        <v>0</v>
      </c>
      <c r="Q5642">
        <v>1</v>
      </c>
    </row>
    <row r="5643" spans="1:17" x14ac:dyDescent="0.2">
      <c r="A5643" t="s">
        <v>498</v>
      </c>
      <c r="B5643" t="s">
        <v>134</v>
      </c>
      <c r="C5643" t="s">
        <v>497</v>
      </c>
      <c r="D5643" t="s">
        <v>54</v>
      </c>
      <c r="E5643" t="s">
        <v>5330</v>
      </c>
      <c r="F5643">
        <v>2.5999999999999999E-2</v>
      </c>
      <c r="G5643">
        <v>2.5999999999999999E-2</v>
      </c>
      <c r="H5643">
        <v>1</v>
      </c>
      <c r="J5643" t="s">
        <v>498</v>
      </c>
      <c r="K5643" t="s">
        <v>356</v>
      </c>
      <c r="L5643" t="s">
        <v>480</v>
      </c>
      <c r="M5643" t="s">
        <v>7663</v>
      </c>
      <c r="N5643" t="s">
        <v>4556</v>
      </c>
      <c r="O5643">
        <v>0</v>
      </c>
      <c r="P5643">
        <v>0</v>
      </c>
      <c r="Q5643">
        <v>1</v>
      </c>
    </row>
    <row r="5644" spans="1:17" x14ac:dyDescent="0.2">
      <c r="A5644" t="s">
        <v>498</v>
      </c>
      <c r="B5644" t="s">
        <v>134</v>
      </c>
      <c r="C5644" t="s">
        <v>497</v>
      </c>
      <c r="D5644" t="s">
        <v>54</v>
      </c>
      <c r="E5644" t="s">
        <v>5331</v>
      </c>
      <c r="F5644">
        <v>2.5000000000000001E-2</v>
      </c>
      <c r="G5644">
        <v>2.5000000000000001E-2</v>
      </c>
      <c r="H5644">
        <v>1</v>
      </c>
      <c r="J5644" t="s">
        <v>498</v>
      </c>
      <c r="K5644" t="s">
        <v>356</v>
      </c>
      <c r="L5644" t="s">
        <v>480</v>
      </c>
      <c r="M5644" t="s">
        <v>7663</v>
      </c>
      <c r="N5644" t="s">
        <v>4557</v>
      </c>
      <c r="O5644">
        <v>0</v>
      </c>
      <c r="P5644">
        <v>0</v>
      </c>
      <c r="Q5644">
        <v>1</v>
      </c>
    </row>
    <row r="5645" spans="1:17" x14ac:dyDescent="0.2">
      <c r="A5645" t="s">
        <v>498</v>
      </c>
      <c r="B5645" t="s">
        <v>134</v>
      </c>
      <c r="C5645" t="s">
        <v>497</v>
      </c>
      <c r="D5645" t="s">
        <v>54</v>
      </c>
      <c r="E5645" t="s">
        <v>5332</v>
      </c>
      <c r="F5645">
        <v>2.5999999999999999E-2</v>
      </c>
      <c r="G5645">
        <v>2.5999999999999999E-2</v>
      </c>
      <c r="H5645">
        <v>1</v>
      </c>
      <c r="J5645" t="s">
        <v>498</v>
      </c>
      <c r="K5645" t="s">
        <v>356</v>
      </c>
      <c r="L5645" t="s">
        <v>480</v>
      </c>
      <c r="M5645" t="s">
        <v>7663</v>
      </c>
      <c r="N5645" t="s">
        <v>4558</v>
      </c>
      <c r="O5645">
        <v>0</v>
      </c>
      <c r="P5645">
        <v>0</v>
      </c>
      <c r="Q5645">
        <v>1</v>
      </c>
    </row>
    <row r="5646" spans="1:17" x14ac:dyDescent="0.2">
      <c r="A5646" t="s">
        <v>498</v>
      </c>
      <c r="B5646" t="s">
        <v>134</v>
      </c>
      <c r="C5646" t="s">
        <v>497</v>
      </c>
      <c r="D5646" t="s">
        <v>54</v>
      </c>
      <c r="E5646" t="s">
        <v>5333</v>
      </c>
      <c r="F5646">
        <v>2.5999999999999999E-2</v>
      </c>
      <c r="G5646">
        <v>2.5999999999999999E-2</v>
      </c>
      <c r="H5646">
        <v>1</v>
      </c>
      <c r="J5646" t="s">
        <v>498</v>
      </c>
      <c r="K5646" t="s">
        <v>356</v>
      </c>
      <c r="L5646" t="s">
        <v>480</v>
      </c>
      <c r="M5646" t="s">
        <v>7663</v>
      </c>
      <c r="N5646" t="s">
        <v>4559</v>
      </c>
      <c r="O5646">
        <v>0</v>
      </c>
      <c r="P5646">
        <v>0</v>
      </c>
      <c r="Q5646">
        <v>1</v>
      </c>
    </row>
    <row r="5647" spans="1:17" x14ac:dyDescent="0.2">
      <c r="A5647" t="s">
        <v>498</v>
      </c>
      <c r="B5647" t="s">
        <v>134</v>
      </c>
      <c r="C5647" t="s">
        <v>497</v>
      </c>
      <c r="D5647" t="s">
        <v>54</v>
      </c>
      <c r="E5647" t="s">
        <v>5334</v>
      </c>
      <c r="F5647">
        <v>2.5999999999999999E-2</v>
      </c>
      <c r="G5647">
        <v>2.5999999999999999E-2</v>
      </c>
      <c r="H5647">
        <v>1</v>
      </c>
      <c r="J5647" t="s">
        <v>498</v>
      </c>
      <c r="K5647" t="s">
        <v>356</v>
      </c>
      <c r="L5647" t="s">
        <v>480</v>
      </c>
      <c r="M5647" t="s">
        <v>7663</v>
      </c>
      <c r="N5647" t="s">
        <v>4560</v>
      </c>
      <c r="O5647">
        <v>0</v>
      </c>
      <c r="P5647">
        <v>0</v>
      </c>
      <c r="Q5647">
        <v>1</v>
      </c>
    </row>
    <row r="5648" spans="1:17" x14ac:dyDescent="0.2">
      <c r="A5648" t="s">
        <v>498</v>
      </c>
      <c r="B5648" t="s">
        <v>134</v>
      </c>
      <c r="C5648" t="s">
        <v>497</v>
      </c>
      <c r="D5648" t="s">
        <v>54</v>
      </c>
      <c r="E5648" t="s">
        <v>5335</v>
      </c>
      <c r="F5648">
        <v>2.5999999999999999E-2</v>
      </c>
      <c r="G5648">
        <v>2.5999999999999999E-2</v>
      </c>
      <c r="H5648">
        <v>1</v>
      </c>
      <c r="J5648" t="s">
        <v>498</v>
      </c>
      <c r="K5648" t="s">
        <v>356</v>
      </c>
      <c r="L5648" t="s">
        <v>480</v>
      </c>
      <c r="M5648" t="s">
        <v>7663</v>
      </c>
      <c r="N5648" t="s">
        <v>4561</v>
      </c>
      <c r="O5648">
        <v>0</v>
      </c>
      <c r="P5648">
        <v>0</v>
      </c>
      <c r="Q5648">
        <v>1</v>
      </c>
    </row>
    <row r="5649" spans="1:17" x14ac:dyDescent="0.2">
      <c r="A5649" t="s">
        <v>498</v>
      </c>
      <c r="B5649" t="s">
        <v>134</v>
      </c>
      <c r="C5649" t="s">
        <v>497</v>
      </c>
      <c r="D5649" t="s">
        <v>54</v>
      </c>
      <c r="E5649" t="s">
        <v>5336</v>
      </c>
      <c r="F5649">
        <v>2.5999999999999999E-2</v>
      </c>
      <c r="G5649">
        <v>2.5999999999999999E-2</v>
      </c>
      <c r="H5649">
        <v>1</v>
      </c>
      <c r="J5649" t="s">
        <v>498</v>
      </c>
      <c r="K5649" t="s">
        <v>356</v>
      </c>
      <c r="L5649" t="s">
        <v>480</v>
      </c>
      <c r="M5649" t="s">
        <v>7663</v>
      </c>
      <c r="N5649" t="s">
        <v>4562</v>
      </c>
      <c r="O5649">
        <v>0</v>
      </c>
      <c r="P5649">
        <v>0</v>
      </c>
      <c r="Q5649">
        <v>1</v>
      </c>
    </row>
    <row r="5650" spans="1:17" x14ac:dyDescent="0.2">
      <c r="A5650" t="s">
        <v>498</v>
      </c>
      <c r="B5650" t="s">
        <v>134</v>
      </c>
      <c r="C5650" t="s">
        <v>497</v>
      </c>
      <c r="D5650" t="s">
        <v>54</v>
      </c>
      <c r="E5650" t="s">
        <v>5337</v>
      </c>
      <c r="F5650">
        <v>2.5999999999999999E-2</v>
      </c>
      <c r="G5650">
        <v>2.5999999999999999E-2</v>
      </c>
      <c r="H5650">
        <v>1</v>
      </c>
      <c r="J5650" t="s">
        <v>498</v>
      </c>
      <c r="K5650" t="s">
        <v>356</v>
      </c>
      <c r="L5650" t="s">
        <v>480</v>
      </c>
      <c r="M5650" t="s">
        <v>7663</v>
      </c>
      <c r="N5650" t="s">
        <v>4563</v>
      </c>
      <c r="O5650">
        <v>0</v>
      </c>
      <c r="P5650">
        <v>0</v>
      </c>
      <c r="Q5650">
        <v>1</v>
      </c>
    </row>
    <row r="5651" spans="1:17" x14ac:dyDescent="0.2">
      <c r="A5651" t="s">
        <v>498</v>
      </c>
      <c r="B5651" t="s">
        <v>134</v>
      </c>
      <c r="C5651" t="s">
        <v>497</v>
      </c>
      <c r="D5651" t="s">
        <v>54</v>
      </c>
      <c r="E5651" t="s">
        <v>5338</v>
      </c>
      <c r="F5651">
        <v>2.5999999999999999E-2</v>
      </c>
      <c r="G5651">
        <v>2.5999999999999999E-2</v>
      </c>
      <c r="H5651">
        <v>1</v>
      </c>
      <c r="J5651" t="s">
        <v>498</v>
      </c>
      <c r="K5651" t="s">
        <v>356</v>
      </c>
      <c r="L5651" t="s">
        <v>480</v>
      </c>
      <c r="M5651" t="s">
        <v>7663</v>
      </c>
      <c r="N5651" t="s">
        <v>4564</v>
      </c>
      <c r="O5651">
        <v>0</v>
      </c>
      <c r="P5651">
        <v>0</v>
      </c>
      <c r="Q5651">
        <v>1</v>
      </c>
    </row>
    <row r="5652" spans="1:17" x14ac:dyDescent="0.2">
      <c r="A5652" t="s">
        <v>498</v>
      </c>
      <c r="B5652" t="s">
        <v>134</v>
      </c>
      <c r="C5652" t="s">
        <v>497</v>
      </c>
      <c r="D5652" t="s">
        <v>54</v>
      </c>
      <c r="E5652" t="s">
        <v>5339</v>
      </c>
      <c r="F5652">
        <v>2.5999999999999999E-2</v>
      </c>
      <c r="G5652">
        <v>2.5999999999999999E-2</v>
      </c>
      <c r="H5652">
        <v>1</v>
      </c>
      <c r="J5652" t="s">
        <v>498</v>
      </c>
      <c r="K5652" t="s">
        <v>356</v>
      </c>
      <c r="L5652" t="s">
        <v>480</v>
      </c>
      <c r="M5652" t="s">
        <v>7663</v>
      </c>
      <c r="N5652" t="s">
        <v>4565</v>
      </c>
      <c r="O5652">
        <v>0</v>
      </c>
      <c r="P5652">
        <v>0</v>
      </c>
      <c r="Q5652">
        <v>1</v>
      </c>
    </row>
    <row r="5653" spans="1:17" x14ac:dyDescent="0.2">
      <c r="A5653" t="s">
        <v>498</v>
      </c>
      <c r="B5653" t="s">
        <v>134</v>
      </c>
      <c r="C5653" t="s">
        <v>497</v>
      </c>
      <c r="D5653" t="s">
        <v>54</v>
      </c>
      <c r="E5653" t="s">
        <v>5340</v>
      </c>
      <c r="F5653">
        <v>2.5999999999999999E-2</v>
      </c>
      <c r="G5653">
        <v>2.5999999999999999E-2</v>
      </c>
      <c r="H5653">
        <v>1</v>
      </c>
      <c r="J5653" t="s">
        <v>498</v>
      </c>
      <c r="K5653" t="s">
        <v>356</v>
      </c>
      <c r="L5653" t="s">
        <v>480</v>
      </c>
      <c r="M5653" t="s">
        <v>7663</v>
      </c>
      <c r="N5653" t="s">
        <v>4566</v>
      </c>
      <c r="O5653">
        <v>0</v>
      </c>
      <c r="P5653">
        <v>0</v>
      </c>
      <c r="Q5653">
        <v>1</v>
      </c>
    </row>
    <row r="5654" spans="1:17" x14ac:dyDescent="0.2">
      <c r="A5654" t="s">
        <v>498</v>
      </c>
      <c r="B5654" t="s">
        <v>134</v>
      </c>
      <c r="C5654" t="s">
        <v>497</v>
      </c>
      <c r="D5654" t="s">
        <v>54</v>
      </c>
      <c r="E5654" t="s">
        <v>5341</v>
      </c>
      <c r="F5654">
        <v>2.5999999999999999E-2</v>
      </c>
      <c r="G5654">
        <v>2.5999999999999999E-2</v>
      </c>
      <c r="H5654">
        <v>1</v>
      </c>
      <c r="J5654" t="s">
        <v>498</v>
      </c>
      <c r="K5654" t="s">
        <v>356</v>
      </c>
      <c r="L5654" t="s">
        <v>480</v>
      </c>
      <c r="M5654" t="s">
        <v>7663</v>
      </c>
      <c r="N5654" t="s">
        <v>4567</v>
      </c>
      <c r="O5654">
        <v>0</v>
      </c>
      <c r="P5654">
        <v>0</v>
      </c>
      <c r="Q5654">
        <v>1</v>
      </c>
    </row>
    <row r="5655" spans="1:17" x14ac:dyDescent="0.2">
      <c r="A5655" t="s">
        <v>498</v>
      </c>
      <c r="B5655" t="s">
        <v>134</v>
      </c>
      <c r="C5655" t="s">
        <v>497</v>
      </c>
      <c r="D5655" t="s">
        <v>54</v>
      </c>
      <c r="E5655" t="s">
        <v>5342</v>
      </c>
      <c r="F5655">
        <v>2.5999999999999999E-2</v>
      </c>
      <c r="G5655">
        <v>2.5999999999999999E-2</v>
      </c>
      <c r="H5655">
        <v>1</v>
      </c>
      <c r="J5655" t="s">
        <v>498</v>
      </c>
      <c r="K5655" t="s">
        <v>356</v>
      </c>
      <c r="L5655" t="s">
        <v>480</v>
      </c>
      <c r="M5655" t="s">
        <v>7663</v>
      </c>
      <c r="N5655" t="s">
        <v>4568</v>
      </c>
      <c r="O5655">
        <v>0</v>
      </c>
      <c r="P5655">
        <v>0</v>
      </c>
      <c r="Q5655">
        <v>1</v>
      </c>
    </row>
    <row r="5656" spans="1:17" x14ac:dyDescent="0.2">
      <c r="A5656" t="s">
        <v>498</v>
      </c>
      <c r="B5656" t="s">
        <v>134</v>
      </c>
      <c r="C5656" t="s">
        <v>497</v>
      </c>
      <c r="D5656" t="s">
        <v>54</v>
      </c>
      <c r="E5656" t="s">
        <v>5343</v>
      </c>
      <c r="F5656">
        <v>2.5999999999999999E-2</v>
      </c>
      <c r="G5656">
        <v>2.5999999999999999E-2</v>
      </c>
      <c r="H5656">
        <v>1</v>
      </c>
      <c r="J5656" t="s">
        <v>498</v>
      </c>
      <c r="K5656" t="s">
        <v>356</v>
      </c>
      <c r="L5656" t="s">
        <v>480</v>
      </c>
      <c r="M5656" t="s">
        <v>7663</v>
      </c>
      <c r="N5656" t="s">
        <v>4569</v>
      </c>
      <c r="O5656">
        <v>0</v>
      </c>
      <c r="P5656">
        <v>0</v>
      </c>
      <c r="Q5656">
        <v>1</v>
      </c>
    </row>
    <row r="5657" spans="1:17" x14ac:dyDescent="0.2">
      <c r="A5657" t="s">
        <v>498</v>
      </c>
      <c r="B5657" t="s">
        <v>134</v>
      </c>
      <c r="C5657" t="s">
        <v>497</v>
      </c>
      <c r="D5657" t="s">
        <v>54</v>
      </c>
      <c r="E5657" t="s">
        <v>5344</v>
      </c>
      <c r="F5657">
        <v>2.5000000000000001E-2</v>
      </c>
      <c r="G5657">
        <v>2.5000000000000001E-2</v>
      </c>
      <c r="H5657">
        <v>1</v>
      </c>
      <c r="J5657" t="s">
        <v>498</v>
      </c>
      <c r="K5657" t="s">
        <v>356</v>
      </c>
      <c r="L5657" t="s">
        <v>480</v>
      </c>
      <c r="M5657" t="s">
        <v>7663</v>
      </c>
      <c r="N5657" t="s">
        <v>4570</v>
      </c>
      <c r="O5657">
        <v>0</v>
      </c>
      <c r="P5657">
        <v>0</v>
      </c>
      <c r="Q5657">
        <v>1</v>
      </c>
    </row>
    <row r="5658" spans="1:17" x14ac:dyDescent="0.2">
      <c r="A5658" t="s">
        <v>498</v>
      </c>
      <c r="B5658" t="s">
        <v>134</v>
      </c>
      <c r="C5658" t="s">
        <v>497</v>
      </c>
      <c r="D5658" t="s">
        <v>54</v>
      </c>
      <c r="E5658" t="s">
        <v>5345</v>
      </c>
      <c r="F5658">
        <v>2.5000000000000001E-2</v>
      </c>
      <c r="G5658">
        <v>2.5000000000000001E-2</v>
      </c>
      <c r="H5658">
        <v>1</v>
      </c>
      <c r="J5658" t="s">
        <v>498</v>
      </c>
      <c r="K5658" t="s">
        <v>356</v>
      </c>
      <c r="L5658" t="s">
        <v>480</v>
      </c>
      <c r="M5658" t="s">
        <v>7663</v>
      </c>
      <c r="N5658" t="s">
        <v>4571</v>
      </c>
      <c r="O5658">
        <v>0</v>
      </c>
      <c r="P5658">
        <v>0</v>
      </c>
      <c r="Q5658">
        <v>1</v>
      </c>
    </row>
    <row r="5659" spans="1:17" x14ac:dyDescent="0.2">
      <c r="A5659" t="s">
        <v>498</v>
      </c>
      <c r="B5659" t="s">
        <v>134</v>
      </c>
      <c r="C5659" t="s">
        <v>497</v>
      </c>
      <c r="D5659" t="s">
        <v>54</v>
      </c>
      <c r="E5659" t="s">
        <v>5346</v>
      </c>
      <c r="F5659">
        <v>2.4E-2</v>
      </c>
      <c r="G5659">
        <v>2.4E-2</v>
      </c>
      <c r="H5659">
        <v>1</v>
      </c>
      <c r="J5659" t="s">
        <v>498</v>
      </c>
      <c r="K5659" t="s">
        <v>356</v>
      </c>
      <c r="L5659" t="s">
        <v>480</v>
      </c>
      <c r="M5659" t="s">
        <v>7663</v>
      </c>
      <c r="N5659" t="s">
        <v>4572</v>
      </c>
      <c r="O5659">
        <v>0</v>
      </c>
      <c r="P5659">
        <v>0</v>
      </c>
      <c r="Q5659">
        <v>1</v>
      </c>
    </row>
    <row r="5660" spans="1:17" x14ac:dyDescent="0.2">
      <c r="A5660" t="s">
        <v>498</v>
      </c>
      <c r="B5660" t="s">
        <v>134</v>
      </c>
      <c r="C5660" t="s">
        <v>497</v>
      </c>
      <c r="D5660" t="s">
        <v>54</v>
      </c>
      <c r="E5660" t="s">
        <v>5347</v>
      </c>
      <c r="F5660">
        <v>2.4E-2</v>
      </c>
      <c r="G5660">
        <v>2.4E-2</v>
      </c>
      <c r="H5660">
        <v>1</v>
      </c>
      <c r="J5660" t="s">
        <v>498</v>
      </c>
      <c r="K5660" t="s">
        <v>356</v>
      </c>
      <c r="L5660" t="s">
        <v>480</v>
      </c>
      <c r="M5660" t="s">
        <v>7663</v>
      </c>
      <c r="N5660" t="s">
        <v>4573</v>
      </c>
      <c r="O5660">
        <v>0</v>
      </c>
      <c r="P5660">
        <v>0</v>
      </c>
      <c r="Q5660">
        <v>1</v>
      </c>
    </row>
    <row r="5661" spans="1:17" x14ac:dyDescent="0.2">
      <c r="A5661" t="s">
        <v>498</v>
      </c>
      <c r="B5661" t="s">
        <v>134</v>
      </c>
      <c r="C5661" t="s">
        <v>497</v>
      </c>
      <c r="D5661" t="s">
        <v>54</v>
      </c>
      <c r="E5661" t="s">
        <v>5348</v>
      </c>
      <c r="F5661">
        <v>2.4E-2</v>
      </c>
      <c r="G5661">
        <v>2.4E-2</v>
      </c>
      <c r="H5661">
        <v>1</v>
      </c>
      <c r="J5661" t="s">
        <v>498</v>
      </c>
      <c r="K5661" t="s">
        <v>356</v>
      </c>
      <c r="L5661" t="s">
        <v>480</v>
      </c>
      <c r="M5661" t="s">
        <v>7663</v>
      </c>
      <c r="N5661" t="s">
        <v>4574</v>
      </c>
      <c r="O5661">
        <v>0</v>
      </c>
      <c r="P5661">
        <v>0</v>
      </c>
      <c r="Q5661">
        <v>1</v>
      </c>
    </row>
    <row r="5662" spans="1:17" x14ac:dyDescent="0.2">
      <c r="A5662" t="s">
        <v>498</v>
      </c>
      <c r="B5662" t="s">
        <v>134</v>
      </c>
      <c r="C5662" t="s">
        <v>497</v>
      </c>
      <c r="D5662" t="s">
        <v>54</v>
      </c>
      <c r="E5662" t="s">
        <v>5349</v>
      </c>
      <c r="F5662">
        <v>2.4E-2</v>
      </c>
      <c r="G5662">
        <v>2.4E-2</v>
      </c>
      <c r="H5662">
        <v>1</v>
      </c>
      <c r="J5662" t="s">
        <v>498</v>
      </c>
      <c r="K5662" t="s">
        <v>356</v>
      </c>
      <c r="L5662" t="s">
        <v>480</v>
      </c>
      <c r="M5662" t="s">
        <v>7663</v>
      </c>
      <c r="N5662" t="s">
        <v>4575</v>
      </c>
      <c r="O5662">
        <v>0</v>
      </c>
      <c r="P5662">
        <v>0</v>
      </c>
      <c r="Q5662">
        <v>1</v>
      </c>
    </row>
    <row r="5663" spans="1:17" x14ac:dyDescent="0.2">
      <c r="A5663" t="s">
        <v>498</v>
      </c>
      <c r="B5663" t="s">
        <v>134</v>
      </c>
      <c r="C5663" t="s">
        <v>497</v>
      </c>
      <c r="D5663" t="s">
        <v>54</v>
      </c>
      <c r="E5663" t="s">
        <v>5350</v>
      </c>
      <c r="F5663">
        <v>2.4E-2</v>
      </c>
      <c r="G5663">
        <v>2.4E-2</v>
      </c>
      <c r="H5663">
        <v>1</v>
      </c>
      <c r="J5663" t="s">
        <v>498</v>
      </c>
      <c r="K5663" t="s">
        <v>356</v>
      </c>
      <c r="L5663" t="s">
        <v>480</v>
      </c>
      <c r="M5663" t="s">
        <v>7663</v>
      </c>
      <c r="N5663" t="s">
        <v>4576</v>
      </c>
      <c r="O5663">
        <v>0</v>
      </c>
      <c r="P5663">
        <v>0</v>
      </c>
      <c r="Q5663">
        <v>1</v>
      </c>
    </row>
    <row r="5664" spans="1:17" x14ac:dyDescent="0.2">
      <c r="A5664" t="s">
        <v>498</v>
      </c>
      <c r="B5664" t="s">
        <v>134</v>
      </c>
      <c r="C5664" t="s">
        <v>497</v>
      </c>
      <c r="D5664" t="s">
        <v>54</v>
      </c>
      <c r="E5664" t="s">
        <v>5351</v>
      </c>
      <c r="F5664">
        <v>2.4E-2</v>
      </c>
      <c r="G5664">
        <v>2.4E-2</v>
      </c>
      <c r="H5664">
        <v>1</v>
      </c>
      <c r="J5664" t="s">
        <v>498</v>
      </c>
      <c r="K5664" t="s">
        <v>356</v>
      </c>
      <c r="L5664" t="s">
        <v>480</v>
      </c>
      <c r="M5664" t="s">
        <v>7663</v>
      </c>
      <c r="N5664" t="s">
        <v>4577</v>
      </c>
      <c r="O5664">
        <v>0</v>
      </c>
      <c r="P5664">
        <v>0</v>
      </c>
      <c r="Q5664">
        <v>1</v>
      </c>
    </row>
    <row r="5665" spans="1:17" x14ac:dyDescent="0.2">
      <c r="A5665" t="s">
        <v>498</v>
      </c>
      <c r="B5665" t="s">
        <v>134</v>
      </c>
      <c r="C5665" t="s">
        <v>497</v>
      </c>
      <c r="D5665" t="s">
        <v>54</v>
      </c>
      <c r="E5665" t="s">
        <v>5352</v>
      </c>
      <c r="F5665">
        <v>2.3E-2</v>
      </c>
      <c r="G5665">
        <v>2.3E-2</v>
      </c>
      <c r="H5665">
        <v>1</v>
      </c>
      <c r="J5665" t="s">
        <v>498</v>
      </c>
      <c r="K5665" t="s">
        <v>356</v>
      </c>
      <c r="L5665" t="s">
        <v>480</v>
      </c>
      <c r="M5665" t="s">
        <v>7663</v>
      </c>
      <c r="N5665" t="s">
        <v>4578</v>
      </c>
      <c r="O5665">
        <v>0</v>
      </c>
      <c r="P5665">
        <v>0</v>
      </c>
      <c r="Q5665">
        <v>1</v>
      </c>
    </row>
    <row r="5666" spans="1:17" x14ac:dyDescent="0.2">
      <c r="A5666" t="s">
        <v>498</v>
      </c>
      <c r="B5666" t="s">
        <v>134</v>
      </c>
      <c r="C5666" t="s">
        <v>497</v>
      </c>
      <c r="D5666" t="s">
        <v>54</v>
      </c>
      <c r="E5666" t="s">
        <v>5353</v>
      </c>
      <c r="F5666">
        <v>2.4E-2</v>
      </c>
      <c r="G5666">
        <v>2.4E-2</v>
      </c>
      <c r="H5666">
        <v>1</v>
      </c>
      <c r="J5666" t="s">
        <v>498</v>
      </c>
      <c r="K5666" t="s">
        <v>356</v>
      </c>
      <c r="L5666" t="s">
        <v>480</v>
      </c>
      <c r="M5666" t="s">
        <v>7663</v>
      </c>
      <c r="N5666" t="s">
        <v>4579</v>
      </c>
      <c r="O5666">
        <v>0</v>
      </c>
      <c r="P5666">
        <v>0</v>
      </c>
      <c r="Q5666">
        <v>1</v>
      </c>
    </row>
    <row r="5667" spans="1:17" x14ac:dyDescent="0.2">
      <c r="A5667" t="s">
        <v>498</v>
      </c>
      <c r="B5667" t="s">
        <v>134</v>
      </c>
      <c r="C5667" t="s">
        <v>497</v>
      </c>
      <c r="D5667" t="s">
        <v>54</v>
      </c>
      <c r="E5667" t="s">
        <v>5354</v>
      </c>
      <c r="F5667">
        <v>2.4E-2</v>
      </c>
      <c r="G5667">
        <v>2.4E-2</v>
      </c>
      <c r="H5667">
        <v>1</v>
      </c>
      <c r="J5667" t="s">
        <v>498</v>
      </c>
      <c r="K5667" t="s">
        <v>356</v>
      </c>
      <c r="L5667" t="s">
        <v>480</v>
      </c>
      <c r="M5667" t="s">
        <v>7663</v>
      </c>
      <c r="N5667" t="s">
        <v>4580</v>
      </c>
      <c r="O5667">
        <v>0</v>
      </c>
      <c r="P5667">
        <v>0</v>
      </c>
      <c r="Q5667">
        <v>1</v>
      </c>
    </row>
    <row r="5668" spans="1:17" x14ac:dyDescent="0.2">
      <c r="A5668" t="s">
        <v>498</v>
      </c>
      <c r="B5668" t="s">
        <v>134</v>
      </c>
      <c r="C5668" t="s">
        <v>497</v>
      </c>
      <c r="D5668" t="s">
        <v>54</v>
      </c>
      <c r="E5668" t="s">
        <v>5355</v>
      </c>
      <c r="F5668">
        <v>2.4E-2</v>
      </c>
      <c r="G5668">
        <v>2.4E-2</v>
      </c>
      <c r="H5668">
        <v>1</v>
      </c>
      <c r="J5668" t="s">
        <v>498</v>
      </c>
      <c r="K5668" t="s">
        <v>356</v>
      </c>
      <c r="L5668" t="s">
        <v>480</v>
      </c>
      <c r="M5668" t="s">
        <v>7663</v>
      </c>
      <c r="N5668" t="s">
        <v>4581</v>
      </c>
      <c r="O5668">
        <v>0</v>
      </c>
      <c r="P5668">
        <v>0</v>
      </c>
      <c r="Q5668">
        <v>1</v>
      </c>
    </row>
    <row r="5669" spans="1:17" x14ac:dyDescent="0.2">
      <c r="A5669" t="s">
        <v>498</v>
      </c>
      <c r="B5669" t="s">
        <v>134</v>
      </c>
      <c r="C5669" t="s">
        <v>497</v>
      </c>
      <c r="D5669" t="s">
        <v>54</v>
      </c>
      <c r="E5669" t="s">
        <v>5356</v>
      </c>
      <c r="F5669">
        <v>2.4E-2</v>
      </c>
      <c r="G5669">
        <v>2.4E-2</v>
      </c>
      <c r="H5669">
        <v>1</v>
      </c>
      <c r="J5669" t="s">
        <v>498</v>
      </c>
      <c r="K5669" t="s">
        <v>356</v>
      </c>
      <c r="L5669" t="s">
        <v>480</v>
      </c>
      <c r="M5669" t="s">
        <v>7663</v>
      </c>
      <c r="N5669" t="s">
        <v>4582</v>
      </c>
      <c r="O5669">
        <v>0</v>
      </c>
      <c r="P5669">
        <v>0</v>
      </c>
      <c r="Q5669">
        <v>1</v>
      </c>
    </row>
    <row r="5670" spans="1:17" x14ac:dyDescent="0.2">
      <c r="A5670" t="s">
        <v>498</v>
      </c>
      <c r="B5670" t="s">
        <v>134</v>
      </c>
      <c r="C5670" t="s">
        <v>497</v>
      </c>
      <c r="D5670" t="s">
        <v>54</v>
      </c>
      <c r="E5670" t="s">
        <v>5357</v>
      </c>
      <c r="F5670">
        <v>2.4E-2</v>
      </c>
      <c r="G5670">
        <v>2.4E-2</v>
      </c>
      <c r="H5670">
        <v>1</v>
      </c>
      <c r="J5670" t="s">
        <v>498</v>
      </c>
      <c r="K5670" t="s">
        <v>356</v>
      </c>
      <c r="L5670" t="s">
        <v>480</v>
      </c>
      <c r="M5670" t="s">
        <v>7663</v>
      </c>
      <c r="N5670" t="s">
        <v>4583</v>
      </c>
      <c r="O5670">
        <v>0</v>
      </c>
      <c r="P5670">
        <v>0</v>
      </c>
      <c r="Q5670">
        <v>1</v>
      </c>
    </row>
    <row r="5671" spans="1:17" x14ac:dyDescent="0.2">
      <c r="A5671" t="s">
        <v>498</v>
      </c>
      <c r="B5671" t="s">
        <v>134</v>
      </c>
      <c r="C5671" t="s">
        <v>497</v>
      </c>
      <c r="D5671" t="s">
        <v>54</v>
      </c>
      <c r="E5671" t="s">
        <v>5358</v>
      </c>
      <c r="F5671">
        <v>2.4E-2</v>
      </c>
      <c r="G5671">
        <v>2.5000000000000001E-2</v>
      </c>
      <c r="H5671">
        <v>1</v>
      </c>
      <c r="J5671" t="s">
        <v>498</v>
      </c>
      <c r="K5671" t="s">
        <v>356</v>
      </c>
      <c r="L5671" t="s">
        <v>480</v>
      </c>
      <c r="M5671" t="s">
        <v>7663</v>
      </c>
      <c r="N5671" t="s">
        <v>4584</v>
      </c>
      <c r="O5671">
        <v>0</v>
      </c>
      <c r="P5671">
        <v>0</v>
      </c>
      <c r="Q5671">
        <v>1</v>
      </c>
    </row>
    <row r="5672" spans="1:17" x14ac:dyDescent="0.2">
      <c r="A5672" t="s">
        <v>498</v>
      </c>
      <c r="B5672" t="s">
        <v>134</v>
      </c>
      <c r="C5672" t="s">
        <v>497</v>
      </c>
      <c r="D5672" t="s">
        <v>54</v>
      </c>
      <c r="E5672" t="s">
        <v>5359</v>
      </c>
      <c r="F5672">
        <v>2.5999999999999999E-2</v>
      </c>
      <c r="G5672">
        <v>2.5999999999999999E-2</v>
      </c>
      <c r="H5672">
        <v>1</v>
      </c>
      <c r="J5672" t="s">
        <v>498</v>
      </c>
      <c r="K5672" t="s">
        <v>356</v>
      </c>
      <c r="L5672" t="s">
        <v>480</v>
      </c>
      <c r="M5672" t="s">
        <v>7663</v>
      </c>
      <c r="N5672" t="s">
        <v>4585</v>
      </c>
      <c r="O5672">
        <v>0</v>
      </c>
      <c r="P5672">
        <v>0</v>
      </c>
      <c r="Q5672">
        <v>1</v>
      </c>
    </row>
    <row r="5673" spans="1:17" x14ac:dyDescent="0.2">
      <c r="A5673" t="s">
        <v>498</v>
      </c>
      <c r="B5673" t="s">
        <v>134</v>
      </c>
      <c r="C5673" t="s">
        <v>497</v>
      </c>
      <c r="D5673" t="s">
        <v>54</v>
      </c>
      <c r="E5673" t="s">
        <v>5360</v>
      </c>
      <c r="F5673">
        <v>2.5999999999999999E-2</v>
      </c>
      <c r="G5673">
        <v>2.5999999999999999E-2</v>
      </c>
      <c r="H5673">
        <v>1</v>
      </c>
      <c r="J5673" t="s">
        <v>498</v>
      </c>
      <c r="K5673" t="s">
        <v>356</v>
      </c>
      <c r="L5673" t="s">
        <v>480</v>
      </c>
      <c r="M5673" t="s">
        <v>7663</v>
      </c>
      <c r="N5673" t="s">
        <v>4586</v>
      </c>
      <c r="O5673">
        <v>0</v>
      </c>
      <c r="P5673">
        <v>0</v>
      </c>
      <c r="Q5673">
        <v>1</v>
      </c>
    </row>
    <row r="5674" spans="1:17" x14ac:dyDescent="0.2">
      <c r="A5674" t="s">
        <v>498</v>
      </c>
      <c r="B5674" t="s">
        <v>134</v>
      </c>
      <c r="C5674" t="s">
        <v>497</v>
      </c>
      <c r="D5674" t="s">
        <v>54</v>
      </c>
      <c r="E5674" t="s">
        <v>5361</v>
      </c>
      <c r="F5674">
        <v>2.5000000000000001E-2</v>
      </c>
      <c r="G5674">
        <v>2.5000000000000001E-2</v>
      </c>
      <c r="H5674">
        <v>1</v>
      </c>
      <c r="J5674" t="s">
        <v>498</v>
      </c>
      <c r="K5674" t="s">
        <v>356</v>
      </c>
      <c r="L5674" t="s">
        <v>480</v>
      </c>
      <c r="M5674" t="s">
        <v>7663</v>
      </c>
      <c r="N5674" t="s">
        <v>4587</v>
      </c>
      <c r="O5674">
        <v>0</v>
      </c>
      <c r="P5674">
        <v>0</v>
      </c>
      <c r="Q5674">
        <v>1</v>
      </c>
    </row>
    <row r="5675" spans="1:17" x14ac:dyDescent="0.2">
      <c r="A5675" t="s">
        <v>498</v>
      </c>
      <c r="B5675" t="s">
        <v>134</v>
      </c>
      <c r="C5675" t="s">
        <v>497</v>
      </c>
      <c r="D5675" t="s">
        <v>54</v>
      </c>
      <c r="E5675" t="s">
        <v>5362</v>
      </c>
      <c r="F5675">
        <v>2.5000000000000001E-2</v>
      </c>
      <c r="G5675">
        <v>2.5000000000000001E-2</v>
      </c>
      <c r="H5675">
        <v>1</v>
      </c>
      <c r="J5675" t="s">
        <v>498</v>
      </c>
      <c r="K5675" t="s">
        <v>356</v>
      </c>
      <c r="L5675" t="s">
        <v>480</v>
      </c>
      <c r="M5675" t="s">
        <v>7663</v>
      </c>
      <c r="N5675" t="s">
        <v>4588</v>
      </c>
      <c r="O5675">
        <v>0</v>
      </c>
      <c r="P5675">
        <v>0</v>
      </c>
      <c r="Q5675">
        <v>1</v>
      </c>
    </row>
    <row r="5676" spans="1:17" x14ac:dyDescent="0.2">
      <c r="A5676" t="s">
        <v>498</v>
      </c>
      <c r="B5676" t="s">
        <v>134</v>
      </c>
      <c r="C5676" t="s">
        <v>497</v>
      </c>
      <c r="D5676" t="s">
        <v>54</v>
      </c>
      <c r="E5676" t="s">
        <v>5363</v>
      </c>
      <c r="F5676">
        <v>2.5000000000000001E-2</v>
      </c>
      <c r="G5676">
        <v>2.5000000000000001E-2</v>
      </c>
      <c r="H5676">
        <v>1</v>
      </c>
      <c r="J5676" t="s">
        <v>498</v>
      </c>
      <c r="K5676" t="s">
        <v>356</v>
      </c>
      <c r="L5676" t="s">
        <v>480</v>
      </c>
      <c r="M5676" t="s">
        <v>7663</v>
      </c>
      <c r="N5676" t="s">
        <v>4589</v>
      </c>
      <c r="O5676">
        <v>0</v>
      </c>
      <c r="P5676">
        <v>0</v>
      </c>
      <c r="Q5676">
        <v>1</v>
      </c>
    </row>
    <row r="5677" spans="1:17" x14ac:dyDescent="0.2">
      <c r="A5677" t="s">
        <v>498</v>
      </c>
      <c r="B5677" t="s">
        <v>134</v>
      </c>
      <c r="C5677" t="s">
        <v>497</v>
      </c>
      <c r="D5677" t="s">
        <v>54</v>
      </c>
      <c r="E5677" t="s">
        <v>5364</v>
      </c>
      <c r="F5677">
        <v>2.5999999999999999E-2</v>
      </c>
      <c r="G5677">
        <v>2.5999999999999999E-2</v>
      </c>
      <c r="H5677">
        <v>1</v>
      </c>
      <c r="J5677" t="s">
        <v>498</v>
      </c>
      <c r="K5677" t="s">
        <v>356</v>
      </c>
      <c r="L5677" t="s">
        <v>480</v>
      </c>
      <c r="M5677" t="s">
        <v>7663</v>
      </c>
      <c r="N5677" t="s">
        <v>4590</v>
      </c>
      <c r="O5677">
        <v>0</v>
      </c>
      <c r="P5677">
        <v>0</v>
      </c>
      <c r="Q5677">
        <v>1</v>
      </c>
    </row>
    <row r="5678" spans="1:17" x14ac:dyDescent="0.2">
      <c r="A5678" t="s">
        <v>498</v>
      </c>
      <c r="B5678" t="s">
        <v>134</v>
      </c>
      <c r="C5678" t="s">
        <v>497</v>
      </c>
      <c r="D5678" t="s">
        <v>54</v>
      </c>
      <c r="E5678" t="s">
        <v>5365</v>
      </c>
      <c r="F5678">
        <v>2.5999999999999999E-2</v>
      </c>
      <c r="G5678">
        <v>2.5999999999999999E-2</v>
      </c>
      <c r="H5678">
        <v>1</v>
      </c>
      <c r="J5678" t="s">
        <v>498</v>
      </c>
      <c r="K5678" t="s">
        <v>356</v>
      </c>
      <c r="L5678" t="s">
        <v>480</v>
      </c>
      <c r="M5678" t="s">
        <v>7663</v>
      </c>
      <c r="N5678" t="s">
        <v>4591</v>
      </c>
      <c r="O5678">
        <v>0</v>
      </c>
      <c r="P5678">
        <v>0</v>
      </c>
      <c r="Q5678">
        <v>1</v>
      </c>
    </row>
    <row r="5679" spans="1:17" x14ac:dyDescent="0.2">
      <c r="A5679" t="s">
        <v>498</v>
      </c>
      <c r="B5679" t="s">
        <v>134</v>
      </c>
      <c r="C5679" t="s">
        <v>497</v>
      </c>
      <c r="D5679" t="s">
        <v>54</v>
      </c>
      <c r="E5679" t="s">
        <v>5366</v>
      </c>
      <c r="F5679">
        <v>2.5999999999999999E-2</v>
      </c>
      <c r="G5679">
        <v>2.5999999999999999E-2</v>
      </c>
      <c r="H5679">
        <v>1</v>
      </c>
      <c r="J5679" t="s">
        <v>498</v>
      </c>
      <c r="K5679" t="s">
        <v>356</v>
      </c>
      <c r="L5679" t="s">
        <v>480</v>
      </c>
      <c r="M5679" t="s">
        <v>7663</v>
      </c>
      <c r="N5679" t="s">
        <v>4592</v>
      </c>
      <c r="O5679">
        <v>0</v>
      </c>
      <c r="P5679">
        <v>0</v>
      </c>
      <c r="Q5679">
        <v>1</v>
      </c>
    </row>
    <row r="5680" spans="1:17" x14ac:dyDescent="0.2">
      <c r="A5680" t="s">
        <v>498</v>
      </c>
      <c r="B5680" t="s">
        <v>134</v>
      </c>
      <c r="C5680" t="s">
        <v>497</v>
      </c>
      <c r="D5680" t="s">
        <v>54</v>
      </c>
      <c r="E5680" t="s">
        <v>5367</v>
      </c>
      <c r="F5680">
        <v>2.5999999999999999E-2</v>
      </c>
      <c r="G5680">
        <v>2.5999999999999999E-2</v>
      </c>
      <c r="H5680">
        <v>1</v>
      </c>
      <c r="J5680" t="s">
        <v>498</v>
      </c>
      <c r="K5680" t="s">
        <v>356</v>
      </c>
      <c r="L5680" t="s">
        <v>480</v>
      </c>
      <c r="M5680" t="s">
        <v>7663</v>
      </c>
      <c r="N5680" t="s">
        <v>4593</v>
      </c>
      <c r="O5680">
        <v>0</v>
      </c>
      <c r="P5680">
        <v>0</v>
      </c>
      <c r="Q5680">
        <v>1</v>
      </c>
    </row>
    <row r="5681" spans="1:17" x14ac:dyDescent="0.2">
      <c r="A5681" t="s">
        <v>498</v>
      </c>
      <c r="B5681" t="s">
        <v>134</v>
      </c>
      <c r="C5681" t="s">
        <v>497</v>
      </c>
      <c r="D5681" t="s">
        <v>54</v>
      </c>
      <c r="E5681" t="s">
        <v>5368</v>
      </c>
      <c r="F5681">
        <v>2.5000000000000001E-2</v>
      </c>
      <c r="G5681">
        <v>2.5000000000000001E-2</v>
      </c>
      <c r="H5681">
        <v>1</v>
      </c>
      <c r="J5681" t="s">
        <v>498</v>
      </c>
      <c r="K5681" t="s">
        <v>356</v>
      </c>
      <c r="L5681" t="s">
        <v>480</v>
      </c>
      <c r="M5681" t="s">
        <v>7663</v>
      </c>
      <c r="N5681" t="s">
        <v>4594</v>
      </c>
      <c r="O5681">
        <v>0</v>
      </c>
      <c r="P5681">
        <v>0</v>
      </c>
      <c r="Q5681">
        <v>1</v>
      </c>
    </row>
    <row r="5682" spans="1:17" x14ac:dyDescent="0.2">
      <c r="A5682" t="s">
        <v>498</v>
      </c>
      <c r="B5682" t="s">
        <v>134</v>
      </c>
      <c r="C5682" t="s">
        <v>497</v>
      </c>
      <c r="D5682" t="s">
        <v>54</v>
      </c>
      <c r="E5682" t="s">
        <v>5369</v>
      </c>
      <c r="F5682">
        <v>2.5000000000000001E-2</v>
      </c>
      <c r="G5682">
        <v>2.5000000000000001E-2</v>
      </c>
      <c r="H5682">
        <v>1</v>
      </c>
      <c r="J5682" t="s">
        <v>498</v>
      </c>
      <c r="K5682" t="s">
        <v>356</v>
      </c>
      <c r="L5682" t="s">
        <v>480</v>
      </c>
      <c r="M5682" t="s">
        <v>7663</v>
      </c>
      <c r="N5682" t="s">
        <v>4595</v>
      </c>
      <c r="O5682">
        <v>0</v>
      </c>
      <c r="P5682">
        <v>0</v>
      </c>
      <c r="Q5682">
        <v>1</v>
      </c>
    </row>
    <row r="5683" spans="1:17" x14ac:dyDescent="0.2">
      <c r="A5683" t="s">
        <v>498</v>
      </c>
      <c r="B5683" t="s">
        <v>134</v>
      </c>
      <c r="C5683" t="s">
        <v>497</v>
      </c>
      <c r="D5683" t="s">
        <v>54</v>
      </c>
      <c r="E5683" t="s">
        <v>5370</v>
      </c>
      <c r="F5683">
        <v>2.5000000000000001E-2</v>
      </c>
      <c r="G5683">
        <v>2.5000000000000001E-2</v>
      </c>
      <c r="H5683">
        <v>1</v>
      </c>
      <c r="J5683" t="s">
        <v>498</v>
      </c>
      <c r="K5683" t="s">
        <v>356</v>
      </c>
      <c r="L5683" t="s">
        <v>480</v>
      </c>
      <c r="M5683" t="s">
        <v>7663</v>
      </c>
      <c r="N5683" t="s">
        <v>4596</v>
      </c>
      <c r="O5683">
        <v>0</v>
      </c>
      <c r="P5683">
        <v>0</v>
      </c>
      <c r="Q5683">
        <v>1</v>
      </c>
    </row>
    <row r="5684" spans="1:17" x14ac:dyDescent="0.2">
      <c r="A5684" t="s">
        <v>498</v>
      </c>
      <c r="B5684" t="s">
        <v>134</v>
      </c>
      <c r="C5684" t="s">
        <v>497</v>
      </c>
      <c r="D5684" t="s">
        <v>54</v>
      </c>
      <c r="E5684" t="s">
        <v>5371</v>
      </c>
      <c r="F5684">
        <v>2.4E-2</v>
      </c>
      <c r="G5684">
        <v>2.5000000000000001E-2</v>
      </c>
      <c r="H5684">
        <v>1</v>
      </c>
      <c r="J5684" t="s">
        <v>498</v>
      </c>
      <c r="K5684" t="s">
        <v>356</v>
      </c>
      <c r="L5684" t="s">
        <v>480</v>
      </c>
      <c r="M5684" t="s">
        <v>7663</v>
      </c>
      <c r="N5684" t="s">
        <v>4597</v>
      </c>
      <c r="O5684">
        <v>0</v>
      </c>
      <c r="P5684">
        <v>0</v>
      </c>
      <c r="Q5684">
        <v>1</v>
      </c>
    </row>
    <row r="5685" spans="1:17" x14ac:dyDescent="0.2">
      <c r="A5685" t="s">
        <v>498</v>
      </c>
      <c r="B5685" t="s">
        <v>134</v>
      </c>
      <c r="C5685" t="s">
        <v>497</v>
      </c>
      <c r="D5685" t="s">
        <v>54</v>
      </c>
      <c r="E5685" t="s">
        <v>5372</v>
      </c>
      <c r="F5685">
        <v>2.4E-2</v>
      </c>
      <c r="G5685">
        <v>2.4E-2</v>
      </c>
      <c r="H5685">
        <v>1</v>
      </c>
      <c r="J5685" t="s">
        <v>498</v>
      </c>
      <c r="K5685" t="s">
        <v>356</v>
      </c>
      <c r="L5685" t="s">
        <v>480</v>
      </c>
      <c r="M5685" t="s">
        <v>7663</v>
      </c>
      <c r="N5685" t="s">
        <v>4598</v>
      </c>
      <c r="O5685">
        <v>0</v>
      </c>
      <c r="P5685">
        <v>0</v>
      </c>
      <c r="Q5685">
        <v>1</v>
      </c>
    </row>
    <row r="5686" spans="1:17" x14ac:dyDescent="0.2">
      <c r="A5686" t="s">
        <v>498</v>
      </c>
      <c r="B5686" t="s">
        <v>134</v>
      </c>
      <c r="C5686" t="s">
        <v>497</v>
      </c>
      <c r="D5686" t="s">
        <v>54</v>
      </c>
      <c r="E5686" t="s">
        <v>5373</v>
      </c>
      <c r="F5686">
        <v>2.4E-2</v>
      </c>
      <c r="G5686">
        <v>2.4E-2</v>
      </c>
      <c r="H5686">
        <v>1</v>
      </c>
      <c r="J5686" t="s">
        <v>498</v>
      </c>
      <c r="K5686" t="s">
        <v>356</v>
      </c>
      <c r="L5686" t="s">
        <v>480</v>
      </c>
      <c r="M5686" t="s">
        <v>7663</v>
      </c>
      <c r="N5686" t="s">
        <v>4599</v>
      </c>
      <c r="O5686">
        <v>0</v>
      </c>
      <c r="P5686">
        <v>0</v>
      </c>
      <c r="Q5686">
        <v>1</v>
      </c>
    </row>
    <row r="5687" spans="1:17" x14ac:dyDescent="0.2">
      <c r="A5687" t="s">
        <v>498</v>
      </c>
      <c r="B5687" t="s">
        <v>134</v>
      </c>
      <c r="C5687" t="s">
        <v>497</v>
      </c>
      <c r="D5687" t="s">
        <v>54</v>
      </c>
      <c r="E5687" t="s">
        <v>5374</v>
      </c>
      <c r="F5687">
        <v>2.4E-2</v>
      </c>
      <c r="G5687">
        <v>2.4E-2</v>
      </c>
      <c r="H5687">
        <v>1</v>
      </c>
      <c r="J5687" t="s">
        <v>498</v>
      </c>
      <c r="K5687" t="s">
        <v>356</v>
      </c>
      <c r="L5687" t="s">
        <v>480</v>
      </c>
      <c r="M5687" t="s">
        <v>7663</v>
      </c>
      <c r="N5687" t="s">
        <v>4600</v>
      </c>
      <c r="O5687">
        <v>0</v>
      </c>
      <c r="P5687">
        <v>0</v>
      </c>
      <c r="Q5687">
        <v>1</v>
      </c>
    </row>
    <row r="5688" spans="1:17" x14ac:dyDescent="0.2">
      <c r="A5688" t="s">
        <v>498</v>
      </c>
      <c r="B5688" t="s">
        <v>134</v>
      </c>
      <c r="C5688" t="s">
        <v>497</v>
      </c>
      <c r="D5688" t="s">
        <v>54</v>
      </c>
      <c r="E5688" t="s">
        <v>5375</v>
      </c>
      <c r="F5688">
        <v>2.4E-2</v>
      </c>
      <c r="G5688">
        <v>2.4E-2</v>
      </c>
      <c r="H5688">
        <v>1</v>
      </c>
      <c r="J5688" t="s">
        <v>498</v>
      </c>
      <c r="K5688" t="s">
        <v>356</v>
      </c>
      <c r="L5688" t="s">
        <v>480</v>
      </c>
      <c r="M5688" t="s">
        <v>7663</v>
      </c>
      <c r="N5688" t="s">
        <v>4601</v>
      </c>
      <c r="O5688">
        <v>0</v>
      </c>
      <c r="P5688">
        <v>0</v>
      </c>
      <c r="Q5688">
        <v>1</v>
      </c>
    </row>
    <row r="5689" spans="1:17" x14ac:dyDescent="0.2">
      <c r="A5689" t="s">
        <v>498</v>
      </c>
      <c r="B5689" t="s">
        <v>134</v>
      </c>
      <c r="C5689" t="s">
        <v>497</v>
      </c>
      <c r="D5689" t="s">
        <v>54</v>
      </c>
      <c r="E5689" t="s">
        <v>5376</v>
      </c>
      <c r="F5689">
        <v>2.4E-2</v>
      </c>
      <c r="G5689">
        <v>2.4E-2</v>
      </c>
      <c r="H5689">
        <v>1</v>
      </c>
      <c r="J5689" t="s">
        <v>498</v>
      </c>
      <c r="K5689" t="s">
        <v>356</v>
      </c>
      <c r="L5689" t="s">
        <v>480</v>
      </c>
      <c r="M5689" t="s">
        <v>7663</v>
      </c>
      <c r="N5689" t="s">
        <v>4602</v>
      </c>
      <c r="O5689">
        <v>0</v>
      </c>
      <c r="P5689">
        <v>0</v>
      </c>
      <c r="Q5689">
        <v>1</v>
      </c>
    </row>
    <row r="5690" spans="1:17" x14ac:dyDescent="0.2">
      <c r="A5690" t="s">
        <v>498</v>
      </c>
      <c r="B5690" t="s">
        <v>134</v>
      </c>
      <c r="C5690" t="s">
        <v>497</v>
      </c>
      <c r="D5690" t="s">
        <v>54</v>
      </c>
      <c r="E5690" t="s">
        <v>5377</v>
      </c>
      <c r="F5690">
        <v>2.4E-2</v>
      </c>
      <c r="G5690">
        <v>2.4E-2</v>
      </c>
      <c r="H5690">
        <v>1</v>
      </c>
      <c r="J5690" t="s">
        <v>498</v>
      </c>
      <c r="K5690" t="s">
        <v>356</v>
      </c>
      <c r="L5690" t="s">
        <v>480</v>
      </c>
      <c r="M5690" t="s">
        <v>7663</v>
      </c>
      <c r="N5690" t="s">
        <v>4603</v>
      </c>
      <c r="O5690">
        <v>0</v>
      </c>
      <c r="P5690">
        <v>0</v>
      </c>
      <c r="Q5690">
        <v>1</v>
      </c>
    </row>
    <row r="5691" spans="1:17" x14ac:dyDescent="0.2">
      <c r="A5691" t="s">
        <v>498</v>
      </c>
      <c r="B5691" t="s">
        <v>134</v>
      </c>
      <c r="C5691" t="s">
        <v>497</v>
      </c>
      <c r="D5691" t="s">
        <v>54</v>
      </c>
      <c r="E5691" t="s">
        <v>5378</v>
      </c>
      <c r="F5691">
        <v>2.4E-2</v>
      </c>
      <c r="G5691">
        <v>2.4E-2</v>
      </c>
      <c r="H5691">
        <v>1</v>
      </c>
      <c r="J5691" t="s">
        <v>498</v>
      </c>
      <c r="K5691" t="s">
        <v>356</v>
      </c>
      <c r="L5691" t="s">
        <v>480</v>
      </c>
      <c r="M5691" t="s">
        <v>7663</v>
      </c>
      <c r="N5691" t="s">
        <v>4604</v>
      </c>
      <c r="O5691">
        <v>0</v>
      </c>
      <c r="P5691">
        <v>0</v>
      </c>
      <c r="Q5691">
        <v>1</v>
      </c>
    </row>
    <row r="5692" spans="1:17" x14ac:dyDescent="0.2">
      <c r="A5692" t="s">
        <v>498</v>
      </c>
      <c r="B5692" t="s">
        <v>134</v>
      </c>
      <c r="C5692" t="s">
        <v>497</v>
      </c>
      <c r="D5692" t="s">
        <v>54</v>
      </c>
      <c r="E5692" t="s">
        <v>5379</v>
      </c>
      <c r="F5692">
        <v>2.4E-2</v>
      </c>
      <c r="G5692">
        <v>2.4E-2</v>
      </c>
      <c r="H5692">
        <v>1</v>
      </c>
      <c r="J5692" t="s">
        <v>498</v>
      </c>
      <c r="K5692" t="s">
        <v>356</v>
      </c>
      <c r="L5692" t="s">
        <v>480</v>
      </c>
      <c r="M5692" t="s">
        <v>7663</v>
      </c>
      <c r="N5692" t="s">
        <v>4605</v>
      </c>
      <c r="O5692">
        <v>0</v>
      </c>
      <c r="P5692">
        <v>0</v>
      </c>
      <c r="Q5692">
        <v>1</v>
      </c>
    </row>
    <row r="5693" spans="1:17" x14ac:dyDescent="0.2">
      <c r="A5693" t="s">
        <v>498</v>
      </c>
      <c r="B5693" t="s">
        <v>134</v>
      </c>
      <c r="C5693" t="s">
        <v>497</v>
      </c>
      <c r="D5693" t="s">
        <v>54</v>
      </c>
      <c r="E5693" t="s">
        <v>5380</v>
      </c>
      <c r="F5693">
        <v>2.4E-2</v>
      </c>
      <c r="G5693">
        <v>2.4E-2</v>
      </c>
      <c r="H5693">
        <v>1</v>
      </c>
      <c r="J5693" t="s">
        <v>498</v>
      </c>
      <c r="K5693" t="s">
        <v>356</v>
      </c>
      <c r="L5693" t="s">
        <v>480</v>
      </c>
      <c r="M5693" t="s">
        <v>7663</v>
      </c>
      <c r="N5693" t="s">
        <v>4606</v>
      </c>
      <c r="O5693">
        <v>0</v>
      </c>
      <c r="P5693">
        <v>0</v>
      </c>
      <c r="Q5693">
        <v>1</v>
      </c>
    </row>
    <row r="5694" spans="1:17" x14ac:dyDescent="0.2">
      <c r="A5694" t="s">
        <v>498</v>
      </c>
      <c r="B5694" t="s">
        <v>134</v>
      </c>
      <c r="C5694" t="s">
        <v>497</v>
      </c>
      <c r="D5694" t="s">
        <v>54</v>
      </c>
      <c r="E5694" t="s">
        <v>5381</v>
      </c>
      <c r="F5694">
        <v>2.3E-2</v>
      </c>
      <c r="G5694">
        <v>2.3E-2</v>
      </c>
      <c r="H5694">
        <v>1</v>
      </c>
      <c r="J5694" t="s">
        <v>498</v>
      </c>
      <c r="K5694" t="s">
        <v>356</v>
      </c>
      <c r="L5694" t="s">
        <v>480</v>
      </c>
      <c r="M5694" t="s">
        <v>7663</v>
      </c>
      <c r="N5694" t="s">
        <v>4607</v>
      </c>
      <c r="O5694">
        <v>0</v>
      </c>
      <c r="P5694">
        <v>0</v>
      </c>
      <c r="Q5694">
        <v>1</v>
      </c>
    </row>
    <row r="5695" spans="1:17" x14ac:dyDescent="0.2">
      <c r="A5695" t="s">
        <v>498</v>
      </c>
      <c r="B5695" t="s">
        <v>134</v>
      </c>
      <c r="C5695" t="s">
        <v>497</v>
      </c>
      <c r="D5695" t="s">
        <v>54</v>
      </c>
      <c r="E5695" t="s">
        <v>5382</v>
      </c>
      <c r="F5695">
        <v>2.4E-2</v>
      </c>
      <c r="G5695">
        <v>2.4E-2</v>
      </c>
      <c r="H5695">
        <v>1</v>
      </c>
      <c r="J5695" t="s">
        <v>498</v>
      </c>
      <c r="K5695" t="s">
        <v>356</v>
      </c>
      <c r="L5695" t="s">
        <v>480</v>
      </c>
      <c r="M5695" t="s">
        <v>7663</v>
      </c>
      <c r="N5695" t="s">
        <v>4608</v>
      </c>
      <c r="O5695">
        <v>0</v>
      </c>
      <c r="P5695">
        <v>0</v>
      </c>
      <c r="Q5695">
        <v>1</v>
      </c>
    </row>
    <row r="5696" spans="1:17" x14ac:dyDescent="0.2">
      <c r="A5696" t="s">
        <v>498</v>
      </c>
      <c r="B5696" t="s">
        <v>134</v>
      </c>
      <c r="C5696" t="s">
        <v>497</v>
      </c>
      <c r="D5696" t="s">
        <v>54</v>
      </c>
      <c r="E5696" t="s">
        <v>5383</v>
      </c>
      <c r="F5696">
        <v>2.4E-2</v>
      </c>
      <c r="G5696">
        <v>2.4E-2</v>
      </c>
      <c r="H5696">
        <v>1</v>
      </c>
      <c r="J5696" t="s">
        <v>498</v>
      </c>
      <c r="K5696" t="s">
        <v>356</v>
      </c>
      <c r="L5696" t="s">
        <v>480</v>
      </c>
      <c r="M5696" t="s">
        <v>7663</v>
      </c>
      <c r="N5696" t="s">
        <v>4609</v>
      </c>
      <c r="O5696">
        <v>0</v>
      </c>
      <c r="P5696">
        <v>0</v>
      </c>
      <c r="Q5696">
        <v>1</v>
      </c>
    </row>
    <row r="5697" spans="1:17" x14ac:dyDescent="0.2">
      <c r="A5697" t="s">
        <v>498</v>
      </c>
      <c r="B5697" t="s">
        <v>134</v>
      </c>
      <c r="C5697" t="s">
        <v>497</v>
      </c>
      <c r="D5697" t="s">
        <v>54</v>
      </c>
      <c r="E5697" t="s">
        <v>5384</v>
      </c>
      <c r="F5697">
        <v>2.4E-2</v>
      </c>
      <c r="G5697">
        <v>2.4E-2</v>
      </c>
      <c r="H5697">
        <v>1</v>
      </c>
      <c r="J5697" t="s">
        <v>498</v>
      </c>
      <c r="K5697" t="s">
        <v>356</v>
      </c>
      <c r="L5697" t="s">
        <v>480</v>
      </c>
      <c r="M5697" t="s">
        <v>7663</v>
      </c>
      <c r="N5697" t="s">
        <v>4610</v>
      </c>
      <c r="O5697">
        <v>0</v>
      </c>
      <c r="P5697">
        <v>0</v>
      </c>
      <c r="Q5697">
        <v>1</v>
      </c>
    </row>
    <row r="5698" spans="1:17" x14ac:dyDescent="0.2">
      <c r="A5698" t="s">
        <v>498</v>
      </c>
      <c r="B5698" t="s">
        <v>134</v>
      </c>
      <c r="C5698" t="s">
        <v>497</v>
      </c>
      <c r="D5698" t="s">
        <v>54</v>
      </c>
      <c r="E5698" t="s">
        <v>5385</v>
      </c>
      <c r="F5698">
        <v>2.4E-2</v>
      </c>
      <c r="G5698">
        <v>2.4E-2</v>
      </c>
      <c r="H5698">
        <v>1</v>
      </c>
      <c r="J5698" t="s">
        <v>498</v>
      </c>
      <c r="K5698" t="s">
        <v>356</v>
      </c>
      <c r="L5698" t="s">
        <v>480</v>
      </c>
      <c r="M5698" t="s">
        <v>7663</v>
      </c>
      <c r="N5698" t="s">
        <v>4611</v>
      </c>
      <c r="O5698">
        <v>0</v>
      </c>
      <c r="P5698">
        <v>0</v>
      </c>
      <c r="Q5698">
        <v>1</v>
      </c>
    </row>
    <row r="5699" spans="1:17" x14ac:dyDescent="0.2">
      <c r="A5699" t="s">
        <v>498</v>
      </c>
      <c r="B5699" t="s">
        <v>134</v>
      </c>
      <c r="C5699" t="s">
        <v>497</v>
      </c>
      <c r="D5699" t="s">
        <v>54</v>
      </c>
      <c r="E5699" t="s">
        <v>5386</v>
      </c>
      <c r="F5699">
        <v>2.4E-2</v>
      </c>
      <c r="G5699">
        <v>2.4E-2</v>
      </c>
      <c r="H5699">
        <v>1</v>
      </c>
      <c r="J5699" t="s">
        <v>498</v>
      </c>
      <c r="K5699" t="s">
        <v>356</v>
      </c>
      <c r="L5699" t="s">
        <v>480</v>
      </c>
      <c r="M5699" t="s">
        <v>7663</v>
      </c>
      <c r="N5699" t="s">
        <v>4612</v>
      </c>
      <c r="O5699">
        <v>0</v>
      </c>
      <c r="P5699">
        <v>0</v>
      </c>
      <c r="Q5699">
        <v>1</v>
      </c>
    </row>
    <row r="5700" spans="1:17" x14ac:dyDescent="0.2">
      <c r="A5700" t="s">
        <v>498</v>
      </c>
      <c r="B5700" t="s">
        <v>134</v>
      </c>
      <c r="C5700" t="s">
        <v>497</v>
      </c>
      <c r="D5700" t="s">
        <v>54</v>
      </c>
      <c r="E5700" t="s">
        <v>5387</v>
      </c>
      <c r="F5700">
        <v>2.5000000000000001E-2</v>
      </c>
      <c r="G5700">
        <v>2.5000000000000001E-2</v>
      </c>
      <c r="H5700">
        <v>1</v>
      </c>
      <c r="J5700" t="s">
        <v>498</v>
      </c>
      <c r="K5700" t="s">
        <v>356</v>
      </c>
      <c r="L5700" t="s">
        <v>480</v>
      </c>
      <c r="M5700" t="s">
        <v>7663</v>
      </c>
      <c r="N5700" t="s">
        <v>4613</v>
      </c>
      <c r="O5700">
        <v>0</v>
      </c>
      <c r="P5700">
        <v>0</v>
      </c>
      <c r="Q5700">
        <v>1</v>
      </c>
    </row>
    <row r="5701" spans="1:17" x14ac:dyDescent="0.2">
      <c r="A5701" t="s">
        <v>498</v>
      </c>
      <c r="B5701" t="s">
        <v>134</v>
      </c>
      <c r="C5701" t="s">
        <v>497</v>
      </c>
      <c r="D5701" t="s">
        <v>54</v>
      </c>
      <c r="E5701" t="s">
        <v>5388</v>
      </c>
      <c r="F5701">
        <v>2.4E-2</v>
      </c>
      <c r="G5701">
        <v>2.5000000000000001E-2</v>
      </c>
      <c r="H5701">
        <v>1</v>
      </c>
      <c r="J5701" t="s">
        <v>498</v>
      </c>
      <c r="K5701" t="s">
        <v>356</v>
      </c>
      <c r="L5701" t="s">
        <v>480</v>
      </c>
      <c r="M5701" t="s">
        <v>7663</v>
      </c>
      <c r="N5701" t="s">
        <v>4614</v>
      </c>
      <c r="O5701">
        <v>0</v>
      </c>
      <c r="P5701">
        <v>0</v>
      </c>
      <c r="Q5701">
        <v>1</v>
      </c>
    </row>
    <row r="5702" spans="1:17" x14ac:dyDescent="0.2">
      <c r="A5702" t="s">
        <v>498</v>
      </c>
      <c r="B5702" t="s">
        <v>134</v>
      </c>
      <c r="C5702" t="s">
        <v>497</v>
      </c>
      <c r="D5702" t="s">
        <v>54</v>
      </c>
      <c r="E5702" t="s">
        <v>5389</v>
      </c>
      <c r="F5702">
        <v>2.5000000000000001E-2</v>
      </c>
      <c r="G5702">
        <v>2.5000000000000001E-2</v>
      </c>
      <c r="H5702">
        <v>1</v>
      </c>
      <c r="J5702" t="s">
        <v>498</v>
      </c>
      <c r="K5702" t="s">
        <v>356</v>
      </c>
      <c r="L5702" t="s">
        <v>480</v>
      </c>
      <c r="M5702" t="s">
        <v>7663</v>
      </c>
      <c r="N5702" t="s">
        <v>4615</v>
      </c>
      <c r="O5702">
        <v>0</v>
      </c>
      <c r="P5702">
        <v>0</v>
      </c>
      <c r="Q5702">
        <v>1</v>
      </c>
    </row>
    <row r="5703" spans="1:17" x14ac:dyDescent="0.2">
      <c r="A5703" t="s">
        <v>498</v>
      </c>
      <c r="B5703" t="s">
        <v>134</v>
      </c>
      <c r="C5703" t="s">
        <v>497</v>
      </c>
      <c r="D5703" t="s">
        <v>54</v>
      </c>
      <c r="E5703" t="s">
        <v>5390</v>
      </c>
      <c r="F5703">
        <v>2.5999999999999999E-2</v>
      </c>
      <c r="G5703">
        <v>2.5999999999999999E-2</v>
      </c>
      <c r="H5703">
        <v>1</v>
      </c>
      <c r="J5703" t="s">
        <v>498</v>
      </c>
      <c r="K5703" t="s">
        <v>356</v>
      </c>
      <c r="L5703" t="s">
        <v>480</v>
      </c>
      <c r="M5703" t="s">
        <v>7663</v>
      </c>
      <c r="N5703" t="s">
        <v>4616</v>
      </c>
      <c r="O5703">
        <v>0</v>
      </c>
      <c r="P5703">
        <v>0</v>
      </c>
      <c r="Q5703">
        <v>1</v>
      </c>
    </row>
    <row r="5704" spans="1:17" x14ac:dyDescent="0.2">
      <c r="A5704" t="s">
        <v>498</v>
      </c>
      <c r="B5704" t="s">
        <v>134</v>
      </c>
      <c r="C5704" t="s">
        <v>497</v>
      </c>
      <c r="D5704" t="s">
        <v>54</v>
      </c>
      <c r="E5704" t="s">
        <v>5391</v>
      </c>
      <c r="F5704">
        <v>2.5000000000000001E-2</v>
      </c>
      <c r="G5704">
        <v>2.5000000000000001E-2</v>
      </c>
      <c r="H5704">
        <v>1</v>
      </c>
      <c r="J5704" t="s">
        <v>498</v>
      </c>
      <c r="K5704" t="s">
        <v>356</v>
      </c>
      <c r="L5704" t="s">
        <v>480</v>
      </c>
      <c r="M5704" t="s">
        <v>7663</v>
      </c>
      <c r="N5704" t="s">
        <v>4617</v>
      </c>
      <c r="O5704">
        <v>0</v>
      </c>
      <c r="P5704">
        <v>0</v>
      </c>
      <c r="Q5704">
        <v>1</v>
      </c>
    </row>
    <row r="5705" spans="1:17" x14ac:dyDescent="0.2">
      <c r="A5705" t="s">
        <v>498</v>
      </c>
      <c r="B5705" t="s">
        <v>134</v>
      </c>
      <c r="C5705" t="s">
        <v>497</v>
      </c>
      <c r="D5705" t="s">
        <v>54</v>
      </c>
      <c r="E5705" t="s">
        <v>5392</v>
      </c>
      <c r="F5705">
        <v>2.5000000000000001E-2</v>
      </c>
      <c r="G5705">
        <v>2.5000000000000001E-2</v>
      </c>
      <c r="H5705">
        <v>1</v>
      </c>
      <c r="J5705" t="s">
        <v>498</v>
      </c>
      <c r="K5705" t="s">
        <v>356</v>
      </c>
      <c r="L5705" t="s">
        <v>480</v>
      </c>
      <c r="M5705" t="s">
        <v>7663</v>
      </c>
      <c r="N5705" t="s">
        <v>4618</v>
      </c>
      <c r="O5705">
        <v>0</v>
      </c>
      <c r="P5705">
        <v>0</v>
      </c>
      <c r="Q5705">
        <v>1</v>
      </c>
    </row>
    <row r="5706" spans="1:17" x14ac:dyDescent="0.2">
      <c r="A5706" t="s">
        <v>498</v>
      </c>
      <c r="B5706" t="s">
        <v>134</v>
      </c>
      <c r="C5706" t="s">
        <v>497</v>
      </c>
      <c r="D5706" t="s">
        <v>54</v>
      </c>
      <c r="E5706" t="s">
        <v>5393</v>
      </c>
      <c r="F5706">
        <v>2.4E-2</v>
      </c>
      <c r="G5706">
        <v>2.4E-2</v>
      </c>
      <c r="H5706">
        <v>1</v>
      </c>
      <c r="J5706" t="s">
        <v>498</v>
      </c>
      <c r="K5706" t="s">
        <v>356</v>
      </c>
      <c r="L5706" t="s">
        <v>480</v>
      </c>
      <c r="M5706" t="s">
        <v>7663</v>
      </c>
      <c r="N5706" t="s">
        <v>4619</v>
      </c>
      <c r="O5706">
        <v>0</v>
      </c>
      <c r="P5706">
        <v>0</v>
      </c>
      <c r="Q5706">
        <v>1</v>
      </c>
    </row>
    <row r="5707" spans="1:17" x14ac:dyDescent="0.2">
      <c r="A5707" t="s">
        <v>498</v>
      </c>
      <c r="B5707" t="s">
        <v>134</v>
      </c>
      <c r="C5707" t="s">
        <v>497</v>
      </c>
      <c r="D5707" t="s">
        <v>54</v>
      </c>
      <c r="E5707" t="s">
        <v>5394</v>
      </c>
      <c r="F5707">
        <v>2.5000000000000001E-2</v>
      </c>
      <c r="G5707">
        <v>2.5000000000000001E-2</v>
      </c>
      <c r="H5707">
        <v>1</v>
      </c>
      <c r="J5707" t="s">
        <v>498</v>
      </c>
      <c r="K5707" t="s">
        <v>356</v>
      </c>
      <c r="L5707" t="s">
        <v>480</v>
      </c>
      <c r="M5707" t="s">
        <v>7663</v>
      </c>
      <c r="N5707" t="s">
        <v>4620</v>
      </c>
      <c r="O5707">
        <v>0</v>
      </c>
      <c r="P5707">
        <v>0</v>
      </c>
      <c r="Q5707">
        <v>1</v>
      </c>
    </row>
    <row r="5708" spans="1:17" x14ac:dyDescent="0.2">
      <c r="A5708" t="s">
        <v>498</v>
      </c>
      <c r="B5708" t="s">
        <v>134</v>
      </c>
      <c r="C5708" t="s">
        <v>497</v>
      </c>
      <c r="D5708" t="s">
        <v>54</v>
      </c>
      <c r="E5708" t="s">
        <v>5395</v>
      </c>
      <c r="F5708">
        <v>2.4E-2</v>
      </c>
      <c r="G5708">
        <v>2.4E-2</v>
      </c>
      <c r="H5708">
        <v>1</v>
      </c>
      <c r="J5708" t="s">
        <v>498</v>
      </c>
      <c r="K5708" t="s">
        <v>356</v>
      </c>
      <c r="L5708" t="s">
        <v>480</v>
      </c>
      <c r="M5708" t="s">
        <v>7663</v>
      </c>
      <c r="N5708" t="s">
        <v>4621</v>
      </c>
      <c r="O5708">
        <v>0</v>
      </c>
      <c r="P5708">
        <v>0</v>
      </c>
      <c r="Q5708">
        <v>1</v>
      </c>
    </row>
    <row r="5709" spans="1:17" x14ac:dyDescent="0.2">
      <c r="A5709" t="s">
        <v>498</v>
      </c>
      <c r="B5709" t="s">
        <v>134</v>
      </c>
      <c r="C5709" t="s">
        <v>497</v>
      </c>
      <c r="D5709" t="s">
        <v>54</v>
      </c>
      <c r="E5709" t="s">
        <v>5396</v>
      </c>
      <c r="F5709">
        <v>2.4E-2</v>
      </c>
      <c r="G5709">
        <v>2.4E-2</v>
      </c>
      <c r="H5709">
        <v>1</v>
      </c>
      <c r="J5709" t="s">
        <v>498</v>
      </c>
      <c r="K5709" t="s">
        <v>356</v>
      </c>
      <c r="L5709" t="s">
        <v>480</v>
      </c>
      <c r="M5709" t="s">
        <v>7663</v>
      </c>
      <c r="N5709" t="s">
        <v>4622</v>
      </c>
      <c r="O5709">
        <v>0</v>
      </c>
      <c r="P5709">
        <v>0</v>
      </c>
      <c r="Q5709">
        <v>1</v>
      </c>
    </row>
    <row r="5710" spans="1:17" x14ac:dyDescent="0.2">
      <c r="A5710" t="s">
        <v>498</v>
      </c>
      <c r="B5710" t="s">
        <v>134</v>
      </c>
      <c r="C5710" t="s">
        <v>497</v>
      </c>
      <c r="D5710" t="s">
        <v>54</v>
      </c>
      <c r="E5710" t="s">
        <v>5397</v>
      </c>
      <c r="F5710">
        <v>2.4E-2</v>
      </c>
      <c r="G5710">
        <v>2.4E-2</v>
      </c>
      <c r="H5710">
        <v>1</v>
      </c>
      <c r="J5710" t="s">
        <v>498</v>
      </c>
      <c r="K5710" t="s">
        <v>356</v>
      </c>
      <c r="L5710" t="s">
        <v>480</v>
      </c>
      <c r="M5710" t="s">
        <v>7663</v>
      </c>
      <c r="N5710" t="s">
        <v>4623</v>
      </c>
      <c r="O5710">
        <v>0</v>
      </c>
      <c r="P5710">
        <v>0</v>
      </c>
      <c r="Q5710">
        <v>1</v>
      </c>
    </row>
    <row r="5711" spans="1:17" x14ac:dyDescent="0.2">
      <c r="A5711" t="s">
        <v>498</v>
      </c>
      <c r="B5711" t="s">
        <v>134</v>
      </c>
      <c r="C5711" t="s">
        <v>497</v>
      </c>
      <c r="D5711" t="s">
        <v>54</v>
      </c>
      <c r="E5711" t="s">
        <v>5398</v>
      </c>
      <c r="F5711">
        <v>2.4E-2</v>
      </c>
      <c r="G5711">
        <v>2.4E-2</v>
      </c>
      <c r="H5711">
        <v>1</v>
      </c>
      <c r="J5711" t="s">
        <v>498</v>
      </c>
      <c r="K5711" t="s">
        <v>356</v>
      </c>
      <c r="L5711" t="s">
        <v>480</v>
      </c>
      <c r="M5711" t="s">
        <v>7663</v>
      </c>
      <c r="N5711" t="s">
        <v>4624</v>
      </c>
      <c r="O5711">
        <v>0</v>
      </c>
      <c r="P5711">
        <v>0</v>
      </c>
      <c r="Q5711">
        <v>1</v>
      </c>
    </row>
    <row r="5712" spans="1:17" x14ac:dyDescent="0.2">
      <c r="A5712" t="s">
        <v>498</v>
      </c>
      <c r="B5712" t="s">
        <v>134</v>
      </c>
      <c r="C5712" t="s">
        <v>497</v>
      </c>
      <c r="D5712" t="s">
        <v>54</v>
      </c>
      <c r="E5712" t="s">
        <v>5399</v>
      </c>
      <c r="F5712">
        <v>2.4E-2</v>
      </c>
      <c r="G5712">
        <v>2.4E-2</v>
      </c>
      <c r="H5712">
        <v>1</v>
      </c>
      <c r="J5712" t="s">
        <v>498</v>
      </c>
      <c r="K5712" t="s">
        <v>356</v>
      </c>
      <c r="L5712" t="s">
        <v>480</v>
      </c>
      <c r="M5712" t="s">
        <v>7663</v>
      </c>
      <c r="N5712" t="s">
        <v>4625</v>
      </c>
      <c r="O5712">
        <v>0</v>
      </c>
      <c r="P5712">
        <v>0</v>
      </c>
      <c r="Q5712">
        <v>1</v>
      </c>
    </row>
    <row r="5713" spans="1:17" x14ac:dyDescent="0.2">
      <c r="A5713" t="s">
        <v>498</v>
      </c>
      <c r="B5713" t="s">
        <v>134</v>
      </c>
      <c r="C5713" t="s">
        <v>497</v>
      </c>
      <c r="D5713" t="s">
        <v>54</v>
      </c>
      <c r="E5713" t="s">
        <v>5400</v>
      </c>
      <c r="F5713">
        <v>2.4E-2</v>
      </c>
      <c r="G5713">
        <v>2.4E-2</v>
      </c>
      <c r="H5713">
        <v>1</v>
      </c>
      <c r="J5713" t="s">
        <v>498</v>
      </c>
      <c r="K5713" t="s">
        <v>356</v>
      </c>
      <c r="L5713" t="s">
        <v>480</v>
      </c>
      <c r="M5713" t="s">
        <v>7663</v>
      </c>
      <c r="N5713" t="s">
        <v>4626</v>
      </c>
      <c r="O5713">
        <v>0</v>
      </c>
      <c r="P5713">
        <v>0</v>
      </c>
      <c r="Q5713">
        <v>1</v>
      </c>
    </row>
    <row r="5714" spans="1:17" x14ac:dyDescent="0.2">
      <c r="A5714" t="s">
        <v>498</v>
      </c>
      <c r="B5714" t="s">
        <v>134</v>
      </c>
      <c r="C5714" t="s">
        <v>497</v>
      </c>
      <c r="D5714" t="s">
        <v>54</v>
      </c>
      <c r="E5714" t="s">
        <v>5401</v>
      </c>
      <c r="F5714">
        <v>2.4E-2</v>
      </c>
      <c r="G5714">
        <v>2.4E-2</v>
      </c>
      <c r="H5714">
        <v>1</v>
      </c>
      <c r="J5714" t="s">
        <v>498</v>
      </c>
      <c r="K5714" t="s">
        <v>356</v>
      </c>
      <c r="L5714" t="s">
        <v>480</v>
      </c>
      <c r="M5714" t="s">
        <v>7663</v>
      </c>
      <c r="N5714" t="s">
        <v>4627</v>
      </c>
      <c r="O5714">
        <v>0</v>
      </c>
      <c r="P5714">
        <v>0</v>
      </c>
      <c r="Q5714">
        <v>1</v>
      </c>
    </row>
    <row r="5715" spans="1:17" x14ac:dyDescent="0.2">
      <c r="A5715" t="s">
        <v>498</v>
      </c>
      <c r="B5715" t="s">
        <v>134</v>
      </c>
      <c r="C5715" t="s">
        <v>497</v>
      </c>
      <c r="D5715" t="s">
        <v>54</v>
      </c>
      <c r="E5715" t="s">
        <v>5402</v>
      </c>
      <c r="F5715">
        <v>2.4E-2</v>
      </c>
      <c r="G5715">
        <v>2.4E-2</v>
      </c>
      <c r="H5715">
        <v>1</v>
      </c>
      <c r="J5715" t="s">
        <v>498</v>
      </c>
      <c r="K5715" t="s">
        <v>356</v>
      </c>
      <c r="L5715" t="s">
        <v>480</v>
      </c>
      <c r="M5715" t="s">
        <v>7663</v>
      </c>
      <c r="N5715" t="s">
        <v>4628</v>
      </c>
      <c r="O5715">
        <v>0</v>
      </c>
      <c r="P5715">
        <v>0</v>
      </c>
      <c r="Q5715">
        <v>1</v>
      </c>
    </row>
    <row r="5716" spans="1:17" x14ac:dyDescent="0.2">
      <c r="A5716" t="s">
        <v>498</v>
      </c>
      <c r="B5716" t="s">
        <v>134</v>
      </c>
      <c r="C5716" t="s">
        <v>497</v>
      </c>
      <c r="D5716" t="s">
        <v>54</v>
      </c>
      <c r="E5716" t="s">
        <v>5403</v>
      </c>
      <c r="F5716">
        <v>2.4E-2</v>
      </c>
      <c r="G5716">
        <v>2.4E-2</v>
      </c>
      <c r="H5716">
        <v>1</v>
      </c>
      <c r="J5716" t="s">
        <v>498</v>
      </c>
      <c r="K5716" t="s">
        <v>356</v>
      </c>
      <c r="L5716" t="s">
        <v>480</v>
      </c>
      <c r="M5716" t="s">
        <v>7663</v>
      </c>
      <c r="N5716" t="s">
        <v>4629</v>
      </c>
      <c r="O5716">
        <v>0</v>
      </c>
      <c r="P5716">
        <v>0</v>
      </c>
      <c r="Q5716">
        <v>1</v>
      </c>
    </row>
    <row r="5717" spans="1:17" x14ac:dyDescent="0.2">
      <c r="A5717" t="s">
        <v>498</v>
      </c>
      <c r="B5717" t="s">
        <v>134</v>
      </c>
      <c r="C5717" t="s">
        <v>497</v>
      </c>
      <c r="D5717" t="s">
        <v>54</v>
      </c>
      <c r="E5717" t="s">
        <v>5404</v>
      </c>
      <c r="F5717">
        <v>2.4E-2</v>
      </c>
      <c r="G5717">
        <v>2.4E-2</v>
      </c>
      <c r="H5717">
        <v>1</v>
      </c>
      <c r="J5717" t="s">
        <v>498</v>
      </c>
      <c r="K5717" t="s">
        <v>356</v>
      </c>
      <c r="L5717" t="s">
        <v>480</v>
      </c>
      <c r="M5717" t="s">
        <v>7663</v>
      </c>
      <c r="N5717" t="s">
        <v>4630</v>
      </c>
      <c r="O5717">
        <v>0</v>
      </c>
      <c r="P5717">
        <v>0</v>
      </c>
      <c r="Q5717">
        <v>1</v>
      </c>
    </row>
    <row r="5718" spans="1:17" x14ac:dyDescent="0.2">
      <c r="A5718" t="s">
        <v>498</v>
      </c>
      <c r="B5718" t="s">
        <v>134</v>
      </c>
      <c r="C5718" t="s">
        <v>497</v>
      </c>
      <c r="D5718" t="s">
        <v>54</v>
      </c>
      <c r="E5718" t="s">
        <v>5405</v>
      </c>
      <c r="F5718">
        <v>2.5000000000000001E-2</v>
      </c>
      <c r="G5718">
        <v>2.5000000000000001E-2</v>
      </c>
      <c r="H5718">
        <v>1</v>
      </c>
      <c r="J5718" t="s">
        <v>498</v>
      </c>
      <c r="K5718" t="s">
        <v>356</v>
      </c>
      <c r="L5718" t="s">
        <v>480</v>
      </c>
      <c r="M5718" t="s">
        <v>7663</v>
      </c>
      <c r="N5718" t="s">
        <v>4631</v>
      </c>
      <c r="O5718">
        <v>0</v>
      </c>
      <c r="P5718">
        <v>0</v>
      </c>
      <c r="Q5718">
        <v>1</v>
      </c>
    </row>
    <row r="5719" spans="1:17" x14ac:dyDescent="0.2">
      <c r="A5719" t="s">
        <v>498</v>
      </c>
      <c r="B5719" t="s">
        <v>134</v>
      </c>
      <c r="C5719" t="s">
        <v>497</v>
      </c>
      <c r="D5719" t="s">
        <v>54</v>
      </c>
      <c r="E5719" t="s">
        <v>5406</v>
      </c>
      <c r="F5719">
        <v>2.5000000000000001E-2</v>
      </c>
      <c r="G5719">
        <v>2.5000000000000001E-2</v>
      </c>
      <c r="H5719">
        <v>1</v>
      </c>
      <c r="J5719" t="s">
        <v>498</v>
      </c>
      <c r="K5719" t="s">
        <v>356</v>
      </c>
      <c r="L5719" t="s">
        <v>480</v>
      </c>
      <c r="M5719" t="s">
        <v>7663</v>
      </c>
      <c r="N5719" t="s">
        <v>4632</v>
      </c>
      <c r="O5719">
        <v>0</v>
      </c>
      <c r="P5719">
        <v>0</v>
      </c>
      <c r="Q5719">
        <v>1</v>
      </c>
    </row>
    <row r="5720" spans="1:17" x14ac:dyDescent="0.2">
      <c r="A5720" t="s">
        <v>498</v>
      </c>
      <c r="B5720" t="s">
        <v>134</v>
      </c>
      <c r="C5720" t="s">
        <v>497</v>
      </c>
      <c r="D5720" t="s">
        <v>54</v>
      </c>
      <c r="E5720" t="s">
        <v>5407</v>
      </c>
      <c r="F5720">
        <v>2.4E-2</v>
      </c>
      <c r="G5720">
        <v>2.4E-2</v>
      </c>
      <c r="H5720">
        <v>1</v>
      </c>
      <c r="J5720" t="s">
        <v>498</v>
      </c>
      <c r="K5720" t="s">
        <v>356</v>
      </c>
      <c r="L5720" t="s">
        <v>480</v>
      </c>
      <c r="M5720" t="s">
        <v>7663</v>
      </c>
      <c r="N5720" t="s">
        <v>4633</v>
      </c>
      <c r="O5720">
        <v>0</v>
      </c>
      <c r="P5720">
        <v>0</v>
      </c>
      <c r="Q5720">
        <v>1</v>
      </c>
    </row>
    <row r="5721" spans="1:17" x14ac:dyDescent="0.2">
      <c r="A5721" t="s">
        <v>498</v>
      </c>
      <c r="B5721" t="s">
        <v>134</v>
      </c>
      <c r="C5721" t="s">
        <v>497</v>
      </c>
      <c r="D5721" t="s">
        <v>54</v>
      </c>
      <c r="E5721" t="s">
        <v>5408</v>
      </c>
      <c r="F5721">
        <v>2.4E-2</v>
      </c>
      <c r="G5721">
        <v>2.4E-2</v>
      </c>
      <c r="H5721">
        <v>1</v>
      </c>
      <c r="J5721" t="s">
        <v>498</v>
      </c>
      <c r="K5721" t="s">
        <v>356</v>
      </c>
      <c r="L5721" t="s">
        <v>480</v>
      </c>
      <c r="M5721" t="s">
        <v>7663</v>
      </c>
      <c r="N5721" t="s">
        <v>4634</v>
      </c>
      <c r="O5721">
        <v>0</v>
      </c>
      <c r="P5721">
        <v>0</v>
      </c>
      <c r="Q5721">
        <v>1</v>
      </c>
    </row>
    <row r="5722" spans="1:17" x14ac:dyDescent="0.2">
      <c r="A5722" t="s">
        <v>498</v>
      </c>
      <c r="B5722" t="s">
        <v>134</v>
      </c>
      <c r="C5722" t="s">
        <v>497</v>
      </c>
      <c r="D5722" t="s">
        <v>54</v>
      </c>
      <c r="E5722" t="s">
        <v>5409</v>
      </c>
      <c r="F5722">
        <v>2.5000000000000001E-2</v>
      </c>
      <c r="G5722">
        <v>2.5000000000000001E-2</v>
      </c>
      <c r="H5722">
        <v>1</v>
      </c>
      <c r="J5722" t="s">
        <v>498</v>
      </c>
      <c r="K5722" t="s">
        <v>356</v>
      </c>
      <c r="L5722" t="s">
        <v>480</v>
      </c>
      <c r="M5722" t="s">
        <v>7663</v>
      </c>
      <c r="N5722" t="s">
        <v>4635</v>
      </c>
      <c r="O5722">
        <v>0</v>
      </c>
      <c r="P5722">
        <v>0</v>
      </c>
      <c r="Q5722">
        <v>1</v>
      </c>
    </row>
    <row r="5723" spans="1:17" x14ac:dyDescent="0.2">
      <c r="A5723" t="s">
        <v>498</v>
      </c>
      <c r="B5723" t="s">
        <v>134</v>
      </c>
      <c r="C5723" t="s">
        <v>497</v>
      </c>
      <c r="D5723" t="s">
        <v>54</v>
      </c>
      <c r="E5723" t="s">
        <v>5410</v>
      </c>
      <c r="F5723">
        <v>2.5000000000000001E-2</v>
      </c>
      <c r="G5723">
        <v>2.5000000000000001E-2</v>
      </c>
      <c r="H5723">
        <v>1</v>
      </c>
      <c r="J5723" t="s">
        <v>498</v>
      </c>
      <c r="K5723" t="s">
        <v>356</v>
      </c>
      <c r="L5723" t="s">
        <v>480</v>
      </c>
      <c r="M5723" t="s">
        <v>7663</v>
      </c>
      <c r="N5723" t="s">
        <v>4636</v>
      </c>
      <c r="O5723">
        <v>0</v>
      </c>
      <c r="P5723">
        <v>0</v>
      </c>
      <c r="Q5723">
        <v>1</v>
      </c>
    </row>
    <row r="5724" spans="1:17" x14ac:dyDescent="0.2">
      <c r="A5724" t="s">
        <v>498</v>
      </c>
      <c r="B5724" t="s">
        <v>134</v>
      </c>
      <c r="C5724" t="s">
        <v>497</v>
      </c>
      <c r="D5724" t="s">
        <v>54</v>
      </c>
      <c r="E5724" t="s">
        <v>5411</v>
      </c>
      <c r="F5724">
        <v>2.5999999999999999E-2</v>
      </c>
      <c r="G5724">
        <v>2.5999999999999999E-2</v>
      </c>
      <c r="H5724">
        <v>1</v>
      </c>
      <c r="J5724" t="s">
        <v>498</v>
      </c>
      <c r="K5724" t="s">
        <v>356</v>
      </c>
      <c r="L5724" t="s">
        <v>480</v>
      </c>
      <c r="M5724" t="s">
        <v>7663</v>
      </c>
      <c r="N5724" t="s">
        <v>4637</v>
      </c>
      <c r="O5724">
        <v>0</v>
      </c>
      <c r="P5724">
        <v>0</v>
      </c>
      <c r="Q5724">
        <v>1</v>
      </c>
    </row>
    <row r="5725" spans="1:17" x14ac:dyDescent="0.2">
      <c r="A5725" t="s">
        <v>498</v>
      </c>
      <c r="B5725" t="s">
        <v>134</v>
      </c>
      <c r="C5725" t="s">
        <v>497</v>
      </c>
      <c r="D5725" t="s">
        <v>54</v>
      </c>
      <c r="E5725" t="s">
        <v>5412</v>
      </c>
      <c r="F5725">
        <v>2.5999999999999999E-2</v>
      </c>
      <c r="G5725">
        <v>2.5999999999999999E-2</v>
      </c>
      <c r="H5725">
        <v>1</v>
      </c>
      <c r="J5725" t="s">
        <v>498</v>
      </c>
      <c r="K5725" t="s">
        <v>356</v>
      </c>
      <c r="L5725" t="s">
        <v>480</v>
      </c>
      <c r="M5725" t="s">
        <v>7663</v>
      </c>
      <c r="N5725" t="s">
        <v>4638</v>
      </c>
      <c r="O5725">
        <v>0</v>
      </c>
      <c r="P5725">
        <v>0</v>
      </c>
      <c r="Q5725">
        <v>1</v>
      </c>
    </row>
    <row r="5726" spans="1:17" x14ac:dyDescent="0.2">
      <c r="A5726" t="s">
        <v>498</v>
      </c>
      <c r="B5726" t="s">
        <v>134</v>
      </c>
      <c r="C5726" t="s">
        <v>497</v>
      </c>
      <c r="D5726" t="s">
        <v>54</v>
      </c>
      <c r="E5726" t="s">
        <v>5413</v>
      </c>
      <c r="F5726">
        <v>2.5999999999999999E-2</v>
      </c>
      <c r="G5726">
        <v>2.5999999999999999E-2</v>
      </c>
      <c r="H5726">
        <v>1</v>
      </c>
      <c r="J5726" t="s">
        <v>498</v>
      </c>
      <c r="K5726" t="s">
        <v>356</v>
      </c>
      <c r="L5726" t="s">
        <v>480</v>
      </c>
      <c r="M5726" t="s">
        <v>7663</v>
      </c>
      <c r="N5726" t="s">
        <v>4639</v>
      </c>
      <c r="O5726">
        <v>0</v>
      </c>
      <c r="P5726">
        <v>0</v>
      </c>
      <c r="Q5726">
        <v>1</v>
      </c>
    </row>
    <row r="5727" spans="1:17" x14ac:dyDescent="0.2">
      <c r="A5727" t="s">
        <v>498</v>
      </c>
      <c r="B5727" t="s">
        <v>134</v>
      </c>
      <c r="C5727" t="s">
        <v>497</v>
      </c>
      <c r="D5727" t="s">
        <v>54</v>
      </c>
      <c r="E5727" t="s">
        <v>5414</v>
      </c>
      <c r="F5727">
        <v>2.5999999999999999E-2</v>
      </c>
      <c r="G5727">
        <v>2.5999999999999999E-2</v>
      </c>
      <c r="H5727">
        <v>1</v>
      </c>
      <c r="J5727" t="s">
        <v>498</v>
      </c>
      <c r="K5727" t="s">
        <v>356</v>
      </c>
      <c r="L5727" t="s">
        <v>480</v>
      </c>
      <c r="M5727" t="s">
        <v>7663</v>
      </c>
      <c r="N5727" t="s">
        <v>4640</v>
      </c>
      <c r="O5727">
        <v>0</v>
      </c>
      <c r="P5727">
        <v>0</v>
      </c>
      <c r="Q5727">
        <v>1</v>
      </c>
    </row>
    <row r="5728" spans="1:17" x14ac:dyDescent="0.2">
      <c r="A5728" t="s">
        <v>498</v>
      </c>
      <c r="B5728" t="s">
        <v>134</v>
      </c>
      <c r="C5728" t="s">
        <v>497</v>
      </c>
      <c r="D5728" t="s">
        <v>54</v>
      </c>
      <c r="E5728" t="s">
        <v>5415</v>
      </c>
      <c r="F5728">
        <v>2.5999999999999999E-2</v>
      </c>
      <c r="G5728">
        <v>2.5999999999999999E-2</v>
      </c>
      <c r="H5728">
        <v>1</v>
      </c>
      <c r="J5728" t="s">
        <v>498</v>
      </c>
      <c r="K5728" t="s">
        <v>356</v>
      </c>
      <c r="L5728" t="s">
        <v>480</v>
      </c>
      <c r="M5728" t="s">
        <v>7663</v>
      </c>
      <c r="N5728" t="s">
        <v>4641</v>
      </c>
      <c r="O5728">
        <v>0</v>
      </c>
      <c r="P5728">
        <v>0</v>
      </c>
      <c r="Q5728">
        <v>1</v>
      </c>
    </row>
    <row r="5729" spans="1:17" x14ac:dyDescent="0.2">
      <c r="A5729" t="s">
        <v>498</v>
      </c>
      <c r="B5729" t="s">
        <v>134</v>
      </c>
      <c r="C5729" t="s">
        <v>497</v>
      </c>
      <c r="D5729" t="s">
        <v>54</v>
      </c>
      <c r="E5729" t="s">
        <v>5416</v>
      </c>
      <c r="F5729">
        <v>2.5999999999999999E-2</v>
      </c>
      <c r="G5729">
        <v>2.5999999999999999E-2</v>
      </c>
      <c r="H5729">
        <v>1</v>
      </c>
      <c r="J5729" t="s">
        <v>498</v>
      </c>
      <c r="K5729" t="s">
        <v>356</v>
      </c>
      <c r="L5729" t="s">
        <v>480</v>
      </c>
      <c r="M5729" t="s">
        <v>7663</v>
      </c>
      <c r="N5729" t="s">
        <v>4642</v>
      </c>
      <c r="O5729">
        <v>0</v>
      </c>
      <c r="P5729">
        <v>0</v>
      </c>
      <c r="Q5729">
        <v>1</v>
      </c>
    </row>
    <row r="5730" spans="1:17" x14ac:dyDescent="0.2">
      <c r="A5730" t="s">
        <v>498</v>
      </c>
      <c r="B5730" t="s">
        <v>134</v>
      </c>
      <c r="C5730" t="s">
        <v>497</v>
      </c>
      <c r="D5730" t="s">
        <v>54</v>
      </c>
      <c r="E5730" t="s">
        <v>5417</v>
      </c>
      <c r="F5730">
        <v>2.5000000000000001E-2</v>
      </c>
      <c r="G5730">
        <v>2.5000000000000001E-2</v>
      </c>
      <c r="H5730">
        <v>1</v>
      </c>
      <c r="J5730" t="s">
        <v>498</v>
      </c>
      <c r="K5730" t="s">
        <v>356</v>
      </c>
      <c r="L5730" t="s">
        <v>480</v>
      </c>
      <c r="M5730" t="s">
        <v>7663</v>
      </c>
      <c r="N5730" t="s">
        <v>4643</v>
      </c>
      <c r="O5730">
        <v>0</v>
      </c>
      <c r="P5730">
        <v>0</v>
      </c>
      <c r="Q5730">
        <v>1</v>
      </c>
    </row>
    <row r="5731" spans="1:17" x14ac:dyDescent="0.2">
      <c r="A5731" t="s">
        <v>498</v>
      </c>
      <c r="B5731" t="s">
        <v>134</v>
      </c>
      <c r="C5731" t="s">
        <v>497</v>
      </c>
      <c r="D5731" t="s">
        <v>54</v>
      </c>
      <c r="E5731" t="s">
        <v>5418</v>
      </c>
      <c r="F5731">
        <v>2.4E-2</v>
      </c>
      <c r="G5731">
        <v>2.5000000000000001E-2</v>
      </c>
      <c r="H5731">
        <v>1</v>
      </c>
      <c r="J5731" t="s">
        <v>498</v>
      </c>
      <c r="K5731" t="s">
        <v>356</v>
      </c>
      <c r="L5731" t="s">
        <v>480</v>
      </c>
      <c r="M5731" t="s">
        <v>7663</v>
      </c>
      <c r="N5731" t="s">
        <v>4644</v>
      </c>
      <c r="O5731">
        <v>0</v>
      </c>
      <c r="P5731">
        <v>0</v>
      </c>
      <c r="Q5731">
        <v>1</v>
      </c>
    </row>
    <row r="5732" spans="1:17" x14ac:dyDescent="0.2">
      <c r="A5732" t="s">
        <v>498</v>
      </c>
      <c r="B5732" t="s">
        <v>134</v>
      </c>
      <c r="C5732" t="s">
        <v>497</v>
      </c>
      <c r="D5732" t="s">
        <v>54</v>
      </c>
      <c r="E5732" t="s">
        <v>5419</v>
      </c>
      <c r="F5732">
        <v>2.5000000000000001E-2</v>
      </c>
      <c r="G5732">
        <v>2.5000000000000001E-2</v>
      </c>
      <c r="H5732">
        <v>1</v>
      </c>
      <c r="J5732" t="s">
        <v>498</v>
      </c>
      <c r="K5732" t="s">
        <v>356</v>
      </c>
      <c r="L5732" t="s">
        <v>480</v>
      </c>
      <c r="M5732" t="s">
        <v>7663</v>
      </c>
      <c r="N5732" t="s">
        <v>4645</v>
      </c>
      <c r="O5732">
        <v>0</v>
      </c>
      <c r="P5732">
        <v>0</v>
      </c>
      <c r="Q5732">
        <v>1</v>
      </c>
    </row>
    <row r="5733" spans="1:17" x14ac:dyDescent="0.2">
      <c r="A5733" t="s">
        <v>498</v>
      </c>
      <c r="B5733" t="s">
        <v>134</v>
      </c>
      <c r="C5733" t="s">
        <v>497</v>
      </c>
      <c r="D5733" t="s">
        <v>54</v>
      </c>
      <c r="E5733" t="s">
        <v>5420</v>
      </c>
      <c r="F5733">
        <v>2.4E-2</v>
      </c>
      <c r="G5733">
        <v>2.4E-2</v>
      </c>
      <c r="H5733">
        <v>1</v>
      </c>
      <c r="J5733" t="s">
        <v>498</v>
      </c>
      <c r="K5733" t="s">
        <v>356</v>
      </c>
      <c r="L5733" t="s">
        <v>480</v>
      </c>
      <c r="M5733" t="s">
        <v>7663</v>
      </c>
      <c r="N5733" t="s">
        <v>4646</v>
      </c>
      <c r="O5733">
        <v>0</v>
      </c>
      <c r="P5733">
        <v>0</v>
      </c>
      <c r="Q5733">
        <v>1</v>
      </c>
    </row>
    <row r="5734" spans="1:17" x14ac:dyDescent="0.2">
      <c r="A5734" t="s">
        <v>498</v>
      </c>
      <c r="B5734" t="s">
        <v>134</v>
      </c>
      <c r="C5734" t="s">
        <v>497</v>
      </c>
      <c r="D5734" t="s">
        <v>54</v>
      </c>
      <c r="E5734" t="s">
        <v>5421</v>
      </c>
      <c r="F5734">
        <v>2.4E-2</v>
      </c>
      <c r="G5734">
        <v>2.4E-2</v>
      </c>
      <c r="H5734">
        <v>1</v>
      </c>
      <c r="J5734" t="s">
        <v>498</v>
      </c>
      <c r="K5734" t="s">
        <v>356</v>
      </c>
      <c r="L5734" t="s">
        <v>480</v>
      </c>
      <c r="M5734" t="s">
        <v>7663</v>
      </c>
      <c r="N5734" t="s">
        <v>4647</v>
      </c>
      <c r="O5734">
        <v>0</v>
      </c>
      <c r="P5734">
        <v>0</v>
      </c>
      <c r="Q5734">
        <v>1</v>
      </c>
    </row>
    <row r="5735" spans="1:17" x14ac:dyDescent="0.2">
      <c r="A5735" t="s">
        <v>498</v>
      </c>
      <c r="B5735" t="s">
        <v>134</v>
      </c>
      <c r="C5735" t="s">
        <v>497</v>
      </c>
      <c r="D5735" t="s">
        <v>54</v>
      </c>
      <c r="E5735" t="s">
        <v>5422</v>
      </c>
      <c r="F5735">
        <v>2.5000000000000001E-2</v>
      </c>
      <c r="G5735">
        <v>2.5000000000000001E-2</v>
      </c>
      <c r="H5735">
        <v>1</v>
      </c>
      <c r="J5735" t="s">
        <v>498</v>
      </c>
      <c r="K5735" t="s">
        <v>356</v>
      </c>
      <c r="L5735" t="s">
        <v>480</v>
      </c>
      <c r="M5735" t="s">
        <v>7663</v>
      </c>
      <c r="N5735" t="s">
        <v>4648</v>
      </c>
      <c r="O5735">
        <v>0</v>
      </c>
      <c r="P5735">
        <v>0</v>
      </c>
      <c r="Q5735">
        <v>1</v>
      </c>
    </row>
    <row r="5736" spans="1:17" x14ac:dyDescent="0.2">
      <c r="A5736" t="s">
        <v>498</v>
      </c>
      <c r="B5736" t="s">
        <v>134</v>
      </c>
      <c r="C5736" t="s">
        <v>497</v>
      </c>
      <c r="D5736" t="s">
        <v>54</v>
      </c>
      <c r="E5736" t="s">
        <v>5423</v>
      </c>
      <c r="F5736">
        <v>2.3E-2</v>
      </c>
      <c r="G5736">
        <v>2.4E-2</v>
      </c>
      <c r="H5736">
        <v>1</v>
      </c>
      <c r="J5736" t="s">
        <v>498</v>
      </c>
      <c r="K5736" t="s">
        <v>356</v>
      </c>
      <c r="L5736" t="s">
        <v>480</v>
      </c>
      <c r="M5736" t="s">
        <v>7663</v>
      </c>
      <c r="N5736" t="s">
        <v>4649</v>
      </c>
      <c r="O5736">
        <v>0</v>
      </c>
      <c r="P5736">
        <v>0</v>
      </c>
      <c r="Q5736">
        <v>1</v>
      </c>
    </row>
    <row r="5737" spans="1:17" x14ac:dyDescent="0.2">
      <c r="A5737" t="s">
        <v>498</v>
      </c>
      <c r="B5737" t="s">
        <v>134</v>
      </c>
      <c r="C5737" t="s">
        <v>497</v>
      </c>
      <c r="D5737" t="s">
        <v>54</v>
      </c>
      <c r="E5737" t="s">
        <v>5424</v>
      </c>
      <c r="F5737">
        <v>2.4E-2</v>
      </c>
      <c r="G5737">
        <v>2.4E-2</v>
      </c>
      <c r="H5737">
        <v>1</v>
      </c>
      <c r="J5737" t="s">
        <v>498</v>
      </c>
      <c r="K5737" t="s">
        <v>356</v>
      </c>
      <c r="L5737" t="s">
        <v>480</v>
      </c>
      <c r="M5737" t="s">
        <v>7663</v>
      </c>
      <c r="N5737" t="s">
        <v>4650</v>
      </c>
      <c r="O5737">
        <v>0</v>
      </c>
      <c r="P5737">
        <v>0</v>
      </c>
      <c r="Q5737">
        <v>1</v>
      </c>
    </row>
    <row r="5738" spans="1:17" x14ac:dyDescent="0.2">
      <c r="A5738" t="s">
        <v>498</v>
      </c>
      <c r="B5738" t="s">
        <v>134</v>
      </c>
      <c r="C5738" t="s">
        <v>497</v>
      </c>
      <c r="D5738" t="s">
        <v>54</v>
      </c>
      <c r="E5738" t="s">
        <v>5425</v>
      </c>
      <c r="F5738">
        <v>2.5000000000000001E-2</v>
      </c>
      <c r="G5738">
        <v>2.5000000000000001E-2</v>
      </c>
      <c r="H5738">
        <v>1</v>
      </c>
      <c r="J5738" t="s">
        <v>498</v>
      </c>
      <c r="K5738" t="s">
        <v>356</v>
      </c>
      <c r="L5738" t="s">
        <v>480</v>
      </c>
      <c r="M5738" t="s">
        <v>7663</v>
      </c>
      <c r="N5738" t="s">
        <v>4651</v>
      </c>
      <c r="O5738">
        <v>0</v>
      </c>
      <c r="P5738">
        <v>0</v>
      </c>
      <c r="Q5738">
        <v>1</v>
      </c>
    </row>
    <row r="5739" spans="1:17" x14ac:dyDescent="0.2">
      <c r="A5739" t="s">
        <v>498</v>
      </c>
      <c r="B5739" t="s">
        <v>134</v>
      </c>
      <c r="C5739" t="s">
        <v>497</v>
      </c>
      <c r="D5739" t="s">
        <v>54</v>
      </c>
      <c r="E5739" t="s">
        <v>5426</v>
      </c>
      <c r="F5739">
        <v>2.4E-2</v>
      </c>
      <c r="G5739">
        <v>2.4E-2</v>
      </c>
      <c r="H5739">
        <v>1</v>
      </c>
      <c r="J5739" t="s">
        <v>498</v>
      </c>
      <c r="K5739" t="s">
        <v>356</v>
      </c>
      <c r="L5739" t="s">
        <v>480</v>
      </c>
      <c r="M5739" t="s">
        <v>7663</v>
      </c>
      <c r="N5739" t="s">
        <v>4652</v>
      </c>
      <c r="O5739">
        <v>0</v>
      </c>
      <c r="P5739">
        <v>0</v>
      </c>
      <c r="Q5739">
        <v>1</v>
      </c>
    </row>
    <row r="5740" spans="1:17" x14ac:dyDescent="0.2">
      <c r="A5740" t="s">
        <v>498</v>
      </c>
      <c r="B5740" t="s">
        <v>134</v>
      </c>
      <c r="C5740" t="s">
        <v>497</v>
      </c>
      <c r="D5740" t="s">
        <v>54</v>
      </c>
      <c r="E5740" t="s">
        <v>5427</v>
      </c>
      <c r="F5740">
        <v>2.5000000000000001E-2</v>
      </c>
      <c r="G5740">
        <v>2.5000000000000001E-2</v>
      </c>
      <c r="H5740">
        <v>1</v>
      </c>
      <c r="J5740" t="s">
        <v>498</v>
      </c>
      <c r="K5740" t="s">
        <v>356</v>
      </c>
      <c r="L5740" t="s">
        <v>480</v>
      </c>
      <c r="M5740" t="s">
        <v>7663</v>
      </c>
      <c r="N5740" t="s">
        <v>4653</v>
      </c>
      <c r="O5740">
        <v>0</v>
      </c>
      <c r="P5740">
        <v>0</v>
      </c>
      <c r="Q5740">
        <v>1</v>
      </c>
    </row>
    <row r="5741" spans="1:17" x14ac:dyDescent="0.2">
      <c r="A5741" t="s">
        <v>498</v>
      </c>
      <c r="B5741" t="s">
        <v>134</v>
      </c>
      <c r="C5741" t="s">
        <v>497</v>
      </c>
      <c r="D5741" t="s">
        <v>54</v>
      </c>
      <c r="E5741" t="s">
        <v>5428</v>
      </c>
      <c r="F5741">
        <v>2.5999999999999999E-2</v>
      </c>
      <c r="G5741">
        <v>2.5999999999999999E-2</v>
      </c>
      <c r="H5741">
        <v>1</v>
      </c>
      <c r="J5741" t="s">
        <v>498</v>
      </c>
      <c r="K5741" t="s">
        <v>356</v>
      </c>
      <c r="L5741" t="s">
        <v>480</v>
      </c>
      <c r="M5741" t="s">
        <v>7663</v>
      </c>
      <c r="N5741" t="s">
        <v>4654</v>
      </c>
      <c r="O5741">
        <v>0</v>
      </c>
      <c r="P5741">
        <v>0</v>
      </c>
      <c r="Q5741">
        <v>1</v>
      </c>
    </row>
    <row r="5742" spans="1:17" x14ac:dyDescent="0.2">
      <c r="A5742" t="s">
        <v>498</v>
      </c>
      <c r="B5742" t="s">
        <v>134</v>
      </c>
      <c r="C5742" t="s">
        <v>497</v>
      </c>
      <c r="D5742" t="s">
        <v>54</v>
      </c>
      <c r="E5742" t="s">
        <v>5429</v>
      </c>
      <c r="F5742">
        <v>2.5000000000000001E-2</v>
      </c>
      <c r="G5742">
        <v>2.5999999999999999E-2</v>
      </c>
      <c r="H5742">
        <v>1</v>
      </c>
      <c r="J5742" t="s">
        <v>498</v>
      </c>
      <c r="K5742" t="s">
        <v>356</v>
      </c>
      <c r="L5742" t="s">
        <v>480</v>
      </c>
      <c r="M5742" t="s">
        <v>7663</v>
      </c>
      <c r="N5742" t="s">
        <v>4655</v>
      </c>
      <c r="O5742">
        <v>0</v>
      </c>
      <c r="P5742">
        <v>0</v>
      </c>
      <c r="Q5742">
        <v>1</v>
      </c>
    </row>
    <row r="5743" spans="1:17" x14ac:dyDescent="0.2">
      <c r="A5743" t="s">
        <v>498</v>
      </c>
      <c r="B5743" t="s">
        <v>134</v>
      </c>
      <c r="C5743" t="s">
        <v>497</v>
      </c>
      <c r="D5743" t="s">
        <v>54</v>
      </c>
      <c r="E5743" t="s">
        <v>5430</v>
      </c>
      <c r="F5743">
        <v>2.5999999999999999E-2</v>
      </c>
      <c r="G5743">
        <v>2.5999999999999999E-2</v>
      </c>
      <c r="H5743">
        <v>1</v>
      </c>
      <c r="J5743" t="s">
        <v>498</v>
      </c>
      <c r="K5743" t="s">
        <v>356</v>
      </c>
      <c r="L5743" t="s">
        <v>480</v>
      </c>
      <c r="M5743" t="s">
        <v>7663</v>
      </c>
      <c r="N5743" t="s">
        <v>4656</v>
      </c>
      <c r="O5743">
        <v>0</v>
      </c>
      <c r="P5743">
        <v>0</v>
      </c>
      <c r="Q5743">
        <v>1</v>
      </c>
    </row>
    <row r="5744" spans="1:17" x14ac:dyDescent="0.2">
      <c r="A5744" t="s">
        <v>498</v>
      </c>
      <c r="B5744" t="s">
        <v>134</v>
      </c>
      <c r="C5744" t="s">
        <v>497</v>
      </c>
      <c r="D5744" t="s">
        <v>54</v>
      </c>
      <c r="E5744" t="s">
        <v>5431</v>
      </c>
      <c r="F5744">
        <v>2.5999999999999999E-2</v>
      </c>
      <c r="G5744">
        <v>2.5999999999999999E-2</v>
      </c>
      <c r="H5744">
        <v>1</v>
      </c>
      <c r="J5744" t="s">
        <v>498</v>
      </c>
      <c r="K5744" t="s">
        <v>356</v>
      </c>
      <c r="L5744" t="s">
        <v>480</v>
      </c>
      <c r="M5744" t="s">
        <v>7663</v>
      </c>
      <c r="N5744" t="s">
        <v>4657</v>
      </c>
      <c r="O5744">
        <v>0</v>
      </c>
      <c r="P5744">
        <v>0</v>
      </c>
      <c r="Q5744">
        <v>1</v>
      </c>
    </row>
    <row r="5745" spans="1:17" x14ac:dyDescent="0.2">
      <c r="A5745" t="s">
        <v>498</v>
      </c>
      <c r="B5745" t="s">
        <v>134</v>
      </c>
      <c r="C5745" t="s">
        <v>497</v>
      </c>
      <c r="D5745" t="s">
        <v>54</v>
      </c>
      <c r="E5745" t="s">
        <v>5432</v>
      </c>
      <c r="F5745">
        <v>2.5999999999999999E-2</v>
      </c>
      <c r="G5745">
        <v>2.5999999999999999E-2</v>
      </c>
      <c r="H5745">
        <v>1</v>
      </c>
      <c r="J5745" t="s">
        <v>498</v>
      </c>
      <c r="K5745" t="s">
        <v>356</v>
      </c>
      <c r="L5745" t="s">
        <v>480</v>
      </c>
      <c r="M5745" t="s">
        <v>7663</v>
      </c>
      <c r="N5745" t="s">
        <v>4658</v>
      </c>
      <c r="O5745">
        <v>0</v>
      </c>
      <c r="P5745">
        <v>0</v>
      </c>
      <c r="Q5745">
        <v>1</v>
      </c>
    </row>
    <row r="5746" spans="1:17" x14ac:dyDescent="0.2">
      <c r="A5746" t="s">
        <v>498</v>
      </c>
      <c r="B5746" t="s">
        <v>134</v>
      </c>
      <c r="C5746" t="s">
        <v>497</v>
      </c>
      <c r="D5746" t="s">
        <v>54</v>
      </c>
      <c r="E5746" t="s">
        <v>5433</v>
      </c>
      <c r="F5746">
        <v>2.5999999999999999E-2</v>
      </c>
      <c r="G5746">
        <v>2.5999999999999999E-2</v>
      </c>
      <c r="H5746">
        <v>1</v>
      </c>
      <c r="J5746" t="s">
        <v>498</v>
      </c>
      <c r="K5746" t="s">
        <v>356</v>
      </c>
      <c r="L5746" t="s">
        <v>480</v>
      </c>
      <c r="M5746" t="s">
        <v>7663</v>
      </c>
      <c r="N5746" t="s">
        <v>4659</v>
      </c>
      <c r="O5746">
        <v>0</v>
      </c>
      <c r="P5746">
        <v>0</v>
      </c>
      <c r="Q5746">
        <v>1</v>
      </c>
    </row>
    <row r="5747" spans="1:17" x14ac:dyDescent="0.2">
      <c r="A5747" t="s">
        <v>498</v>
      </c>
      <c r="B5747" t="s">
        <v>134</v>
      </c>
      <c r="C5747" t="s">
        <v>497</v>
      </c>
      <c r="D5747" t="s">
        <v>54</v>
      </c>
      <c r="E5747" t="s">
        <v>5434</v>
      </c>
      <c r="F5747">
        <v>2.5999999999999999E-2</v>
      </c>
      <c r="G5747">
        <v>2.5999999999999999E-2</v>
      </c>
      <c r="H5747">
        <v>1</v>
      </c>
      <c r="J5747" t="s">
        <v>498</v>
      </c>
      <c r="K5747" t="s">
        <v>356</v>
      </c>
      <c r="L5747" t="s">
        <v>480</v>
      </c>
      <c r="M5747" t="s">
        <v>7663</v>
      </c>
      <c r="N5747" t="s">
        <v>4660</v>
      </c>
      <c r="O5747">
        <v>0</v>
      </c>
      <c r="P5747">
        <v>0</v>
      </c>
      <c r="Q5747">
        <v>1</v>
      </c>
    </row>
    <row r="5748" spans="1:17" x14ac:dyDescent="0.2">
      <c r="A5748" t="s">
        <v>498</v>
      </c>
      <c r="B5748" t="s">
        <v>134</v>
      </c>
      <c r="C5748" t="s">
        <v>497</v>
      </c>
      <c r="D5748" t="s">
        <v>54</v>
      </c>
      <c r="E5748" t="s">
        <v>5435</v>
      </c>
      <c r="F5748">
        <v>2.5999999999999999E-2</v>
      </c>
      <c r="G5748">
        <v>2.5999999999999999E-2</v>
      </c>
      <c r="H5748">
        <v>1</v>
      </c>
      <c r="J5748" t="s">
        <v>498</v>
      </c>
      <c r="K5748" t="s">
        <v>356</v>
      </c>
      <c r="L5748" t="s">
        <v>480</v>
      </c>
      <c r="M5748" t="s">
        <v>7663</v>
      </c>
      <c r="N5748" t="s">
        <v>4661</v>
      </c>
      <c r="O5748">
        <v>0</v>
      </c>
      <c r="P5748">
        <v>0</v>
      </c>
      <c r="Q5748">
        <v>1</v>
      </c>
    </row>
    <row r="5749" spans="1:17" x14ac:dyDescent="0.2">
      <c r="A5749" t="s">
        <v>498</v>
      </c>
      <c r="B5749" t="s">
        <v>134</v>
      </c>
      <c r="C5749" t="s">
        <v>497</v>
      </c>
      <c r="D5749" t="s">
        <v>54</v>
      </c>
      <c r="E5749" t="s">
        <v>5436</v>
      </c>
      <c r="F5749">
        <v>2.5999999999999999E-2</v>
      </c>
      <c r="G5749">
        <v>2.5999999999999999E-2</v>
      </c>
      <c r="H5749">
        <v>1</v>
      </c>
      <c r="J5749" t="s">
        <v>498</v>
      </c>
      <c r="K5749" t="s">
        <v>356</v>
      </c>
      <c r="L5749" t="s">
        <v>480</v>
      </c>
      <c r="M5749" t="s">
        <v>7663</v>
      </c>
      <c r="N5749" t="s">
        <v>4662</v>
      </c>
      <c r="O5749">
        <v>0</v>
      </c>
      <c r="P5749">
        <v>0</v>
      </c>
      <c r="Q5749">
        <v>1</v>
      </c>
    </row>
    <row r="5750" spans="1:17" x14ac:dyDescent="0.2">
      <c r="A5750" t="s">
        <v>498</v>
      </c>
      <c r="B5750" t="s">
        <v>134</v>
      </c>
      <c r="C5750" t="s">
        <v>497</v>
      </c>
      <c r="D5750" t="s">
        <v>54</v>
      </c>
      <c r="E5750" t="s">
        <v>5437</v>
      </c>
      <c r="F5750">
        <v>2.5999999999999999E-2</v>
      </c>
      <c r="G5750">
        <v>2.5999999999999999E-2</v>
      </c>
      <c r="H5750">
        <v>1</v>
      </c>
      <c r="J5750" t="s">
        <v>498</v>
      </c>
      <c r="K5750" t="s">
        <v>356</v>
      </c>
      <c r="L5750" t="s">
        <v>480</v>
      </c>
      <c r="M5750" t="s">
        <v>7663</v>
      </c>
      <c r="N5750" t="s">
        <v>4663</v>
      </c>
      <c r="O5750">
        <v>0</v>
      </c>
      <c r="P5750">
        <v>0</v>
      </c>
      <c r="Q5750">
        <v>1</v>
      </c>
    </row>
    <row r="5751" spans="1:17" x14ac:dyDescent="0.2">
      <c r="A5751" t="s">
        <v>498</v>
      </c>
      <c r="B5751" t="s">
        <v>134</v>
      </c>
      <c r="C5751" t="s">
        <v>497</v>
      </c>
      <c r="D5751" t="s">
        <v>54</v>
      </c>
      <c r="E5751" t="s">
        <v>5438</v>
      </c>
      <c r="F5751">
        <v>2.5000000000000001E-2</v>
      </c>
      <c r="G5751">
        <v>2.5000000000000001E-2</v>
      </c>
      <c r="H5751">
        <v>1</v>
      </c>
      <c r="J5751" t="s">
        <v>498</v>
      </c>
      <c r="K5751" t="s">
        <v>356</v>
      </c>
      <c r="L5751" t="s">
        <v>480</v>
      </c>
      <c r="M5751" t="s">
        <v>7663</v>
      </c>
      <c r="N5751" t="s">
        <v>4664</v>
      </c>
      <c r="O5751">
        <v>0</v>
      </c>
      <c r="P5751">
        <v>0</v>
      </c>
      <c r="Q5751">
        <v>1</v>
      </c>
    </row>
    <row r="5752" spans="1:17" x14ac:dyDescent="0.2">
      <c r="A5752" t="s">
        <v>498</v>
      </c>
      <c r="B5752" t="s">
        <v>134</v>
      </c>
      <c r="C5752" t="s">
        <v>497</v>
      </c>
      <c r="D5752" t="s">
        <v>54</v>
      </c>
      <c r="E5752" t="s">
        <v>5439</v>
      </c>
      <c r="F5752">
        <v>2.5999999999999999E-2</v>
      </c>
      <c r="G5752">
        <v>2.5999999999999999E-2</v>
      </c>
      <c r="H5752">
        <v>1</v>
      </c>
      <c r="J5752" t="s">
        <v>498</v>
      </c>
      <c r="K5752" t="s">
        <v>356</v>
      </c>
      <c r="L5752" t="s">
        <v>480</v>
      </c>
      <c r="M5752" t="s">
        <v>7663</v>
      </c>
      <c r="N5752" t="s">
        <v>4665</v>
      </c>
      <c r="O5752">
        <v>0</v>
      </c>
      <c r="P5752">
        <v>0</v>
      </c>
      <c r="Q5752">
        <v>1</v>
      </c>
    </row>
    <row r="5753" spans="1:17" x14ac:dyDescent="0.2">
      <c r="A5753" t="s">
        <v>498</v>
      </c>
      <c r="B5753" t="s">
        <v>134</v>
      </c>
      <c r="C5753" t="s">
        <v>497</v>
      </c>
      <c r="D5753" t="s">
        <v>54</v>
      </c>
      <c r="E5753" t="s">
        <v>5440</v>
      </c>
      <c r="F5753">
        <v>2.5000000000000001E-2</v>
      </c>
      <c r="G5753">
        <v>2.5000000000000001E-2</v>
      </c>
      <c r="H5753">
        <v>1</v>
      </c>
      <c r="J5753" t="s">
        <v>498</v>
      </c>
      <c r="K5753" t="s">
        <v>356</v>
      </c>
      <c r="L5753" t="s">
        <v>480</v>
      </c>
      <c r="M5753" t="s">
        <v>7663</v>
      </c>
      <c r="N5753" t="s">
        <v>4666</v>
      </c>
      <c r="O5753">
        <v>0</v>
      </c>
      <c r="P5753">
        <v>0</v>
      </c>
      <c r="Q5753">
        <v>1</v>
      </c>
    </row>
    <row r="5754" spans="1:17" x14ac:dyDescent="0.2">
      <c r="A5754" t="s">
        <v>498</v>
      </c>
      <c r="B5754" t="s">
        <v>134</v>
      </c>
      <c r="C5754" t="s">
        <v>497</v>
      </c>
      <c r="D5754" t="s">
        <v>54</v>
      </c>
      <c r="E5754" t="s">
        <v>5441</v>
      </c>
      <c r="F5754">
        <v>2.5000000000000001E-2</v>
      </c>
      <c r="G5754">
        <v>2.5000000000000001E-2</v>
      </c>
      <c r="H5754">
        <v>1</v>
      </c>
      <c r="J5754" t="s">
        <v>498</v>
      </c>
      <c r="K5754" t="s">
        <v>356</v>
      </c>
      <c r="L5754" t="s">
        <v>480</v>
      </c>
      <c r="M5754" t="s">
        <v>7663</v>
      </c>
      <c r="N5754" t="s">
        <v>4667</v>
      </c>
      <c r="O5754">
        <v>0</v>
      </c>
      <c r="P5754">
        <v>0</v>
      </c>
      <c r="Q5754">
        <v>1</v>
      </c>
    </row>
    <row r="5755" spans="1:17" x14ac:dyDescent="0.2">
      <c r="A5755" t="s">
        <v>498</v>
      </c>
      <c r="B5755" t="s">
        <v>134</v>
      </c>
      <c r="C5755" t="s">
        <v>497</v>
      </c>
      <c r="D5755" t="s">
        <v>54</v>
      </c>
      <c r="E5755" t="s">
        <v>5442</v>
      </c>
      <c r="F5755">
        <v>2.4E-2</v>
      </c>
      <c r="G5755">
        <v>2.4E-2</v>
      </c>
      <c r="H5755">
        <v>1</v>
      </c>
      <c r="J5755" t="s">
        <v>498</v>
      </c>
      <c r="K5755" t="s">
        <v>356</v>
      </c>
      <c r="L5755" t="s">
        <v>480</v>
      </c>
      <c r="M5755" t="s">
        <v>7663</v>
      </c>
      <c r="N5755" t="s">
        <v>4668</v>
      </c>
      <c r="O5755">
        <v>0</v>
      </c>
      <c r="P5755">
        <v>0</v>
      </c>
      <c r="Q5755">
        <v>1</v>
      </c>
    </row>
    <row r="5756" spans="1:17" x14ac:dyDescent="0.2">
      <c r="A5756" t="s">
        <v>498</v>
      </c>
      <c r="B5756" t="s">
        <v>134</v>
      </c>
      <c r="C5756" t="s">
        <v>497</v>
      </c>
      <c r="D5756" t="s">
        <v>54</v>
      </c>
      <c r="E5756" t="s">
        <v>5443</v>
      </c>
      <c r="F5756">
        <v>2.5000000000000001E-2</v>
      </c>
      <c r="G5756">
        <v>2.5000000000000001E-2</v>
      </c>
      <c r="H5756">
        <v>1</v>
      </c>
      <c r="J5756" t="s">
        <v>498</v>
      </c>
      <c r="K5756" t="s">
        <v>356</v>
      </c>
      <c r="L5756" t="s">
        <v>480</v>
      </c>
      <c r="M5756" t="s">
        <v>7663</v>
      </c>
      <c r="N5756" t="s">
        <v>4669</v>
      </c>
      <c r="O5756">
        <v>0</v>
      </c>
      <c r="P5756">
        <v>0</v>
      </c>
      <c r="Q5756">
        <v>1</v>
      </c>
    </row>
    <row r="5757" spans="1:17" x14ac:dyDescent="0.2">
      <c r="A5757" t="s">
        <v>498</v>
      </c>
      <c r="B5757" t="s">
        <v>134</v>
      </c>
      <c r="C5757" t="s">
        <v>497</v>
      </c>
      <c r="D5757" t="s">
        <v>54</v>
      </c>
      <c r="E5757" t="s">
        <v>5444</v>
      </c>
      <c r="F5757">
        <v>2.4E-2</v>
      </c>
      <c r="G5757">
        <v>2.4E-2</v>
      </c>
      <c r="H5757">
        <v>1</v>
      </c>
      <c r="J5757" t="s">
        <v>498</v>
      </c>
      <c r="K5757" t="s">
        <v>356</v>
      </c>
      <c r="L5757" t="s">
        <v>480</v>
      </c>
      <c r="M5757" t="s">
        <v>7663</v>
      </c>
      <c r="N5757" t="s">
        <v>4670</v>
      </c>
      <c r="O5757">
        <v>0</v>
      </c>
      <c r="P5757">
        <v>0</v>
      </c>
      <c r="Q5757">
        <v>1</v>
      </c>
    </row>
    <row r="5758" spans="1:17" x14ac:dyDescent="0.2">
      <c r="A5758" t="s">
        <v>498</v>
      </c>
      <c r="B5758" t="s">
        <v>134</v>
      </c>
      <c r="C5758" t="s">
        <v>497</v>
      </c>
      <c r="D5758" t="s">
        <v>54</v>
      </c>
      <c r="E5758" t="s">
        <v>5445</v>
      </c>
      <c r="F5758">
        <v>2.3E-2</v>
      </c>
      <c r="G5758">
        <v>2.4E-2</v>
      </c>
      <c r="H5758">
        <v>1</v>
      </c>
      <c r="J5758" t="s">
        <v>498</v>
      </c>
      <c r="K5758" t="s">
        <v>356</v>
      </c>
      <c r="L5758" t="s">
        <v>480</v>
      </c>
      <c r="M5758" t="s">
        <v>7663</v>
      </c>
      <c r="N5758" t="s">
        <v>4671</v>
      </c>
      <c r="O5758">
        <v>0</v>
      </c>
      <c r="P5758">
        <v>0</v>
      </c>
      <c r="Q5758">
        <v>1</v>
      </c>
    </row>
    <row r="5759" spans="1:17" x14ac:dyDescent="0.2">
      <c r="A5759" t="s">
        <v>498</v>
      </c>
      <c r="B5759" t="s">
        <v>134</v>
      </c>
      <c r="C5759" t="s">
        <v>497</v>
      </c>
      <c r="D5759" t="s">
        <v>54</v>
      </c>
      <c r="E5759" t="s">
        <v>5446</v>
      </c>
      <c r="F5759">
        <v>2.5000000000000001E-2</v>
      </c>
      <c r="G5759">
        <v>2.5000000000000001E-2</v>
      </c>
      <c r="H5759">
        <v>1</v>
      </c>
      <c r="J5759" t="s">
        <v>498</v>
      </c>
      <c r="K5759" t="s">
        <v>356</v>
      </c>
      <c r="L5759" t="s">
        <v>480</v>
      </c>
      <c r="M5759" t="s">
        <v>7663</v>
      </c>
      <c r="N5759" t="s">
        <v>4672</v>
      </c>
      <c r="O5759">
        <v>0</v>
      </c>
      <c r="P5759">
        <v>0</v>
      </c>
      <c r="Q5759">
        <v>1</v>
      </c>
    </row>
    <row r="5760" spans="1:17" x14ac:dyDescent="0.2">
      <c r="A5760" t="s">
        <v>498</v>
      </c>
      <c r="B5760" t="s">
        <v>134</v>
      </c>
      <c r="C5760" t="s">
        <v>497</v>
      </c>
      <c r="D5760" t="s">
        <v>54</v>
      </c>
      <c r="E5760" t="s">
        <v>5447</v>
      </c>
      <c r="F5760">
        <v>2.4E-2</v>
      </c>
      <c r="G5760">
        <v>2.4E-2</v>
      </c>
      <c r="H5760">
        <v>1</v>
      </c>
      <c r="J5760" t="s">
        <v>498</v>
      </c>
      <c r="K5760" t="s">
        <v>356</v>
      </c>
      <c r="L5760" t="s">
        <v>480</v>
      </c>
      <c r="M5760" t="s">
        <v>7663</v>
      </c>
      <c r="N5760" t="s">
        <v>4673</v>
      </c>
      <c r="O5760">
        <v>0</v>
      </c>
      <c r="P5760">
        <v>0</v>
      </c>
      <c r="Q5760">
        <v>1</v>
      </c>
    </row>
    <row r="5761" spans="1:17" x14ac:dyDescent="0.2">
      <c r="A5761" t="s">
        <v>498</v>
      </c>
      <c r="B5761" t="s">
        <v>134</v>
      </c>
      <c r="C5761" t="s">
        <v>497</v>
      </c>
      <c r="D5761" t="s">
        <v>54</v>
      </c>
      <c r="E5761" t="s">
        <v>5448</v>
      </c>
      <c r="F5761">
        <v>2.4E-2</v>
      </c>
      <c r="G5761">
        <v>2.4E-2</v>
      </c>
      <c r="H5761">
        <v>1</v>
      </c>
      <c r="J5761" t="s">
        <v>498</v>
      </c>
      <c r="K5761" t="s">
        <v>356</v>
      </c>
      <c r="L5761" t="s">
        <v>480</v>
      </c>
      <c r="M5761" t="s">
        <v>7663</v>
      </c>
      <c r="N5761" t="s">
        <v>4674</v>
      </c>
      <c r="O5761">
        <v>0</v>
      </c>
      <c r="P5761">
        <v>0</v>
      </c>
      <c r="Q5761">
        <v>1</v>
      </c>
    </row>
    <row r="5762" spans="1:17" x14ac:dyDescent="0.2">
      <c r="A5762" t="s">
        <v>498</v>
      </c>
      <c r="B5762" t="s">
        <v>134</v>
      </c>
      <c r="C5762" t="s">
        <v>497</v>
      </c>
      <c r="D5762" t="s">
        <v>54</v>
      </c>
      <c r="E5762" t="s">
        <v>5449</v>
      </c>
      <c r="F5762">
        <v>2.4E-2</v>
      </c>
      <c r="G5762">
        <v>2.4E-2</v>
      </c>
      <c r="H5762">
        <v>1</v>
      </c>
      <c r="J5762" t="s">
        <v>498</v>
      </c>
      <c r="K5762" t="s">
        <v>356</v>
      </c>
      <c r="L5762" t="s">
        <v>480</v>
      </c>
      <c r="M5762" t="s">
        <v>7663</v>
      </c>
      <c r="N5762" t="s">
        <v>4675</v>
      </c>
      <c r="O5762">
        <v>0</v>
      </c>
      <c r="P5762">
        <v>0</v>
      </c>
      <c r="Q5762">
        <v>1</v>
      </c>
    </row>
    <row r="5763" spans="1:17" x14ac:dyDescent="0.2">
      <c r="A5763" t="s">
        <v>498</v>
      </c>
      <c r="B5763" t="s">
        <v>134</v>
      </c>
      <c r="C5763" t="s">
        <v>497</v>
      </c>
      <c r="D5763" t="s">
        <v>54</v>
      </c>
      <c r="E5763" t="s">
        <v>5450</v>
      </c>
      <c r="F5763">
        <v>2.4E-2</v>
      </c>
      <c r="G5763">
        <v>2.4E-2</v>
      </c>
      <c r="H5763">
        <v>1</v>
      </c>
      <c r="J5763" t="s">
        <v>498</v>
      </c>
      <c r="K5763" t="s">
        <v>356</v>
      </c>
      <c r="L5763" t="s">
        <v>480</v>
      </c>
      <c r="M5763" t="s">
        <v>7663</v>
      </c>
      <c r="N5763" t="s">
        <v>4676</v>
      </c>
      <c r="O5763">
        <v>0</v>
      </c>
      <c r="P5763">
        <v>0</v>
      </c>
      <c r="Q5763">
        <v>1</v>
      </c>
    </row>
    <row r="5764" spans="1:17" x14ac:dyDescent="0.2">
      <c r="A5764" t="s">
        <v>498</v>
      </c>
      <c r="B5764" t="s">
        <v>134</v>
      </c>
      <c r="C5764" t="s">
        <v>497</v>
      </c>
      <c r="D5764" t="s">
        <v>54</v>
      </c>
      <c r="E5764" t="s">
        <v>5451</v>
      </c>
      <c r="F5764">
        <v>2.5000000000000001E-2</v>
      </c>
      <c r="G5764">
        <v>2.5000000000000001E-2</v>
      </c>
      <c r="H5764">
        <v>1</v>
      </c>
      <c r="J5764" t="s">
        <v>498</v>
      </c>
      <c r="K5764" t="s">
        <v>356</v>
      </c>
      <c r="L5764" t="s">
        <v>480</v>
      </c>
      <c r="M5764" t="s">
        <v>7663</v>
      </c>
      <c r="N5764" t="s">
        <v>4677</v>
      </c>
      <c r="O5764">
        <v>0</v>
      </c>
      <c r="P5764">
        <v>0</v>
      </c>
      <c r="Q5764">
        <v>1</v>
      </c>
    </row>
    <row r="5765" spans="1:17" x14ac:dyDescent="0.2">
      <c r="A5765" t="s">
        <v>498</v>
      </c>
      <c r="B5765" t="s">
        <v>134</v>
      </c>
      <c r="C5765" t="s">
        <v>497</v>
      </c>
      <c r="D5765" t="s">
        <v>54</v>
      </c>
      <c r="E5765" t="s">
        <v>5452</v>
      </c>
      <c r="F5765">
        <v>2.5999999999999999E-2</v>
      </c>
      <c r="G5765">
        <v>2.5999999999999999E-2</v>
      </c>
      <c r="H5765">
        <v>1</v>
      </c>
      <c r="J5765" t="s">
        <v>498</v>
      </c>
      <c r="K5765" t="s">
        <v>356</v>
      </c>
      <c r="L5765" t="s">
        <v>480</v>
      </c>
      <c r="M5765" t="s">
        <v>7663</v>
      </c>
      <c r="N5765" t="s">
        <v>4678</v>
      </c>
      <c r="O5765">
        <v>0</v>
      </c>
      <c r="P5765">
        <v>0</v>
      </c>
      <c r="Q5765">
        <v>1</v>
      </c>
    </row>
    <row r="5766" spans="1:17" x14ac:dyDescent="0.2">
      <c r="A5766" t="s">
        <v>498</v>
      </c>
      <c r="B5766" t="s">
        <v>134</v>
      </c>
      <c r="C5766" t="s">
        <v>497</v>
      </c>
      <c r="D5766" t="s">
        <v>54</v>
      </c>
      <c r="E5766" t="s">
        <v>5453</v>
      </c>
      <c r="F5766">
        <v>2.5999999999999999E-2</v>
      </c>
      <c r="G5766">
        <v>2.5999999999999999E-2</v>
      </c>
      <c r="H5766">
        <v>1</v>
      </c>
      <c r="J5766" t="s">
        <v>498</v>
      </c>
      <c r="K5766" t="s">
        <v>356</v>
      </c>
      <c r="L5766" t="s">
        <v>480</v>
      </c>
      <c r="M5766" t="s">
        <v>7663</v>
      </c>
      <c r="N5766" t="s">
        <v>4679</v>
      </c>
      <c r="O5766">
        <v>0</v>
      </c>
      <c r="P5766">
        <v>0</v>
      </c>
      <c r="Q5766">
        <v>1</v>
      </c>
    </row>
    <row r="5767" spans="1:17" x14ac:dyDescent="0.2">
      <c r="A5767" t="s">
        <v>498</v>
      </c>
      <c r="B5767" t="s">
        <v>134</v>
      </c>
      <c r="C5767" t="s">
        <v>497</v>
      </c>
      <c r="D5767" t="s">
        <v>54</v>
      </c>
      <c r="E5767" t="s">
        <v>5454</v>
      </c>
      <c r="F5767">
        <v>2.5999999999999999E-2</v>
      </c>
      <c r="G5767">
        <v>2.5999999999999999E-2</v>
      </c>
      <c r="H5767">
        <v>1</v>
      </c>
      <c r="J5767" t="s">
        <v>498</v>
      </c>
      <c r="K5767" t="s">
        <v>356</v>
      </c>
      <c r="L5767" t="s">
        <v>480</v>
      </c>
      <c r="M5767" t="s">
        <v>7663</v>
      </c>
      <c r="N5767" t="s">
        <v>4680</v>
      </c>
      <c r="O5767">
        <v>0</v>
      </c>
      <c r="P5767">
        <v>0</v>
      </c>
      <c r="Q5767">
        <v>1</v>
      </c>
    </row>
    <row r="5768" spans="1:17" x14ac:dyDescent="0.2">
      <c r="A5768" t="s">
        <v>498</v>
      </c>
      <c r="B5768" t="s">
        <v>134</v>
      </c>
      <c r="C5768" t="s">
        <v>497</v>
      </c>
      <c r="D5768" t="s">
        <v>54</v>
      </c>
      <c r="E5768" t="s">
        <v>5455</v>
      </c>
      <c r="F5768">
        <v>2.5999999999999999E-2</v>
      </c>
      <c r="G5768">
        <v>2.5999999999999999E-2</v>
      </c>
      <c r="H5768">
        <v>1</v>
      </c>
      <c r="J5768" t="s">
        <v>498</v>
      </c>
      <c r="K5768" t="s">
        <v>356</v>
      </c>
      <c r="L5768" t="s">
        <v>480</v>
      </c>
      <c r="M5768" t="s">
        <v>7663</v>
      </c>
      <c r="N5768" t="s">
        <v>4681</v>
      </c>
      <c r="O5768">
        <v>0</v>
      </c>
      <c r="P5768">
        <v>0</v>
      </c>
      <c r="Q5768">
        <v>1</v>
      </c>
    </row>
    <row r="5769" spans="1:17" x14ac:dyDescent="0.2">
      <c r="A5769" t="s">
        <v>498</v>
      </c>
      <c r="B5769" t="s">
        <v>134</v>
      </c>
      <c r="C5769" t="s">
        <v>497</v>
      </c>
      <c r="D5769" t="s">
        <v>54</v>
      </c>
      <c r="E5769" t="s">
        <v>5456</v>
      </c>
      <c r="F5769">
        <v>2.5999999999999999E-2</v>
      </c>
      <c r="G5769">
        <v>2.5999999999999999E-2</v>
      </c>
      <c r="H5769">
        <v>1</v>
      </c>
      <c r="J5769" t="s">
        <v>498</v>
      </c>
      <c r="K5769" t="s">
        <v>356</v>
      </c>
      <c r="L5769" t="s">
        <v>480</v>
      </c>
      <c r="M5769" t="s">
        <v>7663</v>
      </c>
      <c r="N5769" t="s">
        <v>4682</v>
      </c>
      <c r="O5769">
        <v>0</v>
      </c>
      <c r="P5769">
        <v>0</v>
      </c>
      <c r="Q5769">
        <v>1</v>
      </c>
    </row>
    <row r="5770" spans="1:17" x14ac:dyDescent="0.2">
      <c r="A5770" t="s">
        <v>498</v>
      </c>
      <c r="B5770" t="s">
        <v>134</v>
      </c>
      <c r="C5770" t="s">
        <v>497</v>
      </c>
      <c r="D5770" t="s">
        <v>54</v>
      </c>
      <c r="E5770" t="s">
        <v>5457</v>
      </c>
      <c r="F5770">
        <v>2.5999999999999999E-2</v>
      </c>
      <c r="G5770">
        <v>2.5999999999999999E-2</v>
      </c>
      <c r="H5770">
        <v>1</v>
      </c>
      <c r="J5770" t="s">
        <v>498</v>
      </c>
      <c r="K5770" t="s">
        <v>356</v>
      </c>
      <c r="L5770" t="s">
        <v>480</v>
      </c>
      <c r="M5770" t="s">
        <v>7663</v>
      </c>
      <c r="N5770" t="s">
        <v>4683</v>
      </c>
      <c r="O5770">
        <v>0</v>
      </c>
      <c r="P5770">
        <v>0</v>
      </c>
      <c r="Q5770">
        <v>1</v>
      </c>
    </row>
    <row r="5771" spans="1:17" x14ac:dyDescent="0.2">
      <c r="A5771" t="s">
        <v>498</v>
      </c>
      <c r="B5771" t="s">
        <v>134</v>
      </c>
      <c r="C5771" t="s">
        <v>497</v>
      </c>
      <c r="D5771" t="s">
        <v>54</v>
      </c>
      <c r="E5771" t="s">
        <v>5458</v>
      </c>
      <c r="F5771">
        <v>2.5999999999999999E-2</v>
      </c>
      <c r="G5771">
        <v>2.5999999999999999E-2</v>
      </c>
      <c r="H5771">
        <v>1</v>
      </c>
      <c r="J5771" t="s">
        <v>498</v>
      </c>
      <c r="K5771" t="s">
        <v>356</v>
      </c>
      <c r="L5771" t="s">
        <v>480</v>
      </c>
      <c r="M5771" t="s">
        <v>7663</v>
      </c>
      <c r="N5771" t="s">
        <v>4684</v>
      </c>
      <c r="O5771">
        <v>0</v>
      </c>
      <c r="P5771">
        <v>0</v>
      </c>
      <c r="Q5771">
        <v>1</v>
      </c>
    </row>
    <row r="5772" spans="1:17" x14ac:dyDescent="0.2">
      <c r="A5772" t="s">
        <v>498</v>
      </c>
      <c r="B5772" t="s">
        <v>134</v>
      </c>
      <c r="C5772" t="s">
        <v>497</v>
      </c>
      <c r="D5772" t="s">
        <v>54</v>
      </c>
      <c r="E5772" t="s">
        <v>5459</v>
      </c>
      <c r="F5772">
        <v>2.5000000000000001E-2</v>
      </c>
      <c r="G5772">
        <v>2.5000000000000001E-2</v>
      </c>
      <c r="H5772">
        <v>1</v>
      </c>
      <c r="J5772" t="s">
        <v>498</v>
      </c>
      <c r="K5772" t="s">
        <v>356</v>
      </c>
      <c r="L5772" t="s">
        <v>480</v>
      </c>
      <c r="M5772" t="s">
        <v>7663</v>
      </c>
      <c r="N5772" t="s">
        <v>4685</v>
      </c>
      <c r="O5772">
        <v>0</v>
      </c>
      <c r="P5772">
        <v>0</v>
      </c>
      <c r="Q5772">
        <v>1</v>
      </c>
    </row>
    <row r="5773" spans="1:17" x14ac:dyDescent="0.2">
      <c r="A5773" t="s">
        <v>498</v>
      </c>
      <c r="B5773" t="s">
        <v>134</v>
      </c>
      <c r="C5773" t="s">
        <v>497</v>
      </c>
      <c r="D5773" t="s">
        <v>54</v>
      </c>
      <c r="E5773" t="s">
        <v>5460</v>
      </c>
      <c r="F5773">
        <v>2.5000000000000001E-2</v>
      </c>
      <c r="G5773">
        <v>2.5000000000000001E-2</v>
      </c>
      <c r="H5773">
        <v>1</v>
      </c>
      <c r="J5773" t="s">
        <v>498</v>
      </c>
      <c r="K5773" t="s">
        <v>356</v>
      </c>
      <c r="L5773" t="s">
        <v>480</v>
      </c>
      <c r="M5773" t="s">
        <v>7663</v>
      </c>
      <c r="N5773" t="s">
        <v>4686</v>
      </c>
      <c r="O5773">
        <v>0</v>
      </c>
      <c r="P5773">
        <v>0</v>
      </c>
      <c r="Q5773">
        <v>1</v>
      </c>
    </row>
    <row r="5774" spans="1:17" x14ac:dyDescent="0.2">
      <c r="A5774" t="s">
        <v>498</v>
      </c>
      <c r="B5774" t="s">
        <v>134</v>
      </c>
      <c r="C5774" t="s">
        <v>497</v>
      </c>
      <c r="D5774" t="s">
        <v>54</v>
      </c>
      <c r="E5774" t="s">
        <v>5461</v>
      </c>
      <c r="F5774">
        <v>2.5000000000000001E-2</v>
      </c>
      <c r="G5774">
        <v>2.5000000000000001E-2</v>
      </c>
      <c r="H5774">
        <v>1</v>
      </c>
      <c r="J5774" t="s">
        <v>498</v>
      </c>
      <c r="K5774" t="s">
        <v>356</v>
      </c>
      <c r="L5774" t="s">
        <v>480</v>
      </c>
      <c r="M5774" t="s">
        <v>7663</v>
      </c>
      <c r="N5774" t="s">
        <v>4687</v>
      </c>
      <c r="O5774">
        <v>0</v>
      </c>
      <c r="P5774">
        <v>0</v>
      </c>
      <c r="Q5774">
        <v>1</v>
      </c>
    </row>
    <row r="5775" spans="1:17" x14ac:dyDescent="0.2">
      <c r="A5775" t="s">
        <v>498</v>
      </c>
      <c r="B5775" t="s">
        <v>134</v>
      </c>
      <c r="C5775" t="s">
        <v>497</v>
      </c>
      <c r="D5775" t="s">
        <v>54</v>
      </c>
      <c r="E5775" t="s">
        <v>5462</v>
      </c>
      <c r="F5775">
        <v>2.5000000000000001E-2</v>
      </c>
      <c r="G5775">
        <v>2.5000000000000001E-2</v>
      </c>
      <c r="H5775">
        <v>1</v>
      </c>
      <c r="J5775" t="s">
        <v>498</v>
      </c>
      <c r="K5775" t="s">
        <v>356</v>
      </c>
      <c r="L5775" t="s">
        <v>480</v>
      </c>
      <c r="M5775" t="s">
        <v>7663</v>
      </c>
      <c r="N5775" t="s">
        <v>4688</v>
      </c>
      <c r="O5775">
        <v>0</v>
      </c>
      <c r="P5775">
        <v>0</v>
      </c>
      <c r="Q5775">
        <v>1</v>
      </c>
    </row>
    <row r="5776" spans="1:17" x14ac:dyDescent="0.2">
      <c r="A5776" t="s">
        <v>498</v>
      </c>
      <c r="B5776" t="s">
        <v>134</v>
      </c>
      <c r="C5776" t="s">
        <v>497</v>
      </c>
      <c r="D5776" t="s">
        <v>54</v>
      </c>
      <c r="E5776" t="s">
        <v>5463</v>
      </c>
      <c r="F5776">
        <v>2.5000000000000001E-2</v>
      </c>
      <c r="G5776">
        <v>2.5000000000000001E-2</v>
      </c>
      <c r="H5776">
        <v>1</v>
      </c>
      <c r="J5776" t="s">
        <v>498</v>
      </c>
      <c r="K5776" t="s">
        <v>356</v>
      </c>
      <c r="L5776" t="s">
        <v>480</v>
      </c>
      <c r="M5776" t="s">
        <v>7663</v>
      </c>
      <c r="N5776" t="s">
        <v>4689</v>
      </c>
      <c r="O5776">
        <v>0</v>
      </c>
      <c r="P5776">
        <v>0</v>
      </c>
      <c r="Q5776">
        <v>1</v>
      </c>
    </row>
    <row r="5777" spans="1:17" x14ac:dyDescent="0.2">
      <c r="A5777" t="s">
        <v>498</v>
      </c>
      <c r="B5777" t="s">
        <v>134</v>
      </c>
      <c r="C5777" t="s">
        <v>497</v>
      </c>
      <c r="D5777" t="s">
        <v>54</v>
      </c>
      <c r="E5777" t="s">
        <v>5464</v>
      </c>
      <c r="F5777">
        <v>2.5000000000000001E-2</v>
      </c>
      <c r="G5777">
        <v>2.5000000000000001E-2</v>
      </c>
      <c r="H5777">
        <v>1</v>
      </c>
      <c r="J5777" t="s">
        <v>498</v>
      </c>
      <c r="K5777" t="s">
        <v>356</v>
      </c>
      <c r="L5777" t="s">
        <v>480</v>
      </c>
      <c r="M5777" t="s">
        <v>7663</v>
      </c>
      <c r="N5777" t="s">
        <v>4690</v>
      </c>
      <c r="O5777">
        <v>0</v>
      </c>
      <c r="P5777">
        <v>0</v>
      </c>
      <c r="Q5777">
        <v>1</v>
      </c>
    </row>
    <row r="5778" spans="1:17" x14ac:dyDescent="0.2">
      <c r="A5778" t="s">
        <v>498</v>
      </c>
      <c r="B5778" t="s">
        <v>134</v>
      </c>
      <c r="C5778" t="s">
        <v>497</v>
      </c>
      <c r="D5778" t="s">
        <v>54</v>
      </c>
      <c r="E5778" t="s">
        <v>5465</v>
      </c>
      <c r="F5778">
        <v>2.4E-2</v>
      </c>
      <c r="G5778">
        <v>2.5000000000000001E-2</v>
      </c>
      <c r="H5778">
        <v>1</v>
      </c>
      <c r="J5778" t="s">
        <v>498</v>
      </c>
      <c r="K5778" t="s">
        <v>356</v>
      </c>
      <c r="L5778" t="s">
        <v>480</v>
      </c>
      <c r="M5778" t="s">
        <v>7663</v>
      </c>
      <c r="N5778" t="s">
        <v>4691</v>
      </c>
      <c r="O5778">
        <v>0</v>
      </c>
      <c r="P5778">
        <v>0</v>
      </c>
      <c r="Q5778">
        <v>1</v>
      </c>
    </row>
    <row r="5779" spans="1:17" x14ac:dyDescent="0.2">
      <c r="A5779" t="s">
        <v>498</v>
      </c>
      <c r="B5779" t="s">
        <v>134</v>
      </c>
      <c r="C5779" t="s">
        <v>497</v>
      </c>
      <c r="D5779" t="s">
        <v>54</v>
      </c>
      <c r="E5779" t="s">
        <v>5466</v>
      </c>
      <c r="F5779">
        <v>2.4E-2</v>
      </c>
      <c r="G5779">
        <v>2.4E-2</v>
      </c>
      <c r="H5779">
        <v>1</v>
      </c>
      <c r="J5779" t="s">
        <v>498</v>
      </c>
      <c r="K5779" t="s">
        <v>356</v>
      </c>
      <c r="L5779" t="s">
        <v>480</v>
      </c>
      <c r="M5779" t="s">
        <v>7663</v>
      </c>
      <c r="N5779" t="s">
        <v>4692</v>
      </c>
      <c r="O5779">
        <v>0</v>
      </c>
      <c r="P5779">
        <v>0</v>
      </c>
      <c r="Q5779">
        <v>1</v>
      </c>
    </row>
    <row r="5780" spans="1:17" x14ac:dyDescent="0.2">
      <c r="A5780" t="s">
        <v>498</v>
      </c>
      <c r="B5780" t="s">
        <v>134</v>
      </c>
      <c r="C5780" t="s">
        <v>497</v>
      </c>
      <c r="D5780" t="s">
        <v>54</v>
      </c>
      <c r="E5780" t="s">
        <v>5467</v>
      </c>
      <c r="F5780">
        <v>2.4E-2</v>
      </c>
      <c r="G5780">
        <v>2.4E-2</v>
      </c>
      <c r="H5780">
        <v>1</v>
      </c>
      <c r="J5780" t="s">
        <v>498</v>
      </c>
      <c r="K5780" t="s">
        <v>356</v>
      </c>
      <c r="L5780" t="s">
        <v>480</v>
      </c>
      <c r="M5780" t="s">
        <v>7663</v>
      </c>
      <c r="N5780" t="s">
        <v>4693</v>
      </c>
      <c r="O5780">
        <v>0</v>
      </c>
      <c r="P5780">
        <v>0</v>
      </c>
      <c r="Q5780">
        <v>1</v>
      </c>
    </row>
    <row r="5781" spans="1:17" x14ac:dyDescent="0.2">
      <c r="A5781" t="s">
        <v>498</v>
      </c>
      <c r="B5781" t="s">
        <v>134</v>
      </c>
      <c r="C5781" t="s">
        <v>497</v>
      </c>
      <c r="D5781" t="s">
        <v>54</v>
      </c>
      <c r="E5781" t="s">
        <v>5468</v>
      </c>
      <c r="F5781">
        <v>2.4E-2</v>
      </c>
      <c r="G5781">
        <v>2.4E-2</v>
      </c>
      <c r="H5781">
        <v>1</v>
      </c>
      <c r="J5781" t="s">
        <v>498</v>
      </c>
      <c r="K5781" t="s">
        <v>356</v>
      </c>
      <c r="L5781" t="s">
        <v>480</v>
      </c>
      <c r="M5781" t="s">
        <v>7663</v>
      </c>
      <c r="N5781" t="s">
        <v>4694</v>
      </c>
      <c r="O5781">
        <v>0</v>
      </c>
      <c r="P5781">
        <v>0</v>
      </c>
      <c r="Q5781">
        <v>1</v>
      </c>
    </row>
    <row r="5782" spans="1:17" x14ac:dyDescent="0.2">
      <c r="A5782" t="s">
        <v>498</v>
      </c>
      <c r="B5782" t="s">
        <v>134</v>
      </c>
      <c r="C5782" t="s">
        <v>497</v>
      </c>
      <c r="D5782" t="s">
        <v>54</v>
      </c>
      <c r="E5782" t="s">
        <v>5469</v>
      </c>
      <c r="F5782">
        <v>2.4E-2</v>
      </c>
      <c r="G5782">
        <v>2.4E-2</v>
      </c>
      <c r="H5782">
        <v>1</v>
      </c>
      <c r="J5782" t="s">
        <v>498</v>
      </c>
      <c r="K5782" t="s">
        <v>356</v>
      </c>
      <c r="L5782" t="s">
        <v>480</v>
      </c>
      <c r="M5782" t="s">
        <v>7663</v>
      </c>
      <c r="N5782" t="s">
        <v>4695</v>
      </c>
      <c r="O5782">
        <v>0</v>
      </c>
      <c r="P5782">
        <v>0</v>
      </c>
      <c r="Q5782">
        <v>1</v>
      </c>
    </row>
    <row r="5783" spans="1:17" x14ac:dyDescent="0.2">
      <c r="A5783" t="s">
        <v>498</v>
      </c>
      <c r="B5783" t="s">
        <v>134</v>
      </c>
      <c r="C5783" t="s">
        <v>497</v>
      </c>
      <c r="D5783" t="s">
        <v>54</v>
      </c>
      <c r="E5783" t="s">
        <v>5470</v>
      </c>
      <c r="F5783">
        <v>2.5000000000000001E-2</v>
      </c>
      <c r="G5783">
        <v>2.5000000000000001E-2</v>
      </c>
      <c r="H5783">
        <v>1</v>
      </c>
      <c r="J5783" t="s">
        <v>498</v>
      </c>
      <c r="K5783" t="s">
        <v>356</v>
      </c>
      <c r="L5783" t="s">
        <v>480</v>
      </c>
      <c r="M5783" t="s">
        <v>7663</v>
      </c>
      <c r="N5783" t="s">
        <v>4696</v>
      </c>
      <c r="O5783">
        <v>0</v>
      </c>
      <c r="P5783">
        <v>0</v>
      </c>
      <c r="Q5783">
        <v>1</v>
      </c>
    </row>
    <row r="5784" spans="1:17" x14ac:dyDescent="0.2">
      <c r="A5784" t="s">
        <v>498</v>
      </c>
      <c r="B5784" t="s">
        <v>134</v>
      </c>
      <c r="C5784" t="s">
        <v>497</v>
      </c>
      <c r="D5784" t="s">
        <v>54</v>
      </c>
      <c r="E5784" t="s">
        <v>5471</v>
      </c>
      <c r="F5784">
        <v>2.5000000000000001E-2</v>
      </c>
      <c r="G5784">
        <v>2.5999999999999999E-2</v>
      </c>
      <c r="H5784">
        <v>1</v>
      </c>
      <c r="J5784" t="s">
        <v>498</v>
      </c>
      <c r="K5784" t="s">
        <v>356</v>
      </c>
      <c r="L5784" t="s">
        <v>480</v>
      </c>
      <c r="M5784" t="s">
        <v>7663</v>
      </c>
      <c r="N5784" t="s">
        <v>4697</v>
      </c>
      <c r="O5784">
        <v>0</v>
      </c>
      <c r="P5784">
        <v>0</v>
      </c>
      <c r="Q5784">
        <v>1</v>
      </c>
    </row>
    <row r="5785" spans="1:17" x14ac:dyDescent="0.2">
      <c r="A5785" t="s">
        <v>498</v>
      </c>
      <c r="B5785" t="s">
        <v>134</v>
      </c>
      <c r="C5785" t="s">
        <v>497</v>
      </c>
      <c r="D5785" t="s">
        <v>54</v>
      </c>
      <c r="E5785" t="s">
        <v>5472</v>
      </c>
      <c r="F5785">
        <v>2.5999999999999999E-2</v>
      </c>
      <c r="G5785">
        <v>2.5999999999999999E-2</v>
      </c>
      <c r="H5785">
        <v>1</v>
      </c>
      <c r="J5785" t="s">
        <v>498</v>
      </c>
      <c r="K5785" t="s">
        <v>356</v>
      </c>
      <c r="L5785" t="s">
        <v>480</v>
      </c>
      <c r="M5785" t="s">
        <v>7663</v>
      </c>
      <c r="N5785" t="s">
        <v>4698</v>
      </c>
      <c r="O5785">
        <v>0</v>
      </c>
      <c r="P5785">
        <v>0</v>
      </c>
      <c r="Q5785">
        <v>1</v>
      </c>
    </row>
    <row r="5786" spans="1:17" x14ac:dyDescent="0.2">
      <c r="A5786" t="s">
        <v>498</v>
      </c>
      <c r="B5786" t="s">
        <v>134</v>
      </c>
      <c r="C5786" t="s">
        <v>497</v>
      </c>
      <c r="D5786" t="s">
        <v>54</v>
      </c>
      <c r="E5786" t="s">
        <v>5473</v>
      </c>
      <c r="F5786">
        <v>2.5999999999999999E-2</v>
      </c>
      <c r="G5786">
        <v>2.5999999999999999E-2</v>
      </c>
      <c r="H5786">
        <v>1</v>
      </c>
      <c r="J5786" t="s">
        <v>498</v>
      </c>
      <c r="K5786" t="s">
        <v>356</v>
      </c>
      <c r="L5786" t="s">
        <v>480</v>
      </c>
      <c r="M5786" t="s">
        <v>7663</v>
      </c>
      <c r="N5786" t="s">
        <v>4699</v>
      </c>
      <c r="O5786">
        <v>0</v>
      </c>
      <c r="P5786">
        <v>0</v>
      </c>
      <c r="Q5786">
        <v>1</v>
      </c>
    </row>
    <row r="5787" spans="1:17" x14ac:dyDescent="0.2">
      <c r="A5787" t="s">
        <v>498</v>
      </c>
      <c r="B5787" t="s">
        <v>134</v>
      </c>
      <c r="C5787" t="s">
        <v>497</v>
      </c>
      <c r="D5787" t="s">
        <v>54</v>
      </c>
      <c r="E5787" t="s">
        <v>5474</v>
      </c>
      <c r="F5787">
        <v>2.5000000000000001E-2</v>
      </c>
      <c r="G5787">
        <v>2.5000000000000001E-2</v>
      </c>
      <c r="H5787">
        <v>1</v>
      </c>
      <c r="J5787" t="s">
        <v>498</v>
      </c>
      <c r="K5787" t="s">
        <v>356</v>
      </c>
      <c r="L5787" t="s">
        <v>480</v>
      </c>
      <c r="M5787" t="s">
        <v>7663</v>
      </c>
      <c r="N5787" t="s">
        <v>4700</v>
      </c>
      <c r="O5787">
        <v>0</v>
      </c>
      <c r="P5787">
        <v>0</v>
      </c>
      <c r="Q5787">
        <v>1</v>
      </c>
    </row>
    <row r="5788" spans="1:17" x14ac:dyDescent="0.2">
      <c r="A5788" t="s">
        <v>498</v>
      </c>
      <c r="B5788" t="s">
        <v>134</v>
      </c>
      <c r="C5788" t="s">
        <v>497</v>
      </c>
      <c r="D5788" t="s">
        <v>54</v>
      </c>
      <c r="E5788" t="s">
        <v>5475</v>
      </c>
      <c r="F5788">
        <v>2.5999999999999999E-2</v>
      </c>
      <c r="G5788">
        <v>2.5999999999999999E-2</v>
      </c>
      <c r="H5788">
        <v>1</v>
      </c>
      <c r="J5788" t="s">
        <v>498</v>
      </c>
      <c r="K5788" t="s">
        <v>356</v>
      </c>
      <c r="L5788" t="s">
        <v>480</v>
      </c>
      <c r="M5788" t="s">
        <v>7663</v>
      </c>
      <c r="N5788" t="s">
        <v>4701</v>
      </c>
      <c r="O5788">
        <v>0</v>
      </c>
      <c r="P5788">
        <v>0</v>
      </c>
      <c r="Q5788">
        <v>1</v>
      </c>
    </row>
    <row r="5789" spans="1:17" x14ac:dyDescent="0.2">
      <c r="A5789" t="s">
        <v>498</v>
      </c>
      <c r="B5789" t="s">
        <v>134</v>
      </c>
      <c r="C5789" t="s">
        <v>497</v>
      </c>
      <c r="D5789" t="s">
        <v>54</v>
      </c>
      <c r="E5789" t="s">
        <v>5476</v>
      </c>
      <c r="F5789">
        <v>2.5999999999999999E-2</v>
      </c>
      <c r="G5789">
        <v>2.5999999999999999E-2</v>
      </c>
      <c r="H5789">
        <v>1</v>
      </c>
      <c r="J5789" t="s">
        <v>498</v>
      </c>
      <c r="K5789" t="s">
        <v>356</v>
      </c>
      <c r="L5789" t="s">
        <v>480</v>
      </c>
      <c r="M5789" t="s">
        <v>7663</v>
      </c>
      <c r="N5789" t="s">
        <v>4702</v>
      </c>
      <c r="O5789">
        <v>0</v>
      </c>
      <c r="P5789">
        <v>0</v>
      </c>
      <c r="Q5789">
        <v>1</v>
      </c>
    </row>
    <row r="5790" spans="1:17" x14ac:dyDescent="0.2">
      <c r="A5790" t="s">
        <v>498</v>
      </c>
      <c r="B5790" t="s">
        <v>134</v>
      </c>
      <c r="C5790" t="s">
        <v>497</v>
      </c>
      <c r="D5790" t="s">
        <v>54</v>
      </c>
      <c r="E5790" t="s">
        <v>5477</v>
      </c>
      <c r="F5790">
        <v>2.5000000000000001E-2</v>
      </c>
      <c r="G5790">
        <v>2.5000000000000001E-2</v>
      </c>
      <c r="H5790">
        <v>1</v>
      </c>
      <c r="J5790" t="s">
        <v>498</v>
      </c>
      <c r="K5790" t="s">
        <v>356</v>
      </c>
      <c r="L5790" t="s">
        <v>480</v>
      </c>
      <c r="M5790" t="s">
        <v>7663</v>
      </c>
      <c r="N5790" t="s">
        <v>4703</v>
      </c>
      <c r="O5790">
        <v>0</v>
      </c>
      <c r="P5790">
        <v>0</v>
      </c>
      <c r="Q5790">
        <v>1</v>
      </c>
    </row>
    <row r="5791" spans="1:17" x14ac:dyDescent="0.2">
      <c r="A5791" t="s">
        <v>498</v>
      </c>
      <c r="B5791" t="s">
        <v>134</v>
      </c>
      <c r="C5791" t="s">
        <v>497</v>
      </c>
      <c r="D5791" t="s">
        <v>54</v>
      </c>
      <c r="E5791" t="s">
        <v>5478</v>
      </c>
      <c r="F5791">
        <v>2.5999999999999999E-2</v>
      </c>
      <c r="G5791">
        <v>2.5999999999999999E-2</v>
      </c>
      <c r="H5791">
        <v>1</v>
      </c>
      <c r="J5791" t="s">
        <v>498</v>
      </c>
      <c r="K5791" t="s">
        <v>356</v>
      </c>
      <c r="L5791" t="s">
        <v>480</v>
      </c>
      <c r="M5791" t="s">
        <v>7663</v>
      </c>
      <c r="N5791" t="s">
        <v>4704</v>
      </c>
      <c r="O5791">
        <v>0</v>
      </c>
      <c r="P5791">
        <v>0</v>
      </c>
      <c r="Q5791">
        <v>1</v>
      </c>
    </row>
    <row r="5792" spans="1:17" x14ac:dyDescent="0.2">
      <c r="A5792" t="s">
        <v>498</v>
      </c>
      <c r="B5792" t="s">
        <v>134</v>
      </c>
      <c r="C5792" t="s">
        <v>497</v>
      </c>
      <c r="D5792" t="s">
        <v>54</v>
      </c>
      <c r="E5792" t="s">
        <v>5479</v>
      </c>
      <c r="F5792">
        <v>2.5999999999999999E-2</v>
      </c>
      <c r="G5792">
        <v>2.5999999999999999E-2</v>
      </c>
      <c r="H5792">
        <v>1</v>
      </c>
      <c r="J5792" t="s">
        <v>498</v>
      </c>
      <c r="K5792" t="s">
        <v>356</v>
      </c>
      <c r="L5792" t="s">
        <v>480</v>
      </c>
      <c r="M5792" t="s">
        <v>7663</v>
      </c>
      <c r="N5792" t="s">
        <v>4705</v>
      </c>
      <c r="O5792">
        <v>0</v>
      </c>
      <c r="P5792">
        <v>0</v>
      </c>
      <c r="Q5792">
        <v>1</v>
      </c>
    </row>
    <row r="5793" spans="1:17" x14ac:dyDescent="0.2">
      <c r="A5793" t="s">
        <v>498</v>
      </c>
      <c r="B5793" t="s">
        <v>134</v>
      </c>
      <c r="C5793" t="s">
        <v>497</v>
      </c>
      <c r="D5793" t="s">
        <v>54</v>
      </c>
      <c r="E5793" t="s">
        <v>5480</v>
      </c>
      <c r="F5793">
        <v>2.5999999999999999E-2</v>
      </c>
      <c r="G5793">
        <v>2.5999999999999999E-2</v>
      </c>
      <c r="H5793">
        <v>1</v>
      </c>
      <c r="J5793" t="s">
        <v>498</v>
      </c>
      <c r="K5793" t="s">
        <v>356</v>
      </c>
      <c r="L5793" t="s">
        <v>480</v>
      </c>
      <c r="M5793" t="s">
        <v>7663</v>
      </c>
      <c r="N5793" t="s">
        <v>4706</v>
      </c>
      <c r="O5793">
        <v>0</v>
      </c>
      <c r="P5793">
        <v>0</v>
      </c>
      <c r="Q5793">
        <v>1</v>
      </c>
    </row>
    <row r="5794" spans="1:17" x14ac:dyDescent="0.2">
      <c r="A5794" t="s">
        <v>498</v>
      </c>
      <c r="B5794" t="s">
        <v>134</v>
      </c>
      <c r="C5794" t="s">
        <v>497</v>
      </c>
      <c r="D5794" t="s">
        <v>54</v>
      </c>
      <c r="E5794" t="s">
        <v>5481</v>
      </c>
      <c r="F5794">
        <v>2.5999999999999999E-2</v>
      </c>
      <c r="G5794">
        <v>2.5999999999999999E-2</v>
      </c>
      <c r="H5794">
        <v>1</v>
      </c>
      <c r="J5794" t="s">
        <v>498</v>
      </c>
      <c r="K5794" t="s">
        <v>356</v>
      </c>
      <c r="L5794" t="s">
        <v>480</v>
      </c>
      <c r="M5794" t="s">
        <v>7663</v>
      </c>
      <c r="N5794" t="s">
        <v>4707</v>
      </c>
      <c r="O5794">
        <v>0</v>
      </c>
      <c r="P5794">
        <v>0</v>
      </c>
      <c r="Q5794">
        <v>1</v>
      </c>
    </row>
    <row r="5795" spans="1:17" x14ac:dyDescent="0.2">
      <c r="A5795" t="s">
        <v>498</v>
      </c>
      <c r="B5795" t="s">
        <v>134</v>
      </c>
      <c r="C5795" t="s">
        <v>497</v>
      </c>
      <c r="D5795" t="s">
        <v>54</v>
      </c>
      <c r="E5795" t="s">
        <v>5482</v>
      </c>
      <c r="F5795">
        <v>2.5999999999999999E-2</v>
      </c>
      <c r="G5795">
        <v>2.5999999999999999E-2</v>
      </c>
      <c r="H5795">
        <v>1</v>
      </c>
      <c r="J5795" t="s">
        <v>498</v>
      </c>
      <c r="K5795" t="s">
        <v>356</v>
      </c>
      <c r="L5795" t="s">
        <v>480</v>
      </c>
      <c r="M5795" t="s">
        <v>7663</v>
      </c>
      <c r="N5795" t="s">
        <v>4708</v>
      </c>
      <c r="O5795">
        <v>0</v>
      </c>
      <c r="P5795">
        <v>0</v>
      </c>
      <c r="Q5795">
        <v>1</v>
      </c>
    </row>
    <row r="5796" spans="1:17" x14ac:dyDescent="0.2">
      <c r="A5796" t="s">
        <v>498</v>
      </c>
      <c r="B5796" t="s">
        <v>134</v>
      </c>
      <c r="C5796" t="s">
        <v>497</v>
      </c>
      <c r="D5796" t="s">
        <v>54</v>
      </c>
      <c r="E5796" t="s">
        <v>5483</v>
      </c>
      <c r="F5796">
        <v>2.5999999999999999E-2</v>
      </c>
      <c r="G5796">
        <v>2.5999999999999999E-2</v>
      </c>
      <c r="H5796">
        <v>1</v>
      </c>
      <c r="J5796" t="s">
        <v>498</v>
      </c>
      <c r="K5796" t="s">
        <v>356</v>
      </c>
      <c r="L5796" t="s">
        <v>480</v>
      </c>
      <c r="M5796" t="s">
        <v>7663</v>
      </c>
      <c r="N5796" t="s">
        <v>4709</v>
      </c>
      <c r="O5796">
        <v>0</v>
      </c>
      <c r="P5796">
        <v>0</v>
      </c>
      <c r="Q5796">
        <v>1</v>
      </c>
    </row>
    <row r="5797" spans="1:17" x14ac:dyDescent="0.2">
      <c r="A5797" t="s">
        <v>498</v>
      </c>
      <c r="B5797" t="s">
        <v>134</v>
      </c>
      <c r="C5797" t="s">
        <v>497</v>
      </c>
      <c r="D5797" t="s">
        <v>54</v>
      </c>
      <c r="E5797" t="s">
        <v>5484</v>
      </c>
      <c r="F5797">
        <v>2.5000000000000001E-2</v>
      </c>
      <c r="G5797">
        <v>2.5000000000000001E-2</v>
      </c>
      <c r="H5797">
        <v>1</v>
      </c>
      <c r="J5797" t="s">
        <v>498</v>
      </c>
      <c r="K5797" t="s">
        <v>356</v>
      </c>
      <c r="L5797" t="s">
        <v>480</v>
      </c>
      <c r="M5797" t="s">
        <v>7663</v>
      </c>
      <c r="N5797" t="s">
        <v>4710</v>
      </c>
      <c r="O5797">
        <v>0</v>
      </c>
      <c r="P5797">
        <v>0</v>
      </c>
      <c r="Q5797">
        <v>1</v>
      </c>
    </row>
    <row r="5798" spans="1:17" x14ac:dyDescent="0.2">
      <c r="A5798" t="s">
        <v>498</v>
      </c>
      <c r="B5798" t="s">
        <v>134</v>
      </c>
      <c r="C5798" t="s">
        <v>497</v>
      </c>
      <c r="D5798" t="s">
        <v>54</v>
      </c>
      <c r="E5798" t="s">
        <v>5485</v>
      </c>
      <c r="F5798">
        <v>2.5000000000000001E-2</v>
      </c>
      <c r="G5798">
        <v>2.5000000000000001E-2</v>
      </c>
      <c r="H5798">
        <v>1</v>
      </c>
      <c r="J5798" t="s">
        <v>498</v>
      </c>
      <c r="K5798" t="s">
        <v>356</v>
      </c>
      <c r="L5798" t="s">
        <v>480</v>
      </c>
      <c r="M5798" t="s">
        <v>7663</v>
      </c>
      <c r="N5798" t="s">
        <v>4711</v>
      </c>
      <c r="O5798">
        <v>0</v>
      </c>
      <c r="P5798">
        <v>0</v>
      </c>
      <c r="Q5798">
        <v>1</v>
      </c>
    </row>
    <row r="5799" spans="1:17" x14ac:dyDescent="0.2">
      <c r="A5799" t="s">
        <v>498</v>
      </c>
      <c r="B5799" t="s">
        <v>134</v>
      </c>
      <c r="C5799" t="s">
        <v>497</v>
      </c>
      <c r="D5799" t="s">
        <v>54</v>
      </c>
      <c r="E5799" t="s">
        <v>5486</v>
      </c>
      <c r="F5799">
        <v>2.5999999999999999E-2</v>
      </c>
      <c r="G5799">
        <v>2.5999999999999999E-2</v>
      </c>
      <c r="H5799">
        <v>1</v>
      </c>
      <c r="J5799" t="s">
        <v>498</v>
      </c>
      <c r="K5799" t="s">
        <v>356</v>
      </c>
      <c r="L5799" t="s">
        <v>480</v>
      </c>
      <c r="M5799" t="s">
        <v>7663</v>
      </c>
      <c r="N5799" t="s">
        <v>4712</v>
      </c>
      <c r="O5799">
        <v>0</v>
      </c>
      <c r="P5799">
        <v>0</v>
      </c>
      <c r="Q5799">
        <v>1</v>
      </c>
    </row>
    <row r="5800" spans="1:17" x14ac:dyDescent="0.2">
      <c r="A5800" t="s">
        <v>498</v>
      </c>
      <c r="B5800" t="s">
        <v>134</v>
      </c>
      <c r="C5800" t="s">
        <v>497</v>
      </c>
      <c r="D5800" t="s">
        <v>54</v>
      </c>
      <c r="E5800" t="s">
        <v>5487</v>
      </c>
      <c r="F5800">
        <v>2.5999999999999999E-2</v>
      </c>
      <c r="G5800">
        <v>2.5999999999999999E-2</v>
      </c>
      <c r="H5800">
        <v>1</v>
      </c>
      <c r="J5800" t="s">
        <v>498</v>
      </c>
      <c r="K5800" t="s">
        <v>356</v>
      </c>
      <c r="L5800" t="s">
        <v>480</v>
      </c>
      <c r="M5800" t="s">
        <v>7663</v>
      </c>
      <c r="N5800" t="s">
        <v>4713</v>
      </c>
      <c r="O5800">
        <v>0</v>
      </c>
      <c r="P5800">
        <v>0</v>
      </c>
      <c r="Q5800">
        <v>1</v>
      </c>
    </row>
    <row r="5801" spans="1:17" x14ac:dyDescent="0.2">
      <c r="A5801" t="s">
        <v>498</v>
      </c>
      <c r="B5801" t="s">
        <v>134</v>
      </c>
      <c r="C5801" t="s">
        <v>497</v>
      </c>
      <c r="D5801" t="s">
        <v>54</v>
      </c>
      <c r="E5801" t="s">
        <v>5488</v>
      </c>
      <c r="F5801">
        <v>2.5999999999999999E-2</v>
      </c>
      <c r="G5801">
        <v>2.5999999999999999E-2</v>
      </c>
      <c r="H5801">
        <v>1</v>
      </c>
      <c r="J5801" t="s">
        <v>498</v>
      </c>
      <c r="K5801" t="s">
        <v>356</v>
      </c>
      <c r="L5801" t="s">
        <v>480</v>
      </c>
      <c r="M5801" t="s">
        <v>7663</v>
      </c>
      <c r="N5801" t="s">
        <v>4714</v>
      </c>
      <c r="O5801">
        <v>0</v>
      </c>
      <c r="P5801">
        <v>0</v>
      </c>
      <c r="Q5801">
        <v>1</v>
      </c>
    </row>
    <row r="5802" spans="1:17" x14ac:dyDescent="0.2">
      <c r="A5802" t="s">
        <v>498</v>
      </c>
      <c r="B5802" t="s">
        <v>134</v>
      </c>
      <c r="C5802" t="s">
        <v>497</v>
      </c>
      <c r="D5802" t="s">
        <v>54</v>
      </c>
      <c r="E5802" t="s">
        <v>5489</v>
      </c>
      <c r="F5802">
        <v>2.5000000000000001E-2</v>
      </c>
      <c r="G5802">
        <v>2.5000000000000001E-2</v>
      </c>
      <c r="H5802">
        <v>1</v>
      </c>
      <c r="J5802" t="s">
        <v>498</v>
      </c>
      <c r="K5802" t="s">
        <v>356</v>
      </c>
      <c r="L5802" t="s">
        <v>480</v>
      </c>
      <c r="M5802" t="s">
        <v>7663</v>
      </c>
      <c r="N5802" t="s">
        <v>4715</v>
      </c>
      <c r="O5802">
        <v>0</v>
      </c>
      <c r="P5802">
        <v>0</v>
      </c>
      <c r="Q5802">
        <v>1</v>
      </c>
    </row>
    <row r="5803" spans="1:17" x14ac:dyDescent="0.2">
      <c r="A5803" t="s">
        <v>498</v>
      </c>
      <c r="B5803" t="s">
        <v>134</v>
      </c>
      <c r="C5803" t="s">
        <v>497</v>
      </c>
      <c r="D5803" t="s">
        <v>54</v>
      </c>
      <c r="E5803" t="s">
        <v>5490</v>
      </c>
      <c r="F5803">
        <v>2.5000000000000001E-2</v>
      </c>
      <c r="G5803">
        <v>2.5000000000000001E-2</v>
      </c>
      <c r="H5803">
        <v>1</v>
      </c>
      <c r="J5803" t="s">
        <v>498</v>
      </c>
      <c r="K5803" t="s">
        <v>356</v>
      </c>
      <c r="L5803" t="s">
        <v>480</v>
      </c>
      <c r="M5803" t="s">
        <v>7663</v>
      </c>
      <c r="N5803" t="s">
        <v>4716</v>
      </c>
      <c r="O5803">
        <v>0</v>
      </c>
      <c r="P5803">
        <v>0</v>
      </c>
      <c r="Q5803">
        <v>1</v>
      </c>
    </row>
    <row r="5804" spans="1:17" x14ac:dyDescent="0.2">
      <c r="A5804" t="s">
        <v>498</v>
      </c>
      <c r="B5804" t="s">
        <v>134</v>
      </c>
      <c r="C5804" t="s">
        <v>497</v>
      </c>
      <c r="D5804" t="s">
        <v>54</v>
      </c>
      <c r="E5804" t="s">
        <v>5491</v>
      </c>
      <c r="F5804">
        <v>2.5000000000000001E-2</v>
      </c>
      <c r="G5804">
        <v>2.5000000000000001E-2</v>
      </c>
      <c r="H5804">
        <v>1</v>
      </c>
      <c r="J5804" t="s">
        <v>498</v>
      </c>
      <c r="K5804" t="s">
        <v>356</v>
      </c>
      <c r="L5804" t="s">
        <v>480</v>
      </c>
      <c r="M5804" t="s">
        <v>7663</v>
      </c>
      <c r="N5804" t="s">
        <v>4717</v>
      </c>
      <c r="O5804">
        <v>0</v>
      </c>
      <c r="P5804">
        <v>0</v>
      </c>
      <c r="Q5804">
        <v>1</v>
      </c>
    </row>
    <row r="5805" spans="1:17" x14ac:dyDescent="0.2">
      <c r="A5805" t="s">
        <v>498</v>
      </c>
      <c r="B5805" t="s">
        <v>134</v>
      </c>
      <c r="C5805" t="s">
        <v>497</v>
      </c>
      <c r="D5805" t="s">
        <v>54</v>
      </c>
      <c r="E5805" t="s">
        <v>5492</v>
      </c>
      <c r="F5805">
        <v>2.5000000000000001E-2</v>
      </c>
      <c r="G5805">
        <v>2.5000000000000001E-2</v>
      </c>
      <c r="H5805">
        <v>1</v>
      </c>
      <c r="J5805" t="s">
        <v>498</v>
      </c>
      <c r="K5805" t="s">
        <v>356</v>
      </c>
      <c r="L5805" t="s">
        <v>480</v>
      </c>
      <c r="M5805" t="s">
        <v>7663</v>
      </c>
      <c r="N5805" t="s">
        <v>4718</v>
      </c>
      <c r="O5805">
        <v>0</v>
      </c>
      <c r="P5805">
        <v>0</v>
      </c>
      <c r="Q5805">
        <v>1</v>
      </c>
    </row>
    <row r="5806" spans="1:17" x14ac:dyDescent="0.2">
      <c r="A5806" t="s">
        <v>498</v>
      </c>
      <c r="B5806" t="s">
        <v>134</v>
      </c>
      <c r="C5806" t="s">
        <v>497</v>
      </c>
      <c r="D5806" t="s">
        <v>54</v>
      </c>
      <c r="E5806" t="s">
        <v>5493</v>
      </c>
      <c r="F5806">
        <v>2.4E-2</v>
      </c>
      <c r="G5806">
        <v>2.4E-2</v>
      </c>
      <c r="H5806">
        <v>1</v>
      </c>
      <c r="J5806" t="s">
        <v>498</v>
      </c>
      <c r="K5806" t="s">
        <v>356</v>
      </c>
      <c r="L5806" t="s">
        <v>480</v>
      </c>
      <c r="M5806" t="s">
        <v>7663</v>
      </c>
      <c r="N5806" t="s">
        <v>4719</v>
      </c>
      <c r="O5806">
        <v>0</v>
      </c>
      <c r="P5806">
        <v>0</v>
      </c>
      <c r="Q5806">
        <v>1</v>
      </c>
    </row>
    <row r="5807" spans="1:17" x14ac:dyDescent="0.2">
      <c r="A5807" t="s">
        <v>498</v>
      </c>
      <c r="B5807" t="s">
        <v>134</v>
      </c>
      <c r="C5807" t="s">
        <v>497</v>
      </c>
      <c r="D5807" t="s">
        <v>54</v>
      </c>
      <c r="E5807" t="s">
        <v>5494</v>
      </c>
      <c r="F5807">
        <v>2.4E-2</v>
      </c>
      <c r="G5807">
        <v>2.4E-2</v>
      </c>
      <c r="H5807">
        <v>1</v>
      </c>
      <c r="J5807" t="s">
        <v>498</v>
      </c>
      <c r="K5807" t="s">
        <v>356</v>
      </c>
      <c r="L5807" t="s">
        <v>480</v>
      </c>
      <c r="M5807" t="s">
        <v>7663</v>
      </c>
      <c r="N5807" t="s">
        <v>4720</v>
      </c>
      <c r="O5807">
        <v>0</v>
      </c>
      <c r="P5807">
        <v>0</v>
      </c>
      <c r="Q5807">
        <v>1</v>
      </c>
    </row>
    <row r="5808" spans="1:17" x14ac:dyDescent="0.2">
      <c r="A5808" t="s">
        <v>498</v>
      </c>
      <c r="B5808" t="s">
        <v>134</v>
      </c>
      <c r="C5808" t="s">
        <v>497</v>
      </c>
      <c r="D5808" t="s">
        <v>54</v>
      </c>
      <c r="E5808" t="s">
        <v>5495</v>
      </c>
      <c r="F5808">
        <v>2.4E-2</v>
      </c>
      <c r="G5808">
        <v>2.4E-2</v>
      </c>
      <c r="H5808">
        <v>1</v>
      </c>
      <c r="J5808" t="s">
        <v>498</v>
      </c>
      <c r="K5808" t="s">
        <v>356</v>
      </c>
      <c r="L5808" t="s">
        <v>480</v>
      </c>
      <c r="M5808" t="s">
        <v>7663</v>
      </c>
      <c r="N5808" t="s">
        <v>4721</v>
      </c>
      <c r="O5808">
        <v>0</v>
      </c>
      <c r="P5808">
        <v>0</v>
      </c>
      <c r="Q5808">
        <v>1</v>
      </c>
    </row>
    <row r="5809" spans="1:17" x14ac:dyDescent="0.2">
      <c r="A5809" t="s">
        <v>498</v>
      </c>
      <c r="B5809" t="s">
        <v>134</v>
      </c>
      <c r="C5809" t="s">
        <v>497</v>
      </c>
      <c r="D5809" t="s">
        <v>54</v>
      </c>
      <c r="E5809" t="s">
        <v>5496</v>
      </c>
      <c r="F5809">
        <v>2.4E-2</v>
      </c>
      <c r="G5809">
        <v>2.4E-2</v>
      </c>
      <c r="H5809">
        <v>1</v>
      </c>
      <c r="J5809" t="s">
        <v>498</v>
      </c>
      <c r="K5809" t="s">
        <v>356</v>
      </c>
      <c r="L5809" t="s">
        <v>480</v>
      </c>
      <c r="M5809" t="s">
        <v>7663</v>
      </c>
      <c r="N5809" t="s">
        <v>4722</v>
      </c>
      <c r="O5809">
        <v>0</v>
      </c>
      <c r="P5809">
        <v>0</v>
      </c>
      <c r="Q5809">
        <v>1</v>
      </c>
    </row>
    <row r="5810" spans="1:17" x14ac:dyDescent="0.2">
      <c r="A5810" t="s">
        <v>498</v>
      </c>
      <c r="B5810" t="s">
        <v>134</v>
      </c>
      <c r="C5810" t="s">
        <v>497</v>
      </c>
      <c r="D5810" t="s">
        <v>54</v>
      </c>
      <c r="E5810" t="s">
        <v>5497</v>
      </c>
      <c r="F5810">
        <v>2.4E-2</v>
      </c>
      <c r="G5810">
        <v>2.4E-2</v>
      </c>
      <c r="H5810">
        <v>1</v>
      </c>
      <c r="J5810" t="s">
        <v>498</v>
      </c>
      <c r="K5810" t="s">
        <v>356</v>
      </c>
      <c r="L5810" t="s">
        <v>480</v>
      </c>
      <c r="M5810" t="s">
        <v>7663</v>
      </c>
      <c r="N5810" t="s">
        <v>4723</v>
      </c>
      <c r="O5810">
        <v>0</v>
      </c>
      <c r="P5810">
        <v>0</v>
      </c>
      <c r="Q5810">
        <v>1</v>
      </c>
    </row>
    <row r="5811" spans="1:17" x14ac:dyDescent="0.2">
      <c r="A5811" t="s">
        <v>498</v>
      </c>
      <c r="B5811" t="s">
        <v>134</v>
      </c>
      <c r="C5811" t="s">
        <v>497</v>
      </c>
      <c r="D5811" t="s">
        <v>54</v>
      </c>
      <c r="E5811" t="s">
        <v>5498</v>
      </c>
      <c r="F5811">
        <v>2.4E-2</v>
      </c>
      <c r="G5811">
        <v>2.4E-2</v>
      </c>
      <c r="H5811">
        <v>1</v>
      </c>
      <c r="J5811" t="s">
        <v>498</v>
      </c>
      <c r="K5811" t="s">
        <v>356</v>
      </c>
      <c r="L5811" t="s">
        <v>480</v>
      </c>
      <c r="M5811" t="s">
        <v>7663</v>
      </c>
      <c r="N5811" t="s">
        <v>4724</v>
      </c>
      <c r="O5811">
        <v>0</v>
      </c>
      <c r="P5811">
        <v>0</v>
      </c>
      <c r="Q5811">
        <v>1</v>
      </c>
    </row>
    <row r="5812" spans="1:17" x14ac:dyDescent="0.2">
      <c r="A5812" t="s">
        <v>498</v>
      </c>
      <c r="B5812" t="s">
        <v>134</v>
      </c>
      <c r="C5812" t="s">
        <v>497</v>
      </c>
      <c r="D5812" t="s">
        <v>54</v>
      </c>
      <c r="E5812" t="s">
        <v>5499</v>
      </c>
      <c r="F5812">
        <v>2.5000000000000001E-2</v>
      </c>
      <c r="G5812">
        <v>2.5000000000000001E-2</v>
      </c>
      <c r="H5812">
        <v>1</v>
      </c>
      <c r="J5812" t="s">
        <v>498</v>
      </c>
      <c r="K5812" t="s">
        <v>356</v>
      </c>
      <c r="L5812" t="s">
        <v>480</v>
      </c>
      <c r="M5812" t="s">
        <v>7663</v>
      </c>
      <c r="N5812" t="s">
        <v>4725</v>
      </c>
      <c r="O5812">
        <v>0</v>
      </c>
      <c r="P5812">
        <v>0</v>
      </c>
      <c r="Q5812">
        <v>1</v>
      </c>
    </row>
    <row r="5813" spans="1:17" x14ac:dyDescent="0.2">
      <c r="A5813" t="s">
        <v>498</v>
      </c>
      <c r="B5813" t="s">
        <v>134</v>
      </c>
      <c r="C5813" t="s">
        <v>497</v>
      </c>
      <c r="D5813" t="s">
        <v>54</v>
      </c>
      <c r="E5813" t="s">
        <v>5500</v>
      </c>
      <c r="F5813">
        <v>2.5999999999999999E-2</v>
      </c>
      <c r="G5813">
        <v>2.5999999999999999E-2</v>
      </c>
      <c r="H5813">
        <v>1</v>
      </c>
      <c r="J5813" t="s">
        <v>498</v>
      </c>
      <c r="K5813" t="s">
        <v>356</v>
      </c>
      <c r="L5813" t="s">
        <v>480</v>
      </c>
      <c r="M5813" t="s">
        <v>7663</v>
      </c>
      <c r="N5813" t="s">
        <v>4726</v>
      </c>
      <c r="O5813">
        <v>0</v>
      </c>
      <c r="P5813">
        <v>0</v>
      </c>
      <c r="Q5813">
        <v>1</v>
      </c>
    </row>
    <row r="5814" spans="1:17" x14ac:dyDescent="0.2">
      <c r="A5814" t="s">
        <v>498</v>
      </c>
      <c r="B5814" t="s">
        <v>134</v>
      </c>
      <c r="C5814" t="s">
        <v>497</v>
      </c>
      <c r="D5814" t="s">
        <v>54</v>
      </c>
      <c r="E5814" t="s">
        <v>5501</v>
      </c>
      <c r="F5814">
        <v>2.5999999999999999E-2</v>
      </c>
      <c r="G5814">
        <v>2.5999999999999999E-2</v>
      </c>
      <c r="H5814">
        <v>1</v>
      </c>
      <c r="J5814" t="s">
        <v>498</v>
      </c>
      <c r="K5814" t="s">
        <v>356</v>
      </c>
      <c r="L5814" t="s">
        <v>480</v>
      </c>
      <c r="M5814" t="s">
        <v>7663</v>
      </c>
      <c r="N5814" t="s">
        <v>4727</v>
      </c>
      <c r="O5814">
        <v>0</v>
      </c>
      <c r="P5814">
        <v>0</v>
      </c>
      <c r="Q5814">
        <v>1</v>
      </c>
    </row>
    <row r="5815" spans="1:17" x14ac:dyDescent="0.2">
      <c r="A5815" t="s">
        <v>498</v>
      </c>
      <c r="B5815" t="s">
        <v>134</v>
      </c>
      <c r="C5815" t="s">
        <v>497</v>
      </c>
      <c r="D5815" t="s">
        <v>54</v>
      </c>
      <c r="E5815" t="s">
        <v>5502</v>
      </c>
      <c r="F5815">
        <v>2.5999999999999999E-2</v>
      </c>
      <c r="G5815">
        <v>2.5999999999999999E-2</v>
      </c>
      <c r="H5815">
        <v>1</v>
      </c>
      <c r="J5815" t="s">
        <v>498</v>
      </c>
      <c r="K5815" t="s">
        <v>356</v>
      </c>
      <c r="L5815" t="s">
        <v>480</v>
      </c>
      <c r="M5815" t="s">
        <v>7663</v>
      </c>
      <c r="N5815" t="s">
        <v>4728</v>
      </c>
      <c r="O5815">
        <v>0</v>
      </c>
      <c r="P5815">
        <v>0</v>
      </c>
      <c r="Q5815">
        <v>1</v>
      </c>
    </row>
    <row r="5816" spans="1:17" x14ac:dyDescent="0.2">
      <c r="A5816" t="s">
        <v>498</v>
      </c>
      <c r="B5816" t="s">
        <v>134</v>
      </c>
      <c r="C5816" t="s">
        <v>497</v>
      </c>
      <c r="D5816" t="s">
        <v>54</v>
      </c>
      <c r="E5816" t="s">
        <v>5503</v>
      </c>
      <c r="F5816">
        <v>2.5999999999999999E-2</v>
      </c>
      <c r="G5816">
        <v>2.5999999999999999E-2</v>
      </c>
      <c r="H5816">
        <v>1</v>
      </c>
      <c r="J5816" t="s">
        <v>498</v>
      </c>
      <c r="K5816" t="s">
        <v>356</v>
      </c>
      <c r="L5816" t="s">
        <v>480</v>
      </c>
      <c r="M5816" t="s">
        <v>7663</v>
      </c>
      <c r="N5816" t="s">
        <v>4729</v>
      </c>
      <c r="O5816">
        <v>0</v>
      </c>
      <c r="P5816">
        <v>0</v>
      </c>
      <c r="Q5816">
        <v>1</v>
      </c>
    </row>
    <row r="5817" spans="1:17" x14ac:dyDescent="0.2">
      <c r="A5817" t="s">
        <v>498</v>
      </c>
      <c r="B5817" t="s">
        <v>134</v>
      </c>
      <c r="C5817" t="s">
        <v>497</v>
      </c>
      <c r="D5817" t="s">
        <v>54</v>
      </c>
      <c r="E5817" t="s">
        <v>5504</v>
      </c>
      <c r="F5817">
        <v>2.5999999999999999E-2</v>
      </c>
      <c r="G5817">
        <v>2.5999999999999999E-2</v>
      </c>
      <c r="H5817">
        <v>1</v>
      </c>
      <c r="J5817" t="s">
        <v>498</v>
      </c>
      <c r="K5817" t="s">
        <v>356</v>
      </c>
      <c r="L5817" t="s">
        <v>480</v>
      </c>
      <c r="M5817" t="s">
        <v>7663</v>
      </c>
      <c r="N5817" t="s">
        <v>4730</v>
      </c>
      <c r="O5817">
        <v>0</v>
      </c>
      <c r="P5817">
        <v>0</v>
      </c>
      <c r="Q5817">
        <v>1</v>
      </c>
    </row>
    <row r="5818" spans="1:17" x14ac:dyDescent="0.2">
      <c r="A5818" t="s">
        <v>498</v>
      </c>
      <c r="B5818" t="s">
        <v>134</v>
      </c>
      <c r="C5818" t="s">
        <v>497</v>
      </c>
      <c r="D5818" t="s">
        <v>54</v>
      </c>
      <c r="E5818" t="s">
        <v>5505</v>
      </c>
      <c r="F5818">
        <v>2.5999999999999999E-2</v>
      </c>
      <c r="G5818">
        <v>2.5999999999999999E-2</v>
      </c>
      <c r="H5818">
        <v>1</v>
      </c>
      <c r="J5818" t="s">
        <v>498</v>
      </c>
      <c r="K5818" t="s">
        <v>356</v>
      </c>
      <c r="L5818" t="s">
        <v>480</v>
      </c>
      <c r="M5818" t="s">
        <v>7663</v>
      </c>
      <c r="N5818" t="s">
        <v>4731</v>
      </c>
      <c r="O5818">
        <v>0</v>
      </c>
      <c r="P5818">
        <v>0</v>
      </c>
      <c r="Q5818">
        <v>1</v>
      </c>
    </row>
    <row r="5819" spans="1:17" x14ac:dyDescent="0.2">
      <c r="A5819" t="s">
        <v>498</v>
      </c>
      <c r="B5819" t="s">
        <v>134</v>
      </c>
      <c r="C5819" t="s">
        <v>497</v>
      </c>
      <c r="D5819" t="s">
        <v>54</v>
      </c>
      <c r="E5819" t="s">
        <v>5506</v>
      </c>
      <c r="F5819">
        <v>2.5999999999999999E-2</v>
      </c>
      <c r="G5819">
        <v>2.5999999999999999E-2</v>
      </c>
      <c r="H5819">
        <v>1</v>
      </c>
      <c r="J5819" t="s">
        <v>498</v>
      </c>
      <c r="K5819" t="s">
        <v>356</v>
      </c>
      <c r="L5819" t="s">
        <v>480</v>
      </c>
      <c r="M5819" t="s">
        <v>7663</v>
      </c>
      <c r="N5819" t="s">
        <v>4732</v>
      </c>
      <c r="O5819">
        <v>0</v>
      </c>
      <c r="P5819">
        <v>0</v>
      </c>
      <c r="Q5819">
        <v>1</v>
      </c>
    </row>
    <row r="5820" spans="1:17" x14ac:dyDescent="0.2">
      <c r="A5820" t="s">
        <v>498</v>
      </c>
      <c r="B5820" t="s">
        <v>134</v>
      </c>
      <c r="C5820" t="s">
        <v>497</v>
      </c>
      <c r="D5820" t="s">
        <v>54</v>
      </c>
      <c r="E5820" t="s">
        <v>5507</v>
      </c>
      <c r="F5820">
        <v>2.5999999999999999E-2</v>
      </c>
      <c r="G5820">
        <v>2.5999999999999999E-2</v>
      </c>
      <c r="H5820">
        <v>1</v>
      </c>
      <c r="J5820" t="s">
        <v>498</v>
      </c>
      <c r="K5820" t="s">
        <v>356</v>
      </c>
      <c r="L5820" t="s">
        <v>480</v>
      </c>
      <c r="M5820" t="s">
        <v>7663</v>
      </c>
      <c r="N5820" t="s">
        <v>4733</v>
      </c>
      <c r="O5820">
        <v>0</v>
      </c>
      <c r="P5820">
        <v>0</v>
      </c>
      <c r="Q5820">
        <v>1</v>
      </c>
    </row>
    <row r="5821" spans="1:17" x14ac:dyDescent="0.2">
      <c r="A5821" t="s">
        <v>498</v>
      </c>
      <c r="B5821" t="s">
        <v>134</v>
      </c>
      <c r="C5821" t="s">
        <v>497</v>
      </c>
      <c r="D5821" t="s">
        <v>54</v>
      </c>
      <c r="E5821" t="s">
        <v>5508</v>
      </c>
      <c r="F5821">
        <v>2.5999999999999999E-2</v>
      </c>
      <c r="G5821">
        <v>2.5999999999999999E-2</v>
      </c>
      <c r="H5821">
        <v>1</v>
      </c>
      <c r="J5821" t="s">
        <v>498</v>
      </c>
      <c r="K5821" t="s">
        <v>356</v>
      </c>
      <c r="L5821" t="s">
        <v>480</v>
      </c>
      <c r="M5821" t="s">
        <v>7663</v>
      </c>
      <c r="N5821" t="s">
        <v>4734</v>
      </c>
      <c r="O5821">
        <v>0</v>
      </c>
      <c r="P5821">
        <v>0</v>
      </c>
      <c r="Q5821">
        <v>1</v>
      </c>
    </row>
    <row r="5822" spans="1:17" x14ac:dyDescent="0.2">
      <c r="A5822" t="s">
        <v>498</v>
      </c>
      <c r="B5822" t="s">
        <v>134</v>
      </c>
      <c r="C5822" t="s">
        <v>497</v>
      </c>
      <c r="D5822" t="s">
        <v>54</v>
      </c>
      <c r="E5822" t="s">
        <v>5509</v>
      </c>
      <c r="F5822">
        <v>2.5999999999999999E-2</v>
      </c>
      <c r="G5822">
        <v>2.5999999999999999E-2</v>
      </c>
      <c r="H5822">
        <v>1</v>
      </c>
      <c r="J5822" t="s">
        <v>498</v>
      </c>
      <c r="K5822" t="s">
        <v>356</v>
      </c>
      <c r="L5822" t="s">
        <v>480</v>
      </c>
      <c r="M5822" t="s">
        <v>7663</v>
      </c>
      <c r="N5822" t="s">
        <v>4735</v>
      </c>
      <c r="O5822">
        <v>0</v>
      </c>
      <c r="P5822">
        <v>0</v>
      </c>
      <c r="Q5822">
        <v>1</v>
      </c>
    </row>
    <row r="5823" spans="1:17" x14ac:dyDescent="0.2">
      <c r="A5823" t="s">
        <v>498</v>
      </c>
      <c r="B5823" t="s">
        <v>134</v>
      </c>
      <c r="C5823" t="s">
        <v>497</v>
      </c>
      <c r="D5823" t="s">
        <v>54</v>
      </c>
      <c r="E5823" t="s">
        <v>5510</v>
      </c>
      <c r="F5823">
        <v>2.5999999999999999E-2</v>
      </c>
      <c r="G5823">
        <v>2.5999999999999999E-2</v>
      </c>
      <c r="H5823">
        <v>1</v>
      </c>
      <c r="J5823" t="s">
        <v>498</v>
      </c>
      <c r="K5823" t="s">
        <v>356</v>
      </c>
      <c r="L5823" t="s">
        <v>480</v>
      </c>
      <c r="M5823" t="s">
        <v>7663</v>
      </c>
      <c r="N5823" t="s">
        <v>4736</v>
      </c>
      <c r="O5823">
        <v>0</v>
      </c>
      <c r="P5823">
        <v>0</v>
      </c>
      <c r="Q5823">
        <v>1</v>
      </c>
    </row>
    <row r="5824" spans="1:17" x14ac:dyDescent="0.2">
      <c r="A5824" t="s">
        <v>498</v>
      </c>
      <c r="B5824" t="s">
        <v>134</v>
      </c>
      <c r="C5824" t="s">
        <v>497</v>
      </c>
      <c r="D5824" t="s">
        <v>54</v>
      </c>
      <c r="E5824" t="s">
        <v>5511</v>
      </c>
      <c r="F5824">
        <v>2.5999999999999999E-2</v>
      </c>
      <c r="G5824">
        <v>2.5999999999999999E-2</v>
      </c>
      <c r="H5824">
        <v>1</v>
      </c>
      <c r="J5824" t="s">
        <v>498</v>
      </c>
      <c r="K5824" t="s">
        <v>356</v>
      </c>
      <c r="L5824" t="s">
        <v>480</v>
      </c>
      <c r="M5824" t="s">
        <v>7663</v>
      </c>
      <c r="N5824" t="s">
        <v>4737</v>
      </c>
      <c r="O5824">
        <v>0</v>
      </c>
      <c r="P5824">
        <v>0</v>
      </c>
      <c r="Q5824">
        <v>1</v>
      </c>
    </row>
    <row r="5825" spans="1:17" x14ac:dyDescent="0.2">
      <c r="A5825" t="s">
        <v>498</v>
      </c>
      <c r="B5825" t="s">
        <v>134</v>
      </c>
      <c r="C5825" t="s">
        <v>497</v>
      </c>
      <c r="D5825" t="s">
        <v>54</v>
      </c>
      <c r="E5825" t="s">
        <v>5512</v>
      </c>
      <c r="F5825">
        <v>2.5999999999999999E-2</v>
      </c>
      <c r="G5825">
        <v>2.5999999999999999E-2</v>
      </c>
      <c r="H5825">
        <v>1</v>
      </c>
      <c r="J5825" t="s">
        <v>498</v>
      </c>
      <c r="K5825" t="s">
        <v>356</v>
      </c>
      <c r="L5825" t="s">
        <v>480</v>
      </c>
      <c r="M5825" t="s">
        <v>7663</v>
      </c>
      <c r="N5825" t="s">
        <v>4738</v>
      </c>
      <c r="O5825">
        <v>0</v>
      </c>
      <c r="P5825">
        <v>0</v>
      </c>
      <c r="Q5825">
        <v>1</v>
      </c>
    </row>
    <row r="5826" spans="1:17" x14ac:dyDescent="0.2">
      <c r="A5826" t="s">
        <v>498</v>
      </c>
      <c r="B5826" t="s">
        <v>134</v>
      </c>
      <c r="C5826" t="s">
        <v>497</v>
      </c>
      <c r="D5826" t="s">
        <v>54</v>
      </c>
      <c r="E5826" t="s">
        <v>5513</v>
      </c>
      <c r="F5826">
        <v>2.5000000000000001E-2</v>
      </c>
      <c r="G5826">
        <v>2.5000000000000001E-2</v>
      </c>
      <c r="H5826">
        <v>1</v>
      </c>
      <c r="J5826" t="s">
        <v>498</v>
      </c>
      <c r="K5826" t="s">
        <v>356</v>
      </c>
      <c r="L5826" t="s">
        <v>480</v>
      </c>
      <c r="M5826" t="s">
        <v>7663</v>
      </c>
      <c r="N5826" t="s">
        <v>4739</v>
      </c>
      <c r="O5826">
        <v>0</v>
      </c>
      <c r="P5826">
        <v>0</v>
      </c>
      <c r="Q5826">
        <v>1</v>
      </c>
    </row>
    <row r="5827" spans="1:17" x14ac:dyDescent="0.2">
      <c r="A5827" t="s">
        <v>498</v>
      </c>
      <c r="B5827" t="s">
        <v>134</v>
      </c>
      <c r="C5827" t="s">
        <v>497</v>
      </c>
      <c r="D5827" t="s">
        <v>54</v>
      </c>
      <c r="E5827" t="s">
        <v>5514</v>
      </c>
      <c r="F5827">
        <v>2.5000000000000001E-2</v>
      </c>
      <c r="G5827">
        <v>2.5000000000000001E-2</v>
      </c>
      <c r="H5827">
        <v>1</v>
      </c>
      <c r="J5827" t="s">
        <v>498</v>
      </c>
      <c r="K5827" t="s">
        <v>356</v>
      </c>
      <c r="L5827" t="s">
        <v>480</v>
      </c>
      <c r="M5827" t="s">
        <v>7663</v>
      </c>
      <c r="N5827" t="s">
        <v>4740</v>
      </c>
      <c r="O5827">
        <v>0</v>
      </c>
      <c r="P5827">
        <v>0</v>
      </c>
      <c r="Q5827">
        <v>1</v>
      </c>
    </row>
    <row r="5828" spans="1:17" x14ac:dyDescent="0.2">
      <c r="A5828" t="s">
        <v>498</v>
      </c>
      <c r="B5828" t="s">
        <v>134</v>
      </c>
      <c r="C5828" t="s">
        <v>497</v>
      </c>
      <c r="D5828" t="s">
        <v>54</v>
      </c>
      <c r="E5828" t="s">
        <v>5515</v>
      </c>
      <c r="F5828">
        <v>2.5000000000000001E-2</v>
      </c>
      <c r="G5828">
        <v>2.5000000000000001E-2</v>
      </c>
      <c r="H5828">
        <v>1</v>
      </c>
      <c r="J5828" t="s">
        <v>498</v>
      </c>
      <c r="K5828" t="s">
        <v>356</v>
      </c>
      <c r="L5828" t="s">
        <v>480</v>
      </c>
      <c r="M5828" t="s">
        <v>7663</v>
      </c>
      <c r="N5828" t="s">
        <v>4741</v>
      </c>
      <c r="O5828">
        <v>0</v>
      </c>
      <c r="P5828">
        <v>0</v>
      </c>
      <c r="Q5828">
        <v>1</v>
      </c>
    </row>
    <row r="5829" spans="1:17" x14ac:dyDescent="0.2">
      <c r="A5829" t="s">
        <v>498</v>
      </c>
      <c r="B5829" t="s">
        <v>134</v>
      </c>
      <c r="C5829" t="s">
        <v>497</v>
      </c>
      <c r="D5829" t="s">
        <v>54</v>
      </c>
      <c r="E5829" t="s">
        <v>5516</v>
      </c>
      <c r="F5829">
        <v>2.5000000000000001E-2</v>
      </c>
      <c r="G5829">
        <v>2.5000000000000001E-2</v>
      </c>
      <c r="H5829">
        <v>1</v>
      </c>
      <c r="J5829" t="s">
        <v>498</v>
      </c>
      <c r="K5829" t="s">
        <v>356</v>
      </c>
      <c r="L5829" t="s">
        <v>480</v>
      </c>
      <c r="M5829" t="s">
        <v>7663</v>
      </c>
      <c r="N5829" t="s">
        <v>4742</v>
      </c>
      <c r="O5829">
        <v>0</v>
      </c>
      <c r="P5829">
        <v>0</v>
      </c>
      <c r="Q5829">
        <v>1</v>
      </c>
    </row>
    <row r="5830" spans="1:17" x14ac:dyDescent="0.2">
      <c r="A5830" t="s">
        <v>498</v>
      </c>
      <c r="B5830" t="s">
        <v>134</v>
      </c>
      <c r="C5830" t="s">
        <v>497</v>
      </c>
      <c r="D5830" t="s">
        <v>54</v>
      </c>
      <c r="E5830" t="s">
        <v>5517</v>
      </c>
      <c r="F5830">
        <v>2.4E-2</v>
      </c>
      <c r="G5830">
        <v>2.4E-2</v>
      </c>
      <c r="H5830">
        <v>1</v>
      </c>
      <c r="J5830" t="s">
        <v>498</v>
      </c>
      <c r="K5830" t="s">
        <v>356</v>
      </c>
      <c r="L5830" t="s">
        <v>480</v>
      </c>
      <c r="M5830" t="s">
        <v>7663</v>
      </c>
      <c r="N5830" t="s">
        <v>4743</v>
      </c>
      <c r="O5830">
        <v>0</v>
      </c>
      <c r="P5830">
        <v>0</v>
      </c>
      <c r="Q5830">
        <v>1</v>
      </c>
    </row>
    <row r="5831" spans="1:17" x14ac:dyDescent="0.2">
      <c r="A5831" t="s">
        <v>498</v>
      </c>
      <c r="B5831" t="s">
        <v>134</v>
      </c>
      <c r="C5831" t="s">
        <v>497</v>
      </c>
      <c r="D5831" t="s">
        <v>54</v>
      </c>
      <c r="E5831" t="s">
        <v>5518</v>
      </c>
      <c r="F5831">
        <v>2.5999999999999999E-2</v>
      </c>
      <c r="G5831">
        <v>2.5999999999999999E-2</v>
      </c>
      <c r="H5831">
        <v>1</v>
      </c>
      <c r="J5831" t="s">
        <v>498</v>
      </c>
      <c r="K5831" t="s">
        <v>356</v>
      </c>
      <c r="L5831" t="s">
        <v>480</v>
      </c>
      <c r="M5831" t="s">
        <v>7663</v>
      </c>
      <c r="N5831" t="s">
        <v>4744</v>
      </c>
      <c r="O5831">
        <v>0</v>
      </c>
      <c r="P5831">
        <v>0</v>
      </c>
      <c r="Q5831">
        <v>1</v>
      </c>
    </row>
    <row r="5832" spans="1:17" x14ac:dyDescent="0.2">
      <c r="A5832" t="s">
        <v>498</v>
      </c>
      <c r="B5832" t="s">
        <v>134</v>
      </c>
      <c r="C5832" t="s">
        <v>497</v>
      </c>
      <c r="D5832" t="s">
        <v>54</v>
      </c>
      <c r="E5832" t="s">
        <v>5519</v>
      </c>
      <c r="F5832">
        <v>2.4E-2</v>
      </c>
      <c r="G5832">
        <v>2.4E-2</v>
      </c>
      <c r="H5832">
        <v>1</v>
      </c>
      <c r="J5832" t="s">
        <v>498</v>
      </c>
      <c r="K5832" t="s">
        <v>356</v>
      </c>
      <c r="L5832" t="s">
        <v>480</v>
      </c>
      <c r="M5832" t="s">
        <v>7663</v>
      </c>
      <c r="N5832" t="s">
        <v>4745</v>
      </c>
      <c r="O5832">
        <v>0</v>
      </c>
      <c r="P5832">
        <v>0</v>
      </c>
      <c r="Q5832">
        <v>1</v>
      </c>
    </row>
    <row r="5833" spans="1:17" x14ac:dyDescent="0.2">
      <c r="A5833" t="s">
        <v>498</v>
      </c>
      <c r="B5833" t="s">
        <v>134</v>
      </c>
      <c r="C5833" t="s">
        <v>497</v>
      </c>
      <c r="D5833" t="s">
        <v>54</v>
      </c>
      <c r="E5833" t="s">
        <v>5520</v>
      </c>
      <c r="F5833">
        <v>2.4E-2</v>
      </c>
      <c r="G5833">
        <v>2.4E-2</v>
      </c>
      <c r="H5833">
        <v>1</v>
      </c>
      <c r="J5833" t="s">
        <v>498</v>
      </c>
      <c r="K5833" t="s">
        <v>356</v>
      </c>
      <c r="L5833" t="s">
        <v>480</v>
      </c>
      <c r="M5833" t="s">
        <v>7663</v>
      </c>
      <c r="N5833" t="s">
        <v>4746</v>
      </c>
      <c r="O5833">
        <v>0</v>
      </c>
      <c r="P5833">
        <v>0</v>
      </c>
      <c r="Q5833">
        <v>1</v>
      </c>
    </row>
    <row r="5834" spans="1:17" x14ac:dyDescent="0.2">
      <c r="A5834" t="s">
        <v>498</v>
      </c>
      <c r="B5834" t="s">
        <v>134</v>
      </c>
      <c r="C5834" t="s">
        <v>497</v>
      </c>
      <c r="D5834" t="s">
        <v>54</v>
      </c>
      <c r="E5834" t="s">
        <v>5521</v>
      </c>
      <c r="F5834">
        <v>2.4E-2</v>
      </c>
      <c r="G5834">
        <v>2.4E-2</v>
      </c>
      <c r="H5834">
        <v>1</v>
      </c>
      <c r="J5834" t="s">
        <v>498</v>
      </c>
      <c r="K5834" t="s">
        <v>356</v>
      </c>
      <c r="L5834" t="s">
        <v>480</v>
      </c>
      <c r="M5834" t="s">
        <v>7663</v>
      </c>
      <c r="N5834" t="s">
        <v>4747</v>
      </c>
      <c r="O5834">
        <v>0</v>
      </c>
      <c r="P5834">
        <v>0</v>
      </c>
      <c r="Q5834">
        <v>1</v>
      </c>
    </row>
    <row r="5835" spans="1:17" x14ac:dyDescent="0.2">
      <c r="A5835" t="s">
        <v>498</v>
      </c>
      <c r="B5835" t="s">
        <v>134</v>
      </c>
      <c r="C5835" t="s">
        <v>497</v>
      </c>
      <c r="D5835" t="s">
        <v>54</v>
      </c>
      <c r="E5835" t="s">
        <v>5522</v>
      </c>
      <c r="F5835">
        <v>2.4E-2</v>
      </c>
      <c r="G5835">
        <v>2.4E-2</v>
      </c>
      <c r="H5835">
        <v>1</v>
      </c>
      <c r="J5835" t="s">
        <v>498</v>
      </c>
      <c r="K5835" t="s">
        <v>356</v>
      </c>
      <c r="L5835" t="s">
        <v>480</v>
      </c>
      <c r="M5835" t="s">
        <v>7663</v>
      </c>
      <c r="N5835" t="s">
        <v>4748</v>
      </c>
      <c r="O5835">
        <v>0</v>
      </c>
      <c r="P5835">
        <v>0</v>
      </c>
      <c r="Q5835">
        <v>1</v>
      </c>
    </row>
    <row r="5836" spans="1:17" x14ac:dyDescent="0.2">
      <c r="A5836" t="s">
        <v>498</v>
      </c>
      <c r="B5836" t="s">
        <v>134</v>
      </c>
      <c r="C5836" t="s">
        <v>497</v>
      </c>
      <c r="D5836" t="s">
        <v>54</v>
      </c>
      <c r="E5836" t="s">
        <v>5523</v>
      </c>
      <c r="F5836">
        <v>2.4E-2</v>
      </c>
      <c r="G5836">
        <v>2.4E-2</v>
      </c>
      <c r="H5836">
        <v>1</v>
      </c>
      <c r="J5836" t="s">
        <v>498</v>
      </c>
      <c r="K5836" t="s">
        <v>356</v>
      </c>
      <c r="L5836" t="s">
        <v>480</v>
      </c>
      <c r="M5836" t="s">
        <v>7663</v>
      </c>
      <c r="N5836" t="s">
        <v>4749</v>
      </c>
      <c r="O5836">
        <v>0</v>
      </c>
      <c r="P5836">
        <v>0</v>
      </c>
      <c r="Q5836">
        <v>1</v>
      </c>
    </row>
    <row r="5837" spans="1:17" x14ac:dyDescent="0.2">
      <c r="A5837" t="s">
        <v>498</v>
      </c>
      <c r="B5837" t="s">
        <v>134</v>
      </c>
      <c r="C5837" t="s">
        <v>497</v>
      </c>
      <c r="D5837" t="s">
        <v>54</v>
      </c>
      <c r="E5837" t="s">
        <v>5524</v>
      </c>
      <c r="F5837">
        <v>2.4E-2</v>
      </c>
      <c r="G5837">
        <v>2.4E-2</v>
      </c>
      <c r="H5837">
        <v>1</v>
      </c>
      <c r="J5837" t="s">
        <v>498</v>
      </c>
      <c r="K5837" t="s">
        <v>356</v>
      </c>
      <c r="L5837" t="s">
        <v>480</v>
      </c>
      <c r="M5837" t="s">
        <v>7663</v>
      </c>
      <c r="N5837" t="s">
        <v>4750</v>
      </c>
      <c r="O5837">
        <v>0</v>
      </c>
      <c r="P5837">
        <v>0</v>
      </c>
      <c r="Q5837">
        <v>1</v>
      </c>
    </row>
    <row r="5838" spans="1:17" x14ac:dyDescent="0.2">
      <c r="A5838" t="s">
        <v>498</v>
      </c>
      <c r="B5838" t="s">
        <v>134</v>
      </c>
      <c r="C5838" t="s">
        <v>497</v>
      </c>
      <c r="D5838" t="s">
        <v>54</v>
      </c>
      <c r="E5838" t="s">
        <v>5525</v>
      </c>
      <c r="F5838">
        <v>2.4E-2</v>
      </c>
      <c r="G5838">
        <v>2.5000000000000001E-2</v>
      </c>
      <c r="H5838">
        <v>1</v>
      </c>
      <c r="J5838" t="s">
        <v>498</v>
      </c>
      <c r="K5838" t="s">
        <v>356</v>
      </c>
      <c r="L5838" t="s">
        <v>480</v>
      </c>
      <c r="M5838" t="s">
        <v>7663</v>
      </c>
      <c r="N5838" t="s">
        <v>4751</v>
      </c>
      <c r="O5838">
        <v>0</v>
      </c>
      <c r="P5838">
        <v>0</v>
      </c>
      <c r="Q5838">
        <v>1</v>
      </c>
    </row>
    <row r="5839" spans="1:17" x14ac:dyDescent="0.2">
      <c r="A5839" t="s">
        <v>498</v>
      </c>
      <c r="B5839" t="s">
        <v>134</v>
      </c>
      <c r="C5839" t="s">
        <v>497</v>
      </c>
      <c r="D5839" t="s">
        <v>54</v>
      </c>
      <c r="E5839" t="s">
        <v>5526</v>
      </c>
      <c r="F5839">
        <v>2.5000000000000001E-2</v>
      </c>
      <c r="G5839">
        <v>2.5000000000000001E-2</v>
      </c>
      <c r="H5839">
        <v>1</v>
      </c>
      <c r="J5839" t="s">
        <v>498</v>
      </c>
      <c r="K5839" t="s">
        <v>356</v>
      </c>
      <c r="L5839" t="s">
        <v>480</v>
      </c>
      <c r="M5839" t="s">
        <v>7663</v>
      </c>
      <c r="N5839" t="s">
        <v>4752</v>
      </c>
      <c r="O5839">
        <v>0</v>
      </c>
      <c r="P5839">
        <v>0</v>
      </c>
      <c r="Q5839">
        <v>1</v>
      </c>
    </row>
    <row r="5840" spans="1:17" x14ac:dyDescent="0.2">
      <c r="A5840" t="s">
        <v>498</v>
      </c>
      <c r="B5840" t="s">
        <v>134</v>
      </c>
      <c r="C5840" t="s">
        <v>497</v>
      </c>
      <c r="D5840" t="s">
        <v>54</v>
      </c>
      <c r="E5840" t="s">
        <v>5527</v>
      </c>
      <c r="F5840">
        <v>2.5000000000000001E-2</v>
      </c>
      <c r="G5840">
        <v>2.5000000000000001E-2</v>
      </c>
      <c r="H5840">
        <v>1</v>
      </c>
      <c r="J5840" t="s">
        <v>498</v>
      </c>
      <c r="K5840" t="s">
        <v>356</v>
      </c>
      <c r="L5840" t="s">
        <v>480</v>
      </c>
      <c r="M5840" t="s">
        <v>7663</v>
      </c>
      <c r="N5840" t="s">
        <v>4753</v>
      </c>
      <c r="O5840">
        <v>0</v>
      </c>
      <c r="P5840">
        <v>0</v>
      </c>
      <c r="Q5840">
        <v>1</v>
      </c>
    </row>
    <row r="5841" spans="1:17" x14ac:dyDescent="0.2">
      <c r="A5841" t="s">
        <v>498</v>
      </c>
      <c r="B5841" t="s">
        <v>134</v>
      </c>
      <c r="C5841" t="s">
        <v>497</v>
      </c>
      <c r="D5841" t="s">
        <v>54</v>
      </c>
      <c r="E5841" t="s">
        <v>5528</v>
      </c>
      <c r="F5841">
        <v>2.5999999999999999E-2</v>
      </c>
      <c r="G5841">
        <v>2.5999999999999999E-2</v>
      </c>
      <c r="H5841">
        <v>1</v>
      </c>
      <c r="J5841" t="s">
        <v>498</v>
      </c>
      <c r="K5841" t="s">
        <v>356</v>
      </c>
      <c r="L5841" t="s">
        <v>480</v>
      </c>
      <c r="M5841" t="s">
        <v>7663</v>
      </c>
      <c r="N5841" t="s">
        <v>4754</v>
      </c>
      <c r="O5841">
        <v>0</v>
      </c>
      <c r="P5841">
        <v>0</v>
      </c>
      <c r="Q5841">
        <v>1</v>
      </c>
    </row>
    <row r="5842" spans="1:17" x14ac:dyDescent="0.2">
      <c r="A5842" t="s">
        <v>498</v>
      </c>
      <c r="B5842" t="s">
        <v>134</v>
      </c>
      <c r="C5842" t="s">
        <v>497</v>
      </c>
      <c r="D5842" t="s">
        <v>54</v>
      </c>
      <c r="E5842" t="s">
        <v>5529</v>
      </c>
      <c r="F5842">
        <v>2.5999999999999999E-2</v>
      </c>
      <c r="G5842">
        <v>2.5999999999999999E-2</v>
      </c>
      <c r="H5842">
        <v>1</v>
      </c>
      <c r="J5842" t="s">
        <v>498</v>
      </c>
      <c r="K5842" t="s">
        <v>356</v>
      </c>
      <c r="L5842" t="s">
        <v>480</v>
      </c>
      <c r="M5842" t="s">
        <v>7663</v>
      </c>
      <c r="N5842" t="s">
        <v>4755</v>
      </c>
      <c r="O5842">
        <v>0</v>
      </c>
      <c r="P5842">
        <v>0</v>
      </c>
      <c r="Q5842">
        <v>1</v>
      </c>
    </row>
    <row r="5843" spans="1:17" x14ac:dyDescent="0.2">
      <c r="A5843" t="s">
        <v>498</v>
      </c>
      <c r="B5843" t="s">
        <v>134</v>
      </c>
      <c r="C5843" t="s">
        <v>497</v>
      </c>
      <c r="D5843" t="s">
        <v>54</v>
      </c>
      <c r="E5843" t="s">
        <v>5530</v>
      </c>
      <c r="F5843">
        <v>2.5999999999999999E-2</v>
      </c>
      <c r="G5843">
        <v>2.5999999999999999E-2</v>
      </c>
      <c r="H5843">
        <v>1</v>
      </c>
      <c r="J5843" t="s">
        <v>498</v>
      </c>
      <c r="K5843" t="s">
        <v>356</v>
      </c>
      <c r="L5843" t="s">
        <v>480</v>
      </c>
      <c r="M5843" t="s">
        <v>7663</v>
      </c>
      <c r="N5843" t="s">
        <v>4756</v>
      </c>
      <c r="O5843">
        <v>0</v>
      </c>
      <c r="P5843">
        <v>0</v>
      </c>
      <c r="Q5843">
        <v>1</v>
      </c>
    </row>
    <row r="5844" spans="1:17" x14ac:dyDescent="0.2">
      <c r="A5844" t="s">
        <v>498</v>
      </c>
      <c r="B5844" t="s">
        <v>134</v>
      </c>
      <c r="C5844" t="s">
        <v>497</v>
      </c>
      <c r="D5844" t="s">
        <v>54</v>
      </c>
      <c r="E5844" t="s">
        <v>5531</v>
      </c>
      <c r="F5844">
        <v>2.5000000000000001E-2</v>
      </c>
      <c r="G5844">
        <v>2.5000000000000001E-2</v>
      </c>
      <c r="H5844">
        <v>1</v>
      </c>
      <c r="J5844" t="s">
        <v>498</v>
      </c>
      <c r="K5844" t="s">
        <v>356</v>
      </c>
      <c r="L5844" t="s">
        <v>480</v>
      </c>
      <c r="M5844" t="s">
        <v>7663</v>
      </c>
      <c r="N5844" t="s">
        <v>4757</v>
      </c>
      <c r="O5844">
        <v>0</v>
      </c>
      <c r="P5844">
        <v>0</v>
      </c>
      <c r="Q5844">
        <v>1</v>
      </c>
    </row>
    <row r="5845" spans="1:17" x14ac:dyDescent="0.2">
      <c r="A5845" t="s">
        <v>498</v>
      </c>
      <c r="B5845" t="s">
        <v>134</v>
      </c>
      <c r="C5845" t="s">
        <v>497</v>
      </c>
      <c r="D5845" t="s">
        <v>54</v>
      </c>
      <c r="E5845" t="s">
        <v>5532</v>
      </c>
      <c r="F5845">
        <v>2.5000000000000001E-2</v>
      </c>
      <c r="G5845">
        <v>2.5000000000000001E-2</v>
      </c>
      <c r="H5845">
        <v>1</v>
      </c>
      <c r="J5845" t="s">
        <v>498</v>
      </c>
      <c r="K5845" t="s">
        <v>356</v>
      </c>
      <c r="L5845" t="s">
        <v>480</v>
      </c>
      <c r="M5845" t="s">
        <v>7663</v>
      </c>
      <c r="N5845" t="s">
        <v>4758</v>
      </c>
      <c r="O5845">
        <v>0</v>
      </c>
      <c r="P5845">
        <v>0</v>
      </c>
      <c r="Q5845">
        <v>1</v>
      </c>
    </row>
    <row r="5846" spans="1:17" x14ac:dyDescent="0.2">
      <c r="A5846" t="s">
        <v>498</v>
      </c>
      <c r="B5846" t="s">
        <v>134</v>
      </c>
      <c r="C5846" t="s">
        <v>497</v>
      </c>
      <c r="D5846" t="s">
        <v>54</v>
      </c>
      <c r="E5846" t="s">
        <v>5533</v>
      </c>
      <c r="F5846">
        <v>2.5000000000000001E-2</v>
      </c>
      <c r="G5846">
        <v>2.5000000000000001E-2</v>
      </c>
      <c r="H5846">
        <v>1</v>
      </c>
      <c r="J5846" t="s">
        <v>498</v>
      </c>
      <c r="K5846" t="s">
        <v>356</v>
      </c>
      <c r="L5846" t="s">
        <v>480</v>
      </c>
      <c r="M5846" t="s">
        <v>7663</v>
      </c>
      <c r="N5846" t="s">
        <v>4759</v>
      </c>
      <c r="O5846">
        <v>0</v>
      </c>
      <c r="P5846">
        <v>0</v>
      </c>
      <c r="Q5846">
        <v>1</v>
      </c>
    </row>
    <row r="5847" spans="1:17" x14ac:dyDescent="0.2">
      <c r="A5847" t="s">
        <v>498</v>
      </c>
      <c r="B5847" t="s">
        <v>134</v>
      </c>
      <c r="C5847" t="s">
        <v>497</v>
      </c>
      <c r="D5847" t="s">
        <v>54</v>
      </c>
      <c r="E5847" t="s">
        <v>5534</v>
      </c>
      <c r="F5847">
        <v>2.5000000000000001E-2</v>
      </c>
      <c r="G5847">
        <v>2.5000000000000001E-2</v>
      </c>
      <c r="H5847">
        <v>1</v>
      </c>
      <c r="J5847" t="s">
        <v>498</v>
      </c>
      <c r="K5847" t="s">
        <v>356</v>
      </c>
      <c r="L5847" t="s">
        <v>480</v>
      </c>
      <c r="M5847" t="s">
        <v>7663</v>
      </c>
      <c r="N5847" t="s">
        <v>4760</v>
      </c>
      <c r="O5847">
        <v>0</v>
      </c>
      <c r="P5847">
        <v>0</v>
      </c>
      <c r="Q5847">
        <v>1</v>
      </c>
    </row>
    <row r="5848" spans="1:17" x14ac:dyDescent="0.2">
      <c r="A5848" t="s">
        <v>498</v>
      </c>
      <c r="B5848" t="s">
        <v>134</v>
      </c>
      <c r="C5848" t="s">
        <v>497</v>
      </c>
      <c r="D5848" t="s">
        <v>54</v>
      </c>
      <c r="E5848" t="s">
        <v>5535</v>
      </c>
      <c r="F5848">
        <v>2.4E-2</v>
      </c>
      <c r="G5848">
        <v>2.4E-2</v>
      </c>
      <c r="H5848">
        <v>1</v>
      </c>
      <c r="J5848" t="s">
        <v>498</v>
      </c>
      <c r="K5848" t="s">
        <v>356</v>
      </c>
      <c r="L5848" t="s">
        <v>480</v>
      </c>
      <c r="M5848" t="s">
        <v>7663</v>
      </c>
      <c r="N5848" t="s">
        <v>4761</v>
      </c>
      <c r="O5848">
        <v>0</v>
      </c>
      <c r="P5848">
        <v>0</v>
      </c>
      <c r="Q5848">
        <v>1</v>
      </c>
    </row>
    <row r="5849" spans="1:17" x14ac:dyDescent="0.2">
      <c r="A5849" t="s">
        <v>498</v>
      </c>
      <c r="B5849" t="s">
        <v>134</v>
      </c>
      <c r="C5849" t="s">
        <v>497</v>
      </c>
      <c r="D5849" t="s">
        <v>54</v>
      </c>
      <c r="E5849" t="s">
        <v>5536</v>
      </c>
      <c r="F5849">
        <v>2.4E-2</v>
      </c>
      <c r="G5849">
        <v>2.4E-2</v>
      </c>
      <c r="H5849">
        <v>1</v>
      </c>
      <c r="J5849" t="s">
        <v>498</v>
      </c>
      <c r="K5849" t="s">
        <v>356</v>
      </c>
      <c r="L5849" t="s">
        <v>480</v>
      </c>
      <c r="M5849" t="s">
        <v>7663</v>
      </c>
      <c r="N5849" t="s">
        <v>4762</v>
      </c>
      <c r="O5849">
        <v>0</v>
      </c>
      <c r="P5849">
        <v>0</v>
      </c>
      <c r="Q5849">
        <v>1</v>
      </c>
    </row>
    <row r="5850" spans="1:17" x14ac:dyDescent="0.2">
      <c r="A5850" t="s">
        <v>498</v>
      </c>
      <c r="B5850" t="s">
        <v>134</v>
      </c>
      <c r="C5850" t="s">
        <v>497</v>
      </c>
      <c r="D5850" t="s">
        <v>54</v>
      </c>
      <c r="E5850" t="s">
        <v>5537</v>
      </c>
      <c r="F5850">
        <v>2.4E-2</v>
      </c>
      <c r="G5850">
        <v>2.4E-2</v>
      </c>
      <c r="H5850">
        <v>1</v>
      </c>
      <c r="J5850" t="s">
        <v>498</v>
      </c>
      <c r="K5850" t="s">
        <v>356</v>
      </c>
      <c r="L5850" t="s">
        <v>480</v>
      </c>
      <c r="M5850" t="s">
        <v>7663</v>
      </c>
      <c r="N5850" t="s">
        <v>4763</v>
      </c>
      <c r="O5850">
        <v>0</v>
      </c>
      <c r="P5850">
        <v>0</v>
      </c>
      <c r="Q5850">
        <v>1</v>
      </c>
    </row>
    <row r="5851" spans="1:17" x14ac:dyDescent="0.2">
      <c r="A5851" t="s">
        <v>498</v>
      </c>
      <c r="B5851" t="s">
        <v>134</v>
      </c>
      <c r="C5851" t="s">
        <v>497</v>
      </c>
      <c r="D5851" t="s">
        <v>54</v>
      </c>
      <c r="E5851" t="s">
        <v>5538</v>
      </c>
      <c r="F5851">
        <v>2.4E-2</v>
      </c>
      <c r="G5851">
        <v>2.4E-2</v>
      </c>
      <c r="H5851">
        <v>1</v>
      </c>
      <c r="J5851" t="s">
        <v>498</v>
      </c>
      <c r="K5851" t="s">
        <v>356</v>
      </c>
      <c r="L5851" t="s">
        <v>480</v>
      </c>
      <c r="M5851" t="s">
        <v>7663</v>
      </c>
      <c r="N5851" t="s">
        <v>4764</v>
      </c>
      <c r="O5851">
        <v>0</v>
      </c>
      <c r="P5851">
        <v>0</v>
      </c>
      <c r="Q5851">
        <v>1</v>
      </c>
    </row>
    <row r="5852" spans="1:17" x14ac:dyDescent="0.2">
      <c r="A5852" t="s">
        <v>498</v>
      </c>
      <c r="B5852" t="s">
        <v>134</v>
      </c>
      <c r="C5852" t="s">
        <v>497</v>
      </c>
      <c r="D5852" t="s">
        <v>54</v>
      </c>
      <c r="E5852" t="s">
        <v>5539</v>
      </c>
      <c r="F5852">
        <v>2.4E-2</v>
      </c>
      <c r="G5852">
        <v>2.4E-2</v>
      </c>
      <c r="H5852">
        <v>1</v>
      </c>
      <c r="J5852" t="s">
        <v>498</v>
      </c>
      <c r="K5852" t="s">
        <v>356</v>
      </c>
      <c r="L5852" t="s">
        <v>480</v>
      </c>
      <c r="M5852" t="s">
        <v>7663</v>
      </c>
      <c r="N5852" t="s">
        <v>4765</v>
      </c>
      <c r="O5852">
        <v>0</v>
      </c>
      <c r="P5852">
        <v>0</v>
      </c>
      <c r="Q5852">
        <v>1</v>
      </c>
    </row>
    <row r="5853" spans="1:17" x14ac:dyDescent="0.2">
      <c r="A5853" t="s">
        <v>498</v>
      </c>
      <c r="B5853" t="s">
        <v>134</v>
      </c>
      <c r="C5853" t="s">
        <v>497</v>
      </c>
      <c r="D5853" t="s">
        <v>54</v>
      </c>
      <c r="E5853" t="s">
        <v>5540</v>
      </c>
      <c r="F5853">
        <v>2.4E-2</v>
      </c>
      <c r="G5853">
        <v>2.4E-2</v>
      </c>
      <c r="H5853">
        <v>1</v>
      </c>
      <c r="J5853" t="s">
        <v>498</v>
      </c>
      <c r="K5853" t="s">
        <v>356</v>
      </c>
      <c r="L5853" t="s">
        <v>480</v>
      </c>
      <c r="M5853" t="s">
        <v>7663</v>
      </c>
      <c r="N5853" t="s">
        <v>4766</v>
      </c>
      <c r="O5853">
        <v>0</v>
      </c>
      <c r="P5853">
        <v>0</v>
      </c>
      <c r="Q5853">
        <v>1</v>
      </c>
    </row>
    <row r="5854" spans="1:17" x14ac:dyDescent="0.2">
      <c r="A5854" t="s">
        <v>498</v>
      </c>
      <c r="B5854" t="s">
        <v>134</v>
      </c>
      <c r="C5854" t="s">
        <v>497</v>
      </c>
      <c r="D5854" t="s">
        <v>54</v>
      </c>
      <c r="E5854" t="s">
        <v>5541</v>
      </c>
      <c r="F5854">
        <v>2.4E-2</v>
      </c>
      <c r="G5854">
        <v>2.4E-2</v>
      </c>
      <c r="H5854">
        <v>1</v>
      </c>
      <c r="J5854" t="s">
        <v>498</v>
      </c>
      <c r="K5854" t="s">
        <v>356</v>
      </c>
      <c r="L5854" t="s">
        <v>480</v>
      </c>
      <c r="M5854" t="s">
        <v>7663</v>
      </c>
      <c r="N5854" t="s">
        <v>4767</v>
      </c>
      <c r="O5854">
        <v>0</v>
      </c>
      <c r="P5854">
        <v>0</v>
      </c>
      <c r="Q5854">
        <v>1</v>
      </c>
    </row>
    <row r="5855" spans="1:17" x14ac:dyDescent="0.2">
      <c r="A5855" t="s">
        <v>498</v>
      </c>
      <c r="B5855" t="s">
        <v>134</v>
      </c>
      <c r="C5855" t="s">
        <v>497</v>
      </c>
      <c r="D5855" t="s">
        <v>54</v>
      </c>
      <c r="E5855" t="s">
        <v>5542</v>
      </c>
      <c r="F5855">
        <v>2.3E-2</v>
      </c>
      <c r="G5855">
        <v>2.4E-2</v>
      </c>
      <c r="H5855">
        <v>1</v>
      </c>
      <c r="J5855" t="s">
        <v>498</v>
      </c>
      <c r="K5855" t="s">
        <v>356</v>
      </c>
      <c r="L5855" t="s">
        <v>480</v>
      </c>
      <c r="M5855" t="s">
        <v>7663</v>
      </c>
      <c r="N5855" t="s">
        <v>4768</v>
      </c>
      <c r="O5855">
        <v>0</v>
      </c>
      <c r="P5855">
        <v>0</v>
      </c>
      <c r="Q5855">
        <v>1</v>
      </c>
    </row>
    <row r="5856" spans="1:17" x14ac:dyDescent="0.2">
      <c r="A5856" t="s">
        <v>498</v>
      </c>
      <c r="B5856" t="s">
        <v>134</v>
      </c>
      <c r="C5856" t="s">
        <v>497</v>
      </c>
      <c r="D5856" t="s">
        <v>54</v>
      </c>
      <c r="E5856" t="s">
        <v>5543</v>
      </c>
      <c r="F5856">
        <v>2.3E-2</v>
      </c>
      <c r="G5856">
        <v>2.3E-2</v>
      </c>
      <c r="H5856">
        <v>1</v>
      </c>
      <c r="J5856" t="s">
        <v>498</v>
      </c>
      <c r="K5856" t="s">
        <v>356</v>
      </c>
      <c r="L5856" t="s">
        <v>480</v>
      </c>
      <c r="M5856" t="s">
        <v>7663</v>
      </c>
      <c r="N5856" t="s">
        <v>4769</v>
      </c>
      <c r="O5856">
        <v>0</v>
      </c>
      <c r="P5856">
        <v>0</v>
      </c>
      <c r="Q5856">
        <v>1</v>
      </c>
    </row>
    <row r="5857" spans="1:17" x14ac:dyDescent="0.2">
      <c r="A5857" t="s">
        <v>498</v>
      </c>
      <c r="B5857" t="s">
        <v>134</v>
      </c>
      <c r="C5857" t="s">
        <v>497</v>
      </c>
      <c r="D5857" t="s">
        <v>54</v>
      </c>
      <c r="E5857" t="s">
        <v>5544</v>
      </c>
      <c r="F5857">
        <v>2.3E-2</v>
      </c>
      <c r="G5857">
        <v>2.3E-2</v>
      </c>
      <c r="H5857">
        <v>1</v>
      </c>
      <c r="J5857" t="s">
        <v>498</v>
      </c>
      <c r="K5857" t="s">
        <v>356</v>
      </c>
      <c r="L5857" t="s">
        <v>480</v>
      </c>
      <c r="M5857" t="s">
        <v>7663</v>
      </c>
      <c r="N5857" t="s">
        <v>4770</v>
      </c>
      <c r="O5857">
        <v>0</v>
      </c>
      <c r="P5857">
        <v>0</v>
      </c>
      <c r="Q5857">
        <v>1</v>
      </c>
    </row>
    <row r="5858" spans="1:17" x14ac:dyDescent="0.2">
      <c r="A5858" t="s">
        <v>498</v>
      </c>
      <c r="B5858" t="s">
        <v>134</v>
      </c>
      <c r="C5858" t="s">
        <v>497</v>
      </c>
      <c r="D5858" t="s">
        <v>54</v>
      </c>
      <c r="E5858" t="s">
        <v>5545</v>
      </c>
      <c r="F5858">
        <v>2.4E-2</v>
      </c>
      <c r="G5858">
        <v>2.4E-2</v>
      </c>
      <c r="H5858">
        <v>1</v>
      </c>
      <c r="J5858" t="s">
        <v>498</v>
      </c>
      <c r="K5858" t="s">
        <v>356</v>
      </c>
      <c r="L5858" t="s">
        <v>480</v>
      </c>
      <c r="M5858" t="s">
        <v>7663</v>
      </c>
      <c r="N5858" t="s">
        <v>4771</v>
      </c>
      <c r="O5858">
        <v>0</v>
      </c>
      <c r="P5858">
        <v>0</v>
      </c>
      <c r="Q5858">
        <v>1</v>
      </c>
    </row>
    <row r="5859" spans="1:17" x14ac:dyDescent="0.2">
      <c r="A5859" t="s">
        <v>498</v>
      </c>
      <c r="B5859" t="s">
        <v>134</v>
      </c>
      <c r="C5859" t="s">
        <v>497</v>
      </c>
      <c r="D5859" t="s">
        <v>54</v>
      </c>
      <c r="E5859" t="s">
        <v>5546</v>
      </c>
      <c r="F5859">
        <v>2.4E-2</v>
      </c>
      <c r="G5859">
        <v>2.4E-2</v>
      </c>
      <c r="H5859">
        <v>1</v>
      </c>
      <c r="J5859" t="s">
        <v>498</v>
      </c>
      <c r="K5859" t="s">
        <v>356</v>
      </c>
      <c r="L5859" t="s">
        <v>480</v>
      </c>
      <c r="M5859" t="s">
        <v>7663</v>
      </c>
      <c r="N5859" t="s">
        <v>4772</v>
      </c>
      <c r="O5859">
        <v>0</v>
      </c>
      <c r="P5859">
        <v>0</v>
      </c>
      <c r="Q5859">
        <v>1</v>
      </c>
    </row>
    <row r="5860" spans="1:17" x14ac:dyDescent="0.2">
      <c r="A5860" t="s">
        <v>498</v>
      </c>
      <c r="B5860" t="s">
        <v>134</v>
      </c>
      <c r="C5860" t="s">
        <v>497</v>
      </c>
      <c r="D5860" t="s">
        <v>54</v>
      </c>
      <c r="E5860" t="s">
        <v>5547</v>
      </c>
      <c r="F5860">
        <v>2.3E-2</v>
      </c>
      <c r="G5860">
        <v>2.3E-2</v>
      </c>
      <c r="H5860">
        <v>1</v>
      </c>
      <c r="J5860" t="s">
        <v>498</v>
      </c>
      <c r="K5860" t="s">
        <v>356</v>
      </c>
      <c r="L5860" t="s">
        <v>480</v>
      </c>
      <c r="M5860" t="s">
        <v>7663</v>
      </c>
      <c r="N5860" t="s">
        <v>4773</v>
      </c>
      <c r="O5860">
        <v>0</v>
      </c>
      <c r="P5860">
        <v>0</v>
      </c>
      <c r="Q5860">
        <v>1</v>
      </c>
    </row>
    <row r="5861" spans="1:17" x14ac:dyDescent="0.2">
      <c r="A5861" t="s">
        <v>498</v>
      </c>
      <c r="B5861" t="s">
        <v>134</v>
      </c>
      <c r="C5861" t="s">
        <v>497</v>
      </c>
      <c r="D5861" t="s">
        <v>54</v>
      </c>
      <c r="E5861" t="s">
        <v>5548</v>
      </c>
      <c r="F5861">
        <v>2.3E-2</v>
      </c>
      <c r="G5861">
        <v>2.3E-2</v>
      </c>
      <c r="H5861">
        <v>1</v>
      </c>
      <c r="J5861" t="s">
        <v>498</v>
      </c>
      <c r="K5861" t="s">
        <v>356</v>
      </c>
      <c r="L5861" t="s">
        <v>480</v>
      </c>
      <c r="M5861" t="s">
        <v>7663</v>
      </c>
      <c r="N5861" t="s">
        <v>4774</v>
      </c>
      <c r="O5861">
        <v>0</v>
      </c>
      <c r="P5861">
        <v>0</v>
      </c>
      <c r="Q5861">
        <v>1</v>
      </c>
    </row>
    <row r="5862" spans="1:17" x14ac:dyDescent="0.2">
      <c r="A5862" t="s">
        <v>498</v>
      </c>
      <c r="B5862" t="s">
        <v>134</v>
      </c>
      <c r="C5862" t="s">
        <v>497</v>
      </c>
      <c r="D5862" t="s">
        <v>54</v>
      </c>
      <c r="E5862" t="s">
        <v>5549</v>
      </c>
      <c r="F5862">
        <v>2.3E-2</v>
      </c>
      <c r="G5862">
        <v>2.3E-2</v>
      </c>
      <c r="H5862">
        <v>1</v>
      </c>
      <c r="J5862" t="s">
        <v>498</v>
      </c>
      <c r="K5862" t="s">
        <v>356</v>
      </c>
      <c r="L5862" t="s">
        <v>480</v>
      </c>
      <c r="M5862" t="s">
        <v>7663</v>
      </c>
      <c r="N5862" t="s">
        <v>4775</v>
      </c>
      <c r="O5862">
        <v>0</v>
      </c>
      <c r="P5862">
        <v>0</v>
      </c>
      <c r="Q5862">
        <v>1</v>
      </c>
    </row>
    <row r="5863" spans="1:17" x14ac:dyDescent="0.2">
      <c r="A5863" t="s">
        <v>498</v>
      </c>
      <c r="B5863" t="s">
        <v>134</v>
      </c>
      <c r="C5863" t="s">
        <v>497</v>
      </c>
      <c r="D5863" t="s">
        <v>54</v>
      </c>
      <c r="E5863" t="s">
        <v>5550</v>
      </c>
      <c r="F5863">
        <v>2.4E-2</v>
      </c>
      <c r="G5863">
        <v>2.4E-2</v>
      </c>
      <c r="H5863">
        <v>1</v>
      </c>
      <c r="J5863" t="s">
        <v>498</v>
      </c>
      <c r="K5863" t="s">
        <v>356</v>
      </c>
      <c r="L5863" t="s">
        <v>480</v>
      </c>
      <c r="M5863" t="s">
        <v>7663</v>
      </c>
      <c r="N5863" t="s">
        <v>4776</v>
      </c>
      <c r="O5863">
        <v>0</v>
      </c>
      <c r="P5863">
        <v>0</v>
      </c>
      <c r="Q5863">
        <v>1</v>
      </c>
    </row>
    <row r="5864" spans="1:17" x14ac:dyDescent="0.2">
      <c r="A5864" t="s">
        <v>498</v>
      </c>
      <c r="B5864" t="s">
        <v>134</v>
      </c>
      <c r="C5864" t="s">
        <v>497</v>
      </c>
      <c r="D5864" t="s">
        <v>54</v>
      </c>
      <c r="E5864" t="s">
        <v>5551</v>
      </c>
      <c r="F5864">
        <v>2.4E-2</v>
      </c>
      <c r="G5864">
        <v>2.4E-2</v>
      </c>
      <c r="H5864">
        <v>1</v>
      </c>
      <c r="J5864" t="s">
        <v>498</v>
      </c>
      <c r="K5864" t="s">
        <v>356</v>
      </c>
      <c r="L5864" t="s">
        <v>480</v>
      </c>
      <c r="M5864" t="s">
        <v>7663</v>
      </c>
      <c r="N5864" t="s">
        <v>4777</v>
      </c>
      <c r="O5864">
        <v>0</v>
      </c>
      <c r="P5864">
        <v>0</v>
      </c>
      <c r="Q5864">
        <v>1</v>
      </c>
    </row>
    <row r="5865" spans="1:17" x14ac:dyDescent="0.2">
      <c r="A5865" t="s">
        <v>498</v>
      </c>
      <c r="B5865" t="s">
        <v>134</v>
      </c>
      <c r="C5865" t="s">
        <v>497</v>
      </c>
      <c r="D5865" t="s">
        <v>54</v>
      </c>
      <c r="E5865" t="s">
        <v>5552</v>
      </c>
      <c r="F5865">
        <v>2.5999999999999999E-2</v>
      </c>
      <c r="G5865">
        <v>2.5999999999999999E-2</v>
      </c>
      <c r="H5865">
        <v>1</v>
      </c>
      <c r="J5865" t="s">
        <v>498</v>
      </c>
      <c r="K5865" t="s">
        <v>356</v>
      </c>
      <c r="L5865" t="s">
        <v>480</v>
      </c>
      <c r="M5865" t="s">
        <v>7663</v>
      </c>
      <c r="N5865" t="s">
        <v>4778</v>
      </c>
      <c r="O5865">
        <v>0</v>
      </c>
      <c r="P5865">
        <v>0</v>
      </c>
      <c r="Q5865">
        <v>1</v>
      </c>
    </row>
    <row r="5866" spans="1:17" x14ac:dyDescent="0.2">
      <c r="A5866" t="s">
        <v>498</v>
      </c>
      <c r="B5866" t="s">
        <v>134</v>
      </c>
      <c r="C5866" t="s">
        <v>497</v>
      </c>
      <c r="D5866" t="s">
        <v>54</v>
      </c>
      <c r="E5866" t="s">
        <v>5553</v>
      </c>
      <c r="F5866">
        <v>2.5999999999999999E-2</v>
      </c>
      <c r="G5866">
        <v>2.5999999999999999E-2</v>
      </c>
      <c r="H5866">
        <v>1</v>
      </c>
      <c r="J5866" t="s">
        <v>498</v>
      </c>
      <c r="K5866" t="s">
        <v>356</v>
      </c>
      <c r="L5866" t="s">
        <v>480</v>
      </c>
      <c r="M5866" t="s">
        <v>7663</v>
      </c>
      <c r="N5866" t="s">
        <v>4779</v>
      </c>
      <c r="O5866">
        <v>0</v>
      </c>
      <c r="P5866">
        <v>0</v>
      </c>
      <c r="Q5866">
        <v>1</v>
      </c>
    </row>
    <row r="5867" spans="1:17" x14ac:dyDescent="0.2">
      <c r="A5867" t="s">
        <v>498</v>
      </c>
      <c r="B5867" t="s">
        <v>134</v>
      </c>
      <c r="C5867" t="s">
        <v>497</v>
      </c>
      <c r="D5867" t="s">
        <v>54</v>
      </c>
      <c r="E5867" t="s">
        <v>5554</v>
      </c>
      <c r="F5867">
        <v>2.5999999999999999E-2</v>
      </c>
      <c r="G5867">
        <v>2.5999999999999999E-2</v>
      </c>
      <c r="H5867">
        <v>1</v>
      </c>
      <c r="J5867" t="s">
        <v>498</v>
      </c>
      <c r="K5867" t="s">
        <v>356</v>
      </c>
      <c r="L5867" t="s">
        <v>480</v>
      </c>
      <c r="M5867" t="s">
        <v>7663</v>
      </c>
      <c r="N5867" t="s">
        <v>4780</v>
      </c>
      <c r="O5867">
        <v>0</v>
      </c>
      <c r="P5867">
        <v>0</v>
      </c>
      <c r="Q5867">
        <v>1</v>
      </c>
    </row>
    <row r="5868" spans="1:17" x14ac:dyDescent="0.2">
      <c r="A5868" t="s">
        <v>498</v>
      </c>
      <c r="B5868" t="s">
        <v>134</v>
      </c>
      <c r="C5868" t="s">
        <v>497</v>
      </c>
      <c r="D5868" t="s">
        <v>54</v>
      </c>
      <c r="E5868" t="s">
        <v>5555</v>
      </c>
      <c r="F5868">
        <v>2.5999999999999999E-2</v>
      </c>
      <c r="G5868">
        <v>2.5999999999999999E-2</v>
      </c>
      <c r="H5868">
        <v>1</v>
      </c>
      <c r="J5868" t="s">
        <v>498</v>
      </c>
      <c r="K5868" t="s">
        <v>356</v>
      </c>
      <c r="L5868" t="s">
        <v>480</v>
      </c>
      <c r="M5868" t="s">
        <v>7663</v>
      </c>
      <c r="N5868" t="s">
        <v>4781</v>
      </c>
      <c r="O5868">
        <v>0</v>
      </c>
      <c r="P5868">
        <v>0</v>
      </c>
      <c r="Q5868">
        <v>1</v>
      </c>
    </row>
    <row r="5869" spans="1:17" x14ac:dyDescent="0.2">
      <c r="A5869" t="s">
        <v>498</v>
      </c>
      <c r="B5869" t="s">
        <v>134</v>
      </c>
      <c r="C5869" t="s">
        <v>497</v>
      </c>
      <c r="D5869" t="s">
        <v>54</v>
      </c>
      <c r="E5869" t="s">
        <v>5556</v>
      </c>
      <c r="F5869">
        <v>2.5999999999999999E-2</v>
      </c>
      <c r="G5869">
        <v>2.5999999999999999E-2</v>
      </c>
      <c r="H5869">
        <v>1</v>
      </c>
      <c r="J5869" t="s">
        <v>498</v>
      </c>
      <c r="K5869" t="s">
        <v>356</v>
      </c>
      <c r="L5869" t="s">
        <v>480</v>
      </c>
      <c r="M5869" t="s">
        <v>7663</v>
      </c>
      <c r="N5869" t="s">
        <v>4782</v>
      </c>
      <c r="O5869">
        <v>0</v>
      </c>
      <c r="P5869">
        <v>0</v>
      </c>
      <c r="Q5869">
        <v>1</v>
      </c>
    </row>
    <row r="5870" spans="1:17" x14ac:dyDescent="0.2">
      <c r="A5870" t="s">
        <v>498</v>
      </c>
      <c r="B5870" t="s">
        <v>134</v>
      </c>
      <c r="C5870" t="s">
        <v>497</v>
      </c>
      <c r="D5870" t="s">
        <v>54</v>
      </c>
      <c r="E5870" t="s">
        <v>5557</v>
      </c>
      <c r="F5870">
        <v>2.5000000000000001E-2</v>
      </c>
      <c r="G5870">
        <v>2.5000000000000001E-2</v>
      </c>
      <c r="H5870">
        <v>1</v>
      </c>
      <c r="J5870" t="s">
        <v>498</v>
      </c>
      <c r="K5870" t="s">
        <v>356</v>
      </c>
      <c r="L5870" t="s">
        <v>480</v>
      </c>
      <c r="M5870" t="s">
        <v>7663</v>
      </c>
      <c r="N5870" t="s">
        <v>4783</v>
      </c>
      <c r="O5870">
        <v>0</v>
      </c>
      <c r="P5870">
        <v>0</v>
      </c>
      <c r="Q5870">
        <v>1</v>
      </c>
    </row>
    <row r="5871" spans="1:17" x14ac:dyDescent="0.2">
      <c r="A5871" t="s">
        <v>498</v>
      </c>
      <c r="B5871" t="s">
        <v>134</v>
      </c>
      <c r="C5871" t="s">
        <v>497</v>
      </c>
      <c r="D5871" t="s">
        <v>54</v>
      </c>
      <c r="E5871" t="s">
        <v>5558</v>
      </c>
      <c r="F5871">
        <v>2.5000000000000001E-2</v>
      </c>
      <c r="G5871">
        <v>2.5000000000000001E-2</v>
      </c>
      <c r="H5871">
        <v>1</v>
      </c>
      <c r="J5871" t="s">
        <v>498</v>
      </c>
      <c r="K5871" t="s">
        <v>356</v>
      </c>
      <c r="L5871" t="s">
        <v>480</v>
      </c>
      <c r="M5871" t="s">
        <v>7663</v>
      </c>
      <c r="N5871" t="s">
        <v>4784</v>
      </c>
      <c r="O5871">
        <v>0</v>
      </c>
      <c r="P5871">
        <v>0</v>
      </c>
      <c r="Q5871">
        <v>1</v>
      </c>
    </row>
    <row r="5872" spans="1:17" x14ac:dyDescent="0.2">
      <c r="A5872" t="s">
        <v>498</v>
      </c>
      <c r="B5872" t="s">
        <v>134</v>
      </c>
      <c r="C5872" t="s">
        <v>497</v>
      </c>
      <c r="D5872" t="s">
        <v>54</v>
      </c>
      <c r="E5872" t="s">
        <v>5559</v>
      </c>
      <c r="F5872">
        <v>2.5000000000000001E-2</v>
      </c>
      <c r="G5872">
        <v>2.5000000000000001E-2</v>
      </c>
      <c r="H5872">
        <v>1</v>
      </c>
      <c r="J5872" t="s">
        <v>498</v>
      </c>
      <c r="K5872" t="s">
        <v>356</v>
      </c>
      <c r="L5872" t="s">
        <v>480</v>
      </c>
      <c r="M5872" t="s">
        <v>7663</v>
      </c>
      <c r="N5872" t="s">
        <v>4785</v>
      </c>
      <c r="O5872">
        <v>0</v>
      </c>
      <c r="P5872">
        <v>0</v>
      </c>
      <c r="Q5872">
        <v>1</v>
      </c>
    </row>
    <row r="5873" spans="1:17" x14ac:dyDescent="0.2">
      <c r="A5873" t="s">
        <v>498</v>
      </c>
      <c r="B5873" t="s">
        <v>134</v>
      </c>
      <c r="C5873" t="s">
        <v>497</v>
      </c>
      <c r="D5873" t="s">
        <v>54</v>
      </c>
      <c r="E5873" t="s">
        <v>5560</v>
      </c>
      <c r="F5873">
        <v>2.4E-2</v>
      </c>
      <c r="G5873">
        <v>2.4E-2</v>
      </c>
      <c r="H5873">
        <v>1</v>
      </c>
      <c r="J5873" t="s">
        <v>498</v>
      </c>
      <c r="K5873" t="s">
        <v>356</v>
      </c>
      <c r="L5873" t="s">
        <v>480</v>
      </c>
      <c r="M5873" t="s">
        <v>7663</v>
      </c>
      <c r="N5873" t="s">
        <v>4786</v>
      </c>
      <c r="O5873">
        <v>0</v>
      </c>
      <c r="P5873">
        <v>0</v>
      </c>
      <c r="Q5873">
        <v>1</v>
      </c>
    </row>
    <row r="5874" spans="1:17" x14ac:dyDescent="0.2">
      <c r="A5874" t="s">
        <v>498</v>
      </c>
      <c r="B5874" t="s">
        <v>134</v>
      </c>
      <c r="C5874" t="s">
        <v>497</v>
      </c>
      <c r="D5874" t="s">
        <v>54</v>
      </c>
      <c r="E5874" t="s">
        <v>5561</v>
      </c>
      <c r="F5874">
        <v>2.4E-2</v>
      </c>
      <c r="G5874">
        <v>2.4E-2</v>
      </c>
      <c r="H5874">
        <v>1</v>
      </c>
      <c r="J5874" t="s">
        <v>498</v>
      </c>
      <c r="K5874" t="s">
        <v>356</v>
      </c>
      <c r="L5874" t="s">
        <v>480</v>
      </c>
      <c r="M5874" t="s">
        <v>7663</v>
      </c>
      <c r="N5874" t="s">
        <v>4787</v>
      </c>
      <c r="O5874">
        <v>0</v>
      </c>
      <c r="P5874">
        <v>0</v>
      </c>
      <c r="Q5874">
        <v>1</v>
      </c>
    </row>
    <row r="5875" spans="1:17" x14ac:dyDescent="0.2">
      <c r="A5875" t="s">
        <v>498</v>
      </c>
      <c r="B5875" t="s">
        <v>134</v>
      </c>
      <c r="C5875" t="s">
        <v>497</v>
      </c>
      <c r="D5875" t="s">
        <v>54</v>
      </c>
      <c r="E5875" t="s">
        <v>5562</v>
      </c>
      <c r="F5875">
        <v>2.4E-2</v>
      </c>
      <c r="G5875">
        <v>2.4E-2</v>
      </c>
      <c r="H5875">
        <v>1</v>
      </c>
      <c r="J5875" t="s">
        <v>498</v>
      </c>
      <c r="K5875" t="s">
        <v>356</v>
      </c>
      <c r="L5875" t="s">
        <v>480</v>
      </c>
      <c r="M5875" t="s">
        <v>7663</v>
      </c>
      <c r="N5875" t="s">
        <v>4788</v>
      </c>
      <c r="O5875">
        <v>0</v>
      </c>
      <c r="P5875">
        <v>0</v>
      </c>
      <c r="Q5875">
        <v>1</v>
      </c>
    </row>
    <row r="5876" spans="1:17" x14ac:dyDescent="0.2">
      <c r="A5876" t="s">
        <v>498</v>
      </c>
      <c r="B5876" t="s">
        <v>134</v>
      </c>
      <c r="C5876" t="s">
        <v>497</v>
      </c>
      <c r="D5876" t="s">
        <v>54</v>
      </c>
      <c r="E5876" t="s">
        <v>5563</v>
      </c>
      <c r="F5876">
        <v>2.4E-2</v>
      </c>
      <c r="G5876">
        <v>2.4E-2</v>
      </c>
      <c r="H5876">
        <v>1</v>
      </c>
      <c r="J5876" t="s">
        <v>498</v>
      </c>
      <c r="K5876" t="s">
        <v>356</v>
      </c>
      <c r="L5876" t="s">
        <v>480</v>
      </c>
      <c r="M5876" t="s">
        <v>7663</v>
      </c>
      <c r="N5876" t="s">
        <v>4789</v>
      </c>
      <c r="O5876">
        <v>0</v>
      </c>
      <c r="P5876">
        <v>0</v>
      </c>
      <c r="Q5876">
        <v>1</v>
      </c>
    </row>
    <row r="5877" spans="1:17" x14ac:dyDescent="0.2">
      <c r="A5877" t="s">
        <v>498</v>
      </c>
      <c r="B5877" t="s">
        <v>134</v>
      </c>
      <c r="C5877" t="s">
        <v>497</v>
      </c>
      <c r="D5877" t="s">
        <v>54</v>
      </c>
      <c r="E5877" t="s">
        <v>5564</v>
      </c>
      <c r="F5877">
        <v>2.4E-2</v>
      </c>
      <c r="G5877">
        <v>2.4E-2</v>
      </c>
      <c r="H5877">
        <v>1</v>
      </c>
      <c r="J5877" t="s">
        <v>498</v>
      </c>
      <c r="K5877" t="s">
        <v>356</v>
      </c>
      <c r="L5877" t="s">
        <v>480</v>
      </c>
      <c r="M5877" t="s">
        <v>7663</v>
      </c>
      <c r="N5877" t="s">
        <v>4790</v>
      </c>
      <c r="O5877">
        <v>0</v>
      </c>
      <c r="P5877">
        <v>0</v>
      </c>
      <c r="Q5877">
        <v>1</v>
      </c>
    </row>
    <row r="5878" spans="1:17" x14ac:dyDescent="0.2">
      <c r="A5878" t="s">
        <v>498</v>
      </c>
      <c r="B5878" t="s">
        <v>134</v>
      </c>
      <c r="C5878" t="s">
        <v>497</v>
      </c>
      <c r="D5878" t="s">
        <v>54</v>
      </c>
      <c r="E5878" t="s">
        <v>5565</v>
      </c>
      <c r="F5878">
        <v>2.3E-2</v>
      </c>
      <c r="G5878">
        <v>2.3E-2</v>
      </c>
      <c r="H5878">
        <v>1</v>
      </c>
      <c r="J5878" t="s">
        <v>498</v>
      </c>
      <c r="K5878" t="s">
        <v>356</v>
      </c>
      <c r="L5878" t="s">
        <v>480</v>
      </c>
      <c r="M5878" t="s">
        <v>7663</v>
      </c>
      <c r="N5878" t="s">
        <v>4791</v>
      </c>
      <c r="O5878">
        <v>0</v>
      </c>
      <c r="P5878">
        <v>0</v>
      </c>
      <c r="Q5878">
        <v>1</v>
      </c>
    </row>
    <row r="5879" spans="1:17" x14ac:dyDescent="0.2">
      <c r="A5879" t="s">
        <v>498</v>
      </c>
      <c r="B5879" t="s">
        <v>134</v>
      </c>
      <c r="C5879" t="s">
        <v>497</v>
      </c>
      <c r="D5879" t="s">
        <v>54</v>
      </c>
      <c r="E5879" t="s">
        <v>5566</v>
      </c>
      <c r="F5879">
        <v>2.3E-2</v>
      </c>
      <c r="G5879">
        <v>2.3E-2</v>
      </c>
      <c r="H5879">
        <v>1</v>
      </c>
      <c r="J5879" t="s">
        <v>498</v>
      </c>
      <c r="K5879" t="s">
        <v>356</v>
      </c>
      <c r="L5879" t="s">
        <v>480</v>
      </c>
      <c r="M5879" t="s">
        <v>7663</v>
      </c>
      <c r="N5879" t="s">
        <v>4792</v>
      </c>
      <c r="O5879">
        <v>0</v>
      </c>
      <c r="P5879">
        <v>0</v>
      </c>
      <c r="Q5879">
        <v>1</v>
      </c>
    </row>
    <row r="5880" spans="1:17" x14ac:dyDescent="0.2">
      <c r="A5880" t="s">
        <v>498</v>
      </c>
      <c r="B5880" t="s">
        <v>134</v>
      </c>
      <c r="C5880" t="s">
        <v>497</v>
      </c>
      <c r="D5880" t="s">
        <v>54</v>
      </c>
      <c r="E5880" t="s">
        <v>5567</v>
      </c>
      <c r="F5880">
        <v>2.4E-2</v>
      </c>
      <c r="G5880">
        <v>2.4E-2</v>
      </c>
      <c r="H5880">
        <v>1</v>
      </c>
      <c r="J5880" t="s">
        <v>498</v>
      </c>
      <c r="K5880" t="s">
        <v>356</v>
      </c>
      <c r="L5880" t="s">
        <v>480</v>
      </c>
      <c r="M5880" t="s">
        <v>7663</v>
      </c>
      <c r="N5880" t="s">
        <v>4793</v>
      </c>
      <c r="O5880">
        <v>0</v>
      </c>
      <c r="P5880">
        <v>0</v>
      </c>
      <c r="Q5880">
        <v>1</v>
      </c>
    </row>
    <row r="5881" spans="1:17" x14ac:dyDescent="0.2">
      <c r="A5881" t="s">
        <v>498</v>
      </c>
      <c r="B5881" t="s">
        <v>134</v>
      </c>
      <c r="C5881" t="s">
        <v>497</v>
      </c>
      <c r="D5881" t="s">
        <v>54</v>
      </c>
      <c r="E5881" t="s">
        <v>5568</v>
      </c>
      <c r="F5881">
        <v>2.4E-2</v>
      </c>
      <c r="G5881">
        <v>2.4E-2</v>
      </c>
      <c r="H5881">
        <v>1</v>
      </c>
      <c r="J5881" t="s">
        <v>498</v>
      </c>
      <c r="K5881" t="s">
        <v>356</v>
      </c>
      <c r="L5881" t="s">
        <v>480</v>
      </c>
      <c r="M5881" t="s">
        <v>7663</v>
      </c>
      <c r="N5881" t="s">
        <v>4794</v>
      </c>
      <c r="O5881">
        <v>0</v>
      </c>
      <c r="P5881">
        <v>0</v>
      </c>
      <c r="Q5881">
        <v>1</v>
      </c>
    </row>
    <row r="5882" spans="1:17" x14ac:dyDescent="0.2">
      <c r="A5882" t="s">
        <v>498</v>
      </c>
      <c r="B5882" t="s">
        <v>134</v>
      </c>
      <c r="C5882" t="s">
        <v>497</v>
      </c>
      <c r="D5882" t="s">
        <v>54</v>
      </c>
      <c r="E5882" t="s">
        <v>5569</v>
      </c>
      <c r="F5882">
        <v>2.5000000000000001E-2</v>
      </c>
      <c r="G5882">
        <v>2.5000000000000001E-2</v>
      </c>
      <c r="H5882">
        <v>1</v>
      </c>
      <c r="J5882" t="s">
        <v>498</v>
      </c>
      <c r="K5882" t="s">
        <v>356</v>
      </c>
      <c r="L5882" t="s">
        <v>480</v>
      </c>
      <c r="M5882" t="s">
        <v>7663</v>
      </c>
      <c r="N5882" t="s">
        <v>4795</v>
      </c>
      <c r="O5882">
        <v>0</v>
      </c>
      <c r="P5882">
        <v>0</v>
      </c>
      <c r="Q5882">
        <v>1</v>
      </c>
    </row>
    <row r="5883" spans="1:17" x14ac:dyDescent="0.2">
      <c r="A5883" t="s">
        <v>498</v>
      </c>
      <c r="B5883" t="s">
        <v>134</v>
      </c>
      <c r="C5883" t="s">
        <v>497</v>
      </c>
      <c r="D5883" t="s">
        <v>54</v>
      </c>
      <c r="E5883" t="s">
        <v>5570</v>
      </c>
      <c r="F5883">
        <v>2.5999999999999999E-2</v>
      </c>
      <c r="G5883">
        <v>2.5999999999999999E-2</v>
      </c>
      <c r="H5883">
        <v>1</v>
      </c>
      <c r="J5883" t="s">
        <v>498</v>
      </c>
      <c r="K5883" t="s">
        <v>356</v>
      </c>
      <c r="L5883" t="s">
        <v>480</v>
      </c>
      <c r="M5883" t="s">
        <v>7663</v>
      </c>
      <c r="N5883" t="s">
        <v>4796</v>
      </c>
      <c r="O5883">
        <v>0</v>
      </c>
      <c r="P5883">
        <v>0</v>
      </c>
      <c r="Q5883">
        <v>1</v>
      </c>
    </row>
    <row r="5884" spans="1:17" x14ac:dyDescent="0.2">
      <c r="A5884" t="s">
        <v>498</v>
      </c>
      <c r="B5884" t="s">
        <v>134</v>
      </c>
      <c r="C5884" t="s">
        <v>497</v>
      </c>
      <c r="D5884" t="s">
        <v>54</v>
      </c>
      <c r="E5884" t="s">
        <v>5571</v>
      </c>
      <c r="F5884">
        <v>2.5999999999999999E-2</v>
      </c>
      <c r="G5884">
        <v>2.5999999999999999E-2</v>
      </c>
      <c r="H5884">
        <v>1</v>
      </c>
      <c r="J5884" t="s">
        <v>498</v>
      </c>
      <c r="K5884" t="s">
        <v>356</v>
      </c>
      <c r="L5884" t="s">
        <v>480</v>
      </c>
      <c r="M5884" t="s">
        <v>7663</v>
      </c>
      <c r="N5884" t="s">
        <v>4797</v>
      </c>
      <c r="O5884">
        <v>0</v>
      </c>
      <c r="P5884">
        <v>0</v>
      </c>
      <c r="Q5884">
        <v>1</v>
      </c>
    </row>
    <row r="5885" spans="1:17" x14ac:dyDescent="0.2">
      <c r="A5885" t="s">
        <v>498</v>
      </c>
      <c r="B5885" t="s">
        <v>134</v>
      </c>
      <c r="C5885" t="s">
        <v>497</v>
      </c>
      <c r="D5885" t="s">
        <v>54</v>
      </c>
      <c r="E5885" t="s">
        <v>5572</v>
      </c>
      <c r="F5885">
        <v>2.5999999999999999E-2</v>
      </c>
      <c r="G5885">
        <v>2.5999999999999999E-2</v>
      </c>
      <c r="H5885">
        <v>1</v>
      </c>
      <c r="J5885" t="s">
        <v>498</v>
      </c>
      <c r="K5885" t="s">
        <v>356</v>
      </c>
      <c r="L5885" t="s">
        <v>480</v>
      </c>
      <c r="M5885" t="s">
        <v>7663</v>
      </c>
      <c r="N5885" t="s">
        <v>4798</v>
      </c>
      <c r="O5885">
        <v>0</v>
      </c>
      <c r="P5885">
        <v>0</v>
      </c>
      <c r="Q5885">
        <v>1</v>
      </c>
    </row>
    <row r="5886" spans="1:17" x14ac:dyDescent="0.2">
      <c r="A5886" t="s">
        <v>498</v>
      </c>
      <c r="B5886" t="s">
        <v>134</v>
      </c>
      <c r="C5886" t="s">
        <v>497</v>
      </c>
      <c r="D5886" t="s">
        <v>54</v>
      </c>
      <c r="E5886" t="s">
        <v>5573</v>
      </c>
      <c r="F5886">
        <v>2.5000000000000001E-2</v>
      </c>
      <c r="G5886">
        <v>2.5000000000000001E-2</v>
      </c>
      <c r="H5886">
        <v>1</v>
      </c>
      <c r="J5886" t="s">
        <v>498</v>
      </c>
      <c r="K5886" t="s">
        <v>356</v>
      </c>
      <c r="L5886" t="s">
        <v>480</v>
      </c>
      <c r="M5886" t="s">
        <v>7663</v>
      </c>
      <c r="N5886" t="s">
        <v>4799</v>
      </c>
      <c r="O5886">
        <v>0</v>
      </c>
      <c r="P5886">
        <v>0</v>
      </c>
      <c r="Q5886">
        <v>1</v>
      </c>
    </row>
    <row r="5887" spans="1:17" x14ac:dyDescent="0.2">
      <c r="A5887" t="s">
        <v>498</v>
      </c>
      <c r="B5887" t="s">
        <v>134</v>
      </c>
      <c r="C5887" t="s">
        <v>497</v>
      </c>
      <c r="D5887" t="s">
        <v>54</v>
      </c>
      <c r="E5887" t="s">
        <v>5574</v>
      </c>
      <c r="F5887">
        <v>2.5000000000000001E-2</v>
      </c>
      <c r="G5887">
        <v>2.5000000000000001E-2</v>
      </c>
      <c r="H5887">
        <v>1</v>
      </c>
      <c r="J5887" t="s">
        <v>498</v>
      </c>
      <c r="K5887" t="s">
        <v>356</v>
      </c>
      <c r="L5887" t="s">
        <v>480</v>
      </c>
      <c r="M5887" t="s">
        <v>7663</v>
      </c>
      <c r="N5887" t="s">
        <v>4800</v>
      </c>
      <c r="O5887">
        <v>0</v>
      </c>
      <c r="P5887">
        <v>0</v>
      </c>
      <c r="Q5887">
        <v>1</v>
      </c>
    </row>
    <row r="5888" spans="1:17" x14ac:dyDescent="0.2">
      <c r="A5888" t="s">
        <v>498</v>
      </c>
      <c r="B5888" t="s">
        <v>134</v>
      </c>
      <c r="C5888" t="s">
        <v>497</v>
      </c>
      <c r="D5888" t="s">
        <v>54</v>
      </c>
      <c r="E5888" t="s">
        <v>5575</v>
      </c>
      <c r="F5888">
        <v>2.5000000000000001E-2</v>
      </c>
      <c r="G5888">
        <v>2.5000000000000001E-2</v>
      </c>
      <c r="H5888">
        <v>1</v>
      </c>
      <c r="J5888" t="s">
        <v>498</v>
      </c>
      <c r="K5888" t="s">
        <v>356</v>
      </c>
      <c r="L5888" t="s">
        <v>480</v>
      </c>
      <c r="M5888" t="s">
        <v>7663</v>
      </c>
      <c r="N5888" t="s">
        <v>4801</v>
      </c>
      <c r="O5888">
        <v>0</v>
      </c>
      <c r="P5888">
        <v>0</v>
      </c>
      <c r="Q5888">
        <v>1</v>
      </c>
    </row>
    <row r="5889" spans="1:17" x14ac:dyDescent="0.2">
      <c r="A5889" t="s">
        <v>498</v>
      </c>
      <c r="B5889" t="s">
        <v>134</v>
      </c>
      <c r="C5889" t="s">
        <v>497</v>
      </c>
      <c r="D5889" t="s">
        <v>54</v>
      </c>
      <c r="E5889" t="s">
        <v>5576</v>
      </c>
      <c r="F5889">
        <v>2.5000000000000001E-2</v>
      </c>
      <c r="G5889">
        <v>2.5000000000000001E-2</v>
      </c>
      <c r="H5889">
        <v>1</v>
      </c>
      <c r="J5889" t="s">
        <v>498</v>
      </c>
      <c r="K5889" t="s">
        <v>356</v>
      </c>
      <c r="L5889" t="s">
        <v>480</v>
      </c>
      <c r="M5889" t="s">
        <v>7663</v>
      </c>
      <c r="N5889" t="s">
        <v>4802</v>
      </c>
      <c r="O5889">
        <v>0</v>
      </c>
      <c r="P5889">
        <v>0</v>
      </c>
      <c r="Q5889">
        <v>1</v>
      </c>
    </row>
    <row r="5890" spans="1:17" x14ac:dyDescent="0.2">
      <c r="A5890" t="s">
        <v>498</v>
      </c>
      <c r="B5890" t="s">
        <v>134</v>
      </c>
      <c r="C5890" t="s">
        <v>497</v>
      </c>
      <c r="D5890" t="s">
        <v>54</v>
      </c>
      <c r="E5890" t="s">
        <v>5577</v>
      </c>
      <c r="F5890">
        <v>2.5000000000000001E-2</v>
      </c>
      <c r="G5890">
        <v>2.5000000000000001E-2</v>
      </c>
      <c r="H5890">
        <v>1</v>
      </c>
      <c r="J5890" t="s">
        <v>498</v>
      </c>
      <c r="K5890" t="s">
        <v>356</v>
      </c>
      <c r="L5890" t="s">
        <v>480</v>
      </c>
      <c r="M5890" t="s">
        <v>7663</v>
      </c>
      <c r="N5890" t="s">
        <v>4803</v>
      </c>
      <c r="O5890">
        <v>0</v>
      </c>
      <c r="P5890">
        <v>0</v>
      </c>
      <c r="Q5890">
        <v>1</v>
      </c>
    </row>
    <row r="5891" spans="1:17" x14ac:dyDescent="0.2">
      <c r="A5891" t="s">
        <v>498</v>
      </c>
      <c r="B5891" t="s">
        <v>134</v>
      </c>
      <c r="C5891" t="s">
        <v>497</v>
      </c>
      <c r="D5891" t="s">
        <v>54</v>
      </c>
      <c r="E5891" t="s">
        <v>5578</v>
      </c>
      <c r="F5891">
        <v>2.5000000000000001E-2</v>
      </c>
      <c r="G5891">
        <v>2.5000000000000001E-2</v>
      </c>
      <c r="H5891">
        <v>1</v>
      </c>
      <c r="J5891" t="s">
        <v>498</v>
      </c>
      <c r="K5891" t="s">
        <v>356</v>
      </c>
      <c r="L5891" t="s">
        <v>480</v>
      </c>
      <c r="M5891" t="s">
        <v>7663</v>
      </c>
      <c r="N5891" t="s">
        <v>4804</v>
      </c>
      <c r="O5891">
        <v>0</v>
      </c>
      <c r="P5891">
        <v>0</v>
      </c>
      <c r="Q5891">
        <v>1</v>
      </c>
    </row>
    <row r="5892" spans="1:17" x14ac:dyDescent="0.2">
      <c r="A5892" t="s">
        <v>498</v>
      </c>
      <c r="B5892" t="s">
        <v>134</v>
      </c>
      <c r="C5892" t="s">
        <v>497</v>
      </c>
      <c r="D5892" t="s">
        <v>54</v>
      </c>
      <c r="E5892" t="s">
        <v>5579</v>
      </c>
      <c r="F5892">
        <v>2.5000000000000001E-2</v>
      </c>
      <c r="G5892">
        <v>2.5000000000000001E-2</v>
      </c>
      <c r="H5892">
        <v>1</v>
      </c>
      <c r="J5892" t="s">
        <v>498</v>
      </c>
      <c r="K5892" t="s">
        <v>356</v>
      </c>
      <c r="L5892" t="s">
        <v>480</v>
      </c>
      <c r="M5892" t="s">
        <v>7663</v>
      </c>
      <c r="N5892" t="s">
        <v>4805</v>
      </c>
      <c r="O5892">
        <v>0</v>
      </c>
      <c r="P5892">
        <v>0</v>
      </c>
      <c r="Q5892">
        <v>1</v>
      </c>
    </row>
    <row r="5893" spans="1:17" x14ac:dyDescent="0.2">
      <c r="A5893" t="s">
        <v>498</v>
      </c>
      <c r="B5893" t="s">
        <v>134</v>
      </c>
      <c r="C5893" t="s">
        <v>497</v>
      </c>
      <c r="D5893" t="s">
        <v>54</v>
      </c>
      <c r="E5893" t="s">
        <v>5580</v>
      </c>
      <c r="F5893">
        <v>2.5999999999999999E-2</v>
      </c>
      <c r="G5893">
        <v>2.5999999999999999E-2</v>
      </c>
      <c r="H5893">
        <v>1</v>
      </c>
      <c r="J5893" t="s">
        <v>498</v>
      </c>
      <c r="K5893" t="s">
        <v>356</v>
      </c>
      <c r="L5893" t="s">
        <v>480</v>
      </c>
      <c r="M5893" t="s">
        <v>7663</v>
      </c>
      <c r="N5893" t="s">
        <v>4806</v>
      </c>
      <c r="O5893">
        <v>0</v>
      </c>
      <c r="P5893">
        <v>0</v>
      </c>
      <c r="Q5893">
        <v>1</v>
      </c>
    </row>
    <row r="5894" spans="1:17" x14ac:dyDescent="0.2">
      <c r="A5894" t="s">
        <v>498</v>
      </c>
      <c r="B5894" t="s">
        <v>134</v>
      </c>
      <c r="C5894" t="s">
        <v>497</v>
      </c>
      <c r="D5894" t="s">
        <v>54</v>
      </c>
      <c r="E5894" t="s">
        <v>5581</v>
      </c>
      <c r="F5894">
        <v>2.5999999999999999E-2</v>
      </c>
      <c r="G5894">
        <v>2.5999999999999999E-2</v>
      </c>
      <c r="H5894">
        <v>1</v>
      </c>
      <c r="J5894" t="s">
        <v>498</v>
      </c>
      <c r="K5894" t="s">
        <v>356</v>
      </c>
      <c r="L5894" t="s">
        <v>480</v>
      </c>
      <c r="M5894" t="s">
        <v>7663</v>
      </c>
      <c r="N5894" t="s">
        <v>4807</v>
      </c>
      <c r="O5894">
        <v>0</v>
      </c>
      <c r="P5894">
        <v>0</v>
      </c>
      <c r="Q5894">
        <v>1</v>
      </c>
    </row>
    <row r="5895" spans="1:17" x14ac:dyDescent="0.2">
      <c r="A5895" t="s">
        <v>498</v>
      </c>
      <c r="B5895" t="s">
        <v>134</v>
      </c>
      <c r="C5895" t="s">
        <v>497</v>
      </c>
      <c r="D5895" t="s">
        <v>54</v>
      </c>
      <c r="E5895" t="s">
        <v>5582</v>
      </c>
      <c r="F5895">
        <v>2.5000000000000001E-2</v>
      </c>
      <c r="G5895">
        <v>2.5000000000000001E-2</v>
      </c>
      <c r="H5895">
        <v>1</v>
      </c>
      <c r="J5895" t="s">
        <v>498</v>
      </c>
      <c r="K5895" t="s">
        <v>356</v>
      </c>
      <c r="L5895" t="s">
        <v>480</v>
      </c>
      <c r="M5895" t="s">
        <v>7663</v>
      </c>
      <c r="N5895" t="s">
        <v>4808</v>
      </c>
      <c r="O5895">
        <v>0</v>
      </c>
      <c r="P5895">
        <v>0</v>
      </c>
      <c r="Q5895">
        <v>1</v>
      </c>
    </row>
    <row r="5896" spans="1:17" x14ac:dyDescent="0.2">
      <c r="A5896" t="s">
        <v>498</v>
      </c>
      <c r="B5896" t="s">
        <v>134</v>
      </c>
      <c r="C5896" t="s">
        <v>497</v>
      </c>
      <c r="D5896" t="s">
        <v>54</v>
      </c>
      <c r="E5896" t="s">
        <v>5583</v>
      </c>
      <c r="F5896">
        <v>2.5000000000000001E-2</v>
      </c>
      <c r="G5896">
        <v>2.5000000000000001E-2</v>
      </c>
      <c r="H5896">
        <v>1</v>
      </c>
      <c r="J5896" t="s">
        <v>498</v>
      </c>
      <c r="K5896" t="s">
        <v>356</v>
      </c>
      <c r="L5896" t="s">
        <v>480</v>
      </c>
      <c r="M5896" t="s">
        <v>7663</v>
      </c>
      <c r="N5896" t="s">
        <v>4809</v>
      </c>
      <c r="O5896">
        <v>0</v>
      </c>
      <c r="P5896">
        <v>0</v>
      </c>
      <c r="Q5896">
        <v>1</v>
      </c>
    </row>
    <row r="5897" spans="1:17" x14ac:dyDescent="0.2">
      <c r="A5897" t="s">
        <v>498</v>
      </c>
      <c r="B5897" t="s">
        <v>134</v>
      </c>
      <c r="C5897" t="s">
        <v>497</v>
      </c>
      <c r="D5897" t="s">
        <v>54</v>
      </c>
      <c r="E5897" t="s">
        <v>5584</v>
      </c>
      <c r="F5897">
        <v>2.5999999999999999E-2</v>
      </c>
      <c r="G5897">
        <v>2.5999999999999999E-2</v>
      </c>
      <c r="H5897">
        <v>1</v>
      </c>
      <c r="J5897" t="s">
        <v>498</v>
      </c>
      <c r="K5897" t="s">
        <v>356</v>
      </c>
      <c r="L5897" t="s">
        <v>480</v>
      </c>
      <c r="M5897" t="s">
        <v>7663</v>
      </c>
      <c r="N5897" t="s">
        <v>4810</v>
      </c>
      <c r="O5897">
        <v>0</v>
      </c>
      <c r="P5897">
        <v>0</v>
      </c>
      <c r="Q5897">
        <v>1</v>
      </c>
    </row>
    <row r="5898" spans="1:17" x14ac:dyDescent="0.2">
      <c r="A5898" t="s">
        <v>498</v>
      </c>
      <c r="B5898" t="s">
        <v>134</v>
      </c>
      <c r="C5898" t="s">
        <v>497</v>
      </c>
      <c r="D5898" t="s">
        <v>54</v>
      </c>
      <c r="E5898" t="s">
        <v>5585</v>
      </c>
      <c r="F5898">
        <v>2.5000000000000001E-2</v>
      </c>
      <c r="G5898">
        <v>2.5000000000000001E-2</v>
      </c>
      <c r="H5898">
        <v>1</v>
      </c>
      <c r="J5898" t="s">
        <v>498</v>
      </c>
      <c r="K5898" t="s">
        <v>356</v>
      </c>
      <c r="L5898" t="s">
        <v>480</v>
      </c>
      <c r="M5898" t="s">
        <v>7663</v>
      </c>
      <c r="N5898" t="s">
        <v>4811</v>
      </c>
      <c r="O5898">
        <v>0</v>
      </c>
      <c r="P5898">
        <v>0</v>
      </c>
      <c r="Q5898">
        <v>1</v>
      </c>
    </row>
    <row r="5899" spans="1:17" x14ac:dyDescent="0.2">
      <c r="A5899" t="s">
        <v>498</v>
      </c>
      <c r="B5899" t="s">
        <v>134</v>
      </c>
      <c r="C5899" t="s">
        <v>497</v>
      </c>
      <c r="D5899" t="s">
        <v>54</v>
      </c>
      <c r="E5899" t="s">
        <v>5586</v>
      </c>
      <c r="F5899">
        <v>2.4E-2</v>
      </c>
      <c r="G5899">
        <v>2.4E-2</v>
      </c>
      <c r="H5899">
        <v>1</v>
      </c>
      <c r="J5899" t="s">
        <v>498</v>
      </c>
      <c r="K5899" t="s">
        <v>356</v>
      </c>
      <c r="L5899" t="s">
        <v>480</v>
      </c>
      <c r="M5899" t="s">
        <v>7663</v>
      </c>
      <c r="N5899" t="s">
        <v>4812</v>
      </c>
      <c r="O5899">
        <v>0</v>
      </c>
      <c r="P5899">
        <v>0</v>
      </c>
      <c r="Q5899">
        <v>1</v>
      </c>
    </row>
    <row r="5900" spans="1:17" x14ac:dyDescent="0.2">
      <c r="A5900" t="s">
        <v>498</v>
      </c>
      <c r="B5900" t="s">
        <v>134</v>
      </c>
      <c r="C5900" t="s">
        <v>497</v>
      </c>
      <c r="D5900" t="s">
        <v>54</v>
      </c>
      <c r="E5900" t="s">
        <v>5587</v>
      </c>
      <c r="F5900">
        <v>2.4E-2</v>
      </c>
      <c r="G5900">
        <v>2.4E-2</v>
      </c>
      <c r="H5900">
        <v>1</v>
      </c>
      <c r="J5900" t="s">
        <v>498</v>
      </c>
      <c r="K5900" t="s">
        <v>356</v>
      </c>
      <c r="L5900" t="s">
        <v>480</v>
      </c>
      <c r="M5900" t="s">
        <v>7663</v>
      </c>
      <c r="N5900" t="s">
        <v>4813</v>
      </c>
      <c r="O5900">
        <v>0</v>
      </c>
      <c r="P5900">
        <v>0</v>
      </c>
      <c r="Q5900">
        <v>1</v>
      </c>
    </row>
    <row r="5901" spans="1:17" x14ac:dyDescent="0.2">
      <c r="A5901" t="s">
        <v>498</v>
      </c>
      <c r="B5901" t="s">
        <v>134</v>
      </c>
      <c r="C5901" t="s">
        <v>497</v>
      </c>
      <c r="D5901" t="s">
        <v>54</v>
      </c>
      <c r="E5901" t="s">
        <v>5588</v>
      </c>
      <c r="F5901">
        <v>2.4E-2</v>
      </c>
      <c r="G5901">
        <v>2.4E-2</v>
      </c>
      <c r="H5901">
        <v>1</v>
      </c>
      <c r="J5901" t="s">
        <v>498</v>
      </c>
      <c r="K5901" t="s">
        <v>356</v>
      </c>
      <c r="L5901" t="s">
        <v>480</v>
      </c>
      <c r="M5901" t="s">
        <v>7663</v>
      </c>
      <c r="N5901" t="s">
        <v>4814</v>
      </c>
      <c r="O5901">
        <v>0</v>
      </c>
      <c r="P5901">
        <v>0</v>
      </c>
      <c r="Q5901">
        <v>1</v>
      </c>
    </row>
    <row r="5902" spans="1:17" x14ac:dyDescent="0.2">
      <c r="A5902" t="s">
        <v>498</v>
      </c>
      <c r="B5902" t="s">
        <v>134</v>
      </c>
      <c r="C5902" t="s">
        <v>497</v>
      </c>
      <c r="D5902" t="s">
        <v>54</v>
      </c>
      <c r="E5902" t="s">
        <v>5589</v>
      </c>
      <c r="F5902">
        <v>2.4E-2</v>
      </c>
      <c r="G5902">
        <v>2.4E-2</v>
      </c>
      <c r="H5902">
        <v>1</v>
      </c>
      <c r="J5902" t="s">
        <v>498</v>
      </c>
      <c r="K5902" t="s">
        <v>356</v>
      </c>
      <c r="L5902" t="s">
        <v>480</v>
      </c>
      <c r="M5902" t="s">
        <v>7663</v>
      </c>
      <c r="N5902" t="s">
        <v>4815</v>
      </c>
      <c r="O5902">
        <v>0</v>
      </c>
      <c r="P5902">
        <v>0</v>
      </c>
      <c r="Q5902">
        <v>1</v>
      </c>
    </row>
    <row r="5903" spans="1:17" x14ac:dyDescent="0.2">
      <c r="A5903" t="s">
        <v>498</v>
      </c>
      <c r="B5903" t="s">
        <v>134</v>
      </c>
      <c r="C5903" t="s">
        <v>497</v>
      </c>
      <c r="D5903" t="s">
        <v>54</v>
      </c>
      <c r="E5903" t="s">
        <v>5590</v>
      </c>
      <c r="F5903">
        <v>2.4E-2</v>
      </c>
      <c r="G5903">
        <v>2.4E-2</v>
      </c>
      <c r="H5903">
        <v>1</v>
      </c>
      <c r="J5903" t="s">
        <v>498</v>
      </c>
      <c r="K5903" t="s">
        <v>356</v>
      </c>
      <c r="L5903" t="s">
        <v>480</v>
      </c>
      <c r="M5903" t="s">
        <v>7663</v>
      </c>
      <c r="N5903" t="s">
        <v>4816</v>
      </c>
      <c r="O5903">
        <v>0</v>
      </c>
      <c r="P5903">
        <v>0</v>
      </c>
      <c r="Q5903">
        <v>1</v>
      </c>
    </row>
    <row r="5904" spans="1:17" x14ac:dyDescent="0.2">
      <c r="A5904" t="s">
        <v>498</v>
      </c>
      <c r="B5904" t="s">
        <v>134</v>
      </c>
      <c r="C5904" t="s">
        <v>497</v>
      </c>
      <c r="D5904" t="s">
        <v>54</v>
      </c>
      <c r="E5904" t="s">
        <v>5591</v>
      </c>
      <c r="F5904">
        <v>2.4E-2</v>
      </c>
      <c r="G5904">
        <v>2.4E-2</v>
      </c>
      <c r="H5904">
        <v>1</v>
      </c>
      <c r="J5904" t="s">
        <v>498</v>
      </c>
      <c r="K5904" t="s">
        <v>356</v>
      </c>
      <c r="L5904" t="s">
        <v>480</v>
      </c>
      <c r="M5904" t="s">
        <v>7663</v>
      </c>
      <c r="N5904" t="s">
        <v>4817</v>
      </c>
      <c r="O5904">
        <v>0</v>
      </c>
      <c r="P5904">
        <v>0</v>
      </c>
      <c r="Q5904">
        <v>1</v>
      </c>
    </row>
    <row r="5905" spans="1:17" x14ac:dyDescent="0.2">
      <c r="A5905" t="s">
        <v>498</v>
      </c>
      <c r="B5905" t="s">
        <v>134</v>
      </c>
      <c r="C5905" t="s">
        <v>497</v>
      </c>
      <c r="D5905" t="s">
        <v>54</v>
      </c>
      <c r="E5905" t="s">
        <v>5592</v>
      </c>
      <c r="F5905">
        <v>2.4E-2</v>
      </c>
      <c r="G5905">
        <v>2.4E-2</v>
      </c>
      <c r="H5905">
        <v>1</v>
      </c>
      <c r="J5905" t="s">
        <v>498</v>
      </c>
      <c r="K5905" t="s">
        <v>356</v>
      </c>
      <c r="L5905" t="s">
        <v>480</v>
      </c>
      <c r="M5905" t="s">
        <v>7663</v>
      </c>
      <c r="N5905" t="s">
        <v>4818</v>
      </c>
      <c r="O5905">
        <v>0</v>
      </c>
      <c r="P5905">
        <v>0</v>
      </c>
      <c r="Q5905">
        <v>1</v>
      </c>
    </row>
    <row r="5906" spans="1:17" x14ac:dyDescent="0.2">
      <c r="A5906" t="s">
        <v>498</v>
      </c>
      <c r="B5906" t="s">
        <v>134</v>
      </c>
      <c r="C5906" t="s">
        <v>497</v>
      </c>
      <c r="D5906" t="s">
        <v>54</v>
      </c>
      <c r="E5906" t="s">
        <v>5593</v>
      </c>
      <c r="F5906">
        <v>2.4E-2</v>
      </c>
      <c r="G5906">
        <v>2.4E-2</v>
      </c>
      <c r="H5906">
        <v>1</v>
      </c>
      <c r="J5906" t="s">
        <v>498</v>
      </c>
      <c r="K5906" t="s">
        <v>356</v>
      </c>
      <c r="L5906" t="s">
        <v>480</v>
      </c>
      <c r="M5906" t="s">
        <v>7663</v>
      </c>
      <c r="N5906" t="s">
        <v>4819</v>
      </c>
      <c r="O5906">
        <v>0</v>
      </c>
      <c r="P5906">
        <v>0</v>
      </c>
      <c r="Q5906">
        <v>1</v>
      </c>
    </row>
    <row r="5907" spans="1:17" x14ac:dyDescent="0.2">
      <c r="A5907" t="s">
        <v>498</v>
      </c>
      <c r="B5907" t="s">
        <v>134</v>
      </c>
      <c r="C5907" t="s">
        <v>497</v>
      </c>
      <c r="D5907" t="s">
        <v>54</v>
      </c>
      <c r="E5907" t="s">
        <v>5594</v>
      </c>
      <c r="F5907">
        <v>2.4E-2</v>
      </c>
      <c r="G5907">
        <v>2.4E-2</v>
      </c>
      <c r="H5907">
        <v>1</v>
      </c>
      <c r="J5907" t="s">
        <v>498</v>
      </c>
      <c r="K5907" t="s">
        <v>356</v>
      </c>
      <c r="L5907" t="s">
        <v>480</v>
      </c>
      <c r="M5907" t="s">
        <v>7663</v>
      </c>
      <c r="N5907" t="s">
        <v>4820</v>
      </c>
      <c r="O5907">
        <v>0</v>
      </c>
      <c r="P5907">
        <v>0</v>
      </c>
      <c r="Q5907">
        <v>1</v>
      </c>
    </row>
    <row r="5908" spans="1:17" x14ac:dyDescent="0.2">
      <c r="A5908" t="s">
        <v>498</v>
      </c>
      <c r="B5908" t="s">
        <v>134</v>
      </c>
      <c r="C5908" t="s">
        <v>497</v>
      </c>
      <c r="D5908" t="s">
        <v>54</v>
      </c>
      <c r="E5908" t="s">
        <v>5595</v>
      </c>
      <c r="F5908">
        <v>2.5999999999999999E-2</v>
      </c>
      <c r="G5908">
        <v>2.5999999999999999E-2</v>
      </c>
      <c r="H5908">
        <v>1</v>
      </c>
      <c r="J5908" t="s">
        <v>498</v>
      </c>
      <c r="K5908" t="s">
        <v>356</v>
      </c>
      <c r="L5908" t="s">
        <v>480</v>
      </c>
      <c r="M5908" t="s">
        <v>7663</v>
      </c>
      <c r="N5908" t="s">
        <v>4821</v>
      </c>
      <c r="O5908">
        <v>0</v>
      </c>
      <c r="P5908">
        <v>0</v>
      </c>
      <c r="Q5908">
        <v>1</v>
      </c>
    </row>
    <row r="5909" spans="1:17" x14ac:dyDescent="0.2">
      <c r="A5909" t="s">
        <v>498</v>
      </c>
      <c r="B5909" t="s">
        <v>134</v>
      </c>
      <c r="C5909" t="s">
        <v>497</v>
      </c>
      <c r="D5909" t="s">
        <v>54</v>
      </c>
      <c r="E5909" t="s">
        <v>5596</v>
      </c>
      <c r="F5909">
        <v>2.5000000000000001E-2</v>
      </c>
      <c r="G5909">
        <v>2.5000000000000001E-2</v>
      </c>
      <c r="H5909">
        <v>1</v>
      </c>
      <c r="J5909" t="s">
        <v>498</v>
      </c>
      <c r="K5909" t="s">
        <v>356</v>
      </c>
      <c r="L5909" t="s">
        <v>480</v>
      </c>
      <c r="M5909" t="s">
        <v>7663</v>
      </c>
      <c r="N5909" t="s">
        <v>4822</v>
      </c>
      <c r="O5909">
        <v>0</v>
      </c>
      <c r="P5909">
        <v>0</v>
      </c>
      <c r="Q5909">
        <v>1</v>
      </c>
    </row>
    <row r="5910" spans="1:17" x14ac:dyDescent="0.2">
      <c r="A5910" t="s">
        <v>498</v>
      </c>
      <c r="B5910" t="s">
        <v>134</v>
      </c>
      <c r="C5910" t="s">
        <v>497</v>
      </c>
      <c r="D5910" t="s">
        <v>54</v>
      </c>
      <c r="E5910" t="s">
        <v>5597</v>
      </c>
      <c r="F5910">
        <v>2.5000000000000001E-2</v>
      </c>
      <c r="G5910">
        <v>2.5000000000000001E-2</v>
      </c>
      <c r="H5910">
        <v>1</v>
      </c>
      <c r="J5910" t="s">
        <v>498</v>
      </c>
      <c r="K5910" t="s">
        <v>356</v>
      </c>
      <c r="L5910" t="s">
        <v>480</v>
      </c>
      <c r="M5910" t="s">
        <v>7663</v>
      </c>
      <c r="N5910" t="s">
        <v>4823</v>
      </c>
      <c r="O5910">
        <v>0</v>
      </c>
      <c r="P5910">
        <v>0</v>
      </c>
      <c r="Q5910">
        <v>1</v>
      </c>
    </row>
    <row r="5911" spans="1:17" x14ac:dyDescent="0.2">
      <c r="A5911" t="s">
        <v>498</v>
      </c>
      <c r="B5911" t="s">
        <v>134</v>
      </c>
      <c r="C5911" t="s">
        <v>497</v>
      </c>
      <c r="D5911" t="s">
        <v>54</v>
      </c>
      <c r="E5911" t="s">
        <v>5598</v>
      </c>
      <c r="F5911">
        <v>2.5000000000000001E-2</v>
      </c>
      <c r="G5911">
        <v>2.5000000000000001E-2</v>
      </c>
      <c r="H5911">
        <v>1</v>
      </c>
      <c r="J5911" t="s">
        <v>498</v>
      </c>
      <c r="K5911" t="s">
        <v>356</v>
      </c>
      <c r="L5911" t="s">
        <v>480</v>
      </c>
      <c r="M5911" t="s">
        <v>7663</v>
      </c>
      <c r="N5911" t="s">
        <v>4824</v>
      </c>
      <c r="O5911">
        <v>0</v>
      </c>
      <c r="P5911">
        <v>0</v>
      </c>
      <c r="Q5911">
        <v>1</v>
      </c>
    </row>
    <row r="5912" spans="1:17" x14ac:dyDescent="0.2">
      <c r="A5912" t="s">
        <v>498</v>
      </c>
      <c r="B5912" t="s">
        <v>134</v>
      </c>
      <c r="C5912" t="s">
        <v>497</v>
      </c>
      <c r="D5912" t="s">
        <v>54</v>
      </c>
      <c r="E5912" t="s">
        <v>5599</v>
      </c>
      <c r="F5912">
        <v>2.5000000000000001E-2</v>
      </c>
      <c r="G5912">
        <v>2.5000000000000001E-2</v>
      </c>
      <c r="H5912">
        <v>1</v>
      </c>
      <c r="J5912" t="s">
        <v>498</v>
      </c>
      <c r="K5912" t="s">
        <v>356</v>
      </c>
      <c r="L5912" t="s">
        <v>480</v>
      </c>
      <c r="M5912" t="s">
        <v>7663</v>
      </c>
      <c r="N5912" t="s">
        <v>4825</v>
      </c>
      <c r="O5912">
        <v>0</v>
      </c>
      <c r="P5912">
        <v>0</v>
      </c>
      <c r="Q5912">
        <v>1</v>
      </c>
    </row>
    <row r="5913" spans="1:17" x14ac:dyDescent="0.2">
      <c r="A5913" t="s">
        <v>498</v>
      </c>
      <c r="B5913" t="s">
        <v>134</v>
      </c>
      <c r="C5913" t="s">
        <v>497</v>
      </c>
      <c r="D5913" t="s">
        <v>54</v>
      </c>
      <c r="E5913" t="s">
        <v>5600</v>
      </c>
      <c r="F5913">
        <v>2.5999999999999999E-2</v>
      </c>
      <c r="G5913">
        <v>2.5999999999999999E-2</v>
      </c>
      <c r="H5913">
        <v>1</v>
      </c>
      <c r="J5913" t="s">
        <v>498</v>
      </c>
      <c r="K5913" t="s">
        <v>356</v>
      </c>
      <c r="L5913" t="s">
        <v>480</v>
      </c>
      <c r="M5913" t="s">
        <v>7663</v>
      </c>
      <c r="N5913" t="s">
        <v>4826</v>
      </c>
      <c r="O5913">
        <v>0</v>
      </c>
      <c r="P5913">
        <v>0</v>
      </c>
      <c r="Q5913">
        <v>1</v>
      </c>
    </row>
    <row r="5914" spans="1:17" x14ac:dyDescent="0.2">
      <c r="A5914" t="s">
        <v>498</v>
      </c>
      <c r="B5914" t="s">
        <v>134</v>
      </c>
      <c r="C5914" t="s">
        <v>497</v>
      </c>
      <c r="D5914" t="s">
        <v>54</v>
      </c>
      <c r="E5914" t="s">
        <v>5601</v>
      </c>
      <c r="F5914">
        <v>2.5000000000000001E-2</v>
      </c>
      <c r="G5914">
        <v>2.5000000000000001E-2</v>
      </c>
      <c r="H5914">
        <v>1</v>
      </c>
      <c r="J5914" t="s">
        <v>498</v>
      </c>
      <c r="K5914" t="s">
        <v>356</v>
      </c>
      <c r="L5914" t="s">
        <v>480</v>
      </c>
      <c r="M5914" t="s">
        <v>7663</v>
      </c>
      <c r="N5914" t="s">
        <v>4827</v>
      </c>
      <c r="O5914">
        <v>0</v>
      </c>
      <c r="P5914">
        <v>0</v>
      </c>
      <c r="Q5914">
        <v>1</v>
      </c>
    </row>
    <row r="5915" spans="1:17" x14ac:dyDescent="0.2">
      <c r="A5915" t="s">
        <v>498</v>
      </c>
      <c r="B5915" t="s">
        <v>134</v>
      </c>
      <c r="C5915" t="s">
        <v>497</v>
      </c>
      <c r="D5915" t="s">
        <v>54</v>
      </c>
      <c r="E5915" t="s">
        <v>5602</v>
      </c>
      <c r="F5915">
        <v>2.5000000000000001E-2</v>
      </c>
      <c r="G5915">
        <v>2.5000000000000001E-2</v>
      </c>
      <c r="H5915">
        <v>1</v>
      </c>
      <c r="J5915" t="s">
        <v>498</v>
      </c>
      <c r="K5915" t="s">
        <v>356</v>
      </c>
      <c r="L5915" t="s">
        <v>480</v>
      </c>
      <c r="M5915" t="s">
        <v>7663</v>
      </c>
      <c r="N5915" t="s">
        <v>4828</v>
      </c>
      <c r="O5915">
        <v>0</v>
      </c>
      <c r="P5915">
        <v>0</v>
      </c>
      <c r="Q5915">
        <v>1</v>
      </c>
    </row>
    <row r="5916" spans="1:17" x14ac:dyDescent="0.2">
      <c r="A5916" t="s">
        <v>498</v>
      </c>
      <c r="B5916" t="s">
        <v>134</v>
      </c>
      <c r="C5916" t="s">
        <v>497</v>
      </c>
      <c r="D5916" t="s">
        <v>54</v>
      </c>
      <c r="E5916" t="s">
        <v>5603</v>
      </c>
      <c r="F5916">
        <v>2.5000000000000001E-2</v>
      </c>
      <c r="G5916">
        <v>2.5000000000000001E-2</v>
      </c>
      <c r="H5916">
        <v>1</v>
      </c>
      <c r="J5916" t="s">
        <v>498</v>
      </c>
      <c r="K5916" t="s">
        <v>356</v>
      </c>
      <c r="L5916" t="s">
        <v>480</v>
      </c>
      <c r="M5916" t="s">
        <v>7663</v>
      </c>
      <c r="N5916" t="s">
        <v>4829</v>
      </c>
      <c r="O5916">
        <v>0</v>
      </c>
      <c r="P5916">
        <v>0</v>
      </c>
      <c r="Q5916">
        <v>1</v>
      </c>
    </row>
    <row r="5917" spans="1:17" x14ac:dyDescent="0.2">
      <c r="A5917" t="s">
        <v>498</v>
      </c>
      <c r="B5917" t="s">
        <v>134</v>
      </c>
      <c r="C5917" t="s">
        <v>497</v>
      </c>
      <c r="D5917" t="s">
        <v>54</v>
      </c>
      <c r="E5917" t="s">
        <v>5604</v>
      </c>
      <c r="F5917">
        <v>2.5999999999999999E-2</v>
      </c>
      <c r="G5917">
        <v>2.5999999999999999E-2</v>
      </c>
      <c r="H5917">
        <v>1</v>
      </c>
      <c r="J5917" t="s">
        <v>498</v>
      </c>
      <c r="K5917" t="s">
        <v>356</v>
      </c>
      <c r="L5917" t="s">
        <v>480</v>
      </c>
      <c r="M5917" t="s">
        <v>7663</v>
      </c>
      <c r="N5917" t="s">
        <v>4830</v>
      </c>
      <c r="O5917">
        <v>0</v>
      </c>
      <c r="P5917">
        <v>0</v>
      </c>
      <c r="Q5917">
        <v>1</v>
      </c>
    </row>
    <row r="5918" spans="1:17" x14ac:dyDescent="0.2">
      <c r="A5918" t="s">
        <v>498</v>
      </c>
      <c r="B5918" t="s">
        <v>134</v>
      </c>
      <c r="C5918" t="s">
        <v>497</v>
      </c>
      <c r="D5918" t="s">
        <v>54</v>
      </c>
      <c r="E5918" t="s">
        <v>5605</v>
      </c>
      <c r="F5918">
        <v>2.5999999999999999E-2</v>
      </c>
      <c r="G5918">
        <v>2.5999999999999999E-2</v>
      </c>
      <c r="H5918">
        <v>1</v>
      </c>
      <c r="J5918" t="s">
        <v>498</v>
      </c>
      <c r="K5918" t="s">
        <v>356</v>
      </c>
      <c r="L5918" t="s">
        <v>480</v>
      </c>
      <c r="M5918" t="s">
        <v>7663</v>
      </c>
      <c r="N5918" t="s">
        <v>4831</v>
      </c>
      <c r="O5918">
        <v>0</v>
      </c>
      <c r="P5918">
        <v>0</v>
      </c>
      <c r="Q5918">
        <v>1</v>
      </c>
    </row>
    <row r="5919" spans="1:17" x14ac:dyDescent="0.2">
      <c r="A5919" t="s">
        <v>498</v>
      </c>
      <c r="B5919" t="s">
        <v>134</v>
      </c>
      <c r="C5919" t="s">
        <v>497</v>
      </c>
      <c r="D5919" t="s">
        <v>54</v>
      </c>
      <c r="E5919" t="s">
        <v>5606</v>
      </c>
      <c r="F5919">
        <v>2.5000000000000001E-2</v>
      </c>
      <c r="G5919">
        <v>2.5000000000000001E-2</v>
      </c>
      <c r="H5919">
        <v>1</v>
      </c>
      <c r="J5919" t="s">
        <v>498</v>
      </c>
      <c r="K5919" t="s">
        <v>356</v>
      </c>
      <c r="L5919" t="s">
        <v>480</v>
      </c>
      <c r="M5919" t="s">
        <v>7663</v>
      </c>
      <c r="N5919" t="s">
        <v>4832</v>
      </c>
      <c r="O5919">
        <v>0</v>
      </c>
      <c r="P5919">
        <v>0</v>
      </c>
      <c r="Q5919">
        <v>1</v>
      </c>
    </row>
    <row r="5920" spans="1:17" x14ac:dyDescent="0.2">
      <c r="A5920" t="s">
        <v>498</v>
      </c>
      <c r="B5920" t="s">
        <v>134</v>
      </c>
      <c r="C5920" t="s">
        <v>497</v>
      </c>
      <c r="D5920" t="s">
        <v>54</v>
      </c>
      <c r="E5920" t="s">
        <v>5607</v>
      </c>
      <c r="F5920">
        <v>2.5000000000000001E-2</v>
      </c>
      <c r="G5920">
        <v>2.5000000000000001E-2</v>
      </c>
      <c r="H5920">
        <v>1</v>
      </c>
      <c r="J5920" t="s">
        <v>498</v>
      </c>
      <c r="K5920" t="s">
        <v>356</v>
      </c>
      <c r="L5920" t="s">
        <v>480</v>
      </c>
      <c r="M5920" t="s">
        <v>7663</v>
      </c>
      <c r="N5920" t="s">
        <v>4833</v>
      </c>
      <c r="O5920">
        <v>0</v>
      </c>
      <c r="P5920">
        <v>0</v>
      </c>
      <c r="Q5920">
        <v>1</v>
      </c>
    </row>
    <row r="5921" spans="1:17" x14ac:dyDescent="0.2">
      <c r="A5921" t="s">
        <v>498</v>
      </c>
      <c r="B5921" t="s">
        <v>134</v>
      </c>
      <c r="C5921" t="s">
        <v>497</v>
      </c>
      <c r="D5921" t="s">
        <v>54</v>
      </c>
      <c r="E5921" t="s">
        <v>5608</v>
      </c>
      <c r="F5921">
        <v>2.5000000000000001E-2</v>
      </c>
      <c r="G5921">
        <v>2.5000000000000001E-2</v>
      </c>
      <c r="H5921">
        <v>1</v>
      </c>
      <c r="J5921" t="s">
        <v>498</v>
      </c>
      <c r="K5921" t="s">
        <v>356</v>
      </c>
      <c r="L5921" t="s">
        <v>480</v>
      </c>
      <c r="M5921" t="s">
        <v>7663</v>
      </c>
      <c r="N5921" t="s">
        <v>4834</v>
      </c>
      <c r="O5921">
        <v>0</v>
      </c>
      <c r="P5921">
        <v>0</v>
      </c>
      <c r="Q5921">
        <v>1</v>
      </c>
    </row>
    <row r="5922" spans="1:17" x14ac:dyDescent="0.2">
      <c r="A5922" t="s">
        <v>498</v>
      </c>
      <c r="B5922" t="s">
        <v>134</v>
      </c>
      <c r="C5922" t="s">
        <v>497</v>
      </c>
      <c r="D5922" t="s">
        <v>54</v>
      </c>
      <c r="E5922" t="s">
        <v>5609</v>
      </c>
      <c r="F5922">
        <v>2.5000000000000001E-2</v>
      </c>
      <c r="G5922">
        <v>2.5000000000000001E-2</v>
      </c>
      <c r="H5922">
        <v>1</v>
      </c>
      <c r="J5922" t="s">
        <v>498</v>
      </c>
      <c r="K5922" t="s">
        <v>356</v>
      </c>
      <c r="L5922" t="s">
        <v>480</v>
      </c>
      <c r="M5922" t="s">
        <v>7663</v>
      </c>
      <c r="N5922" t="s">
        <v>4835</v>
      </c>
      <c r="O5922">
        <v>0</v>
      </c>
      <c r="P5922">
        <v>0</v>
      </c>
      <c r="Q5922">
        <v>1</v>
      </c>
    </row>
    <row r="5923" spans="1:17" x14ac:dyDescent="0.2">
      <c r="A5923" t="s">
        <v>498</v>
      </c>
      <c r="B5923" t="s">
        <v>134</v>
      </c>
      <c r="C5923" t="s">
        <v>497</v>
      </c>
      <c r="D5923" t="s">
        <v>54</v>
      </c>
      <c r="E5923" t="s">
        <v>5610</v>
      </c>
      <c r="F5923">
        <v>2.1000000000000001E-2</v>
      </c>
      <c r="G5923">
        <v>2.1000000000000001E-2</v>
      </c>
      <c r="H5923">
        <v>1</v>
      </c>
      <c r="J5923" t="s">
        <v>498</v>
      </c>
      <c r="K5923" t="s">
        <v>356</v>
      </c>
      <c r="L5923" t="s">
        <v>480</v>
      </c>
      <c r="M5923" t="s">
        <v>7663</v>
      </c>
      <c r="N5923" t="s">
        <v>4836</v>
      </c>
      <c r="O5923">
        <v>0</v>
      </c>
      <c r="P5923">
        <v>0</v>
      </c>
      <c r="Q5923">
        <v>1</v>
      </c>
    </row>
    <row r="5924" spans="1:17" x14ac:dyDescent="0.2">
      <c r="A5924" t="s">
        <v>498</v>
      </c>
      <c r="B5924" t="s">
        <v>134</v>
      </c>
      <c r="C5924" t="s">
        <v>497</v>
      </c>
      <c r="D5924" t="s">
        <v>54</v>
      </c>
      <c r="E5924" t="s">
        <v>5611</v>
      </c>
      <c r="F5924">
        <v>0.02</v>
      </c>
      <c r="G5924">
        <v>0.02</v>
      </c>
      <c r="H5924">
        <v>1</v>
      </c>
      <c r="J5924" t="s">
        <v>498</v>
      </c>
      <c r="K5924" t="s">
        <v>356</v>
      </c>
      <c r="L5924" t="s">
        <v>480</v>
      </c>
      <c r="M5924" t="s">
        <v>7663</v>
      </c>
      <c r="N5924" t="s">
        <v>4837</v>
      </c>
      <c r="O5924">
        <v>0</v>
      </c>
      <c r="P5924">
        <v>0</v>
      </c>
      <c r="Q5924">
        <v>1</v>
      </c>
    </row>
    <row r="5925" spans="1:17" x14ac:dyDescent="0.2">
      <c r="A5925" t="s">
        <v>498</v>
      </c>
      <c r="B5925" t="s">
        <v>134</v>
      </c>
      <c r="C5925" t="s">
        <v>497</v>
      </c>
      <c r="D5925" t="s">
        <v>54</v>
      </c>
      <c r="E5925" t="s">
        <v>5612</v>
      </c>
      <c r="F5925">
        <v>2.3E-2</v>
      </c>
      <c r="G5925">
        <v>2.3E-2</v>
      </c>
      <c r="H5925">
        <v>1</v>
      </c>
      <c r="J5925" t="s">
        <v>498</v>
      </c>
      <c r="K5925" t="s">
        <v>356</v>
      </c>
      <c r="L5925" t="s">
        <v>480</v>
      </c>
      <c r="M5925" t="s">
        <v>7663</v>
      </c>
      <c r="N5925" t="s">
        <v>4838</v>
      </c>
      <c r="O5925">
        <v>0</v>
      </c>
      <c r="P5925">
        <v>0</v>
      </c>
      <c r="Q5925">
        <v>1</v>
      </c>
    </row>
    <row r="5926" spans="1:17" x14ac:dyDescent="0.2">
      <c r="A5926" t="s">
        <v>498</v>
      </c>
      <c r="B5926" t="s">
        <v>134</v>
      </c>
      <c r="C5926" t="s">
        <v>497</v>
      </c>
      <c r="D5926" t="s">
        <v>54</v>
      </c>
      <c r="E5926" t="s">
        <v>5613</v>
      </c>
      <c r="F5926">
        <v>2.4E-2</v>
      </c>
      <c r="G5926">
        <v>2.4E-2</v>
      </c>
      <c r="H5926">
        <v>1</v>
      </c>
      <c r="J5926" t="s">
        <v>498</v>
      </c>
      <c r="K5926" t="s">
        <v>356</v>
      </c>
      <c r="L5926" t="s">
        <v>480</v>
      </c>
      <c r="M5926" t="s">
        <v>7663</v>
      </c>
      <c r="N5926" t="s">
        <v>4839</v>
      </c>
      <c r="O5926">
        <v>0</v>
      </c>
      <c r="P5926">
        <v>0</v>
      </c>
      <c r="Q5926">
        <v>1</v>
      </c>
    </row>
    <row r="5927" spans="1:17" x14ac:dyDescent="0.2">
      <c r="A5927" t="s">
        <v>498</v>
      </c>
      <c r="B5927" t="s">
        <v>134</v>
      </c>
      <c r="C5927" t="s">
        <v>497</v>
      </c>
      <c r="D5927" t="s">
        <v>54</v>
      </c>
      <c r="E5927" t="s">
        <v>5614</v>
      </c>
      <c r="F5927">
        <v>2.4E-2</v>
      </c>
      <c r="G5927">
        <v>2.4E-2</v>
      </c>
      <c r="H5927">
        <v>1</v>
      </c>
      <c r="J5927" t="s">
        <v>498</v>
      </c>
      <c r="K5927" t="s">
        <v>356</v>
      </c>
      <c r="L5927" t="s">
        <v>480</v>
      </c>
      <c r="M5927" t="s">
        <v>7663</v>
      </c>
      <c r="N5927" t="s">
        <v>4840</v>
      </c>
      <c r="O5927">
        <v>0</v>
      </c>
      <c r="P5927">
        <v>0</v>
      </c>
      <c r="Q5927">
        <v>1</v>
      </c>
    </row>
    <row r="5928" spans="1:17" x14ac:dyDescent="0.2">
      <c r="A5928" t="s">
        <v>498</v>
      </c>
      <c r="B5928" t="s">
        <v>134</v>
      </c>
      <c r="C5928" t="s">
        <v>497</v>
      </c>
      <c r="D5928" t="s">
        <v>54</v>
      </c>
      <c r="E5928" t="s">
        <v>5615</v>
      </c>
      <c r="F5928">
        <v>2.4E-2</v>
      </c>
      <c r="G5928">
        <v>2.4E-2</v>
      </c>
      <c r="H5928">
        <v>1</v>
      </c>
      <c r="J5928" t="s">
        <v>498</v>
      </c>
      <c r="K5928" t="s">
        <v>356</v>
      </c>
      <c r="L5928" t="s">
        <v>480</v>
      </c>
      <c r="M5928" t="s">
        <v>7663</v>
      </c>
      <c r="N5928" t="s">
        <v>4841</v>
      </c>
      <c r="O5928">
        <v>0</v>
      </c>
      <c r="P5928">
        <v>0</v>
      </c>
      <c r="Q5928">
        <v>1</v>
      </c>
    </row>
    <row r="5929" spans="1:17" x14ac:dyDescent="0.2">
      <c r="A5929" t="s">
        <v>498</v>
      </c>
      <c r="B5929" t="s">
        <v>134</v>
      </c>
      <c r="C5929" t="s">
        <v>497</v>
      </c>
      <c r="D5929" t="s">
        <v>54</v>
      </c>
      <c r="E5929" t="s">
        <v>5616</v>
      </c>
      <c r="F5929">
        <v>2.4E-2</v>
      </c>
      <c r="G5929">
        <v>2.4E-2</v>
      </c>
      <c r="H5929">
        <v>1</v>
      </c>
      <c r="J5929" t="s">
        <v>498</v>
      </c>
      <c r="K5929" t="s">
        <v>356</v>
      </c>
      <c r="L5929" t="s">
        <v>480</v>
      </c>
      <c r="M5929" t="s">
        <v>7663</v>
      </c>
      <c r="N5929" t="s">
        <v>4842</v>
      </c>
      <c r="O5929">
        <v>0</v>
      </c>
      <c r="P5929">
        <v>0</v>
      </c>
      <c r="Q5929">
        <v>1</v>
      </c>
    </row>
    <row r="5930" spans="1:17" x14ac:dyDescent="0.2">
      <c r="A5930" t="s">
        <v>498</v>
      </c>
      <c r="B5930" t="s">
        <v>134</v>
      </c>
      <c r="C5930" t="s">
        <v>497</v>
      </c>
      <c r="D5930" t="s">
        <v>54</v>
      </c>
      <c r="E5930" t="s">
        <v>5617</v>
      </c>
      <c r="F5930">
        <v>2.4E-2</v>
      </c>
      <c r="G5930">
        <v>2.4E-2</v>
      </c>
      <c r="H5930">
        <v>1</v>
      </c>
      <c r="J5930" t="s">
        <v>498</v>
      </c>
      <c r="K5930" t="s">
        <v>356</v>
      </c>
      <c r="L5930" t="s">
        <v>480</v>
      </c>
      <c r="M5930" t="s">
        <v>7663</v>
      </c>
      <c r="N5930" t="s">
        <v>4843</v>
      </c>
      <c r="O5930">
        <v>0</v>
      </c>
      <c r="P5930">
        <v>0</v>
      </c>
      <c r="Q5930">
        <v>1</v>
      </c>
    </row>
    <row r="5931" spans="1:17" x14ac:dyDescent="0.2">
      <c r="A5931" t="s">
        <v>498</v>
      </c>
      <c r="B5931" t="s">
        <v>134</v>
      </c>
      <c r="C5931" t="s">
        <v>497</v>
      </c>
      <c r="D5931" t="s">
        <v>54</v>
      </c>
      <c r="E5931" t="s">
        <v>5618</v>
      </c>
      <c r="F5931">
        <v>2.4E-2</v>
      </c>
      <c r="G5931">
        <v>2.4E-2</v>
      </c>
      <c r="H5931">
        <v>1</v>
      </c>
      <c r="J5931" t="s">
        <v>498</v>
      </c>
      <c r="K5931" t="s">
        <v>356</v>
      </c>
      <c r="L5931" t="s">
        <v>480</v>
      </c>
      <c r="M5931" t="s">
        <v>7663</v>
      </c>
      <c r="N5931" t="s">
        <v>4844</v>
      </c>
      <c r="O5931">
        <v>0</v>
      </c>
      <c r="P5931">
        <v>0</v>
      </c>
      <c r="Q5931">
        <v>1</v>
      </c>
    </row>
    <row r="5932" spans="1:17" x14ac:dyDescent="0.2">
      <c r="A5932" t="s">
        <v>498</v>
      </c>
      <c r="B5932" t="s">
        <v>134</v>
      </c>
      <c r="C5932" t="s">
        <v>497</v>
      </c>
      <c r="D5932" t="s">
        <v>54</v>
      </c>
      <c r="E5932" t="s">
        <v>5619</v>
      </c>
      <c r="F5932">
        <v>2.4E-2</v>
      </c>
      <c r="G5932">
        <v>2.4E-2</v>
      </c>
      <c r="H5932">
        <v>1</v>
      </c>
      <c r="J5932" t="s">
        <v>498</v>
      </c>
      <c r="K5932" t="s">
        <v>356</v>
      </c>
      <c r="L5932" t="s">
        <v>480</v>
      </c>
      <c r="M5932" t="s">
        <v>7663</v>
      </c>
      <c r="N5932" t="s">
        <v>4845</v>
      </c>
      <c r="O5932">
        <v>0</v>
      </c>
      <c r="P5932">
        <v>0</v>
      </c>
      <c r="Q5932">
        <v>1</v>
      </c>
    </row>
    <row r="5933" spans="1:17" x14ac:dyDescent="0.2">
      <c r="A5933" t="s">
        <v>498</v>
      </c>
      <c r="B5933" t="s">
        <v>134</v>
      </c>
      <c r="C5933" t="s">
        <v>497</v>
      </c>
      <c r="D5933" t="s">
        <v>54</v>
      </c>
      <c r="E5933" t="s">
        <v>5620</v>
      </c>
      <c r="F5933">
        <v>7.0000000000000007E-2</v>
      </c>
      <c r="G5933">
        <v>7.0000000000000007E-2</v>
      </c>
      <c r="H5933">
        <v>1</v>
      </c>
      <c r="J5933" t="s">
        <v>498</v>
      </c>
      <c r="K5933" t="s">
        <v>356</v>
      </c>
      <c r="L5933" t="s">
        <v>480</v>
      </c>
      <c r="M5933" t="s">
        <v>7663</v>
      </c>
      <c r="N5933" t="s">
        <v>4846</v>
      </c>
      <c r="O5933">
        <v>0</v>
      </c>
      <c r="P5933">
        <v>0</v>
      </c>
      <c r="Q5933">
        <v>1</v>
      </c>
    </row>
    <row r="5934" spans="1:17" x14ac:dyDescent="0.2">
      <c r="A5934" t="s">
        <v>498</v>
      </c>
      <c r="B5934" t="s">
        <v>134</v>
      </c>
      <c r="C5934" t="s">
        <v>497</v>
      </c>
      <c r="D5934" t="s">
        <v>54</v>
      </c>
      <c r="E5934" t="s">
        <v>5621</v>
      </c>
      <c r="F5934">
        <v>2.5000000000000001E-2</v>
      </c>
      <c r="G5934">
        <v>2.5000000000000001E-2</v>
      </c>
      <c r="H5934">
        <v>1</v>
      </c>
      <c r="J5934" t="s">
        <v>498</v>
      </c>
      <c r="K5934" t="s">
        <v>356</v>
      </c>
      <c r="L5934" t="s">
        <v>480</v>
      </c>
      <c r="M5934" t="s">
        <v>7663</v>
      </c>
      <c r="N5934" t="s">
        <v>4847</v>
      </c>
      <c r="O5934">
        <v>0</v>
      </c>
      <c r="P5934">
        <v>0</v>
      </c>
      <c r="Q5934">
        <v>1</v>
      </c>
    </row>
    <row r="5935" spans="1:17" x14ac:dyDescent="0.2">
      <c r="A5935" t="s">
        <v>498</v>
      </c>
      <c r="B5935" t="s">
        <v>134</v>
      </c>
      <c r="C5935" t="s">
        <v>497</v>
      </c>
      <c r="D5935" t="s">
        <v>54</v>
      </c>
      <c r="E5935" t="s">
        <v>5622</v>
      </c>
      <c r="F5935">
        <v>1.9E-2</v>
      </c>
      <c r="G5935">
        <v>1.9E-2</v>
      </c>
      <c r="H5935">
        <v>1</v>
      </c>
      <c r="J5935" t="s">
        <v>498</v>
      </c>
      <c r="K5935" t="s">
        <v>356</v>
      </c>
      <c r="L5935" t="s">
        <v>480</v>
      </c>
      <c r="M5935" t="s">
        <v>7663</v>
      </c>
      <c r="N5935" t="s">
        <v>4848</v>
      </c>
      <c r="O5935">
        <v>0</v>
      </c>
      <c r="P5935">
        <v>0</v>
      </c>
      <c r="Q5935">
        <v>1</v>
      </c>
    </row>
    <row r="5936" spans="1:17" x14ac:dyDescent="0.2">
      <c r="A5936" t="s">
        <v>498</v>
      </c>
      <c r="B5936" t="s">
        <v>134</v>
      </c>
      <c r="C5936" t="s">
        <v>497</v>
      </c>
      <c r="D5936" t="s">
        <v>54</v>
      </c>
      <c r="E5936" t="s">
        <v>5623</v>
      </c>
      <c r="F5936">
        <v>1.9E-2</v>
      </c>
      <c r="G5936">
        <v>1.9E-2</v>
      </c>
      <c r="H5936">
        <v>1</v>
      </c>
      <c r="J5936" t="s">
        <v>498</v>
      </c>
      <c r="K5936" t="s">
        <v>356</v>
      </c>
      <c r="L5936" t="s">
        <v>480</v>
      </c>
      <c r="M5936" t="s">
        <v>7663</v>
      </c>
      <c r="N5936" t="s">
        <v>4849</v>
      </c>
      <c r="O5936">
        <v>0</v>
      </c>
      <c r="P5936">
        <v>0</v>
      </c>
      <c r="Q5936">
        <v>1</v>
      </c>
    </row>
    <row r="5937" spans="1:17" x14ac:dyDescent="0.2">
      <c r="A5937" t="s">
        <v>498</v>
      </c>
      <c r="B5937" t="s">
        <v>134</v>
      </c>
      <c r="C5937" t="s">
        <v>497</v>
      </c>
      <c r="D5937" t="s">
        <v>54</v>
      </c>
      <c r="E5937" t="s">
        <v>5624</v>
      </c>
      <c r="F5937">
        <v>2.1000000000000001E-2</v>
      </c>
      <c r="G5937">
        <v>2.1000000000000001E-2</v>
      </c>
      <c r="H5937">
        <v>1</v>
      </c>
      <c r="J5937" t="s">
        <v>498</v>
      </c>
      <c r="K5937" t="s">
        <v>356</v>
      </c>
      <c r="L5937" t="s">
        <v>480</v>
      </c>
      <c r="M5937" t="s">
        <v>7663</v>
      </c>
      <c r="N5937" t="s">
        <v>4850</v>
      </c>
      <c r="O5937">
        <v>0</v>
      </c>
      <c r="P5937">
        <v>0</v>
      </c>
      <c r="Q5937">
        <v>1</v>
      </c>
    </row>
    <row r="5938" spans="1:17" x14ac:dyDescent="0.2">
      <c r="A5938" t="s">
        <v>498</v>
      </c>
      <c r="B5938" t="s">
        <v>134</v>
      </c>
      <c r="C5938" t="s">
        <v>497</v>
      </c>
      <c r="D5938" t="s">
        <v>54</v>
      </c>
      <c r="E5938" t="s">
        <v>5625</v>
      </c>
      <c r="F5938">
        <v>1.7000000000000001E-2</v>
      </c>
      <c r="G5938">
        <v>1.7000000000000001E-2</v>
      </c>
      <c r="H5938">
        <v>1</v>
      </c>
      <c r="J5938" t="s">
        <v>498</v>
      </c>
      <c r="K5938" t="s">
        <v>356</v>
      </c>
      <c r="L5938" t="s">
        <v>480</v>
      </c>
      <c r="M5938" t="s">
        <v>7663</v>
      </c>
      <c r="N5938" t="s">
        <v>4851</v>
      </c>
      <c r="O5938">
        <v>0</v>
      </c>
      <c r="P5938">
        <v>0</v>
      </c>
      <c r="Q5938">
        <v>1</v>
      </c>
    </row>
    <row r="5939" spans="1:17" x14ac:dyDescent="0.2">
      <c r="A5939" t="s">
        <v>498</v>
      </c>
      <c r="B5939" t="s">
        <v>134</v>
      </c>
      <c r="C5939" t="s">
        <v>497</v>
      </c>
      <c r="D5939" t="s">
        <v>54</v>
      </c>
      <c r="E5939" t="s">
        <v>5626</v>
      </c>
      <c r="F5939">
        <v>2.5999999999999999E-2</v>
      </c>
      <c r="G5939">
        <v>2.5999999999999999E-2</v>
      </c>
      <c r="H5939">
        <v>1</v>
      </c>
      <c r="J5939" t="s">
        <v>498</v>
      </c>
      <c r="K5939" t="s">
        <v>356</v>
      </c>
      <c r="L5939" t="s">
        <v>480</v>
      </c>
      <c r="M5939" t="s">
        <v>7663</v>
      </c>
      <c r="N5939" t="s">
        <v>4852</v>
      </c>
      <c r="O5939">
        <v>0</v>
      </c>
      <c r="P5939">
        <v>0</v>
      </c>
      <c r="Q5939">
        <v>1</v>
      </c>
    </row>
    <row r="5940" spans="1:17" x14ac:dyDescent="0.2">
      <c r="A5940" t="s">
        <v>498</v>
      </c>
      <c r="B5940" t="s">
        <v>134</v>
      </c>
      <c r="C5940" t="s">
        <v>497</v>
      </c>
      <c r="D5940" t="s">
        <v>54</v>
      </c>
      <c r="E5940" t="s">
        <v>5627</v>
      </c>
      <c r="F5940">
        <v>2.4E-2</v>
      </c>
      <c r="G5940">
        <v>2.4E-2</v>
      </c>
      <c r="H5940">
        <v>1</v>
      </c>
      <c r="J5940" t="s">
        <v>498</v>
      </c>
      <c r="K5940" t="s">
        <v>356</v>
      </c>
      <c r="L5940" t="s">
        <v>480</v>
      </c>
      <c r="M5940" t="s">
        <v>7663</v>
      </c>
      <c r="N5940" t="s">
        <v>4853</v>
      </c>
      <c r="O5940">
        <v>0</v>
      </c>
      <c r="P5940">
        <v>0</v>
      </c>
      <c r="Q5940">
        <v>1</v>
      </c>
    </row>
    <row r="5941" spans="1:17" x14ac:dyDescent="0.2">
      <c r="A5941" t="s">
        <v>498</v>
      </c>
      <c r="B5941" t="s">
        <v>134</v>
      </c>
      <c r="C5941" t="s">
        <v>497</v>
      </c>
      <c r="D5941" t="s">
        <v>54</v>
      </c>
      <c r="E5941" t="s">
        <v>5628</v>
      </c>
      <c r="F5941">
        <v>2.5000000000000001E-2</v>
      </c>
      <c r="G5941">
        <v>2.5000000000000001E-2</v>
      </c>
      <c r="H5941">
        <v>1</v>
      </c>
      <c r="J5941" t="s">
        <v>498</v>
      </c>
      <c r="K5941" t="s">
        <v>356</v>
      </c>
      <c r="L5941" t="s">
        <v>480</v>
      </c>
      <c r="M5941" t="s">
        <v>7663</v>
      </c>
      <c r="N5941" t="s">
        <v>4854</v>
      </c>
      <c r="O5941">
        <v>0</v>
      </c>
      <c r="P5941">
        <v>0</v>
      </c>
      <c r="Q5941">
        <v>1</v>
      </c>
    </row>
    <row r="5942" spans="1:17" x14ac:dyDescent="0.2">
      <c r="A5942" t="s">
        <v>498</v>
      </c>
      <c r="B5942" t="s">
        <v>134</v>
      </c>
      <c r="C5942" t="s">
        <v>497</v>
      </c>
      <c r="D5942" t="s">
        <v>54</v>
      </c>
      <c r="E5942" t="s">
        <v>5629</v>
      </c>
      <c r="F5942">
        <v>2.7E-2</v>
      </c>
      <c r="G5942">
        <v>2.7E-2</v>
      </c>
      <c r="H5942">
        <v>1</v>
      </c>
      <c r="J5942" t="s">
        <v>498</v>
      </c>
      <c r="K5942" t="s">
        <v>356</v>
      </c>
      <c r="L5942" t="s">
        <v>480</v>
      </c>
      <c r="M5942" t="s">
        <v>7663</v>
      </c>
      <c r="N5942" t="s">
        <v>4855</v>
      </c>
      <c r="O5942">
        <v>0</v>
      </c>
      <c r="P5942">
        <v>0</v>
      </c>
      <c r="Q5942">
        <v>1</v>
      </c>
    </row>
    <row r="5943" spans="1:17" x14ac:dyDescent="0.2">
      <c r="A5943" t="s">
        <v>498</v>
      </c>
      <c r="B5943" t="s">
        <v>134</v>
      </c>
      <c r="C5943" t="s">
        <v>497</v>
      </c>
      <c r="D5943" t="s">
        <v>54</v>
      </c>
      <c r="E5943" t="s">
        <v>5630</v>
      </c>
      <c r="F5943">
        <v>2.7E-2</v>
      </c>
      <c r="G5943">
        <v>2.7E-2</v>
      </c>
      <c r="H5943">
        <v>1</v>
      </c>
      <c r="J5943" t="s">
        <v>498</v>
      </c>
      <c r="K5943" t="s">
        <v>356</v>
      </c>
      <c r="L5943" t="s">
        <v>480</v>
      </c>
      <c r="M5943" t="s">
        <v>7663</v>
      </c>
      <c r="N5943" t="s">
        <v>4856</v>
      </c>
      <c r="O5943">
        <v>0</v>
      </c>
      <c r="P5943">
        <v>0</v>
      </c>
      <c r="Q5943">
        <v>1</v>
      </c>
    </row>
    <row r="5944" spans="1:17" x14ac:dyDescent="0.2">
      <c r="A5944" t="s">
        <v>498</v>
      </c>
      <c r="B5944" t="s">
        <v>134</v>
      </c>
      <c r="C5944" t="s">
        <v>497</v>
      </c>
      <c r="D5944" t="s">
        <v>54</v>
      </c>
      <c r="E5944" t="s">
        <v>5631</v>
      </c>
      <c r="F5944">
        <v>0.14299999999999999</v>
      </c>
      <c r="G5944">
        <v>0.14299999999999999</v>
      </c>
      <c r="H5944">
        <v>1</v>
      </c>
      <c r="J5944" t="s">
        <v>498</v>
      </c>
      <c r="K5944" t="s">
        <v>356</v>
      </c>
      <c r="L5944" t="s">
        <v>480</v>
      </c>
      <c r="M5944" t="s">
        <v>7663</v>
      </c>
      <c r="N5944" t="s">
        <v>4857</v>
      </c>
      <c r="O5944">
        <v>0</v>
      </c>
      <c r="P5944">
        <v>0</v>
      </c>
      <c r="Q5944">
        <v>1</v>
      </c>
    </row>
    <row r="5945" spans="1:17" x14ac:dyDescent="0.2">
      <c r="A5945" t="s">
        <v>498</v>
      </c>
      <c r="B5945" t="s">
        <v>134</v>
      </c>
      <c r="C5945" t="s">
        <v>497</v>
      </c>
      <c r="D5945" t="s">
        <v>54</v>
      </c>
      <c r="E5945" t="s">
        <v>5632</v>
      </c>
      <c r="F5945">
        <v>2.4E-2</v>
      </c>
      <c r="G5945">
        <v>2.4E-2</v>
      </c>
      <c r="H5945">
        <v>1</v>
      </c>
      <c r="J5945" t="s">
        <v>498</v>
      </c>
      <c r="K5945" t="s">
        <v>356</v>
      </c>
      <c r="L5945" t="s">
        <v>480</v>
      </c>
      <c r="M5945" t="s">
        <v>7663</v>
      </c>
      <c r="N5945" t="s">
        <v>4858</v>
      </c>
      <c r="O5945">
        <v>0</v>
      </c>
      <c r="P5945">
        <v>0</v>
      </c>
      <c r="Q5945">
        <v>1</v>
      </c>
    </row>
    <row r="5946" spans="1:17" x14ac:dyDescent="0.2">
      <c r="A5946" t="s">
        <v>498</v>
      </c>
      <c r="B5946" t="s">
        <v>134</v>
      </c>
      <c r="C5946" t="s">
        <v>497</v>
      </c>
      <c r="D5946" t="s">
        <v>54</v>
      </c>
      <c r="E5946" t="s">
        <v>5633</v>
      </c>
      <c r="F5946">
        <v>2.3E-2</v>
      </c>
      <c r="G5946">
        <v>2.4E-2</v>
      </c>
      <c r="H5946">
        <v>1</v>
      </c>
      <c r="J5946" t="s">
        <v>498</v>
      </c>
      <c r="K5946" t="s">
        <v>356</v>
      </c>
      <c r="L5946" t="s">
        <v>480</v>
      </c>
      <c r="M5946" t="s">
        <v>7663</v>
      </c>
      <c r="N5946" t="s">
        <v>4859</v>
      </c>
      <c r="O5946">
        <v>0</v>
      </c>
      <c r="P5946">
        <v>0</v>
      </c>
      <c r="Q5946">
        <v>1</v>
      </c>
    </row>
    <row r="5947" spans="1:17" x14ac:dyDescent="0.2">
      <c r="A5947" t="s">
        <v>498</v>
      </c>
      <c r="B5947" t="s">
        <v>134</v>
      </c>
      <c r="C5947" t="s">
        <v>497</v>
      </c>
      <c r="D5947" t="s">
        <v>54</v>
      </c>
      <c r="E5947" t="s">
        <v>5634</v>
      </c>
      <c r="F5947">
        <v>2.3E-2</v>
      </c>
      <c r="G5947">
        <v>2.3E-2</v>
      </c>
      <c r="H5947">
        <v>1</v>
      </c>
      <c r="J5947" t="s">
        <v>498</v>
      </c>
      <c r="K5947" t="s">
        <v>356</v>
      </c>
      <c r="L5947" t="s">
        <v>480</v>
      </c>
      <c r="M5947" t="s">
        <v>7663</v>
      </c>
      <c r="N5947" t="s">
        <v>4860</v>
      </c>
      <c r="O5947">
        <v>0</v>
      </c>
      <c r="P5947">
        <v>0</v>
      </c>
      <c r="Q5947">
        <v>1</v>
      </c>
    </row>
    <row r="5948" spans="1:17" x14ac:dyDescent="0.2">
      <c r="A5948" t="s">
        <v>498</v>
      </c>
      <c r="B5948" t="s">
        <v>134</v>
      </c>
      <c r="C5948" t="s">
        <v>497</v>
      </c>
      <c r="D5948" t="s">
        <v>54</v>
      </c>
      <c r="E5948" t="s">
        <v>5635</v>
      </c>
      <c r="F5948">
        <v>2.4E-2</v>
      </c>
      <c r="G5948">
        <v>2.4E-2</v>
      </c>
      <c r="H5948">
        <v>1</v>
      </c>
      <c r="J5948" t="s">
        <v>498</v>
      </c>
      <c r="K5948" t="s">
        <v>356</v>
      </c>
      <c r="L5948" t="s">
        <v>480</v>
      </c>
      <c r="M5948" t="s">
        <v>7663</v>
      </c>
      <c r="N5948" t="s">
        <v>4861</v>
      </c>
      <c r="O5948">
        <v>0</v>
      </c>
      <c r="P5948">
        <v>0</v>
      </c>
      <c r="Q5948">
        <v>1</v>
      </c>
    </row>
    <row r="5949" spans="1:17" x14ac:dyDescent="0.2">
      <c r="A5949" t="s">
        <v>498</v>
      </c>
      <c r="B5949" t="s">
        <v>134</v>
      </c>
      <c r="C5949" t="s">
        <v>497</v>
      </c>
      <c r="D5949" t="s">
        <v>54</v>
      </c>
      <c r="E5949" t="s">
        <v>5636</v>
      </c>
      <c r="F5949">
        <v>2.4E-2</v>
      </c>
      <c r="G5949">
        <v>2.4E-2</v>
      </c>
      <c r="H5949">
        <v>1</v>
      </c>
      <c r="J5949" t="s">
        <v>498</v>
      </c>
      <c r="K5949" t="s">
        <v>356</v>
      </c>
      <c r="L5949" t="s">
        <v>480</v>
      </c>
      <c r="M5949" t="s">
        <v>7663</v>
      </c>
      <c r="N5949" t="s">
        <v>4862</v>
      </c>
      <c r="O5949">
        <v>0</v>
      </c>
      <c r="P5949">
        <v>0</v>
      </c>
      <c r="Q5949">
        <v>1</v>
      </c>
    </row>
    <row r="5950" spans="1:17" x14ac:dyDescent="0.2">
      <c r="A5950" t="s">
        <v>498</v>
      </c>
      <c r="B5950" t="s">
        <v>134</v>
      </c>
      <c r="C5950" t="s">
        <v>497</v>
      </c>
      <c r="D5950" t="s">
        <v>54</v>
      </c>
      <c r="E5950" t="s">
        <v>5637</v>
      </c>
      <c r="F5950">
        <v>2.4E-2</v>
      </c>
      <c r="G5950">
        <v>2.4E-2</v>
      </c>
      <c r="H5950">
        <v>1</v>
      </c>
      <c r="J5950" t="s">
        <v>498</v>
      </c>
      <c r="K5950" t="s">
        <v>356</v>
      </c>
      <c r="L5950" t="s">
        <v>480</v>
      </c>
      <c r="M5950" t="s">
        <v>7663</v>
      </c>
      <c r="N5950" t="s">
        <v>4863</v>
      </c>
      <c r="O5950">
        <v>0</v>
      </c>
      <c r="P5950">
        <v>0</v>
      </c>
      <c r="Q5950">
        <v>1</v>
      </c>
    </row>
    <row r="5951" spans="1:17" x14ac:dyDescent="0.2">
      <c r="A5951" t="s">
        <v>498</v>
      </c>
      <c r="B5951" t="s">
        <v>134</v>
      </c>
      <c r="C5951" t="s">
        <v>497</v>
      </c>
      <c r="D5951" t="s">
        <v>54</v>
      </c>
      <c r="E5951" t="s">
        <v>5638</v>
      </c>
      <c r="F5951">
        <v>2.4E-2</v>
      </c>
      <c r="G5951">
        <v>2.4E-2</v>
      </c>
      <c r="H5951">
        <v>1</v>
      </c>
      <c r="J5951" t="s">
        <v>498</v>
      </c>
      <c r="K5951" t="s">
        <v>356</v>
      </c>
      <c r="L5951" t="s">
        <v>480</v>
      </c>
      <c r="M5951" t="s">
        <v>7663</v>
      </c>
      <c r="N5951" t="s">
        <v>4864</v>
      </c>
      <c r="O5951">
        <v>0</v>
      </c>
      <c r="P5951">
        <v>0</v>
      </c>
      <c r="Q5951">
        <v>1</v>
      </c>
    </row>
    <row r="5952" spans="1:17" x14ac:dyDescent="0.2">
      <c r="A5952" t="s">
        <v>498</v>
      </c>
      <c r="B5952" t="s">
        <v>134</v>
      </c>
      <c r="C5952" t="s">
        <v>497</v>
      </c>
      <c r="D5952" t="s">
        <v>54</v>
      </c>
      <c r="E5952" t="s">
        <v>5639</v>
      </c>
      <c r="F5952">
        <v>2.4E-2</v>
      </c>
      <c r="G5952">
        <v>2.4E-2</v>
      </c>
      <c r="H5952">
        <v>1</v>
      </c>
      <c r="J5952" t="s">
        <v>498</v>
      </c>
      <c r="K5952" t="s">
        <v>356</v>
      </c>
      <c r="L5952" t="s">
        <v>480</v>
      </c>
      <c r="M5952" t="s">
        <v>7663</v>
      </c>
      <c r="N5952" t="s">
        <v>4865</v>
      </c>
      <c r="O5952">
        <v>0</v>
      </c>
      <c r="P5952">
        <v>0</v>
      </c>
      <c r="Q5952">
        <v>1</v>
      </c>
    </row>
    <row r="5953" spans="1:17" x14ac:dyDescent="0.2">
      <c r="A5953" t="s">
        <v>498</v>
      </c>
      <c r="B5953" t="s">
        <v>134</v>
      </c>
      <c r="C5953" t="s">
        <v>497</v>
      </c>
      <c r="D5953" t="s">
        <v>54</v>
      </c>
      <c r="E5953" t="s">
        <v>5640</v>
      </c>
      <c r="F5953">
        <v>2.5000000000000001E-2</v>
      </c>
      <c r="G5953">
        <v>2.5000000000000001E-2</v>
      </c>
      <c r="H5953">
        <v>1</v>
      </c>
      <c r="J5953" t="s">
        <v>498</v>
      </c>
      <c r="K5953" t="s">
        <v>356</v>
      </c>
      <c r="L5953" t="s">
        <v>480</v>
      </c>
      <c r="M5953" t="s">
        <v>7663</v>
      </c>
      <c r="N5953" t="s">
        <v>4866</v>
      </c>
      <c r="O5953">
        <v>0</v>
      </c>
      <c r="P5953">
        <v>0</v>
      </c>
      <c r="Q5953">
        <v>1</v>
      </c>
    </row>
    <row r="5954" spans="1:17" x14ac:dyDescent="0.2">
      <c r="A5954" t="s">
        <v>498</v>
      </c>
      <c r="B5954" t="s">
        <v>134</v>
      </c>
      <c r="C5954" t="s">
        <v>497</v>
      </c>
      <c r="D5954" t="s">
        <v>54</v>
      </c>
      <c r="E5954" t="s">
        <v>5641</v>
      </c>
      <c r="F5954">
        <v>2.5999999999999999E-2</v>
      </c>
      <c r="G5954">
        <v>2.5999999999999999E-2</v>
      </c>
      <c r="H5954">
        <v>1</v>
      </c>
      <c r="J5954" t="s">
        <v>498</v>
      </c>
      <c r="K5954" t="s">
        <v>356</v>
      </c>
      <c r="L5954" t="s">
        <v>480</v>
      </c>
      <c r="M5954" t="s">
        <v>7663</v>
      </c>
      <c r="N5954" t="s">
        <v>4867</v>
      </c>
      <c r="O5954">
        <v>0</v>
      </c>
      <c r="P5954">
        <v>0</v>
      </c>
      <c r="Q5954">
        <v>1</v>
      </c>
    </row>
    <row r="5955" spans="1:17" x14ac:dyDescent="0.2">
      <c r="A5955" t="s">
        <v>498</v>
      </c>
      <c r="B5955" t="s">
        <v>134</v>
      </c>
      <c r="C5955" t="s">
        <v>497</v>
      </c>
      <c r="D5955" t="s">
        <v>54</v>
      </c>
      <c r="E5955" t="s">
        <v>5642</v>
      </c>
      <c r="F5955">
        <v>2.4E-2</v>
      </c>
      <c r="G5955">
        <v>2.4E-2</v>
      </c>
      <c r="H5955">
        <v>1</v>
      </c>
      <c r="J5955" t="s">
        <v>498</v>
      </c>
      <c r="K5955" t="s">
        <v>356</v>
      </c>
      <c r="L5955" t="s">
        <v>480</v>
      </c>
      <c r="M5955" t="s">
        <v>7663</v>
      </c>
      <c r="N5955" t="s">
        <v>4868</v>
      </c>
      <c r="O5955">
        <v>0</v>
      </c>
      <c r="P5955">
        <v>0</v>
      </c>
      <c r="Q5955">
        <v>1</v>
      </c>
    </row>
    <row r="5956" spans="1:17" x14ac:dyDescent="0.2">
      <c r="A5956" t="s">
        <v>498</v>
      </c>
      <c r="B5956" t="s">
        <v>134</v>
      </c>
      <c r="C5956" t="s">
        <v>497</v>
      </c>
      <c r="D5956" t="s">
        <v>54</v>
      </c>
      <c r="E5956" t="s">
        <v>5643</v>
      </c>
      <c r="F5956">
        <v>2.5000000000000001E-2</v>
      </c>
      <c r="G5956">
        <v>2.5000000000000001E-2</v>
      </c>
      <c r="H5956">
        <v>1</v>
      </c>
      <c r="J5956" t="s">
        <v>498</v>
      </c>
      <c r="K5956" t="s">
        <v>356</v>
      </c>
      <c r="L5956" t="s">
        <v>480</v>
      </c>
      <c r="M5956" t="s">
        <v>7663</v>
      </c>
      <c r="N5956" t="s">
        <v>4869</v>
      </c>
      <c r="O5956">
        <v>0</v>
      </c>
      <c r="P5956">
        <v>0</v>
      </c>
      <c r="Q5956">
        <v>1</v>
      </c>
    </row>
    <row r="5957" spans="1:17" x14ac:dyDescent="0.2">
      <c r="A5957" t="s">
        <v>498</v>
      </c>
      <c r="B5957" t="s">
        <v>134</v>
      </c>
      <c r="C5957" t="s">
        <v>497</v>
      </c>
      <c r="D5957" t="s">
        <v>54</v>
      </c>
      <c r="E5957" t="s">
        <v>5644</v>
      </c>
      <c r="F5957">
        <v>7.8E-2</v>
      </c>
      <c r="G5957">
        <v>7.8E-2</v>
      </c>
      <c r="H5957">
        <v>1</v>
      </c>
      <c r="J5957" t="s">
        <v>498</v>
      </c>
      <c r="K5957" t="s">
        <v>356</v>
      </c>
      <c r="L5957" t="s">
        <v>480</v>
      </c>
      <c r="M5957" t="s">
        <v>7663</v>
      </c>
      <c r="N5957" t="s">
        <v>4870</v>
      </c>
      <c r="O5957">
        <v>0</v>
      </c>
      <c r="P5957">
        <v>0</v>
      </c>
      <c r="Q5957">
        <v>1</v>
      </c>
    </row>
    <row r="5958" spans="1:17" x14ac:dyDescent="0.2">
      <c r="A5958" t="s">
        <v>498</v>
      </c>
      <c r="B5958" t="s">
        <v>134</v>
      </c>
      <c r="C5958" t="s">
        <v>497</v>
      </c>
      <c r="D5958" t="s">
        <v>54</v>
      </c>
      <c r="E5958" t="s">
        <v>5645</v>
      </c>
      <c r="F5958">
        <v>2.5000000000000001E-2</v>
      </c>
      <c r="G5958">
        <v>2.5000000000000001E-2</v>
      </c>
      <c r="H5958">
        <v>1</v>
      </c>
      <c r="J5958" t="s">
        <v>498</v>
      </c>
      <c r="K5958" t="s">
        <v>356</v>
      </c>
      <c r="L5958" t="s">
        <v>480</v>
      </c>
      <c r="M5958" t="s">
        <v>7663</v>
      </c>
      <c r="N5958" t="s">
        <v>4871</v>
      </c>
      <c r="O5958">
        <v>0</v>
      </c>
      <c r="P5958">
        <v>0</v>
      </c>
      <c r="Q5958">
        <v>1</v>
      </c>
    </row>
    <row r="5959" spans="1:17" x14ac:dyDescent="0.2">
      <c r="A5959" t="s">
        <v>498</v>
      </c>
      <c r="B5959" t="s">
        <v>134</v>
      </c>
      <c r="C5959" t="s">
        <v>497</v>
      </c>
      <c r="D5959" t="s">
        <v>54</v>
      </c>
      <c r="E5959" t="s">
        <v>5646</v>
      </c>
      <c r="F5959">
        <v>2.5000000000000001E-2</v>
      </c>
      <c r="G5959">
        <v>2.5000000000000001E-2</v>
      </c>
      <c r="H5959">
        <v>1</v>
      </c>
      <c r="J5959" t="s">
        <v>498</v>
      </c>
      <c r="K5959" t="s">
        <v>356</v>
      </c>
      <c r="L5959" t="s">
        <v>480</v>
      </c>
      <c r="M5959" t="s">
        <v>7663</v>
      </c>
      <c r="N5959" t="s">
        <v>4872</v>
      </c>
      <c r="O5959">
        <v>0</v>
      </c>
      <c r="P5959">
        <v>0</v>
      </c>
      <c r="Q5959">
        <v>1</v>
      </c>
    </row>
    <row r="5960" spans="1:17" x14ac:dyDescent="0.2">
      <c r="A5960" t="s">
        <v>498</v>
      </c>
      <c r="B5960" t="s">
        <v>134</v>
      </c>
      <c r="C5960" t="s">
        <v>497</v>
      </c>
      <c r="D5960" t="s">
        <v>54</v>
      </c>
      <c r="E5960" t="s">
        <v>5647</v>
      </c>
      <c r="F5960">
        <v>2.5999999999999999E-2</v>
      </c>
      <c r="G5960">
        <v>2.5999999999999999E-2</v>
      </c>
      <c r="H5960">
        <v>1</v>
      </c>
      <c r="J5960" t="s">
        <v>498</v>
      </c>
      <c r="K5960" t="s">
        <v>356</v>
      </c>
      <c r="L5960" t="s">
        <v>480</v>
      </c>
      <c r="M5960" t="s">
        <v>7663</v>
      </c>
      <c r="N5960" t="s">
        <v>4873</v>
      </c>
      <c r="O5960">
        <v>0</v>
      </c>
      <c r="P5960">
        <v>0</v>
      </c>
      <c r="Q5960">
        <v>1</v>
      </c>
    </row>
    <row r="5961" spans="1:17" x14ac:dyDescent="0.2">
      <c r="A5961" t="s">
        <v>498</v>
      </c>
      <c r="B5961" t="s">
        <v>134</v>
      </c>
      <c r="C5961" t="s">
        <v>497</v>
      </c>
      <c r="D5961" t="s">
        <v>54</v>
      </c>
      <c r="E5961" t="s">
        <v>5648</v>
      </c>
      <c r="F5961">
        <v>2.5000000000000001E-2</v>
      </c>
      <c r="G5961">
        <v>2.5000000000000001E-2</v>
      </c>
      <c r="H5961">
        <v>1</v>
      </c>
      <c r="J5961" t="s">
        <v>498</v>
      </c>
      <c r="K5961" t="s">
        <v>356</v>
      </c>
      <c r="L5961" t="s">
        <v>480</v>
      </c>
      <c r="M5961" t="s">
        <v>7663</v>
      </c>
      <c r="N5961" t="s">
        <v>4874</v>
      </c>
      <c r="O5961">
        <v>0</v>
      </c>
      <c r="P5961">
        <v>0</v>
      </c>
      <c r="Q5961">
        <v>1</v>
      </c>
    </row>
    <row r="5962" spans="1:17" x14ac:dyDescent="0.2">
      <c r="A5962" t="s">
        <v>498</v>
      </c>
      <c r="B5962" t="s">
        <v>134</v>
      </c>
      <c r="C5962" t="s">
        <v>497</v>
      </c>
      <c r="D5962" t="s">
        <v>54</v>
      </c>
      <c r="E5962" t="s">
        <v>5649</v>
      </c>
      <c r="F5962">
        <v>2.5999999999999999E-2</v>
      </c>
      <c r="G5962">
        <v>2.5999999999999999E-2</v>
      </c>
      <c r="H5962">
        <v>1</v>
      </c>
      <c r="J5962" t="s">
        <v>498</v>
      </c>
      <c r="K5962" t="s">
        <v>356</v>
      </c>
      <c r="L5962" t="s">
        <v>480</v>
      </c>
      <c r="M5962" t="s">
        <v>7663</v>
      </c>
      <c r="N5962" t="s">
        <v>4875</v>
      </c>
      <c r="O5962">
        <v>0</v>
      </c>
      <c r="P5962">
        <v>0</v>
      </c>
      <c r="Q5962">
        <v>1</v>
      </c>
    </row>
    <row r="5963" spans="1:17" x14ac:dyDescent="0.2">
      <c r="A5963" t="s">
        <v>498</v>
      </c>
      <c r="B5963" t="s">
        <v>134</v>
      </c>
      <c r="C5963" t="s">
        <v>497</v>
      </c>
      <c r="D5963" t="s">
        <v>54</v>
      </c>
      <c r="E5963" t="s">
        <v>5650</v>
      </c>
      <c r="F5963">
        <v>2.5999999999999999E-2</v>
      </c>
      <c r="G5963">
        <v>2.5999999999999999E-2</v>
      </c>
      <c r="H5963">
        <v>1</v>
      </c>
      <c r="J5963" t="s">
        <v>498</v>
      </c>
      <c r="K5963" t="s">
        <v>356</v>
      </c>
      <c r="L5963" t="s">
        <v>480</v>
      </c>
      <c r="M5963" t="s">
        <v>7663</v>
      </c>
      <c r="N5963" t="s">
        <v>4876</v>
      </c>
      <c r="O5963">
        <v>0</v>
      </c>
      <c r="P5963">
        <v>0</v>
      </c>
      <c r="Q5963">
        <v>1</v>
      </c>
    </row>
    <row r="5964" spans="1:17" x14ac:dyDescent="0.2">
      <c r="A5964" t="s">
        <v>498</v>
      </c>
      <c r="B5964" t="s">
        <v>134</v>
      </c>
      <c r="C5964" t="s">
        <v>497</v>
      </c>
      <c r="D5964" t="s">
        <v>54</v>
      </c>
      <c r="E5964" t="s">
        <v>5651</v>
      </c>
      <c r="F5964">
        <v>2.5999999999999999E-2</v>
      </c>
      <c r="G5964">
        <v>2.5999999999999999E-2</v>
      </c>
      <c r="H5964">
        <v>1</v>
      </c>
      <c r="J5964" t="s">
        <v>498</v>
      </c>
      <c r="K5964" t="s">
        <v>356</v>
      </c>
      <c r="L5964" t="s">
        <v>480</v>
      </c>
      <c r="M5964" t="s">
        <v>7663</v>
      </c>
      <c r="N5964" t="s">
        <v>4877</v>
      </c>
      <c r="O5964">
        <v>0</v>
      </c>
      <c r="P5964">
        <v>0</v>
      </c>
      <c r="Q5964">
        <v>1</v>
      </c>
    </row>
    <row r="5965" spans="1:17" x14ac:dyDescent="0.2">
      <c r="A5965" t="s">
        <v>498</v>
      </c>
      <c r="B5965" t="s">
        <v>134</v>
      </c>
      <c r="C5965" t="s">
        <v>497</v>
      </c>
      <c r="D5965" t="s">
        <v>54</v>
      </c>
      <c r="E5965" t="s">
        <v>5652</v>
      </c>
      <c r="F5965">
        <v>2.5999999999999999E-2</v>
      </c>
      <c r="G5965">
        <v>2.5999999999999999E-2</v>
      </c>
      <c r="H5965">
        <v>1</v>
      </c>
      <c r="J5965" t="s">
        <v>498</v>
      </c>
      <c r="K5965" t="s">
        <v>356</v>
      </c>
      <c r="L5965" t="s">
        <v>480</v>
      </c>
      <c r="M5965" t="s">
        <v>7663</v>
      </c>
      <c r="N5965" t="s">
        <v>4878</v>
      </c>
      <c r="O5965">
        <v>0</v>
      </c>
      <c r="P5965">
        <v>0</v>
      </c>
      <c r="Q5965">
        <v>1</v>
      </c>
    </row>
    <row r="5966" spans="1:17" x14ac:dyDescent="0.2">
      <c r="A5966" t="s">
        <v>498</v>
      </c>
      <c r="B5966" t="s">
        <v>134</v>
      </c>
      <c r="C5966" t="s">
        <v>497</v>
      </c>
      <c r="D5966" t="s">
        <v>54</v>
      </c>
      <c r="E5966" t="s">
        <v>5653</v>
      </c>
      <c r="F5966">
        <v>2.5000000000000001E-2</v>
      </c>
      <c r="G5966">
        <v>2.5000000000000001E-2</v>
      </c>
      <c r="H5966">
        <v>1</v>
      </c>
      <c r="J5966" t="s">
        <v>498</v>
      </c>
      <c r="K5966" t="s">
        <v>356</v>
      </c>
      <c r="L5966" t="s">
        <v>480</v>
      </c>
      <c r="M5966" t="s">
        <v>7663</v>
      </c>
      <c r="N5966" t="s">
        <v>4879</v>
      </c>
      <c r="O5966">
        <v>0</v>
      </c>
      <c r="P5966">
        <v>0</v>
      </c>
      <c r="Q5966">
        <v>1</v>
      </c>
    </row>
    <row r="5967" spans="1:17" x14ac:dyDescent="0.2">
      <c r="A5967" t="s">
        <v>498</v>
      </c>
      <c r="B5967" t="s">
        <v>134</v>
      </c>
      <c r="C5967" t="s">
        <v>497</v>
      </c>
      <c r="D5967" t="s">
        <v>54</v>
      </c>
      <c r="E5967" t="s">
        <v>5654</v>
      </c>
      <c r="F5967">
        <v>2.5999999999999999E-2</v>
      </c>
      <c r="G5967">
        <v>2.5999999999999999E-2</v>
      </c>
      <c r="H5967">
        <v>1</v>
      </c>
      <c r="J5967" t="s">
        <v>498</v>
      </c>
      <c r="K5967" t="s">
        <v>356</v>
      </c>
      <c r="L5967" t="s">
        <v>480</v>
      </c>
      <c r="M5967" t="s">
        <v>7663</v>
      </c>
      <c r="N5967" t="s">
        <v>4880</v>
      </c>
      <c r="O5967">
        <v>0</v>
      </c>
      <c r="P5967">
        <v>0</v>
      </c>
      <c r="Q5967">
        <v>1</v>
      </c>
    </row>
    <row r="5968" spans="1:17" x14ac:dyDescent="0.2">
      <c r="A5968" t="s">
        <v>498</v>
      </c>
      <c r="B5968" t="s">
        <v>134</v>
      </c>
      <c r="C5968" t="s">
        <v>497</v>
      </c>
      <c r="D5968" t="s">
        <v>54</v>
      </c>
      <c r="E5968" t="s">
        <v>5655</v>
      </c>
      <c r="F5968">
        <v>2.5000000000000001E-2</v>
      </c>
      <c r="G5968">
        <v>2.5000000000000001E-2</v>
      </c>
      <c r="H5968">
        <v>1</v>
      </c>
      <c r="J5968" t="s">
        <v>498</v>
      </c>
      <c r="K5968" t="s">
        <v>356</v>
      </c>
      <c r="L5968" t="s">
        <v>480</v>
      </c>
      <c r="M5968" t="s">
        <v>7663</v>
      </c>
      <c r="N5968" t="s">
        <v>4881</v>
      </c>
      <c r="O5968">
        <v>0</v>
      </c>
      <c r="P5968">
        <v>0</v>
      </c>
      <c r="Q5968">
        <v>1</v>
      </c>
    </row>
    <row r="5969" spans="1:17" x14ac:dyDescent="0.2">
      <c r="A5969" t="s">
        <v>498</v>
      </c>
      <c r="B5969" t="s">
        <v>134</v>
      </c>
      <c r="C5969" t="s">
        <v>497</v>
      </c>
      <c r="D5969" t="s">
        <v>54</v>
      </c>
      <c r="E5969" t="s">
        <v>5656</v>
      </c>
      <c r="F5969">
        <v>2.5000000000000001E-2</v>
      </c>
      <c r="G5969">
        <v>2.5000000000000001E-2</v>
      </c>
      <c r="H5969">
        <v>1</v>
      </c>
      <c r="J5969" t="s">
        <v>498</v>
      </c>
      <c r="K5969" t="s">
        <v>356</v>
      </c>
      <c r="L5969" t="s">
        <v>480</v>
      </c>
      <c r="M5969" t="s">
        <v>7663</v>
      </c>
      <c r="N5969" t="s">
        <v>4882</v>
      </c>
      <c r="O5969">
        <v>0</v>
      </c>
      <c r="P5969">
        <v>0</v>
      </c>
      <c r="Q5969">
        <v>1</v>
      </c>
    </row>
    <row r="5970" spans="1:17" x14ac:dyDescent="0.2">
      <c r="A5970" t="s">
        <v>498</v>
      </c>
      <c r="B5970" t="s">
        <v>134</v>
      </c>
      <c r="C5970" t="s">
        <v>497</v>
      </c>
      <c r="D5970" t="s">
        <v>54</v>
      </c>
      <c r="E5970" t="s">
        <v>5657</v>
      </c>
      <c r="F5970">
        <v>2.5000000000000001E-2</v>
      </c>
      <c r="G5970">
        <v>2.5000000000000001E-2</v>
      </c>
      <c r="H5970">
        <v>1</v>
      </c>
      <c r="J5970" t="s">
        <v>498</v>
      </c>
      <c r="K5970" t="s">
        <v>356</v>
      </c>
      <c r="L5970" t="s">
        <v>480</v>
      </c>
      <c r="M5970" t="s">
        <v>7663</v>
      </c>
      <c r="N5970" t="s">
        <v>4883</v>
      </c>
      <c r="O5970">
        <v>0</v>
      </c>
      <c r="P5970">
        <v>0</v>
      </c>
      <c r="Q5970">
        <v>1</v>
      </c>
    </row>
    <row r="5971" spans="1:17" x14ac:dyDescent="0.2">
      <c r="A5971" t="s">
        <v>498</v>
      </c>
      <c r="B5971" t="s">
        <v>134</v>
      </c>
      <c r="C5971" t="s">
        <v>497</v>
      </c>
      <c r="D5971" t="s">
        <v>54</v>
      </c>
      <c r="E5971" t="s">
        <v>5658</v>
      </c>
      <c r="F5971">
        <v>2.4E-2</v>
      </c>
      <c r="G5971">
        <v>2.4E-2</v>
      </c>
      <c r="H5971">
        <v>1</v>
      </c>
      <c r="J5971" t="s">
        <v>498</v>
      </c>
      <c r="K5971" t="s">
        <v>356</v>
      </c>
      <c r="L5971" t="s">
        <v>480</v>
      </c>
      <c r="M5971" t="s">
        <v>7663</v>
      </c>
      <c r="N5971" t="s">
        <v>4884</v>
      </c>
      <c r="O5971">
        <v>0</v>
      </c>
      <c r="P5971">
        <v>0</v>
      </c>
      <c r="Q5971">
        <v>1</v>
      </c>
    </row>
    <row r="5972" spans="1:17" x14ac:dyDescent="0.2">
      <c r="A5972" t="s">
        <v>498</v>
      </c>
      <c r="B5972" t="s">
        <v>134</v>
      </c>
      <c r="C5972" t="s">
        <v>497</v>
      </c>
      <c r="D5972" t="s">
        <v>54</v>
      </c>
      <c r="E5972" t="s">
        <v>5659</v>
      </c>
      <c r="F5972">
        <v>2.4E-2</v>
      </c>
      <c r="G5972">
        <v>2.4E-2</v>
      </c>
      <c r="H5972">
        <v>1</v>
      </c>
      <c r="J5972" t="s">
        <v>498</v>
      </c>
      <c r="K5972" t="s">
        <v>356</v>
      </c>
      <c r="L5972" t="s">
        <v>480</v>
      </c>
      <c r="M5972" t="s">
        <v>7663</v>
      </c>
      <c r="N5972" t="s">
        <v>4885</v>
      </c>
      <c r="O5972">
        <v>0</v>
      </c>
      <c r="P5972">
        <v>0</v>
      </c>
      <c r="Q5972">
        <v>1</v>
      </c>
    </row>
    <row r="5973" spans="1:17" x14ac:dyDescent="0.2">
      <c r="A5973" t="s">
        <v>498</v>
      </c>
      <c r="B5973" t="s">
        <v>134</v>
      </c>
      <c r="C5973" t="s">
        <v>497</v>
      </c>
      <c r="D5973" t="s">
        <v>54</v>
      </c>
      <c r="E5973" t="s">
        <v>5660</v>
      </c>
      <c r="F5973">
        <v>2.4E-2</v>
      </c>
      <c r="G5973">
        <v>2.4E-2</v>
      </c>
      <c r="H5973">
        <v>1</v>
      </c>
      <c r="J5973" t="s">
        <v>498</v>
      </c>
      <c r="K5973" t="s">
        <v>356</v>
      </c>
      <c r="L5973" t="s">
        <v>480</v>
      </c>
      <c r="M5973" t="s">
        <v>7663</v>
      </c>
      <c r="N5973" t="s">
        <v>4886</v>
      </c>
      <c r="O5973">
        <v>0</v>
      </c>
      <c r="P5973">
        <v>0</v>
      </c>
      <c r="Q5973">
        <v>1</v>
      </c>
    </row>
    <row r="5974" spans="1:17" x14ac:dyDescent="0.2">
      <c r="A5974" t="s">
        <v>498</v>
      </c>
      <c r="B5974" t="s">
        <v>134</v>
      </c>
      <c r="C5974" t="s">
        <v>497</v>
      </c>
      <c r="D5974" t="s">
        <v>54</v>
      </c>
      <c r="E5974" t="s">
        <v>5661</v>
      </c>
      <c r="F5974">
        <v>2.3E-2</v>
      </c>
      <c r="G5974">
        <v>2.3E-2</v>
      </c>
      <c r="H5974">
        <v>1</v>
      </c>
      <c r="J5974" t="s">
        <v>498</v>
      </c>
      <c r="K5974" t="s">
        <v>356</v>
      </c>
      <c r="L5974" t="s">
        <v>480</v>
      </c>
      <c r="M5974" t="s">
        <v>7663</v>
      </c>
      <c r="N5974" t="s">
        <v>4887</v>
      </c>
      <c r="O5974">
        <v>0</v>
      </c>
      <c r="P5974">
        <v>0</v>
      </c>
      <c r="Q5974">
        <v>1</v>
      </c>
    </row>
    <row r="5975" spans="1:17" x14ac:dyDescent="0.2">
      <c r="A5975" t="s">
        <v>498</v>
      </c>
      <c r="B5975" t="s">
        <v>134</v>
      </c>
      <c r="C5975" t="s">
        <v>497</v>
      </c>
      <c r="D5975" t="s">
        <v>54</v>
      </c>
      <c r="E5975" t="s">
        <v>5662</v>
      </c>
      <c r="F5975">
        <v>2.3E-2</v>
      </c>
      <c r="G5975">
        <v>2.3E-2</v>
      </c>
      <c r="H5975">
        <v>1</v>
      </c>
      <c r="J5975" t="s">
        <v>498</v>
      </c>
      <c r="K5975" t="s">
        <v>356</v>
      </c>
      <c r="L5975" t="s">
        <v>480</v>
      </c>
      <c r="M5975" t="s">
        <v>7663</v>
      </c>
      <c r="N5975" t="s">
        <v>4888</v>
      </c>
      <c r="O5975">
        <v>0</v>
      </c>
      <c r="P5975">
        <v>0</v>
      </c>
      <c r="Q5975">
        <v>1</v>
      </c>
    </row>
    <row r="5976" spans="1:17" x14ac:dyDescent="0.2">
      <c r="A5976" t="s">
        <v>498</v>
      </c>
      <c r="B5976" t="s">
        <v>134</v>
      </c>
      <c r="C5976" t="s">
        <v>497</v>
      </c>
      <c r="D5976" t="s">
        <v>54</v>
      </c>
      <c r="E5976" t="s">
        <v>5663</v>
      </c>
      <c r="F5976">
        <v>2.3E-2</v>
      </c>
      <c r="G5976">
        <v>2.3E-2</v>
      </c>
      <c r="H5976">
        <v>1</v>
      </c>
      <c r="J5976" t="s">
        <v>498</v>
      </c>
      <c r="K5976" t="s">
        <v>356</v>
      </c>
      <c r="L5976" t="s">
        <v>480</v>
      </c>
      <c r="M5976" t="s">
        <v>7663</v>
      </c>
      <c r="N5976" t="s">
        <v>4889</v>
      </c>
      <c r="O5976">
        <v>0</v>
      </c>
      <c r="P5976">
        <v>0</v>
      </c>
      <c r="Q5976">
        <v>1</v>
      </c>
    </row>
    <row r="5977" spans="1:17" x14ac:dyDescent="0.2">
      <c r="A5977" t="s">
        <v>498</v>
      </c>
      <c r="B5977" t="s">
        <v>134</v>
      </c>
      <c r="C5977" t="s">
        <v>497</v>
      </c>
      <c r="D5977" t="s">
        <v>54</v>
      </c>
      <c r="E5977" t="s">
        <v>5664</v>
      </c>
      <c r="F5977">
        <v>2.3E-2</v>
      </c>
      <c r="G5977">
        <v>2.3E-2</v>
      </c>
      <c r="H5977">
        <v>1</v>
      </c>
      <c r="J5977" t="s">
        <v>498</v>
      </c>
      <c r="K5977" t="s">
        <v>356</v>
      </c>
      <c r="L5977" t="s">
        <v>480</v>
      </c>
      <c r="M5977" t="s">
        <v>7663</v>
      </c>
      <c r="N5977" t="s">
        <v>4890</v>
      </c>
      <c r="O5977">
        <v>0</v>
      </c>
      <c r="P5977">
        <v>0</v>
      </c>
      <c r="Q5977">
        <v>1</v>
      </c>
    </row>
    <row r="5978" spans="1:17" x14ac:dyDescent="0.2">
      <c r="A5978" t="s">
        <v>498</v>
      </c>
      <c r="B5978" t="s">
        <v>134</v>
      </c>
      <c r="C5978" t="s">
        <v>497</v>
      </c>
      <c r="D5978" t="s">
        <v>54</v>
      </c>
      <c r="E5978" t="s">
        <v>5665</v>
      </c>
      <c r="F5978">
        <v>2.3E-2</v>
      </c>
      <c r="G5978">
        <v>2.3E-2</v>
      </c>
      <c r="H5978">
        <v>1</v>
      </c>
      <c r="J5978" t="s">
        <v>498</v>
      </c>
      <c r="K5978" t="s">
        <v>356</v>
      </c>
      <c r="L5978" t="s">
        <v>480</v>
      </c>
      <c r="M5978" t="s">
        <v>7663</v>
      </c>
      <c r="N5978" t="s">
        <v>4891</v>
      </c>
      <c r="O5978">
        <v>0</v>
      </c>
      <c r="P5978">
        <v>0</v>
      </c>
      <c r="Q5978">
        <v>1</v>
      </c>
    </row>
    <row r="5979" spans="1:17" x14ac:dyDescent="0.2">
      <c r="A5979" t="s">
        <v>498</v>
      </c>
      <c r="B5979" t="s">
        <v>134</v>
      </c>
      <c r="C5979" t="s">
        <v>497</v>
      </c>
      <c r="D5979" t="s">
        <v>54</v>
      </c>
      <c r="E5979" t="s">
        <v>5666</v>
      </c>
      <c r="F5979">
        <v>2.4E-2</v>
      </c>
      <c r="G5979">
        <v>2.4E-2</v>
      </c>
      <c r="H5979">
        <v>1</v>
      </c>
      <c r="J5979" t="s">
        <v>498</v>
      </c>
      <c r="K5979" t="s">
        <v>356</v>
      </c>
      <c r="L5979" t="s">
        <v>480</v>
      </c>
      <c r="M5979" t="s">
        <v>7663</v>
      </c>
      <c r="N5979" t="s">
        <v>4892</v>
      </c>
      <c r="O5979">
        <v>0</v>
      </c>
      <c r="P5979">
        <v>0</v>
      </c>
      <c r="Q5979">
        <v>1</v>
      </c>
    </row>
    <row r="5980" spans="1:17" x14ac:dyDescent="0.2">
      <c r="A5980" t="s">
        <v>498</v>
      </c>
      <c r="B5980" t="s">
        <v>134</v>
      </c>
      <c r="C5980" t="s">
        <v>497</v>
      </c>
      <c r="D5980" t="s">
        <v>54</v>
      </c>
      <c r="E5980" t="s">
        <v>5667</v>
      </c>
      <c r="F5980">
        <v>2.4E-2</v>
      </c>
      <c r="G5980">
        <v>2.4E-2</v>
      </c>
      <c r="H5980">
        <v>1</v>
      </c>
      <c r="J5980" t="s">
        <v>498</v>
      </c>
      <c r="K5980" t="s">
        <v>356</v>
      </c>
      <c r="L5980" t="s">
        <v>480</v>
      </c>
      <c r="M5980" t="s">
        <v>7663</v>
      </c>
      <c r="N5980" t="s">
        <v>4893</v>
      </c>
      <c r="O5980">
        <v>0</v>
      </c>
      <c r="P5980">
        <v>0</v>
      </c>
      <c r="Q5980">
        <v>1</v>
      </c>
    </row>
    <row r="5981" spans="1:17" x14ac:dyDescent="0.2">
      <c r="A5981" t="s">
        <v>498</v>
      </c>
      <c r="B5981" t="s">
        <v>134</v>
      </c>
      <c r="C5981" t="s">
        <v>497</v>
      </c>
      <c r="D5981" t="s">
        <v>54</v>
      </c>
      <c r="E5981" t="s">
        <v>5668</v>
      </c>
      <c r="F5981">
        <v>7.0999999999999994E-2</v>
      </c>
      <c r="G5981">
        <v>7.0999999999999994E-2</v>
      </c>
      <c r="H5981">
        <v>1</v>
      </c>
      <c r="J5981" t="s">
        <v>498</v>
      </c>
      <c r="K5981" t="s">
        <v>356</v>
      </c>
      <c r="L5981" t="s">
        <v>480</v>
      </c>
      <c r="M5981" t="s">
        <v>7663</v>
      </c>
      <c r="N5981" t="s">
        <v>4894</v>
      </c>
      <c r="O5981">
        <v>0</v>
      </c>
      <c r="P5981">
        <v>0</v>
      </c>
      <c r="Q5981">
        <v>1</v>
      </c>
    </row>
    <row r="5982" spans="1:17" x14ac:dyDescent="0.2">
      <c r="A5982" t="s">
        <v>498</v>
      </c>
      <c r="B5982" t="s">
        <v>134</v>
      </c>
      <c r="C5982" t="s">
        <v>497</v>
      </c>
      <c r="D5982" t="s">
        <v>54</v>
      </c>
      <c r="E5982" t="s">
        <v>5669</v>
      </c>
      <c r="F5982">
        <v>2.5000000000000001E-2</v>
      </c>
      <c r="G5982">
        <v>2.5000000000000001E-2</v>
      </c>
      <c r="H5982">
        <v>1</v>
      </c>
      <c r="J5982" t="s">
        <v>498</v>
      </c>
      <c r="K5982" t="s">
        <v>356</v>
      </c>
      <c r="L5982" t="s">
        <v>480</v>
      </c>
      <c r="M5982" t="s">
        <v>7663</v>
      </c>
      <c r="N5982" t="s">
        <v>4895</v>
      </c>
      <c r="O5982">
        <v>0</v>
      </c>
      <c r="P5982">
        <v>0</v>
      </c>
      <c r="Q5982">
        <v>1</v>
      </c>
    </row>
    <row r="5983" spans="1:17" x14ac:dyDescent="0.2">
      <c r="A5983" t="s">
        <v>498</v>
      </c>
      <c r="B5983" t="s">
        <v>134</v>
      </c>
      <c r="C5983" t="s">
        <v>497</v>
      </c>
      <c r="D5983" t="s">
        <v>54</v>
      </c>
      <c r="E5983" t="s">
        <v>5670</v>
      </c>
      <c r="F5983">
        <v>2.5999999999999999E-2</v>
      </c>
      <c r="G5983">
        <v>2.5999999999999999E-2</v>
      </c>
      <c r="H5983">
        <v>1</v>
      </c>
      <c r="J5983" t="s">
        <v>498</v>
      </c>
      <c r="K5983" t="s">
        <v>356</v>
      </c>
      <c r="L5983" t="s">
        <v>480</v>
      </c>
      <c r="M5983" t="s">
        <v>7663</v>
      </c>
      <c r="N5983" t="s">
        <v>4896</v>
      </c>
      <c r="O5983">
        <v>0</v>
      </c>
      <c r="P5983">
        <v>0</v>
      </c>
      <c r="Q5983">
        <v>1</v>
      </c>
    </row>
    <row r="5984" spans="1:17" x14ac:dyDescent="0.2">
      <c r="A5984" t="s">
        <v>498</v>
      </c>
      <c r="B5984" t="s">
        <v>134</v>
      </c>
      <c r="C5984" t="s">
        <v>497</v>
      </c>
      <c r="D5984" t="s">
        <v>54</v>
      </c>
      <c r="E5984" t="s">
        <v>5671</v>
      </c>
      <c r="F5984">
        <v>2.5999999999999999E-2</v>
      </c>
      <c r="G5984">
        <v>2.5999999999999999E-2</v>
      </c>
      <c r="H5984">
        <v>1</v>
      </c>
      <c r="J5984" t="s">
        <v>498</v>
      </c>
      <c r="K5984" t="s">
        <v>356</v>
      </c>
      <c r="L5984" t="s">
        <v>480</v>
      </c>
      <c r="M5984" t="s">
        <v>7663</v>
      </c>
      <c r="N5984" t="s">
        <v>4897</v>
      </c>
      <c r="O5984">
        <v>0</v>
      </c>
      <c r="P5984">
        <v>0</v>
      </c>
      <c r="Q5984">
        <v>1</v>
      </c>
    </row>
    <row r="5985" spans="1:17" x14ac:dyDescent="0.2">
      <c r="A5985" t="s">
        <v>498</v>
      </c>
      <c r="B5985" t="s">
        <v>134</v>
      </c>
      <c r="C5985" t="s">
        <v>497</v>
      </c>
      <c r="D5985" t="s">
        <v>54</v>
      </c>
      <c r="E5985" t="s">
        <v>5672</v>
      </c>
      <c r="F5985">
        <v>2.5999999999999999E-2</v>
      </c>
      <c r="G5985">
        <v>2.5999999999999999E-2</v>
      </c>
      <c r="H5985">
        <v>1</v>
      </c>
      <c r="J5985" t="s">
        <v>498</v>
      </c>
      <c r="K5985" t="s">
        <v>356</v>
      </c>
      <c r="L5985" t="s">
        <v>480</v>
      </c>
      <c r="M5985" t="s">
        <v>7663</v>
      </c>
      <c r="N5985" t="s">
        <v>4898</v>
      </c>
      <c r="O5985">
        <v>0</v>
      </c>
      <c r="P5985">
        <v>0</v>
      </c>
      <c r="Q5985">
        <v>1</v>
      </c>
    </row>
    <row r="5986" spans="1:17" x14ac:dyDescent="0.2">
      <c r="A5986" t="s">
        <v>498</v>
      </c>
      <c r="B5986" t="s">
        <v>134</v>
      </c>
      <c r="C5986" t="s">
        <v>497</v>
      </c>
      <c r="D5986" t="s">
        <v>54</v>
      </c>
      <c r="E5986" t="s">
        <v>5673</v>
      </c>
      <c r="F5986">
        <v>2.5999999999999999E-2</v>
      </c>
      <c r="G5986">
        <v>2.5999999999999999E-2</v>
      </c>
      <c r="H5986">
        <v>1</v>
      </c>
      <c r="J5986" t="s">
        <v>498</v>
      </c>
      <c r="K5986" t="s">
        <v>356</v>
      </c>
      <c r="L5986" t="s">
        <v>480</v>
      </c>
      <c r="M5986" t="s">
        <v>7663</v>
      </c>
      <c r="N5986" t="s">
        <v>4899</v>
      </c>
      <c r="O5986">
        <v>0</v>
      </c>
      <c r="P5986">
        <v>0</v>
      </c>
      <c r="Q5986">
        <v>1</v>
      </c>
    </row>
    <row r="5987" spans="1:17" x14ac:dyDescent="0.2">
      <c r="A5987" t="s">
        <v>498</v>
      </c>
      <c r="B5987" t="s">
        <v>134</v>
      </c>
      <c r="C5987" t="s">
        <v>497</v>
      </c>
      <c r="D5987" t="s">
        <v>54</v>
      </c>
      <c r="E5987" t="s">
        <v>5674</v>
      </c>
      <c r="F5987">
        <v>2.5999999999999999E-2</v>
      </c>
      <c r="G5987">
        <v>2.5999999999999999E-2</v>
      </c>
      <c r="H5987">
        <v>1</v>
      </c>
      <c r="J5987" t="s">
        <v>498</v>
      </c>
      <c r="K5987" t="s">
        <v>356</v>
      </c>
      <c r="L5987" t="s">
        <v>480</v>
      </c>
      <c r="M5987" t="s">
        <v>7663</v>
      </c>
      <c r="N5987" t="s">
        <v>4900</v>
      </c>
      <c r="O5987">
        <v>0</v>
      </c>
      <c r="P5987">
        <v>0</v>
      </c>
      <c r="Q5987">
        <v>1</v>
      </c>
    </row>
    <row r="5988" spans="1:17" x14ac:dyDescent="0.2">
      <c r="A5988" t="s">
        <v>498</v>
      </c>
      <c r="B5988" t="s">
        <v>134</v>
      </c>
      <c r="C5988" t="s">
        <v>497</v>
      </c>
      <c r="D5988" t="s">
        <v>54</v>
      </c>
      <c r="E5988" t="s">
        <v>5675</v>
      </c>
      <c r="F5988">
        <v>2.5999999999999999E-2</v>
      </c>
      <c r="G5988">
        <v>2.5999999999999999E-2</v>
      </c>
      <c r="H5988">
        <v>1</v>
      </c>
      <c r="J5988" t="s">
        <v>498</v>
      </c>
      <c r="K5988" t="s">
        <v>356</v>
      </c>
      <c r="L5988" t="s">
        <v>480</v>
      </c>
      <c r="M5988" t="s">
        <v>7663</v>
      </c>
      <c r="N5988" t="s">
        <v>4901</v>
      </c>
      <c r="O5988">
        <v>0</v>
      </c>
      <c r="P5988">
        <v>0</v>
      </c>
      <c r="Q5988">
        <v>1</v>
      </c>
    </row>
    <row r="5989" spans="1:17" x14ac:dyDescent="0.2">
      <c r="A5989" t="s">
        <v>498</v>
      </c>
      <c r="B5989" t="s">
        <v>134</v>
      </c>
      <c r="C5989" t="s">
        <v>497</v>
      </c>
      <c r="D5989" t="s">
        <v>54</v>
      </c>
      <c r="E5989" t="s">
        <v>5676</v>
      </c>
      <c r="F5989">
        <v>2.5999999999999999E-2</v>
      </c>
      <c r="G5989">
        <v>2.5999999999999999E-2</v>
      </c>
      <c r="H5989">
        <v>1</v>
      </c>
      <c r="J5989" t="s">
        <v>498</v>
      </c>
      <c r="K5989" t="s">
        <v>356</v>
      </c>
      <c r="L5989" t="s">
        <v>480</v>
      </c>
      <c r="M5989" t="s">
        <v>7663</v>
      </c>
      <c r="N5989" t="s">
        <v>4902</v>
      </c>
      <c r="O5989">
        <v>0</v>
      </c>
      <c r="P5989">
        <v>0</v>
      </c>
      <c r="Q5989">
        <v>1</v>
      </c>
    </row>
    <row r="5990" spans="1:17" x14ac:dyDescent="0.2">
      <c r="A5990" t="s">
        <v>498</v>
      </c>
      <c r="B5990" t="s">
        <v>134</v>
      </c>
      <c r="C5990" t="s">
        <v>497</v>
      </c>
      <c r="D5990" t="s">
        <v>54</v>
      </c>
      <c r="E5990" t="s">
        <v>5677</v>
      </c>
      <c r="F5990">
        <v>2.5000000000000001E-2</v>
      </c>
      <c r="G5990">
        <v>2.5000000000000001E-2</v>
      </c>
      <c r="H5990">
        <v>1</v>
      </c>
      <c r="J5990" t="s">
        <v>498</v>
      </c>
      <c r="K5990" t="s">
        <v>356</v>
      </c>
      <c r="L5990" t="s">
        <v>480</v>
      </c>
      <c r="M5990" t="s">
        <v>7663</v>
      </c>
      <c r="N5990" t="s">
        <v>4903</v>
      </c>
      <c r="O5990">
        <v>0</v>
      </c>
      <c r="P5990">
        <v>0</v>
      </c>
      <c r="Q5990">
        <v>1</v>
      </c>
    </row>
    <row r="5991" spans="1:17" x14ac:dyDescent="0.2">
      <c r="A5991" t="s">
        <v>498</v>
      </c>
      <c r="B5991" t="s">
        <v>134</v>
      </c>
      <c r="C5991" t="s">
        <v>497</v>
      </c>
      <c r="D5991" t="s">
        <v>54</v>
      </c>
      <c r="E5991" t="s">
        <v>5678</v>
      </c>
      <c r="F5991">
        <v>2.5999999999999999E-2</v>
      </c>
      <c r="G5991">
        <v>2.5999999999999999E-2</v>
      </c>
      <c r="H5991">
        <v>1</v>
      </c>
      <c r="J5991" t="s">
        <v>498</v>
      </c>
      <c r="K5991" t="s">
        <v>356</v>
      </c>
      <c r="L5991" t="s">
        <v>480</v>
      </c>
      <c r="M5991" t="s">
        <v>7663</v>
      </c>
      <c r="N5991" t="s">
        <v>4904</v>
      </c>
      <c r="O5991">
        <v>0</v>
      </c>
      <c r="P5991">
        <v>0</v>
      </c>
      <c r="Q5991">
        <v>1</v>
      </c>
    </row>
    <row r="5992" spans="1:17" x14ac:dyDescent="0.2">
      <c r="A5992" t="s">
        <v>498</v>
      </c>
      <c r="B5992" t="s">
        <v>134</v>
      </c>
      <c r="C5992" t="s">
        <v>497</v>
      </c>
      <c r="D5992" t="s">
        <v>54</v>
      </c>
      <c r="E5992" t="s">
        <v>5679</v>
      </c>
      <c r="F5992">
        <v>0.14599999999999999</v>
      </c>
      <c r="G5992">
        <v>0.14599999999999999</v>
      </c>
      <c r="H5992">
        <v>1</v>
      </c>
      <c r="J5992" t="s">
        <v>498</v>
      </c>
      <c r="K5992" t="s">
        <v>356</v>
      </c>
      <c r="L5992" t="s">
        <v>480</v>
      </c>
      <c r="M5992" t="s">
        <v>7663</v>
      </c>
      <c r="N5992" t="s">
        <v>4905</v>
      </c>
      <c r="O5992">
        <v>0</v>
      </c>
      <c r="P5992">
        <v>0</v>
      </c>
      <c r="Q5992">
        <v>1</v>
      </c>
    </row>
    <row r="5993" spans="1:17" x14ac:dyDescent="0.2">
      <c r="A5993" t="s">
        <v>498</v>
      </c>
      <c r="B5993" t="s">
        <v>134</v>
      </c>
      <c r="C5993" t="s">
        <v>497</v>
      </c>
      <c r="D5993" t="s">
        <v>54</v>
      </c>
      <c r="E5993" t="s">
        <v>5680</v>
      </c>
      <c r="F5993">
        <v>2.5000000000000001E-2</v>
      </c>
      <c r="G5993">
        <v>2.5000000000000001E-2</v>
      </c>
      <c r="H5993">
        <v>1</v>
      </c>
      <c r="J5993" t="s">
        <v>498</v>
      </c>
      <c r="K5993" t="s">
        <v>356</v>
      </c>
      <c r="L5993" t="s">
        <v>480</v>
      </c>
      <c r="M5993" t="s">
        <v>7663</v>
      </c>
      <c r="N5993" t="s">
        <v>4906</v>
      </c>
      <c r="O5993">
        <v>0</v>
      </c>
      <c r="P5993">
        <v>0</v>
      </c>
      <c r="Q5993">
        <v>1</v>
      </c>
    </row>
    <row r="5994" spans="1:17" x14ac:dyDescent="0.2">
      <c r="A5994" t="s">
        <v>498</v>
      </c>
      <c r="B5994" t="s">
        <v>134</v>
      </c>
      <c r="C5994" t="s">
        <v>497</v>
      </c>
      <c r="D5994" t="s">
        <v>54</v>
      </c>
      <c r="E5994" t="s">
        <v>5681</v>
      </c>
      <c r="F5994">
        <v>2.4E-2</v>
      </c>
      <c r="G5994">
        <v>2.5000000000000001E-2</v>
      </c>
      <c r="H5994">
        <v>1</v>
      </c>
      <c r="J5994" t="s">
        <v>498</v>
      </c>
      <c r="K5994" t="s">
        <v>356</v>
      </c>
      <c r="L5994" t="s">
        <v>480</v>
      </c>
      <c r="M5994" t="s">
        <v>7663</v>
      </c>
      <c r="N5994" t="s">
        <v>4907</v>
      </c>
      <c r="O5994">
        <v>0</v>
      </c>
      <c r="P5994">
        <v>0</v>
      </c>
      <c r="Q5994">
        <v>1</v>
      </c>
    </row>
    <row r="5995" spans="1:17" x14ac:dyDescent="0.2">
      <c r="A5995" t="s">
        <v>498</v>
      </c>
      <c r="B5995" t="s">
        <v>134</v>
      </c>
      <c r="C5995" t="s">
        <v>497</v>
      </c>
      <c r="D5995" t="s">
        <v>54</v>
      </c>
      <c r="E5995" t="s">
        <v>5682</v>
      </c>
      <c r="F5995">
        <v>2.5000000000000001E-2</v>
      </c>
      <c r="G5995">
        <v>2.5000000000000001E-2</v>
      </c>
      <c r="H5995">
        <v>1</v>
      </c>
      <c r="J5995" t="s">
        <v>498</v>
      </c>
      <c r="K5995" t="s">
        <v>356</v>
      </c>
      <c r="L5995" t="s">
        <v>480</v>
      </c>
      <c r="M5995" t="s">
        <v>7663</v>
      </c>
      <c r="N5995" t="s">
        <v>4908</v>
      </c>
      <c r="O5995">
        <v>0</v>
      </c>
      <c r="P5995">
        <v>0</v>
      </c>
      <c r="Q5995">
        <v>1</v>
      </c>
    </row>
    <row r="5996" spans="1:17" x14ac:dyDescent="0.2">
      <c r="A5996" t="s">
        <v>498</v>
      </c>
      <c r="B5996" t="s">
        <v>134</v>
      </c>
      <c r="C5996" t="s">
        <v>497</v>
      </c>
      <c r="D5996" t="s">
        <v>54</v>
      </c>
      <c r="E5996" t="s">
        <v>5683</v>
      </c>
      <c r="F5996">
        <v>2.4E-2</v>
      </c>
      <c r="G5996">
        <v>2.4E-2</v>
      </c>
      <c r="H5996">
        <v>1</v>
      </c>
      <c r="J5996" t="s">
        <v>498</v>
      </c>
      <c r="K5996" t="s">
        <v>356</v>
      </c>
      <c r="L5996" t="s">
        <v>480</v>
      </c>
      <c r="M5996" t="s">
        <v>7663</v>
      </c>
      <c r="N5996" t="s">
        <v>4909</v>
      </c>
      <c r="O5996">
        <v>0</v>
      </c>
      <c r="P5996">
        <v>0</v>
      </c>
      <c r="Q5996">
        <v>1</v>
      </c>
    </row>
    <row r="5997" spans="1:17" x14ac:dyDescent="0.2">
      <c r="A5997" t="s">
        <v>498</v>
      </c>
      <c r="B5997" t="s">
        <v>134</v>
      </c>
      <c r="C5997" t="s">
        <v>497</v>
      </c>
      <c r="D5997" t="s">
        <v>54</v>
      </c>
      <c r="E5997" t="s">
        <v>5684</v>
      </c>
      <c r="F5997">
        <v>2.4E-2</v>
      </c>
      <c r="G5997">
        <v>2.4E-2</v>
      </c>
      <c r="H5997">
        <v>1</v>
      </c>
      <c r="J5997" t="s">
        <v>498</v>
      </c>
      <c r="K5997" t="s">
        <v>356</v>
      </c>
      <c r="L5997" t="s">
        <v>480</v>
      </c>
      <c r="M5997" t="s">
        <v>7663</v>
      </c>
      <c r="N5997" t="s">
        <v>4910</v>
      </c>
      <c r="O5997">
        <v>0</v>
      </c>
      <c r="P5997">
        <v>0</v>
      </c>
      <c r="Q5997">
        <v>1</v>
      </c>
    </row>
    <row r="5998" spans="1:17" x14ac:dyDescent="0.2">
      <c r="A5998" t="s">
        <v>498</v>
      </c>
      <c r="B5998" t="s">
        <v>134</v>
      </c>
      <c r="C5998" t="s">
        <v>497</v>
      </c>
      <c r="D5998" t="s">
        <v>54</v>
      </c>
      <c r="E5998" t="s">
        <v>5685</v>
      </c>
      <c r="F5998">
        <v>2.4E-2</v>
      </c>
      <c r="G5998">
        <v>2.4E-2</v>
      </c>
      <c r="H5998">
        <v>1</v>
      </c>
      <c r="J5998" t="s">
        <v>498</v>
      </c>
      <c r="K5998" t="s">
        <v>356</v>
      </c>
      <c r="L5998" t="s">
        <v>480</v>
      </c>
      <c r="M5998" t="s">
        <v>7663</v>
      </c>
      <c r="N5998" t="s">
        <v>4911</v>
      </c>
      <c r="O5998">
        <v>0</v>
      </c>
      <c r="P5998">
        <v>0</v>
      </c>
      <c r="Q5998">
        <v>1</v>
      </c>
    </row>
    <row r="5999" spans="1:17" x14ac:dyDescent="0.2">
      <c r="A5999" t="s">
        <v>498</v>
      </c>
      <c r="B5999" t="s">
        <v>134</v>
      </c>
      <c r="C5999" t="s">
        <v>497</v>
      </c>
      <c r="D5999" t="s">
        <v>54</v>
      </c>
      <c r="E5999" t="s">
        <v>5686</v>
      </c>
      <c r="F5999">
        <v>2.4E-2</v>
      </c>
      <c r="G5999">
        <v>2.4E-2</v>
      </c>
      <c r="H5999">
        <v>1</v>
      </c>
      <c r="J5999" t="s">
        <v>498</v>
      </c>
      <c r="K5999" t="s">
        <v>356</v>
      </c>
      <c r="L5999" t="s">
        <v>480</v>
      </c>
      <c r="M5999" t="s">
        <v>7663</v>
      </c>
      <c r="N5999" t="s">
        <v>4912</v>
      </c>
      <c r="O5999">
        <v>0</v>
      </c>
      <c r="P5999">
        <v>0</v>
      </c>
      <c r="Q5999">
        <v>1</v>
      </c>
    </row>
    <row r="6000" spans="1:17" x14ac:dyDescent="0.2">
      <c r="A6000" t="s">
        <v>498</v>
      </c>
      <c r="B6000" t="s">
        <v>134</v>
      </c>
      <c r="C6000" t="s">
        <v>497</v>
      </c>
      <c r="D6000" t="s">
        <v>54</v>
      </c>
      <c r="E6000" t="s">
        <v>5687</v>
      </c>
      <c r="F6000">
        <v>2.4E-2</v>
      </c>
      <c r="G6000">
        <v>2.4E-2</v>
      </c>
      <c r="H6000">
        <v>1</v>
      </c>
      <c r="J6000" t="s">
        <v>498</v>
      </c>
      <c r="K6000" t="s">
        <v>356</v>
      </c>
      <c r="L6000" t="s">
        <v>480</v>
      </c>
      <c r="M6000" t="s">
        <v>7663</v>
      </c>
      <c r="N6000" t="s">
        <v>4913</v>
      </c>
      <c r="O6000">
        <v>0</v>
      </c>
      <c r="P6000">
        <v>0</v>
      </c>
      <c r="Q6000">
        <v>1</v>
      </c>
    </row>
    <row r="6001" spans="1:17" x14ac:dyDescent="0.2">
      <c r="A6001" t="s">
        <v>498</v>
      </c>
      <c r="B6001" t="s">
        <v>134</v>
      </c>
      <c r="C6001" t="s">
        <v>497</v>
      </c>
      <c r="D6001" t="s">
        <v>54</v>
      </c>
      <c r="E6001" t="s">
        <v>5688</v>
      </c>
      <c r="F6001">
        <v>2.4E-2</v>
      </c>
      <c r="G6001">
        <v>2.4E-2</v>
      </c>
      <c r="H6001">
        <v>1</v>
      </c>
      <c r="J6001" t="s">
        <v>498</v>
      </c>
      <c r="K6001" t="s">
        <v>356</v>
      </c>
      <c r="L6001" t="s">
        <v>480</v>
      </c>
      <c r="M6001" t="s">
        <v>7663</v>
      </c>
      <c r="N6001" t="s">
        <v>4914</v>
      </c>
      <c r="O6001">
        <v>0</v>
      </c>
      <c r="P6001">
        <v>0</v>
      </c>
      <c r="Q6001">
        <v>1</v>
      </c>
    </row>
    <row r="6002" spans="1:17" x14ac:dyDescent="0.2">
      <c r="A6002" t="s">
        <v>498</v>
      </c>
      <c r="B6002" t="s">
        <v>134</v>
      </c>
      <c r="C6002" t="s">
        <v>497</v>
      </c>
      <c r="D6002" t="s">
        <v>54</v>
      </c>
      <c r="E6002" t="s">
        <v>5689</v>
      </c>
      <c r="F6002">
        <v>2.4E-2</v>
      </c>
      <c r="G6002">
        <v>2.4E-2</v>
      </c>
      <c r="H6002">
        <v>1</v>
      </c>
      <c r="J6002" t="s">
        <v>498</v>
      </c>
      <c r="K6002" t="s">
        <v>356</v>
      </c>
      <c r="L6002" t="s">
        <v>480</v>
      </c>
      <c r="M6002" t="s">
        <v>7663</v>
      </c>
      <c r="N6002" t="s">
        <v>4915</v>
      </c>
      <c r="O6002">
        <v>0</v>
      </c>
      <c r="P6002">
        <v>0</v>
      </c>
      <c r="Q6002">
        <v>1</v>
      </c>
    </row>
    <row r="6003" spans="1:17" x14ac:dyDescent="0.2">
      <c r="A6003" t="s">
        <v>498</v>
      </c>
      <c r="B6003" t="s">
        <v>134</v>
      </c>
      <c r="C6003" t="s">
        <v>497</v>
      </c>
      <c r="D6003" t="s">
        <v>54</v>
      </c>
      <c r="E6003" t="s">
        <v>5690</v>
      </c>
      <c r="F6003">
        <v>2.4E-2</v>
      </c>
      <c r="G6003">
        <v>2.5000000000000001E-2</v>
      </c>
      <c r="H6003">
        <v>1</v>
      </c>
      <c r="J6003" t="s">
        <v>498</v>
      </c>
      <c r="K6003" t="s">
        <v>356</v>
      </c>
      <c r="L6003" t="s">
        <v>480</v>
      </c>
      <c r="M6003" t="s">
        <v>7663</v>
      </c>
      <c r="N6003" t="s">
        <v>4916</v>
      </c>
      <c r="O6003">
        <v>0</v>
      </c>
      <c r="P6003">
        <v>0</v>
      </c>
      <c r="Q6003">
        <v>1</v>
      </c>
    </row>
    <row r="6004" spans="1:17" x14ac:dyDescent="0.2">
      <c r="A6004" t="s">
        <v>498</v>
      </c>
      <c r="B6004" t="s">
        <v>134</v>
      </c>
      <c r="C6004" t="s">
        <v>497</v>
      </c>
      <c r="D6004" t="s">
        <v>54</v>
      </c>
      <c r="E6004" t="s">
        <v>5691</v>
      </c>
      <c r="F6004">
        <v>2.4E-2</v>
      </c>
      <c r="G6004">
        <v>2.4E-2</v>
      </c>
      <c r="H6004">
        <v>1</v>
      </c>
      <c r="J6004" t="s">
        <v>498</v>
      </c>
      <c r="K6004" t="s">
        <v>356</v>
      </c>
      <c r="L6004" t="s">
        <v>480</v>
      </c>
      <c r="M6004" t="s">
        <v>7663</v>
      </c>
      <c r="N6004" t="s">
        <v>4917</v>
      </c>
      <c r="O6004">
        <v>0</v>
      </c>
      <c r="P6004">
        <v>0</v>
      </c>
      <c r="Q6004">
        <v>1</v>
      </c>
    </row>
    <row r="6005" spans="1:17" x14ac:dyDescent="0.2">
      <c r="A6005" t="s">
        <v>498</v>
      </c>
      <c r="B6005" t="s">
        <v>134</v>
      </c>
      <c r="C6005" t="s">
        <v>497</v>
      </c>
      <c r="D6005" t="s">
        <v>54</v>
      </c>
      <c r="E6005" t="s">
        <v>5692</v>
      </c>
      <c r="F6005">
        <v>6.0999999999999999E-2</v>
      </c>
      <c r="G6005">
        <v>6.0999999999999999E-2</v>
      </c>
      <c r="H6005">
        <v>1</v>
      </c>
      <c r="J6005" t="s">
        <v>498</v>
      </c>
      <c r="K6005" t="s">
        <v>356</v>
      </c>
      <c r="L6005" t="s">
        <v>480</v>
      </c>
      <c r="M6005" t="s">
        <v>7663</v>
      </c>
      <c r="N6005" t="s">
        <v>4918</v>
      </c>
      <c r="O6005">
        <v>0</v>
      </c>
      <c r="P6005">
        <v>0</v>
      </c>
      <c r="Q6005">
        <v>1</v>
      </c>
    </row>
    <row r="6006" spans="1:17" x14ac:dyDescent="0.2">
      <c r="A6006" t="s">
        <v>498</v>
      </c>
      <c r="B6006" t="s">
        <v>134</v>
      </c>
      <c r="C6006" t="s">
        <v>497</v>
      </c>
      <c r="D6006" t="s">
        <v>54</v>
      </c>
      <c r="E6006" t="s">
        <v>5693</v>
      </c>
      <c r="F6006">
        <v>2.4E-2</v>
      </c>
      <c r="G6006">
        <v>2.4E-2</v>
      </c>
      <c r="H6006">
        <v>1</v>
      </c>
      <c r="J6006" t="s">
        <v>498</v>
      </c>
      <c r="K6006" t="s">
        <v>356</v>
      </c>
      <c r="L6006" t="s">
        <v>480</v>
      </c>
      <c r="M6006" t="s">
        <v>7663</v>
      </c>
      <c r="N6006" t="s">
        <v>4919</v>
      </c>
      <c r="O6006">
        <v>0</v>
      </c>
      <c r="P6006">
        <v>0</v>
      </c>
      <c r="Q6006">
        <v>1</v>
      </c>
    </row>
    <row r="6007" spans="1:17" x14ac:dyDescent="0.2">
      <c r="A6007" t="s">
        <v>498</v>
      </c>
      <c r="B6007" t="s">
        <v>134</v>
      </c>
      <c r="C6007" t="s">
        <v>497</v>
      </c>
      <c r="D6007" t="s">
        <v>54</v>
      </c>
      <c r="E6007" t="s">
        <v>5694</v>
      </c>
      <c r="F6007">
        <v>2.5000000000000001E-2</v>
      </c>
      <c r="G6007">
        <v>2.5000000000000001E-2</v>
      </c>
      <c r="H6007">
        <v>1</v>
      </c>
      <c r="J6007" t="s">
        <v>498</v>
      </c>
      <c r="K6007" t="s">
        <v>356</v>
      </c>
      <c r="L6007" t="s">
        <v>480</v>
      </c>
      <c r="M6007" t="s">
        <v>7663</v>
      </c>
      <c r="N6007" t="s">
        <v>4920</v>
      </c>
      <c r="O6007">
        <v>0</v>
      </c>
      <c r="P6007">
        <v>0</v>
      </c>
      <c r="Q6007">
        <v>1</v>
      </c>
    </row>
    <row r="6008" spans="1:17" x14ac:dyDescent="0.2">
      <c r="A6008" t="s">
        <v>498</v>
      </c>
      <c r="B6008" t="s">
        <v>134</v>
      </c>
      <c r="C6008" t="s">
        <v>497</v>
      </c>
      <c r="D6008" t="s">
        <v>54</v>
      </c>
      <c r="E6008" t="s">
        <v>5695</v>
      </c>
      <c r="F6008">
        <v>2.5000000000000001E-2</v>
      </c>
      <c r="G6008">
        <v>2.5000000000000001E-2</v>
      </c>
      <c r="H6008">
        <v>1</v>
      </c>
      <c r="J6008" t="s">
        <v>498</v>
      </c>
      <c r="K6008" t="s">
        <v>356</v>
      </c>
      <c r="L6008" t="s">
        <v>480</v>
      </c>
      <c r="M6008" t="s">
        <v>7663</v>
      </c>
      <c r="N6008" t="s">
        <v>4921</v>
      </c>
      <c r="O6008">
        <v>0</v>
      </c>
      <c r="P6008">
        <v>0</v>
      </c>
      <c r="Q6008">
        <v>1</v>
      </c>
    </row>
    <row r="6009" spans="1:17" x14ac:dyDescent="0.2">
      <c r="A6009" t="s">
        <v>498</v>
      </c>
      <c r="B6009" t="s">
        <v>134</v>
      </c>
      <c r="C6009" t="s">
        <v>497</v>
      </c>
      <c r="D6009" t="s">
        <v>54</v>
      </c>
      <c r="E6009" t="s">
        <v>5696</v>
      </c>
      <c r="F6009">
        <v>2.5000000000000001E-2</v>
      </c>
      <c r="G6009">
        <v>2.5000000000000001E-2</v>
      </c>
      <c r="H6009">
        <v>1</v>
      </c>
      <c r="J6009" t="s">
        <v>498</v>
      </c>
      <c r="K6009" t="s">
        <v>356</v>
      </c>
      <c r="L6009" t="s">
        <v>480</v>
      </c>
      <c r="M6009" t="s">
        <v>7663</v>
      </c>
      <c r="N6009" t="s">
        <v>4922</v>
      </c>
      <c r="O6009">
        <v>0</v>
      </c>
      <c r="P6009">
        <v>0</v>
      </c>
      <c r="Q6009">
        <v>1</v>
      </c>
    </row>
    <row r="6010" spans="1:17" x14ac:dyDescent="0.2">
      <c r="A6010" t="s">
        <v>498</v>
      </c>
      <c r="B6010" t="s">
        <v>134</v>
      </c>
      <c r="C6010" t="s">
        <v>497</v>
      </c>
      <c r="D6010" t="s">
        <v>54</v>
      </c>
      <c r="E6010" t="s">
        <v>5697</v>
      </c>
      <c r="F6010">
        <v>2.5000000000000001E-2</v>
      </c>
      <c r="G6010">
        <v>2.5000000000000001E-2</v>
      </c>
      <c r="H6010">
        <v>1</v>
      </c>
      <c r="J6010" t="s">
        <v>498</v>
      </c>
      <c r="K6010" t="s">
        <v>356</v>
      </c>
      <c r="L6010" t="s">
        <v>480</v>
      </c>
      <c r="M6010" t="s">
        <v>7663</v>
      </c>
      <c r="N6010" t="s">
        <v>4923</v>
      </c>
      <c r="O6010">
        <v>0</v>
      </c>
      <c r="P6010">
        <v>0</v>
      </c>
      <c r="Q6010">
        <v>1</v>
      </c>
    </row>
    <row r="6011" spans="1:17" x14ac:dyDescent="0.2">
      <c r="A6011" t="s">
        <v>498</v>
      </c>
      <c r="B6011" t="s">
        <v>134</v>
      </c>
      <c r="C6011" t="s">
        <v>497</v>
      </c>
      <c r="D6011" t="s">
        <v>54</v>
      </c>
      <c r="E6011" t="s">
        <v>5698</v>
      </c>
      <c r="F6011">
        <v>2.5999999999999999E-2</v>
      </c>
      <c r="G6011">
        <v>2.5999999999999999E-2</v>
      </c>
      <c r="H6011">
        <v>1</v>
      </c>
      <c r="J6011" t="s">
        <v>498</v>
      </c>
      <c r="K6011" t="s">
        <v>356</v>
      </c>
      <c r="L6011" t="s">
        <v>480</v>
      </c>
      <c r="M6011" t="s">
        <v>7663</v>
      </c>
      <c r="N6011" t="s">
        <v>4924</v>
      </c>
      <c r="O6011">
        <v>0</v>
      </c>
      <c r="P6011">
        <v>0</v>
      </c>
      <c r="Q6011">
        <v>1</v>
      </c>
    </row>
    <row r="6012" spans="1:17" x14ac:dyDescent="0.2">
      <c r="A6012" t="s">
        <v>498</v>
      </c>
      <c r="B6012" t="s">
        <v>134</v>
      </c>
      <c r="C6012" t="s">
        <v>497</v>
      </c>
      <c r="D6012" t="s">
        <v>54</v>
      </c>
      <c r="E6012" t="s">
        <v>5699</v>
      </c>
      <c r="F6012">
        <v>2.5000000000000001E-2</v>
      </c>
      <c r="G6012">
        <v>2.5000000000000001E-2</v>
      </c>
      <c r="H6012">
        <v>1</v>
      </c>
      <c r="J6012" t="s">
        <v>498</v>
      </c>
      <c r="K6012" t="s">
        <v>356</v>
      </c>
      <c r="L6012" t="s">
        <v>480</v>
      </c>
      <c r="M6012" t="s">
        <v>7663</v>
      </c>
      <c r="N6012" t="s">
        <v>4925</v>
      </c>
      <c r="O6012">
        <v>0</v>
      </c>
      <c r="P6012">
        <v>0</v>
      </c>
      <c r="Q6012">
        <v>1</v>
      </c>
    </row>
    <row r="6013" spans="1:17" x14ac:dyDescent="0.2">
      <c r="A6013" t="s">
        <v>498</v>
      </c>
      <c r="B6013" t="s">
        <v>134</v>
      </c>
      <c r="C6013" t="s">
        <v>497</v>
      </c>
      <c r="D6013" t="s">
        <v>54</v>
      </c>
      <c r="E6013" t="s">
        <v>5700</v>
      </c>
      <c r="F6013">
        <v>2.5000000000000001E-2</v>
      </c>
      <c r="G6013">
        <v>2.5000000000000001E-2</v>
      </c>
      <c r="H6013">
        <v>1</v>
      </c>
      <c r="J6013" t="s">
        <v>498</v>
      </c>
      <c r="K6013" t="s">
        <v>356</v>
      </c>
      <c r="L6013" t="s">
        <v>480</v>
      </c>
      <c r="M6013" t="s">
        <v>7663</v>
      </c>
      <c r="N6013" t="s">
        <v>4926</v>
      </c>
      <c r="O6013">
        <v>0</v>
      </c>
      <c r="P6013">
        <v>0</v>
      </c>
      <c r="Q6013">
        <v>1</v>
      </c>
    </row>
    <row r="6014" spans="1:17" x14ac:dyDescent="0.2">
      <c r="A6014" t="s">
        <v>498</v>
      </c>
      <c r="B6014" t="s">
        <v>134</v>
      </c>
      <c r="C6014" t="s">
        <v>497</v>
      </c>
      <c r="D6014" t="s">
        <v>54</v>
      </c>
      <c r="E6014" t="s">
        <v>5701</v>
      </c>
      <c r="F6014">
        <v>2.5000000000000001E-2</v>
      </c>
      <c r="G6014">
        <v>2.5000000000000001E-2</v>
      </c>
      <c r="H6014">
        <v>1</v>
      </c>
      <c r="J6014" t="s">
        <v>498</v>
      </c>
      <c r="K6014" t="s">
        <v>356</v>
      </c>
      <c r="L6014" t="s">
        <v>480</v>
      </c>
      <c r="M6014" t="s">
        <v>7663</v>
      </c>
      <c r="N6014" t="s">
        <v>4927</v>
      </c>
      <c r="O6014">
        <v>0</v>
      </c>
      <c r="P6014">
        <v>0</v>
      </c>
      <c r="Q6014">
        <v>1</v>
      </c>
    </row>
    <row r="6015" spans="1:17" x14ac:dyDescent="0.2">
      <c r="A6015" t="s">
        <v>498</v>
      </c>
      <c r="B6015" t="s">
        <v>134</v>
      </c>
      <c r="C6015" t="s">
        <v>497</v>
      </c>
      <c r="D6015" t="s">
        <v>54</v>
      </c>
      <c r="E6015" t="s">
        <v>5702</v>
      </c>
      <c r="F6015">
        <v>2.5000000000000001E-2</v>
      </c>
      <c r="G6015">
        <v>2.5000000000000001E-2</v>
      </c>
      <c r="H6015">
        <v>1</v>
      </c>
      <c r="J6015" t="s">
        <v>498</v>
      </c>
      <c r="K6015" t="s">
        <v>356</v>
      </c>
      <c r="L6015" t="s">
        <v>480</v>
      </c>
      <c r="M6015" t="s">
        <v>7663</v>
      </c>
      <c r="N6015" t="s">
        <v>4928</v>
      </c>
      <c r="O6015">
        <v>0</v>
      </c>
      <c r="P6015">
        <v>0</v>
      </c>
      <c r="Q6015">
        <v>1</v>
      </c>
    </row>
    <row r="6016" spans="1:17" x14ac:dyDescent="0.2">
      <c r="A6016" t="s">
        <v>498</v>
      </c>
      <c r="B6016" t="s">
        <v>134</v>
      </c>
      <c r="C6016" t="s">
        <v>497</v>
      </c>
      <c r="D6016" t="s">
        <v>54</v>
      </c>
      <c r="E6016" t="s">
        <v>5703</v>
      </c>
      <c r="F6016">
        <v>2.4E-2</v>
      </c>
      <c r="G6016">
        <v>2.4E-2</v>
      </c>
      <c r="H6016">
        <v>1</v>
      </c>
      <c r="J6016" t="s">
        <v>498</v>
      </c>
      <c r="K6016" t="s">
        <v>356</v>
      </c>
      <c r="L6016" t="s">
        <v>480</v>
      </c>
      <c r="M6016" t="s">
        <v>7663</v>
      </c>
      <c r="N6016" t="s">
        <v>4929</v>
      </c>
      <c r="O6016">
        <v>0</v>
      </c>
      <c r="P6016">
        <v>0</v>
      </c>
      <c r="Q6016">
        <v>1</v>
      </c>
    </row>
    <row r="6017" spans="1:17" x14ac:dyDescent="0.2">
      <c r="A6017" t="s">
        <v>498</v>
      </c>
      <c r="B6017" t="s">
        <v>134</v>
      </c>
      <c r="C6017" t="s">
        <v>497</v>
      </c>
      <c r="D6017" t="s">
        <v>54</v>
      </c>
      <c r="E6017" t="s">
        <v>5704</v>
      </c>
      <c r="F6017">
        <v>2.1999999999999999E-2</v>
      </c>
      <c r="G6017">
        <v>2.1999999999999999E-2</v>
      </c>
      <c r="H6017">
        <v>1</v>
      </c>
      <c r="J6017" t="s">
        <v>498</v>
      </c>
      <c r="K6017" t="s">
        <v>356</v>
      </c>
      <c r="L6017" t="s">
        <v>480</v>
      </c>
      <c r="M6017" t="s">
        <v>7663</v>
      </c>
      <c r="N6017" t="s">
        <v>4930</v>
      </c>
      <c r="O6017">
        <v>0</v>
      </c>
      <c r="P6017">
        <v>0</v>
      </c>
      <c r="Q6017">
        <v>1</v>
      </c>
    </row>
    <row r="6018" spans="1:17" x14ac:dyDescent="0.2">
      <c r="A6018" t="s">
        <v>498</v>
      </c>
      <c r="B6018" t="s">
        <v>134</v>
      </c>
      <c r="C6018" t="s">
        <v>497</v>
      </c>
      <c r="D6018" t="s">
        <v>54</v>
      </c>
      <c r="E6018" t="s">
        <v>5705</v>
      </c>
      <c r="F6018">
        <v>0.02</v>
      </c>
      <c r="G6018">
        <v>0.02</v>
      </c>
      <c r="H6018">
        <v>1</v>
      </c>
      <c r="J6018" t="s">
        <v>498</v>
      </c>
      <c r="K6018" t="s">
        <v>356</v>
      </c>
      <c r="L6018" t="s">
        <v>480</v>
      </c>
      <c r="M6018" t="s">
        <v>7663</v>
      </c>
      <c r="N6018" t="s">
        <v>4931</v>
      </c>
      <c r="O6018">
        <v>0</v>
      </c>
      <c r="P6018">
        <v>0</v>
      </c>
      <c r="Q6018">
        <v>1</v>
      </c>
    </row>
    <row r="6019" spans="1:17" x14ac:dyDescent="0.2">
      <c r="A6019" t="s">
        <v>498</v>
      </c>
      <c r="B6019" t="s">
        <v>134</v>
      </c>
      <c r="C6019" t="s">
        <v>497</v>
      </c>
      <c r="D6019" t="s">
        <v>54</v>
      </c>
      <c r="E6019" t="s">
        <v>5706</v>
      </c>
      <c r="F6019">
        <v>2.3E-2</v>
      </c>
      <c r="G6019">
        <v>2.3E-2</v>
      </c>
      <c r="H6019">
        <v>1</v>
      </c>
      <c r="J6019" t="s">
        <v>498</v>
      </c>
      <c r="K6019" t="s">
        <v>356</v>
      </c>
      <c r="L6019" t="s">
        <v>480</v>
      </c>
      <c r="M6019" t="s">
        <v>7663</v>
      </c>
      <c r="N6019" t="s">
        <v>4932</v>
      </c>
      <c r="O6019">
        <v>0</v>
      </c>
      <c r="P6019">
        <v>0</v>
      </c>
      <c r="Q6019">
        <v>1</v>
      </c>
    </row>
    <row r="6020" spans="1:17" x14ac:dyDescent="0.2">
      <c r="A6020" t="s">
        <v>498</v>
      </c>
      <c r="B6020" t="s">
        <v>134</v>
      </c>
      <c r="C6020" t="s">
        <v>497</v>
      </c>
      <c r="D6020" t="s">
        <v>54</v>
      </c>
      <c r="E6020" t="s">
        <v>5707</v>
      </c>
      <c r="F6020">
        <v>2.4E-2</v>
      </c>
      <c r="G6020">
        <v>2.4E-2</v>
      </c>
      <c r="H6020">
        <v>1</v>
      </c>
      <c r="J6020" t="s">
        <v>498</v>
      </c>
      <c r="K6020" t="s">
        <v>356</v>
      </c>
      <c r="L6020" t="s">
        <v>480</v>
      </c>
      <c r="M6020" t="s">
        <v>7663</v>
      </c>
      <c r="N6020" t="s">
        <v>4933</v>
      </c>
      <c r="O6020">
        <v>0</v>
      </c>
      <c r="P6020">
        <v>0</v>
      </c>
      <c r="Q6020">
        <v>1</v>
      </c>
    </row>
    <row r="6021" spans="1:17" x14ac:dyDescent="0.2">
      <c r="A6021" t="s">
        <v>498</v>
      </c>
      <c r="B6021" t="s">
        <v>134</v>
      </c>
      <c r="C6021" t="s">
        <v>497</v>
      </c>
      <c r="D6021" t="s">
        <v>54</v>
      </c>
      <c r="E6021" t="s">
        <v>5708</v>
      </c>
      <c r="F6021">
        <v>2.4E-2</v>
      </c>
      <c r="G6021">
        <v>2.4E-2</v>
      </c>
      <c r="H6021">
        <v>1</v>
      </c>
      <c r="J6021" t="s">
        <v>498</v>
      </c>
      <c r="K6021" t="s">
        <v>356</v>
      </c>
      <c r="L6021" t="s">
        <v>480</v>
      </c>
      <c r="M6021" t="s">
        <v>7663</v>
      </c>
      <c r="N6021" t="s">
        <v>4934</v>
      </c>
      <c r="O6021">
        <v>0</v>
      </c>
      <c r="P6021">
        <v>0</v>
      </c>
      <c r="Q6021">
        <v>1</v>
      </c>
    </row>
    <row r="6022" spans="1:17" x14ac:dyDescent="0.2">
      <c r="A6022" t="s">
        <v>498</v>
      </c>
      <c r="B6022" t="s">
        <v>134</v>
      </c>
      <c r="C6022" t="s">
        <v>497</v>
      </c>
      <c r="D6022" t="s">
        <v>54</v>
      </c>
      <c r="E6022" t="s">
        <v>5709</v>
      </c>
      <c r="F6022">
        <v>2.4E-2</v>
      </c>
      <c r="G6022">
        <v>2.4E-2</v>
      </c>
      <c r="H6022">
        <v>1</v>
      </c>
      <c r="J6022" t="s">
        <v>498</v>
      </c>
      <c r="K6022" t="s">
        <v>356</v>
      </c>
      <c r="L6022" t="s">
        <v>480</v>
      </c>
      <c r="M6022" t="s">
        <v>7663</v>
      </c>
      <c r="N6022" t="s">
        <v>4935</v>
      </c>
      <c r="O6022">
        <v>0</v>
      </c>
      <c r="P6022">
        <v>0</v>
      </c>
      <c r="Q6022">
        <v>1</v>
      </c>
    </row>
    <row r="6023" spans="1:17" x14ac:dyDescent="0.2">
      <c r="A6023" t="s">
        <v>498</v>
      </c>
      <c r="B6023" t="s">
        <v>134</v>
      </c>
      <c r="C6023" t="s">
        <v>497</v>
      </c>
      <c r="D6023" t="s">
        <v>54</v>
      </c>
      <c r="E6023" t="s">
        <v>5710</v>
      </c>
      <c r="F6023">
        <v>2.4E-2</v>
      </c>
      <c r="G6023">
        <v>2.4E-2</v>
      </c>
      <c r="H6023">
        <v>1</v>
      </c>
      <c r="J6023" t="s">
        <v>498</v>
      </c>
      <c r="K6023" t="s">
        <v>356</v>
      </c>
      <c r="L6023" t="s">
        <v>480</v>
      </c>
      <c r="M6023" t="s">
        <v>7663</v>
      </c>
      <c r="N6023" t="s">
        <v>4936</v>
      </c>
      <c r="O6023">
        <v>0</v>
      </c>
      <c r="P6023">
        <v>0</v>
      </c>
      <c r="Q6023">
        <v>1</v>
      </c>
    </row>
    <row r="6024" spans="1:17" x14ac:dyDescent="0.2">
      <c r="A6024" t="s">
        <v>498</v>
      </c>
      <c r="B6024" t="s">
        <v>134</v>
      </c>
      <c r="C6024" t="s">
        <v>497</v>
      </c>
      <c r="D6024" t="s">
        <v>54</v>
      </c>
      <c r="E6024" t="s">
        <v>5711</v>
      </c>
      <c r="F6024">
        <v>2.4E-2</v>
      </c>
      <c r="G6024">
        <v>2.4E-2</v>
      </c>
      <c r="H6024">
        <v>1</v>
      </c>
      <c r="J6024" t="s">
        <v>498</v>
      </c>
      <c r="K6024" t="s">
        <v>356</v>
      </c>
      <c r="L6024" t="s">
        <v>480</v>
      </c>
      <c r="M6024" t="s">
        <v>7663</v>
      </c>
      <c r="N6024" t="s">
        <v>4937</v>
      </c>
      <c r="O6024">
        <v>0</v>
      </c>
      <c r="P6024">
        <v>0</v>
      </c>
      <c r="Q6024">
        <v>1</v>
      </c>
    </row>
    <row r="6025" spans="1:17" x14ac:dyDescent="0.2">
      <c r="A6025" t="s">
        <v>498</v>
      </c>
      <c r="B6025" t="s">
        <v>134</v>
      </c>
      <c r="C6025" t="s">
        <v>497</v>
      </c>
      <c r="D6025" t="s">
        <v>54</v>
      </c>
      <c r="E6025" t="s">
        <v>5712</v>
      </c>
      <c r="F6025">
        <v>2.3E-2</v>
      </c>
      <c r="G6025">
        <v>2.3E-2</v>
      </c>
      <c r="H6025">
        <v>1</v>
      </c>
      <c r="J6025" t="s">
        <v>498</v>
      </c>
      <c r="K6025" t="s">
        <v>356</v>
      </c>
      <c r="L6025" t="s">
        <v>480</v>
      </c>
      <c r="M6025" t="s">
        <v>7663</v>
      </c>
      <c r="N6025" t="s">
        <v>4938</v>
      </c>
      <c r="O6025">
        <v>0</v>
      </c>
      <c r="P6025">
        <v>0</v>
      </c>
      <c r="Q6025">
        <v>1</v>
      </c>
    </row>
    <row r="6026" spans="1:17" x14ac:dyDescent="0.2">
      <c r="A6026" t="s">
        <v>498</v>
      </c>
      <c r="B6026" t="s">
        <v>134</v>
      </c>
      <c r="C6026" t="s">
        <v>497</v>
      </c>
      <c r="D6026" t="s">
        <v>54</v>
      </c>
      <c r="E6026" t="s">
        <v>5713</v>
      </c>
      <c r="F6026">
        <v>2.4E-2</v>
      </c>
      <c r="G6026">
        <v>2.4E-2</v>
      </c>
      <c r="H6026">
        <v>1</v>
      </c>
      <c r="J6026" t="s">
        <v>498</v>
      </c>
      <c r="K6026" t="s">
        <v>356</v>
      </c>
      <c r="L6026" t="s">
        <v>480</v>
      </c>
      <c r="M6026" t="s">
        <v>7663</v>
      </c>
      <c r="N6026" t="s">
        <v>4939</v>
      </c>
      <c r="O6026">
        <v>0</v>
      </c>
      <c r="P6026">
        <v>0</v>
      </c>
      <c r="Q6026">
        <v>1</v>
      </c>
    </row>
    <row r="6027" spans="1:17" x14ac:dyDescent="0.2">
      <c r="A6027" t="s">
        <v>498</v>
      </c>
      <c r="B6027" t="s">
        <v>134</v>
      </c>
      <c r="C6027" t="s">
        <v>497</v>
      </c>
      <c r="D6027" t="s">
        <v>54</v>
      </c>
      <c r="E6027" t="s">
        <v>5714</v>
      </c>
      <c r="F6027">
        <v>2.4E-2</v>
      </c>
      <c r="G6027">
        <v>2.4E-2</v>
      </c>
      <c r="H6027">
        <v>1</v>
      </c>
      <c r="J6027" t="s">
        <v>498</v>
      </c>
      <c r="K6027" t="s">
        <v>356</v>
      </c>
      <c r="L6027" t="s">
        <v>480</v>
      </c>
      <c r="M6027" t="s">
        <v>7663</v>
      </c>
      <c r="N6027" t="s">
        <v>4940</v>
      </c>
      <c r="O6027">
        <v>0</v>
      </c>
      <c r="P6027">
        <v>0</v>
      </c>
      <c r="Q6027">
        <v>1</v>
      </c>
    </row>
    <row r="6028" spans="1:17" x14ac:dyDescent="0.2">
      <c r="A6028" t="s">
        <v>498</v>
      </c>
      <c r="B6028" t="s">
        <v>134</v>
      </c>
      <c r="C6028" t="s">
        <v>497</v>
      </c>
      <c r="D6028" t="s">
        <v>54</v>
      </c>
      <c r="E6028" t="s">
        <v>5715</v>
      </c>
      <c r="F6028">
        <v>2.4E-2</v>
      </c>
      <c r="G6028">
        <v>2.4E-2</v>
      </c>
      <c r="H6028">
        <v>1</v>
      </c>
      <c r="J6028" t="s">
        <v>498</v>
      </c>
      <c r="K6028" t="s">
        <v>356</v>
      </c>
      <c r="L6028" t="s">
        <v>480</v>
      </c>
      <c r="M6028" t="s">
        <v>7663</v>
      </c>
      <c r="N6028" t="s">
        <v>4941</v>
      </c>
      <c r="O6028">
        <v>0</v>
      </c>
      <c r="P6028">
        <v>0</v>
      </c>
      <c r="Q6028">
        <v>1</v>
      </c>
    </row>
    <row r="6029" spans="1:17" x14ac:dyDescent="0.2">
      <c r="A6029" t="s">
        <v>498</v>
      </c>
      <c r="B6029" t="s">
        <v>134</v>
      </c>
      <c r="C6029" t="s">
        <v>497</v>
      </c>
      <c r="D6029" t="s">
        <v>54</v>
      </c>
      <c r="E6029" t="s">
        <v>5716</v>
      </c>
      <c r="F6029">
        <v>7.5999999999999998E-2</v>
      </c>
      <c r="G6029">
        <v>7.5999999999999998E-2</v>
      </c>
      <c r="H6029">
        <v>1</v>
      </c>
      <c r="J6029" t="s">
        <v>498</v>
      </c>
      <c r="K6029" t="s">
        <v>356</v>
      </c>
      <c r="L6029" t="s">
        <v>480</v>
      </c>
      <c r="M6029" t="s">
        <v>7663</v>
      </c>
      <c r="N6029" t="s">
        <v>4942</v>
      </c>
      <c r="O6029">
        <v>0</v>
      </c>
      <c r="P6029">
        <v>0</v>
      </c>
      <c r="Q6029">
        <v>1</v>
      </c>
    </row>
    <row r="6030" spans="1:17" x14ac:dyDescent="0.2">
      <c r="A6030" t="s">
        <v>498</v>
      </c>
      <c r="B6030" t="s">
        <v>134</v>
      </c>
      <c r="C6030" t="s">
        <v>497</v>
      </c>
      <c r="D6030" t="s">
        <v>54</v>
      </c>
      <c r="E6030" t="s">
        <v>5717</v>
      </c>
      <c r="F6030">
        <v>1.4E-2</v>
      </c>
      <c r="G6030">
        <v>1.4E-2</v>
      </c>
      <c r="H6030">
        <v>1</v>
      </c>
      <c r="J6030" t="s">
        <v>498</v>
      </c>
      <c r="K6030" t="s">
        <v>356</v>
      </c>
      <c r="L6030" t="s">
        <v>480</v>
      </c>
      <c r="M6030" t="s">
        <v>7663</v>
      </c>
      <c r="N6030" t="s">
        <v>4943</v>
      </c>
      <c r="O6030">
        <v>0</v>
      </c>
      <c r="P6030">
        <v>0</v>
      </c>
      <c r="Q6030">
        <v>1</v>
      </c>
    </row>
    <row r="6031" spans="1:17" x14ac:dyDescent="0.2">
      <c r="A6031" t="s">
        <v>498</v>
      </c>
      <c r="B6031" t="s">
        <v>134</v>
      </c>
      <c r="C6031" t="s">
        <v>497</v>
      </c>
      <c r="D6031" t="s">
        <v>54</v>
      </c>
      <c r="E6031" t="s">
        <v>5718</v>
      </c>
      <c r="F6031">
        <v>1.6E-2</v>
      </c>
      <c r="G6031">
        <v>1.6E-2</v>
      </c>
      <c r="H6031">
        <v>1</v>
      </c>
      <c r="J6031" t="s">
        <v>498</v>
      </c>
      <c r="K6031" t="s">
        <v>356</v>
      </c>
      <c r="L6031" t="s">
        <v>480</v>
      </c>
      <c r="M6031" t="s">
        <v>7663</v>
      </c>
      <c r="N6031" t="s">
        <v>4944</v>
      </c>
      <c r="O6031">
        <v>0</v>
      </c>
      <c r="P6031">
        <v>0</v>
      </c>
      <c r="Q6031">
        <v>1</v>
      </c>
    </row>
    <row r="6032" spans="1:17" x14ac:dyDescent="0.2">
      <c r="A6032" t="s">
        <v>498</v>
      </c>
      <c r="B6032" t="s">
        <v>134</v>
      </c>
      <c r="C6032" t="s">
        <v>497</v>
      </c>
      <c r="D6032" t="s">
        <v>54</v>
      </c>
      <c r="E6032" t="s">
        <v>5719</v>
      </c>
      <c r="F6032">
        <v>1.6E-2</v>
      </c>
      <c r="G6032">
        <v>1.6E-2</v>
      </c>
      <c r="H6032">
        <v>1</v>
      </c>
      <c r="J6032" t="s">
        <v>498</v>
      </c>
      <c r="K6032" t="s">
        <v>356</v>
      </c>
      <c r="L6032" t="s">
        <v>480</v>
      </c>
      <c r="M6032" t="s">
        <v>7663</v>
      </c>
      <c r="N6032" t="s">
        <v>4945</v>
      </c>
      <c r="O6032">
        <v>0</v>
      </c>
      <c r="P6032">
        <v>0</v>
      </c>
      <c r="Q6032">
        <v>1</v>
      </c>
    </row>
    <row r="6033" spans="1:17" x14ac:dyDescent="0.2">
      <c r="A6033" t="s">
        <v>498</v>
      </c>
      <c r="B6033" t="s">
        <v>134</v>
      </c>
      <c r="C6033" t="s">
        <v>497</v>
      </c>
      <c r="D6033" t="s">
        <v>54</v>
      </c>
      <c r="E6033" t="s">
        <v>5720</v>
      </c>
      <c r="F6033">
        <v>1.9E-2</v>
      </c>
      <c r="G6033">
        <v>1.9E-2</v>
      </c>
      <c r="H6033">
        <v>1</v>
      </c>
      <c r="J6033" t="s">
        <v>498</v>
      </c>
      <c r="K6033" t="s">
        <v>356</v>
      </c>
      <c r="L6033" t="s">
        <v>480</v>
      </c>
      <c r="M6033" t="s">
        <v>7663</v>
      </c>
      <c r="N6033" t="s">
        <v>4946</v>
      </c>
      <c r="O6033">
        <v>0</v>
      </c>
      <c r="P6033">
        <v>0</v>
      </c>
      <c r="Q6033">
        <v>1</v>
      </c>
    </row>
    <row r="6034" spans="1:17" x14ac:dyDescent="0.2">
      <c r="A6034" t="s">
        <v>498</v>
      </c>
      <c r="B6034" t="s">
        <v>134</v>
      </c>
      <c r="C6034" t="s">
        <v>497</v>
      </c>
      <c r="D6034" t="s">
        <v>54</v>
      </c>
      <c r="E6034" t="s">
        <v>5721</v>
      </c>
      <c r="F6034">
        <v>2.1000000000000001E-2</v>
      </c>
      <c r="G6034">
        <v>2.1000000000000001E-2</v>
      </c>
      <c r="H6034">
        <v>1</v>
      </c>
      <c r="J6034" t="s">
        <v>498</v>
      </c>
      <c r="K6034" t="s">
        <v>356</v>
      </c>
      <c r="L6034" t="s">
        <v>480</v>
      </c>
      <c r="M6034" t="s">
        <v>7663</v>
      </c>
      <c r="N6034" t="s">
        <v>4947</v>
      </c>
      <c r="O6034">
        <v>0</v>
      </c>
      <c r="P6034">
        <v>0</v>
      </c>
      <c r="Q6034">
        <v>1</v>
      </c>
    </row>
    <row r="6035" spans="1:17" x14ac:dyDescent="0.2">
      <c r="A6035" t="s">
        <v>498</v>
      </c>
      <c r="B6035" t="s">
        <v>134</v>
      </c>
      <c r="C6035" t="s">
        <v>497</v>
      </c>
      <c r="D6035" t="s">
        <v>54</v>
      </c>
      <c r="E6035" t="s">
        <v>5722</v>
      </c>
      <c r="F6035">
        <v>1.9E-2</v>
      </c>
      <c r="G6035">
        <v>1.9E-2</v>
      </c>
      <c r="H6035">
        <v>1</v>
      </c>
      <c r="J6035" t="s">
        <v>498</v>
      </c>
      <c r="K6035" t="s">
        <v>356</v>
      </c>
      <c r="L6035" t="s">
        <v>480</v>
      </c>
      <c r="M6035" t="s">
        <v>7663</v>
      </c>
      <c r="N6035" t="s">
        <v>4948</v>
      </c>
      <c r="O6035">
        <v>0</v>
      </c>
      <c r="P6035">
        <v>0</v>
      </c>
      <c r="Q6035">
        <v>1</v>
      </c>
    </row>
    <row r="6036" spans="1:17" x14ac:dyDescent="0.2">
      <c r="A6036" t="s">
        <v>498</v>
      </c>
      <c r="B6036" t="s">
        <v>134</v>
      </c>
      <c r="C6036" t="s">
        <v>497</v>
      </c>
      <c r="D6036" t="s">
        <v>54</v>
      </c>
      <c r="E6036" t="s">
        <v>5723</v>
      </c>
      <c r="F6036">
        <v>2.1000000000000001E-2</v>
      </c>
      <c r="G6036">
        <v>2.1000000000000001E-2</v>
      </c>
      <c r="H6036">
        <v>1</v>
      </c>
      <c r="J6036" t="s">
        <v>498</v>
      </c>
      <c r="K6036" t="s">
        <v>356</v>
      </c>
      <c r="L6036" t="s">
        <v>480</v>
      </c>
      <c r="M6036" t="s">
        <v>7663</v>
      </c>
      <c r="N6036" t="s">
        <v>4949</v>
      </c>
      <c r="O6036">
        <v>0</v>
      </c>
      <c r="P6036">
        <v>0</v>
      </c>
      <c r="Q6036">
        <v>1</v>
      </c>
    </row>
    <row r="6037" spans="1:17" x14ac:dyDescent="0.2">
      <c r="A6037" t="s">
        <v>498</v>
      </c>
      <c r="B6037" t="s">
        <v>134</v>
      </c>
      <c r="C6037" t="s">
        <v>497</v>
      </c>
      <c r="D6037" t="s">
        <v>54</v>
      </c>
      <c r="E6037" t="s">
        <v>5724</v>
      </c>
      <c r="F6037">
        <v>2.1000000000000001E-2</v>
      </c>
      <c r="G6037">
        <v>2.1000000000000001E-2</v>
      </c>
      <c r="H6037">
        <v>1</v>
      </c>
      <c r="J6037" t="s">
        <v>498</v>
      </c>
      <c r="K6037" t="s">
        <v>356</v>
      </c>
      <c r="L6037" t="s">
        <v>480</v>
      </c>
      <c r="M6037" t="s">
        <v>7663</v>
      </c>
      <c r="N6037" t="s">
        <v>4950</v>
      </c>
      <c r="O6037">
        <v>0</v>
      </c>
      <c r="P6037">
        <v>0</v>
      </c>
      <c r="Q6037">
        <v>1</v>
      </c>
    </row>
    <row r="6038" spans="1:17" x14ac:dyDescent="0.2">
      <c r="A6038" t="s">
        <v>498</v>
      </c>
      <c r="B6038" t="s">
        <v>134</v>
      </c>
      <c r="C6038" t="s">
        <v>497</v>
      </c>
      <c r="D6038" t="s">
        <v>54</v>
      </c>
      <c r="E6038" t="s">
        <v>5725</v>
      </c>
      <c r="F6038">
        <v>1.7000000000000001E-2</v>
      </c>
      <c r="G6038">
        <v>1.7000000000000001E-2</v>
      </c>
      <c r="H6038">
        <v>1</v>
      </c>
      <c r="J6038" t="s">
        <v>498</v>
      </c>
      <c r="K6038" t="s">
        <v>356</v>
      </c>
      <c r="L6038" t="s">
        <v>480</v>
      </c>
      <c r="M6038" t="s">
        <v>7663</v>
      </c>
      <c r="N6038" t="s">
        <v>4951</v>
      </c>
      <c r="O6038">
        <v>0</v>
      </c>
      <c r="P6038">
        <v>0</v>
      </c>
      <c r="Q6038">
        <v>1</v>
      </c>
    </row>
    <row r="6039" spans="1:17" x14ac:dyDescent="0.2">
      <c r="A6039" t="s">
        <v>498</v>
      </c>
      <c r="B6039" t="s">
        <v>134</v>
      </c>
      <c r="C6039" t="s">
        <v>497</v>
      </c>
      <c r="D6039" t="s">
        <v>54</v>
      </c>
      <c r="E6039" t="s">
        <v>5726</v>
      </c>
      <c r="F6039">
        <v>2.1000000000000001E-2</v>
      </c>
      <c r="G6039">
        <v>2.1000000000000001E-2</v>
      </c>
      <c r="H6039">
        <v>1</v>
      </c>
      <c r="J6039" t="s">
        <v>498</v>
      </c>
      <c r="K6039" t="s">
        <v>356</v>
      </c>
      <c r="L6039" t="s">
        <v>480</v>
      </c>
      <c r="M6039" t="s">
        <v>7663</v>
      </c>
      <c r="N6039" t="s">
        <v>4952</v>
      </c>
      <c r="O6039">
        <v>0</v>
      </c>
      <c r="P6039">
        <v>0</v>
      </c>
      <c r="Q6039">
        <v>1</v>
      </c>
    </row>
    <row r="6040" spans="1:17" x14ac:dyDescent="0.2">
      <c r="A6040" t="s">
        <v>498</v>
      </c>
      <c r="B6040" t="s">
        <v>134</v>
      </c>
      <c r="C6040" t="s">
        <v>497</v>
      </c>
      <c r="D6040" t="s">
        <v>54</v>
      </c>
      <c r="E6040" t="s">
        <v>5727</v>
      </c>
      <c r="F6040">
        <v>2.1000000000000001E-2</v>
      </c>
      <c r="G6040">
        <v>2.1000000000000001E-2</v>
      </c>
      <c r="H6040">
        <v>1</v>
      </c>
      <c r="J6040" t="s">
        <v>498</v>
      </c>
      <c r="K6040" t="s">
        <v>356</v>
      </c>
      <c r="L6040" t="s">
        <v>480</v>
      </c>
      <c r="M6040" t="s">
        <v>7663</v>
      </c>
      <c r="N6040" t="s">
        <v>4953</v>
      </c>
      <c r="O6040">
        <v>0</v>
      </c>
      <c r="P6040">
        <v>0</v>
      </c>
      <c r="Q6040">
        <v>1</v>
      </c>
    </row>
    <row r="6041" spans="1:17" x14ac:dyDescent="0.2">
      <c r="A6041" t="s">
        <v>498</v>
      </c>
      <c r="B6041" t="s">
        <v>134</v>
      </c>
      <c r="C6041" t="s">
        <v>497</v>
      </c>
      <c r="D6041" t="s">
        <v>54</v>
      </c>
      <c r="E6041" t="s">
        <v>5728</v>
      </c>
      <c r="F6041">
        <v>2.3E-2</v>
      </c>
      <c r="G6041">
        <v>2.3E-2</v>
      </c>
      <c r="H6041">
        <v>1</v>
      </c>
      <c r="J6041" t="s">
        <v>498</v>
      </c>
      <c r="K6041" t="s">
        <v>356</v>
      </c>
      <c r="L6041" t="s">
        <v>480</v>
      </c>
      <c r="M6041" t="s">
        <v>7663</v>
      </c>
      <c r="N6041" t="s">
        <v>4954</v>
      </c>
      <c r="O6041">
        <v>0</v>
      </c>
      <c r="P6041">
        <v>0</v>
      </c>
      <c r="Q6041">
        <v>1</v>
      </c>
    </row>
    <row r="6042" spans="1:17" x14ac:dyDescent="0.2">
      <c r="A6042" t="s">
        <v>498</v>
      </c>
      <c r="B6042" t="s">
        <v>134</v>
      </c>
      <c r="C6042" t="s">
        <v>497</v>
      </c>
      <c r="D6042" t="s">
        <v>54</v>
      </c>
      <c r="E6042" t="s">
        <v>5729</v>
      </c>
      <c r="F6042">
        <v>2.4E-2</v>
      </c>
      <c r="G6042">
        <v>2.4E-2</v>
      </c>
      <c r="H6042">
        <v>1</v>
      </c>
      <c r="J6042" t="s">
        <v>498</v>
      </c>
      <c r="K6042" t="s">
        <v>356</v>
      </c>
      <c r="L6042" t="s">
        <v>480</v>
      </c>
      <c r="M6042" t="s">
        <v>7663</v>
      </c>
      <c r="N6042" t="s">
        <v>4955</v>
      </c>
      <c r="O6042">
        <v>0</v>
      </c>
      <c r="P6042">
        <v>0</v>
      </c>
      <c r="Q6042">
        <v>1</v>
      </c>
    </row>
    <row r="6043" spans="1:17" x14ac:dyDescent="0.2">
      <c r="A6043" t="s">
        <v>498</v>
      </c>
      <c r="B6043" t="s">
        <v>134</v>
      </c>
      <c r="C6043" t="s">
        <v>497</v>
      </c>
      <c r="D6043" t="s">
        <v>54</v>
      </c>
      <c r="E6043" t="s">
        <v>5730</v>
      </c>
      <c r="F6043">
        <v>2.4E-2</v>
      </c>
      <c r="G6043">
        <v>2.4E-2</v>
      </c>
      <c r="H6043">
        <v>1</v>
      </c>
      <c r="J6043" t="s">
        <v>498</v>
      </c>
      <c r="K6043" t="s">
        <v>356</v>
      </c>
      <c r="L6043" t="s">
        <v>480</v>
      </c>
      <c r="M6043" t="s">
        <v>7663</v>
      </c>
      <c r="N6043" t="s">
        <v>4956</v>
      </c>
      <c r="O6043">
        <v>0</v>
      </c>
      <c r="P6043">
        <v>0</v>
      </c>
      <c r="Q6043">
        <v>1</v>
      </c>
    </row>
    <row r="6044" spans="1:17" x14ac:dyDescent="0.2">
      <c r="A6044" t="s">
        <v>498</v>
      </c>
      <c r="B6044" t="s">
        <v>134</v>
      </c>
      <c r="C6044" t="s">
        <v>497</v>
      </c>
      <c r="D6044" t="s">
        <v>54</v>
      </c>
      <c r="E6044" t="s">
        <v>5731</v>
      </c>
      <c r="F6044">
        <v>2.4E-2</v>
      </c>
      <c r="G6044">
        <v>2.4E-2</v>
      </c>
      <c r="H6044">
        <v>1</v>
      </c>
      <c r="J6044" t="s">
        <v>498</v>
      </c>
      <c r="K6044" t="s">
        <v>356</v>
      </c>
      <c r="L6044" t="s">
        <v>480</v>
      </c>
      <c r="M6044" t="s">
        <v>7663</v>
      </c>
      <c r="N6044" t="s">
        <v>4957</v>
      </c>
      <c r="O6044">
        <v>0</v>
      </c>
      <c r="P6044">
        <v>0</v>
      </c>
      <c r="Q6044">
        <v>1</v>
      </c>
    </row>
    <row r="6045" spans="1:17" x14ac:dyDescent="0.2">
      <c r="A6045" t="s">
        <v>498</v>
      </c>
      <c r="B6045" t="s">
        <v>134</v>
      </c>
      <c r="C6045" t="s">
        <v>497</v>
      </c>
      <c r="D6045" t="s">
        <v>54</v>
      </c>
      <c r="E6045" t="s">
        <v>5732</v>
      </c>
      <c r="F6045">
        <v>2.4E-2</v>
      </c>
      <c r="G6045">
        <v>2.4E-2</v>
      </c>
      <c r="H6045">
        <v>1</v>
      </c>
      <c r="J6045" t="s">
        <v>498</v>
      </c>
      <c r="K6045" t="s">
        <v>356</v>
      </c>
      <c r="L6045" t="s">
        <v>480</v>
      </c>
      <c r="M6045" t="s">
        <v>7663</v>
      </c>
      <c r="N6045" t="s">
        <v>4958</v>
      </c>
      <c r="O6045">
        <v>0</v>
      </c>
      <c r="P6045">
        <v>0</v>
      </c>
      <c r="Q6045">
        <v>1</v>
      </c>
    </row>
    <row r="6046" spans="1:17" x14ac:dyDescent="0.2">
      <c r="A6046" t="s">
        <v>498</v>
      </c>
      <c r="B6046" t="s">
        <v>134</v>
      </c>
      <c r="C6046" t="s">
        <v>497</v>
      </c>
      <c r="D6046" t="s">
        <v>54</v>
      </c>
      <c r="E6046" t="s">
        <v>5733</v>
      </c>
      <c r="F6046">
        <v>2.4E-2</v>
      </c>
      <c r="G6046">
        <v>2.4E-2</v>
      </c>
      <c r="H6046">
        <v>1</v>
      </c>
      <c r="J6046" t="s">
        <v>498</v>
      </c>
      <c r="K6046" t="s">
        <v>356</v>
      </c>
      <c r="L6046" t="s">
        <v>480</v>
      </c>
      <c r="M6046" t="s">
        <v>7663</v>
      </c>
      <c r="N6046" t="s">
        <v>4959</v>
      </c>
      <c r="O6046">
        <v>0</v>
      </c>
      <c r="P6046">
        <v>0</v>
      </c>
      <c r="Q6046">
        <v>1</v>
      </c>
    </row>
    <row r="6047" spans="1:17" x14ac:dyDescent="0.2">
      <c r="A6047" t="s">
        <v>498</v>
      </c>
      <c r="B6047" t="s">
        <v>134</v>
      </c>
      <c r="C6047" t="s">
        <v>497</v>
      </c>
      <c r="D6047" t="s">
        <v>54</v>
      </c>
      <c r="E6047" t="s">
        <v>5734</v>
      </c>
      <c r="F6047">
        <v>2.4E-2</v>
      </c>
      <c r="G6047">
        <v>2.4E-2</v>
      </c>
      <c r="H6047">
        <v>1</v>
      </c>
      <c r="J6047" t="s">
        <v>498</v>
      </c>
      <c r="K6047" t="s">
        <v>356</v>
      </c>
      <c r="L6047" t="s">
        <v>480</v>
      </c>
      <c r="M6047" t="s">
        <v>7663</v>
      </c>
      <c r="N6047" t="s">
        <v>4960</v>
      </c>
      <c r="O6047">
        <v>0</v>
      </c>
      <c r="P6047">
        <v>0</v>
      </c>
      <c r="Q6047">
        <v>1</v>
      </c>
    </row>
    <row r="6048" spans="1:17" x14ac:dyDescent="0.2">
      <c r="A6048" t="s">
        <v>498</v>
      </c>
      <c r="B6048" t="s">
        <v>134</v>
      </c>
      <c r="C6048" t="s">
        <v>497</v>
      </c>
      <c r="D6048" t="s">
        <v>54</v>
      </c>
      <c r="E6048" t="s">
        <v>5735</v>
      </c>
      <c r="F6048">
        <v>2.4E-2</v>
      </c>
      <c r="G6048">
        <v>2.5000000000000001E-2</v>
      </c>
      <c r="H6048">
        <v>1</v>
      </c>
      <c r="J6048" t="s">
        <v>498</v>
      </c>
      <c r="K6048" t="s">
        <v>356</v>
      </c>
      <c r="L6048" t="s">
        <v>480</v>
      </c>
      <c r="M6048" t="s">
        <v>7663</v>
      </c>
      <c r="N6048" t="s">
        <v>4961</v>
      </c>
      <c r="O6048">
        <v>0</v>
      </c>
      <c r="P6048">
        <v>0</v>
      </c>
      <c r="Q6048">
        <v>1</v>
      </c>
    </row>
    <row r="6049" spans="1:17" x14ac:dyDescent="0.2">
      <c r="A6049" t="s">
        <v>498</v>
      </c>
      <c r="B6049" t="s">
        <v>134</v>
      </c>
      <c r="C6049" t="s">
        <v>497</v>
      </c>
      <c r="D6049" t="s">
        <v>54</v>
      </c>
      <c r="E6049" t="s">
        <v>5736</v>
      </c>
      <c r="F6049">
        <v>2.5000000000000001E-2</v>
      </c>
      <c r="G6049">
        <v>2.5000000000000001E-2</v>
      </c>
      <c r="H6049">
        <v>1</v>
      </c>
      <c r="J6049" t="s">
        <v>498</v>
      </c>
      <c r="K6049" t="s">
        <v>356</v>
      </c>
      <c r="L6049" t="s">
        <v>480</v>
      </c>
      <c r="M6049" t="s">
        <v>7663</v>
      </c>
      <c r="N6049" t="s">
        <v>4962</v>
      </c>
      <c r="O6049">
        <v>0</v>
      </c>
      <c r="P6049">
        <v>0</v>
      </c>
      <c r="Q6049">
        <v>1</v>
      </c>
    </row>
    <row r="6050" spans="1:17" x14ac:dyDescent="0.2">
      <c r="A6050" t="s">
        <v>498</v>
      </c>
      <c r="B6050" t="s">
        <v>134</v>
      </c>
      <c r="C6050" t="s">
        <v>497</v>
      </c>
      <c r="D6050" t="s">
        <v>54</v>
      </c>
      <c r="E6050" t="s">
        <v>5737</v>
      </c>
      <c r="F6050">
        <v>2.5000000000000001E-2</v>
      </c>
      <c r="G6050">
        <v>2.5000000000000001E-2</v>
      </c>
      <c r="H6050">
        <v>1</v>
      </c>
      <c r="J6050" t="s">
        <v>498</v>
      </c>
      <c r="K6050" t="s">
        <v>356</v>
      </c>
      <c r="L6050" t="s">
        <v>480</v>
      </c>
      <c r="M6050" t="s">
        <v>7663</v>
      </c>
      <c r="N6050" t="s">
        <v>4963</v>
      </c>
      <c r="O6050">
        <v>0</v>
      </c>
      <c r="P6050">
        <v>0</v>
      </c>
      <c r="Q6050">
        <v>1</v>
      </c>
    </row>
    <row r="6051" spans="1:17" x14ac:dyDescent="0.2">
      <c r="A6051" t="s">
        <v>498</v>
      </c>
      <c r="B6051" t="s">
        <v>134</v>
      </c>
      <c r="C6051" t="s">
        <v>497</v>
      </c>
      <c r="D6051" t="s">
        <v>54</v>
      </c>
      <c r="E6051" t="s">
        <v>5738</v>
      </c>
      <c r="F6051">
        <v>2.4E-2</v>
      </c>
      <c r="G6051">
        <v>2.4E-2</v>
      </c>
      <c r="H6051">
        <v>1</v>
      </c>
      <c r="J6051" t="s">
        <v>498</v>
      </c>
      <c r="K6051" t="s">
        <v>356</v>
      </c>
      <c r="L6051" t="s">
        <v>480</v>
      </c>
      <c r="M6051" t="s">
        <v>7663</v>
      </c>
      <c r="N6051" t="s">
        <v>4964</v>
      </c>
      <c r="O6051">
        <v>0</v>
      </c>
      <c r="P6051">
        <v>0</v>
      </c>
      <c r="Q6051">
        <v>1</v>
      </c>
    </row>
    <row r="6052" spans="1:17" x14ac:dyDescent="0.2">
      <c r="A6052" t="s">
        <v>498</v>
      </c>
      <c r="B6052" t="s">
        <v>134</v>
      </c>
      <c r="C6052" t="s">
        <v>497</v>
      </c>
      <c r="D6052" t="s">
        <v>54</v>
      </c>
      <c r="E6052" t="s">
        <v>5739</v>
      </c>
      <c r="F6052">
        <v>2.5000000000000001E-2</v>
      </c>
      <c r="G6052">
        <v>2.5000000000000001E-2</v>
      </c>
      <c r="H6052">
        <v>1</v>
      </c>
      <c r="J6052" t="s">
        <v>498</v>
      </c>
      <c r="K6052" t="s">
        <v>356</v>
      </c>
      <c r="L6052" t="s">
        <v>480</v>
      </c>
      <c r="M6052" t="s">
        <v>7663</v>
      </c>
      <c r="N6052" t="s">
        <v>4965</v>
      </c>
      <c r="O6052">
        <v>0</v>
      </c>
      <c r="P6052">
        <v>0</v>
      </c>
      <c r="Q6052">
        <v>1</v>
      </c>
    </row>
    <row r="6053" spans="1:17" x14ac:dyDescent="0.2">
      <c r="A6053" t="s">
        <v>498</v>
      </c>
      <c r="B6053" t="s">
        <v>134</v>
      </c>
      <c r="C6053" t="s">
        <v>497</v>
      </c>
      <c r="D6053" t="s">
        <v>54</v>
      </c>
      <c r="E6053" t="s">
        <v>5740</v>
      </c>
      <c r="F6053">
        <v>2.5999999999999999E-2</v>
      </c>
      <c r="G6053">
        <v>2.5999999999999999E-2</v>
      </c>
      <c r="H6053">
        <v>1</v>
      </c>
      <c r="J6053" t="s">
        <v>498</v>
      </c>
      <c r="K6053" t="s">
        <v>356</v>
      </c>
      <c r="L6053" t="s">
        <v>480</v>
      </c>
      <c r="M6053" t="s">
        <v>7663</v>
      </c>
      <c r="N6053" t="s">
        <v>4966</v>
      </c>
      <c r="O6053">
        <v>0</v>
      </c>
      <c r="P6053">
        <v>0</v>
      </c>
      <c r="Q6053">
        <v>1</v>
      </c>
    </row>
    <row r="6054" spans="1:17" x14ac:dyDescent="0.2">
      <c r="A6054" t="s">
        <v>498</v>
      </c>
      <c r="B6054" t="s">
        <v>134</v>
      </c>
      <c r="C6054" t="s">
        <v>497</v>
      </c>
      <c r="D6054" t="s">
        <v>54</v>
      </c>
      <c r="E6054" t="s">
        <v>5741</v>
      </c>
      <c r="F6054">
        <v>2.5000000000000001E-2</v>
      </c>
      <c r="G6054">
        <v>2.5000000000000001E-2</v>
      </c>
      <c r="H6054">
        <v>1</v>
      </c>
      <c r="J6054" t="s">
        <v>498</v>
      </c>
      <c r="K6054" t="s">
        <v>356</v>
      </c>
      <c r="L6054" t="s">
        <v>480</v>
      </c>
      <c r="M6054" t="s">
        <v>7663</v>
      </c>
      <c r="N6054" t="s">
        <v>4967</v>
      </c>
      <c r="O6054">
        <v>0</v>
      </c>
      <c r="P6054">
        <v>0</v>
      </c>
      <c r="Q6054">
        <v>1</v>
      </c>
    </row>
    <row r="6055" spans="1:17" x14ac:dyDescent="0.2">
      <c r="A6055" t="s">
        <v>498</v>
      </c>
      <c r="B6055" t="s">
        <v>134</v>
      </c>
      <c r="C6055" t="s">
        <v>497</v>
      </c>
      <c r="D6055" t="s">
        <v>54</v>
      </c>
      <c r="E6055" t="s">
        <v>5742</v>
      </c>
      <c r="F6055">
        <v>2.5000000000000001E-2</v>
      </c>
      <c r="G6055">
        <v>2.5999999999999999E-2</v>
      </c>
      <c r="H6055">
        <v>1</v>
      </c>
      <c r="J6055" t="s">
        <v>498</v>
      </c>
      <c r="K6055" t="s">
        <v>356</v>
      </c>
      <c r="L6055" t="s">
        <v>480</v>
      </c>
      <c r="M6055" t="s">
        <v>7663</v>
      </c>
      <c r="N6055" t="s">
        <v>4968</v>
      </c>
      <c r="O6055">
        <v>0</v>
      </c>
      <c r="P6055">
        <v>0</v>
      </c>
      <c r="Q6055">
        <v>1</v>
      </c>
    </row>
    <row r="6056" spans="1:17" x14ac:dyDescent="0.2">
      <c r="A6056" t="s">
        <v>498</v>
      </c>
      <c r="B6056" t="s">
        <v>134</v>
      </c>
      <c r="C6056" t="s">
        <v>497</v>
      </c>
      <c r="D6056" t="s">
        <v>54</v>
      </c>
      <c r="E6056" t="s">
        <v>5743</v>
      </c>
      <c r="F6056">
        <v>1.4999999999999999E-2</v>
      </c>
      <c r="G6056">
        <v>1.4999999999999999E-2</v>
      </c>
      <c r="H6056">
        <v>1</v>
      </c>
      <c r="J6056" t="s">
        <v>498</v>
      </c>
      <c r="K6056" t="s">
        <v>356</v>
      </c>
      <c r="L6056" t="s">
        <v>480</v>
      </c>
      <c r="M6056" t="s">
        <v>7663</v>
      </c>
      <c r="N6056" t="s">
        <v>4969</v>
      </c>
      <c r="O6056">
        <v>0</v>
      </c>
      <c r="P6056">
        <v>0</v>
      </c>
      <c r="Q6056">
        <v>1</v>
      </c>
    </row>
    <row r="6057" spans="1:17" x14ac:dyDescent="0.2">
      <c r="A6057" t="s">
        <v>498</v>
      </c>
      <c r="B6057" t="s">
        <v>134</v>
      </c>
      <c r="C6057" t="s">
        <v>497</v>
      </c>
      <c r="D6057" t="s">
        <v>54</v>
      </c>
      <c r="E6057" t="s">
        <v>5744</v>
      </c>
      <c r="F6057">
        <v>1.4E-2</v>
      </c>
      <c r="G6057">
        <v>1.4E-2</v>
      </c>
      <c r="H6057">
        <v>1</v>
      </c>
      <c r="J6057" t="s">
        <v>498</v>
      </c>
      <c r="K6057" t="s">
        <v>356</v>
      </c>
      <c r="L6057" t="s">
        <v>480</v>
      </c>
      <c r="M6057" t="s">
        <v>7663</v>
      </c>
      <c r="N6057" t="s">
        <v>4970</v>
      </c>
      <c r="O6057">
        <v>0</v>
      </c>
      <c r="P6057">
        <v>0</v>
      </c>
      <c r="Q6057">
        <v>1</v>
      </c>
    </row>
    <row r="6058" spans="1:17" x14ac:dyDescent="0.2">
      <c r="A6058" t="s">
        <v>498</v>
      </c>
      <c r="B6058" t="s">
        <v>134</v>
      </c>
      <c r="C6058" t="s">
        <v>497</v>
      </c>
      <c r="D6058" t="s">
        <v>54</v>
      </c>
      <c r="E6058" t="s">
        <v>5745</v>
      </c>
      <c r="F6058">
        <v>1.4999999999999999E-2</v>
      </c>
      <c r="G6058">
        <v>1.4999999999999999E-2</v>
      </c>
      <c r="H6058">
        <v>1</v>
      </c>
      <c r="J6058" t="s">
        <v>498</v>
      </c>
      <c r="K6058" t="s">
        <v>356</v>
      </c>
      <c r="L6058" t="s">
        <v>480</v>
      </c>
      <c r="M6058" t="s">
        <v>7663</v>
      </c>
      <c r="N6058" t="s">
        <v>4971</v>
      </c>
      <c r="O6058">
        <v>0</v>
      </c>
      <c r="P6058">
        <v>0</v>
      </c>
      <c r="Q6058">
        <v>1</v>
      </c>
    </row>
    <row r="6059" spans="1:17" x14ac:dyDescent="0.2">
      <c r="A6059" t="s">
        <v>498</v>
      </c>
      <c r="B6059" t="s">
        <v>134</v>
      </c>
      <c r="C6059" t="s">
        <v>497</v>
      </c>
      <c r="D6059" t="s">
        <v>54</v>
      </c>
      <c r="E6059" t="s">
        <v>5746</v>
      </c>
      <c r="F6059">
        <v>2.5000000000000001E-2</v>
      </c>
      <c r="G6059">
        <v>2.5000000000000001E-2</v>
      </c>
      <c r="H6059">
        <v>1</v>
      </c>
      <c r="J6059" t="s">
        <v>498</v>
      </c>
      <c r="K6059" t="s">
        <v>356</v>
      </c>
      <c r="L6059" t="s">
        <v>480</v>
      </c>
      <c r="M6059" t="s">
        <v>7663</v>
      </c>
      <c r="N6059" t="s">
        <v>4972</v>
      </c>
      <c r="O6059">
        <v>0</v>
      </c>
      <c r="P6059">
        <v>0</v>
      </c>
      <c r="Q6059">
        <v>1</v>
      </c>
    </row>
    <row r="6060" spans="1:17" x14ac:dyDescent="0.2">
      <c r="A6060" t="s">
        <v>498</v>
      </c>
      <c r="B6060" t="s">
        <v>134</v>
      </c>
      <c r="C6060" t="s">
        <v>497</v>
      </c>
      <c r="D6060" t="s">
        <v>54</v>
      </c>
      <c r="E6060" t="s">
        <v>5747</v>
      </c>
      <c r="F6060">
        <v>1.4E-2</v>
      </c>
      <c r="G6060">
        <v>1.4E-2</v>
      </c>
      <c r="H6060">
        <v>1</v>
      </c>
      <c r="J6060" t="s">
        <v>498</v>
      </c>
      <c r="K6060" t="s">
        <v>356</v>
      </c>
      <c r="L6060" t="s">
        <v>480</v>
      </c>
      <c r="M6060" t="s">
        <v>7663</v>
      </c>
      <c r="N6060" t="s">
        <v>4973</v>
      </c>
      <c r="O6060">
        <v>0</v>
      </c>
      <c r="P6060">
        <v>0</v>
      </c>
      <c r="Q6060">
        <v>1</v>
      </c>
    </row>
    <row r="6061" spans="1:17" x14ac:dyDescent="0.2">
      <c r="A6061" t="s">
        <v>498</v>
      </c>
      <c r="B6061" t="s">
        <v>134</v>
      </c>
      <c r="C6061" t="s">
        <v>497</v>
      </c>
      <c r="D6061" t="s">
        <v>54</v>
      </c>
      <c r="E6061" t="s">
        <v>5748</v>
      </c>
      <c r="F6061">
        <v>1.4E-2</v>
      </c>
      <c r="G6061">
        <v>1.4E-2</v>
      </c>
      <c r="H6061">
        <v>1</v>
      </c>
      <c r="J6061" t="s">
        <v>498</v>
      </c>
      <c r="K6061" t="s">
        <v>356</v>
      </c>
      <c r="L6061" t="s">
        <v>480</v>
      </c>
      <c r="M6061" t="s">
        <v>7663</v>
      </c>
      <c r="N6061" t="s">
        <v>4974</v>
      </c>
      <c r="O6061">
        <v>0</v>
      </c>
      <c r="P6061">
        <v>0</v>
      </c>
      <c r="Q6061">
        <v>1</v>
      </c>
    </row>
    <row r="6062" spans="1:17" x14ac:dyDescent="0.2">
      <c r="A6062" t="s">
        <v>498</v>
      </c>
      <c r="B6062" t="s">
        <v>134</v>
      </c>
      <c r="C6062" t="s">
        <v>497</v>
      </c>
      <c r="D6062" t="s">
        <v>54</v>
      </c>
      <c r="E6062" t="s">
        <v>5749</v>
      </c>
      <c r="F6062">
        <v>1.4E-2</v>
      </c>
      <c r="G6062">
        <v>1.4E-2</v>
      </c>
      <c r="H6062">
        <v>1</v>
      </c>
      <c r="J6062" t="s">
        <v>498</v>
      </c>
      <c r="K6062" t="s">
        <v>356</v>
      </c>
      <c r="L6062" t="s">
        <v>480</v>
      </c>
      <c r="M6062" t="s">
        <v>7663</v>
      </c>
      <c r="N6062" t="s">
        <v>4975</v>
      </c>
      <c r="O6062">
        <v>0</v>
      </c>
      <c r="P6062">
        <v>0</v>
      </c>
      <c r="Q6062">
        <v>1</v>
      </c>
    </row>
    <row r="6063" spans="1:17" x14ac:dyDescent="0.2">
      <c r="A6063" t="s">
        <v>498</v>
      </c>
      <c r="B6063" t="s">
        <v>134</v>
      </c>
      <c r="C6063" t="s">
        <v>497</v>
      </c>
      <c r="D6063" t="s">
        <v>54</v>
      </c>
      <c r="E6063" t="s">
        <v>5750</v>
      </c>
      <c r="F6063">
        <v>1.4999999999999999E-2</v>
      </c>
      <c r="G6063">
        <v>1.4999999999999999E-2</v>
      </c>
      <c r="H6063">
        <v>1</v>
      </c>
      <c r="J6063" t="s">
        <v>498</v>
      </c>
      <c r="K6063" t="s">
        <v>356</v>
      </c>
      <c r="L6063" t="s">
        <v>480</v>
      </c>
      <c r="M6063" t="s">
        <v>7663</v>
      </c>
      <c r="N6063" t="s">
        <v>4976</v>
      </c>
      <c r="O6063">
        <v>0</v>
      </c>
      <c r="P6063">
        <v>0</v>
      </c>
      <c r="Q6063">
        <v>1</v>
      </c>
    </row>
    <row r="6064" spans="1:17" x14ac:dyDescent="0.2">
      <c r="A6064" t="s">
        <v>498</v>
      </c>
      <c r="B6064" t="s">
        <v>134</v>
      </c>
      <c r="C6064" t="s">
        <v>497</v>
      </c>
      <c r="D6064" t="s">
        <v>54</v>
      </c>
      <c r="E6064" t="s">
        <v>5751</v>
      </c>
      <c r="F6064">
        <v>0.14000000000000001</v>
      </c>
      <c r="G6064">
        <v>0.14000000000000001</v>
      </c>
      <c r="H6064">
        <v>1</v>
      </c>
      <c r="J6064" t="s">
        <v>498</v>
      </c>
      <c r="K6064" t="s">
        <v>356</v>
      </c>
      <c r="L6064" t="s">
        <v>480</v>
      </c>
      <c r="M6064" t="s">
        <v>7663</v>
      </c>
      <c r="N6064" t="s">
        <v>4977</v>
      </c>
      <c r="O6064">
        <v>0</v>
      </c>
      <c r="P6064">
        <v>0</v>
      </c>
      <c r="Q6064">
        <v>1</v>
      </c>
    </row>
    <row r="6065" spans="1:17" x14ac:dyDescent="0.2">
      <c r="A6065" t="s">
        <v>498</v>
      </c>
      <c r="B6065" t="s">
        <v>134</v>
      </c>
      <c r="C6065" t="s">
        <v>497</v>
      </c>
      <c r="D6065" t="s">
        <v>54</v>
      </c>
      <c r="E6065" t="s">
        <v>5752</v>
      </c>
      <c r="F6065">
        <v>3.5000000000000003E-2</v>
      </c>
      <c r="G6065">
        <v>3.5000000000000003E-2</v>
      </c>
      <c r="H6065">
        <v>1</v>
      </c>
      <c r="J6065" t="s">
        <v>498</v>
      </c>
      <c r="K6065" t="s">
        <v>356</v>
      </c>
      <c r="L6065" t="s">
        <v>480</v>
      </c>
      <c r="M6065" t="s">
        <v>7663</v>
      </c>
      <c r="N6065" t="s">
        <v>4978</v>
      </c>
      <c r="O6065">
        <v>0</v>
      </c>
      <c r="P6065">
        <v>0</v>
      </c>
      <c r="Q6065">
        <v>1</v>
      </c>
    </row>
    <row r="6066" spans="1:17" x14ac:dyDescent="0.2">
      <c r="A6066" t="s">
        <v>498</v>
      </c>
      <c r="B6066" t="s">
        <v>134</v>
      </c>
      <c r="C6066" t="s">
        <v>497</v>
      </c>
      <c r="D6066" t="s">
        <v>54</v>
      </c>
      <c r="E6066" t="s">
        <v>5753</v>
      </c>
      <c r="F6066">
        <v>2.5000000000000001E-2</v>
      </c>
      <c r="G6066">
        <v>2.5000000000000001E-2</v>
      </c>
      <c r="H6066">
        <v>1</v>
      </c>
      <c r="J6066" t="s">
        <v>498</v>
      </c>
      <c r="K6066" t="s">
        <v>356</v>
      </c>
      <c r="L6066" t="s">
        <v>480</v>
      </c>
      <c r="M6066" t="s">
        <v>7663</v>
      </c>
      <c r="N6066" t="s">
        <v>4979</v>
      </c>
      <c r="O6066">
        <v>0</v>
      </c>
      <c r="P6066">
        <v>0</v>
      </c>
      <c r="Q6066">
        <v>1</v>
      </c>
    </row>
    <row r="6067" spans="1:17" x14ac:dyDescent="0.2">
      <c r="A6067" t="s">
        <v>498</v>
      </c>
      <c r="B6067" t="s">
        <v>134</v>
      </c>
      <c r="C6067" t="s">
        <v>497</v>
      </c>
      <c r="D6067" t="s">
        <v>54</v>
      </c>
      <c r="E6067" t="s">
        <v>5754</v>
      </c>
      <c r="F6067">
        <v>1.2999999999999999E-2</v>
      </c>
      <c r="G6067">
        <v>1.2999999999999999E-2</v>
      </c>
      <c r="H6067">
        <v>1</v>
      </c>
      <c r="J6067" t="s">
        <v>498</v>
      </c>
      <c r="K6067" t="s">
        <v>356</v>
      </c>
      <c r="L6067" t="s">
        <v>480</v>
      </c>
      <c r="M6067" t="s">
        <v>7663</v>
      </c>
      <c r="N6067" t="s">
        <v>4980</v>
      </c>
      <c r="O6067">
        <v>0</v>
      </c>
      <c r="P6067">
        <v>0</v>
      </c>
      <c r="Q6067">
        <v>1</v>
      </c>
    </row>
    <row r="6068" spans="1:17" x14ac:dyDescent="0.2">
      <c r="A6068" t="s">
        <v>498</v>
      </c>
      <c r="B6068" t="s">
        <v>134</v>
      </c>
      <c r="C6068" t="s">
        <v>497</v>
      </c>
      <c r="D6068" t="s">
        <v>54</v>
      </c>
      <c r="E6068" t="s">
        <v>5755</v>
      </c>
      <c r="F6068">
        <v>1.2999999999999999E-2</v>
      </c>
      <c r="G6068">
        <v>1.2999999999999999E-2</v>
      </c>
      <c r="H6068">
        <v>1</v>
      </c>
      <c r="J6068" t="s">
        <v>498</v>
      </c>
      <c r="K6068" t="s">
        <v>356</v>
      </c>
      <c r="L6068" t="s">
        <v>480</v>
      </c>
      <c r="M6068" t="s">
        <v>7663</v>
      </c>
      <c r="N6068" t="s">
        <v>4981</v>
      </c>
      <c r="O6068">
        <v>0</v>
      </c>
      <c r="P6068">
        <v>0</v>
      </c>
      <c r="Q6068">
        <v>1</v>
      </c>
    </row>
    <row r="6069" spans="1:17" x14ac:dyDescent="0.2">
      <c r="A6069" t="s">
        <v>498</v>
      </c>
      <c r="B6069" t="s">
        <v>134</v>
      </c>
      <c r="C6069" t="s">
        <v>497</v>
      </c>
      <c r="D6069" t="s">
        <v>54</v>
      </c>
      <c r="E6069" t="s">
        <v>5756</v>
      </c>
      <c r="F6069">
        <v>1.2999999999999999E-2</v>
      </c>
      <c r="G6069">
        <v>1.2999999999999999E-2</v>
      </c>
      <c r="H6069">
        <v>1</v>
      </c>
      <c r="J6069" t="s">
        <v>498</v>
      </c>
      <c r="K6069" t="s">
        <v>356</v>
      </c>
      <c r="L6069" t="s">
        <v>480</v>
      </c>
      <c r="M6069" t="s">
        <v>7663</v>
      </c>
      <c r="N6069" t="s">
        <v>4982</v>
      </c>
      <c r="O6069">
        <v>0</v>
      </c>
      <c r="P6069">
        <v>0</v>
      </c>
      <c r="Q6069">
        <v>1</v>
      </c>
    </row>
    <row r="6070" spans="1:17" x14ac:dyDescent="0.2">
      <c r="A6070" t="s">
        <v>498</v>
      </c>
      <c r="B6070" t="s">
        <v>134</v>
      </c>
      <c r="C6070" t="s">
        <v>497</v>
      </c>
      <c r="D6070" t="s">
        <v>54</v>
      </c>
      <c r="E6070" t="s">
        <v>5757</v>
      </c>
      <c r="F6070">
        <v>2.4E-2</v>
      </c>
      <c r="G6070">
        <v>2.4E-2</v>
      </c>
      <c r="H6070">
        <v>1</v>
      </c>
      <c r="J6070" t="s">
        <v>498</v>
      </c>
      <c r="K6070" t="s">
        <v>356</v>
      </c>
      <c r="L6070" t="s">
        <v>480</v>
      </c>
      <c r="M6070" t="s">
        <v>7663</v>
      </c>
      <c r="N6070" t="s">
        <v>4983</v>
      </c>
      <c r="O6070">
        <v>0</v>
      </c>
      <c r="P6070">
        <v>0</v>
      </c>
      <c r="Q6070">
        <v>1</v>
      </c>
    </row>
    <row r="6071" spans="1:17" x14ac:dyDescent="0.2">
      <c r="A6071" t="s">
        <v>498</v>
      </c>
      <c r="B6071" t="s">
        <v>134</v>
      </c>
      <c r="C6071" t="s">
        <v>497</v>
      </c>
      <c r="D6071" t="s">
        <v>54</v>
      </c>
      <c r="E6071" t="s">
        <v>5758</v>
      </c>
      <c r="F6071">
        <v>2.5000000000000001E-2</v>
      </c>
      <c r="G6071">
        <v>2.5000000000000001E-2</v>
      </c>
      <c r="H6071">
        <v>1</v>
      </c>
      <c r="J6071" t="s">
        <v>498</v>
      </c>
      <c r="K6071" t="s">
        <v>356</v>
      </c>
      <c r="L6071" t="s">
        <v>480</v>
      </c>
      <c r="M6071" t="s">
        <v>7663</v>
      </c>
      <c r="N6071" t="s">
        <v>4984</v>
      </c>
      <c r="O6071">
        <v>0</v>
      </c>
      <c r="P6071">
        <v>0</v>
      </c>
      <c r="Q6071">
        <v>1</v>
      </c>
    </row>
    <row r="6072" spans="1:17" x14ac:dyDescent="0.2">
      <c r="A6072" t="s">
        <v>498</v>
      </c>
      <c r="B6072" t="s">
        <v>134</v>
      </c>
      <c r="C6072" t="s">
        <v>497</v>
      </c>
      <c r="D6072" t="s">
        <v>54</v>
      </c>
      <c r="E6072" t="s">
        <v>5759</v>
      </c>
      <c r="F6072">
        <v>2.4E-2</v>
      </c>
      <c r="G6072">
        <v>2.4E-2</v>
      </c>
      <c r="H6072">
        <v>1</v>
      </c>
      <c r="J6072" t="s">
        <v>498</v>
      </c>
      <c r="K6072" t="s">
        <v>356</v>
      </c>
      <c r="L6072" t="s">
        <v>480</v>
      </c>
      <c r="M6072" t="s">
        <v>7663</v>
      </c>
      <c r="N6072" t="s">
        <v>4985</v>
      </c>
      <c r="O6072">
        <v>0</v>
      </c>
      <c r="P6072">
        <v>0</v>
      </c>
      <c r="Q6072">
        <v>1</v>
      </c>
    </row>
    <row r="6073" spans="1:17" x14ac:dyDescent="0.2">
      <c r="A6073" t="s">
        <v>498</v>
      </c>
      <c r="B6073" t="s">
        <v>134</v>
      </c>
      <c r="C6073" t="s">
        <v>497</v>
      </c>
      <c r="D6073" t="s">
        <v>54</v>
      </c>
      <c r="E6073" t="s">
        <v>5760</v>
      </c>
      <c r="F6073">
        <v>2.3E-2</v>
      </c>
      <c r="G6073">
        <v>2.3E-2</v>
      </c>
      <c r="H6073">
        <v>1</v>
      </c>
      <c r="J6073" t="s">
        <v>498</v>
      </c>
      <c r="K6073" t="s">
        <v>356</v>
      </c>
      <c r="L6073" t="s">
        <v>480</v>
      </c>
      <c r="M6073" t="s">
        <v>7663</v>
      </c>
      <c r="N6073" t="s">
        <v>4986</v>
      </c>
      <c r="O6073">
        <v>0</v>
      </c>
      <c r="P6073">
        <v>0</v>
      </c>
      <c r="Q6073">
        <v>1</v>
      </c>
    </row>
    <row r="6074" spans="1:17" x14ac:dyDescent="0.2">
      <c r="A6074" t="s">
        <v>498</v>
      </c>
      <c r="B6074" t="s">
        <v>134</v>
      </c>
      <c r="C6074" t="s">
        <v>497</v>
      </c>
      <c r="D6074" t="s">
        <v>54</v>
      </c>
      <c r="E6074" t="s">
        <v>5761</v>
      </c>
      <c r="F6074">
        <v>2.3E-2</v>
      </c>
      <c r="G6074">
        <v>2.3E-2</v>
      </c>
      <c r="H6074">
        <v>1</v>
      </c>
      <c r="J6074" t="s">
        <v>498</v>
      </c>
      <c r="K6074" t="s">
        <v>356</v>
      </c>
      <c r="L6074" t="s">
        <v>480</v>
      </c>
      <c r="M6074" t="s">
        <v>7663</v>
      </c>
      <c r="N6074" t="s">
        <v>4987</v>
      </c>
      <c r="O6074">
        <v>0</v>
      </c>
      <c r="P6074">
        <v>0</v>
      </c>
      <c r="Q6074">
        <v>1</v>
      </c>
    </row>
    <row r="6075" spans="1:17" x14ac:dyDescent="0.2">
      <c r="A6075" t="s">
        <v>498</v>
      </c>
      <c r="B6075" t="s">
        <v>134</v>
      </c>
      <c r="C6075" t="s">
        <v>497</v>
      </c>
      <c r="D6075" t="s">
        <v>54</v>
      </c>
      <c r="E6075" t="s">
        <v>5762</v>
      </c>
      <c r="F6075">
        <v>2.3E-2</v>
      </c>
      <c r="G6075">
        <v>2.4E-2</v>
      </c>
      <c r="H6075">
        <v>1</v>
      </c>
      <c r="J6075" t="s">
        <v>498</v>
      </c>
      <c r="K6075" t="s">
        <v>356</v>
      </c>
      <c r="L6075" t="s">
        <v>480</v>
      </c>
      <c r="M6075" t="s">
        <v>7663</v>
      </c>
      <c r="N6075" t="s">
        <v>4988</v>
      </c>
      <c r="O6075">
        <v>0</v>
      </c>
      <c r="P6075">
        <v>0</v>
      </c>
      <c r="Q6075">
        <v>1</v>
      </c>
    </row>
    <row r="6076" spans="1:17" x14ac:dyDescent="0.2">
      <c r="A6076" t="s">
        <v>498</v>
      </c>
      <c r="B6076" t="s">
        <v>134</v>
      </c>
      <c r="C6076" t="s">
        <v>497</v>
      </c>
      <c r="D6076" t="s">
        <v>54</v>
      </c>
      <c r="E6076" t="s">
        <v>5763</v>
      </c>
      <c r="F6076">
        <v>2.4E-2</v>
      </c>
      <c r="G6076">
        <v>2.4E-2</v>
      </c>
      <c r="H6076">
        <v>1</v>
      </c>
      <c r="J6076" t="s">
        <v>498</v>
      </c>
      <c r="K6076" t="s">
        <v>356</v>
      </c>
      <c r="L6076" t="s">
        <v>480</v>
      </c>
      <c r="M6076" t="s">
        <v>7663</v>
      </c>
      <c r="N6076" t="s">
        <v>4989</v>
      </c>
      <c r="O6076">
        <v>0</v>
      </c>
      <c r="P6076">
        <v>0</v>
      </c>
      <c r="Q6076">
        <v>1</v>
      </c>
    </row>
    <row r="6077" spans="1:17" x14ac:dyDescent="0.2">
      <c r="A6077" t="s">
        <v>498</v>
      </c>
      <c r="B6077" t="s">
        <v>134</v>
      </c>
      <c r="C6077" t="s">
        <v>497</v>
      </c>
      <c r="D6077" t="s">
        <v>54</v>
      </c>
      <c r="E6077" t="s">
        <v>5764</v>
      </c>
      <c r="F6077">
        <v>6.2E-2</v>
      </c>
      <c r="G6077">
        <v>6.2E-2</v>
      </c>
      <c r="H6077">
        <v>1</v>
      </c>
      <c r="J6077" t="s">
        <v>498</v>
      </c>
      <c r="K6077" t="s">
        <v>356</v>
      </c>
      <c r="L6077" t="s">
        <v>480</v>
      </c>
      <c r="M6077" t="s">
        <v>7663</v>
      </c>
      <c r="N6077" t="s">
        <v>4990</v>
      </c>
      <c r="O6077">
        <v>0</v>
      </c>
      <c r="P6077">
        <v>0</v>
      </c>
      <c r="Q6077">
        <v>1</v>
      </c>
    </row>
    <row r="6078" spans="1:17" x14ac:dyDescent="0.2">
      <c r="A6078" t="s">
        <v>498</v>
      </c>
      <c r="B6078" t="s">
        <v>134</v>
      </c>
      <c r="C6078" t="s">
        <v>497</v>
      </c>
      <c r="D6078" t="s">
        <v>54</v>
      </c>
      <c r="E6078" t="s">
        <v>5765</v>
      </c>
      <c r="F6078">
        <v>2.5000000000000001E-2</v>
      </c>
      <c r="G6078">
        <v>2.5000000000000001E-2</v>
      </c>
      <c r="H6078">
        <v>1</v>
      </c>
      <c r="J6078" t="s">
        <v>498</v>
      </c>
      <c r="K6078" t="s">
        <v>356</v>
      </c>
      <c r="L6078" t="s">
        <v>480</v>
      </c>
      <c r="M6078" t="s">
        <v>7663</v>
      </c>
      <c r="N6078" t="s">
        <v>4991</v>
      </c>
      <c r="O6078">
        <v>0</v>
      </c>
      <c r="P6078">
        <v>0</v>
      </c>
      <c r="Q6078">
        <v>1</v>
      </c>
    </row>
    <row r="6079" spans="1:17" x14ac:dyDescent="0.2">
      <c r="A6079" t="s">
        <v>498</v>
      </c>
      <c r="B6079" t="s">
        <v>134</v>
      </c>
      <c r="C6079" t="s">
        <v>497</v>
      </c>
      <c r="D6079" t="s">
        <v>54</v>
      </c>
      <c r="E6079" t="s">
        <v>5766</v>
      </c>
      <c r="F6079">
        <v>2.5000000000000001E-2</v>
      </c>
      <c r="G6079">
        <v>2.5000000000000001E-2</v>
      </c>
      <c r="H6079">
        <v>1</v>
      </c>
      <c r="J6079" t="s">
        <v>498</v>
      </c>
      <c r="K6079" t="s">
        <v>356</v>
      </c>
      <c r="L6079" t="s">
        <v>480</v>
      </c>
      <c r="M6079" t="s">
        <v>7663</v>
      </c>
      <c r="N6079" t="s">
        <v>4992</v>
      </c>
      <c r="O6079">
        <v>0</v>
      </c>
      <c r="P6079">
        <v>0</v>
      </c>
      <c r="Q6079">
        <v>1</v>
      </c>
    </row>
    <row r="6080" spans="1:17" x14ac:dyDescent="0.2">
      <c r="A6080" t="s">
        <v>498</v>
      </c>
      <c r="B6080" t="s">
        <v>134</v>
      </c>
      <c r="C6080" t="s">
        <v>497</v>
      </c>
      <c r="D6080" t="s">
        <v>54</v>
      </c>
      <c r="E6080" t="s">
        <v>5767</v>
      </c>
      <c r="F6080">
        <v>2.5000000000000001E-2</v>
      </c>
      <c r="G6080">
        <v>2.5000000000000001E-2</v>
      </c>
      <c r="H6080">
        <v>1</v>
      </c>
      <c r="J6080" t="s">
        <v>498</v>
      </c>
      <c r="K6080" t="s">
        <v>356</v>
      </c>
      <c r="L6080" t="s">
        <v>480</v>
      </c>
      <c r="M6080" t="s">
        <v>7663</v>
      </c>
      <c r="N6080" t="s">
        <v>4993</v>
      </c>
      <c r="O6080">
        <v>0</v>
      </c>
      <c r="P6080">
        <v>0</v>
      </c>
      <c r="Q6080">
        <v>1</v>
      </c>
    </row>
    <row r="6081" spans="1:17" x14ac:dyDescent="0.2">
      <c r="A6081" t="s">
        <v>498</v>
      </c>
      <c r="B6081" t="s">
        <v>134</v>
      </c>
      <c r="C6081" t="s">
        <v>497</v>
      </c>
      <c r="D6081" t="s">
        <v>54</v>
      </c>
      <c r="E6081" t="s">
        <v>5768</v>
      </c>
      <c r="F6081">
        <v>2.5000000000000001E-2</v>
      </c>
      <c r="G6081">
        <v>2.5000000000000001E-2</v>
      </c>
      <c r="H6081">
        <v>1</v>
      </c>
      <c r="J6081" t="s">
        <v>498</v>
      </c>
      <c r="K6081" t="s">
        <v>356</v>
      </c>
      <c r="L6081" t="s">
        <v>480</v>
      </c>
      <c r="M6081" t="s">
        <v>7663</v>
      </c>
      <c r="N6081" t="s">
        <v>4994</v>
      </c>
      <c r="O6081">
        <v>0</v>
      </c>
      <c r="P6081">
        <v>0</v>
      </c>
      <c r="Q6081">
        <v>1</v>
      </c>
    </row>
    <row r="6082" spans="1:17" x14ac:dyDescent="0.2">
      <c r="A6082" t="s">
        <v>498</v>
      </c>
      <c r="B6082" t="s">
        <v>134</v>
      </c>
      <c r="C6082" t="s">
        <v>497</v>
      </c>
      <c r="D6082" t="s">
        <v>54</v>
      </c>
      <c r="E6082" t="s">
        <v>5769</v>
      </c>
      <c r="F6082">
        <v>2.5999999999999999E-2</v>
      </c>
      <c r="G6082">
        <v>2.5999999999999999E-2</v>
      </c>
      <c r="H6082">
        <v>1</v>
      </c>
      <c r="J6082" t="s">
        <v>498</v>
      </c>
      <c r="K6082" t="s">
        <v>356</v>
      </c>
      <c r="L6082" t="s">
        <v>480</v>
      </c>
      <c r="M6082" t="s">
        <v>7663</v>
      </c>
      <c r="N6082" t="s">
        <v>4995</v>
      </c>
      <c r="O6082">
        <v>0</v>
      </c>
      <c r="P6082">
        <v>0</v>
      </c>
      <c r="Q6082">
        <v>1</v>
      </c>
    </row>
    <row r="6083" spans="1:17" x14ac:dyDescent="0.2">
      <c r="A6083" t="s">
        <v>498</v>
      </c>
      <c r="B6083" t="s">
        <v>134</v>
      </c>
      <c r="C6083" t="s">
        <v>497</v>
      </c>
      <c r="D6083" t="s">
        <v>54</v>
      </c>
      <c r="E6083" t="s">
        <v>5770</v>
      </c>
      <c r="F6083">
        <v>2.5000000000000001E-2</v>
      </c>
      <c r="G6083">
        <v>2.5000000000000001E-2</v>
      </c>
      <c r="H6083">
        <v>1</v>
      </c>
      <c r="J6083" t="s">
        <v>498</v>
      </c>
      <c r="K6083" t="s">
        <v>356</v>
      </c>
      <c r="L6083" t="s">
        <v>480</v>
      </c>
      <c r="M6083" t="s">
        <v>7663</v>
      </c>
      <c r="N6083" t="s">
        <v>4996</v>
      </c>
      <c r="O6083">
        <v>0</v>
      </c>
      <c r="P6083">
        <v>0</v>
      </c>
      <c r="Q6083">
        <v>1</v>
      </c>
    </row>
    <row r="6084" spans="1:17" x14ac:dyDescent="0.2">
      <c r="A6084" t="s">
        <v>498</v>
      </c>
      <c r="B6084" t="s">
        <v>134</v>
      </c>
      <c r="C6084" t="s">
        <v>497</v>
      </c>
      <c r="D6084" t="s">
        <v>54</v>
      </c>
      <c r="E6084" t="s">
        <v>5771</v>
      </c>
      <c r="F6084">
        <v>2.5000000000000001E-2</v>
      </c>
      <c r="G6084">
        <v>2.5000000000000001E-2</v>
      </c>
      <c r="H6084">
        <v>1</v>
      </c>
      <c r="J6084" t="s">
        <v>498</v>
      </c>
      <c r="K6084" t="s">
        <v>356</v>
      </c>
      <c r="L6084" t="s">
        <v>480</v>
      </c>
      <c r="M6084" t="s">
        <v>7663</v>
      </c>
      <c r="N6084" t="s">
        <v>4997</v>
      </c>
      <c r="O6084">
        <v>0</v>
      </c>
      <c r="P6084">
        <v>0</v>
      </c>
      <c r="Q6084">
        <v>1</v>
      </c>
    </row>
    <row r="6085" spans="1:17" x14ac:dyDescent="0.2">
      <c r="A6085" t="s">
        <v>498</v>
      </c>
      <c r="B6085" t="s">
        <v>134</v>
      </c>
      <c r="C6085" t="s">
        <v>497</v>
      </c>
      <c r="D6085" t="s">
        <v>54</v>
      </c>
      <c r="E6085" t="s">
        <v>5772</v>
      </c>
      <c r="F6085">
        <v>2.5000000000000001E-2</v>
      </c>
      <c r="G6085">
        <v>2.5000000000000001E-2</v>
      </c>
      <c r="H6085">
        <v>1</v>
      </c>
      <c r="J6085" t="s">
        <v>498</v>
      </c>
      <c r="K6085" t="s">
        <v>356</v>
      </c>
      <c r="L6085" t="s">
        <v>480</v>
      </c>
      <c r="M6085" t="s">
        <v>7663</v>
      </c>
      <c r="N6085" t="s">
        <v>4998</v>
      </c>
      <c r="O6085">
        <v>0</v>
      </c>
      <c r="P6085">
        <v>0</v>
      </c>
      <c r="Q6085">
        <v>1</v>
      </c>
    </row>
    <row r="6086" spans="1:17" x14ac:dyDescent="0.2">
      <c r="A6086" t="s">
        <v>498</v>
      </c>
      <c r="B6086" t="s">
        <v>134</v>
      </c>
      <c r="C6086" t="s">
        <v>497</v>
      </c>
      <c r="D6086" t="s">
        <v>54</v>
      </c>
      <c r="E6086" t="s">
        <v>5773</v>
      </c>
      <c r="F6086">
        <v>2.5000000000000001E-2</v>
      </c>
      <c r="G6086">
        <v>2.5000000000000001E-2</v>
      </c>
      <c r="H6086">
        <v>1</v>
      </c>
      <c r="J6086" t="s">
        <v>498</v>
      </c>
      <c r="K6086" t="s">
        <v>356</v>
      </c>
      <c r="L6086" t="s">
        <v>480</v>
      </c>
      <c r="M6086" t="s">
        <v>7663</v>
      </c>
      <c r="N6086" t="s">
        <v>4999</v>
      </c>
      <c r="O6086">
        <v>0</v>
      </c>
      <c r="P6086">
        <v>0</v>
      </c>
      <c r="Q6086">
        <v>1</v>
      </c>
    </row>
    <row r="6087" spans="1:17" x14ac:dyDescent="0.2">
      <c r="A6087" t="s">
        <v>498</v>
      </c>
      <c r="B6087" t="s">
        <v>134</v>
      </c>
      <c r="C6087" t="s">
        <v>497</v>
      </c>
      <c r="D6087" t="s">
        <v>54</v>
      </c>
      <c r="E6087" t="s">
        <v>5774</v>
      </c>
      <c r="F6087">
        <v>2.5000000000000001E-2</v>
      </c>
      <c r="G6087">
        <v>2.5000000000000001E-2</v>
      </c>
      <c r="H6087">
        <v>1</v>
      </c>
      <c r="J6087" t="s">
        <v>498</v>
      </c>
      <c r="K6087" t="s">
        <v>356</v>
      </c>
      <c r="L6087" t="s">
        <v>480</v>
      </c>
      <c r="M6087" t="s">
        <v>7663</v>
      </c>
      <c r="N6087" t="s">
        <v>5000</v>
      </c>
      <c r="O6087">
        <v>0</v>
      </c>
      <c r="P6087">
        <v>0</v>
      </c>
      <c r="Q6087">
        <v>1</v>
      </c>
    </row>
    <row r="6088" spans="1:17" x14ac:dyDescent="0.2">
      <c r="A6088" t="s">
        <v>498</v>
      </c>
      <c r="B6088" t="s">
        <v>134</v>
      </c>
      <c r="C6088" t="s">
        <v>497</v>
      </c>
      <c r="D6088" t="s">
        <v>54</v>
      </c>
      <c r="E6088" t="s">
        <v>5775</v>
      </c>
      <c r="F6088">
        <v>0.13</v>
      </c>
      <c r="G6088">
        <v>0.13</v>
      </c>
      <c r="H6088">
        <v>1</v>
      </c>
      <c r="J6088" t="s">
        <v>498</v>
      </c>
      <c r="K6088" t="s">
        <v>356</v>
      </c>
      <c r="L6088" t="s">
        <v>480</v>
      </c>
      <c r="M6088" t="s">
        <v>7663</v>
      </c>
      <c r="N6088" t="s">
        <v>5001</v>
      </c>
      <c r="O6088">
        <v>0</v>
      </c>
      <c r="P6088">
        <v>0</v>
      </c>
      <c r="Q6088">
        <v>1</v>
      </c>
    </row>
    <row r="6089" spans="1:17" x14ac:dyDescent="0.2">
      <c r="A6089" t="s">
        <v>498</v>
      </c>
      <c r="B6089" t="s">
        <v>134</v>
      </c>
      <c r="C6089" t="s">
        <v>497</v>
      </c>
      <c r="D6089" t="s">
        <v>54</v>
      </c>
      <c r="E6089" t="s">
        <v>5776</v>
      </c>
      <c r="F6089">
        <v>2.5999999999999999E-2</v>
      </c>
      <c r="G6089">
        <v>2.5999999999999999E-2</v>
      </c>
      <c r="H6089">
        <v>1</v>
      </c>
      <c r="J6089" t="s">
        <v>498</v>
      </c>
      <c r="K6089" t="s">
        <v>356</v>
      </c>
      <c r="L6089" t="s">
        <v>480</v>
      </c>
      <c r="M6089" t="s">
        <v>7663</v>
      </c>
      <c r="N6089" t="s">
        <v>5002</v>
      </c>
      <c r="O6089">
        <v>0</v>
      </c>
      <c r="P6089">
        <v>0</v>
      </c>
      <c r="Q6089">
        <v>1</v>
      </c>
    </row>
    <row r="6090" spans="1:17" x14ac:dyDescent="0.2">
      <c r="A6090" t="s">
        <v>498</v>
      </c>
      <c r="B6090" t="s">
        <v>134</v>
      </c>
      <c r="C6090" t="s">
        <v>497</v>
      </c>
      <c r="D6090" t="s">
        <v>54</v>
      </c>
      <c r="E6090" t="s">
        <v>5777</v>
      </c>
      <c r="F6090">
        <v>2.5000000000000001E-2</v>
      </c>
      <c r="G6090">
        <v>2.5000000000000001E-2</v>
      </c>
      <c r="H6090">
        <v>1</v>
      </c>
      <c r="J6090" t="s">
        <v>498</v>
      </c>
      <c r="K6090" t="s">
        <v>356</v>
      </c>
      <c r="L6090" t="s">
        <v>480</v>
      </c>
      <c r="M6090" t="s">
        <v>7663</v>
      </c>
      <c r="N6090" t="s">
        <v>5003</v>
      </c>
      <c r="O6090">
        <v>0</v>
      </c>
      <c r="P6090">
        <v>0</v>
      </c>
      <c r="Q6090">
        <v>1</v>
      </c>
    </row>
    <row r="6091" spans="1:17" x14ac:dyDescent="0.2">
      <c r="A6091" t="s">
        <v>498</v>
      </c>
      <c r="B6091" t="s">
        <v>134</v>
      </c>
      <c r="C6091" t="s">
        <v>497</v>
      </c>
      <c r="D6091" t="s">
        <v>54</v>
      </c>
      <c r="E6091" t="s">
        <v>5778</v>
      </c>
      <c r="F6091">
        <v>2.5000000000000001E-2</v>
      </c>
      <c r="G6091">
        <v>2.5000000000000001E-2</v>
      </c>
      <c r="H6091">
        <v>1</v>
      </c>
      <c r="J6091" t="s">
        <v>498</v>
      </c>
      <c r="K6091" t="s">
        <v>356</v>
      </c>
      <c r="L6091" t="s">
        <v>480</v>
      </c>
      <c r="M6091" t="s">
        <v>7663</v>
      </c>
      <c r="N6091" t="s">
        <v>5004</v>
      </c>
      <c r="O6091">
        <v>0</v>
      </c>
      <c r="P6091">
        <v>0</v>
      </c>
      <c r="Q6091">
        <v>1</v>
      </c>
    </row>
    <row r="6092" spans="1:17" x14ac:dyDescent="0.2">
      <c r="A6092" t="s">
        <v>498</v>
      </c>
      <c r="B6092" t="s">
        <v>134</v>
      </c>
      <c r="C6092" t="s">
        <v>497</v>
      </c>
      <c r="D6092" t="s">
        <v>54</v>
      </c>
      <c r="E6092" t="s">
        <v>5779</v>
      </c>
      <c r="F6092">
        <v>2.5000000000000001E-2</v>
      </c>
      <c r="G6092">
        <v>2.5000000000000001E-2</v>
      </c>
      <c r="H6092">
        <v>1</v>
      </c>
      <c r="J6092" t="s">
        <v>498</v>
      </c>
      <c r="K6092" t="s">
        <v>356</v>
      </c>
      <c r="L6092" t="s">
        <v>480</v>
      </c>
      <c r="M6092" t="s">
        <v>7663</v>
      </c>
      <c r="N6092" t="s">
        <v>5005</v>
      </c>
      <c r="O6092">
        <v>0</v>
      </c>
      <c r="P6092">
        <v>0</v>
      </c>
      <c r="Q6092">
        <v>1</v>
      </c>
    </row>
    <row r="6093" spans="1:17" x14ac:dyDescent="0.2">
      <c r="A6093" t="s">
        <v>498</v>
      </c>
      <c r="B6093" t="s">
        <v>134</v>
      </c>
      <c r="C6093" t="s">
        <v>497</v>
      </c>
      <c r="D6093" t="s">
        <v>54</v>
      </c>
      <c r="E6093" t="s">
        <v>5780</v>
      </c>
      <c r="F6093">
        <v>2.5000000000000001E-2</v>
      </c>
      <c r="G6093">
        <v>2.5000000000000001E-2</v>
      </c>
      <c r="H6093">
        <v>1</v>
      </c>
      <c r="J6093" t="s">
        <v>498</v>
      </c>
      <c r="K6093" t="s">
        <v>356</v>
      </c>
      <c r="L6093" t="s">
        <v>480</v>
      </c>
      <c r="M6093" t="s">
        <v>7663</v>
      </c>
      <c r="N6093" t="s">
        <v>5006</v>
      </c>
      <c r="O6093">
        <v>0</v>
      </c>
      <c r="P6093">
        <v>0</v>
      </c>
      <c r="Q6093">
        <v>1</v>
      </c>
    </row>
    <row r="6094" spans="1:17" x14ac:dyDescent="0.2">
      <c r="A6094" t="s">
        <v>498</v>
      </c>
      <c r="B6094" t="s">
        <v>134</v>
      </c>
      <c r="C6094" t="s">
        <v>497</v>
      </c>
      <c r="D6094" t="s">
        <v>54</v>
      </c>
      <c r="E6094" t="s">
        <v>5781</v>
      </c>
      <c r="F6094">
        <v>2.3E-2</v>
      </c>
      <c r="G6094">
        <v>2.3E-2</v>
      </c>
      <c r="H6094">
        <v>1</v>
      </c>
      <c r="J6094" t="s">
        <v>498</v>
      </c>
      <c r="K6094" t="s">
        <v>356</v>
      </c>
      <c r="L6094" t="s">
        <v>480</v>
      </c>
      <c r="M6094" t="s">
        <v>7663</v>
      </c>
      <c r="N6094" t="s">
        <v>5007</v>
      </c>
      <c r="O6094">
        <v>0</v>
      </c>
      <c r="P6094">
        <v>0</v>
      </c>
      <c r="Q6094">
        <v>1</v>
      </c>
    </row>
    <row r="6095" spans="1:17" x14ac:dyDescent="0.2">
      <c r="A6095" t="s">
        <v>498</v>
      </c>
      <c r="B6095" t="s">
        <v>134</v>
      </c>
      <c r="C6095" t="s">
        <v>497</v>
      </c>
      <c r="D6095" t="s">
        <v>54</v>
      </c>
      <c r="E6095" t="s">
        <v>5782</v>
      </c>
      <c r="F6095">
        <v>2.5000000000000001E-2</v>
      </c>
      <c r="G6095">
        <v>2.5000000000000001E-2</v>
      </c>
      <c r="H6095">
        <v>1</v>
      </c>
      <c r="J6095" t="s">
        <v>498</v>
      </c>
      <c r="K6095" t="s">
        <v>356</v>
      </c>
      <c r="L6095" t="s">
        <v>480</v>
      </c>
      <c r="M6095" t="s">
        <v>7663</v>
      </c>
      <c r="N6095" t="s">
        <v>5008</v>
      </c>
      <c r="O6095">
        <v>0</v>
      </c>
      <c r="P6095">
        <v>0</v>
      </c>
      <c r="Q6095">
        <v>1</v>
      </c>
    </row>
    <row r="6096" spans="1:17" x14ac:dyDescent="0.2">
      <c r="A6096" t="s">
        <v>498</v>
      </c>
      <c r="B6096" t="s">
        <v>134</v>
      </c>
      <c r="C6096" t="s">
        <v>497</v>
      </c>
      <c r="D6096" t="s">
        <v>54</v>
      </c>
      <c r="E6096" t="s">
        <v>5783</v>
      </c>
      <c r="F6096">
        <v>2.5000000000000001E-2</v>
      </c>
      <c r="G6096">
        <v>2.5000000000000001E-2</v>
      </c>
      <c r="H6096">
        <v>1</v>
      </c>
      <c r="J6096" t="s">
        <v>498</v>
      </c>
      <c r="K6096" t="s">
        <v>356</v>
      </c>
      <c r="L6096" t="s">
        <v>480</v>
      </c>
      <c r="M6096" t="s">
        <v>7663</v>
      </c>
      <c r="N6096" t="s">
        <v>5009</v>
      </c>
      <c r="O6096">
        <v>0</v>
      </c>
      <c r="P6096">
        <v>0</v>
      </c>
      <c r="Q6096">
        <v>1</v>
      </c>
    </row>
    <row r="6097" spans="1:17" x14ac:dyDescent="0.2">
      <c r="A6097" t="s">
        <v>498</v>
      </c>
      <c r="B6097" t="s">
        <v>134</v>
      </c>
      <c r="C6097" t="s">
        <v>497</v>
      </c>
      <c r="D6097" t="s">
        <v>54</v>
      </c>
      <c r="E6097" t="s">
        <v>5784</v>
      </c>
      <c r="F6097">
        <v>2.3E-2</v>
      </c>
      <c r="G6097">
        <v>2.3E-2</v>
      </c>
      <c r="H6097">
        <v>1</v>
      </c>
      <c r="J6097" t="s">
        <v>498</v>
      </c>
      <c r="K6097" t="s">
        <v>356</v>
      </c>
      <c r="L6097" t="s">
        <v>480</v>
      </c>
      <c r="M6097" t="s">
        <v>7663</v>
      </c>
      <c r="N6097" t="s">
        <v>5010</v>
      </c>
      <c r="O6097">
        <v>0</v>
      </c>
      <c r="P6097">
        <v>0</v>
      </c>
      <c r="Q6097">
        <v>1</v>
      </c>
    </row>
    <row r="6098" spans="1:17" x14ac:dyDescent="0.2">
      <c r="A6098" t="s">
        <v>498</v>
      </c>
      <c r="B6098" t="s">
        <v>134</v>
      </c>
      <c r="C6098" t="s">
        <v>497</v>
      </c>
      <c r="D6098" t="s">
        <v>54</v>
      </c>
      <c r="E6098" t="s">
        <v>5785</v>
      </c>
      <c r="F6098">
        <v>2.3E-2</v>
      </c>
      <c r="G6098">
        <v>2.3E-2</v>
      </c>
      <c r="H6098">
        <v>1</v>
      </c>
      <c r="J6098" t="s">
        <v>498</v>
      </c>
      <c r="K6098" t="s">
        <v>356</v>
      </c>
      <c r="L6098" t="s">
        <v>480</v>
      </c>
      <c r="M6098" t="s">
        <v>7663</v>
      </c>
      <c r="N6098" t="s">
        <v>5011</v>
      </c>
      <c r="O6098">
        <v>0</v>
      </c>
      <c r="P6098">
        <v>0</v>
      </c>
      <c r="Q6098">
        <v>1</v>
      </c>
    </row>
    <row r="6099" spans="1:17" x14ac:dyDescent="0.2">
      <c r="A6099" t="s">
        <v>498</v>
      </c>
      <c r="B6099" t="s">
        <v>134</v>
      </c>
      <c r="C6099" t="s">
        <v>497</v>
      </c>
      <c r="D6099" t="s">
        <v>54</v>
      </c>
      <c r="E6099" t="s">
        <v>5786</v>
      </c>
      <c r="F6099">
        <v>2.3E-2</v>
      </c>
      <c r="G6099">
        <v>2.4E-2</v>
      </c>
      <c r="H6099">
        <v>1</v>
      </c>
      <c r="J6099" t="s">
        <v>498</v>
      </c>
      <c r="K6099" t="s">
        <v>356</v>
      </c>
      <c r="L6099" t="s">
        <v>480</v>
      </c>
      <c r="M6099" t="s">
        <v>7663</v>
      </c>
      <c r="N6099" t="s">
        <v>5012</v>
      </c>
      <c r="O6099">
        <v>0</v>
      </c>
      <c r="P6099">
        <v>0</v>
      </c>
      <c r="Q6099">
        <v>1</v>
      </c>
    </row>
    <row r="6100" spans="1:17" x14ac:dyDescent="0.2">
      <c r="A6100" t="s">
        <v>498</v>
      </c>
      <c r="B6100" t="s">
        <v>134</v>
      </c>
      <c r="C6100" t="s">
        <v>497</v>
      </c>
      <c r="D6100" t="s">
        <v>54</v>
      </c>
      <c r="E6100" t="s">
        <v>5787</v>
      </c>
      <c r="F6100">
        <v>2.4E-2</v>
      </c>
      <c r="G6100">
        <v>2.4E-2</v>
      </c>
      <c r="H6100">
        <v>1</v>
      </c>
      <c r="J6100" t="s">
        <v>498</v>
      </c>
      <c r="K6100" t="s">
        <v>356</v>
      </c>
      <c r="L6100" t="s">
        <v>480</v>
      </c>
      <c r="M6100" t="s">
        <v>7663</v>
      </c>
      <c r="N6100" t="s">
        <v>5013</v>
      </c>
      <c r="O6100">
        <v>0</v>
      </c>
      <c r="P6100">
        <v>0</v>
      </c>
      <c r="Q6100">
        <v>1</v>
      </c>
    </row>
    <row r="6101" spans="1:17" x14ac:dyDescent="0.2">
      <c r="A6101" t="s">
        <v>498</v>
      </c>
      <c r="B6101" t="s">
        <v>134</v>
      </c>
      <c r="C6101" t="s">
        <v>497</v>
      </c>
      <c r="D6101" t="s">
        <v>54</v>
      </c>
      <c r="E6101" t="s">
        <v>5788</v>
      </c>
      <c r="F6101">
        <v>6.9000000000000006E-2</v>
      </c>
      <c r="G6101">
        <v>6.9000000000000006E-2</v>
      </c>
      <c r="H6101">
        <v>1</v>
      </c>
      <c r="J6101" t="s">
        <v>498</v>
      </c>
      <c r="K6101" t="s">
        <v>356</v>
      </c>
      <c r="L6101" t="s">
        <v>480</v>
      </c>
      <c r="M6101" t="s">
        <v>7663</v>
      </c>
      <c r="N6101" t="s">
        <v>5014</v>
      </c>
      <c r="O6101">
        <v>0</v>
      </c>
      <c r="P6101">
        <v>0</v>
      </c>
      <c r="Q6101">
        <v>1</v>
      </c>
    </row>
    <row r="6102" spans="1:17" x14ac:dyDescent="0.2">
      <c r="A6102" t="s">
        <v>498</v>
      </c>
      <c r="B6102" t="s">
        <v>134</v>
      </c>
      <c r="C6102" t="s">
        <v>497</v>
      </c>
      <c r="D6102" t="s">
        <v>54</v>
      </c>
      <c r="E6102" t="s">
        <v>5789</v>
      </c>
      <c r="F6102">
        <v>2.5000000000000001E-2</v>
      </c>
      <c r="G6102">
        <v>2.5000000000000001E-2</v>
      </c>
      <c r="H6102">
        <v>1</v>
      </c>
      <c r="J6102" t="s">
        <v>498</v>
      </c>
      <c r="K6102" t="s">
        <v>356</v>
      </c>
      <c r="L6102" t="s">
        <v>480</v>
      </c>
      <c r="M6102" t="s">
        <v>7663</v>
      </c>
      <c r="N6102" t="s">
        <v>5015</v>
      </c>
      <c r="O6102">
        <v>0</v>
      </c>
      <c r="P6102">
        <v>0</v>
      </c>
      <c r="Q6102">
        <v>1</v>
      </c>
    </row>
    <row r="6103" spans="1:17" x14ac:dyDescent="0.2">
      <c r="A6103" t="s">
        <v>498</v>
      </c>
      <c r="B6103" t="s">
        <v>134</v>
      </c>
      <c r="C6103" t="s">
        <v>497</v>
      </c>
      <c r="D6103" t="s">
        <v>54</v>
      </c>
      <c r="E6103" t="s">
        <v>5790</v>
      </c>
      <c r="F6103">
        <v>2.5000000000000001E-2</v>
      </c>
      <c r="G6103">
        <v>2.5000000000000001E-2</v>
      </c>
      <c r="H6103">
        <v>1</v>
      </c>
      <c r="J6103" t="s">
        <v>498</v>
      </c>
      <c r="K6103" t="s">
        <v>356</v>
      </c>
      <c r="L6103" t="s">
        <v>480</v>
      </c>
      <c r="M6103" t="s">
        <v>7663</v>
      </c>
      <c r="N6103" t="s">
        <v>5016</v>
      </c>
      <c r="O6103">
        <v>0</v>
      </c>
      <c r="P6103">
        <v>0</v>
      </c>
      <c r="Q6103">
        <v>1</v>
      </c>
    </row>
    <row r="6104" spans="1:17" x14ac:dyDescent="0.2">
      <c r="A6104" t="s">
        <v>498</v>
      </c>
      <c r="B6104" t="s">
        <v>134</v>
      </c>
      <c r="C6104" t="s">
        <v>497</v>
      </c>
      <c r="D6104" t="s">
        <v>54</v>
      </c>
      <c r="E6104" t="s">
        <v>5791</v>
      </c>
      <c r="F6104">
        <v>2.5000000000000001E-2</v>
      </c>
      <c r="G6104">
        <v>2.5000000000000001E-2</v>
      </c>
      <c r="H6104">
        <v>1</v>
      </c>
      <c r="J6104" t="s">
        <v>498</v>
      </c>
      <c r="K6104" t="s">
        <v>356</v>
      </c>
      <c r="L6104" t="s">
        <v>480</v>
      </c>
      <c r="M6104" t="s">
        <v>7663</v>
      </c>
      <c r="N6104" t="s">
        <v>5017</v>
      </c>
      <c r="O6104">
        <v>0</v>
      </c>
      <c r="P6104">
        <v>0</v>
      </c>
      <c r="Q6104">
        <v>1</v>
      </c>
    </row>
    <row r="6105" spans="1:17" x14ac:dyDescent="0.2">
      <c r="A6105" t="s">
        <v>498</v>
      </c>
      <c r="B6105" t="s">
        <v>134</v>
      </c>
      <c r="C6105" t="s">
        <v>497</v>
      </c>
      <c r="D6105" t="s">
        <v>54</v>
      </c>
      <c r="E6105" t="s">
        <v>5792</v>
      </c>
      <c r="F6105">
        <v>2.5000000000000001E-2</v>
      </c>
      <c r="G6105">
        <v>2.5000000000000001E-2</v>
      </c>
      <c r="H6105">
        <v>1</v>
      </c>
      <c r="J6105" t="s">
        <v>498</v>
      </c>
      <c r="K6105" t="s">
        <v>356</v>
      </c>
      <c r="L6105" t="s">
        <v>480</v>
      </c>
      <c r="M6105" t="s">
        <v>7663</v>
      </c>
      <c r="N6105" t="s">
        <v>5018</v>
      </c>
      <c r="O6105">
        <v>0</v>
      </c>
      <c r="P6105">
        <v>0</v>
      </c>
      <c r="Q6105">
        <v>1</v>
      </c>
    </row>
    <row r="6106" spans="1:17" x14ac:dyDescent="0.2">
      <c r="A6106" t="s">
        <v>498</v>
      </c>
      <c r="B6106" t="s">
        <v>134</v>
      </c>
      <c r="C6106" t="s">
        <v>497</v>
      </c>
      <c r="D6106" t="s">
        <v>54</v>
      </c>
      <c r="E6106" t="s">
        <v>5793</v>
      </c>
      <c r="F6106">
        <v>2.5000000000000001E-2</v>
      </c>
      <c r="G6106">
        <v>2.5000000000000001E-2</v>
      </c>
      <c r="H6106">
        <v>1</v>
      </c>
      <c r="J6106" t="s">
        <v>498</v>
      </c>
      <c r="K6106" t="s">
        <v>356</v>
      </c>
      <c r="L6106" t="s">
        <v>480</v>
      </c>
      <c r="M6106" t="s">
        <v>7663</v>
      </c>
      <c r="N6106" t="s">
        <v>5019</v>
      </c>
      <c r="O6106">
        <v>0</v>
      </c>
      <c r="P6106">
        <v>0</v>
      </c>
      <c r="Q6106">
        <v>1</v>
      </c>
    </row>
    <row r="6107" spans="1:17" x14ac:dyDescent="0.2">
      <c r="A6107" t="s">
        <v>498</v>
      </c>
      <c r="B6107" t="s">
        <v>134</v>
      </c>
      <c r="C6107" t="s">
        <v>497</v>
      </c>
      <c r="D6107" t="s">
        <v>54</v>
      </c>
      <c r="E6107" t="s">
        <v>5794</v>
      </c>
      <c r="F6107">
        <v>2.5000000000000001E-2</v>
      </c>
      <c r="G6107">
        <v>2.5000000000000001E-2</v>
      </c>
      <c r="H6107">
        <v>1</v>
      </c>
      <c r="J6107" t="s">
        <v>498</v>
      </c>
      <c r="K6107" t="s">
        <v>356</v>
      </c>
      <c r="L6107" t="s">
        <v>480</v>
      </c>
      <c r="M6107" t="s">
        <v>7663</v>
      </c>
      <c r="N6107" t="s">
        <v>5020</v>
      </c>
      <c r="O6107">
        <v>0</v>
      </c>
      <c r="P6107">
        <v>0</v>
      </c>
      <c r="Q6107">
        <v>1</v>
      </c>
    </row>
    <row r="6108" spans="1:17" x14ac:dyDescent="0.2">
      <c r="A6108" t="s">
        <v>498</v>
      </c>
      <c r="B6108" t="s">
        <v>134</v>
      </c>
      <c r="C6108" t="s">
        <v>497</v>
      </c>
      <c r="D6108" t="s">
        <v>54</v>
      </c>
      <c r="E6108" t="s">
        <v>5795</v>
      </c>
      <c r="F6108">
        <v>2.5000000000000001E-2</v>
      </c>
      <c r="G6108">
        <v>2.5000000000000001E-2</v>
      </c>
      <c r="H6108">
        <v>1</v>
      </c>
      <c r="J6108" t="s">
        <v>498</v>
      </c>
      <c r="K6108" t="s">
        <v>356</v>
      </c>
      <c r="L6108" t="s">
        <v>480</v>
      </c>
      <c r="M6108" t="s">
        <v>7663</v>
      </c>
      <c r="N6108" t="s">
        <v>5021</v>
      </c>
      <c r="O6108">
        <v>0</v>
      </c>
      <c r="P6108">
        <v>0</v>
      </c>
      <c r="Q6108">
        <v>1</v>
      </c>
    </row>
    <row r="6109" spans="1:17" x14ac:dyDescent="0.2">
      <c r="A6109" t="s">
        <v>498</v>
      </c>
      <c r="B6109" t="s">
        <v>134</v>
      </c>
      <c r="C6109" t="s">
        <v>497</v>
      </c>
      <c r="D6109" t="s">
        <v>54</v>
      </c>
      <c r="E6109" t="s">
        <v>5796</v>
      </c>
      <c r="F6109">
        <v>2.5000000000000001E-2</v>
      </c>
      <c r="G6109">
        <v>2.5000000000000001E-2</v>
      </c>
      <c r="H6109">
        <v>1</v>
      </c>
      <c r="J6109" t="s">
        <v>498</v>
      </c>
      <c r="K6109" t="s">
        <v>356</v>
      </c>
      <c r="L6109" t="s">
        <v>480</v>
      </c>
      <c r="M6109" t="s">
        <v>7663</v>
      </c>
      <c r="N6109" t="s">
        <v>5022</v>
      </c>
      <c r="O6109">
        <v>0</v>
      </c>
      <c r="P6109">
        <v>0</v>
      </c>
      <c r="Q6109">
        <v>1</v>
      </c>
    </row>
    <row r="6110" spans="1:17" x14ac:dyDescent="0.2">
      <c r="A6110" t="s">
        <v>498</v>
      </c>
      <c r="B6110" t="s">
        <v>134</v>
      </c>
      <c r="C6110" t="s">
        <v>497</v>
      </c>
      <c r="D6110" t="s">
        <v>54</v>
      </c>
      <c r="E6110" t="s">
        <v>5797</v>
      </c>
      <c r="F6110">
        <v>2.5000000000000001E-2</v>
      </c>
      <c r="G6110">
        <v>2.5000000000000001E-2</v>
      </c>
      <c r="H6110">
        <v>1</v>
      </c>
      <c r="J6110" t="s">
        <v>498</v>
      </c>
      <c r="K6110" t="s">
        <v>356</v>
      </c>
      <c r="L6110" t="s">
        <v>480</v>
      </c>
      <c r="M6110" t="s">
        <v>7663</v>
      </c>
      <c r="N6110" t="s">
        <v>5023</v>
      </c>
      <c r="O6110">
        <v>0</v>
      </c>
      <c r="P6110">
        <v>0</v>
      </c>
      <c r="Q6110">
        <v>1</v>
      </c>
    </row>
    <row r="6111" spans="1:17" x14ac:dyDescent="0.2">
      <c r="A6111" t="s">
        <v>498</v>
      </c>
      <c r="B6111" t="s">
        <v>134</v>
      </c>
      <c r="C6111" t="s">
        <v>497</v>
      </c>
      <c r="D6111" t="s">
        <v>54</v>
      </c>
      <c r="E6111" t="s">
        <v>5798</v>
      </c>
      <c r="F6111">
        <v>2.5000000000000001E-2</v>
      </c>
      <c r="G6111">
        <v>2.5000000000000001E-2</v>
      </c>
      <c r="H6111">
        <v>1</v>
      </c>
      <c r="J6111" t="s">
        <v>498</v>
      </c>
      <c r="K6111" t="s">
        <v>356</v>
      </c>
      <c r="L6111" t="s">
        <v>480</v>
      </c>
      <c r="M6111" t="s">
        <v>7663</v>
      </c>
      <c r="N6111" t="s">
        <v>5024</v>
      </c>
      <c r="O6111">
        <v>0</v>
      </c>
      <c r="P6111">
        <v>0</v>
      </c>
      <c r="Q6111">
        <v>1</v>
      </c>
    </row>
    <row r="6112" spans="1:17" x14ac:dyDescent="0.2">
      <c r="A6112" t="s">
        <v>498</v>
      </c>
      <c r="B6112" t="s">
        <v>134</v>
      </c>
      <c r="C6112" t="s">
        <v>497</v>
      </c>
      <c r="D6112" t="s">
        <v>54</v>
      </c>
      <c r="E6112" t="s">
        <v>5799</v>
      </c>
      <c r="F6112">
        <v>2.5999999999999999E-2</v>
      </c>
      <c r="G6112">
        <v>2.5999999999999999E-2</v>
      </c>
      <c r="H6112">
        <v>1</v>
      </c>
      <c r="J6112" t="s">
        <v>498</v>
      </c>
      <c r="K6112" t="s">
        <v>356</v>
      </c>
      <c r="L6112" t="s">
        <v>480</v>
      </c>
      <c r="M6112" t="s">
        <v>7663</v>
      </c>
      <c r="N6112" t="s">
        <v>5025</v>
      </c>
      <c r="O6112">
        <v>0</v>
      </c>
      <c r="P6112">
        <v>0</v>
      </c>
      <c r="Q6112">
        <v>1</v>
      </c>
    </row>
    <row r="6113" spans="1:17" x14ac:dyDescent="0.2">
      <c r="A6113" t="s">
        <v>498</v>
      </c>
      <c r="B6113" t="s">
        <v>134</v>
      </c>
      <c r="C6113" t="s">
        <v>497</v>
      </c>
      <c r="D6113" t="s">
        <v>54</v>
      </c>
      <c r="E6113" t="s">
        <v>5800</v>
      </c>
      <c r="F6113">
        <v>2.5999999999999999E-2</v>
      </c>
      <c r="G6113">
        <v>2.5999999999999999E-2</v>
      </c>
      <c r="H6113">
        <v>1</v>
      </c>
      <c r="J6113" t="s">
        <v>498</v>
      </c>
      <c r="K6113" t="s">
        <v>356</v>
      </c>
      <c r="L6113" t="s">
        <v>480</v>
      </c>
      <c r="M6113" t="s">
        <v>7663</v>
      </c>
      <c r="N6113" t="s">
        <v>5026</v>
      </c>
      <c r="O6113">
        <v>0</v>
      </c>
      <c r="P6113">
        <v>0</v>
      </c>
      <c r="Q6113">
        <v>1</v>
      </c>
    </row>
    <row r="6114" spans="1:17" x14ac:dyDescent="0.2">
      <c r="A6114" t="s">
        <v>498</v>
      </c>
      <c r="B6114" t="s">
        <v>134</v>
      </c>
      <c r="C6114" t="s">
        <v>497</v>
      </c>
      <c r="D6114" t="s">
        <v>54</v>
      </c>
      <c r="E6114" t="s">
        <v>5801</v>
      </c>
      <c r="F6114">
        <v>2.4E-2</v>
      </c>
      <c r="G6114">
        <v>2.4E-2</v>
      </c>
      <c r="H6114">
        <v>1</v>
      </c>
      <c r="J6114" t="s">
        <v>498</v>
      </c>
      <c r="K6114" t="s">
        <v>356</v>
      </c>
      <c r="L6114" t="s">
        <v>480</v>
      </c>
      <c r="M6114" t="s">
        <v>7663</v>
      </c>
      <c r="N6114" t="s">
        <v>5027</v>
      </c>
      <c r="O6114">
        <v>0</v>
      </c>
      <c r="P6114">
        <v>0</v>
      </c>
      <c r="Q6114">
        <v>1</v>
      </c>
    </row>
    <row r="6115" spans="1:17" x14ac:dyDescent="0.2">
      <c r="A6115" t="s">
        <v>498</v>
      </c>
      <c r="B6115" t="s">
        <v>134</v>
      </c>
      <c r="C6115" t="s">
        <v>497</v>
      </c>
      <c r="D6115" t="s">
        <v>54</v>
      </c>
      <c r="E6115" t="s">
        <v>5802</v>
      </c>
      <c r="F6115">
        <v>2.4E-2</v>
      </c>
      <c r="G6115">
        <v>2.4E-2</v>
      </c>
      <c r="H6115">
        <v>1</v>
      </c>
      <c r="J6115" t="s">
        <v>498</v>
      </c>
      <c r="K6115" t="s">
        <v>356</v>
      </c>
      <c r="L6115" t="s">
        <v>480</v>
      </c>
      <c r="M6115" t="s">
        <v>7663</v>
      </c>
      <c r="N6115" t="s">
        <v>5028</v>
      </c>
      <c r="O6115">
        <v>0</v>
      </c>
      <c r="P6115">
        <v>0</v>
      </c>
      <c r="Q6115">
        <v>1</v>
      </c>
    </row>
    <row r="6116" spans="1:17" x14ac:dyDescent="0.2">
      <c r="A6116" t="s">
        <v>498</v>
      </c>
      <c r="B6116" t="s">
        <v>134</v>
      </c>
      <c r="C6116" t="s">
        <v>497</v>
      </c>
      <c r="D6116" t="s">
        <v>54</v>
      </c>
      <c r="E6116" t="s">
        <v>5803</v>
      </c>
      <c r="F6116">
        <v>2.4E-2</v>
      </c>
      <c r="G6116">
        <v>2.4E-2</v>
      </c>
      <c r="H6116">
        <v>1</v>
      </c>
      <c r="J6116" t="s">
        <v>498</v>
      </c>
      <c r="K6116" t="s">
        <v>356</v>
      </c>
      <c r="L6116" t="s">
        <v>480</v>
      </c>
      <c r="M6116" t="s">
        <v>7663</v>
      </c>
      <c r="N6116" t="s">
        <v>5029</v>
      </c>
      <c r="O6116">
        <v>0</v>
      </c>
      <c r="P6116">
        <v>0</v>
      </c>
      <c r="Q6116">
        <v>1</v>
      </c>
    </row>
    <row r="6117" spans="1:17" x14ac:dyDescent="0.2">
      <c r="A6117" t="s">
        <v>498</v>
      </c>
      <c r="B6117" t="s">
        <v>134</v>
      </c>
      <c r="C6117" t="s">
        <v>497</v>
      </c>
      <c r="D6117" t="s">
        <v>54</v>
      </c>
      <c r="E6117" t="s">
        <v>5804</v>
      </c>
      <c r="F6117">
        <v>2.4E-2</v>
      </c>
      <c r="G6117">
        <v>2.4E-2</v>
      </c>
      <c r="H6117">
        <v>1</v>
      </c>
      <c r="J6117" t="s">
        <v>498</v>
      </c>
      <c r="K6117" t="s">
        <v>356</v>
      </c>
      <c r="L6117" t="s">
        <v>480</v>
      </c>
      <c r="M6117" t="s">
        <v>7663</v>
      </c>
      <c r="N6117" t="s">
        <v>5030</v>
      </c>
      <c r="O6117">
        <v>0</v>
      </c>
      <c r="P6117">
        <v>0</v>
      </c>
      <c r="Q6117">
        <v>1</v>
      </c>
    </row>
    <row r="6118" spans="1:17" x14ac:dyDescent="0.2">
      <c r="A6118" t="s">
        <v>498</v>
      </c>
      <c r="B6118" t="s">
        <v>134</v>
      </c>
      <c r="C6118" t="s">
        <v>497</v>
      </c>
      <c r="D6118" t="s">
        <v>54</v>
      </c>
      <c r="E6118" t="s">
        <v>5805</v>
      </c>
      <c r="F6118">
        <v>2.4E-2</v>
      </c>
      <c r="G6118">
        <v>2.4E-2</v>
      </c>
      <c r="H6118">
        <v>1</v>
      </c>
      <c r="J6118" t="s">
        <v>498</v>
      </c>
      <c r="K6118" t="s">
        <v>356</v>
      </c>
      <c r="L6118" t="s">
        <v>480</v>
      </c>
      <c r="M6118" t="s">
        <v>7663</v>
      </c>
      <c r="N6118" t="s">
        <v>5031</v>
      </c>
      <c r="O6118">
        <v>0</v>
      </c>
      <c r="P6118">
        <v>0</v>
      </c>
      <c r="Q6118">
        <v>1</v>
      </c>
    </row>
    <row r="6119" spans="1:17" x14ac:dyDescent="0.2">
      <c r="A6119" t="s">
        <v>498</v>
      </c>
      <c r="B6119" t="s">
        <v>134</v>
      </c>
      <c r="C6119" t="s">
        <v>497</v>
      </c>
      <c r="D6119" t="s">
        <v>54</v>
      </c>
      <c r="E6119" t="s">
        <v>5806</v>
      </c>
      <c r="F6119">
        <v>2.4E-2</v>
      </c>
      <c r="G6119">
        <v>2.4E-2</v>
      </c>
      <c r="H6119">
        <v>1</v>
      </c>
      <c r="J6119" t="s">
        <v>498</v>
      </c>
      <c r="K6119" t="s">
        <v>356</v>
      </c>
      <c r="L6119" t="s">
        <v>480</v>
      </c>
      <c r="M6119" t="s">
        <v>7663</v>
      </c>
      <c r="N6119" t="s">
        <v>5032</v>
      </c>
      <c r="O6119">
        <v>0</v>
      </c>
      <c r="P6119">
        <v>0</v>
      </c>
      <c r="Q6119">
        <v>1</v>
      </c>
    </row>
    <row r="6120" spans="1:17" x14ac:dyDescent="0.2">
      <c r="A6120" t="s">
        <v>498</v>
      </c>
      <c r="B6120" t="s">
        <v>134</v>
      </c>
      <c r="C6120" t="s">
        <v>497</v>
      </c>
      <c r="D6120" t="s">
        <v>54</v>
      </c>
      <c r="E6120" t="s">
        <v>5807</v>
      </c>
      <c r="F6120">
        <v>2.5999999999999999E-2</v>
      </c>
      <c r="G6120">
        <v>2.5999999999999999E-2</v>
      </c>
      <c r="H6120">
        <v>1</v>
      </c>
      <c r="J6120" t="s">
        <v>498</v>
      </c>
      <c r="K6120" t="s">
        <v>356</v>
      </c>
      <c r="L6120" t="s">
        <v>480</v>
      </c>
      <c r="M6120" t="s">
        <v>7663</v>
      </c>
      <c r="N6120" t="s">
        <v>5033</v>
      </c>
      <c r="O6120">
        <v>0</v>
      </c>
      <c r="P6120">
        <v>0</v>
      </c>
      <c r="Q6120">
        <v>1</v>
      </c>
    </row>
    <row r="6121" spans="1:17" x14ac:dyDescent="0.2">
      <c r="A6121" t="s">
        <v>498</v>
      </c>
      <c r="B6121" t="s">
        <v>134</v>
      </c>
      <c r="C6121" t="s">
        <v>497</v>
      </c>
      <c r="D6121" t="s">
        <v>54</v>
      </c>
      <c r="E6121" t="s">
        <v>5808</v>
      </c>
      <c r="F6121">
        <v>2.5999999999999999E-2</v>
      </c>
      <c r="G6121">
        <v>2.5999999999999999E-2</v>
      </c>
      <c r="H6121">
        <v>1</v>
      </c>
      <c r="J6121" t="s">
        <v>498</v>
      </c>
      <c r="K6121" t="s">
        <v>356</v>
      </c>
      <c r="L6121" t="s">
        <v>480</v>
      </c>
      <c r="M6121" t="s">
        <v>7663</v>
      </c>
      <c r="N6121" t="s">
        <v>5034</v>
      </c>
      <c r="O6121">
        <v>0</v>
      </c>
      <c r="P6121">
        <v>0</v>
      </c>
      <c r="Q6121">
        <v>1</v>
      </c>
    </row>
    <row r="6122" spans="1:17" x14ac:dyDescent="0.2">
      <c r="A6122" t="s">
        <v>498</v>
      </c>
      <c r="B6122" t="s">
        <v>134</v>
      </c>
      <c r="C6122" t="s">
        <v>497</v>
      </c>
      <c r="D6122" t="s">
        <v>54</v>
      </c>
      <c r="E6122" t="s">
        <v>5809</v>
      </c>
      <c r="F6122">
        <v>2.5000000000000001E-2</v>
      </c>
      <c r="G6122">
        <v>2.5000000000000001E-2</v>
      </c>
      <c r="H6122">
        <v>1</v>
      </c>
      <c r="J6122" t="s">
        <v>498</v>
      </c>
      <c r="K6122" t="s">
        <v>356</v>
      </c>
      <c r="L6122" t="s">
        <v>480</v>
      </c>
      <c r="M6122" t="s">
        <v>7663</v>
      </c>
      <c r="N6122" t="s">
        <v>5035</v>
      </c>
      <c r="O6122">
        <v>0</v>
      </c>
      <c r="P6122">
        <v>0</v>
      </c>
      <c r="Q6122">
        <v>1</v>
      </c>
    </row>
    <row r="6123" spans="1:17" x14ac:dyDescent="0.2">
      <c r="A6123" t="s">
        <v>498</v>
      </c>
      <c r="B6123" t="s">
        <v>134</v>
      </c>
      <c r="C6123" t="s">
        <v>497</v>
      </c>
      <c r="D6123" t="s">
        <v>54</v>
      </c>
      <c r="E6123" t="s">
        <v>5810</v>
      </c>
      <c r="F6123">
        <v>2.5999999999999999E-2</v>
      </c>
      <c r="G6123">
        <v>2.5999999999999999E-2</v>
      </c>
      <c r="H6123">
        <v>1</v>
      </c>
      <c r="J6123" t="s">
        <v>498</v>
      </c>
      <c r="K6123" t="s">
        <v>356</v>
      </c>
      <c r="L6123" t="s">
        <v>480</v>
      </c>
      <c r="M6123" t="s">
        <v>7663</v>
      </c>
      <c r="N6123" t="s">
        <v>5036</v>
      </c>
      <c r="O6123">
        <v>0</v>
      </c>
      <c r="P6123">
        <v>0</v>
      </c>
      <c r="Q6123">
        <v>1</v>
      </c>
    </row>
    <row r="6124" spans="1:17" x14ac:dyDescent="0.2">
      <c r="A6124" t="s">
        <v>498</v>
      </c>
      <c r="B6124" t="s">
        <v>134</v>
      </c>
      <c r="C6124" t="s">
        <v>497</v>
      </c>
      <c r="D6124" t="s">
        <v>54</v>
      </c>
      <c r="E6124" t="s">
        <v>5811</v>
      </c>
      <c r="F6124">
        <v>2.5000000000000001E-2</v>
      </c>
      <c r="G6124">
        <v>2.5000000000000001E-2</v>
      </c>
      <c r="H6124">
        <v>1</v>
      </c>
      <c r="J6124" t="s">
        <v>498</v>
      </c>
      <c r="K6124" t="s">
        <v>356</v>
      </c>
      <c r="L6124" t="s">
        <v>480</v>
      </c>
      <c r="M6124" t="s">
        <v>7663</v>
      </c>
      <c r="N6124" t="s">
        <v>5037</v>
      </c>
      <c r="O6124">
        <v>0</v>
      </c>
      <c r="P6124">
        <v>0</v>
      </c>
      <c r="Q6124">
        <v>1</v>
      </c>
    </row>
    <row r="6125" spans="1:17" x14ac:dyDescent="0.2">
      <c r="A6125" t="s">
        <v>498</v>
      </c>
      <c r="B6125" t="s">
        <v>134</v>
      </c>
      <c r="C6125" t="s">
        <v>497</v>
      </c>
      <c r="D6125" t="s">
        <v>54</v>
      </c>
      <c r="E6125" t="s">
        <v>5812</v>
      </c>
      <c r="F6125">
        <v>6.0999999999999999E-2</v>
      </c>
      <c r="G6125">
        <v>6.0999999999999999E-2</v>
      </c>
      <c r="H6125">
        <v>1</v>
      </c>
      <c r="J6125" t="s">
        <v>498</v>
      </c>
      <c r="K6125" t="s">
        <v>356</v>
      </c>
      <c r="L6125" t="s">
        <v>480</v>
      </c>
      <c r="M6125" t="s">
        <v>7663</v>
      </c>
      <c r="N6125" t="s">
        <v>5038</v>
      </c>
      <c r="O6125">
        <v>0</v>
      </c>
      <c r="P6125">
        <v>0</v>
      </c>
      <c r="Q6125">
        <v>1</v>
      </c>
    </row>
    <row r="6126" spans="1:17" x14ac:dyDescent="0.2">
      <c r="A6126" t="s">
        <v>498</v>
      </c>
      <c r="B6126" t="s">
        <v>134</v>
      </c>
      <c r="C6126" t="s">
        <v>497</v>
      </c>
      <c r="D6126" t="s">
        <v>54</v>
      </c>
      <c r="E6126" t="s">
        <v>5813</v>
      </c>
      <c r="F6126">
        <v>2.5000000000000001E-2</v>
      </c>
      <c r="G6126">
        <v>2.5000000000000001E-2</v>
      </c>
      <c r="H6126">
        <v>1</v>
      </c>
      <c r="J6126" t="s">
        <v>498</v>
      </c>
      <c r="K6126" t="s">
        <v>356</v>
      </c>
      <c r="L6126" t="s">
        <v>480</v>
      </c>
      <c r="M6126" t="s">
        <v>7663</v>
      </c>
      <c r="N6126" t="s">
        <v>5039</v>
      </c>
      <c r="O6126">
        <v>0</v>
      </c>
      <c r="P6126">
        <v>0</v>
      </c>
      <c r="Q6126">
        <v>1</v>
      </c>
    </row>
    <row r="6127" spans="1:17" x14ac:dyDescent="0.2">
      <c r="A6127" t="s">
        <v>498</v>
      </c>
      <c r="B6127" t="s">
        <v>134</v>
      </c>
      <c r="C6127" t="s">
        <v>497</v>
      </c>
      <c r="D6127" t="s">
        <v>54</v>
      </c>
      <c r="E6127" t="s">
        <v>5814</v>
      </c>
      <c r="F6127">
        <v>2.5999999999999999E-2</v>
      </c>
      <c r="G6127">
        <v>2.5999999999999999E-2</v>
      </c>
      <c r="H6127">
        <v>1</v>
      </c>
      <c r="J6127" t="s">
        <v>498</v>
      </c>
      <c r="K6127" t="s">
        <v>356</v>
      </c>
      <c r="L6127" t="s">
        <v>480</v>
      </c>
      <c r="M6127" t="s">
        <v>7663</v>
      </c>
      <c r="N6127" t="s">
        <v>5040</v>
      </c>
      <c r="O6127">
        <v>0</v>
      </c>
      <c r="P6127">
        <v>0</v>
      </c>
      <c r="Q6127">
        <v>1</v>
      </c>
    </row>
    <row r="6128" spans="1:17" x14ac:dyDescent="0.2">
      <c r="A6128" t="s">
        <v>498</v>
      </c>
      <c r="B6128" t="s">
        <v>134</v>
      </c>
      <c r="C6128" t="s">
        <v>497</v>
      </c>
      <c r="D6128" t="s">
        <v>54</v>
      </c>
      <c r="E6128" t="s">
        <v>5815</v>
      </c>
      <c r="F6128">
        <v>2.5999999999999999E-2</v>
      </c>
      <c r="G6128">
        <v>2.5999999999999999E-2</v>
      </c>
      <c r="H6128">
        <v>1</v>
      </c>
      <c r="J6128" t="s">
        <v>498</v>
      </c>
      <c r="K6128" t="s">
        <v>356</v>
      </c>
      <c r="L6128" t="s">
        <v>480</v>
      </c>
      <c r="M6128" t="s">
        <v>7663</v>
      </c>
      <c r="N6128" t="s">
        <v>5041</v>
      </c>
      <c r="O6128">
        <v>0</v>
      </c>
      <c r="P6128">
        <v>0</v>
      </c>
      <c r="Q6128">
        <v>1</v>
      </c>
    </row>
    <row r="6129" spans="1:17" x14ac:dyDescent="0.2">
      <c r="A6129" t="s">
        <v>498</v>
      </c>
      <c r="B6129" t="s">
        <v>134</v>
      </c>
      <c r="C6129" t="s">
        <v>497</v>
      </c>
      <c r="D6129" t="s">
        <v>54</v>
      </c>
      <c r="E6129" t="s">
        <v>5816</v>
      </c>
      <c r="F6129">
        <v>2.5999999999999999E-2</v>
      </c>
      <c r="G6129">
        <v>2.5999999999999999E-2</v>
      </c>
      <c r="H6129">
        <v>1</v>
      </c>
      <c r="J6129" t="s">
        <v>498</v>
      </c>
      <c r="K6129" t="s">
        <v>356</v>
      </c>
      <c r="L6129" t="s">
        <v>480</v>
      </c>
      <c r="M6129" t="s">
        <v>7663</v>
      </c>
      <c r="N6129" t="s">
        <v>5042</v>
      </c>
      <c r="O6129">
        <v>0</v>
      </c>
      <c r="P6129">
        <v>0</v>
      </c>
      <c r="Q6129">
        <v>1</v>
      </c>
    </row>
    <row r="6130" spans="1:17" x14ac:dyDescent="0.2">
      <c r="A6130" t="s">
        <v>498</v>
      </c>
      <c r="B6130" t="s">
        <v>134</v>
      </c>
      <c r="C6130" t="s">
        <v>497</v>
      </c>
      <c r="D6130" t="s">
        <v>54</v>
      </c>
      <c r="E6130" t="s">
        <v>5817</v>
      </c>
      <c r="F6130">
        <v>2.5000000000000001E-2</v>
      </c>
      <c r="G6130">
        <v>2.5000000000000001E-2</v>
      </c>
      <c r="H6130">
        <v>1</v>
      </c>
      <c r="J6130" t="s">
        <v>498</v>
      </c>
      <c r="K6130" t="s">
        <v>356</v>
      </c>
      <c r="L6130" t="s">
        <v>480</v>
      </c>
      <c r="M6130" t="s">
        <v>7663</v>
      </c>
      <c r="N6130" t="s">
        <v>5043</v>
      </c>
      <c r="O6130">
        <v>0</v>
      </c>
      <c r="P6130">
        <v>0</v>
      </c>
      <c r="Q6130">
        <v>1</v>
      </c>
    </row>
    <row r="6131" spans="1:17" x14ac:dyDescent="0.2">
      <c r="A6131" t="s">
        <v>498</v>
      </c>
      <c r="B6131" t="s">
        <v>134</v>
      </c>
      <c r="C6131" t="s">
        <v>497</v>
      </c>
      <c r="D6131" t="s">
        <v>54</v>
      </c>
      <c r="E6131" t="s">
        <v>5818</v>
      </c>
      <c r="F6131">
        <v>2.5999999999999999E-2</v>
      </c>
      <c r="G6131">
        <v>2.5999999999999999E-2</v>
      </c>
      <c r="H6131">
        <v>1</v>
      </c>
      <c r="J6131" t="s">
        <v>498</v>
      </c>
      <c r="K6131" t="s">
        <v>356</v>
      </c>
      <c r="L6131" t="s">
        <v>480</v>
      </c>
      <c r="M6131" t="s">
        <v>7663</v>
      </c>
      <c r="N6131" t="s">
        <v>5044</v>
      </c>
      <c r="O6131">
        <v>0</v>
      </c>
      <c r="P6131">
        <v>0</v>
      </c>
      <c r="Q6131">
        <v>1</v>
      </c>
    </row>
    <row r="6132" spans="1:17" x14ac:dyDescent="0.2">
      <c r="A6132" t="s">
        <v>498</v>
      </c>
      <c r="B6132" t="s">
        <v>134</v>
      </c>
      <c r="C6132" t="s">
        <v>497</v>
      </c>
      <c r="D6132" t="s">
        <v>54</v>
      </c>
      <c r="E6132" t="s">
        <v>5819</v>
      </c>
      <c r="F6132">
        <v>2.5000000000000001E-2</v>
      </c>
      <c r="G6132">
        <v>2.5000000000000001E-2</v>
      </c>
      <c r="H6132">
        <v>1</v>
      </c>
      <c r="J6132" t="s">
        <v>498</v>
      </c>
      <c r="K6132" t="s">
        <v>356</v>
      </c>
      <c r="L6132" t="s">
        <v>480</v>
      </c>
      <c r="M6132" t="s">
        <v>7663</v>
      </c>
      <c r="N6132" t="s">
        <v>5045</v>
      </c>
      <c r="O6132">
        <v>0</v>
      </c>
      <c r="P6132">
        <v>0</v>
      </c>
      <c r="Q6132">
        <v>1</v>
      </c>
    </row>
    <row r="6133" spans="1:17" x14ac:dyDescent="0.2">
      <c r="A6133" t="s">
        <v>498</v>
      </c>
      <c r="B6133" t="s">
        <v>134</v>
      </c>
      <c r="C6133" t="s">
        <v>497</v>
      </c>
      <c r="D6133" t="s">
        <v>54</v>
      </c>
      <c r="E6133" t="s">
        <v>5820</v>
      </c>
      <c r="F6133">
        <v>2.5999999999999999E-2</v>
      </c>
      <c r="G6133">
        <v>2.5999999999999999E-2</v>
      </c>
      <c r="H6133">
        <v>1</v>
      </c>
      <c r="J6133" t="s">
        <v>498</v>
      </c>
      <c r="K6133" t="s">
        <v>356</v>
      </c>
      <c r="L6133" t="s">
        <v>480</v>
      </c>
      <c r="M6133" t="s">
        <v>7663</v>
      </c>
      <c r="N6133" t="s">
        <v>5046</v>
      </c>
      <c r="O6133">
        <v>0</v>
      </c>
      <c r="P6133">
        <v>0</v>
      </c>
      <c r="Q6133">
        <v>1</v>
      </c>
    </row>
    <row r="6134" spans="1:17" x14ac:dyDescent="0.2">
      <c r="A6134" t="s">
        <v>498</v>
      </c>
      <c r="B6134" t="s">
        <v>134</v>
      </c>
      <c r="C6134" t="s">
        <v>497</v>
      </c>
      <c r="D6134" t="s">
        <v>54</v>
      </c>
      <c r="E6134" t="s">
        <v>5821</v>
      </c>
      <c r="F6134">
        <v>2.5999999999999999E-2</v>
      </c>
      <c r="G6134">
        <v>2.5999999999999999E-2</v>
      </c>
      <c r="H6134">
        <v>1</v>
      </c>
      <c r="J6134" t="s">
        <v>498</v>
      </c>
      <c r="K6134" t="s">
        <v>356</v>
      </c>
      <c r="L6134" t="s">
        <v>480</v>
      </c>
      <c r="M6134" t="s">
        <v>7663</v>
      </c>
      <c r="N6134" t="s">
        <v>5047</v>
      </c>
      <c r="O6134">
        <v>0</v>
      </c>
      <c r="P6134">
        <v>0</v>
      </c>
      <c r="Q6134">
        <v>1</v>
      </c>
    </row>
    <row r="6135" spans="1:17" x14ac:dyDescent="0.2">
      <c r="A6135" t="s">
        <v>498</v>
      </c>
      <c r="B6135" t="s">
        <v>134</v>
      </c>
      <c r="C6135" t="s">
        <v>497</v>
      </c>
      <c r="D6135" t="s">
        <v>54</v>
      </c>
      <c r="E6135" t="s">
        <v>5822</v>
      </c>
      <c r="F6135">
        <v>2.5000000000000001E-2</v>
      </c>
      <c r="G6135">
        <v>2.5000000000000001E-2</v>
      </c>
      <c r="H6135">
        <v>1</v>
      </c>
      <c r="J6135" t="s">
        <v>498</v>
      </c>
      <c r="K6135" t="s">
        <v>356</v>
      </c>
      <c r="L6135" t="s">
        <v>480</v>
      </c>
      <c r="M6135" t="s">
        <v>7663</v>
      </c>
      <c r="N6135" t="s">
        <v>5048</v>
      </c>
      <c r="O6135">
        <v>0</v>
      </c>
      <c r="P6135">
        <v>0</v>
      </c>
      <c r="Q6135">
        <v>1</v>
      </c>
    </row>
    <row r="6136" spans="1:17" x14ac:dyDescent="0.2">
      <c r="A6136" t="s">
        <v>498</v>
      </c>
      <c r="B6136" t="s">
        <v>134</v>
      </c>
      <c r="C6136" t="s">
        <v>497</v>
      </c>
      <c r="D6136" t="s">
        <v>54</v>
      </c>
      <c r="E6136" t="s">
        <v>5823</v>
      </c>
      <c r="F6136">
        <v>2.5000000000000001E-2</v>
      </c>
      <c r="G6136">
        <v>2.5000000000000001E-2</v>
      </c>
      <c r="H6136">
        <v>1</v>
      </c>
      <c r="J6136" t="s">
        <v>498</v>
      </c>
      <c r="K6136" t="s">
        <v>356</v>
      </c>
      <c r="L6136" t="s">
        <v>480</v>
      </c>
      <c r="M6136" t="s">
        <v>7663</v>
      </c>
      <c r="N6136" t="s">
        <v>5049</v>
      </c>
      <c r="O6136">
        <v>0</v>
      </c>
      <c r="P6136">
        <v>0</v>
      </c>
      <c r="Q6136">
        <v>1</v>
      </c>
    </row>
    <row r="6137" spans="1:17" x14ac:dyDescent="0.2">
      <c r="A6137" t="s">
        <v>498</v>
      </c>
      <c r="B6137" t="s">
        <v>134</v>
      </c>
      <c r="C6137" t="s">
        <v>497</v>
      </c>
      <c r="D6137" t="s">
        <v>54</v>
      </c>
      <c r="E6137" t="s">
        <v>5824</v>
      </c>
      <c r="F6137">
        <v>2.5000000000000001E-2</v>
      </c>
      <c r="G6137">
        <v>2.5000000000000001E-2</v>
      </c>
      <c r="H6137">
        <v>1</v>
      </c>
      <c r="J6137" t="s">
        <v>498</v>
      </c>
      <c r="K6137" t="s">
        <v>356</v>
      </c>
      <c r="L6137" t="s">
        <v>480</v>
      </c>
      <c r="M6137" t="s">
        <v>7663</v>
      </c>
      <c r="N6137" t="s">
        <v>5050</v>
      </c>
      <c r="O6137">
        <v>0</v>
      </c>
      <c r="P6137">
        <v>0</v>
      </c>
      <c r="Q6137">
        <v>1</v>
      </c>
    </row>
    <row r="6138" spans="1:17" x14ac:dyDescent="0.2">
      <c r="A6138" t="s">
        <v>498</v>
      </c>
      <c r="B6138" t="s">
        <v>134</v>
      </c>
      <c r="C6138" t="s">
        <v>497</v>
      </c>
      <c r="D6138" t="s">
        <v>54</v>
      </c>
      <c r="E6138" t="s">
        <v>5825</v>
      </c>
      <c r="F6138">
        <v>2.4E-2</v>
      </c>
      <c r="G6138">
        <v>2.4E-2</v>
      </c>
      <c r="H6138">
        <v>1</v>
      </c>
      <c r="J6138" t="s">
        <v>498</v>
      </c>
      <c r="K6138" t="s">
        <v>356</v>
      </c>
      <c r="L6138" t="s">
        <v>480</v>
      </c>
      <c r="M6138" t="s">
        <v>7663</v>
      </c>
      <c r="N6138" t="s">
        <v>5051</v>
      </c>
      <c r="O6138">
        <v>0</v>
      </c>
      <c r="P6138">
        <v>0</v>
      </c>
      <c r="Q6138">
        <v>1</v>
      </c>
    </row>
    <row r="6139" spans="1:17" x14ac:dyDescent="0.2">
      <c r="A6139" t="s">
        <v>498</v>
      </c>
      <c r="B6139" t="s">
        <v>134</v>
      </c>
      <c r="C6139" t="s">
        <v>497</v>
      </c>
      <c r="D6139" t="s">
        <v>54</v>
      </c>
      <c r="E6139" t="s">
        <v>5826</v>
      </c>
      <c r="F6139">
        <v>2.4E-2</v>
      </c>
      <c r="G6139">
        <v>2.4E-2</v>
      </c>
      <c r="H6139">
        <v>1</v>
      </c>
      <c r="J6139" t="s">
        <v>498</v>
      </c>
      <c r="K6139" t="s">
        <v>356</v>
      </c>
      <c r="L6139" t="s">
        <v>480</v>
      </c>
      <c r="M6139" t="s">
        <v>7663</v>
      </c>
      <c r="N6139" t="s">
        <v>5052</v>
      </c>
      <c r="O6139">
        <v>0</v>
      </c>
      <c r="P6139">
        <v>0</v>
      </c>
      <c r="Q6139">
        <v>1</v>
      </c>
    </row>
    <row r="6140" spans="1:17" x14ac:dyDescent="0.2">
      <c r="A6140" t="s">
        <v>498</v>
      </c>
      <c r="B6140" t="s">
        <v>134</v>
      </c>
      <c r="C6140" t="s">
        <v>497</v>
      </c>
      <c r="D6140" t="s">
        <v>54</v>
      </c>
      <c r="E6140" t="s">
        <v>5827</v>
      </c>
      <c r="F6140">
        <v>2.4E-2</v>
      </c>
      <c r="G6140">
        <v>2.4E-2</v>
      </c>
      <c r="H6140">
        <v>1</v>
      </c>
      <c r="J6140" t="s">
        <v>498</v>
      </c>
      <c r="K6140" t="s">
        <v>356</v>
      </c>
      <c r="L6140" t="s">
        <v>480</v>
      </c>
      <c r="M6140" t="s">
        <v>7663</v>
      </c>
      <c r="N6140" t="s">
        <v>5053</v>
      </c>
      <c r="O6140">
        <v>0</v>
      </c>
      <c r="P6140">
        <v>0</v>
      </c>
      <c r="Q6140">
        <v>1</v>
      </c>
    </row>
    <row r="6141" spans="1:17" x14ac:dyDescent="0.2">
      <c r="A6141" t="s">
        <v>498</v>
      </c>
      <c r="B6141" t="s">
        <v>134</v>
      </c>
      <c r="C6141" t="s">
        <v>497</v>
      </c>
      <c r="D6141" t="s">
        <v>54</v>
      </c>
      <c r="E6141" t="s">
        <v>5828</v>
      </c>
      <c r="F6141">
        <v>2.3E-2</v>
      </c>
      <c r="G6141">
        <v>2.3E-2</v>
      </c>
      <c r="H6141">
        <v>1</v>
      </c>
      <c r="J6141" t="s">
        <v>498</v>
      </c>
      <c r="K6141" t="s">
        <v>356</v>
      </c>
      <c r="L6141" t="s">
        <v>480</v>
      </c>
      <c r="M6141" t="s">
        <v>7663</v>
      </c>
      <c r="N6141" t="s">
        <v>5054</v>
      </c>
      <c r="O6141">
        <v>0</v>
      </c>
      <c r="P6141">
        <v>0</v>
      </c>
      <c r="Q6141">
        <v>1</v>
      </c>
    </row>
    <row r="6142" spans="1:17" x14ac:dyDescent="0.2">
      <c r="A6142" t="s">
        <v>498</v>
      </c>
      <c r="B6142" t="s">
        <v>134</v>
      </c>
      <c r="C6142" t="s">
        <v>497</v>
      </c>
      <c r="D6142" t="s">
        <v>54</v>
      </c>
      <c r="E6142" t="s">
        <v>5829</v>
      </c>
      <c r="F6142">
        <v>2.4E-2</v>
      </c>
      <c r="G6142">
        <v>2.4E-2</v>
      </c>
      <c r="H6142">
        <v>1</v>
      </c>
      <c r="J6142" t="s">
        <v>498</v>
      </c>
      <c r="K6142" t="s">
        <v>356</v>
      </c>
      <c r="L6142" t="s">
        <v>480</v>
      </c>
      <c r="M6142" t="s">
        <v>7663</v>
      </c>
      <c r="N6142" t="s">
        <v>5055</v>
      </c>
      <c r="O6142">
        <v>0</v>
      </c>
      <c r="P6142">
        <v>0</v>
      </c>
      <c r="Q6142">
        <v>1</v>
      </c>
    </row>
    <row r="6143" spans="1:17" x14ac:dyDescent="0.2">
      <c r="A6143" t="s">
        <v>498</v>
      </c>
      <c r="B6143" t="s">
        <v>134</v>
      </c>
      <c r="C6143" t="s">
        <v>497</v>
      </c>
      <c r="D6143" t="s">
        <v>54</v>
      </c>
      <c r="E6143" t="s">
        <v>5830</v>
      </c>
      <c r="F6143">
        <v>2.3E-2</v>
      </c>
      <c r="G6143">
        <v>2.3E-2</v>
      </c>
      <c r="H6143">
        <v>1</v>
      </c>
      <c r="J6143" t="s">
        <v>498</v>
      </c>
      <c r="K6143" t="s">
        <v>356</v>
      </c>
      <c r="L6143" t="s">
        <v>480</v>
      </c>
      <c r="M6143" t="s">
        <v>7663</v>
      </c>
      <c r="N6143" t="s">
        <v>5056</v>
      </c>
      <c r="O6143">
        <v>0</v>
      </c>
      <c r="P6143">
        <v>0</v>
      </c>
      <c r="Q6143">
        <v>1</v>
      </c>
    </row>
    <row r="6144" spans="1:17" x14ac:dyDescent="0.2">
      <c r="A6144" t="s">
        <v>498</v>
      </c>
      <c r="B6144" t="s">
        <v>134</v>
      </c>
      <c r="C6144" t="s">
        <v>497</v>
      </c>
      <c r="D6144" t="s">
        <v>54</v>
      </c>
      <c r="E6144" t="s">
        <v>5831</v>
      </c>
      <c r="F6144">
        <v>2.3E-2</v>
      </c>
      <c r="G6144">
        <v>2.3E-2</v>
      </c>
      <c r="H6144">
        <v>1</v>
      </c>
      <c r="J6144" t="s">
        <v>498</v>
      </c>
      <c r="K6144" t="s">
        <v>356</v>
      </c>
      <c r="L6144" t="s">
        <v>480</v>
      </c>
      <c r="M6144" t="s">
        <v>7663</v>
      </c>
      <c r="N6144" t="s">
        <v>5057</v>
      </c>
      <c r="O6144">
        <v>0</v>
      </c>
      <c r="P6144">
        <v>0</v>
      </c>
      <c r="Q6144">
        <v>1</v>
      </c>
    </row>
    <row r="6145" spans="1:17" x14ac:dyDescent="0.2">
      <c r="A6145" t="s">
        <v>498</v>
      </c>
      <c r="B6145" t="s">
        <v>134</v>
      </c>
      <c r="C6145" t="s">
        <v>497</v>
      </c>
      <c r="D6145" t="s">
        <v>54</v>
      </c>
      <c r="E6145" t="s">
        <v>5832</v>
      </c>
      <c r="F6145">
        <v>2.3E-2</v>
      </c>
      <c r="G6145">
        <v>2.4E-2</v>
      </c>
      <c r="H6145">
        <v>1</v>
      </c>
      <c r="J6145" t="s">
        <v>498</v>
      </c>
      <c r="K6145" t="s">
        <v>356</v>
      </c>
      <c r="L6145" t="s">
        <v>480</v>
      </c>
      <c r="M6145" t="s">
        <v>7663</v>
      </c>
      <c r="N6145" t="s">
        <v>5058</v>
      </c>
      <c r="O6145">
        <v>0</v>
      </c>
      <c r="P6145">
        <v>0</v>
      </c>
      <c r="Q6145">
        <v>1</v>
      </c>
    </row>
    <row r="6146" spans="1:17" x14ac:dyDescent="0.2">
      <c r="A6146" t="s">
        <v>498</v>
      </c>
      <c r="B6146" t="s">
        <v>134</v>
      </c>
      <c r="C6146" t="s">
        <v>497</v>
      </c>
      <c r="D6146" t="s">
        <v>54</v>
      </c>
      <c r="E6146" t="s">
        <v>5833</v>
      </c>
      <c r="F6146">
        <v>2.4E-2</v>
      </c>
      <c r="G6146">
        <v>2.4E-2</v>
      </c>
      <c r="H6146">
        <v>1</v>
      </c>
      <c r="J6146" t="s">
        <v>498</v>
      </c>
      <c r="K6146" t="s">
        <v>356</v>
      </c>
      <c r="L6146" t="s">
        <v>480</v>
      </c>
      <c r="M6146" t="s">
        <v>7663</v>
      </c>
      <c r="N6146" t="s">
        <v>5059</v>
      </c>
      <c r="O6146">
        <v>0</v>
      </c>
      <c r="P6146">
        <v>0</v>
      </c>
      <c r="Q6146">
        <v>1</v>
      </c>
    </row>
    <row r="6147" spans="1:17" x14ac:dyDescent="0.2">
      <c r="A6147" t="s">
        <v>498</v>
      </c>
      <c r="B6147" t="s">
        <v>134</v>
      </c>
      <c r="C6147" t="s">
        <v>497</v>
      </c>
      <c r="D6147" t="s">
        <v>54</v>
      </c>
      <c r="E6147" t="s">
        <v>5834</v>
      </c>
      <c r="F6147">
        <v>2.5999999999999999E-2</v>
      </c>
      <c r="G6147">
        <v>2.5999999999999999E-2</v>
      </c>
      <c r="H6147">
        <v>1</v>
      </c>
      <c r="J6147" t="s">
        <v>498</v>
      </c>
      <c r="K6147" t="s">
        <v>356</v>
      </c>
      <c r="L6147" t="s">
        <v>480</v>
      </c>
      <c r="M6147" t="s">
        <v>7663</v>
      </c>
      <c r="N6147" t="s">
        <v>5060</v>
      </c>
      <c r="O6147">
        <v>0</v>
      </c>
      <c r="P6147">
        <v>0</v>
      </c>
      <c r="Q6147">
        <v>1</v>
      </c>
    </row>
    <row r="6148" spans="1:17" x14ac:dyDescent="0.2">
      <c r="A6148" t="s">
        <v>498</v>
      </c>
      <c r="B6148" t="s">
        <v>134</v>
      </c>
      <c r="C6148" t="s">
        <v>497</v>
      </c>
      <c r="D6148" t="s">
        <v>54</v>
      </c>
      <c r="E6148" t="s">
        <v>5835</v>
      </c>
      <c r="F6148">
        <v>2.5000000000000001E-2</v>
      </c>
      <c r="G6148">
        <v>2.5000000000000001E-2</v>
      </c>
      <c r="H6148">
        <v>1</v>
      </c>
      <c r="J6148" t="s">
        <v>498</v>
      </c>
      <c r="K6148" t="s">
        <v>356</v>
      </c>
      <c r="L6148" t="s">
        <v>480</v>
      </c>
      <c r="M6148" t="s">
        <v>7663</v>
      </c>
      <c r="N6148" t="s">
        <v>5061</v>
      </c>
      <c r="O6148">
        <v>0</v>
      </c>
      <c r="P6148">
        <v>0</v>
      </c>
      <c r="Q6148">
        <v>1</v>
      </c>
    </row>
    <row r="6149" spans="1:17" x14ac:dyDescent="0.2">
      <c r="A6149" t="s">
        <v>498</v>
      </c>
      <c r="B6149" t="s">
        <v>134</v>
      </c>
      <c r="C6149" t="s">
        <v>497</v>
      </c>
      <c r="D6149" t="s">
        <v>54</v>
      </c>
      <c r="E6149" t="s">
        <v>5836</v>
      </c>
      <c r="F6149">
        <v>2.5999999999999999E-2</v>
      </c>
      <c r="G6149">
        <v>2.5999999999999999E-2</v>
      </c>
      <c r="H6149">
        <v>1</v>
      </c>
      <c r="J6149" t="s">
        <v>498</v>
      </c>
      <c r="K6149" t="s">
        <v>356</v>
      </c>
      <c r="L6149" t="s">
        <v>480</v>
      </c>
      <c r="M6149" t="s">
        <v>7663</v>
      </c>
      <c r="N6149" t="s">
        <v>5062</v>
      </c>
      <c r="O6149">
        <v>0</v>
      </c>
      <c r="P6149">
        <v>0</v>
      </c>
      <c r="Q6149">
        <v>1</v>
      </c>
    </row>
    <row r="6150" spans="1:17" x14ac:dyDescent="0.2">
      <c r="A6150" t="s">
        <v>498</v>
      </c>
      <c r="B6150" t="s">
        <v>134</v>
      </c>
      <c r="C6150" t="s">
        <v>497</v>
      </c>
      <c r="D6150" t="s">
        <v>54</v>
      </c>
      <c r="E6150" t="s">
        <v>5837</v>
      </c>
      <c r="F6150">
        <v>2.5999999999999999E-2</v>
      </c>
      <c r="G6150">
        <v>2.5999999999999999E-2</v>
      </c>
      <c r="H6150">
        <v>1</v>
      </c>
      <c r="J6150" t="s">
        <v>498</v>
      </c>
      <c r="K6150" t="s">
        <v>356</v>
      </c>
      <c r="L6150" t="s">
        <v>480</v>
      </c>
      <c r="M6150" t="s">
        <v>7663</v>
      </c>
      <c r="N6150" t="s">
        <v>5063</v>
      </c>
      <c r="O6150">
        <v>0</v>
      </c>
      <c r="P6150">
        <v>0</v>
      </c>
      <c r="Q6150">
        <v>1</v>
      </c>
    </row>
    <row r="6151" spans="1:17" x14ac:dyDescent="0.2">
      <c r="A6151" t="s">
        <v>498</v>
      </c>
      <c r="B6151" t="s">
        <v>134</v>
      </c>
      <c r="C6151" t="s">
        <v>497</v>
      </c>
      <c r="D6151" t="s">
        <v>54</v>
      </c>
      <c r="E6151" t="s">
        <v>5838</v>
      </c>
      <c r="F6151">
        <v>2.5000000000000001E-2</v>
      </c>
      <c r="G6151">
        <v>2.5000000000000001E-2</v>
      </c>
      <c r="H6151">
        <v>1</v>
      </c>
      <c r="J6151" t="s">
        <v>498</v>
      </c>
      <c r="K6151" t="s">
        <v>356</v>
      </c>
      <c r="L6151" t="s">
        <v>480</v>
      </c>
      <c r="M6151" t="s">
        <v>7663</v>
      </c>
      <c r="N6151" t="s">
        <v>5064</v>
      </c>
      <c r="O6151">
        <v>0</v>
      </c>
      <c r="P6151">
        <v>0</v>
      </c>
      <c r="Q6151">
        <v>1</v>
      </c>
    </row>
    <row r="6152" spans="1:17" x14ac:dyDescent="0.2">
      <c r="A6152" t="s">
        <v>498</v>
      </c>
      <c r="B6152" t="s">
        <v>134</v>
      </c>
      <c r="C6152" t="s">
        <v>497</v>
      </c>
      <c r="D6152" t="s">
        <v>54</v>
      </c>
      <c r="E6152" t="s">
        <v>5839</v>
      </c>
      <c r="F6152">
        <v>2.5999999999999999E-2</v>
      </c>
      <c r="G6152">
        <v>2.5999999999999999E-2</v>
      </c>
      <c r="H6152">
        <v>1</v>
      </c>
      <c r="J6152" t="s">
        <v>498</v>
      </c>
      <c r="K6152" t="s">
        <v>356</v>
      </c>
      <c r="L6152" t="s">
        <v>480</v>
      </c>
      <c r="M6152" t="s">
        <v>7663</v>
      </c>
      <c r="N6152" t="s">
        <v>5065</v>
      </c>
      <c r="O6152">
        <v>0</v>
      </c>
      <c r="P6152">
        <v>0</v>
      </c>
      <c r="Q6152">
        <v>1</v>
      </c>
    </row>
    <row r="6153" spans="1:17" x14ac:dyDescent="0.2">
      <c r="A6153" t="s">
        <v>498</v>
      </c>
      <c r="B6153" t="s">
        <v>134</v>
      </c>
      <c r="C6153" t="s">
        <v>497</v>
      </c>
      <c r="D6153" t="s">
        <v>54</v>
      </c>
      <c r="E6153" t="s">
        <v>5840</v>
      </c>
      <c r="F6153">
        <v>2.5999999999999999E-2</v>
      </c>
      <c r="G6153">
        <v>2.5999999999999999E-2</v>
      </c>
      <c r="H6153">
        <v>1</v>
      </c>
      <c r="J6153" t="s">
        <v>498</v>
      </c>
      <c r="K6153" t="s">
        <v>356</v>
      </c>
      <c r="L6153" t="s">
        <v>480</v>
      </c>
      <c r="M6153" t="s">
        <v>7663</v>
      </c>
      <c r="N6153" t="s">
        <v>5066</v>
      </c>
      <c r="O6153">
        <v>0</v>
      </c>
      <c r="P6153">
        <v>0</v>
      </c>
      <c r="Q6153">
        <v>1</v>
      </c>
    </row>
    <row r="6154" spans="1:17" x14ac:dyDescent="0.2">
      <c r="A6154" t="s">
        <v>498</v>
      </c>
      <c r="B6154" t="s">
        <v>134</v>
      </c>
      <c r="C6154" t="s">
        <v>497</v>
      </c>
      <c r="D6154" t="s">
        <v>54</v>
      </c>
      <c r="E6154" t="s">
        <v>5841</v>
      </c>
      <c r="F6154">
        <v>2.5999999999999999E-2</v>
      </c>
      <c r="G6154">
        <v>2.5999999999999999E-2</v>
      </c>
      <c r="H6154">
        <v>1</v>
      </c>
      <c r="J6154" t="s">
        <v>498</v>
      </c>
      <c r="K6154" t="s">
        <v>356</v>
      </c>
      <c r="L6154" t="s">
        <v>480</v>
      </c>
      <c r="M6154" t="s">
        <v>7663</v>
      </c>
      <c r="N6154" t="s">
        <v>5067</v>
      </c>
      <c r="O6154">
        <v>0</v>
      </c>
      <c r="P6154">
        <v>0</v>
      </c>
      <c r="Q6154">
        <v>1</v>
      </c>
    </row>
    <row r="6155" spans="1:17" x14ac:dyDescent="0.2">
      <c r="A6155" t="s">
        <v>498</v>
      </c>
      <c r="B6155" t="s">
        <v>134</v>
      </c>
      <c r="C6155" t="s">
        <v>497</v>
      </c>
      <c r="D6155" t="s">
        <v>54</v>
      </c>
      <c r="E6155" t="s">
        <v>5842</v>
      </c>
      <c r="F6155">
        <v>2.5999999999999999E-2</v>
      </c>
      <c r="G6155">
        <v>2.5999999999999999E-2</v>
      </c>
      <c r="H6155">
        <v>1</v>
      </c>
      <c r="J6155" t="s">
        <v>498</v>
      </c>
      <c r="K6155" t="s">
        <v>356</v>
      </c>
      <c r="L6155" t="s">
        <v>480</v>
      </c>
      <c r="M6155" t="s">
        <v>7663</v>
      </c>
      <c r="N6155" t="s">
        <v>5068</v>
      </c>
      <c r="O6155">
        <v>0</v>
      </c>
      <c r="P6155">
        <v>0</v>
      </c>
      <c r="Q6155">
        <v>1</v>
      </c>
    </row>
    <row r="6156" spans="1:17" x14ac:dyDescent="0.2">
      <c r="A6156" t="s">
        <v>498</v>
      </c>
      <c r="B6156" t="s">
        <v>134</v>
      </c>
      <c r="C6156" t="s">
        <v>497</v>
      </c>
      <c r="D6156" t="s">
        <v>54</v>
      </c>
      <c r="E6156" t="s">
        <v>5843</v>
      </c>
      <c r="F6156">
        <v>2.5999999999999999E-2</v>
      </c>
      <c r="G6156">
        <v>2.5999999999999999E-2</v>
      </c>
      <c r="H6156">
        <v>1</v>
      </c>
      <c r="J6156" t="s">
        <v>498</v>
      </c>
      <c r="K6156" t="s">
        <v>356</v>
      </c>
      <c r="L6156" t="s">
        <v>480</v>
      </c>
      <c r="M6156" t="s">
        <v>7663</v>
      </c>
      <c r="N6156" t="s">
        <v>5069</v>
      </c>
      <c r="O6156">
        <v>0</v>
      </c>
      <c r="P6156">
        <v>0</v>
      </c>
      <c r="Q6156">
        <v>1</v>
      </c>
    </row>
    <row r="6157" spans="1:17" x14ac:dyDescent="0.2">
      <c r="A6157" t="s">
        <v>498</v>
      </c>
      <c r="B6157" t="s">
        <v>134</v>
      </c>
      <c r="C6157" t="s">
        <v>497</v>
      </c>
      <c r="D6157" t="s">
        <v>54</v>
      </c>
      <c r="E6157" t="s">
        <v>5844</v>
      </c>
      <c r="F6157">
        <v>2.5999999999999999E-2</v>
      </c>
      <c r="G6157">
        <v>2.5999999999999999E-2</v>
      </c>
      <c r="H6157">
        <v>1</v>
      </c>
      <c r="J6157" t="s">
        <v>498</v>
      </c>
      <c r="K6157" t="s">
        <v>356</v>
      </c>
      <c r="L6157" t="s">
        <v>480</v>
      </c>
      <c r="M6157" t="s">
        <v>7663</v>
      </c>
      <c r="N6157" t="s">
        <v>5070</v>
      </c>
      <c r="O6157">
        <v>0</v>
      </c>
      <c r="P6157">
        <v>0</v>
      </c>
      <c r="Q6157">
        <v>1</v>
      </c>
    </row>
    <row r="6158" spans="1:17" x14ac:dyDescent="0.2">
      <c r="A6158" t="s">
        <v>498</v>
      </c>
      <c r="B6158" t="s">
        <v>134</v>
      </c>
      <c r="C6158" t="s">
        <v>497</v>
      </c>
      <c r="D6158" t="s">
        <v>54</v>
      </c>
      <c r="E6158" t="s">
        <v>5845</v>
      </c>
      <c r="F6158">
        <v>2.5999999999999999E-2</v>
      </c>
      <c r="G6158">
        <v>2.5999999999999999E-2</v>
      </c>
      <c r="H6158">
        <v>1</v>
      </c>
      <c r="J6158" t="s">
        <v>498</v>
      </c>
      <c r="K6158" t="s">
        <v>356</v>
      </c>
      <c r="L6158" t="s">
        <v>480</v>
      </c>
      <c r="M6158" t="s">
        <v>7663</v>
      </c>
      <c r="N6158" t="s">
        <v>5071</v>
      </c>
      <c r="O6158">
        <v>0</v>
      </c>
      <c r="P6158">
        <v>0</v>
      </c>
      <c r="Q6158">
        <v>1</v>
      </c>
    </row>
    <row r="6159" spans="1:17" x14ac:dyDescent="0.2">
      <c r="A6159" t="s">
        <v>498</v>
      </c>
      <c r="B6159" t="s">
        <v>134</v>
      </c>
      <c r="C6159" t="s">
        <v>497</v>
      </c>
      <c r="D6159" t="s">
        <v>54</v>
      </c>
      <c r="E6159" t="s">
        <v>5846</v>
      </c>
      <c r="F6159">
        <v>2.5000000000000001E-2</v>
      </c>
      <c r="G6159">
        <v>2.5000000000000001E-2</v>
      </c>
      <c r="H6159">
        <v>1</v>
      </c>
      <c r="J6159" t="s">
        <v>498</v>
      </c>
      <c r="K6159" t="s">
        <v>356</v>
      </c>
      <c r="L6159" t="s">
        <v>480</v>
      </c>
      <c r="M6159" t="s">
        <v>7663</v>
      </c>
      <c r="N6159" t="s">
        <v>5072</v>
      </c>
      <c r="O6159">
        <v>0</v>
      </c>
      <c r="P6159">
        <v>0</v>
      </c>
      <c r="Q6159">
        <v>1</v>
      </c>
    </row>
    <row r="6160" spans="1:17" x14ac:dyDescent="0.2">
      <c r="A6160" t="s">
        <v>498</v>
      </c>
      <c r="B6160" t="s">
        <v>134</v>
      </c>
      <c r="C6160" t="s">
        <v>497</v>
      </c>
      <c r="D6160" t="s">
        <v>54</v>
      </c>
      <c r="E6160" t="s">
        <v>5847</v>
      </c>
      <c r="F6160">
        <v>0.112</v>
      </c>
      <c r="G6160">
        <v>0.112</v>
      </c>
      <c r="H6160">
        <v>1</v>
      </c>
      <c r="J6160" t="s">
        <v>498</v>
      </c>
      <c r="K6160" t="s">
        <v>356</v>
      </c>
      <c r="L6160" t="s">
        <v>480</v>
      </c>
      <c r="M6160" t="s">
        <v>7663</v>
      </c>
      <c r="N6160" t="s">
        <v>5073</v>
      </c>
      <c r="O6160">
        <v>0</v>
      </c>
      <c r="P6160">
        <v>0</v>
      </c>
      <c r="Q6160">
        <v>1</v>
      </c>
    </row>
    <row r="6161" spans="1:17" x14ac:dyDescent="0.2">
      <c r="A6161" t="s">
        <v>498</v>
      </c>
      <c r="B6161" t="s">
        <v>134</v>
      </c>
      <c r="C6161" t="s">
        <v>497</v>
      </c>
      <c r="D6161" t="s">
        <v>54</v>
      </c>
      <c r="E6161" t="s">
        <v>5848</v>
      </c>
      <c r="F6161">
        <v>2.5999999999999999E-2</v>
      </c>
      <c r="G6161">
        <v>2.5999999999999999E-2</v>
      </c>
      <c r="H6161">
        <v>1</v>
      </c>
      <c r="J6161" t="s">
        <v>498</v>
      </c>
      <c r="K6161" t="s">
        <v>356</v>
      </c>
      <c r="L6161" t="s">
        <v>480</v>
      </c>
      <c r="M6161" t="s">
        <v>7663</v>
      </c>
      <c r="N6161" t="s">
        <v>5074</v>
      </c>
      <c r="O6161">
        <v>0</v>
      </c>
      <c r="P6161">
        <v>0</v>
      </c>
      <c r="Q6161">
        <v>1</v>
      </c>
    </row>
    <row r="6162" spans="1:17" x14ac:dyDescent="0.2">
      <c r="A6162" t="s">
        <v>498</v>
      </c>
      <c r="B6162" t="s">
        <v>134</v>
      </c>
      <c r="C6162" t="s">
        <v>497</v>
      </c>
      <c r="D6162" t="s">
        <v>54</v>
      </c>
      <c r="E6162" t="s">
        <v>5849</v>
      </c>
      <c r="F6162">
        <v>2.5000000000000001E-2</v>
      </c>
      <c r="G6162">
        <v>2.5000000000000001E-2</v>
      </c>
      <c r="H6162">
        <v>1</v>
      </c>
      <c r="J6162" t="s">
        <v>498</v>
      </c>
      <c r="K6162" t="s">
        <v>356</v>
      </c>
      <c r="L6162" t="s">
        <v>480</v>
      </c>
      <c r="M6162" t="s">
        <v>7663</v>
      </c>
      <c r="N6162" t="s">
        <v>5075</v>
      </c>
      <c r="O6162">
        <v>0</v>
      </c>
      <c r="P6162">
        <v>0</v>
      </c>
      <c r="Q6162">
        <v>1</v>
      </c>
    </row>
    <row r="6163" spans="1:17" x14ac:dyDescent="0.2">
      <c r="A6163" t="s">
        <v>498</v>
      </c>
      <c r="B6163" t="s">
        <v>134</v>
      </c>
      <c r="C6163" t="s">
        <v>497</v>
      </c>
      <c r="D6163" t="s">
        <v>54</v>
      </c>
      <c r="E6163" t="s">
        <v>5850</v>
      </c>
      <c r="F6163">
        <v>2.5000000000000001E-2</v>
      </c>
      <c r="G6163">
        <v>2.5000000000000001E-2</v>
      </c>
      <c r="H6163">
        <v>1</v>
      </c>
      <c r="J6163" t="s">
        <v>498</v>
      </c>
      <c r="K6163" t="s">
        <v>356</v>
      </c>
      <c r="L6163" t="s">
        <v>480</v>
      </c>
      <c r="M6163" t="s">
        <v>7663</v>
      </c>
      <c r="N6163" t="s">
        <v>5076</v>
      </c>
      <c r="O6163">
        <v>0</v>
      </c>
      <c r="P6163">
        <v>0</v>
      </c>
      <c r="Q6163">
        <v>1</v>
      </c>
    </row>
    <row r="6164" spans="1:17" x14ac:dyDescent="0.2">
      <c r="A6164" t="s">
        <v>498</v>
      </c>
      <c r="B6164" t="s">
        <v>134</v>
      </c>
      <c r="C6164" t="s">
        <v>497</v>
      </c>
      <c r="D6164" t="s">
        <v>54</v>
      </c>
      <c r="E6164" t="s">
        <v>5851</v>
      </c>
      <c r="F6164">
        <v>2.4E-2</v>
      </c>
      <c r="G6164">
        <v>2.4E-2</v>
      </c>
      <c r="H6164">
        <v>1</v>
      </c>
      <c r="J6164" t="s">
        <v>498</v>
      </c>
      <c r="K6164" t="s">
        <v>356</v>
      </c>
      <c r="L6164" t="s">
        <v>480</v>
      </c>
      <c r="M6164" t="s">
        <v>7663</v>
      </c>
      <c r="N6164" t="s">
        <v>5077</v>
      </c>
      <c r="O6164">
        <v>0</v>
      </c>
      <c r="P6164">
        <v>0</v>
      </c>
      <c r="Q6164">
        <v>1</v>
      </c>
    </row>
    <row r="6165" spans="1:17" x14ac:dyDescent="0.2">
      <c r="A6165" t="s">
        <v>498</v>
      </c>
      <c r="B6165" t="s">
        <v>134</v>
      </c>
      <c r="C6165" t="s">
        <v>497</v>
      </c>
      <c r="D6165" t="s">
        <v>54</v>
      </c>
      <c r="E6165" t="s">
        <v>5852</v>
      </c>
      <c r="F6165">
        <v>2.4E-2</v>
      </c>
      <c r="G6165">
        <v>2.4E-2</v>
      </c>
      <c r="H6165">
        <v>1</v>
      </c>
      <c r="J6165" t="s">
        <v>498</v>
      </c>
      <c r="K6165" t="s">
        <v>356</v>
      </c>
      <c r="L6165" t="s">
        <v>480</v>
      </c>
      <c r="M6165" t="s">
        <v>7663</v>
      </c>
      <c r="N6165" t="s">
        <v>5078</v>
      </c>
      <c r="O6165">
        <v>0</v>
      </c>
      <c r="P6165">
        <v>0</v>
      </c>
      <c r="Q6165">
        <v>1</v>
      </c>
    </row>
    <row r="6166" spans="1:17" x14ac:dyDescent="0.2">
      <c r="A6166" t="s">
        <v>498</v>
      </c>
      <c r="B6166" t="s">
        <v>134</v>
      </c>
      <c r="C6166" t="s">
        <v>497</v>
      </c>
      <c r="D6166" t="s">
        <v>54</v>
      </c>
      <c r="E6166" t="s">
        <v>5853</v>
      </c>
      <c r="F6166">
        <v>2.3E-2</v>
      </c>
      <c r="G6166">
        <v>2.3E-2</v>
      </c>
      <c r="H6166">
        <v>1</v>
      </c>
      <c r="J6166" t="s">
        <v>498</v>
      </c>
      <c r="K6166" t="s">
        <v>356</v>
      </c>
      <c r="L6166" t="s">
        <v>480</v>
      </c>
      <c r="M6166" t="s">
        <v>7663</v>
      </c>
      <c r="N6166" t="s">
        <v>5079</v>
      </c>
      <c r="O6166">
        <v>0</v>
      </c>
      <c r="P6166">
        <v>0</v>
      </c>
      <c r="Q6166">
        <v>1</v>
      </c>
    </row>
    <row r="6167" spans="1:17" x14ac:dyDescent="0.2">
      <c r="A6167" t="s">
        <v>498</v>
      </c>
      <c r="B6167" t="s">
        <v>134</v>
      </c>
      <c r="C6167" t="s">
        <v>497</v>
      </c>
      <c r="D6167" t="s">
        <v>54</v>
      </c>
      <c r="E6167" t="s">
        <v>5854</v>
      </c>
      <c r="F6167">
        <v>2.4E-2</v>
      </c>
      <c r="G6167">
        <v>2.4E-2</v>
      </c>
      <c r="H6167">
        <v>1</v>
      </c>
      <c r="J6167" t="s">
        <v>498</v>
      </c>
      <c r="K6167" t="s">
        <v>356</v>
      </c>
      <c r="L6167" t="s">
        <v>480</v>
      </c>
      <c r="M6167" t="s">
        <v>7663</v>
      </c>
      <c r="N6167" t="s">
        <v>5080</v>
      </c>
      <c r="O6167">
        <v>0</v>
      </c>
      <c r="P6167">
        <v>0</v>
      </c>
      <c r="Q6167">
        <v>1</v>
      </c>
    </row>
    <row r="6168" spans="1:17" x14ac:dyDescent="0.2">
      <c r="A6168" t="s">
        <v>498</v>
      </c>
      <c r="B6168" t="s">
        <v>134</v>
      </c>
      <c r="C6168" t="s">
        <v>497</v>
      </c>
      <c r="D6168" t="s">
        <v>54</v>
      </c>
      <c r="E6168" t="s">
        <v>5855</v>
      </c>
      <c r="F6168">
        <v>2.4E-2</v>
      </c>
      <c r="G6168">
        <v>2.4E-2</v>
      </c>
      <c r="H6168">
        <v>1</v>
      </c>
      <c r="J6168" t="s">
        <v>498</v>
      </c>
      <c r="K6168" t="s">
        <v>356</v>
      </c>
      <c r="L6168" t="s">
        <v>480</v>
      </c>
      <c r="M6168" t="s">
        <v>7663</v>
      </c>
      <c r="N6168" t="s">
        <v>5081</v>
      </c>
      <c r="O6168">
        <v>0</v>
      </c>
      <c r="P6168">
        <v>0</v>
      </c>
      <c r="Q6168">
        <v>1</v>
      </c>
    </row>
    <row r="6169" spans="1:17" x14ac:dyDescent="0.2">
      <c r="A6169" t="s">
        <v>498</v>
      </c>
      <c r="B6169" t="s">
        <v>134</v>
      </c>
      <c r="C6169" t="s">
        <v>497</v>
      </c>
      <c r="D6169" t="s">
        <v>54</v>
      </c>
      <c r="E6169" t="s">
        <v>5856</v>
      </c>
      <c r="F6169">
        <v>2.3E-2</v>
      </c>
      <c r="G6169">
        <v>2.3E-2</v>
      </c>
      <c r="H6169">
        <v>1</v>
      </c>
      <c r="J6169" t="s">
        <v>498</v>
      </c>
      <c r="K6169" t="s">
        <v>356</v>
      </c>
      <c r="L6169" t="s">
        <v>480</v>
      </c>
      <c r="M6169" t="s">
        <v>7663</v>
      </c>
      <c r="N6169" t="s">
        <v>5082</v>
      </c>
      <c r="O6169">
        <v>0</v>
      </c>
      <c r="P6169">
        <v>0</v>
      </c>
      <c r="Q6169">
        <v>1</v>
      </c>
    </row>
    <row r="6170" spans="1:17" x14ac:dyDescent="0.2">
      <c r="A6170" t="s">
        <v>498</v>
      </c>
      <c r="B6170" t="s">
        <v>134</v>
      </c>
      <c r="C6170" t="s">
        <v>497</v>
      </c>
      <c r="D6170" t="s">
        <v>54</v>
      </c>
      <c r="E6170" t="s">
        <v>5857</v>
      </c>
      <c r="F6170">
        <v>2.3E-2</v>
      </c>
      <c r="G6170">
        <v>2.3E-2</v>
      </c>
      <c r="H6170">
        <v>1</v>
      </c>
      <c r="J6170" t="s">
        <v>498</v>
      </c>
      <c r="K6170" t="s">
        <v>356</v>
      </c>
      <c r="L6170" t="s">
        <v>480</v>
      </c>
      <c r="M6170" t="s">
        <v>7663</v>
      </c>
      <c r="N6170" t="s">
        <v>5083</v>
      </c>
      <c r="O6170">
        <v>0</v>
      </c>
      <c r="P6170">
        <v>0</v>
      </c>
      <c r="Q6170">
        <v>1</v>
      </c>
    </row>
    <row r="6171" spans="1:17" x14ac:dyDescent="0.2">
      <c r="A6171" t="s">
        <v>498</v>
      </c>
      <c r="B6171" t="s">
        <v>134</v>
      </c>
      <c r="C6171" t="s">
        <v>497</v>
      </c>
      <c r="D6171" t="s">
        <v>54</v>
      </c>
      <c r="E6171" t="s">
        <v>5858</v>
      </c>
      <c r="F6171">
        <v>2.3E-2</v>
      </c>
      <c r="G6171">
        <v>2.3E-2</v>
      </c>
      <c r="H6171">
        <v>1</v>
      </c>
      <c r="J6171" t="s">
        <v>498</v>
      </c>
      <c r="K6171" t="s">
        <v>356</v>
      </c>
      <c r="L6171" t="s">
        <v>480</v>
      </c>
      <c r="M6171" t="s">
        <v>7663</v>
      </c>
      <c r="N6171" t="s">
        <v>5084</v>
      </c>
      <c r="O6171">
        <v>0</v>
      </c>
      <c r="P6171">
        <v>0</v>
      </c>
      <c r="Q6171">
        <v>1</v>
      </c>
    </row>
    <row r="6172" spans="1:17" x14ac:dyDescent="0.2">
      <c r="A6172" t="s">
        <v>498</v>
      </c>
      <c r="B6172" t="s">
        <v>134</v>
      </c>
      <c r="C6172" t="s">
        <v>497</v>
      </c>
      <c r="D6172" t="s">
        <v>54</v>
      </c>
      <c r="E6172" t="s">
        <v>5859</v>
      </c>
      <c r="F6172">
        <v>2.5999999999999999E-2</v>
      </c>
      <c r="G6172">
        <v>2.5999999999999999E-2</v>
      </c>
      <c r="H6172">
        <v>1</v>
      </c>
      <c r="J6172" t="s">
        <v>498</v>
      </c>
      <c r="K6172" t="s">
        <v>356</v>
      </c>
      <c r="L6172" t="s">
        <v>480</v>
      </c>
      <c r="M6172" t="s">
        <v>7663</v>
      </c>
      <c r="N6172" t="s">
        <v>5085</v>
      </c>
      <c r="O6172">
        <v>0</v>
      </c>
      <c r="P6172">
        <v>0</v>
      </c>
      <c r="Q6172">
        <v>1</v>
      </c>
    </row>
    <row r="6173" spans="1:17" x14ac:dyDescent="0.2">
      <c r="A6173" t="s">
        <v>498</v>
      </c>
      <c r="B6173" t="s">
        <v>134</v>
      </c>
      <c r="C6173" t="s">
        <v>497</v>
      </c>
      <c r="D6173" t="s">
        <v>54</v>
      </c>
      <c r="E6173" t="s">
        <v>5860</v>
      </c>
      <c r="F6173">
        <v>5.8000000000000003E-2</v>
      </c>
      <c r="G6173">
        <v>5.8000000000000003E-2</v>
      </c>
      <c r="H6173">
        <v>1</v>
      </c>
      <c r="J6173" t="s">
        <v>498</v>
      </c>
      <c r="K6173" t="s">
        <v>356</v>
      </c>
      <c r="L6173" t="s">
        <v>480</v>
      </c>
      <c r="M6173" t="s">
        <v>7663</v>
      </c>
      <c r="N6173" t="s">
        <v>5086</v>
      </c>
      <c r="O6173">
        <v>0</v>
      </c>
      <c r="P6173">
        <v>0</v>
      </c>
      <c r="Q6173">
        <v>1</v>
      </c>
    </row>
    <row r="6174" spans="1:17" x14ac:dyDescent="0.2">
      <c r="A6174" t="s">
        <v>498</v>
      </c>
      <c r="B6174" t="s">
        <v>134</v>
      </c>
      <c r="C6174" t="s">
        <v>497</v>
      </c>
      <c r="D6174" t="s">
        <v>54</v>
      </c>
      <c r="E6174" t="s">
        <v>5861</v>
      </c>
      <c r="F6174">
        <v>2.4E-2</v>
      </c>
      <c r="G6174">
        <v>2.4E-2</v>
      </c>
      <c r="H6174">
        <v>1</v>
      </c>
      <c r="J6174" t="s">
        <v>498</v>
      </c>
      <c r="K6174" t="s">
        <v>356</v>
      </c>
      <c r="L6174" t="s">
        <v>480</v>
      </c>
      <c r="M6174" t="s">
        <v>7663</v>
      </c>
      <c r="N6174" t="s">
        <v>5087</v>
      </c>
      <c r="O6174">
        <v>0</v>
      </c>
      <c r="P6174">
        <v>0</v>
      </c>
      <c r="Q6174">
        <v>1</v>
      </c>
    </row>
    <row r="6175" spans="1:17" x14ac:dyDescent="0.2">
      <c r="A6175" t="s">
        <v>498</v>
      </c>
      <c r="B6175" t="s">
        <v>134</v>
      </c>
      <c r="C6175" t="s">
        <v>497</v>
      </c>
      <c r="D6175" t="s">
        <v>54</v>
      </c>
      <c r="E6175" t="s">
        <v>5862</v>
      </c>
      <c r="F6175">
        <v>2.5999999999999999E-2</v>
      </c>
      <c r="G6175">
        <v>2.5999999999999999E-2</v>
      </c>
      <c r="H6175">
        <v>1</v>
      </c>
      <c r="J6175" t="s">
        <v>498</v>
      </c>
      <c r="K6175" t="s">
        <v>356</v>
      </c>
      <c r="L6175" t="s">
        <v>480</v>
      </c>
      <c r="M6175" t="s">
        <v>7663</v>
      </c>
      <c r="N6175" t="s">
        <v>5088</v>
      </c>
      <c r="O6175">
        <v>0</v>
      </c>
      <c r="P6175">
        <v>0</v>
      </c>
      <c r="Q6175">
        <v>1</v>
      </c>
    </row>
    <row r="6176" spans="1:17" x14ac:dyDescent="0.2">
      <c r="A6176" t="s">
        <v>498</v>
      </c>
      <c r="B6176" t="s">
        <v>134</v>
      </c>
      <c r="C6176" t="s">
        <v>497</v>
      </c>
      <c r="D6176" t="s">
        <v>54</v>
      </c>
      <c r="E6176" t="s">
        <v>5863</v>
      </c>
      <c r="F6176">
        <v>2.5999999999999999E-2</v>
      </c>
      <c r="G6176">
        <v>2.5999999999999999E-2</v>
      </c>
      <c r="H6176">
        <v>1</v>
      </c>
      <c r="J6176" t="s">
        <v>498</v>
      </c>
      <c r="K6176" t="s">
        <v>356</v>
      </c>
      <c r="L6176" t="s">
        <v>480</v>
      </c>
      <c r="M6176" t="s">
        <v>7663</v>
      </c>
      <c r="N6176" t="s">
        <v>5089</v>
      </c>
      <c r="O6176">
        <v>0</v>
      </c>
      <c r="P6176">
        <v>0</v>
      </c>
      <c r="Q6176">
        <v>1</v>
      </c>
    </row>
    <row r="6177" spans="1:17" x14ac:dyDescent="0.2">
      <c r="A6177" t="s">
        <v>498</v>
      </c>
      <c r="B6177" t="s">
        <v>134</v>
      </c>
      <c r="C6177" t="s">
        <v>497</v>
      </c>
      <c r="D6177" t="s">
        <v>54</v>
      </c>
      <c r="E6177" t="s">
        <v>5864</v>
      </c>
      <c r="F6177">
        <v>2.5999999999999999E-2</v>
      </c>
      <c r="G6177">
        <v>2.5999999999999999E-2</v>
      </c>
      <c r="H6177">
        <v>1</v>
      </c>
      <c r="J6177" t="s">
        <v>498</v>
      </c>
      <c r="K6177" t="s">
        <v>356</v>
      </c>
      <c r="L6177" t="s">
        <v>480</v>
      </c>
      <c r="M6177" t="s">
        <v>7663</v>
      </c>
      <c r="N6177" t="s">
        <v>5090</v>
      </c>
      <c r="O6177">
        <v>0</v>
      </c>
      <c r="P6177">
        <v>0</v>
      </c>
      <c r="Q6177">
        <v>1</v>
      </c>
    </row>
    <row r="6178" spans="1:17" x14ac:dyDescent="0.2">
      <c r="A6178" t="s">
        <v>498</v>
      </c>
      <c r="B6178" t="s">
        <v>134</v>
      </c>
      <c r="C6178" t="s">
        <v>497</v>
      </c>
      <c r="D6178" t="s">
        <v>54</v>
      </c>
      <c r="E6178" t="s">
        <v>5865</v>
      </c>
      <c r="F6178">
        <v>2.5999999999999999E-2</v>
      </c>
      <c r="G6178">
        <v>2.5999999999999999E-2</v>
      </c>
      <c r="H6178">
        <v>1</v>
      </c>
      <c r="J6178" t="s">
        <v>498</v>
      </c>
      <c r="K6178" t="s">
        <v>356</v>
      </c>
      <c r="L6178" t="s">
        <v>480</v>
      </c>
      <c r="M6178" t="s">
        <v>7663</v>
      </c>
      <c r="N6178" t="s">
        <v>5091</v>
      </c>
      <c r="O6178">
        <v>0</v>
      </c>
      <c r="P6178">
        <v>0</v>
      </c>
      <c r="Q6178">
        <v>1</v>
      </c>
    </row>
    <row r="6179" spans="1:17" x14ac:dyDescent="0.2">
      <c r="A6179" t="s">
        <v>498</v>
      </c>
      <c r="B6179" t="s">
        <v>134</v>
      </c>
      <c r="C6179" t="s">
        <v>497</v>
      </c>
      <c r="D6179" t="s">
        <v>54</v>
      </c>
      <c r="E6179" t="s">
        <v>5866</v>
      </c>
      <c r="F6179">
        <v>2.5000000000000001E-2</v>
      </c>
      <c r="G6179">
        <v>2.5000000000000001E-2</v>
      </c>
      <c r="H6179">
        <v>1</v>
      </c>
      <c r="J6179" t="s">
        <v>498</v>
      </c>
      <c r="K6179" t="s">
        <v>356</v>
      </c>
      <c r="L6179" t="s">
        <v>480</v>
      </c>
      <c r="M6179" t="s">
        <v>7663</v>
      </c>
      <c r="N6179" t="s">
        <v>5092</v>
      </c>
      <c r="O6179">
        <v>0</v>
      </c>
      <c r="P6179">
        <v>0</v>
      </c>
      <c r="Q6179">
        <v>1</v>
      </c>
    </row>
    <row r="6180" spans="1:17" x14ac:dyDescent="0.2">
      <c r="A6180" t="s">
        <v>498</v>
      </c>
      <c r="B6180" t="s">
        <v>134</v>
      </c>
      <c r="C6180" t="s">
        <v>497</v>
      </c>
      <c r="D6180" t="s">
        <v>54</v>
      </c>
      <c r="E6180" t="s">
        <v>5867</v>
      </c>
      <c r="F6180">
        <v>2.5000000000000001E-2</v>
      </c>
      <c r="G6180">
        <v>2.5000000000000001E-2</v>
      </c>
      <c r="H6180">
        <v>1</v>
      </c>
      <c r="J6180" t="s">
        <v>498</v>
      </c>
      <c r="K6180" t="s">
        <v>356</v>
      </c>
      <c r="L6180" t="s">
        <v>480</v>
      </c>
      <c r="M6180" t="s">
        <v>7663</v>
      </c>
      <c r="N6180" t="s">
        <v>5093</v>
      </c>
      <c r="O6180">
        <v>0</v>
      </c>
      <c r="P6180">
        <v>0</v>
      </c>
      <c r="Q6180">
        <v>1</v>
      </c>
    </row>
    <row r="6181" spans="1:17" x14ac:dyDescent="0.2">
      <c r="A6181" t="s">
        <v>498</v>
      </c>
      <c r="B6181" t="s">
        <v>134</v>
      </c>
      <c r="C6181" t="s">
        <v>497</v>
      </c>
      <c r="D6181" t="s">
        <v>54</v>
      </c>
      <c r="E6181" t="s">
        <v>5868</v>
      </c>
      <c r="F6181">
        <v>2.5999999999999999E-2</v>
      </c>
      <c r="G6181">
        <v>2.5999999999999999E-2</v>
      </c>
      <c r="H6181">
        <v>1</v>
      </c>
      <c r="J6181" t="s">
        <v>498</v>
      </c>
      <c r="K6181" t="s">
        <v>356</v>
      </c>
      <c r="L6181" t="s">
        <v>480</v>
      </c>
      <c r="M6181" t="s">
        <v>7663</v>
      </c>
      <c r="N6181" t="s">
        <v>5094</v>
      </c>
      <c r="O6181">
        <v>0</v>
      </c>
      <c r="P6181">
        <v>0</v>
      </c>
      <c r="Q6181">
        <v>1</v>
      </c>
    </row>
    <row r="6182" spans="1:17" x14ac:dyDescent="0.2">
      <c r="A6182" t="s">
        <v>498</v>
      </c>
      <c r="B6182" t="s">
        <v>134</v>
      </c>
      <c r="C6182" t="s">
        <v>497</v>
      </c>
      <c r="D6182" t="s">
        <v>54</v>
      </c>
      <c r="E6182" t="s">
        <v>5869</v>
      </c>
      <c r="F6182">
        <v>2.5999999999999999E-2</v>
      </c>
      <c r="G6182">
        <v>2.5999999999999999E-2</v>
      </c>
      <c r="H6182">
        <v>1</v>
      </c>
      <c r="J6182" t="s">
        <v>498</v>
      </c>
      <c r="K6182" t="s">
        <v>356</v>
      </c>
      <c r="L6182" t="s">
        <v>480</v>
      </c>
      <c r="M6182" t="s">
        <v>7663</v>
      </c>
      <c r="N6182" t="s">
        <v>5095</v>
      </c>
      <c r="O6182">
        <v>0</v>
      </c>
      <c r="P6182">
        <v>0</v>
      </c>
      <c r="Q6182">
        <v>1</v>
      </c>
    </row>
    <row r="6183" spans="1:17" x14ac:dyDescent="0.2">
      <c r="A6183" t="s">
        <v>498</v>
      </c>
      <c r="B6183" t="s">
        <v>134</v>
      </c>
      <c r="C6183" t="s">
        <v>497</v>
      </c>
      <c r="D6183" t="s">
        <v>54</v>
      </c>
      <c r="E6183" t="s">
        <v>5870</v>
      </c>
      <c r="F6183">
        <v>2.5999999999999999E-2</v>
      </c>
      <c r="G6183">
        <v>2.5999999999999999E-2</v>
      </c>
      <c r="H6183">
        <v>1</v>
      </c>
      <c r="J6183" t="s">
        <v>498</v>
      </c>
      <c r="K6183" t="s">
        <v>356</v>
      </c>
      <c r="L6183" t="s">
        <v>480</v>
      </c>
      <c r="M6183" t="s">
        <v>7663</v>
      </c>
      <c r="N6183" t="s">
        <v>5096</v>
      </c>
      <c r="O6183">
        <v>0</v>
      </c>
      <c r="P6183">
        <v>0</v>
      </c>
      <c r="Q6183">
        <v>1</v>
      </c>
    </row>
    <row r="6184" spans="1:17" x14ac:dyDescent="0.2">
      <c r="A6184" t="s">
        <v>498</v>
      </c>
      <c r="B6184" t="s">
        <v>134</v>
      </c>
      <c r="C6184" t="s">
        <v>497</v>
      </c>
      <c r="D6184" t="s">
        <v>54</v>
      </c>
      <c r="E6184" t="s">
        <v>5871</v>
      </c>
      <c r="F6184">
        <v>2.4E-2</v>
      </c>
      <c r="G6184">
        <v>2.4E-2</v>
      </c>
      <c r="H6184">
        <v>1</v>
      </c>
      <c r="J6184" t="s">
        <v>498</v>
      </c>
      <c r="K6184" t="s">
        <v>356</v>
      </c>
      <c r="L6184" t="s">
        <v>480</v>
      </c>
      <c r="M6184" t="s">
        <v>7663</v>
      </c>
      <c r="N6184" t="s">
        <v>5097</v>
      </c>
      <c r="O6184">
        <v>0</v>
      </c>
      <c r="P6184">
        <v>0</v>
      </c>
      <c r="Q6184">
        <v>1</v>
      </c>
    </row>
    <row r="6185" spans="1:17" x14ac:dyDescent="0.2">
      <c r="A6185" t="s">
        <v>498</v>
      </c>
      <c r="B6185" t="s">
        <v>134</v>
      </c>
      <c r="C6185" t="s">
        <v>497</v>
      </c>
      <c r="D6185" t="s">
        <v>54</v>
      </c>
      <c r="E6185" t="s">
        <v>5872</v>
      </c>
      <c r="F6185">
        <v>2.4E-2</v>
      </c>
      <c r="G6185">
        <v>2.4E-2</v>
      </c>
      <c r="H6185">
        <v>1</v>
      </c>
      <c r="J6185" t="s">
        <v>498</v>
      </c>
      <c r="K6185" t="s">
        <v>356</v>
      </c>
      <c r="L6185" t="s">
        <v>480</v>
      </c>
      <c r="M6185" t="s">
        <v>7663</v>
      </c>
      <c r="N6185" t="s">
        <v>5098</v>
      </c>
      <c r="O6185">
        <v>0</v>
      </c>
      <c r="P6185">
        <v>0</v>
      </c>
      <c r="Q6185">
        <v>1</v>
      </c>
    </row>
    <row r="6186" spans="1:17" x14ac:dyDescent="0.2">
      <c r="A6186" t="s">
        <v>498</v>
      </c>
      <c r="B6186" t="s">
        <v>134</v>
      </c>
      <c r="C6186" t="s">
        <v>497</v>
      </c>
      <c r="D6186" t="s">
        <v>54</v>
      </c>
      <c r="E6186" t="s">
        <v>5873</v>
      </c>
      <c r="F6186">
        <v>2.4E-2</v>
      </c>
      <c r="G6186">
        <v>2.4E-2</v>
      </c>
      <c r="H6186">
        <v>1</v>
      </c>
      <c r="J6186" t="s">
        <v>498</v>
      </c>
      <c r="K6186" t="s">
        <v>356</v>
      </c>
      <c r="L6186" t="s">
        <v>480</v>
      </c>
      <c r="M6186" t="s">
        <v>7663</v>
      </c>
      <c r="N6186" t="s">
        <v>5099</v>
      </c>
      <c r="O6186">
        <v>0</v>
      </c>
      <c r="P6186">
        <v>0</v>
      </c>
      <c r="Q6186">
        <v>1</v>
      </c>
    </row>
    <row r="6187" spans="1:17" x14ac:dyDescent="0.2">
      <c r="A6187" t="s">
        <v>498</v>
      </c>
      <c r="B6187" t="s">
        <v>134</v>
      </c>
      <c r="C6187" t="s">
        <v>497</v>
      </c>
      <c r="D6187" t="s">
        <v>54</v>
      </c>
      <c r="E6187" t="s">
        <v>5874</v>
      </c>
      <c r="F6187">
        <v>2.4E-2</v>
      </c>
      <c r="G6187">
        <v>2.4E-2</v>
      </c>
      <c r="H6187">
        <v>1</v>
      </c>
      <c r="J6187" t="s">
        <v>498</v>
      </c>
      <c r="K6187" t="s">
        <v>356</v>
      </c>
      <c r="L6187" t="s">
        <v>480</v>
      </c>
      <c r="M6187" t="s">
        <v>7663</v>
      </c>
      <c r="N6187" t="s">
        <v>5100</v>
      </c>
      <c r="O6187">
        <v>0</v>
      </c>
      <c r="P6187">
        <v>0</v>
      </c>
      <c r="Q6187">
        <v>1</v>
      </c>
    </row>
    <row r="6188" spans="1:17" x14ac:dyDescent="0.2">
      <c r="A6188" t="s">
        <v>498</v>
      </c>
      <c r="B6188" t="s">
        <v>134</v>
      </c>
      <c r="C6188" t="s">
        <v>497</v>
      </c>
      <c r="D6188" t="s">
        <v>54</v>
      </c>
      <c r="E6188" t="s">
        <v>5875</v>
      </c>
      <c r="F6188">
        <v>2.4E-2</v>
      </c>
      <c r="G6188">
        <v>2.4E-2</v>
      </c>
      <c r="H6188">
        <v>1</v>
      </c>
      <c r="J6188" t="s">
        <v>498</v>
      </c>
      <c r="K6188" t="s">
        <v>356</v>
      </c>
      <c r="L6188" t="s">
        <v>480</v>
      </c>
      <c r="M6188" t="s">
        <v>7663</v>
      </c>
      <c r="N6188" t="s">
        <v>5101</v>
      </c>
      <c r="O6188">
        <v>0</v>
      </c>
      <c r="P6188">
        <v>0</v>
      </c>
      <c r="Q6188">
        <v>1</v>
      </c>
    </row>
    <row r="6189" spans="1:17" x14ac:dyDescent="0.2">
      <c r="A6189" t="s">
        <v>498</v>
      </c>
      <c r="B6189" t="s">
        <v>134</v>
      </c>
      <c r="C6189" t="s">
        <v>497</v>
      </c>
      <c r="D6189" t="s">
        <v>54</v>
      </c>
      <c r="E6189" t="s">
        <v>5876</v>
      </c>
      <c r="F6189">
        <v>2.4E-2</v>
      </c>
      <c r="G6189">
        <v>2.4E-2</v>
      </c>
      <c r="H6189">
        <v>1</v>
      </c>
      <c r="J6189" t="s">
        <v>498</v>
      </c>
      <c r="K6189" t="s">
        <v>356</v>
      </c>
      <c r="L6189" t="s">
        <v>480</v>
      </c>
      <c r="M6189" t="s">
        <v>7663</v>
      </c>
      <c r="N6189" t="s">
        <v>5102</v>
      </c>
      <c r="O6189">
        <v>0</v>
      </c>
      <c r="P6189">
        <v>0</v>
      </c>
      <c r="Q6189">
        <v>1</v>
      </c>
    </row>
    <row r="6190" spans="1:17" x14ac:dyDescent="0.2">
      <c r="A6190" t="s">
        <v>498</v>
      </c>
      <c r="B6190" t="s">
        <v>134</v>
      </c>
      <c r="C6190" t="s">
        <v>497</v>
      </c>
      <c r="D6190" t="s">
        <v>54</v>
      </c>
      <c r="E6190" t="s">
        <v>5877</v>
      </c>
      <c r="F6190">
        <v>2.4E-2</v>
      </c>
      <c r="G6190">
        <v>2.4E-2</v>
      </c>
      <c r="H6190">
        <v>1</v>
      </c>
      <c r="J6190" t="s">
        <v>498</v>
      </c>
      <c r="K6190" t="s">
        <v>356</v>
      </c>
      <c r="L6190" t="s">
        <v>480</v>
      </c>
      <c r="M6190" t="s">
        <v>7663</v>
      </c>
      <c r="N6190" t="s">
        <v>5103</v>
      </c>
      <c r="O6190">
        <v>0</v>
      </c>
      <c r="P6190">
        <v>0</v>
      </c>
      <c r="Q6190">
        <v>1</v>
      </c>
    </row>
    <row r="6191" spans="1:17" x14ac:dyDescent="0.2">
      <c r="A6191" t="s">
        <v>498</v>
      </c>
      <c r="B6191" t="s">
        <v>134</v>
      </c>
      <c r="C6191" t="s">
        <v>497</v>
      </c>
      <c r="D6191" t="s">
        <v>54</v>
      </c>
      <c r="E6191" t="s">
        <v>5878</v>
      </c>
      <c r="F6191">
        <v>2.3E-2</v>
      </c>
      <c r="G6191">
        <v>2.4E-2</v>
      </c>
      <c r="H6191">
        <v>1</v>
      </c>
      <c r="J6191" t="s">
        <v>498</v>
      </c>
      <c r="K6191" t="s">
        <v>356</v>
      </c>
      <c r="L6191" t="s">
        <v>480</v>
      </c>
      <c r="M6191" t="s">
        <v>7663</v>
      </c>
      <c r="N6191" t="s">
        <v>5104</v>
      </c>
      <c r="O6191">
        <v>0</v>
      </c>
      <c r="P6191">
        <v>0</v>
      </c>
      <c r="Q6191">
        <v>1</v>
      </c>
    </row>
    <row r="6192" spans="1:17" x14ac:dyDescent="0.2">
      <c r="A6192" t="s">
        <v>498</v>
      </c>
      <c r="B6192" t="s">
        <v>134</v>
      </c>
      <c r="C6192" t="s">
        <v>497</v>
      </c>
      <c r="D6192" t="s">
        <v>54</v>
      </c>
      <c r="E6192" t="s">
        <v>5879</v>
      </c>
      <c r="F6192">
        <v>2.3E-2</v>
      </c>
      <c r="G6192">
        <v>2.3E-2</v>
      </c>
      <c r="H6192">
        <v>1</v>
      </c>
      <c r="J6192" t="s">
        <v>498</v>
      </c>
      <c r="K6192" t="s">
        <v>356</v>
      </c>
      <c r="L6192" t="s">
        <v>480</v>
      </c>
      <c r="M6192" t="s">
        <v>7663</v>
      </c>
      <c r="N6192" t="s">
        <v>5105</v>
      </c>
      <c r="O6192">
        <v>0</v>
      </c>
      <c r="P6192">
        <v>0</v>
      </c>
      <c r="Q6192">
        <v>1</v>
      </c>
    </row>
    <row r="6193" spans="1:17" x14ac:dyDescent="0.2">
      <c r="A6193" t="s">
        <v>498</v>
      </c>
      <c r="B6193" t="s">
        <v>134</v>
      </c>
      <c r="C6193" t="s">
        <v>497</v>
      </c>
      <c r="D6193" t="s">
        <v>54</v>
      </c>
      <c r="E6193" t="s">
        <v>5880</v>
      </c>
      <c r="F6193">
        <v>2.3E-2</v>
      </c>
      <c r="G6193">
        <v>2.3E-2</v>
      </c>
      <c r="H6193">
        <v>1</v>
      </c>
      <c r="J6193" t="s">
        <v>498</v>
      </c>
      <c r="K6193" t="s">
        <v>356</v>
      </c>
      <c r="L6193" t="s">
        <v>480</v>
      </c>
      <c r="M6193" t="s">
        <v>7663</v>
      </c>
      <c r="N6193" t="s">
        <v>5106</v>
      </c>
      <c r="O6193">
        <v>0</v>
      </c>
      <c r="P6193">
        <v>0</v>
      </c>
      <c r="Q6193">
        <v>1</v>
      </c>
    </row>
    <row r="6194" spans="1:17" x14ac:dyDescent="0.2">
      <c r="A6194" t="s">
        <v>498</v>
      </c>
      <c r="B6194" t="s">
        <v>134</v>
      </c>
      <c r="C6194" t="s">
        <v>497</v>
      </c>
      <c r="D6194" t="s">
        <v>54</v>
      </c>
      <c r="E6194" t="s">
        <v>5881</v>
      </c>
      <c r="F6194">
        <v>2.3E-2</v>
      </c>
      <c r="G6194">
        <v>2.3E-2</v>
      </c>
      <c r="H6194">
        <v>1</v>
      </c>
      <c r="J6194" t="s">
        <v>498</v>
      </c>
      <c r="K6194" t="s">
        <v>356</v>
      </c>
      <c r="L6194" t="s">
        <v>480</v>
      </c>
      <c r="M6194" t="s">
        <v>7663</v>
      </c>
      <c r="N6194" t="s">
        <v>5107</v>
      </c>
      <c r="O6194">
        <v>0</v>
      </c>
      <c r="P6194">
        <v>0</v>
      </c>
      <c r="Q6194">
        <v>1</v>
      </c>
    </row>
    <row r="6195" spans="1:17" x14ac:dyDescent="0.2">
      <c r="A6195" t="s">
        <v>498</v>
      </c>
      <c r="B6195" t="s">
        <v>134</v>
      </c>
      <c r="C6195" t="s">
        <v>497</v>
      </c>
      <c r="D6195" t="s">
        <v>54</v>
      </c>
      <c r="E6195" t="s">
        <v>5882</v>
      </c>
      <c r="F6195">
        <v>2.3E-2</v>
      </c>
      <c r="G6195">
        <v>2.3E-2</v>
      </c>
      <c r="H6195">
        <v>1</v>
      </c>
      <c r="J6195" t="s">
        <v>498</v>
      </c>
      <c r="K6195" t="s">
        <v>356</v>
      </c>
      <c r="L6195" t="s">
        <v>480</v>
      </c>
      <c r="M6195" t="s">
        <v>7663</v>
      </c>
      <c r="N6195" t="s">
        <v>5108</v>
      </c>
      <c r="O6195">
        <v>0</v>
      </c>
      <c r="P6195">
        <v>0</v>
      </c>
      <c r="Q6195">
        <v>1</v>
      </c>
    </row>
    <row r="6196" spans="1:17" x14ac:dyDescent="0.2">
      <c r="A6196" t="s">
        <v>498</v>
      </c>
      <c r="B6196" t="s">
        <v>134</v>
      </c>
      <c r="C6196" t="s">
        <v>497</v>
      </c>
      <c r="D6196" t="s">
        <v>54</v>
      </c>
      <c r="E6196" t="s">
        <v>5883</v>
      </c>
      <c r="F6196">
        <v>2.3E-2</v>
      </c>
      <c r="G6196">
        <v>2.3E-2</v>
      </c>
      <c r="H6196">
        <v>1</v>
      </c>
      <c r="J6196" t="s">
        <v>498</v>
      </c>
      <c r="K6196" t="s">
        <v>356</v>
      </c>
      <c r="L6196" t="s">
        <v>480</v>
      </c>
      <c r="M6196" t="s">
        <v>7663</v>
      </c>
      <c r="N6196" t="s">
        <v>5109</v>
      </c>
      <c r="O6196">
        <v>0</v>
      </c>
      <c r="P6196">
        <v>0</v>
      </c>
      <c r="Q6196">
        <v>1</v>
      </c>
    </row>
    <row r="6197" spans="1:17" x14ac:dyDescent="0.2">
      <c r="A6197" t="s">
        <v>498</v>
      </c>
      <c r="B6197" t="s">
        <v>134</v>
      </c>
      <c r="C6197" t="s">
        <v>497</v>
      </c>
      <c r="D6197" t="s">
        <v>54</v>
      </c>
      <c r="E6197" t="s">
        <v>5884</v>
      </c>
      <c r="F6197">
        <v>2.4E-2</v>
      </c>
      <c r="G6197">
        <v>2.4E-2</v>
      </c>
      <c r="H6197">
        <v>1</v>
      </c>
      <c r="J6197" t="s">
        <v>498</v>
      </c>
      <c r="K6197" t="s">
        <v>356</v>
      </c>
      <c r="L6197" t="s">
        <v>480</v>
      </c>
      <c r="M6197" t="s">
        <v>7663</v>
      </c>
      <c r="N6197" t="s">
        <v>5110</v>
      </c>
      <c r="O6197">
        <v>0</v>
      </c>
      <c r="P6197">
        <v>0</v>
      </c>
      <c r="Q6197">
        <v>1</v>
      </c>
    </row>
    <row r="6198" spans="1:17" x14ac:dyDescent="0.2">
      <c r="A6198" t="s">
        <v>498</v>
      </c>
      <c r="B6198" t="s">
        <v>134</v>
      </c>
      <c r="C6198" t="s">
        <v>497</v>
      </c>
      <c r="D6198" t="s">
        <v>54</v>
      </c>
      <c r="E6198" t="s">
        <v>5885</v>
      </c>
      <c r="F6198">
        <v>2.4E-2</v>
      </c>
      <c r="G6198">
        <v>2.4E-2</v>
      </c>
      <c r="H6198">
        <v>1</v>
      </c>
      <c r="J6198" t="s">
        <v>498</v>
      </c>
      <c r="K6198" t="s">
        <v>356</v>
      </c>
      <c r="L6198" t="s">
        <v>480</v>
      </c>
      <c r="M6198" t="s">
        <v>7663</v>
      </c>
      <c r="N6198" t="s">
        <v>5111</v>
      </c>
      <c r="O6198">
        <v>0</v>
      </c>
      <c r="P6198">
        <v>0</v>
      </c>
      <c r="Q6198">
        <v>1</v>
      </c>
    </row>
    <row r="6199" spans="1:17" x14ac:dyDescent="0.2">
      <c r="A6199" t="s">
        <v>498</v>
      </c>
      <c r="B6199" t="s">
        <v>134</v>
      </c>
      <c r="C6199" t="s">
        <v>497</v>
      </c>
      <c r="D6199" t="s">
        <v>54</v>
      </c>
      <c r="E6199" t="s">
        <v>5886</v>
      </c>
      <c r="F6199">
        <v>2.4E-2</v>
      </c>
      <c r="G6199">
        <v>2.4E-2</v>
      </c>
      <c r="H6199">
        <v>1</v>
      </c>
      <c r="J6199" t="s">
        <v>498</v>
      </c>
      <c r="K6199" t="s">
        <v>356</v>
      </c>
      <c r="L6199" t="s">
        <v>480</v>
      </c>
      <c r="M6199" t="s">
        <v>7663</v>
      </c>
      <c r="N6199" t="s">
        <v>5112</v>
      </c>
      <c r="O6199">
        <v>0</v>
      </c>
      <c r="P6199">
        <v>0</v>
      </c>
      <c r="Q6199">
        <v>1</v>
      </c>
    </row>
    <row r="6200" spans="1:17" x14ac:dyDescent="0.2">
      <c r="A6200" t="s">
        <v>498</v>
      </c>
      <c r="B6200" t="s">
        <v>134</v>
      </c>
      <c r="C6200" t="s">
        <v>497</v>
      </c>
      <c r="D6200" t="s">
        <v>54</v>
      </c>
      <c r="E6200" t="s">
        <v>5887</v>
      </c>
      <c r="F6200">
        <v>2.4E-2</v>
      </c>
      <c r="G6200">
        <v>2.4E-2</v>
      </c>
      <c r="H6200">
        <v>1</v>
      </c>
      <c r="J6200" t="s">
        <v>498</v>
      </c>
      <c r="K6200" t="s">
        <v>356</v>
      </c>
      <c r="L6200" t="s">
        <v>480</v>
      </c>
      <c r="M6200" t="s">
        <v>7663</v>
      </c>
      <c r="N6200" t="s">
        <v>5113</v>
      </c>
      <c r="O6200">
        <v>0</v>
      </c>
      <c r="P6200">
        <v>0</v>
      </c>
      <c r="Q6200">
        <v>1</v>
      </c>
    </row>
    <row r="6201" spans="1:17" x14ac:dyDescent="0.2">
      <c r="A6201" t="s">
        <v>498</v>
      </c>
      <c r="B6201" t="s">
        <v>134</v>
      </c>
      <c r="C6201" t="s">
        <v>497</v>
      </c>
      <c r="D6201" t="s">
        <v>54</v>
      </c>
      <c r="E6201" t="s">
        <v>5888</v>
      </c>
      <c r="F6201">
        <v>2.5000000000000001E-2</v>
      </c>
      <c r="G6201">
        <v>2.5000000000000001E-2</v>
      </c>
      <c r="H6201">
        <v>1</v>
      </c>
      <c r="J6201" t="s">
        <v>498</v>
      </c>
      <c r="K6201" t="s">
        <v>356</v>
      </c>
      <c r="L6201" t="s">
        <v>480</v>
      </c>
      <c r="M6201" t="s">
        <v>7663</v>
      </c>
      <c r="N6201" t="s">
        <v>5114</v>
      </c>
      <c r="O6201">
        <v>0</v>
      </c>
      <c r="P6201">
        <v>0</v>
      </c>
      <c r="Q6201">
        <v>1</v>
      </c>
    </row>
    <row r="6202" spans="1:17" x14ac:dyDescent="0.2">
      <c r="A6202" t="s">
        <v>498</v>
      </c>
      <c r="B6202" t="s">
        <v>134</v>
      </c>
      <c r="C6202" t="s">
        <v>497</v>
      </c>
      <c r="D6202" t="s">
        <v>54</v>
      </c>
      <c r="E6202" t="s">
        <v>5889</v>
      </c>
      <c r="F6202">
        <v>2.5999999999999999E-2</v>
      </c>
      <c r="G6202">
        <v>2.5999999999999999E-2</v>
      </c>
      <c r="H6202">
        <v>1</v>
      </c>
      <c r="J6202" t="s">
        <v>498</v>
      </c>
      <c r="K6202" t="s">
        <v>356</v>
      </c>
      <c r="L6202" t="s">
        <v>480</v>
      </c>
      <c r="M6202" t="s">
        <v>7663</v>
      </c>
      <c r="N6202" t="s">
        <v>5115</v>
      </c>
      <c r="O6202">
        <v>0</v>
      </c>
      <c r="P6202">
        <v>0</v>
      </c>
      <c r="Q6202">
        <v>1</v>
      </c>
    </row>
    <row r="6203" spans="1:17" x14ac:dyDescent="0.2">
      <c r="A6203" t="s">
        <v>498</v>
      </c>
      <c r="B6203" t="s">
        <v>134</v>
      </c>
      <c r="C6203" t="s">
        <v>497</v>
      </c>
      <c r="D6203" t="s">
        <v>54</v>
      </c>
      <c r="E6203" t="s">
        <v>5890</v>
      </c>
      <c r="F6203">
        <v>2.5000000000000001E-2</v>
      </c>
      <c r="G6203">
        <v>2.5000000000000001E-2</v>
      </c>
      <c r="H6203">
        <v>1</v>
      </c>
      <c r="J6203" t="s">
        <v>498</v>
      </c>
      <c r="K6203" t="s">
        <v>356</v>
      </c>
      <c r="L6203" t="s">
        <v>480</v>
      </c>
      <c r="M6203" t="s">
        <v>7663</v>
      </c>
      <c r="N6203" t="s">
        <v>5116</v>
      </c>
      <c r="O6203">
        <v>0</v>
      </c>
      <c r="P6203">
        <v>0</v>
      </c>
      <c r="Q6203">
        <v>1</v>
      </c>
    </row>
    <row r="6204" spans="1:17" x14ac:dyDescent="0.2">
      <c r="A6204" t="s">
        <v>498</v>
      </c>
      <c r="B6204" t="s">
        <v>134</v>
      </c>
      <c r="C6204" t="s">
        <v>497</v>
      </c>
      <c r="D6204" t="s">
        <v>54</v>
      </c>
      <c r="E6204" t="s">
        <v>5891</v>
      </c>
      <c r="F6204">
        <v>2.4E-2</v>
      </c>
      <c r="G6204">
        <v>2.4E-2</v>
      </c>
      <c r="H6204">
        <v>1</v>
      </c>
      <c r="J6204" t="s">
        <v>498</v>
      </c>
      <c r="K6204" t="s">
        <v>356</v>
      </c>
      <c r="L6204" t="s">
        <v>480</v>
      </c>
      <c r="M6204" t="s">
        <v>7663</v>
      </c>
      <c r="N6204" t="s">
        <v>5117</v>
      </c>
      <c r="O6204">
        <v>0</v>
      </c>
      <c r="P6204">
        <v>0</v>
      </c>
      <c r="Q6204">
        <v>1</v>
      </c>
    </row>
    <row r="6205" spans="1:17" x14ac:dyDescent="0.2">
      <c r="A6205" t="s">
        <v>498</v>
      </c>
      <c r="B6205" t="s">
        <v>134</v>
      </c>
      <c r="C6205" t="s">
        <v>497</v>
      </c>
      <c r="D6205" t="s">
        <v>54</v>
      </c>
      <c r="E6205" t="s">
        <v>5892</v>
      </c>
      <c r="F6205">
        <v>2.5000000000000001E-2</v>
      </c>
      <c r="G6205">
        <v>2.5000000000000001E-2</v>
      </c>
      <c r="H6205">
        <v>1</v>
      </c>
      <c r="J6205" t="s">
        <v>498</v>
      </c>
      <c r="K6205" t="s">
        <v>356</v>
      </c>
      <c r="L6205" t="s">
        <v>480</v>
      </c>
      <c r="M6205" t="s">
        <v>7663</v>
      </c>
      <c r="N6205" t="s">
        <v>5118</v>
      </c>
      <c r="O6205">
        <v>0</v>
      </c>
      <c r="P6205">
        <v>0</v>
      </c>
      <c r="Q6205">
        <v>1</v>
      </c>
    </row>
    <row r="6206" spans="1:17" x14ac:dyDescent="0.2">
      <c r="A6206" t="s">
        <v>498</v>
      </c>
      <c r="B6206" t="s">
        <v>134</v>
      </c>
      <c r="C6206" t="s">
        <v>497</v>
      </c>
      <c r="D6206" t="s">
        <v>54</v>
      </c>
      <c r="E6206" t="s">
        <v>5893</v>
      </c>
      <c r="F6206">
        <v>2.5000000000000001E-2</v>
      </c>
      <c r="G6206">
        <v>2.5000000000000001E-2</v>
      </c>
      <c r="H6206">
        <v>1</v>
      </c>
      <c r="J6206" t="s">
        <v>498</v>
      </c>
      <c r="K6206" t="s">
        <v>356</v>
      </c>
      <c r="L6206" t="s">
        <v>480</v>
      </c>
      <c r="M6206" t="s">
        <v>7663</v>
      </c>
      <c r="N6206" t="s">
        <v>5119</v>
      </c>
      <c r="O6206">
        <v>0</v>
      </c>
      <c r="P6206">
        <v>0</v>
      </c>
      <c r="Q6206">
        <v>1</v>
      </c>
    </row>
    <row r="6207" spans="1:17" x14ac:dyDescent="0.2">
      <c r="A6207" t="s">
        <v>498</v>
      </c>
      <c r="B6207" t="s">
        <v>134</v>
      </c>
      <c r="C6207" t="s">
        <v>497</v>
      </c>
      <c r="D6207" t="s">
        <v>54</v>
      </c>
      <c r="E6207" t="s">
        <v>5894</v>
      </c>
      <c r="F6207">
        <v>2.5000000000000001E-2</v>
      </c>
      <c r="G6207">
        <v>2.5000000000000001E-2</v>
      </c>
      <c r="H6207">
        <v>1</v>
      </c>
      <c r="J6207" t="s">
        <v>498</v>
      </c>
      <c r="K6207" t="s">
        <v>356</v>
      </c>
      <c r="L6207" t="s">
        <v>480</v>
      </c>
      <c r="M6207" t="s">
        <v>7663</v>
      </c>
      <c r="N6207" t="s">
        <v>5120</v>
      </c>
      <c r="O6207">
        <v>0</v>
      </c>
      <c r="P6207">
        <v>0</v>
      </c>
      <c r="Q6207">
        <v>1</v>
      </c>
    </row>
    <row r="6208" spans="1:17" x14ac:dyDescent="0.2">
      <c r="A6208" t="s">
        <v>498</v>
      </c>
      <c r="B6208" t="s">
        <v>134</v>
      </c>
      <c r="C6208" t="s">
        <v>497</v>
      </c>
      <c r="D6208" t="s">
        <v>54</v>
      </c>
      <c r="E6208" t="s">
        <v>5895</v>
      </c>
      <c r="F6208">
        <v>2.5000000000000001E-2</v>
      </c>
      <c r="G6208">
        <v>2.5999999999999999E-2</v>
      </c>
      <c r="H6208">
        <v>1</v>
      </c>
      <c r="J6208" t="s">
        <v>498</v>
      </c>
      <c r="K6208" t="s">
        <v>356</v>
      </c>
      <c r="L6208" t="s">
        <v>480</v>
      </c>
      <c r="M6208" t="s">
        <v>7663</v>
      </c>
      <c r="N6208" t="s">
        <v>5121</v>
      </c>
      <c r="O6208">
        <v>0</v>
      </c>
      <c r="P6208">
        <v>0</v>
      </c>
      <c r="Q6208">
        <v>1</v>
      </c>
    </row>
    <row r="6209" spans="1:17" x14ac:dyDescent="0.2">
      <c r="A6209" t="s">
        <v>498</v>
      </c>
      <c r="B6209" t="s">
        <v>134</v>
      </c>
      <c r="C6209" t="s">
        <v>497</v>
      </c>
      <c r="D6209" t="s">
        <v>54</v>
      </c>
      <c r="E6209" t="s">
        <v>5896</v>
      </c>
      <c r="F6209">
        <v>2.5000000000000001E-2</v>
      </c>
      <c r="G6209">
        <v>2.5000000000000001E-2</v>
      </c>
      <c r="H6209">
        <v>1</v>
      </c>
      <c r="J6209" t="s">
        <v>498</v>
      </c>
      <c r="K6209" t="s">
        <v>356</v>
      </c>
      <c r="L6209" t="s">
        <v>480</v>
      </c>
      <c r="M6209" t="s">
        <v>7663</v>
      </c>
      <c r="N6209" t="s">
        <v>5122</v>
      </c>
      <c r="O6209">
        <v>0</v>
      </c>
      <c r="P6209">
        <v>0</v>
      </c>
      <c r="Q6209">
        <v>1</v>
      </c>
    </row>
    <row r="6210" spans="1:17" x14ac:dyDescent="0.2">
      <c r="A6210" t="s">
        <v>498</v>
      </c>
      <c r="B6210" t="s">
        <v>134</v>
      </c>
      <c r="C6210" t="s">
        <v>497</v>
      </c>
      <c r="D6210" t="s">
        <v>54</v>
      </c>
      <c r="E6210" t="s">
        <v>5897</v>
      </c>
      <c r="F6210">
        <v>2.5000000000000001E-2</v>
      </c>
      <c r="G6210">
        <v>2.5000000000000001E-2</v>
      </c>
      <c r="H6210">
        <v>1</v>
      </c>
      <c r="J6210" t="s">
        <v>498</v>
      </c>
      <c r="K6210" t="s">
        <v>356</v>
      </c>
      <c r="L6210" t="s">
        <v>480</v>
      </c>
      <c r="M6210" t="s">
        <v>7663</v>
      </c>
      <c r="N6210" t="s">
        <v>5123</v>
      </c>
      <c r="O6210">
        <v>0</v>
      </c>
      <c r="P6210">
        <v>0</v>
      </c>
      <c r="Q6210">
        <v>1</v>
      </c>
    </row>
    <row r="6211" spans="1:17" x14ac:dyDescent="0.2">
      <c r="A6211" t="s">
        <v>498</v>
      </c>
      <c r="B6211" t="s">
        <v>134</v>
      </c>
      <c r="C6211" t="s">
        <v>497</v>
      </c>
      <c r="D6211" t="s">
        <v>54</v>
      </c>
      <c r="E6211" t="s">
        <v>5898</v>
      </c>
      <c r="F6211">
        <v>2.5000000000000001E-2</v>
      </c>
      <c r="G6211">
        <v>2.5000000000000001E-2</v>
      </c>
      <c r="H6211">
        <v>1</v>
      </c>
      <c r="J6211" t="s">
        <v>498</v>
      </c>
      <c r="K6211" t="s">
        <v>356</v>
      </c>
      <c r="L6211" t="s">
        <v>480</v>
      </c>
      <c r="M6211" t="s">
        <v>7663</v>
      </c>
      <c r="N6211" t="s">
        <v>5124</v>
      </c>
      <c r="O6211">
        <v>0</v>
      </c>
      <c r="P6211">
        <v>0</v>
      </c>
      <c r="Q6211">
        <v>1</v>
      </c>
    </row>
    <row r="6212" spans="1:17" x14ac:dyDescent="0.2">
      <c r="A6212" t="s">
        <v>498</v>
      </c>
      <c r="B6212" t="s">
        <v>134</v>
      </c>
      <c r="C6212" t="s">
        <v>497</v>
      </c>
      <c r="D6212" t="s">
        <v>54</v>
      </c>
      <c r="E6212" t="s">
        <v>5899</v>
      </c>
      <c r="F6212">
        <v>2.5000000000000001E-2</v>
      </c>
      <c r="G6212">
        <v>2.5000000000000001E-2</v>
      </c>
      <c r="H6212">
        <v>1</v>
      </c>
      <c r="J6212" t="s">
        <v>498</v>
      </c>
      <c r="K6212" t="s">
        <v>356</v>
      </c>
      <c r="L6212" t="s">
        <v>480</v>
      </c>
      <c r="M6212" t="s">
        <v>7663</v>
      </c>
      <c r="N6212" t="s">
        <v>5125</v>
      </c>
      <c r="O6212">
        <v>0</v>
      </c>
      <c r="P6212">
        <v>0</v>
      </c>
      <c r="Q6212">
        <v>1</v>
      </c>
    </row>
    <row r="6213" spans="1:17" x14ac:dyDescent="0.2">
      <c r="A6213" t="s">
        <v>498</v>
      </c>
      <c r="B6213" t="s">
        <v>134</v>
      </c>
      <c r="C6213" t="s">
        <v>497</v>
      </c>
      <c r="D6213" t="s">
        <v>54</v>
      </c>
      <c r="E6213" t="s">
        <v>5900</v>
      </c>
      <c r="F6213">
        <v>2.5000000000000001E-2</v>
      </c>
      <c r="G6213">
        <v>2.5000000000000001E-2</v>
      </c>
      <c r="H6213">
        <v>1</v>
      </c>
      <c r="J6213" t="s">
        <v>498</v>
      </c>
      <c r="K6213" t="s">
        <v>356</v>
      </c>
      <c r="L6213" t="s">
        <v>480</v>
      </c>
      <c r="M6213" t="s">
        <v>7663</v>
      </c>
      <c r="N6213" t="s">
        <v>5126</v>
      </c>
      <c r="O6213">
        <v>0</v>
      </c>
      <c r="P6213">
        <v>0</v>
      </c>
      <c r="Q6213">
        <v>1</v>
      </c>
    </row>
    <row r="6214" spans="1:17" x14ac:dyDescent="0.2">
      <c r="A6214" t="s">
        <v>498</v>
      </c>
      <c r="B6214" t="s">
        <v>134</v>
      </c>
      <c r="C6214" t="s">
        <v>497</v>
      </c>
      <c r="D6214" t="s">
        <v>54</v>
      </c>
      <c r="E6214" t="s">
        <v>5901</v>
      </c>
      <c r="F6214">
        <v>2.5000000000000001E-2</v>
      </c>
      <c r="G6214">
        <v>2.5000000000000001E-2</v>
      </c>
      <c r="H6214">
        <v>1</v>
      </c>
      <c r="J6214" t="s">
        <v>498</v>
      </c>
      <c r="K6214" t="s">
        <v>356</v>
      </c>
      <c r="L6214" t="s">
        <v>480</v>
      </c>
      <c r="M6214" t="s">
        <v>7663</v>
      </c>
      <c r="N6214" t="s">
        <v>5127</v>
      </c>
      <c r="O6214">
        <v>0</v>
      </c>
      <c r="P6214">
        <v>0</v>
      </c>
      <c r="Q6214">
        <v>1</v>
      </c>
    </row>
    <row r="6215" spans="1:17" x14ac:dyDescent="0.2">
      <c r="A6215" t="s">
        <v>498</v>
      </c>
      <c r="B6215" t="s">
        <v>134</v>
      </c>
      <c r="C6215" t="s">
        <v>497</v>
      </c>
      <c r="D6215" t="s">
        <v>54</v>
      </c>
      <c r="E6215" t="s">
        <v>5902</v>
      </c>
      <c r="F6215">
        <v>2.4E-2</v>
      </c>
      <c r="G6215">
        <v>2.5000000000000001E-2</v>
      </c>
      <c r="H6215">
        <v>1</v>
      </c>
      <c r="J6215" t="s">
        <v>498</v>
      </c>
      <c r="K6215" t="s">
        <v>356</v>
      </c>
      <c r="L6215" t="s">
        <v>480</v>
      </c>
      <c r="M6215" t="s">
        <v>7663</v>
      </c>
      <c r="N6215" t="s">
        <v>5128</v>
      </c>
      <c r="O6215">
        <v>0</v>
      </c>
      <c r="P6215">
        <v>0</v>
      </c>
      <c r="Q6215">
        <v>1</v>
      </c>
    </row>
    <row r="6216" spans="1:17" x14ac:dyDescent="0.2">
      <c r="A6216" t="s">
        <v>498</v>
      </c>
      <c r="B6216" t="s">
        <v>134</v>
      </c>
      <c r="C6216" t="s">
        <v>497</v>
      </c>
      <c r="D6216" t="s">
        <v>54</v>
      </c>
      <c r="E6216" t="s">
        <v>5903</v>
      </c>
      <c r="F6216">
        <v>2.4E-2</v>
      </c>
      <c r="G6216">
        <v>2.5000000000000001E-2</v>
      </c>
      <c r="H6216">
        <v>1</v>
      </c>
      <c r="J6216" t="s">
        <v>498</v>
      </c>
      <c r="K6216" t="s">
        <v>356</v>
      </c>
      <c r="L6216" t="s">
        <v>480</v>
      </c>
      <c r="M6216" t="s">
        <v>7663</v>
      </c>
      <c r="N6216" t="s">
        <v>5129</v>
      </c>
      <c r="O6216">
        <v>0</v>
      </c>
      <c r="P6216">
        <v>0</v>
      </c>
      <c r="Q6216">
        <v>1</v>
      </c>
    </row>
    <row r="6217" spans="1:17" x14ac:dyDescent="0.2">
      <c r="A6217" t="s">
        <v>498</v>
      </c>
      <c r="B6217" t="s">
        <v>134</v>
      </c>
      <c r="C6217" t="s">
        <v>497</v>
      </c>
      <c r="D6217" t="s">
        <v>54</v>
      </c>
      <c r="E6217" t="s">
        <v>5904</v>
      </c>
      <c r="F6217">
        <v>2.4E-2</v>
      </c>
      <c r="G6217">
        <v>2.5000000000000001E-2</v>
      </c>
      <c r="H6217">
        <v>1</v>
      </c>
      <c r="J6217" t="s">
        <v>498</v>
      </c>
      <c r="K6217" t="s">
        <v>356</v>
      </c>
      <c r="L6217" t="s">
        <v>480</v>
      </c>
      <c r="M6217" t="s">
        <v>7663</v>
      </c>
      <c r="N6217" t="s">
        <v>5130</v>
      </c>
      <c r="O6217">
        <v>0</v>
      </c>
      <c r="P6217">
        <v>0</v>
      </c>
      <c r="Q6217">
        <v>1</v>
      </c>
    </row>
    <row r="6218" spans="1:17" x14ac:dyDescent="0.2">
      <c r="A6218" t="s">
        <v>498</v>
      </c>
      <c r="B6218" t="s">
        <v>134</v>
      </c>
      <c r="C6218" t="s">
        <v>497</v>
      </c>
      <c r="D6218" t="s">
        <v>54</v>
      </c>
      <c r="E6218" t="s">
        <v>5905</v>
      </c>
      <c r="F6218">
        <v>2.5000000000000001E-2</v>
      </c>
      <c r="G6218">
        <v>2.5000000000000001E-2</v>
      </c>
      <c r="H6218">
        <v>1</v>
      </c>
      <c r="J6218" t="s">
        <v>498</v>
      </c>
      <c r="K6218" t="s">
        <v>356</v>
      </c>
      <c r="L6218" t="s">
        <v>480</v>
      </c>
      <c r="M6218" t="s">
        <v>7663</v>
      </c>
      <c r="N6218" t="s">
        <v>5131</v>
      </c>
      <c r="O6218">
        <v>0</v>
      </c>
      <c r="P6218">
        <v>0</v>
      </c>
      <c r="Q6218">
        <v>1</v>
      </c>
    </row>
    <row r="6219" spans="1:17" x14ac:dyDescent="0.2">
      <c r="A6219" t="s">
        <v>498</v>
      </c>
      <c r="B6219" t="s">
        <v>134</v>
      </c>
      <c r="C6219" t="s">
        <v>497</v>
      </c>
      <c r="D6219" t="s">
        <v>54</v>
      </c>
      <c r="E6219" t="s">
        <v>5906</v>
      </c>
      <c r="F6219">
        <v>2.5000000000000001E-2</v>
      </c>
      <c r="G6219">
        <v>2.5000000000000001E-2</v>
      </c>
      <c r="H6219">
        <v>1</v>
      </c>
      <c r="J6219" t="s">
        <v>498</v>
      </c>
      <c r="K6219" t="s">
        <v>356</v>
      </c>
      <c r="L6219" t="s">
        <v>480</v>
      </c>
      <c r="M6219" t="s">
        <v>7663</v>
      </c>
      <c r="N6219" t="s">
        <v>5132</v>
      </c>
      <c r="O6219">
        <v>0</v>
      </c>
      <c r="P6219">
        <v>0</v>
      </c>
      <c r="Q6219">
        <v>1</v>
      </c>
    </row>
    <row r="6220" spans="1:17" x14ac:dyDescent="0.2">
      <c r="A6220" t="s">
        <v>498</v>
      </c>
      <c r="B6220" t="s">
        <v>134</v>
      </c>
      <c r="C6220" t="s">
        <v>497</v>
      </c>
      <c r="D6220" t="s">
        <v>54</v>
      </c>
      <c r="E6220" t="s">
        <v>5907</v>
      </c>
      <c r="F6220">
        <v>2.5999999999999999E-2</v>
      </c>
      <c r="G6220">
        <v>2.5999999999999999E-2</v>
      </c>
      <c r="H6220">
        <v>1</v>
      </c>
      <c r="J6220" t="s">
        <v>498</v>
      </c>
      <c r="K6220" t="s">
        <v>356</v>
      </c>
      <c r="L6220" t="s">
        <v>480</v>
      </c>
      <c r="M6220" t="s">
        <v>7663</v>
      </c>
      <c r="N6220" t="s">
        <v>5133</v>
      </c>
      <c r="O6220">
        <v>0</v>
      </c>
      <c r="P6220">
        <v>0</v>
      </c>
      <c r="Q6220">
        <v>1</v>
      </c>
    </row>
    <row r="6221" spans="1:17" x14ac:dyDescent="0.2">
      <c r="A6221" t="s">
        <v>498</v>
      </c>
      <c r="B6221" t="s">
        <v>134</v>
      </c>
      <c r="C6221" t="s">
        <v>497</v>
      </c>
      <c r="D6221" t="s">
        <v>54</v>
      </c>
      <c r="E6221" t="s">
        <v>5908</v>
      </c>
      <c r="F6221">
        <v>2.5999999999999999E-2</v>
      </c>
      <c r="G6221">
        <v>2.5999999999999999E-2</v>
      </c>
      <c r="H6221">
        <v>1</v>
      </c>
      <c r="J6221" t="s">
        <v>498</v>
      </c>
      <c r="K6221" t="s">
        <v>356</v>
      </c>
      <c r="L6221" t="s">
        <v>480</v>
      </c>
      <c r="M6221" t="s">
        <v>7663</v>
      </c>
      <c r="N6221" t="s">
        <v>5134</v>
      </c>
      <c r="O6221">
        <v>0</v>
      </c>
      <c r="P6221">
        <v>0</v>
      </c>
      <c r="Q6221">
        <v>1</v>
      </c>
    </row>
    <row r="6222" spans="1:17" x14ac:dyDescent="0.2">
      <c r="A6222" t="s">
        <v>498</v>
      </c>
      <c r="B6222" t="s">
        <v>134</v>
      </c>
      <c r="C6222" t="s">
        <v>497</v>
      </c>
      <c r="D6222" t="s">
        <v>54</v>
      </c>
      <c r="E6222" t="s">
        <v>5909</v>
      </c>
      <c r="F6222">
        <v>2.5999999999999999E-2</v>
      </c>
      <c r="G6222">
        <v>2.5999999999999999E-2</v>
      </c>
      <c r="H6222">
        <v>1</v>
      </c>
      <c r="J6222" t="s">
        <v>498</v>
      </c>
      <c r="K6222" t="s">
        <v>356</v>
      </c>
      <c r="L6222" t="s">
        <v>480</v>
      </c>
      <c r="M6222" t="s">
        <v>7663</v>
      </c>
      <c r="N6222" t="s">
        <v>5135</v>
      </c>
      <c r="O6222">
        <v>0</v>
      </c>
      <c r="P6222">
        <v>0</v>
      </c>
      <c r="Q6222">
        <v>1</v>
      </c>
    </row>
    <row r="6223" spans="1:17" x14ac:dyDescent="0.2">
      <c r="A6223" t="s">
        <v>498</v>
      </c>
      <c r="B6223" t="s">
        <v>134</v>
      </c>
      <c r="C6223" t="s">
        <v>497</v>
      </c>
      <c r="D6223" t="s">
        <v>54</v>
      </c>
      <c r="E6223" t="s">
        <v>5910</v>
      </c>
      <c r="F6223">
        <v>2.5999999999999999E-2</v>
      </c>
      <c r="G6223">
        <v>2.5999999999999999E-2</v>
      </c>
      <c r="H6223">
        <v>1</v>
      </c>
      <c r="J6223" t="s">
        <v>498</v>
      </c>
      <c r="K6223" t="s">
        <v>356</v>
      </c>
      <c r="L6223" t="s">
        <v>480</v>
      </c>
      <c r="M6223" t="s">
        <v>7663</v>
      </c>
      <c r="N6223" t="s">
        <v>5136</v>
      </c>
      <c r="O6223">
        <v>0</v>
      </c>
      <c r="P6223">
        <v>0</v>
      </c>
      <c r="Q6223">
        <v>1</v>
      </c>
    </row>
    <row r="6224" spans="1:17" x14ac:dyDescent="0.2">
      <c r="A6224" t="s">
        <v>498</v>
      </c>
      <c r="B6224" t="s">
        <v>134</v>
      </c>
      <c r="C6224" t="s">
        <v>497</v>
      </c>
      <c r="D6224" t="s">
        <v>54</v>
      </c>
      <c r="E6224" t="s">
        <v>5911</v>
      </c>
      <c r="F6224">
        <v>2.5999999999999999E-2</v>
      </c>
      <c r="G6224">
        <v>2.5999999999999999E-2</v>
      </c>
      <c r="H6224">
        <v>1</v>
      </c>
      <c r="J6224" t="s">
        <v>498</v>
      </c>
      <c r="K6224" t="s">
        <v>356</v>
      </c>
      <c r="L6224" t="s">
        <v>480</v>
      </c>
      <c r="M6224" t="s">
        <v>7663</v>
      </c>
      <c r="N6224" t="s">
        <v>5137</v>
      </c>
      <c r="O6224">
        <v>0</v>
      </c>
      <c r="P6224">
        <v>0</v>
      </c>
      <c r="Q6224">
        <v>1</v>
      </c>
    </row>
    <row r="6225" spans="1:17" x14ac:dyDescent="0.2">
      <c r="A6225" t="s">
        <v>498</v>
      </c>
      <c r="B6225" t="s">
        <v>134</v>
      </c>
      <c r="C6225" t="s">
        <v>497</v>
      </c>
      <c r="D6225" t="s">
        <v>54</v>
      </c>
      <c r="E6225" t="s">
        <v>5912</v>
      </c>
      <c r="F6225">
        <v>2.5999999999999999E-2</v>
      </c>
      <c r="G6225">
        <v>2.5999999999999999E-2</v>
      </c>
      <c r="H6225">
        <v>1</v>
      </c>
      <c r="J6225" t="s">
        <v>498</v>
      </c>
      <c r="K6225" t="s">
        <v>356</v>
      </c>
      <c r="L6225" t="s">
        <v>480</v>
      </c>
      <c r="M6225" t="s">
        <v>7663</v>
      </c>
      <c r="N6225" t="s">
        <v>5138</v>
      </c>
      <c r="O6225">
        <v>0</v>
      </c>
      <c r="P6225">
        <v>0</v>
      </c>
      <c r="Q6225">
        <v>1</v>
      </c>
    </row>
    <row r="6226" spans="1:17" x14ac:dyDescent="0.2">
      <c r="A6226" t="s">
        <v>498</v>
      </c>
      <c r="B6226" t="s">
        <v>134</v>
      </c>
      <c r="C6226" t="s">
        <v>497</v>
      </c>
      <c r="D6226" t="s">
        <v>54</v>
      </c>
      <c r="E6226" t="s">
        <v>5913</v>
      </c>
      <c r="F6226">
        <v>2.5999999999999999E-2</v>
      </c>
      <c r="G6226">
        <v>2.5999999999999999E-2</v>
      </c>
      <c r="H6226">
        <v>1</v>
      </c>
      <c r="J6226" t="s">
        <v>498</v>
      </c>
      <c r="K6226" t="s">
        <v>356</v>
      </c>
      <c r="L6226" t="s">
        <v>480</v>
      </c>
      <c r="M6226" t="s">
        <v>7663</v>
      </c>
      <c r="N6226" t="s">
        <v>5139</v>
      </c>
      <c r="O6226">
        <v>0</v>
      </c>
      <c r="P6226">
        <v>0</v>
      </c>
      <c r="Q6226">
        <v>1</v>
      </c>
    </row>
    <row r="6227" spans="1:17" x14ac:dyDescent="0.2">
      <c r="A6227" t="s">
        <v>498</v>
      </c>
      <c r="B6227" t="s">
        <v>134</v>
      </c>
      <c r="C6227" t="s">
        <v>497</v>
      </c>
      <c r="D6227" t="s">
        <v>54</v>
      </c>
      <c r="E6227" t="s">
        <v>5914</v>
      </c>
      <c r="F6227">
        <v>2.5999999999999999E-2</v>
      </c>
      <c r="G6227">
        <v>2.5999999999999999E-2</v>
      </c>
      <c r="H6227">
        <v>1</v>
      </c>
      <c r="J6227" t="s">
        <v>498</v>
      </c>
      <c r="K6227" t="s">
        <v>356</v>
      </c>
      <c r="L6227" t="s">
        <v>480</v>
      </c>
      <c r="M6227" t="s">
        <v>7663</v>
      </c>
      <c r="N6227" t="s">
        <v>5140</v>
      </c>
      <c r="O6227">
        <v>0</v>
      </c>
      <c r="P6227">
        <v>0</v>
      </c>
      <c r="Q6227">
        <v>1</v>
      </c>
    </row>
    <row r="6228" spans="1:17" x14ac:dyDescent="0.2">
      <c r="A6228" t="s">
        <v>498</v>
      </c>
      <c r="B6228" t="s">
        <v>134</v>
      </c>
      <c r="C6228" t="s">
        <v>497</v>
      </c>
      <c r="D6228" t="s">
        <v>54</v>
      </c>
      <c r="E6228" t="s">
        <v>5915</v>
      </c>
      <c r="F6228">
        <v>2.5999999999999999E-2</v>
      </c>
      <c r="G6228">
        <v>2.5999999999999999E-2</v>
      </c>
      <c r="H6228">
        <v>1</v>
      </c>
      <c r="J6228" t="s">
        <v>498</v>
      </c>
      <c r="K6228" t="s">
        <v>356</v>
      </c>
      <c r="L6228" t="s">
        <v>480</v>
      </c>
      <c r="M6228" t="s">
        <v>7663</v>
      </c>
      <c r="N6228" t="s">
        <v>5141</v>
      </c>
      <c r="O6228">
        <v>0</v>
      </c>
      <c r="P6228">
        <v>0</v>
      </c>
      <c r="Q6228">
        <v>1</v>
      </c>
    </row>
    <row r="6229" spans="1:17" x14ac:dyDescent="0.2">
      <c r="A6229" t="s">
        <v>498</v>
      </c>
      <c r="B6229" t="s">
        <v>134</v>
      </c>
      <c r="C6229" t="s">
        <v>497</v>
      </c>
      <c r="D6229" t="s">
        <v>54</v>
      </c>
      <c r="E6229" t="s">
        <v>5916</v>
      </c>
      <c r="F6229">
        <v>2.5999999999999999E-2</v>
      </c>
      <c r="G6229">
        <v>2.5999999999999999E-2</v>
      </c>
      <c r="H6229">
        <v>1</v>
      </c>
      <c r="J6229" t="s">
        <v>498</v>
      </c>
      <c r="K6229" t="s">
        <v>356</v>
      </c>
      <c r="L6229" t="s">
        <v>480</v>
      </c>
      <c r="M6229" t="s">
        <v>7663</v>
      </c>
      <c r="N6229" t="s">
        <v>5142</v>
      </c>
      <c r="O6229">
        <v>0</v>
      </c>
      <c r="P6229">
        <v>0</v>
      </c>
      <c r="Q6229">
        <v>1</v>
      </c>
    </row>
    <row r="6230" spans="1:17" x14ac:dyDescent="0.2">
      <c r="A6230" t="s">
        <v>498</v>
      </c>
      <c r="B6230" t="s">
        <v>134</v>
      </c>
      <c r="C6230" t="s">
        <v>497</v>
      </c>
      <c r="D6230" t="s">
        <v>54</v>
      </c>
      <c r="E6230" t="s">
        <v>5917</v>
      </c>
      <c r="F6230">
        <v>2.5000000000000001E-2</v>
      </c>
      <c r="G6230">
        <v>2.5000000000000001E-2</v>
      </c>
      <c r="H6230">
        <v>1</v>
      </c>
      <c r="J6230" t="s">
        <v>498</v>
      </c>
      <c r="K6230" t="s">
        <v>356</v>
      </c>
      <c r="L6230" t="s">
        <v>480</v>
      </c>
      <c r="M6230" t="s">
        <v>7663</v>
      </c>
      <c r="N6230" t="s">
        <v>5143</v>
      </c>
      <c r="O6230">
        <v>0</v>
      </c>
      <c r="P6230">
        <v>0</v>
      </c>
      <c r="Q6230">
        <v>1</v>
      </c>
    </row>
    <row r="6231" spans="1:17" x14ac:dyDescent="0.2">
      <c r="A6231" t="s">
        <v>498</v>
      </c>
      <c r="B6231" t="s">
        <v>134</v>
      </c>
      <c r="C6231" t="s">
        <v>497</v>
      </c>
      <c r="D6231" t="s">
        <v>54</v>
      </c>
      <c r="E6231" t="s">
        <v>5918</v>
      </c>
      <c r="F6231">
        <v>1.4999999999999999E-2</v>
      </c>
      <c r="G6231">
        <v>1.4999999999999999E-2</v>
      </c>
      <c r="H6231">
        <v>1</v>
      </c>
      <c r="J6231" t="s">
        <v>498</v>
      </c>
      <c r="K6231" t="s">
        <v>356</v>
      </c>
      <c r="L6231" t="s">
        <v>480</v>
      </c>
      <c r="M6231" t="s">
        <v>7663</v>
      </c>
      <c r="N6231" t="s">
        <v>5144</v>
      </c>
      <c r="O6231">
        <v>0</v>
      </c>
      <c r="P6231">
        <v>0</v>
      </c>
      <c r="Q6231">
        <v>1</v>
      </c>
    </row>
    <row r="6232" spans="1:17" x14ac:dyDescent="0.2">
      <c r="A6232" t="s">
        <v>498</v>
      </c>
      <c r="B6232" t="s">
        <v>134</v>
      </c>
      <c r="C6232" t="s">
        <v>497</v>
      </c>
      <c r="D6232" t="s">
        <v>54</v>
      </c>
      <c r="E6232" t="s">
        <v>5919</v>
      </c>
      <c r="F6232">
        <v>1.4E-2</v>
      </c>
      <c r="G6232">
        <v>1.4E-2</v>
      </c>
      <c r="H6232">
        <v>1</v>
      </c>
      <c r="J6232" t="s">
        <v>498</v>
      </c>
      <c r="K6232" t="s">
        <v>356</v>
      </c>
      <c r="L6232" t="s">
        <v>480</v>
      </c>
      <c r="M6232" t="s">
        <v>7663</v>
      </c>
      <c r="N6232" t="s">
        <v>5145</v>
      </c>
      <c r="O6232">
        <v>0</v>
      </c>
      <c r="P6232">
        <v>0</v>
      </c>
      <c r="Q6232">
        <v>1</v>
      </c>
    </row>
    <row r="6233" spans="1:17" x14ac:dyDescent="0.2">
      <c r="A6233" t="s">
        <v>498</v>
      </c>
      <c r="B6233" t="s">
        <v>134</v>
      </c>
      <c r="C6233" t="s">
        <v>497</v>
      </c>
      <c r="D6233" t="s">
        <v>54</v>
      </c>
      <c r="E6233" t="s">
        <v>5920</v>
      </c>
      <c r="F6233">
        <v>1.2999999999999999E-2</v>
      </c>
      <c r="G6233">
        <v>1.2999999999999999E-2</v>
      </c>
      <c r="H6233">
        <v>1</v>
      </c>
      <c r="J6233" t="s">
        <v>498</v>
      </c>
      <c r="K6233" t="s">
        <v>356</v>
      </c>
      <c r="L6233" t="s">
        <v>480</v>
      </c>
      <c r="M6233" t="s">
        <v>7663</v>
      </c>
      <c r="N6233" t="s">
        <v>5146</v>
      </c>
      <c r="O6233">
        <v>0</v>
      </c>
      <c r="P6233">
        <v>0</v>
      </c>
      <c r="Q6233">
        <v>1</v>
      </c>
    </row>
    <row r="6234" spans="1:17" x14ac:dyDescent="0.2">
      <c r="A6234" t="s">
        <v>498</v>
      </c>
      <c r="B6234" t="s">
        <v>134</v>
      </c>
      <c r="C6234" t="s">
        <v>497</v>
      </c>
      <c r="D6234" t="s">
        <v>54</v>
      </c>
      <c r="E6234" t="s">
        <v>5921</v>
      </c>
      <c r="F6234">
        <v>1.4999999999999999E-2</v>
      </c>
      <c r="G6234">
        <v>1.4999999999999999E-2</v>
      </c>
      <c r="H6234">
        <v>1</v>
      </c>
      <c r="J6234" t="s">
        <v>498</v>
      </c>
      <c r="K6234" t="s">
        <v>356</v>
      </c>
      <c r="L6234" t="s">
        <v>480</v>
      </c>
      <c r="M6234" t="s">
        <v>7663</v>
      </c>
      <c r="N6234" t="s">
        <v>5147</v>
      </c>
      <c r="O6234">
        <v>0</v>
      </c>
      <c r="P6234">
        <v>0</v>
      </c>
      <c r="Q6234">
        <v>1</v>
      </c>
    </row>
    <row r="6235" spans="1:17" x14ac:dyDescent="0.2">
      <c r="A6235" t="s">
        <v>498</v>
      </c>
      <c r="B6235" t="s">
        <v>134</v>
      </c>
      <c r="C6235" t="s">
        <v>497</v>
      </c>
      <c r="D6235" t="s">
        <v>54</v>
      </c>
      <c r="E6235" t="s">
        <v>5922</v>
      </c>
      <c r="F6235">
        <v>1.2E-2</v>
      </c>
      <c r="G6235">
        <v>1.2E-2</v>
      </c>
      <c r="H6235">
        <v>1</v>
      </c>
      <c r="J6235" t="s">
        <v>498</v>
      </c>
      <c r="K6235" t="s">
        <v>356</v>
      </c>
      <c r="L6235" t="s">
        <v>480</v>
      </c>
      <c r="M6235" t="s">
        <v>7663</v>
      </c>
      <c r="N6235" t="s">
        <v>5148</v>
      </c>
      <c r="O6235">
        <v>0</v>
      </c>
      <c r="P6235">
        <v>0</v>
      </c>
      <c r="Q6235">
        <v>1</v>
      </c>
    </row>
    <row r="6236" spans="1:17" x14ac:dyDescent="0.2">
      <c r="A6236" t="s">
        <v>498</v>
      </c>
      <c r="B6236" t="s">
        <v>134</v>
      </c>
      <c r="C6236" t="s">
        <v>497</v>
      </c>
      <c r="D6236" t="s">
        <v>54</v>
      </c>
      <c r="E6236" t="s">
        <v>5923</v>
      </c>
      <c r="F6236">
        <v>1.2E-2</v>
      </c>
      <c r="G6236">
        <v>1.2E-2</v>
      </c>
      <c r="H6236">
        <v>1</v>
      </c>
      <c r="J6236" t="s">
        <v>498</v>
      </c>
      <c r="K6236" t="s">
        <v>356</v>
      </c>
      <c r="L6236" t="s">
        <v>480</v>
      </c>
      <c r="M6236" t="s">
        <v>7663</v>
      </c>
      <c r="N6236" t="s">
        <v>5149</v>
      </c>
      <c r="O6236">
        <v>0</v>
      </c>
      <c r="P6236">
        <v>0</v>
      </c>
      <c r="Q6236">
        <v>1</v>
      </c>
    </row>
    <row r="6237" spans="1:17" x14ac:dyDescent="0.2">
      <c r="A6237" t="s">
        <v>498</v>
      </c>
      <c r="B6237" t="s">
        <v>134</v>
      </c>
      <c r="C6237" t="s">
        <v>497</v>
      </c>
      <c r="D6237" t="s">
        <v>54</v>
      </c>
      <c r="E6237" t="s">
        <v>5924</v>
      </c>
      <c r="F6237">
        <v>2.5000000000000001E-2</v>
      </c>
      <c r="G6237">
        <v>2.5000000000000001E-2</v>
      </c>
      <c r="H6237">
        <v>1</v>
      </c>
      <c r="J6237" t="s">
        <v>498</v>
      </c>
      <c r="K6237" t="s">
        <v>356</v>
      </c>
      <c r="L6237" t="s">
        <v>480</v>
      </c>
      <c r="M6237" t="s">
        <v>7663</v>
      </c>
      <c r="N6237" t="s">
        <v>5150</v>
      </c>
      <c r="O6237">
        <v>0</v>
      </c>
      <c r="P6237">
        <v>0</v>
      </c>
      <c r="Q6237">
        <v>1</v>
      </c>
    </row>
    <row r="6238" spans="1:17" x14ac:dyDescent="0.2">
      <c r="A6238" t="s">
        <v>498</v>
      </c>
      <c r="B6238" t="s">
        <v>134</v>
      </c>
      <c r="C6238" t="s">
        <v>497</v>
      </c>
      <c r="D6238" t="s">
        <v>54</v>
      </c>
      <c r="E6238" t="s">
        <v>5925</v>
      </c>
      <c r="F6238">
        <v>2.5000000000000001E-2</v>
      </c>
      <c r="G6238">
        <v>2.5000000000000001E-2</v>
      </c>
      <c r="H6238">
        <v>1</v>
      </c>
      <c r="J6238" t="s">
        <v>498</v>
      </c>
      <c r="K6238" t="s">
        <v>356</v>
      </c>
      <c r="L6238" t="s">
        <v>480</v>
      </c>
      <c r="M6238" t="s">
        <v>7663</v>
      </c>
      <c r="N6238" t="s">
        <v>5151</v>
      </c>
      <c r="O6238">
        <v>0</v>
      </c>
      <c r="P6238">
        <v>0</v>
      </c>
      <c r="Q6238">
        <v>1</v>
      </c>
    </row>
    <row r="6239" spans="1:17" x14ac:dyDescent="0.2">
      <c r="A6239" t="s">
        <v>498</v>
      </c>
      <c r="B6239" t="s">
        <v>134</v>
      </c>
      <c r="C6239" t="s">
        <v>497</v>
      </c>
      <c r="D6239" t="s">
        <v>54</v>
      </c>
      <c r="E6239" t="s">
        <v>5926</v>
      </c>
      <c r="F6239">
        <v>1.2E-2</v>
      </c>
      <c r="G6239">
        <v>1.2E-2</v>
      </c>
      <c r="H6239">
        <v>1</v>
      </c>
      <c r="J6239" t="s">
        <v>498</v>
      </c>
      <c r="K6239" t="s">
        <v>356</v>
      </c>
      <c r="L6239" t="s">
        <v>480</v>
      </c>
      <c r="M6239" t="s">
        <v>7663</v>
      </c>
      <c r="N6239" t="s">
        <v>5152</v>
      </c>
      <c r="O6239">
        <v>0</v>
      </c>
      <c r="P6239">
        <v>0</v>
      </c>
      <c r="Q6239">
        <v>1</v>
      </c>
    </row>
    <row r="6240" spans="1:17" x14ac:dyDescent="0.2">
      <c r="A6240" t="s">
        <v>498</v>
      </c>
      <c r="B6240" t="s">
        <v>134</v>
      </c>
      <c r="C6240" t="s">
        <v>497</v>
      </c>
      <c r="D6240" t="s">
        <v>54</v>
      </c>
      <c r="E6240" t="s">
        <v>5927</v>
      </c>
      <c r="F6240">
        <v>1.9E-2</v>
      </c>
      <c r="G6240">
        <v>1.9E-2</v>
      </c>
      <c r="H6240">
        <v>1</v>
      </c>
      <c r="J6240" t="s">
        <v>498</v>
      </c>
      <c r="K6240" t="s">
        <v>356</v>
      </c>
      <c r="L6240" t="s">
        <v>480</v>
      </c>
      <c r="M6240" t="s">
        <v>7663</v>
      </c>
      <c r="N6240" t="s">
        <v>5153</v>
      </c>
      <c r="O6240">
        <v>0</v>
      </c>
      <c r="P6240">
        <v>0</v>
      </c>
      <c r="Q6240">
        <v>1</v>
      </c>
    </row>
    <row r="6241" spans="1:17" x14ac:dyDescent="0.2">
      <c r="A6241" t="s">
        <v>498</v>
      </c>
      <c r="B6241" t="s">
        <v>134</v>
      </c>
      <c r="C6241" t="s">
        <v>497</v>
      </c>
      <c r="D6241" t="s">
        <v>54</v>
      </c>
      <c r="E6241" t="s">
        <v>5928</v>
      </c>
      <c r="F6241">
        <v>1.2999999999999999E-2</v>
      </c>
      <c r="G6241">
        <v>1.2999999999999999E-2</v>
      </c>
      <c r="H6241">
        <v>1</v>
      </c>
      <c r="J6241" t="s">
        <v>498</v>
      </c>
      <c r="K6241" t="s">
        <v>356</v>
      </c>
      <c r="L6241" t="s">
        <v>480</v>
      </c>
      <c r="M6241" t="s">
        <v>7663</v>
      </c>
      <c r="N6241" t="s">
        <v>5154</v>
      </c>
      <c r="O6241">
        <v>0</v>
      </c>
      <c r="P6241">
        <v>0</v>
      </c>
      <c r="Q6241">
        <v>1</v>
      </c>
    </row>
    <row r="6242" spans="1:17" x14ac:dyDescent="0.2">
      <c r="A6242" t="s">
        <v>498</v>
      </c>
      <c r="B6242" t="s">
        <v>134</v>
      </c>
      <c r="C6242" t="s">
        <v>497</v>
      </c>
      <c r="D6242" t="s">
        <v>54</v>
      </c>
      <c r="E6242" t="s">
        <v>5929</v>
      </c>
      <c r="F6242">
        <v>1.2999999999999999E-2</v>
      </c>
      <c r="G6242">
        <v>1.2999999999999999E-2</v>
      </c>
      <c r="H6242">
        <v>1</v>
      </c>
      <c r="J6242" t="s">
        <v>498</v>
      </c>
      <c r="K6242" t="s">
        <v>356</v>
      </c>
      <c r="L6242" t="s">
        <v>480</v>
      </c>
      <c r="M6242" t="s">
        <v>7663</v>
      </c>
      <c r="N6242" t="s">
        <v>5155</v>
      </c>
      <c r="O6242">
        <v>0</v>
      </c>
      <c r="P6242">
        <v>0</v>
      </c>
      <c r="Q6242">
        <v>1</v>
      </c>
    </row>
    <row r="6243" spans="1:17" x14ac:dyDescent="0.2">
      <c r="A6243" t="s">
        <v>498</v>
      </c>
      <c r="B6243" t="s">
        <v>134</v>
      </c>
      <c r="C6243" t="s">
        <v>497</v>
      </c>
      <c r="D6243" t="s">
        <v>54</v>
      </c>
      <c r="E6243" t="s">
        <v>5930</v>
      </c>
      <c r="F6243">
        <v>1.6E-2</v>
      </c>
      <c r="G6243">
        <v>1.6E-2</v>
      </c>
      <c r="H6243">
        <v>1</v>
      </c>
      <c r="J6243" t="s">
        <v>498</v>
      </c>
      <c r="K6243" t="s">
        <v>356</v>
      </c>
      <c r="L6243" t="s">
        <v>480</v>
      </c>
      <c r="M6243" t="s">
        <v>7663</v>
      </c>
      <c r="N6243" t="s">
        <v>5156</v>
      </c>
      <c r="O6243">
        <v>0</v>
      </c>
      <c r="P6243">
        <v>0</v>
      </c>
      <c r="Q6243">
        <v>1</v>
      </c>
    </row>
    <row r="6244" spans="1:17" x14ac:dyDescent="0.2">
      <c r="A6244" t="s">
        <v>498</v>
      </c>
      <c r="B6244" t="s">
        <v>134</v>
      </c>
      <c r="C6244" t="s">
        <v>497</v>
      </c>
      <c r="D6244" t="s">
        <v>54</v>
      </c>
      <c r="E6244" t="s">
        <v>5931</v>
      </c>
      <c r="F6244">
        <v>1.7000000000000001E-2</v>
      </c>
      <c r="G6244">
        <v>1.7000000000000001E-2</v>
      </c>
      <c r="H6244">
        <v>1</v>
      </c>
      <c r="J6244" t="s">
        <v>498</v>
      </c>
      <c r="K6244" t="s">
        <v>356</v>
      </c>
      <c r="L6244" t="s">
        <v>480</v>
      </c>
      <c r="M6244" t="s">
        <v>7663</v>
      </c>
      <c r="N6244" t="s">
        <v>5157</v>
      </c>
      <c r="O6244">
        <v>0</v>
      </c>
      <c r="P6244">
        <v>0</v>
      </c>
      <c r="Q6244">
        <v>1</v>
      </c>
    </row>
    <row r="6245" spans="1:17" x14ac:dyDescent="0.2">
      <c r="A6245" t="s">
        <v>498</v>
      </c>
      <c r="B6245" t="s">
        <v>134</v>
      </c>
      <c r="C6245" t="s">
        <v>497</v>
      </c>
      <c r="D6245" t="s">
        <v>54</v>
      </c>
      <c r="E6245" t="s">
        <v>5932</v>
      </c>
      <c r="F6245">
        <v>1.7000000000000001E-2</v>
      </c>
      <c r="G6245">
        <v>1.7000000000000001E-2</v>
      </c>
      <c r="H6245">
        <v>1</v>
      </c>
      <c r="J6245" t="s">
        <v>498</v>
      </c>
      <c r="K6245" t="s">
        <v>356</v>
      </c>
      <c r="L6245" t="s">
        <v>480</v>
      </c>
      <c r="M6245" t="s">
        <v>7663</v>
      </c>
      <c r="N6245" t="s">
        <v>5158</v>
      </c>
      <c r="O6245">
        <v>0</v>
      </c>
      <c r="P6245">
        <v>0</v>
      </c>
      <c r="Q6245">
        <v>1</v>
      </c>
    </row>
    <row r="6246" spans="1:17" x14ac:dyDescent="0.2">
      <c r="A6246" t="s">
        <v>498</v>
      </c>
      <c r="B6246" t="s">
        <v>134</v>
      </c>
      <c r="C6246" t="s">
        <v>497</v>
      </c>
      <c r="D6246" t="s">
        <v>54</v>
      </c>
      <c r="E6246" t="s">
        <v>5933</v>
      </c>
      <c r="F6246">
        <v>1.7000000000000001E-2</v>
      </c>
      <c r="G6246">
        <v>1.7000000000000001E-2</v>
      </c>
      <c r="H6246">
        <v>1</v>
      </c>
      <c r="J6246" t="s">
        <v>498</v>
      </c>
      <c r="K6246" t="s">
        <v>356</v>
      </c>
      <c r="L6246" t="s">
        <v>480</v>
      </c>
      <c r="M6246" t="s">
        <v>7663</v>
      </c>
      <c r="N6246" t="s">
        <v>5159</v>
      </c>
      <c r="O6246">
        <v>0</v>
      </c>
      <c r="P6246">
        <v>0</v>
      </c>
      <c r="Q6246">
        <v>1</v>
      </c>
    </row>
    <row r="6247" spans="1:17" x14ac:dyDescent="0.2">
      <c r="A6247" t="s">
        <v>498</v>
      </c>
      <c r="B6247" t="s">
        <v>134</v>
      </c>
      <c r="C6247" t="s">
        <v>497</v>
      </c>
      <c r="D6247" t="s">
        <v>54</v>
      </c>
      <c r="E6247" t="s">
        <v>5934</v>
      </c>
      <c r="F6247">
        <v>2.5999999999999999E-2</v>
      </c>
      <c r="G6247">
        <v>2.5999999999999999E-2</v>
      </c>
      <c r="H6247">
        <v>1</v>
      </c>
      <c r="J6247" t="s">
        <v>498</v>
      </c>
      <c r="K6247" t="s">
        <v>356</v>
      </c>
      <c r="L6247" t="s">
        <v>480</v>
      </c>
      <c r="M6247" t="s">
        <v>7663</v>
      </c>
      <c r="N6247" t="s">
        <v>5160</v>
      </c>
      <c r="O6247">
        <v>0</v>
      </c>
      <c r="P6247">
        <v>0</v>
      </c>
      <c r="Q6247">
        <v>1</v>
      </c>
    </row>
    <row r="6248" spans="1:17" x14ac:dyDescent="0.2">
      <c r="A6248" t="s">
        <v>498</v>
      </c>
      <c r="B6248" t="s">
        <v>134</v>
      </c>
      <c r="C6248" t="s">
        <v>497</v>
      </c>
      <c r="D6248" t="s">
        <v>54</v>
      </c>
      <c r="E6248" t="s">
        <v>5935</v>
      </c>
      <c r="F6248">
        <v>2.5999999999999999E-2</v>
      </c>
      <c r="G6248">
        <v>2.5999999999999999E-2</v>
      </c>
      <c r="H6248">
        <v>1</v>
      </c>
      <c r="J6248" t="s">
        <v>498</v>
      </c>
      <c r="K6248" t="s">
        <v>356</v>
      </c>
      <c r="L6248" t="s">
        <v>480</v>
      </c>
      <c r="M6248" t="s">
        <v>7663</v>
      </c>
      <c r="N6248" t="s">
        <v>5161</v>
      </c>
      <c r="O6248">
        <v>0</v>
      </c>
      <c r="P6248">
        <v>0</v>
      </c>
      <c r="Q6248">
        <v>1</v>
      </c>
    </row>
    <row r="6249" spans="1:17" x14ac:dyDescent="0.2">
      <c r="A6249" t="s">
        <v>498</v>
      </c>
      <c r="B6249" t="s">
        <v>134</v>
      </c>
      <c r="C6249" t="s">
        <v>497</v>
      </c>
      <c r="D6249" t="s">
        <v>54</v>
      </c>
      <c r="E6249" t="s">
        <v>5936</v>
      </c>
      <c r="F6249">
        <v>2.5999999999999999E-2</v>
      </c>
      <c r="G6249">
        <v>2.5999999999999999E-2</v>
      </c>
      <c r="H6249">
        <v>1</v>
      </c>
      <c r="J6249" t="s">
        <v>498</v>
      </c>
      <c r="K6249" t="s">
        <v>356</v>
      </c>
      <c r="L6249" t="s">
        <v>480</v>
      </c>
      <c r="M6249" t="s">
        <v>7663</v>
      </c>
      <c r="N6249" t="s">
        <v>5162</v>
      </c>
      <c r="O6249">
        <v>0</v>
      </c>
      <c r="P6249">
        <v>0</v>
      </c>
      <c r="Q6249">
        <v>1</v>
      </c>
    </row>
    <row r="6250" spans="1:17" x14ac:dyDescent="0.2">
      <c r="A6250" t="s">
        <v>498</v>
      </c>
      <c r="B6250" t="s">
        <v>134</v>
      </c>
      <c r="C6250" t="s">
        <v>497</v>
      </c>
      <c r="D6250" t="s">
        <v>54</v>
      </c>
      <c r="E6250" t="s">
        <v>5937</v>
      </c>
      <c r="F6250">
        <v>2.5000000000000001E-2</v>
      </c>
      <c r="G6250">
        <v>2.5000000000000001E-2</v>
      </c>
      <c r="H6250">
        <v>1</v>
      </c>
      <c r="J6250" t="s">
        <v>498</v>
      </c>
      <c r="K6250" t="s">
        <v>356</v>
      </c>
      <c r="L6250" t="s">
        <v>480</v>
      </c>
      <c r="M6250" t="s">
        <v>7663</v>
      </c>
      <c r="N6250" t="s">
        <v>5163</v>
      </c>
      <c r="O6250">
        <v>0</v>
      </c>
      <c r="P6250">
        <v>0</v>
      </c>
      <c r="Q6250">
        <v>1</v>
      </c>
    </row>
    <row r="6251" spans="1:17" x14ac:dyDescent="0.2">
      <c r="A6251" t="s">
        <v>498</v>
      </c>
      <c r="B6251" t="s">
        <v>134</v>
      </c>
      <c r="C6251" t="s">
        <v>497</v>
      </c>
      <c r="D6251" t="s">
        <v>54</v>
      </c>
      <c r="E6251" t="s">
        <v>5938</v>
      </c>
      <c r="F6251">
        <v>1.2999999999999999E-2</v>
      </c>
      <c r="G6251">
        <v>1.2999999999999999E-2</v>
      </c>
      <c r="H6251">
        <v>1</v>
      </c>
      <c r="J6251" t="s">
        <v>498</v>
      </c>
      <c r="K6251" t="s">
        <v>356</v>
      </c>
      <c r="L6251" t="s">
        <v>480</v>
      </c>
      <c r="M6251" t="s">
        <v>7663</v>
      </c>
      <c r="N6251" t="s">
        <v>5164</v>
      </c>
      <c r="O6251">
        <v>0</v>
      </c>
      <c r="P6251">
        <v>0</v>
      </c>
      <c r="Q6251">
        <v>1</v>
      </c>
    </row>
    <row r="6252" spans="1:17" x14ac:dyDescent="0.2">
      <c r="A6252" t="s">
        <v>498</v>
      </c>
      <c r="B6252" t="s">
        <v>134</v>
      </c>
      <c r="C6252" t="s">
        <v>497</v>
      </c>
      <c r="D6252" t="s">
        <v>54</v>
      </c>
      <c r="E6252" t="s">
        <v>5939</v>
      </c>
      <c r="F6252">
        <v>2.1999999999999999E-2</v>
      </c>
      <c r="G6252">
        <v>2.1999999999999999E-2</v>
      </c>
      <c r="H6252">
        <v>1</v>
      </c>
      <c r="J6252" t="s">
        <v>498</v>
      </c>
      <c r="K6252" t="s">
        <v>356</v>
      </c>
      <c r="L6252" t="s">
        <v>480</v>
      </c>
      <c r="M6252" t="s">
        <v>7663</v>
      </c>
      <c r="N6252" t="s">
        <v>5165</v>
      </c>
      <c r="O6252">
        <v>0</v>
      </c>
      <c r="P6252">
        <v>0</v>
      </c>
      <c r="Q6252">
        <v>1</v>
      </c>
    </row>
    <row r="6253" spans="1:17" x14ac:dyDescent="0.2">
      <c r="A6253" t="s">
        <v>498</v>
      </c>
      <c r="B6253" t="s">
        <v>134</v>
      </c>
      <c r="C6253" t="s">
        <v>497</v>
      </c>
      <c r="D6253" t="s">
        <v>54</v>
      </c>
      <c r="E6253" t="s">
        <v>5940</v>
      </c>
      <c r="F6253">
        <v>2.1000000000000001E-2</v>
      </c>
      <c r="G6253">
        <v>2.1000000000000001E-2</v>
      </c>
      <c r="H6253">
        <v>1</v>
      </c>
      <c r="J6253" t="s">
        <v>498</v>
      </c>
      <c r="K6253" t="s">
        <v>356</v>
      </c>
      <c r="L6253" t="s">
        <v>480</v>
      </c>
      <c r="M6253" t="s">
        <v>7663</v>
      </c>
      <c r="N6253" t="s">
        <v>5166</v>
      </c>
      <c r="O6253">
        <v>0</v>
      </c>
      <c r="P6253">
        <v>0</v>
      </c>
      <c r="Q6253">
        <v>1</v>
      </c>
    </row>
    <row r="6254" spans="1:17" x14ac:dyDescent="0.2">
      <c r="A6254" t="s">
        <v>498</v>
      </c>
      <c r="B6254" t="s">
        <v>134</v>
      </c>
      <c r="C6254" t="s">
        <v>497</v>
      </c>
      <c r="D6254" t="s">
        <v>54</v>
      </c>
      <c r="E6254" t="s">
        <v>5941</v>
      </c>
      <c r="F6254">
        <v>1.6E-2</v>
      </c>
      <c r="G6254">
        <v>1.6E-2</v>
      </c>
      <c r="H6254">
        <v>1</v>
      </c>
      <c r="J6254" t="s">
        <v>498</v>
      </c>
      <c r="K6254" t="s">
        <v>356</v>
      </c>
      <c r="L6254" t="s">
        <v>480</v>
      </c>
      <c r="M6254" t="s">
        <v>7663</v>
      </c>
      <c r="N6254" t="s">
        <v>5167</v>
      </c>
      <c r="O6254">
        <v>0</v>
      </c>
      <c r="P6254">
        <v>0</v>
      </c>
      <c r="Q6254">
        <v>1</v>
      </c>
    </row>
    <row r="6255" spans="1:17" x14ac:dyDescent="0.2">
      <c r="A6255" t="s">
        <v>498</v>
      </c>
      <c r="B6255" t="s">
        <v>134</v>
      </c>
      <c r="C6255" t="s">
        <v>497</v>
      </c>
      <c r="D6255" t="s">
        <v>54</v>
      </c>
      <c r="E6255" t="s">
        <v>5942</v>
      </c>
      <c r="F6255">
        <v>1.7999999999999999E-2</v>
      </c>
      <c r="G6255">
        <v>1.7999999999999999E-2</v>
      </c>
      <c r="H6255">
        <v>1</v>
      </c>
      <c r="J6255" t="s">
        <v>498</v>
      </c>
      <c r="K6255" t="s">
        <v>356</v>
      </c>
      <c r="L6255" t="s">
        <v>480</v>
      </c>
      <c r="M6255" t="s">
        <v>7663</v>
      </c>
      <c r="N6255" t="s">
        <v>5168</v>
      </c>
      <c r="O6255">
        <v>0</v>
      </c>
      <c r="P6255">
        <v>0</v>
      </c>
      <c r="Q6255">
        <v>1</v>
      </c>
    </row>
    <row r="6256" spans="1:17" x14ac:dyDescent="0.2">
      <c r="A6256" t="s">
        <v>498</v>
      </c>
      <c r="B6256" t="s">
        <v>134</v>
      </c>
      <c r="C6256" t="s">
        <v>497</v>
      </c>
      <c r="D6256" t="s">
        <v>54</v>
      </c>
      <c r="E6256" t="s">
        <v>5943</v>
      </c>
      <c r="F6256">
        <v>3.9E-2</v>
      </c>
      <c r="G6256">
        <v>3.9E-2</v>
      </c>
      <c r="H6256">
        <v>1</v>
      </c>
      <c r="J6256" t="s">
        <v>498</v>
      </c>
      <c r="K6256" t="s">
        <v>356</v>
      </c>
      <c r="L6256" t="s">
        <v>480</v>
      </c>
      <c r="M6256" t="s">
        <v>7663</v>
      </c>
      <c r="N6256" t="s">
        <v>5169</v>
      </c>
      <c r="O6256">
        <v>0</v>
      </c>
      <c r="P6256">
        <v>0</v>
      </c>
      <c r="Q6256">
        <v>1</v>
      </c>
    </row>
    <row r="6257" spans="1:17" x14ac:dyDescent="0.2">
      <c r="A6257" t="s">
        <v>498</v>
      </c>
      <c r="B6257" t="s">
        <v>134</v>
      </c>
      <c r="C6257" t="s">
        <v>497</v>
      </c>
      <c r="D6257" t="s">
        <v>54</v>
      </c>
      <c r="E6257" t="s">
        <v>5944</v>
      </c>
      <c r="F6257">
        <v>2.8000000000000001E-2</v>
      </c>
      <c r="G6257">
        <v>2.8000000000000001E-2</v>
      </c>
      <c r="H6257">
        <v>1</v>
      </c>
      <c r="J6257" t="s">
        <v>498</v>
      </c>
      <c r="K6257" t="s">
        <v>356</v>
      </c>
      <c r="L6257" t="s">
        <v>480</v>
      </c>
      <c r="M6257" t="s">
        <v>7663</v>
      </c>
      <c r="N6257" t="s">
        <v>5170</v>
      </c>
      <c r="O6257">
        <v>0</v>
      </c>
      <c r="P6257">
        <v>0</v>
      </c>
      <c r="Q6257">
        <v>1</v>
      </c>
    </row>
    <row r="6258" spans="1:17" x14ac:dyDescent="0.2">
      <c r="A6258" t="s">
        <v>498</v>
      </c>
      <c r="B6258" t="s">
        <v>134</v>
      </c>
      <c r="C6258" t="s">
        <v>497</v>
      </c>
      <c r="D6258" t="s">
        <v>54</v>
      </c>
      <c r="E6258" t="s">
        <v>5945</v>
      </c>
      <c r="F6258">
        <v>3.6999999999999998E-2</v>
      </c>
      <c r="G6258">
        <v>3.6999999999999998E-2</v>
      </c>
      <c r="H6258">
        <v>1</v>
      </c>
      <c r="J6258" t="s">
        <v>498</v>
      </c>
      <c r="K6258" t="s">
        <v>356</v>
      </c>
      <c r="L6258" t="s">
        <v>480</v>
      </c>
      <c r="M6258" t="s">
        <v>7663</v>
      </c>
      <c r="N6258" t="s">
        <v>5171</v>
      </c>
      <c r="O6258">
        <v>0</v>
      </c>
      <c r="P6258">
        <v>0</v>
      </c>
      <c r="Q6258">
        <v>1</v>
      </c>
    </row>
    <row r="6259" spans="1:17" x14ac:dyDescent="0.2">
      <c r="A6259" t="s">
        <v>498</v>
      </c>
      <c r="B6259" t="s">
        <v>134</v>
      </c>
      <c r="C6259" t="s">
        <v>497</v>
      </c>
      <c r="D6259" t="s">
        <v>54</v>
      </c>
      <c r="E6259" t="s">
        <v>5946</v>
      </c>
      <c r="F6259">
        <v>1.7000000000000001E-2</v>
      </c>
      <c r="G6259">
        <v>1.7000000000000001E-2</v>
      </c>
      <c r="H6259">
        <v>1</v>
      </c>
      <c r="J6259" t="s">
        <v>498</v>
      </c>
      <c r="K6259" t="s">
        <v>356</v>
      </c>
      <c r="L6259" t="s">
        <v>480</v>
      </c>
      <c r="M6259" t="s">
        <v>7663</v>
      </c>
      <c r="N6259" t="s">
        <v>5172</v>
      </c>
      <c r="O6259">
        <v>0</v>
      </c>
      <c r="P6259">
        <v>0</v>
      </c>
      <c r="Q6259">
        <v>1</v>
      </c>
    </row>
    <row r="6260" spans="1:17" x14ac:dyDescent="0.2">
      <c r="A6260" t="s">
        <v>498</v>
      </c>
      <c r="B6260" t="s">
        <v>134</v>
      </c>
      <c r="C6260" t="s">
        <v>497</v>
      </c>
      <c r="D6260" t="s">
        <v>54</v>
      </c>
      <c r="E6260" t="s">
        <v>5947</v>
      </c>
      <c r="F6260">
        <v>0.02</v>
      </c>
      <c r="G6260">
        <v>0.02</v>
      </c>
      <c r="H6260">
        <v>1</v>
      </c>
      <c r="J6260" t="s">
        <v>498</v>
      </c>
      <c r="K6260" t="s">
        <v>356</v>
      </c>
      <c r="L6260" t="s">
        <v>480</v>
      </c>
      <c r="M6260" t="s">
        <v>7663</v>
      </c>
      <c r="N6260" t="s">
        <v>5173</v>
      </c>
      <c r="O6260">
        <v>0</v>
      </c>
      <c r="P6260">
        <v>0</v>
      </c>
      <c r="Q6260">
        <v>1</v>
      </c>
    </row>
    <row r="6261" spans="1:17" x14ac:dyDescent="0.2">
      <c r="A6261" t="s">
        <v>498</v>
      </c>
      <c r="B6261" t="s">
        <v>134</v>
      </c>
      <c r="C6261" t="s">
        <v>497</v>
      </c>
      <c r="D6261" t="s">
        <v>54</v>
      </c>
      <c r="E6261" t="s">
        <v>5948</v>
      </c>
      <c r="F6261">
        <v>1.7999999999999999E-2</v>
      </c>
      <c r="G6261">
        <v>1.7999999999999999E-2</v>
      </c>
      <c r="H6261">
        <v>1</v>
      </c>
      <c r="J6261" t="s">
        <v>498</v>
      </c>
      <c r="K6261" t="s">
        <v>356</v>
      </c>
      <c r="L6261" t="s">
        <v>480</v>
      </c>
      <c r="M6261" t="s">
        <v>7663</v>
      </c>
      <c r="N6261" t="s">
        <v>5174</v>
      </c>
      <c r="O6261">
        <v>0</v>
      </c>
      <c r="P6261">
        <v>0</v>
      </c>
      <c r="Q6261">
        <v>1</v>
      </c>
    </row>
    <row r="6262" spans="1:17" x14ac:dyDescent="0.2">
      <c r="A6262" t="s">
        <v>498</v>
      </c>
      <c r="B6262" t="s">
        <v>134</v>
      </c>
      <c r="C6262" t="s">
        <v>497</v>
      </c>
      <c r="D6262" t="s">
        <v>54</v>
      </c>
      <c r="E6262" t="s">
        <v>5949</v>
      </c>
      <c r="F6262">
        <v>0.01</v>
      </c>
      <c r="G6262">
        <v>0.01</v>
      </c>
      <c r="H6262">
        <v>1</v>
      </c>
      <c r="J6262" t="s">
        <v>498</v>
      </c>
      <c r="K6262" t="s">
        <v>356</v>
      </c>
      <c r="L6262" t="s">
        <v>480</v>
      </c>
      <c r="M6262" t="s">
        <v>7663</v>
      </c>
      <c r="N6262" t="s">
        <v>5175</v>
      </c>
      <c r="O6262">
        <v>0</v>
      </c>
      <c r="P6262">
        <v>0</v>
      </c>
      <c r="Q6262">
        <v>1</v>
      </c>
    </row>
    <row r="6263" spans="1:17" x14ac:dyDescent="0.2">
      <c r="A6263" t="s">
        <v>498</v>
      </c>
      <c r="B6263" t="s">
        <v>134</v>
      </c>
      <c r="C6263" t="s">
        <v>497</v>
      </c>
      <c r="D6263" t="s">
        <v>54</v>
      </c>
      <c r="E6263" t="s">
        <v>5950</v>
      </c>
      <c r="F6263">
        <v>1.6E-2</v>
      </c>
      <c r="G6263">
        <v>1.6E-2</v>
      </c>
      <c r="H6263">
        <v>1</v>
      </c>
      <c r="J6263" t="s">
        <v>498</v>
      </c>
      <c r="K6263" t="s">
        <v>356</v>
      </c>
      <c r="L6263" t="s">
        <v>480</v>
      </c>
      <c r="M6263" t="s">
        <v>7663</v>
      </c>
      <c r="N6263" t="s">
        <v>5176</v>
      </c>
      <c r="O6263">
        <v>0</v>
      </c>
      <c r="P6263">
        <v>0</v>
      </c>
      <c r="Q6263">
        <v>1</v>
      </c>
    </row>
    <row r="6264" spans="1:17" x14ac:dyDescent="0.2">
      <c r="A6264" t="s">
        <v>498</v>
      </c>
      <c r="B6264" t="s">
        <v>134</v>
      </c>
      <c r="C6264" t="s">
        <v>497</v>
      </c>
      <c r="D6264" t="s">
        <v>54</v>
      </c>
      <c r="E6264" t="s">
        <v>5951</v>
      </c>
      <c r="F6264">
        <v>1.2E-2</v>
      </c>
      <c r="G6264">
        <v>1.2E-2</v>
      </c>
      <c r="H6264">
        <v>1</v>
      </c>
      <c r="J6264" t="s">
        <v>498</v>
      </c>
      <c r="K6264" t="s">
        <v>356</v>
      </c>
      <c r="L6264" t="s">
        <v>480</v>
      </c>
      <c r="M6264" t="s">
        <v>7663</v>
      </c>
      <c r="N6264" t="s">
        <v>5177</v>
      </c>
      <c r="O6264">
        <v>0</v>
      </c>
      <c r="P6264">
        <v>0</v>
      </c>
      <c r="Q6264">
        <v>1</v>
      </c>
    </row>
    <row r="6265" spans="1:17" x14ac:dyDescent="0.2">
      <c r="A6265" t="s">
        <v>498</v>
      </c>
      <c r="B6265" t="s">
        <v>134</v>
      </c>
      <c r="C6265" t="s">
        <v>497</v>
      </c>
      <c r="D6265" t="s">
        <v>54</v>
      </c>
      <c r="E6265" t="s">
        <v>5952</v>
      </c>
      <c r="F6265">
        <v>2.3E-2</v>
      </c>
      <c r="G6265">
        <v>2.3E-2</v>
      </c>
      <c r="H6265">
        <v>1</v>
      </c>
      <c r="J6265" t="s">
        <v>498</v>
      </c>
      <c r="K6265" t="s">
        <v>356</v>
      </c>
      <c r="L6265" t="s">
        <v>480</v>
      </c>
      <c r="M6265" t="s">
        <v>7663</v>
      </c>
      <c r="N6265" t="s">
        <v>5178</v>
      </c>
      <c r="O6265">
        <v>0</v>
      </c>
      <c r="P6265">
        <v>0</v>
      </c>
      <c r="Q6265">
        <v>1</v>
      </c>
    </row>
    <row r="6266" spans="1:17" x14ac:dyDescent="0.2">
      <c r="A6266" t="s">
        <v>498</v>
      </c>
      <c r="B6266" t="s">
        <v>134</v>
      </c>
      <c r="C6266" t="s">
        <v>497</v>
      </c>
      <c r="D6266" t="s">
        <v>54</v>
      </c>
      <c r="E6266" t="s">
        <v>5953</v>
      </c>
      <c r="F6266">
        <v>2.4E-2</v>
      </c>
      <c r="G6266">
        <v>2.4E-2</v>
      </c>
      <c r="H6266">
        <v>1</v>
      </c>
      <c r="J6266" t="s">
        <v>498</v>
      </c>
      <c r="K6266" t="s">
        <v>356</v>
      </c>
      <c r="L6266" t="s">
        <v>480</v>
      </c>
      <c r="M6266" t="s">
        <v>7663</v>
      </c>
      <c r="N6266" t="s">
        <v>5179</v>
      </c>
      <c r="O6266">
        <v>0</v>
      </c>
      <c r="P6266">
        <v>0</v>
      </c>
      <c r="Q6266">
        <v>1</v>
      </c>
    </row>
    <row r="6267" spans="1:17" x14ac:dyDescent="0.2">
      <c r="A6267" t="s">
        <v>498</v>
      </c>
      <c r="B6267" t="s">
        <v>134</v>
      </c>
      <c r="C6267" t="s">
        <v>497</v>
      </c>
      <c r="D6267" t="s">
        <v>54</v>
      </c>
      <c r="E6267" t="s">
        <v>5954</v>
      </c>
      <c r="F6267">
        <v>2.5000000000000001E-2</v>
      </c>
      <c r="G6267">
        <v>2.5000000000000001E-2</v>
      </c>
      <c r="H6267">
        <v>1</v>
      </c>
      <c r="J6267" t="s">
        <v>498</v>
      </c>
      <c r="K6267" t="s">
        <v>356</v>
      </c>
      <c r="L6267" t="s">
        <v>480</v>
      </c>
      <c r="M6267" t="s">
        <v>7663</v>
      </c>
      <c r="N6267" t="s">
        <v>5180</v>
      </c>
      <c r="O6267">
        <v>0</v>
      </c>
      <c r="P6267">
        <v>0</v>
      </c>
      <c r="Q6267">
        <v>1</v>
      </c>
    </row>
    <row r="6268" spans="1:17" x14ac:dyDescent="0.2">
      <c r="A6268" t="s">
        <v>498</v>
      </c>
      <c r="B6268" t="s">
        <v>134</v>
      </c>
      <c r="C6268" t="s">
        <v>497</v>
      </c>
      <c r="D6268" t="s">
        <v>54</v>
      </c>
      <c r="E6268" t="s">
        <v>5955</v>
      </c>
      <c r="F6268">
        <v>2.4E-2</v>
      </c>
      <c r="G6268">
        <v>2.4E-2</v>
      </c>
      <c r="H6268">
        <v>1</v>
      </c>
      <c r="J6268" t="s">
        <v>498</v>
      </c>
      <c r="K6268" t="s">
        <v>356</v>
      </c>
      <c r="L6268" t="s">
        <v>480</v>
      </c>
      <c r="M6268" t="s">
        <v>7663</v>
      </c>
      <c r="N6268" t="s">
        <v>5181</v>
      </c>
      <c r="O6268">
        <v>0</v>
      </c>
      <c r="P6268">
        <v>0</v>
      </c>
      <c r="Q6268">
        <v>1</v>
      </c>
    </row>
    <row r="6269" spans="1:17" x14ac:dyDescent="0.2">
      <c r="A6269" t="s">
        <v>498</v>
      </c>
      <c r="B6269" t="s">
        <v>134</v>
      </c>
      <c r="C6269" t="s">
        <v>497</v>
      </c>
      <c r="D6269" t="s">
        <v>54</v>
      </c>
      <c r="E6269" t="s">
        <v>5956</v>
      </c>
      <c r="F6269">
        <v>2.5000000000000001E-2</v>
      </c>
      <c r="G6269">
        <v>2.5000000000000001E-2</v>
      </c>
      <c r="H6269">
        <v>1</v>
      </c>
      <c r="J6269" t="s">
        <v>498</v>
      </c>
      <c r="K6269" t="s">
        <v>356</v>
      </c>
      <c r="L6269" t="s">
        <v>480</v>
      </c>
      <c r="M6269" t="s">
        <v>7663</v>
      </c>
      <c r="N6269" t="s">
        <v>5182</v>
      </c>
      <c r="O6269">
        <v>0</v>
      </c>
      <c r="P6269">
        <v>0</v>
      </c>
      <c r="Q6269">
        <v>1</v>
      </c>
    </row>
    <row r="6270" spans="1:17" x14ac:dyDescent="0.2">
      <c r="A6270" t="s">
        <v>498</v>
      </c>
      <c r="B6270" t="s">
        <v>134</v>
      </c>
      <c r="C6270" t="s">
        <v>497</v>
      </c>
      <c r="D6270" t="s">
        <v>54</v>
      </c>
      <c r="E6270" t="s">
        <v>5957</v>
      </c>
      <c r="F6270">
        <v>2.5000000000000001E-2</v>
      </c>
      <c r="G6270">
        <v>2.5000000000000001E-2</v>
      </c>
      <c r="H6270">
        <v>1</v>
      </c>
      <c r="J6270" t="s">
        <v>498</v>
      </c>
      <c r="K6270" t="s">
        <v>356</v>
      </c>
      <c r="L6270" t="s">
        <v>480</v>
      </c>
      <c r="M6270" t="s">
        <v>7663</v>
      </c>
      <c r="N6270" t="s">
        <v>5183</v>
      </c>
      <c r="O6270">
        <v>0</v>
      </c>
      <c r="P6270">
        <v>0</v>
      </c>
      <c r="Q6270">
        <v>1</v>
      </c>
    </row>
    <row r="6271" spans="1:17" x14ac:dyDescent="0.2">
      <c r="A6271" t="s">
        <v>498</v>
      </c>
      <c r="B6271" t="s">
        <v>134</v>
      </c>
      <c r="C6271" t="s">
        <v>497</v>
      </c>
      <c r="D6271" t="s">
        <v>54</v>
      </c>
      <c r="E6271" t="s">
        <v>5958</v>
      </c>
      <c r="F6271">
        <v>2.3E-2</v>
      </c>
      <c r="G6271">
        <v>2.3E-2</v>
      </c>
      <c r="H6271">
        <v>1</v>
      </c>
      <c r="J6271" t="s">
        <v>498</v>
      </c>
      <c r="K6271" t="s">
        <v>356</v>
      </c>
      <c r="L6271" t="s">
        <v>480</v>
      </c>
      <c r="M6271" t="s">
        <v>7663</v>
      </c>
      <c r="N6271" t="s">
        <v>5184</v>
      </c>
      <c r="O6271">
        <v>0</v>
      </c>
      <c r="P6271">
        <v>0</v>
      </c>
      <c r="Q6271">
        <v>1</v>
      </c>
    </row>
    <row r="6272" spans="1:17" x14ac:dyDescent="0.2">
      <c r="A6272" t="s">
        <v>498</v>
      </c>
      <c r="B6272" t="s">
        <v>134</v>
      </c>
      <c r="C6272" t="s">
        <v>497</v>
      </c>
      <c r="D6272" t="s">
        <v>54</v>
      </c>
      <c r="E6272" t="s">
        <v>5959</v>
      </c>
      <c r="F6272">
        <v>2.1000000000000001E-2</v>
      </c>
      <c r="G6272">
        <v>2.1000000000000001E-2</v>
      </c>
      <c r="H6272">
        <v>1</v>
      </c>
      <c r="J6272" t="s">
        <v>498</v>
      </c>
      <c r="K6272" t="s">
        <v>356</v>
      </c>
      <c r="L6272" t="s">
        <v>480</v>
      </c>
      <c r="M6272" t="s">
        <v>7663</v>
      </c>
      <c r="N6272" t="s">
        <v>5185</v>
      </c>
      <c r="O6272">
        <v>0</v>
      </c>
      <c r="P6272">
        <v>0</v>
      </c>
      <c r="Q6272">
        <v>1</v>
      </c>
    </row>
    <row r="6273" spans="1:17" x14ac:dyDescent="0.2">
      <c r="A6273" t="s">
        <v>498</v>
      </c>
      <c r="B6273" t="s">
        <v>134</v>
      </c>
      <c r="C6273" t="s">
        <v>497</v>
      </c>
      <c r="D6273" t="s">
        <v>54</v>
      </c>
      <c r="E6273" t="s">
        <v>5960</v>
      </c>
      <c r="F6273">
        <v>2.3E-2</v>
      </c>
      <c r="G6273">
        <v>2.3E-2</v>
      </c>
      <c r="H6273">
        <v>1</v>
      </c>
      <c r="J6273" t="s">
        <v>498</v>
      </c>
      <c r="K6273" t="s">
        <v>356</v>
      </c>
      <c r="L6273" t="s">
        <v>480</v>
      </c>
      <c r="M6273" t="s">
        <v>7663</v>
      </c>
      <c r="N6273" t="s">
        <v>5186</v>
      </c>
      <c r="O6273">
        <v>0</v>
      </c>
      <c r="P6273">
        <v>0</v>
      </c>
      <c r="Q6273">
        <v>1</v>
      </c>
    </row>
    <row r="6274" spans="1:17" x14ac:dyDescent="0.2">
      <c r="A6274" t="s">
        <v>498</v>
      </c>
      <c r="B6274" t="s">
        <v>134</v>
      </c>
      <c r="C6274" t="s">
        <v>497</v>
      </c>
      <c r="D6274" t="s">
        <v>54</v>
      </c>
      <c r="E6274" t="s">
        <v>5961</v>
      </c>
      <c r="F6274">
        <v>2.1999999999999999E-2</v>
      </c>
      <c r="G6274">
        <v>2.1999999999999999E-2</v>
      </c>
      <c r="H6274">
        <v>1</v>
      </c>
      <c r="J6274" t="s">
        <v>498</v>
      </c>
      <c r="K6274" t="s">
        <v>356</v>
      </c>
      <c r="L6274" t="s">
        <v>480</v>
      </c>
      <c r="M6274" t="s">
        <v>7663</v>
      </c>
      <c r="N6274" t="s">
        <v>5187</v>
      </c>
      <c r="O6274">
        <v>0</v>
      </c>
      <c r="P6274">
        <v>0</v>
      </c>
      <c r="Q6274">
        <v>1</v>
      </c>
    </row>
    <row r="6275" spans="1:17" x14ac:dyDescent="0.2">
      <c r="A6275" t="s">
        <v>498</v>
      </c>
      <c r="B6275" t="s">
        <v>134</v>
      </c>
      <c r="C6275" t="s">
        <v>497</v>
      </c>
      <c r="D6275" t="s">
        <v>54</v>
      </c>
      <c r="E6275" t="s">
        <v>5962</v>
      </c>
      <c r="F6275">
        <v>2.3E-2</v>
      </c>
      <c r="G6275">
        <v>2.3E-2</v>
      </c>
      <c r="H6275">
        <v>1</v>
      </c>
      <c r="J6275" t="s">
        <v>498</v>
      </c>
      <c r="K6275" t="s">
        <v>356</v>
      </c>
      <c r="L6275" t="s">
        <v>480</v>
      </c>
      <c r="M6275" t="s">
        <v>7663</v>
      </c>
      <c r="N6275" t="s">
        <v>5188</v>
      </c>
      <c r="O6275">
        <v>0</v>
      </c>
      <c r="P6275">
        <v>0</v>
      </c>
      <c r="Q6275">
        <v>1</v>
      </c>
    </row>
    <row r="6276" spans="1:17" x14ac:dyDescent="0.2">
      <c r="A6276" t="s">
        <v>498</v>
      </c>
      <c r="B6276" t="s">
        <v>134</v>
      </c>
      <c r="C6276" t="s">
        <v>497</v>
      </c>
      <c r="D6276" t="s">
        <v>54</v>
      </c>
      <c r="E6276" t="s">
        <v>5963</v>
      </c>
      <c r="F6276">
        <v>2.5000000000000001E-2</v>
      </c>
      <c r="G6276">
        <v>2.5000000000000001E-2</v>
      </c>
      <c r="H6276">
        <v>1</v>
      </c>
      <c r="J6276" t="s">
        <v>498</v>
      </c>
      <c r="K6276" t="s">
        <v>356</v>
      </c>
      <c r="L6276" t="s">
        <v>480</v>
      </c>
      <c r="M6276" t="s">
        <v>7663</v>
      </c>
      <c r="N6276" t="s">
        <v>5189</v>
      </c>
      <c r="O6276">
        <v>0</v>
      </c>
      <c r="P6276">
        <v>0</v>
      </c>
      <c r="Q6276">
        <v>1</v>
      </c>
    </row>
    <row r="6277" spans="1:17" x14ac:dyDescent="0.2">
      <c r="A6277" t="s">
        <v>498</v>
      </c>
      <c r="B6277" t="s">
        <v>134</v>
      </c>
      <c r="C6277" t="s">
        <v>497</v>
      </c>
      <c r="D6277" t="s">
        <v>54</v>
      </c>
      <c r="E6277" t="s">
        <v>5964</v>
      </c>
      <c r="F6277">
        <v>2.5000000000000001E-2</v>
      </c>
      <c r="G6277">
        <v>2.5000000000000001E-2</v>
      </c>
      <c r="H6277">
        <v>1</v>
      </c>
      <c r="J6277" t="s">
        <v>498</v>
      </c>
      <c r="K6277" t="s">
        <v>356</v>
      </c>
      <c r="L6277" t="s">
        <v>480</v>
      </c>
      <c r="M6277" t="s">
        <v>7663</v>
      </c>
      <c r="N6277" t="s">
        <v>5190</v>
      </c>
      <c r="O6277">
        <v>0</v>
      </c>
      <c r="P6277">
        <v>0</v>
      </c>
      <c r="Q6277">
        <v>1</v>
      </c>
    </row>
    <row r="6278" spans="1:17" x14ac:dyDescent="0.2">
      <c r="A6278" t="s">
        <v>498</v>
      </c>
      <c r="B6278" t="s">
        <v>134</v>
      </c>
      <c r="C6278" t="s">
        <v>497</v>
      </c>
      <c r="D6278" t="s">
        <v>54</v>
      </c>
      <c r="E6278" t="s">
        <v>5965</v>
      </c>
      <c r="F6278">
        <v>2.5000000000000001E-2</v>
      </c>
      <c r="G6278">
        <v>2.5000000000000001E-2</v>
      </c>
      <c r="H6278">
        <v>1</v>
      </c>
      <c r="J6278" t="s">
        <v>498</v>
      </c>
      <c r="K6278" t="s">
        <v>356</v>
      </c>
      <c r="L6278" t="s">
        <v>480</v>
      </c>
      <c r="M6278" t="s">
        <v>7663</v>
      </c>
      <c r="N6278" t="s">
        <v>5191</v>
      </c>
      <c r="O6278">
        <v>0</v>
      </c>
      <c r="P6278">
        <v>0</v>
      </c>
      <c r="Q6278">
        <v>1</v>
      </c>
    </row>
    <row r="6279" spans="1:17" x14ac:dyDescent="0.2">
      <c r="A6279" t="s">
        <v>498</v>
      </c>
      <c r="B6279" t="s">
        <v>134</v>
      </c>
      <c r="C6279" t="s">
        <v>497</v>
      </c>
      <c r="D6279" t="s">
        <v>54</v>
      </c>
      <c r="E6279" t="s">
        <v>5966</v>
      </c>
      <c r="F6279">
        <v>2.5000000000000001E-2</v>
      </c>
      <c r="G6279">
        <v>2.5000000000000001E-2</v>
      </c>
      <c r="H6279">
        <v>1</v>
      </c>
      <c r="J6279" t="s">
        <v>498</v>
      </c>
      <c r="K6279" t="s">
        <v>356</v>
      </c>
      <c r="L6279" t="s">
        <v>480</v>
      </c>
      <c r="M6279" t="s">
        <v>7663</v>
      </c>
      <c r="N6279" t="s">
        <v>5192</v>
      </c>
      <c r="O6279">
        <v>0</v>
      </c>
      <c r="P6279">
        <v>0</v>
      </c>
      <c r="Q6279">
        <v>1</v>
      </c>
    </row>
    <row r="6280" spans="1:17" x14ac:dyDescent="0.2">
      <c r="A6280" t="s">
        <v>498</v>
      </c>
      <c r="B6280" t="s">
        <v>134</v>
      </c>
      <c r="C6280" t="s">
        <v>497</v>
      </c>
      <c r="D6280" t="s">
        <v>54</v>
      </c>
      <c r="E6280" t="s">
        <v>5967</v>
      </c>
      <c r="F6280">
        <v>2.5000000000000001E-2</v>
      </c>
      <c r="G6280">
        <v>2.5000000000000001E-2</v>
      </c>
      <c r="H6280">
        <v>1</v>
      </c>
      <c r="J6280" t="s">
        <v>498</v>
      </c>
      <c r="K6280" t="s">
        <v>356</v>
      </c>
      <c r="L6280" t="s">
        <v>480</v>
      </c>
      <c r="M6280" t="s">
        <v>7663</v>
      </c>
      <c r="N6280" t="s">
        <v>5193</v>
      </c>
      <c r="O6280">
        <v>0</v>
      </c>
      <c r="P6280">
        <v>0</v>
      </c>
      <c r="Q6280">
        <v>1</v>
      </c>
    </row>
    <row r="6281" spans="1:17" x14ac:dyDescent="0.2">
      <c r="A6281" t="s">
        <v>498</v>
      </c>
      <c r="B6281" t="s">
        <v>134</v>
      </c>
      <c r="C6281" t="s">
        <v>497</v>
      </c>
      <c r="D6281" t="s">
        <v>54</v>
      </c>
      <c r="E6281" t="s">
        <v>5968</v>
      </c>
      <c r="F6281">
        <v>2.5000000000000001E-2</v>
      </c>
      <c r="G6281">
        <v>2.5000000000000001E-2</v>
      </c>
      <c r="H6281">
        <v>1</v>
      </c>
      <c r="J6281" t="s">
        <v>498</v>
      </c>
      <c r="K6281" t="s">
        <v>356</v>
      </c>
      <c r="L6281" t="s">
        <v>480</v>
      </c>
      <c r="M6281" t="s">
        <v>7663</v>
      </c>
      <c r="N6281" t="s">
        <v>5194</v>
      </c>
      <c r="O6281">
        <v>0</v>
      </c>
      <c r="P6281">
        <v>0</v>
      </c>
      <c r="Q6281">
        <v>1</v>
      </c>
    </row>
    <row r="6282" spans="1:17" x14ac:dyDescent="0.2">
      <c r="A6282" t="s">
        <v>498</v>
      </c>
      <c r="B6282" t="s">
        <v>134</v>
      </c>
      <c r="C6282" t="s">
        <v>497</v>
      </c>
      <c r="D6282" t="s">
        <v>54</v>
      </c>
      <c r="E6282" t="s">
        <v>5969</v>
      </c>
      <c r="F6282">
        <v>2.5999999999999999E-2</v>
      </c>
      <c r="G6282">
        <v>2.5999999999999999E-2</v>
      </c>
      <c r="H6282">
        <v>1</v>
      </c>
      <c r="J6282" t="s">
        <v>498</v>
      </c>
      <c r="K6282" t="s">
        <v>356</v>
      </c>
      <c r="L6282" t="s">
        <v>480</v>
      </c>
      <c r="M6282" t="s">
        <v>7663</v>
      </c>
      <c r="N6282" t="s">
        <v>5195</v>
      </c>
      <c r="O6282">
        <v>0</v>
      </c>
      <c r="P6282">
        <v>0</v>
      </c>
      <c r="Q6282">
        <v>1</v>
      </c>
    </row>
    <row r="6283" spans="1:17" x14ac:dyDescent="0.2">
      <c r="A6283" t="s">
        <v>498</v>
      </c>
      <c r="B6283" t="s">
        <v>134</v>
      </c>
      <c r="C6283" t="s">
        <v>497</v>
      </c>
      <c r="D6283" t="s">
        <v>54</v>
      </c>
      <c r="E6283" t="s">
        <v>5970</v>
      </c>
      <c r="F6283">
        <v>2.5000000000000001E-2</v>
      </c>
      <c r="G6283">
        <v>2.5000000000000001E-2</v>
      </c>
      <c r="H6283">
        <v>1</v>
      </c>
      <c r="J6283" t="s">
        <v>498</v>
      </c>
      <c r="K6283" t="s">
        <v>356</v>
      </c>
      <c r="L6283" t="s">
        <v>480</v>
      </c>
      <c r="M6283" t="s">
        <v>7663</v>
      </c>
      <c r="N6283" t="s">
        <v>5196</v>
      </c>
      <c r="O6283">
        <v>0</v>
      </c>
      <c r="P6283">
        <v>0</v>
      </c>
      <c r="Q6283">
        <v>1</v>
      </c>
    </row>
    <row r="6284" spans="1:17" x14ac:dyDescent="0.2">
      <c r="A6284" t="s">
        <v>498</v>
      </c>
      <c r="B6284" t="s">
        <v>134</v>
      </c>
      <c r="C6284" t="s">
        <v>497</v>
      </c>
      <c r="D6284" t="s">
        <v>54</v>
      </c>
      <c r="E6284" t="s">
        <v>5971</v>
      </c>
      <c r="F6284">
        <v>2.5000000000000001E-2</v>
      </c>
      <c r="G6284">
        <v>2.5000000000000001E-2</v>
      </c>
      <c r="H6284">
        <v>1</v>
      </c>
      <c r="J6284" t="s">
        <v>498</v>
      </c>
      <c r="K6284" t="s">
        <v>356</v>
      </c>
      <c r="L6284" t="s">
        <v>480</v>
      </c>
      <c r="M6284" t="s">
        <v>7663</v>
      </c>
      <c r="N6284" t="s">
        <v>5197</v>
      </c>
      <c r="O6284">
        <v>0</v>
      </c>
      <c r="P6284">
        <v>0</v>
      </c>
      <c r="Q6284">
        <v>1</v>
      </c>
    </row>
    <row r="6285" spans="1:17" x14ac:dyDescent="0.2">
      <c r="A6285" t="s">
        <v>498</v>
      </c>
      <c r="B6285" t="s">
        <v>134</v>
      </c>
      <c r="C6285" t="s">
        <v>497</v>
      </c>
      <c r="D6285" t="s">
        <v>54</v>
      </c>
      <c r="E6285" t="s">
        <v>5972</v>
      </c>
      <c r="F6285">
        <v>2.5999999999999999E-2</v>
      </c>
      <c r="G6285">
        <v>2.5999999999999999E-2</v>
      </c>
      <c r="H6285">
        <v>1</v>
      </c>
      <c r="J6285" t="s">
        <v>498</v>
      </c>
      <c r="K6285" t="s">
        <v>356</v>
      </c>
      <c r="L6285" t="s">
        <v>480</v>
      </c>
      <c r="M6285" t="s">
        <v>7663</v>
      </c>
      <c r="N6285" t="s">
        <v>5198</v>
      </c>
      <c r="O6285">
        <v>0</v>
      </c>
      <c r="P6285">
        <v>0</v>
      </c>
      <c r="Q6285">
        <v>1</v>
      </c>
    </row>
    <row r="6286" spans="1:17" x14ac:dyDescent="0.2">
      <c r="A6286" t="s">
        <v>498</v>
      </c>
      <c r="B6286" t="s">
        <v>134</v>
      </c>
      <c r="C6286" t="s">
        <v>497</v>
      </c>
      <c r="D6286" t="s">
        <v>54</v>
      </c>
      <c r="E6286" t="s">
        <v>5973</v>
      </c>
      <c r="F6286">
        <v>2.4E-2</v>
      </c>
      <c r="G6286">
        <v>2.4E-2</v>
      </c>
      <c r="H6286">
        <v>1</v>
      </c>
      <c r="J6286" t="s">
        <v>498</v>
      </c>
      <c r="K6286" t="s">
        <v>356</v>
      </c>
      <c r="L6286" t="s">
        <v>480</v>
      </c>
      <c r="M6286" t="s">
        <v>7663</v>
      </c>
      <c r="N6286" t="s">
        <v>5199</v>
      </c>
      <c r="O6286">
        <v>0</v>
      </c>
      <c r="P6286">
        <v>0</v>
      </c>
      <c r="Q6286">
        <v>1</v>
      </c>
    </row>
    <row r="6287" spans="1:17" x14ac:dyDescent="0.2">
      <c r="A6287" t="s">
        <v>498</v>
      </c>
      <c r="B6287" t="s">
        <v>134</v>
      </c>
      <c r="C6287" t="s">
        <v>497</v>
      </c>
      <c r="D6287" t="s">
        <v>54</v>
      </c>
      <c r="E6287" t="s">
        <v>5974</v>
      </c>
      <c r="F6287">
        <v>2.4E-2</v>
      </c>
      <c r="G6287">
        <v>2.4E-2</v>
      </c>
      <c r="H6287">
        <v>1</v>
      </c>
      <c r="J6287" t="s">
        <v>498</v>
      </c>
      <c r="K6287" t="s">
        <v>356</v>
      </c>
      <c r="L6287" t="s">
        <v>480</v>
      </c>
      <c r="M6287" t="s">
        <v>7663</v>
      </c>
      <c r="N6287" t="s">
        <v>5200</v>
      </c>
      <c r="O6287">
        <v>0</v>
      </c>
      <c r="P6287">
        <v>0</v>
      </c>
      <c r="Q6287">
        <v>1</v>
      </c>
    </row>
    <row r="6288" spans="1:17" x14ac:dyDescent="0.2">
      <c r="A6288" t="s">
        <v>498</v>
      </c>
      <c r="B6288" t="s">
        <v>134</v>
      </c>
      <c r="C6288" t="s">
        <v>497</v>
      </c>
      <c r="D6288" t="s">
        <v>54</v>
      </c>
      <c r="E6288" t="s">
        <v>5975</v>
      </c>
      <c r="F6288">
        <v>2.4E-2</v>
      </c>
      <c r="G6288">
        <v>2.4E-2</v>
      </c>
      <c r="H6288">
        <v>1</v>
      </c>
      <c r="J6288" t="s">
        <v>498</v>
      </c>
      <c r="K6288" t="s">
        <v>356</v>
      </c>
      <c r="L6288" t="s">
        <v>480</v>
      </c>
      <c r="M6288" t="s">
        <v>7663</v>
      </c>
      <c r="N6288" t="s">
        <v>5201</v>
      </c>
      <c r="O6288">
        <v>0</v>
      </c>
      <c r="P6288">
        <v>0</v>
      </c>
      <c r="Q6288">
        <v>1</v>
      </c>
    </row>
    <row r="6289" spans="1:17" x14ac:dyDescent="0.2">
      <c r="A6289" t="s">
        <v>498</v>
      </c>
      <c r="B6289" t="s">
        <v>134</v>
      </c>
      <c r="C6289" t="s">
        <v>497</v>
      </c>
      <c r="D6289" t="s">
        <v>54</v>
      </c>
      <c r="E6289" t="s">
        <v>5976</v>
      </c>
      <c r="F6289">
        <v>2.4E-2</v>
      </c>
      <c r="G6289">
        <v>2.4E-2</v>
      </c>
      <c r="H6289">
        <v>1</v>
      </c>
      <c r="J6289" t="s">
        <v>498</v>
      </c>
      <c r="K6289" t="s">
        <v>356</v>
      </c>
      <c r="L6289" t="s">
        <v>480</v>
      </c>
      <c r="M6289" t="s">
        <v>7663</v>
      </c>
      <c r="N6289" t="s">
        <v>5202</v>
      </c>
      <c r="O6289">
        <v>0</v>
      </c>
      <c r="P6289">
        <v>0</v>
      </c>
      <c r="Q6289">
        <v>1</v>
      </c>
    </row>
    <row r="6290" spans="1:17" x14ac:dyDescent="0.2">
      <c r="A6290" t="s">
        <v>498</v>
      </c>
      <c r="B6290" t="s">
        <v>134</v>
      </c>
      <c r="C6290" t="s">
        <v>497</v>
      </c>
      <c r="D6290" t="s">
        <v>54</v>
      </c>
      <c r="E6290" t="s">
        <v>5977</v>
      </c>
      <c r="F6290">
        <v>2.4E-2</v>
      </c>
      <c r="G6290">
        <v>2.4E-2</v>
      </c>
      <c r="H6290">
        <v>1</v>
      </c>
      <c r="J6290" t="s">
        <v>498</v>
      </c>
      <c r="K6290" t="s">
        <v>356</v>
      </c>
      <c r="L6290" t="s">
        <v>480</v>
      </c>
      <c r="M6290" t="s">
        <v>7663</v>
      </c>
      <c r="N6290" t="s">
        <v>5203</v>
      </c>
      <c r="O6290">
        <v>0</v>
      </c>
      <c r="P6290">
        <v>0</v>
      </c>
      <c r="Q6290">
        <v>1</v>
      </c>
    </row>
    <row r="6291" spans="1:17" x14ac:dyDescent="0.2">
      <c r="A6291" t="s">
        <v>498</v>
      </c>
      <c r="B6291" t="s">
        <v>134</v>
      </c>
      <c r="C6291" t="s">
        <v>497</v>
      </c>
      <c r="D6291" t="s">
        <v>54</v>
      </c>
      <c r="E6291" t="s">
        <v>5978</v>
      </c>
      <c r="F6291">
        <v>2.4E-2</v>
      </c>
      <c r="G6291">
        <v>2.4E-2</v>
      </c>
      <c r="H6291">
        <v>1</v>
      </c>
      <c r="J6291" t="s">
        <v>498</v>
      </c>
      <c r="K6291" t="s">
        <v>356</v>
      </c>
      <c r="L6291" t="s">
        <v>480</v>
      </c>
      <c r="M6291" t="s">
        <v>7663</v>
      </c>
      <c r="N6291" t="s">
        <v>5204</v>
      </c>
      <c r="O6291">
        <v>0</v>
      </c>
      <c r="P6291">
        <v>0</v>
      </c>
      <c r="Q6291">
        <v>1</v>
      </c>
    </row>
    <row r="6292" spans="1:17" x14ac:dyDescent="0.2">
      <c r="A6292" t="s">
        <v>498</v>
      </c>
      <c r="B6292" t="s">
        <v>134</v>
      </c>
      <c r="C6292" t="s">
        <v>497</v>
      </c>
      <c r="D6292" t="s">
        <v>54</v>
      </c>
      <c r="E6292" t="s">
        <v>5979</v>
      </c>
      <c r="F6292">
        <v>2.4E-2</v>
      </c>
      <c r="G6292">
        <v>2.5000000000000001E-2</v>
      </c>
      <c r="H6292">
        <v>1</v>
      </c>
      <c r="J6292" t="s">
        <v>498</v>
      </c>
      <c r="K6292" t="s">
        <v>356</v>
      </c>
      <c r="L6292" t="s">
        <v>480</v>
      </c>
      <c r="M6292" t="s">
        <v>7663</v>
      </c>
      <c r="N6292" t="s">
        <v>5205</v>
      </c>
      <c r="O6292">
        <v>0</v>
      </c>
      <c r="P6292">
        <v>0</v>
      </c>
      <c r="Q6292">
        <v>1</v>
      </c>
    </row>
    <row r="6293" spans="1:17" x14ac:dyDescent="0.2">
      <c r="A6293" t="s">
        <v>498</v>
      </c>
      <c r="B6293" t="s">
        <v>134</v>
      </c>
      <c r="C6293" t="s">
        <v>497</v>
      </c>
      <c r="D6293" t="s">
        <v>54</v>
      </c>
      <c r="E6293" t="s">
        <v>5980</v>
      </c>
      <c r="F6293">
        <v>2.5000000000000001E-2</v>
      </c>
      <c r="G6293">
        <v>2.5000000000000001E-2</v>
      </c>
      <c r="H6293">
        <v>1</v>
      </c>
      <c r="J6293" t="s">
        <v>498</v>
      </c>
      <c r="K6293" t="s">
        <v>356</v>
      </c>
      <c r="L6293" t="s">
        <v>480</v>
      </c>
      <c r="M6293" t="s">
        <v>7663</v>
      </c>
      <c r="N6293" t="s">
        <v>5206</v>
      </c>
      <c r="O6293">
        <v>0</v>
      </c>
      <c r="P6293">
        <v>0</v>
      </c>
      <c r="Q6293">
        <v>1</v>
      </c>
    </row>
    <row r="6294" spans="1:17" x14ac:dyDescent="0.2">
      <c r="A6294" t="s">
        <v>498</v>
      </c>
      <c r="B6294" t="s">
        <v>134</v>
      </c>
      <c r="C6294" t="s">
        <v>497</v>
      </c>
      <c r="D6294" t="s">
        <v>54</v>
      </c>
      <c r="E6294" t="s">
        <v>5981</v>
      </c>
      <c r="F6294">
        <v>2.5000000000000001E-2</v>
      </c>
      <c r="G6294">
        <v>2.5000000000000001E-2</v>
      </c>
      <c r="H6294">
        <v>1</v>
      </c>
      <c r="J6294" t="s">
        <v>498</v>
      </c>
      <c r="K6294" t="s">
        <v>356</v>
      </c>
      <c r="L6294" t="s">
        <v>480</v>
      </c>
      <c r="M6294" t="s">
        <v>7663</v>
      </c>
      <c r="N6294" t="s">
        <v>5207</v>
      </c>
      <c r="O6294">
        <v>0</v>
      </c>
      <c r="P6294">
        <v>0</v>
      </c>
      <c r="Q6294">
        <v>1</v>
      </c>
    </row>
    <row r="6295" spans="1:17" x14ac:dyDescent="0.2">
      <c r="A6295" t="s">
        <v>498</v>
      </c>
      <c r="B6295" t="s">
        <v>134</v>
      </c>
      <c r="C6295" t="s">
        <v>497</v>
      </c>
      <c r="D6295" t="s">
        <v>54</v>
      </c>
      <c r="E6295" t="s">
        <v>5982</v>
      </c>
      <c r="F6295">
        <v>2.3E-2</v>
      </c>
      <c r="G6295">
        <v>2.3E-2</v>
      </c>
      <c r="H6295">
        <v>1</v>
      </c>
      <c r="J6295" t="s">
        <v>498</v>
      </c>
      <c r="K6295" t="s">
        <v>356</v>
      </c>
      <c r="L6295" t="s">
        <v>480</v>
      </c>
      <c r="M6295" t="s">
        <v>7663</v>
      </c>
      <c r="N6295" t="s">
        <v>5208</v>
      </c>
      <c r="O6295">
        <v>0</v>
      </c>
      <c r="P6295">
        <v>0</v>
      </c>
      <c r="Q6295">
        <v>1</v>
      </c>
    </row>
    <row r="6296" spans="1:17" x14ac:dyDescent="0.2">
      <c r="A6296" t="s">
        <v>498</v>
      </c>
      <c r="B6296" t="s">
        <v>134</v>
      </c>
      <c r="C6296" t="s">
        <v>497</v>
      </c>
      <c r="D6296" t="s">
        <v>54</v>
      </c>
      <c r="E6296" t="s">
        <v>5983</v>
      </c>
      <c r="F6296">
        <v>2.3E-2</v>
      </c>
      <c r="G6296">
        <v>2.3E-2</v>
      </c>
      <c r="H6296">
        <v>1</v>
      </c>
      <c r="J6296" t="s">
        <v>498</v>
      </c>
      <c r="K6296" t="s">
        <v>356</v>
      </c>
      <c r="L6296" t="s">
        <v>480</v>
      </c>
      <c r="M6296" t="s">
        <v>7663</v>
      </c>
      <c r="N6296" t="s">
        <v>5209</v>
      </c>
      <c r="O6296">
        <v>0</v>
      </c>
      <c r="P6296">
        <v>0</v>
      </c>
      <c r="Q6296">
        <v>1</v>
      </c>
    </row>
    <row r="6297" spans="1:17" x14ac:dyDescent="0.2">
      <c r="A6297" t="s">
        <v>498</v>
      </c>
      <c r="B6297" t="s">
        <v>134</v>
      </c>
      <c r="C6297" t="s">
        <v>497</v>
      </c>
      <c r="D6297" t="s">
        <v>54</v>
      </c>
      <c r="E6297" t="s">
        <v>5984</v>
      </c>
      <c r="F6297">
        <v>2.1999999999999999E-2</v>
      </c>
      <c r="G6297">
        <v>2.1999999999999999E-2</v>
      </c>
      <c r="H6297">
        <v>1</v>
      </c>
      <c r="J6297" t="s">
        <v>498</v>
      </c>
      <c r="K6297" t="s">
        <v>356</v>
      </c>
      <c r="L6297" t="s">
        <v>480</v>
      </c>
      <c r="M6297" t="s">
        <v>7663</v>
      </c>
      <c r="N6297" t="s">
        <v>5210</v>
      </c>
      <c r="O6297">
        <v>0</v>
      </c>
      <c r="P6297">
        <v>0</v>
      </c>
      <c r="Q6297">
        <v>1</v>
      </c>
    </row>
    <row r="6298" spans="1:17" x14ac:dyDescent="0.2">
      <c r="A6298" t="s">
        <v>498</v>
      </c>
      <c r="B6298" t="s">
        <v>134</v>
      </c>
      <c r="C6298" t="s">
        <v>497</v>
      </c>
      <c r="D6298" t="s">
        <v>54</v>
      </c>
      <c r="E6298" t="s">
        <v>5985</v>
      </c>
      <c r="F6298">
        <v>2.4E-2</v>
      </c>
      <c r="G6298">
        <v>2.4E-2</v>
      </c>
      <c r="H6298">
        <v>1</v>
      </c>
      <c r="J6298" t="s">
        <v>498</v>
      </c>
      <c r="K6298" t="s">
        <v>356</v>
      </c>
      <c r="L6298" t="s">
        <v>480</v>
      </c>
      <c r="M6298" t="s">
        <v>7663</v>
      </c>
      <c r="N6298" t="s">
        <v>5211</v>
      </c>
      <c r="O6298">
        <v>0</v>
      </c>
      <c r="P6298">
        <v>0</v>
      </c>
      <c r="Q6298">
        <v>1</v>
      </c>
    </row>
    <row r="6299" spans="1:17" x14ac:dyDescent="0.2">
      <c r="A6299" t="s">
        <v>498</v>
      </c>
      <c r="B6299" t="s">
        <v>134</v>
      </c>
      <c r="C6299" t="s">
        <v>497</v>
      </c>
      <c r="D6299" t="s">
        <v>54</v>
      </c>
      <c r="E6299" t="s">
        <v>5986</v>
      </c>
      <c r="F6299">
        <v>2.5000000000000001E-2</v>
      </c>
      <c r="G6299">
        <v>2.5000000000000001E-2</v>
      </c>
      <c r="H6299">
        <v>1</v>
      </c>
      <c r="J6299" t="s">
        <v>498</v>
      </c>
      <c r="K6299" t="s">
        <v>356</v>
      </c>
      <c r="L6299" t="s">
        <v>480</v>
      </c>
      <c r="M6299" t="s">
        <v>7663</v>
      </c>
      <c r="N6299" t="s">
        <v>5212</v>
      </c>
      <c r="O6299">
        <v>0</v>
      </c>
      <c r="P6299">
        <v>0</v>
      </c>
      <c r="Q6299">
        <v>1</v>
      </c>
    </row>
    <row r="6300" spans="1:17" x14ac:dyDescent="0.2">
      <c r="A6300" t="s">
        <v>498</v>
      </c>
      <c r="B6300" t="s">
        <v>134</v>
      </c>
      <c r="C6300" t="s">
        <v>497</v>
      </c>
      <c r="D6300" t="s">
        <v>54</v>
      </c>
      <c r="E6300" t="s">
        <v>5987</v>
      </c>
      <c r="F6300">
        <v>2.5000000000000001E-2</v>
      </c>
      <c r="G6300">
        <v>2.5000000000000001E-2</v>
      </c>
      <c r="H6300">
        <v>1</v>
      </c>
      <c r="J6300" t="s">
        <v>498</v>
      </c>
      <c r="K6300" t="s">
        <v>356</v>
      </c>
      <c r="L6300" t="s">
        <v>480</v>
      </c>
      <c r="M6300" t="s">
        <v>7663</v>
      </c>
      <c r="N6300" t="s">
        <v>5213</v>
      </c>
      <c r="O6300">
        <v>0</v>
      </c>
      <c r="P6300">
        <v>0</v>
      </c>
      <c r="Q6300">
        <v>1</v>
      </c>
    </row>
    <row r="6301" spans="1:17" x14ac:dyDescent="0.2">
      <c r="A6301" t="s">
        <v>498</v>
      </c>
      <c r="B6301" t="s">
        <v>134</v>
      </c>
      <c r="C6301" t="s">
        <v>497</v>
      </c>
      <c r="D6301" t="s">
        <v>54</v>
      </c>
      <c r="E6301" t="s">
        <v>5988</v>
      </c>
      <c r="F6301">
        <v>2.5000000000000001E-2</v>
      </c>
      <c r="G6301">
        <v>2.5000000000000001E-2</v>
      </c>
      <c r="H6301">
        <v>1</v>
      </c>
      <c r="J6301" t="s">
        <v>498</v>
      </c>
      <c r="K6301" t="s">
        <v>356</v>
      </c>
      <c r="L6301" t="s">
        <v>480</v>
      </c>
      <c r="M6301" t="s">
        <v>7663</v>
      </c>
      <c r="N6301" t="s">
        <v>5214</v>
      </c>
      <c r="O6301">
        <v>0</v>
      </c>
      <c r="P6301">
        <v>0</v>
      </c>
      <c r="Q6301">
        <v>1</v>
      </c>
    </row>
    <row r="6302" spans="1:17" x14ac:dyDescent="0.2">
      <c r="A6302" t="s">
        <v>498</v>
      </c>
      <c r="B6302" t="s">
        <v>134</v>
      </c>
      <c r="C6302" t="s">
        <v>497</v>
      </c>
      <c r="D6302" t="s">
        <v>54</v>
      </c>
      <c r="E6302" t="s">
        <v>5989</v>
      </c>
      <c r="F6302">
        <v>2.5000000000000001E-2</v>
      </c>
      <c r="G6302">
        <v>2.5000000000000001E-2</v>
      </c>
      <c r="H6302">
        <v>1</v>
      </c>
      <c r="J6302" t="s">
        <v>498</v>
      </c>
      <c r="K6302" t="s">
        <v>356</v>
      </c>
      <c r="L6302" t="s">
        <v>480</v>
      </c>
      <c r="M6302" t="s">
        <v>7663</v>
      </c>
      <c r="N6302" t="s">
        <v>5215</v>
      </c>
      <c r="O6302">
        <v>0</v>
      </c>
      <c r="P6302">
        <v>0</v>
      </c>
      <c r="Q6302">
        <v>1</v>
      </c>
    </row>
    <row r="6303" spans="1:17" x14ac:dyDescent="0.2">
      <c r="A6303" t="s">
        <v>498</v>
      </c>
      <c r="B6303" t="s">
        <v>134</v>
      </c>
      <c r="C6303" t="s">
        <v>497</v>
      </c>
      <c r="D6303" t="s">
        <v>54</v>
      </c>
      <c r="E6303" t="s">
        <v>5990</v>
      </c>
      <c r="F6303">
        <v>2.5000000000000001E-2</v>
      </c>
      <c r="G6303">
        <v>2.5000000000000001E-2</v>
      </c>
      <c r="H6303">
        <v>1</v>
      </c>
      <c r="J6303" t="s">
        <v>498</v>
      </c>
      <c r="K6303" t="s">
        <v>356</v>
      </c>
      <c r="L6303" t="s">
        <v>480</v>
      </c>
      <c r="M6303" t="s">
        <v>7663</v>
      </c>
      <c r="N6303" t="s">
        <v>5216</v>
      </c>
      <c r="O6303">
        <v>0</v>
      </c>
      <c r="P6303">
        <v>0</v>
      </c>
      <c r="Q6303">
        <v>1</v>
      </c>
    </row>
    <row r="6304" spans="1:17" x14ac:dyDescent="0.2">
      <c r="A6304" t="s">
        <v>498</v>
      </c>
      <c r="B6304" t="s">
        <v>134</v>
      </c>
      <c r="C6304" t="s">
        <v>497</v>
      </c>
      <c r="D6304" t="s">
        <v>54</v>
      </c>
      <c r="E6304" t="s">
        <v>5991</v>
      </c>
      <c r="F6304">
        <v>2.5000000000000001E-2</v>
      </c>
      <c r="G6304">
        <v>2.5000000000000001E-2</v>
      </c>
      <c r="H6304">
        <v>1</v>
      </c>
      <c r="J6304" t="s">
        <v>498</v>
      </c>
      <c r="K6304" t="s">
        <v>356</v>
      </c>
      <c r="L6304" t="s">
        <v>480</v>
      </c>
      <c r="M6304" t="s">
        <v>7663</v>
      </c>
      <c r="N6304" t="s">
        <v>5217</v>
      </c>
      <c r="O6304">
        <v>0</v>
      </c>
      <c r="P6304">
        <v>0</v>
      </c>
      <c r="Q6304">
        <v>1</v>
      </c>
    </row>
    <row r="6305" spans="1:17" x14ac:dyDescent="0.2">
      <c r="A6305" t="s">
        <v>498</v>
      </c>
      <c r="B6305" t="s">
        <v>134</v>
      </c>
      <c r="C6305" t="s">
        <v>497</v>
      </c>
      <c r="D6305" t="s">
        <v>54</v>
      </c>
      <c r="E6305" t="s">
        <v>5992</v>
      </c>
      <c r="F6305">
        <v>2.5000000000000001E-2</v>
      </c>
      <c r="G6305">
        <v>2.5000000000000001E-2</v>
      </c>
      <c r="H6305">
        <v>1</v>
      </c>
      <c r="J6305" t="s">
        <v>498</v>
      </c>
      <c r="K6305" t="s">
        <v>356</v>
      </c>
      <c r="L6305" t="s">
        <v>480</v>
      </c>
      <c r="M6305" t="s">
        <v>7663</v>
      </c>
      <c r="N6305" t="s">
        <v>5218</v>
      </c>
      <c r="O6305">
        <v>0</v>
      </c>
      <c r="P6305">
        <v>0</v>
      </c>
      <c r="Q6305">
        <v>1</v>
      </c>
    </row>
    <row r="6306" spans="1:17" x14ac:dyDescent="0.2">
      <c r="A6306" t="s">
        <v>498</v>
      </c>
      <c r="B6306" t="s">
        <v>134</v>
      </c>
      <c r="C6306" t="s">
        <v>497</v>
      </c>
      <c r="D6306" t="s">
        <v>54</v>
      </c>
      <c r="E6306" t="s">
        <v>5993</v>
      </c>
      <c r="F6306">
        <v>2.5000000000000001E-2</v>
      </c>
      <c r="G6306">
        <v>2.5000000000000001E-2</v>
      </c>
      <c r="H6306">
        <v>1</v>
      </c>
      <c r="J6306" t="s">
        <v>498</v>
      </c>
      <c r="K6306" t="s">
        <v>356</v>
      </c>
      <c r="L6306" t="s">
        <v>480</v>
      </c>
      <c r="M6306" t="s">
        <v>7663</v>
      </c>
      <c r="N6306" t="s">
        <v>5219</v>
      </c>
      <c r="O6306">
        <v>0</v>
      </c>
      <c r="P6306">
        <v>0</v>
      </c>
      <c r="Q6306">
        <v>1</v>
      </c>
    </row>
    <row r="6307" spans="1:17" x14ac:dyDescent="0.2">
      <c r="A6307" t="s">
        <v>498</v>
      </c>
      <c r="B6307" t="s">
        <v>134</v>
      </c>
      <c r="C6307" t="s">
        <v>497</v>
      </c>
      <c r="D6307" t="s">
        <v>54</v>
      </c>
      <c r="E6307" t="s">
        <v>5994</v>
      </c>
      <c r="F6307">
        <v>2.5999999999999999E-2</v>
      </c>
      <c r="G6307">
        <v>2.5999999999999999E-2</v>
      </c>
      <c r="H6307">
        <v>1</v>
      </c>
      <c r="J6307" t="s">
        <v>498</v>
      </c>
      <c r="K6307" t="s">
        <v>356</v>
      </c>
      <c r="L6307" t="s">
        <v>480</v>
      </c>
      <c r="M6307" t="s">
        <v>7663</v>
      </c>
      <c r="N6307" t="s">
        <v>5220</v>
      </c>
      <c r="O6307">
        <v>0</v>
      </c>
      <c r="P6307">
        <v>0</v>
      </c>
      <c r="Q6307">
        <v>1</v>
      </c>
    </row>
    <row r="6308" spans="1:17" x14ac:dyDescent="0.2">
      <c r="A6308" t="s">
        <v>498</v>
      </c>
      <c r="B6308" t="s">
        <v>134</v>
      </c>
      <c r="C6308" t="s">
        <v>497</v>
      </c>
      <c r="D6308" t="s">
        <v>54</v>
      </c>
      <c r="E6308" t="s">
        <v>5995</v>
      </c>
      <c r="F6308">
        <v>2.5000000000000001E-2</v>
      </c>
      <c r="G6308">
        <v>2.5000000000000001E-2</v>
      </c>
      <c r="H6308">
        <v>1</v>
      </c>
      <c r="J6308" t="s">
        <v>498</v>
      </c>
      <c r="K6308" t="s">
        <v>356</v>
      </c>
      <c r="L6308" t="s">
        <v>480</v>
      </c>
      <c r="M6308" t="s">
        <v>7663</v>
      </c>
      <c r="N6308" t="s">
        <v>5221</v>
      </c>
      <c r="O6308">
        <v>0</v>
      </c>
      <c r="P6308">
        <v>0</v>
      </c>
      <c r="Q6308">
        <v>1</v>
      </c>
    </row>
    <row r="6309" spans="1:17" x14ac:dyDescent="0.2">
      <c r="A6309" t="s">
        <v>498</v>
      </c>
      <c r="B6309" t="s">
        <v>134</v>
      </c>
      <c r="C6309" t="s">
        <v>497</v>
      </c>
      <c r="D6309" t="s">
        <v>54</v>
      </c>
      <c r="E6309" t="s">
        <v>5996</v>
      </c>
      <c r="F6309">
        <v>2.4E-2</v>
      </c>
      <c r="G6309">
        <v>2.4E-2</v>
      </c>
      <c r="H6309">
        <v>1</v>
      </c>
      <c r="J6309" t="s">
        <v>498</v>
      </c>
      <c r="K6309" t="s">
        <v>356</v>
      </c>
      <c r="L6309" t="s">
        <v>480</v>
      </c>
      <c r="M6309" t="s">
        <v>7663</v>
      </c>
      <c r="N6309" t="s">
        <v>5222</v>
      </c>
      <c r="O6309">
        <v>0</v>
      </c>
      <c r="P6309">
        <v>0</v>
      </c>
      <c r="Q6309">
        <v>1</v>
      </c>
    </row>
    <row r="6310" spans="1:17" x14ac:dyDescent="0.2">
      <c r="A6310" t="s">
        <v>498</v>
      </c>
      <c r="B6310" t="s">
        <v>134</v>
      </c>
      <c r="C6310" t="s">
        <v>497</v>
      </c>
      <c r="D6310" t="s">
        <v>54</v>
      </c>
      <c r="E6310" t="s">
        <v>5997</v>
      </c>
      <c r="F6310">
        <v>2.3E-2</v>
      </c>
      <c r="G6310">
        <v>2.3E-2</v>
      </c>
      <c r="H6310">
        <v>1</v>
      </c>
      <c r="J6310" t="s">
        <v>498</v>
      </c>
      <c r="K6310" t="s">
        <v>356</v>
      </c>
      <c r="L6310" t="s">
        <v>480</v>
      </c>
      <c r="M6310" t="s">
        <v>7663</v>
      </c>
      <c r="N6310" t="s">
        <v>5223</v>
      </c>
      <c r="O6310">
        <v>0</v>
      </c>
      <c r="P6310">
        <v>0</v>
      </c>
      <c r="Q6310">
        <v>1</v>
      </c>
    </row>
    <row r="6311" spans="1:17" x14ac:dyDescent="0.2">
      <c r="A6311" t="s">
        <v>498</v>
      </c>
      <c r="B6311" t="s">
        <v>134</v>
      </c>
      <c r="C6311" t="s">
        <v>497</v>
      </c>
      <c r="D6311" t="s">
        <v>54</v>
      </c>
      <c r="E6311" t="s">
        <v>5998</v>
      </c>
      <c r="F6311">
        <v>2.3E-2</v>
      </c>
      <c r="G6311">
        <v>2.3E-2</v>
      </c>
      <c r="H6311">
        <v>1</v>
      </c>
      <c r="J6311" t="s">
        <v>498</v>
      </c>
      <c r="K6311" t="s">
        <v>356</v>
      </c>
      <c r="L6311" t="s">
        <v>480</v>
      </c>
      <c r="M6311" t="s">
        <v>7663</v>
      </c>
      <c r="N6311" t="s">
        <v>5224</v>
      </c>
      <c r="O6311">
        <v>0</v>
      </c>
      <c r="P6311">
        <v>0</v>
      </c>
      <c r="Q6311">
        <v>1</v>
      </c>
    </row>
    <row r="6312" spans="1:17" x14ac:dyDescent="0.2">
      <c r="A6312" t="s">
        <v>498</v>
      </c>
      <c r="B6312" t="s">
        <v>134</v>
      </c>
      <c r="C6312" t="s">
        <v>497</v>
      </c>
      <c r="D6312" t="s">
        <v>54</v>
      </c>
      <c r="E6312" t="s">
        <v>5999</v>
      </c>
      <c r="F6312">
        <v>2.3E-2</v>
      </c>
      <c r="G6312">
        <v>2.3E-2</v>
      </c>
      <c r="H6312">
        <v>1</v>
      </c>
      <c r="J6312" t="s">
        <v>498</v>
      </c>
      <c r="K6312" t="s">
        <v>356</v>
      </c>
      <c r="L6312" t="s">
        <v>480</v>
      </c>
      <c r="M6312" t="s">
        <v>7663</v>
      </c>
      <c r="N6312" t="s">
        <v>5225</v>
      </c>
      <c r="O6312">
        <v>0</v>
      </c>
      <c r="P6312">
        <v>0</v>
      </c>
      <c r="Q6312">
        <v>1</v>
      </c>
    </row>
    <row r="6313" spans="1:17" x14ac:dyDescent="0.2">
      <c r="A6313" t="s">
        <v>498</v>
      </c>
      <c r="B6313" t="s">
        <v>134</v>
      </c>
      <c r="C6313" t="s">
        <v>497</v>
      </c>
      <c r="D6313" t="s">
        <v>54</v>
      </c>
      <c r="E6313" t="s">
        <v>6000</v>
      </c>
      <c r="F6313">
        <v>2.3E-2</v>
      </c>
      <c r="G6313">
        <v>2.3E-2</v>
      </c>
      <c r="H6313">
        <v>1</v>
      </c>
      <c r="J6313" t="s">
        <v>498</v>
      </c>
      <c r="K6313" t="s">
        <v>356</v>
      </c>
      <c r="L6313" t="s">
        <v>480</v>
      </c>
      <c r="M6313" t="s">
        <v>7663</v>
      </c>
      <c r="N6313" t="s">
        <v>5226</v>
      </c>
      <c r="O6313">
        <v>0</v>
      </c>
      <c r="P6313">
        <v>0</v>
      </c>
      <c r="Q6313">
        <v>1</v>
      </c>
    </row>
    <row r="6314" spans="1:17" x14ac:dyDescent="0.2">
      <c r="A6314" t="s">
        <v>498</v>
      </c>
      <c r="B6314" t="s">
        <v>134</v>
      </c>
      <c r="C6314" t="s">
        <v>497</v>
      </c>
      <c r="D6314" t="s">
        <v>54</v>
      </c>
      <c r="E6314" t="s">
        <v>6001</v>
      </c>
      <c r="F6314">
        <v>2.3E-2</v>
      </c>
      <c r="G6314">
        <v>2.3E-2</v>
      </c>
      <c r="H6314">
        <v>1</v>
      </c>
      <c r="J6314" t="s">
        <v>498</v>
      </c>
      <c r="K6314" t="s">
        <v>356</v>
      </c>
      <c r="L6314" t="s">
        <v>480</v>
      </c>
      <c r="M6314" t="s">
        <v>7663</v>
      </c>
      <c r="N6314" t="s">
        <v>5227</v>
      </c>
      <c r="O6314">
        <v>0</v>
      </c>
      <c r="P6314">
        <v>0</v>
      </c>
      <c r="Q6314">
        <v>1</v>
      </c>
    </row>
    <row r="6315" spans="1:17" x14ac:dyDescent="0.2">
      <c r="A6315" t="s">
        <v>498</v>
      </c>
      <c r="B6315" t="s">
        <v>134</v>
      </c>
      <c r="C6315" t="s">
        <v>497</v>
      </c>
      <c r="D6315" t="s">
        <v>54</v>
      </c>
      <c r="E6315" t="s">
        <v>6002</v>
      </c>
      <c r="F6315">
        <v>2.4E-2</v>
      </c>
      <c r="G6315">
        <v>2.4E-2</v>
      </c>
      <c r="H6315">
        <v>1</v>
      </c>
      <c r="J6315" t="s">
        <v>498</v>
      </c>
      <c r="K6315" t="s">
        <v>356</v>
      </c>
      <c r="L6315" t="s">
        <v>480</v>
      </c>
      <c r="M6315" t="s">
        <v>7663</v>
      </c>
      <c r="N6315" t="s">
        <v>5228</v>
      </c>
      <c r="O6315">
        <v>0</v>
      </c>
      <c r="P6315">
        <v>0</v>
      </c>
      <c r="Q6315">
        <v>1</v>
      </c>
    </row>
    <row r="6316" spans="1:17" x14ac:dyDescent="0.2">
      <c r="A6316" t="s">
        <v>498</v>
      </c>
      <c r="B6316" t="s">
        <v>134</v>
      </c>
      <c r="C6316" t="s">
        <v>497</v>
      </c>
      <c r="D6316" t="s">
        <v>54</v>
      </c>
      <c r="E6316" t="s">
        <v>6003</v>
      </c>
      <c r="F6316">
        <v>2.4E-2</v>
      </c>
      <c r="G6316">
        <v>2.4E-2</v>
      </c>
      <c r="H6316">
        <v>1</v>
      </c>
      <c r="J6316" t="s">
        <v>498</v>
      </c>
      <c r="K6316" t="s">
        <v>356</v>
      </c>
      <c r="L6316" t="s">
        <v>480</v>
      </c>
      <c r="M6316" t="s">
        <v>7663</v>
      </c>
      <c r="N6316" t="s">
        <v>5229</v>
      </c>
      <c r="O6316">
        <v>0</v>
      </c>
      <c r="P6316">
        <v>0</v>
      </c>
      <c r="Q6316">
        <v>1</v>
      </c>
    </row>
    <row r="6317" spans="1:17" x14ac:dyDescent="0.2">
      <c r="A6317" t="s">
        <v>498</v>
      </c>
      <c r="B6317" t="s">
        <v>134</v>
      </c>
      <c r="C6317" t="s">
        <v>497</v>
      </c>
      <c r="D6317" t="s">
        <v>54</v>
      </c>
      <c r="E6317" t="s">
        <v>6004</v>
      </c>
      <c r="F6317">
        <v>2.5999999999999999E-2</v>
      </c>
      <c r="G6317">
        <v>2.5999999999999999E-2</v>
      </c>
      <c r="H6317">
        <v>1</v>
      </c>
      <c r="J6317" t="s">
        <v>498</v>
      </c>
      <c r="K6317" t="s">
        <v>356</v>
      </c>
      <c r="L6317" t="s">
        <v>480</v>
      </c>
      <c r="M6317" t="s">
        <v>7663</v>
      </c>
      <c r="N6317" t="s">
        <v>5230</v>
      </c>
      <c r="O6317">
        <v>0</v>
      </c>
      <c r="P6317">
        <v>0</v>
      </c>
      <c r="Q6317">
        <v>1</v>
      </c>
    </row>
    <row r="6318" spans="1:17" x14ac:dyDescent="0.2">
      <c r="A6318" t="s">
        <v>498</v>
      </c>
      <c r="B6318" t="s">
        <v>134</v>
      </c>
      <c r="C6318" t="s">
        <v>497</v>
      </c>
      <c r="D6318" t="s">
        <v>54</v>
      </c>
      <c r="E6318" t="s">
        <v>6005</v>
      </c>
      <c r="F6318">
        <v>2.5999999999999999E-2</v>
      </c>
      <c r="G6318">
        <v>2.5999999999999999E-2</v>
      </c>
      <c r="H6318">
        <v>1</v>
      </c>
      <c r="J6318" t="s">
        <v>498</v>
      </c>
      <c r="K6318" t="s">
        <v>356</v>
      </c>
      <c r="L6318" t="s">
        <v>480</v>
      </c>
      <c r="M6318" t="s">
        <v>7663</v>
      </c>
      <c r="N6318" t="s">
        <v>5231</v>
      </c>
      <c r="O6318">
        <v>0</v>
      </c>
      <c r="P6318">
        <v>0</v>
      </c>
      <c r="Q6318">
        <v>1</v>
      </c>
    </row>
    <row r="6319" spans="1:17" x14ac:dyDescent="0.2">
      <c r="A6319" t="s">
        <v>498</v>
      </c>
      <c r="B6319" t="s">
        <v>134</v>
      </c>
      <c r="C6319" t="s">
        <v>497</v>
      </c>
      <c r="D6319" t="s">
        <v>54</v>
      </c>
      <c r="E6319" t="s">
        <v>6006</v>
      </c>
      <c r="F6319">
        <v>2.5999999999999999E-2</v>
      </c>
      <c r="G6319">
        <v>2.5999999999999999E-2</v>
      </c>
      <c r="H6319">
        <v>1</v>
      </c>
      <c r="J6319" t="s">
        <v>498</v>
      </c>
      <c r="K6319" t="s">
        <v>356</v>
      </c>
      <c r="L6319" t="s">
        <v>480</v>
      </c>
      <c r="M6319" t="s">
        <v>7663</v>
      </c>
      <c r="N6319" t="s">
        <v>5232</v>
      </c>
      <c r="O6319">
        <v>0</v>
      </c>
      <c r="P6319">
        <v>0</v>
      </c>
      <c r="Q6319">
        <v>1</v>
      </c>
    </row>
    <row r="6320" spans="1:17" x14ac:dyDescent="0.2">
      <c r="A6320" t="s">
        <v>498</v>
      </c>
      <c r="B6320" t="s">
        <v>134</v>
      </c>
      <c r="C6320" t="s">
        <v>497</v>
      </c>
      <c r="D6320" t="s">
        <v>54</v>
      </c>
      <c r="E6320" t="s">
        <v>6007</v>
      </c>
      <c r="F6320">
        <v>2.5999999999999999E-2</v>
      </c>
      <c r="G6320">
        <v>2.5999999999999999E-2</v>
      </c>
      <c r="H6320">
        <v>1</v>
      </c>
      <c r="J6320" t="s">
        <v>498</v>
      </c>
      <c r="K6320" t="s">
        <v>356</v>
      </c>
      <c r="L6320" t="s">
        <v>480</v>
      </c>
      <c r="M6320" t="s">
        <v>7663</v>
      </c>
      <c r="N6320" t="s">
        <v>5233</v>
      </c>
      <c r="O6320">
        <v>0</v>
      </c>
      <c r="P6320">
        <v>0</v>
      </c>
      <c r="Q6320">
        <v>1</v>
      </c>
    </row>
    <row r="6321" spans="1:17" x14ac:dyDescent="0.2">
      <c r="A6321" t="s">
        <v>498</v>
      </c>
      <c r="B6321" t="s">
        <v>134</v>
      </c>
      <c r="C6321" t="s">
        <v>497</v>
      </c>
      <c r="D6321" t="s">
        <v>54</v>
      </c>
      <c r="E6321" t="s">
        <v>6008</v>
      </c>
      <c r="F6321">
        <v>2.5000000000000001E-2</v>
      </c>
      <c r="G6321">
        <v>2.5000000000000001E-2</v>
      </c>
      <c r="H6321">
        <v>1</v>
      </c>
      <c r="J6321" t="s">
        <v>498</v>
      </c>
      <c r="K6321" t="s">
        <v>356</v>
      </c>
      <c r="L6321" t="s">
        <v>480</v>
      </c>
      <c r="M6321" t="s">
        <v>7663</v>
      </c>
      <c r="N6321" t="s">
        <v>5234</v>
      </c>
      <c r="O6321">
        <v>0</v>
      </c>
      <c r="P6321">
        <v>0</v>
      </c>
      <c r="Q6321">
        <v>1</v>
      </c>
    </row>
    <row r="6322" spans="1:17" x14ac:dyDescent="0.2">
      <c r="A6322" t="s">
        <v>498</v>
      </c>
      <c r="B6322" t="s">
        <v>134</v>
      </c>
      <c r="C6322" t="s">
        <v>497</v>
      </c>
      <c r="D6322" t="s">
        <v>54</v>
      </c>
      <c r="E6322" t="s">
        <v>6009</v>
      </c>
      <c r="F6322">
        <v>2.5000000000000001E-2</v>
      </c>
      <c r="G6322">
        <v>2.5000000000000001E-2</v>
      </c>
      <c r="H6322">
        <v>1</v>
      </c>
      <c r="J6322" t="s">
        <v>498</v>
      </c>
      <c r="K6322" t="s">
        <v>356</v>
      </c>
      <c r="L6322" t="s">
        <v>480</v>
      </c>
      <c r="M6322" t="s">
        <v>7663</v>
      </c>
      <c r="N6322" t="s">
        <v>5235</v>
      </c>
      <c r="O6322">
        <v>0</v>
      </c>
      <c r="P6322">
        <v>0</v>
      </c>
      <c r="Q6322">
        <v>1</v>
      </c>
    </row>
    <row r="6323" spans="1:17" x14ac:dyDescent="0.2">
      <c r="A6323" t="s">
        <v>498</v>
      </c>
      <c r="B6323" t="s">
        <v>134</v>
      </c>
      <c r="C6323" t="s">
        <v>497</v>
      </c>
      <c r="D6323" t="s">
        <v>54</v>
      </c>
      <c r="E6323" t="s">
        <v>6010</v>
      </c>
      <c r="F6323">
        <v>2.5000000000000001E-2</v>
      </c>
      <c r="G6323">
        <v>2.5000000000000001E-2</v>
      </c>
      <c r="H6323">
        <v>1</v>
      </c>
      <c r="J6323" t="s">
        <v>498</v>
      </c>
      <c r="K6323" t="s">
        <v>356</v>
      </c>
      <c r="L6323" t="s">
        <v>480</v>
      </c>
      <c r="M6323" t="s">
        <v>7663</v>
      </c>
      <c r="N6323" t="s">
        <v>5236</v>
      </c>
      <c r="O6323">
        <v>0</v>
      </c>
      <c r="P6323">
        <v>0</v>
      </c>
      <c r="Q6323">
        <v>1</v>
      </c>
    </row>
    <row r="6324" spans="1:17" x14ac:dyDescent="0.2">
      <c r="A6324" t="s">
        <v>498</v>
      </c>
      <c r="B6324" t="s">
        <v>134</v>
      </c>
      <c r="C6324" t="s">
        <v>497</v>
      </c>
      <c r="D6324" t="s">
        <v>54</v>
      </c>
      <c r="E6324" t="s">
        <v>6011</v>
      </c>
      <c r="F6324">
        <v>2.5999999999999999E-2</v>
      </c>
      <c r="G6324">
        <v>2.5999999999999999E-2</v>
      </c>
      <c r="H6324">
        <v>1</v>
      </c>
      <c r="J6324" t="s">
        <v>498</v>
      </c>
      <c r="K6324" t="s">
        <v>356</v>
      </c>
      <c r="L6324" t="s">
        <v>480</v>
      </c>
      <c r="M6324" t="s">
        <v>7663</v>
      </c>
      <c r="N6324" t="s">
        <v>5237</v>
      </c>
      <c r="O6324">
        <v>0</v>
      </c>
      <c r="P6324">
        <v>0</v>
      </c>
      <c r="Q6324">
        <v>1</v>
      </c>
    </row>
    <row r="6325" spans="1:17" x14ac:dyDescent="0.2">
      <c r="A6325" t="s">
        <v>498</v>
      </c>
      <c r="B6325" t="s">
        <v>134</v>
      </c>
      <c r="C6325" t="s">
        <v>497</v>
      </c>
      <c r="D6325" t="s">
        <v>54</v>
      </c>
      <c r="E6325" t="s">
        <v>6012</v>
      </c>
      <c r="F6325">
        <v>2.5000000000000001E-2</v>
      </c>
      <c r="G6325">
        <v>2.5000000000000001E-2</v>
      </c>
      <c r="H6325">
        <v>1</v>
      </c>
      <c r="J6325" t="s">
        <v>498</v>
      </c>
      <c r="K6325" t="s">
        <v>356</v>
      </c>
      <c r="L6325" t="s">
        <v>480</v>
      </c>
      <c r="M6325" t="s">
        <v>7663</v>
      </c>
      <c r="N6325" t="s">
        <v>5238</v>
      </c>
      <c r="O6325">
        <v>0</v>
      </c>
      <c r="P6325">
        <v>0</v>
      </c>
      <c r="Q6325">
        <v>1</v>
      </c>
    </row>
    <row r="6326" spans="1:17" x14ac:dyDescent="0.2">
      <c r="A6326" t="s">
        <v>498</v>
      </c>
      <c r="B6326" t="s">
        <v>134</v>
      </c>
      <c r="C6326" t="s">
        <v>497</v>
      </c>
      <c r="D6326" t="s">
        <v>54</v>
      </c>
      <c r="E6326" t="s">
        <v>6013</v>
      </c>
      <c r="F6326">
        <v>2.5000000000000001E-2</v>
      </c>
      <c r="G6326">
        <v>2.5000000000000001E-2</v>
      </c>
      <c r="H6326">
        <v>1</v>
      </c>
      <c r="J6326" t="s">
        <v>498</v>
      </c>
      <c r="K6326" t="s">
        <v>356</v>
      </c>
      <c r="L6326" t="s">
        <v>480</v>
      </c>
      <c r="M6326" t="s">
        <v>7663</v>
      </c>
      <c r="N6326" t="s">
        <v>5239</v>
      </c>
      <c r="O6326">
        <v>0</v>
      </c>
      <c r="P6326">
        <v>0</v>
      </c>
      <c r="Q6326">
        <v>1</v>
      </c>
    </row>
    <row r="6327" spans="1:17" x14ac:dyDescent="0.2">
      <c r="A6327" t="s">
        <v>498</v>
      </c>
      <c r="B6327" t="s">
        <v>134</v>
      </c>
      <c r="C6327" t="s">
        <v>497</v>
      </c>
      <c r="D6327" t="s">
        <v>54</v>
      </c>
      <c r="E6327" t="s">
        <v>6014</v>
      </c>
      <c r="F6327">
        <v>2.5999999999999999E-2</v>
      </c>
      <c r="G6327">
        <v>2.5999999999999999E-2</v>
      </c>
      <c r="H6327">
        <v>1</v>
      </c>
      <c r="J6327" t="s">
        <v>498</v>
      </c>
      <c r="K6327" t="s">
        <v>356</v>
      </c>
      <c r="L6327" t="s">
        <v>480</v>
      </c>
      <c r="M6327" t="s">
        <v>7663</v>
      </c>
      <c r="N6327" t="s">
        <v>5240</v>
      </c>
      <c r="O6327">
        <v>0</v>
      </c>
      <c r="P6327">
        <v>0</v>
      </c>
      <c r="Q6327">
        <v>1</v>
      </c>
    </row>
    <row r="6328" spans="1:17" x14ac:dyDescent="0.2">
      <c r="A6328" t="s">
        <v>498</v>
      </c>
      <c r="B6328" t="s">
        <v>134</v>
      </c>
      <c r="C6328" t="s">
        <v>497</v>
      </c>
      <c r="D6328" t="s">
        <v>54</v>
      </c>
      <c r="E6328" t="s">
        <v>6015</v>
      </c>
      <c r="F6328">
        <v>2.5999999999999999E-2</v>
      </c>
      <c r="G6328">
        <v>2.5999999999999999E-2</v>
      </c>
      <c r="H6328">
        <v>1</v>
      </c>
      <c r="J6328" t="s">
        <v>498</v>
      </c>
      <c r="K6328" t="s">
        <v>356</v>
      </c>
      <c r="L6328" t="s">
        <v>480</v>
      </c>
      <c r="M6328" t="s">
        <v>7663</v>
      </c>
      <c r="N6328" t="s">
        <v>5241</v>
      </c>
      <c r="O6328">
        <v>0</v>
      </c>
      <c r="P6328">
        <v>0</v>
      </c>
      <c r="Q6328">
        <v>1</v>
      </c>
    </row>
    <row r="6329" spans="1:17" x14ac:dyDescent="0.2">
      <c r="A6329" t="s">
        <v>498</v>
      </c>
      <c r="B6329" t="s">
        <v>134</v>
      </c>
      <c r="C6329" t="s">
        <v>497</v>
      </c>
      <c r="D6329" t="s">
        <v>54</v>
      </c>
      <c r="E6329" t="s">
        <v>6016</v>
      </c>
      <c r="F6329">
        <v>2.5000000000000001E-2</v>
      </c>
      <c r="G6329">
        <v>2.5000000000000001E-2</v>
      </c>
      <c r="H6329">
        <v>1</v>
      </c>
      <c r="J6329" t="s">
        <v>498</v>
      </c>
      <c r="K6329" t="s">
        <v>356</v>
      </c>
      <c r="L6329" t="s">
        <v>480</v>
      </c>
      <c r="M6329" t="s">
        <v>7663</v>
      </c>
      <c r="N6329" t="s">
        <v>5242</v>
      </c>
      <c r="O6329">
        <v>0</v>
      </c>
      <c r="P6329">
        <v>0</v>
      </c>
      <c r="Q6329">
        <v>1</v>
      </c>
    </row>
    <row r="6330" spans="1:17" x14ac:dyDescent="0.2">
      <c r="A6330" t="s">
        <v>498</v>
      </c>
      <c r="B6330" t="s">
        <v>134</v>
      </c>
      <c r="C6330" t="s">
        <v>497</v>
      </c>
      <c r="D6330" t="s">
        <v>54</v>
      </c>
      <c r="E6330" t="s">
        <v>6017</v>
      </c>
      <c r="F6330">
        <v>2.5000000000000001E-2</v>
      </c>
      <c r="G6330">
        <v>2.5000000000000001E-2</v>
      </c>
      <c r="H6330">
        <v>1</v>
      </c>
      <c r="J6330" t="s">
        <v>498</v>
      </c>
      <c r="K6330" t="s">
        <v>356</v>
      </c>
      <c r="L6330" t="s">
        <v>480</v>
      </c>
      <c r="M6330" t="s">
        <v>7663</v>
      </c>
      <c r="N6330" t="s">
        <v>5243</v>
      </c>
      <c r="O6330">
        <v>0</v>
      </c>
      <c r="P6330">
        <v>0</v>
      </c>
      <c r="Q6330">
        <v>1</v>
      </c>
    </row>
    <row r="6331" spans="1:17" x14ac:dyDescent="0.2">
      <c r="A6331" t="s">
        <v>498</v>
      </c>
      <c r="B6331" t="s">
        <v>134</v>
      </c>
      <c r="C6331" t="s">
        <v>497</v>
      </c>
      <c r="D6331" t="s">
        <v>54</v>
      </c>
      <c r="E6331" t="s">
        <v>6018</v>
      </c>
      <c r="F6331">
        <v>2.5999999999999999E-2</v>
      </c>
      <c r="G6331">
        <v>2.5999999999999999E-2</v>
      </c>
      <c r="H6331">
        <v>1</v>
      </c>
      <c r="J6331" t="s">
        <v>498</v>
      </c>
      <c r="K6331" t="s">
        <v>356</v>
      </c>
      <c r="L6331" t="s">
        <v>480</v>
      </c>
      <c r="M6331" t="s">
        <v>7663</v>
      </c>
      <c r="N6331" t="s">
        <v>5244</v>
      </c>
      <c r="O6331">
        <v>0</v>
      </c>
      <c r="P6331">
        <v>0</v>
      </c>
      <c r="Q6331">
        <v>1</v>
      </c>
    </row>
    <row r="6332" spans="1:17" x14ac:dyDescent="0.2">
      <c r="A6332" t="s">
        <v>498</v>
      </c>
      <c r="B6332" t="s">
        <v>134</v>
      </c>
      <c r="C6332" t="s">
        <v>497</v>
      </c>
      <c r="D6332" t="s">
        <v>54</v>
      </c>
      <c r="E6332" t="s">
        <v>6019</v>
      </c>
      <c r="F6332">
        <v>2.4E-2</v>
      </c>
      <c r="G6332">
        <v>2.4E-2</v>
      </c>
      <c r="H6332">
        <v>1</v>
      </c>
      <c r="J6332" t="s">
        <v>498</v>
      </c>
      <c r="K6332" t="s">
        <v>356</v>
      </c>
      <c r="L6332" t="s">
        <v>480</v>
      </c>
      <c r="M6332" t="s">
        <v>7663</v>
      </c>
      <c r="N6332" t="s">
        <v>5245</v>
      </c>
      <c r="O6332">
        <v>0</v>
      </c>
      <c r="P6332">
        <v>0</v>
      </c>
      <c r="Q6332">
        <v>1</v>
      </c>
    </row>
    <row r="6333" spans="1:17" x14ac:dyDescent="0.2">
      <c r="A6333" t="s">
        <v>498</v>
      </c>
      <c r="B6333" t="s">
        <v>134</v>
      </c>
      <c r="C6333" t="s">
        <v>497</v>
      </c>
      <c r="D6333" t="s">
        <v>54</v>
      </c>
      <c r="E6333" t="s">
        <v>6020</v>
      </c>
      <c r="F6333">
        <v>2.4E-2</v>
      </c>
      <c r="G6333">
        <v>2.4E-2</v>
      </c>
      <c r="H6333">
        <v>1</v>
      </c>
      <c r="J6333" t="s">
        <v>498</v>
      </c>
      <c r="K6333" t="s">
        <v>356</v>
      </c>
      <c r="L6333" t="s">
        <v>480</v>
      </c>
      <c r="M6333" t="s">
        <v>7663</v>
      </c>
      <c r="N6333" t="s">
        <v>5246</v>
      </c>
      <c r="O6333">
        <v>0</v>
      </c>
      <c r="P6333">
        <v>0</v>
      </c>
      <c r="Q6333">
        <v>1</v>
      </c>
    </row>
    <row r="6334" spans="1:17" x14ac:dyDescent="0.2">
      <c r="A6334" t="s">
        <v>498</v>
      </c>
      <c r="B6334" t="s">
        <v>134</v>
      </c>
      <c r="C6334" t="s">
        <v>497</v>
      </c>
      <c r="D6334" t="s">
        <v>54</v>
      </c>
      <c r="E6334" t="s">
        <v>6021</v>
      </c>
      <c r="F6334">
        <v>2.4E-2</v>
      </c>
      <c r="G6334">
        <v>2.4E-2</v>
      </c>
      <c r="H6334">
        <v>1</v>
      </c>
      <c r="J6334" t="s">
        <v>498</v>
      </c>
      <c r="K6334" t="s">
        <v>356</v>
      </c>
      <c r="L6334" t="s">
        <v>480</v>
      </c>
      <c r="M6334" t="s">
        <v>7663</v>
      </c>
      <c r="N6334" t="s">
        <v>5247</v>
      </c>
      <c r="O6334">
        <v>0</v>
      </c>
      <c r="P6334">
        <v>0</v>
      </c>
      <c r="Q6334">
        <v>1</v>
      </c>
    </row>
    <row r="6335" spans="1:17" x14ac:dyDescent="0.2">
      <c r="A6335" t="s">
        <v>498</v>
      </c>
      <c r="B6335" t="s">
        <v>134</v>
      </c>
      <c r="C6335" t="s">
        <v>497</v>
      </c>
      <c r="D6335" t="s">
        <v>54</v>
      </c>
      <c r="E6335" t="s">
        <v>6022</v>
      </c>
      <c r="F6335">
        <v>2.4E-2</v>
      </c>
      <c r="G6335">
        <v>2.4E-2</v>
      </c>
      <c r="H6335">
        <v>1</v>
      </c>
      <c r="J6335" t="s">
        <v>498</v>
      </c>
      <c r="K6335" t="s">
        <v>356</v>
      </c>
      <c r="L6335" t="s">
        <v>480</v>
      </c>
      <c r="M6335" t="s">
        <v>7663</v>
      </c>
      <c r="N6335" t="s">
        <v>5248</v>
      </c>
      <c r="O6335">
        <v>0</v>
      </c>
      <c r="P6335">
        <v>0</v>
      </c>
      <c r="Q6335">
        <v>1</v>
      </c>
    </row>
    <row r="6336" spans="1:17" x14ac:dyDescent="0.2">
      <c r="A6336" t="s">
        <v>498</v>
      </c>
      <c r="B6336" t="s">
        <v>134</v>
      </c>
      <c r="C6336" t="s">
        <v>497</v>
      </c>
      <c r="D6336" t="s">
        <v>54</v>
      </c>
      <c r="E6336" t="s">
        <v>6023</v>
      </c>
      <c r="F6336">
        <v>2.4E-2</v>
      </c>
      <c r="G6336">
        <v>2.4E-2</v>
      </c>
      <c r="H6336">
        <v>1</v>
      </c>
      <c r="J6336" t="s">
        <v>498</v>
      </c>
      <c r="K6336" t="s">
        <v>356</v>
      </c>
      <c r="L6336" t="s">
        <v>480</v>
      </c>
      <c r="M6336" t="s">
        <v>7663</v>
      </c>
      <c r="N6336" t="s">
        <v>5249</v>
      </c>
      <c r="O6336">
        <v>0</v>
      </c>
      <c r="P6336">
        <v>0</v>
      </c>
      <c r="Q6336">
        <v>1</v>
      </c>
    </row>
    <row r="6337" spans="1:17" x14ac:dyDescent="0.2">
      <c r="A6337" t="s">
        <v>498</v>
      </c>
      <c r="B6337" t="s">
        <v>134</v>
      </c>
      <c r="C6337" t="s">
        <v>497</v>
      </c>
      <c r="D6337" t="s">
        <v>54</v>
      </c>
      <c r="E6337" t="s">
        <v>6024</v>
      </c>
      <c r="F6337">
        <v>2.4E-2</v>
      </c>
      <c r="G6337">
        <v>2.4E-2</v>
      </c>
      <c r="H6337">
        <v>1</v>
      </c>
      <c r="J6337" t="s">
        <v>498</v>
      </c>
      <c r="K6337" t="s">
        <v>356</v>
      </c>
      <c r="L6337" t="s">
        <v>480</v>
      </c>
      <c r="M6337" t="s">
        <v>7663</v>
      </c>
      <c r="N6337" t="s">
        <v>5250</v>
      </c>
      <c r="O6337">
        <v>0</v>
      </c>
      <c r="P6337">
        <v>0</v>
      </c>
      <c r="Q6337">
        <v>1</v>
      </c>
    </row>
    <row r="6338" spans="1:17" x14ac:dyDescent="0.2">
      <c r="A6338" t="s">
        <v>498</v>
      </c>
      <c r="B6338" t="s">
        <v>134</v>
      </c>
      <c r="C6338" t="s">
        <v>497</v>
      </c>
      <c r="D6338" t="s">
        <v>54</v>
      </c>
      <c r="E6338" t="s">
        <v>6025</v>
      </c>
      <c r="F6338">
        <v>2.4E-2</v>
      </c>
      <c r="G6338">
        <v>2.4E-2</v>
      </c>
      <c r="H6338">
        <v>1</v>
      </c>
      <c r="J6338" t="s">
        <v>498</v>
      </c>
      <c r="K6338" t="s">
        <v>356</v>
      </c>
      <c r="L6338" t="s">
        <v>480</v>
      </c>
      <c r="M6338" t="s">
        <v>7663</v>
      </c>
      <c r="N6338" t="s">
        <v>5251</v>
      </c>
      <c r="O6338">
        <v>0</v>
      </c>
      <c r="P6338">
        <v>0</v>
      </c>
      <c r="Q6338">
        <v>1</v>
      </c>
    </row>
    <row r="6339" spans="1:17" x14ac:dyDescent="0.2">
      <c r="A6339" t="s">
        <v>498</v>
      </c>
      <c r="B6339" t="s">
        <v>134</v>
      </c>
      <c r="C6339" t="s">
        <v>497</v>
      </c>
      <c r="D6339" t="s">
        <v>54</v>
      </c>
      <c r="E6339" t="s">
        <v>6026</v>
      </c>
      <c r="F6339">
        <v>2.4E-2</v>
      </c>
      <c r="G6339">
        <v>2.4E-2</v>
      </c>
      <c r="H6339">
        <v>1</v>
      </c>
      <c r="J6339" t="s">
        <v>498</v>
      </c>
      <c r="K6339" t="s">
        <v>356</v>
      </c>
      <c r="L6339" t="s">
        <v>480</v>
      </c>
      <c r="M6339" t="s">
        <v>7663</v>
      </c>
      <c r="N6339" t="s">
        <v>5252</v>
      </c>
      <c r="O6339">
        <v>0</v>
      </c>
      <c r="P6339">
        <v>0</v>
      </c>
      <c r="Q6339">
        <v>1</v>
      </c>
    </row>
    <row r="6340" spans="1:17" x14ac:dyDescent="0.2">
      <c r="A6340" t="s">
        <v>498</v>
      </c>
      <c r="B6340" t="s">
        <v>134</v>
      </c>
      <c r="C6340" t="s">
        <v>497</v>
      </c>
      <c r="D6340" t="s">
        <v>54</v>
      </c>
      <c r="E6340" t="s">
        <v>6027</v>
      </c>
      <c r="F6340">
        <v>2.4E-2</v>
      </c>
      <c r="G6340">
        <v>2.4E-2</v>
      </c>
      <c r="H6340">
        <v>1</v>
      </c>
      <c r="J6340" t="s">
        <v>498</v>
      </c>
      <c r="K6340" t="s">
        <v>356</v>
      </c>
      <c r="L6340" t="s">
        <v>480</v>
      </c>
      <c r="M6340" t="s">
        <v>7663</v>
      </c>
      <c r="N6340" t="s">
        <v>5253</v>
      </c>
      <c r="O6340">
        <v>0</v>
      </c>
      <c r="P6340">
        <v>0</v>
      </c>
      <c r="Q6340">
        <v>1</v>
      </c>
    </row>
    <row r="6341" spans="1:17" x14ac:dyDescent="0.2">
      <c r="A6341" t="s">
        <v>498</v>
      </c>
      <c r="B6341" t="s">
        <v>134</v>
      </c>
      <c r="C6341" t="s">
        <v>497</v>
      </c>
      <c r="D6341" t="s">
        <v>54</v>
      </c>
      <c r="E6341" t="s">
        <v>6028</v>
      </c>
      <c r="F6341">
        <v>2.4E-2</v>
      </c>
      <c r="G6341">
        <v>2.4E-2</v>
      </c>
      <c r="H6341">
        <v>1</v>
      </c>
      <c r="J6341" t="s">
        <v>498</v>
      </c>
      <c r="K6341" t="s">
        <v>356</v>
      </c>
      <c r="L6341" t="s">
        <v>480</v>
      </c>
      <c r="M6341" t="s">
        <v>7663</v>
      </c>
      <c r="N6341" t="s">
        <v>5254</v>
      </c>
      <c r="O6341">
        <v>0</v>
      </c>
      <c r="P6341">
        <v>0</v>
      </c>
      <c r="Q6341">
        <v>1</v>
      </c>
    </row>
    <row r="6342" spans="1:17" x14ac:dyDescent="0.2">
      <c r="A6342" t="s">
        <v>498</v>
      </c>
      <c r="B6342" t="s">
        <v>134</v>
      </c>
      <c r="C6342" t="s">
        <v>497</v>
      </c>
      <c r="D6342" t="s">
        <v>54</v>
      </c>
      <c r="E6342" t="s">
        <v>6029</v>
      </c>
      <c r="F6342">
        <v>2.4E-2</v>
      </c>
      <c r="G6342">
        <v>2.4E-2</v>
      </c>
      <c r="H6342">
        <v>1</v>
      </c>
      <c r="J6342" t="s">
        <v>498</v>
      </c>
      <c r="K6342" t="s">
        <v>356</v>
      </c>
      <c r="L6342" t="s">
        <v>480</v>
      </c>
      <c r="M6342" t="s">
        <v>7663</v>
      </c>
      <c r="N6342" t="s">
        <v>5255</v>
      </c>
      <c r="O6342">
        <v>0</v>
      </c>
      <c r="P6342">
        <v>0</v>
      </c>
      <c r="Q6342">
        <v>1</v>
      </c>
    </row>
    <row r="6343" spans="1:17" x14ac:dyDescent="0.2">
      <c r="A6343" t="s">
        <v>498</v>
      </c>
      <c r="B6343" t="s">
        <v>134</v>
      </c>
      <c r="C6343" t="s">
        <v>497</v>
      </c>
      <c r="D6343" t="s">
        <v>54</v>
      </c>
      <c r="E6343" t="s">
        <v>6030</v>
      </c>
      <c r="F6343">
        <v>2.4E-2</v>
      </c>
      <c r="G6343">
        <v>2.4E-2</v>
      </c>
      <c r="H6343">
        <v>1</v>
      </c>
      <c r="J6343" t="s">
        <v>498</v>
      </c>
      <c r="K6343" t="s">
        <v>356</v>
      </c>
      <c r="L6343" t="s">
        <v>480</v>
      </c>
      <c r="M6343" t="s">
        <v>7663</v>
      </c>
      <c r="N6343" t="s">
        <v>5256</v>
      </c>
      <c r="O6343">
        <v>0</v>
      </c>
      <c r="P6343">
        <v>0</v>
      </c>
      <c r="Q6343">
        <v>1</v>
      </c>
    </row>
    <row r="6344" spans="1:17" x14ac:dyDescent="0.2">
      <c r="A6344" t="s">
        <v>498</v>
      </c>
      <c r="B6344" t="s">
        <v>134</v>
      </c>
      <c r="C6344" t="s">
        <v>497</v>
      </c>
      <c r="D6344" t="s">
        <v>54</v>
      </c>
      <c r="E6344" t="s">
        <v>6031</v>
      </c>
      <c r="F6344">
        <v>2.4E-2</v>
      </c>
      <c r="G6344">
        <v>2.4E-2</v>
      </c>
      <c r="H6344">
        <v>1</v>
      </c>
      <c r="J6344" t="s">
        <v>498</v>
      </c>
      <c r="K6344" t="s">
        <v>356</v>
      </c>
      <c r="L6344" t="s">
        <v>480</v>
      </c>
      <c r="M6344" t="s">
        <v>7663</v>
      </c>
      <c r="N6344" t="s">
        <v>5257</v>
      </c>
      <c r="O6344">
        <v>0</v>
      </c>
      <c r="P6344">
        <v>0</v>
      </c>
      <c r="Q6344">
        <v>1</v>
      </c>
    </row>
    <row r="6345" spans="1:17" x14ac:dyDescent="0.2">
      <c r="A6345" t="s">
        <v>498</v>
      </c>
      <c r="B6345" t="s">
        <v>134</v>
      </c>
      <c r="C6345" t="s">
        <v>497</v>
      </c>
      <c r="D6345" t="s">
        <v>54</v>
      </c>
      <c r="E6345" t="s">
        <v>6032</v>
      </c>
      <c r="F6345">
        <v>2.5000000000000001E-2</v>
      </c>
      <c r="G6345">
        <v>2.5000000000000001E-2</v>
      </c>
      <c r="H6345">
        <v>1</v>
      </c>
      <c r="J6345" t="s">
        <v>498</v>
      </c>
      <c r="K6345" t="s">
        <v>356</v>
      </c>
      <c r="L6345" t="s">
        <v>480</v>
      </c>
      <c r="M6345" t="s">
        <v>7663</v>
      </c>
      <c r="N6345" t="s">
        <v>5258</v>
      </c>
      <c r="O6345">
        <v>0</v>
      </c>
      <c r="P6345">
        <v>0</v>
      </c>
      <c r="Q6345">
        <v>1</v>
      </c>
    </row>
    <row r="6346" spans="1:17" x14ac:dyDescent="0.2">
      <c r="A6346" t="s">
        <v>498</v>
      </c>
      <c r="B6346" t="s">
        <v>134</v>
      </c>
      <c r="C6346" t="s">
        <v>497</v>
      </c>
      <c r="D6346" t="s">
        <v>54</v>
      </c>
      <c r="E6346" t="s">
        <v>6033</v>
      </c>
      <c r="F6346">
        <v>2.5000000000000001E-2</v>
      </c>
      <c r="G6346">
        <v>2.5000000000000001E-2</v>
      </c>
      <c r="H6346">
        <v>1</v>
      </c>
      <c r="J6346" t="s">
        <v>498</v>
      </c>
      <c r="K6346" t="s">
        <v>356</v>
      </c>
      <c r="L6346" t="s">
        <v>480</v>
      </c>
      <c r="M6346" t="s">
        <v>7663</v>
      </c>
      <c r="N6346" t="s">
        <v>5259</v>
      </c>
      <c r="O6346">
        <v>0</v>
      </c>
      <c r="P6346">
        <v>0</v>
      </c>
      <c r="Q6346">
        <v>1</v>
      </c>
    </row>
    <row r="6347" spans="1:17" x14ac:dyDescent="0.2">
      <c r="A6347" t="s">
        <v>498</v>
      </c>
      <c r="B6347" t="s">
        <v>134</v>
      </c>
      <c r="C6347" t="s">
        <v>497</v>
      </c>
      <c r="D6347" t="s">
        <v>54</v>
      </c>
      <c r="E6347" t="s">
        <v>6034</v>
      </c>
      <c r="F6347">
        <v>2.5000000000000001E-2</v>
      </c>
      <c r="G6347">
        <v>2.5000000000000001E-2</v>
      </c>
      <c r="H6347">
        <v>1</v>
      </c>
      <c r="J6347" t="s">
        <v>498</v>
      </c>
      <c r="K6347" t="s">
        <v>356</v>
      </c>
      <c r="L6347" t="s">
        <v>480</v>
      </c>
      <c r="M6347" t="s">
        <v>7663</v>
      </c>
      <c r="N6347" t="s">
        <v>5260</v>
      </c>
      <c r="O6347">
        <v>0</v>
      </c>
      <c r="P6347">
        <v>0</v>
      </c>
      <c r="Q6347">
        <v>1</v>
      </c>
    </row>
    <row r="6348" spans="1:17" x14ac:dyDescent="0.2">
      <c r="A6348" t="s">
        <v>498</v>
      </c>
      <c r="B6348" t="s">
        <v>134</v>
      </c>
      <c r="C6348" t="s">
        <v>497</v>
      </c>
      <c r="D6348" t="s">
        <v>54</v>
      </c>
      <c r="E6348" t="s">
        <v>6035</v>
      </c>
      <c r="F6348">
        <v>2.5000000000000001E-2</v>
      </c>
      <c r="G6348">
        <v>2.5000000000000001E-2</v>
      </c>
      <c r="H6348">
        <v>1</v>
      </c>
      <c r="J6348" t="s">
        <v>498</v>
      </c>
      <c r="K6348" t="s">
        <v>356</v>
      </c>
      <c r="L6348" t="s">
        <v>480</v>
      </c>
      <c r="M6348" t="s">
        <v>7663</v>
      </c>
      <c r="N6348" t="s">
        <v>5261</v>
      </c>
      <c r="O6348">
        <v>0</v>
      </c>
      <c r="P6348">
        <v>0</v>
      </c>
      <c r="Q6348">
        <v>1</v>
      </c>
    </row>
    <row r="6349" spans="1:17" x14ac:dyDescent="0.2">
      <c r="A6349" t="s">
        <v>498</v>
      </c>
      <c r="B6349" t="s">
        <v>134</v>
      </c>
      <c r="C6349" t="s">
        <v>497</v>
      </c>
      <c r="D6349" t="s">
        <v>54</v>
      </c>
      <c r="E6349" t="s">
        <v>6036</v>
      </c>
      <c r="F6349">
        <v>2.5000000000000001E-2</v>
      </c>
      <c r="G6349">
        <v>2.5000000000000001E-2</v>
      </c>
      <c r="H6349">
        <v>1</v>
      </c>
      <c r="J6349" t="s">
        <v>498</v>
      </c>
      <c r="K6349" t="s">
        <v>356</v>
      </c>
      <c r="L6349" t="s">
        <v>480</v>
      </c>
      <c r="M6349" t="s">
        <v>7663</v>
      </c>
      <c r="N6349" t="s">
        <v>5262</v>
      </c>
      <c r="O6349">
        <v>0</v>
      </c>
      <c r="P6349">
        <v>0</v>
      </c>
      <c r="Q6349">
        <v>1</v>
      </c>
    </row>
    <row r="6350" spans="1:17" x14ac:dyDescent="0.2">
      <c r="A6350" t="s">
        <v>498</v>
      </c>
      <c r="B6350" t="s">
        <v>134</v>
      </c>
      <c r="C6350" t="s">
        <v>497</v>
      </c>
      <c r="D6350" t="s">
        <v>54</v>
      </c>
      <c r="E6350" t="s">
        <v>6037</v>
      </c>
      <c r="F6350">
        <v>2.4E-2</v>
      </c>
      <c r="G6350">
        <v>2.5000000000000001E-2</v>
      </c>
      <c r="H6350">
        <v>1</v>
      </c>
      <c r="J6350" t="s">
        <v>498</v>
      </c>
      <c r="K6350" t="s">
        <v>356</v>
      </c>
      <c r="L6350" t="s">
        <v>480</v>
      </c>
      <c r="M6350" t="s">
        <v>7663</v>
      </c>
      <c r="N6350" t="s">
        <v>5263</v>
      </c>
      <c r="O6350">
        <v>0</v>
      </c>
      <c r="P6350">
        <v>0</v>
      </c>
      <c r="Q6350">
        <v>1</v>
      </c>
    </row>
    <row r="6351" spans="1:17" x14ac:dyDescent="0.2">
      <c r="A6351" t="s">
        <v>498</v>
      </c>
      <c r="B6351" t="s">
        <v>134</v>
      </c>
      <c r="C6351" t="s">
        <v>497</v>
      </c>
      <c r="D6351" t="s">
        <v>54</v>
      </c>
      <c r="E6351" t="s">
        <v>6038</v>
      </c>
      <c r="F6351">
        <v>2.4E-2</v>
      </c>
      <c r="G6351">
        <v>2.4E-2</v>
      </c>
      <c r="H6351">
        <v>1</v>
      </c>
      <c r="J6351" t="s">
        <v>498</v>
      </c>
      <c r="K6351" t="s">
        <v>356</v>
      </c>
      <c r="L6351" t="s">
        <v>480</v>
      </c>
      <c r="M6351" t="s">
        <v>7663</v>
      </c>
      <c r="N6351" t="s">
        <v>5264</v>
      </c>
      <c r="O6351">
        <v>0</v>
      </c>
      <c r="P6351">
        <v>0</v>
      </c>
      <c r="Q6351">
        <v>1</v>
      </c>
    </row>
    <row r="6352" spans="1:17" x14ac:dyDescent="0.2">
      <c r="A6352" t="s">
        <v>498</v>
      </c>
      <c r="B6352" t="s">
        <v>134</v>
      </c>
      <c r="C6352" t="s">
        <v>497</v>
      </c>
      <c r="D6352" t="s">
        <v>54</v>
      </c>
      <c r="E6352" t="s">
        <v>6039</v>
      </c>
      <c r="F6352">
        <v>7.5999999999999998E-2</v>
      </c>
      <c r="G6352">
        <v>7.5999999999999998E-2</v>
      </c>
      <c r="H6352">
        <v>1</v>
      </c>
      <c r="J6352" t="s">
        <v>498</v>
      </c>
      <c r="K6352" t="s">
        <v>356</v>
      </c>
      <c r="L6352" t="s">
        <v>480</v>
      </c>
      <c r="M6352" t="s">
        <v>7663</v>
      </c>
      <c r="N6352" t="s">
        <v>5265</v>
      </c>
      <c r="O6352">
        <v>0</v>
      </c>
      <c r="P6352">
        <v>0</v>
      </c>
      <c r="Q6352">
        <v>1</v>
      </c>
    </row>
    <row r="6353" spans="1:17" x14ac:dyDescent="0.2">
      <c r="A6353" t="s">
        <v>498</v>
      </c>
      <c r="B6353" t="s">
        <v>134</v>
      </c>
      <c r="C6353" t="s">
        <v>497</v>
      </c>
      <c r="D6353" t="s">
        <v>54</v>
      </c>
      <c r="E6353" t="s">
        <v>6040</v>
      </c>
      <c r="F6353">
        <v>2.4E-2</v>
      </c>
      <c r="G6353">
        <v>2.4E-2</v>
      </c>
      <c r="H6353">
        <v>1</v>
      </c>
      <c r="J6353" t="s">
        <v>498</v>
      </c>
      <c r="K6353" t="s">
        <v>356</v>
      </c>
      <c r="L6353" t="s">
        <v>480</v>
      </c>
      <c r="M6353" t="s">
        <v>7663</v>
      </c>
      <c r="N6353" t="s">
        <v>5266</v>
      </c>
      <c r="O6353">
        <v>0</v>
      </c>
      <c r="P6353">
        <v>0</v>
      </c>
      <c r="Q6353">
        <v>1</v>
      </c>
    </row>
    <row r="6354" spans="1:17" x14ac:dyDescent="0.2">
      <c r="A6354" t="s">
        <v>498</v>
      </c>
      <c r="B6354" t="s">
        <v>134</v>
      </c>
      <c r="C6354" t="s">
        <v>497</v>
      </c>
      <c r="D6354" t="s">
        <v>54</v>
      </c>
      <c r="E6354" t="s">
        <v>6041</v>
      </c>
      <c r="F6354">
        <v>2.4E-2</v>
      </c>
      <c r="G6354">
        <v>2.4E-2</v>
      </c>
      <c r="H6354">
        <v>1</v>
      </c>
      <c r="J6354" t="s">
        <v>498</v>
      </c>
      <c r="K6354" t="s">
        <v>356</v>
      </c>
      <c r="L6354" t="s">
        <v>480</v>
      </c>
      <c r="M6354" t="s">
        <v>7663</v>
      </c>
      <c r="N6354" t="s">
        <v>5267</v>
      </c>
      <c r="O6354">
        <v>0</v>
      </c>
      <c r="P6354">
        <v>0</v>
      </c>
      <c r="Q6354">
        <v>1</v>
      </c>
    </row>
    <row r="6355" spans="1:17" x14ac:dyDescent="0.2">
      <c r="A6355" t="s">
        <v>498</v>
      </c>
      <c r="B6355" t="s">
        <v>134</v>
      </c>
      <c r="C6355" t="s">
        <v>497</v>
      </c>
      <c r="D6355" t="s">
        <v>54</v>
      </c>
      <c r="E6355" t="s">
        <v>6042</v>
      </c>
      <c r="F6355">
        <v>2.4E-2</v>
      </c>
      <c r="G6355">
        <v>2.4E-2</v>
      </c>
      <c r="H6355">
        <v>1</v>
      </c>
      <c r="J6355" t="s">
        <v>498</v>
      </c>
      <c r="K6355" t="s">
        <v>356</v>
      </c>
      <c r="L6355" t="s">
        <v>480</v>
      </c>
      <c r="M6355" t="s">
        <v>7663</v>
      </c>
      <c r="N6355" t="s">
        <v>5268</v>
      </c>
      <c r="O6355">
        <v>0</v>
      </c>
      <c r="P6355">
        <v>0</v>
      </c>
      <c r="Q6355">
        <v>1</v>
      </c>
    </row>
    <row r="6356" spans="1:17" x14ac:dyDescent="0.2">
      <c r="A6356" t="s">
        <v>498</v>
      </c>
      <c r="B6356" t="s">
        <v>134</v>
      </c>
      <c r="C6356" t="s">
        <v>497</v>
      </c>
      <c r="D6356" t="s">
        <v>54</v>
      </c>
      <c r="E6356" t="s">
        <v>6043</v>
      </c>
      <c r="F6356">
        <v>2.4E-2</v>
      </c>
      <c r="G6356">
        <v>2.4E-2</v>
      </c>
      <c r="H6356">
        <v>1</v>
      </c>
      <c r="J6356" t="s">
        <v>498</v>
      </c>
      <c r="K6356" t="s">
        <v>356</v>
      </c>
      <c r="L6356" t="s">
        <v>480</v>
      </c>
      <c r="M6356" t="s">
        <v>7663</v>
      </c>
      <c r="N6356" t="s">
        <v>5269</v>
      </c>
      <c r="O6356">
        <v>0</v>
      </c>
      <c r="P6356">
        <v>0</v>
      </c>
      <c r="Q6356">
        <v>1</v>
      </c>
    </row>
    <row r="6357" spans="1:17" x14ac:dyDescent="0.2">
      <c r="A6357" t="s">
        <v>498</v>
      </c>
      <c r="B6357" t="s">
        <v>134</v>
      </c>
      <c r="C6357" t="s">
        <v>497</v>
      </c>
      <c r="D6357" t="s">
        <v>54</v>
      </c>
      <c r="E6357" t="s">
        <v>6044</v>
      </c>
      <c r="F6357">
        <v>2.4E-2</v>
      </c>
      <c r="G6357">
        <v>2.4E-2</v>
      </c>
      <c r="H6357">
        <v>1</v>
      </c>
      <c r="J6357" t="s">
        <v>498</v>
      </c>
      <c r="K6357" t="s">
        <v>356</v>
      </c>
      <c r="L6357" t="s">
        <v>480</v>
      </c>
      <c r="M6357" t="s">
        <v>7663</v>
      </c>
      <c r="N6357" t="s">
        <v>5270</v>
      </c>
      <c r="O6357">
        <v>0</v>
      </c>
      <c r="P6357">
        <v>0</v>
      </c>
      <c r="Q6357">
        <v>1</v>
      </c>
    </row>
    <row r="6358" spans="1:17" x14ac:dyDescent="0.2">
      <c r="A6358" t="s">
        <v>498</v>
      </c>
      <c r="B6358" t="s">
        <v>134</v>
      </c>
      <c r="C6358" t="s">
        <v>497</v>
      </c>
      <c r="D6358" t="s">
        <v>54</v>
      </c>
      <c r="E6358" t="s">
        <v>6045</v>
      </c>
      <c r="F6358">
        <v>2.4E-2</v>
      </c>
      <c r="G6358">
        <v>2.4E-2</v>
      </c>
      <c r="H6358">
        <v>1</v>
      </c>
      <c r="J6358" t="s">
        <v>498</v>
      </c>
      <c r="K6358" t="s">
        <v>356</v>
      </c>
      <c r="L6358" t="s">
        <v>480</v>
      </c>
      <c r="M6358" t="s">
        <v>7663</v>
      </c>
      <c r="N6358" t="s">
        <v>5271</v>
      </c>
      <c r="O6358">
        <v>0</v>
      </c>
      <c r="P6358">
        <v>0</v>
      </c>
      <c r="Q6358">
        <v>1</v>
      </c>
    </row>
    <row r="6359" spans="1:17" x14ac:dyDescent="0.2">
      <c r="A6359" t="s">
        <v>498</v>
      </c>
      <c r="B6359" t="s">
        <v>134</v>
      </c>
      <c r="C6359" t="s">
        <v>497</v>
      </c>
      <c r="D6359" t="s">
        <v>54</v>
      </c>
      <c r="E6359" t="s">
        <v>6046</v>
      </c>
      <c r="F6359">
        <v>2.4E-2</v>
      </c>
      <c r="G6359">
        <v>2.4E-2</v>
      </c>
      <c r="H6359">
        <v>1</v>
      </c>
      <c r="J6359" t="s">
        <v>498</v>
      </c>
      <c r="K6359" t="s">
        <v>356</v>
      </c>
      <c r="L6359" t="s">
        <v>480</v>
      </c>
      <c r="M6359" t="s">
        <v>7663</v>
      </c>
      <c r="N6359" t="s">
        <v>5272</v>
      </c>
      <c r="O6359">
        <v>0</v>
      </c>
      <c r="P6359">
        <v>0</v>
      </c>
      <c r="Q6359">
        <v>1</v>
      </c>
    </row>
    <row r="6360" spans="1:17" x14ac:dyDescent="0.2">
      <c r="A6360" t="s">
        <v>498</v>
      </c>
      <c r="B6360" t="s">
        <v>134</v>
      </c>
      <c r="C6360" t="s">
        <v>497</v>
      </c>
      <c r="D6360" t="s">
        <v>54</v>
      </c>
      <c r="E6360" t="s">
        <v>6047</v>
      </c>
      <c r="F6360">
        <v>2.4E-2</v>
      </c>
      <c r="G6360">
        <v>2.4E-2</v>
      </c>
      <c r="H6360">
        <v>1</v>
      </c>
      <c r="J6360" t="s">
        <v>498</v>
      </c>
      <c r="K6360" t="s">
        <v>356</v>
      </c>
      <c r="L6360" t="s">
        <v>480</v>
      </c>
      <c r="M6360" t="s">
        <v>7663</v>
      </c>
      <c r="N6360" t="s">
        <v>5273</v>
      </c>
      <c r="O6360">
        <v>0</v>
      </c>
      <c r="P6360">
        <v>0</v>
      </c>
      <c r="Q6360">
        <v>1</v>
      </c>
    </row>
    <row r="6361" spans="1:17" x14ac:dyDescent="0.2">
      <c r="A6361" t="s">
        <v>498</v>
      </c>
      <c r="B6361" t="s">
        <v>134</v>
      </c>
      <c r="C6361" t="s">
        <v>497</v>
      </c>
      <c r="D6361" t="s">
        <v>54</v>
      </c>
      <c r="E6361" t="s">
        <v>6048</v>
      </c>
      <c r="F6361">
        <v>2.4E-2</v>
      </c>
      <c r="G6361">
        <v>2.4E-2</v>
      </c>
      <c r="H6361">
        <v>1</v>
      </c>
      <c r="J6361" t="s">
        <v>498</v>
      </c>
      <c r="K6361" t="s">
        <v>356</v>
      </c>
      <c r="L6361" t="s">
        <v>480</v>
      </c>
      <c r="M6361" t="s">
        <v>7663</v>
      </c>
      <c r="N6361" t="s">
        <v>5274</v>
      </c>
      <c r="O6361">
        <v>0</v>
      </c>
      <c r="P6361">
        <v>0</v>
      </c>
      <c r="Q6361">
        <v>1</v>
      </c>
    </row>
    <row r="6362" spans="1:17" x14ac:dyDescent="0.2">
      <c r="A6362" t="s">
        <v>498</v>
      </c>
      <c r="B6362" t="s">
        <v>134</v>
      </c>
      <c r="C6362" t="s">
        <v>497</v>
      </c>
      <c r="D6362" t="s">
        <v>54</v>
      </c>
      <c r="E6362" t="s">
        <v>6049</v>
      </c>
      <c r="F6362">
        <v>2.4E-2</v>
      </c>
      <c r="G6362">
        <v>2.4E-2</v>
      </c>
      <c r="H6362">
        <v>1</v>
      </c>
      <c r="J6362" t="s">
        <v>498</v>
      </c>
      <c r="K6362" t="s">
        <v>356</v>
      </c>
      <c r="L6362" t="s">
        <v>480</v>
      </c>
      <c r="M6362" t="s">
        <v>7663</v>
      </c>
      <c r="N6362" t="s">
        <v>5275</v>
      </c>
      <c r="O6362">
        <v>0</v>
      </c>
      <c r="P6362">
        <v>0</v>
      </c>
      <c r="Q6362">
        <v>1</v>
      </c>
    </row>
    <row r="6363" spans="1:17" x14ac:dyDescent="0.2">
      <c r="A6363" t="s">
        <v>498</v>
      </c>
      <c r="B6363" t="s">
        <v>134</v>
      </c>
      <c r="C6363" t="s">
        <v>497</v>
      </c>
      <c r="D6363" t="s">
        <v>54</v>
      </c>
      <c r="E6363" t="s">
        <v>6050</v>
      </c>
      <c r="F6363">
        <v>2.4E-2</v>
      </c>
      <c r="G6363">
        <v>2.4E-2</v>
      </c>
      <c r="H6363">
        <v>1</v>
      </c>
      <c r="J6363" t="s">
        <v>498</v>
      </c>
      <c r="K6363" t="s">
        <v>356</v>
      </c>
      <c r="L6363" t="s">
        <v>480</v>
      </c>
      <c r="M6363" t="s">
        <v>7663</v>
      </c>
      <c r="N6363" t="s">
        <v>5276</v>
      </c>
      <c r="O6363">
        <v>0</v>
      </c>
      <c r="P6363">
        <v>0</v>
      </c>
      <c r="Q6363">
        <v>1</v>
      </c>
    </row>
    <row r="6364" spans="1:17" x14ac:dyDescent="0.2">
      <c r="A6364" t="s">
        <v>498</v>
      </c>
      <c r="B6364" t="s">
        <v>134</v>
      </c>
      <c r="C6364" t="s">
        <v>497</v>
      </c>
      <c r="D6364" t="s">
        <v>54</v>
      </c>
      <c r="E6364" t="s">
        <v>6051</v>
      </c>
      <c r="F6364">
        <v>2.4E-2</v>
      </c>
      <c r="G6364">
        <v>2.4E-2</v>
      </c>
      <c r="H6364">
        <v>1</v>
      </c>
      <c r="J6364" t="s">
        <v>498</v>
      </c>
      <c r="K6364" t="s">
        <v>356</v>
      </c>
      <c r="L6364" t="s">
        <v>480</v>
      </c>
      <c r="M6364" t="s">
        <v>7663</v>
      </c>
      <c r="N6364" t="s">
        <v>5277</v>
      </c>
      <c r="O6364">
        <v>0</v>
      </c>
      <c r="P6364">
        <v>0</v>
      </c>
      <c r="Q6364">
        <v>1</v>
      </c>
    </row>
    <row r="6365" spans="1:17" x14ac:dyDescent="0.2">
      <c r="A6365" t="s">
        <v>498</v>
      </c>
      <c r="B6365" t="s">
        <v>134</v>
      </c>
      <c r="C6365" t="s">
        <v>497</v>
      </c>
      <c r="D6365" t="s">
        <v>54</v>
      </c>
      <c r="E6365" t="s">
        <v>6052</v>
      </c>
      <c r="F6365">
        <v>2.4E-2</v>
      </c>
      <c r="G6365">
        <v>2.4E-2</v>
      </c>
      <c r="H6365">
        <v>1</v>
      </c>
      <c r="J6365" t="s">
        <v>498</v>
      </c>
      <c r="K6365" t="s">
        <v>356</v>
      </c>
      <c r="L6365" t="s">
        <v>480</v>
      </c>
      <c r="M6365" t="s">
        <v>7663</v>
      </c>
      <c r="N6365" t="s">
        <v>5278</v>
      </c>
      <c r="O6365">
        <v>0</v>
      </c>
      <c r="P6365">
        <v>0</v>
      </c>
      <c r="Q6365">
        <v>1</v>
      </c>
    </row>
    <row r="6366" spans="1:17" x14ac:dyDescent="0.2">
      <c r="A6366" t="s">
        <v>498</v>
      </c>
      <c r="B6366" t="s">
        <v>134</v>
      </c>
      <c r="C6366" t="s">
        <v>497</v>
      </c>
      <c r="D6366" t="s">
        <v>54</v>
      </c>
      <c r="E6366" t="s">
        <v>6053</v>
      </c>
      <c r="F6366">
        <v>2.3E-2</v>
      </c>
      <c r="G6366">
        <v>2.3E-2</v>
      </c>
      <c r="H6366">
        <v>1</v>
      </c>
      <c r="J6366" t="s">
        <v>498</v>
      </c>
      <c r="K6366" t="s">
        <v>356</v>
      </c>
      <c r="L6366" t="s">
        <v>480</v>
      </c>
      <c r="M6366" t="s">
        <v>7663</v>
      </c>
      <c r="N6366" t="s">
        <v>5279</v>
      </c>
      <c r="O6366">
        <v>0</v>
      </c>
      <c r="P6366">
        <v>0</v>
      </c>
      <c r="Q6366">
        <v>1</v>
      </c>
    </row>
    <row r="6367" spans="1:17" x14ac:dyDescent="0.2">
      <c r="A6367" t="s">
        <v>498</v>
      </c>
      <c r="B6367" t="s">
        <v>134</v>
      </c>
      <c r="C6367" t="s">
        <v>497</v>
      </c>
      <c r="D6367" t="s">
        <v>54</v>
      </c>
      <c r="E6367" t="s">
        <v>6054</v>
      </c>
      <c r="F6367">
        <v>2.3E-2</v>
      </c>
      <c r="G6367">
        <v>2.3E-2</v>
      </c>
      <c r="H6367">
        <v>1</v>
      </c>
      <c r="J6367" t="s">
        <v>498</v>
      </c>
      <c r="K6367" t="s">
        <v>356</v>
      </c>
      <c r="L6367" t="s">
        <v>480</v>
      </c>
      <c r="M6367" t="s">
        <v>7663</v>
      </c>
      <c r="N6367" t="s">
        <v>5280</v>
      </c>
      <c r="O6367">
        <v>0</v>
      </c>
      <c r="P6367">
        <v>0</v>
      </c>
      <c r="Q6367">
        <v>1</v>
      </c>
    </row>
    <row r="6368" spans="1:17" x14ac:dyDescent="0.2">
      <c r="A6368" t="s">
        <v>498</v>
      </c>
      <c r="B6368" t="s">
        <v>134</v>
      </c>
      <c r="C6368" t="s">
        <v>497</v>
      </c>
      <c r="D6368" t="s">
        <v>54</v>
      </c>
      <c r="E6368" t="s">
        <v>6055</v>
      </c>
      <c r="F6368">
        <v>2.3E-2</v>
      </c>
      <c r="G6368">
        <v>2.3E-2</v>
      </c>
      <c r="H6368">
        <v>1</v>
      </c>
      <c r="J6368" t="s">
        <v>498</v>
      </c>
      <c r="K6368" t="s">
        <v>356</v>
      </c>
      <c r="L6368" t="s">
        <v>480</v>
      </c>
      <c r="M6368" t="s">
        <v>7663</v>
      </c>
      <c r="N6368" t="s">
        <v>5281</v>
      </c>
      <c r="O6368">
        <v>0</v>
      </c>
      <c r="P6368">
        <v>0</v>
      </c>
      <c r="Q6368">
        <v>1</v>
      </c>
    </row>
    <row r="6369" spans="1:17" x14ac:dyDescent="0.2">
      <c r="A6369" t="s">
        <v>498</v>
      </c>
      <c r="B6369" t="s">
        <v>134</v>
      </c>
      <c r="C6369" t="s">
        <v>497</v>
      </c>
      <c r="D6369" t="s">
        <v>54</v>
      </c>
      <c r="E6369" t="s">
        <v>6056</v>
      </c>
      <c r="F6369">
        <v>2.4E-2</v>
      </c>
      <c r="G6369">
        <v>2.4E-2</v>
      </c>
      <c r="H6369">
        <v>1</v>
      </c>
      <c r="J6369" t="s">
        <v>498</v>
      </c>
      <c r="K6369" t="s">
        <v>356</v>
      </c>
      <c r="L6369" t="s">
        <v>480</v>
      </c>
      <c r="M6369" t="s">
        <v>7663</v>
      </c>
      <c r="N6369" t="s">
        <v>5282</v>
      </c>
      <c r="O6369">
        <v>0</v>
      </c>
      <c r="P6369">
        <v>0</v>
      </c>
      <c r="Q6369">
        <v>1</v>
      </c>
    </row>
    <row r="6370" spans="1:17" x14ac:dyDescent="0.2">
      <c r="A6370" t="s">
        <v>498</v>
      </c>
      <c r="B6370" t="s">
        <v>134</v>
      </c>
      <c r="C6370" t="s">
        <v>497</v>
      </c>
      <c r="D6370" t="s">
        <v>54</v>
      </c>
      <c r="E6370" t="s">
        <v>6057</v>
      </c>
      <c r="F6370">
        <v>2.4E-2</v>
      </c>
      <c r="G6370">
        <v>2.5000000000000001E-2</v>
      </c>
      <c r="H6370">
        <v>1</v>
      </c>
      <c r="J6370" t="s">
        <v>498</v>
      </c>
      <c r="K6370" t="s">
        <v>356</v>
      </c>
      <c r="L6370" t="s">
        <v>480</v>
      </c>
      <c r="M6370" t="s">
        <v>7663</v>
      </c>
      <c r="N6370" t="s">
        <v>5283</v>
      </c>
      <c r="O6370">
        <v>0</v>
      </c>
      <c r="P6370">
        <v>0</v>
      </c>
      <c r="Q6370">
        <v>1</v>
      </c>
    </row>
    <row r="6371" spans="1:17" x14ac:dyDescent="0.2">
      <c r="A6371" t="s">
        <v>498</v>
      </c>
      <c r="B6371" t="s">
        <v>134</v>
      </c>
      <c r="C6371" t="s">
        <v>497</v>
      </c>
      <c r="D6371" t="s">
        <v>54</v>
      </c>
      <c r="E6371" t="s">
        <v>6058</v>
      </c>
      <c r="F6371">
        <v>2.4E-2</v>
      </c>
      <c r="G6371">
        <v>2.4E-2</v>
      </c>
      <c r="H6371">
        <v>1</v>
      </c>
      <c r="J6371" t="s">
        <v>498</v>
      </c>
      <c r="K6371" t="s">
        <v>356</v>
      </c>
      <c r="L6371" t="s">
        <v>480</v>
      </c>
      <c r="M6371" t="s">
        <v>7663</v>
      </c>
      <c r="N6371" t="s">
        <v>5284</v>
      </c>
      <c r="O6371">
        <v>0</v>
      </c>
      <c r="P6371">
        <v>0</v>
      </c>
      <c r="Q6371">
        <v>1</v>
      </c>
    </row>
    <row r="6372" spans="1:17" x14ac:dyDescent="0.2">
      <c r="A6372" t="s">
        <v>498</v>
      </c>
      <c r="B6372" t="s">
        <v>134</v>
      </c>
      <c r="C6372" t="s">
        <v>497</v>
      </c>
      <c r="D6372" t="s">
        <v>54</v>
      </c>
      <c r="E6372" t="s">
        <v>6059</v>
      </c>
      <c r="F6372">
        <v>2.5000000000000001E-2</v>
      </c>
      <c r="G6372">
        <v>2.5000000000000001E-2</v>
      </c>
      <c r="H6372">
        <v>1</v>
      </c>
      <c r="J6372" t="s">
        <v>498</v>
      </c>
      <c r="K6372" t="s">
        <v>356</v>
      </c>
      <c r="L6372" t="s">
        <v>480</v>
      </c>
      <c r="M6372" t="s">
        <v>7663</v>
      </c>
      <c r="N6372" t="s">
        <v>5285</v>
      </c>
      <c r="O6372">
        <v>0</v>
      </c>
      <c r="P6372">
        <v>0</v>
      </c>
      <c r="Q6372">
        <v>1</v>
      </c>
    </row>
    <row r="6373" spans="1:17" x14ac:dyDescent="0.2">
      <c r="A6373" t="s">
        <v>498</v>
      </c>
      <c r="B6373" t="s">
        <v>134</v>
      </c>
      <c r="C6373" t="s">
        <v>497</v>
      </c>
      <c r="D6373" t="s">
        <v>54</v>
      </c>
      <c r="E6373" t="s">
        <v>6060</v>
      </c>
      <c r="F6373">
        <v>2.5000000000000001E-2</v>
      </c>
      <c r="G6373">
        <v>2.5000000000000001E-2</v>
      </c>
      <c r="H6373">
        <v>1</v>
      </c>
      <c r="J6373" t="s">
        <v>498</v>
      </c>
      <c r="K6373" t="s">
        <v>356</v>
      </c>
      <c r="L6373" t="s">
        <v>480</v>
      </c>
      <c r="M6373" t="s">
        <v>7663</v>
      </c>
      <c r="N6373" t="s">
        <v>5286</v>
      </c>
      <c r="O6373">
        <v>0</v>
      </c>
      <c r="P6373">
        <v>0</v>
      </c>
      <c r="Q6373">
        <v>1</v>
      </c>
    </row>
    <row r="6374" spans="1:17" x14ac:dyDescent="0.2">
      <c r="A6374" t="s">
        <v>498</v>
      </c>
      <c r="B6374" t="s">
        <v>134</v>
      </c>
      <c r="C6374" t="s">
        <v>497</v>
      </c>
      <c r="D6374" t="s">
        <v>54</v>
      </c>
      <c r="E6374" t="s">
        <v>6061</v>
      </c>
      <c r="F6374">
        <v>2.4E-2</v>
      </c>
      <c r="G6374">
        <v>2.4E-2</v>
      </c>
      <c r="H6374">
        <v>1</v>
      </c>
      <c r="J6374" t="s">
        <v>498</v>
      </c>
      <c r="K6374" t="s">
        <v>356</v>
      </c>
      <c r="L6374" t="s">
        <v>480</v>
      </c>
      <c r="M6374" t="s">
        <v>7663</v>
      </c>
      <c r="N6374" t="s">
        <v>5287</v>
      </c>
      <c r="O6374">
        <v>0</v>
      </c>
      <c r="P6374">
        <v>0</v>
      </c>
      <c r="Q6374">
        <v>1</v>
      </c>
    </row>
    <row r="6375" spans="1:17" x14ac:dyDescent="0.2">
      <c r="A6375" t="s">
        <v>498</v>
      </c>
      <c r="B6375" t="s">
        <v>134</v>
      </c>
      <c r="C6375" t="s">
        <v>497</v>
      </c>
      <c r="D6375" t="s">
        <v>54</v>
      </c>
      <c r="E6375" t="s">
        <v>6062</v>
      </c>
      <c r="F6375">
        <v>2.5000000000000001E-2</v>
      </c>
      <c r="G6375">
        <v>2.5000000000000001E-2</v>
      </c>
      <c r="H6375">
        <v>1</v>
      </c>
      <c r="J6375" t="s">
        <v>498</v>
      </c>
      <c r="K6375" t="s">
        <v>356</v>
      </c>
      <c r="L6375" t="s">
        <v>480</v>
      </c>
      <c r="M6375" t="s">
        <v>7663</v>
      </c>
      <c r="N6375" t="s">
        <v>5288</v>
      </c>
      <c r="O6375">
        <v>0</v>
      </c>
      <c r="P6375">
        <v>0</v>
      </c>
      <c r="Q6375">
        <v>1</v>
      </c>
    </row>
    <row r="6376" spans="1:17" x14ac:dyDescent="0.2">
      <c r="A6376" t="s">
        <v>498</v>
      </c>
      <c r="B6376" t="s">
        <v>134</v>
      </c>
      <c r="C6376" t="s">
        <v>497</v>
      </c>
      <c r="D6376" t="s">
        <v>54</v>
      </c>
      <c r="E6376" t="s">
        <v>6063</v>
      </c>
      <c r="F6376">
        <v>0.122</v>
      </c>
      <c r="G6376">
        <v>0.122</v>
      </c>
      <c r="H6376">
        <v>1</v>
      </c>
      <c r="J6376" t="s">
        <v>498</v>
      </c>
      <c r="K6376" t="s">
        <v>356</v>
      </c>
      <c r="L6376" t="s">
        <v>480</v>
      </c>
      <c r="M6376" t="s">
        <v>7663</v>
      </c>
      <c r="N6376" t="s">
        <v>5289</v>
      </c>
      <c r="O6376">
        <v>0</v>
      </c>
      <c r="P6376">
        <v>0</v>
      </c>
      <c r="Q6376">
        <v>1</v>
      </c>
    </row>
    <row r="6377" spans="1:17" x14ac:dyDescent="0.2">
      <c r="A6377" t="s">
        <v>498</v>
      </c>
      <c r="B6377" t="s">
        <v>134</v>
      </c>
      <c r="C6377" t="s">
        <v>497</v>
      </c>
      <c r="D6377" t="s">
        <v>54</v>
      </c>
      <c r="E6377" t="s">
        <v>6064</v>
      </c>
      <c r="F6377">
        <v>2.5000000000000001E-2</v>
      </c>
      <c r="G6377">
        <v>2.5000000000000001E-2</v>
      </c>
      <c r="H6377">
        <v>1</v>
      </c>
      <c r="J6377" t="s">
        <v>498</v>
      </c>
      <c r="K6377" t="s">
        <v>356</v>
      </c>
      <c r="L6377" t="s">
        <v>480</v>
      </c>
      <c r="M6377" t="s">
        <v>7663</v>
      </c>
      <c r="N6377" t="s">
        <v>5290</v>
      </c>
      <c r="O6377">
        <v>0</v>
      </c>
      <c r="P6377">
        <v>0</v>
      </c>
      <c r="Q6377">
        <v>1</v>
      </c>
    </row>
    <row r="6378" spans="1:17" x14ac:dyDescent="0.2">
      <c r="A6378" t="s">
        <v>498</v>
      </c>
      <c r="B6378" t="s">
        <v>134</v>
      </c>
      <c r="C6378" t="s">
        <v>497</v>
      </c>
      <c r="D6378" t="s">
        <v>54</v>
      </c>
      <c r="E6378" t="s">
        <v>6065</v>
      </c>
      <c r="F6378">
        <v>2.5000000000000001E-2</v>
      </c>
      <c r="G6378">
        <v>2.5000000000000001E-2</v>
      </c>
      <c r="H6378">
        <v>1</v>
      </c>
      <c r="J6378" t="s">
        <v>498</v>
      </c>
      <c r="K6378" t="s">
        <v>356</v>
      </c>
      <c r="L6378" t="s">
        <v>480</v>
      </c>
      <c r="M6378" t="s">
        <v>7663</v>
      </c>
      <c r="N6378" t="s">
        <v>5291</v>
      </c>
      <c r="O6378">
        <v>0</v>
      </c>
      <c r="P6378">
        <v>0</v>
      </c>
      <c r="Q6378">
        <v>1</v>
      </c>
    </row>
    <row r="6379" spans="1:17" x14ac:dyDescent="0.2">
      <c r="A6379" t="s">
        <v>498</v>
      </c>
      <c r="B6379" t="s">
        <v>134</v>
      </c>
      <c r="C6379" t="s">
        <v>497</v>
      </c>
      <c r="D6379" t="s">
        <v>54</v>
      </c>
      <c r="E6379" t="s">
        <v>6066</v>
      </c>
      <c r="F6379">
        <v>2.4E-2</v>
      </c>
      <c r="G6379">
        <v>2.4E-2</v>
      </c>
      <c r="H6379">
        <v>1</v>
      </c>
      <c r="J6379" t="s">
        <v>498</v>
      </c>
      <c r="K6379" t="s">
        <v>356</v>
      </c>
      <c r="L6379" t="s">
        <v>480</v>
      </c>
      <c r="M6379" t="s">
        <v>7663</v>
      </c>
      <c r="N6379" t="s">
        <v>5292</v>
      </c>
      <c r="O6379">
        <v>0</v>
      </c>
      <c r="P6379">
        <v>0</v>
      </c>
      <c r="Q6379">
        <v>1</v>
      </c>
    </row>
    <row r="6380" spans="1:17" x14ac:dyDescent="0.2">
      <c r="A6380" t="s">
        <v>498</v>
      </c>
      <c r="B6380" t="s">
        <v>134</v>
      </c>
      <c r="C6380" t="s">
        <v>497</v>
      </c>
      <c r="D6380" t="s">
        <v>54</v>
      </c>
      <c r="E6380" t="s">
        <v>6067</v>
      </c>
      <c r="F6380">
        <v>2.3E-2</v>
      </c>
      <c r="G6380">
        <v>2.3E-2</v>
      </c>
      <c r="H6380">
        <v>1</v>
      </c>
      <c r="J6380" t="s">
        <v>498</v>
      </c>
      <c r="K6380" t="s">
        <v>356</v>
      </c>
      <c r="L6380" t="s">
        <v>480</v>
      </c>
      <c r="M6380" t="s">
        <v>7663</v>
      </c>
      <c r="N6380" t="s">
        <v>5293</v>
      </c>
      <c r="O6380">
        <v>0</v>
      </c>
      <c r="P6380">
        <v>0</v>
      </c>
      <c r="Q6380">
        <v>1</v>
      </c>
    </row>
    <row r="6381" spans="1:17" x14ac:dyDescent="0.2">
      <c r="A6381" t="s">
        <v>498</v>
      </c>
      <c r="B6381" t="s">
        <v>134</v>
      </c>
      <c r="C6381" t="s">
        <v>497</v>
      </c>
      <c r="D6381" t="s">
        <v>54</v>
      </c>
      <c r="E6381" t="s">
        <v>6068</v>
      </c>
      <c r="F6381">
        <v>2.3E-2</v>
      </c>
      <c r="G6381">
        <v>2.3E-2</v>
      </c>
      <c r="H6381">
        <v>1</v>
      </c>
      <c r="J6381" t="s">
        <v>498</v>
      </c>
      <c r="K6381" t="s">
        <v>356</v>
      </c>
      <c r="L6381" t="s">
        <v>480</v>
      </c>
      <c r="M6381" t="s">
        <v>7663</v>
      </c>
      <c r="N6381" t="s">
        <v>5294</v>
      </c>
      <c r="O6381">
        <v>0</v>
      </c>
      <c r="P6381">
        <v>0</v>
      </c>
      <c r="Q6381">
        <v>1</v>
      </c>
    </row>
    <row r="6382" spans="1:17" x14ac:dyDescent="0.2">
      <c r="A6382" t="s">
        <v>498</v>
      </c>
      <c r="B6382" t="s">
        <v>134</v>
      </c>
      <c r="C6382" t="s">
        <v>497</v>
      </c>
      <c r="D6382" t="s">
        <v>54</v>
      </c>
      <c r="E6382" t="s">
        <v>6069</v>
      </c>
      <c r="F6382">
        <v>2.4E-2</v>
      </c>
      <c r="G6382">
        <v>2.4E-2</v>
      </c>
      <c r="H6382">
        <v>1</v>
      </c>
      <c r="J6382" t="s">
        <v>498</v>
      </c>
      <c r="K6382" t="s">
        <v>356</v>
      </c>
      <c r="L6382" t="s">
        <v>480</v>
      </c>
      <c r="M6382" t="s">
        <v>7663</v>
      </c>
      <c r="N6382" t="s">
        <v>5295</v>
      </c>
      <c r="O6382">
        <v>0</v>
      </c>
      <c r="P6382">
        <v>0</v>
      </c>
      <c r="Q6382">
        <v>1</v>
      </c>
    </row>
    <row r="6383" spans="1:17" x14ac:dyDescent="0.2">
      <c r="A6383" t="s">
        <v>498</v>
      </c>
      <c r="B6383" t="s">
        <v>134</v>
      </c>
      <c r="C6383" t="s">
        <v>497</v>
      </c>
      <c r="D6383" t="s">
        <v>54</v>
      </c>
      <c r="E6383" t="s">
        <v>6070</v>
      </c>
      <c r="F6383">
        <v>2.4E-2</v>
      </c>
      <c r="G6383">
        <v>2.4E-2</v>
      </c>
      <c r="H6383">
        <v>1</v>
      </c>
      <c r="J6383" t="s">
        <v>498</v>
      </c>
      <c r="K6383" t="s">
        <v>356</v>
      </c>
      <c r="L6383" t="s">
        <v>480</v>
      </c>
      <c r="M6383" t="s">
        <v>7663</v>
      </c>
      <c r="N6383" t="s">
        <v>5296</v>
      </c>
      <c r="O6383">
        <v>0</v>
      </c>
      <c r="P6383">
        <v>0</v>
      </c>
      <c r="Q6383">
        <v>1</v>
      </c>
    </row>
    <row r="6384" spans="1:17" x14ac:dyDescent="0.2">
      <c r="A6384" t="s">
        <v>498</v>
      </c>
      <c r="B6384" t="s">
        <v>134</v>
      </c>
      <c r="C6384" t="s">
        <v>497</v>
      </c>
      <c r="D6384" t="s">
        <v>54</v>
      </c>
      <c r="E6384" t="s">
        <v>6071</v>
      </c>
      <c r="F6384">
        <v>2.4E-2</v>
      </c>
      <c r="G6384">
        <v>2.4E-2</v>
      </c>
      <c r="H6384">
        <v>1</v>
      </c>
      <c r="J6384" t="s">
        <v>498</v>
      </c>
      <c r="K6384" t="s">
        <v>356</v>
      </c>
      <c r="L6384" t="s">
        <v>480</v>
      </c>
      <c r="M6384" t="s">
        <v>7663</v>
      </c>
      <c r="N6384" t="s">
        <v>5297</v>
      </c>
      <c r="O6384">
        <v>0</v>
      </c>
      <c r="P6384">
        <v>0</v>
      </c>
      <c r="Q6384">
        <v>1</v>
      </c>
    </row>
    <row r="6385" spans="1:17" x14ac:dyDescent="0.2">
      <c r="A6385" t="s">
        <v>498</v>
      </c>
      <c r="B6385" t="s">
        <v>134</v>
      </c>
      <c r="C6385" t="s">
        <v>497</v>
      </c>
      <c r="D6385" t="s">
        <v>54</v>
      </c>
      <c r="E6385" t="s">
        <v>6072</v>
      </c>
      <c r="F6385">
        <v>2.5999999999999999E-2</v>
      </c>
      <c r="G6385">
        <v>2.5999999999999999E-2</v>
      </c>
      <c r="H6385">
        <v>1</v>
      </c>
      <c r="J6385" t="s">
        <v>498</v>
      </c>
      <c r="K6385" t="s">
        <v>356</v>
      </c>
      <c r="L6385" t="s">
        <v>480</v>
      </c>
      <c r="M6385" t="s">
        <v>7663</v>
      </c>
      <c r="N6385" t="s">
        <v>5298</v>
      </c>
      <c r="O6385">
        <v>0</v>
      </c>
      <c r="P6385">
        <v>0</v>
      </c>
      <c r="Q6385">
        <v>1</v>
      </c>
    </row>
    <row r="6386" spans="1:17" x14ac:dyDescent="0.2">
      <c r="A6386" t="s">
        <v>498</v>
      </c>
      <c r="B6386" t="s">
        <v>134</v>
      </c>
      <c r="C6386" t="s">
        <v>497</v>
      </c>
      <c r="D6386" t="s">
        <v>54</v>
      </c>
      <c r="E6386" t="s">
        <v>6073</v>
      </c>
      <c r="F6386">
        <v>2.5000000000000001E-2</v>
      </c>
      <c r="G6386">
        <v>2.5000000000000001E-2</v>
      </c>
      <c r="H6386">
        <v>1</v>
      </c>
      <c r="J6386" t="s">
        <v>498</v>
      </c>
      <c r="K6386" t="s">
        <v>356</v>
      </c>
      <c r="L6386" t="s">
        <v>480</v>
      </c>
      <c r="M6386" t="s">
        <v>7663</v>
      </c>
      <c r="N6386" t="s">
        <v>5299</v>
      </c>
      <c r="O6386">
        <v>0</v>
      </c>
      <c r="P6386">
        <v>0</v>
      </c>
      <c r="Q6386">
        <v>1</v>
      </c>
    </row>
    <row r="6387" spans="1:17" x14ac:dyDescent="0.2">
      <c r="A6387" t="s">
        <v>498</v>
      </c>
      <c r="B6387" t="s">
        <v>134</v>
      </c>
      <c r="C6387" t="s">
        <v>497</v>
      </c>
      <c r="D6387" t="s">
        <v>54</v>
      </c>
      <c r="E6387" t="s">
        <v>6074</v>
      </c>
      <c r="F6387">
        <v>2.4E-2</v>
      </c>
      <c r="G6387">
        <v>2.4E-2</v>
      </c>
      <c r="H6387">
        <v>1</v>
      </c>
      <c r="J6387" t="s">
        <v>498</v>
      </c>
      <c r="K6387" t="s">
        <v>356</v>
      </c>
      <c r="L6387" t="s">
        <v>480</v>
      </c>
      <c r="M6387" t="s">
        <v>7663</v>
      </c>
      <c r="N6387" t="s">
        <v>5300</v>
      </c>
      <c r="O6387">
        <v>0</v>
      </c>
      <c r="P6387">
        <v>0</v>
      </c>
      <c r="Q6387">
        <v>1</v>
      </c>
    </row>
    <row r="6388" spans="1:17" x14ac:dyDescent="0.2">
      <c r="A6388" t="s">
        <v>498</v>
      </c>
      <c r="B6388" t="s">
        <v>134</v>
      </c>
      <c r="C6388" t="s">
        <v>497</v>
      </c>
      <c r="D6388" t="s">
        <v>54</v>
      </c>
      <c r="E6388" t="s">
        <v>6075</v>
      </c>
      <c r="F6388">
        <v>2.4E-2</v>
      </c>
      <c r="G6388">
        <v>2.4E-2</v>
      </c>
      <c r="H6388">
        <v>1</v>
      </c>
      <c r="J6388" t="s">
        <v>498</v>
      </c>
      <c r="K6388" t="s">
        <v>356</v>
      </c>
      <c r="L6388" t="s">
        <v>480</v>
      </c>
      <c r="M6388" t="s">
        <v>7663</v>
      </c>
      <c r="N6388" t="s">
        <v>5301</v>
      </c>
      <c r="O6388">
        <v>0</v>
      </c>
      <c r="P6388">
        <v>0</v>
      </c>
      <c r="Q6388">
        <v>1</v>
      </c>
    </row>
    <row r="6389" spans="1:17" x14ac:dyDescent="0.2">
      <c r="A6389" t="s">
        <v>498</v>
      </c>
      <c r="B6389" t="s">
        <v>134</v>
      </c>
      <c r="C6389" t="s">
        <v>497</v>
      </c>
      <c r="D6389" t="s">
        <v>54</v>
      </c>
      <c r="E6389" t="s">
        <v>6076</v>
      </c>
      <c r="F6389">
        <v>8.3000000000000004E-2</v>
      </c>
      <c r="G6389">
        <v>8.3000000000000004E-2</v>
      </c>
      <c r="H6389">
        <v>1</v>
      </c>
      <c r="J6389" t="s">
        <v>498</v>
      </c>
      <c r="K6389" t="s">
        <v>356</v>
      </c>
      <c r="L6389" t="s">
        <v>480</v>
      </c>
      <c r="M6389" t="s">
        <v>7663</v>
      </c>
      <c r="N6389" t="s">
        <v>5302</v>
      </c>
      <c r="O6389">
        <v>0</v>
      </c>
      <c r="P6389">
        <v>0</v>
      </c>
      <c r="Q6389">
        <v>1</v>
      </c>
    </row>
    <row r="6390" spans="1:17" x14ac:dyDescent="0.2">
      <c r="A6390" t="s">
        <v>498</v>
      </c>
      <c r="B6390" t="s">
        <v>134</v>
      </c>
      <c r="C6390" t="s">
        <v>497</v>
      </c>
      <c r="D6390" t="s">
        <v>54</v>
      </c>
      <c r="E6390" t="s">
        <v>6077</v>
      </c>
      <c r="F6390">
        <v>2.5000000000000001E-2</v>
      </c>
      <c r="G6390">
        <v>2.5000000000000001E-2</v>
      </c>
      <c r="H6390">
        <v>1</v>
      </c>
      <c r="J6390" t="s">
        <v>498</v>
      </c>
      <c r="K6390" t="s">
        <v>356</v>
      </c>
      <c r="L6390" t="s">
        <v>480</v>
      </c>
      <c r="M6390" t="s">
        <v>7663</v>
      </c>
      <c r="N6390" t="s">
        <v>5303</v>
      </c>
      <c r="O6390">
        <v>0</v>
      </c>
      <c r="P6390">
        <v>0</v>
      </c>
      <c r="Q6390">
        <v>1</v>
      </c>
    </row>
    <row r="6391" spans="1:17" x14ac:dyDescent="0.2">
      <c r="A6391" t="s">
        <v>498</v>
      </c>
      <c r="B6391" t="s">
        <v>134</v>
      </c>
      <c r="C6391" t="s">
        <v>497</v>
      </c>
      <c r="D6391" t="s">
        <v>54</v>
      </c>
      <c r="E6391" t="s">
        <v>6078</v>
      </c>
      <c r="F6391">
        <v>2.5999999999999999E-2</v>
      </c>
      <c r="G6391">
        <v>2.5999999999999999E-2</v>
      </c>
      <c r="H6391">
        <v>1</v>
      </c>
      <c r="J6391" t="s">
        <v>498</v>
      </c>
      <c r="K6391" t="s">
        <v>356</v>
      </c>
      <c r="L6391" t="s">
        <v>480</v>
      </c>
      <c r="M6391" t="s">
        <v>7663</v>
      </c>
      <c r="N6391" t="s">
        <v>5304</v>
      </c>
      <c r="O6391">
        <v>0</v>
      </c>
      <c r="P6391">
        <v>0</v>
      </c>
      <c r="Q6391">
        <v>1</v>
      </c>
    </row>
    <row r="6392" spans="1:17" x14ac:dyDescent="0.2">
      <c r="A6392" t="s">
        <v>498</v>
      </c>
      <c r="B6392" t="s">
        <v>134</v>
      </c>
      <c r="C6392" t="s">
        <v>497</v>
      </c>
      <c r="D6392" t="s">
        <v>54</v>
      </c>
      <c r="E6392" t="s">
        <v>6079</v>
      </c>
      <c r="F6392">
        <v>2.5999999999999999E-2</v>
      </c>
      <c r="G6392">
        <v>2.5999999999999999E-2</v>
      </c>
      <c r="H6392">
        <v>1</v>
      </c>
      <c r="J6392" t="s">
        <v>498</v>
      </c>
      <c r="K6392" t="s">
        <v>356</v>
      </c>
      <c r="L6392" t="s">
        <v>480</v>
      </c>
      <c r="M6392" t="s">
        <v>7663</v>
      </c>
      <c r="N6392" t="s">
        <v>5305</v>
      </c>
      <c r="O6392">
        <v>0</v>
      </c>
      <c r="P6392">
        <v>0</v>
      </c>
      <c r="Q6392">
        <v>1</v>
      </c>
    </row>
    <row r="6393" spans="1:17" x14ac:dyDescent="0.2">
      <c r="A6393" t="s">
        <v>498</v>
      </c>
      <c r="B6393" t="s">
        <v>134</v>
      </c>
      <c r="C6393" t="s">
        <v>497</v>
      </c>
      <c r="D6393" t="s">
        <v>54</v>
      </c>
      <c r="E6393" t="s">
        <v>6080</v>
      </c>
      <c r="F6393">
        <v>2.5000000000000001E-2</v>
      </c>
      <c r="G6393">
        <v>2.5000000000000001E-2</v>
      </c>
      <c r="H6393">
        <v>1</v>
      </c>
      <c r="J6393" t="s">
        <v>498</v>
      </c>
      <c r="K6393" t="s">
        <v>356</v>
      </c>
      <c r="L6393" t="s">
        <v>480</v>
      </c>
      <c r="M6393" t="s">
        <v>7663</v>
      </c>
      <c r="N6393" t="s">
        <v>5306</v>
      </c>
      <c r="O6393">
        <v>0</v>
      </c>
      <c r="P6393">
        <v>0</v>
      </c>
      <c r="Q6393">
        <v>1</v>
      </c>
    </row>
    <row r="6394" spans="1:17" x14ac:dyDescent="0.2">
      <c r="A6394" t="s">
        <v>498</v>
      </c>
      <c r="B6394" t="s">
        <v>134</v>
      </c>
      <c r="C6394" t="s">
        <v>497</v>
      </c>
      <c r="D6394" t="s">
        <v>54</v>
      </c>
      <c r="E6394" t="s">
        <v>6081</v>
      </c>
      <c r="F6394">
        <v>2.5999999999999999E-2</v>
      </c>
      <c r="G6394">
        <v>2.5999999999999999E-2</v>
      </c>
      <c r="H6394">
        <v>1</v>
      </c>
      <c r="J6394" t="s">
        <v>498</v>
      </c>
      <c r="K6394" t="s">
        <v>356</v>
      </c>
      <c r="L6394" t="s">
        <v>480</v>
      </c>
      <c r="M6394" t="s">
        <v>7663</v>
      </c>
      <c r="N6394" t="s">
        <v>5307</v>
      </c>
      <c r="O6394">
        <v>0</v>
      </c>
      <c r="P6394">
        <v>0</v>
      </c>
      <c r="Q6394">
        <v>1</v>
      </c>
    </row>
    <row r="6395" spans="1:17" x14ac:dyDescent="0.2">
      <c r="A6395" t="s">
        <v>498</v>
      </c>
      <c r="B6395" t="s">
        <v>134</v>
      </c>
      <c r="C6395" t="s">
        <v>497</v>
      </c>
      <c r="D6395" t="s">
        <v>54</v>
      </c>
      <c r="E6395" t="s">
        <v>6082</v>
      </c>
      <c r="F6395">
        <v>2.5999999999999999E-2</v>
      </c>
      <c r="G6395">
        <v>2.5999999999999999E-2</v>
      </c>
      <c r="H6395">
        <v>1</v>
      </c>
      <c r="J6395" t="s">
        <v>498</v>
      </c>
      <c r="K6395" t="s">
        <v>356</v>
      </c>
      <c r="L6395" t="s">
        <v>480</v>
      </c>
      <c r="M6395" t="s">
        <v>7663</v>
      </c>
      <c r="N6395" t="s">
        <v>5308</v>
      </c>
      <c r="O6395">
        <v>0</v>
      </c>
      <c r="P6395">
        <v>0</v>
      </c>
      <c r="Q6395">
        <v>1</v>
      </c>
    </row>
    <row r="6396" spans="1:17" x14ac:dyDescent="0.2">
      <c r="A6396" t="s">
        <v>498</v>
      </c>
      <c r="B6396" t="s">
        <v>134</v>
      </c>
      <c r="C6396" t="s">
        <v>497</v>
      </c>
      <c r="D6396" t="s">
        <v>54</v>
      </c>
      <c r="E6396" t="s">
        <v>6083</v>
      </c>
      <c r="F6396">
        <v>2.5999999999999999E-2</v>
      </c>
      <c r="G6396">
        <v>2.5999999999999999E-2</v>
      </c>
      <c r="H6396">
        <v>1</v>
      </c>
      <c r="J6396" t="s">
        <v>498</v>
      </c>
      <c r="K6396" t="s">
        <v>356</v>
      </c>
      <c r="L6396" t="s">
        <v>480</v>
      </c>
      <c r="M6396" t="s">
        <v>7663</v>
      </c>
      <c r="N6396" t="s">
        <v>5309</v>
      </c>
      <c r="O6396">
        <v>0</v>
      </c>
      <c r="P6396">
        <v>0</v>
      </c>
      <c r="Q6396">
        <v>1</v>
      </c>
    </row>
    <row r="6397" spans="1:17" x14ac:dyDescent="0.2">
      <c r="A6397" t="s">
        <v>498</v>
      </c>
      <c r="B6397" t="s">
        <v>134</v>
      </c>
      <c r="C6397" t="s">
        <v>497</v>
      </c>
      <c r="D6397" t="s">
        <v>54</v>
      </c>
      <c r="E6397" t="s">
        <v>6084</v>
      </c>
      <c r="F6397">
        <v>2.5999999999999999E-2</v>
      </c>
      <c r="G6397">
        <v>2.5999999999999999E-2</v>
      </c>
      <c r="H6397">
        <v>1</v>
      </c>
      <c r="J6397" t="s">
        <v>498</v>
      </c>
      <c r="K6397" t="s">
        <v>356</v>
      </c>
      <c r="L6397" t="s">
        <v>480</v>
      </c>
      <c r="M6397" t="s">
        <v>7663</v>
      </c>
      <c r="N6397" t="s">
        <v>5310</v>
      </c>
      <c r="O6397">
        <v>0</v>
      </c>
      <c r="P6397">
        <v>0</v>
      </c>
      <c r="Q6397">
        <v>1</v>
      </c>
    </row>
    <row r="6398" spans="1:17" x14ac:dyDescent="0.2">
      <c r="A6398" t="s">
        <v>498</v>
      </c>
      <c r="B6398" t="s">
        <v>134</v>
      </c>
      <c r="C6398" t="s">
        <v>497</v>
      </c>
      <c r="D6398" t="s">
        <v>54</v>
      </c>
      <c r="E6398" t="s">
        <v>6085</v>
      </c>
      <c r="F6398">
        <v>2.5000000000000001E-2</v>
      </c>
      <c r="G6398">
        <v>2.5000000000000001E-2</v>
      </c>
      <c r="H6398">
        <v>1</v>
      </c>
      <c r="J6398" t="s">
        <v>498</v>
      </c>
      <c r="K6398" t="s">
        <v>356</v>
      </c>
      <c r="L6398" t="s">
        <v>480</v>
      </c>
      <c r="M6398" t="s">
        <v>7663</v>
      </c>
      <c r="N6398" t="s">
        <v>5311</v>
      </c>
      <c r="O6398">
        <v>0</v>
      </c>
      <c r="P6398">
        <v>0</v>
      </c>
      <c r="Q6398">
        <v>1</v>
      </c>
    </row>
    <row r="6399" spans="1:17" x14ac:dyDescent="0.2">
      <c r="A6399" t="s">
        <v>498</v>
      </c>
      <c r="B6399" t="s">
        <v>134</v>
      </c>
      <c r="C6399" t="s">
        <v>497</v>
      </c>
      <c r="D6399" t="s">
        <v>54</v>
      </c>
      <c r="E6399" t="s">
        <v>6086</v>
      </c>
      <c r="F6399">
        <v>2.4E-2</v>
      </c>
      <c r="G6399">
        <v>2.4E-2</v>
      </c>
      <c r="H6399">
        <v>1</v>
      </c>
      <c r="J6399" t="s">
        <v>498</v>
      </c>
      <c r="K6399" t="s">
        <v>356</v>
      </c>
      <c r="L6399" t="s">
        <v>480</v>
      </c>
      <c r="M6399" t="s">
        <v>7663</v>
      </c>
      <c r="N6399" t="s">
        <v>5312</v>
      </c>
      <c r="O6399">
        <v>0</v>
      </c>
      <c r="P6399">
        <v>0</v>
      </c>
      <c r="Q6399">
        <v>1</v>
      </c>
    </row>
    <row r="6400" spans="1:17" x14ac:dyDescent="0.2">
      <c r="A6400" t="s">
        <v>498</v>
      </c>
      <c r="B6400" t="s">
        <v>134</v>
      </c>
      <c r="C6400" t="s">
        <v>497</v>
      </c>
      <c r="D6400" t="s">
        <v>54</v>
      </c>
      <c r="E6400" t="s">
        <v>6087</v>
      </c>
      <c r="F6400">
        <v>0.157</v>
      </c>
      <c r="G6400">
        <v>0.157</v>
      </c>
      <c r="H6400">
        <v>1</v>
      </c>
      <c r="J6400" t="s">
        <v>498</v>
      </c>
      <c r="K6400" t="s">
        <v>356</v>
      </c>
      <c r="L6400" t="s">
        <v>480</v>
      </c>
      <c r="M6400" t="s">
        <v>7663</v>
      </c>
      <c r="N6400" t="s">
        <v>5313</v>
      </c>
      <c r="O6400">
        <v>0</v>
      </c>
      <c r="P6400">
        <v>0</v>
      </c>
      <c r="Q6400">
        <v>1</v>
      </c>
    </row>
    <row r="6401" spans="1:17" x14ac:dyDescent="0.2">
      <c r="A6401" t="s">
        <v>498</v>
      </c>
      <c r="B6401" t="s">
        <v>134</v>
      </c>
      <c r="C6401" t="s">
        <v>497</v>
      </c>
      <c r="D6401" t="s">
        <v>54</v>
      </c>
      <c r="E6401" t="s">
        <v>6088</v>
      </c>
      <c r="F6401">
        <v>2.3E-2</v>
      </c>
      <c r="G6401">
        <v>2.3E-2</v>
      </c>
      <c r="H6401">
        <v>1</v>
      </c>
      <c r="J6401" t="s">
        <v>498</v>
      </c>
      <c r="K6401" t="s">
        <v>356</v>
      </c>
      <c r="L6401" t="s">
        <v>480</v>
      </c>
      <c r="M6401" t="s">
        <v>7663</v>
      </c>
      <c r="N6401" t="s">
        <v>5314</v>
      </c>
      <c r="O6401">
        <v>0</v>
      </c>
      <c r="P6401">
        <v>0</v>
      </c>
      <c r="Q6401">
        <v>1</v>
      </c>
    </row>
    <row r="6402" spans="1:17" x14ac:dyDescent="0.2">
      <c r="A6402" t="s">
        <v>498</v>
      </c>
      <c r="B6402" t="s">
        <v>134</v>
      </c>
      <c r="C6402" t="s">
        <v>497</v>
      </c>
      <c r="D6402" t="s">
        <v>54</v>
      </c>
      <c r="E6402" t="s">
        <v>6089</v>
      </c>
      <c r="F6402">
        <v>2.3E-2</v>
      </c>
      <c r="G6402">
        <v>2.3E-2</v>
      </c>
      <c r="H6402">
        <v>1</v>
      </c>
      <c r="J6402" t="s">
        <v>498</v>
      </c>
      <c r="K6402" t="s">
        <v>356</v>
      </c>
      <c r="L6402" t="s">
        <v>480</v>
      </c>
      <c r="M6402" t="s">
        <v>7663</v>
      </c>
      <c r="N6402" t="s">
        <v>5315</v>
      </c>
      <c r="O6402">
        <v>0</v>
      </c>
      <c r="P6402">
        <v>0</v>
      </c>
      <c r="Q6402">
        <v>1</v>
      </c>
    </row>
    <row r="6403" spans="1:17" x14ac:dyDescent="0.2">
      <c r="A6403" t="s">
        <v>498</v>
      </c>
      <c r="B6403" t="s">
        <v>134</v>
      </c>
      <c r="C6403" t="s">
        <v>497</v>
      </c>
      <c r="D6403" t="s">
        <v>54</v>
      </c>
      <c r="E6403" t="s">
        <v>6090</v>
      </c>
      <c r="F6403">
        <v>2.1999999999999999E-2</v>
      </c>
      <c r="G6403">
        <v>2.1999999999999999E-2</v>
      </c>
      <c r="H6403">
        <v>1</v>
      </c>
      <c r="J6403" t="s">
        <v>498</v>
      </c>
      <c r="K6403" t="s">
        <v>356</v>
      </c>
      <c r="L6403" t="s">
        <v>480</v>
      </c>
      <c r="M6403" t="s">
        <v>7663</v>
      </c>
      <c r="N6403" t="s">
        <v>5316</v>
      </c>
      <c r="O6403">
        <v>0</v>
      </c>
      <c r="P6403">
        <v>0</v>
      </c>
      <c r="Q6403">
        <v>1</v>
      </c>
    </row>
    <row r="6404" spans="1:17" x14ac:dyDescent="0.2">
      <c r="A6404" t="s">
        <v>498</v>
      </c>
      <c r="B6404" t="s">
        <v>134</v>
      </c>
      <c r="C6404" t="s">
        <v>497</v>
      </c>
      <c r="D6404" t="s">
        <v>54</v>
      </c>
      <c r="E6404" t="s">
        <v>6091</v>
      </c>
      <c r="F6404">
        <v>2.3E-2</v>
      </c>
      <c r="G6404">
        <v>2.3E-2</v>
      </c>
      <c r="H6404">
        <v>1</v>
      </c>
      <c r="J6404" t="s">
        <v>498</v>
      </c>
      <c r="K6404" t="s">
        <v>356</v>
      </c>
      <c r="L6404" t="s">
        <v>480</v>
      </c>
      <c r="M6404" t="s">
        <v>7663</v>
      </c>
      <c r="N6404" t="s">
        <v>5317</v>
      </c>
      <c r="O6404">
        <v>0</v>
      </c>
      <c r="P6404">
        <v>0</v>
      </c>
      <c r="Q6404">
        <v>1</v>
      </c>
    </row>
    <row r="6405" spans="1:17" x14ac:dyDescent="0.2">
      <c r="A6405" t="s">
        <v>498</v>
      </c>
      <c r="B6405" t="s">
        <v>134</v>
      </c>
      <c r="C6405" t="s">
        <v>497</v>
      </c>
      <c r="D6405" t="s">
        <v>54</v>
      </c>
      <c r="E6405" t="s">
        <v>6092</v>
      </c>
      <c r="F6405">
        <v>2.3E-2</v>
      </c>
      <c r="G6405">
        <v>2.3E-2</v>
      </c>
      <c r="H6405">
        <v>1</v>
      </c>
      <c r="J6405" t="s">
        <v>498</v>
      </c>
      <c r="K6405" t="s">
        <v>356</v>
      </c>
      <c r="L6405" t="s">
        <v>480</v>
      </c>
      <c r="M6405" t="s">
        <v>7663</v>
      </c>
      <c r="N6405" t="s">
        <v>5318</v>
      </c>
      <c r="O6405">
        <v>0</v>
      </c>
      <c r="P6405">
        <v>0</v>
      </c>
      <c r="Q6405">
        <v>1</v>
      </c>
    </row>
    <row r="6406" spans="1:17" x14ac:dyDescent="0.2">
      <c r="A6406" t="s">
        <v>498</v>
      </c>
      <c r="B6406" t="s">
        <v>134</v>
      </c>
      <c r="C6406" t="s">
        <v>497</v>
      </c>
      <c r="D6406" t="s">
        <v>54</v>
      </c>
      <c r="E6406" t="s">
        <v>6093</v>
      </c>
      <c r="F6406">
        <v>2.3E-2</v>
      </c>
      <c r="G6406">
        <v>2.3E-2</v>
      </c>
      <c r="H6406">
        <v>1</v>
      </c>
      <c r="J6406" t="s">
        <v>498</v>
      </c>
      <c r="K6406" t="s">
        <v>356</v>
      </c>
      <c r="L6406" t="s">
        <v>480</v>
      </c>
      <c r="M6406" t="s">
        <v>7663</v>
      </c>
      <c r="N6406" t="s">
        <v>5319</v>
      </c>
      <c r="O6406">
        <v>0</v>
      </c>
      <c r="P6406">
        <v>0</v>
      </c>
      <c r="Q6406">
        <v>1</v>
      </c>
    </row>
    <row r="6407" spans="1:17" x14ac:dyDescent="0.2">
      <c r="A6407" t="s">
        <v>498</v>
      </c>
      <c r="B6407" t="s">
        <v>134</v>
      </c>
      <c r="C6407" t="s">
        <v>497</v>
      </c>
      <c r="D6407" t="s">
        <v>54</v>
      </c>
      <c r="E6407" t="s">
        <v>6094</v>
      </c>
      <c r="F6407">
        <v>2.5999999999999999E-2</v>
      </c>
      <c r="G6407">
        <v>2.5999999999999999E-2</v>
      </c>
      <c r="H6407">
        <v>1</v>
      </c>
      <c r="J6407" t="s">
        <v>498</v>
      </c>
      <c r="K6407" t="s">
        <v>356</v>
      </c>
      <c r="L6407" t="s">
        <v>480</v>
      </c>
      <c r="M6407" t="s">
        <v>7663</v>
      </c>
      <c r="N6407" t="s">
        <v>5320</v>
      </c>
      <c r="O6407">
        <v>0</v>
      </c>
      <c r="P6407">
        <v>0</v>
      </c>
      <c r="Q6407">
        <v>1</v>
      </c>
    </row>
    <row r="6408" spans="1:17" x14ac:dyDescent="0.2">
      <c r="A6408" t="s">
        <v>498</v>
      </c>
      <c r="B6408" t="s">
        <v>134</v>
      </c>
      <c r="C6408" t="s">
        <v>497</v>
      </c>
      <c r="D6408" t="s">
        <v>54</v>
      </c>
      <c r="E6408" t="s">
        <v>6095</v>
      </c>
      <c r="F6408">
        <v>2.5999999999999999E-2</v>
      </c>
      <c r="G6408">
        <v>2.5999999999999999E-2</v>
      </c>
      <c r="H6408">
        <v>1</v>
      </c>
      <c r="J6408" t="s">
        <v>498</v>
      </c>
      <c r="K6408" t="s">
        <v>356</v>
      </c>
      <c r="L6408" t="s">
        <v>480</v>
      </c>
      <c r="M6408" t="s">
        <v>7663</v>
      </c>
      <c r="N6408" t="s">
        <v>5321</v>
      </c>
      <c r="O6408">
        <v>0</v>
      </c>
      <c r="P6408">
        <v>0</v>
      </c>
      <c r="Q6408">
        <v>1</v>
      </c>
    </row>
    <row r="6409" spans="1:17" x14ac:dyDescent="0.2">
      <c r="A6409" t="s">
        <v>498</v>
      </c>
      <c r="B6409" t="s">
        <v>134</v>
      </c>
      <c r="C6409" t="s">
        <v>497</v>
      </c>
      <c r="D6409" t="s">
        <v>54</v>
      </c>
      <c r="E6409" t="s">
        <v>6096</v>
      </c>
      <c r="F6409">
        <v>2.5999999999999999E-2</v>
      </c>
      <c r="G6409">
        <v>2.5999999999999999E-2</v>
      </c>
      <c r="H6409">
        <v>1</v>
      </c>
      <c r="J6409" t="s">
        <v>498</v>
      </c>
      <c r="K6409" t="s">
        <v>356</v>
      </c>
      <c r="L6409" t="s">
        <v>480</v>
      </c>
      <c r="M6409" t="s">
        <v>7663</v>
      </c>
      <c r="N6409" t="s">
        <v>5322</v>
      </c>
      <c r="O6409">
        <v>0</v>
      </c>
      <c r="P6409">
        <v>0</v>
      </c>
      <c r="Q6409">
        <v>1</v>
      </c>
    </row>
    <row r="6410" spans="1:17" x14ac:dyDescent="0.2">
      <c r="A6410" t="s">
        <v>498</v>
      </c>
      <c r="B6410" t="s">
        <v>134</v>
      </c>
      <c r="C6410" t="s">
        <v>497</v>
      </c>
      <c r="D6410" t="s">
        <v>54</v>
      </c>
      <c r="E6410" t="s">
        <v>6097</v>
      </c>
      <c r="F6410">
        <v>2.5999999999999999E-2</v>
      </c>
      <c r="G6410">
        <v>2.5999999999999999E-2</v>
      </c>
      <c r="H6410">
        <v>1</v>
      </c>
      <c r="J6410" t="s">
        <v>498</v>
      </c>
      <c r="K6410" t="s">
        <v>356</v>
      </c>
      <c r="L6410" t="s">
        <v>480</v>
      </c>
      <c r="M6410" t="s">
        <v>7663</v>
      </c>
      <c r="N6410" t="s">
        <v>5323</v>
      </c>
      <c r="O6410">
        <v>0</v>
      </c>
      <c r="P6410">
        <v>0</v>
      </c>
      <c r="Q6410">
        <v>1</v>
      </c>
    </row>
    <row r="6411" spans="1:17" x14ac:dyDescent="0.2">
      <c r="A6411" t="s">
        <v>498</v>
      </c>
      <c r="B6411" t="s">
        <v>134</v>
      </c>
      <c r="C6411" t="s">
        <v>497</v>
      </c>
      <c r="D6411" t="s">
        <v>54</v>
      </c>
      <c r="E6411" t="s">
        <v>6098</v>
      </c>
      <c r="F6411">
        <v>2.5999999999999999E-2</v>
      </c>
      <c r="G6411">
        <v>2.5999999999999999E-2</v>
      </c>
      <c r="H6411">
        <v>1</v>
      </c>
      <c r="J6411" t="s">
        <v>498</v>
      </c>
      <c r="K6411" t="s">
        <v>356</v>
      </c>
      <c r="L6411" t="s">
        <v>480</v>
      </c>
      <c r="M6411" t="s">
        <v>7663</v>
      </c>
      <c r="N6411" t="s">
        <v>5324</v>
      </c>
      <c r="O6411">
        <v>0</v>
      </c>
      <c r="P6411">
        <v>0</v>
      </c>
      <c r="Q6411">
        <v>1</v>
      </c>
    </row>
    <row r="6412" spans="1:17" x14ac:dyDescent="0.2">
      <c r="A6412" t="s">
        <v>498</v>
      </c>
      <c r="B6412" t="s">
        <v>134</v>
      </c>
      <c r="C6412" t="s">
        <v>497</v>
      </c>
      <c r="D6412" t="s">
        <v>54</v>
      </c>
      <c r="E6412" t="s">
        <v>6099</v>
      </c>
      <c r="F6412">
        <v>2.5999999999999999E-2</v>
      </c>
      <c r="G6412">
        <v>2.5999999999999999E-2</v>
      </c>
      <c r="H6412">
        <v>1</v>
      </c>
      <c r="J6412" t="s">
        <v>498</v>
      </c>
      <c r="K6412" t="s">
        <v>356</v>
      </c>
      <c r="L6412" t="s">
        <v>480</v>
      </c>
      <c r="M6412" t="s">
        <v>7663</v>
      </c>
      <c r="N6412" t="s">
        <v>5325</v>
      </c>
      <c r="O6412">
        <v>0</v>
      </c>
      <c r="P6412">
        <v>0</v>
      </c>
      <c r="Q6412">
        <v>1</v>
      </c>
    </row>
    <row r="6413" spans="1:17" x14ac:dyDescent="0.2">
      <c r="A6413" t="s">
        <v>498</v>
      </c>
      <c r="B6413" t="s">
        <v>134</v>
      </c>
      <c r="C6413" t="s">
        <v>497</v>
      </c>
      <c r="D6413" t="s">
        <v>54</v>
      </c>
      <c r="E6413" t="s">
        <v>6100</v>
      </c>
      <c r="F6413">
        <v>0.111</v>
      </c>
      <c r="G6413">
        <v>0.111</v>
      </c>
      <c r="H6413">
        <v>1</v>
      </c>
      <c r="J6413" t="s">
        <v>498</v>
      </c>
      <c r="K6413" t="s">
        <v>356</v>
      </c>
      <c r="L6413" t="s">
        <v>480</v>
      </c>
      <c r="M6413" t="s">
        <v>7663</v>
      </c>
      <c r="N6413" t="s">
        <v>5326</v>
      </c>
      <c r="O6413">
        <v>0</v>
      </c>
      <c r="P6413">
        <v>0</v>
      </c>
      <c r="Q6413">
        <v>1</v>
      </c>
    </row>
    <row r="6414" spans="1:17" x14ac:dyDescent="0.2">
      <c r="A6414" t="s">
        <v>498</v>
      </c>
      <c r="B6414" t="s">
        <v>134</v>
      </c>
      <c r="C6414" t="s">
        <v>497</v>
      </c>
      <c r="D6414" t="s">
        <v>54</v>
      </c>
      <c r="E6414" t="s">
        <v>6101</v>
      </c>
      <c r="F6414">
        <v>2.5999999999999999E-2</v>
      </c>
      <c r="G6414">
        <v>2.5999999999999999E-2</v>
      </c>
      <c r="H6414">
        <v>1</v>
      </c>
      <c r="J6414" t="s">
        <v>498</v>
      </c>
      <c r="K6414" t="s">
        <v>356</v>
      </c>
      <c r="L6414" t="s">
        <v>480</v>
      </c>
      <c r="M6414" t="s">
        <v>7663</v>
      </c>
      <c r="N6414" t="s">
        <v>5327</v>
      </c>
      <c r="O6414">
        <v>0</v>
      </c>
      <c r="P6414">
        <v>0</v>
      </c>
      <c r="Q6414">
        <v>1</v>
      </c>
    </row>
    <row r="6415" spans="1:17" x14ac:dyDescent="0.2">
      <c r="A6415" t="s">
        <v>498</v>
      </c>
      <c r="B6415" t="s">
        <v>134</v>
      </c>
      <c r="C6415" t="s">
        <v>497</v>
      </c>
      <c r="D6415" t="s">
        <v>54</v>
      </c>
      <c r="E6415" t="s">
        <v>6102</v>
      </c>
      <c r="F6415">
        <v>2.5999999999999999E-2</v>
      </c>
      <c r="G6415">
        <v>2.5999999999999999E-2</v>
      </c>
      <c r="H6415">
        <v>1</v>
      </c>
      <c r="J6415" t="s">
        <v>498</v>
      </c>
      <c r="K6415" t="s">
        <v>356</v>
      </c>
      <c r="L6415" t="s">
        <v>480</v>
      </c>
      <c r="M6415" t="s">
        <v>7663</v>
      </c>
      <c r="N6415" t="s">
        <v>5328</v>
      </c>
      <c r="O6415">
        <v>0</v>
      </c>
      <c r="P6415">
        <v>0</v>
      </c>
      <c r="Q6415">
        <v>1</v>
      </c>
    </row>
    <row r="6416" spans="1:17" x14ac:dyDescent="0.2">
      <c r="A6416" t="s">
        <v>498</v>
      </c>
      <c r="B6416" t="s">
        <v>134</v>
      </c>
      <c r="C6416" t="s">
        <v>497</v>
      </c>
      <c r="D6416" t="s">
        <v>54</v>
      </c>
      <c r="E6416" t="s">
        <v>6103</v>
      </c>
      <c r="F6416">
        <v>2.5999999999999999E-2</v>
      </c>
      <c r="G6416">
        <v>2.5999999999999999E-2</v>
      </c>
      <c r="H6416">
        <v>1</v>
      </c>
      <c r="J6416" t="s">
        <v>498</v>
      </c>
      <c r="K6416" t="s">
        <v>356</v>
      </c>
      <c r="L6416" t="s">
        <v>480</v>
      </c>
      <c r="M6416" t="s">
        <v>7663</v>
      </c>
      <c r="N6416" t="s">
        <v>5329</v>
      </c>
      <c r="O6416">
        <v>0</v>
      </c>
      <c r="P6416">
        <v>0</v>
      </c>
      <c r="Q6416">
        <v>1</v>
      </c>
    </row>
    <row r="6417" spans="1:17" x14ac:dyDescent="0.2">
      <c r="A6417" t="s">
        <v>498</v>
      </c>
      <c r="B6417" t="s">
        <v>134</v>
      </c>
      <c r="C6417" t="s">
        <v>497</v>
      </c>
      <c r="D6417" t="s">
        <v>54</v>
      </c>
      <c r="E6417" t="s">
        <v>6104</v>
      </c>
      <c r="F6417">
        <v>2.5999999999999999E-2</v>
      </c>
      <c r="G6417">
        <v>2.5999999999999999E-2</v>
      </c>
      <c r="H6417">
        <v>1</v>
      </c>
      <c r="J6417" t="s">
        <v>498</v>
      </c>
      <c r="K6417" t="s">
        <v>356</v>
      </c>
      <c r="L6417" t="s">
        <v>480</v>
      </c>
      <c r="M6417" t="s">
        <v>7663</v>
      </c>
      <c r="N6417" t="s">
        <v>5330</v>
      </c>
      <c r="O6417">
        <v>0</v>
      </c>
      <c r="P6417">
        <v>0</v>
      </c>
      <c r="Q6417">
        <v>1</v>
      </c>
    </row>
    <row r="6418" spans="1:17" x14ac:dyDescent="0.2">
      <c r="A6418" t="s">
        <v>498</v>
      </c>
      <c r="B6418" t="s">
        <v>134</v>
      </c>
      <c r="C6418" t="s">
        <v>497</v>
      </c>
      <c r="D6418" t="s">
        <v>54</v>
      </c>
      <c r="E6418" t="s">
        <v>6105</v>
      </c>
      <c r="F6418">
        <v>2.5999999999999999E-2</v>
      </c>
      <c r="G6418">
        <v>2.5999999999999999E-2</v>
      </c>
      <c r="H6418">
        <v>1</v>
      </c>
      <c r="J6418" t="s">
        <v>498</v>
      </c>
      <c r="K6418" t="s">
        <v>356</v>
      </c>
      <c r="L6418" t="s">
        <v>480</v>
      </c>
      <c r="M6418" t="s">
        <v>7663</v>
      </c>
      <c r="N6418" t="s">
        <v>5331</v>
      </c>
      <c r="O6418">
        <v>0</v>
      </c>
      <c r="P6418">
        <v>0</v>
      </c>
      <c r="Q6418">
        <v>1</v>
      </c>
    </row>
    <row r="6419" spans="1:17" x14ac:dyDescent="0.2">
      <c r="A6419" t="s">
        <v>498</v>
      </c>
      <c r="B6419" t="s">
        <v>134</v>
      </c>
      <c r="C6419" t="s">
        <v>497</v>
      </c>
      <c r="D6419" t="s">
        <v>54</v>
      </c>
      <c r="E6419" t="s">
        <v>6106</v>
      </c>
      <c r="F6419">
        <v>2.5999999999999999E-2</v>
      </c>
      <c r="G6419">
        <v>2.5999999999999999E-2</v>
      </c>
      <c r="H6419">
        <v>1</v>
      </c>
      <c r="J6419" t="s">
        <v>498</v>
      </c>
      <c r="K6419" t="s">
        <v>356</v>
      </c>
      <c r="L6419" t="s">
        <v>480</v>
      </c>
      <c r="M6419" t="s">
        <v>7663</v>
      </c>
      <c r="N6419" t="s">
        <v>5332</v>
      </c>
      <c r="O6419">
        <v>0</v>
      </c>
      <c r="P6419">
        <v>0</v>
      </c>
      <c r="Q6419">
        <v>1</v>
      </c>
    </row>
    <row r="6420" spans="1:17" x14ac:dyDescent="0.2">
      <c r="A6420" t="s">
        <v>498</v>
      </c>
      <c r="B6420" t="s">
        <v>134</v>
      </c>
      <c r="C6420" t="s">
        <v>497</v>
      </c>
      <c r="D6420" t="s">
        <v>54</v>
      </c>
      <c r="E6420" t="s">
        <v>6107</v>
      </c>
      <c r="F6420">
        <v>2.5999999999999999E-2</v>
      </c>
      <c r="G6420">
        <v>2.5999999999999999E-2</v>
      </c>
      <c r="H6420">
        <v>1</v>
      </c>
      <c r="J6420" t="s">
        <v>498</v>
      </c>
      <c r="K6420" t="s">
        <v>356</v>
      </c>
      <c r="L6420" t="s">
        <v>480</v>
      </c>
      <c r="M6420" t="s">
        <v>7663</v>
      </c>
      <c r="N6420" t="s">
        <v>5333</v>
      </c>
      <c r="O6420">
        <v>0</v>
      </c>
      <c r="P6420">
        <v>0</v>
      </c>
      <c r="Q6420">
        <v>1</v>
      </c>
    </row>
    <row r="6421" spans="1:17" x14ac:dyDescent="0.2">
      <c r="A6421" t="s">
        <v>498</v>
      </c>
      <c r="B6421" t="s">
        <v>134</v>
      </c>
      <c r="C6421" t="s">
        <v>497</v>
      </c>
      <c r="D6421" t="s">
        <v>54</v>
      </c>
      <c r="E6421" t="s">
        <v>6108</v>
      </c>
      <c r="F6421">
        <v>2.5999999999999999E-2</v>
      </c>
      <c r="G6421">
        <v>2.5999999999999999E-2</v>
      </c>
      <c r="H6421">
        <v>1</v>
      </c>
      <c r="J6421" t="s">
        <v>498</v>
      </c>
      <c r="K6421" t="s">
        <v>356</v>
      </c>
      <c r="L6421" t="s">
        <v>480</v>
      </c>
      <c r="M6421" t="s">
        <v>7663</v>
      </c>
      <c r="N6421" t="s">
        <v>5334</v>
      </c>
      <c r="O6421">
        <v>0</v>
      </c>
      <c r="P6421">
        <v>0</v>
      </c>
      <c r="Q6421">
        <v>1</v>
      </c>
    </row>
    <row r="6422" spans="1:17" x14ac:dyDescent="0.2">
      <c r="A6422" t="s">
        <v>498</v>
      </c>
      <c r="B6422" t="s">
        <v>134</v>
      </c>
      <c r="C6422" t="s">
        <v>497</v>
      </c>
      <c r="D6422" t="s">
        <v>54</v>
      </c>
      <c r="E6422" t="s">
        <v>6109</v>
      </c>
      <c r="F6422">
        <v>2.5999999999999999E-2</v>
      </c>
      <c r="G6422">
        <v>2.5999999999999999E-2</v>
      </c>
      <c r="H6422">
        <v>1</v>
      </c>
      <c r="J6422" t="s">
        <v>498</v>
      </c>
      <c r="K6422" t="s">
        <v>356</v>
      </c>
      <c r="L6422" t="s">
        <v>480</v>
      </c>
      <c r="M6422" t="s">
        <v>7663</v>
      </c>
      <c r="N6422" t="s">
        <v>5335</v>
      </c>
      <c r="O6422">
        <v>0</v>
      </c>
      <c r="P6422">
        <v>0</v>
      </c>
      <c r="Q6422">
        <v>1</v>
      </c>
    </row>
    <row r="6423" spans="1:17" x14ac:dyDescent="0.2">
      <c r="A6423" t="s">
        <v>498</v>
      </c>
      <c r="B6423" t="s">
        <v>134</v>
      </c>
      <c r="C6423" t="s">
        <v>497</v>
      </c>
      <c r="D6423" t="s">
        <v>54</v>
      </c>
      <c r="E6423" t="s">
        <v>6110</v>
      </c>
      <c r="F6423">
        <v>2.5000000000000001E-2</v>
      </c>
      <c r="G6423">
        <v>2.5000000000000001E-2</v>
      </c>
      <c r="H6423">
        <v>1</v>
      </c>
      <c r="J6423" t="s">
        <v>498</v>
      </c>
      <c r="K6423" t="s">
        <v>356</v>
      </c>
      <c r="L6423" t="s">
        <v>480</v>
      </c>
      <c r="M6423" t="s">
        <v>7663</v>
      </c>
      <c r="N6423" t="s">
        <v>5336</v>
      </c>
      <c r="O6423">
        <v>0</v>
      </c>
      <c r="P6423">
        <v>0</v>
      </c>
      <c r="Q6423">
        <v>1</v>
      </c>
    </row>
    <row r="6424" spans="1:17" x14ac:dyDescent="0.2">
      <c r="A6424" t="s">
        <v>498</v>
      </c>
      <c r="B6424" t="s">
        <v>134</v>
      </c>
      <c r="C6424" t="s">
        <v>497</v>
      </c>
      <c r="D6424" t="s">
        <v>54</v>
      </c>
      <c r="E6424" t="s">
        <v>6111</v>
      </c>
      <c r="F6424">
        <v>0.17</v>
      </c>
      <c r="G6424">
        <v>0.17</v>
      </c>
      <c r="H6424">
        <v>1</v>
      </c>
      <c r="J6424" t="s">
        <v>498</v>
      </c>
      <c r="K6424" t="s">
        <v>356</v>
      </c>
      <c r="L6424" t="s">
        <v>480</v>
      </c>
      <c r="M6424" t="s">
        <v>7663</v>
      </c>
      <c r="N6424" t="s">
        <v>5337</v>
      </c>
      <c r="O6424">
        <v>0</v>
      </c>
      <c r="P6424">
        <v>0</v>
      </c>
      <c r="Q6424">
        <v>1</v>
      </c>
    </row>
    <row r="6425" spans="1:17" x14ac:dyDescent="0.2">
      <c r="A6425" t="s">
        <v>498</v>
      </c>
      <c r="B6425" t="s">
        <v>134</v>
      </c>
      <c r="C6425" t="s">
        <v>497</v>
      </c>
      <c r="D6425" t="s">
        <v>54</v>
      </c>
      <c r="E6425" t="s">
        <v>6112</v>
      </c>
      <c r="F6425">
        <v>2.3E-2</v>
      </c>
      <c r="G6425">
        <v>2.3E-2</v>
      </c>
      <c r="H6425">
        <v>1</v>
      </c>
      <c r="J6425" t="s">
        <v>498</v>
      </c>
      <c r="K6425" t="s">
        <v>356</v>
      </c>
      <c r="L6425" t="s">
        <v>480</v>
      </c>
      <c r="M6425" t="s">
        <v>7663</v>
      </c>
      <c r="N6425" t="s">
        <v>5338</v>
      </c>
      <c r="O6425">
        <v>0</v>
      </c>
      <c r="P6425">
        <v>0</v>
      </c>
      <c r="Q6425">
        <v>1</v>
      </c>
    </row>
    <row r="6426" spans="1:17" x14ac:dyDescent="0.2">
      <c r="A6426" t="s">
        <v>498</v>
      </c>
      <c r="B6426" t="s">
        <v>134</v>
      </c>
      <c r="C6426" t="s">
        <v>497</v>
      </c>
      <c r="D6426" t="s">
        <v>54</v>
      </c>
      <c r="E6426" t="s">
        <v>6113</v>
      </c>
      <c r="F6426">
        <v>2.1999999999999999E-2</v>
      </c>
      <c r="G6426">
        <v>2.1999999999999999E-2</v>
      </c>
      <c r="H6426">
        <v>1</v>
      </c>
      <c r="J6426" t="s">
        <v>498</v>
      </c>
      <c r="K6426" t="s">
        <v>356</v>
      </c>
      <c r="L6426" t="s">
        <v>480</v>
      </c>
      <c r="M6426" t="s">
        <v>7663</v>
      </c>
      <c r="N6426" t="s">
        <v>5339</v>
      </c>
      <c r="O6426">
        <v>0</v>
      </c>
      <c r="P6426">
        <v>0</v>
      </c>
      <c r="Q6426">
        <v>1</v>
      </c>
    </row>
    <row r="6427" spans="1:17" x14ac:dyDescent="0.2">
      <c r="A6427" t="s">
        <v>498</v>
      </c>
      <c r="B6427" t="s">
        <v>134</v>
      </c>
      <c r="C6427" t="s">
        <v>497</v>
      </c>
      <c r="D6427" t="s">
        <v>54</v>
      </c>
      <c r="E6427" t="s">
        <v>6114</v>
      </c>
      <c r="F6427">
        <v>2.3E-2</v>
      </c>
      <c r="G6427">
        <v>2.3E-2</v>
      </c>
      <c r="H6427">
        <v>1</v>
      </c>
      <c r="J6427" t="s">
        <v>498</v>
      </c>
      <c r="K6427" t="s">
        <v>356</v>
      </c>
      <c r="L6427" t="s">
        <v>480</v>
      </c>
      <c r="M6427" t="s">
        <v>7663</v>
      </c>
      <c r="N6427" t="s">
        <v>5340</v>
      </c>
      <c r="O6427">
        <v>0</v>
      </c>
      <c r="P6427">
        <v>0</v>
      </c>
      <c r="Q6427">
        <v>1</v>
      </c>
    </row>
    <row r="6428" spans="1:17" x14ac:dyDescent="0.2">
      <c r="A6428" t="s">
        <v>498</v>
      </c>
      <c r="B6428" t="s">
        <v>134</v>
      </c>
      <c r="C6428" t="s">
        <v>497</v>
      </c>
      <c r="D6428" t="s">
        <v>54</v>
      </c>
      <c r="E6428" t="s">
        <v>6115</v>
      </c>
      <c r="F6428">
        <v>2.3E-2</v>
      </c>
      <c r="G6428">
        <v>2.3E-2</v>
      </c>
      <c r="H6428">
        <v>1</v>
      </c>
      <c r="J6428" t="s">
        <v>498</v>
      </c>
      <c r="K6428" t="s">
        <v>356</v>
      </c>
      <c r="L6428" t="s">
        <v>480</v>
      </c>
      <c r="M6428" t="s">
        <v>7663</v>
      </c>
      <c r="N6428" t="s">
        <v>5341</v>
      </c>
      <c r="O6428">
        <v>0</v>
      </c>
      <c r="P6428">
        <v>0</v>
      </c>
      <c r="Q6428">
        <v>1</v>
      </c>
    </row>
    <row r="6429" spans="1:17" x14ac:dyDescent="0.2">
      <c r="A6429" t="s">
        <v>498</v>
      </c>
      <c r="B6429" t="s">
        <v>134</v>
      </c>
      <c r="C6429" t="s">
        <v>497</v>
      </c>
      <c r="D6429" t="s">
        <v>54</v>
      </c>
      <c r="E6429" t="s">
        <v>6116</v>
      </c>
      <c r="F6429">
        <v>2.3E-2</v>
      </c>
      <c r="G6429">
        <v>2.3E-2</v>
      </c>
      <c r="H6429">
        <v>1</v>
      </c>
      <c r="J6429" t="s">
        <v>498</v>
      </c>
      <c r="K6429" t="s">
        <v>356</v>
      </c>
      <c r="L6429" t="s">
        <v>480</v>
      </c>
      <c r="M6429" t="s">
        <v>7663</v>
      </c>
      <c r="N6429" t="s">
        <v>5342</v>
      </c>
      <c r="O6429">
        <v>0</v>
      </c>
      <c r="P6429">
        <v>0</v>
      </c>
      <c r="Q6429">
        <v>1</v>
      </c>
    </row>
    <row r="6430" spans="1:17" x14ac:dyDescent="0.2">
      <c r="A6430" t="s">
        <v>498</v>
      </c>
      <c r="B6430" t="s">
        <v>134</v>
      </c>
      <c r="C6430" t="s">
        <v>497</v>
      </c>
      <c r="D6430" t="s">
        <v>54</v>
      </c>
      <c r="E6430" t="s">
        <v>6117</v>
      </c>
      <c r="F6430">
        <v>2.4E-2</v>
      </c>
      <c r="G6430">
        <v>2.4E-2</v>
      </c>
      <c r="H6430">
        <v>1</v>
      </c>
      <c r="J6430" t="s">
        <v>498</v>
      </c>
      <c r="K6430" t="s">
        <v>356</v>
      </c>
      <c r="L6430" t="s">
        <v>480</v>
      </c>
      <c r="M6430" t="s">
        <v>7663</v>
      </c>
      <c r="N6430" t="s">
        <v>5343</v>
      </c>
      <c r="O6430">
        <v>0</v>
      </c>
      <c r="P6430">
        <v>0</v>
      </c>
      <c r="Q6430">
        <v>1</v>
      </c>
    </row>
    <row r="6431" spans="1:17" x14ac:dyDescent="0.2">
      <c r="A6431" t="s">
        <v>498</v>
      </c>
      <c r="B6431" t="s">
        <v>134</v>
      </c>
      <c r="C6431" t="s">
        <v>497</v>
      </c>
      <c r="D6431" t="s">
        <v>54</v>
      </c>
      <c r="E6431" t="s">
        <v>6118</v>
      </c>
      <c r="F6431">
        <v>2.4E-2</v>
      </c>
      <c r="G6431">
        <v>2.4E-2</v>
      </c>
      <c r="H6431">
        <v>1</v>
      </c>
      <c r="J6431" t="s">
        <v>498</v>
      </c>
      <c r="K6431" t="s">
        <v>356</v>
      </c>
      <c r="L6431" t="s">
        <v>480</v>
      </c>
      <c r="M6431" t="s">
        <v>7663</v>
      </c>
      <c r="N6431" t="s">
        <v>5344</v>
      </c>
      <c r="O6431">
        <v>0</v>
      </c>
      <c r="P6431">
        <v>0</v>
      </c>
      <c r="Q6431">
        <v>1</v>
      </c>
    </row>
    <row r="6432" spans="1:17" x14ac:dyDescent="0.2">
      <c r="A6432" t="s">
        <v>498</v>
      </c>
      <c r="B6432" t="s">
        <v>134</v>
      </c>
      <c r="C6432" t="s">
        <v>497</v>
      </c>
      <c r="D6432" t="s">
        <v>54</v>
      </c>
      <c r="E6432" t="s">
        <v>6119</v>
      </c>
      <c r="F6432">
        <v>2.3E-2</v>
      </c>
      <c r="G6432">
        <v>2.3E-2</v>
      </c>
      <c r="H6432">
        <v>1</v>
      </c>
      <c r="J6432" t="s">
        <v>498</v>
      </c>
      <c r="K6432" t="s">
        <v>356</v>
      </c>
      <c r="L6432" t="s">
        <v>480</v>
      </c>
      <c r="M6432" t="s">
        <v>7663</v>
      </c>
      <c r="N6432" t="s">
        <v>5345</v>
      </c>
      <c r="O6432">
        <v>0</v>
      </c>
      <c r="P6432">
        <v>0</v>
      </c>
      <c r="Q6432">
        <v>1</v>
      </c>
    </row>
    <row r="6433" spans="1:17" x14ac:dyDescent="0.2">
      <c r="A6433" t="s">
        <v>498</v>
      </c>
      <c r="B6433" t="s">
        <v>134</v>
      </c>
      <c r="C6433" t="s">
        <v>497</v>
      </c>
      <c r="D6433" t="s">
        <v>54</v>
      </c>
      <c r="E6433" t="s">
        <v>6120</v>
      </c>
      <c r="F6433">
        <v>2.3E-2</v>
      </c>
      <c r="G6433">
        <v>2.3E-2</v>
      </c>
      <c r="H6433">
        <v>1</v>
      </c>
      <c r="J6433" t="s">
        <v>498</v>
      </c>
      <c r="K6433" t="s">
        <v>356</v>
      </c>
      <c r="L6433" t="s">
        <v>480</v>
      </c>
      <c r="M6433" t="s">
        <v>7663</v>
      </c>
      <c r="N6433" t="s">
        <v>5346</v>
      </c>
      <c r="O6433">
        <v>0</v>
      </c>
      <c r="P6433">
        <v>0</v>
      </c>
      <c r="Q6433">
        <v>1</v>
      </c>
    </row>
    <row r="6434" spans="1:17" x14ac:dyDescent="0.2">
      <c r="A6434" t="s">
        <v>498</v>
      </c>
      <c r="B6434" t="s">
        <v>134</v>
      </c>
      <c r="C6434" t="s">
        <v>497</v>
      </c>
      <c r="D6434" t="s">
        <v>54</v>
      </c>
      <c r="E6434" t="s">
        <v>6121</v>
      </c>
      <c r="F6434">
        <v>2.3E-2</v>
      </c>
      <c r="G6434">
        <v>2.3E-2</v>
      </c>
      <c r="H6434">
        <v>1</v>
      </c>
      <c r="J6434" t="s">
        <v>498</v>
      </c>
      <c r="K6434" t="s">
        <v>356</v>
      </c>
      <c r="L6434" t="s">
        <v>480</v>
      </c>
      <c r="M6434" t="s">
        <v>7663</v>
      </c>
      <c r="N6434" t="s">
        <v>5347</v>
      </c>
      <c r="O6434">
        <v>0</v>
      </c>
      <c r="P6434">
        <v>0</v>
      </c>
      <c r="Q6434">
        <v>1</v>
      </c>
    </row>
    <row r="6435" spans="1:17" x14ac:dyDescent="0.2">
      <c r="A6435" t="s">
        <v>498</v>
      </c>
      <c r="B6435" t="s">
        <v>134</v>
      </c>
      <c r="C6435" t="s">
        <v>497</v>
      </c>
      <c r="D6435" t="s">
        <v>54</v>
      </c>
      <c r="E6435" t="s">
        <v>6122</v>
      </c>
      <c r="F6435">
        <v>2.4E-2</v>
      </c>
      <c r="G6435">
        <v>2.4E-2</v>
      </c>
      <c r="H6435">
        <v>1</v>
      </c>
      <c r="J6435" t="s">
        <v>498</v>
      </c>
      <c r="K6435" t="s">
        <v>356</v>
      </c>
      <c r="L6435" t="s">
        <v>480</v>
      </c>
      <c r="M6435" t="s">
        <v>7663</v>
      </c>
      <c r="N6435" t="s">
        <v>5348</v>
      </c>
      <c r="O6435">
        <v>0</v>
      </c>
      <c r="P6435">
        <v>0</v>
      </c>
      <c r="Q6435">
        <v>1</v>
      </c>
    </row>
    <row r="6436" spans="1:17" x14ac:dyDescent="0.2">
      <c r="A6436" t="s">
        <v>498</v>
      </c>
      <c r="B6436" t="s">
        <v>134</v>
      </c>
      <c r="C6436" t="s">
        <v>497</v>
      </c>
      <c r="D6436" t="s">
        <v>54</v>
      </c>
      <c r="E6436" t="s">
        <v>6123</v>
      </c>
      <c r="F6436">
        <v>2.5000000000000001E-2</v>
      </c>
      <c r="G6436">
        <v>2.5000000000000001E-2</v>
      </c>
      <c r="H6436">
        <v>1</v>
      </c>
      <c r="J6436" t="s">
        <v>498</v>
      </c>
      <c r="K6436" t="s">
        <v>356</v>
      </c>
      <c r="L6436" t="s">
        <v>480</v>
      </c>
      <c r="M6436" t="s">
        <v>7663</v>
      </c>
      <c r="N6436" t="s">
        <v>5349</v>
      </c>
      <c r="O6436">
        <v>0</v>
      </c>
      <c r="P6436">
        <v>0</v>
      </c>
      <c r="Q6436">
        <v>1</v>
      </c>
    </row>
    <row r="6437" spans="1:17" x14ac:dyDescent="0.2">
      <c r="A6437" t="s">
        <v>498</v>
      </c>
      <c r="B6437" t="s">
        <v>134</v>
      </c>
      <c r="C6437" t="s">
        <v>497</v>
      </c>
      <c r="D6437" t="s">
        <v>54</v>
      </c>
      <c r="E6437" t="s">
        <v>6124</v>
      </c>
      <c r="F6437">
        <v>0.11600000000000001</v>
      </c>
      <c r="G6437">
        <v>0.11600000000000001</v>
      </c>
      <c r="H6437">
        <v>1</v>
      </c>
      <c r="J6437" t="s">
        <v>498</v>
      </c>
      <c r="K6437" t="s">
        <v>356</v>
      </c>
      <c r="L6437" t="s">
        <v>480</v>
      </c>
      <c r="M6437" t="s">
        <v>7663</v>
      </c>
      <c r="N6437" t="s">
        <v>5350</v>
      </c>
      <c r="O6437">
        <v>0</v>
      </c>
      <c r="P6437">
        <v>0</v>
      </c>
      <c r="Q6437">
        <v>1</v>
      </c>
    </row>
    <row r="6438" spans="1:17" x14ac:dyDescent="0.2">
      <c r="A6438" t="s">
        <v>498</v>
      </c>
      <c r="B6438" t="s">
        <v>134</v>
      </c>
      <c r="C6438" t="s">
        <v>497</v>
      </c>
      <c r="D6438" t="s">
        <v>54</v>
      </c>
      <c r="E6438" t="s">
        <v>6125</v>
      </c>
      <c r="F6438">
        <v>2.5000000000000001E-2</v>
      </c>
      <c r="G6438">
        <v>2.5000000000000001E-2</v>
      </c>
      <c r="H6438">
        <v>1</v>
      </c>
      <c r="J6438" t="s">
        <v>498</v>
      </c>
      <c r="K6438" t="s">
        <v>356</v>
      </c>
      <c r="L6438" t="s">
        <v>480</v>
      </c>
      <c r="M6438" t="s">
        <v>7663</v>
      </c>
      <c r="N6438" t="s">
        <v>5351</v>
      </c>
      <c r="O6438">
        <v>0</v>
      </c>
      <c r="P6438">
        <v>0</v>
      </c>
      <c r="Q6438">
        <v>1</v>
      </c>
    </row>
    <row r="6439" spans="1:17" x14ac:dyDescent="0.2">
      <c r="A6439" t="s">
        <v>498</v>
      </c>
      <c r="B6439" t="s">
        <v>134</v>
      </c>
      <c r="C6439" t="s">
        <v>497</v>
      </c>
      <c r="D6439" t="s">
        <v>54</v>
      </c>
      <c r="E6439" t="s">
        <v>6126</v>
      </c>
      <c r="F6439">
        <v>2.5999999999999999E-2</v>
      </c>
      <c r="G6439">
        <v>2.5999999999999999E-2</v>
      </c>
      <c r="H6439">
        <v>1</v>
      </c>
      <c r="J6439" t="s">
        <v>498</v>
      </c>
      <c r="K6439" t="s">
        <v>356</v>
      </c>
      <c r="L6439" t="s">
        <v>480</v>
      </c>
      <c r="M6439" t="s">
        <v>7663</v>
      </c>
      <c r="N6439" t="s">
        <v>5352</v>
      </c>
      <c r="O6439">
        <v>0</v>
      </c>
      <c r="P6439">
        <v>0</v>
      </c>
      <c r="Q6439">
        <v>1</v>
      </c>
    </row>
    <row r="6440" spans="1:17" x14ac:dyDescent="0.2">
      <c r="A6440" t="s">
        <v>498</v>
      </c>
      <c r="B6440" t="s">
        <v>134</v>
      </c>
      <c r="C6440" t="s">
        <v>497</v>
      </c>
      <c r="D6440" t="s">
        <v>54</v>
      </c>
      <c r="E6440" t="s">
        <v>6127</v>
      </c>
      <c r="F6440">
        <v>2.5999999999999999E-2</v>
      </c>
      <c r="G6440">
        <v>2.5999999999999999E-2</v>
      </c>
      <c r="H6440">
        <v>1</v>
      </c>
      <c r="J6440" t="s">
        <v>498</v>
      </c>
      <c r="K6440" t="s">
        <v>356</v>
      </c>
      <c r="L6440" t="s">
        <v>480</v>
      </c>
      <c r="M6440" t="s">
        <v>7663</v>
      </c>
      <c r="N6440" t="s">
        <v>5353</v>
      </c>
      <c r="O6440">
        <v>0</v>
      </c>
      <c r="P6440">
        <v>0</v>
      </c>
      <c r="Q6440">
        <v>1</v>
      </c>
    </row>
    <row r="6441" spans="1:17" x14ac:dyDescent="0.2">
      <c r="A6441" t="s">
        <v>498</v>
      </c>
      <c r="B6441" t="s">
        <v>134</v>
      </c>
      <c r="C6441" t="s">
        <v>497</v>
      </c>
      <c r="D6441" t="s">
        <v>54</v>
      </c>
      <c r="E6441" t="s">
        <v>6128</v>
      </c>
      <c r="F6441">
        <v>2.5999999999999999E-2</v>
      </c>
      <c r="G6441">
        <v>2.5999999999999999E-2</v>
      </c>
      <c r="H6441">
        <v>1</v>
      </c>
      <c r="J6441" t="s">
        <v>498</v>
      </c>
      <c r="K6441" t="s">
        <v>356</v>
      </c>
      <c r="L6441" t="s">
        <v>480</v>
      </c>
      <c r="M6441" t="s">
        <v>7663</v>
      </c>
      <c r="N6441" t="s">
        <v>5354</v>
      </c>
      <c r="O6441">
        <v>0</v>
      </c>
      <c r="P6441">
        <v>0</v>
      </c>
      <c r="Q6441">
        <v>1</v>
      </c>
    </row>
    <row r="6442" spans="1:17" x14ac:dyDescent="0.2">
      <c r="A6442" t="s">
        <v>498</v>
      </c>
      <c r="B6442" t="s">
        <v>134</v>
      </c>
      <c r="C6442" t="s">
        <v>497</v>
      </c>
      <c r="D6442" t="s">
        <v>54</v>
      </c>
      <c r="E6442" t="s">
        <v>6129</v>
      </c>
      <c r="F6442">
        <v>2.5999999999999999E-2</v>
      </c>
      <c r="G6442">
        <v>2.5999999999999999E-2</v>
      </c>
      <c r="H6442">
        <v>1</v>
      </c>
      <c r="J6442" t="s">
        <v>498</v>
      </c>
      <c r="K6442" t="s">
        <v>356</v>
      </c>
      <c r="L6442" t="s">
        <v>480</v>
      </c>
      <c r="M6442" t="s">
        <v>7663</v>
      </c>
      <c r="N6442" t="s">
        <v>5355</v>
      </c>
      <c r="O6442">
        <v>0</v>
      </c>
      <c r="P6442">
        <v>0</v>
      </c>
      <c r="Q6442">
        <v>1</v>
      </c>
    </row>
    <row r="6443" spans="1:17" x14ac:dyDescent="0.2">
      <c r="A6443" t="s">
        <v>498</v>
      </c>
      <c r="B6443" t="s">
        <v>134</v>
      </c>
      <c r="C6443" t="s">
        <v>497</v>
      </c>
      <c r="D6443" t="s">
        <v>54</v>
      </c>
      <c r="E6443" t="s">
        <v>6130</v>
      </c>
      <c r="F6443">
        <v>2.5999999999999999E-2</v>
      </c>
      <c r="G6443">
        <v>2.5999999999999999E-2</v>
      </c>
      <c r="H6443">
        <v>1</v>
      </c>
      <c r="J6443" t="s">
        <v>498</v>
      </c>
      <c r="K6443" t="s">
        <v>356</v>
      </c>
      <c r="L6443" t="s">
        <v>480</v>
      </c>
      <c r="M6443" t="s">
        <v>7663</v>
      </c>
      <c r="N6443" t="s">
        <v>5356</v>
      </c>
      <c r="O6443">
        <v>0</v>
      </c>
      <c r="P6443">
        <v>0</v>
      </c>
      <c r="Q6443">
        <v>1</v>
      </c>
    </row>
    <row r="6444" spans="1:17" x14ac:dyDescent="0.2">
      <c r="A6444" t="s">
        <v>498</v>
      </c>
      <c r="B6444" t="s">
        <v>134</v>
      </c>
      <c r="C6444" t="s">
        <v>497</v>
      </c>
      <c r="D6444" t="s">
        <v>54</v>
      </c>
      <c r="E6444" t="s">
        <v>6131</v>
      </c>
      <c r="F6444">
        <v>2.5999999999999999E-2</v>
      </c>
      <c r="G6444">
        <v>2.5999999999999999E-2</v>
      </c>
      <c r="H6444">
        <v>1</v>
      </c>
      <c r="J6444" t="s">
        <v>498</v>
      </c>
      <c r="K6444" t="s">
        <v>356</v>
      </c>
      <c r="L6444" t="s">
        <v>480</v>
      </c>
      <c r="M6444" t="s">
        <v>7663</v>
      </c>
      <c r="N6444" t="s">
        <v>5357</v>
      </c>
      <c r="O6444">
        <v>0</v>
      </c>
      <c r="P6444">
        <v>0</v>
      </c>
      <c r="Q6444">
        <v>1</v>
      </c>
    </row>
    <row r="6445" spans="1:17" x14ac:dyDescent="0.2">
      <c r="A6445" t="s">
        <v>498</v>
      </c>
      <c r="B6445" t="s">
        <v>134</v>
      </c>
      <c r="C6445" t="s">
        <v>497</v>
      </c>
      <c r="D6445" t="s">
        <v>54</v>
      </c>
      <c r="E6445" t="s">
        <v>6132</v>
      </c>
      <c r="F6445">
        <v>2.5999999999999999E-2</v>
      </c>
      <c r="G6445">
        <v>2.5999999999999999E-2</v>
      </c>
      <c r="H6445">
        <v>1</v>
      </c>
      <c r="J6445" t="s">
        <v>498</v>
      </c>
      <c r="K6445" t="s">
        <v>356</v>
      </c>
      <c r="L6445" t="s">
        <v>480</v>
      </c>
      <c r="M6445" t="s">
        <v>7663</v>
      </c>
      <c r="N6445" t="s">
        <v>5358</v>
      </c>
      <c r="O6445">
        <v>0</v>
      </c>
      <c r="P6445">
        <v>0</v>
      </c>
      <c r="Q6445">
        <v>1</v>
      </c>
    </row>
    <row r="6446" spans="1:17" x14ac:dyDescent="0.2">
      <c r="A6446" t="s">
        <v>498</v>
      </c>
      <c r="B6446" t="s">
        <v>134</v>
      </c>
      <c r="C6446" t="s">
        <v>497</v>
      </c>
      <c r="D6446" t="s">
        <v>54</v>
      </c>
      <c r="E6446" t="s">
        <v>6133</v>
      </c>
      <c r="F6446">
        <v>2.5999999999999999E-2</v>
      </c>
      <c r="G6446">
        <v>2.5999999999999999E-2</v>
      </c>
      <c r="H6446">
        <v>1</v>
      </c>
      <c r="J6446" t="s">
        <v>498</v>
      </c>
      <c r="K6446" t="s">
        <v>356</v>
      </c>
      <c r="L6446" t="s">
        <v>480</v>
      </c>
      <c r="M6446" t="s">
        <v>7663</v>
      </c>
      <c r="N6446" t="s">
        <v>5359</v>
      </c>
      <c r="O6446">
        <v>0</v>
      </c>
      <c r="P6446">
        <v>0</v>
      </c>
      <c r="Q6446">
        <v>1</v>
      </c>
    </row>
    <row r="6447" spans="1:17" x14ac:dyDescent="0.2">
      <c r="A6447" t="s">
        <v>498</v>
      </c>
      <c r="B6447" t="s">
        <v>134</v>
      </c>
      <c r="C6447" t="s">
        <v>497</v>
      </c>
      <c r="D6447" t="s">
        <v>54</v>
      </c>
      <c r="E6447" t="s">
        <v>6134</v>
      </c>
      <c r="F6447">
        <v>2.5000000000000001E-2</v>
      </c>
      <c r="G6447">
        <v>2.5000000000000001E-2</v>
      </c>
      <c r="H6447">
        <v>1</v>
      </c>
      <c r="J6447" t="s">
        <v>498</v>
      </c>
      <c r="K6447" t="s">
        <v>356</v>
      </c>
      <c r="L6447" t="s">
        <v>480</v>
      </c>
      <c r="M6447" t="s">
        <v>7663</v>
      </c>
      <c r="N6447" t="s">
        <v>5360</v>
      </c>
      <c r="O6447">
        <v>0</v>
      </c>
      <c r="P6447">
        <v>0</v>
      </c>
      <c r="Q6447">
        <v>1</v>
      </c>
    </row>
    <row r="6448" spans="1:17" x14ac:dyDescent="0.2">
      <c r="A6448" t="s">
        <v>498</v>
      </c>
      <c r="B6448" t="s">
        <v>134</v>
      </c>
      <c r="C6448" t="s">
        <v>497</v>
      </c>
      <c r="D6448" t="s">
        <v>54</v>
      </c>
      <c r="E6448" t="s">
        <v>6135</v>
      </c>
      <c r="F6448">
        <v>0.104</v>
      </c>
      <c r="G6448">
        <v>0.104</v>
      </c>
      <c r="H6448">
        <v>1</v>
      </c>
      <c r="J6448" t="s">
        <v>498</v>
      </c>
      <c r="K6448" t="s">
        <v>356</v>
      </c>
      <c r="L6448" t="s">
        <v>480</v>
      </c>
      <c r="M6448" t="s">
        <v>7663</v>
      </c>
      <c r="N6448" t="s">
        <v>5361</v>
      </c>
      <c r="O6448">
        <v>0</v>
      </c>
      <c r="P6448">
        <v>0</v>
      </c>
      <c r="Q6448">
        <v>1</v>
      </c>
    </row>
    <row r="6449" spans="1:17" x14ac:dyDescent="0.2">
      <c r="A6449" t="s">
        <v>498</v>
      </c>
      <c r="B6449" t="s">
        <v>134</v>
      </c>
      <c r="C6449" t="s">
        <v>497</v>
      </c>
      <c r="D6449" t="s">
        <v>54</v>
      </c>
      <c r="E6449" t="s">
        <v>6136</v>
      </c>
      <c r="F6449">
        <v>2.5999999999999999E-2</v>
      </c>
      <c r="G6449">
        <v>2.5999999999999999E-2</v>
      </c>
      <c r="H6449">
        <v>1</v>
      </c>
      <c r="J6449" t="s">
        <v>498</v>
      </c>
      <c r="K6449" t="s">
        <v>356</v>
      </c>
      <c r="L6449" t="s">
        <v>480</v>
      </c>
      <c r="M6449" t="s">
        <v>7663</v>
      </c>
      <c r="N6449" t="s">
        <v>5362</v>
      </c>
      <c r="O6449">
        <v>0</v>
      </c>
      <c r="P6449">
        <v>0</v>
      </c>
      <c r="Q6449">
        <v>1</v>
      </c>
    </row>
    <row r="6450" spans="1:17" x14ac:dyDescent="0.2">
      <c r="A6450" t="s">
        <v>498</v>
      </c>
      <c r="B6450" t="s">
        <v>134</v>
      </c>
      <c r="C6450" t="s">
        <v>497</v>
      </c>
      <c r="D6450" t="s">
        <v>54</v>
      </c>
      <c r="E6450" t="s">
        <v>6137</v>
      </c>
      <c r="F6450">
        <v>2.5000000000000001E-2</v>
      </c>
      <c r="G6450">
        <v>2.5000000000000001E-2</v>
      </c>
      <c r="H6450">
        <v>1</v>
      </c>
      <c r="J6450" t="s">
        <v>498</v>
      </c>
      <c r="K6450" t="s">
        <v>356</v>
      </c>
      <c r="L6450" t="s">
        <v>480</v>
      </c>
      <c r="M6450" t="s">
        <v>7663</v>
      </c>
      <c r="N6450" t="s">
        <v>5363</v>
      </c>
      <c r="O6450">
        <v>0</v>
      </c>
      <c r="P6450">
        <v>0</v>
      </c>
      <c r="Q6450">
        <v>1</v>
      </c>
    </row>
    <row r="6451" spans="1:17" x14ac:dyDescent="0.2">
      <c r="A6451" t="s">
        <v>498</v>
      </c>
      <c r="B6451" t="s">
        <v>134</v>
      </c>
      <c r="C6451" t="s">
        <v>497</v>
      </c>
      <c r="D6451" t="s">
        <v>54</v>
      </c>
      <c r="E6451" t="s">
        <v>6138</v>
      </c>
      <c r="F6451">
        <v>2.4E-2</v>
      </c>
      <c r="G6451">
        <v>2.4E-2</v>
      </c>
      <c r="H6451">
        <v>1</v>
      </c>
      <c r="J6451" t="s">
        <v>498</v>
      </c>
      <c r="K6451" t="s">
        <v>356</v>
      </c>
      <c r="L6451" t="s">
        <v>480</v>
      </c>
      <c r="M6451" t="s">
        <v>7663</v>
      </c>
      <c r="N6451" t="s">
        <v>5364</v>
      </c>
      <c r="O6451">
        <v>0</v>
      </c>
      <c r="P6451">
        <v>0</v>
      </c>
      <c r="Q6451">
        <v>1</v>
      </c>
    </row>
    <row r="6452" spans="1:17" x14ac:dyDescent="0.2">
      <c r="A6452" t="s">
        <v>498</v>
      </c>
      <c r="B6452" t="s">
        <v>134</v>
      </c>
      <c r="C6452" t="s">
        <v>497</v>
      </c>
      <c r="D6452" t="s">
        <v>54</v>
      </c>
      <c r="E6452" t="s">
        <v>6139</v>
      </c>
      <c r="F6452">
        <v>2.4E-2</v>
      </c>
      <c r="G6452">
        <v>2.4E-2</v>
      </c>
      <c r="H6452">
        <v>1</v>
      </c>
      <c r="J6452" t="s">
        <v>498</v>
      </c>
      <c r="K6452" t="s">
        <v>356</v>
      </c>
      <c r="L6452" t="s">
        <v>480</v>
      </c>
      <c r="M6452" t="s">
        <v>7663</v>
      </c>
      <c r="N6452" t="s">
        <v>5365</v>
      </c>
      <c r="O6452">
        <v>0</v>
      </c>
      <c r="P6452">
        <v>0</v>
      </c>
      <c r="Q6452">
        <v>1</v>
      </c>
    </row>
    <row r="6453" spans="1:17" x14ac:dyDescent="0.2">
      <c r="A6453" t="s">
        <v>498</v>
      </c>
      <c r="B6453" t="s">
        <v>134</v>
      </c>
      <c r="C6453" t="s">
        <v>497</v>
      </c>
      <c r="D6453" t="s">
        <v>54</v>
      </c>
      <c r="E6453" t="s">
        <v>6140</v>
      </c>
      <c r="F6453">
        <v>2.4E-2</v>
      </c>
      <c r="G6453">
        <v>2.4E-2</v>
      </c>
      <c r="H6453">
        <v>1</v>
      </c>
      <c r="J6453" t="s">
        <v>498</v>
      </c>
      <c r="K6453" t="s">
        <v>356</v>
      </c>
      <c r="L6453" t="s">
        <v>480</v>
      </c>
      <c r="M6453" t="s">
        <v>7663</v>
      </c>
      <c r="N6453" t="s">
        <v>5366</v>
      </c>
      <c r="O6453">
        <v>0</v>
      </c>
      <c r="P6453">
        <v>0</v>
      </c>
      <c r="Q6453">
        <v>1</v>
      </c>
    </row>
    <row r="6454" spans="1:17" x14ac:dyDescent="0.2">
      <c r="A6454" t="s">
        <v>498</v>
      </c>
      <c r="B6454" t="s">
        <v>134</v>
      </c>
      <c r="C6454" t="s">
        <v>497</v>
      </c>
      <c r="D6454" t="s">
        <v>54</v>
      </c>
      <c r="E6454" t="s">
        <v>6141</v>
      </c>
      <c r="F6454">
        <v>2.3E-2</v>
      </c>
      <c r="G6454">
        <v>2.3E-2</v>
      </c>
      <c r="H6454">
        <v>1</v>
      </c>
      <c r="J6454" t="s">
        <v>498</v>
      </c>
      <c r="K6454" t="s">
        <v>356</v>
      </c>
      <c r="L6454" t="s">
        <v>480</v>
      </c>
      <c r="M6454" t="s">
        <v>7663</v>
      </c>
      <c r="N6454" t="s">
        <v>5367</v>
      </c>
      <c r="O6454">
        <v>0</v>
      </c>
      <c r="P6454">
        <v>0</v>
      </c>
      <c r="Q6454">
        <v>1</v>
      </c>
    </row>
    <row r="6455" spans="1:17" x14ac:dyDescent="0.2">
      <c r="A6455" t="s">
        <v>498</v>
      </c>
      <c r="B6455" t="s">
        <v>134</v>
      </c>
      <c r="C6455" t="s">
        <v>497</v>
      </c>
      <c r="D6455" t="s">
        <v>54</v>
      </c>
      <c r="E6455" t="s">
        <v>6142</v>
      </c>
      <c r="F6455">
        <v>2.3E-2</v>
      </c>
      <c r="G6455">
        <v>2.3E-2</v>
      </c>
      <c r="H6455">
        <v>1</v>
      </c>
      <c r="J6455" t="s">
        <v>498</v>
      </c>
      <c r="K6455" t="s">
        <v>356</v>
      </c>
      <c r="L6455" t="s">
        <v>480</v>
      </c>
      <c r="M6455" t="s">
        <v>7663</v>
      </c>
      <c r="N6455" t="s">
        <v>5368</v>
      </c>
      <c r="O6455">
        <v>0</v>
      </c>
      <c r="P6455">
        <v>0</v>
      </c>
      <c r="Q6455">
        <v>1</v>
      </c>
    </row>
    <row r="6456" spans="1:17" x14ac:dyDescent="0.2">
      <c r="A6456" t="s">
        <v>498</v>
      </c>
      <c r="B6456" t="s">
        <v>134</v>
      </c>
      <c r="C6456" t="s">
        <v>497</v>
      </c>
      <c r="D6456" t="s">
        <v>54</v>
      </c>
      <c r="E6456" t="s">
        <v>6143</v>
      </c>
      <c r="F6456">
        <v>2.3E-2</v>
      </c>
      <c r="G6456">
        <v>2.3E-2</v>
      </c>
      <c r="H6456">
        <v>1</v>
      </c>
      <c r="J6456" t="s">
        <v>498</v>
      </c>
      <c r="K6456" t="s">
        <v>356</v>
      </c>
      <c r="L6456" t="s">
        <v>480</v>
      </c>
      <c r="M6456" t="s">
        <v>7663</v>
      </c>
      <c r="N6456" t="s">
        <v>5369</v>
      </c>
      <c r="O6456">
        <v>0</v>
      </c>
      <c r="P6456">
        <v>0</v>
      </c>
      <c r="Q6456">
        <v>1</v>
      </c>
    </row>
    <row r="6457" spans="1:17" x14ac:dyDescent="0.2">
      <c r="A6457" t="s">
        <v>498</v>
      </c>
      <c r="B6457" t="s">
        <v>134</v>
      </c>
      <c r="C6457" t="s">
        <v>497</v>
      </c>
      <c r="D6457" t="s">
        <v>54</v>
      </c>
      <c r="E6457" t="s">
        <v>6144</v>
      </c>
      <c r="F6457">
        <v>2.4E-2</v>
      </c>
      <c r="G6457">
        <v>2.4E-2</v>
      </c>
      <c r="H6457">
        <v>1</v>
      </c>
      <c r="J6457" t="s">
        <v>498</v>
      </c>
      <c r="K6457" t="s">
        <v>356</v>
      </c>
      <c r="L6457" t="s">
        <v>480</v>
      </c>
      <c r="M6457" t="s">
        <v>7663</v>
      </c>
      <c r="N6457" t="s">
        <v>5370</v>
      </c>
      <c r="O6457">
        <v>0</v>
      </c>
      <c r="P6457">
        <v>0</v>
      </c>
      <c r="Q6457">
        <v>1</v>
      </c>
    </row>
    <row r="6458" spans="1:17" x14ac:dyDescent="0.2">
      <c r="A6458" t="s">
        <v>498</v>
      </c>
      <c r="B6458" t="s">
        <v>134</v>
      </c>
      <c r="C6458" t="s">
        <v>497</v>
      </c>
      <c r="D6458" t="s">
        <v>54</v>
      </c>
      <c r="E6458" t="s">
        <v>6145</v>
      </c>
      <c r="F6458">
        <v>2.4E-2</v>
      </c>
      <c r="G6458">
        <v>2.4E-2</v>
      </c>
      <c r="H6458">
        <v>1</v>
      </c>
      <c r="J6458" t="s">
        <v>498</v>
      </c>
      <c r="K6458" t="s">
        <v>356</v>
      </c>
      <c r="L6458" t="s">
        <v>480</v>
      </c>
      <c r="M6458" t="s">
        <v>7663</v>
      </c>
      <c r="N6458" t="s">
        <v>5371</v>
      </c>
      <c r="O6458">
        <v>0</v>
      </c>
      <c r="P6458">
        <v>0</v>
      </c>
      <c r="Q6458">
        <v>1</v>
      </c>
    </row>
    <row r="6459" spans="1:17" x14ac:dyDescent="0.2">
      <c r="A6459" t="s">
        <v>498</v>
      </c>
      <c r="B6459" t="s">
        <v>134</v>
      </c>
      <c r="C6459" t="s">
        <v>497</v>
      </c>
      <c r="D6459" t="s">
        <v>54</v>
      </c>
      <c r="E6459" t="s">
        <v>6146</v>
      </c>
      <c r="F6459">
        <v>2.4E-2</v>
      </c>
      <c r="G6459">
        <v>2.4E-2</v>
      </c>
      <c r="H6459">
        <v>1</v>
      </c>
      <c r="J6459" t="s">
        <v>498</v>
      </c>
      <c r="K6459" t="s">
        <v>356</v>
      </c>
      <c r="L6459" t="s">
        <v>480</v>
      </c>
      <c r="M6459" t="s">
        <v>7663</v>
      </c>
      <c r="N6459" t="s">
        <v>5372</v>
      </c>
      <c r="O6459">
        <v>0</v>
      </c>
      <c r="P6459">
        <v>0</v>
      </c>
      <c r="Q6459">
        <v>1</v>
      </c>
    </row>
    <row r="6460" spans="1:17" x14ac:dyDescent="0.2">
      <c r="A6460" t="s">
        <v>498</v>
      </c>
      <c r="B6460" t="s">
        <v>134</v>
      </c>
      <c r="C6460" t="s">
        <v>497</v>
      </c>
      <c r="D6460" t="s">
        <v>54</v>
      </c>
      <c r="E6460" t="s">
        <v>6147</v>
      </c>
      <c r="F6460">
        <v>2.5000000000000001E-2</v>
      </c>
      <c r="G6460">
        <v>2.5000000000000001E-2</v>
      </c>
      <c r="H6460">
        <v>1</v>
      </c>
      <c r="J6460" t="s">
        <v>498</v>
      </c>
      <c r="K6460" t="s">
        <v>356</v>
      </c>
      <c r="L6460" t="s">
        <v>480</v>
      </c>
      <c r="M6460" t="s">
        <v>7663</v>
      </c>
      <c r="N6460" t="s">
        <v>5373</v>
      </c>
      <c r="O6460">
        <v>0</v>
      </c>
      <c r="P6460">
        <v>0</v>
      </c>
      <c r="Q6460">
        <v>1</v>
      </c>
    </row>
    <row r="6461" spans="1:17" x14ac:dyDescent="0.2">
      <c r="A6461" t="s">
        <v>498</v>
      </c>
      <c r="B6461" t="s">
        <v>134</v>
      </c>
      <c r="C6461" t="s">
        <v>497</v>
      </c>
      <c r="D6461" t="s">
        <v>54</v>
      </c>
      <c r="E6461" t="s">
        <v>6148</v>
      </c>
      <c r="F6461">
        <v>7.3999999999999996E-2</v>
      </c>
      <c r="G6461">
        <v>7.3999999999999996E-2</v>
      </c>
      <c r="H6461">
        <v>1</v>
      </c>
      <c r="J6461" t="s">
        <v>498</v>
      </c>
      <c r="K6461" t="s">
        <v>356</v>
      </c>
      <c r="L6461" t="s">
        <v>480</v>
      </c>
      <c r="M6461" t="s">
        <v>7663</v>
      </c>
      <c r="N6461" t="s">
        <v>5374</v>
      </c>
      <c r="O6461">
        <v>0</v>
      </c>
      <c r="P6461">
        <v>0</v>
      </c>
      <c r="Q6461">
        <v>1</v>
      </c>
    </row>
    <row r="6462" spans="1:17" x14ac:dyDescent="0.2">
      <c r="A6462" t="s">
        <v>498</v>
      </c>
      <c r="B6462" t="s">
        <v>134</v>
      </c>
      <c r="C6462" t="s">
        <v>497</v>
      </c>
      <c r="D6462" t="s">
        <v>54</v>
      </c>
      <c r="E6462" t="s">
        <v>6149</v>
      </c>
      <c r="F6462">
        <v>2.5000000000000001E-2</v>
      </c>
      <c r="G6462">
        <v>2.5000000000000001E-2</v>
      </c>
      <c r="H6462">
        <v>1</v>
      </c>
      <c r="J6462" t="s">
        <v>498</v>
      </c>
      <c r="K6462" t="s">
        <v>356</v>
      </c>
      <c r="L6462" t="s">
        <v>480</v>
      </c>
      <c r="M6462" t="s">
        <v>7663</v>
      </c>
      <c r="N6462" t="s">
        <v>5375</v>
      </c>
      <c r="O6462">
        <v>0</v>
      </c>
      <c r="P6462">
        <v>0</v>
      </c>
      <c r="Q6462">
        <v>1</v>
      </c>
    </row>
    <row r="6463" spans="1:17" x14ac:dyDescent="0.2">
      <c r="A6463" t="s">
        <v>498</v>
      </c>
      <c r="B6463" t="s">
        <v>134</v>
      </c>
      <c r="C6463" t="s">
        <v>497</v>
      </c>
      <c r="D6463" t="s">
        <v>54</v>
      </c>
      <c r="E6463" t="s">
        <v>6150</v>
      </c>
      <c r="F6463">
        <v>2.5999999999999999E-2</v>
      </c>
      <c r="G6463">
        <v>2.5999999999999999E-2</v>
      </c>
      <c r="H6463">
        <v>1</v>
      </c>
      <c r="J6463" t="s">
        <v>498</v>
      </c>
      <c r="K6463" t="s">
        <v>356</v>
      </c>
      <c r="L6463" t="s">
        <v>480</v>
      </c>
      <c r="M6463" t="s">
        <v>7663</v>
      </c>
      <c r="N6463" t="s">
        <v>5376</v>
      </c>
      <c r="O6463">
        <v>0</v>
      </c>
      <c r="P6463">
        <v>0</v>
      </c>
      <c r="Q6463">
        <v>1</v>
      </c>
    </row>
    <row r="6464" spans="1:17" x14ac:dyDescent="0.2">
      <c r="A6464" t="s">
        <v>498</v>
      </c>
      <c r="B6464" t="s">
        <v>134</v>
      </c>
      <c r="C6464" t="s">
        <v>497</v>
      </c>
      <c r="D6464" t="s">
        <v>54</v>
      </c>
      <c r="E6464" t="s">
        <v>6151</v>
      </c>
      <c r="F6464">
        <v>2.5999999999999999E-2</v>
      </c>
      <c r="G6464">
        <v>2.5999999999999999E-2</v>
      </c>
      <c r="H6464">
        <v>1</v>
      </c>
      <c r="J6464" t="s">
        <v>498</v>
      </c>
      <c r="K6464" t="s">
        <v>356</v>
      </c>
      <c r="L6464" t="s">
        <v>480</v>
      </c>
      <c r="M6464" t="s">
        <v>7663</v>
      </c>
      <c r="N6464" t="s">
        <v>5377</v>
      </c>
      <c r="O6464">
        <v>0</v>
      </c>
      <c r="P6464">
        <v>0</v>
      </c>
      <c r="Q6464">
        <v>1</v>
      </c>
    </row>
    <row r="6465" spans="1:17" x14ac:dyDescent="0.2">
      <c r="A6465" t="s">
        <v>498</v>
      </c>
      <c r="B6465" t="s">
        <v>134</v>
      </c>
      <c r="C6465" t="s">
        <v>497</v>
      </c>
      <c r="D6465" t="s">
        <v>54</v>
      </c>
      <c r="E6465" t="s">
        <v>6152</v>
      </c>
      <c r="F6465">
        <v>2.5999999999999999E-2</v>
      </c>
      <c r="G6465">
        <v>2.5999999999999999E-2</v>
      </c>
      <c r="H6465">
        <v>1</v>
      </c>
      <c r="J6465" t="s">
        <v>498</v>
      </c>
      <c r="K6465" t="s">
        <v>356</v>
      </c>
      <c r="L6465" t="s">
        <v>480</v>
      </c>
      <c r="M6465" t="s">
        <v>7663</v>
      </c>
      <c r="N6465" t="s">
        <v>5378</v>
      </c>
      <c r="O6465">
        <v>0</v>
      </c>
      <c r="P6465">
        <v>0</v>
      </c>
      <c r="Q6465">
        <v>1</v>
      </c>
    </row>
    <row r="6466" spans="1:17" x14ac:dyDescent="0.2">
      <c r="A6466" t="s">
        <v>498</v>
      </c>
      <c r="B6466" t="s">
        <v>134</v>
      </c>
      <c r="C6466" t="s">
        <v>497</v>
      </c>
      <c r="D6466" t="s">
        <v>54</v>
      </c>
      <c r="E6466" t="s">
        <v>6153</v>
      </c>
      <c r="F6466">
        <v>2.5999999999999999E-2</v>
      </c>
      <c r="G6466">
        <v>2.5999999999999999E-2</v>
      </c>
      <c r="H6466">
        <v>1</v>
      </c>
      <c r="J6466" t="s">
        <v>498</v>
      </c>
      <c r="K6466" t="s">
        <v>356</v>
      </c>
      <c r="L6466" t="s">
        <v>480</v>
      </c>
      <c r="M6466" t="s">
        <v>7663</v>
      </c>
      <c r="N6466" t="s">
        <v>5379</v>
      </c>
      <c r="O6466">
        <v>0</v>
      </c>
      <c r="P6466">
        <v>0</v>
      </c>
      <c r="Q6466">
        <v>1</v>
      </c>
    </row>
    <row r="6467" spans="1:17" x14ac:dyDescent="0.2">
      <c r="A6467" t="s">
        <v>498</v>
      </c>
      <c r="B6467" t="s">
        <v>134</v>
      </c>
      <c r="C6467" t="s">
        <v>497</v>
      </c>
      <c r="D6467" t="s">
        <v>54</v>
      </c>
      <c r="E6467" t="s">
        <v>6154</v>
      </c>
      <c r="F6467">
        <v>2.5999999999999999E-2</v>
      </c>
      <c r="G6467">
        <v>2.5999999999999999E-2</v>
      </c>
      <c r="H6467">
        <v>1</v>
      </c>
      <c r="J6467" t="s">
        <v>498</v>
      </c>
      <c r="K6467" t="s">
        <v>356</v>
      </c>
      <c r="L6467" t="s">
        <v>480</v>
      </c>
      <c r="M6467" t="s">
        <v>7663</v>
      </c>
      <c r="N6467" t="s">
        <v>5380</v>
      </c>
      <c r="O6467">
        <v>0</v>
      </c>
      <c r="P6467">
        <v>0</v>
      </c>
      <c r="Q6467">
        <v>1</v>
      </c>
    </row>
    <row r="6468" spans="1:17" x14ac:dyDescent="0.2">
      <c r="A6468" t="s">
        <v>498</v>
      </c>
      <c r="B6468" t="s">
        <v>134</v>
      </c>
      <c r="C6468" t="s">
        <v>497</v>
      </c>
      <c r="D6468" t="s">
        <v>54</v>
      </c>
      <c r="E6468" t="s">
        <v>6155</v>
      </c>
      <c r="F6468">
        <v>2.5999999999999999E-2</v>
      </c>
      <c r="G6468">
        <v>2.5999999999999999E-2</v>
      </c>
      <c r="H6468">
        <v>1</v>
      </c>
      <c r="J6468" t="s">
        <v>498</v>
      </c>
      <c r="K6468" t="s">
        <v>356</v>
      </c>
      <c r="L6468" t="s">
        <v>480</v>
      </c>
      <c r="M6468" t="s">
        <v>7663</v>
      </c>
      <c r="N6468" t="s">
        <v>5381</v>
      </c>
      <c r="O6468">
        <v>0</v>
      </c>
      <c r="P6468">
        <v>0</v>
      </c>
      <c r="Q6468">
        <v>1</v>
      </c>
    </row>
    <row r="6469" spans="1:17" x14ac:dyDescent="0.2">
      <c r="A6469" t="s">
        <v>498</v>
      </c>
      <c r="B6469" t="s">
        <v>134</v>
      </c>
      <c r="C6469" t="s">
        <v>497</v>
      </c>
      <c r="D6469" t="s">
        <v>54</v>
      </c>
      <c r="E6469" t="s">
        <v>6156</v>
      </c>
      <c r="F6469">
        <v>2.5000000000000001E-2</v>
      </c>
      <c r="G6469">
        <v>2.5000000000000001E-2</v>
      </c>
      <c r="H6469">
        <v>1</v>
      </c>
      <c r="J6469" t="s">
        <v>498</v>
      </c>
      <c r="K6469" t="s">
        <v>356</v>
      </c>
      <c r="L6469" t="s">
        <v>480</v>
      </c>
      <c r="M6469" t="s">
        <v>7663</v>
      </c>
      <c r="N6469" t="s">
        <v>5382</v>
      </c>
      <c r="O6469">
        <v>0</v>
      </c>
      <c r="P6469">
        <v>0</v>
      </c>
      <c r="Q6469">
        <v>1</v>
      </c>
    </row>
    <row r="6470" spans="1:17" x14ac:dyDescent="0.2">
      <c r="A6470" t="s">
        <v>498</v>
      </c>
      <c r="B6470" t="s">
        <v>134</v>
      </c>
      <c r="C6470" t="s">
        <v>497</v>
      </c>
      <c r="D6470" t="s">
        <v>54</v>
      </c>
      <c r="E6470" t="s">
        <v>6157</v>
      </c>
      <c r="F6470">
        <v>2.5999999999999999E-2</v>
      </c>
      <c r="G6470">
        <v>2.5999999999999999E-2</v>
      </c>
      <c r="H6470">
        <v>1</v>
      </c>
      <c r="J6470" t="s">
        <v>498</v>
      </c>
      <c r="K6470" t="s">
        <v>356</v>
      </c>
      <c r="L6470" t="s">
        <v>480</v>
      </c>
      <c r="M6470" t="s">
        <v>7663</v>
      </c>
      <c r="N6470" t="s">
        <v>5383</v>
      </c>
      <c r="O6470">
        <v>0</v>
      </c>
      <c r="P6470">
        <v>0</v>
      </c>
      <c r="Q6470">
        <v>1</v>
      </c>
    </row>
    <row r="6471" spans="1:17" x14ac:dyDescent="0.2">
      <c r="A6471" t="s">
        <v>498</v>
      </c>
      <c r="B6471" t="s">
        <v>134</v>
      </c>
      <c r="C6471" t="s">
        <v>497</v>
      </c>
      <c r="D6471" t="s">
        <v>54</v>
      </c>
      <c r="E6471" t="s">
        <v>6158</v>
      </c>
      <c r="F6471">
        <v>2.5999999999999999E-2</v>
      </c>
      <c r="G6471">
        <v>2.5999999999999999E-2</v>
      </c>
      <c r="H6471">
        <v>1</v>
      </c>
      <c r="J6471" t="s">
        <v>498</v>
      </c>
      <c r="K6471" t="s">
        <v>356</v>
      </c>
      <c r="L6471" t="s">
        <v>480</v>
      </c>
      <c r="M6471" t="s">
        <v>7663</v>
      </c>
      <c r="N6471" t="s">
        <v>5384</v>
      </c>
      <c r="O6471">
        <v>0</v>
      </c>
      <c r="P6471">
        <v>0</v>
      </c>
      <c r="Q6471">
        <v>1</v>
      </c>
    </row>
    <row r="6472" spans="1:17" x14ac:dyDescent="0.2">
      <c r="A6472" t="s">
        <v>498</v>
      </c>
      <c r="B6472" t="s">
        <v>134</v>
      </c>
      <c r="C6472" t="s">
        <v>497</v>
      </c>
      <c r="D6472" t="s">
        <v>54</v>
      </c>
      <c r="E6472" t="s">
        <v>6159</v>
      </c>
      <c r="F6472">
        <v>2.5999999999999999E-2</v>
      </c>
      <c r="G6472">
        <v>2.5999999999999999E-2</v>
      </c>
      <c r="H6472">
        <v>1</v>
      </c>
      <c r="J6472" t="s">
        <v>498</v>
      </c>
      <c r="K6472" t="s">
        <v>356</v>
      </c>
      <c r="L6472" t="s">
        <v>480</v>
      </c>
      <c r="M6472" t="s">
        <v>7663</v>
      </c>
      <c r="N6472" t="s">
        <v>5385</v>
      </c>
      <c r="O6472">
        <v>0</v>
      </c>
      <c r="P6472">
        <v>0</v>
      </c>
      <c r="Q6472">
        <v>1</v>
      </c>
    </row>
    <row r="6473" spans="1:17" x14ac:dyDescent="0.2">
      <c r="A6473" t="s">
        <v>498</v>
      </c>
      <c r="B6473" t="s">
        <v>134</v>
      </c>
      <c r="C6473" t="s">
        <v>497</v>
      </c>
      <c r="D6473" t="s">
        <v>54</v>
      </c>
      <c r="E6473" t="s">
        <v>6160</v>
      </c>
      <c r="F6473">
        <v>2.5999999999999999E-2</v>
      </c>
      <c r="G6473">
        <v>2.5999999999999999E-2</v>
      </c>
      <c r="H6473">
        <v>1</v>
      </c>
      <c r="J6473" t="s">
        <v>498</v>
      </c>
      <c r="K6473" t="s">
        <v>356</v>
      </c>
      <c r="L6473" t="s">
        <v>480</v>
      </c>
      <c r="M6473" t="s">
        <v>7663</v>
      </c>
      <c r="N6473" t="s">
        <v>5386</v>
      </c>
      <c r="O6473">
        <v>0</v>
      </c>
      <c r="P6473">
        <v>0</v>
      </c>
      <c r="Q6473">
        <v>1</v>
      </c>
    </row>
    <row r="6474" spans="1:17" x14ac:dyDescent="0.2">
      <c r="A6474" t="s">
        <v>498</v>
      </c>
      <c r="B6474" t="s">
        <v>134</v>
      </c>
      <c r="C6474" t="s">
        <v>497</v>
      </c>
      <c r="D6474" t="s">
        <v>54</v>
      </c>
      <c r="E6474" t="s">
        <v>6161</v>
      </c>
      <c r="F6474">
        <v>2.5999999999999999E-2</v>
      </c>
      <c r="G6474">
        <v>2.5999999999999999E-2</v>
      </c>
      <c r="H6474">
        <v>1</v>
      </c>
      <c r="J6474" t="s">
        <v>498</v>
      </c>
      <c r="K6474" t="s">
        <v>356</v>
      </c>
      <c r="L6474" t="s">
        <v>480</v>
      </c>
      <c r="M6474" t="s">
        <v>7663</v>
      </c>
      <c r="N6474" t="s">
        <v>5387</v>
      </c>
      <c r="O6474">
        <v>0</v>
      </c>
      <c r="P6474">
        <v>0</v>
      </c>
      <c r="Q6474">
        <v>1</v>
      </c>
    </row>
    <row r="6475" spans="1:17" x14ac:dyDescent="0.2">
      <c r="A6475" t="s">
        <v>498</v>
      </c>
      <c r="B6475" t="s">
        <v>134</v>
      </c>
      <c r="C6475" t="s">
        <v>497</v>
      </c>
      <c r="D6475" t="s">
        <v>54</v>
      </c>
      <c r="E6475" t="s">
        <v>6162</v>
      </c>
      <c r="F6475">
        <v>2.5000000000000001E-2</v>
      </c>
      <c r="G6475">
        <v>2.5000000000000001E-2</v>
      </c>
      <c r="H6475">
        <v>1</v>
      </c>
      <c r="J6475" t="s">
        <v>498</v>
      </c>
      <c r="K6475" t="s">
        <v>356</v>
      </c>
      <c r="L6475" t="s">
        <v>480</v>
      </c>
      <c r="M6475" t="s">
        <v>7663</v>
      </c>
      <c r="N6475" t="s">
        <v>5388</v>
      </c>
      <c r="O6475">
        <v>0</v>
      </c>
      <c r="P6475">
        <v>0</v>
      </c>
      <c r="Q6475">
        <v>1</v>
      </c>
    </row>
    <row r="6476" spans="1:17" x14ac:dyDescent="0.2">
      <c r="A6476" t="s">
        <v>498</v>
      </c>
      <c r="B6476" t="s">
        <v>134</v>
      </c>
      <c r="C6476" t="s">
        <v>497</v>
      </c>
      <c r="D6476" t="s">
        <v>54</v>
      </c>
      <c r="E6476" t="s">
        <v>6163</v>
      </c>
      <c r="F6476">
        <v>2.5000000000000001E-2</v>
      </c>
      <c r="G6476">
        <v>2.5000000000000001E-2</v>
      </c>
      <c r="H6476">
        <v>1</v>
      </c>
      <c r="J6476" t="s">
        <v>498</v>
      </c>
      <c r="K6476" t="s">
        <v>356</v>
      </c>
      <c r="L6476" t="s">
        <v>480</v>
      </c>
      <c r="M6476" t="s">
        <v>7663</v>
      </c>
      <c r="N6476" t="s">
        <v>5389</v>
      </c>
      <c r="O6476">
        <v>0</v>
      </c>
      <c r="P6476">
        <v>0</v>
      </c>
      <c r="Q6476">
        <v>1</v>
      </c>
    </row>
    <row r="6477" spans="1:17" x14ac:dyDescent="0.2">
      <c r="A6477" t="s">
        <v>498</v>
      </c>
      <c r="B6477" t="s">
        <v>134</v>
      </c>
      <c r="C6477" t="s">
        <v>497</v>
      </c>
      <c r="D6477" t="s">
        <v>54</v>
      </c>
      <c r="E6477" t="s">
        <v>6164</v>
      </c>
      <c r="F6477">
        <v>2.5000000000000001E-2</v>
      </c>
      <c r="G6477">
        <v>2.5000000000000001E-2</v>
      </c>
      <c r="H6477">
        <v>1</v>
      </c>
      <c r="J6477" t="s">
        <v>498</v>
      </c>
      <c r="K6477" t="s">
        <v>356</v>
      </c>
      <c r="L6477" t="s">
        <v>480</v>
      </c>
      <c r="M6477" t="s">
        <v>7663</v>
      </c>
      <c r="N6477" t="s">
        <v>5390</v>
      </c>
      <c r="O6477">
        <v>0</v>
      </c>
      <c r="P6477">
        <v>0</v>
      </c>
      <c r="Q6477">
        <v>1</v>
      </c>
    </row>
    <row r="6478" spans="1:17" x14ac:dyDescent="0.2">
      <c r="A6478" t="s">
        <v>498</v>
      </c>
      <c r="B6478" t="s">
        <v>134</v>
      </c>
      <c r="C6478" t="s">
        <v>497</v>
      </c>
      <c r="D6478" t="s">
        <v>54</v>
      </c>
      <c r="E6478" t="s">
        <v>6165</v>
      </c>
      <c r="F6478">
        <v>2.5000000000000001E-2</v>
      </c>
      <c r="G6478">
        <v>2.5000000000000001E-2</v>
      </c>
      <c r="H6478">
        <v>1</v>
      </c>
      <c r="J6478" t="s">
        <v>498</v>
      </c>
      <c r="K6478" t="s">
        <v>356</v>
      </c>
      <c r="L6478" t="s">
        <v>480</v>
      </c>
      <c r="M6478" t="s">
        <v>7663</v>
      </c>
      <c r="N6478" t="s">
        <v>5391</v>
      </c>
      <c r="O6478">
        <v>0</v>
      </c>
      <c r="P6478">
        <v>0</v>
      </c>
      <c r="Q6478">
        <v>1</v>
      </c>
    </row>
    <row r="6479" spans="1:17" x14ac:dyDescent="0.2">
      <c r="A6479" t="s">
        <v>498</v>
      </c>
      <c r="B6479" t="s">
        <v>134</v>
      </c>
      <c r="C6479" t="s">
        <v>497</v>
      </c>
      <c r="D6479" t="s">
        <v>54</v>
      </c>
      <c r="E6479" t="s">
        <v>6166</v>
      </c>
      <c r="F6479">
        <v>2.5000000000000001E-2</v>
      </c>
      <c r="G6479">
        <v>2.5000000000000001E-2</v>
      </c>
      <c r="H6479">
        <v>1</v>
      </c>
      <c r="J6479" t="s">
        <v>498</v>
      </c>
      <c r="K6479" t="s">
        <v>356</v>
      </c>
      <c r="L6479" t="s">
        <v>480</v>
      </c>
      <c r="M6479" t="s">
        <v>7663</v>
      </c>
      <c r="N6479" t="s">
        <v>5392</v>
      </c>
      <c r="O6479">
        <v>0</v>
      </c>
      <c r="P6479">
        <v>0</v>
      </c>
      <c r="Q6479">
        <v>1</v>
      </c>
    </row>
    <row r="6480" spans="1:17" x14ac:dyDescent="0.2">
      <c r="A6480" t="s">
        <v>498</v>
      </c>
      <c r="B6480" t="s">
        <v>134</v>
      </c>
      <c r="C6480" t="s">
        <v>497</v>
      </c>
      <c r="D6480" t="s">
        <v>54</v>
      </c>
      <c r="E6480" t="s">
        <v>6167</v>
      </c>
      <c r="F6480">
        <v>2.5999999999999999E-2</v>
      </c>
      <c r="G6480">
        <v>2.5999999999999999E-2</v>
      </c>
      <c r="H6480">
        <v>1</v>
      </c>
      <c r="J6480" t="s">
        <v>498</v>
      </c>
      <c r="K6480" t="s">
        <v>356</v>
      </c>
      <c r="L6480" t="s">
        <v>480</v>
      </c>
      <c r="M6480" t="s">
        <v>7663</v>
      </c>
      <c r="N6480" t="s">
        <v>5393</v>
      </c>
      <c r="O6480">
        <v>0</v>
      </c>
      <c r="P6480">
        <v>0</v>
      </c>
      <c r="Q6480">
        <v>1</v>
      </c>
    </row>
    <row r="6481" spans="1:17" x14ac:dyDescent="0.2">
      <c r="A6481" t="s">
        <v>498</v>
      </c>
      <c r="B6481" t="s">
        <v>134</v>
      </c>
      <c r="C6481" t="s">
        <v>497</v>
      </c>
      <c r="D6481" t="s">
        <v>54</v>
      </c>
      <c r="E6481" t="s">
        <v>6168</v>
      </c>
      <c r="F6481">
        <v>2.4E-2</v>
      </c>
      <c r="G6481">
        <v>2.5000000000000001E-2</v>
      </c>
      <c r="H6481">
        <v>1</v>
      </c>
      <c r="J6481" t="s">
        <v>498</v>
      </c>
      <c r="K6481" t="s">
        <v>356</v>
      </c>
      <c r="L6481" t="s">
        <v>480</v>
      </c>
      <c r="M6481" t="s">
        <v>7663</v>
      </c>
      <c r="N6481" t="s">
        <v>5394</v>
      </c>
      <c r="O6481">
        <v>0</v>
      </c>
      <c r="P6481">
        <v>0</v>
      </c>
      <c r="Q6481">
        <v>1</v>
      </c>
    </row>
    <row r="6482" spans="1:17" x14ac:dyDescent="0.2">
      <c r="A6482" t="s">
        <v>498</v>
      </c>
      <c r="B6482" t="s">
        <v>134</v>
      </c>
      <c r="C6482" t="s">
        <v>497</v>
      </c>
      <c r="D6482" t="s">
        <v>54</v>
      </c>
      <c r="E6482" t="s">
        <v>6169</v>
      </c>
      <c r="F6482">
        <v>2.4E-2</v>
      </c>
      <c r="G6482">
        <v>2.4E-2</v>
      </c>
      <c r="H6482">
        <v>1</v>
      </c>
      <c r="J6482" t="s">
        <v>498</v>
      </c>
      <c r="K6482" t="s">
        <v>356</v>
      </c>
      <c r="L6482" t="s">
        <v>480</v>
      </c>
      <c r="M6482" t="s">
        <v>7663</v>
      </c>
      <c r="N6482" t="s">
        <v>5395</v>
      </c>
      <c r="O6482">
        <v>0</v>
      </c>
      <c r="P6482">
        <v>0</v>
      </c>
      <c r="Q6482">
        <v>1</v>
      </c>
    </row>
    <row r="6483" spans="1:17" x14ac:dyDescent="0.2">
      <c r="A6483" t="s">
        <v>498</v>
      </c>
      <c r="B6483" t="s">
        <v>134</v>
      </c>
      <c r="C6483" t="s">
        <v>497</v>
      </c>
      <c r="D6483" t="s">
        <v>54</v>
      </c>
      <c r="E6483" t="s">
        <v>6170</v>
      </c>
      <c r="F6483">
        <v>2.4E-2</v>
      </c>
      <c r="G6483">
        <v>2.4E-2</v>
      </c>
      <c r="H6483">
        <v>1</v>
      </c>
      <c r="J6483" t="s">
        <v>498</v>
      </c>
      <c r="K6483" t="s">
        <v>356</v>
      </c>
      <c r="L6483" t="s">
        <v>480</v>
      </c>
      <c r="M6483" t="s">
        <v>7663</v>
      </c>
      <c r="N6483" t="s">
        <v>5396</v>
      </c>
      <c r="O6483">
        <v>0</v>
      </c>
      <c r="P6483">
        <v>0</v>
      </c>
      <c r="Q6483">
        <v>1</v>
      </c>
    </row>
    <row r="6484" spans="1:17" x14ac:dyDescent="0.2">
      <c r="A6484" t="s">
        <v>498</v>
      </c>
      <c r="B6484" t="s">
        <v>134</v>
      </c>
      <c r="C6484" t="s">
        <v>497</v>
      </c>
      <c r="D6484" t="s">
        <v>54</v>
      </c>
      <c r="E6484" t="s">
        <v>6171</v>
      </c>
      <c r="F6484">
        <v>2.4E-2</v>
      </c>
      <c r="G6484">
        <v>2.4E-2</v>
      </c>
      <c r="H6484">
        <v>1</v>
      </c>
      <c r="J6484" t="s">
        <v>498</v>
      </c>
      <c r="K6484" t="s">
        <v>356</v>
      </c>
      <c r="L6484" t="s">
        <v>480</v>
      </c>
      <c r="M6484" t="s">
        <v>7663</v>
      </c>
      <c r="N6484" t="s">
        <v>5397</v>
      </c>
      <c r="O6484">
        <v>0</v>
      </c>
      <c r="P6484">
        <v>0</v>
      </c>
      <c r="Q6484">
        <v>1</v>
      </c>
    </row>
    <row r="6485" spans="1:17" x14ac:dyDescent="0.2">
      <c r="A6485" t="s">
        <v>498</v>
      </c>
      <c r="B6485" t="s">
        <v>134</v>
      </c>
      <c r="C6485" t="s">
        <v>497</v>
      </c>
      <c r="D6485" t="s">
        <v>54</v>
      </c>
      <c r="E6485" t="s">
        <v>6172</v>
      </c>
      <c r="F6485">
        <v>8.5999999999999993E-2</v>
      </c>
      <c r="G6485">
        <v>8.5999999999999993E-2</v>
      </c>
      <c r="H6485">
        <v>1</v>
      </c>
      <c r="J6485" t="s">
        <v>498</v>
      </c>
      <c r="K6485" t="s">
        <v>356</v>
      </c>
      <c r="L6485" t="s">
        <v>480</v>
      </c>
      <c r="M6485" t="s">
        <v>7663</v>
      </c>
      <c r="N6485" t="s">
        <v>5398</v>
      </c>
      <c r="O6485">
        <v>0</v>
      </c>
      <c r="P6485">
        <v>0</v>
      </c>
      <c r="Q6485">
        <v>1</v>
      </c>
    </row>
    <row r="6486" spans="1:17" x14ac:dyDescent="0.2">
      <c r="A6486" t="s">
        <v>498</v>
      </c>
      <c r="B6486" t="s">
        <v>134</v>
      </c>
      <c r="C6486" t="s">
        <v>497</v>
      </c>
      <c r="D6486" t="s">
        <v>54</v>
      </c>
      <c r="E6486" t="s">
        <v>6173</v>
      </c>
      <c r="F6486">
        <v>2.5000000000000001E-2</v>
      </c>
      <c r="G6486">
        <v>2.5000000000000001E-2</v>
      </c>
      <c r="H6486">
        <v>1</v>
      </c>
      <c r="J6486" t="s">
        <v>498</v>
      </c>
      <c r="K6486" t="s">
        <v>356</v>
      </c>
      <c r="L6486" t="s">
        <v>480</v>
      </c>
      <c r="M6486" t="s">
        <v>7663</v>
      </c>
      <c r="N6486" t="s">
        <v>5399</v>
      </c>
      <c r="O6486">
        <v>0</v>
      </c>
      <c r="P6486">
        <v>0</v>
      </c>
      <c r="Q6486">
        <v>1</v>
      </c>
    </row>
    <row r="6487" spans="1:17" x14ac:dyDescent="0.2">
      <c r="A6487" t="s">
        <v>498</v>
      </c>
      <c r="B6487" t="s">
        <v>134</v>
      </c>
      <c r="C6487" t="s">
        <v>497</v>
      </c>
      <c r="D6487" t="s">
        <v>54</v>
      </c>
      <c r="E6487" t="s">
        <v>6174</v>
      </c>
      <c r="F6487">
        <v>2.5000000000000001E-2</v>
      </c>
      <c r="G6487">
        <v>2.5000000000000001E-2</v>
      </c>
      <c r="H6487">
        <v>1</v>
      </c>
      <c r="J6487" t="s">
        <v>498</v>
      </c>
      <c r="K6487" t="s">
        <v>356</v>
      </c>
      <c r="L6487" t="s">
        <v>480</v>
      </c>
      <c r="M6487" t="s">
        <v>7663</v>
      </c>
      <c r="N6487" t="s">
        <v>5400</v>
      </c>
      <c r="O6487">
        <v>0</v>
      </c>
      <c r="P6487">
        <v>0</v>
      </c>
      <c r="Q6487">
        <v>1</v>
      </c>
    </row>
    <row r="6488" spans="1:17" x14ac:dyDescent="0.2">
      <c r="A6488" t="s">
        <v>498</v>
      </c>
      <c r="B6488" t="s">
        <v>134</v>
      </c>
      <c r="C6488" t="s">
        <v>497</v>
      </c>
      <c r="D6488" t="s">
        <v>54</v>
      </c>
      <c r="E6488" t="s">
        <v>6175</v>
      </c>
      <c r="F6488">
        <v>2.5000000000000001E-2</v>
      </c>
      <c r="G6488">
        <v>2.5000000000000001E-2</v>
      </c>
      <c r="H6488">
        <v>1</v>
      </c>
      <c r="J6488" t="s">
        <v>498</v>
      </c>
      <c r="K6488" t="s">
        <v>356</v>
      </c>
      <c r="L6488" t="s">
        <v>480</v>
      </c>
      <c r="M6488" t="s">
        <v>7663</v>
      </c>
      <c r="N6488" t="s">
        <v>5401</v>
      </c>
      <c r="O6488">
        <v>0</v>
      </c>
      <c r="P6488">
        <v>0</v>
      </c>
      <c r="Q6488">
        <v>1</v>
      </c>
    </row>
    <row r="6489" spans="1:17" x14ac:dyDescent="0.2">
      <c r="A6489" t="s">
        <v>498</v>
      </c>
      <c r="B6489" t="s">
        <v>134</v>
      </c>
      <c r="C6489" t="s">
        <v>497</v>
      </c>
      <c r="D6489" t="s">
        <v>54</v>
      </c>
      <c r="E6489" t="s">
        <v>6176</v>
      </c>
      <c r="F6489">
        <v>2.5000000000000001E-2</v>
      </c>
      <c r="G6489">
        <v>2.5000000000000001E-2</v>
      </c>
      <c r="H6489">
        <v>1</v>
      </c>
      <c r="J6489" t="s">
        <v>498</v>
      </c>
      <c r="K6489" t="s">
        <v>356</v>
      </c>
      <c r="L6489" t="s">
        <v>480</v>
      </c>
      <c r="M6489" t="s">
        <v>7663</v>
      </c>
      <c r="N6489" t="s">
        <v>5402</v>
      </c>
      <c r="O6489">
        <v>0</v>
      </c>
      <c r="P6489">
        <v>0</v>
      </c>
      <c r="Q6489">
        <v>1</v>
      </c>
    </row>
    <row r="6490" spans="1:17" x14ac:dyDescent="0.2">
      <c r="A6490" t="s">
        <v>498</v>
      </c>
      <c r="B6490" t="s">
        <v>134</v>
      </c>
      <c r="C6490" t="s">
        <v>497</v>
      </c>
      <c r="D6490" t="s">
        <v>54</v>
      </c>
      <c r="E6490" t="s">
        <v>6177</v>
      </c>
      <c r="F6490">
        <v>2.5000000000000001E-2</v>
      </c>
      <c r="G6490">
        <v>2.5000000000000001E-2</v>
      </c>
      <c r="H6490">
        <v>1</v>
      </c>
      <c r="J6490" t="s">
        <v>498</v>
      </c>
      <c r="K6490" t="s">
        <v>356</v>
      </c>
      <c r="L6490" t="s">
        <v>480</v>
      </c>
      <c r="M6490" t="s">
        <v>7663</v>
      </c>
      <c r="N6490" t="s">
        <v>5403</v>
      </c>
      <c r="O6490">
        <v>0</v>
      </c>
      <c r="P6490">
        <v>0</v>
      </c>
      <c r="Q6490">
        <v>1</v>
      </c>
    </row>
    <row r="6491" spans="1:17" x14ac:dyDescent="0.2">
      <c r="A6491" t="s">
        <v>498</v>
      </c>
      <c r="B6491" t="s">
        <v>134</v>
      </c>
      <c r="C6491" t="s">
        <v>497</v>
      </c>
      <c r="D6491" t="s">
        <v>54</v>
      </c>
      <c r="E6491" t="s">
        <v>6178</v>
      </c>
      <c r="F6491">
        <v>2.5999999999999999E-2</v>
      </c>
      <c r="G6491">
        <v>2.5999999999999999E-2</v>
      </c>
      <c r="H6491">
        <v>1</v>
      </c>
      <c r="J6491" t="s">
        <v>498</v>
      </c>
      <c r="K6491" t="s">
        <v>356</v>
      </c>
      <c r="L6491" t="s">
        <v>480</v>
      </c>
      <c r="M6491" t="s">
        <v>7663</v>
      </c>
      <c r="N6491" t="s">
        <v>5404</v>
      </c>
      <c r="O6491">
        <v>0</v>
      </c>
      <c r="P6491">
        <v>0</v>
      </c>
      <c r="Q6491">
        <v>1</v>
      </c>
    </row>
    <row r="6492" spans="1:17" x14ac:dyDescent="0.2">
      <c r="A6492" t="s">
        <v>498</v>
      </c>
      <c r="B6492" t="s">
        <v>134</v>
      </c>
      <c r="C6492" t="s">
        <v>497</v>
      </c>
      <c r="D6492" t="s">
        <v>54</v>
      </c>
      <c r="E6492" t="s">
        <v>6179</v>
      </c>
      <c r="F6492">
        <v>2.5999999999999999E-2</v>
      </c>
      <c r="G6492">
        <v>2.5999999999999999E-2</v>
      </c>
      <c r="H6492">
        <v>1</v>
      </c>
      <c r="J6492" t="s">
        <v>498</v>
      </c>
      <c r="K6492" t="s">
        <v>356</v>
      </c>
      <c r="L6492" t="s">
        <v>480</v>
      </c>
      <c r="M6492" t="s">
        <v>7663</v>
      </c>
      <c r="N6492" t="s">
        <v>5405</v>
      </c>
      <c r="O6492">
        <v>0</v>
      </c>
      <c r="P6492">
        <v>0</v>
      </c>
      <c r="Q6492">
        <v>1</v>
      </c>
    </row>
    <row r="6493" spans="1:17" x14ac:dyDescent="0.2">
      <c r="A6493" t="s">
        <v>498</v>
      </c>
      <c r="B6493" t="s">
        <v>134</v>
      </c>
      <c r="C6493" t="s">
        <v>497</v>
      </c>
      <c r="D6493" t="s">
        <v>54</v>
      </c>
      <c r="E6493" t="s">
        <v>6180</v>
      </c>
      <c r="F6493">
        <v>2.5000000000000001E-2</v>
      </c>
      <c r="G6493">
        <v>2.5000000000000001E-2</v>
      </c>
      <c r="H6493">
        <v>1</v>
      </c>
      <c r="J6493" t="s">
        <v>498</v>
      </c>
      <c r="K6493" t="s">
        <v>356</v>
      </c>
      <c r="L6493" t="s">
        <v>480</v>
      </c>
      <c r="M6493" t="s">
        <v>7663</v>
      </c>
      <c r="N6493" t="s">
        <v>5406</v>
      </c>
      <c r="O6493">
        <v>0</v>
      </c>
      <c r="P6493">
        <v>0</v>
      </c>
      <c r="Q6493">
        <v>1</v>
      </c>
    </row>
    <row r="6494" spans="1:17" x14ac:dyDescent="0.2">
      <c r="A6494" t="s">
        <v>498</v>
      </c>
      <c r="B6494" t="s">
        <v>134</v>
      </c>
      <c r="C6494" t="s">
        <v>497</v>
      </c>
      <c r="D6494" t="s">
        <v>54</v>
      </c>
      <c r="E6494" t="s">
        <v>6181</v>
      </c>
      <c r="F6494">
        <v>2.4E-2</v>
      </c>
      <c r="G6494">
        <v>2.5000000000000001E-2</v>
      </c>
      <c r="H6494">
        <v>1</v>
      </c>
      <c r="J6494" t="s">
        <v>498</v>
      </c>
      <c r="K6494" t="s">
        <v>356</v>
      </c>
      <c r="L6494" t="s">
        <v>480</v>
      </c>
      <c r="M6494" t="s">
        <v>7663</v>
      </c>
      <c r="N6494" t="s">
        <v>5407</v>
      </c>
      <c r="O6494">
        <v>0</v>
      </c>
      <c r="P6494">
        <v>0</v>
      </c>
      <c r="Q6494">
        <v>1</v>
      </c>
    </row>
    <row r="6495" spans="1:17" x14ac:dyDescent="0.2">
      <c r="A6495" t="s">
        <v>498</v>
      </c>
      <c r="B6495" t="s">
        <v>134</v>
      </c>
      <c r="C6495" t="s">
        <v>497</v>
      </c>
      <c r="D6495" t="s">
        <v>54</v>
      </c>
      <c r="E6495" t="s">
        <v>6182</v>
      </c>
      <c r="F6495">
        <v>2.4E-2</v>
      </c>
      <c r="G6495">
        <v>2.5000000000000001E-2</v>
      </c>
      <c r="H6495">
        <v>1</v>
      </c>
      <c r="J6495" t="s">
        <v>498</v>
      </c>
      <c r="K6495" t="s">
        <v>356</v>
      </c>
      <c r="L6495" t="s">
        <v>480</v>
      </c>
      <c r="M6495" t="s">
        <v>7663</v>
      </c>
      <c r="N6495" t="s">
        <v>5408</v>
      </c>
      <c r="O6495">
        <v>0</v>
      </c>
      <c r="P6495">
        <v>0</v>
      </c>
      <c r="Q6495">
        <v>1</v>
      </c>
    </row>
    <row r="6496" spans="1:17" x14ac:dyDescent="0.2">
      <c r="A6496" t="s">
        <v>498</v>
      </c>
      <c r="B6496" t="s">
        <v>134</v>
      </c>
      <c r="C6496" t="s">
        <v>497</v>
      </c>
      <c r="D6496" t="s">
        <v>54</v>
      </c>
      <c r="E6496" t="s">
        <v>6183</v>
      </c>
      <c r="F6496">
        <v>2.4E-2</v>
      </c>
      <c r="G6496">
        <v>2.4E-2</v>
      </c>
      <c r="H6496">
        <v>1</v>
      </c>
      <c r="J6496" t="s">
        <v>498</v>
      </c>
      <c r="K6496" t="s">
        <v>356</v>
      </c>
      <c r="L6496" t="s">
        <v>480</v>
      </c>
      <c r="M6496" t="s">
        <v>7663</v>
      </c>
      <c r="N6496" t="s">
        <v>5409</v>
      </c>
      <c r="O6496">
        <v>0</v>
      </c>
      <c r="P6496">
        <v>0</v>
      </c>
      <c r="Q6496">
        <v>1</v>
      </c>
    </row>
    <row r="6497" spans="1:17" x14ac:dyDescent="0.2">
      <c r="A6497" t="s">
        <v>498</v>
      </c>
      <c r="B6497" t="s">
        <v>134</v>
      </c>
      <c r="C6497" t="s">
        <v>497</v>
      </c>
      <c r="D6497" t="s">
        <v>54</v>
      </c>
      <c r="E6497" t="s">
        <v>6184</v>
      </c>
      <c r="F6497">
        <v>2.4E-2</v>
      </c>
      <c r="G6497">
        <v>2.4E-2</v>
      </c>
      <c r="H6497">
        <v>1</v>
      </c>
      <c r="J6497" t="s">
        <v>498</v>
      </c>
      <c r="K6497" t="s">
        <v>356</v>
      </c>
      <c r="L6497" t="s">
        <v>480</v>
      </c>
      <c r="M6497" t="s">
        <v>7663</v>
      </c>
      <c r="N6497" t="s">
        <v>5410</v>
      </c>
      <c r="O6497">
        <v>0</v>
      </c>
      <c r="P6497">
        <v>0</v>
      </c>
      <c r="Q6497">
        <v>1</v>
      </c>
    </row>
    <row r="6498" spans="1:17" x14ac:dyDescent="0.2">
      <c r="A6498" t="s">
        <v>498</v>
      </c>
      <c r="B6498" t="s">
        <v>134</v>
      </c>
      <c r="C6498" t="s">
        <v>497</v>
      </c>
      <c r="D6498" t="s">
        <v>54</v>
      </c>
      <c r="E6498" t="s">
        <v>6185</v>
      </c>
      <c r="F6498">
        <v>2.5999999999999999E-2</v>
      </c>
      <c r="G6498">
        <v>2.5999999999999999E-2</v>
      </c>
      <c r="H6498">
        <v>1</v>
      </c>
      <c r="J6498" t="s">
        <v>498</v>
      </c>
      <c r="K6498" t="s">
        <v>356</v>
      </c>
      <c r="L6498" t="s">
        <v>480</v>
      </c>
      <c r="M6498" t="s">
        <v>7663</v>
      </c>
      <c r="N6498" t="s">
        <v>5411</v>
      </c>
      <c r="O6498">
        <v>0</v>
      </c>
      <c r="P6498">
        <v>0</v>
      </c>
      <c r="Q6498">
        <v>1</v>
      </c>
    </row>
    <row r="6499" spans="1:17" x14ac:dyDescent="0.2">
      <c r="A6499" t="s">
        <v>498</v>
      </c>
      <c r="B6499" t="s">
        <v>134</v>
      </c>
      <c r="C6499" t="s">
        <v>497</v>
      </c>
      <c r="D6499" t="s">
        <v>54</v>
      </c>
      <c r="E6499" t="s">
        <v>6186</v>
      </c>
      <c r="F6499">
        <v>2.3E-2</v>
      </c>
      <c r="G6499">
        <v>2.3E-2</v>
      </c>
      <c r="H6499">
        <v>1</v>
      </c>
      <c r="J6499" t="s">
        <v>498</v>
      </c>
      <c r="K6499" t="s">
        <v>356</v>
      </c>
      <c r="L6499" t="s">
        <v>480</v>
      </c>
      <c r="M6499" t="s">
        <v>7663</v>
      </c>
      <c r="N6499" t="s">
        <v>5412</v>
      </c>
      <c r="O6499">
        <v>0</v>
      </c>
      <c r="P6499">
        <v>0</v>
      </c>
      <c r="Q6499">
        <v>1</v>
      </c>
    </row>
    <row r="6500" spans="1:17" x14ac:dyDescent="0.2">
      <c r="A6500" t="s">
        <v>498</v>
      </c>
      <c r="B6500" t="s">
        <v>134</v>
      </c>
      <c r="C6500" t="s">
        <v>497</v>
      </c>
      <c r="D6500" t="s">
        <v>54</v>
      </c>
      <c r="E6500" t="s">
        <v>6187</v>
      </c>
      <c r="F6500">
        <v>2.3E-2</v>
      </c>
      <c r="G6500">
        <v>2.3E-2</v>
      </c>
      <c r="H6500">
        <v>1</v>
      </c>
      <c r="J6500" t="s">
        <v>498</v>
      </c>
      <c r="K6500" t="s">
        <v>356</v>
      </c>
      <c r="L6500" t="s">
        <v>480</v>
      </c>
      <c r="M6500" t="s">
        <v>7663</v>
      </c>
      <c r="N6500" t="s">
        <v>5413</v>
      </c>
      <c r="O6500">
        <v>0</v>
      </c>
      <c r="P6500">
        <v>0</v>
      </c>
      <c r="Q6500">
        <v>1</v>
      </c>
    </row>
    <row r="6501" spans="1:17" x14ac:dyDescent="0.2">
      <c r="A6501" t="s">
        <v>498</v>
      </c>
      <c r="B6501" t="s">
        <v>134</v>
      </c>
      <c r="C6501" t="s">
        <v>497</v>
      </c>
      <c r="D6501" t="s">
        <v>54</v>
      </c>
      <c r="E6501" t="s">
        <v>6188</v>
      </c>
      <c r="F6501">
        <v>2.5999999999999999E-2</v>
      </c>
      <c r="G6501">
        <v>2.5999999999999999E-2</v>
      </c>
      <c r="H6501">
        <v>1</v>
      </c>
      <c r="J6501" t="s">
        <v>498</v>
      </c>
      <c r="K6501" t="s">
        <v>356</v>
      </c>
      <c r="L6501" t="s">
        <v>480</v>
      </c>
      <c r="M6501" t="s">
        <v>7663</v>
      </c>
      <c r="N6501" t="s">
        <v>5414</v>
      </c>
      <c r="O6501">
        <v>0</v>
      </c>
      <c r="P6501">
        <v>0</v>
      </c>
      <c r="Q6501">
        <v>1</v>
      </c>
    </row>
    <row r="6502" spans="1:17" x14ac:dyDescent="0.2">
      <c r="A6502" t="s">
        <v>498</v>
      </c>
      <c r="B6502" t="s">
        <v>134</v>
      </c>
      <c r="C6502" t="s">
        <v>497</v>
      </c>
      <c r="D6502" t="s">
        <v>54</v>
      </c>
      <c r="E6502" t="s">
        <v>6189</v>
      </c>
      <c r="F6502">
        <v>2.5999999999999999E-2</v>
      </c>
      <c r="G6502">
        <v>2.5999999999999999E-2</v>
      </c>
      <c r="H6502">
        <v>1</v>
      </c>
      <c r="J6502" t="s">
        <v>498</v>
      </c>
      <c r="K6502" t="s">
        <v>356</v>
      </c>
      <c r="L6502" t="s">
        <v>480</v>
      </c>
      <c r="M6502" t="s">
        <v>7663</v>
      </c>
      <c r="N6502" t="s">
        <v>5415</v>
      </c>
      <c r="O6502">
        <v>0</v>
      </c>
      <c r="P6502">
        <v>0</v>
      </c>
      <c r="Q6502">
        <v>1</v>
      </c>
    </row>
    <row r="6503" spans="1:17" x14ac:dyDescent="0.2">
      <c r="A6503" t="s">
        <v>498</v>
      </c>
      <c r="B6503" t="s">
        <v>134</v>
      </c>
      <c r="C6503" t="s">
        <v>497</v>
      </c>
      <c r="D6503" t="s">
        <v>54</v>
      </c>
      <c r="E6503" t="s">
        <v>6190</v>
      </c>
      <c r="F6503">
        <v>2.5999999999999999E-2</v>
      </c>
      <c r="G6503">
        <v>2.5999999999999999E-2</v>
      </c>
      <c r="H6503">
        <v>1</v>
      </c>
      <c r="J6503" t="s">
        <v>498</v>
      </c>
      <c r="K6503" t="s">
        <v>356</v>
      </c>
      <c r="L6503" t="s">
        <v>480</v>
      </c>
      <c r="M6503" t="s">
        <v>7663</v>
      </c>
      <c r="N6503" t="s">
        <v>5416</v>
      </c>
      <c r="O6503">
        <v>0</v>
      </c>
      <c r="P6503">
        <v>0</v>
      </c>
      <c r="Q6503">
        <v>1</v>
      </c>
    </row>
    <row r="6504" spans="1:17" x14ac:dyDescent="0.2">
      <c r="A6504" t="s">
        <v>498</v>
      </c>
      <c r="B6504" t="s">
        <v>134</v>
      </c>
      <c r="C6504" t="s">
        <v>497</v>
      </c>
      <c r="D6504" t="s">
        <v>54</v>
      </c>
      <c r="E6504" t="s">
        <v>6191</v>
      </c>
      <c r="F6504">
        <v>2.5999999999999999E-2</v>
      </c>
      <c r="G6504">
        <v>2.5999999999999999E-2</v>
      </c>
      <c r="H6504">
        <v>1</v>
      </c>
      <c r="J6504" t="s">
        <v>498</v>
      </c>
      <c r="K6504" t="s">
        <v>356</v>
      </c>
      <c r="L6504" t="s">
        <v>480</v>
      </c>
      <c r="M6504" t="s">
        <v>7663</v>
      </c>
      <c r="N6504" t="s">
        <v>5417</v>
      </c>
      <c r="O6504">
        <v>0</v>
      </c>
      <c r="P6504">
        <v>0</v>
      </c>
      <c r="Q6504">
        <v>1</v>
      </c>
    </row>
    <row r="6505" spans="1:17" x14ac:dyDescent="0.2">
      <c r="A6505" t="s">
        <v>498</v>
      </c>
      <c r="B6505" t="s">
        <v>134</v>
      </c>
      <c r="C6505" t="s">
        <v>497</v>
      </c>
      <c r="D6505" t="s">
        <v>54</v>
      </c>
      <c r="E6505" t="s">
        <v>6192</v>
      </c>
      <c r="F6505">
        <v>2.3E-2</v>
      </c>
      <c r="G6505">
        <v>2.3E-2</v>
      </c>
      <c r="H6505">
        <v>1</v>
      </c>
      <c r="J6505" t="s">
        <v>498</v>
      </c>
      <c r="K6505" t="s">
        <v>356</v>
      </c>
      <c r="L6505" t="s">
        <v>480</v>
      </c>
      <c r="M6505" t="s">
        <v>7663</v>
      </c>
      <c r="N6505" t="s">
        <v>5418</v>
      </c>
      <c r="O6505">
        <v>0</v>
      </c>
      <c r="P6505">
        <v>0</v>
      </c>
      <c r="Q6505">
        <v>1</v>
      </c>
    </row>
    <row r="6506" spans="1:17" x14ac:dyDescent="0.2">
      <c r="A6506" t="s">
        <v>498</v>
      </c>
      <c r="B6506" t="s">
        <v>134</v>
      </c>
      <c r="C6506" t="s">
        <v>497</v>
      </c>
      <c r="D6506" t="s">
        <v>54</v>
      </c>
      <c r="E6506" t="s">
        <v>6193</v>
      </c>
      <c r="F6506">
        <v>2.3E-2</v>
      </c>
      <c r="G6506">
        <v>2.3E-2</v>
      </c>
      <c r="H6506">
        <v>1</v>
      </c>
      <c r="J6506" t="s">
        <v>498</v>
      </c>
      <c r="K6506" t="s">
        <v>356</v>
      </c>
      <c r="L6506" t="s">
        <v>480</v>
      </c>
      <c r="M6506" t="s">
        <v>7663</v>
      </c>
      <c r="N6506" t="s">
        <v>5419</v>
      </c>
      <c r="O6506">
        <v>0</v>
      </c>
      <c r="P6506">
        <v>0</v>
      </c>
      <c r="Q6506">
        <v>1</v>
      </c>
    </row>
    <row r="6507" spans="1:17" x14ac:dyDescent="0.2">
      <c r="A6507" t="s">
        <v>498</v>
      </c>
      <c r="B6507" t="s">
        <v>134</v>
      </c>
      <c r="C6507" t="s">
        <v>497</v>
      </c>
      <c r="D6507" t="s">
        <v>54</v>
      </c>
      <c r="E6507" t="s">
        <v>6194</v>
      </c>
      <c r="F6507">
        <v>2.3E-2</v>
      </c>
      <c r="G6507">
        <v>2.3E-2</v>
      </c>
      <c r="H6507">
        <v>1</v>
      </c>
      <c r="J6507" t="s">
        <v>498</v>
      </c>
      <c r="K6507" t="s">
        <v>356</v>
      </c>
      <c r="L6507" t="s">
        <v>480</v>
      </c>
      <c r="M6507" t="s">
        <v>7663</v>
      </c>
      <c r="N6507" t="s">
        <v>5420</v>
      </c>
      <c r="O6507">
        <v>0</v>
      </c>
      <c r="P6507">
        <v>0</v>
      </c>
      <c r="Q6507">
        <v>1</v>
      </c>
    </row>
    <row r="6508" spans="1:17" x14ac:dyDescent="0.2">
      <c r="A6508" t="s">
        <v>498</v>
      </c>
      <c r="B6508" t="s">
        <v>134</v>
      </c>
      <c r="C6508" t="s">
        <v>497</v>
      </c>
      <c r="D6508" t="s">
        <v>54</v>
      </c>
      <c r="E6508" t="s">
        <v>6195</v>
      </c>
      <c r="F6508">
        <v>2.3E-2</v>
      </c>
      <c r="G6508">
        <v>2.3E-2</v>
      </c>
      <c r="H6508">
        <v>1</v>
      </c>
      <c r="J6508" t="s">
        <v>498</v>
      </c>
      <c r="K6508" t="s">
        <v>356</v>
      </c>
      <c r="L6508" t="s">
        <v>480</v>
      </c>
      <c r="M6508" t="s">
        <v>7663</v>
      </c>
      <c r="N6508" t="s">
        <v>5421</v>
      </c>
      <c r="O6508">
        <v>0</v>
      </c>
      <c r="P6508">
        <v>0</v>
      </c>
      <c r="Q6508">
        <v>1</v>
      </c>
    </row>
    <row r="6509" spans="1:17" x14ac:dyDescent="0.2">
      <c r="A6509" t="s">
        <v>498</v>
      </c>
      <c r="B6509" t="s">
        <v>134</v>
      </c>
      <c r="C6509" t="s">
        <v>497</v>
      </c>
      <c r="D6509" t="s">
        <v>54</v>
      </c>
      <c r="E6509" t="s">
        <v>6196</v>
      </c>
      <c r="F6509">
        <v>6.9000000000000006E-2</v>
      </c>
      <c r="G6509">
        <v>6.9000000000000006E-2</v>
      </c>
      <c r="H6509">
        <v>1</v>
      </c>
      <c r="J6509" t="s">
        <v>498</v>
      </c>
      <c r="K6509" t="s">
        <v>356</v>
      </c>
      <c r="L6509" t="s">
        <v>480</v>
      </c>
      <c r="M6509" t="s">
        <v>7663</v>
      </c>
      <c r="N6509" t="s">
        <v>5422</v>
      </c>
      <c r="O6509">
        <v>0</v>
      </c>
      <c r="P6509">
        <v>0</v>
      </c>
      <c r="Q6509">
        <v>1</v>
      </c>
    </row>
    <row r="6510" spans="1:17" x14ac:dyDescent="0.2">
      <c r="A6510" t="s">
        <v>498</v>
      </c>
      <c r="B6510" t="s">
        <v>134</v>
      </c>
      <c r="C6510" t="s">
        <v>497</v>
      </c>
      <c r="D6510" t="s">
        <v>54</v>
      </c>
      <c r="E6510" t="s">
        <v>6197</v>
      </c>
      <c r="F6510">
        <v>2.3E-2</v>
      </c>
      <c r="G6510">
        <v>2.3E-2</v>
      </c>
      <c r="H6510">
        <v>1</v>
      </c>
      <c r="J6510" t="s">
        <v>498</v>
      </c>
      <c r="K6510" t="s">
        <v>356</v>
      </c>
      <c r="L6510" t="s">
        <v>480</v>
      </c>
      <c r="M6510" t="s">
        <v>7663</v>
      </c>
      <c r="N6510" t="s">
        <v>5423</v>
      </c>
      <c r="O6510">
        <v>0</v>
      </c>
      <c r="P6510">
        <v>0</v>
      </c>
      <c r="Q6510">
        <v>1</v>
      </c>
    </row>
    <row r="6511" spans="1:17" x14ac:dyDescent="0.2">
      <c r="A6511" t="s">
        <v>498</v>
      </c>
      <c r="B6511" t="s">
        <v>134</v>
      </c>
      <c r="C6511" t="s">
        <v>497</v>
      </c>
      <c r="D6511" t="s">
        <v>54</v>
      </c>
      <c r="E6511" t="s">
        <v>6198</v>
      </c>
      <c r="F6511">
        <v>2.3E-2</v>
      </c>
      <c r="G6511">
        <v>2.3E-2</v>
      </c>
      <c r="H6511">
        <v>1</v>
      </c>
      <c r="J6511" t="s">
        <v>498</v>
      </c>
      <c r="K6511" t="s">
        <v>356</v>
      </c>
      <c r="L6511" t="s">
        <v>480</v>
      </c>
      <c r="M6511" t="s">
        <v>7663</v>
      </c>
      <c r="N6511" t="s">
        <v>5424</v>
      </c>
      <c r="O6511">
        <v>0</v>
      </c>
      <c r="P6511">
        <v>0</v>
      </c>
      <c r="Q6511">
        <v>1</v>
      </c>
    </row>
    <row r="6512" spans="1:17" x14ac:dyDescent="0.2">
      <c r="A6512" t="s">
        <v>498</v>
      </c>
      <c r="B6512" t="s">
        <v>134</v>
      </c>
      <c r="C6512" t="s">
        <v>497</v>
      </c>
      <c r="D6512" t="s">
        <v>54</v>
      </c>
      <c r="E6512" t="s">
        <v>6199</v>
      </c>
      <c r="F6512">
        <v>2.3E-2</v>
      </c>
      <c r="G6512">
        <v>2.3E-2</v>
      </c>
      <c r="H6512">
        <v>1</v>
      </c>
      <c r="J6512" t="s">
        <v>498</v>
      </c>
      <c r="K6512" t="s">
        <v>356</v>
      </c>
      <c r="L6512" t="s">
        <v>480</v>
      </c>
      <c r="M6512" t="s">
        <v>7663</v>
      </c>
      <c r="N6512" t="s">
        <v>5425</v>
      </c>
      <c r="O6512">
        <v>0</v>
      </c>
      <c r="P6512">
        <v>0</v>
      </c>
      <c r="Q6512">
        <v>1</v>
      </c>
    </row>
    <row r="6513" spans="1:17" x14ac:dyDescent="0.2">
      <c r="A6513" t="s">
        <v>498</v>
      </c>
      <c r="B6513" t="s">
        <v>134</v>
      </c>
      <c r="C6513" t="s">
        <v>497</v>
      </c>
      <c r="D6513" t="s">
        <v>54</v>
      </c>
      <c r="E6513" t="s">
        <v>6200</v>
      </c>
      <c r="F6513">
        <v>2.4E-2</v>
      </c>
      <c r="G6513">
        <v>2.4E-2</v>
      </c>
      <c r="H6513">
        <v>1</v>
      </c>
      <c r="J6513" t="s">
        <v>498</v>
      </c>
      <c r="K6513" t="s">
        <v>356</v>
      </c>
      <c r="L6513" t="s">
        <v>480</v>
      </c>
      <c r="M6513" t="s">
        <v>7663</v>
      </c>
      <c r="N6513" t="s">
        <v>5426</v>
      </c>
      <c r="O6513">
        <v>0</v>
      </c>
      <c r="P6513">
        <v>0</v>
      </c>
      <c r="Q6513">
        <v>1</v>
      </c>
    </row>
    <row r="6514" spans="1:17" x14ac:dyDescent="0.2">
      <c r="A6514" t="s">
        <v>498</v>
      </c>
      <c r="B6514" t="s">
        <v>134</v>
      </c>
      <c r="C6514" t="s">
        <v>497</v>
      </c>
      <c r="D6514" t="s">
        <v>54</v>
      </c>
      <c r="E6514" t="s">
        <v>6201</v>
      </c>
      <c r="F6514">
        <v>2.4E-2</v>
      </c>
      <c r="G6514">
        <v>2.4E-2</v>
      </c>
      <c r="H6514">
        <v>1</v>
      </c>
      <c r="J6514" t="s">
        <v>498</v>
      </c>
      <c r="K6514" t="s">
        <v>356</v>
      </c>
      <c r="L6514" t="s">
        <v>480</v>
      </c>
      <c r="M6514" t="s">
        <v>7663</v>
      </c>
      <c r="N6514" t="s">
        <v>5427</v>
      </c>
      <c r="O6514">
        <v>0</v>
      </c>
      <c r="P6514">
        <v>0</v>
      </c>
      <c r="Q6514">
        <v>1</v>
      </c>
    </row>
    <row r="6515" spans="1:17" x14ac:dyDescent="0.2">
      <c r="A6515" t="s">
        <v>498</v>
      </c>
      <c r="B6515" t="s">
        <v>134</v>
      </c>
      <c r="C6515" t="s">
        <v>497</v>
      </c>
      <c r="D6515" t="s">
        <v>54</v>
      </c>
      <c r="E6515" t="s">
        <v>6202</v>
      </c>
      <c r="F6515">
        <v>2.5999999999999999E-2</v>
      </c>
      <c r="G6515">
        <v>2.5999999999999999E-2</v>
      </c>
      <c r="H6515">
        <v>1</v>
      </c>
      <c r="J6515" t="s">
        <v>498</v>
      </c>
      <c r="K6515" t="s">
        <v>356</v>
      </c>
      <c r="L6515" t="s">
        <v>480</v>
      </c>
      <c r="M6515" t="s">
        <v>7663</v>
      </c>
      <c r="N6515" t="s">
        <v>5428</v>
      </c>
      <c r="O6515">
        <v>0</v>
      </c>
      <c r="P6515">
        <v>0</v>
      </c>
      <c r="Q6515">
        <v>1</v>
      </c>
    </row>
    <row r="6516" spans="1:17" x14ac:dyDescent="0.2">
      <c r="A6516" t="s">
        <v>498</v>
      </c>
      <c r="B6516" t="s">
        <v>134</v>
      </c>
      <c r="C6516" t="s">
        <v>497</v>
      </c>
      <c r="D6516" t="s">
        <v>54</v>
      </c>
      <c r="E6516" t="s">
        <v>6203</v>
      </c>
      <c r="F6516">
        <v>2.5999999999999999E-2</v>
      </c>
      <c r="G6516">
        <v>2.5999999999999999E-2</v>
      </c>
      <c r="H6516">
        <v>1</v>
      </c>
      <c r="J6516" t="s">
        <v>498</v>
      </c>
      <c r="K6516" t="s">
        <v>356</v>
      </c>
      <c r="L6516" t="s">
        <v>480</v>
      </c>
      <c r="M6516" t="s">
        <v>7663</v>
      </c>
      <c r="N6516" t="s">
        <v>5429</v>
      </c>
      <c r="O6516">
        <v>0</v>
      </c>
      <c r="P6516">
        <v>0</v>
      </c>
      <c r="Q6516">
        <v>1</v>
      </c>
    </row>
    <row r="6517" spans="1:17" x14ac:dyDescent="0.2">
      <c r="A6517" t="s">
        <v>498</v>
      </c>
      <c r="B6517" t="s">
        <v>134</v>
      </c>
      <c r="C6517" t="s">
        <v>497</v>
      </c>
      <c r="D6517" t="s">
        <v>54</v>
      </c>
      <c r="E6517" t="s">
        <v>6204</v>
      </c>
      <c r="F6517">
        <v>2.5000000000000001E-2</v>
      </c>
      <c r="G6517">
        <v>2.5000000000000001E-2</v>
      </c>
      <c r="H6517">
        <v>1</v>
      </c>
      <c r="J6517" t="s">
        <v>498</v>
      </c>
      <c r="K6517" t="s">
        <v>356</v>
      </c>
      <c r="L6517" t="s">
        <v>480</v>
      </c>
      <c r="M6517" t="s">
        <v>7663</v>
      </c>
      <c r="N6517" t="s">
        <v>5430</v>
      </c>
      <c r="O6517">
        <v>0</v>
      </c>
      <c r="P6517">
        <v>0</v>
      </c>
      <c r="Q6517">
        <v>1</v>
      </c>
    </row>
    <row r="6518" spans="1:17" x14ac:dyDescent="0.2">
      <c r="A6518" t="s">
        <v>498</v>
      </c>
      <c r="B6518" t="s">
        <v>134</v>
      </c>
      <c r="C6518" t="s">
        <v>497</v>
      </c>
      <c r="D6518" t="s">
        <v>54</v>
      </c>
      <c r="E6518" t="s">
        <v>6205</v>
      </c>
      <c r="F6518">
        <v>2.4E-2</v>
      </c>
      <c r="G6518">
        <v>2.4E-2</v>
      </c>
      <c r="H6518">
        <v>1</v>
      </c>
      <c r="J6518" t="s">
        <v>498</v>
      </c>
      <c r="K6518" t="s">
        <v>356</v>
      </c>
      <c r="L6518" t="s">
        <v>480</v>
      </c>
      <c r="M6518" t="s">
        <v>7663</v>
      </c>
      <c r="N6518" t="s">
        <v>5431</v>
      </c>
      <c r="O6518">
        <v>0</v>
      </c>
      <c r="P6518">
        <v>0</v>
      </c>
      <c r="Q6518">
        <v>1</v>
      </c>
    </row>
    <row r="6519" spans="1:17" x14ac:dyDescent="0.2">
      <c r="A6519" t="s">
        <v>498</v>
      </c>
      <c r="B6519" t="s">
        <v>134</v>
      </c>
      <c r="C6519" t="s">
        <v>497</v>
      </c>
      <c r="D6519" t="s">
        <v>54</v>
      </c>
      <c r="E6519" t="s">
        <v>6206</v>
      </c>
      <c r="F6519">
        <v>2.5000000000000001E-2</v>
      </c>
      <c r="G6519">
        <v>2.5000000000000001E-2</v>
      </c>
      <c r="H6519">
        <v>1</v>
      </c>
      <c r="J6519" t="s">
        <v>498</v>
      </c>
      <c r="K6519" t="s">
        <v>356</v>
      </c>
      <c r="L6519" t="s">
        <v>480</v>
      </c>
      <c r="M6519" t="s">
        <v>7663</v>
      </c>
      <c r="N6519" t="s">
        <v>5432</v>
      </c>
      <c r="O6519">
        <v>0</v>
      </c>
      <c r="P6519">
        <v>0</v>
      </c>
      <c r="Q6519">
        <v>1</v>
      </c>
    </row>
    <row r="6520" spans="1:17" x14ac:dyDescent="0.2">
      <c r="A6520" t="s">
        <v>498</v>
      </c>
      <c r="B6520" t="s">
        <v>134</v>
      </c>
      <c r="C6520" t="s">
        <v>497</v>
      </c>
      <c r="D6520" t="s">
        <v>54</v>
      </c>
      <c r="E6520" t="s">
        <v>6207</v>
      </c>
      <c r="F6520">
        <v>2.5000000000000001E-2</v>
      </c>
      <c r="G6520">
        <v>2.5000000000000001E-2</v>
      </c>
      <c r="H6520">
        <v>1</v>
      </c>
      <c r="J6520" t="s">
        <v>498</v>
      </c>
      <c r="K6520" t="s">
        <v>356</v>
      </c>
      <c r="L6520" t="s">
        <v>480</v>
      </c>
      <c r="M6520" t="s">
        <v>7663</v>
      </c>
      <c r="N6520" t="s">
        <v>5433</v>
      </c>
      <c r="O6520">
        <v>0</v>
      </c>
      <c r="P6520">
        <v>0</v>
      </c>
      <c r="Q6520">
        <v>1</v>
      </c>
    </row>
    <row r="6521" spans="1:17" x14ac:dyDescent="0.2">
      <c r="A6521" t="s">
        <v>498</v>
      </c>
      <c r="B6521" t="s">
        <v>134</v>
      </c>
      <c r="C6521" t="s">
        <v>497</v>
      </c>
      <c r="D6521" t="s">
        <v>54</v>
      </c>
      <c r="E6521" t="s">
        <v>6208</v>
      </c>
      <c r="F6521">
        <v>2.5000000000000001E-2</v>
      </c>
      <c r="G6521">
        <v>2.5000000000000001E-2</v>
      </c>
      <c r="H6521">
        <v>1</v>
      </c>
      <c r="J6521" t="s">
        <v>498</v>
      </c>
      <c r="K6521" t="s">
        <v>356</v>
      </c>
      <c r="L6521" t="s">
        <v>480</v>
      </c>
      <c r="M6521" t="s">
        <v>7663</v>
      </c>
      <c r="N6521" t="s">
        <v>5434</v>
      </c>
      <c r="O6521">
        <v>0</v>
      </c>
      <c r="P6521">
        <v>0</v>
      </c>
      <c r="Q6521">
        <v>1</v>
      </c>
    </row>
    <row r="6522" spans="1:17" x14ac:dyDescent="0.2">
      <c r="A6522" t="s">
        <v>498</v>
      </c>
      <c r="B6522" t="s">
        <v>134</v>
      </c>
      <c r="C6522" t="s">
        <v>497</v>
      </c>
      <c r="D6522" t="s">
        <v>54</v>
      </c>
      <c r="E6522" t="s">
        <v>6209</v>
      </c>
      <c r="F6522">
        <v>2.5000000000000001E-2</v>
      </c>
      <c r="G6522">
        <v>2.5000000000000001E-2</v>
      </c>
      <c r="H6522">
        <v>1</v>
      </c>
      <c r="J6522" t="s">
        <v>498</v>
      </c>
      <c r="K6522" t="s">
        <v>356</v>
      </c>
      <c r="L6522" t="s">
        <v>480</v>
      </c>
      <c r="M6522" t="s">
        <v>7663</v>
      </c>
      <c r="N6522" t="s">
        <v>5435</v>
      </c>
      <c r="O6522">
        <v>0</v>
      </c>
      <c r="P6522">
        <v>0</v>
      </c>
      <c r="Q6522">
        <v>1</v>
      </c>
    </row>
    <row r="6523" spans="1:17" x14ac:dyDescent="0.2">
      <c r="A6523" t="s">
        <v>498</v>
      </c>
      <c r="B6523" t="s">
        <v>134</v>
      </c>
      <c r="C6523" t="s">
        <v>497</v>
      </c>
      <c r="D6523" t="s">
        <v>54</v>
      </c>
      <c r="E6523" t="s">
        <v>6210</v>
      </c>
      <c r="F6523">
        <v>2.5000000000000001E-2</v>
      </c>
      <c r="G6523">
        <v>2.5000000000000001E-2</v>
      </c>
      <c r="H6523">
        <v>1</v>
      </c>
      <c r="J6523" t="s">
        <v>498</v>
      </c>
      <c r="K6523" t="s">
        <v>356</v>
      </c>
      <c r="L6523" t="s">
        <v>480</v>
      </c>
      <c r="M6523" t="s">
        <v>7663</v>
      </c>
      <c r="N6523" t="s">
        <v>5436</v>
      </c>
      <c r="O6523">
        <v>0</v>
      </c>
      <c r="P6523">
        <v>0</v>
      </c>
      <c r="Q6523">
        <v>1</v>
      </c>
    </row>
    <row r="6524" spans="1:17" x14ac:dyDescent="0.2">
      <c r="A6524" t="s">
        <v>498</v>
      </c>
      <c r="B6524" t="s">
        <v>134</v>
      </c>
      <c r="C6524" t="s">
        <v>497</v>
      </c>
      <c r="D6524" t="s">
        <v>54</v>
      </c>
      <c r="E6524" t="s">
        <v>6211</v>
      </c>
      <c r="F6524">
        <v>2.4E-2</v>
      </c>
      <c r="G6524">
        <v>2.5000000000000001E-2</v>
      </c>
      <c r="H6524">
        <v>1</v>
      </c>
      <c r="J6524" t="s">
        <v>498</v>
      </c>
      <c r="K6524" t="s">
        <v>356</v>
      </c>
      <c r="L6524" t="s">
        <v>480</v>
      </c>
      <c r="M6524" t="s">
        <v>7663</v>
      </c>
      <c r="N6524" t="s">
        <v>5437</v>
      </c>
      <c r="O6524">
        <v>0</v>
      </c>
      <c r="P6524">
        <v>0</v>
      </c>
      <c r="Q6524">
        <v>1</v>
      </c>
    </row>
    <row r="6525" spans="1:17" x14ac:dyDescent="0.2">
      <c r="A6525" t="s">
        <v>498</v>
      </c>
      <c r="B6525" t="s">
        <v>134</v>
      </c>
      <c r="C6525" t="s">
        <v>497</v>
      </c>
      <c r="D6525" t="s">
        <v>54</v>
      </c>
      <c r="E6525" t="s">
        <v>6212</v>
      </c>
      <c r="F6525">
        <v>2.5000000000000001E-2</v>
      </c>
      <c r="G6525">
        <v>2.5000000000000001E-2</v>
      </c>
      <c r="H6525">
        <v>1</v>
      </c>
      <c r="J6525" t="s">
        <v>498</v>
      </c>
      <c r="K6525" t="s">
        <v>356</v>
      </c>
      <c r="L6525" t="s">
        <v>480</v>
      </c>
      <c r="M6525" t="s">
        <v>7663</v>
      </c>
      <c r="N6525" t="s">
        <v>5438</v>
      </c>
      <c r="O6525">
        <v>0</v>
      </c>
      <c r="P6525">
        <v>0</v>
      </c>
      <c r="Q6525">
        <v>1</v>
      </c>
    </row>
    <row r="6526" spans="1:17" x14ac:dyDescent="0.2">
      <c r="A6526" t="s">
        <v>498</v>
      </c>
      <c r="B6526" t="s">
        <v>134</v>
      </c>
      <c r="C6526" t="s">
        <v>497</v>
      </c>
      <c r="D6526" t="s">
        <v>54</v>
      </c>
      <c r="E6526" t="s">
        <v>6213</v>
      </c>
      <c r="F6526">
        <v>2.3E-2</v>
      </c>
      <c r="G6526">
        <v>2.3E-2</v>
      </c>
      <c r="H6526">
        <v>1</v>
      </c>
      <c r="J6526" t="s">
        <v>498</v>
      </c>
      <c r="K6526" t="s">
        <v>356</v>
      </c>
      <c r="L6526" t="s">
        <v>480</v>
      </c>
      <c r="M6526" t="s">
        <v>7663</v>
      </c>
      <c r="N6526" t="s">
        <v>5439</v>
      </c>
      <c r="O6526">
        <v>0</v>
      </c>
      <c r="P6526">
        <v>0</v>
      </c>
      <c r="Q6526">
        <v>1</v>
      </c>
    </row>
    <row r="6527" spans="1:17" x14ac:dyDescent="0.2">
      <c r="A6527" t="s">
        <v>498</v>
      </c>
      <c r="B6527" t="s">
        <v>134</v>
      </c>
      <c r="C6527" t="s">
        <v>497</v>
      </c>
      <c r="D6527" t="s">
        <v>54</v>
      </c>
      <c r="E6527" t="s">
        <v>6214</v>
      </c>
      <c r="F6527">
        <v>2.3E-2</v>
      </c>
      <c r="G6527">
        <v>2.3E-2</v>
      </c>
      <c r="H6527">
        <v>1</v>
      </c>
      <c r="J6527" t="s">
        <v>498</v>
      </c>
      <c r="K6527" t="s">
        <v>356</v>
      </c>
      <c r="L6527" t="s">
        <v>480</v>
      </c>
      <c r="M6527" t="s">
        <v>7663</v>
      </c>
      <c r="N6527" t="s">
        <v>5440</v>
      </c>
      <c r="O6527">
        <v>0</v>
      </c>
      <c r="P6527">
        <v>0</v>
      </c>
      <c r="Q6527">
        <v>1</v>
      </c>
    </row>
    <row r="6528" spans="1:17" x14ac:dyDescent="0.2">
      <c r="A6528" t="s">
        <v>498</v>
      </c>
      <c r="B6528" t="s">
        <v>134</v>
      </c>
      <c r="C6528" t="s">
        <v>497</v>
      </c>
      <c r="D6528" t="s">
        <v>54</v>
      </c>
      <c r="E6528" t="s">
        <v>6215</v>
      </c>
      <c r="F6528">
        <v>2.4E-2</v>
      </c>
      <c r="G6528">
        <v>2.4E-2</v>
      </c>
      <c r="H6528">
        <v>1</v>
      </c>
      <c r="J6528" t="s">
        <v>498</v>
      </c>
      <c r="K6528" t="s">
        <v>356</v>
      </c>
      <c r="L6528" t="s">
        <v>480</v>
      </c>
      <c r="M6528" t="s">
        <v>7663</v>
      </c>
      <c r="N6528" t="s">
        <v>5441</v>
      </c>
      <c r="O6528">
        <v>0</v>
      </c>
      <c r="P6528">
        <v>0</v>
      </c>
      <c r="Q6528">
        <v>1</v>
      </c>
    </row>
    <row r="6529" spans="1:17" x14ac:dyDescent="0.2">
      <c r="A6529" t="s">
        <v>498</v>
      </c>
      <c r="B6529" t="s">
        <v>134</v>
      </c>
      <c r="C6529" t="s">
        <v>497</v>
      </c>
      <c r="D6529" t="s">
        <v>54</v>
      </c>
      <c r="E6529" t="s">
        <v>6216</v>
      </c>
      <c r="F6529">
        <v>2.4E-2</v>
      </c>
      <c r="G6529">
        <v>2.4E-2</v>
      </c>
      <c r="H6529">
        <v>1</v>
      </c>
      <c r="J6529" t="s">
        <v>498</v>
      </c>
      <c r="K6529" t="s">
        <v>356</v>
      </c>
      <c r="L6529" t="s">
        <v>480</v>
      </c>
      <c r="M6529" t="s">
        <v>7663</v>
      </c>
      <c r="N6529" t="s">
        <v>5442</v>
      </c>
      <c r="O6529">
        <v>0</v>
      </c>
      <c r="P6529">
        <v>0</v>
      </c>
      <c r="Q6529">
        <v>1</v>
      </c>
    </row>
    <row r="6530" spans="1:17" x14ac:dyDescent="0.2">
      <c r="A6530" t="s">
        <v>498</v>
      </c>
      <c r="B6530" t="s">
        <v>134</v>
      </c>
      <c r="C6530" t="s">
        <v>497</v>
      </c>
      <c r="D6530" t="s">
        <v>54</v>
      </c>
      <c r="E6530" t="s">
        <v>6217</v>
      </c>
      <c r="F6530">
        <v>2.4E-2</v>
      </c>
      <c r="G6530">
        <v>2.4E-2</v>
      </c>
      <c r="H6530">
        <v>1</v>
      </c>
      <c r="J6530" t="s">
        <v>498</v>
      </c>
      <c r="K6530" t="s">
        <v>356</v>
      </c>
      <c r="L6530" t="s">
        <v>480</v>
      </c>
      <c r="M6530" t="s">
        <v>7663</v>
      </c>
      <c r="N6530" t="s">
        <v>5443</v>
      </c>
      <c r="O6530">
        <v>0</v>
      </c>
      <c r="P6530">
        <v>0</v>
      </c>
      <c r="Q6530">
        <v>1</v>
      </c>
    </row>
    <row r="6531" spans="1:17" x14ac:dyDescent="0.2">
      <c r="A6531" t="s">
        <v>498</v>
      </c>
      <c r="B6531" t="s">
        <v>134</v>
      </c>
      <c r="C6531" t="s">
        <v>497</v>
      </c>
      <c r="D6531" t="s">
        <v>54</v>
      </c>
      <c r="E6531" t="s">
        <v>6218</v>
      </c>
      <c r="F6531">
        <v>2.4E-2</v>
      </c>
      <c r="G6531">
        <v>2.4E-2</v>
      </c>
      <c r="H6531">
        <v>1</v>
      </c>
      <c r="J6531" t="s">
        <v>498</v>
      </c>
      <c r="K6531" t="s">
        <v>356</v>
      </c>
      <c r="L6531" t="s">
        <v>480</v>
      </c>
      <c r="M6531" t="s">
        <v>7663</v>
      </c>
      <c r="N6531" t="s">
        <v>5444</v>
      </c>
      <c r="O6531">
        <v>0</v>
      </c>
      <c r="P6531">
        <v>0</v>
      </c>
      <c r="Q6531">
        <v>1</v>
      </c>
    </row>
    <row r="6532" spans="1:17" x14ac:dyDescent="0.2">
      <c r="A6532" t="s">
        <v>498</v>
      </c>
      <c r="B6532" t="s">
        <v>134</v>
      </c>
      <c r="C6532" t="s">
        <v>497</v>
      </c>
      <c r="D6532" t="s">
        <v>54</v>
      </c>
      <c r="E6532" t="s">
        <v>6219</v>
      </c>
      <c r="F6532">
        <v>2.4E-2</v>
      </c>
      <c r="G6532">
        <v>2.4E-2</v>
      </c>
      <c r="H6532">
        <v>1</v>
      </c>
      <c r="J6532" t="s">
        <v>498</v>
      </c>
      <c r="K6532" t="s">
        <v>356</v>
      </c>
      <c r="L6532" t="s">
        <v>480</v>
      </c>
      <c r="M6532" t="s">
        <v>7663</v>
      </c>
      <c r="N6532" t="s">
        <v>5445</v>
      </c>
      <c r="O6532">
        <v>0</v>
      </c>
      <c r="P6532">
        <v>0</v>
      </c>
      <c r="Q6532">
        <v>1</v>
      </c>
    </row>
    <row r="6533" spans="1:17" x14ac:dyDescent="0.2">
      <c r="A6533" t="s">
        <v>498</v>
      </c>
      <c r="B6533" t="s">
        <v>134</v>
      </c>
      <c r="C6533" t="s">
        <v>497</v>
      </c>
      <c r="D6533" t="s">
        <v>54</v>
      </c>
      <c r="E6533" t="s">
        <v>6220</v>
      </c>
      <c r="F6533">
        <v>6.2E-2</v>
      </c>
      <c r="G6533">
        <v>6.2E-2</v>
      </c>
      <c r="H6533">
        <v>1</v>
      </c>
      <c r="J6533" t="s">
        <v>498</v>
      </c>
      <c r="K6533" t="s">
        <v>356</v>
      </c>
      <c r="L6533" t="s">
        <v>480</v>
      </c>
      <c r="M6533" t="s">
        <v>7663</v>
      </c>
      <c r="N6533" t="s">
        <v>5446</v>
      </c>
      <c r="O6533">
        <v>0</v>
      </c>
      <c r="P6533">
        <v>0</v>
      </c>
      <c r="Q6533">
        <v>1</v>
      </c>
    </row>
    <row r="6534" spans="1:17" x14ac:dyDescent="0.2">
      <c r="A6534" t="s">
        <v>498</v>
      </c>
      <c r="B6534" t="s">
        <v>134</v>
      </c>
      <c r="C6534" t="s">
        <v>497</v>
      </c>
      <c r="D6534" t="s">
        <v>54</v>
      </c>
      <c r="E6534" t="s">
        <v>6221</v>
      </c>
      <c r="F6534">
        <v>2.4E-2</v>
      </c>
      <c r="G6534">
        <v>2.4E-2</v>
      </c>
      <c r="H6534">
        <v>1</v>
      </c>
      <c r="J6534" t="s">
        <v>498</v>
      </c>
      <c r="K6534" t="s">
        <v>356</v>
      </c>
      <c r="L6534" t="s">
        <v>480</v>
      </c>
      <c r="M6534" t="s">
        <v>7663</v>
      </c>
      <c r="N6534" t="s">
        <v>5447</v>
      </c>
      <c r="O6534">
        <v>0</v>
      </c>
      <c r="P6534">
        <v>0</v>
      </c>
      <c r="Q6534">
        <v>1</v>
      </c>
    </row>
    <row r="6535" spans="1:17" x14ac:dyDescent="0.2">
      <c r="A6535" t="s">
        <v>498</v>
      </c>
      <c r="B6535" t="s">
        <v>134</v>
      </c>
      <c r="C6535" t="s">
        <v>497</v>
      </c>
      <c r="D6535" t="s">
        <v>54</v>
      </c>
      <c r="E6535" t="s">
        <v>6222</v>
      </c>
      <c r="F6535">
        <v>2.5000000000000001E-2</v>
      </c>
      <c r="G6535">
        <v>2.5000000000000001E-2</v>
      </c>
      <c r="H6535">
        <v>1</v>
      </c>
      <c r="J6535" t="s">
        <v>498</v>
      </c>
      <c r="K6535" t="s">
        <v>356</v>
      </c>
      <c r="L6535" t="s">
        <v>480</v>
      </c>
      <c r="M6535" t="s">
        <v>7663</v>
      </c>
      <c r="N6535" t="s">
        <v>5448</v>
      </c>
      <c r="O6535">
        <v>0</v>
      </c>
      <c r="P6535">
        <v>0</v>
      </c>
      <c r="Q6535">
        <v>1</v>
      </c>
    </row>
    <row r="6536" spans="1:17" x14ac:dyDescent="0.2">
      <c r="A6536" t="s">
        <v>498</v>
      </c>
      <c r="B6536" t="s">
        <v>134</v>
      </c>
      <c r="C6536" t="s">
        <v>497</v>
      </c>
      <c r="D6536" t="s">
        <v>54</v>
      </c>
      <c r="E6536" t="s">
        <v>6223</v>
      </c>
      <c r="F6536">
        <v>2.4E-2</v>
      </c>
      <c r="G6536">
        <v>2.4E-2</v>
      </c>
      <c r="H6536">
        <v>1</v>
      </c>
      <c r="J6536" t="s">
        <v>498</v>
      </c>
      <c r="K6536" t="s">
        <v>356</v>
      </c>
      <c r="L6536" t="s">
        <v>480</v>
      </c>
      <c r="M6536" t="s">
        <v>7663</v>
      </c>
      <c r="N6536" t="s">
        <v>5449</v>
      </c>
      <c r="O6536">
        <v>0</v>
      </c>
      <c r="P6536">
        <v>0</v>
      </c>
      <c r="Q6536">
        <v>1</v>
      </c>
    </row>
    <row r="6537" spans="1:17" x14ac:dyDescent="0.2">
      <c r="A6537" t="s">
        <v>498</v>
      </c>
      <c r="B6537" t="s">
        <v>134</v>
      </c>
      <c r="C6537" t="s">
        <v>497</v>
      </c>
      <c r="D6537" t="s">
        <v>54</v>
      </c>
      <c r="E6537" t="s">
        <v>6224</v>
      </c>
      <c r="F6537">
        <v>2.5000000000000001E-2</v>
      </c>
      <c r="G6537">
        <v>2.5000000000000001E-2</v>
      </c>
      <c r="H6537">
        <v>1</v>
      </c>
      <c r="J6537" t="s">
        <v>498</v>
      </c>
      <c r="K6537" t="s">
        <v>356</v>
      </c>
      <c r="L6537" t="s">
        <v>480</v>
      </c>
      <c r="M6537" t="s">
        <v>7663</v>
      </c>
      <c r="N6537" t="s">
        <v>5450</v>
      </c>
      <c r="O6537">
        <v>0</v>
      </c>
      <c r="P6537">
        <v>0</v>
      </c>
      <c r="Q6537">
        <v>1</v>
      </c>
    </row>
    <row r="6538" spans="1:17" x14ac:dyDescent="0.2">
      <c r="A6538" t="s">
        <v>498</v>
      </c>
      <c r="B6538" t="s">
        <v>134</v>
      </c>
      <c r="C6538" t="s">
        <v>497</v>
      </c>
      <c r="D6538" t="s">
        <v>54</v>
      </c>
      <c r="E6538" t="s">
        <v>6225</v>
      </c>
      <c r="F6538">
        <v>2.5000000000000001E-2</v>
      </c>
      <c r="G6538">
        <v>2.5000000000000001E-2</v>
      </c>
      <c r="H6538">
        <v>1</v>
      </c>
      <c r="J6538" t="s">
        <v>498</v>
      </c>
      <c r="K6538" t="s">
        <v>356</v>
      </c>
      <c r="L6538" t="s">
        <v>480</v>
      </c>
      <c r="M6538" t="s">
        <v>7663</v>
      </c>
      <c r="N6538" t="s">
        <v>5451</v>
      </c>
      <c r="O6538">
        <v>0</v>
      </c>
      <c r="P6538">
        <v>0</v>
      </c>
      <c r="Q6538">
        <v>1</v>
      </c>
    </row>
    <row r="6539" spans="1:17" x14ac:dyDescent="0.2">
      <c r="A6539" t="s">
        <v>498</v>
      </c>
      <c r="B6539" t="s">
        <v>134</v>
      </c>
      <c r="C6539" t="s">
        <v>497</v>
      </c>
      <c r="D6539" t="s">
        <v>54</v>
      </c>
      <c r="E6539" t="s">
        <v>6226</v>
      </c>
      <c r="F6539">
        <v>2.5000000000000001E-2</v>
      </c>
      <c r="G6539">
        <v>2.5999999999999999E-2</v>
      </c>
      <c r="H6539">
        <v>1</v>
      </c>
      <c r="J6539" t="s">
        <v>498</v>
      </c>
      <c r="K6539" t="s">
        <v>356</v>
      </c>
      <c r="L6539" t="s">
        <v>480</v>
      </c>
      <c r="M6539" t="s">
        <v>7663</v>
      </c>
      <c r="N6539" t="s">
        <v>5452</v>
      </c>
      <c r="O6539">
        <v>0</v>
      </c>
      <c r="P6539">
        <v>0</v>
      </c>
      <c r="Q6539">
        <v>1</v>
      </c>
    </row>
    <row r="6540" spans="1:17" x14ac:dyDescent="0.2">
      <c r="A6540" t="s">
        <v>498</v>
      </c>
      <c r="B6540" t="s">
        <v>134</v>
      </c>
      <c r="C6540" t="s">
        <v>497</v>
      </c>
      <c r="D6540" t="s">
        <v>54</v>
      </c>
      <c r="E6540" t="s">
        <v>6227</v>
      </c>
      <c r="F6540">
        <v>2.5999999999999999E-2</v>
      </c>
      <c r="G6540">
        <v>2.5999999999999999E-2</v>
      </c>
      <c r="H6540">
        <v>1</v>
      </c>
      <c r="J6540" t="s">
        <v>498</v>
      </c>
      <c r="K6540" t="s">
        <v>356</v>
      </c>
      <c r="L6540" t="s">
        <v>480</v>
      </c>
      <c r="M6540" t="s">
        <v>7663</v>
      </c>
      <c r="N6540" t="s">
        <v>5453</v>
      </c>
      <c r="O6540">
        <v>0</v>
      </c>
      <c r="P6540">
        <v>0</v>
      </c>
      <c r="Q6540">
        <v>1</v>
      </c>
    </row>
    <row r="6541" spans="1:17" x14ac:dyDescent="0.2">
      <c r="A6541" t="s">
        <v>498</v>
      </c>
      <c r="B6541" t="s">
        <v>134</v>
      </c>
      <c r="C6541" t="s">
        <v>497</v>
      </c>
      <c r="D6541" t="s">
        <v>54</v>
      </c>
      <c r="E6541" t="s">
        <v>6228</v>
      </c>
      <c r="F6541">
        <v>2.5000000000000001E-2</v>
      </c>
      <c r="G6541">
        <v>2.5999999999999999E-2</v>
      </c>
      <c r="H6541">
        <v>1</v>
      </c>
      <c r="J6541" t="s">
        <v>498</v>
      </c>
      <c r="K6541" t="s">
        <v>356</v>
      </c>
      <c r="L6541" t="s">
        <v>480</v>
      </c>
      <c r="M6541" t="s">
        <v>7663</v>
      </c>
      <c r="N6541" t="s">
        <v>5454</v>
      </c>
      <c r="O6541">
        <v>0</v>
      </c>
      <c r="P6541">
        <v>0</v>
      </c>
      <c r="Q6541">
        <v>1</v>
      </c>
    </row>
    <row r="6542" spans="1:17" x14ac:dyDescent="0.2">
      <c r="A6542" t="s">
        <v>498</v>
      </c>
      <c r="B6542" t="s">
        <v>134</v>
      </c>
      <c r="C6542" t="s">
        <v>497</v>
      </c>
      <c r="D6542" t="s">
        <v>54</v>
      </c>
      <c r="E6542" t="s">
        <v>6229</v>
      </c>
      <c r="F6542">
        <v>2.5000000000000001E-2</v>
      </c>
      <c r="G6542">
        <v>2.5999999999999999E-2</v>
      </c>
      <c r="H6542">
        <v>1</v>
      </c>
      <c r="J6542" t="s">
        <v>498</v>
      </c>
      <c r="K6542" t="s">
        <v>356</v>
      </c>
      <c r="L6542" t="s">
        <v>480</v>
      </c>
      <c r="M6542" t="s">
        <v>7663</v>
      </c>
      <c r="N6542" t="s">
        <v>5455</v>
      </c>
      <c r="O6542">
        <v>0</v>
      </c>
      <c r="P6542">
        <v>0</v>
      </c>
      <c r="Q6542">
        <v>1</v>
      </c>
    </row>
    <row r="6543" spans="1:17" x14ac:dyDescent="0.2">
      <c r="A6543" t="s">
        <v>498</v>
      </c>
      <c r="B6543" t="s">
        <v>134</v>
      </c>
      <c r="C6543" t="s">
        <v>497</v>
      </c>
      <c r="D6543" t="s">
        <v>54</v>
      </c>
      <c r="E6543" t="s">
        <v>6230</v>
      </c>
      <c r="F6543">
        <v>2.4E-2</v>
      </c>
      <c r="G6543">
        <v>2.4E-2</v>
      </c>
      <c r="H6543">
        <v>1</v>
      </c>
      <c r="J6543" t="s">
        <v>498</v>
      </c>
      <c r="K6543" t="s">
        <v>356</v>
      </c>
      <c r="L6543" t="s">
        <v>480</v>
      </c>
      <c r="M6543" t="s">
        <v>7663</v>
      </c>
      <c r="N6543" t="s">
        <v>5456</v>
      </c>
      <c r="O6543">
        <v>0</v>
      </c>
      <c r="P6543">
        <v>0</v>
      </c>
      <c r="Q6543">
        <v>1</v>
      </c>
    </row>
    <row r="6544" spans="1:17" x14ac:dyDescent="0.2">
      <c r="A6544" t="s">
        <v>498</v>
      </c>
      <c r="B6544" t="s">
        <v>134</v>
      </c>
      <c r="C6544" t="s">
        <v>497</v>
      </c>
      <c r="D6544" t="s">
        <v>54</v>
      </c>
      <c r="E6544" t="s">
        <v>6231</v>
      </c>
      <c r="F6544">
        <v>2.5000000000000001E-2</v>
      </c>
      <c r="G6544">
        <v>2.5000000000000001E-2</v>
      </c>
      <c r="H6544">
        <v>1</v>
      </c>
      <c r="J6544" t="s">
        <v>498</v>
      </c>
      <c r="K6544" t="s">
        <v>356</v>
      </c>
      <c r="L6544" t="s">
        <v>480</v>
      </c>
      <c r="M6544" t="s">
        <v>7663</v>
      </c>
      <c r="N6544" t="s">
        <v>5457</v>
      </c>
      <c r="O6544">
        <v>0</v>
      </c>
      <c r="P6544">
        <v>0</v>
      </c>
      <c r="Q6544">
        <v>1</v>
      </c>
    </row>
    <row r="6545" spans="1:17" x14ac:dyDescent="0.2">
      <c r="A6545" t="s">
        <v>498</v>
      </c>
      <c r="B6545" t="s">
        <v>134</v>
      </c>
      <c r="C6545" t="s">
        <v>497</v>
      </c>
      <c r="D6545" t="s">
        <v>54</v>
      </c>
      <c r="E6545" t="s">
        <v>6232</v>
      </c>
      <c r="F6545">
        <v>2.5000000000000001E-2</v>
      </c>
      <c r="G6545">
        <v>2.5000000000000001E-2</v>
      </c>
      <c r="H6545">
        <v>1</v>
      </c>
      <c r="J6545" t="s">
        <v>498</v>
      </c>
      <c r="K6545" t="s">
        <v>356</v>
      </c>
      <c r="L6545" t="s">
        <v>480</v>
      </c>
      <c r="M6545" t="s">
        <v>7663</v>
      </c>
      <c r="N6545" t="s">
        <v>5458</v>
      </c>
      <c r="O6545">
        <v>0</v>
      </c>
      <c r="P6545">
        <v>0</v>
      </c>
      <c r="Q6545">
        <v>1</v>
      </c>
    </row>
    <row r="6546" spans="1:17" x14ac:dyDescent="0.2">
      <c r="A6546" t="s">
        <v>498</v>
      </c>
      <c r="B6546" t="s">
        <v>134</v>
      </c>
      <c r="C6546" t="s">
        <v>497</v>
      </c>
      <c r="D6546" t="s">
        <v>54</v>
      </c>
      <c r="E6546" t="s">
        <v>6233</v>
      </c>
      <c r="F6546">
        <v>2.5000000000000001E-2</v>
      </c>
      <c r="G6546">
        <v>2.5000000000000001E-2</v>
      </c>
      <c r="H6546">
        <v>1</v>
      </c>
      <c r="J6546" t="s">
        <v>498</v>
      </c>
      <c r="K6546" t="s">
        <v>356</v>
      </c>
      <c r="L6546" t="s">
        <v>480</v>
      </c>
      <c r="M6546" t="s">
        <v>7663</v>
      </c>
      <c r="N6546" t="s">
        <v>5459</v>
      </c>
      <c r="O6546">
        <v>0</v>
      </c>
      <c r="P6546">
        <v>0</v>
      </c>
      <c r="Q6546">
        <v>1</v>
      </c>
    </row>
    <row r="6547" spans="1:17" x14ac:dyDescent="0.2">
      <c r="A6547" t="s">
        <v>498</v>
      </c>
      <c r="B6547" t="s">
        <v>134</v>
      </c>
      <c r="C6547" t="s">
        <v>497</v>
      </c>
      <c r="D6547" t="s">
        <v>54</v>
      </c>
      <c r="E6547" t="s">
        <v>6234</v>
      </c>
      <c r="F6547">
        <v>2.5000000000000001E-2</v>
      </c>
      <c r="G6547">
        <v>2.5000000000000001E-2</v>
      </c>
      <c r="H6547">
        <v>1</v>
      </c>
      <c r="J6547" t="s">
        <v>498</v>
      </c>
      <c r="K6547" t="s">
        <v>356</v>
      </c>
      <c r="L6547" t="s">
        <v>480</v>
      </c>
      <c r="M6547" t="s">
        <v>7663</v>
      </c>
      <c r="N6547" t="s">
        <v>5460</v>
      </c>
      <c r="O6547">
        <v>0</v>
      </c>
      <c r="P6547">
        <v>0</v>
      </c>
      <c r="Q6547">
        <v>1</v>
      </c>
    </row>
    <row r="6548" spans="1:17" x14ac:dyDescent="0.2">
      <c r="A6548" t="s">
        <v>498</v>
      </c>
      <c r="B6548" t="s">
        <v>134</v>
      </c>
      <c r="C6548" t="s">
        <v>497</v>
      </c>
      <c r="D6548" t="s">
        <v>54</v>
      </c>
      <c r="E6548" t="s">
        <v>6235</v>
      </c>
      <c r="F6548">
        <v>2.4E-2</v>
      </c>
      <c r="G6548">
        <v>2.4E-2</v>
      </c>
      <c r="H6548">
        <v>1</v>
      </c>
      <c r="J6548" t="s">
        <v>498</v>
      </c>
      <c r="K6548" t="s">
        <v>356</v>
      </c>
      <c r="L6548" t="s">
        <v>480</v>
      </c>
      <c r="M6548" t="s">
        <v>7663</v>
      </c>
      <c r="N6548" t="s">
        <v>5461</v>
      </c>
      <c r="O6548">
        <v>0</v>
      </c>
      <c r="P6548">
        <v>0</v>
      </c>
      <c r="Q6548">
        <v>1</v>
      </c>
    </row>
    <row r="6549" spans="1:17" x14ac:dyDescent="0.2">
      <c r="A6549" t="s">
        <v>498</v>
      </c>
      <c r="B6549" t="s">
        <v>134</v>
      </c>
      <c r="C6549" t="s">
        <v>497</v>
      </c>
      <c r="D6549" t="s">
        <v>54</v>
      </c>
      <c r="E6549" t="s">
        <v>6236</v>
      </c>
      <c r="F6549">
        <v>2.4E-2</v>
      </c>
      <c r="G6549">
        <v>2.4E-2</v>
      </c>
      <c r="H6549">
        <v>1</v>
      </c>
      <c r="J6549" t="s">
        <v>498</v>
      </c>
      <c r="K6549" t="s">
        <v>356</v>
      </c>
      <c r="L6549" t="s">
        <v>480</v>
      </c>
      <c r="M6549" t="s">
        <v>7663</v>
      </c>
      <c r="N6549" t="s">
        <v>5462</v>
      </c>
      <c r="O6549">
        <v>0</v>
      </c>
      <c r="P6549">
        <v>0</v>
      </c>
      <c r="Q6549">
        <v>1</v>
      </c>
    </row>
    <row r="6550" spans="1:17" x14ac:dyDescent="0.2">
      <c r="A6550" t="s">
        <v>498</v>
      </c>
      <c r="B6550" t="s">
        <v>134</v>
      </c>
      <c r="C6550" t="s">
        <v>497</v>
      </c>
      <c r="D6550" t="s">
        <v>54</v>
      </c>
      <c r="E6550" t="s">
        <v>6237</v>
      </c>
      <c r="F6550">
        <v>2.4E-2</v>
      </c>
      <c r="G6550">
        <v>2.4E-2</v>
      </c>
      <c r="H6550">
        <v>1</v>
      </c>
      <c r="J6550" t="s">
        <v>498</v>
      </c>
      <c r="K6550" t="s">
        <v>356</v>
      </c>
      <c r="L6550" t="s">
        <v>480</v>
      </c>
      <c r="M6550" t="s">
        <v>7663</v>
      </c>
      <c r="N6550" t="s">
        <v>5463</v>
      </c>
      <c r="O6550">
        <v>0</v>
      </c>
      <c r="P6550">
        <v>0</v>
      </c>
      <c r="Q6550">
        <v>1</v>
      </c>
    </row>
    <row r="6551" spans="1:17" x14ac:dyDescent="0.2">
      <c r="A6551" t="s">
        <v>498</v>
      </c>
      <c r="B6551" t="s">
        <v>134</v>
      </c>
      <c r="C6551" t="s">
        <v>497</v>
      </c>
      <c r="D6551" t="s">
        <v>54</v>
      </c>
      <c r="E6551" t="s">
        <v>6238</v>
      </c>
      <c r="F6551">
        <v>2.4E-2</v>
      </c>
      <c r="G6551">
        <v>2.4E-2</v>
      </c>
      <c r="H6551">
        <v>1</v>
      </c>
      <c r="J6551" t="s">
        <v>498</v>
      </c>
      <c r="K6551" t="s">
        <v>356</v>
      </c>
      <c r="L6551" t="s">
        <v>480</v>
      </c>
      <c r="M6551" t="s">
        <v>7663</v>
      </c>
      <c r="N6551" t="s">
        <v>5464</v>
      </c>
      <c r="O6551">
        <v>0</v>
      </c>
      <c r="P6551">
        <v>0</v>
      </c>
      <c r="Q6551">
        <v>1</v>
      </c>
    </row>
    <row r="6552" spans="1:17" x14ac:dyDescent="0.2">
      <c r="A6552" t="s">
        <v>498</v>
      </c>
      <c r="B6552" t="s">
        <v>134</v>
      </c>
      <c r="C6552" t="s">
        <v>497</v>
      </c>
      <c r="D6552" t="s">
        <v>54</v>
      </c>
      <c r="E6552" t="s">
        <v>6239</v>
      </c>
      <c r="F6552">
        <v>2.4E-2</v>
      </c>
      <c r="G6552">
        <v>2.4E-2</v>
      </c>
      <c r="H6552">
        <v>1</v>
      </c>
      <c r="J6552" t="s">
        <v>498</v>
      </c>
      <c r="K6552" t="s">
        <v>356</v>
      </c>
      <c r="L6552" t="s">
        <v>480</v>
      </c>
      <c r="M6552" t="s">
        <v>7663</v>
      </c>
      <c r="N6552" t="s">
        <v>5465</v>
      </c>
      <c r="O6552">
        <v>0</v>
      </c>
      <c r="P6552">
        <v>0</v>
      </c>
      <c r="Q6552">
        <v>1</v>
      </c>
    </row>
    <row r="6553" spans="1:17" x14ac:dyDescent="0.2">
      <c r="A6553" t="s">
        <v>498</v>
      </c>
      <c r="B6553" t="s">
        <v>134</v>
      </c>
      <c r="C6553" t="s">
        <v>497</v>
      </c>
      <c r="D6553" t="s">
        <v>54</v>
      </c>
      <c r="E6553" t="s">
        <v>6240</v>
      </c>
      <c r="F6553">
        <v>2.4E-2</v>
      </c>
      <c r="G6553">
        <v>2.4E-2</v>
      </c>
      <c r="H6553">
        <v>1</v>
      </c>
      <c r="J6553" t="s">
        <v>498</v>
      </c>
      <c r="K6553" t="s">
        <v>356</v>
      </c>
      <c r="L6553" t="s">
        <v>480</v>
      </c>
      <c r="M6553" t="s">
        <v>7663</v>
      </c>
      <c r="N6553" t="s">
        <v>5466</v>
      </c>
      <c r="O6553">
        <v>0</v>
      </c>
      <c r="P6553">
        <v>0</v>
      </c>
      <c r="Q6553">
        <v>1</v>
      </c>
    </row>
    <row r="6554" spans="1:17" x14ac:dyDescent="0.2">
      <c r="A6554" t="s">
        <v>498</v>
      </c>
      <c r="B6554" t="s">
        <v>134</v>
      </c>
      <c r="C6554" t="s">
        <v>497</v>
      </c>
      <c r="D6554" t="s">
        <v>54</v>
      </c>
      <c r="E6554" t="s">
        <v>6241</v>
      </c>
      <c r="F6554">
        <v>2.4E-2</v>
      </c>
      <c r="G6554">
        <v>2.4E-2</v>
      </c>
      <c r="H6554">
        <v>1</v>
      </c>
      <c r="J6554" t="s">
        <v>498</v>
      </c>
      <c r="K6554" t="s">
        <v>356</v>
      </c>
      <c r="L6554" t="s">
        <v>480</v>
      </c>
      <c r="M6554" t="s">
        <v>7663</v>
      </c>
      <c r="N6554" t="s">
        <v>5467</v>
      </c>
      <c r="O6554">
        <v>0</v>
      </c>
      <c r="P6554">
        <v>0</v>
      </c>
      <c r="Q6554">
        <v>1</v>
      </c>
    </row>
    <row r="6555" spans="1:17" x14ac:dyDescent="0.2">
      <c r="A6555" t="s">
        <v>498</v>
      </c>
      <c r="B6555" t="s">
        <v>134</v>
      </c>
      <c r="C6555" t="s">
        <v>497</v>
      </c>
      <c r="D6555" t="s">
        <v>54</v>
      </c>
      <c r="E6555" t="s">
        <v>6242</v>
      </c>
      <c r="F6555">
        <v>2.5000000000000001E-2</v>
      </c>
      <c r="G6555">
        <v>2.5000000000000001E-2</v>
      </c>
      <c r="H6555">
        <v>1</v>
      </c>
      <c r="J6555" t="s">
        <v>498</v>
      </c>
      <c r="K6555" t="s">
        <v>356</v>
      </c>
      <c r="L6555" t="s">
        <v>480</v>
      </c>
      <c r="M6555" t="s">
        <v>7663</v>
      </c>
      <c r="N6555" t="s">
        <v>5468</v>
      </c>
      <c r="O6555">
        <v>0</v>
      </c>
      <c r="P6555">
        <v>0</v>
      </c>
      <c r="Q6555">
        <v>1</v>
      </c>
    </row>
    <row r="6556" spans="1:17" x14ac:dyDescent="0.2">
      <c r="A6556" t="s">
        <v>498</v>
      </c>
      <c r="B6556" t="s">
        <v>134</v>
      </c>
      <c r="C6556" t="s">
        <v>497</v>
      </c>
      <c r="D6556" t="s">
        <v>54</v>
      </c>
      <c r="E6556" t="s">
        <v>6243</v>
      </c>
      <c r="F6556">
        <v>7.0999999999999994E-2</v>
      </c>
      <c r="G6556">
        <v>7.0999999999999994E-2</v>
      </c>
      <c r="H6556">
        <v>1</v>
      </c>
      <c r="J6556" t="s">
        <v>498</v>
      </c>
      <c r="K6556" t="s">
        <v>356</v>
      </c>
      <c r="L6556" t="s">
        <v>480</v>
      </c>
      <c r="M6556" t="s">
        <v>7663</v>
      </c>
      <c r="N6556" t="s">
        <v>5469</v>
      </c>
      <c r="O6556">
        <v>0</v>
      </c>
      <c r="P6556">
        <v>0</v>
      </c>
      <c r="Q6556">
        <v>1</v>
      </c>
    </row>
    <row r="6557" spans="1:17" x14ac:dyDescent="0.2">
      <c r="A6557" t="s">
        <v>498</v>
      </c>
      <c r="B6557" t="s">
        <v>134</v>
      </c>
      <c r="C6557" t="s">
        <v>497</v>
      </c>
      <c r="D6557" t="s">
        <v>54</v>
      </c>
      <c r="E6557" t="s">
        <v>6244</v>
      </c>
      <c r="F6557">
        <v>2.5000000000000001E-2</v>
      </c>
      <c r="G6557">
        <v>2.5000000000000001E-2</v>
      </c>
      <c r="H6557">
        <v>1</v>
      </c>
      <c r="J6557" t="s">
        <v>498</v>
      </c>
      <c r="K6557" t="s">
        <v>356</v>
      </c>
      <c r="L6557" t="s">
        <v>480</v>
      </c>
      <c r="M6557" t="s">
        <v>7663</v>
      </c>
      <c r="N6557" t="s">
        <v>5470</v>
      </c>
      <c r="O6557">
        <v>0</v>
      </c>
      <c r="P6557">
        <v>0</v>
      </c>
      <c r="Q6557">
        <v>1</v>
      </c>
    </row>
    <row r="6558" spans="1:17" x14ac:dyDescent="0.2">
      <c r="A6558" t="s">
        <v>498</v>
      </c>
      <c r="B6558" t="s">
        <v>134</v>
      </c>
      <c r="C6558" t="s">
        <v>497</v>
      </c>
      <c r="D6558" t="s">
        <v>54</v>
      </c>
      <c r="E6558" t="s">
        <v>6245</v>
      </c>
      <c r="F6558">
        <v>2.5999999999999999E-2</v>
      </c>
      <c r="G6558">
        <v>2.5999999999999999E-2</v>
      </c>
      <c r="H6558">
        <v>1</v>
      </c>
      <c r="J6558" t="s">
        <v>498</v>
      </c>
      <c r="K6558" t="s">
        <v>356</v>
      </c>
      <c r="L6558" t="s">
        <v>480</v>
      </c>
      <c r="M6558" t="s">
        <v>7663</v>
      </c>
      <c r="N6558" t="s">
        <v>5471</v>
      </c>
      <c r="O6558">
        <v>0</v>
      </c>
      <c r="P6558">
        <v>0</v>
      </c>
      <c r="Q6558">
        <v>1</v>
      </c>
    </row>
    <row r="6559" spans="1:17" x14ac:dyDescent="0.2">
      <c r="A6559" t="s">
        <v>498</v>
      </c>
      <c r="B6559" t="s">
        <v>134</v>
      </c>
      <c r="C6559" t="s">
        <v>497</v>
      </c>
      <c r="D6559" t="s">
        <v>54</v>
      </c>
      <c r="E6559" t="s">
        <v>6246</v>
      </c>
      <c r="F6559">
        <v>2.5999999999999999E-2</v>
      </c>
      <c r="G6559">
        <v>2.5999999999999999E-2</v>
      </c>
      <c r="H6559">
        <v>1</v>
      </c>
      <c r="J6559" t="s">
        <v>498</v>
      </c>
      <c r="K6559" t="s">
        <v>356</v>
      </c>
      <c r="L6559" t="s">
        <v>480</v>
      </c>
      <c r="M6559" t="s">
        <v>7663</v>
      </c>
      <c r="N6559" t="s">
        <v>5472</v>
      </c>
      <c r="O6559">
        <v>0</v>
      </c>
      <c r="P6559">
        <v>0</v>
      </c>
      <c r="Q6559">
        <v>1</v>
      </c>
    </row>
    <row r="6560" spans="1:17" x14ac:dyDescent="0.2">
      <c r="A6560" t="s">
        <v>498</v>
      </c>
      <c r="B6560" t="s">
        <v>134</v>
      </c>
      <c r="C6560" t="s">
        <v>497</v>
      </c>
      <c r="D6560" t="s">
        <v>54</v>
      </c>
      <c r="E6560" t="s">
        <v>6247</v>
      </c>
      <c r="F6560">
        <v>2.5999999999999999E-2</v>
      </c>
      <c r="G6560">
        <v>2.5999999999999999E-2</v>
      </c>
      <c r="H6560">
        <v>1</v>
      </c>
      <c r="J6560" t="s">
        <v>498</v>
      </c>
      <c r="K6560" t="s">
        <v>356</v>
      </c>
      <c r="L6560" t="s">
        <v>480</v>
      </c>
      <c r="M6560" t="s">
        <v>7663</v>
      </c>
      <c r="N6560" t="s">
        <v>5473</v>
      </c>
      <c r="O6560">
        <v>0</v>
      </c>
      <c r="P6560">
        <v>0</v>
      </c>
      <c r="Q6560">
        <v>1</v>
      </c>
    </row>
    <row r="6561" spans="1:17" x14ac:dyDescent="0.2">
      <c r="A6561" t="s">
        <v>498</v>
      </c>
      <c r="B6561" t="s">
        <v>134</v>
      </c>
      <c r="C6561" t="s">
        <v>497</v>
      </c>
      <c r="D6561" t="s">
        <v>54</v>
      </c>
      <c r="E6561" t="s">
        <v>6248</v>
      </c>
      <c r="F6561">
        <v>2.5999999999999999E-2</v>
      </c>
      <c r="G6561">
        <v>2.5999999999999999E-2</v>
      </c>
      <c r="H6561">
        <v>1</v>
      </c>
      <c r="J6561" t="s">
        <v>498</v>
      </c>
      <c r="K6561" t="s">
        <v>356</v>
      </c>
      <c r="L6561" t="s">
        <v>480</v>
      </c>
      <c r="M6561" t="s">
        <v>7663</v>
      </c>
      <c r="N6561" t="s">
        <v>5474</v>
      </c>
      <c r="O6561">
        <v>0</v>
      </c>
      <c r="P6561">
        <v>0</v>
      </c>
      <c r="Q6561">
        <v>1</v>
      </c>
    </row>
    <row r="6562" spans="1:17" x14ac:dyDescent="0.2">
      <c r="A6562" t="s">
        <v>498</v>
      </c>
      <c r="B6562" t="s">
        <v>134</v>
      </c>
      <c r="C6562" t="s">
        <v>497</v>
      </c>
      <c r="D6562" t="s">
        <v>54</v>
      </c>
      <c r="E6562" t="s">
        <v>6249</v>
      </c>
      <c r="F6562">
        <v>2.5000000000000001E-2</v>
      </c>
      <c r="G6562">
        <v>2.5000000000000001E-2</v>
      </c>
      <c r="H6562">
        <v>1</v>
      </c>
      <c r="J6562" t="s">
        <v>498</v>
      </c>
      <c r="K6562" t="s">
        <v>356</v>
      </c>
      <c r="L6562" t="s">
        <v>480</v>
      </c>
      <c r="M6562" t="s">
        <v>7663</v>
      </c>
      <c r="N6562" t="s">
        <v>5475</v>
      </c>
      <c r="O6562">
        <v>0</v>
      </c>
      <c r="P6562">
        <v>0</v>
      </c>
      <c r="Q6562">
        <v>1</v>
      </c>
    </row>
    <row r="6563" spans="1:17" x14ac:dyDescent="0.2">
      <c r="A6563" t="s">
        <v>498</v>
      </c>
      <c r="B6563" t="s">
        <v>134</v>
      </c>
      <c r="C6563" t="s">
        <v>497</v>
      </c>
      <c r="D6563" t="s">
        <v>54</v>
      </c>
      <c r="E6563" t="s">
        <v>6250</v>
      </c>
      <c r="F6563">
        <v>2.5999999999999999E-2</v>
      </c>
      <c r="G6563">
        <v>2.5999999999999999E-2</v>
      </c>
      <c r="H6563">
        <v>1</v>
      </c>
      <c r="J6563" t="s">
        <v>498</v>
      </c>
      <c r="K6563" t="s">
        <v>356</v>
      </c>
      <c r="L6563" t="s">
        <v>480</v>
      </c>
      <c r="M6563" t="s">
        <v>7663</v>
      </c>
      <c r="N6563" t="s">
        <v>5476</v>
      </c>
      <c r="O6563">
        <v>0</v>
      </c>
      <c r="P6563">
        <v>0</v>
      </c>
      <c r="Q6563">
        <v>1</v>
      </c>
    </row>
    <row r="6564" spans="1:17" x14ac:dyDescent="0.2">
      <c r="A6564" t="s">
        <v>498</v>
      </c>
      <c r="B6564" t="s">
        <v>134</v>
      </c>
      <c r="C6564" t="s">
        <v>497</v>
      </c>
      <c r="D6564" t="s">
        <v>54</v>
      </c>
      <c r="E6564" t="s">
        <v>6251</v>
      </c>
      <c r="F6564">
        <v>2.5999999999999999E-2</v>
      </c>
      <c r="G6564">
        <v>2.5999999999999999E-2</v>
      </c>
      <c r="H6564">
        <v>1</v>
      </c>
      <c r="J6564" t="s">
        <v>498</v>
      </c>
      <c r="K6564" t="s">
        <v>356</v>
      </c>
      <c r="L6564" t="s">
        <v>480</v>
      </c>
      <c r="M6564" t="s">
        <v>7663</v>
      </c>
      <c r="N6564" t="s">
        <v>5477</v>
      </c>
      <c r="O6564">
        <v>0</v>
      </c>
      <c r="P6564">
        <v>0</v>
      </c>
      <c r="Q6564">
        <v>1</v>
      </c>
    </row>
    <row r="6565" spans="1:17" x14ac:dyDescent="0.2">
      <c r="A6565" t="s">
        <v>498</v>
      </c>
      <c r="B6565" t="s">
        <v>134</v>
      </c>
      <c r="C6565" t="s">
        <v>497</v>
      </c>
      <c r="D6565" t="s">
        <v>54</v>
      </c>
      <c r="E6565" t="s">
        <v>6252</v>
      </c>
      <c r="F6565">
        <v>2.5999999999999999E-2</v>
      </c>
      <c r="G6565">
        <v>2.5999999999999999E-2</v>
      </c>
      <c r="H6565">
        <v>1</v>
      </c>
      <c r="J6565" t="s">
        <v>498</v>
      </c>
      <c r="K6565" t="s">
        <v>356</v>
      </c>
      <c r="L6565" t="s">
        <v>480</v>
      </c>
      <c r="M6565" t="s">
        <v>7663</v>
      </c>
      <c r="N6565" t="s">
        <v>5478</v>
      </c>
      <c r="O6565">
        <v>0</v>
      </c>
      <c r="P6565">
        <v>0</v>
      </c>
      <c r="Q6565">
        <v>1</v>
      </c>
    </row>
    <row r="6566" spans="1:17" x14ac:dyDescent="0.2">
      <c r="A6566" t="s">
        <v>498</v>
      </c>
      <c r="B6566" t="s">
        <v>134</v>
      </c>
      <c r="C6566" t="s">
        <v>497</v>
      </c>
      <c r="D6566" t="s">
        <v>54</v>
      </c>
      <c r="E6566" t="s">
        <v>6253</v>
      </c>
      <c r="F6566">
        <v>2.5999999999999999E-2</v>
      </c>
      <c r="G6566">
        <v>2.5999999999999999E-2</v>
      </c>
      <c r="H6566">
        <v>1</v>
      </c>
      <c r="J6566" t="s">
        <v>498</v>
      </c>
      <c r="K6566" t="s">
        <v>356</v>
      </c>
      <c r="L6566" t="s">
        <v>480</v>
      </c>
      <c r="M6566" t="s">
        <v>7663</v>
      </c>
      <c r="N6566" t="s">
        <v>5479</v>
      </c>
      <c r="O6566">
        <v>0</v>
      </c>
      <c r="P6566">
        <v>0</v>
      </c>
      <c r="Q6566">
        <v>1</v>
      </c>
    </row>
    <row r="6567" spans="1:17" x14ac:dyDescent="0.2">
      <c r="A6567" t="s">
        <v>498</v>
      </c>
      <c r="B6567" t="s">
        <v>134</v>
      </c>
      <c r="C6567" t="s">
        <v>497</v>
      </c>
      <c r="D6567" t="s">
        <v>54</v>
      </c>
      <c r="E6567" t="s">
        <v>6254</v>
      </c>
      <c r="F6567">
        <v>2.5999999999999999E-2</v>
      </c>
      <c r="G6567">
        <v>2.5999999999999999E-2</v>
      </c>
      <c r="H6567">
        <v>1</v>
      </c>
      <c r="J6567" t="s">
        <v>498</v>
      </c>
      <c r="K6567" t="s">
        <v>356</v>
      </c>
      <c r="L6567" t="s">
        <v>480</v>
      </c>
      <c r="M6567" t="s">
        <v>7663</v>
      </c>
      <c r="N6567" t="s">
        <v>5480</v>
      </c>
      <c r="O6567">
        <v>0</v>
      </c>
      <c r="P6567">
        <v>0</v>
      </c>
      <c r="Q6567">
        <v>1</v>
      </c>
    </row>
    <row r="6568" spans="1:17" x14ac:dyDescent="0.2">
      <c r="A6568" t="s">
        <v>498</v>
      </c>
      <c r="B6568" t="s">
        <v>134</v>
      </c>
      <c r="C6568" t="s">
        <v>497</v>
      </c>
      <c r="D6568" t="s">
        <v>54</v>
      </c>
      <c r="E6568" t="s">
        <v>6255</v>
      </c>
      <c r="F6568">
        <v>2.5000000000000001E-2</v>
      </c>
      <c r="G6568">
        <v>2.5000000000000001E-2</v>
      </c>
      <c r="H6568">
        <v>1</v>
      </c>
      <c r="J6568" t="s">
        <v>498</v>
      </c>
      <c r="K6568" t="s">
        <v>356</v>
      </c>
      <c r="L6568" t="s">
        <v>480</v>
      </c>
      <c r="M6568" t="s">
        <v>7663</v>
      </c>
      <c r="N6568" t="s">
        <v>5481</v>
      </c>
      <c r="O6568">
        <v>0</v>
      </c>
      <c r="P6568">
        <v>0</v>
      </c>
      <c r="Q6568">
        <v>1</v>
      </c>
    </row>
    <row r="6569" spans="1:17" x14ac:dyDescent="0.2">
      <c r="A6569" t="s">
        <v>498</v>
      </c>
      <c r="B6569" t="s">
        <v>134</v>
      </c>
      <c r="C6569" t="s">
        <v>497</v>
      </c>
      <c r="D6569" t="s">
        <v>54</v>
      </c>
      <c r="E6569" t="s">
        <v>6256</v>
      </c>
      <c r="F6569">
        <v>2.5000000000000001E-2</v>
      </c>
      <c r="G6569">
        <v>2.5000000000000001E-2</v>
      </c>
      <c r="H6569">
        <v>1</v>
      </c>
      <c r="J6569" t="s">
        <v>498</v>
      </c>
      <c r="K6569" t="s">
        <v>356</v>
      </c>
      <c r="L6569" t="s">
        <v>480</v>
      </c>
      <c r="M6569" t="s">
        <v>7663</v>
      </c>
      <c r="N6569" t="s">
        <v>5482</v>
      </c>
      <c r="O6569">
        <v>0</v>
      </c>
      <c r="P6569">
        <v>0</v>
      </c>
      <c r="Q6569">
        <v>1</v>
      </c>
    </row>
    <row r="6570" spans="1:17" x14ac:dyDescent="0.2">
      <c r="A6570" t="s">
        <v>498</v>
      </c>
      <c r="B6570" t="s">
        <v>134</v>
      </c>
      <c r="C6570" t="s">
        <v>497</v>
      </c>
      <c r="D6570" t="s">
        <v>54</v>
      </c>
      <c r="E6570" t="s">
        <v>6257</v>
      </c>
      <c r="F6570">
        <v>2.5000000000000001E-2</v>
      </c>
      <c r="G6570">
        <v>2.5000000000000001E-2</v>
      </c>
      <c r="H6570">
        <v>1</v>
      </c>
      <c r="J6570" t="s">
        <v>498</v>
      </c>
      <c r="K6570" t="s">
        <v>356</v>
      </c>
      <c r="L6570" t="s">
        <v>480</v>
      </c>
      <c r="M6570" t="s">
        <v>7663</v>
      </c>
      <c r="N6570" t="s">
        <v>5483</v>
      </c>
      <c r="O6570">
        <v>0</v>
      </c>
      <c r="P6570">
        <v>0</v>
      </c>
      <c r="Q6570">
        <v>1</v>
      </c>
    </row>
    <row r="6571" spans="1:17" x14ac:dyDescent="0.2">
      <c r="A6571" t="s">
        <v>498</v>
      </c>
      <c r="B6571" t="s">
        <v>134</v>
      </c>
      <c r="C6571" t="s">
        <v>497</v>
      </c>
      <c r="D6571" t="s">
        <v>54</v>
      </c>
      <c r="E6571" t="s">
        <v>6258</v>
      </c>
      <c r="F6571">
        <v>2.4E-2</v>
      </c>
      <c r="G6571">
        <v>2.4E-2</v>
      </c>
      <c r="H6571">
        <v>1</v>
      </c>
      <c r="J6571" t="s">
        <v>498</v>
      </c>
      <c r="K6571" t="s">
        <v>356</v>
      </c>
      <c r="L6571" t="s">
        <v>480</v>
      </c>
      <c r="M6571" t="s">
        <v>7663</v>
      </c>
      <c r="N6571" t="s">
        <v>5484</v>
      </c>
      <c r="O6571">
        <v>0</v>
      </c>
      <c r="P6571">
        <v>0</v>
      </c>
      <c r="Q6571">
        <v>1</v>
      </c>
    </row>
    <row r="6572" spans="1:17" x14ac:dyDescent="0.2">
      <c r="A6572" t="s">
        <v>498</v>
      </c>
      <c r="B6572" t="s">
        <v>134</v>
      </c>
      <c r="C6572" t="s">
        <v>497</v>
      </c>
      <c r="D6572" t="s">
        <v>54</v>
      </c>
      <c r="E6572" t="s">
        <v>6259</v>
      </c>
      <c r="F6572">
        <v>2.4E-2</v>
      </c>
      <c r="G6572">
        <v>2.4E-2</v>
      </c>
      <c r="H6572">
        <v>1</v>
      </c>
      <c r="J6572" t="s">
        <v>498</v>
      </c>
      <c r="K6572" t="s">
        <v>356</v>
      </c>
      <c r="L6572" t="s">
        <v>480</v>
      </c>
      <c r="M6572" t="s">
        <v>7663</v>
      </c>
      <c r="N6572" t="s">
        <v>5485</v>
      </c>
      <c r="O6572">
        <v>0</v>
      </c>
      <c r="P6572">
        <v>0</v>
      </c>
      <c r="Q6572">
        <v>1</v>
      </c>
    </row>
    <row r="6573" spans="1:17" x14ac:dyDescent="0.2">
      <c r="A6573" t="s">
        <v>498</v>
      </c>
      <c r="B6573" t="s">
        <v>134</v>
      </c>
      <c r="C6573" t="s">
        <v>497</v>
      </c>
      <c r="D6573" t="s">
        <v>54</v>
      </c>
      <c r="E6573" t="s">
        <v>6260</v>
      </c>
      <c r="F6573">
        <v>2.4E-2</v>
      </c>
      <c r="G6573">
        <v>2.4E-2</v>
      </c>
      <c r="H6573">
        <v>1</v>
      </c>
      <c r="J6573" t="s">
        <v>498</v>
      </c>
      <c r="K6573" t="s">
        <v>356</v>
      </c>
      <c r="L6573" t="s">
        <v>480</v>
      </c>
      <c r="M6573" t="s">
        <v>7663</v>
      </c>
      <c r="N6573" t="s">
        <v>5486</v>
      </c>
      <c r="O6573">
        <v>0</v>
      </c>
      <c r="P6573">
        <v>0</v>
      </c>
      <c r="Q6573">
        <v>1</v>
      </c>
    </row>
    <row r="6574" spans="1:17" x14ac:dyDescent="0.2">
      <c r="A6574" t="s">
        <v>498</v>
      </c>
      <c r="B6574" t="s">
        <v>134</v>
      </c>
      <c r="C6574" t="s">
        <v>497</v>
      </c>
      <c r="D6574" t="s">
        <v>54</v>
      </c>
      <c r="E6574" t="s">
        <v>6261</v>
      </c>
      <c r="F6574">
        <v>2.4E-2</v>
      </c>
      <c r="G6574">
        <v>2.4E-2</v>
      </c>
      <c r="H6574">
        <v>1</v>
      </c>
      <c r="J6574" t="s">
        <v>498</v>
      </c>
      <c r="K6574" t="s">
        <v>356</v>
      </c>
      <c r="L6574" t="s">
        <v>480</v>
      </c>
      <c r="M6574" t="s">
        <v>7663</v>
      </c>
      <c r="N6574" t="s">
        <v>5487</v>
      </c>
      <c r="O6574">
        <v>0</v>
      </c>
      <c r="P6574">
        <v>0</v>
      </c>
      <c r="Q6574">
        <v>1</v>
      </c>
    </row>
    <row r="6575" spans="1:17" x14ac:dyDescent="0.2">
      <c r="A6575" t="s">
        <v>498</v>
      </c>
      <c r="B6575" t="s">
        <v>134</v>
      </c>
      <c r="C6575" t="s">
        <v>497</v>
      </c>
      <c r="D6575" t="s">
        <v>54</v>
      </c>
      <c r="E6575" t="s">
        <v>6262</v>
      </c>
      <c r="F6575">
        <v>2.4E-2</v>
      </c>
      <c r="G6575">
        <v>2.4E-2</v>
      </c>
      <c r="H6575">
        <v>1</v>
      </c>
      <c r="J6575" t="s">
        <v>498</v>
      </c>
      <c r="K6575" t="s">
        <v>356</v>
      </c>
      <c r="L6575" t="s">
        <v>480</v>
      </c>
      <c r="M6575" t="s">
        <v>7663</v>
      </c>
      <c r="N6575" t="s">
        <v>5488</v>
      </c>
      <c r="O6575">
        <v>0</v>
      </c>
      <c r="P6575">
        <v>0</v>
      </c>
      <c r="Q6575">
        <v>1</v>
      </c>
    </row>
    <row r="6576" spans="1:17" x14ac:dyDescent="0.2">
      <c r="A6576" t="s">
        <v>498</v>
      </c>
      <c r="B6576" t="s">
        <v>134</v>
      </c>
      <c r="C6576" t="s">
        <v>497</v>
      </c>
      <c r="D6576" t="s">
        <v>54</v>
      </c>
      <c r="E6576" t="s">
        <v>6263</v>
      </c>
      <c r="F6576">
        <v>2.4E-2</v>
      </c>
      <c r="G6576">
        <v>2.4E-2</v>
      </c>
      <c r="H6576">
        <v>1</v>
      </c>
      <c r="J6576" t="s">
        <v>498</v>
      </c>
      <c r="K6576" t="s">
        <v>356</v>
      </c>
      <c r="L6576" t="s">
        <v>480</v>
      </c>
      <c r="M6576" t="s">
        <v>7663</v>
      </c>
      <c r="N6576" t="s">
        <v>5489</v>
      </c>
      <c r="O6576">
        <v>0</v>
      </c>
      <c r="P6576">
        <v>0</v>
      </c>
      <c r="Q6576">
        <v>1</v>
      </c>
    </row>
    <row r="6577" spans="1:17" x14ac:dyDescent="0.2">
      <c r="A6577" t="s">
        <v>498</v>
      </c>
      <c r="B6577" t="s">
        <v>134</v>
      </c>
      <c r="C6577" t="s">
        <v>497</v>
      </c>
      <c r="D6577" t="s">
        <v>54</v>
      </c>
      <c r="E6577" t="s">
        <v>6264</v>
      </c>
      <c r="F6577">
        <v>2.4E-2</v>
      </c>
      <c r="G6577">
        <v>2.4E-2</v>
      </c>
      <c r="H6577">
        <v>1</v>
      </c>
      <c r="J6577" t="s">
        <v>498</v>
      </c>
      <c r="K6577" t="s">
        <v>356</v>
      </c>
      <c r="L6577" t="s">
        <v>480</v>
      </c>
      <c r="M6577" t="s">
        <v>7663</v>
      </c>
      <c r="N6577" t="s">
        <v>5490</v>
      </c>
      <c r="O6577">
        <v>0</v>
      </c>
      <c r="P6577">
        <v>0</v>
      </c>
      <c r="Q6577">
        <v>1</v>
      </c>
    </row>
    <row r="6578" spans="1:17" x14ac:dyDescent="0.2">
      <c r="A6578" t="s">
        <v>498</v>
      </c>
      <c r="B6578" t="s">
        <v>134</v>
      </c>
      <c r="C6578" t="s">
        <v>497</v>
      </c>
      <c r="D6578" t="s">
        <v>54</v>
      </c>
      <c r="E6578" t="s">
        <v>6265</v>
      </c>
      <c r="F6578">
        <v>2.5000000000000001E-2</v>
      </c>
      <c r="G6578">
        <v>2.5000000000000001E-2</v>
      </c>
      <c r="H6578">
        <v>1</v>
      </c>
      <c r="J6578" t="s">
        <v>498</v>
      </c>
      <c r="K6578" t="s">
        <v>356</v>
      </c>
      <c r="L6578" t="s">
        <v>480</v>
      </c>
      <c r="M6578" t="s">
        <v>7663</v>
      </c>
      <c r="N6578" t="s">
        <v>5491</v>
      </c>
      <c r="O6578">
        <v>0</v>
      </c>
      <c r="P6578">
        <v>0</v>
      </c>
      <c r="Q6578">
        <v>1</v>
      </c>
    </row>
    <row r="6579" spans="1:17" x14ac:dyDescent="0.2">
      <c r="A6579" t="s">
        <v>498</v>
      </c>
      <c r="B6579" t="s">
        <v>134</v>
      </c>
      <c r="C6579" t="s">
        <v>497</v>
      </c>
      <c r="D6579" t="s">
        <v>54</v>
      </c>
      <c r="E6579" t="s">
        <v>6266</v>
      </c>
      <c r="F6579">
        <v>7.6999999999999999E-2</v>
      </c>
      <c r="G6579">
        <v>7.6999999999999999E-2</v>
      </c>
      <c r="H6579">
        <v>1</v>
      </c>
      <c r="J6579" t="s">
        <v>498</v>
      </c>
      <c r="K6579" t="s">
        <v>356</v>
      </c>
      <c r="L6579" t="s">
        <v>480</v>
      </c>
      <c r="M6579" t="s">
        <v>7663</v>
      </c>
      <c r="N6579" t="s">
        <v>5492</v>
      </c>
      <c r="O6579">
        <v>0</v>
      </c>
      <c r="P6579">
        <v>0</v>
      </c>
      <c r="Q6579">
        <v>1</v>
      </c>
    </row>
    <row r="6580" spans="1:17" x14ac:dyDescent="0.2">
      <c r="A6580" t="s">
        <v>498</v>
      </c>
      <c r="B6580" t="s">
        <v>134</v>
      </c>
      <c r="C6580" t="s">
        <v>497</v>
      </c>
      <c r="D6580" t="s">
        <v>54</v>
      </c>
      <c r="E6580" t="s">
        <v>6267</v>
      </c>
      <c r="F6580">
        <v>2.5999999999999999E-2</v>
      </c>
      <c r="G6580">
        <v>2.5999999999999999E-2</v>
      </c>
      <c r="H6580">
        <v>1</v>
      </c>
      <c r="J6580" t="s">
        <v>498</v>
      </c>
      <c r="K6580" t="s">
        <v>356</v>
      </c>
      <c r="L6580" t="s">
        <v>480</v>
      </c>
      <c r="M6580" t="s">
        <v>7663</v>
      </c>
      <c r="N6580" t="s">
        <v>5493</v>
      </c>
      <c r="O6580">
        <v>0</v>
      </c>
      <c r="P6580">
        <v>0</v>
      </c>
      <c r="Q6580">
        <v>1</v>
      </c>
    </row>
    <row r="6581" spans="1:17" x14ac:dyDescent="0.2">
      <c r="A6581" t="s">
        <v>498</v>
      </c>
      <c r="B6581" t="s">
        <v>134</v>
      </c>
      <c r="C6581" t="s">
        <v>497</v>
      </c>
      <c r="D6581" t="s">
        <v>54</v>
      </c>
      <c r="E6581" t="s">
        <v>6268</v>
      </c>
      <c r="F6581">
        <v>2.5999999999999999E-2</v>
      </c>
      <c r="G6581">
        <v>2.5999999999999999E-2</v>
      </c>
      <c r="H6581">
        <v>1</v>
      </c>
      <c r="J6581" t="s">
        <v>498</v>
      </c>
      <c r="K6581" t="s">
        <v>356</v>
      </c>
      <c r="L6581" t="s">
        <v>480</v>
      </c>
      <c r="M6581" t="s">
        <v>7663</v>
      </c>
      <c r="N6581" t="s">
        <v>5494</v>
      </c>
      <c r="O6581">
        <v>0</v>
      </c>
      <c r="P6581">
        <v>0</v>
      </c>
      <c r="Q6581">
        <v>1</v>
      </c>
    </row>
    <row r="6582" spans="1:17" x14ac:dyDescent="0.2">
      <c r="A6582" t="s">
        <v>498</v>
      </c>
      <c r="B6582" t="s">
        <v>134</v>
      </c>
      <c r="C6582" t="s">
        <v>497</v>
      </c>
      <c r="D6582" t="s">
        <v>54</v>
      </c>
      <c r="E6582" t="s">
        <v>6269</v>
      </c>
      <c r="F6582">
        <v>2.5999999999999999E-2</v>
      </c>
      <c r="G6582">
        <v>2.5999999999999999E-2</v>
      </c>
      <c r="H6582">
        <v>1</v>
      </c>
      <c r="J6582" t="s">
        <v>498</v>
      </c>
      <c r="K6582" t="s">
        <v>356</v>
      </c>
      <c r="L6582" t="s">
        <v>480</v>
      </c>
      <c r="M6582" t="s">
        <v>7663</v>
      </c>
      <c r="N6582" t="s">
        <v>5495</v>
      </c>
      <c r="O6582">
        <v>0</v>
      </c>
      <c r="P6582">
        <v>0</v>
      </c>
      <c r="Q6582">
        <v>1</v>
      </c>
    </row>
    <row r="6583" spans="1:17" x14ac:dyDescent="0.2">
      <c r="A6583" t="s">
        <v>498</v>
      </c>
      <c r="B6583" t="s">
        <v>134</v>
      </c>
      <c r="C6583" t="s">
        <v>497</v>
      </c>
      <c r="D6583" t="s">
        <v>54</v>
      </c>
      <c r="E6583" t="s">
        <v>6270</v>
      </c>
      <c r="F6583">
        <v>2.5999999999999999E-2</v>
      </c>
      <c r="G6583">
        <v>2.5999999999999999E-2</v>
      </c>
      <c r="H6583">
        <v>1</v>
      </c>
      <c r="J6583" t="s">
        <v>498</v>
      </c>
      <c r="K6583" t="s">
        <v>356</v>
      </c>
      <c r="L6583" t="s">
        <v>480</v>
      </c>
      <c r="M6583" t="s">
        <v>7663</v>
      </c>
      <c r="N6583" t="s">
        <v>5496</v>
      </c>
      <c r="O6583">
        <v>0</v>
      </c>
      <c r="P6583">
        <v>0</v>
      </c>
      <c r="Q6583">
        <v>1</v>
      </c>
    </row>
    <row r="6584" spans="1:17" x14ac:dyDescent="0.2">
      <c r="A6584" t="s">
        <v>498</v>
      </c>
      <c r="B6584" t="s">
        <v>134</v>
      </c>
      <c r="C6584" t="s">
        <v>497</v>
      </c>
      <c r="D6584" t="s">
        <v>54</v>
      </c>
      <c r="E6584" t="s">
        <v>6271</v>
      </c>
      <c r="F6584">
        <v>2.5999999999999999E-2</v>
      </c>
      <c r="G6584">
        <v>2.5999999999999999E-2</v>
      </c>
      <c r="H6584">
        <v>1</v>
      </c>
      <c r="J6584" t="s">
        <v>498</v>
      </c>
      <c r="K6584" t="s">
        <v>356</v>
      </c>
      <c r="L6584" t="s">
        <v>480</v>
      </c>
      <c r="M6584" t="s">
        <v>7663</v>
      </c>
      <c r="N6584" t="s">
        <v>5497</v>
      </c>
      <c r="O6584">
        <v>0</v>
      </c>
      <c r="P6584">
        <v>0</v>
      </c>
      <c r="Q6584">
        <v>1</v>
      </c>
    </row>
    <row r="6585" spans="1:17" x14ac:dyDescent="0.2">
      <c r="A6585" t="s">
        <v>498</v>
      </c>
      <c r="B6585" t="s">
        <v>134</v>
      </c>
      <c r="C6585" t="s">
        <v>497</v>
      </c>
      <c r="D6585" t="s">
        <v>54</v>
      </c>
      <c r="E6585" t="s">
        <v>6272</v>
      </c>
      <c r="F6585">
        <v>2.5999999999999999E-2</v>
      </c>
      <c r="G6585">
        <v>2.5999999999999999E-2</v>
      </c>
      <c r="H6585">
        <v>1</v>
      </c>
      <c r="J6585" t="s">
        <v>498</v>
      </c>
      <c r="K6585" t="s">
        <v>356</v>
      </c>
      <c r="L6585" t="s">
        <v>480</v>
      </c>
      <c r="M6585" t="s">
        <v>7663</v>
      </c>
      <c r="N6585" t="s">
        <v>5498</v>
      </c>
      <c r="O6585">
        <v>0</v>
      </c>
      <c r="P6585">
        <v>0</v>
      </c>
      <c r="Q6585">
        <v>1</v>
      </c>
    </row>
    <row r="6586" spans="1:17" x14ac:dyDescent="0.2">
      <c r="A6586" t="s">
        <v>498</v>
      </c>
      <c r="B6586" t="s">
        <v>134</v>
      </c>
      <c r="C6586" t="s">
        <v>497</v>
      </c>
      <c r="D6586" t="s">
        <v>54</v>
      </c>
      <c r="E6586" t="s">
        <v>6273</v>
      </c>
      <c r="F6586">
        <v>2.5999999999999999E-2</v>
      </c>
      <c r="G6586">
        <v>2.5999999999999999E-2</v>
      </c>
      <c r="H6586">
        <v>1</v>
      </c>
      <c r="J6586" t="s">
        <v>498</v>
      </c>
      <c r="K6586" t="s">
        <v>356</v>
      </c>
      <c r="L6586" t="s">
        <v>480</v>
      </c>
      <c r="M6586" t="s">
        <v>7663</v>
      </c>
      <c r="N6586" t="s">
        <v>5499</v>
      </c>
      <c r="O6586">
        <v>0</v>
      </c>
      <c r="P6586">
        <v>0</v>
      </c>
      <c r="Q6586">
        <v>1</v>
      </c>
    </row>
    <row r="6587" spans="1:17" x14ac:dyDescent="0.2">
      <c r="A6587" t="s">
        <v>498</v>
      </c>
      <c r="B6587" t="s">
        <v>134</v>
      </c>
      <c r="C6587" t="s">
        <v>497</v>
      </c>
      <c r="D6587" t="s">
        <v>54</v>
      </c>
      <c r="E6587" t="s">
        <v>6274</v>
      </c>
      <c r="F6587">
        <v>2.5999999999999999E-2</v>
      </c>
      <c r="G6587">
        <v>2.5999999999999999E-2</v>
      </c>
      <c r="H6587">
        <v>1</v>
      </c>
      <c r="J6587" t="s">
        <v>498</v>
      </c>
      <c r="K6587" t="s">
        <v>356</v>
      </c>
      <c r="L6587" t="s">
        <v>480</v>
      </c>
      <c r="M6587" t="s">
        <v>7663</v>
      </c>
      <c r="N6587" t="s">
        <v>5500</v>
      </c>
      <c r="O6587">
        <v>0</v>
      </c>
      <c r="P6587">
        <v>0</v>
      </c>
      <c r="Q6587">
        <v>1</v>
      </c>
    </row>
    <row r="6588" spans="1:17" x14ac:dyDescent="0.2">
      <c r="A6588" t="s">
        <v>498</v>
      </c>
      <c r="B6588" t="s">
        <v>134</v>
      </c>
      <c r="C6588" t="s">
        <v>497</v>
      </c>
      <c r="D6588" t="s">
        <v>54</v>
      </c>
      <c r="E6588" t="s">
        <v>6275</v>
      </c>
      <c r="F6588">
        <v>2.5999999999999999E-2</v>
      </c>
      <c r="G6588">
        <v>2.5999999999999999E-2</v>
      </c>
      <c r="H6588">
        <v>1</v>
      </c>
      <c r="J6588" t="s">
        <v>498</v>
      </c>
      <c r="K6588" t="s">
        <v>356</v>
      </c>
      <c r="L6588" t="s">
        <v>480</v>
      </c>
      <c r="M6588" t="s">
        <v>7663</v>
      </c>
      <c r="N6588" t="s">
        <v>5501</v>
      </c>
      <c r="O6588">
        <v>0</v>
      </c>
      <c r="P6588">
        <v>0</v>
      </c>
      <c r="Q6588">
        <v>1</v>
      </c>
    </row>
    <row r="6589" spans="1:17" x14ac:dyDescent="0.2">
      <c r="A6589" t="s">
        <v>498</v>
      </c>
      <c r="B6589" t="s">
        <v>134</v>
      </c>
      <c r="C6589" t="s">
        <v>497</v>
      </c>
      <c r="D6589" t="s">
        <v>54</v>
      </c>
      <c r="E6589" t="s">
        <v>6276</v>
      </c>
      <c r="F6589">
        <v>2.5999999999999999E-2</v>
      </c>
      <c r="G6589">
        <v>2.5999999999999999E-2</v>
      </c>
      <c r="H6589">
        <v>1</v>
      </c>
      <c r="J6589" t="s">
        <v>498</v>
      </c>
      <c r="K6589" t="s">
        <v>356</v>
      </c>
      <c r="L6589" t="s">
        <v>480</v>
      </c>
      <c r="M6589" t="s">
        <v>7663</v>
      </c>
      <c r="N6589" t="s">
        <v>5502</v>
      </c>
      <c r="O6589">
        <v>0</v>
      </c>
      <c r="P6589">
        <v>0</v>
      </c>
      <c r="Q6589">
        <v>1</v>
      </c>
    </row>
    <row r="6590" spans="1:17" x14ac:dyDescent="0.2">
      <c r="A6590" t="s">
        <v>498</v>
      </c>
      <c r="B6590" t="s">
        <v>134</v>
      </c>
      <c r="C6590" t="s">
        <v>497</v>
      </c>
      <c r="D6590" t="s">
        <v>54</v>
      </c>
      <c r="E6590" t="s">
        <v>6277</v>
      </c>
      <c r="F6590">
        <v>2.5999999999999999E-2</v>
      </c>
      <c r="G6590">
        <v>2.5999999999999999E-2</v>
      </c>
      <c r="H6590">
        <v>1</v>
      </c>
      <c r="J6590" t="s">
        <v>498</v>
      </c>
      <c r="K6590" t="s">
        <v>356</v>
      </c>
      <c r="L6590" t="s">
        <v>480</v>
      </c>
      <c r="M6590" t="s">
        <v>7663</v>
      </c>
      <c r="N6590" t="s">
        <v>5503</v>
      </c>
      <c r="O6590">
        <v>0</v>
      </c>
      <c r="P6590">
        <v>0</v>
      </c>
      <c r="Q6590">
        <v>1</v>
      </c>
    </row>
    <row r="6591" spans="1:17" x14ac:dyDescent="0.2">
      <c r="A6591" t="s">
        <v>498</v>
      </c>
      <c r="B6591" t="s">
        <v>134</v>
      </c>
      <c r="C6591" t="s">
        <v>497</v>
      </c>
      <c r="D6591" t="s">
        <v>54</v>
      </c>
      <c r="E6591" t="s">
        <v>6278</v>
      </c>
      <c r="F6591">
        <v>2.5000000000000001E-2</v>
      </c>
      <c r="G6591">
        <v>2.5000000000000001E-2</v>
      </c>
      <c r="H6591">
        <v>1</v>
      </c>
      <c r="J6591" t="s">
        <v>498</v>
      </c>
      <c r="K6591" t="s">
        <v>356</v>
      </c>
      <c r="L6591" t="s">
        <v>480</v>
      </c>
      <c r="M6591" t="s">
        <v>7663</v>
      </c>
      <c r="N6591" t="s">
        <v>5504</v>
      </c>
      <c r="O6591">
        <v>0</v>
      </c>
      <c r="P6591">
        <v>0</v>
      </c>
      <c r="Q6591">
        <v>1</v>
      </c>
    </row>
    <row r="6592" spans="1:17" x14ac:dyDescent="0.2">
      <c r="A6592" t="s">
        <v>498</v>
      </c>
      <c r="B6592" t="s">
        <v>134</v>
      </c>
      <c r="C6592" t="s">
        <v>497</v>
      </c>
      <c r="D6592" t="s">
        <v>54</v>
      </c>
      <c r="E6592" t="s">
        <v>6279</v>
      </c>
      <c r="F6592">
        <v>2.5000000000000001E-2</v>
      </c>
      <c r="G6592">
        <v>2.5000000000000001E-2</v>
      </c>
      <c r="H6592">
        <v>1</v>
      </c>
      <c r="J6592" t="s">
        <v>498</v>
      </c>
      <c r="K6592" t="s">
        <v>356</v>
      </c>
      <c r="L6592" t="s">
        <v>480</v>
      </c>
      <c r="M6592" t="s">
        <v>7663</v>
      </c>
      <c r="N6592" t="s">
        <v>5505</v>
      </c>
      <c r="O6592">
        <v>0</v>
      </c>
      <c r="P6592">
        <v>0</v>
      </c>
      <c r="Q6592">
        <v>1</v>
      </c>
    </row>
    <row r="6593" spans="1:17" x14ac:dyDescent="0.2">
      <c r="A6593" t="s">
        <v>498</v>
      </c>
      <c r="B6593" t="s">
        <v>134</v>
      </c>
      <c r="C6593" t="s">
        <v>497</v>
      </c>
      <c r="D6593" t="s">
        <v>54</v>
      </c>
      <c r="E6593" t="s">
        <v>6280</v>
      </c>
      <c r="F6593">
        <v>2.4E-2</v>
      </c>
      <c r="G6593">
        <v>2.4E-2</v>
      </c>
      <c r="H6593">
        <v>1</v>
      </c>
      <c r="J6593" t="s">
        <v>498</v>
      </c>
      <c r="K6593" t="s">
        <v>356</v>
      </c>
      <c r="L6593" t="s">
        <v>480</v>
      </c>
      <c r="M6593" t="s">
        <v>7663</v>
      </c>
      <c r="N6593" t="s">
        <v>5506</v>
      </c>
      <c r="O6593">
        <v>0</v>
      </c>
      <c r="P6593">
        <v>0</v>
      </c>
      <c r="Q6593">
        <v>1</v>
      </c>
    </row>
    <row r="6594" spans="1:17" x14ac:dyDescent="0.2">
      <c r="A6594" t="s">
        <v>498</v>
      </c>
      <c r="B6594" t="s">
        <v>134</v>
      </c>
      <c r="C6594" t="s">
        <v>497</v>
      </c>
      <c r="D6594" t="s">
        <v>54</v>
      </c>
      <c r="E6594" t="s">
        <v>6281</v>
      </c>
      <c r="F6594">
        <v>2.5000000000000001E-2</v>
      </c>
      <c r="G6594">
        <v>2.5000000000000001E-2</v>
      </c>
      <c r="H6594">
        <v>1</v>
      </c>
      <c r="J6594" t="s">
        <v>498</v>
      </c>
      <c r="K6594" t="s">
        <v>356</v>
      </c>
      <c r="L6594" t="s">
        <v>480</v>
      </c>
      <c r="M6594" t="s">
        <v>7663</v>
      </c>
      <c r="N6594" t="s">
        <v>5507</v>
      </c>
      <c r="O6594">
        <v>0</v>
      </c>
      <c r="P6594">
        <v>0</v>
      </c>
      <c r="Q6594">
        <v>1</v>
      </c>
    </row>
    <row r="6595" spans="1:17" x14ac:dyDescent="0.2">
      <c r="A6595" t="s">
        <v>498</v>
      </c>
      <c r="B6595" t="s">
        <v>134</v>
      </c>
      <c r="C6595" t="s">
        <v>497</v>
      </c>
      <c r="D6595" t="s">
        <v>54</v>
      </c>
      <c r="E6595" t="s">
        <v>6282</v>
      </c>
      <c r="F6595">
        <v>2.5999999999999999E-2</v>
      </c>
      <c r="G6595">
        <v>2.5999999999999999E-2</v>
      </c>
      <c r="H6595">
        <v>1</v>
      </c>
      <c r="J6595" t="s">
        <v>498</v>
      </c>
      <c r="K6595" t="s">
        <v>356</v>
      </c>
      <c r="L6595" t="s">
        <v>480</v>
      </c>
      <c r="M6595" t="s">
        <v>7663</v>
      </c>
      <c r="N6595" t="s">
        <v>5508</v>
      </c>
      <c r="O6595">
        <v>0</v>
      </c>
      <c r="P6595">
        <v>0</v>
      </c>
      <c r="Q6595">
        <v>1</v>
      </c>
    </row>
    <row r="6596" spans="1:17" x14ac:dyDescent="0.2">
      <c r="A6596" t="s">
        <v>498</v>
      </c>
      <c r="B6596" t="s">
        <v>134</v>
      </c>
      <c r="C6596" t="s">
        <v>497</v>
      </c>
      <c r="D6596" t="s">
        <v>54</v>
      </c>
      <c r="E6596" t="s">
        <v>6283</v>
      </c>
      <c r="F6596">
        <v>2.5999999999999999E-2</v>
      </c>
      <c r="G6596">
        <v>2.5999999999999999E-2</v>
      </c>
      <c r="H6596">
        <v>1</v>
      </c>
      <c r="J6596" t="s">
        <v>498</v>
      </c>
      <c r="K6596" t="s">
        <v>356</v>
      </c>
      <c r="L6596" t="s">
        <v>480</v>
      </c>
      <c r="M6596" t="s">
        <v>7663</v>
      </c>
      <c r="N6596" t="s">
        <v>5509</v>
      </c>
      <c r="O6596">
        <v>0</v>
      </c>
      <c r="P6596">
        <v>0</v>
      </c>
      <c r="Q6596">
        <v>1</v>
      </c>
    </row>
    <row r="6597" spans="1:17" x14ac:dyDescent="0.2">
      <c r="A6597" t="s">
        <v>498</v>
      </c>
      <c r="B6597" t="s">
        <v>134</v>
      </c>
      <c r="C6597" t="s">
        <v>497</v>
      </c>
      <c r="D6597" t="s">
        <v>54</v>
      </c>
      <c r="E6597" t="s">
        <v>6284</v>
      </c>
      <c r="F6597">
        <v>2.5999999999999999E-2</v>
      </c>
      <c r="G6597">
        <v>2.5999999999999999E-2</v>
      </c>
      <c r="H6597">
        <v>1</v>
      </c>
      <c r="J6597" t="s">
        <v>498</v>
      </c>
      <c r="K6597" t="s">
        <v>356</v>
      </c>
      <c r="L6597" t="s">
        <v>480</v>
      </c>
      <c r="M6597" t="s">
        <v>7663</v>
      </c>
      <c r="N6597" t="s">
        <v>5510</v>
      </c>
      <c r="O6597">
        <v>0</v>
      </c>
      <c r="P6597">
        <v>0</v>
      </c>
      <c r="Q6597">
        <v>1</v>
      </c>
    </row>
    <row r="6598" spans="1:17" x14ac:dyDescent="0.2">
      <c r="A6598" t="s">
        <v>498</v>
      </c>
      <c r="B6598" t="s">
        <v>134</v>
      </c>
      <c r="C6598" t="s">
        <v>497</v>
      </c>
      <c r="D6598" t="s">
        <v>54</v>
      </c>
      <c r="E6598" t="s">
        <v>6285</v>
      </c>
      <c r="F6598">
        <v>2.4E-2</v>
      </c>
      <c r="G6598">
        <v>2.4E-2</v>
      </c>
      <c r="H6598">
        <v>1</v>
      </c>
      <c r="J6598" t="s">
        <v>498</v>
      </c>
      <c r="K6598" t="s">
        <v>356</v>
      </c>
      <c r="L6598" t="s">
        <v>480</v>
      </c>
      <c r="M6598" t="s">
        <v>7663</v>
      </c>
      <c r="N6598" t="s">
        <v>5511</v>
      </c>
      <c r="O6598">
        <v>0</v>
      </c>
      <c r="P6598">
        <v>0</v>
      </c>
      <c r="Q6598">
        <v>1</v>
      </c>
    </row>
    <row r="6599" spans="1:17" x14ac:dyDescent="0.2">
      <c r="A6599" t="s">
        <v>498</v>
      </c>
      <c r="B6599" t="s">
        <v>134</v>
      </c>
      <c r="C6599" t="s">
        <v>497</v>
      </c>
      <c r="D6599" t="s">
        <v>54</v>
      </c>
      <c r="E6599" t="s">
        <v>6286</v>
      </c>
      <c r="F6599">
        <v>2.4E-2</v>
      </c>
      <c r="G6599">
        <v>2.4E-2</v>
      </c>
      <c r="H6599">
        <v>1</v>
      </c>
      <c r="J6599" t="s">
        <v>498</v>
      </c>
      <c r="K6599" t="s">
        <v>356</v>
      </c>
      <c r="L6599" t="s">
        <v>480</v>
      </c>
      <c r="M6599" t="s">
        <v>7663</v>
      </c>
      <c r="N6599" t="s">
        <v>5512</v>
      </c>
      <c r="O6599">
        <v>0</v>
      </c>
      <c r="P6599">
        <v>0</v>
      </c>
      <c r="Q6599">
        <v>1</v>
      </c>
    </row>
    <row r="6600" spans="1:17" x14ac:dyDescent="0.2">
      <c r="A6600" t="s">
        <v>498</v>
      </c>
      <c r="B6600" t="s">
        <v>134</v>
      </c>
      <c r="C6600" t="s">
        <v>497</v>
      </c>
      <c r="D6600" t="s">
        <v>54</v>
      </c>
      <c r="E6600" t="s">
        <v>6287</v>
      </c>
      <c r="F6600">
        <v>2.4E-2</v>
      </c>
      <c r="G6600">
        <v>2.4E-2</v>
      </c>
      <c r="H6600">
        <v>1</v>
      </c>
      <c r="J6600" t="s">
        <v>498</v>
      </c>
      <c r="K6600" t="s">
        <v>356</v>
      </c>
      <c r="L6600" t="s">
        <v>480</v>
      </c>
      <c r="M6600" t="s">
        <v>7663</v>
      </c>
      <c r="N6600" t="s">
        <v>5513</v>
      </c>
      <c r="O6600">
        <v>0</v>
      </c>
      <c r="P6600">
        <v>0</v>
      </c>
      <c r="Q6600">
        <v>1</v>
      </c>
    </row>
    <row r="6601" spans="1:17" x14ac:dyDescent="0.2">
      <c r="A6601" t="s">
        <v>498</v>
      </c>
      <c r="B6601" t="s">
        <v>134</v>
      </c>
      <c r="C6601" t="s">
        <v>497</v>
      </c>
      <c r="D6601" t="s">
        <v>54</v>
      </c>
      <c r="E6601" t="s">
        <v>6288</v>
      </c>
      <c r="F6601">
        <v>2.4E-2</v>
      </c>
      <c r="G6601">
        <v>2.4E-2</v>
      </c>
      <c r="H6601">
        <v>1</v>
      </c>
      <c r="J6601" t="s">
        <v>498</v>
      </c>
      <c r="K6601" t="s">
        <v>356</v>
      </c>
      <c r="L6601" t="s">
        <v>480</v>
      </c>
      <c r="M6601" t="s">
        <v>7663</v>
      </c>
      <c r="N6601" t="s">
        <v>5514</v>
      </c>
      <c r="O6601">
        <v>0</v>
      </c>
      <c r="P6601">
        <v>0</v>
      </c>
      <c r="Q6601">
        <v>1</v>
      </c>
    </row>
    <row r="6602" spans="1:17" x14ac:dyDescent="0.2">
      <c r="A6602" t="s">
        <v>498</v>
      </c>
      <c r="B6602" t="s">
        <v>134</v>
      </c>
      <c r="C6602" t="s">
        <v>497</v>
      </c>
      <c r="D6602" t="s">
        <v>54</v>
      </c>
      <c r="E6602" t="s">
        <v>6289</v>
      </c>
      <c r="F6602">
        <v>2.5000000000000001E-2</v>
      </c>
      <c r="G6602">
        <v>2.5000000000000001E-2</v>
      </c>
      <c r="H6602">
        <v>1</v>
      </c>
      <c r="J6602" t="s">
        <v>498</v>
      </c>
      <c r="K6602" t="s">
        <v>356</v>
      </c>
      <c r="L6602" t="s">
        <v>480</v>
      </c>
      <c r="M6602" t="s">
        <v>7663</v>
      </c>
      <c r="N6602" t="s">
        <v>5515</v>
      </c>
      <c r="O6602">
        <v>0</v>
      </c>
      <c r="P6602">
        <v>0</v>
      </c>
      <c r="Q6602">
        <v>1</v>
      </c>
    </row>
    <row r="6603" spans="1:17" x14ac:dyDescent="0.2">
      <c r="A6603" t="s">
        <v>498</v>
      </c>
      <c r="B6603" t="s">
        <v>134</v>
      </c>
      <c r="C6603" t="s">
        <v>497</v>
      </c>
      <c r="D6603" t="s">
        <v>54</v>
      </c>
      <c r="E6603" t="s">
        <v>6290</v>
      </c>
      <c r="F6603">
        <v>9.4E-2</v>
      </c>
      <c r="G6603">
        <v>9.4E-2</v>
      </c>
      <c r="H6603">
        <v>1</v>
      </c>
      <c r="J6603" t="s">
        <v>498</v>
      </c>
      <c r="K6603" t="s">
        <v>356</v>
      </c>
      <c r="L6603" t="s">
        <v>480</v>
      </c>
      <c r="M6603" t="s">
        <v>7663</v>
      </c>
      <c r="N6603" t="s">
        <v>5516</v>
      </c>
      <c r="O6603">
        <v>0</v>
      </c>
      <c r="P6603">
        <v>0</v>
      </c>
      <c r="Q6603">
        <v>1</v>
      </c>
    </row>
    <row r="6604" spans="1:17" x14ac:dyDescent="0.2">
      <c r="A6604" t="s">
        <v>498</v>
      </c>
      <c r="B6604" t="s">
        <v>134</v>
      </c>
      <c r="C6604" t="s">
        <v>497</v>
      </c>
      <c r="D6604" t="s">
        <v>54</v>
      </c>
      <c r="E6604" t="s">
        <v>6291</v>
      </c>
      <c r="F6604">
        <v>2.5999999999999999E-2</v>
      </c>
      <c r="G6604">
        <v>2.5999999999999999E-2</v>
      </c>
      <c r="H6604">
        <v>1</v>
      </c>
      <c r="J6604" t="s">
        <v>498</v>
      </c>
      <c r="K6604" t="s">
        <v>356</v>
      </c>
      <c r="L6604" t="s">
        <v>480</v>
      </c>
      <c r="M6604" t="s">
        <v>7663</v>
      </c>
      <c r="N6604" t="s">
        <v>5517</v>
      </c>
      <c r="O6604">
        <v>0</v>
      </c>
      <c r="P6604">
        <v>0</v>
      </c>
      <c r="Q6604">
        <v>1</v>
      </c>
    </row>
    <row r="6605" spans="1:17" x14ac:dyDescent="0.2">
      <c r="A6605" t="s">
        <v>498</v>
      </c>
      <c r="B6605" t="s">
        <v>134</v>
      </c>
      <c r="C6605" t="s">
        <v>497</v>
      </c>
      <c r="D6605" t="s">
        <v>54</v>
      </c>
      <c r="E6605" t="s">
        <v>6292</v>
      </c>
      <c r="F6605">
        <v>2.5999999999999999E-2</v>
      </c>
      <c r="G6605">
        <v>2.5999999999999999E-2</v>
      </c>
      <c r="H6605">
        <v>1</v>
      </c>
      <c r="J6605" t="s">
        <v>498</v>
      </c>
      <c r="K6605" t="s">
        <v>356</v>
      </c>
      <c r="L6605" t="s">
        <v>480</v>
      </c>
      <c r="M6605" t="s">
        <v>7663</v>
      </c>
      <c r="N6605" t="s">
        <v>5518</v>
      </c>
      <c r="O6605">
        <v>0</v>
      </c>
      <c r="P6605">
        <v>0</v>
      </c>
      <c r="Q6605">
        <v>1</v>
      </c>
    </row>
    <row r="6606" spans="1:17" x14ac:dyDescent="0.2">
      <c r="A6606" t="s">
        <v>498</v>
      </c>
      <c r="B6606" t="s">
        <v>134</v>
      </c>
      <c r="C6606" t="s">
        <v>497</v>
      </c>
      <c r="D6606" t="s">
        <v>54</v>
      </c>
      <c r="E6606" t="s">
        <v>6293</v>
      </c>
      <c r="F6606">
        <v>2.5999999999999999E-2</v>
      </c>
      <c r="G6606">
        <v>2.5999999999999999E-2</v>
      </c>
      <c r="H6606">
        <v>1</v>
      </c>
      <c r="J6606" t="s">
        <v>498</v>
      </c>
      <c r="K6606" t="s">
        <v>356</v>
      </c>
      <c r="L6606" t="s">
        <v>480</v>
      </c>
      <c r="M6606" t="s">
        <v>7663</v>
      </c>
      <c r="N6606" t="s">
        <v>5519</v>
      </c>
      <c r="O6606">
        <v>0</v>
      </c>
      <c r="P6606">
        <v>0</v>
      </c>
      <c r="Q6606">
        <v>1</v>
      </c>
    </row>
    <row r="6607" spans="1:17" x14ac:dyDescent="0.2">
      <c r="A6607" t="s">
        <v>498</v>
      </c>
      <c r="B6607" t="s">
        <v>134</v>
      </c>
      <c r="C6607" t="s">
        <v>497</v>
      </c>
      <c r="D6607" t="s">
        <v>54</v>
      </c>
      <c r="E6607" t="s">
        <v>6294</v>
      </c>
      <c r="F6607">
        <v>1.9E-2</v>
      </c>
      <c r="G6607">
        <v>1.9E-2</v>
      </c>
      <c r="H6607">
        <v>1</v>
      </c>
      <c r="J6607" t="s">
        <v>498</v>
      </c>
      <c r="K6607" t="s">
        <v>356</v>
      </c>
      <c r="L6607" t="s">
        <v>480</v>
      </c>
      <c r="M6607" t="s">
        <v>7663</v>
      </c>
      <c r="N6607" t="s">
        <v>5520</v>
      </c>
      <c r="O6607">
        <v>0</v>
      </c>
      <c r="P6607">
        <v>0</v>
      </c>
      <c r="Q6607">
        <v>1</v>
      </c>
    </row>
    <row r="6608" spans="1:17" x14ac:dyDescent="0.2">
      <c r="A6608" t="s">
        <v>498</v>
      </c>
      <c r="B6608" t="s">
        <v>134</v>
      </c>
      <c r="C6608" t="s">
        <v>497</v>
      </c>
      <c r="D6608" t="s">
        <v>54</v>
      </c>
      <c r="E6608" t="s">
        <v>6295</v>
      </c>
      <c r="F6608">
        <v>1.9E-2</v>
      </c>
      <c r="G6608">
        <v>1.9E-2</v>
      </c>
      <c r="H6608">
        <v>1</v>
      </c>
      <c r="J6608" t="s">
        <v>498</v>
      </c>
      <c r="K6608" t="s">
        <v>356</v>
      </c>
      <c r="L6608" t="s">
        <v>480</v>
      </c>
      <c r="M6608" t="s">
        <v>7663</v>
      </c>
      <c r="N6608" t="s">
        <v>5521</v>
      </c>
      <c r="O6608">
        <v>0</v>
      </c>
      <c r="P6608">
        <v>0</v>
      </c>
      <c r="Q6608">
        <v>1</v>
      </c>
    </row>
    <row r="6609" spans="1:17" x14ac:dyDescent="0.2">
      <c r="A6609" t="s">
        <v>498</v>
      </c>
      <c r="B6609" t="s">
        <v>134</v>
      </c>
      <c r="C6609" t="s">
        <v>497</v>
      </c>
      <c r="D6609" t="s">
        <v>54</v>
      </c>
      <c r="E6609" t="s">
        <v>6296</v>
      </c>
      <c r="F6609">
        <v>1.9E-2</v>
      </c>
      <c r="G6609">
        <v>1.9E-2</v>
      </c>
      <c r="H6609">
        <v>1</v>
      </c>
      <c r="J6609" t="s">
        <v>498</v>
      </c>
      <c r="K6609" t="s">
        <v>356</v>
      </c>
      <c r="L6609" t="s">
        <v>480</v>
      </c>
      <c r="M6609" t="s">
        <v>7663</v>
      </c>
      <c r="N6609" t="s">
        <v>5522</v>
      </c>
      <c r="O6609">
        <v>0</v>
      </c>
      <c r="P6609">
        <v>0</v>
      </c>
      <c r="Q6609">
        <v>1</v>
      </c>
    </row>
    <row r="6610" spans="1:17" x14ac:dyDescent="0.2">
      <c r="A6610" t="s">
        <v>498</v>
      </c>
      <c r="B6610" t="s">
        <v>134</v>
      </c>
      <c r="C6610" t="s">
        <v>497</v>
      </c>
      <c r="D6610" t="s">
        <v>54</v>
      </c>
      <c r="E6610" t="s">
        <v>6297</v>
      </c>
      <c r="F6610">
        <v>1.9E-2</v>
      </c>
      <c r="G6610">
        <v>1.9E-2</v>
      </c>
      <c r="H6610">
        <v>1</v>
      </c>
      <c r="J6610" t="s">
        <v>498</v>
      </c>
      <c r="K6610" t="s">
        <v>356</v>
      </c>
      <c r="L6610" t="s">
        <v>480</v>
      </c>
      <c r="M6610" t="s">
        <v>7663</v>
      </c>
      <c r="N6610" t="s">
        <v>5523</v>
      </c>
      <c r="O6610">
        <v>0</v>
      </c>
      <c r="P6610">
        <v>0</v>
      </c>
      <c r="Q6610">
        <v>1</v>
      </c>
    </row>
    <row r="6611" spans="1:17" x14ac:dyDescent="0.2">
      <c r="A6611" t="s">
        <v>498</v>
      </c>
      <c r="B6611" t="s">
        <v>134</v>
      </c>
      <c r="C6611" t="s">
        <v>497</v>
      </c>
      <c r="D6611" t="s">
        <v>54</v>
      </c>
      <c r="E6611" t="s">
        <v>6298</v>
      </c>
      <c r="F6611">
        <v>1.9E-2</v>
      </c>
      <c r="G6611">
        <v>1.9E-2</v>
      </c>
      <c r="H6611">
        <v>1</v>
      </c>
      <c r="J6611" t="s">
        <v>498</v>
      </c>
      <c r="K6611" t="s">
        <v>356</v>
      </c>
      <c r="L6611" t="s">
        <v>480</v>
      </c>
      <c r="M6611" t="s">
        <v>7663</v>
      </c>
      <c r="N6611" t="s">
        <v>5524</v>
      </c>
      <c r="O6611">
        <v>0</v>
      </c>
      <c r="P6611">
        <v>0</v>
      </c>
      <c r="Q6611">
        <v>1</v>
      </c>
    </row>
    <row r="6612" spans="1:17" x14ac:dyDescent="0.2">
      <c r="A6612" t="s">
        <v>498</v>
      </c>
      <c r="B6612" t="s">
        <v>134</v>
      </c>
      <c r="C6612" t="s">
        <v>497</v>
      </c>
      <c r="D6612" t="s">
        <v>54</v>
      </c>
      <c r="E6612" t="s">
        <v>6299</v>
      </c>
      <c r="F6612">
        <v>1.9E-2</v>
      </c>
      <c r="G6612">
        <v>1.9E-2</v>
      </c>
      <c r="H6612">
        <v>1</v>
      </c>
      <c r="J6612" t="s">
        <v>498</v>
      </c>
      <c r="K6612" t="s">
        <v>356</v>
      </c>
      <c r="L6612" t="s">
        <v>480</v>
      </c>
      <c r="M6612" t="s">
        <v>7663</v>
      </c>
      <c r="N6612" t="s">
        <v>5525</v>
      </c>
      <c r="O6612">
        <v>0</v>
      </c>
      <c r="P6612">
        <v>0</v>
      </c>
      <c r="Q6612">
        <v>1</v>
      </c>
    </row>
    <row r="6613" spans="1:17" x14ac:dyDescent="0.2">
      <c r="A6613" t="s">
        <v>498</v>
      </c>
      <c r="B6613" t="s">
        <v>134</v>
      </c>
      <c r="C6613" t="s">
        <v>497</v>
      </c>
      <c r="D6613" t="s">
        <v>54</v>
      </c>
      <c r="E6613" t="s">
        <v>6300</v>
      </c>
      <c r="F6613">
        <v>1.7999999999999999E-2</v>
      </c>
      <c r="G6613">
        <v>1.7999999999999999E-2</v>
      </c>
      <c r="H6613">
        <v>1</v>
      </c>
      <c r="J6613" t="s">
        <v>498</v>
      </c>
      <c r="K6613" t="s">
        <v>356</v>
      </c>
      <c r="L6613" t="s">
        <v>480</v>
      </c>
      <c r="M6613" t="s">
        <v>7663</v>
      </c>
      <c r="N6613" t="s">
        <v>5526</v>
      </c>
      <c r="O6613">
        <v>0</v>
      </c>
      <c r="P6613">
        <v>0</v>
      </c>
      <c r="Q6613">
        <v>1</v>
      </c>
    </row>
    <row r="6614" spans="1:17" x14ac:dyDescent="0.2">
      <c r="A6614" t="s">
        <v>498</v>
      </c>
      <c r="B6614" t="s">
        <v>134</v>
      </c>
      <c r="C6614" t="s">
        <v>497</v>
      </c>
      <c r="D6614" t="s">
        <v>54</v>
      </c>
      <c r="E6614" t="s">
        <v>6301</v>
      </c>
      <c r="F6614">
        <v>0.127</v>
      </c>
      <c r="G6614">
        <v>0.127</v>
      </c>
      <c r="H6614">
        <v>1</v>
      </c>
      <c r="J6614" t="s">
        <v>498</v>
      </c>
      <c r="K6614" t="s">
        <v>356</v>
      </c>
      <c r="L6614" t="s">
        <v>480</v>
      </c>
      <c r="M6614" t="s">
        <v>7663</v>
      </c>
      <c r="N6614" t="s">
        <v>5527</v>
      </c>
      <c r="O6614">
        <v>0</v>
      </c>
      <c r="P6614">
        <v>0</v>
      </c>
      <c r="Q6614">
        <v>1</v>
      </c>
    </row>
    <row r="6615" spans="1:17" x14ac:dyDescent="0.2">
      <c r="A6615" t="s">
        <v>498</v>
      </c>
      <c r="B6615" t="s">
        <v>134</v>
      </c>
      <c r="C6615" t="s">
        <v>497</v>
      </c>
      <c r="D6615" t="s">
        <v>54</v>
      </c>
      <c r="E6615" t="s">
        <v>6302</v>
      </c>
      <c r="F6615">
        <v>0.02</v>
      </c>
      <c r="G6615">
        <v>0.02</v>
      </c>
      <c r="H6615">
        <v>1</v>
      </c>
      <c r="J6615" t="s">
        <v>498</v>
      </c>
      <c r="K6615" t="s">
        <v>356</v>
      </c>
      <c r="L6615" t="s">
        <v>480</v>
      </c>
      <c r="M6615" t="s">
        <v>7663</v>
      </c>
      <c r="N6615" t="s">
        <v>5528</v>
      </c>
      <c r="O6615">
        <v>0</v>
      </c>
      <c r="P6615">
        <v>0</v>
      </c>
      <c r="Q6615">
        <v>1</v>
      </c>
    </row>
    <row r="6616" spans="1:17" x14ac:dyDescent="0.2">
      <c r="A6616" t="s">
        <v>498</v>
      </c>
      <c r="B6616" t="s">
        <v>134</v>
      </c>
      <c r="C6616" t="s">
        <v>497</v>
      </c>
      <c r="D6616" t="s">
        <v>54</v>
      </c>
      <c r="E6616" t="s">
        <v>6303</v>
      </c>
      <c r="F6616">
        <v>1.9E-2</v>
      </c>
      <c r="G6616">
        <v>1.9E-2</v>
      </c>
      <c r="H6616">
        <v>1</v>
      </c>
      <c r="J6616" t="s">
        <v>498</v>
      </c>
      <c r="K6616" t="s">
        <v>356</v>
      </c>
      <c r="L6616" t="s">
        <v>480</v>
      </c>
      <c r="M6616" t="s">
        <v>7663</v>
      </c>
      <c r="N6616" t="s">
        <v>5529</v>
      </c>
      <c r="O6616">
        <v>0</v>
      </c>
      <c r="P6616">
        <v>0</v>
      </c>
      <c r="Q6616">
        <v>1</v>
      </c>
    </row>
    <row r="6617" spans="1:17" x14ac:dyDescent="0.2">
      <c r="A6617" t="s">
        <v>498</v>
      </c>
      <c r="B6617" t="s">
        <v>134</v>
      </c>
      <c r="C6617" t="s">
        <v>497</v>
      </c>
      <c r="D6617" t="s">
        <v>54</v>
      </c>
      <c r="E6617" t="s">
        <v>6304</v>
      </c>
      <c r="F6617">
        <v>1.9E-2</v>
      </c>
      <c r="G6617">
        <v>1.9E-2</v>
      </c>
      <c r="H6617">
        <v>1</v>
      </c>
      <c r="J6617" t="s">
        <v>498</v>
      </c>
      <c r="K6617" t="s">
        <v>356</v>
      </c>
      <c r="L6617" t="s">
        <v>480</v>
      </c>
      <c r="M6617" t="s">
        <v>7663</v>
      </c>
      <c r="N6617" t="s">
        <v>5530</v>
      </c>
      <c r="O6617">
        <v>0</v>
      </c>
      <c r="P6617">
        <v>0</v>
      </c>
      <c r="Q6617">
        <v>1</v>
      </c>
    </row>
    <row r="6618" spans="1:17" x14ac:dyDescent="0.2">
      <c r="A6618" t="s">
        <v>498</v>
      </c>
      <c r="B6618" t="s">
        <v>134</v>
      </c>
      <c r="C6618" t="s">
        <v>497</v>
      </c>
      <c r="D6618" t="s">
        <v>54</v>
      </c>
      <c r="E6618" t="s">
        <v>6305</v>
      </c>
      <c r="F6618">
        <v>1.9E-2</v>
      </c>
      <c r="G6618">
        <v>1.9E-2</v>
      </c>
      <c r="H6618">
        <v>1</v>
      </c>
      <c r="J6618" t="s">
        <v>498</v>
      </c>
      <c r="K6618" t="s">
        <v>356</v>
      </c>
      <c r="L6618" t="s">
        <v>480</v>
      </c>
      <c r="M6618" t="s">
        <v>7663</v>
      </c>
      <c r="N6618" t="s">
        <v>5531</v>
      </c>
      <c r="O6618">
        <v>0</v>
      </c>
      <c r="P6618">
        <v>0</v>
      </c>
      <c r="Q6618">
        <v>1</v>
      </c>
    </row>
    <row r="6619" spans="1:17" x14ac:dyDescent="0.2">
      <c r="A6619" t="s">
        <v>498</v>
      </c>
      <c r="B6619" t="s">
        <v>134</v>
      </c>
      <c r="C6619" t="s">
        <v>497</v>
      </c>
      <c r="D6619" t="s">
        <v>54</v>
      </c>
      <c r="E6619" t="s">
        <v>6306</v>
      </c>
      <c r="F6619">
        <v>0.02</v>
      </c>
      <c r="G6619">
        <v>0.02</v>
      </c>
      <c r="H6619">
        <v>1</v>
      </c>
      <c r="J6619" t="s">
        <v>498</v>
      </c>
      <c r="K6619" t="s">
        <v>356</v>
      </c>
      <c r="L6619" t="s">
        <v>480</v>
      </c>
      <c r="M6619" t="s">
        <v>7663</v>
      </c>
      <c r="N6619" t="s">
        <v>5532</v>
      </c>
      <c r="O6619">
        <v>0</v>
      </c>
      <c r="P6619">
        <v>0</v>
      </c>
      <c r="Q6619">
        <v>1</v>
      </c>
    </row>
    <row r="6620" spans="1:17" x14ac:dyDescent="0.2">
      <c r="A6620" t="s">
        <v>498</v>
      </c>
      <c r="B6620" t="s">
        <v>134</v>
      </c>
      <c r="C6620" t="s">
        <v>497</v>
      </c>
      <c r="D6620" t="s">
        <v>54</v>
      </c>
      <c r="E6620" t="s">
        <v>6307</v>
      </c>
      <c r="F6620">
        <v>2.1000000000000001E-2</v>
      </c>
      <c r="G6620">
        <v>2.1000000000000001E-2</v>
      </c>
      <c r="H6620">
        <v>1</v>
      </c>
      <c r="J6620" t="s">
        <v>498</v>
      </c>
      <c r="K6620" t="s">
        <v>356</v>
      </c>
      <c r="L6620" t="s">
        <v>480</v>
      </c>
      <c r="M6620" t="s">
        <v>7663</v>
      </c>
      <c r="N6620" t="s">
        <v>5533</v>
      </c>
      <c r="O6620">
        <v>0</v>
      </c>
      <c r="P6620">
        <v>0</v>
      </c>
      <c r="Q6620">
        <v>1</v>
      </c>
    </row>
    <row r="6621" spans="1:17" x14ac:dyDescent="0.2">
      <c r="A6621" t="s">
        <v>498</v>
      </c>
      <c r="B6621" t="s">
        <v>134</v>
      </c>
      <c r="C6621" t="s">
        <v>497</v>
      </c>
      <c r="D6621" t="s">
        <v>54</v>
      </c>
      <c r="E6621" t="s">
        <v>6308</v>
      </c>
      <c r="F6621">
        <v>1.9E-2</v>
      </c>
      <c r="G6621">
        <v>1.9E-2</v>
      </c>
      <c r="H6621">
        <v>1</v>
      </c>
      <c r="J6621" t="s">
        <v>498</v>
      </c>
      <c r="K6621" t="s">
        <v>356</v>
      </c>
      <c r="L6621" t="s">
        <v>480</v>
      </c>
      <c r="M6621" t="s">
        <v>7663</v>
      </c>
      <c r="N6621" t="s">
        <v>5534</v>
      </c>
      <c r="O6621">
        <v>0</v>
      </c>
      <c r="P6621">
        <v>0</v>
      </c>
      <c r="Q6621">
        <v>1</v>
      </c>
    </row>
    <row r="6622" spans="1:17" x14ac:dyDescent="0.2">
      <c r="A6622" t="s">
        <v>498</v>
      </c>
      <c r="B6622" t="s">
        <v>134</v>
      </c>
      <c r="C6622" t="s">
        <v>497</v>
      </c>
      <c r="D6622" t="s">
        <v>54</v>
      </c>
      <c r="E6622" t="s">
        <v>6309</v>
      </c>
      <c r="F6622">
        <v>1.7999999999999999E-2</v>
      </c>
      <c r="G6622">
        <v>1.7999999999999999E-2</v>
      </c>
      <c r="H6622">
        <v>1</v>
      </c>
      <c r="J6622" t="s">
        <v>498</v>
      </c>
      <c r="K6622" t="s">
        <v>356</v>
      </c>
      <c r="L6622" t="s">
        <v>480</v>
      </c>
      <c r="M6622" t="s">
        <v>7663</v>
      </c>
      <c r="N6622" t="s">
        <v>5535</v>
      </c>
      <c r="O6622">
        <v>0</v>
      </c>
      <c r="P6622">
        <v>0</v>
      </c>
      <c r="Q6622">
        <v>1</v>
      </c>
    </row>
    <row r="6623" spans="1:17" x14ac:dyDescent="0.2">
      <c r="A6623" t="s">
        <v>498</v>
      </c>
      <c r="B6623" t="s">
        <v>134</v>
      </c>
      <c r="C6623" t="s">
        <v>497</v>
      </c>
      <c r="D6623" t="s">
        <v>54</v>
      </c>
      <c r="E6623" t="s">
        <v>6310</v>
      </c>
      <c r="F6623">
        <v>1.7999999999999999E-2</v>
      </c>
      <c r="G6623">
        <v>1.7999999999999999E-2</v>
      </c>
      <c r="H6623">
        <v>1</v>
      </c>
      <c r="J6623" t="s">
        <v>498</v>
      </c>
      <c r="K6623" t="s">
        <v>356</v>
      </c>
      <c r="L6623" t="s">
        <v>480</v>
      </c>
      <c r="M6623" t="s">
        <v>7663</v>
      </c>
      <c r="N6623" t="s">
        <v>5536</v>
      </c>
      <c r="O6623">
        <v>0</v>
      </c>
      <c r="P6623">
        <v>0</v>
      </c>
      <c r="Q6623">
        <v>1</v>
      </c>
    </row>
    <row r="6624" spans="1:17" x14ac:dyDescent="0.2">
      <c r="A6624" t="s">
        <v>498</v>
      </c>
      <c r="B6624" t="s">
        <v>134</v>
      </c>
      <c r="C6624" t="s">
        <v>497</v>
      </c>
      <c r="D6624" t="s">
        <v>54</v>
      </c>
      <c r="E6624" t="s">
        <v>6311</v>
      </c>
      <c r="F6624">
        <v>1.7999999999999999E-2</v>
      </c>
      <c r="G6624">
        <v>1.7999999999999999E-2</v>
      </c>
      <c r="H6624">
        <v>1</v>
      </c>
      <c r="J6624" t="s">
        <v>498</v>
      </c>
      <c r="K6624" t="s">
        <v>356</v>
      </c>
      <c r="L6624" t="s">
        <v>480</v>
      </c>
      <c r="M6624" t="s">
        <v>7663</v>
      </c>
      <c r="N6624" t="s">
        <v>5537</v>
      </c>
      <c r="O6624">
        <v>0</v>
      </c>
      <c r="P6624">
        <v>0</v>
      </c>
      <c r="Q6624">
        <v>1</v>
      </c>
    </row>
    <row r="6625" spans="1:17" x14ac:dyDescent="0.2">
      <c r="A6625" t="s">
        <v>498</v>
      </c>
      <c r="B6625" t="s">
        <v>134</v>
      </c>
      <c r="C6625" t="s">
        <v>497</v>
      </c>
      <c r="D6625" t="s">
        <v>54</v>
      </c>
      <c r="E6625" t="s">
        <v>6312</v>
      </c>
      <c r="F6625">
        <v>1.7999999999999999E-2</v>
      </c>
      <c r="G6625">
        <v>1.7999999999999999E-2</v>
      </c>
      <c r="H6625">
        <v>1</v>
      </c>
      <c r="J6625" t="s">
        <v>498</v>
      </c>
      <c r="K6625" t="s">
        <v>356</v>
      </c>
      <c r="L6625" t="s">
        <v>480</v>
      </c>
      <c r="M6625" t="s">
        <v>7663</v>
      </c>
      <c r="N6625" t="s">
        <v>5538</v>
      </c>
      <c r="O6625">
        <v>0</v>
      </c>
      <c r="P6625">
        <v>0</v>
      </c>
      <c r="Q6625">
        <v>1</v>
      </c>
    </row>
    <row r="6626" spans="1:17" x14ac:dyDescent="0.2">
      <c r="A6626" t="s">
        <v>498</v>
      </c>
      <c r="B6626" t="s">
        <v>134</v>
      </c>
      <c r="C6626" t="s">
        <v>497</v>
      </c>
      <c r="D6626" t="s">
        <v>54</v>
      </c>
      <c r="E6626" t="s">
        <v>6313</v>
      </c>
      <c r="F6626">
        <v>0.02</v>
      </c>
      <c r="G6626">
        <v>0.02</v>
      </c>
      <c r="H6626">
        <v>1</v>
      </c>
      <c r="J6626" t="s">
        <v>498</v>
      </c>
      <c r="K6626" t="s">
        <v>356</v>
      </c>
      <c r="L6626" t="s">
        <v>480</v>
      </c>
      <c r="M6626" t="s">
        <v>7663</v>
      </c>
      <c r="N6626" t="s">
        <v>5539</v>
      </c>
      <c r="O6626">
        <v>0</v>
      </c>
      <c r="P6626">
        <v>0</v>
      </c>
      <c r="Q6626">
        <v>1</v>
      </c>
    </row>
    <row r="6627" spans="1:17" x14ac:dyDescent="0.2">
      <c r="A6627" t="s">
        <v>498</v>
      </c>
      <c r="B6627" t="s">
        <v>134</v>
      </c>
      <c r="C6627" t="s">
        <v>497</v>
      </c>
      <c r="D6627" t="s">
        <v>54</v>
      </c>
      <c r="E6627" t="s">
        <v>6314</v>
      </c>
      <c r="F6627">
        <v>6.3E-2</v>
      </c>
      <c r="G6627">
        <v>6.3E-2</v>
      </c>
      <c r="H6627">
        <v>1</v>
      </c>
      <c r="J6627" t="s">
        <v>498</v>
      </c>
      <c r="K6627" t="s">
        <v>356</v>
      </c>
      <c r="L6627" t="s">
        <v>480</v>
      </c>
      <c r="M6627" t="s">
        <v>7663</v>
      </c>
      <c r="N6627" t="s">
        <v>5540</v>
      </c>
      <c r="O6627">
        <v>0</v>
      </c>
      <c r="P6627">
        <v>0</v>
      </c>
      <c r="Q6627">
        <v>1</v>
      </c>
    </row>
    <row r="6628" spans="1:17" x14ac:dyDescent="0.2">
      <c r="A6628" t="s">
        <v>498</v>
      </c>
      <c r="B6628" t="s">
        <v>134</v>
      </c>
      <c r="C6628" t="s">
        <v>497</v>
      </c>
      <c r="D6628" t="s">
        <v>54</v>
      </c>
      <c r="E6628" t="s">
        <v>6315</v>
      </c>
      <c r="F6628">
        <v>1.9E-2</v>
      </c>
      <c r="G6628">
        <v>1.9E-2</v>
      </c>
      <c r="H6628">
        <v>1</v>
      </c>
      <c r="J6628" t="s">
        <v>498</v>
      </c>
      <c r="K6628" t="s">
        <v>356</v>
      </c>
      <c r="L6628" t="s">
        <v>480</v>
      </c>
      <c r="M6628" t="s">
        <v>7663</v>
      </c>
      <c r="N6628" t="s">
        <v>5541</v>
      </c>
      <c r="O6628">
        <v>0</v>
      </c>
      <c r="P6628">
        <v>0</v>
      </c>
      <c r="Q6628">
        <v>1</v>
      </c>
    </row>
    <row r="6629" spans="1:17" x14ac:dyDescent="0.2">
      <c r="A6629" t="s">
        <v>498</v>
      </c>
      <c r="B6629" t="s">
        <v>134</v>
      </c>
      <c r="C6629" t="s">
        <v>497</v>
      </c>
      <c r="D6629" t="s">
        <v>54</v>
      </c>
      <c r="E6629" t="s">
        <v>6316</v>
      </c>
      <c r="F6629">
        <v>0.02</v>
      </c>
      <c r="G6629">
        <v>0.02</v>
      </c>
      <c r="H6629">
        <v>1</v>
      </c>
      <c r="J6629" t="s">
        <v>498</v>
      </c>
      <c r="K6629" t="s">
        <v>356</v>
      </c>
      <c r="L6629" t="s">
        <v>480</v>
      </c>
      <c r="M6629" t="s">
        <v>7663</v>
      </c>
      <c r="N6629" t="s">
        <v>5542</v>
      </c>
      <c r="O6629">
        <v>0</v>
      </c>
      <c r="P6629">
        <v>0</v>
      </c>
      <c r="Q6629">
        <v>1</v>
      </c>
    </row>
    <row r="6630" spans="1:17" x14ac:dyDescent="0.2">
      <c r="A6630" t="s">
        <v>498</v>
      </c>
      <c r="B6630" t="s">
        <v>134</v>
      </c>
      <c r="C6630" t="s">
        <v>497</v>
      </c>
      <c r="D6630" t="s">
        <v>54</v>
      </c>
      <c r="E6630" t="s">
        <v>6317</v>
      </c>
      <c r="F6630">
        <v>1.7000000000000001E-2</v>
      </c>
      <c r="G6630">
        <v>1.7000000000000001E-2</v>
      </c>
      <c r="H6630">
        <v>1</v>
      </c>
      <c r="J6630" t="s">
        <v>498</v>
      </c>
      <c r="K6630" t="s">
        <v>356</v>
      </c>
      <c r="L6630" t="s">
        <v>480</v>
      </c>
      <c r="M6630" t="s">
        <v>7663</v>
      </c>
      <c r="N6630" t="s">
        <v>5543</v>
      </c>
      <c r="O6630">
        <v>0</v>
      </c>
      <c r="P6630">
        <v>0</v>
      </c>
      <c r="Q6630">
        <v>1</v>
      </c>
    </row>
    <row r="6631" spans="1:17" x14ac:dyDescent="0.2">
      <c r="A6631" t="s">
        <v>498</v>
      </c>
      <c r="B6631" t="s">
        <v>134</v>
      </c>
      <c r="C6631" t="s">
        <v>497</v>
      </c>
      <c r="D6631" t="s">
        <v>54</v>
      </c>
      <c r="E6631" t="s">
        <v>6318</v>
      </c>
      <c r="F6631">
        <v>1.9E-2</v>
      </c>
      <c r="G6631">
        <v>1.9E-2</v>
      </c>
      <c r="H6631">
        <v>1</v>
      </c>
      <c r="J6631" t="s">
        <v>498</v>
      </c>
      <c r="K6631" t="s">
        <v>356</v>
      </c>
      <c r="L6631" t="s">
        <v>480</v>
      </c>
      <c r="M6631" t="s">
        <v>7663</v>
      </c>
      <c r="N6631" t="s">
        <v>5544</v>
      </c>
      <c r="O6631">
        <v>0</v>
      </c>
      <c r="P6631">
        <v>0</v>
      </c>
      <c r="Q6631">
        <v>1</v>
      </c>
    </row>
    <row r="6632" spans="1:17" x14ac:dyDescent="0.2">
      <c r="A6632" t="s">
        <v>498</v>
      </c>
      <c r="B6632" t="s">
        <v>134</v>
      </c>
      <c r="C6632" t="s">
        <v>497</v>
      </c>
      <c r="D6632" t="s">
        <v>54</v>
      </c>
      <c r="E6632" t="s">
        <v>6319</v>
      </c>
      <c r="F6632">
        <v>1.7000000000000001E-2</v>
      </c>
      <c r="G6632">
        <v>1.7000000000000001E-2</v>
      </c>
      <c r="H6632">
        <v>1</v>
      </c>
      <c r="J6632" t="s">
        <v>498</v>
      </c>
      <c r="K6632" t="s">
        <v>356</v>
      </c>
      <c r="L6632" t="s">
        <v>480</v>
      </c>
      <c r="M6632" t="s">
        <v>7663</v>
      </c>
      <c r="N6632" t="s">
        <v>5545</v>
      </c>
      <c r="O6632">
        <v>0</v>
      </c>
      <c r="P6632">
        <v>0</v>
      </c>
      <c r="Q6632">
        <v>1</v>
      </c>
    </row>
    <row r="6633" spans="1:17" x14ac:dyDescent="0.2">
      <c r="A6633" t="s">
        <v>498</v>
      </c>
      <c r="B6633" t="s">
        <v>134</v>
      </c>
      <c r="C6633" t="s">
        <v>497</v>
      </c>
      <c r="D6633" t="s">
        <v>54</v>
      </c>
      <c r="E6633" t="s">
        <v>6320</v>
      </c>
      <c r="F6633">
        <v>1.7999999999999999E-2</v>
      </c>
      <c r="G6633">
        <v>1.7999999999999999E-2</v>
      </c>
      <c r="H6633">
        <v>1</v>
      </c>
      <c r="J6633" t="s">
        <v>498</v>
      </c>
      <c r="K6633" t="s">
        <v>356</v>
      </c>
      <c r="L6633" t="s">
        <v>480</v>
      </c>
      <c r="M6633" t="s">
        <v>7663</v>
      </c>
      <c r="N6633" t="s">
        <v>5546</v>
      </c>
      <c r="O6633">
        <v>0</v>
      </c>
      <c r="P6633">
        <v>0</v>
      </c>
      <c r="Q6633">
        <v>1</v>
      </c>
    </row>
    <row r="6634" spans="1:17" x14ac:dyDescent="0.2">
      <c r="A6634" t="s">
        <v>498</v>
      </c>
      <c r="B6634" t="s">
        <v>134</v>
      </c>
      <c r="C6634" t="s">
        <v>497</v>
      </c>
      <c r="D6634" t="s">
        <v>54</v>
      </c>
      <c r="E6634" t="s">
        <v>6321</v>
      </c>
      <c r="F6634">
        <v>1.7000000000000001E-2</v>
      </c>
      <c r="G6634">
        <v>1.7000000000000001E-2</v>
      </c>
      <c r="H6634">
        <v>1</v>
      </c>
      <c r="J6634" t="s">
        <v>498</v>
      </c>
      <c r="K6634" t="s">
        <v>356</v>
      </c>
      <c r="L6634" t="s">
        <v>480</v>
      </c>
      <c r="M6634" t="s">
        <v>7663</v>
      </c>
      <c r="N6634" t="s">
        <v>5547</v>
      </c>
      <c r="O6634">
        <v>0</v>
      </c>
      <c r="P6634">
        <v>0</v>
      </c>
      <c r="Q6634">
        <v>1</v>
      </c>
    </row>
    <row r="6635" spans="1:17" x14ac:dyDescent="0.2">
      <c r="A6635" t="s">
        <v>498</v>
      </c>
      <c r="B6635" t="s">
        <v>134</v>
      </c>
      <c r="C6635" t="s">
        <v>497</v>
      </c>
      <c r="D6635" t="s">
        <v>54</v>
      </c>
      <c r="E6635" t="s">
        <v>6322</v>
      </c>
      <c r="F6635">
        <v>1.7999999999999999E-2</v>
      </c>
      <c r="G6635">
        <v>1.7999999999999999E-2</v>
      </c>
      <c r="H6635">
        <v>1</v>
      </c>
      <c r="J6635" t="s">
        <v>498</v>
      </c>
      <c r="K6635" t="s">
        <v>356</v>
      </c>
      <c r="L6635" t="s">
        <v>480</v>
      </c>
      <c r="M6635" t="s">
        <v>7663</v>
      </c>
      <c r="N6635" t="s">
        <v>5548</v>
      </c>
      <c r="O6635">
        <v>0</v>
      </c>
      <c r="P6635">
        <v>0</v>
      </c>
      <c r="Q6635">
        <v>1</v>
      </c>
    </row>
    <row r="6636" spans="1:17" x14ac:dyDescent="0.2">
      <c r="A6636" t="s">
        <v>498</v>
      </c>
      <c r="B6636" t="s">
        <v>134</v>
      </c>
      <c r="C6636" t="s">
        <v>497</v>
      </c>
      <c r="D6636" t="s">
        <v>54</v>
      </c>
      <c r="E6636" t="s">
        <v>6323</v>
      </c>
      <c r="F6636">
        <v>1.7999999999999999E-2</v>
      </c>
      <c r="G6636">
        <v>1.7999999999999999E-2</v>
      </c>
      <c r="H6636">
        <v>1</v>
      </c>
      <c r="J6636" t="s">
        <v>498</v>
      </c>
      <c r="K6636" t="s">
        <v>356</v>
      </c>
      <c r="L6636" t="s">
        <v>480</v>
      </c>
      <c r="M6636" t="s">
        <v>7663</v>
      </c>
      <c r="N6636" t="s">
        <v>5549</v>
      </c>
      <c r="O6636">
        <v>0</v>
      </c>
      <c r="P6636">
        <v>0</v>
      </c>
      <c r="Q6636">
        <v>1</v>
      </c>
    </row>
    <row r="6637" spans="1:17" x14ac:dyDescent="0.2">
      <c r="A6637" t="s">
        <v>498</v>
      </c>
      <c r="B6637" t="s">
        <v>134</v>
      </c>
      <c r="C6637" t="s">
        <v>497</v>
      </c>
      <c r="D6637" t="s">
        <v>54</v>
      </c>
      <c r="E6637" t="s">
        <v>6324</v>
      </c>
      <c r="F6637">
        <v>1.7999999999999999E-2</v>
      </c>
      <c r="G6637">
        <v>1.7999999999999999E-2</v>
      </c>
      <c r="H6637">
        <v>1</v>
      </c>
      <c r="J6637" t="s">
        <v>498</v>
      </c>
      <c r="K6637" t="s">
        <v>356</v>
      </c>
      <c r="L6637" t="s">
        <v>480</v>
      </c>
      <c r="M6637" t="s">
        <v>7663</v>
      </c>
      <c r="N6637" t="s">
        <v>5550</v>
      </c>
      <c r="O6637">
        <v>0</v>
      </c>
      <c r="P6637">
        <v>0</v>
      </c>
      <c r="Q6637">
        <v>1</v>
      </c>
    </row>
    <row r="6638" spans="1:17" x14ac:dyDescent="0.2">
      <c r="A6638" t="s">
        <v>498</v>
      </c>
      <c r="B6638" t="s">
        <v>134</v>
      </c>
      <c r="C6638" t="s">
        <v>497</v>
      </c>
      <c r="D6638" t="s">
        <v>54</v>
      </c>
      <c r="E6638" t="s">
        <v>6325</v>
      </c>
      <c r="F6638">
        <v>0.14099999999999999</v>
      </c>
      <c r="G6638">
        <v>0.14099999999999999</v>
      </c>
      <c r="H6638">
        <v>1</v>
      </c>
      <c r="J6638" t="s">
        <v>498</v>
      </c>
      <c r="K6638" t="s">
        <v>356</v>
      </c>
      <c r="L6638" t="s">
        <v>480</v>
      </c>
      <c r="M6638" t="s">
        <v>7663</v>
      </c>
      <c r="N6638" t="s">
        <v>5551</v>
      </c>
      <c r="O6638">
        <v>0</v>
      </c>
      <c r="P6638">
        <v>0</v>
      </c>
      <c r="Q6638">
        <v>1</v>
      </c>
    </row>
    <row r="6639" spans="1:17" x14ac:dyDescent="0.2">
      <c r="A6639" t="s">
        <v>498</v>
      </c>
      <c r="B6639" t="s">
        <v>134</v>
      </c>
      <c r="C6639" t="s">
        <v>497</v>
      </c>
      <c r="D6639" t="s">
        <v>54</v>
      </c>
      <c r="E6639" t="s">
        <v>6326</v>
      </c>
      <c r="F6639">
        <v>1.7999999999999999E-2</v>
      </c>
      <c r="G6639">
        <v>1.7999999999999999E-2</v>
      </c>
      <c r="H6639">
        <v>1</v>
      </c>
      <c r="J6639" t="s">
        <v>498</v>
      </c>
      <c r="K6639" t="s">
        <v>356</v>
      </c>
      <c r="L6639" t="s">
        <v>480</v>
      </c>
      <c r="M6639" t="s">
        <v>7663</v>
      </c>
      <c r="N6639" t="s">
        <v>5552</v>
      </c>
      <c r="O6639">
        <v>0</v>
      </c>
      <c r="P6639">
        <v>0</v>
      </c>
      <c r="Q6639">
        <v>1</v>
      </c>
    </row>
    <row r="6640" spans="1:17" x14ac:dyDescent="0.2">
      <c r="A6640" t="s">
        <v>498</v>
      </c>
      <c r="B6640" t="s">
        <v>134</v>
      </c>
      <c r="C6640" t="s">
        <v>497</v>
      </c>
      <c r="D6640" t="s">
        <v>54</v>
      </c>
      <c r="E6640" t="s">
        <v>6327</v>
      </c>
      <c r="F6640">
        <v>1.7999999999999999E-2</v>
      </c>
      <c r="G6640">
        <v>1.7999999999999999E-2</v>
      </c>
      <c r="H6640">
        <v>1</v>
      </c>
      <c r="J6640" t="s">
        <v>498</v>
      </c>
      <c r="K6640" t="s">
        <v>356</v>
      </c>
      <c r="L6640" t="s">
        <v>480</v>
      </c>
      <c r="M6640" t="s">
        <v>7663</v>
      </c>
      <c r="N6640" t="s">
        <v>5553</v>
      </c>
      <c r="O6640">
        <v>0</v>
      </c>
      <c r="P6640">
        <v>0</v>
      </c>
      <c r="Q6640">
        <v>1</v>
      </c>
    </row>
    <row r="6641" spans="1:17" x14ac:dyDescent="0.2">
      <c r="A6641" t="s">
        <v>498</v>
      </c>
      <c r="B6641" t="s">
        <v>134</v>
      </c>
      <c r="C6641" t="s">
        <v>497</v>
      </c>
      <c r="D6641" t="s">
        <v>54</v>
      </c>
      <c r="E6641" t="s">
        <v>6328</v>
      </c>
      <c r="F6641">
        <v>1.7999999999999999E-2</v>
      </c>
      <c r="G6641">
        <v>1.7999999999999999E-2</v>
      </c>
      <c r="H6641">
        <v>1</v>
      </c>
      <c r="J6641" t="s">
        <v>498</v>
      </c>
      <c r="K6641" t="s">
        <v>356</v>
      </c>
      <c r="L6641" t="s">
        <v>480</v>
      </c>
      <c r="M6641" t="s">
        <v>7663</v>
      </c>
      <c r="N6641" t="s">
        <v>5554</v>
      </c>
      <c r="O6641">
        <v>0</v>
      </c>
      <c r="P6641">
        <v>0</v>
      </c>
      <c r="Q6641">
        <v>1</v>
      </c>
    </row>
    <row r="6642" spans="1:17" x14ac:dyDescent="0.2">
      <c r="A6642" t="s">
        <v>498</v>
      </c>
      <c r="B6642" t="s">
        <v>134</v>
      </c>
      <c r="C6642" t="s">
        <v>497</v>
      </c>
      <c r="D6642" t="s">
        <v>54</v>
      </c>
      <c r="E6642" t="s">
        <v>6329</v>
      </c>
      <c r="F6642">
        <v>1.7999999999999999E-2</v>
      </c>
      <c r="G6642">
        <v>1.7999999999999999E-2</v>
      </c>
      <c r="H6642">
        <v>1</v>
      </c>
      <c r="J6642" t="s">
        <v>498</v>
      </c>
      <c r="K6642" t="s">
        <v>356</v>
      </c>
      <c r="L6642" t="s">
        <v>480</v>
      </c>
      <c r="M6642" t="s">
        <v>7663</v>
      </c>
      <c r="N6642" t="s">
        <v>5555</v>
      </c>
      <c r="O6642">
        <v>0</v>
      </c>
      <c r="P6642">
        <v>0</v>
      </c>
      <c r="Q6642">
        <v>1</v>
      </c>
    </row>
    <row r="6643" spans="1:17" x14ac:dyDescent="0.2">
      <c r="A6643" t="s">
        <v>498</v>
      </c>
      <c r="B6643" t="s">
        <v>134</v>
      </c>
      <c r="C6643" t="s">
        <v>497</v>
      </c>
      <c r="D6643" t="s">
        <v>54</v>
      </c>
      <c r="E6643" t="s">
        <v>6330</v>
      </c>
      <c r="F6643">
        <v>1.7999999999999999E-2</v>
      </c>
      <c r="G6643">
        <v>1.7999999999999999E-2</v>
      </c>
      <c r="H6643">
        <v>1</v>
      </c>
      <c r="J6643" t="s">
        <v>498</v>
      </c>
      <c r="K6643" t="s">
        <v>356</v>
      </c>
      <c r="L6643" t="s">
        <v>480</v>
      </c>
      <c r="M6643" t="s">
        <v>7663</v>
      </c>
      <c r="N6643" t="s">
        <v>5556</v>
      </c>
      <c r="O6643">
        <v>0</v>
      </c>
      <c r="P6643">
        <v>0</v>
      </c>
      <c r="Q6643">
        <v>1</v>
      </c>
    </row>
    <row r="6644" spans="1:17" x14ac:dyDescent="0.2">
      <c r="A6644" t="s">
        <v>498</v>
      </c>
      <c r="B6644" t="s">
        <v>134</v>
      </c>
      <c r="C6644" t="s">
        <v>497</v>
      </c>
      <c r="D6644" t="s">
        <v>54</v>
      </c>
      <c r="E6644" t="s">
        <v>6331</v>
      </c>
      <c r="F6644">
        <v>1.7999999999999999E-2</v>
      </c>
      <c r="G6644">
        <v>1.7999999999999999E-2</v>
      </c>
      <c r="H6644">
        <v>1</v>
      </c>
      <c r="J6644" t="s">
        <v>498</v>
      </c>
      <c r="K6644" t="s">
        <v>356</v>
      </c>
      <c r="L6644" t="s">
        <v>480</v>
      </c>
      <c r="M6644" t="s">
        <v>7663</v>
      </c>
      <c r="N6644" t="s">
        <v>5557</v>
      </c>
      <c r="O6644">
        <v>0</v>
      </c>
      <c r="P6644">
        <v>0</v>
      </c>
      <c r="Q6644">
        <v>1</v>
      </c>
    </row>
    <row r="6645" spans="1:17" x14ac:dyDescent="0.2">
      <c r="A6645" t="s">
        <v>498</v>
      </c>
      <c r="B6645" t="s">
        <v>134</v>
      </c>
      <c r="C6645" t="s">
        <v>497</v>
      </c>
      <c r="D6645" t="s">
        <v>54</v>
      </c>
      <c r="E6645" t="s">
        <v>6332</v>
      </c>
      <c r="F6645">
        <v>1.7000000000000001E-2</v>
      </c>
      <c r="G6645">
        <v>1.7000000000000001E-2</v>
      </c>
      <c r="H6645">
        <v>1</v>
      </c>
      <c r="J6645" t="s">
        <v>498</v>
      </c>
      <c r="K6645" t="s">
        <v>356</v>
      </c>
      <c r="L6645" t="s">
        <v>480</v>
      </c>
      <c r="M6645" t="s">
        <v>7663</v>
      </c>
      <c r="N6645" t="s">
        <v>5558</v>
      </c>
      <c r="O6645">
        <v>0</v>
      </c>
      <c r="P6645">
        <v>0</v>
      </c>
      <c r="Q6645">
        <v>1</v>
      </c>
    </row>
    <row r="6646" spans="1:17" x14ac:dyDescent="0.2">
      <c r="A6646" t="s">
        <v>498</v>
      </c>
      <c r="B6646" t="s">
        <v>134</v>
      </c>
      <c r="C6646" t="s">
        <v>497</v>
      </c>
      <c r="D6646" t="s">
        <v>54</v>
      </c>
      <c r="E6646" t="s">
        <v>6333</v>
      </c>
      <c r="F6646">
        <v>1.7000000000000001E-2</v>
      </c>
      <c r="G6646">
        <v>1.7000000000000001E-2</v>
      </c>
      <c r="H6646">
        <v>1</v>
      </c>
      <c r="J6646" t="s">
        <v>498</v>
      </c>
      <c r="K6646" t="s">
        <v>356</v>
      </c>
      <c r="L6646" t="s">
        <v>480</v>
      </c>
      <c r="M6646" t="s">
        <v>7663</v>
      </c>
      <c r="N6646" t="s">
        <v>5559</v>
      </c>
      <c r="O6646">
        <v>0</v>
      </c>
      <c r="P6646">
        <v>0</v>
      </c>
      <c r="Q6646">
        <v>1</v>
      </c>
    </row>
    <row r="6647" spans="1:17" x14ac:dyDescent="0.2">
      <c r="A6647" t="s">
        <v>498</v>
      </c>
      <c r="B6647" t="s">
        <v>134</v>
      </c>
      <c r="C6647" t="s">
        <v>497</v>
      </c>
      <c r="D6647" t="s">
        <v>54</v>
      </c>
      <c r="E6647" t="s">
        <v>6334</v>
      </c>
      <c r="F6647">
        <v>1.7000000000000001E-2</v>
      </c>
      <c r="G6647">
        <v>1.7000000000000001E-2</v>
      </c>
      <c r="H6647">
        <v>1</v>
      </c>
      <c r="J6647" t="s">
        <v>498</v>
      </c>
      <c r="K6647" t="s">
        <v>356</v>
      </c>
      <c r="L6647" t="s">
        <v>480</v>
      </c>
      <c r="M6647" t="s">
        <v>7663</v>
      </c>
      <c r="N6647" t="s">
        <v>5560</v>
      </c>
      <c r="O6647">
        <v>0</v>
      </c>
      <c r="P6647">
        <v>0</v>
      </c>
      <c r="Q6647">
        <v>1</v>
      </c>
    </row>
    <row r="6648" spans="1:17" x14ac:dyDescent="0.2">
      <c r="A6648" t="s">
        <v>498</v>
      </c>
      <c r="B6648" t="s">
        <v>134</v>
      </c>
      <c r="C6648" t="s">
        <v>497</v>
      </c>
      <c r="D6648" t="s">
        <v>54</v>
      </c>
      <c r="E6648" t="s">
        <v>6335</v>
      </c>
      <c r="F6648">
        <v>1.7000000000000001E-2</v>
      </c>
      <c r="G6648">
        <v>1.7000000000000001E-2</v>
      </c>
      <c r="H6648">
        <v>1</v>
      </c>
      <c r="J6648" t="s">
        <v>498</v>
      </c>
      <c r="K6648" t="s">
        <v>356</v>
      </c>
      <c r="L6648" t="s">
        <v>480</v>
      </c>
      <c r="M6648" t="s">
        <v>7663</v>
      </c>
      <c r="N6648" t="s">
        <v>5561</v>
      </c>
      <c r="O6648">
        <v>0</v>
      </c>
      <c r="P6648">
        <v>0</v>
      </c>
      <c r="Q6648">
        <v>1</v>
      </c>
    </row>
    <row r="6649" spans="1:17" x14ac:dyDescent="0.2">
      <c r="A6649" t="s">
        <v>498</v>
      </c>
      <c r="B6649" t="s">
        <v>134</v>
      </c>
      <c r="C6649" t="s">
        <v>497</v>
      </c>
      <c r="D6649" t="s">
        <v>54</v>
      </c>
      <c r="E6649" t="s">
        <v>6336</v>
      </c>
      <c r="F6649">
        <v>1.7999999999999999E-2</v>
      </c>
      <c r="G6649">
        <v>1.7999999999999999E-2</v>
      </c>
      <c r="H6649">
        <v>1</v>
      </c>
      <c r="J6649" t="s">
        <v>498</v>
      </c>
      <c r="K6649" t="s">
        <v>356</v>
      </c>
      <c r="L6649" t="s">
        <v>480</v>
      </c>
      <c r="M6649" t="s">
        <v>7663</v>
      </c>
      <c r="N6649" t="s">
        <v>5562</v>
      </c>
      <c r="O6649">
        <v>0</v>
      </c>
      <c r="P6649">
        <v>0</v>
      </c>
      <c r="Q6649">
        <v>1</v>
      </c>
    </row>
    <row r="6650" spans="1:17" x14ac:dyDescent="0.2">
      <c r="A6650" t="s">
        <v>498</v>
      </c>
      <c r="B6650" t="s">
        <v>134</v>
      </c>
      <c r="C6650" t="s">
        <v>497</v>
      </c>
      <c r="D6650" t="s">
        <v>54</v>
      </c>
      <c r="E6650" t="s">
        <v>6337</v>
      </c>
      <c r="F6650">
        <v>1.9E-2</v>
      </c>
      <c r="G6650">
        <v>1.9E-2</v>
      </c>
      <c r="H6650">
        <v>1</v>
      </c>
      <c r="J6650" t="s">
        <v>498</v>
      </c>
      <c r="K6650" t="s">
        <v>356</v>
      </c>
      <c r="L6650" t="s">
        <v>480</v>
      </c>
      <c r="M6650" t="s">
        <v>7663</v>
      </c>
      <c r="N6650" t="s">
        <v>5563</v>
      </c>
      <c r="O6650">
        <v>0</v>
      </c>
      <c r="P6650">
        <v>0</v>
      </c>
      <c r="Q6650">
        <v>1</v>
      </c>
    </row>
    <row r="6651" spans="1:17" x14ac:dyDescent="0.2">
      <c r="A6651" t="s">
        <v>498</v>
      </c>
      <c r="B6651" t="s">
        <v>134</v>
      </c>
      <c r="C6651" t="s">
        <v>497</v>
      </c>
      <c r="D6651" t="s">
        <v>54</v>
      </c>
      <c r="E6651" t="s">
        <v>6338</v>
      </c>
      <c r="F6651">
        <v>9.6000000000000002E-2</v>
      </c>
      <c r="G6651">
        <v>9.6000000000000002E-2</v>
      </c>
      <c r="H6651">
        <v>1</v>
      </c>
      <c r="J6651" t="s">
        <v>498</v>
      </c>
      <c r="K6651" t="s">
        <v>356</v>
      </c>
      <c r="L6651" t="s">
        <v>480</v>
      </c>
      <c r="M6651" t="s">
        <v>7663</v>
      </c>
      <c r="N6651" t="s">
        <v>5564</v>
      </c>
      <c r="O6651">
        <v>0</v>
      </c>
      <c r="P6651">
        <v>0</v>
      </c>
      <c r="Q6651">
        <v>1</v>
      </c>
    </row>
    <row r="6652" spans="1:17" x14ac:dyDescent="0.2">
      <c r="A6652" t="s">
        <v>498</v>
      </c>
      <c r="B6652" t="s">
        <v>134</v>
      </c>
      <c r="C6652" t="s">
        <v>497</v>
      </c>
      <c r="D6652" t="s">
        <v>54</v>
      </c>
      <c r="E6652" t="s">
        <v>6339</v>
      </c>
      <c r="F6652">
        <v>0.02</v>
      </c>
      <c r="G6652">
        <v>0.02</v>
      </c>
      <c r="H6652">
        <v>1</v>
      </c>
      <c r="J6652" t="s">
        <v>498</v>
      </c>
      <c r="K6652" t="s">
        <v>356</v>
      </c>
      <c r="L6652" t="s">
        <v>480</v>
      </c>
      <c r="M6652" t="s">
        <v>7663</v>
      </c>
      <c r="N6652" t="s">
        <v>5565</v>
      </c>
      <c r="O6652">
        <v>0</v>
      </c>
      <c r="P6652">
        <v>0</v>
      </c>
      <c r="Q6652">
        <v>1</v>
      </c>
    </row>
    <row r="6653" spans="1:17" x14ac:dyDescent="0.2">
      <c r="A6653" t="s">
        <v>498</v>
      </c>
      <c r="B6653" t="s">
        <v>134</v>
      </c>
      <c r="C6653" t="s">
        <v>497</v>
      </c>
      <c r="D6653" t="s">
        <v>54</v>
      </c>
      <c r="E6653" t="s">
        <v>6340</v>
      </c>
      <c r="F6653">
        <v>1.9E-2</v>
      </c>
      <c r="G6653">
        <v>1.9E-2</v>
      </c>
      <c r="H6653">
        <v>1</v>
      </c>
      <c r="J6653" t="s">
        <v>498</v>
      </c>
      <c r="K6653" t="s">
        <v>356</v>
      </c>
      <c r="L6653" t="s">
        <v>480</v>
      </c>
      <c r="M6653" t="s">
        <v>7663</v>
      </c>
      <c r="N6653" t="s">
        <v>5566</v>
      </c>
      <c r="O6653">
        <v>0</v>
      </c>
      <c r="P6653">
        <v>0</v>
      </c>
      <c r="Q6653">
        <v>1</v>
      </c>
    </row>
    <row r="6654" spans="1:17" x14ac:dyDescent="0.2">
      <c r="A6654" t="s">
        <v>498</v>
      </c>
      <c r="B6654" t="s">
        <v>134</v>
      </c>
      <c r="C6654" t="s">
        <v>497</v>
      </c>
      <c r="D6654" t="s">
        <v>54</v>
      </c>
      <c r="E6654" t="s">
        <v>6341</v>
      </c>
      <c r="F6654">
        <v>1.9E-2</v>
      </c>
      <c r="G6654">
        <v>1.9E-2</v>
      </c>
      <c r="H6654">
        <v>1</v>
      </c>
      <c r="J6654" t="s">
        <v>498</v>
      </c>
      <c r="K6654" t="s">
        <v>356</v>
      </c>
      <c r="L6654" t="s">
        <v>480</v>
      </c>
      <c r="M6654" t="s">
        <v>7663</v>
      </c>
      <c r="N6654" t="s">
        <v>5567</v>
      </c>
      <c r="O6654">
        <v>0</v>
      </c>
      <c r="P6654">
        <v>0</v>
      </c>
      <c r="Q6654">
        <v>1</v>
      </c>
    </row>
    <row r="6655" spans="1:17" x14ac:dyDescent="0.2">
      <c r="A6655" t="s">
        <v>498</v>
      </c>
      <c r="B6655" t="s">
        <v>134</v>
      </c>
      <c r="C6655" t="s">
        <v>497</v>
      </c>
      <c r="D6655" t="s">
        <v>54</v>
      </c>
      <c r="E6655" t="s">
        <v>6342</v>
      </c>
      <c r="F6655">
        <v>1.9E-2</v>
      </c>
      <c r="G6655">
        <v>1.9E-2</v>
      </c>
      <c r="H6655">
        <v>1</v>
      </c>
      <c r="J6655" t="s">
        <v>498</v>
      </c>
      <c r="K6655" t="s">
        <v>356</v>
      </c>
      <c r="L6655" t="s">
        <v>480</v>
      </c>
      <c r="M6655" t="s">
        <v>7663</v>
      </c>
      <c r="N6655" t="s">
        <v>5568</v>
      </c>
      <c r="O6655">
        <v>0</v>
      </c>
      <c r="P6655">
        <v>0</v>
      </c>
      <c r="Q6655">
        <v>1</v>
      </c>
    </row>
    <row r="6656" spans="1:17" x14ac:dyDescent="0.2">
      <c r="A6656" t="s">
        <v>498</v>
      </c>
      <c r="B6656" t="s">
        <v>134</v>
      </c>
      <c r="C6656" t="s">
        <v>497</v>
      </c>
      <c r="D6656" t="s">
        <v>54</v>
      </c>
      <c r="E6656" t="s">
        <v>6343</v>
      </c>
      <c r="F6656">
        <v>0.02</v>
      </c>
      <c r="G6656">
        <v>0.02</v>
      </c>
      <c r="H6656">
        <v>1</v>
      </c>
      <c r="J6656" t="s">
        <v>498</v>
      </c>
      <c r="K6656" t="s">
        <v>356</v>
      </c>
      <c r="L6656" t="s">
        <v>480</v>
      </c>
      <c r="M6656" t="s">
        <v>7663</v>
      </c>
      <c r="N6656" t="s">
        <v>5569</v>
      </c>
      <c r="O6656">
        <v>0</v>
      </c>
      <c r="P6656">
        <v>0</v>
      </c>
      <c r="Q6656">
        <v>1</v>
      </c>
    </row>
    <row r="6657" spans="1:17" x14ac:dyDescent="0.2">
      <c r="A6657" t="s">
        <v>498</v>
      </c>
      <c r="B6657" t="s">
        <v>134</v>
      </c>
      <c r="C6657" t="s">
        <v>497</v>
      </c>
      <c r="D6657" t="s">
        <v>54</v>
      </c>
      <c r="E6657" t="s">
        <v>6344</v>
      </c>
      <c r="F6657">
        <v>0.02</v>
      </c>
      <c r="G6657">
        <v>0.02</v>
      </c>
      <c r="H6657">
        <v>1</v>
      </c>
      <c r="J6657" t="s">
        <v>498</v>
      </c>
      <c r="K6657" t="s">
        <v>356</v>
      </c>
      <c r="L6657" t="s">
        <v>480</v>
      </c>
      <c r="M6657" t="s">
        <v>7663</v>
      </c>
      <c r="N6657" t="s">
        <v>5570</v>
      </c>
      <c r="O6657">
        <v>0</v>
      </c>
      <c r="P6657">
        <v>0</v>
      </c>
      <c r="Q6657">
        <v>1</v>
      </c>
    </row>
    <row r="6658" spans="1:17" x14ac:dyDescent="0.2">
      <c r="A6658" t="s">
        <v>498</v>
      </c>
      <c r="B6658" t="s">
        <v>134</v>
      </c>
      <c r="C6658" t="s">
        <v>497</v>
      </c>
      <c r="D6658" t="s">
        <v>54</v>
      </c>
      <c r="E6658" t="s">
        <v>6345</v>
      </c>
      <c r="F6658">
        <v>0.02</v>
      </c>
      <c r="G6658">
        <v>0.02</v>
      </c>
      <c r="H6658">
        <v>1</v>
      </c>
      <c r="J6658" t="s">
        <v>498</v>
      </c>
      <c r="K6658" t="s">
        <v>356</v>
      </c>
      <c r="L6658" t="s">
        <v>480</v>
      </c>
      <c r="M6658" t="s">
        <v>7663</v>
      </c>
      <c r="N6658" t="s">
        <v>5571</v>
      </c>
      <c r="O6658">
        <v>0</v>
      </c>
      <c r="P6658">
        <v>0</v>
      </c>
      <c r="Q6658">
        <v>1</v>
      </c>
    </row>
    <row r="6659" spans="1:17" x14ac:dyDescent="0.2">
      <c r="A6659" t="s">
        <v>498</v>
      </c>
      <c r="B6659" t="s">
        <v>134</v>
      </c>
      <c r="C6659" t="s">
        <v>497</v>
      </c>
      <c r="D6659" t="s">
        <v>54</v>
      </c>
      <c r="E6659" t="s">
        <v>6346</v>
      </c>
      <c r="F6659">
        <v>0.02</v>
      </c>
      <c r="G6659">
        <v>0.02</v>
      </c>
      <c r="H6659">
        <v>1</v>
      </c>
      <c r="J6659" t="s">
        <v>498</v>
      </c>
      <c r="K6659" t="s">
        <v>356</v>
      </c>
      <c r="L6659" t="s">
        <v>480</v>
      </c>
      <c r="M6659" t="s">
        <v>7663</v>
      </c>
      <c r="N6659" t="s">
        <v>5572</v>
      </c>
      <c r="O6659">
        <v>0</v>
      </c>
      <c r="P6659">
        <v>0</v>
      </c>
      <c r="Q6659">
        <v>1</v>
      </c>
    </row>
    <row r="6660" spans="1:17" x14ac:dyDescent="0.2">
      <c r="A6660" t="s">
        <v>498</v>
      </c>
      <c r="B6660" t="s">
        <v>134</v>
      </c>
      <c r="C6660" t="s">
        <v>497</v>
      </c>
      <c r="D6660" t="s">
        <v>54</v>
      </c>
      <c r="E6660" t="s">
        <v>6347</v>
      </c>
      <c r="F6660">
        <v>0.02</v>
      </c>
      <c r="G6660">
        <v>0.02</v>
      </c>
      <c r="H6660">
        <v>1</v>
      </c>
      <c r="J6660" t="s">
        <v>498</v>
      </c>
      <c r="K6660" t="s">
        <v>356</v>
      </c>
      <c r="L6660" t="s">
        <v>480</v>
      </c>
      <c r="M6660" t="s">
        <v>7663</v>
      </c>
      <c r="N6660" t="s">
        <v>5573</v>
      </c>
      <c r="O6660">
        <v>0</v>
      </c>
      <c r="P6660">
        <v>0</v>
      </c>
      <c r="Q6660">
        <v>1</v>
      </c>
    </row>
    <row r="6661" spans="1:17" x14ac:dyDescent="0.2">
      <c r="A6661" t="s">
        <v>498</v>
      </c>
      <c r="B6661" t="s">
        <v>134</v>
      </c>
      <c r="C6661" t="s">
        <v>497</v>
      </c>
      <c r="D6661" t="s">
        <v>54</v>
      </c>
      <c r="E6661" t="s">
        <v>6348</v>
      </c>
      <c r="F6661">
        <v>0.02</v>
      </c>
      <c r="G6661">
        <v>0.02</v>
      </c>
      <c r="H6661">
        <v>1</v>
      </c>
      <c r="J6661" t="s">
        <v>498</v>
      </c>
      <c r="K6661" t="s">
        <v>356</v>
      </c>
      <c r="L6661" t="s">
        <v>480</v>
      </c>
      <c r="M6661" t="s">
        <v>7663</v>
      </c>
      <c r="N6661" t="s">
        <v>5574</v>
      </c>
      <c r="O6661">
        <v>0</v>
      </c>
      <c r="P6661">
        <v>0</v>
      </c>
      <c r="Q6661">
        <v>1</v>
      </c>
    </row>
    <row r="6662" spans="1:17" x14ac:dyDescent="0.2">
      <c r="A6662" t="s">
        <v>498</v>
      </c>
      <c r="B6662" t="s">
        <v>134</v>
      </c>
      <c r="C6662" t="s">
        <v>497</v>
      </c>
      <c r="D6662" t="s">
        <v>54</v>
      </c>
      <c r="E6662" t="s">
        <v>6349</v>
      </c>
      <c r="F6662">
        <v>0.02</v>
      </c>
      <c r="G6662">
        <v>0.02</v>
      </c>
      <c r="H6662">
        <v>1</v>
      </c>
      <c r="J6662" t="s">
        <v>498</v>
      </c>
      <c r="K6662" t="s">
        <v>356</v>
      </c>
      <c r="L6662" t="s">
        <v>480</v>
      </c>
      <c r="M6662" t="s">
        <v>7663</v>
      </c>
      <c r="N6662" t="s">
        <v>5575</v>
      </c>
      <c r="O6662">
        <v>0</v>
      </c>
      <c r="P6662">
        <v>0</v>
      </c>
      <c r="Q6662">
        <v>1</v>
      </c>
    </row>
    <row r="6663" spans="1:17" x14ac:dyDescent="0.2">
      <c r="A6663" t="s">
        <v>498</v>
      </c>
      <c r="B6663" t="s">
        <v>134</v>
      </c>
      <c r="C6663" t="s">
        <v>497</v>
      </c>
      <c r="D6663" t="s">
        <v>54</v>
      </c>
      <c r="E6663" t="s">
        <v>6350</v>
      </c>
      <c r="F6663">
        <v>1.9E-2</v>
      </c>
      <c r="G6663">
        <v>1.9E-2</v>
      </c>
      <c r="H6663">
        <v>1</v>
      </c>
      <c r="J6663" t="s">
        <v>498</v>
      </c>
      <c r="K6663" t="s">
        <v>356</v>
      </c>
      <c r="L6663" t="s">
        <v>480</v>
      </c>
      <c r="M6663" t="s">
        <v>7663</v>
      </c>
      <c r="N6663" t="s">
        <v>5576</v>
      </c>
      <c r="O6663">
        <v>0</v>
      </c>
      <c r="P6663">
        <v>0</v>
      </c>
      <c r="Q6663">
        <v>1</v>
      </c>
    </row>
    <row r="6664" spans="1:17" x14ac:dyDescent="0.2">
      <c r="A6664" t="s">
        <v>498</v>
      </c>
      <c r="B6664" t="s">
        <v>134</v>
      </c>
      <c r="C6664" t="s">
        <v>497</v>
      </c>
      <c r="D6664" t="s">
        <v>54</v>
      </c>
      <c r="E6664" t="s">
        <v>6351</v>
      </c>
      <c r="F6664">
        <v>1.9E-2</v>
      </c>
      <c r="G6664">
        <v>1.9E-2</v>
      </c>
      <c r="H6664">
        <v>1</v>
      </c>
      <c r="J6664" t="s">
        <v>498</v>
      </c>
      <c r="K6664" t="s">
        <v>356</v>
      </c>
      <c r="L6664" t="s">
        <v>480</v>
      </c>
      <c r="M6664" t="s">
        <v>7663</v>
      </c>
      <c r="N6664" t="s">
        <v>5577</v>
      </c>
      <c r="O6664">
        <v>0</v>
      </c>
      <c r="P6664">
        <v>0</v>
      </c>
      <c r="Q6664">
        <v>1</v>
      </c>
    </row>
    <row r="6665" spans="1:17" x14ac:dyDescent="0.2">
      <c r="A6665" t="s">
        <v>498</v>
      </c>
      <c r="B6665" t="s">
        <v>134</v>
      </c>
      <c r="C6665" t="s">
        <v>497</v>
      </c>
      <c r="D6665" t="s">
        <v>54</v>
      </c>
      <c r="E6665" t="s">
        <v>6352</v>
      </c>
      <c r="F6665">
        <v>1.7999999999999999E-2</v>
      </c>
      <c r="G6665">
        <v>1.7999999999999999E-2</v>
      </c>
      <c r="H6665">
        <v>1</v>
      </c>
      <c r="J6665" t="s">
        <v>498</v>
      </c>
      <c r="K6665" t="s">
        <v>356</v>
      </c>
      <c r="L6665" t="s">
        <v>480</v>
      </c>
      <c r="M6665" t="s">
        <v>7663</v>
      </c>
      <c r="N6665" t="s">
        <v>5578</v>
      </c>
      <c r="O6665">
        <v>0</v>
      </c>
      <c r="P6665">
        <v>0</v>
      </c>
      <c r="Q6665">
        <v>1</v>
      </c>
    </row>
    <row r="6666" spans="1:17" x14ac:dyDescent="0.2">
      <c r="A6666" t="s">
        <v>498</v>
      </c>
      <c r="B6666" t="s">
        <v>134</v>
      </c>
      <c r="C6666" t="s">
        <v>497</v>
      </c>
      <c r="D6666" t="s">
        <v>54</v>
      </c>
      <c r="E6666" t="s">
        <v>6353</v>
      </c>
      <c r="F6666">
        <v>1.7999999999999999E-2</v>
      </c>
      <c r="G6666">
        <v>1.7999999999999999E-2</v>
      </c>
      <c r="H6666">
        <v>1</v>
      </c>
      <c r="J6666" t="s">
        <v>498</v>
      </c>
      <c r="K6666" t="s">
        <v>356</v>
      </c>
      <c r="L6666" t="s">
        <v>480</v>
      </c>
      <c r="M6666" t="s">
        <v>7663</v>
      </c>
      <c r="N6666" t="s">
        <v>5579</v>
      </c>
      <c r="O6666">
        <v>0</v>
      </c>
      <c r="P6666">
        <v>0</v>
      </c>
      <c r="Q6666">
        <v>1</v>
      </c>
    </row>
    <row r="6667" spans="1:17" x14ac:dyDescent="0.2">
      <c r="A6667" t="s">
        <v>498</v>
      </c>
      <c r="B6667" t="s">
        <v>134</v>
      </c>
      <c r="C6667" t="s">
        <v>497</v>
      </c>
      <c r="D6667" t="s">
        <v>54</v>
      </c>
      <c r="E6667" t="s">
        <v>6354</v>
      </c>
      <c r="F6667">
        <v>1.7999999999999999E-2</v>
      </c>
      <c r="G6667">
        <v>1.7999999999999999E-2</v>
      </c>
      <c r="H6667">
        <v>1</v>
      </c>
      <c r="J6667" t="s">
        <v>498</v>
      </c>
      <c r="K6667" t="s">
        <v>356</v>
      </c>
      <c r="L6667" t="s">
        <v>480</v>
      </c>
      <c r="M6667" t="s">
        <v>7663</v>
      </c>
      <c r="N6667" t="s">
        <v>5580</v>
      </c>
      <c r="O6667">
        <v>0</v>
      </c>
      <c r="P6667">
        <v>0</v>
      </c>
      <c r="Q6667">
        <v>1</v>
      </c>
    </row>
    <row r="6668" spans="1:17" x14ac:dyDescent="0.2">
      <c r="A6668" t="s">
        <v>498</v>
      </c>
      <c r="B6668" t="s">
        <v>134</v>
      </c>
      <c r="C6668" t="s">
        <v>497</v>
      </c>
      <c r="D6668" t="s">
        <v>54</v>
      </c>
      <c r="E6668" t="s">
        <v>6355</v>
      </c>
      <c r="F6668">
        <v>1.7999999999999999E-2</v>
      </c>
      <c r="G6668">
        <v>1.7999999999999999E-2</v>
      </c>
      <c r="H6668">
        <v>1</v>
      </c>
      <c r="J6668" t="s">
        <v>498</v>
      </c>
      <c r="K6668" t="s">
        <v>356</v>
      </c>
      <c r="L6668" t="s">
        <v>480</v>
      </c>
      <c r="M6668" t="s">
        <v>7663</v>
      </c>
      <c r="N6668" t="s">
        <v>5581</v>
      </c>
      <c r="O6668">
        <v>0</v>
      </c>
      <c r="P6668">
        <v>0</v>
      </c>
      <c r="Q6668">
        <v>1</v>
      </c>
    </row>
    <row r="6669" spans="1:17" x14ac:dyDescent="0.2">
      <c r="A6669" t="s">
        <v>498</v>
      </c>
      <c r="B6669" t="s">
        <v>134</v>
      </c>
      <c r="C6669" t="s">
        <v>497</v>
      </c>
      <c r="D6669" t="s">
        <v>54</v>
      </c>
      <c r="E6669" t="s">
        <v>6356</v>
      </c>
      <c r="F6669">
        <v>1.7999999999999999E-2</v>
      </c>
      <c r="G6669">
        <v>1.7999999999999999E-2</v>
      </c>
      <c r="H6669">
        <v>1</v>
      </c>
      <c r="J6669" t="s">
        <v>498</v>
      </c>
      <c r="K6669" t="s">
        <v>356</v>
      </c>
      <c r="L6669" t="s">
        <v>480</v>
      </c>
      <c r="M6669" t="s">
        <v>7663</v>
      </c>
      <c r="N6669" t="s">
        <v>5582</v>
      </c>
      <c r="O6669">
        <v>0</v>
      </c>
      <c r="P6669">
        <v>0</v>
      </c>
      <c r="Q6669">
        <v>1</v>
      </c>
    </row>
    <row r="6670" spans="1:17" x14ac:dyDescent="0.2">
      <c r="A6670" t="s">
        <v>498</v>
      </c>
      <c r="B6670" t="s">
        <v>134</v>
      </c>
      <c r="C6670" t="s">
        <v>497</v>
      </c>
      <c r="D6670" t="s">
        <v>54</v>
      </c>
      <c r="E6670" t="s">
        <v>6357</v>
      </c>
      <c r="F6670">
        <v>1.7000000000000001E-2</v>
      </c>
      <c r="G6670">
        <v>1.7000000000000001E-2</v>
      </c>
      <c r="H6670">
        <v>1</v>
      </c>
      <c r="J6670" t="s">
        <v>498</v>
      </c>
      <c r="K6670" t="s">
        <v>356</v>
      </c>
      <c r="L6670" t="s">
        <v>480</v>
      </c>
      <c r="M6670" t="s">
        <v>7663</v>
      </c>
      <c r="N6670" t="s">
        <v>5583</v>
      </c>
      <c r="O6670">
        <v>0</v>
      </c>
      <c r="P6670">
        <v>0</v>
      </c>
      <c r="Q6670">
        <v>1</v>
      </c>
    </row>
    <row r="6671" spans="1:17" x14ac:dyDescent="0.2">
      <c r="A6671" t="s">
        <v>498</v>
      </c>
      <c r="B6671" t="s">
        <v>134</v>
      </c>
      <c r="C6671" t="s">
        <v>497</v>
      </c>
      <c r="D6671" t="s">
        <v>54</v>
      </c>
      <c r="E6671" t="s">
        <v>6358</v>
      </c>
      <c r="F6671">
        <v>1.7000000000000001E-2</v>
      </c>
      <c r="G6671">
        <v>1.7000000000000001E-2</v>
      </c>
      <c r="H6671">
        <v>1</v>
      </c>
      <c r="J6671" t="s">
        <v>498</v>
      </c>
      <c r="K6671" t="s">
        <v>356</v>
      </c>
      <c r="L6671" t="s">
        <v>480</v>
      </c>
      <c r="M6671" t="s">
        <v>7663</v>
      </c>
      <c r="N6671" t="s">
        <v>5584</v>
      </c>
      <c r="O6671">
        <v>0</v>
      </c>
      <c r="P6671">
        <v>0</v>
      </c>
      <c r="Q6671">
        <v>1</v>
      </c>
    </row>
    <row r="6672" spans="1:17" x14ac:dyDescent="0.2">
      <c r="A6672" t="s">
        <v>498</v>
      </c>
      <c r="B6672" t="s">
        <v>134</v>
      </c>
      <c r="C6672" t="s">
        <v>497</v>
      </c>
      <c r="D6672" t="s">
        <v>54</v>
      </c>
      <c r="E6672" t="s">
        <v>6359</v>
      </c>
      <c r="F6672">
        <v>1.7000000000000001E-2</v>
      </c>
      <c r="G6672">
        <v>1.7000000000000001E-2</v>
      </c>
      <c r="H6672">
        <v>1</v>
      </c>
      <c r="J6672" t="s">
        <v>498</v>
      </c>
      <c r="K6672" t="s">
        <v>356</v>
      </c>
      <c r="L6672" t="s">
        <v>480</v>
      </c>
      <c r="M6672" t="s">
        <v>7663</v>
      </c>
      <c r="N6672" t="s">
        <v>5585</v>
      </c>
      <c r="O6672">
        <v>0</v>
      </c>
      <c r="P6672">
        <v>0</v>
      </c>
      <c r="Q6672">
        <v>1</v>
      </c>
    </row>
    <row r="6673" spans="1:17" x14ac:dyDescent="0.2">
      <c r="A6673" t="s">
        <v>498</v>
      </c>
      <c r="B6673" t="s">
        <v>134</v>
      </c>
      <c r="C6673" t="s">
        <v>497</v>
      </c>
      <c r="D6673" t="s">
        <v>54</v>
      </c>
      <c r="E6673" t="s">
        <v>6360</v>
      </c>
      <c r="F6673">
        <v>1.7000000000000001E-2</v>
      </c>
      <c r="G6673">
        <v>1.7000000000000001E-2</v>
      </c>
      <c r="H6673">
        <v>1</v>
      </c>
      <c r="J6673" t="s">
        <v>498</v>
      </c>
      <c r="K6673" t="s">
        <v>356</v>
      </c>
      <c r="L6673" t="s">
        <v>480</v>
      </c>
      <c r="M6673" t="s">
        <v>7663</v>
      </c>
      <c r="N6673" t="s">
        <v>5586</v>
      </c>
      <c r="O6673">
        <v>0</v>
      </c>
      <c r="P6673">
        <v>0</v>
      </c>
      <c r="Q6673">
        <v>1</v>
      </c>
    </row>
    <row r="6674" spans="1:17" x14ac:dyDescent="0.2">
      <c r="A6674" t="s">
        <v>498</v>
      </c>
      <c r="B6674" t="s">
        <v>134</v>
      </c>
      <c r="C6674" t="s">
        <v>497</v>
      </c>
      <c r="D6674" t="s">
        <v>54</v>
      </c>
      <c r="E6674" t="s">
        <v>6361</v>
      </c>
      <c r="F6674">
        <v>1.7000000000000001E-2</v>
      </c>
      <c r="G6674">
        <v>1.7000000000000001E-2</v>
      </c>
      <c r="H6674">
        <v>1</v>
      </c>
      <c r="J6674" t="s">
        <v>498</v>
      </c>
      <c r="K6674" t="s">
        <v>356</v>
      </c>
      <c r="L6674" t="s">
        <v>480</v>
      </c>
      <c r="M6674" t="s">
        <v>7663</v>
      </c>
      <c r="N6674" t="s">
        <v>5587</v>
      </c>
      <c r="O6674">
        <v>0</v>
      </c>
      <c r="P6674">
        <v>0</v>
      </c>
      <c r="Q6674">
        <v>1</v>
      </c>
    </row>
    <row r="6675" spans="1:17" x14ac:dyDescent="0.2">
      <c r="A6675" t="s">
        <v>498</v>
      </c>
      <c r="B6675" t="s">
        <v>134</v>
      </c>
      <c r="C6675" t="s">
        <v>497</v>
      </c>
      <c r="D6675" t="s">
        <v>54</v>
      </c>
      <c r="E6675" t="s">
        <v>6362</v>
      </c>
      <c r="F6675">
        <v>1.7000000000000001E-2</v>
      </c>
      <c r="G6675">
        <v>1.7000000000000001E-2</v>
      </c>
      <c r="H6675">
        <v>1</v>
      </c>
      <c r="J6675" t="s">
        <v>498</v>
      </c>
      <c r="K6675" t="s">
        <v>356</v>
      </c>
      <c r="L6675" t="s">
        <v>480</v>
      </c>
      <c r="M6675" t="s">
        <v>7663</v>
      </c>
      <c r="N6675" t="s">
        <v>5588</v>
      </c>
      <c r="O6675">
        <v>0</v>
      </c>
      <c r="P6675">
        <v>0</v>
      </c>
      <c r="Q6675">
        <v>1</v>
      </c>
    </row>
    <row r="6676" spans="1:17" x14ac:dyDescent="0.2">
      <c r="A6676" t="s">
        <v>498</v>
      </c>
      <c r="B6676" t="s">
        <v>134</v>
      </c>
      <c r="C6676" t="s">
        <v>497</v>
      </c>
      <c r="D6676" t="s">
        <v>54</v>
      </c>
      <c r="E6676" t="s">
        <v>6363</v>
      </c>
      <c r="F6676">
        <v>1.7999999999999999E-2</v>
      </c>
      <c r="G6676">
        <v>1.7999999999999999E-2</v>
      </c>
      <c r="H6676">
        <v>1</v>
      </c>
      <c r="J6676" t="s">
        <v>498</v>
      </c>
      <c r="K6676" t="s">
        <v>356</v>
      </c>
      <c r="L6676" t="s">
        <v>480</v>
      </c>
      <c r="M6676" t="s">
        <v>7663</v>
      </c>
      <c r="N6676" t="s">
        <v>5589</v>
      </c>
      <c r="O6676">
        <v>0</v>
      </c>
      <c r="P6676">
        <v>0</v>
      </c>
      <c r="Q6676">
        <v>1</v>
      </c>
    </row>
    <row r="6677" spans="1:17" x14ac:dyDescent="0.2">
      <c r="A6677" t="s">
        <v>498</v>
      </c>
      <c r="B6677" t="s">
        <v>134</v>
      </c>
      <c r="C6677" t="s">
        <v>497</v>
      </c>
      <c r="D6677" t="s">
        <v>54</v>
      </c>
      <c r="E6677" t="s">
        <v>6364</v>
      </c>
      <c r="F6677">
        <v>1.7999999999999999E-2</v>
      </c>
      <c r="G6677">
        <v>1.7999999999999999E-2</v>
      </c>
      <c r="H6677">
        <v>1</v>
      </c>
      <c r="J6677" t="s">
        <v>498</v>
      </c>
      <c r="K6677" t="s">
        <v>356</v>
      </c>
      <c r="L6677" t="s">
        <v>480</v>
      </c>
      <c r="M6677" t="s">
        <v>7663</v>
      </c>
      <c r="N6677" t="s">
        <v>5590</v>
      </c>
      <c r="O6677">
        <v>0</v>
      </c>
      <c r="P6677">
        <v>0</v>
      </c>
      <c r="Q6677">
        <v>1</v>
      </c>
    </row>
    <row r="6678" spans="1:17" x14ac:dyDescent="0.2">
      <c r="A6678" t="s">
        <v>498</v>
      </c>
      <c r="B6678" t="s">
        <v>134</v>
      </c>
      <c r="C6678" t="s">
        <v>497</v>
      </c>
      <c r="D6678" t="s">
        <v>54</v>
      </c>
      <c r="E6678" t="s">
        <v>6365</v>
      </c>
      <c r="F6678">
        <v>1.7999999999999999E-2</v>
      </c>
      <c r="G6678">
        <v>1.7999999999999999E-2</v>
      </c>
      <c r="H6678">
        <v>1</v>
      </c>
      <c r="J6678" t="s">
        <v>498</v>
      </c>
      <c r="K6678" t="s">
        <v>356</v>
      </c>
      <c r="L6678" t="s">
        <v>480</v>
      </c>
      <c r="M6678" t="s">
        <v>7663</v>
      </c>
      <c r="N6678" t="s">
        <v>5591</v>
      </c>
      <c r="O6678">
        <v>0</v>
      </c>
      <c r="P6678">
        <v>0</v>
      </c>
      <c r="Q6678">
        <v>1</v>
      </c>
    </row>
    <row r="6679" spans="1:17" x14ac:dyDescent="0.2">
      <c r="A6679" t="s">
        <v>498</v>
      </c>
      <c r="B6679" t="s">
        <v>134</v>
      </c>
      <c r="C6679" t="s">
        <v>497</v>
      </c>
      <c r="D6679" t="s">
        <v>54</v>
      </c>
      <c r="E6679" t="s">
        <v>6366</v>
      </c>
      <c r="F6679">
        <v>1.7999999999999999E-2</v>
      </c>
      <c r="G6679">
        <v>1.7999999999999999E-2</v>
      </c>
      <c r="H6679">
        <v>1</v>
      </c>
      <c r="J6679" t="s">
        <v>498</v>
      </c>
      <c r="K6679" t="s">
        <v>356</v>
      </c>
      <c r="L6679" t="s">
        <v>480</v>
      </c>
      <c r="M6679" t="s">
        <v>7663</v>
      </c>
      <c r="N6679" t="s">
        <v>5592</v>
      </c>
      <c r="O6679">
        <v>0</v>
      </c>
      <c r="P6679">
        <v>0</v>
      </c>
      <c r="Q6679">
        <v>1</v>
      </c>
    </row>
    <row r="6680" spans="1:17" x14ac:dyDescent="0.2">
      <c r="A6680" t="s">
        <v>498</v>
      </c>
      <c r="B6680" t="s">
        <v>134</v>
      </c>
      <c r="C6680" t="s">
        <v>497</v>
      </c>
      <c r="D6680" t="s">
        <v>54</v>
      </c>
      <c r="E6680" t="s">
        <v>6367</v>
      </c>
      <c r="F6680">
        <v>1.7999999999999999E-2</v>
      </c>
      <c r="G6680">
        <v>1.7999999999999999E-2</v>
      </c>
      <c r="H6680">
        <v>1</v>
      </c>
      <c r="J6680" t="s">
        <v>498</v>
      </c>
      <c r="K6680" t="s">
        <v>356</v>
      </c>
      <c r="L6680" t="s">
        <v>480</v>
      </c>
      <c r="M6680" t="s">
        <v>7663</v>
      </c>
      <c r="N6680" t="s">
        <v>5593</v>
      </c>
      <c r="O6680">
        <v>0</v>
      </c>
      <c r="P6680">
        <v>0</v>
      </c>
      <c r="Q6680">
        <v>1</v>
      </c>
    </row>
    <row r="6681" spans="1:17" x14ac:dyDescent="0.2">
      <c r="A6681" t="s">
        <v>498</v>
      </c>
      <c r="B6681" t="s">
        <v>134</v>
      </c>
      <c r="C6681" t="s">
        <v>497</v>
      </c>
      <c r="D6681" t="s">
        <v>54</v>
      </c>
      <c r="E6681" t="s">
        <v>6368</v>
      </c>
      <c r="F6681">
        <v>1.7999999999999999E-2</v>
      </c>
      <c r="G6681">
        <v>1.7999999999999999E-2</v>
      </c>
      <c r="H6681">
        <v>1</v>
      </c>
      <c r="J6681" t="s">
        <v>498</v>
      </c>
      <c r="K6681" t="s">
        <v>356</v>
      </c>
      <c r="L6681" t="s">
        <v>480</v>
      </c>
      <c r="M6681" t="s">
        <v>7663</v>
      </c>
      <c r="N6681" t="s">
        <v>5594</v>
      </c>
      <c r="O6681">
        <v>0</v>
      </c>
      <c r="P6681">
        <v>0</v>
      </c>
      <c r="Q6681">
        <v>1</v>
      </c>
    </row>
    <row r="6682" spans="1:17" x14ac:dyDescent="0.2">
      <c r="A6682" t="s">
        <v>498</v>
      </c>
      <c r="B6682" t="s">
        <v>134</v>
      </c>
      <c r="C6682" t="s">
        <v>497</v>
      </c>
      <c r="D6682" t="s">
        <v>54</v>
      </c>
      <c r="E6682" t="s">
        <v>6369</v>
      </c>
      <c r="F6682">
        <v>1.7999999999999999E-2</v>
      </c>
      <c r="G6682">
        <v>1.7999999999999999E-2</v>
      </c>
      <c r="H6682">
        <v>1</v>
      </c>
      <c r="J6682" t="s">
        <v>498</v>
      </c>
      <c r="K6682" t="s">
        <v>356</v>
      </c>
      <c r="L6682" t="s">
        <v>480</v>
      </c>
      <c r="M6682" t="s">
        <v>7663</v>
      </c>
      <c r="N6682" t="s">
        <v>5595</v>
      </c>
      <c r="O6682">
        <v>0</v>
      </c>
      <c r="P6682">
        <v>0</v>
      </c>
      <c r="Q6682">
        <v>1</v>
      </c>
    </row>
    <row r="6683" spans="1:17" x14ac:dyDescent="0.2">
      <c r="A6683" t="s">
        <v>498</v>
      </c>
      <c r="B6683" t="s">
        <v>134</v>
      </c>
      <c r="C6683" t="s">
        <v>497</v>
      </c>
      <c r="D6683" t="s">
        <v>54</v>
      </c>
      <c r="E6683" t="s">
        <v>6370</v>
      </c>
      <c r="F6683">
        <v>1.7999999999999999E-2</v>
      </c>
      <c r="G6683">
        <v>1.7999999999999999E-2</v>
      </c>
      <c r="H6683">
        <v>1</v>
      </c>
      <c r="J6683" t="s">
        <v>498</v>
      </c>
      <c r="K6683" t="s">
        <v>356</v>
      </c>
      <c r="L6683" t="s">
        <v>480</v>
      </c>
      <c r="M6683" t="s">
        <v>7663</v>
      </c>
      <c r="N6683" t="s">
        <v>5596</v>
      </c>
      <c r="O6683">
        <v>0</v>
      </c>
      <c r="P6683">
        <v>0</v>
      </c>
      <c r="Q6683">
        <v>1</v>
      </c>
    </row>
    <row r="6684" spans="1:17" x14ac:dyDescent="0.2">
      <c r="A6684" t="s">
        <v>498</v>
      </c>
      <c r="B6684" t="s">
        <v>134</v>
      </c>
      <c r="C6684" t="s">
        <v>497</v>
      </c>
      <c r="D6684" t="s">
        <v>54</v>
      </c>
      <c r="E6684" t="s">
        <v>6371</v>
      </c>
      <c r="F6684">
        <v>1.7999999999999999E-2</v>
      </c>
      <c r="G6684">
        <v>1.7999999999999999E-2</v>
      </c>
      <c r="H6684">
        <v>1</v>
      </c>
      <c r="J6684" t="s">
        <v>498</v>
      </c>
      <c r="K6684" t="s">
        <v>356</v>
      </c>
      <c r="L6684" t="s">
        <v>480</v>
      </c>
      <c r="M6684" t="s">
        <v>7663</v>
      </c>
      <c r="N6684" t="s">
        <v>5597</v>
      </c>
      <c r="O6684">
        <v>0</v>
      </c>
      <c r="P6684">
        <v>0</v>
      </c>
      <c r="Q6684">
        <v>1</v>
      </c>
    </row>
    <row r="6685" spans="1:17" x14ac:dyDescent="0.2">
      <c r="A6685" t="s">
        <v>498</v>
      </c>
      <c r="B6685" t="s">
        <v>134</v>
      </c>
      <c r="C6685" t="s">
        <v>497</v>
      </c>
      <c r="D6685" t="s">
        <v>54</v>
      </c>
      <c r="E6685" t="s">
        <v>6372</v>
      </c>
      <c r="F6685">
        <v>1.7999999999999999E-2</v>
      </c>
      <c r="G6685">
        <v>1.7999999999999999E-2</v>
      </c>
      <c r="H6685">
        <v>1</v>
      </c>
      <c r="J6685" t="s">
        <v>498</v>
      </c>
      <c r="K6685" t="s">
        <v>356</v>
      </c>
      <c r="L6685" t="s">
        <v>480</v>
      </c>
      <c r="M6685" t="s">
        <v>7663</v>
      </c>
      <c r="N6685" t="s">
        <v>5598</v>
      </c>
      <c r="O6685">
        <v>0</v>
      </c>
      <c r="P6685">
        <v>0</v>
      </c>
      <c r="Q6685">
        <v>1</v>
      </c>
    </row>
    <row r="6686" spans="1:17" x14ac:dyDescent="0.2">
      <c r="A6686" t="s">
        <v>498</v>
      </c>
      <c r="B6686" t="s">
        <v>134</v>
      </c>
      <c r="C6686" t="s">
        <v>497</v>
      </c>
      <c r="D6686" t="s">
        <v>54</v>
      </c>
      <c r="E6686" t="s">
        <v>6373</v>
      </c>
      <c r="F6686">
        <v>1.7999999999999999E-2</v>
      </c>
      <c r="G6686">
        <v>1.7999999999999999E-2</v>
      </c>
      <c r="H6686">
        <v>1</v>
      </c>
      <c r="J6686" t="s">
        <v>498</v>
      </c>
      <c r="K6686" t="s">
        <v>356</v>
      </c>
      <c r="L6686" t="s">
        <v>480</v>
      </c>
      <c r="M6686" t="s">
        <v>7663</v>
      </c>
      <c r="N6686" t="s">
        <v>5599</v>
      </c>
      <c r="O6686">
        <v>0</v>
      </c>
      <c r="P6686">
        <v>0</v>
      </c>
      <c r="Q6686">
        <v>1</v>
      </c>
    </row>
    <row r="6687" spans="1:17" x14ac:dyDescent="0.2">
      <c r="A6687" t="s">
        <v>498</v>
      </c>
      <c r="B6687" t="s">
        <v>134</v>
      </c>
      <c r="C6687" t="s">
        <v>497</v>
      </c>
      <c r="D6687" t="s">
        <v>54</v>
      </c>
      <c r="E6687" t="s">
        <v>6374</v>
      </c>
      <c r="F6687">
        <v>1.7999999999999999E-2</v>
      </c>
      <c r="G6687">
        <v>1.7999999999999999E-2</v>
      </c>
      <c r="H6687">
        <v>1</v>
      </c>
      <c r="J6687" t="s">
        <v>498</v>
      </c>
      <c r="K6687" t="s">
        <v>356</v>
      </c>
      <c r="L6687" t="s">
        <v>480</v>
      </c>
      <c r="M6687" t="s">
        <v>7663</v>
      </c>
      <c r="N6687" t="s">
        <v>5600</v>
      </c>
      <c r="O6687">
        <v>0</v>
      </c>
      <c r="P6687">
        <v>0</v>
      </c>
      <c r="Q6687">
        <v>1</v>
      </c>
    </row>
    <row r="6688" spans="1:17" x14ac:dyDescent="0.2">
      <c r="A6688" t="s">
        <v>498</v>
      </c>
      <c r="B6688" t="s">
        <v>134</v>
      </c>
      <c r="C6688" t="s">
        <v>497</v>
      </c>
      <c r="D6688" t="s">
        <v>54</v>
      </c>
      <c r="E6688" t="s">
        <v>6375</v>
      </c>
      <c r="F6688">
        <v>1.7999999999999999E-2</v>
      </c>
      <c r="G6688">
        <v>1.7999999999999999E-2</v>
      </c>
      <c r="H6688">
        <v>1</v>
      </c>
      <c r="J6688" t="s">
        <v>498</v>
      </c>
      <c r="K6688" t="s">
        <v>356</v>
      </c>
      <c r="L6688" t="s">
        <v>480</v>
      </c>
      <c r="M6688" t="s">
        <v>7663</v>
      </c>
      <c r="N6688" t="s">
        <v>5601</v>
      </c>
      <c r="O6688">
        <v>0</v>
      </c>
      <c r="P6688">
        <v>0</v>
      </c>
      <c r="Q6688">
        <v>1</v>
      </c>
    </row>
    <row r="6689" spans="1:17" x14ac:dyDescent="0.2">
      <c r="A6689" t="s">
        <v>498</v>
      </c>
      <c r="B6689" t="s">
        <v>134</v>
      </c>
      <c r="C6689" t="s">
        <v>497</v>
      </c>
      <c r="D6689" t="s">
        <v>54</v>
      </c>
      <c r="E6689" t="s">
        <v>6376</v>
      </c>
      <c r="F6689">
        <v>1.7999999999999999E-2</v>
      </c>
      <c r="G6689">
        <v>1.7999999999999999E-2</v>
      </c>
      <c r="H6689">
        <v>1</v>
      </c>
      <c r="J6689" t="s">
        <v>498</v>
      </c>
      <c r="K6689" t="s">
        <v>356</v>
      </c>
      <c r="L6689" t="s">
        <v>480</v>
      </c>
      <c r="M6689" t="s">
        <v>7663</v>
      </c>
      <c r="N6689" t="s">
        <v>5602</v>
      </c>
      <c r="O6689">
        <v>0</v>
      </c>
      <c r="P6689">
        <v>0</v>
      </c>
      <c r="Q6689">
        <v>1</v>
      </c>
    </row>
    <row r="6690" spans="1:17" x14ac:dyDescent="0.2">
      <c r="A6690" t="s">
        <v>498</v>
      </c>
      <c r="B6690" t="s">
        <v>134</v>
      </c>
      <c r="C6690" t="s">
        <v>497</v>
      </c>
      <c r="D6690" t="s">
        <v>54</v>
      </c>
      <c r="E6690" t="s">
        <v>6377</v>
      </c>
      <c r="F6690">
        <v>1.7999999999999999E-2</v>
      </c>
      <c r="G6690">
        <v>1.7999999999999999E-2</v>
      </c>
      <c r="H6690">
        <v>1</v>
      </c>
      <c r="J6690" t="s">
        <v>498</v>
      </c>
      <c r="K6690" t="s">
        <v>356</v>
      </c>
      <c r="L6690" t="s">
        <v>480</v>
      </c>
      <c r="M6690" t="s">
        <v>7663</v>
      </c>
      <c r="N6690" t="s">
        <v>5603</v>
      </c>
      <c r="O6690">
        <v>0</v>
      </c>
      <c r="P6690">
        <v>0</v>
      </c>
      <c r="Q6690">
        <v>1</v>
      </c>
    </row>
    <row r="6691" spans="1:17" x14ac:dyDescent="0.2">
      <c r="A6691" t="s">
        <v>498</v>
      </c>
      <c r="B6691" t="s">
        <v>134</v>
      </c>
      <c r="C6691" t="s">
        <v>497</v>
      </c>
      <c r="D6691" t="s">
        <v>54</v>
      </c>
      <c r="E6691" t="s">
        <v>6378</v>
      </c>
      <c r="F6691">
        <v>1.7999999999999999E-2</v>
      </c>
      <c r="G6691">
        <v>1.7999999999999999E-2</v>
      </c>
      <c r="H6691">
        <v>1</v>
      </c>
      <c r="J6691" t="s">
        <v>498</v>
      </c>
      <c r="K6691" t="s">
        <v>356</v>
      </c>
      <c r="L6691" t="s">
        <v>480</v>
      </c>
      <c r="M6691" t="s">
        <v>7663</v>
      </c>
      <c r="N6691" t="s">
        <v>5604</v>
      </c>
      <c r="O6691">
        <v>0</v>
      </c>
      <c r="P6691">
        <v>0</v>
      </c>
      <c r="Q6691">
        <v>1</v>
      </c>
    </row>
    <row r="6692" spans="1:17" x14ac:dyDescent="0.2">
      <c r="A6692" t="s">
        <v>498</v>
      </c>
      <c r="B6692" t="s">
        <v>134</v>
      </c>
      <c r="C6692" t="s">
        <v>497</v>
      </c>
      <c r="D6692" t="s">
        <v>54</v>
      </c>
      <c r="E6692" t="s">
        <v>6379</v>
      </c>
      <c r="F6692">
        <v>1.7999999999999999E-2</v>
      </c>
      <c r="G6692">
        <v>1.7999999999999999E-2</v>
      </c>
      <c r="H6692">
        <v>1</v>
      </c>
      <c r="J6692" t="s">
        <v>498</v>
      </c>
      <c r="K6692" t="s">
        <v>356</v>
      </c>
      <c r="L6692" t="s">
        <v>480</v>
      </c>
      <c r="M6692" t="s">
        <v>7663</v>
      </c>
      <c r="N6692" t="s">
        <v>5605</v>
      </c>
      <c r="O6692">
        <v>0</v>
      </c>
      <c r="P6692">
        <v>0</v>
      </c>
      <c r="Q6692">
        <v>1</v>
      </c>
    </row>
    <row r="6693" spans="1:17" x14ac:dyDescent="0.2">
      <c r="A6693" t="s">
        <v>498</v>
      </c>
      <c r="B6693" t="s">
        <v>134</v>
      </c>
      <c r="C6693" t="s">
        <v>497</v>
      </c>
      <c r="D6693" t="s">
        <v>54</v>
      </c>
      <c r="E6693" t="s">
        <v>6380</v>
      </c>
      <c r="F6693">
        <v>1.7000000000000001E-2</v>
      </c>
      <c r="G6693">
        <v>1.7000000000000001E-2</v>
      </c>
      <c r="H6693">
        <v>1</v>
      </c>
      <c r="J6693" t="s">
        <v>498</v>
      </c>
      <c r="K6693" t="s">
        <v>356</v>
      </c>
      <c r="L6693" t="s">
        <v>480</v>
      </c>
      <c r="M6693" t="s">
        <v>7663</v>
      </c>
      <c r="N6693" t="s">
        <v>5606</v>
      </c>
      <c r="O6693">
        <v>0</v>
      </c>
      <c r="P6693">
        <v>0</v>
      </c>
      <c r="Q6693">
        <v>1</v>
      </c>
    </row>
    <row r="6694" spans="1:17" x14ac:dyDescent="0.2">
      <c r="A6694" t="s">
        <v>498</v>
      </c>
      <c r="B6694" t="s">
        <v>134</v>
      </c>
      <c r="C6694" t="s">
        <v>497</v>
      </c>
      <c r="D6694" t="s">
        <v>54</v>
      </c>
      <c r="E6694" t="s">
        <v>6381</v>
      </c>
      <c r="F6694">
        <v>1.7000000000000001E-2</v>
      </c>
      <c r="G6694">
        <v>1.7000000000000001E-2</v>
      </c>
      <c r="H6694">
        <v>1</v>
      </c>
      <c r="J6694" t="s">
        <v>498</v>
      </c>
      <c r="K6694" t="s">
        <v>356</v>
      </c>
      <c r="L6694" t="s">
        <v>480</v>
      </c>
      <c r="M6694" t="s">
        <v>7663</v>
      </c>
      <c r="N6694" t="s">
        <v>5607</v>
      </c>
      <c r="O6694">
        <v>0</v>
      </c>
      <c r="P6694">
        <v>0</v>
      </c>
      <c r="Q6694">
        <v>1</v>
      </c>
    </row>
    <row r="6695" spans="1:17" x14ac:dyDescent="0.2">
      <c r="A6695" t="s">
        <v>498</v>
      </c>
      <c r="B6695" t="s">
        <v>134</v>
      </c>
      <c r="C6695" t="s">
        <v>497</v>
      </c>
      <c r="D6695" t="s">
        <v>54</v>
      </c>
      <c r="E6695" t="s">
        <v>6382</v>
      </c>
      <c r="F6695">
        <v>1.7000000000000001E-2</v>
      </c>
      <c r="G6695">
        <v>1.7000000000000001E-2</v>
      </c>
      <c r="H6695">
        <v>1</v>
      </c>
      <c r="J6695" t="s">
        <v>498</v>
      </c>
      <c r="K6695" t="s">
        <v>356</v>
      </c>
      <c r="L6695" t="s">
        <v>480</v>
      </c>
      <c r="M6695" t="s">
        <v>7663</v>
      </c>
      <c r="N6695" t="s">
        <v>5608</v>
      </c>
      <c r="O6695">
        <v>0</v>
      </c>
      <c r="P6695">
        <v>0</v>
      </c>
      <c r="Q6695">
        <v>1</v>
      </c>
    </row>
    <row r="6696" spans="1:17" x14ac:dyDescent="0.2">
      <c r="A6696" t="s">
        <v>498</v>
      </c>
      <c r="B6696" t="s">
        <v>134</v>
      </c>
      <c r="C6696" t="s">
        <v>497</v>
      </c>
      <c r="D6696" t="s">
        <v>54</v>
      </c>
      <c r="E6696" t="s">
        <v>6383</v>
      </c>
      <c r="F6696">
        <v>1.4E-2</v>
      </c>
      <c r="G6696">
        <v>1.4E-2</v>
      </c>
      <c r="H6696">
        <v>1</v>
      </c>
      <c r="J6696" t="s">
        <v>498</v>
      </c>
      <c r="K6696" t="s">
        <v>356</v>
      </c>
      <c r="L6696" t="s">
        <v>480</v>
      </c>
      <c r="M6696" t="s">
        <v>7663</v>
      </c>
      <c r="N6696" t="s">
        <v>5609</v>
      </c>
      <c r="O6696">
        <v>0</v>
      </c>
      <c r="P6696">
        <v>0</v>
      </c>
      <c r="Q6696">
        <v>1</v>
      </c>
    </row>
    <row r="6697" spans="1:17" x14ac:dyDescent="0.2">
      <c r="A6697" t="s">
        <v>498</v>
      </c>
      <c r="B6697" t="s">
        <v>134</v>
      </c>
      <c r="C6697" t="s">
        <v>497</v>
      </c>
      <c r="D6697" t="s">
        <v>54</v>
      </c>
      <c r="E6697" t="s">
        <v>6384</v>
      </c>
      <c r="F6697">
        <v>1.2999999999999999E-2</v>
      </c>
      <c r="G6697">
        <v>1.2999999999999999E-2</v>
      </c>
      <c r="H6697">
        <v>1</v>
      </c>
      <c r="J6697" t="s">
        <v>498</v>
      </c>
      <c r="K6697" t="s">
        <v>356</v>
      </c>
      <c r="L6697" t="s">
        <v>480</v>
      </c>
      <c r="M6697" t="s">
        <v>7663</v>
      </c>
      <c r="N6697" t="s">
        <v>5610</v>
      </c>
      <c r="O6697">
        <v>0</v>
      </c>
      <c r="P6697">
        <v>0</v>
      </c>
      <c r="Q6697">
        <v>1</v>
      </c>
    </row>
    <row r="6698" spans="1:17" x14ac:dyDescent="0.2">
      <c r="A6698" t="s">
        <v>498</v>
      </c>
      <c r="B6698" t="s">
        <v>134</v>
      </c>
      <c r="C6698" t="s">
        <v>497</v>
      </c>
      <c r="D6698" t="s">
        <v>54</v>
      </c>
      <c r="E6698" t="s">
        <v>6385</v>
      </c>
      <c r="F6698">
        <v>1.2999999999999999E-2</v>
      </c>
      <c r="G6698">
        <v>1.2999999999999999E-2</v>
      </c>
      <c r="H6698">
        <v>1</v>
      </c>
      <c r="J6698" t="s">
        <v>498</v>
      </c>
      <c r="K6698" t="s">
        <v>356</v>
      </c>
      <c r="L6698" t="s">
        <v>480</v>
      </c>
      <c r="M6698" t="s">
        <v>7663</v>
      </c>
      <c r="N6698" t="s">
        <v>5611</v>
      </c>
      <c r="O6698">
        <v>0</v>
      </c>
      <c r="P6698">
        <v>0</v>
      </c>
      <c r="Q6698">
        <v>1</v>
      </c>
    </row>
    <row r="6699" spans="1:17" x14ac:dyDescent="0.2">
      <c r="A6699" t="s">
        <v>498</v>
      </c>
      <c r="B6699" t="s">
        <v>134</v>
      </c>
      <c r="C6699" t="s">
        <v>497</v>
      </c>
      <c r="D6699" t="s">
        <v>54</v>
      </c>
      <c r="E6699" t="s">
        <v>6386</v>
      </c>
      <c r="F6699">
        <v>1.7000000000000001E-2</v>
      </c>
      <c r="G6699">
        <v>1.7000000000000001E-2</v>
      </c>
      <c r="H6699">
        <v>1</v>
      </c>
      <c r="J6699" t="s">
        <v>498</v>
      </c>
      <c r="K6699" t="s">
        <v>356</v>
      </c>
      <c r="L6699" t="s">
        <v>480</v>
      </c>
      <c r="M6699" t="s">
        <v>7663</v>
      </c>
      <c r="N6699" t="s">
        <v>5612</v>
      </c>
      <c r="O6699">
        <v>0</v>
      </c>
      <c r="P6699">
        <v>0</v>
      </c>
      <c r="Q6699">
        <v>1</v>
      </c>
    </row>
    <row r="6700" spans="1:17" x14ac:dyDescent="0.2">
      <c r="A6700" t="s">
        <v>498</v>
      </c>
      <c r="B6700" t="s">
        <v>134</v>
      </c>
      <c r="C6700" t="s">
        <v>497</v>
      </c>
      <c r="D6700" t="s">
        <v>54</v>
      </c>
      <c r="E6700" t="s">
        <v>6387</v>
      </c>
      <c r="F6700">
        <v>1.2999999999999999E-2</v>
      </c>
      <c r="G6700">
        <v>1.2999999999999999E-2</v>
      </c>
      <c r="H6700">
        <v>1</v>
      </c>
      <c r="J6700" t="s">
        <v>498</v>
      </c>
      <c r="K6700" t="s">
        <v>356</v>
      </c>
      <c r="L6700" t="s">
        <v>480</v>
      </c>
      <c r="M6700" t="s">
        <v>7663</v>
      </c>
      <c r="N6700" t="s">
        <v>5613</v>
      </c>
      <c r="O6700">
        <v>0</v>
      </c>
      <c r="P6700">
        <v>0</v>
      </c>
      <c r="Q6700">
        <v>1</v>
      </c>
    </row>
    <row r="6701" spans="1:17" x14ac:dyDescent="0.2">
      <c r="A6701" t="s">
        <v>498</v>
      </c>
      <c r="B6701" t="s">
        <v>134</v>
      </c>
      <c r="C6701" t="s">
        <v>497</v>
      </c>
      <c r="D6701" t="s">
        <v>54</v>
      </c>
      <c r="E6701" t="s">
        <v>6388</v>
      </c>
      <c r="F6701">
        <v>1.4E-2</v>
      </c>
      <c r="G6701">
        <v>1.4E-2</v>
      </c>
      <c r="H6701">
        <v>1</v>
      </c>
      <c r="J6701" t="s">
        <v>498</v>
      </c>
      <c r="K6701" t="s">
        <v>356</v>
      </c>
      <c r="L6701" t="s">
        <v>480</v>
      </c>
      <c r="M6701" t="s">
        <v>7663</v>
      </c>
      <c r="N6701" t="s">
        <v>5614</v>
      </c>
      <c r="O6701">
        <v>0</v>
      </c>
      <c r="P6701">
        <v>0</v>
      </c>
      <c r="Q6701">
        <v>1</v>
      </c>
    </row>
    <row r="6702" spans="1:17" x14ac:dyDescent="0.2">
      <c r="A6702" t="s">
        <v>498</v>
      </c>
      <c r="B6702" t="s">
        <v>134</v>
      </c>
      <c r="C6702" t="s">
        <v>497</v>
      </c>
      <c r="D6702" t="s">
        <v>54</v>
      </c>
      <c r="E6702" t="s">
        <v>6389</v>
      </c>
      <c r="F6702">
        <v>1.7000000000000001E-2</v>
      </c>
      <c r="G6702">
        <v>1.7000000000000001E-2</v>
      </c>
      <c r="H6702">
        <v>1</v>
      </c>
      <c r="J6702" t="s">
        <v>498</v>
      </c>
      <c r="K6702" t="s">
        <v>356</v>
      </c>
      <c r="L6702" t="s">
        <v>480</v>
      </c>
      <c r="M6702" t="s">
        <v>7663</v>
      </c>
      <c r="N6702" t="s">
        <v>5615</v>
      </c>
      <c r="O6702">
        <v>0</v>
      </c>
      <c r="P6702">
        <v>0</v>
      </c>
      <c r="Q6702">
        <v>1</v>
      </c>
    </row>
    <row r="6703" spans="1:17" x14ac:dyDescent="0.2">
      <c r="A6703" t="s">
        <v>498</v>
      </c>
      <c r="B6703" t="s">
        <v>134</v>
      </c>
      <c r="C6703" t="s">
        <v>497</v>
      </c>
      <c r="D6703" t="s">
        <v>54</v>
      </c>
      <c r="E6703" t="s">
        <v>6390</v>
      </c>
      <c r="F6703">
        <v>1.7999999999999999E-2</v>
      </c>
      <c r="G6703">
        <v>1.7999999999999999E-2</v>
      </c>
      <c r="H6703">
        <v>1</v>
      </c>
      <c r="J6703" t="s">
        <v>498</v>
      </c>
      <c r="K6703" t="s">
        <v>356</v>
      </c>
      <c r="L6703" t="s">
        <v>480</v>
      </c>
      <c r="M6703" t="s">
        <v>7663</v>
      </c>
      <c r="N6703" t="s">
        <v>5616</v>
      </c>
      <c r="O6703">
        <v>0</v>
      </c>
      <c r="P6703">
        <v>0</v>
      </c>
      <c r="Q6703">
        <v>1</v>
      </c>
    </row>
    <row r="6704" spans="1:17" x14ac:dyDescent="0.2">
      <c r="A6704" t="s">
        <v>498</v>
      </c>
      <c r="B6704" t="s">
        <v>134</v>
      </c>
      <c r="C6704" t="s">
        <v>497</v>
      </c>
      <c r="D6704" t="s">
        <v>54</v>
      </c>
      <c r="E6704" t="s">
        <v>6391</v>
      </c>
      <c r="F6704">
        <v>1.7000000000000001E-2</v>
      </c>
      <c r="G6704">
        <v>1.7000000000000001E-2</v>
      </c>
      <c r="H6704">
        <v>1</v>
      </c>
      <c r="J6704" t="s">
        <v>498</v>
      </c>
      <c r="K6704" t="s">
        <v>356</v>
      </c>
      <c r="L6704" t="s">
        <v>480</v>
      </c>
      <c r="M6704" t="s">
        <v>7663</v>
      </c>
      <c r="N6704" t="s">
        <v>5617</v>
      </c>
      <c r="O6704">
        <v>0</v>
      </c>
      <c r="P6704">
        <v>0</v>
      </c>
      <c r="Q6704">
        <v>1</v>
      </c>
    </row>
    <row r="6705" spans="1:17" x14ac:dyDescent="0.2">
      <c r="A6705" t="s">
        <v>498</v>
      </c>
      <c r="B6705" t="s">
        <v>134</v>
      </c>
      <c r="C6705" t="s">
        <v>497</v>
      </c>
      <c r="D6705" t="s">
        <v>54</v>
      </c>
      <c r="E6705" t="s">
        <v>6392</v>
      </c>
      <c r="F6705">
        <v>1.7999999999999999E-2</v>
      </c>
      <c r="G6705">
        <v>1.7999999999999999E-2</v>
      </c>
      <c r="H6705">
        <v>1</v>
      </c>
      <c r="J6705" t="s">
        <v>498</v>
      </c>
      <c r="K6705" t="s">
        <v>356</v>
      </c>
      <c r="L6705" t="s">
        <v>480</v>
      </c>
      <c r="M6705" t="s">
        <v>7663</v>
      </c>
      <c r="N6705" t="s">
        <v>5618</v>
      </c>
      <c r="O6705">
        <v>0</v>
      </c>
      <c r="P6705">
        <v>0</v>
      </c>
      <c r="Q6705">
        <v>1</v>
      </c>
    </row>
    <row r="6706" spans="1:17" x14ac:dyDescent="0.2">
      <c r="A6706" t="s">
        <v>498</v>
      </c>
      <c r="B6706" t="s">
        <v>134</v>
      </c>
      <c r="C6706" t="s">
        <v>497</v>
      </c>
      <c r="D6706" t="s">
        <v>54</v>
      </c>
      <c r="E6706" t="s">
        <v>6393</v>
      </c>
      <c r="F6706">
        <v>1.7999999999999999E-2</v>
      </c>
      <c r="G6706">
        <v>1.7999999999999999E-2</v>
      </c>
      <c r="H6706">
        <v>1</v>
      </c>
      <c r="J6706" t="s">
        <v>498</v>
      </c>
      <c r="K6706" t="s">
        <v>356</v>
      </c>
      <c r="L6706" t="s">
        <v>480</v>
      </c>
      <c r="M6706" t="s">
        <v>7663</v>
      </c>
      <c r="N6706" t="s">
        <v>5619</v>
      </c>
      <c r="O6706">
        <v>0</v>
      </c>
      <c r="P6706">
        <v>0</v>
      </c>
      <c r="Q6706">
        <v>1</v>
      </c>
    </row>
    <row r="6707" spans="1:17" x14ac:dyDescent="0.2">
      <c r="A6707" t="s">
        <v>498</v>
      </c>
      <c r="B6707" t="s">
        <v>134</v>
      </c>
      <c r="C6707" t="s">
        <v>497</v>
      </c>
      <c r="D6707" t="s">
        <v>54</v>
      </c>
      <c r="E6707" t="s">
        <v>6394</v>
      </c>
      <c r="F6707">
        <v>1.7999999999999999E-2</v>
      </c>
      <c r="G6707">
        <v>1.7999999999999999E-2</v>
      </c>
      <c r="H6707">
        <v>1</v>
      </c>
      <c r="J6707" t="s">
        <v>498</v>
      </c>
      <c r="K6707" t="s">
        <v>356</v>
      </c>
      <c r="L6707" t="s">
        <v>480</v>
      </c>
      <c r="M6707" t="s">
        <v>7663</v>
      </c>
      <c r="N6707" t="s">
        <v>5620</v>
      </c>
      <c r="O6707">
        <v>0</v>
      </c>
      <c r="P6707">
        <v>0</v>
      </c>
      <c r="Q6707">
        <v>1</v>
      </c>
    </row>
    <row r="6708" spans="1:17" x14ac:dyDescent="0.2">
      <c r="A6708" t="s">
        <v>498</v>
      </c>
      <c r="B6708" t="s">
        <v>134</v>
      </c>
      <c r="C6708" t="s">
        <v>497</v>
      </c>
      <c r="D6708" t="s">
        <v>54</v>
      </c>
      <c r="E6708" t="s">
        <v>6395</v>
      </c>
      <c r="F6708">
        <v>1.7999999999999999E-2</v>
      </c>
      <c r="G6708">
        <v>1.7999999999999999E-2</v>
      </c>
      <c r="H6708">
        <v>1</v>
      </c>
      <c r="J6708" t="s">
        <v>498</v>
      </c>
      <c r="K6708" t="s">
        <v>356</v>
      </c>
      <c r="L6708" t="s">
        <v>480</v>
      </c>
      <c r="M6708" t="s">
        <v>7663</v>
      </c>
      <c r="N6708" t="s">
        <v>5621</v>
      </c>
      <c r="O6708">
        <v>0</v>
      </c>
      <c r="P6708">
        <v>0</v>
      </c>
      <c r="Q6708">
        <v>1</v>
      </c>
    </row>
    <row r="6709" spans="1:17" x14ac:dyDescent="0.2">
      <c r="A6709" t="s">
        <v>498</v>
      </c>
      <c r="B6709" t="s">
        <v>134</v>
      </c>
      <c r="C6709" t="s">
        <v>497</v>
      </c>
      <c r="D6709" t="s">
        <v>54</v>
      </c>
      <c r="E6709" t="s">
        <v>6396</v>
      </c>
      <c r="F6709">
        <v>1.7999999999999999E-2</v>
      </c>
      <c r="G6709">
        <v>1.7999999999999999E-2</v>
      </c>
      <c r="H6709">
        <v>1</v>
      </c>
      <c r="J6709" t="s">
        <v>498</v>
      </c>
      <c r="K6709" t="s">
        <v>356</v>
      </c>
      <c r="L6709" t="s">
        <v>480</v>
      </c>
      <c r="M6709" t="s">
        <v>7663</v>
      </c>
      <c r="N6709" t="s">
        <v>5622</v>
      </c>
      <c r="O6709">
        <v>0</v>
      </c>
      <c r="P6709">
        <v>0</v>
      </c>
      <c r="Q6709">
        <v>1</v>
      </c>
    </row>
    <row r="6710" spans="1:17" x14ac:dyDescent="0.2">
      <c r="A6710" t="s">
        <v>498</v>
      </c>
      <c r="B6710" t="s">
        <v>134</v>
      </c>
      <c r="C6710" t="s">
        <v>497</v>
      </c>
      <c r="D6710" t="s">
        <v>54</v>
      </c>
      <c r="E6710" t="s">
        <v>6397</v>
      </c>
      <c r="F6710">
        <v>1.7999999999999999E-2</v>
      </c>
      <c r="G6710">
        <v>1.7999999999999999E-2</v>
      </c>
      <c r="H6710">
        <v>1</v>
      </c>
      <c r="J6710" t="s">
        <v>498</v>
      </c>
      <c r="K6710" t="s">
        <v>356</v>
      </c>
      <c r="L6710" t="s">
        <v>480</v>
      </c>
      <c r="M6710" t="s">
        <v>7663</v>
      </c>
      <c r="N6710" t="s">
        <v>5623</v>
      </c>
      <c r="O6710">
        <v>0</v>
      </c>
      <c r="P6710">
        <v>0</v>
      </c>
      <c r="Q6710">
        <v>1</v>
      </c>
    </row>
    <row r="6711" spans="1:17" x14ac:dyDescent="0.2">
      <c r="A6711" t="s">
        <v>498</v>
      </c>
      <c r="B6711" t="s">
        <v>134</v>
      </c>
      <c r="C6711" t="s">
        <v>497</v>
      </c>
      <c r="D6711" t="s">
        <v>54</v>
      </c>
      <c r="E6711" t="s">
        <v>6398</v>
      </c>
      <c r="F6711">
        <v>1.7999999999999999E-2</v>
      </c>
      <c r="G6711">
        <v>1.7999999999999999E-2</v>
      </c>
      <c r="H6711">
        <v>1</v>
      </c>
      <c r="J6711" t="s">
        <v>498</v>
      </c>
      <c r="K6711" t="s">
        <v>356</v>
      </c>
      <c r="L6711" t="s">
        <v>480</v>
      </c>
      <c r="M6711" t="s">
        <v>7663</v>
      </c>
      <c r="N6711" t="s">
        <v>5624</v>
      </c>
      <c r="O6711">
        <v>0</v>
      </c>
      <c r="P6711">
        <v>0</v>
      </c>
      <c r="Q6711">
        <v>1</v>
      </c>
    </row>
    <row r="6712" spans="1:17" x14ac:dyDescent="0.2">
      <c r="A6712" t="s">
        <v>498</v>
      </c>
      <c r="B6712" t="s">
        <v>134</v>
      </c>
      <c r="C6712" t="s">
        <v>497</v>
      </c>
      <c r="D6712" t="s">
        <v>54</v>
      </c>
      <c r="E6712" t="s">
        <v>6399</v>
      </c>
      <c r="F6712">
        <v>1.7999999999999999E-2</v>
      </c>
      <c r="G6712">
        <v>1.7999999999999999E-2</v>
      </c>
      <c r="H6712">
        <v>1</v>
      </c>
      <c r="J6712" t="s">
        <v>498</v>
      </c>
      <c r="K6712" t="s">
        <v>356</v>
      </c>
      <c r="L6712" t="s">
        <v>480</v>
      </c>
      <c r="M6712" t="s">
        <v>7663</v>
      </c>
      <c r="N6712" t="s">
        <v>5625</v>
      </c>
      <c r="O6712">
        <v>0</v>
      </c>
      <c r="P6712">
        <v>0</v>
      </c>
      <c r="Q6712">
        <v>1</v>
      </c>
    </row>
    <row r="6713" spans="1:17" x14ac:dyDescent="0.2">
      <c r="A6713" t="s">
        <v>498</v>
      </c>
      <c r="B6713" t="s">
        <v>134</v>
      </c>
      <c r="C6713" t="s">
        <v>497</v>
      </c>
      <c r="D6713" t="s">
        <v>54</v>
      </c>
      <c r="E6713" t="s">
        <v>6400</v>
      </c>
      <c r="F6713">
        <v>1.7999999999999999E-2</v>
      </c>
      <c r="G6713">
        <v>1.7999999999999999E-2</v>
      </c>
      <c r="H6713">
        <v>1</v>
      </c>
      <c r="J6713" t="s">
        <v>498</v>
      </c>
      <c r="K6713" t="s">
        <v>356</v>
      </c>
      <c r="L6713" t="s">
        <v>480</v>
      </c>
      <c r="M6713" t="s">
        <v>7663</v>
      </c>
      <c r="N6713" t="s">
        <v>5626</v>
      </c>
      <c r="O6713">
        <v>0</v>
      </c>
      <c r="P6713">
        <v>0</v>
      </c>
      <c r="Q6713">
        <v>1</v>
      </c>
    </row>
    <row r="6714" spans="1:17" x14ac:dyDescent="0.2">
      <c r="A6714" t="s">
        <v>498</v>
      </c>
      <c r="B6714" t="s">
        <v>134</v>
      </c>
      <c r="C6714" t="s">
        <v>497</v>
      </c>
      <c r="D6714" t="s">
        <v>54</v>
      </c>
      <c r="E6714" t="s">
        <v>6401</v>
      </c>
      <c r="F6714">
        <v>1.7999999999999999E-2</v>
      </c>
      <c r="G6714">
        <v>1.7999999999999999E-2</v>
      </c>
      <c r="H6714">
        <v>1</v>
      </c>
      <c r="J6714" t="s">
        <v>498</v>
      </c>
      <c r="K6714" t="s">
        <v>356</v>
      </c>
      <c r="L6714" t="s">
        <v>480</v>
      </c>
      <c r="M6714" t="s">
        <v>7663</v>
      </c>
      <c r="N6714" t="s">
        <v>5627</v>
      </c>
      <c r="O6714">
        <v>0</v>
      </c>
      <c r="P6714">
        <v>0</v>
      </c>
      <c r="Q6714">
        <v>1</v>
      </c>
    </row>
    <row r="6715" spans="1:17" x14ac:dyDescent="0.2">
      <c r="A6715" t="s">
        <v>498</v>
      </c>
      <c r="B6715" t="s">
        <v>134</v>
      </c>
      <c r="C6715" t="s">
        <v>497</v>
      </c>
      <c r="D6715" t="s">
        <v>54</v>
      </c>
      <c r="E6715" t="s">
        <v>6402</v>
      </c>
      <c r="F6715">
        <v>1.7999999999999999E-2</v>
      </c>
      <c r="G6715">
        <v>1.7999999999999999E-2</v>
      </c>
      <c r="H6715">
        <v>1</v>
      </c>
      <c r="J6715" t="s">
        <v>498</v>
      </c>
      <c r="K6715" t="s">
        <v>356</v>
      </c>
      <c r="L6715" t="s">
        <v>480</v>
      </c>
      <c r="M6715" t="s">
        <v>7663</v>
      </c>
      <c r="N6715" t="s">
        <v>5628</v>
      </c>
      <c r="O6715">
        <v>0</v>
      </c>
      <c r="P6715">
        <v>0</v>
      </c>
      <c r="Q6715">
        <v>1</v>
      </c>
    </row>
    <row r="6716" spans="1:17" x14ac:dyDescent="0.2">
      <c r="A6716" t="s">
        <v>498</v>
      </c>
      <c r="B6716" t="s">
        <v>134</v>
      </c>
      <c r="C6716" t="s">
        <v>497</v>
      </c>
      <c r="D6716" t="s">
        <v>54</v>
      </c>
      <c r="E6716" t="s">
        <v>6403</v>
      </c>
      <c r="F6716">
        <v>1.7000000000000001E-2</v>
      </c>
      <c r="G6716">
        <v>1.7000000000000001E-2</v>
      </c>
      <c r="H6716">
        <v>1</v>
      </c>
      <c r="J6716" t="s">
        <v>498</v>
      </c>
      <c r="K6716" t="s">
        <v>356</v>
      </c>
      <c r="L6716" t="s">
        <v>480</v>
      </c>
      <c r="M6716" t="s">
        <v>7663</v>
      </c>
      <c r="N6716" t="s">
        <v>5629</v>
      </c>
      <c r="O6716">
        <v>0</v>
      </c>
      <c r="P6716">
        <v>0</v>
      </c>
      <c r="Q6716">
        <v>1</v>
      </c>
    </row>
    <row r="6717" spans="1:17" x14ac:dyDescent="0.2">
      <c r="A6717" t="s">
        <v>498</v>
      </c>
      <c r="B6717" t="s">
        <v>134</v>
      </c>
      <c r="C6717" t="s">
        <v>497</v>
      </c>
      <c r="D6717" t="s">
        <v>54</v>
      </c>
      <c r="E6717" t="s">
        <v>6404</v>
      </c>
      <c r="F6717">
        <v>1.7000000000000001E-2</v>
      </c>
      <c r="G6717">
        <v>1.7000000000000001E-2</v>
      </c>
      <c r="H6717">
        <v>1</v>
      </c>
      <c r="J6717" t="s">
        <v>498</v>
      </c>
      <c r="K6717" t="s">
        <v>356</v>
      </c>
      <c r="L6717" t="s">
        <v>480</v>
      </c>
      <c r="M6717" t="s">
        <v>7663</v>
      </c>
      <c r="N6717" t="s">
        <v>5630</v>
      </c>
      <c r="O6717">
        <v>0</v>
      </c>
      <c r="P6717">
        <v>0</v>
      </c>
      <c r="Q6717">
        <v>1</v>
      </c>
    </row>
    <row r="6718" spans="1:17" x14ac:dyDescent="0.2">
      <c r="A6718" t="s">
        <v>498</v>
      </c>
      <c r="B6718" t="s">
        <v>134</v>
      </c>
      <c r="C6718" t="s">
        <v>497</v>
      </c>
      <c r="D6718" t="s">
        <v>54</v>
      </c>
      <c r="E6718" t="s">
        <v>6405</v>
      </c>
      <c r="F6718">
        <v>1.7000000000000001E-2</v>
      </c>
      <c r="G6718">
        <v>1.7000000000000001E-2</v>
      </c>
      <c r="H6718">
        <v>1</v>
      </c>
      <c r="J6718" t="s">
        <v>498</v>
      </c>
      <c r="K6718" t="s">
        <v>356</v>
      </c>
      <c r="L6718" t="s">
        <v>480</v>
      </c>
      <c r="M6718" t="s">
        <v>7663</v>
      </c>
      <c r="N6718" t="s">
        <v>5631</v>
      </c>
      <c r="O6718">
        <v>0</v>
      </c>
      <c r="P6718">
        <v>0</v>
      </c>
      <c r="Q6718">
        <v>1</v>
      </c>
    </row>
    <row r="6719" spans="1:17" x14ac:dyDescent="0.2">
      <c r="A6719" t="s">
        <v>498</v>
      </c>
      <c r="B6719" t="s">
        <v>134</v>
      </c>
      <c r="C6719" t="s">
        <v>497</v>
      </c>
      <c r="D6719" t="s">
        <v>54</v>
      </c>
      <c r="E6719" t="s">
        <v>6406</v>
      </c>
      <c r="F6719">
        <v>1.7000000000000001E-2</v>
      </c>
      <c r="G6719">
        <v>1.7000000000000001E-2</v>
      </c>
      <c r="H6719">
        <v>1</v>
      </c>
      <c r="J6719" t="s">
        <v>498</v>
      </c>
      <c r="K6719" t="s">
        <v>356</v>
      </c>
      <c r="L6719" t="s">
        <v>480</v>
      </c>
      <c r="M6719" t="s">
        <v>7663</v>
      </c>
      <c r="N6719" t="s">
        <v>5632</v>
      </c>
      <c r="O6719">
        <v>0</v>
      </c>
      <c r="P6719">
        <v>0</v>
      </c>
      <c r="Q6719">
        <v>1</v>
      </c>
    </row>
    <row r="6720" spans="1:17" x14ac:dyDescent="0.2">
      <c r="A6720" t="s">
        <v>498</v>
      </c>
      <c r="B6720" t="s">
        <v>134</v>
      </c>
      <c r="C6720" t="s">
        <v>497</v>
      </c>
      <c r="D6720" t="s">
        <v>54</v>
      </c>
      <c r="E6720" t="s">
        <v>6407</v>
      </c>
      <c r="F6720">
        <v>1.7000000000000001E-2</v>
      </c>
      <c r="G6720">
        <v>1.7000000000000001E-2</v>
      </c>
      <c r="H6720">
        <v>1</v>
      </c>
      <c r="J6720" t="s">
        <v>498</v>
      </c>
      <c r="K6720" t="s">
        <v>356</v>
      </c>
      <c r="L6720" t="s">
        <v>480</v>
      </c>
      <c r="M6720" t="s">
        <v>7663</v>
      </c>
      <c r="N6720" t="s">
        <v>5633</v>
      </c>
      <c r="O6720">
        <v>0</v>
      </c>
      <c r="P6720">
        <v>0</v>
      </c>
      <c r="Q6720">
        <v>1</v>
      </c>
    </row>
    <row r="6721" spans="1:17" x14ac:dyDescent="0.2">
      <c r="A6721" t="s">
        <v>498</v>
      </c>
      <c r="B6721" t="s">
        <v>134</v>
      </c>
      <c r="C6721" t="s">
        <v>497</v>
      </c>
      <c r="D6721" t="s">
        <v>54</v>
      </c>
      <c r="E6721" t="s">
        <v>6408</v>
      </c>
      <c r="F6721">
        <v>1.7999999999999999E-2</v>
      </c>
      <c r="G6721">
        <v>1.7999999999999999E-2</v>
      </c>
      <c r="H6721">
        <v>1</v>
      </c>
      <c r="J6721" t="s">
        <v>498</v>
      </c>
      <c r="K6721" t="s">
        <v>356</v>
      </c>
      <c r="L6721" t="s">
        <v>480</v>
      </c>
      <c r="M6721" t="s">
        <v>7663</v>
      </c>
      <c r="N6721" t="s">
        <v>5634</v>
      </c>
      <c r="O6721">
        <v>0</v>
      </c>
      <c r="P6721">
        <v>0</v>
      </c>
      <c r="Q6721">
        <v>1</v>
      </c>
    </row>
    <row r="6722" spans="1:17" x14ac:dyDescent="0.2">
      <c r="A6722" t="s">
        <v>498</v>
      </c>
      <c r="B6722" t="s">
        <v>134</v>
      </c>
      <c r="C6722" t="s">
        <v>497</v>
      </c>
      <c r="D6722" t="s">
        <v>54</v>
      </c>
      <c r="E6722" t="s">
        <v>6409</v>
      </c>
      <c r="F6722">
        <v>1.9E-2</v>
      </c>
      <c r="G6722">
        <v>1.9E-2</v>
      </c>
      <c r="H6722">
        <v>1</v>
      </c>
      <c r="J6722" t="s">
        <v>498</v>
      </c>
      <c r="K6722" t="s">
        <v>356</v>
      </c>
      <c r="L6722" t="s">
        <v>480</v>
      </c>
      <c r="M6722" t="s">
        <v>7663</v>
      </c>
      <c r="N6722" t="s">
        <v>5635</v>
      </c>
      <c r="O6722">
        <v>0</v>
      </c>
      <c r="P6722">
        <v>0</v>
      </c>
      <c r="Q6722">
        <v>1</v>
      </c>
    </row>
    <row r="6723" spans="1:17" x14ac:dyDescent="0.2">
      <c r="A6723" t="s">
        <v>498</v>
      </c>
      <c r="B6723" t="s">
        <v>134</v>
      </c>
      <c r="C6723" t="s">
        <v>497</v>
      </c>
      <c r="D6723" t="s">
        <v>54</v>
      </c>
      <c r="E6723" t="s">
        <v>6410</v>
      </c>
      <c r="F6723">
        <v>2.9000000000000001E-2</v>
      </c>
      <c r="G6723">
        <v>2.9000000000000001E-2</v>
      </c>
      <c r="H6723">
        <v>1</v>
      </c>
      <c r="J6723" t="s">
        <v>498</v>
      </c>
      <c r="K6723" t="s">
        <v>356</v>
      </c>
      <c r="L6723" t="s">
        <v>480</v>
      </c>
      <c r="M6723" t="s">
        <v>7663</v>
      </c>
      <c r="N6723" t="s">
        <v>5636</v>
      </c>
      <c r="O6723">
        <v>0</v>
      </c>
      <c r="P6723">
        <v>0</v>
      </c>
      <c r="Q6723">
        <v>1</v>
      </c>
    </row>
    <row r="6724" spans="1:17" x14ac:dyDescent="0.2">
      <c r="A6724" t="s">
        <v>498</v>
      </c>
      <c r="B6724" t="s">
        <v>134</v>
      </c>
      <c r="C6724" t="s">
        <v>497</v>
      </c>
      <c r="D6724" t="s">
        <v>54</v>
      </c>
      <c r="E6724" t="s">
        <v>6411</v>
      </c>
      <c r="F6724">
        <v>0.02</v>
      </c>
      <c r="G6724">
        <v>0.02</v>
      </c>
      <c r="H6724">
        <v>1</v>
      </c>
      <c r="J6724" t="s">
        <v>498</v>
      </c>
      <c r="K6724" t="s">
        <v>356</v>
      </c>
      <c r="L6724" t="s">
        <v>480</v>
      </c>
      <c r="M6724" t="s">
        <v>7663</v>
      </c>
      <c r="N6724" t="s">
        <v>5637</v>
      </c>
      <c r="O6724">
        <v>0</v>
      </c>
      <c r="P6724">
        <v>0</v>
      </c>
      <c r="Q6724">
        <v>1</v>
      </c>
    </row>
    <row r="6725" spans="1:17" x14ac:dyDescent="0.2">
      <c r="A6725" t="s">
        <v>498</v>
      </c>
      <c r="B6725" t="s">
        <v>134</v>
      </c>
      <c r="C6725" t="s">
        <v>497</v>
      </c>
      <c r="D6725" t="s">
        <v>54</v>
      </c>
      <c r="E6725" t="s">
        <v>6412</v>
      </c>
      <c r="F6725">
        <v>0.02</v>
      </c>
      <c r="G6725">
        <v>0.02</v>
      </c>
      <c r="H6725">
        <v>1</v>
      </c>
      <c r="J6725" t="s">
        <v>498</v>
      </c>
      <c r="K6725" t="s">
        <v>356</v>
      </c>
      <c r="L6725" t="s">
        <v>480</v>
      </c>
      <c r="M6725" t="s">
        <v>7663</v>
      </c>
      <c r="N6725" t="s">
        <v>5638</v>
      </c>
      <c r="O6725">
        <v>0</v>
      </c>
      <c r="P6725">
        <v>0</v>
      </c>
      <c r="Q6725">
        <v>1</v>
      </c>
    </row>
    <row r="6726" spans="1:17" x14ac:dyDescent="0.2">
      <c r="A6726" t="s">
        <v>498</v>
      </c>
      <c r="B6726" t="s">
        <v>134</v>
      </c>
      <c r="C6726" t="s">
        <v>497</v>
      </c>
      <c r="D6726" t="s">
        <v>54</v>
      </c>
      <c r="E6726" t="s">
        <v>6413</v>
      </c>
      <c r="F6726">
        <v>0.02</v>
      </c>
      <c r="G6726">
        <v>0.02</v>
      </c>
      <c r="H6726">
        <v>1</v>
      </c>
      <c r="J6726" t="s">
        <v>498</v>
      </c>
      <c r="K6726" t="s">
        <v>356</v>
      </c>
      <c r="L6726" t="s">
        <v>480</v>
      </c>
      <c r="M6726" t="s">
        <v>7663</v>
      </c>
      <c r="N6726" t="s">
        <v>5639</v>
      </c>
      <c r="O6726">
        <v>0</v>
      </c>
      <c r="P6726">
        <v>0</v>
      </c>
      <c r="Q6726">
        <v>1</v>
      </c>
    </row>
    <row r="6727" spans="1:17" x14ac:dyDescent="0.2">
      <c r="A6727" t="s">
        <v>498</v>
      </c>
      <c r="B6727" t="s">
        <v>134</v>
      </c>
      <c r="C6727" t="s">
        <v>497</v>
      </c>
      <c r="D6727" t="s">
        <v>54</v>
      </c>
      <c r="E6727" t="s">
        <v>6414</v>
      </c>
      <c r="F6727">
        <v>0.02</v>
      </c>
      <c r="G6727">
        <v>0.02</v>
      </c>
      <c r="H6727">
        <v>1</v>
      </c>
      <c r="J6727" t="s">
        <v>498</v>
      </c>
      <c r="K6727" t="s">
        <v>356</v>
      </c>
      <c r="L6727" t="s">
        <v>480</v>
      </c>
      <c r="M6727" t="s">
        <v>7663</v>
      </c>
      <c r="N6727" t="s">
        <v>5640</v>
      </c>
      <c r="O6727">
        <v>0</v>
      </c>
      <c r="P6727">
        <v>0</v>
      </c>
      <c r="Q6727">
        <v>1</v>
      </c>
    </row>
    <row r="6728" spans="1:17" x14ac:dyDescent="0.2">
      <c r="A6728" t="s">
        <v>498</v>
      </c>
      <c r="B6728" t="s">
        <v>134</v>
      </c>
      <c r="C6728" t="s">
        <v>497</v>
      </c>
      <c r="D6728" t="s">
        <v>54</v>
      </c>
      <c r="E6728" t="s">
        <v>6415</v>
      </c>
      <c r="F6728">
        <v>0.02</v>
      </c>
      <c r="G6728">
        <v>0.02</v>
      </c>
      <c r="H6728">
        <v>1</v>
      </c>
      <c r="J6728" t="s">
        <v>498</v>
      </c>
      <c r="K6728" t="s">
        <v>356</v>
      </c>
      <c r="L6728" t="s">
        <v>480</v>
      </c>
      <c r="M6728" t="s">
        <v>7663</v>
      </c>
      <c r="N6728" t="s">
        <v>5641</v>
      </c>
      <c r="O6728">
        <v>0</v>
      </c>
      <c r="P6728">
        <v>0</v>
      </c>
      <c r="Q6728">
        <v>1</v>
      </c>
    </row>
    <row r="6729" spans="1:17" x14ac:dyDescent="0.2">
      <c r="A6729" t="s">
        <v>498</v>
      </c>
      <c r="B6729" t="s">
        <v>134</v>
      </c>
      <c r="C6729" t="s">
        <v>497</v>
      </c>
      <c r="D6729" t="s">
        <v>54</v>
      </c>
      <c r="E6729" t="s">
        <v>6416</v>
      </c>
      <c r="F6729">
        <v>0.02</v>
      </c>
      <c r="G6729">
        <v>0.02</v>
      </c>
      <c r="H6729">
        <v>1</v>
      </c>
      <c r="J6729" t="s">
        <v>498</v>
      </c>
      <c r="K6729" t="s">
        <v>356</v>
      </c>
      <c r="L6729" t="s">
        <v>480</v>
      </c>
      <c r="M6729" t="s">
        <v>7663</v>
      </c>
      <c r="N6729" t="s">
        <v>5642</v>
      </c>
      <c r="O6729">
        <v>0</v>
      </c>
      <c r="P6729">
        <v>0</v>
      </c>
      <c r="Q6729">
        <v>1</v>
      </c>
    </row>
    <row r="6730" spans="1:17" x14ac:dyDescent="0.2">
      <c r="A6730" t="s">
        <v>498</v>
      </c>
      <c r="B6730" t="s">
        <v>134</v>
      </c>
      <c r="C6730" t="s">
        <v>497</v>
      </c>
      <c r="D6730" t="s">
        <v>54</v>
      </c>
      <c r="E6730" t="s">
        <v>6417</v>
      </c>
      <c r="F6730">
        <v>0.02</v>
      </c>
      <c r="G6730">
        <v>0.02</v>
      </c>
      <c r="H6730">
        <v>1</v>
      </c>
      <c r="J6730" t="s">
        <v>498</v>
      </c>
      <c r="K6730" t="s">
        <v>356</v>
      </c>
      <c r="L6730" t="s">
        <v>480</v>
      </c>
      <c r="M6730" t="s">
        <v>7663</v>
      </c>
      <c r="N6730" t="s">
        <v>5643</v>
      </c>
      <c r="O6730">
        <v>0</v>
      </c>
      <c r="P6730">
        <v>0</v>
      </c>
      <c r="Q6730">
        <v>1</v>
      </c>
    </row>
    <row r="6731" spans="1:17" x14ac:dyDescent="0.2">
      <c r="A6731" t="s">
        <v>498</v>
      </c>
      <c r="B6731" t="s">
        <v>134</v>
      </c>
      <c r="C6731" t="s">
        <v>497</v>
      </c>
      <c r="D6731" t="s">
        <v>54</v>
      </c>
      <c r="E6731" t="s">
        <v>6418</v>
      </c>
      <c r="F6731">
        <v>0.02</v>
      </c>
      <c r="G6731">
        <v>0.02</v>
      </c>
      <c r="H6731">
        <v>1</v>
      </c>
      <c r="J6731" t="s">
        <v>498</v>
      </c>
      <c r="K6731" t="s">
        <v>356</v>
      </c>
      <c r="L6731" t="s">
        <v>480</v>
      </c>
      <c r="M6731" t="s">
        <v>7663</v>
      </c>
      <c r="N6731" t="s">
        <v>5644</v>
      </c>
      <c r="O6731">
        <v>0</v>
      </c>
      <c r="P6731">
        <v>0</v>
      </c>
      <c r="Q6731">
        <v>1</v>
      </c>
    </row>
    <row r="6732" spans="1:17" x14ac:dyDescent="0.2">
      <c r="A6732" t="s">
        <v>498</v>
      </c>
      <c r="B6732" t="s">
        <v>134</v>
      </c>
      <c r="C6732" t="s">
        <v>497</v>
      </c>
      <c r="D6732" t="s">
        <v>54</v>
      </c>
      <c r="E6732" t="s">
        <v>6419</v>
      </c>
      <c r="F6732">
        <v>0.02</v>
      </c>
      <c r="G6732">
        <v>0.02</v>
      </c>
      <c r="H6732">
        <v>1</v>
      </c>
      <c r="J6732" t="s">
        <v>498</v>
      </c>
      <c r="K6732" t="s">
        <v>356</v>
      </c>
      <c r="L6732" t="s">
        <v>480</v>
      </c>
      <c r="M6732" t="s">
        <v>7663</v>
      </c>
      <c r="N6732" t="s">
        <v>5645</v>
      </c>
      <c r="O6732">
        <v>0</v>
      </c>
      <c r="P6732">
        <v>0</v>
      </c>
      <c r="Q6732">
        <v>1</v>
      </c>
    </row>
    <row r="6733" spans="1:17" x14ac:dyDescent="0.2">
      <c r="A6733" t="s">
        <v>498</v>
      </c>
      <c r="B6733" t="s">
        <v>134</v>
      </c>
      <c r="C6733" t="s">
        <v>497</v>
      </c>
      <c r="D6733" t="s">
        <v>54</v>
      </c>
      <c r="E6733" t="s">
        <v>6420</v>
      </c>
      <c r="F6733">
        <v>0.02</v>
      </c>
      <c r="G6733">
        <v>0.02</v>
      </c>
      <c r="H6733">
        <v>1</v>
      </c>
      <c r="J6733" t="s">
        <v>498</v>
      </c>
      <c r="K6733" t="s">
        <v>356</v>
      </c>
      <c r="L6733" t="s">
        <v>480</v>
      </c>
      <c r="M6733" t="s">
        <v>7663</v>
      </c>
      <c r="N6733" t="s">
        <v>5646</v>
      </c>
      <c r="O6733">
        <v>0</v>
      </c>
      <c r="P6733">
        <v>0</v>
      </c>
      <c r="Q6733">
        <v>1</v>
      </c>
    </row>
    <row r="6734" spans="1:17" x14ac:dyDescent="0.2">
      <c r="A6734" t="s">
        <v>498</v>
      </c>
      <c r="B6734" t="s">
        <v>134</v>
      </c>
      <c r="C6734" t="s">
        <v>497</v>
      </c>
      <c r="D6734" t="s">
        <v>54</v>
      </c>
      <c r="E6734" t="s">
        <v>6421</v>
      </c>
      <c r="F6734">
        <v>0.127</v>
      </c>
      <c r="G6734">
        <v>0.127</v>
      </c>
      <c r="H6734">
        <v>1</v>
      </c>
      <c r="J6734" t="s">
        <v>498</v>
      </c>
      <c r="K6734" t="s">
        <v>356</v>
      </c>
      <c r="L6734" t="s">
        <v>480</v>
      </c>
      <c r="M6734" t="s">
        <v>7663</v>
      </c>
      <c r="N6734" t="s">
        <v>5647</v>
      </c>
      <c r="O6734">
        <v>0</v>
      </c>
      <c r="P6734">
        <v>0</v>
      </c>
      <c r="Q6734">
        <v>1</v>
      </c>
    </row>
    <row r="6735" spans="1:17" x14ac:dyDescent="0.2">
      <c r="A6735" t="s">
        <v>498</v>
      </c>
      <c r="B6735" t="s">
        <v>134</v>
      </c>
      <c r="C6735" t="s">
        <v>497</v>
      </c>
      <c r="D6735" t="s">
        <v>54</v>
      </c>
      <c r="E6735" t="s">
        <v>6422</v>
      </c>
      <c r="F6735">
        <v>1.9E-2</v>
      </c>
      <c r="G6735">
        <v>1.9E-2</v>
      </c>
      <c r="H6735">
        <v>1</v>
      </c>
      <c r="J6735" t="s">
        <v>498</v>
      </c>
      <c r="K6735" t="s">
        <v>356</v>
      </c>
      <c r="L6735" t="s">
        <v>480</v>
      </c>
      <c r="M6735" t="s">
        <v>7663</v>
      </c>
      <c r="N6735" t="s">
        <v>5648</v>
      </c>
      <c r="O6735">
        <v>0</v>
      </c>
      <c r="P6735">
        <v>0</v>
      </c>
      <c r="Q6735">
        <v>1</v>
      </c>
    </row>
    <row r="6736" spans="1:17" x14ac:dyDescent="0.2">
      <c r="A6736" t="s">
        <v>498</v>
      </c>
      <c r="B6736" t="s">
        <v>134</v>
      </c>
      <c r="C6736" t="s">
        <v>497</v>
      </c>
      <c r="D6736" t="s">
        <v>54</v>
      </c>
      <c r="E6736" t="s">
        <v>6423</v>
      </c>
      <c r="F6736">
        <v>1.9E-2</v>
      </c>
      <c r="G6736">
        <v>1.9E-2</v>
      </c>
      <c r="H6736">
        <v>1</v>
      </c>
      <c r="J6736" t="s">
        <v>498</v>
      </c>
      <c r="K6736" t="s">
        <v>356</v>
      </c>
      <c r="L6736" t="s">
        <v>480</v>
      </c>
      <c r="M6736" t="s">
        <v>7663</v>
      </c>
      <c r="N6736" t="s">
        <v>5649</v>
      </c>
      <c r="O6736">
        <v>0</v>
      </c>
      <c r="P6736">
        <v>0</v>
      </c>
      <c r="Q6736">
        <v>1</v>
      </c>
    </row>
    <row r="6737" spans="1:17" x14ac:dyDescent="0.2">
      <c r="A6737" t="s">
        <v>498</v>
      </c>
      <c r="B6737" t="s">
        <v>134</v>
      </c>
      <c r="C6737" t="s">
        <v>497</v>
      </c>
      <c r="D6737" t="s">
        <v>54</v>
      </c>
      <c r="E6737" t="s">
        <v>6424</v>
      </c>
      <c r="F6737">
        <v>1.7999999999999999E-2</v>
      </c>
      <c r="G6737">
        <v>1.7999999999999999E-2</v>
      </c>
      <c r="H6737">
        <v>1</v>
      </c>
      <c r="J6737" t="s">
        <v>498</v>
      </c>
      <c r="K6737" t="s">
        <v>356</v>
      </c>
      <c r="L6737" t="s">
        <v>480</v>
      </c>
      <c r="M6737" t="s">
        <v>7663</v>
      </c>
      <c r="N6737" t="s">
        <v>5650</v>
      </c>
      <c r="O6737">
        <v>0</v>
      </c>
      <c r="P6737">
        <v>0</v>
      </c>
      <c r="Q6737">
        <v>1</v>
      </c>
    </row>
    <row r="6738" spans="1:17" x14ac:dyDescent="0.2">
      <c r="A6738" t="s">
        <v>498</v>
      </c>
      <c r="B6738" t="s">
        <v>134</v>
      </c>
      <c r="C6738" t="s">
        <v>497</v>
      </c>
      <c r="D6738" t="s">
        <v>54</v>
      </c>
      <c r="E6738" t="s">
        <v>6425</v>
      </c>
      <c r="F6738">
        <v>1.7999999999999999E-2</v>
      </c>
      <c r="G6738">
        <v>1.7999999999999999E-2</v>
      </c>
      <c r="H6738">
        <v>1</v>
      </c>
      <c r="J6738" t="s">
        <v>498</v>
      </c>
      <c r="K6738" t="s">
        <v>356</v>
      </c>
      <c r="L6738" t="s">
        <v>480</v>
      </c>
      <c r="M6738" t="s">
        <v>7663</v>
      </c>
      <c r="N6738" t="s">
        <v>5651</v>
      </c>
      <c r="O6738">
        <v>0</v>
      </c>
      <c r="P6738">
        <v>0</v>
      </c>
      <c r="Q6738">
        <v>1</v>
      </c>
    </row>
    <row r="6739" spans="1:17" x14ac:dyDescent="0.2">
      <c r="A6739" t="s">
        <v>498</v>
      </c>
      <c r="B6739" t="s">
        <v>134</v>
      </c>
      <c r="C6739" t="s">
        <v>497</v>
      </c>
      <c r="D6739" t="s">
        <v>54</v>
      </c>
      <c r="E6739" t="s">
        <v>6426</v>
      </c>
      <c r="F6739">
        <v>1.7999999999999999E-2</v>
      </c>
      <c r="G6739">
        <v>1.7999999999999999E-2</v>
      </c>
      <c r="H6739">
        <v>1</v>
      </c>
      <c r="J6739" t="s">
        <v>498</v>
      </c>
      <c r="K6739" t="s">
        <v>356</v>
      </c>
      <c r="L6739" t="s">
        <v>480</v>
      </c>
      <c r="M6739" t="s">
        <v>7663</v>
      </c>
      <c r="N6739" t="s">
        <v>5652</v>
      </c>
      <c r="O6739">
        <v>0</v>
      </c>
      <c r="P6739">
        <v>0</v>
      </c>
      <c r="Q6739">
        <v>1</v>
      </c>
    </row>
    <row r="6740" spans="1:17" x14ac:dyDescent="0.2">
      <c r="A6740" t="s">
        <v>498</v>
      </c>
      <c r="B6740" t="s">
        <v>134</v>
      </c>
      <c r="C6740" t="s">
        <v>497</v>
      </c>
      <c r="D6740" t="s">
        <v>54</v>
      </c>
      <c r="E6740" t="s">
        <v>6427</v>
      </c>
      <c r="F6740">
        <v>1.7999999999999999E-2</v>
      </c>
      <c r="G6740">
        <v>1.7999999999999999E-2</v>
      </c>
      <c r="H6740">
        <v>1</v>
      </c>
      <c r="J6740" t="s">
        <v>498</v>
      </c>
      <c r="K6740" t="s">
        <v>356</v>
      </c>
      <c r="L6740" t="s">
        <v>480</v>
      </c>
      <c r="M6740" t="s">
        <v>7663</v>
      </c>
      <c r="N6740" t="s">
        <v>5653</v>
      </c>
      <c r="O6740">
        <v>0</v>
      </c>
      <c r="P6740">
        <v>0</v>
      </c>
      <c r="Q6740">
        <v>1</v>
      </c>
    </row>
    <row r="6741" spans="1:17" x14ac:dyDescent="0.2">
      <c r="A6741" t="s">
        <v>498</v>
      </c>
      <c r="B6741" t="s">
        <v>134</v>
      </c>
      <c r="C6741" t="s">
        <v>497</v>
      </c>
      <c r="D6741" t="s">
        <v>54</v>
      </c>
      <c r="E6741" t="s">
        <v>6428</v>
      </c>
      <c r="F6741">
        <v>1.7999999999999999E-2</v>
      </c>
      <c r="G6741">
        <v>1.7999999999999999E-2</v>
      </c>
      <c r="H6741">
        <v>1</v>
      </c>
      <c r="J6741" t="s">
        <v>498</v>
      </c>
      <c r="K6741" t="s">
        <v>356</v>
      </c>
      <c r="L6741" t="s">
        <v>480</v>
      </c>
      <c r="M6741" t="s">
        <v>7663</v>
      </c>
      <c r="N6741" t="s">
        <v>5654</v>
      </c>
      <c r="O6741">
        <v>0</v>
      </c>
      <c r="P6741">
        <v>0</v>
      </c>
      <c r="Q6741">
        <v>1</v>
      </c>
    </row>
    <row r="6742" spans="1:17" x14ac:dyDescent="0.2">
      <c r="A6742" t="s">
        <v>498</v>
      </c>
      <c r="B6742" t="s">
        <v>134</v>
      </c>
      <c r="C6742" t="s">
        <v>497</v>
      </c>
      <c r="D6742" t="s">
        <v>54</v>
      </c>
      <c r="E6742" t="s">
        <v>6429</v>
      </c>
      <c r="F6742">
        <v>1.7999999999999999E-2</v>
      </c>
      <c r="G6742">
        <v>1.7999999999999999E-2</v>
      </c>
      <c r="H6742">
        <v>1</v>
      </c>
      <c r="J6742" t="s">
        <v>498</v>
      </c>
      <c r="K6742" t="s">
        <v>356</v>
      </c>
      <c r="L6742" t="s">
        <v>480</v>
      </c>
      <c r="M6742" t="s">
        <v>7663</v>
      </c>
      <c r="N6742" t="s">
        <v>5655</v>
      </c>
      <c r="O6742">
        <v>0</v>
      </c>
      <c r="P6742">
        <v>0</v>
      </c>
      <c r="Q6742">
        <v>1</v>
      </c>
    </row>
    <row r="6743" spans="1:17" x14ac:dyDescent="0.2">
      <c r="A6743" t="s">
        <v>498</v>
      </c>
      <c r="B6743" t="s">
        <v>134</v>
      </c>
      <c r="C6743" t="s">
        <v>497</v>
      </c>
      <c r="D6743" t="s">
        <v>54</v>
      </c>
      <c r="E6743" t="s">
        <v>6430</v>
      </c>
      <c r="F6743">
        <v>1.7999999999999999E-2</v>
      </c>
      <c r="G6743">
        <v>1.7999999999999999E-2</v>
      </c>
      <c r="H6743">
        <v>1</v>
      </c>
      <c r="J6743" t="s">
        <v>498</v>
      </c>
      <c r="K6743" t="s">
        <v>356</v>
      </c>
      <c r="L6743" t="s">
        <v>480</v>
      </c>
      <c r="M6743" t="s">
        <v>7663</v>
      </c>
      <c r="N6743" t="s">
        <v>5656</v>
      </c>
      <c r="O6743">
        <v>0</v>
      </c>
      <c r="P6743">
        <v>0</v>
      </c>
      <c r="Q6743">
        <v>1</v>
      </c>
    </row>
    <row r="6744" spans="1:17" x14ac:dyDescent="0.2">
      <c r="A6744" t="s">
        <v>498</v>
      </c>
      <c r="B6744" t="s">
        <v>134</v>
      </c>
      <c r="C6744" t="s">
        <v>497</v>
      </c>
      <c r="D6744" t="s">
        <v>54</v>
      </c>
      <c r="E6744" t="s">
        <v>6431</v>
      </c>
      <c r="F6744">
        <v>1.7999999999999999E-2</v>
      </c>
      <c r="G6744">
        <v>1.7999999999999999E-2</v>
      </c>
      <c r="H6744">
        <v>1</v>
      </c>
      <c r="J6744" t="s">
        <v>498</v>
      </c>
      <c r="K6744" t="s">
        <v>356</v>
      </c>
      <c r="L6744" t="s">
        <v>480</v>
      </c>
      <c r="M6744" t="s">
        <v>7663</v>
      </c>
      <c r="N6744" t="s">
        <v>5657</v>
      </c>
      <c r="O6744">
        <v>0</v>
      </c>
      <c r="P6744">
        <v>0</v>
      </c>
      <c r="Q6744">
        <v>1</v>
      </c>
    </row>
    <row r="6745" spans="1:17" x14ac:dyDescent="0.2">
      <c r="A6745" t="s">
        <v>498</v>
      </c>
      <c r="B6745" t="s">
        <v>134</v>
      </c>
      <c r="C6745" t="s">
        <v>497</v>
      </c>
      <c r="D6745" t="s">
        <v>54</v>
      </c>
      <c r="E6745" t="s">
        <v>6432</v>
      </c>
      <c r="F6745">
        <v>1.7999999999999999E-2</v>
      </c>
      <c r="G6745">
        <v>1.7999999999999999E-2</v>
      </c>
      <c r="H6745">
        <v>1</v>
      </c>
      <c r="J6745" t="s">
        <v>498</v>
      </c>
      <c r="K6745" t="s">
        <v>356</v>
      </c>
      <c r="L6745" t="s">
        <v>480</v>
      </c>
      <c r="M6745" t="s">
        <v>7663</v>
      </c>
      <c r="N6745" t="s">
        <v>5658</v>
      </c>
      <c r="O6745">
        <v>0</v>
      </c>
      <c r="P6745">
        <v>0</v>
      </c>
      <c r="Q6745">
        <v>1</v>
      </c>
    </row>
    <row r="6746" spans="1:17" x14ac:dyDescent="0.2">
      <c r="A6746" t="s">
        <v>498</v>
      </c>
      <c r="B6746" t="s">
        <v>134</v>
      </c>
      <c r="C6746" t="s">
        <v>497</v>
      </c>
      <c r="D6746" t="s">
        <v>54</v>
      </c>
      <c r="E6746" t="s">
        <v>6433</v>
      </c>
      <c r="F6746">
        <v>1.9E-2</v>
      </c>
      <c r="G6746">
        <v>1.9E-2</v>
      </c>
      <c r="H6746">
        <v>1</v>
      </c>
      <c r="J6746" t="s">
        <v>498</v>
      </c>
      <c r="K6746" t="s">
        <v>356</v>
      </c>
      <c r="L6746" t="s">
        <v>480</v>
      </c>
      <c r="M6746" t="s">
        <v>7663</v>
      </c>
      <c r="N6746" t="s">
        <v>5659</v>
      </c>
      <c r="O6746">
        <v>0</v>
      </c>
      <c r="P6746">
        <v>0</v>
      </c>
      <c r="Q6746">
        <v>1</v>
      </c>
    </row>
    <row r="6747" spans="1:17" x14ac:dyDescent="0.2">
      <c r="A6747" t="s">
        <v>498</v>
      </c>
      <c r="B6747" t="s">
        <v>134</v>
      </c>
      <c r="C6747" t="s">
        <v>497</v>
      </c>
      <c r="D6747" t="s">
        <v>54</v>
      </c>
      <c r="E6747" t="s">
        <v>6434</v>
      </c>
      <c r="F6747">
        <v>4.7E-2</v>
      </c>
      <c r="G6747">
        <v>4.7E-2</v>
      </c>
      <c r="H6747">
        <v>1</v>
      </c>
      <c r="J6747" t="s">
        <v>498</v>
      </c>
      <c r="K6747" t="s">
        <v>356</v>
      </c>
      <c r="L6747" t="s">
        <v>480</v>
      </c>
      <c r="M6747" t="s">
        <v>7663</v>
      </c>
      <c r="N6747" t="s">
        <v>5660</v>
      </c>
      <c r="O6747">
        <v>0</v>
      </c>
      <c r="P6747">
        <v>0</v>
      </c>
      <c r="Q6747">
        <v>1</v>
      </c>
    </row>
    <row r="6748" spans="1:17" x14ac:dyDescent="0.2">
      <c r="A6748" t="s">
        <v>498</v>
      </c>
      <c r="B6748" t="s">
        <v>134</v>
      </c>
      <c r="C6748" t="s">
        <v>497</v>
      </c>
      <c r="D6748" t="s">
        <v>54</v>
      </c>
      <c r="E6748" t="s">
        <v>6435</v>
      </c>
      <c r="F6748">
        <v>0.02</v>
      </c>
      <c r="G6748">
        <v>0.02</v>
      </c>
      <c r="H6748">
        <v>1</v>
      </c>
      <c r="J6748" t="s">
        <v>498</v>
      </c>
      <c r="K6748" t="s">
        <v>356</v>
      </c>
      <c r="L6748" t="s">
        <v>480</v>
      </c>
      <c r="M6748" t="s">
        <v>7663</v>
      </c>
      <c r="N6748" t="s">
        <v>5661</v>
      </c>
      <c r="O6748">
        <v>0</v>
      </c>
      <c r="P6748">
        <v>0</v>
      </c>
      <c r="Q6748">
        <v>1</v>
      </c>
    </row>
    <row r="6749" spans="1:17" x14ac:dyDescent="0.2">
      <c r="A6749" t="s">
        <v>498</v>
      </c>
      <c r="B6749" t="s">
        <v>134</v>
      </c>
      <c r="C6749" t="s">
        <v>497</v>
      </c>
      <c r="D6749" t="s">
        <v>54</v>
      </c>
      <c r="E6749" t="s">
        <v>6436</v>
      </c>
      <c r="F6749">
        <v>0.02</v>
      </c>
      <c r="G6749">
        <v>0.02</v>
      </c>
      <c r="H6749">
        <v>1</v>
      </c>
      <c r="J6749" t="s">
        <v>498</v>
      </c>
      <c r="K6749" t="s">
        <v>356</v>
      </c>
      <c r="L6749" t="s">
        <v>480</v>
      </c>
      <c r="M6749" t="s">
        <v>7663</v>
      </c>
      <c r="N6749" t="s">
        <v>5662</v>
      </c>
      <c r="O6749">
        <v>0</v>
      </c>
      <c r="P6749">
        <v>0</v>
      </c>
      <c r="Q6749">
        <v>1</v>
      </c>
    </row>
    <row r="6750" spans="1:17" x14ac:dyDescent="0.2">
      <c r="A6750" t="s">
        <v>498</v>
      </c>
      <c r="B6750" t="s">
        <v>134</v>
      </c>
      <c r="C6750" t="s">
        <v>497</v>
      </c>
      <c r="D6750" t="s">
        <v>54</v>
      </c>
      <c r="E6750" t="s">
        <v>6437</v>
      </c>
      <c r="F6750">
        <v>0.02</v>
      </c>
      <c r="G6750">
        <v>0.02</v>
      </c>
      <c r="H6750">
        <v>1</v>
      </c>
      <c r="J6750" t="s">
        <v>498</v>
      </c>
      <c r="K6750" t="s">
        <v>356</v>
      </c>
      <c r="L6750" t="s">
        <v>480</v>
      </c>
      <c r="M6750" t="s">
        <v>7663</v>
      </c>
      <c r="N6750" t="s">
        <v>5663</v>
      </c>
      <c r="O6750">
        <v>0</v>
      </c>
      <c r="P6750">
        <v>0</v>
      </c>
      <c r="Q6750">
        <v>1</v>
      </c>
    </row>
    <row r="6751" spans="1:17" x14ac:dyDescent="0.2">
      <c r="A6751" t="s">
        <v>498</v>
      </c>
      <c r="B6751" t="s">
        <v>134</v>
      </c>
      <c r="C6751" t="s">
        <v>497</v>
      </c>
      <c r="D6751" t="s">
        <v>54</v>
      </c>
      <c r="E6751" t="s">
        <v>6438</v>
      </c>
      <c r="F6751">
        <v>0.02</v>
      </c>
      <c r="G6751">
        <v>0.02</v>
      </c>
      <c r="H6751">
        <v>1</v>
      </c>
      <c r="J6751" t="s">
        <v>498</v>
      </c>
      <c r="K6751" t="s">
        <v>356</v>
      </c>
      <c r="L6751" t="s">
        <v>480</v>
      </c>
      <c r="M6751" t="s">
        <v>7663</v>
      </c>
      <c r="N6751" t="s">
        <v>5664</v>
      </c>
      <c r="O6751">
        <v>0</v>
      </c>
      <c r="P6751">
        <v>0</v>
      </c>
      <c r="Q6751">
        <v>1</v>
      </c>
    </row>
    <row r="6752" spans="1:17" x14ac:dyDescent="0.2">
      <c r="A6752" t="s">
        <v>498</v>
      </c>
      <c r="B6752" t="s">
        <v>134</v>
      </c>
      <c r="C6752" t="s">
        <v>497</v>
      </c>
      <c r="D6752" t="s">
        <v>54</v>
      </c>
      <c r="E6752" t="s">
        <v>6439</v>
      </c>
      <c r="F6752">
        <v>0.02</v>
      </c>
      <c r="G6752">
        <v>0.02</v>
      </c>
      <c r="H6752">
        <v>1</v>
      </c>
      <c r="J6752" t="s">
        <v>498</v>
      </c>
      <c r="K6752" t="s">
        <v>356</v>
      </c>
      <c r="L6752" t="s">
        <v>480</v>
      </c>
      <c r="M6752" t="s">
        <v>7663</v>
      </c>
      <c r="N6752" t="s">
        <v>5665</v>
      </c>
      <c r="O6752">
        <v>0</v>
      </c>
      <c r="P6752">
        <v>0</v>
      </c>
      <c r="Q6752">
        <v>1</v>
      </c>
    </row>
    <row r="6753" spans="1:17" x14ac:dyDescent="0.2">
      <c r="A6753" t="s">
        <v>498</v>
      </c>
      <c r="B6753" t="s">
        <v>134</v>
      </c>
      <c r="C6753" t="s">
        <v>497</v>
      </c>
      <c r="D6753" t="s">
        <v>54</v>
      </c>
      <c r="E6753" t="s">
        <v>6440</v>
      </c>
      <c r="F6753">
        <v>0.02</v>
      </c>
      <c r="G6753">
        <v>0.02</v>
      </c>
      <c r="H6753">
        <v>1</v>
      </c>
      <c r="J6753" t="s">
        <v>498</v>
      </c>
      <c r="K6753" t="s">
        <v>356</v>
      </c>
      <c r="L6753" t="s">
        <v>480</v>
      </c>
      <c r="M6753" t="s">
        <v>7663</v>
      </c>
      <c r="N6753" t="s">
        <v>5666</v>
      </c>
      <c r="O6753">
        <v>0</v>
      </c>
      <c r="P6753">
        <v>0</v>
      </c>
      <c r="Q6753">
        <v>1</v>
      </c>
    </row>
    <row r="6754" spans="1:17" x14ac:dyDescent="0.2">
      <c r="A6754" t="s">
        <v>498</v>
      </c>
      <c r="B6754" t="s">
        <v>134</v>
      </c>
      <c r="C6754" t="s">
        <v>497</v>
      </c>
      <c r="D6754" t="s">
        <v>54</v>
      </c>
      <c r="E6754" t="s">
        <v>6441</v>
      </c>
      <c r="F6754">
        <v>0.02</v>
      </c>
      <c r="G6754">
        <v>0.02</v>
      </c>
      <c r="H6754">
        <v>1</v>
      </c>
      <c r="J6754" t="s">
        <v>498</v>
      </c>
      <c r="K6754" t="s">
        <v>356</v>
      </c>
      <c r="L6754" t="s">
        <v>480</v>
      </c>
      <c r="M6754" t="s">
        <v>7663</v>
      </c>
      <c r="N6754" t="s">
        <v>5667</v>
      </c>
      <c r="O6754">
        <v>0</v>
      </c>
      <c r="P6754">
        <v>0</v>
      </c>
      <c r="Q6754">
        <v>1</v>
      </c>
    </row>
    <row r="6755" spans="1:17" x14ac:dyDescent="0.2">
      <c r="A6755" t="s">
        <v>498</v>
      </c>
      <c r="B6755" t="s">
        <v>134</v>
      </c>
      <c r="C6755" t="s">
        <v>497</v>
      </c>
      <c r="D6755" t="s">
        <v>54</v>
      </c>
      <c r="E6755" t="s">
        <v>6442</v>
      </c>
      <c r="F6755">
        <v>0.02</v>
      </c>
      <c r="G6755">
        <v>0.02</v>
      </c>
      <c r="H6755">
        <v>1</v>
      </c>
      <c r="J6755" t="s">
        <v>498</v>
      </c>
      <c r="K6755" t="s">
        <v>356</v>
      </c>
      <c r="L6755" t="s">
        <v>480</v>
      </c>
      <c r="M6755" t="s">
        <v>7663</v>
      </c>
      <c r="N6755" t="s">
        <v>5668</v>
      </c>
      <c r="O6755">
        <v>0</v>
      </c>
      <c r="P6755">
        <v>0</v>
      </c>
      <c r="Q6755">
        <v>1</v>
      </c>
    </row>
    <row r="6756" spans="1:17" x14ac:dyDescent="0.2">
      <c r="A6756" t="s">
        <v>498</v>
      </c>
      <c r="B6756" t="s">
        <v>134</v>
      </c>
      <c r="C6756" t="s">
        <v>497</v>
      </c>
      <c r="D6756" t="s">
        <v>54</v>
      </c>
      <c r="E6756" t="s">
        <v>6443</v>
      </c>
      <c r="F6756">
        <v>0.02</v>
      </c>
      <c r="G6756">
        <v>0.02</v>
      </c>
      <c r="H6756">
        <v>1</v>
      </c>
      <c r="J6756" t="s">
        <v>498</v>
      </c>
      <c r="K6756" t="s">
        <v>356</v>
      </c>
      <c r="L6756" t="s">
        <v>480</v>
      </c>
      <c r="M6756" t="s">
        <v>7663</v>
      </c>
      <c r="N6756" t="s">
        <v>5669</v>
      </c>
      <c r="O6756">
        <v>0</v>
      </c>
      <c r="P6756">
        <v>0</v>
      </c>
      <c r="Q6756">
        <v>1</v>
      </c>
    </row>
    <row r="6757" spans="1:17" x14ac:dyDescent="0.2">
      <c r="A6757" t="s">
        <v>498</v>
      </c>
      <c r="B6757" t="s">
        <v>134</v>
      </c>
      <c r="C6757" t="s">
        <v>497</v>
      </c>
      <c r="D6757" t="s">
        <v>54</v>
      </c>
      <c r="E6757" t="s">
        <v>6444</v>
      </c>
      <c r="F6757">
        <v>0.02</v>
      </c>
      <c r="G6757">
        <v>0.02</v>
      </c>
      <c r="H6757">
        <v>1</v>
      </c>
      <c r="J6757" t="s">
        <v>498</v>
      </c>
      <c r="K6757" t="s">
        <v>356</v>
      </c>
      <c r="L6757" t="s">
        <v>480</v>
      </c>
      <c r="M6757" t="s">
        <v>7663</v>
      </c>
      <c r="N6757" t="s">
        <v>5670</v>
      </c>
      <c r="O6757">
        <v>0</v>
      </c>
      <c r="P6757">
        <v>0</v>
      </c>
      <c r="Q6757">
        <v>1</v>
      </c>
    </row>
    <row r="6758" spans="1:17" x14ac:dyDescent="0.2">
      <c r="A6758" t="s">
        <v>498</v>
      </c>
      <c r="B6758" t="s">
        <v>134</v>
      </c>
      <c r="C6758" t="s">
        <v>497</v>
      </c>
      <c r="D6758" t="s">
        <v>54</v>
      </c>
      <c r="E6758" t="s">
        <v>6445</v>
      </c>
      <c r="F6758">
        <v>9.6000000000000002E-2</v>
      </c>
      <c r="G6758">
        <v>9.6000000000000002E-2</v>
      </c>
      <c r="H6758">
        <v>1</v>
      </c>
      <c r="J6758" t="s">
        <v>498</v>
      </c>
      <c r="K6758" t="s">
        <v>356</v>
      </c>
      <c r="L6758" t="s">
        <v>480</v>
      </c>
      <c r="M6758" t="s">
        <v>7663</v>
      </c>
      <c r="N6758" t="s">
        <v>5671</v>
      </c>
      <c r="O6758">
        <v>0</v>
      </c>
      <c r="P6758">
        <v>0</v>
      </c>
      <c r="Q6758">
        <v>1</v>
      </c>
    </row>
    <row r="6759" spans="1:17" x14ac:dyDescent="0.2">
      <c r="A6759" t="s">
        <v>498</v>
      </c>
      <c r="B6759" t="s">
        <v>134</v>
      </c>
      <c r="C6759" t="s">
        <v>497</v>
      </c>
      <c r="D6759" t="s">
        <v>54</v>
      </c>
      <c r="E6759" t="s">
        <v>6446</v>
      </c>
      <c r="F6759">
        <v>0.02</v>
      </c>
      <c r="G6759">
        <v>0.02</v>
      </c>
      <c r="H6759">
        <v>1</v>
      </c>
      <c r="J6759" t="s">
        <v>498</v>
      </c>
      <c r="K6759" t="s">
        <v>356</v>
      </c>
      <c r="L6759" t="s">
        <v>480</v>
      </c>
      <c r="M6759" t="s">
        <v>7663</v>
      </c>
      <c r="N6759" t="s">
        <v>5672</v>
      </c>
      <c r="O6759">
        <v>0</v>
      </c>
      <c r="P6759">
        <v>0</v>
      </c>
      <c r="Q6759">
        <v>1</v>
      </c>
    </row>
    <row r="6760" spans="1:17" x14ac:dyDescent="0.2">
      <c r="A6760" t="s">
        <v>498</v>
      </c>
      <c r="B6760" t="s">
        <v>134</v>
      </c>
      <c r="C6760" t="s">
        <v>497</v>
      </c>
      <c r="D6760" t="s">
        <v>54</v>
      </c>
      <c r="E6760" t="s">
        <v>6447</v>
      </c>
      <c r="F6760">
        <v>1.9E-2</v>
      </c>
      <c r="G6760">
        <v>1.9E-2</v>
      </c>
      <c r="H6760">
        <v>1</v>
      </c>
      <c r="J6760" t="s">
        <v>498</v>
      </c>
      <c r="K6760" t="s">
        <v>356</v>
      </c>
      <c r="L6760" t="s">
        <v>480</v>
      </c>
      <c r="M6760" t="s">
        <v>7663</v>
      </c>
      <c r="N6760" t="s">
        <v>5673</v>
      </c>
      <c r="O6760">
        <v>0</v>
      </c>
      <c r="P6760">
        <v>0</v>
      </c>
      <c r="Q6760">
        <v>1</v>
      </c>
    </row>
    <row r="6761" spans="1:17" x14ac:dyDescent="0.2">
      <c r="A6761" t="s">
        <v>498</v>
      </c>
      <c r="B6761" t="s">
        <v>134</v>
      </c>
      <c r="C6761" t="s">
        <v>497</v>
      </c>
      <c r="D6761" t="s">
        <v>54</v>
      </c>
      <c r="E6761" t="s">
        <v>6448</v>
      </c>
      <c r="F6761">
        <v>1.7999999999999999E-2</v>
      </c>
      <c r="G6761">
        <v>1.7999999999999999E-2</v>
      </c>
      <c r="H6761">
        <v>1</v>
      </c>
      <c r="J6761" t="s">
        <v>498</v>
      </c>
      <c r="K6761" t="s">
        <v>356</v>
      </c>
      <c r="L6761" t="s">
        <v>480</v>
      </c>
      <c r="M6761" t="s">
        <v>7663</v>
      </c>
      <c r="N6761" t="s">
        <v>5674</v>
      </c>
      <c r="O6761">
        <v>0</v>
      </c>
      <c r="P6761">
        <v>0</v>
      </c>
      <c r="Q6761">
        <v>1</v>
      </c>
    </row>
    <row r="6762" spans="1:17" x14ac:dyDescent="0.2">
      <c r="A6762" t="s">
        <v>498</v>
      </c>
      <c r="B6762" t="s">
        <v>134</v>
      </c>
      <c r="C6762" t="s">
        <v>497</v>
      </c>
      <c r="D6762" t="s">
        <v>54</v>
      </c>
      <c r="E6762" t="s">
        <v>6449</v>
      </c>
      <c r="F6762">
        <v>1.7999999999999999E-2</v>
      </c>
      <c r="G6762">
        <v>1.7999999999999999E-2</v>
      </c>
      <c r="H6762">
        <v>1</v>
      </c>
      <c r="J6762" t="s">
        <v>498</v>
      </c>
      <c r="K6762" t="s">
        <v>356</v>
      </c>
      <c r="L6762" t="s">
        <v>480</v>
      </c>
      <c r="M6762" t="s">
        <v>7663</v>
      </c>
      <c r="N6762" t="s">
        <v>5675</v>
      </c>
      <c r="O6762">
        <v>0</v>
      </c>
      <c r="P6762">
        <v>0</v>
      </c>
      <c r="Q6762">
        <v>1</v>
      </c>
    </row>
    <row r="6763" spans="1:17" x14ac:dyDescent="0.2">
      <c r="A6763" t="s">
        <v>498</v>
      </c>
      <c r="B6763" t="s">
        <v>134</v>
      </c>
      <c r="C6763" t="s">
        <v>497</v>
      </c>
      <c r="D6763" t="s">
        <v>54</v>
      </c>
      <c r="E6763" t="s">
        <v>6450</v>
      </c>
      <c r="F6763">
        <v>1.7999999999999999E-2</v>
      </c>
      <c r="G6763">
        <v>1.7999999999999999E-2</v>
      </c>
      <c r="H6763">
        <v>1</v>
      </c>
      <c r="J6763" t="s">
        <v>498</v>
      </c>
      <c r="K6763" t="s">
        <v>356</v>
      </c>
      <c r="L6763" t="s">
        <v>480</v>
      </c>
      <c r="M6763" t="s">
        <v>7663</v>
      </c>
      <c r="N6763" t="s">
        <v>5676</v>
      </c>
      <c r="O6763">
        <v>0</v>
      </c>
      <c r="P6763">
        <v>0</v>
      </c>
      <c r="Q6763">
        <v>1</v>
      </c>
    </row>
    <row r="6764" spans="1:17" x14ac:dyDescent="0.2">
      <c r="A6764" t="s">
        <v>498</v>
      </c>
      <c r="B6764" t="s">
        <v>134</v>
      </c>
      <c r="C6764" t="s">
        <v>497</v>
      </c>
      <c r="D6764" t="s">
        <v>54</v>
      </c>
      <c r="E6764" t="s">
        <v>6451</v>
      </c>
      <c r="F6764">
        <v>1.7999999999999999E-2</v>
      </c>
      <c r="G6764">
        <v>1.7999999999999999E-2</v>
      </c>
      <c r="H6764">
        <v>1</v>
      </c>
      <c r="J6764" t="s">
        <v>498</v>
      </c>
      <c r="K6764" t="s">
        <v>356</v>
      </c>
      <c r="L6764" t="s">
        <v>480</v>
      </c>
      <c r="M6764" t="s">
        <v>7663</v>
      </c>
      <c r="N6764" t="s">
        <v>5677</v>
      </c>
      <c r="O6764">
        <v>0</v>
      </c>
      <c r="P6764">
        <v>0</v>
      </c>
      <c r="Q6764">
        <v>1</v>
      </c>
    </row>
    <row r="6765" spans="1:17" x14ac:dyDescent="0.2">
      <c r="A6765" t="s">
        <v>498</v>
      </c>
      <c r="B6765" t="s">
        <v>134</v>
      </c>
      <c r="C6765" t="s">
        <v>497</v>
      </c>
      <c r="D6765" t="s">
        <v>54</v>
      </c>
      <c r="E6765" t="s">
        <v>6452</v>
      </c>
      <c r="F6765">
        <v>1.7999999999999999E-2</v>
      </c>
      <c r="G6765">
        <v>1.7999999999999999E-2</v>
      </c>
      <c r="H6765">
        <v>1</v>
      </c>
      <c r="J6765" t="s">
        <v>498</v>
      </c>
      <c r="K6765" t="s">
        <v>356</v>
      </c>
      <c r="L6765" t="s">
        <v>480</v>
      </c>
      <c r="M6765" t="s">
        <v>7663</v>
      </c>
      <c r="N6765" t="s">
        <v>5678</v>
      </c>
      <c r="O6765">
        <v>0</v>
      </c>
      <c r="P6765">
        <v>0</v>
      </c>
      <c r="Q6765">
        <v>1</v>
      </c>
    </row>
    <row r="6766" spans="1:17" x14ac:dyDescent="0.2">
      <c r="A6766" t="s">
        <v>498</v>
      </c>
      <c r="B6766" t="s">
        <v>134</v>
      </c>
      <c r="C6766" t="s">
        <v>497</v>
      </c>
      <c r="D6766" t="s">
        <v>54</v>
      </c>
      <c r="E6766" t="s">
        <v>6453</v>
      </c>
      <c r="F6766">
        <v>1.7999999999999999E-2</v>
      </c>
      <c r="G6766">
        <v>1.7999999999999999E-2</v>
      </c>
      <c r="H6766">
        <v>1</v>
      </c>
      <c r="J6766" t="s">
        <v>498</v>
      </c>
      <c r="K6766" t="s">
        <v>356</v>
      </c>
      <c r="L6766" t="s">
        <v>480</v>
      </c>
      <c r="M6766" t="s">
        <v>7663</v>
      </c>
      <c r="N6766" t="s">
        <v>5679</v>
      </c>
      <c r="O6766">
        <v>0</v>
      </c>
      <c r="P6766">
        <v>0</v>
      </c>
      <c r="Q6766">
        <v>1</v>
      </c>
    </row>
    <row r="6767" spans="1:17" x14ac:dyDescent="0.2">
      <c r="A6767" t="s">
        <v>498</v>
      </c>
      <c r="B6767" t="s">
        <v>134</v>
      </c>
      <c r="C6767" t="s">
        <v>497</v>
      </c>
      <c r="D6767" t="s">
        <v>54</v>
      </c>
      <c r="E6767" t="s">
        <v>6454</v>
      </c>
      <c r="F6767">
        <v>1.7999999999999999E-2</v>
      </c>
      <c r="G6767">
        <v>1.7999999999999999E-2</v>
      </c>
      <c r="H6767">
        <v>1</v>
      </c>
      <c r="J6767" t="s">
        <v>498</v>
      </c>
      <c r="K6767" t="s">
        <v>356</v>
      </c>
      <c r="L6767" t="s">
        <v>480</v>
      </c>
      <c r="M6767" t="s">
        <v>7663</v>
      </c>
      <c r="N6767" t="s">
        <v>5680</v>
      </c>
      <c r="O6767">
        <v>0</v>
      </c>
      <c r="P6767">
        <v>0</v>
      </c>
      <c r="Q6767">
        <v>1</v>
      </c>
    </row>
    <row r="6768" spans="1:17" x14ac:dyDescent="0.2">
      <c r="A6768" t="s">
        <v>498</v>
      </c>
      <c r="B6768" t="s">
        <v>134</v>
      </c>
      <c r="C6768" t="s">
        <v>497</v>
      </c>
      <c r="D6768" t="s">
        <v>54</v>
      </c>
      <c r="E6768" t="s">
        <v>6455</v>
      </c>
      <c r="F6768">
        <v>1.7999999999999999E-2</v>
      </c>
      <c r="G6768">
        <v>1.7999999999999999E-2</v>
      </c>
      <c r="H6768">
        <v>1</v>
      </c>
      <c r="J6768" t="s">
        <v>498</v>
      </c>
      <c r="K6768" t="s">
        <v>356</v>
      </c>
      <c r="L6768" t="s">
        <v>480</v>
      </c>
      <c r="M6768" t="s">
        <v>7663</v>
      </c>
      <c r="N6768" t="s">
        <v>5681</v>
      </c>
      <c r="O6768">
        <v>0</v>
      </c>
      <c r="P6768">
        <v>0</v>
      </c>
      <c r="Q6768">
        <v>1</v>
      </c>
    </row>
    <row r="6769" spans="1:17" x14ac:dyDescent="0.2">
      <c r="A6769" t="s">
        <v>498</v>
      </c>
      <c r="B6769" t="s">
        <v>134</v>
      </c>
      <c r="C6769" t="s">
        <v>497</v>
      </c>
      <c r="D6769" t="s">
        <v>54</v>
      </c>
      <c r="E6769" t="s">
        <v>6456</v>
      </c>
      <c r="F6769">
        <v>1.7999999999999999E-2</v>
      </c>
      <c r="G6769">
        <v>1.7999999999999999E-2</v>
      </c>
      <c r="H6769">
        <v>1</v>
      </c>
      <c r="J6769" t="s">
        <v>498</v>
      </c>
      <c r="K6769" t="s">
        <v>356</v>
      </c>
      <c r="L6769" t="s">
        <v>480</v>
      </c>
      <c r="M6769" t="s">
        <v>7663</v>
      </c>
      <c r="N6769" t="s">
        <v>5682</v>
      </c>
      <c r="O6769">
        <v>0</v>
      </c>
      <c r="P6769">
        <v>0</v>
      </c>
      <c r="Q6769">
        <v>1</v>
      </c>
    </row>
    <row r="6770" spans="1:17" x14ac:dyDescent="0.2">
      <c r="A6770" t="s">
        <v>498</v>
      </c>
      <c r="B6770" t="s">
        <v>134</v>
      </c>
      <c r="C6770" t="s">
        <v>497</v>
      </c>
      <c r="D6770" t="s">
        <v>54</v>
      </c>
      <c r="E6770" t="s">
        <v>6457</v>
      </c>
      <c r="F6770">
        <v>1.9E-2</v>
      </c>
      <c r="G6770">
        <v>1.9E-2</v>
      </c>
      <c r="H6770">
        <v>1</v>
      </c>
      <c r="J6770" t="s">
        <v>498</v>
      </c>
      <c r="K6770" t="s">
        <v>356</v>
      </c>
      <c r="L6770" t="s">
        <v>480</v>
      </c>
      <c r="M6770" t="s">
        <v>7663</v>
      </c>
      <c r="N6770" t="s">
        <v>5683</v>
      </c>
      <c r="O6770">
        <v>0</v>
      </c>
      <c r="P6770">
        <v>0</v>
      </c>
      <c r="Q6770">
        <v>1</v>
      </c>
    </row>
    <row r="6771" spans="1:17" x14ac:dyDescent="0.2">
      <c r="A6771" t="s">
        <v>498</v>
      </c>
      <c r="B6771" t="s">
        <v>134</v>
      </c>
      <c r="C6771" t="s">
        <v>497</v>
      </c>
      <c r="D6771" t="s">
        <v>54</v>
      </c>
      <c r="E6771" t="s">
        <v>6458</v>
      </c>
      <c r="F6771">
        <v>0.06</v>
      </c>
      <c r="G6771">
        <v>0.06</v>
      </c>
      <c r="H6771">
        <v>1</v>
      </c>
      <c r="J6771" t="s">
        <v>498</v>
      </c>
      <c r="K6771" t="s">
        <v>356</v>
      </c>
      <c r="L6771" t="s">
        <v>480</v>
      </c>
      <c r="M6771" t="s">
        <v>7663</v>
      </c>
      <c r="N6771" t="s">
        <v>5684</v>
      </c>
      <c r="O6771">
        <v>0</v>
      </c>
      <c r="P6771">
        <v>0</v>
      </c>
      <c r="Q6771">
        <v>1</v>
      </c>
    </row>
    <row r="6772" spans="1:17" x14ac:dyDescent="0.2">
      <c r="A6772" t="s">
        <v>498</v>
      </c>
      <c r="B6772" t="s">
        <v>134</v>
      </c>
      <c r="C6772" t="s">
        <v>497</v>
      </c>
      <c r="D6772" t="s">
        <v>54</v>
      </c>
      <c r="E6772" t="s">
        <v>6459</v>
      </c>
      <c r="F6772">
        <v>0.02</v>
      </c>
      <c r="G6772">
        <v>0.02</v>
      </c>
      <c r="H6772">
        <v>1</v>
      </c>
      <c r="J6772" t="s">
        <v>498</v>
      </c>
      <c r="K6772" t="s">
        <v>356</v>
      </c>
      <c r="L6772" t="s">
        <v>480</v>
      </c>
      <c r="M6772" t="s">
        <v>7663</v>
      </c>
      <c r="N6772" t="s">
        <v>5685</v>
      </c>
      <c r="O6772">
        <v>0</v>
      </c>
      <c r="P6772">
        <v>0</v>
      </c>
      <c r="Q6772">
        <v>1</v>
      </c>
    </row>
    <row r="6773" spans="1:17" x14ac:dyDescent="0.2">
      <c r="A6773" t="s">
        <v>498</v>
      </c>
      <c r="B6773" t="s">
        <v>134</v>
      </c>
      <c r="C6773" t="s">
        <v>497</v>
      </c>
      <c r="D6773" t="s">
        <v>54</v>
      </c>
      <c r="E6773" t="s">
        <v>6460</v>
      </c>
      <c r="F6773">
        <v>0.02</v>
      </c>
      <c r="G6773">
        <v>0.02</v>
      </c>
      <c r="H6773">
        <v>1</v>
      </c>
      <c r="J6773" t="s">
        <v>498</v>
      </c>
      <c r="K6773" t="s">
        <v>356</v>
      </c>
      <c r="L6773" t="s">
        <v>480</v>
      </c>
      <c r="M6773" t="s">
        <v>7663</v>
      </c>
      <c r="N6773" t="s">
        <v>5686</v>
      </c>
      <c r="O6773">
        <v>0</v>
      </c>
      <c r="P6773">
        <v>0</v>
      </c>
      <c r="Q6773">
        <v>1</v>
      </c>
    </row>
    <row r="6774" spans="1:17" x14ac:dyDescent="0.2">
      <c r="A6774" t="s">
        <v>498</v>
      </c>
      <c r="B6774" t="s">
        <v>134</v>
      </c>
      <c r="C6774" t="s">
        <v>497</v>
      </c>
      <c r="D6774" t="s">
        <v>54</v>
      </c>
      <c r="E6774" t="s">
        <v>6461</v>
      </c>
      <c r="F6774">
        <v>0.02</v>
      </c>
      <c r="G6774">
        <v>0.02</v>
      </c>
      <c r="H6774">
        <v>1</v>
      </c>
      <c r="J6774" t="s">
        <v>498</v>
      </c>
      <c r="K6774" t="s">
        <v>356</v>
      </c>
      <c r="L6774" t="s">
        <v>480</v>
      </c>
      <c r="M6774" t="s">
        <v>7663</v>
      </c>
      <c r="N6774" t="s">
        <v>5687</v>
      </c>
      <c r="O6774">
        <v>0</v>
      </c>
      <c r="P6774">
        <v>0</v>
      </c>
      <c r="Q6774">
        <v>1</v>
      </c>
    </row>
    <row r="6775" spans="1:17" x14ac:dyDescent="0.2">
      <c r="A6775" t="s">
        <v>498</v>
      </c>
      <c r="B6775" t="s">
        <v>134</v>
      </c>
      <c r="C6775" t="s">
        <v>497</v>
      </c>
      <c r="D6775" t="s">
        <v>54</v>
      </c>
      <c r="E6775" t="s">
        <v>6462</v>
      </c>
      <c r="F6775">
        <v>0.02</v>
      </c>
      <c r="G6775">
        <v>0.02</v>
      </c>
      <c r="H6775">
        <v>1</v>
      </c>
      <c r="J6775" t="s">
        <v>498</v>
      </c>
      <c r="K6775" t="s">
        <v>356</v>
      </c>
      <c r="L6775" t="s">
        <v>480</v>
      </c>
      <c r="M6775" t="s">
        <v>7663</v>
      </c>
      <c r="N6775" t="s">
        <v>5688</v>
      </c>
      <c r="O6775">
        <v>0</v>
      </c>
      <c r="P6775">
        <v>0</v>
      </c>
      <c r="Q6775">
        <v>1</v>
      </c>
    </row>
    <row r="6776" spans="1:17" x14ac:dyDescent="0.2">
      <c r="A6776" t="s">
        <v>498</v>
      </c>
      <c r="B6776" t="s">
        <v>134</v>
      </c>
      <c r="C6776" t="s">
        <v>497</v>
      </c>
      <c r="D6776" t="s">
        <v>54</v>
      </c>
      <c r="E6776" t="s">
        <v>6463</v>
      </c>
      <c r="F6776">
        <v>0.02</v>
      </c>
      <c r="G6776">
        <v>0.02</v>
      </c>
      <c r="H6776">
        <v>1</v>
      </c>
      <c r="J6776" t="s">
        <v>498</v>
      </c>
      <c r="K6776" t="s">
        <v>356</v>
      </c>
      <c r="L6776" t="s">
        <v>480</v>
      </c>
      <c r="M6776" t="s">
        <v>7663</v>
      </c>
      <c r="N6776" t="s">
        <v>5689</v>
      </c>
      <c r="O6776">
        <v>0</v>
      </c>
      <c r="P6776">
        <v>0</v>
      </c>
      <c r="Q6776">
        <v>1</v>
      </c>
    </row>
    <row r="6777" spans="1:17" x14ac:dyDescent="0.2">
      <c r="A6777" t="s">
        <v>498</v>
      </c>
      <c r="B6777" t="s">
        <v>134</v>
      </c>
      <c r="C6777" t="s">
        <v>497</v>
      </c>
      <c r="D6777" t="s">
        <v>54</v>
      </c>
      <c r="E6777" t="s">
        <v>6464</v>
      </c>
      <c r="F6777">
        <v>0.02</v>
      </c>
      <c r="G6777">
        <v>0.02</v>
      </c>
      <c r="H6777">
        <v>1</v>
      </c>
      <c r="J6777" t="s">
        <v>498</v>
      </c>
      <c r="K6777" t="s">
        <v>356</v>
      </c>
      <c r="L6777" t="s">
        <v>480</v>
      </c>
      <c r="M6777" t="s">
        <v>7663</v>
      </c>
      <c r="N6777" t="s">
        <v>5690</v>
      </c>
      <c r="O6777">
        <v>0</v>
      </c>
      <c r="P6777">
        <v>0</v>
      </c>
      <c r="Q6777">
        <v>1</v>
      </c>
    </row>
    <row r="6778" spans="1:17" x14ac:dyDescent="0.2">
      <c r="A6778" t="s">
        <v>498</v>
      </c>
      <c r="B6778" t="s">
        <v>134</v>
      </c>
      <c r="C6778" t="s">
        <v>497</v>
      </c>
      <c r="D6778" t="s">
        <v>54</v>
      </c>
      <c r="E6778" t="s">
        <v>6465</v>
      </c>
      <c r="F6778">
        <v>0.02</v>
      </c>
      <c r="G6778">
        <v>0.02</v>
      </c>
      <c r="H6778">
        <v>1</v>
      </c>
      <c r="J6778" t="s">
        <v>498</v>
      </c>
      <c r="K6778" t="s">
        <v>356</v>
      </c>
      <c r="L6778" t="s">
        <v>480</v>
      </c>
      <c r="M6778" t="s">
        <v>7663</v>
      </c>
      <c r="N6778" t="s">
        <v>5691</v>
      </c>
      <c r="O6778">
        <v>0</v>
      </c>
      <c r="P6778">
        <v>0</v>
      </c>
      <c r="Q6778">
        <v>1</v>
      </c>
    </row>
    <row r="6779" spans="1:17" x14ac:dyDescent="0.2">
      <c r="A6779" t="s">
        <v>498</v>
      </c>
      <c r="B6779" t="s">
        <v>134</v>
      </c>
      <c r="C6779" t="s">
        <v>497</v>
      </c>
      <c r="D6779" t="s">
        <v>54</v>
      </c>
      <c r="E6779" t="s">
        <v>6466</v>
      </c>
      <c r="F6779">
        <v>0.02</v>
      </c>
      <c r="G6779">
        <v>0.02</v>
      </c>
      <c r="H6779">
        <v>1</v>
      </c>
      <c r="J6779" t="s">
        <v>498</v>
      </c>
      <c r="K6779" t="s">
        <v>356</v>
      </c>
      <c r="L6779" t="s">
        <v>480</v>
      </c>
      <c r="M6779" t="s">
        <v>7663</v>
      </c>
      <c r="N6779" t="s">
        <v>5692</v>
      </c>
      <c r="O6779">
        <v>0</v>
      </c>
      <c r="P6779">
        <v>0</v>
      </c>
      <c r="Q6779">
        <v>1</v>
      </c>
    </row>
    <row r="6780" spans="1:17" x14ac:dyDescent="0.2">
      <c r="A6780" t="s">
        <v>498</v>
      </c>
      <c r="B6780" t="s">
        <v>134</v>
      </c>
      <c r="C6780" t="s">
        <v>497</v>
      </c>
      <c r="D6780" t="s">
        <v>54</v>
      </c>
      <c r="E6780" t="s">
        <v>6467</v>
      </c>
      <c r="F6780">
        <v>0.02</v>
      </c>
      <c r="G6780">
        <v>0.02</v>
      </c>
      <c r="H6780">
        <v>1</v>
      </c>
      <c r="J6780" t="s">
        <v>498</v>
      </c>
      <c r="K6780" t="s">
        <v>356</v>
      </c>
      <c r="L6780" t="s">
        <v>480</v>
      </c>
      <c r="M6780" t="s">
        <v>7663</v>
      </c>
      <c r="N6780" t="s">
        <v>5693</v>
      </c>
      <c r="O6780">
        <v>0</v>
      </c>
      <c r="P6780">
        <v>0</v>
      </c>
      <c r="Q6780">
        <v>1</v>
      </c>
    </row>
    <row r="6781" spans="1:17" x14ac:dyDescent="0.2">
      <c r="A6781" t="s">
        <v>498</v>
      </c>
      <c r="B6781" t="s">
        <v>134</v>
      </c>
      <c r="C6781" t="s">
        <v>497</v>
      </c>
      <c r="D6781" t="s">
        <v>54</v>
      </c>
      <c r="E6781" t="s">
        <v>6468</v>
      </c>
      <c r="F6781">
        <v>0.02</v>
      </c>
      <c r="G6781">
        <v>0.02</v>
      </c>
      <c r="H6781">
        <v>1</v>
      </c>
      <c r="J6781" t="s">
        <v>498</v>
      </c>
      <c r="K6781" t="s">
        <v>356</v>
      </c>
      <c r="L6781" t="s">
        <v>480</v>
      </c>
      <c r="M6781" t="s">
        <v>7663</v>
      </c>
      <c r="N6781" t="s">
        <v>5694</v>
      </c>
      <c r="O6781">
        <v>0</v>
      </c>
      <c r="P6781">
        <v>0</v>
      </c>
      <c r="Q6781">
        <v>1</v>
      </c>
    </row>
    <row r="6782" spans="1:17" x14ac:dyDescent="0.2">
      <c r="A6782" t="s">
        <v>498</v>
      </c>
      <c r="B6782" t="s">
        <v>134</v>
      </c>
      <c r="C6782" t="s">
        <v>497</v>
      </c>
      <c r="D6782" t="s">
        <v>54</v>
      </c>
      <c r="E6782" t="s">
        <v>6469</v>
      </c>
      <c r="F6782">
        <v>0.13400000000000001</v>
      </c>
      <c r="G6782">
        <v>0.13400000000000001</v>
      </c>
      <c r="H6782">
        <v>1</v>
      </c>
      <c r="J6782" t="s">
        <v>498</v>
      </c>
      <c r="K6782" t="s">
        <v>356</v>
      </c>
      <c r="L6782" t="s">
        <v>480</v>
      </c>
      <c r="M6782" t="s">
        <v>7663</v>
      </c>
      <c r="N6782" t="s">
        <v>5695</v>
      </c>
      <c r="O6782">
        <v>0</v>
      </c>
      <c r="P6782">
        <v>0</v>
      </c>
      <c r="Q6782">
        <v>1</v>
      </c>
    </row>
    <row r="6783" spans="1:17" x14ac:dyDescent="0.2">
      <c r="A6783" t="s">
        <v>498</v>
      </c>
      <c r="B6783" t="s">
        <v>134</v>
      </c>
      <c r="C6783" t="s">
        <v>497</v>
      </c>
      <c r="D6783" t="s">
        <v>54</v>
      </c>
      <c r="E6783" t="s">
        <v>6470</v>
      </c>
      <c r="F6783">
        <v>1.9E-2</v>
      </c>
      <c r="G6783">
        <v>1.9E-2</v>
      </c>
      <c r="H6783">
        <v>1</v>
      </c>
      <c r="J6783" t="s">
        <v>498</v>
      </c>
      <c r="K6783" t="s">
        <v>356</v>
      </c>
      <c r="L6783" t="s">
        <v>480</v>
      </c>
      <c r="M6783" t="s">
        <v>7663</v>
      </c>
      <c r="N6783" t="s">
        <v>5696</v>
      </c>
      <c r="O6783">
        <v>0</v>
      </c>
      <c r="P6783">
        <v>0</v>
      </c>
      <c r="Q6783">
        <v>1</v>
      </c>
    </row>
    <row r="6784" spans="1:17" x14ac:dyDescent="0.2">
      <c r="A6784" t="s">
        <v>498</v>
      </c>
      <c r="B6784" t="s">
        <v>134</v>
      </c>
      <c r="C6784" t="s">
        <v>497</v>
      </c>
      <c r="D6784" t="s">
        <v>54</v>
      </c>
      <c r="E6784" t="s">
        <v>6471</v>
      </c>
      <c r="F6784">
        <v>1.9E-2</v>
      </c>
      <c r="G6784">
        <v>1.9E-2</v>
      </c>
      <c r="H6784">
        <v>1</v>
      </c>
      <c r="J6784" t="s">
        <v>498</v>
      </c>
      <c r="K6784" t="s">
        <v>356</v>
      </c>
      <c r="L6784" t="s">
        <v>480</v>
      </c>
      <c r="M6784" t="s">
        <v>7663</v>
      </c>
      <c r="N6784" t="s">
        <v>5697</v>
      </c>
      <c r="O6784">
        <v>0</v>
      </c>
      <c r="P6784">
        <v>0</v>
      </c>
      <c r="Q6784">
        <v>1</v>
      </c>
    </row>
    <row r="6785" spans="1:17" x14ac:dyDescent="0.2">
      <c r="A6785" t="s">
        <v>498</v>
      </c>
      <c r="B6785" t="s">
        <v>134</v>
      </c>
      <c r="C6785" t="s">
        <v>497</v>
      </c>
      <c r="D6785" t="s">
        <v>54</v>
      </c>
      <c r="E6785" t="s">
        <v>6472</v>
      </c>
      <c r="F6785">
        <v>1.7999999999999999E-2</v>
      </c>
      <c r="G6785">
        <v>1.7999999999999999E-2</v>
      </c>
      <c r="H6785">
        <v>1</v>
      </c>
      <c r="J6785" t="s">
        <v>498</v>
      </c>
      <c r="K6785" t="s">
        <v>356</v>
      </c>
      <c r="L6785" t="s">
        <v>480</v>
      </c>
      <c r="M6785" t="s">
        <v>7663</v>
      </c>
      <c r="N6785" t="s">
        <v>5698</v>
      </c>
      <c r="O6785">
        <v>0</v>
      </c>
      <c r="P6785">
        <v>0</v>
      </c>
      <c r="Q6785">
        <v>1</v>
      </c>
    </row>
    <row r="6786" spans="1:17" x14ac:dyDescent="0.2">
      <c r="A6786" t="s">
        <v>498</v>
      </c>
      <c r="B6786" t="s">
        <v>134</v>
      </c>
      <c r="C6786" t="s">
        <v>497</v>
      </c>
      <c r="D6786" t="s">
        <v>54</v>
      </c>
      <c r="E6786" t="s">
        <v>6473</v>
      </c>
      <c r="F6786">
        <v>1.7999999999999999E-2</v>
      </c>
      <c r="G6786">
        <v>1.7999999999999999E-2</v>
      </c>
      <c r="H6786">
        <v>1</v>
      </c>
      <c r="J6786" t="s">
        <v>498</v>
      </c>
      <c r="K6786" t="s">
        <v>356</v>
      </c>
      <c r="L6786" t="s">
        <v>480</v>
      </c>
      <c r="M6786" t="s">
        <v>7663</v>
      </c>
      <c r="N6786" t="s">
        <v>5699</v>
      </c>
      <c r="O6786">
        <v>0</v>
      </c>
      <c r="P6786">
        <v>0</v>
      </c>
      <c r="Q6786">
        <v>1</v>
      </c>
    </row>
    <row r="6787" spans="1:17" x14ac:dyDescent="0.2">
      <c r="A6787" t="s">
        <v>498</v>
      </c>
      <c r="B6787" t="s">
        <v>134</v>
      </c>
      <c r="C6787" t="s">
        <v>497</v>
      </c>
      <c r="D6787" t="s">
        <v>54</v>
      </c>
      <c r="E6787" t="s">
        <v>6474</v>
      </c>
      <c r="F6787">
        <v>1.7999999999999999E-2</v>
      </c>
      <c r="G6787">
        <v>1.7999999999999999E-2</v>
      </c>
      <c r="H6787">
        <v>1</v>
      </c>
      <c r="J6787" t="s">
        <v>498</v>
      </c>
      <c r="K6787" t="s">
        <v>356</v>
      </c>
      <c r="L6787" t="s">
        <v>480</v>
      </c>
      <c r="M6787" t="s">
        <v>7663</v>
      </c>
      <c r="N6787" t="s">
        <v>5700</v>
      </c>
      <c r="O6787">
        <v>0</v>
      </c>
      <c r="P6787">
        <v>0</v>
      </c>
      <c r="Q6787">
        <v>1</v>
      </c>
    </row>
    <row r="6788" spans="1:17" x14ac:dyDescent="0.2">
      <c r="A6788" t="s">
        <v>498</v>
      </c>
      <c r="B6788" t="s">
        <v>134</v>
      </c>
      <c r="C6788" t="s">
        <v>497</v>
      </c>
      <c r="D6788" t="s">
        <v>54</v>
      </c>
      <c r="E6788" t="s">
        <v>6475</v>
      </c>
      <c r="F6788">
        <v>1.7999999999999999E-2</v>
      </c>
      <c r="G6788">
        <v>1.7999999999999999E-2</v>
      </c>
      <c r="H6788">
        <v>1</v>
      </c>
      <c r="J6788" t="s">
        <v>498</v>
      </c>
      <c r="K6788" t="s">
        <v>356</v>
      </c>
      <c r="L6788" t="s">
        <v>480</v>
      </c>
      <c r="M6788" t="s">
        <v>7663</v>
      </c>
      <c r="N6788" t="s">
        <v>5701</v>
      </c>
      <c r="O6788">
        <v>0</v>
      </c>
      <c r="P6788">
        <v>0</v>
      </c>
      <c r="Q6788">
        <v>1</v>
      </c>
    </row>
    <row r="6789" spans="1:17" x14ac:dyDescent="0.2">
      <c r="A6789" t="s">
        <v>498</v>
      </c>
      <c r="B6789" t="s">
        <v>134</v>
      </c>
      <c r="C6789" t="s">
        <v>497</v>
      </c>
      <c r="D6789" t="s">
        <v>54</v>
      </c>
      <c r="E6789" t="s">
        <v>6476</v>
      </c>
      <c r="F6789">
        <v>1.7999999999999999E-2</v>
      </c>
      <c r="G6789">
        <v>1.7999999999999999E-2</v>
      </c>
      <c r="H6789">
        <v>1</v>
      </c>
      <c r="J6789" t="s">
        <v>498</v>
      </c>
      <c r="K6789" t="s">
        <v>356</v>
      </c>
      <c r="L6789" t="s">
        <v>480</v>
      </c>
      <c r="M6789" t="s">
        <v>7663</v>
      </c>
      <c r="N6789" t="s">
        <v>5702</v>
      </c>
      <c r="O6789">
        <v>0</v>
      </c>
      <c r="P6789">
        <v>0</v>
      </c>
      <c r="Q6789">
        <v>1</v>
      </c>
    </row>
    <row r="6790" spans="1:17" x14ac:dyDescent="0.2">
      <c r="A6790" t="s">
        <v>498</v>
      </c>
      <c r="B6790" t="s">
        <v>134</v>
      </c>
      <c r="C6790" t="s">
        <v>497</v>
      </c>
      <c r="D6790" t="s">
        <v>54</v>
      </c>
      <c r="E6790" t="s">
        <v>6477</v>
      </c>
      <c r="F6790">
        <v>1.7999999999999999E-2</v>
      </c>
      <c r="G6790">
        <v>1.7999999999999999E-2</v>
      </c>
      <c r="H6790">
        <v>1</v>
      </c>
      <c r="J6790" t="s">
        <v>498</v>
      </c>
      <c r="K6790" t="s">
        <v>356</v>
      </c>
      <c r="L6790" t="s">
        <v>480</v>
      </c>
      <c r="M6790" t="s">
        <v>7663</v>
      </c>
      <c r="N6790" t="s">
        <v>5703</v>
      </c>
      <c r="O6790">
        <v>0</v>
      </c>
      <c r="P6790">
        <v>0</v>
      </c>
      <c r="Q6790">
        <v>1</v>
      </c>
    </row>
    <row r="6791" spans="1:17" x14ac:dyDescent="0.2">
      <c r="A6791" t="s">
        <v>498</v>
      </c>
      <c r="B6791" t="s">
        <v>134</v>
      </c>
      <c r="C6791" t="s">
        <v>497</v>
      </c>
      <c r="D6791" t="s">
        <v>54</v>
      </c>
      <c r="E6791" t="s">
        <v>6478</v>
      </c>
      <c r="F6791">
        <v>1.7999999999999999E-2</v>
      </c>
      <c r="G6791">
        <v>1.7999999999999999E-2</v>
      </c>
      <c r="H6791">
        <v>1</v>
      </c>
      <c r="J6791" t="s">
        <v>498</v>
      </c>
      <c r="K6791" t="s">
        <v>356</v>
      </c>
      <c r="L6791" t="s">
        <v>480</v>
      </c>
      <c r="M6791" t="s">
        <v>7663</v>
      </c>
      <c r="N6791" t="s">
        <v>5704</v>
      </c>
      <c r="O6791">
        <v>0</v>
      </c>
      <c r="P6791">
        <v>0</v>
      </c>
      <c r="Q6791">
        <v>1</v>
      </c>
    </row>
    <row r="6792" spans="1:17" x14ac:dyDescent="0.2">
      <c r="A6792" t="s">
        <v>498</v>
      </c>
      <c r="B6792" t="s">
        <v>134</v>
      </c>
      <c r="C6792" t="s">
        <v>497</v>
      </c>
      <c r="D6792" t="s">
        <v>54</v>
      </c>
      <c r="E6792" t="s">
        <v>6479</v>
      </c>
      <c r="F6792">
        <v>1.7999999999999999E-2</v>
      </c>
      <c r="G6792">
        <v>1.7999999999999999E-2</v>
      </c>
      <c r="H6792">
        <v>1</v>
      </c>
      <c r="J6792" t="s">
        <v>498</v>
      </c>
      <c r="K6792" t="s">
        <v>356</v>
      </c>
      <c r="L6792" t="s">
        <v>480</v>
      </c>
      <c r="M6792" t="s">
        <v>7663</v>
      </c>
      <c r="N6792" t="s">
        <v>5705</v>
      </c>
      <c r="O6792">
        <v>0</v>
      </c>
      <c r="P6792">
        <v>0</v>
      </c>
      <c r="Q6792">
        <v>1</v>
      </c>
    </row>
    <row r="6793" spans="1:17" x14ac:dyDescent="0.2">
      <c r="A6793" t="s">
        <v>498</v>
      </c>
      <c r="B6793" t="s">
        <v>134</v>
      </c>
      <c r="C6793" t="s">
        <v>497</v>
      </c>
      <c r="D6793" t="s">
        <v>54</v>
      </c>
      <c r="E6793" t="s">
        <v>6480</v>
      </c>
      <c r="F6793">
        <v>1.7999999999999999E-2</v>
      </c>
      <c r="G6793">
        <v>1.7999999999999999E-2</v>
      </c>
      <c r="H6793">
        <v>1</v>
      </c>
      <c r="J6793" t="s">
        <v>498</v>
      </c>
      <c r="K6793" t="s">
        <v>356</v>
      </c>
      <c r="L6793" t="s">
        <v>480</v>
      </c>
      <c r="M6793" t="s">
        <v>7663</v>
      </c>
      <c r="N6793" t="s">
        <v>5706</v>
      </c>
      <c r="O6793">
        <v>0</v>
      </c>
      <c r="P6793">
        <v>0</v>
      </c>
      <c r="Q6793">
        <v>1</v>
      </c>
    </row>
    <row r="6794" spans="1:17" x14ac:dyDescent="0.2">
      <c r="A6794" t="s">
        <v>498</v>
      </c>
      <c r="B6794" t="s">
        <v>134</v>
      </c>
      <c r="C6794" t="s">
        <v>497</v>
      </c>
      <c r="D6794" t="s">
        <v>54</v>
      </c>
      <c r="E6794" t="s">
        <v>6481</v>
      </c>
      <c r="F6794">
        <v>1.9E-2</v>
      </c>
      <c r="G6794">
        <v>1.9E-2</v>
      </c>
      <c r="H6794">
        <v>1</v>
      </c>
      <c r="J6794" t="s">
        <v>498</v>
      </c>
      <c r="K6794" t="s">
        <v>356</v>
      </c>
      <c r="L6794" t="s">
        <v>480</v>
      </c>
      <c r="M6794" t="s">
        <v>7663</v>
      </c>
      <c r="N6794" t="s">
        <v>5707</v>
      </c>
      <c r="O6794">
        <v>0</v>
      </c>
      <c r="P6794">
        <v>0</v>
      </c>
      <c r="Q6794">
        <v>1</v>
      </c>
    </row>
    <row r="6795" spans="1:17" x14ac:dyDescent="0.2">
      <c r="A6795" t="s">
        <v>498</v>
      </c>
      <c r="B6795" t="s">
        <v>134</v>
      </c>
      <c r="C6795" t="s">
        <v>497</v>
      </c>
      <c r="D6795" t="s">
        <v>54</v>
      </c>
      <c r="E6795" t="s">
        <v>6482</v>
      </c>
      <c r="F6795">
        <v>7.2999999999999995E-2</v>
      </c>
      <c r="G6795">
        <v>7.2999999999999995E-2</v>
      </c>
      <c r="H6795">
        <v>1</v>
      </c>
      <c r="J6795" t="s">
        <v>498</v>
      </c>
      <c r="K6795" t="s">
        <v>356</v>
      </c>
      <c r="L6795" t="s">
        <v>480</v>
      </c>
      <c r="M6795" t="s">
        <v>7663</v>
      </c>
      <c r="N6795" t="s">
        <v>5708</v>
      </c>
      <c r="O6795">
        <v>0</v>
      </c>
      <c r="P6795">
        <v>0</v>
      </c>
      <c r="Q6795">
        <v>1</v>
      </c>
    </row>
    <row r="6796" spans="1:17" x14ac:dyDescent="0.2">
      <c r="A6796" t="s">
        <v>498</v>
      </c>
      <c r="B6796" t="s">
        <v>134</v>
      </c>
      <c r="C6796" t="s">
        <v>497</v>
      </c>
      <c r="D6796" t="s">
        <v>54</v>
      </c>
      <c r="E6796" t="s">
        <v>6483</v>
      </c>
      <c r="F6796">
        <v>0.02</v>
      </c>
      <c r="G6796">
        <v>0.02</v>
      </c>
      <c r="H6796">
        <v>1</v>
      </c>
      <c r="J6796" t="s">
        <v>498</v>
      </c>
      <c r="K6796" t="s">
        <v>356</v>
      </c>
      <c r="L6796" t="s">
        <v>480</v>
      </c>
      <c r="M6796" t="s">
        <v>7663</v>
      </c>
      <c r="N6796" t="s">
        <v>5709</v>
      </c>
      <c r="O6796">
        <v>0</v>
      </c>
      <c r="P6796">
        <v>0</v>
      </c>
      <c r="Q6796">
        <v>1</v>
      </c>
    </row>
    <row r="6797" spans="1:17" x14ac:dyDescent="0.2">
      <c r="A6797" t="s">
        <v>498</v>
      </c>
      <c r="B6797" t="s">
        <v>134</v>
      </c>
      <c r="C6797" t="s">
        <v>497</v>
      </c>
      <c r="D6797" t="s">
        <v>54</v>
      </c>
      <c r="E6797" t="s">
        <v>6484</v>
      </c>
      <c r="F6797">
        <v>0.02</v>
      </c>
      <c r="G6797">
        <v>0.02</v>
      </c>
      <c r="H6797">
        <v>1</v>
      </c>
      <c r="J6797" t="s">
        <v>498</v>
      </c>
      <c r="K6797" t="s">
        <v>356</v>
      </c>
      <c r="L6797" t="s">
        <v>480</v>
      </c>
      <c r="M6797" t="s">
        <v>7663</v>
      </c>
      <c r="N6797" t="s">
        <v>5710</v>
      </c>
      <c r="O6797">
        <v>0</v>
      </c>
      <c r="P6797">
        <v>0</v>
      </c>
      <c r="Q6797">
        <v>1</v>
      </c>
    </row>
    <row r="6798" spans="1:17" x14ac:dyDescent="0.2">
      <c r="A6798" t="s">
        <v>498</v>
      </c>
      <c r="B6798" t="s">
        <v>134</v>
      </c>
      <c r="C6798" t="s">
        <v>497</v>
      </c>
      <c r="D6798" t="s">
        <v>54</v>
      </c>
      <c r="E6798" t="s">
        <v>6485</v>
      </c>
      <c r="F6798">
        <v>0.02</v>
      </c>
      <c r="G6798">
        <v>0.02</v>
      </c>
      <c r="H6798">
        <v>1</v>
      </c>
      <c r="J6798" t="s">
        <v>498</v>
      </c>
      <c r="K6798" t="s">
        <v>356</v>
      </c>
      <c r="L6798" t="s">
        <v>480</v>
      </c>
      <c r="M6798" t="s">
        <v>7663</v>
      </c>
      <c r="N6798" t="s">
        <v>5711</v>
      </c>
      <c r="O6798">
        <v>0</v>
      </c>
      <c r="P6798">
        <v>0</v>
      </c>
      <c r="Q6798">
        <v>1</v>
      </c>
    </row>
    <row r="6799" spans="1:17" x14ac:dyDescent="0.2">
      <c r="A6799" t="s">
        <v>498</v>
      </c>
      <c r="B6799" t="s">
        <v>134</v>
      </c>
      <c r="C6799" t="s">
        <v>497</v>
      </c>
      <c r="D6799" t="s">
        <v>54</v>
      </c>
      <c r="E6799" t="s">
        <v>6486</v>
      </c>
      <c r="F6799">
        <v>0.02</v>
      </c>
      <c r="G6799">
        <v>0.02</v>
      </c>
      <c r="H6799">
        <v>1</v>
      </c>
      <c r="J6799" t="s">
        <v>498</v>
      </c>
      <c r="K6799" t="s">
        <v>356</v>
      </c>
      <c r="L6799" t="s">
        <v>480</v>
      </c>
      <c r="M6799" t="s">
        <v>7663</v>
      </c>
      <c r="N6799" t="s">
        <v>5712</v>
      </c>
      <c r="O6799">
        <v>0</v>
      </c>
      <c r="P6799">
        <v>0</v>
      </c>
      <c r="Q6799">
        <v>1</v>
      </c>
    </row>
    <row r="6800" spans="1:17" x14ac:dyDescent="0.2">
      <c r="A6800" t="s">
        <v>498</v>
      </c>
      <c r="B6800" t="s">
        <v>134</v>
      </c>
      <c r="C6800" t="s">
        <v>497</v>
      </c>
      <c r="D6800" t="s">
        <v>54</v>
      </c>
      <c r="E6800" t="s">
        <v>6487</v>
      </c>
      <c r="F6800">
        <v>0.02</v>
      </c>
      <c r="G6800">
        <v>0.02</v>
      </c>
      <c r="H6800">
        <v>1</v>
      </c>
      <c r="J6800" t="s">
        <v>498</v>
      </c>
      <c r="K6800" t="s">
        <v>356</v>
      </c>
      <c r="L6800" t="s">
        <v>480</v>
      </c>
      <c r="M6800" t="s">
        <v>7663</v>
      </c>
      <c r="N6800" t="s">
        <v>5713</v>
      </c>
      <c r="O6800">
        <v>0</v>
      </c>
      <c r="P6800">
        <v>0</v>
      </c>
      <c r="Q6800">
        <v>1</v>
      </c>
    </row>
    <row r="6801" spans="1:17" x14ac:dyDescent="0.2">
      <c r="A6801" t="s">
        <v>498</v>
      </c>
      <c r="B6801" t="s">
        <v>134</v>
      </c>
      <c r="C6801" t="s">
        <v>497</v>
      </c>
      <c r="D6801" t="s">
        <v>54</v>
      </c>
      <c r="E6801" t="s">
        <v>6488</v>
      </c>
      <c r="F6801">
        <v>0.02</v>
      </c>
      <c r="G6801">
        <v>0.02</v>
      </c>
      <c r="H6801">
        <v>1</v>
      </c>
      <c r="J6801" t="s">
        <v>498</v>
      </c>
      <c r="K6801" t="s">
        <v>356</v>
      </c>
      <c r="L6801" t="s">
        <v>480</v>
      </c>
      <c r="M6801" t="s">
        <v>7663</v>
      </c>
      <c r="N6801" t="s">
        <v>5714</v>
      </c>
      <c r="O6801">
        <v>0</v>
      </c>
      <c r="P6801">
        <v>0</v>
      </c>
      <c r="Q6801">
        <v>1</v>
      </c>
    </row>
    <row r="6802" spans="1:17" x14ac:dyDescent="0.2">
      <c r="A6802" t="s">
        <v>498</v>
      </c>
      <c r="B6802" t="s">
        <v>134</v>
      </c>
      <c r="C6802" t="s">
        <v>497</v>
      </c>
      <c r="D6802" t="s">
        <v>54</v>
      </c>
      <c r="E6802" t="s">
        <v>6489</v>
      </c>
      <c r="F6802">
        <v>0.02</v>
      </c>
      <c r="G6802">
        <v>0.02</v>
      </c>
      <c r="H6802">
        <v>1</v>
      </c>
      <c r="J6802" t="s">
        <v>498</v>
      </c>
      <c r="K6802" t="s">
        <v>356</v>
      </c>
      <c r="L6802" t="s">
        <v>480</v>
      </c>
      <c r="M6802" t="s">
        <v>7663</v>
      </c>
      <c r="N6802" t="s">
        <v>5715</v>
      </c>
      <c r="O6802">
        <v>0</v>
      </c>
      <c r="P6802">
        <v>0</v>
      </c>
      <c r="Q6802">
        <v>1</v>
      </c>
    </row>
    <row r="6803" spans="1:17" x14ac:dyDescent="0.2">
      <c r="A6803" t="s">
        <v>498</v>
      </c>
      <c r="B6803" t="s">
        <v>134</v>
      </c>
      <c r="C6803" t="s">
        <v>497</v>
      </c>
      <c r="D6803" t="s">
        <v>54</v>
      </c>
      <c r="E6803" t="s">
        <v>6490</v>
      </c>
      <c r="F6803">
        <v>0.02</v>
      </c>
      <c r="G6803">
        <v>0.02</v>
      </c>
      <c r="H6803">
        <v>1</v>
      </c>
      <c r="J6803" t="s">
        <v>498</v>
      </c>
      <c r="K6803" t="s">
        <v>356</v>
      </c>
      <c r="L6803" t="s">
        <v>480</v>
      </c>
      <c r="M6803" t="s">
        <v>7663</v>
      </c>
      <c r="N6803" t="s">
        <v>5716</v>
      </c>
      <c r="O6803">
        <v>0</v>
      </c>
      <c r="P6803">
        <v>0</v>
      </c>
      <c r="Q6803">
        <v>1</v>
      </c>
    </row>
    <row r="6804" spans="1:17" x14ac:dyDescent="0.2">
      <c r="A6804" t="s">
        <v>498</v>
      </c>
      <c r="B6804" t="s">
        <v>134</v>
      </c>
      <c r="C6804" t="s">
        <v>497</v>
      </c>
      <c r="D6804" t="s">
        <v>54</v>
      </c>
      <c r="E6804" t="s">
        <v>6491</v>
      </c>
      <c r="F6804">
        <v>0.02</v>
      </c>
      <c r="G6804">
        <v>0.02</v>
      </c>
      <c r="H6804">
        <v>1</v>
      </c>
      <c r="J6804" t="s">
        <v>498</v>
      </c>
      <c r="K6804" t="s">
        <v>356</v>
      </c>
      <c r="L6804" t="s">
        <v>480</v>
      </c>
      <c r="M6804" t="s">
        <v>7663</v>
      </c>
      <c r="N6804" t="s">
        <v>5717</v>
      </c>
      <c r="O6804">
        <v>0</v>
      </c>
      <c r="P6804">
        <v>0</v>
      </c>
      <c r="Q6804">
        <v>1</v>
      </c>
    </row>
    <row r="6805" spans="1:17" x14ac:dyDescent="0.2">
      <c r="A6805" t="s">
        <v>498</v>
      </c>
      <c r="B6805" t="s">
        <v>134</v>
      </c>
      <c r="C6805" t="s">
        <v>497</v>
      </c>
      <c r="D6805" t="s">
        <v>54</v>
      </c>
      <c r="E6805" t="s">
        <v>6492</v>
      </c>
      <c r="F6805">
        <v>0.02</v>
      </c>
      <c r="G6805">
        <v>0.02</v>
      </c>
      <c r="H6805">
        <v>1</v>
      </c>
      <c r="J6805" t="s">
        <v>498</v>
      </c>
      <c r="K6805" t="s">
        <v>356</v>
      </c>
      <c r="L6805" t="s">
        <v>480</v>
      </c>
      <c r="M6805" t="s">
        <v>7663</v>
      </c>
      <c r="N6805" t="s">
        <v>5718</v>
      </c>
      <c r="O6805">
        <v>0</v>
      </c>
      <c r="P6805">
        <v>0</v>
      </c>
      <c r="Q6805">
        <v>1</v>
      </c>
    </row>
    <row r="6806" spans="1:17" x14ac:dyDescent="0.2">
      <c r="A6806" t="s">
        <v>498</v>
      </c>
      <c r="B6806" t="s">
        <v>134</v>
      </c>
      <c r="C6806" t="s">
        <v>497</v>
      </c>
      <c r="D6806" t="s">
        <v>54</v>
      </c>
      <c r="E6806" t="s">
        <v>6493</v>
      </c>
      <c r="F6806">
        <v>0.13900000000000001</v>
      </c>
      <c r="G6806">
        <v>0.13900000000000001</v>
      </c>
      <c r="H6806">
        <v>1</v>
      </c>
      <c r="J6806" t="s">
        <v>498</v>
      </c>
      <c r="K6806" t="s">
        <v>356</v>
      </c>
      <c r="L6806" t="s">
        <v>480</v>
      </c>
      <c r="M6806" t="s">
        <v>7663</v>
      </c>
      <c r="N6806" t="s">
        <v>5719</v>
      </c>
      <c r="O6806">
        <v>0</v>
      </c>
      <c r="P6806">
        <v>0</v>
      </c>
      <c r="Q6806">
        <v>1</v>
      </c>
    </row>
    <row r="6807" spans="1:17" x14ac:dyDescent="0.2">
      <c r="A6807" t="s">
        <v>498</v>
      </c>
      <c r="B6807" t="s">
        <v>134</v>
      </c>
      <c r="C6807" t="s">
        <v>497</v>
      </c>
      <c r="D6807" t="s">
        <v>54</v>
      </c>
      <c r="E6807" t="s">
        <v>6494</v>
      </c>
      <c r="F6807">
        <v>0.02</v>
      </c>
      <c r="G6807">
        <v>0.02</v>
      </c>
      <c r="H6807">
        <v>1</v>
      </c>
      <c r="J6807" t="s">
        <v>498</v>
      </c>
      <c r="K6807" t="s">
        <v>356</v>
      </c>
      <c r="L6807" t="s">
        <v>480</v>
      </c>
      <c r="M6807" t="s">
        <v>7663</v>
      </c>
      <c r="N6807" t="s">
        <v>5720</v>
      </c>
      <c r="O6807">
        <v>0</v>
      </c>
      <c r="P6807">
        <v>0</v>
      </c>
      <c r="Q6807">
        <v>1</v>
      </c>
    </row>
    <row r="6808" spans="1:17" x14ac:dyDescent="0.2">
      <c r="A6808" t="s">
        <v>498</v>
      </c>
      <c r="B6808" t="s">
        <v>134</v>
      </c>
      <c r="C6808" t="s">
        <v>497</v>
      </c>
      <c r="D6808" t="s">
        <v>54</v>
      </c>
      <c r="E6808" t="s">
        <v>6495</v>
      </c>
      <c r="F6808">
        <v>1.9E-2</v>
      </c>
      <c r="G6808">
        <v>1.9E-2</v>
      </c>
      <c r="H6808">
        <v>1</v>
      </c>
      <c r="J6808" t="s">
        <v>498</v>
      </c>
      <c r="K6808" t="s">
        <v>356</v>
      </c>
      <c r="L6808" t="s">
        <v>480</v>
      </c>
      <c r="M6808" t="s">
        <v>7663</v>
      </c>
      <c r="N6808" t="s">
        <v>5721</v>
      </c>
      <c r="O6808">
        <v>0</v>
      </c>
      <c r="P6808">
        <v>0</v>
      </c>
      <c r="Q6808">
        <v>1</v>
      </c>
    </row>
    <row r="6809" spans="1:17" x14ac:dyDescent="0.2">
      <c r="A6809" t="s">
        <v>498</v>
      </c>
      <c r="B6809" t="s">
        <v>134</v>
      </c>
      <c r="C6809" t="s">
        <v>497</v>
      </c>
      <c r="D6809" t="s">
        <v>54</v>
      </c>
      <c r="E6809" t="s">
        <v>6496</v>
      </c>
      <c r="F6809">
        <v>1.7999999999999999E-2</v>
      </c>
      <c r="G6809">
        <v>1.7999999999999999E-2</v>
      </c>
      <c r="H6809">
        <v>1</v>
      </c>
      <c r="J6809" t="s">
        <v>498</v>
      </c>
      <c r="K6809" t="s">
        <v>356</v>
      </c>
      <c r="L6809" t="s">
        <v>480</v>
      </c>
      <c r="M6809" t="s">
        <v>7663</v>
      </c>
      <c r="N6809" t="s">
        <v>5722</v>
      </c>
      <c r="O6809">
        <v>0</v>
      </c>
      <c r="P6809">
        <v>0</v>
      </c>
      <c r="Q6809">
        <v>1</v>
      </c>
    </row>
    <row r="6810" spans="1:17" x14ac:dyDescent="0.2">
      <c r="A6810" t="s">
        <v>498</v>
      </c>
      <c r="B6810" t="s">
        <v>134</v>
      </c>
      <c r="C6810" t="s">
        <v>497</v>
      </c>
      <c r="D6810" t="s">
        <v>54</v>
      </c>
      <c r="E6810" t="s">
        <v>6497</v>
      </c>
      <c r="F6810">
        <v>1.7999999999999999E-2</v>
      </c>
      <c r="G6810">
        <v>1.7999999999999999E-2</v>
      </c>
      <c r="H6810">
        <v>1</v>
      </c>
      <c r="J6810" t="s">
        <v>498</v>
      </c>
      <c r="K6810" t="s">
        <v>356</v>
      </c>
      <c r="L6810" t="s">
        <v>480</v>
      </c>
      <c r="M6810" t="s">
        <v>7663</v>
      </c>
      <c r="N6810" t="s">
        <v>5723</v>
      </c>
      <c r="O6810">
        <v>0</v>
      </c>
      <c r="P6810">
        <v>0</v>
      </c>
      <c r="Q6810">
        <v>1</v>
      </c>
    </row>
    <row r="6811" spans="1:17" x14ac:dyDescent="0.2">
      <c r="A6811" t="s">
        <v>498</v>
      </c>
      <c r="B6811" t="s">
        <v>134</v>
      </c>
      <c r="C6811" t="s">
        <v>497</v>
      </c>
      <c r="D6811" t="s">
        <v>54</v>
      </c>
      <c r="E6811" t="s">
        <v>6498</v>
      </c>
      <c r="F6811">
        <v>1.7999999999999999E-2</v>
      </c>
      <c r="G6811">
        <v>1.7999999999999999E-2</v>
      </c>
      <c r="H6811">
        <v>1</v>
      </c>
      <c r="J6811" t="s">
        <v>498</v>
      </c>
      <c r="K6811" t="s">
        <v>356</v>
      </c>
      <c r="L6811" t="s">
        <v>480</v>
      </c>
      <c r="M6811" t="s">
        <v>7663</v>
      </c>
      <c r="N6811" t="s">
        <v>5724</v>
      </c>
      <c r="O6811">
        <v>0</v>
      </c>
      <c r="P6811">
        <v>0</v>
      </c>
      <c r="Q6811">
        <v>1</v>
      </c>
    </row>
    <row r="6812" spans="1:17" x14ac:dyDescent="0.2">
      <c r="A6812" t="s">
        <v>498</v>
      </c>
      <c r="B6812" t="s">
        <v>134</v>
      </c>
      <c r="C6812" t="s">
        <v>497</v>
      </c>
      <c r="D6812" t="s">
        <v>54</v>
      </c>
      <c r="E6812" t="s">
        <v>6499</v>
      </c>
      <c r="F6812">
        <v>1.7999999999999999E-2</v>
      </c>
      <c r="G6812">
        <v>1.7999999999999999E-2</v>
      </c>
      <c r="H6812">
        <v>1</v>
      </c>
      <c r="J6812" t="s">
        <v>498</v>
      </c>
      <c r="K6812" t="s">
        <v>356</v>
      </c>
      <c r="L6812" t="s">
        <v>480</v>
      </c>
      <c r="M6812" t="s">
        <v>7663</v>
      </c>
      <c r="N6812" t="s">
        <v>5725</v>
      </c>
      <c r="O6812">
        <v>0</v>
      </c>
      <c r="P6812">
        <v>0</v>
      </c>
      <c r="Q6812">
        <v>1</v>
      </c>
    </row>
    <row r="6813" spans="1:17" x14ac:dyDescent="0.2">
      <c r="A6813" t="s">
        <v>498</v>
      </c>
      <c r="B6813" t="s">
        <v>134</v>
      </c>
      <c r="C6813" t="s">
        <v>497</v>
      </c>
      <c r="D6813" t="s">
        <v>54</v>
      </c>
      <c r="E6813" t="s">
        <v>6500</v>
      </c>
      <c r="F6813">
        <v>1.7999999999999999E-2</v>
      </c>
      <c r="G6813">
        <v>1.7999999999999999E-2</v>
      </c>
      <c r="H6813">
        <v>1</v>
      </c>
      <c r="J6813" t="s">
        <v>498</v>
      </c>
      <c r="K6813" t="s">
        <v>356</v>
      </c>
      <c r="L6813" t="s">
        <v>480</v>
      </c>
      <c r="M6813" t="s">
        <v>7663</v>
      </c>
      <c r="N6813" t="s">
        <v>5726</v>
      </c>
      <c r="O6813">
        <v>0</v>
      </c>
      <c r="P6813">
        <v>0</v>
      </c>
      <c r="Q6813">
        <v>1</v>
      </c>
    </row>
    <row r="6814" spans="1:17" x14ac:dyDescent="0.2">
      <c r="A6814" t="s">
        <v>498</v>
      </c>
      <c r="B6814" t="s">
        <v>134</v>
      </c>
      <c r="C6814" t="s">
        <v>497</v>
      </c>
      <c r="D6814" t="s">
        <v>54</v>
      </c>
      <c r="E6814" t="s">
        <v>6501</v>
      </c>
      <c r="F6814">
        <v>1.7999999999999999E-2</v>
      </c>
      <c r="G6814">
        <v>1.7999999999999999E-2</v>
      </c>
      <c r="H6814">
        <v>1</v>
      </c>
      <c r="J6814" t="s">
        <v>498</v>
      </c>
      <c r="K6814" t="s">
        <v>356</v>
      </c>
      <c r="L6814" t="s">
        <v>480</v>
      </c>
      <c r="M6814" t="s">
        <v>7663</v>
      </c>
      <c r="N6814" t="s">
        <v>5727</v>
      </c>
      <c r="O6814">
        <v>0</v>
      </c>
      <c r="P6814">
        <v>0</v>
      </c>
      <c r="Q6814">
        <v>1</v>
      </c>
    </row>
    <row r="6815" spans="1:17" x14ac:dyDescent="0.2">
      <c r="A6815" t="s">
        <v>498</v>
      </c>
      <c r="B6815" t="s">
        <v>134</v>
      </c>
      <c r="C6815" t="s">
        <v>497</v>
      </c>
      <c r="D6815" t="s">
        <v>54</v>
      </c>
      <c r="E6815" t="s">
        <v>6502</v>
      </c>
      <c r="F6815">
        <v>1.7999999999999999E-2</v>
      </c>
      <c r="G6815">
        <v>1.7999999999999999E-2</v>
      </c>
      <c r="H6815">
        <v>1</v>
      </c>
      <c r="J6815" t="s">
        <v>498</v>
      </c>
      <c r="K6815" t="s">
        <v>356</v>
      </c>
      <c r="L6815" t="s">
        <v>480</v>
      </c>
      <c r="M6815" t="s">
        <v>7663</v>
      </c>
      <c r="N6815" t="s">
        <v>5728</v>
      </c>
      <c r="O6815">
        <v>0</v>
      </c>
      <c r="P6815">
        <v>0</v>
      </c>
      <c r="Q6815">
        <v>1</v>
      </c>
    </row>
    <row r="6816" spans="1:17" x14ac:dyDescent="0.2">
      <c r="A6816" t="s">
        <v>498</v>
      </c>
      <c r="B6816" t="s">
        <v>134</v>
      </c>
      <c r="C6816" t="s">
        <v>497</v>
      </c>
      <c r="D6816" t="s">
        <v>54</v>
      </c>
      <c r="E6816" t="s">
        <v>6503</v>
      </c>
      <c r="F6816">
        <v>1.7999999999999999E-2</v>
      </c>
      <c r="G6816">
        <v>1.7999999999999999E-2</v>
      </c>
      <c r="H6816">
        <v>1</v>
      </c>
      <c r="J6816" t="s">
        <v>498</v>
      </c>
      <c r="K6816" t="s">
        <v>356</v>
      </c>
      <c r="L6816" t="s">
        <v>480</v>
      </c>
      <c r="M6816" t="s">
        <v>7663</v>
      </c>
      <c r="N6816" t="s">
        <v>5729</v>
      </c>
      <c r="O6816">
        <v>0</v>
      </c>
      <c r="P6816">
        <v>0</v>
      </c>
      <c r="Q6816">
        <v>1</v>
      </c>
    </row>
    <row r="6817" spans="1:17" x14ac:dyDescent="0.2">
      <c r="A6817" t="s">
        <v>498</v>
      </c>
      <c r="B6817" t="s">
        <v>134</v>
      </c>
      <c r="C6817" t="s">
        <v>497</v>
      </c>
      <c r="D6817" t="s">
        <v>54</v>
      </c>
      <c r="E6817" t="s">
        <v>6504</v>
      </c>
      <c r="F6817">
        <v>1.7999999999999999E-2</v>
      </c>
      <c r="G6817">
        <v>1.7999999999999999E-2</v>
      </c>
      <c r="H6817">
        <v>1</v>
      </c>
      <c r="J6817" t="s">
        <v>498</v>
      </c>
      <c r="K6817" t="s">
        <v>356</v>
      </c>
      <c r="L6817" t="s">
        <v>480</v>
      </c>
      <c r="M6817" t="s">
        <v>7663</v>
      </c>
      <c r="N6817" t="s">
        <v>5730</v>
      </c>
      <c r="O6817">
        <v>0</v>
      </c>
      <c r="P6817">
        <v>0</v>
      </c>
      <c r="Q6817">
        <v>1</v>
      </c>
    </row>
    <row r="6818" spans="1:17" x14ac:dyDescent="0.2">
      <c r="A6818" t="s">
        <v>498</v>
      </c>
      <c r="B6818" t="s">
        <v>134</v>
      </c>
      <c r="C6818" t="s">
        <v>497</v>
      </c>
      <c r="D6818" t="s">
        <v>54</v>
      </c>
      <c r="E6818" t="s">
        <v>6505</v>
      </c>
      <c r="F6818">
        <v>1.9E-2</v>
      </c>
      <c r="G6818">
        <v>1.9E-2</v>
      </c>
      <c r="H6818">
        <v>1</v>
      </c>
      <c r="J6818" t="s">
        <v>498</v>
      </c>
      <c r="K6818" t="s">
        <v>356</v>
      </c>
      <c r="L6818" t="s">
        <v>480</v>
      </c>
      <c r="M6818" t="s">
        <v>7663</v>
      </c>
      <c r="N6818" t="s">
        <v>5731</v>
      </c>
      <c r="O6818">
        <v>0</v>
      </c>
      <c r="P6818">
        <v>0</v>
      </c>
      <c r="Q6818">
        <v>1</v>
      </c>
    </row>
    <row r="6819" spans="1:17" x14ac:dyDescent="0.2">
      <c r="A6819" t="s">
        <v>498</v>
      </c>
      <c r="B6819" t="s">
        <v>134</v>
      </c>
      <c r="C6819" t="s">
        <v>497</v>
      </c>
      <c r="D6819" t="s">
        <v>54</v>
      </c>
      <c r="E6819" t="s">
        <v>6506</v>
      </c>
      <c r="F6819">
        <v>5.8999999999999997E-2</v>
      </c>
      <c r="G6819">
        <v>5.8999999999999997E-2</v>
      </c>
      <c r="H6819">
        <v>1</v>
      </c>
      <c r="J6819" t="s">
        <v>498</v>
      </c>
      <c r="K6819" t="s">
        <v>356</v>
      </c>
      <c r="L6819" t="s">
        <v>480</v>
      </c>
      <c r="M6819" t="s">
        <v>7663</v>
      </c>
      <c r="N6819" t="s">
        <v>5732</v>
      </c>
      <c r="O6819">
        <v>0</v>
      </c>
      <c r="P6819">
        <v>0</v>
      </c>
      <c r="Q6819">
        <v>1</v>
      </c>
    </row>
    <row r="6820" spans="1:17" x14ac:dyDescent="0.2">
      <c r="A6820" t="s">
        <v>498</v>
      </c>
      <c r="B6820" t="s">
        <v>134</v>
      </c>
      <c r="C6820" t="s">
        <v>497</v>
      </c>
      <c r="D6820" t="s">
        <v>54</v>
      </c>
      <c r="E6820" t="s">
        <v>6507</v>
      </c>
      <c r="F6820">
        <v>0.02</v>
      </c>
      <c r="G6820">
        <v>0.02</v>
      </c>
      <c r="H6820">
        <v>1</v>
      </c>
      <c r="J6820" t="s">
        <v>498</v>
      </c>
      <c r="K6820" t="s">
        <v>356</v>
      </c>
      <c r="L6820" t="s">
        <v>480</v>
      </c>
      <c r="M6820" t="s">
        <v>7663</v>
      </c>
      <c r="N6820" t="s">
        <v>5733</v>
      </c>
      <c r="O6820">
        <v>0</v>
      </c>
      <c r="P6820">
        <v>0</v>
      </c>
      <c r="Q6820">
        <v>1</v>
      </c>
    </row>
    <row r="6821" spans="1:17" x14ac:dyDescent="0.2">
      <c r="A6821" t="s">
        <v>498</v>
      </c>
      <c r="B6821" t="s">
        <v>134</v>
      </c>
      <c r="C6821" t="s">
        <v>497</v>
      </c>
      <c r="D6821" t="s">
        <v>54</v>
      </c>
      <c r="E6821" t="s">
        <v>6508</v>
      </c>
      <c r="F6821">
        <v>0.02</v>
      </c>
      <c r="G6821">
        <v>0.02</v>
      </c>
      <c r="H6821">
        <v>1</v>
      </c>
      <c r="J6821" t="s">
        <v>498</v>
      </c>
      <c r="K6821" t="s">
        <v>356</v>
      </c>
      <c r="L6821" t="s">
        <v>480</v>
      </c>
      <c r="M6821" t="s">
        <v>7663</v>
      </c>
      <c r="N6821" t="s">
        <v>5734</v>
      </c>
      <c r="O6821">
        <v>0</v>
      </c>
      <c r="P6821">
        <v>0</v>
      </c>
      <c r="Q6821">
        <v>1</v>
      </c>
    </row>
    <row r="6822" spans="1:17" x14ac:dyDescent="0.2">
      <c r="A6822" t="s">
        <v>498</v>
      </c>
      <c r="B6822" t="s">
        <v>134</v>
      </c>
      <c r="C6822" t="s">
        <v>497</v>
      </c>
      <c r="D6822" t="s">
        <v>54</v>
      </c>
      <c r="E6822" t="s">
        <v>6509</v>
      </c>
      <c r="F6822">
        <v>0.02</v>
      </c>
      <c r="G6822">
        <v>0.02</v>
      </c>
      <c r="H6822">
        <v>1</v>
      </c>
      <c r="J6822" t="s">
        <v>498</v>
      </c>
      <c r="K6822" t="s">
        <v>356</v>
      </c>
      <c r="L6822" t="s">
        <v>480</v>
      </c>
      <c r="M6822" t="s">
        <v>7663</v>
      </c>
      <c r="N6822" t="s">
        <v>5735</v>
      </c>
      <c r="O6822">
        <v>0</v>
      </c>
      <c r="P6822">
        <v>0</v>
      </c>
      <c r="Q6822">
        <v>1</v>
      </c>
    </row>
    <row r="6823" spans="1:17" x14ac:dyDescent="0.2">
      <c r="A6823" t="s">
        <v>498</v>
      </c>
      <c r="B6823" t="s">
        <v>134</v>
      </c>
      <c r="C6823" t="s">
        <v>497</v>
      </c>
      <c r="D6823" t="s">
        <v>54</v>
      </c>
      <c r="E6823" t="s">
        <v>6510</v>
      </c>
      <c r="F6823">
        <v>0.02</v>
      </c>
      <c r="G6823">
        <v>0.02</v>
      </c>
      <c r="H6823">
        <v>1</v>
      </c>
      <c r="J6823" t="s">
        <v>498</v>
      </c>
      <c r="K6823" t="s">
        <v>356</v>
      </c>
      <c r="L6823" t="s">
        <v>480</v>
      </c>
      <c r="M6823" t="s">
        <v>7663</v>
      </c>
      <c r="N6823" t="s">
        <v>5736</v>
      </c>
      <c r="O6823">
        <v>0</v>
      </c>
      <c r="P6823">
        <v>0</v>
      </c>
      <c r="Q6823">
        <v>1</v>
      </c>
    </row>
    <row r="6824" spans="1:17" x14ac:dyDescent="0.2">
      <c r="A6824" t="s">
        <v>498</v>
      </c>
      <c r="B6824" t="s">
        <v>134</v>
      </c>
      <c r="C6824" t="s">
        <v>497</v>
      </c>
      <c r="D6824" t="s">
        <v>54</v>
      </c>
      <c r="E6824" t="s">
        <v>6511</v>
      </c>
      <c r="F6824">
        <v>0.02</v>
      </c>
      <c r="G6824">
        <v>0.02</v>
      </c>
      <c r="H6824">
        <v>1</v>
      </c>
      <c r="J6824" t="s">
        <v>498</v>
      </c>
      <c r="K6824" t="s">
        <v>356</v>
      </c>
      <c r="L6824" t="s">
        <v>480</v>
      </c>
      <c r="M6824" t="s">
        <v>7663</v>
      </c>
      <c r="N6824" t="s">
        <v>5737</v>
      </c>
      <c r="O6824">
        <v>0</v>
      </c>
      <c r="P6824">
        <v>0</v>
      </c>
      <c r="Q6824">
        <v>1</v>
      </c>
    </row>
    <row r="6825" spans="1:17" x14ac:dyDescent="0.2">
      <c r="A6825" t="s">
        <v>498</v>
      </c>
      <c r="B6825" t="s">
        <v>134</v>
      </c>
      <c r="C6825" t="s">
        <v>497</v>
      </c>
      <c r="D6825" t="s">
        <v>54</v>
      </c>
      <c r="E6825" t="s">
        <v>6512</v>
      </c>
      <c r="F6825">
        <v>0.02</v>
      </c>
      <c r="G6825">
        <v>0.02</v>
      </c>
      <c r="H6825">
        <v>1</v>
      </c>
      <c r="J6825" t="s">
        <v>498</v>
      </c>
      <c r="K6825" t="s">
        <v>356</v>
      </c>
      <c r="L6825" t="s">
        <v>480</v>
      </c>
      <c r="M6825" t="s">
        <v>7663</v>
      </c>
      <c r="N6825" t="s">
        <v>5738</v>
      </c>
      <c r="O6825">
        <v>0</v>
      </c>
      <c r="P6825">
        <v>0</v>
      </c>
      <c r="Q6825">
        <v>1</v>
      </c>
    </row>
    <row r="6826" spans="1:17" x14ac:dyDescent="0.2">
      <c r="A6826" t="s">
        <v>498</v>
      </c>
      <c r="B6826" t="s">
        <v>134</v>
      </c>
      <c r="C6826" t="s">
        <v>497</v>
      </c>
      <c r="D6826" t="s">
        <v>54</v>
      </c>
      <c r="E6826" t="s">
        <v>6513</v>
      </c>
      <c r="F6826">
        <v>0.02</v>
      </c>
      <c r="G6826">
        <v>0.02</v>
      </c>
      <c r="H6826">
        <v>1</v>
      </c>
      <c r="J6826" t="s">
        <v>498</v>
      </c>
      <c r="K6826" t="s">
        <v>356</v>
      </c>
      <c r="L6826" t="s">
        <v>480</v>
      </c>
      <c r="M6826" t="s">
        <v>7663</v>
      </c>
      <c r="N6826" t="s">
        <v>5739</v>
      </c>
      <c r="O6826">
        <v>0</v>
      </c>
      <c r="P6826">
        <v>0</v>
      </c>
      <c r="Q6826">
        <v>1</v>
      </c>
    </row>
    <row r="6827" spans="1:17" x14ac:dyDescent="0.2">
      <c r="A6827" t="s">
        <v>498</v>
      </c>
      <c r="B6827" t="s">
        <v>134</v>
      </c>
      <c r="C6827" t="s">
        <v>497</v>
      </c>
      <c r="D6827" t="s">
        <v>54</v>
      </c>
      <c r="E6827" t="s">
        <v>6514</v>
      </c>
      <c r="F6827">
        <v>0.02</v>
      </c>
      <c r="G6827">
        <v>0.02</v>
      </c>
      <c r="H6827">
        <v>1</v>
      </c>
      <c r="J6827" t="s">
        <v>498</v>
      </c>
      <c r="K6827" t="s">
        <v>356</v>
      </c>
      <c r="L6827" t="s">
        <v>480</v>
      </c>
      <c r="M6827" t="s">
        <v>7663</v>
      </c>
      <c r="N6827" t="s">
        <v>5740</v>
      </c>
      <c r="O6827">
        <v>0</v>
      </c>
      <c r="P6827">
        <v>0</v>
      </c>
      <c r="Q6827">
        <v>1</v>
      </c>
    </row>
    <row r="6828" spans="1:17" x14ac:dyDescent="0.2">
      <c r="A6828" t="s">
        <v>498</v>
      </c>
      <c r="B6828" t="s">
        <v>134</v>
      </c>
      <c r="C6828" t="s">
        <v>497</v>
      </c>
      <c r="D6828" t="s">
        <v>54</v>
      </c>
      <c r="E6828" t="s">
        <v>6515</v>
      </c>
      <c r="F6828">
        <v>0.02</v>
      </c>
      <c r="G6828">
        <v>0.02</v>
      </c>
      <c r="H6828">
        <v>1</v>
      </c>
      <c r="J6828" t="s">
        <v>498</v>
      </c>
      <c r="K6828" t="s">
        <v>356</v>
      </c>
      <c r="L6828" t="s">
        <v>480</v>
      </c>
      <c r="M6828" t="s">
        <v>7663</v>
      </c>
      <c r="N6828" t="s">
        <v>5741</v>
      </c>
      <c r="O6828">
        <v>0</v>
      </c>
      <c r="P6828">
        <v>0</v>
      </c>
      <c r="Q6828">
        <v>1</v>
      </c>
    </row>
    <row r="6829" spans="1:17" x14ac:dyDescent="0.2">
      <c r="A6829" t="s">
        <v>498</v>
      </c>
      <c r="B6829" t="s">
        <v>134</v>
      </c>
      <c r="C6829" t="s">
        <v>497</v>
      </c>
      <c r="D6829" t="s">
        <v>54</v>
      </c>
      <c r="E6829" t="s">
        <v>6516</v>
      </c>
      <c r="F6829">
        <v>0.02</v>
      </c>
      <c r="G6829">
        <v>0.02</v>
      </c>
      <c r="H6829">
        <v>1</v>
      </c>
      <c r="J6829" t="s">
        <v>498</v>
      </c>
      <c r="K6829" t="s">
        <v>356</v>
      </c>
      <c r="L6829" t="s">
        <v>480</v>
      </c>
      <c r="M6829" t="s">
        <v>7663</v>
      </c>
      <c r="N6829" t="s">
        <v>5742</v>
      </c>
      <c r="O6829">
        <v>0</v>
      </c>
      <c r="P6829">
        <v>0</v>
      </c>
      <c r="Q6829">
        <v>1</v>
      </c>
    </row>
    <row r="6830" spans="1:17" x14ac:dyDescent="0.2">
      <c r="A6830" t="s">
        <v>498</v>
      </c>
      <c r="B6830" t="s">
        <v>134</v>
      </c>
      <c r="C6830" t="s">
        <v>497</v>
      </c>
      <c r="D6830" t="s">
        <v>54</v>
      </c>
      <c r="E6830" t="s">
        <v>6517</v>
      </c>
      <c r="F6830">
        <v>0.02</v>
      </c>
      <c r="G6830">
        <v>0.02</v>
      </c>
      <c r="H6830">
        <v>1</v>
      </c>
      <c r="J6830" t="s">
        <v>498</v>
      </c>
      <c r="K6830" t="s">
        <v>356</v>
      </c>
      <c r="L6830" t="s">
        <v>480</v>
      </c>
      <c r="M6830" t="s">
        <v>7663</v>
      </c>
      <c r="N6830" t="s">
        <v>5743</v>
      </c>
      <c r="O6830">
        <v>0</v>
      </c>
      <c r="P6830">
        <v>0</v>
      </c>
      <c r="Q6830">
        <v>1</v>
      </c>
    </row>
    <row r="6831" spans="1:17" x14ac:dyDescent="0.2">
      <c r="A6831" t="s">
        <v>498</v>
      </c>
      <c r="B6831" t="s">
        <v>134</v>
      </c>
      <c r="C6831" t="s">
        <v>497</v>
      </c>
      <c r="D6831" t="s">
        <v>54</v>
      </c>
      <c r="E6831" t="s">
        <v>6518</v>
      </c>
      <c r="F6831">
        <v>1.9E-2</v>
      </c>
      <c r="G6831">
        <v>1.9E-2</v>
      </c>
      <c r="H6831">
        <v>1</v>
      </c>
      <c r="J6831" t="s">
        <v>498</v>
      </c>
      <c r="K6831" t="s">
        <v>356</v>
      </c>
      <c r="L6831" t="s">
        <v>480</v>
      </c>
      <c r="M6831" t="s">
        <v>7663</v>
      </c>
      <c r="N6831" t="s">
        <v>5744</v>
      </c>
      <c r="O6831">
        <v>0</v>
      </c>
      <c r="P6831">
        <v>0</v>
      </c>
      <c r="Q6831">
        <v>1</v>
      </c>
    </row>
    <row r="6832" spans="1:17" x14ac:dyDescent="0.2">
      <c r="A6832" t="s">
        <v>498</v>
      </c>
      <c r="B6832" t="s">
        <v>134</v>
      </c>
      <c r="C6832" t="s">
        <v>497</v>
      </c>
      <c r="D6832" t="s">
        <v>54</v>
      </c>
      <c r="E6832" t="s">
        <v>6519</v>
      </c>
      <c r="F6832">
        <v>1.9E-2</v>
      </c>
      <c r="G6832">
        <v>1.9E-2</v>
      </c>
      <c r="H6832">
        <v>1</v>
      </c>
      <c r="J6832" t="s">
        <v>498</v>
      </c>
      <c r="K6832" t="s">
        <v>356</v>
      </c>
      <c r="L6832" t="s">
        <v>480</v>
      </c>
      <c r="M6832" t="s">
        <v>7663</v>
      </c>
      <c r="N6832" t="s">
        <v>5745</v>
      </c>
      <c r="O6832">
        <v>0</v>
      </c>
      <c r="P6832">
        <v>0</v>
      </c>
      <c r="Q6832">
        <v>1</v>
      </c>
    </row>
    <row r="6833" spans="1:17" x14ac:dyDescent="0.2">
      <c r="A6833" t="s">
        <v>498</v>
      </c>
      <c r="B6833" t="s">
        <v>134</v>
      </c>
      <c r="C6833" t="s">
        <v>497</v>
      </c>
      <c r="D6833" t="s">
        <v>54</v>
      </c>
      <c r="E6833" t="s">
        <v>6520</v>
      </c>
      <c r="F6833">
        <v>1.7999999999999999E-2</v>
      </c>
      <c r="G6833">
        <v>1.7999999999999999E-2</v>
      </c>
      <c r="H6833">
        <v>1</v>
      </c>
      <c r="J6833" t="s">
        <v>498</v>
      </c>
      <c r="K6833" t="s">
        <v>356</v>
      </c>
      <c r="L6833" t="s">
        <v>480</v>
      </c>
      <c r="M6833" t="s">
        <v>7663</v>
      </c>
      <c r="N6833" t="s">
        <v>5746</v>
      </c>
      <c r="O6833">
        <v>0</v>
      </c>
      <c r="P6833">
        <v>0</v>
      </c>
      <c r="Q6833">
        <v>1</v>
      </c>
    </row>
    <row r="6834" spans="1:17" x14ac:dyDescent="0.2">
      <c r="A6834" t="s">
        <v>498</v>
      </c>
      <c r="B6834" t="s">
        <v>134</v>
      </c>
      <c r="C6834" t="s">
        <v>497</v>
      </c>
      <c r="D6834" t="s">
        <v>54</v>
      </c>
      <c r="E6834" t="s">
        <v>6521</v>
      </c>
      <c r="F6834">
        <v>1.7999999999999999E-2</v>
      </c>
      <c r="G6834">
        <v>1.7999999999999999E-2</v>
      </c>
      <c r="H6834">
        <v>1</v>
      </c>
      <c r="J6834" t="s">
        <v>498</v>
      </c>
      <c r="K6834" t="s">
        <v>356</v>
      </c>
      <c r="L6834" t="s">
        <v>480</v>
      </c>
      <c r="M6834" t="s">
        <v>7663</v>
      </c>
      <c r="N6834" t="s">
        <v>5747</v>
      </c>
      <c r="O6834">
        <v>0</v>
      </c>
      <c r="P6834">
        <v>0</v>
      </c>
      <c r="Q6834">
        <v>1</v>
      </c>
    </row>
    <row r="6835" spans="1:17" x14ac:dyDescent="0.2">
      <c r="A6835" t="s">
        <v>498</v>
      </c>
      <c r="B6835" t="s">
        <v>134</v>
      </c>
      <c r="C6835" t="s">
        <v>497</v>
      </c>
      <c r="D6835" t="s">
        <v>54</v>
      </c>
      <c r="E6835" t="s">
        <v>6522</v>
      </c>
      <c r="F6835">
        <v>1.7999999999999999E-2</v>
      </c>
      <c r="G6835">
        <v>1.7999999999999999E-2</v>
      </c>
      <c r="H6835">
        <v>1</v>
      </c>
      <c r="J6835" t="s">
        <v>498</v>
      </c>
      <c r="K6835" t="s">
        <v>356</v>
      </c>
      <c r="L6835" t="s">
        <v>480</v>
      </c>
      <c r="M6835" t="s">
        <v>7663</v>
      </c>
      <c r="N6835" t="s">
        <v>5748</v>
      </c>
      <c r="O6835">
        <v>0</v>
      </c>
      <c r="P6835">
        <v>0</v>
      </c>
      <c r="Q6835">
        <v>1</v>
      </c>
    </row>
    <row r="6836" spans="1:17" x14ac:dyDescent="0.2">
      <c r="A6836" t="s">
        <v>498</v>
      </c>
      <c r="B6836" t="s">
        <v>134</v>
      </c>
      <c r="C6836" t="s">
        <v>497</v>
      </c>
      <c r="D6836" t="s">
        <v>54</v>
      </c>
      <c r="E6836" t="s">
        <v>6523</v>
      </c>
      <c r="F6836">
        <v>1.7999999999999999E-2</v>
      </c>
      <c r="G6836">
        <v>1.7999999999999999E-2</v>
      </c>
      <c r="H6836">
        <v>1</v>
      </c>
      <c r="J6836" t="s">
        <v>498</v>
      </c>
      <c r="K6836" t="s">
        <v>356</v>
      </c>
      <c r="L6836" t="s">
        <v>480</v>
      </c>
      <c r="M6836" t="s">
        <v>7663</v>
      </c>
      <c r="N6836" t="s">
        <v>5749</v>
      </c>
      <c r="O6836">
        <v>0</v>
      </c>
      <c r="P6836">
        <v>0</v>
      </c>
      <c r="Q6836">
        <v>1</v>
      </c>
    </row>
    <row r="6837" spans="1:17" x14ac:dyDescent="0.2">
      <c r="A6837" t="s">
        <v>498</v>
      </c>
      <c r="B6837" t="s">
        <v>134</v>
      </c>
      <c r="C6837" t="s">
        <v>497</v>
      </c>
      <c r="D6837" t="s">
        <v>54</v>
      </c>
      <c r="E6837" t="s">
        <v>6524</v>
      </c>
      <c r="F6837">
        <v>1.7999999999999999E-2</v>
      </c>
      <c r="G6837">
        <v>1.7999999999999999E-2</v>
      </c>
      <c r="H6837">
        <v>1</v>
      </c>
      <c r="J6837" t="s">
        <v>498</v>
      </c>
      <c r="K6837" t="s">
        <v>356</v>
      </c>
      <c r="L6837" t="s">
        <v>480</v>
      </c>
      <c r="M6837" t="s">
        <v>7663</v>
      </c>
      <c r="N6837" t="s">
        <v>5750</v>
      </c>
      <c r="O6837">
        <v>0</v>
      </c>
      <c r="P6837">
        <v>0</v>
      </c>
      <c r="Q6837">
        <v>1</v>
      </c>
    </row>
    <row r="6838" spans="1:17" x14ac:dyDescent="0.2">
      <c r="A6838" t="s">
        <v>498</v>
      </c>
      <c r="B6838" t="s">
        <v>134</v>
      </c>
      <c r="C6838" t="s">
        <v>497</v>
      </c>
      <c r="D6838" t="s">
        <v>54</v>
      </c>
      <c r="E6838" t="s">
        <v>6525</v>
      </c>
      <c r="F6838">
        <v>1.7000000000000001E-2</v>
      </c>
      <c r="G6838">
        <v>1.7000000000000001E-2</v>
      </c>
      <c r="H6838">
        <v>1</v>
      </c>
      <c r="J6838" t="s">
        <v>498</v>
      </c>
      <c r="K6838" t="s">
        <v>356</v>
      </c>
      <c r="L6838" t="s">
        <v>480</v>
      </c>
      <c r="M6838" t="s">
        <v>7663</v>
      </c>
      <c r="N6838" t="s">
        <v>5751</v>
      </c>
      <c r="O6838">
        <v>0</v>
      </c>
      <c r="P6838">
        <v>0</v>
      </c>
      <c r="Q6838">
        <v>1</v>
      </c>
    </row>
    <row r="6839" spans="1:17" x14ac:dyDescent="0.2">
      <c r="A6839" t="s">
        <v>498</v>
      </c>
      <c r="B6839" t="s">
        <v>134</v>
      </c>
      <c r="C6839" t="s">
        <v>497</v>
      </c>
      <c r="D6839" t="s">
        <v>54</v>
      </c>
      <c r="E6839" t="s">
        <v>6526</v>
      </c>
      <c r="F6839">
        <v>1.7000000000000001E-2</v>
      </c>
      <c r="G6839">
        <v>1.7000000000000001E-2</v>
      </c>
      <c r="H6839">
        <v>1</v>
      </c>
      <c r="J6839" t="s">
        <v>498</v>
      </c>
      <c r="K6839" t="s">
        <v>356</v>
      </c>
      <c r="L6839" t="s">
        <v>480</v>
      </c>
      <c r="M6839" t="s">
        <v>7663</v>
      </c>
      <c r="N6839" t="s">
        <v>5752</v>
      </c>
      <c r="O6839">
        <v>0</v>
      </c>
      <c r="P6839">
        <v>0</v>
      </c>
      <c r="Q6839">
        <v>1</v>
      </c>
    </row>
    <row r="6840" spans="1:17" x14ac:dyDescent="0.2">
      <c r="A6840" t="s">
        <v>498</v>
      </c>
      <c r="B6840" t="s">
        <v>134</v>
      </c>
      <c r="C6840" t="s">
        <v>497</v>
      </c>
      <c r="D6840" t="s">
        <v>54</v>
      </c>
      <c r="E6840" t="s">
        <v>6527</v>
      </c>
      <c r="F6840">
        <v>1.7000000000000001E-2</v>
      </c>
      <c r="G6840">
        <v>1.7000000000000001E-2</v>
      </c>
      <c r="H6840">
        <v>1</v>
      </c>
      <c r="J6840" t="s">
        <v>498</v>
      </c>
      <c r="K6840" t="s">
        <v>356</v>
      </c>
      <c r="L6840" t="s">
        <v>480</v>
      </c>
      <c r="M6840" t="s">
        <v>7663</v>
      </c>
      <c r="N6840" t="s">
        <v>5753</v>
      </c>
      <c r="O6840">
        <v>0</v>
      </c>
      <c r="P6840">
        <v>0</v>
      </c>
      <c r="Q6840">
        <v>1</v>
      </c>
    </row>
    <row r="6841" spans="1:17" x14ac:dyDescent="0.2">
      <c r="A6841" t="s">
        <v>498</v>
      </c>
      <c r="B6841" t="s">
        <v>134</v>
      </c>
      <c r="C6841" t="s">
        <v>497</v>
      </c>
      <c r="D6841" t="s">
        <v>54</v>
      </c>
      <c r="E6841" t="s">
        <v>6528</v>
      </c>
      <c r="F6841">
        <v>1.7999999999999999E-2</v>
      </c>
      <c r="G6841">
        <v>1.7999999999999999E-2</v>
      </c>
      <c r="H6841">
        <v>1</v>
      </c>
      <c r="J6841" t="s">
        <v>498</v>
      </c>
      <c r="K6841" t="s">
        <v>356</v>
      </c>
      <c r="L6841" t="s">
        <v>480</v>
      </c>
      <c r="M6841" t="s">
        <v>7663</v>
      </c>
      <c r="N6841" t="s">
        <v>5754</v>
      </c>
      <c r="O6841">
        <v>0</v>
      </c>
      <c r="P6841">
        <v>0</v>
      </c>
      <c r="Q6841">
        <v>1</v>
      </c>
    </row>
    <row r="6842" spans="1:17" x14ac:dyDescent="0.2">
      <c r="A6842" t="s">
        <v>498</v>
      </c>
      <c r="B6842" t="s">
        <v>134</v>
      </c>
      <c r="C6842" t="s">
        <v>497</v>
      </c>
      <c r="D6842" t="s">
        <v>54</v>
      </c>
      <c r="E6842" t="s">
        <v>6529</v>
      </c>
      <c r="F6842">
        <v>1.7999999999999999E-2</v>
      </c>
      <c r="G6842">
        <v>1.7999999999999999E-2</v>
      </c>
      <c r="H6842">
        <v>1</v>
      </c>
      <c r="J6842" t="s">
        <v>498</v>
      </c>
      <c r="K6842" t="s">
        <v>356</v>
      </c>
      <c r="L6842" t="s">
        <v>480</v>
      </c>
      <c r="M6842" t="s">
        <v>7663</v>
      </c>
      <c r="N6842" t="s">
        <v>5755</v>
      </c>
      <c r="O6842">
        <v>0</v>
      </c>
      <c r="P6842">
        <v>0</v>
      </c>
      <c r="Q6842">
        <v>1</v>
      </c>
    </row>
    <row r="6843" spans="1:17" x14ac:dyDescent="0.2">
      <c r="A6843" t="s">
        <v>498</v>
      </c>
      <c r="B6843" t="s">
        <v>134</v>
      </c>
      <c r="C6843" t="s">
        <v>497</v>
      </c>
      <c r="D6843" t="s">
        <v>54</v>
      </c>
      <c r="E6843" t="s">
        <v>6530</v>
      </c>
      <c r="F6843">
        <v>5.0999999999999997E-2</v>
      </c>
      <c r="G6843">
        <v>5.0999999999999997E-2</v>
      </c>
      <c r="H6843">
        <v>1</v>
      </c>
      <c r="J6843" t="s">
        <v>498</v>
      </c>
      <c r="K6843" t="s">
        <v>356</v>
      </c>
      <c r="L6843" t="s">
        <v>480</v>
      </c>
      <c r="M6843" t="s">
        <v>7663</v>
      </c>
      <c r="N6843" t="s">
        <v>5756</v>
      </c>
      <c r="O6843">
        <v>0</v>
      </c>
      <c r="P6843">
        <v>0</v>
      </c>
      <c r="Q6843">
        <v>1</v>
      </c>
    </row>
    <row r="6844" spans="1:17" x14ac:dyDescent="0.2">
      <c r="A6844" t="s">
        <v>498</v>
      </c>
      <c r="B6844" t="s">
        <v>134</v>
      </c>
      <c r="C6844" t="s">
        <v>497</v>
      </c>
      <c r="D6844" t="s">
        <v>54</v>
      </c>
      <c r="E6844" t="s">
        <v>6531</v>
      </c>
      <c r="F6844">
        <v>1.7999999999999999E-2</v>
      </c>
      <c r="G6844">
        <v>1.7999999999999999E-2</v>
      </c>
      <c r="H6844">
        <v>1</v>
      </c>
      <c r="J6844" t="s">
        <v>498</v>
      </c>
      <c r="K6844" t="s">
        <v>356</v>
      </c>
      <c r="L6844" t="s">
        <v>480</v>
      </c>
      <c r="M6844" t="s">
        <v>7663</v>
      </c>
      <c r="N6844" t="s">
        <v>5757</v>
      </c>
      <c r="O6844">
        <v>0</v>
      </c>
      <c r="P6844">
        <v>0</v>
      </c>
      <c r="Q6844">
        <v>1</v>
      </c>
    </row>
    <row r="6845" spans="1:17" x14ac:dyDescent="0.2">
      <c r="A6845" t="s">
        <v>498</v>
      </c>
      <c r="B6845" t="s">
        <v>134</v>
      </c>
      <c r="C6845" t="s">
        <v>497</v>
      </c>
      <c r="D6845" t="s">
        <v>54</v>
      </c>
      <c r="E6845" t="s">
        <v>6532</v>
      </c>
      <c r="F6845">
        <v>1.7999999999999999E-2</v>
      </c>
      <c r="G6845">
        <v>1.7999999999999999E-2</v>
      </c>
      <c r="H6845">
        <v>1</v>
      </c>
      <c r="J6845" t="s">
        <v>498</v>
      </c>
      <c r="K6845" t="s">
        <v>356</v>
      </c>
      <c r="L6845" t="s">
        <v>480</v>
      </c>
      <c r="M6845" t="s">
        <v>7663</v>
      </c>
      <c r="N6845" t="s">
        <v>5758</v>
      </c>
      <c r="O6845">
        <v>0</v>
      </c>
      <c r="P6845">
        <v>0</v>
      </c>
      <c r="Q6845">
        <v>1</v>
      </c>
    </row>
    <row r="6846" spans="1:17" x14ac:dyDescent="0.2">
      <c r="A6846" t="s">
        <v>498</v>
      </c>
      <c r="B6846" t="s">
        <v>134</v>
      </c>
      <c r="C6846" t="s">
        <v>497</v>
      </c>
      <c r="D6846" t="s">
        <v>54</v>
      </c>
      <c r="E6846" t="s">
        <v>6533</v>
      </c>
      <c r="F6846">
        <v>1.9E-2</v>
      </c>
      <c r="G6846">
        <v>1.9E-2</v>
      </c>
      <c r="H6846">
        <v>1</v>
      </c>
      <c r="J6846" t="s">
        <v>498</v>
      </c>
      <c r="K6846" t="s">
        <v>356</v>
      </c>
      <c r="L6846" t="s">
        <v>480</v>
      </c>
      <c r="M6846" t="s">
        <v>7663</v>
      </c>
      <c r="N6846" t="s">
        <v>5759</v>
      </c>
      <c r="O6846">
        <v>0</v>
      </c>
      <c r="P6846">
        <v>0</v>
      </c>
      <c r="Q6846">
        <v>1</v>
      </c>
    </row>
    <row r="6847" spans="1:17" x14ac:dyDescent="0.2">
      <c r="A6847" t="s">
        <v>498</v>
      </c>
      <c r="B6847" t="s">
        <v>134</v>
      </c>
      <c r="C6847" t="s">
        <v>497</v>
      </c>
      <c r="D6847" t="s">
        <v>54</v>
      </c>
      <c r="E6847" t="s">
        <v>6534</v>
      </c>
      <c r="F6847">
        <v>1.9E-2</v>
      </c>
      <c r="G6847">
        <v>1.9E-2</v>
      </c>
      <c r="H6847">
        <v>1</v>
      </c>
      <c r="J6847" t="s">
        <v>498</v>
      </c>
      <c r="K6847" t="s">
        <v>356</v>
      </c>
      <c r="L6847" t="s">
        <v>480</v>
      </c>
      <c r="M6847" t="s">
        <v>7663</v>
      </c>
      <c r="N6847" t="s">
        <v>5760</v>
      </c>
      <c r="O6847">
        <v>0</v>
      </c>
      <c r="P6847">
        <v>0</v>
      </c>
      <c r="Q6847">
        <v>1</v>
      </c>
    </row>
    <row r="6848" spans="1:17" x14ac:dyDescent="0.2">
      <c r="A6848" t="s">
        <v>498</v>
      </c>
      <c r="B6848" t="s">
        <v>134</v>
      </c>
      <c r="C6848" t="s">
        <v>497</v>
      </c>
      <c r="D6848" t="s">
        <v>54</v>
      </c>
      <c r="E6848" t="s">
        <v>6535</v>
      </c>
      <c r="F6848">
        <v>1.9E-2</v>
      </c>
      <c r="G6848">
        <v>1.9E-2</v>
      </c>
      <c r="H6848">
        <v>1</v>
      </c>
      <c r="J6848" t="s">
        <v>498</v>
      </c>
      <c r="K6848" t="s">
        <v>356</v>
      </c>
      <c r="L6848" t="s">
        <v>480</v>
      </c>
      <c r="M6848" t="s">
        <v>7663</v>
      </c>
      <c r="N6848" t="s">
        <v>5761</v>
      </c>
      <c r="O6848">
        <v>0</v>
      </c>
      <c r="P6848">
        <v>0</v>
      </c>
      <c r="Q6848">
        <v>1</v>
      </c>
    </row>
    <row r="6849" spans="1:17" x14ac:dyDescent="0.2">
      <c r="A6849" t="s">
        <v>498</v>
      </c>
      <c r="B6849" t="s">
        <v>134</v>
      </c>
      <c r="C6849" t="s">
        <v>497</v>
      </c>
      <c r="D6849" t="s">
        <v>54</v>
      </c>
      <c r="E6849" t="s">
        <v>6536</v>
      </c>
      <c r="F6849">
        <v>1.9E-2</v>
      </c>
      <c r="G6849">
        <v>1.9E-2</v>
      </c>
      <c r="H6849">
        <v>1</v>
      </c>
      <c r="J6849" t="s">
        <v>498</v>
      </c>
      <c r="K6849" t="s">
        <v>356</v>
      </c>
      <c r="L6849" t="s">
        <v>480</v>
      </c>
      <c r="M6849" t="s">
        <v>7663</v>
      </c>
      <c r="N6849" t="s">
        <v>5762</v>
      </c>
      <c r="O6849">
        <v>0</v>
      </c>
      <c r="P6849">
        <v>0</v>
      </c>
      <c r="Q6849">
        <v>1</v>
      </c>
    </row>
    <row r="6850" spans="1:17" x14ac:dyDescent="0.2">
      <c r="A6850" t="s">
        <v>498</v>
      </c>
      <c r="B6850" t="s">
        <v>134</v>
      </c>
      <c r="C6850" t="s">
        <v>497</v>
      </c>
      <c r="D6850" t="s">
        <v>54</v>
      </c>
      <c r="E6850" t="s">
        <v>6537</v>
      </c>
      <c r="F6850">
        <v>1.9E-2</v>
      </c>
      <c r="G6850">
        <v>1.9E-2</v>
      </c>
      <c r="H6850">
        <v>1</v>
      </c>
      <c r="J6850" t="s">
        <v>498</v>
      </c>
      <c r="K6850" t="s">
        <v>356</v>
      </c>
      <c r="L6850" t="s">
        <v>480</v>
      </c>
      <c r="M6850" t="s">
        <v>7663</v>
      </c>
      <c r="N6850" t="s">
        <v>5763</v>
      </c>
      <c r="O6850">
        <v>0</v>
      </c>
      <c r="P6850">
        <v>0</v>
      </c>
      <c r="Q6850">
        <v>1</v>
      </c>
    </row>
    <row r="6851" spans="1:17" x14ac:dyDescent="0.2">
      <c r="A6851" t="s">
        <v>498</v>
      </c>
      <c r="B6851" t="s">
        <v>134</v>
      </c>
      <c r="C6851" t="s">
        <v>497</v>
      </c>
      <c r="D6851" t="s">
        <v>54</v>
      </c>
      <c r="E6851" t="s">
        <v>6538</v>
      </c>
      <c r="F6851">
        <v>1.9E-2</v>
      </c>
      <c r="G6851">
        <v>1.9E-2</v>
      </c>
      <c r="H6851">
        <v>1</v>
      </c>
      <c r="J6851" t="s">
        <v>498</v>
      </c>
      <c r="K6851" t="s">
        <v>356</v>
      </c>
      <c r="L6851" t="s">
        <v>480</v>
      </c>
      <c r="M6851" t="s">
        <v>7663</v>
      </c>
      <c r="N6851" t="s">
        <v>5764</v>
      </c>
      <c r="O6851">
        <v>0</v>
      </c>
      <c r="P6851">
        <v>0</v>
      </c>
      <c r="Q6851">
        <v>1</v>
      </c>
    </row>
    <row r="6852" spans="1:17" x14ac:dyDescent="0.2">
      <c r="A6852" t="s">
        <v>498</v>
      </c>
      <c r="B6852" t="s">
        <v>134</v>
      </c>
      <c r="C6852" t="s">
        <v>497</v>
      </c>
      <c r="D6852" t="s">
        <v>54</v>
      </c>
      <c r="E6852" t="s">
        <v>6539</v>
      </c>
      <c r="F6852">
        <v>1.9E-2</v>
      </c>
      <c r="G6852">
        <v>1.9E-2</v>
      </c>
      <c r="H6852">
        <v>1</v>
      </c>
      <c r="J6852" t="s">
        <v>498</v>
      </c>
      <c r="K6852" t="s">
        <v>356</v>
      </c>
      <c r="L6852" t="s">
        <v>480</v>
      </c>
      <c r="M6852" t="s">
        <v>7663</v>
      </c>
      <c r="N6852" t="s">
        <v>5765</v>
      </c>
      <c r="O6852">
        <v>0</v>
      </c>
      <c r="P6852">
        <v>0</v>
      </c>
      <c r="Q6852">
        <v>1</v>
      </c>
    </row>
    <row r="6853" spans="1:17" x14ac:dyDescent="0.2">
      <c r="A6853" t="s">
        <v>498</v>
      </c>
      <c r="B6853" t="s">
        <v>134</v>
      </c>
      <c r="C6853" t="s">
        <v>497</v>
      </c>
      <c r="D6853" t="s">
        <v>54</v>
      </c>
      <c r="E6853" t="s">
        <v>6540</v>
      </c>
      <c r="F6853">
        <v>1.9E-2</v>
      </c>
      <c r="G6853">
        <v>1.9E-2</v>
      </c>
      <c r="H6853">
        <v>1</v>
      </c>
      <c r="J6853" t="s">
        <v>498</v>
      </c>
      <c r="K6853" t="s">
        <v>356</v>
      </c>
      <c r="L6853" t="s">
        <v>480</v>
      </c>
      <c r="M6853" t="s">
        <v>7663</v>
      </c>
      <c r="N6853" t="s">
        <v>5766</v>
      </c>
      <c r="O6853">
        <v>0</v>
      </c>
      <c r="P6853">
        <v>0</v>
      </c>
      <c r="Q6853">
        <v>1</v>
      </c>
    </row>
    <row r="6854" spans="1:17" x14ac:dyDescent="0.2">
      <c r="A6854" t="s">
        <v>498</v>
      </c>
      <c r="B6854" t="s">
        <v>134</v>
      </c>
      <c r="C6854" t="s">
        <v>497</v>
      </c>
      <c r="D6854" t="s">
        <v>54</v>
      </c>
      <c r="E6854" t="s">
        <v>6541</v>
      </c>
      <c r="F6854">
        <v>0.14899999999999999</v>
      </c>
      <c r="G6854">
        <v>0.14899999999999999</v>
      </c>
      <c r="H6854">
        <v>1</v>
      </c>
      <c r="J6854" t="s">
        <v>498</v>
      </c>
      <c r="K6854" t="s">
        <v>356</v>
      </c>
      <c r="L6854" t="s">
        <v>480</v>
      </c>
      <c r="M6854" t="s">
        <v>7663</v>
      </c>
      <c r="N6854" t="s">
        <v>5767</v>
      </c>
      <c r="O6854">
        <v>0</v>
      </c>
      <c r="P6854">
        <v>0</v>
      </c>
      <c r="Q6854">
        <v>1</v>
      </c>
    </row>
    <row r="6855" spans="1:17" x14ac:dyDescent="0.2">
      <c r="A6855" t="s">
        <v>498</v>
      </c>
      <c r="B6855" t="s">
        <v>134</v>
      </c>
      <c r="C6855" t="s">
        <v>497</v>
      </c>
      <c r="D6855" t="s">
        <v>54</v>
      </c>
      <c r="E6855" t="s">
        <v>6542</v>
      </c>
      <c r="F6855">
        <v>1.7999999999999999E-2</v>
      </c>
      <c r="G6855">
        <v>1.7999999999999999E-2</v>
      </c>
      <c r="H6855">
        <v>1</v>
      </c>
      <c r="J6855" t="s">
        <v>498</v>
      </c>
      <c r="K6855" t="s">
        <v>356</v>
      </c>
      <c r="L6855" t="s">
        <v>480</v>
      </c>
      <c r="M6855" t="s">
        <v>7663</v>
      </c>
      <c r="N6855" t="s">
        <v>5768</v>
      </c>
      <c r="O6855">
        <v>0</v>
      </c>
      <c r="P6855">
        <v>0</v>
      </c>
      <c r="Q6855">
        <v>1</v>
      </c>
    </row>
    <row r="6856" spans="1:17" x14ac:dyDescent="0.2">
      <c r="A6856" t="s">
        <v>498</v>
      </c>
      <c r="B6856" t="s">
        <v>134</v>
      </c>
      <c r="C6856" t="s">
        <v>497</v>
      </c>
      <c r="D6856" t="s">
        <v>54</v>
      </c>
      <c r="E6856" t="s">
        <v>6543</v>
      </c>
      <c r="F6856">
        <v>1.7999999999999999E-2</v>
      </c>
      <c r="G6856">
        <v>1.7999999999999999E-2</v>
      </c>
      <c r="H6856">
        <v>1</v>
      </c>
      <c r="J6856" t="s">
        <v>498</v>
      </c>
      <c r="K6856" t="s">
        <v>356</v>
      </c>
      <c r="L6856" t="s">
        <v>480</v>
      </c>
      <c r="M6856" t="s">
        <v>7663</v>
      </c>
      <c r="N6856" t="s">
        <v>5769</v>
      </c>
      <c r="O6856">
        <v>0</v>
      </c>
      <c r="P6856">
        <v>0</v>
      </c>
      <c r="Q6856">
        <v>1</v>
      </c>
    </row>
    <row r="6857" spans="1:17" x14ac:dyDescent="0.2">
      <c r="A6857" t="s">
        <v>498</v>
      </c>
      <c r="B6857" t="s">
        <v>134</v>
      </c>
      <c r="C6857" t="s">
        <v>497</v>
      </c>
      <c r="D6857" t="s">
        <v>54</v>
      </c>
      <c r="E6857" t="s">
        <v>6544</v>
      </c>
      <c r="F6857">
        <v>1.7999999999999999E-2</v>
      </c>
      <c r="G6857">
        <v>1.7999999999999999E-2</v>
      </c>
      <c r="H6857">
        <v>1</v>
      </c>
      <c r="J6857" t="s">
        <v>498</v>
      </c>
      <c r="K6857" t="s">
        <v>356</v>
      </c>
      <c r="L6857" t="s">
        <v>480</v>
      </c>
      <c r="M6857" t="s">
        <v>7663</v>
      </c>
      <c r="N6857" t="s">
        <v>5770</v>
      </c>
      <c r="O6857">
        <v>0</v>
      </c>
      <c r="P6857">
        <v>0</v>
      </c>
      <c r="Q6857">
        <v>1</v>
      </c>
    </row>
    <row r="6858" spans="1:17" x14ac:dyDescent="0.2">
      <c r="A6858" t="s">
        <v>498</v>
      </c>
      <c r="B6858" t="s">
        <v>134</v>
      </c>
      <c r="C6858" t="s">
        <v>497</v>
      </c>
      <c r="D6858" t="s">
        <v>54</v>
      </c>
      <c r="E6858" t="s">
        <v>6545</v>
      </c>
      <c r="F6858">
        <v>1.7999999999999999E-2</v>
      </c>
      <c r="G6858">
        <v>1.7999999999999999E-2</v>
      </c>
      <c r="H6858">
        <v>1</v>
      </c>
      <c r="J6858" t="s">
        <v>498</v>
      </c>
      <c r="K6858" t="s">
        <v>356</v>
      </c>
      <c r="L6858" t="s">
        <v>480</v>
      </c>
      <c r="M6858" t="s">
        <v>7663</v>
      </c>
      <c r="N6858" t="s">
        <v>5771</v>
      </c>
      <c r="O6858">
        <v>0</v>
      </c>
      <c r="P6858">
        <v>0</v>
      </c>
      <c r="Q6858">
        <v>1</v>
      </c>
    </row>
    <row r="6859" spans="1:17" x14ac:dyDescent="0.2">
      <c r="A6859" t="s">
        <v>498</v>
      </c>
      <c r="B6859" t="s">
        <v>134</v>
      </c>
      <c r="C6859" t="s">
        <v>497</v>
      </c>
      <c r="D6859" t="s">
        <v>54</v>
      </c>
      <c r="E6859" t="s">
        <v>6546</v>
      </c>
      <c r="F6859">
        <v>1.7999999999999999E-2</v>
      </c>
      <c r="G6859">
        <v>1.7999999999999999E-2</v>
      </c>
      <c r="H6859">
        <v>1</v>
      </c>
      <c r="J6859" t="s">
        <v>498</v>
      </c>
      <c r="K6859" t="s">
        <v>356</v>
      </c>
      <c r="L6859" t="s">
        <v>480</v>
      </c>
      <c r="M6859" t="s">
        <v>7663</v>
      </c>
      <c r="N6859" t="s">
        <v>5772</v>
      </c>
      <c r="O6859">
        <v>0</v>
      </c>
      <c r="P6859">
        <v>0</v>
      </c>
      <c r="Q6859">
        <v>1</v>
      </c>
    </row>
    <row r="6860" spans="1:17" x14ac:dyDescent="0.2">
      <c r="A6860" t="s">
        <v>498</v>
      </c>
      <c r="B6860" t="s">
        <v>134</v>
      </c>
      <c r="C6860" t="s">
        <v>497</v>
      </c>
      <c r="D6860" t="s">
        <v>54</v>
      </c>
      <c r="E6860" t="s">
        <v>6547</v>
      </c>
      <c r="F6860">
        <v>1.7999999999999999E-2</v>
      </c>
      <c r="G6860">
        <v>1.7999999999999999E-2</v>
      </c>
      <c r="H6860">
        <v>1</v>
      </c>
      <c r="J6860" t="s">
        <v>498</v>
      </c>
      <c r="K6860" t="s">
        <v>356</v>
      </c>
      <c r="L6860" t="s">
        <v>480</v>
      </c>
      <c r="M6860" t="s">
        <v>7663</v>
      </c>
      <c r="N6860" t="s">
        <v>5773</v>
      </c>
      <c r="O6860">
        <v>0</v>
      </c>
      <c r="P6860">
        <v>0</v>
      </c>
      <c r="Q6860">
        <v>1</v>
      </c>
    </row>
    <row r="6861" spans="1:17" x14ac:dyDescent="0.2">
      <c r="A6861" t="s">
        <v>498</v>
      </c>
      <c r="B6861" t="s">
        <v>134</v>
      </c>
      <c r="C6861" t="s">
        <v>497</v>
      </c>
      <c r="D6861" t="s">
        <v>54</v>
      </c>
      <c r="E6861" t="s">
        <v>6548</v>
      </c>
      <c r="F6861">
        <v>1.7999999999999999E-2</v>
      </c>
      <c r="G6861">
        <v>1.7999999999999999E-2</v>
      </c>
      <c r="H6861">
        <v>1</v>
      </c>
      <c r="J6861" t="s">
        <v>498</v>
      </c>
      <c r="K6861" t="s">
        <v>356</v>
      </c>
      <c r="L6861" t="s">
        <v>480</v>
      </c>
      <c r="M6861" t="s">
        <v>7663</v>
      </c>
      <c r="N6861" t="s">
        <v>5774</v>
      </c>
      <c r="O6861">
        <v>0</v>
      </c>
      <c r="P6861">
        <v>0</v>
      </c>
      <c r="Q6861">
        <v>1</v>
      </c>
    </row>
    <row r="6862" spans="1:17" x14ac:dyDescent="0.2">
      <c r="A6862" t="s">
        <v>498</v>
      </c>
      <c r="B6862" t="s">
        <v>134</v>
      </c>
      <c r="C6862" t="s">
        <v>497</v>
      </c>
      <c r="D6862" t="s">
        <v>54</v>
      </c>
      <c r="E6862" t="s">
        <v>6549</v>
      </c>
      <c r="F6862">
        <v>1.7999999999999999E-2</v>
      </c>
      <c r="G6862">
        <v>1.7999999999999999E-2</v>
      </c>
      <c r="H6862">
        <v>1</v>
      </c>
      <c r="J6862" t="s">
        <v>498</v>
      </c>
      <c r="K6862" t="s">
        <v>356</v>
      </c>
      <c r="L6862" t="s">
        <v>480</v>
      </c>
      <c r="M6862" t="s">
        <v>7663</v>
      </c>
      <c r="N6862" t="s">
        <v>5775</v>
      </c>
      <c r="O6862">
        <v>0</v>
      </c>
      <c r="P6862">
        <v>0</v>
      </c>
      <c r="Q6862">
        <v>1</v>
      </c>
    </row>
    <row r="6863" spans="1:17" x14ac:dyDescent="0.2">
      <c r="A6863" t="s">
        <v>498</v>
      </c>
      <c r="B6863" t="s">
        <v>134</v>
      </c>
      <c r="C6863" t="s">
        <v>497</v>
      </c>
      <c r="D6863" t="s">
        <v>54</v>
      </c>
      <c r="E6863" t="s">
        <v>6550</v>
      </c>
      <c r="F6863">
        <v>1.7999999999999999E-2</v>
      </c>
      <c r="G6863">
        <v>1.7999999999999999E-2</v>
      </c>
      <c r="H6863">
        <v>1</v>
      </c>
      <c r="J6863" t="s">
        <v>498</v>
      </c>
      <c r="K6863" t="s">
        <v>356</v>
      </c>
      <c r="L6863" t="s">
        <v>480</v>
      </c>
      <c r="M6863" t="s">
        <v>7663</v>
      </c>
      <c r="N6863" t="s">
        <v>5776</v>
      </c>
      <c r="O6863">
        <v>0</v>
      </c>
      <c r="P6863">
        <v>0</v>
      </c>
      <c r="Q6863">
        <v>1</v>
      </c>
    </row>
    <row r="6864" spans="1:17" x14ac:dyDescent="0.2">
      <c r="A6864" t="s">
        <v>498</v>
      </c>
      <c r="B6864" t="s">
        <v>134</v>
      </c>
      <c r="C6864" t="s">
        <v>497</v>
      </c>
      <c r="D6864" t="s">
        <v>54</v>
      </c>
      <c r="E6864" t="s">
        <v>6551</v>
      </c>
      <c r="F6864">
        <v>1.7999999999999999E-2</v>
      </c>
      <c r="G6864">
        <v>1.7999999999999999E-2</v>
      </c>
      <c r="H6864">
        <v>1</v>
      </c>
      <c r="J6864" t="s">
        <v>498</v>
      </c>
      <c r="K6864" t="s">
        <v>356</v>
      </c>
      <c r="L6864" t="s">
        <v>480</v>
      </c>
      <c r="M6864" t="s">
        <v>7663</v>
      </c>
      <c r="N6864" t="s">
        <v>5777</v>
      </c>
      <c r="O6864">
        <v>0</v>
      </c>
      <c r="P6864">
        <v>0</v>
      </c>
      <c r="Q6864">
        <v>1</v>
      </c>
    </row>
    <row r="6865" spans="1:17" x14ac:dyDescent="0.2">
      <c r="A6865" t="s">
        <v>498</v>
      </c>
      <c r="B6865" t="s">
        <v>134</v>
      </c>
      <c r="C6865" t="s">
        <v>497</v>
      </c>
      <c r="D6865" t="s">
        <v>54</v>
      </c>
      <c r="E6865" t="s">
        <v>6552</v>
      </c>
      <c r="F6865">
        <v>1.7999999999999999E-2</v>
      </c>
      <c r="G6865">
        <v>1.7999999999999999E-2</v>
      </c>
      <c r="H6865">
        <v>1</v>
      </c>
      <c r="J6865" t="s">
        <v>498</v>
      </c>
      <c r="K6865" t="s">
        <v>356</v>
      </c>
      <c r="L6865" t="s">
        <v>480</v>
      </c>
      <c r="M6865" t="s">
        <v>7663</v>
      </c>
      <c r="N6865" t="s">
        <v>5778</v>
      </c>
      <c r="O6865">
        <v>0</v>
      </c>
      <c r="P6865">
        <v>0</v>
      </c>
      <c r="Q6865">
        <v>1</v>
      </c>
    </row>
    <row r="6866" spans="1:17" x14ac:dyDescent="0.2">
      <c r="A6866" t="s">
        <v>498</v>
      </c>
      <c r="B6866" t="s">
        <v>134</v>
      </c>
      <c r="C6866" t="s">
        <v>497</v>
      </c>
      <c r="D6866" t="s">
        <v>54</v>
      </c>
      <c r="E6866" t="s">
        <v>6553</v>
      </c>
      <c r="F6866">
        <v>1.7999999999999999E-2</v>
      </c>
      <c r="G6866">
        <v>1.7999999999999999E-2</v>
      </c>
      <c r="H6866">
        <v>1</v>
      </c>
      <c r="J6866" t="s">
        <v>498</v>
      </c>
      <c r="K6866" t="s">
        <v>356</v>
      </c>
      <c r="L6866" t="s">
        <v>480</v>
      </c>
      <c r="M6866" t="s">
        <v>7663</v>
      </c>
      <c r="N6866" t="s">
        <v>5779</v>
      </c>
      <c r="O6866">
        <v>0</v>
      </c>
      <c r="P6866">
        <v>0</v>
      </c>
      <c r="Q6866">
        <v>1</v>
      </c>
    </row>
    <row r="6867" spans="1:17" x14ac:dyDescent="0.2">
      <c r="A6867" t="s">
        <v>498</v>
      </c>
      <c r="B6867" t="s">
        <v>134</v>
      </c>
      <c r="C6867" t="s">
        <v>497</v>
      </c>
      <c r="D6867" t="s">
        <v>54</v>
      </c>
      <c r="E6867" t="s">
        <v>6554</v>
      </c>
      <c r="F6867">
        <v>0.08</v>
      </c>
      <c r="G6867">
        <v>0.08</v>
      </c>
      <c r="H6867">
        <v>1</v>
      </c>
      <c r="J6867" t="s">
        <v>498</v>
      </c>
      <c r="K6867" t="s">
        <v>356</v>
      </c>
      <c r="L6867" t="s">
        <v>480</v>
      </c>
      <c r="M6867" t="s">
        <v>7663</v>
      </c>
      <c r="N6867" t="s">
        <v>5780</v>
      </c>
      <c r="O6867">
        <v>0</v>
      </c>
      <c r="P6867">
        <v>0</v>
      </c>
      <c r="Q6867">
        <v>1</v>
      </c>
    </row>
    <row r="6868" spans="1:17" x14ac:dyDescent="0.2">
      <c r="A6868" t="s">
        <v>498</v>
      </c>
      <c r="B6868" t="s">
        <v>134</v>
      </c>
      <c r="C6868" t="s">
        <v>497</v>
      </c>
      <c r="D6868" t="s">
        <v>54</v>
      </c>
      <c r="E6868" t="s">
        <v>6555</v>
      </c>
      <c r="F6868">
        <v>1.7999999999999999E-2</v>
      </c>
      <c r="G6868">
        <v>1.7999999999999999E-2</v>
      </c>
      <c r="H6868">
        <v>1</v>
      </c>
      <c r="J6868" t="s">
        <v>498</v>
      </c>
      <c r="K6868" t="s">
        <v>356</v>
      </c>
      <c r="L6868" t="s">
        <v>480</v>
      </c>
      <c r="M6868" t="s">
        <v>7663</v>
      </c>
      <c r="N6868" t="s">
        <v>5781</v>
      </c>
      <c r="O6868">
        <v>0</v>
      </c>
      <c r="P6868">
        <v>0</v>
      </c>
      <c r="Q6868">
        <v>1</v>
      </c>
    </row>
    <row r="6869" spans="1:17" x14ac:dyDescent="0.2">
      <c r="A6869" t="s">
        <v>498</v>
      </c>
      <c r="B6869" t="s">
        <v>134</v>
      </c>
      <c r="C6869" t="s">
        <v>497</v>
      </c>
      <c r="D6869" t="s">
        <v>54</v>
      </c>
      <c r="E6869" t="s">
        <v>6556</v>
      </c>
      <c r="F6869">
        <v>1.7999999999999999E-2</v>
      </c>
      <c r="G6869">
        <v>1.7999999999999999E-2</v>
      </c>
      <c r="H6869">
        <v>1</v>
      </c>
      <c r="J6869" t="s">
        <v>498</v>
      </c>
      <c r="K6869" t="s">
        <v>356</v>
      </c>
      <c r="L6869" t="s">
        <v>480</v>
      </c>
      <c r="M6869" t="s">
        <v>7663</v>
      </c>
      <c r="N6869" t="s">
        <v>5782</v>
      </c>
      <c r="O6869">
        <v>0</v>
      </c>
      <c r="P6869">
        <v>0</v>
      </c>
      <c r="Q6869">
        <v>1</v>
      </c>
    </row>
    <row r="6870" spans="1:17" x14ac:dyDescent="0.2">
      <c r="A6870" t="s">
        <v>498</v>
      </c>
      <c r="B6870" t="s">
        <v>134</v>
      </c>
      <c r="C6870" t="s">
        <v>497</v>
      </c>
      <c r="D6870" t="s">
        <v>54</v>
      </c>
      <c r="E6870" t="s">
        <v>6557</v>
      </c>
      <c r="F6870">
        <v>1.7999999999999999E-2</v>
      </c>
      <c r="G6870">
        <v>1.7999999999999999E-2</v>
      </c>
      <c r="H6870">
        <v>1</v>
      </c>
      <c r="J6870" t="s">
        <v>498</v>
      </c>
      <c r="K6870" t="s">
        <v>356</v>
      </c>
      <c r="L6870" t="s">
        <v>480</v>
      </c>
      <c r="M6870" t="s">
        <v>7663</v>
      </c>
      <c r="N6870" t="s">
        <v>5783</v>
      </c>
      <c r="O6870">
        <v>0</v>
      </c>
      <c r="P6870">
        <v>0</v>
      </c>
      <c r="Q6870">
        <v>1</v>
      </c>
    </row>
    <row r="6871" spans="1:17" x14ac:dyDescent="0.2">
      <c r="A6871" t="s">
        <v>498</v>
      </c>
      <c r="B6871" t="s">
        <v>134</v>
      </c>
      <c r="C6871" t="s">
        <v>497</v>
      </c>
      <c r="D6871" t="s">
        <v>54</v>
      </c>
      <c r="E6871" t="s">
        <v>6558</v>
      </c>
      <c r="F6871">
        <v>1.7999999999999999E-2</v>
      </c>
      <c r="G6871">
        <v>1.7999999999999999E-2</v>
      </c>
      <c r="H6871">
        <v>1</v>
      </c>
      <c r="J6871" t="s">
        <v>498</v>
      </c>
      <c r="K6871" t="s">
        <v>356</v>
      </c>
      <c r="L6871" t="s">
        <v>480</v>
      </c>
      <c r="M6871" t="s">
        <v>7663</v>
      </c>
      <c r="N6871" t="s">
        <v>5784</v>
      </c>
      <c r="O6871">
        <v>0</v>
      </c>
      <c r="P6871">
        <v>0</v>
      </c>
      <c r="Q6871">
        <v>1</v>
      </c>
    </row>
    <row r="6872" spans="1:17" x14ac:dyDescent="0.2">
      <c r="A6872" t="s">
        <v>498</v>
      </c>
      <c r="B6872" t="s">
        <v>134</v>
      </c>
      <c r="C6872" t="s">
        <v>497</v>
      </c>
      <c r="D6872" t="s">
        <v>54</v>
      </c>
      <c r="E6872" t="s">
        <v>6559</v>
      </c>
      <c r="F6872">
        <v>1.7999999999999999E-2</v>
      </c>
      <c r="G6872">
        <v>1.7999999999999999E-2</v>
      </c>
      <c r="H6872">
        <v>1</v>
      </c>
      <c r="J6872" t="s">
        <v>498</v>
      </c>
      <c r="K6872" t="s">
        <v>356</v>
      </c>
      <c r="L6872" t="s">
        <v>480</v>
      </c>
      <c r="M6872" t="s">
        <v>7663</v>
      </c>
      <c r="N6872" t="s">
        <v>5785</v>
      </c>
      <c r="O6872">
        <v>0</v>
      </c>
      <c r="P6872">
        <v>0</v>
      </c>
      <c r="Q6872">
        <v>1</v>
      </c>
    </row>
    <row r="6873" spans="1:17" x14ac:dyDescent="0.2">
      <c r="A6873" t="s">
        <v>498</v>
      </c>
      <c r="B6873" t="s">
        <v>134</v>
      </c>
      <c r="C6873" t="s">
        <v>497</v>
      </c>
      <c r="D6873" t="s">
        <v>54</v>
      </c>
      <c r="E6873" t="s">
        <v>6560</v>
      </c>
      <c r="F6873">
        <v>1.7999999999999999E-2</v>
      </c>
      <c r="G6873">
        <v>1.7999999999999999E-2</v>
      </c>
      <c r="H6873">
        <v>1</v>
      </c>
      <c r="J6873" t="s">
        <v>498</v>
      </c>
      <c r="K6873" t="s">
        <v>356</v>
      </c>
      <c r="L6873" t="s">
        <v>480</v>
      </c>
      <c r="M6873" t="s">
        <v>7663</v>
      </c>
      <c r="N6873" t="s">
        <v>5786</v>
      </c>
      <c r="O6873">
        <v>0</v>
      </c>
      <c r="P6873">
        <v>0</v>
      </c>
      <c r="Q6873">
        <v>1</v>
      </c>
    </row>
    <row r="6874" spans="1:17" x14ac:dyDescent="0.2">
      <c r="A6874" t="s">
        <v>498</v>
      </c>
      <c r="B6874" t="s">
        <v>134</v>
      </c>
      <c r="C6874" t="s">
        <v>497</v>
      </c>
      <c r="D6874" t="s">
        <v>54</v>
      </c>
      <c r="E6874" t="s">
        <v>6561</v>
      </c>
      <c r="F6874">
        <v>1.9E-2</v>
      </c>
      <c r="G6874">
        <v>1.9E-2</v>
      </c>
      <c r="H6874">
        <v>1</v>
      </c>
      <c r="J6874" t="s">
        <v>498</v>
      </c>
      <c r="K6874" t="s">
        <v>356</v>
      </c>
      <c r="L6874" t="s">
        <v>480</v>
      </c>
      <c r="M6874" t="s">
        <v>7663</v>
      </c>
      <c r="N6874" t="s">
        <v>5787</v>
      </c>
      <c r="O6874">
        <v>0</v>
      </c>
      <c r="P6874">
        <v>0</v>
      </c>
      <c r="Q6874">
        <v>1</v>
      </c>
    </row>
    <row r="6875" spans="1:17" x14ac:dyDescent="0.2">
      <c r="A6875" t="s">
        <v>498</v>
      </c>
      <c r="B6875" t="s">
        <v>134</v>
      </c>
      <c r="C6875" t="s">
        <v>497</v>
      </c>
      <c r="D6875" t="s">
        <v>54</v>
      </c>
      <c r="E6875" t="s">
        <v>6562</v>
      </c>
      <c r="F6875">
        <v>1.9E-2</v>
      </c>
      <c r="G6875">
        <v>1.9E-2</v>
      </c>
      <c r="H6875">
        <v>1</v>
      </c>
      <c r="J6875" t="s">
        <v>498</v>
      </c>
      <c r="K6875" t="s">
        <v>356</v>
      </c>
      <c r="L6875" t="s">
        <v>480</v>
      </c>
      <c r="M6875" t="s">
        <v>7663</v>
      </c>
      <c r="N6875" t="s">
        <v>5788</v>
      </c>
      <c r="O6875">
        <v>0</v>
      </c>
      <c r="P6875">
        <v>0</v>
      </c>
      <c r="Q6875">
        <v>1</v>
      </c>
    </row>
    <row r="6876" spans="1:17" x14ac:dyDescent="0.2">
      <c r="A6876" t="s">
        <v>498</v>
      </c>
      <c r="B6876" t="s">
        <v>134</v>
      </c>
      <c r="C6876" t="s">
        <v>497</v>
      </c>
      <c r="D6876" t="s">
        <v>54</v>
      </c>
      <c r="E6876" t="s">
        <v>6563</v>
      </c>
      <c r="F6876">
        <v>1.9E-2</v>
      </c>
      <c r="G6876">
        <v>1.9E-2</v>
      </c>
      <c r="H6876">
        <v>1</v>
      </c>
      <c r="J6876" t="s">
        <v>498</v>
      </c>
      <c r="K6876" t="s">
        <v>356</v>
      </c>
      <c r="L6876" t="s">
        <v>480</v>
      </c>
      <c r="M6876" t="s">
        <v>7663</v>
      </c>
      <c r="N6876" t="s">
        <v>5789</v>
      </c>
      <c r="O6876">
        <v>0</v>
      </c>
      <c r="P6876">
        <v>0</v>
      </c>
      <c r="Q6876">
        <v>1</v>
      </c>
    </row>
    <row r="6877" spans="1:17" x14ac:dyDescent="0.2">
      <c r="A6877" t="s">
        <v>498</v>
      </c>
      <c r="B6877" t="s">
        <v>134</v>
      </c>
      <c r="C6877" t="s">
        <v>497</v>
      </c>
      <c r="D6877" t="s">
        <v>54</v>
      </c>
      <c r="E6877" t="s">
        <v>6564</v>
      </c>
      <c r="F6877">
        <v>1.9E-2</v>
      </c>
      <c r="G6877">
        <v>1.9E-2</v>
      </c>
      <c r="H6877">
        <v>1</v>
      </c>
      <c r="J6877" t="s">
        <v>498</v>
      </c>
      <c r="K6877" t="s">
        <v>356</v>
      </c>
      <c r="L6877" t="s">
        <v>480</v>
      </c>
      <c r="M6877" t="s">
        <v>7663</v>
      </c>
      <c r="N6877" t="s">
        <v>5790</v>
      </c>
      <c r="O6877">
        <v>0</v>
      </c>
      <c r="P6877">
        <v>0</v>
      </c>
      <c r="Q6877">
        <v>1</v>
      </c>
    </row>
    <row r="6878" spans="1:17" x14ac:dyDescent="0.2">
      <c r="A6878" t="s">
        <v>498</v>
      </c>
      <c r="B6878" t="s">
        <v>134</v>
      </c>
      <c r="C6878" t="s">
        <v>497</v>
      </c>
      <c r="D6878" t="s">
        <v>54</v>
      </c>
      <c r="E6878" t="s">
        <v>6565</v>
      </c>
      <c r="F6878">
        <v>0.14499999999999999</v>
      </c>
      <c r="G6878">
        <v>0.14499999999999999</v>
      </c>
      <c r="H6878">
        <v>1</v>
      </c>
      <c r="J6878" t="s">
        <v>498</v>
      </c>
      <c r="K6878" t="s">
        <v>356</v>
      </c>
      <c r="L6878" t="s">
        <v>480</v>
      </c>
      <c r="M6878" t="s">
        <v>7663</v>
      </c>
      <c r="N6878" t="s">
        <v>5791</v>
      </c>
      <c r="O6878">
        <v>0</v>
      </c>
      <c r="P6878">
        <v>0</v>
      </c>
      <c r="Q6878">
        <v>1</v>
      </c>
    </row>
    <row r="6879" spans="1:17" x14ac:dyDescent="0.2">
      <c r="A6879" t="s">
        <v>498</v>
      </c>
      <c r="B6879" t="s">
        <v>134</v>
      </c>
      <c r="C6879" t="s">
        <v>497</v>
      </c>
      <c r="D6879" t="s">
        <v>54</v>
      </c>
      <c r="E6879" t="s">
        <v>6566</v>
      </c>
      <c r="F6879">
        <v>1.7999999999999999E-2</v>
      </c>
      <c r="G6879">
        <v>1.7999999999999999E-2</v>
      </c>
      <c r="H6879">
        <v>1</v>
      </c>
      <c r="J6879" t="s">
        <v>498</v>
      </c>
      <c r="K6879" t="s">
        <v>356</v>
      </c>
      <c r="L6879" t="s">
        <v>480</v>
      </c>
      <c r="M6879" t="s">
        <v>7663</v>
      </c>
      <c r="N6879" t="s">
        <v>5792</v>
      </c>
      <c r="O6879">
        <v>0</v>
      </c>
      <c r="P6879">
        <v>0</v>
      </c>
      <c r="Q6879">
        <v>1</v>
      </c>
    </row>
    <row r="6880" spans="1:17" x14ac:dyDescent="0.2">
      <c r="A6880" t="s">
        <v>498</v>
      </c>
      <c r="B6880" t="s">
        <v>134</v>
      </c>
      <c r="C6880" t="s">
        <v>497</v>
      </c>
      <c r="D6880" t="s">
        <v>54</v>
      </c>
      <c r="E6880" t="s">
        <v>6567</v>
      </c>
      <c r="F6880">
        <v>1.7999999999999999E-2</v>
      </c>
      <c r="G6880">
        <v>1.7999999999999999E-2</v>
      </c>
      <c r="H6880">
        <v>1</v>
      </c>
      <c r="J6880" t="s">
        <v>498</v>
      </c>
      <c r="K6880" t="s">
        <v>356</v>
      </c>
      <c r="L6880" t="s">
        <v>480</v>
      </c>
      <c r="M6880" t="s">
        <v>7663</v>
      </c>
      <c r="N6880" t="s">
        <v>5793</v>
      </c>
      <c r="O6880">
        <v>0</v>
      </c>
      <c r="P6880">
        <v>0</v>
      </c>
      <c r="Q6880">
        <v>1</v>
      </c>
    </row>
    <row r="6881" spans="1:17" x14ac:dyDescent="0.2">
      <c r="A6881" t="s">
        <v>498</v>
      </c>
      <c r="B6881" t="s">
        <v>134</v>
      </c>
      <c r="C6881" t="s">
        <v>497</v>
      </c>
      <c r="D6881" t="s">
        <v>54</v>
      </c>
      <c r="E6881" t="s">
        <v>6568</v>
      </c>
      <c r="F6881">
        <v>1.7999999999999999E-2</v>
      </c>
      <c r="G6881">
        <v>1.7999999999999999E-2</v>
      </c>
      <c r="H6881">
        <v>1</v>
      </c>
      <c r="J6881" t="s">
        <v>498</v>
      </c>
      <c r="K6881" t="s">
        <v>356</v>
      </c>
      <c r="L6881" t="s">
        <v>480</v>
      </c>
      <c r="M6881" t="s">
        <v>7663</v>
      </c>
      <c r="N6881" t="s">
        <v>5794</v>
      </c>
      <c r="O6881">
        <v>0</v>
      </c>
      <c r="P6881">
        <v>0</v>
      </c>
      <c r="Q6881">
        <v>1</v>
      </c>
    </row>
    <row r="6882" spans="1:17" x14ac:dyDescent="0.2">
      <c r="A6882" t="s">
        <v>498</v>
      </c>
      <c r="B6882" t="s">
        <v>134</v>
      </c>
      <c r="C6882" t="s">
        <v>497</v>
      </c>
      <c r="D6882" t="s">
        <v>54</v>
      </c>
      <c r="E6882" t="s">
        <v>6569</v>
      </c>
      <c r="F6882">
        <v>1.7999999999999999E-2</v>
      </c>
      <c r="G6882">
        <v>1.7999999999999999E-2</v>
      </c>
      <c r="H6882">
        <v>1</v>
      </c>
      <c r="J6882" t="s">
        <v>498</v>
      </c>
      <c r="K6882" t="s">
        <v>356</v>
      </c>
      <c r="L6882" t="s">
        <v>480</v>
      </c>
      <c r="M6882" t="s">
        <v>7663</v>
      </c>
      <c r="N6882" t="s">
        <v>5795</v>
      </c>
      <c r="O6882">
        <v>0</v>
      </c>
      <c r="P6882">
        <v>0</v>
      </c>
      <c r="Q6882">
        <v>1</v>
      </c>
    </row>
    <row r="6883" spans="1:17" x14ac:dyDescent="0.2">
      <c r="A6883" t="s">
        <v>498</v>
      </c>
      <c r="B6883" t="s">
        <v>134</v>
      </c>
      <c r="C6883" t="s">
        <v>497</v>
      </c>
      <c r="D6883" t="s">
        <v>54</v>
      </c>
      <c r="E6883" t="s">
        <v>6570</v>
      </c>
      <c r="F6883">
        <v>2.3E-2</v>
      </c>
      <c r="G6883">
        <v>2.3E-2</v>
      </c>
      <c r="H6883">
        <v>1</v>
      </c>
      <c r="J6883" t="s">
        <v>498</v>
      </c>
      <c r="K6883" t="s">
        <v>356</v>
      </c>
      <c r="L6883" t="s">
        <v>480</v>
      </c>
      <c r="M6883" t="s">
        <v>7663</v>
      </c>
      <c r="N6883" t="s">
        <v>5796</v>
      </c>
      <c r="O6883">
        <v>0</v>
      </c>
      <c r="P6883">
        <v>0</v>
      </c>
      <c r="Q6883">
        <v>1</v>
      </c>
    </row>
    <row r="6884" spans="1:17" x14ac:dyDescent="0.2">
      <c r="A6884" t="s">
        <v>498</v>
      </c>
      <c r="B6884" t="s">
        <v>134</v>
      </c>
      <c r="C6884" t="s">
        <v>497</v>
      </c>
      <c r="D6884" t="s">
        <v>54</v>
      </c>
      <c r="E6884" t="s">
        <v>6571</v>
      </c>
      <c r="F6884">
        <v>1.7999999999999999E-2</v>
      </c>
      <c r="G6884">
        <v>1.7999999999999999E-2</v>
      </c>
      <c r="H6884">
        <v>1</v>
      </c>
      <c r="J6884" t="s">
        <v>498</v>
      </c>
      <c r="K6884" t="s">
        <v>356</v>
      </c>
      <c r="L6884" t="s">
        <v>480</v>
      </c>
      <c r="M6884" t="s">
        <v>7663</v>
      </c>
      <c r="N6884" t="s">
        <v>5797</v>
      </c>
      <c r="O6884">
        <v>0</v>
      </c>
      <c r="P6884">
        <v>0</v>
      </c>
      <c r="Q6884">
        <v>1</v>
      </c>
    </row>
    <row r="6885" spans="1:17" x14ac:dyDescent="0.2">
      <c r="A6885" t="s">
        <v>498</v>
      </c>
      <c r="B6885" t="s">
        <v>134</v>
      </c>
      <c r="C6885" t="s">
        <v>497</v>
      </c>
      <c r="D6885" t="s">
        <v>54</v>
      </c>
      <c r="E6885" t="s">
        <v>6572</v>
      </c>
      <c r="F6885">
        <v>1.7999999999999999E-2</v>
      </c>
      <c r="G6885">
        <v>1.7999999999999999E-2</v>
      </c>
      <c r="H6885">
        <v>1</v>
      </c>
      <c r="J6885" t="s">
        <v>498</v>
      </c>
      <c r="K6885" t="s">
        <v>356</v>
      </c>
      <c r="L6885" t="s">
        <v>480</v>
      </c>
      <c r="M6885" t="s">
        <v>7663</v>
      </c>
      <c r="N6885" t="s">
        <v>5798</v>
      </c>
      <c r="O6885">
        <v>0</v>
      </c>
      <c r="P6885">
        <v>0</v>
      </c>
      <c r="Q6885">
        <v>1</v>
      </c>
    </row>
    <row r="6886" spans="1:17" x14ac:dyDescent="0.2">
      <c r="A6886" t="s">
        <v>498</v>
      </c>
      <c r="B6886" t="s">
        <v>134</v>
      </c>
      <c r="C6886" t="s">
        <v>497</v>
      </c>
      <c r="D6886" t="s">
        <v>54</v>
      </c>
      <c r="E6886" t="s">
        <v>6573</v>
      </c>
      <c r="F6886">
        <v>1.7999999999999999E-2</v>
      </c>
      <c r="G6886">
        <v>1.7999999999999999E-2</v>
      </c>
      <c r="H6886">
        <v>1</v>
      </c>
      <c r="J6886" t="s">
        <v>498</v>
      </c>
      <c r="K6886" t="s">
        <v>356</v>
      </c>
      <c r="L6886" t="s">
        <v>480</v>
      </c>
      <c r="M6886" t="s">
        <v>7663</v>
      </c>
      <c r="N6886" t="s">
        <v>5799</v>
      </c>
      <c r="O6886">
        <v>0</v>
      </c>
      <c r="P6886">
        <v>0</v>
      </c>
      <c r="Q6886">
        <v>1</v>
      </c>
    </row>
    <row r="6887" spans="1:17" x14ac:dyDescent="0.2">
      <c r="A6887" t="s">
        <v>498</v>
      </c>
      <c r="B6887" t="s">
        <v>134</v>
      </c>
      <c r="C6887" t="s">
        <v>497</v>
      </c>
      <c r="D6887" t="s">
        <v>54</v>
      </c>
      <c r="E6887" t="s">
        <v>6574</v>
      </c>
      <c r="F6887">
        <v>1.7999999999999999E-2</v>
      </c>
      <c r="G6887">
        <v>1.7999999999999999E-2</v>
      </c>
      <c r="H6887">
        <v>1</v>
      </c>
      <c r="J6887" t="s">
        <v>498</v>
      </c>
      <c r="K6887" t="s">
        <v>356</v>
      </c>
      <c r="L6887" t="s">
        <v>480</v>
      </c>
      <c r="M6887" t="s">
        <v>7663</v>
      </c>
      <c r="N6887" t="s">
        <v>5800</v>
      </c>
      <c r="O6887">
        <v>0</v>
      </c>
      <c r="P6887">
        <v>0</v>
      </c>
      <c r="Q6887">
        <v>1</v>
      </c>
    </row>
    <row r="6888" spans="1:17" x14ac:dyDescent="0.2">
      <c r="A6888" t="s">
        <v>498</v>
      </c>
      <c r="B6888" t="s">
        <v>134</v>
      </c>
      <c r="C6888" t="s">
        <v>497</v>
      </c>
      <c r="D6888" t="s">
        <v>54</v>
      </c>
      <c r="E6888" t="s">
        <v>6575</v>
      </c>
      <c r="F6888">
        <v>1.7999999999999999E-2</v>
      </c>
      <c r="G6888">
        <v>1.7999999999999999E-2</v>
      </c>
      <c r="H6888">
        <v>1</v>
      </c>
      <c r="J6888" t="s">
        <v>498</v>
      </c>
      <c r="K6888" t="s">
        <v>356</v>
      </c>
      <c r="L6888" t="s">
        <v>480</v>
      </c>
      <c r="M6888" t="s">
        <v>7663</v>
      </c>
      <c r="N6888" t="s">
        <v>5801</v>
      </c>
      <c r="O6888">
        <v>0</v>
      </c>
      <c r="P6888">
        <v>0</v>
      </c>
      <c r="Q6888">
        <v>1</v>
      </c>
    </row>
    <row r="6889" spans="1:17" x14ac:dyDescent="0.2">
      <c r="A6889" t="s">
        <v>498</v>
      </c>
      <c r="B6889" t="s">
        <v>134</v>
      </c>
      <c r="C6889" t="s">
        <v>497</v>
      </c>
      <c r="D6889" t="s">
        <v>54</v>
      </c>
      <c r="E6889" t="s">
        <v>6576</v>
      </c>
      <c r="F6889">
        <v>1.7999999999999999E-2</v>
      </c>
      <c r="G6889">
        <v>1.7999999999999999E-2</v>
      </c>
      <c r="H6889">
        <v>1</v>
      </c>
      <c r="J6889" t="s">
        <v>498</v>
      </c>
      <c r="K6889" t="s">
        <v>356</v>
      </c>
      <c r="L6889" t="s">
        <v>480</v>
      </c>
      <c r="M6889" t="s">
        <v>7663</v>
      </c>
      <c r="N6889" t="s">
        <v>5802</v>
      </c>
      <c r="O6889">
        <v>0</v>
      </c>
      <c r="P6889">
        <v>0</v>
      </c>
      <c r="Q6889">
        <v>1</v>
      </c>
    </row>
    <row r="6890" spans="1:17" x14ac:dyDescent="0.2">
      <c r="A6890" t="s">
        <v>498</v>
      </c>
      <c r="B6890" t="s">
        <v>134</v>
      </c>
      <c r="C6890" t="s">
        <v>497</v>
      </c>
      <c r="D6890" t="s">
        <v>54</v>
      </c>
      <c r="E6890" t="s">
        <v>6577</v>
      </c>
      <c r="F6890">
        <v>0.02</v>
      </c>
      <c r="G6890">
        <v>0.02</v>
      </c>
      <c r="H6890">
        <v>1</v>
      </c>
      <c r="J6890" t="s">
        <v>498</v>
      </c>
      <c r="K6890" t="s">
        <v>356</v>
      </c>
      <c r="L6890" t="s">
        <v>480</v>
      </c>
      <c r="M6890" t="s">
        <v>7663</v>
      </c>
      <c r="N6890" t="s">
        <v>5803</v>
      </c>
      <c r="O6890">
        <v>0</v>
      </c>
      <c r="P6890">
        <v>0</v>
      </c>
      <c r="Q6890">
        <v>1</v>
      </c>
    </row>
    <row r="6891" spans="1:17" x14ac:dyDescent="0.2">
      <c r="A6891" t="s">
        <v>498</v>
      </c>
      <c r="B6891" t="s">
        <v>134</v>
      </c>
      <c r="C6891" t="s">
        <v>497</v>
      </c>
      <c r="D6891" t="s">
        <v>54</v>
      </c>
      <c r="E6891" t="s">
        <v>6578</v>
      </c>
      <c r="F6891">
        <v>0.08</v>
      </c>
      <c r="G6891">
        <v>0.08</v>
      </c>
      <c r="H6891">
        <v>1</v>
      </c>
      <c r="J6891" t="s">
        <v>498</v>
      </c>
      <c r="K6891" t="s">
        <v>356</v>
      </c>
      <c r="L6891" t="s">
        <v>480</v>
      </c>
      <c r="M6891" t="s">
        <v>7663</v>
      </c>
      <c r="N6891" t="s">
        <v>5804</v>
      </c>
      <c r="O6891">
        <v>0</v>
      </c>
      <c r="P6891">
        <v>0</v>
      </c>
      <c r="Q6891">
        <v>1</v>
      </c>
    </row>
    <row r="6892" spans="1:17" x14ac:dyDescent="0.2">
      <c r="A6892" t="s">
        <v>498</v>
      </c>
      <c r="B6892" t="s">
        <v>134</v>
      </c>
      <c r="C6892" t="s">
        <v>497</v>
      </c>
      <c r="D6892" t="s">
        <v>54</v>
      </c>
      <c r="E6892" t="s">
        <v>6579</v>
      </c>
      <c r="F6892">
        <v>2.1999999999999999E-2</v>
      </c>
      <c r="G6892">
        <v>2.1000000000000001E-2</v>
      </c>
      <c r="H6892">
        <v>1</v>
      </c>
      <c r="J6892" t="s">
        <v>498</v>
      </c>
      <c r="K6892" t="s">
        <v>356</v>
      </c>
      <c r="L6892" t="s">
        <v>480</v>
      </c>
      <c r="M6892" t="s">
        <v>7663</v>
      </c>
      <c r="N6892" t="s">
        <v>5805</v>
      </c>
      <c r="O6892">
        <v>0</v>
      </c>
      <c r="P6892">
        <v>0</v>
      </c>
      <c r="Q6892">
        <v>1</v>
      </c>
    </row>
    <row r="6893" spans="1:17" x14ac:dyDescent="0.2">
      <c r="A6893" t="s">
        <v>498</v>
      </c>
      <c r="B6893" t="s">
        <v>134</v>
      </c>
      <c r="C6893" t="s">
        <v>497</v>
      </c>
      <c r="D6893" t="s">
        <v>54</v>
      </c>
      <c r="E6893" t="s">
        <v>6580</v>
      </c>
      <c r="F6893">
        <v>2.1000000000000001E-2</v>
      </c>
      <c r="G6893">
        <v>2.1000000000000001E-2</v>
      </c>
      <c r="H6893">
        <v>1</v>
      </c>
      <c r="J6893" t="s">
        <v>498</v>
      </c>
      <c r="K6893" t="s">
        <v>356</v>
      </c>
      <c r="L6893" t="s">
        <v>480</v>
      </c>
      <c r="M6893" t="s">
        <v>7663</v>
      </c>
      <c r="N6893" t="s">
        <v>5806</v>
      </c>
      <c r="O6893">
        <v>0</v>
      </c>
      <c r="P6893">
        <v>0</v>
      </c>
      <c r="Q6893">
        <v>1</v>
      </c>
    </row>
    <row r="6894" spans="1:17" x14ac:dyDescent="0.2">
      <c r="A6894" t="s">
        <v>498</v>
      </c>
      <c r="B6894" t="s">
        <v>134</v>
      </c>
      <c r="C6894" t="s">
        <v>497</v>
      </c>
      <c r="D6894" t="s">
        <v>54</v>
      </c>
      <c r="E6894" t="s">
        <v>6581</v>
      </c>
      <c r="F6894">
        <v>2.1999999999999999E-2</v>
      </c>
      <c r="G6894">
        <v>2.1999999999999999E-2</v>
      </c>
      <c r="H6894">
        <v>1</v>
      </c>
      <c r="J6894" t="s">
        <v>498</v>
      </c>
      <c r="K6894" t="s">
        <v>356</v>
      </c>
      <c r="L6894" t="s">
        <v>480</v>
      </c>
      <c r="M6894" t="s">
        <v>7663</v>
      </c>
      <c r="N6894" t="s">
        <v>5807</v>
      </c>
      <c r="O6894">
        <v>0</v>
      </c>
      <c r="P6894">
        <v>0</v>
      </c>
      <c r="Q6894">
        <v>1</v>
      </c>
    </row>
    <row r="6895" spans="1:17" x14ac:dyDescent="0.2">
      <c r="A6895" t="s">
        <v>498</v>
      </c>
      <c r="B6895" t="s">
        <v>134</v>
      </c>
      <c r="C6895" t="s">
        <v>497</v>
      </c>
      <c r="D6895" t="s">
        <v>54</v>
      </c>
      <c r="E6895" t="s">
        <v>6582</v>
      </c>
      <c r="F6895">
        <v>0.02</v>
      </c>
      <c r="G6895">
        <v>0.02</v>
      </c>
      <c r="H6895">
        <v>1</v>
      </c>
      <c r="J6895" t="s">
        <v>498</v>
      </c>
      <c r="K6895" t="s">
        <v>356</v>
      </c>
      <c r="L6895" t="s">
        <v>480</v>
      </c>
      <c r="M6895" t="s">
        <v>7663</v>
      </c>
      <c r="N6895" t="s">
        <v>5808</v>
      </c>
      <c r="O6895">
        <v>0</v>
      </c>
      <c r="P6895">
        <v>0</v>
      </c>
      <c r="Q6895">
        <v>1</v>
      </c>
    </row>
    <row r="6896" spans="1:17" x14ac:dyDescent="0.2">
      <c r="A6896" t="s">
        <v>498</v>
      </c>
      <c r="B6896" t="s">
        <v>134</v>
      </c>
      <c r="C6896" t="s">
        <v>497</v>
      </c>
      <c r="D6896" t="s">
        <v>54</v>
      </c>
      <c r="E6896" t="s">
        <v>6583</v>
      </c>
      <c r="F6896">
        <v>0.02</v>
      </c>
      <c r="G6896">
        <v>0.02</v>
      </c>
      <c r="H6896">
        <v>1</v>
      </c>
      <c r="J6896" t="s">
        <v>498</v>
      </c>
      <c r="K6896" t="s">
        <v>356</v>
      </c>
      <c r="L6896" t="s">
        <v>480</v>
      </c>
      <c r="M6896" t="s">
        <v>7663</v>
      </c>
      <c r="N6896" t="s">
        <v>5809</v>
      </c>
      <c r="O6896">
        <v>0</v>
      </c>
      <c r="P6896">
        <v>0</v>
      </c>
      <c r="Q6896">
        <v>1</v>
      </c>
    </row>
    <row r="6897" spans="1:17" x14ac:dyDescent="0.2">
      <c r="A6897" t="s">
        <v>498</v>
      </c>
      <c r="B6897" t="s">
        <v>134</v>
      </c>
      <c r="C6897" t="s">
        <v>497</v>
      </c>
      <c r="D6897" t="s">
        <v>54</v>
      </c>
      <c r="E6897" t="s">
        <v>6584</v>
      </c>
      <c r="F6897">
        <v>0.02</v>
      </c>
      <c r="G6897">
        <v>0.02</v>
      </c>
      <c r="H6897">
        <v>1</v>
      </c>
      <c r="J6897" t="s">
        <v>498</v>
      </c>
      <c r="K6897" t="s">
        <v>356</v>
      </c>
      <c r="L6897" t="s">
        <v>480</v>
      </c>
      <c r="M6897" t="s">
        <v>7663</v>
      </c>
      <c r="N6897" t="s">
        <v>5810</v>
      </c>
      <c r="O6897">
        <v>0</v>
      </c>
      <c r="P6897">
        <v>0</v>
      </c>
      <c r="Q6897">
        <v>1</v>
      </c>
    </row>
    <row r="6898" spans="1:17" x14ac:dyDescent="0.2">
      <c r="A6898" t="s">
        <v>498</v>
      </c>
      <c r="B6898" t="s">
        <v>134</v>
      </c>
      <c r="C6898" t="s">
        <v>497</v>
      </c>
      <c r="D6898" t="s">
        <v>54</v>
      </c>
      <c r="E6898" t="s">
        <v>6585</v>
      </c>
      <c r="F6898">
        <v>0.02</v>
      </c>
      <c r="G6898">
        <v>0.02</v>
      </c>
      <c r="H6898">
        <v>1</v>
      </c>
      <c r="J6898" t="s">
        <v>498</v>
      </c>
      <c r="K6898" t="s">
        <v>356</v>
      </c>
      <c r="L6898" t="s">
        <v>480</v>
      </c>
      <c r="M6898" t="s">
        <v>7663</v>
      </c>
      <c r="N6898" t="s">
        <v>5811</v>
      </c>
      <c r="O6898">
        <v>0</v>
      </c>
      <c r="P6898">
        <v>0</v>
      </c>
      <c r="Q6898">
        <v>1</v>
      </c>
    </row>
    <row r="6899" spans="1:17" x14ac:dyDescent="0.2">
      <c r="A6899" t="s">
        <v>498</v>
      </c>
      <c r="B6899" t="s">
        <v>134</v>
      </c>
      <c r="C6899" t="s">
        <v>497</v>
      </c>
      <c r="D6899" t="s">
        <v>54</v>
      </c>
      <c r="E6899" t="s">
        <v>6586</v>
      </c>
      <c r="F6899">
        <v>0.02</v>
      </c>
      <c r="G6899">
        <v>0.02</v>
      </c>
      <c r="H6899">
        <v>1</v>
      </c>
      <c r="J6899" t="s">
        <v>498</v>
      </c>
      <c r="K6899" t="s">
        <v>356</v>
      </c>
      <c r="L6899" t="s">
        <v>480</v>
      </c>
      <c r="M6899" t="s">
        <v>7663</v>
      </c>
      <c r="N6899" t="s">
        <v>5812</v>
      </c>
      <c r="O6899">
        <v>0</v>
      </c>
      <c r="P6899">
        <v>0</v>
      </c>
      <c r="Q6899">
        <v>1</v>
      </c>
    </row>
    <row r="6900" spans="1:17" x14ac:dyDescent="0.2">
      <c r="A6900" t="s">
        <v>498</v>
      </c>
      <c r="B6900" t="s">
        <v>134</v>
      </c>
      <c r="C6900" t="s">
        <v>497</v>
      </c>
      <c r="D6900" t="s">
        <v>54</v>
      </c>
      <c r="E6900" t="s">
        <v>6587</v>
      </c>
      <c r="F6900">
        <v>2.1000000000000001E-2</v>
      </c>
      <c r="G6900">
        <v>2.1000000000000001E-2</v>
      </c>
      <c r="H6900">
        <v>1</v>
      </c>
      <c r="J6900" t="s">
        <v>498</v>
      </c>
      <c r="K6900" t="s">
        <v>356</v>
      </c>
      <c r="L6900" t="s">
        <v>480</v>
      </c>
      <c r="M6900" t="s">
        <v>7663</v>
      </c>
      <c r="N6900" t="s">
        <v>5813</v>
      </c>
      <c r="O6900">
        <v>0</v>
      </c>
      <c r="P6900">
        <v>0</v>
      </c>
      <c r="Q6900">
        <v>1</v>
      </c>
    </row>
    <row r="6901" spans="1:17" x14ac:dyDescent="0.2">
      <c r="A6901" t="s">
        <v>498</v>
      </c>
      <c r="B6901" t="s">
        <v>134</v>
      </c>
      <c r="C6901" t="s">
        <v>497</v>
      </c>
      <c r="D6901" t="s">
        <v>54</v>
      </c>
      <c r="E6901" t="s">
        <v>6588</v>
      </c>
      <c r="F6901">
        <v>2.1000000000000001E-2</v>
      </c>
      <c r="G6901">
        <v>2.1000000000000001E-2</v>
      </c>
      <c r="H6901">
        <v>1</v>
      </c>
      <c r="J6901" t="s">
        <v>498</v>
      </c>
      <c r="K6901" t="s">
        <v>356</v>
      </c>
      <c r="L6901" t="s">
        <v>480</v>
      </c>
      <c r="M6901" t="s">
        <v>7663</v>
      </c>
      <c r="N6901" t="s">
        <v>5814</v>
      </c>
      <c r="O6901">
        <v>0</v>
      </c>
      <c r="P6901">
        <v>0</v>
      </c>
      <c r="Q6901">
        <v>1</v>
      </c>
    </row>
    <row r="6902" spans="1:17" x14ac:dyDescent="0.2">
      <c r="A6902" t="s">
        <v>498</v>
      </c>
      <c r="B6902" t="s">
        <v>134</v>
      </c>
      <c r="C6902" t="s">
        <v>497</v>
      </c>
      <c r="D6902" t="s">
        <v>54</v>
      </c>
      <c r="E6902" t="s">
        <v>6589</v>
      </c>
      <c r="F6902">
        <v>0.11</v>
      </c>
      <c r="G6902">
        <v>0.11</v>
      </c>
      <c r="H6902">
        <v>1</v>
      </c>
      <c r="J6902" t="s">
        <v>498</v>
      </c>
      <c r="K6902" t="s">
        <v>356</v>
      </c>
      <c r="L6902" t="s">
        <v>480</v>
      </c>
      <c r="M6902" t="s">
        <v>7663</v>
      </c>
      <c r="N6902" t="s">
        <v>5815</v>
      </c>
      <c r="O6902">
        <v>0</v>
      </c>
      <c r="P6902">
        <v>0</v>
      </c>
      <c r="Q6902">
        <v>1</v>
      </c>
    </row>
    <row r="6903" spans="1:17" x14ac:dyDescent="0.2">
      <c r="A6903" t="s">
        <v>498</v>
      </c>
      <c r="B6903" t="s">
        <v>134</v>
      </c>
      <c r="C6903" t="s">
        <v>497</v>
      </c>
      <c r="D6903" t="s">
        <v>54</v>
      </c>
      <c r="E6903" t="s">
        <v>6590</v>
      </c>
      <c r="F6903">
        <v>0.02</v>
      </c>
      <c r="G6903">
        <v>0.02</v>
      </c>
      <c r="H6903">
        <v>1</v>
      </c>
      <c r="J6903" t="s">
        <v>498</v>
      </c>
      <c r="K6903" t="s">
        <v>356</v>
      </c>
      <c r="L6903" t="s">
        <v>480</v>
      </c>
      <c r="M6903" t="s">
        <v>7663</v>
      </c>
      <c r="N6903" t="s">
        <v>5816</v>
      </c>
      <c r="O6903">
        <v>0</v>
      </c>
      <c r="P6903">
        <v>0</v>
      </c>
      <c r="Q6903">
        <v>1</v>
      </c>
    </row>
    <row r="6904" spans="1:17" x14ac:dyDescent="0.2">
      <c r="A6904" t="s">
        <v>498</v>
      </c>
      <c r="B6904" t="s">
        <v>134</v>
      </c>
      <c r="C6904" t="s">
        <v>497</v>
      </c>
      <c r="D6904" t="s">
        <v>54</v>
      </c>
      <c r="E6904" t="s">
        <v>6591</v>
      </c>
      <c r="F6904">
        <v>1.9E-2</v>
      </c>
      <c r="G6904">
        <v>1.9E-2</v>
      </c>
      <c r="H6904">
        <v>1</v>
      </c>
      <c r="J6904" t="s">
        <v>498</v>
      </c>
      <c r="K6904" t="s">
        <v>356</v>
      </c>
      <c r="L6904" t="s">
        <v>480</v>
      </c>
      <c r="M6904" t="s">
        <v>7663</v>
      </c>
      <c r="N6904" t="s">
        <v>5817</v>
      </c>
      <c r="O6904">
        <v>0</v>
      </c>
      <c r="P6904">
        <v>0</v>
      </c>
      <c r="Q6904">
        <v>1</v>
      </c>
    </row>
    <row r="6905" spans="1:17" x14ac:dyDescent="0.2">
      <c r="A6905" t="s">
        <v>498</v>
      </c>
      <c r="B6905" t="s">
        <v>134</v>
      </c>
      <c r="C6905" t="s">
        <v>497</v>
      </c>
      <c r="D6905" t="s">
        <v>54</v>
      </c>
      <c r="E6905" t="s">
        <v>6592</v>
      </c>
      <c r="F6905">
        <v>1.7999999999999999E-2</v>
      </c>
      <c r="G6905">
        <v>1.7999999999999999E-2</v>
      </c>
      <c r="H6905">
        <v>1</v>
      </c>
      <c r="J6905" t="s">
        <v>498</v>
      </c>
      <c r="K6905" t="s">
        <v>356</v>
      </c>
      <c r="L6905" t="s">
        <v>480</v>
      </c>
      <c r="M6905" t="s">
        <v>7663</v>
      </c>
      <c r="N6905" t="s">
        <v>5818</v>
      </c>
      <c r="O6905">
        <v>0</v>
      </c>
      <c r="P6905">
        <v>0</v>
      </c>
      <c r="Q6905">
        <v>1</v>
      </c>
    </row>
    <row r="6906" spans="1:17" x14ac:dyDescent="0.2">
      <c r="A6906" t="s">
        <v>498</v>
      </c>
      <c r="B6906" t="s">
        <v>134</v>
      </c>
      <c r="C6906" t="s">
        <v>497</v>
      </c>
      <c r="D6906" t="s">
        <v>54</v>
      </c>
      <c r="E6906" t="s">
        <v>6593</v>
      </c>
      <c r="F6906">
        <v>1.7999999999999999E-2</v>
      </c>
      <c r="G6906">
        <v>1.7999999999999999E-2</v>
      </c>
      <c r="H6906">
        <v>1</v>
      </c>
      <c r="J6906" t="s">
        <v>498</v>
      </c>
      <c r="K6906" t="s">
        <v>356</v>
      </c>
      <c r="L6906" t="s">
        <v>480</v>
      </c>
      <c r="M6906" t="s">
        <v>7663</v>
      </c>
      <c r="N6906" t="s">
        <v>5819</v>
      </c>
      <c r="O6906">
        <v>0</v>
      </c>
      <c r="P6906">
        <v>0</v>
      </c>
      <c r="Q6906">
        <v>1</v>
      </c>
    </row>
    <row r="6907" spans="1:17" x14ac:dyDescent="0.2">
      <c r="A6907" t="s">
        <v>498</v>
      </c>
      <c r="B6907" t="s">
        <v>134</v>
      </c>
      <c r="C6907" t="s">
        <v>497</v>
      </c>
      <c r="D6907" t="s">
        <v>54</v>
      </c>
      <c r="E6907" t="s">
        <v>6594</v>
      </c>
      <c r="F6907">
        <v>1.7999999999999999E-2</v>
      </c>
      <c r="G6907">
        <v>1.7999999999999999E-2</v>
      </c>
      <c r="H6907">
        <v>1</v>
      </c>
      <c r="J6907" t="s">
        <v>498</v>
      </c>
      <c r="K6907" t="s">
        <v>356</v>
      </c>
      <c r="L6907" t="s">
        <v>480</v>
      </c>
      <c r="M6907" t="s">
        <v>7663</v>
      </c>
      <c r="N6907" t="s">
        <v>5820</v>
      </c>
      <c r="O6907">
        <v>0</v>
      </c>
      <c r="P6907">
        <v>0</v>
      </c>
      <c r="Q6907">
        <v>1</v>
      </c>
    </row>
    <row r="6908" spans="1:17" x14ac:dyDescent="0.2">
      <c r="A6908" t="s">
        <v>498</v>
      </c>
      <c r="B6908" t="s">
        <v>134</v>
      </c>
      <c r="C6908" t="s">
        <v>497</v>
      </c>
      <c r="D6908" t="s">
        <v>54</v>
      </c>
      <c r="E6908" t="s">
        <v>6595</v>
      </c>
      <c r="F6908">
        <v>1.7999999999999999E-2</v>
      </c>
      <c r="G6908">
        <v>1.7999999999999999E-2</v>
      </c>
      <c r="H6908">
        <v>1</v>
      </c>
      <c r="J6908" t="s">
        <v>498</v>
      </c>
      <c r="K6908" t="s">
        <v>356</v>
      </c>
      <c r="L6908" t="s">
        <v>480</v>
      </c>
      <c r="M6908" t="s">
        <v>7663</v>
      </c>
      <c r="N6908" t="s">
        <v>5821</v>
      </c>
      <c r="O6908">
        <v>0</v>
      </c>
      <c r="P6908">
        <v>0</v>
      </c>
      <c r="Q6908">
        <v>1</v>
      </c>
    </row>
    <row r="6909" spans="1:17" x14ac:dyDescent="0.2">
      <c r="A6909" t="s">
        <v>498</v>
      </c>
      <c r="B6909" t="s">
        <v>134</v>
      </c>
      <c r="C6909" t="s">
        <v>497</v>
      </c>
      <c r="D6909" t="s">
        <v>54</v>
      </c>
      <c r="E6909" t="s">
        <v>6596</v>
      </c>
      <c r="F6909">
        <v>1.7999999999999999E-2</v>
      </c>
      <c r="G6909">
        <v>1.7999999999999999E-2</v>
      </c>
      <c r="H6909">
        <v>1</v>
      </c>
      <c r="J6909" t="s">
        <v>498</v>
      </c>
      <c r="K6909" t="s">
        <v>356</v>
      </c>
      <c r="L6909" t="s">
        <v>480</v>
      </c>
      <c r="M6909" t="s">
        <v>7663</v>
      </c>
      <c r="N6909" t="s">
        <v>5822</v>
      </c>
      <c r="O6909">
        <v>0</v>
      </c>
      <c r="P6909">
        <v>0</v>
      </c>
      <c r="Q6909">
        <v>1</v>
      </c>
    </row>
    <row r="6910" spans="1:17" x14ac:dyDescent="0.2">
      <c r="A6910" t="s">
        <v>498</v>
      </c>
      <c r="B6910" t="s">
        <v>134</v>
      </c>
      <c r="C6910" t="s">
        <v>497</v>
      </c>
      <c r="D6910" t="s">
        <v>54</v>
      </c>
      <c r="E6910" t="s">
        <v>6597</v>
      </c>
      <c r="F6910">
        <v>1.7999999999999999E-2</v>
      </c>
      <c r="G6910">
        <v>1.7999999999999999E-2</v>
      </c>
      <c r="H6910">
        <v>1</v>
      </c>
      <c r="J6910" t="s">
        <v>498</v>
      </c>
      <c r="K6910" t="s">
        <v>356</v>
      </c>
      <c r="L6910" t="s">
        <v>480</v>
      </c>
      <c r="M6910" t="s">
        <v>7663</v>
      </c>
      <c r="N6910" t="s">
        <v>5823</v>
      </c>
      <c r="O6910">
        <v>0</v>
      </c>
      <c r="P6910">
        <v>0</v>
      </c>
      <c r="Q6910">
        <v>1</v>
      </c>
    </row>
    <row r="6911" spans="1:17" x14ac:dyDescent="0.2">
      <c r="A6911" t="s">
        <v>498</v>
      </c>
      <c r="B6911" t="s">
        <v>134</v>
      </c>
      <c r="C6911" t="s">
        <v>497</v>
      </c>
      <c r="D6911" t="s">
        <v>54</v>
      </c>
      <c r="E6911" t="s">
        <v>6598</v>
      </c>
      <c r="F6911">
        <v>1.7000000000000001E-2</v>
      </c>
      <c r="G6911">
        <v>1.7000000000000001E-2</v>
      </c>
      <c r="H6911">
        <v>1</v>
      </c>
      <c r="J6911" t="s">
        <v>498</v>
      </c>
      <c r="K6911" t="s">
        <v>356</v>
      </c>
      <c r="L6911" t="s">
        <v>480</v>
      </c>
      <c r="M6911" t="s">
        <v>7663</v>
      </c>
      <c r="N6911" t="s">
        <v>5824</v>
      </c>
      <c r="O6911">
        <v>0</v>
      </c>
      <c r="P6911">
        <v>0</v>
      </c>
      <c r="Q6911">
        <v>1</v>
      </c>
    </row>
    <row r="6912" spans="1:17" x14ac:dyDescent="0.2">
      <c r="A6912" t="s">
        <v>498</v>
      </c>
      <c r="B6912" t="s">
        <v>134</v>
      </c>
      <c r="C6912" t="s">
        <v>497</v>
      </c>
      <c r="D6912" t="s">
        <v>54</v>
      </c>
      <c r="E6912" t="s">
        <v>6599</v>
      </c>
      <c r="F6912">
        <v>1.4E-2</v>
      </c>
      <c r="G6912">
        <v>1.4E-2</v>
      </c>
      <c r="H6912">
        <v>1</v>
      </c>
      <c r="J6912" t="s">
        <v>498</v>
      </c>
      <c r="K6912" t="s">
        <v>356</v>
      </c>
      <c r="L6912" t="s">
        <v>480</v>
      </c>
      <c r="M6912" t="s">
        <v>7663</v>
      </c>
      <c r="N6912" t="s">
        <v>5825</v>
      </c>
      <c r="O6912">
        <v>0</v>
      </c>
      <c r="P6912">
        <v>0</v>
      </c>
      <c r="Q6912">
        <v>1</v>
      </c>
    </row>
    <row r="6913" spans="1:17" x14ac:dyDescent="0.2">
      <c r="A6913" t="s">
        <v>498</v>
      </c>
      <c r="B6913" t="s">
        <v>134</v>
      </c>
      <c r="C6913" t="s">
        <v>497</v>
      </c>
      <c r="D6913" t="s">
        <v>54</v>
      </c>
      <c r="E6913" t="s">
        <v>6600</v>
      </c>
      <c r="F6913">
        <v>1.4E-2</v>
      </c>
      <c r="G6913">
        <v>1.4E-2</v>
      </c>
      <c r="H6913">
        <v>1</v>
      </c>
      <c r="J6913" t="s">
        <v>498</v>
      </c>
      <c r="K6913" t="s">
        <v>356</v>
      </c>
      <c r="L6913" t="s">
        <v>480</v>
      </c>
      <c r="M6913" t="s">
        <v>7663</v>
      </c>
      <c r="N6913" t="s">
        <v>5826</v>
      </c>
      <c r="O6913">
        <v>0</v>
      </c>
      <c r="P6913">
        <v>0</v>
      </c>
      <c r="Q6913">
        <v>1</v>
      </c>
    </row>
    <row r="6914" spans="1:17" x14ac:dyDescent="0.2">
      <c r="A6914" t="s">
        <v>498</v>
      </c>
      <c r="B6914" t="s">
        <v>134</v>
      </c>
      <c r="C6914" t="s">
        <v>497</v>
      </c>
      <c r="D6914" t="s">
        <v>54</v>
      </c>
      <c r="E6914" t="s">
        <v>6601</v>
      </c>
      <c r="F6914">
        <v>1.4999999999999999E-2</v>
      </c>
      <c r="G6914">
        <v>1.4999999999999999E-2</v>
      </c>
      <c r="H6914">
        <v>1</v>
      </c>
      <c r="J6914" t="s">
        <v>498</v>
      </c>
      <c r="K6914" t="s">
        <v>356</v>
      </c>
      <c r="L6914" t="s">
        <v>480</v>
      </c>
      <c r="M6914" t="s">
        <v>7663</v>
      </c>
      <c r="N6914" t="s">
        <v>5827</v>
      </c>
      <c r="O6914">
        <v>0</v>
      </c>
      <c r="P6914">
        <v>0</v>
      </c>
      <c r="Q6914">
        <v>1</v>
      </c>
    </row>
    <row r="6915" spans="1:17" x14ac:dyDescent="0.2">
      <c r="A6915" t="s">
        <v>498</v>
      </c>
      <c r="B6915" t="s">
        <v>134</v>
      </c>
      <c r="C6915" t="s">
        <v>497</v>
      </c>
      <c r="D6915" t="s">
        <v>54</v>
      </c>
      <c r="E6915" t="s">
        <v>6602</v>
      </c>
      <c r="F6915">
        <v>8.6999999999999994E-2</v>
      </c>
      <c r="G6915">
        <v>8.6999999999999994E-2</v>
      </c>
      <c r="H6915">
        <v>1</v>
      </c>
      <c r="J6915" t="s">
        <v>498</v>
      </c>
      <c r="K6915" t="s">
        <v>356</v>
      </c>
      <c r="L6915" t="s">
        <v>480</v>
      </c>
      <c r="M6915" t="s">
        <v>7663</v>
      </c>
      <c r="N6915" t="s">
        <v>5828</v>
      </c>
      <c r="O6915">
        <v>0</v>
      </c>
      <c r="P6915">
        <v>0</v>
      </c>
      <c r="Q6915">
        <v>1</v>
      </c>
    </row>
    <row r="6916" spans="1:17" x14ac:dyDescent="0.2">
      <c r="A6916" t="s">
        <v>498</v>
      </c>
      <c r="B6916" t="s">
        <v>134</v>
      </c>
      <c r="C6916" t="s">
        <v>497</v>
      </c>
      <c r="D6916" t="s">
        <v>54</v>
      </c>
      <c r="E6916" t="s">
        <v>6603</v>
      </c>
      <c r="F6916">
        <v>0.02</v>
      </c>
      <c r="G6916">
        <v>0.02</v>
      </c>
      <c r="H6916">
        <v>1</v>
      </c>
      <c r="J6916" t="s">
        <v>498</v>
      </c>
      <c r="K6916" t="s">
        <v>356</v>
      </c>
      <c r="L6916" t="s">
        <v>480</v>
      </c>
      <c r="M6916" t="s">
        <v>7663</v>
      </c>
      <c r="N6916" t="s">
        <v>5829</v>
      </c>
      <c r="O6916">
        <v>0</v>
      </c>
      <c r="P6916">
        <v>0</v>
      </c>
      <c r="Q6916">
        <v>1</v>
      </c>
    </row>
    <row r="6917" spans="1:17" x14ac:dyDescent="0.2">
      <c r="A6917" t="s">
        <v>498</v>
      </c>
      <c r="B6917" t="s">
        <v>134</v>
      </c>
      <c r="C6917" t="s">
        <v>497</v>
      </c>
      <c r="D6917" t="s">
        <v>54</v>
      </c>
      <c r="E6917" t="s">
        <v>6604</v>
      </c>
      <c r="F6917">
        <v>0.02</v>
      </c>
      <c r="G6917">
        <v>0.02</v>
      </c>
      <c r="H6917">
        <v>1</v>
      </c>
      <c r="J6917" t="s">
        <v>498</v>
      </c>
      <c r="K6917" t="s">
        <v>356</v>
      </c>
      <c r="L6917" t="s">
        <v>480</v>
      </c>
      <c r="M6917" t="s">
        <v>7663</v>
      </c>
      <c r="N6917" t="s">
        <v>5830</v>
      </c>
      <c r="O6917">
        <v>0</v>
      </c>
      <c r="P6917">
        <v>0</v>
      </c>
      <c r="Q6917">
        <v>1</v>
      </c>
    </row>
    <row r="6918" spans="1:17" x14ac:dyDescent="0.2">
      <c r="A6918" t="s">
        <v>498</v>
      </c>
      <c r="B6918" t="s">
        <v>134</v>
      </c>
      <c r="C6918" t="s">
        <v>497</v>
      </c>
      <c r="D6918" t="s">
        <v>54</v>
      </c>
      <c r="E6918" t="s">
        <v>6605</v>
      </c>
      <c r="F6918">
        <v>0.02</v>
      </c>
      <c r="G6918">
        <v>0.02</v>
      </c>
      <c r="H6918">
        <v>1</v>
      </c>
      <c r="J6918" t="s">
        <v>498</v>
      </c>
      <c r="K6918" t="s">
        <v>356</v>
      </c>
      <c r="L6918" t="s">
        <v>480</v>
      </c>
      <c r="M6918" t="s">
        <v>7663</v>
      </c>
      <c r="N6918" t="s">
        <v>5831</v>
      </c>
      <c r="O6918">
        <v>0</v>
      </c>
      <c r="P6918">
        <v>0</v>
      </c>
      <c r="Q6918">
        <v>1</v>
      </c>
    </row>
    <row r="6919" spans="1:17" x14ac:dyDescent="0.2">
      <c r="A6919" t="s">
        <v>498</v>
      </c>
      <c r="B6919" t="s">
        <v>134</v>
      </c>
      <c r="C6919" t="s">
        <v>497</v>
      </c>
      <c r="D6919" t="s">
        <v>54</v>
      </c>
      <c r="E6919" t="s">
        <v>6606</v>
      </c>
      <c r="F6919">
        <v>2.1999999999999999E-2</v>
      </c>
      <c r="G6919">
        <v>2.1999999999999999E-2</v>
      </c>
      <c r="H6919">
        <v>1</v>
      </c>
      <c r="J6919" t="s">
        <v>498</v>
      </c>
      <c r="K6919" t="s">
        <v>356</v>
      </c>
      <c r="L6919" t="s">
        <v>480</v>
      </c>
      <c r="M6919" t="s">
        <v>7663</v>
      </c>
      <c r="N6919" t="s">
        <v>5832</v>
      </c>
      <c r="O6919">
        <v>0</v>
      </c>
      <c r="P6919">
        <v>0</v>
      </c>
      <c r="Q6919">
        <v>1</v>
      </c>
    </row>
    <row r="6920" spans="1:17" x14ac:dyDescent="0.2">
      <c r="A6920" t="s">
        <v>498</v>
      </c>
      <c r="B6920" t="s">
        <v>134</v>
      </c>
      <c r="C6920" t="s">
        <v>497</v>
      </c>
      <c r="D6920" t="s">
        <v>54</v>
      </c>
      <c r="E6920" t="s">
        <v>6607</v>
      </c>
      <c r="F6920">
        <v>2.1999999999999999E-2</v>
      </c>
      <c r="G6920">
        <v>2.1999999999999999E-2</v>
      </c>
      <c r="H6920">
        <v>1</v>
      </c>
      <c r="J6920" t="s">
        <v>498</v>
      </c>
      <c r="K6920" t="s">
        <v>356</v>
      </c>
      <c r="L6920" t="s">
        <v>480</v>
      </c>
      <c r="M6920" t="s">
        <v>7663</v>
      </c>
      <c r="N6920" t="s">
        <v>5833</v>
      </c>
      <c r="O6920">
        <v>0</v>
      </c>
      <c r="P6920">
        <v>0</v>
      </c>
      <c r="Q6920">
        <v>1</v>
      </c>
    </row>
    <row r="6921" spans="1:17" x14ac:dyDescent="0.2">
      <c r="A6921" t="s">
        <v>498</v>
      </c>
      <c r="B6921" t="s">
        <v>134</v>
      </c>
      <c r="C6921" t="s">
        <v>497</v>
      </c>
      <c r="D6921" t="s">
        <v>54</v>
      </c>
      <c r="E6921" t="s">
        <v>6608</v>
      </c>
      <c r="F6921">
        <v>2.1999999999999999E-2</v>
      </c>
      <c r="G6921">
        <v>2.1999999999999999E-2</v>
      </c>
      <c r="H6921">
        <v>1</v>
      </c>
      <c r="J6921" t="s">
        <v>498</v>
      </c>
      <c r="K6921" t="s">
        <v>356</v>
      </c>
      <c r="L6921" t="s">
        <v>480</v>
      </c>
      <c r="M6921" t="s">
        <v>7663</v>
      </c>
      <c r="N6921" t="s">
        <v>5834</v>
      </c>
      <c r="O6921">
        <v>0</v>
      </c>
      <c r="P6921">
        <v>0</v>
      </c>
      <c r="Q6921">
        <v>1</v>
      </c>
    </row>
    <row r="6922" spans="1:17" x14ac:dyDescent="0.2">
      <c r="A6922" t="s">
        <v>498</v>
      </c>
      <c r="B6922" t="s">
        <v>134</v>
      </c>
      <c r="C6922" t="s">
        <v>497</v>
      </c>
      <c r="D6922" t="s">
        <v>54</v>
      </c>
      <c r="E6922" t="s">
        <v>6609</v>
      </c>
      <c r="F6922">
        <v>2.1999999999999999E-2</v>
      </c>
      <c r="G6922">
        <v>2.1999999999999999E-2</v>
      </c>
      <c r="H6922">
        <v>1</v>
      </c>
      <c r="J6922" t="s">
        <v>498</v>
      </c>
      <c r="K6922" t="s">
        <v>356</v>
      </c>
      <c r="L6922" t="s">
        <v>480</v>
      </c>
      <c r="M6922" t="s">
        <v>7663</v>
      </c>
      <c r="N6922" t="s">
        <v>5835</v>
      </c>
      <c r="O6922">
        <v>0</v>
      </c>
      <c r="P6922">
        <v>0</v>
      </c>
      <c r="Q6922">
        <v>1</v>
      </c>
    </row>
    <row r="6923" spans="1:17" x14ac:dyDescent="0.2">
      <c r="A6923" t="s">
        <v>498</v>
      </c>
      <c r="B6923" t="s">
        <v>134</v>
      </c>
      <c r="C6923" t="s">
        <v>497</v>
      </c>
      <c r="D6923" t="s">
        <v>54</v>
      </c>
      <c r="E6923" t="s">
        <v>6610</v>
      </c>
      <c r="F6923">
        <v>2.1000000000000001E-2</v>
      </c>
      <c r="G6923">
        <v>2.1000000000000001E-2</v>
      </c>
      <c r="H6923">
        <v>1</v>
      </c>
      <c r="J6923" t="s">
        <v>498</v>
      </c>
      <c r="K6923" t="s">
        <v>356</v>
      </c>
      <c r="L6923" t="s">
        <v>480</v>
      </c>
      <c r="M6923" t="s">
        <v>7663</v>
      </c>
      <c r="N6923" t="s">
        <v>5836</v>
      </c>
      <c r="O6923">
        <v>0</v>
      </c>
      <c r="P6923">
        <v>0</v>
      </c>
      <c r="Q6923">
        <v>1</v>
      </c>
    </row>
    <row r="6924" spans="1:17" x14ac:dyDescent="0.2">
      <c r="A6924" t="s">
        <v>498</v>
      </c>
      <c r="B6924" t="s">
        <v>134</v>
      </c>
      <c r="C6924" t="s">
        <v>497</v>
      </c>
      <c r="D6924" t="s">
        <v>54</v>
      </c>
      <c r="E6924" t="s">
        <v>6611</v>
      </c>
      <c r="F6924">
        <v>2.1000000000000001E-2</v>
      </c>
      <c r="G6924">
        <v>2.1000000000000001E-2</v>
      </c>
      <c r="H6924">
        <v>1</v>
      </c>
      <c r="J6924" t="s">
        <v>498</v>
      </c>
      <c r="K6924" t="s">
        <v>356</v>
      </c>
      <c r="L6924" t="s">
        <v>480</v>
      </c>
      <c r="M6924" t="s">
        <v>7663</v>
      </c>
      <c r="N6924" t="s">
        <v>5837</v>
      </c>
      <c r="O6924">
        <v>0</v>
      </c>
      <c r="P6924">
        <v>0</v>
      </c>
      <c r="Q6924">
        <v>1</v>
      </c>
    </row>
    <row r="6925" spans="1:17" x14ac:dyDescent="0.2">
      <c r="A6925" t="s">
        <v>498</v>
      </c>
      <c r="B6925" t="s">
        <v>134</v>
      </c>
      <c r="C6925" t="s">
        <v>497</v>
      </c>
      <c r="D6925" t="s">
        <v>54</v>
      </c>
      <c r="E6925" t="s">
        <v>6612</v>
      </c>
      <c r="F6925">
        <v>2.1000000000000001E-2</v>
      </c>
      <c r="G6925">
        <v>2.1000000000000001E-2</v>
      </c>
      <c r="H6925">
        <v>1</v>
      </c>
      <c r="J6925" t="s">
        <v>498</v>
      </c>
      <c r="K6925" t="s">
        <v>356</v>
      </c>
      <c r="L6925" t="s">
        <v>480</v>
      </c>
      <c r="M6925" t="s">
        <v>7663</v>
      </c>
      <c r="N6925" t="s">
        <v>5838</v>
      </c>
      <c r="O6925">
        <v>0</v>
      </c>
      <c r="P6925">
        <v>0</v>
      </c>
      <c r="Q6925">
        <v>1</v>
      </c>
    </row>
    <row r="6926" spans="1:17" x14ac:dyDescent="0.2">
      <c r="A6926" t="s">
        <v>498</v>
      </c>
      <c r="B6926" t="s">
        <v>134</v>
      </c>
      <c r="C6926" t="s">
        <v>497</v>
      </c>
      <c r="D6926" t="s">
        <v>54</v>
      </c>
      <c r="E6926" t="s">
        <v>6613</v>
      </c>
      <c r="F6926">
        <v>0.129</v>
      </c>
      <c r="G6926">
        <v>0.129</v>
      </c>
      <c r="H6926">
        <v>1</v>
      </c>
      <c r="J6926" t="s">
        <v>498</v>
      </c>
      <c r="K6926" t="s">
        <v>356</v>
      </c>
      <c r="L6926" t="s">
        <v>480</v>
      </c>
      <c r="M6926" t="s">
        <v>7663</v>
      </c>
      <c r="N6926" t="s">
        <v>5839</v>
      </c>
      <c r="O6926">
        <v>0</v>
      </c>
      <c r="P6926">
        <v>0</v>
      </c>
      <c r="Q6926">
        <v>1</v>
      </c>
    </row>
    <row r="6927" spans="1:17" x14ac:dyDescent="0.2">
      <c r="A6927" t="s">
        <v>498</v>
      </c>
      <c r="B6927" t="s">
        <v>134</v>
      </c>
      <c r="C6927" t="s">
        <v>497</v>
      </c>
      <c r="D6927" t="s">
        <v>54</v>
      </c>
      <c r="E6927" t="s">
        <v>6614</v>
      </c>
      <c r="F6927">
        <v>1.9E-2</v>
      </c>
      <c r="G6927">
        <v>1.9E-2</v>
      </c>
      <c r="H6927">
        <v>1</v>
      </c>
      <c r="J6927" t="s">
        <v>498</v>
      </c>
      <c r="K6927" t="s">
        <v>356</v>
      </c>
      <c r="L6927" t="s">
        <v>480</v>
      </c>
      <c r="M6927" t="s">
        <v>7663</v>
      </c>
      <c r="N6927" t="s">
        <v>5840</v>
      </c>
      <c r="O6927">
        <v>0</v>
      </c>
      <c r="P6927">
        <v>0</v>
      </c>
      <c r="Q6927">
        <v>1</v>
      </c>
    </row>
    <row r="6928" spans="1:17" x14ac:dyDescent="0.2">
      <c r="A6928" t="s">
        <v>498</v>
      </c>
      <c r="B6928" t="s">
        <v>134</v>
      </c>
      <c r="C6928" t="s">
        <v>497</v>
      </c>
      <c r="D6928" t="s">
        <v>54</v>
      </c>
      <c r="E6928" t="s">
        <v>6615</v>
      </c>
      <c r="F6928">
        <v>1.9E-2</v>
      </c>
      <c r="G6928">
        <v>1.9E-2</v>
      </c>
      <c r="H6928">
        <v>1</v>
      </c>
      <c r="J6928" t="s">
        <v>498</v>
      </c>
      <c r="K6928" t="s">
        <v>356</v>
      </c>
      <c r="L6928" t="s">
        <v>480</v>
      </c>
      <c r="M6928" t="s">
        <v>7663</v>
      </c>
      <c r="N6928" t="s">
        <v>5841</v>
      </c>
      <c r="O6928">
        <v>0</v>
      </c>
      <c r="P6928">
        <v>0</v>
      </c>
      <c r="Q6928">
        <v>1</v>
      </c>
    </row>
    <row r="6929" spans="1:17" x14ac:dyDescent="0.2">
      <c r="A6929" t="s">
        <v>498</v>
      </c>
      <c r="B6929" t="s">
        <v>134</v>
      </c>
      <c r="C6929" t="s">
        <v>497</v>
      </c>
      <c r="D6929" t="s">
        <v>54</v>
      </c>
      <c r="E6929" t="s">
        <v>6616</v>
      </c>
      <c r="F6929">
        <v>1.7999999999999999E-2</v>
      </c>
      <c r="G6929">
        <v>1.7999999999999999E-2</v>
      </c>
      <c r="H6929">
        <v>1</v>
      </c>
      <c r="J6929" t="s">
        <v>498</v>
      </c>
      <c r="K6929" t="s">
        <v>356</v>
      </c>
      <c r="L6929" t="s">
        <v>480</v>
      </c>
      <c r="M6929" t="s">
        <v>7663</v>
      </c>
      <c r="N6929" t="s">
        <v>5842</v>
      </c>
      <c r="O6929">
        <v>0</v>
      </c>
      <c r="P6929">
        <v>0</v>
      </c>
      <c r="Q6929">
        <v>1</v>
      </c>
    </row>
    <row r="6930" spans="1:17" x14ac:dyDescent="0.2">
      <c r="A6930" t="s">
        <v>498</v>
      </c>
      <c r="B6930" t="s">
        <v>134</v>
      </c>
      <c r="C6930" t="s">
        <v>497</v>
      </c>
      <c r="D6930" t="s">
        <v>54</v>
      </c>
      <c r="E6930" t="s">
        <v>6617</v>
      </c>
      <c r="F6930">
        <v>1.4E-2</v>
      </c>
      <c r="G6930">
        <v>1.4E-2</v>
      </c>
      <c r="H6930">
        <v>1</v>
      </c>
      <c r="J6930" t="s">
        <v>498</v>
      </c>
      <c r="K6930" t="s">
        <v>356</v>
      </c>
      <c r="L6930" t="s">
        <v>480</v>
      </c>
      <c r="M6930" t="s">
        <v>7663</v>
      </c>
      <c r="N6930" t="s">
        <v>5843</v>
      </c>
      <c r="O6930">
        <v>0</v>
      </c>
      <c r="P6930">
        <v>0</v>
      </c>
      <c r="Q6930">
        <v>1</v>
      </c>
    </row>
    <row r="6931" spans="1:17" x14ac:dyDescent="0.2">
      <c r="A6931" t="s">
        <v>498</v>
      </c>
      <c r="B6931" t="s">
        <v>134</v>
      </c>
      <c r="C6931" t="s">
        <v>497</v>
      </c>
      <c r="D6931" t="s">
        <v>54</v>
      </c>
      <c r="E6931" t="s">
        <v>6618</v>
      </c>
      <c r="F6931">
        <v>1.2E-2</v>
      </c>
      <c r="G6931">
        <v>1.2E-2</v>
      </c>
      <c r="H6931">
        <v>1</v>
      </c>
      <c r="J6931" t="s">
        <v>498</v>
      </c>
      <c r="K6931" t="s">
        <v>356</v>
      </c>
      <c r="L6931" t="s">
        <v>480</v>
      </c>
      <c r="M6931" t="s">
        <v>7663</v>
      </c>
      <c r="N6931" t="s">
        <v>5844</v>
      </c>
      <c r="O6931">
        <v>0</v>
      </c>
      <c r="P6931">
        <v>0</v>
      </c>
      <c r="Q6931">
        <v>1</v>
      </c>
    </row>
    <row r="6932" spans="1:17" x14ac:dyDescent="0.2">
      <c r="A6932" t="s">
        <v>498</v>
      </c>
      <c r="B6932" t="s">
        <v>134</v>
      </c>
      <c r="C6932" t="s">
        <v>497</v>
      </c>
      <c r="D6932" t="s">
        <v>54</v>
      </c>
      <c r="E6932" t="s">
        <v>6619</v>
      </c>
      <c r="F6932">
        <v>1.4E-2</v>
      </c>
      <c r="G6932">
        <v>1.4E-2</v>
      </c>
      <c r="H6932">
        <v>1</v>
      </c>
      <c r="J6932" t="s">
        <v>498</v>
      </c>
      <c r="K6932" t="s">
        <v>356</v>
      </c>
      <c r="L6932" t="s">
        <v>480</v>
      </c>
      <c r="M6932" t="s">
        <v>7663</v>
      </c>
      <c r="N6932" t="s">
        <v>5845</v>
      </c>
      <c r="O6932">
        <v>0</v>
      </c>
      <c r="P6932">
        <v>0</v>
      </c>
      <c r="Q6932">
        <v>1</v>
      </c>
    </row>
    <row r="6933" spans="1:17" x14ac:dyDescent="0.2">
      <c r="A6933" t="s">
        <v>498</v>
      </c>
      <c r="B6933" t="s">
        <v>134</v>
      </c>
      <c r="C6933" t="s">
        <v>497</v>
      </c>
      <c r="D6933" t="s">
        <v>54</v>
      </c>
      <c r="E6933" t="s">
        <v>6620</v>
      </c>
      <c r="F6933">
        <v>1.4E-2</v>
      </c>
      <c r="G6933">
        <v>1.4E-2</v>
      </c>
      <c r="H6933">
        <v>1</v>
      </c>
      <c r="J6933" t="s">
        <v>498</v>
      </c>
      <c r="K6933" t="s">
        <v>356</v>
      </c>
      <c r="L6933" t="s">
        <v>480</v>
      </c>
      <c r="M6933" t="s">
        <v>7663</v>
      </c>
      <c r="N6933" t="s">
        <v>5846</v>
      </c>
      <c r="O6933">
        <v>0</v>
      </c>
      <c r="P6933">
        <v>0</v>
      </c>
      <c r="Q6933">
        <v>1</v>
      </c>
    </row>
    <row r="6934" spans="1:17" x14ac:dyDescent="0.2">
      <c r="A6934" t="s">
        <v>498</v>
      </c>
      <c r="B6934" t="s">
        <v>134</v>
      </c>
      <c r="C6934" t="s">
        <v>497</v>
      </c>
      <c r="D6934" t="s">
        <v>54</v>
      </c>
      <c r="E6934" t="s">
        <v>6621</v>
      </c>
      <c r="F6934">
        <v>1.4E-2</v>
      </c>
      <c r="G6934">
        <v>1.4E-2</v>
      </c>
      <c r="H6934">
        <v>1</v>
      </c>
      <c r="J6934" t="s">
        <v>498</v>
      </c>
      <c r="K6934" t="s">
        <v>356</v>
      </c>
      <c r="L6934" t="s">
        <v>480</v>
      </c>
      <c r="M6934" t="s">
        <v>7663</v>
      </c>
      <c r="N6934" t="s">
        <v>5847</v>
      </c>
      <c r="O6934">
        <v>0</v>
      </c>
      <c r="P6934">
        <v>0</v>
      </c>
      <c r="Q6934">
        <v>1</v>
      </c>
    </row>
    <row r="6935" spans="1:17" x14ac:dyDescent="0.2">
      <c r="A6935" t="s">
        <v>498</v>
      </c>
      <c r="B6935" t="s">
        <v>134</v>
      </c>
      <c r="C6935" t="s">
        <v>497</v>
      </c>
      <c r="D6935" t="s">
        <v>54</v>
      </c>
      <c r="E6935" t="s">
        <v>6622</v>
      </c>
      <c r="F6935">
        <v>1.7000000000000001E-2</v>
      </c>
      <c r="G6935">
        <v>1.7000000000000001E-2</v>
      </c>
      <c r="H6935">
        <v>1</v>
      </c>
      <c r="J6935" t="s">
        <v>498</v>
      </c>
      <c r="K6935" t="s">
        <v>356</v>
      </c>
      <c r="L6935" t="s">
        <v>480</v>
      </c>
      <c r="M6935" t="s">
        <v>7663</v>
      </c>
      <c r="N6935" t="s">
        <v>5848</v>
      </c>
      <c r="O6935">
        <v>0</v>
      </c>
      <c r="P6935">
        <v>0</v>
      </c>
      <c r="Q6935">
        <v>1</v>
      </c>
    </row>
    <row r="6936" spans="1:17" x14ac:dyDescent="0.2">
      <c r="A6936" t="s">
        <v>498</v>
      </c>
      <c r="B6936" t="s">
        <v>134</v>
      </c>
      <c r="C6936" t="s">
        <v>497</v>
      </c>
      <c r="D6936" t="s">
        <v>54</v>
      </c>
      <c r="E6936" t="s">
        <v>6623</v>
      </c>
      <c r="F6936">
        <v>1.7999999999999999E-2</v>
      </c>
      <c r="G6936">
        <v>1.7999999999999999E-2</v>
      </c>
      <c r="H6936">
        <v>1</v>
      </c>
      <c r="J6936" t="s">
        <v>498</v>
      </c>
      <c r="K6936" t="s">
        <v>356</v>
      </c>
      <c r="L6936" t="s">
        <v>480</v>
      </c>
      <c r="M6936" t="s">
        <v>7663</v>
      </c>
      <c r="N6936" t="s">
        <v>5849</v>
      </c>
      <c r="O6936">
        <v>0</v>
      </c>
      <c r="P6936">
        <v>0</v>
      </c>
      <c r="Q6936">
        <v>1</v>
      </c>
    </row>
    <row r="6937" spans="1:17" x14ac:dyDescent="0.2">
      <c r="A6937" t="s">
        <v>498</v>
      </c>
      <c r="B6937" t="s">
        <v>134</v>
      </c>
      <c r="C6937" t="s">
        <v>497</v>
      </c>
      <c r="D6937" t="s">
        <v>54</v>
      </c>
      <c r="E6937" t="s">
        <v>6624</v>
      </c>
      <c r="F6937">
        <v>1.7999999999999999E-2</v>
      </c>
      <c r="G6937">
        <v>1.7999999999999999E-2</v>
      </c>
      <c r="H6937">
        <v>1</v>
      </c>
      <c r="J6937" t="s">
        <v>498</v>
      </c>
      <c r="K6937" t="s">
        <v>356</v>
      </c>
      <c r="L6937" t="s">
        <v>480</v>
      </c>
      <c r="M6937" t="s">
        <v>7663</v>
      </c>
      <c r="N6937" t="s">
        <v>5850</v>
      </c>
      <c r="O6937">
        <v>0</v>
      </c>
      <c r="P6937">
        <v>0</v>
      </c>
      <c r="Q6937">
        <v>1</v>
      </c>
    </row>
    <row r="6938" spans="1:17" x14ac:dyDescent="0.2">
      <c r="A6938" t="s">
        <v>498</v>
      </c>
      <c r="B6938" t="s">
        <v>134</v>
      </c>
      <c r="C6938" t="s">
        <v>497</v>
      </c>
      <c r="D6938" t="s">
        <v>54</v>
      </c>
      <c r="E6938" t="s">
        <v>6625</v>
      </c>
      <c r="F6938">
        <v>1.9E-2</v>
      </c>
      <c r="G6938">
        <v>1.9E-2</v>
      </c>
      <c r="H6938">
        <v>1</v>
      </c>
      <c r="J6938" t="s">
        <v>498</v>
      </c>
      <c r="K6938" t="s">
        <v>356</v>
      </c>
      <c r="L6938" t="s">
        <v>480</v>
      </c>
      <c r="M6938" t="s">
        <v>7663</v>
      </c>
      <c r="N6938" t="s">
        <v>5851</v>
      </c>
      <c r="O6938">
        <v>0</v>
      </c>
      <c r="P6938">
        <v>0</v>
      </c>
      <c r="Q6938">
        <v>1</v>
      </c>
    </row>
    <row r="6939" spans="1:17" x14ac:dyDescent="0.2">
      <c r="A6939" t="s">
        <v>498</v>
      </c>
      <c r="B6939" t="s">
        <v>134</v>
      </c>
      <c r="C6939" t="s">
        <v>497</v>
      </c>
      <c r="D6939" t="s">
        <v>54</v>
      </c>
      <c r="E6939" t="s">
        <v>6626</v>
      </c>
      <c r="F6939">
        <v>5.8999999999999997E-2</v>
      </c>
      <c r="G6939">
        <v>5.8999999999999997E-2</v>
      </c>
      <c r="H6939">
        <v>1</v>
      </c>
      <c r="J6939" t="s">
        <v>498</v>
      </c>
      <c r="K6939" t="s">
        <v>356</v>
      </c>
      <c r="L6939" t="s">
        <v>480</v>
      </c>
      <c r="M6939" t="s">
        <v>7663</v>
      </c>
      <c r="N6939" t="s">
        <v>5852</v>
      </c>
      <c r="O6939">
        <v>0</v>
      </c>
      <c r="P6939">
        <v>0</v>
      </c>
      <c r="Q6939">
        <v>1</v>
      </c>
    </row>
    <row r="6940" spans="1:17" x14ac:dyDescent="0.2">
      <c r="A6940" t="s">
        <v>498</v>
      </c>
      <c r="B6940" t="s">
        <v>134</v>
      </c>
      <c r="C6940" t="s">
        <v>497</v>
      </c>
      <c r="D6940" t="s">
        <v>54</v>
      </c>
      <c r="E6940" t="s">
        <v>6627</v>
      </c>
      <c r="F6940">
        <v>0.02</v>
      </c>
      <c r="G6940">
        <v>0.02</v>
      </c>
      <c r="H6940">
        <v>1</v>
      </c>
      <c r="J6940" t="s">
        <v>498</v>
      </c>
      <c r="K6940" t="s">
        <v>356</v>
      </c>
      <c r="L6940" t="s">
        <v>480</v>
      </c>
      <c r="M6940" t="s">
        <v>7663</v>
      </c>
      <c r="N6940" t="s">
        <v>5853</v>
      </c>
      <c r="O6940">
        <v>0</v>
      </c>
      <c r="P6940">
        <v>0</v>
      </c>
      <c r="Q6940">
        <v>1</v>
      </c>
    </row>
    <row r="6941" spans="1:17" x14ac:dyDescent="0.2">
      <c r="A6941" t="s">
        <v>498</v>
      </c>
      <c r="B6941" t="s">
        <v>134</v>
      </c>
      <c r="C6941" t="s">
        <v>497</v>
      </c>
      <c r="D6941" t="s">
        <v>54</v>
      </c>
      <c r="E6941" t="s">
        <v>6628</v>
      </c>
      <c r="F6941">
        <v>0.02</v>
      </c>
      <c r="G6941">
        <v>0.02</v>
      </c>
      <c r="H6941">
        <v>1</v>
      </c>
      <c r="J6941" t="s">
        <v>498</v>
      </c>
      <c r="K6941" t="s">
        <v>356</v>
      </c>
      <c r="L6941" t="s">
        <v>480</v>
      </c>
      <c r="M6941" t="s">
        <v>7663</v>
      </c>
      <c r="N6941" t="s">
        <v>5854</v>
      </c>
      <c r="O6941">
        <v>0</v>
      </c>
      <c r="P6941">
        <v>1E-3</v>
      </c>
      <c r="Q6941">
        <v>1</v>
      </c>
    </row>
    <row r="6942" spans="1:17" x14ac:dyDescent="0.2">
      <c r="A6942" t="s">
        <v>498</v>
      </c>
      <c r="B6942" t="s">
        <v>134</v>
      </c>
      <c r="C6942" t="s">
        <v>497</v>
      </c>
      <c r="D6942" t="s">
        <v>54</v>
      </c>
      <c r="E6942" t="s">
        <v>6629</v>
      </c>
      <c r="F6942">
        <v>0.02</v>
      </c>
      <c r="G6942">
        <v>0.02</v>
      </c>
      <c r="H6942">
        <v>1</v>
      </c>
      <c r="J6942" t="s">
        <v>498</v>
      </c>
      <c r="K6942" t="s">
        <v>356</v>
      </c>
      <c r="L6942" t="s">
        <v>480</v>
      </c>
      <c r="M6942" t="s">
        <v>7663</v>
      </c>
      <c r="N6942" t="s">
        <v>5855</v>
      </c>
      <c r="O6942">
        <v>0</v>
      </c>
      <c r="P6942">
        <v>0</v>
      </c>
      <c r="Q6942">
        <v>1</v>
      </c>
    </row>
    <row r="6943" spans="1:17" x14ac:dyDescent="0.2">
      <c r="A6943" t="s">
        <v>498</v>
      </c>
      <c r="B6943" t="s">
        <v>134</v>
      </c>
      <c r="C6943" t="s">
        <v>497</v>
      </c>
      <c r="D6943" t="s">
        <v>54</v>
      </c>
      <c r="E6943" t="s">
        <v>6630</v>
      </c>
      <c r="F6943">
        <v>0.02</v>
      </c>
      <c r="G6943">
        <v>0.02</v>
      </c>
      <c r="H6943">
        <v>1</v>
      </c>
      <c r="J6943" t="s">
        <v>498</v>
      </c>
      <c r="K6943" t="s">
        <v>356</v>
      </c>
      <c r="L6943" t="s">
        <v>480</v>
      </c>
      <c r="M6943" t="s">
        <v>7663</v>
      </c>
      <c r="N6943" t="s">
        <v>5856</v>
      </c>
      <c r="O6943">
        <v>0</v>
      </c>
      <c r="P6943">
        <v>0</v>
      </c>
      <c r="Q6943">
        <v>1</v>
      </c>
    </row>
    <row r="6944" spans="1:17" x14ac:dyDescent="0.2">
      <c r="A6944" t="s">
        <v>498</v>
      </c>
      <c r="B6944" t="s">
        <v>134</v>
      </c>
      <c r="C6944" t="s">
        <v>497</v>
      </c>
      <c r="D6944" t="s">
        <v>54</v>
      </c>
      <c r="E6944" t="s">
        <v>6631</v>
      </c>
      <c r="F6944">
        <v>0.02</v>
      </c>
      <c r="G6944">
        <v>0.02</v>
      </c>
      <c r="H6944">
        <v>1</v>
      </c>
      <c r="J6944" t="s">
        <v>498</v>
      </c>
      <c r="K6944" t="s">
        <v>356</v>
      </c>
      <c r="L6944" t="s">
        <v>480</v>
      </c>
      <c r="M6944" t="s">
        <v>7663</v>
      </c>
      <c r="N6944" t="s">
        <v>5857</v>
      </c>
      <c r="O6944">
        <v>0</v>
      </c>
      <c r="P6944">
        <v>0</v>
      </c>
      <c r="Q6944">
        <v>1</v>
      </c>
    </row>
    <row r="6945" spans="1:17" x14ac:dyDescent="0.2">
      <c r="A6945" t="s">
        <v>498</v>
      </c>
      <c r="B6945" t="s">
        <v>134</v>
      </c>
      <c r="C6945" t="s">
        <v>497</v>
      </c>
      <c r="D6945" t="s">
        <v>54</v>
      </c>
      <c r="E6945" t="s">
        <v>6632</v>
      </c>
      <c r="F6945">
        <v>2.1000000000000001E-2</v>
      </c>
      <c r="G6945">
        <v>2.1000000000000001E-2</v>
      </c>
      <c r="H6945">
        <v>1</v>
      </c>
      <c r="J6945" t="s">
        <v>498</v>
      </c>
      <c r="K6945" t="s">
        <v>356</v>
      </c>
      <c r="L6945" t="s">
        <v>480</v>
      </c>
      <c r="M6945" t="s">
        <v>7663</v>
      </c>
      <c r="N6945" t="s">
        <v>5858</v>
      </c>
      <c r="O6945">
        <v>0</v>
      </c>
      <c r="P6945">
        <v>0</v>
      </c>
      <c r="Q6945">
        <v>1</v>
      </c>
    </row>
    <row r="6946" spans="1:17" x14ac:dyDescent="0.2">
      <c r="A6946" t="s">
        <v>498</v>
      </c>
      <c r="B6946" t="s">
        <v>134</v>
      </c>
      <c r="C6946" t="s">
        <v>497</v>
      </c>
      <c r="D6946" t="s">
        <v>54</v>
      </c>
      <c r="E6946" t="s">
        <v>6633</v>
      </c>
      <c r="F6946">
        <v>0.02</v>
      </c>
      <c r="G6946">
        <v>0.02</v>
      </c>
      <c r="H6946">
        <v>1</v>
      </c>
      <c r="J6946" t="s">
        <v>498</v>
      </c>
      <c r="K6946" t="s">
        <v>356</v>
      </c>
      <c r="L6946" t="s">
        <v>480</v>
      </c>
      <c r="M6946" t="s">
        <v>7663</v>
      </c>
      <c r="N6946" t="s">
        <v>5859</v>
      </c>
      <c r="O6946">
        <v>0</v>
      </c>
      <c r="P6946">
        <v>0</v>
      </c>
      <c r="Q6946">
        <v>1</v>
      </c>
    </row>
    <row r="6947" spans="1:17" x14ac:dyDescent="0.2">
      <c r="A6947" t="s">
        <v>498</v>
      </c>
      <c r="B6947" t="s">
        <v>134</v>
      </c>
      <c r="C6947" t="s">
        <v>497</v>
      </c>
      <c r="D6947" t="s">
        <v>54</v>
      </c>
      <c r="E6947" t="s">
        <v>6634</v>
      </c>
      <c r="F6947">
        <v>0.02</v>
      </c>
      <c r="G6947">
        <v>0.02</v>
      </c>
      <c r="H6947">
        <v>1</v>
      </c>
      <c r="J6947" t="s">
        <v>498</v>
      </c>
      <c r="K6947" t="s">
        <v>356</v>
      </c>
      <c r="L6947" t="s">
        <v>480</v>
      </c>
      <c r="M6947" t="s">
        <v>7663</v>
      </c>
      <c r="N6947" t="s">
        <v>5860</v>
      </c>
      <c r="O6947">
        <v>0</v>
      </c>
      <c r="P6947">
        <v>1E-3</v>
      </c>
      <c r="Q6947">
        <v>1</v>
      </c>
    </row>
    <row r="6948" spans="1:17" x14ac:dyDescent="0.2">
      <c r="A6948" t="s">
        <v>498</v>
      </c>
      <c r="B6948" t="s">
        <v>134</v>
      </c>
      <c r="C6948" t="s">
        <v>497</v>
      </c>
      <c r="D6948" t="s">
        <v>54</v>
      </c>
      <c r="E6948" t="s">
        <v>6635</v>
      </c>
      <c r="F6948">
        <v>2.1000000000000001E-2</v>
      </c>
      <c r="G6948">
        <v>2.1000000000000001E-2</v>
      </c>
      <c r="H6948">
        <v>1</v>
      </c>
      <c r="J6948" t="s">
        <v>498</v>
      </c>
      <c r="K6948" t="s">
        <v>356</v>
      </c>
      <c r="L6948" t="s">
        <v>480</v>
      </c>
      <c r="M6948" t="s">
        <v>7663</v>
      </c>
      <c r="N6948" t="s">
        <v>5861</v>
      </c>
      <c r="O6948">
        <v>1E-3</v>
      </c>
      <c r="P6948">
        <v>1E-3</v>
      </c>
      <c r="Q6948">
        <v>1</v>
      </c>
    </row>
    <row r="6949" spans="1:17" x14ac:dyDescent="0.2">
      <c r="A6949" t="s">
        <v>498</v>
      </c>
      <c r="B6949" t="s">
        <v>134</v>
      </c>
      <c r="C6949" t="s">
        <v>497</v>
      </c>
      <c r="D6949" t="s">
        <v>54</v>
      </c>
      <c r="E6949" t="s">
        <v>6636</v>
      </c>
      <c r="F6949">
        <v>2.1000000000000001E-2</v>
      </c>
      <c r="G6949">
        <v>2.1000000000000001E-2</v>
      </c>
      <c r="H6949">
        <v>1</v>
      </c>
      <c r="J6949" t="s">
        <v>498</v>
      </c>
      <c r="K6949" t="s">
        <v>356</v>
      </c>
      <c r="L6949" t="s">
        <v>480</v>
      </c>
      <c r="M6949" t="s">
        <v>7663</v>
      </c>
      <c r="N6949" t="s">
        <v>5862</v>
      </c>
      <c r="O6949">
        <v>1E-3</v>
      </c>
      <c r="P6949">
        <v>1E-3</v>
      </c>
      <c r="Q6949">
        <v>1</v>
      </c>
    </row>
    <row r="6950" spans="1:17" x14ac:dyDescent="0.2">
      <c r="A6950" t="s">
        <v>498</v>
      </c>
      <c r="B6950" t="s">
        <v>134</v>
      </c>
      <c r="C6950" t="s">
        <v>497</v>
      </c>
      <c r="D6950" t="s">
        <v>54</v>
      </c>
      <c r="E6950" t="s">
        <v>6637</v>
      </c>
      <c r="F6950">
        <v>0.16600000000000001</v>
      </c>
      <c r="G6950">
        <v>0.16600000000000001</v>
      </c>
      <c r="H6950">
        <v>1</v>
      </c>
      <c r="J6950" t="s">
        <v>498</v>
      </c>
      <c r="K6950" t="s">
        <v>356</v>
      </c>
      <c r="L6950" t="s">
        <v>480</v>
      </c>
      <c r="M6950" t="s">
        <v>7663</v>
      </c>
      <c r="N6950" t="s">
        <v>5863</v>
      </c>
      <c r="O6950">
        <v>1E-3</v>
      </c>
      <c r="P6950">
        <v>1E-3</v>
      </c>
      <c r="Q6950">
        <v>1</v>
      </c>
    </row>
    <row r="6951" spans="1:17" x14ac:dyDescent="0.2">
      <c r="A6951" t="s">
        <v>498</v>
      </c>
      <c r="B6951" t="s">
        <v>134</v>
      </c>
      <c r="C6951" t="s">
        <v>497</v>
      </c>
      <c r="D6951" t="s">
        <v>54</v>
      </c>
      <c r="E6951" t="s">
        <v>6638</v>
      </c>
      <c r="F6951">
        <v>0.02</v>
      </c>
      <c r="G6951">
        <v>0.02</v>
      </c>
      <c r="H6951">
        <v>1</v>
      </c>
      <c r="J6951" t="s">
        <v>498</v>
      </c>
      <c r="K6951" t="s">
        <v>356</v>
      </c>
      <c r="L6951" t="s">
        <v>480</v>
      </c>
      <c r="M6951" t="s">
        <v>7663</v>
      </c>
      <c r="N6951" t="s">
        <v>5864</v>
      </c>
      <c r="O6951">
        <v>0</v>
      </c>
      <c r="P6951">
        <v>1E-3</v>
      </c>
      <c r="Q6951">
        <v>1</v>
      </c>
    </row>
    <row r="6952" spans="1:17" x14ac:dyDescent="0.2">
      <c r="A6952" t="s">
        <v>498</v>
      </c>
      <c r="B6952" t="s">
        <v>134</v>
      </c>
      <c r="C6952" t="s">
        <v>497</v>
      </c>
      <c r="D6952" t="s">
        <v>54</v>
      </c>
      <c r="E6952" t="s">
        <v>6639</v>
      </c>
      <c r="F6952">
        <v>1.9E-2</v>
      </c>
      <c r="G6952">
        <v>1.9E-2</v>
      </c>
      <c r="H6952">
        <v>1</v>
      </c>
      <c r="J6952" t="s">
        <v>498</v>
      </c>
      <c r="K6952" t="s">
        <v>356</v>
      </c>
      <c r="L6952" t="s">
        <v>480</v>
      </c>
      <c r="M6952" t="s">
        <v>7663</v>
      </c>
      <c r="N6952" t="s">
        <v>5865</v>
      </c>
      <c r="O6952">
        <v>0</v>
      </c>
      <c r="P6952">
        <v>0</v>
      </c>
      <c r="Q6952">
        <v>1</v>
      </c>
    </row>
    <row r="6953" spans="1:17" x14ac:dyDescent="0.2">
      <c r="A6953" t="s">
        <v>498</v>
      </c>
      <c r="B6953" t="s">
        <v>134</v>
      </c>
      <c r="C6953" t="s">
        <v>497</v>
      </c>
      <c r="D6953" t="s">
        <v>54</v>
      </c>
      <c r="E6953" t="s">
        <v>6640</v>
      </c>
      <c r="F6953">
        <v>1.7999999999999999E-2</v>
      </c>
      <c r="G6953">
        <v>1.7999999999999999E-2</v>
      </c>
      <c r="H6953">
        <v>1</v>
      </c>
      <c r="J6953" t="s">
        <v>498</v>
      </c>
      <c r="K6953" t="s">
        <v>356</v>
      </c>
      <c r="L6953" t="s">
        <v>480</v>
      </c>
      <c r="M6953" t="s">
        <v>7663</v>
      </c>
      <c r="N6953" t="s">
        <v>5866</v>
      </c>
      <c r="O6953">
        <v>0</v>
      </c>
      <c r="P6953">
        <v>0</v>
      </c>
      <c r="Q6953">
        <v>1</v>
      </c>
    </row>
    <row r="6954" spans="1:17" x14ac:dyDescent="0.2">
      <c r="A6954" t="s">
        <v>498</v>
      </c>
      <c r="B6954" t="s">
        <v>134</v>
      </c>
      <c r="C6954" t="s">
        <v>497</v>
      </c>
      <c r="D6954" t="s">
        <v>54</v>
      </c>
      <c r="E6954" t="s">
        <v>6641</v>
      </c>
      <c r="F6954">
        <v>1.7999999999999999E-2</v>
      </c>
      <c r="G6954">
        <v>1.7999999999999999E-2</v>
      </c>
      <c r="H6954">
        <v>1</v>
      </c>
      <c r="J6954" t="s">
        <v>498</v>
      </c>
      <c r="K6954" t="s">
        <v>356</v>
      </c>
      <c r="L6954" t="s">
        <v>480</v>
      </c>
      <c r="M6954" t="s">
        <v>7663</v>
      </c>
      <c r="N6954" t="s">
        <v>5867</v>
      </c>
      <c r="O6954">
        <v>0</v>
      </c>
      <c r="P6954">
        <v>0</v>
      </c>
      <c r="Q6954">
        <v>1</v>
      </c>
    </row>
    <row r="6955" spans="1:17" x14ac:dyDescent="0.2">
      <c r="A6955" t="s">
        <v>498</v>
      </c>
      <c r="B6955" t="s">
        <v>134</v>
      </c>
      <c r="C6955" t="s">
        <v>497</v>
      </c>
      <c r="D6955" t="s">
        <v>54</v>
      </c>
      <c r="E6955" t="s">
        <v>6642</v>
      </c>
      <c r="F6955">
        <v>1.7999999999999999E-2</v>
      </c>
      <c r="G6955">
        <v>1.7999999999999999E-2</v>
      </c>
      <c r="H6955">
        <v>1</v>
      </c>
      <c r="J6955" t="s">
        <v>498</v>
      </c>
      <c r="K6955" t="s">
        <v>356</v>
      </c>
      <c r="L6955" t="s">
        <v>480</v>
      </c>
      <c r="M6955" t="s">
        <v>7663</v>
      </c>
      <c r="N6955" t="s">
        <v>5868</v>
      </c>
      <c r="O6955">
        <v>0</v>
      </c>
      <c r="P6955">
        <v>0</v>
      </c>
      <c r="Q6955">
        <v>1</v>
      </c>
    </row>
    <row r="6956" spans="1:17" x14ac:dyDescent="0.2">
      <c r="A6956" t="s">
        <v>498</v>
      </c>
      <c r="B6956" t="s">
        <v>134</v>
      </c>
      <c r="C6956" t="s">
        <v>497</v>
      </c>
      <c r="D6956" t="s">
        <v>54</v>
      </c>
      <c r="E6956" t="s">
        <v>6643</v>
      </c>
      <c r="F6956">
        <v>1.7999999999999999E-2</v>
      </c>
      <c r="G6956">
        <v>1.7999999999999999E-2</v>
      </c>
      <c r="H6956">
        <v>1</v>
      </c>
      <c r="J6956" t="s">
        <v>498</v>
      </c>
      <c r="K6956" t="s">
        <v>356</v>
      </c>
      <c r="L6956" t="s">
        <v>480</v>
      </c>
      <c r="M6956" t="s">
        <v>7663</v>
      </c>
      <c r="N6956" t="s">
        <v>5869</v>
      </c>
      <c r="O6956">
        <v>0</v>
      </c>
      <c r="P6956">
        <v>0</v>
      </c>
      <c r="Q6956">
        <v>1</v>
      </c>
    </row>
    <row r="6957" spans="1:17" x14ac:dyDescent="0.2">
      <c r="A6957" t="s">
        <v>498</v>
      </c>
      <c r="B6957" t="s">
        <v>134</v>
      </c>
      <c r="C6957" t="s">
        <v>497</v>
      </c>
      <c r="D6957" t="s">
        <v>54</v>
      </c>
      <c r="E6957" t="s">
        <v>6644</v>
      </c>
      <c r="F6957">
        <v>1.7999999999999999E-2</v>
      </c>
      <c r="G6957">
        <v>1.7999999999999999E-2</v>
      </c>
      <c r="H6957">
        <v>1</v>
      </c>
      <c r="J6957" t="s">
        <v>498</v>
      </c>
      <c r="K6957" t="s">
        <v>356</v>
      </c>
      <c r="L6957" t="s">
        <v>480</v>
      </c>
      <c r="M6957" t="s">
        <v>7663</v>
      </c>
      <c r="N6957" t="s">
        <v>5870</v>
      </c>
      <c r="O6957">
        <v>0</v>
      </c>
      <c r="P6957">
        <v>0</v>
      </c>
      <c r="Q6957">
        <v>1</v>
      </c>
    </row>
    <row r="6958" spans="1:17" x14ac:dyDescent="0.2">
      <c r="A6958" t="s">
        <v>498</v>
      </c>
      <c r="B6958" t="s">
        <v>134</v>
      </c>
      <c r="C6958" t="s">
        <v>497</v>
      </c>
      <c r="D6958" t="s">
        <v>54</v>
      </c>
      <c r="E6958" t="s">
        <v>6645</v>
      </c>
      <c r="F6958">
        <v>1.7999999999999999E-2</v>
      </c>
      <c r="G6958">
        <v>1.7999999999999999E-2</v>
      </c>
      <c r="H6958">
        <v>1</v>
      </c>
      <c r="J6958" t="s">
        <v>498</v>
      </c>
      <c r="K6958" t="s">
        <v>356</v>
      </c>
      <c r="L6958" t="s">
        <v>480</v>
      </c>
      <c r="M6958" t="s">
        <v>7663</v>
      </c>
      <c r="N6958" t="s">
        <v>5871</v>
      </c>
      <c r="O6958">
        <v>0</v>
      </c>
      <c r="P6958">
        <v>0</v>
      </c>
      <c r="Q6958">
        <v>1</v>
      </c>
    </row>
    <row r="6959" spans="1:17" x14ac:dyDescent="0.2">
      <c r="A6959" t="s">
        <v>498</v>
      </c>
      <c r="B6959" t="s">
        <v>134</v>
      </c>
      <c r="C6959" t="s">
        <v>497</v>
      </c>
      <c r="D6959" t="s">
        <v>54</v>
      </c>
      <c r="E6959" t="s">
        <v>6646</v>
      </c>
      <c r="F6959">
        <v>1.7999999999999999E-2</v>
      </c>
      <c r="G6959">
        <v>1.7999999999999999E-2</v>
      </c>
      <c r="H6959">
        <v>1</v>
      </c>
      <c r="J6959" t="s">
        <v>498</v>
      </c>
      <c r="K6959" t="s">
        <v>356</v>
      </c>
      <c r="L6959" t="s">
        <v>480</v>
      </c>
      <c r="M6959" t="s">
        <v>7663</v>
      </c>
      <c r="N6959" t="s">
        <v>5872</v>
      </c>
      <c r="O6959">
        <v>0</v>
      </c>
      <c r="P6959">
        <v>0</v>
      </c>
      <c r="Q6959">
        <v>1</v>
      </c>
    </row>
    <row r="6960" spans="1:17" x14ac:dyDescent="0.2">
      <c r="A6960" t="s">
        <v>498</v>
      </c>
      <c r="B6960" t="s">
        <v>134</v>
      </c>
      <c r="C6960" t="s">
        <v>497</v>
      </c>
      <c r="D6960" t="s">
        <v>54</v>
      </c>
      <c r="E6960" t="s">
        <v>6647</v>
      </c>
      <c r="F6960">
        <v>1.7999999999999999E-2</v>
      </c>
      <c r="G6960">
        <v>1.7999999999999999E-2</v>
      </c>
      <c r="H6960">
        <v>1</v>
      </c>
      <c r="J6960" t="s">
        <v>498</v>
      </c>
      <c r="K6960" t="s">
        <v>356</v>
      </c>
      <c r="L6960" t="s">
        <v>480</v>
      </c>
      <c r="M6960" t="s">
        <v>7663</v>
      </c>
      <c r="N6960" t="s">
        <v>5873</v>
      </c>
      <c r="O6960">
        <v>0</v>
      </c>
      <c r="P6960">
        <v>0</v>
      </c>
      <c r="Q6960">
        <v>1</v>
      </c>
    </row>
    <row r="6961" spans="1:17" x14ac:dyDescent="0.2">
      <c r="A6961" t="s">
        <v>498</v>
      </c>
      <c r="B6961" t="s">
        <v>134</v>
      </c>
      <c r="C6961" t="s">
        <v>497</v>
      </c>
      <c r="D6961" t="s">
        <v>54</v>
      </c>
      <c r="E6961" t="s">
        <v>6648</v>
      </c>
      <c r="F6961">
        <v>1.7999999999999999E-2</v>
      </c>
      <c r="G6961">
        <v>1.7999999999999999E-2</v>
      </c>
      <c r="H6961">
        <v>1</v>
      </c>
      <c r="J6961" t="s">
        <v>498</v>
      </c>
      <c r="K6961" t="s">
        <v>356</v>
      </c>
      <c r="L6961" t="s">
        <v>480</v>
      </c>
      <c r="M6961" t="s">
        <v>7663</v>
      </c>
      <c r="N6961" t="s">
        <v>5874</v>
      </c>
      <c r="O6961">
        <v>0</v>
      </c>
      <c r="P6961">
        <v>0</v>
      </c>
      <c r="Q6961">
        <v>1</v>
      </c>
    </row>
    <row r="6962" spans="1:17" x14ac:dyDescent="0.2">
      <c r="A6962" t="s">
        <v>498</v>
      </c>
      <c r="B6962" t="s">
        <v>134</v>
      </c>
      <c r="C6962" t="s">
        <v>497</v>
      </c>
      <c r="D6962" t="s">
        <v>54</v>
      </c>
      <c r="E6962" t="s">
        <v>6649</v>
      </c>
      <c r="F6962">
        <v>1.9E-2</v>
      </c>
      <c r="G6962">
        <v>1.9E-2</v>
      </c>
      <c r="H6962">
        <v>1</v>
      </c>
      <c r="J6962" t="s">
        <v>498</v>
      </c>
      <c r="K6962" t="s">
        <v>356</v>
      </c>
      <c r="L6962" t="s">
        <v>480</v>
      </c>
      <c r="M6962" t="s">
        <v>7663</v>
      </c>
      <c r="N6962" t="s">
        <v>5875</v>
      </c>
      <c r="O6962">
        <v>0</v>
      </c>
      <c r="P6962">
        <v>1E-3</v>
      </c>
      <c r="Q6962">
        <v>1</v>
      </c>
    </row>
    <row r="6963" spans="1:17" x14ac:dyDescent="0.2">
      <c r="A6963" t="s">
        <v>498</v>
      </c>
      <c r="B6963" t="s">
        <v>134</v>
      </c>
      <c r="C6963" t="s">
        <v>497</v>
      </c>
      <c r="D6963" t="s">
        <v>54</v>
      </c>
      <c r="E6963" t="s">
        <v>6650</v>
      </c>
      <c r="F6963">
        <v>9.7000000000000003E-2</v>
      </c>
      <c r="G6963">
        <v>9.7000000000000003E-2</v>
      </c>
      <c r="H6963">
        <v>1</v>
      </c>
      <c r="J6963" t="s">
        <v>498</v>
      </c>
      <c r="K6963" t="s">
        <v>356</v>
      </c>
      <c r="L6963" t="s">
        <v>480</v>
      </c>
      <c r="M6963" t="s">
        <v>7663</v>
      </c>
      <c r="N6963" t="s">
        <v>5876</v>
      </c>
      <c r="O6963">
        <v>0</v>
      </c>
      <c r="P6963">
        <v>1E-3</v>
      </c>
      <c r="Q6963">
        <v>1</v>
      </c>
    </row>
    <row r="6964" spans="1:17" x14ac:dyDescent="0.2">
      <c r="A6964" t="s">
        <v>498</v>
      </c>
      <c r="B6964" t="s">
        <v>134</v>
      </c>
      <c r="C6964" t="s">
        <v>497</v>
      </c>
      <c r="D6964" t="s">
        <v>54</v>
      </c>
      <c r="E6964" t="s">
        <v>6651</v>
      </c>
      <c r="F6964">
        <v>2.1000000000000001E-2</v>
      </c>
      <c r="G6964">
        <v>2.1000000000000001E-2</v>
      </c>
      <c r="H6964">
        <v>1</v>
      </c>
      <c r="J6964" t="s">
        <v>498</v>
      </c>
      <c r="K6964" t="s">
        <v>356</v>
      </c>
      <c r="L6964" t="s">
        <v>480</v>
      </c>
      <c r="M6964" t="s">
        <v>7663</v>
      </c>
      <c r="N6964" t="s">
        <v>5877</v>
      </c>
      <c r="O6964">
        <v>0</v>
      </c>
      <c r="P6964">
        <v>0</v>
      </c>
      <c r="Q6964">
        <v>1</v>
      </c>
    </row>
    <row r="6965" spans="1:17" x14ac:dyDescent="0.2">
      <c r="A6965" t="s">
        <v>498</v>
      </c>
      <c r="B6965" t="s">
        <v>134</v>
      </c>
      <c r="C6965" t="s">
        <v>497</v>
      </c>
      <c r="D6965" t="s">
        <v>54</v>
      </c>
      <c r="E6965" t="s">
        <v>6652</v>
      </c>
      <c r="F6965">
        <v>0.02</v>
      </c>
      <c r="G6965">
        <v>0.02</v>
      </c>
      <c r="H6965">
        <v>1</v>
      </c>
      <c r="J6965" t="s">
        <v>498</v>
      </c>
      <c r="K6965" t="s">
        <v>356</v>
      </c>
      <c r="L6965" t="s">
        <v>480</v>
      </c>
      <c r="M6965" t="s">
        <v>7663</v>
      </c>
      <c r="N6965" t="s">
        <v>5878</v>
      </c>
      <c r="O6965">
        <v>0</v>
      </c>
      <c r="P6965">
        <v>0</v>
      </c>
      <c r="Q6965">
        <v>1</v>
      </c>
    </row>
    <row r="6966" spans="1:17" x14ac:dyDescent="0.2">
      <c r="A6966" t="s">
        <v>498</v>
      </c>
      <c r="B6966" t="s">
        <v>134</v>
      </c>
      <c r="C6966" t="s">
        <v>497</v>
      </c>
      <c r="D6966" t="s">
        <v>54</v>
      </c>
      <c r="E6966" t="s">
        <v>6653</v>
      </c>
      <c r="F6966">
        <v>0.02</v>
      </c>
      <c r="G6966">
        <v>0.02</v>
      </c>
      <c r="H6966">
        <v>1</v>
      </c>
      <c r="J6966" t="s">
        <v>498</v>
      </c>
      <c r="K6966" t="s">
        <v>356</v>
      </c>
      <c r="L6966" t="s">
        <v>480</v>
      </c>
      <c r="M6966" t="s">
        <v>7663</v>
      </c>
      <c r="N6966" t="s">
        <v>5879</v>
      </c>
      <c r="O6966">
        <v>0</v>
      </c>
      <c r="P6966">
        <v>0</v>
      </c>
      <c r="Q6966">
        <v>1</v>
      </c>
    </row>
    <row r="6967" spans="1:17" x14ac:dyDescent="0.2">
      <c r="A6967" t="s">
        <v>498</v>
      </c>
      <c r="B6967" t="s">
        <v>134</v>
      </c>
      <c r="C6967" t="s">
        <v>497</v>
      </c>
      <c r="D6967" t="s">
        <v>54</v>
      </c>
      <c r="E6967" t="s">
        <v>6654</v>
      </c>
      <c r="F6967">
        <v>0.02</v>
      </c>
      <c r="G6967">
        <v>0.02</v>
      </c>
      <c r="H6967">
        <v>1</v>
      </c>
      <c r="J6967" t="s">
        <v>498</v>
      </c>
      <c r="K6967" t="s">
        <v>356</v>
      </c>
      <c r="L6967" t="s">
        <v>480</v>
      </c>
      <c r="M6967" t="s">
        <v>7663</v>
      </c>
      <c r="N6967" t="s">
        <v>5880</v>
      </c>
      <c r="O6967">
        <v>0</v>
      </c>
      <c r="P6967">
        <v>0</v>
      </c>
      <c r="Q6967">
        <v>1</v>
      </c>
    </row>
    <row r="6968" spans="1:17" x14ac:dyDescent="0.2">
      <c r="A6968" t="s">
        <v>498</v>
      </c>
      <c r="B6968" t="s">
        <v>134</v>
      </c>
      <c r="C6968" t="s">
        <v>497</v>
      </c>
      <c r="D6968" t="s">
        <v>54</v>
      </c>
      <c r="E6968" t="s">
        <v>6655</v>
      </c>
      <c r="F6968">
        <v>0.02</v>
      </c>
      <c r="G6968">
        <v>0.02</v>
      </c>
      <c r="H6968">
        <v>1</v>
      </c>
      <c r="J6968" t="s">
        <v>498</v>
      </c>
      <c r="K6968" t="s">
        <v>356</v>
      </c>
      <c r="L6968" t="s">
        <v>480</v>
      </c>
      <c r="M6968" t="s">
        <v>7663</v>
      </c>
      <c r="N6968" t="s">
        <v>5881</v>
      </c>
      <c r="O6968">
        <v>0</v>
      </c>
      <c r="P6968">
        <v>0</v>
      </c>
      <c r="Q6968">
        <v>1</v>
      </c>
    </row>
    <row r="6969" spans="1:17" x14ac:dyDescent="0.2">
      <c r="A6969" t="s">
        <v>498</v>
      </c>
      <c r="B6969" t="s">
        <v>134</v>
      </c>
      <c r="C6969" t="s">
        <v>497</v>
      </c>
      <c r="D6969" t="s">
        <v>54</v>
      </c>
      <c r="E6969" t="s">
        <v>6656</v>
      </c>
      <c r="F6969">
        <v>2.1999999999999999E-2</v>
      </c>
      <c r="G6969">
        <v>2.1999999999999999E-2</v>
      </c>
      <c r="H6969">
        <v>1</v>
      </c>
      <c r="J6969" t="s">
        <v>498</v>
      </c>
      <c r="K6969" t="s">
        <v>356</v>
      </c>
      <c r="L6969" t="s">
        <v>480</v>
      </c>
      <c r="M6969" t="s">
        <v>7663</v>
      </c>
      <c r="N6969" t="s">
        <v>5882</v>
      </c>
      <c r="O6969">
        <v>0</v>
      </c>
      <c r="P6969">
        <v>0</v>
      </c>
      <c r="Q6969">
        <v>1</v>
      </c>
    </row>
    <row r="6970" spans="1:17" x14ac:dyDescent="0.2">
      <c r="A6970" t="s">
        <v>498</v>
      </c>
      <c r="B6970" t="s">
        <v>134</v>
      </c>
      <c r="C6970" t="s">
        <v>497</v>
      </c>
      <c r="D6970" t="s">
        <v>54</v>
      </c>
      <c r="E6970" t="s">
        <v>6657</v>
      </c>
      <c r="F6970">
        <v>2.1999999999999999E-2</v>
      </c>
      <c r="G6970">
        <v>2.1999999999999999E-2</v>
      </c>
      <c r="H6970">
        <v>1</v>
      </c>
      <c r="J6970" t="s">
        <v>498</v>
      </c>
      <c r="K6970" t="s">
        <v>356</v>
      </c>
      <c r="L6970" t="s">
        <v>480</v>
      </c>
      <c r="M6970" t="s">
        <v>7663</v>
      </c>
      <c r="N6970" t="s">
        <v>5883</v>
      </c>
      <c r="O6970">
        <v>0</v>
      </c>
      <c r="P6970">
        <v>0</v>
      </c>
      <c r="Q6970">
        <v>1</v>
      </c>
    </row>
    <row r="6971" spans="1:17" x14ac:dyDescent="0.2">
      <c r="A6971" t="s">
        <v>498</v>
      </c>
      <c r="B6971" t="s">
        <v>134</v>
      </c>
      <c r="C6971" t="s">
        <v>497</v>
      </c>
      <c r="D6971" t="s">
        <v>54</v>
      </c>
      <c r="E6971" t="s">
        <v>6658</v>
      </c>
      <c r="F6971">
        <v>2.1999999999999999E-2</v>
      </c>
      <c r="G6971">
        <v>2.1999999999999999E-2</v>
      </c>
      <c r="H6971">
        <v>1</v>
      </c>
      <c r="J6971" t="s">
        <v>498</v>
      </c>
      <c r="K6971" t="s">
        <v>356</v>
      </c>
      <c r="L6971" t="s">
        <v>480</v>
      </c>
      <c r="M6971" t="s">
        <v>7663</v>
      </c>
      <c r="N6971" t="s">
        <v>5884</v>
      </c>
      <c r="O6971">
        <v>0</v>
      </c>
      <c r="P6971">
        <v>0</v>
      </c>
      <c r="Q6971">
        <v>1</v>
      </c>
    </row>
    <row r="6972" spans="1:17" x14ac:dyDescent="0.2">
      <c r="A6972" t="s">
        <v>498</v>
      </c>
      <c r="B6972" t="s">
        <v>134</v>
      </c>
      <c r="C6972" t="s">
        <v>497</v>
      </c>
      <c r="D6972" t="s">
        <v>54</v>
      </c>
      <c r="E6972" t="s">
        <v>6659</v>
      </c>
      <c r="F6972">
        <v>2.1999999999999999E-2</v>
      </c>
      <c r="G6972">
        <v>2.1999999999999999E-2</v>
      </c>
      <c r="H6972">
        <v>1</v>
      </c>
      <c r="J6972" t="s">
        <v>498</v>
      </c>
      <c r="K6972" t="s">
        <v>356</v>
      </c>
      <c r="L6972" t="s">
        <v>480</v>
      </c>
      <c r="M6972" t="s">
        <v>7663</v>
      </c>
      <c r="N6972" t="s">
        <v>5885</v>
      </c>
      <c r="O6972">
        <v>0</v>
      </c>
      <c r="P6972">
        <v>0</v>
      </c>
      <c r="Q6972">
        <v>1</v>
      </c>
    </row>
    <row r="6973" spans="1:17" x14ac:dyDescent="0.2">
      <c r="A6973" t="s">
        <v>498</v>
      </c>
      <c r="B6973" t="s">
        <v>134</v>
      </c>
      <c r="C6973" t="s">
        <v>497</v>
      </c>
      <c r="D6973" t="s">
        <v>54</v>
      </c>
      <c r="E6973" t="s">
        <v>6660</v>
      </c>
      <c r="F6973">
        <v>2.1000000000000001E-2</v>
      </c>
      <c r="G6973">
        <v>2.1000000000000001E-2</v>
      </c>
      <c r="H6973">
        <v>1</v>
      </c>
      <c r="J6973" t="s">
        <v>498</v>
      </c>
      <c r="K6973" t="s">
        <v>356</v>
      </c>
      <c r="L6973" t="s">
        <v>480</v>
      </c>
      <c r="M6973" t="s">
        <v>7663</v>
      </c>
      <c r="N6973" t="s">
        <v>5886</v>
      </c>
      <c r="O6973">
        <v>0</v>
      </c>
      <c r="P6973">
        <v>0</v>
      </c>
      <c r="Q6973">
        <v>1</v>
      </c>
    </row>
    <row r="6974" spans="1:17" x14ac:dyDescent="0.2">
      <c r="A6974" t="s">
        <v>498</v>
      </c>
      <c r="B6974" t="s">
        <v>134</v>
      </c>
      <c r="C6974" t="s">
        <v>497</v>
      </c>
      <c r="D6974" t="s">
        <v>54</v>
      </c>
      <c r="E6974" t="s">
        <v>6661</v>
      </c>
      <c r="F6974">
        <v>0.128</v>
      </c>
      <c r="G6974">
        <v>0.128</v>
      </c>
      <c r="H6974">
        <v>1</v>
      </c>
      <c r="J6974" t="s">
        <v>498</v>
      </c>
      <c r="K6974" t="s">
        <v>356</v>
      </c>
      <c r="L6974" t="s">
        <v>480</v>
      </c>
      <c r="M6974" t="s">
        <v>7663</v>
      </c>
      <c r="N6974" t="s">
        <v>5887</v>
      </c>
      <c r="O6974">
        <v>0</v>
      </c>
      <c r="P6974">
        <v>0</v>
      </c>
      <c r="Q6974">
        <v>1</v>
      </c>
    </row>
    <row r="6975" spans="1:17" x14ac:dyDescent="0.2">
      <c r="A6975" t="s">
        <v>498</v>
      </c>
      <c r="B6975" t="s">
        <v>134</v>
      </c>
      <c r="C6975" t="s">
        <v>497</v>
      </c>
      <c r="D6975" t="s">
        <v>54</v>
      </c>
      <c r="E6975" t="s">
        <v>6662</v>
      </c>
      <c r="F6975">
        <v>0.02</v>
      </c>
      <c r="G6975">
        <v>0.02</v>
      </c>
      <c r="H6975">
        <v>1</v>
      </c>
      <c r="J6975" t="s">
        <v>498</v>
      </c>
      <c r="K6975" t="s">
        <v>356</v>
      </c>
      <c r="L6975" t="s">
        <v>480</v>
      </c>
      <c r="M6975" t="s">
        <v>7663</v>
      </c>
      <c r="N6975" t="s">
        <v>5888</v>
      </c>
      <c r="O6975">
        <v>0</v>
      </c>
      <c r="P6975">
        <v>0</v>
      </c>
      <c r="Q6975">
        <v>1</v>
      </c>
    </row>
    <row r="6976" spans="1:17" x14ac:dyDescent="0.2">
      <c r="A6976" t="s">
        <v>498</v>
      </c>
      <c r="B6976" t="s">
        <v>134</v>
      </c>
      <c r="C6976" t="s">
        <v>497</v>
      </c>
      <c r="D6976" t="s">
        <v>54</v>
      </c>
      <c r="E6976" t="s">
        <v>6663</v>
      </c>
      <c r="F6976">
        <v>1.9E-2</v>
      </c>
      <c r="G6976">
        <v>1.9E-2</v>
      </c>
      <c r="H6976">
        <v>1</v>
      </c>
      <c r="J6976" t="s">
        <v>498</v>
      </c>
      <c r="K6976" t="s">
        <v>356</v>
      </c>
      <c r="L6976" t="s">
        <v>480</v>
      </c>
      <c r="M6976" t="s">
        <v>7663</v>
      </c>
      <c r="N6976" t="s">
        <v>5889</v>
      </c>
      <c r="O6976">
        <v>0</v>
      </c>
      <c r="P6976">
        <v>0</v>
      </c>
      <c r="Q6976">
        <v>1</v>
      </c>
    </row>
    <row r="6977" spans="1:17" x14ac:dyDescent="0.2">
      <c r="A6977" t="s">
        <v>498</v>
      </c>
      <c r="B6977" t="s">
        <v>134</v>
      </c>
      <c r="C6977" t="s">
        <v>497</v>
      </c>
      <c r="D6977" t="s">
        <v>54</v>
      </c>
      <c r="E6977" t="s">
        <v>6664</v>
      </c>
      <c r="F6977">
        <v>1.9E-2</v>
      </c>
      <c r="G6977">
        <v>1.9E-2</v>
      </c>
      <c r="H6977">
        <v>1</v>
      </c>
      <c r="J6977" t="s">
        <v>498</v>
      </c>
      <c r="K6977" t="s">
        <v>356</v>
      </c>
      <c r="L6977" t="s">
        <v>480</v>
      </c>
      <c r="M6977" t="s">
        <v>7663</v>
      </c>
      <c r="N6977" t="s">
        <v>5890</v>
      </c>
      <c r="O6977">
        <v>0</v>
      </c>
      <c r="P6977">
        <v>0</v>
      </c>
      <c r="Q6977">
        <v>1</v>
      </c>
    </row>
    <row r="6978" spans="1:17" x14ac:dyDescent="0.2">
      <c r="A6978" t="s">
        <v>498</v>
      </c>
      <c r="B6978" t="s">
        <v>134</v>
      </c>
      <c r="C6978" t="s">
        <v>497</v>
      </c>
      <c r="D6978" t="s">
        <v>54</v>
      </c>
      <c r="E6978" t="s">
        <v>6665</v>
      </c>
      <c r="F6978">
        <v>1.7999999999999999E-2</v>
      </c>
      <c r="G6978">
        <v>1.7999999999999999E-2</v>
      </c>
      <c r="H6978">
        <v>1</v>
      </c>
      <c r="J6978" t="s">
        <v>498</v>
      </c>
      <c r="K6978" t="s">
        <v>356</v>
      </c>
      <c r="L6978" t="s">
        <v>480</v>
      </c>
      <c r="M6978" t="s">
        <v>7663</v>
      </c>
      <c r="N6978" t="s">
        <v>5891</v>
      </c>
      <c r="O6978">
        <v>0</v>
      </c>
      <c r="P6978">
        <v>0</v>
      </c>
      <c r="Q6978">
        <v>1</v>
      </c>
    </row>
    <row r="6979" spans="1:17" x14ac:dyDescent="0.2">
      <c r="A6979" t="s">
        <v>498</v>
      </c>
      <c r="B6979" t="s">
        <v>134</v>
      </c>
      <c r="C6979" t="s">
        <v>497</v>
      </c>
      <c r="D6979" t="s">
        <v>54</v>
      </c>
      <c r="E6979" t="s">
        <v>6666</v>
      </c>
      <c r="F6979">
        <v>1.7999999999999999E-2</v>
      </c>
      <c r="G6979">
        <v>1.7999999999999999E-2</v>
      </c>
      <c r="H6979">
        <v>1</v>
      </c>
      <c r="J6979" t="s">
        <v>498</v>
      </c>
      <c r="K6979" t="s">
        <v>356</v>
      </c>
      <c r="L6979" t="s">
        <v>480</v>
      </c>
      <c r="M6979" t="s">
        <v>7663</v>
      </c>
      <c r="N6979" t="s">
        <v>5892</v>
      </c>
      <c r="O6979">
        <v>0</v>
      </c>
      <c r="P6979">
        <v>0</v>
      </c>
      <c r="Q6979">
        <v>1</v>
      </c>
    </row>
    <row r="6980" spans="1:17" x14ac:dyDescent="0.2">
      <c r="A6980" t="s">
        <v>498</v>
      </c>
      <c r="B6980" t="s">
        <v>134</v>
      </c>
      <c r="C6980" t="s">
        <v>497</v>
      </c>
      <c r="D6980" t="s">
        <v>54</v>
      </c>
      <c r="E6980" t="s">
        <v>6667</v>
      </c>
      <c r="F6980">
        <v>1.7999999999999999E-2</v>
      </c>
      <c r="G6980">
        <v>1.7999999999999999E-2</v>
      </c>
      <c r="H6980">
        <v>1</v>
      </c>
      <c r="J6980" t="s">
        <v>498</v>
      </c>
      <c r="K6980" t="s">
        <v>356</v>
      </c>
      <c r="L6980" t="s">
        <v>480</v>
      </c>
      <c r="M6980" t="s">
        <v>7663</v>
      </c>
      <c r="N6980" t="s">
        <v>5893</v>
      </c>
      <c r="O6980">
        <v>0</v>
      </c>
      <c r="P6980">
        <v>0</v>
      </c>
      <c r="Q6980">
        <v>1</v>
      </c>
    </row>
    <row r="6981" spans="1:17" x14ac:dyDescent="0.2">
      <c r="A6981" t="s">
        <v>498</v>
      </c>
      <c r="B6981" t="s">
        <v>134</v>
      </c>
      <c r="C6981" t="s">
        <v>497</v>
      </c>
      <c r="D6981" t="s">
        <v>54</v>
      </c>
      <c r="E6981" t="s">
        <v>6668</v>
      </c>
      <c r="F6981">
        <v>1.7999999999999999E-2</v>
      </c>
      <c r="G6981">
        <v>1.7999999999999999E-2</v>
      </c>
      <c r="H6981">
        <v>1</v>
      </c>
      <c r="J6981" t="s">
        <v>498</v>
      </c>
      <c r="K6981" t="s">
        <v>356</v>
      </c>
      <c r="L6981" t="s">
        <v>480</v>
      </c>
      <c r="M6981" t="s">
        <v>7663</v>
      </c>
      <c r="N6981" t="s">
        <v>5894</v>
      </c>
      <c r="O6981">
        <v>0</v>
      </c>
      <c r="P6981">
        <v>0</v>
      </c>
      <c r="Q6981">
        <v>1</v>
      </c>
    </row>
    <row r="6982" spans="1:17" x14ac:dyDescent="0.2">
      <c r="A6982" t="s">
        <v>498</v>
      </c>
      <c r="B6982" t="s">
        <v>134</v>
      </c>
      <c r="C6982" t="s">
        <v>497</v>
      </c>
      <c r="D6982" t="s">
        <v>54</v>
      </c>
      <c r="E6982" t="s">
        <v>6669</v>
      </c>
      <c r="F6982">
        <v>1.7999999999999999E-2</v>
      </c>
      <c r="G6982">
        <v>1.7999999999999999E-2</v>
      </c>
      <c r="H6982">
        <v>1</v>
      </c>
      <c r="J6982" t="s">
        <v>498</v>
      </c>
      <c r="K6982" t="s">
        <v>356</v>
      </c>
      <c r="L6982" t="s">
        <v>480</v>
      </c>
      <c r="M6982" t="s">
        <v>7663</v>
      </c>
      <c r="N6982" t="s">
        <v>5895</v>
      </c>
      <c r="O6982">
        <v>0</v>
      </c>
      <c r="P6982">
        <v>0</v>
      </c>
      <c r="Q6982">
        <v>1</v>
      </c>
    </row>
    <row r="6983" spans="1:17" x14ac:dyDescent="0.2">
      <c r="A6983" t="s">
        <v>498</v>
      </c>
      <c r="B6983" t="s">
        <v>134</v>
      </c>
      <c r="C6983" t="s">
        <v>497</v>
      </c>
      <c r="D6983" t="s">
        <v>54</v>
      </c>
      <c r="E6983" t="s">
        <v>6670</v>
      </c>
      <c r="F6983">
        <v>1.7999999999999999E-2</v>
      </c>
      <c r="G6983">
        <v>1.7999999999999999E-2</v>
      </c>
      <c r="H6983">
        <v>1</v>
      </c>
      <c r="J6983" t="s">
        <v>498</v>
      </c>
      <c r="K6983" t="s">
        <v>356</v>
      </c>
      <c r="L6983" t="s">
        <v>480</v>
      </c>
      <c r="M6983" t="s">
        <v>7663</v>
      </c>
      <c r="N6983" t="s">
        <v>5896</v>
      </c>
      <c r="O6983">
        <v>0</v>
      </c>
      <c r="P6983">
        <v>0</v>
      </c>
      <c r="Q6983">
        <v>1</v>
      </c>
    </row>
    <row r="6984" spans="1:17" x14ac:dyDescent="0.2">
      <c r="A6984" t="s">
        <v>498</v>
      </c>
      <c r="B6984" t="s">
        <v>134</v>
      </c>
      <c r="C6984" t="s">
        <v>497</v>
      </c>
      <c r="D6984" t="s">
        <v>54</v>
      </c>
      <c r="E6984" t="s">
        <v>6671</v>
      </c>
      <c r="F6984">
        <v>1.7999999999999999E-2</v>
      </c>
      <c r="G6984">
        <v>1.7999999999999999E-2</v>
      </c>
      <c r="H6984">
        <v>1</v>
      </c>
      <c r="J6984" t="s">
        <v>498</v>
      </c>
      <c r="K6984" t="s">
        <v>356</v>
      </c>
      <c r="L6984" t="s">
        <v>480</v>
      </c>
      <c r="M6984" t="s">
        <v>7663</v>
      </c>
      <c r="N6984" t="s">
        <v>5897</v>
      </c>
      <c r="O6984">
        <v>0</v>
      </c>
      <c r="P6984">
        <v>0</v>
      </c>
      <c r="Q6984">
        <v>1</v>
      </c>
    </row>
    <row r="6985" spans="1:17" x14ac:dyDescent="0.2">
      <c r="A6985" t="s">
        <v>498</v>
      </c>
      <c r="B6985" t="s">
        <v>134</v>
      </c>
      <c r="C6985" t="s">
        <v>497</v>
      </c>
      <c r="D6985" t="s">
        <v>54</v>
      </c>
      <c r="E6985" t="s">
        <v>6672</v>
      </c>
      <c r="F6985">
        <v>1.7999999999999999E-2</v>
      </c>
      <c r="G6985">
        <v>1.7999999999999999E-2</v>
      </c>
      <c r="H6985">
        <v>1</v>
      </c>
      <c r="J6985" t="s">
        <v>498</v>
      </c>
      <c r="K6985" t="s">
        <v>356</v>
      </c>
      <c r="L6985" t="s">
        <v>480</v>
      </c>
      <c r="M6985" t="s">
        <v>7663</v>
      </c>
      <c r="N6985" t="s">
        <v>5898</v>
      </c>
      <c r="O6985">
        <v>0</v>
      </c>
      <c r="P6985">
        <v>0</v>
      </c>
      <c r="Q6985">
        <v>1</v>
      </c>
    </row>
    <row r="6986" spans="1:17" x14ac:dyDescent="0.2">
      <c r="A6986" t="s">
        <v>498</v>
      </c>
      <c r="B6986" t="s">
        <v>134</v>
      </c>
      <c r="C6986" t="s">
        <v>497</v>
      </c>
      <c r="D6986" t="s">
        <v>54</v>
      </c>
      <c r="E6986" t="s">
        <v>6673</v>
      </c>
      <c r="F6986">
        <v>1.9E-2</v>
      </c>
      <c r="G6986">
        <v>1.9E-2</v>
      </c>
      <c r="H6986">
        <v>1</v>
      </c>
      <c r="J6986" t="s">
        <v>498</v>
      </c>
      <c r="K6986" t="s">
        <v>356</v>
      </c>
      <c r="L6986" t="s">
        <v>480</v>
      </c>
      <c r="M6986" t="s">
        <v>7663</v>
      </c>
      <c r="N6986" t="s">
        <v>5899</v>
      </c>
      <c r="O6986">
        <v>0</v>
      </c>
      <c r="P6986">
        <v>0</v>
      </c>
      <c r="Q6986">
        <v>1</v>
      </c>
    </row>
    <row r="6987" spans="1:17" x14ac:dyDescent="0.2">
      <c r="A6987" t="s">
        <v>498</v>
      </c>
      <c r="B6987" t="s">
        <v>134</v>
      </c>
      <c r="C6987" t="s">
        <v>497</v>
      </c>
      <c r="D6987" t="s">
        <v>54</v>
      </c>
      <c r="E6987" t="s">
        <v>6674</v>
      </c>
      <c r="F6987">
        <v>5.5E-2</v>
      </c>
      <c r="G6987">
        <v>5.5E-2</v>
      </c>
      <c r="H6987">
        <v>1</v>
      </c>
      <c r="J6987" t="s">
        <v>498</v>
      </c>
      <c r="K6987" t="s">
        <v>356</v>
      </c>
      <c r="L6987" t="s">
        <v>480</v>
      </c>
      <c r="M6987" t="s">
        <v>7663</v>
      </c>
      <c r="N6987" t="s">
        <v>5900</v>
      </c>
      <c r="O6987">
        <v>0</v>
      </c>
      <c r="P6987">
        <v>0</v>
      </c>
      <c r="Q6987">
        <v>1</v>
      </c>
    </row>
    <row r="6988" spans="1:17" x14ac:dyDescent="0.2">
      <c r="A6988" t="s">
        <v>498</v>
      </c>
      <c r="B6988" t="s">
        <v>134</v>
      </c>
      <c r="C6988" t="s">
        <v>497</v>
      </c>
      <c r="D6988" t="s">
        <v>54</v>
      </c>
      <c r="E6988" t="s">
        <v>6675</v>
      </c>
      <c r="F6988">
        <v>0.02</v>
      </c>
      <c r="G6988">
        <v>0.02</v>
      </c>
      <c r="H6988">
        <v>1</v>
      </c>
      <c r="J6988" t="s">
        <v>498</v>
      </c>
      <c r="K6988" t="s">
        <v>356</v>
      </c>
      <c r="L6988" t="s">
        <v>480</v>
      </c>
      <c r="M6988" t="s">
        <v>7663</v>
      </c>
      <c r="N6988" t="s">
        <v>5901</v>
      </c>
      <c r="O6988">
        <v>0</v>
      </c>
      <c r="P6988">
        <v>0</v>
      </c>
      <c r="Q6988">
        <v>1</v>
      </c>
    </row>
    <row r="6989" spans="1:17" x14ac:dyDescent="0.2">
      <c r="A6989" t="s">
        <v>498</v>
      </c>
      <c r="B6989" t="s">
        <v>134</v>
      </c>
      <c r="C6989" t="s">
        <v>497</v>
      </c>
      <c r="D6989" t="s">
        <v>54</v>
      </c>
      <c r="E6989" t="s">
        <v>6676</v>
      </c>
      <c r="F6989">
        <v>0.02</v>
      </c>
      <c r="G6989">
        <v>0.02</v>
      </c>
      <c r="H6989">
        <v>1</v>
      </c>
      <c r="J6989" t="s">
        <v>498</v>
      </c>
      <c r="K6989" t="s">
        <v>356</v>
      </c>
      <c r="L6989" t="s">
        <v>480</v>
      </c>
      <c r="M6989" t="s">
        <v>7663</v>
      </c>
      <c r="N6989" t="s">
        <v>5902</v>
      </c>
      <c r="O6989">
        <v>0</v>
      </c>
      <c r="P6989">
        <v>0</v>
      </c>
      <c r="Q6989">
        <v>1</v>
      </c>
    </row>
    <row r="6990" spans="1:17" x14ac:dyDescent="0.2">
      <c r="A6990" t="s">
        <v>498</v>
      </c>
      <c r="B6990" t="s">
        <v>134</v>
      </c>
      <c r="C6990" t="s">
        <v>497</v>
      </c>
      <c r="D6990" t="s">
        <v>54</v>
      </c>
      <c r="E6990" t="s">
        <v>6677</v>
      </c>
      <c r="F6990">
        <v>0.02</v>
      </c>
      <c r="G6990">
        <v>0.02</v>
      </c>
      <c r="H6990">
        <v>1</v>
      </c>
      <c r="J6990" t="s">
        <v>498</v>
      </c>
      <c r="K6990" t="s">
        <v>356</v>
      </c>
      <c r="L6990" t="s">
        <v>480</v>
      </c>
      <c r="M6990" t="s">
        <v>7663</v>
      </c>
      <c r="N6990" t="s">
        <v>5903</v>
      </c>
      <c r="O6990">
        <v>0</v>
      </c>
      <c r="P6990">
        <v>0</v>
      </c>
      <c r="Q6990">
        <v>1</v>
      </c>
    </row>
    <row r="6991" spans="1:17" x14ac:dyDescent="0.2">
      <c r="A6991" t="s">
        <v>498</v>
      </c>
      <c r="B6991" t="s">
        <v>134</v>
      </c>
      <c r="C6991" t="s">
        <v>497</v>
      </c>
      <c r="D6991" t="s">
        <v>54</v>
      </c>
      <c r="E6991" t="s">
        <v>6678</v>
      </c>
      <c r="F6991">
        <v>0.02</v>
      </c>
      <c r="G6991">
        <v>0.02</v>
      </c>
      <c r="H6991">
        <v>1</v>
      </c>
      <c r="J6991" t="s">
        <v>498</v>
      </c>
      <c r="K6991" t="s">
        <v>356</v>
      </c>
      <c r="L6991" t="s">
        <v>480</v>
      </c>
      <c r="M6991" t="s">
        <v>7663</v>
      </c>
      <c r="N6991" t="s">
        <v>5904</v>
      </c>
      <c r="O6991">
        <v>0</v>
      </c>
      <c r="P6991">
        <v>0</v>
      </c>
      <c r="Q6991">
        <v>1</v>
      </c>
    </row>
    <row r="6992" spans="1:17" x14ac:dyDescent="0.2">
      <c r="A6992" t="s">
        <v>498</v>
      </c>
      <c r="B6992" t="s">
        <v>134</v>
      </c>
      <c r="C6992" t="s">
        <v>497</v>
      </c>
      <c r="D6992" t="s">
        <v>54</v>
      </c>
      <c r="E6992" t="s">
        <v>6679</v>
      </c>
      <c r="F6992">
        <v>0.02</v>
      </c>
      <c r="G6992">
        <v>0.02</v>
      </c>
      <c r="H6992">
        <v>1</v>
      </c>
      <c r="J6992" t="s">
        <v>498</v>
      </c>
      <c r="K6992" t="s">
        <v>356</v>
      </c>
      <c r="L6992" t="s">
        <v>480</v>
      </c>
      <c r="M6992" t="s">
        <v>7663</v>
      </c>
      <c r="N6992" t="s">
        <v>5905</v>
      </c>
      <c r="O6992">
        <v>0</v>
      </c>
      <c r="P6992">
        <v>0</v>
      </c>
      <c r="Q6992">
        <v>1</v>
      </c>
    </row>
    <row r="6993" spans="1:17" x14ac:dyDescent="0.2">
      <c r="A6993" t="s">
        <v>498</v>
      </c>
      <c r="B6993" t="s">
        <v>134</v>
      </c>
      <c r="C6993" t="s">
        <v>497</v>
      </c>
      <c r="D6993" t="s">
        <v>54</v>
      </c>
      <c r="E6993" t="s">
        <v>6680</v>
      </c>
      <c r="F6993">
        <v>0.02</v>
      </c>
      <c r="G6993">
        <v>0.02</v>
      </c>
      <c r="H6993">
        <v>1</v>
      </c>
      <c r="J6993" t="s">
        <v>498</v>
      </c>
      <c r="K6993" t="s">
        <v>356</v>
      </c>
      <c r="L6993" t="s">
        <v>480</v>
      </c>
      <c r="M6993" t="s">
        <v>7663</v>
      </c>
      <c r="N6993" t="s">
        <v>5906</v>
      </c>
      <c r="O6993">
        <v>0</v>
      </c>
      <c r="P6993">
        <v>0</v>
      </c>
      <c r="Q6993">
        <v>1</v>
      </c>
    </row>
    <row r="6994" spans="1:17" x14ac:dyDescent="0.2">
      <c r="A6994" t="s">
        <v>498</v>
      </c>
      <c r="B6994" t="s">
        <v>134</v>
      </c>
      <c r="C6994" t="s">
        <v>497</v>
      </c>
      <c r="D6994" t="s">
        <v>54</v>
      </c>
      <c r="E6994" t="s">
        <v>6681</v>
      </c>
      <c r="F6994">
        <v>0.02</v>
      </c>
      <c r="G6994">
        <v>0.02</v>
      </c>
      <c r="H6994">
        <v>1</v>
      </c>
      <c r="J6994" t="s">
        <v>498</v>
      </c>
      <c r="K6994" t="s">
        <v>356</v>
      </c>
      <c r="L6994" t="s">
        <v>480</v>
      </c>
      <c r="M6994" t="s">
        <v>7663</v>
      </c>
      <c r="N6994" t="s">
        <v>5907</v>
      </c>
      <c r="O6994">
        <v>0</v>
      </c>
      <c r="P6994">
        <v>0</v>
      </c>
      <c r="Q6994">
        <v>1</v>
      </c>
    </row>
    <row r="6995" spans="1:17" x14ac:dyDescent="0.2">
      <c r="A6995" t="s">
        <v>498</v>
      </c>
      <c r="B6995" t="s">
        <v>134</v>
      </c>
      <c r="C6995" t="s">
        <v>497</v>
      </c>
      <c r="D6995" t="s">
        <v>54</v>
      </c>
      <c r="E6995" t="s">
        <v>6682</v>
      </c>
      <c r="F6995">
        <v>0.02</v>
      </c>
      <c r="G6995">
        <v>0.02</v>
      </c>
      <c r="H6995">
        <v>1</v>
      </c>
      <c r="J6995" t="s">
        <v>498</v>
      </c>
      <c r="K6995" t="s">
        <v>356</v>
      </c>
      <c r="L6995" t="s">
        <v>480</v>
      </c>
      <c r="M6995" t="s">
        <v>7663</v>
      </c>
      <c r="N6995" t="s">
        <v>5908</v>
      </c>
      <c r="O6995">
        <v>0</v>
      </c>
      <c r="P6995">
        <v>0</v>
      </c>
      <c r="Q6995">
        <v>1</v>
      </c>
    </row>
    <row r="6996" spans="1:17" x14ac:dyDescent="0.2">
      <c r="A6996" t="s">
        <v>498</v>
      </c>
      <c r="B6996" t="s">
        <v>134</v>
      </c>
      <c r="C6996" t="s">
        <v>497</v>
      </c>
      <c r="D6996" t="s">
        <v>54</v>
      </c>
      <c r="E6996" t="s">
        <v>6683</v>
      </c>
      <c r="F6996">
        <v>0.02</v>
      </c>
      <c r="G6996">
        <v>0.02</v>
      </c>
      <c r="H6996">
        <v>1</v>
      </c>
      <c r="J6996" t="s">
        <v>498</v>
      </c>
      <c r="K6996" t="s">
        <v>356</v>
      </c>
      <c r="L6996" t="s">
        <v>480</v>
      </c>
      <c r="M6996" t="s">
        <v>7663</v>
      </c>
      <c r="N6996" t="s">
        <v>5909</v>
      </c>
      <c r="O6996">
        <v>0</v>
      </c>
      <c r="P6996">
        <v>0</v>
      </c>
      <c r="Q6996">
        <v>1</v>
      </c>
    </row>
    <row r="6997" spans="1:17" x14ac:dyDescent="0.2">
      <c r="A6997" t="s">
        <v>498</v>
      </c>
      <c r="B6997" t="s">
        <v>134</v>
      </c>
      <c r="C6997" t="s">
        <v>497</v>
      </c>
      <c r="D6997" t="s">
        <v>54</v>
      </c>
      <c r="E6997" t="s">
        <v>6684</v>
      </c>
      <c r="F6997">
        <v>0.02</v>
      </c>
      <c r="G6997">
        <v>0.02</v>
      </c>
      <c r="H6997">
        <v>1</v>
      </c>
      <c r="J6997" t="s">
        <v>498</v>
      </c>
      <c r="K6997" t="s">
        <v>356</v>
      </c>
      <c r="L6997" t="s">
        <v>480</v>
      </c>
      <c r="M6997" t="s">
        <v>7663</v>
      </c>
      <c r="N6997" t="s">
        <v>5910</v>
      </c>
      <c r="O6997">
        <v>0</v>
      </c>
      <c r="P6997">
        <v>0</v>
      </c>
      <c r="Q6997">
        <v>1</v>
      </c>
    </row>
    <row r="6998" spans="1:17" x14ac:dyDescent="0.2">
      <c r="A6998" t="s">
        <v>498</v>
      </c>
      <c r="B6998" t="s">
        <v>134</v>
      </c>
      <c r="C6998" t="s">
        <v>497</v>
      </c>
      <c r="D6998" t="s">
        <v>54</v>
      </c>
      <c r="E6998" t="s">
        <v>6685</v>
      </c>
      <c r="F6998">
        <v>0.02</v>
      </c>
      <c r="G6998">
        <v>0.02</v>
      </c>
      <c r="H6998">
        <v>1</v>
      </c>
      <c r="J6998" t="s">
        <v>498</v>
      </c>
      <c r="K6998" t="s">
        <v>356</v>
      </c>
      <c r="L6998" t="s">
        <v>480</v>
      </c>
      <c r="M6998" t="s">
        <v>7663</v>
      </c>
      <c r="N6998" t="s">
        <v>5911</v>
      </c>
      <c r="O6998">
        <v>0</v>
      </c>
      <c r="P6998">
        <v>0</v>
      </c>
      <c r="Q6998">
        <v>1</v>
      </c>
    </row>
    <row r="6999" spans="1:17" x14ac:dyDescent="0.2">
      <c r="A6999" t="s">
        <v>498</v>
      </c>
      <c r="B6999" t="s">
        <v>134</v>
      </c>
      <c r="C6999" t="s">
        <v>497</v>
      </c>
      <c r="D6999" t="s">
        <v>54</v>
      </c>
      <c r="E6999" t="s">
        <v>6686</v>
      </c>
      <c r="F6999">
        <v>1.9E-2</v>
      </c>
      <c r="G6999">
        <v>1.9E-2</v>
      </c>
      <c r="H6999">
        <v>1</v>
      </c>
      <c r="J6999" t="s">
        <v>498</v>
      </c>
      <c r="K6999" t="s">
        <v>356</v>
      </c>
      <c r="L6999" t="s">
        <v>480</v>
      </c>
      <c r="M6999" t="s">
        <v>7663</v>
      </c>
      <c r="N6999" t="s">
        <v>5912</v>
      </c>
      <c r="O6999">
        <v>0</v>
      </c>
      <c r="P6999">
        <v>0</v>
      </c>
      <c r="Q6999">
        <v>1</v>
      </c>
    </row>
    <row r="7000" spans="1:17" x14ac:dyDescent="0.2">
      <c r="A7000" t="s">
        <v>498</v>
      </c>
      <c r="B7000" t="s">
        <v>134</v>
      </c>
      <c r="C7000" t="s">
        <v>497</v>
      </c>
      <c r="D7000" t="s">
        <v>54</v>
      </c>
      <c r="E7000" t="s">
        <v>6687</v>
      </c>
      <c r="F7000">
        <v>1.9E-2</v>
      </c>
      <c r="G7000">
        <v>1.9E-2</v>
      </c>
      <c r="H7000">
        <v>1</v>
      </c>
      <c r="J7000" t="s">
        <v>498</v>
      </c>
      <c r="K7000" t="s">
        <v>356</v>
      </c>
      <c r="L7000" t="s">
        <v>480</v>
      </c>
      <c r="M7000" t="s">
        <v>7663</v>
      </c>
      <c r="N7000" t="s">
        <v>5913</v>
      </c>
      <c r="O7000">
        <v>0</v>
      </c>
      <c r="P7000">
        <v>0</v>
      </c>
      <c r="Q7000">
        <v>1</v>
      </c>
    </row>
    <row r="7001" spans="1:17" x14ac:dyDescent="0.2">
      <c r="A7001" t="s">
        <v>498</v>
      </c>
      <c r="B7001" t="s">
        <v>134</v>
      </c>
      <c r="C7001" t="s">
        <v>497</v>
      </c>
      <c r="D7001" t="s">
        <v>54</v>
      </c>
      <c r="E7001" t="s">
        <v>6688</v>
      </c>
      <c r="F7001">
        <v>1.7999999999999999E-2</v>
      </c>
      <c r="G7001">
        <v>1.7999999999999999E-2</v>
      </c>
      <c r="H7001">
        <v>1</v>
      </c>
      <c r="J7001" t="s">
        <v>498</v>
      </c>
      <c r="K7001" t="s">
        <v>356</v>
      </c>
      <c r="L7001" t="s">
        <v>480</v>
      </c>
      <c r="M7001" t="s">
        <v>7663</v>
      </c>
      <c r="N7001" t="s">
        <v>5914</v>
      </c>
      <c r="O7001">
        <v>0</v>
      </c>
      <c r="P7001">
        <v>0</v>
      </c>
      <c r="Q7001">
        <v>1</v>
      </c>
    </row>
    <row r="7002" spans="1:17" x14ac:dyDescent="0.2">
      <c r="A7002" t="s">
        <v>498</v>
      </c>
      <c r="B7002" t="s">
        <v>134</v>
      </c>
      <c r="C7002" t="s">
        <v>497</v>
      </c>
      <c r="D7002" t="s">
        <v>54</v>
      </c>
      <c r="E7002" t="s">
        <v>6689</v>
      </c>
      <c r="F7002">
        <v>1.7999999999999999E-2</v>
      </c>
      <c r="G7002">
        <v>1.7999999999999999E-2</v>
      </c>
      <c r="H7002">
        <v>1</v>
      </c>
      <c r="J7002" t="s">
        <v>498</v>
      </c>
      <c r="K7002" t="s">
        <v>356</v>
      </c>
      <c r="L7002" t="s">
        <v>480</v>
      </c>
      <c r="M7002" t="s">
        <v>7663</v>
      </c>
      <c r="N7002" t="s">
        <v>5915</v>
      </c>
      <c r="O7002">
        <v>0</v>
      </c>
      <c r="P7002">
        <v>0</v>
      </c>
      <c r="Q7002">
        <v>1</v>
      </c>
    </row>
    <row r="7003" spans="1:17" x14ac:dyDescent="0.2">
      <c r="A7003" t="s">
        <v>498</v>
      </c>
      <c r="B7003" t="s">
        <v>134</v>
      </c>
      <c r="C7003" t="s">
        <v>497</v>
      </c>
      <c r="D7003" t="s">
        <v>54</v>
      </c>
      <c r="E7003" t="s">
        <v>6690</v>
      </c>
      <c r="F7003">
        <v>1.7999999999999999E-2</v>
      </c>
      <c r="G7003">
        <v>1.7999999999999999E-2</v>
      </c>
      <c r="H7003">
        <v>1</v>
      </c>
      <c r="J7003" t="s">
        <v>498</v>
      </c>
      <c r="K7003" t="s">
        <v>356</v>
      </c>
      <c r="L7003" t="s">
        <v>480</v>
      </c>
      <c r="M7003" t="s">
        <v>7663</v>
      </c>
      <c r="N7003" t="s">
        <v>5916</v>
      </c>
      <c r="O7003">
        <v>0</v>
      </c>
      <c r="P7003">
        <v>0</v>
      </c>
      <c r="Q7003">
        <v>1</v>
      </c>
    </row>
    <row r="7004" spans="1:17" x14ac:dyDescent="0.2">
      <c r="A7004" t="s">
        <v>498</v>
      </c>
      <c r="B7004" t="s">
        <v>134</v>
      </c>
      <c r="C7004" t="s">
        <v>497</v>
      </c>
      <c r="D7004" t="s">
        <v>54</v>
      </c>
      <c r="E7004" t="s">
        <v>6691</v>
      </c>
      <c r="F7004">
        <v>1.7999999999999999E-2</v>
      </c>
      <c r="G7004">
        <v>1.7999999999999999E-2</v>
      </c>
      <c r="H7004">
        <v>1</v>
      </c>
      <c r="J7004" t="s">
        <v>498</v>
      </c>
      <c r="K7004" t="s">
        <v>356</v>
      </c>
      <c r="L7004" t="s">
        <v>480</v>
      </c>
      <c r="M7004" t="s">
        <v>7663</v>
      </c>
      <c r="N7004" t="s">
        <v>5917</v>
      </c>
      <c r="O7004">
        <v>0</v>
      </c>
      <c r="P7004">
        <v>0</v>
      </c>
      <c r="Q7004">
        <v>1</v>
      </c>
    </row>
    <row r="7005" spans="1:17" x14ac:dyDescent="0.2">
      <c r="A7005" t="s">
        <v>498</v>
      </c>
      <c r="B7005" t="s">
        <v>134</v>
      </c>
      <c r="C7005" t="s">
        <v>497</v>
      </c>
      <c r="D7005" t="s">
        <v>54</v>
      </c>
      <c r="E7005" t="s">
        <v>6692</v>
      </c>
      <c r="F7005">
        <v>1.7999999999999999E-2</v>
      </c>
      <c r="G7005">
        <v>1.7999999999999999E-2</v>
      </c>
      <c r="H7005">
        <v>1</v>
      </c>
      <c r="J7005" t="s">
        <v>498</v>
      </c>
      <c r="K7005" t="s">
        <v>356</v>
      </c>
      <c r="L7005" t="s">
        <v>480</v>
      </c>
      <c r="M7005" t="s">
        <v>7663</v>
      </c>
      <c r="N7005" t="s">
        <v>5918</v>
      </c>
      <c r="O7005">
        <v>0</v>
      </c>
      <c r="P7005">
        <v>0</v>
      </c>
      <c r="Q7005">
        <v>1</v>
      </c>
    </row>
    <row r="7006" spans="1:17" x14ac:dyDescent="0.2">
      <c r="A7006" t="s">
        <v>498</v>
      </c>
      <c r="B7006" t="s">
        <v>134</v>
      </c>
      <c r="C7006" t="s">
        <v>497</v>
      </c>
      <c r="D7006" t="s">
        <v>54</v>
      </c>
      <c r="E7006" t="s">
        <v>6693</v>
      </c>
      <c r="F7006">
        <v>1.7000000000000001E-2</v>
      </c>
      <c r="G7006">
        <v>1.7000000000000001E-2</v>
      </c>
      <c r="H7006">
        <v>1</v>
      </c>
      <c r="J7006" t="s">
        <v>498</v>
      </c>
      <c r="K7006" t="s">
        <v>356</v>
      </c>
      <c r="L7006" t="s">
        <v>480</v>
      </c>
      <c r="M7006" t="s">
        <v>7663</v>
      </c>
      <c r="N7006" t="s">
        <v>5919</v>
      </c>
      <c r="O7006">
        <v>0</v>
      </c>
      <c r="P7006">
        <v>0</v>
      </c>
      <c r="Q7006">
        <v>1</v>
      </c>
    </row>
    <row r="7007" spans="1:17" x14ac:dyDescent="0.2">
      <c r="A7007" t="s">
        <v>498</v>
      </c>
      <c r="B7007" t="s">
        <v>134</v>
      </c>
      <c r="C7007" t="s">
        <v>497</v>
      </c>
      <c r="D7007" t="s">
        <v>54</v>
      </c>
      <c r="E7007" t="s">
        <v>6694</v>
      </c>
      <c r="F7007">
        <v>1.7000000000000001E-2</v>
      </c>
      <c r="G7007">
        <v>1.7000000000000001E-2</v>
      </c>
      <c r="H7007">
        <v>1</v>
      </c>
      <c r="J7007" t="s">
        <v>498</v>
      </c>
      <c r="K7007" t="s">
        <v>356</v>
      </c>
      <c r="L7007" t="s">
        <v>480</v>
      </c>
      <c r="M7007" t="s">
        <v>7663</v>
      </c>
      <c r="N7007" t="s">
        <v>5920</v>
      </c>
      <c r="O7007">
        <v>0</v>
      </c>
      <c r="P7007">
        <v>0</v>
      </c>
      <c r="Q7007">
        <v>1</v>
      </c>
    </row>
    <row r="7008" spans="1:17" x14ac:dyDescent="0.2">
      <c r="A7008" t="s">
        <v>498</v>
      </c>
      <c r="B7008" t="s">
        <v>134</v>
      </c>
      <c r="C7008" t="s">
        <v>497</v>
      </c>
      <c r="D7008" t="s">
        <v>54</v>
      </c>
      <c r="E7008" t="s">
        <v>6695</v>
      </c>
      <c r="F7008">
        <v>1.7000000000000001E-2</v>
      </c>
      <c r="G7008">
        <v>1.7000000000000001E-2</v>
      </c>
      <c r="H7008">
        <v>1</v>
      </c>
      <c r="J7008" t="s">
        <v>498</v>
      </c>
      <c r="K7008" t="s">
        <v>356</v>
      </c>
      <c r="L7008" t="s">
        <v>480</v>
      </c>
      <c r="M7008" t="s">
        <v>7663</v>
      </c>
      <c r="N7008" t="s">
        <v>5921</v>
      </c>
      <c r="O7008">
        <v>0</v>
      </c>
      <c r="P7008">
        <v>0</v>
      </c>
      <c r="Q7008">
        <v>1</v>
      </c>
    </row>
    <row r="7009" spans="1:17" x14ac:dyDescent="0.2">
      <c r="A7009" t="s">
        <v>498</v>
      </c>
      <c r="B7009" t="s">
        <v>134</v>
      </c>
      <c r="C7009" t="s">
        <v>497</v>
      </c>
      <c r="D7009" t="s">
        <v>54</v>
      </c>
      <c r="E7009" t="s">
        <v>6696</v>
      </c>
      <c r="F7009">
        <v>1.7000000000000001E-2</v>
      </c>
      <c r="G7009">
        <v>1.7000000000000001E-2</v>
      </c>
      <c r="H7009">
        <v>1</v>
      </c>
      <c r="J7009" t="s">
        <v>498</v>
      </c>
      <c r="K7009" t="s">
        <v>356</v>
      </c>
      <c r="L7009" t="s">
        <v>480</v>
      </c>
      <c r="M7009" t="s">
        <v>7663</v>
      </c>
      <c r="N7009" t="s">
        <v>5922</v>
      </c>
      <c r="O7009">
        <v>0</v>
      </c>
      <c r="P7009">
        <v>0</v>
      </c>
      <c r="Q7009">
        <v>1</v>
      </c>
    </row>
    <row r="7010" spans="1:17" x14ac:dyDescent="0.2">
      <c r="A7010" t="s">
        <v>498</v>
      </c>
      <c r="B7010" t="s">
        <v>134</v>
      </c>
      <c r="C7010" t="s">
        <v>497</v>
      </c>
      <c r="D7010" t="s">
        <v>54</v>
      </c>
      <c r="E7010" t="s">
        <v>6697</v>
      </c>
      <c r="F7010">
        <v>1.4999999999999999E-2</v>
      </c>
      <c r="G7010">
        <v>1.4999999999999999E-2</v>
      </c>
      <c r="H7010">
        <v>1</v>
      </c>
      <c r="J7010" t="s">
        <v>498</v>
      </c>
      <c r="K7010" t="s">
        <v>356</v>
      </c>
      <c r="L7010" t="s">
        <v>480</v>
      </c>
      <c r="M7010" t="s">
        <v>7663</v>
      </c>
      <c r="N7010" t="s">
        <v>5923</v>
      </c>
      <c r="O7010">
        <v>0</v>
      </c>
      <c r="P7010">
        <v>0</v>
      </c>
      <c r="Q7010">
        <v>1</v>
      </c>
    </row>
    <row r="7011" spans="1:17" x14ac:dyDescent="0.2">
      <c r="A7011" t="s">
        <v>498</v>
      </c>
      <c r="B7011" t="s">
        <v>134</v>
      </c>
      <c r="C7011" t="s">
        <v>497</v>
      </c>
      <c r="D7011" t="s">
        <v>54</v>
      </c>
      <c r="E7011" t="s">
        <v>6698</v>
      </c>
      <c r="F7011">
        <v>7.3999999999999996E-2</v>
      </c>
      <c r="G7011">
        <v>7.3999999999999996E-2</v>
      </c>
      <c r="H7011">
        <v>1</v>
      </c>
      <c r="J7011" t="s">
        <v>498</v>
      </c>
      <c r="K7011" t="s">
        <v>356</v>
      </c>
      <c r="L7011" t="s">
        <v>480</v>
      </c>
      <c r="M7011" t="s">
        <v>7663</v>
      </c>
      <c r="N7011" t="s">
        <v>5924</v>
      </c>
      <c r="O7011">
        <v>0</v>
      </c>
      <c r="P7011">
        <v>0</v>
      </c>
      <c r="Q7011">
        <v>1</v>
      </c>
    </row>
    <row r="7012" spans="1:17" x14ac:dyDescent="0.2">
      <c r="A7012" t="s">
        <v>498</v>
      </c>
      <c r="B7012" t="s">
        <v>134</v>
      </c>
      <c r="C7012" t="s">
        <v>497</v>
      </c>
      <c r="D7012" t="s">
        <v>54</v>
      </c>
      <c r="E7012" t="s">
        <v>6699</v>
      </c>
      <c r="F7012">
        <v>1.4999999999999999E-2</v>
      </c>
      <c r="G7012">
        <v>1.4999999999999999E-2</v>
      </c>
      <c r="H7012">
        <v>1</v>
      </c>
      <c r="J7012" t="s">
        <v>498</v>
      </c>
      <c r="K7012" t="s">
        <v>356</v>
      </c>
      <c r="L7012" t="s">
        <v>480</v>
      </c>
      <c r="M7012" t="s">
        <v>7663</v>
      </c>
      <c r="N7012" t="s">
        <v>5925</v>
      </c>
      <c r="O7012">
        <v>0</v>
      </c>
      <c r="P7012">
        <v>0</v>
      </c>
      <c r="Q7012">
        <v>1</v>
      </c>
    </row>
    <row r="7013" spans="1:17" x14ac:dyDescent="0.2">
      <c r="A7013" t="s">
        <v>498</v>
      </c>
      <c r="B7013" t="s">
        <v>134</v>
      </c>
      <c r="C7013" t="s">
        <v>497</v>
      </c>
      <c r="D7013" t="s">
        <v>54</v>
      </c>
      <c r="E7013" t="s">
        <v>6700</v>
      </c>
      <c r="F7013">
        <v>1.7999999999999999E-2</v>
      </c>
      <c r="G7013">
        <v>1.7999999999999999E-2</v>
      </c>
      <c r="H7013">
        <v>1</v>
      </c>
      <c r="J7013" t="s">
        <v>498</v>
      </c>
      <c r="K7013" t="s">
        <v>356</v>
      </c>
      <c r="L7013" t="s">
        <v>480</v>
      </c>
      <c r="M7013" t="s">
        <v>7663</v>
      </c>
      <c r="N7013" t="s">
        <v>5926</v>
      </c>
      <c r="O7013">
        <v>0</v>
      </c>
      <c r="P7013">
        <v>0</v>
      </c>
      <c r="Q7013">
        <v>1</v>
      </c>
    </row>
    <row r="7014" spans="1:17" x14ac:dyDescent="0.2">
      <c r="A7014" t="s">
        <v>498</v>
      </c>
      <c r="B7014" t="s">
        <v>134</v>
      </c>
      <c r="C7014" t="s">
        <v>497</v>
      </c>
      <c r="D7014" t="s">
        <v>54</v>
      </c>
      <c r="E7014" t="s">
        <v>6701</v>
      </c>
      <c r="F7014">
        <v>1.9E-2</v>
      </c>
      <c r="G7014">
        <v>1.9E-2</v>
      </c>
      <c r="H7014">
        <v>1</v>
      </c>
      <c r="J7014" t="s">
        <v>498</v>
      </c>
      <c r="K7014" t="s">
        <v>356</v>
      </c>
      <c r="L7014" t="s">
        <v>480</v>
      </c>
      <c r="M7014" t="s">
        <v>7663</v>
      </c>
      <c r="N7014" t="s">
        <v>5927</v>
      </c>
      <c r="O7014">
        <v>0</v>
      </c>
      <c r="P7014">
        <v>0</v>
      </c>
      <c r="Q7014">
        <v>1</v>
      </c>
    </row>
    <row r="7015" spans="1:17" x14ac:dyDescent="0.2">
      <c r="A7015" t="s">
        <v>498</v>
      </c>
      <c r="B7015" t="s">
        <v>134</v>
      </c>
      <c r="C7015" t="s">
        <v>497</v>
      </c>
      <c r="D7015" t="s">
        <v>54</v>
      </c>
      <c r="E7015" t="s">
        <v>6702</v>
      </c>
      <c r="F7015">
        <v>1.7999999999999999E-2</v>
      </c>
      <c r="G7015">
        <v>1.7999999999999999E-2</v>
      </c>
      <c r="H7015">
        <v>1</v>
      </c>
      <c r="J7015" t="s">
        <v>498</v>
      </c>
      <c r="K7015" t="s">
        <v>356</v>
      </c>
      <c r="L7015" t="s">
        <v>480</v>
      </c>
      <c r="M7015" t="s">
        <v>7663</v>
      </c>
      <c r="N7015" t="s">
        <v>5928</v>
      </c>
      <c r="O7015">
        <v>0</v>
      </c>
      <c r="P7015">
        <v>0</v>
      </c>
      <c r="Q7015">
        <v>1</v>
      </c>
    </row>
    <row r="7016" spans="1:17" x14ac:dyDescent="0.2">
      <c r="A7016" t="s">
        <v>498</v>
      </c>
      <c r="B7016" t="s">
        <v>134</v>
      </c>
      <c r="C7016" t="s">
        <v>497</v>
      </c>
      <c r="D7016" t="s">
        <v>54</v>
      </c>
      <c r="E7016" t="s">
        <v>6703</v>
      </c>
      <c r="F7016">
        <v>1.9E-2</v>
      </c>
      <c r="G7016">
        <v>1.9E-2</v>
      </c>
      <c r="H7016">
        <v>1</v>
      </c>
      <c r="J7016" t="s">
        <v>498</v>
      </c>
      <c r="K7016" t="s">
        <v>356</v>
      </c>
      <c r="L7016" t="s">
        <v>480</v>
      </c>
      <c r="M7016" t="s">
        <v>7663</v>
      </c>
      <c r="N7016" t="s">
        <v>5929</v>
      </c>
      <c r="O7016">
        <v>0</v>
      </c>
      <c r="P7016">
        <v>0</v>
      </c>
      <c r="Q7016">
        <v>1</v>
      </c>
    </row>
    <row r="7017" spans="1:17" x14ac:dyDescent="0.2">
      <c r="A7017" t="s">
        <v>498</v>
      </c>
      <c r="B7017" t="s">
        <v>134</v>
      </c>
      <c r="C7017" t="s">
        <v>497</v>
      </c>
      <c r="D7017" t="s">
        <v>54</v>
      </c>
      <c r="E7017" t="s">
        <v>6704</v>
      </c>
      <c r="F7017">
        <v>1.7999999999999999E-2</v>
      </c>
      <c r="G7017">
        <v>1.7999999999999999E-2</v>
      </c>
      <c r="H7017">
        <v>1</v>
      </c>
      <c r="J7017" t="s">
        <v>498</v>
      </c>
      <c r="K7017" t="s">
        <v>356</v>
      </c>
      <c r="L7017" t="s">
        <v>480</v>
      </c>
      <c r="M7017" t="s">
        <v>7663</v>
      </c>
      <c r="N7017" t="s">
        <v>5930</v>
      </c>
      <c r="O7017">
        <v>0</v>
      </c>
      <c r="P7017">
        <v>0</v>
      </c>
      <c r="Q7017">
        <v>1</v>
      </c>
    </row>
    <row r="7018" spans="1:17" x14ac:dyDescent="0.2">
      <c r="A7018" t="s">
        <v>498</v>
      </c>
      <c r="B7018" t="s">
        <v>134</v>
      </c>
      <c r="C7018" t="s">
        <v>497</v>
      </c>
      <c r="D7018" t="s">
        <v>54</v>
      </c>
      <c r="E7018" t="s">
        <v>6705</v>
      </c>
      <c r="F7018">
        <v>1.7999999999999999E-2</v>
      </c>
      <c r="G7018">
        <v>1.7999999999999999E-2</v>
      </c>
      <c r="H7018">
        <v>1</v>
      </c>
      <c r="J7018" t="s">
        <v>498</v>
      </c>
      <c r="K7018" t="s">
        <v>356</v>
      </c>
      <c r="L7018" t="s">
        <v>480</v>
      </c>
      <c r="M7018" t="s">
        <v>7663</v>
      </c>
      <c r="N7018" t="s">
        <v>5931</v>
      </c>
      <c r="O7018">
        <v>0</v>
      </c>
      <c r="P7018">
        <v>0</v>
      </c>
      <c r="Q7018">
        <v>1</v>
      </c>
    </row>
    <row r="7019" spans="1:17" x14ac:dyDescent="0.2">
      <c r="A7019" t="s">
        <v>498</v>
      </c>
      <c r="B7019" t="s">
        <v>134</v>
      </c>
      <c r="C7019" t="s">
        <v>497</v>
      </c>
      <c r="D7019" t="s">
        <v>54</v>
      </c>
      <c r="E7019" t="s">
        <v>6706</v>
      </c>
      <c r="F7019">
        <v>1.9E-2</v>
      </c>
      <c r="G7019">
        <v>1.9E-2</v>
      </c>
      <c r="H7019">
        <v>1</v>
      </c>
      <c r="J7019" t="s">
        <v>498</v>
      </c>
      <c r="K7019" t="s">
        <v>356</v>
      </c>
      <c r="L7019" t="s">
        <v>480</v>
      </c>
      <c r="M7019" t="s">
        <v>7663</v>
      </c>
      <c r="N7019" t="s">
        <v>5932</v>
      </c>
      <c r="O7019">
        <v>0</v>
      </c>
      <c r="P7019">
        <v>0</v>
      </c>
      <c r="Q7019">
        <v>1</v>
      </c>
    </row>
    <row r="7020" spans="1:17" x14ac:dyDescent="0.2">
      <c r="A7020" t="s">
        <v>498</v>
      </c>
      <c r="B7020" t="s">
        <v>134</v>
      </c>
      <c r="C7020" t="s">
        <v>497</v>
      </c>
      <c r="D7020" t="s">
        <v>54</v>
      </c>
      <c r="E7020" t="s">
        <v>6707</v>
      </c>
      <c r="F7020">
        <v>1.9E-2</v>
      </c>
      <c r="G7020">
        <v>1.9E-2</v>
      </c>
      <c r="H7020">
        <v>1</v>
      </c>
      <c r="J7020" t="s">
        <v>498</v>
      </c>
      <c r="K7020" t="s">
        <v>356</v>
      </c>
      <c r="L7020" t="s">
        <v>480</v>
      </c>
      <c r="M7020" t="s">
        <v>7663</v>
      </c>
      <c r="N7020" t="s">
        <v>5933</v>
      </c>
      <c r="O7020">
        <v>0</v>
      </c>
      <c r="P7020">
        <v>0</v>
      </c>
      <c r="Q7020">
        <v>1</v>
      </c>
    </row>
    <row r="7021" spans="1:17" x14ac:dyDescent="0.2">
      <c r="A7021" t="s">
        <v>498</v>
      </c>
      <c r="B7021" t="s">
        <v>134</v>
      </c>
      <c r="C7021" t="s">
        <v>497</v>
      </c>
      <c r="D7021" t="s">
        <v>54</v>
      </c>
      <c r="E7021" t="s">
        <v>6708</v>
      </c>
      <c r="F7021">
        <v>1.9E-2</v>
      </c>
      <c r="G7021">
        <v>1.9E-2</v>
      </c>
      <c r="H7021">
        <v>1</v>
      </c>
      <c r="J7021" t="s">
        <v>498</v>
      </c>
      <c r="K7021" t="s">
        <v>356</v>
      </c>
      <c r="L7021" t="s">
        <v>480</v>
      </c>
      <c r="M7021" t="s">
        <v>7663</v>
      </c>
      <c r="N7021" t="s">
        <v>5934</v>
      </c>
      <c r="O7021">
        <v>1E-3</v>
      </c>
      <c r="P7021">
        <v>1E-3</v>
      </c>
      <c r="Q7021">
        <v>1</v>
      </c>
    </row>
    <row r="7022" spans="1:17" x14ac:dyDescent="0.2">
      <c r="A7022" t="s">
        <v>498</v>
      </c>
      <c r="B7022" t="s">
        <v>134</v>
      </c>
      <c r="C7022" t="s">
        <v>497</v>
      </c>
      <c r="D7022" t="s">
        <v>54</v>
      </c>
      <c r="E7022" t="s">
        <v>6709</v>
      </c>
      <c r="F7022">
        <v>1.9E-2</v>
      </c>
      <c r="G7022">
        <v>1.9E-2</v>
      </c>
      <c r="H7022">
        <v>1</v>
      </c>
      <c r="J7022" t="s">
        <v>498</v>
      </c>
      <c r="K7022" t="s">
        <v>356</v>
      </c>
      <c r="L7022" t="s">
        <v>480</v>
      </c>
      <c r="M7022" t="s">
        <v>7663</v>
      </c>
      <c r="N7022" t="s">
        <v>5935</v>
      </c>
      <c r="O7022">
        <v>1E-3</v>
      </c>
      <c r="P7022">
        <v>1E-3</v>
      </c>
      <c r="Q7022">
        <v>1</v>
      </c>
    </row>
    <row r="7023" spans="1:17" x14ac:dyDescent="0.2">
      <c r="A7023" t="s">
        <v>498</v>
      </c>
      <c r="B7023" t="s">
        <v>134</v>
      </c>
      <c r="C7023" t="s">
        <v>497</v>
      </c>
      <c r="D7023" t="s">
        <v>54</v>
      </c>
      <c r="E7023" t="s">
        <v>6710</v>
      </c>
      <c r="F7023">
        <v>1.7999999999999999E-2</v>
      </c>
      <c r="G7023">
        <v>1.7999999999999999E-2</v>
      </c>
      <c r="H7023">
        <v>1</v>
      </c>
      <c r="J7023" t="s">
        <v>498</v>
      </c>
      <c r="K7023" t="s">
        <v>356</v>
      </c>
      <c r="L7023" t="s">
        <v>480</v>
      </c>
      <c r="M7023" t="s">
        <v>7663</v>
      </c>
      <c r="N7023" t="s">
        <v>5936</v>
      </c>
      <c r="O7023">
        <v>0</v>
      </c>
      <c r="P7023">
        <v>0</v>
      </c>
      <c r="Q7023">
        <v>1</v>
      </c>
    </row>
    <row r="7024" spans="1:17" x14ac:dyDescent="0.2">
      <c r="A7024" t="s">
        <v>498</v>
      </c>
      <c r="B7024" t="s">
        <v>134</v>
      </c>
      <c r="C7024" t="s">
        <v>497</v>
      </c>
      <c r="D7024" t="s">
        <v>54</v>
      </c>
      <c r="E7024" t="s">
        <v>6711</v>
      </c>
      <c r="F7024">
        <v>1.7999999999999999E-2</v>
      </c>
      <c r="G7024">
        <v>1.7999999999999999E-2</v>
      </c>
      <c r="H7024">
        <v>1</v>
      </c>
      <c r="J7024" t="s">
        <v>498</v>
      </c>
      <c r="K7024" t="s">
        <v>356</v>
      </c>
      <c r="L7024" t="s">
        <v>480</v>
      </c>
      <c r="M7024" t="s">
        <v>7663</v>
      </c>
      <c r="N7024" t="s">
        <v>5937</v>
      </c>
      <c r="O7024">
        <v>0</v>
      </c>
      <c r="P7024">
        <v>0</v>
      </c>
      <c r="Q7024">
        <v>1</v>
      </c>
    </row>
    <row r="7025" spans="1:17" x14ac:dyDescent="0.2">
      <c r="A7025" t="s">
        <v>498</v>
      </c>
      <c r="B7025" t="s">
        <v>134</v>
      </c>
      <c r="C7025" t="s">
        <v>497</v>
      </c>
      <c r="D7025" t="s">
        <v>54</v>
      </c>
      <c r="E7025" t="s">
        <v>6712</v>
      </c>
      <c r="F7025">
        <v>1.7999999999999999E-2</v>
      </c>
      <c r="G7025">
        <v>1.7999999999999999E-2</v>
      </c>
      <c r="H7025">
        <v>1</v>
      </c>
      <c r="J7025" t="s">
        <v>498</v>
      </c>
      <c r="K7025" t="s">
        <v>356</v>
      </c>
      <c r="L7025" t="s">
        <v>480</v>
      </c>
      <c r="M7025" t="s">
        <v>7663</v>
      </c>
      <c r="N7025" t="s">
        <v>5938</v>
      </c>
      <c r="O7025">
        <v>0</v>
      </c>
      <c r="P7025">
        <v>0</v>
      </c>
      <c r="Q7025">
        <v>1</v>
      </c>
    </row>
    <row r="7026" spans="1:17" x14ac:dyDescent="0.2">
      <c r="A7026" t="s">
        <v>498</v>
      </c>
      <c r="B7026" t="s">
        <v>134</v>
      </c>
      <c r="C7026" t="s">
        <v>497</v>
      </c>
      <c r="D7026" t="s">
        <v>54</v>
      </c>
      <c r="E7026" t="s">
        <v>6713</v>
      </c>
      <c r="F7026">
        <v>1.7999999999999999E-2</v>
      </c>
      <c r="G7026">
        <v>1.7999999999999999E-2</v>
      </c>
      <c r="H7026">
        <v>1</v>
      </c>
      <c r="J7026" t="s">
        <v>498</v>
      </c>
      <c r="K7026" t="s">
        <v>356</v>
      </c>
      <c r="L7026" t="s">
        <v>480</v>
      </c>
      <c r="M7026" t="s">
        <v>7663</v>
      </c>
      <c r="N7026" t="s">
        <v>5939</v>
      </c>
      <c r="O7026">
        <v>0</v>
      </c>
      <c r="P7026">
        <v>0</v>
      </c>
      <c r="Q7026">
        <v>1</v>
      </c>
    </row>
    <row r="7027" spans="1:17" x14ac:dyDescent="0.2">
      <c r="A7027" t="s">
        <v>498</v>
      </c>
      <c r="B7027" t="s">
        <v>134</v>
      </c>
      <c r="C7027" t="s">
        <v>497</v>
      </c>
      <c r="D7027" t="s">
        <v>54</v>
      </c>
      <c r="E7027" t="s">
        <v>6714</v>
      </c>
      <c r="F7027">
        <v>1.7999999999999999E-2</v>
      </c>
      <c r="G7027">
        <v>1.7999999999999999E-2</v>
      </c>
      <c r="H7027">
        <v>1</v>
      </c>
      <c r="J7027" t="s">
        <v>498</v>
      </c>
      <c r="K7027" t="s">
        <v>356</v>
      </c>
      <c r="L7027" t="s">
        <v>480</v>
      </c>
      <c r="M7027" t="s">
        <v>7663</v>
      </c>
      <c r="N7027" t="s">
        <v>5940</v>
      </c>
      <c r="O7027">
        <v>0</v>
      </c>
      <c r="P7027">
        <v>0</v>
      </c>
      <c r="Q7027">
        <v>1</v>
      </c>
    </row>
    <row r="7028" spans="1:17" x14ac:dyDescent="0.2">
      <c r="A7028" t="s">
        <v>498</v>
      </c>
      <c r="B7028" t="s">
        <v>134</v>
      </c>
      <c r="C7028" t="s">
        <v>497</v>
      </c>
      <c r="D7028" t="s">
        <v>54</v>
      </c>
      <c r="E7028" t="s">
        <v>6715</v>
      </c>
      <c r="F7028">
        <v>1.7999999999999999E-2</v>
      </c>
      <c r="G7028">
        <v>1.7999999999999999E-2</v>
      </c>
      <c r="H7028">
        <v>1</v>
      </c>
      <c r="J7028" t="s">
        <v>498</v>
      </c>
      <c r="K7028" t="s">
        <v>356</v>
      </c>
      <c r="L7028" t="s">
        <v>480</v>
      </c>
      <c r="M7028" t="s">
        <v>7663</v>
      </c>
      <c r="N7028" t="s">
        <v>5941</v>
      </c>
      <c r="O7028">
        <v>0</v>
      </c>
      <c r="P7028">
        <v>0</v>
      </c>
      <c r="Q7028">
        <v>1</v>
      </c>
    </row>
    <row r="7029" spans="1:17" x14ac:dyDescent="0.2">
      <c r="A7029" t="s">
        <v>498</v>
      </c>
      <c r="B7029" t="s">
        <v>134</v>
      </c>
      <c r="C7029" t="s">
        <v>497</v>
      </c>
      <c r="D7029" t="s">
        <v>54</v>
      </c>
      <c r="E7029" t="s">
        <v>6716</v>
      </c>
      <c r="F7029">
        <v>1.7000000000000001E-2</v>
      </c>
      <c r="G7029">
        <v>1.7000000000000001E-2</v>
      </c>
      <c r="H7029">
        <v>1</v>
      </c>
      <c r="J7029" t="s">
        <v>498</v>
      </c>
      <c r="K7029" t="s">
        <v>356</v>
      </c>
      <c r="L7029" t="s">
        <v>480</v>
      </c>
      <c r="M7029" t="s">
        <v>7663</v>
      </c>
      <c r="N7029" t="s">
        <v>5942</v>
      </c>
      <c r="O7029">
        <v>0</v>
      </c>
      <c r="P7029">
        <v>0</v>
      </c>
      <c r="Q7029">
        <v>1</v>
      </c>
    </row>
    <row r="7030" spans="1:17" x14ac:dyDescent="0.2">
      <c r="A7030" t="s">
        <v>498</v>
      </c>
      <c r="B7030" t="s">
        <v>134</v>
      </c>
      <c r="C7030" t="s">
        <v>497</v>
      </c>
      <c r="D7030" t="s">
        <v>54</v>
      </c>
      <c r="E7030" t="s">
        <v>6717</v>
      </c>
      <c r="F7030">
        <v>1.7000000000000001E-2</v>
      </c>
      <c r="G7030">
        <v>1.7000000000000001E-2</v>
      </c>
      <c r="H7030">
        <v>1</v>
      </c>
      <c r="J7030" t="s">
        <v>498</v>
      </c>
      <c r="K7030" t="s">
        <v>356</v>
      </c>
      <c r="L7030" t="s">
        <v>480</v>
      </c>
      <c r="M7030" t="s">
        <v>7663</v>
      </c>
      <c r="N7030" t="s">
        <v>5943</v>
      </c>
      <c r="O7030">
        <v>0</v>
      </c>
      <c r="P7030">
        <v>0</v>
      </c>
      <c r="Q7030">
        <v>1</v>
      </c>
    </row>
    <row r="7031" spans="1:17" x14ac:dyDescent="0.2">
      <c r="A7031" t="s">
        <v>498</v>
      </c>
      <c r="B7031" t="s">
        <v>134</v>
      </c>
      <c r="C7031" t="s">
        <v>497</v>
      </c>
      <c r="D7031" t="s">
        <v>54</v>
      </c>
      <c r="E7031" t="s">
        <v>6718</v>
      </c>
      <c r="F7031">
        <v>1.7000000000000001E-2</v>
      </c>
      <c r="G7031">
        <v>1.7000000000000001E-2</v>
      </c>
      <c r="H7031">
        <v>1</v>
      </c>
      <c r="J7031" t="s">
        <v>498</v>
      </c>
      <c r="K7031" t="s">
        <v>356</v>
      </c>
      <c r="L7031" t="s">
        <v>480</v>
      </c>
      <c r="M7031" t="s">
        <v>7663</v>
      </c>
      <c r="N7031" t="s">
        <v>5944</v>
      </c>
      <c r="O7031">
        <v>0</v>
      </c>
      <c r="P7031">
        <v>0</v>
      </c>
      <c r="Q7031">
        <v>1</v>
      </c>
    </row>
    <row r="7032" spans="1:17" x14ac:dyDescent="0.2">
      <c r="A7032" t="s">
        <v>498</v>
      </c>
      <c r="B7032" t="s">
        <v>134</v>
      </c>
      <c r="C7032" t="s">
        <v>497</v>
      </c>
      <c r="D7032" t="s">
        <v>54</v>
      </c>
      <c r="E7032" t="s">
        <v>6719</v>
      </c>
      <c r="F7032">
        <v>1.7000000000000001E-2</v>
      </c>
      <c r="G7032">
        <v>1.7000000000000001E-2</v>
      </c>
      <c r="H7032">
        <v>1</v>
      </c>
      <c r="J7032" t="s">
        <v>498</v>
      </c>
      <c r="K7032" t="s">
        <v>356</v>
      </c>
      <c r="L7032" t="s">
        <v>480</v>
      </c>
      <c r="M7032" t="s">
        <v>7663</v>
      </c>
      <c r="N7032" t="s">
        <v>5945</v>
      </c>
      <c r="O7032">
        <v>0</v>
      </c>
      <c r="P7032">
        <v>0</v>
      </c>
      <c r="Q7032">
        <v>1</v>
      </c>
    </row>
    <row r="7033" spans="1:17" x14ac:dyDescent="0.2">
      <c r="A7033" t="s">
        <v>498</v>
      </c>
      <c r="B7033" t="s">
        <v>134</v>
      </c>
      <c r="C7033" t="s">
        <v>497</v>
      </c>
      <c r="D7033" t="s">
        <v>54</v>
      </c>
      <c r="E7033" t="s">
        <v>6720</v>
      </c>
      <c r="F7033">
        <v>1.7000000000000001E-2</v>
      </c>
      <c r="G7033">
        <v>1.7000000000000001E-2</v>
      </c>
      <c r="H7033">
        <v>1</v>
      </c>
      <c r="J7033" t="s">
        <v>498</v>
      </c>
      <c r="K7033" t="s">
        <v>356</v>
      </c>
      <c r="L7033" t="s">
        <v>480</v>
      </c>
      <c r="M7033" t="s">
        <v>7663</v>
      </c>
      <c r="N7033" t="s">
        <v>5946</v>
      </c>
      <c r="O7033">
        <v>0</v>
      </c>
      <c r="P7033">
        <v>0</v>
      </c>
      <c r="Q7033">
        <v>1</v>
      </c>
    </row>
    <row r="7034" spans="1:17" x14ac:dyDescent="0.2">
      <c r="A7034" t="s">
        <v>498</v>
      </c>
      <c r="B7034" t="s">
        <v>134</v>
      </c>
      <c r="C7034" t="s">
        <v>497</v>
      </c>
      <c r="D7034" t="s">
        <v>54</v>
      </c>
      <c r="E7034" t="s">
        <v>6721</v>
      </c>
      <c r="F7034">
        <v>1.7000000000000001E-2</v>
      </c>
      <c r="G7034">
        <v>1.7000000000000001E-2</v>
      </c>
      <c r="H7034">
        <v>1</v>
      </c>
      <c r="J7034" t="s">
        <v>498</v>
      </c>
      <c r="K7034" t="s">
        <v>356</v>
      </c>
      <c r="L7034" t="s">
        <v>480</v>
      </c>
      <c r="M7034" t="s">
        <v>7663</v>
      </c>
      <c r="N7034" t="s">
        <v>5947</v>
      </c>
      <c r="O7034">
        <v>0</v>
      </c>
      <c r="P7034">
        <v>0</v>
      </c>
      <c r="Q7034">
        <v>1</v>
      </c>
    </row>
    <row r="7035" spans="1:17" x14ac:dyDescent="0.2">
      <c r="A7035" t="s">
        <v>498</v>
      </c>
      <c r="B7035" t="s">
        <v>134</v>
      </c>
      <c r="C7035" t="s">
        <v>497</v>
      </c>
      <c r="D7035" t="s">
        <v>54</v>
      </c>
      <c r="E7035" t="s">
        <v>6722</v>
      </c>
      <c r="F7035">
        <v>6.4000000000000001E-2</v>
      </c>
      <c r="G7035">
        <v>6.4000000000000001E-2</v>
      </c>
      <c r="H7035">
        <v>1</v>
      </c>
      <c r="J7035" t="s">
        <v>498</v>
      </c>
      <c r="K7035" t="s">
        <v>356</v>
      </c>
      <c r="L7035" t="s">
        <v>480</v>
      </c>
      <c r="M7035" t="s">
        <v>7663</v>
      </c>
      <c r="N7035" t="s">
        <v>5948</v>
      </c>
      <c r="O7035">
        <v>0</v>
      </c>
      <c r="P7035">
        <v>0</v>
      </c>
      <c r="Q7035">
        <v>1</v>
      </c>
    </row>
    <row r="7036" spans="1:17" x14ac:dyDescent="0.2">
      <c r="A7036" t="s">
        <v>498</v>
      </c>
      <c r="B7036" t="s">
        <v>134</v>
      </c>
      <c r="C7036" t="s">
        <v>497</v>
      </c>
      <c r="D7036" t="s">
        <v>54</v>
      </c>
      <c r="E7036" t="s">
        <v>6723</v>
      </c>
      <c r="F7036">
        <v>1.7000000000000001E-2</v>
      </c>
      <c r="G7036">
        <v>1.7000000000000001E-2</v>
      </c>
      <c r="H7036">
        <v>1</v>
      </c>
      <c r="J7036" t="s">
        <v>498</v>
      </c>
      <c r="K7036" t="s">
        <v>356</v>
      </c>
      <c r="L7036" t="s">
        <v>480</v>
      </c>
      <c r="M7036" t="s">
        <v>7663</v>
      </c>
      <c r="N7036" t="s">
        <v>5949</v>
      </c>
      <c r="O7036">
        <v>0</v>
      </c>
      <c r="P7036">
        <v>0</v>
      </c>
      <c r="Q7036">
        <v>1</v>
      </c>
    </row>
    <row r="7037" spans="1:17" x14ac:dyDescent="0.2">
      <c r="A7037" t="s">
        <v>498</v>
      </c>
      <c r="B7037" t="s">
        <v>134</v>
      </c>
      <c r="C7037" t="s">
        <v>497</v>
      </c>
      <c r="D7037" t="s">
        <v>54</v>
      </c>
      <c r="E7037" t="s">
        <v>6724</v>
      </c>
      <c r="F7037">
        <v>1.7000000000000001E-2</v>
      </c>
      <c r="G7037">
        <v>1.7000000000000001E-2</v>
      </c>
      <c r="H7037">
        <v>1</v>
      </c>
      <c r="J7037" t="s">
        <v>498</v>
      </c>
      <c r="K7037" t="s">
        <v>356</v>
      </c>
      <c r="L7037" t="s">
        <v>480</v>
      </c>
      <c r="M7037" t="s">
        <v>7663</v>
      </c>
      <c r="N7037" t="s">
        <v>5950</v>
      </c>
      <c r="O7037">
        <v>0</v>
      </c>
      <c r="P7037">
        <v>0</v>
      </c>
      <c r="Q7037">
        <v>1</v>
      </c>
    </row>
    <row r="7038" spans="1:17" x14ac:dyDescent="0.2">
      <c r="A7038" t="s">
        <v>498</v>
      </c>
      <c r="B7038" t="s">
        <v>134</v>
      </c>
      <c r="C7038" t="s">
        <v>497</v>
      </c>
      <c r="D7038" t="s">
        <v>54</v>
      </c>
      <c r="E7038" t="s">
        <v>6725</v>
      </c>
      <c r="F7038">
        <v>1.7999999999999999E-2</v>
      </c>
      <c r="G7038">
        <v>1.7999999999999999E-2</v>
      </c>
      <c r="H7038">
        <v>1</v>
      </c>
      <c r="J7038" t="s">
        <v>498</v>
      </c>
      <c r="K7038" t="s">
        <v>356</v>
      </c>
      <c r="L7038" t="s">
        <v>480</v>
      </c>
      <c r="M7038" t="s">
        <v>7663</v>
      </c>
      <c r="N7038" t="s">
        <v>5951</v>
      </c>
      <c r="O7038">
        <v>0</v>
      </c>
      <c r="P7038">
        <v>0</v>
      </c>
      <c r="Q7038">
        <v>1</v>
      </c>
    </row>
    <row r="7039" spans="1:17" x14ac:dyDescent="0.2">
      <c r="A7039" t="s">
        <v>498</v>
      </c>
      <c r="B7039" t="s">
        <v>134</v>
      </c>
      <c r="C7039" t="s">
        <v>497</v>
      </c>
      <c r="D7039" t="s">
        <v>54</v>
      </c>
      <c r="E7039" t="s">
        <v>6726</v>
      </c>
      <c r="F7039">
        <v>1.7999999999999999E-2</v>
      </c>
      <c r="G7039">
        <v>1.7999999999999999E-2</v>
      </c>
      <c r="H7039">
        <v>1</v>
      </c>
      <c r="J7039" t="s">
        <v>498</v>
      </c>
      <c r="K7039" t="s">
        <v>356</v>
      </c>
      <c r="L7039" t="s">
        <v>480</v>
      </c>
      <c r="M7039" t="s">
        <v>7663</v>
      </c>
      <c r="N7039" t="s">
        <v>5952</v>
      </c>
      <c r="O7039">
        <v>0</v>
      </c>
      <c r="P7039">
        <v>0</v>
      </c>
      <c r="Q7039">
        <v>1</v>
      </c>
    </row>
    <row r="7040" spans="1:17" x14ac:dyDescent="0.2">
      <c r="A7040" t="s">
        <v>498</v>
      </c>
      <c r="B7040" t="s">
        <v>134</v>
      </c>
      <c r="C7040" t="s">
        <v>497</v>
      </c>
      <c r="D7040" t="s">
        <v>54</v>
      </c>
      <c r="E7040" t="s">
        <v>6727</v>
      </c>
      <c r="F7040">
        <v>1.7999999999999999E-2</v>
      </c>
      <c r="G7040">
        <v>1.7999999999999999E-2</v>
      </c>
      <c r="H7040">
        <v>1</v>
      </c>
      <c r="J7040" t="s">
        <v>498</v>
      </c>
      <c r="K7040" t="s">
        <v>356</v>
      </c>
      <c r="L7040" t="s">
        <v>480</v>
      </c>
      <c r="M7040" t="s">
        <v>7663</v>
      </c>
      <c r="N7040" t="s">
        <v>5953</v>
      </c>
      <c r="O7040">
        <v>0</v>
      </c>
      <c r="P7040">
        <v>0</v>
      </c>
      <c r="Q7040">
        <v>1</v>
      </c>
    </row>
    <row r="7041" spans="1:17" x14ac:dyDescent="0.2">
      <c r="A7041" t="s">
        <v>498</v>
      </c>
      <c r="B7041" t="s">
        <v>134</v>
      </c>
      <c r="C7041" t="s">
        <v>497</v>
      </c>
      <c r="D7041" t="s">
        <v>54</v>
      </c>
      <c r="E7041" t="s">
        <v>6728</v>
      </c>
      <c r="F7041">
        <v>1.7999999999999999E-2</v>
      </c>
      <c r="G7041">
        <v>1.7999999999999999E-2</v>
      </c>
      <c r="H7041">
        <v>1</v>
      </c>
      <c r="J7041" t="s">
        <v>498</v>
      </c>
      <c r="K7041" t="s">
        <v>356</v>
      </c>
      <c r="L7041" t="s">
        <v>480</v>
      </c>
      <c r="M7041" t="s">
        <v>7663</v>
      </c>
      <c r="N7041" t="s">
        <v>5954</v>
      </c>
      <c r="O7041">
        <v>0</v>
      </c>
      <c r="P7041">
        <v>0</v>
      </c>
      <c r="Q7041">
        <v>1</v>
      </c>
    </row>
    <row r="7042" spans="1:17" x14ac:dyDescent="0.2">
      <c r="A7042" t="s">
        <v>498</v>
      </c>
      <c r="B7042" t="s">
        <v>134</v>
      </c>
      <c r="C7042" t="s">
        <v>497</v>
      </c>
      <c r="D7042" t="s">
        <v>54</v>
      </c>
      <c r="E7042" t="s">
        <v>6729</v>
      </c>
      <c r="F7042">
        <v>1.7999999999999999E-2</v>
      </c>
      <c r="G7042">
        <v>1.7999999999999999E-2</v>
      </c>
      <c r="H7042">
        <v>1</v>
      </c>
      <c r="J7042" t="s">
        <v>498</v>
      </c>
      <c r="K7042" t="s">
        <v>356</v>
      </c>
      <c r="L7042" t="s">
        <v>480</v>
      </c>
      <c r="M7042" t="s">
        <v>7663</v>
      </c>
      <c r="N7042" t="s">
        <v>5955</v>
      </c>
      <c r="O7042">
        <v>0</v>
      </c>
      <c r="P7042">
        <v>0</v>
      </c>
      <c r="Q7042">
        <v>1</v>
      </c>
    </row>
    <row r="7043" spans="1:17" x14ac:dyDescent="0.2">
      <c r="A7043" t="s">
        <v>498</v>
      </c>
      <c r="B7043" t="s">
        <v>134</v>
      </c>
      <c r="C7043" t="s">
        <v>497</v>
      </c>
      <c r="D7043" t="s">
        <v>54</v>
      </c>
      <c r="E7043" t="s">
        <v>6730</v>
      </c>
      <c r="F7043">
        <v>1.7999999999999999E-2</v>
      </c>
      <c r="G7043">
        <v>1.7999999999999999E-2</v>
      </c>
      <c r="H7043">
        <v>1</v>
      </c>
      <c r="J7043" t="s">
        <v>498</v>
      </c>
      <c r="K7043" t="s">
        <v>356</v>
      </c>
      <c r="L7043" t="s">
        <v>480</v>
      </c>
      <c r="M7043" t="s">
        <v>7663</v>
      </c>
      <c r="N7043" t="s">
        <v>5956</v>
      </c>
      <c r="O7043">
        <v>0</v>
      </c>
      <c r="P7043">
        <v>0</v>
      </c>
      <c r="Q7043">
        <v>1</v>
      </c>
    </row>
    <row r="7044" spans="1:17" x14ac:dyDescent="0.2">
      <c r="A7044" t="s">
        <v>498</v>
      </c>
      <c r="B7044" t="s">
        <v>134</v>
      </c>
      <c r="C7044" t="s">
        <v>497</v>
      </c>
      <c r="D7044" t="s">
        <v>54</v>
      </c>
      <c r="E7044" t="s">
        <v>6731</v>
      </c>
      <c r="F7044">
        <v>1.7999999999999999E-2</v>
      </c>
      <c r="G7044">
        <v>1.7999999999999999E-2</v>
      </c>
      <c r="H7044">
        <v>1</v>
      </c>
      <c r="J7044" t="s">
        <v>498</v>
      </c>
      <c r="K7044" t="s">
        <v>356</v>
      </c>
      <c r="L7044" t="s">
        <v>480</v>
      </c>
      <c r="M7044" t="s">
        <v>7663</v>
      </c>
      <c r="N7044" t="s">
        <v>5957</v>
      </c>
      <c r="O7044">
        <v>0</v>
      </c>
      <c r="P7044">
        <v>0</v>
      </c>
      <c r="Q7044">
        <v>1</v>
      </c>
    </row>
    <row r="7045" spans="1:17" x14ac:dyDescent="0.2">
      <c r="A7045" t="s">
        <v>498</v>
      </c>
      <c r="B7045" t="s">
        <v>134</v>
      </c>
      <c r="C7045" t="s">
        <v>497</v>
      </c>
      <c r="D7045" t="s">
        <v>54</v>
      </c>
      <c r="E7045" t="s">
        <v>6732</v>
      </c>
      <c r="F7045">
        <v>1.9E-2</v>
      </c>
      <c r="G7045">
        <v>1.7999999999999999E-2</v>
      </c>
      <c r="H7045">
        <v>1</v>
      </c>
      <c r="J7045" t="s">
        <v>498</v>
      </c>
      <c r="K7045" t="s">
        <v>356</v>
      </c>
      <c r="L7045" t="s">
        <v>480</v>
      </c>
      <c r="M7045" t="s">
        <v>7663</v>
      </c>
      <c r="N7045" t="s">
        <v>5958</v>
      </c>
      <c r="O7045">
        <v>0</v>
      </c>
      <c r="P7045">
        <v>0</v>
      </c>
      <c r="Q7045">
        <v>1</v>
      </c>
    </row>
    <row r="7046" spans="1:17" x14ac:dyDescent="0.2">
      <c r="A7046" t="s">
        <v>498</v>
      </c>
      <c r="B7046" t="s">
        <v>134</v>
      </c>
      <c r="C7046" t="s">
        <v>497</v>
      </c>
      <c r="D7046" t="s">
        <v>54</v>
      </c>
      <c r="E7046" t="s">
        <v>6733</v>
      </c>
      <c r="F7046">
        <v>8.1000000000000003E-2</v>
      </c>
      <c r="G7046">
        <v>8.1000000000000003E-2</v>
      </c>
      <c r="H7046">
        <v>1</v>
      </c>
      <c r="J7046" t="s">
        <v>498</v>
      </c>
      <c r="K7046" t="s">
        <v>356</v>
      </c>
      <c r="L7046" t="s">
        <v>480</v>
      </c>
      <c r="M7046" t="s">
        <v>7663</v>
      </c>
      <c r="N7046" t="s">
        <v>5959</v>
      </c>
      <c r="O7046">
        <v>0</v>
      </c>
      <c r="P7046">
        <v>0</v>
      </c>
      <c r="Q7046">
        <v>1</v>
      </c>
    </row>
    <row r="7047" spans="1:17" x14ac:dyDescent="0.2">
      <c r="A7047" t="s">
        <v>498</v>
      </c>
      <c r="B7047" t="s">
        <v>134</v>
      </c>
      <c r="C7047" t="s">
        <v>497</v>
      </c>
      <c r="D7047" t="s">
        <v>54</v>
      </c>
      <c r="E7047" t="s">
        <v>6734</v>
      </c>
      <c r="F7047">
        <v>1.7999999999999999E-2</v>
      </c>
      <c r="G7047">
        <v>1.7999999999999999E-2</v>
      </c>
      <c r="H7047">
        <v>1</v>
      </c>
      <c r="J7047" t="s">
        <v>498</v>
      </c>
      <c r="K7047" t="s">
        <v>356</v>
      </c>
      <c r="L7047" t="s">
        <v>480</v>
      </c>
      <c r="M7047" t="s">
        <v>7663</v>
      </c>
      <c r="N7047" t="s">
        <v>5960</v>
      </c>
      <c r="O7047">
        <v>0</v>
      </c>
      <c r="P7047">
        <v>0</v>
      </c>
      <c r="Q7047">
        <v>1</v>
      </c>
    </row>
    <row r="7048" spans="1:17" x14ac:dyDescent="0.2">
      <c r="A7048" t="s">
        <v>498</v>
      </c>
      <c r="B7048" t="s">
        <v>134</v>
      </c>
      <c r="C7048" t="s">
        <v>497</v>
      </c>
      <c r="D7048" t="s">
        <v>54</v>
      </c>
      <c r="E7048" t="s">
        <v>6735</v>
      </c>
      <c r="F7048">
        <v>1.7999999999999999E-2</v>
      </c>
      <c r="G7048">
        <v>1.7999999999999999E-2</v>
      </c>
      <c r="H7048">
        <v>1</v>
      </c>
      <c r="J7048" t="s">
        <v>498</v>
      </c>
      <c r="K7048" t="s">
        <v>356</v>
      </c>
      <c r="L7048" t="s">
        <v>480</v>
      </c>
      <c r="M7048" t="s">
        <v>7663</v>
      </c>
      <c r="N7048" t="s">
        <v>5961</v>
      </c>
      <c r="O7048">
        <v>0</v>
      </c>
      <c r="P7048">
        <v>0</v>
      </c>
      <c r="Q7048">
        <v>1</v>
      </c>
    </row>
    <row r="7049" spans="1:17" x14ac:dyDescent="0.2">
      <c r="A7049" t="s">
        <v>498</v>
      </c>
      <c r="B7049" t="s">
        <v>134</v>
      </c>
      <c r="C7049" t="s">
        <v>497</v>
      </c>
      <c r="D7049" t="s">
        <v>54</v>
      </c>
      <c r="E7049" t="s">
        <v>6736</v>
      </c>
      <c r="F7049">
        <v>1.7999999999999999E-2</v>
      </c>
      <c r="G7049">
        <v>1.7999999999999999E-2</v>
      </c>
      <c r="H7049">
        <v>1</v>
      </c>
      <c r="J7049" t="s">
        <v>498</v>
      </c>
      <c r="K7049" t="s">
        <v>356</v>
      </c>
      <c r="L7049" t="s">
        <v>480</v>
      </c>
      <c r="M7049" t="s">
        <v>7663</v>
      </c>
      <c r="N7049" t="s">
        <v>5962</v>
      </c>
      <c r="O7049">
        <v>0</v>
      </c>
      <c r="P7049">
        <v>0</v>
      </c>
      <c r="Q7049">
        <v>1</v>
      </c>
    </row>
    <row r="7050" spans="1:17" x14ac:dyDescent="0.2">
      <c r="A7050" t="s">
        <v>498</v>
      </c>
      <c r="B7050" t="s">
        <v>134</v>
      </c>
      <c r="C7050" t="s">
        <v>497</v>
      </c>
      <c r="D7050" t="s">
        <v>54</v>
      </c>
      <c r="E7050" t="s">
        <v>6737</v>
      </c>
      <c r="F7050">
        <v>1.7999999999999999E-2</v>
      </c>
      <c r="G7050">
        <v>1.7999999999999999E-2</v>
      </c>
      <c r="H7050">
        <v>1</v>
      </c>
      <c r="J7050" t="s">
        <v>498</v>
      </c>
      <c r="K7050" t="s">
        <v>356</v>
      </c>
      <c r="L7050" t="s">
        <v>480</v>
      </c>
      <c r="M7050" t="s">
        <v>7663</v>
      </c>
      <c r="N7050" t="s">
        <v>5963</v>
      </c>
      <c r="O7050">
        <v>0</v>
      </c>
      <c r="P7050">
        <v>0</v>
      </c>
      <c r="Q7050">
        <v>1</v>
      </c>
    </row>
    <row r="7051" spans="1:17" x14ac:dyDescent="0.2">
      <c r="A7051" t="s">
        <v>498</v>
      </c>
      <c r="B7051" t="s">
        <v>134</v>
      </c>
      <c r="C7051" t="s">
        <v>497</v>
      </c>
      <c r="D7051" t="s">
        <v>54</v>
      </c>
      <c r="E7051" t="s">
        <v>6738</v>
      </c>
      <c r="F7051">
        <v>1.7000000000000001E-2</v>
      </c>
      <c r="G7051">
        <v>1.7000000000000001E-2</v>
      </c>
      <c r="H7051">
        <v>1</v>
      </c>
      <c r="J7051" t="s">
        <v>498</v>
      </c>
      <c r="K7051" t="s">
        <v>356</v>
      </c>
      <c r="L7051" t="s">
        <v>480</v>
      </c>
      <c r="M7051" t="s">
        <v>7663</v>
      </c>
      <c r="N7051" t="s">
        <v>5964</v>
      </c>
      <c r="O7051">
        <v>0</v>
      </c>
      <c r="P7051">
        <v>0</v>
      </c>
      <c r="Q7051">
        <v>1</v>
      </c>
    </row>
    <row r="7052" spans="1:17" x14ac:dyDescent="0.2">
      <c r="A7052" t="s">
        <v>498</v>
      </c>
      <c r="B7052" t="s">
        <v>134</v>
      </c>
      <c r="C7052" t="s">
        <v>497</v>
      </c>
      <c r="D7052" t="s">
        <v>54</v>
      </c>
      <c r="E7052" t="s">
        <v>6739</v>
      </c>
      <c r="F7052">
        <v>1.7000000000000001E-2</v>
      </c>
      <c r="G7052">
        <v>1.7000000000000001E-2</v>
      </c>
      <c r="H7052">
        <v>1</v>
      </c>
      <c r="J7052" t="s">
        <v>498</v>
      </c>
      <c r="K7052" t="s">
        <v>356</v>
      </c>
      <c r="L7052" t="s">
        <v>480</v>
      </c>
      <c r="M7052" t="s">
        <v>7663</v>
      </c>
      <c r="N7052" t="s">
        <v>5965</v>
      </c>
      <c r="O7052">
        <v>0</v>
      </c>
      <c r="P7052">
        <v>0</v>
      </c>
      <c r="Q7052">
        <v>1</v>
      </c>
    </row>
    <row r="7053" spans="1:17" x14ac:dyDescent="0.2">
      <c r="A7053" t="s">
        <v>498</v>
      </c>
      <c r="B7053" t="s">
        <v>134</v>
      </c>
      <c r="C7053" t="s">
        <v>497</v>
      </c>
      <c r="D7053" t="s">
        <v>54</v>
      </c>
      <c r="E7053" t="s">
        <v>6740</v>
      </c>
      <c r="F7053">
        <v>1.7000000000000001E-2</v>
      </c>
      <c r="G7053">
        <v>1.7000000000000001E-2</v>
      </c>
      <c r="H7053">
        <v>1</v>
      </c>
      <c r="J7053" t="s">
        <v>498</v>
      </c>
      <c r="K7053" t="s">
        <v>356</v>
      </c>
      <c r="L7053" t="s">
        <v>480</v>
      </c>
      <c r="M7053" t="s">
        <v>7663</v>
      </c>
      <c r="N7053" t="s">
        <v>5966</v>
      </c>
      <c r="O7053">
        <v>0</v>
      </c>
      <c r="P7053">
        <v>0</v>
      </c>
      <c r="Q7053">
        <v>1</v>
      </c>
    </row>
    <row r="7054" spans="1:17" x14ac:dyDescent="0.2">
      <c r="A7054" t="s">
        <v>498</v>
      </c>
      <c r="B7054" t="s">
        <v>134</v>
      </c>
      <c r="C7054" t="s">
        <v>497</v>
      </c>
      <c r="D7054" t="s">
        <v>54</v>
      </c>
      <c r="E7054" t="s">
        <v>6741</v>
      </c>
      <c r="F7054">
        <v>1.4E-2</v>
      </c>
      <c r="G7054">
        <v>1.4E-2</v>
      </c>
      <c r="H7054">
        <v>1</v>
      </c>
      <c r="J7054" t="s">
        <v>498</v>
      </c>
      <c r="K7054" t="s">
        <v>356</v>
      </c>
      <c r="L7054" t="s">
        <v>480</v>
      </c>
      <c r="M7054" t="s">
        <v>7663</v>
      </c>
      <c r="N7054" t="s">
        <v>5967</v>
      </c>
      <c r="O7054">
        <v>0</v>
      </c>
      <c r="P7054">
        <v>0</v>
      </c>
      <c r="Q7054">
        <v>1</v>
      </c>
    </row>
    <row r="7055" spans="1:17" x14ac:dyDescent="0.2">
      <c r="A7055" t="s">
        <v>498</v>
      </c>
      <c r="B7055" t="s">
        <v>134</v>
      </c>
      <c r="C7055" t="s">
        <v>497</v>
      </c>
      <c r="D7055" t="s">
        <v>54</v>
      </c>
      <c r="E7055" t="s">
        <v>6742</v>
      </c>
      <c r="F7055">
        <v>1.6E-2</v>
      </c>
      <c r="G7055">
        <v>1.6E-2</v>
      </c>
      <c r="H7055">
        <v>1</v>
      </c>
      <c r="J7055" t="s">
        <v>498</v>
      </c>
      <c r="K7055" t="s">
        <v>356</v>
      </c>
      <c r="L7055" t="s">
        <v>480</v>
      </c>
      <c r="M7055" t="s">
        <v>7663</v>
      </c>
      <c r="N7055" t="s">
        <v>5968</v>
      </c>
      <c r="O7055">
        <v>0</v>
      </c>
      <c r="P7055">
        <v>0</v>
      </c>
      <c r="Q7055">
        <v>1</v>
      </c>
    </row>
    <row r="7056" spans="1:17" x14ac:dyDescent="0.2">
      <c r="A7056" t="s">
        <v>498</v>
      </c>
      <c r="B7056" t="s">
        <v>134</v>
      </c>
      <c r="C7056" t="s">
        <v>497</v>
      </c>
      <c r="D7056" t="s">
        <v>54</v>
      </c>
      <c r="E7056" t="s">
        <v>6743</v>
      </c>
      <c r="F7056">
        <v>1.4999999999999999E-2</v>
      </c>
      <c r="G7056">
        <v>1.4999999999999999E-2</v>
      </c>
      <c r="H7056">
        <v>1</v>
      </c>
      <c r="J7056" t="s">
        <v>498</v>
      </c>
      <c r="K7056" t="s">
        <v>356</v>
      </c>
      <c r="L7056" t="s">
        <v>480</v>
      </c>
      <c r="M7056" t="s">
        <v>7663</v>
      </c>
      <c r="N7056" t="s">
        <v>5969</v>
      </c>
      <c r="O7056">
        <v>0</v>
      </c>
      <c r="P7056">
        <v>0</v>
      </c>
      <c r="Q7056">
        <v>1</v>
      </c>
    </row>
    <row r="7057" spans="1:17" x14ac:dyDescent="0.2">
      <c r="A7057" t="s">
        <v>498</v>
      </c>
      <c r="B7057" t="s">
        <v>134</v>
      </c>
      <c r="C7057" t="s">
        <v>497</v>
      </c>
      <c r="D7057" t="s">
        <v>54</v>
      </c>
      <c r="E7057" t="s">
        <v>6744</v>
      </c>
      <c r="F7057">
        <v>1.4E-2</v>
      </c>
      <c r="G7057">
        <v>1.4E-2</v>
      </c>
      <c r="H7057">
        <v>1</v>
      </c>
      <c r="J7057" t="s">
        <v>498</v>
      </c>
      <c r="K7057" t="s">
        <v>356</v>
      </c>
      <c r="L7057" t="s">
        <v>480</v>
      </c>
      <c r="M7057" t="s">
        <v>7663</v>
      </c>
      <c r="N7057" t="s">
        <v>5970</v>
      </c>
      <c r="O7057">
        <v>0</v>
      </c>
      <c r="P7057">
        <v>0</v>
      </c>
      <c r="Q7057">
        <v>1</v>
      </c>
    </row>
    <row r="7058" spans="1:17" x14ac:dyDescent="0.2">
      <c r="A7058" t="s">
        <v>498</v>
      </c>
      <c r="B7058" t="s">
        <v>134</v>
      </c>
      <c r="C7058" t="s">
        <v>497</v>
      </c>
      <c r="D7058" t="s">
        <v>54</v>
      </c>
      <c r="E7058" t="s">
        <v>6745</v>
      </c>
      <c r="F7058">
        <v>1.4999999999999999E-2</v>
      </c>
      <c r="G7058">
        <v>1.4999999999999999E-2</v>
      </c>
      <c r="H7058">
        <v>1</v>
      </c>
      <c r="J7058" t="s">
        <v>498</v>
      </c>
      <c r="K7058" t="s">
        <v>356</v>
      </c>
      <c r="L7058" t="s">
        <v>480</v>
      </c>
      <c r="M7058" t="s">
        <v>7663</v>
      </c>
      <c r="N7058" t="s">
        <v>5971</v>
      </c>
      <c r="O7058">
        <v>0</v>
      </c>
      <c r="P7058">
        <v>0</v>
      </c>
      <c r="Q7058">
        <v>1</v>
      </c>
    </row>
    <row r="7059" spans="1:17" x14ac:dyDescent="0.2">
      <c r="A7059" t="s">
        <v>498</v>
      </c>
      <c r="B7059" t="s">
        <v>134</v>
      </c>
      <c r="C7059" t="s">
        <v>497</v>
      </c>
      <c r="D7059" t="s">
        <v>54</v>
      </c>
      <c r="E7059" t="s">
        <v>6746</v>
      </c>
      <c r="F7059">
        <v>5.5E-2</v>
      </c>
      <c r="G7059">
        <v>5.5E-2</v>
      </c>
      <c r="H7059">
        <v>1</v>
      </c>
      <c r="J7059" t="s">
        <v>498</v>
      </c>
      <c r="K7059" t="s">
        <v>356</v>
      </c>
      <c r="L7059" t="s">
        <v>480</v>
      </c>
      <c r="M7059" t="s">
        <v>7663</v>
      </c>
      <c r="N7059" t="s">
        <v>5972</v>
      </c>
      <c r="O7059">
        <v>0</v>
      </c>
      <c r="P7059">
        <v>0</v>
      </c>
      <c r="Q7059">
        <v>1</v>
      </c>
    </row>
    <row r="7060" spans="1:17" x14ac:dyDescent="0.2">
      <c r="A7060" t="s">
        <v>498</v>
      </c>
      <c r="B7060" t="s">
        <v>134</v>
      </c>
      <c r="C7060" t="s">
        <v>497</v>
      </c>
      <c r="D7060" t="s">
        <v>54</v>
      </c>
      <c r="E7060" t="s">
        <v>6747</v>
      </c>
      <c r="F7060">
        <v>1.6E-2</v>
      </c>
      <c r="G7060">
        <v>1.6E-2</v>
      </c>
      <c r="H7060">
        <v>1</v>
      </c>
      <c r="J7060" t="s">
        <v>498</v>
      </c>
      <c r="K7060" t="s">
        <v>356</v>
      </c>
      <c r="L7060" t="s">
        <v>480</v>
      </c>
      <c r="M7060" t="s">
        <v>7663</v>
      </c>
      <c r="N7060" t="s">
        <v>5973</v>
      </c>
      <c r="O7060">
        <v>0</v>
      </c>
      <c r="P7060">
        <v>0</v>
      </c>
      <c r="Q7060">
        <v>1</v>
      </c>
    </row>
    <row r="7061" spans="1:17" x14ac:dyDescent="0.2">
      <c r="A7061" t="s">
        <v>498</v>
      </c>
      <c r="B7061" t="s">
        <v>134</v>
      </c>
      <c r="C7061" t="s">
        <v>497</v>
      </c>
      <c r="D7061" t="s">
        <v>54</v>
      </c>
      <c r="E7061" t="s">
        <v>6748</v>
      </c>
      <c r="F7061">
        <v>1.6E-2</v>
      </c>
      <c r="G7061">
        <v>1.6E-2</v>
      </c>
      <c r="H7061">
        <v>1</v>
      </c>
      <c r="J7061" t="s">
        <v>498</v>
      </c>
      <c r="K7061" t="s">
        <v>356</v>
      </c>
      <c r="L7061" t="s">
        <v>480</v>
      </c>
      <c r="M7061" t="s">
        <v>7663</v>
      </c>
      <c r="N7061" t="s">
        <v>5974</v>
      </c>
      <c r="O7061">
        <v>0</v>
      </c>
      <c r="P7061">
        <v>0</v>
      </c>
      <c r="Q7061">
        <v>1</v>
      </c>
    </row>
    <row r="7062" spans="1:17" x14ac:dyDescent="0.2">
      <c r="A7062" t="s">
        <v>498</v>
      </c>
      <c r="B7062" t="s">
        <v>134</v>
      </c>
      <c r="C7062" t="s">
        <v>497</v>
      </c>
      <c r="D7062" t="s">
        <v>54</v>
      </c>
      <c r="E7062" t="s">
        <v>6749</v>
      </c>
      <c r="F7062">
        <v>1.6E-2</v>
      </c>
      <c r="G7062">
        <v>1.6E-2</v>
      </c>
      <c r="H7062">
        <v>1</v>
      </c>
      <c r="J7062" t="s">
        <v>498</v>
      </c>
      <c r="K7062" t="s">
        <v>356</v>
      </c>
      <c r="L7062" t="s">
        <v>480</v>
      </c>
      <c r="M7062" t="s">
        <v>7663</v>
      </c>
      <c r="N7062" t="s">
        <v>5975</v>
      </c>
      <c r="O7062">
        <v>0</v>
      </c>
      <c r="P7062">
        <v>0</v>
      </c>
      <c r="Q7062">
        <v>1</v>
      </c>
    </row>
    <row r="7063" spans="1:17" x14ac:dyDescent="0.2">
      <c r="A7063" t="s">
        <v>498</v>
      </c>
      <c r="B7063" t="s">
        <v>134</v>
      </c>
      <c r="C7063" t="s">
        <v>497</v>
      </c>
      <c r="D7063" t="s">
        <v>54</v>
      </c>
      <c r="E7063" t="s">
        <v>6750</v>
      </c>
      <c r="F7063">
        <v>1.6E-2</v>
      </c>
      <c r="G7063">
        <v>1.6E-2</v>
      </c>
      <c r="H7063">
        <v>1</v>
      </c>
      <c r="J7063" t="s">
        <v>498</v>
      </c>
      <c r="K7063" t="s">
        <v>356</v>
      </c>
      <c r="L7063" t="s">
        <v>480</v>
      </c>
      <c r="M7063" t="s">
        <v>7663</v>
      </c>
      <c r="N7063" t="s">
        <v>5976</v>
      </c>
      <c r="O7063">
        <v>0</v>
      </c>
      <c r="P7063">
        <v>0</v>
      </c>
      <c r="Q7063">
        <v>1</v>
      </c>
    </row>
    <row r="7064" spans="1:17" x14ac:dyDescent="0.2">
      <c r="A7064" t="s">
        <v>498</v>
      </c>
      <c r="B7064" t="s">
        <v>134</v>
      </c>
      <c r="C7064" t="s">
        <v>497</v>
      </c>
      <c r="D7064" t="s">
        <v>54</v>
      </c>
      <c r="E7064" t="s">
        <v>6751</v>
      </c>
      <c r="F7064">
        <v>1.6E-2</v>
      </c>
      <c r="G7064">
        <v>1.6E-2</v>
      </c>
      <c r="H7064">
        <v>1</v>
      </c>
      <c r="J7064" t="s">
        <v>498</v>
      </c>
      <c r="K7064" t="s">
        <v>356</v>
      </c>
      <c r="L7064" t="s">
        <v>480</v>
      </c>
      <c r="M7064" t="s">
        <v>7663</v>
      </c>
      <c r="N7064" t="s">
        <v>5977</v>
      </c>
      <c r="O7064">
        <v>0</v>
      </c>
      <c r="P7064">
        <v>0</v>
      </c>
      <c r="Q7064">
        <v>1</v>
      </c>
    </row>
    <row r="7065" spans="1:17" x14ac:dyDescent="0.2">
      <c r="A7065" t="s">
        <v>498</v>
      </c>
      <c r="B7065" t="s">
        <v>134</v>
      </c>
      <c r="C7065" t="s">
        <v>497</v>
      </c>
      <c r="D7065" t="s">
        <v>54</v>
      </c>
      <c r="E7065" t="s">
        <v>6752</v>
      </c>
      <c r="F7065">
        <v>1.9E-2</v>
      </c>
      <c r="G7065">
        <v>1.9E-2</v>
      </c>
      <c r="H7065">
        <v>1</v>
      </c>
      <c r="J7065" t="s">
        <v>498</v>
      </c>
      <c r="K7065" t="s">
        <v>356</v>
      </c>
      <c r="L7065" t="s">
        <v>480</v>
      </c>
      <c r="M7065" t="s">
        <v>7663</v>
      </c>
      <c r="N7065" t="s">
        <v>5978</v>
      </c>
      <c r="O7065">
        <v>0</v>
      </c>
      <c r="P7065">
        <v>0</v>
      </c>
      <c r="Q7065">
        <v>1</v>
      </c>
    </row>
    <row r="7066" spans="1:17" x14ac:dyDescent="0.2">
      <c r="A7066" t="s">
        <v>498</v>
      </c>
      <c r="B7066" t="s">
        <v>134</v>
      </c>
      <c r="C7066" t="s">
        <v>497</v>
      </c>
      <c r="D7066" t="s">
        <v>54</v>
      </c>
      <c r="E7066" t="s">
        <v>6753</v>
      </c>
      <c r="F7066">
        <v>1.9E-2</v>
      </c>
      <c r="G7066">
        <v>1.9E-2</v>
      </c>
      <c r="H7066">
        <v>1</v>
      </c>
      <c r="J7066" t="s">
        <v>498</v>
      </c>
      <c r="K7066" t="s">
        <v>356</v>
      </c>
      <c r="L7066" t="s">
        <v>480</v>
      </c>
      <c r="M7066" t="s">
        <v>7663</v>
      </c>
      <c r="N7066" t="s">
        <v>5979</v>
      </c>
      <c r="O7066">
        <v>0</v>
      </c>
      <c r="P7066">
        <v>0</v>
      </c>
      <c r="Q7066">
        <v>1</v>
      </c>
    </row>
    <row r="7067" spans="1:17" x14ac:dyDescent="0.2">
      <c r="A7067" t="s">
        <v>498</v>
      </c>
      <c r="B7067" t="s">
        <v>134</v>
      </c>
      <c r="C7067" t="s">
        <v>497</v>
      </c>
      <c r="D7067" t="s">
        <v>54</v>
      </c>
      <c r="E7067" t="s">
        <v>6754</v>
      </c>
      <c r="F7067">
        <v>1.9E-2</v>
      </c>
      <c r="G7067">
        <v>1.9E-2</v>
      </c>
      <c r="H7067">
        <v>1</v>
      </c>
      <c r="J7067" t="s">
        <v>498</v>
      </c>
      <c r="K7067" t="s">
        <v>356</v>
      </c>
      <c r="L7067" t="s">
        <v>480</v>
      </c>
      <c r="M7067" t="s">
        <v>7663</v>
      </c>
      <c r="N7067" t="s">
        <v>5980</v>
      </c>
      <c r="O7067">
        <v>0</v>
      </c>
      <c r="P7067">
        <v>0</v>
      </c>
      <c r="Q7067">
        <v>1</v>
      </c>
    </row>
    <row r="7068" spans="1:17" x14ac:dyDescent="0.2">
      <c r="A7068" t="s">
        <v>498</v>
      </c>
      <c r="B7068" t="s">
        <v>134</v>
      </c>
      <c r="C7068" t="s">
        <v>497</v>
      </c>
      <c r="D7068" t="s">
        <v>54</v>
      </c>
      <c r="E7068" t="s">
        <v>6755</v>
      </c>
      <c r="F7068">
        <v>1.9E-2</v>
      </c>
      <c r="G7068">
        <v>1.9E-2</v>
      </c>
      <c r="H7068">
        <v>1</v>
      </c>
      <c r="J7068" t="s">
        <v>498</v>
      </c>
      <c r="K7068" t="s">
        <v>356</v>
      </c>
      <c r="L7068" t="s">
        <v>480</v>
      </c>
      <c r="M7068" t="s">
        <v>7663</v>
      </c>
      <c r="N7068" t="s">
        <v>5981</v>
      </c>
      <c r="O7068">
        <v>0</v>
      </c>
      <c r="P7068">
        <v>0</v>
      </c>
      <c r="Q7068">
        <v>1</v>
      </c>
    </row>
    <row r="7069" spans="1:17" x14ac:dyDescent="0.2">
      <c r="A7069" t="s">
        <v>498</v>
      </c>
      <c r="B7069" t="s">
        <v>134</v>
      </c>
      <c r="C7069" t="s">
        <v>497</v>
      </c>
      <c r="D7069" t="s">
        <v>54</v>
      </c>
      <c r="E7069" t="s">
        <v>6756</v>
      </c>
      <c r="F7069">
        <v>0.02</v>
      </c>
      <c r="G7069">
        <v>0.02</v>
      </c>
      <c r="H7069">
        <v>1</v>
      </c>
      <c r="J7069" t="s">
        <v>498</v>
      </c>
      <c r="K7069" t="s">
        <v>356</v>
      </c>
      <c r="L7069" t="s">
        <v>480</v>
      </c>
      <c r="M7069" t="s">
        <v>7663</v>
      </c>
      <c r="N7069" t="s">
        <v>5982</v>
      </c>
      <c r="O7069">
        <v>0</v>
      </c>
      <c r="P7069">
        <v>0</v>
      </c>
      <c r="Q7069">
        <v>1</v>
      </c>
    </row>
    <row r="7070" spans="1:17" x14ac:dyDescent="0.2">
      <c r="A7070" t="s">
        <v>498</v>
      </c>
      <c r="B7070" t="s">
        <v>134</v>
      </c>
      <c r="C7070" t="s">
        <v>497</v>
      </c>
      <c r="D7070" t="s">
        <v>54</v>
      </c>
      <c r="E7070" t="s">
        <v>6757</v>
      </c>
      <c r="F7070">
        <v>0.13100000000000001</v>
      </c>
      <c r="G7070">
        <v>0.13100000000000001</v>
      </c>
      <c r="H7070">
        <v>1</v>
      </c>
      <c r="J7070" t="s">
        <v>498</v>
      </c>
      <c r="K7070" t="s">
        <v>356</v>
      </c>
      <c r="L7070" t="s">
        <v>480</v>
      </c>
      <c r="M7070" t="s">
        <v>7663</v>
      </c>
      <c r="N7070" t="s">
        <v>5983</v>
      </c>
      <c r="O7070">
        <v>0</v>
      </c>
      <c r="P7070">
        <v>0</v>
      </c>
      <c r="Q7070">
        <v>1</v>
      </c>
    </row>
    <row r="7071" spans="1:17" x14ac:dyDescent="0.2">
      <c r="A7071" t="s">
        <v>498</v>
      </c>
      <c r="B7071" t="s">
        <v>134</v>
      </c>
      <c r="C7071" t="s">
        <v>497</v>
      </c>
      <c r="D7071" t="s">
        <v>54</v>
      </c>
      <c r="E7071" t="s">
        <v>6758</v>
      </c>
      <c r="F7071">
        <v>1.9E-2</v>
      </c>
      <c r="G7071">
        <v>1.9E-2</v>
      </c>
      <c r="H7071">
        <v>1</v>
      </c>
      <c r="J7071" t="s">
        <v>498</v>
      </c>
      <c r="K7071" t="s">
        <v>356</v>
      </c>
      <c r="L7071" t="s">
        <v>480</v>
      </c>
      <c r="M7071" t="s">
        <v>7663</v>
      </c>
      <c r="N7071" t="s">
        <v>5984</v>
      </c>
      <c r="O7071">
        <v>0</v>
      </c>
      <c r="P7071">
        <v>0</v>
      </c>
      <c r="Q7071">
        <v>1</v>
      </c>
    </row>
    <row r="7072" spans="1:17" x14ac:dyDescent="0.2">
      <c r="A7072" t="s">
        <v>498</v>
      </c>
      <c r="B7072" t="s">
        <v>134</v>
      </c>
      <c r="C7072" t="s">
        <v>497</v>
      </c>
      <c r="D7072" t="s">
        <v>54</v>
      </c>
      <c r="E7072" t="s">
        <v>6759</v>
      </c>
      <c r="F7072">
        <v>1.9E-2</v>
      </c>
      <c r="G7072">
        <v>1.9E-2</v>
      </c>
      <c r="H7072">
        <v>1</v>
      </c>
      <c r="J7072" t="s">
        <v>498</v>
      </c>
      <c r="K7072" t="s">
        <v>356</v>
      </c>
      <c r="L7072" t="s">
        <v>480</v>
      </c>
      <c r="M7072" t="s">
        <v>7663</v>
      </c>
      <c r="N7072" t="s">
        <v>5985</v>
      </c>
      <c r="O7072">
        <v>0</v>
      </c>
      <c r="P7072">
        <v>0</v>
      </c>
      <c r="Q7072">
        <v>1</v>
      </c>
    </row>
    <row r="7073" spans="1:17" x14ac:dyDescent="0.2">
      <c r="A7073" t="s">
        <v>498</v>
      </c>
      <c r="B7073" t="s">
        <v>134</v>
      </c>
      <c r="C7073" t="s">
        <v>497</v>
      </c>
      <c r="D7073" t="s">
        <v>54</v>
      </c>
      <c r="E7073" t="s">
        <v>6760</v>
      </c>
      <c r="F7073">
        <v>1.7999999999999999E-2</v>
      </c>
      <c r="G7073">
        <v>1.7999999999999999E-2</v>
      </c>
      <c r="H7073">
        <v>1</v>
      </c>
      <c r="J7073" t="s">
        <v>498</v>
      </c>
      <c r="K7073" t="s">
        <v>356</v>
      </c>
      <c r="L7073" t="s">
        <v>480</v>
      </c>
      <c r="M7073" t="s">
        <v>7663</v>
      </c>
      <c r="N7073" t="s">
        <v>5986</v>
      </c>
      <c r="O7073">
        <v>0</v>
      </c>
      <c r="P7073">
        <v>0</v>
      </c>
      <c r="Q7073">
        <v>1</v>
      </c>
    </row>
    <row r="7074" spans="1:17" x14ac:dyDescent="0.2">
      <c r="A7074" t="s">
        <v>498</v>
      </c>
      <c r="B7074" t="s">
        <v>134</v>
      </c>
      <c r="C7074" t="s">
        <v>497</v>
      </c>
      <c r="D7074" t="s">
        <v>54</v>
      </c>
      <c r="E7074" t="s">
        <v>6761</v>
      </c>
      <c r="F7074">
        <v>1.7999999999999999E-2</v>
      </c>
      <c r="G7074">
        <v>1.7999999999999999E-2</v>
      </c>
      <c r="H7074">
        <v>1</v>
      </c>
      <c r="J7074" t="s">
        <v>498</v>
      </c>
      <c r="K7074" t="s">
        <v>356</v>
      </c>
      <c r="L7074" t="s">
        <v>480</v>
      </c>
      <c r="M7074" t="s">
        <v>7663</v>
      </c>
      <c r="N7074" t="s">
        <v>5987</v>
      </c>
      <c r="O7074">
        <v>0</v>
      </c>
      <c r="P7074">
        <v>0</v>
      </c>
      <c r="Q7074">
        <v>1</v>
      </c>
    </row>
    <row r="7075" spans="1:17" x14ac:dyDescent="0.2">
      <c r="A7075" t="s">
        <v>498</v>
      </c>
      <c r="B7075" t="s">
        <v>134</v>
      </c>
      <c r="C7075" t="s">
        <v>497</v>
      </c>
      <c r="D7075" t="s">
        <v>54</v>
      </c>
      <c r="E7075" t="s">
        <v>6762</v>
      </c>
      <c r="F7075">
        <v>1.7999999999999999E-2</v>
      </c>
      <c r="G7075">
        <v>1.7999999999999999E-2</v>
      </c>
      <c r="H7075">
        <v>1</v>
      </c>
      <c r="J7075" t="s">
        <v>498</v>
      </c>
      <c r="K7075" t="s">
        <v>356</v>
      </c>
      <c r="L7075" t="s">
        <v>480</v>
      </c>
      <c r="M7075" t="s">
        <v>7663</v>
      </c>
      <c r="N7075" t="s">
        <v>5988</v>
      </c>
      <c r="O7075">
        <v>0</v>
      </c>
      <c r="P7075">
        <v>0</v>
      </c>
      <c r="Q7075">
        <v>1</v>
      </c>
    </row>
    <row r="7076" spans="1:17" x14ac:dyDescent="0.2">
      <c r="A7076" t="s">
        <v>498</v>
      </c>
      <c r="B7076" t="s">
        <v>134</v>
      </c>
      <c r="C7076" t="s">
        <v>497</v>
      </c>
      <c r="D7076" t="s">
        <v>54</v>
      </c>
      <c r="E7076" t="s">
        <v>6763</v>
      </c>
      <c r="F7076">
        <v>1.7999999999999999E-2</v>
      </c>
      <c r="G7076">
        <v>1.7999999999999999E-2</v>
      </c>
      <c r="H7076">
        <v>1</v>
      </c>
      <c r="J7076" t="s">
        <v>498</v>
      </c>
      <c r="K7076" t="s">
        <v>356</v>
      </c>
      <c r="L7076" t="s">
        <v>480</v>
      </c>
      <c r="M7076" t="s">
        <v>7663</v>
      </c>
      <c r="N7076" t="s">
        <v>5989</v>
      </c>
      <c r="O7076">
        <v>0</v>
      </c>
      <c r="P7076">
        <v>0</v>
      </c>
      <c r="Q7076">
        <v>1</v>
      </c>
    </row>
    <row r="7077" spans="1:17" x14ac:dyDescent="0.2">
      <c r="A7077" t="s">
        <v>498</v>
      </c>
      <c r="B7077" t="s">
        <v>134</v>
      </c>
      <c r="C7077" t="s">
        <v>497</v>
      </c>
      <c r="D7077" t="s">
        <v>54</v>
      </c>
      <c r="E7077" t="s">
        <v>6764</v>
      </c>
      <c r="F7077">
        <v>1.7000000000000001E-2</v>
      </c>
      <c r="G7077">
        <v>1.7000000000000001E-2</v>
      </c>
      <c r="H7077">
        <v>1</v>
      </c>
      <c r="J7077" t="s">
        <v>498</v>
      </c>
      <c r="K7077" t="s">
        <v>356</v>
      </c>
      <c r="L7077" t="s">
        <v>480</v>
      </c>
      <c r="M7077" t="s">
        <v>7663</v>
      </c>
      <c r="N7077" t="s">
        <v>5990</v>
      </c>
      <c r="O7077">
        <v>0</v>
      </c>
      <c r="P7077">
        <v>0</v>
      </c>
      <c r="Q7077">
        <v>1</v>
      </c>
    </row>
    <row r="7078" spans="1:17" x14ac:dyDescent="0.2">
      <c r="A7078" t="s">
        <v>498</v>
      </c>
      <c r="B7078" t="s">
        <v>134</v>
      </c>
      <c r="C7078" t="s">
        <v>497</v>
      </c>
      <c r="D7078" t="s">
        <v>54</v>
      </c>
      <c r="E7078" t="s">
        <v>6765</v>
      </c>
      <c r="F7078">
        <v>1.7000000000000001E-2</v>
      </c>
      <c r="G7078">
        <v>1.7000000000000001E-2</v>
      </c>
      <c r="H7078">
        <v>1</v>
      </c>
      <c r="J7078" t="s">
        <v>498</v>
      </c>
      <c r="K7078" t="s">
        <v>356</v>
      </c>
      <c r="L7078" t="s">
        <v>480</v>
      </c>
      <c r="M7078" t="s">
        <v>7663</v>
      </c>
      <c r="N7078" t="s">
        <v>5991</v>
      </c>
      <c r="O7078">
        <v>0</v>
      </c>
      <c r="P7078">
        <v>0</v>
      </c>
      <c r="Q7078">
        <v>1</v>
      </c>
    </row>
    <row r="7079" spans="1:17" x14ac:dyDescent="0.2">
      <c r="A7079" t="s">
        <v>498</v>
      </c>
      <c r="B7079" t="s">
        <v>134</v>
      </c>
      <c r="C7079" t="s">
        <v>497</v>
      </c>
      <c r="D7079" t="s">
        <v>54</v>
      </c>
      <c r="E7079" t="s">
        <v>6766</v>
      </c>
      <c r="F7079">
        <v>1.7999999999999999E-2</v>
      </c>
      <c r="G7079">
        <v>1.7999999999999999E-2</v>
      </c>
      <c r="H7079">
        <v>1</v>
      </c>
      <c r="J7079" t="s">
        <v>498</v>
      </c>
      <c r="K7079" t="s">
        <v>356</v>
      </c>
      <c r="L7079" t="s">
        <v>480</v>
      </c>
      <c r="M7079" t="s">
        <v>7663</v>
      </c>
      <c r="N7079" t="s">
        <v>5992</v>
      </c>
      <c r="O7079">
        <v>0</v>
      </c>
      <c r="P7079">
        <v>0</v>
      </c>
      <c r="Q7079">
        <v>1</v>
      </c>
    </row>
    <row r="7080" spans="1:17" x14ac:dyDescent="0.2">
      <c r="A7080" t="s">
        <v>498</v>
      </c>
      <c r="B7080" t="s">
        <v>134</v>
      </c>
      <c r="C7080" t="s">
        <v>497</v>
      </c>
      <c r="D7080" t="s">
        <v>54</v>
      </c>
      <c r="E7080" t="s">
        <v>6767</v>
      </c>
      <c r="F7080">
        <v>1.7999999999999999E-2</v>
      </c>
      <c r="G7080">
        <v>1.7999999999999999E-2</v>
      </c>
      <c r="H7080">
        <v>1</v>
      </c>
      <c r="J7080" t="s">
        <v>498</v>
      </c>
      <c r="K7080" t="s">
        <v>356</v>
      </c>
      <c r="L7080" t="s">
        <v>480</v>
      </c>
      <c r="M7080" t="s">
        <v>7663</v>
      </c>
      <c r="N7080" t="s">
        <v>5993</v>
      </c>
      <c r="O7080">
        <v>0</v>
      </c>
      <c r="P7080">
        <v>0</v>
      </c>
      <c r="Q7080">
        <v>1</v>
      </c>
    </row>
    <row r="7081" spans="1:17" x14ac:dyDescent="0.2">
      <c r="A7081" t="s">
        <v>498</v>
      </c>
      <c r="B7081" t="s">
        <v>134</v>
      </c>
      <c r="C7081" t="s">
        <v>497</v>
      </c>
      <c r="D7081" t="s">
        <v>54</v>
      </c>
      <c r="E7081" t="s">
        <v>6768</v>
      </c>
      <c r="F7081">
        <v>1.7999999999999999E-2</v>
      </c>
      <c r="G7081">
        <v>1.7999999999999999E-2</v>
      </c>
      <c r="H7081">
        <v>1</v>
      </c>
      <c r="J7081" t="s">
        <v>498</v>
      </c>
      <c r="K7081" t="s">
        <v>356</v>
      </c>
      <c r="L7081" t="s">
        <v>480</v>
      </c>
      <c r="M7081" t="s">
        <v>7663</v>
      </c>
      <c r="N7081" t="s">
        <v>5994</v>
      </c>
      <c r="O7081">
        <v>0</v>
      </c>
      <c r="P7081">
        <v>0</v>
      </c>
      <c r="Q7081">
        <v>1</v>
      </c>
    </row>
    <row r="7082" spans="1:17" x14ac:dyDescent="0.2">
      <c r="A7082" t="s">
        <v>498</v>
      </c>
      <c r="B7082" t="s">
        <v>134</v>
      </c>
      <c r="C7082" t="s">
        <v>497</v>
      </c>
      <c r="D7082" t="s">
        <v>54</v>
      </c>
      <c r="E7082" t="s">
        <v>6769</v>
      </c>
      <c r="F7082">
        <v>1.9E-2</v>
      </c>
      <c r="G7082">
        <v>1.9E-2</v>
      </c>
      <c r="H7082">
        <v>1</v>
      </c>
      <c r="J7082" t="s">
        <v>498</v>
      </c>
      <c r="K7082" t="s">
        <v>356</v>
      </c>
      <c r="L7082" t="s">
        <v>480</v>
      </c>
      <c r="M7082" t="s">
        <v>7663</v>
      </c>
      <c r="N7082" t="s">
        <v>5995</v>
      </c>
      <c r="O7082">
        <v>0</v>
      </c>
      <c r="P7082">
        <v>0</v>
      </c>
      <c r="Q7082">
        <v>1</v>
      </c>
    </row>
    <row r="7083" spans="1:17" x14ac:dyDescent="0.2">
      <c r="A7083" t="s">
        <v>498</v>
      </c>
      <c r="B7083" t="s">
        <v>134</v>
      </c>
      <c r="C7083" t="s">
        <v>497</v>
      </c>
      <c r="D7083" t="s">
        <v>54</v>
      </c>
      <c r="E7083" t="s">
        <v>6770</v>
      </c>
      <c r="F7083">
        <v>9.6000000000000002E-2</v>
      </c>
      <c r="G7083">
        <v>9.6000000000000002E-2</v>
      </c>
      <c r="H7083">
        <v>1</v>
      </c>
      <c r="J7083" t="s">
        <v>498</v>
      </c>
      <c r="K7083" t="s">
        <v>356</v>
      </c>
      <c r="L7083" t="s">
        <v>480</v>
      </c>
      <c r="M7083" t="s">
        <v>7663</v>
      </c>
      <c r="N7083" t="s">
        <v>5996</v>
      </c>
      <c r="O7083">
        <v>0</v>
      </c>
      <c r="P7083">
        <v>0</v>
      </c>
      <c r="Q7083">
        <v>1</v>
      </c>
    </row>
    <row r="7084" spans="1:17" x14ac:dyDescent="0.2">
      <c r="A7084" t="s">
        <v>498</v>
      </c>
      <c r="B7084" t="s">
        <v>134</v>
      </c>
      <c r="C7084" t="s">
        <v>497</v>
      </c>
      <c r="D7084" t="s">
        <v>54</v>
      </c>
      <c r="E7084" t="s">
        <v>6771</v>
      </c>
      <c r="F7084">
        <v>0.02</v>
      </c>
      <c r="G7084">
        <v>0.02</v>
      </c>
      <c r="H7084">
        <v>1</v>
      </c>
      <c r="J7084" t="s">
        <v>498</v>
      </c>
      <c r="K7084" t="s">
        <v>356</v>
      </c>
      <c r="L7084" t="s">
        <v>480</v>
      </c>
      <c r="M7084" t="s">
        <v>7663</v>
      </c>
      <c r="N7084" t="s">
        <v>5997</v>
      </c>
      <c r="O7084">
        <v>0</v>
      </c>
      <c r="P7084">
        <v>0</v>
      </c>
      <c r="Q7084">
        <v>1</v>
      </c>
    </row>
    <row r="7085" spans="1:17" x14ac:dyDescent="0.2">
      <c r="A7085" t="s">
        <v>498</v>
      </c>
      <c r="B7085" t="s">
        <v>134</v>
      </c>
      <c r="C7085" t="s">
        <v>497</v>
      </c>
      <c r="D7085" t="s">
        <v>54</v>
      </c>
      <c r="E7085" t="s">
        <v>6772</v>
      </c>
      <c r="F7085">
        <v>0.02</v>
      </c>
      <c r="G7085">
        <v>0.02</v>
      </c>
      <c r="H7085">
        <v>1</v>
      </c>
      <c r="J7085" t="s">
        <v>498</v>
      </c>
      <c r="K7085" t="s">
        <v>356</v>
      </c>
      <c r="L7085" t="s">
        <v>480</v>
      </c>
      <c r="M7085" t="s">
        <v>7663</v>
      </c>
      <c r="N7085" t="s">
        <v>5998</v>
      </c>
      <c r="O7085">
        <v>0</v>
      </c>
      <c r="P7085">
        <v>0</v>
      </c>
      <c r="Q7085">
        <v>1</v>
      </c>
    </row>
    <row r="7086" spans="1:17" x14ac:dyDescent="0.2">
      <c r="A7086" t="s">
        <v>498</v>
      </c>
      <c r="B7086" t="s">
        <v>134</v>
      </c>
      <c r="C7086" t="s">
        <v>497</v>
      </c>
      <c r="D7086" t="s">
        <v>54</v>
      </c>
      <c r="E7086" t="s">
        <v>6773</v>
      </c>
      <c r="F7086">
        <v>0.02</v>
      </c>
      <c r="G7086">
        <v>0.02</v>
      </c>
      <c r="H7086">
        <v>1</v>
      </c>
      <c r="J7086" t="s">
        <v>498</v>
      </c>
      <c r="K7086" t="s">
        <v>356</v>
      </c>
      <c r="L7086" t="s">
        <v>480</v>
      </c>
      <c r="M7086" t="s">
        <v>7663</v>
      </c>
      <c r="N7086" t="s">
        <v>5999</v>
      </c>
      <c r="O7086">
        <v>0</v>
      </c>
      <c r="P7086">
        <v>0</v>
      </c>
      <c r="Q7086">
        <v>1</v>
      </c>
    </row>
    <row r="7087" spans="1:17" x14ac:dyDescent="0.2">
      <c r="A7087" t="s">
        <v>498</v>
      </c>
      <c r="B7087" t="s">
        <v>134</v>
      </c>
      <c r="C7087" t="s">
        <v>497</v>
      </c>
      <c r="D7087" t="s">
        <v>54</v>
      </c>
      <c r="E7087" t="s">
        <v>6774</v>
      </c>
      <c r="F7087">
        <v>0.02</v>
      </c>
      <c r="G7087">
        <v>0.02</v>
      </c>
      <c r="H7087">
        <v>1</v>
      </c>
      <c r="J7087" t="s">
        <v>498</v>
      </c>
      <c r="K7087" t="s">
        <v>356</v>
      </c>
      <c r="L7087" t="s">
        <v>480</v>
      </c>
      <c r="M7087" t="s">
        <v>7663</v>
      </c>
      <c r="N7087" t="s">
        <v>6000</v>
      </c>
      <c r="O7087">
        <v>0</v>
      </c>
      <c r="P7087">
        <v>0</v>
      </c>
      <c r="Q7087">
        <v>1</v>
      </c>
    </row>
    <row r="7088" spans="1:17" x14ac:dyDescent="0.2">
      <c r="A7088" t="s">
        <v>498</v>
      </c>
      <c r="B7088" t="s">
        <v>134</v>
      </c>
      <c r="C7088" t="s">
        <v>497</v>
      </c>
      <c r="D7088" t="s">
        <v>54</v>
      </c>
      <c r="E7088" t="s">
        <v>6775</v>
      </c>
      <c r="F7088">
        <v>0.02</v>
      </c>
      <c r="G7088">
        <v>0.02</v>
      </c>
      <c r="H7088">
        <v>1</v>
      </c>
      <c r="J7088" t="s">
        <v>498</v>
      </c>
      <c r="K7088" t="s">
        <v>356</v>
      </c>
      <c r="L7088" t="s">
        <v>480</v>
      </c>
      <c r="M7088" t="s">
        <v>7663</v>
      </c>
      <c r="N7088" t="s">
        <v>6001</v>
      </c>
      <c r="O7088">
        <v>0</v>
      </c>
      <c r="P7088">
        <v>0</v>
      </c>
      <c r="Q7088">
        <v>1</v>
      </c>
    </row>
    <row r="7089" spans="1:17" x14ac:dyDescent="0.2">
      <c r="A7089" t="s">
        <v>498</v>
      </c>
      <c r="B7089" t="s">
        <v>134</v>
      </c>
      <c r="C7089" t="s">
        <v>497</v>
      </c>
      <c r="D7089" t="s">
        <v>54</v>
      </c>
      <c r="E7089" t="s">
        <v>6776</v>
      </c>
      <c r="F7089">
        <v>0.02</v>
      </c>
      <c r="G7089">
        <v>0.02</v>
      </c>
      <c r="H7089">
        <v>1</v>
      </c>
      <c r="J7089" t="s">
        <v>498</v>
      </c>
      <c r="K7089" t="s">
        <v>356</v>
      </c>
      <c r="L7089" t="s">
        <v>480</v>
      </c>
      <c r="M7089" t="s">
        <v>7663</v>
      </c>
      <c r="N7089" t="s">
        <v>6002</v>
      </c>
      <c r="O7089">
        <v>0</v>
      </c>
      <c r="P7089">
        <v>0</v>
      </c>
      <c r="Q7089">
        <v>1</v>
      </c>
    </row>
    <row r="7090" spans="1:17" x14ac:dyDescent="0.2">
      <c r="A7090" t="s">
        <v>498</v>
      </c>
      <c r="B7090" t="s">
        <v>134</v>
      </c>
      <c r="C7090" t="s">
        <v>497</v>
      </c>
      <c r="D7090" t="s">
        <v>54</v>
      </c>
      <c r="E7090" t="s">
        <v>6777</v>
      </c>
      <c r="F7090">
        <v>0.02</v>
      </c>
      <c r="G7090">
        <v>0.02</v>
      </c>
      <c r="H7090">
        <v>1</v>
      </c>
      <c r="J7090" t="s">
        <v>498</v>
      </c>
      <c r="K7090" t="s">
        <v>356</v>
      </c>
      <c r="L7090" t="s">
        <v>480</v>
      </c>
      <c r="M7090" t="s">
        <v>7663</v>
      </c>
      <c r="N7090" t="s">
        <v>6003</v>
      </c>
      <c r="O7090">
        <v>0</v>
      </c>
      <c r="P7090">
        <v>0</v>
      </c>
      <c r="Q7090">
        <v>1</v>
      </c>
    </row>
    <row r="7091" spans="1:17" x14ac:dyDescent="0.2">
      <c r="A7091" t="s">
        <v>498</v>
      </c>
      <c r="B7091" t="s">
        <v>134</v>
      </c>
      <c r="C7091" t="s">
        <v>497</v>
      </c>
      <c r="D7091" t="s">
        <v>54</v>
      </c>
      <c r="E7091" t="s">
        <v>6778</v>
      </c>
      <c r="F7091">
        <v>0.02</v>
      </c>
      <c r="G7091">
        <v>0.02</v>
      </c>
      <c r="H7091">
        <v>1</v>
      </c>
      <c r="J7091" t="s">
        <v>498</v>
      </c>
      <c r="K7091" t="s">
        <v>356</v>
      </c>
      <c r="L7091" t="s">
        <v>480</v>
      </c>
      <c r="M7091" t="s">
        <v>7663</v>
      </c>
      <c r="N7091" t="s">
        <v>6004</v>
      </c>
      <c r="O7091">
        <v>0</v>
      </c>
      <c r="P7091">
        <v>0</v>
      </c>
      <c r="Q7091">
        <v>1</v>
      </c>
    </row>
    <row r="7092" spans="1:17" x14ac:dyDescent="0.2">
      <c r="A7092" t="s">
        <v>498</v>
      </c>
      <c r="B7092" t="s">
        <v>134</v>
      </c>
      <c r="C7092" t="s">
        <v>497</v>
      </c>
      <c r="D7092" t="s">
        <v>54</v>
      </c>
      <c r="E7092" t="s">
        <v>6779</v>
      </c>
      <c r="F7092">
        <v>0.02</v>
      </c>
      <c r="G7092">
        <v>0.02</v>
      </c>
      <c r="H7092">
        <v>1</v>
      </c>
      <c r="J7092" t="s">
        <v>498</v>
      </c>
      <c r="K7092" t="s">
        <v>356</v>
      </c>
      <c r="L7092" t="s">
        <v>480</v>
      </c>
      <c r="M7092" t="s">
        <v>7663</v>
      </c>
      <c r="N7092" t="s">
        <v>6005</v>
      </c>
      <c r="O7092">
        <v>0</v>
      </c>
      <c r="P7092">
        <v>0</v>
      </c>
      <c r="Q7092">
        <v>1</v>
      </c>
    </row>
    <row r="7093" spans="1:17" x14ac:dyDescent="0.2">
      <c r="A7093" t="s">
        <v>498</v>
      </c>
      <c r="B7093" t="s">
        <v>134</v>
      </c>
      <c r="C7093" t="s">
        <v>497</v>
      </c>
      <c r="D7093" t="s">
        <v>54</v>
      </c>
      <c r="E7093" t="s">
        <v>6780</v>
      </c>
      <c r="F7093">
        <v>0.02</v>
      </c>
      <c r="G7093">
        <v>0.02</v>
      </c>
      <c r="H7093">
        <v>1</v>
      </c>
      <c r="J7093" t="s">
        <v>498</v>
      </c>
      <c r="K7093" t="s">
        <v>356</v>
      </c>
      <c r="L7093" t="s">
        <v>480</v>
      </c>
      <c r="M7093" t="s">
        <v>7663</v>
      </c>
      <c r="N7093" t="s">
        <v>6006</v>
      </c>
      <c r="O7093">
        <v>0</v>
      </c>
      <c r="P7093">
        <v>0</v>
      </c>
      <c r="Q7093">
        <v>1</v>
      </c>
    </row>
    <row r="7094" spans="1:17" x14ac:dyDescent="0.2">
      <c r="A7094" t="s">
        <v>498</v>
      </c>
      <c r="B7094" t="s">
        <v>134</v>
      </c>
      <c r="C7094" t="s">
        <v>497</v>
      </c>
      <c r="D7094" t="s">
        <v>54</v>
      </c>
      <c r="E7094" t="s">
        <v>6781</v>
      </c>
      <c r="F7094">
        <v>2.1000000000000001E-2</v>
      </c>
      <c r="G7094">
        <v>2.1000000000000001E-2</v>
      </c>
      <c r="H7094">
        <v>1</v>
      </c>
      <c r="J7094" t="s">
        <v>498</v>
      </c>
      <c r="K7094" t="s">
        <v>356</v>
      </c>
      <c r="L7094" t="s">
        <v>480</v>
      </c>
      <c r="M7094" t="s">
        <v>7663</v>
      </c>
      <c r="N7094" t="s">
        <v>6007</v>
      </c>
      <c r="O7094">
        <v>0</v>
      </c>
      <c r="P7094">
        <v>0</v>
      </c>
      <c r="Q7094">
        <v>1</v>
      </c>
    </row>
    <row r="7095" spans="1:17" x14ac:dyDescent="0.2">
      <c r="A7095" t="s">
        <v>498</v>
      </c>
      <c r="B7095" t="s">
        <v>134</v>
      </c>
      <c r="C7095" t="s">
        <v>497</v>
      </c>
      <c r="D7095" t="s">
        <v>54</v>
      </c>
      <c r="E7095" t="s">
        <v>6782</v>
      </c>
      <c r="F7095">
        <v>0.02</v>
      </c>
      <c r="G7095">
        <v>0.02</v>
      </c>
      <c r="H7095">
        <v>1</v>
      </c>
      <c r="J7095" t="s">
        <v>498</v>
      </c>
      <c r="K7095" t="s">
        <v>356</v>
      </c>
      <c r="L7095" t="s">
        <v>480</v>
      </c>
      <c r="M7095" t="s">
        <v>7663</v>
      </c>
      <c r="N7095" t="s">
        <v>6008</v>
      </c>
      <c r="O7095">
        <v>0</v>
      </c>
      <c r="P7095">
        <v>0</v>
      </c>
      <c r="Q7095">
        <v>1</v>
      </c>
    </row>
    <row r="7096" spans="1:17" x14ac:dyDescent="0.2">
      <c r="A7096" t="s">
        <v>498</v>
      </c>
      <c r="B7096" t="s">
        <v>134</v>
      </c>
      <c r="C7096" t="s">
        <v>497</v>
      </c>
      <c r="D7096" t="s">
        <v>54</v>
      </c>
      <c r="E7096" t="s">
        <v>6783</v>
      </c>
      <c r="F7096">
        <v>1.9E-2</v>
      </c>
      <c r="G7096">
        <v>1.9E-2</v>
      </c>
      <c r="H7096">
        <v>1</v>
      </c>
      <c r="J7096" t="s">
        <v>498</v>
      </c>
      <c r="K7096" t="s">
        <v>356</v>
      </c>
      <c r="L7096" t="s">
        <v>480</v>
      </c>
      <c r="M7096" t="s">
        <v>7663</v>
      </c>
      <c r="N7096" t="s">
        <v>6009</v>
      </c>
      <c r="O7096">
        <v>0</v>
      </c>
      <c r="P7096">
        <v>0</v>
      </c>
      <c r="Q7096">
        <v>1</v>
      </c>
    </row>
    <row r="7097" spans="1:17" x14ac:dyDescent="0.2">
      <c r="A7097" t="s">
        <v>498</v>
      </c>
      <c r="B7097" t="s">
        <v>134</v>
      </c>
      <c r="C7097" t="s">
        <v>497</v>
      </c>
      <c r="D7097" t="s">
        <v>54</v>
      </c>
      <c r="E7097" t="s">
        <v>6784</v>
      </c>
      <c r="F7097">
        <v>1.7999999999999999E-2</v>
      </c>
      <c r="G7097">
        <v>1.7999999999999999E-2</v>
      </c>
      <c r="H7097">
        <v>1</v>
      </c>
      <c r="J7097" t="s">
        <v>498</v>
      </c>
      <c r="K7097" t="s">
        <v>356</v>
      </c>
      <c r="L7097" t="s">
        <v>480</v>
      </c>
      <c r="M7097" t="s">
        <v>7663</v>
      </c>
      <c r="N7097" t="s">
        <v>6010</v>
      </c>
      <c r="O7097">
        <v>0</v>
      </c>
      <c r="P7097">
        <v>0</v>
      </c>
      <c r="Q7097">
        <v>1</v>
      </c>
    </row>
    <row r="7098" spans="1:17" x14ac:dyDescent="0.2">
      <c r="A7098" t="s">
        <v>498</v>
      </c>
      <c r="B7098" t="s">
        <v>134</v>
      </c>
      <c r="C7098" t="s">
        <v>497</v>
      </c>
      <c r="D7098" t="s">
        <v>54</v>
      </c>
      <c r="E7098" t="s">
        <v>6785</v>
      </c>
      <c r="F7098">
        <v>1.7999999999999999E-2</v>
      </c>
      <c r="G7098">
        <v>1.7999999999999999E-2</v>
      </c>
      <c r="H7098">
        <v>1</v>
      </c>
      <c r="J7098" t="s">
        <v>498</v>
      </c>
      <c r="K7098" t="s">
        <v>356</v>
      </c>
      <c r="L7098" t="s">
        <v>480</v>
      </c>
      <c r="M7098" t="s">
        <v>7663</v>
      </c>
      <c r="N7098" t="s">
        <v>6011</v>
      </c>
      <c r="O7098">
        <v>0</v>
      </c>
      <c r="P7098">
        <v>0</v>
      </c>
      <c r="Q7098">
        <v>1</v>
      </c>
    </row>
    <row r="7099" spans="1:17" x14ac:dyDescent="0.2">
      <c r="A7099" t="s">
        <v>498</v>
      </c>
      <c r="B7099" t="s">
        <v>134</v>
      </c>
      <c r="C7099" t="s">
        <v>497</v>
      </c>
      <c r="D7099" t="s">
        <v>54</v>
      </c>
      <c r="E7099" t="s">
        <v>6786</v>
      </c>
      <c r="F7099">
        <v>1.7999999999999999E-2</v>
      </c>
      <c r="G7099">
        <v>1.7999999999999999E-2</v>
      </c>
      <c r="H7099">
        <v>1</v>
      </c>
      <c r="J7099" t="s">
        <v>498</v>
      </c>
      <c r="K7099" t="s">
        <v>356</v>
      </c>
      <c r="L7099" t="s">
        <v>480</v>
      </c>
      <c r="M7099" t="s">
        <v>7663</v>
      </c>
      <c r="N7099" t="s">
        <v>6012</v>
      </c>
      <c r="O7099">
        <v>0</v>
      </c>
      <c r="P7099">
        <v>0</v>
      </c>
      <c r="Q7099">
        <v>1</v>
      </c>
    </row>
    <row r="7100" spans="1:17" x14ac:dyDescent="0.2">
      <c r="A7100" t="s">
        <v>498</v>
      </c>
      <c r="B7100" t="s">
        <v>134</v>
      </c>
      <c r="C7100" t="s">
        <v>497</v>
      </c>
      <c r="D7100" t="s">
        <v>54</v>
      </c>
      <c r="E7100" t="s">
        <v>6787</v>
      </c>
      <c r="F7100">
        <v>1.7999999999999999E-2</v>
      </c>
      <c r="G7100">
        <v>1.7999999999999999E-2</v>
      </c>
      <c r="H7100">
        <v>1</v>
      </c>
      <c r="J7100" t="s">
        <v>498</v>
      </c>
      <c r="K7100" t="s">
        <v>356</v>
      </c>
      <c r="L7100" t="s">
        <v>480</v>
      </c>
      <c r="M7100" t="s">
        <v>7663</v>
      </c>
      <c r="N7100" t="s">
        <v>6013</v>
      </c>
      <c r="O7100">
        <v>0</v>
      </c>
      <c r="P7100">
        <v>0</v>
      </c>
      <c r="Q7100">
        <v>1</v>
      </c>
    </row>
    <row r="7101" spans="1:17" x14ac:dyDescent="0.2">
      <c r="A7101" t="s">
        <v>498</v>
      </c>
      <c r="B7101" t="s">
        <v>134</v>
      </c>
      <c r="C7101" t="s">
        <v>497</v>
      </c>
      <c r="D7101" t="s">
        <v>54</v>
      </c>
      <c r="E7101" t="s">
        <v>6788</v>
      </c>
      <c r="F7101">
        <v>1.7999999999999999E-2</v>
      </c>
      <c r="G7101">
        <v>1.7999999999999999E-2</v>
      </c>
      <c r="H7101">
        <v>1</v>
      </c>
      <c r="J7101" t="s">
        <v>498</v>
      </c>
      <c r="K7101" t="s">
        <v>356</v>
      </c>
      <c r="L7101" t="s">
        <v>480</v>
      </c>
      <c r="M7101" t="s">
        <v>7663</v>
      </c>
      <c r="N7101" t="s">
        <v>6014</v>
      </c>
      <c r="O7101">
        <v>0</v>
      </c>
      <c r="P7101">
        <v>0</v>
      </c>
      <c r="Q7101">
        <v>1</v>
      </c>
    </row>
    <row r="7102" spans="1:17" x14ac:dyDescent="0.2">
      <c r="A7102" t="s">
        <v>498</v>
      </c>
      <c r="B7102" t="s">
        <v>134</v>
      </c>
      <c r="C7102" t="s">
        <v>497</v>
      </c>
      <c r="D7102" t="s">
        <v>54</v>
      </c>
      <c r="E7102" t="s">
        <v>6789</v>
      </c>
      <c r="F7102">
        <v>1.7999999999999999E-2</v>
      </c>
      <c r="G7102">
        <v>1.7999999999999999E-2</v>
      </c>
      <c r="H7102">
        <v>1</v>
      </c>
      <c r="J7102" t="s">
        <v>498</v>
      </c>
      <c r="K7102" t="s">
        <v>356</v>
      </c>
      <c r="L7102" t="s">
        <v>480</v>
      </c>
      <c r="M7102" t="s">
        <v>7663</v>
      </c>
      <c r="N7102" t="s">
        <v>6015</v>
      </c>
      <c r="O7102">
        <v>0</v>
      </c>
      <c r="P7102">
        <v>0</v>
      </c>
      <c r="Q7102">
        <v>1</v>
      </c>
    </row>
    <row r="7103" spans="1:17" x14ac:dyDescent="0.2">
      <c r="A7103" t="s">
        <v>498</v>
      </c>
      <c r="B7103" t="s">
        <v>134</v>
      </c>
      <c r="C7103" t="s">
        <v>497</v>
      </c>
      <c r="D7103" t="s">
        <v>54</v>
      </c>
      <c r="E7103" t="s">
        <v>6790</v>
      </c>
      <c r="F7103">
        <v>1.7999999999999999E-2</v>
      </c>
      <c r="G7103">
        <v>1.7999999999999999E-2</v>
      </c>
      <c r="H7103">
        <v>1</v>
      </c>
      <c r="J7103" t="s">
        <v>498</v>
      </c>
      <c r="K7103" t="s">
        <v>356</v>
      </c>
      <c r="L7103" t="s">
        <v>480</v>
      </c>
      <c r="M7103" t="s">
        <v>7663</v>
      </c>
      <c r="N7103" t="s">
        <v>6016</v>
      </c>
      <c r="O7103">
        <v>0</v>
      </c>
      <c r="P7103">
        <v>0</v>
      </c>
      <c r="Q7103">
        <v>1</v>
      </c>
    </row>
    <row r="7104" spans="1:17" x14ac:dyDescent="0.2">
      <c r="A7104" t="s">
        <v>498</v>
      </c>
      <c r="B7104" t="s">
        <v>134</v>
      </c>
      <c r="C7104" t="s">
        <v>497</v>
      </c>
      <c r="D7104" t="s">
        <v>54</v>
      </c>
      <c r="E7104" t="s">
        <v>6791</v>
      </c>
      <c r="F7104">
        <v>1.7999999999999999E-2</v>
      </c>
      <c r="G7104">
        <v>1.7999999999999999E-2</v>
      </c>
      <c r="H7104">
        <v>1</v>
      </c>
      <c r="J7104" t="s">
        <v>498</v>
      </c>
      <c r="K7104" t="s">
        <v>356</v>
      </c>
      <c r="L7104" t="s">
        <v>480</v>
      </c>
      <c r="M7104" t="s">
        <v>7663</v>
      </c>
      <c r="N7104" t="s">
        <v>6017</v>
      </c>
      <c r="O7104">
        <v>0</v>
      </c>
      <c r="P7104">
        <v>0</v>
      </c>
      <c r="Q7104">
        <v>1</v>
      </c>
    </row>
    <row r="7105" spans="1:17" x14ac:dyDescent="0.2">
      <c r="A7105" t="s">
        <v>498</v>
      </c>
      <c r="B7105" t="s">
        <v>134</v>
      </c>
      <c r="C7105" t="s">
        <v>497</v>
      </c>
      <c r="D7105" t="s">
        <v>54</v>
      </c>
      <c r="E7105" t="s">
        <v>6792</v>
      </c>
      <c r="F7105">
        <v>1.7999999999999999E-2</v>
      </c>
      <c r="G7105">
        <v>1.7999999999999999E-2</v>
      </c>
      <c r="H7105">
        <v>1</v>
      </c>
      <c r="J7105" t="s">
        <v>498</v>
      </c>
      <c r="K7105" t="s">
        <v>356</v>
      </c>
      <c r="L7105" t="s">
        <v>480</v>
      </c>
      <c r="M7105" t="s">
        <v>7663</v>
      </c>
      <c r="N7105" t="s">
        <v>6018</v>
      </c>
      <c r="O7105">
        <v>0</v>
      </c>
      <c r="P7105">
        <v>0</v>
      </c>
      <c r="Q7105">
        <v>1</v>
      </c>
    </row>
    <row r="7106" spans="1:17" x14ac:dyDescent="0.2">
      <c r="A7106" t="s">
        <v>498</v>
      </c>
      <c r="B7106" t="s">
        <v>134</v>
      </c>
      <c r="C7106" t="s">
        <v>497</v>
      </c>
      <c r="D7106" t="s">
        <v>54</v>
      </c>
      <c r="E7106" t="s">
        <v>6793</v>
      </c>
      <c r="F7106">
        <v>1.7999999999999999E-2</v>
      </c>
      <c r="G7106">
        <v>1.7999999999999999E-2</v>
      </c>
      <c r="H7106">
        <v>1</v>
      </c>
      <c r="J7106" t="s">
        <v>498</v>
      </c>
      <c r="K7106" t="s">
        <v>356</v>
      </c>
      <c r="L7106" t="s">
        <v>480</v>
      </c>
      <c r="M7106" t="s">
        <v>7663</v>
      </c>
      <c r="N7106" t="s">
        <v>6019</v>
      </c>
      <c r="O7106">
        <v>0</v>
      </c>
      <c r="P7106">
        <v>0</v>
      </c>
      <c r="Q7106">
        <v>1</v>
      </c>
    </row>
    <row r="7107" spans="1:17" x14ac:dyDescent="0.2">
      <c r="A7107" t="s">
        <v>498</v>
      </c>
      <c r="B7107" t="s">
        <v>134</v>
      </c>
      <c r="C7107" t="s">
        <v>497</v>
      </c>
      <c r="D7107" t="s">
        <v>54</v>
      </c>
      <c r="E7107" t="s">
        <v>6794</v>
      </c>
      <c r="F7107">
        <v>0.02</v>
      </c>
      <c r="G7107">
        <v>0.02</v>
      </c>
      <c r="H7107">
        <v>1</v>
      </c>
      <c r="J7107" t="s">
        <v>498</v>
      </c>
      <c r="K7107" t="s">
        <v>356</v>
      </c>
      <c r="L7107" t="s">
        <v>480</v>
      </c>
      <c r="M7107" t="s">
        <v>7663</v>
      </c>
      <c r="N7107" t="s">
        <v>6020</v>
      </c>
      <c r="O7107">
        <v>0</v>
      </c>
      <c r="P7107">
        <v>0</v>
      </c>
      <c r="Q7107">
        <v>1</v>
      </c>
    </row>
    <row r="7108" spans="1:17" x14ac:dyDescent="0.2">
      <c r="A7108" t="s">
        <v>498</v>
      </c>
      <c r="B7108" t="s">
        <v>134</v>
      </c>
      <c r="C7108" t="s">
        <v>497</v>
      </c>
      <c r="D7108" t="s">
        <v>54</v>
      </c>
      <c r="E7108" t="s">
        <v>6795</v>
      </c>
      <c r="F7108">
        <v>0.02</v>
      </c>
      <c r="G7108">
        <v>0.02</v>
      </c>
      <c r="H7108">
        <v>1</v>
      </c>
      <c r="J7108" t="s">
        <v>498</v>
      </c>
      <c r="K7108" t="s">
        <v>356</v>
      </c>
      <c r="L7108" t="s">
        <v>480</v>
      </c>
      <c r="M7108" t="s">
        <v>7663</v>
      </c>
      <c r="N7108" t="s">
        <v>6021</v>
      </c>
      <c r="O7108">
        <v>0</v>
      </c>
      <c r="P7108">
        <v>0</v>
      </c>
      <c r="Q7108">
        <v>1</v>
      </c>
    </row>
    <row r="7109" spans="1:17" x14ac:dyDescent="0.2">
      <c r="A7109" t="s">
        <v>498</v>
      </c>
      <c r="B7109" t="s">
        <v>134</v>
      </c>
      <c r="C7109" t="s">
        <v>497</v>
      </c>
      <c r="D7109" t="s">
        <v>54</v>
      </c>
      <c r="E7109" t="s">
        <v>6796</v>
      </c>
      <c r="F7109">
        <v>0.02</v>
      </c>
      <c r="G7109">
        <v>0.02</v>
      </c>
      <c r="H7109">
        <v>1</v>
      </c>
      <c r="J7109" t="s">
        <v>498</v>
      </c>
      <c r="K7109" t="s">
        <v>356</v>
      </c>
      <c r="L7109" t="s">
        <v>480</v>
      </c>
      <c r="M7109" t="s">
        <v>7663</v>
      </c>
      <c r="N7109" t="s">
        <v>6022</v>
      </c>
      <c r="O7109">
        <v>0</v>
      </c>
      <c r="P7109">
        <v>0</v>
      </c>
      <c r="Q7109">
        <v>1</v>
      </c>
    </row>
    <row r="7110" spans="1:17" x14ac:dyDescent="0.2">
      <c r="A7110" t="s">
        <v>498</v>
      </c>
      <c r="B7110" t="s">
        <v>134</v>
      </c>
      <c r="C7110" t="s">
        <v>497</v>
      </c>
      <c r="D7110" t="s">
        <v>54</v>
      </c>
      <c r="E7110" t="s">
        <v>6797</v>
      </c>
      <c r="F7110">
        <v>0.02</v>
      </c>
      <c r="G7110">
        <v>0.02</v>
      </c>
      <c r="H7110">
        <v>1</v>
      </c>
      <c r="J7110" t="s">
        <v>498</v>
      </c>
      <c r="K7110" t="s">
        <v>356</v>
      </c>
      <c r="L7110" t="s">
        <v>480</v>
      </c>
      <c r="M7110" t="s">
        <v>7663</v>
      </c>
      <c r="N7110" t="s">
        <v>6023</v>
      </c>
      <c r="O7110">
        <v>0</v>
      </c>
      <c r="P7110">
        <v>0</v>
      </c>
      <c r="Q7110">
        <v>1</v>
      </c>
    </row>
    <row r="7111" spans="1:17" x14ac:dyDescent="0.2">
      <c r="A7111" t="s">
        <v>498</v>
      </c>
      <c r="B7111" t="s">
        <v>134</v>
      </c>
      <c r="C7111" t="s">
        <v>497</v>
      </c>
      <c r="D7111" t="s">
        <v>54</v>
      </c>
      <c r="E7111" t="s">
        <v>6798</v>
      </c>
      <c r="F7111">
        <v>1.9E-2</v>
      </c>
      <c r="G7111">
        <v>1.9E-2</v>
      </c>
      <c r="H7111">
        <v>1</v>
      </c>
      <c r="J7111" t="s">
        <v>498</v>
      </c>
      <c r="K7111" t="s">
        <v>356</v>
      </c>
      <c r="L7111" t="s">
        <v>480</v>
      </c>
      <c r="M7111" t="s">
        <v>7663</v>
      </c>
      <c r="N7111" t="s">
        <v>6024</v>
      </c>
      <c r="O7111">
        <v>0</v>
      </c>
      <c r="P7111">
        <v>0</v>
      </c>
      <c r="Q7111">
        <v>1</v>
      </c>
    </row>
    <row r="7112" spans="1:17" x14ac:dyDescent="0.2">
      <c r="A7112" t="s">
        <v>498</v>
      </c>
      <c r="B7112" t="s">
        <v>134</v>
      </c>
      <c r="C7112" t="s">
        <v>497</v>
      </c>
      <c r="D7112" t="s">
        <v>54</v>
      </c>
      <c r="E7112" t="s">
        <v>6799</v>
      </c>
      <c r="F7112">
        <v>0.02</v>
      </c>
      <c r="G7112">
        <v>0.02</v>
      </c>
      <c r="H7112">
        <v>1</v>
      </c>
      <c r="J7112" t="s">
        <v>498</v>
      </c>
      <c r="K7112" t="s">
        <v>356</v>
      </c>
      <c r="L7112" t="s">
        <v>480</v>
      </c>
      <c r="M7112" t="s">
        <v>7663</v>
      </c>
      <c r="N7112" t="s">
        <v>6025</v>
      </c>
      <c r="O7112">
        <v>0</v>
      </c>
      <c r="P7112">
        <v>0</v>
      </c>
      <c r="Q7112">
        <v>1</v>
      </c>
    </row>
    <row r="7113" spans="1:17" x14ac:dyDescent="0.2">
      <c r="A7113" t="s">
        <v>498</v>
      </c>
      <c r="B7113" t="s">
        <v>134</v>
      </c>
      <c r="C7113" t="s">
        <v>497</v>
      </c>
      <c r="D7113" t="s">
        <v>54</v>
      </c>
      <c r="E7113" t="s">
        <v>6800</v>
      </c>
      <c r="F7113">
        <v>1.9E-2</v>
      </c>
      <c r="G7113">
        <v>1.9E-2</v>
      </c>
      <c r="H7113">
        <v>1</v>
      </c>
      <c r="J7113" t="s">
        <v>498</v>
      </c>
      <c r="K7113" t="s">
        <v>356</v>
      </c>
      <c r="L7113" t="s">
        <v>480</v>
      </c>
      <c r="M7113" t="s">
        <v>7663</v>
      </c>
      <c r="N7113" t="s">
        <v>6026</v>
      </c>
      <c r="O7113">
        <v>0</v>
      </c>
      <c r="P7113">
        <v>0</v>
      </c>
      <c r="Q7113">
        <v>1</v>
      </c>
    </row>
    <row r="7114" spans="1:17" x14ac:dyDescent="0.2">
      <c r="A7114" t="s">
        <v>498</v>
      </c>
      <c r="B7114" t="s">
        <v>134</v>
      </c>
      <c r="C7114" t="s">
        <v>497</v>
      </c>
      <c r="D7114" t="s">
        <v>54</v>
      </c>
      <c r="E7114" t="s">
        <v>6801</v>
      </c>
      <c r="F7114">
        <v>1.9E-2</v>
      </c>
      <c r="G7114">
        <v>1.9E-2</v>
      </c>
      <c r="H7114">
        <v>1</v>
      </c>
      <c r="J7114" t="s">
        <v>498</v>
      </c>
      <c r="K7114" t="s">
        <v>356</v>
      </c>
      <c r="L7114" t="s">
        <v>480</v>
      </c>
      <c r="M7114" t="s">
        <v>7663</v>
      </c>
      <c r="N7114" t="s">
        <v>6027</v>
      </c>
      <c r="O7114">
        <v>0</v>
      </c>
      <c r="P7114">
        <v>0</v>
      </c>
      <c r="Q7114">
        <v>1</v>
      </c>
    </row>
    <row r="7115" spans="1:17" x14ac:dyDescent="0.2">
      <c r="A7115" t="s">
        <v>498</v>
      </c>
      <c r="B7115" t="s">
        <v>134</v>
      </c>
      <c r="C7115" t="s">
        <v>497</v>
      </c>
      <c r="D7115" t="s">
        <v>54</v>
      </c>
      <c r="E7115" t="s">
        <v>6802</v>
      </c>
      <c r="F7115">
        <v>1.9E-2</v>
      </c>
      <c r="G7115">
        <v>1.9E-2</v>
      </c>
      <c r="H7115">
        <v>1</v>
      </c>
      <c r="J7115" t="s">
        <v>498</v>
      </c>
      <c r="K7115" t="s">
        <v>356</v>
      </c>
      <c r="L7115" t="s">
        <v>480</v>
      </c>
      <c r="M7115" t="s">
        <v>7663</v>
      </c>
      <c r="N7115" t="s">
        <v>6028</v>
      </c>
      <c r="O7115">
        <v>0</v>
      </c>
      <c r="P7115">
        <v>0</v>
      </c>
      <c r="Q7115">
        <v>1</v>
      </c>
    </row>
    <row r="7116" spans="1:17" x14ac:dyDescent="0.2">
      <c r="A7116" t="s">
        <v>498</v>
      </c>
      <c r="B7116" t="s">
        <v>134</v>
      </c>
      <c r="C7116" t="s">
        <v>497</v>
      </c>
      <c r="D7116" t="s">
        <v>54</v>
      </c>
      <c r="E7116" t="s">
        <v>6803</v>
      </c>
      <c r="F7116">
        <v>0.02</v>
      </c>
      <c r="G7116">
        <v>0.02</v>
      </c>
      <c r="H7116">
        <v>1</v>
      </c>
      <c r="J7116" t="s">
        <v>498</v>
      </c>
      <c r="K7116" t="s">
        <v>356</v>
      </c>
      <c r="L7116" t="s">
        <v>480</v>
      </c>
      <c r="M7116" t="s">
        <v>7663</v>
      </c>
      <c r="N7116" t="s">
        <v>6029</v>
      </c>
      <c r="O7116">
        <v>0</v>
      </c>
      <c r="P7116">
        <v>0</v>
      </c>
      <c r="Q7116">
        <v>1</v>
      </c>
    </row>
    <row r="7117" spans="1:17" x14ac:dyDescent="0.2">
      <c r="A7117" t="s">
        <v>498</v>
      </c>
      <c r="B7117" t="s">
        <v>134</v>
      </c>
      <c r="C7117" t="s">
        <v>497</v>
      </c>
      <c r="D7117" t="s">
        <v>54</v>
      </c>
      <c r="E7117" t="s">
        <v>6804</v>
      </c>
      <c r="F7117">
        <v>1.9E-2</v>
      </c>
      <c r="G7117">
        <v>1.9E-2</v>
      </c>
      <c r="H7117">
        <v>1</v>
      </c>
      <c r="J7117" t="s">
        <v>498</v>
      </c>
      <c r="K7117" t="s">
        <v>356</v>
      </c>
      <c r="L7117" t="s">
        <v>480</v>
      </c>
      <c r="M7117" t="s">
        <v>7663</v>
      </c>
      <c r="N7117" t="s">
        <v>6030</v>
      </c>
      <c r="O7117">
        <v>0</v>
      </c>
      <c r="P7117">
        <v>0</v>
      </c>
      <c r="Q7117">
        <v>1</v>
      </c>
    </row>
    <row r="7118" spans="1:17" x14ac:dyDescent="0.2">
      <c r="A7118" t="s">
        <v>498</v>
      </c>
      <c r="B7118" t="s">
        <v>134</v>
      </c>
      <c r="C7118" t="s">
        <v>497</v>
      </c>
      <c r="D7118" t="s">
        <v>54</v>
      </c>
      <c r="E7118" t="s">
        <v>6805</v>
      </c>
      <c r="F7118">
        <v>0.11600000000000001</v>
      </c>
      <c r="G7118">
        <v>0.11600000000000001</v>
      </c>
      <c r="H7118">
        <v>1</v>
      </c>
      <c r="J7118" t="s">
        <v>498</v>
      </c>
      <c r="K7118" t="s">
        <v>356</v>
      </c>
      <c r="L7118" t="s">
        <v>480</v>
      </c>
      <c r="M7118" t="s">
        <v>7663</v>
      </c>
      <c r="N7118" t="s">
        <v>6031</v>
      </c>
      <c r="O7118">
        <v>0</v>
      </c>
      <c r="P7118">
        <v>0</v>
      </c>
      <c r="Q7118">
        <v>1</v>
      </c>
    </row>
    <row r="7119" spans="1:17" x14ac:dyDescent="0.2">
      <c r="A7119" t="s">
        <v>498</v>
      </c>
      <c r="B7119" t="s">
        <v>134</v>
      </c>
      <c r="C7119" t="s">
        <v>497</v>
      </c>
      <c r="D7119" t="s">
        <v>54</v>
      </c>
      <c r="E7119" t="s">
        <v>6806</v>
      </c>
      <c r="F7119">
        <v>1.9E-2</v>
      </c>
      <c r="G7119">
        <v>1.9E-2</v>
      </c>
      <c r="H7119">
        <v>1</v>
      </c>
      <c r="J7119" t="s">
        <v>498</v>
      </c>
      <c r="K7119" t="s">
        <v>356</v>
      </c>
      <c r="L7119" t="s">
        <v>480</v>
      </c>
      <c r="M7119" t="s">
        <v>7663</v>
      </c>
      <c r="N7119" t="s">
        <v>6032</v>
      </c>
      <c r="O7119">
        <v>0</v>
      </c>
      <c r="P7119">
        <v>0</v>
      </c>
      <c r="Q7119">
        <v>1</v>
      </c>
    </row>
    <row r="7120" spans="1:17" x14ac:dyDescent="0.2">
      <c r="A7120" t="s">
        <v>498</v>
      </c>
      <c r="B7120" t="s">
        <v>134</v>
      </c>
      <c r="C7120" t="s">
        <v>497</v>
      </c>
      <c r="D7120" t="s">
        <v>54</v>
      </c>
      <c r="E7120" t="s">
        <v>6807</v>
      </c>
      <c r="F7120">
        <v>1.7999999999999999E-2</v>
      </c>
      <c r="G7120">
        <v>1.7999999999999999E-2</v>
      </c>
      <c r="H7120">
        <v>1</v>
      </c>
      <c r="J7120" t="s">
        <v>498</v>
      </c>
      <c r="K7120" t="s">
        <v>356</v>
      </c>
      <c r="L7120" t="s">
        <v>480</v>
      </c>
      <c r="M7120" t="s">
        <v>7663</v>
      </c>
      <c r="N7120" t="s">
        <v>6033</v>
      </c>
      <c r="O7120">
        <v>0</v>
      </c>
      <c r="P7120">
        <v>0</v>
      </c>
      <c r="Q7120">
        <v>1</v>
      </c>
    </row>
    <row r="7121" spans="1:17" x14ac:dyDescent="0.2">
      <c r="A7121" t="s">
        <v>498</v>
      </c>
      <c r="B7121" t="s">
        <v>134</v>
      </c>
      <c r="C7121" t="s">
        <v>497</v>
      </c>
      <c r="D7121" t="s">
        <v>54</v>
      </c>
      <c r="E7121" t="s">
        <v>6808</v>
      </c>
      <c r="F7121">
        <v>1.7999999999999999E-2</v>
      </c>
      <c r="G7121">
        <v>1.7999999999999999E-2</v>
      </c>
      <c r="H7121">
        <v>1</v>
      </c>
      <c r="J7121" t="s">
        <v>498</v>
      </c>
      <c r="K7121" t="s">
        <v>356</v>
      </c>
      <c r="L7121" t="s">
        <v>480</v>
      </c>
      <c r="M7121" t="s">
        <v>7663</v>
      </c>
      <c r="N7121" t="s">
        <v>6034</v>
      </c>
      <c r="O7121">
        <v>0</v>
      </c>
      <c r="P7121">
        <v>0</v>
      </c>
      <c r="Q7121">
        <v>1</v>
      </c>
    </row>
    <row r="7122" spans="1:17" x14ac:dyDescent="0.2">
      <c r="A7122" t="s">
        <v>498</v>
      </c>
      <c r="B7122" t="s">
        <v>134</v>
      </c>
      <c r="C7122" t="s">
        <v>497</v>
      </c>
      <c r="D7122" t="s">
        <v>54</v>
      </c>
      <c r="E7122" t="s">
        <v>6809</v>
      </c>
      <c r="F7122">
        <v>1.7999999999999999E-2</v>
      </c>
      <c r="G7122">
        <v>1.7999999999999999E-2</v>
      </c>
      <c r="H7122">
        <v>1</v>
      </c>
      <c r="J7122" t="s">
        <v>498</v>
      </c>
      <c r="K7122" t="s">
        <v>356</v>
      </c>
      <c r="L7122" t="s">
        <v>480</v>
      </c>
      <c r="M7122" t="s">
        <v>7663</v>
      </c>
      <c r="N7122" t="s">
        <v>6035</v>
      </c>
      <c r="O7122">
        <v>0</v>
      </c>
      <c r="P7122">
        <v>0</v>
      </c>
      <c r="Q7122">
        <v>1</v>
      </c>
    </row>
    <row r="7123" spans="1:17" x14ac:dyDescent="0.2">
      <c r="A7123" t="s">
        <v>498</v>
      </c>
      <c r="B7123" t="s">
        <v>134</v>
      </c>
      <c r="C7123" t="s">
        <v>497</v>
      </c>
      <c r="D7123" t="s">
        <v>54</v>
      </c>
      <c r="E7123" t="s">
        <v>6810</v>
      </c>
      <c r="F7123">
        <v>1.7999999999999999E-2</v>
      </c>
      <c r="G7123">
        <v>1.7999999999999999E-2</v>
      </c>
      <c r="H7123">
        <v>1</v>
      </c>
      <c r="J7123" t="s">
        <v>498</v>
      </c>
      <c r="K7123" t="s">
        <v>356</v>
      </c>
      <c r="L7123" t="s">
        <v>480</v>
      </c>
      <c r="M7123" t="s">
        <v>7663</v>
      </c>
      <c r="N7123" t="s">
        <v>6036</v>
      </c>
      <c r="O7123">
        <v>0</v>
      </c>
      <c r="P7123">
        <v>0</v>
      </c>
      <c r="Q7123">
        <v>1</v>
      </c>
    </row>
    <row r="7124" spans="1:17" x14ac:dyDescent="0.2">
      <c r="A7124" t="s">
        <v>498</v>
      </c>
      <c r="B7124" t="s">
        <v>134</v>
      </c>
      <c r="C7124" t="s">
        <v>497</v>
      </c>
      <c r="D7124" t="s">
        <v>54</v>
      </c>
      <c r="E7124" t="s">
        <v>6811</v>
      </c>
      <c r="F7124">
        <v>1.7000000000000001E-2</v>
      </c>
      <c r="G7124">
        <v>1.7000000000000001E-2</v>
      </c>
      <c r="H7124">
        <v>1</v>
      </c>
      <c r="J7124" t="s">
        <v>498</v>
      </c>
      <c r="K7124" t="s">
        <v>356</v>
      </c>
      <c r="L7124" t="s">
        <v>480</v>
      </c>
      <c r="M7124" t="s">
        <v>7663</v>
      </c>
      <c r="N7124" t="s">
        <v>6037</v>
      </c>
      <c r="O7124">
        <v>0</v>
      </c>
      <c r="P7124">
        <v>0</v>
      </c>
      <c r="Q7124">
        <v>1</v>
      </c>
    </row>
    <row r="7125" spans="1:17" x14ac:dyDescent="0.2">
      <c r="A7125" t="s">
        <v>498</v>
      </c>
      <c r="B7125" t="s">
        <v>134</v>
      </c>
      <c r="C7125" t="s">
        <v>497</v>
      </c>
      <c r="D7125" t="s">
        <v>54</v>
      </c>
      <c r="E7125" t="s">
        <v>6812</v>
      </c>
      <c r="F7125">
        <v>1.7000000000000001E-2</v>
      </c>
      <c r="G7125">
        <v>1.7000000000000001E-2</v>
      </c>
      <c r="H7125">
        <v>1</v>
      </c>
      <c r="J7125" t="s">
        <v>498</v>
      </c>
      <c r="K7125" t="s">
        <v>356</v>
      </c>
      <c r="L7125" t="s">
        <v>480</v>
      </c>
      <c r="M7125" t="s">
        <v>7663</v>
      </c>
      <c r="N7125" t="s">
        <v>6038</v>
      </c>
      <c r="O7125">
        <v>0</v>
      </c>
      <c r="P7125">
        <v>0</v>
      </c>
      <c r="Q7125">
        <v>1</v>
      </c>
    </row>
    <row r="7126" spans="1:17" x14ac:dyDescent="0.2">
      <c r="A7126" t="s">
        <v>498</v>
      </c>
      <c r="B7126" t="s">
        <v>134</v>
      </c>
      <c r="C7126" t="s">
        <v>497</v>
      </c>
      <c r="D7126" t="s">
        <v>54</v>
      </c>
      <c r="E7126" t="s">
        <v>6813</v>
      </c>
      <c r="F7126">
        <v>1.7000000000000001E-2</v>
      </c>
      <c r="G7126">
        <v>1.7000000000000001E-2</v>
      </c>
      <c r="H7126">
        <v>1</v>
      </c>
      <c r="J7126" t="s">
        <v>498</v>
      </c>
      <c r="K7126" t="s">
        <v>356</v>
      </c>
      <c r="L7126" t="s">
        <v>480</v>
      </c>
      <c r="M7126" t="s">
        <v>7663</v>
      </c>
      <c r="N7126" t="s">
        <v>6039</v>
      </c>
      <c r="O7126">
        <v>0</v>
      </c>
      <c r="P7126">
        <v>0</v>
      </c>
      <c r="Q7126">
        <v>1</v>
      </c>
    </row>
    <row r="7127" spans="1:17" x14ac:dyDescent="0.2">
      <c r="A7127" t="s">
        <v>498</v>
      </c>
      <c r="B7127" t="s">
        <v>134</v>
      </c>
      <c r="C7127" t="s">
        <v>497</v>
      </c>
      <c r="D7127" t="s">
        <v>54</v>
      </c>
      <c r="E7127" t="s">
        <v>6814</v>
      </c>
      <c r="F7127">
        <v>1.7000000000000001E-2</v>
      </c>
      <c r="G7127">
        <v>1.7000000000000001E-2</v>
      </c>
      <c r="H7127">
        <v>1</v>
      </c>
      <c r="J7127" t="s">
        <v>498</v>
      </c>
      <c r="K7127" t="s">
        <v>356</v>
      </c>
      <c r="L7127" t="s">
        <v>480</v>
      </c>
      <c r="M7127" t="s">
        <v>7663</v>
      </c>
      <c r="N7127" t="s">
        <v>6040</v>
      </c>
      <c r="O7127">
        <v>0</v>
      </c>
      <c r="P7127">
        <v>0</v>
      </c>
      <c r="Q7127">
        <v>1</v>
      </c>
    </row>
    <row r="7128" spans="1:17" x14ac:dyDescent="0.2">
      <c r="A7128" t="s">
        <v>498</v>
      </c>
      <c r="B7128" t="s">
        <v>134</v>
      </c>
      <c r="C7128" t="s">
        <v>497</v>
      </c>
      <c r="D7128" t="s">
        <v>54</v>
      </c>
      <c r="E7128" t="s">
        <v>6815</v>
      </c>
      <c r="F7128">
        <v>1.6E-2</v>
      </c>
      <c r="G7128">
        <v>1.6E-2</v>
      </c>
      <c r="H7128">
        <v>1</v>
      </c>
      <c r="J7128" t="s">
        <v>498</v>
      </c>
      <c r="K7128" t="s">
        <v>356</v>
      </c>
      <c r="L7128" t="s">
        <v>480</v>
      </c>
      <c r="M7128" t="s">
        <v>7663</v>
      </c>
      <c r="N7128" t="s">
        <v>6041</v>
      </c>
      <c r="O7128">
        <v>0</v>
      </c>
      <c r="P7128">
        <v>0</v>
      </c>
      <c r="Q7128">
        <v>1</v>
      </c>
    </row>
    <row r="7129" spans="1:17" x14ac:dyDescent="0.2">
      <c r="A7129" t="s">
        <v>498</v>
      </c>
      <c r="B7129" t="s">
        <v>134</v>
      </c>
      <c r="C7129" t="s">
        <v>497</v>
      </c>
      <c r="D7129" t="s">
        <v>54</v>
      </c>
      <c r="E7129" t="s">
        <v>6816</v>
      </c>
      <c r="F7129">
        <v>1.7999999999999999E-2</v>
      </c>
      <c r="G7129">
        <v>1.7999999999999999E-2</v>
      </c>
      <c r="H7129">
        <v>1</v>
      </c>
      <c r="J7129" t="s">
        <v>498</v>
      </c>
      <c r="K7129" t="s">
        <v>356</v>
      </c>
      <c r="L7129" t="s">
        <v>480</v>
      </c>
      <c r="M7129" t="s">
        <v>7663</v>
      </c>
      <c r="N7129" t="s">
        <v>6042</v>
      </c>
      <c r="O7129">
        <v>0</v>
      </c>
      <c r="P7129">
        <v>0</v>
      </c>
      <c r="Q7129">
        <v>1</v>
      </c>
    </row>
    <row r="7130" spans="1:17" x14ac:dyDescent="0.2">
      <c r="A7130" t="s">
        <v>498</v>
      </c>
      <c r="B7130" t="s">
        <v>134</v>
      </c>
      <c r="C7130" t="s">
        <v>497</v>
      </c>
      <c r="D7130" t="s">
        <v>54</v>
      </c>
      <c r="E7130" t="s">
        <v>6817</v>
      </c>
      <c r="F7130">
        <v>1.7999999999999999E-2</v>
      </c>
      <c r="G7130">
        <v>1.7999999999999999E-2</v>
      </c>
      <c r="H7130">
        <v>1</v>
      </c>
      <c r="J7130" t="s">
        <v>498</v>
      </c>
      <c r="K7130" t="s">
        <v>356</v>
      </c>
      <c r="L7130" t="s">
        <v>480</v>
      </c>
      <c r="M7130" t="s">
        <v>7663</v>
      </c>
      <c r="N7130" t="s">
        <v>6043</v>
      </c>
      <c r="O7130">
        <v>0</v>
      </c>
      <c r="P7130">
        <v>0</v>
      </c>
      <c r="Q7130">
        <v>1</v>
      </c>
    </row>
    <row r="7131" spans="1:17" x14ac:dyDescent="0.2">
      <c r="A7131" t="s">
        <v>498</v>
      </c>
      <c r="B7131" t="s">
        <v>134</v>
      </c>
      <c r="C7131" t="s">
        <v>497</v>
      </c>
      <c r="D7131" t="s">
        <v>54</v>
      </c>
      <c r="E7131" t="s">
        <v>6818</v>
      </c>
      <c r="F7131">
        <v>6.7000000000000004E-2</v>
      </c>
      <c r="G7131">
        <v>6.7000000000000004E-2</v>
      </c>
      <c r="H7131">
        <v>1</v>
      </c>
      <c r="J7131" t="s">
        <v>498</v>
      </c>
      <c r="K7131" t="s">
        <v>356</v>
      </c>
      <c r="L7131" t="s">
        <v>480</v>
      </c>
      <c r="M7131" t="s">
        <v>7663</v>
      </c>
      <c r="N7131" t="s">
        <v>6044</v>
      </c>
      <c r="O7131">
        <v>0</v>
      </c>
      <c r="P7131">
        <v>0</v>
      </c>
      <c r="Q7131">
        <v>1</v>
      </c>
    </row>
    <row r="7132" spans="1:17" x14ac:dyDescent="0.2">
      <c r="A7132" t="s">
        <v>498</v>
      </c>
      <c r="B7132" t="s">
        <v>134</v>
      </c>
      <c r="C7132" t="s">
        <v>497</v>
      </c>
      <c r="D7132" t="s">
        <v>54</v>
      </c>
      <c r="E7132" t="s">
        <v>6819</v>
      </c>
      <c r="F7132">
        <v>1.6E-2</v>
      </c>
      <c r="G7132">
        <v>1.6E-2</v>
      </c>
      <c r="H7132">
        <v>1</v>
      </c>
      <c r="J7132" t="s">
        <v>498</v>
      </c>
      <c r="K7132" t="s">
        <v>356</v>
      </c>
      <c r="L7132" t="s">
        <v>480</v>
      </c>
      <c r="M7132" t="s">
        <v>7663</v>
      </c>
      <c r="N7132" t="s">
        <v>6045</v>
      </c>
      <c r="O7132">
        <v>0</v>
      </c>
      <c r="P7132">
        <v>0</v>
      </c>
      <c r="Q7132">
        <v>1</v>
      </c>
    </row>
    <row r="7133" spans="1:17" x14ac:dyDescent="0.2">
      <c r="A7133" t="s">
        <v>498</v>
      </c>
      <c r="B7133" t="s">
        <v>134</v>
      </c>
      <c r="C7133" t="s">
        <v>497</v>
      </c>
      <c r="D7133" t="s">
        <v>54</v>
      </c>
      <c r="E7133" t="s">
        <v>6820</v>
      </c>
      <c r="F7133">
        <v>1.6E-2</v>
      </c>
      <c r="G7133">
        <v>1.6E-2</v>
      </c>
      <c r="H7133">
        <v>1</v>
      </c>
      <c r="J7133" t="s">
        <v>498</v>
      </c>
      <c r="K7133" t="s">
        <v>356</v>
      </c>
      <c r="L7133" t="s">
        <v>480</v>
      </c>
      <c r="M7133" t="s">
        <v>7663</v>
      </c>
      <c r="N7133" t="s">
        <v>6046</v>
      </c>
      <c r="O7133">
        <v>0</v>
      </c>
      <c r="P7133">
        <v>0</v>
      </c>
      <c r="Q7133">
        <v>1</v>
      </c>
    </row>
    <row r="7134" spans="1:17" x14ac:dyDescent="0.2">
      <c r="A7134" t="s">
        <v>498</v>
      </c>
      <c r="B7134" t="s">
        <v>134</v>
      </c>
      <c r="C7134" t="s">
        <v>497</v>
      </c>
      <c r="D7134" t="s">
        <v>54</v>
      </c>
      <c r="E7134" t="s">
        <v>6821</v>
      </c>
      <c r="F7134">
        <v>1.6E-2</v>
      </c>
      <c r="G7134">
        <v>1.6E-2</v>
      </c>
      <c r="H7134">
        <v>1</v>
      </c>
      <c r="J7134" t="s">
        <v>498</v>
      </c>
      <c r="K7134" t="s">
        <v>356</v>
      </c>
      <c r="L7134" t="s">
        <v>480</v>
      </c>
      <c r="M7134" t="s">
        <v>7663</v>
      </c>
      <c r="N7134" t="s">
        <v>6047</v>
      </c>
      <c r="O7134">
        <v>0</v>
      </c>
      <c r="P7134">
        <v>0</v>
      </c>
      <c r="Q7134">
        <v>1</v>
      </c>
    </row>
    <row r="7135" spans="1:17" x14ac:dyDescent="0.2">
      <c r="A7135" t="s">
        <v>498</v>
      </c>
      <c r="B7135" t="s">
        <v>134</v>
      </c>
      <c r="C7135" t="s">
        <v>497</v>
      </c>
      <c r="D7135" t="s">
        <v>54</v>
      </c>
      <c r="E7135" t="s">
        <v>6822</v>
      </c>
      <c r="F7135">
        <v>1.6E-2</v>
      </c>
      <c r="G7135">
        <v>1.6E-2</v>
      </c>
      <c r="H7135">
        <v>1</v>
      </c>
      <c r="J7135" t="s">
        <v>498</v>
      </c>
      <c r="K7135" t="s">
        <v>356</v>
      </c>
      <c r="L7135" t="s">
        <v>480</v>
      </c>
      <c r="M7135" t="s">
        <v>7663</v>
      </c>
      <c r="N7135" t="s">
        <v>6048</v>
      </c>
      <c r="O7135">
        <v>0</v>
      </c>
      <c r="P7135">
        <v>0</v>
      </c>
      <c r="Q7135">
        <v>1</v>
      </c>
    </row>
    <row r="7136" spans="1:17" x14ac:dyDescent="0.2">
      <c r="A7136" t="s">
        <v>498</v>
      </c>
      <c r="B7136" t="s">
        <v>134</v>
      </c>
      <c r="C7136" t="s">
        <v>497</v>
      </c>
      <c r="D7136" t="s">
        <v>54</v>
      </c>
      <c r="E7136" t="s">
        <v>6823</v>
      </c>
      <c r="F7136">
        <v>1.9E-2</v>
      </c>
      <c r="G7136">
        <v>1.9E-2</v>
      </c>
      <c r="H7136">
        <v>1</v>
      </c>
      <c r="J7136" t="s">
        <v>498</v>
      </c>
      <c r="K7136" t="s">
        <v>356</v>
      </c>
      <c r="L7136" t="s">
        <v>480</v>
      </c>
      <c r="M7136" t="s">
        <v>7663</v>
      </c>
      <c r="N7136" t="s">
        <v>6049</v>
      </c>
      <c r="O7136">
        <v>0</v>
      </c>
      <c r="P7136">
        <v>0</v>
      </c>
      <c r="Q7136">
        <v>1</v>
      </c>
    </row>
    <row r="7137" spans="1:17" x14ac:dyDescent="0.2">
      <c r="A7137" t="s">
        <v>498</v>
      </c>
      <c r="B7137" t="s">
        <v>134</v>
      </c>
      <c r="C7137" t="s">
        <v>497</v>
      </c>
      <c r="D7137" t="s">
        <v>54</v>
      </c>
      <c r="E7137" t="s">
        <v>6824</v>
      </c>
      <c r="F7137">
        <v>1.9E-2</v>
      </c>
      <c r="G7137">
        <v>1.9E-2</v>
      </c>
      <c r="H7137">
        <v>1</v>
      </c>
      <c r="J7137" t="s">
        <v>498</v>
      </c>
      <c r="K7137" t="s">
        <v>356</v>
      </c>
      <c r="L7137" t="s">
        <v>480</v>
      </c>
      <c r="M7137" t="s">
        <v>7663</v>
      </c>
      <c r="N7137" t="s">
        <v>6050</v>
      </c>
      <c r="O7137">
        <v>0</v>
      </c>
      <c r="P7137">
        <v>0</v>
      </c>
      <c r="Q7137">
        <v>1</v>
      </c>
    </row>
    <row r="7138" spans="1:17" x14ac:dyDescent="0.2">
      <c r="A7138" t="s">
        <v>498</v>
      </c>
      <c r="B7138" t="s">
        <v>134</v>
      </c>
      <c r="C7138" t="s">
        <v>497</v>
      </c>
      <c r="D7138" t="s">
        <v>54</v>
      </c>
      <c r="E7138" t="s">
        <v>6825</v>
      </c>
      <c r="F7138">
        <v>1.9E-2</v>
      </c>
      <c r="G7138">
        <v>1.9E-2</v>
      </c>
      <c r="H7138">
        <v>1</v>
      </c>
      <c r="J7138" t="s">
        <v>498</v>
      </c>
      <c r="K7138" t="s">
        <v>356</v>
      </c>
      <c r="L7138" t="s">
        <v>480</v>
      </c>
      <c r="M7138" t="s">
        <v>7663</v>
      </c>
      <c r="N7138" t="s">
        <v>6051</v>
      </c>
      <c r="O7138">
        <v>0</v>
      </c>
      <c r="P7138">
        <v>0</v>
      </c>
      <c r="Q7138">
        <v>1</v>
      </c>
    </row>
    <row r="7139" spans="1:17" x14ac:dyDescent="0.2">
      <c r="A7139" t="s">
        <v>498</v>
      </c>
      <c r="B7139" t="s">
        <v>134</v>
      </c>
      <c r="C7139" t="s">
        <v>497</v>
      </c>
      <c r="D7139" t="s">
        <v>54</v>
      </c>
      <c r="E7139" t="s">
        <v>6826</v>
      </c>
      <c r="F7139">
        <v>0.02</v>
      </c>
      <c r="G7139">
        <v>0.02</v>
      </c>
      <c r="H7139">
        <v>1</v>
      </c>
      <c r="J7139" t="s">
        <v>498</v>
      </c>
      <c r="K7139" t="s">
        <v>356</v>
      </c>
      <c r="L7139" t="s">
        <v>480</v>
      </c>
      <c r="M7139" t="s">
        <v>7663</v>
      </c>
      <c r="N7139" t="s">
        <v>6052</v>
      </c>
      <c r="O7139">
        <v>0</v>
      </c>
      <c r="P7139">
        <v>0</v>
      </c>
      <c r="Q7139">
        <v>1</v>
      </c>
    </row>
    <row r="7140" spans="1:17" x14ac:dyDescent="0.2">
      <c r="A7140" t="s">
        <v>498</v>
      </c>
      <c r="B7140" t="s">
        <v>134</v>
      </c>
      <c r="C7140" t="s">
        <v>497</v>
      </c>
      <c r="D7140" t="s">
        <v>54</v>
      </c>
      <c r="E7140" t="s">
        <v>6827</v>
      </c>
      <c r="F7140">
        <v>0.02</v>
      </c>
      <c r="G7140">
        <v>0.02</v>
      </c>
      <c r="H7140">
        <v>1</v>
      </c>
      <c r="J7140" t="s">
        <v>498</v>
      </c>
      <c r="K7140" t="s">
        <v>356</v>
      </c>
      <c r="L7140" t="s">
        <v>480</v>
      </c>
      <c r="M7140" t="s">
        <v>7663</v>
      </c>
      <c r="N7140" t="s">
        <v>6053</v>
      </c>
      <c r="O7140">
        <v>0</v>
      </c>
      <c r="P7140">
        <v>0</v>
      </c>
      <c r="Q7140">
        <v>1</v>
      </c>
    </row>
    <row r="7141" spans="1:17" x14ac:dyDescent="0.2">
      <c r="A7141" t="s">
        <v>498</v>
      </c>
      <c r="B7141" t="s">
        <v>134</v>
      </c>
      <c r="C7141" t="s">
        <v>497</v>
      </c>
      <c r="D7141" t="s">
        <v>54</v>
      </c>
      <c r="E7141" t="s">
        <v>6828</v>
      </c>
      <c r="F7141">
        <v>1.6E-2</v>
      </c>
      <c r="G7141">
        <v>1.6E-2</v>
      </c>
      <c r="H7141">
        <v>1</v>
      </c>
      <c r="J7141" t="s">
        <v>498</v>
      </c>
      <c r="K7141" t="s">
        <v>356</v>
      </c>
      <c r="L7141" t="s">
        <v>480</v>
      </c>
      <c r="M7141" t="s">
        <v>7663</v>
      </c>
      <c r="N7141" t="s">
        <v>6054</v>
      </c>
      <c r="O7141">
        <v>0</v>
      </c>
      <c r="P7141">
        <v>0</v>
      </c>
      <c r="Q7141">
        <v>1</v>
      </c>
    </row>
    <row r="7142" spans="1:17" x14ac:dyDescent="0.2">
      <c r="A7142" t="s">
        <v>498</v>
      </c>
      <c r="B7142" t="s">
        <v>134</v>
      </c>
      <c r="C7142" t="s">
        <v>497</v>
      </c>
      <c r="D7142" t="s">
        <v>54</v>
      </c>
      <c r="E7142" t="s">
        <v>6829</v>
      </c>
      <c r="F7142">
        <v>0.11700000000000001</v>
      </c>
      <c r="G7142">
        <v>0.11700000000000001</v>
      </c>
      <c r="H7142">
        <v>1</v>
      </c>
      <c r="J7142" t="s">
        <v>498</v>
      </c>
      <c r="K7142" t="s">
        <v>356</v>
      </c>
      <c r="L7142" t="s">
        <v>480</v>
      </c>
      <c r="M7142" t="s">
        <v>7663</v>
      </c>
      <c r="N7142" t="s">
        <v>6055</v>
      </c>
      <c r="O7142">
        <v>0</v>
      </c>
      <c r="P7142">
        <v>0</v>
      </c>
      <c r="Q7142">
        <v>1</v>
      </c>
    </row>
    <row r="7143" spans="1:17" x14ac:dyDescent="0.2">
      <c r="A7143" t="s">
        <v>498</v>
      </c>
      <c r="B7143" t="s">
        <v>134</v>
      </c>
      <c r="C7143" t="s">
        <v>497</v>
      </c>
      <c r="D7143" t="s">
        <v>54</v>
      </c>
      <c r="E7143" t="s">
        <v>6830</v>
      </c>
      <c r="F7143">
        <v>1.6E-2</v>
      </c>
      <c r="G7143">
        <v>1.6E-2</v>
      </c>
      <c r="H7143">
        <v>1</v>
      </c>
      <c r="J7143" t="s">
        <v>498</v>
      </c>
      <c r="K7143" t="s">
        <v>356</v>
      </c>
      <c r="L7143" t="s">
        <v>480</v>
      </c>
      <c r="M7143" t="s">
        <v>7663</v>
      </c>
      <c r="N7143" t="s">
        <v>6056</v>
      </c>
      <c r="O7143">
        <v>0</v>
      </c>
      <c r="P7143">
        <v>0</v>
      </c>
      <c r="Q7143">
        <v>1</v>
      </c>
    </row>
    <row r="7144" spans="1:17" x14ac:dyDescent="0.2">
      <c r="A7144" t="s">
        <v>498</v>
      </c>
      <c r="B7144" t="s">
        <v>134</v>
      </c>
      <c r="C7144" t="s">
        <v>497</v>
      </c>
      <c r="D7144" t="s">
        <v>54</v>
      </c>
      <c r="E7144" t="s">
        <v>6831</v>
      </c>
      <c r="F7144">
        <v>1.4999999999999999E-2</v>
      </c>
      <c r="G7144">
        <v>1.4999999999999999E-2</v>
      </c>
      <c r="H7144">
        <v>1</v>
      </c>
      <c r="J7144" t="s">
        <v>498</v>
      </c>
      <c r="K7144" t="s">
        <v>356</v>
      </c>
      <c r="L7144" t="s">
        <v>480</v>
      </c>
      <c r="M7144" t="s">
        <v>7663</v>
      </c>
      <c r="N7144" t="s">
        <v>6057</v>
      </c>
      <c r="O7144">
        <v>0</v>
      </c>
      <c r="P7144">
        <v>0</v>
      </c>
      <c r="Q7144">
        <v>1</v>
      </c>
    </row>
    <row r="7145" spans="1:17" x14ac:dyDescent="0.2">
      <c r="A7145" t="s">
        <v>498</v>
      </c>
      <c r="B7145" t="s">
        <v>134</v>
      </c>
      <c r="C7145" t="s">
        <v>497</v>
      </c>
      <c r="D7145" t="s">
        <v>54</v>
      </c>
      <c r="E7145" t="s">
        <v>6832</v>
      </c>
      <c r="F7145">
        <v>1.6E-2</v>
      </c>
      <c r="G7145">
        <v>1.6E-2</v>
      </c>
      <c r="H7145">
        <v>1</v>
      </c>
      <c r="J7145" t="s">
        <v>498</v>
      </c>
      <c r="K7145" t="s">
        <v>356</v>
      </c>
      <c r="L7145" t="s">
        <v>480</v>
      </c>
      <c r="M7145" t="s">
        <v>7663</v>
      </c>
      <c r="N7145" t="s">
        <v>6058</v>
      </c>
      <c r="O7145">
        <v>0</v>
      </c>
      <c r="P7145">
        <v>0</v>
      </c>
      <c r="Q7145">
        <v>1</v>
      </c>
    </row>
    <row r="7146" spans="1:17" x14ac:dyDescent="0.2">
      <c r="A7146" t="s">
        <v>498</v>
      </c>
      <c r="B7146" t="s">
        <v>134</v>
      </c>
      <c r="C7146" t="s">
        <v>497</v>
      </c>
      <c r="D7146" t="s">
        <v>54</v>
      </c>
      <c r="E7146" t="s">
        <v>6833</v>
      </c>
      <c r="F7146">
        <v>1.4999999999999999E-2</v>
      </c>
      <c r="G7146">
        <v>1.4999999999999999E-2</v>
      </c>
      <c r="H7146">
        <v>1</v>
      </c>
      <c r="J7146" t="s">
        <v>498</v>
      </c>
      <c r="K7146" t="s">
        <v>356</v>
      </c>
      <c r="L7146" t="s">
        <v>480</v>
      </c>
      <c r="M7146" t="s">
        <v>7663</v>
      </c>
      <c r="N7146" t="s">
        <v>6059</v>
      </c>
      <c r="O7146">
        <v>0</v>
      </c>
      <c r="P7146">
        <v>0</v>
      </c>
      <c r="Q7146">
        <v>1</v>
      </c>
    </row>
    <row r="7147" spans="1:17" x14ac:dyDescent="0.2">
      <c r="A7147" t="s">
        <v>498</v>
      </c>
      <c r="B7147" t="s">
        <v>134</v>
      </c>
      <c r="C7147" t="s">
        <v>497</v>
      </c>
      <c r="D7147" t="s">
        <v>54</v>
      </c>
      <c r="E7147" t="s">
        <v>6834</v>
      </c>
      <c r="F7147">
        <v>1.7000000000000001E-2</v>
      </c>
      <c r="G7147">
        <v>1.7000000000000001E-2</v>
      </c>
      <c r="H7147">
        <v>1</v>
      </c>
      <c r="J7147" t="s">
        <v>498</v>
      </c>
      <c r="K7147" t="s">
        <v>356</v>
      </c>
      <c r="L7147" t="s">
        <v>480</v>
      </c>
      <c r="M7147" t="s">
        <v>7663</v>
      </c>
      <c r="N7147" t="s">
        <v>6060</v>
      </c>
      <c r="O7147">
        <v>0</v>
      </c>
      <c r="P7147">
        <v>0</v>
      </c>
      <c r="Q7147">
        <v>1</v>
      </c>
    </row>
    <row r="7148" spans="1:17" x14ac:dyDescent="0.2">
      <c r="A7148" t="s">
        <v>498</v>
      </c>
      <c r="B7148" t="s">
        <v>134</v>
      </c>
      <c r="C7148" t="s">
        <v>497</v>
      </c>
      <c r="D7148" t="s">
        <v>54</v>
      </c>
      <c r="E7148" t="s">
        <v>6835</v>
      </c>
      <c r="F7148">
        <v>1.7000000000000001E-2</v>
      </c>
      <c r="G7148">
        <v>1.7000000000000001E-2</v>
      </c>
      <c r="H7148">
        <v>1</v>
      </c>
      <c r="J7148" t="s">
        <v>498</v>
      </c>
      <c r="K7148" t="s">
        <v>356</v>
      </c>
      <c r="L7148" t="s">
        <v>480</v>
      </c>
      <c r="M7148" t="s">
        <v>7663</v>
      </c>
      <c r="N7148" t="s">
        <v>6061</v>
      </c>
      <c r="O7148">
        <v>0</v>
      </c>
      <c r="P7148">
        <v>0</v>
      </c>
      <c r="Q7148">
        <v>1</v>
      </c>
    </row>
    <row r="7149" spans="1:17" x14ac:dyDescent="0.2">
      <c r="A7149" t="s">
        <v>498</v>
      </c>
      <c r="B7149" t="s">
        <v>134</v>
      </c>
      <c r="C7149" t="s">
        <v>497</v>
      </c>
      <c r="D7149" t="s">
        <v>54</v>
      </c>
      <c r="E7149" t="s">
        <v>6836</v>
      </c>
      <c r="F7149">
        <v>1.7000000000000001E-2</v>
      </c>
      <c r="G7149">
        <v>1.7000000000000001E-2</v>
      </c>
      <c r="H7149">
        <v>1</v>
      </c>
      <c r="J7149" t="s">
        <v>498</v>
      </c>
      <c r="K7149" t="s">
        <v>356</v>
      </c>
      <c r="L7149" t="s">
        <v>480</v>
      </c>
      <c r="M7149" t="s">
        <v>7663</v>
      </c>
      <c r="N7149" t="s">
        <v>6062</v>
      </c>
      <c r="O7149">
        <v>0</v>
      </c>
      <c r="P7149">
        <v>0</v>
      </c>
      <c r="Q7149">
        <v>1</v>
      </c>
    </row>
    <row r="7150" spans="1:17" x14ac:dyDescent="0.2">
      <c r="A7150" t="s">
        <v>498</v>
      </c>
      <c r="B7150" t="s">
        <v>134</v>
      </c>
      <c r="C7150" t="s">
        <v>497</v>
      </c>
      <c r="D7150" t="s">
        <v>54</v>
      </c>
      <c r="E7150" t="s">
        <v>6837</v>
      </c>
      <c r="F7150">
        <v>1.7000000000000001E-2</v>
      </c>
      <c r="G7150">
        <v>1.7000000000000001E-2</v>
      </c>
      <c r="H7150">
        <v>1</v>
      </c>
      <c r="J7150" t="s">
        <v>498</v>
      </c>
      <c r="K7150" t="s">
        <v>356</v>
      </c>
      <c r="L7150" t="s">
        <v>480</v>
      </c>
      <c r="M7150" t="s">
        <v>7663</v>
      </c>
      <c r="N7150" t="s">
        <v>6063</v>
      </c>
      <c r="O7150">
        <v>0</v>
      </c>
      <c r="P7150">
        <v>0</v>
      </c>
      <c r="Q7150">
        <v>1</v>
      </c>
    </row>
    <row r="7151" spans="1:17" x14ac:dyDescent="0.2">
      <c r="A7151" t="s">
        <v>498</v>
      </c>
      <c r="B7151" t="s">
        <v>134</v>
      </c>
      <c r="C7151" t="s">
        <v>497</v>
      </c>
      <c r="D7151" t="s">
        <v>54</v>
      </c>
      <c r="E7151" t="s">
        <v>6838</v>
      </c>
      <c r="F7151">
        <v>1.7000000000000001E-2</v>
      </c>
      <c r="G7151">
        <v>1.7000000000000001E-2</v>
      </c>
      <c r="H7151">
        <v>1</v>
      </c>
      <c r="J7151" t="s">
        <v>498</v>
      </c>
      <c r="K7151" t="s">
        <v>356</v>
      </c>
      <c r="L7151" t="s">
        <v>480</v>
      </c>
      <c r="M7151" t="s">
        <v>7663</v>
      </c>
      <c r="N7151" t="s">
        <v>6064</v>
      </c>
      <c r="O7151">
        <v>0</v>
      </c>
      <c r="P7151">
        <v>0</v>
      </c>
      <c r="Q7151">
        <v>1</v>
      </c>
    </row>
    <row r="7152" spans="1:17" x14ac:dyDescent="0.2">
      <c r="A7152" t="s">
        <v>498</v>
      </c>
      <c r="B7152" t="s">
        <v>134</v>
      </c>
      <c r="C7152" t="s">
        <v>497</v>
      </c>
      <c r="D7152" t="s">
        <v>54</v>
      </c>
      <c r="E7152" t="s">
        <v>6839</v>
      </c>
      <c r="F7152">
        <v>1.7000000000000001E-2</v>
      </c>
      <c r="G7152">
        <v>1.7000000000000001E-2</v>
      </c>
      <c r="H7152">
        <v>1</v>
      </c>
      <c r="J7152" t="s">
        <v>498</v>
      </c>
      <c r="K7152" t="s">
        <v>356</v>
      </c>
      <c r="L7152" t="s">
        <v>480</v>
      </c>
      <c r="M7152" t="s">
        <v>7663</v>
      </c>
      <c r="N7152" t="s">
        <v>6065</v>
      </c>
      <c r="O7152">
        <v>0</v>
      </c>
      <c r="P7152">
        <v>0</v>
      </c>
      <c r="Q7152">
        <v>1</v>
      </c>
    </row>
    <row r="7153" spans="1:17" x14ac:dyDescent="0.2">
      <c r="A7153" t="s">
        <v>498</v>
      </c>
      <c r="B7153" t="s">
        <v>134</v>
      </c>
      <c r="C7153" t="s">
        <v>497</v>
      </c>
      <c r="D7153" t="s">
        <v>54</v>
      </c>
      <c r="E7153" t="s">
        <v>6840</v>
      </c>
      <c r="F7153">
        <v>1.7999999999999999E-2</v>
      </c>
      <c r="G7153">
        <v>1.7999999999999999E-2</v>
      </c>
      <c r="H7153">
        <v>1</v>
      </c>
      <c r="J7153" t="s">
        <v>498</v>
      </c>
      <c r="K7153" t="s">
        <v>356</v>
      </c>
      <c r="L7153" t="s">
        <v>480</v>
      </c>
      <c r="M7153" t="s">
        <v>7663</v>
      </c>
      <c r="N7153" t="s">
        <v>6066</v>
      </c>
      <c r="O7153">
        <v>0</v>
      </c>
      <c r="P7153">
        <v>0</v>
      </c>
      <c r="Q7153">
        <v>1</v>
      </c>
    </row>
    <row r="7154" spans="1:17" x14ac:dyDescent="0.2">
      <c r="A7154" t="s">
        <v>498</v>
      </c>
      <c r="B7154" t="s">
        <v>134</v>
      </c>
      <c r="C7154" t="s">
        <v>497</v>
      </c>
      <c r="D7154" t="s">
        <v>54</v>
      </c>
      <c r="E7154" t="s">
        <v>6841</v>
      </c>
      <c r="F7154">
        <v>1.9E-2</v>
      </c>
      <c r="G7154">
        <v>1.9E-2</v>
      </c>
      <c r="H7154">
        <v>1</v>
      </c>
      <c r="J7154" t="s">
        <v>498</v>
      </c>
      <c r="K7154" t="s">
        <v>356</v>
      </c>
      <c r="L7154" t="s">
        <v>480</v>
      </c>
      <c r="M7154" t="s">
        <v>7663</v>
      </c>
      <c r="N7154" t="s">
        <v>6067</v>
      </c>
      <c r="O7154">
        <v>0</v>
      </c>
      <c r="P7154">
        <v>0</v>
      </c>
      <c r="Q7154">
        <v>1</v>
      </c>
    </row>
    <row r="7155" spans="1:17" x14ac:dyDescent="0.2">
      <c r="A7155" t="s">
        <v>498</v>
      </c>
      <c r="B7155" t="s">
        <v>134</v>
      </c>
      <c r="C7155" t="s">
        <v>497</v>
      </c>
      <c r="D7155" t="s">
        <v>54</v>
      </c>
      <c r="E7155" t="s">
        <v>6842</v>
      </c>
      <c r="F7155">
        <v>5.8000000000000003E-2</v>
      </c>
      <c r="G7155">
        <v>5.8000000000000003E-2</v>
      </c>
      <c r="H7155">
        <v>1</v>
      </c>
      <c r="J7155" t="s">
        <v>498</v>
      </c>
      <c r="K7155" t="s">
        <v>356</v>
      </c>
      <c r="L7155" t="s">
        <v>480</v>
      </c>
      <c r="M7155" t="s">
        <v>7663</v>
      </c>
      <c r="N7155" t="s">
        <v>6068</v>
      </c>
      <c r="O7155">
        <v>0</v>
      </c>
      <c r="P7155">
        <v>0</v>
      </c>
      <c r="Q7155">
        <v>1</v>
      </c>
    </row>
    <row r="7156" spans="1:17" x14ac:dyDescent="0.2">
      <c r="A7156" t="s">
        <v>498</v>
      </c>
      <c r="B7156" t="s">
        <v>134</v>
      </c>
      <c r="C7156" t="s">
        <v>497</v>
      </c>
      <c r="D7156" t="s">
        <v>54</v>
      </c>
      <c r="E7156" t="s">
        <v>6843</v>
      </c>
      <c r="F7156">
        <v>0.02</v>
      </c>
      <c r="G7156">
        <v>0.02</v>
      </c>
      <c r="H7156">
        <v>1</v>
      </c>
      <c r="J7156" t="s">
        <v>498</v>
      </c>
      <c r="K7156" t="s">
        <v>356</v>
      </c>
      <c r="L7156" t="s">
        <v>480</v>
      </c>
      <c r="M7156" t="s">
        <v>7663</v>
      </c>
      <c r="N7156" t="s">
        <v>6069</v>
      </c>
      <c r="O7156">
        <v>0</v>
      </c>
      <c r="P7156">
        <v>0</v>
      </c>
      <c r="Q7156">
        <v>1</v>
      </c>
    </row>
    <row r="7157" spans="1:17" x14ac:dyDescent="0.2">
      <c r="A7157" t="s">
        <v>498</v>
      </c>
      <c r="B7157" t="s">
        <v>134</v>
      </c>
      <c r="C7157" t="s">
        <v>497</v>
      </c>
      <c r="D7157" t="s">
        <v>54</v>
      </c>
      <c r="E7157" t="s">
        <v>6844</v>
      </c>
      <c r="F7157">
        <v>0.02</v>
      </c>
      <c r="G7157">
        <v>0.02</v>
      </c>
      <c r="H7157">
        <v>1</v>
      </c>
      <c r="J7157" t="s">
        <v>498</v>
      </c>
      <c r="K7157" t="s">
        <v>356</v>
      </c>
      <c r="L7157" t="s">
        <v>480</v>
      </c>
      <c r="M7157" t="s">
        <v>7663</v>
      </c>
      <c r="N7157" t="s">
        <v>6070</v>
      </c>
      <c r="O7157">
        <v>0</v>
      </c>
      <c r="P7157">
        <v>0</v>
      </c>
      <c r="Q7157">
        <v>1</v>
      </c>
    </row>
    <row r="7158" spans="1:17" x14ac:dyDescent="0.2">
      <c r="A7158" t="s">
        <v>498</v>
      </c>
      <c r="B7158" t="s">
        <v>134</v>
      </c>
      <c r="C7158" t="s">
        <v>497</v>
      </c>
      <c r="D7158" t="s">
        <v>54</v>
      </c>
      <c r="E7158" t="s">
        <v>6845</v>
      </c>
      <c r="F7158">
        <v>0.02</v>
      </c>
      <c r="G7158">
        <v>0.02</v>
      </c>
      <c r="H7158">
        <v>1</v>
      </c>
      <c r="J7158" t="s">
        <v>498</v>
      </c>
      <c r="K7158" t="s">
        <v>356</v>
      </c>
      <c r="L7158" t="s">
        <v>480</v>
      </c>
      <c r="M7158" t="s">
        <v>7663</v>
      </c>
      <c r="N7158" t="s">
        <v>6071</v>
      </c>
      <c r="O7158">
        <v>0</v>
      </c>
      <c r="P7158">
        <v>0</v>
      </c>
      <c r="Q7158">
        <v>1</v>
      </c>
    </row>
    <row r="7159" spans="1:17" x14ac:dyDescent="0.2">
      <c r="A7159" t="s">
        <v>498</v>
      </c>
      <c r="B7159" t="s">
        <v>134</v>
      </c>
      <c r="C7159" t="s">
        <v>497</v>
      </c>
      <c r="D7159" t="s">
        <v>54</v>
      </c>
      <c r="E7159" t="s">
        <v>6846</v>
      </c>
      <c r="F7159">
        <v>0.02</v>
      </c>
      <c r="G7159">
        <v>0.02</v>
      </c>
      <c r="H7159">
        <v>1</v>
      </c>
      <c r="J7159" t="s">
        <v>498</v>
      </c>
      <c r="K7159" t="s">
        <v>356</v>
      </c>
      <c r="L7159" t="s">
        <v>480</v>
      </c>
      <c r="M7159" t="s">
        <v>7663</v>
      </c>
      <c r="N7159" t="s">
        <v>6072</v>
      </c>
      <c r="O7159">
        <v>0</v>
      </c>
      <c r="P7159">
        <v>0</v>
      </c>
      <c r="Q7159">
        <v>1</v>
      </c>
    </row>
    <row r="7160" spans="1:17" x14ac:dyDescent="0.2">
      <c r="A7160" t="s">
        <v>498</v>
      </c>
      <c r="B7160" t="s">
        <v>134</v>
      </c>
      <c r="C7160" t="s">
        <v>497</v>
      </c>
      <c r="D7160" t="s">
        <v>54</v>
      </c>
      <c r="E7160" t="s">
        <v>6847</v>
      </c>
      <c r="F7160">
        <v>0.02</v>
      </c>
      <c r="G7160">
        <v>0.02</v>
      </c>
      <c r="H7160">
        <v>1</v>
      </c>
      <c r="J7160" t="s">
        <v>498</v>
      </c>
      <c r="K7160" t="s">
        <v>356</v>
      </c>
      <c r="L7160" t="s">
        <v>480</v>
      </c>
      <c r="M7160" t="s">
        <v>7663</v>
      </c>
      <c r="N7160" t="s">
        <v>6073</v>
      </c>
      <c r="O7160">
        <v>0</v>
      </c>
      <c r="P7160">
        <v>0</v>
      </c>
      <c r="Q7160">
        <v>1</v>
      </c>
    </row>
    <row r="7161" spans="1:17" x14ac:dyDescent="0.2">
      <c r="A7161" t="s">
        <v>498</v>
      </c>
      <c r="B7161" t="s">
        <v>134</v>
      </c>
      <c r="C7161" t="s">
        <v>497</v>
      </c>
      <c r="D7161" t="s">
        <v>54</v>
      </c>
      <c r="E7161" t="s">
        <v>6848</v>
      </c>
      <c r="F7161">
        <v>0.02</v>
      </c>
      <c r="G7161">
        <v>0.02</v>
      </c>
      <c r="H7161">
        <v>1</v>
      </c>
      <c r="J7161" t="s">
        <v>498</v>
      </c>
      <c r="K7161" t="s">
        <v>356</v>
      </c>
      <c r="L7161" t="s">
        <v>480</v>
      </c>
      <c r="M7161" t="s">
        <v>7663</v>
      </c>
      <c r="N7161" t="s">
        <v>6074</v>
      </c>
      <c r="O7161">
        <v>0</v>
      </c>
      <c r="P7161">
        <v>0</v>
      </c>
      <c r="Q7161">
        <v>1</v>
      </c>
    </row>
    <row r="7162" spans="1:17" x14ac:dyDescent="0.2">
      <c r="A7162" t="s">
        <v>498</v>
      </c>
      <c r="B7162" t="s">
        <v>134</v>
      </c>
      <c r="C7162" t="s">
        <v>497</v>
      </c>
      <c r="D7162" t="s">
        <v>54</v>
      </c>
      <c r="E7162" t="s">
        <v>6849</v>
      </c>
      <c r="F7162">
        <v>0.02</v>
      </c>
      <c r="G7162">
        <v>0.02</v>
      </c>
      <c r="H7162">
        <v>1</v>
      </c>
      <c r="J7162" t="s">
        <v>498</v>
      </c>
      <c r="K7162" t="s">
        <v>356</v>
      </c>
      <c r="L7162" t="s">
        <v>480</v>
      </c>
      <c r="M7162" t="s">
        <v>7663</v>
      </c>
      <c r="N7162" t="s">
        <v>6075</v>
      </c>
      <c r="O7162">
        <v>0</v>
      </c>
      <c r="P7162">
        <v>0</v>
      </c>
      <c r="Q7162">
        <v>1</v>
      </c>
    </row>
    <row r="7163" spans="1:17" x14ac:dyDescent="0.2">
      <c r="A7163" t="s">
        <v>498</v>
      </c>
      <c r="B7163" t="s">
        <v>134</v>
      </c>
      <c r="C7163" t="s">
        <v>497</v>
      </c>
      <c r="D7163" t="s">
        <v>54</v>
      </c>
      <c r="E7163" t="s">
        <v>6850</v>
      </c>
      <c r="F7163">
        <v>0.02</v>
      </c>
      <c r="G7163">
        <v>0.02</v>
      </c>
      <c r="H7163">
        <v>1</v>
      </c>
      <c r="J7163" t="s">
        <v>498</v>
      </c>
      <c r="K7163" t="s">
        <v>356</v>
      </c>
      <c r="L7163" t="s">
        <v>480</v>
      </c>
      <c r="M7163" t="s">
        <v>7663</v>
      </c>
      <c r="N7163" t="s">
        <v>6076</v>
      </c>
      <c r="O7163">
        <v>0</v>
      </c>
      <c r="P7163">
        <v>0</v>
      </c>
      <c r="Q7163">
        <v>1</v>
      </c>
    </row>
    <row r="7164" spans="1:17" x14ac:dyDescent="0.2">
      <c r="A7164" t="s">
        <v>498</v>
      </c>
      <c r="B7164" t="s">
        <v>134</v>
      </c>
      <c r="C7164" t="s">
        <v>497</v>
      </c>
      <c r="D7164" t="s">
        <v>54</v>
      </c>
      <c r="E7164" t="s">
        <v>6851</v>
      </c>
      <c r="F7164">
        <v>0.02</v>
      </c>
      <c r="G7164">
        <v>0.02</v>
      </c>
      <c r="H7164">
        <v>1</v>
      </c>
      <c r="J7164" t="s">
        <v>498</v>
      </c>
      <c r="K7164" t="s">
        <v>356</v>
      </c>
      <c r="L7164" t="s">
        <v>480</v>
      </c>
      <c r="M7164" t="s">
        <v>7663</v>
      </c>
      <c r="N7164" t="s">
        <v>6077</v>
      </c>
      <c r="O7164">
        <v>0</v>
      </c>
      <c r="P7164">
        <v>0</v>
      </c>
      <c r="Q7164">
        <v>1</v>
      </c>
    </row>
    <row r="7165" spans="1:17" x14ac:dyDescent="0.2">
      <c r="A7165" t="s">
        <v>498</v>
      </c>
      <c r="B7165" t="s">
        <v>134</v>
      </c>
      <c r="C7165" t="s">
        <v>497</v>
      </c>
      <c r="D7165" t="s">
        <v>54</v>
      </c>
      <c r="E7165" t="s">
        <v>6852</v>
      </c>
      <c r="F7165">
        <v>0.02</v>
      </c>
      <c r="G7165">
        <v>0.02</v>
      </c>
      <c r="H7165">
        <v>1</v>
      </c>
      <c r="J7165" t="s">
        <v>498</v>
      </c>
      <c r="K7165" t="s">
        <v>356</v>
      </c>
      <c r="L7165" t="s">
        <v>480</v>
      </c>
      <c r="M7165" t="s">
        <v>7663</v>
      </c>
      <c r="N7165" t="s">
        <v>6078</v>
      </c>
      <c r="O7165">
        <v>0</v>
      </c>
      <c r="P7165">
        <v>0</v>
      </c>
      <c r="Q7165">
        <v>1</v>
      </c>
    </row>
    <row r="7166" spans="1:17" x14ac:dyDescent="0.2">
      <c r="A7166" t="s">
        <v>498</v>
      </c>
      <c r="B7166" t="s">
        <v>134</v>
      </c>
      <c r="C7166" t="s">
        <v>497</v>
      </c>
      <c r="D7166" t="s">
        <v>54</v>
      </c>
      <c r="E7166" t="s">
        <v>6853</v>
      </c>
      <c r="F7166">
        <v>0.14699999999999999</v>
      </c>
      <c r="G7166">
        <v>0.14699999999999999</v>
      </c>
      <c r="H7166">
        <v>1</v>
      </c>
      <c r="J7166" t="s">
        <v>498</v>
      </c>
      <c r="K7166" t="s">
        <v>356</v>
      </c>
      <c r="L7166" t="s">
        <v>480</v>
      </c>
      <c r="M7166" t="s">
        <v>7663</v>
      </c>
      <c r="N7166" t="s">
        <v>6079</v>
      </c>
      <c r="O7166">
        <v>0</v>
      </c>
      <c r="P7166">
        <v>0</v>
      </c>
      <c r="Q7166">
        <v>1</v>
      </c>
    </row>
    <row r="7167" spans="1:17" x14ac:dyDescent="0.2">
      <c r="A7167" t="s">
        <v>498</v>
      </c>
      <c r="B7167" t="s">
        <v>134</v>
      </c>
      <c r="C7167" t="s">
        <v>497</v>
      </c>
      <c r="D7167" t="s">
        <v>54</v>
      </c>
      <c r="E7167" t="s">
        <v>6854</v>
      </c>
      <c r="F7167">
        <v>1.9E-2</v>
      </c>
      <c r="G7167">
        <v>1.9E-2</v>
      </c>
      <c r="H7167">
        <v>1</v>
      </c>
      <c r="J7167" t="s">
        <v>498</v>
      </c>
      <c r="K7167" t="s">
        <v>356</v>
      </c>
      <c r="L7167" t="s">
        <v>480</v>
      </c>
      <c r="M7167" t="s">
        <v>7663</v>
      </c>
      <c r="N7167" t="s">
        <v>6080</v>
      </c>
      <c r="O7167">
        <v>0</v>
      </c>
      <c r="P7167">
        <v>0</v>
      </c>
      <c r="Q7167">
        <v>1</v>
      </c>
    </row>
    <row r="7168" spans="1:17" x14ac:dyDescent="0.2">
      <c r="A7168" t="s">
        <v>498</v>
      </c>
      <c r="B7168" t="s">
        <v>134</v>
      </c>
      <c r="C7168" t="s">
        <v>497</v>
      </c>
      <c r="D7168" t="s">
        <v>54</v>
      </c>
      <c r="E7168" t="s">
        <v>6855</v>
      </c>
      <c r="F7168">
        <v>1.9E-2</v>
      </c>
      <c r="G7168">
        <v>1.9E-2</v>
      </c>
      <c r="H7168">
        <v>1</v>
      </c>
      <c r="J7168" t="s">
        <v>498</v>
      </c>
      <c r="K7168" t="s">
        <v>356</v>
      </c>
      <c r="L7168" t="s">
        <v>480</v>
      </c>
      <c r="M7168" t="s">
        <v>7663</v>
      </c>
      <c r="N7168" t="s">
        <v>6081</v>
      </c>
      <c r="O7168">
        <v>0</v>
      </c>
      <c r="P7168">
        <v>0</v>
      </c>
      <c r="Q7168">
        <v>1</v>
      </c>
    </row>
    <row r="7169" spans="1:17" x14ac:dyDescent="0.2">
      <c r="A7169" t="s">
        <v>498</v>
      </c>
      <c r="B7169" t="s">
        <v>134</v>
      </c>
      <c r="C7169" t="s">
        <v>497</v>
      </c>
      <c r="D7169" t="s">
        <v>54</v>
      </c>
      <c r="E7169" t="s">
        <v>6856</v>
      </c>
      <c r="F7169">
        <v>1.7999999999999999E-2</v>
      </c>
      <c r="G7169">
        <v>1.7999999999999999E-2</v>
      </c>
      <c r="H7169">
        <v>1</v>
      </c>
      <c r="J7169" t="s">
        <v>498</v>
      </c>
      <c r="K7169" t="s">
        <v>356</v>
      </c>
      <c r="L7169" t="s">
        <v>480</v>
      </c>
      <c r="M7169" t="s">
        <v>7663</v>
      </c>
      <c r="N7169" t="s">
        <v>6082</v>
      </c>
      <c r="O7169">
        <v>0</v>
      </c>
      <c r="P7169">
        <v>0</v>
      </c>
      <c r="Q7169">
        <v>1</v>
      </c>
    </row>
    <row r="7170" spans="1:17" x14ac:dyDescent="0.2">
      <c r="A7170" t="s">
        <v>498</v>
      </c>
      <c r="B7170" t="s">
        <v>134</v>
      </c>
      <c r="C7170" t="s">
        <v>497</v>
      </c>
      <c r="D7170" t="s">
        <v>54</v>
      </c>
      <c r="E7170" t="s">
        <v>6857</v>
      </c>
      <c r="F7170">
        <v>1.7999999999999999E-2</v>
      </c>
      <c r="G7170">
        <v>1.7999999999999999E-2</v>
      </c>
      <c r="H7170">
        <v>1</v>
      </c>
      <c r="J7170" t="s">
        <v>498</v>
      </c>
      <c r="K7170" t="s">
        <v>356</v>
      </c>
      <c r="L7170" t="s">
        <v>480</v>
      </c>
      <c r="M7170" t="s">
        <v>7663</v>
      </c>
      <c r="N7170" t="s">
        <v>6083</v>
      </c>
      <c r="O7170">
        <v>0</v>
      </c>
      <c r="P7170">
        <v>0</v>
      </c>
      <c r="Q7170">
        <v>1</v>
      </c>
    </row>
    <row r="7171" spans="1:17" x14ac:dyDescent="0.2">
      <c r="A7171" t="s">
        <v>498</v>
      </c>
      <c r="B7171" t="s">
        <v>134</v>
      </c>
      <c r="C7171" t="s">
        <v>497</v>
      </c>
      <c r="D7171" t="s">
        <v>54</v>
      </c>
      <c r="E7171" t="s">
        <v>6858</v>
      </c>
      <c r="F7171">
        <v>1.7999999999999999E-2</v>
      </c>
      <c r="G7171">
        <v>1.7999999999999999E-2</v>
      </c>
      <c r="H7171">
        <v>1</v>
      </c>
      <c r="J7171" t="s">
        <v>498</v>
      </c>
      <c r="K7171" t="s">
        <v>356</v>
      </c>
      <c r="L7171" t="s">
        <v>480</v>
      </c>
      <c r="M7171" t="s">
        <v>7663</v>
      </c>
      <c r="N7171" t="s">
        <v>6084</v>
      </c>
      <c r="O7171">
        <v>0</v>
      </c>
      <c r="P7171">
        <v>0</v>
      </c>
      <c r="Q7171">
        <v>1</v>
      </c>
    </row>
    <row r="7172" spans="1:17" x14ac:dyDescent="0.2">
      <c r="A7172" t="s">
        <v>498</v>
      </c>
      <c r="B7172" t="s">
        <v>134</v>
      </c>
      <c r="C7172" t="s">
        <v>497</v>
      </c>
      <c r="D7172" t="s">
        <v>54</v>
      </c>
      <c r="E7172" t="s">
        <v>6859</v>
      </c>
      <c r="F7172">
        <v>1.7999999999999999E-2</v>
      </c>
      <c r="G7172">
        <v>1.7999999999999999E-2</v>
      </c>
      <c r="H7172">
        <v>1</v>
      </c>
      <c r="J7172" t="s">
        <v>498</v>
      </c>
      <c r="K7172" t="s">
        <v>356</v>
      </c>
      <c r="L7172" t="s">
        <v>480</v>
      </c>
      <c r="M7172" t="s">
        <v>7663</v>
      </c>
      <c r="N7172" t="s">
        <v>6085</v>
      </c>
      <c r="O7172">
        <v>0</v>
      </c>
      <c r="P7172">
        <v>0</v>
      </c>
      <c r="Q7172">
        <v>1</v>
      </c>
    </row>
    <row r="7173" spans="1:17" x14ac:dyDescent="0.2">
      <c r="A7173" t="s">
        <v>498</v>
      </c>
      <c r="B7173" t="s">
        <v>134</v>
      </c>
      <c r="C7173" t="s">
        <v>497</v>
      </c>
      <c r="D7173" t="s">
        <v>54</v>
      </c>
      <c r="E7173" t="s">
        <v>6860</v>
      </c>
      <c r="F7173">
        <v>1.7999999999999999E-2</v>
      </c>
      <c r="G7173">
        <v>1.7999999999999999E-2</v>
      </c>
      <c r="H7173">
        <v>1</v>
      </c>
      <c r="J7173" t="s">
        <v>498</v>
      </c>
      <c r="K7173" t="s">
        <v>356</v>
      </c>
      <c r="L7173" t="s">
        <v>480</v>
      </c>
      <c r="M7173" t="s">
        <v>7663</v>
      </c>
      <c r="N7173" t="s">
        <v>6086</v>
      </c>
      <c r="O7173">
        <v>0</v>
      </c>
      <c r="P7173">
        <v>0</v>
      </c>
      <c r="Q7173">
        <v>1</v>
      </c>
    </row>
    <row r="7174" spans="1:17" x14ac:dyDescent="0.2">
      <c r="A7174" t="s">
        <v>498</v>
      </c>
      <c r="B7174" t="s">
        <v>134</v>
      </c>
      <c r="C7174" t="s">
        <v>497</v>
      </c>
      <c r="D7174" t="s">
        <v>54</v>
      </c>
      <c r="E7174" t="s">
        <v>6861</v>
      </c>
      <c r="F7174">
        <v>1.7999999999999999E-2</v>
      </c>
      <c r="G7174">
        <v>1.7999999999999999E-2</v>
      </c>
      <c r="H7174">
        <v>1</v>
      </c>
      <c r="J7174" t="s">
        <v>498</v>
      </c>
      <c r="K7174" t="s">
        <v>356</v>
      </c>
      <c r="L7174" t="s">
        <v>480</v>
      </c>
      <c r="M7174" t="s">
        <v>7663</v>
      </c>
      <c r="N7174" t="s">
        <v>6087</v>
      </c>
      <c r="O7174">
        <v>0</v>
      </c>
      <c r="P7174">
        <v>0</v>
      </c>
      <c r="Q7174">
        <v>1</v>
      </c>
    </row>
    <row r="7175" spans="1:17" x14ac:dyDescent="0.2">
      <c r="A7175" t="s">
        <v>498</v>
      </c>
      <c r="B7175" t="s">
        <v>134</v>
      </c>
      <c r="C7175" t="s">
        <v>497</v>
      </c>
      <c r="D7175" t="s">
        <v>54</v>
      </c>
      <c r="E7175" t="s">
        <v>6862</v>
      </c>
      <c r="F7175">
        <v>1.7999999999999999E-2</v>
      </c>
      <c r="G7175">
        <v>1.7999999999999999E-2</v>
      </c>
      <c r="H7175">
        <v>1</v>
      </c>
      <c r="J7175" t="s">
        <v>498</v>
      </c>
      <c r="K7175" t="s">
        <v>356</v>
      </c>
      <c r="L7175" t="s">
        <v>480</v>
      </c>
      <c r="M7175" t="s">
        <v>7663</v>
      </c>
      <c r="N7175" t="s">
        <v>6088</v>
      </c>
      <c r="O7175">
        <v>0</v>
      </c>
      <c r="P7175">
        <v>0</v>
      </c>
      <c r="Q7175">
        <v>1</v>
      </c>
    </row>
    <row r="7176" spans="1:17" x14ac:dyDescent="0.2">
      <c r="A7176" t="s">
        <v>498</v>
      </c>
      <c r="B7176" t="s">
        <v>134</v>
      </c>
      <c r="C7176" t="s">
        <v>497</v>
      </c>
      <c r="D7176" t="s">
        <v>54</v>
      </c>
      <c r="E7176" t="s">
        <v>6863</v>
      </c>
      <c r="F7176">
        <v>1.7999999999999999E-2</v>
      </c>
      <c r="G7176">
        <v>1.7999999999999999E-2</v>
      </c>
      <c r="H7176">
        <v>1</v>
      </c>
      <c r="J7176" t="s">
        <v>498</v>
      </c>
      <c r="K7176" t="s">
        <v>356</v>
      </c>
      <c r="L7176" t="s">
        <v>480</v>
      </c>
      <c r="M7176" t="s">
        <v>7663</v>
      </c>
      <c r="N7176" t="s">
        <v>6089</v>
      </c>
      <c r="O7176">
        <v>0</v>
      </c>
      <c r="P7176">
        <v>0</v>
      </c>
      <c r="Q7176">
        <v>1</v>
      </c>
    </row>
    <row r="7177" spans="1:17" x14ac:dyDescent="0.2">
      <c r="A7177" t="s">
        <v>498</v>
      </c>
      <c r="B7177" t="s">
        <v>134</v>
      </c>
      <c r="C7177" t="s">
        <v>497</v>
      </c>
      <c r="D7177" t="s">
        <v>54</v>
      </c>
      <c r="E7177" t="s">
        <v>6864</v>
      </c>
      <c r="F7177">
        <v>1.7999999999999999E-2</v>
      </c>
      <c r="G7177">
        <v>1.7999999999999999E-2</v>
      </c>
      <c r="H7177">
        <v>1</v>
      </c>
      <c r="J7177" t="s">
        <v>498</v>
      </c>
      <c r="K7177" t="s">
        <v>356</v>
      </c>
      <c r="L7177" t="s">
        <v>480</v>
      </c>
      <c r="M7177" t="s">
        <v>7663</v>
      </c>
      <c r="N7177" t="s">
        <v>6090</v>
      </c>
      <c r="O7177">
        <v>0</v>
      </c>
      <c r="P7177">
        <v>0</v>
      </c>
      <c r="Q7177">
        <v>1</v>
      </c>
    </row>
    <row r="7178" spans="1:17" x14ac:dyDescent="0.2">
      <c r="A7178" t="s">
        <v>498</v>
      </c>
      <c r="B7178" t="s">
        <v>134</v>
      </c>
      <c r="C7178" t="s">
        <v>497</v>
      </c>
      <c r="D7178" t="s">
        <v>54</v>
      </c>
      <c r="E7178" t="s">
        <v>6865</v>
      </c>
      <c r="F7178">
        <v>1.7999999999999999E-2</v>
      </c>
      <c r="G7178">
        <v>1.7999999999999999E-2</v>
      </c>
      <c r="H7178">
        <v>1</v>
      </c>
      <c r="J7178" t="s">
        <v>498</v>
      </c>
      <c r="K7178" t="s">
        <v>356</v>
      </c>
      <c r="L7178" t="s">
        <v>480</v>
      </c>
      <c r="M7178" t="s">
        <v>7663</v>
      </c>
      <c r="N7178" t="s">
        <v>6091</v>
      </c>
      <c r="O7178">
        <v>0</v>
      </c>
      <c r="P7178">
        <v>0</v>
      </c>
      <c r="Q7178">
        <v>1</v>
      </c>
    </row>
    <row r="7179" spans="1:17" x14ac:dyDescent="0.2">
      <c r="A7179" t="s">
        <v>498</v>
      </c>
      <c r="B7179" t="s">
        <v>134</v>
      </c>
      <c r="C7179" t="s">
        <v>497</v>
      </c>
      <c r="D7179" t="s">
        <v>54</v>
      </c>
      <c r="E7179" t="s">
        <v>6866</v>
      </c>
      <c r="F7179">
        <v>7.6999999999999999E-2</v>
      </c>
      <c r="G7179">
        <v>7.6999999999999999E-2</v>
      </c>
      <c r="H7179">
        <v>1</v>
      </c>
      <c r="J7179" t="s">
        <v>498</v>
      </c>
      <c r="K7179" t="s">
        <v>356</v>
      </c>
      <c r="L7179" t="s">
        <v>480</v>
      </c>
      <c r="M7179" t="s">
        <v>7663</v>
      </c>
      <c r="N7179" t="s">
        <v>6092</v>
      </c>
      <c r="O7179">
        <v>0</v>
      </c>
      <c r="P7179">
        <v>0</v>
      </c>
      <c r="Q7179">
        <v>1</v>
      </c>
    </row>
    <row r="7180" spans="1:17" x14ac:dyDescent="0.2">
      <c r="A7180" t="s">
        <v>498</v>
      </c>
      <c r="B7180" t="s">
        <v>134</v>
      </c>
      <c r="C7180" t="s">
        <v>497</v>
      </c>
      <c r="D7180" t="s">
        <v>54</v>
      </c>
      <c r="E7180" t="s">
        <v>6867</v>
      </c>
      <c r="F7180">
        <v>1.7999999999999999E-2</v>
      </c>
      <c r="G7180">
        <v>1.7999999999999999E-2</v>
      </c>
      <c r="H7180">
        <v>1</v>
      </c>
      <c r="J7180" t="s">
        <v>498</v>
      </c>
      <c r="K7180" t="s">
        <v>356</v>
      </c>
      <c r="L7180" t="s">
        <v>480</v>
      </c>
      <c r="M7180" t="s">
        <v>7663</v>
      </c>
      <c r="N7180" t="s">
        <v>6093</v>
      </c>
      <c r="O7180">
        <v>0</v>
      </c>
      <c r="P7180">
        <v>0</v>
      </c>
      <c r="Q7180">
        <v>1</v>
      </c>
    </row>
    <row r="7181" spans="1:17" x14ac:dyDescent="0.2">
      <c r="A7181" t="s">
        <v>498</v>
      </c>
      <c r="B7181" t="s">
        <v>134</v>
      </c>
      <c r="C7181" t="s">
        <v>497</v>
      </c>
      <c r="D7181" t="s">
        <v>54</v>
      </c>
      <c r="E7181" t="s">
        <v>6868</v>
      </c>
      <c r="F7181">
        <v>1.7999999999999999E-2</v>
      </c>
      <c r="G7181">
        <v>1.7999999999999999E-2</v>
      </c>
      <c r="H7181">
        <v>1</v>
      </c>
      <c r="J7181" t="s">
        <v>498</v>
      </c>
      <c r="K7181" t="s">
        <v>356</v>
      </c>
      <c r="L7181" t="s">
        <v>480</v>
      </c>
      <c r="M7181" t="s">
        <v>7663</v>
      </c>
      <c r="N7181" t="s">
        <v>6094</v>
      </c>
      <c r="O7181">
        <v>0</v>
      </c>
      <c r="P7181">
        <v>0</v>
      </c>
      <c r="Q7181">
        <v>1</v>
      </c>
    </row>
    <row r="7182" spans="1:17" x14ac:dyDescent="0.2">
      <c r="A7182" t="s">
        <v>498</v>
      </c>
      <c r="B7182" t="s">
        <v>134</v>
      </c>
      <c r="C7182" t="s">
        <v>497</v>
      </c>
      <c r="D7182" t="s">
        <v>54</v>
      </c>
      <c r="E7182" t="s">
        <v>6869</v>
      </c>
      <c r="F7182">
        <v>0.02</v>
      </c>
      <c r="G7182">
        <v>0.02</v>
      </c>
      <c r="H7182">
        <v>1</v>
      </c>
      <c r="J7182" t="s">
        <v>498</v>
      </c>
      <c r="K7182" t="s">
        <v>356</v>
      </c>
      <c r="L7182" t="s">
        <v>480</v>
      </c>
      <c r="M7182" t="s">
        <v>7663</v>
      </c>
      <c r="N7182" t="s">
        <v>6095</v>
      </c>
      <c r="O7182">
        <v>0</v>
      </c>
      <c r="P7182">
        <v>0</v>
      </c>
      <c r="Q7182">
        <v>1</v>
      </c>
    </row>
    <row r="7183" spans="1:17" x14ac:dyDescent="0.2">
      <c r="A7183" t="s">
        <v>498</v>
      </c>
      <c r="B7183" t="s">
        <v>134</v>
      </c>
      <c r="C7183" t="s">
        <v>497</v>
      </c>
      <c r="D7183" t="s">
        <v>54</v>
      </c>
      <c r="E7183" t="s">
        <v>6870</v>
      </c>
      <c r="F7183">
        <v>0.02</v>
      </c>
      <c r="G7183">
        <v>0.02</v>
      </c>
      <c r="H7183">
        <v>1</v>
      </c>
      <c r="J7183" t="s">
        <v>498</v>
      </c>
      <c r="K7183" t="s">
        <v>356</v>
      </c>
      <c r="L7183" t="s">
        <v>480</v>
      </c>
      <c r="M7183" t="s">
        <v>7663</v>
      </c>
      <c r="N7183" t="s">
        <v>6096</v>
      </c>
      <c r="O7183">
        <v>0</v>
      </c>
      <c r="P7183">
        <v>0</v>
      </c>
      <c r="Q7183">
        <v>1</v>
      </c>
    </row>
    <row r="7184" spans="1:17" x14ac:dyDescent="0.2">
      <c r="A7184" t="s">
        <v>498</v>
      </c>
      <c r="B7184" t="s">
        <v>134</v>
      </c>
      <c r="C7184" t="s">
        <v>497</v>
      </c>
      <c r="D7184" t="s">
        <v>54</v>
      </c>
      <c r="E7184" t="s">
        <v>6871</v>
      </c>
      <c r="F7184">
        <v>0.02</v>
      </c>
      <c r="G7184">
        <v>0.02</v>
      </c>
      <c r="H7184">
        <v>1</v>
      </c>
      <c r="J7184" t="s">
        <v>498</v>
      </c>
      <c r="K7184" t="s">
        <v>356</v>
      </c>
      <c r="L7184" t="s">
        <v>480</v>
      </c>
      <c r="M7184" t="s">
        <v>7663</v>
      </c>
      <c r="N7184" t="s">
        <v>6097</v>
      </c>
      <c r="O7184">
        <v>0</v>
      </c>
      <c r="P7184">
        <v>0</v>
      </c>
      <c r="Q7184">
        <v>1</v>
      </c>
    </row>
    <row r="7185" spans="1:17" x14ac:dyDescent="0.2">
      <c r="A7185" t="s">
        <v>498</v>
      </c>
      <c r="B7185" t="s">
        <v>134</v>
      </c>
      <c r="C7185" t="s">
        <v>497</v>
      </c>
      <c r="D7185" t="s">
        <v>54</v>
      </c>
      <c r="E7185" t="s">
        <v>6872</v>
      </c>
      <c r="F7185">
        <v>0.02</v>
      </c>
      <c r="G7185">
        <v>0.02</v>
      </c>
      <c r="H7185">
        <v>1</v>
      </c>
      <c r="J7185" t="s">
        <v>498</v>
      </c>
      <c r="K7185" t="s">
        <v>356</v>
      </c>
      <c r="L7185" t="s">
        <v>480</v>
      </c>
      <c r="M7185" t="s">
        <v>7663</v>
      </c>
      <c r="N7185" t="s">
        <v>6098</v>
      </c>
      <c r="O7185">
        <v>0</v>
      </c>
      <c r="P7185">
        <v>0</v>
      </c>
      <c r="Q7185">
        <v>1</v>
      </c>
    </row>
    <row r="7186" spans="1:17" x14ac:dyDescent="0.2">
      <c r="A7186" t="s">
        <v>498</v>
      </c>
      <c r="B7186" t="s">
        <v>134</v>
      </c>
      <c r="C7186" t="s">
        <v>497</v>
      </c>
      <c r="D7186" t="s">
        <v>54</v>
      </c>
      <c r="E7186" t="s">
        <v>6873</v>
      </c>
      <c r="F7186">
        <v>2.1000000000000001E-2</v>
      </c>
      <c r="G7186">
        <v>2.1000000000000001E-2</v>
      </c>
      <c r="H7186">
        <v>1</v>
      </c>
      <c r="J7186" t="s">
        <v>498</v>
      </c>
      <c r="K7186" t="s">
        <v>356</v>
      </c>
      <c r="L7186" t="s">
        <v>480</v>
      </c>
      <c r="M7186" t="s">
        <v>7663</v>
      </c>
      <c r="N7186" t="s">
        <v>6099</v>
      </c>
      <c r="O7186">
        <v>0</v>
      </c>
      <c r="P7186">
        <v>0</v>
      </c>
      <c r="Q7186">
        <v>1</v>
      </c>
    </row>
    <row r="7187" spans="1:17" x14ac:dyDescent="0.2">
      <c r="A7187" t="s">
        <v>498</v>
      </c>
      <c r="B7187" t="s">
        <v>134</v>
      </c>
      <c r="C7187" t="s">
        <v>497</v>
      </c>
      <c r="D7187" t="s">
        <v>54</v>
      </c>
      <c r="E7187" t="s">
        <v>6874</v>
      </c>
      <c r="F7187">
        <v>2.1000000000000001E-2</v>
      </c>
      <c r="G7187">
        <v>2.1000000000000001E-2</v>
      </c>
      <c r="H7187">
        <v>1</v>
      </c>
      <c r="J7187" t="s">
        <v>498</v>
      </c>
      <c r="K7187" t="s">
        <v>356</v>
      </c>
      <c r="L7187" t="s">
        <v>480</v>
      </c>
      <c r="M7187" t="s">
        <v>7663</v>
      </c>
      <c r="N7187" t="s">
        <v>6100</v>
      </c>
      <c r="O7187">
        <v>0</v>
      </c>
      <c r="P7187">
        <v>0</v>
      </c>
      <c r="Q7187">
        <v>1</v>
      </c>
    </row>
    <row r="7188" spans="1:17" x14ac:dyDescent="0.2">
      <c r="A7188" t="s">
        <v>498</v>
      </c>
      <c r="B7188" t="s">
        <v>134</v>
      </c>
      <c r="C7188" t="s">
        <v>497</v>
      </c>
      <c r="D7188" t="s">
        <v>54</v>
      </c>
      <c r="E7188" t="s">
        <v>6875</v>
      </c>
      <c r="F7188">
        <v>2.1000000000000001E-2</v>
      </c>
      <c r="G7188">
        <v>2.1000000000000001E-2</v>
      </c>
      <c r="H7188">
        <v>1</v>
      </c>
      <c r="J7188" t="s">
        <v>498</v>
      </c>
      <c r="K7188" t="s">
        <v>356</v>
      </c>
      <c r="L7188" t="s">
        <v>480</v>
      </c>
      <c r="M7188" t="s">
        <v>7663</v>
      </c>
      <c r="N7188" t="s">
        <v>6101</v>
      </c>
      <c r="O7188">
        <v>0</v>
      </c>
      <c r="P7188">
        <v>0</v>
      </c>
      <c r="Q7188">
        <v>1</v>
      </c>
    </row>
    <row r="7189" spans="1:17" x14ac:dyDescent="0.2">
      <c r="A7189" t="s">
        <v>498</v>
      </c>
      <c r="B7189" t="s">
        <v>134</v>
      </c>
      <c r="C7189" t="s">
        <v>497</v>
      </c>
      <c r="D7189" t="s">
        <v>54</v>
      </c>
      <c r="E7189" t="s">
        <v>6876</v>
      </c>
      <c r="F7189">
        <v>0.02</v>
      </c>
      <c r="G7189">
        <v>0.02</v>
      </c>
      <c r="H7189">
        <v>1</v>
      </c>
      <c r="J7189" t="s">
        <v>498</v>
      </c>
      <c r="K7189" t="s">
        <v>356</v>
      </c>
      <c r="L7189" t="s">
        <v>480</v>
      </c>
      <c r="M7189" t="s">
        <v>7663</v>
      </c>
      <c r="N7189" t="s">
        <v>6102</v>
      </c>
      <c r="O7189">
        <v>0</v>
      </c>
      <c r="P7189">
        <v>0</v>
      </c>
      <c r="Q7189">
        <v>1</v>
      </c>
    </row>
    <row r="7190" spans="1:17" x14ac:dyDescent="0.2">
      <c r="A7190" t="s">
        <v>498</v>
      </c>
      <c r="B7190" t="s">
        <v>134</v>
      </c>
      <c r="C7190" t="s">
        <v>497</v>
      </c>
      <c r="D7190" t="s">
        <v>54</v>
      </c>
      <c r="E7190" t="s">
        <v>6877</v>
      </c>
      <c r="F7190">
        <v>0.13900000000000001</v>
      </c>
      <c r="G7190">
        <v>0.13900000000000001</v>
      </c>
      <c r="H7190">
        <v>1</v>
      </c>
      <c r="J7190" t="s">
        <v>498</v>
      </c>
      <c r="K7190" t="s">
        <v>356</v>
      </c>
      <c r="L7190" t="s">
        <v>480</v>
      </c>
      <c r="M7190" t="s">
        <v>7663</v>
      </c>
      <c r="N7190" t="s">
        <v>6103</v>
      </c>
      <c r="O7190">
        <v>0</v>
      </c>
      <c r="P7190">
        <v>0</v>
      </c>
      <c r="Q7190">
        <v>1</v>
      </c>
    </row>
    <row r="7191" spans="1:17" x14ac:dyDescent="0.2">
      <c r="A7191" t="s">
        <v>498</v>
      </c>
      <c r="B7191" t="s">
        <v>134</v>
      </c>
      <c r="C7191" t="s">
        <v>497</v>
      </c>
      <c r="D7191" t="s">
        <v>54</v>
      </c>
      <c r="E7191" t="s">
        <v>6878</v>
      </c>
      <c r="F7191">
        <v>0.02</v>
      </c>
      <c r="G7191">
        <v>0.02</v>
      </c>
      <c r="H7191">
        <v>1</v>
      </c>
      <c r="J7191" t="s">
        <v>498</v>
      </c>
      <c r="K7191" t="s">
        <v>356</v>
      </c>
      <c r="L7191" t="s">
        <v>480</v>
      </c>
      <c r="M7191" t="s">
        <v>7663</v>
      </c>
      <c r="N7191" t="s">
        <v>6104</v>
      </c>
      <c r="O7191">
        <v>0</v>
      </c>
      <c r="P7191">
        <v>0</v>
      </c>
      <c r="Q7191">
        <v>1</v>
      </c>
    </row>
    <row r="7192" spans="1:17" x14ac:dyDescent="0.2">
      <c r="A7192" t="s">
        <v>498</v>
      </c>
      <c r="B7192" t="s">
        <v>134</v>
      </c>
      <c r="C7192" t="s">
        <v>497</v>
      </c>
      <c r="D7192" t="s">
        <v>54</v>
      </c>
      <c r="E7192" t="s">
        <v>6879</v>
      </c>
      <c r="F7192">
        <v>2.1000000000000001E-2</v>
      </c>
      <c r="G7192">
        <v>2.1000000000000001E-2</v>
      </c>
      <c r="H7192">
        <v>1</v>
      </c>
      <c r="J7192" t="s">
        <v>498</v>
      </c>
      <c r="K7192" t="s">
        <v>356</v>
      </c>
      <c r="L7192" t="s">
        <v>480</v>
      </c>
      <c r="M7192" t="s">
        <v>7663</v>
      </c>
      <c r="N7192" t="s">
        <v>6105</v>
      </c>
      <c r="O7192">
        <v>0</v>
      </c>
      <c r="P7192">
        <v>0</v>
      </c>
      <c r="Q7192">
        <v>1</v>
      </c>
    </row>
    <row r="7193" spans="1:17" x14ac:dyDescent="0.2">
      <c r="A7193" t="s">
        <v>498</v>
      </c>
      <c r="B7193" t="s">
        <v>134</v>
      </c>
      <c r="C7193" t="s">
        <v>497</v>
      </c>
      <c r="D7193" t="s">
        <v>54</v>
      </c>
      <c r="E7193" t="s">
        <v>6880</v>
      </c>
      <c r="F7193">
        <v>2.1000000000000001E-2</v>
      </c>
      <c r="G7193">
        <v>2.1000000000000001E-2</v>
      </c>
      <c r="H7193">
        <v>1</v>
      </c>
      <c r="J7193" t="s">
        <v>498</v>
      </c>
      <c r="K7193" t="s">
        <v>356</v>
      </c>
      <c r="L7193" t="s">
        <v>480</v>
      </c>
      <c r="M7193" t="s">
        <v>7663</v>
      </c>
      <c r="N7193" t="s">
        <v>6106</v>
      </c>
      <c r="O7193">
        <v>0</v>
      </c>
      <c r="P7193">
        <v>0</v>
      </c>
      <c r="Q7193">
        <v>1</v>
      </c>
    </row>
    <row r="7194" spans="1:17" x14ac:dyDescent="0.2">
      <c r="A7194" t="s">
        <v>498</v>
      </c>
      <c r="B7194" t="s">
        <v>134</v>
      </c>
      <c r="C7194" t="s">
        <v>497</v>
      </c>
      <c r="D7194" t="s">
        <v>54</v>
      </c>
      <c r="E7194" t="s">
        <v>6881</v>
      </c>
      <c r="F7194">
        <v>1.9E-2</v>
      </c>
      <c r="G7194">
        <v>1.9E-2</v>
      </c>
      <c r="H7194">
        <v>1</v>
      </c>
      <c r="J7194" t="s">
        <v>498</v>
      </c>
      <c r="K7194" t="s">
        <v>356</v>
      </c>
      <c r="L7194" t="s">
        <v>480</v>
      </c>
      <c r="M7194" t="s">
        <v>7663</v>
      </c>
      <c r="N7194" t="s">
        <v>6107</v>
      </c>
      <c r="O7194">
        <v>0</v>
      </c>
      <c r="P7194">
        <v>0</v>
      </c>
      <c r="Q7194">
        <v>1</v>
      </c>
    </row>
    <row r="7195" spans="1:17" x14ac:dyDescent="0.2">
      <c r="A7195" t="s">
        <v>498</v>
      </c>
      <c r="B7195" t="s">
        <v>134</v>
      </c>
      <c r="C7195" t="s">
        <v>497</v>
      </c>
      <c r="D7195" t="s">
        <v>54</v>
      </c>
      <c r="E7195" t="s">
        <v>6882</v>
      </c>
      <c r="F7195">
        <v>1.7999999999999999E-2</v>
      </c>
      <c r="G7195">
        <v>1.7999999999999999E-2</v>
      </c>
      <c r="H7195">
        <v>1</v>
      </c>
      <c r="J7195" t="s">
        <v>498</v>
      </c>
      <c r="K7195" t="s">
        <v>356</v>
      </c>
      <c r="L7195" t="s">
        <v>480</v>
      </c>
      <c r="M7195" t="s">
        <v>7663</v>
      </c>
      <c r="N7195" t="s">
        <v>6108</v>
      </c>
      <c r="O7195">
        <v>0</v>
      </c>
      <c r="P7195">
        <v>0</v>
      </c>
      <c r="Q7195">
        <v>1</v>
      </c>
    </row>
    <row r="7196" spans="1:17" x14ac:dyDescent="0.2">
      <c r="A7196" t="s">
        <v>498</v>
      </c>
      <c r="B7196" t="s">
        <v>134</v>
      </c>
      <c r="C7196" t="s">
        <v>497</v>
      </c>
      <c r="D7196" t="s">
        <v>54</v>
      </c>
      <c r="E7196" t="s">
        <v>6883</v>
      </c>
      <c r="F7196">
        <v>1.7999999999999999E-2</v>
      </c>
      <c r="G7196">
        <v>1.7999999999999999E-2</v>
      </c>
      <c r="H7196">
        <v>1</v>
      </c>
      <c r="J7196" t="s">
        <v>498</v>
      </c>
      <c r="K7196" t="s">
        <v>356</v>
      </c>
      <c r="L7196" t="s">
        <v>480</v>
      </c>
      <c r="M7196" t="s">
        <v>7663</v>
      </c>
      <c r="N7196" t="s">
        <v>6109</v>
      </c>
      <c r="O7196">
        <v>0</v>
      </c>
      <c r="P7196">
        <v>0</v>
      </c>
      <c r="Q7196">
        <v>1</v>
      </c>
    </row>
    <row r="7197" spans="1:17" x14ac:dyDescent="0.2">
      <c r="A7197" t="s">
        <v>498</v>
      </c>
      <c r="B7197" t="s">
        <v>134</v>
      </c>
      <c r="C7197" t="s">
        <v>497</v>
      </c>
      <c r="D7197" t="s">
        <v>54</v>
      </c>
      <c r="E7197" t="s">
        <v>6884</v>
      </c>
      <c r="F7197">
        <v>1.7999999999999999E-2</v>
      </c>
      <c r="G7197">
        <v>1.7999999999999999E-2</v>
      </c>
      <c r="H7197">
        <v>1</v>
      </c>
      <c r="J7197" t="s">
        <v>498</v>
      </c>
      <c r="K7197" t="s">
        <v>356</v>
      </c>
      <c r="L7197" t="s">
        <v>480</v>
      </c>
      <c r="M7197" t="s">
        <v>7663</v>
      </c>
      <c r="N7197" t="s">
        <v>6110</v>
      </c>
      <c r="O7197">
        <v>0</v>
      </c>
      <c r="P7197">
        <v>0</v>
      </c>
      <c r="Q7197">
        <v>1</v>
      </c>
    </row>
    <row r="7198" spans="1:17" x14ac:dyDescent="0.2">
      <c r="A7198" t="s">
        <v>498</v>
      </c>
      <c r="B7198" t="s">
        <v>134</v>
      </c>
      <c r="C7198" t="s">
        <v>497</v>
      </c>
      <c r="D7198" t="s">
        <v>54</v>
      </c>
      <c r="E7198" t="s">
        <v>6885</v>
      </c>
      <c r="F7198">
        <v>1.7000000000000001E-2</v>
      </c>
      <c r="G7198">
        <v>1.7000000000000001E-2</v>
      </c>
      <c r="H7198">
        <v>1</v>
      </c>
      <c r="J7198" t="s">
        <v>498</v>
      </c>
      <c r="K7198" t="s">
        <v>356</v>
      </c>
      <c r="L7198" t="s">
        <v>480</v>
      </c>
      <c r="M7198" t="s">
        <v>7663</v>
      </c>
      <c r="N7198" t="s">
        <v>6111</v>
      </c>
      <c r="O7198">
        <v>0</v>
      </c>
      <c r="P7198">
        <v>0</v>
      </c>
      <c r="Q7198">
        <v>1</v>
      </c>
    </row>
    <row r="7199" spans="1:17" x14ac:dyDescent="0.2">
      <c r="A7199" t="s">
        <v>498</v>
      </c>
      <c r="B7199" t="s">
        <v>134</v>
      </c>
      <c r="C7199" t="s">
        <v>497</v>
      </c>
      <c r="D7199" t="s">
        <v>54</v>
      </c>
      <c r="E7199" t="s">
        <v>6886</v>
      </c>
      <c r="F7199">
        <v>1.7000000000000001E-2</v>
      </c>
      <c r="G7199">
        <v>1.7000000000000001E-2</v>
      </c>
      <c r="H7199">
        <v>1</v>
      </c>
      <c r="J7199" t="s">
        <v>498</v>
      </c>
      <c r="K7199" t="s">
        <v>356</v>
      </c>
      <c r="L7199" t="s">
        <v>480</v>
      </c>
      <c r="M7199" t="s">
        <v>7663</v>
      </c>
      <c r="N7199" t="s">
        <v>6112</v>
      </c>
      <c r="O7199">
        <v>0</v>
      </c>
      <c r="P7199">
        <v>0</v>
      </c>
      <c r="Q7199">
        <v>1</v>
      </c>
    </row>
    <row r="7200" spans="1:17" x14ac:dyDescent="0.2">
      <c r="A7200" t="s">
        <v>498</v>
      </c>
      <c r="B7200" t="s">
        <v>134</v>
      </c>
      <c r="C7200" t="s">
        <v>497</v>
      </c>
      <c r="D7200" t="s">
        <v>54</v>
      </c>
      <c r="E7200" t="s">
        <v>6887</v>
      </c>
      <c r="F7200">
        <v>1.7000000000000001E-2</v>
      </c>
      <c r="G7200">
        <v>1.7000000000000001E-2</v>
      </c>
      <c r="H7200">
        <v>1</v>
      </c>
      <c r="J7200" t="s">
        <v>498</v>
      </c>
      <c r="K7200" t="s">
        <v>356</v>
      </c>
      <c r="L7200" t="s">
        <v>480</v>
      </c>
      <c r="M7200" t="s">
        <v>7663</v>
      </c>
      <c r="N7200" t="s">
        <v>6113</v>
      </c>
      <c r="O7200">
        <v>0</v>
      </c>
      <c r="P7200">
        <v>0</v>
      </c>
      <c r="Q7200">
        <v>1</v>
      </c>
    </row>
    <row r="7201" spans="1:17" x14ac:dyDescent="0.2">
      <c r="A7201" t="s">
        <v>498</v>
      </c>
      <c r="B7201" t="s">
        <v>134</v>
      </c>
      <c r="C7201" t="s">
        <v>497</v>
      </c>
      <c r="D7201" t="s">
        <v>54</v>
      </c>
      <c r="E7201" t="s">
        <v>6888</v>
      </c>
      <c r="F7201">
        <v>1.7000000000000001E-2</v>
      </c>
      <c r="G7201">
        <v>1.7000000000000001E-2</v>
      </c>
      <c r="H7201">
        <v>1</v>
      </c>
      <c r="J7201" t="s">
        <v>498</v>
      </c>
      <c r="K7201" t="s">
        <v>356</v>
      </c>
      <c r="L7201" t="s">
        <v>480</v>
      </c>
      <c r="M7201" t="s">
        <v>7663</v>
      </c>
      <c r="N7201" t="s">
        <v>6114</v>
      </c>
      <c r="O7201">
        <v>0</v>
      </c>
      <c r="P7201">
        <v>0</v>
      </c>
      <c r="Q7201">
        <v>1</v>
      </c>
    </row>
    <row r="7202" spans="1:17" x14ac:dyDescent="0.2">
      <c r="A7202" t="s">
        <v>498</v>
      </c>
      <c r="B7202" t="s">
        <v>134</v>
      </c>
      <c r="C7202" t="s">
        <v>497</v>
      </c>
      <c r="D7202" t="s">
        <v>54</v>
      </c>
      <c r="E7202" t="s">
        <v>6889</v>
      </c>
      <c r="F7202">
        <v>1.7000000000000001E-2</v>
      </c>
      <c r="G7202">
        <v>1.7000000000000001E-2</v>
      </c>
      <c r="H7202">
        <v>1</v>
      </c>
      <c r="J7202" t="s">
        <v>498</v>
      </c>
      <c r="K7202" t="s">
        <v>356</v>
      </c>
      <c r="L7202" t="s">
        <v>480</v>
      </c>
      <c r="M7202" t="s">
        <v>7663</v>
      </c>
      <c r="N7202" t="s">
        <v>6115</v>
      </c>
      <c r="O7202">
        <v>0</v>
      </c>
      <c r="P7202">
        <v>0</v>
      </c>
      <c r="Q7202">
        <v>1</v>
      </c>
    </row>
    <row r="7203" spans="1:17" x14ac:dyDescent="0.2">
      <c r="A7203" t="s">
        <v>498</v>
      </c>
      <c r="B7203" t="s">
        <v>134</v>
      </c>
      <c r="C7203" t="s">
        <v>497</v>
      </c>
      <c r="D7203" t="s">
        <v>54</v>
      </c>
      <c r="E7203" t="s">
        <v>6890</v>
      </c>
      <c r="F7203">
        <v>7.9000000000000001E-2</v>
      </c>
      <c r="G7203">
        <v>7.9000000000000001E-2</v>
      </c>
      <c r="H7203">
        <v>1</v>
      </c>
      <c r="J7203" t="s">
        <v>498</v>
      </c>
      <c r="K7203" t="s">
        <v>356</v>
      </c>
      <c r="L7203" t="s">
        <v>480</v>
      </c>
      <c r="M7203" t="s">
        <v>7663</v>
      </c>
      <c r="N7203" t="s">
        <v>6116</v>
      </c>
      <c r="O7203">
        <v>0</v>
      </c>
      <c r="P7203">
        <v>0</v>
      </c>
      <c r="Q7203">
        <v>1</v>
      </c>
    </row>
    <row r="7204" spans="1:17" x14ac:dyDescent="0.2">
      <c r="A7204" t="s">
        <v>498</v>
      </c>
      <c r="B7204" t="s">
        <v>134</v>
      </c>
      <c r="C7204" t="s">
        <v>497</v>
      </c>
      <c r="D7204" t="s">
        <v>54</v>
      </c>
      <c r="E7204" t="s">
        <v>6891</v>
      </c>
      <c r="F7204">
        <v>1.7000000000000001E-2</v>
      </c>
      <c r="G7204">
        <v>1.7000000000000001E-2</v>
      </c>
      <c r="H7204">
        <v>1</v>
      </c>
      <c r="J7204" t="s">
        <v>498</v>
      </c>
      <c r="K7204" t="s">
        <v>356</v>
      </c>
      <c r="L7204" t="s">
        <v>480</v>
      </c>
      <c r="M7204" t="s">
        <v>7663</v>
      </c>
      <c r="N7204" t="s">
        <v>6117</v>
      </c>
      <c r="O7204">
        <v>0</v>
      </c>
      <c r="P7204">
        <v>0</v>
      </c>
      <c r="Q7204">
        <v>1</v>
      </c>
    </row>
    <row r="7205" spans="1:17" x14ac:dyDescent="0.2">
      <c r="A7205" t="s">
        <v>498</v>
      </c>
      <c r="B7205" t="s">
        <v>134</v>
      </c>
      <c r="C7205" t="s">
        <v>497</v>
      </c>
      <c r="D7205" t="s">
        <v>54</v>
      </c>
      <c r="E7205" t="s">
        <v>6892</v>
      </c>
      <c r="F7205">
        <v>1.7999999999999999E-2</v>
      </c>
      <c r="G7205">
        <v>1.7999999999999999E-2</v>
      </c>
      <c r="H7205">
        <v>1</v>
      </c>
      <c r="J7205" t="s">
        <v>498</v>
      </c>
      <c r="K7205" t="s">
        <v>356</v>
      </c>
      <c r="L7205" t="s">
        <v>480</v>
      </c>
      <c r="M7205" t="s">
        <v>7663</v>
      </c>
      <c r="N7205" t="s">
        <v>6118</v>
      </c>
      <c r="O7205">
        <v>0</v>
      </c>
      <c r="P7205">
        <v>0</v>
      </c>
      <c r="Q7205">
        <v>1</v>
      </c>
    </row>
    <row r="7206" spans="1:17" x14ac:dyDescent="0.2">
      <c r="A7206" t="s">
        <v>498</v>
      </c>
      <c r="B7206" t="s">
        <v>134</v>
      </c>
      <c r="C7206" t="s">
        <v>497</v>
      </c>
      <c r="D7206" t="s">
        <v>54</v>
      </c>
      <c r="E7206" t="s">
        <v>6893</v>
      </c>
      <c r="F7206">
        <v>1.7999999999999999E-2</v>
      </c>
      <c r="G7206">
        <v>1.7999999999999999E-2</v>
      </c>
      <c r="H7206">
        <v>1</v>
      </c>
      <c r="J7206" t="s">
        <v>498</v>
      </c>
      <c r="K7206" t="s">
        <v>356</v>
      </c>
      <c r="L7206" t="s">
        <v>480</v>
      </c>
      <c r="M7206" t="s">
        <v>7663</v>
      </c>
      <c r="N7206" t="s">
        <v>6119</v>
      </c>
      <c r="O7206">
        <v>0</v>
      </c>
      <c r="P7206">
        <v>0</v>
      </c>
      <c r="Q7206">
        <v>1</v>
      </c>
    </row>
    <row r="7207" spans="1:17" x14ac:dyDescent="0.2">
      <c r="A7207" t="s">
        <v>498</v>
      </c>
      <c r="B7207" t="s">
        <v>134</v>
      </c>
      <c r="C7207" t="s">
        <v>497</v>
      </c>
      <c r="D7207" t="s">
        <v>54</v>
      </c>
      <c r="E7207" t="s">
        <v>6894</v>
      </c>
      <c r="F7207">
        <v>1.7999999999999999E-2</v>
      </c>
      <c r="G7207">
        <v>1.7999999999999999E-2</v>
      </c>
      <c r="H7207">
        <v>1</v>
      </c>
      <c r="J7207" t="s">
        <v>498</v>
      </c>
      <c r="K7207" t="s">
        <v>356</v>
      </c>
      <c r="L7207" t="s">
        <v>480</v>
      </c>
      <c r="M7207" t="s">
        <v>7663</v>
      </c>
      <c r="N7207" t="s">
        <v>6120</v>
      </c>
      <c r="O7207">
        <v>0</v>
      </c>
      <c r="P7207">
        <v>0</v>
      </c>
      <c r="Q7207">
        <v>1</v>
      </c>
    </row>
    <row r="7208" spans="1:17" x14ac:dyDescent="0.2">
      <c r="A7208" t="s">
        <v>498</v>
      </c>
      <c r="B7208" t="s">
        <v>134</v>
      </c>
      <c r="C7208" t="s">
        <v>497</v>
      </c>
      <c r="D7208" t="s">
        <v>54</v>
      </c>
      <c r="E7208" t="s">
        <v>6895</v>
      </c>
      <c r="F7208">
        <v>1.7999999999999999E-2</v>
      </c>
      <c r="G7208">
        <v>1.7999999999999999E-2</v>
      </c>
      <c r="H7208">
        <v>1</v>
      </c>
      <c r="J7208" t="s">
        <v>498</v>
      </c>
      <c r="K7208" t="s">
        <v>356</v>
      </c>
      <c r="L7208" t="s">
        <v>480</v>
      </c>
      <c r="M7208" t="s">
        <v>7663</v>
      </c>
      <c r="N7208" t="s">
        <v>6121</v>
      </c>
      <c r="O7208">
        <v>0</v>
      </c>
      <c r="P7208">
        <v>0</v>
      </c>
      <c r="Q7208">
        <v>1</v>
      </c>
    </row>
    <row r="7209" spans="1:17" x14ac:dyDescent="0.2">
      <c r="A7209" t="s">
        <v>498</v>
      </c>
      <c r="B7209" t="s">
        <v>134</v>
      </c>
      <c r="C7209" t="s">
        <v>497</v>
      </c>
      <c r="D7209" t="s">
        <v>54</v>
      </c>
      <c r="E7209" t="s">
        <v>6896</v>
      </c>
      <c r="F7209">
        <v>1.7999999999999999E-2</v>
      </c>
      <c r="G7209">
        <v>1.7999999999999999E-2</v>
      </c>
      <c r="H7209">
        <v>1</v>
      </c>
      <c r="J7209" t="s">
        <v>498</v>
      </c>
      <c r="K7209" t="s">
        <v>356</v>
      </c>
      <c r="L7209" t="s">
        <v>480</v>
      </c>
      <c r="M7209" t="s">
        <v>7663</v>
      </c>
      <c r="N7209" t="s">
        <v>6122</v>
      </c>
      <c r="O7209">
        <v>0</v>
      </c>
      <c r="P7209">
        <v>0</v>
      </c>
      <c r="Q7209">
        <v>1</v>
      </c>
    </row>
    <row r="7210" spans="1:17" x14ac:dyDescent="0.2">
      <c r="A7210" t="s">
        <v>498</v>
      </c>
      <c r="B7210" t="s">
        <v>134</v>
      </c>
      <c r="C7210" t="s">
        <v>497</v>
      </c>
      <c r="D7210" t="s">
        <v>54</v>
      </c>
      <c r="E7210" t="s">
        <v>6897</v>
      </c>
      <c r="F7210">
        <v>1.9E-2</v>
      </c>
      <c r="G7210">
        <v>1.7999999999999999E-2</v>
      </c>
      <c r="H7210">
        <v>1</v>
      </c>
      <c r="J7210" t="s">
        <v>498</v>
      </c>
      <c r="K7210" t="s">
        <v>356</v>
      </c>
      <c r="L7210" t="s">
        <v>480</v>
      </c>
      <c r="M7210" t="s">
        <v>7663</v>
      </c>
      <c r="N7210" t="s">
        <v>6123</v>
      </c>
      <c r="O7210">
        <v>0</v>
      </c>
      <c r="P7210">
        <v>0</v>
      </c>
      <c r="Q7210">
        <v>1</v>
      </c>
    </row>
    <row r="7211" spans="1:17" x14ac:dyDescent="0.2">
      <c r="A7211" t="s">
        <v>498</v>
      </c>
      <c r="B7211" t="s">
        <v>134</v>
      </c>
      <c r="C7211" t="s">
        <v>497</v>
      </c>
      <c r="D7211" t="s">
        <v>54</v>
      </c>
      <c r="E7211" t="s">
        <v>6898</v>
      </c>
      <c r="F7211">
        <v>1.7999999999999999E-2</v>
      </c>
      <c r="G7211">
        <v>1.7999999999999999E-2</v>
      </c>
      <c r="H7211">
        <v>1</v>
      </c>
      <c r="J7211" t="s">
        <v>498</v>
      </c>
      <c r="K7211" t="s">
        <v>356</v>
      </c>
      <c r="L7211" t="s">
        <v>480</v>
      </c>
      <c r="M7211" t="s">
        <v>7663</v>
      </c>
      <c r="N7211" t="s">
        <v>6124</v>
      </c>
      <c r="O7211">
        <v>0</v>
      </c>
      <c r="P7211">
        <v>0</v>
      </c>
      <c r="Q7211">
        <v>1</v>
      </c>
    </row>
    <row r="7212" spans="1:17" x14ac:dyDescent="0.2">
      <c r="A7212" t="s">
        <v>498</v>
      </c>
      <c r="B7212" t="s">
        <v>134</v>
      </c>
      <c r="C7212" t="s">
        <v>497</v>
      </c>
      <c r="D7212" t="s">
        <v>54</v>
      </c>
      <c r="E7212" t="s">
        <v>6899</v>
      </c>
      <c r="F7212">
        <v>1.7999999999999999E-2</v>
      </c>
      <c r="G7212">
        <v>1.7999999999999999E-2</v>
      </c>
      <c r="H7212">
        <v>1</v>
      </c>
      <c r="J7212" t="s">
        <v>498</v>
      </c>
      <c r="K7212" t="s">
        <v>356</v>
      </c>
      <c r="L7212" t="s">
        <v>480</v>
      </c>
      <c r="M7212" t="s">
        <v>7663</v>
      </c>
      <c r="N7212" t="s">
        <v>6125</v>
      </c>
      <c r="O7212">
        <v>0</v>
      </c>
      <c r="P7212">
        <v>0</v>
      </c>
      <c r="Q7212">
        <v>1</v>
      </c>
    </row>
    <row r="7213" spans="1:17" x14ac:dyDescent="0.2">
      <c r="A7213" t="s">
        <v>498</v>
      </c>
      <c r="B7213" t="s">
        <v>134</v>
      </c>
      <c r="C7213" t="s">
        <v>497</v>
      </c>
      <c r="D7213" t="s">
        <v>54</v>
      </c>
      <c r="E7213" t="s">
        <v>6900</v>
      </c>
      <c r="F7213">
        <v>1.7999999999999999E-2</v>
      </c>
      <c r="G7213">
        <v>1.7999999999999999E-2</v>
      </c>
      <c r="H7213">
        <v>1</v>
      </c>
      <c r="J7213" t="s">
        <v>498</v>
      </c>
      <c r="K7213" t="s">
        <v>356</v>
      </c>
      <c r="L7213" t="s">
        <v>480</v>
      </c>
      <c r="M7213" t="s">
        <v>7663</v>
      </c>
      <c r="N7213" t="s">
        <v>6126</v>
      </c>
      <c r="O7213">
        <v>0</v>
      </c>
      <c r="P7213">
        <v>0</v>
      </c>
      <c r="Q7213">
        <v>1</v>
      </c>
    </row>
    <row r="7214" spans="1:17" x14ac:dyDescent="0.2">
      <c r="A7214" t="s">
        <v>498</v>
      </c>
      <c r="B7214" t="s">
        <v>134</v>
      </c>
      <c r="C7214" t="s">
        <v>497</v>
      </c>
      <c r="D7214" t="s">
        <v>54</v>
      </c>
      <c r="E7214" t="s">
        <v>6901</v>
      </c>
      <c r="F7214">
        <v>0.152</v>
      </c>
      <c r="G7214">
        <v>0.152</v>
      </c>
      <c r="H7214">
        <v>1</v>
      </c>
      <c r="J7214" t="s">
        <v>498</v>
      </c>
      <c r="K7214" t="s">
        <v>356</v>
      </c>
      <c r="L7214" t="s">
        <v>480</v>
      </c>
      <c r="M7214" t="s">
        <v>7663</v>
      </c>
      <c r="N7214" t="s">
        <v>6127</v>
      </c>
      <c r="O7214">
        <v>0</v>
      </c>
      <c r="P7214">
        <v>0</v>
      </c>
      <c r="Q7214">
        <v>1</v>
      </c>
    </row>
    <row r="7215" spans="1:17" x14ac:dyDescent="0.2">
      <c r="A7215" t="s">
        <v>498</v>
      </c>
      <c r="B7215" t="s">
        <v>134</v>
      </c>
      <c r="C7215" t="s">
        <v>497</v>
      </c>
      <c r="D7215" t="s">
        <v>54</v>
      </c>
      <c r="E7215" t="s">
        <v>6902</v>
      </c>
      <c r="F7215">
        <v>1.7999999999999999E-2</v>
      </c>
      <c r="G7215">
        <v>1.7999999999999999E-2</v>
      </c>
      <c r="H7215">
        <v>1</v>
      </c>
      <c r="J7215" t="s">
        <v>498</v>
      </c>
      <c r="K7215" t="s">
        <v>356</v>
      </c>
      <c r="L7215" t="s">
        <v>480</v>
      </c>
      <c r="M7215" t="s">
        <v>7663</v>
      </c>
      <c r="N7215" t="s">
        <v>6128</v>
      </c>
      <c r="O7215">
        <v>0</v>
      </c>
      <c r="P7215">
        <v>0</v>
      </c>
      <c r="Q7215">
        <v>1</v>
      </c>
    </row>
    <row r="7216" spans="1:17" x14ac:dyDescent="0.2">
      <c r="A7216" t="s">
        <v>498</v>
      </c>
      <c r="B7216" t="s">
        <v>134</v>
      </c>
      <c r="C7216" t="s">
        <v>497</v>
      </c>
      <c r="D7216" t="s">
        <v>54</v>
      </c>
      <c r="E7216" t="s">
        <v>6903</v>
      </c>
      <c r="F7216">
        <v>1.7999999999999999E-2</v>
      </c>
      <c r="G7216">
        <v>1.7999999999999999E-2</v>
      </c>
      <c r="H7216">
        <v>1</v>
      </c>
      <c r="J7216" t="s">
        <v>498</v>
      </c>
      <c r="K7216" t="s">
        <v>356</v>
      </c>
      <c r="L7216" t="s">
        <v>480</v>
      </c>
      <c r="M7216" t="s">
        <v>7663</v>
      </c>
      <c r="N7216" t="s">
        <v>6129</v>
      </c>
      <c r="O7216">
        <v>0</v>
      </c>
      <c r="P7216">
        <v>0</v>
      </c>
      <c r="Q7216">
        <v>1</v>
      </c>
    </row>
    <row r="7217" spans="1:17" x14ac:dyDescent="0.2">
      <c r="A7217" t="s">
        <v>498</v>
      </c>
      <c r="B7217" t="s">
        <v>134</v>
      </c>
      <c r="C7217" t="s">
        <v>497</v>
      </c>
      <c r="D7217" t="s">
        <v>54</v>
      </c>
      <c r="E7217" t="s">
        <v>6904</v>
      </c>
      <c r="F7217">
        <v>1.7999999999999999E-2</v>
      </c>
      <c r="G7217">
        <v>1.7999999999999999E-2</v>
      </c>
      <c r="H7217">
        <v>1</v>
      </c>
      <c r="J7217" t="s">
        <v>498</v>
      </c>
      <c r="K7217" t="s">
        <v>356</v>
      </c>
      <c r="L7217" t="s">
        <v>480</v>
      </c>
      <c r="M7217" t="s">
        <v>7663</v>
      </c>
      <c r="N7217" t="s">
        <v>6130</v>
      </c>
      <c r="O7217">
        <v>0</v>
      </c>
      <c r="P7217">
        <v>0</v>
      </c>
      <c r="Q7217">
        <v>1</v>
      </c>
    </row>
    <row r="7218" spans="1:17" x14ac:dyDescent="0.2">
      <c r="A7218" t="s">
        <v>498</v>
      </c>
      <c r="B7218" t="s">
        <v>134</v>
      </c>
      <c r="C7218" t="s">
        <v>497</v>
      </c>
      <c r="D7218" t="s">
        <v>54</v>
      </c>
      <c r="E7218" t="s">
        <v>6905</v>
      </c>
      <c r="F7218">
        <v>1.7999999999999999E-2</v>
      </c>
      <c r="G7218">
        <v>1.7999999999999999E-2</v>
      </c>
      <c r="H7218">
        <v>1</v>
      </c>
      <c r="J7218" t="s">
        <v>498</v>
      </c>
      <c r="K7218" t="s">
        <v>356</v>
      </c>
      <c r="L7218" t="s">
        <v>480</v>
      </c>
      <c r="M7218" t="s">
        <v>7663</v>
      </c>
      <c r="N7218" t="s">
        <v>6131</v>
      </c>
      <c r="O7218">
        <v>0</v>
      </c>
      <c r="P7218">
        <v>0</v>
      </c>
      <c r="Q7218">
        <v>1</v>
      </c>
    </row>
    <row r="7219" spans="1:17" x14ac:dyDescent="0.2">
      <c r="A7219" t="s">
        <v>498</v>
      </c>
      <c r="B7219" t="s">
        <v>134</v>
      </c>
      <c r="C7219" t="s">
        <v>497</v>
      </c>
      <c r="D7219" t="s">
        <v>54</v>
      </c>
      <c r="E7219" t="s">
        <v>6906</v>
      </c>
      <c r="F7219">
        <v>1.7999999999999999E-2</v>
      </c>
      <c r="G7219">
        <v>1.7999999999999999E-2</v>
      </c>
      <c r="H7219">
        <v>1</v>
      </c>
      <c r="J7219" t="s">
        <v>498</v>
      </c>
      <c r="K7219" t="s">
        <v>356</v>
      </c>
      <c r="L7219" t="s">
        <v>480</v>
      </c>
      <c r="M7219" t="s">
        <v>7663</v>
      </c>
      <c r="N7219" t="s">
        <v>6132</v>
      </c>
      <c r="O7219">
        <v>0</v>
      </c>
      <c r="P7219">
        <v>0</v>
      </c>
      <c r="Q7219">
        <v>1</v>
      </c>
    </row>
    <row r="7220" spans="1:17" x14ac:dyDescent="0.2">
      <c r="A7220" t="s">
        <v>498</v>
      </c>
      <c r="B7220" t="s">
        <v>134</v>
      </c>
      <c r="C7220" t="s">
        <v>497</v>
      </c>
      <c r="D7220" t="s">
        <v>54</v>
      </c>
      <c r="E7220" t="s">
        <v>6907</v>
      </c>
      <c r="F7220">
        <v>1.7000000000000001E-2</v>
      </c>
      <c r="G7220">
        <v>1.7000000000000001E-2</v>
      </c>
      <c r="H7220">
        <v>1</v>
      </c>
      <c r="J7220" t="s">
        <v>498</v>
      </c>
      <c r="K7220" t="s">
        <v>356</v>
      </c>
      <c r="L7220" t="s">
        <v>480</v>
      </c>
      <c r="M7220" t="s">
        <v>7663</v>
      </c>
      <c r="N7220" t="s">
        <v>6133</v>
      </c>
      <c r="O7220">
        <v>0</v>
      </c>
      <c r="P7220">
        <v>0</v>
      </c>
      <c r="Q7220">
        <v>1</v>
      </c>
    </row>
    <row r="7221" spans="1:17" x14ac:dyDescent="0.2">
      <c r="A7221" t="s">
        <v>498</v>
      </c>
      <c r="B7221" t="s">
        <v>134</v>
      </c>
      <c r="C7221" t="s">
        <v>497</v>
      </c>
      <c r="D7221" t="s">
        <v>54</v>
      </c>
      <c r="E7221" t="s">
        <v>6908</v>
      </c>
      <c r="F7221">
        <v>1.7000000000000001E-2</v>
      </c>
      <c r="G7221">
        <v>1.7000000000000001E-2</v>
      </c>
      <c r="H7221">
        <v>1</v>
      </c>
      <c r="J7221" t="s">
        <v>498</v>
      </c>
      <c r="K7221" t="s">
        <v>356</v>
      </c>
      <c r="L7221" t="s">
        <v>480</v>
      </c>
      <c r="M7221" t="s">
        <v>7663</v>
      </c>
      <c r="N7221" t="s">
        <v>6134</v>
      </c>
      <c r="O7221">
        <v>0</v>
      </c>
      <c r="P7221">
        <v>0</v>
      </c>
      <c r="Q7221">
        <v>1</v>
      </c>
    </row>
    <row r="7222" spans="1:17" x14ac:dyDescent="0.2">
      <c r="A7222" t="s">
        <v>498</v>
      </c>
      <c r="B7222" t="s">
        <v>134</v>
      </c>
      <c r="C7222" t="s">
        <v>497</v>
      </c>
      <c r="D7222" t="s">
        <v>54</v>
      </c>
      <c r="E7222" t="s">
        <v>6909</v>
      </c>
      <c r="F7222">
        <v>1.7000000000000001E-2</v>
      </c>
      <c r="G7222">
        <v>1.7000000000000001E-2</v>
      </c>
      <c r="H7222">
        <v>1</v>
      </c>
      <c r="J7222" t="s">
        <v>498</v>
      </c>
      <c r="K7222" t="s">
        <v>356</v>
      </c>
      <c r="L7222" t="s">
        <v>480</v>
      </c>
      <c r="M7222" t="s">
        <v>7663</v>
      </c>
      <c r="N7222" t="s">
        <v>6135</v>
      </c>
      <c r="O7222">
        <v>0</v>
      </c>
      <c r="P7222">
        <v>0</v>
      </c>
      <c r="Q7222">
        <v>1</v>
      </c>
    </row>
    <row r="7223" spans="1:17" x14ac:dyDescent="0.2">
      <c r="A7223" t="s">
        <v>498</v>
      </c>
      <c r="B7223" t="s">
        <v>134</v>
      </c>
      <c r="C7223" t="s">
        <v>497</v>
      </c>
      <c r="D7223" t="s">
        <v>54</v>
      </c>
      <c r="E7223" t="s">
        <v>6910</v>
      </c>
      <c r="F7223">
        <v>1.7000000000000001E-2</v>
      </c>
      <c r="G7223">
        <v>1.7000000000000001E-2</v>
      </c>
      <c r="H7223">
        <v>1</v>
      </c>
      <c r="J7223" t="s">
        <v>498</v>
      </c>
      <c r="K7223" t="s">
        <v>356</v>
      </c>
      <c r="L7223" t="s">
        <v>480</v>
      </c>
      <c r="M7223" t="s">
        <v>7663</v>
      </c>
      <c r="N7223" t="s">
        <v>6136</v>
      </c>
      <c r="O7223">
        <v>0</v>
      </c>
      <c r="P7223">
        <v>0</v>
      </c>
      <c r="Q7223">
        <v>1</v>
      </c>
    </row>
    <row r="7224" spans="1:17" x14ac:dyDescent="0.2">
      <c r="A7224" t="s">
        <v>498</v>
      </c>
      <c r="B7224" t="s">
        <v>134</v>
      </c>
      <c r="C7224" t="s">
        <v>497</v>
      </c>
      <c r="D7224" t="s">
        <v>54</v>
      </c>
      <c r="E7224" t="s">
        <v>6911</v>
      </c>
      <c r="F7224">
        <v>1.7999999999999999E-2</v>
      </c>
      <c r="G7224">
        <v>1.7999999999999999E-2</v>
      </c>
      <c r="H7224">
        <v>1</v>
      </c>
      <c r="J7224" t="s">
        <v>498</v>
      </c>
      <c r="K7224" t="s">
        <v>356</v>
      </c>
      <c r="L7224" t="s">
        <v>480</v>
      </c>
      <c r="M7224" t="s">
        <v>7663</v>
      </c>
      <c r="N7224" t="s">
        <v>6137</v>
      </c>
      <c r="O7224">
        <v>0</v>
      </c>
      <c r="P7224">
        <v>0</v>
      </c>
      <c r="Q7224">
        <v>1</v>
      </c>
    </row>
    <row r="7225" spans="1:17" x14ac:dyDescent="0.2">
      <c r="A7225" t="s">
        <v>498</v>
      </c>
      <c r="B7225" t="s">
        <v>134</v>
      </c>
      <c r="C7225" t="s">
        <v>497</v>
      </c>
      <c r="D7225" t="s">
        <v>54</v>
      </c>
      <c r="E7225" t="s">
        <v>6912</v>
      </c>
      <c r="F7225">
        <v>1.7999999999999999E-2</v>
      </c>
      <c r="G7225">
        <v>1.7999999999999999E-2</v>
      </c>
      <c r="H7225">
        <v>1</v>
      </c>
      <c r="J7225" t="s">
        <v>498</v>
      </c>
      <c r="K7225" t="s">
        <v>356</v>
      </c>
      <c r="L7225" t="s">
        <v>480</v>
      </c>
      <c r="M7225" t="s">
        <v>7663</v>
      </c>
      <c r="N7225" t="s">
        <v>6138</v>
      </c>
      <c r="O7225">
        <v>0</v>
      </c>
      <c r="P7225">
        <v>0</v>
      </c>
      <c r="Q7225">
        <v>1</v>
      </c>
    </row>
    <row r="7226" spans="1:17" x14ac:dyDescent="0.2">
      <c r="A7226" t="s">
        <v>498</v>
      </c>
      <c r="B7226" t="s">
        <v>134</v>
      </c>
      <c r="C7226" t="s">
        <v>497</v>
      </c>
      <c r="D7226" t="s">
        <v>54</v>
      </c>
      <c r="E7226" t="s">
        <v>6913</v>
      </c>
      <c r="F7226">
        <v>1.9E-2</v>
      </c>
      <c r="G7226">
        <v>1.9E-2</v>
      </c>
      <c r="H7226">
        <v>1</v>
      </c>
      <c r="J7226" t="s">
        <v>498</v>
      </c>
      <c r="K7226" t="s">
        <v>356</v>
      </c>
      <c r="L7226" t="s">
        <v>480</v>
      </c>
      <c r="M7226" t="s">
        <v>7663</v>
      </c>
      <c r="N7226" t="s">
        <v>6139</v>
      </c>
      <c r="O7226">
        <v>0</v>
      </c>
      <c r="P7226">
        <v>0</v>
      </c>
      <c r="Q7226">
        <v>1</v>
      </c>
    </row>
    <row r="7227" spans="1:17" x14ac:dyDescent="0.2">
      <c r="A7227" t="s">
        <v>498</v>
      </c>
      <c r="B7227" t="s">
        <v>134</v>
      </c>
      <c r="C7227" t="s">
        <v>497</v>
      </c>
      <c r="D7227" t="s">
        <v>54</v>
      </c>
      <c r="E7227" t="s">
        <v>6914</v>
      </c>
      <c r="F7227">
        <v>0.11600000000000001</v>
      </c>
      <c r="G7227">
        <v>0.115</v>
      </c>
      <c r="H7227">
        <v>1</v>
      </c>
      <c r="J7227" t="s">
        <v>498</v>
      </c>
      <c r="K7227" t="s">
        <v>356</v>
      </c>
      <c r="L7227" t="s">
        <v>480</v>
      </c>
      <c r="M7227" t="s">
        <v>7663</v>
      </c>
      <c r="N7227" t="s">
        <v>6140</v>
      </c>
      <c r="O7227">
        <v>0</v>
      </c>
      <c r="P7227">
        <v>0</v>
      </c>
      <c r="Q7227">
        <v>1</v>
      </c>
    </row>
    <row r="7228" spans="1:17" x14ac:dyDescent="0.2">
      <c r="A7228" t="s">
        <v>498</v>
      </c>
      <c r="B7228" t="s">
        <v>134</v>
      </c>
      <c r="C7228" t="s">
        <v>497</v>
      </c>
      <c r="D7228" t="s">
        <v>54</v>
      </c>
      <c r="E7228" t="s">
        <v>6915</v>
      </c>
      <c r="F7228">
        <v>0.02</v>
      </c>
      <c r="G7228">
        <v>0.02</v>
      </c>
      <c r="H7228">
        <v>1</v>
      </c>
      <c r="J7228" t="s">
        <v>498</v>
      </c>
      <c r="K7228" t="s">
        <v>356</v>
      </c>
      <c r="L7228" t="s">
        <v>480</v>
      </c>
      <c r="M7228" t="s">
        <v>7663</v>
      </c>
      <c r="N7228" t="s">
        <v>6141</v>
      </c>
      <c r="O7228">
        <v>0</v>
      </c>
      <c r="P7228">
        <v>0</v>
      </c>
      <c r="Q7228">
        <v>1</v>
      </c>
    </row>
    <row r="7229" spans="1:17" x14ac:dyDescent="0.2">
      <c r="A7229" t="s">
        <v>498</v>
      </c>
      <c r="B7229" t="s">
        <v>134</v>
      </c>
      <c r="C7229" t="s">
        <v>497</v>
      </c>
      <c r="D7229" t="s">
        <v>54</v>
      </c>
      <c r="E7229" t="s">
        <v>6916</v>
      </c>
      <c r="F7229">
        <v>1.9E-2</v>
      </c>
      <c r="G7229">
        <v>1.9E-2</v>
      </c>
      <c r="H7229">
        <v>1</v>
      </c>
      <c r="J7229" t="s">
        <v>498</v>
      </c>
      <c r="K7229" t="s">
        <v>356</v>
      </c>
      <c r="L7229" t="s">
        <v>480</v>
      </c>
      <c r="M7229" t="s">
        <v>7663</v>
      </c>
      <c r="N7229" t="s">
        <v>6142</v>
      </c>
      <c r="O7229">
        <v>0</v>
      </c>
      <c r="P7229">
        <v>0</v>
      </c>
      <c r="Q7229">
        <v>1</v>
      </c>
    </row>
    <row r="7230" spans="1:17" x14ac:dyDescent="0.2">
      <c r="A7230" t="s">
        <v>498</v>
      </c>
      <c r="B7230" t="s">
        <v>134</v>
      </c>
      <c r="C7230" t="s">
        <v>497</v>
      </c>
      <c r="D7230" t="s">
        <v>54</v>
      </c>
      <c r="E7230" t="s">
        <v>6917</v>
      </c>
      <c r="F7230">
        <v>1.9E-2</v>
      </c>
      <c r="G7230">
        <v>1.9E-2</v>
      </c>
      <c r="H7230">
        <v>1</v>
      </c>
      <c r="J7230" t="s">
        <v>498</v>
      </c>
      <c r="K7230" t="s">
        <v>356</v>
      </c>
      <c r="L7230" t="s">
        <v>480</v>
      </c>
      <c r="M7230" t="s">
        <v>7663</v>
      </c>
      <c r="N7230" t="s">
        <v>6143</v>
      </c>
      <c r="O7230">
        <v>0</v>
      </c>
      <c r="P7230">
        <v>0</v>
      </c>
      <c r="Q7230">
        <v>1</v>
      </c>
    </row>
    <row r="7231" spans="1:17" x14ac:dyDescent="0.2">
      <c r="A7231" t="s">
        <v>498</v>
      </c>
      <c r="B7231" t="s">
        <v>134</v>
      </c>
      <c r="C7231" t="s">
        <v>497</v>
      </c>
      <c r="D7231" t="s">
        <v>54</v>
      </c>
      <c r="E7231" t="s">
        <v>6918</v>
      </c>
      <c r="F7231">
        <v>1.7000000000000001E-2</v>
      </c>
      <c r="G7231">
        <v>1.7000000000000001E-2</v>
      </c>
      <c r="H7231">
        <v>1</v>
      </c>
      <c r="J7231" t="s">
        <v>498</v>
      </c>
      <c r="K7231" t="s">
        <v>356</v>
      </c>
      <c r="L7231" t="s">
        <v>480</v>
      </c>
      <c r="M7231" t="s">
        <v>7663</v>
      </c>
      <c r="N7231" t="s">
        <v>6144</v>
      </c>
      <c r="O7231">
        <v>0</v>
      </c>
      <c r="P7231">
        <v>0</v>
      </c>
      <c r="Q7231">
        <v>1</v>
      </c>
    </row>
    <row r="7232" spans="1:17" x14ac:dyDescent="0.2">
      <c r="A7232" t="s">
        <v>498</v>
      </c>
      <c r="B7232" t="s">
        <v>134</v>
      </c>
      <c r="C7232" t="s">
        <v>497</v>
      </c>
      <c r="D7232" t="s">
        <v>54</v>
      </c>
      <c r="E7232" t="s">
        <v>6919</v>
      </c>
      <c r="F7232">
        <v>1.9E-2</v>
      </c>
      <c r="G7232">
        <v>1.9E-2</v>
      </c>
      <c r="H7232">
        <v>1</v>
      </c>
      <c r="J7232" t="s">
        <v>498</v>
      </c>
      <c r="K7232" t="s">
        <v>356</v>
      </c>
      <c r="L7232" t="s">
        <v>480</v>
      </c>
      <c r="M7232" t="s">
        <v>7663</v>
      </c>
      <c r="N7232" t="s">
        <v>6145</v>
      </c>
      <c r="O7232">
        <v>0</v>
      </c>
      <c r="P7232">
        <v>0</v>
      </c>
      <c r="Q7232">
        <v>1</v>
      </c>
    </row>
    <row r="7233" spans="1:17" x14ac:dyDescent="0.2">
      <c r="A7233" t="s">
        <v>498</v>
      </c>
      <c r="B7233" t="s">
        <v>134</v>
      </c>
      <c r="C7233" t="s">
        <v>497</v>
      </c>
      <c r="D7233" t="s">
        <v>54</v>
      </c>
      <c r="E7233" t="s">
        <v>6920</v>
      </c>
      <c r="F7233">
        <v>1.9E-2</v>
      </c>
      <c r="G7233">
        <v>1.9E-2</v>
      </c>
      <c r="H7233">
        <v>1</v>
      </c>
      <c r="J7233" t="s">
        <v>498</v>
      </c>
      <c r="K7233" t="s">
        <v>356</v>
      </c>
      <c r="L7233" t="s">
        <v>480</v>
      </c>
      <c r="M7233" t="s">
        <v>7663</v>
      </c>
      <c r="N7233" t="s">
        <v>6146</v>
      </c>
      <c r="O7233">
        <v>0</v>
      </c>
      <c r="P7233">
        <v>0</v>
      </c>
      <c r="Q7233">
        <v>1</v>
      </c>
    </row>
    <row r="7234" spans="1:17" x14ac:dyDescent="0.2">
      <c r="A7234" t="s">
        <v>498</v>
      </c>
      <c r="B7234" t="s">
        <v>134</v>
      </c>
      <c r="C7234" t="s">
        <v>497</v>
      </c>
      <c r="D7234" t="s">
        <v>54</v>
      </c>
      <c r="E7234" t="s">
        <v>6921</v>
      </c>
      <c r="F7234">
        <v>1.9E-2</v>
      </c>
      <c r="G7234">
        <v>1.9E-2</v>
      </c>
      <c r="H7234">
        <v>1</v>
      </c>
      <c r="J7234" t="s">
        <v>498</v>
      </c>
      <c r="K7234" t="s">
        <v>356</v>
      </c>
      <c r="L7234" t="s">
        <v>480</v>
      </c>
      <c r="M7234" t="s">
        <v>7663</v>
      </c>
      <c r="N7234" t="s">
        <v>6147</v>
      </c>
      <c r="O7234">
        <v>0</v>
      </c>
      <c r="P7234">
        <v>0</v>
      </c>
      <c r="Q7234">
        <v>1</v>
      </c>
    </row>
    <row r="7235" spans="1:17" x14ac:dyDescent="0.2">
      <c r="A7235" t="s">
        <v>498</v>
      </c>
      <c r="B7235" t="s">
        <v>134</v>
      </c>
      <c r="C7235" t="s">
        <v>497</v>
      </c>
      <c r="D7235" t="s">
        <v>54</v>
      </c>
      <c r="E7235" t="s">
        <v>6922</v>
      </c>
      <c r="F7235">
        <v>1.9E-2</v>
      </c>
      <c r="G7235">
        <v>1.9E-2</v>
      </c>
      <c r="H7235">
        <v>1</v>
      </c>
      <c r="J7235" t="s">
        <v>498</v>
      </c>
      <c r="K7235" t="s">
        <v>356</v>
      </c>
      <c r="L7235" t="s">
        <v>480</v>
      </c>
      <c r="M7235" t="s">
        <v>7663</v>
      </c>
      <c r="N7235" t="s">
        <v>6148</v>
      </c>
      <c r="O7235">
        <v>0</v>
      </c>
      <c r="P7235">
        <v>0</v>
      </c>
      <c r="Q7235">
        <v>1</v>
      </c>
    </row>
    <row r="7236" spans="1:17" x14ac:dyDescent="0.2">
      <c r="A7236" t="s">
        <v>498</v>
      </c>
      <c r="B7236" t="s">
        <v>134</v>
      </c>
      <c r="C7236" t="s">
        <v>497</v>
      </c>
      <c r="D7236" t="s">
        <v>54</v>
      </c>
      <c r="E7236" t="s">
        <v>6923</v>
      </c>
      <c r="F7236">
        <v>1.6E-2</v>
      </c>
      <c r="G7236">
        <v>1.6E-2</v>
      </c>
      <c r="H7236">
        <v>1</v>
      </c>
      <c r="J7236" t="s">
        <v>498</v>
      </c>
      <c r="K7236" t="s">
        <v>356</v>
      </c>
      <c r="L7236" t="s">
        <v>480</v>
      </c>
      <c r="M7236" t="s">
        <v>7663</v>
      </c>
      <c r="N7236" t="s">
        <v>6149</v>
      </c>
      <c r="O7236">
        <v>0</v>
      </c>
      <c r="P7236">
        <v>0</v>
      </c>
      <c r="Q7236">
        <v>1</v>
      </c>
    </row>
    <row r="7237" spans="1:17" x14ac:dyDescent="0.2">
      <c r="A7237" t="s">
        <v>498</v>
      </c>
      <c r="B7237" t="s">
        <v>134</v>
      </c>
      <c r="C7237" t="s">
        <v>497</v>
      </c>
      <c r="D7237" t="s">
        <v>54</v>
      </c>
      <c r="E7237" t="s">
        <v>6924</v>
      </c>
      <c r="F7237">
        <v>1.6E-2</v>
      </c>
      <c r="G7237">
        <v>1.6E-2</v>
      </c>
      <c r="H7237">
        <v>1</v>
      </c>
      <c r="J7237" t="s">
        <v>498</v>
      </c>
      <c r="K7237" t="s">
        <v>356</v>
      </c>
      <c r="L7237" t="s">
        <v>480</v>
      </c>
      <c r="M7237" t="s">
        <v>7663</v>
      </c>
      <c r="N7237" t="s">
        <v>6150</v>
      </c>
      <c r="O7237">
        <v>0</v>
      </c>
      <c r="P7237">
        <v>0</v>
      </c>
      <c r="Q7237">
        <v>1</v>
      </c>
    </row>
    <row r="7238" spans="1:17" x14ac:dyDescent="0.2">
      <c r="A7238" t="s">
        <v>498</v>
      </c>
      <c r="B7238" t="s">
        <v>134</v>
      </c>
      <c r="C7238" t="s">
        <v>497</v>
      </c>
      <c r="D7238" t="s">
        <v>54</v>
      </c>
      <c r="E7238" t="s">
        <v>6925</v>
      </c>
      <c r="F7238">
        <v>0.14399999999999999</v>
      </c>
      <c r="G7238">
        <v>0.14399999999999999</v>
      </c>
      <c r="H7238">
        <v>1</v>
      </c>
      <c r="J7238" t="s">
        <v>498</v>
      </c>
      <c r="K7238" t="s">
        <v>356</v>
      </c>
      <c r="L7238" t="s">
        <v>480</v>
      </c>
      <c r="M7238" t="s">
        <v>7663</v>
      </c>
      <c r="N7238" t="s">
        <v>6151</v>
      </c>
      <c r="O7238">
        <v>0</v>
      </c>
      <c r="P7238">
        <v>0</v>
      </c>
      <c r="Q7238">
        <v>1</v>
      </c>
    </row>
    <row r="7239" spans="1:17" x14ac:dyDescent="0.2">
      <c r="A7239" t="s">
        <v>498</v>
      </c>
      <c r="B7239" t="s">
        <v>134</v>
      </c>
      <c r="C7239" t="s">
        <v>497</v>
      </c>
      <c r="D7239" t="s">
        <v>54</v>
      </c>
      <c r="E7239" t="s">
        <v>6926</v>
      </c>
      <c r="F7239">
        <v>1.9E-2</v>
      </c>
      <c r="G7239">
        <v>1.9E-2</v>
      </c>
      <c r="H7239">
        <v>1</v>
      </c>
      <c r="J7239" t="s">
        <v>498</v>
      </c>
      <c r="K7239" t="s">
        <v>356</v>
      </c>
      <c r="L7239" t="s">
        <v>480</v>
      </c>
      <c r="M7239" t="s">
        <v>7663</v>
      </c>
      <c r="N7239" t="s">
        <v>6152</v>
      </c>
      <c r="O7239">
        <v>0</v>
      </c>
      <c r="P7239">
        <v>0</v>
      </c>
      <c r="Q7239">
        <v>1</v>
      </c>
    </row>
    <row r="7240" spans="1:17" x14ac:dyDescent="0.2">
      <c r="A7240" t="s">
        <v>498</v>
      </c>
      <c r="B7240" t="s">
        <v>134</v>
      </c>
      <c r="C7240" t="s">
        <v>497</v>
      </c>
      <c r="D7240" t="s">
        <v>54</v>
      </c>
      <c r="E7240" t="s">
        <v>6927</v>
      </c>
      <c r="F7240">
        <v>1.9E-2</v>
      </c>
      <c r="G7240">
        <v>1.9E-2</v>
      </c>
      <c r="H7240">
        <v>1</v>
      </c>
      <c r="J7240" t="s">
        <v>498</v>
      </c>
      <c r="K7240" t="s">
        <v>356</v>
      </c>
      <c r="L7240" t="s">
        <v>480</v>
      </c>
      <c r="M7240" t="s">
        <v>7663</v>
      </c>
      <c r="N7240" t="s">
        <v>6153</v>
      </c>
      <c r="O7240">
        <v>0</v>
      </c>
      <c r="P7240">
        <v>0</v>
      </c>
      <c r="Q7240">
        <v>1</v>
      </c>
    </row>
    <row r="7241" spans="1:17" x14ac:dyDescent="0.2">
      <c r="A7241" t="s">
        <v>498</v>
      </c>
      <c r="B7241" t="s">
        <v>134</v>
      </c>
      <c r="C7241" t="s">
        <v>497</v>
      </c>
      <c r="D7241" t="s">
        <v>54</v>
      </c>
      <c r="E7241" t="s">
        <v>6928</v>
      </c>
      <c r="F7241">
        <v>1.7999999999999999E-2</v>
      </c>
      <c r="G7241">
        <v>1.7999999999999999E-2</v>
      </c>
      <c r="H7241">
        <v>1</v>
      </c>
      <c r="J7241" t="s">
        <v>498</v>
      </c>
      <c r="K7241" t="s">
        <v>356</v>
      </c>
      <c r="L7241" t="s">
        <v>480</v>
      </c>
      <c r="M7241" t="s">
        <v>7663</v>
      </c>
      <c r="N7241" t="s">
        <v>6154</v>
      </c>
      <c r="O7241">
        <v>0</v>
      </c>
      <c r="P7241">
        <v>0</v>
      </c>
      <c r="Q7241">
        <v>1</v>
      </c>
    </row>
    <row r="7242" spans="1:17" x14ac:dyDescent="0.2">
      <c r="A7242" t="s">
        <v>498</v>
      </c>
      <c r="B7242" t="s">
        <v>134</v>
      </c>
      <c r="C7242" t="s">
        <v>497</v>
      </c>
      <c r="D7242" t="s">
        <v>54</v>
      </c>
      <c r="E7242" t="s">
        <v>6929</v>
      </c>
      <c r="F7242">
        <v>1.7999999999999999E-2</v>
      </c>
      <c r="G7242">
        <v>1.7999999999999999E-2</v>
      </c>
      <c r="H7242">
        <v>1</v>
      </c>
      <c r="J7242" t="s">
        <v>498</v>
      </c>
      <c r="K7242" t="s">
        <v>356</v>
      </c>
      <c r="L7242" t="s">
        <v>480</v>
      </c>
      <c r="M7242" t="s">
        <v>7663</v>
      </c>
      <c r="N7242" t="s">
        <v>6155</v>
      </c>
      <c r="O7242">
        <v>0</v>
      </c>
      <c r="P7242">
        <v>0</v>
      </c>
      <c r="Q7242">
        <v>1</v>
      </c>
    </row>
    <row r="7243" spans="1:17" x14ac:dyDescent="0.2">
      <c r="A7243" t="s">
        <v>498</v>
      </c>
      <c r="B7243" t="s">
        <v>134</v>
      </c>
      <c r="C7243" t="s">
        <v>497</v>
      </c>
      <c r="D7243" t="s">
        <v>54</v>
      </c>
      <c r="E7243" t="s">
        <v>6930</v>
      </c>
      <c r="F7243">
        <v>1.7000000000000001E-2</v>
      </c>
      <c r="G7243">
        <v>1.7000000000000001E-2</v>
      </c>
      <c r="H7243">
        <v>1</v>
      </c>
      <c r="J7243" t="s">
        <v>498</v>
      </c>
      <c r="K7243" t="s">
        <v>356</v>
      </c>
      <c r="L7243" t="s">
        <v>480</v>
      </c>
      <c r="M7243" t="s">
        <v>7663</v>
      </c>
      <c r="N7243" t="s">
        <v>6156</v>
      </c>
      <c r="O7243">
        <v>0</v>
      </c>
      <c r="P7243">
        <v>0</v>
      </c>
      <c r="Q7243">
        <v>1</v>
      </c>
    </row>
    <row r="7244" spans="1:17" x14ac:dyDescent="0.2">
      <c r="A7244" t="s">
        <v>498</v>
      </c>
      <c r="B7244" t="s">
        <v>134</v>
      </c>
      <c r="C7244" t="s">
        <v>497</v>
      </c>
      <c r="D7244" t="s">
        <v>54</v>
      </c>
      <c r="E7244" t="s">
        <v>6931</v>
      </c>
      <c r="F7244">
        <v>1.6E-2</v>
      </c>
      <c r="G7244">
        <v>1.6E-2</v>
      </c>
      <c r="H7244">
        <v>1</v>
      </c>
      <c r="J7244" t="s">
        <v>498</v>
      </c>
      <c r="K7244" t="s">
        <v>356</v>
      </c>
      <c r="L7244" t="s">
        <v>480</v>
      </c>
      <c r="M7244" t="s">
        <v>7663</v>
      </c>
      <c r="N7244" t="s">
        <v>6157</v>
      </c>
      <c r="O7244">
        <v>0</v>
      </c>
      <c r="P7244">
        <v>0</v>
      </c>
      <c r="Q7244">
        <v>1</v>
      </c>
    </row>
    <row r="7245" spans="1:17" x14ac:dyDescent="0.2">
      <c r="A7245" t="s">
        <v>498</v>
      </c>
      <c r="B7245" t="s">
        <v>134</v>
      </c>
      <c r="C7245" t="s">
        <v>497</v>
      </c>
      <c r="D7245" t="s">
        <v>54</v>
      </c>
      <c r="E7245" t="s">
        <v>6932</v>
      </c>
      <c r="F7245">
        <v>1.7000000000000001E-2</v>
      </c>
      <c r="G7245">
        <v>1.7000000000000001E-2</v>
      </c>
      <c r="H7245">
        <v>1</v>
      </c>
      <c r="J7245" t="s">
        <v>498</v>
      </c>
      <c r="K7245" t="s">
        <v>356</v>
      </c>
      <c r="L7245" t="s">
        <v>480</v>
      </c>
      <c r="M7245" t="s">
        <v>7663</v>
      </c>
      <c r="N7245" t="s">
        <v>6158</v>
      </c>
      <c r="O7245">
        <v>0</v>
      </c>
      <c r="P7245">
        <v>0</v>
      </c>
      <c r="Q7245">
        <v>1</v>
      </c>
    </row>
    <row r="7246" spans="1:17" x14ac:dyDescent="0.2">
      <c r="A7246" t="s">
        <v>498</v>
      </c>
      <c r="B7246" t="s">
        <v>134</v>
      </c>
      <c r="C7246" t="s">
        <v>497</v>
      </c>
      <c r="D7246" t="s">
        <v>54</v>
      </c>
      <c r="E7246" t="s">
        <v>6933</v>
      </c>
      <c r="F7246">
        <v>1.7000000000000001E-2</v>
      </c>
      <c r="G7246">
        <v>1.7000000000000001E-2</v>
      </c>
      <c r="H7246">
        <v>1</v>
      </c>
      <c r="J7246" t="s">
        <v>498</v>
      </c>
      <c r="K7246" t="s">
        <v>356</v>
      </c>
      <c r="L7246" t="s">
        <v>480</v>
      </c>
      <c r="M7246" t="s">
        <v>7663</v>
      </c>
      <c r="N7246" t="s">
        <v>6159</v>
      </c>
      <c r="O7246">
        <v>0</v>
      </c>
      <c r="P7246">
        <v>0</v>
      </c>
      <c r="Q7246">
        <v>1</v>
      </c>
    </row>
    <row r="7247" spans="1:17" x14ac:dyDescent="0.2">
      <c r="A7247" t="s">
        <v>498</v>
      </c>
      <c r="B7247" t="s">
        <v>134</v>
      </c>
      <c r="C7247" t="s">
        <v>497</v>
      </c>
      <c r="D7247" t="s">
        <v>54</v>
      </c>
      <c r="E7247" t="s">
        <v>6934</v>
      </c>
      <c r="F7247">
        <v>1.7000000000000001E-2</v>
      </c>
      <c r="G7247">
        <v>1.7000000000000001E-2</v>
      </c>
      <c r="H7247">
        <v>1</v>
      </c>
      <c r="J7247" t="s">
        <v>498</v>
      </c>
      <c r="K7247" t="s">
        <v>356</v>
      </c>
      <c r="L7247" t="s">
        <v>480</v>
      </c>
      <c r="M7247" t="s">
        <v>7663</v>
      </c>
      <c r="N7247" t="s">
        <v>6160</v>
      </c>
      <c r="O7247">
        <v>0</v>
      </c>
      <c r="P7247">
        <v>0</v>
      </c>
      <c r="Q7247">
        <v>1</v>
      </c>
    </row>
    <row r="7248" spans="1:17" x14ac:dyDescent="0.2">
      <c r="A7248" t="s">
        <v>498</v>
      </c>
      <c r="B7248" t="s">
        <v>134</v>
      </c>
      <c r="C7248" t="s">
        <v>497</v>
      </c>
      <c r="D7248" t="s">
        <v>54</v>
      </c>
      <c r="E7248" t="s">
        <v>6935</v>
      </c>
      <c r="F7248">
        <v>1.6E-2</v>
      </c>
      <c r="G7248">
        <v>1.6E-2</v>
      </c>
      <c r="H7248">
        <v>1</v>
      </c>
      <c r="J7248" t="s">
        <v>498</v>
      </c>
      <c r="K7248" t="s">
        <v>356</v>
      </c>
      <c r="L7248" t="s">
        <v>480</v>
      </c>
      <c r="M7248" t="s">
        <v>7663</v>
      </c>
      <c r="N7248" t="s">
        <v>6161</v>
      </c>
      <c r="O7248">
        <v>0</v>
      </c>
      <c r="P7248">
        <v>0</v>
      </c>
      <c r="Q7248">
        <v>1</v>
      </c>
    </row>
    <row r="7249" spans="1:17" x14ac:dyDescent="0.2">
      <c r="A7249" t="s">
        <v>498</v>
      </c>
      <c r="B7249" t="s">
        <v>134</v>
      </c>
      <c r="C7249" t="s">
        <v>497</v>
      </c>
      <c r="D7249" t="s">
        <v>54</v>
      </c>
      <c r="E7249" t="s">
        <v>6936</v>
      </c>
      <c r="F7249">
        <v>1.4999999999999999E-2</v>
      </c>
      <c r="G7249">
        <v>1.4999999999999999E-2</v>
      </c>
      <c r="H7249">
        <v>1</v>
      </c>
      <c r="J7249" t="s">
        <v>498</v>
      </c>
      <c r="K7249" t="s">
        <v>356</v>
      </c>
      <c r="L7249" t="s">
        <v>480</v>
      </c>
      <c r="M7249" t="s">
        <v>7663</v>
      </c>
      <c r="N7249" t="s">
        <v>6162</v>
      </c>
      <c r="O7249">
        <v>0</v>
      </c>
      <c r="P7249">
        <v>0</v>
      </c>
      <c r="Q7249">
        <v>1</v>
      </c>
    </row>
    <row r="7250" spans="1:17" x14ac:dyDescent="0.2">
      <c r="A7250" t="s">
        <v>498</v>
      </c>
      <c r="B7250" t="s">
        <v>134</v>
      </c>
      <c r="C7250" t="s">
        <v>497</v>
      </c>
      <c r="D7250" t="s">
        <v>54</v>
      </c>
      <c r="E7250" t="s">
        <v>6937</v>
      </c>
      <c r="F7250">
        <v>1.4999999999999999E-2</v>
      </c>
      <c r="G7250">
        <v>1.4999999999999999E-2</v>
      </c>
      <c r="H7250">
        <v>1</v>
      </c>
      <c r="J7250" t="s">
        <v>498</v>
      </c>
      <c r="K7250" t="s">
        <v>356</v>
      </c>
      <c r="L7250" t="s">
        <v>480</v>
      </c>
      <c r="M7250" t="s">
        <v>7663</v>
      </c>
      <c r="N7250" t="s">
        <v>6163</v>
      </c>
      <c r="O7250">
        <v>0</v>
      </c>
      <c r="P7250">
        <v>0</v>
      </c>
      <c r="Q7250">
        <v>1</v>
      </c>
    </row>
    <row r="7251" spans="1:17" x14ac:dyDescent="0.2">
      <c r="A7251" t="s">
        <v>498</v>
      </c>
      <c r="B7251" t="s">
        <v>134</v>
      </c>
      <c r="C7251" t="s">
        <v>497</v>
      </c>
      <c r="D7251" t="s">
        <v>54</v>
      </c>
      <c r="E7251" t="s">
        <v>6938</v>
      </c>
      <c r="F7251">
        <v>7.9000000000000001E-2</v>
      </c>
      <c r="G7251">
        <v>7.9000000000000001E-2</v>
      </c>
      <c r="H7251">
        <v>1</v>
      </c>
      <c r="J7251" t="s">
        <v>498</v>
      </c>
      <c r="K7251" t="s">
        <v>356</v>
      </c>
      <c r="L7251" t="s">
        <v>480</v>
      </c>
      <c r="M7251" t="s">
        <v>7663</v>
      </c>
      <c r="N7251" t="s">
        <v>6164</v>
      </c>
      <c r="O7251">
        <v>0</v>
      </c>
      <c r="P7251">
        <v>0</v>
      </c>
      <c r="Q7251">
        <v>1</v>
      </c>
    </row>
    <row r="7252" spans="1:17" x14ac:dyDescent="0.2">
      <c r="A7252" t="s">
        <v>498</v>
      </c>
      <c r="B7252" t="s">
        <v>134</v>
      </c>
      <c r="C7252" t="s">
        <v>497</v>
      </c>
      <c r="D7252" t="s">
        <v>54</v>
      </c>
      <c r="E7252" t="s">
        <v>6939</v>
      </c>
      <c r="F7252">
        <v>1.6E-2</v>
      </c>
      <c r="G7252">
        <v>1.6E-2</v>
      </c>
      <c r="H7252">
        <v>1</v>
      </c>
      <c r="J7252" t="s">
        <v>498</v>
      </c>
      <c r="K7252" t="s">
        <v>356</v>
      </c>
      <c r="L7252" t="s">
        <v>480</v>
      </c>
      <c r="M7252" t="s">
        <v>7663</v>
      </c>
      <c r="N7252" t="s">
        <v>6165</v>
      </c>
      <c r="O7252">
        <v>0</v>
      </c>
      <c r="P7252">
        <v>0</v>
      </c>
      <c r="Q7252">
        <v>1</v>
      </c>
    </row>
    <row r="7253" spans="1:17" x14ac:dyDescent="0.2">
      <c r="A7253" t="s">
        <v>498</v>
      </c>
      <c r="B7253" t="s">
        <v>134</v>
      </c>
      <c r="C7253" t="s">
        <v>497</v>
      </c>
      <c r="D7253" t="s">
        <v>54</v>
      </c>
      <c r="E7253" t="s">
        <v>6940</v>
      </c>
      <c r="F7253">
        <v>1.6E-2</v>
      </c>
      <c r="G7253">
        <v>1.6E-2</v>
      </c>
      <c r="H7253">
        <v>1</v>
      </c>
      <c r="J7253" t="s">
        <v>498</v>
      </c>
      <c r="K7253" t="s">
        <v>356</v>
      </c>
      <c r="L7253" t="s">
        <v>480</v>
      </c>
      <c r="M7253" t="s">
        <v>7663</v>
      </c>
      <c r="N7253" t="s">
        <v>6166</v>
      </c>
      <c r="O7253">
        <v>0</v>
      </c>
      <c r="P7253">
        <v>0</v>
      </c>
      <c r="Q7253">
        <v>1</v>
      </c>
    </row>
    <row r="7254" spans="1:17" x14ac:dyDescent="0.2">
      <c r="A7254" t="s">
        <v>498</v>
      </c>
      <c r="B7254" t="s">
        <v>134</v>
      </c>
      <c r="C7254" t="s">
        <v>497</v>
      </c>
      <c r="D7254" t="s">
        <v>54</v>
      </c>
      <c r="E7254" t="s">
        <v>6941</v>
      </c>
      <c r="F7254">
        <v>1.6E-2</v>
      </c>
      <c r="G7254">
        <v>1.6E-2</v>
      </c>
      <c r="H7254">
        <v>1</v>
      </c>
      <c r="J7254" t="s">
        <v>498</v>
      </c>
      <c r="K7254" t="s">
        <v>356</v>
      </c>
      <c r="L7254" t="s">
        <v>480</v>
      </c>
      <c r="M7254" t="s">
        <v>7663</v>
      </c>
      <c r="N7254" t="s">
        <v>6167</v>
      </c>
      <c r="O7254">
        <v>0</v>
      </c>
      <c r="P7254">
        <v>0</v>
      </c>
      <c r="Q7254">
        <v>1</v>
      </c>
    </row>
    <row r="7255" spans="1:17" x14ac:dyDescent="0.2">
      <c r="A7255" t="s">
        <v>498</v>
      </c>
      <c r="B7255" t="s">
        <v>134</v>
      </c>
      <c r="C7255" t="s">
        <v>497</v>
      </c>
      <c r="D7255" t="s">
        <v>54</v>
      </c>
      <c r="E7255" t="s">
        <v>6942</v>
      </c>
      <c r="F7255">
        <v>1.9E-2</v>
      </c>
      <c r="G7255">
        <v>1.9E-2</v>
      </c>
      <c r="H7255">
        <v>1</v>
      </c>
      <c r="J7255" t="s">
        <v>498</v>
      </c>
      <c r="K7255" t="s">
        <v>356</v>
      </c>
      <c r="L7255" t="s">
        <v>480</v>
      </c>
      <c r="M7255" t="s">
        <v>7663</v>
      </c>
      <c r="N7255" t="s">
        <v>6168</v>
      </c>
      <c r="O7255">
        <v>0</v>
      </c>
      <c r="P7255">
        <v>0</v>
      </c>
      <c r="Q7255">
        <v>1</v>
      </c>
    </row>
    <row r="7256" spans="1:17" x14ac:dyDescent="0.2">
      <c r="A7256" t="s">
        <v>498</v>
      </c>
      <c r="B7256" t="s">
        <v>134</v>
      </c>
      <c r="C7256" t="s">
        <v>497</v>
      </c>
      <c r="D7256" t="s">
        <v>54</v>
      </c>
      <c r="E7256" t="s">
        <v>6943</v>
      </c>
      <c r="F7256">
        <v>1.9E-2</v>
      </c>
      <c r="G7256">
        <v>1.9E-2</v>
      </c>
      <c r="H7256">
        <v>1</v>
      </c>
      <c r="J7256" t="s">
        <v>498</v>
      </c>
      <c r="K7256" t="s">
        <v>356</v>
      </c>
      <c r="L7256" t="s">
        <v>480</v>
      </c>
      <c r="M7256" t="s">
        <v>7663</v>
      </c>
      <c r="N7256" t="s">
        <v>6169</v>
      </c>
      <c r="O7256">
        <v>0</v>
      </c>
      <c r="P7256">
        <v>0</v>
      </c>
      <c r="Q7256">
        <v>1</v>
      </c>
    </row>
    <row r="7257" spans="1:17" x14ac:dyDescent="0.2">
      <c r="A7257" t="s">
        <v>498</v>
      </c>
      <c r="B7257" t="s">
        <v>134</v>
      </c>
      <c r="C7257" t="s">
        <v>497</v>
      </c>
      <c r="D7257" t="s">
        <v>54</v>
      </c>
      <c r="E7257" t="s">
        <v>6944</v>
      </c>
      <c r="F7257">
        <v>1.9E-2</v>
      </c>
      <c r="G7257">
        <v>1.9E-2</v>
      </c>
      <c r="H7257">
        <v>1</v>
      </c>
      <c r="J7257" t="s">
        <v>498</v>
      </c>
      <c r="K7257" t="s">
        <v>356</v>
      </c>
      <c r="L7257" t="s">
        <v>480</v>
      </c>
      <c r="M7257" t="s">
        <v>7663</v>
      </c>
      <c r="N7257" t="s">
        <v>6170</v>
      </c>
      <c r="O7257">
        <v>0</v>
      </c>
      <c r="P7257">
        <v>0</v>
      </c>
      <c r="Q7257">
        <v>1</v>
      </c>
    </row>
    <row r="7258" spans="1:17" x14ac:dyDescent="0.2">
      <c r="A7258" t="s">
        <v>498</v>
      </c>
      <c r="B7258" t="s">
        <v>134</v>
      </c>
      <c r="C7258" t="s">
        <v>497</v>
      </c>
      <c r="D7258" t="s">
        <v>54</v>
      </c>
      <c r="E7258" t="s">
        <v>6945</v>
      </c>
      <c r="F7258">
        <v>0.02</v>
      </c>
      <c r="G7258">
        <v>0.02</v>
      </c>
      <c r="H7258">
        <v>1</v>
      </c>
      <c r="J7258" t="s">
        <v>498</v>
      </c>
      <c r="K7258" t="s">
        <v>356</v>
      </c>
      <c r="L7258" t="s">
        <v>480</v>
      </c>
      <c r="M7258" t="s">
        <v>7663</v>
      </c>
      <c r="N7258" t="s">
        <v>6171</v>
      </c>
      <c r="O7258">
        <v>0</v>
      </c>
      <c r="P7258">
        <v>0</v>
      </c>
      <c r="Q7258">
        <v>1</v>
      </c>
    </row>
    <row r="7259" spans="1:17" x14ac:dyDescent="0.2">
      <c r="A7259" t="s">
        <v>498</v>
      </c>
      <c r="B7259" t="s">
        <v>134</v>
      </c>
      <c r="C7259" t="s">
        <v>497</v>
      </c>
      <c r="D7259" t="s">
        <v>54</v>
      </c>
      <c r="E7259" t="s">
        <v>6946</v>
      </c>
      <c r="F7259">
        <v>0.02</v>
      </c>
      <c r="G7259">
        <v>0.02</v>
      </c>
      <c r="H7259">
        <v>1</v>
      </c>
      <c r="J7259" t="s">
        <v>498</v>
      </c>
      <c r="K7259" t="s">
        <v>356</v>
      </c>
      <c r="L7259" t="s">
        <v>480</v>
      </c>
      <c r="M7259" t="s">
        <v>7663</v>
      </c>
      <c r="N7259" t="s">
        <v>6172</v>
      </c>
      <c r="O7259">
        <v>0</v>
      </c>
      <c r="P7259">
        <v>0</v>
      </c>
      <c r="Q7259">
        <v>1</v>
      </c>
    </row>
    <row r="7260" spans="1:17" x14ac:dyDescent="0.2">
      <c r="A7260" t="s">
        <v>498</v>
      </c>
      <c r="B7260" t="s">
        <v>134</v>
      </c>
      <c r="C7260" t="s">
        <v>497</v>
      </c>
      <c r="D7260" t="s">
        <v>54</v>
      </c>
      <c r="E7260" t="s">
        <v>6947</v>
      </c>
      <c r="F7260">
        <v>0.02</v>
      </c>
      <c r="G7260">
        <v>0.02</v>
      </c>
      <c r="H7260">
        <v>1</v>
      </c>
      <c r="J7260" t="s">
        <v>498</v>
      </c>
      <c r="K7260" t="s">
        <v>356</v>
      </c>
      <c r="L7260" t="s">
        <v>480</v>
      </c>
      <c r="M7260" t="s">
        <v>7663</v>
      </c>
      <c r="N7260" t="s">
        <v>6173</v>
      </c>
      <c r="O7260">
        <v>0</v>
      </c>
      <c r="P7260">
        <v>0</v>
      </c>
      <c r="Q7260">
        <v>1</v>
      </c>
    </row>
    <row r="7261" spans="1:17" x14ac:dyDescent="0.2">
      <c r="A7261" t="s">
        <v>498</v>
      </c>
      <c r="B7261" t="s">
        <v>134</v>
      </c>
      <c r="C7261" t="s">
        <v>497</v>
      </c>
      <c r="D7261" t="s">
        <v>54</v>
      </c>
      <c r="E7261" t="s">
        <v>6948</v>
      </c>
      <c r="F7261">
        <v>0.02</v>
      </c>
      <c r="G7261">
        <v>0.02</v>
      </c>
      <c r="H7261">
        <v>1</v>
      </c>
      <c r="J7261" t="s">
        <v>498</v>
      </c>
      <c r="K7261" t="s">
        <v>356</v>
      </c>
      <c r="L7261" t="s">
        <v>480</v>
      </c>
      <c r="M7261" t="s">
        <v>7663</v>
      </c>
      <c r="N7261" t="s">
        <v>6174</v>
      </c>
      <c r="O7261">
        <v>0</v>
      </c>
      <c r="P7261">
        <v>0</v>
      </c>
      <c r="Q7261">
        <v>1</v>
      </c>
    </row>
    <row r="7262" spans="1:17" x14ac:dyDescent="0.2">
      <c r="A7262" t="s">
        <v>498</v>
      </c>
      <c r="B7262" t="s">
        <v>134</v>
      </c>
      <c r="C7262" t="s">
        <v>497</v>
      </c>
      <c r="D7262" t="s">
        <v>54</v>
      </c>
      <c r="E7262" t="s">
        <v>6949</v>
      </c>
      <c r="F7262">
        <v>0.157</v>
      </c>
      <c r="G7262">
        <v>0.157</v>
      </c>
      <c r="H7262">
        <v>1</v>
      </c>
      <c r="J7262" t="s">
        <v>498</v>
      </c>
      <c r="K7262" t="s">
        <v>356</v>
      </c>
      <c r="L7262" t="s">
        <v>480</v>
      </c>
      <c r="M7262" t="s">
        <v>7663</v>
      </c>
      <c r="N7262" t="s">
        <v>6175</v>
      </c>
      <c r="O7262">
        <v>0</v>
      </c>
      <c r="P7262">
        <v>0</v>
      </c>
      <c r="Q7262">
        <v>1</v>
      </c>
    </row>
    <row r="7263" spans="1:17" x14ac:dyDescent="0.2">
      <c r="A7263" t="s">
        <v>498</v>
      </c>
      <c r="B7263" t="s">
        <v>134</v>
      </c>
      <c r="C7263" t="s">
        <v>497</v>
      </c>
      <c r="D7263" t="s">
        <v>54</v>
      </c>
      <c r="E7263" t="s">
        <v>6950</v>
      </c>
      <c r="F7263">
        <v>1.9E-2</v>
      </c>
      <c r="G7263">
        <v>1.9E-2</v>
      </c>
      <c r="H7263">
        <v>1</v>
      </c>
      <c r="J7263" t="s">
        <v>498</v>
      </c>
      <c r="K7263" t="s">
        <v>356</v>
      </c>
      <c r="L7263" t="s">
        <v>480</v>
      </c>
      <c r="M7263" t="s">
        <v>7663</v>
      </c>
      <c r="N7263" t="s">
        <v>6176</v>
      </c>
      <c r="O7263">
        <v>0</v>
      </c>
      <c r="P7263">
        <v>0</v>
      </c>
      <c r="Q7263">
        <v>1</v>
      </c>
    </row>
    <row r="7264" spans="1:17" x14ac:dyDescent="0.2">
      <c r="A7264" t="s">
        <v>498</v>
      </c>
      <c r="B7264" t="s">
        <v>134</v>
      </c>
      <c r="C7264" t="s">
        <v>497</v>
      </c>
      <c r="D7264" t="s">
        <v>54</v>
      </c>
      <c r="E7264" t="s">
        <v>6951</v>
      </c>
      <c r="F7264">
        <v>1.7999999999999999E-2</v>
      </c>
      <c r="G7264">
        <v>1.7999999999999999E-2</v>
      </c>
      <c r="H7264">
        <v>1</v>
      </c>
      <c r="J7264" t="s">
        <v>498</v>
      </c>
      <c r="K7264" t="s">
        <v>356</v>
      </c>
      <c r="L7264" t="s">
        <v>480</v>
      </c>
      <c r="M7264" t="s">
        <v>7663</v>
      </c>
      <c r="N7264" t="s">
        <v>6177</v>
      </c>
      <c r="O7264">
        <v>0</v>
      </c>
      <c r="P7264">
        <v>0</v>
      </c>
      <c r="Q7264">
        <v>1</v>
      </c>
    </row>
    <row r="7265" spans="1:17" x14ac:dyDescent="0.2">
      <c r="A7265" t="s">
        <v>498</v>
      </c>
      <c r="B7265" t="s">
        <v>134</v>
      </c>
      <c r="C7265" t="s">
        <v>497</v>
      </c>
      <c r="D7265" t="s">
        <v>54</v>
      </c>
      <c r="E7265" t="s">
        <v>6952</v>
      </c>
      <c r="F7265">
        <v>1.7999999999999999E-2</v>
      </c>
      <c r="G7265">
        <v>1.7999999999999999E-2</v>
      </c>
      <c r="H7265">
        <v>1</v>
      </c>
      <c r="J7265" t="s">
        <v>498</v>
      </c>
      <c r="K7265" t="s">
        <v>356</v>
      </c>
      <c r="L7265" t="s">
        <v>480</v>
      </c>
      <c r="M7265" t="s">
        <v>7663</v>
      </c>
      <c r="N7265" t="s">
        <v>6178</v>
      </c>
      <c r="O7265">
        <v>0</v>
      </c>
      <c r="P7265">
        <v>0</v>
      </c>
      <c r="Q7265">
        <v>1</v>
      </c>
    </row>
    <row r="7266" spans="1:17" x14ac:dyDescent="0.2">
      <c r="A7266" t="s">
        <v>498</v>
      </c>
      <c r="B7266" t="s">
        <v>134</v>
      </c>
      <c r="C7266" t="s">
        <v>497</v>
      </c>
      <c r="D7266" t="s">
        <v>54</v>
      </c>
      <c r="E7266" t="s">
        <v>6953</v>
      </c>
      <c r="F7266">
        <v>1.7999999999999999E-2</v>
      </c>
      <c r="G7266">
        <v>1.7999999999999999E-2</v>
      </c>
      <c r="H7266">
        <v>1</v>
      </c>
      <c r="J7266" t="s">
        <v>498</v>
      </c>
      <c r="K7266" t="s">
        <v>356</v>
      </c>
      <c r="L7266" t="s">
        <v>480</v>
      </c>
      <c r="M7266" t="s">
        <v>7663</v>
      </c>
      <c r="N7266" t="s">
        <v>6179</v>
      </c>
      <c r="O7266">
        <v>0</v>
      </c>
      <c r="P7266">
        <v>0</v>
      </c>
      <c r="Q7266">
        <v>1</v>
      </c>
    </row>
    <row r="7267" spans="1:17" x14ac:dyDescent="0.2">
      <c r="A7267" t="s">
        <v>498</v>
      </c>
      <c r="B7267" t="s">
        <v>134</v>
      </c>
      <c r="C7267" t="s">
        <v>497</v>
      </c>
      <c r="D7267" t="s">
        <v>54</v>
      </c>
      <c r="E7267" t="s">
        <v>6954</v>
      </c>
      <c r="F7267">
        <v>1.7999999999999999E-2</v>
      </c>
      <c r="G7267">
        <v>1.7999999999999999E-2</v>
      </c>
      <c r="H7267">
        <v>1</v>
      </c>
      <c r="J7267" t="s">
        <v>498</v>
      </c>
      <c r="K7267" t="s">
        <v>356</v>
      </c>
      <c r="L7267" t="s">
        <v>480</v>
      </c>
      <c r="M7267" t="s">
        <v>7663</v>
      </c>
      <c r="N7267" t="s">
        <v>6180</v>
      </c>
      <c r="O7267">
        <v>0</v>
      </c>
      <c r="P7267">
        <v>0</v>
      </c>
      <c r="Q7267">
        <v>1</v>
      </c>
    </row>
    <row r="7268" spans="1:17" x14ac:dyDescent="0.2">
      <c r="A7268" t="s">
        <v>498</v>
      </c>
      <c r="B7268" t="s">
        <v>134</v>
      </c>
      <c r="C7268" t="s">
        <v>497</v>
      </c>
      <c r="D7268" t="s">
        <v>54</v>
      </c>
      <c r="E7268" t="s">
        <v>6955</v>
      </c>
      <c r="F7268">
        <v>1.7999999999999999E-2</v>
      </c>
      <c r="G7268">
        <v>1.7999999999999999E-2</v>
      </c>
      <c r="H7268">
        <v>1</v>
      </c>
      <c r="J7268" t="s">
        <v>498</v>
      </c>
      <c r="K7268" t="s">
        <v>356</v>
      </c>
      <c r="L7268" t="s">
        <v>480</v>
      </c>
      <c r="M7268" t="s">
        <v>7663</v>
      </c>
      <c r="N7268" t="s">
        <v>6181</v>
      </c>
      <c r="O7268">
        <v>0</v>
      </c>
      <c r="P7268">
        <v>0</v>
      </c>
      <c r="Q7268">
        <v>1</v>
      </c>
    </row>
    <row r="7269" spans="1:17" x14ac:dyDescent="0.2">
      <c r="A7269" t="s">
        <v>498</v>
      </c>
      <c r="B7269" t="s">
        <v>134</v>
      </c>
      <c r="C7269" t="s">
        <v>497</v>
      </c>
      <c r="D7269" t="s">
        <v>54</v>
      </c>
      <c r="E7269" t="s">
        <v>6956</v>
      </c>
      <c r="F7269">
        <v>1.7999999999999999E-2</v>
      </c>
      <c r="G7269">
        <v>1.7999999999999999E-2</v>
      </c>
      <c r="H7269">
        <v>1</v>
      </c>
      <c r="J7269" t="s">
        <v>498</v>
      </c>
      <c r="K7269" t="s">
        <v>356</v>
      </c>
      <c r="L7269" t="s">
        <v>480</v>
      </c>
      <c r="M7269" t="s">
        <v>7663</v>
      </c>
      <c r="N7269" t="s">
        <v>6182</v>
      </c>
      <c r="O7269">
        <v>0</v>
      </c>
      <c r="P7269">
        <v>0</v>
      </c>
      <c r="Q7269">
        <v>1</v>
      </c>
    </row>
    <row r="7270" spans="1:17" x14ac:dyDescent="0.2">
      <c r="A7270" t="s">
        <v>498</v>
      </c>
      <c r="B7270" t="s">
        <v>134</v>
      </c>
      <c r="C7270" t="s">
        <v>497</v>
      </c>
      <c r="D7270" t="s">
        <v>54</v>
      </c>
      <c r="E7270" t="s">
        <v>6957</v>
      </c>
      <c r="F7270">
        <v>1.7999999999999999E-2</v>
      </c>
      <c r="G7270">
        <v>1.7999999999999999E-2</v>
      </c>
      <c r="H7270">
        <v>1</v>
      </c>
      <c r="J7270" t="s">
        <v>498</v>
      </c>
      <c r="K7270" t="s">
        <v>356</v>
      </c>
      <c r="L7270" t="s">
        <v>480</v>
      </c>
      <c r="M7270" t="s">
        <v>7663</v>
      </c>
      <c r="N7270" t="s">
        <v>6183</v>
      </c>
      <c r="O7270">
        <v>0</v>
      </c>
      <c r="P7270">
        <v>0</v>
      </c>
      <c r="Q7270">
        <v>1</v>
      </c>
    </row>
    <row r="7271" spans="1:17" x14ac:dyDescent="0.2">
      <c r="A7271" t="s">
        <v>498</v>
      </c>
      <c r="B7271" t="s">
        <v>134</v>
      </c>
      <c r="C7271" t="s">
        <v>497</v>
      </c>
      <c r="D7271" t="s">
        <v>54</v>
      </c>
      <c r="E7271" t="s">
        <v>6958</v>
      </c>
      <c r="F7271">
        <v>1.7999999999999999E-2</v>
      </c>
      <c r="G7271">
        <v>1.7999999999999999E-2</v>
      </c>
      <c r="H7271">
        <v>1</v>
      </c>
      <c r="J7271" t="s">
        <v>498</v>
      </c>
      <c r="K7271" t="s">
        <v>356</v>
      </c>
      <c r="L7271" t="s">
        <v>480</v>
      </c>
      <c r="M7271" t="s">
        <v>7663</v>
      </c>
      <c r="N7271" t="s">
        <v>6184</v>
      </c>
      <c r="O7271">
        <v>0</v>
      </c>
      <c r="P7271">
        <v>0</v>
      </c>
      <c r="Q7271">
        <v>1</v>
      </c>
    </row>
    <row r="7272" spans="1:17" x14ac:dyDescent="0.2">
      <c r="A7272" t="s">
        <v>498</v>
      </c>
      <c r="B7272" t="s">
        <v>134</v>
      </c>
      <c r="C7272" t="s">
        <v>497</v>
      </c>
      <c r="D7272" t="s">
        <v>54</v>
      </c>
      <c r="E7272" t="s">
        <v>6959</v>
      </c>
      <c r="F7272">
        <v>1.7999999999999999E-2</v>
      </c>
      <c r="G7272">
        <v>1.7999999999999999E-2</v>
      </c>
      <c r="H7272">
        <v>1</v>
      </c>
      <c r="J7272" t="s">
        <v>498</v>
      </c>
      <c r="K7272" t="s">
        <v>356</v>
      </c>
      <c r="L7272" t="s">
        <v>480</v>
      </c>
      <c r="M7272" t="s">
        <v>7663</v>
      </c>
      <c r="N7272" t="s">
        <v>6185</v>
      </c>
      <c r="O7272">
        <v>0</v>
      </c>
      <c r="P7272">
        <v>0</v>
      </c>
      <c r="Q7272">
        <v>1</v>
      </c>
    </row>
    <row r="7273" spans="1:17" x14ac:dyDescent="0.2">
      <c r="A7273" t="s">
        <v>498</v>
      </c>
      <c r="B7273" t="s">
        <v>134</v>
      </c>
      <c r="C7273" t="s">
        <v>497</v>
      </c>
      <c r="D7273" t="s">
        <v>54</v>
      </c>
      <c r="E7273" t="s">
        <v>6960</v>
      </c>
      <c r="F7273">
        <v>1.7999999999999999E-2</v>
      </c>
      <c r="G7273">
        <v>1.7999999999999999E-2</v>
      </c>
      <c r="H7273">
        <v>1</v>
      </c>
      <c r="J7273" t="s">
        <v>498</v>
      </c>
      <c r="K7273" t="s">
        <v>356</v>
      </c>
      <c r="L7273" t="s">
        <v>480</v>
      </c>
      <c r="M7273" t="s">
        <v>7663</v>
      </c>
      <c r="N7273" t="s">
        <v>6186</v>
      </c>
      <c r="O7273">
        <v>0</v>
      </c>
      <c r="P7273">
        <v>0</v>
      </c>
      <c r="Q7273">
        <v>1</v>
      </c>
    </row>
    <row r="7274" spans="1:17" x14ac:dyDescent="0.2">
      <c r="A7274" t="s">
        <v>498</v>
      </c>
      <c r="B7274" t="s">
        <v>134</v>
      </c>
      <c r="C7274" t="s">
        <v>497</v>
      </c>
      <c r="D7274" t="s">
        <v>54</v>
      </c>
      <c r="E7274" t="s">
        <v>6961</v>
      </c>
      <c r="F7274">
        <v>1.9E-2</v>
      </c>
      <c r="G7274">
        <v>1.9E-2</v>
      </c>
      <c r="H7274">
        <v>1</v>
      </c>
      <c r="J7274" t="s">
        <v>498</v>
      </c>
      <c r="K7274" t="s">
        <v>356</v>
      </c>
      <c r="L7274" t="s">
        <v>480</v>
      </c>
      <c r="M7274" t="s">
        <v>7663</v>
      </c>
      <c r="N7274" t="s">
        <v>6187</v>
      </c>
      <c r="O7274">
        <v>0</v>
      </c>
      <c r="P7274">
        <v>0</v>
      </c>
      <c r="Q7274">
        <v>1</v>
      </c>
    </row>
    <row r="7275" spans="1:17" x14ac:dyDescent="0.2">
      <c r="A7275" t="s">
        <v>498</v>
      </c>
      <c r="B7275" t="s">
        <v>134</v>
      </c>
      <c r="C7275" t="s">
        <v>497</v>
      </c>
      <c r="D7275" t="s">
        <v>54</v>
      </c>
      <c r="E7275" t="s">
        <v>6962</v>
      </c>
      <c r="F7275">
        <v>8.3000000000000004E-2</v>
      </c>
      <c r="G7275">
        <v>8.3000000000000004E-2</v>
      </c>
      <c r="H7275">
        <v>1</v>
      </c>
      <c r="J7275" t="s">
        <v>498</v>
      </c>
      <c r="K7275" t="s">
        <v>356</v>
      </c>
      <c r="L7275" t="s">
        <v>480</v>
      </c>
      <c r="M7275" t="s">
        <v>7663</v>
      </c>
      <c r="N7275" t="s">
        <v>6188</v>
      </c>
      <c r="O7275">
        <v>0</v>
      </c>
      <c r="P7275">
        <v>0</v>
      </c>
      <c r="Q7275">
        <v>1</v>
      </c>
    </row>
    <row r="7276" spans="1:17" x14ac:dyDescent="0.2">
      <c r="A7276" t="s">
        <v>498</v>
      </c>
      <c r="B7276" t="s">
        <v>134</v>
      </c>
      <c r="C7276" t="s">
        <v>497</v>
      </c>
      <c r="D7276" t="s">
        <v>54</v>
      </c>
      <c r="E7276" t="s">
        <v>6963</v>
      </c>
      <c r="F7276">
        <v>0.02</v>
      </c>
      <c r="G7276">
        <v>0.02</v>
      </c>
      <c r="H7276">
        <v>1</v>
      </c>
      <c r="J7276" t="s">
        <v>498</v>
      </c>
      <c r="K7276" t="s">
        <v>356</v>
      </c>
      <c r="L7276" t="s">
        <v>480</v>
      </c>
      <c r="M7276" t="s">
        <v>7663</v>
      </c>
      <c r="N7276" t="s">
        <v>6189</v>
      </c>
      <c r="O7276">
        <v>0</v>
      </c>
      <c r="P7276">
        <v>0</v>
      </c>
      <c r="Q7276">
        <v>1</v>
      </c>
    </row>
    <row r="7277" spans="1:17" x14ac:dyDescent="0.2">
      <c r="A7277" t="s">
        <v>498</v>
      </c>
      <c r="B7277" t="s">
        <v>134</v>
      </c>
      <c r="C7277" t="s">
        <v>497</v>
      </c>
      <c r="D7277" t="s">
        <v>54</v>
      </c>
      <c r="E7277" t="s">
        <v>6964</v>
      </c>
      <c r="F7277">
        <v>1.9E-2</v>
      </c>
      <c r="G7277">
        <v>1.9E-2</v>
      </c>
      <c r="H7277">
        <v>1</v>
      </c>
      <c r="J7277" t="s">
        <v>498</v>
      </c>
      <c r="K7277" t="s">
        <v>356</v>
      </c>
      <c r="L7277" t="s">
        <v>480</v>
      </c>
      <c r="M7277" t="s">
        <v>7663</v>
      </c>
      <c r="N7277" t="s">
        <v>6190</v>
      </c>
      <c r="O7277">
        <v>0</v>
      </c>
      <c r="P7277">
        <v>0</v>
      </c>
      <c r="Q7277">
        <v>1</v>
      </c>
    </row>
    <row r="7278" spans="1:17" x14ac:dyDescent="0.2">
      <c r="A7278" t="s">
        <v>498</v>
      </c>
      <c r="B7278" t="s">
        <v>134</v>
      </c>
      <c r="C7278" t="s">
        <v>497</v>
      </c>
      <c r="D7278" t="s">
        <v>54</v>
      </c>
      <c r="E7278" t="s">
        <v>6965</v>
      </c>
      <c r="F7278">
        <v>0.02</v>
      </c>
      <c r="G7278">
        <v>0.02</v>
      </c>
      <c r="H7278">
        <v>1</v>
      </c>
      <c r="J7278" t="s">
        <v>498</v>
      </c>
      <c r="K7278" t="s">
        <v>356</v>
      </c>
      <c r="L7278" t="s">
        <v>480</v>
      </c>
      <c r="M7278" t="s">
        <v>7663</v>
      </c>
      <c r="N7278" t="s">
        <v>6191</v>
      </c>
      <c r="O7278">
        <v>0</v>
      </c>
      <c r="P7278">
        <v>0</v>
      </c>
      <c r="Q7278">
        <v>1</v>
      </c>
    </row>
    <row r="7279" spans="1:17" x14ac:dyDescent="0.2">
      <c r="A7279" t="s">
        <v>498</v>
      </c>
      <c r="B7279" t="s">
        <v>134</v>
      </c>
      <c r="C7279" t="s">
        <v>497</v>
      </c>
      <c r="D7279" t="s">
        <v>54</v>
      </c>
      <c r="E7279" t="s">
        <v>6966</v>
      </c>
      <c r="F7279">
        <v>1.9E-2</v>
      </c>
      <c r="G7279">
        <v>1.9E-2</v>
      </c>
      <c r="H7279">
        <v>1</v>
      </c>
      <c r="J7279" t="s">
        <v>498</v>
      </c>
      <c r="K7279" t="s">
        <v>356</v>
      </c>
      <c r="L7279" t="s">
        <v>480</v>
      </c>
      <c r="M7279" t="s">
        <v>7663</v>
      </c>
      <c r="N7279" t="s">
        <v>6192</v>
      </c>
      <c r="O7279">
        <v>0</v>
      </c>
      <c r="P7279">
        <v>0</v>
      </c>
      <c r="Q7279">
        <v>1</v>
      </c>
    </row>
    <row r="7280" spans="1:17" x14ac:dyDescent="0.2">
      <c r="A7280" t="s">
        <v>498</v>
      </c>
      <c r="B7280" t="s">
        <v>134</v>
      </c>
      <c r="C7280" t="s">
        <v>497</v>
      </c>
      <c r="D7280" t="s">
        <v>54</v>
      </c>
      <c r="E7280" t="s">
        <v>6967</v>
      </c>
      <c r="F7280">
        <v>1.9E-2</v>
      </c>
      <c r="G7280">
        <v>1.9E-2</v>
      </c>
      <c r="H7280">
        <v>1</v>
      </c>
      <c r="J7280" t="s">
        <v>498</v>
      </c>
      <c r="K7280" t="s">
        <v>356</v>
      </c>
      <c r="L7280" t="s">
        <v>480</v>
      </c>
      <c r="M7280" t="s">
        <v>7663</v>
      </c>
      <c r="N7280" t="s">
        <v>6193</v>
      </c>
      <c r="O7280">
        <v>0</v>
      </c>
      <c r="P7280">
        <v>0</v>
      </c>
      <c r="Q7280">
        <v>1</v>
      </c>
    </row>
    <row r="7281" spans="1:17" x14ac:dyDescent="0.2">
      <c r="A7281" t="s">
        <v>498</v>
      </c>
      <c r="B7281" t="s">
        <v>134</v>
      </c>
      <c r="C7281" t="s">
        <v>497</v>
      </c>
      <c r="D7281" t="s">
        <v>54</v>
      </c>
      <c r="E7281" t="s">
        <v>6968</v>
      </c>
      <c r="F7281">
        <v>1.9E-2</v>
      </c>
      <c r="G7281">
        <v>1.9E-2</v>
      </c>
      <c r="H7281">
        <v>1</v>
      </c>
      <c r="J7281" t="s">
        <v>498</v>
      </c>
      <c r="K7281" t="s">
        <v>356</v>
      </c>
      <c r="L7281" t="s">
        <v>480</v>
      </c>
      <c r="M7281" t="s">
        <v>7663</v>
      </c>
      <c r="N7281" t="s">
        <v>6194</v>
      </c>
      <c r="O7281">
        <v>0</v>
      </c>
      <c r="P7281">
        <v>0</v>
      </c>
      <c r="Q7281">
        <v>1</v>
      </c>
    </row>
    <row r="7282" spans="1:17" x14ac:dyDescent="0.2">
      <c r="A7282" t="s">
        <v>498</v>
      </c>
      <c r="B7282" t="s">
        <v>134</v>
      </c>
      <c r="C7282" t="s">
        <v>497</v>
      </c>
      <c r="D7282" t="s">
        <v>54</v>
      </c>
      <c r="E7282" t="s">
        <v>6969</v>
      </c>
      <c r="F7282">
        <v>1.9E-2</v>
      </c>
      <c r="G7282">
        <v>1.9E-2</v>
      </c>
      <c r="H7282">
        <v>1</v>
      </c>
      <c r="J7282" t="s">
        <v>498</v>
      </c>
      <c r="K7282" t="s">
        <v>356</v>
      </c>
      <c r="L7282" t="s">
        <v>480</v>
      </c>
      <c r="M7282" t="s">
        <v>7663</v>
      </c>
      <c r="N7282" t="s">
        <v>6195</v>
      </c>
      <c r="O7282">
        <v>0</v>
      </c>
      <c r="P7282">
        <v>0</v>
      </c>
      <c r="Q7282">
        <v>1</v>
      </c>
    </row>
    <row r="7283" spans="1:17" x14ac:dyDescent="0.2">
      <c r="A7283" t="s">
        <v>498</v>
      </c>
      <c r="B7283" t="s">
        <v>134</v>
      </c>
      <c r="C7283" t="s">
        <v>497</v>
      </c>
      <c r="D7283" t="s">
        <v>54</v>
      </c>
      <c r="E7283" t="s">
        <v>6970</v>
      </c>
      <c r="F7283">
        <v>1.9E-2</v>
      </c>
      <c r="G7283">
        <v>1.9E-2</v>
      </c>
      <c r="H7283">
        <v>1</v>
      </c>
      <c r="J7283" t="s">
        <v>498</v>
      </c>
      <c r="K7283" t="s">
        <v>356</v>
      </c>
      <c r="L7283" t="s">
        <v>480</v>
      </c>
      <c r="M7283" t="s">
        <v>7663</v>
      </c>
      <c r="N7283" t="s">
        <v>6196</v>
      </c>
      <c r="O7283">
        <v>0</v>
      </c>
      <c r="P7283">
        <v>0</v>
      </c>
      <c r="Q7283">
        <v>1</v>
      </c>
    </row>
    <row r="7284" spans="1:17" x14ac:dyDescent="0.2">
      <c r="A7284" t="s">
        <v>498</v>
      </c>
      <c r="B7284" t="s">
        <v>134</v>
      </c>
      <c r="C7284" t="s">
        <v>497</v>
      </c>
      <c r="D7284" t="s">
        <v>54</v>
      </c>
      <c r="E7284" t="s">
        <v>6971</v>
      </c>
      <c r="F7284">
        <v>0.02</v>
      </c>
      <c r="G7284">
        <v>0.02</v>
      </c>
      <c r="H7284">
        <v>1</v>
      </c>
      <c r="J7284" t="s">
        <v>498</v>
      </c>
      <c r="K7284" t="s">
        <v>356</v>
      </c>
      <c r="L7284" t="s">
        <v>480</v>
      </c>
      <c r="M7284" t="s">
        <v>7663</v>
      </c>
      <c r="N7284" t="s">
        <v>6197</v>
      </c>
      <c r="O7284">
        <v>0</v>
      </c>
      <c r="P7284">
        <v>0</v>
      </c>
      <c r="Q7284">
        <v>1</v>
      </c>
    </row>
    <row r="7285" spans="1:17" x14ac:dyDescent="0.2">
      <c r="A7285" t="s">
        <v>498</v>
      </c>
      <c r="B7285" t="s">
        <v>134</v>
      </c>
      <c r="C7285" t="s">
        <v>497</v>
      </c>
      <c r="D7285" t="s">
        <v>54</v>
      </c>
      <c r="E7285" t="s">
        <v>6972</v>
      </c>
      <c r="F7285">
        <v>0.02</v>
      </c>
      <c r="G7285">
        <v>0.02</v>
      </c>
      <c r="H7285">
        <v>1</v>
      </c>
      <c r="J7285" t="s">
        <v>498</v>
      </c>
      <c r="K7285" t="s">
        <v>356</v>
      </c>
      <c r="L7285" t="s">
        <v>480</v>
      </c>
      <c r="M7285" t="s">
        <v>7663</v>
      </c>
      <c r="N7285" t="s">
        <v>6198</v>
      </c>
      <c r="O7285">
        <v>0</v>
      </c>
      <c r="P7285">
        <v>0</v>
      </c>
      <c r="Q7285">
        <v>1</v>
      </c>
    </row>
    <row r="7286" spans="1:17" x14ac:dyDescent="0.2">
      <c r="A7286" t="s">
        <v>498</v>
      </c>
      <c r="B7286" t="s">
        <v>134</v>
      </c>
      <c r="C7286" t="s">
        <v>497</v>
      </c>
      <c r="D7286" t="s">
        <v>54</v>
      </c>
      <c r="E7286" t="s">
        <v>6973</v>
      </c>
      <c r="F7286">
        <v>0.17100000000000001</v>
      </c>
      <c r="G7286">
        <v>0.17100000000000001</v>
      </c>
      <c r="H7286">
        <v>1</v>
      </c>
      <c r="J7286" t="s">
        <v>498</v>
      </c>
      <c r="K7286" t="s">
        <v>356</v>
      </c>
      <c r="L7286" t="s">
        <v>480</v>
      </c>
      <c r="M7286" t="s">
        <v>7663</v>
      </c>
      <c r="N7286" t="s">
        <v>6199</v>
      </c>
      <c r="O7286">
        <v>0</v>
      </c>
      <c r="P7286">
        <v>0</v>
      </c>
      <c r="Q7286">
        <v>1</v>
      </c>
    </row>
    <row r="7287" spans="1:17" x14ac:dyDescent="0.2">
      <c r="A7287" t="s">
        <v>498</v>
      </c>
      <c r="B7287" t="s">
        <v>134</v>
      </c>
      <c r="C7287" t="s">
        <v>497</v>
      </c>
      <c r="D7287" t="s">
        <v>54</v>
      </c>
      <c r="E7287" t="s">
        <v>6974</v>
      </c>
      <c r="F7287">
        <v>1.9E-2</v>
      </c>
      <c r="G7287">
        <v>1.9E-2</v>
      </c>
      <c r="H7287">
        <v>1</v>
      </c>
      <c r="J7287" t="s">
        <v>498</v>
      </c>
      <c r="K7287" t="s">
        <v>356</v>
      </c>
      <c r="L7287" t="s">
        <v>480</v>
      </c>
      <c r="M7287" t="s">
        <v>7663</v>
      </c>
      <c r="N7287" t="s">
        <v>6200</v>
      </c>
      <c r="O7287">
        <v>0</v>
      </c>
      <c r="P7287">
        <v>0</v>
      </c>
      <c r="Q7287">
        <v>1</v>
      </c>
    </row>
    <row r="7288" spans="1:17" x14ac:dyDescent="0.2">
      <c r="A7288" t="s">
        <v>498</v>
      </c>
      <c r="B7288" t="s">
        <v>134</v>
      </c>
      <c r="C7288" t="s">
        <v>497</v>
      </c>
      <c r="D7288" t="s">
        <v>54</v>
      </c>
      <c r="E7288" t="s">
        <v>6975</v>
      </c>
      <c r="F7288">
        <v>1.7999999999999999E-2</v>
      </c>
      <c r="G7288">
        <v>1.7999999999999999E-2</v>
      </c>
      <c r="H7288">
        <v>1</v>
      </c>
      <c r="J7288" t="s">
        <v>498</v>
      </c>
      <c r="K7288" t="s">
        <v>356</v>
      </c>
      <c r="L7288" t="s">
        <v>480</v>
      </c>
      <c r="M7288" t="s">
        <v>7663</v>
      </c>
      <c r="N7288" t="s">
        <v>6201</v>
      </c>
      <c r="O7288">
        <v>0</v>
      </c>
      <c r="P7288">
        <v>0</v>
      </c>
      <c r="Q7288">
        <v>1</v>
      </c>
    </row>
    <row r="7289" spans="1:17" x14ac:dyDescent="0.2">
      <c r="A7289" t="s">
        <v>498</v>
      </c>
      <c r="B7289" t="s">
        <v>134</v>
      </c>
      <c r="C7289" t="s">
        <v>497</v>
      </c>
      <c r="D7289" t="s">
        <v>54</v>
      </c>
      <c r="E7289" t="s">
        <v>6976</v>
      </c>
      <c r="F7289">
        <v>1.7999999999999999E-2</v>
      </c>
      <c r="G7289">
        <v>1.7999999999999999E-2</v>
      </c>
      <c r="H7289">
        <v>1</v>
      </c>
      <c r="J7289" t="s">
        <v>498</v>
      </c>
      <c r="K7289" t="s">
        <v>356</v>
      </c>
      <c r="L7289" t="s">
        <v>480</v>
      </c>
      <c r="M7289" t="s">
        <v>7663</v>
      </c>
      <c r="N7289" t="s">
        <v>6202</v>
      </c>
      <c r="O7289">
        <v>0</v>
      </c>
      <c r="P7289">
        <v>0</v>
      </c>
      <c r="Q7289">
        <v>1</v>
      </c>
    </row>
    <row r="7290" spans="1:17" x14ac:dyDescent="0.2">
      <c r="A7290" t="s">
        <v>498</v>
      </c>
      <c r="B7290" t="s">
        <v>134</v>
      </c>
      <c r="C7290" t="s">
        <v>497</v>
      </c>
      <c r="D7290" t="s">
        <v>54</v>
      </c>
      <c r="E7290" t="s">
        <v>6977</v>
      </c>
      <c r="F7290">
        <v>1.7999999999999999E-2</v>
      </c>
      <c r="G7290">
        <v>1.7999999999999999E-2</v>
      </c>
      <c r="H7290">
        <v>1</v>
      </c>
      <c r="J7290" t="s">
        <v>498</v>
      </c>
      <c r="K7290" t="s">
        <v>356</v>
      </c>
      <c r="L7290" t="s">
        <v>480</v>
      </c>
      <c r="M7290" t="s">
        <v>7663</v>
      </c>
      <c r="N7290" t="s">
        <v>6203</v>
      </c>
      <c r="O7290">
        <v>0</v>
      </c>
      <c r="P7290">
        <v>0</v>
      </c>
      <c r="Q7290">
        <v>1</v>
      </c>
    </row>
    <row r="7291" spans="1:17" x14ac:dyDescent="0.2">
      <c r="A7291" t="s">
        <v>498</v>
      </c>
      <c r="B7291" t="s">
        <v>134</v>
      </c>
      <c r="C7291" t="s">
        <v>497</v>
      </c>
      <c r="D7291" t="s">
        <v>54</v>
      </c>
      <c r="E7291" t="s">
        <v>6978</v>
      </c>
      <c r="F7291">
        <v>1.7999999999999999E-2</v>
      </c>
      <c r="G7291">
        <v>1.7999999999999999E-2</v>
      </c>
      <c r="H7291">
        <v>1</v>
      </c>
      <c r="J7291" t="s">
        <v>498</v>
      </c>
      <c r="K7291" t="s">
        <v>356</v>
      </c>
      <c r="L7291" t="s">
        <v>480</v>
      </c>
      <c r="M7291" t="s">
        <v>7663</v>
      </c>
      <c r="N7291" t="s">
        <v>6204</v>
      </c>
      <c r="O7291">
        <v>0</v>
      </c>
      <c r="P7291">
        <v>0</v>
      </c>
      <c r="Q7291">
        <v>1</v>
      </c>
    </row>
    <row r="7292" spans="1:17" x14ac:dyDescent="0.2">
      <c r="A7292" t="s">
        <v>498</v>
      </c>
      <c r="B7292" t="s">
        <v>134</v>
      </c>
      <c r="C7292" t="s">
        <v>497</v>
      </c>
      <c r="D7292" t="s">
        <v>54</v>
      </c>
      <c r="E7292" t="s">
        <v>6979</v>
      </c>
      <c r="F7292">
        <v>1.7999999999999999E-2</v>
      </c>
      <c r="G7292">
        <v>1.7999999999999999E-2</v>
      </c>
      <c r="H7292">
        <v>1</v>
      </c>
      <c r="J7292" t="s">
        <v>498</v>
      </c>
      <c r="K7292" t="s">
        <v>356</v>
      </c>
      <c r="L7292" t="s">
        <v>480</v>
      </c>
      <c r="M7292" t="s">
        <v>7663</v>
      </c>
      <c r="N7292" t="s">
        <v>6205</v>
      </c>
      <c r="O7292">
        <v>0</v>
      </c>
      <c r="P7292">
        <v>0</v>
      </c>
      <c r="Q7292">
        <v>1</v>
      </c>
    </row>
    <row r="7293" spans="1:17" x14ac:dyDescent="0.2">
      <c r="A7293" t="s">
        <v>498</v>
      </c>
      <c r="B7293" t="s">
        <v>134</v>
      </c>
      <c r="C7293" t="s">
        <v>497</v>
      </c>
      <c r="D7293" t="s">
        <v>54</v>
      </c>
      <c r="E7293" t="s">
        <v>6980</v>
      </c>
      <c r="F7293">
        <v>1.7000000000000001E-2</v>
      </c>
      <c r="G7293">
        <v>1.7000000000000001E-2</v>
      </c>
      <c r="H7293">
        <v>1</v>
      </c>
      <c r="J7293" t="s">
        <v>498</v>
      </c>
      <c r="K7293" t="s">
        <v>356</v>
      </c>
      <c r="L7293" t="s">
        <v>480</v>
      </c>
      <c r="M7293" t="s">
        <v>7663</v>
      </c>
      <c r="N7293" t="s">
        <v>6206</v>
      </c>
      <c r="O7293">
        <v>0</v>
      </c>
      <c r="P7293">
        <v>0</v>
      </c>
      <c r="Q7293">
        <v>1</v>
      </c>
    </row>
    <row r="7294" spans="1:17" x14ac:dyDescent="0.2">
      <c r="A7294" t="s">
        <v>498</v>
      </c>
      <c r="B7294" t="s">
        <v>134</v>
      </c>
      <c r="C7294" t="s">
        <v>497</v>
      </c>
      <c r="D7294" t="s">
        <v>54</v>
      </c>
      <c r="E7294" t="s">
        <v>6981</v>
      </c>
      <c r="F7294">
        <v>1.7000000000000001E-2</v>
      </c>
      <c r="G7294">
        <v>1.7000000000000001E-2</v>
      </c>
      <c r="H7294">
        <v>1</v>
      </c>
      <c r="J7294" t="s">
        <v>498</v>
      </c>
      <c r="K7294" t="s">
        <v>356</v>
      </c>
      <c r="L7294" t="s">
        <v>480</v>
      </c>
      <c r="M7294" t="s">
        <v>7663</v>
      </c>
      <c r="N7294" t="s">
        <v>6207</v>
      </c>
      <c r="O7294">
        <v>0</v>
      </c>
      <c r="P7294">
        <v>0</v>
      </c>
      <c r="Q7294">
        <v>1</v>
      </c>
    </row>
    <row r="7295" spans="1:17" x14ac:dyDescent="0.2">
      <c r="A7295" t="s">
        <v>498</v>
      </c>
      <c r="B7295" t="s">
        <v>134</v>
      </c>
      <c r="C7295" t="s">
        <v>497</v>
      </c>
      <c r="D7295" t="s">
        <v>54</v>
      </c>
      <c r="E7295" t="s">
        <v>6982</v>
      </c>
      <c r="F7295">
        <v>1.7999999999999999E-2</v>
      </c>
      <c r="G7295">
        <v>1.7999999999999999E-2</v>
      </c>
      <c r="H7295">
        <v>1</v>
      </c>
      <c r="J7295" t="s">
        <v>498</v>
      </c>
      <c r="K7295" t="s">
        <v>356</v>
      </c>
      <c r="L7295" t="s">
        <v>480</v>
      </c>
      <c r="M7295" t="s">
        <v>7663</v>
      </c>
      <c r="N7295" t="s">
        <v>6208</v>
      </c>
      <c r="O7295">
        <v>0</v>
      </c>
      <c r="P7295">
        <v>0</v>
      </c>
      <c r="Q7295">
        <v>1</v>
      </c>
    </row>
    <row r="7296" spans="1:17" x14ac:dyDescent="0.2">
      <c r="A7296" t="s">
        <v>498</v>
      </c>
      <c r="B7296" t="s">
        <v>134</v>
      </c>
      <c r="C7296" t="s">
        <v>497</v>
      </c>
      <c r="D7296" t="s">
        <v>54</v>
      </c>
      <c r="E7296" t="s">
        <v>6983</v>
      </c>
      <c r="F7296">
        <v>1.7999999999999999E-2</v>
      </c>
      <c r="G7296">
        <v>1.7999999999999999E-2</v>
      </c>
      <c r="H7296">
        <v>1</v>
      </c>
      <c r="J7296" t="s">
        <v>498</v>
      </c>
      <c r="K7296" t="s">
        <v>356</v>
      </c>
      <c r="L7296" t="s">
        <v>480</v>
      </c>
      <c r="M7296" t="s">
        <v>7663</v>
      </c>
      <c r="N7296" t="s">
        <v>6209</v>
      </c>
      <c r="O7296">
        <v>0</v>
      </c>
      <c r="P7296">
        <v>0</v>
      </c>
      <c r="Q7296">
        <v>1</v>
      </c>
    </row>
    <row r="7297" spans="1:17" x14ac:dyDescent="0.2">
      <c r="A7297" t="s">
        <v>498</v>
      </c>
      <c r="B7297" t="s">
        <v>134</v>
      </c>
      <c r="C7297" t="s">
        <v>497</v>
      </c>
      <c r="D7297" t="s">
        <v>54</v>
      </c>
      <c r="E7297" t="s">
        <v>6984</v>
      </c>
      <c r="F7297">
        <v>1.7999999999999999E-2</v>
      </c>
      <c r="G7297">
        <v>1.7999999999999999E-2</v>
      </c>
      <c r="H7297">
        <v>1</v>
      </c>
      <c r="J7297" t="s">
        <v>498</v>
      </c>
      <c r="K7297" t="s">
        <v>356</v>
      </c>
      <c r="L7297" t="s">
        <v>480</v>
      </c>
      <c r="M7297" t="s">
        <v>7663</v>
      </c>
      <c r="N7297" t="s">
        <v>6210</v>
      </c>
      <c r="O7297">
        <v>0</v>
      </c>
      <c r="P7297">
        <v>0</v>
      </c>
      <c r="Q7297">
        <v>1</v>
      </c>
    </row>
    <row r="7298" spans="1:17" x14ac:dyDescent="0.2">
      <c r="A7298" t="s">
        <v>498</v>
      </c>
      <c r="B7298" t="s">
        <v>134</v>
      </c>
      <c r="C7298" t="s">
        <v>497</v>
      </c>
      <c r="D7298" t="s">
        <v>54</v>
      </c>
      <c r="E7298" t="s">
        <v>6985</v>
      </c>
      <c r="F7298">
        <v>1.7999999999999999E-2</v>
      </c>
      <c r="G7298">
        <v>1.7999999999999999E-2</v>
      </c>
      <c r="H7298">
        <v>1</v>
      </c>
      <c r="J7298" t="s">
        <v>498</v>
      </c>
      <c r="K7298" t="s">
        <v>356</v>
      </c>
      <c r="L7298" t="s">
        <v>480</v>
      </c>
      <c r="M7298" t="s">
        <v>7663</v>
      </c>
      <c r="N7298" t="s">
        <v>6211</v>
      </c>
      <c r="O7298">
        <v>0</v>
      </c>
      <c r="P7298">
        <v>0</v>
      </c>
      <c r="Q7298">
        <v>1</v>
      </c>
    </row>
    <row r="7299" spans="1:17" x14ac:dyDescent="0.2">
      <c r="A7299" t="s">
        <v>498</v>
      </c>
      <c r="B7299" t="s">
        <v>134</v>
      </c>
      <c r="C7299" t="s">
        <v>497</v>
      </c>
      <c r="D7299" t="s">
        <v>54</v>
      </c>
      <c r="E7299" t="s">
        <v>6986</v>
      </c>
      <c r="F7299">
        <v>9.5000000000000001E-2</v>
      </c>
      <c r="G7299">
        <v>9.5000000000000001E-2</v>
      </c>
      <c r="H7299">
        <v>1</v>
      </c>
      <c r="J7299" t="s">
        <v>498</v>
      </c>
      <c r="K7299" t="s">
        <v>356</v>
      </c>
      <c r="L7299" t="s">
        <v>480</v>
      </c>
      <c r="M7299" t="s">
        <v>7663</v>
      </c>
      <c r="N7299" t="s">
        <v>6212</v>
      </c>
      <c r="O7299">
        <v>0</v>
      </c>
      <c r="P7299">
        <v>0</v>
      </c>
      <c r="Q7299">
        <v>1</v>
      </c>
    </row>
    <row r="7300" spans="1:17" x14ac:dyDescent="0.2">
      <c r="A7300" t="s">
        <v>498</v>
      </c>
      <c r="B7300" t="s">
        <v>134</v>
      </c>
      <c r="C7300" t="s">
        <v>497</v>
      </c>
      <c r="D7300" t="s">
        <v>54</v>
      </c>
      <c r="E7300" t="s">
        <v>6987</v>
      </c>
      <c r="F7300">
        <v>0.02</v>
      </c>
      <c r="G7300">
        <v>0.02</v>
      </c>
      <c r="H7300">
        <v>1</v>
      </c>
      <c r="J7300" t="s">
        <v>498</v>
      </c>
      <c r="K7300" t="s">
        <v>356</v>
      </c>
      <c r="L7300" t="s">
        <v>480</v>
      </c>
      <c r="M7300" t="s">
        <v>7663</v>
      </c>
      <c r="N7300" t="s">
        <v>6213</v>
      </c>
      <c r="O7300">
        <v>0</v>
      </c>
      <c r="P7300">
        <v>0</v>
      </c>
      <c r="Q7300">
        <v>1</v>
      </c>
    </row>
    <row r="7301" spans="1:17" x14ac:dyDescent="0.2">
      <c r="A7301" t="s">
        <v>498</v>
      </c>
      <c r="B7301" t="s">
        <v>134</v>
      </c>
      <c r="C7301" t="s">
        <v>497</v>
      </c>
      <c r="D7301" t="s">
        <v>54</v>
      </c>
      <c r="E7301" t="s">
        <v>6988</v>
      </c>
      <c r="F7301">
        <v>0.02</v>
      </c>
      <c r="G7301">
        <v>0.02</v>
      </c>
      <c r="H7301">
        <v>1</v>
      </c>
      <c r="J7301" t="s">
        <v>498</v>
      </c>
      <c r="K7301" t="s">
        <v>356</v>
      </c>
      <c r="L7301" t="s">
        <v>480</v>
      </c>
      <c r="M7301" t="s">
        <v>7663</v>
      </c>
      <c r="N7301" t="s">
        <v>6214</v>
      </c>
      <c r="O7301">
        <v>0</v>
      </c>
      <c r="P7301">
        <v>0</v>
      </c>
      <c r="Q7301">
        <v>1</v>
      </c>
    </row>
    <row r="7302" spans="1:17" x14ac:dyDescent="0.2">
      <c r="A7302" t="s">
        <v>498</v>
      </c>
      <c r="B7302" t="s">
        <v>134</v>
      </c>
      <c r="C7302" t="s">
        <v>497</v>
      </c>
      <c r="D7302" t="s">
        <v>54</v>
      </c>
      <c r="E7302" t="s">
        <v>6989</v>
      </c>
      <c r="F7302">
        <v>0.02</v>
      </c>
      <c r="G7302">
        <v>0.02</v>
      </c>
      <c r="H7302">
        <v>1</v>
      </c>
      <c r="J7302" t="s">
        <v>498</v>
      </c>
      <c r="K7302" t="s">
        <v>356</v>
      </c>
      <c r="L7302" t="s">
        <v>480</v>
      </c>
      <c r="M7302" t="s">
        <v>7663</v>
      </c>
      <c r="N7302" t="s">
        <v>6215</v>
      </c>
      <c r="O7302">
        <v>0</v>
      </c>
      <c r="P7302">
        <v>0</v>
      </c>
      <c r="Q7302">
        <v>1</v>
      </c>
    </row>
    <row r="7303" spans="1:17" x14ac:dyDescent="0.2">
      <c r="A7303" t="s">
        <v>498</v>
      </c>
      <c r="B7303" t="s">
        <v>134</v>
      </c>
      <c r="C7303" t="s">
        <v>497</v>
      </c>
      <c r="D7303" t="s">
        <v>54</v>
      </c>
      <c r="E7303" t="s">
        <v>6990</v>
      </c>
      <c r="F7303">
        <v>0.02</v>
      </c>
      <c r="G7303">
        <v>0.02</v>
      </c>
      <c r="H7303">
        <v>1</v>
      </c>
      <c r="J7303" t="s">
        <v>498</v>
      </c>
      <c r="K7303" t="s">
        <v>356</v>
      </c>
      <c r="L7303" t="s">
        <v>480</v>
      </c>
      <c r="M7303" t="s">
        <v>7663</v>
      </c>
      <c r="N7303" t="s">
        <v>6216</v>
      </c>
      <c r="O7303">
        <v>0</v>
      </c>
      <c r="P7303">
        <v>0</v>
      </c>
      <c r="Q7303">
        <v>1</v>
      </c>
    </row>
    <row r="7304" spans="1:17" x14ac:dyDescent="0.2">
      <c r="A7304" t="s">
        <v>498</v>
      </c>
      <c r="B7304" t="s">
        <v>134</v>
      </c>
      <c r="C7304" t="s">
        <v>497</v>
      </c>
      <c r="D7304" t="s">
        <v>54</v>
      </c>
      <c r="E7304" t="s">
        <v>6991</v>
      </c>
      <c r="F7304">
        <v>0.02</v>
      </c>
      <c r="G7304">
        <v>0.02</v>
      </c>
      <c r="H7304">
        <v>1</v>
      </c>
      <c r="J7304" t="s">
        <v>498</v>
      </c>
      <c r="K7304" t="s">
        <v>356</v>
      </c>
      <c r="L7304" t="s">
        <v>480</v>
      </c>
      <c r="M7304" t="s">
        <v>7663</v>
      </c>
      <c r="N7304" t="s">
        <v>6217</v>
      </c>
      <c r="O7304">
        <v>0</v>
      </c>
      <c r="P7304">
        <v>0</v>
      </c>
      <c r="Q7304">
        <v>1</v>
      </c>
    </row>
    <row r="7305" spans="1:17" x14ac:dyDescent="0.2">
      <c r="A7305" t="s">
        <v>498</v>
      </c>
      <c r="B7305" t="s">
        <v>134</v>
      </c>
      <c r="C7305" t="s">
        <v>497</v>
      </c>
      <c r="D7305" t="s">
        <v>54</v>
      </c>
      <c r="E7305" t="s">
        <v>6992</v>
      </c>
      <c r="F7305">
        <v>0.02</v>
      </c>
      <c r="G7305">
        <v>0.02</v>
      </c>
      <c r="H7305">
        <v>1</v>
      </c>
      <c r="J7305" t="s">
        <v>498</v>
      </c>
      <c r="K7305" t="s">
        <v>356</v>
      </c>
      <c r="L7305" t="s">
        <v>480</v>
      </c>
      <c r="M7305" t="s">
        <v>7663</v>
      </c>
      <c r="N7305" t="s">
        <v>6218</v>
      </c>
      <c r="O7305">
        <v>0</v>
      </c>
      <c r="P7305">
        <v>0</v>
      </c>
      <c r="Q7305">
        <v>1</v>
      </c>
    </row>
    <row r="7306" spans="1:17" x14ac:dyDescent="0.2">
      <c r="A7306" t="s">
        <v>498</v>
      </c>
      <c r="B7306" t="s">
        <v>134</v>
      </c>
      <c r="C7306" t="s">
        <v>497</v>
      </c>
      <c r="D7306" t="s">
        <v>54</v>
      </c>
      <c r="E7306" t="s">
        <v>6993</v>
      </c>
      <c r="F7306">
        <v>0.02</v>
      </c>
      <c r="G7306">
        <v>0.02</v>
      </c>
      <c r="H7306">
        <v>1</v>
      </c>
      <c r="J7306" t="s">
        <v>498</v>
      </c>
      <c r="K7306" t="s">
        <v>356</v>
      </c>
      <c r="L7306" t="s">
        <v>480</v>
      </c>
      <c r="M7306" t="s">
        <v>7663</v>
      </c>
      <c r="N7306" t="s">
        <v>6219</v>
      </c>
      <c r="O7306">
        <v>0</v>
      </c>
      <c r="P7306">
        <v>0</v>
      </c>
      <c r="Q7306">
        <v>1</v>
      </c>
    </row>
    <row r="7307" spans="1:17" x14ac:dyDescent="0.2">
      <c r="A7307" t="s">
        <v>498</v>
      </c>
      <c r="B7307" t="s">
        <v>134</v>
      </c>
      <c r="C7307" t="s">
        <v>497</v>
      </c>
      <c r="D7307" t="s">
        <v>54</v>
      </c>
      <c r="E7307" t="s">
        <v>6994</v>
      </c>
      <c r="F7307">
        <v>0.02</v>
      </c>
      <c r="G7307">
        <v>0.02</v>
      </c>
      <c r="H7307">
        <v>1</v>
      </c>
      <c r="J7307" t="s">
        <v>498</v>
      </c>
      <c r="K7307" t="s">
        <v>356</v>
      </c>
      <c r="L7307" t="s">
        <v>480</v>
      </c>
      <c r="M7307" t="s">
        <v>7663</v>
      </c>
      <c r="N7307" t="s">
        <v>6220</v>
      </c>
      <c r="O7307">
        <v>0</v>
      </c>
      <c r="P7307">
        <v>0</v>
      </c>
      <c r="Q7307">
        <v>1</v>
      </c>
    </row>
    <row r="7308" spans="1:17" x14ac:dyDescent="0.2">
      <c r="A7308" t="s">
        <v>498</v>
      </c>
      <c r="B7308" t="s">
        <v>134</v>
      </c>
      <c r="C7308" t="s">
        <v>497</v>
      </c>
      <c r="D7308" t="s">
        <v>54</v>
      </c>
      <c r="E7308" t="s">
        <v>6995</v>
      </c>
      <c r="F7308">
        <v>2.1000000000000001E-2</v>
      </c>
      <c r="G7308">
        <v>0.02</v>
      </c>
      <c r="H7308">
        <v>1</v>
      </c>
      <c r="J7308" t="s">
        <v>498</v>
      </c>
      <c r="K7308" t="s">
        <v>356</v>
      </c>
      <c r="L7308" t="s">
        <v>480</v>
      </c>
      <c r="M7308" t="s">
        <v>7663</v>
      </c>
      <c r="N7308" t="s">
        <v>6221</v>
      </c>
      <c r="O7308">
        <v>0</v>
      </c>
      <c r="P7308">
        <v>0</v>
      </c>
      <c r="Q7308">
        <v>1</v>
      </c>
    </row>
    <row r="7309" spans="1:17" x14ac:dyDescent="0.2">
      <c r="A7309" t="s">
        <v>498</v>
      </c>
      <c r="B7309" t="s">
        <v>134</v>
      </c>
      <c r="C7309" t="s">
        <v>497</v>
      </c>
      <c r="D7309" t="s">
        <v>54</v>
      </c>
      <c r="E7309" t="s">
        <v>6996</v>
      </c>
      <c r="F7309">
        <v>0.02</v>
      </c>
      <c r="G7309">
        <v>0.02</v>
      </c>
      <c r="H7309">
        <v>1</v>
      </c>
      <c r="J7309" t="s">
        <v>498</v>
      </c>
      <c r="K7309" t="s">
        <v>356</v>
      </c>
      <c r="L7309" t="s">
        <v>480</v>
      </c>
      <c r="M7309" t="s">
        <v>7663</v>
      </c>
      <c r="N7309" t="s">
        <v>6222</v>
      </c>
      <c r="O7309">
        <v>0</v>
      </c>
      <c r="P7309">
        <v>1E-3</v>
      </c>
      <c r="Q7309">
        <v>1</v>
      </c>
    </row>
    <row r="7310" spans="1:17" x14ac:dyDescent="0.2">
      <c r="A7310" t="s">
        <v>498</v>
      </c>
      <c r="B7310" t="s">
        <v>134</v>
      </c>
      <c r="C7310" t="s">
        <v>497</v>
      </c>
      <c r="D7310" t="s">
        <v>54</v>
      </c>
      <c r="E7310" t="s">
        <v>6997</v>
      </c>
      <c r="F7310">
        <v>0.13700000000000001</v>
      </c>
      <c r="G7310">
        <v>0.13700000000000001</v>
      </c>
      <c r="H7310">
        <v>1</v>
      </c>
      <c r="J7310" t="s">
        <v>498</v>
      </c>
      <c r="K7310" t="s">
        <v>356</v>
      </c>
      <c r="L7310" t="s">
        <v>480</v>
      </c>
      <c r="M7310" t="s">
        <v>7663</v>
      </c>
      <c r="N7310" t="s">
        <v>6223</v>
      </c>
      <c r="O7310">
        <v>0</v>
      </c>
      <c r="P7310">
        <v>0</v>
      </c>
      <c r="Q7310">
        <v>1</v>
      </c>
    </row>
    <row r="7311" spans="1:17" x14ac:dyDescent="0.2">
      <c r="A7311" t="s">
        <v>498</v>
      </c>
      <c r="B7311" t="s">
        <v>134</v>
      </c>
      <c r="C7311" t="s">
        <v>497</v>
      </c>
      <c r="D7311" t="s">
        <v>54</v>
      </c>
      <c r="E7311" t="s">
        <v>6998</v>
      </c>
      <c r="F7311">
        <v>1.9E-2</v>
      </c>
      <c r="G7311">
        <v>1.9E-2</v>
      </c>
      <c r="H7311">
        <v>1</v>
      </c>
      <c r="J7311" t="s">
        <v>498</v>
      </c>
      <c r="K7311" t="s">
        <v>356</v>
      </c>
      <c r="L7311" t="s">
        <v>480</v>
      </c>
      <c r="M7311" t="s">
        <v>7663</v>
      </c>
      <c r="N7311" t="s">
        <v>6224</v>
      </c>
      <c r="O7311">
        <v>0</v>
      </c>
      <c r="P7311">
        <v>0</v>
      </c>
      <c r="Q7311">
        <v>1</v>
      </c>
    </row>
    <row r="7312" spans="1:17" x14ac:dyDescent="0.2">
      <c r="A7312" t="s">
        <v>498</v>
      </c>
      <c r="B7312" t="s">
        <v>134</v>
      </c>
      <c r="C7312" t="s">
        <v>497</v>
      </c>
      <c r="D7312" t="s">
        <v>54</v>
      </c>
      <c r="E7312" t="s">
        <v>6999</v>
      </c>
      <c r="F7312">
        <v>1.9E-2</v>
      </c>
      <c r="G7312">
        <v>1.9E-2</v>
      </c>
      <c r="H7312">
        <v>1</v>
      </c>
      <c r="J7312" t="s">
        <v>498</v>
      </c>
      <c r="K7312" t="s">
        <v>356</v>
      </c>
      <c r="L7312" t="s">
        <v>480</v>
      </c>
      <c r="M7312" t="s">
        <v>7663</v>
      </c>
      <c r="N7312" t="s">
        <v>6225</v>
      </c>
      <c r="O7312">
        <v>0</v>
      </c>
      <c r="P7312">
        <v>0</v>
      </c>
      <c r="Q7312">
        <v>1</v>
      </c>
    </row>
    <row r="7313" spans="1:17" x14ac:dyDescent="0.2">
      <c r="A7313" t="s">
        <v>498</v>
      </c>
      <c r="B7313" t="s">
        <v>134</v>
      </c>
      <c r="C7313" t="s">
        <v>497</v>
      </c>
      <c r="D7313" t="s">
        <v>54</v>
      </c>
      <c r="E7313" t="s">
        <v>7000</v>
      </c>
      <c r="F7313">
        <v>1.7999999999999999E-2</v>
      </c>
      <c r="G7313">
        <v>1.7999999999999999E-2</v>
      </c>
      <c r="H7313">
        <v>1</v>
      </c>
      <c r="J7313" t="s">
        <v>498</v>
      </c>
      <c r="K7313" t="s">
        <v>356</v>
      </c>
      <c r="L7313" t="s">
        <v>480</v>
      </c>
      <c r="M7313" t="s">
        <v>7663</v>
      </c>
      <c r="N7313" t="s">
        <v>6226</v>
      </c>
      <c r="O7313">
        <v>0</v>
      </c>
      <c r="P7313">
        <v>0</v>
      </c>
      <c r="Q7313">
        <v>1</v>
      </c>
    </row>
    <row r="7314" spans="1:17" x14ac:dyDescent="0.2">
      <c r="A7314" t="s">
        <v>498</v>
      </c>
      <c r="B7314" t="s">
        <v>134</v>
      </c>
      <c r="C7314" t="s">
        <v>497</v>
      </c>
      <c r="D7314" t="s">
        <v>54</v>
      </c>
      <c r="E7314" t="s">
        <v>7001</v>
      </c>
      <c r="F7314">
        <v>1.7999999999999999E-2</v>
      </c>
      <c r="G7314">
        <v>1.7999999999999999E-2</v>
      </c>
      <c r="H7314">
        <v>1</v>
      </c>
      <c r="J7314" t="s">
        <v>498</v>
      </c>
      <c r="K7314" t="s">
        <v>356</v>
      </c>
      <c r="L7314" t="s">
        <v>480</v>
      </c>
      <c r="M7314" t="s">
        <v>7663</v>
      </c>
      <c r="N7314" t="s">
        <v>6227</v>
      </c>
      <c r="O7314">
        <v>0</v>
      </c>
      <c r="P7314">
        <v>0</v>
      </c>
      <c r="Q7314">
        <v>1</v>
      </c>
    </row>
    <row r="7315" spans="1:17" x14ac:dyDescent="0.2">
      <c r="A7315" t="s">
        <v>498</v>
      </c>
      <c r="B7315" t="s">
        <v>134</v>
      </c>
      <c r="C7315" t="s">
        <v>497</v>
      </c>
      <c r="D7315" t="s">
        <v>54</v>
      </c>
      <c r="E7315" t="s">
        <v>7002</v>
      </c>
      <c r="F7315">
        <v>1.7999999999999999E-2</v>
      </c>
      <c r="G7315">
        <v>1.7999999999999999E-2</v>
      </c>
      <c r="H7315">
        <v>1</v>
      </c>
      <c r="J7315" t="s">
        <v>498</v>
      </c>
      <c r="K7315" t="s">
        <v>356</v>
      </c>
      <c r="L7315" t="s">
        <v>480</v>
      </c>
      <c r="M7315" t="s">
        <v>7663</v>
      </c>
      <c r="N7315" t="s">
        <v>6228</v>
      </c>
      <c r="O7315">
        <v>0</v>
      </c>
      <c r="P7315">
        <v>0</v>
      </c>
      <c r="Q7315">
        <v>1</v>
      </c>
    </row>
    <row r="7316" spans="1:17" x14ac:dyDescent="0.2">
      <c r="A7316" t="s">
        <v>498</v>
      </c>
      <c r="B7316" t="s">
        <v>134</v>
      </c>
      <c r="C7316" t="s">
        <v>497</v>
      </c>
      <c r="D7316" t="s">
        <v>54</v>
      </c>
      <c r="E7316" t="s">
        <v>7003</v>
      </c>
      <c r="F7316">
        <v>1.7999999999999999E-2</v>
      </c>
      <c r="G7316">
        <v>1.7999999999999999E-2</v>
      </c>
      <c r="H7316">
        <v>1</v>
      </c>
      <c r="J7316" t="s">
        <v>498</v>
      </c>
      <c r="K7316" t="s">
        <v>356</v>
      </c>
      <c r="L7316" t="s">
        <v>480</v>
      </c>
      <c r="M7316" t="s">
        <v>7663</v>
      </c>
      <c r="N7316" t="s">
        <v>6229</v>
      </c>
      <c r="O7316">
        <v>0</v>
      </c>
      <c r="P7316">
        <v>0</v>
      </c>
      <c r="Q7316">
        <v>1</v>
      </c>
    </row>
    <row r="7317" spans="1:17" x14ac:dyDescent="0.2">
      <c r="A7317" t="s">
        <v>498</v>
      </c>
      <c r="B7317" t="s">
        <v>134</v>
      </c>
      <c r="C7317" t="s">
        <v>497</v>
      </c>
      <c r="D7317" t="s">
        <v>54</v>
      </c>
      <c r="E7317" t="s">
        <v>7004</v>
      </c>
      <c r="F7317">
        <v>1.7000000000000001E-2</v>
      </c>
      <c r="G7317">
        <v>1.7000000000000001E-2</v>
      </c>
      <c r="H7317">
        <v>1</v>
      </c>
      <c r="J7317" t="s">
        <v>498</v>
      </c>
      <c r="K7317" t="s">
        <v>356</v>
      </c>
      <c r="L7317" t="s">
        <v>480</v>
      </c>
      <c r="M7317" t="s">
        <v>7663</v>
      </c>
      <c r="N7317" t="s">
        <v>6230</v>
      </c>
      <c r="O7317">
        <v>0</v>
      </c>
      <c r="P7317">
        <v>0</v>
      </c>
      <c r="Q7317">
        <v>1</v>
      </c>
    </row>
    <row r="7318" spans="1:17" x14ac:dyDescent="0.2">
      <c r="A7318" t="s">
        <v>498</v>
      </c>
      <c r="B7318" t="s">
        <v>134</v>
      </c>
      <c r="C7318" t="s">
        <v>497</v>
      </c>
      <c r="D7318" t="s">
        <v>54</v>
      </c>
      <c r="E7318" t="s">
        <v>7005</v>
      </c>
      <c r="F7318">
        <v>1.7000000000000001E-2</v>
      </c>
      <c r="G7318">
        <v>1.7000000000000001E-2</v>
      </c>
      <c r="H7318">
        <v>1</v>
      </c>
      <c r="J7318" t="s">
        <v>498</v>
      </c>
      <c r="K7318" t="s">
        <v>356</v>
      </c>
      <c r="L7318" t="s">
        <v>480</v>
      </c>
      <c r="M7318" t="s">
        <v>7663</v>
      </c>
      <c r="N7318" t="s">
        <v>9092</v>
      </c>
      <c r="O7318">
        <v>0</v>
      </c>
      <c r="P7318">
        <v>0</v>
      </c>
      <c r="Q7318">
        <v>1</v>
      </c>
    </row>
    <row r="7319" spans="1:17" x14ac:dyDescent="0.2">
      <c r="A7319" t="s">
        <v>498</v>
      </c>
      <c r="B7319" t="s">
        <v>134</v>
      </c>
      <c r="C7319" t="s">
        <v>497</v>
      </c>
      <c r="D7319" t="s">
        <v>54</v>
      </c>
      <c r="E7319" t="s">
        <v>7006</v>
      </c>
      <c r="F7319">
        <v>1.7000000000000001E-2</v>
      </c>
      <c r="G7319">
        <v>1.7000000000000001E-2</v>
      </c>
      <c r="H7319">
        <v>1</v>
      </c>
      <c r="J7319" t="s">
        <v>498</v>
      </c>
      <c r="K7319" t="s">
        <v>356</v>
      </c>
      <c r="L7319" t="s">
        <v>480</v>
      </c>
      <c r="M7319" t="s">
        <v>7663</v>
      </c>
      <c r="N7319" t="s">
        <v>6231</v>
      </c>
      <c r="O7319">
        <v>0</v>
      </c>
      <c r="P7319">
        <v>0</v>
      </c>
      <c r="Q7319">
        <v>1</v>
      </c>
    </row>
    <row r="7320" spans="1:17" x14ac:dyDescent="0.2">
      <c r="A7320" t="s">
        <v>498</v>
      </c>
      <c r="B7320" t="s">
        <v>134</v>
      </c>
      <c r="C7320" t="s">
        <v>497</v>
      </c>
      <c r="D7320" t="s">
        <v>54</v>
      </c>
      <c r="E7320" t="s">
        <v>7007</v>
      </c>
      <c r="F7320">
        <v>1.7000000000000001E-2</v>
      </c>
      <c r="G7320">
        <v>1.7000000000000001E-2</v>
      </c>
      <c r="H7320">
        <v>1</v>
      </c>
      <c r="J7320" t="s">
        <v>498</v>
      </c>
      <c r="K7320" t="s">
        <v>356</v>
      </c>
      <c r="L7320" t="s">
        <v>480</v>
      </c>
      <c r="M7320" t="s">
        <v>7663</v>
      </c>
      <c r="N7320" t="s">
        <v>6232</v>
      </c>
      <c r="O7320">
        <v>0</v>
      </c>
      <c r="P7320">
        <v>0</v>
      </c>
      <c r="Q7320">
        <v>1</v>
      </c>
    </row>
    <row r="7321" spans="1:17" x14ac:dyDescent="0.2">
      <c r="A7321" t="s">
        <v>498</v>
      </c>
      <c r="B7321" t="s">
        <v>134</v>
      </c>
      <c r="C7321" t="s">
        <v>497</v>
      </c>
      <c r="D7321" t="s">
        <v>54</v>
      </c>
      <c r="E7321" t="s">
        <v>7008</v>
      </c>
      <c r="F7321">
        <v>1.7999999999999999E-2</v>
      </c>
      <c r="G7321">
        <v>1.7999999999999999E-2</v>
      </c>
      <c r="H7321">
        <v>1</v>
      </c>
      <c r="J7321" t="s">
        <v>498</v>
      </c>
      <c r="K7321" t="s">
        <v>356</v>
      </c>
      <c r="L7321" t="s">
        <v>480</v>
      </c>
      <c r="M7321" t="s">
        <v>7663</v>
      </c>
      <c r="N7321" t="s">
        <v>6233</v>
      </c>
      <c r="O7321">
        <v>0</v>
      </c>
      <c r="P7321">
        <v>0</v>
      </c>
      <c r="Q7321">
        <v>1</v>
      </c>
    </row>
    <row r="7322" spans="1:17" x14ac:dyDescent="0.2">
      <c r="A7322" t="s">
        <v>498</v>
      </c>
      <c r="B7322" t="s">
        <v>134</v>
      </c>
      <c r="C7322" t="s">
        <v>497</v>
      </c>
      <c r="D7322" t="s">
        <v>54</v>
      </c>
      <c r="E7322" t="s">
        <v>7009</v>
      </c>
      <c r="F7322">
        <v>1.9E-2</v>
      </c>
      <c r="G7322">
        <v>1.9E-2</v>
      </c>
      <c r="H7322">
        <v>1</v>
      </c>
      <c r="J7322" t="s">
        <v>498</v>
      </c>
      <c r="K7322" t="s">
        <v>356</v>
      </c>
      <c r="L7322" t="s">
        <v>480</v>
      </c>
      <c r="M7322" t="s">
        <v>7663</v>
      </c>
      <c r="N7322" t="s">
        <v>6234</v>
      </c>
      <c r="O7322">
        <v>0</v>
      </c>
      <c r="P7322">
        <v>0</v>
      </c>
      <c r="Q7322">
        <v>1</v>
      </c>
    </row>
    <row r="7323" spans="1:17" x14ac:dyDescent="0.2">
      <c r="A7323" t="s">
        <v>498</v>
      </c>
      <c r="B7323" t="s">
        <v>134</v>
      </c>
      <c r="C7323" t="s">
        <v>497</v>
      </c>
      <c r="D7323" t="s">
        <v>54</v>
      </c>
      <c r="E7323" t="s">
        <v>7010</v>
      </c>
      <c r="F7323">
        <v>7.5999999999999998E-2</v>
      </c>
      <c r="G7323">
        <v>7.5999999999999998E-2</v>
      </c>
      <c r="H7323">
        <v>1</v>
      </c>
      <c r="J7323" t="s">
        <v>498</v>
      </c>
      <c r="K7323" t="s">
        <v>356</v>
      </c>
      <c r="L7323" t="s">
        <v>480</v>
      </c>
      <c r="M7323" t="s">
        <v>7663</v>
      </c>
      <c r="N7323" t="s">
        <v>6235</v>
      </c>
      <c r="O7323">
        <v>0</v>
      </c>
      <c r="P7323">
        <v>0</v>
      </c>
      <c r="Q7323">
        <v>1</v>
      </c>
    </row>
    <row r="7324" spans="1:17" x14ac:dyDescent="0.2">
      <c r="A7324" t="s">
        <v>498</v>
      </c>
      <c r="B7324" t="s">
        <v>134</v>
      </c>
      <c r="C7324" t="s">
        <v>497</v>
      </c>
      <c r="D7324" t="s">
        <v>54</v>
      </c>
      <c r="E7324" t="s">
        <v>7011</v>
      </c>
      <c r="F7324">
        <v>0.02</v>
      </c>
      <c r="G7324">
        <v>0.02</v>
      </c>
      <c r="H7324">
        <v>1</v>
      </c>
      <c r="J7324" t="s">
        <v>498</v>
      </c>
      <c r="K7324" t="s">
        <v>356</v>
      </c>
      <c r="L7324" t="s">
        <v>480</v>
      </c>
      <c r="M7324" t="s">
        <v>7663</v>
      </c>
      <c r="N7324" t="s">
        <v>6236</v>
      </c>
      <c r="O7324">
        <v>0</v>
      </c>
      <c r="P7324">
        <v>0</v>
      </c>
      <c r="Q7324">
        <v>1</v>
      </c>
    </row>
    <row r="7325" spans="1:17" x14ac:dyDescent="0.2">
      <c r="A7325" t="s">
        <v>498</v>
      </c>
      <c r="B7325" t="s">
        <v>134</v>
      </c>
      <c r="C7325" t="s">
        <v>497</v>
      </c>
      <c r="D7325" t="s">
        <v>54</v>
      </c>
      <c r="E7325" t="s">
        <v>7012</v>
      </c>
      <c r="F7325">
        <v>1.9E-2</v>
      </c>
      <c r="G7325">
        <v>1.9E-2</v>
      </c>
      <c r="H7325">
        <v>1</v>
      </c>
      <c r="J7325" t="s">
        <v>498</v>
      </c>
      <c r="K7325" t="s">
        <v>356</v>
      </c>
      <c r="L7325" t="s">
        <v>480</v>
      </c>
      <c r="M7325" t="s">
        <v>7663</v>
      </c>
      <c r="N7325" t="s">
        <v>6237</v>
      </c>
      <c r="O7325">
        <v>0</v>
      </c>
      <c r="P7325">
        <v>0</v>
      </c>
      <c r="Q7325">
        <v>1</v>
      </c>
    </row>
    <row r="7326" spans="1:17" x14ac:dyDescent="0.2">
      <c r="A7326" t="s">
        <v>498</v>
      </c>
      <c r="B7326" t="s">
        <v>134</v>
      </c>
      <c r="C7326" t="s">
        <v>497</v>
      </c>
      <c r="D7326" t="s">
        <v>54</v>
      </c>
      <c r="E7326" t="s">
        <v>7013</v>
      </c>
      <c r="F7326">
        <v>1.9E-2</v>
      </c>
      <c r="G7326">
        <v>1.9E-2</v>
      </c>
      <c r="H7326">
        <v>1</v>
      </c>
      <c r="J7326" t="s">
        <v>498</v>
      </c>
      <c r="K7326" t="s">
        <v>356</v>
      </c>
      <c r="L7326" t="s">
        <v>480</v>
      </c>
      <c r="M7326" t="s">
        <v>7663</v>
      </c>
      <c r="N7326" t="s">
        <v>6238</v>
      </c>
      <c r="O7326">
        <v>0</v>
      </c>
      <c r="P7326">
        <v>0</v>
      </c>
      <c r="Q7326">
        <v>1</v>
      </c>
    </row>
    <row r="7327" spans="1:17" x14ac:dyDescent="0.2">
      <c r="A7327" t="s">
        <v>498</v>
      </c>
      <c r="B7327" t="s">
        <v>134</v>
      </c>
      <c r="C7327" t="s">
        <v>497</v>
      </c>
      <c r="D7327" t="s">
        <v>54</v>
      </c>
      <c r="E7327" t="s">
        <v>7014</v>
      </c>
      <c r="F7327">
        <v>1.9E-2</v>
      </c>
      <c r="G7327">
        <v>1.9E-2</v>
      </c>
      <c r="H7327">
        <v>1</v>
      </c>
      <c r="J7327" t="s">
        <v>498</v>
      </c>
      <c r="K7327" t="s">
        <v>356</v>
      </c>
      <c r="L7327" t="s">
        <v>480</v>
      </c>
      <c r="M7327" t="s">
        <v>7663</v>
      </c>
      <c r="N7327" t="s">
        <v>6239</v>
      </c>
      <c r="O7327">
        <v>0</v>
      </c>
      <c r="P7327">
        <v>0</v>
      </c>
      <c r="Q7327">
        <v>1</v>
      </c>
    </row>
    <row r="7328" spans="1:17" x14ac:dyDescent="0.2">
      <c r="A7328" t="s">
        <v>498</v>
      </c>
      <c r="B7328" t="s">
        <v>134</v>
      </c>
      <c r="C7328" t="s">
        <v>497</v>
      </c>
      <c r="D7328" t="s">
        <v>54</v>
      </c>
      <c r="E7328" t="s">
        <v>7015</v>
      </c>
      <c r="F7328">
        <v>1.9E-2</v>
      </c>
      <c r="G7328">
        <v>1.9E-2</v>
      </c>
      <c r="H7328">
        <v>1</v>
      </c>
      <c r="J7328" t="s">
        <v>498</v>
      </c>
      <c r="K7328" t="s">
        <v>356</v>
      </c>
      <c r="L7328" t="s">
        <v>480</v>
      </c>
      <c r="M7328" t="s">
        <v>7663</v>
      </c>
      <c r="N7328" t="s">
        <v>6240</v>
      </c>
      <c r="O7328">
        <v>0</v>
      </c>
      <c r="P7328">
        <v>0</v>
      </c>
      <c r="Q7328">
        <v>1</v>
      </c>
    </row>
    <row r="7329" spans="1:17" x14ac:dyDescent="0.2">
      <c r="A7329" t="s">
        <v>498</v>
      </c>
      <c r="B7329" t="s">
        <v>134</v>
      </c>
      <c r="C7329" t="s">
        <v>497</v>
      </c>
      <c r="D7329" t="s">
        <v>54</v>
      </c>
      <c r="E7329" t="s">
        <v>7016</v>
      </c>
      <c r="F7329">
        <v>0.02</v>
      </c>
      <c r="G7329">
        <v>0.02</v>
      </c>
      <c r="H7329">
        <v>1</v>
      </c>
      <c r="J7329" t="s">
        <v>498</v>
      </c>
      <c r="K7329" t="s">
        <v>356</v>
      </c>
      <c r="L7329" t="s">
        <v>480</v>
      </c>
      <c r="M7329" t="s">
        <v>7663</v>
      </c>
      <c r="N7329" t="s">
        <v>6241</v>
      </c>
      <c r="O7329">
        <v>0</v>
      </c>
      <c r="P7329">
        <v>0</v>
      </c>
      <c r="Q7329">
        <v>1</v>
      </c>
    </row>
    <row r="7330" spans="1:17" x14ac:dyDescent="0.2">
      <c r="A7330" t="s">
        <v>498</v>
      </c>
      <c r="B7330" t="s">
        <v>134</v>
      </c>
      <c r="C7330" t="s">
        <v>497</v>
      </c>
      <c r="D7330" t="s">
        <v>54</v>
      </c>
      <c r="E7330" t="s">
        <v>7017</v>
      </c>
      <c r="F7330">
        <v>0.02</v>
      </c>
      <c r="G7330">
        <v>0.02</v>
      </c>
      <c r="H7330">
        <v>1</v>
      </c>
      <c r="J7330" t="s">
        <v>498</v>
      </c>
      <c r="K7330" t="s">
        <v>356</v>
      </c>
      <c r="L7330" t="s">
        <v>480</v>
      </c>
      <c r="M7330" t="s">
        <v>7663</v>
      </c>
      <c r="N7330" t="s">
        <v>6242</v>
      </c>
      <c r="O7330">
        <v>0</v>
      </c>
      <c r="P7330">
        <v>0</v>
      </c>
      <c r="Q7330">
        <v>1</v>
      </c>
    </row>
    <row r="7331" spans="1:17" x14ac:dyDescent="0.2">
      <c r="A7331" t="s">
        <v>498</v>
      </c>
      <c r="B7331" t="s">
        <v>134</v>
      </c>
      <c r="C7331" t="s">
        <v>497</v>
      </c>
      <c r="D7331" t="s">
        <v>54</v>
      </c>
      <c r="E7331" t="s">
        <v>7018</v>
      </c>
      <c r="F7331">
        <v>0.02</v>
      </c>
      <c r="G7331">
        <v>0.02</v>
      </c>
      <c r="H7331">
        <v>1</v>
      </c>
      <c r="J7331" t="s">
        <v>498</v>
      </c>
      <c r="K7331" t="s">
        <v>356</v>
      </c>
      <c r="L7331" t="s">
        <v>480</v>
      </c>
      <c r="M7331" t="s">
        <v>7663</v>
      </c>
      <c r="N7331" t="s">
        <v>6243</v>
      </c>
      <c r="O7331">
        <v>0</v>
      </c>
      <c r="P7331">
        <v>0</v>
      </c>
      <c r="Q7331">
        <v>1</v>
      </c>
    </row>
    <row r="7332" spans="1:17" x14ac:dyDescent="0.2">
      <c r="A7332" t="s">
        <v>498</v>
      </c>
      <c r="B7332" t="s">
        <v>134</v>
      </c>
      <c r="C7332" t="s">
        <v>497</v>
      </c>
      <c r="D7332" t="s">
        <v>54</v>
      </c>
      <c r="E7332" t="s">
        <v>7019</v>
      </c>
      <c r="F7332">
        <v>0.02</v>
      </c>
      <c r="G7332">
        <v>0.02</v>
      </c>
      <c r="H7332">
        <v>1</v>
      </c>
      <c r="J7332" t="s">
        <v>498</v>
      </c>
      <c r="K7332" t="s">
        <v>356</v>
      </c>
      <c r="L7332" t="s">
        <v>480</v>
      </c>
      <c r="M7332" t="s">
        <v>7663</v>
      </c>
      <c r="N7332" t="s">
        <v>6244</v>
      </c>
      <c r="O7332">
        <v>0</v>
      </c>
      <c r="P7332">
        <v>0</v>
      </c>
      <c r="Q7332">
        <v>1</v>
      </c>
    </row>
    <row r="7333" spans="1:17" x14ac:dyDescent="0.2">
      <c r="A7333" t="s">
        <v>498</v>
      </c>
      <c r="B7333" t="s">
        <v>134</v>
      </c>
      <c r="C7333" t="s">
        <v>497</v>
      </c>
      <c r="D7333" t="s">
        <v>54</v>
      </c>
      <c r="E7333" t="s">
        <v>7020</v>
      </c>
      <c r="F7333">
        <v>0.02</v>
      </c>
      <c r="G7333">
        <v>0.02</v>
      </c>
      <c r="H7333">
        <v>1</v>
      </c>
      <c r="J7333" t="s">
        <v>498</v>
      </c>
      <c r="K7333" t="s">
        <v>356</v>
      </c>
      <c r="L7333" t="s">
        <v>480</v>
      </c>
      <c r="M7333" t="s">
        <v>7663</v>
      </c>
      <c r="N7333" t="s">
        <v>6245</v>
      </c>
      <c r="O7333">
        <v>0</v>
      </c>
      <c r="P7333">
        <v>0</v>
      </c>
      <c r="Q7333">
        <v>1</v>
      </c>
    </row>
    <row r="7334" spans="1:17" x14ac:dyDescent="0.2">
      <c r="A7334" t="s">
        <v>498</v>
      </c>
      <c r="B7334" t="s">
        <v>134</v>
      </c>
      <c r="C7334" t="s">
        <v>497</v>
      </c>
      <c r="D7334" t="s">
        <v>54</v>
      </c>
      <c r="E7334" t="s">
        <v>7021</v>
      </c>
      <c r="F7334">
        <v>0.14799999999999999</v>
      </c>
      <c r="G7334">
        <v>0.14799999999999999</v>
      </c>
      <c r="H7334">
        <v>1</v>
      </c>
      <c r="J7334" t="s">
        <v>498</v>
      </c>
      <c r="K7334" t="s">
        <v>356</v>
      </c>
      <c r="L7334" t="s">
        <v>480</v>
      </c>
      <c r="M7334" t="s">
        <v>7663</v>
      </c>
      <c r="N7334" t="s">
        <v>6246</v>
      </c>
      <c r="O7334">
        <v>0</v>
      </c>
      <c r="P7334">
        <v>0</v>
      </c>
      <c r="Q7334">
        <v>1</v>
      </c>
    </row>
    <row r="7335" spans="1:17" x14ac:dyDescent="0.2">
      <c r="A7335" t="s">
        <v>498</v>
      </c>
      <c r="B7335" t="s">
        <v>134</v>
      </c>
      <c r="C7335" t="s">
        <v>497</v>
      </c>
      <c r="D7335" t="s">
        <v>54</v>
      </c>
      <c r="E7335" t="s">
        <v>7022</v>
      </c>
      <c r="F7335">
        <v>1.9E-2</v>
      </c>
      <c r="G7335">
        <v>1.9E-2</v>
      </c>
      <c r="H7335">
        <v>1</v>
      </c>
      <c r="J7335" t="s">
        <v>498</v>
      </c>
      <c r="K7335" t="s">
        <v>356</v>
      </c>
      <c r="L7335" t="s">
        <v>480</v>
      </c>
      <c r="M7335" t="s">
        <v>7663</v>
      </c>
      <c r="N7335" t="s">
        <v>6247</v>
      </c>
      <c r="O7335">
        <v>0</v>
      </c>
      <c r="P7335">
        <v>0</v>
      </c>
      <c r="Q7335">
        <v>1</v>
      </c>
    </row>
    <row r="7336" spans="1:17" x14ac:dyDescent="0.2">
      <c r="A7336" t="s">
        <v>498</v>
      </c>
      <c r="B7336" t="s">
        <v>134</v>
      </c>
      <c r="C7336" t="s">
        <v>497</v>
      </c>
      <c r="D7336" t="s">
        <v>54</v>
      </c>
      <c r="E7336" t="s">
        <v>7023</v>
      </c>
      <c r="F7336">
        <v>1.9E-2</v>
      </c>
      <c r="G7336">
        <v>1.9E-2</v>
      </c>
      <c r="H7336">
        <v>1</v>
      </c>
      <c r="J7336" t="s">
        <v>498</v>
      </c>
      <c r="K7336" t="s">
        <v>356</v>
      </c>
      <c r="L7336" t="s">
        <v>480</v>
      </c>
      <c r="M7336" t="s">
        <v>7663</v>
      </c>
      <c r="N7336" t="s">
        <v>6248</v>
      </c>
      <c r="O7336">
        <v>0</v>
      </c>
      <c r="P7336">
        <v>0</v>
      </c>
      <c r="Q7336">
        <v>1</v>
      </c>
    </row>
    <row r="7337" spans="1:17" x14ac:dyDescent="0.2">
      <c r="A7337" t="s">
        <v>498</v>
      </c>
      <c r="B7337" t="s">
        <v>134</v>
      </c>
      <c r="C7337" t="s">
        <v>497</v>
      </c>
      <c r="D7337" t="s">
        <v>54</v>
      </c>
      <c r="E7337" t="s">
        <v>7024</v>
      </c>
      <c r="F7337">
        <v>1.7999999999999999E-2</v>
      </c>
      <c r="G7337">
        <v>1.7999999999999999E-2</v>
      </c>
      <c r="H7337">
        <v>1</v>
      </c>
      <c r="J7337" t="s">
        <v>498</v>
      </c>
      <c r="K7337" t="s">
        <v>356</v>
      </c>
      <c r="L7337" t="s">
        <v>480</v>
      </c>
      <c r="M7337" t="s">
        <v>7663</v>
      </c>
      <c r="N7337" t="s">
        <v>6249</v>
      </c>
      <c r="O7337">
        <v>0</v>
      </c>
      <c r="P7337">
        <v>0</v>
      </c>
      <c r="Q7337">
        <v>1</v>
      </c>
    </row>
    <row r="7338" spans="1:17" x14ac:dyDescent="0.2">
      <c r="A7338" t="s">
        <v>498</v>
      </c>
      <c r="B7338" t="s">
        <v>134</v>
      </c>
      <c r="C7338" t="s">
        <v>497</v>
      </c>
      <c r="D7338" t="s">
        <v>54</v>
      </c>
      <c r="E7338" t="s">
        <v>7025</v>
      </c>
      <c r="F7338">
        <v>1.7999999999999999E-2</v>
      </c>
      <c r="G7338">
        <v>1.7999999999999999E-2</v>
      </c>
      <c r="H7338">
        <v>1</v>
      </c>
      <c r="J7338" t="s">
        <v>498</v>
      </c>
      <c r="K7338" t="s">
        <v>356</v>
      </c>
      <c r="L7338" t="s">
        <v>480</v>
      </c>
      <c r="M7338" t="s">
        <v>7663</v>
      </c>
      <c r="N7338" t="s">
        <v>6250</v>
      </c>
      <c r="O7338">
        <v>0</v>
      </c>
      <c r="P7338">
        <v>0</v>
      </c>
      <c r="Q7338">
        <v>1</v>
      </c>
    </row>
    <row r="7339" spans="1:17" x14ac:dyDescent="0.2">
      <c r="A7339" t="s">
        <v>498</v>
      </c>
      <c r="B7339" t="s">
        <v>134</v>
      </c>
      <c r="C7339" t="s">
        <v>497</v>
      </c>
      <c r="D7339" t="s">
        <v>54</v>
      </c>
      <c r="E7339" t="s">
        <v>7026</v>
      </c>
      <c r="F7339">
        <v>1.7999999999999999E-2</v>
      </c>
      <c r="G7339">
        <v>1.7999999999999999E-2</v>
      </c>
      <c r="H7339">
        <v>1</v>
      </c>
      <c r="J7339" t="s">
        <v>498</v>
      </c>
      <c r="K7339" t="s">
        <v>356</v>
      </c>
      <c r="L7339" t="s">
        <v>480</v>
      </c>
      <c r="M7339" t="s">
        <v>7663</v>
      </c>
      <c r="N7339" t="s">
        <v>6251</v>
      </c>
      <c r="O7339">
        <v>0</v>
      </c>
      <c r="P7339">
        <v>0</v>
      </c>
      <c r="Q7339">
        <v>1</v>
      </c>
    </row>
    <row r="7340" spans="1:17" x14ac:dyDescent="0.2">
      <c r="A7340" t="s">
        <v>498</v>
      </c>
      <c r="B7340" t="s">
        <v>134</v>
      </c>
      <c r="C7340" t="s">
        <v>497</v>
      </c>
      <c r="D7340" t="s">
        <v>54</v>
      </c>
      <c r="E7340" t="s">
        <v>7027</v>
      </c>
      <c r="F7340">
        <v>1.7000000000000001E-2</v>
      </c>
      <c r="G7340">
        <v>1.7000000000000001E-2</v>
      </c>
      <c r="H7340">
        <v>1</v>
      </c>
      <c r="J7340" t="s">
        <v>498</v>
      </c>
      <c r="K7340" t="s">
        <v>356</v>
      </c>
      <c r="L7340" t="s">
        <v>480</v>
      </c>
      <c r="M7340" t="s">
        <v>7663</v>
      </c>
      <c r="N7340" t="s">
        <v>6252</v>
      </c>
      <c r="O7340">
        <v>0</v>
      </c>
      <c r="P7340">
        <v>0</v>
      </c>
      <c r="Q7340">
        <v>1</v>
      </c>
    </row>
    <row r="7341" spans="1:17" x14ac:dyDescent="0.2">
      <c r="A7341" t="s">
        <v>498</v>
      </c>
      <c r="B7341" t="s">
        <v>134</v>
      </c>
      <c r="C7341" t="s">
        <v>497</v>
      </c>
      <c r="D7341" t="s">
        <v>54</v>
      </c>
      <c r="E7341" t="s">
        <v>7028</v>
      </c>
      <c r="F7341">
        <v>1.7000000000000001E-2</v>
      </c>
      <c r="G7341">
        <v>1.7000000000000001E-2</v>
      </c>
      <c r="H7341">
        <v>1</v>
      </c>
      <c r="J7341" t="s">
        <v>498</v>
      </c>
      <c r="K7341" t="s">
        <v>356</v>
      </c>
      <c r="L7341" t="s">
        <v>480</v>
      </c>
      <c r="M7341" t="s">
        <v>7663</v>
      </c>
      <c r="N7341" t="s">
        <v>6253</v>
      </c>
      <c r="O7341">
        <v>0</v>
      </c>
      <c r="P7341">
        <v>0</v>
      </c>
      <c r="Q7341">
        <v>1</v>
      </c>
    </row>
    <row r="7342" spans="1:17" x14ac:dyDescent="0.2">
      <c r="A7342" t="s">
        <v>498</v>
      </c>
      <c r="B7342" t="s">
        <v>134</v>
      </c>
      <c r="C7342" t="s">
        <v>497</v>
      </c>
      <c r="D7342" t="s">
        <v>54</v>
      </c>
      <c r="E7342" t="s">
        <v>7029</v>
      </c>
      <c r="F7342">
        <v>1.7000000000000001E-2</v>
      </c>
      <c r="G7342">
        <v>1.7000000000000001E-2</v>
      </c>
      <c r="H7342">
        <v>1</v>
      </c>
      <c r="J7342" t="s">
        <v>498</v>
      </c>
      <c r="K7342" t="s">
        <v>356</v>
      </c>
      <c r="L7342" t="s">
        <v>480</v>
      </c>
      <c r="M7342" t="s">
        <v>7663</v>
      </c>
      <c r="N7342" t="s">
        <v>9093</v>
      </c>
      <c r="O7342">
        <v>0</v>
      </c>
      <c r="P7342">
        <v>0</v>
      </c>
      <c r="Q7342">
        <v>1</v>
      </c>
    </row>
    <row r="7343" spans="1:17" x14ac:dyDescent="0.2">
      <c r="A7343" t="s">
        <v>498</v>
      </c>
      <c r="B7343" t="s">
        <v>134</v>
      </c>
      <c r="C7343" t="s">
        <v>497</v>
      </c>
      <c r="D7343" t="s">
        <v>54</v>
      </c>
      <c r="E7343" t="s">
        <v>7030</v>
      </c>
      <c r="F7343">
        <v>1.7000000000000001E-2</v>
      </c>
      <c r="G7343">
        <v>1.7000000000000001E-2</v>
      </c>
      <c r="H7343">
        <v>1</v>
      </c>
      <c r="J7343" t="s">
        <v>498</v>
      </c>
      <c r="K7343" t="s">
        <v>356</v>
      </c>
      <c r="L7343" t="s">
        <v>480</v>
      </c>
      <c r="M7343" t="s">
        <v>7663</v>
      </c>
      <c r="N7343" t="s">
        <v>6254</v>
      </c>
      <c r="O7343">
        <v>0</v>
      </c>
      <c r="P7343">
        <v>0</v>
      </c>
      <c r="Q7343">
        <v>1</v>
      </c>
    </row>
    <row r="7344" spans="1:17" x14ac:dyDescent="0.2">
      <c r="A7344" t="s">
        <v>498</v>
      </c>
      <c r="B7344" t="s">
        <v>134</v>
      </c>
      <c r="C7344" t="s">
        <v>497</v>
      </c>
      <c r="D7344" t="s">
        <v>54</v>
      </c>
      <c r="E7344" t="s">
        <v>7031</v>
      </c>
      <c r="F7344">
        <v>1.7000000000000001E-2</v>
      </c>
      <c r="G7344">
        <v>1.7000000000000001E-2</v>
      </c>
      <c r="H7344">
        <v>1</v>
      </c>
      <c r="J7344" t="s">
        <v>498</v>
      </c>
      <c r="K7344" t="s">
        <v>356</v>
      </c>
      <c r="L7344" t="s">
        <v>480</v>
      </c>
      <c r="M7344" t="s">
        <v>7663</v>
      </c>
      <c r="N7344" t="s">
        <v>6255</v>
      </c>
      <c r="O7344">
        <v>0</v>
      </c>
      <c r="P7344">
        <v>0</v>
      </c>
      <c r="Q7344">
        <v>1</v>
      </c>
    </row>
    <row r="7345" spans="1:17" x14ac:dyDescent="0.2">
      <c r="A7345" t="s">
        <v>498</v>
      </c>
      <c r="B7345" t="s">
        <v>134</v>
      </c>
      <c r="C7345" t="s">
        <v>497</v>
      </c>
      <c r="D7345" t="s">
        <v>54</v>
      </c>
      <c r="E7345" t="s">
        <v>7032</v>
      </c>
      <c r="F7345">
        <v>1.7000000000000001E-2</v>
      </c>
      <c r="G7345">
        <v>1.7000000000000001E-2</v>
      </c>
      <c r="H7345">
        <v>1</v>
      </c>
      <c r="J7345" t="s">
        <v>498</v>
      </c>
      <c r="K7345" t="s">
        <v>356</v>
      </c>
      <c r="L7345" t="s">
        <v>480</v>
      </c>
      <c r="M7345" t="s">
        <v>7663</v>
      </c>
      <c r="N7345" t="s">
        <v>6256</v>
      </c>
      <c r="O7345">
        <v>0</v>
      </c>
      <c r="P7345">
        <v>0</v>
      </c>
      <c r="Q7345">
        <v>1</v>
      </c>
    </row>
    <row r="7346" spans="1:17" x14ac:dyDescent="0.2">
      <c r="A7346" t="s">
        <v>498</v>
      </c>
      <c r="B7346" t="s">
        <v>134</v>
      </c>
      <c r="C7346" t="s">
        <v>497</v>
      </c>
      <c r="D7346" t="s">
        <v>54</v>
      </c>
      <c r="E7346" t="s">
        <v>7033</v>
      </c>
      <c r="F7346">
        <v>1.7000000000000001E-2</v>
      </c>
      <c r="G7346">
        <v>1.7000000000000001E-2</v>
      </c>
      <c r="H7346">
        <v>1</v>
      </c>
      <c r="J7346" t="s">
        <v>498</v>
      </c>
      <c r="K7346" t="s">
        <v>356</v>
      </c>
      <c r="L7346" t="s">
        <v>480</v>
      </c>
      <c r="M7346" t="s">
        <v>7663</v>
      </c>
      <c r="N7346" t="s">
        <v>6257</v>
      </c>
      <c r="O7346">
        <v>0</v>
      </c>
      <c r="P7346">
        <v>0</v>
      </c>
      <c r="Q7346">
        <v>1</v>
      </c>
    </row>
    <row r="7347" spans="1:17" x14ac:dyDescent="0.2">
      <c r="A7347" t="s">
        <v>498</v>
      </c>
      <c r="B7347" t="s">
        <v>134</v>
      </c>
      <c r="C7347" t="s">
        <v>497</v>
      </c>
      <c r="D7347" t="s">
        <v>54</v>
      </c>
      <c r="E7347" t="s">
        <v>7034</v>
      </c>
      <c r="F7347">
        <v>0.1</v>
      </c>
      <c r="G7347">
        <v>0.1</v>
      </c>
      <c r="H7347">
        <v>1</v>
      </c>
      <c r="J7347" t="s">
        <v>498</v>
      </c>
      <c r="K7347" t="s">
        <v>356</v>
      </c>
      <c r="L7347" t="s">
        <v>480</v>
      </c>
      <c r="M7347" t="s">
        <v>7663</v>
      </c>
      <c r="N7347" t="s">
        <v>6258</v>
      </c>
      <c r="O7347">
        <v>0</v>
      </c>
      <c r="P7347">
        <v>0</v>
      </c>
      <c r="Q7347">
        <v>1</v>
      </c>
    </row>
    <row r="7348" spans="1:17" x14ac:dyDescent="0.2">
      <c r="A7348" t="s">
        <v>498</v>
      </c>
      <c r="B7348" t="s">
        <v>134</v>
      </c>
      <c r="C7348" t="s">
        <v>497</v>
      </c>
      <c r="D7348" t="s">
        <v>54</v>
      </c>
      <c r="E7348" t="s">
        <v>7035</v>
      </c>
      <c r="F7348">
        <v>1.7999999999999999E-2</v>
      </c>
      <c r="G7348">
        <v>1.7999999999999999E-2</v>
      </c>
      <c r="H7348">
        <v>1</v>
      </c>
      <c r="J7348" t="s">
        <v>498</v>
      </c>
      <c r="K7348" t="s">
        <v>356</v>
      </c>
      <c r="L7348" t="s">
        <v>480</v>
      </c>
      <c r="M7348" t="s">
        <v>7663</v>
      </c>
      <c r="N7348" t="s">
        <v>6259</v>
      </c>
      <c r="O7348">
        <v>0</v>
      </c>
      <c r="P7348">
        <v>0</v>
      </c>
      <c r="Q7348">
        <v>1</v>
      </c>
    </row>
    <row r="7349" spans="1:17" x14ac:dyDescent="0.2">
      <c r="A7349" t="s">
        <v>498</v>
      </c>
      <c r="B7349" t="s">
        <v>134</v>
      </c>
      <c r="C7349" t="s">
        <v>497</v>
      </c>
      <c r="D7349" t="s">
        <v>54</v>
      </c>
      <c r="E7349" t="s">
        <v>7036</v>
      </c>
      <c r="F7349">
        <v>1.7999999999999999E-2</v>
      </c>
      <c r="G7349">
        <v>1.7999999999999999E-2</v>
      </c>
      <c r="H7349">
        <v>1</v>
      </c>
      <c r="J7349" t="s">
        <v>498</v>
      </c>
      <c r="K7349" t="s">
        <v>356</v>
      </c>
      <c r="L7349" t="s">
        <v>480</v>
      </c>
      <c r="M7349" t="s">
        <v>7663</v>
      </c>
      <c r="N7349" t="s">
        <v>6260</v>
      </c>
      <c r="O7349">
        <v>0</v>
      </c>
      <c r="P7349">
        <v>0</v>
      </c>
      <c r="Q7349">
        <v>1</v>
      </c>
    </row>
    <row r="7350" spans="1:17" x14ac:dyDescent="0.2">
      <c r="A7350" t="s">
        <v>498</v>
      </c>
      <c r="B7350" t="s">
        <v>134</v>
      </c>
      <c r="C7350" t="s">
        <v>497</v>
      </c>
      <c r="D7350" t="s">
        <v>54</v>
      </c>
      <c r="E7350" t="s">
        <v>7037</v>
      </c>
      <c r="F7350">
        <v>1.7999999999999999E-2</v>
      </c>
      <c r="G7350">
        <v>1.7999999999999999E-2</v>
      </c>
      <c r="H7350">
        <v>1</v>
      </c>
      <c r="J7350" t="s">
        <v>498</v>
      </c>
      <c r="K7350" t="s">
        <v>356</v>
      </c>
      <c r="L7350" t="s">
        <v>480</v>
      </c>
      <c r="M7350" t="s">
        <v>7663</v>
      </c>
      <c r="N7350" t="s">
        <v>6261</v>
      </c>
      <c r="O7350">
        <v>0</v>
      </c>
      <c r="P7350">
        <v>0</v>
      </c>
      <c r="Q7350">
        <v>1</v>
      </c>
    </row>
    <row r="7351" spans="1:17" x14ac:dyDescent="0.2">
      <c r="A7351" t="s">
        <v>498</v>
      </c>
      <c r="B7351" t="s">
        <v>134</v>
      </c>
      <c r="C7351" t="s">
        <v>497</v>
      </c>
      <c r="D7351" t="s">
        <v>54</v>
      </c>
      <c r="E7351" t="s">
        <v>7038</v>
      </c>
      <c r="F7351">
        <v>1.7999999999999999E-2</v>
      </c>
      <c r="G7351">
        <v>1.7999999999999999E-2</v>
      </c>
      <c r="H7351">
        <v>1</v>
      </c>
      <c r="J7351" t="s">
        <v>498</v>
      </c>
      <c r="K7351" t="s">
        <v>356</v>
      </c>
      <c r="L7351" t="s">
        <v>480</v>
      </c>
      <c r="M7351" t="s">
        <v>7663</v>
      </c>
      <c r="N7351" t="s">
        <v>6262</v>
      </c>
      <c r="O7351">
        <v>0</v>
      </c>
      <c r="P7351">
        <v>0</v>
      </c>
      <c r="Q7351">
        <v>1</v>
      </c>
    </row>
    <row r="7352" spans="1:17" x14ac:dyDescent="0.2">
      <c r="A7352" t="s">
        <v>498</v>
      </c>
      <c r="B7352" t="s">
        <v>134</v>
      </c>
      <c r="C7352" t="s">
        <v>497</v>
      </c>
      <c r="D7352" t="s">
        <v>54</v>
      </c>
      <c r="E7352" t="s">
        <v>7039</v>
      </c>
      <c r="F7352">
        <v>1.4999999999999999E-2</v>
      </c>
      <c r="G7352">
        <v>1.4999999999999999E-2</v>
      </c>
      <c r="H7352">
        <v>1</v>
      </c>
      <c r="J7352" t="s">
        <v>498</v>
      </c>
      <c r="K7352" t="s">
        <v>356</v>
      </c>
      <c r="L7352" t="s">
        <v>480</v>
      </c>
      <c r="M7352" t="s">
        <v>7663</v>
      </c>
      <c r="N7352" t="s">
        <v>6263</v>
      </c>
      <c r="O7352">
        <v>0</v>
      </c>
      <c r="P7352">
        <v>0</v>
      </c>
      <c r="Q7352">
        <v>1</v>
      </c>
    </row>
    <row r="7353" spans="1:17" x14ac:dyDescent="0.2">
      <c r="A7353" t="s">
        <v>498</v>
      </c>
      <c r="B7353" t="s">
        <v>134</v>
      </c>
      <c r="C7353" t="s">
        <v>497</v>
      </c>
      <c r="D7353" t="s">
        <v>54</v>
      </c>
      <c r="E7353" t="s">
        <v>7040</v>
      </c>
      <c r="F7353">
        <v>1.7999999999999999E-2</v>
      </c>
      <c r="G7353">
        <v>1.7999999999999999E-2</v>
      </c>
      <c r="H7353">
        <v>1</v>
      </c>
      <c r="J7353" t="s">
        <v>498</v>
      </c>
      <c r="K7353" t="s">
        <v>356</v>
      </c>
      <c r="L7353" t="s">
        <v>480</v>
      </c>
      <c r="M7353" t="s">
        <v>7663</v>
      </c>
      <c r="N7353" t="s">
        <v>6264</v>
      </c>
      <c r="O7353">
        <v>0</v>
      </c>
      <c r="P7353">
        <v>0</v>
      </c>
      <c r="Q7353">
        <v>1</v>
      </c>
    </row>
    <row r="7354" spans="1:17" x14ac:dyDescent="0.2">
      <c r="A7354" t="s">
        <v>498</v>
      </c>
      <c r="B7354" t="s">
        <v>134</v>
      </c>
      <c r="C7354" t="s">
        <v>497</v>
      </c>
      <c r="D7354" t="s">
        <v>54</v>
      </c>
      <c r="E7354" t="s">
        <v>7041</v>
      </c>
      <c r="F7354">
        <v>1.7999999999999999E-2</v>
      </c>
      <c r="G7354">
        <v>1.7999999999999999E-2</v>
      </c>
      <c r="H7354">
        <v>1</v>
      </c>
      <c r="J7354" t="s">
        <v>498</v>
      </c>
      <c r="K7354" t="s">
        <v>356</v>
      </c>
      <c r="L7354" t="s">
        <v>480</v>
      </c>
      <c r="M7354" t="s">
        <v>7663</v>
      </c>
      <c r="N7354" t="s">
        <v>6265</v>
      </c>
      <c r="O7354">
        <v>0</v>
      </c>
      <c r="P7354">
        <v>0</v>
      </c>
      <c r="Q7354">
        <v>1</v>
      </c>
    </row>
    <row r="7355" spans="1:17" x14ac:dyDescent="0.2">
      <c r="A7355" t="s">
        <v>498</v>
      </c>
      <c r="B7355" t="s">
        <v>134</v>
      </c>
      <c r="C7355" t="s">
        <v>497</v>
      </c>
      <c r="D7355" t="s">
        <v>54</v>
      </c>
      <c r="E7355" t="s">
        <v>7042</v>
      </c>
      <c r="F7355">
        <v>1.4999999999999999E-2</v>
      </c>
      <c r="G7355">
        <v>1.4999999999999999E-2</v>
      </c>
      <c r="H7355">
        <v>1</v>
      </c>
      <c r="J7355" t="s">
        <v>498</v>
      </c>
      <c r="K7355" t="s">
        <v>356</v>
      </c>
      <c r="L7355" t="s">
        <v>480</v>
      </c>
      <c r="M7355" t="s">
        <v>7663</v>
      </c>
      <c r="N7355" t="s">
        <v>6266</v>
      </c>
      <c r="O7355">
        <v>0</v>
      </c>
      <c r="P7355">
        <v>0</v>
      </c>
      <c r="Q7355">
        <v>1</v>
      </c>
    </row>
    <row r="7356" spans="1:17" x14ac:dyDescent="0.2">
      <c r="A7356" t="s">
        <v>498</v>
      </c>
      <c r="B7356" t="s">
        <v>134</v>
      </c>
      <c r="C7356" t="s">
        <v>497</v>
      </c>
      <c r="D7356" t="s">
        <v>54</v>
      </c>
      <c r="E7356" t="s">
        <v>7043</v>
      </c>
      <c r="F7356">
        <v>1.4999999999999999E-2</v>
      </c>
      <c r="G7356">
        <v>1.4999999999999999E-2</v>
      </c>
      <c r="H7356">
        <v>1</v>
      </c>
      <c r="J7356" t="s">
        <v>498</v>
      </c>
      <c r="K7356" t="s">
        <v>356</v>
      </c>
      <c r="L7356" t="s">
        <v>480</v>
      </c>
      <c r="M7356" t="s">
        <v>7663</v>
      </c>
      <c r="N7356" t="s">
        <v>6267</v>
      </c>
      <c r="O7356">
        <v>0</v>
      </c>
      <c r="P7356">
        <v>0</v>
      </c>
      <c r="Q7356">
        <v>1</v>
      </c>
    </row>
    <row r="7357" spans="1:17" x14ac:dyDescent="0.2">
      <c r="A7357" t="s">
        <v>498</v>
      </c>
      <c r="B7357" t="s">
        <v>134</v>
      </c>
      <c r="C7357" t="s">
        <v>497</v>
      </c>
      <c r="D7357" t="s">
        <v>54</v>
      </c>
      <c r="E7357" t="s">
        <v>7044</v>
      </c>
      <c r="F7357">
        <v>1.4E-2</v>
      </c>
      <c r="G7357">
        <v>1.4E-2</v>
      </c>
      <c r="H7357">
        <v>1</v>
      </c>
      <c r="J7357" t="s">
        <v>498</v>
      </c>
      <c r="K7357" t="s">
        <v>356</v>
      </c>
      <c r="L7357" t="s">
        <v>480</v>
      </c>
      <c r="M7357" t="s">
        <v>7663</v>
      </c>
      <c r="N7357" t="s">
        <v>6268</v>
      </c>
      <c r="O7357">
        <v>0</v>
      </c>
      <c r="P7357">
        <v>0</v>
      </c>
      <c r="Q7357">
        <v>1</v>
      </c>
    </row>
    <row r="7358" spans="1:17" x14ac:dyDescent="0.2">
      <c r="A7358" t="s">
        <v>498</v>
      </c>
      <c r="B7358" t="s">
        <v>134</v>
      </c>
      <c r="C7358" t="s">
        <v>497</v>
      </c>
      <c r="D7358" t="s">
        <v>54</v>
      </c>
      <c r="E7358" t="s">
        <v>7045</v>
      </c>
      <c r="F7358">
        <v>0.16600000000000001</v>
      </c>
      <c r="G7358">
        <v>0.16600000000000001</v>
      </c>
      <c r="H7358">
        <v>1</v>
      </c>
      <c r="J7358" t="s">
        <v>498</v>
      </c>
      <c r="K7358" t="s">
        <v>356</v>
      </c>
      <c r="L7358" t="s">
        <v>480</v>
      </c>
      <c r="M7358" t="s">
        <v>7663</v>
      </c>
      <c r="N7358" t="s">
        <v>6269</v>
      </c>
      <c r="O7358">
        <v>0</v>
      </c>
      <c r="P7358">
        <v>0</v>
      </c>
      <c r="Q7358">
        <v>1</v>
      </c>
    </row>
    <row r="7359" spans="1:17" x14ac:dyDescent="0.2">
      <c r="A7359" t="s">
        <v>498</v>
      </c>
      <c r="B7359" t="s">
        <v>134</v>
      </c>
      <c r="C7359" t="s">
        <v>497</v>
      </c>
      <c r="D7359" t="s">
        <v>54</v>
      </c>
      <c r="E7359" t="s">
        <v>7046</v>
      </c>
      <c r="F7359">
        <v>1.7000000000000001E-2</v>
      </c>
      <c r="G7359">
        <v>1.7000000000000001E-2</v>
      </c>
      <c r="H7359">
        <v>1</v>
      </c>
      <c r="J7359" t="s">
        <v>498</v>
      </c>
      <c r="K7359" t="s">
        <v>356</v>
      </c>
      <c r="L7359" t="s">
        <v>480</v>
      </c>
      <c r="M7359" t="s">
        <v>7663</v>
      </c>
      <c r="N7359" t="s">
        <v>6270</v>
      </c>
      <c r="O7359">
        <v>0</v>
      </c>
      <c r="P7359">
        <v>0</v>
      </c>
      <c r="Q7359">
        <v>1</v>
      </c>
    </row>
    <row r="7360" spans="1:17" x14ac:dyDescent="0.2">
      <c r="A7360" t="s">
        <v>498</v>
      </c>
      <c r="B7360" t="s">
        <v>134</v>
      </c>
      <c r="C7360" t="s">
        <v>497</v>
      </c>
      <c r="D7360" t="s">
        <v>54</v>
      </c>
      <c r="E7360" t="s">
        <v>7047</v>
      </c>
      <c r="F7360">
        <v>1.7999999999999999E-2</v>
      </c>
      <c r="G7360">
        <v>1.7999999999999999E-2</v>
      </c>
      <c r="H7360">
        <v>1</v>
      </c>
      <c r="J7360" t="s">
        <v>498</v>
      </c>
      <c r="K7360" t="s">
        <v>356</v>
      </c>
      <c r="L7360" t="s">
        <v>480</v>
      </c>
      <c r="M7360" t="s">
        <v>7663</v>
      </c>
      <c r="N7360" t="s">
        <v>6271</v>
      </c>
      <c r="O7360">
        <v>0</v>
      </c>
      <c r="P7360">
        <v>0</v>
      </c>
      <c r="Q7360">
        <v>1</v>
      </c>
    </row>
    <row r="7361" spans="1:17" x14ac:dyDescent="0.2">
      <c r="A7361" t="s">
        <v>498</v>
      </c>
      <c r="B7361" t="s">
        <v>134</v>
      </c>
      <c r="C7361" t="s">
        <v>497</v>
      </c>
      <c r="D7361" t="s">
        <v>54</v>
      </c>
      <c r="E7361" t="s">
        <v>7048</v>
      </c>
      <c r="F7361">
        <v>1.7000000000000001E-2</v>
      </c>
      <c r="G7361">
        <v>1.7000000000000001E-2</v>
      </c>
      <c r="H7361">
        <v>1</v>
      </c>
      <c r="J7361" t="s">
        <v>498</v>
      </c>
      <c r="K7361" t="s">
        <v>356</v>
      </c>
      <c r="L7361" t="s">
        <v>480</v>
      </c>
      <c r="M7361" t="s">
        <v>7663</v>
      </c>
      <c r="N7361" t="s">
        <v>6272</v>
      </c>
      <c r="O7361">
        <v>0</v>
      </c>
      <c r="P7361">
        <v>0</v>
      </c>
      <c r="Q7361">
        <v>1</v>
      </c>
    </row>
    <row r="7362" spans="1:17" x14ac:dyDescent="0.2">
      <c r="A7362" t="s">
        <v>498</v>
      </c>
      <c r="B7362" t="s">
        <v>134</v>
      </c>
      <c r="C7362" t="s">
        <v>497</v>
      </c>
      <c r="D7362" t="s">
        <v>54</v>
      </c>
      <c r="E7362" t="s">
        <v>7049</v>
      </c>
      <c r="F7362">
        <v>1.4E-2</v>
      </c>
      <c r="G7362">
        <v>1.4E-2</v>
      </c>
      <c r="H7362">
        <v>1</v>
      </c>
      <c r="J7362" t="s">
        <v>498</v>
      </c>
      <c r="K7362" t="s">
        <v>356</v>
      </c>
      <c r="L7362" t="s">
        <v>480</v>
      </c>
      <c r="M7362" t="s">
        <v>7663</v>
      </c>
      <c r="N7362" t="s">
        <v>6273</v>
      </c>
      <c r="O7362">
        <v>0</v>
      </c>
      <c r="P7362">
        <v>0</v>
      </c>
      <c r="Q7362">
        <v>1</v>
      </c>
    </row>
    <row r="7363" spans="1:17" x14ac:dyDescent="0.2">
      <c r="A7363" t="s">
        <v>498</v>
      </c>
      <c r="B7363" t="s">
        <v>134</v>
      </c>
      <c r="C7363" t="s">
        <v>497</v>
      </c>
      <c r="D7363" t="s">
        <v>54</v>
      </c>
      <c r="E7363" t="s">
        <v>7050</v>
      </c>
      <c r="F7363">
        <v>1.4E-2</v>
      </c>
      <c r="G7363">
        <v>1.4E-2</v>
      </c>
      <c r="H7363">
        <v>1</v>
      </c>
      <c r="J7363" t="s">
        <v>498</v>
      </c>
      <c r="K7363" t="s">
        <v>356</v>
      </c>
      <c r="L7363" t="s">
        <v>480</v>
      </c>
      <c r="M7363" t="s">
        <v>7663</v>
      </c>
      <c r="N7363" t="s">
        <v>6274</v>
      </c>
      <c r="O7363">
        <v>0</v>
      </c>
      <c r="P7363">
        <v>0</v>
      </c>
      <c r="Q7363">
        <v>1</v>
      </c>
    </row>
    <row r="7364" spans="1:17" x14ac:dyDescent="0.2">
      <c r="A7364" t="s">
        <v>498</v>
      </c>
      <c r="B7364" t="s">
        <v>134</v>
      </c>
      <c r="C7364" t="s">
        <v>497</v>
      </c>
      <c r="D7364" t="s">
        <v>54</v>
      </c>
      <c r="E7364" t="s">
        <v>7051</v>
      </c>
      <c r="F7364">
        <v>1.6E-2</v>
      </c>
      <c r="G7364">
        <v>1.6E-2</v>
      </c>
      <c r="H7364">
        <v>1</v>
      </c>
      <c r="J7364" t="s">
        <v>498</v>
      </c>
      <c r="K7364" t="s">
        <v>356</v>
      </c>
      <c r="L7364" t="s">
        <v>480</v>
      </c>
      <c r="M7364" t="s">
        <v>7663</v>
      </c>
      <c r="N7364" t="s">
        <v>6275</v>
      </c>
      <c r="O7364">
        <v>0</v>
      </c>
      <c r="P7364">
        <v>0</v>
      </c>
      <c r="Q7364">
        <v>1</v>
      </c>
    </row>
    <row r="7365" spans="1:17" x14ac:dyDescent="0.2">
      <c r="A7365" t="s">
        <v>498</v>
      </c>
      <c r="B7365" t="s">
        <v>134</v>
      </c>
      <c r="C7365" t="s">
        <v>497</v>
      </c>
      <c r="D7365" t="s">
        <v>54</v>
      </c>
      <c r="E7365" t="s">
        <v>7052</v>
      </c>
      <c r="F7365">
        <v>1.7999999999999999E-2</v>
      </c>
      <c r="G7365">
        <v>1.7999999999999999E-2</v>
      </c>
      <c r="H7365">
        <v>1</v>
      </c>
      <c r="J7365" t="s">
        <v>498</v>
      </c>
      <c r="K7365" t="s">
        <v>356</v>
      </c>
      <c r="L7365" t="s">
        <v>480</v>
      </c>
      <c r="M7365" t="s">
        <v>7663</v>
      </c>
      <c r="N7365" t="s">
        <v>6276</v>
      </c>
      <c r="O7365">
        <v>0</v>
      </c>
      <c r="P7365">
        <v>0</v>
      </c>
      <c r="Q7365">
        <v>1</v>
      </c>
    </row>
    <row r="7366" spans="1:17" x14ac:dyDescent="0.2">
      <c r="A7366" t="s">
        <v>498</v>
      </c>
      <c r="B7366" t="s">
        <v>134</v>
      </c>
      <c r="C7366" t="s">
        <v>497</v>
      </c>
      <c r="D7366" t="s">
        <v>54</v>
      </c>
      <c r="E7366" t="s">
        <v>7053</v>
      </c>
      <c r="F7366">
        <v>1.7000000000000001E-2</v>
      </c>
      <c r="G7366">
        <v>1.7000000000000001E-2</v>
      </c>
      <c r="H7366">
        <v>1</v>
      </c>
      <c r="J7366" t="s">
        <v>498</v>
      </c>
      <c r="K7366" t="s">
        <v>356</v>
      </c>
      <c r="L7366" t="s">
        <v>480</v>
      </c>
      <c r="M7366" t="s">
        <v>7663</v>
      </c>
      <c r="N7366" t="s">
        <v>6277</v>
      </c>
      <c r="O7366">
        <v>0</v>
      </c>
      <c r="P7366">
        <v>0</v>
      </c>
      <c r="Q7366">
        <v>1</v>
      </c>
    </row>
    <row r="7367" spans="1:17" x14ac:dyDescent="0.2">
      <c r="A7367" t="s">
        <v>498</v>
      </c>
      <c r="B7367" t="s">
        <v>134</v>
      </c>
      <c r="C7367" t="s">
        <v>497</v>
      </c>
      <c r="D7367" t="s">
        <v>54</v>
      </c>
      <c r="E7367" t="s">
        <v>7054</v>
      </c>
      <c r="F7367">
        <v>1.7000000000000001E-2</v>
      </c>
      <c r="G7367">
        <v>1.7000000000000001E-2</v>
      </c>
      <c r="H7367">
        <v>1</v>
      </c>
      <c r="J7367" t="s">
        <v>498</v>
      </c>
      <c r="K7367" t="s">
        <v>356</v>
      </c>
      <c r="L7367" t="s">
        <v>480</v>
      </c>
      <c r="M7367" t="s">
        <v>7663</v>
      </c>
      <c r="N7367" t="s">
        <v>6278</v>
      </c>
      <c r="O7367">
        <v>0</v>
      </c>
      <c r="P7367">
        <v>0</v>
      </c>
      <c r="Q7367">
        <v>1</v>
      </c>
    </row>
    <row r="7368" spans="1:17" x14ac:dyDescent="0.2">
      <c r="A7368" t="s">
        <v>498</v>
      </c>
      <c r="B7368" t="s">
        <v>134</v>
      </c>
      <c r="C7368" t="s">
        <v>497</v>
      </c>
      <c r="D7368" t="s">
        <v>54</v>
      </c>
      <c r="E7368" t="s">
        <v>7055</v>
      </c>
      <c r="F7368">
        <v>1.7000000000000001E-2</v>
      </c>
      <c r="G7368">
        <v>1.7000000000000001E-2</v>
      </c>
      <c r="H7368">
        <v>1</v>
      </c>
      <c r="J7368" t="s">
        <v>498</v>
      </c>
      <c r="K7368" t="s">
        <v>356</v>
      </c>
      <c r="L7368" t="s">
        <v>480</v>
      </c>
      <c r="M7368" t="s">
        <v>7663</v>
      </c>
      <c r="N7368" t="s">
        <v>6279</v>
      </c>
      <c r="O7368">
        <v>0</v>
      </c>
      <c r="P7368">
        <v>0</v>
      </c>
      <c r="Q7368">
        <v>1</v>
      </c>
    </row>
    <row r="7369" spans="1:17" x14ac:dyDescent="0.2">
      <c r="A7369" t="s">
        <v>498</v>
      </c>
      <c r="B7369" t="s">
        <v>134</v>
      </c>
      <c r="C7369" t="s">
        <v>497</v>
      </c>
      <c r="D7369" t="s">
        <v>54</v>
      </c>
      <c r="E7369" t="s">
        <v>7056</v>
      </c>
      <c r="F7369">
        <v>1.7000000000000001E-2</v>
      </c>
      <c r="G7369">
        <v>1.7000000000000001E-2</v>
      </c>
      <c r="H7369">
        <v>1</v>
      </c>
      <c r="J7369" t="s">
        <v>498</v>
      </c>
      <c r="K7369" t="s">
        <v>356</v>
      </c>
      <c r="L7369" t="s">
        <v>480</v>
      </c>
      <c r="M7369" t="s">
        <v>7663</v>
      </c>
      <c r="N7369" t="s">
        <v>6280</v>
      </c>
      <c r="O7369">
        <v>0</v>
      </c>
      <c r="P7369">
        <v>0</v>
      </c>
      <c r="Q7369">
        <v>1</v>
      </c>
    </row>
    <row r="7370" spans="1:17" x14ac:dyDescent="0.2">
      <c r="A7370" t="s">
        <v>498</v>
      </c>
      <c r="B7370" t="s">
        <v>134</v>
      </c>
      <c r="C7370" t="s">
        <v>497</v>
      </c>
      <c r="D7370" t="s">
        <v>54</v>
      </c>
      <c r="E7370" t="s">
        <v>7057</v>
      </c>
      <c r="F7370">
        <v>1.7000000000000001E-2</v>
      </c>
      <c r="G7370">
        <v>1.7000000000000001E-2</v>
      </c>
      <c r="H7370">
        <v>1</v>
      </c>
      <c r="J7370" t="s">
        <v>498</v>
      </c>
      <c r="K7370" t="s">
        <v>356</v>
      </c>
      <c r="L7370" t="s">
        <v>480</v>
      </c>
      <c r="M7370" t="s">
        <v>7663</v>
      </c>
      <c r="N7370" t="s">
        <v>6281</v>
      </c>
      <c r="O7370">
        <v>0</v>
      </c>
      <c r="P7370">
        <v>0</v>
      </c>
      <c r="Q7370">
        <v>1</v>
      </c>
    </row>
    <row r="7371" spans="1:17" x14ac:dyDescent="0.2">
      <c r="A7371" t="s">
        <v>498</v>
      </c>
      <c r="B7371" t="s">
        <v>134</v>
      </c>
      <c r="C7371" t="s">
        <v>497</v>
      </c>
      <c r="D7371" t="s">
        <v>54</v>
      </c>
      <c r="E7371" t="s">
        <v>7058</v>
      </c>
      <c r="F7371">
        <v>0.106</v>
      </c>
      <c r="G7371">
        <v>0.106</v>
      </c>
      <c r="H7371">
        <v>1</v>
      </c>
      <c r="J7371" t="s">
        <v>498</v>
      </c>
      <c r="K7371" t="s">
        <v>356</v>
      </c>
      <c r="L7371" t="s">
        <v>480</v>
      </c>
      <c r="M7371" t="s">
        <v>7663</v>
      </c>
      <c r="N7371" t="s">
        <v>6282</v>
      </c>
      <c r="O7371">
        <v>0</v>
      </c>
      <c r="P7371">
        <v>0</v>
      </c>
      <c r="Q7371">
        <v>1</v>
      </c>
    </row>
    <row r="7372" spans="1:17" x14ac:dyDescent="0.2">
      <c r="A7372" t="s">
        <v>498</v>
      </c>
      <c r="B7372" t="s">
        <v>134</v>
      </c>
      <c r="C7372" t="s">
        <v>497</v>
      </c>
      <c r="D7372" t="s">
        <v>54</v>
      </c>
      <c r="E7372" t="s">
        <v>7059</v>
      </c>
      <c r="F7372">
        <v>1.7000000000000001E-2</v>
      </c>
      <c r="G7372">
        <v>1.7000000000000001E-2</v>
      </c>
      <c r="H7372">
        <v>1</v>
      </c>
      <c r="J7372" t="s">
        <v>498</v>
      </c>
      <c r="K7372" t="s">
        <v>356</v>
      </c>
      <c r="L7372" t="s">
        <v>480</v>
      </c>
      <c r="M7372" t="s">
        <v>7663</v>
      </c>
      <c r="N7372" t="s">
        <v>6283</v>
      </c>
      <c r="O7372">
        <v>0</v>
      </c>
      <c r="P7372">
        <v>0</v>
      </c>
      <c r="Q7372">
        <v>1</v>
      </c>
    </row>
    <row r="7373" spans="1:17" x14ac:dyDescent="0.2">
      <c r="A7373" t="s">
        <v>498</v>
      </c>
      <c r="B7373" t="s">
        <v>134</v>
      </c>
      <c r="C7373" t="s">
        <v>497</v>
      </c>
      <c r="D7373" t="s">
        <v>54</v>
      </c>
      <c r="E7373" t="s">
        <v>7060</v>
      </c>
      <c r="F7373">
        <v>1.7999999999999999E-2</v>
      </c>
      <c r="G7373">
        <v>1.7999999999999999E-2</v>
      </c>
      <c r="H7373">
        <v>1</v>
      </c>
      <c r="J7373" t="s">
        <v>498</v>
      </c>
      <c r="K7373" t="s">
        <v>356</v>
      </c>
      <c r="L7373" t="s">
        <v>480</v>
      </c>
      <c r="M7373" t="s">
        <v>7663</v>
      </c>
      <c r="N7373" t="s">
        <v>6284</v>
      </c>
      <c r="O7373">
        <v>0</v>
      </c>
      <c r="P7373">
        <v>0</v>
      </c>
      <c r="Q7373">
        <v>1</v>
      </c>
    </row>
    <row r="7374" spans="1:17" x14ac:dyDescent="0.2">
      <c r="A7374" t="s">
        <v>498</v>
      </c>
      <c r="B7374" t="s">
        <v>134</v>
      </c>
      <c r="C7374" t="s">
        <v>497</v>
      </c>
      <c r="D7374" t="s">
        <v>54</v>
      </c>
      <c r="E7374" t="s">
        <v>7061</v>
      </c>
      <c r="F7374">
        <v>1.7999999999999999E-2</v>
      </c>
      <c r="G7374">
        <v>1.7999999999999999E-2</v>
      </c>
      <c r="H7374">
        <v>1</v>
      </c>
      <c r="J7374" t="s">
        <v>498</v>
      </c>
      <c r="K7374" t="s">
        <v>356</v>
      </c>
      <c r="L7374" t="s">
        <v>480</v>
      </c>
      <c r="M7374" t="s">
        <v>7663</v>
      </c>
      <c r="N7374" t="s">
        <v>6285</v>
      </c>
      <c r="O7374">
        <v>0</v>
      </c>
      <c r="P7374">
        <v>0</v>
      </c>
      <c r="Q7374">
        <v>1</v>
      </c>
    </row>
    <row r="7375" spans="1:17" x14ac:dyDescent="0.2">
      <c r="A7375" t="s">
        <v>498</v>
      </c>
      <c r="B7375" t="s">
        <v>134</v>
      </c>
      <c r="C7375" t="s">
        <v>497</v>
      </c>
      <c r="D7375" t="s">
        <v>54</v>
      </c>
      <c r="E7375" t="s">
        <v>7062</v>
      </c>
      <c r="F7375">
        <v>1.7999999999999999E-2</v>
      </c>
      <c r="G7375">
        <v>1.7999999999999999E-2</v>
      </c>
      <c r="H7375">
        <v>1</v>
      </c>
      <c r="J7375" t="s">
        <v>498</v>
      </c>
      <c r="K7375" t="s">
        <v>356</v>
      </c>
      <c r="L7375" t="s">
        <v>480</v>
      </c>
      <c r="M7375" t="s">
        <v>7663</v>
      </c>
      <c r="N7375" t="s">
        <v>6286</v>
      </c>
      <c r="O7375">
        <v>0</v>
      </c>
      <c r="P7375">
        <v>0</v>
      </c>
      <c r="Q7375">
        <v>1</v>
      </c>
    </row>
    <row r="7376" spans="1:17" x14ac:dyDescent="0.2">
      <c r="A7376" t="s">
        <v>498</v>
      </c>
      <c r="B7376" t="s">
        <v>134</v>
      </c>
      <c r="C7376" t="s">
        <v>497</v>
      </c>
      <c r="D7376" t="s">
        <v>54</v>
      </c>
      <c r="E7376" t="s">
        <v>7063</v>
      </c>
      <c r="F7376">
        <v>1.7999999999999999E-2</v>
      </c>
      <c r="G7376">
        <v>1.7999999999999999E-2</v>
      </c>
      <c r="H7376">
        <v>1</v>
      </c>
      <c r="J7376" t="s">
        <v>498</v>
      </c>
      <c r="K7376" t="s">
        <v>356</v>
      </c>
      <c r="L7376" t="s">
        <v>480</v>
      </c>
      <c r="M7376" t="s">
        <v>7663</v>
      </c>
      <c r="N7376" t="s">
        <v>6287</v>
      </c>
      <c r="O7376">
        <v>0</v>
      </c>
      <c r="P7376">
        <v>0</v>
      </c>
      <c r="Q7376">
        <v>1</v>
      </c>
    </row>
    <row r="7377" spans="1:17" x14ac:dyDescent="0.2">
      <c r="A7377" t="s">
        <v>498</v>
      </c>
      <c r="B7377" t="s">
        <v>134</v>
      </c>
      <c r="C7377" t="s">
        <v>497</v>
      </c>
      <c r="D7377" t="s">
        <v>54</v>
      </c>
      <c r="E7377" t="s">
        <v>7064</v>
      </c>
      <c r="F7377">
        <v>1.7999999999999999E-2</v>
      </c>
      <c r="G7377">
        <v>1.7999999999999999E-2</v>
      </c>
      <c r="H7377">
        <v>1</v>
      </c>
      <c r="J7377" t="s">
        <v>498</v>
      </c>
      <c r="K7377" t="s">
        <v>356</v>
      </c>
      <c r="L7377" t="s">
        <v>480</v>
      </c>
      <c r="M7377" t="s">
        <v>7663</v>
      </c>
      <c r="N7377" t="s">
        <v>6288</v>
      </c>
      <c r="O7377">
        <v>0</v>
      </c>
      <c r="P7377">
        <v>0</v>
      </c>
      <c r="Q7377">
        <v>1</v>
      </c>
    </row>
    <row r="7378" spans="1:17" x14ac:dyDescent="0.2">
      <c r="A7378" t="s">
        <v>498</v>
      </c>
      <c r="B7378" t="s">
        <v>134</v>
      </c>
      <c r="C7378" t="s">
        <v>497</v>
      </c>
      <c r="D7378" t="s">
        <v>54</v>
      </c>
      <c r="E7378" t="s">
        <v>7065</v>
      </c>
      <c r="F7378">
        <v>1.7999999999999999E-2</v>
      </c>
      <c r="G7378">
        <v>1.7999999999999999E-2</v>
      </c>
      <c r="H7378">
        <v>1</v>
      </c>
      <c r="J7378" t="s">
        <v>498</v>
      </c>
      <c r="K7378" t="s">
        <v>356</v>
      </c>
      <c r="L7378" t="s">
        <v>480</v>
      </c>
      <c r="M7378" t="s">
        <v>7663</v>
      </c>
      <c r="N7378" t="s">
        <v>6289</v>
      </c>
      <c r="O7378">
        <v>0</v>
      </c>
      <c r="P7378">
        <v>0</v>
      </c>
      <c r="Q7378">
        <v>1</v>
      </c>
    </row>
    <row r="7379" spans="1:17" x14ac:dyDescent="0.2">
      <c r="A7379" t="s">
        <v>498</v>
      </c>
      <c r="B7379" t="s">
        <v>134</v>
      </c>
      <c r="C7379" t="s">
        <v>497</v>
      </c>
      <c r="D7379" t="s">
        <v>54</v>
      </c>
      <c r="E7379" t="s">
        <v>7066</v>
      </c>
      <c r="F7379">
        <v>1.7999999999999999E-2</v>
      </c>
      <c r="G7379">
        <v>1.7999999999999999E-2</v>
      </c>
      <c r="H7379">
        <v>1</v>
      </c>
      <c r="J7379" t="s">
        <v>498</v>
      </c>
      <c r="K7379" t="s">
        <v>356</v>
      </c>
      <c r="L7379" t="s">
        <v>480</v>
      </c>
      <c r="M7379" t="s">
        <v>7663</v>
      </c>
      <c r="N7379" t="s">
        <v>6290</v>
      </c>
      <c r="O7379">
        <v>0</v>
      </c>
      <c r="P7379">
        <v>0</v>
      </c>
      <c r="Q7379">
        <v>1</v>
      </c>
    </row>
    <row r="7380" spans="1:17" x14ac:dyDescent="0.2">
      <c r="A7380" t="s">
        <v>498</v>
      </c>
      <c r="B7380" t="s">
        <v>134</v>
      </c>
      <c r="C7380" t="s">
        <v>497</v>
      </c>
      <c r="D7380" t="s">
        <v>54</v>
      </c>
      <c r="E7380" t="s">
        <v>7067</v>
      </c>
      <c r="F7380">
        <v>1.7999999999999999E-2</v>
      </c>
      <c r="G7380">
        <v>1.7999999999999999E-2</v>
      </c>
      <c r="H7380">
        <v>1</v>
      </c>
      <c r="J7380" t="s">
        <v>498</v>
      </c>
      <c r="K7380" t="s">
        <v>356</v>
      </c>
      <c r="L7380" t="s">
        <v>480</v>
      </c>
      <c r="M7380" t="s">
        <v>7663</v>
      </c>
      <c r="N7380" t="s">
        <v>6291</v>
      </c>
      <c r="O7380">
        <v>0</v>
      </c>
      <c r="P7380">
        <v>0</v>
      </c>
      <c r="Q7380">
        <v>1</v>
      </c>
    </row>
    <row r="7381" spans="1:17" x14ac:dyDescent="0.2">
      <c r="A7381" t="s">
        <v>498</v>
      </c>
      <c r="B7381" t="s">
        <v>134</v>
      </c>
      <c r="C7381" t="s">
        <v>497</v>
      </c>
      <c r="D7381" t="s">
        <v>54</v>
      </c>
      <c r="E7381" t="s">
        <v>7068</v>
      </c>
      <c r="F7381">
        <v>1.7999999999999999E-2</v>
      </c>
      <c r="G7381">
        <v>1.7999999999999999E-2</v>
      </c>
      <c r="H7381">
        <v>1</v>
      </c>
      <c r="J7381" t="s">
        <v>498</v>
      </c>
      <c r="K7381" t="s">
        <v>356</v>
      </c>
      <c r="L7381" t="s">
        <v>480</v>
      </c>
      <c r="M7381" t="s">
        <v>7663</v>
      </c>
      <c r="N7381" t="s">
        <v>6292</v>
      </c>
      <c r="O7381">
        <v>0</v>
      </c>
      <c r="P7381">
        <v>0</v>
      </c>
      <c r="Q7381">
        <v>1</v>
      </c>
    </row>
    <row r="7382" spans="1:17" x14ac:dyDescent="0.2">
      <c r="A7382" t="s">
        <v>498</v>
      </c>
      <c r="B7382" t="s">
        <v>134</v>
      </c>
      <c r="C7382" t="s">
        <v>497</v>
      </c>
      <c r="D7382" t="s">
        <v>54</v>
      </c>
      <c r="E7382" t="s">
        <v>7069</v>
      </c>
      <c r="F7382">
        <v>0.16400000000000001</v>
      </c>
      <c r="G7382">
        <v>0.16400000000000001</v>
      </c>
      <c r="H7382">
        <v>1</v>
      </c>
      <c r="J7382" t="s">
        <v>498</v>
      </c>
      <c r="K7382" t="s">
        <v>356</v>
      </c>
      <c r="L7382" t="s">
        <v>480</v>
      </c>
      <c r="M7382" t="s">
        <v>7663</v>
      </c>
      <c r="N7382" t="s">
        <v>6293</v>
      </c>
      <c r="O7382">
        <v>0</v>
      </c>
      <c r="P7382">
        <v>0</v>
      </c>
      <c r="Q7382">
        <v>1</v>
      </c>
    </row>
    <row r="7383" spans="1:17" x14ac:dyDescent="0.2">
      <c r="A7383" t="s">
        <v>498</v>
      </c>
      <c r="B7383" t="s">
        <v>134</v>
      </c>
      <c r="C7383" t="s">
        <v>497</v>
      </c>
      <c r="D7383" t="s">
        <v>54</v>
      </c>
      <c r="E7383" t="s">
        <v>7070</v>
      </c>
      <c r="F7383">
        <v>1.7000000000000001E-2</v>
      </c>
      <c r="G7383">
        <v>1.7000000000000001E-2</v>
      </c>
      <c r="H7383">
        <v>1</v>
      </c>
      <c r="J7383" t="s">
        <v>498</v>
      </c>
      <c r="K7383" t="s">
        <v>356</v>
      </c>
      <c r="L7383" t="s">
        <v>480</v>
      </c>
      <c r="M7383" t="s">
        <v>7663</v>
      </c>
      <c r="N7383" t="s">
        <v>6294</v>
      </c>
      <c r="O7383">
        <v>0</v>
      </c>
      <c r="P7383">
        <v>0</v>
      </c>
      <c r="Q7383">
        <v>1</v>
      </c>
    </row>
    <row r="7384" spans="1:17" x14ac:dyDescent="0.2">
      <c r="A7384" t="s">
        <v>498</v>
      </c>
      <c r="B7384" t="s">
        <v>134</v>
      </c>
      <c r="C7384" t="s">
        <v>497</v>
      </c>
      <c r="D7384" t="s">
        <v>54</v>
      </c>
      <c r="E7384" t="s">
        <v>7071</v>
      </c>
      <c r="F7384">
        <v>1.7000000000000001E-2</v>
      </c>
      <c r="G7384">
        <v>1.7000000000000001E-2</v>
      </c>
      <c r="H7384">
        <v>1</v>
      </c>
      <c r="J7384" t="s">
        <v>498</v>
      </c>
      <c r="K7384" t="s">
        <v>356</v>
      </c>
      <c r="L7384" t="s">
        <v>480</v>
      </c>
      <c r="M7384" t="s">
        <v>7663</v>
      </c>
      <c r="N7384" t="s">
        <v>6295</v>
      </c>
      <c r="O7384">
        <v>0</v>
      </c>
      <c r="P7384">
        <v>0</v>
      </c>
      <c r="Q7384">
        <v>1</v>
      </c>
    </row>
    <row r="7385" spans="1:17" x14ac:dyDescent="0.2">
      <c r="A7385" t="s">
        <v>498</v>
      </c>
      <c r="B7385" t="s">
        <v>134</v>
      </c>
      <c r="C7385" t="s">
        <v>497</v>
      </c>
      <c r="D7385" t="s">
        <v>54</v>
      </c>
      <c r="E7385" t="s">
        <v>7072</v>
      </c>
      <c r="F7385">
        <v>1.4E-2</v>
      </c>
      <c r="G7385">
        <v>1.4E-2</v>
      </c>
      <c r="H7385">
        <v>1</v>
      </c>
      <c r="J7385" t="s">
        <v>498</v>
      </c>
      <c r="K7385" t="s">
        <v>356</v>
      </c>
      <c r="L7385" t="s">
        <v>480</v>
      </c>
      <c r="M7385" t="s">
        <v>7663</v>
      </c>
      <c r="N7385" t="s">
        <v>6296</v>
      </c>
      <c r="O7385">
        <v>0</v>
      </c>
      <c r="P7385">
        <v>0</v>
      </c>
      <c r="Q7385">
        <v>1</v>
      </c>
    </row>
    <row r="7386" spans="1:17" x14ac:dyDescent="0.2">
      <c r="A7386" t="s">
        <v>498</v>
      </c>
      <c r="B7386" t="s">
        <v>134</v>
      </c>
      <c r="C7386" t="s">
        <v>497</v>
      </c>
      <c r="D7386" t="s">
        <v>54</v>
      </c>
      <c r="E7386" t="s">
        <v>7073</v>
      </c>
      <c r="F7386">
        <v>1.4E-2</v>
      </c>
      <c r="G7386">
        <v>1.4E-2</v>
      </c>
      <c r="H7386">
        <v>1</v>
      </c>
      <c r="J7386" t="s">
        <v>498</v>
      </c>
      <c r="K7386" t="s">
        <v>356</v>
      </c>
      <c r="L7386" t="s">
        <v>480</v>
      </c>
      <c r="M7386" t="s">
        <v>7663</v>
      </c>
      <c r="N7386" t="s">
        <v>6297</v>
      </c>
      <c r="O7386">
        <v>0</v>
      </c>
      <c r="P7386">
        <v>0</v>
      </c>
      <c r="Q7386">
        <v>1</v>
      </c>
    </row>
    <row r="7387" spans="1:17" x14ac:dyDescent="0.2">
      <c r="A7387" t="s">
        <v>498</v>
      </c>
      <c r="B7387" t="s">
        <v>134</v>
      </c>
      <c r="C7387" t="s">
        <v>497</v>
      </c>
      <c r="D7387" t="s">
        <v>54</v>
      </c>
      <c r="E7387" t="s">
        <v>7074</v>
      </c>
      <c r="F7387">
        <v>1.4E-2</v>
      </c>
      <c r="G7387">
        <v>1.4E-2</v>
      </c>
      <c r="H7387">
        <v>1</v>
      </c>
      <c r="J7387" t="s">
        <v>498</v>
      </c>
      <c r="K7387" t="s">
        <v>356</v>
      </c>
      <c r="L7387" t="s">
        <v>480</v>
      </c>
      <c r="M7387" t="s">
        <v>7663</v>
      </c>
      <c r="N7387" t="s">
        <v>6298</v>
      </c>
      <c r="O7387">
        <v>0</v>
      </c>
      <c r="P7387">
        <v>0</v>
      </c>
      <c r="Q7387">
        <v>1</v>
      </c>
    </row>
    <row r="7388" spans="1:17" x14ac:dyDescent="0.2">
      <c r="A7388" t="s">
        <v>498</v>
      </c>
      <c r="B7388" t="s">
        <v>134</v>
      </c>
      <c r="C7388" t="s">
        <v>497</v>
      </c>
      <c r="D7388" t="s">
        <v>54</v>
      </c>
      <c r="E7388" t="s">
        <v>7075</v>
      </c>
      <c r="F7388">
        <v>1.2999999999999999E-2</v>
      </c>
      <c r="G7388">
        <v>1.2999999999999999E-2</v>
      </c>
      <c r="H7388">
        <v>1</v>
      </c>
      <c r="J7388" t="s">
        <v>498</v>
      </c>
      <c r="K7388" t="s">
        <v>356</v>
      </c>
      <c r="L7388" t="s">
        <v>480</v>
      </c>
      <c r="M7388" t="s">
        <v>7663</v>
      </c>
      <c r="N7388" t="s">
        <v>6299</v>
      </c>
      <c r="O7388">
        <v>0</v>
      </c>
      <c r="P7388">
        <v>0</v>
      </c>
      <c r="Q7388">
        <v>1</v>
      </c>
    </row>
    <row r="7389" spans="1:17" x14ac:dyDescent="0.2">
      <c r="A7389" t="s">
        <v>498</v>
      </c>
      <c r="B7389" t="s">
        <v>134</v>
      </c>
      <c r="C7389" t="s">
        <v>497</v>
      </c>
      <c r="D7389" t="s">
        <v>54</v>
      </c>
      <c r="E7389" t="s">
        <v>7076</v>
      </c>
      <c r="F7389">
        <v>1.4E-2</v>
      </c>
      <c r="G7389">
        <v>1.4E-2</v>
      </c>
      <c r="H7389">
        <v>1</v>
      </c>
      <c r="J7389" t="s">
        <v>498</v>
      </c>
      <c r="K7389" t="s">
        <v>356</v>
      </c>
      <c r="L7389" t="s">
        <v>480</v>
      </c>
      <c r="M7389" t="s">
        <v>7663</v>
      </c>
      <c r="N7389" t="s">
        <v>6300</v>
      </c>
      <c r="O7389">
        <v>0</v>
      </c>
      <c r="P7389">
        <v>0</v>
      </c>
      <c r="Q7389">
        <v>1</v>
      </c>
    </row>
    <row r="7390" spans="1:17" x14ac:dyDescent="0.2">
      <c r="A7390" t="s">
        <v>498</v>
      </c>
      <c r="B7390" t="s">
        <v>134</v>
      </c>
      <c r="C7390" t="s">
        <v>497</v>
      </c>
      <c r="D7390" t="s">
        <v>54</v>
      </c>
      <c r="E7390" t="s">
        <v>7077</v>
      </c>
      <c r="F7390">
        <v>1.4E-2</v>
      </c>
      <c r="G7390">
        <v>1.4E-2</v>
      </c>
      <c r="H7390">
        <v>1</v>
      </c>
      <c r="J7390" t="s">
        <v>498</v>
      </c>
      <c r="K7390" t="s">
        <v>356</v>
      </c>
      <c r="L7390" t="s">
        <v>480</v>
      </c>
      <c r="M7390" t="s">
        <v>7663</v>
      </c>
      <c r="N7390" t="s">
        <v>6301</v>
      </c>
      <c r="O7390">
        <v>0</v>
      </c>
      <c r="P7390">
        <v>0</v>
      </c>
      <c r="Q7390">
        <v>1</v>
      </c>
    </row>
    <row r="7391" spans="1:17" x14ac:dyDescent="0.2">
      <c r="A7391" t="s">
        <v>498</v>
      </c>
      <c r="B7391" t="s">
        <v>134</v>
      </c>
      <c r="C7391" t="s">
        <v>497</v>
      </c>
      <c r="D7391" t="s">
        <v>54</v>
      </c>
      <c r="E7391" t="s">
        <v>7078</v>
      </c>
      <c r="F7391">
        <v>1.4999999999999999E-2</v>
      </c>
      <c r="G7391">
        <v>1.4999999999999999E-2</v>
      </c>
      <c r="H7391">
        <v>1</v>
      </c>
      <c r="J7391" t="s">
        <v>498</v>
      </c>
      <c r="K7391" t="s">
        <v>356</v>
      </c>
      <c r="L7391" t="s">
        <v>480</v>
      </c>
      <c r="M7391" t="s">
        <v>7663</v>
      </c>
      <c r="N7391" t="s">
        <v>6302</v>
      </c>
      <c r="O7391">
        <v>0</v>
      </c>
      <c r="P7391">
        <v>0</v>
      </c>
      <c r="Q7391">
        <v>1</v>
      </c>
    </row>
    <row r="7392" spans="1:17" x14ac:dyDescent="0.2">
      <c r="A7392" t="s">
        <v>498</v>
      </c>
      <c r="B7392" t="s">
        <v>134</v>
      </c>
      <c r="C7392" t="s">
        <v>497</v>
      </c>
      <c r="D7392" t="s">
        <v>54</v>
      </c>
      <c r="E7392" t="s">
        <v>7079</v>
      </c>
      <c r="F7392">
        <v>1.7000000000000001E-2</v>
      </c>
      <c r="G7392">
        <v>1.7000000000000001E-2</v>
      </c>
      <c r="H7392">
        <v>1</v>
      </c>
      <c r="J7392" t="s">
        <v>498</v>
      </c>
      <c r="K7392" t="s">
        <v>356</v>
      </c>
      <c r="L7392" t="s">
        <v>480</v>
      </c>
      <c r="M7392" t="s">
        <v>7663</v>
      </c>
      <c r="N7392" t="s">
        <v>6303</v>
      </c>
      <c r="O7392">
        <v>0</v>
      </c>
      <c r="P7392">
        <v>0</v>
      </c>
      <c r="Q7392">
        <v>1</v>
      </c>
    </row>
    <row r="7393" spans="1:17" x14ac:dyDescent="0.2">
      <c r="A7393" t="s">
        <v>498</v>
      </c>
      <c r="B7393" t="s">
        <v>134</v>
      </c>
      <c r="C7393" t="s">
        <v>497</v>
      </c>
      <c r="D7393" t="s">
        <v>54</v>
      </c>
      <c r="E7393" t="s">
        <v>7080</v>
      </c>
      <c r="F7393">
        <v>1.7999999999999999E-2</v>
      </c>
      <c r="G7393">
        <v>1.7999999999999999E-2</v>
      </c>
      <c r="H7393">
        <v>1</v>
      </c>
      <c r="J7393" t="s">
        <v>498</v>
      </c>
      <c r="K7393" t="s">
        <v>356</v>
      </c>
      <c r="L7393" t="s">
        <v>480</v>
      </c>
      <c r="M7393" t="s">
        <v>7663</v>
      </c>
      <c r="N7393" t="s">
        <v>6304</v>
      </c>
      <c r="O7393">
        <v>0</v>
      </c>
      <c r="P7393">
        <v>0</v>
      </c>
      <c r="Q7393">
        <v>1</v>
      </c>
    </row>
    <row r="7394" spans="1:17" x14ac:dyDescent="0.2">
      <c r="A7394" t="s">
        <v>498</v>
      </c>
      <c r="B7394" t="s">
        <v>134</v>
      </c>
      <c r="C7394" t="s">
        <v>497</v>
      </c>
      <c r="D7394" t="s">
        <v>54</v>
      </c>
      <c r="E7394" t="s">
        <v>7081</v>
      </c>
      <c r="F7394">
        <v>1.9E-2</v>
      </c>
      <c r="G7394">
        <v>1.9E-2</v>
      </c>
      <c r="H7394">
        <v>1</v>
      </c>
      <c r="J7394" t="s">
        <v>498</v>
      </c>
      <c r="K7394" t="s">
        <v>356</v>
      </c>
      <c r="L7394" t="s">
        <v>480</v>
      </c>
      <c r="M7394" t="s">
        <v>7663</v>
      </c>
      <c r="N7394" t="s">
        <v>6305</v>
      </c>
      <c r="O7394">
        <v>0</v>
      </c>
      <c r="P7394">
        <v>0</v>
      </c>
      <c r="Q7394">
        <v>1</v>
      </c>
    </row>
    <row r="7395" spans="1:17" x14ac:dyDescent="0.2">
      <c r="A7395" t="s">
        <v>498</v>
      </c>
      <c r="B7395" t="s">
        <v>134</v>
      </c>
      <c r="C7395" t="s">
        <v>497</v>
      </c>
      <c r="D7395" t="s">
        <v>54</v>
      </c>
      <c r="E7395" t="s">
        <v>7082</v>
      </c>
      <c r="F7395">
        <v>9.9000000000000005E-2</v>
      </c>
      <c r="G7395">
        <v>9.9000000000000005E-2</v>
      </c>
      <c r="H7395">
        <v>1</v>
      </c>
      <c r="J7395" t="s">
        <v>498</v>
      </c>
      <c r="K7395" t="s">
        <v>356</v>
      </c>
      <c r="L7395" t="s">
        <v>480</v>
      </c>
      <c r="M7395" t="s">
        <v>7663</v>
      </c>
      <c r="N7395" t="s">
        <v>6306</v>
      </c>
      <c r="O7395">
        <v>0</v>
      </c>
      <c r="P7395">
        <v>0</v>
      </c>
      <c r="Q7395">
        <v>1</v>
      </c>
    </row>
    <row r="7396" spans="1:17" x14ac:dyDescent="0.2">
      <c r="A7396" t="s">
        <v>498</v>
      </c>
      <c r="B7396" t="s">
        <v>134</v>
      </c>
      <c r="C7396" t="s">
        <v>497</v>
      </c>
      <c r="D7396" t="s">
        <v>54</v>
      </c>
      <c r="E7396" t="s">
        <v>7083</v>
      </c>
      <c r="F7396">
        <v>1.9E-2</v>
      </c>
      <c r="G7396">
        <v>1.9E-2</v>
      </c>
      <c r="H7396">
        <v>1</v>
      </c>
      <c r="J7396" t="s">
        <v>498</v>
      </c>
      <c r="K7396" t="s">
        <v>356</v>
      </c>
      <c r="L7396" t="s">
        <v>480</v>
      </c>
      <c r="M7396" t="s">
        <v>7663</v>
      </c>
      <c r="N7396" t="s">
        <v>6307</v>
      </c>
      <c r="O7396">
        <v>0</v>
      </c>
      <c r="P7396">
        <v>0</v>
      </c>
      <c r="Q7396">
        <v>1</v>
      </c>
    </row>
    <row r="7397" spans="1:17" x14ac:dyDescent="0.2">
      <c r="A7397" t="s">
        <v>498</v>
      </c>
      <c r="B7397" t="s">
        <v>134</v>
      </c>
      <c r="C7397" t="s">
        <v>497</v>
      </c>
      <c r="D7397" t="s">
        <v>54</v>
      </c>
      <c r="E7397" t="s">
        <v>7084</v>
      </c>
      <c r="F7397">
        <v>1.9E-2</v>
      </c>
      <c r="G7397">
        <v>1.9E-2</v>
      </c>
      <c r="H7397">
        <v>1</v>
      </c>
      <c r="J7397" t="s">
        <v>498</v>
      </c>
      <c r="K7397" t="s">
        <v>356</v>
      </c>
      <c r="L7397" t="s">
        <v>480</v>
      </c>
      <c r="M7397" t="s">
        <v>7663</v>
      </c>
      <c r="N7397" t="s">
        <v>6308</v>
      </c>
      <c r="O7397">
        <v>0</v>
      </c>
      <c r="P7397">
        <v>0</v>
      </c>
      <c r="Q7397">
        <v>1</v>
      </c>
    </row>
    <row r="7398" spans="1:17" x14ac:dyDescent="0.2">
      <c r="A7398" t="s">
        <v>498</v>
      </c>
      <c r="B7398" t="s">
        <v>134</v>
      </c>
      <c r="C7398" t="s">
        <v>497</v>
      </c>
      <c r="D7398" t="s">
        <v>54</v>
      </c>
      <c r="E7398" t="s">
        <v>7085</v>
      </c>
      <c r="F7398">
        <v>1.9E-2</v>
      </c>
      <c r="G7398">
        <v>1.9E-2</v>
      </c>
      <c r="H7398">
        <v>1</v>
      </c>
      <c r="J7398" t="s">
        <v>498</v>
      </c>
      <c r="K7398" t="s">
        <v>356</v>
      </c>
      <c r="L7398" t="s">
        <v>480</v>
      </c>
      <c r="M7398" t="s">
        <v>7663</v>
      </c>
      <c r="N7398" t="s">
        <v>6309</v>
      </c>
      <c r="O7398">
        <v>0</v>
      </c>
      <c r="P7398">
        <v>0</v>
      </c>
      <c r="Q7398">
        <v>1</v>
      </c>
    </row>
    <row r="7399" spans="1:17" x14ac:dyDescent="0.2">
      <c r="A7399" t="s">
        <v>498</v>
      </c>
      <c r="B7399" t="s">
        <v>134</v>
      </c>
      <c r="C7399" t="s">
        <v>497</v>
      </c>
      <c r="D7399" t="s">
        <v>54</v>
      </c>
      <c r="E7399" t="s">
        <v>7086</v>
      </c>
      <c r="F7399">
        <v>1.9E-2</v>
      </c>
      <c r="G7399">
        <v>1.9E-2</v>
      </c>
      <c r="H7399">
        <v>1</v>
      </c>
      <c r="J7399" t="s">
        <v>498</v>
      </c>
      <c r="K7399" t="s">
        <v>356</v>
      </c>
      <c r="L7399" t="s">
        <v>480</v>
      </c>
      <c r="M7399" t="s">
        <v>7663</v>
      </c>
      <c r="N7399" t="s">
        <v>6310</v>
      </c>
      <c r="O7399">
        <v>0</v>
      </c>
      <c r="P7399">
        <v>0</v>
      </c>
      <c r="Q7399">
        <v>1</v>
      </c>
    </row>
    <row r="7400" spans="1:17" x14ac:dyDescent="0.2">
      <c r="A7400" t="s">
        <v>498</v>
      </c>
      <c r="B7400" t="s">
        <v>134</v>
      </c>
      <c r="C7400" t="s">
        <v>497</v>
      </c>
      <c r="D7400" t="s">
        <v>54</v>
      </c>
      <c r="E7400" t="s">
        <v>7087</v>
      </c>
      <c r="F7400">
        <v>0.02</v>
      </c>
      <c r="G7400">
        <v>0.02</v>
      </c>
      <c r="H7400">
        <v>1</v>
      </c>
      <c r="J7400" t="s">
        <v>498</v>
      </c>
      <c r="K7400" t="s">
        <v>356</v>
      </c>
      <c r="L7400" t="s">
        <v>480</v>
      </c>
      <c r="M7400" t="s">
        <v>7663</v>
      </c>
      <c r="N7400" t="s">
        <v>6311</v>
      </c>
      <c r="O7400">
        <v>0</v>
      </c>
      <c r="P7400">
        <v>0</v>
      </c>
      <c r="Q7400">
        <v>1</v>
      </c>
    </row>
    <row r="7401" spans="1:17" x14ac:dyDescent="0.2">
      <c r="A7401" t="s">
        <v>498</v>
      </c>
      <c r="B7401" t="s">
        <v>134</v>
      </c>
      <c r="C7401" t="s">
        <v>497</v>
      </c>
      <c r="D7401" t="s">
        <v>54</v>
      </c>
      <c r="E7401" t="s">
        <v>7088</v>
      </c>
      <c r="F7401">
        <v>1.9E-2</v>
      </c>
      <c r="G7401">
        <v>1.9E-2</v>
      </c>
      <c r="H7401">
        <v>1</v>
      </c>
      <c r="J7401" t="s">
        <v>498</v>
      </c>
      <c r="K7401" t="s">
        <v>356</v>
      </c>
      <c r="L7401" t="s">
        <v>480</v>
      </c>
      <c r="M7401" t="s">
        <v>7663</v>
      </c>
      <c r="N7401" t="s">
        <v>6312</v>
      </c>
      <c r="O7401">
        <v>0</v>
      </c>
      <c r="P7401">
        <v>0</v>
      </c>
      <c r="Q7401">
        <v>1</v>
      </c>
    </row>
    <row r="7402" spans="1:17" x14ac:dyDescent="0.2">
      <c r="A7402" t="s">
        <v>498</v>
      </c>
      <c r="B7402" t="s">
        <v>134</v>
      </c>
      <c r="C7402" t="s">
        <v>497</v>
      </c>
      <c r="D7402" t="s">
        <v>54</v>
      </c>
      <c r="E7402" t="s">
        <v>7089</v>
      </c>
      <c r="F7402">
        <v>1.9E-2</v>
      </c>
      <c r="G7402">
        <v>1.9E-2</v>
      </c>
      <c r="H7402">
        <v>1</v>
      </c>
      <c r="J7402" t="s">
        <v>498</v>
      </c>
      <c r="K7402" t="s">
        <v>356</v>
      </c>
      <c r="L7402" t="s">
        <v>480</v>
      </c>
      <c r="M7402" t="s">
        <v>7663</v>
      </c>
      <c r="N7402" t="s">
        <v>6313</v>
      </c>
      <c r="O7402">
        <v>0</v>
      </c>
      <c r="P7402">
        <v>0</v>
      </c>
      <c r="Q7402">
        <v>1</v>
      </c>
    </row>
    <row r="7403" spans="1:17" x14ac:dyDescent="0.2">
      <c r="A7403" t="s">
        <v>498</v>
      </c>
      <c r="B7403" t="s">
        <v>134</v>
      </c>
      <c r="C7403" t="s">
        <v>497</v>
      </c>
      <c r="D7403" t="s">
        <v>54</v>
      </c>
      <c r="E7403" t="s">
        <v>7090</v>
      </c>
      <c r="F7403">
        <v>1.9E-2</v>
      </c>
      <c r="G7403">
        <v>1.9E-2</v>
      </c>
      <c r="H7403">
        <v>1</v>
      </c>
      <c r="J7403" t="s">
        <v>498</v>
      </c>
      <c r="K7403" t="s">
        <v>356</v>
      </c>
      <c r="L7403" t="s">
        <v>480</v>
      </c>
      <c r="M7403" t="s">
        <v>7663</v>
      </c>
      <c r="N7403" t="s">
        <v>6314</v>
      </c>
      <c r="O7403">
        <v>0</v>
      </c>
      <c r="P7403">
        <v>0</v>
      </c>
      <c r="Q7403">
        <v>1</v>
      </c>
    </row>
    <row r="7404" spans="1:17" x14ac:dyDescent="0.2">
      <c r="A7404" t="s">
        <v>498</v>
      </c>
      <c r="B7404" t="s">
        <v>134</v>
      </c>
      <c r="C7404" t="s">
        <v>497</v>
      </c>
      <c r="D7404" t="s">
        <v>54</v>
      </c>
      <c r="E7404" t="s">
        <v>7091</v>
      </c>
      <c r="F7404">
        <v>0.02</v>
      </c>
      <c r="G7404">
        <v>0.02</v>
      </c>
      <c r="H7404">
        <v>1</v>
      </c>
      <c r="J7404" t="s">
        <v>498</v>
      </c>
      <c r="K7404" t="s">
        <v>356</v>
      </c>
      <c r="L7404" t="s">
        <v>480</v>
      </c>
      <c r="M7404" t="s">
        <v>7663</v>
      </c>
      <c r="N7404" t="s">
        <v>6315</v>
      </c>
      <c r="O7404">
        <v>0</v>
      </c>
      <c r="P7404">
        <v>0</v>
      </c>
      <c r="Q7404">
        <v>1</v>
      </c>
    </row>
    <row r="7405" spans="1:17" x14ac:dyDescent="0.2">
      <c r="A7405" t="s">
        <v>498</v>
      </c>
      <c r="B7405" t="s">
        <v>134</v>
      </c>
      <c r="C7405" t="s">
        <v>497</v>
      </c>
      <c r="D7405" t="s">
        <v>54</v>
      </c>
      <c r="E7405" t="s">
        <v>7092</v>
      </c>
      <c r="F7405">
        <v>1.9E-2</v>
      </c>
      <c r="G7405">
        <v>1.9E-2</v>
      </c>
      <c r="H7405">
        <v>1</v>
      </c>
      <c r="J7405" t="s">
        <v>498</v>
      </c>
      <c r="K7405" t="s">
        <v>356</v>
      </c>
      <c r="L7405" t="s">
        <v>480</v>
      </c>
      <c r="M7405" t="s">
        <v>7663</v>
      </c>
      <c r="N7405" t="s">
        <v>6316</v>
      </c>
      <c r="O7405">
        <v>0</v>
      </c>
      <c r="P7405">
        <v>0</v>
      </c>
      <c r="Q7405">
        <v>1</v>
      </c>
    </row>
    <row r="7406" spans="1:17" x14ac:dyDescent="0.2">
      <c r="A7406" t="s">
        <v>498</v>
      </c>
      <c r="B7406" t="s">
        <v>134</v>
      </c>
      <c r="C7406" t="s">
        <v>497</v>
      </c>
      <c r="D7406" t="s">
        <v>54</v>
      </c>
      <c r="E7406" t="s">
        <v>7093</v>
      </c>
      <c r="F7406">
        <v>0.17399999999999999</v>
      </c>
      <c r="G7406">
        <v>0.17399999999999999</v>
      </c>
      <c r="H7406">
        <v>1</v>
      </c>
      <c r="J7406" t="s">
        <v>498</v>
      </c>
      <c r="K7406" t="s">
        <v>356</v>
      </c>
      <c r="L7406" t="s">
        <v>480</v>
      </c>
      <c r="M7406" t="s">
        <v>7663</v>
      </c>
      <c r="N7406" t="s">
        <v>6317</v>
      </c>
      <c r="O7406">
        <v>0</v>
      </c>
      <c r="P7406">
        <v>0</v>
      </c>
      <c r="Q7406">
        <v>1</v>
      </c>
    </row>
    <row r="7407" spans="1:17" x14ac:dyDescent="0.2">
      <c r="A7407" t="s">
        <v>498</v>
      </c>
      <c r="B7407" t="s">
        <v>134</v>
      </c>
      <c r="C7407" t="s">
        <v>497</v>
      </c>
      <c r="D7407" t="s">
        <v>54</v>
      </c>
      <c r="E7407" t="s">
        <v>7094</v>
      </c>
      <c r="F7407">
        <v>1.7999999999999999E-2</v>
      </c>
      <c r="G7407">
        <v>1.7999999999999999E-2</v>
      </c>
      <c r="H7407">
        <v>1</v>
      </c>
      <c r="J7407" t="s">
        <v>498</v>
      </c>
      <c r="K7407" t="s">
        <v>356</v>
      </c>
      <c r="L7407" t="s">
        <v>480</v>
      </c>
      <c r="M7407" t="s">
        <v>7663</v>
      </c>
      <c r="N7407" t="s">
        <v>6318</v>
      </c>
      <c r="O7407">
        <v>0</v>
      </c>
      <c r="P7407">
        <v>0</v>
      </c>
      <c r="Q7407">
        <v>1</v>
      </c>
    </row>
    <row r="7408" spans="1:17" x14ac:dyDescent="0.2">
      <c r="A7408" t="s">
        <v>498</v>
      </c>
      <c r="B7408" t="s">
        <v>134</v>
      </c>
      <c r="C7408" t="s">
        <v>497</v>
      </c>
      <c r="D7408" t="s">
        <v>54</v>
      </c>
      <c r="E7408" t="s">
        <v>7095</v>
      </c>
      <c r="F7408">
        <v>1.7999999999999999E-2</v>
      </c>
      <c r="G7408">
        <v>1.7999999999999999E-2</v>
      </c>
      <c r="H7408">
        <v>1</v>
      </c>
      <c r="J7408" t="s">
        <v>498</v>
      </c>
      <c r="K7408" t="s">
        <v>356</v>
      </c>
      <c r="L7408" t="s">
        <v>480</v>
      </c>
      <c r="M7408" t="s">
        <v>7663</v>
      </c>
      <c r="N7408" t="s">
        <v>6319</v>
      </c>
      <c r="O7408">
        <v>0</v>
      </c>
      <c r="P7408">
        <v>0</v>
      </c>
      <c r="Q7408">
        <v>1</v>
      </c>
    </row>
    <row r="7409" spans="1:17" x14ac:dyDescent="0.2">
      <c r="A7409" t="s">
        <v>498</v>
      </c>
      <c r="B7409" t="s">
        <v>134</v>
      </c>
      <c r="C7409" t="s">
        <v>497</v>
      </c>
      <c r="D7409" t="s">
        <v>54</v>
      </c>
      <c r="E7409" t="s">
        <v>7096</v>
      </c>
      <c r="F7409">
        <v>1.7999999999999999E-2</v>
      </c>
      <c r="G7409">
        <v>1.7999999999999999E-2</v>
      </c>
      <c r="H7409">
        <v>1</v>
      </c>
      <c r="J7409" t="s">
        <v>498</v>
      </c>
      <c r="K7409" t="s">
        <v>356</v>
      </c>
      <c r="L7409" t="s">
        <v>480</v>
      </c>
      <c r="M7409" t="s">
        <v>7663</v>
      </c>
      <c r="N7409" t="s">
        <v>6320</v>
      </c>
      <c r="O7409">
        <v>0</v>
      </c>
      <c r="P7409">
        <v>0</v>
      </c>
      <c r="Q7409">
        <v>1</v>
      </c>
    </row>
    <row r="7410" spans="1:17" x14ac:dyDescent="0.2">
      <c r="A7410" t="s">
        <v>498</v>
      </c>
      <c r="B7410" t="s">
        <v>134</v>
      </c>
      <c r="C7410" t="s">
        <v>497</v>
      </c>
      <c r="D7410" t="s">
        <v>54</v>
      </c>
      <c r="E7410" t="s">
        <v>7097</v>
      </c>
      <c r="F7410">
        <v>1.7000000000000001E-2</v>
      </c>
      <c r="G7410">
        <v>1.7000000000000001E-2</v>
      </c>
      <c r="H7410">
        <v>1</v>
      </c>
      <c r="J7410" t="s">
        <v>498</v>
      </c>
      <c r="K7410" t="s">
        <v>356</v>
      </c>
      <c r="L7410" t="s">
        <v>480</v>
      </c>
      <c r="M7410" t="s">
        <v>7663</v>
      </c>
      <c r="N7410" t="s">
        <v>6321</v>
      </c>
      <c r="O7410">
        <v>0</v>
      </c>
      <c r="P7410">
        <v>0</v>
      </c>
      <c r="Q7410">
        <v>1</v>
      </c>
    </row>
    <row r="7411" spans="1:17" x14ac:dyDescent="0.2">
      <c r="A7411" t="s">
        <v>498</v>
      </c>
      <c r="B7411" t="s">
        <v>134</v>
      </c>
      <c r="C7411" t="s">
        <v>497</v>
      </c>
      <c r="D7411" t="s">
        <v>54</v>
      </c>
      <c r="E7411" t="s">
        <v>7098</v>
      </c>
      <c r="F7411">
        <v>1.7000000000000001E-2</v>
      </c>
      <c r="G7411">
        <v>1.7000000000000001E-2</v>
      </c>
      <c r="H7411">
        <v>1</v>
      </c>
      <c r="J7411" t="s">
        <v>498</v>
      </c>
      <c r="K7411" t="s">
        <v>356</v>
      </c>
      <c r="L7411" t="s">
        <v>480</v>
      </c>
      <c r="M7411" t="s">
        <v>7663</v>
      </c>
      <c r="N7411" t="s">
        <v>6322</v>
      </c>
      <c r="O7411">
        <v>0</v>
      </c>
      <c r="P7411">
        <v>0</v>
      </c>
      <c r="Q7411">
        <v>1</v>
      </c>
    </row>
    <row r="7412" spans="1:17" x14ac:dyDescent="0.2">
      <c r="A7412" t="s">
        <v>498</v>
      </c>
      <c r="B7412" t="s">
        <v>134</v>
      </c>
      <c r="C7412" t="s">
        <v>497</v>
      </c>
      <c r="D7412" t="s">
        <v>54</v>
      </c>
      <c r="E7412" t="s">
        <v>7099</v>
      </c>
      <c r="F7412">
        <v>1.7000000000000001E-2</v>
      </c>
      <c r="G7412">
        <v>1.7000000000000001E-2</v>
      </c>
      <c r="H7412">
        <v>1</v>
      </c>
      <c r="J7412" t="s">
        <v>498</v>
      </c>
      <c r="K7412" t="s">
        <v>356</v>
      </c>
      <c r="L7412" t="s">
        <v>480</v>
      </c>
      <c r="M7412" t="s">
        <v>7663</v>
      </c>
      <c r="N7412" t="s">
        <v>6323</v>
      </c>
      <c r="O7412">
        <v>0</v>
      </c>
      <c r="P7412">
        <v>0</v>
      </c>
      <c r="Q7412">
        <v>1</v>
      </c>
    </row>
    <row r="7413" spans="1:17" x14ac:dyDescent="0.2">
      <c r="A7413" t="s">
        <v>498</v>
      </c>
      <c r="B7413" t="s">
        <v>134</v>
      </c>
      <c r="C7413" t="s">
        <v>497</v>
      </c>
      <c r="D7413" t="s">
        <v>54</v>
      </c>
      <c r="E7413" t="s">
        <v>7100</v>
      </c>
      <c r="F7413">
        <v>1.7000000000000001E-2</v>
      </c>
      <c r="G7413">
        <v>1.7000000000000001E-2</v>
      </c>
      <c r="H7413">
        <v>1</v>
      </c>
      <c r="J7413" t="s">
        <v>498</v>
      </c>
      <c r="K7413" t="s">
        <v>356</v>
      </c>
      <c r="L7413" t="s">
        <v>480</v>
      </c>
      <c r="M7413" t="s">
        <v>7663</v>
      </c>
      <c r="N7413" t="s">
        <v>6324</v>
      </c>
      <c r="O7413">
        <v>0</v>
      </c>
      <c r="P7413">
        <v>0</v>
      </c>
      <c r="Q7413">
        <v>1</v>
      </c>
    </row>
    <row r="7414" spans="1:17" x14ac:dyDescent="0.2">
      <c r="A7414" t="s">
        <v>498</v>
      </c>
      <c r="B7414" t="s">
        <v>134</v>
      </c>
      <c r="C7414" t="s">
        <v>497</v>
      </c>
      <c r="D7414" t="s">
        <v>54</v>
      </c>
      <c r="E7414" t="s">
        <v>7101</v>
      </c>
      <c r="F7414">
        <v>1.7000000000000001E-2</v>
      </c>
      <c r="G7414">
        <v>1.7000000000000001E-2</v>
      </c>
      <c r="H7414">
        <v>1</v>
      </c>
      <c r="J7414" t="s">
        <v>498</v>
      </c>
      <c r="K7414" t="s">
        <v>356</v>
      </c>
      <c r="L7414" t="s">
        <v>480</v>
      </c>
      <c r="M7414" t="s">
        <v>7663</v>
      </c>
      <c r="N7414" t="s">
        <v>6325</v>
      </c>
      <c r="O7414">
        <v>0</v>
      </c>
      <c r="P7414">
        <v>0</v>
      </c>
      <c r="Q7414">
        <v>1</v>
      </c>
    </row>
    <row r="7415" spans="1:17" x14ac:dyDescent="0.2">
      <c r="A7415" t="s">
        <v>498</v>
      </c>
      <c r="B7415" t="s">
        <v>134</v>
      </c>
      <c r="C7415" t="s">
        <v>497</v>
      </c>
      <c r="D7415" t="s">
        <v>54</v>
      </c>
      <c r="E7415" t="s">
        <v>7102</v>
      </c>
      <c r="F7415">
        <v>1.7000000000000001E-2</v>
      </c>
      <c r="G7415">
        <v>1.7000000000000001E-2</v>
      </c>
      <c r="H7415">
        <v>1</v>
      </c>
      <c r="J7415" t="s">
        <v>498</v>
      </c>
      <c r="K7415" t="s">
        <v>356</v>
      </c>
      <c r="L7415" t="s">
        <v>480</v>
      </c>
      <c r="M7415" t="s">
        <v>7663</v>
      </c>
      <c r="N7415" t="s">
        <v>6326</v>
      </c>
      <c r="O7415">
        <v>0</v>
      </c>
      <c r="P7415">
        <v>0</v>
      </c>
      <c r="Q7415">
        <v>1</v>
      </c>
    </row>
    <row r="7416" spans="1:17" x14ac:dyDescent="0.2">
      <c r="A7416" t="s">
        <v>498</v>
      </c>
      <c r="B7416" t="s">
        <v>134</v>
      </c>
      <c r="C7416" t="s">
        <v>497</v>
      </c>
      <c r="D7416" t="s">
        <v>54</v>
      </c>
      <c r="E7416" t="s">
        <v>7103</v>
      </c>
      <c r="F7416">
        <v>1.7000000000000001E-2</v>
      </c>
      <c r="G7416">
        <v>1.7000000000000001E-2</v>
      </c>
      <c r="H7416">
        <v>1</v>
      </c>
      <c r="J7416" t="s">
        <v>498</v>
      </c>
      <c r="K7416" t="s">
        <v>356</v>
      </c>
      <c r="L7416" t="s">
        <v>480</v>
      </c>
      <c r="M7416" t="s">
        <v>7663</v>
      </c>
      <c r="N7416" t="s">
        <v>6327</v>
      </c>
      <c r="O7416">
        <v>0</v>
      </c>
      <c r="P7416">
        <v>0</v>
      </c>
      <c r="Q7416">
        <v>1</v>
      </c>
    </row>
    <row r="7417" spans="1:17" x14ac:dyDescent="0.2">
      <c r="A7417" t="s">
        <v>498</v>
      </c>
      <c r="B7417" t="s">
        <v>134</v>
      </c>
      <c r="C7417" t="s">
        <v>497</v>
      </c>
      <c r="D7417" t="s">
        <v>54</v>
      </c>
      <c r="E7417" t="s">
        <v>7104</v>
      </c>
      <c r="F7417">
        <v>1.7999999999999999E-2</v>
      </c>
      <c r="G7417">
        <v>1.7999999999999999E-2</v>
      </c>
      <c r="H7417">
        <v>1</v>
      </c>
      <c r="J7417" t="s">
        <v>498</v>
      </c>
      <c r="K7417" t="s">
        <v>356</v>
      </c>
      <c r="L7417" t="s">
        <v>480</v>
      </c>
      <c r="M7417" t="s">
        <v>7663</v>
      </c>
      <c r="N7417" t="s">
        <v>6328</v>
      </c>
      <c r="O7417">
        <v>0</v>
      </c>
      <c r="P7417">
        <v>0</v>
      </c>
      <c r="Q7417">
        <v>1</v>
      </c>
    </row>
    <row r="7418" spans="1:17" x14ac:dyDescent="0.2">
      <c r="A7418" t="s">
        <v>498</v>
      </c>
      <c r="B7418" t="s">
        <v>134</v>
      </c>
      <c r="C7418" t="s">
        <v>497</v>
      </c>
      <c r="D7418" t="s">
        <v>54</v>
      </c>
      <c r="E7418" t="s">
        <v>7105</v>
      </c>
      <c r="F7418">
        <v>1.9E-2</v>
      </c>
      <c r="G7418">
        <v>1.9E-2</v>
      </c>
      <c r="H7418">
        <v>1</v>
      </c>
      <c r="J7418" t="s">
        <v>498</v>
      </c>
      <c r="K7418" t="s">
        <v>356</v>
      </c>
      <c r="L7418" t="s">
        <v>480</v>
      </c>
      <c r="M7418" t="s">
        <v>7663</v>
      </c>
      <c r="N7418" t="s">
        <v>6329</v>
      </c>
      <c r="O7418">
        <v>0</v>
      </c>
      <c r="P7418">
        <v>0</v>
      </c>
      <c r="Q7418">
        <v>1</v>
      </c>
    </row>
    <row r="7419" spans="1:17" x14ac:dyDescent="0.2">
      <c r="A7419" t="s">
        <v>498</v>
      </c>
      <c r="B7419" t="s">
        <v>134</v>
      </c>
      <c r="C7419" t="s">
        <v>497</v>
      </c>
      <c r="D7419" t="s">
        <v>54</v>
      </c>
      <c r="E7419" t="s">
        <v>7106</v>
      </c>
      <c r="F7419">
        <v>0.14199999999999999</v>
      </c>
      <c r="G7419">
        <v>0.14199999999999999</v>
      </c>
      <c r="H7419">
        <v>1</v>
      </c>
      <c r="J7419" t="s">
        <v>498</v>
      </c>
      <c r="K7419" t="s">
        <v>356</v>
      </c>
      <c r="L7419" t="s">
        <v>480</v>
      </c>
      <c r="M7419" t="s">
        <v>7663</v>
      </c>
      <c r="N7419" t="s">
        <v>6330</v>
      </c>
      <c r="O7419">
        <v>0</v>
      </c>
      <c r="P7419">
        <v>0</v>
      </c>
      <c r="Q7419">
        <v>1</v>
      </c>
    </row>
    <row r="7420" spans="1:17" x14ac:dyDescent="0.2">
      <c r="A7420" t="s">
        <v>498</v>
      </c>
      <c r="B7420" t="s">
        <v>134</v>
      </c>
      <c r="C7420" t="s">
        <v>497</v>
      </c>
      <c r="D7420" t="s">
        <v>54</v>
      </c>
      <c r="E7420" t="s">
        <v>7107</v>
      </c>
      <c r="F7420">
        <v>0.02</v>
      </c>
      <c r="G7420">
        <v>0.02</v>
      </c>
      <c r="H7420">
        <v>1</v>
      </c>
      <c r="J7420" t="s">
        <v>498</v>
      </c>
      <c r="K7420" t="s">
        <v>356</v>
      </c>
      <c r="L7420" t="s">
        <v>480</v>
      </c>
      <c r="M7420" t="s">
        <v>7663</v>
      </c>
      <c r="N7420" t="s">
        <v>6331</v>
      </c>
      <c r="O7420">
        <v>0</v>
      </c>
      <c r="P7420">
        <v>0</v>
      </c>
      <c r="Q7420">
        <v>1</v>
      </c>
    </row>
    <row r="7421" spans="1:17" x14ac:dyDescent="0.2">
      <c r="A7421" t="s">
        <v>498</v>
      </c>
      <c r="B7421" t="s">
        <v>134</v>
      </c>
      <c r="C7421" t="s">
        <v>497</v>
      </c>
      <c r="D7421" t="s">
        <v>54</v>
      </c>
      <c r="E7421" t="s">
        <v>7108</v>
      </c>
      <c r="F7421">
        <v>1.9E-2</v>
      </c>
      <c r="G7421">
        <v>1.9E-2</v>
      </c>
      <c r="H7421">
        <v>1</v>
      </c>
      <c r="J7421" t="s">
        <v>498</v>
      </c>
      <c r="K7421" t="s">
        <v>356</v>
      </c>
      <c r="L7421" t="s">
        <v>480</v>
      </c>
      <c r="M7421" t="s">
        <v>7663</v>
      </c>
      <c r="N7421" t="s">
        <v>6332</v>
      </c>
      <c r="O7421">
        <v>0</v>
      </c>
      <c r="P7421">
        <v>0</v>
      </c>
      <c r="Q7421">
        <v>1</v>
      </c>
    </row>
    <row r="7422" spans="1:17" x14ac:dyDescent="0.2">
      <c r="A7422" t="s">
        <v>498</v>
      </c>
      <c r="B7422" t="s">
        <v>134</v>
      </c>
      <c r="C7422" t="s">
        <v>497</v>
      </c>
      <c r="D7422" t="s">
        <v>54</v>
      </c>
      <c r="E7422" t="s">
        <v>7109</v>
      </c>
      <c r="F7422">
        <v>0.02</v>
      </c>
      <c r="G7422">
        <v>0.02</v>
      </c>
      <c r="H7422">
        <v>1</v>
      </c>
      <c r="J7422" t="s">
        <v>498</v>
      </c>
      <c r="K7422" t="s">
        <v>356</v>
      </c>
      <c r="L7422" t="s">
        <v>480</v>
      </c>
      <c r="M7422" t="s">
        <v>7663</v>
      </c>
      <c r="N7422" t="s">
        <v>6333</v>
      </c>
      <c r="O7422">
        <v>0</v>
      </c>
      <c r="P7422">
        <v>0</v>
      </c>
      <c r="Q7422">
        <v>1</v>
      </c>
    </row>
    <row r="7423" spans="1:17" x14ac:dyDescent="0.2">
      <c r="A7423" t="s">
        <v>498</v>
      </c>
      <c r="B7423" t="s">
        <v>134</v>
      </c>
      <c r="C7423" t="s">
        <v>497</v>
      </c>
      <c r="D7423" t="s">
        <v>54</v>
      </c>
      <c r="E7423" t="s">
        <v>7110</v>
      </c>
      <c r="F7423">
        <v>1.9E-2</v>
      </c>
      <c r="G7423">
        <v>1.9E-2</v>
      </c>
      <c r="H7423">
        <v>1</v>
      </c>
      <c r="J7423" t="s">
        <v>498</v>
      </c>
      <c r="K7423" t="s">
        <v>356</v>
      </c>
      <c r="L7423" t="s">
        <v>480</v>
      </c>
      <c r="M7423" t="s">
        <v>7663</v>
      </c>
      <c r="N7423" t="s">
        <v>6334</v>
      </c>
      <c r="O7423">
        <v>0</v>
      </c>
      <c r="P7423">
        <v>0</v>
      </c>
      <c r="Q7423">
        <v>1</v>
      </c>
    </row>
    <row r="7424" spans="1:17" x14ac:dyDescent="0.2">
      <c r="A7424" t="s">
        <v>498</v>
      </c>
      <c r="B7424" t="s">
        <v>134</v>
      </c>
      <c r="C7424" t="s">
        <v>497</v>
      </c>
      <c r="D7424" t="s">
        <v>54</v>
      </c>
      <c r="E7424" t="s">
        <v>7111</v>
      </c>
      <c r="F7424">
        <v>1.9E-2</v>
      </c>
      <c r="G7424">
        <v>1.9E-2</v>
      </c>
      <c r="H7424">
        <v>1</v>
      </c>
      <c r="J7424" t="s">
        <v>498</v>
      </c>
      <c r="K7424" t="s">
        <v>356</v>
      </c>
      <c r="L7424" t="s">
        <v>480</v>
      </c>
      <c r="M7424" t="s">
        <v>7663</v>
      </c>
      <c r="N7424" t="s">
        <v>6335</v>
      </c>
      <c r="O7424">
        <v>0</v>
      </c>
      <c r="P7424">
        <v>0</v>
      </c>
      <c r="Q7424">
        <v>1</v>
      </c>
    </row>
    <row r="7425" spans="1:17" x14ac:dyDescent="0.2">
      <c r="A7425" t="s">
        <v>498</v>
      </c>
      <c r="B7425" t="s">
        <v>134</v>
      </c>
      <c r="C7425" t="s">
        <v>497</v>
      </c>
      <c r="D7425" t="s">
        <v>54</v>
      </c>
      <c r="E7425" t="s">
        <v>7112</v>
      </c>
      <c r="F7425">
        <v>1.9E-2</v>
      </c>
      <c r="G7425">
        <v>1.9E-2</v>
      </c>
      <c r="H7425">
        <v>1</v>
      </c>
      <c r="J7425" t="s">
        <v>498</v>
      </c>
      <c r="K7425" t="s">
        <v>356</v>
      </c>
      <c r="L7425" t="s">
        <v>480</v>
      </c>
      <c r="M7425" t="s">
        <v>7663</v>
      </c>
      <c r="N7425" t="s">
        <v>6336</v>
      </c>
      <c r="O7425">
        <v>0</v>
      </c>
      <c r="P7425">
        <v>0</v>
      </c>
      <c r="Q7425">
        <v>1</v>
      </c>
    </row>
    <row r="7426" spans="1:17" x14ac:dyDescent="0.2">
      <c r="A7426" t="s">
        <v>498</v>
      </c>
      <c r="B7426" t="s">
        <v>134</v>
      </c>
      <c r="C7426" t="s">
        <v>497</v>
      </c>
      <c r="D7426" t="s">
        <v>54</v>
      </c>
      <c r="E7426" t="s">
        <v>7113</v>
      </c>
      <c r="F7426">
        <v>1.9E-2</v>
      </c>
      <c r="G7426">
        <v>1.9E-2</v>
      </c>
      <c r="H7426">
        <v>1</v>
      </c>
      <c r="J7426" t="s">
        <v>498</v>
      </c>
      <c r="K7426" t="s">
        <v>356</v>
      </c>
      <c r="L7426" t="s">
        <v>480</v>
      </c>
      <c r="M7426" t="s">
        <v>7663</v>
      </c>
      <c r="N7426" t="s">
        <v>6337</v>
      </c>
      <c r="O7426">
        <v>0</v>
      </c>
      <c r="P7426">
        <v>0</v>
      </c>
      <c r="Q7426">
        <v>1</v>
      </c>
    </row>
    <row r="7427" spans="1:17" x14ac:dyDescent="0.2">
      <c r="A7427" t="s">
        <v>498</v>
      </c>
      <c r="B7427" t="s">
        <v>134</v>
      </c>
      <c r="C7427" t="s">
        <v>497</v>
      </c>
      <c r="D7427" t="s">
        <v>54</v>
      </c>
      <c r="E7427" t="s">
        <v>7114</v>
      </c>
      <c r="F7427">
        <v>1.9E-2</v>
      </c>
      <c r="G7427">
        <v>1.9E-2</v>
      </c>
      <c r="H7427">
        <v>1</v>
      </c>
      <c r="J7427" t="s">
        <v>498</v>
      </c>
      <c r="K7427" t="s">
        <v>356</v>
      </c>
      <c r="L7427" t="s">
        <v>480</v>
      </c>
      <c r="M7427" t="s">
        <v>7663</v>
      </c>
      <c r="N7427" t="s">
        <v>6338</v>
      </c>
      <c r="O7427">
        <v>0</v>
      </c>
      <c r="P7427">
        <v>0</v>
      </c>
      <c r="Q7427">
        <v>1</v>
      </c>
    </row>
    <row r="7428" spans="1:17" x14ac:dyDescent="0.2">
      <c r="A7428" t="s">
        <v>498</v>
      </c>
      <c r="B7428" t="s">
        <v>134</v>
      </c>
      <c r="C7428" t="s">
        <v>497</v>
      </c>
      <c r="D7428" t="s">
        <v>54</v>
      </c>
      <c r="E7428" t="s">
        <v>7115</v>
      </c>
      <c r="F7428">
        <v>0.02</v>
      </c>
      <c r="G7428">
        <v>0.02</v>
      </c>
      <c r="H7428">
        <v>1</v>
      </c>
      <c r="J7428" t="s">
        <v>498</v>
      </c>
      <c r="K7428" t="s">
        <v>356</v>
      </c>
      <c r="L7428" t="s">
        <v>480</v>
      </c>
      <c r="M7428" t="s">
        <v>7663</v>
      </c>
      <c r="N7428" t="s">
        <v>6339</v>
      </c>
      <c r="O7428">
        <v>0</v>
      </c>
      <c r="P7428">
        <v>0</v>
      </c>
      <c r="Q7428">
        <v>1</v>
      </c>
    </row>
    <row r="7429" spans="1:17" x14ac:dyDescent="0.2">
      <c r="A7429" t="s">
        <v>498</v>
      </c>
      <c r="B7429" t="s">
        <v>134</v>
      </c>
      <c r="C7429" t="s">
        <v>497</v>
      </c>
      <c r="D7429" t="s">
        <v>54</v>
      </c>
      <c r="E7429" t="s">
        <v>7116</v>
      </c>
      <c r="F7429">
        <v>0.02</v>
      </c>
      <c r="G7429">
        <v>0.02</v>
      </c>
      <c r="H7429">
        <v>1</v>
      </c>
      <c r="J7429" t="s">
        <v>498</v>
      </c>
      <c r="K7429" t="s">
        <v>356</v>
      </c>
      <c r="L7429" t="s">
        <v>480</v>
      </c>
      <c r="M7429" t="s">
        <v>7663</v>
      </c>
      <c r="N7429" t="s">
        <v>6340</v>
      </c>
      <c r="O7429">
        <v>0</v>
      </c>
      <c r="P7429">
        <v>0</v>
      </c>
      <c r="Q7429">
        <v>1</v>
      </c>
    </row>
    <row r="7430" spans="1:17" x14ac:dyDescent="0.2">
      <c r="A7430" t="s">
        <v>498</v>
      </c>
      <c r="B7430" t="s">
        <v>134</v>
      </c>
      <c r="C7430" t="s">
        <v>497</v>
      </c>
      <c r="D7430" t="s">
        <v>54</v>
      </c>
      <c r="E7430" t="s">
        <v>7117</v>
      </c>
      <c r="F7430">
        <v>0.17299999999999999</v>
      </c>
      <c r="G7430">
        <v>0.17299999999999999</v>
      </c>
      <c r="H7430">
        <v>1</v>
      </c>
      <c r="J7430" t="s">
        <v>498</v>
      </c>
      <c r="K7430" t="s">
        <v>356</v>
      </c>
      <c r="L7430" t="s">
        <v>480</v>
      </c>
      <c r="M7430" t="s">
        <v>7663</v>
      </c>
      <c r="N7430" t="s">
        <v>6341</v>
      </c>
      <c r="O7430">
        <v>0</v>
      </c>
      <c r="P7430">
        <v>0</v>
      </c>
      <c r="Q7430">
        <v>1</v>
      </c>
    </row>
    <row r="7431" spans="1:17" x14ac:dyDescent="0.2">
      <c r="A7431" t="s">
        <v>498</v>
      </c>
      <c r="B7431" t="s">
        <v>134</v>
      </c>
      <c r="C7431" t="s">
        <v>497</v>
      </c>
      <c r="D7431" t="s">
        <v>54</v>
      </c>
      <c r="E7431" t="s">
        <v>7118</v>
      </c>
      <c r="F7431">
        <v>1.9E-2</v>
      </c>
      <c r="G7431">
        <v>1.9E-2</v>
      </c>
      <c r="H7431">
        <v>1</v>
      </c>
      <c r="J7431" t="s">
        <v>498</v>
      </c>
      <c r="K7431" t="s">
        <v>356</v>
      </c>
      <c r="L7431" t="s">
        <v>480</v>
      </c>
      <c r="M7431" t="s">
        <v>7663</v>
      </c>
      <c r="N7431" t="s">
        <v>6342</v>
      </c>
      <c r="O7431">
        <v>0</v>
      </c>
      <c r="P7431">
        <v>0</v>
      </c>
      <c r="Q7431">
        <v>1</v>
      </c>
    </row>
    <row r="7432" spans="1:17" x14ac:dyDescent="0.2">
      <c r="A7432" t="s">
        <v>498</v>
      </c>
      <c r="B7432" t="s">
        <v>134</v>
      </c>
      <c r="C7432" t="s">
        <v>497</v>
      </c>
      <c r="D7432" t="s">
        <v>54</v>
      </c>
      <c r="E7432" t="s">
        <v>7119</v>
      </c>
      <c r="F7432">
        <v>1.9E-2</v>
      </c>
      <c r="G7432">
        <v>1.9E-2</v>
      </c>
      <c r="H7432">
        <v>1</v>
      </c>
      <c r="J7432" t="s">
        <v>498</v>
      </c>
      <c r="K7432" t="s">
        <v>356</v>
      </c>
      <c r="L7432" t="s">
        <v>480</v>
      </c>
      <c r="M7432" t="s">
        <v>7663</v>
      </c>
      <c r="N7432" t="s">
        <v>6343</v>
      </c>
      <c r="O7432">
        <v>0</v>
      </c>
      <c r="P7432">
        <v>0</v>
      </c>
      <c r="Q7432">
        <v>1</v>
      </c>
    </row>
    <row r="7433" spans="1:17" x14ac:dyDescent="0.2">
      <c r="A7433" t="s">
        <v>498</v>
      </c>
      <c r="B7433" t="s">
        <v>134</v>
      </c>
      <c r="C7433" t="s">
        <v>497</v>
      </c>
      <c r="D7433" t="s">
        <v>54</v>
      </c>
      <c r="E7433" t="s">
        <v>7120</v>
      </c>
      <c r="F7433">
        <v>1.7999999999999999E-2</v>
      </c>
      <c r="G7433">
        <v>1.7999999999999999E-2</v>
      </c>
      <c r="H7433">
        <v>1</v>
      </c>
      <c r="J7433" t="s">
        <v>498</v>
      </c>
      <c r="K7433" t="s">
        <v>356</v>
      </c>
      <c r="L7433" t="s">
        <v>480</v>
      </c>
      <c r="M7433" t="s">
        <v>7663</v>
      </c>
      <c r="N7433" t="s">
        <v>6344</v>
      </c>
      <c r="O7433">
        <v>0</v>
      </c>
      <c r="P7433">
        <v>0</v>
      </c>
      <c r="Q7433">
        <v>1</v>
      </c>
    </row>
    <row r="7434" spans="1:17" x14ac:dyDescent="0.2">
      <c r="A7434" t="s">
        <v>498</v>
      </c>
      <c r="B7434" t="s">
        <v>134</v>
      </c>
      <c r="C7434" t="s">
        <v>497</v>
      </c>
      <c r="D7434" t="s">
        <v>54</v>
      </c>
      <c r="E7434" t="s">
        <v>7121</v>
      </c>
      <c r="F7434">
        <v>1.7999999999999999E-2</v>
      </c>
      <c r="G7434">
        <v>1.7999999999999999E-2</v>
      </c>
      <c r="H7434">
        <v>1</v>
      </c>
      <c r="J7434" t="s">
        <v>498</v>
      </c>
      <c r="K7434" t="s">
        <v>356</v>
      </c>
      <c r="L7434" t="s">
        <v>480</v>
      </c>
      <c r="M7434" t="s">
        <v>7663</v>
      </c>
      <c r="N7434" t="s">
        <v>6345</v>
      </c>
      <c r="O7434">
        <v>0</v>
      </c>
      <c r="P7434">
        <v>0</v>
      </c>
      <c r="Q7434">
        <v>1</v>
      </c>
    </row>
    <row r="7435" spans="1:17" x14ac:dyDescent="0.2">
      <c r="A7435" t="s">
        <v>498</v>
      </c>
      <c r="B7435" t="s">
        <v>134</v>
      </c>
      <c r="C7435" t="s">
        <v>497</v>
      </c>
      <c r="D7435" t="s">
        <v>54</v>
      </c>
      <c r="E7435" t="s">
        <v>7122</v>
      </c>
      <c r="F7435">
        <v>1.7999999999999999E-2</v>
      </c>
      <c r="G7435">
        <v>1.7999999999999999E-2</v>
      </c>
      <c r="H7435">
        <v>1</v>
      </c>
      <c r="J7435" t="s">
        <v>498</v>
      </c>
      <c r="K7435" t="s">
        <v>356</v>
      </c>
      <c r="L7435" t="s">
        <v>480</v>
      </c>
      <c r="M7435" t="s">
        <v>7663</v>
      </c>
      <c r="N7435" t="s">
        <v>6346</v>
      </c>
      <c r="O7435">
        <v>0</v>
      </c>
      <c r="P7435">
        <v>0</v>
      </c>
      <c r="Q7435">
        <v>1</v>
      </c>
    </row>
    <row r="7436" spans="1:17" x14ac:dyDescent="0.2">
      <c r="A7436" t="s">
        <v>498</v>
      </c>
      <c r="B7436" t="s">
        <v>134</v>
      </c>
      <c r="C7436" t="s">
        <v>497</v>
      </c>
      <c r="D7436" t="s">
        <v>54</v>
      </c>
      <c r="E7436" t="s">
        <v>7123</v>
      </c>
      <c r="F7436">
        <v>1.7999999999999999E-2</v>
      </c>
      <c r="G7436">
        <v>1.7999999999999999E-2</v>
      </c>
      <c r="H7436">
        <v>1</v>
      </c>
      <c r="J7436" t="s">
        <v>498</v>
      </c>
      <c r="K7436" t="s">
        <v>356</v>
      </c>
      <c r="L7436" t="s">
        <v>480</v>
      </c>
      <c r="M7436" t="s">
        <v>7663</v>
      </c>
      <c r="N7436" t="s">
        <v>6347</v>
      </c>
      <c r="O7436">
        <v>0</v>
      </c>
      <c r="P7436">
        <v>0</v>
      </c>
      <c r="Q7436">
        <v>1</v>
      </c>
    </row>
    <row r="7437" spans="1:17" x14ac:dyDescent="0.2">
      <c r="A7437" t="s">
        <v>498</v>
      </c>
      <c r="B7437" t="s">
        <v>134</v>
      </c>
      <c r="C7437" t="s">
        <v>497</v>
      </c>
      <c r="D7437" t="s">
        <v>54</v>
      </c>
      <c r="E7437" t="s">
        <v>7124</v>
      </c>
      <c r="F7437">
        <v>1.7999999999999999E-2</v>
      </c>
      <c r="G7437">
        <v>1.7999999999999999E-2</v>
      </c>
      <c r="H7437">
        <v>1</v>
      </c>
      <c r="J7437" t="s">
        <v>498</v>
      </c>
      <c r="K7437" t="s">
        <v>356</v>
      </c>
      <c r="L7437" t="s">
        <v>480</v>
      </c>
      <c r="M7437" t="s">
        <v>7663</v>
      </c>
      <c r="N7437" t="s">
        <v>6348</v>
      </c>
      <c r="O7437">
        <v>0</v>
      </c>
      <c r="P7437">
        <v>0</v>
      </c>
      <c r="Q7437">
        <v>1</v>
      </c>
    </row>
    <row r="7438" spans="1:17" x14ac:dyDescent="0.2">
      <c r="A7438" t="s">
        <v>498</v>
      </c>
      <c r="B7438" t="s">
        <v>134</v>
      </c>
      <c r="C7438" t="s">
        <v>497</v>
      </c>
      <c r="D7438" t="s">
        <v>54</v>
      </c>
      <c r="E7438" t="s">
        <v>7125</v>
      </c>
      <c r="F7438">
        <v>1.7999999999999999E-2</v>
      </c>
      <c r="G7438">
        <v>1.7999999999999999E-2</v>
      </c>
      <c r="H7438">
        <v>1</v>
      </c>
      <c r="J7438" t="s">
        <v>498</v>
      </c>
      <c r="K7438" t="s">
        <v>356</v>
      </c>
      <c r="L7438" t="s">
        <v>480</v>
      </c>
      <c r="M7438" t="s">
        <v>7663</v>
      </c>
      <c r="N7438" t="s">
        <v>6349</v>
      </c>
      <c r="O7438">
        <v>0</v>
      </c>
      <c r="P7438">
        <v>0</v>
      </c>
      <c r="Q7438">
        <v>1</v>
      </c>
    </row>
    <row r="7439" spans="1:17" x14ac:dyDescent="0.2">
      <c r="A7439" t="s">
        <v>498</v>
      </c>
      <c r="B7439" t="s">
        <v>134</v>
      </c>
      <c r="C7439" t="s">
        <v>497</v>
      </c>
      <c r="D7439" t="s">
        <v>54</v>
      </c>
      <c r="E7439" t="s">
        <v>7126</v>
      </c>
      <c r="F7439">
        <v>1.7999999999999999E-2</v>
      </c>
      <c r="G7439">
        <v>1.7999999999999999E-2</v>
      </c>
      <c r="H7439">
        <v>1</v>
      </c>
      <c r="J7439" t="s">
        <v>498</v>
      </c>
      <c r="K7439" t="s">
        <v>356</v>
      </c>
      <c r="L7439" t="s">
        <v>480</v>
      </c>
      <c r="M7439" t="s">
        <v>7663</v>
      </c>
      <c r="N7439" t="s">
        <v>6350</v>
      </c>
      <c r="O7439">
        <v>0</v>
      </c>
      <c r="P7439">
        <v>0</v>
      </c>
      <c r="Q7439">
        <v>1</v>
      </c>
    </row>
    <row r="7440" spans="1:17" x14ac:dyDescent="0.2">
      <c r="A7440" t="s">
        <v>498</v>
      </c>
      <c r="B7440" t="s">
        <v>134</v>
      </c>
      <c r="C7440" t="s">
        <v>497</v>
      </c>
      <c r="D7440" t="s">
        <v>54</v>
      </c>
      <c r="E7440" t="s">
        <v>7127</v>
      </c>
      <c r="F7440">
        <v>1.7999999999999999E-2</v>
      </c>
      <c r="G7440">
        <v>1.7999999999999999E-2</v>
      </c>
      <c r="H7440">
        <v>1</v>
      </c>
      <c r="J7440" t="s">
        <v>498</v>
      </c>
      <c r="K7440" t="s">
        <v>356</v>
      </c>
      <c r="L7440" t="s">
        <v>480</v>
      </c>
      <c r="M7440" t="s">
        <v>7663</v>
      </c>
      <c r="N7440" t="s">
        <v>6351</v>
      </c>
      <c r="O7440">
        <v>0</v>
      </c>
      <c r="P7440">
        <v>0</v>
      </c>
      <c r="Q7440">
        <v>1</v>
      </c>
    </row>
    <row r="7441" spans="1:17" x14ac:dyDescent="0.2">
      <c r="A7441" t="s">
        <v>498</v>
      </c>
      <c r="B7441" t="s">
        <v>134</v>
      </c>
      <c r="C7441" t="s">
        <v>497</v>
      </c>
      <c r="D7441" t="s">
        <v>54</v>
      </c>
      <c r="E7441" t="s">
        <v>7128</v>
      </c>
      <c r="F7441">
        <v>1.7999999999999999E-2</v>
      </c>
      <c r="G7441">
        <v>1.7999999999999999E-2</v>
      </c>
      <c r="H7441">
        <v>1</v>
      </c>
      <c r="J7441" t="s">
        <v>498</v>
      </c>
      <c r="K7441" t="s">
        <v>356</v>
      </c>
      <c r="L7441" t="s">
        <v>480</v>
      </c>
      <c r="M7441" t="s">
        <v>7663</v>
      </c>
      <c r="N7441" t="s">
        <v>6352</v>
      </c>
      <c r="O7441">
        <v>0</v>
      </c>
      <c r="P7441">
        <v>0</v>
      </c>
      <c r="Q7441">
        <v>1</v>
      </c>
    </row>
    <row r="7442" spans="1:17" x14ac:dyDescent="0.2">
      <c r="A7442" t="s">
        <v>498</v>
      </c>
      <c r="B7442" t="s">
        <v>134</v>
      </c>
      <c r="C7442" t="s">
        <v>497</v>
      </c>
      <c r="D7442" t="s">
        <v>54</v>
      </c>
      <c r="E7442" t="s">
        <v>7129</v>
      </c>
      <c r="F7442">
        <v>1.9E-2</v>
      </c>
      <c r="G7442">
        <v>1.9E-2</v>
      </c>
      <c r="H7442">
        <v>1</v>
      </c>
      <c r="J7442" t="s">
        <v>498</v>
      </c>
      <c r="K7442" t="s">
        <v>356</v>
      </c>
      <c r="L7442" t="s">
        <v>480</v>
      </c>
      <c r="M7442" t="s">
        <v>7663</v>
      </c>
      <c r="N7442" t="s">
        <v>6353</v>
      </c>
      <c r="O7442">
        <v>0</v>
      </c>
      <c r="P7442">
        <v>0</v>
      </c>
      <c r="Q7442">
        <v>1</v>
      </c>
    </row>
    <row r="7443" spans="1:17" x14ac:dyDescent="0.2">
      <c r="A7443" t="s">
        <v>498</v>
      </c>
      <c r="B7443" t="s">
        <v>134</v>
      </c>
      <c r="C7443" t="s">
        <v>497</v>
      </c>
      <c r="D7443" t="s">
        <v>54</v>
      </c>
      <c r="E7443" t="s">
        <v>7130</v>
      </c>
      <c r="F7443">
        <v>7.5999999999999998E-2</v>
      </c>
      <c r="G7443">
        <v>7.5999999999999998E-2</v>
      </c>
      <c r="H7443">
        <v>1</v>
      </c>
      <c r="J7443" t="s">
        <v>498</v>
      </c>
      <c r="K7443" t="s">
        <v>356</v>
      </c>
      <c r="L7443" t="s">
        <v>480</v>
      </c>
      <c r="M7443" t="s">
        <v>7663</v>
      </c>
      <c r="N7443" t="s">
        <v>6354</v>
      </c>
      <c r="O7443">
        <v>0</v>
      </c>
      <c r="P7443">
        <v>0</v>
      </c>
      <c r="Q7443">
        <v>1</v>
      </c>
    </row>
    <row r="7444" spans="1:17" x14ac:dyDescent="0.2">
      <c r="A7444" t="s">
        <v>498</v>
      </c>
      <c r="B7444" t="s">
        <v>134</v>
      </c>
      <c r="C7444" t="s">
        <v>497</v>
      </c>
      <c r="D7444" t="s">
        <v>54</v>
      </c>
      <c r="E7444" t="s">
        <v>7131</v>
      </c>
      <c r="F7444">
        <v>0.02</v>
      </c>
      <c r="G7444">
        <v>0.02</v>
      </c>
      <c r="H7444">
        <v>1</v>
      </c>
      <c r="J7444" t="s">
        <v>498</v>
      </c>
      <c r="K7444" t="s">
        <v>356</v>
      </c>
      <c r="L7444" t="s">
        <v>480</v>
      </c>
      <c r="M7444" t="s">
        <v>7663</v>
      </c>
      <c r="N7444" t="s">
        <v>6355</v>
      </c>
      <c r="O7444">
        <v>0</v>
      </c>
      <c r="P7444">
        <v>0</v>
      </c>
      <c r="Q7444">
        <v>1</v>
      </c>
    </row>
    <row r="7445" spans="1:17" x14ac:dyDescent="0.2">
      <c r="A7445" t="s">
        <v>498</v>
      </c>
      <c r="B7445" t="s">
        <v>134</v>
      </c>
      <c r="C7445" t="s">
        <v>497</v>
      </c>
      <c r="D7445" t="s">
        <v>54</v>
      </c>
      <c r="E7445" t="s">
        <v>7132</v>
      </c>
      <c r="F7445">
        <v>0.02</v>
      </c>
      <c r="G7445">
        <v>0.02</v>
      </c>
      <c r="H7445">
        <v>1</v>
      </c>
      <c r="J7445" t="s">
        <v>498</v>
      </c>
      <c r="K7445" t="s">
        <v>356</v>
      </c>
      <c r="L7445" t="s">
        <v>480</v>
      </c>
      <c r="M7445" t="s">
        <v>7663</v>
      </c>
      <c r="N7445" t="s">
        <v>6356</v>
      </c>
      <c r="O7445">
        <v>0</v>
      </c>
      <c r="P7445">
        <v>1E-3</v>
      </c>
      <c r="Q7445">
        <v>1</v>
      </c>
    </row>
    <row r="7446" spans="1:17" x14ac:dyDescent="0.2">
      <c r="A7446" t="s">
        <v>498</v>
      </c>
      <c r="B7446" t="s">
        <v>134</v>
      </c>
      <c r="C7446" t="s">
        <v>497</v>
      </c>
      <c r="D7446" t="s">
        <v>54</v>
      </c>
      <c r="E7446" t="s">
        <v>7133</v>
      </c>
      <c r="F7446">
        <v>0.02</v>
      </c>
      <c r="G7446">
        <v>0.02</v>
      </c>
      <c r="H7446">
        <v>1</v>
      </c>
      <c r="J7446" t="s">
        <v>498</v>
      </c>
      <c r="K7446" t="s">
        <v>356</v>
      </c>
      <c r="L7446" t="s">
        <v>480</v>
      </c>
      <c r="M7446" t="s">
        <v>7663</v>
      </c>
      <c r="N7446" t="s">
        <v>6357</v>
      </c>
      <c r="O7446">
        <v>0</v>
      </c>
      <c r="P7446">
        <v>0</v>
      </c>
      <c r="Q7446">
        <v>1</v>
      </c>
    </row>
    <row r="7447" spans="1:17" x14ac:dyDescent="0.2">
      <c r="A7447" t="s">
        <v>498</v>
      </c>
      <c r="B7447" t="s">
        <v>134</v>
      </c>
      <c r="C7447" t="s">
        <v>497</v>
      </c>
      <c r="D7447" t="s">
        <v>54</v>
      </c>
      <c r="E7447" t="s">
        <v>7134</v>
      </c>
      <c r="F7447">
        <v>0.02</v>
      </c>
      <c r="G7447">
        <v>0.02</v>
      </c>
      <c r="H7447">
        <v>1</v>
      </c>
      <c r="J7447" t="s">
        <v>498</v>
      </c>
      <c r="K7447" t="s">
        <v>356</v>
      </c>
      <c r="L7447" t="s">
        <v>480</v>
      </c>
      <c r="M7447" t="s">
        <v>7663</v>
      </c>
      <c r="N7447" t="s">
        <v>6358</v>
      </c>
      <c r="O7447">
        <v>0</v>
      </c>
      <c r="P7447">
        <v>0</v>
      </c>
      <c r="Q7447">
        <v>1</v>
      </c>
    </row>
    <row r="7448" spans="1:17" x14ac:dyDescent="0.2">
      <c r="A7448" t="s">
        <v>498</v>
      </c>
      <c r="B7448" t="s">
        <v>134</v>
      </c>
      <c r="C7448" t="s">
        <v>497</v>
      </c>
      <c r="D7448" t="s">
        <v>54</v>
      </c>
      <c r="E7448" t="s">
        <v>7135</v>
      </c>
      <c r="F7448">
        <v>1.9E-2</v>
      </c>
      <c r="G7448">
        <v>1.9E-2</v>
      </c>
      <c r="H7448">
        <v>1</v>
      </c>
      <c r="J7448" t="s">
        <v>498</v>
      </c>
      <c r="K7448" t="s">
        <v>356</v>
      </c>
      <c r="L7448" t="s">
        <v>480</v>
      </c>
      <c r="M7448" t="s">
        <v>7663</v>
      </c>
      <c r="N7448" t="s">
        <v>6359</v>
      </c>
      <c r="O7448">
        <v>0</v>
      </c>
      <c r="P7448">
        <v>0</v>
      </c>
      <c r="Q7448">
        <v>1</v>
      </c>
    </row>
    <row r="7449" spans="1:17" x14ac:dyDescent="0.2">
      <c r="A7449" t="s">
        <v>498</v>
      </c>
      <c r="B7449" t="s">
        <v>134</v>
      </c>
      <c r="C7449" t="s">
        <v>497</v>
      </c>
      <c r="D7449" t="s">
        <v>54</v>
      </c>
      <c r="E7449" t="s">
        <v>7136</v>
      </c>
      <c r="F7449">
        <v>1.9E-2</v>
      </c>
      <c r="G7449">
        <v>1.9E-2</v>
      </c>
      <c r="H7449">
        <v>1</v>
      </c>
      <c r="J7449" t="s">
        <v>498</v>
      </c>
      <c r="K7449" t="s">
        <v>356</v>
      </c>
      <c r="L7449" t="s">
        <v>480</v>
      </c>
      <c r="M7449" t="s">
        <v>7663</v>
      </c>
      <c r="N7449" t="s">
        <v>6360</v>
      </c>
      <c r="O7449">
        <v>0</v>
      </c>
      <c r="P7449">
        <v>0</v>
      </c>
      <c r="Q7449">
        <v>1</v>
      </c>
    </row>
    <row r="7450" spans="1:17" x14ac:dyDescent="0.2">
      <c r="A7450" t="s">
        <v>498</v>
      </c>
      <c r="B7450" t="s">
        <v>134</v>
      </c>
      <c r="C7450" t="s">
        <v>497</v>
      </c>
      <c r="D7450" t="s">
        <v>54</v>
      </c>
      <c r="E7450" t="s">
        <v>7137</v>
      </c>
      <c r="F7450">
        <v>1.9E-2</v>
      </c>
      <c r="G7450">
        <v>1.9E-2</v>
      </c>
      <c r="H7450">
        <v>1</v>
      </c>
      <c r="J7450" t="s">
        <v>498</v>
      </c>
      <c r="K7450" t="s">
        <v>356</v>
      </c>
      <c r="L7450" t="s">
        <v>480</v>
      </c>
      <c r="M7450" t="s">
        <v>7663</v>
      </c>
      <c r="N7450" t="s">
        <v>6361</v>
      </c>
      <c r="O7450">
        <v>0</v>
      </c>
      <c r="P7450">
        <v>0</v>
      </c>
      <c r="Q7450">
        <v>1</v>
      </c>
    </row>
    <row r="7451" spans="1:17" x14ac:dyDescent="0.2">
      <c r="A7451" t="s">
        <v>498</v>
      </c>
      <c r="B7451" t="s">
        <v>134</v>
      </c>
      <c r="C7451" t="s">
        <v>497</v>
      </c>
      <c r="D7451" t="s">
        <v>54</v>
      </c>
      <c r="E7451" t="s">
        <v>7138</v>
      </c>
      <c r="F7451">
        <v>0.02</v>
      </c>
      <c r="G7451">
        <v>0.02</v>
      </c>
      <c r="H7451">
        <v>1</v>
      </c>
      <c r="J7451" t="s">
        <v>498</v>
      </c>
      <c r="K7451" t="s">
        <v>356</v>
      </c>
      <c r="L7451" t="s">
        <v>480</v>
      </c>
      <c r="M7451" t="s">
        <v>7663</v>
      </c>
      <c r="N7451" t="s">
        <v>6362</v>
      </c>
      <c r="O7451">
        <v>0</v>
      </c>
      <c r="P7451">
        <v>0</v>
      </c>
      <c r="Q7451">
        <v>1</v>
      </c>
    </row>
    <row r="7452" spans="1:17" x14ac:dyDescent="0.2">
      <c r="A7452" t="s">
        <v>498</v>
      </c>
      <c r="B7452" t="s">
        <v>134</v>
      </c>
      <c r="C7452" t="s">
        <v>497</v>
      </c>
      <c r="D7452" t="s">
        <v>54</v>
      </c>
      <c r="E7452" t="s">
        <v>7139</v>
      </c>
      <c r="F7452">
        <v>0.02</v>
      </c>
      <c r="G7452">
        <v>0.02</v>
      </c>
      <c r="H7452">
        <v>1</v>
      </c>
      <c r="J7452" t="s">
        <v>498</v>
      </c>
      <c r="K7452" t="s">
        <v>356</v>
      </c>
      <c r="L7452" t="s">
        <v>480</v>
      </c>
      <c r="M7452" t="s">
        <v>7663</v>
      </c>
      <c r="N7452" t="s">
        <v>6363</v>
      </c>
      <c r="O7452">
        <v>1E-3</v>
      </c>
      <c r="P7452">
        <v>1E-3</v>
      </c>
      <c r="Q7452">
        <v>1</v>
      </c>
    </row>
    <row r="7453" spans="1:17" x14ac:dyDescent="0.2">
      <c r="A7453" t="s">
        <v>498</v>
      </c>
      <c r="B7453" t="s">
        <v>134</v>
      </c>
      <c r="C7453" t="s">
        <v>497</v>
      </c>
      <c r="D7453" t="s">
        <v>54</v>
      </c>
      <c r="E7453" t="s">
        <v>7140</v>
      </c>
      <c r="F7453">
        <v>0.02</v>
      </c>
      <c r="G7453">
        <v>0.02</v>
      </c>
      <c r="H7453">
        <v>1</v>
      </c>
      <c r="J7453" t="s">
        <v>498</v>
      </c>
      <c r="K7453" t="s">
        <v>356</v>
      </c>
      <c r="L7453" t="s">
        <v>480</v>
      </c>
      <c r="M7453" t="s">
        <v>7663</v>
      </c>
      <c r="N7453" t="s">
        <v>6364</v>
      </c>
      <c r="O7453">
        <v>1E-3</v>
      </c>
      <c r="P7453">
        <v>1E-3</v>
      </c>
      <c r="Q7453">
        <v>1</v>
      </c>
    </row>
    <row r="7454" spans="1:17" x14ac:dyDescent="0.2">
      <c r="A7454" t="s">
        <v>498</v>
      </c>
      <c r="B7454" t="s">
        <v>134</v>
      </c>
      <c r="C7454" t="s">
        <v>497</v>
      </c>
      <c r="D7454" t="s">
        <v>54</v>
      </c>
      <c r="E7454" t="s">
        <v>7141</v>
      </c>
      <c r="F7454">
        <v>0.13700000000000001</v>
      </c>
      <c r="G7454">
        <v>0.13700000000000001</v>
      </c>
      <c r="H7454">
        <v>1</v>
      </c>
      <c r="J7454" t="s">
        <v>498</v>
      </c>
      <c r="K7454" t="s">
        <v>356</v>
      </c>
      <c r="L7454" t="s">
        <v>480</v>
      </c>
      <c r="M7454" t="s">
        <v>7663</v>
      </c>
      <c r="N7454" t="s">
        <v>6365</v>
      </c>
      <c r="O7454">
        <v>1E-3</v>
      </c>
      <c r="P7454">
        <v>1E-3</v>
      </c>
      <c r="Q7454">
        <v>1</v>
      </c>
    </row>
    <row r="7455" spans="1:17" x14ac:dyDescent="0.2">
      <c r="A7455" t="s">
        <v>498</v>
      </c>
      <c r="B7455" t="s">
        <v>134</v>
      </c>
      <c r="C7455" t="s">
        <v>497</v>
      </c>
      <c r="D7455" t="s">
        <v>54</v>
      </c>
      <c r="E7455" t="s">
        <v>7142</v>
      </c>
      <c r="F7455">
        <v>1.9E-2</v>
      </c>
      <c r="G7455">
        <v>1.9E-2</v>
      </c>
      <c r="H7455">
        <v>1</v>
      </c>
      <c r="J7455" t="s">
        <v>498</v>
      </c>
      <c r="K7455" t="s">
        <v>356</v>
      </c>
      <c r="L7455" t="s">
        <v>480</v>
      </c>
      <c r="M7455" t="s">
        <v>7663</v>
      </c>
      <c r="N7455" t="s">
        <v>6366</v>
      </c>
      <c r="O7455">
        <v>0</v>
      </c>
      <c r="P7455">
        <v>0</v>
      </c>
      <c r="Q7455">
        <v>1</v>
      </c>
    </row>
    <row r="7456" spans="1:17" x14ac:dyDescent="0.2">
      <c r="A7456" t="s">
        <v>498</v>
      </c>
      <c r="B7456" t="s">
        <v>134</v>
      </c>
      <c r="C7456" t="s">
        <v>497</v>
      </c>
      <c r="D7456" t="s">
        <v>54</v>
      </c>
      <c r="E7456" t="s">
        <v>7143</v>
      </c>
      <c r="F7456">
        <v>1.9E-2</v>
      </c>
      <c r="G7456">
        <v>1.9E-2</v>
      </c>
      <c r="H7456">
        <v>1</v>
      </c>
      <c r="J7456" t="s">
        <v>498</v>
      </c>
      <c r="K7456" t="s">
        <v>356</v>
      </c>
      <c r="L7456" t="s">
        <v>480</v>
      </c>
      <c r="M7456" t="s">
        <v>7663</v>
      </c>
      <c r="N7456" t="s">
        <v>6367</v>
      </c>
      <c r="O7456">
        <v>0</v>
      </c>
      <c r="P7456">
        <v>0</v>
      </c>
      <c r="Q7456">
        <v>1</v>
      </c>
    </row>
    <row r="7457" spans="1:17" x14ac:dyDescent="0.2">
      <c r="A7457" t="s">
        <v>498</v>
      </c>
      <c r="B7457" t="s">
        <v>134</v>
      </c>
      <c r="C7457" t="s">
        <v>497</v>
      </c>
      <c r="D7457" t="s">
        <v>54</v>
      </c>
      <c r="E7457" t="s">
        <v>7144</v>
      </c>
      <c r="F7457">
        <v>1.7999999999999999E-2</v>
      </c>
      <c r="G7457">
        <v>1.7999999999999999E-2</v>
      </c>
      <c r="H7457">
        <v>1</v>
      </c>
      <c r="J7457" t="s">
        <v>498</v>
      </c>
      <c r="K7457" t="s">
        <v>356</v>
      </c>
      <c r="L7457" t="s">
        <v>480</v>
      </c>
      <c r="M7457" t="s">
        <v>7663</v>
      </c>
      <c r="N7457" t="s">
        <v>6368</v>
      </c>
      <c r="O7457">
        <v>0</v>
      </c>
      <c r="P7457">
        <v>0</v>
      </c>
      <c r="Q7457">
        <v>1</v>
      </c>
    </row>
    <row r="7458" spans="1:17" x14ac:dyDescent="0.2">
      <c r="A7458" t="s">
        <v>498</v>
      </c>
      <c r="B7458" t="s">
        <v>134</v>
      </c>
      <c r="C7458" t="s">
        <v>497</v>
      </c>
      <c r="D7458" t="s">
        <v>54</v>
      </c>
      <c r="E7458" t="s">
        <v>7145</v>
      </c>
      <c r="F7458">
        <v>1.7999999999999999E-2</v>
      </c>
      <c r="G7458">
        <v>1.7999999999999999E-2</v>
      </c>
      <c r="H7458">
        <v>1</v>
      </c>
      <c r="J7458" t="s">
        <v>498</v>
      </c>
      <c r="K7458" t="s">
        <v>356</v>
      </c>
      <c r="L7458" t="s">
        <v>480</v>
      </c>
      <c r="M7458" t="s">
        <v>7663</v>
      </c>
      <c r="N7458" t="s">
        <v>6369</v>
      </c>
      <c r="O7458">
        <v>0</v>
      </c>
      <c r="P7458">
        <v>0</v>
      </c>
      <c r="Q7458">
        <v>1</v>
      </c>
    </row>
    <row r="7459" spans="1:17" x14ac:dyDescent="0.2">
      <c r="A7459" t="s">
        <v>498</v>
      </c>
      <c r="B7459" t="s">
        <v>134</v>
      </c>
      <c r="C7459" t="s">
        <v>497</v>
      </c>
      <c r="D7459" t="s">
        <v>54</v>
      </c>
      <c r="E7459" t="s">
        <v>7146</v>
      </c>
      <c r="F7459">
        <v>1.7999999999999999E-2</v>
      </c>
      <c r="G7459">
        <v>1.7999999999999999E-2</v>
      </c>
      <c r="H7459">
        <v>1</v>
      </c>
      <c r="J7459" t="s">
        <v>498</v>
      </c>
      <c r="K7459" t="s">
        <v>356</v>
      </c>
      <c r="L7459" t="s">
        <v>480</v>
      </c>
      <c r="M7459" t="s">
        <v>7663</v>
      </c>
      <c r="N7459" t="s">
        <v>6370</v>
      </c>
      <c r="O7459">
        <v>0</v>
      </c>
      <c r="P7459">
        <v>0</v>
      </c>
      <c r="Q7459">
        <v>1</v>
      </c>
    </row>
    <row r="7460" spans="1:17" x14ac:dyDescent="0.2">
      <c r="A7460" t="s">
        <v>498</v>
      </c>
      <c r="B7460" t="s">
        <v>134</v>
      </c>
      <c r="C7460" t="s">
        <v>497</v>
      </c>
      <c r="D7460" t="s">
        <v>54</v>
      </c>
      <c r="E7460" t="s">
        <v>7147</v>
      </c>
      <c r="F7460">
        <v>1.7999999999999999E-2</v>
      </c>
      <c r="G7460">
        <v>1.7999999999999999E-2</v>
      </c>
      <c r="H7460">
        <v>1</v>
      </c>
      <c r="J7460" t="s">
        <v>498</v>
      </c>
      <c r="K7460" t="s">
        <v>356</v>
      </c>
      <c r="L7460" t="s">
        <v>480</v>
      </c>
      <c r="M7460" t="s">
        <v>7663</v>
      </c>
      <c r="N7460" t="s">
        <v>6371</v>
      </c>
      <c r="O7460">
        <v>0</v>
      </c>
      <c r="P7460">
        <v>0</v>
      </c>
      <c r="Q7460">
        <v>1</v>
      </c>
    </row>
    <row r="7461" spans="1:17" x14ac:dyDescent="0.2">
      <c r="A7461" t="s">
        <v>498</v>
      </c>
      <c r="B7461" t="s">
        <v>134</v>
      </c>
      <c r="C7461" t="s">
        <v>497</v>
      </c>
      <c r="D7461" t="s">
        <v>54</v>
      </c>
      <c r="E7461" t="s">
        <v>7148</v>
      </c>
      <c r="F7461">
        <v>1.7000000000000001E-2</v>
      </c>
      <c r="G7461">
        <v>1.7000000000000001E-2</v>
      </c>
      <c r="H7461">
        <v>1</v>
      </c>
      <c r="J7461" t="s">
        <v>498</v>
      </c>
      <c r="K7461" t="s">
        <v>356</v>
      </c>
      <c r="L7461" t="s">
        <v>480</v>
      </c>
      <c r="M7461" t="s">
        <v>7663</v>
      </c>
      <c r="N7461" t="s">
        <v>6372</v>
      </c>
      <c r="O7461">
        <v>0</v>
      </c>
      <c r="P7461">
        <v>0</v>
      </c>
      <c r="Q7461">
        <v>1</v>
      </c>
    </row>
    <row r="7462" spans="1:17" x14ac:dyDescent="0.2">
      <c r="A7462" t="s">
        <v>498</v>
      </c>
      <c r="B7462" t="s">
        <v>134</v>
      </c>
      <c r="C7462" t="s">
        <v>497</v>
      </c>
      <c r="D7462" t="s">
        <v>54</v>
      </c>
      <c r="E7462" t="s">
        <v>7149</v>
      </c>
      <c r="F7462">
        <v>1.7000000000000001E-2</v>
      </c>
      <c r="G7462">
        <v>1.7000000000000001E-2</v>
      </c>
      <c r="H7462">
        <v>1</v>
      </c>
      <c r="J7462" t="s">
        <v>498</v>
      </c>
      <c r="K7462" t="s">
        <v>356</v>
      </c>
      <c r="L7462" t="s">
        <v>480</v>
      </c>
      <c r="M7462" t="s">
        <v>7663</v>
      </c>
      <c r="N7462" t="s">
        <v>6373</v>
      </c>
      <c r="O7462">
        <v>0</v>
      </c>
      <c r="P7462">
        <v>0</v>
      </c>
      <c r="Q7462">
        <v>1</v>
      </c>
    </row>
    <row r="7463" spans="1:17" x14ac:dyDescent="0.2">
      <c r="A7463" t="s">
        <v>498</v>
      </c>
      <c r="B7463" t="s">
        <v>134</v>
      </c>
      <c r="C7463" t="s">
        <v>497</v>
      </c>
      <c r="D7463" t="s">
        <v>54</v>
      </c>
      <c r="E7463" t="s">
        <v>7150</v>
      </c>
      <c r="F7463">
        <v>1.7000000000000001E-2</v>
      </c>
      <c r="G7463">
        <v>1.7000000000000001E-2</v>
      </c>
      <c r="H7463">
        <v>1</v>
      </c>
      <c r="J7463" t="s">
        <v>498</v>
      </c>
      <c r="K7463" t="s">
        <v>356</v>
      </c>
      <c r="L7463" t="s">
        <v>480</v>
      </c>
      <c r="M7463" t="s">
        <v>7663</v>
      </c>
      <c r="N7463" t="s">
        <v>6374</v>
      </c>
      <c r="O7463">
        <v>0</v>
      </c>
      <c r="P7463">
        <v>0</v>
      </c>
      <c r="Q7463">
        <v>1</v>
      </c>
    </row>
    <row r="7464" spans="1:17" x14ac:dyDescent="0.2">
      <c r="A7464" t="s">
        <v>498</v>
      </c>
      <c r="B7464" t="s">
        <v>134</v>
      </c>
      <c r="C7464" t="s">
        <v>497</v>
      </c>
      <c r="D7464" t="s">
        <v>54</v>
      </c>
      <c r="E7464" t="s">
        <v>7151</v>
      </c>
      <c r="F7464">
        <v>1.7000000000000001E-2</v>
      </c>
      <c r="G7464">
        <v>1.7000000000000001E-2</v>
      </c>
      <c r="H7464">
        <v>1</v>
      </c>
      <c r="J7464" t="s">
        <v>498</v>
      </c>
      <c r="K7464" t="s">
        <v>356</v>
      </c>
      <c r="L7464" t="s">
        <v>480</v>
      </c>
      <c r="M7464" t="s">
        <v>7663</v>
      </c>
      <c r="N7464" t="s">
        <v>6375</v>
      </c>
      <c r="O7464">
        <v>0</v>
      </c>
      <c r="P7464">
        <v>0</v>
      </c>
      <c r="Q7464">
        <v>1</v>
      </c>
    </row>
    <row r="7465" spans="1:17" x14ac:dyDescent="0.2">
      <c r="A7465" t="s">
        <v>498</v>
      </c>
      <c r="B7465" t="s">
        <v>134</v>
      </c>
      <c r="C7465" t="s">
        <v>497</v>
      </c>
      <c r="D7465" t="s">
        <v>54</v>
      </c>
      <c r="E7465" t="s">
        <v>7152</v>
      </c>
      <c r="F7465">
        <v>1.7999999999999999E-2</v>
      </c>
      <c r="G7465">
        <v>1.7999999999999999E-2</v>
      </c>
      <c r="H7465">
        <v>1</v>
      </c>
      <c r="J7465" t="s">
        <v>498</v>
      </c>
      <c r="K7465" t="s">
        <v>356</v>
      </c>
      <c r="L7465" t="s">
        <v>480</v>
      </c>
      <c r="M7465" t="s">
        <v>7663</v>
      </c>
      <c r="N7465" t="s">
        <v>6376</v>
      </c>
      <c r="O7465">
        <v>0</v>
      </c>
      <c r="P7465">
        <v>0</v>
      </c>
      <c r="Q7465">
        <v>1</v>
      </c>
    </row>
    <row r="7466" spans="1:17" x14ac:dyDescent="0.2">
      <c r="A7466" t="s">
        <v>498</v>
      </c>
      <c r="B7466" t="s">
        <v>134</v>
      </c>
      <c r="C7466" t="s">
        <v>497</v>
      </c>
      <c r="D7466" t="s">
        <v>54</v>
      </c>
      <c r="E7466" t="s">
        <v>7153</v>
      </c>
      <c r="F7466">
        <v>1.9E-2</v>
      </c>
      <c r="G7466">
        <v>1.9E-2</v>
      </c>
      <c r="H7466">
        <v>1</v>
      </c>
      <c r="J7466" t="s">
        <v>498</v>
      </c>
      <c r="K7466" t="s">
        <v>356</v>
      </c>
      <c r="L7466" t="s">
        <v>480</v>
      </c>
      <c r="M7466" t="s">
        <v>7663</v>
      </c>
      <c r="N7466" t="s">
        <v>6377</v>
      </c>
      <c r="O7466">
        <v>0</v>
      </c>
      <c r="P7466">
        <v>0</v>
      </c>
      <c r="Q7466">
        <v>1</v>
      </c>
    </row>
    <row r="7467" spans="1:17" x14ac:dyDescent="0.2">
      <c r="A7467" t="s">
        <v>498</v>
      </c>
      <c r="B7467" t="s">
        <v>134</v>
      </c>
      <c r="C7467" t="s">
        <v>497</v>
      </c>
      <c r="D7467" t="s">
        <v>54</v>
      </c>
      <c r="E7467" t="s">
        <v>7154</v>
      </c>
      <c r="F7467">
        <v>8.2000000000000003E-2</v>
      </c>
      <c r="G7467">
        <v>8.2000000000000003E-2</v>
      </c>
      <c r="H7467">
        <v>1</v>
      </c>
      <c r="J7467" t="s">
        <v>498</v>
      </c>
      <c r="K7467" t="s">
        <v>356</v>
      </c>
      <c r="L7467" t="s">
        <v>480</v>
      </c>
      <c r="M7467" t="s">
        <v>7663</v>
      </c>
      <c r="N7467" t="s">
        <v>6378</v>
      </c>
      <c r="O7467">
        <v>0</v>
      </c>
      <c r="P7467">
        <v>1E-3</v>
      </c>
      <c r="Q7467">
        <v>1</v>
      </c>
    </row>
    <row r="7468" spans="1:17" x14ac:dyDescent="0.2">
      <c r="A7468" t="s">
        <v>498</v>
      </c>
      <c r="B7468" t="s">
        <v>134</v>
      </c>
      <c r="C7468" t="s">
        <v>497</v>
      </c>
      <c r="D7468" t="s">
        <v>54</v>
      </c>
      <c r="E7468" t="s">
        <v>7155</v>
      </c>
      <c r="F7468">
        <v>0.02</v>
      </c>
      <c r="G7468">
        <v>0.02</v>
      </c>
      <c r="H7468">
        <v>1</v>
      </c>
      <c r="J7468" t="s">
        <v>498</v>
      </c>
      <c r="K7468" t="s">
        <v>356</v>
      </c>
      <c r="L7468" t="s">
        <v>480</v>
      </c>
      <c r="M7468" t="s">
        <v>7663</v>
      </c>
      <c r="N7468" t="s">
        <v>6379</v>
      </c>
      <c r="O7468">
        <v>0</v>
      </c>
      <c r="P7468">
        <v>0</v>
      </c>
      <c r="Q7468">
        <v>1</v>
      </c>
    </row>
    <row r="7469" spans="1:17" x14ac:dyDescent="0.2">
      <c r="A7469" t="s">
        <v>498</v>
      </c>
      <c r="B7469" t="s">
        <v>134</v>
      </c>
      <c r="C7469" t="s">
        <v>497</v>
      </c>
      <c r="D7469" t="s">
        <v>54</v>
      </c>
      <c r="E7469" t="s">
        <v>7156</v>
      </c>
      <c r="F7469">
        <v>1.9E-2</v>
      </c>
      <c r="G7469">
        <v>1.9E-2</v>
      </c>
      <c r="H7469">
        <v>1</v>
      </c>
      <c r="J7469" t="s">
        <v>498</v>
      </c>
      <c r="K7469" t="s">
        <v>356</v>
      </c>
      <c r="L7469" t="s">
        <v>480</v>
      </c>
      <c r="M7469" t="s">
        <v>7663</v>
      </c>
      <c r="N7469" t="s">
        <v>6380</v>
      </c>
      <c r="O7469">
        <v>1E-3</v>
      </c>
      <c r="P7469">
        <v>1E-3</v>
      </c>
      <c r="Q7469">
        <v>1</v>
      </c>
    </row>
    <row r="7470" spans="1:17" x14ac:dyDescent="0.2">
      <c r="A7470" t="s">
        <v>498</v>
      </c>
      <c r="B7470" t="s">
        <v>134</v>
      </c>
      <c r="C7470" t="s">
        <v>497</v>
      </c>
      <c r="D7470" t="s">
        <v>54</v>
      </c>
      <c r="E7470" t="s">
        <v>7157</v>
      </c>
      <c r="F7470">
        <v>1.9E-2</v>
      </c>
      <c r="G7470">
        <v>1.9E-2</v>
      </c>
      <c r="H7470">
        <v>1</v>
      </c>
      <c r="J7470" t="s">
        <v>498</v>
      </c>
      <c r="K7470" t="s">
        <v>356</v>
      </c>
      <c r="L7470" t="s">
        <v>480</v>
      </c>
      <c r="M7470" t="s">
        <v>7663</v>
      </c>
      <c r="N7470" t="s">
        <v>6381</v>
      </c>
      <c r="O7470">
        <v>0</v>
      </c>
      <c r="P7470">
        <v>0</v>
      </c>
      <c r="Q7470">
        <v>1</v>
      </c>
    </row>
    <row r="7471" spans="1:17" x14ac:dyDescent="0.2">
      <c r="A7471" t="s">
        <v>498</v>
      </c>
      <c r="B7471" t="s">
        <v>134</v>
      </c>
      <c r="C7471" t="s">
        <v>497</v>
      </c>
      <c r="D7471" t="s">
        <v>54</v>
      </c>
      <c r="E7471" t="s">
        <v>7158</v>
      </c>
      <c r="F7471">
        <v>1.9E-2</v>
      </c>
      <c r="G7471">
        <v>1.9E-2</v>
      </c>
      <c r="H7471">
        <v>1</v>
      </c>
      <c r="J7471" t="s">
        <v>498</v>
      </c>
      <c r="K7471" t="s">
        <v>356</v>
      </c>
      <c r="L7471" t="s">
        <v>480</v>
      </c>
      <c r="M7471" t="s">
        <v>7663</v>
      </c>
      <c r="N7471" t="s">
        <v>6382</v>
      </c>
      <c r="O7471">
        <v>0</v>
      </c>
      <c r="P7471">
        <v>0</v>
      </c>
      <c r="Q7471">
        <v>1</v>
      </c>
    </row>
    <row r="7472" spans="1:17" x14ac:dyDescent="0.2">
      <c r="A7472" t="s">
        <v>498</v>
      </c>
      <c r="B7472" t="s">
        <v>134</v>
      </c>
      <c r="C7472" t="s">
        <v>497</v>
      </c>
      <c r="D7472" t="s">
        <v>54</v>
      </c>
      <c r="E7472" t="s">
        <v>7159</v>
      </c>
      <c r="F7472">
        <v>1.9E-2</v>
      </c>
      <c r="G7472">
        <v>1.9E-2</v>
      </c>
      <c r="H7472">
        <v>1</v>
      </c>
      <c r="J7472" t="s">
        <v>498</v>
      </c>
      <c r="K7472" t="s">
        <v>356</v>
      </c>
      <c r="L7472" t="s">
        <v>480</v>
      </c>
      <c r="M7472" t="s">
        <v>7663</v>
      </c>
      <c r="N7472" t="s">
        <v>6383</v>
      </c>
      <c r="O7472">
        <v>0</v>
      </c>
      <c r="P7472">
        <v>1E-3</v>
      </c>
      <c r="Q7472">
        <v>1</v>
      </c>
    </row>
    <row r="7473" spans="1:17" x14ac:dyDescent="0.2">
      <c r="A7473" t="s">
        <v>498</v>
      </c>
      <c r="B7473" t="s">
        <v>134</v>
      </c>
      <c r="C7473" t="s">
        <v>497</v>
      </c>
      <c r="D7473" t="s">
        <v>54</v>
      </c>
      <c r="E7473" t="s">
        <v>7160</v>
      </c>
      <c r="F7473">
        <v>1.9E-2</v>
      </c>
      <c r="G7473">
        <v>1.9E-2</v>
      </c>
      <c r="H7473">
        <v>1</v>
      </c>
      <c r="J7473" t="s">
        <v>498</v>
      </c>
      <c r="K7473" t="s">
        <v>356</v>
      </c>
      <c r="L7473" t="s">
        <v>480</v>
      </c>
      <c r="M7473" t="s">
        <v>7663</v>
      </c>
      <c r="N7473" t="s">
        <v>6384</v>
      </c>
      <c r="O7473">
        <v>0</v>
      </c>
      <c r="P7473">
        <v>1E-3</v>
      </c>
      <c r="Q7473">
        <v>1</v>
      </c>
    </row>
    <row r="7474" spans="1:17" x14ac:dyDescent="0.2">
      <c r="A7474" t="s">
        <v>498</v>
      </c>
      <c r="B7474" t="s">
        <v>134</v>
      </c>
      <c r="C7474" t="s">
        <v>497</v>
      </c>
      <c r="D7474" t="s">
        <v>54</v>
      </c>
      <c r="E7474" t="s">
        <v>7161</v>
      </c>
      <c r="F7474">
        <v>1.9E-2</v>
      </c>
      <c r="G7474">
        <v>1.9E-2</v>
      </c>
      <c r="H7474">
        <v>1</v>
      </c>
      <c r="J7474" t="s">
        <v>498</v>
      </c>
      <c r="K7474" t="s">
        <v>356</v>
      </c>
      <c r="L7474" t="s">
        <v>480</v>
      </c>
      <c r="M7474" t="s">
        <v>7663</v>
      </c>
      <c r="N7474" t="s">
        <v>6385</v>
      </c>
      <c r="O7474">
        <v>1E-3</v>
      </c>
      <c r="P7474">
        <v>1E-3</v>
      </c>
      <c r="Q7474">
        <v>1</v>
      </c>
    </row>
    <row r="7475" spans="1:17" x14ac:dyDescent="0.2">
      <c r="A7475" t="s">
        <v>498</v>
      </c>
      <c r="B7475" t="s">
        <v>134</v>
      </c>
      <c r="C7475" t="s">
        <v>497</v>
      </c>
      <c r="D7475" t="s">
        <v>54</v>
      </c>
      <c r="E7475" t="s">
        <v>7162</v>
      </c>
      <c r="F7475">
        <v>0.02</v>
      </c>
      <c r="G7475">
        <v>0.02</v>
      </c>
      <c r="H7475">
        <v>1</v>
      </c>
      <c r="J7475" t="s">
        <v>498</v>
      </c>
      <c r="K7475" t="s">
        <v>356</v>
      </c>
      <c r="L7475" t="s">
        <v>480</v>
      </c>
      <c r="M7475" t="s">
        <v>7663</v>
      </c>
      <c r="N7475" t="s">
        <v>6386</v>
      </c>
      <c r="O7475">
        <v>1E-3</v>
      </c>
      <c r="P7475">
        <v>1E-3</v>
      </c>
      <c r="Q7475">
        <v>1</v>
      </c>
    </row>
    <row r="7476" spans="1:17" x14ac:dyDescent="0.2">
      <c r="A7476" t="s">
        <v>498</v>
      </c>
      <c r="B7476" t="s">
        <v>134</v>
      </c>
      <c r="C7476" t="s">
        <v>497</v>
      </c>
      <c r="D7476" t="s">
        <v>54</v>
      </c>
      <c r="E7476" t="s">
        <v>7163</v>
      </c>
      <c r="F7476">
        <v>0.02</v>
      </c>
      <c r="G7476">
        <v>0.02</v>
      </c>
      <c r="H7476">
        <v>1</v>
      </c>
      <c r="J7476" t="s">
        <v>498</v>
      </c>
      <c r="K7476" t="s">
        <v>356</v>
      </c>
      <c r="L7476" t="s">
        <v>480</v>
      </c>
      <c r="M7476" t="s">
        <v>7663</v>
      </c>
      <c r="N7476" t="s">
        <v>6387</v>
      </c>
      <c r="O7476">
        <v>1E-3</v>
      </c>
      <c r="P7476">
        <v>1E-3</v>
      </c>
      <c r="Q7476">
        <v>1</v>
      </c>
    </row>
    <row r="7477" spans="1:17" x14ac:dyDescent="0.2">
      <c r="A7477" t="s">
        <v>498</v>
      </c>
      <c r="B7477" t="s">
        <v>134</v>
      </c>
      <c r="C7477" t="s">
        <v>497</v>
      </c>
      <c r="D7477" t="s">
        <v>54</v>
      </c>
      <c r="E7477" t="s">
        <v>7164</v>
      </c>
      <c r="F7477">
        <v>0.02</v>
      </c>
      <c r="G7477">
        <v>0.02</v>
      </c>
      <c r="H7477">
        <v>1</v>
      </c>
      <c r="J7477" t="s">
        <v>498</v>
      </c>
      <c r="K7477" t="s">
        <v>356</v>
      </c>
      <c r="L7477" t="s">
        <v>480</v>
      </c>
      <c r="M7477" t="s">
        <v>7663</v>
      </c>
      <c r="N7477" t="s">
        <v>6388</v>
      </c>
      <c r="O7477">
        <v>1E-3</v>
      </c>
      <c r="P7477">
        <v>1E-3</v>
      </c>
      <c r="Q7477">
        <v>1</v>
      </c>
    </row>
    <row r="7478" spans="1:17" x14ac:dyDescent="0.2">
      <c r="A7478" t="s">
        <v>498</v>
      </c>
      <c r="B7478" t="s">
        <v>134</v>
      </c>
      <c r="C7478" t="s">
        <v>497</v>
      </c>
      <c r="D7478" t="s">
        <v>54</v>
      </c>
      <c r="E7478" t="s">
        <v>7165</v>
      </c>
      <c r="F7478">
        <v>0.159</v>
      </c>
      <c r="G7478">
        <v>0.159</v>
      </c>
      <c r="H7478">
        <v>1</v>
      </c>
      <c r="J7478" t="s">
        <v>498</v>
      </c>
      <c r="K7478" t="s">
        <v>356</v>
      </c>
      <c r="L7478" t="s">
        <v>480</v>
      </c>
      <c r="M7478" t="s">
        <v>7663</v>
      </c>
      <c r="N7478" t="s">
        <v>6389</v>
      </c>
      <c r="O7478">
        <v>1E-3</v>
      </c>
      <c r="P7478">
        <v>1E-3</v>
      </c>
      <c r="Q7478">
        <v>1</v>
      </c>
    </row>
    <row r="7479" spans="1:17" x14ac:dyDescent="0.2">
      <c r="A7479" t="s">
        <v>498</v>
      </c>
      <c r="B7479" t="s">
        <v>134</v>
      </c>
      <c r="C7479" t="s">
        <v>497</v>
      </c>
      <c r="D7479" t="s">
        <v>54</v>
      </c>
      <c r="E7479" t="s">
        <v>7166</v>
      </c>
      <c r="F7479">
        <v>1.9E-2</v>
      </c>
      <c r="G7479">
        <v>1.9E-2</v>
      </c>
      <c r="H7479">
        <v>1</v>
      </c>
      <c r="J7479" t="s">
        <v>498</v>
      </c>
      <c r="K7479" t="s">
        <v>356</v>
      </c>
      <c r="L7479" t="s">
        <v>480</v>
      </c>
      <c r="M7479" t="s">
        <v>7663</v>
      </c>
      <c r="N7479" t="s">
        <v>6390</v>
      </c>
      <c r="O7479">
        <v>1E-3</v>
      </c>
      <c r="P7479">
        <v>1E-3</v>
      </c>
      <c r="Q7479">
        <v>1</v>
      </c>
    </row>
    <row r="7480" spans="1:17" x14ac:dyDescent="0.2">
      <c r="A7480" t="s">
        <v>498</v>
      </c>
      <c r="B7480" t="s">
        <v>134</v>
      </c>
      <c r="C7480" t="s">
        <v>497</v>
      </c>
      <c r="D7480" t="s">
        <v>54</v>
      </c>
      <c r="E7480" t="s">
        <v>7167</v>
      </c>
      <c r="F7480">
        <v>1.9E-2</v>
      </c>
      <c r="G7480">
        <v>1.7999999999999999E-2</v>
      </c>
      <c r="H7480">
        <v>1</v>
      </c>
      <c r="J7480" t="s">
        <v>498</v>
      </c>
      <c r="K7480" t="s">
        <v>356</v>
      </c>
      <c r="L7480" t="s">
        <v>480</v>
      </c>
      <c r="M7480" t="s">
        <v>7663</v>
      </c>
      <c r="N7480" t="s">
        <v>6391</v>
      </c>
      <c r="O7480">
        <v>0</v>
      </c>
      <c r="P7480">
        <v>1E-3</v>
      </c>
      <c r="Q7480">
        <v>1</v>
      </c>
    </row>
    <row r="7481" spans="1:17" x14ac:dyDescent="0.2">
      <c r="A7481" t="s">
        <v>498</v>
      </c>
      <c r="B7481" t="s">
        <v>134</v>
      </c>
      <c r="C7481" t="s">
        <v>497</v>
      </c>
      <c r="D7481" t="s">
        <v>54</v>
      </c>
      <c r="E7481" t="s">
        <v>7168</v>
      </c>
      <c r="F7481">
        <v>1.7999999999999999E-2</v>
      </c>
      <c r="G7481">
        <v>1.7999999999999999E-2</v>
      </c>
      <c r="H7481">
        <v>1</v>
      </c>
      <c r="J7481" t="s">
        <v>498</v>
      </c>
      <c r="K7481" t="s">
        <v>356</v>
      </c>
      <c r="L7481" t="s">
        <v>480</v>
      </c>
      <c r="M7481" t="s">
        <v>7663</v>
      </c>
      <c r="N7481" t="s">
        <v>6392</v>
      </c>
      <c r="O7481">
        <v>0</v>
      </c>
      <c r="P7481">
        <v>0</v>
      </c>
      <c r="Q7481">
        <v>1</v>
      </c>
    </row>
    <row r="7482" spans="1:17" x14ac:dyDescent="0.2">
      <c r="A7482" t="s">
        <v>498</v>
      </c>
      <c r="B7482" t="s">
        <v>134</v>
      </c>
      <c r="C7482" t="s">
        <v>497</v>
      </c>
      <c r="D7482" t="s">
        <v>54</v>
      </c>
      <c r="E7482" t="s">
        <v>7169</v>
      </c>
      <c r="F7482">
        <v>1.7999999999999999E-2</v>
      </c>
      <c r="G7482">
        <v>1.7999999999999999E-2</v>
      </c>
      <c r="H7482">
        <v>1</v>
      </c>
      <c r="J7482" t="s">
        <v>498</v>
      </c>
      <c r="K7482" t="s">
        <v>356</v>
      </c>
      <c r="L7482" t="s">
        <v>480</v>
      </c>
      <c r="M7482" t="s">
        <v>7663</v>
      </c>
      <c r="N7482" t="s">
        <v>6393</v>
      </c>
      <c r="O7482">
        <v>0</v>
      </c>
      <c r="P7482">
        <v>0</v>
      </c>
      <c r="Q7482">
        <v>1</v>
      </c>
    </row>
    <row r="7483" spans="1:17" x14ac:dyDescent="0.2">
      <c r="A7483" t="s">
        <v>498</v>
      </c>
      <c r="B7483" t="s">
        <v>134</v>
      </c>
      <c r="C7483" t="s">
        <v>497</v>
      </c>
      <c r="D7483" t="s">
        <v>54</v>
      </c>
      <c r="E7483" t="s">
        <v>7170</v>
      </c>
      <c r="F7483">
        <v>1.7999999999999999E-2</v>
      </c>
      <c r="G7483">
        <v>1.7999999999999999E-2</v>
      </c>
      <c r="H7483">
        <v>1</v>
      </c>
      <c r="J7483" t="s">
        <v>498</v>
      </c>
      <c r="K7483" t="s">
        <v>356</v>
      </c>
      <c r="L7483" t="s">
        <v>480</v>
      </c>
      <c r="M7483" t="s">
        <v>7663</v>
      </c>
      <c r="N7483" t="s">
        <v>6394</v>
      </c>
      <c r="O7483">
        <v>0</v>
      </c>
      <c r="P7483">
        <v>0</v>
      </c>
      <c r="Q7483">
        <v>1</v>
      </c>
    </row>
    <row r="7484" spans="1:17" x14ac:dyDescent="0.2">
      <c r="A7484" t="s">
        <v>498</v>
      </c>
      <c r="B7484" t="s">
        <v>134</v>
      </c>
      <c r="C7484" t="s">
        <v>497</v>
      </c>
      <c r="D7484" t="s">
        <v>54</v>
      </c>
      <c r="E7484" t="s">
        <v>7171</v>
      </c>
      <c r="F7484">
        <v>1.7999999999999999E-2</v>
      </c>
      <c r="G7484">
        <v>1.7999999999999999E-2</v>
      </c>
      <c r="H7484">
        <v>1</v>
      </c>
      <c r="J7484" t="s">
        <v>498</v>
      </c>
      <c r="K7484" t="s">
        <v>356</v>
      </c>
      <c r="L7484" t="s">
        <v>480</v>
      </c>
      <c r="M7484" t="s">
        <v>7663</v>
      </c>
      <c r="N7484" t="s">
        <v>6395</v>
      </c>
      <c r="O7484">
        <v>0</v>
      </c>
      <c r="P7484">
        <v>0</v>
      </c>
      <c r="Q7484">
        <v>1</v>
      </c>
    </row>
    <row r="7485" spans="1:17" x14ac:dyDescent="0.2">
      <c r="A7485" t="s">
        <v>498</v>
      </c>
      <c r="B7485" t="s">
        <v>134</v>
      </c>
      <c r="C7485" t="s">
        <v>497</v>
      </c>
      <c r="D7485" t="s">
        <v>54</v>
      </c>
      <c r="E7485" t="s">
        <v>7172</v>
      </c>
      <c r="F7485">
        <v>1.7000000000000001E-2</v>
      </c>
      <c r="G7485">
        <v>1.7000000000000001E-2</v>
      </c>
      <c r="H7485">
        <v>1</v>
      </c>
      <c r="J7485" t="s">
        <v>498</v>
      </c>
      <c r="K7485" t="s">
        <v>356</v>
      </c>
      <c r="L7485" t="s">
        <v>480</v>
      </c>
      <c r="M7485" t="s">
        <v>7663</v>
      </c>
      <c r="N7485" t="s">
        <v>6396</v>
      </c>
      <c r="O7485">
        <v>0</v>
      </c>
      <c r="P7485">
        <v>0</v>
      </c>
      <c r="Q7485">
        <v>1</v>
      </c>
    </row>
    <row r="7486" spans="1:17" x14ac:dyDescent="0.2">
      <c r="A7486" t="s">
        <v>498</v>
      </c>
      <c r="B7486" t="s">
        <v>134</v>
      </c>
      <c r="C7486" t="s">
        <v>497</v>
      </c>
      <c r="D7486" t="s">
        <v>54</v>
      </c>
      <c r="E7486" t="s">
        <v>7173</v>
      </c>
      <c r="F7486">
        <v>1.7000000000000001E-2</v>
      </c>
      <c r="G7486">
        <v>1.7000000000000001E-2</v>
      </c>
      <c r="H7486">
        <v>1</v>
      </c>
      <c r="J7486" t="s">
        <v>498</v>
      </c>
      <c r="K7486" t="s">
        <v>356</v>
      </c>
      <c r="L7486" t="s">
        <v>480</v>
      </c>
      <c r="M7486" t="s">
        <v>7663</v>
      </c>
      <c r="N7486" t="s">
        <v>6397</v>
      </c>
      <c r="O7486">
        <v>0</v>
      </c>
      <c r="P7486">
        <v>0</v>
      </c>
      <c r="Q7486">
        <v>1</v>
      </c>
    </row>
    <row r="7487" spans="1:17" x14ac:dyDescent="0.2">
      <c r="A7487" t="s">
        <v>498</v>
      </c>
      <c r="B7487" t="s">
        <v>134</v>
      </c>
      <c r="C7487" t="s">
        <v>497</v>
      </c>
      <c r="D7487" t="s">
        <v>54</v>
      </c>
      <c r="E7487" t="s">
        <v>7174</v>
      </c>
      <c r="F7487">
        <v>1.7000000000000001E-2</v>
      </c>
      <c r="G7487">
        <v>1.7000000000000001E-2</v>
      </c>
      <c r="H7487">
        <v>1</v>
      </c>
      <c r="J7487" t="s">
        <v>498</v>
      </c>
      <c r="K7487" t="s">
        <v>356</v>
      </c>
      <c r="L7487" t="s">
        <v>480</v>
      </c>
      <c r="M7487" t="s">
        <v>7663</v>
      </c>
      <c r="N7487" t="s">
        <v>6398</v>
      </c>
      <c r="O7487">
        <v>1E-3</v>
      </c>
      <c r="P7487">
        <v>1E-3</v>
      </c>
      <c r="Q7487">
        <v>1</v>
      </c>
    </row>
    <row r="7488" spans="1:17" x14ac:dyDescent="0.2">
      <c r="A7488" t="s">
        <v>498</v>
      </c>
      <c r="B7488" t="s">
        <v>134</v>
      </c>
      <c r="C7488" t="s">
        <v>497</v>
      </c>
      <c r="D7488" t="s">
        <v>54</v>
      </c>
      <c r="E7488" t="s">
        <v>7175</v>
      </c>
      <c r="F7488">
        <v>1.7000000000000001E-2</v>
      </c>
      <c r="G7488">
        <v>1.7000000000000001E-2</v>
      </c>
      <c r="H7488">
        <v>1</v>
      </c>
      <c r="J7488" t="s">
        <v>498</v>
      </c>
      <c r="K7488" t="s">
        <v>356</v>
      </c>
      <c r="L7488" t="s">
        <v>480</v>
      </c>
      <c r="M7488" t="s">
        <v>7663</v>
      </c>
      <c r="N7488" t="s">
        <v>6399</v>
      </c>
      <c r="O7488">
        <v>1E-3</v>
      </c>
      <c r="P7488">
        <v>1E-3</v>
      </c>
      <c r="Q7488">
        <v>1</v>
      </c>
    </row>
    <row r="7489" spans="1:17" x14ac:dyDescent="0.2">
      <c r="A7489" t="s">
        <v>498</v>
      </c>
      <c r="B7489" t="s">
        <v>134</v>
      </c>
      <c r="C7489" t="s">
        <v>497</v>
      </c>
      <c r="D7489" t="s">
        <v>54</v>
      </c>
      <c r="E7489" t="s">
        <v>7176</v>
      </c>
      <c r="F7489">
        <v>1.7999999999999999E-2</v>
      </c>
      <c r="G7489">
        <v>1.7999999999999999E-2</v>
      </c>
      <c r="H7489">
        <v>1</v>
      </c>
      <c r="J7489" t="s">
        <v>498</v>
      </c>
      <c r="K7489" t="s">
        <v>356</v>
      </c>
      <c r="L7489" t="s">
        <v>480</v>
      </c>
      <c r="M7489" t="s">
        <v>7663</v>
      </c>
      <c r="N7489" t="s">
        <v>6400</v>
      </c>
      <c r="O7489">
        <v>1E-3</v>
      </c>
      <c r="P7489">
        <v>1E-3</v>
      </c>
      <c r="Q7489">
        <v>1</v>
      </c>
    </row>
    <row r="7490" spans="1:17" x14ac:dyDescent="0.2">
      <c r="A7490" t="s">
        <v>498</v>
      </c>
      <c r="B7490" t="s">
        <v>134</v>
      </c>
      <c r="C7490" t="s">
        <v>497</v>
      </c>
      <c r="D7490" t="s">
        <v>54</v>
      </c>
      <c r="E7490" t="s">
        <v>7177</v>
      </c>
      <c r="F7490">
        <v>1.7999999999999999E-2</v>
      </c>
      <c r="G7490">
        <v>1.7999999999999999E-2</v>
      </c>
      <c r="H7490">
        <v>1</v>
      </c>
      <c r="J7490" t="s">
        <v>498</v>
      </c>
      <c r="K7490" t="s">
        <v>356</v>
      </c>
      <c r="L7490" t="s">
        <v>480</v>
      </c>
      <c r="M7490" t="s">
        <v>7663</v>
      </c>
      <c r="N7490" t="s">
        <v>6401</v>
      </c>
      <c r="O7490">
        <v>1E-3</v>
      </c>
      <c r="P7490">
        <v>1E-3</v>
      </c>
      <c r="Q7490">
        <v>1</v>
      </c>
    </row>
    <row r="7491" spans="1:17" x14ac:dyDescent="0.2">
      <c r="A7491" t="s">
        <v>498</v>
      </c>
      <c r="B7491" t="s">
        <v>134</v>
      </c>
      <c r="C7491" t="s">
        <v>497</v>
      </c>
      <c r="D7491" t="s">
        <v>54</v>
      </c>
      <c r="E7491" t="s">
        <v>7178</v>
      </c>
      <c r="F7491">
        <v>0.10299999999999999</v>
      </c>
      <c r="G7491">
        <v>0.10299999999999999</v>
      </c>
      <c r="H7491">
        <v>1</v>
      </c>
      <c r="J7491" t="s">
        <v>498</v>
      </c>
      <c r="K7491" t="s">
        <v>356</v>
      </c>
      <c r="L7491" t="s">
        <v>480</v>
      </c>
      <c r="M7491" t="s">
        <v>7663</v>
      </c>
      <c r="N7491" t="s">
        <v>6402</v>
      </c>
      <c r="O7491">
        <v>1E-3</v>
      </c>
      <c r="P7491">
        <v>1E-3</v>
      </c>
      <c r="Q7491">
        <v>1</v>
      </c>
    </row>
    <row r="7492" spans="1:17" x14ac:dyDescent="0.2">
      <c r="A7492" t="s">
        <v>498</v>
      </c>
      <c r="B7492" t="s">
        <v>134</v>
      </c>
      <c r="C7492" t="s">
        <v>497</v>
      </c>
      <c r="D7492" t="s">
        <v>54</v>
      </c>
      <c r="E7492" t="s">
        <v>7179</v>
      </c>
      <c r="F7492">
        <v>0.02</v>
      </c>
      <c r="G7492">
        <v>0.02</v>
      </c>
      <c r="H7492">
        <v>1</v>
      </c>
      <c r="J7492" t="s">
        <v>498</v>
      </c>
      <c r="K7492" t="s">
        <v>356</v>
      </c>
      <c r="L7492" t="s">
        <v>480</v>
      </c>
      <c r="M7492" t="s">
        <v>7663</v>
      </c>
      <c r="N7492" t="s">
        <v>6403</v>
      </c>
      <c r="O7492">
        <v>1E-3</v>
      </c>
      <c r="P7492">
        <v>1E-3</v>
      </c>
      <c r="Q7492">
        <v>1</v>
      </c>
    </row>
    <row r="7493" spans="1:17" x14ac:dyDescent="0.2">
      <c r="A7493" t="s">
        <v>498</v>
      </c>
      <c r="B7493" t="s">
        <v>134</v>
      </c>
      <c r="C7493" t="s">
        <v>497</v>
      </c>
      <c r="D7493" t="s">
        <v>54</v>
      </c>
      <c r="E7493" t="s">
        <v>7180</v>
      </c>
      <c r="F7493">
        <v>1.9E-2</v>
      </c>
      <c r="G7493">
        <v>1.9E-2</v>
      </c>
      <c r="H7493">
        <v>1</v>
      </c>
      <c r="J7493" t="s">
        <v>498</v>
      </c>
      <c r="K7493" t="s">
        <v>356</v>
      </c>
      <c r="L7493" t="s">
        <v>480</v>
      </c>
      <c r="M7493" t="s">
        <v>7663</v>
      </c>
      <c r="N7493" t="s">
        <v>6404</v>
      </c>
      <c r="O7493">
        <v>1E-3</v>
      </c>
      <c r="P7493">
        <v>1E-3</v>
      </c>
      <c r="Q7493">
        <v>1</v>
      </c>
    </row>
    <row r="7494" spans="1:17" x14ac:dyDescent="0.2">
      <c r="A7494" t="s">
        <v>498</v>
      </c>
      <c r="B7494" t="s">
        <v>134</v>
      </c>
      <c r="C7494" t="s">
        <v>497</v>
      </c>
      <c r="D7494" t="s">
        <v>54</v>
      </c>
      <c r="E7494" t="s">
        <v>7181</v>
      </c>
      <c r="F7494">
        <v>0.02</v>
      </c>
      <c r="G7494">
        <v>0.02</v>
      </c>
      <c r="H7494">
        <v>1</v>
      </c>
      <c r="J7494" t="s">
        <v>498</v>
      </c>
      <c r="K7494" t="s">
        <v>356</v>
      </c>
      <c r="L7494" t="s">
        <v>480</v>
      </c>
      <c r="M7494" t="s">
        <v>7663</v>
      </c>
      <c r="N7494" t="s">
        <v>6405</v>
      </c>
      <c r="O7494">
        <v>0</v>
      </c>
      <c r="P7494">
        <v>0</v>
      </c>
      <c r="Q7494">
        <v>1</v>
      </c>
    </row>
    <row r="7495" spans="1:17" x14ac:dyDescent="0.2">
      <c r="A7495" t="s">
        <v>498</v>
      </c>
      <c r="B7495" t="s">
        <v>134</v>
      </c>
      <c r="C7495" t="s">
        <v>497</v>
      </c>
      <c r="D7495" t="s">
        <v>54</v>
      </c>
      <c r="E7495" t="s">
        <v>7182</v>
      </c>
      <c r="F7495">
        <v>1.9E-2</v>
      </c>
      <c r="G7495">
        <v>1.9E-2</v>
      </c>
      <c r="H7495">
        <v>1</v>
      </c>
      <c r="J7495" t="s">
        <v>498</v>
      </c>
      <c r="K7495" t="s">
        <v>356</v>
      </c>
      <c r="L7495" t="s">
        <v>480</v>
      </c>
      <c r="M7495" t="s">
        <v>7663</v>
      </c>
      <c r="N7495" t="s">
        <v>6406</v>
      </c>
      <c r="O7495">
        <v>0</v>
      </c>
      <c r="P7495">
        <v>0</v>
      </c>
      <c r="Q7495">
        <v>1</v>
      </c>
    </row>
    <row r="7496" spans="1:17" x14ac:dyDescent="0.2">
      <c r="A7496" t="s">
        <v>498</v>
      </c>
      <c r="B7496" t="s">
        <v>134</v>
      </c>
      <c r="C7496" t="s">
        <v>497</v>
      </c>
      <c r="D7496" t="s">
        <v>54</v>
      </c>
      <c r="E7496" t="s">
        <v>7183</v>
      </c>
      <c r="F7496">
        <v>1.9E-2</v>
      </c>
      <c r="G7496">
        <v>1.9E-2</v>
      </c>
      <c r="H7496">
        <v>1</v>
      </c>
      <c r="J7496" t="s">
        <v>498</v>
      </c>
      <c r="K7496" t="s">
        <v>356</v>
      </c>
      <c r="L7496" t="s">
        <v>480</v>
      </c>
      <c r="M7496" t="s">
        <v>7663</v>
      </c>
      <c r="N7496" t="s">
        <v>6407</v>
      </c>
      <c r="O7496">
        <v>0</v>
      </c>
      <c r="P7496">
        <v>1E-3</v>
      </c>
      <c r="Q7496">
        <v>1</v>
      </c>
    </row>
    <row r="7497" spans="1:17" x14ac:dyDescent="0.2">
      <c r="A7497" t="s">
        <v>498</v>
      </c>
      <c r="B7497" t="s">
        <v>134</v>
      </c>
      <c r="C7497" t="s">
        <v>497</v>
      </c>
      <c r="D7497" t="s">
        <v>54</v>
      </c>
      <c r="E7497" t="s">
        <v>7184</v>
      </c>
      <c r="F7497">
        <v>1.9E-2</v>
      </c>
      <c r="G7497">
        <v>1.9E-2</v>
      </c>
      <c r="H7497">
        <v>1</v>
      </c>
      <c r="J7497" t="s">
        <v>498</v>
      </c>
      <c r="K7497" t="s">
        <v>356</v>
      </c>
      <c r="L7497" t="s">
        <v>480</v>
      </c>
      <c r="M7497" t="s">
        <v>7663</v>
      </c>
      <c r="N7497" t="s">
        <v>6408</v>
      </c>
      <c r="O7497">
        <v>0</v>
      </c>
      <c r="P7497">
        <v>1E-3</v>
      </c>
      <c r="Q7497">
        <v>1</v>
      </c>
    </row>
    <row r="7498" spans="1:17" x14ac:dyDescent="0.2">
      <c r="A7498" t="s">
        <v>498</v>
      </c>
      <c r="B7498" t="s">
        <v>134</v>
      </c>
      <c r="C7498" t="s">
        <v>497</v>
      </c>
      <c r="D7498" t="s">
        <v>54</v>
      </c>
      <c r="E7498" t="s">
        <v>7185</v>
      </c>
      <c r="F7498">
        <v>1.9E-2</v>
      </c>
      <c r="G7498">
        <v>1.9E-2</v>
      </c>
      <c r="H7498">
        <v>1</v>
      </c>
      <c r="J7498" t="s">
        <v>498</v>
      </c>
      <c r="K7498" t="s">
        <v>356</v>
      </c>
      <c r="L7498" t="s">
        <v>480</v>
      </c>
      <c r="M7498" t="s">
        <v>7663</v>
      </c>
      <c r="N7498" t="s">
        <v>6409</v>
      </c>
      <c r="O7498">
        <v>1E-3</v>
      </c>
      <c r="P7498">
        <v>1E-3</v>
      </c>
      <c r="Q7498">
        <v>1</v>
      </c>
    </row>
    <row r="7499" spans="1:17" x14ac:dyDescent="0.2">
      <c r="A7499" t="s">
        <v>498</v>
      </c>
      <c r="B7499" t="s">
        <v>134</v>
      </c>
      <c r="C7499" t="s">
        <v>497</v>
      </c>
      <c r="D7499" t="s">
        <v>54</v>
      </c>
      <c r="E7499" t="s">
        <v>7186</v>
      </c>
      <c r="F7499">
        <v>0.02</v>
      </c>
      <c r="G7499">
        <v>0.02</v>
      </c>
      <c r="H7499">
        <v>1</v>
      </c>
      <c r="J7499" t="s">
        <v>498</v>
      </c>
      <c r="K7499" t="s">
        <v>356</v>
      </c>
      <c r="L7499" t="s">
        <v>480</v>
      </c>
      <c r="M7499" t="s">
        <v>7663</v>
      </c>
      <c r="N7499" t="s">
        <v>6410</v>
      </c>
      <c r="O7499">
        <v>1E-3</v>
      </c>
      <c r="P7499">
        <v>1E-3</v>
      </c>
      <c r="Q7499">
        <v>1</v>
      </c>
    </row>
    <row r="7500" spans="1:17" x14ac:dyDescent="0.2">
      <c r="A7500" t="s">
        <v>498</v>
      </c>
      <c r="B7500" t="s">
        <v>134</v>
      </c>
      <c r="C7500" t="s">
        <v>497</v>
      </c>
      <c r="D7500" t="s">
        <v>54</v>
      </c>
      <c r="E7500" t="s">
        <v>7187</v>
      </c>
      <c r="F7500">
        <v>0.02</v>
      </c>
      <c r="G7500">
        <v>0.02</v>
      </c>
      <c r="H7500">
        <v>1</v>
      </c>
      <c r="J7500" t="s">
        <v>498</v>
      </c>
      <c r="K7500" t="s">
        <v>356</v>
      </c>
      <c r="L7500" t="s">
        <v>480</v>
      </c>
      <c r="M7500" t="s">
        <v>7663</v>
      </c>
      <c r="N7500" t="s">
        <v>6411</v>
      </c>
      <c r="O7500">
        <v>1E-3</v>
      </c>
      <c r="P7500">
        <v>1E-3</v>
      </c>
      <c r="Q7500">
        <v>1</v>
      </c>
    </row>
    <row r="7501" spans="1:17" x14ac:dyDescent="0.2">
      <c r="A7501" t="s">
        <v>498</v>
      </c>
      <c r="B7501" t="s">
        <v>134</v>
      </c>
      <c r="C7501" t="s">
        <v>497</v>
      </c>
      <c r="D7501" t="s">
        <v>54</v>
      </c>
      <c r="E7501" t="s">
        <v>7188</v>
      </c>
      <c r="F7501">
        <v>0.02</v>
      </c>
      <c r="G7501">
        <v>0.02</v>
      </c>
      <c r="H7501">
        <v>1</v>
      </c>
      <c r="J7501" t="s">
        <v>498</v>
      </c>
      <c r="K7501" t="s">
        <v>356</v>
      </c>
      <c r="L7501" t="s">
        <v>480</v>
      </c>
      <c r="M7501" t="s">
        <v>7663</v>
      </c>
      <c r="N7501" t="s">
        <v>6412</v>
      </c>
      <c r="O7501">
        <v>1E-3</v>
      </c>
      <c r="P7501">
        <v>1E-3</v>
      </c>
      <c r="Q7501">
        <v>1</v>
      </c>
    </row>
    <row r="7502" spans="1:17" x14ac:dyDescent="0.2">
      <c r="A7502" t="s">
        <v>498</v>
      </c>
      <c r="B7502" t="s">
        <v>134</v>
      </c>
      <c r="C7502" t="s">
        <v>497</v>
      </c>
      <c r="D7502" t="s">
        <v>54</v>
      </c>
      <c r="E7502" t="s">
        <v>7189</v>
      </c>
      <c r="F7502">
        <v>0.16600000000000001</v>
      </c>
      <c r="G7502">
        <v>0.16600000000000001</v>
      </c>
      <c r="H7502">
        <v>1</v>
      </c>
      <c r="J7502" t="s">
        <v>498</v>
      </c>
      <c r="K7502" t="s">
        <v>356</v>
      </c>
      <c r="L7502" t="s">
        <v>480</v>
      </c>
      <c r="M7502" t="s">
        <v>7663</v>
      </c>
      <c r="N7502" t="s">
        <v>6413</v>
      </c>
      <c r="O7502">
        <v>1E-3</v>
      </c>
      <c r="P7502">
        <v>1E-3</v>
      </c>
      <c r="Q7502">
        <v>1</v>
      </c>
    </row>
    <row r="7503" spans="1:17" x14ac:dyDescent="0.2">
      <c r="A7503" t="s">
        <v>498</v>
      </c>
      <c r="B7503" t="s">
        <v>134</v>
      </c>
      <c r="C7503" t="s">
        <v>497</v>
      </c>
      <c r="D7503" t="s">
        <v>54</v>
      </c>
      <c r="E7503" t="s">
        <v>7190</v>
      </c>
      <c r="F7503">
        <v>1.9E-2</v>
      </c>
      <c r="G7503">
        <v>1.9E-2</v>
      </c>
      <c r="H7503">
        <v>1</v>
      </c>
      <c r="J7503" t="s">
        <v>498</v>
      </c>
      <c r="K7503" t="s">
        <v>356</v>
      </c>
      <c r="L7503" t="s">
        <v>480</v>
      </c>
      <c r="M7503" t="s">
        <v>7663</v>
      </c>
      <c r="N7503" t="s">
        <v>6414</v>
      </c>
      <c r="O7503">
        <v>1E-3</v>
      </c>
      <c r="P7503">
        <v>1E-3</v>
      </c>
      <c r="Q7503">
        <v>1</v>
      </c>
    </row>
    <row r="7504" spans="1:17" x14ac:dyDescent="0.2">
      <c r="A7504" t="s">
        <v>498</v>
      </c>
      <c r="B7504" t="s">
        <v>134</v>
      </c>
      <c r="C7504" t="s">
        <v>497</v>
      </c>
      <c r="D7504" t="s">
        <v>54</v>
      </c>
      <c r="E7504" t="s">
        <v>7191</v>
      </c>
      <c r="F7504">
        <v>1.9E-2</v>
      </c>
      <c r="G7504">
        <v>1.9E-2</v>
      </c>
      <c r="H7504">
        <v>1</v>
      </c>
      <c r="J7504" t="s">
        <v>498</v>
      </c>
      <c r="K7504" t="s">
        <v>356</v>
      </c>
      <c r="L7504" t="s">
        <v>480</v>
      </c>
      <c r="M7504" t="s">
        <v>7663</v>
      </c>
      <c r="N7504" t="s">
        <v>6415</v>
      </c>
      <c r="O7504">
        <v>0</v>
      </c>
      <c r="P7504">
        <v>1E-3</v>
      </c>
      <c r="Q7504">
        <v>1</v>
      </c>
    </row>
    <row r="7505" spans="1:17" x14ac:dyDescent="0.2">
      <c r="A7505" t="s">
        <v>498</v>
      </c>
      <c r="B7505" t="s">
        <v>134</v>
      </c>
      <c r="C7505" t="s">
        <v>497</v>
      </c>
      <c r="D7505" t="s">
        <v>54</v>
      </c>
      <c r="E7505" t="s">
        <v>7192</v>
      </c>
      <c r="F7505">
        <v>1.7999999999999999E-2</v>
      </c>
      <c r="G7505">
        <v>1.7999999999999999E-2</v>
      </c>
      <c r="H7505">
        <v>1</v>
      </c>
      <c r="J7505" t="s">
        <v>498</v>
      </c>
      <c r="K7505" t="s">
        <v>356</v>
      </c>
      <c r="L7505" t="s">
        <v>480</v>
      </c>
      <c r="M7505" t="s">
        <v>7663</v>
      </c>
      <c r="N7505" t="s">
        <v>6416</v>
      </c>
      <c r="O7505">
        <v>0</v>
      </c>
      <c r="P7505">
        <v>0</v>
      </c>
      <c r="Q7505">
        <v>1</v>
      </c>
    </row>
    <row r="7506" spans="1:17" x14ac:dyDescent="0.2">
      <c r="A7506" t="s">
        <v>498</v>
      </c>
      <c r="B7506" t="s">
        <v>134</v>
      </c>
      <c r="C7506" t="s">
        <v>497</v>
      </c>
      <c r="D7506" t="s">
        <v>54</v>
      </c>
      <c r="E7506" t="s">
        <v>7193</v>
      </c>
      <c r="F7506">
        <v>1.7999999999999999E-2</v>
      </c>
      <c r="G7506">
        <v>1.7999999999999999E-2</v>
      </c>
      <c r="H7506">
        <v>1</v>
      </c>
      <c r="J7506" t="s">
        <v>498</v>
      </c>
      <c r="K7506" t="s">
        <v>356</v>
      </c>
      <c r="L7506" t="s">
        <v>480</v>
      </c>
      <c r="M7506" t="s">
        <v>7663</v>
      </c>
      <c r="N7506" t="s">
        <v>6417</v>
      </c>
      <c r="O7506">
        <v>0</v>
      </c>
      <c r="P7506">
        <v>0</v>
      </c>
      <c r="Q7506">
        <v>1</v>
      </c>
    </row>
    <row r="7507" spans="1:17" x14ac:dyDescent="0.2">
      <c r="A7507" t="s">
        <v>498</v>
      </c>
      <c r="B7507" t="s">
        <v>134</v>
      </c>
      <c r="C7507" t="s">
        <v>497</v>
      </c>
      <c r="D7507" t="s">
        <v>54</v>
      </c>
      <c r="E7507" t="s">
        <v>7194</v>
      </c>
      <c r="F7507">
        <v>1.7999999999999999E-2</v>
      </c>
      <c r="G7507">
        <v>1.7999999999999999E-2</v>
      </c>
      <c r="H7507">
        <v>1</v>
      </c>
      <c r="J7507" t="s">
        <v>498</v>
      </c>
      <c r="K7507" t="s">
        <v>356</v>
      </c>
      <c r="L7507" t="s">
        <v>480</v>
      </c>
      <c r="M7507" t="s">
        <v>7663</v>
      </c>
      <c r="N7507" t="s">
        <v>6418</v>
      </c>
      <c r="O7507">
        <v>0</v>
      </c>
      <c r="P7507">
        <v>0</v>
      </c>
      <c r="Q7507">
        <v>1</v>
      </c>
    </row>
    <row r="7508" spans="1:17" x14ac:dyDescent="0.2">
      <c r="A7508" t="s">
        <v>498</v>
      </c>
      <c r="B7508" t="s">
        <v>134</v>
      </c>
      <c r="C7508" t="s">
        <v>497</v>
      </c>
      <c r="D7508" t="s">
        <v>54</v>
      </c>
      <c r="E7508" t="s">
        <v>7195</v>
      </c>
      <c r="F7508">
        <v>1.7999999999999999E-2</v>
      </c>
      <c r="G7508">
        <v>1.7999999999999999E-2</v>
      </c>
      <c r="H7508">
        <v>1</v>
      </c>
      <c r="J7508" t="s">
        <v>498</v>
      </c>
      <c r="K7508" t="s">
        <v>356</v>
      </c>
      <c r="L7508" t="s">
        <v>480</v>
      </c>
      <c r="M7508" t="s">
        <v>7663</v>
      </c>
      <c r="N7508" t="s">
        <v>6419</v>
      </c>
      <c r="O7508">
        <v>0</v>
      </c>
      <c r="P7508">
        <v>0</v>
      </c>
      <c r="Q7508">
        <v>1</v>
      </c>
    </row>
    <row r="7509" spans="1:17" x14ac:dyDescent="0.2">
      <c r="A7509" t="s">
        <v>498</v>
      </c>
      <c r="B7509" t="s">
        <v>134</v>
      </c>
      <c r="C7509" t="s">
        <v>497</v>
      </c>
      <c r="D7509" t="s">
        <v>54</v>
      </c>
      <c r="E7509" t="s">
        <v>7196</v>
      </c>
      <c r="F7509">
        <v>1.7000000000000001E-2</v>
      </c>
      <c r="G7509">
        <v>1.7000000000000001E-2</v>
      </c>
      <c r="H7509">
        <v>1</v>
      </c>
      <c r="J7509" t="s">
        <v>498</v>
      </c>
      <c r="K7509" t="s">
        <v>356</v>
      </c>
      <c r="L7509" t="s">
        <v>480</v>
      </c>
      <c r="M7509" t="s">
        <v>7663</v>
      </c>
      <c r="N7509" t="s">
        <v>6420</v>
      </c>
      <c r="O7509">
        <v>0</v>
      </c>
      <c r="P7509">
        <v>0</v>
      </c>
      <c r="Q7509">
        <v>1</v>
      </c>
    </row>
    <row r="7510" spans="1:17" x14ac:dyDescent="0.2">
      <c r="A7510" t="s">
        <v>498</v>
      </c>
      <c r="B7510" t="s">
        <v>134</v>
      </c>
      <c r="C7510" t="s">
        <v>497</v>
      </c>
      <c r="D7510" t="s">
        <v>54</v>
      </c>
      <c r="E7510" t="s">
        <v>7197</v>
      </c>
      <c r="F7510">
        <v>1.7000000000000001E-2</v>
      </c>
      <c r="G7510">
        <v>1.7000000000000001E-2</v>
      </c>
      <c r="H7510">
        <v>1</v>
      </c>
      <c r="J7510" t="s">
        <v>498</v>
      </c>
      <c r="K7510" t="s">
        <v>356</v>
      </c>
      <c r="L7510" t="s">
        <v>480</v>
      </c>
      <c r="M7510" t="s">
        <v>7663</v>
      </c>
      <c r="N7510" t="s">
        <v>6421</v>
      </c>
      <c r="O7510">
        <v>0</v>
      </c>
      <c r="P7510">
        <v>0</v>
      </c>
      <c r="Q7510">
        <v>1</v>
      </c>
    </row>
    <row r="7511" spans="1:17" x14ac:dyDescent="0.2">
      <c r="A7511" t="s">
        <v>498</v>
      </c>
      <c r="B7511" t="s">
        <v>134</v>
      </c>
      <c r="C7511" t="s">
        <v>497</v>
      </c>
      <c r="D7511" t="s">
        <v>54</v>
      </c>
      <c r="E7511" t="s">
        <v>7198</v>
      </c>
      <c r="F7511">
        <v>1.7999999999999999E-2</v>
      </c>
      <c r="G7511">
        <v>1.7999999999999999E-2</v>
      </c>
      <c r="H7511">
        <v>1</v>
      </c>
      <c r="J7511" t="s">
        <v>498</v>
      </c>
      <c r="K7511" t="s">
        <v>356</v>
      </c>
      <c r="L7511" t="s">
        <v>480</v>
      </c>
      <c r="M7511" t="s">
        <v>7663</v>
      </c>
      <c r="N7511" t="s">
        <v>6422</v>
      </c>
      <c r="O7511">
        <v>1E-3</v>
      </c>
      <c r="P7511">
        <v>1E-3</v>
      </c>
      <c r="Q7511">
        <v>1</v>
      </c>
    </row>
    <row r="7512" spans="1:17" x14ac:dyDescent="0.2">
      <c r="A7512" t="s">
        <v>498</v>
      </c>
      <c r="B7512" t="s">
        <v>134</v>
      </c>
      <c r="C7512" t="s">
        <v>497</v>
      </c>
      <c r="D7512" t="s">
        <v>54</v>
      </c>
      <c r="E7512" t="s">
        <v>7199</v>
      </c>
      <c r="F7512">
        <v>1.7999999999999999E-2</v>
      </c>
      <c r="G7512">
        <v>1.7999999999999999E-2</v>
      </c>
      <c r="H7512">
        <v>1</v>
      </c>
      <c r="J7512" t="s">
        <v>498</v>
      </c>
      <c r="K7512" t="s">
        <v>356</v>
      </c>
      <c r="L7512" t="s">
        <v>480</v>
      </c>
      <c r="M7512" t="s">
        <v>7663</v>
      </c>
      <c r="N7512" t="s">
        <v>6423</v>
      </c>
      <c r="O7512">
        <v>1E-3</v>
      </c>
      <c r="P7512">
        <v>1E-3</v>
      </c>
      <c r="Q7512">
        <v>1</v>
      </c>
    </row>
    <row r="7513" spans="1:17" x14ac:dyDescent="0.2">
      <c r="A7513" t="s">
        <v>498</v>
      </c>
      <c r="B7513" t="s">
        <v>134</v>
      </c>
      <c r="C7513" t="s">
        <v>497</v>
      </c>
      <c r="D7513" t="s">
        <v>54</v>
      </c>
      <c r="E7513" t="s">
        <v>7200</v>
      </c>
      <c r="F7513">
        <v>1.7999999999999999E-2</v>
      </c>
      <c r="G7513">
        <v>1.7999999999999999E-2</v>
      </c>
      <c r="H7513">
        <v>1</v>
      </c>
      <c r="J7513" t="s">
        <v>498</v>
      </c>
      <c r="K7513" t="s">
        <v>356</v>
      </c>
      <c r="L7513" t="s">
        <v>480</v>
      </c>
      <c r="M7513" t="s">
        <v>7663</v>
      </c>
      <c r="N7513" t="s">
        <v>6424</v>
      </c>
      <c r="O7513">
        <v>1E-3</v>
      </c>
      <c r="P7513">
        <v>1E-3</v>
      </c>
      <c r="Q7513">
        <v>1</v>
      </c>
    </row>
    <row r="7514" spans="1:17" x14ac:dyDescent="0.2">
      <c r="A7514" t="s">
        <v>498</v>
      </c>
      <c r="B7514" t="s">
        <v>134</v>
      </c>
      <c r="C7514" t="s">
        <v>497</v>
      </c>
      <c r="D7514" t="s">
        <v>54</v>
      </c>
      <c r="E7514" t="s">
        <v>7201</v>
      </c>
      <c r="F7514">
        <v>1.7999999999999999E-2</v>
      </c>
      <c r="G7514">
        <v>1.7999999999999999E-2</v>
      </c>
      <c r="H7514">
        <v>1</v>
      </c>
      <c r="J7514" t="s">
        <v>498</v>
      </c>
      <c r="K7514" t="s">
        <v>356</v>
      </c>
      <c r="L7514" t="s">
        <v>480</v>
      </c>
      <c r="M7514" t="s">
        <v>7663</v>
      </c>
      <c r="N7514" t="s">
        <v>6425</v>
      </c>
      <c r="O7514">
        <v>1E-3</v>
      </c>
      <c r="P7514">
        <v>1E-3</v>
      </c>
      <c r="Q7514">
        <v>1</v>
      </c>
    </row>
    <row r="7515" spans="1:17" x14ac:dyDescent="0.2">
      <c r="A7515" t="s">
        <v>498</v>
      </c>
      <c r="B7515" t="s">
        <v>134</v>
      </c>
      <c r="C7515" t="s">
        <v>497</v>
      </c>
      <c r="D7515" t="s">
        <v>54</v>
      </c>
      <c r="E7515" t="s">
        <v>7202</v>
      </c>
      <c r="F7515">
        <v>0.09</v>
      </c>
      <c r="G7515">
        <v>0.09</v>
      </c>
      <c r="H7515">
        <v>1</v>
      </c>
      <c r="J7515" t="s">
        <v>498</v>
      </c>
      <c r="K7515" t="s">
        <v>356</v>
      </c>
      <c r="L7515" t="s">
        <v>480</v>
      </c>
      <c r="M7515" t="s">
        <v>7663</v>
      </c>
      <c r="N7515" t="s">
        <v>6426</v>
      </c>
      <c r="O7515">
        <v>1E-3</v>
      </c>
      <c r="P7515">
        <v>1E-3</v>
      </c>
      <c r="Q7515">
        <v>1</v>
      </c>
    </row>
    <row r="7516" spans="1:17" x14ac:dyDescent="0.2">
      <c r="A7516" t="s">
        <v>498</v>
      </c>
      <c r="B7516" t="s">
        <v>134</v>
      </c>
      <c r="C7516" t="s">
        <v>497</v>
      </c>
      <c r="D7516" t="s">
        <v>54</v>
      </c>
      <c r="E7516" t="s">
        <v>7203</v>
      </c>
      <c r="F7516">
        <v>1.7999999999999999E-2</v>
      </c>
      <c r="G7516">
        <v>1.7999999999999999E-2</v>
      </c>
      <c r="H7516">
        <v>1</v>
      </c>
      <c r="J7516" t="s">
        <v>498</v>
      </c>
      <c r="K7516" t="s">
        <v>356</v>
      </c>
      <c r="L7516" t="s">
        <v>480</v>
      </c>
      <c r="M7516" t="s">
        <v>7663</v>
      </c>
      <c r="N7516" t="s">
        <v>6427</v>
      </c>
      <c r="O7516">
        <v>1E-3</v>
      </c>
      <c r="P7516">
        <v>1E-3</v>
      </c>
      <c r="Q7516">
        <v>1</v>
      </c>
    </row>
    <row r="7517" spans="1:17" x14ac:dyDescent="0.2">
      <c r="A7517" t="s">
        <v>498</v>
      </c>
      <c r="B7517" t="s">
        <v>134</v>
      </c>
      <c r="C7517" t="s">
        <v>497</v>
      </c>
      <c r="D7517" t="s">
        <v>54</v>
      </c>
      <c r="E7517" t="s">
        <v>7204</v>
      </c>
      <c r="F7517">
        <v>1.7999999999999999E-2</v>
      </c>
      <c r="G7517">
        <v>1.7999999999999999E-2</v>
      </c>
      <c r="H7517">
        <v>1</v>
      </c>
      <c r="J7517" t="s">
        <v>498</v>
      </c>
      <c r="K7517" t="s">
        <v>356</v>
      </c>
      <c r="L7517" t="s">
        <v>480</v>
      </c>
      <c r="M7517" t="s">
        <v>7663</v>
      </c>
      <c r="N7517" t="s">
        <v>6428</v>
      </c>
      <c r="O7517">
        <v>1E-3</v>
      </c>
      <c r="P7517">
        <v>1E-3</v>
      </c>
      <c r="Q7517">
        <v>1</v>
      </c>
    </row>
    <row r="7518" spans="1:17" x14ac:dyDescent="0.2">
      <c r="A7518" t="s">
        <v>498</v>
      </c>
      <c r="B7518" t="s">
        <v>134</v>
      </c>
      <c r="C7518" t="s">
        <v>497</v>
      </c>
      <c r="D7518" t="s">
        <v>54</v>
      </c>
      <c r="E7518" t="s">
        <v>7205</v>
      </c>
      <c r="F7518">
        <v>1.7999999999999999E-2</v>
      </c>
      <c r="G7518">
        <v>1.7999999999999999E-2</v>
      </c>
      <c r="H7518">
        <v>1</v>
      </c>
      <c r="J7518" t="s">
        <v>498</v>
      </c>
      <c r="K7518" t="s">
        <v>356</v>
      </c>
      <c r="L7518" t="s">
        <v>480</v>
      </c>
      <c r="M7518" t="s">
        <v>7663</v>
      </c>
      <c r="N7518" t="s">
        <v>6429</v>
      </c>
      <c r="O7518">
        <v>0</v>
      </c>
      <c r="P7518">
        <v>0</v>
      </c>
      <c r="Q7518">
        <v>1</v>
      </c>
    </row>
    <row r="7519" spans="1:17" x14ac:dyDescent="0.2">
      <c r="A7519" t="s">
        <v>498</v>
      </c>
      <c r="B7519" t="s">
        <v>134</v>
      </c>
      <c r="C7519" t="s">
        <v>497</v>
      </c>
      <c r="D7519" t="s">
        <v>54</v>
      </c>
      <c r="E7519" t="s">
        <v>7206</v>
      </c>
      <c r="F7519">
        <v>1.7999999999999999E-2</v>
      </c>
      <c r="G7519">
        <v>1.7999999999999999E-2</v>
      </c>
      <c r="H7519">
        <v>1</v>
      </c>
      <c r="J7519" t="s">
        <v>498</v>
      </c>
      <c r="K7519" t="s">
        <v>356</v>
      </c>
      <c r="L7519" t="s">
        <v>480</v>
      </c>
      <c r="M7519" t="s">
        <v>7663</v>
      </c>
      <c r="N7519" t="s">
        <v>6430</v>
      </c>
      <c r="O7519">
        <v>0</v>
      </c>
      <c r="P7519">
        <v>0</v>
      </c>
      <c r="Q7519">
        <v>1</v>
      </c>
    </row>
    <row r="7520" spans="1:17" x14ac:dyDescent="0.2">
      <c r="A7520" t="s">
        <v>498</v>
      </c>
      <c r="B7520" t="s">
        <v>134</v>
      </c>
      <c r="C7520" t="s">
        <v>497</v>
      </c>
      <c r="D7520" t="s">
        <v>54</v>
      </c>
      <c r="E7520" t="s">
        <v>7207</v>
      </c>
      <c r="F7520">
        <v>1.7999999999999999E-2</v>
      </c>
      <c r="G7520">
        <v>1.7999999999999999E-2</v>
      </c>
      <c r="H7520">
        <v>1</v>
      </c>
      <c r="J7520" t="s">
        <v>498</v>
      </c>
      <c r="K7520" t="s">
        <v>356</v>
      </c>
      <c r="L7520" t="s">
        <v>480</v>
      </c>
      <c r="M7520" t="s">
        <v>7663</v>
      </c>
      <c r="N7520" t="s">
        <v>6431</v>
      </c>
      <c r="O7520">
        <v>0</v>
      </c>
      <c r="P7520">
        <v>0</v>
      </c>
      <c r="Q7520">
        <v>1</v>
      </c>
    </row>
    <row r="7521" spans="1:17" x14ac:dyDescent="0.2">
      <c r="A7521" t="s">
        <v>498</v>
      </c>
      <c r="B7521" t="s">
        <v>134</v>
      </c>
      <c r="C7521" t="s">
        <v>497</v>
      </c>
      <c r="D7521" t="s">
        <v>54</v>
      </c>
      <c r="E7521" t="s">
        <v>7208</v>
      </c>
      <c r="F7521">
        <v>1.9E-2</v>
      </c>
      <c r="G7521">
        <v>1.9E-2</v>
      </c>
      <c r="H7521">
        <v>1</v>
      </c>
      <c r="J7521" t="s">
        <v>498</v>
      </c>
      <c r="K7521" t="s">
        <v>356</v>
      </c>
      <c r="L7521" t="s">
        <v>480</v>
      </c>
      <c r="M7521" t="s">
        <v>7663</v>
      </c>
      <c r="N7521" t="s">
        <v>6432</v>
      </c>
      <c r="O7521">
        <v>0</v>
      </c>
      <c r="P7521">
        <v>0</v>
      </c>
      <c r="Q7521">
        <v>1</v>
      </c>
    </row>
    <row r="7522" spans="1:17" x14ac:dyDescent="0.2">
      <c r="A7522" t="s">
        <v>498</v>
      </c>
      <c r="B7522" t="s">
        <v>134</v>
      </c>
      <c r="C7522" t="s">
        <v>497</v>
      </c>
      <c r="D7522" t="s">
        <v>54</v>
      </c>
      <c r="E7522" t="s">
        <v>7209</v>
      </c>
      <c r="F7522">
        <v>1.9E-2</v>
      </c>
      <c r="G7522">
        <v>1.9E-2</v>
      </c>
      <c r="H7522">
        <v>1</v>
      </c>
      <c r="J7522" t="s">
        <v>498</v>
      </c>
      <c r="K7522" t="s">
        <v>356</v>
      </c>
      <c r="L7522" t="s">
        <v>480</v>
      </c>
      <c r="M7522" t="s">
        <v>7663</v>
      </c>
      <c r="N7522" t="s">
        <v>6433</v>
      </c>
      <c r="O7522">
        <v>0</v>
      </c>
      <c r="P7522">
        <v>0</v>
      </c>
      <c r="Q7522">
        <v>1</v>
      </c>
    </row>
    <row r="7523" spans="1:17" x14ac:dyDescent="0.2">
      <c r="A7523" t="s">
        <v>498</v>
      </c>
      <c r="B7523" t="s">
        <v>134</v>
      </c>
      <c r="C7523" t="s">
        <v>497</v>
      </c>
      <c r="D7523" t="s">
        <v>54</v>
      </c>
      <c r="E7523" t="s">
        <v>7210</v>
      </c>
      <c r="F7523">
        <v>1.9E-2</v>
      </c>
      <c r="G7523">
        <v>1.9E-2</v>
      </c>
      <c r="H7523">
        <v>1</v>
      </c>
      <c r="J7523" t="s">
        <v>498</v>
      </c>
      <c r="K7523" t="s">
        <v>356</v>
      </c>
      <c r="L7523" t="s">
        <v>480</v>
      </c>
      <c r="M7523" t="s">
        <v>7663</v>
      </c>
      <c r="N7523" t="s">
        <v>6434</v>
      </c>
      <c r="O7523">
        <v>1E-3</v>
      </c>
      <c r="P7523">
        <v>1E-3</v>
      </c>
      <c r="Q7523">
        <v>1</v>
      </c>
    </row>
    <row r="7524" spans="1:17" x14ac:dyDescent="0.2">
      <c r="A7524" t="s">
        <v>498</v>
      </c>
      <c r="B7524" t="s">
        <v>134</v>
      </c>
      <c r="C7524" t="s">
        <v>497</v>
      </c>
      <c r="D7524" t="s">
        <v>54</v>
      </c>
      <c r="E7524" t="s">
        <v>7211</v>
      </c>
      <c r="F7524">
        <v>1.9E-2</v>
      </c>
      <c r="G7524">
        <v>1.9E-2</v>
      </c>
      <c r="H7524">
        <v>1</v>
      </c>
      <c r="J7524" t="s">
        <v>498</v>
      </c>
      <c r="K7524" t="s">
        <v>356</v>
      </c>
      <c r="L7524" t="s">
        <v>480</v>
      </c>
      <c r="M7524" t="s">
        <v>7663</v>
      </c>
      <c r="N7524" t="s">
        <v>6435</v>
      </c>
      <c r="O7524">
        <v>1E-3</v>
      </c>
      <c r="P7524">
        <v>1E-3</v>
      </c>
      <c r="Q7524">
        <v>1</v>
      </c>
    </row>
    <row r="7525" spans="1:17" x14ac:dyDescent="0.2">
      <c r="A7525" t="s">
        <v>498</v>
      </c>
      <c r="B7525" t="s">
        <v>134</v>
      </c>
      <c r="C7525" t="s">
        <v>497</v>
      </c>
      <c r="D7525" t="s">
        <v>54</v>
      </c>
      <c r="E7525" t="s">
        <v>7212</v>
      </c>
      <c r="F7525">
        <v>1.9E-2</v>
      </c>
      <c r="G7525">
        <v>1.9E-2</v>
      </c>
      <c r="H7525">
        <v>1</v>
      </c>
      <c r="J7525" t="s">
        <v>498</v>
      </c>
      <c r="K7525" t="s">
        <v>356</v>
      </c>
      <c r="L7525" t="s">
        <v>480</v>
      </c>
      <c r="M7525" t="s">
        <v>7663</v>
      </c>
      <c r="N7525" t="s">
        <v>6436</v>
      </c>
      <c r="O7525">
        <v>1E-3</v>
      </c>
      <c r="P7525">
        <v>1E-3</v>
      </c>
      <c r="Q7525">
        <v>1</v>
      </c>
    </row>
    <row r="7526" spans="1:17" x14ac:dyDescent="0.2">
      <c r="A7526" t="s">
        <v>498</v>
      </c>
      <c r="B7526" t="s">
        <v>134</v>
      </c>
      <c r="C7526" t="s">
        <v>497</v>
      </c>
      <c r="D7526" t="s">
        <v>54</v>
      </c>
      <c r="E7526" t="s">
        <v>7213</v>
      </c>
      <c r="F7526">
        <v>0.16700000000000001</v>
      </c>
      <c r="G7526">
        <v>0.16700000000000001</v>
      </c>
      <c r="H7526">
        <v>1</v>
      </c>
      <c r="J7526" t="s">
        <v>498</v>
      </c>
      <c r="K7526" t="s">
        <v>356</v>
      </c>
      <c r="L7526" t="s">
        <v>480</v>
      </c>
      <c r="M7526" t="s">
        <v>7663</v>
      </c>
      <c r="N7526" t="s">
        <v>6437</v>
      </c>
      <c r="O7526">
        <v>1E-3</v>
      </c>
      <c r="P7526">
        <v>1E-3</v>
      </c>
      <c r="Q7526">
        <v>1</v>
      </c>
    </row>
    <row r="7527" spans="1:17" x14ac:dyDescent="0.2">
      <c r="A7527" t="s">
        <v>498</v>
      </c>
      <c r="B7527" t="s">
        <v>134</v>
      </c>
      <c r="C7527" t="s">
        <v>497</v>
      </c>
      <c r="D7527" t="s">
        <v>54</v>
      </c>
      <c r="E7527" t="s">
        <v>7214</v>
      </c>
      <c r="F7527">
        <v>0.01</v>
      </c>
      <c r="G7527">
        <v>0.01</v>
      </c>
      <c r="H7527">
        <v>1</v>
      </c>
      <c r="J7527" t="s">
        <v>498</v>
      </c>
      <c r="K7527" t="s">
        <v>356</v>
      </c>
      <c r="L7527" t="s">
        <v>480</v>
      </c>
      <c r="M7527" t="s">
        <v>7663</v>
      </c>
      <c r="N7527" t="s">
        <v>6438</v>
      </c>
      <c r="O7527">
        <v>1E-3</v>
      </c>
      <c r="P7527">
        <v>1E-3</v>
      </c>
      <c r="Q7527">
        <v>1</v>
      </c>
    </row>
    <row r="7528" spans="1:17" x14ac:dyDescent="0.2">
      <c r="A7528" t="s">
        <v>498</v>
      </c>
      <c r="B7528" t="s">
        <v>134</v>
      </c>
      <c r="C7528" t="s">
        <v>497</v>
      </c>
      <c r="D7528" t="s">
        <v>54</v>
      </c>
      <c r="E7528" t="s">
        <v>7215</v>
      </c>
      <c r="F7528">
        <v>0.01</v>
      </c>
      <c r="G7528">
        <v>0.01</v>
      </c>
      <c r="H7528">
        <v>1</v>
      </c>
      <c r="J7528" t="s">
        <v>498</v>
      </c>
      <c r="K7528" t="s">
        <v>356</v>
      </c>
      <c r="L7528" t="s">
        <v>480</v>
      </c>
      <c r="M7528" t="s">
        <v>7663</v>
      </c>
      <c r="N7528" t="s">
        <v>6439</v>
      </c>
      <c r="O7528">
        <v>0</v>
      </c>
      <c r="P7528">
        <v>0</v>
      </c>
      <c r="Q7528">
        <v>1</v>
      </c>
    </row>
    <row r="7529" spans="1:17" x14ac:dyDescent="0.2">
      <c r="A7529" t="s">
        <v>498</v>
      </c>
      <c r="B7529" t="s">
        <v>134</v>
      </c>
      <c r="C7529" t="s">
        <v>497</v>
      </c>
      <c r="D7529" t="s">
        <v>54</v>
      </c>
      <c r="E7529" t="s">
        <v>7216</v>
      </c>
      <c r="F7529">
        <v>0.01</v>
      </c>
      <c r="G7529">
        <v>0.01</v>
      </c>
      <c r="H7529">
        <v>1</v>
      </c>
      <c r="J7529" t="s">
        <v>498</v>
      </c>
      <c r="K7529" t="s">
        <v>356</v>
      </c>
      <c r="L7529" t="s">
        <v>480</v>
      </c>
      <c r="M7529" t="s">
        <v>7663</v>
      </c>
      <c r="N7529" t="s">
        <v>6440</v>
      </c>
      <c r="O7529">
        <v>0</v>
      </c>
      <c r="P7529">
        <v>0</v>
      </c>
      <c r="Q7529">
        <v>1</v>
      </c>
    </row>
    <row r="7530" spans="1:17" x14ac:dyDescent="0.2">
      <c r="A7530" t="s">
        <v>498</v>
      </c>
      <c r="B7530" t="s">
        <v>134</v>
      </c>
      <c r="C7530" t="s">
        <v>497</v>
      </c>
      <c r="D7530" t="s">
        <v>54</v>
      </c>
      <c r="E7530" t="s">
        <v>7217</v>
      </c>
      <c r="F7530">
        <v>1.4999999999999999E-2</v>
      </c>
      <c r="G7530">
        <v>1.4999999999999999E-2</v>
      </c>
      <c r="H7530">
        <v>1</v>
      </c>
      <c r="J7530" t="s">
        <v>498</v>
      </c>
      <c r="K7530" t="s">
        <v>356</v>
      </c>
      <c r="L7530" t="s">
        <v>480</v>
      </c>
      <c r="M7530" t="s">
        <v>7663</v>
      </c>
      <c r="N7530" t="s">
        <v>6441</v>
      </c>
      <c r="O7530">
        <v>0</v>
      </c>
      <c r="P7530">
        <v>0</v>
      </c>
      <c r="Q7530">
        <v>1</v>
      </c>
    </row>
    <row r="7531" spans="1:17" x14ac:dyDescent="0.2">
      <c r="A7531" t="s">
        <v>498</v>
      </c>
      <c r="B7531" t="s">
        <v>134</v>
      </c>
      <c r="C7531" t="s">
        <v>497</v>
      </c>
      <c r="D7531" t="s">
        <v>54</v>
      </c>
      <c r="E7531" t="s">
        <v>7218</v>
      </c>
      <c r="F7531">
        <v>1.7000000000000001E-2</v>
      </c>
      <c r="G7531">
        <v>1.7000000000000001E-2</v>
      </c>
      <c r="H7531">
        <v>1</v>
      </c>
      <c r="J7531" t="s">
        <v>498</v>
      </c>
      <c r="K7531" t="s">
        <v>356</v>
      </c>
      <c r="L7531" t="s">
        <v>480</v>
      </c>
      <c r="M7531" t="s">
        <v>7663</v>
      </c>
      <c r="N7531" t="s">
        <v>6442</v>
      </c>
      <c r="O7531">
        <v>0</v>
      </c>
      <c r="P7531">
        <v>0</v>
      </c>
      <c r="Q7531">
        <v>1</v>
      </c>
    </row>
    <row r="7532" spans="1:17" x14ac:dyDescent="0.2">
      <c r="A7532" t="s">
        <v>498</v>
      </c>
      <c r="B7532" t="s">
        <v>134</v>
      </c>
      <c r="C7532" t="s">
        <v>497</v>
      </c>
      <c r="D7532" t="s">
        <v>54</v>
      </c>
      <c r="E7532" t="s">
        <v>7219</v>
      </c>
      <c r="F7532">
        <v>1.7000000000000001E-2</v>
      </c>
      <c r="G7532">
        <v>1.7000000000000001E-2</v>
      </c>
      <c r="H7532">
        <v>1</v>
      </c>
      <c r="J7532" t="s">
        <v>498</v>
      </c>
      <c r="K7532" t="s">
        <v>356</v>
      </c>
      <c r="L7532" t="s">
        <v>480</v>
      </c>
      <c r="M7532" t="s">
        <v>7663</v>
      </c>
      <c r="N7532" t="s">
        <v>6443</v>
      </c>
      <c r="O7532">
        <v>0</v>
      </c>
      <c r="P7532">
        <v>0</v>
      </c>
      <c r="Q7532">
        <v>1</v>
      </c>
    </row>
    <row r="7533" spans="1:17" x14ac:dyDescent="0.2">
      <c r="A7533" t="s">
        <v>498</v>
      </c>
      <c r="B7533" t="s">
        <v>134</v>
      </c>
      <c r="C7533" t="s">
        <v>497</v>
      </c>
      <c r="D7533" t="s">
        <v>54</v>
      </c>
      <c r="E7533" t="s">
        <v>7220</v>
      </c>
      <c r="F7533">
        <v>1.6E-2</v>
      </c>
      <c r="G7533">
        <v>1.6E-2</v>
      </c>
      <c r="H7533">
        <v>1</v>
      </c>
      <c r="J7533" t="s">
        <v>498</v>
      </c>
      <c r="K7533" t="s">
        <v>356</v>
      </c>
      <c r="L7533" t="s">
        <v>480</v>
      </c>
      <c r="M7533" t="s">
        <v>7663</v>
      </c>
      <c r="N7533" t="s">
        <v>6444</v>
      </c>
      <c r="O7533">
        <v>0</v>
      </c>
      <c r="P7533">
        <v>0</v>
      </c>
      <c r="Q7533">
        <v>1</v>
      </c>
    </row>
    <row r="7534" spans="1:17" x14ac:dyDescent="0.2">
      <c r="A7534" t="s">
        <v>498</v>
      </c>
      <c r="B7534" t="s">
        <v>134</v>
      </c>
      <c r="C7534" t="s">
        <v>497</v>
      </c>
      <c r="D7534" t="s">
        <v>54</v>
      </c>
      <c r="E7534" t="s">
        <v>7221</v>
      </c>
      <c r="F7534">
        <v>1.6E-2</v>
      </c>
      <c r="G7534">
        <v>1.6E-2</v>
      </c>
      <c r="H7534">
        <v>1</v>
      </c>
      <c r="J7534" t="s">
        <v>498</v>
      </c>
      <c r="K7534" t="s">
        <v>356</v>
      </c>
      <c r="L7534" t="s">
        <v>480</v>
      </c>
      <c r="M7534" t="s">
        <v>7663</v>
      </c>
      <c r="N7534" t="s">
        <v>6445</v>
      </c>
      <c r="O7534">
        <v>0</v>
      </c>
      <c r="P7534">
        <v>0</v>
      </c>
      <c r="Q7534">
        <v>1</v>
      </c>
    </row>
    <row r="7535" spans="1:17" x14ac:dyDescent="0.2">
      <c r="A7535" t="s">
        <v>498</v>
      </c>
      <c r="B7535" t="s">
        <v>134</v>
      </c>
      <c r="C7535" t="s">
        <v>497</v>
      </c>
      <c r="D7535" t="s">
        <v>54</v>
      </c>
      <c r="E7535" t="s">
        <v>7222</v>
      </c>
      <c r="F7535">
        <v>1.6E-2</v>
      </c>
      <c r="G7535">
        <v>1.6E-2</v>
      </c>
      <c r="H7535">
        <v>1</v>
      </c>
      <c r="J7535" t="s">
        <v>498</v>
      </c>
      <c r="K7535" t="s">
        <v>356</v>
      </c>
      <c r="L7535" t="s">
        <v>480</v>
      </c>
      <c r="M7535" t="s">
        <v>7663</v>
      </c>
      <c r="N7535" t="s">
        <v>6446</v>
      </c>
      <c r="O7535">
        <v>0</v>
      </c>
      <c r="P7535">
        <v>0</v>
      </c>
      <c r="Q7535">
        <v>1</v>
      </c>
    </row>
    <row r="7536" spans="1:17" x14ac:dyDescent="0.2">
      <c r="A7536" t="s">
        <v>498</v>
      </c>
      <c r="B7536" t="s">
        <v>134</v>
      </c>
      <c r="C7536" t="s">
        <v>497</v>
      </c>
      <c r="D7536" t="s">
        <v>54</v>
      </c>
      <c r="E7536" t="s">
        <v>7223</v>
      </c>
      <c r="F7536">
        <v>1.6E-2</v>
      </c>
      <c r="G7536">
        <v>1.6E-2</v>
      </c>
      <c r="H7536">
        <v>1</v>
      </c>
      <c r="J7536" t="s">
        <v>498</v>
      </c>
      <c r="K7536" t="s">
        <v>356</v>
      </c>
      <c r="L7536" t="s">
        <v>480</v>
      </c>
      <c r="M7536" t="s">
        <v>7663</v>
      </c>
      <c r="N7536" t="s">
        <v>6447</v>
      </c>
      <c r="O7536">
        <v>1E-3</v>
      </c>
      <c r="P7536">
        <v>1E-3</v>
      </c>
      <c r="Q7536">
        <v>1</v>
      </c>
    </row>
    <row r="7537" spans="1:17" x14ac:dyDescent="0.2">
      <c r="A7537" t="s">
        <v>498</v>
      </c>
      <c r="B7537" t="s">
        <v>134</v>
      </c>
      <c r="C7537" t="s">
        <v>497</v>
      </c>
      <c r="D7537" t="s">
        <v>54</v>
      </c>
      <c r="E7537" t="s">
        <v>7224</v>
      </c>
      <c r="F7537">
        <v>1.2999999999999999E-2</v>
      </c>
      <c r="G7537">
        <v>1.2999999999999999E-2</v>
      </c>
      <c r="H7537">
        <v>1</v>
      </c>
      <c r="J7537" t="s">
        <v>498</v>
      </c>
      <c r="K7537" t="s">
        <v>356</v>
      </c>
      <c r="L7537" t="s">
        <v>480</v>
      </c>
      <c r="M7537" t="s">
        <v>7663</v>
      </c>
      <c r="N7537" t="s">
        <v>6448</v>
      </c>
      <c r="O7537">
        <v>1E-3</v>
      </c>
      <c r="P7537">
        <v>1E-3</v>
      </c>
      <c r="Q7537">
        <v>1</v>
      </c>
    </row>
    <row r="7538" spans="1:17" x14ac:dyDescent="0.2">
      <c r="A7538" t="s">
        <v>498</v>
      </c>
      <c r="B7538" t="s">
        <v>134</v>
      </c>
      <c r="C7538" t="s">
        <v>497</v>
      </c>
      <c r="D7538" t="s">
        <v>54</v>
      </c>
      <c r="E7538" t="s">
        <v>7225</v>
      </c>
      <c r="F7538">
        <v>1.4E-2</v>
      </c>
      <c r="G7538">
        <v>1.4E-2</v>
      </c>
      <c r="H7538">
        <v>1</v>
      </c>
      <c r="J7538" t="s">
        <v>498</v>
      </c>
      <c r="K7538" t="s">
        <v>356</v>
      </c>
      <c r="L7538" t="s">
        <v>480</v>
      </c>
      <c r="M7538" t="s">
        <v>7663</v>
      </c>
      <c r="N7538" t="s">
        <v>6449</v>
      </c>
      <c r="O7538">
        <v>1E-3</v>
      </c>
      <c r="P7538">
        <v>1E-3</v>
      </c>
      <c r="Q7538">
        <v>1</v>
      </c>
    </row>
    <row r="7539" spans="1:17" x14ac:dyDescent="0.2">
      <c r="A7539" t="s">
        <v>498</v>
      </c>
      <c r="B7539" t="s">
        <v>134</v>
      </c>
      <c r="C7539" t="s">
        <v>497</v>
      </c>
      <c r="D7539" t="s">
        <v>54</v>
      </c>
      <c r="E7539" t="s">
        <v>7226</v>
      </c>
      <c r="F7539">
        <v>1.4E-2</v>
      </c>
      <c r="G7539">
        <v>1.4E-2</v>
      </c>
      <c r="H7539">
        <v>1</v>
      </c>
      <c r="J7539" t="s">
        <v>498</v>
      </c>
      <c r="K7539" t="s">
        <v>356</v>
      </c>
      <c r="L7539" t="s">
        <v>480</v>
      </c>
      <c r="M7539" t="s">
        <v>7663</v>
      </c>
      <c r="N7539" t="s">
        <v>6450</v>
      </c>
      <c r="O7539">
        <v>1E-3</v>
      </c>
      <c r="P7539">
        <v>1E-3</v>
      </c>
      <c r="Q7539">
        <v>1</v>
      </c>
    </row>
    <row r="7540" spans="1:17" x14ac:dyDescent="0.2">
      <c r="A7540" t="s">
        <v>498</v>
      </c>
      <c r="B7540" t="s">
        <v>134</v>
      </c>
      <c r="C7540" t="s">
        <v>497</v>
      </c>
      <c r="D7540" t="s">
        <v>54</v>
      </c>
      <c r="E7540" t="s">
        <v>7227</v>
      </c>
      <c r="F7540">
        <v>1.4999999999999999E-2</v>
      </c>
      <c r="G7540">
        <v>1.4999999999999999E-2</v>
      </c>
      <c r="H7540">
        <v>1</v>
      </c>
      <c r="J7540" t="s">
        <v>498</v>
      </c>
      <c r="K7540" t="s">
        <v>356</v>
      </c>
      <c r="L7540" t="s">
        <v>480</v>
      </c>
      <c r="M7540" t="s">
        <v>7663</v>
      </c>
      <c r="N7540" t="s">
        <v>6451</v>
      </c>
      <c r="O7540">
        <v>0</v>
      </c>
      <c r="P7540">
        <v>0</v>
      </c>
      <c r="Q7540">
        <v>1</v>
      </c>
    </row>
    <row r="7541" spans="1:17" x14ac:dyDescent="0.2">
      <c r="A7541" t="s">
        <v>498</v>
      </c>
      <c r="B7541" t="s">
        <v>134</v>
      </c>
      <c r="C7541" t="s">
        <v>497</v>
      </c>
      <c r="D7541" t="s">
        <v>54</v>
      </c>
      <c r="E7541" t="s">
        <v>7228</v>
      </c>
      <c r="F7541">
        <v>1.6E-2</v>
      </c>
      <c r="G7541">
        <v>1.6E-2</v>
      </c>
      <c r="H7541">
        <v>1</v>
      </c>
      <c r="J7541" t="s">
        <v>498</v>
      </c>
      <c r="K7541" t="s">
        <v>356</v>
      </c>
      <c r="L7541" t="s">
        <v>480</v>
      </c>
      <c r="M7541" t="s">
        <v>7663</v>
      </c>
      <c r="N7541" t="s">
        <v>6452</v>
      </c>
      <c r="O7541">
        <v>0</v>
      </c>
      <c r="P7541">
        <v>0</v>
      </c>
      <c r="Q7541">
        <v>1</v>
      </c>
    </row>
    <row r="7542" spans="1:17" x14ac:dyDescent="0.2">
      <c r="A7542" t="s">
        <v>498</v>
      </c>
      <c r="B7542" t="s">
        <v>134</v>
      </c>
      <c r="C7542" t="s">
        <v>497</v>
      </c>
      <c r="D7542" t="s">
        <v>54</v>
      </c>
      <c r="E7542" t="s">
        <v>7229</v>
      </c>
      <c r="F7542">
        <v>1.7000000000000001E-2</v>
      </c>
      <c r="G7542">
        <v>1.7000000000000001E-2</v>
      </c>
      <c r="H7542">
        <v>1</v>
      </c>
      <c r="J7542" t="s">
        <v>498</v>
      </c>
      <c r="K7542" t="s">
        <v>356</v>
      </c>
      <c r="L7542" t="s">
        <v>480</v>
      </c>
      <c r="M7542" t="s">
        <v>7663</v>
      </c>
      <c r="N7542" t="s">
        <v>6453</v>
      </c>
      <c r="O7542">
        <v>0</v>
      </c>
      <c r="P7542">
        <v>0</v>
      </c>
      <c r="Q7542">
        <v>1</v>
      </c>
    </row>
    <row r="7543" spans="1:17" x14ac:dyDescent="0.2">
      <c r="A7543" t="s">
        <v>498</v>
      </c>
      <c r="B7543" t="s">
        <v>134</v>
      </c>
      <c r="C7543" t="s">
        <v>497</v>
      </c>
      <c r="D7543" t="s">
        <v>54</v>
      </c>
      <c r="E7543" t="s">
        <v>7230</v>
      </c>
      <c r="F7543">
        <v>1.6E-2</v>
      </c>
      <c r="G7543">
        <v>1.6E-2</v>
      </c>
      <c r="H7543">
        <v>1</v>
      </c>
      <c r="J7543" t="s">
        <v>498</v>
      </c>
      <c r="K7543" t="s">
        <v>356</v>
      </c>
      <c r="L7543" t="s">
        <v>480</v>
      </c>
      <c r="M7543" t="s">
        <v>7663</v>
      </c>
      <c r="N7543" t="s">
        <v>6454</v>
      </c>
      <c r="O7543">
        <v>0</v>
      </c>
      <c r="P7543">
        <v>0</v>
      </c>
      <c r="Q7543">
        <v>1</v>
      </c>
    </row>
    <row r="7544" spans="1:17" x14ac:dyDescent="0.2">
      <c r="A7544" t="s">
        <v>498</v>
      </c>
      <c r="B7544" t="s">
        <v>134</v>
      </c>
      <c r="C7544" t="s">
        <v>497</v>
      </c>
      <c r="D7544" t="s">
        <v>54</v>
      </c>
      <c r="E7544" t="s">
        <v>7231</v>
      </c>
      <c r="F7544">
        <v>1.6E-2</v>
      </c>
      <c r="G7544">
        <v>1.6E-2</v>
      </c>
      <c r="H7544">
        <v>1</v>
      </c>
      <c r="J7544" t="s">
        <v>498</v>
      </c>
      <c r="K7544" t="s">
        <v>356</v>
      </c>
      <c r="L7544" t="s">
        <v>480</v>
      </c>
      <c r="M7544" t="s">
        <v>7663</v>
      </c>
      <c r="N7544" t="s">
        <v>6455</v>
      </c>
      <c r="O7544">
        <v>0</v>
      </c>
      <c r="P7544">
        <v>0</v>
      </c>
      <c r="Q7544">
        <v>1</v>
      </c>
    </row>
    <row r="7545" spans="1:17" x14ac:dyDescent="0.2">
      <c r="A7545" t="s">
        <v>498</v>
      </c>
      <c r="B7545" t="s">
        <v>134</v>
      </c>
      <c r="C7545" t="s">
        <v>497</v>
      </c>
      <c r="D7545" t="s">
        <v>54</v>
      </c>
      <c r="E7545" t="s">
        <v>7232</v>
      </c>
      <c r="F7545">
        <v>1.6E-2</v>
      </c>
      <c r="G7545">
        <v>1.6E-2</v>
      </c>
      <c r="H7545">
        <v>1</v>
      </c>
      <c r="J7545" t="s">
        <v>498</v>
      </c>
      <c r="K7545" t="s">
        <v>356</v>
      </c>
      <c r="L7545" t="s">
        <v>480</v>
      </c>
      <c r="M7545" t="s">
        <v>7663</v>
      </c>
      <c r="N7545" t="s">
        <v>6456</v>
      </c>
      <c r="O7545">
        <v>0</v>
      </c>
      <c r="P7545">
        <v>0</v>
      </c>
      <c r="Q7545">
        <v>1</v>
      </c>
    </row>
    <row r="7546" spans="1:17" x14ac:dyDescent="0.2">
      <c r="A7546" t="s">
        <v>498</v>
      </c>
      <c r="B7546" t="s">
        <v>134</v>
      </c>
      <c r="C7546" t="s">
        <v>497</v>
      </c>
      <c r="D7546" t="s">
        <v>54</v>
      </c>
      <c r="E7546" t="s">
        <v>7233</v>
      </c>
      <c r="F7546">
        <v>1.6E-2</v>
      </c>
      <c r="G7546">
        <v>1.6E-2</v>
      </c>
      <c r="H7546">
        <v>1</v>
      </c>
      <c r="J7546" t="s">
        <v>498</v>
      </c>
      <c r="K7546" t="s">
        <v>356</v>
      </c>
      <c r="L7546" t="s">
        <v>480</v>
      </c>
      <c r="M7546" t="s">
        <v>7663</v>
      </c>
      <c r="N7546" t="s">
        <v>6457</v>
      </c>
      <c r="O7546">
        <v>0</v>
      </c>
      <c r="P7546">
        <v>0</v>
      </c>
      <c r="Q7546">
        <v>1</v>
      </c>
    </row>
    <row r="7547" spans="1:17" x14ac:dyDescent="0.2">
      <c r="A7547" t="s">
        <v>498</v>
      </c>
      <c r="B7547" t="s">
        <v>134</v>
      </c>
      <c r="C7547" t="s">
        <v>497</v>
      </c>
      <c r="D7547" t="s">
        <v>54</v>
      </c>
      <c r="E7547" t="s">
        <v>7234</v>
      </c>
      <c r="F7547">
        <v>1.6E-2</v>
      </c>
      <c r="G7547">
        <v>1.6E-2</v>
      </c>
      <c r="H7547">
        <v>1</v>
      </c>
      <c r="J7547" t="s">
        <v>498</v>
      </c>
      <c r="K7547" t="s">
        <v>356</v>
      </c>
      <c r="L7547" t="s">
        <v>480</v>
      </c>
      <c r="M7547" t="s">
        <v>7663</v>
      </c>
      <c r="N7547" t="s">
        <v>6458</v>
      </c>
      <c r="O7547">
        <v>0</v>
      </c>
      <c r="P7547">
        <v>0</v>
      </c>
      <c r="Q7547">
        <v>1</v>
      </c>
    </row>
    <row r="7548" spans="1:17" x14ac:dyDescent="0.2">
      <c r="A7548" t="s">
        <v>498</v>
      </c>
      <c r="B7548" t="s">
        <v>134</v>
      </c>
      <c r="C7548" t="s">
        <v>497</v>
      </c>
      <c r="D7548" t="s">
        <v>54</v>
      </c>
      <c r="E7548" t="s">
        <v>7235</v>
      </c>
      <c r="F7548">
        <v>1.6E-2</v>
      </c>
      <c r="G7548">
        <v>1.6E-2</v>
      </c>
      <c r="H7548">
        <v>1</v>
      </c>
      <c r="J7548" t="s">
        <v>498</v>
      </c>
      <c r="K7548" t="s">
        <v>356</v>
      </c>
      <c r="L7548" t="s">
        <v>480</v>
      </c>
      <c r="M7548" t="s">
        <v>7663</v>
      </c>
      <c r="N7548" t="s">
        <v>6459</v>
      </c>
      <c r="O7548">
        <v>0</v>
      </c>
      <c r="P7548">
        <v>0</v>
      </c>
      <c r="Q7548">
        <v>1</v>
      </c>
    </row>
    <row r="7549" spans="1:17" x14ac:dyDescent="0.2">
      <c r="A7549" t="s">
        <v>498</v>
      </c>
      <c r="B7549" t="s">
        <v>134</v>
      </c>
      <c r="C7549" t="s">
        <v>497</v>
      </c>
      <c r="D7549" t="s">
        <v>54</v>
      </c>
      <c r="E7549" t="s">
        <v>7236</v>
      </c>
      <c r="F7549">
        <v>1.7000000000000001E-2</v>
      </c>
      <c r="G7549">
        <v>1.7000000000000001E-2</v>
      </c>
      <c r="H7549">
        <v>1</v>
      </c>
      <c r="J7549" t="s">
        <v>498</v>
      </c>
      <c r="K7549" t="s">
        <v>356</v>
      </c>
      <c r="L7549" t="s">
        <v>480</v>
      </c>
      <c r="M7549" t="s">
        <v>7663</v>
      </c>
      <c r="N7549" t="s">
        <v>6460</v>
      </c>
      <c r="O7549">
        <v>1E-3</v>
      </c>
      <c r="P7549">
        <v>1E-3</v>
      </c>
      <c r="Q7549">
        <v>1</v>
      </c>
    </row>
    <row r="7550" spans="1:17" x14ac:dyDescent="0.2">
      <c r="A7550" t="s">
        <v>498</v>
      </c>
      <c r="B7550" t="s">
        <v>134</v>
      </c>
      <c r="C7550" t="s">
        <v>497</v>
      </c>
      <c r="D7550" t="s">
        <v>54</v>
      </c>
      <c r="E7550" t="s">
        <v>7237</v>
      </c>
      <c r="F7550">
        <v>8.2000000000000003E-2</v>
      </c>
      <c r="G7550">
        <v>8.2000000000000003E-2</v>
      </c>
      <c r="H7550">
        <v>1</v>
      </c>
      <c r="J7550" t="s">
        <v>498</v>
      </c>
      <c r="K7550" t="s">
        <v>356</v>
      </c>
      <c r="L7550" t="s">
        <v>480</v>
      </c>
      <c r="M7550" t="s">
        <v>7663</v>
      </c>
      <c r="N7550" t="s">
        <v>6461</v>
      </c>
      <c r="O7550">
        <v>1E-3</v>
      </c>
      <c r="P7550">
        <v>1E-3</v>
      </c>
      <c r="Q7550">
        <v>1</v>
      </c>
    </row>
    <row r="7551" spans="1:17" x14ac:dyDescent="0.2">
      <c r="A7551" t="s">
        <v>498</v>
      </c>
      <c r="B7551" t="s">
        <v>134</v>
      </c>
      <c r="C7551" t="s">
        <v>497</v>
      </c>
      <c r="D7551" t="s">
        <v>54</v>
      </c>
      <c r="E7551" t="s">
        <v>7238</v>
      </c>
      <c r="F7551">
        <v>1.6E-2</v>
      </c>
      <c r="G7551">
        <v>1.6E-2</v>
      </c>
      <c r="H7551">
        <v>1</v>
      </c>
      <c r="J7551" t="s">
        <v>498</v>
      </c>
      <c r="K7551" t="s">
        <v>356</v>
      </c>
      <c r="L7551" t="s">
        <v>480</v>
      </c>
      <c r="M7551" t="s">
        <v>7663</v>
      </c>
      <c r="N7551" t="s">
        <v>6462</v>
      </c>
      <c r="O7551">
        <v>0</v>
      </c>
      <c r="P7551">
        <v>0</v>
      </c>
      <c r="Q7551">
        <v>1</v>
      </c>
    </row>
    <row r="7552" spans="1:17" x14ac:dyDescent="0.2">
      <c r="A7552" t="s">
        <v>498</v>
      </c>
      <c r="B7552" t="s">
        <v>134</v>
      </c>
      <c r="C7552" t="s">
        <v>497</v>
      </c>
      <c r="D7552" t="s">
        <v>54</v>
      </c>
      <c r="E7552" t="s">
        <v>7239</v>
      </c>
      <c r="F7552">
        <v>1.6E-2</v>
      </c>
      <c r="G7552">
        <v>1.6E-2</v>
      </c>
      <c r="H7552">
        <v>1</v>
      </c>
      <c r="J7552" t="s">
        <v>498</v>
      </c>
      <c r="K7552" t="s">
        <v>356</v>
      </c>
      <c r="L7552" t="s">
        <v>480</v>
      </c>
      <c r="M7552" t="s">
        <v>7663</v>
      </c>
      <c r="N7552" t="s">
        <v>6463</v>
      </c>
      <c r="O7552">
        <v>0</v>
      </c>
      <c r="P7552">
        <v>0</v>
      </c>
      <c r="Q7552">
        <v>1</v>
      </c>
    </row>
    <row r="7553" spans="1:17" x14ac:dyDescent="0.2">
      <c r="A7553" t="s">
        <v>498</v>
      </c>
      <c r="B7553" t="s">
        <v>134</v>
      </c>
      <c r="C7553" t="s">
        <v>497</v>
      </c>
      <c r="D7553" t="s">
        <v>54</v>
      </c>
      <c r="E7553" t="s">
        <v>7240</v>
      </c>
      <c r="F7553">
        <v>1.6E-2</v>
      </c>
      <c r="G7553">
        <v>1.6E-2</v>
      </c>
      <c r="H7553">
        <v>1</v>
      </c>
      <c r="J7553" t="s">
        <v>498</v>
      </c>
      <c r="K7553" t="s">
        <v>356</v>
      </c>
      <c r="L7553" t="s">
        <v>480</v>
      </c>
      <c r="M7553" t="s">
        <v>7663</v>
      </c>
      <c r="N7553" t="s">
        <v>6464</v>
      </c>
      <c r="O7553">
        <v>0</v>
      </c>
      <c r="P7553">
        <v>0</v>
      </c>
      <c r="Q7553">
        <v>1</v>
      </c>
    </row>
    <row r="7554" spans="1:17" x14ac:dyDescent="0.2">
      <c r="A7554" t="s">
        <v>498</v>
      </c>
      <c r="B7554" t="s">
        <v>134</v>
      </c>
      <c r="C7554" t="s">
        <v>497</v>
      </c>
      <c r="D7554" t="s">
        <v>54</v>
      </c>
      <c r="E7554" t="s">
        <v>7241</v>
      </c>
      <c r="F7554">
        <v>1.6E-2</v>
      </c>
      <c r="G7554">
        <v>1.6E-2</v>
      </c>
      <c r="H7554">
        <v>1</v>
      </c>
      <c r="J7554" t="s">
        <v>498</v>
      </c>
      <c r="K7554" t="s">
        <v>356</v>
      </c>
      <c r="L7554" t="s">
        <v>480</v>
      </c>
      <c r="M7554" t="s">
        <v>7663</v>
      </c>
      <c r="N7554" t="s">
        <v>6465</v>
      </c>
      <c r="O7554">
        <v>0</v>
      </c>
      <c r="P7554">
        <v>0</v>
      </c>
      <c r="Q7554">
        <v>1</v>
      </c>
    </row>
    <row r="7555" spans="1:17" x14ac:dyDescent="0.2">
      <c r="A7555" t="s">
        <v>498</v>
      </c>
      <c r="B7555" t="s">
        <v>134</v>
      </c>
      <c r="C7555" t="s">
        <v>497</v>
      </c>
      <c r="D7555" t="s">
        <v>54</v>
      </c>
      <c r="E7555" t="s">
        <v>7242</v>
      </c>
      <c r="F7555">
        <v>1.7000000000000001E-2</v>
      </c>
      <c r="G7555">
        <v>1.7000000000000001E-2</v>
      </c>
      <c r="H7555">
        <v>1</v>
      </c>
      <c r="J7555" t="s">
        <v>498</v>
      </c>
      <c r="K7555" t="s">
        <v>356</v>
      </c>
      <c r="L7555" t="s">
        <v>480</v>
      </c>
      <c r="M7555" t="s">
        <v>7663</v>
      </c>
      <c r="N7555" t="s">
        <v>6466</v>
      </c>
      <c r="O7555">
        <v>0</v>
      </c>
      <c r="P7555">
        <v>0</v>
      </c>
      <c r="Q7555">
        <v>1</v>
      </c>
    </row>
    <row r="7556" spans="1:17" x14ac:dyDescent="0.2">
      <c r="A7556" t="s">
        <v>498</v>
      </c>
      <c r="B7556" t="s">
        <v>134</v>
      </c>
      <c r="C7556" t="s">
        <v>497</v>
      </c>
      <c r="D7556" t="s">
        <v>54</v>
      </c>
      <c r="E7556" t="s">
        <v>7243</v>
      </c>
      <c r="F7556">
        <v>1.9E-2</v>
      </c>
      <c r="G7556">
        <v>1.9E-2</v>
      </c>
      <c r="H7556">
        <v>1</v>
      </c>
      <c r="J7556" t="s">
        <v>498</v>
      </c>
      <c r="K7556" t="s">
        <v>356</v>
      </c>
      <c r="L7556" t="s">
        <v>480</v>
      </c>
      <c r="M7556" t="s">
        <v>7663</v>
      </c>
      <c r="N7556" t="s">
        <v>6467</v>
      </c>
      <c r="O7556">
        <v>0</v>
      </c>
      <c r="P7556">
        <v>0</v>
      </c>
      <c r="Q7556">
        <v>1</v>
      </c>
    </row>
    <row r="7557" spans="1:17" x14ac:dyDescent="0.2">
      <c r="A7557" t="s">
        <v>498</v>
      </c>
      <c r="B7557" t="s">
        <v>134</v>
      </c>
      <c r="C7557" t="s">
        <v>497</v>
      </c>
      <c r="D7557" t="s">
        <v>54</v>
      </c>
      <c r="E7557" t="s">
        <v>7244</v>
      </c>
      <c r="F7557">
        <v>1.7999999999999999E-2</v>
      </c>
      <c r="G7557">
        <v>1.7999999999999999E-2</v>
      </c>
      <c r="H7557">
        <v>1</v>
      </c>
      <c r="J7557" t="s">
        <v>498</v>
      </c>
      <c r="K7557" t="s">
        <v>356</v>
      </c>
      <c r="L7557" t="s">
        <v>480</v>
      </c>
      <c r="M7557" t="s">
        <v>7663</v>
      </c>
      <c r="N7557" t="s">
        <v>6468</v>
      </c>
      <c r="O7557">
        <v>0</v>
      </c>
      <c r="P7557">
        <v>0</v>
      </c>
      <c r="Q7557">
        <v>1</v>
      </c>
    </row>
    <row r="7558" spans="1:17" x14ac:dyDescent="0.2">
      <c r="A7558" t="s">
        <v>498</v>
      </c>
      <c r="B7558" t="s">
        <v>134</v>
      </c>
      <c r="C7558" t="s">
        <v>497</v>
      </c>
      <c r="D7558" t="s">
        <v>54</v>
      </c>
      <c r="E7558" t="s">
        <v>7245</v>
      </c>
      <c r="F7558">
        <v>1.9E-2</v>
      </c>
      <c r="G7558">
        <v>1.9E-2</v>
      </c>
      <c r="H7558">
        <v>1</v>
      </c>
      <c r="J7558" t="s">
        <v>498</v>
      </c>
      <c r="K7558" t="s">
        <v>356</v>
      </c>
      <c r="L7558" t="s">
        <v>480</v>
      </c>
      <c r="M7558" t="s">
        <v>7663</v>
      </c>
      <c r="N7558" t="s">
        <v>6469</v>
      </c>
      <c r="O7558">
        <v>0</v>
      </c>
      <c r="P7558">
        <v>0</v>
      </c>
      <c r="Q7558">
        <v>1</v>
      </c>
    </row>
    <row r="7559" spans="1:17" x14ac:dyDescent="0.2">
      <c r="A7559" t="s">
        <v>498</v>
      </c>
      <c r="B7559" t="s">
        <v>134</v>
      </c>
      <c r="C7559" t="s">
        <v>497</v>
      </c>
      <c r="D7559" t="s">
        <v>54</v>
      </c>
      <c r="E7559" t="s">
        <v>7246</v>
      </c>
      <c r="F7559">
        <v>1.7000000000000001E-2</v>
      </c>
      <c r="G7559">
        <v>1.7000000000000001E-2</v>
      </c>
      <c r="H7559">
        <v>1</v>
      </c>
      <c r="J7559" t="s">
        <v>498</v>
      </c>
      <c r="K7559" t="s">
        <v>356</v>
      </c>
      <c r="L7559" t="s">
        <v>480</v>
      </c>
      <c r="M7559" t="s">
        <v>7663</v>
      </c>
      <c r="N7559" t="s">
        <v>6470</v>
      </c>
      <c r="O7559">
        <v>0</v>
      </c>
      <c r="P7559">
        <v>0</v>
      </c>
      <c r="Q7559">
        <v>1</v>
      </c>
    </row>
    <row r="7560" spans="1:17" x14ac:dyDescent="0.2">
      <c r="A7560" t="s">
        <v>498</v>
      </c>
      <c r="B7560" t="s">
        <v>134</v>
      </c>
      <c r="C7560" t="s">
        <v>497</v>
      </c>
      <c r="D7560" t="s">
        <v>54</v>
      </c>
      <c r="E7560" t="s">
        <v>7247</v>
      </c>
      <c r="F7560">
        <v>1.6E-2</v>
      </c>
      <c r="G7560">
        <v>1.6E-2</v>
      </c>
      <c r="H7560">
        <v>1</v>
      </c>
      <c r="J7560" t="s">
        <v>498</v>
      </c>
      <c r="K7560" t="s">
        <v>356</v>
      </c>
      <c r="L7560" t="s">
        <v>480</v>
      </c>
      <c r="M7560" t="s">
        <v>7663</v>
      </c>
      <c r="N7560" t="s">
        <v>6471</v>
      </c>
      <c r="O7560">
        <v>0</v>
      </c>
      <c r="P7560">
        <v>0</v>
      </c>
      <c r="Q7560">
        <v>1</v>
      </c>
    </row>
    <row r="7561" spans="1:17" x14ac:dyDescent="0.2">
      <c r="A7561" t="s">
        <v>498</v>
      </c>
      <c r="B7561" t="s">
        <v>134</v>
      </c>
      <c r="C7561" t="s">
        <v>497</v>
      </c>
      <c r="D7561" t="s">
        <v>54</v>
      </c>
      <c r="E7561" t="s">
        <v>7248</v>
      </c>
      <c r="F7561">
        <v>0.13300000000000001</v>
      </c>
      <c r="G7561">
        <v>0.13300000000000001</v>
      </c>
      <c r="H7561">
        <v>1</v>
      </c>
      <c r="J7561" t="s">
        <v>498</v>
      </c>
      <c r="K7561" t="s">
        <v>356</v>
      </c>
      <c r="L7561" t="s">
        <v>480</v>
      </c>
      <c r="M7561" t="s">
        <v>7663</v>
      </c>
      <c r="N7561" t="s">
        <v>6472</v>
      </c>
      <c r="O7561">
        <v>0</v>
      </c>
      <c r="P7561">
        <v>0</v>
      </c>
      <c r="Q7561">
        <v>1</v>
      </c>
    </row>
    <row r="7562" spans="1:17" x14ac:dyDescent="0.2">
      <c r="A7562" t="s">
        <v>498</v>
      </c>
      <c r="B7562" t="s">
        <v>134</v>
      </c>
      <c r="C7562" t="s">
        <v>497</v>
      </c>
      <c r="D7562" t="s">
        <v>54</v>
      </c>
      <c r="E7562" t="s">
        <v>7249</v>
      </c>
      <c r="F7562">
        <v>1.4999999999999999E-2</v>
      </c>
      <c r="G7562">
        <v>1.4999999999999999E-2</v>
      </c>
      <c r="H7562">
        <v>1</v>
      </c>
      <c r="J7562" t="s">
        <v>498</v>
      </c>
      <c r="K7562" t="s">
        <v>356</v>
      </c>
      <c r="L7562" t="s">
        <v>480</v>
      </c>
      <c r="M7562" t="s">
        <v>7663</v>
      </c>
      <c r="N7562" t="s">
        <v>6473</v>
      </c>
      <c r="O7562">
        <v>0</v>
      </c>
      <c r="P7562">
        <v>0</v>
      </c>
      <c r="Q7562">
        <v>1</v>
      </c>
    </row>
    <row r="7563" spans="1:17" x14ac:dyDescent="0.2">
      <c r="A7563" t="s">
        <v>498</v>
      </c>
      <c r="B7563" t="s">
        <v>134</v>
      </c>
      <c r="C7563" t="s">
        <v>497</v>
      </c>
      <c r="D7563" t="s">
        <v>54</v>
      </c>
      <c r="E7563" t="s">
        <v>7250</v>
      </c>
      <c r="F7563">
        <v>1.4E-2</v>
      </c>
      <c r="G7563">
        <v>1.4E-2</v>
      </c>
      <c r="H7563">
        <v>1</v>
      </c>
      <c r="J7563" t="s">
        <v>498</v>
      </c>
      <c r="K7563" t="s">
        <v>356</v>
      </c>
      <c r="L7563" t="s">
        <v>480</v>
      </c>
      <c r="M7563" t="s">
        <v>7663</v>
      </c>
      <c r="N7563" t="s">
        <v>6474</v>
      </c>
      <c r="O7563">
        <v>0</v>
      </c>
      <c r="P7563">
        <v>0</v>
      </c>
      <c r="Q7563">
        <v>1</v>
      </c>
    </row>
    <row r="7564" spans="1:17" x14ac:dyDescent="0.2">
      <c r="A7564" t="s">
        <v>498</v>
      </c>
      <c r="B7564" t="s">
        <v>134</v>
      </c>
      <c r="C7564" t="s">
        <v>497</v>
      </c>
      <c r="D7564" t="s">
        <v>54</v>
      </c>
      <c r="E7564" t="s">
        <v>7251</v>
      </c>
      <c r="F7564">
        <v>1.4E-2</v>
      </c>
      <c r="G7564">
        <v>1.4E-2</v>
      </c>
      <c r="H7564">
        <v>1</v>
      </c>
      <c r="J7564" t="s">
        <v>498</v>
      </c>
      <c r="K7564" t="s">
        <v>356</v>
      </c>
      <c r="L7564" t="s">
        <v>480</v>
      </c>
      <c r="M7564" t="s">
        <v>7663</v>
      </c>
      <c r="N7564" t="s">
        <v>6475</v>
      </c>
      <c r="O7564">
        <v>0</v>
      </c>
      <c r="P7564">
        <v>0</v>
      </c>
      <c r="Q7564">
        <v>1</v>
      </c>
    </row>
    <row r="7565" spans="1:17" x14ac:dyDescent="0.2">
      <c r="A7565" t="s">
        <v>498</v>
      </c>
      <c r="B7565" t="s">
        <v>134</v>
      </c>
      <c r="C7565" t="s">
        <v>497</v>
      </c>
      <c r="D7565" t="s">
        <v>54</v>
      </c>
      <c r="E7565" t="s">
        <v>7252</v>
      </c>
      <c r="F7565">
        <v>1.4E-2</v>
      </c>
      <c r="G7565">
        <v>1.4E-2</v>
      </c>
      <c r="H7565">
        <v>1</v>
      </c>
      <c r="J7565" t="s">
        <v>498</v>
      </c>
      <c r="K7565" t="s">
        <v>356</v>
      </c>
      <c r="L7565" t="s">
        <v>480</v>
      </c>
      <c r="M7565" t="s">
        <v>7663</v>
      </c>
      <c r="N7565" t="s">
        <v>6476</v>
      </c>
      <c r="O7565">
        <v>0</v>
      </c>
      <c r="P7565">
        <v>0</v>
      </c>
      <c r="Q7565">
        <v>1</v>
      </c>
    </row>
    <row r="7566" spans="1:17" x14ac:dyDescent="0.2">
      <c r="A7566" t="s">
        <v>498</v>
      </c>
      <c r="B7566" t="s">
        <v>134</v>
      </c>
      <c r="C7566" t="s">
        <v>497</v>
      </c>
      <c r="D7566" t="s">
        <v>54</v>
      </c>
      <c r="E7566" t="s">
        <v>7253</v>
      </c>
      <c r="F7566">
        <v>1.4E-2</v>
      </c>
      <c r="G7566">
        <v>1.4E-2</v>
      </c>
      <c r="H7566">
        <v>1</v>
      </c>
      <c r="J7566" t="s">
        <v>498</v>
      </c>
      <c r="K7566" t="s">
        <v>356</v>
      </c>
      <c r="L7566" t="s">
        <v>480</v>
      </c>
      <c r="M7566" t="s">
        <v>7663</v>
      </c>
      <c r="N7566" t="s">
        <v>6477</v>
      </c>
      <c r="O7566">
        <v>0</v>
      </c>
      <c r="P7566">
        <v>0</v>
      </c>
      <c r="Q7566">
        <v>1</v>
      </c>
    </row>
    <row r="7567" spans="1:17" x14ac:dyDescent="0.2">
      <c r="A7567" t="s">
        <v>498</v>
      </c>
      <c r="B7567" t="s">
        <v>134</v>
      </c>
      <c r="C7567" t="s">
        <v>497</v>
      </c>
      <c r="D7567" t="s">
        <v>54</v>
      </c>
      <c r="E7567" t="s">
        <v>7254</v>
      </c>
      <c r="F7567">
        <v>1.4E-2</v>
      </c>
      <c r="G7567">
        <v>1.4E-2</v>
      </c>
      <c r="H7567">
        <v>1</v>
      </c>
      <c r="J7567" t="s">
        <v>498</v>
      </c>
      <c r="K7567" t="s">
        <v>356</v>
      </c>
      <c r="L7567" t="s">
        <v>480</v>
      </c>
      <c r="M7567" t="s">
        <v>7663</v>
      </c>
      <c r="N7567" t="s">
        <v>6478</v>
      </c>
      <c r="O7567">
        <v>0</v>
      </c>
      <c r="P7567">
        <v>0</v>
      </c>
      <c r="Q7567">
        <v>1</v>
      </c>
    </row>
    <row r="7568" spans="1:17" x14ac:dyDescent="0.2">
      <c r="A7568" t="s">
        <v>498</v>
      </c>
      <c r="B7568" t="s">
        <v>134</v>
      </c>
      <c r="C7568" t="s">
        <v>497</v>
      </c>
      <c r="D7568" t="s">
        <v>54</v>
      </c>
      <c r="E7568" t="s">
        <v>7255</v>
      </c>
      <c r="F7568">
        <v>1.4E-2</v>
      </c>
      <c r="G7568">
        <v>1.4E-2</v>
      </c>
      <c r="H7568">
        <v>1</v>
      </c>
      <c r="J7568" t="s">
        <v>498</v>
      </c>
      <c r="K7568" t="s">
        <v>356</v>
      </c>
      <c r="L7568" t="s">
        <v>480</v>
      </c>
      <c r="M7568" t="s">
        <v>7663</v>
      </c>
      <c r="N7568" t="s">
        <v>6479</v>
      </c>
      <c r="O7568">
        <v>0</v>
      </c>
      <c r="P7568">
        <v>0</v>
      </c>
      <c r="Q7568">
        <v>1</v>
      </c>
    </row>
    <row r="7569" spans="1:17" x14ac:dyDescent="0.2">
      <c r="A7569" t="s">
        <v>498</v>
      </c>
      <c r="B7569" t="s">
        <v>134</v>
      </c>
      <c r="C7569" t="s">
        <v>497</v>
      </c>
      <c r="D7569" t="s">
        <v>54</v>
      </c>
      <c r="E7569" t="s">
        <v>7256</v>
      </c>
      <c r="F7569">
        <v>1.2999999999999999E-2</v>
      </c>
      <c r="G7569">
        <v>1.2999999999999999E-2</v>
      </c>
      <c r="H7569">
        <v>1</v>
      </c>
      <c r="J7569" t="s">
        <v>498</v>
      </c>
      <c r="K7569" t="s">
        <v>356</v>
      </c>
      <c r="L7569" t="s">
        <v>480</v>
      </c>
      <c r="M7569" t="s">
        <v>7663</v>
      </c>
      <c r="N7569" t="s">
        <v>6480</v>
      </c>
      <c r="O7569">
        <v>0</v>
      </c>
      <c r="P7569">
        <v>0</v>
      </c>
      <c r="Q7569">
        <v>1</v>
      </c>
    </row>
    <row r="7570" spans="1:17" x14ac:dyDescent="0.2">
      <c r="A7570" t="s">
        <v>498</v>
      </c>
      <c r="B7570" t="s">
        <v>134</v>
      </c>
      <c r="C7570" t="s">
        <v>497</v>
      </c>
      <c r="D7570" t="s">
        <v>54</v>
      </c>
      <c r="E7570" t="s">
        <v>7257</v>
      </c>
      <c r="F7570">
        <v>1.2999999999999999E-2</v>
      </c>
      <c r="G7570">
        <v>1.2999999999999999E-2</v>
      </c>
      <c r="H7570">
        <v>1</v>
      </c>
      <c r="J7570" t="s">
        <v>498</v>
      </c>
      <c r="K7570" t="s">
        <v>356</v>
      </c>
      <c r="L7570" t="s">
        <v>480</v>
      </c>
      <c r="M7570" t="s">
        <v>7663</v>
      </c>
      <c r="N7570" t="s">
        <v>6481</v>
      </c>
      <c r="O7570">
        <v>0</v>
      </c>
      <c r="P7570">
        <v>0</v>
      </c>
      <c r="Q7570">
        <v>1</v>
      </c>
    </row>
    <row r="7571" spans="1:17" x14ac:dyDescent="0.2">
      <c r="A7571" t="s">
        <v>498</v>
      </c>
      <c r="B7571" t="s">
        <v>134</v>
      </c>
      <c r="C7571" t="s">
        <v>497</v>
      </c>
      <c r="D7571" t="s">
        <v>54</v>
      </c>
      <c r="E7571" t="s">
        <v>7258</v>
      </c>
      <c r="F7571">
        <v>1.2999999999999999E-2</v>
      </c>
      <c r="G7571">
        <v>1.2999999999999999E-2</v>
      </c>
      <c r="H7571">
        <v>1</v>
      </c>
      <c r="J7571" t="s">
        <v>498</v>
      </c>
      <c r="K7571" t="s">
        <v>356</v>
      </c>
      <c r="L7571" t="s">
        <v>480</v>
      </c>
      <c r="M7571" t="s">
        <v>7663</v>
      </c>
      <c r="N7571" t="s">
        <v>6482</v>
      </c>
      <c r="O7571">
        <v>0</v>
      </c>
      <c r="P7571">
        <v>0</v>
      </c>
      <c r="Q7571">
        <v>1</v>
      </c>
    </row>
    <row r="7572" spans="1:17" x14ac:dyDescent="0.2">
      <c r="A7572" t="s">
        <v>498</v>
      </c>
      <c r="B7572" t="s">
        <v>134</v>
      </c>
      <c r="C7572" t="s">
        <v>497</v>
      </c>
      <c r="D7572" t="s">
        <v>54</v>
      </c>
      <c r="E7572" t="s">
        <v>7259</v>
      </c>
      <c r="F7572">
        <v>1.2999999999999999E-2</v>
      </c>
      <c r="G7572">
        <v>1.2999999999999999E-2</v>
      </c>
      <c r="H7572">
        <v>1</v>
      </c>
      <c r="J7572" t="s">
        <v>498</v>
      </c>
      <c r="K7572" t="s">
        <v>356</v>
      </c>
      <c r="L7572" t="s">
        <v>480</v>
      </c>
      <c r="M7572" t="s">
        <v>7663</v>
      </c>
      <c r="N7572" t="s">
        <v>6483</v>
      </c>
      <c r="O7572">
        <v>0</v>
      </c>
      <c r="P7572">
        <v>0</v>
      </c>
      <c r="Q7572">
        <v>1</v>
      </c>
    </row>
    <row r="7573" spans="1:17" x14ac:dyDescent="0.2">
      <c r="A7573" t="s">
        <v>498</v>
      </c>
      <c r="B7573" t="s">
        <v>134</v>
      </c>
      <c r="C7573" t="s">
        <v>497</v>
      </c>
      <c r="D7573" t="s">
        <v>54</v>
      </c>
      <c r="E7573" t="s">
        <v>7260</v>
      </c>
      <c r="F7573">
        <v>1.2999999999999999E-2</v>
      </c>
      <c r="G7573">
        <v>1.2999999999999999E-2</v>
      </c>
      <c r="H7573">
        <v>1</v>
      </c>
      <c r="J7573" t="s">
        <v>498</v>
      </c>
      <c r="K7573" t="s">
        <v>356</v>
      </c>
      <c r="L7573" t="s">
        <v>480</v>
      </c>
      <c r="M7573" t="s">
        <v>7663</v>
      </c>
      <c r="N7573" t="s">
        <v>6484</v>
      </c>
      <c r="O7573">
        <v>0</v>
      </c>
      <c r="P7573">
        <v>0</v>
      </c>
      <c r="Q7573">
        <v>1</v>
      </c>
    </row>
    <row r="7574" spans="1:17" x14ac:dyDescent="0.2">
      <c r="A7574" t="s">
        <v>498</v>
      </c>
      <c r="B7574" t="s">
        <v>134</v>
      </c>
      <c r="C7574" t="s">
        <v>497</v>
      </c>
      <c r="D7574" t="s">
        <v>54</v>
      </c>
      <c r="E7574" t="s">
        <v>7261</v>
      </c>
      <c r="F7574">
        <v>4.9000000000000002E-2</v>
      </c>
      <c r="G7574">
        <v>4.9000000000000002E-2</v>
      </c>
      <c r="H7574">
        <v>1</v>
      </c>
      <c r="J7574" t="s">
        <v>498</v>
      </c>
      <c r="K7574" t="s">
        <v>356</v>
      </c>
      <c r="L7574" t="s">
        <v>480</v>
      </c>
      <c r="M7574" t="s">
        <v>7663</v>
      </c>
      <c r="N7574" t="s">
        <v>6485</v>
      </c>
      <c r="O7574">
        <v>0</v>
      </c>
      <c r="P7574">
        <v>0</v>
      </c>
      <c r="Q7574">
        <v>1</v>
      </c>
    </row>
    <row r="7575" spans="1:17" x14ac:dyDescent="0.2">
      <c r="A7575" t="s">
        <v>498</v>
      </c>
      <c r="B7575" t="s">
        <v>134</v>
      </c>
      <c r="C7575" t="s">
        <v>497</v>
      </c>
      <c r="D7575" t="s">
        <v>54</v>
      </c>
      <c r="E7575" t="s">
        <v>7262</v>
      </c>
      <c r="F7575">
        <v>1.4999999999999999E-2</v>
      </c>
      <c r="G7575">
        <v>1.4999999999999999E-2</v>
      </c>
      <c r="H7575">
        <v>1</v>
      </c>
      <c r="J7575" t="s">
        <v>498</v>
      </c>
      <c r="K7575" t="s">
        <v>356</v>
      </c>
      <c r="L7575" t="s">
        <v>480</v>
      </c>
      <c r="M7575" t="s">
        <v>7663</v>
      </c>
      <c r="N7575" t="s">
        <v>6486</v>
      </c>
      <c r="O7575">
        <v>0</v>
      </c>
      <c r="P7575">
        <v>0</v>
      </c>
      <c r="Q7575">
        <v>1</v>
      </c>
    </row>
    <row r="7576" spans="1:17" x14ac:dyDescent="0.2">
      <c r="A7576" t="s">
        <v>498</v>
      </c>
      <c r="B7576" t="s">
        <v>134</v>
      </c>
      <c r="C7576" t="s">
        <v>497</v>
      </c>
      <c r="D7576" t="s">
        <v>54</v>
      </c>
      <c r="E7576" t="s">
        <v>7263</v>
      </c>
      <c r="F7576">
        <v>1.4999999999999999E-2</v>
      </c>
      <c r="G7576">
        <v>1.4999999999999999E-2</v>
      </c>
      <c r="H7576">
        <v>1</v>
      </c>
      <c r="J7576" t="s">
        <v>498</v>
      </c>
      <c r="K7576" t="s">
        <v>356</v>
      </c>
      <c r="L7576" t="s">
        <v>480</v>
      </c>
      <c r="M7576" t="s">
        <v>7663</v>
      </c>
      <c r="N7576" t="s">
        <v>6487</v>
      </c>
      <c r="O7576">
        <v>0</v>
      </c>
      <c r="P7576">
        <v>0</v>
      </c>
      <c r="Q7576">
        <v>1</v>
      </c>
    </row>
    <row r="7577" spans="1:17" x14ac:dyDescent="0.2">
      <c r="A7577" t="s">
        <v>498</v>
      </c>
      <c r="B7577" t="s">
        <v>134</v>
      </c>
      <c r="C7577" t="s">
        <v>497</v>
      </c>
      <c r="D7577" t="s">
        <v>54</v>
      </c>
      <c r="E7577" t="s">
        <v>7264</v>
      </c>
      <c r="F7577">
        <v>1.4E-2</v>
      </c>
      <c r="G7577">
        <v>1.4E-2</v>
      </c>
      <c r="H7577">
        <v>1</v>
      </c>
      <c r="J7577" t="s">
        <v>498</v>
      </c>
      <c r="K7577" t="s">
        <v>356</v>
      </c>
      <c r="L7577" t="s">
        <v>480</v>
      </c>
      <c r="M7577" t="s">
        <v>7663</v>
      </c>
      <c r="N7577" t="s">
        <v>6488</v>
      </c>
      <c r="O7577">
        <v>0</v>
      </c>
      <c r="P7577">
        <v>0</v>
      </c>
      <c r="Q7577">
        <v>1</v>
      </c>
    </row>
    <row r="7578" spans="1:17" x14ac:dyDescent="0.2">
      <c r="A7578" t="s">
        <v>498</v>
      </c>
      <c r="B7578" t="s">
        <v>134</v>
      </c>
      <c r="C7578" t="s">
        <v>497</v>
      </c>
      <c r="D7578" t="s">
        <v>54</v>
      </c>
      <c r="E7578" t="s">
        <v>7265</v>
      </c>
      <c r="F7578">
        <v>1.4E-2</v>
      </c>
      <c r="G7578">
        <v>1.4E-2</v>
      </c>
      <c r="H7578">
        <v>1</v>
      </c>
      <c r="J7578" t="s">
        <v>498</v>
      </c>
      <c r="K7578" t="s">
        <v>356</v>
      </c>
      <c r="L7578" t="s">
        <v>480</v>
      </c>
      <c r="M7578" t="s">
        <v>7663</v>
      </c>
      <c r="N7578" t="s">
        <v>6489</v>
      </c>
      <c r="O7578">
        <v>0</v>
      </c>
      <c r="P7578">
        <v>0</v>
      </c>
      <c r="Q7578">
        <v>1</v>
      </c>
    </row>
    <row r="7579" spans="1:17" x14ac:dyDescent="0.2">
      <c r="A7579" t="s">
        <v>498</v>
      </c>
      <c r="B7579" t="s">
        <v>134</v>
      </c>
      <c r="C7579" t="s">
        <v>497</v>
      </c>
      <c r="D7579" t="s">
        <v>54</v>
      </c>
      <c r="E7579" t="s">
        <v>7266</v>
      </c>
      <c r="F7579">
        <v>1.4E-2</v>
      </c>
      <c r="G7579">
        <v>1.4E-2</v>
      </c>
      <c r="H7579">
        <v>1</v>
      </c>
      <c r="J7579" t="s">
        <v>498</v>
      </c>
      <c r="K7579" t="s">
        <v>356</v>
      </c>
      <c r="L7579" t="s">
        <v>480</v>
      </c>
      <c r="M7579" t="s">
        <v>7663</v>
      </c>
      <c r="N7579" t="s">
        <v>6490</v>
      </c>
      <c r="O7579">
        <v>0</v>
      </c>
      <c r="P7579">
        <v>0</v>
      </c>
      <c r="Q7579">
        <v>1</v>
      </c>
    </row>
    <row r="7580" spans="1:17" x14ac:dyDescent="0.2">
      <c r="A7580" t="s">
        <v>498</v>
      </c>
      <c r="B7580" t="s">
        <v>134</v>
      </c>
      <c r="C7580" t="s">
        <v>497</v>
      </c>
      <c r="D7580" t="s">
        <v>54</v>
      </c>
      <c r="E7580" t="s">
        <v>7267</v>
      </c>
      <c r="F7580">
        <v>1.7000000000000001E-2</v>
      </c>
      <c r="G7580">
        <v>1.7000000000000001E-2</v>
      </c>
      <c r="H7580">
        <v>1</v>
      </c>
      <c r="J7580" t="s">
        <v>498</v>
      </c>
      <c r="K7580" t="s">
        <v>356</v>
      </c>
      <c r="L7580" t="s">
        <v>480</v>
      </c>
      <c r="M7580" t="s">
        <v>7663</v>
      </c>
      <c r="N7580" t="s">
        <v>6491</v>
      </c>
      <c r="O7580">
        <v>0</v>
      </c>
      <c r="P7580">
        <v>0</v>
      </c>
      <c r="Q7580">
        <v>1</v>
      </c>
    </row>
    <row r="7581" spans="1:17" x14ac:dyDescent="0.2">
      <c r="A7581" t="s">
        <v>498</v>
      </c>
      <c r="B7581" t="s">
        <v>134</v>
      </c>
      <c r="C7581" t="s">
        <v>497</v>
      </c>
      <c r="D7581" t="s">
        <v>54</v>
      </c>
      <c r="E7581" t="s">
        <v>7268</v>
      </c>
      <c r="F7581">
        <v>1.7000000000000001E-2</v>
      </c>
      <c r="G7581">
        <v>1.7000000000000001E-2</v>
      </c>
      <c r="H7581">
        <v>1</v>
      </c>
      <c r="J7581" t="s">
        <v>498</v>
      </c>
      <c r="K7581" t="s">
        <v>356</v>
      </c>
      <c r="L7581" t="s">
        <v>480</v>
      </c>
      <c r="M7581" t="s">
        <v>7663</v>
      </c>
      <c r="N7581" t="s">
        <v>6492</v>
      </c>
      <c r="O7581">
        <v>0</v>
      </c>
      <c r="P7581">
        <v>0</v>
      </c>
      <c r="Q7581">
        <v>1</v>
      </c>
    </row>
    <row r="7582" spans="1:17" x14ac:dyDescent="0.2">
      <c r="A7582" t="s">
        <v>498</v>
      </c>
      <c r="B7582" t="s">
        <v>134</v>
      </c>
      <c r="C7582" t="s">
        <v>497</v>
      </c>
      <c r="D7582" t="s">
        <v>54</v>
      </c>
      <c r="E7582" t="s">
        <v>7269</v>
      </c>
      <c r="F7582">
        <v>1.7999999999999999E-2</v>
      </c>
      <c r="G7582">
        <v>1.7999999999999999E-2</v>
      </c>
      <c r="H7582">
        <v>1</v>
      </c>
      <c r="J7582" t="s">
        <v>498</v>
      </c>
      <c r="K7582" t="s">
        <v>356</v>
      </c>
      <c r="L7582" t="s">
        <v>480</v>
      </c>
      <c r="M7582" t="s">
        <v>7663</v>
      </c>
      <c r="N7582" t="s">
        <v>6493</v>
      </c>
      <c r="O7582">
        <v>0</v>
      </c>
      <c r="P7582">
        <v>0</v>
      </c>
      <c r="Q7582">
        <v>1</v>
      </c>
    </row>
    <row r="7583" spans="1:17" x14ac:dyDescent="0.2">
      <c r="A7583" t="s">
        <v>498</v>
      </c>
      <c r="B7583" t="s">
        <v>134</v>
      </c>
      <c r="C7583" t="s">
        <v>497</v>
      </c>
      <c r="D7583" t="s">
        <v>54</v>
      </c>
      <c r="E7583" t="s">
        <v>7270</v>
      </c>
      <c r="F7583">
        <v>1.9E-2</v>
      </c>
      <c r="G7583">
        <v>1.9E-2</v>
      </c>
      <c r="H7583">
        <v>1</v>
      </c>
      <c r="J7583" t="s">
        <v>498</v>
      </c>
      <c r="K7583" t="s">
        <v>356</v>
      </c>
      <c r="L7583" t="s">
        <v>480</v>
      </c>
      <c r="M7583" t="s">
        <v>7663</v>
      </c>
      <c r="N7583" t="s">
        <v>6494</v>
      </c>
      <c r="O7583">
        <v>0</v>
      </c>
      <c r="P7583">
        <v>0</v>
      </c>
      <c r="Q7583">
        <v>1</v>
      </c>
    </row>
    <row r="7584" spans="1:17" x14ac:dyDescent="0.2">
      <c r="A7584" t="s">
        <v>498</v>
      </c>
      <c r="B7584" t="s">
        <v>134</v>
      </c>
      <c r="C7584" t="s">
        <v>497</v>
      </c>
      <c r="D7584" t="s">
        <v>54</v>
      </c>
      <c r="E7584" t="s">
        <v>7271</v>
      </c>
      <c r="F7584">
        <v>1.7999999999999999E-2</v>
      </c>
      <c r="G7584">
        <v>1.7999999999999999E-2</v>
      </c>
      <c r="H7584">
        <v>1</v>
      </c>
      <c r="J7584" t="s">
        <v>498</v>
      </c>
      <c r="K7584" t="s">
        <v>356</v>
      </c>
      <c r="L7584" t="s">
        <v>480</v>
      </c>
      <c r="M7584" t="s">
        <v>7663</v>
      </c>
      <c r="N7584" t="s">
        <v>6495</v>
      </c>
      <c r="O7584">
        <v>0</v>
      </c>
      <c r="P7584">
        <v>0</v>
      </c>
      <c r="Q7584">
        <v>1</v>
      </c>
    </row>
    <row r="7585" spans="1:17" x14ac:dyDescent="0.2">
      <c r="A7585" t="s">
        <v>498</v>
      </c>
      <c r="B7585" t="s">
        <v>134</v>
      </c>
      <c r="C7585" t="s">
        <v>497</v>
      </c>
      <c r="D7585" t="s">
        <v>54</v>
      </c>
      <c r="E7585" t="s">
        <v>7272</v>
      </c>
      <c r="F7585">
        <v>1.7999999999999999E-2</v>
      </c>
      <c r="G7585">
        <v>1.7999999999999999E-2</v>
      </c>
      <c r="H7585">
        <v>1</v>
      </c>
      <c r="J7585" t="s">
        <v>498</v>
      </c>
      <c r="K7585" t="s">
        <v>356</v>
      </c>
      <c r="L7585" t="s">
        <v>480</v>
      </c>
      <c r="M7585" t="s">
        <v>7663</v>
      </c>
      <c r="N7585" t="s">
        <v>6496</v>
      </c>
      <c r="O7585">
        <v>0</v>
      </c>
      <c r="P7585">
        <v>0</v>
      </c>
      <c r="Q7585">
        <v>1</v>
      </c>
    </row>
    <row r="7586" spans="1:17" x14ac:dyDescent="0.2">
      <c r="A7586" t="s">
        <v>498</v>
      </c>
      <c r="B7586" t="s">
        <v>134</v>
      </c>
      <c r="C7586" t="s">
        <v>497</v>
      </c>
      <c r="D7586" t="s">
        <v>54</v>
      </c>
      <c r="E7586" t="s">
        <v>7273</v>
      </c>
      <c r="F7586">
        <v>1.7999999999999999E-2</v>
      </c>
      <c r="G7586">
        <v>1.7999999999999999E-2</v>
      </c>
      <c r="H7586">
        <v>1</v>
      </c>
      <c r="J7586" t="s">
        <v>498</v>
      </c>
      <c r="K7586" t="s">
        <v>356</v>
      </c>
      <c r="L7586" t="s">
        <v>480</v>
      </c>
      <c r="M7586" t="s">
        <v>7663</v>
      </c>
      <c r="N7586" t="s">
        <v>6497</v>
      </c>
      <c r="O7586">
        <v>0</v>
      </c>
      <c r="P7586">
        <v>0</v>
      </c>
      <c r="Q7586">
        <v>1</v>
      </c>
    </row>
    <row r="7587" spans="1:17" x14ac:dyDescent="0.2">
      <c r="A7587" t="s">
        <v>498</v>
      </c>
      <c r="B7587" t="s">
        <v>134</v>
      </c>
      <c r="C7587" t="s">
        <v>497</v>
      </c>
      <c r="D7587" t="s">
        <v>54</v>
      </c>
      <c r="E7587" t="s">
        <v>7274</v>
      </c>
      <c r="F7587">
        <v>1.7999999999999999E-2</v>
      </c>
      <c r="G7587">
        <v>1.7999999999999999E-2</v>
      </c>
      <c r="H7587">
        <v>1</v>
      </c>
      <c r="J7587" t="s">
        <v>498</v>
      </c>
      <c r="K7587" t="s">
        <v>356</v>
      </c>
      <c r="L7587" t="s">
        <v>480</v>
      </c>
      <c r="M7587" t="s">
        <v>7663</v>
      </c>
      <c r="N7587" t="s">
        <v>6498</v>
      </c>
      <c r="O7587">
        <v>0</v>
      </c>
      <c r="P7587">
        <v>0</v>
      </c>
      <c r="Q7587">
        <v>1</v>
      </c>
    </row>
    <row r="7588" spans="1:17" x14ac:dyDescent="0.2">
      <c r="A7588" t="s">
        <v>498</v>
      </c>
      <c r="B7588" t="s">
        <v>134</v>
      </c>
      <c r="C7588" t="s">
        <v>497</v>
      </c>
      <c r="D7588" t="s">
        <v>54</v>
      </c>
      <c r="E7588" t="s">
        <v>7275</v>
      </c>
      <c r="F7588">
        <v>1.7999999999999999E-2</v>
      </c>
      <c r="G7588">
        <v>1.7999999999999999E-2</v>
      </c>
      <c r="H7588">
        <v>1</v>
      </c>
      <c r="J7588" t="s">
        <v>498</v>
      </c>
      <c r="K7588" t="s">
        <v>356</v>
      </c>
      <c r="L7588" t="s">
        <v>480</v>
      </c>
      <c r="M7588" t="s">
        <v>7663</v>
      </c>
      <c r="N7588" t="s">
        <v>6499</v>
      </c>
      <c r="O7588">
        <v>0</v>
      </c>
      <c r="P7588">
        <v>0</v>
      </c>
      <c r="Q7588">
        <v>1</v>
      </c>
    </row>
    <row r="7589" spans="1:17" x14ac:dyDescent="0.2">
      <c r="A7589" t="s">
        <v>498</v>
      </c>
      <c r="B7589" t="s">
        <v>134</v>
      </c>
      <c r="C7589" t="s">
        <v>497</v>
      </c>
      <c r="D7589" t="s">
        <v>54</v>
      </c>
      <c r="E7589" t="s">
        <v>7276</v>
      </c>
      <c r="F7589">
        <v>1.7999999999999999E-2</v>
      </c>
      <c r="G7589">
        <v>1.7999999999999999E-2</v>
      </c>
      <c r="H7589">
        <v>1</v>
      </c>
      <c r="J7589" t="s">
        <v>498</v>
      </c>
      <c r="K7589" t="s">
        <v>356</v>
      </c>
      <c r="L7589" t="s">
        <v>480</v>
      </c>
      <c r="M7589" t="s">
        <v>7663</v>
      </c>
      <c r="N7589" t="s">
        <v>6500</v>
      </c>
      <c r="O7589">
        <v>0</v>
      </c>
      <c r="P7589">
        <v>0</v>
      </c>
      <c r="Q7589">
        <v>1</v>
      </c>
    </row>
    <row r="7590" spans="1:17" x14ac:dyDescent="0.2">
      <c r="A7590" t="s">
        <v>498</v>
      </c>
      <c r="B7590" t="s">
        <v>134</v>
      </c>
      <c r="C7590" t="s">
        <v>497</v>
      </c>
      <c r="D7590" t="s">
        <v>54</v>
      </c>
      <c r="E7590" t="s">
        <v>7277</v>
      </c>
      <c r="F7590">
        <v>1.7000000000000001E-2</v>
      </c>
      <c r="G7590">
        <v>1.7000000000000001E-2</v>
      </c>
      <c r="H7590">
        <v>1</v>
      </c>
      <c r="J7590" t="s">
        <v>498</v>
      </c>
      <c r="K7590" t="s">
        <v>356</v>
      </c>
      <c r="L7590" t="s">
        <v>480</v>
      </c>
      <c r="M7590" t="s">
        <v>7663</v>
      </c>
      <c r="N7590" t="s">
        <v>6501</v>
      </c>
      <c r="O7590">
        <v>0</v>
      </c>
      <c r="P7590">
        <v>0</v>
      </c>
      <c r="Q7590">
        <v>1</v>
      </c>
    </row>
    <row r="7591" spans="1:17" x14ac:dyDescent="0.2">
      <c r="A7591" t="s">
        <v>498</v>
      </c>
      <c r="B7591" t="s">
        <v>134</v>
      </c>
      <c r="C7591" t="s">
        <v>497</v>
      </c>
      <c r="D7591" t="s">
        <v>54</v>
      </c>
      <c r="E7591" t="s">
        <v>7278</v>
      </c>
      <c r="F7591">
        <v>1.7000000000000001E-2</v>
      </c>
      <c r="G7591">
        <v>1.7000000000000001E-2</v>
      </c>
      <c r="H7591">
        <v>1</v>
      </c>
      <c r="J7591" t="s">
        <v>498</v>
      </c>
      <c r="K7591" t="s">
        <v>356</v>
      </c>
      <c r="L7591" t="s">
        <v>480</v>
      </c>
      <c r="M7591" t="s">
        <v>7663</v>
      </c>
      <c r="N7591" t="s">
        <v>6502</v>
      </c>
      <c r="O7591">
        <v>0</v>
      </c>
      <c r="P7591">
        <v>0</v>
      </c>
      <c r="Q7591">
        <v>1</v>
      </c>
    </row>
    <row r="7592" spans="1:17" x14ac:dyDescent="0.2">
      <c r="A7592" t="s">
        <v>498</v>
      </c>
      <c r="B7592" t="s">
        <v>134</v>
      </c>
      <c r="C7592" t="s">
        <v>497</v>
      </c>
      <c r="D7592" t="s">
        <v>54</v>
      </c>
      <c r="E7592" t="s">
        <v>7279</v>
      </c>
      <c r="F7592">
        <v>1.7000000000000001E-2</v>
      </c>
      <c r="G7592">
        <v>1.7000000000000001E-2</v>
      </c>
      <c r="H7592">
        <v>1</v>
      </c>
      <c r="J7592" t="s">
        <v>498</v>
      </c>
      <c r="K7592" t="s">
        <v>356</v>
      </c>
      <c r="L7592" t="s">
        <v>480</v>
      </c>
      <c r="M7592" t="s">
        <v>7663</v>
      </c>
      <c r="N7592" t="s">
        <v>6503</v>
      </c>
      <c r="O7592">
        <v>0</v>
      </c>
      <c r="P7592">
        <v>0</v>
      </c>
      <c r="Q7592">
        <v>1</v>
      </c>
    </row>
    <row r="7593" spans="1:17" x14ac:dyDescent="0.2">
      <c r="A7593" t="s">
        <v>498</v>
      </c>
      <c r="B7593" t="s">
        <v>134</v>
      </c>
      <c r="C7593" t="s">
        <v>497</v>
      </c>
      <c r="D7593" t="s">
        <v>54</v>
      </c>
      <c r="E7593" t="s">
        <v>7280</v>
      </c>
      <c r="F7593">
        <v>1.7000000000000001E-2</v>
      </c>
      <c r="G7593">
        <v>1.7000000000000001E-2</v>
      </c>
      <c r="H7593">
        <v>1</v>
      </c>
      <c r="J7593" t="s">
        <v>498</v>
      </c>
      <c r="K7593" t="s">
        <v>356</v>
      </c>
      <c r="L7593" t="s">
        <v>480</v>
      </c>
      <c r="M7593" t="s">
        <v>7663</v>
      </c>
      <c r="N7593" t="s">
        <v>6504</v>
      </c>
      <c r="O7593">
        <v>0</v>
      </c>
      <c r="P7593">
        <v>0</v>
      </c>
      <c r="Q7593">
        <v>1</v>
      </c>
    </row>
    <row r="7594" spans="1:17" x14ac:dyDescent="0.2">
      <c r="A7594" t="s">
        <v>498</v>
      </c>
      <c r="B7594" t="s">
        <v>134</v>
      </c>
      <c r="C7594" t="s">
        <v>497</v>
      </c>
      <c r="D7594" t="s">
        <v>54</v>
      </c>
      <c r="E7594" t="s">
        <v>7281</v>
      </c>
      <c r="F7594">
        <v>1.7000000000000001E-2</v>
      </c>
      <c r="G7594">
        <v>1.7000000000000001E-2</v>
      </c>
      <c r="H7594">
        <v>1</v>
      </c>
      <c r="J7594" t="s">
        <v>498</v>
      </c>
      <c r="K7594" t="s">
        <v>356</v>
      </c>
      <c r="L7594" t="s">
        <v>480</v>
      </c>
      <c r="M7594" t="s">
        <v>7663</v>
      </c>
      <c r="N7594" t="s">
        <v>6505</v>
      </c>
      <c r="O7594">
        <v>0</v>
      </c>
      <c r="P7594">
        <v>0</v>
      </c>
      <c r="Q7594">
        <v>1</v>
      </c>
    </row>
    <row r="7595" spans="1:17" x14ac:dyDescent="0.2">
      <c r="A7595" t="s">
        <v>498</v>
      </c>
      <c r="B7595" t="s">
        <v>134</v>
      </c>
      <c r="C7595" t="s">
        <v>497</v>
      </c>
      <c r="D7595" t="s">
        <v>54</v>
      </c>
      <c r="E7595" t="s">
        <v>7282</v>
      </c>
      <c r="F7595">
        <v>1.7000000000000001E-2</v>
      </c>
      <c r="G7595">
        <v>1.7000000000000001E-2</v>
      </c>
      <c r="H7595">
        <v>1</v>
      </c>
      <c r="J7595" t="s">
        <v>498</v>
      </c>
      <c r="K7595" t="s">
        <v>356</v>
      </c>
      <c r="L7595" t="s">
        <v>480</v>
      </c>
      <c r="M7595" t="s">
        <v>7663</v>
      </c>
      <c r="N7595" t="s">
        <v>6506</v>
      </c>
      <c r="O7595">
        <v>0</v>
      </c>
      <c r="P7595">
        <v>0</v>
      </c>
      <c r="Q7595">
        <v>1</v>
      </c>
    </row>
    <row r="7596" spans="1:17" x14ac:dyDescent="0.2">
      <c r="A7596" t="s">
        <v>498</v>
      </c>
      <c r="B7596" t="s">
        <v>134</v>
      </c>
      <c r="C7596" t="s">
        <v>497</v>
      </c>
      <c r="D7596" t="s">
        <v>54</v>
      </c>
      <c r="E7596" t="s">
        <v>7283</v>
      </c>
      <c r="F7596">
        <v>1.7999999999999999E-2</v>
      </c>
      <c r="G7596">
        <v>1.7999999999999999E-2</v>
      </c>
      <c r="H7596">
        <v>1</v>
      </c>
      <c r="J7596" t="s">
        <v>498</v>
      </c>
      <c r="K7596" t="s">
        <v>356</v>
      </c>
      <c r="L7596" t="s">
        <v>480</v>
      </c>
      <c r="M7596" t="s">
        <v>7663</v>
      </c>
      <c r="N7596" t="s">
        <v>6507</v>
      </c>
      <c r="O7596">
        <v>0</v>
      </c>
      <c r="P7596">
        <v>0</v>
      </c>
      <c r="Q7596">
        <v>1</v>
      </c>
    </row>
    <row r="7597" spans="1:17" x14ac:dyDescent="0.2">
      <c r="A7597" t="s">
        <v>498</v>
      </c>
      <c r="B7597" t="s">
        <v>134</v>
      </c>
      <c r="C7597" t="s">
        <v>497</v>
      </c>
      <c r="D7597" t="s">
        <v>54</v>
      </c>
      <c r="E7597" t="s">
        <v>7284</v>
      </c>
      <c r="F7597">
        <v>1.7999999999999999E-2</v>
      </c>
      <c r="G7597">
        <v>1.7999999999999999E-2</v>
      </c>
      <c r="H7597">
        <v>1</v>
      </c>
      <c r="J7597" t="s">
        <v>498</v>
      </c>
      <c r="K7597" t="s">
        <v>356</v>
      </c>
      <c r="L7597" t="s">
        <v>480</v>
      </c>
      <c r="M7597" t="s">
        <v>7663</v>
      </c>
      <c r="N7597" t="s">
        <v>6508</v>
      </c>
      <c r="O7597">
        <v>0</v>
      </c>
      <c r="P7597">
        <v>0</v>
      </c>
      <c r="Q7597">
        <v>1</v>
      </c>
    </row>
    <row r="7598" spans="1:17" x14ac:dyDescent="0.2">
      <c r="A7598" t="s">
        <v>498</v>
      </c>
      <c r="B7598" t="s">
        <v>134</v>
      </c>
      <c r="C7598" t="s">
        <v>497</v>
      </c>
      <c r="D7598" t="s">
        <v>54</v>
      </c>
      <c r="E7598" t="s">
        <v>7285</v>
      </c>
      <c r="F7598">
        <v>5.8999999999999997E-2</v>
      </c>
      <c r="G7598">
        <v>5.8999999999999997E-2</v>
      </c>
      <c r="H7598">
        <v>1</v>
      </c>
      <c r="J7598" t="s">
        <v>498</v>
      </c>
      <c r="K7598" t="s">
        <v>356</v>
      </c>
      <c r="L7598" t="s">
        <v>480</v>
      </c>
      <c r="M7598" t="s">
        <v>7663</v>
      </c>
      <c r="N7598" t="s">
        <v>6509</v>
      </c>
      <c r="O7598">
        <v>0</v>
      </c>
      <c r="P7598">
        <v>0</v>
      </c>
      <c r="Q7598">
        <v>1</v>
      </c>
    </row>
    <row r="7599" spans="1:17" x14ac:dyDescent="0.2">
      <c r="A7599" t="s">
        <v>498</v>
      </c>
      <c r="B7599" t="s">
        <v>134</v>
      </c>
      <c r="C7599" t="s">
        <v>497</v>
      </c>
      <c r="D7599" t="s">
        <v>54</v>
      </c>
      <c r="E7599" t="s">
        <v>7286</v>
      </c>
      <c r="F7599">
        <v>0.02</v>
      </c>
      <c r="G7599">
        <v>0.02</v>
      </c>
      <c r="H7599">
        <v>1</v>
      </c>
      <c r="J7599" t="s">
        <v>498</v>
      </c>
      <c r="K7599" t="s">
        <v>356</v>
      </c>
      <c r="L7599" t="s">
        <v>480</v>
      </c>
      <c r="M7599" t="s">
        <v>7663</v>
      </c>
      <c r="N7599" t="s">
        <v>6510</v>
      </c>
      <c r="O7599">
        <v>0</v>
      </c>
      <c r="P7599">
        <v>0</v>
      </c>
      <c r="Q7599">
        <v>1</v>
      </c>
    </row>
    <row r="7600" spans="1:17" x14ac:dyDescent="0.2">
      <c r="A7600" t="s">
        <v>498</v>
      </c>
      <c r="B7600" t="s">
        <v>134</v>
      </c>
      <c r="C7600" t="s">
        <v>497</v>
      </c>
      <c r="D7600" t="s">
        <v>54</v>
      </c>
      <c r="E7600" t="s">
        <v>7287</v>
      </c>
      <c r="F7600">
        <v>1.9E-2</v>
      </c>
      <c r="G7600">
        <v>1.9E-2</v>
      </c>
      <c r="H7600">
        <v>1</v>
      </c>
      <c r="J7600" t="s">
        <v>498</v>
      </c>
      <c r="K7600" t="s">
        <v>356</v>
      </c>
      <c r="L7600" t="s">
        <v>480</v>
      </c>
      <c r="M7600" t="s">
        <v>7663</v>
      </c>
      <c r="N7600" t="s">
        <v>6511</v>
      </c>
      <c r="O7600">
        <v>0</v>
      </c>
      <c r="P7600">
        <v>0</v>
      </c>
      <c r="Q7600">
        <v>1</v>
      </c>
    </row>
    <row r="7601" spans="1:17" x14ac:dyDescent="0.2">
      <c r="A7601" t="s">
        <v>498</v>
      </c>
      <c r="B7601" t="s">
        <v>134</v>
      </c>
      <c r="C7601" t="s">
        <v>497</v>
      </c>
      <c r="D7601" t="s">
        <v>54</v>
      </c>
      <c r="E7601" t="s">
        <v>7288</v>
      </c>
      <c r="F7601">
        <v>0.02</v>
      </c>
      <c r="G7601">
        <v>0.02</v>
      </c>
      <c r="H7601">
        <v>1</v>
      </c>
      <c r="J7601" t="s">
        <v>498</v>
      </c>
      <c r="K7601" t="s">
        <v>356</v>
      </c>
      <c r="L7601" t="s">
        <v>480</v>
      </c>
      <c r="M7601" t="s">
        <v>7663</v>
      </c>
      <c r="N7601" t="s">
        <v>6512</v>
      </c>
      <c r="O7601">
        <v>0</v>
      </c>
      <c r="P7601">
        <v>0</v>
      </c>
      <c r="Q7601">
        <v>1</v>
      </c>
    </row>
    <row r="7602" spans="1:17" x14ac:dyDescent="0.2">
      <c r="A7602" t="s">
        <v>498</v>
      </c>
      <c r="B7602" t="s">
        <v>134</v>
      </c>
      <c r="C7602" t="s">
        <v>497</v>
      </c>
      <c r="D7602" t="s">
        <v>54</v>
      </c>
      <c r="E7602" t="s">
        <v>7289</v>
      </c>
      <c r="F7602">
        <v>0.02</v>
      </c>
      <c r="G7602">
        <v>0.02</v>
      </c>
      <c r="H7602">
        <v>1</v>
      </c>
      <c r="J7602" t="s">
        <v>498</v>
      </c>
      <c r="K7602" t="s">
        <v>356</v>
      </c>
      <c r="L7602" t="s">
        <v>480</v>
      </c>
      <c r="M7602" t="s">
        <v>7663</v>
      </c>
      <c r="N7602" t="s">
        <v>6513</v>
      </c>
      <c r="O7602">
        <v>0</v>
      </c>
      <c r="P7602">
        <v>0</v>
      </c>
      <c r="Q7602">
        <v>1</v>
      </c>
    </row>
    <row r="7603" spans="1:17" x14ac:dyDescent="0.2">
      <c r="A7603" t="s">
        <v>498</v>
      </c>
      <c r="B7603" t="s">
        <v>134</v>
      </c>
      <c r="C7603" t="s">
        <v>497</v>
      </c>
      <c r="D7603" t="s">
        <v>54</v>
      </c>
      <c r="E7603" t="s">
        <v>7290</v>
      </c>
      <c r="F7603">
        <v>0.02</v>
      </c>
      <c r="G7603">
        <v>0.02</v>
      </c>
      <c r="H7603">
        <v>1</v>
      </c>
      <c r="J7603" t="s">
        <v>498</v>
      </c>
      <c r="K7603" t="s">
        <v>356</v>
      </c>
      <c r="L7603" t="s">
        <v>480</v>
      </c>
      <c r="M7603" t="s">
        <v>7663</v>
      </c>
      <c r="N7603" t="s">
        <v>6514</v>
      </c>
      <c r="O7603">
        <v>0</v>
      </c>
      <c r="P7603">
        <v>0</v>
      </c>
      <c r="Q7603">
        <v>1</v>
      </c>
    </row>
    <row r="7604" spans="1:17" x14ac:dyDescent="0.2">
      <c r="A7604" t="s">
        <v>498</v>
      </c>
      <c r="B7604" t="s">
        <v>134</v>
      </c>
      <c r="C7604" t="s">
        <v>497</v>
      </c>
      <c r="D7604" t="s">
        <v>54</v>
      </c>
      <c r="E7604" t="s">
        <v>7291</v>
      </c>
      <c r="F7604">
        <v>0.02</v>
      </c>
      <c r="G7604">
        <v>0.02</v>
      </c>
      <c r="H7604">
        <v>1</v>
      </c>
      <c r="J7604" t="s">
        <v>498</v>
      </c>
      <c r="K7604" t="s">
        <v>356</v>
      </c>
      <c r="L7604" t="s">
        <v>480</v>
      </c>
      <c r="M7604" t="s">
        <v>7663</v>
      </c>
      <c r="N7604" t="s">
        <v>6515</v>
      </c>
      <c r="O7604">
        <v>0</v>
      </c>
      <c r="P7604">
        <v>0</v>
      </c>
      <c r="Q7604">
        <v>1</v>
      </c>
    </row>
    <row r="7605" spans="1:17" x14ac:dyDescent="0.2">
      <c r="A7605" t="s">
        <v>498</v>
      </c>
      <c r="B7605" t="s">
        <v>134</v>
      </c>
      <c r="C7605" t="s">
        <v>497</v>
      </c>
      <c r="D7605" t="s">
        <v>54</v>
      </c>
      <c r="E7605" t="s">
        <v>7292</v>
      </c>
      <c r="F7605">
        <v>0.02</v>
      </c>
      <c r="G7605">
        <v>0.02</v>
      </c>
      <c r="H7605">
        <v>1</v>
      </c>
      <c r="J7605" t="s">
        <v>498</v>
      </c>
      <c r="K7605" t="s">
        <v>356</v>
      </c>
      <c r="L7605" t="s">
        <v>480</v>
      </c>
      <c r="M7605" t="s">
        <v>7663</v>
      </c>
      <c r="N7605" t="s">
        <v>6516</v>
      </c>
      <c r="O7605">
        <v>0</v>
      </c>
      <c r="P7605">
        <v>0</v>
      </c>
      <c r="Q7605">
        <v>1</v>
      </c>
    </row>
    <row r="7606" spans="1:17" x14ac:dyDescent="0.2">
      <c r="A7606" t="s">
        <v>498</v>
      </c>
      <c r="B7606" t="s">
        <v>134</v>
      </c>
      <c r="C7606" t="s">
        <v>497</v>
      </c>
      <c r="D7606" t="s">
        <v>54</v>
      </c>
      <c r="E7606" t="s">
        <v>7293</v>
      </c>
      <c r="F7606">
        <v>0.02</v>
      </c>
      <c r="G7606">
        <v>0.02</v>
      </c>
      <c r="H7606">
        <v>1</v>
      </c>
      <c r="J7606" t="s">
        <v>498</v>
      </c>
      <c r="K7606" t="s">
        <v>356</v>
      </c>
      <c r="L7606" t="s">
        <v>480</v>
      </c>
      <c r="M7606" t="s">
        <v>7663</v>
      </c>
      <c r="N7606" t="s">
        <v>6517</v>
      </c>
      <c r="O7606">
        <v>0</v>
      </c>
      <c r="P7606">
        <v>0</v>
      </c>
      <c r="Q7606">
        <v>1</v>
      </c>
    </row>
    <row r="7607" spans="1:17" x14ac:dyDescent="0.2">
      <c r="A7607" t="s">
        <v>498</v>
      </c>
      <c r="B7607" t="s">
        <v>134</v>
      </c>
      <c r="C7607" t="s">
        <v>497</v>
      </c>
      <c r="D7607" t="s">
        <v>54</v>
      </c>
      <c r="E7607" t="s">
        <v>7294</v>
      </c>
      <c r="F7607">
        <v>0.02</v>
      </c>
      <c r="G7607">
        <v>0.02</v>
      </c>
      <c r="H7607">
        <v>1</v>
      </c>
      <c r="J7607" t="s">
        <v>498</v>
      </c>
      <c r="K7607" t="s">
        <v>356</v>
      </c>
      <c r="L7607" t="s">
        <v>480</v>
      </c>
      <c r="M7607" t="s">
        <v>7663</v>
      </c>
      <c r="N7607" t="s">
        <v>6518</v>
      </c>
      <c r="O7607">
        <v>0</v>
      </c>
      <c r="P7607">
        <v>0</v>
      </c>
      <c r="Q7607">
        <v>1</v>
      </c>
    </row>
    <row r="7608" spans="1:17" x14ac:dyDescent="0.2">
      <c r="A7608" t="s">
        <v>498</v>
      </c>
      <c r="B7608" t="s">
        <v>134</v>
      </c>
      <c r="C7608" t="s">
        <v>497</v>
      </c>
      <c r="D7608" t="s">
        <v>54</v>
      </c>
      <c r="E7608" t="s">
        <v>7295</v>
      </c>
      <c r="F7608">
        <v>0.02</v>
      </c>
      <c r="G7608">
        <v>0.02</v>
      </c>
      <c r="H7608">
        <v>1</v>
      </c>
      <c r="J7608" t="s">
        <v>498</v>
      </c>
      <c r="K7608" t="s">
        <v>356</v>
      </c>
      <c r="L7608" t="s">
        <v>480</v>
      </c>
      <c r="M7608" t="s">
        <v>7663</v>
      </c>
      <c r="N7608" t="s">
        <v>6519</v>
      </c>
      <c r="O7608">
        <v>0</v>
      </c>
      <c r="P7608">
        <v>0</v>
      </c>
      <c r="Q7608">
        <v>1</v>
      </c>
    </row>
    <row r="7609" spans="1:17" x14ac:dyDescent="0.2">
      <c r="A7609" t="s">
        <v>498</v>
      </c>
      <c r="B7609" t="s">
        <v>134</v>
      </c>
      <c r="C7609" t="s">
        <v>497</v>
      </c>
      <c r="D7609" t="s">
        <v>54</v>
      </c>
      <c r="E7609" t="s">
        <v>7296</v>
      </c>
      <c r="F7609">
        <v>1.9E-2</v>
      </c>
      <c r="G7609">
        <v>1.9E-2</v>
      </c>
      <c r="H7609">
        <v>1</v>
      </c>
      <c r="J7609" t="s">
        <v>498</v>
      </c>
      <c r="K7609" t="s">
        <v>356</v>
      </c>
      <c r="L7609" t="s">
        <v>480</v>
      </c>
      <c r="M7609" t="s">
        <v>7663</v>
      </c>
      <c r="N7609" t="s">
        <v>6520</v>
      </c>
      <c r="O7609">
        <v>0</v>
      </c>
      <c r="P7609">
        <v>0</v>
      </c>
      <c r="Q7609">
        <v>1</v>
      </c>
    </row>
    <row r="7610" spans="1:17" x14ac:dyDescent="0.2">
      <c r="A7610" t="s">
        <v>498</v>
      </c>
      <c r="B7610" t="s">
        <v>134</v>
      </c>
      <c r="C7610" t="s">
        <v>497</v>
      </c>
      <c r="D7610" t="s">
        <v>54</v>
      </c>
      <c r="E7610" t="s">
        <v>7297</v>
      </c>
      <c r="F7610">
        <v>1.9E-2</v>
      </c>
      <c r="G7610">
        <v>1.9E-2</v>
      </c>
      <c r="H7610">
        <v>1</v>
      </c>
      <c r="J7610" t="s">
        <v>498</v>
      </c>
      <c r="K7610" t="s">
        <v>356</v>
      </c>
      <c r="L7610" t="s">
        <v>480</v>
      </c>
      <c r="M7610" t="s">
        <v>7663</v>
      </c>
      <c r="N7610" t="s">
        <v>6521</v>
      </c>
      <c r="O7610">
        <v>0</v>
      </c>
      <c r="P7610">
        <v>0</v>
      </c>
      <c r="Q7610">
        <v>1</v>
      </c>
    </row>
    <row r="7611" spans="1:17" x14ac:dyDescent="0.2">
      <c r="A7611" t="s">
        <v>498</v>
      </c>
      <c r="B7611" t="s">
        <v>134</v>
      </c>
      <c r="C7611" t="s">
        <v>497</v>
      </c>
      <c r="D7611" t="s">
        <v>54</v>
      </c>
      <c r="E7611" t="s">
        <v>7298</v>
      </c>
      <c r="F7611">
        <v>1.9E-2</v>
      </c>
      <c r="G7611">
        <v>1.9E-2</v>
      </c>
      <c r="H7611">
        <v>1</v>
      </c>
      <c r="J7611" t="s">
        <v>498</v>
      </c>
      <c r="K7611" t="s">
        <v>356</v>
      </c>
      <c r="L7611" t="s">
        <v>480</v>
      </c>
      <c r="M7611" t="s">
        <v>7663</v>
      </c>
      <c r="N7611" t="s">
        <v>6522</v>
      </c>
      <c r="O7611">
        <v>0</v>
      </c>
      <c r="P7611">
        <v>0</v>
      </c>
      <c r="Q7611">
        <v>1</v>
      </c>
    </row>
    <row r="7612" spans="1:17" x14ac:dyDescent="0.2">
      <c r="A7612" t="s">
        <v>498</v>
      </c>
      <c r="B7612" t="s">
        <v>134</v>
      </c>
      <c r="C7612" t="s">
        <v>497</v>
      </c>
      <c r="D7612" t="s">
        <v>54</v>
      </c>
      <c r="E7612" t="s">
        <v>7299</v>
      </c>
      <c r="F7612">
        <v>1.7999999999999999E-2</v>
      </c>
      <c r="G7612">
        <v>1.7999999999999999E-2</v>
      </c>
      <c r="H7612">
        <v>1</v>
      </c>
      <c r="J7612" t="s">
        <v>498</v>
      </c>
      <c r="K7612" t="s">
        <v>356</v>
      </c>
      <c r="L7612" t="s">
        <v>480</v>
      </c>
      <c r="M7612" t="s">
        <v>7663</v>
      </c>
      <c r="N7612" t="s">
        <v>6523</v>
      </c>
      <c r="O7612">
        <v>0</v>
      </c>
      <c r="P7612">
        <v>0</v>
      </c>
      <c r="Q7612">
        <v>1</v>
      </c>
    </row>
    <row r="7613" spans="1:17" x14ac:dyDescent="0.2">
      <c r="A7613" t="s">
        <v>498</v>
      </c>
      <c r="B7613" t="s">
        <v>134</v>
      </c>
      <c r="C7613" t="s">
        <v>497</v>
      </c>
      <c r="D7613" t="s">
        <v>54</v>
      </c>
      <c r="E7613" t="s">
        <v>7300</v>
      </c>
      <c r="F7613">
        <v>1.7999999999999999E-2</v>
      </c>
      <c r="G7613">
        <v>1.7999999999999999E-2</v>
      </c>
      <c r="H7613">
        <v>1</v>
      </c>
      <c r="J7613" t="s">
        <v>498</v>
      </c>
      <c r="K7613" t="s">
        <v>356</v>
      </c>
      <c r="L7613" t="s">
        <v>480</v>
      </c>
      <c r="M7613" t="s">
        <v>7663</v>
      </c>
      <c r="N7613" t="s">
        <v>6524</v>
      </c>
      <c r="O7613">
        <v>0</v>
      </c>
      <c r="P7613">
        <v>0</v>
      </c>
      <c r="Q7613">
        <v>1</v>
      </c>
    </row>
    <row r="7614" spans="1:17" x14ac:dyDescent="0.2">
      <c r="A7614" t="s">
        <v>498</v>
      </c>
      <c r="B7614" t="s">
        <v>134</v>
      </c>
      <c r="C7614" t="s">
        <v>497</v>
      </c>
      <c r="D7614" t="s">
        <v>54</v>
      </c>
      <c r="E7614" t="s">
        <v>7301</v>
      </c>
      <c r="F7614">
        <v>1.7999999999999999E-2</v>
      </c>
      <c r="G7614">
        <v>1.7999999999999999E-2</v>
      </c>
      <c r="H7614">
        <v>1</v>
      </c>
      <c r="J7614" t="s">
        <v>498</v>
      </c>
      <c r="K7614" t="s">
        <v>356</v>
      </c>
      <c r="L7614" t="s">
        <v>480</v>
      </c>
      <c r="M7614" t="s">
        <v>7663</v>
      </c>
      <c r="N7614" t="s">
        <v>6525</v>
      </c>
      <c r="O7614">
        <v>0</v>
      </c>
      <c r="P7614">
        <v>0</v>
      </c>
      <c r="Q7614">
        <v>1</v>
      </c>
    </row>
    <row r="7615" spans="1:17" x14ac:dyDescent="0.2">
      <c r="A7615" t="s">
        <v>498</v>
      </c>
      <c r="B7615" t="s">
        <v>134</v>
      </c>
      <c r="C7615" t="s">
        <v>497</v>
      </c>
      <c r="D7615" t="s">
        <v>54</v>
      </c>
      <c r="E7615" t="s">
        <v>7302</v>
      </c>
      <c r="F7615">
        <v>1.7999999999999999E-2</v>
      </c>
      <c r="G7615">
        <v>1.7999999999999999E-2</v>
      </c>
      <c r="H7615">
        <v>1</v>
      </c>
      <c r="J7615" t="s">
        <v>498</v>
      </c>
      <c r="K7615" t="s">
        <v>356</v>
      </c>
      <c r="L7615" t="s">
        <v>480</v>
      </c>
      <c r="M7615" t="s">
        <v>7663</v>
      </c>
      <c r="N7615" t="s">
        <v>6526</v>
      </c>
      <c r="O7615">
        <v>0</v>
      </c>
      <c r="P7615">
        <v>0</v>
      </c>
      <c r="Q7615">
        <v>1</v>
      </c>
    </row>
    <row r="7616" spans="1:17" x14ac:dyDescent="0.2">
      <c r="A7616" t="s">
        <v>498</v>
      </c>
      <c r="B7616" t="s">
        <v>134</v>
      </c>
      <c r="C7616" t="s">
        <v>497</v>
      </c>
      <c r="D7616" t="s">
        <v>54</v>
      </c>
      <c r="E7616" t="s">
        <v>7303</v>
      </c>
      <c r="F7616">
        <v>1.7000000000000001E-2</v>
      </c>
      <c r="G7616">
        <v>1.7000000000000001E-2</v>
      </c>
      <c r="H7616">
        <v>1</v>
      </c>
      <c r="J7616" t="s">
        <v>498</v>
      </c>
      <c r="K7616" t="s">
        <v>356</v>
      </c>
      <c r="L7616" t="s">
        <v>480</v>
      </c>
      <c r="M7616" t="s">
        <v>7663</v>
      </c>
      <c r="N7616" t="s">
        <v>6527</v>
      </c>
      <c r="O7616">
        <v>0</v>
      </c>
      <c r="P7616">
        <v>0</v>
      </c>
      <c r="Q7616">
        <v>1</v>
      </c>
    </row>
    <row r="7617" spans="1:17" x14ac:dyDescent="0.2">
      <c r="A7617" t="s">
        <v>498</v>
      </c>
      <c r="B7617" t="s">
        <v>134</v>
      </c>
      <c r="C7617" t="s">
        <v>497</v>
      </c>
      <c r="D7617" t="s">
        <v>54</v>
      </c>
      <c r="E7617" t="s">
        <v>7304</v>
      </c>
      <c r="F7617">
        <v>1.7000000000000001E-2</v>
      </c>
      <c r="G7617">
        <v>1.7000000000000001E-2</v>
      </c>
      <c r="H7617">
        <v>1</v>
      </c>
      <c r="J7617" t="s">
        <v>498</v>
      </c>
      <c r="K7617" t="s">
        <v>356</v>
      </c>
      <c r="L7617" t="s">
        <v>480</v>
      </c>
      <c r="M7617" t="s">
        <v>7663</v>
      </c>
      <c r="N7617" t="s">
        <v>6528</v>
      </c>
      <c r="O7617">
        <v>0</v>
      </c>
      <c r="P7617">
        <v>0</v>
      </c>
      <c r="Q7617">
        <v>1</v>
      </c>
    </row>
    <row r="7618" spans="1:17" x14ac:dyDescent="0.2">
      <c r="A7618" t="s">
        <v>498</v>
      </c>
      <c r="B7618" t="s">
        <v>134</v>
      </c>
      <c r="C7618" t="s">
        <v>497</v>
      </c>
      <c r="D7618" t="s">
        <v>54</v>
      </c>
      <c r="E7618" t="s">
        <v>7305</v>
      </c>
      <c r="F7618">
        <v>1.7000000000000001E-2</v>
      </c>
      <c r="G7618">
        <v>1.7000000000000001E-2</v>
      </c>
      <c r="H7618">
        <v>1</v>
      </c>
      <c r="J7618" t="s">
        <v>498</v>
      </c>
      <c r="K7618" t="s">
        <v>356</v>
      </c>
      <c r="L7618" t="s">
        <v>480</v>
      </c>
      <c r="M7618" t="s">
        <v>7663</v>
      </c>
      <c r="N7618" t="s">
        <v>6529</v>
      </c>
      <c r="O7618">
        <v>0</v>
      </c>
      <c r="P7618">
        <v>0</v>
      </c>
      <c r="Q7618">
        <v>1</v>
      </c>
    </row>
    <row r="7619" spans="1:17" x14ac:dyDescent="0.2">
      <c r="A7619" t="s">
        <v>498</v>
      </c>
      <c r="B7619" t="s">
        <v>134</v>
      </c>
      <c r="C7619" t="s">
        <v>497</v>
      </c>
      <c r="D7619" t="s">
        <v>54</v>
      </c>
      <c r="E7619" t="s">
        <v>7306</v>
      </c>
      <c r="F7619">
        <v>1.7000000000000001E-2</v>
      </c>
      <c r="G7619">
        <v>1.7000000000000001E-2</v>
      </c>
      <c r="H7619">
        <v>1</v>
      </c>
      <c r="J7619" t="s">
        <v>498</v>
      </c>
      <c r="K7619" t="s">
        <v>356</v>
      </c>
      <c r="L7619" t="s">
        <v>480</v>
      </c>
      <c r="M7619" t="s">
        <v>7663</v>
      </c>
      <c r="N7619" t="s">
        <v>6530</v>
      </c>
      <c r="O7619">
        <v>0</v>
      </c>
      <c r="P7619">
        <v>0</v>
      </c>
      <c r="Q7619">
        <v>1</v>
      </c>
    </row>
    <row r="7620" spans="1:17" x14ac:dyDescent="0.2">
      <c r="A7620" t="s">
        <v>498</v>
      </c>
      <c r="B7620" t="s">
        <v>134</v>
      </c>
      <c r="C7620" t="s">
        <v>497</v>
      </c>
      <c r="D7620" t="s">
        <v>54</v>
      </c>
      <c r="E7620" t="s">
        <v>7307</v>
      </c>
      <c r="F7620">
        <v>1.7999999999999999E-2</v>
      </c>
      <c r="G7620">
        <v>1.7999999999999999E-2</v>
      </c>
      <c r="H7620">
        <v>1</v>
      </c>
      <c r="J7620" t="s">
        <v>498</v>
      </c>
      <c r="K7620" t="s">
        <v>356</v>
      </c>
      <c r="L7620" t="s">
        <v>480</v>
      </c>
      <c r="M7620" t="s">
        <v>7663</v>
      </c>
      <c r="N7620" t="s">
        <v>6531</v>
      </c>
      <c r="O7620">
        <v>0</v>
      </c>
      <c r="P7620">
        <v>0</v>
      </c>
      <c r="Q7620">
        <v>1</v>
      </c>
    </row>
    <row r="7621" spans="1:17" x14ac:dyDescent="0.2">
      <c r="A7621" t="s">
        <v>498</v>
      </c>
      <c r="B7621" t="s">
        <v>134</v>
      </c>
      <c r="C7621" t="s">
        <v>497</v>
      </c>
      <c r="D7621" t="s">
        <v>54</v>
      </c>
      <c r="E7621" t="s">
        <v>7308</v>
      </c>
      <c r="F7621">
        <v>1.9E-2</v>
      </c>
      <c r="G7621">
        <v>1.9E-2</v>
      </c>
      <c r="H7621">
        <v>1</v>
      </c>
      <c r="J7621" t="s">
        <v>498</v>
      </c>
      <c r="K7621" t="s">
        <v>356</v>
      </c>
      <c r="L7621" t="s">
        <v>480</v>
      </c>
      <c r="M7621" t="s">
        <v>7663</v>
      </c>
      <c r="N7621" t="s">
        <v>6532</v>
      </c>
      <c r="O7621">
        <v>0</v>
      </c>
      <c r="P7621">
        <v>0</v>
      </c>
      <c r="Q7621">
        <v>1</v>
      </c>
    </row>
    <row r="7622" spans="1:17" x14ac:dyDescent="0.2">
      <c r="A7622" t="s">
        <v>498</v>
      </c>
      <c r="B7622" t="s">
        <v>134</v>
      </c>
      <c r="C7622" t="s">
        <v>497</v>
      </c>
      <c r="D7622" t="s">
        <v>54</v>
      </c>
      <c r="E7622" t="s">
        <v>7309</v>
      </c>
      <c r="F7622">
        <v>6.8000000000000005E-2</v>
      </c>
      <c r="G7622">
        <v>6.8000000000000005E-2</v>
      </c>
      <c r="H7622">
        <v>1</v>
      </c>
      <c r="J7622" t="s">
        <v>498</v>
      </c>
      <c r="K7622" t="s">
        <v>356</v>
      </c>
      <c r="L7622" t="s">
        <v>480</v>
      </c>
      <c r="M7622" t="s">
        <v>7663</v>
      </c>
      <c r="N7622" t="s">
        <v>6533</v>
      </c>
      <c r="O7622">
        <v>0</v>
      </c>
      <c r="P7622">
        <v>0</v>
      </c>
      <c r="Q7622">
        <v>1</v>
      </c>
    </row>
    <row r="7623" spans="1:17" x14ac:dyDescent="0.2">
      <c r="A7623" t="s">
        <v>498</v>
      </c>
      <c r="B7623" t="s">
        <v>134</v>
      </c>
      <c r="C7623" t="s">
        <v>497</v>
      </c>
      <c r="D7623" t="s">
        <v>54</v>
      </c>
      <c r="E7623" t="s">
        <v>7310</v>
      </c>
      <c r="F7623">
        <v>0.02</v>
      </c>
      <c r="G7623">
        <v>0.02</v>
      </c>
      <c r="H7623">
        <v>1</v>
      </c>
      <c r="J7623" t="s">
        <v>498</v>
      </c>
      <c r="K7623" t="s">
        <v>356</v>
      </c>
      <c r="L7623" t="s">
        <v>480</v>
      </c>
      <c r="M7623" t="s">
        <v>7663</v>
      </c>
      <c r="N7623" t="s">
        <v>6534</v>
      </c>
      <c r="O7623">
        <v>0</v>
      </c>
      <c r="P7623">
        <v>0</v>
      </c>
      <c r="Q7623">
        <v>1</v>
      </c>
    </row>
    <row r="7624" spans="1:17" x14ac:dyDescent="0.2">
      <c r="A7624" t="s">
        <v>498</v>
      </c>
      <c r="B7624" t="s">
        <v>134</v>
      </c>
      <c r="C7624" t="s">
        <v>497</v>
      </c>
      <c r="D7624" t="s">
        <v>54</v>
      </c>
      <c r="E7624" t="s">
        <v>7311</v>
      </c>
      <c r="F7624">
        <v>0.02</v>
      </c>
      <c r="G7624">
        <v>0.02</v>
      </c>
      <c r="H7624">
        <v>1</v>
      </c>
      <c r="J7624" t="s">
        <v>498</v>
      </c>
      <c r="K7624" t="s">
        <v>356</v>
      </c>
      <c r="L7624" t="s">
        <v>480</v>
      </c>
      <c r="M7624" t="s">
        <v>7663</v>
      </c>
      <c r="N7624" t="s">
        <v>6535</v>
      </c>
      <c r="O7624">
        <v>0</v>
      </c>
      <c r="P7624">
        <v>0</v>
      </c>
      <c r="Q7624">
        <v>1</v>
      </c>
    </row>
    <row r="7625" spans="1:17" x14ac:dyDescent="0.2">
      <c r="A7625" t="s">
        <v>498</v>
      </c>
      <c r="B7625" t="s">
        <v>134</v>
      </c>
      <c r="C7625" t="s">
        <v>497</v>
      </c>
      <c r="D7625" t="s">
        <v>54</v>
      </c>
      <c r="E7625" t="s">
        <v>7312</v>
      </c>
      <c r="F7625">
        <v>0.02</v>
      </c>
      <c r="G7625">
        <v>0.02</v>
      </c>
      <c r="H7625">
        <v>1</v>
      </c>
      <c r="J7625" t="s">
        <v>498</v>
      </c>
      <c r="K7625" t="s">
        <v>356</v>
      </c>
      <c r="L7625" t="s">
        <v>480</v>
      </c>
      <c r="M7625" t="s">
        <v>7663</v>
      </c>
      <c r="N7625" t="s">
        <v>6536</v>
      </c>
      <c r="O7625">
        <v>0</v>
      </c>
      <c r="P7625">
        <v>0</v>
      </c>
      <c r="Q7625">
        <v>1</v>
      </c>
    </row>
    <row r="7626" spans="1:17" x14ac:dyDescent="0.2">
      <c r="A7626" t="s">
        <v>498</v>
      </c>
      <c r="B7626" t="s">
        <v>134</v>
      </c>
      <c r="C7626" t="s">
        <v>497</v>
      </c>
      <c r="D7626" t="s">
        <v>54</v>
      </c>
      <c r="E7626" t="s">
        <v>7313</v>
      </c>
      <c r="F7626">
        <v>0.02</v>
      </c>
      <c r="G7626">
        <v>0.02</v>
      </c>
      <c r="H7626">
        <v>1</v>
      </c>
      <c r="J7626" t="s">
        <v>498</v>
      </c>
      <c r="K7626" t="s">
        <v>356</v>
      </c>
      <c r="L7626" t="s">
        <v>480</v>
      </c>
      <c r="M7626" t="s">
        <v>7663</v>
      </c>
      <c r="N7626" t="s">
        <v>6537</v>
      </c>
      <c r="O7626">
        <v>0</v>
      </c>
      <c r="P7626">
        <v>0</v>
      </c>
      <c r="Q7626">
        <v>1</v>
      </c>
    </row>
    <row r="7627" spans="1:17" x14ac:dyDescent="0.2">
      <c r="A7627" t="s">
        <v>498</v>
      </c>
      <c r="B7627" t="s">
        <v>134</v>
      </c>
      <c r="C7627" t="s">
        <v>497</v>
      </c>
      <c r="D7627" t="s">
        <v>54</v>
      </c>
      <c r="E7627" t="s">
        <v>7314</v>
      </c>
      <c r="F7627">
        <v>0.02</v>
      </c>
      <c r="G7627">
        <v>0.02</v>
      </c>
      <c r="H7627">
        <v>1</v>
      </c>
      <c r="J7627" t="s">
        <v>498</v>
      </c>
      <c r="K7627" t="s">
        <v>356</v>
      </c>
      <c r="L7627" t="s">
        <v>480</v>
      </c>
      <c r="M7627" t="s">
        <v>7663</v>
      </c>
      <c r="N7627" t="s">
        <v>6538</v>
      </c>
      <c r="O7627">
        <v>0</v>
      </c>
      <c r="P7627">
        <v>0</v>
      </c>
      <c r="Q7627">
        <v>1</v>
      </c>
    </row>
    <row r="7628" spans="1:17" x14ac:dyDescent="0.2">
      <c r="A7628" t="s">
        <v>498</v>
      </c>
      <c r="B7628" t="s">
        <v>134</v>
      </c>
      <c r="C7628" t="s">
        <v>497</v>
      </c>
      <c r="D7628" t="s">
        <v>54</v>
      </c>
      <c r="E7628" t="s">
        <v>7315</v>
      </c>
      <c r="F7628">
        <v>0.02</v>
      </c>
      <c r="G7628">
        <v>0.02</v>
      </c>
      <c r="H7628">
        <v>1</v>
      </c>
      <c r="J7628" t="s">
        <v>498</v>
      </c>
      <c r="K7628" t="s">
        <v>356</v>
      </c>
      <c r="L7628" t="s">
        <v>480</v>
      </c>
      <c r="M7628" t="s">
        <v>7663</v>
      </c>
      <c r="N7628" t="s">
        <v>6539</v>
      </c>
      <c r="O7628">
        <v>0</v>
      </c>
      <c r="P7628">
        <v>0</v>
      </c>
      <c r="Q7628">
        <v>1</v>
      </c>
    </row>
    <row r="7629" spans="1:17" x14ac:dyDescent="0.2">
      <c r="A7629" t="s">
        <v>498</v>
      </c>
      <c r="B7629" t="s">
        <v>134</v>
      </c>
      <c r="C7629" t="s">
        <v>497</v>
      </c>
      <c r="D7629" t="s">
        <v>54</v>
      </c>
      <c r="E7629" t="s">
        <v>7316</v>
      </c>
      <c r="F7629">
        <v>0.02</v>
      </c>
      <c r="G7629">
        <v>0.02</v>
      </c>
      <c r="H7629">
        <v>1</v>
      </c>
      <c r="J7629" t="s">
        <v>498</v>
      </c>
      <c r="K7629" t="s">
        <v>356</v>
      </c>
      <c r="L7629" t="s">
        <v>480</v>
      </c>
      <c r="M7629" t="s">
        <v>7663</v>
      </c>
      <c r="N7629" t="s">
        <v>6540</v>
      </c>
      <c r="O7629">
        <v>0</v>
      </c>
      <c r="P7629">
        <v>0</v>
      </c>
      <c r="Q7629">
        <v>1</v>
      </c>
    </row>
    <row r="7630" spans="1:17" x14ac:dyDescent="0.2">
      <c r="A7630" t="s">
        <v>498</v>
      </c>
      <c r="B7630" t="s">
        <v>134</v>
      </c>
      <c r="C7630" t="s">
        <v>497</v>
      </c>
      <c r="D7630" t="s">
        <v>54</v>
      </c>
      <c r="E7630" t="s">
        <v>7317</v>
      </c>
      <c r="F7630">
        <v>0.02</v>
      </c>
      <c r="G7630">
        <v>0.02</v>
      </c>
      <c r="H7630">
        <v>1</v>
      </c>
      <c r="J7630" t="s">
        <v>498</v>
      </c>
      <c r="K7630" t="s">
        <v>356</v>
      </c>
      <c r="L7630" t="s">
        <v>480</v>
      </c>
      <c r="M7630" t="s">
        <v>7663</v>
      </c>
      <c r="N7630" t="s">
        <v>6541</v>
      </c>
      <c r="O7630">
        <v>0</v>
      </c>
      <c r="P7630">
        <v>0</v>
      </c>
      <c r="Q7630">
        <v>1</v>
      </c>
    </row>
    <row r="7631" spans="1:17" x14ac:dyDescent="0.2">
      <c r="A7631" t="s">
        <v>498</v>
      </c>
      <c r="B7631" t="s">
        <v>134</v>
      </c>
      <c r="C7631" t="s">
        <v>497</v>
      </c>
      <c r="D7631" t="s">
        <v>54</v>
      </c>
      <c r="E7631" t="s">
        <v>7318</v>
      </c>
      <c r="F7631">
        <v>2.1000000000000001E-2</v>
      </c>
      <c r="G7631">
        <v>2.1000000000000001E-2</v>
      </c>
      <c r="H7631">
        <v>1</v>
      </c>
      <c r="J7631" t="s">
        <v>498</v>
      </c>
      <c r="K7631" t="s">
        <v>356</v>
      </c>
      <c r="L7631" t="s">
        <v>480</v>
      </c>
      <c r="M7631" t="s">
        <v>7663</v>
      </c>
      <c r="N7631" t="s">
        <v>6542</v>
      </c>
      <c r="O7631">
        <v>0</v>
      </c>
      <c r="P7631">
        <v>0</v>
      </c>
      <c r="Q7631">
        <v>1</v>
      </c>
    </row>
    <row r="7632" spans="1:17" x14ac:dyDescent="0.2">
      <c r="A7632" t="s">
        <v>498</v>
      </c>
      <c r="B7632" t="s">
        <v>134</v>
      </c>
      <c r="C7632" t="s">
        <v>497</v>
      </c>
      <c r="D7632" t="s">
        <v>54</v>
      </c>
      <c r="E7632" t="s">
        <v>7319</v>
      </c>
      <c r="F7632">
        <v>0.02</v>
      </c>
      <c r="G7632">
        <v>0.02</v>
      </c>
      <c r="H7632">
        <v>1</v>
      </c>
      <c r="J7632" t="s">
        <v>498</v>
      </c>
      <c r="K7632" t="s">
        <v>356</v>
      </c>
      <c r="L7632" t="s">
        <v>480</v>
      </c>
      <c r="M7632" t="s">
        <v>7663</v>
      </c>
      <c r="N7632" t="s">
        <v>6543</v>
      </c>
      <c r="O7632">
        <v>0</v>
      </c>
      <c r="P7632">
        <v>0</v>
      </c>
      <c r="Q7632">
        <v>1</v>
      </c>
    </row>
    <row r="7633" spans="1:17" x14ac:dyDescent="0.2">
      <c r="A7633" t="s">
        <v>498</v>
      </c>
      <c r="B7633" t="s">
        <v>134</v>
      </c>
      <c r="C7633" t="s">
        <v>497</v>
      </c>
      <c r="D7633" t="s">
        <v>54</v>
      </c>
      <c r="E7633" t="s">
        <v>7320</v>
      </c>
      <c r="F7633">
        <v>0.02</v>
      </c>
      <c r="G7633">
        <v>0.02</v>
      </c>
      <c r="H7633">
        <v>1</v>
      </c>
      <c r="J7633" t="s">
        <v>498</v>
      </c>
      <c r="K7633" t="s">
        <v>356</v>
      </c>
      <c r="L7633" t="s">
        <v>480</v>
      </c>
      <c r="M7633" t="s">
        <v>7663</v>
      </c>
      <c r="N7633" t="s">
        <v>6544</v>
      </c>
      <c r="O7633">
        <v>0</v>
      </c>
      <c r="P7633">
        <v>0</v>
      </c>
      <c r="Q7633">
        <v>1</v>
      </c>
    </row>
    <row r="7634" spans="1:17" x14ac:dyDescent="0.2">
      <c r="A7634" t="s">
        <v>498</v>
      </c>
      <c r="B7634" t="s">
        <v>134</v>
      </c>
      <c r="C7634" t="s">
        <v>497</v>
      </c>
      <c r="D7634" t="s">
        <v>54</v>
      </c>
      <c r="E7634" t="s">
        <v>7321</v>
      </c>
      <c r="F7634">
        <v>1.9E-2</v>
      </c>
      <c r="G7634">
        <v>1.9E-2</v>
      </c>
      <c r="H7634">
        <v>1</v>
      </c>
      <c r="J7634" t="s">
        <v>498</v>
      </c>
      <c r="K7634" t="s">
        <v>356</v>
      </c>
      <c r="L7634" t="s">
        <v>480</v>
      </c>
      <c r="M7634" t="s">
        <v>7663</v>
      </c>
      <c r="N7634" t="s">
        <v>6545</v>
      </c>
      <c r="O7634">
        <v>0</v>
      </c>
      <c r="P7634">
        <v>0</v>
      </c>
      <c r="Q7634">
        <v>1</v>
      </c>
    </row>
    <row r="7635" spans="1:17" x14ac:dyDescent="0.2">
      <c r="A7635" t="s">
        <v>498</v>
      </c>
      <c r="B7635" t="s">
        <v>134</v>
      </c>
      <c r="C7635" t="s">
        <v>497</v>
      </c>
      <c r="D7635" t="s">
        <v>54</v>
      </c>
      <c r="E7635" t="s">
        <v>7322</v>
      </c>
      <c r="F7635">
        <v>1.9E-2</v>
      </c>
      <c r="G7635">
        <v>1.9E-2</v>
      </c>
      <c r="H7635">
        <v>1</v>
      </c>
      <c r="J7635" t="s">
        <v>498</v>
      </c>
      <c r="K7635" t="s">
        <v>356</v>
      </c>
      <c r="L7635" t="s">
        <v>480</v>
      </c>
      <c r="M7635" t="s">
        <v>7663</v>
      </c>
      <c r="N7635" t="s">
        <v>6546</v>
      </c>
      <c r="O7635">
        <v>0</v>
      </c>
      <c r="P7635">
        <v>0</v>
      </c>
      <c r="Q7635">
        <v>1</v>
      </c>
    </row>
    <row r="7636" spans="1:17" x14ac:dyDescent="0.2">
      <c r="A7636" t="s">
        <v>498</v>
      </c>
      <c r="B7636" t="s">
        <v>134</v>
      </c>
      <c r="C7636" t="s">
        <v>497</v>
      </c>
      <c r="D7636" t="s">
        <v>54</v>
      </c>
      <c r="E7636" t="s">
        <v>7323</v>
      </c>
      <c r="F7636">
        <v>1.7999999999999999E-2</v>
      </c>
      <c r="G7636">
        <v>1.7999999999999999E-2</v>
      </c>
      <c r="H7636">
        <v>1</v>
      </c>
      <c r="J7636" t="s">
        <v>498</v>
      </c>
      <c r="K7636" t="s">
        <v>356</v>
      </c>
      <c r="L7636" t="s">
        <v>480</v>
      </c>
      <c r="M7636" t="s">
        <v>7663</v>
      </c>
      <c r="N7636" t="s">
        <v>6547</v>
      </c>
      <c r="O7636">
        <v>0</v>
      </c>
      <c r="P7636">
        <v>0</v>
      </c>
      <c r="Q7636">
        <v>1</v>
      </c>
    </row>
    <row r="7637" spans="1:17" x14ac:dyDescent="0.2">
      <c r="A7637" t="s">
        <v>498</v>
      </c>
      <c r="B7637" t="s">
        <v>134</v>
      </c>
      <c r="C7637" t="s">
        <v>497</v>
      </c>
      <c r="D7637" t="s">
        <v>54</v>
      </c>
      <c r="E7637" t="s">
        <v>7324</v>
      </c>
      <c r="F7637">
        <v>1.7999999999999999E-2</v>
      </c>
      <c r="G7637">
        <v>1.7999999999999999E-2</v>
      </c>
      <c r="H7637">
        <v>1</v>
      </c>
      <c r="J7637" t="s">
        <v>498</v>
      </c>
      <c r="K7637" t="s">
        <v>356</v>
      </c>
      <c r="L7637" t="s">
        <v>480</v>
      </c>
      <c r="M7637" t="s">
        <v>7663</v>
      </c>
      <c r="N7637" t="s">
        <v>6548</v>
      </c>
      <c r="O7637">
        <v>0</v>
      </c>
      <c r="P7637">
        <v>1E-3</v>
      </c>
      <c r="Q7637">
        <v>1</v>
      </c>
    </row>
    <row r="7638" spans="1:17" x14ac:dyDescent="0.2">
      <c r="A7638" t="s">
        <v>498</v>
      </c>
      <c r="B7638" t="s">
        <v>134</v>
      </c>
      <c r="C7638" t="s">
        <v>497</v>
      </c>
      <c r="D7638" t="s">
        <v>54</v>
      </c>
      <c r="E7638" t="s">
        <v>7325</v>
      </c>
      <c r="F7638">
        <v>1.7999999999999999E-2</v>
      </c>
      <c r="G7638">
        <v>1.7999999999999999E-2</v>
      </c>
      <c r="H7638">
        <v>1</v>
      </c>
      <c r="J7638" t="s">
        <v>498</v>
      </c>
      <c r="K7638" t="s">
        <v>356</v>
      </c>
      <c r="L7638" t="s">
        <v>480</v>
      </c>
      <c r="M7638" t="s">
        <v>7663</v>
      </c>
      <c r="N7638" t="s">
        <v>6549</v>
      </c>
      <c r="O7638">
        <v>0</v>
      </c>
      <c r="P7638">
        <v>0</v>
      </c>
      <c r="Q7638">
        <v>1</v>
      </c>
    </row>
    <row r="7639" spans="1:17" x14ac:dyDescent="0.2">
      <c r="A7639" t="s">
        <v>498</v>
      </c>
      <c r="B7639" t="s">
        <v>134</v>
      </c>
      <c r="C7639" t="s">
        <v>497</v>
      </c>
      <c r="D7639" t="s">
        <v>54</v>
      </c>
      <c r="E7639" t="s">
        <v>7326</v>
      </c>
      <c r="F7639">
        <v>1.7999999999999999E-2</v>
      </c>
      <c r="G7639">
        <v>1.7999999999999999E-2</v>
      </c>
      <c r="H7639">
        <v>1</v>
      </c>
      <c r="J7639" t="s">
        <v>498</v>
      </c>
      <c r="K7639" t="s">
        <v>356</v>
      </c>
      <c r="L7639" t="s">
        <v>480</v>
      </c>
      <c r="M7639" t="s">
        <v>7663</v>
      </c>
      <c r="N7639" t="s">
        <v>6550</v>
      </c>
      <c r="O7639">
        <v>0</v>
      </c>
      <c r="P7639">
        <v>0</v>
      </c>
      <c r="Q7639">
        <v>1</v>
      </c>
    </row>
    <row r="7640" spans="1:17" x14ac:dyDescent="0.2">
      <c r="A7640" t="s">
        <v>498</v>
      </c>
      <c r="B7640" t="s">
        <v>134</v>
      </c>
      <c r="C7640" t="s">
        <v>497</v>
      </c>
      <c r="D7640" t="s">
        <v>54</v>
      </c>
      <c r="E7640" t="s">
        <v>7327</v>
      </c>
      <c r="F7640">
        <v>1.7999999999999999E-2</v>
      </c>
      <c r="G7640">
        <v>1.7999999999999999E-2</v>
      </c>
      <c r="H7640">
        <v>1</v>
      </c>
      <c r="J7640" t="s">
        <v>498</v>
      </c>
      <c r="K7640" t="s">
        <v>356</v>
      </c>
      <c r="L7640" t="s">
        <v>480</v>
      </c>
      <c r="M7640" t="s">
        <v>7663</v>
      </c>
      <c r="N7640" t="s">
        <v>6551</v>
      </c>
      <c r="O7640">
        <v>0</v>
      </c>
      <c r="P7640">
        <v>0</v>
      </c>
      <c r="Q7640">
        <v>1</v>
      </c>
    </row>
    <row r="7641" spans="1:17" x14ac:dyDescent="0.2">
      <c r="A7641" t="s">
        <v>498</v>
      </c>
      <c r="B7641" t="s">
        <v>134</v>
      </c>
      <c r="C7641" t="s">
        <v>497</v>
      </c>
      <c r="D7641" t="s">
        <v>54</v>
      </c>
      <c r="E7641" t="s">
        <v>7328</v>
      </c>
      <c r="F7641">
        <v>1.7000000000000001E-2</v>
      </c>
      <c r="G7641">
        <v>1.7000000000000001E-2</v>
      </c>
      <c r="H7641">
        <v>1</v>
      </c>
      <c r="J7641" t="s">
        <v>498</v>
      </c>
      <c r="K7641" t="s">
        <v>356</v>
      </c>
      <c r="L7641" t="s">
        <v>480</v>
      </c>
      <c r="M7641" t="s">
        <v>7663</v>
      </c>
      <c r="N7641" t="s">
        <v>6552</v>
      </c>
      <c r="O7641">
        <v>0</v>
      </c>
      <c r="P7641">
        <v>0</v>
      </c>
      <c r="Q7641">
        <v>1</v>
      </c>
    </row>
    <row r="7642" spans="1:17" x14ac:dyDescent="0.2">
      <c r="A7642" t="s">
        <v>498</v>
      </c>
      <c r="B7642" t="s">
        <v>134</v>
      </c>
      <c r="C7642" t="s">
        <v>497</v>
      </c>
      <c r="D7642" t="s">
        <v>54</v>
      </c>
      <c r="E7642" t="s">
        <v>7329</v>
      </c>
      <c r="F7642">
        <v>1.7000000000000001E-2</v>
      </c>
      <c r="G7642">
        <v>1.7000000000000001E-2</v>
      </c>
      <c r="H7642">
        <v>1</v>
      </c>
      <c r="J7642" t="s">
        <v>498</v>
      </c>
      <c r="K7642" t="s">
        <v>356</v>
      </c>
      <c r="L7642" t="s">
        <v>480</v>
      </c>
      <c r="M7642" t="s">
        <v>7663</v>
      </c>
      <c r="N7642" t="s">
        <v>6553</v>
      </c>
      <c r="O7642">
        <v>0</v>
      </c>
      <c r="P7642">
        <v>0</v>
      </c>
      <c r="Q7642">
        <v>1</v>
      </c>
    </row>
    <row r="7643" spans="1:17" x14ac:dyDescent="0.2">
      <c r="A7643" t="s">
        <v>498</v>
      </c>
      <c r="B7643" t="s">
        <v>134</v>
      </c>
      <c r="C7643" t="s">
        <v>497</v>
      </c>
      <c r="D7643" t="s">
        <v>54</v>
      </c>
      <c r="E7643" t="s">
        <v>7330</v>
      </c>
      <c r="F7643">
        <v>1.7999999999999999E-2</v>
      </c>
      <c r="G7643">
        <v>1.7999999999999999E-2</v>
      </c>
      <c r="H7643">
        <v>1</v>
      </c>
      <c r="J7643" t="s">
        <v>498</v>
      </c>
      <c r="K7643" t="s">
        <v>356</v>
      </c>
      <c r="L7643" t="s">
        <v>480</v>
      </c>
      <c r="M7643" t="s">
        <v>7663</v>
      </c>
      <c r="N7643" t="s">
        <v>6554</v>
      </c>
      <c r="O7643">
        <v>0</v>
      </c>
      <c r="P7643">
        <v>1E-3</v>
      </c>
      <c r="Q7643">
        <v>1</v>
      </c>
    </row>
    <row r="7644" spans="1:17" x14ac:dyDescent="0.2">
      <c r="A7644" t="s">
        <v>498</v>
      </c>
      <c r="B7644" t="s">
        <v>134</v>
      </c>
      <c r="C7644" t="s">
        <v>497</v>
      </c>
      <c r="D7644" t="s">
        <v>54</v>
      </c>
      <c r="E7644" t="s">
        <v>7331</v>
      </c>
      <c r="F7644">
        <v>1.7999999999999999E-2</v>
      </c>
      <c r="G7644">
        <v>1.7999999999999999E-2</v>
      </c>
      <c r="H7644">
        <v>1</v>
      </c>
      <c r="J7644" t="s">
        <v>498</v>
      </c>
      <c r="K7644" t="s">
        <v>356</v>
      </c>
      <c r="L7644" t="s">
        <v>480</v>
      </c>
      <c r="M7644" t="s">
        <v>7663</v>
      </c>
      <c r="N7644" t="s">
        <v>6555</v>
      </c>
      <c r="O7644">
        <v>1E-3</v>
      </c>
      <c r="P7644">
        <v>1E-3</v>
      </c>
      <c r="Q7644">
        <v>1</v>
      </c>
    </row>
    <row r="7645" spans="1:17" x14ac:dyDescent="0.2">
      <c r="A7645" t="s">
        <v>498</v>
      </c>
      <c r="B7645" t="s">
        <v>134</v>
      </c>
      <c r="C7645" t="s">
        <v>497</v>
      </c>
      <c r="D7645" t="s">
        <v>54</v>
      </c>
      <c r="E7645" t="s">
        <v>7332</v>
      </c>
      <c r="F7645">
        <v>1.9E-2</v>
      </c>
      <c r="G7645">
        <v>1.9E-2</v>
      </c>
      <c r="H7645">
        <v>1</v>
      </c>
      <c r="J7645" t="s">
        <v>498</v>
      </c>
      <c r="K7645" t="s">
        <v>356</v>
      </c>
      <c r="L7645" t="s">
        <v>480</v>
      </c>
      <c r="M7645" t="s">
        <v>7663</v>
      </c>
      <c r="N7645" t="s">
        <v>6556</v>
      </c>
      <c r="O7645">
        <v>1E-3</v>
      </c>
      <c r="P7645">
        <v>1E-3</v>
      </c>
      <c r="Q7645">
        <v>1</v>
      </c>
    </row>
    <row r="7646" spans="1:17" x14ac:dyDescent="0.2">
      <c r="A7646" t="s">
        <v>498</v>
      </c>
      <c r="B7646" t="s">
        <v>134</v>
      </c>
      <c r="C7646" t="s">
        <v>497</v>
      </c>
      <c r="D7646" t="s">
        <v>54</v>
      </c>
      <c r="E7646" t="s">
        <v>7333</v>
      </c>
      <c r="F7646">
        <v>7.1999999999999995E-2</v>
      </c>
      <c r="G7646">
        <v>7.1999999999999995E-2</v>
      </c>
      <c r="H7646">
        <v>1</v>
      </c>
      <c r="J7646" t="s">
        <v>498</v>
      </c>
      <c r="K7646" t="s">
        <v>356</v>
      </c>
      <c r="L7646" t="s">
        <v>480</v>
      </c>
      <c r="M7646" t="s">
        <v>7663</v>
      </c>
      <c r="N7646" t="s">
        <v>6557</v>
      </c>
      <c r="O7646">
        <v>1E-3</v>
      </c>
      <c r="P7646">
        <v>1E-3</v>
      </c>
      <c r="Q7646">
        <v>1</v>
      </c>
    </row>
    <row r="7647" spans="1:17" x14ac:dyDescent="0.2">
      <c r="A7647" t="s">
        <v>498</v>
      </c>
      <c r="B7647" t="s">
        <v>134</v>
      </c>
      <c r="C7647" t="s">
        <v>497</v>
      </c>
      <c r="D7647" t="s">
        <v>54</v>
      </c>
      <c r="E7647" t="s">
        <v>7334</v>
      </c>
      <c r="F7647">
        <v>0.02</v>
      </c>
      <c r="G7647">
        <v>0.02</v>
      </c>
      <c r="H7647">
        <v>1</v>
      </c>
      <c r="J7647" t="s">
        <v>498</v>
      </c>
      <c r="K7647" t="s">
        <v>356</v>
      </c>
      <c r="L7647" t="s">
        <v>480</v>
      </c>
      <c r="M7647" t="s">
        <v>7663</v>
      </c>
      <c r="N7647" t="s">
        <v>6558</v>
      </c>
      <c r="O7647">
        <v>0</v>
      </c>
      <c r="P7647">
        <v>1E-3</v>
      </c>
      <c r="Q7647">
        <v>1</v>
      </c>
    </row>
    <row r="7648" spans="1:17" x14ac:dyDescent="0.2">
      <c r="A7648" t="s">
        <v>498</v>
      </c>
      <c r="B7648" t="s">
        <v>134</v>
      </c>
      <c r="C7648" t="s">
        <v>497</v>
      </c>
      <c r="D7648" t="s">
        <v>54</v>
      </c>
      <c r="E7648" t="s">
        <v>7335</v>
      </c>
      <c r="F7648">
        <v>0.02</v>
      </c>
      <c r="G7648">
        <v>0.02</v>
      </c>
      <c r="H7648">
        <v>1</v>
      </c>
      <c r="J7648" t="s">
        <v>498</v>
      </c>
      <c r="K7648" t="s">
        <v>356</v>
      </c>
      <c r="L7648" t="s">
        <v>480</v>
      </c>
      <c r="M7648" t="s">
        <v>7663</v>
      </c>
      <c r="N7648" t="s">
        <v>6559</v>
      </c>
      <c r="O7648">
        <v>0</v>
      </c>
      <c r="P7648">
        <v>0</v>
      </c>
      <c r="Q7648">
        <v>1</v>
      </c>
    </row>
    <row r="7649" spans="1:17" x14ac:dyDescent="0.2">
      <c r="A7649" t="s">
        <v>498</v>
      </c>
      <c r="B7649" t="s">
        <v>134</v>
      </c>
      <c r="C7649" t="s">
        <v>497</v>
      </c>
      <c r="D7649" t="s">
        <v>54</v>
      </c>
      <c r="E7649" t="s">
        <v>7336</v>
      </c>
      <c r="F7649">
        <v>0.02</v>
      </c>
      <c r="G7649">
        <v>0.02</v>
      </c>
      <c r="H7649">
        <v>1</v>
      </c>
      <c r="J7649" t="s">
        <v>498</v>
      </c>
      <c r="K7649" t="s">
        <v>356</v>
      </c>
      <c r="L7649" t="s">
        <v>480</v>
      </c>
      <c r="M7649" t="s">
        <v>7663</v>
      </c>
      <c r="N7649" t="s">
        <v>6560</v>
      </c>
      <c r="O7649">
        <v>0</v>
      </c>
      <c r="P7649">
        <v>0</v>
      </c>
      <c r="Q7649">
        <v>1</v>
      </c>
    </row>
    <row r="7650" spans="1:17" x14ac:dyDescent="0.2">
      <c r="A7650" t="s">
        <v>498</v>
      </c>
      <c r="B7650" t="s">
        <v>134</v>
      </c>
      <c r="C7650" t="s">
        <v>497</v>
      </c>
      <c r="D7650" t="s">
        <v>54</v>
      </c>
      <c r="E7650" t="s">
        <v>7337</v>
      </c>
      <c r="F7650">
        <v>0.02</v>
      </c>
      <c r="G7650">
        <v>0.02</v>
      </c>
      <c r="H7650">
        <v>1</v>
      </c>
      <c r="J7650" t="s">
        <v>498</v>
      </c>
      <c r="K7650" t="s">
        <v>356</v>
      </c>
      <c r="L7650" t="s">
        <v>480</v>
      </c>
      <c r="M7650" t="s">
        <v>7663</v>
      </c>
      <c r="N7650" t="s">
        <v>6561</v>
      </c>
      <c r="O7650">
        <v>0</v>
      </c>
      <c r="P7650">
        <v>0</v>
      </c>
      <c r="Q7650">
        <v>1</v>
      </c>
    </row>
    <row r="7651" spans="1:17" x14ac:dyDescent="0.2">
      <c r="A7651" t="s">
        <v>498</v>
      </c>
      <c r="B7651" t="s">
        <v>134</v>
      </c>
      <c r="C7651" t="s">
        <v>497</v>
      </c>
      <c r="D7651" t="s">
        <v>54</v>
      </c>
      <c r="E7651" t="s">
        <v>7338</v>
      </c>
      <c r="F7651">
        <v>0.02</v>
      </c>
      <c r="G7651">
        <v>0.02</v>
      </c>
      <c r="H7651">
        <v>1</v>
      </c>
      <c r="J7651" t="s">
        <v>498</v>
      </c>
      <c r="K7651" t="s">
        <v>356</v>
      </c>
      <c r="L7651" t="s">
        <v>480</v>
      </c>
      <c r="M7651" t="s">
        <v>7663</v>
      </c>
      <c r="N7651" t="s">
        <v>6562</v>
      </c>
      <c r="O7651">
        <v>0</v>
      </c>
      <c r="P7651">
        <v>0</v>
      </c>
      <c r="Q7651">
        <v>1</v>
      </c>
    </row>
    <row r="7652" spans="1:17" x14ac:dyDescent="0.2">
      <c r="A7652" t="s">
        <v>498</v>
      </c>
      <c r="B7652" t="s">
        <v>134</v>
      </c>
      <c r="C7652" t="s">
        <v>497</v>
      </c>
      <c r="D7652" t="s">
        <v>54</v>
      </c>
      <c r="E7652" t="s">
        <v>7339</v>
      </c>
      <c r="F7652">
        <v>0.02</v>
      </c>
      <c r="G7652">
        <v>0.02</v>
      </c>
      <c r="H7652">
        <v>1</v>
      </c>
      <c r="J7652" t="s">
        <v>498</v>
      </c>
      <c r="K7652" t="s">
        <v>356</v>
      </c>
      <c r="L7652" t="s">
        <v>480</v>
      </c>
      <c r="M7652" t="s">
        <v>7663</v>
      </c>
      <c r="N7652" t="s">
        <v>6563</v>
      </c>
      <c r="O7652">
        <v>0</v>
      </c>
      <c r="P7652">
        <v>0</v>
      </c>
      <c r="Q7652">
        <v>1</v>
      </c>
    </row>
    <row r="7653" spans="1:17" x14ac:dyDescent="0.2">
      <c r="A7653" t="s">
        <v>498</v>
      </c>
      <c r="B7653" t="s">
        <v>134</v>
      </c>
      <c r="C7653" t="s">
        <v>497</v>
      </c>
      <c r="D7653" t="s">
        <v>54</v>
      </c>
      <c r="E7653" t="s">
        <v>7340</v>
      </c>
      <c r="F7653">
        <v>0.02</v>
      </c>
      <c r="G7653">
        <v>0.02</v>
      </c>
      <c r="H7653">
        <v>1</v>
      </c>
      <c r="J7653" t="s">
        <v>498</v>
      </c>
      <c r="K7653" t="s">
        <v>356</v>
      </c>
      <c r="L7653" t="s">
        <v>480</v>
      </c>
      <c r="M7653" t="s">
        <v>7663</v>
      </c>
      <c r="N7653" t="s">
        <v>6564</v>
      </c>
      <c r="O7653">
        <v>0</v>
      </c>
      <c r="P7653">
        <v>0</v>
      </c>
      <c r="Q7653">
        <v>1</v>
      </c>
    </row>
    <row r="7654" spans="1:17" x14ac:dyDescent="0.2">
      <c r="A7654" t="s">
        <v>498</v>
      </c>
      <c r="B7654" t="s">
        <v>134</v>
      </c>
      <c r="C7654" t="s">
        <v>497</v>
      </c>
      <c r="D7654" t="s">
        <v>54</v>
      </c>
      <c r="E7654" t="s">
        <v>7341</v>
      </c>
      <c r="F7654">
        <v>0.02</v>
      </c>
      <c r="G7654">
        <v>0.02</v>
      </c>
      <c r="H7654">
        <v>1</v>
      </c>
      <c r="J7654" t="s">
        <v>498</v>
      </c>
      <c r="K7654" t="s">
        <v>356</v>
      </c>
      <c r="L7654" t="s">
        <v>480</v>
      </c>
      <c r="M7654" t="s">
        <v>7663</v>
      </c>
      <c r="N7654" t="s">
        <v>6565</v>
      </c>
      <c r="O7654">
        <v>0</v>
      </c>
      <c r="P7654">
        <v>0</v>
      </c>
      <c r="Q7654">
        <v>1</v>
      </c>
    </row>
    <row r="7655" spans="1:17" x14ac:dyDescent="0.2">
      <c r="A7655" t="s">
        <v>498</v>
      </c>
      <c r="B7655" t="s">
        <v>134</v>
      </c>
      <c r="C7655" t="s">
        <v>497</v>
      </c>
      <c r="D7655" t="s">
        <v>54</v>
      </c>
      <c r="E7655" t="s">
        <v>7342</v>
      </c>
      <c r="F7655">
        <v>0.02</v>
      </c>
      <c r="G7655">
        <v>0.02</v>
      </c>
      <c r="H7655">
        <v>1</v>
      </c>
      <c r="J7655" t="s">
        <v>498</v>
      </c>
      <c r="K7655" t="s">
        <v>356</v>
      </c>
      <c r="L7655" t="s">
        <v>480</v>
      </c>
      <c r="M7655" t="s">
        <v>7663</v>
      </c>
      <c r="N7655" t="s">
        <v>6566</v>
      </c>
      <c r="O7655">
        <v>0</v>
      </c>
      <c r="P7655">
        <v>0</v>
      </c>
      <c r="Q7655">
        <v>1</v>
      </c>
    </row>
    <row r="7656" spans="1:17" x14ac:dyDescent="0.2">
      <c r="A7656" t="s">
        <v>498</v>
      </c>
      <c r="B7656" t="s">
        <v>134</v>
      </c>
      <c r="C7656" t="s">
        <v>497</v>
      </c>
      <c r="D7656" t="s">
        <v>54</v>
      </c>
      <c r="E7656" t="s">
        <v>7343</v>
      </c>
      <c r="F7656">
        <v>0.02</v>
      </c>
      <c r="G7656">
        <v>0.02</v>
      </c>
      <c r="H7656">
        <v>1</v>
      </c>
      <c r="J7656" t="s">
        <v>498</v>
      </c>
      <c r="K7656" t="s">
        <v>356</v>
      </c>
      <c r="L7656" t="s">
        <v>480</v>
      </c>
      <c r="M7656" t="s">
        <v>7663</v>
      </c>
      <c r="N7656" t="s">
        <v>6567</v>
      </c>
      <c r="O7656">
        <v>0</v>
      </c>
      <c r="P7656">
        <v>0</v>
      </c>
      <c r="Q7656">
        <v>1</v>
      </c>
    </row>
    <row r="7657" spans="1:17" x14ac:dyDescent="0.2">
      <c r="A7657" t="s">
        <v>498</v>
      </c>
      <c r="B7657" t="s">
        <v>134</v>
      </c>
      <c r="C7657" t="s">
        <v>497</v>
      </c>
      <c r="D7657" t="s">
        <v>54</v>
      </c>
      <c r="E7657" t="s">
        <v>7344</v>
      </c>
      <c r="F7657">
        <v>0.02</v>
      </c>
      <c r="G7657">
        <v>0.02</v>
      </c>
      <c r="H7657">
        <v>1</v>
      </c>
      <c r="J7657" t="s">
        <v>498</v>
      </c>
      <c r="K7657" t="s">
        <v>356</v>
      </c>
      <c r="L7657" t="s">
        <v>480</v>
      </c>
      <c r="M7657" t="s">
        <v>7663</v>
      </c>
      <c r="N7657" t="s">
        <v>6568</v>
      </c>
      <c r="O7657">
        <v>0</v>
      </c>
      <c r="P7657">
        <v>0</v>
      </c>
      <c r="Q7657">
        <v>1</v>
      </c>
    </row>
    <row r="7658" spans="1:17" x14ac:dyDescent="0.2">
      <c r="A7658" t="s">
        <v>498</v>
      </c>
      <c r="B7658" t="s">
        <v>134</v>
      </c>
      <c r="C7658" t="s">
        <v>497</v>
      </c>
      <c r="D7658" t="s">
        <v>54</v>
      </c>
      <c r="E7658" t="s">
        <v>7345</v>
      </c>
      <c r="F7658">
        <v>1.9E-2</v>
      </c>
      <c r="G7658">
        <v>1.9E-2</v>
      </c>
      <c r="H7658">
        <v>1</v>
      </c>
      <c r="J7658" t="s">
        <v>498</v>
      </c>
      <c r="K7658" t="s">
        <v>356</v>
      </c>
      <c r="L7658" t="s">
        <v>480</v>
      </c>
      <c r="M7658" t="s">
        <v>7663</v>
      </c>
      <c r="N7658" t="s">
        <v>6569</v>
      </c>
      <c r="O7658">
        <v>0</v>
      </c>
      <c r="P7658">
        <v>1E-3</v>
      </c>
      <c r="Q7658">
        <v>1</v>
      </c>
    </row>
    <row r="7659" spans="1:17" x14ac:dyDescent="0.2">
      <c r="A7659" t="s">
        <v>498</v>
      </c>
      <c r="B7659" t="s">
        <v>134</v>
      </c>
      <c r="C7659" t="s">
        <v>497</v>
      </c>
      <c r="D7659" t="s">
        <v>54</v>
      </c>
      <c r="E7659" t="s">
        <v>7346</v>
      </c>
      <c r="F7659">
        <v>1.9E-2</v>
      </c>
      <c r="G7659">
        <v>1.9E-2</v>
      </c>
      <c r="H7659">
        <v>1</v>
      </c>
      <c r="J7659" t="s">
        <v>498</v>
      </c>
      <c r="K7659" t="s">
        <v>356</v>
      </c>
      <c r="L7659" t="s">
        <v>480</v>
      </c>
      <c r="M7659" t="s">
        <v>7663</v>
      </c>
      <c r="N7659" t="s">
        <v>6570</v>
      </c>
      <c r="O7659">
        <v>0</v>
      </c>
      <c r="P7659">
        <v>1E-3</v>
      </c>
      <c r="Q7659">
        <v>1</v>
      </c>
    </row>
    <row r="7660" spans="1:17" x14ac:dyDescent="0.2">
      <c r="A7660" t="s">
        <v>498</v>
      </c>
      <c r="B7660" t="s">
        <v>134</v>
      </c>
      <c r="C7660" t="s">
        <v>497</v>
      </c>
      <c r="D7660" t="s">
        <v>54</v>
      </c>
      <c r="E7660" t="s">
        <v>7347</v>
      </c>
      <c r="F7660">
        <v>1.7999999999999999E-2</v>
      </c>
      <c r="G7660">
        <v>1.7999999999999999E-2</v>
      </c>
      <c r="H7660">
        <v>1</v>
      </c>
      <c r="J7660" t="s">
        <v>498</v>
      </c>
      <c r="K7660" t="s">
        <v>356</v>
      </c>
      <c r="L7660" t="s">
        <v>480</v>
      </c>
      <c r="M7660" t="s">
        <v>7663</v>
      </c>
      <c r="N7660" t="s">
        <v>6571</v>
      </c>
      <c r="O7660">
        <v>0</v>
      </c>
      <c r="P7660">
        <v>0</v>
      </c>
      <c r="Q7660">
        <v>1</v>
      </c>
    </row>
    <row r="7661" spans="1:17" x14ac:dyDescent="0.2">
      <c r="A7661" t="s">
        <v>498</v>
      </c>
      <c r="B7661" t="s">
        <v>134</v>
      </c>
      <c r="C7661" t="s">
        <v>497</v>
      </c>
      <c r="D7661" t="s">
        <v>54</v>
      </c>
      <c r="E7661" t="s">
        <v>7348</v>
      </c>
      <c r="F7661">
        <v>1.7999999999999999E-2</v>
      </c>
      <c r="G7661">
        <v>1.7999999999999999E-2</v>
      </c>
      <c r="H7661">
        <v>1</v>
      </c>
      <c r="J7661" t="s">
        <v>498</v>
      </c>
      <c r="K7661" t="s">
        <v>356</v>
      </c>
      <c r="L7661" t="s">
        <v>480</v>
      </c>
      <c r="M7661" t="s">
        <v>7663</v>
      </c>
      <c r="N7661" t="s">
        <v>6572</v>
      </c>
      <c r="O7661">
        <v>1E-3</v>
      </c>
      <c r="P7661">
        <v>1E-3</v>
      </c>
      <c r="Q7661">
        <v>1</v>
      </c>
    </row>
    <row r="7662" spans="1:17" x14ac:dyDescent="0.2">
      <c r="A7662" t="s">
        <v>498</v>
      </c>
      <c r="B7662" t="s">
        <v>134</v>
      </c>
      <c r="C7662" t="s">
        <v>497</v>
      </c>
      <c r="D7662" t="s">
        <v>54</v>
      </c>
      <c r="E7662" t="s">
        <v>7349</v>
      </c>
      <c r="F7662">
        <v>1.7999999999999999E-2</v>
      </c>
      <c r="G7662">
        <v>1.7999999999999999E-2</v>
      </c>
      <c r="H7662">
        <v>1</v>
      </c>
      <c r="J7662" t="s">
        <v>498</v>
      </c>
      <c r="K7662" t="s">
        <v>356</v>
      </c>
      <c r="L7662" t="s">
        <v>480</v>
      </c>
      <c r="M7662" t="s">
        <v>7663</v>
      </c>
      <c r="N7662" t="s">
        <v>6573</v>
      </c>
      <c r="O7662">
        <v>0</v>
      </c>
      <c r="P7662">
        <v>0</v>
      </c>
      <c r="Q7662">
        <v>1</v>
      </c>
    </row>
    <row r="7663" spans="1:17" x14ac:dyDescent="0.2">
      <c r="A7663" t="s">
        <v>498</v>
      </c>
      <c r="B7663" t="s">
        <v>134</v>
      </c>
      <c r="C7663" t="s">
        <v>497</v>
      </c>
      <c r="D7663" t="s">
        <v>54</v>
      </c>
      <c r="E7663" t="s">
        <v>7350</v>
      </c>
      <c r="F7663">
        <v>1.7999999999999999E-2</v>
      </c>
      <c r="G7663">
        <v>1.7999999999999999E-2</v>
      </c>
      <c r="H7663">
        <v>1</v>
      </c>
      <c r="J7663" t="s">
        <v>498</v>
      </c>
      <c r="K7663" t="s">
        <v>356</v>
      </c>
      <c r="L7663" t="s">
        <v>480</v>
      </c>
      <c r="M7663" t="s">
        <v>7663</v>
      </c>
      <c r="N7663" t="s">
        <v>6574</v>
      </c>
      <c r="O7663">
        <v>0</v>
      </c>
      <c r="P7663">
        <v>0</v>
      </c>
      <c r="Q7663">
        <v>1</v>
      </c>
    </row>
    <row r="7664" spans="1:17" x14ac:dyDescent="0.2">
      <c r="A7664" t="s">
        <v>498</v>
      </c>
      <c r="B7664" t="s">
        <v>134</v>
      </c>
      <c r="C7664" t="s">
        <v>497</v>
      </c>
      <c r="D7664" t="s">
        <v>54</v>
      </c>
      <c r="E7664" t="s">
        <v>7351</v>
      </c>
      <c r="F7664">
        <v>1.7999999999999999E-2</v>
      </c>
      <c r="G7664">
        <v>1.7999999999999999E-2</v>
      </c>
      <c r="H7664">
        <v>1</v>
      </c>
      <c r="J7664" t="s">
        <v>498</v>
      </c>
      <c r="K7664" t="s">
        <v>356</v>
      </c>
      <c r="L7664" t="s">
        <v>480</v>
      </c>
      <c r="M7664" t="s">
        <v>7663</v>
      </c>
      <c r="N7664" t="s">
        <v>6575</v>
      </c>
      <c r="O7664">
        <v>0</v>
      </c>
      <c r="P7664">
        <v>0</v>
      </c>
      <c r="Q7664">
        <v>1</v>
      </c>
    </row>
    <row r="7665" spans="1:17" x14ac:dyDescent="0.2">
      <c r="A7665" t="s">
        <v>498</v>
      </c>
      <c r="B7665" t="s">
        <v>134</v>
      </c>
      <c r="C7665" t="s">
        <v>497</v>
      </c>
      <c r="D7665" t="s">
        <v>54</v>
      </c>
      <c r="E7665" t="s">
        <v>7352</v>
      </c>
      <c r="F7665">
        <v>1.7999999999999999E-2</v>
      </c>
      <c r="G7665">
        <v>1.7999999999999999E-2</v>
      </c>
      <c r="H7665">
        <v>1</v>
      </c>
      <c r="J7665" t="s">
        <v>498</v>
      </c>
      <c r="K7665" t="s">
        <v>356</v>
      </c>
      <c r="L7665" t="s">
        <v>480</v>
      </c>
      <c r="M7665" t="s">
        <v>7663</v>
      </c>
      <c r="N7665" t="s">
        <v>6576</v>
      </c>
      <c r="O7665">
        <v>0</v>
      </c>
      <c r="P7665">
        <v>0</v>
      </c>
      <c r="Q7665">
        <v>1</v>
      </c>
    </row>
    <row r="7666" spans="1:17" x14ac:dyDescent="0.2">
      <c r="A7666" t="s">
        <v>498</v>
      </c>
      <c r="B7666" t="s">
        <v>134</v>
      </c>
      <c r="C7666" t="s">
        <v>497</v>
      </c>
      <c r="D7666" t="s">
        <v>54</v>
      </c>
      <c r="E7666" t="s">
        <v>7353</v>
      </c>
      <c r="F7666">
        <v>1.7000000000000001E-2</v>
      </c>
      <c r="G7666">
        <v>1.7000000000000001E-2</v>
      </c>
      <c r="H7666">
        <v>1</v>
      </c>
      <c r="J7666" t="s">
        <v>498</v>
      </c>
      <c r="K7666" t="s">
        <v>356</v>
      </c>
      <c r="L7666" t="s">
        <v>480</v>
      </c>
      <c r="M7666" t="s">
        <v>7663</v>
      </c>
      <c r="N7666" t="s">
        <v>6577</v>
      </c>
      <c r="O7666">
        <v>0</v>
      </c>
      <c r="P7666">
        <v>1E-3</v>
      </c>
      <c r="Q7666">
        <v>1</v>
      </c>
    </row>
    <row r="7667" spans="1:17" x14ac:dyDescent="0.2">
      <c r="A7667" t="s">
        <v>498</v>
      </c>
      <c r="B7667" t="s">
        <v>134</v>
      </c>
      <c r="C7667" t="s">
        <v>497</v>
      </c>
      <c r="D7667" t="s">
        <v>54</v>
      </c>
      <c r="E7667" t="s">
        <v>7354</v>
      </c>
      <c r="F7667">
        <v>1.7000000000000001E-2</v>
      </c>
      <c r="G7667">
        <v>1.7000000000000001E-2</v>
      </c>
      <c r="H7667">
        <v>1</v>
      </c>
      <c r="J7667" t="s">
        <v>498</v>
      </c>
      <c r="K7667" t="s">
        <v>356</v>
      </c>
      <c r="L7667" t="s">
        <v>480</v>
      </c>
      <c r="M7667" t="s">
        <v>7663</v>
      </c>
      <c r="N7667" t="s">
        <v>6578</v>
      </c>
      <c r="O7667">
        <v>1E-3</v>
      </c>
      <c r="P7667">
        <v>1E-3</v>
      </c>
      <c r="Q7667">
        <v>1</v>
      </c>
    </row>
    <row r="7668" spans="1:17" x14ac:dyDescent="0.2">
      <c r="A7668" t="s">
        <v>498</v>
      </c>
      <c r="B7668" t="s">
        <v>134</v>
      </c>
      <c r="C7668" t="s">
        <v>497</v>
      </c>
      <c r="D7668" t="s">
        <v>54</v>
      </c>
      <c r="E7668" t="s">
        <v>7355</v>
      </c>
      <c r="F7668">
        <v>1.7999999999999999E-2</v>
      </c>
      <c r="G7668">
        <v>1.7999999999999999E-2</v>
      </c>
      <c r="H7668">
        <v>1</v>
      </c>
      <c r="J7668" t="s">
        <v>498</v>
      </c>
      <c r="K7668" t="s">
        <v>356</v>
      </c>
      <c r="L7668" t="s">
        <v>480</v>
      </c>
      <c r="M7668" t="s">
        <v>7663</v>
      </c>
      <c r="N7668" t="s">
        <v>6579</v>
      </c>
      <c r="O7668">
        <v>1E-3</v>
      </c>
      <c r="P7668">
        <v>1E-3</v>
      </c>
      <c r="Q7668">
        <v>1</v>
      </c>
    </row>
    <row r="7669" spans="1:17" x14ac:dyDescent="0.2">
      <c r="A7669" t="s">
        <v>498</v>
      </c>
      <c r="B7669" t="s">
        <v>134</v>
      </c>
      <c r="C7669" t="s">
        <v>497</v>
      </c>
      <c r="D7669" t="s">
        <v>54</v>
      </c>
      <c r="E7669" t="s">
        <v>7356</v>
      </c>
      <c r="F7669">
        <v>1.7999999999999999E-2</v>
      </c>
      <c r="G7669">
        <v>1.7999999999999999E-2</v>
      </c>
      <c r="H7669">
        <v>1</v>
      </c>
      <c r="J7669" t="s">
        <v>498</v>
      </c>
      <c r="K7669" t="s">
        <v>356</v>
      </c>
      <c r="L7669" t="s">
        <v>480</v>
      </c>
      <c r="M7669" t="s">
        <v>7663</v>
      </c>
      <c r="N7669" t="s">
        <v>6580</v>
      </c>
      <c r="O7669">
        <v>1E-3</v>
      </c>
      <c r="P7669">
        <v>1E-3</v>
      </c>
      <c r="Q7669">
        <v>1</v>
      </c>
    </row>
    <row r="7670" spans="1:17" x14ac:dyDescent="0.2">
      <c r="A7670" t="s">
        <v>498</v>
      </c>
      <c r="B7670" t="s">
        <v>134</v>
      </c>
      <c r="C7670" t="s">
        <v>497</v>
      </c>
      <c r="D7670" t="s">
        <v>54</v>
      </c>
      <c r="E7670" t="s">
        <v>7357</v>
      </c>
      <c r="F7670">
        <v>6.9000000000000006E-2</v>
      </c>
      <c r="G7670">
        <v>6.9000000000000006E-2</v>
      </c>
      <c r="H7670">
        <v>1</v>
      </c>
      <c r="J7670" t="s">
        <v>498</v>
      </c>
      <c r="K7670" t="s">
        <v>356</v>
      </c>
      <c r="L7670" t="s">
        <v>480</v>
      </c>
      <c r="M7670" t="s">
        <v>7663</v>
      </c>
      <c r="N7670" t="s">
        <v>6581</v>
      </c>
      <c r="O7670">
        <v>1E-3</v>
      </c>
      <c r="P7670">
        <v>1E-3</v>
      </c>
      <c r="Q7670">
        <v>1</v>
      </c>
    </row>
    <row r="7671" spans="1:17" x14ac:dyDescent="0.2">
      <c r="A7671" t="s">
        <v>498</v>
      </c>
      <c r="B7671" t="s">
        <v>134</v>
      </c>
      <c r="C7671" t="s">
        <v>497</v>
      </c>
      <c r="D7671" t="s">
        <v>54</v>
      </c>
      <c r="E7671" t="s">
        <v>7358</v>
      </c>
      <c r="F7671">
        <v>1.9E-2</v>
      </c>
      <c r="G7671">
        <v>1.9E-2</v>
      </c>
      <c r="H7671">
        <v>1</v>
      </c>
      <c r="J7671" t="s">
        <v>498</v>
      </c>
      <c r="K7671" t="s">
        <v>356</v>
      </c>
      <c r="L7671" t="s">
        <v>480</v>
      </c>
      <c r="M7671" t="s">
        <v>7663</v>
      </c>
      <c r="N7671" t="s">
        <v>6582</v>
      </c>
      <c r="O7671">
        <v>1E-3</v>
      </c>
      <c r="P7671">
        <v>1E-3</v>
      </c>
      <c r="Q7671">
        <v>1</v>
      </c>
    </row>
    <row r="7672" spans="1:17" x14ac:dyDescent="0.2">
      <c r="A7672" t="s">
        <v>498</v>
      </c>
      <c r="B7672" t="s">
        <v>134</v>
      </c>
      <c r="C7672" t="s">
        <v>497</v>
      </c>
      <c r="D7672" t="s">
        <v>54</v>
      </c>
      <c r="E7672" t="s">
        <v>7359</v>
      </c>
      <c r="F7672">
        <v>1.7999999999999999E-2</v>
      </c>
      <c r="G7672">
        <v>1.7999999999999999E-2</v>
      </c>
      <c r="H7672">
        <v>1</v>
      </c>
      <c r="J7672" t="s">
        <v>498</v>
      </c>
      <c r="K7672" t="s">
        <v>356</v>
      </c>
      <c r="L7672" t="s">
        <v>480</v>
      </c>
      <c r="M7672" t="s">
        <v>7663</v>
      </c>
      <c r="N7672" t="s">
        <v>6583</v>
      </c>
      <c r="O7672">
        <v>0</v>
      </c>
      <c r="P7672">
        <v>0</v>
      </c>
      <c r="Q7672">
        <v>1</v>
      </c>
    </row>
    <row r="7673" spans="1:17" x14ac:dyDescent="0.2">
      <c r="A7673" t="s">
        <v>498</v>
      </c>
      <c r="B7673" t="s">
        <v>134</v>
      </c>
      <c r="C7673" t="s">
        <v>497</v>
      </c>
      <c r="D7673" t="s">
        <v>54</v>
      </c>
      <c r="E7673" t="s">
        <v>7360</v>
      </c>
      <c r="F7673">
        <v>1.9E-2</v>
      </c>
      <c r="G7673">
        <v>1.9E-2</v>
      </c>
      <c r="H7673">
        <v>1</v>
      </c>
      <c r="J7673" t="s">
        <v>498</v>
      </c>
      <c r="K7673" t="s">
        <v>356</v>
      </c>
      <c r="L7673" t="s">
        <v>480</v>
      </c>
      <c r="M7673" t="s">
        <v>7663</v>
      </c>
      <c r="N7673" t="s">
        <v>6584</v>
      </c>
      <c r="O7673">
        <v>0</v>
      </c>
      <c r="P7673">
        <v>0</v>
      </c>
      <c r="Q7673">
        <v>1</v>
      </c>
    </row>
    <row r="7674" spans="1:17" x14ac:dyDescent="0.2">
      <c r="A7674" t="s">
        <v>498</v>
      </c>
      <c r="B7674" t="s">
        <v>134</v>
      </c>
      <c r="C7674" t="s">
        <v>497</v>
      </c>
      <c r="D7674" t="s">
        <v>54</v>
      </c>
      <c r="E7674" t="s">
        <v>7361</v>
      </c>
      <c r="F7674">
        <v>1.9E-2</v>
      </c>
      <c r="G7674">
        <v>1.9E-2</v>
      </c>
      <c r="H7674">
        <v>1</v>
      </c>
      <c r="J7674" t="s">
        <v>498</v>
      </c>
      <c r="K7674" t="s">
        <v>356</v>
      </c>
      <c r="L7674" t="s">
        <v>480</v>
      </c>
      <c r="M7674" t="s">
        <v>7663</v>
      </c>
      <c r="N7674" t="s">
        <v>6585</v>
      </c>
      <c r="O7674">
        <v>0</v>
      </c>
      <c r="P7674">
        <v>0</v>
      </c>
      <c r="Q7674">
        <v>1</v>
      </c>
    </row>
    <row r="7675" spans="1:17" x14ac:dyDescent="0.2">
      <c r="A7675" t="s">
        <v>498</v>
      </c>
      <c r="B7675" t="s">
        <v>134</v>
      </c>
      <c r="C7675" t="s">
        <v>497</v>
      </c>
      <c r="D7675" t="s">
        <v>54</v>
      </c>
      <c r="E7675" t="s">
        <v>7362</v>
      </c>
      <c r="F7675">
        <v>1.9E-2</v>
      </c>
      <c r="G7675">
        <v>1.9E-2</v>
      </c>
      <c r="H7675">
        <v>1</v>
      </c>
      <c r="J7675" t="s">
        <v>498</v>
      </c>
      <c r="K7675" t="s">
        <v>356</v>
      </c>
      <c r="L7675" t="s">
        <v>480</v>
      </c>
      <c r="M7675" t="s">
        <v>7663</v>
      </c>
      <c r="N7675" t="s">
        <v>6586</v>
      </c>
      <c r="O7675">
        <v>0</v>
      </c>
      <c r="P7675">
        <v>0</v>
      </c>
      <c r="Q7675">
        <v>1</v>
      </c>
    </row>
    <row r="7676" spans="1:17" x14ac:dyDescent="0.2">
      <c r="A7676" t="s">
        <v>498</v>
      </c>
      <c r="B7676" t="s">
        <v>134</v>
      </c>
      <c r="C7676" t="s">
        <v>497</v>
      </c>
      <c r="D7676" t="s">
        <v>54</v>
      </c>
      <c r="E7676" t="s">
        <v>7363</v>
      </c>
      <c r="F7676">
        <v>1.9E-2</v>
      </c>
      <c r="G7676">
        <v>1.9E-2</v>
      </c>
      <c r="H7676">
        <v>1</v>
      </c>
      <c r="J7676" t="s">
        <v>498</v>
      </c>
      <c r="K7676" t="s">
        <v>356</v>
      </c>
      <c r="L7676" t="s">
        <v>480</v>
      </c>
      <c r="M7676" t="s">
        <v>7663</v>
      </c>
      <c r="N7676" t="s">
        <v>6587</v>
      </c>
      <c r="O7676">
        <v>0</v>
      </c>
      <c r="P7676">
        <v>0</v>
      </c>
      <c r="Q7676">
        <v>1</v>
      </c>
    </row>
    <row r="7677" spans="1:17" x14ac:dyDescent="0.2">
      <c r="A7677" t="s">
        <v>498</v>
      </c>
      <c r="B7677" t="s">
        <v>134</v>
      </c>
      <c r="C7677" t="s">
        <v>497</v>
      </c>
      <c r="D7677" t="s">
        <v>54</v>
      </c>
      <c r="E7677" t="s">
        <v>7364</v>
      </c>
      <c r="F7677">
        <v>1.9E-2</v>
      </c>
      <c r="G7677">
        <v>1.9E-2</v>
      </c>
      <c r="H7677">
        <v>1</v>
      </c>
      <c r="J7677" t="s">
        <v>498</v>
      </c>
      <c r="K7677" t="s">
        <v>356</v>
      </c>
      <c r="L7677" t="s">
        <v>480</v>
      </c>
      <c r="M7677" t="s">
        <v>7663</v>
      </c>
      <c r="N7677" t="s">
        <v>6588</v>
      </c>
      <c r="O7677">
        <v>0</v>
      </c>
      <c r="P7677">
        <v>0</v>
      </c>
      <c r="Q7677">
        <v>1</v>
      </c>
    </row>
    <row r="7678" spans="1:17" x14ac:dyDescent="0.2">
      <c r="A7678" t="s">
        <v>498</v>
      </c>
      <c r="B7678" t="s">
        <v>134</v>
      </c>
      <c r="C7678" t="s">
        <v>497</v>
      </c>
      <c r="D7678" t="s">
        <v>54</v>
      </c>
      <c r="E7678" t="s">
        <v>7365</v>
      </c>
      <c r="F7678">
        <v>1.9E-2</v>
      </c>
      <c r="G7678">
        <v>1.9E-2</v>
      </c>
      <c r="H7678">
        <v>1</v>
      </c>
      <c r="J7678" t="s">
        <v>498</v>
      </c>
      <c r="K7678" t="s">
        <v>356</v>
      </c>
      <c r="L7678" t="s">
        <v>480</v>
      </c>
      <c r="M7678" t="s">
        <v>7663</v>
      </c>
      <c r="N7678" t="s">
        <v>6589</v>
      </c>
      <c r="O7678">
        <v>0</v>
      </c>
      <c r="P7678">
        <v>0</v>
      </c>
      <c r="Q7678">
        <v>1</v>
      </c>
    </row>
    <row r="7679" spans="1:17" x14ac:dyDescent="0.2">
      <c r="A7679" t="s">
        <v>498</v>
      </c>
      <c r="B7679" t="s">
        <v>134</v>
      </c>
      <c r="C7679" t="s">
        <v>497</v>
      </c>
      <c r="D7679" t="s">
        <v>54</v>
      </c>
      <c r="E7679" t="s">
        <v>7366</v>
      </c>
      <c r="F7679">
        <v>1.9E-2</v>
      </c>
      <c r="G7679">
        <v>1.9E-2</v>
      </c>
      <c r="H7679">
        <v>1</v>
      </c>
      <c r="J7679" t="s">
        <v>498</v>
      </c>
      <c r="K7679" t="s">
        <v>356</v>
      </c>
      <c r="L7679" t="s">
        <v>480</v>
      </c>
      <c r="M7679" t="s">
        <v>7663</v>
      </c>
      <c r="N7679" t="s">
        <v>6590</v>
      </c>
      <c r="O7679">
        <v>0</v>
      </c>
      <c r="P7679">
        <v>1E-3</v>
      </c>
      <c r="Q7679">
        <v>1</v>
      </c>
    </row>
    <row r="7680" spans="1:17" x14ac:dyDescent="0.2">
      <c r="A7680" t="s">
        <v>498</v>
      </c>
      <c r="B7680" t="s">
        <v>134</v>
      </c>
      <c r="C7680" t="s">
        <v>497</v>
      </c>
      <c r="D7680" t="s">
        <v>54</v>
      </c>
      <c r="E7680" t="s">
        <v>7367</v>
      </c>
      <c r="F7680">
        <v>0.02</v>
      </c>
      <c r="G7680">
        <v>0.02</v>
      </c>
      <c r="H7680">
        <v>1</v>
      </c>
      <c r="J7680" t="s">
        <v>498</v>
      </c>
      <c r="K7680" t="s">
        <v>356</v>
      </c>
      <c r="L7680" t="s">
        <v>480</v>
      </c>
      <c r="M7680" t="s">
        <v>7663</v>
      </c>
      <c r="N7680" t="s">
        <v>6591</v>
      </c>
      <c r="O7680">
        <v>1E-3</v>
      </c>
      <c r="P7680">
        <v>1E-3</v>
      </c>
      <c r="Q7680">
        <v>1</v>
      </c>
    </row>
    <row r="7681" spans="1:17" x14ac:dyDescent="0.2">
      <c r="A7681" t="s">
        <v>498</v>
      </c>
      <c r="B7681" t="s">
        <v>134</v>
      </c>
      <c r="C7681" t="s">
        <v>497</v>
      </c>
      <c r="D7681" t="s">
        <v>54</v>
      </c>
      <c r="E7681" t="s">
        <v>7368</v>
      </c>
      <c r="F7681">
        <v>0.14399999999999999</v>
      </c>
      <c r="G7681">
        <v>0.14399999999999999</v>
      </c>
      <c r="H7681">
        <v>1</v>
      </c>
      <c r="J7681" t="s">
        <v>498</v>
      </c>
      <c r="K7681" t="s">
        <v>356</v>
      </c>
      <c r="L7681" t="s">
        <v>480</v>
      </c>
      <c r="M7681" t="s">
        <v>7663</v>
      </c>
      <c r="N7681" t="s">
        <v>6592</v>
      </c>
      <c r="O7681">
        <v>1E-3</v>
      </c>
      <c r="P7681">
        <v>1E-3</v>
      </c>
      <c r="Q7681">
        <v>1</v>
      </c>
    </row>
    <row r="7682" spans="1:17" x14ac:dyDescent="0.2">
      <c r="A7682" t="s">
        <v>498</v>
      </c>
      <c r="B7682" t="s">
        <v>134</v>
      </c>
      <c r="C7682" t="s">
        <v>497</v>
      </c>
      <c r="D7682" t="s">
        <v>54</v>
      </c>
      <c r="E7682" t="s">
        <v>7369</v>
      </c>
      <c r="F7682">
        <v>2.1000000000000001E-2</v>
      </c>
      <c r="G7682">
        <v>2.1000000000000001E-2</v>
      </c>
      <c r="H7682">
        <v>1</v>
      </c>
      <c r="J7682" t="s">
        <v>498</v>
      </c>
      <c r="K7682" t="s">
        <v>356</v>
      </c>
      <c r="L7682" t="s">
        <v>480</v>
      </c>
      <c r="M7682" t="s">
        <v>7663</v>
      </c>
      <c r="N7682" t="s">
        <v>6593</v>
      </c>
      <c r="O7682">
        <v>1E-3</v>
      </c>
      <c r="P7682">
        <v>1E-3</v>
      </c>
      <c r="Q7682">
        <v>1</v>
      </c>
    </row>
    <row r="7683" spans="1:17" x14ac:dyDescent="0.2">
      <c r="A7683" t="s">
        <v>498</v>
      </c>
      <c r="B7683" t="s">
        <v>134</v>
      </c>
      <c r="C7683" t="s">
        <v>497</v>
      </c>
      <c r="D7683" t="s">
        <v>54</v>
      </c>
      <c r="E7683" t="s">
        <v>7370</v>
      </c>
      <c r="F7683">
        <v>2.1000000000000001E-2</v>
      </c>
      <c r="G7683">
        <v>2.1000000000000001E-2</v>
      </c>
      <c r="H7683">
        <v>1</v>
      </c>
      <c r="J7683" t="s">
        <v>498</v>
      </c>
      <c r="K7683" t="s">
        <v>356</v>
      </c>
      <c r="L7683" t="s">
        <v>480</v>
      </c>
      <c r="M7683" t="s">
        <v>7663</v>
      </c>
      <c r="N7683" t="s">
        <v>6594</v>
      </c>
      <c r="O7683">
        <v>1E-3</v>
      </c>
      <c r="P7683">
        <v>1E-3</v>
      </c>
      <c r="Q7683">
        <v>1</v>
      </c>
    </row>
    <row r="7684" spans="1:17" x14ac:dyDescent="0.2">
      <c r="A7684" t="s">
        <v>498</v>
      </c>
      <c r="B7684" t="s">
        <v>134</v>
      </c>
      <c r="C7684" t="s">
        <v>497</v>
      </c>
      <c r="D7684" t="s">
        <v>54</v>
      </c>
      <c r="E7684" t="s">
        <v>7371</v>
      </c>
      <c r="F7684">
        <v>2.1999999999999999E-2</v>
      </c>
      <c r="G7684">
        <v>2.1999999999999999E-2</v>
      </c>
      <c r="H7684">
        <v>1</v>
      </c>
      <c r="J7684" t="s">
        <v>498</v>
      </c>
      <c r="K7684" t="s">
        <v>356</v>
      </c>
      <c r="L7684" t="s">
        <v>480</v>
      </c>
      <c r="M7684" t="s">
        <v>7663</v>
      </c>
      <c r="N7684" t="s">
        <v>6595</v>
      </c>
      <c r="O7684">
        <v>0</v>
      </c>
      <c r="P7684">
        <v>1E-3</v>
      </c>
      <c r="Q7684">
        <v>1</v>
      </c>
    </row>
    <row r="7685" spans="1:17" x14ac:dyDescent="0.2">
      <c r="A7685" t="s">
        <v>498</v>
      </c>
      <c r="B7685" t="s">
        <v>134</v>
      </c>
      <c r="C7685" t="s">
        <v>497</v>
      </c>
      <c r="D7685" t="s">
        <v>54</v>
      </c>
      <c r="E7685" t="s">
        <v>7372</v>
      </c>
      <c r="F7685">
        <v>2.1999999999999999E-2</v>
      </c>
      <c r="G7685">
        <v>2.1999999999999999E-2</v>
      </c>
      <c r="H7685">
        <v>1</v>
      </c>
      <c r="J7685" t="s">
        <v>498</v>
      </c>
      <c r="K7685" t="s">
        <v>356</v>
      </c>
      <c r="L7685" t="s">
        <v>480</v>
      </c>
      <c r="M7685" t="s">
        <v>7663</v>
      </c>
      <c r="N7685" t="s">
        <v>6596</v>
      </c>
      <c r="O7685">
        <v>1E-3</v>
      </c>
      <c r="P7685">
        <v>1E-3</v>
      </c>
      <c r="Q7685">
        <v>1</v>
      </c>
    </row>
    <row r="7686" spans="1:17" x14ac:dyDescent="0.2">
      <c r="A7686" t="s">
        <v>498</v>
      </c>
      <c r="B7686" t="s">
        <v>134</v>
      </c>
      <c r="C7686" t="s">
        <v>497</v>
      </c>
      <c r="D7686" t="s">
        <v>54</v>
      </c>
      <c r="E7686" t="s">
        <v>7373</v>
      </c>
      <c r="F7686">
        <v>2.1999999999999999E-2</v>
      </c>
      <c r="G7686">
        <v>2.1999999999999999E-2</v>
      </c>
      <c r="H7686">
        <v>1</v>
      </c>
      <c r="J7686" t="s">
        <v>498</v>
      </c>
      <c r="K7686" t="s">
        <v>356</v>
      </c>
      <c r="L7686" t="s">
        <v>480</v>
      </c>
      <c r="M7686" t="s">
        <v>7663</v>
      </c>
      <c r="N7686" t="s">
        <v>6597</v>
      </c>
      <c r="O7686">
        <v>0</v>
      </c>
      <c r="P7686">
        <v>0</v>
      </c>
      <c r="Q7686">
        <v>1</v>
      </c>
    </row>
    <row r="7687" spans="1:17" x14ac:dyDescent="0.2">
      <c r="A7687" t="s">
        <v>498</v>
      </c>
      <c r="B7687" t="s">
        <v>134</v>
      </c>
      <c r="C7687" t="s">
        <v>497</v>
      </c>
      <c r="D7687" t="s">
        <v>54</v>
      </c>
      <c r="E7687" t="s">
        <v>7374</v>
      </c>
      <c r="F7687">
        <v>2.3E-2</v>
      </c>
      <c r="G7687">
        <v>2.1999999999999999E-2</v>
      </c>
      <c r="H7687">
        <v>1</v>
      </c>
      <c r="J7687" t="s">
        <v>498</v>
      </c>
      <c r="K7687" t="s">
        <v>356</v>
      </c>
      <c r="L7687" t="s">
        <v>480</v>
      </c>
      <c r="M7687" t="s">
        <v>7663</v>
      </c>
      <c r="N7687" t="s">
        <v>6598</v>
      </c>
      <c r="O7687">
        <v>0</v>
      </c>
      <c r="P7687">
        <v>0</v>
      </c>
      <c r="Q7687">
        <v>1</v>
      </c>
    </row>
    <row r="7688" spans="1:17" x14ac:dyDescent="0.2">
      <c r="A7688" t="s">
        <v>498</v>
      </c>
      <c r="B7688" t="s">
        <v>134</v>
      </c>
      <c r="C7688" t="s">
        <v>497</v>
      </c>
      <c r="D7688" t="s">
        <v>54</v>
      </c>
      <c r="E7688" t="s">
        <v>7375</v>
      </c>
      <c r="F7688">
        <v>1.7999999999999999E-2</v>
      </c>
      <c r="G7688">
        <v>1.7999999999999999E-2</v>
      </c>
      <c r="H7688">
        <v>1</v>
      </c>
      <c r="J7688" t="s">
        <v>498</v>
      </c>
      <c r="K7688" t="s">
        <v>356</v>
      </c>
      <c r="L7688" t="s">
        <v>480</v>
      </c>
      <c r="M7688" t="s">
        <v>7663</v>
      </c>
      <c r="N7688" t="s">
        <v>6599</v>
      </c>
      <c r="O7688">
        <v>0</v>
      </c>
      <c r="P7688">
        <v>1E-3</v>
      </c>
      <c r="Q7688">
        <v>1</v>
      </c>
    </row>
    <row r="7689" spans="1:17" x14ac:dyDescent="0.2">
      <c r="A7689" t="s">
        <v>498</v>
      </c>
      <c r="B7689" t="s">
        <v>134</v>
      </c>
      <c r="C7689" t="s">
        <v>497</v>
      </c>
      <c r="D7689" t="s">
        <v>54</v>
      </c>
      <c r="E7689" t="s">
        <v>7376</v>
      </c>
      <c r="F7689">
        <v>1.7000000000000001E-2</v>
      </c>
      <c r="G7689">
        <v>1.7000000000000001E-2</v>
      </c>
      <c r="H7689">
        <v>1</v>
      </c>
      <c r="J7689" t="s">
        <v>498</v>
      </c>
      <c r="K7689" t="s">
        <v>356</v>
      </c>
      <c r="L7689" t="s">
        <v>480</v>
      </c>
      <c r="M7689" t="s">
        <v>7663</v>
      </c>
      <c r="N7689" t="s">
        <v>6600</v>
      </c>
      <c r="O7689">
        <v>1E-3</v>
      </c>
      <c r="P7689">
        <v>1E-3</v>
      </c>
      <c r="Q7689">
        <v>1</v>
      </c>
    </row>
    <row r="7690" spans="1:17" x14ac:dyDescent="0.2">
      <c r="A7690" t="s">
        <v>498</v>
      </c>
      <c r="B7690" t="s">
        <v>134</v>
      </c>
      <c r="C7690" t="s">
        <v>497</v>
      </c>
      <c r="D7690" t="s">
        <v>54</v>
      </c>
      <c r="E7690" t="s">
        <v>7377</v>
      </c>
      <c r="F7690">
        <v>1.7000000000000001E-2</v>
      </c>
      <c r="G7690">
        <v>1.7000000000000001E-2</v>
      </c>
      <c r="H7690">
        <v>1</v>
      </c>
      <c r="J7690" t="s">
        <v>498</v>
      </c>
      <c r="K7690" t="s">
        <v>356</v>
      </c>
      <c r="L7690" t="s">
        <v>480</v>
      </c>
      <c r="M7690" t="s">
        <v>7663</v>
      </c>
      <c r="N7690" t="s">
        <v>6601</v>
      </c>
      <c r="O7690">
        <v>1E-3</v>
      </c>
      <c r="P7690">
        <v>1E-3</v>
      </c>
      <c r="Q7690">
        <v>1</v>
      </c>
    </row>
    <row r="7691" spans="1:17" x14ac:dyDescent="0.2">
      <c r="A7691" t="s">
        <v>498</v>
      </c>
      <c r="B7691" t="s">
        <v>134</v>
      </c>
      <c r="C7691" t="s">
        <v>497</v>
      </c>
      <c r="D7691" t="s">
        <v>54</v>
      </c>
      <c r="E7691" t="s">
        <v>7378</v>
      </c>
      <c r="F7691">
        <v>1.7000000000000001E-2</v>
      </c>
      <c r="G7691">
        <v>1.7000000000000001E-2</v>
      </c>
      <c r="H7691">
        <v>1</v>
      </c>
      <c r="J7691" t="s">
        <v>498</v>
      </c>
      <c r="K7691" t="s">
        <v>356</v>
      </c>
      <c r="L7691" t="s">
        <v>480</v>
      </c>
      <c r="M7691" t="s">
        <v>7663</v>
      </c>
      <c r="N7691" t="s">
        <v>6602</v>
      </c>
      <c r="O7691">
        <v>1E-3</v>
      </c>
      <c r="P7691">
        <v>1E-3</v>
      </c>
      <c r="Q7691">
        <v>1</v>
      </c>
    </row>
    <row r="7692" spans="1:17" x14ac:dyDescent="0.2">
      <c r="A7692" t="s">
        <v>498</v>
      </c>
      <c r="B7692" t="s">
        <v>134</v>
      </c>
      <c r="C7692" t="s">
        <v>497</v>
      </c>
      <c r="D7692" t="s">
        <v>54</v>
      </c>
      <c r="E7692" t="s">
        <v>7379</v>
      </c>
      <c r="F7692">
        <v>2.3E-2</v>
      </c>
      <c r="G7692">
        <v>2.3E-2</v>
      </c>
      <c r="H7692">
        <v>1</v>
      </c>
      <c r="J7692" t="s">
        <v>498</v>
      </c>
      <c r="K7692" t="s">
        <v>356</v>
      </c>
      <c r="L7692" t="s">
        <v>480</v>
      </c>
      <c r="M7692" t="s">
        <v>7663</v>
      </c>
      <c r="N7692" t="s">
        <v>6603</v>
      </c>
      <c r="O7692">
        <v>1E-3</v>
      </c>
      <c r="P7692">
        <v>1E-3</v>
      </c>
      <c r="Q7692">
        <v>1</v>
      </c>
    </row>
    <row r="7693" spans="1:17" x14ac:dyDescent="0.2">
      <c r="A7693" t="s">
        <v>498</v>
      </c>
      <c r="B7693" t="s">
        <v>134</v>
      </c>
      <c r="C7693" t="s">
        <v>497</v>
      </c>
      <c r="D7693" t="s">
        <v>54</v>
      </c>
      <c r="E7693" t="s">
        <v>7380</v>
      </c>
      <c r="F7693">
        <v>2.3E-2</v>
      </c>
      <c r="G7693">
        <v>2.3E-2</v>
      </c>
      <c r="H7693">
        <v>1</v>
      </c>
      <c r="J7693" t="s">
        <v>498</v>
      </c>
      <c r="K7693" t="s">
        <v>356</v>
      </c>
      <c r="L7693" t="s">
        <v>480</v>
      </c>
      <c r="M7693" t="s">
        <v>7663</v>
      </c>
      <c r="N7693" t="s">
        <v>6604</v>
      </c>
      <c r="O7693">
        <v>1E-3</v>
      </c>
      <c r="P7693">
        <v>1E-3</v>
      </c>
      <c r="Q7693">
        <v>1</v>
      </c>
    </row>
    <row r="7694" spans="1:17" x14ac:dyDescent="0.2">
      <c r="A7694" t="s">
        <v>498</v>
      </c>
      <c r="B7694" t="s">
        <v>134</v>
      </c>
      <c r="C7694" t="s">
        <v>497</v>
      </c>
      <c r="D7694" t="s">
        <v>54</v>
      </c>
      <c r="E7694" t="s">
        <v>7381</v>
      </c>
      <c r="F7694">
        <v>8.4000000000000005E-2</v>
      </c>
      <c r="G7694">
        <v>8.4000000000000005E-2</v>
      </c>
      <c r="H7694">
        <v>1</v>
      </c>
      <c r="J7694" t="s">
        <v>498</v>
      </c>
      <c r="K7694" t="s">
        <v>356</v>
      </c>
      <c r="L7694" t="s">
        <v>480</v>
      </c>
      <c r="M7694" t="s">
        <v>7663</v>
      </c>
      <c r="N7694" t="s">
        <v>6605</v>
      </c>
      <c r="O7694">
        <v>1E-3</v>
      </c>
      <c r="P7694">
        <v>1E-3</v>
      </c>
      <c r="Q7694">
        <v>1</v>
      </c>
    </row>
    <row r="7695" spans="1:17" x14ac:dyDescent="0.2">
      <c r="A7695" t="s">
        <v>498</v>
      </c>
      <c r="B7695" t="s">
        <v>134</v>
      </c>
      <c r="C7695" t="s">
        <v>497</v>
      </c>
      <c r="D7695" t="s">
        <v>54</v>
      </c>
      <c r="E7695" t="s">
        <v>7382</v>
      </c>
      <c r="F7695">
        <v>2.3E-2</v>
      </c>
      <c r="G7695">
        <v>2.3E-2</v>
      </c>
      <c r="H7695">
        <v>1</v>
      </c>
      <c r="J7695" t="s">
        <v>498</v>
      </c>
      <c r="K7695" t="s">
        <v>356</v>
      </c>
      <c r="L7695" t="s">
        <v>480</v>
      </c>
      <c r="M7695" t="s">
        <v>7663</v>
      </c>
      <c r="N7695" t="s">
        <v>6606</v>
      </c>
      <c r="O7695">
        <v>1E-3</v>
      </c>
      <c r="P7695">
        <v>1E-3</v>
      </c>
      <c r="Q7695">
        <v>1</v>
      </c>
    </row>
    <row r="7696" spans="1:17" x14ac:dyDescent="0.2">
      <c r="A7696" t="s">
        <v>498</v>
      </c>
      <c r="B7696" t="s">
        <v>134</v>
      </c>
      <c r="C7696" t="s">
        <v>497</v>
      </c>
      <c r="D7696" t="s">
        <v>54</v>
      </c>
      <c r="E7696" t="s">
        <v>7383</v>
      </c>
      <c r="F7696">
        <v>1.7999999999999999E-2</v>
      </c>
      <c r="G7696">
        <v>1.7999999999999999E-2</v>
      </c>
      <c r="H7696">
        <v>1</v>
      </c>
      <c r="J7696" t="s">
        <v>498</v>
      </c>
      <c r="K7696" t="s">
        <v>356</v>
      </c>
      <c r="L7696" t="s">
        <v>480</v>
      </c>
      <c r="M7696" t="s">
        <v>7663</v>
      </c>
      <c r="N7696" t="s">
        <v>6607</v>
      </c>
      <c r="O7696">
        <v>0</v>
      </c>
      <c r="P7696">
        <v>1E-3</v>
      </c>
      <c r="Q7696">
        <v>1</v>
      </c>
    </row>
    <row r="7697" spans="1:17" x14ac:dyDescent="0.2">
      <c r="A7697" t="s">
        <v>498</v>
      </c>
      <c r="B7697" t="s">
        <v>134</v>
      </c>
      <c r="C7697" t="s">
        <v>497</v>
      </c>
      <c r="D7697" t="s">
        <v>54</v>
      </c>
      <c r="E7697" t="s">
        <v>7384</v>
      </c>
      <c r="F7697">
        <v>1.7999999999999999E-2</v>
      </c>
      <c r="G7697">
        <v>1.7999999999999999E-2</v>
      </c>
      <c r="H7697">
        <v>1</v>
      </c>
      <c r="J7697" t="s">
        <v>498</v>
      </c>
      <c r="K7697" t="s">
        <v>356</v>
      </c>
      <c r="L7697" t="s">
        <v>480</v>
      </c>
      <c r="M7697" t="s">
        <v>7663</v>
      </c>
      <c r="N7697" t="s">
        <v>6608</v>
      </c>
      <c r="O7697">
        <v>0</v>
      </c>
      <c r="P7697">
        <v>0</v>
      </c>
      <c r="Q7697">
        <v>1</v>
      </c>
    </row>
    <row r="7698" spans="1:17" x14ac:dyDescent="0.2">
      <c r="A7698" t="s">
        <v>498</v>
      </c>
      <c r="B7698" t="s">
        <v>134</v>
      </c>
      <c r="C7698" t="s">
        <v>497</v>
      </c>
      <c r="D7698" t="s">
        <v>54</v>
      </c>
      <c r="E7698" t="s">
        <v>7385</v>
      </c>
      <c r="F7698">
        <v>1.7999999999999999E-2</v>
      </c>
      <c r="G7698">
        <v>1.7999999999999999E-2</v>
      </c>
      <c r="H7698">
        <v>1</v>
      </c>
      <c r="J7698" t="s">
        <v>498</v>
      </c>
      <c r="K7698" t="s">
        <v>356</v>
      </c>
      <c r="L7698" t="s">
        <v>480</v>
      </c>
      <c r="M7698" t="s">
        <v>7663</v>
      </c>
      <c r="N7698" t="s">
        <v>6609</v>
      </c>
      <c r="O7698">
        <v>0</v>
      </c>
      <c r="P7698">
        <v>0</v>
      </c>
      <c r="Q7698">
        <v>1</v>
      </c>
    </row>
    <row r="7699" spans="1:17" x14ac:dyDescent="0.2">
      <c r="A7699" t="s">
        <v>498</v>
      </c>
      <c r="B7699" t="s">
        <v>134</v>
      </c>
      <c r="C7699" t="s">
        <v>497</v>
      </c>
      <c r="D7699" t="s">
        <v>54</v>
      </c>
      <c r="E7699" t="s">
        <v>7386</v>
      </c>
      <c r="F7699">
        <v>1.7999999999999999E-2</v>
      </c>
      <c r="G7699">
        <v>1.7999999999999999E-2</v>
      </c>
      <c r="H7699">
        <v>1</v>
      </c>
      <c r="J7699" t="s">
        <v>498</v>
      </c>
      <c r="K7699" t="s">
        <v>356</v>
      </c>
      <c r="L7699" t="s">
        <v>480</v>
      </c>
      <c r="M7699" t="s">
        <v>7663</v>
      </c>
      <c r="N7699" t="s">
        <v>6610</v>
      </c>
      <c r="O7699">
        <v>0</v>
      </c>
      <c r="P7699">
        <v>0</v>
      </c>
      <c r="Q7699">
        <v>1</v>
      </c>
    </row>
    <row r="7700" spans="1:17" x14ac:dyDescent="0.2">
      <c r="A7700" t="s">
        <v>498</v>
      </c>
      <c r="B7700" t="s">
        <v>134</v>
      </c>
      <c r="C7700" t="s">
        <v>497</v>
      </c>
      <c r="D7700" t="s">
        <v>54</v>
      </c>
      <c r="E7700" t="s">
        <v>7387</v>
      </c>
      <c r="F7700">
        <v>1.7999999999999999E-2</v>
      </c>
      <c r="G7700">
        <v>1.7999999999999999E-2</v>
      </c>
      <c r="H7700">
        <v>1</v>
      </c>
      <c r="J7700" t="s">
        <v>498</v>
      </c>
      <c r="K7700" t="s">
        <v>356</v>
      </c>
      <c r="L7700" t="s">
        <v>480</v>
      </c>
      <c r="M7700" t="s">
        <v>7663</v>
      </c>
      <c r="N7700" t="s">
        <v>6611</v>
      </c>
      <c r="O7700">
        <v>0</v>
      </c>
      <c r="P7700">
        <v>0</v>
      </c>
      <c r="Q7700">
        <v>1</v>
      </c>
    </row>
    <row r="7701" spans="1:17" x14ac:dyDescent="0.2">
      <c r="A7701" t="s">
        <v>498</v>
      </c>
      <c r="B7701" t="s">
        <v>134</v>
      </c>
      <c r="C7701" t="s">
        <v>497</v>
      </c>
      <c r="D7701" t="s">
        <v>54</v>
      </c>
      <c r="E7701" t="s">
        <v>7388</v>
      </c>
      <c r="F7701">
        <v>1.7999999999999999E-2</v>
      </c>
      <c r="G7701">
        <v>1.7999999999999999E-2</v>
      </c>
      <c r="H7701">
        <v>1</v>
      </c>
      <c r="J7701" t="s">
        <v>498</v>
      </c>
      <c r="K7701" t="s">
        <v>356</v>
      </c>
      <c r="L7701" t="s">
        <v>480</v>
      </c>
      <c r="M7701" t="s">
        <v>7663</v>
      </c>
      <c r="N7701" t="s">
        <v>6612</v>
      </c>
      <c r="O7701">
        <v>0</v>
      </c>
      <c r="P7701">
        <v>0</v>
      </c>
      <c r="Q7701">
        <v>1</v>
      </c>
    </row>
    <row r="7702" spans="1:17" x14ac:dyDescent="0.2">
      <c r="A7702" t="s">
        <v>498</v>
      </c>
      <c r="B7702" t="s">
        <v>134</v>
      </c>
      <c r="C7702" t="s">
        <v>497</v>
      </c>
      <c r="D7702" t="s">
        <v>54</v>
      </c>
      <c r="E7702" t="s">
        <v>7389</v>
      </c>
      <c r="F7702">
        <v>1.9E-2</v>
      </c>
      <c r="G7702">
        <v>1.9E-2</v>
      </c>
      <c r="H7702">
        <v>1</v>
      </c>
      <c r="J7702" t="s">
        <v>498</v>
      </c>
      <c r="K7702" t="s">
        <v>356</v>
      </c>
      <c r="L7702" t="s">
        <v>480</v>
      </c>
      <c r="M7702" t="s">
        <v>7663</v>
      </c>
      <c r="N7702" t="s">
        <v>6613</v>
      </c>
      <c r="O7702">
        <v>0</v>
      </c>
      <c r="P7702">
        <v>1E-3</v>
      </c>
      <c r="Q7702">
        <v>1</v>
      </c>
    </row>
    <row r="7703" spans="1:17" x14ac:dyDescent="0.2">
      <c r="A7703" t="s">
        <v>498</v>
      </c>
      <c r="B7703" t="s">
        <v>134</v>
      </c>
      <c r="C7703" t="s">
        <v>497</v>
      </c>
      <c r="D7703" t="s">
        <v>54</v>
      </c>
      <c r="E7703" t="s">
        <v>7390</v>
      </c>
      <c r="F7703">
        <v>1.7999999999999999E-2</v>
      </c>
      <c r="G7703">
        <v>1.7999999999999999E-2</v>
      </c>
      <c r="H7703">
        <v>1</v>
      </c>
      <c r="J7703" t="s">
        <v>498</v>
      </c>
      <c r="K7703" t="s">
        <v>356</v>
      </c>
      <c r="L7703" t="s">
        <v>480</v>
      </c>
      <c r="M7703" t="s">
        <v>7663</v>
      </c>
      <c r="N7703" t="s">
        <v>6614</v>
      </c>
      <c r="O7703">
        <v>1E-3</v>
      </c>
      <c r="P7703">
        <v>1E-3</v>
      </c>
      <c r="Q7703">
        <v>1</v>
      </c>
    </row>
    <row r="7704" spans="1:17" x14ac:dyDescent="0.2">
      <c r="A7704" t="s">
        <v>498</v>
      </c>
      <c r="B7704" t="s">
        <v>134</v>
      </c>
      <c r="C7704" t="s">
        <v>497</v>
      </c>
      <c r="D7704" t="s">
        <v>54</v>
      </c>
      <c r="E7704" t="s">
        <v>7391</v>
      </c>
      <c r="F7704">
        <v>1.7999999999999999E-2</v>
      </c>
      <c r="G7704">
        <v>1.7999999999999999E-2</v>
      </c>
      <c r="H7704">
        <v>1</v>
      </c>
      <c r="J7704" t="s">
        <v>498</v>
      </c>
      <c r="K7704" t="s">
        <v>356</v>
      </c>
      <c r="L7704" t="s">
        <v>480</v>
      </c>
      <c r="M7704" t="s">
        <v>7663</v>
      </c>
      <c r="N7704" t="s">
        <v>6615</v>
      </c>
      <c r="O7704">
        <v>1E-3</v>
      </c>
      <c r="P7704">
        <v>1E-3</v>
      </c>
      <c r="Q7704">
        <v>1</v>
      </c>
    </row>
    <row r="7705" spans="1:17" x14ac:dyDescent="0.2">
      <c r="A7705" t="s">
        <v>498</v>
      </c>
      <c r="B7705" t="s">
        <v>134</v>
      </c>
      <c r="C7705" t="s">
        <v>497</v>
      </c>
      <c r="D7705" t="s">
        <v>54</v>
      </c>
      <c r="E7705" t="s">
        <v>7392</v>
      </c>
      <c r="F7705">
        <v>0.155</v>
      </c>
      <c r="G7705">
        <v>0.155</v>
      </c>
      <c r="H7705">
        <v>1</v>
      </c>
      <c r="J7705" t="s">
        <v>498</v>
      </c>
      <c r="K7705" t="s">
        <v>356</v>
      </c>
      <c r="L7705" t="s">
        <v>480</v>
      </c>
      <c r="M7705" t="s">
        <v>7663</v>
      </c>
      <c r="N7705" t="s">
        <v>6616</v>
      </c>
      <c r="O7705">
        <v>1E-3</v>
      </c>
      <c r="P7705">
        <v>1E-3</v>
      </c>
      <c r="Q7705">
        <v>1</v>
      </c>
    </row>
    <row r="7706" spans="1:17" x14ac:dyDescent="0.2">
      <c r="A7706" t="s">
        <v>498</v>
      </c>
      <c r="B7706" t="s">
        <v>134</v>
      </c>
      <c r="C7706" t="s">
        <v>497</v>
      </c>
      <c r="D7706" t="s">
        <v>54</v>
      </c>
      <c r="E7706" t="s">
        <v>7393</v>
      </c>
      <c r="F7706">
        <v>1.7999999999999999E-2</v>
      </c>
      <c r="G7706">
        <v>1.7999999999999999E-2</v>
      </c>
      <c r="H7706">
        <v>1</v>
      </c>
      <c r="J7706" t="s">
        <v>498</v>
      </c>
      <c r="K7706" t="s">
        <v>356</v>
      </c>
      <c r="L7706" t="s">
        <v>480</v>
      </c>
      <c r="M7706" t="s">
        <v>7663</v>
      </c>
      <c r="N7706" t="s">
        <v>6617</v>
      </c>
      <c r="O7706">
        <v>1E-3</v>
      </c>
      <c r="P7706">
        <v>1E-3</v>
      </c>
      <c r="Q7706">
        <v>1</v>
      </c>
    </row>
    <row r="7707" spans="1:17" x14ac:dyDescent="0.2">
      <c r="A7707" t="s">
        <v>498</v>
      </c>
      <c r="B7707" t="s">
        <v>134</v>
      </c>
      <c r="C7707" t="s">
        <v>497</v>
      </c>
      <c r="D7707" t="s">
        <v>54</v>
      </c>
      <c r="E7707" t="s">
        <v>7394</v>
      </c>
      <c r="F7707">
        <v>1.7999999999999999E-2</v>
      </c>
      <c r="G7707">
        <v>1.7999999999999999E-2</v>
      </c>
      <c r="H7707">
        <v>1</v>
      </c>
      <c r="J7707" t="s">
        <v>498</v>
      </c>
      <c r="K7707" t="s">
        <v>356</v>
      </c>
      <c r="L7707" t="s">
        <v>480</v>
      </c>
      <c r="M7707" t="s">
        <v>7663</v>
      </c>
      <c r="N7707" t="s">
        <v>6618</v>
      </c>
      <c r="O7707">
        <v>1E-3</v>
      </c>
      <c r="P7707">
        <v>1E-3</v>
      </c>
      <c r="Q7707">
        <v>1</v>
      </c>
    </row>
    <row r="7708" spans="1:17" x14ac:dyDescent="0.2">
      <c r="A7708" t="s">
        <v>498</v>
      </c>
      <c r="B7708" t="s">
        <v>134</v>
      </c>
      <c r="C7708" t="s">
        <v>497</v>
      </c>
      <c r="D7708" t="s">
        <v>54</v>
      </c>
      <c r="E7708" t="s">
        <v>7395</v>
      </c>
      <c r="F7708">
        <v>1.7999999999999999E-2</v>
      </c>
      <c r="G7708">
        <v>1.7999999999999999E-2</v>
      </c>
      <c r="H7708">
        <v>1</v>
      </c>
      <c r="J7708" t="s">
        <v>498</v>
      </c>
      <c r="K7708" t="s">
        <v>356</v>
      </c>
      <c r="L7708" t="s">
        <v>480</v>
      </c>
      <c r="M7708" t="s">
        <v>7663</v>
      </c>
      <c r="N7708" t="s">
        <v>6619</v>
      </c>
      <c r="O7708">
        <v>1E-3</v>
      </c>
      <c r="P7708">
        <v>1E-3</v>
      </c>
      <c r="Q7708">
        <v>1</v>
      </c>
    </row>
    <row r="7709" spans="1:17" x14ac:dyDescent="0.2">
      <c r="A7709" t="s">
        <v>498</v>
      </c>
      <c r="B7709" t="s">
        <v>134</v>
      </c>
      <c r="C7709" t="s">
        <v>497</v>
      </c>
      <c r="D7709" t="s">
        <v>54</v>
      </c>
      <c r="E7709" t="s">
        <v>7396</v>
      </c>
      <c r="F7709">
        <v>1.7999999999999999E-2</v>
      </c>
      <c r="G7709">
        <v>1.7999999999999999E-2</v>
      </c>
      <c r="H7709">
        <v>1</v>
      </c>
      <c r="J7709" t="s">
        <v>498</v>
      </c>
      <c r="K7709" t="s">
        <v>356</v>
      </c>
      <c r="L7709" t="s">
        <v>480</v>
      </c>
      <c r="M7709" t="s">
        <v>7663</v>
      </c>
      <c r="N7709" t="s">
        <v>6620</v>
      </c>
      <c r="O7709">
        <v>1E-3</v>
      </c>
      <c r="P7709">
        <v>1E-3</v>
      </c>
      <c r="Q7709">
        <v>1</v>
      </c>
    </row>
    <row r="7710" spans="1:17" x14ac:dyDescent="0.2">
      <c r="A7710" t="s">
        <v>498</v>
      </c>
      <c r="B7710" t="s">
        <v>134</v>
      </c>
      <c r="C7710" t="s">
        <v>497</v>
      </c>
      <c r="D7710" t="s">
        <v>54</v>
      </c>
      <c r="E7710" t="s">
        <v>7397</v>
      </c>
      <c r="F7710">
        <v>1.7999999999999999E-2</v>
      </c>
      <c r="G7710">
        <v>1.7999999999999999E-2</v>
      </c>
      <c r="H7710">
        <v>1</v>
      </c>
      <c r="J7710" t="s">
        <v>498</v>
      </c>
      <c r="K7710" t="s">
        <v>356</v>
      </c>
      <c r="L7710" t="s">
        <v>480</v>
      </c>
      <c r="M7710" t="s">
        <v>7663</v>
      </c>
      <c r="N7710" t="s">
        <v>6621</v>
      </c>
      <c r="O7710">
        <v>0</v>
      </c>
      <c r="P7710">
        <v>0</v>
      </c>
      <c r="Q7710">
        <v>1</v>
      </c>
    </row>
    <row r="7711" spans="1:17" x14ac:dyDescent="0.2">
      <c r="A7711" t="s">
        <v>498</v>
      </c>
      <c r="B7711" t="s">
        <v>134</v>
      </c>
      <c r="C7711" t="s">
        <v>497</v>
      </c>
      <c r="D7711" t="s">
        <v>54</v>
      </c>
      <c r="E7711" t="s">
        <v>7398</v>
      </c>
      <c r="F7711">
        <v>1.7999999999999999E-2</v>
      </c>
      <c r="G7711">
        <v>1.7999999999999999E-2</v>
      </c>
      <c r="H7711">
        <v>1</v>
      </c>
      <c r="J7711" t="s">
        <v>498</v>
      </c>
      <c r="K7711" t="s">
        <v>356</v>
      </c>
      <c r="L7711" t="s">
        <v>480</v>
      </c>
      <c r="M7711" t="s">
        <v>7663</v>
      </c>
      <c r="N7711" t="s">
        <v>6622</v>
      </c>
      <c r="O7711">
        <v>0</v>
      </c>
      <c r="P7711">
        <v>0</v>
      </c>
      <c r="Q7711">
        <v>1</v>
      </c>
    </row>
    <row r="7712" spans="1:17" x14ac:dyDescent="0.2">
      <c r="A7712" t="s">
        <v>498</v>
      </c>
      <c r="B7712" t="s">
        <v>134</v>
      </c>
      <c r="C7712" t="s">
        <v>497</v>
      </c>
      <c r="D7712" t="s">
        <v>54</v>
      </c>
      <c r="E7712" t="s">
        <v>7399</v>
      </c>
      <c r="F7712">
        <v>1.7000000000000001E-2</v>
      </c>
      <c r="G7712">
        <v>1.7000000000000001E-2</v>
      </c>
      <c r="H7712">
        <v>1</v>
      </c>
      <c r="J7712" t="s">
        <v>498</v>
      </c>
      <c r="K7712" t="s">
        <v>356</v>
      </c>
      <c r="L7712" t="s">
        <v>480</v>
      </c>
      <c r="M7712" t="s">
        <v>7663</v>
      </c>
      <c r="N7712" t="s">
        <v>6623</v>
      </c>
      <c r="O7712">
        <v>0</v>
      </c>
      <c r="P7712">
        <v>1E-3</v>
      </c>
      <c r="Q7712">
        <v>1</v>
      </c>
    </row>
    <row r="7713" spans="1:17" x14ac:dyDescent="0.2">
      <c r="A7713" t="s">
        <v>498</v>
      </c>
      <c r="B7713" t="s">
        <v>134</v>
      </c>
      <c r="C7713" t="s">
        <v>497</v>
      </c>
      <c r="D7713" t="s">
        <v>54</v>
      </c>
      <c r="E7713" t="s">
        <v>7400</v>
      </c>
      <c r="F7713">
        <v>1.7000000000000001E-2</v>
      </c>
      <c r="G7713">
        <v>1.7000000000000001E-2</v>
      </c>
      <c r="H7713">
        <v>1</v>
      </c>
      <c r="J7713" t="s">
        <v>498</v>
      </c>
      <c r="K7713" t="s">
        <v>356</v>
      </c>
      <c r="L7713" t="s">
        <v>480</v>
      </c>
      <c r="M7713" t="s">
        <v>7663</v>
      </c>
      <c r="N7713" t="s">
        <v>6624</v>
      </c>
      <c r="O7713">
        <v>1E-3</v>
      </c>
      <c r="P7713">
        <v>1E-3</v>
      </c>
      <c r="Q7713">
        <v>1</v>
      </c>
    </row>
    <row r="7714" spans="1:17" x14ac:dyDescent="0.2">
      <c r="A7714" t="s">
        <v>498</v>
      </c>
      <c r="B7714" t="s">
        <v>134</v>
      </c>
      <c r="C7714" t="s">
        <v>497</v>
      </c>
      <c r="D7714" t="s">
        <v>54</v>
      </c>
      <c r="E7714" t="s">
        <v>7401</v>
      </c>
      <c r="F7714">
        <v>1.7000000000000001E-2</v>
      </c>
      <c r="G7714">
        <v>1.7000000000000001E-2</v>
      </c>
      <c r="H7714">
        <v>1</v>
      </c>
      <c r="J7714" t="s">
        <v>498</v>
      </c>
      <c r="K7714" t="s">
        <v>356</v>
      </c>
      <c r="L7714" t="s">
        <v>480</v>
      </c>
      <c r="M7714" t="s">
        <v>7663</v>
      </c>
      <c r="N7714" t="s">
        <v>6625</v>
      </c>
      <c r="O7714">
        <v>1E-3</v>
      </c>
      <c r="P7714">
        <v>1E-3</v>
      </c>
      <c r="Q7714">
        <v>1</v>
      </c>
    </row>
    <row r="7715" spans="1:17" x14ac:dyDescent="0.2">
      <c r="A7715" t="s">
        <v>498</v>
      </c>
      <c r="B7715" t="s">
        <v>134</v>
      </c>
      <c r="C7715" t="s">
        <v>497</v>
      </c>
      <c r="D7715" t="s">
        <v>54</v>
      </c>
      <c r="E7715" t="s">
        <v>7402</v>
      </c>
      <c r="F7715">
        <v>1.7000000000000001E-2</v>
      </c>
      <c r="G7715">
        <v>1.7000000000000001E-2</v>
      </c>
      <c r="H7715">
        <v>1</v>
      </c>
      <c r="J7715" t="s">
        <v>498</v>
      </c>
      <c r="K7715" t="s">
        <v>356</v>
      </c>
      <c r="L7715" t="s">
        <v>480</v>
      </c>
      <c r="M7715" t="s">
        <v>7663</v>
      </c>
      <c r="N7715" t="s">
        <v>6626</v>
      </c>
      <c r="O7715">
        <v>1E-3</v>
      </c>
      <c r="P7715">
        <v>1E-3</v>
      </c>
      <c r="Q7715">
        <v>1</v>
      </c>
    </row>
    <row r="7716" spans="1:17" x14ac:dyDescent="0.2">
      <c r="A7716" t="s">
        <v>498</v>
      </c>
      <c r="B7716" t="s">
        <v>134</v>
      </c>
      <c r="C7716" t="s">
        <v>497</v>
      </c>
      <c r="D7716" t="s">
        <v>54</v>
      </c>
      <c r="E7716" t="s">
        <v>7403</v>
      </c>
      <c r="F7716">
        <v>1.7999999999999999E-2</v>
      </c>
      <c r="G7716">
        <v>1.7999999999999999E-2</v>
      </c>
      <c r="H7716">
        <v>1</v>
      </c>
      <c r="J7716" t="s">
        <v>498</v>
      </c>
      <c r="K7716" t="s">
        <v>356</v>
      </c>
      <c r="L7716" t="s">
        <v>480</v>
      </c>
      <c r="M7716" t="s">
        <v>7663</v>
      </c>
      <c r="N7716" t="s">
        <v>6627</v>
      </c>
      <c r="O7716">
        <v>1E-3</v>
      </c>
      <c r="P7716">
        <v>1E-3</v>
      </c>
      <c r="Q7716">
        <v>1</v>
      </c>
    </row>
    <row r="7717" spans="1:17" x14ac:dyDescent="0.2">
      <c r="A7717" t="s">
        <v>498</v>
      </c>
      <c r="B7717" t="s">
        <v>134</v>
      </c>
      <c r="C7717" t="s">
        <v>497</v>
      </c>
      <c r="D7717" t="s">
        <v>54</v>
      </c>
      <c r="E7717" t="s">
        <v>7404</v>
      </c>
      <c r="F7717">
        <v>1.9E-2</v>
      </c>
      <c r="G7717">
        <v>1.9E-2</v>
      </c>
      <c r="H7717">
        <v>1</v>
      </c>
      <c r="J7717" t="s">
        <v>498</v>
      </c>
      <c r="K7717" t="s">
        <v>356</v>
      </c>
      <c r="L7717" t="s">
        <v>480</v>
      </c>
      <c r="M7717" t="s">
        <v>7663</v>
      </c>
      <c r="N7717" t="s">
        <v>6628</v>
      </c>
      <c r="O7717">
        <v>1E-3</v>
      </c>
      <c r="P7717">
        <v>1E-3</v>
      </c>
      <c r="Q7717">
        <v>1</v>
      </c>
    </row>
    <row r="7718" spans="1:17" x14ac:dyDescent="0.2">
      <c r="A7718" t="s">
        <v>498</v>
      </c>
      <c r="B7718" t="s">
        <v>134</v>
      </c>
      <c r="C7718" t="s">
        <v>497</v>
      </c>
      <c r="D7718" t="s">
        <v>54</v>
      </c>
      <c r="E7718" t="s">
        <v>7405</v>
      </c>
      <c r="F7718">
        <v>8.1000000000000003E-2</v>
      </c>
      <c r="G7718">
        <v>8.1000000000000003E-2</v>
      </c>
      <c r="H7718">
        <v>1</v>
      </c>
      <c r="J7718" t="s">
        <v>498</v>
      </c>
      <c r="K7718" t="s">
        <v>356</v>
      </c>
      <c r="L7718" t="s">
        <v>480</v>
      </c>
      <c r="M7718" t="s">
        <v>7663</v>
      </c>
      <c r="N7718" t="s">
        <v>6629</v>
      </c>
      <c r="O7718">
        <v>1E-3</v>
      </c>
      <c r="P7718">
        <v>1E-3</v>
      </c>
      <c r="Q7718">
        <v>1</v>
      </c>
    </row>
    <row r="7719" spans="1:17" x14ac:dyDescent="0.2">
      <c r="A7719" t="s">
        <v>498</v>
      </c>
      <c r="B7719" t="s">
        <v>134</v>
      </c>
      <c r="C7719" t="s">
        <v>497</v>
      </c>
      <c r="D7719" t="s">
        <v>54</v>
      </c>
      <c r="E7719" t="s">
        <v>7406</v>
      </c>
      <c r="F7719">
        <v>0.02</v>
      </c>
      <c r="G7719">
        <v>0.02</v>
      </c>
      <c r="H7719">
        <v>1</v>
      </c>
      <c r="J7719" t="s">
        <v>498</v>
      </c>
      <c r="K7719" t="s">
        <v>356</v>
      </c>
      <c r="L7719" t="s">
        <v>480</v>
      </c>
      <c r="M7719" t="s">
        <v>7663</v>
      </c>
      <c r="N7719" t="s">
        <v>6630</v>
      </c>
      <c r="O7719">
        <v>1E-3</v>
      </c>
      <c r="P7719">
        <v>1E-3</v>
      </c>
      <c r="Q7719">
        <v>1</v>
      </c>
    </row>
    <row r="7720" spans="1:17" x14ac:dyDescent="0.2">
      <c r="A7720" t="s">
        <v>498</v>
      </c>
      <c r="B7720" t="s">
        <v>134</v>
      </c>
      <c r="C7720" t="s">
        <v>497</v>
      </c>
      <c r="D7720" t="s">
        <v>54</v>
      </c>
      <c r="E7720" t="s">
        <v>7407</v>
      </c>
      <c r="F7720">
        <v>0.02</v>
      </c>
      <c r="G7720">
        <v>0.02</v>
      </c>
      <c r="H7720">
        <v>1</v>
      </c>
      <c r="J7720" t="s">
        <v>498</v>
      </c>
      <c r="K7720" t="s">
        <v>356</v>
      </c>
      <c r="L7720" t="s">
        <v>480</v>
      </c>
      <c r="M7720" t="s">
        <v>7663</v>
      </c>
      <c r="N7720" t="s">
        <v>6631</v>
      </c>
      <c r="O7720">
        <v>1E-3</v>
      </c>
      <c r="P7720">
        <v>1E-3</v>
      </c>
      <c r="Q7720">
        <v>1</v>
      </c>
    </row>
    <row r="7721" spans="1:17" x14ac:dyDescent="0.2">
      <c r="A7721" t="s">
        <v>498</v>
      </c>
      <c r="B7721" t="s">
        <v>134</v>
      </c>
      <c r="C7721" t="s">
        <v>497</v>
      </c>
      <c r="D7721" t="s">
        <v>54</v>
      </c>
      <c r="E7721" t="s">
        <v>7408</v>
      </c>
      <c r="F7721">
        <v>0.02</v>
      </c>
      <c r="G7721">
        <v>0.02</v>
      </c>
      <c r="H7721">
        <v>1</v>
      </c>
      <c r="J7721" t="s">
        <v>498</v>
      </c>
      <c r="K7721" t="s">
        <v>356</v>
      </c>
      <c r="L7721" t="s">
        <v>480</v>
      </c>
      <c r="M7721" t="s">
        <v>7663</v>
      </c>
      <c r="N7721" t="s">
        <v>6632</v>
      </c>
      <c r="O7721">
        <v>0</v>
      </c>
      <c r="P7721">
        <v>0</v>
      </c>
      <c r="Q7721">
        <v>1</v>
      </c>
    </row>
    <row r="7722" spans="1:17" x14ac:dyDescent="0.2">
      <c r="A7722" t="s">
        <v>498</v>
      </c>
      <c r="B7722" t="s">
        <v>134</v>
      </c>
      <c r="C7722" t="s">
        <v>497</v>
      </c>
      <c r="D7722" t="s">
        <v>54</v>
      </c>
      <c r="E7722" t="s">
        <v>7409</v>
      </c>
      <c r="F7722">
        <v>1.9E-2</v>
      </c>
      <c r="G7722">
        <v>1.9E-2</v>
      </c>
      <c r="H7722">
        <v>1</v>
      </c>
      <c r="J7722" t="s">
        <v>498</v>
      </c>
      <c r="K7722" t="s">
        <v>356</v>
      </c>
      <c r="L7722" t="s">
        <v>480</v>
      </c>
      <c r="M7722" t="s">
        <v>7663</v>
      </c>
      <c r="N7722" t="s">
        <v>6633</v>
      </c>
      <c r="O7722">
        <v>0</v>
      </c>
      <c r="P7722">
        <v>0</v>
      </c>
      <c r="Q7722">
        <v>1</v>
      </c>
    </row>
    <row r="7723" spans="1:17" x14ac:dyDescent="0.2">
      <c r="A7723" t="s">
        <v>498</v>
      </c>
      <c r="B7723" t="s">
        <v>134</v>
      </c>
      <c r="C7723" t="s">
        <v>497</v>
      </c>
      <c r="D7723" t="s">
        <v>54</v>
      </c>
      <c r="E7723" t="s">
        <v>7410</v>
      </c>
      <c r="F7723">
        <v>1.9E-2</v>
      </c>
      <c r="G7723">
        <v>1.9E-2</v>
      </c>
      <c r="H7723">
        <v>1</v>
      </c>
      <c r="J7723" t="s">
        <v>498</v>
      </c>
      <c r="K7723" t="s">
        <v>356</v>
      </c>
      <c r="L7723" t="s">
        <v>480</v>
      </c>
      <c r="M7723" t="s">
        <v>7663</v>
      </c>
      <c r="N7723" t="s">
        <v>6634</v>
      </c>
      <c r="O7723">
        <v>0</v>
      </c>
      <c r="P7723">
        <v>0</v>
      </c>
      <c r="Q7723">
        <v>1</v>
      </c>
    </row>
    <row r="7724" spans="1:17" x14ac:dyDescent="0.2">
      <c r="A7724" t="s">
        <v>498</v>
      </c>
      <c r="B7724" t="s">
        <v>134</v>
      </c>
      <c r="C7724" t="s">
        <v>497</v>
      </c>
      <c r="D7724" t="s">
        <v>54</v>
      </c>
      <c r="E7724" t="s">
        <v>7411</v>
      </c>
      <c r="F7724">
        <v>1.9E-2</v>
      </c>
      <c r="G7724">
        <v>1.9E-2</v>
      </c>
      <c r="H7724">
        <v>1</v>
      </c>
      <c r="J7724" t="s">
        <v>498</v>
      </c>
      <c r="K7724" t="s">
        <v>356</v>
      </c>
      <c r="L7724" t="s">
        <v>480</v>
      </c>
      <c r="M7724" t="s">
        <v>7663</v>
      </c>
      <c r="N7724" t="s">
        <v>6635</v>
      </c>
      <c r="O7724">
        <v>0</v>
      </c>
      <c r="P7724">
        <v>0</v>
      </c>
      <c r="Q7724">
        <v>1</v>
      </c>
    </row>
    <row r="7725" spans="1:17" x14ac:dyDescent="0.2">
      <c r="A7725" t="s">
        <v>498</v>
      </c>
      <c r="B7725" t="s">
        <v>134</v>
      </c>
      <c r="C7725" t="s">
        <v>497</v>
      </c>
      <c r="D7725" t="s">
        <v>54</v>
      </c>
      <c r="E7725" t="s">
        <v>7412</v>
      </c>
      <c r="F7725">
        <v>0.02</v>
      </c>
      <c r="G7725">
        <v>0.02</v>
      </c>
      <c r="H7725">
        <v>1</v>
      </c>
      <c r="J7725" t="s">
        <v>498</v>
      </c>
      <c r="K7725" t="s">
        <v>356</v>
      </c>
      <c r="L7725" t="s">
        <v>480</v>
      </c>
      <c r="M7725" t="s">
        <v>7663</v>
      </c>
      <c r="N7725" t="s">
        <v>6636</v>
      </c>
      <c r="O7725">
        <v>0</v>
      </c>
      <c r="P7725">
        <v>0</v>
      </c>
      <c r="Q7725">
        <v>1</v>
      </c>
    </row>
    <row r="7726" spans="1:17" x14ac:dyDescent="0.2">
      <c r="A7726" t="s">
        <v>498</v>
      </c>
      <c r="B7726" t="s">
        <v>134</v>
      </c>
      <c r="C7726" t="s">
        <v>497</v>
      </c>
      <c r="D7726" t="s">
        <v>54</v>
      </c>
      <c r="E7726" t="s">
        <v>7413</v>
      </c>
      <c r="F7726">
        <v>0.02</v>
      </c>
      <c r="G7726">
        <v>0.02</v>
      </c>
      <c r="H7726">
        <v>1</v>
      </c>
      <c r="J7726" t="s">
        <v>498</v>
      </c>
      <c r="K7726" t="s">
        <v>356</v>
      </c>
      <c r="L7726" t="s">
        <v>480</v>
      </c>
      <c r="M7726" t="s">
        <v>7663</v>
      </c>
      <c r="N7726" t="s">
        <v>6637</v>
      </c>
      <c r="O7726">
        <v>0</v>
      </c>
      <c r="P7726">
        <v>1E-3</v>
      </c>
      <c r="Q7726">
        <v>1</v>
      </c>
    </row>
    <row r="7727" spans="1:17" x14ac:dyDescent="0.2">
      <c r="A7727" t="s">
        <v>498</v>
      </c>
      <c r="B7727" t="s">
        <v>134</v>
      </c>
      <c r="C7727" t="s">
        <v>497</v>
      </c>
      <c r="D7727" t="s">
        <v>54</v>
      </c>
      <c r="E7727" t="s">
        <v>7414</v>
      </c>
      <c r="F7727">
        <v>1.6E-2</v>
      </c>
      <c r="G7727">
        <v>1.6E-2</v>
      </c>
      <c r="H7727">
        <v>1</v>
      </c>
      <c r="J7727" t="s">
        <v>498</v>
      </c>
      <c r="K7727" t="s">
        <v>356</v>
      </c>
      <c r="L7727" t="s">
        <v>480</v>
      </c>
      <c r="M7727" t="s">
        <v>7663</v>
      </c>
      <c r="N7727" t="s">
        <v>6638</v>
      </c>
      <c r="O7727">
        <v>1E-3</v>
      </c>
      <c r="P7727">
        <v>1E-3</v>
      </c>
      <c r="Q7727">
        <v>1</v>
      </c>
    </row>
    <row r="7728" spans="1:17" x14ac:dyDescent="0.2">
      <c r="A7728" t="s">
        <v>498</v>
      </c>
      <c r="B7728" t="s">
        <v>134</v>
      </c>
      <c r="C7728" t="s">
        <v>497</v>
      </c>
      <c r="D7728" t="s">
        <v>54</v>
      </c>
      <c r="E7728" t="s">
        <v>7415</v>
      </c>
      <c r="F7728">
        <v>1.6E-2</v>
      </c>
      <c r="G7728">
        <v>1.6E-2</v>
      </c>
      <c r="H7728">
        <v>1</v>
      </c>
      <c r="J7728" t="s">
        <v>498</v>
      </c>
      <c r="K7728" t="s">
        <v>356</v>
      </c>
      <c r="L7728" t="s">
        <v>480</v>
      </c>
      <c r="M7728" t="s">
        <v>7663</v>
      </c>
      <c r="N7728" t="s">
        <v>6639</v>
      </c>
      <c r="O7728">
        <v>1E-3</v>
      </c>
      <c r="P7728">
        <v>1E-3</v>
      </c>
      <c r="Q7728">
        <v>1</v>
      </c>
    </row>
    <row r="7729" spans="1:17" x14ac:dyDescent="0.2">
      <c r="A7729" t="s">
        <v>498</v>
      </c>
      <c r="B7729" t="s">
        <v>134</v>
      </c>
      <c r="C7729" t="s">
        <v>497</v>
      </c>
      <c r="D7729" t="s">
        <v>54</v>
      </c>
      <c r="E7729" t="s">
        <v>7416</v>
      </c>
      <c r="F7729">
        <v>1.6E-2</v>
      </c>
      <c r="G7729">
        <v>1.6E-2</v>
      </c>
      <c r="H7729">
        <v>1</v>
      </c>
      <c r="J7729" t="s">
        <v>498</v>
      </c>
      <c r="K7729" t="s">
        <v>356</v>
      </c>
      <c r="L7729" t="s">
        <v>480</v>
      </c>
      <c r="M7729" t="s">
        <v>7663</v>
      </c>
      <c r="N7729" t="s">
        <v>6640</v>
      </c>
      <c r="O7729">
        <v>1E-3</v>
      </c>
      <c r="P7729">
        <v>1E-3</v>
      </c>
      <c r="Q7729">
        <v>1</v>
      </c>
    </row>
    <row r="7730" spans="1:17" x14ac:dyDescent="0.2">
      <c r="A7730" t="s">
        <v>498</v>
      </c>
      <c r="B7730" t="s">
        <v>134</v>
      </c>
      <c r="C7730" t="s">
        <v>497</v>
      </c>
      <c r="D7730" t="s">
        <v>54</v>
      </c>
      <c r="E7730" t="s">
        <v>7417</v>
      </c>
      <c r="F7730">
        <v>1.9E-2</v>
      </c>
      <c r="G7730">
        <v>1.9E-2</v>
      </c>
      <c r="H7730">
        <v>1</v>
      </c>
      <c r="J7730" t="s">
        <v>498</v>
      </c>
      <c r="K7730" t="s">
        <v>356</v>
      </c>
      <c r="L7730" t="s">
        <v>480</v>
      </c>
      <c r="M7730" t="s">
        <v>7663</v>
      </c>
      <c r="N7730" t="s">
        <v>6641</v>
      </c>
      <c r="O7730">
        <v>1E-3</v>
      </c>
      <c r="P7730">
        <v>1E-3</v>
      </c>
      <c r="Q7730">
        <v>1</v>
      </c>
    </row>
    <row r="7731" spans="1:17" x14ac:dyDescent="0.2">
      <c r="A7731" t="s">
        <v>498</v>
      </c>
      <c r="B7731" t="s">
        <v>134</v>
      </c>
      <c r="C7731" t="s">
        <v>497</v>
      </c>
      <c r="D7731" t="s">
        <v>54</v>
      </c>
      <c r="E7731" t="s">
        <v>7418</v>
      </c>
      <c r="F7731">
        <v>1.9E-2</v>
      </c>
      <c r="G7731">
        <v>1.9E-2</v>
      </c>
      <c r="H7731">
        <v>1</v>
      </c>
      <c r="J7731" t="s">
        <v>498</v>
      </c>
      <c r="K7731" t="s">
        <v>356</v>
      </c>
      <c r="L7731" t="s">
        <v>480</v>
      </c>
      <c r="M7731" t="s">
        <v>7663</v>
      </c>
      <c r="N7731" t="s">
        <v>6642</v>
      </c>
      <c r="O7731">
        <v>1E-3</v>
      </c>
      <c r="P7731">
        <v>1E-3</v>
      </c>
      <c r="Q7731">
        <v>1</v>
      </c>
    </row>
    <row r="7732" spans="1:17" x14ac:dyDescent="0.2">
      <c r="A7732" t="s">
        <v>498</v>
      </c>
      <c r="B7732" t="s">
        <v>134</v>
      </c>
      <c r="C7732" t="s">
        <v>497</v>
      </c>
      <c r="D7732" t="s">
        <v>54</v>
      </c>
      <c r="E7732" t="s">
        <v>7419</v>
      </c>
      <c r="F7732">
        <v>1.7999999999999999E-2</v>
      </c>
      <c r="G7732">
        <v>1.7999999999999999E-2</v>
      </c>
      <c r="H7732">
        <v>1</v>
      </c>
      <c r="J7732" t="s">
        <v>498</v>
      </c>
      <c r="K7732" t="s">
        <v>356</v>
      </c>
      <c r="L7732" t="s">
        <v>480</v>
      </c>
      <c r="M7732" t="s">
        <v>7663</v>
      </c>
      <c r="N7732" t="s">
        <v>6643</v>
      </c>
      <c r="O7732">
        <v>1E-3</v>
      </c>
      <c r="P7732">
        <v>1E-3</v>
      </c>
      <c r="Q7732">
        <v>1</v>
      </c>
    </row>
    <row r="7733" spans="1:17" x14ac:dyDescent="0.2">
      <c r="A7733" t="s">
        <v>498</v>
      </c>
      <c r="B7733" t="s">
        <v>134</v>
      </c>
      <c r="C7733" t="s">
        <v>497</v>
      </c>
      <c r="D7733" t="s">
        <v>54</v>
      </c>
      <c r="E7733" t="s">
        <v>7420</v>
      </c>
      <c r="F7733">
        <v>1.7999999999999999E-2</v>
      </c>
      <c r="G7733">
        <v>1.7999999999999999E-2</v>
      </c>
      <c r="H7733">
        <v>1</v>
      </c>
      <c r="J7733" t="s">
        <v>498</v>
      </c>
      <c r="K7733" t="s">
        <v>356</v>
      </c>
      <c r="L7733" t="s">
        <v>480</v>
      </c>
      <c r="M7733" t="s">
        <v>7663</v>
      </c>
      <c r="N7733" t="s">
        <v>6644</v>
      </c>
      <c r="O7733">
        <v>1E-3</v>
      </c>
      <c r="P7733">
        <v>1E-3</v>
      </c>
      <c r="Q7733">
        <v>1</v>
      </c>
    </row>
    <row r="7734" spans="1:17" x14ac:dyDescent="0.2">
      <c r="A7734" t="s">
        <v>498</v>
      </c>
      <c r="B7734" t="s">
        <v>134</v>
      </c>
      <c r="C7734" t="s">
        <v>497</v>
      </c>
      <c r="D7734" t="s">
        <v>54</v>
      </c>
      <c r="E7734" t="s">
        <v>7421</v>
      </c>
      <c r="F7734">
        <v>1.7999999999999999E-2</v>
      </c>
      <c r="G7734">
        <v>1.7999999999999999E-2</v>
      </c>
      <c r="H7734">
        <v>1</v>
      </c>
      <c r="J7734" t="s">
        <v>498</v>
      </c>
      <c r="K7734" t="s">
        <v>356</v>
      </c>
      <c r="L7734" t="s">
        <v>480</v>
      </c>
      <c r="M7734" t="s">
        <v>7663</v>
      </c>
      <c r="N7734" t="s">
        <v>6645</v>
      </c>
      <c r="O7734">
        <v>0</v>
      </c>
      <c r="P7734">
        <v>0</v>
      </c>
      <c r="Q7734">
        <v>1</v>
      </c>
    </row>
    <row r="7735" spans="1:17" x14ac:dyDescent="0.2">
      <c r="A7735" t="s">
        <v>498</v>
      </c>
      <c r="B7735" t="s">
        <v>134</v>
      </c>
      <c r="C7735" t="s">
        <v>497</v>
      </c>
      <c r="D7735" t="s">
        <v>54</v>
      </c>
      <c r="E7735" t="s">
        <v>7422</v>
      </c>
      <c r="F7735">
        <v>1.7999999999999999E-2</v>
      </c>
      <c r="G7735">
        <v>1.7999999999999999E-2</v>
      </c>
      <c r="H7735">
        <v>1</v>
      </c>
      <c r="J7735" t="s">
        <v>498</v>
      </c>
      <c r="K7735" t="s">
        <v>356</v>
      </c>
      <c r="L7735" t="s">
        <v>480</v>
      </c>
      <c r="M7735" t="s">
        <v>7663</v>
      </c>
      <c r="N7735" t="s">
        <v>6646</v>
      </c>
      <c r="O7735">
        <v>0</v>
      </c>
      <c r="P7735">
        <v>0</v>
      </c>
      <c r="Q7735">
        <v>1</v>
      </c>
    </row>
    <row r="7736" spans="1:17" x14ac:dyDescent="0.2">
      <c r="A7736" t="s">
        <v>498</v>
      </c>
      <c r="B7736" t="s">
        <v>134</v>
      </c>
      <c r="C7736" t="s">
        <v>497</v>
      </c>
      <c r="D7736" t="s">
        <v>54</v>
      </c>
      <c r="E7736" t="s">
        <v>7423</v>
      </c>
      <c r="F7736">
        <v>1.7999999999999999E-2</v>
      </c>
      <c r="G7736">
        <v>1.7999999999999999E-2</v>
      </c>
      <c r="H7736">
        <v>1</v>
      </c>
      <c r="J7736" t="s">
        <v>498</v>
      </c>
      <c r="K7736" t="s">
        <v>356</v>
      </c>
      <c r="L7736" t="s">
        <v>480</v>
      </c>
      <c r="M7736" t="s">
        <v>7663</v>
      </c>
      <c r="N7736" t="s">
        <v>6647</v>
      </c>
      <c r="O7736">
        <v>0</v>
      </c>
      <c r="P7736">
        <v>0</v>
      </c>
      <c r="Q7736">
        <v>1</v>
      </c>
    </row>
    <row r="7737" spans="1:17" x14ac:dyDescent="0.2">
      <c r="A7737" t="s">
        <v>498</v>
      </c>
      <c r="B7737" t="s">
        <v>134</v>
      </c>
      <c r="C7737" t="s">
        <v>497</v>
      </c>
      <c r="D7737" t="s">
        <v>54</v>
      </c>
      <c r="E7737" t="s">
        <v>7424</v>
      </c>
      <c r="F7737">
        <v>1.7000000000000001E-2</v>
      </c>
      <c r="G7737">
        <v>1.7000000000000001E-2</v>
      </c>
      <c r="H7737">
        <v>1</v>
      </c>
      <c r="J7737" t="s">
        <v>498</v>
      </c>
      <c r="K7737" t="s">
        <v>356</v>
      </c>
      <c r="L7737" t="s">
        <v>480</v>
      </c>
      <c r="M7737" t="s">
        <v>7663</v>
      </c>
      <c r="N7737" t="s">
        <v>6648</v>
      </c>
      <c r="O7737">
        <v>0</v>
      </c>
      <c r="P7737">
        <v>0</v>
      </c>
      <c r="Q7737">
        <v>1</v>
      </c>
    </row>
    <row r="7738" spans="1:17" x14ac:dyDescent="0.2">
      <c r="A7738" t="s">
        <v>498</v>
      </c>
      <c r="B7738" t="s">
        <v>134</v>
      </c>
      <c r="C7738" t="s">
        <v>497</v>
      </c>
      <c r="D7738" t="s">
        <v>54</v>
      </c>
      <c r="E7738" t="s">
        <v>7425</v>
      </c>
      <c r="F7738">
        <v>1.7999999999999999E-2</v>
      </c>
      <c r="G7738">
        <v>1.7999999999999999E-2</v>
      </c>
      <c r="H7738">
        <v>1</v>
      </c>
      <c r="J7738" t="s">
        <v>498</v>
      </c>
      <c r="K7738" t="s">
        <v>356</v>
      </c>
      <c r="L7738" t="s">
        <v>480</v>
      </c>
      <c r="M7738" t="s">
        <v>7663</v>
      </c>
      <c r="N7738" t="s">
        <v>6649</v>
      </c>
      <c r="O7738">
        <v>0</v>
      </c>
      <c r="P7738">
        <v>1E-3</v>
      </c>
      <c r="Q7738">
        <v>1</v>
      </c>
    </row>
    <row r="7739" spans="1:17" x14ac:dyDescent="0.2">
      <c r="A7739" t="s">
        <v>498</v>
      </c>
      <c r="B7739" t="s">
        <v>134</v>
      </c>
      <c r="C7739" t="s">
        <v>497</v>
      </c>
      <c r="D7739" t="s">
        <v>54</v>
      </c>
      <c r="E7739" t="s">
        <v>7426</v>
      </c>
      <c r="F7739">
        <v>1.7999999999999999E-2</v>
      </c>
      <c r="G7739">
        <v>1.7999999999999999E-2</v>
      </c>
      <c r="H7739">
        <v>1</v>
      </c>
      <c r="J7739" t="s">
        <v>498</v>
      </c>
      <c r="K7739" t="s">
        <v>356</v>
      </c>
      <c r="L7739" t="s">
        <v>480</v>
      </c>
      <c r="M7739" t="s">
        <v>7663</v>
      </c>
      <c r="N7739" t="s">
        <v>6650</v>
      </c>
      <c r="O7739">
        <v>1E-3</v>
      </c>
      <c r="P7739">
        <v>1E-3</v>
      </c>
      <c r="Q7739">
        <v>1</v>
      </c>
    </row>
    <row r="7740" spans="1:17" x14ac:dyDescent="0.2">
      <c r="A7740" t="s">
        <v>498</v>
      </c>
      <c r="B7740" t="s">
        <v>134</v>
      </c>
      <c r="C7740" t="s">
        <v>497</v>
      </c>
      <c r="D7740" t="s">
        <v>54</v>
      </c>
      <c r="E7740" t="s">
        <v>7427</v>
      </c>
      <c r="F7740">
        <v>1.7999999999999999E-2</v>
      </c>
      <c r="G7740">
        <v>1.7999999999999999E-2</v>
      </c>
      <c r="H7740">
        <v>1</v>
      </c>
      <c r="J7740" t="s">
        <v>498</v>
      </c>
      <c r="K7740" t="s">
        <v>356</v>
      </c>
      <c r="L7740" t="s">
        <v>480</v>
      </c>
      <c r="M7740" t="s">
        <v>7663</v>
      </c>
      <c r="N7740" t="s">
        <v>6651</v>
      </c>
      <c r="O7740">
        <v>1E-3</v>
      </c>
      <c r="P7740">
        <v>1E-3</v>
      </c>
      <c r="Q7740">
        <v>1</v>
      </c>
    </row>
    <row r="7741" spans="1:17" x14ac:dyDescent="0.2">
      <c r="A7741" t="s">
        <v>498</v>
      </c>
      <c r="B7741" t="s">
        <v>134</v>
      </c>
      <c r="C7741" t="s">
        <v>497</v>
      </c>
      <c r="D7741" t="s">
        <v>54</v>
      </c>
      <c r="E7741" t="s">
        <v>7428</v>
      </c>
      <c r="F7741">
        <v>1.9E-2</v>
      </c>
      <c r="G7741">
        <v>1.9E-2</v>
      </c>
      <c r="H7741">
        <v>1</v>
      </c>
      <c r="J7741" t="s">
        <v>498</v>
      </c>
      <c r="K7741" t="s">
        <v>356</v>
      </c>
      <c r="L7741" t="s">
        <v>480</v>
      </c>
      <c r="M7741" t="s">
        <v>7663</v>
      </c>
      <c r="N7741" t="s">
        <v>6652</v>
      </c>
      <c r="O7741">
        <v>1E-3</v>
      </c>
      <c r="P7741">
        <v>1E-3</v>
      </c>
      <c r="Q7741">
        <v>1</v>
      </c>
    </row>
    <row r="7742" spans="1:17" x14ac:dyDescent="0.2">
      <c r="A7742" t="s">
        <v>498</v>
      </c>
      <c r="B7742" t="s">
        <v>134</v>
      </c>
      <c r="C7742" t="s">
        <v>497</v>
      </c>
      <c r="D7742" t="s">
        <v>54</v>
      </c>
      <c r="E7742" t="s">
        <v>7429</v>
      </c>
      <c r="F7742">
        <v>6.2E-2</v>
      </c>
      <c r="G7742">
        <v>6.2E-2</v>
      </c>
      <c r="H7742">
        <v>1</v>
      </c>
      <c r="J7742" t="s">
        <v>498</v>
      </c>
      <c r="K7742" t="s">
        <v>356</v>
      </c>
      <c r="L7742" t="s">
        <v>480</v>
      </c>
      <c r="M7742" t="s">
        <v>7663</v>
      </c>
      <c r="N7742" t="s">
        <v>6653</v>
      </c>
      <c r="O7742">
        <v>1E-3</v>
      </c>
      <c r="P7742">
        <v>1E-3</v>
      </c>
      <c r="Q7742">
        <v>1</v>
      </c>
    </row>
    <row r="7743" spans="1:17" x14ac:dyDescent="0.2">
      <c r="A7743" t="s">
        <v>498</v>
      </c>
      <c r="B7743" t="s">
        <v>134</v>
      </c>
      <c r="C7743" t="s">
        <v>497</v>
      </c>
      <c r="D7743" t="s">
        <v>54</v>
      </c>
      <c r="E7743" t="s">
        <v>7430</v>
      </c>
      <c r="F7743">
        <v>0.02</v>
      </c>
      <c r="G7743">
        <v>0.02</v>
      </c>
      <c r="H7743">
        <v>1</v>
      </c>
      <c r="J7743" t="s">
        <v>498</v>
      </c>
      <c r="K7743" t="s">
        <v>356</v>
      </c>
      <c r="L7743" t="s">
        <v>480</v>
      </c>
      <c r="M7743" t="s">
        <v>7663</v>
      </c>
      <c r="N7743" t="s">
        <v>6654</v>
      </c>
      <c r="O7743">
        <v>1E-3</v>
      </c>
      <c r="P7743">
        <v>1E-3</v>
      </c>
      <c r="Q7743">
        <v>1</v>
      </c>
    </row>
    <row r="7744" spans="1:17" x14ac:dyDescent="0.2">
      <c r="A7744" t="s">
        <v>498</v>
      </c>
      <c r="B7744" t="s">
        <v>134</v>
      </c>
      <c r="C7744" t="s">
        <v>497</v>
      </c>
      <c r="D7744" t="s">
        <v>54</v>
      </c>
      <c r="E7744" t="s">
        <v>7431</v>
      </c>
      <c r="F7744">
        <v>0.02</v>
      </c>
      <c r="G7744">
        <v>0.02</v>
      </c>
      <c r="H7744">
        <v>1</v>
      </c>
      <c r="J7744" t="s">
        <v>498</v>
      </c>
      <c r="K7744" t="s">
        <v>356</v>
      </c>
      <c r="L7744" t="s">
        <v>480</v>
      </c>
      <c r="M7744" t="s">
        <v>7663</v>
      </c>
      <c r="N7744" t="s">
        <v>6655</v>
      </c>
      <c r="O7744">
        <v>0</v>
      </c>
      <c r="P7744">
        <v>0</v>
      </c>
      <c r="Q7744">
        <v>1</v>
      </c>
    </row>
    <row r="7745" spans="1:17" x14ac:dyDescent="0.2">
      <c r="A7745" t="s">
        <v>498</v>
      </c>
      <c r="B7745" t="s">
        <v>134</v>
      </c>
      <c r="C7745" t="s">
        <v>497</v>
      </c>
      <c r="D7745" t="s">
        <v>54</v>
      </c>
      <c r="E7745" t="s">
        <v>7432</v>
      </c>
      <c r="F7745">
        <v>1.9E-2</v>
      </c>
      <c r="G7745">
        <v>1.9E-2</v>
      </c>
      <c r="H7745">
        <v>1</v>
      </c>
      <c r="J7745" t="s">
        <v>498</v>
      </c>
      <c r="K7745" t="s">
        <v>356</v>
      </c>
      <c r="L7745" t="s">
        <v>480</v>
      </c>
      <c r="M7745" t="s">
        <v>7663</v>
      </c>
      <c r="N7745" t="s">
        <v>6656</v>
      </c>
      <c r="O7745">
        <v>0</v>
      </c>
      <c r="P7745">
        <v>0</v>
      </c>
      <c r="Q7745">
        <v>1</v>
      </c>
    </row>
    <row r="7746" spans="1:17" x14ac:dyDescent="0.2">
      <c r="A7746" t="s">
        <v>498</v>
      </c>
      <c r="B7746" t="s">
        <v>134</v>
      </c>
      <c r="C7746" t="s">
        <v>497</v>
      </c>
      <c r="D7746" t="s">
        <v>54</v>
      </c>
      <c r="E7746" t="s">
        <v>7433</v>
      </c>
      <c r="F7746">
        <v>1.4999999999999999E-2</v>
      </c>
      <c r="G7746">
        <v>1.4999999999999999E-2</v>
      </c>
      <c r="H7746">
        <v>1</v>
      </c>
      <c r="J7746" t="s">
        <v>498</v>
      </c>
      <c r="K7746" t="s">
        <v>356</v>
      </c>
      <c r="L7746" t="s">
        <v>480</v>
      </c>
      <c r="M7746" t="s">
        <v>7663</v>
      </c>
      <c r="N7746" t="s">
        <v>6657</v>
      </c>
      <c r="O7746">
        <v>0</v>
      </c>
      <c r="P7746">
        <v>0</v>
      </c>
      <c r="Q7746">
        <v>1</v>
      </c>
    </row>
    <row r="7747" spans="1:17" x14ac:dyDescent="0.2">
      <c r="A7747" t="s">
        <v>498</v>
      </c>
      <c r="B7747" t="s">
        <v>134</v>
      </c>
      <c r="C7747" t="s">
        <v>497</v>
      </c>
      <c r="D7747" t="s">
        <v>54</v>
      </c>
      <c r="E7747" t="s">
        <v>7434</v>
      </c>
      <c r="F7747">
        <v>1.4999999999999999E-2</v>
      </c>
      <c r="G7747">
        <v>1.4999999999999999E-2</v>
      </c>
      <c r="H7747">
        <v>1</v>
      </c>
      <c r="J7747" t="s">
        <v>498</v>
      </c>
      <c r="K7747" t="s">
        <v>356</v>
      </c>
      <c r="L7747" t="s">
        <v>480</v>
      </c>
      <c r="M7747" t="s">
        <v>7663</v>
      </c>
      <c r="N7747" t="s">
        <v>6658</v>
      </c>
      <c r="O7747">
        <v>0</v>
      </c>
      <c r="P7747">
        <v>0</v>
      </c>
      <c r="Q7747">
        <v>1</v>
      </c>
    </row>
    <row r="7748" spans="1:17" x14ac:dyDescent="0.2">
      <c r="A7748" t="s">
        <v>498</v>
      </c>
      <c r="B7748" t="s">
        <v>134</v>
      </c>
      <c r="C7748" t="s">
        <v>497</v>
      </c>
      <c r="D7748" t="s">
        <v>54</v>
      </c>
      <c r="E7748" t="s">
        <v>7435</v>
      </c>
      <c r="F7748">
        <v>0.02</v>
      </c>
      <c r="G7748">
        <v>0.02</v>
      </c>
      <c r="H7748">
        <v>1</v>
      </c>
      <c r="J7748" t="s">
        <v>498</v>
      </c>
      <c r="K7748" t="s">
        <v>356</v>
      </c>
      <c r="L7748" t="s">
        <v>480</v>
      </c>
      <c r="M7748" t="s">
        <v>7663</v>
      </c>
      <c r="N7748" t="s">
        <v>6659</v>
      </c>
      <c r="O7748">
        <v>0</v>
      </c>
      <c r="P7748">
        <v>0</v>
      </c>
      <c r="Q7748">
        <v>1</v>
      </c>
    </row>
    <row r="7749" spans="1:17" x14ac:dyDescent="0.2">
      <c r="A7749" t="s">
        <v>498</v>
      </c>
      <c r="B7749" t="s">
        <v>134</v>
      </c>
      <c r="C7749" t="s">
        <v>497</v>
      </c>
      <c r="D7749" t="s">
        <v>54</v>
      </c>
      <c r="E7749" t="s">
        <v>7436</v>
      </c>
      <c r="F7749">
        <v>0.02</v>
      </c>
      <c r="G7749">
        <v>0.02</v>
      </c>
      <c r="H7749">
        <v>1</v>
      </c>
      <c r="J7749" t="s">
        <v>498</v>
      </c>
      <c r="K7749" t="s">
        <v>356</v>
      </c>
      <c r="L7749" t="s">
        <v>480</v>
      </c>
      <c r="M7749" t="s">
        <v>7663</v>
      </c>
      <c r="N7749" t="s">
        <v>6660</v>
      </c>
      <c r="O7749">
        <v>0</v>
      </c>
      <c r="P7749">
        <v>0</v>
      </c>
      <c r="Q7749">
        <v>1</v>
      </c>
    </row>
    <row r="7750" spans="1:17" x14ac:dyDescent="0.2">
      <c r="A7750" t="s">
        <v>498</v>
      </c>
      <c r="B7750" t="s">
        <v>134</v>
      </c>
      <c r="C7750" t="s">
        <v>497</v>
      </c>
      <c r="D7750" t="s">
        <v>54</v>
      </c>
      <c r="E7750" t="s">
        <v>7437</v>
      </c>
      <c r="F7750">
        <v>0.02</v>
      </c>
      <c r="G7750">
        <v>0.02</v>
      </c>
      <c r="H7750">
        <v>1</v>
      </c>
      <c r="J7750" t="s">
        <v>498</v>
      </c>
      <c r="K7750" t="s">
        <v>356</v>
      </c>
      <c r="L7750" t="s">
        <v>480</v>
      </c>
      <c r="M7750" t="s">
        <v>7663</v>
      </c>
      <c r="N7750" t="s">
        <v>6661</v>
      </c>
      <c r="O7750">
        <v>0</v>
      </c>
      <c r="P7750">
        <v>0</v>
      </c>
      <c r="Q7750">
        <v>1</v>
      </c>
    </row>
    <row r="7751" spans="1:17" x14ac:dyDescent="0.2">
      <c r="A7751" t="s">
        <v>498</v>
      </c>
      <c r="B7751" t="s">
        <v>134</v>
      </c>
      <c r="C7751" t="s">
        <v>497</v>
      </c>
      <c r="D7751" t="s">
        <v>54</v>
      </c>
      <c r="E7751" t="s">
        <v>7438</v>
      </c>
      <c r="F7751">
        <v>1.9E-2</v>
      </c>
      <c r="G7751">
        <v>1.9E-2</v>
      </c>
      <c r="H7751">
        <v>1</v>
      </c>
      <c r="J7751" t="s">
        <v>498</v>
      </c>
      <c r="K7751" t="s">
        <v>356</v>
      </c>
      <c r="L7751" t="s">
        <v>480</v>
      </c>
      <c r="M7751" t="s">
        <v>7663</v>
      </c>
      <c r="N7751" t="s">
        <v>6662</v>
      </c>
      <c r="O7751">
        <v>0</v>
      </c>
      <c r="P7751">
        <v>1E-3</v>
      </c>
      <c r="Q7751">
        <v>1</v>
      </c>
    </row>
    <row r="7752" spans="1:17" x14ac:dyDescent="0.2">
      <c r="A7752" t="s">
        <v>498</v>
      </c>
      <c r="B7752" t="s">
        <v>134</v>
      </c>
      <c r="C7752" t="s">
        <v>497</v>
      </c>
      <c r="D7752" t="s">
        <v>54</v>
      </c>
      <c r="E7752" t="s">
        <v>7439</v>
      </c>
      <c r="F7752">
        <v>0.02</v>
      </c>
      <c r="G7752">
        <v>0.02</v>
      </c>
      <c r="H7752">
        <v>1</v>
      </c>
      <c r="J7752" t="s">
        <v>498</v>
      </c>
      <c r="K7752" t="s">
        <v>356</v>
      </c>
      <c r="L7752" t="s">
        <v>480</v>
      </c>
      <c r="M7752" t="s">
        <v>7663</v>
      </c>
      <c r="N7752" t="s">
        <v>6663</v>
      </c>
      <c r="O7752">
        <v>1E-3</v>
      </c>
      <c r="P7752">
        <v>1E-3</v>
      </c>
      <c r="Q7752">
        <v>1</v>
      </c>
    </row>
    <row r="7753" spans="1:17" x14ac:dyDescent="0.2">
      <c r="A7753" t="s">
        <v>498</v>
      </c>
      <c r="B7753" t="s">
        <v>134</v>
      </c>
      <c r="C7753" t="s">
        <v>497</v>
      </c>
      <c r="D7753" t="s">
        <v>54</v>
      </c>
      <c r="E7753" t="s">
        <v>7440</v>
      </c>
      <c r="F7753">
        <v>0.13700000000000001</v>
      </c>
      <c r="G7753">
        <v>0.13700000000000001</v>
      </c>
      <c r="H7753">
        <v>1</v>
      </c>
      <c r="J7753" t="s">
        <v>498</v>
      </c>
      <c r="K7753" t="s">
        <v>356</v>
      </c>
      <c r="L7753" t="s">
        <v>480</v>
      </c>
      <c r="M7753" t="s">
        <v>7663</v>
      </c>
      <c r="N7753" t="s">
        <v>6664</v>
      </c>
      <c r="O7753">
        <v>1E-3</v>
      </c>
      <c r="P7753">
        <v>1E-3</v>
      </c>
      <c r="Q7753">
        <v>1</v>
      </c>
    </row>
    <row r="7754" spans="1:17" x14ac:dyDescent="0.2">
      <c r="A7754" t="s">
        <v>498</v>
      </c>
      <c r="B7754" t="s">
        <v>134</v>
      </c>
      <c r="C7754" t="s">
        <v>497</v>
      </c>
      <c r="D7754" t="s">
        <v>54</v>
      </c>
      <c r="E7754" t="s">
        <v>7441</v>
      </c>
      <c r="F7754">
        <v>1.9E-2</v>
      </c>
      <c r="G7754">
        <v>1.9E-2</v>
      </c>
      <c r="H7754">
        <v>1</v>
      </c>
      <c r="J7754" t="s">
        <v>498</v>
      </c>
      <c r="K7754" t="s">
        <v>356</v>
      </c>
      <c r="L7754" t="s">
        <v>480</v>
      </c>
      <c r="M7754" t="s">
        <v>7663</v>
      </c>
      <c r="N7754" t="s">
        <v>6665</v>
      </c>
      <c r="O7754">
        <v>1E-3</v>
      </c>
      <c r="P7754">
        <v>1E-3</v>
      </c>
      <c r="Q7754">
        <v>1</v>
      </c>
    </row>
    <row r="7755" spans="1:17" x14ac:dyDescent="0.2">
      <c r="A7755" t="s">
        <v>498</v>
      </c>
      <c r="B7755" t="s">
        <v>134</v>
      </c>
      <c r="C7755" t="s">
        <v>497</v>
      </c>
      <c r="D7755" t="s">
        <v>54</v>
      </c>
      <c r="E7755" t="s">
        <v>7442</v>
      </c>
      <c r="F7755">
        <v>1.9E-2</v>
      </c>
      <c r="G7755">
        <v>1.9E-2</v>
      </c>
      <c r="H7755">
        <v>1</v>
      </c>
      <c r="J7755" t="s">
        <v>498</v>
      </c>
      <c r="K7755" t="s">
        <v>356</v>
      </c>
      <c r="L7755" t="s">
        <v>480</v>
      </c>
      <c r="M7755" t="s">
        <v>7663</v>
      </c>
      <c r="N7755" t="s">
        <v>6666</v>
      </c>
      <c r="O7755">
        <v>1E-3</v>
      </c>
      <c r="P7755">
        <v>1E-3</v>
      </c>
      <c r="Q7755">
        <v>1</v>
      </c>
    </row>
    <row r="7756" spans="1:17" x14ac:dyDescent="0.2">
      <c r="A7756" t="s">
        <v>498</v>
      </c>
      <c r="B7756" t="s">
        <v>134</v>
      </c>
      <c r="C7756" t="s">
        <v>497</v>
      </c>
      <c r="D7756" t="s">
        <v>54</v>
      </c>
      <c r="E7756" t="s">
        <v>7443</v>
      </c>
      <c r="F7756">
        <v>1.7999999999999999E-2</v>
      </c>
      <c r="G7756">
        <v>1.7999999999999999E-2</v>
      </c>
      <c r="H7756">
        <v>1</v>
      </c>
      <c r="J7756" t="s">
        <v>498</v>
      </c>
      <c r="K7756" t="s">
        <v>356</v>
      </c>
      <c r="L7756" t="s">
        <v>480</v>
      </c>
      <c r="M7756" t="s">
        <v>7663</v>
      </c>
      <c r="N7756" t="s">
        <v>6667</v>
      </c>
      <c r="O7756">
        <v>0</v>
      </c>
      <c r="P7756">
        <v>1E-3</v>
      </c>
      <c r="Q7756">
        <v>1</v>
      </c>
    </row>
    <row r="7757" spans="1:17" x14ac:dyDescent="0.2">
      <c r="A7757" t="s">
        <v>498</v>
      </c>
      <c r="B7757" t="s">
        <v>134</v>
      </c>
      <c r="C7757" t="s">
        <v>497</v>
      </c>
      <c r="D7757" t="s">
        <v>54</v>
      </c>
      <c r="E7757" t="s">
        <v>7444</v>
      </c>
      <c r="F7757">
        <v>1.7999999999999999E-2</v>
      </c>
      <c r="G7757">
        <v>1.7999999999999999E-2</v>
      </c>
      <c r="H7757">
        <v>1</v>
      </c>
      <c r="J7757" t="s">
        <v>498</v>
      </c>
      <c r="K7757" t="s">
        <v>356</v>
      </c>
      <c r="L7757" t="s">
        <v>480</v>
      </c>
      <c r="M7757" t="s">
        <v>7663</v>
      </c>
      <c r="N7757" t="s">
        <v>6668</v>
      </c>
      <c r="O7757">
        <v>1E-3</v>
      </c>
      <c r="P7757">
        <v>1E-3</v>
      </c>
      <c r="Q7757">
        <v>1</v>
      </c>
    </row>
    <row r="7758" spans="1:17" x14ac:dyDescent="0.2">
      <c r="A7758" t="s">
        <v>498</v>
      </c>
      <c r="B7758" t="s">
        <v>134</v>
      </c>
      <c r="C7758" t="s">
        <v>497</v>
      </c>
      <c r="D7758" t="s">
        <v>54</v>
      </c>
      <c r="E7758" t="s">
        <v>7445</v>
      </c>
      <c r="F7758">
        <v>1.6E-2</v>
      </c>
      <c r="G7758">
        <v>1.6E-2</v>
      </c>
      <c r="H7758">
        <v>1</v>
      </c>
      <c r="J7758" t="s">
        <v>498</v>
      </c>
      <c r="K7758" t="s">
        <v>356</v>
      </c>
      <c r="L7758" t="s">
        <v>480</v>
      </c>
      <c r="M7758" t="s">
        <v>7663</v>
      </c>
      <c r="N7758" t="s">
        <v>6669</v>
      </c>
      <c r="O7758">
        <v>0</v>
      </c>
      <c r="P7758">
        <v>0</v>
      </c>
      <c r="Q7758">
        <v>1</v>
      </c>
    </row>
    <row r="7759" spans="1:17" x14ac:dyDescent="0.2">
      <c r="A7759" t="s">
        <v>498</v>
      </c>
      <c r="B7759" t="s">
        <v>134</v>
      </c>
      <c r="C7759" t="s">
        <v>497</v>
      </c>
      <c r="D7759" t="s">
        <v>54</v>
      </c>
      <c r="E7759" t="s">
        <v>7446</v>
      </c>
      <c r="F7759">
        <v>1.7999999999999999E-2</v>
      </c>
      <c r="G7759">
        <v>1.7999999999999999E-2</v>
      </c>
      <c r="H7759">
        <v>1</v>
      </c>
      <c r="J7759" t="s">
        <v>498</v>
      </c>
      <c r="K7759" t="s">
        <v>356</v>
      </c>
      <c r="L7759" t="s">
        <v>480</v>
      </c>
      <c r="M7759" t="s">
        <v>7663</v>
      </c>
      <c r="N7759" t="s">
        <v>6670</v>
      </c>
      <c r="O7759">
        <v>0</v>
      </c>
      <c r="P7759">
        <v>0</v>
      </c>
      <c r="Q7759">
        <v>1</v>
      </c>
    </row>
    <row r="7760" spans="1:17" x14ac:dyDescent="0.2">
      <c r="A7760" t="s">
        <v>498</v>
      </c>
      <c r="B7760" t="s">
        <v>134</v>
      </c>
      <c r="C7760" t="s">
        <v>497</v>
      </c>
      <c r="D7760" t="s">
        <v>54</v>
      </c>
      <c r="E7760" t="s">
        <v>7447</v>
      </c>
      <c r="F7760">
        <v>1.7000000000000001E-2</v>
      </c>
      <c r="G7760">
        <v>1.7000000000000001E-2</v>
      </c>
      <c r="H7760">
        <v>1</v>
      </c>
      <c r="J7760" t="s">
        <v>498</v>
      </c>
      <c r="K7760" t="s">
        <v>356</v>
      </c>
      <c r="L7760" t="s">
        <v>480</v>
      </c>
      <c r="M7760" t="s">
        <v>7663</v>
      </c>
      <c r="N7760" t="s">
        <v>6671</v>
      </c>
      <c r="O7760">
        <v>0</v>
      </c>
      <c r="P7760">
        <v>0</v>
      </c>
      <c r="Q7760">
        <v>1</v>
      </c>
    </row>
    <row r="7761" spans="1:17" x14ac:dyDescent="0.2">
      <c r="A7761" t="s">
        <v>498</v>
      </c>
      <c r="B7761" t="s">
        <v>134</v>
      </c>
      <c r="C7761" t="s">
        <v>497</v>
      </c>
      <c r="D7761" t="s">
        <v>54</v>
      </c>
      <c r="E7761" t="s">
        <v>7448</v>
      </c>
      <c r="F7761">
        <v>1.7000000000000001E-2</v>
      </c>
      <c r="G7761">
        <v>1.7000000000000001E-2</v>
      </c>
      <c r="H7761">
        <v>1</v>
      </c>
      <c r="J7761" t="s">
        <v>498</v>
      </c>
      <c r="K7761" t="s">
        <v>356</v>
      </c>
      <c r="L7761" t="s">
        <v>480</v>
      </c>
      <c r="M7761" t="s">
        <v>7663</v>
      </c>
      <c r="N7761" t="s">
        <v>6672</v>
      </c>
      <c r="O7761">
        <v>0</v>
      </c>
      <c r="P7761">
        <v>0</v>
      </c>
      <c r="Q7761">
        <v>1</v>
      </c>
    </row>
    <row r="7762" spans="1:17" x14ac:dyDescent="0.2">
      <c r="A7762" t="s">
        <v>498</v>
      </c>
      <c r="B7762" t="s">
        <v>134</v>
      </c>
      <c r="C7762" t="s">
        <v>497</v>
      </c>
      <c r="D7762" t="s">
        <v>54</v>
      </c>
      <c r="E7762" t="s">
        <v>7449</v>
      </c>
      <c r="F7762">
        <v>1.7000000000000001E-2</v>
      </c>
      <c r="G7762">
        <v>1.7000000000000001E-2</v>
      </c>
      <c r="H7762">
        <v>1</v>
      </c>
      <c r="J7762" t="s">
        <v>498</v>
      </c>
      <c r="K7762" t="s">
        <v>356</v>
      </c>
      <c r="L7762" t="s">
        <v>480</v>
      </c>
      <c r="M7762" t="s">
        <v>7663</v>
      </c>
      <c r="N7762" t="s">
        <v>6673</v>
      </c>
      <c r="O7762">
        <v>0</v>
      </c>
      <c r="P7762">
        <v>1E-3</v>
      </c>
      <c r="Q7762">
        <v>1</v>
      </c>
    </row>
    <row r="7763" spans="1:17" x14ac:dyDescent="0.2">
      <c r="A7763" t="s">
        <v>498</v>
      </c>
      <c r="B7763" t="s">
        <v>134</v>
      </c>
      <c r="C7763" t="s">
        <v>497</v>
      </c>
      <c r="D7763" t="s">
        <v>54</v>
      </c>
      <c r="E7763" t="s">
        <v>7450</v>
      </c>
      <c r="F7763">
        <v>1.7999999999999999E-2</v>
      </c>
      <c r="G7763">
        <v>1.7999999999999999E-2</v>
      </c>
      <c r="H7763">
        <v>1</v>
      </c>
      <c r="J7763" t="s">
        <v>498</v>
      </c>
      <c r="K7763" t="s">
        <v>356</v>
      </c>
      <c r="L7763" t="s">
        <v>480</v>
      </c>
      <c r="M7763" t="s">
        <v>7663</v>
      </c>
      <c r="N7763" t="s">
        <v>6674</v>
      </c>
      <c r="O7763">
        <v>1E-3</v>
      </c>
      <c r="P7763">
        <v>1E-3</v>
      </c>
      <c r="Q7763">
        <v>1</v>
      </c>
    </row>
    <row r="7764" spans="1:17" x14ac:dyDescent="0.2">
      <c r="A7764" t="s">
        <v>498</v>
      </c>
      <c r="B7764" t="s">
        <v>134</v>
      </c>
      <c r="C7764" t="s">
        <v>497</v>
      </c>
      <c r="D7764" t="s">
        <v>54</v>
      </c>
      <c r="E7764" t="s">
        <v>7451</v>
      </c>
      <c r="F7764">
        <v>1.7999999999999999E-2</v>
      </c>
      <c r="G7764">
        <v>1.7999999999999999E-2</v>
      </c>
      <c r="H7764">
        <v>1</v>
      </c>
      <c r="J7764" t="s">
        <v>498</v>
      </c>
      <c r="K7764" t="s">
        <v>356</v>
      </c>
      <c r="L7764" t="s">
        <v>480</v>
      </c>
      <c r="M7764" t="s">
        <v>7663</v>
      </c>
      <c r="N7764" t="s">
        <v>6675</v>
      </c>
      <c r="O7764">
        <v>1E-3</v>
      </c>
      <c r="P7764">
        <v>1E-3</v>
      </c>
      <c r="Q7764">
        <v>1</v>
      </c>
    </row>
    <row r="7765" spans="1:17" x14ac:dyDescent="0.2">
      <c r="A7765" t="s">
        <v>498</v>
      </c>
      <c r="B7765" t="s">
        <v>134</v>
      </c>
      <c r="C7765" t="s">
        <v>497</v>
      </c>
      <c r="D7765" t="s">
        <v>54</v>
      </c>
      <c r="E7765" t="s">
        <v>7452</v>
      </c>
      <c r="F7765">
        <v>1.7999999999999999E-2</v>
      </c>
      <c r="G7765">
        <v>1.7999999999999999E-2</v>
      </c>
      <c r="H7765">
        <v>1</v>
      </c>
      <c r="J7765" t="s">
        <v>498</v>
      </c>
      <c r="K7765" t="s">
        <v>356</v>
      </c>
      <c r="L7765" t="s">
        <v>480</v>
      </c>
      <c r="M7765" t="s">
        <v>7663</v>
      </c>
      <c r="N7765" t="s">
        <v>6676</v>
      </c>
      <c r="O7765">
        <v>1E-3</v>
      </c>
      <c r="P7765">
        <v>1E-3</v>
      </c>
      <c r="Q7765">
        <v>1</v>
      </c>
    </row>
    <row r="7766" spans="1:17" x14ac:dyDescent="0.2">
      <c r="A7766" t="s">
        <v>498</v>
      </c>
      <c r="B7766" t="s">
        <v>134</v>
      </c>
      <c r="C7766" t="s">
        <v>497</v>
      </c>
      <c r="D7766" t="s">
        <v>54</v>
      </c>
      <c r="E7766" t="s">
        <v>7453</v>
      </c>
      <c r="F7766">
        <v>1.9E-2</v>
      </c>
      <c r="G7766">
        <v>1.9E-2</v>
      </c>
      <c r="H7766">
        <v>1</v>
      </c>
      <c r="J7766" t="s">
        <v>498</v>
      </c>
      <c r="K7766" t="s">
        <v>356</v>
      </c>
      <c r="L7766" t="s">
        <v>480</v>
      </c>
      <c r="M7766" t="s">
        <v>7663</v>
      </c>
      <c r="N7766" t="s">
        <v>6677</v>
      </c>
      <c r="O7766">
        <v>1E-3</v>
      </c>
      <c r="P7766">
        <v>1E-3</v>
      </c>
      <c r="Q7766">
        <v>1</v>
      </c>
    </row>
    <row r="7767" spans="1:17" x14ac:dyDescent="0.2">
      <c r="A7767" t="s">
        <v>498</v>
      </c>
      <c r="B7767" t="s">
        <v>134</v>
      </c>
      <c r="C7767" t="s">
        <v>497</v>
      </c>
      <c r="D7767" t="s">
        <v>54</v>
      </c>
      <c r="E7767" t="s">
        <v>7454</v>
      </c>
      <c r="F7767">
        <v>0.02</v>
      </c>
      <c r="G7767">
        <v>0.02</v>
      </c>
      <c r="H7767">
        <v>1</v>
      </c>
      <c r="J7767" t="s">
        <v>498</v>
      </c>
      <c r="K7767" t="s">
        <v>356</v>
      </c>
      <c r="L7767" t="s">
        <v>480</v>
      </c>
      <c r="M7767" t="s">
        <v>7663</v>
      </c>
      <c r="N7767" t="s">
        <v>6678</v>
      </c>
      <c r="O7767">
        <v>1E-3</v>
      </c>
      <c r="P7767">
        <v>1E-3</v>
      </c>
      <c r="Q7767">
        <v>1</v>
      </c>
    </row>
    <row r="7768" spans="1:17" x14ac:dyDescent="0.2">
      <c r="A7768" t="s">
        <v>498</v>
      </c>
      <c r="B7768" t="s">
        <v>134</v>
      </c>
      <c r="C7768" t="s">
        <v>497</v>
      </c>
      <c r="D7768" t="s">
        <v>54</v>
      </c>
      <c r="E7768" t="s">
        <v>7455</v>
      </c>
      <c r="F7768">
        <v>1.9E-2</v>
      </c>
      <c r="G7768">
        <v>1.9E-2</v>
      </c>
      <c r="H7768">
        <v>1</v>
      </c>
      <c r="J7768" t="s">
        <v>498</v>
      </c>
      <c r="K7768" t="s">
        <v>356</v>
      </c>
      <c r="L7768" t="s">
        <v>480</v>
      </c>
      <c r="M7768" t="s">
        <v>7663</v>
      </c>
      <c r="N7768" t="s">
        <v>6679</v>
      </c>
      <c r="O7768">
        <v>0</v>
      </c>
      <c r="P7768">
        <v>0</v>
      </c>
      <c r="Q7768">
        <v>1</v>
      </c>
    </row>
    <row r="7769" spans="1:17" x14ac:dyDescent="0.2">
      <c r="A7769" t="s">
        <v>498</v>
      </c>
      <c r="B7769" t="s">
        <v>134</v>
      </c>
      <c r="C7769" t="s">
        <v>497</v>
      </c>
      <c r="D7769" t="s">
        <v>54</v>
      </c>
      <c r="E7769" t="s">
        <v>7456</v>
      </c>
      <c r="F7769">
        <v>1.9E-2</v>
      </c>
      <c r="G7769">
        <v>1.9E-2</v>
      </c>
      <c r="H7769">
        <v>1</v>
      </c>
      <c r="J7769" t="s">
        <v>498</v>
      </c>
      <c r="K7769" t="s">
        <v>356</v>
      </c>
      <c r="L7769" t="s">
        <v>480</v>
      </c>
      <c r="M7769" t="s">
        <v>7663</v>
      </c>
      <c r="N7769" t="s">
        <v>6680</v>
      </c>
      <c r="O7769">
        <v>0</v>
      </c>
      <c r="P7769">
        <v>0</v>
      </c>
      <c r="Q7769">
        <v>1</v>
      </c>
    </row>
    <row r="7770" spans="1:17" x14ac:dyDescent="0.2">
      <c r="A7770" t="s">
        <v>498</v>
      </c>
      <c r="B7770" t="s">
        <v>134</v>
      </c>
      <c r="C7770" t="s">
        <v>497</v>
      </c>
      <c r="D7770" t="s">
        <v>54</v>
      </c>
      <c r="E7770" t="s">
        <v>7457</v>
      </c>
      <c r="F7770">
        <v>0.02</v>
      </c>
      <c r="G7770">
        <v>0.02</v>
      </c>
      <c r="H7770">
        <v>1</v>
      </c>
      <c r="J7770" t="s">
        <v>498</v>
      </c>
      <c r="K7770" t="s">
        <v>356</v>
      </c>
      <c r="L7770" t="s">
        <v>480</v>
      </c>
      <c r="M7770" t="s">
        <v>7663</v>
      </c>
      <c r="N7770" t="s">
        <v>6681</v>
      </c>
      <c r="O7770">
        <v>0</v>
      </c>
      <c r="P7770">
        <v>0</v>
      </c>
      <c r="Q7770">
        <v>1</v>
      </c>
    </row>
    <row r="7771" spans="1:17" x14ac:dyDescent="0.2">
      <c r="A7771" t="s">
        <v>498</v>
      </c>
      <c r="B7771" t="s">
        <v>134</v>
      </c>
      <c r="C7771" t="s">
        <v>497</v>
      </c>
      <c r="D7771" t="s">
        <v>54</v>
      </c>
      <c r="E7771" t="s">
        <v>7458</v>
      </c>
      <c r="F7771">
        <v>0.02</v>
      </c>
      <c r="G7771">
        <v>0.02</v>
      </c>
      <c r="H7771">
        <v>1</v>
      </c>
      <c r="J7771" t="s">
        <v>498</v>
      </c>
      <c r="K7771" t="s">
        <v>356</v>
      </c>
      <c r="L7771" t="s">
        <v>480</v>
      </c>
      <c r="M7771" t="s">
        <v>7663</v>
      </c>
      <c r="N7771" t="s">
        <v>6682</v>
      </c>
      <c r="O7771">
        <v>0</v>
      </c>
      <c r="P7771">
        <v>0</v>
      </c>
      <c r="Q7771">
        <v>1</v>
      </c>
    </row>
    <row r="7772" spans="1:17" x14ac:dyDescent="0.2">
      <c r="A7772" t="s">
        <v>498</v>
      </c>
      <c r="B7772" t="s">
        <v>134</v>
      </c>
      <c r="C7772" t="s">
        <v>497</v>
      </c>
      <c r="D7772" t="s">
        <v>54</v>
      </c>
      <c r="E7772" t="s">
        <v>7459</v>
      </c>
      <c r="F7772">
        <v>0.02</v>
      </c>
      <c r="G7772">
        <v>0.02</v>
      </c>
      <c r="H7772">
        <v>1</v>
      </c>
      <c r="J7772" t="s">
        <v>498</v>
      </c>
      <c r="K7772" t="s">
        <v>356</v>
      </c>
      <c r="L7772" t="s">
        <v>480</v>
      </c>
      <c r="M7772" t="s">
        <v>7663</v>
      </c>
      <c r="N7772" t="s">
        <v>6683</v>
      </c>
      <c r="O7772">
        <v>0</v>
      </c>
      <c r="P7772">
        <v>0</v>
      </c>
      <c r="Q7772">
        <v>1</v>
      </c>
    </row>
    <row r="7773" spans="1:17" x14ac:dyDescent="0.2">
      <c r="A7773" t="s">
        <v>498</v>
      </c>
      <c r="B7773" t="s">
        <v>134</v>
      </c>
      <c r="C7773" t="s">
        <v>497</v>
      </c>
      <c r="D7773" t="s">
        <v>54</v>
      </c>
      <c r="E7773" t="s">
        <v>7460</v>
      </c>
      <c r="F7773">
        <v>0.02</v>
      </c>
      <c r="G7773">
        <v>0.02</v>
      </c>
      <c r="H7773">
        <v>1</v>
      </c>
      <c r="J7773" t="s">
        <v>498</v>
      </c>
      <c r="K7773" t="s">
        <v>356</v>
      </c>
      <c r="L7773" t="s">
        <v>480</v>
      </c>
      <c r="M7773" t="s">
        <v>7663</v>
      </c>
      <c r="N7773" t="s">
        <v>6684</v>
      </c>
      <c r="O7773">
        <v>0</v>
      </c>
      <c r="P7773">
        <v>0</v>
      </c>
      <c r="Q7773">
        <v>1</v>
      </c>
    </row>
    <row r="7774" spans="1:17" x14ac:dyDescent="0.2">
      <c r="A7774" t="s">
        <v>498</v>
      </c>
      <c r="B7774" t="s">
        <v>134</v>
      </c>
      <c r="C7774" t="s">
        <v>497</v>
      </c>
      <c r="D7774" t="s">
        <v>54</v>
      </c>
      <c r="E7774" t="s">
        <v>7461</v>
      </c>
      <c r="F7774">
        <v>0.02</v>
      </c>
      <c r="G7774">
        <v>0.02</v>
      </c>
      <c r="H7774">
        <v>1</v>
      </c>
      <c r="J7774" t="s">
        <v>498</v>
      </c>
      <c r="K7774" t="s">
        <v>356</v>
      </c>
      <c r="L7774" t="s">
        <v>480</v>
      </c>
      <c r="M7774" t="s">
        <v>7663</v>
      </c>
      <c r="N7774" t="s">
        <v>6685</v>
      </c>
      <c r="O7774">
        <v>0</v>
      </c>
      <c r="P7774">
        <v>0</v>
      </c>
      <c r="Q7774">
        <v>1</v>
      </c>
    </row>
    <row r="7775" spans="1:17" x14ac:dyDescent="0.2">
      <c r="A7775" t="s">
        <v>498</v>
      </c>
      <c r="B7775" t="s">
        <v>134</v>
      </c>
      <c r="C7775" t="s">
        <v>497</v>
      </c>
      <c r="D7775" t="s">
        <v>54</v>
      </c>
      <c r="E7775" t="s">
        <v>7462</v>
      </c>
      <c r="F7775">
        <v>0.02</v>
      </c>
      <c r="G7775">
        <v>0.02</v>
      </c>
      <c r="H7775">
        <v>1</v>
      </c>
      <c r="J7775" t="s">
        <v>498</v>
      </c>
      <c r="K7775" t="s">
        <v>356</v>
      </c>
      <c r="L7775" t="s">
        <v>480</v>
      </c>
      <c r="M7775" t="s">
        <v>7663</v>
      </c>
      <c r="N7775" t="s">
        <v>6686</v>
      </c>
      <c r="O7775">
        <v>1E-3</v>
      </c>
      <c r="P7775">
        <v>1E-3</v>
      </c>
      <c r="Q7775">
        <v>1</v>
      </c>
    </row>
    <row r="7776" spans="1:17" x14ac:dyDescent="0.2">
      <c r="A7776" t="s">
        <v>498</v>
      </c>
      <c r="B7776" t="s">
        <v>134</v>
      </c>
      <c r="C7776" t="s">
        <v>497</v>
      </c>
      <c r="D7776" t="s">
        <v>54</v>
      </c>
      <c r="E7776" t="s">
        <v>7463</v>
      </c>
      <c r="F7776">
        <v>1.9E-2</v>
      </c>
      <c r="G7776">
        <v>1.9E-2</v>
      </c>
      <c r="H7776">
        <v>1</v>
      </c>
      <c r="J7776" t="s">
        <v>498</v>
      </c>
      <c r="K7776" t="s">
        <v>356</v>
      </c>
      <c r="L7776" t="s">
        <v>480</v>
      </c>
      <c r="M7776" t="s">
        <v>7663</v>
      </c>
      <c r="N7776" t="s">
        <v>6687</v>
      </c>
      <c r="O7776">
        <v>1E-3</v>
      </c>
      <c r="P7776">
        <v>1E-3</v>
      </c>
      <c r="Q7776">
        <v>1</v>
      </c>
    </row>
    <row r="7777" spans="1:17" x14ac:dyDescent="0.2">
      <c r="A7777" t="s">
        <v>498</v>
      </c>
      <c r="B7777" t="s">
        <v>134</v>
      </c>
      <c r="C7777" t="s">
        <v>497</v>
      </c>
      <c r="D7777" t="s">
        <v>54</v>
      </c>
      <c r="E7777" t="s">
        <v>7464</v>
      </c>
      <c r="F7777">
        <v>0.115</v>
      </c>
      <c r="G7777">
        <v>0.115</v>
      </c>
      <c r="H7777">
        <v>1</v>
      </c>
      <c r="J7777" t="s">
        <v>498</v>
      </c>
      <c r="K7777" t="s">
        <v>356</v>
      </c>
      <c r="L7777" t="s">
        <v>480</v>
      </c>
      <c r="M7777" t="s">
        <v>7663</v>
      </c>
      <c r="N7777" t="s">
        <v>6688</v>
      </c>
      <c r="O7777">
        <v>1E-3</v>
      </c>
      <c r="P7777">
        <v>1E-3</v>
      </c>
      <c r="Q7777">
        <v>1</v>
      </c>
    </row>
    <row r="7778" spans="1:17" x14ac:dyDescent="0.2">
      <c r="A7778" t="s">
        <v>498</v>
      </c>
      <c r="B7778" t="s">
        <v>134</v>
      </c>
      <c r="C7778" t="s">
        <v>497</v>
      </c>
      <c r="D7778" t="s">
        <v>54</v>
      </c>
      <c r="E7778" t="s">
        <v>7465</v>
      </c>
      <c r="F7778">
        <v>1.9E-2</v>
      </c>
      <c r="G7778">
        <v>1.9E-2</v>
      </c>
      <c r="H7778">
        <v>1</v>
      </c>
      <c r="J7778" t="s">
        <v>498</v>
      </c>
      <c r="K7778" t="s">
        <v>356</v>
      </c>
      <c r="L7778" t="s">
        <v>480</v>
      </c>
      <c r="M7778" t="s">
        <v>7663</v>
      </c>
      <c r="N7778" t="s">
        <v>6689</v>
      </c>
      <c r="O7778">
        <v>1E-3</v>
      </c>
      <c r="P7778">
        <v>1E-3</v>
      </c>
      <c r="Q7778">
        <v>1</v>
      </c>
    </row>
    <row r="7779" spans="1:17" x14ac:dyDescent="0.2">
      <c r="A7779" t="s">
        <v>498</v>
      </c>
      <c r="B7779" t="s">
        <v>134</v>
      </c>
      <c r="C7779" t="s">
        <v>497</v>
      </c>
      <c r="D7779" t="s">
        <v>54</v>
      </c>
      <c r="E7779" t="s">
        <v>7466</v>
      </c>
      <c r="F7779">
        <v>1.7999999999999999E-2</v>
      </c>
      <c r="G7779">
        <v>1.7999999999999999E-2</v>
      </c>
      <c r="H7779">
        <v>1</v>
      </c>
      <c r="J7779" t="s">
        <v>498</v>
      </c>
      <c r="K7779" t="s">
        <v>356</v>
      </c>
      <c r="L7779" t="s">
        <v>480</v>
      </c>
      <c r="M7779" t="s">
        <v>7663</v>
      </c>
      <c r="N7779" t="s">
        <v>6690</v>
      </c>
      <c r="O7779">
        <v>1E-3</v>
      </c>
      <c r="P7779">
        <v>1E-3</v>
      </c>
      <c r="Q7779">
        <v>1</v>
      </c>
    </row>
    <row r="7780" spans="1:17" x14ac:dyDescent="0.2">
      <c r="A7780" t="s">
        <v>498</v>
      </c>
      <c r="B7780" t="s">
        <v>134</v>
      </c>
      <c r="C7780" t="s">
        <v>497</v>
      </c>
      <c r="D7780" t="s">
        <v>54</v>
      </c>
      <c r="E7780" t="s">
        <v>7467</v>
      </c>
      <c r="F7780">
        <v>1.7999999999999999E-2</v>
      </c>
      <c r="G7780">
        <v>1.7999999999999999E-2</v>
      </c>
      <c r="H7780">
        <v>1</v>
      </c>
      <c r="J7780" t="s">
        <v>498</v>
      </c>
      <c r="K7780" t="s">
        <v>356</v>
      </c>
      <c r="L7780" t="s">
        <v>480</v>
      </c>
      <c r="M7780" t="s">
        <v>7663</v>
      </c>
      <c r="N7780" t="s">
        <v>6691</v>
      </c>
      <c r="O7780">
        <v>0</v>
      </c>
      <c r="P7780">
        <v>1E-3</v>
      </c>
      <c r="Q7780">
        <v>1</v>
      </c>
    </row>
    <row r="7781" spans="1:17" x14ac:dyDescent="0.2">
      <c r="A7781" t="s">
        <v>498</v>
      </c>
      <c r="B7781" t="s">
        <v>134</v>
      </c>
      <c r="C7781" t="s">
        <v>497</v>
      </c>
      <c r="D7781" t="s">
        <v>54</v>
      </c>
      <c r="E7781" t="s">
        <v>7468</v>
      </c>
      <c r="F7781">
        <v>1.7999999999999999E-2</v>
      </c>
      <c r="G7781">
        <v>1.7999999999999999E-2</v>
      </c>
      <c r="H7781">
        <v>1</v>
      </c>
      <c r="J7781" t="s">
        <v>498</v>
      </c>
      <c r="K7781" t="s">
        <v>356</v>
      </c>
      <c r="L7781" t="s">
        <v>480</v>
      </c>
      <c r="M7781" t="s">
        <v>7663</v>
      </c>
      <c r="N7781" t="s">
        <v>6692</v>
      </c>
      <c r="O7781">
        <v>1E-3</v>
      </c>
      <c r="P7781">
        <v>1E-3</v>
      </c>
      <c r="Q7781">
        <v>1</v>
      </c>
    </row>
    <row r="7782" spans="1:17" x14ac:dyDescent="0.2">
      <c r="A7782" t="s">
        <v>498</v>
      </c>
      <c r="B7782" t="s">
        <v>134</v>
      </c>
      <c r="C7782" t="s">
        <v>497</v>
      </c>
      <c r="D7782" t="s">
        <v>54</v>
      </c>
      <c r="E7782" t="s">
        <v>7469</v>
      </c>
      <c r="F7782">
        <v>1.7999999999999999E-2</v>
      </c>
      <c r="G7782">
        <v>1.7999999999999999E-2</v>
      </c>
      <c r="H7782">
        <v>1</v>
      </c>
      <c r="J7782" t="s">
        <v>498</v>
      </c>
      <c r="K7782" t="s">
        <v>356</v>
      </c>
      <c r="L7782" t="s">
        <v>480</v>
      </c>
      <c r="M7782" t="s">
        <v>7663</v>
      </c>
      <c r="N7782" t="s">
        <v>6693</v>
      </c>
      <c r="O7782">
        <v>0</v>
      </c>
      <c r="P7782">
        <v>0</v>
      </c>
      <c r="Q7782">
        <v>1</v>
      </c>
    </row>
    <row r="7783" spans="1:17" x14ac:dyDescent="0.2">
      <c r="A7783" t="s">
        <v>498</v>
      </c>
      <c r="B7783" t="s">
        <v>134</v>
      </c>
      <c r="C7783" t="s">
        <v>497</v>
      </c>
      <c r="D7783" t="s">
        <v>54</v>
      </c>
      <c r="E7783" t="s">
        <v>7470</v>
      </c>
      <c r="F7783">
        <v>1.7999999999999999E-2</v>
      </c>
      <c r="G7783">
        <v>1.7999999999999999E-2</v>
      </c>
      <c r="H7783">
        <v>1</v>
      </c>
      <c r="J7783" t="s">
        <v>498</v>
      </c>
      <c r="K7783" t="s">
        <v>356</v>
      </c>
      <c r="L7783" t="s">
        <v>480</v>
      </c>
      <c r="M7783" t="s">
        <v>7663</v>
      </c>
      <c r="N7783" t="s">
        <v>6694</v>
      </c>
      <c r="O7783">
        <v>0</v>
      </c>
      <c r="P7783">
        <v>0</v>
      </c>
      <c r="Q7783">
        <v>1</v>
      </c>
    </row>
    <row r="7784" spans="1:17" x14ac:dyDescent="0.2">
      <c r="A7784" t="s">
        <v>498</v>
      </c>
      <c r="B7784" t="s">
        <v>134</v>
      </c>
      <c r="C7784" t="s">
        <v>497</v>
      </c>
      <c r="D7784" t="s">
        <v>54</v>
      </c>
      <c r="E7784" t="s">
        <v>7471</v>
      </c>
      <c r="F7784">
        <v>1.7000000000000001E-2</v>
      </c>
      <c r="G7784">
        <v>1.7000000000000001E-2</v>
      </c>
      <c r="H7784">
        <v>1</v>
      </c>
      <c r="J7784" t="s">
        <v>498</v>
      </c>
      <c r="K7784" t="s">
        <v>356</v>
      </c>
      <c r="L7784" t="s">
        <v>480</v>
      </c>
      <c r="M7784" t="s">
        <v>7663</v>
      </c>
      <c r="N7784" t="s">
        <v>6695</v>
      </c>
      <c r="O7784">
        <v>0</v>
      </c>
      <c r="P7784">
        <v>0</v>
      </c>
      <c r="Q7784">
        <v>1</v>
      </c>
    </row>
    <row r="7785" spans="1:17" x14ac:dyDescent="0.2">
      <c r="A7785" t="s">
        <v>498</v>
      </c>
      <c r="B7785" t="s">
        <v>134</v>
      </c>
      <c r="C7785" t="s">
        <v>497</v>
      </c>
      <c r="D7785" t="s">
        <v>54</v>
      </c>
      <c r="E7785" t="s">
        <v>7472</v>
      </c>
      <c r="F7785">
        <v>1.7000000000000001E-2</v>
      </c>
      <c r="G7785">
        <v>1.7000000000000001E-2</v>
      </c>
      <c r="H7785">
        <v>1</v>
      </c>
      <c r="J7785" t="s">
        <v>498</v>
      </c>
      <c r="K7785" t="s">
        <v>356</v>
      </c>
      <c r="L7785" t="s">
        <v>480</v>
      </c>
      <c r="M7785" t="s">
        <v>7663</v>
      </c>
      <c r="N7785" t="s">
        <v>6696</v>
      </c>
      <c r="O7785">
        <v>0</v>
      </c>
      <c r="P7785">
        <v>0</v>
      </c>
      <c r="Q7785">
        <v>1</v>
      </c>
    </row>
    <row r="7786" spans="1:17" x14ac:dyDescent="0.2">
      <c r="A7786" t="s">
        <v>498</v>
      </c>
      <c r="B7786" t="s">
        <v>134</v>
      </c>
      <c r="C7786" t="s">
        <v>497</v>
      </c>
      <c r="D7786" t="s">
        <v>54</v>
      </c>
      <c r="E7786" t="s">
        <v>7473</v>
      </c>
      <c r="F7786">
        <v>1.7000000000000001E-2</v>
      </c>
      <c r="G7786">
        <v>1.7000000000000001E-2</v>
      </c>
      <c r="H7786">
        <v>1</v>
      </c>
      <c r="J7786" t="s">
        <v>498</v>
      </c>
      <c r="K7786" t="s">
        <v>356</v>
      </c>
      <c r="L7786" t="s">
        <v>480</v>
      </c>
      <c r="M7786" t="s">
        <v>7663</v>
      </c>
      <c r="N7786" t="s">
        <v>6697</v>
      </c>
      <c r="O7786">
        <v>0</v>
      </c>
      <c r="P7786">
        <v>0</v>
      </c>
      <c r="Q7786">
        <v>1</v>
      </c>
    </row>
    <row r="7787" spans="1:17" x14ac:dyDescent="0.2">
      <c r="A7787" t="s">
        <v>498</v>
      </c>
      <c r="B7787" t="s">
        <v>134</v>
      </c>
      <c r="C7787" t="s">
        <v>497</v>
      </c>
      <c r="D7787" t="s">
        <v>54</v>
      </c>
      <c r="E7787" t="s">
        <v>7474</v>
      </c>
      <c r="F7787">
        <v>1.7000000000000001E-2</v>
      </c>
      <c r="G7787">
        <v>1.7000000000000001E-2</v>
      </c>
      <c r="H7787">
        <v>1</v>
      </c>
      <c r="J7787" t="s">
        <v>498</v>
      </c>
      <c r="K7787" t="s">
        <v>356</v>
      </c>
      <c r="L7787" t="s">
        <v>480</v>
      </c>
      <c r="M7787" t="s">
        <v>7663</v>
      </c>
      <c r="N7787" t="s">
        <v>6698</v>
      </c>
      <c r="O7787">
        <v>1E-3</v>
      </c>
      <c r="P7787">
        <v>1E-3</v>
      </c>
      <c r="Q7787">
        <v>1</v>
      </c>
    </row>
    <row r="7788" spans="1:17" x14ac:dyDescent="0.2">
      <c r="A7788" t="s">
        <v>498</v>
      </c>
      <c r="B7788" t="s">
        <v>134</v>
      </c>
      <c r="C7788" t="s">
        <v>497</v>
      </c>
      <c r="D7788" t="s">
        <v>54</v>
      </c>
      <c r="E7788" t="s">
        <v>7475</v>
      </c>
      <c r="F7788">
        <v>1.7000000000000001E-2</v>
      </c>
      <c r="G7788">
        <v>1.7000000000000001E-2</v>
      </c>
      <c r="H7788">
        <v>1</v>
      </c>
      <c r="J7788" t="s">
        <v>498</v>
      </c>
      <c r="K7788" t="s">
        <v>356</v>
      </c>
      <c r="L7788" t="s">
        <v>480</v>
      </c>
      <c r="M7788" t="s">
        <v>7663</v>
      </c>
      <c r="N7788" t="s">
        <v>6699</v>
      </c>
      <c r="O7788">
        <v>1E-3</v>
      </c>
      <c r="P7788">
        <v>1E-3</v>
      </c>
      <c r="Q7788">
        <v>1</v>
      </c>
    </row>
    <row r="7789" spans="1:17" x14ac:dyDescent="0.2">
      <c r="A7789" t="s">
        <v>498</v>
      </c>
      <c r="B7789" t="s">
        <v>134</v>
      </c>
      <c r="C7789" t="s">
        <v>497</v>
      </c>
      <c r="D7789" t="s">
        <v>54</v>
      </c>
      <c r="E7789" t="s">
        <v>7476</v>
      </c>
      <c r="F7789">
        <v>1.7000000000000001E-2</v>
      </c>
      <c r="G7789">
        <v>1.7000000000000001E-2</v>
      </c>
      <c r="H7789">
        <v>1</v>
      </c>
      <c r="J7789" t="s">
        <v>498</v>
      </c>
      <c r="K7789" t="s">
        <v>356</v>
      </c>
      <c r="L7789" t="s">
        <v>480</v>
      </c>
      <c r="M7789" t="s">
        <v>7663</v>
      </c>
      <c r="N7789" t="s">
        <v>6700</v>
      </c>
      <c r="O7789">
        <v>1E-3</v>
      </c>
      <c r="P7789">
        <v>1E-3</v>
      </c>
      <c r="Q7789">
        <v>1</v>
      </c>
    </row>
    <row r="7790" spans="1:17" x14ac:dyDescent="0.2">
      <c r="A7790" t="s">
        <v>498</v>
      </c>
      <c r="B7790" t="s">
        <v>134</v>
      </c>
      <c r="C7790" t="s">
        <v>497</v>
      </c>
      <c r="D7790" t="s">
        <v>54</v>
      </c>
      <c r="E7790" t="s">
        <v>7477</v>
      </c>
      <c r="F7790">
        <v>3.7999999999999999E-2</v>
      </c>
      <c r="G7790">
        <v>3.7999999999999999E-2</v>
      </c>
      <c r="H7790">
        <v>1</v>
      </c>
      <c r="J7790" t="s">
        <v>498</v>
      </c>
      <c r="K7790" t="s">
        <v>356</v>
      </c>
      <c r="L7790" t="s">
        <v>480</v>
      </c>
      <c r="M7790" t="s">
        <v>7663</v>
      </c>
      <c r="N7790" t="s">
        <v>6701</v>
      </c>
      <c r="O7790">
        <v>1E-3</v>
      </c>
      <c r="P7790">
        <v>1E-3</v>
      </c>
      <c r="Q7790">
        <v>1</v>
      </c>
    </row>
    <row r="7791" spans="1:17" x14ac:dyDescent="0.2">
      <c r="A7791" t="s">
        <v>498</v>
      </c>
      <c r="B7791" t="s">
        <v>134</v>
      </c>
      <c r="C7791" t="s">
        <v>497</v>
      </c>
      <c r="D7791" t="s">
        <v>54</v>
      </c>
      <c r="E7791" t="s">
        <v>7478</v>
      </c>
      <c r="F7791">
        <v>1.9E-2</v>
      </c>
      <c r="G7791">
        <v>1.9E-2</v>
      </c>
      <c r="H7791">
        <v>1</v>
      </c>
      <c r="J7791" t="s">
        <v>498</v>
      </c>
      <c r="K7791" t="s">
        <v>356</v>
      </c>
      <c r="L7791" t="s">
        <v>480</v>
      </c>
      <c r="M7791" t="s">
        <v>7663</v>
      </c>
      <c r="N7791" t="s">
        <v>6702</v>
      </c>
      <c r="O7791">
        <v>1E-3</v>
      </c>
      <c r="P7791">
        <v>1E-3</v>
      </c>
      <c r="Q7791">
        <v>1</v>
      </c>
    </row>
    <row r="7792" spans="1:17" x14ac:dyDescent="0.2">
      <c r="A7792" t="s">
        <v>498</v>
      </c>
      <c r="B7792" t="s">
        <v>134</v>
      </c>
      <c r="C7792" t="s">
        <v>497</v>
      </c>
      <c r="D7792" t="s">
        <v>54</v>
      </c>
      <c r="E7792" t="s">
        <v>7479</v>
      </c>
      <c r="F7792">
        <v>1.9E-2</v>
      </c>
      <c r="G7792">
        <v>1.9E-2</v>
      </c>
      <c r="H7792">
        <v>1</v>
      </c>
      <c r="J7792" t="s">
        <v>498</v>
      </c>
      <c r="K7792" t="s">
        <v>356</v>
      </c>
      <c r="L7792" t="s">
        <v>480</v>
      </c>
      <c r="M7792" t="s">
        <v>7663</v>
      </c>
      <c r="N7792" t="s">
        <v>6703</v>
      </c>
      <c r="O7792">
        <v>0</v>
      </c>
      <c r="P7792">
        <v>0</v>
      </c>
      <c r="Q7792">
        <v>1</v>
      </c>
    </row>
    <row r="7793" spans="1:17" x14ac:dyDescent="0.2">
      <c r="A7793" t="s">
        <v>498</v>
      </c>
      <c r="B7793" t="s">
        <v>134</v>
      </c>
      <c r="C7793" t="s">
        <v>497</v>
      </c>
      <c r="D7793" t="s">
        <v>54</v>
      </c>
      <c r="E7793" t="s">
        <v>7480</v>
      </c>
      <c r="F7793">
        <v>1.7999999999999999E-2</v>
      </c>
      <c r="G7793">
        <v>1.7999999999999999E-2</v>
      </c>
      <c r="H7793">
        <v>1</v>
      </c>
      <c r="J7793" t="s">
        <v>498</v>
      </c>
      <c r="K7793" t="s">
        <v>356</v>
      </c>
      <c r="L7793" t="s">
        <v>480</v>
      </c>
      <c r="M7793" t="s">
        <v>7663</v>
      </c>
      <c r="N7793" t="s">
        <v>6704</v>
      </c>
      <c r="O7793">
        <v>0</v>
      </c>
      <c r="P7793">
        <v>0</v>
      </c>
      <c r="Q7793">
        <v>1</v>
      </c>
    </row>
    <row r="7794" spans="1:17" x14ac:dyDescent="0.2">
      <c r="A7794" t="s">
        <v>498</v>
      </c>
      <c r="B7794" t="s">
        <v>134</v>
      </c>
      <c r="C7794" t="s">
        <v>497</v>
      </c>
      <c r="D7794" t="s">
        <v>54</v>
      </c>
      <c r="E7794" t="s">
        <v>7481</v>
      </c>
      <c r="F7794">
        <v>1.7999999999999999E-2</v>
      </c>
      <c r="G7794">
        <v>1.7999999999999999E-2</v>
      </c>
      <c r="H7794">
        <v>1</v>
      </c>
      <c r="J7794" t="s">
        <v>498</v>
      </c>
      <c r="K7794" t="s">
        <v>356</v>
      </c>
      <c r="L7794" t="s">
        <v>480</v>
      </c>
      <c r="M7794" t="s">
        <v>7663</v>
      </c>
      <c r="N7794" t="s">
        <v>6705</v>
      </c>
      <c r="O7794">
        <v>0</v>
      </c>
      <c r="P7794">
        <v>0</v>
      </c>
      <c r="Q7794">
        <v>1</v>
      </c>
    </row>
    <row r="7795" spans="1:17" x14ac:dyDescent="0.2">
      <c r="A7795" t="s">
        <v>498</v>
      </c>
      <c r="B7795" t="s">
        <v>134</v>
      </c>
      <c r="C7795" t="s">
        <v>497</v>
      </c>
      <c r="D7795" t="s">
        <v>54</v>
      </c>
      <c r="E7795" t="s">
        <v>7482</v>
      </c>
      <c r="F7795">
        <v>1.7999999999999999E-2</v>
      </c>
      <c r="G7795">
        <v>1.7999999999999999E-2</v>
      </c>
      <c r="H7795">
        <v>1</v>
      </c>
      <c r="J7795" t="s">
        <v>498</v>
      </c>
      <c r="K7795" t="s">
        <v>356</v>
      </c>
      <c r="L7795" t="s">
        <v>480</v>
      </c>
      <c r="M7795" t="s">
        <v>7663</v>
      </c>
      <c r="N7795" t="s">
        <v>6706</v>
      </c>
      <c r="O7795">
        <v>0</v>
      </c>
      <c r="P7795">
        <v>0</v>
      </c>
      <c r="Q7795">
        <v>1</v>
      </c>
    </row>
    <row r="7796" spans="1:17" x14ac:dyDescent="0.2">
      <c r="A7796" t="s">
        <v>498</v>
      </c>
      <c r="B7796" t="s">
        <v>134</v>
      </c>
      <c r="C7796" t="s">
        <v>497</v>
      </c>
      <c r="D7796" t="s">
        <v>54</v>
      </c>
      <c r="E7796" t="s">
        <v>7483</v>
      </c>
      <c r="F7796">
        <v>1.7999999999999999E-2</v>
      </c>
      <c r="G7796">
        <v>1.7999999999999999E-2</v>
      </c>
      <c r="H7796">
        <v>1</v>
      </c>
      <c r="J7796" t="s">
        <v>498</v>
      </c>
      <c r="K7796" t="s">
        <v>356</v>
      </c>
      <c r="L7796" t="s">
        <v>480</v>
      </c>
      <c r="M7796" t="s">
        <v>7663</v>
      </c>
      <c r="N7796" t="s">
        <v>6707</v>
      </c>
      <c r="O7796">
        <v>0</v>
      </c>
      <c r="P7796">
        <v>0</v>
      </c>
      <c r="Q7796">
        <v>1</v>
      </c>
    </row>
    <row r="7797" spans="1:17" x14ac:dyDescent="0.2">
      <c r="A7797" t="s">
        <v>498</v>
      </c>
      <c r="B7797" t="s">
        <v>134</v>
      </c>
      <c r="C7797" t="s">
        <v>497</v>
      </c>
      <c r="D7797" t="s">
        <v>54</v>
      </c>
      <c r="E7797" t="s">
        <v>7484</v>
      </c>
      <c r="F7797">
        <v>1.7999999999999999E-2</v>
      </c>
      <c r="G7797">
        <v>1.7999999999999999E-2</v>
      </c>
      <c r="H7797">
        <v>1</v>
      </c>
      <c r="J7797" t="s">
        <v>498</v>
      </c>
      <c r="K7797" t="s">
        <v>356</v>
      </c>
      <c r="L7797" t="s">
        <v>480</v>
      </c>
      <c r="M7797" t="s">
        <v>7663</v>
      </c>
      <c r="N7797" t="s">
        <v>6708</v>
      </c>
      <c r="O7797">
        <v>0</v>
      </c>
      <c r="P7797">
        <v>0</v>
      </c>
      <c r="Q7797">
        <v>1</v>
      </c>
    </row>
    <row r="7798" spans="1:17" x14ac:dyDescent="0.2">
      <c r="A7798" t="s">
        <v>498</v>
      </c>
      <c r="B7798" t="s">
        <v>134</v>
      </c>
      <c r="C7798" t="s">
        <v>497</v>
      </c>
      <c r="D7798" t="s">
        <v>54</v>
      </c>
      <c r="E7798" t="s">
        <v>7485</v>
      </c>
      <c r="F7798">
        <v>1.7999999999999999E-2</v>
      </c>
      <c r="G7798">
        <v>1.7999999999999999E-2</v>
      </c>
      <c r="H7798">
        <v>1</v>
      </c>
      <c r="J7798" t="s">
        <v>498</v>
      </c>
      <c r="K7798" t="s">
        <v>356</v>
      </c>
      <c r="L7798" t="s">
        <v>480</v>
      </c>
      <c r="M7798" t="s">
        <v>7663</v>
      </c>
      <c r="N7798" t="s">
        <v>6709</v>
      </c>
      <c r="O7798">
        <v>0</v>
      </c>
      <c r="P7798">
        <v>0</v>
      </c>
      <c r="Q7798">
        <v>1</v>
      </c>
    </row>
    <row r="7799" spans="1:17" x14ac:dyDescent="0.2">
      <c r="A7799" t="s">
        <v>498</v>
      </c>
      <c r="B7799" t="s">
        <v>134</v>
      </c>
      <c r="C7799" t="s">
        <v>497</v>
      </c>
      <c r="D7799" t="s">
        <v>54</v>
      </c>
      <c r="E7799" t="s">
        <v>7486</v>
      </c>
      <c r="F7799">
        <v>1.9E-2</v>
      </c>
      <c r="G7799">
        <v>1.9E-2</v>
      </c>
      <c r="H7799">
        <v>1</v>
      </c>
      <c r="J7799" t="s">
        <v>498</v>
      </c>
      <c r="K7799" t="s">
        <v>356</v>
      </c>
      <c r="L7799" t="s">
        <v>480</v>
      </c>
      <c r="M7799" t="s">
        <v>7663</v>
      </c>
      <c r="N7799" t="s">
        <v>6710</v>
      </c>
      <c r="O7799">
        <v>0</v>
      </c>
      <c r="P7799">
        <v>1E-3</v>
      </c>
      <c r="Q7799">
        <v>1</v>
      </c>
    </row>
    <row r="7800" spans="1:17" x14ac:dyDescent="0.2">
      <c r="A7800" t="s">
        <v>498</v>
      </c>
      <c r="B7800" t="s">
        <v>134</v>
      </c>
      <c r="C7800" t="s">
        <v>497</v>
      </c>
      <c r="D7800" t="s">
        <v>54</v>
      </c>
      <c r="E7800" t="s">
        <v>7487</v>
      </c>
      <c r="F7800">
        <v>1.9E-2</v>
      </c>
      <c r="G7800">
        <v>1.9E-2</v>
      </c>
      <c r="H7800">
        <v>1</v>
      </c>
      <c r="J7800" t="s">
        <v>498</v>
      </c>
      <c r="K7800" t="s">
        <v>356</v>
      </c>
      <c r="L7800" t="s">
        <v>480</v>
      </c>
      <c r="M7800" t="s">
        <v>7663</v>
      </c>
      <c r="N7800" t="s">
        <v>6711</v>
      </c>
      <c r="O7800">
        <v>1E-3</v>
      </c>
      <c r="P7800">
        <v>1E-3</v>
      </c>
      <c r="Q7800">
        <v>1</v>
      </c>
    </row>
    <row r="7801" spans="1:17" x14ac:dyDescent="0.2">
      <c r="A7801" t="s">
        <v>498</v>
      </c>
      <c r="B7801" t="s">
        <v>134</v>
      </c>
      <c r="C7801" t="s">
        <v>497</v>
      </c>
      <c r="D7801" t="s">
        <v>54</v>
      </c>
      <c r="E7801" t="s">
        <v>7488</v>
      </c>
      <c r="F7801">
        <v>0.106</v>
      </c>
      <c r="G7801">
        <v>0.106</v>
      </c>
      <c r="H7801">
        <v>1</v>
      </c>
      <c r="J7801" t="s">
        <v>498</v>
      </c>
      <c r="K7801" t="s">
        <v>356</v>
      </c>
      <c r="L7801" t="s">
        <v>480</v>
      </c>
      <c r="M7801" t="s">
        <v>7663</v>
      </c>
      <c r="N7801" t="s">
        <v>6712</v>
      </c>
      <c r="O7801">
        <v>1E-3</v>
      </c>
      <c r="P7801">
        <v>1E-3</v>
      </c>
      <c r="Q7801">
        <v>1</v>
      </c>
    </row>
    <row r="7802" spans="1:17" x14ac:dyDescent="0.2">
      <c r="A7802" t="s">
        <v>498</v>
      </c>
      <c r="B7802" t="s">
        <v>134</v>
      </c>
      <c r="C7802" t="s">
        <v>497</v>
      </c>
      <c r="D7802" t="s">
        <v>54</v>
      </c>
      <c r="E7802" t="s">
        <v>7489</v>
      </c>
      <c r="F7802">
        <v>1.7999999999999999E-2</v>
      </c>
      <c r="G7802">
        <v>1.7999999999999999E-2</v>
      </c>
      <c r="H7802">
        <v>1</v>
      </c>
      <c r="J7802" t="s">
        <v>498</v>
      </c>
      <c r="K7802" t="s">
        <v>356</v>
      </c>
      <c r="L7802" t="s">
        <v>480</v>
      </c>
      <c r="M7802" t="s">
        <v>7663</v>
      </c>
      <c r="N7802" t="s">
        <v>6713</v>
      </c>
      <c r="O7802">
        <v>1E-3</v>
      </c>
      <c r="P7802">
        <v>1E-3</v>
      </c>
      <c r="Q7802">
        <v>1</v>
      </c>
    </row>
    <row r="7803" spans="1:17" x14ac:dyDescent="0.2">
      <c r="A7803" t="s">
        <v>498</v>
      </c>
      <c r="B7803" t="s">
        <v>134</v>
      </c>
      <c r="C7803" t="s">
        <v>497</v>
      </c>
      <c r="D7803" t="s">
        <v>54</v>
      </c>
      <c r="E7803" t="s">
        <v>7490</v>
      </c>
      <c r="F7803">
        <v>1.7999999999999999E-2</v>
      </c>
      <c r="G7803">
        <v>1.7999999999999999E-2</v>
      </c>
      <c r="H7803">
        <v>1</v>
      </c>
      <c r="J7803" t="s">
        <v>498</v>
      </c>
      <c r="K7803" t="s">
        <v>356</v>
      </c>
      <c r="L7803" t="s">
        <v>480</v>
      </c>
      <c r="M7803" t="s">
        <v>7663</v>
      </c>
      <c r="N7803" t="s">
        <v>6714</v>
      </c>
      <c r="O7803">
        <v>1E-3</v>
      </c>
      <c r="P7803">
        <v>1E-3</v>
      </c>
      <c r="Q7803">
        <v>1</v>
      </c>
    </row>
    <row r="7804" spans="1:17" x14ac:dyDescent="0.2">
      <c r="A7804" t="s">
        <v>498</v>
      </c>
      <c r="B7804" t="s">
        <v>134</v>
      </c>
      <c r="C7804" t="s">
        <v>497</v>
      </c>
      <c r="D7804" t="s">
        <v>54</v>
      </c>
      <c r="E7804" t="s">
        <v>7491</v>
      </c>
      <c r="F7804">
        <v>1.7999999999999999E-2</v>
      </c>
      <c r="G7804">
        <v>1.7999999999999999E-2</v>
      </c>
      <c r="H7804">
        <v>1</v>
      </c>
      <c r="J7804" t="s">
        <v>498</v>
      </c>
      <c r="K7804" t="s">
        <v>356</v>
      </c>
      <c r="L7804" t="s">
        <v>480</v>
      </c>
      <c r="M7804" t="s">
        <v>7663</v>
      </c>
      <c r="N7804" t="s">
        <v>6715</v>
      </c>
      <c r="O7804">
        <v>0</v>
      </c>
      <c r="P7804">
        <v>1E-3</v>
      </c>
      <c r="Q7804">
        <v>1</v>
      </c>
    </row>
    <row r="7805" spans="1:17" x14ac:dyDescent="0.2">
      <c r="A7805" t="s">
        <v>498</v>
      </c>
      <c r="B7805" t="s">
        <v>134</v>
      </c>
      <c r="C7805" t="s">
        <v>497</v>
      </c>
      <c r="D7805" t="s">
        <v>54</v>
      </c>
      <c r="E7805" t="s">
        <v>7492</v>
      </c>
      <c r="F7805">
        <v>1.7999999999999999E-2</v>
      </c>
      <c r="G7805">
        <v>1.7999999999999999E-2</v>
      </c>
      <c r="H7805">
        <v>1</v>
      </c>
      <c r="J7805" t="s">
        <v>498</v>
      </c>
      <c r="K7805" t="s">
        <v>356</v>
      </c>
      <c r="L7805" t="s">
        <v>480</v>
      </c>
      <c r="M7805" t="s">
        <v>7663</v>
      </c>
      <c r="N7805" t="s">
        <v>6716</v>
      </c>
      <c r="O7805">
        <v>1E-3</v>
      </c>
      <c r="P7805">
        <v>1E-3</v>
      </c>
      <c r="Q7805">
        <v>1</v>
      </c>
    </row>
    <row r="7806" spans="1:17" x14ac:dyDescent="0.2">
      <c r="A7806" t="s">
        <v>498</v>
      </c>
      <c r="B7806" t="s">
        <v>134</v>
      </c>
      <c r="C7806" t="s">
        <v>497</v>
      </c>
      <c r="D7806" t="s">
        <v>54</v>
      </c>
      <c r="E7806" t="s">
        <v>7493</v>
      </c>
      <c r="F7806">
        <v>1.7999999999999999E-2</v>
      </c>
      <c r="G7806">
        <v>1.7999999999999999E-2</v>
      </c>
      <c r="H7806">
        <v>1</v>
      </c>
      <c r="J7806" t="s">
        <v>498</v>
      </c>
      <c r="K7806" t="s">
        <v>356</v>
      </c>
      <c r="L7806" t="s">
        <v>480</v>
      </c>
      <c r="M7806" t="s">
        <v>7663</v>
      </c>
      <c r="N7806" t="s">
        <v>6717</v>
      </c>
      <c r="O7806">
        <v>0</v>
      </c>
      <c r="P7806">
        <v>0</v>
      </c>
      <c r="Q7806">
        <v>1</v>
      </c>
    </row>
    <row r="7807" spans="1:17" x14ac:dyDescent="0.2">
      <c r="A7807" t="s">
        <v>498</v>
      </c>
      <c r="B7807" t="s">
        <v>134</v>
      </c>
      <c r="C7807" t="s">
        <v>497</v>
      </c>
      <c r="D7807" t="s">
        <v>54</v>
      </c>
      <c r="E7807" t="s">
        <v>7494</v>
      </c>
      <c r="F7807">
        <v>1.7999999999999999E-2</v>
      </c>
      <c r="G7807">
        <v>1.7999999999999999E-2</v>
      </c>
      <c r="H7807">
        <v>1</v>
      </c>
      <c r="J7807" t="s">
        <v>498</v>
      </c>
      <c r="K7807" t="s">
        <v>356</v>
      </c>
      <c r="L7807" t="s">
        <v>480</v>
      </c>
      <c r="M7807" t="s">
        <v>7663</v>
      </c>
      <c r="N7807" t="s">
        <v>6718</v>
      </c>
      <c r="O7807">
        <v>0</v>
      </c>
      <c r="P7807">
        <v>0</v>
      </c>
      <c r="Q7807">
        <v>1</v>
      </c>
    </row>
    <row r="7808" spans="1:17" x14ac:dyDescent="0.2">
      <c r="A7808" t="s">
        <v>498</v>
      </c>
      <c r="B7808" t="s">
        <v>134</v>
      </c>
      <c r="C7808" t="s">
        <v>497</v>
      </c>
      <c r="D7808" t="s">
        <v>54</v>
      </c>
      <c r="E7808" t="s">
        <v>7495</v>
      </c>
      <c r="F7808">
        <v>1.7000000000000001E-2</v>
      </c>
      <c r="G7808">
        <v>1.7000000000000001E-2</v>
      </c>
      <c r="H7808">
        <v>1</v>
      </c>
      <c r="J7808" t="s">
        <v>498</v>
      </c>
      <c r="K7808" t="s">
        <v>356</v>
      </c>
      <c r="L7808" t="s">
        <v>480</v>
      </c>
      <c r="M7808" t="s">
        <v>7663</v>
      </c>
      <c r="N7808" t="s">
        <v>6719</v>
      </c>
      <c r="O7808">
        <v>0</v>
      </c>
      <c r="P7808">
        <v>0</v>
      </c>
      <c r="Q7808">
        <v>1</v>
      </c>
    </row>
    <row r="7809" spans="1:17" x14ac:dyDescent="0.2">
      <c r="A7809" t="s">
        <v>498</v>
      </c>
      <c r="B7809" t="s">
        <v>134</v>
      </c>
      <c r="C7809" t="s">
        <v>497</v>
      </c>
      <c r="D7809" t="s">
        <v>54</v>
      </c>
      <c r="E7809" t="s">
        <v>7496</v>
      </c>
      <c r="F7809">
        <v>1.7000000000000001E-2</v>
      </c>
      <c r="G7809">
        <v>1.7000000000000001E-2</v>
      </c>
      <c r="H7809">
        <v>1</v>
      </c>
      <c r="J7809" t="s">
        <v>498</v>
      </c>
      <c r="K7809" t="s">
        <v>356</v>
      </c>
      <c r="L7809" t="s">
        <v>480</v>
      </c>
      <c r="M7809" t="s">
        <v>7663</v>
      </c>
      <c r="N7809" t="s">
        <v>6720</v>
      </c>
      <c r="O7809">
        <v>0</v>
      </c>
      <c r="P7809">
        <v>0</v>
      </c>
      <c r="Q7809">
        <v>1</v>
      </c>
    </row>
    <row r="7810" spans="1:17" x14ac:dyDescent="0.2">
      <c r="A7810" t="s">
        <v>498</v>
      </c>
      <c r="B7810" t="s">
        <v>134</v>
      </c>
      <c r="C7810" t="s">
        <v>497</v>
      </c>
      <c r="D7810" t="s">
        <v>54</v>
      </c>
      <c r="E7810" t="s">
        <v>7497</v>
      </c>
      <c r="F7810">
        <v>1.7000000000000001E-2</v>
      </c>
      <c r="G7810">
        <v>1.7000000000000001E-2</v>
      </c>
      <c r="H7810">
        <v>1</v>
      </c>
      <c r="J7810" t="s">
        <v>498</v>
      </c>
      <c r="K7810" t="s">
        <v>356</v>
      </c>
      <c r="L7810" t="s">
        <v>480</v>
      </c>
      <c r="M7810" t="s">
        <v>7663</v>
      </c>
      <c r="N7810" t="s">
        <v>6721</v>
      </c>
      <c r="O7810">
        <v>0</v>
      </c>
      <c r="P7810">
        <v>1E-3</v>
      </c>
      <c r="Q7810">
        <v>1</v>
      </c>
    </row>
    <row r="7811" spans="1:17" x14ac:dyDescent="0.2">
      <c r="A7811" t="s">
        <v>498</v>
      </c>
      <c r="B7811" t="s">
        <v>134</v>
      </c>
      <c r="C7811" t="s">
        <v>497</v>
      </c>
      <c r="D7811" t="s">
        <v>54</v>
      </c>
      <c r="E7811" t="s">
        <v>7498</v>
      </c>
      <c r="F7811">
        <v>1.7000000000000001E-2</v>
      </c>
      <c r="G7811">
        <v>1.7000000000000001E-2</v>
      </c>
      <c r="H7811">
        <v>1</v>
      </c>
      <c r="J7811" t="s">
        <v>498</v>
      </c>
      <c r="K7811" t="s">
        <v>356</v>
      </c>
      <c r="L7811" t="s">
        <v>480</v>
      </c>
      <c r="M7811" t="s">
        <v>7663</v>
      </c>
      <c r="N7811" t="s">
        <v>6722</v>
      </c>
      <c r="O7811">
        <v>1E-3</v>
      </c>
      <c r="P7811">
        <v>1E-3</v>
      </c>
      <c r="Q7811">
        <v>1</v>
      </c>
    </row>
    <row r="7812" spans="1:17" x14ac:dyDescent="0.2">
      <c r="A7812" t="s">
        <v>498</v>
      </c>
      <c r="B7812" t="s">
        <v>134</v>
      </c>
      <c r="C7812" t="s">
        <v>497</v>
      </c>
      <c r="D7812" t="s">
        <v>54</v>
      </c>
      <c r="E7812" t="s">
        <v>7499</v>
      </c>
      <c r="F7812">
        <v>1.7000000000000001E-2</v>
      </c>
      <c r="G7812">
        <v>1.7000000000000001E-2</v>
      </c>
      <c r="H7812">
        <v>1</v>
      </c>
      <c r="J7812" t="s">
        <v>498</v>
      </c>
      <c r="K7812" t="s">
        <v>356</v>
      </c>
      <c r="L7812" t="s">
        <v>480</v>
      </c>
      <c r="M7812" t="s">
        <v>7663</v>
      </c>
      <c r="N7812" t="s">
        <v>6723</v>
      </c>
      <c r="O7812">
        <v>1E-3</v>
      </c>
      <c r="P7812">
        <v>1E-3</v>
      </c>
      <c r="Q7812">
        <v>1</v>
      </c>
    </row>
    <row r="7813" spans="1:17" x14ac:dyDescent="0.2">
      <c r="A7813" t="s">
        <v>498</v>
      </c>
      <c r="B7813" t="s">
        <v>134</v>
      </c>
      <c r="C7813" t="s">
        <v>497</v>
      </c>
      <c r="D7813" t="s">
        <v>54</v>
      </c>
      <c r="E7813" t="s">
        <v>7500</v>
      </c>
      <c r="F7813">
        <v>1.7000000000000001E-2</v>
      </c>
      <c r="G7813">
        <v>1.7000000000000001E-2</v>
      </c>
      <c r="H7813">
        <v>1</v>
      </c>
      <c r="J7813" t="s">
        <v>498</v>
      </c>
      <c r="K7813" t="s">
        <v>356</v>
      </c>
      <c r="L7813" t="s">
        <v>480</v>
      </c>
      <c r="M7813" t="s">
        <v>7663</v>
      </c>
      <c r="N7813" t="s">
        <v>6724</v>
      </c>
      <c r="O7813">
        <v>1E-3</v>
      </c>
      <c r="P7813">
        <v>1E-3</v>
      </c>
      <c r="Q7813">
        <v>1</v>
      </c>
    </row>
    <row r="7814" spans="1:17" x14ac:dyDescent="0.2">
      <c r="A7814" t="s">
        <v>498</v>
      </c>
      <c r="B7814" t="s">
        <v>134</v>
      </c>
      <c r="C7814" t="s">
        <v>497</v>
      </c>
      <c r="D7814" t="s">
        <v>54</v>
      </c>
      <c r="E7814" t="s">
        <v>7501</v>
      </c>
      <c r="F7814">
        <v>4.5999999999999999E-2</v>
      </c>
      <c r="G7814">
        <v>4.5999999999999999E-2</v>
      </c>
      <c r="H7814">
        <v>1</v>
      </c>
      <c r="J7814" t="s">
        <v>498</v>
      </c>
      <c r="K7814" t="s">
        <v>356</v>
      </c>
      <c r="L7814" t="s">
        <v>480</v>
      </c>
      <c r="M7814" t="s">
        <v>7663</v>
      </c>
      <c r="N7814" t="s">
        <v>6725</v>
      </c>
      <c r="O7814">
        <v>1E-3</v>
      </c>
      <c r="P7814">
        <v>1E-3</v>
      </c>
      <c r="Q7814">
        <v>1</v>
      </c>
    </row>
    <row r="7815" spans="1:17" x14ac:dyDescent="0.2">
      <c r="A7815" t="s">
        <v>498</v>
      </c>
      <c r="B7815" t="s">
        <v>134</v>
      </c>
      <c r="C7815" t="s">
        <v>497</v>
      </c>
      <c r="D7815" t="s">
        <v>54</v>
      </c>
      <c r="E7815" t="s">
        <v>7502</v>
      </c>
      <c r="F7815">
        <v>1.7000000000000001E-2</v>
      </c>
      <c r="G7815">
        <v>1.7000000000000001E-2</v>
      </c>
      <c r="H7815">
        <v>1</v>
      </c>
      <c r="J7815" t="s">
        <v>498</v>
      </c>
      <c r="K7815" t="s">
        <v>356</v>
      </c>
      <c r="L7815" t="s">
        <v>480</v>
      </c>
      <c r="M7815" t="s">
        <v>7663</v>
      </c>
      <c r="N7815" t="s">
        <v>6726</v>
      </c>
      <c r="O7815">
        <v>1E-3</v>
      </c>
      <c r="P7815">
        <v>1E-3</v>
      </c>
      <c r="Q7815">
        <v>1</v>
      </c>
    </row>
    <row r="7816" spans="1:17" x14ac:dyDescent="0.2">
      <c r="A7816" t="s">
        <v>498</v>
      </c>
      <c r="B7816" t="s">
        <v>134</v>
      </c>
      <c r="C7816" t="s">
        <v>497</v>
      </c>
      <c r="D7816" t="s">
        <v>54</v>
      </c>
      <c r="E7816" t="s">
        <v>7503</v>
      </c>
      <c r="F7816">
        <v>1.7000000000000001E-2</v>
      </c>
      <c r="G7816">
        <v>1.7000000000000001E-2</v>
      </c>
      <c r="H7816">
        <v>1</v>
      </c>
      <c r="J7816" t="s">
        <v>498</v>
      </c>
      <c r="K7816" t="s">
        <v>356</v>
      </c>
      <c r="L7816" t="s">
        <v>480</v>
      </c>
      <c r="M7816" t="s">
        <v>7663</v>
      </c>
      <c r="N7816" t="s">
        <v>6727</v>
      </c>
      <c r="O7816">
        <v>0</v>
      </c>
      <c r="P7816">
        <v>0</v>
      </c>
      <c r="Q7816">
        <v>1</v>
      </c>
    </row>
    <row r="7817" spans="1:17" x14ac:dyDescent="0.2">
      <c r="A7817" t="s">
        <v>498</v>
      </c>
      <c r="B7817" t="s">
        <v>134</v>
      </c>
      <c r="C7817" t="s">
        <v>497</v>
      </c>
      <c r="D7817" t="s">
        <v>54</v>
      </c>
      <c r="E7817" t="s">
        <v>7504</v>
      </c>
      <c r="F7817">
        <v>1.7000000000000001E-2</v>
      </c>
      <c r="G7817">
        <v>1.7000000000000001E-2</v>
      </c>
      <c r="H7817">
        <v>1</v>
      </c>
      <c r="J7817" t="s">
        <v>498</v>
      </c>
      <c r="K7817" t="s">
        <v>356</v>
      </c>
      <c r="L7817" t="s">
        <v>480</v>
      </c>
      <c r="M7817" t="s">
        <v>7663</v>
      </c>
      <c r="N7817" t="s">
        <v>6728</v>
      </c>
      <c r="O7817">
        <v>0</v>
      </c>
      <c r="P7817">
        <v>0</v>
      </c>
      <c r="Q7817">
        <v>1</v>
      </c>
    </row>
    <row r="7818" spans="1:17" x14ac:dyDescent="0.2">
      <c r="A7818" t="s">
        <v>498</v>
      </c>
      <c r="B7818" t="s">
        <v>134</v>
      </c>
      <c r="C7818" t="s">
        <v>497</v>
      </c>
      <c r="D7818" t="s">
        <v>54</v>
      </c>
      <c r="E7818" t="s">
        <v>7505</v>
      </c>
      <c r="F7818">
        <v>1.7000000000000001E-2</v>
      </c>
      <c r="G7818">
        <v>1.7000000000000001E-2</v>
      </c>
      <c r="H7818">
        <v>1</v>
      </c>
      <c r="J7818" t="s">
        <v>498</v>
      </c>
      <c r="K7818" t="s">
        <v>356</v>
      </c>
      <c r="L7818" t="s">
        <v>480</v>
      </c>
      <c r="M7818" t="s">
        <v>7663</v>
      </c>
      <c r="N7818" t="s">
        <v>6729</v>
      </c>
      <c r="O7818">
        <v>0</v>
      </c>
      <c r="P7818">
        <v>0</v>
      </c>
      <c r="Q7818">
        <v>1</v>
      </c>
    </row>
    <row r="7819" spans="1:17" x14ac:dyDescent="0.2">
      <c r="A7819" t="s">
        <v>498</v>
      </c>
      <c r="B7819" t="s">
        <v>134</v>
      </c>
      <c r="C7819" t="s">
        <v>497</v>
      </c>
      <c r="D7819" t="s">
        <v>54</v>
      </c>
      <c r="E7819" t="s">
        <v>7506</v>
      </c>
      <c r="F7819">
        <v>1.7999999999999999E-2</v>
      </c>
      <c r="G7819">
        <v>1.7999999999999999E-2</v>
      </c>
      <c r="H7819">
        <v>1</v>
      </c>
      <c r="J7819" t="s">
        <v>498</v>
      </c>
      <c r="K7819" t="s">
        <v>356</v>
      </c>
      <c r="L7819" t="s">
        <v>480</v>
      </c>
      <c r="M7819" t="s">
        <v>7663</v>
      </c>
      <c r="N7819" t="s">
        <v>6730</v>
      </c>
      <c r="O7819">
        <v>0</v>
      </c>
      <c r="P7819">
        <v>0</v>
      </c>
      <c r="Q7819">
        <v>1</v>
      </c>
    </row>
    <row r="7820" spans="1:17" x14ac:dyDescent="0.2">
      <c r="A7820" t="s">
        <v>498</v>
      </c>
      <c r="B7820" t="s">
        <v>134</v>
      </c>
      <c r="C7820" t="s">
        <v>497</v>
      </c>
      <c r="D7820" t="s">
        <v>54</v>
      </c>
      <c r="E7820" t="s">
        <v>7507</v>
      </c>
      <c r="F7820">
        <v>1.7999999999999999E-2</v>
      </c>
      <c r="G7820">
        <v>1.7999999999999999E-2</v>
      </c>
      <c r="H7820">
        <v>1</v>
      </c>
      <c r="J7820" t="s">
        <v>498</v>
      </c>
      <c r="K7820" t="s">
        <v>356</v>
      </c>
      <c r="L7820" t="s">
        <v>480</v>
      </c>
      <c r="M7820" t="s">
        <v>7663</v>
      </c>
      <c r="N7820" t="s">
        <v>6731</v>
      </c>
      <c r="O7820">
        <v>0</v>
      </c>
      <c r="P7820">
        <v>0</v>
      </c>
      <c r="Q7820">
        <v>1</v>
      </c>
    </row>
    <row r="7821" spans="1:17" x14ac:dyDescent="0.2">
      <c r="A7821" t="s">
        <v>498</v>
      </c>
      <c r="B7821" t="s">
        <v>134</v>
      </c>
      <c r="C7821" t="s">
        <v>497</v>
      </c>
      <c r="D7821" t="s">
        <v>54</v>
      </c>
      <c r="E7821" t="s">
        <v>7508</v>
      </c>
      <c r="F7821">
        <v>1.9E-2</v>
      </c>
      <c r="G7821">
        <v>1.9E-2</v>
      </c>
      <c r="H7821">
        <v>1</v>
      </c>
      <c r="J7821" t="s">
        <v>498</v>
      </c>
      <c r="K7821" t="s">
        <v>356</v>
      </c>
      <c r="L7821" t="s">
        <v>480</v>
      </c>
      <c r="M7821" t="s">
        <v>7663</v>
      </c>
      <c r="N7821" t="s">
        <v>6732</v>
      </c>
      <c r="O7821">
        <v>0</v>
      </c>
      <c r="P7821">
        <v>0</v>
      </c>
      <c r="Q7821">
        <v>1</v>
      </c>
    </row>
    <row r="7822" spans="1:17" x14ac:dyDescent="0.2">
      <c r="A7822" t="s">
        <v>498</v>
      </c>
      <c r="B7822" t="s">
        <v>134</v>
      </c>
      <c r="C7822" t="s">
        <v>497</v>
      </c>
      <c r="D7822" t="s">
        <v>54</v>
      </c>
      <c r="E7822" t="s">
        <v>7509</v>
      </c>
      <c r="F7822">
        <v>1.9E-2</v>
      </c>
      <c r="G7822">
        <v>1.9E-2</v>
      </c>
      <c r="H7822">
        <v>1</v>
      </c>
      <c r="J7822" t="s">
        <v>498</v>
      </c>
      <c r="K7822" t="s">
        <v>356</v>
      </c>
      <c r="L7822" t="s">
        <v>480</v>
      </c>
      <c r="M7822" t="s">
        <v>7663</v>
      </c>
      <c r="N7822" t="s">
        <v>6733</v>
      </c>
      <c r="O7822">
        <v>0</v>
      </c>
      <c r="P7822">
        <v>0</v>
      </c>
      <c r="Q7822">
        <v>1</v>
      </c>
    </row>
    <row r="7823" spans="1:17" x14ac:dyDescent="0.2">
      <c r="A7823" t="s">
        <v>498</v>
      </c>
      <c r="B7823" t="s">
        <v>134</v>
      </c>
      <c r="C7823" t="s">
        <v>497</v>
      </c>
      <c r="D7823" t="s">
        <v>54</v>
      </c>
      <c r="E7823" t="s">
        <v>7510</v>
      </c>
      <c r="F7823">
        <v>1.7999999999999999E-2</v>
      </c>
      <c r="G7823">
        <v>1.7999999999999999E-2</v>
      </c>
      <c r="H7823">
        <v>1</v>
      </c>
      <c r="J7823" t="s">
        <v>498</v>
      </c>
      <c r="K7823" t="s">
        <v>356</v>
      </c>
      <c r="L7823" t="s">
        <v>480</v>
      </c>
      <c r="M7823" t="s">
        <v>7663</v>
      </c>
      <c r="N7823" t="s">
        <v>6734</v>
      </c>
      <c r="O7823">
        <v>1E-3</v>
      </c>
      <c r="P7823">
        <v>1E-3</v>
      </c>
      <c r="Q7823">
        <v>1</v>
      </c>
    </row>
    <row r="7824" spans="1:17" x14ac:dyDescent="0.2">
      <c r="A7824" t="s">
        <v>498</v>
      </c>
      <c r="B7824" t="s">
        <v>134</v>
      </c>
      <c r="C7824" t="s">
        <v>497</v>
      </c>
      <c r="D7824" t="s">
        <v>54</v>
      </c>
      <c r="E7824" t="s">
        <v>7511</v>
      </c>
      <c r="F7824">
        <v>1.7999999999999999E-2</v>
      </c>
      <c r="G7824">
        <v>1.7999999999999999E-2</v>
      </c>
      <c r="H7824">
        <v>1</v>
      </c>
      <c r="J7824" t="s">
        <v>498</v>
      </c>
      <c r="K7824" t="s">
        <v>356</v>
      </c>
      <c r="L7824" t="s">
        <v>480</v>
      </c>
      <c r="M7824" t="s">
        <v>7663</v>
      </c>
      <c r="N7824" t="s">
        <v>6735</v>
      </c>
      <c r="O7824">
        <v>1E-3</v>
      </c>
      <c r="P7824">
        <v>1E-3</v>
      </c>
      <c r="Q7824">
        <v>1</v>
      </c>
    </row>
    <row r="7825" spans="1:17" x14ac:dyDescent="0.2">
      <c r="A7825" t="s">
        <v>498</v>
      </c>
      <c r="B7825" t="s">
        <v>134</v>
      </c>
      <c r="C7825" t="s">
        <v>497</v>
      </c>
      <c r="D7825" t="s">
        <v>54</v>
      </c>
      <c r="E7825" t="s">
        <v>7512</v>
      </c>
      <c r="F7825">
        <v>0.122</v>
      </c>
      <c r="G7825">
        <v>0.122</v>
      </c>
      <c r="H7825">
        <v>1</v>
      </c>
      <c r="J7825" t="s">
        <v>498</v>
      </c>
      <c r="K7825" t="s">
        <v>356</v>
      </c>
      <c r="L7825" t="s">
        <v>480</v>
      </c>
      <c r="M7825" t="s">
        <v>7663</v>
      </c>
      <c r="N7825" t="s">
        <v>6736</v>
      </c>
      <c r="O7825">
        <v>1E-3</v>
      </c>
      <c r="P7825">
        <v>1E-3</v>
      </c>
      <c r="Q7825">
        <v>1</v>
      </c>
    </row>
    <row r="7826" spans="1:17" x14ac:dyDescent="0.2">
      <c r="A7826" t="s">
        <v>498</v>
      </c>
      <c r="B7826" t="s">
        <v>134</v>
      </c>
      <c r="C7826" t="s">
        <v>497</v>
      </c>
      <c r="D7826" t="s">
        <v>54</v>
      </c>
      <c r="E7826" t="s">
        <v>7513</v>
      </c>
      <c r="F7826">
        <v>1.7999999999999999E-2</v>
      </c>
      <c r="G7826">
        <v>1.7999999999999999E-2</v>
      </c>
      <c r="H7826">
        <v>1</v>
      </c>
      <c r="J7826" t="s">
        <v>498</v>
      </c>
      <c r="K7826" t="s">
        <v>356</v>
      </c>
      <c r="L7826" t="s">
        <v>480</v>
      </c>
      <c r="M7826" t="s">
        <v>7663</v>
      </c>
      <c r="N7826" t="s">
        <v>6737</v>
      </c>
      <c r="O7826">
        <v>1E-3</v>
      </c>
      <c r="P7826">
        <v>1E-3</v>
      </c>
      <c r="Q7826">
        <v>1</v>
      </c>
    </row>
    <row r="7827" spans="1:17" x14ac:dyDescent="0.2">
      <c r="A7827" t="s">
        <v>498</v>
      </c>
      <c r="B7827" t="s">
        <v>134</v>
      </c>
      <c r="C7827" t="s">
        <v>497</v>
      </c>
      <c r="D7827" t="s">
        <v>54</v>
      </c>
      <c r="E7827" t="s">
        <v>7514</v>
      </c>
      <c r="F7827">
        <v>1.7999999999999999E-2</v>
      </c>
      <c r="G7827">
        <v>1.7999999999999999E-2</v>
      </c>
      <c r="H7827">
        <v>1</v>
      </c>
      <c r="J7827" t="s">
        <v>498</v>
      </c>
      <c r="K7827" t="s">
        <v>356</v>
      </c>
      <c r="L7827" t="s">
        <v>480</v>
      </c>
      <c r="M7827" t="s">
        <v>7663</v>
      </c>
      <c r="N7827" t="s">
        <v>6738</v>
      </c>
      <c r="O7827">
        <v>1E-3</v>
      </c>
      <c r="P7827">
        <v>1E-3</v>
      </c>
      <c r="Q7827">
        <v>1</v>
      </c>
    </row>
    <row r="7828" spans="1:17" x14ac:dyDescent="0.2">
      <c r="A7828" t="s">
        <v>498</v>
      </c>
      <c r="B7828" t="s">
        <v>134</v>
      </c>
      <c r="C7828" t="s">
        <v>497</v>
      </c>
      <c r="D7828" t="s">
        <v>54</v>
      </c>
      <c r="E7828" t="s">
        <v>7515</v>
      </c>
      <c r="F7828">
        <v>1.7999999999999999E-2</v>
      </c>
      <c r="G7828">
        <v>1.7999999999999999E-2</v>
      </c>
      <c r="H7828">
        <v>1</v>
      </c>
      <c r="J7828" t="s">
        <v>498</v>
      </c>
      <c r="K7828" t="s">
        <v>356</v>
      </c>
      <c r="L7828" t="s">
        <v>480</v>
      </c>
      <c r="M7828" t="s">
        <v>7663</v>
      </c>
      <c r="N7828" t="s">
        <v>6739</v>
      </c>
      <c r="O7828">
        <v>1E-3</v>
      </c>
      <c r="P7828">
        <v>1E-3</v>
      </c>
      <c r="Q7828">
        <v>1</v>
      </c>
    </row>
    <row r="7829" spans="1:17" x14ac:dyDescent="0.2">
      <c r="A7829" t="s">
        <v>498</v>
      </c>
      <c r="B7829" t="s">
        <v>134</v>
      </c>
      <c r="C7829" t="s">
        <v>497</v>
      </c>
      <c r="D7829" t="s">
        <v>54</v>
      </c>
      <c r="E7829" t="s">
        <v>7516</v>
      </c>
      <c r="F7829">
        <v>1.7999999999999999E-2</v>
      </c>
      <c r="G7829">
        <v>1.7999999999999999E-2</v>
      </c>
      <c r="H7829">
        <v>1</v>
      </c>
      <c r="J7829" t="s">
        <v>498</v>
      </c>
      <c r="K7829" t="s">
        <v>356</v>
      </c>
      <c r="L7829" t="s">
        <v>480</v>
      </c>
      <c r="M7829" t="s">
        <v>7663</v>
      </c>
      <c r="N7829" t="s">
        <v>6740</v>
      </c>
      <c r="O7829">
        <v>1E-3</v>
      </c>
      <c r="P7829">
        <v>1E-3</v>
      </c>
      <c r="Q7829">
        <v>1</v>
      </c>
    </row>
    <row r="7830" spans="1:17" x14ac:dyDescent="0.2">
      <c r="A7830" t="s">
        <v>498</v>
      </c>
      <c r="B7830" t="s">
        <v>134</v>
      </c>
      <c r="C7830" t="s">
        <v>497</v>
      </c>
      <c r="D7830" t="s">
        <v>54</v>
      </c>
      <c r="E7830" t="s">
        <v>7517</v>
      </c>
      <c r="F7830">
        <v>1.7999999999999999E-2</v>
      </c>
      <c r="G7830">
        <v>1.7999999999999999E-2</v>
      </c>
      <c r="H7830">
        <v>1</v>
      </c>
      <c r="J7830" t="s">
        <v>498</v>
      </c>
      <c r="K7830" t="s">
        <v>356</v>
      </c>
      <c r="L7830" t="s">
        <v>480</v>
      </c>
      <c r="M7830" t="s">
        <v>7663</v>
      </c>
      <c r="N7830" t="s">
        <v>6741</v>
      </c>
      <c r="O7830">
        <v>0</v>
      </c>
      <c r="P7830">
        <v>0</v>
      </c>
      <c r="Q7830">
        <v>1</v>
      </c>
    </row>
    <row r="7831" spans="1:17" x14ac:dyDescent="0.2">
      <c r="A7831" t="s">
        <v>498</v>
      </c>
      <c r="B7831" t="s">
        <v>134</v>
      </c>
      <c r="C7831" t="s">
        <v>497</v>
      </c>
      <c r="D7831" t="s">
        <v>54</v>
      </c>
      <c r="E7831" t="s">
        <v>7518</v>
      </c>
      <c r="F7831">
        <v>1.7999999999999999E-2</v>
      </c>
      <c r="G7831">
        <v>1.7999999999999999E-2</v>
      </c>
      <c r="H7831">
        <v>1</v>
      </c>
      <c r="J7831" t="s">
        <v>498</v>
      </c>
      <c r="K7831" t="s">
        <v>356</v>
      </c>
      <c r="L7831" t="s">
        <v>480</v>
      </c>
      <c r="M7831" t="s">
        <v>7663</v>
      </c>
      <c r="N7831" t="s">
        <v>6742</v>
      </c>
      <c r="O7831">
        <v>0</v>
      </c>
      <c r="P7831">
        <v>0</v>
      </c>
      <c r="Q7831">
        <v>1</v>
      </c>
    </row>
    <row r="7832" spans="1:17" x14ac:dyDescent="0.2">
      <c r="A7832" t="s">
        <v>498</v>
      </c>
      <c r="B7832" t="s">
        <v>134</v>
      </c>
      <c r="C7832" t="s">
        <v>497</v>
      </c>
      <c r="D7832" t="s">
        <v>54</v>
      </c>
      <c r="E7832" t="s">
        <v>7519</v>
      </c>
      <c r="F7832">
        <v>1.7000000000000001E-2</v>
      </c>
      <c r="G7832">
        <v>1.7000000000000001E-2</v>
      </c>
      <c r="H7832">
        <v>1</v>
      </c>
      <c r="J7832" t="s">
        <v>498</v>
      </c>
      <c r="K7832" t="s">
        <v>356</v>
      </c>
      <c r="L7832" t="s">
        <v>480</v>
      </c>
      <c r="M7832" t="s">
        <v>7663</v>
      </c>
      <c r="N7832" t="s">
        <v>6743</v>
      </c>
      <c r="O7832">
        <v>0</v>
      </c>
      <c r="P7832">
        <v>0</v>
      </c>
      <c r="Q7832">
        <v>1</v>
      </c>
    </row>
    <row r="7833" spans="1:17" x14ac:dyDescent="0.2">
      <c r="A7833" t="s">
        <v>498</v>
      </c>
      <c r="B7833" t="s">
        <v>134</v>
      </c>
      <c r="C7833" t="s">
        <v>497</v>
      </c>
      <c r="D7833" t="s">
        <v>54</v>
      </c>
      <c r="E7833" t="s">
        <v>7520</v>
      </c>
      <c r="F7833">
        <v>1.7000000000000001E-2</v>
      </c>
      <c r="G7833">
        <v>1.7000000000000001E-2</v>
      </c>
      <c r="H7833">
        <v>1</v>
      </c>
      <c r="J7833" t="s">
        <v>498</v>
      </c>
      <c r="K7833" t="s">
        <v>356</v>
      </c>
      <c r="L7833" t="s">
        <v>480</v>
      </c>
      <c r="M7833" t="s">
        <v>7663</v>
      </c>
      <c r="N7833" t="s">
        <v>6744</v>
      </c>
      <c r="O7833">
        <v>0</v>
      </c>
      <c r="P7833">
        <v>0</v>
      </c>
      <c r="Q7833">
        <v>1</v>
      </c>
    </row>
    <row r="7834" spans="1:17" x14ac:dyDescent="0.2">
      <c r="A7834" t="s">
        <v>498</v>
      </c>
      <c r="B7834" t="s">
        <v>134</v>
      </c>
      <c r="C7834" t="s">
        <v>497</v>
      </c>
      <c r="D7834" t="s">
        <v>54</v>
      </c>
      <c r="E7834" t="s">
        <v>7521</v>
      </c>
      <c r="F7834">
        <v>1.7000000000000001E-2</v>
      </c>
      <c r="G7834">
        <v>1.7000000000000001E-2</v>
      </c>
      <c r="H7834">
        <v>1</v>
      </c>
      <c r="J7834" t="s">
        <v>498</v>
      </c>
      <c r="K7834" t="s">
        <v>356</v>
      </c>
      <c r="L7834" t="s">
        <v>480</v>
      </c>
      <c r="M7834" t="s">
        <v>7663</v>
      </c>
      <c r="N7834" t="s">
        <v>6745</v>
      </c>
      <c r="O7834">
        <v>0</v>
      </c>
      <c r="P7834">
        <v>1E-3</v>
      </c>
      <c r="Q7834">
        <v>1</v>
      </c>
    </row>
    <row r="7835" spans="1:17" x14ac:dyDescent="0.2">
      <c r="A7835" t="s">
        <v>498</v>
      </c>
      <c r="B7835" t="s">
        <v>134</v>
      </c>
      <c r="C7835" t="s">
        <v>497</v>
      </c>
      <c r="D7835" t="s">
        <v>54</v>
      </c>
      <c r="E7835" t="s">
        <v>7522</v>
      </c>
      <c r="F7835">
        <v>1.7000000000000001E-2</v>
      </c>
      <c r="G7835">
        <v>1.7000000000000001E-2</v>
      </c>
      <c r="H7835">
        <v>1</v>
      </c>
      <c r="J7835" t="s">
        <v>498</v>
      </c>
      <c r="K7835" t="s">
        <v>356</v>
      </c>
      <c r="L7835" t="s">
        <v>480</v>
      </c>
      <c r="M7835" t="s">
        <v>7663</v>
      </c>
      <c r="N7835" t="s">
        <v>6746</v>
      </c>
      <c r="O7835">
        <v>1E-3</v>
      </c>
      <c r="P7835">
        <v>1E-3</v>
      </c>
      <c r="Q7835">
        <v>1</v>
      </c>
    </row>
    <row r="7836" spans="1:17" x14ac:dyDescent="0.2">
      <c r="A7836" t="s">
        <v>498</v>
      </c>
      <c r="B7836" t="s">
        <v>134</v>
      </c>
      <c r="C7836" t="s">
        <v>497</v>
      </c>
      <c r="D7836" t="s">
        <v>54</v>
      </c>
      <c r="E7836" t="s">
        <v>7523</v>
      </c>
      <c r="F7836">
        <v>1.7000000000000001E-2</v>
      </c>
      <c r="G7836">
        <v>1.7000000000000001E-2</v>
      </c>
      <c r="H7836">
        <v>1</v>
      </c>
      <c r="J7836" t="s">
        <v>498</v>
      </c>
      <c r="K7836" t="s">
        <v>356</v>
      </c>
      <c r="L7836" t="s">
        <v>480</v>
      </c>
      <c r="M7836" t="s">
        <v>7663</v>
      </c>
      <c r="N7836" t="s">
        <v>6747</v>
      </c>
      <c r="O7836">
        <v>1E-3</v>
      </c>
      <c r="P7836">
        <v>1E-3</v>
      </c>
      <c r="Q7836">
        <v>1</v>
      </c>
    </row>
    <row r="7837" spans="1:17" x14ac:dyDescent="0.2">
      <c r="A7837" t="s">
        <v>498</v>
      </c>
      <c r="B7837" t="s">
        <v>134</v>
      </c>
      <c r="C7837" t="s">
        <v>497</v>
      </c>
      <c r="D7837" t="s">
        <v>54</v>
      </c>
      <c r="E7837" t="s">
        <v>7524</v>
      </c>
      <c r="F7837">
        <v>1.7000000000000001E-2</v>
      </c>
      <c r="G7837">
        <v>1.7000000000000001E-2</v>
      </c>
      <c r="H7837">
        <v>1</v>
      </c>
      <c r="J7837" t="s">
        <v>498</v>
      </c>
      <c r="K7837" t="s">
        <v>356</v>
      </c>
      <c r="L7837" t="s">
        <v>480</v>
      </c>
      <c r="M7837" t="s">
        <v>7663</v>
      </c>
      <c r="N7837" t="s">
        <v>6748</v>
      </c>
      <c r="O7837">
        <v>1E-3</v>
      </c>
      <c r="P7837">
        <v>1E-3</v>
      </c>
      <c r="Q7837">
        <v>1</v>
      </c>
    </row>
    <row r="7838" spans="1:17" x14ac:dyDescent="0.2">
      <c r="A7838" t="s">
        <v>498</v>
      </c>
      <c r="B7838" t="s">
        <v>134</v>
      </c>
      <c r="C7838" t="s">
        <v>497</v>
      </c>
      <c r="D7838" t="s">
        <v>54</v>
      </c>
      <c r="E7838" t="s">
        <v>7525</v>
      </c>
      <c r="F7838">
        <v>5.8000000000000003E-2</v>
      </c>
      <c r="G7838">
        <v>5.8000000000000003E-2</v>
      </c>
      <c r="H7838">
        <v>1</v>
      </c>
      <c r="J7838" t="s">
        <v>498</v>
      </c>
      <c r="K7838" t="s">
        <v>356</v>
      </c>
      <c r="L7838" t="s">
        <v>480</v>
      </c>
      <c r="M7838" t="s">
        <v>7663</v>
      </c>
      <c r="N7838" t="s">
        <v>6749</v>
      </c>
      <c r="O7838">
        <v>1E-3</v>
      </c>
      <c r="P7838">
        <v>1E-3</v>
      </c>
      <c r="Q7838">
        <v>1</v>
      </c>
    </row>
    <row r="7839" spans="1:17" x14ac:dyDescent="0.2">
      <c r="A7839" t="s">
        <v>498</v>
      </c>
      <c r="B7839" t="s">
        <v>134</v>
      </c>
      <c r="C7839" t="s">
        <v>497</v>
      </c>
      <c r="D7839" t="s">
        <v>54</v>
      </c>
      <c r="E7839" t="s">
        <v>7526</v>
      </c>
      <c r="F7839">
        <v>1.7000000000000001E-2</v>
      </c>
      <c r="G7839">
        <v>1.7000000000000001E-2</v>
      </c>
      <c r="H7839">
        <v>1</v>
      </c>
      <c r="J7839" t="s">
        <v>498</v>
      </c>
      <c r="K7839" t="s">
        <v>356</v>
      </c>
      <c r="L7839" t="s">
        <v>480</v>
      </c>
      <c r="M7839" t="s">
        <v>7663</v>
      </c>
      <c r="N7839" t="s">
        <v>6750</v>
      </c>
      <c r="O7839">
        <v>1E-3</v>
      </c>
      <c r="P7839">
        <v>1E-3</v>
      </c>
      <c r="Q7839">
        <v>1</v>
      </c>
    </row>
    <row r="7840" spans="1:17" x14ac:dyDescent="0.2">
      <c r="A7840" t="s">
        <v>498</v>
      </c>
      <c r="B7840" t="s">
        <v>134</v>
      </c>
      <c r="C7840" t="s">
        <v>497</v>
      </c>
      <c r="D7840" t="s">
        <v>54</v>
      </c>
      <c r="E7840" t="s">
        <v>7527</v>
      </c>
      <c r="F7840">
        <v>1.7000000000000001E-2</v>
      </c>
      <c r="G7840">
        <v>1.7000000000000001E-2</v>
      </c>
      <c r="H7840">
        <v>1</v>
      </c>
      <c r="J7840" t="s">
        <v>498</v>
      </c>
      <c r="K7840" t="s">
        <v>356</v>
      </c>
      <c r="L7840" t="s">
        <v>480</v>
      </c>
      <c r="M7840" t="s">
        <v>7663</v>
      </c>
      <c r="N7840" t="s">
        <v>6751</v>
      </c>
      <c r="O7840">
        <v>0</v>
      </c>
      <c r="P7840">
        <v>0</v>
      </c>
      <c r="Q7840">
        <v>1</v>
      </c>
    </row>
    <row r="7841" spans="1:17" x14ac:dyDescent="0.2">
      <c r="A7841" t="s">
        <v>498</v>
      </c>
      <c r="B7841" t="s">
        <v>134</v>
      </c>
      <c r="C7841" t="s">
        <v>497</v>
      </c>
      <c r="D7841" t="s">
        <v>54</v>
      </c>
      <c r="E7841" t="s">
        <v>7528</v>
      </c>
      <c r="F7841">
        <v>1.7000000000000001E-2</v>
      </c>
      <c r="G7841">
        <v>1.7000000000000001E-2</v>
      </c>
      <c r="H7841">
        <v>1</v>
      </c>
      <c r="J7841" t="s">
        <v>498</v>
      </c>
      <c r="K7841" t="s">
        <v>356</v>
      </c>
      <c r="L7841" t="s">
        <v>480</v>
      </c>
      <c r="M7841" t="s">
        <v>7663</v>
      </c>
      <c r="N7841" t="s">
        <v>6752</v>
      </c>
      <c r="O7841">
        <v>0</v>
      </c>
      <c r="P7841">
        <v>0</v>
      </c>
      <c r="Q7841">
        <v>1</v>
      </c>
    </row>
    <row r="7842" spans="1:17" x14ac:dyDescent="0.2">
      <c r="A7842" t="s">
        <v>498</v>
      </c>
      <c r="B7842" t="s">
        <v>134</v>
      </c>
      <c r="C7842" t="s">
        <v>497</v>
      </c>
      <c r="D7842" t="s">
        <v>54</v>
      </c>
      <c r="E7842" t="s">
        <v>7529</v>
      </c>
      <c r="F7842">
        <v>1.7999999999999999E-2</v>
      </c>
      <c r="G7842">
        <v>1.7999999999999999E-2</v>
      </c>
      <c r="H7842">
        <v>1</v>
      </c>
      <c r="J7842" t="s">
        <v>498</v>
      </c>
      <c r="K7842" t="s">
        <v>356</v>
      </c>
      <c r="L7842" t="s">
        <v>480</v>
      </c>
      <c r="M7842" t="s">
        <v>7663</v>
      </c>
      <c r="N7842" t="s">
        <v>6753</v>
      </c>
      <c r="O7842">
        <v>0</v>
      </c>
      <c r="P7842">
        <v>0</v>
      </c>
      <c r="Q7842">
        <v>1</v>
      </c>
    </row>
    <row r="7843" spans="1:17" x14ac:dyDescent="0.2">
      <c r="A7843" t="s">
        <v>498</v>
      </c>
      <c r="B7843" t="s">
        <v>134</v>
      </c>
      <c r="C7843" t="s">
        <v>497</v>
      </c>
      <c r="D7843" t="s">
        <v>54</v>
      </c>
      <c r="E7843" t="s">
        <v>7530</v>
      </c>
      <c r="F7843">
        <v>1.9E-2</v>
      </c>
      <c r="G7843">
        <v>1.7999999999999999E-2</v>
      </c>
      <c r="H7843">
        <v>1</v>
      </c>
      <c r="J7843" t="s">
        <v>498</v>
      </c>
      <c r="K7843" t="s">
        <v>356</v>
      </c>
      <c r="L7843" t="s">
        <v>480</v>
      </c>
      <c r="M7843" t="s">
        <v>7663</v>
      </c>
      <c r="N7843" t="s">
        <v>6754</v>
      </c>
      <c r="O7843">
        <v>0</v>
      </c>
      <c r="P7843">
        <v>0</v>
      </c>
      <c r="Q7843">
        <v>1</v>
      </c>
    </row>
    <row r="7844" spans="1:17" x14ac:dyDescent="0.2">
      <c r="A7844" t="s">
        <v>498</v>
      </c>
      <c r="B7844" t="s">
        <v>134</v>
      </c>
      <c r="C7844" t="s">
        <v>497</v>
      </c>
      <c r="D7844" t="s">
        <v>54</v>
      </c>
      <c r="E7844" t="s">
        <v>7531</v>
      </c>
      <c r="F7844">
        <v>1.9E-2</v>
      </c>
      <c r="G7844">
        <v>1.9E-2</v>
      </c>
      <c r="H7844">
        <v>1</v>
      </c>
      <c r="J7844" t="s">
        <v>498</v>
      </c>
      <c r="K7844" t="s">
        <v>356</v>
      </c>
      <c r="L7844" t="s">
        <v>480</v>
      </c>
      <c r="M7844" t="s">
        <v>7663</v>
      </c>
      <c r="N7844" t="s">
        <v>6755</v>
      </c>
      <c r="O7844">
        <v>0</v>
      </c>
      <c r="P7844">
        <v>0</v>
      </c>
      <c r="Q7844">
        <v>1</v>
      </c>
    </row>
    <row r="7845" spans="1:17" x14ac:dyDescent="0.2">
      <c r="A7845" t="s">
        <v>498</v>
      </c>
      <c r="B7845" t="s">
        <v>134</v>
      </c>
      <c r="C7845" t="s">
        <v>497</v>
      </c>
      <c r="D7845" t="s">
        <v>54</v>
      </c>
      <c r="E7845" t="s">
        <v>7532</v>
      </c>
      <c r="F7845">
        <v>1.9E-2</v>
      </c>
      <c r="G7845">
        <v>1.9E-2</v>
      </c>
      <c r="H7845">
        <v>1</v>
      </c>
      <c r="J7845" t="s">
        <v>498</v>
      </c>
      <c r="K7845" t="s">
        <v>356</v>
      </c>
      <c r="L7845" t="s">
        <v>480</v>
      </c>
      <c r="M7845" t="s">
        <v>7663</v>
      </c>
      <c r="N7845" t="s">
        <v>6756</v>
      </c>
      <c r="O7845">
        <v>0</v>
      </c>
      <c r="P7845">
        <v>0</v>
      </c>
      <c r="Q7845">
        <v>1</v>
      </c>
    </row>
    <row r="7846" spans="1:17" x14ac:dyDescent="0.2">
      <c r="A7846" t="s">
        <v>498</v>
      </c>
      <c r="B7846" t="s">
        <v>134</v>
      </c>
      <c r="C7846" t="s">
        <v>497</v>
      </c>
      <c r="D7846" t="s">
        <v>54</v>
      </c>
      <c r="E7846" t="s">
        <v>7533</v>
      </c>
      <c r="F7846">
        <v>1.9E-2</v>
      </c>
      <c r="G7846">
        <v>1.9E-2</v>
      </c>
      <c r="H7846">
        <v>1</v>
      </c>
      <c r="J7846" t="s">
        <v>498</v>
      </c>
      <c r="K7846" t="s">
        <v>356</v>
      </c>
      <c r="L7846" t="s">
        <v>480</v>
      </c>
      <c r="M7846" t="s">
        <v>7663</v>
      </c>
      <c r="N7846" t="s">
        <v>6757</v>
      </c>
      <c r="O7846">
        <v>0</v>
      </c>
      <c r="P7846">
        <v>0</v>
      </c>
      <c r="Q7846">
        <v>1</v>
      </c>
    </row>
    <row r="7847" spans="1:17" x14ac:dyDescent="0.2">
      <c r="A7847" t="s">
        <v>498</v>
      </c>
      <c r="B7847" t="s">
        <v>134</v>
      </c>
      <c r="C7847" t="s">
        <v>497</v>
      </c>
      <c r="D7847" t="s">
        <v>54</v>
      </c>
      <c r="E7847" t="s">
        <v>7534</v>
      </c>
      <c r="F7847">
        <v>1.9E-2</v>
      </c>
      <c r="G7847">
        <v>1.9E-2</v>
      </c>
      <c r="H7847">
        <v>1</v>
      </c>
      <c r="J7847" t="s">
        <v>498</v>
      </c>
      <c r="K7847" t="s">
        <v>356</v>
      </c>
      <c r="L7847" t="s">
        <v>480</v>
      </c>
      <c r="M7847" t="s">
        <v>7663</v>
      </c>
      <c r="N7847" t="s">
        <v>6758</v>
      </c>
      <c r="O7847">
        <v>1E-3</v>
      </c>
      <c r="P7847">
        <v>1E-3</v>
      </c>
      <c r="Q7847">
        <v>1</v>
      </c>
    </row>
    <row r="7848" spans="1:17" x14ac:dyDescent="0.2">
      <c r="A7848" t="s">
        <v>498</v>
      </c>
      <c r="B7848" t="s">
        <v>134</v>
      </c>
      <c r="C7848" t="s">
        <v>497</v>
      </c>
      <c r="D7848" t="s">
        <v>54</v>
      </c>
      <c r="E7848" t="s">
        <v>7535</v>
      </c>
      <c r="F7848">
        <v>1.7999999999999999E-2</v>
      </c>
      <c r="G7848">
        <v>1.7999999999999999E-2</v>
      </c>
      <c r="H7848">
        <v>1</v>
      </c>
      <c r="J7848" t="s">
        <v>498</v>
      </c>
      <c r="K7848" t="s">
        <v>356</v>
      </c>
      <c r="L7848" t="s">
        <v>480</v>
      </c>
      <c r="M7848" t="s">
        <v>7663</v>
      </c>
      <c r="N7848" t="s">
        <v>6759</v>
      </c>
      <c r="O7848">
        <v>1E-3</v>
      </c>
      <c r="P7848">
        <v>1E-3</v>
      </c>
      <c r="Q7848">
        <v>1</v>
      </c>
    </row>
    <row r="7849" spans="1:17" x14ac:dyDescent="0.2">
      <c r="A7849" t="s">
        <v>498</v>
      </c>
      <c r="B7849" t="s">
        <v>134</v>
      </c>
      <c r="C7849" t="s">
        <v>497</v>
      </c>
      <c r="D7849" t="s">
        <v>54</v>
      </c>
      <c r="E7849" t="s">
        <v>7536</v>
      </c>
      <c r="F7849">
        <v>0.125</v>
      </c>
      <c r="G7849">
        <v>0.125</v>
      </c>
      <c r="H7849">
        <v>1</v>
      </c>
      <c r="J7849" t="s">
        <v>498</v>
      </c>
      <c r="K7849" t="s">
        <v>356</v>
      </c>
      <c r="L7849" t="s">
        <v>480</v>
      </c>
      <c r="M7849" t="s">
        <v>7663</v>
      </c>
      <c r="N7849" t="s">
        <v>6760</v>
      </c>
      <c r="O7849">
        <v>1E-3</v>
      </c>
      <c r="P7849">
        <v>1E-3</v>
      </c>
      <c r="Q7849">
        <v>1</v>
      </c>
    </row>
    <row r="7850" spans="1:17" x14ac:dyDescent="0.2">
      <c r="A7850" t="s">
        <v>498</v>
      </c>
      <c r="B7850" t="s">
        <v>134</v>
      </c>
      <c r="C7850" t="s">
        <v>497</v>
      </c>
      <c r="D7850" t="s">
        <v>54</v>
      </c>
      <c r="E7850" t="s">
        <v>7537</v>
      </c>
      <c r="F7850">
        <v>1.7999999999999999E-2</v>
      </c>
      <c r="G7850">
        <v>1.7999999999999999E-2</v>
      </c>
      <c r="H7850">
        <v>1</v>
      </c>
      <c r="J7850" t="s">
        <v>498</v>
      </c>
      <c r="K7850" t="s">
        <v>356</v>
      </c>
      <c r="L7850" t="s">
        <v>480</v>
      </c>
      <c r="M7850" t="s">
        <v>7663</v>
      </c>
      <c r="N7850" t="s">
        <v>6761</v>
      </c>
      <c r="O7850">
        <v>1E-3</v>
      </c>
      <c r="P7850">
        <v>1E-3</v>
      </c>
      <c r="Q7850">
        <v>1</v>
      </c>
    </row>
    <row r="7851" spans="1:17" x14ac:dyDescent="0.2">
      <c r="A7851" t="s">
        <v>498</v>
      </c>
      <c r="B7851" t="s">
        <v>134</v>
      </c>
      <c r="C7851" t="s">
        <v>497</v>
      </c>
      <c r="D7851" t="s">
        <v>54</v>
      </c>
      <c r="E7851" t="s">
        <v>7538</v>
      </c>
      <c r="F7851">
        <v>1.7999999999999999E-2</v>
      </c>
      <c r="G7851">
        <v>1.7999999999999999E-2</v>
      </c>
      <c r="H7851">
        <v>1</v>
      </c>
      <c r="J7851" t="s">
        <v>498</v>
      </c>
      <c r="K7851" t="s">
        <v>356</v>
      </c>
      <c r="L7851" t="s">
        <v>480</v>
      </c>
      <c r="M7851" t="s">
        <v>7663</v>
      </c>
      <c r="N7851" t="s">
        <v>6762</v>
      </c>
      <c r="O7851">
        <v>1E-3</v>
      </c>
      <c r="P7851">
        <v>1E-3</v>
      </c>
      <c r="Q7851">
        <v>1</v>
      </c>
    </row>
    <row r="7852" spans="1:17" x14ac:dyDescent="0.2">
      <c r="A7852" t="s">
        <v>498</v>
      </c>
      <c r="B7852" t="s">
        <v>134</v>
      </c>
      <c r="C7852" t="s">
        <v>497</v>
      </c>
      <c r="D7852" t="s">
        <v>54</v>
      </c>
      <c r="E7852" t="s">
        <v>7539</v>
      </c>
      <c r="F7852">
        <v>1.7999999999999999E-2</v>
      </c>
      <c r="G7852">
        <v>1.7999999999999999E-2</v>
      </c>
      <c r="H7852">
        <v>1</v>
      </c>
      <c r="J7852" t="s">
        <v>498</v>
      </c>
      <c r="K7852" t="s">
        <v>356</v>
      </c>
      <c r="L7852" t="s">
        <v>480</v>
      </c>
      <c r="M7852" t="s">
        <v>7663</v>
      </c>
      <c r="N7852" t="s">
        <v>6763</v>
      </c>
      <c r="O7852">
        <v>1E-3</v>
      </c>
      <c r="P7852">
        <v>1E-3</v>
      </c>
      <c r="Q7852">
        <v>1</v>
      </c>
    </row>
    <row r="7853" spans="1:17" x14ac:dyDescent="0.2">
      <c r="A7853" t="s">
        <v>498</v>
      </c>
      <c r="B7853" t="s">
        <v>134</v>
      </c>
      <c r="C7853" t="s">
        <v>497</v>
      </c>
      <c r="D7853" t="s">
        <v>54</v>
      </c>
      <c r="E7853" t="s">
        <v>7540</v>
      </c>
      <c r="F7853">
        <v>1.7999999999999999E-2</v>
      </c>
      <c r="G7853">
        <v>1.7999999999999999E-2</v>
      </c>
      <c r="H7853">
        <v>1</v>
      </c>
      <c r="J7853" t="s">
        <v>498</v>
      </c>
      <c r="K7853" t="s">
        <v>356</v>
      </c>
      <c r="L7853" t="s">
        <v>480</v>
      </c>
      <c r="M7853" t="s">
        <v>7663</v>
      </c>
      <c r="N7853" t="s">
        <v>6764</v>
      </c>
      <c r="O7853">
        <v>1E-3</v>
      </c>
      <c r="P7853">
        <v>1E-3</v>
      </c>
      <c r="Q7853">
        <v>1</v>
      </c>
    </row>
    <row r="7854" spans="1:17" x14ac:dyDescent="0.2">
      <c r="A7854" t="s">
        <v>498</v>
      </c>
      <c r="B7854" t="s">
        <v>134</v>
      </c>
      <c r="C7854" t="s">
        <v>497</v>
      </c>
      <c r="D7854" t="s">
        <v>54</v>
      </c>
      <c r="E7854" t="s">
        <v>7541</v>
      </c>
      <c r="F7854">
        <v>1.7999999999999999E-2</v>
      </c>
      <c r="G7854">
        <v>1.7999999999999999E-2</v>
      </c>
      <c r="H7854">
        <v>1</v>
      </c>
      <c r="J7854" t="s">
        <v>498</v>
      </c>
      <c r="K7854" t="s">
        <v>356</v>
      </c>
      <c r="L7854" t="s">
        <v>480</v>
      </c>
      <c r="M7854" t="s">
        <v>7663</v>
      </c>
      <c r="N7854" t="s">
        <v>6765</v>
      </c>
      <c r="O7854">
        <v>1E-3</v>
      </c>
      <c r="P7854">
        <v>1E-3</v>
      </c>
      <c r="Q7854">
        <v>1</v>
      </c>
    </row>
    <row r="7855" spans="1:17" x14ac:dyDescent="0.2">
      <c r="A7855" t="s">
        <v>498</v>
      </c>
      <c r="B7855" t="s">
        <v>134</v>
      </c>
      <c r="C7855" t="s">
        <v>497</v>
      </c>
      <c r="D7855" t="s">
        <v>54</v>
      </c>
      <c r="E7855" t="s">
        <v>7542</v>
      </c>
      <c r="F7855">
        <v>1.7999999999999999E-2</v>
      </c>
      <c r="G7855">
        <v>1.7999999999999999E-2</v>
      </c>
      <c r="H7855">
        <v>1</v>
      </c>
      <c r="J7855" t="s">
        <v>498</v>
      </c>
      <c r="K7855" t="s">
        <v>356</v>
      </c>
      <c r="L7855" t="s">
        <v>480</v>
      </c>
      <c r="M7855" t="s">
        <v>7663</v>
      </c>
      <c r="N7855" t="s">
        <v>6766</v>
      </c>
      <c r="O7855">
        <v>1E-3</v>
      </c>
      <c r="P7855">
        <v>1E-3</v>
      </c>
      <c r="Q7855">
        <v>1</v>
      </c>
    </row>
    <row r="7856" spans="1:17" x14ac:dyDescent="0.2">
      <c r="A7856" t="s">
        <v>498</v>
      </c>
      <c r="B7856" t="s">
        <v>134</v>
      </c>
      <c r="C7856" t="s">
        <v>497</v>
      </c>
      <c r="D7856" t="s">
        <v>54</v>
      </c>
      <c r="E7856" t="s">
        <v>7543</v>
      </c>
      <c r="F7856">
        <v>1.7000000000000001E-2</v>
      </c>
      <c r="G7856">
        <v>1.7000000000000001E-2</v>
      </c>
      <c r="H7856">
        <v>1</v>
      </c>
      <c r="J7856" t="s">
        <v>498</v>
      </c>
      <c r="K7856" t="s">
        <v>356</v>
      </c>
      <c r="L7856" t="s">
        <v>480</v>
      </c>
      <c r="M7856" t="s">
        <v>7663</v>
      </c>
      <c r="N7856" t="s">
        <v>6767</v>
      </c>
      <c r="O7856">
        <v>1E-3</v>
      </c>
      <c r="P7856">
        <v>1E-3</v>
      </c>
      <c r="Q7856">
        <v>1</v>
      </c>
    </row>
    <row r="7857" spans="1:17" x14ac:dyDescent="0.2">
      <c r="A7857" t="s">
        <v>498</v>
      </c>
      <c r="B7857" t="s">
        <v>134</v>
      </c>
      <c r="C7857" t="s">
        <v>497</v>
      </c>
      <c r="D7857" t="s">
        <v>54</v>
      </c>
      <c r="E7857" t="s">
        <v>7544</v>
      </c>
      <c r="F7857">
        <v>1.7000000000000001E-2</v>
      </c>
      <c r="G7857">
        <v>1.7000000000000001E-2</v>
      </c>
      <c r="H7857">
        <v>1</v>
      </c>
      <c r="J7857" t="s">
        <v>498</v>
      </c>
      <c r="K7857" t="s">
        <v>356</v>
      </c>
      <c r="L7857" t="s">
        <v>480</v>
      </c>
      <c r="M7857" t="s">
        <v>7663</v>
      </c>
      <c r="N7857" t="s">
        <v>6768</v>
      </c>
      <c r="O7857">
        <v>1E-3</v>
      </c>
      <c r="P7857">
        <v>1E-3</v>
      </c>
      <c r="Q7857">
        <v>1</v>
      </c>
    </row>
    <row r="7858" spans="1:17" x14ac:dyDescent="0.2">
      <c r="A7858" t="s">
        <v>498</v>
      </c>
      <c r="B7858" t="s">
        <v>134</v>
      </c>
      <c r="C7858" t="s">
        <v>497</v>
      </c>
      <c r="D7858" t="s">
        <v>54</v>
      </c>
      <c r="E7858" t="s">
        <v>7545</v>
      </c>
      <c r="F7858">
        <v>1.7000000000000001E-2</v>
      </c>
      <c r="G7858">
        <v>1.7000000000000001E-2</v>
      </c>
      <c r="H7858">
        <v>1</v>
      </c>
      <c r="J7858" t="s">
        <v>498</v>
      </c>
      <c r="K7858" t="s">
        <v>356</v>
      </c>
      <c r="L7858" t="s">
        <v>480</v>
      </c>
      <c r="M7858" t="s">
        <v>7663</v>
      </c>
      <c r="N7858" t="s">
        <v>6769</v>
      </c>
      <c r="O7858">
        <v>1E-3</v>
      </c>
      <c r="P7858">
        <v>1E-3</v>
      </c>
      <c r="Q7858">
        <v>1</v>
      </c>
    </row>
    <row r="7859" spans="1:17" x14ac:dyDescent="0.2">
      <c r="A7859" t="s">
        <v>498</v>
      </c>
      <c r="B7859" t="s">
        <v>134</v>
      </c>
      <c r="C7859" t="s">
        <v>497</v>
      </c>
      <c r="D7859" t="s">
        <v>54</v>
      </c>
      <c r="E7859" t="s">
        <v>7546</v>
      </c>
      <c r="F7859">
        <v>1.7000000000000001E-2</v>
      </c>
      <c r="G7859">
        <v>1.7000000000000001E-2</v>
      </c>
      <c r="H7859">
        <v>1</v>
      </c>
      <c r="J7859" t="s">
        <v>498</v>
      </c>
      <c r="K7859" t="s">
        <v>356</v>
      </c>
      <c r="L7859" t="s">
        <v>480</v>
      </c>
      <c r="M7859" t="s">
        <v>7663</v>
      </c>
      <c r="N7859" t="s">
        <v>6770</v>
      </c>
      <c r="O7859">
        <v>1E-3</v>
      </c>
      <c r="P7859">
        <v>1E-3</v>
      </c>
      <c r="Q7859">
        <v>1</v>
      </c>
    </row>
    <row r="7860" spans="1:17" x14ac:dyDescent="0.2">
      <c r="A7860" t="s">
        <v>498</v>
      </c>
      <c r="B7860" t="s">
        <v>134</v>
      </c>
      <c r="C7860" t="s">
        <v>497</v>
      </c>
      <c r="D7860" t="s">
        <v>54</v>
      </c>
      <c r="E7860" t="s">
        <v>7547</v>
      </c>
      <c r="F7860">
        <v>1.7000000000000001E-2</v>
      </c>
      <c r="G7860">
        <v>1.7000000000000001E-2</v>
      </c>
      <c r="H7860">
        <v>1</v>
      </c>
      <c r="J7860" t="s">
        <v>498</v>
      </c>
      <c r="K7860" t="s">
        <v>356</v>
      </c>
      <c r="L7860" t="s">
        <v>480</v>
      </c>
      <c r="M7860" t="s">
        <v>7663</v>
      </c>
      <c r="N7860" t="s">
        <v>6771</v>
      </c>
      <c r="O7860">
        <v>1E-3</v>
      </c>
      <c r="P7860">
        <v>1E-3</v>
      </c>
      <c r="Q7860">
        <v>1</v>
      </c>
    </row>
    <row r="7861" spans="1:17" x14ac:dyDescent="0.2">
      <c r="A7861" t="s">
        <v>498</v>
      </c>
      <c r="B7861" t="s">
        <v>134</v>
      </c>
      <c r="C7861" t="s">
        <v>497</v>
      </c>
      <c r="D7861" t="s">
        <v>54</v>
      </c>
      <c r="E7861" t="s">
        <v>7548</v>
      </c>
      <c r="F7861">
        <v>1.7000000000000001E-2</v>
      </c>
      <c r="G7861">
        <v>1.7000000000000001E-2</v>
      </c>
      <c r="H7861">
        <v>1</v>
      </c>
      <c r="J7861" t="s">
        <v>498</v>
      </c>
      <c r="K7861" t="s">
        <v>356</v>
      </c>
      <c r="L7861" t="s">
        <v>480</v>
      </c>
      <c r="M7861" t="s">
        <v>7663</v>
      </c>
      <c r="N7861" t="s">
        <v>6772</v>
      </c>
      <c r="O7861">
        <v>1E-3</v>
      </c>
      <c r="P7861">
        <v>1E-3</v>
      </c>
      <c r="Q7861">
        <v>1</v>
      </c>
    </row>
    <row r="7862" spans="1:17" x14ac:dyDescent="0.2">
      <c r="A7862" t="s">
        <v>498</v>
      </c>
      <c r="B7862" t="s">
        <v>134</v>
      </c>
      <c r="C7862" t="s">
        <v>497</v>
      </c>
      <c r="D7862" t="s">
        <v>54</v>
      </c>
      <c r="E7862" t="s">
        <v>7549</v>
      </c>
      <c r="F7862">
        <v>5.5E-2</v>
      </c>
      <c r="G7862">
        <v>5.5E-2</v>
      </c>
      <c r="H7862">
        <v>1</v>
      </c>
      <c r="J7862" t="s">
        <v>498</v>
      </c>
      <c r="K7862" t="s">
        <v>356</v>
      </c>
      <c r="L7862" t="s">
        <v>480</v>
      </c>
      <c r="M7862" t="s">
        <v>7663</v>
      </c>
      <c r="N7862" t="s">
        <v>6773</v>
      </c>
      <c r="O7862">
        <v>1E-3</v>
      </c>
      <c r="P7862">
        <v>1E-3</v>
      </c>
      <c r="Q7862">
        <v>1</v>
      </c>
    </row>
    <row r="7863" spans="1:17" x14ac:dyDescent="0.2">
      <c r="A7863" t="s">
        <v>498</v>
      </c>
      <c r="B7863" t="s">
        <v>134</v>
      </c>
      <c r="C7863" t="s">
        <v>497</v>
      </c>
      <c r="D7863" t="s">
        <v>54</v>
      </c>
      <c r="E7863" t="s">
        <v>7550</v>
      </c>
      <c r="F7863">
        <v>1.7000000000000001E-2</v>
      </c>
      <c r="G7863">
        <v>1.7000000000000001E-2</v>
      </c>
      <c r="H7863">
        <v>1</v>
      </c>
      <c r="J7863" t="s">
        <v>498</v>
      </c>
      <c r="K7863" t="s">
        <v>356</v>
      </c>
      <c r="L7863" t="s">
        <v>480</v>
      </c>
      <c r="M7863" t="s">
        <v>7663</v>
      </c>
      <c r="N7863" t="s">
        <v>6774</v>
      </c>
      <c r="O7863">
        <v>1E-3</v>
      </c>
      <c r="P7863">
        <v>1E-3</v>
      </c>
      <c r="Q7863">
        <v>1</v>
      </c>
    </row>
    <row r="7864" spans="1:17" x14ac:dyDescent="0.2">
      <c r="A7864" t="s">
        <v>498</v>
      </c>
      <c r="B7864" t="s">
        <v>134</v>
      </c>
      <c r="C7864" t="s">
        <v>497</v>
      </c>
      <c r="D7864" t="s">
        <v>54</v>
      </c>
      <c r="E7864" t="s">
        <v>7551</v>
      </c>
      <c r="F7864">
        <v>1.7000000000000001E-2</v>
      </c>
      <c r="G7864">
        <v>1.7000000000000001E-2</v>
      </c>
      <c r="H7864">
        <v>1</v>
      </c>
      <c r="J7864" t="s">
        <v>498</v>
      </c>
      <c r="K7864" t="s">
        <v>356</v>
      </c>
      <c r="L7864" t="s">
        <v>480</v>
      </c>
      <c r="M7864" t="s">
        <v>7663</v>
      </c>
      <c r="N7864" t="s">
        <v>6775</v>
      </c>
      <c r="O7864">
        <v>1E-3</v>
      </c>
      <c r="P7864">
        <v>1E-3</v>
      </c>
      <c r="Q7864">
        <v>1</v>
      </c>
    </row>
    <row r="7865" spans="1:17" x14ac:dyDescent="0.2">
      <c r="A7865" t="s">
        <v>498</v>
      </c>
      <c r="B7865" t="s">
        <v>134</v>
      </c>
      <c r="C7865" t="s">
        <v>497</v>
      </c>
      <c r="D7865" t="s">
        <v>54</v>
      </c>
      <c r="E7865" t="s">
        <v>7552</v>
      </c>
      <c r="F7865">
        <v>1.7999999999999999E-2</v>
      </c>
      <c r="G7865">
        <v>1.7999999999999999E-2</v>
      </c>
      <c r="H7865">
        <v>1</v>
      </c>
      <c r="J7865" t="s">
        <v>498</v>
      </c>
      <c r="K7865" t="s">
        <v>356</v>
      </c>
      <c r="L7865" t="s">
        <v>480</v>
      </c>
      <c r="M7865" t="s">
        <v>7663</v>
      </c>
      <c r="N7865" t="s">
        <v>6776</v>
      </c>
      <c r="O7865">
        <v>1E-3</v>
      </c>
      <c r="P7865">
        <v>1E-3</v>
      </c>
      <c r="Q7865">
        <v>1</v>
      </c>
    </row>
    <row r="7866" spans="1:17" x14ac:dyDescent="0.2">
      <c r="A7866" t="s">
        <v>498</v>
      </c>
      <c r="B7866" t="s">
        <v>134</v>
      </c>
      <c r="C7866" t="s">
        <v>497</v>
      </c>
      <c r="D7866" t="s">
        <v>54</v>
      </c>
      <c r="E7866" t="s">
        <v>7553</v>
      </c>
      <c r="F7866">
        <v>1.7999999999999999E-2</v>
      </c>
      <c r="G7866">
        <v>1.7999999999999999E-2</v>
      </c>
      <c r="H7866">
        <v>1</v>
      </c>
      <c r="J7866" t="s">
        <v>498</v>
      </c>
      <c r="K7866" t="s">
        <v>356</v>
      </c>
      <c r="L7866" t="s">
        <v>480</v>
      </c>
      <c r="M7866" t="s">
        <v>7663</v>
      </c>
      <c r="N7866" t="s">
        <v>6777</v>
      </c>
      <c r="O7866">
        <v>1E-3</v>
      </c>
      <c r="P7866">
        <v>1E-3</v>
      </c>
      <c r="Q7866">
        <v>1</v>
      </c>
    </row>
    <row r="7867" spans="1:17" x14ac:dyDescent="0.2">
      <c r="A7867" t="s">
        <v>498</v>
      </c>
      <c r="B7867" t="s">
        <v>134</v>
      </c>
      <c r="C7867" t="s">
        <v>497</v>
      </c>
      <c r="D7867" t="s">
        <v>54</v>
      </c>
      <c r="E7867" t="s">
        <v>7554</v>
      </c>
      <c r="F7867">
        <v>1.7999999999999999E-2</v>
      </c>
      <c r="G7867">
        <v>1.7999999999999999E-2</v>
      </c>
      <c r="H7867">
        <v>1</v>
      </c>
      <c r="J7867" t="s">
        <v>498</v>
      </c>
      <c r="K7867" t="s">
        <v>356</v>
      </c>
      <c r="L7867" t="s">
        <v>480</v>
      </c>
      <c r="M7867" t="s">
        <v>7663</v>
      </c>
      <c r="N7867" t="s">
        <v>6778</v>
      </c>
      <c r="O7867">
        <v>0</v>
      </c>
      <c r="P7867">
        <v>0</v>
      </c>
      <c r="Q7867">
        <v>1</v>
      </c>
    </row>
    <row r="7868" spans="1:17" x14ac:dyDescent="0.2">
      <c r="A7868" t="s">
        <v>498</v>
      </c>
      <c r="B7868" t="s">
        <v>134</v>
      </c>
      <c r="C7868" t="s">
        <v>497</v>
      </c>
      <c r="D7868" t="s">
        <v>54</v>
      </c>
      <c r="E7868" t="s">
        <v>7555</v>
      </c>
      <c r="F7868">
        <v>1.7999999999999999E-2</v>
      </c>
      <c r="G7868">
        <v>1.7999999999999999E-2</v>
      </c>
      <c r="H7868">
        <v>1</v>
      </c>
      <c r="J7868" t="s">
        <v>498</v>
      </c>
      <c r="K7868" t="s">
        <v>356</v>
      </c>
      <c r="L7868" t="s">
        <v>480</v>
      </c>
      <c r="M7868" t="s">
        <v>7663</v>
      </c>
      <c r="N7868" t="s">
        <v>6779</v>
      </c>
      <c r="O7868">
        <v>1E-3</v>
      </c>
      <c r="P7868">
        <v>1E-3</v>
      </c>
      <c r="Q7868">
        <v>1</v>
      </c>
    </row>
    <row r="7869" spans="1:17" x14ac:dyDescent="0.2">
      <c r="A7869" t="s">
        <v>498</v>
      </c>
      <c r="B7869" t="s">
        <v>134</v>
      </c>
      <c r="C7869" t="s">
        <v>497</v>
      </c>
      <c r="D7869" t="s">
        <v>54</v>
      </c>
      <c r="E7869" t="s">
        <v>7556</v>
      </c>
      <c r="F7869">
        <v>1.7999999999999999E-2</v>
      </c>
      <c r="G7869">
        <v>1.7999999999999999E-2</v>
      </c>
      <c r="H7869">
        <v>1</v>
      </c>
      <c r="J7869" t="s">
        <v>498</v>
      </c>
      <c r="K7869" t="s">
        <v>356</v>
      </c>
      <c r="L7869" t="s">
        <v>480</v>
      </c>
      <c r="M7869" t="s">
        <v>7663</v>
      </c>
      <c r="N7869" t="s">
        <v>6780</v>
      </c>
      <c r="O7869">
        <v>1E-3</v>
      </c>
      <c r="P7869">
        <v>1E-3</v>
      </c>
      <c r="Q7869">
        <v>1</v>
      </c>
    </row>
    <row r="7870" spans="1:17" x14ac:dyDescent="0.2">
      <c r="A7870" t="s">
        <v>498</v>
      </c>
      <c r="B7870" t="s">
        <v>134</v>
      </c>
      <c r="C7870" t="s">
        <v>497</v>
      </c>
      <c r="D7870" t="s">
        <v>54</v>
      </c>
      <c r="E7870" t="s">
        <v>7557</v>
      </c>
      <c r="F7870">
        <v>1.7999999999999999E-2</v>
      </c>
      <c r="G7870">
        <v>1.7999999999999999E-2</v>
      </c>
      <c r="H7870">
        <v>1</v>
      </c>
      <c r="J7870" t="s">
        <v>498</v>
      </c>
      <c r="K7870" t="s">
        <v>356</v>
      </c>
      <c r="L7870" t="s">
        <v>480</v>
      </c>
      <c r="M7870" t="s">
        <v>7663</v>
      </c>
      <c r="N7870" t="s">
        <v>6781</v>
      </c>
      <c r="O7870">
        <v>1E-3</v>
      </c>
      <c r="P7870">
        <v>1E-3</v>
      </c>
      <c r="Q7870">
        <v>1</v>
      </c>
    </row>
    <row r="7871" spans="1:17" x14ac:dyDescent="0.2">
      <c r="A7871" t="s">
        <v>498</v>
      </c>
      <c r="B7871" t="s">
        <v>134</v>
      </c>
      <c r="C7871" t="s">
        <v>497</v>
      </c>
      <c r="D7871" t="s">
        <v>54</v>
      </c>
      <c r="E7871" t="s">
        <v>7558</v>
      </c>
      <c r="F7871">
        <v>1.7000000000000001E-2</v>
      </c>
      <c r="G7871">
        <v>1.7000000000000001E-2</v>
      </c>
      <c r="H7871">
        <v>1</v>
      </c>
      <c r="J7871" t="s">
        <v>498</v>
      </c>
      <c r="K7871" t="s">
        <v>356</v>
      </c>
      <c r="L7871" t="s">
        <v>480</v>
      </c>
      <c r="M7871" t="s">
        <v>7663</v>
      </c>
      <c r="N7871" t="s">
        <v>6782</v>
      </c>
      <c r="O7871">
        <v>1E-3</v>
      </c>
      <c r="P7871">
        <v>1E-3</v>
      </c>
      <c r="Q7871">
        <v>1</v>
      </c>
    </row>
    <row r="7872" spans="1:17" x14ac:dyDescent="0.2">
      <c r="A7872" t="s">
        <v>498</v>
      </c>
      <c r="B7872" t="s">
        <v>134</v>
      </c>
      <c r="C7872" t="s">
        <v>497</v>
      </c>
      <c r="D7872" t="s">
        <v>54</v>
      </c>
      <c r="E7872" t="s">
        <v>7559</v>
      </c>
      <c r="F7872">
        <v>1.4E-2</v>
      </c>
      <c r="G7872">
        <v>1.4E-2</v>
      </c>
      <c r="H7872">
        <v>1</v>
      </c>
      <c r="J7872" t="s">
        <v>498</v>
      </c>
      <c r="K7872" t="s">
        <v>356</v>
      </c>
      <c r="L7872" t="s">
        <v>480</v>
      </c>
      <c r="M7872" t="s">
        <v>7663</v>
      </c>
      <c r="N7872" t="s">
        <v>6783</v>
      </c>
      <c r="O7872">
        <v>1E-3</v>
      </c>
      <c r="P7872">
        <v>1E-3</v>
      </c>
      <c r="Q7872">
        <v>1</v>
      </c>
    </row>
    <row r="7873" spans="1:17" x14ac:dyDescent="0.2">
      <c r="A7873" t="s">
        <v>498</v>
      </c>
      <c r="B7873" t="s">
        <v>134</v>
      </c>
      <c r="C7873" t="s">
        <v>497</v>
      </c>
      <c r="D7873" t="s">
        <v>54</v>
      </c>
      <c r="E7873" t="s">
        <v>7560</v>
      </c>
      <c r="F7873">
        <v>0.13200000000000001</v>
      </c>
      <c r="G7873">
        <v>0.13200000000000001</v>
      </c>
      <c r="H7873">
        <v>1</v>
      </c>
      <c r="J7873" t="s">
        <v>498</v>
      </c>
      <c r="K7873" t="s">
        <v>356</v>
      </c>
      <c r="L7873" t="s">
        <v>480</v>
      </c>
      <c r="M7873" t="s">
        <v>7663</v>
      </c>
      <c r="N7873" t="s">
        <v>6784</v>
      </c>
      <c r="O7873">
        <v>1E-3</v>
      </c>
      <c r="P7873">
        <v>1E-3</v>
      </c>
      <c r="Q7873">
        <v>1</v>
      </c>
    </row>
    <row r="7874" spans="1:17" x14ac:dyDescent="0.2">
      <c r="A7874" t="s">
        <v>498</v>
      </c>
      <c r="B7874" t="s">
        <v>134</v>
      </c>
      <c r="C7874" t="s">
        <v>497</v>
      </c>
      <c r="D7874" t="s">
        <v>54</v>
      </c>
      <c r="E7874" t="s">
        <v>7561</v>
      </c>
      <c r="F7874">
        <v>1.4E-2</v>
      </c>
      <c r="G7874">
        <v>1.4E-2</v>
      </c>
      <c r="H7874">
        <v>1</v>
      </c>
      <c r="J7874" t="s">
        <v>498</v>
      </c>
      <c r="K7874" t="s">
        <v>356</v>
      </c>
      <c r="L7874" t="s">
        <v>480</v>
      </c>
      <c r="M7874" t="s">
        <v>7663</v>
      </c>
      <c r="N7874" t="s">
        <v>6785</v>
      </c>
      <c r="O7874">
        <v>1E-3</v>
      </c>
      <c r="P7874">
        <v>1E-3</v>
      </c>
      <c r="Q7874">
        <v>1</v>
      </c>
    </row>
    <row r="7875" spans="1:17" x14ac:dyDescent="0.2">
      <c r="A7875" t="s">
        <v>498</v>
      </c>
      <c r="B7875" t="s">
        <v>134</v>
      </c>
      <c r="C7875" t="s">
        <v>497</v>
      </c>
      <c r="D7875" t="s">
        <v>54</v>
      </c>
      <c r="E7875" t="s">
        <v>7562</v>
      </c>
      <c r="F7875">
        <v>1.4E-2</v>
      </c>
      <c r="G7875">
        <v>1.4E-2</v>
      </c>
      <c r="H7875">
        <v>1</v>
      </c>
      <c r="J7875" t="s">
        <v>498</v>
      </c>
      <c r="K7875" t="s">
        <v>356</v>
      </c>
      <c r="L7875" t="s">
        <v>480</v>
      </c>
      <c r="M7875" t="s">
        <v>7663</v>
      </c>
      <c r="N7875" t="s">
        <v>6786</v>
      </c>
      <c r="O7875">
        <v>1E-3</v>
      </c>
      <c r="P7875">
        <v>1E-3</v>
      </c>
      <c r="Q7875">
        <v>1</v>
      </c>
    </row>
    <row r="7876" spans="1:17" x14ac:dyDescent="0.2">
      <c r="A7876" t="s">
        <v>498</v>
      </c>
      <c r="B7876" t="s">
        <v>134</v>
      </c>
      <c r="C7876" t="s">
        <v>497</v>
      </c>
      <c r="D7876" t="s">
        <v>54</v>
      </c>
      <c r="E7876" t="s">
        <v>7563</v>
      </c>
      <c r="F7876">
        <v>1.4E-2</v>
      </c>
      <c r="G7876">
        <v>1.4E-2</v>
      </c>
      <c r="H7876">
        <v>1</v>
      </c>
      <c r="J7876" t="s">
        <v>498</v>
      </c>
      <c r="K7876" t="s">
        <v>356</v>
      </c>
      <c r="L7876" t="s">
        <v>480</v>
      </c>
      <c r="M7876" t="s">
        <v>7663</v>
      </c>
      <c r="N7876" t="s">
        <v>6787</v>
      </c>
      <c r="O7876">
        <v>1E-3</v>
      </c>
      <c r="P7876">
        <v>1E-3</v>
      </c>
      <c r="Q7876">
        <v>1</v>
      </c>
    </row>
    <row r="7877" spans="1:17" x14ac:dyDescent="0.2">
      <c r="A7877" t="s">
        <v>498</v>
      </c>
      <c r="B7877" t="s">
        <v>134</v>
      </c>
      <c r="C7877" t="s">
        <v>497</v>
      </c>
      <c r="D7877" t="s">
        <v>54</v>
      </c>
      <c r="E7877" t="s">
        <v>7564</v>
      </c>
      <c r="F7877">
        <v>1.6E-2</v>
      </c>
      <c r="G7877">
        <v>1.6E-2</v>
      </c>
      <c r="H7877">
        <v>1</v>
      </c>
      <c r="J7877" t="s">
        <v>498</v>
      </c>
      <c r="K7877" t="s">
        <v>356</v>
      </c>
      <c r="L7877" t="s">
        <v>480</v>
      </c>
      <c r="M7877" t="s">
        <v>7663</v>
      </c>
      <c r="N7877" t="s">
        <v>6788</v>
      </c>
      <c r="O7877">
        <v>1E-3</v>
      </c>
      <c r="P7877">
        <v>1E-3</v>
      </c>
      <c r="Q7877">
        <v>1</v>
      </c>
    </row>
    <row r="7878" spans="1:17" x14ac:dyDescent="0.2">
      <c r="A7878" t="s">
        <v>498</v>
      </c>
      <c r="B7878" t="s">
        <v>134</v>
      </c>
      <c r="C7878" t="s">
        <v>497</v>
      </c>
      <c r="D7878" t="s">
        <v>54</v>
      </c>
      <c r="E7878" t="s">
        <v>7565</v>
      </c>
      <c r="F7878">
        <v>1.7000000000000001E-2</v>
      </c>
      <c r="G7878">
        <v>1.7000000000000001E-2</v>
      </c>
      <c r="H7878">
        <v>1</v>
      </c>
      <c r="J7878" t="s">
        <v>498</v>
      </c>
      <c r="K7878" t="s">
        <v>356</v>
      </c>
      <c r="L7878" t="s">
        <v>480</v>
      </c>
      <c r="M7878" t="s">
        <v>7663</v>
      </c>
      <c r="N7878" t="s">
        <v>6789</v>
      </c>
      <c r="O7878">
        <v>1E-3</v>
      </c>
      <c r="P7878">
        <v>1E-3</v>
      </c>
      <c r="Q7878">
        <v>1</v>
      </c>
    </row>
    <row r="7879" spans="1:17" x14ac:dyDescent="0.2">
      <c r="A7879" t="s">
        <v>498</v>
      </c>
      <c r="B7879" t="s">
        <v>134</v>
      </c>
      <c r="C7879" t="s">
        <v>497</v>
      </c>
      <c r="D7879" t="s">
        <v>54</v>
      </c>
      <c r="E7879" t="s">
        <v>7566</v>
      </c>
      <c r="F7879">
        <v>1.7000000000000001E-2</v>
      </c>
      <c r="G7879">
        <v>1.7000000000000001E-2</v>
      </c>
      <c r="H7879">
        <v>1</v>
      </c>
      <c r="J7879" t="s">
        <v>498</v>
      </c>
      <c r="K7879" t="s">
        <v>356</v>
      </c>
      <c r="L7879" t="s">
        <v>480</v>
      </c>
      <c r="M7879" t="s">
        <v>7663</v>
      </c>
      <c r="N7879" t="s">
        <v>6790</v>
      </c>
      <c r="O7879">
        <v>1E-3</v>
      </c>
      <c r="P7879">
        <v>1E-3</v>
      </c>
      <c r="Q7879">
        <v>1</v>
      </c>
    </row>
    <row r="7880" spans="1:17" x14ac:dyDescent="0.2">
      <c r="A7880" t="s">
        <v>498</v>
      </c>
      <c r="B7880" t="s">
        <v>134</v>
      </c>
      <c r="C7880" t="s">
        <v>497</v>
      </c>
      <c r="D7880" t="s">
        <v>54</v>
      </c>
      <c r="E7880" t="s">
        <v>7567</v>
      </c>
      <c r="F7880">
        <v>1.7000000000000001E-2</v>
      </c>
      <c r="G7880">
        <v>1.7000000000000001E-2</v>
      </c>
      <c r="H7880">
        <v>1</v>
      </c>
      <c r="J7880" t="s">
        <v>498</v>
      </c>
      <c r="K7880" t="s">
        <v>356</v>
      </c>
      <c r="L7880" t="s">
        <v>480</v>
      </c>
      <c r="M7880" t="s">
        <v>7663</v>
      </c>
      <c r="N7880" t="s">
        <v>6791</v>
      </c>
      <c r="O7880">
        <v>1E-3</v>
      </c>
      <c r="P7880">
        <v>1E-3</v>
      </c>
      <c r="Q7880">
        <v>1</v>
      </c>
    </row>
    <row r="7881" spans="1:17" x14ac:dyDescent="0.2">
      <c r="A7881" t="s">
        <v>498</v>
      </c>
      <c r="B7881" t="s">
        <v>134</v>
      </c>
      <c r="C7881" t="s">
        <v>497</v>
      </c>
      <c r="D7881" t="s">
        <v>54</v>
      </c>
      <c r="E7881" t="s">
        <v>7568</v>
      </c>
      <c r="F7881">
        <v>1.7000000000000001E-2</v>
      </c>
      <c r="G7881">
        <v>1.7000000000000001E-2</v>
      </c>
      <c r="H7881">
        <v>1</v>
      </c>
      <c r="J7881" t="s">
        <v>498</v>
      </c>
      <c r="K7881" t="s">
        <v>356</v>
      </c>
      <c r="L7881" t="s">
        <v>480</v>
      </c>
      <c r="M7881" t="s">
        <v>7663</v>
      </c>
      <c r="N7881" t="s">
        <v>6792</v>
      </c>
      <c r="O7881">
        <v>1E-3</v>
      </c>
      <c r="P7881">
        <v>1E-3</v>
      </c>
      <c r="Q7881">
        <v>1</v>
      </c>
    </row>
    <row r="7882" spans="1:17" x14ac:dyDescent="0.2">
      <c r="A7882" t="s">
        <v>498</v>
      </c>
      <c r="B7882" t="s">
        <v>134</v>
      </c>
      <c r="C7882" t="s">
        <v>497</v>
      </c>
      <c r="D7882" t="s">
        <v>54</v>
      </c>
      <c r="E7882" t="s">
        <v>7569</v>
      </c>
      <c r="F7882">
        <v>1.7000000000000001E-2</v>
      </c>
      <c r="G7882">
        <v>1.7000000000000001E-2</v>
      </c>
      <c r="H7882">
        <v>1</v>
      </c>
      <c r="J7882" t="s">
        <v>498</v>
      </c>
      <c r="K7882" t="s">
        <v>356</v>
      </c>
      <c r="L7882" t="s">
        <v>480</v>
      </c>
      <c r="M7882" t="s">
        <v>7663</v>
      </c>
      <c r="N7882" t="s">
        <v>6793</v>
      </c>
      <c r="O7882">
        <v>1E-3</v>
      </c>
      <c r="P7882">
        <v>1E-3</v>
      </c>
      <c r="Q7882">
        <v>1</v>
      </c>
    </row>
    <row r="7883" spans="1:17" x14ac:dyDescent="0.2">
      <c r="A7883" t="s">
        <v>498</v>
      </c>
      <c r="B7883" t="s">
        <v>134</v>
      </c>
      <c r="C7883" t="s">
        <v>497</v>
      </c>
      <c r="D7883" t="s">
        <v>54</v>
      </c>
      <c r="E7883" t="s">
        <v>7570</v>
      </c>
      <c r="F7883">
        <v>1.7000000000000001E-2</v>
      </c>
      <c r="G7883">
        <v>1.7000000000000001E-2</v>
      </c>
      <c r="H7883">
        <v>1</v>
      </c>
      <c r="J7883" t="s">
        <v>498</v>
      </c>
      <c r="K7883" t="s">
        <v>356</v>
      </c>
      <c r="L7883" t="s">
        <v>480</v>
      </c>
      <c r="M7883" t="s">
        <v>7663</v>
      </c>
      <c r="N7883" t="s">
        <v>6794</v>
      </c>
      <c r="O7883">
        <v>1E-3</v>
      </c>
      <c r="P7883">
        <v>1E-3</v>
      </c>
      <c r="Q7883">
        <v>1</v>
      </c>
    </row>
    <row r="7884" spans="1:17" x14ac:dyDescent="0.2">
      <c r="A7884" t="s">
        <v>498</v>
      </c>
      <c r="B7884" t="s">
        <v>134</v>
      </c>
      <c r="C7884" t="s">
        <v>497</v>
      </c>
      <c r="D7884" t="s">
        <v>54</v>
      </c>
      <c r="E7884" t="s">
        <v>7571</v>
      </c>
      <c r="F7884">
        <v>1.6E-2</v>
      </c>
      <c r="G7884">
        <v>1.6E-2</v>
      </c>
      <c r="H7884">
        <v>1</v>
      </c>
      <c r="J7884" t="s">
        <v>498</v>
      </c>
      <c r="K7884" t="s">
        <v>356</v>
      </c>
      <c r="L7884" t="s">
        <v>480</v>
      </c>
      <c r="M7884" t="s">
        <v>7663</v>
      </c>
      <c r="N7884" t="s">
        <v>6795</v>
      </c>
      <c r="O7884">
        <v>1E-3</v>
      </c>
      <c r="P7884">
        <v>1E-3</v>
      </c>
      <c r="Q7884">
        <v>1</v>
      </c>
    </row>
    <row r="7885" spans="1:17" x14ac:dyDescent="0.2">
      <c r="A7885" t="s">
        <v>498</v>
      </c>
      <c r="B7885" t="s">
        <v>134</v>
      </c>
      <c r="C7885" t="s">
        <v>497</v>
      </c>
      <c r="D7885" t="s">
        <v>54</v>
      </c>
      <c r="E7885" t="s">
        <v>7572</v>
      </c>
      <c r="F7885">
        <v>1.7000000000000001E-2</v>
      </c>
      <c r="G7885">
        <v>1.7000000000000001E-2</v>
      </c>
      <c r="H7885">
        <v>1</v>
      </c>
      <c r="J7885" t="s">
        <v>498</v>
      </c>
      <c r="K7885" t="s">
        <v>356</v>
      </c>
      <c r="L7885" t="s">
        <v>480</v>
      </c>
      <c r="M7885" t="s">
        <v>7663</v>
      </c>
      <c r="N7885" t="s">
        <v>6796</v>
      </c>
      <c r="O7885">
        <v>1E-3</v>
      </c>
      <c r="P7885">
        <v>1E-3</v>
      </c>
      <c r="Q7885">
        <v>1</v>
      </c>
    </row>
    <row r="7886" spans="1:17" x14ac:dyDescent="0.2">
      <c r="A7886" t="s">
        <v>498</v>
      </c>
      <c r="B7886" t="s">
        <v>134</v>
      </c>
      <c r="C7886" t="s">
        <v>497</v>
      </c>
      <c r="D7886" t="s">
        <v>54</v>
      </c>
      <c r="E7886" t="s">
        <v>7573</v>
      </c>
      <c r="F7886">
        <v>7.6999999999999999E-2</v>
      </c>
      <c r="G7886">
        <v>7.6999999999999999E-2</v>
      </c>
      <c r="H7886">
        <v>1</v>
      </c>
      <c r="J7886" t="s">
        <v>498</v>
      </c>
      <c r="K7886" t="s">
        <v>356</v>
      </c>
      <c r="L7886" t="s">
        <v>480</v>
      </c>
      <c r="M7886" t="s">
        <v>7663</v>
      </c>
      <c r="N7886" t="s">
        <v>6797</v>
      </c>
      <c r="O7886">
        <v>1E-3</v>
      </c>
      <c r="P7886">
        <v>1E-3</v>
      </c>
      <c r="Q7886">
        <v>1</v>
      </c>
    </row>
    <row r="7887" spans="1:17" x14ac:dyDescent="0.2">
      <c r="A7887" t="s">
        <v>498</v>
      </c>
      <c r="B7887" t="s">
        <v>134</v>
      </c>
      <c r="C7887" t="s">
        <v>497</v>
      </c>
      <c r="D7887" t="s">
        <v>54</v>
      </c>
      <c r="E7887" t="s">
        <v>7574</v>
      </c>
      <c r="F7887">
        <v>1.9E-2</v>
      </c>
      <c r="G7887">
        <v>1.9E-2</v>
      </c>
      <c r="H7887">
        <v>1</v>
      </c>
      <c r="J7887" t="s">
        <v>498</v>
      </c>
      <c r="K7887" t="s">
        <v>356</v>
      </c>
      <c r="L7887" t="s">
        <v>480</v>
      </c>
      <c r="M7887" t="s">
        <v>7663</v>
      </c>
      <c r="N7887" t="s">
        <v>6798</v>
      </c>
      <c r="O7887">
        <v>1E-3</v>
      </c>
      <c r="P7887">
        <v>1E-3</v>
      </c>
      <c r="Q7887">
        <v>1</v>
      </c>
    </row>
    <row r="7888" spans="1:17" x14ac:dyDescent="0.2">
      <c r="A7888" t="s">
        <v>498</v>
      </c>
      <c r="B7888" t="s">
        <v>134</v>
      </c>
      <c r="C7888" t="s">
        <v>497</v>
      </c>
      <c r="D7888" t="s">
        <v>54</v>
      </c>
      <c r="E7888" t="s">
        <v>7575</v>
      </c>
      <c r="F7888">
        <v>1.9E-2</v>
      </c>
      <c r="G7888">
        <v>1.9E-2</v>
      </c>
      <c r="H7888">
        <v>1</v>
      </c>
      <c r="J7888" t="s">
        <v>498</v>
      </c>
      <c r="K7888" t="s">
        <v>356</v>
      </c>
      <c r="L7888" t="s">
        <v>480</v>
      </c>
      <c r="M7888" t="s">
        <v>7663</v>
      </c>
      <c r="N7888" t="s">
        <v>6799</v>
      </c>
      <c r="O7888">
        <v>1E-3</v>
      </c>
      <c r="P7888">
        <v>1E-3</v>
      </c>
      <c r="Q7888">
        <v>1</v>
      </c>
    </row>
    <row r="7889" spans="1:17" x14ac:dyDescent="0.2">
      <c r="A7889" t="s">
        <v>498</v>
      </c>
      <c r="B7889" t="s">
        <v>134</v>
      </c>
      <c r="C7889" t="s">
        <v>497</v>
      </c>
      <c r="D7889" t="s">
        <v>54</v>
      </c>
      <c r="E7889" t="s">
        <v>7576</v>
      </c>
      <c r="F7889">
        <v>1.9E-2</v>
      </c>
      <c r="G7889">
        <v>1.9E-2</v>
      </c>
      <c r="H7889">
        <v>1</v>
      </c>
      <c r="J7889" t="s">
        <v>498</v>
      </c>
      <c r="K7889" t="s">
        <v>356</v>
      </c>
      <c r="L7889" t="s">
        <v>480</v>
      </c>
      <c r="M7889" t="s">
        <v>7663</v>
      </c>
      <c r="N7889" t="s">
        <v>6800</v>
      </c>
      <c r="O7889">
        <v>1E-3</v>
      </c>
      <c r="P7889">
        <v>1E-3</v>
      </c>
      <c r="Q7889">
        <v>1</v>
      </c>
    </row>
    <row r="7890" spans="1:17" x14ac:dyDescent="0.2">
      <c r="A7890" t="s">
        <v>498</v>
      </c>
      <c r="B7890" t="s">
        <v>134</v>
      </c>
      <c r="C7890" t="s">
        <v>497</v>
      </c>
      <c r="D7890" t="s">
        <v>54</v>
      </c>
      <c r="E7890" t="s">
        <v>7577</v>
      </c>
      <c r="F7890">
        <v>1.9E-2</v>
      </c>
      <c r="G7890">
        <v>1.9E-2</v>
      </c>
      <c r="H7890">
        <v>1</v>
      </c>
      <c r="J7890" t="s">
        <v>498</v>
      </c>
      <c r="K7890" t="s">
        <v>356</v>
      </c>
      <c r="L7890" t="s">
        <v>480</v>
      </c>
      <c r="M7890" t="s">
        <v>7663</v>
      </c>
      <c r="N7890" t="s">
        <v>6801</v>
      </c>
      <c r="O7890">
        <v>1E-3</v>
      </c>
      <c r="P7890">
        <v>1E-3</v>
      </c>
      <c r="Q7890">
        <v>1</v>
      </c>
    </row>
    <row r="7891" spans="1:17" x14ac:dyDescent="0.2">
      <c r="A7891" t="s">
        <v>498</v>
      </c>
      <c r="B7891" t="s">
        <v>134</v>
      </c>
      <c r="C7891" t="s">
        <v>497</v>
      </c>
      <c r="D7891" t="s">
        <v>54</v>
      </c>
      <c r="E7891" t="s">
        <v>7578</v>
      </c>
      <c r="F7891">
        <v>1.9E-2</v>
      </c>
      <c r="G7891">
        <v>1.9E-2</v>
      </c>
      <c r="H7891">
        <v>1</v>
      </c>
      <c r="J7891" t="s">
        <v>498</v>
      </c>
      <c r="K7891" t="s">
        <v>356</v>
      </c>
      <c r="L7891" t="s">
        <v>480</v>
      </c>
      <c r="M7891" t="s">
        <v>7663</v>
      </c>
      <c r="N7891" t="s">
        <v>6802</v>
      </c>
      <c r="O7891">
        <v>1E-3</v>
      </c>
      <c r="P7891">
        <v>1E-3</v>
      </c>
      <c r="Q7891">
        <v>1</v>
      </c>
    </row>
    <row r="7892" spans="1:17" x14ac:dyDescent="0.2">
      <c r="A7892" t="s">
        <v>498</v>
      </c>
      <c r="B7892" t="s">
        <v>134</v>
      </c>
      <c r="C7892" t="s">
        <v>497</v>
      </c>
      <c r="D7892" t="s">
        <v>54</v>
      </c>
      <c r="E7892" t="s">
        <v>7579</v>
      </c>
      <c r="F7892">
        <v>1.9E-2</v>
      </c>
      <c r="G7892">
        <v>1.9E-2</v>
      </c>
      <c r="H7892">
        <v>1</v>
      </c>
      <c r="J7892" t="s">
        <v>498</v>
      </c>
      <c r="K7892" t="s">
        <v>356</v>
      </c>
      <c r="L7892" t="s">
        <v>480</v>
      </c>
      <c r="M7892" t="s">
        <v>7663</v>
      </c>
      <c r="N7892" t="s">
        <v>6803</v>
      </c>
      <c r="O7892">
        <v>1E-3</v>
      </c>
      <c r="P7892">
        <v>1E-3</v>
      </c>
      <c r="Q7892">
        <v>1</v>
      </c>
    </row>
    <row r="7893" spans="1:17" x14ac:dyDescent="0.2">
      <c r="A7893" t="s">
        <v>498</v>
      </c>
      <c r="B7893" t="s">
        <v>134</v>
      </c>
      <c r="C7893" t="s">
        <v>497</v>
      </c>
      <c r="D7893" t="s">
        <v>54</v>
      </c>
      <c r="E7893" t="s">
        <v>7580</v>
      </c>
      <c r="F7893">
        <v>1.9E-2</v>
      </c>
      <c r="G7893">
        <v>1.9E-2</v>
      </c>
      <c r="H7893">
        <v>1</v>
      </c>
      <c r="J7893" t="s">
        <v>498</v>
      </c>
      <c r="K7893" t="s">
        <v>356</v>
      </c>
      <c r="L7893" t="s">
        <v>480</v>
      </c>
      <c r="M7893" t="s">
        <v>7663</v>
      </c>
      <c r="N7893" t="s">
        <v>6804</v>
      </c>
      <c r="O7893">
        <v>1E-3</v>
      </c>
      <c r="P7893">
        <v>1E-3</v>
      </c>
      <c r="Q7893">
        <v>1</v>
      </c>
    </row>
    <row r="7894" spans="1:17" x14ac:dyDescent="0.2">
      <c r="A7894" t="s">
        <v>498</v>
      </c>
      <c r="B7894" t="s">
        <v>134</v>
      </c>
      <c r="C7894" t="s">
        <v>497</v>
      </c>
      <c r="D7894" t="s">
        <v>54</v>
      </c>
      <c r="E7894" t="s">
        <v>7581</v>
      </c>
      <c r="F7894">
        <v>1.9E-2</v>
      </c>
      <c r="G7894">
        <v>1.9E-2</v>
      </c>
      <c r="H7894">
        <v>1</v>
      </c>
      <c r="J7894" t="s">
        <v>498</v>
      </c>
      <c r="K7894" t="s">
        <v>356</v>
      </c>
      <c r="L7894" t="s">
        <v>480</v>
      </c>
      <c r="M7894" t="s">
        <v>7663</v>
      </c>
      <c r="N7894" t="s">
        <v>6805</v>
      </c>
      <c r="O7894">
        <v>1E-3</v>
      </c>
      <c r="P7894">
        <v>1E-3</v>
      </c>
      <c r="Q7894">
        <v>1</v>
      </c>
    </row>
    <row r="7895" spans="1:17" x14ac:dyDescent="0.2">
      <c r="A7895" t="s">
        <v>498</v>
      </c>
      <c r="B7895" t="s">
        <v>134</v>
      </c>
      <c r="C7895" t="s">
        <v>497</v>
      </c>
      <c r="D7895" t="s">
        <v>54</v>
      </c>
      <c r="E7895" t="s">
        <v>7582</v>
      </c>
      <c r="F7895">
        <v>1.9E-2</v>
      </c>
      <c r="G7895">
        <v>1.9E-2</v>
      </c>
      <c r="H7895">
        <v>1</v>
      </c>
      <c r="J7895" t="s">
        <v>498</v>
      </c>
      <c r="K7895" t="s">
        <v>356</v>
      </c>
      <c r="L7895" t="s">
        <v>480</v>
      </c>
      <c r="M7895" t="s">
        <v>7663</v>
      </c>
      <c r="N7895" t="s">
        <v>6806</v>
      </c>
      <c r="O7895">
        <v>1E-3</v>
      </c>
      <c r="P7895">
        <v>1E-3</v>
      </c>
      <c r="Q7895">
        <v>1</v>
      </c>
    </row>
    <row r="7896" spans="1:17" x14ac:dyDescent="0.2">
      <c r="A7896" t="s">
        <v>498</v>
      </c>
      <c r="B7896" t="s">
        <v>134</v>
      </c>
      <c r="C7896" t="s">
        <v>497</v>
      </c>
      <c r="D7896" t="s">
        <v>54</v>
      </c>
      <c r="E7896" t="s">
        <v>7583</v>
      </c>
      <c r="F7896">
        <v>1.9E-2</v>
      </c>
      <c r="G7896">
        <v>1.9E-2</v>
      </c>
      <c r="H7896">
        <v>1</v>
      </c>
      <c r="J7896" t="s">
        <v>498</v>
      </c>
      <c r="K7896" t="s">
        <v>356</v>
      </c>
      <c r="L7896" t="s">
        <v>480</v>
      </c>
      <c r="M7896" t="s">
        <v>7663</v>
      </c>
      <c r="N7896" t="s">
        <v>6807</v>
      </c>
      <c r="O7896">
        <v>1E-3</v>
      </c>
      <c r="P7896">
        <v>1E-3</v>
      </c>
      <c r="Q7896">
        <v>1</v>
      </c>
    </row>
    <row r="7897" spans="1:17" x14ac:dyDescent="0.2">
      <c r="A7897" t="s">
        <v>498</v>
      </c>
      <c r="B7897" t="s">
        <v>134</v>
      </c>
      <c r="C7897" t="s">
        <v>497</v>
      </c>
      <c r="D7897" t="s">
        <v>54</v>
      </c>
      <c r="E7897" t="s">
        <v>7584</v>
      </c>
      <c r="F7897">
        <v>0.128</v>
      </c>
      <c r="G7897">
        <v>0.127</v>
      </c>
      <c r="H7897">
        <v>1</v>
      </c>
      <c r="J7897" t="s">
        <v>498</v>
      </c>
      <c r="K7897" t="s">
        <v>356</v>
      </c>
      <c r="L7897" t="s">
        <v>480</v>
      </c>
      <c r="M7897" t="s">
        <v>7663</v>
      </c>
      <c r="N7897" t="s">
        <v>6808</v>
      </c>
      <c r="O7897">
        <v>1E-3</v>
      </c>
      <c r="P7897">
        <v>1E-3</v>
      </c>
      <c r="Q7897">
        <v>1</v>
      </c>
    </row>
    <row r="7898" spans="1:17" x14ac:dyDescent="0.2">
      <c r="A7898" t="s">
        <v>498</v>
      </c>
      <c r="B7898" t="s">
        <v>134</v>
      </c>
      <c r="C7898" t="s">
        <v>497</v>
      </c>
      <c r="D7898" t="s">
        <v>54</v>
      </c>
      <c r="E7898" t="s">
        <v>7585</v>
      </c>
      <c r="F7898">
        <v>1.9E-2</v>
      </c>
      <c r="G7898">
        <v>1.9E-2</v>
      </c>
      <c r="H7898">
        <v>1</v>
      </c>
      <c r="J7898" t="s">
        <v>498</v>
      </c>
      <c r="K7898" t="s">
        <v>356</v>
      </c>
      <c r="L7898" t="s">
        <v>480</v>
      </c>
      <c r="M7898" t="s">
        <v>7663</v>
      </c>
      <c r="N7898" t="s">
        <v>6809</v>
      </c>
      <c r="O7898">
        <v>1E-3</v>
      </c>
      <c r="P7898">
        <v>1E-3</v>
      </c>
      <c r="Q7898">
        <v>1</v>
      </c>
    </row>
    <row r="7899" spans="1:17" x14ac:dyDescent="0.2">
      <c r="A7899" t="s">
        <v>498</v>
      </c>
      <c r="B7899" t="s">
        <v>134</v>
      </c>
      <c r="C7899" t="s">
        <v>497</v>
      </c>
      <c r="D7899" t="s">
        <v>54</v>
      </c>
      <c r="E7899" t="s">
        <v>7586</v>
      </c>
      <c r="F7899">
        <v>1.7999999999999999E-2</v>
      </c>
      <c r="G7899">
        <v>1.7999999999999999E-2</v>
      </c>
      <c r="H7899">
        <v>1</v>
      </c>
      <c r="J7899" t="s">
        <v>498</v>
      </c>
      <c r="K7899" t="s">
        <v>356</v>
      </c>
      <c r="L7899" t="s">
        <v>480</v>
      </c>
      <c r="M7899" t="s">
        <v>7663</v>
      </c>
      <c r="N7899" t="s">
        <v>6810</v>
      </c>
      <c r="O7899">
        <v>1E-3</v>
      </c>
      <c r="P7899">
        <v>1E-3</v>
      </c>
      <c r="Q7899">
        <v>1</v>
      </c>
    </row>
    <row r="7900" spans="1:17" x14ac:dyDescent="0.2">
      <c r="A7900" t="s">
        <v>498</v>
      </c>
      <c r="B7900" t="s">
        <v>134</v>
      </c>
      <c r="C7900" t="s">
        <v>497</v>
      </c>
      <c r="D7900" t="s">
        <v>54</v>
      </c>
      <c r="E7900" t="s">
        <v>7587</v>
      </c>
      <c r="F7900">
        <v>1.7999999999999999E-2</v>
      </c>
      <c r="G7900">
        <v>1.7999999999999999E-2</v>
      </c>
      <c r="H7900">
        <v>1</v>
      </c>
      <c r="J7900" t="s">
        <v>498</v>
      </c>
      <c r="K7900" t="s">
        <v>356</v>
      </c>
      <c r="L7900" t="s">
        <v>480</v>
      </c>
      <c r="M7900" t="s">
        <v>7663</v>
      </c>
      <c r="N7900" t="s">
        <v>6811</v>
      </c>
      <c r="O7900">
        <v>1E-3</v>
      </c>
      <c r="P7900">
        <v>1E-3</v>
      </c>
      <c r="Q7900">
        <v>1</v>
      </c>
    </row>
    <row r="7901" spans="1:17" x14ac:dyDescent="0.2">
      <c r="A7901" t="s">
        <v>498</v>
      </c>
      <c r="B7901" t="s">
        <v>134</v>
      </c>
      <c r="C7901" t="s">
        <v>497</v>
      </c>
      <c r="D7901" t="s">
        <v>54</v>
      </c>
      <c r="E7901" t="s">
        <v>7588</v>
      </c>
      <c r="F7901">
        <v>1.7999999999999999E-2</v>
      </c>
      <c r="G7901">
        <v>1.7999999999999999E-2</v>
      </c>
      <c r="H7901">
        <v>1</v>
      </c>
      <c r="J7901" t="s">
        <v>498</v>
      </c>
      <c r="K7901" t="s">
        <v>356</v>
      </c>
      <c r="L7901" t="s">
        <v>480</v>
      </c>
      <c r="M7901" t="s">
        <v>7663</v>
      </c>
      <c r="N7901" t="s">
        <v>6812</v>
      </c>
      <c r="O7901">
        <v>1E-3</v>
      </c>
      <c r="P7901">
        <v>1E-3</v>
      </c>
      <c r="Q7901">
        <v>1</v>
      </c>
    </row>
    <row r="7902" spans="1:17" x14ac:dyDescent="0.2">
      <c r="A7902" t="s">
        <v>498</v>
      </c>
      <c r="B7902" t="s">
        <v>134</v>
      </c>
      <c r="C7902" t="s">
        <v>497</v>
      </c>
      <c r="D7902" t="s">
        <v>54</v>
      </c>
      <c r="E7902" t="s">
        <v>7589</v>
      </c>
      <c r="F7902">
        <v>1.7999999999999999E-2</v>
      </c>
      <c r="G7902">
        <v>1.7999999999999999E-2</v>
      </c>
      <c r="H7902">
        <v>1</v>
      </c>
      <c r="J7902" t="s">
        <v>498</v>
      </c>
      <c r="K7902" t="s">
        <v>356</v>
      </c>
      <c r="L7902" t="s">
        <v>480</v>
      </c>
      <c r="M7902" t="s">
        <v>7663</v>
      </c>
      <c r="N7902" t="s">
        <v>6813</v>
      </c>
      <c r="O7902">
        <v>1E-3</v>
      </c>
      <c r="P7902">
        <v>1E-3</v>
      </c>
      <c r="Q7902">
        <v>1</v>
      </c>
    </row>
    <row r="7903" spans="1:17" x14ac:dyDescent="0.2">
      <c r="A7903" t="s">
        <v>498</v>
      </c>
      <c r="B7903" t="s">
        <v>134</v>
      </c>
      <c r="C7903" t="s">
        <v>497</v>
      </c>
      <c r="D7903" t="s">
        <v>54</v>
      </c>
      <c r="E7903" t="s">
        <v>7590</v>
      </c>
      <c r="F7903">
        <v>1.7999999999999999E-2</v>
      </c>
      <c r="G7903">
        <v>1.7999999999999999E-2</v>
      </c>
      <c r="H7903">
        <v>1</v>
      </c>
      <c r="J7903" t="s">
        <v>498</v>
      </c>
      <c r="K7903" t="s">
        <v>356</v>
      </c>
      <c r="L7903" t="s">
        <v>480</v>
      </c>
      <c r="M7903" t="s">
        <v>7663</v>
      </c>
      <c r="N7903" t="s">
        <v>6814</v>
      </c>
      <c r="O7903">
        <v>1E-3</v>
      </c>
      <c r="P7903">
        <v>1E-3</v>
      </c>
      <c r="Q7903">
        <v>1</v>
      </c>
    </row>
    <row r="7904" spans="1:17" x14ac:dyDescent="0.2">
      <c r="A7904" t="s">
        <v>498</v>
      </c>
      <c r="B7904" t="s">
        <v>134</v>
      </c>
      <c r="C7904" t="s">
        <v>497</v>
      </c>
      <c r="D7904" t="s">
        <v>54</v>
      </c>
      <c r="E7904" t="s">
        <v>7591</v>
      </c>
      <c r="F7904">
        <v>1.7000000000000001E-2</v>
      </c>
      <c r="G7904">
        <v>1.7000000000000001E-2</v>
      </c>
      <c r="H7904">
        <v>1</v>
      </c>
      <c r="J7904" t="s">
        <v>498</v>
      </c>
      <c r="K7904" t="s">
        <v>356</v>
      </c>
      <c r="L7904" t="s">
        <v>480</v>
      </c>
      <c r="M7904" t="s">
        <v>7663</v>
      </c>
      <c r="N7904" t="s">
        <v>6815</v>
      </c>
      <c r="O7904">
        <v>1E-3</v>
      </c>
      <c r="P7904">
        <v>1E-3</v>
      </c>
      <c r="Q7904">
        <v>1</v>
      </c>
    </row>
    <row r="7905" spans="1:17" x14ac:dyDescent="0.2">
      <c r="A7905" t="s">
        <v>498</v>
      </c>
      <c r="B7905" t="s">
        <v>134</v>
      </c>
      <c r="C7905" t="s">
        <v>497</v>
      </c>
      <c r="D7905" t="s">
        <v>54</v>
      </c>
      <c r="E7905" t="s">
        <v>7592</v>
      </c>
      <c r="F7905">
        <v>1.7000000000000001E-2</v>
      </c>
      <c r="G7905">
        <v>1.7000000000000001E-2</v>
      </c>
      <c r="H7905">
        <v>1</v>
      </c>
      <c r="J7905" t="s">
        <v>498</v>
      </c>
      <c r="K7905" t="s">
        <v>356</v>
      </c>
      <c r="L7905" t="s">
        <v>480</v>
      </c>
      <c r="M7905" t="s">
        <v>7663</v>
      </c>
      <c r="N7905" t="s">
        <v>6816</v>
      </c>
      <c r="O7905">
        <v>1E-3</v>
      </c>
      <c r="P7905">
        <v>1E-3</v>
      </c>
      <c r="Q7905">
        <v>1</v>
      </c>
    </row>
    <row r="7906" spans="1:17" x14ac:dyDescent="0.2">
      <c r="A7906" t="s">
        <v>498</v>
      </c>
      <c r="B7906" t="s">
        <v>134</v>
      </c>
      <c r="C7906" t="s">
        <v>497</v>
      </c>
      <c r="D7906" t="s">
        <v>54</v>
      </c>
      <c r="E7906" t="s">
        <v>7593</v>
      </c>
      <c r="F7906">
        <v>1.7000000000000001E-2</v>
      </c>
      <c r="G7906">
        <v>1.7000000000000001E-2</v>
      </c>
      <c r="H7906">
        <v>1</v>
      </c>
      <c r="J7906" t="s">
        <v>498</v>
      </c>
      <c r="K7906" t="s">
        <v>356</v>
      </c>
      <c r="L7906" t="s">
        <v>480</v>
      </c>
      <c r="M7906" t="s">
        <v>7663</v>
      </c>
      <c r="N7906" t="s">
        <v>6817</v>
      </c>
      <c r="O7906">
        <v>1E-3</v>
      </c>
      <c r="P7906">
        <v>1E-3</v>
      </c>
      <c r="Q7906">
        <v>1</v>
      </c>
    </row>
    <row r="7907" spans="1:17" x14ac:dyDescent="0.2">
      <c r="A7907" t="s">
        <v>498</v>
      </c>
      <c r="B7907" t="s">
        <v>134</v>
      </c>
      <c r="C7907" t="s">
        <v>497</v>
      </c>
      <c r="D7907" t="s">
        <v>54</v>
      </c>
      <c r="E7907" t="s">
        <v>7594</v>
      </c>
      <c r="F7907">
        <v>1.7000000000000001E-2</v>
      </c>
      <c r="G7907">
        <v>1.7000000000000001E-2</v>
      </c>
      <c r="H7907">
        <v>1</v>
      </c>
      <c r="J7907" t="s">
        <v>498</v>
      </c>
      <c r="K7907" t="s">
        <v>356</v>
      </c>
      <c r="L7907" t="s">
        <v>480</v>
      </c>
      <c r="M7907" t="s">
        <v>7663</v>
      </c>
      <c r="N7907" t="s">
        <v>6818</v>
      </c>
      <c r="O7907">
        <v>1E-3</v>
      </c>
      <c r="P7907">
        <v>1E-3</v>
      </c>
      <c r="Q7907">
        <v>1</v>
      </c>
    </row>
    <row r="7908" spans="1:17" x14ac:dyDescent="0.2">
      <c r="A7908" t="s">
        <v>498</v>
      </c>
      <c r="B7908" t="s">
        <v>134</v>
      </c>
      <c r="C7908" t="s">
        <v>497</v>
      </c>
      <c r="D7908" t="s">
        <v>54</v>
      </c>
      <c r="E7908" t="s">
        <v>7595</v>
      </c>
      <c r="F7908">
        <v>1.7999999999999999E-2</v>
      </c>
      <c r="G7908">
        <v>1.7999999999999999E-2</v>
      </c>
      <c r="H7908">
        <v>1</v>
      </c>
      <c r="J7908" t="s">
        <v>498</v>
      </c>
      <c r="K7908" t="s">
        <v>356</v>
      </c>
      <c r="L7908" t="s">
        <v>480</v>
      </c>
      <c r="M7908" t="s">
        <v>7663</v>
      </c>
      <c r="N7908" t="s">
        <v>6819</v>
      </c>
      <c r="O7908">
        <v>1E-3</v>
      </c>
      <c r="P7908">
        <v>1E-3</v>
      </c>
      <c r="Q7908">
        <v>1</v>
      </c>
    </row>
    <row r="7909" spans="1:17" x14ac:dyDescent="0.2">
      <c r="A7909" t="s">
        <v>498</v>
      </c>
      <c r="B7909" t="s">
        <v>134</v>
      </c>
      <c r="C7909" t="s">
        <v>497</v>
      </c>
      <c r="D7909" t="s">
        <v>54</v>
      </c>
      <c r="E7909" t="s">
        <v>7596</v>
      </c>
      <c r="F7909">
        <v>1.7999999999999999E-2</v>
      </c>
      <c r="G7909">
        <v>1.7999999999999999E-2</v>
      </c>
      <c r="H7909">
        <v>1</v>
      </c>
      <c r="J7909" t="s">
        <v>498</v>
      </c>
      <c r="K7909" t="s">
        <v>356</v>
      </c>
      <c r="L7909" t="s">
        <v>480</v>
      </c>
      <c r="M7909" t="s">
        <v>7663</v>
      </c>
      <c r="N7909" t="s">
        <v>6820</v>
      </c>
      <c r="O7909">
        <v>1E-3</v>
      </c>
      <c r="P7909">
        <v>1E-3</v>
      </c>
      <c r="Q7909">
        <v>1</v>
      </c>
    </row>
    <row r="7910" spans="1:17" x14ac:dyDescent="0.2">
      <c r="A7910" t="s">
        <v>498</v>
      </c>
      <c r="B7910" t="s">
        <v>134</v>
      </c>
      <c r="C7910" t="s">
        <v>497</v>
      </c>
      <c r="D7910" t="s">
        <v>54</v>
      </c>
      <c r="E7910" t="s">
        <v>7597</v>
      </c>
      <c r="F7910">
        <v>1.7000000000000001E-2</v>
      </c>
      <c r="G7910">
        <v>1.7000000000000001E-2</v>
      </c>
      <c r="H7910">
        <v>1</v>
      </c>
      <c r="J7910" t="s">
        <v>498</v>
      </c>
      <c r="K7910" t="s">
        <v>356</v>
      </c>
      <c r="L7910" t="s">
        <v>480</v>
      </c>
      <c r="M7910" t="s">
        <v>7663</v>
      </c>
      <c r="N7910" t="s">
        <v>6821</v>
      </c>
      <c r="O7910">
        <v>1E-3</v>
      </c>
      <c r="P7910">
        <v>1E-3</v>
      </c>
      <c r="Q7910">
        <v>1</v>
      </c>
    </row>
    <row r="7911" spans="1:17" x14ac:dyDescent="0.2">
      <c r="A7911" t="s">
        <v>498</v>
      </c>
      <c r="B7911" t="s">
        <v>134</v>
      </c>
      <c r="C7911" t="s">
        <v>497</v>
      </c>
      <c r="D7911" t="s">
        <v>54</v>
      </c>
      <c r="E7911" t="s">
        <v>7598</v>
      </c>
      <c r="F7911">
        <v>1.7999999999999999E-2</v>
      </c>
      <c r="G7911">
        <v>1.7999999999999999E-2</v>
      </c>
      <c r="H7911">
        <v>1</v>
      </c>
      <c r="J7911" t="s">
        <v>498</v>
      </c>
      <c r="K7911" t="s">
        <v>356</v>
      </c>
      <c r="L7911" t="s">
        <v>480</v>
      </c>
      <c r="M7911" t="s">
        <v>7663</v>
      </c>
      <c r="N7911" t="s">
        <v>6822</v>
      </c>
      <c r="O7911">
        <v>1E-3</v>
      </c>
      <c r="P7911">
        <v>1E-3</v>
      </c>
      <c r="Q7911">
        <v>1</v>
      </c>
    </row>
    <row r="7912" spans="1:17" x14ac:dyDescent="0.2">
      <c r="A7912" t="s">
        <v>498</v>
      </c>
      <c r="B7912" t="s">
        <v>134</v>
      </c>
      <c r="C7912" t="s">
        <v>497</v>
      </c>
      <c r="D7912" t="s">
        <v>54</v>
      </c>
      <c r="E7912" t="s">
        <v>7599</v>
      </c>
      <c r="F7912">
        <v>1.7999999999999999E-2</v>
      </c>
      <c r="G7912">
        <v>1.7999999999999999E-2</v>
      </c>
      <c r="H7912">
        <v>1</v>
      </c>
      <c r="J7912" t="s">
        <v>498</v>
      </c>
      <c r="K7912" t="s">
        <v>356</v>
      </c>
      <c r="L7912" t="s">
        <v>480</v>
      </c>
      <c r="M7912" t="s">
        <v>7663</v>
      </c>
      <c r="N7912" t="s">
        <v>6823</v>
      </c>
      <c r="O7912">
        <v>1E-3</v>
      </c>
      <c r="P7912">
        <v>1E-3</v>
      </c>
      <c r="Q7912">
        <v>1</v>
      </c>
    </row>
    <row r="7913" spans="1:17" x14ac:dyDescent="0.2">
      <c r="A7913" t="s">
        <v>498</v>
      </c>
      <c r="B7913" t="s">
        <v>134</v>
      </c>
      <c r="C7913" t="s">
        <v>497</v>
      </c>
      <c r="D7913" t="s">
        <v>54</v>
      </c>
      <c r="E7913" t="s">
        <v>7600</v>
      </c>
      <c r="F7913">
        <v>1.7999999999999999E-2</v>
      </c>
      <c r="G7913">
        <v>1.7999999999999999E-2</v>
      </c>
      <c r="H7913">
        <v>1</v>
      </c>
      <c r="J7913" t="s">
        <v>498</v>
      </c>
      <c r="K7913" t="s">
        <v>356</v>
      </c>
      <c r="L7913" t="s">
        <v>480</v>
      </c>
      <c r="M7913" t="s">
        <v>7663</v>
      </c>
      <c r="N7913" t="s">
        <v>6824</v>
      </c>
      <c r="O7913">
        <v>1E-3</v>
      </c>
      <c r="P7913">
        <v>1E-3</v>
      </c>
      <c r="Q7913">
        <v>1</v>
      </c>
    </row>
    <row r="7914" spans="1:17" x14ac:dyDescent="0.2">
      <c r="A7914" t="s">
        <v>498</v>
      </c>
      <c r="B7914" t="s">
        <v>134</v>
      </c>
      <c r="C7914" t="s">
        <v>497</v>
      </c>
      <c r="D7914" t="s">
        <v>54</v>
      </c>
      <c r="E7914" t="s">
        <v>7601</v>
      </c>
      <c r="F7914">
        <v>1.7999999999999999E-2</v>
      </c>
      <c r="G7914">
        <v>1.7999999999999999E-2</v>
      </c>
      <c r="H7914">
        <v>1</v>
      </c>
      <c r="J7914" t="s">
        <v>498</v>
      </c>
      <c r="K7914" t="s">
        <v>356</v>
      </c>
      <c r="L7914" t="s">
        <v>480</v>
      </c>
      <c r="M7914" t="s">
        <v>7663</v>
      </c>
      <c r="N7914" t="s">
        <v>6825</v>
      </c>
      <c r="O7914">
        <v>1E-3</v>
      </c>
      <c r="P7914">
        <v>1E-3</v>
      </c>
      <c r="Q7914">
        <v>1</v>
      </c>
    </row>
    <row r="7915" spans="1:17" x14ac:dyDescent="0.2">
      <c r="A7915" t="s">
        <v>498</v>
      </c>
      <c r="B7915" t="s">
        <v>134</v>
      </c>
      <c r="C7915" t="s">
        <v>497</v>
      </c>
      <c r="D7915" t="s">
        <v>54</v>
      </c>
      <c r="E7915" t="s">
        <v>7602</v>
      </c>
      <c r="F7915">
        <v>1.7999999999999999E-2</v>
      </c>
      <c r="G7915">
        <v>1.7999999999999999E-2</v>
      </c>
      <c r="H7915">
        <v>1</v>
      </c>
      <c r="J7915" t="s">
        <v>498</v>
      </c>
      <c r="K7915" t="s">
        <v>356</v>
      </c>
      <c r="L7915" t="s">
        <v>480</v>
      </c>
      <c r="M7915" t="s">
        <v>7663</v>
      </c>
      <c r="N7915" t="s">
        <v>6826</v>
      </c>
      <c r="O7915">
        <v>1E-3</v>
      </c>
      <c r="P7915">
        <v>1E-3</v>
      </c>
      <c r="Q7915">
        <v>1</v>
      </c>
    </row>
    <row r="7916" spans="1:17" x14ac:dyDescent="0.2">
      <c r="A7916" t="s">
        <v>498</v>
      </c>
      <c r="B7916" t="s">
        <v>134</v>
      </c>
      <c r="C7916" t="s">
        <v>497</v>
      </c>
      <c r="D7916" t="s">
        <v>54</v>
      </c>
      <c r="E7916" t="s">
        <v>7603</v>
      </c>
      <c r="F7916">
        <v>1.7999999999999999E-2</v>
      </c>
      <c r="G7916">
        <v>1.7999999999999999E-2</v>
      </c>
      <c r="H7916">
        <v>1</v>
      </c>
      <c r="J7916" t="s">
        <v>498</v>
      </c>
      <c r="K7916" t="s">
        <v>356</v>
      </c>
      <c r="L7916" t="s">
        <v>480</v>
      </c>
      <c r="M7916" t="s">
        <v>7663</v>
      </c>
      <c r="N7916" t="s">
        <v>6827</v>
      </c>
      <c r="O7916">
        <v>1E-3</v>
      </c>
      <c r="P7916">
        <v>1E-3</v>
      </c>
      <c r="Q7916">
        <v>1</v>
      </c>
    </row>
    <row r="7917" spans="1:17" x14ac:dyDescent="0.2">
      <c r="A7917" t="s">
        <v>498</v>
      </c>
      <c r="B7917" t="s">
        <v>134</v>
      </c>
      <c r="C7917" t="s">
        <v>497</v>
      </c>
      <c r="D7917" t="s">
        <v>54</v>
      </c>
      <c r="E7917" t="s">
        <v>7604</v>
      </c>
      <c r="F7917">
        <v>1.7999999999999999E-2</v>
      </c>
      <c r="G7917">
        <v>1.7999999999999999E-2</v>
      </c>
      <c r="H7917">
        <v>1</v>
      </c>
      <c r="J7917" t="s">
        <v>498</v>
      </c>
      <c r="K7917" t="s">
        <v>356</v>
      </c>
      <c r="L7917" t="s">
        <v>480</v>
      </c>
      <c r="M7917" t="s">
        <v>7663</v>
      </c>
      <c r="N7917" t="s">
        <v>6828</v>
      </c>
      <c r="O7917">
        <v>1E-3</v>
      </c>
      <c r="P7917">
        <v>1E-3</v>
      </c>
      <c r="Q7917">
        <v>1</v>
      </c>
    </row>
    <row r="7918" spans="1:17" x14ac:dyDescent="0.2">
      <c r="A7918" t="s">
        <v>498</v>
      </c>
      <c r="B7918" t="s">
        <v>134</v>
      </c>
      <c r="C7918" t="s">
        <v>497</v>
      </c>
      <c r="D7918" t="s">
        <v>54</v>
      </c>
      <c r="E7918" t="s">
        <v>7605</v>
      </c>
      <c r="F7918">
        <v>1.7999999999999999E-2</v>
      </c>
      <c r="G7918">
        <v>1.7999999999999999E-2</v>
      </c>
      <c r="H7918">
        <v>1</v>
      </c>
      <c r="J7918" t="s">
        <v>498</v>
      </c>
      <c r="K7918" t="s">
        <v>356</v>
      </c>
      <c r="L7918" t="s">
        <v>480</v>
      </c>
      <c r="M7918" t="s">
        <v>7663</v>
      </c>
      <c r="N7918" t="s">
        <v>6829</v>
      </c>
      <c r="O7918">
        <v>1E-3</v>
      </c>
      <c r="P7918">
        <v>1E-3</v>
      </c>
      <c r="Q7918">
        <v>1</v>
      </c>
    </row>
    <row r="7919" spans="1:17" x14ac:dyDescent="0.2">
      <c r="A7919" t="s">
        <v>498</v>
      </c>
      <c r="B7919" t="s">
        <v>134</v>
      </c>
      <c r="C7919" t="s">
        <v>497</v>
      </c>
      <c r="D7919" t="s">
        <v>54</v>
      </c>
      <c r="E7919" t="s">
        <v>7606</v>
      </c>
      <c r="F7919">
        <v>1.7999999999999999E-2</v>
      </c>
      <c r="G7919">
        <v>1.7999999999999999E-2</v>
      </c>
      <c r="H7919">
        <v>1</v>
      </c>
      <c r="J7919" t="s">
        <v>498</v>
      </c>
      <c r="K7919" t="s">
        <v>356</v>
      </c>
      <c r="L7919" t="s">
        <v>480</v>
      </c>
      <c r="M7919" t="s">
        <v>7663</v>
      </c>
      <c r="N7919" t="s">
        <v>6830</v>
      </c>
      <c r="O7919">
        <v>1E-3</v>
      </c>
      <c r="P7919">
        <v>1E-3</v>
      </c>
      <c r="Q7919">
        <v>1</v>
      </c>
    </row>
    <row r="7920" spans="1:17" x14ac:dyDescent="0.2">
      <c r="A7920" t="s">
        <v>498</v>
      </c>
      <c r="B7920" t="s">
        <v>134</v>
      </c>
      <c r="C7920" t="s">
        <v>497</v>
      </c>
      <c r="D7920" t="s">
        <v>54</v>
      </c>
      <c r="E7920" t="s">
        <v>7607</v>
      </c>
      <c r="F7920">
        <v>1.7999999999999999E-2</v>
      </c>
      <c r="G7920">
        <v>1.7999999999999999E-2</v>
      </c>
      <c r="H7920">
        <v>1</v>
      </c>
      <c r="J7920" t="s">
        <v>498</v>
      </c>
      <c r="K7920" t="s">
        <v>356</v>
      </c>
      <c r="L7920" t="s">
        <v>480</v>
      </c>
      <c r="M7920" t="s">
        <v>7663</v>
      </c>
      <c r="N7920" t="s">
        <v>6831</v>
      </c>
      <c r="O7920">
        <v>1E-3</v>
      </c>
      <c r="P7920">
        <v>1E-3</v>
      </c>
      <c r="Q7920">
        <v>1</v>
      </c>
    </row>
    <row r="7921" spans="1:17" x14ac:dyDescent="0.2">
      <c r="A7921" t="s">
        <v>498</v>
      </c>
      <c r="B7921" t="s">
        <v>134</v>
      </c>
      <c r="C7921" t="s">
        <v>497</v>
      </c>
      <c r="D7921" t="s">
        <v>54</v>
      </c>
      <c r="E7921" t="s">
        <v>7608</v>
      </c>
      <c r="F7921">
        <v>0.109</v>
      </c>
      <c r="G7921">
        <v>0.109</v>
      </c>
      <c r="H7921">
        <v>1</v>
      </c>
      <c r="J7921" t="s">
        <v>498</v>
      </c>
      <c r="K7921" t="s">
        <v>356</v>
      </c>
      <c r="L7921" t="s">
        <v>480</v>
      </c>
      <c r="M7921" t="s">
        <v>7663</v>
      </c>
      <c r="N7921" t="s">
        <v>6832</v>
      </c>
      <c r="O7921">
        <v>1E-3</v>
      </c>
      <c r="P7921">
        <v>1E-3</v>
      </c>
      <c r="Q7921">
        <v>1</v>
      </c>
    </row>
    <row r="7922" spans="1:17" x14ac:dyDescent="0.2">
      <c r="A7922" t="s">
        <v>498</v>
      </c>
      <c r="B7922" t="s">
        <v>134</v>
      </c>
      <c r="C7922" t="s">
        <v>497</v>
      </c>
      <c r="D7922" t="s">
        <v>54</v>
      </c>
      <c r="E7922" t="s">
        <v>7609</v>
      </c>
      <c r="F7922">
        <v>1.7999999999999999E-2</v>
      </c>
      <c r="G7922">
        <v>1.7999999999999999E-2</v>
      </c>
      <c r="H7922">
        <v>1</v>
      </c>
      <c r="J7922" t="s">
        <v>498</v>
      </c>
      <c r="K7922" t="s">
        <v>356</v>
      </c>
      <c r="L7922" t="s">
        <v>480</v>
      </c>
      <c r="M7922" t="s">
        <v>7663</v>
      </c>
      <c r="N7922" t="s">
        <v>6833</v>
      </c>
      <c r="O7922">
        <v>1E-3</v>
      </c>
      <c r="P7922">
        <v>1E-3</v>
      </c>
      <c r="Q7922">
        <v>1</v>
      </c>
    </row>
    <row r="7923" spans="1:17" x14ac:dyDescent="0.2">
      <c r="A7923" t="s">
        <v>498</v>
      </c>
      <c r="B7923" t="s">
        <v>134</v>
      </c>
      <c r="C7923" t="s">
        <v>497</v>
      </c>
      <c r="D7923" t="s">
        <v>54</v>
      </c>
      <c r="E7923" t="s">
        <v>7610</v>
      </c>
      <c r="F7923">
        <v>1.7999999999999999E-2</v>
      </c>
      <c r="G7923">
        <v>1.7999999999999999E-2</v>
      </c>
      <c r="H7923">
        <v>1</v>
      </c>
      <c r="J7923" t="s">
        <v>498</v>
      </c>
      <c r="K7923" t="s">
        <v>356</v>
      </c>
      <c r="L7923" t="s">
        <v>480</v>
      </c>
      <c r="M7923" t="s">
        <v>7663</v>
      </c>
      <c r="N7923" t="s">
        <v>6834</v>
      </c>
      <c r="O7923">
        <v>1E-3</v>
      </c>
      <c r="P7923">
        <v>1E-3</v>
      </c>
      <c r="Q7923">
        <v>1</v>
      </c>
    </row>
    <row r="7924" spans="1:17" x14ac:dyDescent="0.2">
      <c r="A7924" t="s">
        <v>498</v>
      </c>
      <c r="B7924" t="s">
        <v>134</v>
      </c>
      <c r="C7924" t="s">
        <v>497</v>
      </c>
      <c r="D7924" t="s">
        <v>54</v>
      </c>
      <c r="E7924" t="s">
        <v>7611</v>
      </c>
      <c r="F7924">
        <v>1.7999999999999999E-2</v>
      </c>
      <c r="G7924">
        <v>1.7999999999999999E-2</v>
      </c>
      <c r="H7924">
        <v>1</v>
      </c>
      <c r="J7924" t="s">
        <v>498</v>
      </c>
      <c r="K7924" t="s">
        <v>356</v>
      </c>
      <c r="L7924" t="s">
        <v>480</v>
      </c>
      <c r="M7924" t="s">
        <v>7663</v>
      </c>
      <c r="N7924" t="s">
        <v>6835</v>
      </c>
      <c r="O7924">
        <v>1E-3</v>
      </c>
      <c r="P7924">
        <v>1E-3</v>
      </c>
      <c r="Q7924">
        <v>1</v>
      </c>
    </row>
    <row r="7925" spans="1:17" x14ac:dyDescent="0.2">
      <c r="A7925" t="s">
        <v>498</v>
      </c>
      <c r="B7925" t="s">
        <v>134</v>
      </c>
      <c r="C7925" t="s">
        <v>497</v>
      </c>
      <c r="D7925" t="s">
        <v>54</v>
      </c>
      <c r="E7925" t="s">
        <v>7612</v>
      </c>
      <c r="F7925">
        <v>1.7999999999999999E-2</v>
      </c>
      <c r="G7925">
        <v>1.7999999999999999E-2</v>
      </c>
      <c r="H7925">
        <v>1</v>
      </c>
      <c r="J7925" t="s">
        <v>498</v>
      </c>
      <c r="K7925" t="s">
        <v>356</v>
      </c>
      <c r="L7925" t="s">
        <v>480</v>
      </c>
      <c r="M7925" t="s">
        <v>7663</v>
      </c>
      <c r="N7925" t="s">
        <v>6836</v>
      </c>
      <c r="O7925">
        <v>1E-3</v>
      </c>
      <c r="P7925">
        <v>1E-3</v>
      </c>
      <c r="Q7925">
        <v>1</v>
      </c>
    </row>
    <row r="7926" spans="1:17" x14ac:dyDescent="0.2">
      <c r="A7926" t="s">
        <v>498</v>
      </c>
      <c r="B7926" t="s">
        <v>134</v>
      </c>
      <c r="C7926" t="s">
        <v>497</v>
      </c>
      <c r="D7926" t="s">
        <v>54</v>
      </c>
      <c r="E7926" t="s">
        <v>7613</v>
      </c>
      <c r="F7926">
        <v>1.7000000000000001E-2</v>
      </c>
      <c r="G7926">
        <v>1.7000000000000001E-2</v>
      </c>
      <c r="H7926">
        <v>1</v>
      </c>
      <c r="J7926" t="s">
        <v>498</v>
      </c>
      <c r="K7926" t="s">
        <v>356</v>
      </c>
      <c r="L7926" t="s">
        <v>480</v>
      </c>
      <c r="M7926" t="s">
        <v>7663</v>
      </c>
      <c r="N7926" t="s">
        <v>6837</v>
      </c>
      <c r="O7926">
        <v>1E-3</v>
      </c>
      <c r="P7926">
        <v>1E-3</v>
      </c>
      <c r="Q7926">
        <v>1</v>
      </c>
    </row>
    <row r="7927" spans="1:17" x14ac:dyDescent="0.2">
      <c r="A7927" t="s">
        <v>498</v>
      </c>
      <c r="B7927" t="s">
        <v>134</v>
      </c>
      <c r="C7927" t="s">
        <v>497</v>
      </c>
      <c r="D7927" t="s">
        <v>54</v>
      </c>
      <c r="E7927" t="s">
        <v>7614</v>
      </c>
      <c r="F7927">
        <v>1.7000000000000001E-2</v>
      </c>
      <c r="G7927">
        <v>1.7000000000000001E-2</v>
      </c>
      <c r="H7927">
        <v>1</v>
      </c>
      <c r="J7927" t="s">
        <v>498</v>
      </c>
      <c r="K7927" t="s">
        <v>356</v>
      </c>
      <c r="L7927" t="s">
        <v>480</v>
      </c>
      <c r="M7927" t="s">
        <v>7663</v>
      </c>
      <c r="N7927" t="s">
        <v>6838</v>
      </c>
      <c r="O7927">
        <v>1E-3</v>
      </c>
      <c r="P7927">
        <v>1E-3</v>
      </c>
      <c r="Q7927">
        <v>1</v>
      </c>
    </row>
    <row r="7928" spans="1:17" x14ac:dyDescent="0.2">
      <c r="A7928" t="s">
        <v>498</v>
      </c>
      <c r="B7928" t="s">
        <v>134</v>
      </c>
      <c r="C7928" t="s">
        <v>497</v>
      </c>
      <c r="D7928" t="s">
        <v>54</v>
      </c>
      <c r="E7928" t="s">
        <v>7615</v>
      </c>
      <c r="F7928">
        <v>1.7000000000000001E-2</v>
      </c>
      <c r="G7928">
        <v>1.7000000000000001E-2</v>
      </c>
      <c r="H7928">
        <v>1</v>
      </c>
      <c r="J7928" t="s">
        <v>498</v>
      </c>
      <c r="K7928" t="s">
        <v>356</v>
      </c>
      <c r="L7928" t="s">
        <v>480</v>
      </c>
      <c r="M7928" t="s">
        <v>7663</v>
      </c>
      <c r="N7928" t="s">
        <v>6839</v>
      </c>
      <c r="O7928">
        <v>1E-3</v>
      </c>
      <c r="P7928">
        <v>1E-3</v>
      </c>
      <c r="Q7928">
        <v>1</v>
      </c>
    </row>
    <row r="7929" spans="1:17" x14ac:dyDescent="0.2">
      <c r="A7929" t="s">
        <v>498</v>
      </c>
      <c r="B7929" t="s">
        <v>134</v>
      </c>
      <c r="C7929" t="s">
        <v>497</v>
      </c>
      <c r="D7929" t="s">
        <v>54</v>
      </c>
      <c r="E7929" t="s">
        <v>7616</v>
      </c>
      <c r="F7929">
        <v>1.7000000000000001E-2</v>
      </c>
      <c r="G7929">
        <v>1.7000000000000001E-2</v>
      </c>
      <c r="H7929">
        <v>1</v>
      </c>
      <c r="J7929" t="s">
        <v>498</v>
      </c>
      <c r="K7929" t="s">
        <v>356</v>
      </c>
      <c r="L7929" t="s">
        <v>480</v>
      </c>
      <c r="M7929" t="s">
        <v>7663</v>
      </c>
      <c r="N7929" t="s">
        <v>6840</v>
      </c>
      <c r="O7929">
        <v>1E-3</v>
      </c>
      <c r="P7929">
        <v>1E-3</v>
      </c>
      <c r="Q7929">
        <v>1</v>
      </c>
    </row>
    <row r="7930" spans="1:17" x14ac:dyDescent="0.2">
      <c r="A7930" t="s">
        <v>498</v>
      </c>
      <c r="B7930" t="s">
        <v>134</v>
      </c>
      <c r="C7930" t="s">
        <v>497</v>
      </c>
      <c r="D7930" t="s">
        <v>54</v>
      </c>
      <c r="E7930" t="s">
        <v>7617</v>
      </c>
      <c r="F7930">
        <v>1.7000000000000001E-2</v>
      </c>
      <c r="G7930">
        <v>1.7000000000000001E-2</v>
      </c>
      <c r="H7930">
        <v>1</v>
      </c>
      <c r="J7930" t="s">
        <v>498</v>
      </c>
      <c r="K7930" t="s">
        <v>356</v>
      </c>
      <c r="L7930" t="s">
        <v>480</v>
      </c>
      <c r="M7930" t="s">
        <v>7663</v>
      </c>
      <c r="N7930" t="s">
        <v>6841</v>
      </c>
      <c r="O7930">
        <v>1E-3</v>
      </c>
      <c r="P7930">
        <v>1E-3</v>
      </c>
      <c r="Q7930">
        <v>1</v>
      </c>
    </row>
    <row r="7931" spans="1:17" x14ac:dyDescent="0.2">
      <c r="A7931" t="s">
        <v>498</v>
      </c>
      <c r="B7931" t="s">
        <v>134</v>
      </c>
      <c r="C7931" t="s">
        <v>497</v>
      </c>
      <c r="D7931" t="s">
        <v>54</v>
      </c>
      <c r="E7931" t="s">
        <v>7618</v>
      </c>
      <c r="F7931">
        <v>1.7000000000000001E-2</v>
      </c>
      <c r="G7931">
        <v>1.7000000000000001E-2</v>
      </c>
      <c r="H7931">
        <v>1</v>
      </c>
      <c r="J7931" t="s">
        <v>498</v>
      </c>
      <c r="K7931" t="s">
        <v>356</v>
      </c>
      <c r="L7931" t="s">
        <v>480</v>
      </c>
      <c r="M7931" t="s">
        <v>7663</v>
      </c>
      <c r="N7931" t="s">
        <v>6842</v>
      </c>
      <c r="O7931">
        <v>1E-3</v>
      </c>
      <c r="P7931">
        <v>1E-3</v>
      </c>
      <c r="Q7931">
        <v>1</v>
      </c>
    </row>
    <row r="7932" spans="1:17" x14ac:dyDescent="0.2">
      <c r="A7932" t="s">
        <v>498</v>
      </c>
      <c r="B7932" t="s">
        <v>134</v>
      </c>
      <c r="C7932" t="s">
        <v>497</v>
      </c>
      <c r="D7932" t="s">
        <v>54</v>
      </c>
      <c r="E7932" t="s">
        <v>7619</v>
      </c>
      <c r="F7932">
        <v>1.7999999999999999E-2</v>
      </c>
      <c r="G7932">
        <v>1.7999999999999999E-2</v>
      </c>
      <c r="H7932">
        <v>1</v>
      </c>
      <c r="J7932" t="s">
        <v>498</v>
      </c>
      <c r="K7932" t="s">
        <v>356</v>
      </c>
      <c r="L7932" t="s">
        <v>480</v>
      </c>
      <c r="M7932" t="s">
        <v>7663</v>
      </c>
      <c r="N7932" t="s">
        <v>6843</v>
      </c>
      <c r="O7932">
        <v>1E-3</v>
      </c>
      <c r="P7932">
        <v>1E-3</v>
      </c>
      <c r="Q7932">
        <v>1</v>
      </c>
    </row>
    <row r="7933" spans="1:17" x14ac:dyDescent="0.2">
      <c r="A7933" t="s">
        <v>498</v>
      </c>
      <c r="B7933" t="s">
        <v>134</v>
      </c>
      <c r="C7933" t="s">
        <v>497</v>
      </c>
      <c r="D7933" t="s">
        <v>54</v>
      </c>
      <c r="E7933" t="s">
        <v>7620</v>
      </c>
      <c r="F7933">
        <v>1.7999999999999999E-2</v>
      </c>
      <c r="G7933">
        <v>1.7999999999999999E-2</v>
      </c>
      <c r="H7933">
        <v>1</v>
      </c>
      <c r="J7933" t="s">
        <v>498</v>
      </c>
      <c r="K7933" t="s">
        <v>356</v>
      </c>
      <c r="L7933" t="s">
        <v>480</v>
      </c>
      <c r="M7933" t="s">
        <v>7663</v>
      </c>
      <c r="N7933" t="s">
        <v>6844</v>
      </c>
      <c r="O7933">
        <v>1E-3</v>
      </c>
      <c r="P7933">
        <v>1E-3</v>
      </c>
      <c r="Q7933">
        <v>1</v>
      </c>
    </row>
    <row r="7934" spans="1:17" x14ac:dyDescent="0.2">
      <c r="A7934" t="s">
        <v>498</v>
      </c>
      <c r="B7934" t="s">
        <v>134</v>
      </c>
      <c r="C7934" t="s">
        <v>497</v>
      </c>
      <c r="D7934" t="s">
        <v>54</v>
      </c>
      <c r="E7934" t="s">
        <v>7621</v>
      </c>
      <c r="F7934">
        <v>6.3E-2</v>
      </c>
      <c r="G7934">
        <v>6.3E-2</v>
      </c>
      <c r="H7934">
        <v>1</v>
      </c>
      <c r="J7934" t="s">
        <v>498</v>
      </c>
      <c r="K7934" t="s">
        <v>356</v>
      </c>
      <c r="L7934" t="s">
        <v>480</v>
      </c>
      <c r="M7934" t="s">
        <v>7663</v>
      </c>
      <c r="N7934" t="s">
        <v>6845</v>
      </c>
      <c r="O7934">
        <v>1E-3</v>
      </c>
      <c r="P7934">
        <v>1E-3</v>
      </c>
      <c r="Q7934">
        <v>1</v>
      </c>
    </row>
    <row r="7935" spans="1:17" x14ac:dyDescent="0.2">
      <c r="A7935" t="s">
        <v>498</v>
      </c>
      <c r="B7935" t="s">
        <v>134</v>
      </c>
      <c r="C7935" t="s">
        <v>497</v>
      </c>
      <c r="D7935" t="s">
        <v>54</v>
      </c>
      <c r="E7935" t="s">
        <v>7622</v>
      </c>
      <c r="F7935">
        <v>1.7999999999999999E-2</v>
      </c>
      <c r="G7935">
        <v>1.7999999999999999E-2</v>
      </c>
      <c r="H7935">
        <v>1</v>
      </c>
      <c r="J7935" t="s">
        <v>498</v>
      </c>
      <c r="K7935" t="s">
        <v>356</v>
      </c>
      <c r="L7935" t="s">
        <v>480</v>
      </c>
      <c r="M7935" t="s">
        <v>7663</v>
      </c>
      <c r="N7935" t="s">
        <v>6846</v>
      </c>
      <c r="O7935">
        <v>1E-3</v>
      </c>
      <c r="P7935">
        <v>1E-3</v>
      </c>
      <c r="Q7935">
        <v>1</v>
      </c>
    </row>
    <row r="7936" spans="1:17" x14ac:dyDescent="0.2">
      <c r="A7936" t="s">
        <v>498</v>
      </c>
      <c r="B7936" t="s">
        <v>134</v>
      </c>
      <c r="C7936" t="s">
        <v>497</v>
      </c>
      <c r="D7936" t="s">
        <v>54</v>
      </c>
      <c r="E7936" t="s">
        <v>7623</v>
      </c>
      <c r="F7936">
        <v>1.7999999999999999E-2</v>
      </c>
      <c r="G7936">
        <v>1.7999999999999999E-2</v>
      </c>
      <c r="H7936">
        <v>1</v>
      </c>
      <c r="J7936" t="s">
        <v>498</v>
      </c>
      <c r="K7936" t="s">
        <v>356</v>
      </c>
      <c r="L7936" t="s">
        <v>480</v>
      </c>
      <c r="M7936" t="s">
        <v>7663</v>
      </c>
      <c r="N7936" t="s">
        <v>6847</v>
      </c>
      <c r="O7936">
        <v>1E-3</v>
      </c>
      <c r="P7936">
        <v>1E-3</v>
      </c>
      <c r="Q7936">
        <v>1</v>
      </c>
    </row>
    <row r="7937" spans="1:17" x14ac:dyDescent="0.2">
      <c r="A7937" t="s">
        <v>498</v>
      </c>
      <c r="B7937" t="s">
        <v>134</v>
      </c>
      <c r="C7937" t="s">
        <v>497</v>
      </c>
      <c r="D7937" t="s">
        <v>54</v>
      </c>
      <c r="E7937" t="s">
        <v>7624</v>
      </c>
      <c r="F7937">
        <v>1.7999999999999999E-2</v>
      </c>
      <c r="G7937">
        <v>1.7999999999999999E-2</v>
      </c>
      <c r="H7937">
        <v>1</v>
      </c>
      <c r="J7937" t="s">
        <v>498</v>
      </c>
      <c r="K7937" t="s">
        <v>356</v>
      </c>
      <c r="L7937" t="s">
        <v>480</v>
      </c>
      <c r="M7937" t="s">
        <v>7663</v>
      </c>
      <c r="N7937" t="s">
        <v>6848</v>
      </c>
      <c r="O7937">
        <v>1E-3</v>
      </c>
      <c r="P7937">
        <v>1E-3</v>
      </c>
      <c r="Q7937">
        <v>1</v>
      </c>
    </row>
    <row r="7938" spans="1:17" x14ac:dyDescent="0.2">
      <c r="A7938" t="s">
        <v>498</v>
      </c>
      <c r="B7938" t="s">
        <v>134</v>
      </c>
      <c r="C7938" t="s">
        <v>497</v>
      </c>
      <c r="D7938" t="s">
        <v>54</v>
      </c>
      <c r="E7938" t="s">
        <v>7625</v>
      </c>
      <c r="F7938">
        <v>1.7999999999999999E-2</v>
      </c>
      <c r="G7938">
        <v>1.7999999999999999E-2</v>
      </c>
      <c r="H7938">
        <v>1</v>
      </c>
      <c r="J7938" t="s">
        <v>498</v>
      </c>
      <c r="K7938" t="s">
        <v>356</v>
      </c>
      <c r="L7938" t="s">
        <v>480</v>
      </c>
      <c r="M7938" t="s">
        <v>7663</v>
      </c>
      <c r="N7938" t="s">
        <v>6849</v>
      </c>
      <c r="O7938">
        <v>1E-3</v>
      </c>
      <c r="P7938">
        <v>1E-3</v>
      </c>
      <c r="Q7938">
        <v>1</v>
      </c>
    </row>
    <row r="7939" spans="1:17" x14ac:dyDescent="0.2">
      <c r="A7939" t="s">
        <v>498</v>
      </c>
      <c r="B7939" t="s">
        <v>134</v>
      </c>
      <c r="C7939" t="s">
        <v>497</v>
      </c>
      <c r="D7939" t="s">
        <v>54</v>
      </c>
      <c r="E7939" t="s">
        <v>7626</v>
      </c>
      <c r="F7939">
        <v>1.7999999999999999E-2</v>
      </c>
      <c r="G7939">
        <v>1.7999999999999999E-2</v>
      </c>
      <c r="H7939">
        <v>1</v>
      </c>
      <c r="J7939" t="s">
        <v>498</v>
      </c>
      <c r="K7939" t="s">
        <v>356</v>
      </c>
      <c r="L7939" t="s">
        <v>480</v>
      </c>
      <c r="M7939" t="s">
        <v>7663</v>
      </c>
      <c r="N7939" t="s">
        <v>6850</v>
      </c>
      <c r="O7939">
        <v>1E-3</v>
      </c>
      <c r="P7939">
        <v>1E-3</v>
      </c>
      <c r="Q7939">
        <v>1</v>
      </c>
    </row>
    <row r="7940" spans="1:17" x14ac:dyDescent="0.2">
      <c r="A7940" t="s">
        <v>498</v>
      </c>
      <c r="B7940" t="s">
        <v>134</v>
      </c>
      <c r="C7940" t="s">
        <v>497</v>
      </c>
      <c r="D7940" t="s">
        <v>54</v>
      </c>
      <c r="E7940" t="s">
        <v>7627</v>
      </c>
      <c r="F7940">
        <v>1.7999999999999999E-2</v>
      </c>
      <c r="G7940">
        <v>1.7999999999999999E-2</v>
      </c>
      <c r="H7940">
        <v>1</v>
      </c>
      <c r="J7940" t="s">
        <v>498</v>
      </c>
      <c r="K7940" t="s">
        <v>356</v>
      </c>
      <c r="L7940" t="s">
        <v>480</v>
      </c>
      <c r="M7940" t="s">
        <v>7663</v>
      </c>
      <c r="N7940" t="s">
        <v>6851</v>
      </c>
      <c r="O7940">
        <v>1E-3</v>
      </c>
      <c r="P7940">
        <v>1E-3</v>
      </c>
      <c r="Q7940">
        <v>1</v>
      </c>
    </row>
    <row r="7941" spans="1:17" x14ac:dyDescent="0.2">
      <c r="A7941" t="s">
        <v>498</v>
      </c>
      <c r="B7941" t="s">
        <v>134</v>
      </c>
      <c r="C7941" t="s">
        <v>497</v>
      </c>
      <c r="D7941" t="s">
        <v>54</v>
      </c>
      <c r="E7941" t="s">
        <v>7628</v>
      </c>
      <c r="F7941">
        <v>1.7999999999999999E-2</v>
      </c>
      <c r="G7941">
        <v>1.7999999999999999E-2</v>
      </c>
      <c r="H7941">
        <v>1</v>
      </c>
      <c r="J7941" t="s">
        <v>498</v>
      </c>
      <c r="K7941" t="s">
        <v>356</v>
      </c>
      <c r="L7941" t="s">
        <v>480</v>
      </c>
      <c r="M7941" t="s">
        <v>7663</v>
      </c>
      <c r="N7941" t="s">
        <v>6852</v>
      </c>
      <c r="O7941">
        <v>1E-3</v>
      </c>
      <c r="P7941">
        <v>1E-3</v>
      </c>
      <c r="Q7941">
        <v>1</v>
      </c>
    </row>
    <row r="7942" spans="1:17" x14ac:dyDescent="0.2">
      <c r="A7942" t="s">
        <v>498</v>
      </c>
      <c r="B7942" t="s">
        <v>134</v>
      </c>
      <c r="C7942" t="s">
        <v>497</v>
      </c>
      <c r="D7942" t="s">
        <v>54</v>
      </c>
      <c r="E7942" t="s">
        <v>7629</v>
      </c>
      <c r="F7942">
        <v>1.7999999999999999E-2</v>
      </c>
      <c r="G7942">
        <v>1.7999999999999999E-2</v>
      </c>
      <c r="H7942">
        <v>1</v>
      </c>
      <c r="J7942" t="s">
        <v>498</v>
      </c>
      <c r="K7942" t="s">
        <v>356</v>
      </c>
      <c r="L7942" t="s">
        <v>480</v>
      </c>
      <c r="M7942" t="s">
        <v>7663</v>
      </c>
      <c r="N7942" t="s">
        <v>6853</v>
      </c>
      <c r="O7942">
        <v>1E-3</v>
      </c>
      <c r="P7942">
        <v>1E-3</v>
      </c>
      <c r="Q7942">
        <v>1</v>
      </c>
    </row>
    <row r="7943" spans="1:17" x14ac:dyDescent="0.2">
      <c r="A7943" t="s">
        <v>498</v>
      </c>
      <c r="B7943" t="s">
        <v>134</v>
      </c>
      <c r="C7943" t="s">
        <v>497</v>
      </c>
      <c r="D7943" t="s">
        <v>54</v>
      </c>
      <c r="E7943" t="s">
        <v>7630</v>
      </c>
      <c r="F7943">
        <v>1.7999999999999999E-2</v>
      </c>
      <c r="G7943">
        <v>1.7999999999999999E-2</v>
      </c>
      <c r="H7943">
        <v>1</v>
      </c>
      <c r="J7943" t="s">
        <v>498</v>
      </c>
      <c r="K7943" t="s">
        <v>356</v>
      </c>
      <c r="L7943" t="s">
        <v>480</v>
      </c>
      <c r="M7943" t="s">
        <v>7663</v>
      </c>
      <c r="N7943" t="s">
        <v>6854</v>
      </c>
      <c r="O7943">
        <v>1E-3</v>
      </c>
      <c r="P7943">
        <v>1E-3</v>
      </c>
      <c r="Q7943">
        <v>1</v>
      </c>
    </row>
    <row r="7944" spans="1:17" x14ac:dyDescent="0.2">
      <c r="A7944" t="s">
        <v>498</v>
      </c>
      <c r="B7944" t="s">
        <v>134</v>
      </c>
      <c r="C7944" t="s">
        <v>497</v>
      </c>
      <c r="D7944" t="s">
        <v>54</v>
      </c>
      <c r="E7944" t="s">
        <v>7631</v>
      </c>
      <c r="F7944">
        <v>1.9E-2</v>
      </c>
      <c r="G7944">
        <v>1.9E-2</v>
      </c>
      <c r="H7944">
        <v>1</v>
      </c>
      <c r="J7944" t="s">
        <v>498</v>
      </c>
      <c r="K7944" t="s">
        <v>356</v>
      </c>
      <c r="L7944" t="s">
        <v>480</v>
      </c>
      <c r="M7944" t="s">
        <v>7663</v>
      </c>
      <c r="N7944" t="s">
        <v>6855</v>
      </c>
      <c r="O7944">
        <v>1E-3</v>
      </c>
      <c r="P7944">
        <v>1E-3</v>
      </c>
      <c r="Q7944">
        <v>1</v>
      </c>
    </row>
    <row r="7945" spans="1:17" x14ac:dyDescent="0.2">
      <c r="A7945" t="s">
        <v>498</v>
      </c>
      <c r="B7945" t="s">
        <v>134</v>
      </c>
      <c r="C7945" t="s">
        <v>497</v>
      </c>
      <c r="D7945" t="s">
        <v>54</v>
      </c>
      <c r="E7945" t="s">
        <v>7632</v>
      </c>
      <c r="F7945">
        <v>1.9E-2</v>
      </c>
      <c r="G7945">
        <v>1.9E-2</v>
      </c>
      <c r="H7945">
        <v>1</v>
      </c>
      <c r="J7945" t="s">
        <v>498</v>
      </c>
      <c r="K7945" t="s">
        <v>356</v>
      </c>
      <c r="L7945" t="s">
        <v>480</v>
      </c>
      <c r="M7945" t="s">
        <v>7663</v>
      </c>
      <c r="N7945" t="s">
        <v>6856</v>
      </c>
      <c r="O7945">
        <v>1E-3</v>
      </c>
      <c r="P7945">
        <v>1E-3</v>
      </c>
      <c r="Q7945">
        <v>1</v>
      </c>
    </row>
    <row r="7946" spans="1:17" x14ac:dyDescent="0.2">
      <c r="A7946" t="s">
        <v>498</v>
      </c>
      <c r="B7946" t="s">
        <v>134</v>
      </c>
      <c r="C7946" t="s">
        <v>497</v>
      </c>
      <c r="D7946" t="s">
        <v>54</v>
      </c>
      <c r="E7946" t="s">
        <v>7633</v>
      </c>
      <c r="F7946">
        <v>1.7999999999999999E-2</v>
      </c>
      <c r="G7946">
        <v>1.7999999999999999E-2</v>
      </c>
      <c r="H7946">
        <v>1</v>
      </c>
      <c r="J7946" t="s">
        <v>498</v>
      </c>
      <c r="K7946" t="s">
        <v>356</v>
      </c>
      <c r="L7946" t="s">
        <v>480</v>
      </c>
      <c r="M7946" t="s">
        <v>7663</v>
      </c>
      <c r="N7946" t="s">
        <v>6857</v>
      </c>
      <c r="O7946">
        <v>1E-3</v>
      </c>
      <c r="P7946">
        <v>1E-3</v>
      </c>
      <c r="Q7946">
        <v>1</v>
      </c>
    </row>
    <row r="7947" spans="1:17" x14ac:dyDescent="0.2">
      <c r="A7947" t="s">
        <v>498</v>
      </c>
      <c r="B7947" t="s">
        <v>134</v>
      </c>
      <c r="C7947" t="s">
        <v>497</v>
      </c>
      <c r="D7947" t="s">
        <v>54</v>
      </c>
      <c r="E7947" t="s">
        <v>7634</v>
      </c>
      <c r="F7947">
        <v>1.7999999999999999E-2</v>
      </c>
      <c r="G7947">
        <v>1.7999999999999999E-2</v>
      </c>
      <c r="H7947">
        <v>1</v>
      </c>
      <c r="J7947" t="s">
        <v>498</v>
      </c>
      <c r="K7947" t="s">
        <v>356</v>
      </c>
      <c r="L7947" t="s">
        <v>480</v>
      </c>
      <c r="M7947" t="s">
        <v>7663</v>
      </c>
      <c r="N7947" t="s">
        <v>6858</v>
      </c>
      <c r="O7947">
        <v>1E-3</v>
      </c>
      <c r="P7947">
        <v>1E-3</v>
      </c>
      <c r="Q7947">
        <v>1</v>
      </c>
    </row>
    <row r="7948" spans="1:17" x14ac:dyDescent="0.2">
      <c r="A7948" t="s">
        <v>498</v>
      </c>
      <c r="B7948" t="s">
        <v>134</v>
      </c>
      <c r="C7948" t="s">
        <v>497</v>
      </c>
      <c r="D7948" t="s">
        <v>54</v>
      </c>
      <c r="E7948" t="s">
        <v>7635</v>
      </c>
      <c r="F7948">
        <v>1.7999999999999999E-2</v>
      </c>
      <c r="G7948">
        <v>1.7999999999999999E-2</v>
      </c>
      <c r="H7948">
        <v>1</v>
      </c>
      <c r="J7948" t="s">
        <v>498</v>
      </c>
      <c r="K7948" t="s">
        <v>356</v>
      </c>
      <c r="L7948" t="s">
        <v>480</v>
      </c>
      <c r="M7948" t="s">
        <v>7663</v>
      </c>
      <c r="N7948" t="s">
        <v>6859</v>
      </c>
      <c r="O7948">
        <v>1E-3</v>
      </c>
      <c r="P7948">
        <v>1E-3</v>
      </c>
      <c r="Q7948">
        <v>1</v>
      </c>
    </row>
    <row r="7949" spans="1:17" x14ac:dyDescent="0.2">
      <c r="A7949" t="s">
        <v>498</v>
      </c>
      <c r="B7949" t="s">
        <v>134</v>
      </c>
      <c r="C7949" t="s">
        <v>497</v>
      </c>
      <c r="D7949" t="s">
        <v>54</v>
      </c>
      <c r="E7949" t="s">
        <v>7636</v>
      </c>
      <c r="F7949">
        <v>1.7999999999999999E-2</v>
      </c>
      <c r="G7949">
        <v>1.7999999999999999E-2</v>
      </c>
      <c r="H7949">
        <v>1</v>
      </c>
      <c r="J7949" t="s">
        <v>498</v>
      </c>
      <c r="K7949" t="s">
        <v>356</v>
      </c>
      <c r="L7949" t="s">
        <v>480</v>
      </c>
      <c r="M7949" t="s">
        <v>7663</v>
      </c>
      <c r="N7949" t="s">
        <v>6860</v>
      </c>
      <c r="O7949">
        <v>1E-3</v>
      </c>
      <c r="P7949">
        <v>1E-3</v>
      </c>
      <c r="Q7949">
        <v>1</v>
      </c>
    </row>
    <row r="7950" spans="1:17" x14ac:dyDescent="0.2">
      <c r="A7950" t="s">
        <v>498</v>
      </c>
      <c r="B7950" t="s">
        <v>134</v>
      </c>
      <c r="C7950" t="s">
        <v>497</v>
      </c>
      <c r="D7950" t="s">
        <v>54</v>
      </c>
      <c r="E7950" t="s">
        <v>7637</v>
      </c>
      <c r="F7950">
        <v>1.7000000000000001E-2</v>
      </c>
      <c r="G7950">
        <v>1.7000000000000001E-2</v>
      </c>
      <c r="H7950">
        <v>1</v>
      </c>
      <c r="J7950" t="s">
        <v>498</v>
      </c>
      <c r="K7950" t="s">
        <v>356</v>
      </c>
      <c r="L7950" t="s">
        <v>480</v>
      </c>
      <c r="M7950" t="s">
        <v>7663</v>
      </c>
      <c r="N7950" t="s">
        <v>6861</v>
      </c>
      <c r="O7950">
        <v>1E-3</v>
      </c>
      <c r="P7950">
        <v>1E-3</v>
      </c>
      <c r="Q7950">
        <v>1</v>
      </c>
    </row>
    <row r="7951" spans="1:17" x14ac:dyDescent="0.2">
      <c r="A7951" t="s">
        <v>498</v>
      </c>
      <c r="B7951" t="s">
        <v>134</v>
      </c>
      <c r="C7951" t="s">
        <v>497</v>
      </c>
      <c r="D7951" t="s">
        <v>54</v>
      </c>
      <c r="E7951" t="s">
        <v>7638</v>
      </c>
      <c r="F7951">
        <v>1.7000000000000001E-2</v>
      </c>
      <c r="G7951">
        <v>1.7000000000000001E-2</v>
      </c>
      <c r="H7951">
        <v>1</v>
      </c>
      <c r="J7951" t="s">
        <v>498</v>
      </c>
      <c r="K7951" t="s">
        <v>356</v>
      </c>
      <c r="L7951" t="s">
        <v>480</v>
      </c>
      <c r="M7951" t="s">
        <v>7663</v>
      </c>
      <c r="N7951" t="s">
        <v>6862</v>
      </c>
      <c r="O7951">
        <v>1E-3</v>
      </c>
      <c r="P7951">
        <v>1E-3</v>
      </c>
      <c r="Q7951">
        <v>1</v>
      </c>
    </row>
    <row r="7952" spans="1:17" x14ac:dyDescent="0.2">
      <c r="A7952" t="s">
        <v>498</v>
      </c>
      <c r="B7952" t="s">
        <v>134</v>
      </c>
      <c r="C7952" t="s">
        <v>497</v>
      </c>
      <c r="D7952" t="s">
        <v>54</v>
      </c>
      <c r="E7952" t="s">
        <v>7639</v>
      </c>
      <c r="F7952">
        <v>1.7000000000000001E-2</v>
      </c>
      <c r="G7952">
        <v>1.7000000000000001E-2</v>
      </c>
      <c r="H7952">
        <v>1</v>
      </c>
      <c r="J7952" t="s">
        <v>498</v>
      </c>
      <c r="K7952" t="s">
        <v>356</v>
      </c>
      <c r="L7952" t="s">
        <v>480</v>
      </c>
      <c r="M7952" t="s">
        <v>7663</v>
      </c>
      <c r="N7952" t="s">
        <v>6863</v>
      </c>
      <c r="O7952">
        <v>1E-3</v>
      </c>
      <c r="P7952">
        <v>1E-3</v>
      </c>
      <c r="Q7952">
        <v>1</v>
      </c>
    </row>
    <row r="7953" spans="1:17" x14ac:dyDescent="0.2">
      <c r="A7953" t="s">
        <v>498</v>
      </c>
      <c r="B7953" t="s">
        <v>134</v>
      </c>
      <c r="C7953" t="s">
        <v>497</v>
      </c>
      <c r="D7953" t="s">
        <v>54</v>
      </c>
      <c r="E7953" t="s">
        <v>7640</v>
      </c>
      <c r="F7953">
        <v>1.7000000000000001E-2</v>
      </c>
      <c r="G7953">
        <v>1.7000000000000001E-2</v>
      </c>
      <c r="H7953">
        <v>1</v>
      </c>
      <c r="J7953" t="s">
        <v>498</v>
      </c>
      <c r="K7953" t="s">
        <v>356</v>
      </c>
      <c r="L7953" t="s">
        <v>480</v>
      </c>
      <c r="M7953" t="s">
        <v>7663</v>
      </c>
      <c r="N7953" t="s">
        <v>6864</v>
      </c>
      <c r="O7953">
        <v>1E-3</v>
      </c>
      <c r="P7953">
        <v>1E-3</v>
      </c>
      <c r="Q7953">
        <v>1</v>
      </c>
    </row>
    <row r="7954" spans="1:17" x14ac:dyDescent="0.2">
      <c r="A7954" t="s">
        <v>498</v>
      </c>
      <c r="B7954" t="s">
        <v>134</v>
      </c>
      <c r="C7954" t="s">
        <v>497</v>
      </c>
      <c r="D7954" t="s">
        <v>54</v>
      </c>
      <c r="E7954" t="s">
        <v>7641</v>
      </c>
      <c r="F7954">
        <v>1.7000000000000001E-2</v>
      </c>
      <c r="G7954">
        <v>1.7000000000000001E-2</v>
      </c>
      <c r="H7954">
        <v>1</v>
      </c>
      <c r="J7954" t="s">
        <v>498</v>
      </c>
      <c r="K7954" t="s">
        <v>356</v>
      </c>
      <c r="L7954" t="s">
        <v>480</v>
      </c>
      <c r="M7954" t="s">
        <v>7663</v>
      </c>
      <c r="N7954" t="s">
        <v>6865</v>
      </c>
      <c r="O7954">
        <v>1E-3</v>
      </c>
      <c r="P7954">
        <v>1E-3</v>
      </c>
      <c r="Q7954">
        <v>1</v>
      </c>
    </row>
    <row r="7955" spans="1:17" x14ac:dyDescent="0.2">
      <c r="A7955" t="s">
        <v>498</v>
      </c>
      <c r="B7955" t="s">
        <v>134</v>
      </c>
      <c r="C7955" t="s">
        <v>497</v>
      </c>
      <c r="D7955" t="s">
        <v>54</v>
      </c>
      <c r="E7955" t="s">
        <v>7642</v>
      </c>
      <c r="F7955">
        <v>1.7000000000000001E-2</v>
      </c>
      <c r="G7955">
        <v>1.7000000000000001E-2</v>
      </c>
      <c r="H7955">
        <v>1</v>
      </c>
      <c r="J7955" t="s">
        <v>498</v>
      </c>
      <c r="K7955" t="s">
        <v>356</v>
      </c>
      <c r="L7955" t="s">
        <v>480</v>
      </c>
      <c r="M7955" t="s">
        <v>7663</v>
      </c>
      <c r="N7955" t="s">
        <v>6866</v>
      </c>
      <c r="O7955">
        <v>1E-3</v>
      </c>
      <c r="P7955">
        <v>1E-3</v>
      </c>
      <c r="Q7955">
        <v>1</v>
      </c>
    </row>
    <row r="7956" spans="1:17" x14ac:dyDescent="0.2">
      <c r="A7956" t="s">
        <v>498</v>
      </c>
      <c r="B7956" t="s">
        <v>134</v>
      </c>
      <c r="C7956" t="s">
        <v>497</v>
      </c>
      <c r="D7956" t="s">
        <v>54</v>
      </c>
      <c r="E7956" t="s">
        <v>7643</v>
      </c>
      <c r="F7956">
        <v>1.7000000000000001E-2</v>
      </c>
      <c r="G7956">
        <v>1.7000000000000001E-2</v>
      </c>
      <c r="H7956">
        <v>1</v>
      </c>
      <c r="J7956" t="s">
        <v>498</v>
      </c>
      <c r="K7956" t="s">
        <v>356</v>
      </c>
      <c r="L7956" t="s">
        <v>480</v>
      </c>
      <c r="M7956" t="s">
        <v>7663</v>
      </c>
      <c r="N7956" t="s">
        <v>6867</v>
      </c>
      <c r="O7956">
        <v>1E-3</v>
      </c>
      <c r="P7956">
        <v>1E-3</v>
      </c>
      <c r="Q7956">
        <v>1</v>
      </c>
    </row>
    <row r="7957" spans="1:17" x14ac:dyDescent="0.2">
      <c r="A7957" t="s">
        <v>498</v>
      </c>
      <c r="B7957" t="s">
        <v>134</v>
      </c>
      <c r="C7957" t="s">
        <v>497</v>
      </c>
      <c r="D7957" t="s">
        <v>54</v>
      </c>
      <c r="E7957" t="s">
        <v>7644</v>
      </c>
      <c r="F7957">
        <v>1.7000000000000001E-2</v>
      </c>
      <c r="G7957">
        <v>1.7000000000000001E-2</v>
      </c>
      <c r="H7957">
        <v>1</v>
      </c>
      <c r="J7957" t="s">
        <v>498</v>
      </c>
      <c r="K7957" t="s">
        <v>356</v>
      </c>
      <c r="L7957" t="s">
        <v>480</v>
      </c>
      <c r="M7957" t="s">
        <v>7663</v>
      </c>
      <c r="N7957" t="s">
        <v>6868</v>
      </c>
      <c r="O7957">
        <v>1E-3</v>
      </c>
      <c r="P7957">
        <v>1E-3</v>
      </c>
      <c r="Q7957">
        <v>1</v>
      </c>
    </row>
    <row r="7958" spans="1:17" x14ac:dyDescent="0.2">
      <c r="A7958" t="s">
        <v>498</v>
      </c>
      <c r="B7958" t="s">
        <v>134</v>
      </c>
      <c r="C7958" t="s">
        <v>497</v>
      </c>
      <c r="D7958" t="s">
        <v>54</v>
      </c>
      <c r="E7958" t="s">
        <v>7645</v>
      </c>
      <c r="F7958">
        <v>2.9000000000000001E-2</v>
      </c>
      <c r="G7958">
        <v>2.9000000000000001E-2</v>
      </c>
      <c r="H7958">
        <v>1</v>
      </c>
      <c r="J7958" t="s">
        <v>498</v>
      </c>
      <c r="K7958" t="s">
        <v>356</v>
      </c>
      <c r="L7958" t="s">
        <v>480</v>
      </c>
      <c r="M7958" t="s">
        <v>7663</v>
      </c>
      <c r="N7958" t="s">
        <v>6869</v>
      </c>
      <c r="O7958">
        <v>1E-3</v>
      </c>
      <c r="P7958">
        <v>1E-3</v>
      </c>
      <c r="Q7958">
        <v>1</v>
      </c>
    </row>
    <row r="7959" spans="1:17" x14ac:dyDescent="0.2">
      <c r="A7959" t="s">
        <v>498</v>
      </c>
      <c r="B7959" t="s">
        <v>134</v>
      </c>
      <c r="C7959" t="s">
        <v>497</v>
      </c>
      <c r="D7959" t="s">
        <v>54</v>
      </c>
      <c r="E7959" t="s">
        <v>7646</v>
      </c>
      <c r="F7959">
        <v>1.9E-2</v>
      </c>
      <c r="G7959">
        <v>1.9E-2</v>
      </c>
      <c r="H7959">
        <v>1</v>
      </c>
      <c r="J7959" t="s">
        <v>498</v>
      </c>
      <c r="K7959" t="s">
        <v>356</v>
      </c>
      <c r="L7959" t="s">
        <v>480</v>
      </c>
      <c r="M7959" t="s">
        <v>7663</v>
      </c>
      <c r="N7959" t="s">
        <v>6870</v>
      </c>
      <c r="O7959">
        <v>1E-3</v>
      </c>
      <c r="P7959">
        <v>1E-3</v>
      </c>
      <c r="Q7959">
        <v>1</v>
      </c>
    </row>
    <row r="7960" spans="1:17" x14ac:dyDescent="0.2">
      <c r="A7960" t="s">
        <v>498</v>
      </c>
      <c r="B7960" t="s">
        <v>134</v>
      </c>
      <c r="C7960" t="s">
        <v>497</v>
      </c>
      <c r="D7960" t="s">
        <v>54</v>
      </c>
      <c r="E7960" t="s">
        <v>7647</v>
      </c>
      <c r="F7960">
        <v>1.9E-2</v>
      </c>
      <c r="G7960">
        <v>1.9E-2</v>
      </c>
      <c r="H7960">
        <v>1</v>
      </c>
      <c r="J7960" t="s">
        <v>498</v>
      </c>
      <c r="K7960" t="s">
        <v>356</v>
      </c>
      <c r="L7960" t="s">
        <v>480</v>
      </c>
      <c r="M7960" t="s">
        <v>7663</v>
      </c>
      <c r="N7960" t="s">
        <v>6871</v>
      </c>
      <c r="O7960">
        <v>1E-3</v>
      </c>
      <c r="P7960">
        <v>1E-3</v>
      </c>
      <c r="Q7960">
        <v>1</v>
      </c>
    </row>
    <row r="7961" spans="1:17" x14ac:dyDescent="0.2">
      <c r="A7961" t="s">
        <v>498</v>
      </c>
      <c r="B7961" t="s">
        <v>134</v>
      </c>
      <c r="C7961" t="s">
        <v>497</v>
      </c>
      <c r="D7961" t="s">
        <v>54</v>
      </c>
      <c r="E7961" t="s">
        <v>7648</v>
      </c>
      <c r="F7961">
        <v>1.7999999999999999E-2</v>
      </c>
      <c r="G7961">
        <v>1.7999999999999999E-2</v>
      </c>
      <c r="H7961">
        <v>1</v>
      </c>
      <c r="J7961" t="s">
        <v>498</v>
      </c>
      <c r="K7961" t="s">
        <v>356</v>
      </c>
      <c r="L7961" t="s">
        <v>480</v>
      </c>
      <c r="M7961" t="s">
        <v>7663</v>
      </c>
      <c r="N7961" t="s">
        <v>6872</v>
      </c>
      <c r="O7961">
        <v>1E-3</v>
      </c>
      <c r="P7961">
        <v>1E-3</v>
      </c>
      <c r="Q7961">
        <v>1</v>
      </c>
    </row>
    <row r="7962" spans="1:17" x14ac:dyDescent="0.2">
      <c r="A7962" t="s">
        <v>498</v>
      </c>
      <c r="B7962" t="s">
        <v>134</v>
      </c>
      <c r="C7962" t="s">
        <v>497</v>
      </c>
      <c r="D7962" t="s">
        <v>54</v>
      </c>
      <c r="E7962" t="s">
        <v>7649</v>
      </c>
      <c r="F7962">
        <v>1.7999999999999999E-2</v>
      </c>
      <c r="G7962">
        <v>1.7999999999999999E-2</v>
      </c>
      <c r="H7962">
        <v>1</v>
      </c>
      <c r="J7962" t="s">
        <v>498</v>
      </c>
      <c r="K7962" t="s">
        <v>356</v>
      </c>
      <c r="L7962" t="s">
        <v>480</v>
      </c>
      <c r="M7962" t="s">
        <v>7663</v>
      </c>
      <c r="N7962" t="s">
        <v>6873</v>
      </c>
      <c r="O7962">
        <v>1E-3</v>
      </c>
      <c r="P7962">
        <v>1E-3</v>
      </c>
      <c r="Q7962">
        <v>1</v>
      </c>
    </row>
    <row r="7963" spans="1:17" x14ac:dyDescent="0.2">
      <c r="A7963" t="s">
        <v>498</v>
      </c>
      <c r="B7963" t="s">
        <v>134</v>
      </c>
      <c r="C7963" t="s">
        <v>497</v>
      </c>
      <c r="D7963" t="s">
        <v>54</v>
      </c>
      <c r="E7963" t="s">
        <v>7650</v>
      </c>
      <c r="F7963">
        <v>1.7999999999999999E-2</v>
      </c>
      <c r="G7963">
        <v>1.7999999999999999E-2</v>
      </c>
      <c r="H7963">
        <v>1</v>
      </c>
      <c r="J7963" t="s">
        <v>498</v>
      </c>
      <c r="K7963" t="s">
        <v>356</v>
      </c>
      <c r="L7963" t="s">
        <v>480</v>
      </c>
      <c r="M7963" t="s">
        <v>7663</v>
      </c>
      <c r="N7963" t="s">
        <v>6874</v>
      </c>
      <c r="O7963">
        <v>1E-3</v>
      </c>
      <c r="P7963">
        <v>1E-3</v>
      </c>
      <c r="Q7963">
        <v>1</v>
      </c>
    </row>
    <row r="7964" spans="1:17" x14ac:dyDescent="0.2">
      <c r="A7964" t="s">
        <v>498</v>
      </c>
      <c r="B7964" t="s">
        <v>134</v>
      </c>
      <c r="C7964" t="s">
        <v>497</v>
      </c>
      <c r="D7964" t="s">
        <v>54</v>
      </c>
      <c r="E7964" t="s">
        <v>7651</v>
      </c>
      <c r="F7964">
        <v>1.7999999999999999E-2</v>
      </c>
      <c r="G7964">
        <v>1.7999999999999999E-2</v>
      </c>
      <c r="H7964">
        <v>1</v>
      </c>
      <c r="J7964" t="s">
        <v>498</v>
      </c>
      <c r="K7964" t="s">
        <v>356</v>
      </c>
      <c r="L7964" t="s">
        <v>480</v>
      </c>
      <c r="M7964" t="s">
        <v>7663</v>
      </c>
      <c r="N7964" t="s">
        <v>6875</v>
      </c>
      <c r="O7964">
        <v>1E-3</v>
      </c>
      <c r="P7964">
        <v>1E-3</v>
      </c>
      <c r="Q7964">
        <v>1</v>
      </c>
    </row>
    <row r="7965" spans="1:17" x14ac:dyDescent="0.2">
      <c r="A7965" t="s">
        <v>498</v>
      </c>
      <c r="B7965" t="s">
        <v>134</v>
      </c>
      <c r="C7965" t="s">
        <v>497</v>
      </c>
      <c r="D7965" t="s">
        <v>54</v>
      </c>
      <c r="E7965" t="s">
        <v>7652</v>
      </c>
      <c r="F7965">
        <v>1.7999999999999999E-2</v>
      </c>
      <c r="G7965">
        <v>1.7999999999999999E-2</v>
      </c>
      <c r="H7965">
        <v>1</v>
      </c>
      <c r="J7965" t="s">
        <v>498</v>
      </c>
      <c r="K7965" t="s">
        <v>356</v>
      </c>
      <c r="L7965" t="s">
        <v>480</v>
      </c>
      <c r="M7965" t="s">
        <v>7663</v>
      </c>
      <c r="N7965" t="s">
        <v>6876</v>
      </c>
      <c r="O7965">
        <v>1E-3</v>
      </c>
      <c r="P7965">
        <v>1E-3</v>
      </c>
      <c r="Q7965">
        <v>1</v>
      </c>
    </row>
    <row r="7966" spans="1:17" x14ac:dyDescent="0.2">
      <c r="A7966" t="s">
        <v>498</v>
      </c>
      <c r="B7966" t="s">
        <v>134</v>
      </c>
      <c r="C7966" t="s">
        <v>497</v>
      </c>
      <c r="D7966" t="s">
        <v>54</v>
      </c>
      <c r="E7966" t="s">
        <v>7653</v>
      </c>
      <c r="F7966">
        <v>1.7999999999999999E-2</v>
      </c>
      <c r="G7966">
        <v>1.7999999999999999E-2</v>
      </c>
      <c r="H7966">
        <v>1</v>
      </c>
      <c r="J7966" t="s">
        <v>498</v>
      </c>
      <c r="K7966" t="s">
        <v>356</v>
      </c>
      <c r="L7966" t="s">
        <v>480</v>
      </c>
      <c r="M7966" t="s">
        <v>7663</v>
      </c>
      <c r="N7966" t="s">
        <v>6877</v>
      </c>
      <c r="O7966">
        <v>1E-3</v>
      </c>
      <c r="P7966">
        <v>1E-3</v>
      </c>
      <c r="Q7966">
        <v>1</v>
      </c>
    </row>
    <row r="7967" spans="1:17" x14ac:dyDescent="0.2">
      <c r="A7967" t="s">
        <v>498</v>
      </c>
      <c r="B7967" t="s">
        <v>134</v>
      </c>
      <c r="C7967" t="s">
        <v>497</v>
      </c>
      <c r="D7967" t="s">
        <v>54</v>
      </c>
      <c r="E7967" t="s">
        <v>7654</v>
      </c>
      <c r="F7967">
        <v>1.9E-2</v>
      </c>
      <c r="G7967">
        <v>1.9E-2</v>
      </c>
      <c r="H7967">
        <v>1</v>
      </c>
      <c r="J7967" t="s">
        <v>498</v>
      </c>
      <c r="K7967" t="s">
        <v>356</v>
      </c>
      <c r="L7967" t="s">
        <v>480</v>
      </c>
      <c r="M7967" t="s">
        <v>7663</v>
      </c>
      <c r="N7967" t="s">
        <v>6878</v>
      </c>
      <c r="O7967">
        <v>1E-3</v>
      </c>
      <c r="P7967">
        <v>1E-3</v>
      </c>
      <c r="Q7967">
        <v>1</v>
      </c>
    </row>
    <row r="7968" spans="1:17" x14ac:dyDescent="0.2">
      <c r="A7968" t="s">
        <v>498</v>
      </c>
      <c r="B7968" t="s">
        <v>134</v>
      </c>
      <c r="C7968" t="s">
        <v>497</v>
      </c>
      <c r="D7968" t="s">
        <v>54</v>
      </c>
      <c r="E7968" t="s">
        <v>7655</v>
      </c>
      <c r="F7968">
        <v>1.9E-2</v>
      </c>
      <c r="G7968">
        <v>1.9E-2</v>
      </c>
      <c r="H7968">
        <v>1</v>
      </c>
      <c r="J7968" t="s">
        <v>498</v>
      </c>
      <c r="K7968" t="s">
        <v>356</v>
      </c>
      <c r="L7968" t="s">
        <v>480</v>
      </c>
      <c r="M7968" t="s">
        <v>7663</v>
      </c>
      <c r="N7968" t="s">
        <v>6879</v>
      </c>
      <c r="O7968">
        <v>1E-3</v>
      </c>
      <c r="P7968">
        <v>1E-3</v>
      </c>
      <c r="Q7968">
        <v>1</v>
      </c>
    </row>
    <row r="7969" spans="1:17" x14ac:dyDescent="0.2">
      <c r="A7969" t="s">
        <v>498</v>
      </c>
      <c r="B7969" t="s">
        <v>134</v>
      </c>
      <c r="C7969" t="s">
        <v>497</v>
      </c>
      <c r="D7969" t="s">
        <v>54</v>
      </c>
      <c r="E7969" t="s">
        <v>7656</v>
      </c>
      <c r="F7969">
        <v>0.11799999999999999</v>
      </c>
      <c r="G7969">
        <v>0.11799999999999999</v>
      </c>
      <c r="H7969">
        <v>1</v>
      </c>
      <c r="J7969" t="s">
        <v>498</v>
      </c>
      <c r="K7969" t="s">
        <v>356</v>
      </c>
      <c r="L7969" t="s">
        <v>480</v>
      </c>
      <c r="M7969" t="s">
        <v>7663</v>
      </c>
      <c r="N7969" t="s">
        <v>6880</v>
      </c>
      <c r="O7969">
        <v>1E-3</v>
      </c>
      <c r="P7969">
        <v>1E-3</v>
      </c>
      <c r="Q7969">
        <v>1</v>
      </c>
    </row>
    <row r="7970" spans="1:17" x14ac:dyDescent="0.2">
      <c r="A7970" t="s">
        <v>498</v>
      </c>
      <c r="B7970" t="s">
        <v>134</v>
      </c>
      <c r="C7970" t="s">
        <v>497</v>
      </c>
      <c r="D7970" t="s">
        <v>54</v>
      </c>
      <c r="E7970" t="s">
        <v>7657</v>
      </c>
      <c r="F7970">
        <v>1.7999999999999999E-2</v>
      </c>
      <c r="G7970">
        <v>1.7999999999999999E-2</v>
      </c>
      <c r="H7970">
        <v>1</v>
      </c>
      <c r="J7970" t="s">
        <v>498</v>
      </c>
      <c r="K7970" t="s">
        <v>356</v>
      </c>
      <c r="L7970" t="s">
        <v>480</v>
      </c>
      <c r="M7970" t="s">
        <v>7663</v>
      </c>
      <c r="N7970" t="s">
        <v>6881</v>
      </c>
      <c r="O7970">
        <v>1E-3</v>
      </c>
      <c r="P7970">
        <v>1E-3</v>
      </c>
      <c r="Q7970">
        <v>1</v>
      </c>
    </row>
    <row r="7971" spans="1:17" x14ac:dyDescent="0.2">
      <c r="A7971" t="s">
        <v>498</v>
      </c>
      <c r="B7971" t="s">
        <v>134</v>
      </c>
      <c r="C7971" t="s">
        <v>497</v>
      </c>
      <c r="D7971" t="s">
        <v>54</v>
      </c>
      <c r="E7971" t="s">
        <v>7658</v>
      </c>
      <c r="F7971">
        <v>1.7999999999999999E-2</v>
      </c>
      <c r="G7971">
        <v>1.7999999999999999E-2</v>
      </c>
      <c r="H7971">
        <v>1</v>
      </c>
      <c r="J7971" t="s">
        <v>498</v>
      </c>
      <c r="K7971" t="s">
        <v>356</v>
      </c>
      <c r="L7971" t="s">
        <v>480</v>
      </c>
      <c r="M7971" t="s">
        <v>7663</v>
      </c>
      <c r="N7971" t="s">
        <v>6882</v>
      </c>
      <c r="O7971">
        <v>1E-3</v>
      </c>
      <c r="P7971">
        <v>1E-3</v>
      </c>
      <c r="Q7971">
        <v>1</v>
      </c>
    </row>
    <row r="7972" spans="1:17" x14ac:dyDescent="0.2">
      <c r="A7972" t="s">
        <v>498</v>
      </c>
      <c r="B7972" t="s">
        <v>134</v>
      </c>
      <c r="C7972" t="s">
        <v>497</v>
      </c>
      <c r="D7972" t="s">
        <v>54</v>
      </c>
      <c r="E7972" t="s">
        <v>7659</v>
      </c>
      <c r="F7972">
        <v>1.7999999999999999E-2</v>
      </c>
      <c r="G7972">
        <v>1.7999999999999999E-2</v>
      </c>
      <c r="H7972">
        <v>1</v>
      </c>
      <c r="J7972" t="s">
        <v>498</v>
      </c>
      <c r="K7972" t="s">
        <v>356</v>
      </c>
      <c r="L7972" t="s">
        <v>480</v>
      </c>
      <c r="M7972" t="s">
        <v>7663</v>
      </c>
      <c r="N7972" t="s">
        <v>6883</v>
      </c>
      <c r="O7972">
        <v>1E-3</v>
      </c>
      <c r="P7972">
        <v>1E-3</v>
      </c>
      <c r="Q7972">
        <v>1</v>
      </c>
    </row>
    <row r="7973" spans="1:17" x14ac:dyDescent="0.2">
      <c r="A7973" t="s">
        <v>498</v>
      </c>
      <c r="B7973" t="s">
        <v>134</v>
      </c>
      <c r="C7973" t="s">
        <v>497</v>
      </c>
      <c r="D7973" t="s">
        <v>54</v>
      </c>
      <c r="E7973" t="s">
        <v>7660</v>
      </c>
      <c r="F7973">
        <v>1.7999999999999999E-2</v>
      </c>
      <c r="G7973">
        <v>1.7999999999999999E-2</v>
      </c>
      <c r="H7973">
        <v>1</v>
      </c>
      <c r="J7973" t="s">
        <v>498</v>
      </c>
      <c r="K7973" t="s">
        <v>356</v>
      </c>
      <c r="L7973" t="s">
        <v>480</v>
      </c>
      <c r="M7973" t="s">
        <v>7663</v>
      </c>
      <c r="N7973" t="s">
        <v>6884</v>
      </c>
      <c r="O7973">
        <v>1E-3</v>
      </c>
      <c r="P7973">
        <v>1E-3</v>
      </c>
      <c r="Q7973">
        <v>1</v>
      </c>
    </row>
    <row r="7974" spans="1:17" x14ac:dyDescent="0.2">
      <c r="A7974" t="s">
        <v>498</v>
      </c>
      <c r="B7974" t="s">
        <v>134</v>
      </c>
      <c r="C7974" t="s">
        <v>497</v>
      </c>
      <c r="D7974" t="s">
        <v>54</v>
      </c>
      <c r="E7974" t="s">
        <v>7661</v>
      </c>
      <c r="F7974">
        <v>1.7999999999999999E-2</v>
      </c>
      <c r="G7974">
        <v>1.7999999999999999E-2</v>
      </c>
      <c r="H7974">
        <v>1</v>
      </c>
      <c r="J7974" t="s">
        <v>498</v>
      </c>
      <c r="K7974" t="s">
        <v>356</v>
      </c>
      <c r="L7974" t="s">
        <v>480</v>
      </c>
      <c r="M7974" t="s">
        <v>7663</v>
      </c>
      <c r="N7974" t="s">
        <v>6885</v>
      </c>
      <c r="O7974">
        <v>1E-3</v>
      </c>
      <c r="P7974">
        <v>1E-3</v>
      </c>
      <c r="Q7974">
        <v>1</v>
      </c>
    </row>
    <row r="7975" spans="1:17" x14ac:dyDescent="0.2">
      <c r="A7975" t="s">
        <v>498</v>
      </c>
      <c r="B7975" t="s">
        <v>134</v>
      </c>
      <c r="C7975" t="s">
        <v>497</v>
      </c>
      <c r="D7975" t="s">
        <v>54</v>
      </c>
      <c r="E7975" t="s">
        <v>7662</v>
      </c>
      <c r="F7975">
        <v>1.7000000000000001E-2</v>
      </c>
      <c r="G7975">
        <v>1.7000000000000001E-2</v>
      </c>
      <c r="H7975">
        <v>1</v>
      </c>
      <c r="J7975" t="s">
        <v>498</v>
      </c>
      <c r="K7975" t="s">
        <v>356</v>
      </c>
      <c r="L7975" t="s">
        <v>480</v>
      </c>
      <c r="M7975" t="s">
        <v>7663</v>
      </c>
      <c r="N7975" t="s">
        <v>6886</v>
      </c>
      <c r="O7975">
        <v>1E-3</v>
      </c>
      <c r="P7975">
        <v>1E-3</v>
      </c>
      <c r="Q7975">
        <v>1</v>
      </c>
    </row>
    <row r="7976" spans="1:17" x14ac:dyDescent="0.2">
      <c r="J7976" t="s">
        <v>498</v>
      </c>
      <c r="K7976" t="s">
        <v>356</v>
      </c>
      <c r="L7976" t="s">
        <v>480</v>
      </c>
      <c r="M7976" t="s">
        <v>7663</v>
      </c>
      <c r="N7976" t="s">
        <v>6887</v>
      </c>
      <c r="O7976">
        <v>1E-3</v>
      </c>
      <c r="P7976">
        <v>1E-3</v>
      </c>
      <c r="Q7976">
        <v>1</v>
      </c>
    </row>
    <row r="7977" spans="1:17" x14ac:dyDescent="0.2">
      <c r="J7977" t="s">
        <v>498</v>
      </c>
      <c r="K7977" t="s">
        <v>356</v>
      </c>
      <c r="L7977" t="s">
        <v>480</v>
      </c>
      <c r="M7977" t="s">
        <v>7663</v>
      </c>
      <c r="N7977" t="s">
        <v>6888</v>
      </c>
      <c r="O7977">
        <v>1E-3</v>
      </c>
      <c r="P7977">
        <v>1E-3</v>
      </c>
      <c r="Q7977">
        <v>1</v>
      </c>
    </row>
    <row r="7978" spans="1:17" x14ac:dyDescent="0.2">
      <c r="J7978" t="s">
        <v>498</v>
      </c>
      <c r="K7978" t="s">
        <v>356</v>
      </c>
      <c r="L7978" t="s">
        <v>480</v>
      </c>
      <c r="M7978" t="s">
        <v>7663</v>
      </c>
      <c r="N7978" t="s">
        <v>6889</v>
      </c>
      <c r="O7978">
        <v>1E-3</v>
      </c>
      <c r="P7978">
        <v>1E-3</v>
      </c>
      <c r="Q7978">
        <v>1</v>
      </c>
    </row>
    <row r="7979" spans="1:17" x14ac:dyDescent="0.2">
      <c r="J7979" t="s">
        <v>498</v>
      </c>
      <c r="K7979" t="s">
        <v>356</v>
      </c>
      <c r="L7979" t="s">
        <v>480</v>
      </c>
      <c r="M7979" t="s">
        <v>7663</v>
      </c>
      <c r="N7979" t="s">
        <v>6890</v>
      </c>
      <c r="O7979">
        <v>1E-3</v>
      </c>
      <c r="P7979">
        <v>1E-3</v>
      </c>
      <c r="Q7979">
        <v>1</v>
      </c>
    </row>
    <row r="7980" spans="1:17" x14ac:dyDescent="0.2">
      <c r="J7980" t="s">
        <v>498</v>
      </c>
      <c r="K7980" t="s">
        <v>356</v>
      </c>
      <c r="L7980" t="s">
        <v>480</v>
      </c>
      <c r="M7980" t="s">
        <v>7663</v>
      </c>
      <c r="N7980" t="s">
        <v>6891</v>
      </c>
      <c r="O7980">
        <v>1E-3</v>
      </c>
      <c r="P7980">
        <v>1E-3</v>
      </c>
      <c r="Q7980">
        <v>1</v>
      </c>
    </row>
    <row r="7981" spans="1:17" x14ac:dyDescent="0.2">
      <c r="J7981" t="s">
        <v>498</v>
      </c>
      <c r="K7981" t="s">
        <v>356</v>
      </c>
      <c r="L7981" t="s">
        <v>480</v>
      </c>
      <c r="M7981" t="s">
        <v>7663</v>
      </c>
      <c r="N7981" t="s">
        <v>6892</v>
      </c>
      <c r="O7981">
        <v>1E-3</v>
      </c>
      <c r="P7981">
        <v>1E-3</v>
      </c>
      <c r="Q7981">
        <v>1</v>
      </c>
    </row>
    <row r="7982" spans="1:17" x14ac:dyDescent="0.2">
      <c r="J7982" t="s">
        <v>498</v>
      </c>
      <c r="K7982" t="s">
        <v>356</v>
      </c>
      <c r="L7982" t="s">
        <v>480</v>
      </c>
      <c r="M7982" t="s">
        <v>7663</v>
      </c>
      <c r="N7982" t="s">
        <v>6893</v>
      </c>
      <c r="O7982">
        <v>1E-3</v>
      </c>
      <c r="P7982">
        <v>1E-3</v>
      </c>
      <c r="Q7982">
        <v>1</v>
      </c>
    </row>
    <row r="7983" spans="1:17" x14ac:dyDescent="0.2">
      <c r="J7983" t="s">
        <v>498</v>
      </c>
      <c r="K7983" t="s">
        <v>356</v>
      </c>
      <c r="L7983" t="s">
        <v>480</v>
      </c>
      <c r="M7983" t="s">
        <v>7663</v>
      </c>
      <c r="N7983" t="s">
        <v>6894</v>
      </c>
      <c r="O7983">
        <v>1E-3</v>
      </c>
      <c r="P7983">
        <v>1E-3</v>
      </c>
      <c r="Q7983">
        <v>1</v>
      </c>
    </row>
    <row r="7984" spans="1:17" x14ac:dyDescent="0.2">
      <c r="J7984" t="s">
        <v>498</v>
      </c>
      <c r="K7984" t="s">
        <v>356</v>
      </c>
      <c r="L7984" t="s">
        <v>480</v>
      </c>
      <c r="M7984" t="s">
        <v>7663</v>
      </c>
      <c r="N7984" t="s">
        <v>6895</v>
      </c>
      <c r="O7984">
        <v>1E-3</v>
      </c>
      <c r="P7984">
        <v>1E-3</v>
      </c>
      <c r="Q7984">
        <v>1</v>
      </c>
    </row>
    <row r="7985" spans="10:17" x14ac:dyDescent="0.2">
      <c r="J7985" t="s">
        <v>498</v>
      </c>
      <c r="K7985" t="s">
        <v>356</v>
      </c>
      <c r="L7985" t="s">
        <v>480</v>
      </c>
      <c r="M7985" t="s">
        <v>7663</v>
      </c>
      <c r="N7985" t="s">
        <v>6896</v>
      </c>
      <c r="O7985">
        <v>1E-3</v>
      </c>
      <c r="P7985">
        <v>1E-3</v>
      </c>
      <c r="Q7985">
        <v>1</v>
      </c>
    </row>
    <row r="7986" spans="10:17" x14ac:dyDescent="0.2">
      <c r="J7986" t="s">
        <v>498</v>
      </c>
      <c r="K7986" t="s">
        <v>356</v>
      </c>
      <c r="L7986" t="s">
        <v>480</v>
      </c>
      <c r="M7986" t="s">
        <v>7663</v>
      </c>
      <c r="N7986" t="s">
        <v>6897</v>
      </c>
      <c r="O7986">
        <v>1E-3</v>
      </c>
      <c r="P7986">
        <v>1E-3</v>
      </c>
      <c r="Q7986">
        <v>1</v>
      </c>
    </row>
    <row r="7987" spans="10:17" x14ac:dyDescent="0.2">
      <c r="J7987" t="s">
        <v>498</v>
      </c>
      <c r="K7987" t="s">
        <v>356</v>
      </c>
      <c r="L7987" t="s">
        <v>480</v>
      </c>
      <c r="M7987" t="s">
        <v>7663</v>
      </c>
      <c r="N7987" t="s">
        <v>6898</v>
      </c>
      <c r="O7987">
        <v>1E-3</v>
      </c>
      <c r="P7987">
        <v>1E-3</v>
      </c>
      <c r="Q7987">
        <v>1</v>
      </c>
    </row>
    <row r="7988" spans="10:17" x14ac:dyDescent="0.2">
      <c r="J7988" t="s">
        <v>498</v>
      </c>
      <c r="K7988" t="s">
        <v>356</v>
      </c>
      <c r="L7988" t="s">
        <v>480</v>
      </c>
      <c r="M7988" t="s">
        <v>7663</v>
      </c>
      <c r="N7988" t="s">
        <v>6899</v>
      </c>
      <c r="O7988">
        <v>1E-3</v>
      </c>
      <c r="P7988">
        <v>1E-3</v>
      </c>
      <c r="Q7988">
        <v>1</v>
      </c>
    </row>
    <row r="7989" spans="10:17" x14ac:dyDescent="0.2">
      <c r="J7989" t="s">
        <v>498</v>
      </c>
      <c r="K7989" t="s">
        <v>356</v>
      </c>
      <c r="L7989" t="s">
        <v>480</v>
      </c>
      <c r="M7989" t="s">
        <v>7663</v>
      </c>
      <c r="N7989" t="s">
        <v>6900</v>
      </c>
      <c r="O7989">
        <v>1E-3</v>
      </c>
      <c r="P7989">
        <v>1E-3</v>
      </c>
      <c r="Q7989">
        <v>1</v>
      </c>
    </row>
    <row r="7990" spans="10:17" x14ac:dyDescent="0.2">
      <c r="J7990" t="s">
        <v>498</v>
      </c>
      <c r="K7990" t="s">
        <v>356</v>
      </c>
      <c r="L7990" t="s">
        <v>480</v>
      </c>
      <c r="M7990" t="s">
        <v>7663</v>
      </c>
      <c r="N7990" t="s">
        <v>6901</v>
      </c>
      <c r="O7990">
        <v>1E-3</v>
      </c>
      <c r="P7990">
        <v>1E-3</v>
      </c>
      <c r="Q7990">
        <v>1</v>
      </c>
    </row>
    <row r="7991" spans="10:17" x14ac:dyDescent="0.2">
      <c r="J7991" t="s">
        <v>498</v>
      </c>
      <c r="K7991" t="s">
        <v>356</v>
      </c>
      <c r="L7991" t="s">
        <v>480</v>
      </c>
      <c r="M7991" t="s">
        <v>7663</v>
      </c>
      <c r="N7991" t="s">
        <v>6902</v>
      </c>
      <c r="O7991">
        <v>1E-3</v>
      </c>
      <c r="P7991">
        <v>1E-3</v>
      </c>
      <c r="Q7991">
        <v>1</v>
      </c>
    </row>
    <row r="7992" spans="10:17" x14ac:dyDescent="0.2">
      <c r="J7992" t="s">
        <v>498</v>
      </c>
      <c r="K7992" t="s">
        <v>356</v>
      </c>
      <c r="L7992" t="s">
        <v>480</v>
      </c>
      <c r="M7992" t="s">
        <v>7663</v>
      </c>
      <c r="N7992" t="s">
        <v>6903</v>
      </c>
      <c r="O7992">
        <v>1E-3</v>
      </c>
      <c r="P7992">
        <v>1E-3</v>
      </c>
      <c r="Q7992">
        <v>1</v>
      </c>
    </row>
    <row r="7993" spans="10:17" x14ac:dyDescent="0.2">
      <c r="J7993" t="s">
        <v>498</v>
      </c>
      <c r="K7993" t="s">
        <v>356</v>
      </c>
      <c r="L7993" t="s">
        <v>480</v>
      </c>
      <c r="M7993" t="s">
        <v>7663</v>
      </c>
      <c r="N7993" t="s">
        <v>6904</v>
      </c>
      <c r="O7993">
        <v>1E-3</v>
      </c>
      <c r="P7993">
        <v>1E-3</v>
      </c>
      <c r="Q7993">
        <v>1</v>
      </c>
    </row>
    <row r="7994" spans="10:17" x14ac:dyDescent="0.2">
      <c r="J7994" t="s">
        <v>498</v>
      </c>
      <c r="K7994" t="s">
        <v>356</v>
      </c>
      <c r="L7994" t="s">
        <v>480</v>
      </c>
      <c r="M7994" t="s">
        <v>7663</v>
      </c>
      <c r="N7994" t="s">
        <v>6905</v>
      </c>
      <c r="O7994">
        <v>1E-3</v>
      </c>
      <c r="P7994">
        <v>1E-3</v>
      </c>
      <c r="Q7994">
        <v>1</v>
      </c>
    </row>
    <row r="7995" spans="10:17" x14ac:dyDescent="0.2">
      <c r="J7995" t="s">
        <v>498</v>
      </c>
      <c r="K7995" t="s">
        <v>356</v>
      </c>
      <c r="L7995" t="s">
        <v>480</v>
      </c>
      <c r="M7995" t="s">
        <v>7663</v>
      </c>
      <c r="N7995" t="s">
        <v>6906</v>
      </c>
      <c r="O7995">
        <v>1E-3</v>
      </c>
      <c r="P7995">
        <v>1E-3</v>
      </c>
      <c r="Q7995">
        <v>1</v>
      </c>
    </row>
    <row r="7996" spans="10:17" x14ac:dyDescent="0.2">
      <c r="J7996" t="s">
        <v>498</v>
      </c>
      <c r="K7996" t="s">
        <v>356</v>
      </c>
      <c r="L7996" t="s">
        <v>480</v>
      </c>
      <c r="M7996" t="s">
        <v>7663</v>
      </c>
      <c r="N7996" t="s">
        <v>6907</v>
      </c>
      <c r="O7996">
        <v>1E-3</v>
      </c>
      <c r="P7996">
        <v>1E-3</v>
      </c>
      <c r="Q7996">
        <v>1</v>
      </c>
    </row>
    <row r="7997" spans="10:17" x14ac:dyDescent="0.2">
      <c r="J7997" t="s">
        <v>498</v>
      </c>
      <c r="K7997" t="s">
        <v>356</v>
      </c>
      <c r="L7997" t="s">
        <v>480</v>
      </c>
      <c r="M7997" t="s">
        <v>7663</v>
      </c>
      <c r="N7997" t="s">
        <v>6908</v>
      </c>
      <c r="O7997">
        <v>1E-3</v>
      </c>
      <c r="P7997">
        <v>1E-3</v>
      </c>
      <c r="Q7997">
        <v>1</v>
      </c>
    </row>
    <row r="7998" spans="10:17" x14ac:dyDescent="0.2">
      <c r="J7998" t="s">
        <v>498</v>
      </c>
      <c r="K7998" t="s">
        <v>356</v>
      </c>
      <c r="L7998" t="s">
        <v>480</v>
      </c>
      <c r="M7998" t="s">
        <v>7663</v>
      </c>
      <c r="N7998" t="s">
        <v>6909</v>
      </c>
      <c r="O7998">
        <v>1E-3</v>
      </c>
      <c r="P7998">
        <v>1E-3</v>
      </c>
      <c r="Q7998">
        <v>1</v>
      </c>
    </row>
    <row r="7999" spans="10:17" x14ac:dyDescent="0.2">
      <c r="J7999" t="s">
        <v>498</v>
      </c>
      <c r="K7999" t="s">
        <v>356</v>
      </c>
      <c r="L7999" t="s">
        <v>480</v>
      </c>
      <c r="M7999" t="s">
        <v>7663</v>
      </c>
      <c r="N7999" t="s">
        <v>6910</v>
      </c>
      <c r="O7999">
        <v>1E-3</v>
      </c>
      <c r="P7999">
        <v>1E-3</v>
      </c>
      <c r="Q7999">
        <v>1</v>
      </c>
    </row>
    <row r="8000" spans="10:17" x14ac:dyDescent="0.2">
      <c r="J8000" t="s">
        <v>498</v>
      </c>
      <c r="K8000" t="s">
        <v>356</v>
      </c>
      <c r="L8000" t="s">
        <v>480</v>
      </c>
      <c r="M8000" t="s">
        <v>7663</v>
      </c>
      <c r="N8000" t="s">
        <v>6911</v>
      </c>
      <c r="O8000">
        <v>1E-3</v>
      </c>
      <c r="P8000">
        <v>1E-3</v>
      </c>
      <c r="Q8000">
        <v>1</v>
      </c>
    </row>
    <row r="8001" spans="10:17" x14ac:dyDescent="0.2">
      <c r="J8001" t="s">
        <v>498</v>
      </c>
      <c r="K8001" t="s">
        <v>356</v>
      </c>
      <c r="L8001" t="s">
        <v>480</v>
      </c>
      <c r="M8001" t="s">
        <v>7663</v>
      </c>
      <c r="N8001" t="s">
        <v>6912</v>
      </c>
      <c r="O8001">
        <v>1E-3</v>
      </c>
      <c r="P8001">
        <v>1E-3</v>
      </c>
      <c r="Q8001">
        <v>1</v>
      </c>
    </row>
    <row r="8002" spans="10:17" x14ac:dyDescent="0.2">
      <c r="J8002" t="s">
        <v>498</v>
      </c>
      <c r="K8002" t="s">
        <v>356</v>
      </c>
      <c r="L8002" t="s">
        <v>480</v>
      </c>
      <c r="M8002" t="s">
        <v>7663</v>
      </c>
      <c r="N8002" t="s">
        <v>6913</v>
      </c>
      <c r="O8002">
        <v>1E-3</v>
      </c>
      <c r="P8002">
        <v>1E-3</v>
      </c>
      <c r="Q8002">
        <v>1</v>
      </c>
    </row>
    <row r="8003" spans="10:17" x14ac:dyDescent="0.2">
      <c r="J8003" t="s">
        <v>498</v>
      </c>
      <c r="K8003" t="s">
        <v>356</v>
      </c>
      <c r="L8003" t="s">
        <v>480</v>
      </c>
      <c r="M8003" t="s">
        <v>7663</v>
      </c>
      <c r="N8003" t="s">
        <v>6914</v>
      </c>
      <c r="O8003">
        <v>1E-3</v>
      </c>
      <c r="P8003">
        <v>1E-3</v>
      </c>
      <c r="Q8003">
        <v>1</v>
      </c>
    </row>
    <row r="8004" spans="10:17" x14ac:dyDescent="0.2">
      <c r="J8004" t="s">
        <v>498</v>
      </c>
      <c r="K8004" t="s">
        <v>356</v>
      </c>
      <c r="L8004" t="s">
        <v>480</v>
      </c>
      <c r="M8004" t="s">
        <v>7663</v>
      </c>
      <c r="N8004" t="s">
        <v>6915</v>
      </c>
      <c r="O8004">
        <v>1E-3</v>
      </c>
      <c r="P8004">
        <v>1E-3</v>
      </c>
      <c r="Q8004">
        <v>1</v>
      </c>
    </row>
    <row r="8005" spans="10:17" x14ac:dyDescent="0.2">
      <c r="J8005" t="s">
        <v>498</v>
      </c>
      <c r="K8005" t="s">
        <v>356</v>
      </c>
      <c r="L8005" t="s">
        <v>480</v>
      </c>
      <c r="M8005" t="s">
        <v>7663</v>
      </c>
      <c r="N8005" t="s">
        <v>6916</v>
      </c>
      <c r="O8005">
        <v>1E-3</v>
      </c>
      <c r="P8005">
        <v>1E-3</v>
      </c>
      <c r="Q8005">
        <v>1</v>
      </c>
    </row>
    <row r="8006" spans="10:17" x14ac:dyDescent="0.2">
      <c r="J8006" t="s">
        <v>498</v>
      </c>
      <c r="K8006" t="s">
        <v>356</v>
      </c>
      <c r="L8006" t="s">
        <v>480</v>
      </c>
      <c r="M8006" t="s">
        <v>7663</v>
      </c>
      <c r="N8006" t="s">
        <v>6917</v>
      </c>
      <c r="O8006">
        <v>1E-3</v>
      </c>
      <c r="P8006">
        <v>1E-3</v>
      </c>
      <c r="Q8006">
        <v>1</v>
      </c>
    </row>
    <row r="8007" spans="10:17" x14ac:dyDescent="0.2">
      <c r="J8007" t="s">
        <v>498</v>
      </c>
      <c r="K8007" t="s">
        <v>356</v>
      </c>
      <c r="L8007" t="s">
        <v>480</v>
      </c>
      <c r="M8007" t="s">
        <v>7663</v>
      </c>
      <c r="N8007" t="s">
        <v>6918</v>
      </c>
      <c r="O8007">
        <v>1E-3</v>
      </c>
      <c r="P8007">
        <v>1E-3</v>
      </c>
      <c r="Q8007">
        <v>1</v>
      </c>
    </row>
    <row r="8008" spans="10:17" x14ac:dyDescent="0.2">
      <c r="J8008" t="s">
        <v>498</v>
      </c>
      <c r="K8008" t="s">
        <v>356</v>
      </c>
      <c r="L8008" t="s">
        <v>480</v>
      </c>
      <c r="M8008" t="s">
        <v>7663</v>
      </c>
      <c r="N8008" t="s">
        <v>6919</v>
      </c>
      <c r="O8008">
        <v>1E-3</v>
      </c>
      <c r="P8008">
        <v>1E-3</v>
      </c>
      <c r="Q8008">
        <v>1</v>
      </c>
    </row>
    <row r="8009" spans="10:17" x14ac:dyDescent="0.2">
      <c r="J8009" t="s">
        <v>498</v>
      </c>
      <c r="K8009" t="s">
        <v>356</v>
      </c>
      <c r="L8009" t="s">
        <v>480</v>
      </c>
      <c r="M8009" t="s">
        <v>7663</v>
      </c>
      <c r="N8009" t="s">
        <v>6920</v>
      </c>
      <c r="O8009">
        <v>1E-3</v>
      </c>
      <c r="P8009">
        <v>1E-3</v>
      </c>
      <c r="Q8009">
        <v>1</v>
      </c>
    </row>
    <row r="8010" spans="10:17" x14ac:dyDescent="0.2">
      <c r="J8010" t="s">
        <v>498</v>
      </c>
      <c r="K8010" t="s">
        <v>356</v>
      </c>
      <c r="L8010" t="s">
        <v>480</v>
      </c>
      <c r="M8010" t="s">
        <v>7663</v>
      </c>
      <c r="N8010" t="s">
        <v>6921</v>
      </c>
      <c r="O8010">
        <v>1E-3</v>
      </c>
      <c r="P8010">
        <v>1E-3</v>
      </c>
      <c r="Q8010">
        <v>1</v>
      </c>
    </row>
    <row r="8011" spans="10:17" x14ac:dyDescent="0.2">
      <c r="J8011" t="s">
        <v>498</v>
      </c>
      <c r="K8011" t="s">
        <v>356</v>
      </c>
      <c r="L8011" t="s">
        <v>480</v>
      </c>
      <c r="M8011" t="s">
        <v>7663</v>
      </c>
      <c r="N8011" t="s">
        <v>6922</v>
      </c>
      <c r="O8011">
        <v>1E-3</v>
      </c>
      <c r="P8011">
        <v>1E-3</v>
      </c>
      <c r="Q8011">
        <v>1</v>
      </c>
    </row>
    <row r="8012" spans="10:17" x14ac:dyDescent="0.2">
      <c r="J8012" t="s">
        <v>498</v>
      </c>
      <c r="K8012" t="s">
        <v>356</v>
      </c>
      <c r="L8012" t="s">
        <v>480</v>
      </c>
      <c r="M8012" t="s">
        <v>7663</v>
      </c>
      <c r="N8012" t="s">
        <v>6923</v>
      </c>
      <c r="O8012">
        <v>1E-3</v>
      </c>
      <c r="P8012">
        <v>1E-3</v>
      </c>
      <c r="Q8012">
        <v>1</v>
      </c>
    </row>
    <row r="8013" spans="10:17" x14ac:dyDescent="0.2">
      <c r="J8013" t="s">
        <v>498</v>
      </c>
      <c r="K8013" t="s">
        <v>356</v>
      </c>
      <c r="L8013" t="s">
        <v>480</v>
      </c>
      <c r="M8013" t="s">
        <v>7663</v>
      </c>
      <c r="N8013" t="s">
        <v>6924</v>
      </c>
      <c r="O8013">
        <v>1E-3</v>
      </c>
      <c r="P8013">
        <v>1E-3</v>
      </c>
      <c r="Q8013">
        <v>1</v>
      </c>
    </row>
    <row r="8014" spans="10:17" x14ac:dyDescent="0.2">
      <c r="J8014" t="s">
        <v>498</v>
      </c>
      <c r="K8014" t="s">
        <v>356</v>
      </c>
      <c r="L8014" t="s">
        <v>480</v>
      </c>
      <c r="M8014" t="s">
        <v>7663</v>
      </c>
      <c r="N8014" t="s">
        <v>6925</v>
      </c>
      <c r="O8014">
        <v>1E-3</v>
      </c>
      <c r="P8014">
        <v>1E-3</v>
      </c>
      <c r="Q8014">
        <v>1</v>
      </c>
    </row>
    <row r="8015" spans="10:17" x14ac:dyDescent="0.2">
      <c r="J8015" t="s">
        <v>498</v>
      </c>
      <c r="K8015" t="s">
        <v>356</v>
      </c>
      <c r="L8015" t="s">
        <v>480</v>
      </c>
      <c r="M8015" t="s">
        <v>7663</v>
      </c>
      <c r="N8015" t="s">
        <v>6926</v>
      </c>
      <c r="O8015">
        <v>1E-3</v>
      </c>
      <c r="P8015">
        <v>1E-3</v>
      </c>
      <c r="Q8015">
        <v>1</v>
      </c>
    </row>
    <row r="8016" spans="10:17" x14ac:dyDescent="0.2">
      <c r="J8016" t="s">
        <v>498</v>
      </c>
      <c r="K8016" t="s">
        <v>356</v>
      </c>
      <c r="L8016" t="s">
        <v>480</v>
      </c>
      <c r="M8016" t="s">
        <v>7663</v>
      </c>
      <c r="N8016" t="s">
        <v>6927</v>
      </c>
      <c r="O8016">
        <v>1E-3</v>
      </c>
      <c r="P8016">
        <v>1E-3</v>
      </c>
      <c r="Q8016">
        <v>1</v>
      </c>
    </row>
    <row r="8017" spans="10:17" x14ac:dyDescent="0.2">
      <c r="J8017" t="s">
        <v>498</v>
      </c>
      <c r="K8017" t="s">
        <v>356</v>
      </c>
      <c r="L8017" t="s">
        <v>480</v>
      </c>
      <c r="M8017" t="s">
        <v>7663</v>
      </c>
      <c r="N8017" t="s">
        <v>6928</v>
      </c>
      <c r="O8017">
        <v>1E-3</v>
      </c>
      <c r="P8017">
        <v>1E-3</v>
      </c>
      <c r="Q8017">
        <v>1</v>
      </c>
    </row>
    <row r="8018" spans="10:17" x14ac:dyDescent="0.2">
      <c r="J8018" t="s">
        <v>498</v>
      </c>
      <c r="K8018" t="s">
        <v>356</v>
      </c>
      <c r="L8018" t="s">
        <v>480</v>
      </c>
      <c r="M8018" t="s">
        <v>7663</v>
      </c>
      <c r="N8018" t="s">
        <v>6929</v>
      </c>
      <c r="O8018">
        <v>1E-3</v>
      </c>
      <c r="P8018">
        <v>1E-3</v>
      </c>
      <c r="Q8018">
        <v>1</v>
      </c>
    </row>
    <row r="8019" spans="10:17" x14ac:dyDescent="0.2">
      <c r="J8019" t="s">
        <v>498</v>
      </c>
      <c r="K8019" t="s">
        <v>356</v>
      </c>
      <c r="L8019" t="s">
        <v>480</v>
      </c>
      <c r="M8019" t="s">
        <v>7663</v>
      </c>
      <c r="N8019" t="s">
        <v>6930</v>
      </c>
      <c r="O8019">
        <v>1E-3</v>
      </c>
      <c r="P8019">
        <v>1E-3</v>
      </c>
      <c r="Q8019">
        <v>1</v>
      </c>
    </row>
    <row r="8020" spans="10:17" x14ac:dyDescent="0.2">
      <c r="J8020" t="s">
        <v>498</v>
      </c>
      <c r="K8020" t="s">
        <v>356</v>
      </c>
      <c r="L8020" t="s">
        <v>480</v>
      </c>
      <c r="M8020" t="s">
        <v>7663</v>
      </c>
      <c r="N8020" t="s">
        <v>6931</v>
      </c>
      <c r="O8020">
        <v>1E-3</v>
      </c>
      <c r="P8020">
        <v>1E-3</v>
      </c>
      <c r="Q8020">
        <v>1</v>
      </c>
    </row>
    <row r="8021" spans="10:17" x14ac:dyDescent="0.2">
      <c r="J8021" t="s">
        <v>498</v>
      </c>
      <c r="K8021" t="s">
        <v>356</v>
      </c>
      <c r="L8021" t="s">
        <v>480</v>
      </c>
      <c r="M8021" t="s">
        <v>7663</v>
      </c>
      <c r="N8021" t="s">
        <v>6932</v>
      </c>
      <c r="O8021">
        <v>1E-3</v>
      </c>
      <c r="P8021">
        <v>1E-3</v>
      </c>
      <c r="Q8021">
        <v>1</v>
      </c>
    </row>
    <row r="8022" spans="10:17" x14ac:dyDescent="0.2">
      <c r="J8022" t="s">
        <v>498</v>
      </c>
      <c r="K8022" t="s">
        <v>356</v>
      </c>
      <c r="L8022" t="s">
        <v>480</v>
      </c>
      <c r="M8022" t="s">
        <v>7663</v>
      </c>
      <c r="N8022" t="s">
        <v>6933</v>
      </c>
      <c r="O8022">
        <v>1E-3</v>
      </c>
      <c r="P8022">
        <v>1E-3</v>
      </c>
      <c r="Q8022">
        <v>1</v>
      </c>
    </row>
    <row r="8023" spans="10:17" x14ac:dyDescent="0.2">
      <c r="J8023" t="s">
        <v>498</v>
      </c>
      <c r="K8023" t="s">
        <v>356</v>
      </c>
      <c r="L8023" t="s">
        <v>480</v>
      </c>
      <c r="M8023" t="s">
        <v>7663</v>
      </c>
      <c r="N8023" t="s">
        <v>6934</v>
      </c>
      <c r="O8023">
        <v>1E-3</v>
      </c>
      <c r="P8023">
        <v>1E-3</v>
      </c>
      <c r="Q8023">
        <v>1</v>
      </c>
    </row>
    <row r="8024" spans="10:17" x14ac:dyDescent="0.2">
      <c r="J8024" t="s">
        <v>498</v>
      </c>
      <c r="K8024" t="s">
        <v>356</v>
      </c>
      <c r="L8024" t="s">
        <v>480</v>
      </c>
      <c r="M8024" t="s">
        <v>7663</v>
      </c>
      <c r="N8024" t="s">
        <v>6935</v>
      </c>
      <c r="O8024">
        <v>1E-3</v>
      </c>
      <c r="P8024">
        <v>1E-3</v>
      </c>
      <c r="Q8024">
        <v>1</v>
      </c>
    </row>
    <row r="8025" spans="10:17" x14ac:dyDescent="0.2">
      <c r="J8025" t="s">
        <v>498</v>
      </c>
      <c r="K8025" t="s">
        <v>356</v>
      </c>
      <c r="L8025" t="s">
        <v>480</v>
      </c>
      <c r="M8025" t="s">
        <v>7663</v>
      </c>
      <c r="N8025" t="s">
        <v>6936</v>
      </c>
      <c r="O8025">
        <v>1E-3</v>
      </c>
      <c r="P8025">
        <v>1E-3</v>
      </c>
      <c r="Q8025">
        <v>1</v>
      </c>
    </row>
    <row r="8026" spans="10:17" x14ac:dyDescent="0.2">
      <c r="J8026" t="s">
        <v>498</v>
      </c>
      <c r="K8026" t="s">
        <v>356</v>
      </c>
      <c r="L8026" t="s">
        <v>480</v>
      </c>
      <c r="M8026" t="s">
        <v>7663</v>
      </c>
      <c r="N8026" t="s">
        <v>6937</v>
      </c>
      <c r="O8026">
        <v>1E-3</v>
      </c>
      <c r="P8026">
        <v>1E-3</v>
      </c>
      <c r="Q8026">
        <v>1</v>
      </c>
    </row>
    <row r="8027" spans="10:17" x14ac:dyDescent="0.2">
      <c r="J8027" t="s">
        <v>498</v>
      </c>
      <c r="K8027" t="s">
        <v>356</v>
      </c>
      <c r="L8027" t="s">
        <v>480</v>
      </c>
      <c r="M8027" t="s">
        <v>7663</v>
      </c>
      <c r="N8027" t="s">
        <v>6938</v>
      </c>
      <c r="O8027">
        <v>1E-3</v>
      </c>
      <c r="P8027">
        <v>1E-3</v>
      </c>
      <c r="Q8027">
        <v>1</v>
      </c>
    </row>
    <row r="8028" spans="10:17" x14ac:dyDescent="0.2">
      <c r="J8028" t="s">
        <v>498</v>
      </c>
      <c r="K8028" t="s">
        <v>356</v>
      </c>
      <c r="L8028" t="s">
        <v>480</v>
      </c>
      <c r="M8028" t="s">
        <v>7663</v>
      </c>
      <c r="N8028" t="s">
        <v>6939</v>
      </c>
      <c r="O8028">
        <v>1E-3</v>
      </c>
      <c r="P8028">
        <v>1E-3</v>
      </c>
      <c r="Q8028">
        <v>1</v>
      </c>
    </row>
    <row r="8029" spans="10:17" x14ac:dyDescent="0.2">
      <c r="J8029" t="s">
        <v>498</v>
      </c>
      <c r="K8029" t="s">
        <v>356</v>
      </c>
      <c r="L8029" t="s">
        <v>480</v>
      </c>
      <c r="M8029" t="s">
        <v>7663</v>
      </c>
      <c r="N8029" t="s">
        <v>6940</v>
      </c>
      <c r="O8029">
        <v>1E-3</v>
      </c>
      <c r="P8029">
        <v>1E-3</v>
      </c>
      <c r="Q8029">
        <v>1</v>
      </c>
    </row>
    <row r="8030" spans="10:17" x14ac:dyDescent="0.2">
      <c r="J8030" t="s">
        <v>498</v>
      </c>
      <c r="K8030" t="s">
        <v>356</v>
      </c>
      <c r="L8030" t="s">
        <v>480</v>
      </c>
      <c r="M8030" t="s">
        <v>7663</v>
      </c>
      <c r="N8030" t="s">
        <v>6941</v>
      </c>
      <c r="O8030">
        <v>1E-3</v>
      </c>
      <c r="P8030">
        <v>1E-3</v>
      </c>
      <c r="Q8030">
        <v>1</v>
      </c>
    </row>
    <row r="8031" spans="10:17" x14ac:dyDescent="0.2">
      <c r="J8031" t="s">
        <v>498</v>
      </c>
      <c r="K8031" t="s">
        <v>356</v>
      </c>
      <c r="L8031" t="s">
        <v>480</v>
      </c>
      <c r="M8031" t="s">
        <v>7663</v>
      </c>
      <c r="N8031" t="s">
        <v>6942</v>
      </c>
      <c r="O8031">
        <v>1E-3</v>
      </c>
      <c r="P8031">
        <v>1E-3</v>
      </c>
      <c r="Q8031">
        <v>1</v>
      </c>
    </row>
    <row r="8032" spans="10:17" x14ac:dyDescent="0.2">
      <c r="J8032" t="s">
        <v>498</v>
      </c>
      <c r="K8032" t="s">
        <v>356</v>
      </c>
      <c r="L8032" t="s">
        <v>480</v>
      </c>
      <c r="M8032" t="s">
        <v>7663</v>
      </c>
      <c r="N8032" t="s">
        <v>6943</v>
      </c>
      <c r="O8032">
        <v>1E-3</v>
      </c>
      <c r="P8032">
        <v>1E-3</v>
      </c>
      <c r="Q8032">
        <v>1</v>
      </c>
    </row>
    <row r="8033" spans="10:17" x14ac:dyDescent="0.2">
      <c r="J8033" t="s">
        <v>498</v>
      </c>
      <c r="K8033" t="s">
        <v>356</v>
      </c>
      <c r="L8033" t="s">
        <v>480</v>
      </c>
      <c r="M8033" t="s">
        <v>7663</v>
      </c>
      <c r="N8033" t="s">
        <v>6944</v>
      </c>
      <c r="O8033">
        <v>1E-3</v>
      </c>
      <c r="P8033">
        <v>1E-3</v>
      </c>
      <c r="Q8033">
        <v>1</v>
      </c>
    </row>
    <row r="8034" spans="10:17" x14ac:dyDescent="0.2">
      <c r="J8034" t="s">
        <v>498</v>
      </c>
      <c r="K8034" t="s">
        <v>356</v>
      </c>
      <c r="L8034" t="s">
        <v>480</v>
      </c>
      <c r="M8034" t="s">
        <v>7663</v>
      </c>
      <c r="N8034" t="s">
        <v>6945</v>
      </c>
      <c r="O8034">
        <v>1E-3</v>
      </c>
      <c r="P8034">
        <v>1E-3</v>
      </c>
      <c r="Q8034">
        <v>1</v>
      </c>
    </row>
    <row r="8035" spans="10:17" x14ac:dyDescent="0.2">
      <c r="J8035" t="s">
        <v>498</v>
      </c>
      <c r="K8035" t="s">
        <v>356</v>
      </c>
      <c r="L8035" t="s">
        <v>480</v>
      </c>
      <c r="M8035" t="s">
        <v>7663</v>
      </c>
      <c r="N8035" t="s">
        <v>6946</v>
      </c>
      <c r="O8035">
        <v>1E-3</v>
      </c>
      <c r="P8035">
        <v>1E-3</v>
      </c>
      <c r="Q8035">
        <v>1</v>
      </c>
    </row>
    <row r="8036" spans="10:17" x14ac:dyDescent="0.2">
      <c r="J8036" t="s">
        <v>498</v>
      </c>
      <c r="K8036" t="s">
        <v>356</v>
      </c>
      <c r="L8036" t="s">
        <v>480</v>
      </c>
      <c r="M8036" t="s">
        <v>7663</v>
      </c>
      <c r="N8036" t="s">
        <v>6947</v>
      </c>
      <c r="O8036">
        <v>1E-3</v>
      </c>
      <c r="P8036">
        <v>1E-3</v>
      </c>
      <c r="Q8036">
        <v>1</v>
      </c>
    </row>
    <row r="8037" spans="10:17" x14ac:dyDescent="0.2">
      <c r="J8037" t="s">
        <v>498</v>
      </c>
      <c r="K8037" t="s">
        <v>356</v>
      </c>
      <c r="L8037" t="s">
        <v>480</v>
      </c>
      <c r="M8037" t="s">
        <v>7663</v>
      </c>
      <c r="N8037" t="s">
        <v>6948</v>
      </c>
      <c r="O8037">
        <v>1E-3</v>
      </c>
      <c r="P8037">
        <v>1E-3</v>
      </c>
      <c r="Q8037">
        <v>1</v>
      </c>
    </row>
    <row r="8038" spans="10:17" x14ac:dyDescent="0.2">
      <c r="J8038" t="s">
        <v>498</v>
      </c>
      <c r="K8038" t="s">
        <v>356</v>
      </c>
      <c r="L8038" t="s">
        <v>480</v>
      </c>
      <c r="M8038" t="s">
        <v>7663</v>
      </c>
      <c r="N8038" t="s">
        <v>6949</v>
      </c>
      <c r="O8038">
        <v>1E-3</v>
      </c>
      <c r="P8038">
        <v>1E-3</v>
      </c>
      <c r="Q8038">
        <v>1</v>
      </c>
    </row>
    <row r="8039" spans="10:17" x14ac:dyDescent="0.2">
      <c r="J8039" t="s">
        <v>498</v>
      </c>
      <c r="K8039" t="s">
        <v>356</v>
      </c>
      <c r="L8039" t="s">
        <v>480</v>
      </c>
      <c r="M8039" t="s">
        <v>7663</v>
      </c>
      <c r="N8039" t="s">
        <v>6950</v>
      </c>
      <c r="O8039">
        <v>1E-3</v>
      </c>
      <c r="P8039">
        <v>1E-3</v>
      </c>
      <c r="Q8039">
        <v>1</v>
      </c>
    </row>
    <row r="8040" spans="10:17" x14ac:dyDescent="0.2">
      <c r="J8040" t="s">
        <v>498</v>
      </c>
      <c r="K8040" t="s">
        <v>356</v>
      </c>
      <c r="L8040" t="s">
        <v>480</v>
      </c>
      <c r="M8040" t="s">
        <v>7663</v>
      </c>
      <c r="N8040" t="s">
        <v>6951</v>
      </c>
      <c r="O8040">
        <v>1E-3</v>
      </c>
      <c r="P8040">
        <v>1E-3</v>
      </c>
      <c r="Q8040">
        <v>1</v>
      </c>
    </row>
    <row r="8041" spans="10:17" x14ac:dyDescent="0.2">
      <c r="J8041" t="s">
        <v>498</v>
      </c>
      <c r="K8041" t="s">
        <v>356</v>
      </c>
      <c r="L8041" t="s">
        <v>480</v>
      </c>
      <c r="M8041" t="s">
        <v>7663</v>
      </c>
      <c r="N8041" t="s">
        <v>6952</v>
      </c>
      <c r="O8041">
        <v>1E-3</v>
      </c>
      <c r="P8041">
        <v>1E-3</v>
      </c>
      <c r="Q8041">
        <v>1</v>
      </c>
    </row>
    <row r="8042" spans="10:17" x14ac:dyDescent="0.2">
      <c r="J8042" t="s">
        <v>498</v>
      </c>
      <c r="K8042" t="s">
        <v>356</v>
      </c>
      <c r="L8042" t="s">
        <v>480</v>
      </c>
      <c r="M8042" t="s">
        <v>7663</v>
      </c>
      <c r="N8042" t="s">
        <v>6953</v>
      </c>
      <c r="O8042">
        <v>1E-3</v>
      </c>
      <c r="P8042">
        <v>1E-3</v>
      </c>
      <c r="Q8042">
        <v>1</v>
      </c>
    </row>
    <row r="8043" spans="10:17" x14ac:dyDescent="0.2">
      <c r="J8043" t="s">
        <v>498</v>
      </c>
      <c r="K8043" t="s">
        <v>356</v>
      </c>
      <c r="L8043" t="s">
        <v>480</v>
      </c>
      <c r="M8043" t="s">
        <v>7663</v>
      </c>
      <c r="N8043" t="s">
        <v>6954</v>
      </c>
      <c r="O8043">
        <v>1E-3</v>
      </c>
      <c r="P8043">
        <v>1E-3</v>
      </c>
      <c r="Q8043">
        <v>1</v>
      </c>
    </row>
    <row r="8044" spans="10:17" x14ac:dyDescent="0.2">
      <c r="J8044" t="s">
        <v>498</v>
      </c>
      <c r="K8044" t="s">
        <v>356</v>
      </c>
      <c r="L8044" t="s">
        <v>480</v>
      </c>
      <c r="M8044" t="s">
        <v>7663</v>
      </c>
      <c r="N8044" t="s">
        <v>6955</v>
      </c>
      <c r="O8044">
        <v>1E-3</v>
      </c>
      <c r="P8044">
        <v>1E-3</v>
      </c>
      <c r="Q8044">
        <v>1</v>
      </c>
    </row>
    <row r="8045" spans="10:17" x14ac:dyDescent="0.2">
      <c r="J8045" t="s">
        <v>498</v>
      </c>
      <c r="K8045" t="s">
        <v>356</v>
      </c>
      <c r="L8045" t="s">
        <v>480</v>
      </c>
      <c r="M8045" t="s">
        <v>7663</v>
      </c>
      <c r="N8045" t="s">
        <v>6956</v>
      </c>
      <c r="O8045">
        <v>1E-3</v>
      </c>
      <c r="P8045">
        <v>1E-3</v>
      </c>
      <c r="Q8045">
        <v>1</v>
      </c>
    </row>
    <row r="8046" spans="10:17" x14ac:dyDescent="0.2">
      <c r="J8046" t="s">
        <v>498</v>
      </c>
      <c r="K8046" t="s">
        <v>356</v>
      </c>
      <c r="L8046" t="s">
        <v>480</v>
      </c>
      <c r="M8046" t="s">
        <v>7663</v>
      </c>
      <c r="N8046" t="s">
        <v>6957</v>
      </c>
      <c r="O8046">
        <v>1E-3</v>
      </c>
      <c r="P8046">
        <v>1E-3</v>
      </c>
      <c r="Q8046">
        <v>1</v>
      </c>
    </row>
    <row r="8047" spans="10:17" x14ac:dyDescent="0.2">
      <c r="J8047" t="s">
        <v>498</v>
      </c>
      <c r="K8047" t="s">
        <v>356</v>
      </c>
      <c r="L8047" t="s">
        <v>480</v>
      </c>
      <c r="M8047" t="s">
        <v>7663</v>
      </c>
      <c r="N8047" t="s">
        <v>6958</v>
      </c>
      <c r="O8047">
        <v>1E-3</v>
      </c>
      <c r="P8047">
        <v>1E-3</v>
      </c>
      <c r="Q8047">
        <v>1</v>
      </c>
    </row>
    <row r="8048" spans="10:17" x14ac:dyDescent="0.2">
      <c r="J8048" t="s">
        <v>498</v>
      </c>
      <c r="K8048" t="s">
        <v>356</v>
      </c>
      <c r="L8048" t="s">
        <v>480</v>
      </c>
      <c r="M8048" t="s">
        <v>7663</v>
      </c>
      <c r="N8048" t="s">
        <v>6959</v>
      </c>
      <c r="O8048">
        <v>1E-3</v>
      </c>
      <c r="P8048">
        <v>1E-3</v>
      </c>
      <c r="Q8048">
        <v>1</v>
      </c>
    </row>
    <row r="8049" spans="10:17" x14ac:dyDescent="0.2">
      <c r="J8049" t="s">
        <v>498</v>
      </c>
      <c r="K8049" t="s">
        <v>356</v>
      </c>
      <c r="L8049" t="s">
        <v>480</v>
      </c>
      <c r="M8049" t="s">
        <v>7663</v>
      </c>
      <c r="N8049" t="s">
        <v>6960</v>
      </c>
      <c r="O8049">
        <v>1E-3</v>
      </c>
      <c r="P8049">
        <v>1E-3</v>
      </c>
      <c r="Q8049">
        <v>1</v>
      </c>
    </row>
    <row r="8050" spans="10:17" x14ac:dyDescent="0.2">
      <c r="J8050" t="s">
        <v>498</v>
      </c>
      <c r="K8050" t="s">
        <v>356</v>
      </c>
      <c r="L8050" t="s">
        <v>480</v>
      </c>
      <c r="M8050" t="s">
        <v>7663</v>
      </c>
      <c r="N8050" t="s">
        <v>6961</v>
      </c>
      <c r="O8050">
        <v>1E-3</v>
      </c>
      <c r="P8050">
        <v>1E-3</v>
      </c>
      <c r="Q8050">
        <v>1</v>
      </c>
    </row>
    <row r="8051" spans="10:17" x14ac:dyDescent="0.2">
      <c r="J8051" t="s">
        <v>498</v>
      </c>
      <c r="K8051" t="s">
        <v>356</v>
      </c>
      <c r="L8051" t="s">
        <v>480</v>
      </c>
      <c r="M8051" t="s">
        <v>7663</v>
      </c>
      <c r="N8051" t="s">
        <v>6962</v>
      </c>
      <c r="O8051">
        <v>1E-3</v>
      </c>
      <c r="P8051">
        <v>1E-3</v>
      </c>
      <c r="Q8051">
        <v>1</v>
      </c>
    </row>
    <row r="8052" spans="10:17" x14ac:dyDescent="0.2">
      <c r="J8052" t="s">
        <v>498</v>
      </c>
      <c r="K8052" t="s">
        <v>356</v>
      </c>
      <c r="L8052" t="s">
        <v>480</v>
      </c>
      <c r="M8052" t="s">
        <v>7663</v>
      </c>
      <c r="N8052" t="s">
        <v>6963</v>
      </c>
      <c r="O8052">
        <v>1E-3</v>
      </c>
      <c r="P8052">
        <v>1E-3</v>
      </c>
      <c r="Q8052">
        <v>1</v>
      </c>
    </row>
    <row r="8053" spans="10:17" x14ac:dyDescent="0.2">
      <c r="J8053" t="s">
        <v>498</v>
      </c>
      <c r="K8053" t="s">
        <v>356</v>
      </c>
      <c r="L8053" t="s">
        <v>480</v>
      </c>
      <c r="M8053" t="s">
        <v>7663</v>
      </c>
      <c r="N8053" t="s">
        <v>6964</v>
      </c>
      <c r="O8053">
        <v>1E-3</v>
      </c>
      <c r="P8053">
        <v>1E-3</v>
      </c>
      <c r="Q8053">
        <v>1</v>
      </c>
    </row>
    <row r="8054" spans="10:17" x14ac:dyDescent="0.2">
      <c r="J8054" t="s">
        <v>498</v>
      </c>
      <c r="K8054" t="s">
        <v>356</v>
      </c>
      <c r="L8054" t="s">
        <v>480</v>
      </c>
      <c r="M8054" t="s">
        <v>7663</v>
      </c>
      <c r="N8054" t="s">
        <v>6965</v>
      </c>
      <c r="O8054">
        <v>1E-3</v>
      </c>
      <c r="P8054">
        <v>1E-3</v>
      </c>
      <c r="Q8054">
        <v>1</v>
      </c>
    </row>
    <row r="8055" spans="10:17" x14ac:dyDescent="0.2">
      <c r="J8055" t="s">
        <v>498</v>
      </c>
      <c r="K8055" t="s">
        <v>356</v>
      </c>
      <c r="L8055" t="s">
        <v>480</v>
      </c>
      <c r="M8055" t="s">
        <v>7663</v>
      </c>
      <c r="N8055" t="s">
        <v>6966</v>
      </c>
      <c r="O8055">
        <v>1E-3</v>
      </c>
      <c r="P8055">
        <v>1E-3</v>
      </c>
      <c r="Q8055">
        <v>1</v>
      </c>
    </row>
    <row r="8056" spans="10:17" x14ac:dyDescent="0.2">
      <c r="J8056" t="s">
        <v>498</v>
      </c>
      <c r="K8056" t="s">
        <v>356</v>
      </c>
      <c r="L8056" t="s">
        <v>480</v>
      </c>
      <c r="M8056" t="s">
        <v>7663</v>
      </c>
      <c r="N8056" t="s">
        <v>6967</v>
      </c>
      <c r="O8056">
        <v>1E-3</v>
      </c>
      <c r="P8056">
        <v>1E-3</v>
      </c>
      <c r="Q8056">
        <v>1</v>
      </c>
    </row>
    <row r="8057" spans="10:17" x14ac:dyDescent="0.2">
      <c r="J8057" t="s">
        <v>498</v>
      </c>
      <c r="K8057" t="s">
        <v>356</v>
      </c>
      <c r="L8057" t="s">
        <v>480</v>
      </c>
      <c r="M8057" t="s">
        <v>7663</v>
      </c>
      <c r="N8057" t="s">
        <v>6968</v>
      </c>
      <c r="O8057">
        <v>1E-3</v>
      </c>
      <c r="P8057">
        <v>1E-3</v>
      </c>
      <c r="Q8057">
        <v>1</v>
      </c>
    </row>
    <row r="8058" spans="10:17" x14ac:dyDescent="0.2">
      <c r="J8058" t="s">
        <v>498</v>
      </c>
      <c r="K8058" t="s">
        <v>356</v>
      </c>
      <c r="L8058" t="s">
        <v>480</v>
      </c>
      <c r="M8058" t="s">
        <v>7663</v>
      </c>
      <c r="N8058" t="s">
        <v>6969</v>
      </c>
      <c r="O8058">
        <v>1E-3</v>
      </c>
      <c r="P8058">
        <v>1E-3</v>
      </c>
      <c r="Q8058">
        <v>1</v>
      </c>
    </row>
    <row r="8059" spans="10:17" x14ac:dyDescent="0.2">
      <c r="J8059" t="s">
        <v>498</v>
      </c>
      <c r="K8059" t="s">
        <v>356</v>
      </c>
      <c r="L8059" t="s">
        <v>480</v>
      </c>
      <c r="M8059" t="s">
        <v>7663</v>
      </c>
      <c r="N8059" t="s">
        <v>6970</v>
      </c>
      <c r="O8059">
        <v>1E-3</v>
      </c>
      <c r="P8059">
        <v>1E-3</v>
      </c>
      <c r="Q8059">
        <v>1</v>
      </c>
    </row>
    <row r="8060" spans="10:17" x14ac:dyDescent="0.2">
      <c r="J8060" t="s">
        <v>498</v>
      </c>
      <c r="K8060" t="s">
        <v>356</v>
      </c>
      <c r="L8060" t="s">
        <v>480</v>
      </c>
      <c r="M8060" t="s">
        <v>7663</v>
      </c>
      <c r="N8060" t="s">
        <v>6971</v>
      </c>
      <c r="O8060">
        <v>1E-3</v>
      </c>
      <c r="P8060">
        <v>1E-3</v>
      </c>
      <c r="Q8060">
        <v>1</v>
      </c>
    </row>
    <row r="8061" spans="10:17" x14ac:dyDescent="0.2">
      <c r="J8061" t="s">
        <v>498</v>
      </c>
      <c r="K8061" t="s">
        <v>356</v>
      </c>
      <c r="L8061" t="s">
        <v>480</v>
      </c>
      <c r="M8061" t="s">
        <v>7663</v>
      </c>
      <c r="N8061" t="s">
        <v>6972</v>
      </c>
      <c r="O8061">
        <v>1E-3</v>
      </c>
      <c r="P8061">
        <v>1E-3</v>
      </c>
      <c r="Q8061">
        <v>1</v>
      </c>
    </row>
    <row r="8062" spans="10:17" x14ac:dyDescent="0.2">
      <c r="J8062" t="s">
        <v>498</v>
      </c>
      <c r="K8062" t="s">
        <v>356</v>
      </c>
      <c r="L8062" t="s">
        <v>480</v>
      </c>
      <c r="M8062" t="s">
        <v>7663</v>
      </c>
      <c r="N8062" t="s">
        <v>6973</v>
      </c>
      <c r="O8062">
        <v>1E-3</v>
      </c>
      <c r="P8062">
        <v>1E-3</v>
      </c>
      <c r="Q8062">
        <v>1</v>
      </c>
    </row>
    <row r="8063" spans="10:17" x14ac:dyDescent="0.2">
      <c r="J8063" t="s">
        <v>498</v>
      </c>
      <c r="K8063" t="s">
        <v>356</v>
      </c>
      <c r="L8063" t="s">
        <v>480</v>
      </c>
      <c r="M8063" t="s">
        <v>7663</v>
      </c>
      <c r="N8063" t="s">
        <v>6974</v>
      </c>
      <c r="O8063">
        <v>1E-3</v>
      </c>
      <c r="P8063">
        <v>1E-3</v>
      </c>
      <c r="Q8063">
        <v>1</v>
      </c>
    </row>
    <row r="8064" spans="10:17" x14ac:dyDescent="0.2">
      <c r="J8064" t="s">
        <v>498</v>
      </c>
      <c r="K8064" t="s">
        <v>356</v>
      </c>
      <c r="L8064" t="s">
        <v>480</v>
      </c>
      <c r="M8064" t="s">
        <v>7663</v>
      </c>
      <c r="N8064" t="s">
        <v>6975</v>
      </c>
      <c r="O8064">
        <v>1E-3</v>
      </c>
      <c r="P8064">
        <v>1E-3</v>
      </c>
      <c r="Q8064">
        <v>1</v>
      </c>
    </row>
    <row r="8065" spans="10:17" x14ac:dyDescent="0.2">
      <c r="J8065" t="s">
        <v>498</v>
      </c>
      <c r="K8065" t="s">
        <v>356</v>
      </c>
      <c r="L8065" t="s">
        <v>480</v>
      </c>
      <c r="M8065" t="s">
        <v>7663</v>
      </c>
      <c r="N8065" t="s">
        <v>6976</v>
      </c>
      <c r="O8065">
        <v>1E-3</v>
      </c>
      <c r="P8065">
        <v>1E-3</v>
      </c>
      <c r="Q8065">
        <v>1</v>
      </c>
    </row>
    <row r="8066" spans="10:17" x14ac:dyDescent="0.2">
      <c r="J8066" t="s">
        <v>498</v>
      </c>
      <c r="K8066" t="s">
        <v>356</v>
      </c>
      <c r="L8066" t="s">
        <v>480</v>
      </c>
      <c r="M8066" t="s">
        <v>7663</v>
      </c>
      <c r="N8066" t="s">
        <v>6977</v>
      </c>
      <c r="O8066">
        <v>1E-3</v>
      </c>
      <c r="P8066">
        <v>1E-3</v>
      </c>
      <c r="Q8066">
        <v>1</v>
      </c>
    </row>
    <row r="8067" spans="10:17" x14ac:dyDescent="0.2">
      <c r="J8067" t="s">
        <v>498</v>
      </c>
      <c r="K8067" t="s">
        <v>356</v>
      </c>
      <c r="L8067" t="s">
        <v>480</v>
      </c>
      <c r="M8067" t="s">
        <v>7663</v>
      </c>
      <c r="N8067" t="s">
        <v>6978</v>
      </c>
      <c r="O8067">
        <v>1E-3</v>
      </c>
      <c r="P8067">
        <v>1E-3</v>
      </c>
      <c r="Q8067">
        <v>1</v>
      </c>
    </row>
    <row r="8068" spans="10:17" x14ac:dyDescent="0.2">
      <c r="J8068" t="s">
        <v>498</v>
      </c>
      <c r="K8068" t="s">
        <v>356</v>
      </c>
      <c r="L8068" t="s">
        <v>480</v>
      </c>
      <c r="M8068" t="s">
        <v>7663</v>
      </c>
      <c r="N8068" t="s">
        <v>6979</v>
      </c>
      <c r="O8068">
        <v>1E-3</v>
      </c>
      <c r="P8068">
        <v>1E-3</v>
      </c>
      <c r="Q8068">
        <v>1</v>
      </c>
    </row>
    <row r="8069" spans="10:17" x14ac:dyDescent="0.2">
      <c r="J8069" t="s">
        <v>498</v>
      </c>
      <c r="K8069" t="s">
        <v>356</v>
      </c>
      <c r="L8069" t="s">
        <v>480</v>
      </c>
      <c r="M8069" t="s">
        <v>7663</v>
      </c>
      <c r="N8069" t="s">
        <v>6980</v>
      </c>
      <c r="O8069">
        <v>1E-3</v>
      </c>
      <c r="P8069">
        <v>1E-3</v>
      </c>
      <c r="Q8069">
        <v>1</v>
      </c>
    </row>
    <row r="8070" spans="10:17" x14ac:dyDescent="0.2">
      <c r="J8070" t="s">
        <v>498</v>
      </c>
      <c r="K8070" t="s">
        <v>356</v>
      </c>
      <c r="L8070" t="s">
        <v>480</v>
      </c>
      <c r="M8070" t="s">
        <v>7663</v>
      </c>
      <c r="N8070" t="s">
        <v>6981</v>
      </c>
      <c r="O8070">
        <v>1E-3</v>
      </c>
      <c r="P8070">
        <v>1E-3</v>
      </c>
      <c r="Q8070">
        <v>1</v>
      </c>
    </row>
    <row r="8071" spans="10:17" x14ac:dyDescent="0.2">
      <c r="J8071" t="s">
        <v>498</v>
      </c>
      <c r="K8071" t="s">
        <v>356</v>
      </c>
      <c r="L8071" t="s">
        <v>480</v>
      </c>
      <c r="M8071" t="s">
        <v>7663</v>
      </c>
      <c r="N8071" t="s">
        <v>6982</v>
      </c>
      <c r="O8071">
        <v>1E-3</v>
      </c>
      <c r="P8071">
        <v>1E-3</v>
      </c>
      <c r="Q8071">
        <v>1</v>
      </c>
    </row>
    <row r="8072" spans="10:17" x14ac:dyDescent="0.2">
      <c r="J8072" t="s">
        <v>498</v>
      </c>
      <c r="K8072" t="s">
        <v>356</v>
      </c>
      <c r="L8072" t="s">
        <v>480</v>
      </c>
      <c r="M8072" t="s">
        <v>7663</v>
      </c>
      <c r="N8072" t="s">
        <v>6983</v>
      </c>
      <c r="O8072">
        <v>1E-3</v>
      </c>
      <c r="P8072">
        <v>1E-3</v>
      </c>
      <c r="Q8072">
        <v>1</v>
      </c>
    </row>
    <row r="8073" spans="10:17" x14ac:dyDescent="0.2">
      <c r="J8073" t="s">
        <v>498</v>
      </c>
      <c r="K8073" t="s">
        <v>356</v>
      </c>
      <c r="L8073" t="s">
        <v>480</v>
      </c>
      <c r="M8073" t="s">
        <v>7663</v>
      </c>
      <c r="N8073" t="s">
        <v>6984</v>
      </c>
      <c r="O8073">
        <v>1E-3</v>
      </c>
      <c r="P8073">
        <v>1E-3</v>
      </c>
      <c r="Q8073">
        <v>1</v>
      </c>
    </row>
    <row r="8074" spans="10:17" x14ac:dyDescent="0.2">
      <c r="J8074" t="s">
        <v>498</v>
      </c>
      <c r="K8074" t="s">
        <v>356</v>
      </c>
      <c r="L8074" t="s">
        <v>480</v>
      </c>
      <c r="M8074" t="s">
        <v>7663</v>
      </c>
      <c r="N8074" t="s">
        <v>6985</v>
      </c>
      <c r="O8074">
        <v>1E-3</v>
      </c>
      <c r="P8074">
        <v>1E-3</v>
      </c>
      <c r="Q8074">
        <v>1</v>
      </c>
    </row>
    <row r="8075" spans="10:17" x14ac:dyDescent="0.2">
      <c r="J8075" t="s">
        <v>498</v>
      </c>
      <c r="K8075" t="s">
        <v>356</v>
      </c>
      <c r="L8075" t="s">
        <v>480</v>
      </c>
      <c r="M8075" t="s">
        <v>7663</v>
      </c>
      <c r="N8075" t="s">
        <v>6986</v>
      </c>
      <c r="O8075">
        <v>1E-3</v>
      </c>
      <c r="P8075">
        <v>1E-3</v>
      </c>
      <c r="Q8075">
        <v>1</v>
      </c>
    </row>
    <row r="8076" spans="10:17" x14ac:dyDescent="0.2">
      <c r="J8076" t="s">
        <v>498</v>
      </c>
      <c r="K8076" t="s">
        <v>356</v>
      </c>
      <c r="L8076" t="s">
        <v>480</v>
      </c>
      <c r="M8076" t="s">
        <v>7663</v>
      </c>
      <c r="N8076" t="s">
        <v>6987</v>
      </c>
      <c r="O8076">
        <v>1E-3</v>
      </c>
      <c r="P8076">
        <v>1E-3</v>
      </c>
      <c r="Q8076">
        <v>1</v>
      </c>
    </row>
    <row r="8077" spans="10:17" x14ac:dyDescent="0.2">
      <c r="J8077" t="s">
        <v>498</v>
      </c>
      <c r="K8077" t="s">
        <v>356</v>
      </c>
      <c r="L8077" t="s">
        <v>480</v>
      </c>
      <c r="M8077" t="s">
        <v>7663</v>
      </c>
      <c r="N8077" t="s">
        <v>6988</v>
      </c>
      <c r="O8077">
        <v>1E-3</v>
      </c>
      <c r="P8077">
        <v>1E-3</v>
      </c>
      <c r="Q8077">
        <v>1</v>
      </c>
    </row>
    <row r="8078" spans="10:17" x14ac:dyDescent="0.2">
      <c r="J8078" t="s">
        <v>498</v>
      </c>
      <c r="K8078" t="s">
        <v>356</v>
      </c>
      <c r="L8078" t="s">
        <v>480</v>
      </c>
      <c r="M8078" t="s">
        <v>7663</v>
      </c>
      <c r="N8078" t="s">
        <v>6989</v>
      </c>
      <c r="O8078">
        <v>1E-3</v>
      </c>
      <c r="P8078">
        <v>1E-3</v>
      </c>
      <c r="Q8078">
        <v>1</v>
      </c>
    </row>
    <row r="8079" spans="10:17" x14ac:dyDescent="0.2">
      <c r="J8079" t="s">
        <v>498</v>
      </c>
      <c r="K8079" t="s">
        <v>356</v>
      </c>
      <c r="L8079" t="s">
        <v>480</v>
      </c>
      <c r="M8079" t="s">
        <v>7663</v>
      </c>
      <c r="N8079" t="s">
        <v>6990</v>
      </c>
      <c r="O8079">
        <v>1E-3</v>
      </c>
      <c r="P8079">
        <v>1E-3</v>
      </c>
      <c r="Q8079">
        <v>1</v>
      </c>
    </row>
    <row r="8080" spans="10:17" x14ac:dyDescent="0.2">
      <c r="J8080" t="s">
        <v>498</v>
      </c>
      <c r="K8080" t="s">
        <v>356</v>
      </c>
      <c r="L8080" t="s">
        <v>480</v>
      </c>
      <c r="M8080" t="s">
        <v>7663</v>
      </c>
      <c r="N8080" t="s">
        <v>6991</v>
      </c>
      <c r="O8080">
        <v>1E-3</v>
      </c>
      <c r="P8080">
        <v>1E-3</v>
      </c>
      <c r="Q8080">
        <v>1</v>
      </c>
    </row>
    <row r="8081" spans="10:17" x14ac:dyDescent="0.2">
      <c r="J8081" t="s">
        <v>498</v>
      </c>
      <c r="K8081" t="s">
        <v>356</v>
      </c>
      <c r="L8081" t="s">
        <v>480</v>
      </c>
      <c r="M8081" t="s">
        <v>7663</v>
      </c>
      <c r="N8081" t="s">
        <v>6992</v>
      </c>
      <c r="O8081">
        <v>1E-3</v>
      </c>
      <c r="P8081">
        <v>1E-3</v>
      </c>
      <c r="Q8081">
        <v>1</v>
      </c>
    </row>
    <row r="8082" spans="10:17" x14ac:dyDescent="0.2">
      <c r="J8082" t="s">
        <v>498</v>
      </c>
      <c r="K8082" t="s">
        <v>356</v>
      </c>
      <c r="L8082" t="s">
        <v>480</v>
      </c>
      <c r="M8082" t="s">
        <v>7663</v>
      </c>
      <c r="N8082" t="s">
        <v>6993</v>
      </c>
      <c r="O8082">
        <v>1E-3</v>
      </c>
      <c r="P8082">
        <v>1E-3</v>
      </c>
      <c r="Q8082">
        <v>1</v>
      </c>
    </row>
    <row r="8083" spans="10:17" x14ac:dyDescent="0.2">
      <c r="J8083" t="s">
        <v>498</v>
      </c>
      <c r="K8083" t="s">
        <v>356</v>
      </c>
      <c r="L8083" t="s">
        <v>480</v>
      </c>
      <c r="M8083" t="s">
        <v>7663</v>
      </c>
      <c r="N8083" t="s">
        <v>6994</v>
      </c>
      <c r="O8083">
        <v>1E-3</v>
      </c>
      <c r="P8083">
        <v>1E-3</v>
      </c>
      <c r="Q8083">
        <v>1</v>
      </c>
    </row>
    <row r="8084" spans="10:17" x14ac:dyDescent="0.2">
      <c r="J8084" t="s">
        <v>498</v>
      </c>
      <c r="K8084" t="s">
        <v>356</v>
      </c>
      <c r="L8084" t="s">
        <v>480</v>
      </c>
      <c r="M8084" t="s">
        <v>7663</v>
      </c>
      <c r="N8084" t="s">
        <v>6995</v>
      </c>
      <c r="O8084">
        <v>1E-3</v>
      </c>
      <c r="P8084">
        <v>1E-3</v>
      </c>
      <c r="Q8084">
        <v>1</v>
      </c>
    </row>
    <row r="8085" spans="10:17" x14ac:dyDescent="0.2">
      <c r="J8085" t="s">
        <v>498</v>
      </c>
      <c r="K8085" t="s">
        <v>356</v>
      </c>
      <c r="L8085" t="s">
        <v>480</v>
      </c>
      <c r="M8085" t="s">
        <v>7663</v>
      </c>
      <c r="N8085" t="s">
        <v>6996</v>
      </c>
      <c r="O8085">
        <v>1E-3</v>
      </c>
      <c r="P8085">
        <v>1E-3</v>
      </c>
      <c r="Q8085">
        <v>1</v>
      </c>
    </row>
    <row r="8086" spans="10:17" x14ac:dyDescent="0.2">
      <c r="J8086" t="s">
        <v>498</v>
      </c>
      <c r="K8086" t="s">
        <v>356</v>
      </c>
      <c r="L8086" t="s">
        <v>480</v>
      </c>
      <c r="M8086" t="s">
        <v>7663</v>
      </c>
      <c r="N8086" t="s">
        <v>6997</v>
      </c>
      <c r="O8086">
        <v>1E-3</v>
      </c>
      <c r="P8086">
        <v>1E-3</v>
      </c>
      <c r="Q8086">
        <v>1</v>
      </c>
    </row>
    <row r="8087" spans="10:17" x14ac:dyDescent="0.2">
      <c r="J8087" t="s">
        <v>498</v>
      </c>
      <c r="K8087" t="s">
        <v>356</v>
      </c>
      <c r="L8087" t="s">
        <v>480</v>
      </c>
      <c r="M8087" t="s">
        <v>7663</v>
      </c>
      <c r="N8087" t="s">
        <v>6998</v>
      </c>
      <c r="O8087">
        <v>1E-3</v>
      </c>
      <c r="P8087">
        <v>1E-3</v>
      </c>
      <c r="Q8087">
        <v>1</v>
      </c>
    </row>
    <row r="8088" spans="10:17" x14ac:dyDescent="0.2">
      <c r="J8088" t="s">
        <v>498</v>
      </c>
      <c r="K8088" t="s">
        <v>356</v>
      </c>
      <c r="L8088" t="s">
        <v>480</v>
      </c>
      <c r="M8088" t="s">
        <v>7663</v>
      </c>
      <c r="N8088" t="s">
        <v>6999</v>
      </c>
      <c r="O8088">
        <v>1E-3</v>
      </c>
      <c r="P8088">
        <v>1E-3</v>
      </c>
      <c r="Q8088">
        <v>1</v>
      </c>
    </row>
    <row r="8089" spans="10:17" x14ac:dyDescent="0.2">
      <c r="J8089" t="s">
        <v>498</v>
      </c>
      <c r="K8089" t="s">
        <v>356</v>
      </c>
      <c r="L8089" t="s">
        <v>480</v>
      </c>
      <c r="M8089" t="s">
        <v>7663</v>
      </c>
      <c r="N8089" t="s">
        <v>7000</v>
      </c>
      <c r="O8089">
        <v>1E-3</v>
      </c>
      <c r="P8089">
        <v>1E-3</v>
      </c>
      <c r="Q8089">
        <v>1</v>
      </c>
    </row>
    <row r="8090" spans="10:17" x14ac:dyDescent="0.2">
      <c r="J8090" t="s">
        <v>498</v>
      </c>
      <c r="K8090" t="s">
        <v>356</v>
      </c>
      <c r="L8090" t="s">
        <v>480</v>
      </c>
      <c r="M8090" t="s">
        <v>7663</v>
      </c>
      <c r="N8090" t="s">
        <v>7001</v>
      </c>
      <c r="O8090">
        <v>1E-3</v>
      </c>
      <c r="P8090">
        <v>1E-3</v>
      </c>
      <c r="Q8090">
        <v>1</v>
      </c>
    </row>
    <row r="8091" spans="10:17" x14ac:dyDescent="0.2">
      <c r="J8091" t="s">
        <v>498</v>
      </c>
      <c r="K8091" t="s">
        <v>356</v>
      </c>
      <c r="L8091" t="s">
        <v>480</v>
      </c>
      <c r="M8091" t="s">
        <v>7663</v>
      </c>
      <c r="N8091" t="s">
        <v>7002</v>
      </c>
      <c r="O8091">
        <v>1E-3</v>
      </c>
      <c r="P8091">
        <v>1E-3</v>
      </c>
      <c r="Q8091">
        <v>1</v>
      </c>
    </row>
    <row r="8092" spans="10:17" x14ac:dyDescent="0.2">
      <c r="J8092" t="s">
        <v>498</v>
      </c>
      <c r="K8092" t="s">
        <v>356</v>
      </c>
      <c r="L8092" t="s">
        <v>480</v>
      </c>
      <c r="M8092" t="s">
        <v>7663</v>
      </c>
      <c r="N8092" t="s">
        <v>7003</v>
      </c>
      <c r="O8092">
        <v>1E-3</v>
      </c>
      <c r="P8092">
        <v>1E-3</v>
      </c>
      <c r="Q8092">
        <v>1</v>
      </c>
    </row>
    <row r="8093" spans="10:17" x14ac:dyDescent="0.2">
      <c r="J8093" t="s">
        <v>498</v>
      </c>
      <c r="K8093" t="s">
        <v>356</v>
      </c>
      <c r="L8093" t="s">
        <v>480</v>
      </c>
      <c r="M8093" t="s">
        <v>7663</v>
      </c>
      <c r="N8093" t="s">
        <v>7004</v>
      </c>
      <c r="O8093">
        <v>1E-3</v>
      </c>
      <c r="P8093">
        <v>1E-3</v>
      </c>
      <c r="Q8093">
        <v>1</v>
      </c>
    </row>
    <row r="8094" spans="10:17" x14ac:dyDescent="0.2">
      <c r="J8094" t="s">
        <v>498</v>
      </c>
      <c r="K8094" t="s">
        <v>356</v>
      </c>
      <c r="L8094" t="s">
        <v>480</v>
      </c>
      <c r="M8094" t="s">
        <v>7663</v>
      </c>
      <c r="N8094" t="s">
        <v>7005</v>
      </c>
      <c r="O8094">
        <v>1E-3</v>
      </c>
      <c r="P8094">
        <v>1E-3</v>
      </c>
      <c r="Q8094">
        <v>1</v>
      </c>
    </row>
    <row r="8095" spans="10:17" x14ac:dyDescent="0.2">
      <c r="J8095" t="s">
        <v>498</v>
      </c>
      <c r="K8095" t="s">
        <v>356</v>
      </c>
      <c r="L8095" t="s">
        <v>480</v>
      </c>
      <c r="M8095" t="s">
        <v>7663</v>
      </c>
      <c r="N8095" t="s">
        <v>7006</v>
      </c>
      <c r="O8095">
        <v>1E-3</v>
      </c>
      <c r="P8095">
        <v>1E-3</v>
      </c>
      <c r="Q8095">
        <v>1</v>
      </c>
    </row>
    <row r="8096" spans="10:17" x14ac:dyDescent="0.2">
      <c r="J8096" t="s">
        <v>498</v>
      </c>
      <c r="K8096" t="s">
        <v>356</v>
      </c>
      <c r="L8096" t="s">
        <v>480</v>
      </c>
      <c r="M8096" t="s">
        <v>7663</v>
      </c>
      <c r="N8096" t="s">
        <v>7007</v>
      </c>
      <c r="O8096">
        <v>1E-3</v>
      </c>
      <c r="P8096">
        <v>1E-3</v>
      </c>
      <c r="Q8096">
        <v>1</v>
      </c>
    </row>
    <row r="8097" spans="10:17" x14ac:dyDescent="0.2">
      <c r="J8097" t="s">
        <v>498</v>
      </c>
      <c r="K8097" t="s">
        <v>356</v>
      </c>
      <c r="L8097" t="s">
        <v>480</v>
      </c>
      <c r="M8097" t="s">
        <v>7663</v>
      </c>
      <c r="N8097" t="s">
        <v>7008</v>
      </c>
      <c r="O8097">
        <v>1E-3</v>
      </c>
      <c r="P8097">
        <v>1E-3</v>
      </c>
      <c r="Q8097">
        <v>1</v>
      </c>
    </row>
    <row r="8098" spans="10:17" x14ac:dyDescent="0.2">
      <c r="J8098" t="s">
        <v>498</v>
      </c>
      <c r="K8098" t="s">
        <v>356</v>
      </c>
      <c r="L8098" t="s">
        <v>480</v>
      </c>
      <c r="M8098" t="s">
        <v>7663</v>
      </c>
      <c r="N8098" t="s">
        <v>7009</v>
      </c>
      <c r="O8098">
        <v>1E-3</v>
      </c>
      <c r="P8098">
        <v>1E-3</v>
      </c>
      <c r="Q8098">
        <v>1</v>
      </c>
    </row>
    <row r="8099" spans="10:17" x14ac:dyDescent="0.2">
      <c r="J8099" t="s">
        <v>498</v>
      </c>
      <c r="K8099" t="s">
        <v>356</v>
      </c>
      <c r="L8099" t="s">
        <v>480</v>
      </c>
      <c r="M8099" t="s">
        <v>7663</v>
      </c>
      <c r="N8099" t="s">
        <v>7010</v>
      </c>
      <c r="O8099">
        <v>1E-3</v>
      </c>
      <c r="P8099">
        <v>1E-3</v>
      </c>
      <c r="Q8099">
        <v>1</v>
      </c>
    </row>
    <row r="8100" spans="10:17" x14ac:dyDescent="0.2">
      <c r="J8100" t="s">
        <v>498</v>
      </c>
      <c r="K8100" t="s">
        <v>356</v>
      </c>
      <c r="L8100" t="s">
        <v>480</v>
      </c>
      <c r="M8100" t="s">
        <v>7663</v>
      </c>
      <c r="N8100" t="s">
        <v>7011</v>
      </c>
      <c r="O8100">
        <v>1E-3</v>
      </c>
      <c r="P8100">
        <v>1E-3</v>
      </c>
      <c r="Q8100">
        <v>1</v>
      </c>
    </row>
    <row r="8101" spans="10:17" x14ac:dyDescent="0.2">
      <c r="J8101" t="s">
        <v>498</v>
      </c>
      <c r="K8101" t="s">
        <v>356</v>
      </c>
      <c r="L8101" t="s">
        <v>480</v>
      </c>
      <c r="M8101" t="s">
        <v>7663</v>
      </c>
      <c r="N8101" t="s">
        <v>7012</v>
      </c>
      <c r="O8101">
        <v>1E-3</v>
      </c>
      <c r="P8101">
        <v>1E-3</v>
      </c>
      <c r="Q8101">
        <v>1</v>
      </c>
    </row>
    <row r="8102" spans="10:17" x14ac:dyDescent="0.2">
      <c r="J8102" t="s">
        <v>498</v>
      </c>
      <c r="K8102" t="s">
        <v>356</v>
      </c>
      <c r="L8102" t="s">
        <v>480</v>
      </c>
      <c r="M8102" t="s">
        <v>7663</v>
      </c>
      <c r="N8102" t="s">
        <v>7013</v>
      </c>
      <c r="O8102">
        <v>1E-3</v>
      </c>
      <c r="P8102">
        <v>1E-3</v>
      </c>
      <c r="Q8102">
        <v>1</v>
      </c>
    </row>
    <row r="8103" spans="10:17" x14ac:dyDescent="0.2">
      <c r="J8103" t="s">
        <v>498</v>
      </c>
      <c r="K8103" t="s">
        <v>356</v>
      </c>
      <c r="L8103" t="s">
        <v>480</v>
      </c>
      <c r="M8103" t="s">
        <v>7663</v>
      </c>
      <c r="N8103" t="s">
        <v>7014</v>
      </c>
      <c r="O8103">
        <v>1E-3</v>
      </c>
      <c r="P8103">
        <v>1E-3</v>
      </c>
      <c r="Q8103">
        <v>1</v>
      </c>
    </row>
    <row r="8104" spans="10:17" x14ac:dyDescent="0.2">
      <c r="J8104" t="s">
        <v>498</v>
      </c>
      <c r="K8104" t="s">
        <v>356</v>
      </c>
      <c r="L8104" t="s">
        <v>480</v>
      </c>
      <c r="M8104" t="s">
        <v>7663</v>
      </c>
      <c r="N8104" t="s">
        <v>7015</v>
      </c>
      <c r="O8104">
        <v>1E-3</v>
      </c>
      <c r="P8104">
        <v>1E-3</v>
      </c>
      <c r="Q8104">
        <v>1</v>
      </c>
    </row>
    <row r="8105" spans="10:17" x14ac:dyDescent="0.2">
      <c r="J8105" t="s">
        <v>498</v>
      </c>
      <c r="K8105" t="s">
        <v>356</v>
      </c>
      <c r="L8105" t="s">
        <v>480</v>
      </c>
      <c r="M8105" t="s">
        <v>7663</v>
      </c>
      <c r="N8105" t="s">
        <v>7016</v>
      </c>
      <c r="O8105">
        <v>1E-3</v>
      </c>
      <c r="P8105">
        <v>1E-3</v>
      </c>
      <c r="Q8105">
        <v>1</v>
      </c>
    </row>
    <row r="8106" spans="10:17" x14ac:dyDescent="0.2">
      <c r="J8106" t="s">
        <v>498</v>
      </c>
      <c r="K8106" t="s">
        <v>356</v>
      </c>
      <c r="L8106" t="s">
        <v>480</v>
      </c>
      <c r="M8106" t="s">
        <v>7663</v>
      </c>
      <c r="N8106" t="s">
        <v>7017</v>
      </c>
      <c r="O8106">
        <v>1E-3</v>
      </c>
      <c r="P8106">
        <v>1E-3</v>
      </c>
      <c r="Q8106">
        <v>1</v>
      </c>
    </row>
    <row r="8107" spans="10:17" x14ac:dyDescent="0.2">
      <c r="J8107" t="s">
        <v>498</v>
      </c>
      <c r="K8107" t="s">
        <v>356</v>
      </c>
      <c r="L8107" t="s">
        <v>480</v>
      </c>
      <c r="M8107" t="s">
        <v>7663</v>
      </c>
      <c r="N8107" t="s">
        <v>7018</v>
      </c>
      <c r="O8107">
        <v>1E-3</v>
      </c>
      <c r="P8107">
        <v>1E-3</v>
      </c>
      <c r="Q8107">
        <v>1</v>
      </c>
    </row>
    <row r="8108" spans="10:17" x14ac:dyDescent="0.2">
      <c r="J8108" t="s">
        <v>498</v>
      </c>
      <c r="K8108" t="s">
        <v>356</v>
      </c>
      <c r="L8108" t="s">
        <v>480</v>
      </c>
      <c r="M8108" t="s">
        <v>7663</v>
      </c>
      <c r="N8108" t="s">
        <v>7019</v>
      </c>
      <c r="O8108">
        <v>1E-3</v>
      </c>
      <c r="P8108">
        <v>1E-3</v>
      </c>
      <c r="Q8108">
        <v>1</v>
      </c>
    </row>
    <row r="8109" spans="10:17" x14ac:dyDescent="0.2">
      <c r="J8109" t="s">
        <v>498</v>
      </c>
      <c r="K8109" t="s">
        <v>356</v>
      </c>
      <c r="L8109" t="s">
        <v>480</v>
      </c>
      <c r="M8109" t="s">
        <v>7663</v>
      </c>
      <c r="N8109" t="s">
        <v>7020</v>
      </c>
      <c r="O8109">
        <v>1E-3</v>
      </c>
      <c r="P8109">
        <v>1E-3</v>
      </c>
      <c r="Q8109">
        <v>1</v>
      </c>
    </row>
    <row r="8110" spans="10:17" x14ac:dyDescent="0.2">
      <c r="J8110" t="s">
        <v>498</v>
      </c>
      <c r="K8110" t="s">
        <v>356</v>
      </c>
      <c r="L8110" t="s">
        <v>480</v>
      </c>
      <c r="M8110" t="s">
        <v>7663</v>
      </c>
      <c r="N8110" t="s">
        <v>7021</v>
      </c>
      <c r="O8110">
        <v>1E-3</v>
      </c>
      <c r="P8110">
        <v>1E-3</v>
      </c>
      <c r="Q8110">
        <v>1</v>
      </c>
    </row>
    <row r="8111" spans="10:17" x14ac:dyDescent="0.2">
      <c r="J8111" t="s">
        <v>498</v>
      </c>
      <c r="K8111" t="s">
        <v>356</v>
      </c>
      <c r="L8111" t="s">
        <v>480</v>
      </c>
      <c r="M8111" t="s">
        <v>7663</v>
      </c>
      <c r="N8111" t="s">
        <v>7022</v>
      </c>
      <c r="O8111">
        <v>1E-3</v>
      </c>
      <c r="P8111">
        <v>1E-3</v>
      </c>
      <c r="Q8111">
        <v>1</v>
      </c>
    </row>
    <row r="8112" spans="10:17" x14ac:dyDescent="0.2">
      <c r="J8112" t="s">
        <v>498</v>
      </c>
      <c r="K8112" t="s">
        <v>356</v>
      </c>
      <c r="L8112" t="s">
        <v>480</v>
      </c>
      <c r="M8112" t="s">
        <v>7663</v>
      </c>
      <c r="N8112" t="s">
        <v>7023</v>
      </c>
      <c r="O8112">
        <v>1E-3</v>
      </c>
      <c r="P8112">
        <v>1E-3</v>
      </c>
      <c r="Q8112">
        <v>1</v>
      </c>
    </row>
    <row r="8113" spans="10:17" x14ac:dyDescent="0.2">
      <c r="J8113" t="s">
        <v>498</v>
      </c>
      <c r="K8113" t="s">
        <v>356</v>
      </c>
      <c r="L8113" t="s">
        <v>480</v>
      </c>
      <c r="M8113" t="s">
        <v>7663</v>
      </c>
      <c r="N8113" t="s">
        <v>7024</v>
      </c>
      <c r="O8113">
        <v>1E-3</v>
      </c>
      <c r="P8113">
        <v>1E-3</v>
      </c>
      <c r="Q8113">
        <v>1</v>
      </c>
    </row>
    <row r="8114" spans="10:17" x14ac:dyDescent="0.2">
      <c r="J8114" t="s">
        <v>498</v>
      </c>
      <c r="K8114" t="s">
        <v>356</v>
      </c>
      <c r="L8114" t="s">
        <v>480</v>
      </c>
      <c r="M8114" t="s">
        <v>7663</v>
      </c>
      <c r="N8114" t="s">
        <v>7025</v>
      </c>
      <c r="O8114">
        <v>1E-3</v>
      </c>
      <c r="P8114">
        <v>1E-3</v>
      </c>
      <c r="Q8114">
        <v>1</v>
      </c>
    </row>
    <row r="8115" spans="10:17" x14ac:dyDescent="0.2">
      <c r="J8115" t="s">
        <v>498</v>
      </c>
      <c r="K8115" t="s">
        <v>356</v>
      </c>
      <c r="L8115" t="s">
        <v>480</v>
      </c>
      <c r="M8115" t="s">
        <v>7663</v>
      </c>
      <c r="N8115" t="s">
        <v>7026</v>
      </c>
      <c r="O8115">
        <v>1E-3</v>
      </c>
      <c r="P8115">
        <v>1E-3</v>
      </c>
      <c r="Q8115">
        <v>1</v>
      </c>
    </row>
    <row r="8116" spans="10:17" x14ac:dyDescent="0.2">
      <c r="J8116" t="s">
        <v>498</v>
      </c>
      <c r="K8116" t="s">
        <v>356</v>
      </c>
      <c r="L8116" t="s">
        <v>480</v>
      </c>
      <c r="M8116" t="s">
        <v>7663</v>
      </c>
      <c r="N8116" t="s">
        <v>7027</v>
      </c>
      <c r="O8116">
        <v>1E-3</v>
      </c>
      <c r="P8116">
        <v>1E-3</v>
      </c>
      <c r="Q8116">
        <v>1</v>
      </c>
    </row>
    <row r="8117" spans="10:17" x14ac:dyDescent="0.2">
      <c r="J8117" t="s">
        <v>498</v>
      </c>
      <c r="K8117" t="s">
        <v>356</v>
      </c>
      <c r="L8117" t="s">
        <v>480</v>
      </c>
      <c r="M8117" t="s">
        <v>7663</v>
      </c>
      <c r="N8117" t="s">
        <v>7028</v>
      </c>
      <c r="O8117">
        <v>1E-3</v>
      </c>
      <c r="P8117">
        <v>1E-3</v>
      </c>
      <c r="Q8117">
        <v>1</v>
      </c>
    </row>
    <row r="8118" spans="10:17" x14ac:dyDescent="0.2">
      <c r="J8118" t="s">
        <v>498</v>
      </c>
      <c r="K8118" t="s">
        <v>356</v>
      </c>
      <c r="L8118" t="s">
        <v>480</v>
      </c>
      <c r="M8118" t="s">
        <v>7663</v>
      </c>
      <c r="N8118" t="s">
        <v>7029</v>
      </c>
      <c r="O8118">
        <v>1E-3</v>
      </c>
      <c r="P8118">
        <v>1E-3</v>
      </c>
      <c r="Q8118">
        <v>1</v>
      </c>
    </row>
    <row r="8119" spans="10:17" x14ac:dyDescent="0.2">
      <c r="J8119" t="s">
        <v>498</v>
      </c>
      <c r="K8119" t="s">
        <v>356</v>
      </c>
      <c r="L8119" t="s">
        <v>480</v>
      </c>
      <c r="M8119" t="s">
        <v>7663</v>
      </c>
      <c r="N8119" t="s">
        <v>7030</v>
      </c>
      <c r="O8119">
        <v>1E-3</v>
      </c>
      <c r="P8119">
        <v>1E-3</v>
      </c>
      <c r="Q8119">
        <v>1</v>
      </c>
    </row>
    <row r="8120" spans="10:17" x14ac:dyDescent="0.2">
      <c r="J8120" t="s">
        <v>498</v>
      </c>
      <c r="K8120" t="s">
        <v>356</v>
      </c>
      <c r="L8120" t="s">
        <v>480</v>
      </c>
      <c r="M8120" t="s">
        <v>7663</v>
      </c>
      <c r="N8120" t="s">
        <v>7031</v>
      </c>
      <c r="O8120">
        <v>1E-3</v>
      </c>
      <c r="P8120">
        <v>1E-3</v>
      </c>
      <c r="Q8120">
        <v>1</v>
      </c>
    </row>
    <row r="8121" spans="10:17" x14ac:dyDescent="0.2">
      <c r="J8121" t="s">
        <v>498</v>
      </c>
      <c r="K8121" t="s">
        <v>356</v>
      </c>
      <c r="L8121" t="s">
        <v>480</v>
      </c>
      <c r="M8121" t="s">
        <v>7663</v>
      </c>
      <c r="N8121" t="s">
        <v>7032</v>
      </c>
      <c r="O8121">
        <v>1E-3</v>
      </c>
      <c r="P8121">
        <v>1E-3</v>
      </c>
      <c r="Q8121">
        <v>1</v>
      </c>
    </row>
    <row r="8122" spans="10:17" x14ac:dyDescent="0.2">
      <c r="J8122" t="s">
        <v>498</v>
      </c>
      <c r="K8122" t="s">
        <v>356</v>
      </c>
      <c r="L8122" t="s">
        <v>480</v>
      </c>
      <c r="M8122" t="s">
        <v>7663</v>
      </c>
      <c r="N8122" t="s">
        <v>7033</v>
      </c>
      <c r="O8122">
        <v>1E-3</v>
      </c>
      <c r="P8122">
        <v>1E-3</v>
      </c>
      <c r="Q8122">
        <v>1</v>
      </c>
    </row>
    <row r="8123" spans="10:17" x14ac:dyDescent="0.2">
      <c r="J8123" t="s">
        <v>498</v>
      </c>
      <c r="K8123" t="s">
        <v>356</v>
      </c>
      <c r="L8123" t="s">
        <v>480</v>
      </c>
      <c r="M8123" t="s">
        <v>7663</v>
      </c>
      <c r="N8123" t="s">
        <v>7034</v>
      </c>
      <c r="O8123">
        <v>1E-3</v>
      </c>
      <c r="P8123">
        <v>1E-3</v>
      </c>
      <c r="Q8123">
        <v>1</v>
      </c>
    </row>
    <row r="8124" spans="10:17" x14ac:dyDescent="0.2">
      <c r="J8124" t="s">
        <v>498</v>
      </c>
      <c r="K8124" t="s">
        <v>356</v>
      </c>
      <c r="L8124" t="s">
        <v>480</v>
      </c>
      <c r="M8124" t="s">
        <v>7663</v>
      </c>
      <c r="N8124" t="s">
        <v>7035</v>
      </c>
      <c r="O8124">
        <v>1E-3</v>
      </c>
      <c r="P8124">
        <v>1E-3</v>
      </c>
      <c r="Q8124">
        <v>1</v>
      </c>
    </row>
    <row r="8125" spans="10:17" x14ac:dyDescent="0.2">
      <c r="J8125" t="s">
        <v>498</v>
      </c>
      <c r="K8125" t="s">
        <v>356</v>
      </c>
      <c r="L8125" t="s">
        <v>480</v>
      </c>
      <c r="M8125" t="s">
        <v>7663</v>
      </c>
      <c r="N8125" t="s">
        <v>7036</v>
      </c>
      <c r="O8125">
        <v>1E-3</v>
      </c>
      <c r="P8125">
        <v>1E-3</v>
      </c>
      <c r="Q8125">
        <v>1</v>
      </c>
    </row>
    <row r="8126" spans="10:17" x14ac:dyDescent="0.2">
      <c r="J8126" t="s">
        <v>498</v>
      </c>
      <c r="K8126" t="s">
        <v>356</v>
      </c>
      <c r="L8126" t="s">
        <v>480</v>
      </c>
      <c r="M8126" t="s">
        <v>7663</v>
      </c>
      <c r="N8126" t="s">
        <v>7037</v>
      </c>
      <c r="O8126">
        <v>1E-3</v>
      </c>
      <c r="P8126">
        <v>1E-3</v>
      </c>
      <c r="Q8126">
        <v>1</v>
      </c>
    </row>
    <row r="8127" spans="10:17" x14ac:dyDescent="0.2">
      <c r="J8127" t="s">
        <v>498</v>
      </c>
      <c r="K8127" t="s">
        <v>356</v>
      </c>
      <c r="L8127" t="s">
        <v>480</v>
      </c>
      <c r="M8127" t="s">
        <v>7663</v>
      </c>
      <c r="N8127" t="s">
        <v>7038</v>
      </c>
      <c r="O8127">
        <v>1E-3</v>
      </c>
      <c r="P8127">
        <v>1E-3</v>
      </c>
      <c r="Q8127">
        <v>1</v>
      </c>
    </row>
    <row r="8128" spans="10:17" x14ac:dyDescent="0.2">
      <c r="J8128" t="s">
        <v>498</v>
      </c>
      <c r="K8128" t="s">
        <v>356</v>
      </c>
      <c r="L8128" t="s">
        <v>480</v>
      </c>
      <c r="M8128" t="s">
        <v>7663</v>
      </c>
      <c r="N8128" t="s">
        <v>7039</v>
      </c>
      <c r="O8128">
        <v>1E-3</v>
      </c>
      <c r="P8128">
        <v>1E-3</v>
      </c>
      <c r="Q8128">
        <v>1</v>
      </c>
    </row>
    <row r="8129" spans="10:17" x14ac:dyDescent="0.2">
      <c r="J8129" t="s">
        <v>498</v>
      </c>
      <c r="K8129" t="s">
        <v>356</v>
      </c>
      <c r="L8129" t="s">
        <v>480</v>
      </c>
      <c r="M8129" t="s">
        <v>7663</v>
      </c>
      <c r="N8129" t="s">
        <v>7040</v>
      </c>
      <c r="O8129">
        <v>1E-3</v>
      </c>
      <c r="P8129">
        <v>1E-3</v>
      </c>
      <c r="Q8129">
        <v>1</v>
      </c>
    </row>
    <row r="8130" spans="10:17" x14ac:dyDescent="0.2">
      <c r="J8130" t="s">
        <v>498</v>
      </c>
      <c r="K8130" t="s">
        <v>356</v>
      </c>
      <c r="L8130" t="s">
        <v>480</v>
      </c>
      <c r="M8130" t="s">
        <v>7663</v>
      </c>
      <c r="N8130" t="s">
        <v>7041</v>
      </c>
      <c r="O8130">
        <v>1E-3</v>
      </c>
      <c r="P8130">
        <v>1E-3</v>
      </c>
      <c r="Q8130">
        <v>1</v>
      </c>
    </row>
    <row r="8131" spans="10:17" x14ac:dyDescent="0.2">
      <c r="J8131" t="s">
        <v>498</v>
      </c>
      <c r="K8131" t="s">
        <v>356</v>
      </c>
      <c r="L8131" t="s">
        <v>480</v>
      </c>
      <c r="M8131" t="s">
        <v>7663</v>
      </c>
      <c r="N8131" t="s">
        <v>7042</v>
      </c>
      <c r="O8131">
        <v>0</v>
      </c>
      <c r="P8131">
        <v>1E-3</v>
      </c>
      <c r="Q8131">
        <v>1</v>
      </c>
    </row>
    <row r="8132" spans="10:17" x14ac:dyDescent="0.2">
      <c r="J8132" t="s">
        <v>498</v>
      </c>
      <c r="K8132" t="s">
        <v>356</v>
      </c>
      <c r="L8132" t="s">
        <v>480</v>
      </c>
      <c r="M8132" t="s">
        <v>7663</v>
      </c>
      <c r="N8132" t="s">
        <v>7043</v>
      </c>
      <c r="O8132">
        <v>1E-3</v>
      </c>
      <c r="P8132">
        <v>1E-3</v>
      </c>
      <c r="Q8132">
        <v>1</v>
      </c>
    </row>
    <row r="8133" spans="10:17" x14ac:dyDescent="0.2">
      <c r="J8133" t="s">
        <v>498</v>
      </c>
      <c r="K8133" t="s">
        <v>356</v>
      </c>
      <c r="L8133" t="s">
        <v>480</v>
      </c>
      <c r="M8133" t="s">
        <v>7663</v>
      </c>
      <c r="N8133" t="s">
        <v>7044</v>
      </c>
      <c r="O8133">
        <v>1E-3</v>
      </c>
      <c r="P8133">
        <v>1E-3</v>
      </c>
      <c r="Q8133">
        <v>1</v>
      </c>
    </row>
    <row r="8134" spans="10:17" x14ac:dyDescent="0.2">
      <c r="J8134" t="s">
        <v>498</v>
      </c>
      <c r="K8134" t="s">
        <v>356</v>
      </c>
      <c r="L8134" t="s">
        <v>480</v>
      </c>
      <c r="M8134" t="s">
        <v>7663</v>
      </c>
      <c r="N8134" t="s">
        <v>7045</v>
      </c>
      <c r="O8134">
        <v>1E-3</v>
      </c>
      <c r="P8134">
        <v>1E-3</v>
      </c>
      <c r="Q8134">
        <v>1</v>
      </c>
    </row>
    <row r="8135" spans="10:17" x14ac:dyDescent="0.2">
      <c r="J8135" t="s">
        <v>498</v>
      </c>
      <c r="K8135" t="s">
        <v>356</v>
      </c>
      <c r="L8135" t="s">
        <v>480</v>
      </c>
      <c r="M8135" t="s">
        <v>7663</v>
      </c>
      <c r="N8135" t="s">
        <v>7046</v>
      </c>
      <c r="O8135">
        <v>1E-3</v>
      </c>
      <c r="P8135">
        <v>1E-3</v>
      </c>
      <c r="Q8135">
        <v>1</v>
      </c>
    </row>
    <row r="8136" spans="10:17" x14ac:dyDescent="0.2">
      <c r="J8136" t="s">
        <v>498</v>
      </c>
      <c r="K8136" t="s">
        <v>356</v>
      </c>
      <c r="L8136" t="s">
        <v>480</v>
      </c>
      <c r="M8136" t="s">
        <v>7663</v>
      </c>
      <c r="N8136" t="s">
        <v>7047</v>
      </c>
      <c r="O8136">
        <v>1E-3</v>
      </c>
      <c r="P8136">
        <v>1E-3</v>
      </c>
      <c r="Q8136">
        <v>1</v>
      </c>
    </row>
    <row r="8137" spans="10:17" x14ac:dyDescent="0.2">
      <c r="J8137" t="s">
        <v>498</v>
      </c>
      <c r="K8137" t="s">
        <v>356</v>
      </c>
      <c r="L8137" t="s">
        <v>480</v>
      </c>
      <c r="M8137" t="s">
        <v>7663</v>
      </c>
      <c r="N8137" t="s">
        <v>7048</v>
      </c>
      <c r="O8137">
        <v>1E-3</v>
      </c>
      <c r="P8137">
        <v>1E-3</v>
      </c>
      <c r="Q8137">
        <v>1</v>
      </c>
    </row>
    <row r="8138" spans="10:17" x14ac:dyDescent="0.2">
      <c r="J8138" t="s">
        <v>498</v>
      </c>
      <c r="K8138" t="s">
        <v>356</v>
      </c>
      <c r="L8138" t="s">
        <v>480</v>
      </c>
      <c r="M8138" t="s">
        <v>7663</v>
      </c>
      <c r="N8138" t="s">
        <v>7049</v>
      </c>
      <c r="O8138">
        <v>1E-3</v>
      </c>
      <c r="P8138">
        <v>1E-3</v>
      </c>
      <c r="Q8138">
        <v>1</v>
      </c>
    </row>
    <row r="8139" spans="10:17" x14ac:dyDescent="0.2">
      <c r="J8139" t="s">
        <v>498</v>
      </c>
      <c r="K8139" t="s">
        <v>356</v>
      </c>
      <c r="L8139" t="s">
        <v>480</v>
      </c>
      <c r="M8139" t="s">
        <v>7663</v>
      </c>
      <c r="N8139" t="s">
        <v>7050</v>
      </c>
      <c r="O8139">
        <v>1E-3</v>
      </c>
      <c r="P8139">
        <v>1E-3</v>
      </c>
      <c r="Q8139">
        <v>1</v>
      </c>
    </row>
    <row r="8140" spans="10:17" x14ac:dyDescent="0.2">
      <c r="J8140" t="s">
        <v>498</v>
      </c>
      <c r="K8140" t="s">
        <v>356</v>
      </c>
      <c r="L8140" t="s">
        <v>480</v>
      </c>
      <c r="M8140" t="s">
        <v>7663</v>
      </c>
      <c r="N8140" t="s">
        <v>7051</v>
      </c>
      <c r="O8140">
        <v>1E-3</v>
      </c>
      <c r="P8140">
        <v>1E-3</v>
      </c>
      <c r="Q8140">
        <v>1</v>
      </c>
    </row>
    <row r="8141" spans="10:17" x14ac:dyDescent="0.2">
      <c r="J8141" t="s">
        <v>498</v>
      </c>
      <c r="K8141" t="s">
        <v>356</v>
      </c>
      <c r="L8141" t="s">
        <v>480</v>
      </c>
      <c r="M8141" t="s">
        <v>7663</v>
      </c>
      <c r="N8141" t="s">
        <v>7052</v>
      </c>
      <c r="O8141">
        <v>1E-3</v>
      </c>
      <c r="P8141">
        <v>1E-3</v>
      </c>
      <c r="Q8141">
        <v>1</v>
      </c>
    </row>
    <row r="8142" spans="10:17" x14ac:dyDescent="0.2">
      <c r="J8142" t="s">
        <v>498</v>
      </c>
      <c r="K8142" t="s">
        <v>356</v>
      </c>
      <c r="L8142" t="s">
        <v>480</v>
      </c>
      <c r="M8142" t="s">
        <v>7663</v>
      </c>
      <c r="N8142" t="s">
        <v>7053</v>
      </c>
      <c r="O8142">
        <v>1E-3</v>
      </c>
      <c r="P8142">
        <v>1E-3</v>
      </c>
      <c r="Q8142">
        <v>1</v>
      </c>
    </row>
    <row r="8143" spans="10:17" x14ac:dyDescent="0.2">
      <c r="J8143" t="s">
        <v>498</v>
      </c>
      <c r="K8143" t="s">
        <v>356</v>
      </c>
      <c r="L8143" t="s">
        <v>480</v>
      </c>
      <c r="M8143" t="s">
        <v>7663</v>
      </c>
      <c r="N8143" t="s">
        <v>7054</v>
      </c>
      <c r="O8143">
        <v>1E-3</v>
      </c>
      <c r="P8143">
        <v>1E-3</v>
      </c>
      <c r="Q8143">
        <v>1</v>
      </c>
    </row>
    <row r="8144" spans="10:17" x14ac:dyDescent="0.2">
      <c r="J8144" t="s">
        <v>498</v>
      </c>
      <c r="K8144" t="s">
        <v>356</v>
      </c>
      <c r="L8144" t="s">
        <v>480</v>
      </c>
      <c r="M8144" t="s">
        <v>7663</v>
      </c>
      <c r="N8144" t="s">
        <v>7055</v>
      </c>
      <c r="O8144">
        <v>1E-3</v>
      </c>
      <c r="P8144">
        <v>1E-3</v>
      </c>
      <c r="Q8144">
        <v>1</v>
      </c>
    </row>
    <row r="8145" spans="10:17" x14ac:dyDescent="0.2">
      <c r="J8145" t="s">
        <v>498</v>
      </c>
      <c r="K8145" t="s">
        <v>356</v>
      </c>
      <c r="L8145" t="s">
        <v>480</v>
      </c>
      <c r="M8145" t="s">
        <v>7663</v>
      </c>
      <c r="N8145" t="s">
        <v>7056</v>
      </c>
      <c r="O8145">
        <v>1E-3</v>
      </c>
      <c r="P8145">
        <v>1E-3</v>
      </c>
      <c r="Q8145">
        <v>1</v>
      </c>
    </row>
    <row r="8146" spans="10:17" x14ac:dyDescent="0.2">
      <c r="J8146" t="s">
        <v>498</v>
      </c>
      <c r="K8146" t="s">
        <v>356</v>
      </c>
      <c r="L8146" t="s">
        <v>480</v>
      </c>
      <c r="M8146" t="s">
        <v>7663</v>
      </c>
      <c r="N8146" t="s">
        <v>7057</v>
      </c>
      <c r="O8146">
        <v>1E-3</v>
      </c>
      <c r="P8146">
        <v>1E-3</v>
      </c>
      <c r="Q8146">
        <v>1</v>
      </c>
    </row>
    <row r="8147" spans="10:17" x14ac:dyDescent="0.2">
      <c r="J8147" t="s">
        <v>498</v>
      </c>
      <c r="K8147" t="s">
        <v>356</v>
      </c>
      <c r="L8147" t="s">
        <v>480</v>
      </c>
      <c r="M8147" t="s">
        <v>7663</v>
      </c>
      <c r="N8147" t="s">
        <v>7058</v>
      </c>
      <c r="O8147">
        <v>1E-3</v>
      </c>
      <c r="P8147">
        <v>1E-3</v>
      </c>
      <c r="Q8147">
        <v>1</v>
      </c>
    </row>
    <row r="8148" spans="10:17" x14ac:dyDescent="0.2">
      <c r="J8148" t="s">
        <v>498</v>
      </c>
      <c r="K8148" t="s">
        <v>356</v>
      </c>
      <c r="L8148" t="s">
        <v>480</v>
      </c>
      <c r="M8148" t="s">
        <v>7663</v>
      </c>
      <c r="N8148" t="s">
        <v>7059</v>
      </c>
      <c r="O8148">
        <v>1E-3</v>
      </c>
      <c r="P8148">
        <v>1E-3</v>
      </c>
      <c r="Q8148">
        <v>1</v>
      </c>
    </row>
    <row r="8149" spans="10:17" x14ac:dyDescent="0.2">
      <c r="J8149" t="s">
        <v>498</v>
      </c>
      <c r="K8149" t="s">
        <v>356</v>
      </c>
      <c r="L8149" t="s">
        <v>480</v>
      </c>
      <c r="M8149" t="s">
        <v>7663</v>
      </c>
      <c r="N8149" t="s">
        <v>7060</v>
      </c>
      <c r="O8149">
        <v>1E-3</v>
      </c>
      <c r="P8149">
        <v>1E-3</v>
      </c>
      <c r="Q8149">
        <v>1</v>
      </c>
    </row>
    <row r="8150" spans="10:17" x14ac:dyDescent="0.2">
      <c r="J8150" t="s">
        <v>498</v>
      </c>
      <c r="K8150" t="s">
        <v>356</v>
      </c>
      <c r="L8150" t="s">
        <v>480</v>
      </c>
      <c r="M8150" t="s">
        <v>7663</v>
      </c>
      <c r="N8150" t="s">
        <v>7061</v>
      </c>
      <c r="O8150">
        <v>1E-3</v>
      </c>
      <c r="P8150">
        <v>1E-3</v>
      </c>
      <c r="Q8150">
        <v>1</v>
      </c>
    </row>
    <row r="8151" spans="10:17" x14ac:dyDescent="0.2">
      <c r="J8151" t="s">
        <v>498</v>
      </c>
      <c r="K8151" t="s">
        <v>356</v>
      </c>
      <c r="L8151" t="s">
        <v>480</v>
      </c>
      <c r="M8151" t="s">
        <v>7663</v>
      </c>
      <c r="N8151" t="s">
        <v>7062</v>
      </c>
      <c r="O8151">
        <v>1E-3</v>
      </c>
      <c r="P8151">
        <v>1E-3</v>
      </c>
      <c r="Q8151">
        <v>1</v>
      </c>
    </row>
    <row r="8152" spans="10:17" x14ac:dyDescent="0.2">
      <c r="J8152" t="s">
        <v>498</v>
      </c>
      <c r="K8152" t="s">
        <v>356</v>
      </c>
      <c r="L8152" t="s">
        <v>480</v>
      </c>
      <c r="M8152" t="s">
        <v>7663</v>
      </c>
      <c r="N8152" t="s">
        <v>7063</v>
      </c>
      <c r="O8152">
        <v>1E-3</v>
      </c>
      <c r="P8152">
        <v>1E-3</v>
      </c>
      <c r="Q8152">
        <v>1</v>
      </c>
    </row>
    <row r="8153" spans="10:17" x14ac:dyDescent="0.2">
      <c r="J8153" t="s">
        <v>498</v>
      </c>
      <c r="K8153" t="s">
        <v>356</v>
      </c>
      <c r="L8153" t="s">
        <v>480</v>
      </c>
      <c r="M8153" t="s">
        <v>7663</v>
      </c>
      <c r="N8153" t="s">
        <v>7064</v>
      </c>
      <c r="O8153">
        <v>1E-3</v>
      </c>
      <c r="P8153">
        <v>1E-3</v>
      </c>
      <c r="Q8153">
        <v>1</v>
      </c>
    </row>
    <row r="8154" spans="10:17" x14ac:dyDescent="0.2">
      <c r="J8154" t="s">
        <v>498</v>
      </c>
      <c r="K8154" t="s">
        <v>356</v>
      </c>
      <c r="L8154" t="s">
        <v>480</v>
      </c>
      <c r="M8154" t="s">
        <v>7663</v>
      </c>
      <c r="N8154" t="s">
        <v>7065</v>
      </c>
      <c r="O8154">
        <v>1E-3</v>
      </c>
      <c r="P8154">
        <v>1E-3</v>
      </c>
      <c r="Q8154">
        <v>1</v>
      </c>
    </row>
    <row r="8155" spans="10:17" x14ac:dyDescent="0.2">
      <c r="J8155" t="s">
        <v>498</v>
      </c>
      <c r="K8155" t="s">
        <v>356</v>
      </c>
      <c r="L8155" t="s">
        <v>480</v>
      </c>
      <c r="M8155" t="s">
        <v>7663</v>
      </c>
      <c r="N8155" t="s">
        <v>7066</v>
      </c>
      <c r="O8155">
        <v>1E-3</v>
      </c>
      <c r="P8155">
        <v>1E-3</v>
      </c>
      <c r="Q8155">
        <v>1</v>
      </c>
    </row>
    <row r="8156" spans="10:17" x14ac:dyDescent="0.2">
      <c r="J8156" t="s">
        <v>498</v>
      </c>
      <c r="K8156" t="s">
        <v>356</v>
      </c>
      <c r="L8156" t="s">
        <v>480</v>
      </c>
      <c r="M8156" t="s">
        <v>7663</v>
      </c>
      <c r="N8156" t="s">
        <v>7067</v>
      </c>
      <c r="O8156">
        <v>1E-3</v>
      </c>
      <c r="P8156">
        <v>1E-3</v>
      </c>
      <c r="Q8156">
        <v>1</v>
      </c>
    </row>
    <row r="8157" spans="10:17" x14ac:dyDescent="0.2">
      <c r="J8157" t="s">
        <v>498</v>
      </c>
      <c r="K8157" t="s">
        <v>356</v>
      </c>
      <c r="L8157" t="s">
        <v>480</v>
      </c>
      <c r="M8157" t="s">
        <v>7663</v>
      </c>
      <c r="N8157" t="s">
        <v>7068</v>
      </c>
      <c r="O8157">
        <v>1E-3</v>
      </c>
      <c r="P8157">
        <v>1E-3</v>
      </c>
      <c r="Q8157">
        <v>1</v>
      </c>
    </row>
    <row r="8158" spans="10:17" x14ac:dyDescent="0.2">
      <c r="J8158" t="s">
        <v>498</v>
      </c>
      <c r="K8158" t="s">
        <v>356</v>
      </c>
      <c r="L8158" t="s">
        <v>480</v>
      </c>
      <c r="M8158" t="s">
        <v>7663</v>
      </c>
      <c r="N8158" t="s">
        <v>7069</v>
      </c>
      <c r="O8158">
        <v>1E-3</v>
      </c>
      <c r="P8158">
        <v>1E-3</v>
      </c>
      <c r="Q8158">
        <v>1</v>
      </c>
    </row>
    <row r="8159" spans="10:17" x14ac:dyDescent="0.2">
      <c r="J8159" t="s">
        <v>498</v>
      </c>
      <c r="K8159" t="s">
        <v>356</v>
      </c>
      <c r="L8159" t="s">
        <v>480</v>
      </c>
      <c r="M8159" t="s">
        <v>7663</v>
      </c>
      <c r="N8159" t="s">
        <v>7070</v>
      </c>
      <c r="O8159">
        <v>1E-3</v>
      </c>
      <c r="P8159">
        <v>1E-3</v>
      </c>
      <c r="Q8159">
        <v>1</v>
      </c>
    </row>
    <row r="8160" spans="10:17" x14ac:dyDescent="0.2">
      <c r="J8160" t="s">
        <v>498</v>
      </c>
      <c r="K8160" t="s">
        <v>356</v>
      </c>
      <c r="L8160" t="s">
        <v>480</v>
      </c>
      <c r="M8160" t="s">
        <v>7663</v>
      </c>
      <c r="N8160" t="s">
        <v>7071</v>
      </c>
      <c r="O8160">
        <v>1E-3</v>
      </c>
      <c r="P8160">
        <v>1E-3</v>
      </c>
      <c r="Q8160">
        <v>1</v>
      </c>
    </row>
    <row r="8161" spans="10:17" x14ac:dyDescent="0.2">
      <c r="J8161" t="s">
        <v>498</v>
      </c>
      <c r="K8161" t="s">
        <v>356</v>
      </c>
      <c r="L8161" t="s">
        <v>480</v>
      </c>
      <c r="M8161" t="s">
        <v>7663</v>
      </c>
      <c r="N8161" t="s">
        <v>7072</v>
      </c>
      <c r="O8161">
        <v>1E-3</v>
      </c>
      <c r="P8161">
        <v>1E-3</v>
      </c>
      <c r="Q8161">
        <v>1</v>
      </c>
    </row>
    <row r="8162" spans="10:17" x14ac:dyDescent="0.2">
      <c r="J8162" t="s">
        <v>498</v>
      </c>
      <c r="K8162" t="s">
        <v>356</v>
      </c>
      <c r="L8162" t="s">
        <v>480</v>
      </c>
      <c r="M8162" t="s">
        <v>7663</v>
      </c>
      <c r="N8162" t="s">
        <v>7073</v>
      </c>
      <c r="O8162">
        <v>1E-3</v>
      </c>
      <c r="P8162">
        <v>1E-3</v>
      </c>
      <c r="Q8162">
        <v>1</v>
      </c>
    </row>
    <row r="8163" spans="10:17" x14ac:dyDescent="0.2">
      <c r="J8163" t="s">
        <v>498</v>
      </c>
      <c r="K8163" t="s">
        <v>356</v>
      </c>
      <c r="L8163" t="s">
        <v>480</v>
      </c>
      <c r="M8163" t="s">
        <v>7663</v>
      </c>
      <c r="N8163" t="s">
        <v>7074</v>
      </c>
      <c r="O8163">
        <v>1E-3</v>
      </c>
      <c r="P8163">
        <v>1E-3</v>
      </c>
      <c r="Q8163">
        <v>1</v>
      </c>
    </row>
    <row r="8164" spans="10:17" x14ac:dyDescent="0.2">
      <c r="J8164" t="s">
        <v>498</v>
      </c>
      <c r="K8164" t="s">
        <v>356</v>
      </c>
      <c r="L8164" t="s">
        <v>480</v>
      </c>
      <c r="M8164" t="s">
        <v>7663</v>
      </c>
      <c r="N8164" t="s">
        <v>7075</v>
      </c>
      <c r="O8164">
        <v>1E-3</v>
      </c>
      <c r="P8164">
        <v>1E-3</v>
      </c>
      <c r="Q8164">
        <v>1</v>
      </c>
    </row>
    <row r="8165" spans="10:17" x14ac:dyDescent="0.2">
      <c r="J8165" t="s">
        <v>498</v>
      </c>
      <c r="K8165" t="s">
        <v>356</v>
      </c>
      <c r="L8165" t="s">
        <v>480</v>
      </c>
      <c r="M8165" t="s">
        <v>7663</v>
      </c>
      <c r="N8165" t="s">
        <v>7076</v>
      </c>
      <c r="O8165">
        <v>1E-3</v>
      </c>
      <c r="P8165">
        <v>1E-3</v>
      </c>
      <c r="Q8165">
        <v>1</v>
      </c>
    </row>
    <row r="8166" spans="10:17" x14ac:dyDescent="0.2">
      <c r="J8166" t="s">
        <v>498</v>
      </c>
      <c r="K8166" t="s">
        <v>356</v>
      </c>
      <c r="L8166" t="s">
        <v>480</v>
      </c>
      <c r="M8166" t="s">
        <v>7663</v>
      </c>
      <c r="N8166" t="s">
        <v>7077</v>
      </c>
      <c r="O8166">
        <v>1E-3</v>
      </c>
      <c r="P8166">
        <v>1E-3</v>
      </c>
      <c r="Q8166">
        <v>1</v>
      </c>
    </row>
    <row r="8167" spans="10:17" x14ac:dyDescent="0.2">
      <c r="J8167" t="s">
        <v>498</v>
      </c>
      <c r="K8167" t="s">
        <v>356</v>
      </c>
      <c r="L8167" t="s">
        <v>480</v>
      </c>
      <c r="M8167" t="s">
        <v>7663</v>
      </c>
      <c r="N8167" t="s">
        <v>7078</v>
      </c>
      <c r="O8167">
        <v>1E-3</v>
      </c>
      <c r="P8167">
        <v>1E-3</v>
      </c>
      <c r="Q8167">
        <v>1</v>
      </c>
    </row>
    <row r="8168" spans="10:17" x14ac:dyDescent="0.2">
      <c r="J8168" t="s">
        <v>498</v>
      </c>
      <c r="K8168" t="s">
        <v>356</v>
      </c>
      <c r="L8168" t="s">
        <v>480</v>
      </c>
      <c r="M8168" t="s">
        <v>7663</v>
      </c>
      <c r="N8168" t="s">
        <v>7079</v>
      </c>
      <c r="O8168">
        <v>1E-3</v>
      </c>
      <c r="P8168">
        <v>1E-3</v>
      </c>
      <c r="Q8168">
        <v>1</v>
      </c>
    </row>
    <row r="8169" spans="10:17" x14ac:dyDescent="0.2">
      <c r="J8169" t="s">
        <v>498</v>
      </c>
      <c r="K8169" t="s">
        <v>356</v>
      </c>
      <c r="L8169" t="s">
        <v>480</v>
      </c>
      <c r="M8169" t="s">
        <v>7663</v>
      </c>
      <c r="N8169" t="s">
        <v>7080</v>
      </c>
      <c r="O8169">
        <v>1E-3</v>
      </c>
      <c r="P8169">
        <v>1E-3</v>
      </c>
      <c r="Q8169">
        <v>1</v>
      </c>
    </row>
    <row r="8170" spans="10:17" x14ac:dyDescent="0.2">
      <c r="J8170" t="s">
        <v>498</v>
      </c>
      <c r="K8170" t="s">
        <v>356</v>
      </c>
      <c r="L8170" t="s">
        <v>480</v>
      </c>
      <c r="M8170" t="s">
        <v>7663</v>
      </c>
      <c r="N8170" t="s">
        <v>7081</v>
      </c>
      <c r="O8170">
        <v>1E-3</v>
      </c>
      <c r="P8170">
        <v>1E-3</v>
      </c>
      <c r="Q8170">
        <v>1</v>
      </c>
    </row>
    <row r="8171" spans="10:17" x14ac:dyDescent="0.2">
      <c r="J8171" t="s">
        <v>498</v>
      </c>
      <c r="K8171" t="s">
        <v>356</v>
      </c>
      <c r="L8171" t="s">
        <v>480</v>
      </c>
      <c r="M8171" t="s">
        <v>7663</v>
      </c>
      <c r="N8171" t="s">
        <v>7082</v>
      </c>
      <c r="O8171">
        <v>1E-3</v>
      </c>
      <c r="P8171">
        <v>1E-3</v>
      </c>
      <c r="Q8171">
        <v>1</v>
      </c>
    </row>
    <row r="8172" spans="10:17" x14ac:dyDescent="0.2">
      <c r="J8172" t="s">
        <v>498</v>
      </c>
      <c r="K8172" t="s">
        <v>356</v>
      </c>
      <c r="L8172" t="s">
        <v>480</v>
      </c>
      <c r="M8172" t="s">
        <v>7663</v>
      </c>
      <c r="N8172" t="s">
        <v>7083</v>
      </c>
      <c r="O8172">
        <v>1E-3</v>
      </c>
      <c r="P8172">
        <v>1E-3</v>
      </c>
      <c r="Q8172">
        <v>1</v>
      </c>
    </row>
    <row r="8173" spans="10:17" x14ac:dyDescent="0.2">
      <c r="J8173" t="s">
        <v>498</v>
      </c>
      <c r="K8173" t="s">
        <v>356</v>
      </c>
      <c r="L8173" t="s">
        <v>480</v>
      </c>
      <c r="M8173" t="s">
        <v>7663</v>
      </c>
      <c r="N8173" t="s">
        <v>7084</v>
      </c>
      <c r="O8173">
        <v>1E-3</v>
      </c>
      <c r="P8173">
        <v>1E-3</v>
      </c>
      <c r="Q8173">
        <v>1</v>
      </c>
    </row>
    <row r="8174" spans="10:17" x14ac:dyDescent="0.2">
      <c r="J8174" t="s">
        <v>498</v>
      </c>
      <c r="K8174" t="s">
        <v>356</v>
      </c>
      <c r="L8174" t="s">
        <v>480</v>
      </c>
      <c r="M8174" t="s">
        <v>7663</v>
      </c>
      <c r="N8174" t="s">
        <v>7085</v>
      </c>
      <c r="O8174">
        <v>1E-3</v>
      </c>
      <c r="P8174">
        <v>1E-3</v>
      </c>
      <c r="Q8174">
        <v>1</v>
      </c>
    </row>
    <row r="8175" spans="10:17" x14ac:dyDescent="0.2">
      <c r="J8175" t="s">
        <v>498</v>
      </c>
      <c r="K8175" t="s">
        <v>356</v>
      </c>
      <c r="L8175" t="s">
        <v>480</v>
      </c>
      <c r="M8175" t="s">
        <v>7663</v>
      </c>
      <c r="N8175" t="s">
        <v>7086</v>
      </c>
      <c r="O8175">
        <v>1E-3</v>
      </c>
      <c r="P8175">
        <v>1E-3</v>
      </c>
      <c r="Q8175">
        <v>1</v>
      </c>
    </row>
    <row r="8176" spans="10:17" x14ac:dyDescent="0.2">
      <c r="J8176" t="s">
        <v>498</v>
      </c>
      <c r="K8176" t="s">
        <v>356</v>
      </c>
      <c r="L8176" t="s">
        <v>480</v>
      </c>
      <c r="M8176" t="s">
        <v>7663</v>
      </c>
      <c r="N8176" t="s">
        <v>7087</v>
      </c>
      <c r="O8176">
        <v>1E-3</v>
      </c>
      <c r="P8176">
        <v>1E-3</v>
      </c>
      <c r="Q8176">
        <v>1</v>
      </c>
    </row>
    <row r="8177" spans="10:17" x14ac:dyDescent="0.2">
      <c r="J8177" t="s">
        <v>498</v>
      </c>
      <c r="K8177" t="s">
        <v>356</v>
      </c>
      <c r="L8177" t="s">
        <v>480</v>
      </c>
      <c r="M8177" t="s">
        <v>7663</v>
      </c>
      <c r="N8177" t="s">
        <v>7088</v>
      </c>
      <c r="O8177">
        <v>1E-3</v>
      </c>
      <c r="P8177">
        <v>1E-3</v>
      </c>
      <c r="Q8177">
        <v>1</v>
      </c>
    </row>
    <row r="8178" spans="10:17" x14ac:dyDescent="0.2">
      <c r="J8178" t="s">
        <v>498</v>
      </c>
      <c r="K8178" t="s">
        <v>356</v>
      </c>
      <c r="L8178" t="s">
        <v>480</v>
      </c>
      <c r="M8178" t="s">
        <v>7663</v>
      </c>
      <c r="N8178" t="s">
        <v>7089</v>
      </c>
      <c r="O8178">
        <v>1E-3</v>
      </c>
      <c r="P8178">
        <v>1E-3</v>
      </c>
      <c r="Q8178">
        <v>1</v>
      </c>
    </row>
    <row r="8179" spans="10:17" x14ac:dyDescent="0.2">
      <c r="J8179" t="s">
        <v>498</v>
      </c>
      <c r="K8179" t="s">
        <v>356</v>
      </c>
      <c r="L8179" t="s">
        <v>480</v>
      </c>
      <c r="M8179" t="s">
        <v>7663</v>
      </c>
      <c r="N8179" t="s">
        <v>7090</v>
      </c>
      <c r="O8179">
        <v>1E-3</v>
      </c>
      <c r="P8179">
        <v>1E-3</v>
      </c>
      <c r="Q8179">
        <v>1</v>
      </c>
    </row>
    <row r="8180" spans="10:17" x14ac:dyDescent="0.2">
      <c r="J8180" t="s">
        <v>498</v>
      </c>
      <c r="K8180" t="s">
        <v>356</v>
      </c>
      <c r="L8180" t="s">
        <v>480</v>
      </c>
      <c r="M8180" t="s">
        <v>7663</v>
      </c>
      <c r="N8180" t="s">
        <v>7091</v>
      </c>
      <c r="O8180">
        <v>1E-3</v>
      </c>
      <c r="P8180">
        <v>1E-3</v>
      </c>
      <c r="Q8180">
        <v>1</v>
      </c>
    </row>
    <row r="8181" spans="10:17" x14ac:dyDescent="0.2">
      <c r="J8181" t="s">
        <v>498</v>
      </c>
      <c r="K8181" t="s">
        <v>356</v>
      </c>
      <c r="L8181" t="s">
        <v>480</v>
      </c>
      <c r="M8181" t="s">
        <v>7663</v>
      </c>
      <c r="N8181" t="s">
        <v>7092</v>
      </c>
      <c r="O8181">
        <v>1E-3</v>
      </c>
      <c r="P8181">
        <v>1E-3</v>
      </c>
      <c r="Q8181">
        <v>1</v>
      </c>
    </row>
    <row r="8182" spans="10:17" x14ac:dyDescent="0.2">
      <c r="J8182" t="s">
        <v>498</v>
      </c>
      <c r="K8182" t="s">
        <v>356</v>
      </c>
      <c r="L8182" t="s">
        <v>480</v>
      </c>
      <c r="M8182" t="s">
        <v>7663</v>
      </c>
      <c r="N8182" t="s">
        <v>7093</v>
      </c>
      <c r="O8182">
        <v>1E-3</v>
      </c>
      <c r="P8182">
        <v>1E-3</v>
      </c>
      <c r="Q8182">
        <v>1</v>
      </c>
    </row>
    <row r="8183" spans="10:17" x14ac:dyDescent="0.2">
      <c r="J8183" t="s">
        <v>498</v>
      </c>
      <c r="K8183" t="s">
        <v>356</v>
      </c>
      <c r="L8183" t="s">
        <v>480</v>
      </c>
      <c r="M8183" t="s">
        <v>7663</v>
      </c>
      <c r="N8183" t="s">
        <v>7094</v>
      </c>
      <c r="O8183">
        <v>1E-3</v>
      </c>
      <c r="P8183">
        <v>1E-3</v>
      </c>
      <c r="Q8183">
        <v>1</v>
      </c>
    </row>
    <row r="8184" spans="10:17" x14ac:dyDescent="0.2">
      <c r="J8184" t="s">
        <v>498</v>
      </c>
      <c r="K8184" t="s">
        <v>356</v>
      </c>
      <c r="L8184" t="s">
        <v>480</v>
      </c>
      <c r="M8184" t="s">
        <v>7663</v>
      </c>
      <c r="N8184" t="s">
        <v>7095</v>
      </c>
      <c r="O8184">
        <v>1E-3</v>
      </c>
      <c r="P8184">
        <v>1E-3</v>
      </c>
      <c r="Q8184">
        <v>1</v>
      </c>
    </row>
    <row r="8185" spans="10:17" x14ac:dyDescent="0.2">
      <c r="J8185" t="s">
        <v>498</v>
      </c>
      <c r="K8185" t="s">
        <v>356</v>
      </c>
      <c r="L8185" t="s">
        <v>480</v>
      </c>
      <c r="M8185" t="s">
        <v>7663</v>
      </c>
      <c r="N8185" t="s">
        <v>7096</v>
      </c>
      <c r="O8185">
        <v>1E-3</v>
      </c>
      <c r="P8185">
        <v>1E-3</v>
      </c>
      <c r="Q8185">
        <v>1</v>
      </c>
    </row>
    <row r="8186" spans="10:17" x14ac:dyDescent="0.2">
      <c r="J8186" t="s">
        <v>498</v>
      </c>
      <c r="K8186" t="s">
        <v>356</v>
      </c>
      <c r="L8186" t="s">
        <v>480</v>
      </c>
      <c r="M8186" t="s">
        <v>7663</v>
      </c>
      <c r="N8186" t="s">
        <v>7097</v>
      </c>
      <c r="O8186">
        <v>1E-3</v>
      </c>
      <c r="P8186">
        <v>1E-3</v>
      </c>
      <c r="Q8186">
        <v>1</v>
      </c>
    </row>
    <row r="8187" spans="10:17" x14ac:dyDescent="0.2">
      <c r="J8187" t="s">
        <v>498</v>
      </c>
      <c r="K8187" t="s">
        <v>356</v>
      </c>
      <c r="L8187" t="s">
        <v>480</v>
      </c>
      <c r="M8187" t="s">
        <v>7663</v>
      </c>
      <c r="N8187" t="s">
        <v>7098</v>
      </c>
      <c r="O8187">
        <v>1E-3</v>
      </c>
      <c r="P8187">
        <v>1E-3</v>
      </c>
      <c r="Q8187">
        <v>1</v>
      </c>
    </row>
    <row r="8188" spans="10:17" x14ac:dyDescent="0.2">
      <c r="J8188" t="s">
        <v>498</v>
      </c>
      <c r="K8188" t="s">
        <v>356</v>
      </c>
      <c r="L8188" t="s">
        <v>480</v>
      </c>
      <c r="M8188" t="s">
        <v>7663</v>
      </c>
      <c r="N8188" t="s">
        <v>7099</v>
      </c>
      <c r="O8188">
        <v>1E-3</v>
      </c>
      <c r="P8188">
        <v>1E-3</v>
      </c>
      <c r="Q8188">
        <v>1</v>
      </c>
    </row>
    <row r="8189" spans="10:17" x14ac:dyDescent="0.2">
      <c r="J8189" t="s">
        <v>498</v>
      </c>
      <c r="K8189" t="s">
        <v>356</v>
      </c>
      <c r="L8189" t="s">
        <v>480</v>
      </c>
      <c r="M8189" t="s">
        <v>7663</v>
      </c>
      <c r="N8189" t="s">
        <v>7100</v>
      </c>
      <c r="O8189">
        <v>1E-3</v>
      </c>
      <c r="P8189">
        <v>1E-3</v>
      </c>
      <c r="Q8189">
        <v>1</v>
      </c>
    </row>
    <row r="8190" spans="10:17" x14ac:dyDescent="0.2">
      <c r="J8190" t="s">
        <v>498</v>
      </c>
      <c r="K8190" t="s">
        <v>356</v>
      </c>
      <c r="L8190" t="s">
        <v>480</v>
      </c>
      <c r="M8190" t="s">
        <v>7663</v>
      </c>
      <c r="N8190" t="s">
        <v>7101</v>
      </c>
      <c r="O8190">
        <v>1E-3</v>
      </c>
      <c r="P8190">
        <v>1E-3</v>
      </c>
      <c r="Q8190">
        <v>1</v>
      </c>
    </row>
    <row r="8191" spans="10:17" x14ac:dyDescent="0.2">
      <c r="J8191" t="s">
        <v>498</v>
      </c>
      <c r="K8191" t="s">
        <v>356</v>
      </c>
      <c r="L8191" t="s">
        <v>480</v>
      </c>
      <c r="M8191" t="s">
        <v>7663</v>
      </c>
      <c r="N8191" t="s">
        <v>7102</v>
      </c>
      <c r="O8191">
        <v>1E-3</v>
      </c>
      <c r="P8191">
        <v>1E-3</v>
      </c>
      <c r="Q8191">
        <v>1</v>
      </c>
    </row>
    <row r="8192" spans="10:17" x14ac:dyDescent="0.2">
      <c r="J8192" t="s">
        <v>498</v>
      </c>
      <c r="K8192" t="s">
        <v>356</v>
      </c>
      <c r="L8192" t="s">
        <v>480</v>
      </c>
      <c r="M8192" t="s">
        <v>7663</v>
      </c>
      <c r="N8192" t="s">
        <v>7103</v>
      </c>
      <c r="O8192">
        <v>1E-3</v>
      </c>
      <c r="P8192">
        <v>1E-3</v>
      </c>
      <c r="Q8192">
        <v>1</v>
      </c>
    </row>
    <row r="8193" spans="10:17" x14ac:dyDescent="0.2">
      <c r="J8193" t="s">
        <v>498</v>
      </c>
      <c r="K8193" t="s">
        <v>356</v>
      </c>
      <c r="L8193" t="s">
        <v>480</v>
      </c>
      <c r="M8193" t="s">
        <v>7663</v>
      </c>
      <c r="N8193" t="s">
        <v>7104</v>
      </c>
      <c r="O8193">
        <v>1E-3</v>
      </c>
      <c r="P8193">
        <v>1E-3</v>
      </c>
      <c r="Q8193">
        <v>1</v>
      </c>
    </row>
    <row r="8194" spans="10:17" x14ac:dyDescent="0.2">
      <c r="J8194" t="s">
        <v>498</v>
      </c>
      <c r="K8194" t="s">
        <v>356</v>
      </c>
      <c r="L8194" t="s">
        <v>480</v>
      </c>
      <c r="M8194" t="s">
        <v>7663</v>
      </c>
      <c r="N8194" t="s">
        <v>7105</v>
      </c>
      <c r="O8194">
        <v>1E-3</v>
      </c>
      <c r="P8194">
        <v>1E-3</v>
      </c>
      <c r="Q8194">
        <v>1</v>
      </c>
    </row>
    <row r="8195" spans="10:17" x14ac:dyDescent="0.2">
      <c r="J8195" t="s">
        <v>498</v>
      </c>
      <c r="K8195" t="s">
        <v>356</v>
      </c>
      <c r="L8195" t="s">
        <v>480</v>
      </c>
      <c r="M8195" t="s">
        <v>7663</v>
      </c>
      <c r="N8195" t="s">
        <v>7106</v>
      </c>
      <c r="O8195">
        <v>1E-3</v>
      </c>
      <c r="P8195">
        <v>1E-3</v>
      </c>
      <c r="Q8195">
        <v>1</v>
      </c>
    </row>
    <row r="8196" spans="10:17" x14ac:dyDescent="0.2">
      <c r="J8196" t="s">
        <v>498</v>
      </c>
      <c r="K8196" t="s">
        <v>356</v>
      </c>
      <c r="L8196" t="s">
        <v>480</v>
      </c>
      <c r="M8196" t="s">
        <v>7663</v>
      </c>
      <c r="N8196" t="s">
        <v>7107</v>
      </c>
      <c r="O8196">
        <v>1E-3</v>
      </c>
      <c r="P8196">
        <v>1E-3</v>
      </c>
      <c r="Q8196">
        <v>1</v>
      </c>
    </row>
    <row r="8197" spans="10:17" x14ac:dyDescent="0.2">
      <c r="J8197" t="s">
        <v>498</v>
      </c>
      <c r="K8197" t="s">
        <v>356</v>
      </c>
      <c r="L8197" t="s">
        <v>480</v>
      </c>
      <c r="M8197" t="s">
        <v>7663</v>
      </c>
      <c r="N8197" t="s">
        <v>7108</v>
      </c>
      <c r="O8197">
        <v>1E-3</v>
      </c>
      <c r="P8197">
        <v>1E-3</v>
      </c>
      <c r="Q8197">
        <v>1</v>
      </c>
    </row>
    <row r="8198" spans="10:17" x14ac:dyDescent="0.2">
      <c r="J8198" t="s">
        <v>498</v>
      </c>
      <c r="K8198" t="s">
        <v>356</v>
      </c>
      <c r="L8198" t="s">
        <v>480</v>
      </c>
      <c r="M8198" t="s">
        <v>7663</v>
      </c>
      <c r="N8198" t="s">
        <v>7109</v>
      </c>
      <c r="O8198">
        <v>1E-3</v>
      </c>
      <c r="P8198">
        <v>1E-3</v>
      </c>
      <c r="Q8198">
        <v>1</v>
      </c>
    </row>
    <row r="8199" spans="10:17" x14ac:dyDescent="0.2">
      <c r="J8199" t="s">
        <v>498</v>
      </c>
      <c r="K8199" t="s">
        <v>356</v>
      </c>
      <c r="L8199" t="s">
        <v>480</v>
      </c>
      <c r="M8199" t="s">
        <v>7663</v>
      </c>
      <c r="N8199" t="s">
        <v>7110</v>
      </c>
      <c r="O8199">
        <v>1E-3</v>
      </c>
      <c r="P8199">
        <v>1E-3</v>
      </c>
      <c r="Q8199">
        <v>1</v>
      </c>
    </row>
    <row r="8200" spans="10:17" x14ac:dyDescent="0.2">
      <c r="J8200" t="s">
        <v>498</v>
      </c>
      <c r="K8200" t="s">
        <v>356</v>
      </c>
      <c r="L8200" t="s">
        <v>480</v>
      </c>
      <c r="M8200" t="s">
        <v>7663</v>
      </c>
      <c r="N8200" t="s">
        <v>7111</v>
      </c>
      <c r="O8200">
        <v>1E-3</v>
      </c>
      <c r="P8200">
        <v>1E-3</v>
      </c>
      <c r="Q8200">
        <v>1</v>
      </c>
    </row>
    <row r="8201" spans="10:17" x14ac:dyDescent="0.2">
      <c r="J8201" t="s">
        <v>498</v>
      </c>
      <c r="K8201" t="s">
        <v>356</v>
      </c>
      <c r="L8201" t="s">
        <v>480</v>
      </c>
      <c r="M8201" t="s">
        <v>7663</v>
      </c>
      <c r="N8201" t="s">
        <v>7112</v>
      </c>
      <c r="O8201">
        <v>1E-3</v>
      </c>
      <c r="P8201">
        <v>1E-3</v>
      </c>
      <c r="Q8201">
        <v>1</v>
      </c>
    </row>
    <row r="8202" spans="10:17" x14ac:dyDescent="0.2">
      <c r="J8202" t="s">
        <v>498</v>
      </c>
      <c r="K8202" t="s">
        <v>356</v>
      </c>
      <c r="L8202" t="s">
        <v>480</v>
      </c>
      <c r="M8202" t="s">
        <v>7663</v>
      </c>
      <c r="N8202" t="s">
        <v>7113</v>
      </c>
      <c r="O8202">
        <v>1E-3</v>
      </c>
      <c r="P8202">
        <v>1E-3</v>
      </c>
      <c r="Q8202">
        <v>1</v>
      </c>
    </row>
    <row r="8203" spans="10:17" x14ac:dyDescent="0.2">
      <c r="J8203" t="s">
        <v>498</v>
      </c>
      <c r="K8203" t="s">
        <v>356</v>
      </c>
      <c r="L8203" t="s">
        <v>480</v>
      </c>
      <c r="M8203" t="s">
        <v>7663</v>
      </c>
      <c r="N8203" t="s">
        <v>7114</v>
      </c>
      <c r="O8203">
        <v>1E-3</v>
      </c>
      <c r="P8203">
        <v>1E-3</v>
      </c>
      <c r="Q8203">
        <v>1</v>
      </c>
    </row>
    <row r="8204" spans="10:17" x14ac:dyDescent="0.2">
      <c r="J8204" t="s">
        <v>498</v>
      </c>
      <c r="K8204" t="s">
        <v>356</v>
      </c>
      <c r="L8204" t="s">
        <v>480</v>
      </c>
      <c r="M8204" t="s">
        <v>7663</v>
      </c>
      <c r="N8204" t="s">
        <v>7115</v>
      </c>
      <c r="O8204">
        <v>1E-3</v>
      </c>
      <c r="P8204">
        <v>1E-3</v>
      </c>
      <c r="Q8204">
        <v>1</v>
      </c>
    </row>
    <row r="8205" spans="10:17" x14ac:dyDescent="0.2">
      <c r="J8205" t="s">
        <v>498</v>
      </c>
      <c r="K8205" t="s">
        <v>356</v>
      </c>
      <c r="L8205" t="s">
        <v>480</v>
      </c>
      <c r="M8205" t="s">
        <v>7663</v>
      </c>
      <c r="N8205" t="s">
        <v>7116</v>
      </c>
      <c r="O8205">
        <v>1E-3</v>
      </c>
      <c r="P8205">
        <v>1E-3</v>
      </c>
      <c r="Q8205">
        <v>1</v>
      </c>
    </row>
    <row r="8206" spans="10:17" x14ac:dyDescent="0.2">
      <c r="J8206" t="s">
        <v>498</v>
      </c>
      <c r="K8206" t="s">
        <v>356</v>
      </c>
      <c r="L8206" t="s">
        <v>480</v>
      </c>
      <c r="M8206" t="s">
        <v>7663</v>
      </c>
      <c r="N8206" t="s">
        <v>7117</v>
      </c>
      <c r="O8206">
        <v>1E-3</v>
      </c>
      <c r="P8206">
        <v>1E-3</v>
      </c>
      <c r="Q8206">
        <v>1</v>
      </c>
    </row>
    <row r="8207" spans="10:17" x14ac:dyDescent="0.2">
      <c r="J8207" t="s">
        <v>498</v>
      </c>
      <c r="K8207" t="s">
        <v>356</v>
      </c>
      <c r="L8207" t="s">
        <v>480</v>
      </c>
      <c r="M8207" t="s">
        <v>7663</v>
      </c>
      <c r="N8207" t="s">
        <v>7118</v>
      </c>
      <c r="O8207">
        <v>1E-3</v>
      </c>
      <c r="P8207">
        <v>1E-3</v>
      </c>
      <c r="Q8207">
        <v>1</v>
      </c>
    </row>
    <row r="8208" spans="10:17" x14ac:dyDescent="0.2">
      <c r="J8208" t="s">
        <v>498</v>
      </c>
      <c r="K8208" t="s">
        <v>356</v>
      </c>
      <c r="L8208" t="s">
        <v>480</v>
      </c>
      <c r="M8208" t="s">
        <v>7663</v>
      </c>
      <c r="N8208" t="s">
        <v>7119</v>
      </c>
      <c r="O8208">
        <v>1E-3</v>
      </c>
      <c r="P8208">
        <v>1E-3</v>
      </c>
      <c r="Q8208">
        <v>1</v>
      </c>
    </row>
    <row r="8209" spans="10:17" x14ac:dyDescent="0.2">
      <c r="J8209" t="s">
        <v>498</v>
      </c>
      <c r="K8209" t="s">
        <v>356</v>
      </c>
      <c r="L8209" t="s">
        <v>480</v>
      </c>
      <c r="M8209" t="s">
        <v>7663</v>
      </c>
      <c r="N8209" t="s">
        <v>7120</v>
      </c>
      <c r="O8209">
        <v>1E-3</v>
      </c>
      <c r="P8209">
        <v>1E-3</v>
      </c>
      <c r="Q8209">
        <v>1</v>
      </c>
    </row>
    <row r="8210" spans="10:17" x14ac:dyDescent="0.2">
      <c r="J8210" t="s">
        <v>498</v>
      </c>
      <c r="K8210" t="s">
        <v>356</v>
      </c>
      <c r="L8210" t="s">
        <v>480</v>
      </c>
      <c r="M8210" t="s">
        <v>7663</v>
      </c>
      <c r="N8210" t="s">
        <v>7121</v>
      </c>
      <c r="O8210">
        <v>1E-3</v>
      </c>
      <c r="P8210">
        <v>1E-3</v>
      </c>
      <c r="Q8210">
        <v>1</v>
      </c>
    </row>
    <row r="8211" spans="10:17" x14ac:dyDescent="0.2">
      <c r="J8211" t="s">
        <v>498</v>
      </c>
      <c r="K8211" t="s">
        <v>356</v>
      </c>
      <c r="L8211" t="s">
        <v>480</v>
      </c>
      <c r="M8211" t="s">
        <v>7663</v>
      </c>
      <c r="N8211" t="s">
        <v>7122</v>
      </c>
      <c r="O8211">
        <v>1E-3</v>
      </c>
      <c r="P8211">
        <v>1E-3</v>
      </c>
      <c r="Q8211">
        <v>1</v>
      </c>
    </row>
    <row r="8212" spans="10:17" x14ac:dyDescent="0.2">
      <c r="J8212" t="s">
        <v>498</v>
      </c>
      <c r="K8212" t="s">
        <v>356</v>
      </c>
      <c r="L8212" t="s">
        <v>480</v>
      </c>
      <c r="M8212" t="s">
        <v>7663</v>
      </c>
      <c r="N8212" t="s">
        <v>7123</v>
      </c>
      <c r="O8212">
        <v>1E-3</v>
      </c>
      <c r="P8212">
        <v>1E-3</v>
      </c>
      <c r="Q8212">
        <v>1</v>
      </c>
    </row>
    <row r="8213" spans="10:17" x14ac:dyDescent="0.2">
      <c r="J8213" t="s">
        <v>498</v>
      </c>
      <c r="K8213" t="s">
        <v>356</v>
      </c>
      <c r="L8213" t="s">
        <v>480</v>
      </c>
      <c r="M8213" t="s">
        <v>7663</v>
      </c>
      <c r="N8213" t="s">
        <v>7124</v>
      </c>
      <c r="O8213">
        <v>1E-3</v>
      </c>
      <c r="P8213">
        <v>1E-3</v>
      </c>
      <c r="Q8213">
        <v>1</v>
      </c>
    </row>
    <row r="8214" spans="10:17" x14ac:dyDescent="0.2">
      <c r="J8214" t="s">
        <v>498</v>
      </c>
      <c r="K8214" t="s">
        <v>356</v>
      </c>
      <c r="L8214" t="s">
        <v>480</v>
      </c>
      <c r="M8214" t="s">
        <v>7663</v>
      </c>
      <c r="N8214" t="s">
        <v>7125</v>
      </c>
      <c r="O8214">
        <v>1E-3</v>
      </c>
      <c r="P8214">
        <v>1E-3</v>
      </c>
      <c r="Q8214">
        <v>1</v>
      </c>
    </row>
    <row r="8215" spans="10:17" x14ac:dyDescent="0.2">
      <c r="J8215" t="s">
        <v>498</v>
      </c>
      <c r="K8215" t="s">
        <v>356</v>
      </c>
      <c r="L8215" t="s">
        <v>480</v>
      </c>
      <c r="M8215" t="s">
        <v>7663</v>
      </c>
      <c r="N8215" t="s">
        <v>7126</v>
      </c>
      <c r="O8215">
        <v>1E-3</v>
      </c>
      <c r="P8215">
        <v>1E-3</v>
      </c>
      <c r="Q8215">
        <v>1</v>
      </c>
    </row>
    <row r="8216" spans="10:17" x14ac:dyDescent="0.2">
      <c r="J8216" t="s">
        <v>498</v>
      </c>
      <c r="K8216" t="s">
        <v>356</v>
      </c>
      <c r="L8216" t="s">
        <v>480</v>
      </c>
      <c r="M8216" t="s">
        <v>7663</v>
      </c>
      <c r="N8216" t="s">
        <v>7127</v>
      </c>
      <c r="O8216">
        <v>1E-3</v>
      </c>
      <c r="P8216">
        <v>1E-3</v>
      </c>
      <c r="Q8216">
        <v>1</v>
      </c>
    </row>
    <row r="8217" spans="10:17" x14ac:dyDescent="0.2">
      <c r="J8217" t="s">
        <v>498</v>
      </c>
      <c r="K8217" t="s">
        <v>356</v>
      </c>
      <c r="L8217" t="s">
        <v>480</v>
      </c>
      <c r="M8217" t="s">
        <v>7663</v>
      </c>
      <c r="N8217" t="s">
        <v>7128</v>
      </c>
      <c r="O8217">
        <v>1E-3</v>
      </c>
      <c r="P8217">
        <v>1E-3</v>
      </c>
      <c r="Q8217">
        <v>1</v>
      </c>
    </row>
    <row r="8218" spans="10:17" x14ac:dyDescent="0.2">
      <c r="J8218" t="s">
        <v>498</v>
      </c>
      <c r="K8218" t="s">
        <v>356</v>
      </c>
      <c r="L8218" t="s">
        <v>480</v>
      </c>
      <c r="M8218" t="s">
        <v>7663</v>
      </c>
      <c r="N8218" t="s">
        <v>7129</v>
      </c>
      <c r="O8218">
        <v>1E-3</v>
      </c>
      <c r="P8218">
        <v>1E-3</v>
      </c>
      <c r="Q8218">
        <v>1</v>
      </c>
    </row>
    <row r="8219" spans="10:17" x14ac:dyDescent="0.2">
      <c r="J8219" t="s">
        <v>498</v>
      </c>
      <c r="K8219" t="s">
        <v>356</v>
      </c>
      <c r="L8219" t="s">
        <v>480</v>
      </c>
      <c r="M8219" t="s">
        <v>7663</v>
      </c>
      <c r="N8219" t="s">
        <v>7130</v>
      </c>
      <c r="O8219">
        <v>1E-3</v>
      </c>
      <c r="P8219">
        <v>1E-3</v>
      </c>
      <c r="Q8219">
        <v>1</v>
      </c>
    </row>
    <row r="8220" spans="10:17" x14ac:dyDescent="0.2">
      <c r="J8220" t="s">
        <v>498</v>
      </c>
      <c r="K8220" t="s">
        <v>356</v>
      </c>
      <c r="L8220" t="s">
        <v>480</v>
      </c>
      <c r="M8220" t="s">
        <v>7663</v>
      </c>
      <c r="N8220" t="s">
        <v>7131</v>
      </c>
      <c r="O8220">
        <v>1E-3</v>
      </c>
      <c r="P8220">
        <v>1E-3</v>
      </c>
      <c r="Q8220">
        <v>1</v>
      </c>
    </row>
    <row r="8221" spans="10:17" x14ac:dyDescent="0.2">
      <c r="J8221" t="s">
        <v>498</v>
      </c>
      <c r="K8221" t="s">
        <v>356</v>
      </c>
      <c r="L8221" t="s">
        <v>480</v>
      </c>
      <c r="M8221" t="s">
        <v>7663</v>
      </c>
      <c r="N8221" t="s">
        <v>7132</v>
      </c>
      <c r="O8221">
        <v>1E-3</v>
      </c>
      <c r="P8221">
        <v>1E-3</v>
      </c>
      <c r="Q8221">
        <v>1</v>
      </c>
    </row>
    <row r="8222" spans="10:17" x14ac:dyDescent="0.2">
      <c r="J8222" t="s">
        <v>498</v>
      </c>
      <c r="K8222" t="s">
        <v>356</v>
      </c>
      <c r="L8222" t="s">
        <v>480</v>
      </c>
      <c r="M8222" t="s">
        <v>7663</v>
      </c>
      <c r="N8222" t="s">
        <v>7133</v>
      </c>
      <c r="O8222">
        <v>1E-3</v>
      </c>
      <c r="P8222">
        <v>1E-3</v>
      </c>
      <c r="Q8222">
        <v>1</v>
      </c>
    </row>
    <row r="8223" spans="10:17" x14ac:dyDescent="0.2">
      <c r="J8223" t="s">
        <v>498</v>
      </c>
      <c r="K8223" t="s">
        <v>356</v>
      </c>
      <c r="L8223" t="s">
        <v>480</v>
      </c>
      <c r="M8223" t="s">
        <v>7663</v>
      </c>
      <c r="N8223" t="s">
        <v>7134</v>
      </c>
      <c r="O8223">
        <v>1E-3</v>
      </c>
      <c r="P8223">
        <v>1E-3</v>
      </c>
      <c r="Q8223">
        <v>1</v>
      </c>
    </row>
    <row r="8224" spans="10:17" x14ac:dyDescent="0.2">
      <c r="J8224" t="s">
        <v>498</v>
      </c>
      <c r="K8224" t="s">
        <v>356</v>
      </c>
      <c r="L8224" t="s">
        <v>480</v>
      </c>
      <c r="M8224" t="s">
        <v>7663</v>
      </c>
      <c r="N8224" t="s">
        <v>7135</v>
      </c>
      <c r="O8224">
        <v>1E-3</v>
      </c>
      <c r="P8224">
        <v>1E-3</v>
      </c>
      <c r="Q8224">
        <v>1</v>
      </c>
    </row>
    <row r="8225" spans="10:17" x14ac:dyDescent="0.2">
      <c r="J8225" t="s">
        <v>498</v>
      </c>
      <c r="K8225" t="s">
        <v>356</v>
      </c>
      <c r="L8225" t="s">
        <v>480</v>
      </c>
      <c r="M8225" t="s">
        <v>7663</v>
      </c>
      <c r="N8225" t="s">
        <v>7136</v>
      </c>
      <c r="O8225">
        <v>1E-3</v>
      </c>
      <c r="P8225">
        <v>1E-3</v>
      </c>
      <c r="Q8225">
        <v>1</v>
      </c>
    </row>
    <row r="8226" spans="10:17" x14ac:dyDescent="0.2">
      <c r="J8226" t="s">
        <v>498</v>
      </c>
      <c r="K8226" t="s">
        <v>356</v>
      </c>
      <c r="L8226" t="s">
        <v>480</v>
      </c>
      <c r="M8226" t="s">
        <v>7663</v>
      </c>
      <c r="N8226" t="s">
        <v>7137</v>
      </c>
      <c r="O8226">
        <v>0</v>
      </c>
      <c r="P8226">
        <v>0</v>
      </c>
      <c r="Q8226">
        <v>1</v>
      </c>
    </row>
    <row r="8227" spans="10:17" x14ac:dyDescent="0.2">
      <c r="J8227" t="s">
        <v>498</v>
      </c>
      <c r="K8227" t="s">
        <v>356</v>
      </c>
      <c r="L8227" t="s">
        <v>480</v>
      </c>
      <c r="M8227" t="s">
        <v>7663</v>
      </c>
      <c r="N8227" t="s">
        <v>7138</v>
      </c>
      <c r="O8227">
        <v>0</v>
      </c>
      <c r="P8227">
        <v>0</v>
      </c>
      <c r="Q8227">
        <v>1</v>
      </c>
    </row>
    <row r="8228" spans="10:17" x14ac:dyDescent="0.2">
      <c r="J8228" t="s">
        <v>498</v>
      </c>
      <c r="K8228" t="s">
        <v>356</v>
      </c>
      <c r="L8228" t="s">
        <v>480</v>
      </c>
      <c r="M8228" t="s">
        <v>7663</v>
      </c>
      <c r="N8228" t="s">
        <v>7139</v>
      </c>
      <c r="O8228">
        <v>0</v>
      </c>
      <c r="P8228">
        <v>0</v>
      </c>
      <c r="Q8228">
        <v>1</v>
      </c>
    </row>
    <row r="8229" spans="10:17" x14ac:dyDescent="0.2">
      <c r="J8229" t="s">
        <v>498</v>
      </c>
      <c r="K8229" t="s">
        <v>356</v>
      </c>
      <c r="L8229" t="s">
        <v>480</v>
      </c>
      <c r="M8229" t="s">
        <v>7663</v>
      </c>
      <c r="N8229" t="s">
        <v>7140</v>
      </c>
      <c r="O8229">
        <v>0</v>
      </c>
      <c r="P8229">
        <v>1E-3</v>
      </c>
      <c r="Q8229">
        <v>1</v>
      </c>
    </row>
    <row r="8230" spans="10:17" x14ac:dyDescent="0.2">
      <c r="J8230" t="s">
        <v>498</v>
      </c>
      <c r="K8230" t="s">
        <v>356</v>
      </c>
      <c r="L8230" t="s">
        <v>480</v>
      </c>
      <c r="M8230" t="s">
        <v>7663</v>
      </c>
      <c r="N8230" t="s">
        <v>7141</v>
      </c>
      <c r="O8230">
        <v>0</v>
      </c>
      <c r="P8230">
        <v>1E-3</v>
      </c>
      <c r="Q8230">
        <v>1</v>
      </c>
    </row>
    <row r="8231" spans="10:17" x14ac:dyDescent="0.2">
      <c r="J8231" t="s">
        <v>498</v>
      </c>
      <c r="K8231" t="s">
        <v>356</v>
      </c>
      <c r="L8231" t="s">
        <v>480</v>
      </c>
      <c r="M8231" t="s">
        <v>7663</v>
      </c>
      <c r="N8231" t="s">
        <v>7142</v>
      </c>
      <c r="O8231">
        <v>1E-3</v>
      </c>
      <c r="P8231">
        <v>1E-3</v>
      </c>
      <c r="Q8231">
        <v>1</v>
      </c>
    </row>
    <row r="8232" spans="10:17" x14ac:dyDescent="0.2">
      <c r="J8232" t="s">
        <v>498</v>
      </c>
      <c r="K8232" t="s">
        <v>356</v>
      </c>
      <c r="L8232" t="s">
        <v>480</v>
      </c>
      <c r="M8232" t="s">
        <v>7663</v>
      </c>
      <c r="N8232" t="s">
        <v>7143</v>
      </c>
      <c r="O8232">
        <v>1E-3</v>
      </c>
      <c r="P8232">
        <v>1E-3</v>
      </c>
      <c r="Q8232">
        <v>1</v>
      </c>
    </row>
    <row r="8233" spans="10:17" x14ac:dyDescent="0.2">
      <c r="J8233" t="s">
        <v>498</v>
      </c>
      <c r="K8233" t="s">
        <v>356</v>
      </c>
      <c r="L8233" t="s">
        <v>480</v>
      </c>
      <c r="M8233" t="s">
        <v>7663</v>
      </c>
      <c r="N8233" t="s">
        <v>7144</v>
      </c>
      <c r="O8233">
        <v>1E-3</v>
      </c>
      <c r="P8233">
        <v>1E-3</v>
      </c>
      <c r="Q8233">
        <v>1</v>
      </c>
    </row>
    <row r="8234" spans="10:17" x14ac:dyDescent="0.2">
      <c r="J8234" t="s">
        <v>498</v>
      </c>
      <c r="K8234" t="s">
        <v>356</v>
      </c>
      <c r="L8234" t="s">
        <v>480</v>
      </c>
      <c r="M8234" t="s">
        <v>7663</v>
      </c>
      <c r="N8234" t="s">
        <v>7145</v>
      </c>
      <c r="O8234">
        <v>1E-3</v>
      </c>
      <c r="P8234">
        <v>1E-3</v>
      </c>
      <c r="Q8234">
        <v>1</v>
      </c>
    </row>
    <row r="8235" spans="10:17" x14ac:dyDescent="0.2">
      <c r="J8235" t="s">
        <v>498</v>
      </c>
      <c r="K8235" t="s">
        <v>356</v>
      </c>
      <c r="L8235" t="s">
        <v>480</v>
      </c>
      <c r="M8235" t="s">
        <v>7663</v>
      </c>
      <c r="N8235" t="s">
        <v>7146</v>
      </c>
      <c r="O8235">
        <v>1E-3</v>
      </c>
      <c r="P8235">
        <v>1E-3</v>
      </c>
      <c r="Q8235">
        <v>1</v>
      </c>
    </row>
    <row r="8236" spans="10:17" x14ac:dyDescent="0.2">
      <c r="J8236" t="s">
        <v>498</v>
      </c>
      <c r="K8236" t="s">
        <v>356</v>
      </c>
      <c r="L8236" t="s">
        <v>480</v>
      </c>
      <c r="M8236" t="s">
        <v>7663</v>
      </c>
      <c r="N8236" t="s">
        <v>7147</v>
      </c>
      <c r="O8236">
        <v>1E-3</v>
      </c>
      <c r="P8236">
        <v>1E-3</v>
      </c>
      <c r="Q8236">
        <v>1</v>
      </c>
    </row>
    <row r="8237" spans="10:17" x14ac:dyDescent="0.2">
      <c r="J8237" t="s">
        <v>498</v>
      </c>
      <c r="K8237" t="s">
        <v>356</v>
      </c>
      <c r="L8237" t="s">
        <v>480</v>
      </c>
      <c r="M8237" t="s">
        <v>7663</v>
      </c>
      <c r="N8237" t="s">
        <v>7148</v>
      </c>
      <c r="O8237">
        <v>1E-3</v>
      </c>
      <c r="P8237">
        <v>1E-3</v>
      </c>
      <c r="Q8237">
        <v>1</v>
      </c>
    </row>
    <row r="8238" spans="10:17" x14ac:dyDescent="0.2">
      <c r="J8238" t="s">
        <v>498</v>
      </c>
      <c r="K8238" t="s">
        <v>356</v>
      </c>
      <c r="L8238" t="s">
        <v>480</v>
      </c>
      <c r="M8238" t="s">
        <v>7663</v>
      </c>
      <c r="N8238" t="s">
        <v>7149</v>
      </c>
      <c r="O8238">
        <v>0</v>
      </c>
      <c r="P8238">
        <v>1E-3</v>
      </c>
      <c r="Q8238">
        <v>1</v>
      </c>
    </row>
    <row r="8239" spans="10:17" x14ac:dyDescent="0.2">
      <c r="J8239" t="s">
        <v>498</v>
      </c>
      <c r="K8239" t="s">
        <v>356</v>
      </c>
      <c r="L8239" t="s">
        <v>480</v>
      </c>
      <c r="M8239" t="s">
        <v>7663</v>
      </c>
      <c r="N8239" t="s">
        <v>7150</v>
      </c>
      <c r="O8239">
        <v>0</v>
      </c>
      <c r="P8239">
        <v>0</v>
      </c>
      <c r="Q8239">
        <v>1</v>
      </c>
    </row>
    <row r="8240" spans="10:17" x14ac:dyDescent="0.2">
      <c r="J8240" t="s">
        <v>498</v>
      </c>
      <c r="K8240" t="s">
        <v>356</v>
      </c>
      <c r="L8240" t="s">
        <v>480</v>
      </c>
      <c r="M8240" t="s">
        <v>7663</v>
      </c>
      <c r="N8240" t="s">
        <v>7151</v>
      </c>
      <c r="O8240">
        <v>1E-3</v>
      </c>
      <c r="P8240">
        <v>1E-3</v>
      </c>
      <c r="Q8240">
        <v>1</v>
      </c>
    </row>
    <row r="8241" spans="10:17" x14ac:dyDescent="0.2">
      <c r="J8241" t="s">
        <v>498</v>
      </c>
      <c r="K8241" t="s">
        <v>356</v>
      </c>
      <c r="L8241" t="s">
        <v>480</v>
      </c>
      <c r="M8241" t="s">
        <v>7663</v>
      </c>
      <c r="N8241" t="s">
        <v>7152</v>
      </c>
      <c r="O8241">
        <v>1E-3</v>
      </c>
      <c r="P8241">
        <v>1E-3</v>
      </c>
      <c r="Q8241">
        <v>1</v>
      </c>
    </row>
    <row r="8242" spans="10:17" x14ac:dyDescent="0.2">
      <c r="J8242" t="s">
        <v>498</v>
      </c>
      <c r="K8242" t="s">
        <v>356</v>
      </c>
      <c r="L8242" t="s">
        <v>480</v>
      </c>
      <c r="M8242" t="s">
        <v>7663</v>
      </c>
      <c r="N8242" t="s">
        <v>7153</v>
      </c>
      <c r="O8242">
        <v>1E-3</v>
      </c>
      <c r="P8242">
        <v>1E-3</v>
      </c>
      <c r="Q8242">
        <v>1</v>
      </c>
    </row>
    <row r="8243" spans="10:17" x14ac:dyDescent="0.2">
      <c r="J8243" t="s">
        <v>498</v>
      </c>
      <c r="K8243" t="s">
        <v>356</v>
      </c>
      <c r="L8243" t="s">
        <v>480</v>
      </c>
      <c r="M8243" t="s">
        <v>7663</v>
      </c>
      <c r="N8243" t="s">
        <v>7154</v>
      </c>
      <c r="O8243">
        <v>1E-3</v>
      </c>
      <c r="P8243">
        <v>1E-3</v>
      </c>
      <c r="Q8243">
        <v>1</v>
      </c>
    </row>
    <row r="8244" spans="10:17" x14ac:dyDescent="0.2">
      <c r="J8244" t="s">
        <v>498</v>
      </c>
      <c r="K8244" t="s">
        <v>356</v>
      </c>
      <c r="L8244" t="s">
        <v>480</v>
      </c>
      <c r="M8244" t="s">
        <v>7663</v>
      </c>
      <c r="N8244" t="s">
        <v>7155</v>
      </c>
      <c r="O8244">
        <v>1E-3</v>
      </c>
      <c r="P8244">
        <v>1E-3</v>
      </c>
      <c r="Q8244">
        <v>1</v>
      </c>
    </row>
    <row r="8245" spans="10:17" x14ac:dyDescent="0.2">
      <c r="J8245" t="s">
        <v>498</v>
      </c>
      <c r="K8245" t="s">
        <v>356</v>
      </c>
      <c r="L8245" t="s">
        <v>480</v>
      </c>
      <c r="M8245" t="s">
        <v>7663</v>
      </c>
      <c r="N8245" t="s">
        <v>7156</v>
      </c>
      <c r="O8245">
        <v>1E-3</v>
      </c>
      <c r="P8245">
        <v>1E-3</v>
      </c>
      <c r="Q8245">
        <v>1</v>
      </c>
    </row>
    <row r="8246" spans="10:17" x14ac:dyDescent="0.2">
      <c r="J8246" t="s">
        <v>498</v>
      </c>
      <c r="K8246" t="s">
        <v>356</v>
      </c>
      <c r="L8246" t="s">
        <v>480</v>
      </c>
      <c r="M8246" t="s">
        <v>7663</v>
      </c>
      <c r="N8246" t="s">
        <v>7157</v>
      </c>
      <c r="O8246">
        <v>1E-3</v>
      </c>
      <c r="P8246">
        <v>1E-3</v>
      </c>
      <c r="Q8246">
        <v>1</v>
      </c>
    </row>
    <row r="8247" spans="10:17" x14ac:dyDescent="0.2">
      <c r="J8247" t="s">
        <v>498</v>
      </c>
      <c r="K8247" t="s">
        <v>356</v>
      </c>
      <c r="L8247" t="s">
        <v>480</v>
      </c>
      <c r="M8247" t="s">
        <v>7663</v>
      </c>
      <c r="N8247" t="s">
        <v>7158</v>
      </c>
      <c r="O8247">
        <v>1E-3</v>
      </c>
      <c r="P8247">
        <v>1E-3</v>
      </c>
      <c r="Q8247">
        <v>1</v>
      </c>
    </row>
    <row r="8248" spans="10:17" x14ac:dyDescent="0.2">
      <c r="J8248" t="s">
        <v>498</v>
      </c>
      <c r="K8248" t="s">
        <v>356</v>
      </c>
      <c r="L8248" t="s">
        <v>480</v>
      </c>
      <c r="M8248" t="s">
        <v>7663</v>
      </c>
      <c r="N8248" t="s">
        <v>7159</v>
      </c>
      <c r="O8248">
        <v>1E-3</v>
      </c>
      <c r="P8248">
        <v>1E-3</v>
      </c>
      <c r="Q8248">
        <v>1</v>
      </c>
    </row>
    <row r="8249" spans="10:17" x14ac:dyDescent="0.2">
      <c r="J8249" t="s">
        <v>498</v>
      </c>
      <c r="K8249" t="s">
        <v>356</v>
      </c>
      <c r="L8249" t="s">
        <v>480</v>
      </c>
      <c r="M8249" t="s">
        <v>7663</v>
      </c>
      <c r="N8249" t="s">
        <v>7160</v>
      </c>
      <c r="O8249">
        <v>0</v>
      </c>
      <c r="P8249">
        <v>1E-3</v>
      </c>
      <c r="Q8249">
        <v>1</v>
      </c>
    </row>
    <row r="8250" spans="10:17" x14ac:dyDescent="0.2">
      <c r="J8250" t="s">
        <v>498</v>
      </c>
      <c r="K8250" t="s">
        <v>356</v>
      </c>
      <c r="L8250" t="s">
        <v>480</v>
      </c>
      <c r="M8250" t="s">
        <v>7663</v>
      </c>
      <c r="N8250" t="s">
        <v>7161</v>
      </c>
      <c r="O8250">
        <v>0</v>
      </c>
      <c r="P8250">
        <v>0</v>
      </c>
      <c r="Q8250">
        <v>1</v>
      </c>
    </row>
    <row r="8251" spans="10:17" x14ac:dyDescent="0.2">
      <c r="J8251" t="s">
        <v>498</v>
      </c>
      <c r="K8251" t="s">
        <v>356</v>
      </c>
      <c r="L8251" t="s">
        <v>480</v>
      </c>
      <c r="M8251" t="s">
        <v>7663</v>
      </c>
      <c r="N8251" t="s">
        <v>7162</v>
      </c>
      <c r="O8251">
        <v>0</v>
      </c>
      <c r="P8251">
        <v>0</v>
      </c>
      <c r="Q8251">
        <v>1</v>
      </c>
    </row>
    <row r="8252" spans="10:17" x14ac:dyDescent="0.2">
      <c r="J8252" t="s">
        <v>498</v>
      </c>
      <c r="K8252" t="s">
        <v>356</v>
      </c>
      <c r="L8252" t="s">
        <v>480</v>
      </c>
      <c r="M8252" t="s">
        <v>7663</v>
      </c>
      <c r="N8252" t="s">
        <v>7163</v>
      </c>
      <c r="O8252">
        <v>0</v>
      </c>
      <c r="P8252">
        <v>0</v>
      </c>
      <c r="Q8252">
        <v>1</v>
      </c>
    </row>
    <row r="8253" spans="10:17" x14ac:dyDescent="0.2">
      <c r="J8253" t="s">
        <v>498</v>
      </c>
      <c r="K8253" t="s">
        <v>356</v>
      </c>
      <c r="L8253" t="s">
        <v>480</v>
      </c>
      <c r="M8253" t="s">
        <v>7663</v>
      </c>
      <c r="N8253" t="s">
        <v>7164</v>
      </c>
      <c r="O8253">
        <v>0</v>
      </c>
      <c r="P8253">
        <v>0</v>
      </c>
      <c r="Q8253">
        <v>1</v>
      </c>
    </row>
    <row r="8254" spans="10:17" x14ac:dyDescent="0.2">
      <c r="J8254" t="s">
        <v>498</v>
      </c>
      <c r="K8254" t="s">
        <v>356</v>
      </c>
      <c r="L8254" t="s">
        <v>480</v>
      </c>
      <c r="M8254" t="s">
        <v>7663</v>
      </c>
      <c r="N8254" t="s">
        <v>7165</v>
      </c>
      <c r="O8254">
        <v>0</v>
      </c>
      <c r="P8254">
        <v>1E-3</v>
      </c>
      <c r="Q8254">
        <v>1</v>
      </c>
    </row>
    <row r="8255" spans="10:17" x14ac:dyDescent="0.2">
      <c r="J8255" t="s">
        <v>498</v>
      </c>
      <c r="K8255" t="s">
        <v>356</v>
      </c>
      <c r="L8255" t="s">
        <v>480</v>
      </c>
      <c r="M8255" t="s">
        <v>7663</v>
      </c>
      <c r="N8255" t="s">
        <v>7166</v>
      </c>
      <c r="O8255">
        <v>1E-3</v>
      </c>
      <c r="P8255">
        <v>1E-3</v>
      </c>
      <c r="Q8255">
        <v>1</v>
      </c>
    </row>
    <row r="8256" spans="10:17" x14ac:dyDescent="0.2">
      <c r="J8256" t="s">
        <v>498</v>
      </c>
      <c r="K8256" t="s">
        <v>356</v>
      </c>
      <c r="L8256" t="s">
        <v>480</v>
      </c>
      <c r="M8256" t="s">
        <v>7663</v>
      </c>
      <c r="N8256" t="s">
        <v>7167</v>
      </c>
      <c r="O8256">
        <v>1E-3</v>
      </c>
      <c r="P8256">
        <v>1E-3</v>
      </c>
      <c r="Q8256">
        <v>1</v>
      </c>
    </row>
    <row r="8257" spans="10:17" x14ac:dyDescent="0.2">
      <c r="J8257" t="s">
        <v>498</v>
      </c>
      <c r="K8257" t="s">
        <v>356</v>
      </c>
      <c r="L8257" t="s">
        <v>480</v>
      </c>
      <c r="M8257" t="s">
        <v>7663</v>
      </c>
      <c r="N8257" t="s">
        <v>7168</v>
      </c>
      <c r="O8257">
        <v>1E-3</v>
      </c>
      <c r="P8257">
        <v>1E-3</v>
      </c>
      <c r="Q8257">
        <v>1</v>
      </c>
    </row>
    <row r="8258" spans="10:17" x14ac:dyDescent="0.2">
      <c r="J8258" t="s">
        <v>498</v>
      </c>
      <c r="K8258" t="s">
        <v>356</v>
      </c>
      <c r="L8258" t="s">
        <v>480</v>
      </c>
      <c r="M8258" t="s">
        <v>7663</v>
      </c>
      <c r="N8258" t="s">
        <v>7169</v>
      </c>
      <c r="O8258">
        <v>1E-3</v>
      </c>
      <c r="P8258">
        <v>1E-3</v>
      </c>
      <c r="Q8258">
        <v>1</v>
      </c>
    </row>
    <row r="8259" spans="10:17" x14ac:dyDescent="0.2">
      <c r="J8259" t="s">
        <v>498</v>
      </c>
      <c r="K8259" t="s">
        <v>356</v>
      </c>
      <c r="L8259" t="s">
        <v>480</v>
      </c>
      <c r="M8259" t="s">
        <v>7663</v>
      </c>
      <c r="N8259" t="s">
        <v>7170</v>
      </c>
      <c r="O8259">
        <v>1E-3</v>
      </c>
      <c r="P8259">
        <v>1E-3</v>
      </c>
      <c r="Q8259">
        <v>1</v>
      </c>
    </row>
    <row r="8260" spans="10:17" x14ac:dyDescent="0.2">
      <c r="J8260" t="s">
        <v>498</v>
      </c>
      <c r="K8260" t="s">
        <v>356</v>
      </c>
      <c r="L8260" t="s">
        <v>480</v>
      </c>
      <c r="M8260" t="s">
        <v>7663</v>
      </c>
      <c r="N8260" t="s">
        <v>7171</v>
      </c>
      <c r="O8260">
        <v>1E-3</v>
      </c>
      <c r="P8260">
        <v>1E-3</v>
      </c>
      <c r="Q8260">
        <v>1</v>
      </c>
    </row>
    <row r="8261" spans="10:17" x14ac:dyDescent="0.2">
      <c r="J8261" t="s">
        <v>498</v>
      </c>
      <c r="K8261" t="s">
        <v>356</v>
      </c>
      <c r="L8261" t="s">
        <v>480</v>
      </c>
      <c r="M8261" t="s">
        <v>7663</v>
      </c>
      <c r="N8261" t="s">
        <v>7172</v>
      </c>
      <c r="O8261">
        <v>0</v>
      </c>
      <c r="P8261">
        <v>0</v>
      </c>
      <c r="Q8261">
        <v>1</v>
      </c>
    </row>
    <row r="8262" spans="10:17" x14ac:dyDescent="0.2">
      <c r="J8262" t="s">
        <v>498</v>
      </c>
      <c r="K8262" t="s">
        <v>356</v>
      </c>
      <c r="L8262" t="s">
        <v>480</v>
      </c>
      <c r="M8262" t="s">
        <v>7663</v>
      </c>
      <c r="N8262" t="s">
        <v>7173</v>
      </c>
      <c r="O8262">
        <v>0</v>
      </c>
      <c r="P8262">
        <v>0</v>
      </c>
      <c r="Q8262">
        <v>1</v>
      </c>
    </row>
    <row r="8263" spans="10:17" x14ac:dyDescent="0.2">
      <c r="J8263" t="s">
        <v>498</v>
      </c>
      <c r="K8263" t="s">
        <v>356</v>
      </c>
      <c r="L8263" t="s">
        <v>480</v>
      </c>
      <c r="M8263" t="s">
        <v>7663</v>
      </c>
      <c r="N8263" t="s">
        <v>7174</v>
      </c>
      <c r="O8263">
        <v>0</v>
      </c>
      <c r="P8263">
        <v>0</v>
      </c>
      <c r="Q8263">
        <v>1</v>
      </c>
    </row>
    <row r="8264" spans="10:17" x14ac:dyDescent="0.2">
      <c r="J8264" t="s">
        <v>498</v>
      </c>
      <c r="K8264" t="s">
        <v>356</v>
      </c>
      <c r="L8264" t="s">
        <v>480</v>
      </c>
      <c r="M8264" t="s">
        <v>7663</v>
      </c>
      <c r="N8264" t="s">
        <v>7175</v>
      </c>
      <c r="O8264">
        <v>0</v>
      </c>
      <c r="P8264">
        <v>0</v>
      </c>
      <c r="Q8264">
        <v>1</v>
      </c>
    </row>
    <row r="8265" spans="10:17" x14ac:dyDescent="0.2">
      <c r="J8265" t="s">
        <v>498</v>
      </c>
      <c r="K8265" t="s">
        <v>356</v>
      </c>
      <c r="L8265" t="s">
        <v>480</v>
      </c>
      <c r="M8265" t="s">
        <v>7663</v>
      </c>
      <c r="N8265" t="s">
        <v>7176</v>
      </c>
      <c r="O8265">
        <v>0</v>
      </c>
      <c r="P8265">
        <v>0</v>
      </c>
      <c r="Q8265">
        <v>1</v>
      </c>
    </row>
    <row r="8266" spans="10:17" x14ac:dyDescent="0.2">
      <c r="J8266" t="s">
        <v>498</v>
      </c>
      <c r="K8266" t="s">
        <v>356</v>
      </c>
      <c r="L8266" t="s">
        <v>480</v>
      </c>
      <c r="M8266" t="s">
        <v>7663</v>
      </c>
      <c r="N8266" t="s">
        <v>7177</v>
      </c>
      <c r="O8266">
        <v>0</v>
      </c>
      <c r="P8266">
        <v>0</v>
      </c>
      <c r="Q8266">
        <v>1</v>
      </c>
    </row>
    <row r="8267" spans="10:17" x14ac:dyDescent="0.2">
      <c r="J8267" t="s">
        <v>498</v>
      </c>
      <c r="K8267" t="s">
        <v>356</v>
      </c>
      <c r="L8267" t="s">
        <v>480</v>
      </c>
      <c r="M8267" t="s">
        <v>7663</v>
      </c>
      <c r="N8267" t="s">
        <v>7178</v>
      </c>
      <c r="O8267">
        <v>0</v>
      </c>
      <c r="P8267">
        <v>0</v>
      </c>
      <c r="Q8267">
        <v>1</v>
      </c>
    </row>
    <row r="8268" spans="10:17" x14ac:dyDescent="0.2">
      <c r="J8268" t="s">
        <v>498</v>
      </c>
      <c r="K8268" t="s">
        <v>356</v>
      </c>
      <c r="L8268" t="s">
        <v>480</v>
      </c>
      <c r="M8268" t="s">
        <v>7663</v>
      </c>
      <c r="N8268" t="s">
        <v>7179</v>
      </c>
      <c r="O8268">
        <v>0</v>
      </c>
      <c r="P8268">
        <v>1E-3</v>
      </c>
      <c r="Q8268">
        <v>1</v>
      </c>
    </row>
    <row r="8269" spans="10:17" x14ac:dyDescent="0.2">
      <c r="J8269" t="s">
        <v>498</v>
      </c>
      <c r="K8269" t="s">
        <v>356</v>
      </c>
      <c r="L8269" t="s">
        <v>480</v>
      </c>
      <c r="M8269" t="s">
        <v>7663</v>
      </c>
      <c r="N8269" t="s">
        <v>7180</v>
      </c>
      <c r="O8269">
        <v>1E-3</v>
      </c>
      <c r="P8269">
        <v>1E-3</v>
      </c>
      <c r="Q8269">
        <v>1</v>
      </c>
    </row>
    <row r="8270" spans="10:17" x14ac:dyDescent="0.2">
      <c r="J8270" t="s">
        <v>498</v>
      </c>
      <c r="K8270" t="s">
        <v>356</v>
      </c>
      <c r="L8270" t="s">
        <v>480</v>
      </c>
      <c r="M8270" t="s">
        <v>7663</v>
      </c>
      <c r="N8270" t="s">
        <v>7181</v>
      </c>
      <c r="O8270">
        <v>1E-3</v>
      </c>
      <c r="P8270">
        <v>1E-3</v>
      </c>
      <c r="Q8270">
        <v>1</v>
      </c>
    </row>
    <row r="8271" spans="10:17" x14ac:dyDescent="0.2">
      <c r="J8271" t="s">
        <v>498</v>
      </c>
      <c r="K8271" t="s">
        <v>356</v>
      </c>
      <c r="L8271" t="s">
        <v>480</v>
      </c>
      <c r="M8271" t="s">
        <v>7663</v>
      </c>
      <c r="N8271" t="s">
        <v>7182</v>
      </c>
      <c r="O8271">
        <v>0</v>
      </c>
      <c r="P8271">
        <v>0</v>
      </c>
      <c r="Q8271">
        <v>1</v>
      </c>
    </row>
    <row r="8272" spans="10:17" x14ac:dyDescent="0.2">
      <c r="J8272" t="s">
        <v>498</v>
      </c>
      <c r="K8272" t="s">
        <v>356</v>
      </c>
      <c r="L8272" t="s">
        <v>480</v>
      </c>
      <c r="M8272" t="s">
        <v>7663</v>
      </c>
      <c r="N8272" t="s">
        <v>7183</v>
      </c>
      <c r="O8272">
        <v>0</v>
      </c>
      <c r="P8272">
        <v>0</v>
      </c>
      <c r="Q8272">
        <v>1</v>
      </c>
    </row>
    <row r="8273" spans="10:17" x14ac:dyDescent="0.2">
      <c r="J8273" t="s">
        <v>498</v>
      </c>
      <c r="K8273" t="s">
        <v>356</v>
      </c>
      <c r="L8273" t="s">
        <v>480</v>
      </c>
      <c r="M8273" t="s">
        <v>7663</v>
      </c>
      <c r="N8273" t="s">
        <v>7184</v>
      </c>
      <c r="O8273">
        <v>0</v>
      </c>
      <c r="P8273">
        <v>0</v>
      </c>
      <c r="Q8273">
        <v>1</v>
      </c>
    </row>
    <row r="8274" spans="10:17" x14ac:dyDescent="0.2">
      <c r="J8274" t="s">
        <v>498</v>
      </c>
      <c r="K8274" t="s">
        <v>356</v>
      </c>
      <c r="L8274" t="s">
        <v>480</v>
      </c>
      <c r="M8274" t="s">
        <v>7663</v>
      </c>
      <c r="N8274" t="s">
        <v>7185</v>
      </c>
      <c r="O8274">
        <v>0</v>
      </c>
      <c r="P8274">
        <v>0</v>
      </c>
      <c r="Q8274">
        <v>1</v>
      </c>
    </row>
    <row r="8275" spans="10:17" x14ac:dyDescent="0.2">
      <c r="J8275" t="s">
        <v>498</v>
      </c>
      <c r="K8275" t="s">
        <v>356</v>
      </c>
      <c r="L8275" t="s">
        <v>480</v>
      </c>
      <c r="M8275" t="s">
        <v>7663</v>
      </c>
      <c r="N8275" t="s">
        <v>7186</v>
      </c>
      <c r="O8275">
        <v>0</v>
      </c>
      <c r="P8275">
        <v>0</v>
      </c>
      <c r="Q8275">
        <v>1</v>
      </c>
    </row>
    <row r="8276" spans="10:17" x14ac:dyDescent="0.2">
      <c r="J8276" t="s">
        <v>498</v>
      </c>
      <c r="K8276" t="s">
        <v>356</v>
      </c>
      <c r="L8276" t="s">
        <v>480</v>
      </c>
      <c r="M8276" t="s">
        <v>7663</v>
      </c>
      <c r="N8276" t="s">
        <v>7187</v>
      </c>
      <c r="O8276">
        <v>0</v>
      </c>
      <c r="P8276">
        <v>0</v>
      </c>
      <c r="Q8276">
        <v>1</v>
      </c>
    </row>
    <row r="8277" spans="10:17" x14ac:dyDescent="0.2">
      <c r="J8277" t="s">
        <v>498</v>
      </c>
      <c r="K8277" t="s">
        <v>356</v>
      </c>
      <c r="L8277" t="s">
        <v>480</v>
      </c>
      <c r="M8277" t="s">
        <v>7663</v>
      </c>
      <c r="N8277" t="s">
        <v>7188</v>
      </c>
      <c r="O8277">
        <v>0</v>
      </c>
      <c r="P8277">
        <v>0</v>
      </c>
      <c r="Q8277">
        <v>1</v>
      </c>
    </row>
    <row r="8278" spans="10:17" x14ac:dyDescent="0.2">
      <c r="J8278" t="s">
        <v>498</v>
      </c>
      <c r="K8278" t="s">
        <v>356</v>
      </c>
      <c r="L8278" t="s">
        <v>480</v>
      </c>
      <c r="M8278" t="s">
        <v>7663</v>
      </c>
      <c r="N8278" t="s">
        <v>7189</v>
      </c>
      <c r="O8278">
        <v>0</v>
      </c>
      <c r="P8278">
        <v>0</v>
      </c>
      <c r="Q8278">
        <v>1</v>
      </c>
    </row>
    <row r="8279" spans="10:17" x14ac:dyDescent="0.2">
      <c r="J8279" t="s">
        <v>498</v>
      </c>
      <c r="K8279" t="s">
        <v>356</v>
      </c>
      <c r="L8279" t="s">
        <v>480</v>
      </c>
      <c r="M8279" t="s">
        <v>7663</v>
      </c>
      <c r="N8279" t="s">
        <v>7190</v>
      </c>
      <c r="O8279">
        <v>0</v>
      </c>
      <c r="P8279">
        <v>0</v>
      </c>
      <c r="Q8279">
        <v>1</v>
      </c>
    </row>
    <row r="8280" spans="10:17" x14ac:dyDescent="0.2">
      <c r="J8280" t="s">
        <v>498</v>
      </c>
      <c r="K8280" t="s">
        <v>356</v>
      </c>
      <c r="L8280" t="s">
        <v>480</v>
      </c>
      <c r="M8280" t="s">
        <v>7663</v>
      </c>
      <c r="N8280" t="s">
        <v>7191</v>
      </c>
      <c r="O8280">
        <v>0</v>
      </c>
      <c r="P8280">
        <v>0</v>
      </c>
      <c r="Q8280">
        <v>1</v>
      </c>
    </row>
    <row r="8281" spans="10:17" x14ac:dyDescent="0.2">
      <c r="J8281" t="s">
        <v>498</v>
      </c>
      <c r="K8281" t="s">
        <v>356</v>
      </c>
      <c r="L8281" t="s">
        <v>480</v>
      </c>
      <c r="M8281" t="s">
        <v>7663</v>
      </c>
      <c r="N8281" t="s">
        <v>7192</v>
      </c>
      <c r="O8281">
        <v>0</v>
      </c>
      <c r="P8281">
        <v>0</v>
      </c>
      <c r="Q8281">
        <v>1</v>
      </c>
    </row>
    <row r="8282" spans="10:17" x14ac:dyDescent="0.2">
      <c r="J8282" t="s">
        <v>498</v>
      </c>
      <c r="K8282" t="s">
        <v>356</v>
      </c>
      <c r="L8282" t="s">
        <v>480</v>
      </c>
      <c r="M8282" t="s">
        <v>7663</v>
      </c>
      <c r="N8282" t="s">
        <v>7193</v>
      </c>
      <c r="O8282">
        <v>0</v>
      </c>
      <c r="P8282">
        <v>0</v>
      </c>
      <c r="Q8282">
        <v>1</v>
      </c>
    </row>
    <row r="8283" spans="10:17" x14ac:dyDescent="0.2">
      <c r="J8283" t="s">
        <v>498</v>
      </c>
      <c r="K8283" t="s">
        <v>356</v>
      </c>
      <c r="L8283" t="s">
        <v>480</v>
      </c>
      <c r="M8283" t="s">
        <v>7663</v>
      </c>
      <c r="N8283" t="s">
        <v>7194</v>
      </c>
      <c r="O8283">
        <v>0</v>
      </c>
      <c r="P8283">
        <v>0</v>
      </c>
      <c r="Q8283">
        <v>1</v>
      </c>
    </row>
    <row r="8284" spans="10:17" x14ac:dyDescent="0.2">
      <c r="J8284" t="s">
        <v>498</v>
      </c>
      <c r="K8284" t="s">
        <v>356</v>
      </c>
      <c r="L8284" t="s">
        <v>480</v>
      </c>
      <c r="M8284" t="s">
        <v>7663</v>
      </c>
      <c r="N8284" t="s">
        <v>7195</v>
      </c>
      <c r="O8284">
        <v>0</v>
      </c>
      <c r="P8284">
        <v>0</v>
      </c>
      <c r="Q8284">
        <v>1</v>
      </c>
    </row>
    <row r="8285" spans="10:17" x14ac:dyDescent="0.2">
      <c r="J8285" t="s">
        <v>498</v>
      </c>
      <c r="K8285" t="s">
        <v>356</v>
      </c>
      <c r="L8285" t="s">
        <v>480</v>
      </c>
      <c r="M8285" t="s">
        <v>7663</v>
      </c>
      <c r="N8285" t="s">
        <v>7196</v>
      </c>
      <c r="O8285">
        <v>1E-3</v>
      </c>
      <c r="P8285">
        <v>1E-3</v>
      </c>
      <c r="Q8285">
        <v>1</v>
      </c>
    </row>
    <row r="8286" spans="10:17" x14ac:dyDescent="0.2">
      <c r="J8286" t="s">
        <v>498</v>
      </c>
      <c r="K8286" t="s">
        <v>356</v>
      </c>
      <c r="L8286" t="s">
        <v>480</v>
      </c>
      <c r="M8286" t="s">
        <v>7663</v>
      </c>
      <c r="N8286" t="s">
        <v>7197</v>
      </c>
      <c r="O8286">
        <v>1E-3</v>
      </c>
      <c r="P8286">
        <v>1E-3</v>
      </c>
      <c r="Q8286">
        <v>1</v>
      </c>
    </row>
    <row r="8287" spans="10:17" x14ac:dyDescent="0.2">
      <c r="J8287" t="s">
        <v>498</v>
      </c>
      <c r="K8287" t="s">
        <v>356</v>
      </c>
      <c r="L8287" t="s">
        <v>480</v>
      </c>
      <c r="M8287" t="s">
        <v>7663</v>
      </c>
      <c r="N8287" t="s">
        <v>7198</v>
      </c>
      <c r="O8287">
        <v>1E-3</v>
      </c>
      <c r="P8287">
        <v>1E-3</v>
      </c>
      <c r="Q8287">
        <v>1</v>
      </c>
    </row>
    <row r="8288" spans="10:17" x14ac:dyDescent="0.2">
      <c r="J8288" t="s">
        <v>498</v>
      </c>
      <c r="K8288" t="s">
        <v>356</v>
      </c>
      <c r="L8288" t="s">
        <v>480</v>
      </c>
      <c r="M8288" t="s">
        <v>7663</v>
      </c>
      <c r="N8288" t="s">
        <v>7199</v>
      </c>
      <c r="O8288">
        <v>1E-3</v>
      </c>
      <c r="P8288">
        <v>1E-3</v>
      </c>
      <c r="Q8288">
        <v>1</v>
      </c>
    </row>
    <row r="8289" spans="10:17" x14ac:dyDescent="0.2">
      <c r="J8289" t="s">
        <v>498</v>
      </c>
      <c r="K8289" t="s">
        <v>356</v>
      </c>
      <c r="L8289" t="s">
        <v>480</v>
      </c>
      <c r="M8289" t="s">
        <v>7663</v>
      </c>
      <c r="N8289" t="s">
        <v>7200</v>
      </c>
      <c r="O8289">
        <v>1E-3</v>
      </c>
      <c r="P8289">
        <v>1E-3</v>
      </c>
      <c r="Q8289">
        <v>1</v>
      </c>
    </row>
    <row r="8290" spans="10:17" x14ac:dyDescent="0.2">
      <c r="J8290" t="s">
        <v>498</v>
      </c>
      <c r="K8290" t="s">
        <v>356</v>
      </c>
      <c r="L8290" t="s">
        <v>480</v>
      </c>
      <c r="M8290" t="s">
        <v>7663</v>
      </c>
      <c r="N8290" t="s">
        <v>7201</v>
      </c>
      <c r="O8290">
        <v>1E-3</v>
      </c>
      <c r="P8290">
        <v>1E-3</v>
      </c>
      <c r="Q8290">
        <v>1</v>
      </c>
    </row>
    <row r="8291" spans="10:17" x14ac:dyDescent="0.2">
      <c r="J8291" t="s">
        <v>498</v>
      </c>
      <c r="K8291" t="s">
        <v>356</v>
      </c>
      <c r="L8291" t="s">
        <v>480</v>
      </c>
      <c r="M8291" t="s">
        <v>7663</v>
      </c>
      <c r="N8291" t="s">
        <v>7202</v>
      </c>
      <c r="O8291">
        <v>1E-3</v>
      </c>
      <c r="P8291">
        <v>1E-3</v>
      </c>
      <c r="Q8291">
        <v>1</v>
      </c>
    </row>
    <row r="8292" spans="10:17" x14ac:dyDescent="0.2">
      <c r="J8292" t="s">
        <v>498</v>
      </c>
      <c r="K8292" t="s">
        <v>356</v>
      </c>
      <c r="L8292" t="s">
        <v>480</v>
      </c>
      <c r="M8292" t="s">
        <v>7663</v>
      </c>
      <c r="N8292" t="s">
        <v>7203</v>
      </c>
      <c r="O8292">
        <v>1E-3</v>
      </c>
      <c r="P8292">
        <v>1E-3</v>
      </c>
      <c r="Q8292">
        <v>1</v>
      </c>
    </row>
    <row r="8293" spans="10:17" x14ac:dyDescent="0.2">
      <c r="J8293" t="s">
        <v>498</v>
      </c>
      <c r="K8293" t="s">
        <v>356</v>
      </c>
      <c r="L8293" t="s">
        <v>480</v>
      </c>
      <c r="M8293" t="s">
        <v>7663</v>
      </c>
      <c r="N8293" t="s">
        <v>7204</v>
      </c>
      <c r="O8293">
        <v>1E-3</v>
      </c>
      <c r="P8293">
        <v>1E-3</v>
      </c>
      <c r="Q8293">
        <v>1</v>
      </c>
    </row>
    <row r="8294" spans="10:17" x14ac:dyDescent="0.2">
      <c r="J8294" t="s">
        <v>498</v>
      </c>
      <c r="K8294" t="s">
        <v>356</v>
      </c>
      <c r="L8294" t="s">
        <v>480</v>
      </c>
      <c r="M8294" t="s">
        <v>7663</v>
      </c>
      <c r="N8294" t="s">
        <v>7205</v>
      </c>
      <c r="O8294">
        <v>1E-3</v>
      </c>
      <c r="P8294">
        <v>1E-3</v>
      </c>
      <c r="Q8294">
        <v>1</v>
      </c>
    </row>
    <row r="8295" spans="10:17" x14ac:dyDescent="0.2">
      <c r="J8295" t="s">
        <v>498</v>
      </c>
      <c r="K8295" t="s">
        <v>356</v>
      </c>
      <c r="L8295" t="s">
        <v>480</v>
      </c>
      <c r="M8295" t="s">
        <v>7663</v>
      </c>
      <c r="N8295" t="s">
        <v>7206</v>
      </c>
      <c r="O8295">
        <v>1E-3</v>
      </c>
      <c r="P8295">
        <v>1E-3</v>
      </c>
      <c r="Q8295">
        <v>1</v>
      </c>
    </row>
    <row r="8296" spans="10:17" x14ac:dyDescent="0.2">
      <c r="J8296" t="s">
        <v>498</v>
      </c>
      <c r="K8296" t="s">
        <v>356</v>
      </c>
      <c r="L8296" t="s">
        <v>480</v>
      </c>
      <c r="M8296" t="s">
        <v>7663</v>
      </c>
      <c r="N8296" t="s">
        <v>7207</v>
      </c>
      <c r="O8296">
        <v>1E-3</v>
      </c>
      <c r="P8296">
        <v>1E-3</v>
      </c>
      <c r="Q8296">
        <v>1</v>
      </c>
    </row>
    <row r="8297" spans="10:17" x14ac:dyDescent="0.2">
      <c r="J8297" t="s">
        <v>498</v>
      </c>
      <c r="K8297" t="s">
        <v>356</v>
      </c>
      <c r="L8297" t="s">
        <v>480</v>
      </c>
      <c r="M8297" t="s">
        <v>7663</v>
      </c>
      <c r="N8297" t="s">
        <v>7208</v>
      </c>
      <c r="O8297">
        <v>1E-3</v>
      </c>
      <c r="P8297">
        <v>1E-3</v>
      </c>
      <c r="Q8297">
        <v>1</v>
      </c>
    </row>
    <row r="8298" spans="10:17" x14ac:dyDescent="0.2">
      <c r="J8298" t="s">
        <v>498</v>
      </c>
      <c r="K8298" t="s">
        <v>356</v>
      </c>
      <c r="L8298" t="s">
        <v>480</v>
      </c>
      <c r="M8298" t="s">
        <v>7663</v>
      </c>
      <c r="N8298" t="s">
        <v>7209</v>
      </c>
      <c r="O8298">
        <v>0</v>
      </c>
      <c r="P8298">
        <v>0</v>
      </c>
      <c r="Q8298">
        <v>1</v>
      </c>
    </row>
    <row r="8299" spans="10:17" x14ac:dyDescent="0.2">
      <c r="J8299" t="s">
        <v>498</v>
      </c>
      <c r="K8299" t="s">
        <v>356</v>
      </c>
      <c r="L8299" t="s">
        <v>480</v>
      </c>
      <c r="M8299" t="s">
        <v>7663</v>
      </c>
      <c r="N8299" t="s">
        <v>7210</v>
      </c>
      <c r="O8299">
        <v>0</v>
      </c>
      <c r="P8299">
        <v>0</v>
      </c>
      <c r="Q8299">
        <v>1</v>
      </c>
    </row>
    <row r="8300" spans="10:17" x14ac:dyDescent="0.2">
      <c r="J8300" t="s">
        <v>498</v>
      </c>
      <c r="K8300" t="s">
        <v>356</v>
      </c>
      <c r="L8300" t="s">
        <v>480</v>
      </c>
      <c r="M8300" t="s">
        <v>7663</v>
      </c>
      <c r="N8300" t="s">
        <v>7211</v>
      </c>
      <c r="O8300">
        <v>0</v>
      </c>
      <c r="P8300">
        <v>0</v>
      </c>
      <c r="Q8300">
        <v>1</v>
      </c>
    </row>
    <row r="8301" spans="10:17" x14ac:dyDescent="0.2">
      <c r="J8301" t="s">
        <v>498</v>
      </c>
      <c r="K8301" t="s">
        <v>356</v>
      </c>
      <c r="L8301" t="s">
        <v>480</v>
      </c>
      <c r="M8301" t="s">
        <v>7663</v>
      </c>
      <c r="N8301" t="s">
        <v>7212</v>
      </c>
      <c r="O8301">
        <v>0</v>
      </c>
      <c r="P8301">
        <v>1E-3</v>
      </c>
      <c r="Q8301">
        <v>1</v>
      </c>
    </row>
    <row r="8302" spans="10:17" x14ac:dyDescent="0.2">
      <c r="J8302" t="s">
        <v>498</v>
      </c>
      <c r="K8302" t="s">
        <v>356</v>
      </c>
      <c r="L8302" t="s">
        <v>480</v>
      </c>
      <c r="M8302" t="s">
        <v>7663</v>
      </c>
      <c r="N8302" t="s">
        <v>7213</v>
      </c>
      <c r="O8302">
        <v>1E-3</v>
      </c>
      <c r="P8302">
        <v>1E-3</v>
      </c>
      <c r="Q8302">
        <v>1</v>
      </c>
    </row>
    <row r="8303" spans="10:17" x14ac:dyDescent="0.2">
      <c r="J8303" t="s">
        <v>498</v>
      </c>
      <c r="K8303" t="s">
        <v>356</v>
      </c>
      <c r="L8303" t="s">
        <v>480</v>
      </c>
      <c r="M8303" t="s">
        <v>7663</v>
      </c>
      <c r="N8303" t="s">
        <v>7214</v>
      </c>
      <c r="O8303">
        <v>1E-3</v>
      </c>
      <c r="P8303">
        <v>1E-3</v>
      </c>
      <c r="Q8303">
        <v>1</v>
      </c>
    </row>
    <row r="8304" spans="10:17" x14ac:dyDescent="0.2">
      <c r="J8304" t="s">
        <v>498</v>
      </c>
      <c r="K8304" t="s">
        <v>356</v>
      </c>
      <c r="L8304" t="s">
        <v>480</v>
      </c>
      <c r="M8304" t="s">
        <v>7663</v>
      </c>
      <c r="N8304" t="s">
        <v>7215</v>
      </c>
      <c r="O8304">
        <v>1E-3</v>
      </c>
      <c r="P8304">
        <v>1E-3</v>
      </c>
      <c r="Q8304">
        <v>1</v>
      </c>
    </row>
    <row r="8305" spans="10:17" x14ac:dyDescent="0.2">
      <c r="J8305" t="s">
        <v>498</v>
      </c>
      <c r="K8305" t="s">
        <v>356</v>
      </c>
      <c r="L8305" t="s">
        <v>480</v>
      </c>
      <c r="M8305" t="s">
        <v>7663</v>
      </c>
      <c r="N8305" t="s">
        <v>7216</v>
      </c>
      <c r="O8305">
        <v>1E-3</v>
      </c>
      <c r="P8305">
        <v>1E-3</v>
      </c>
      <c r="Q8305">
        <v>1</v>
      </c>
    </row>
    <row r="8306" spans="10:17" x14ac:dyDescent="0.2">
      <c r="J8306" t="s">
        <v>498</v>
      </c>
      <c r="K8306" t="s">
        <v>356</v>
      </c>
      <c r="L8306" t="s">
        <v>480</v>
      </c>
      <c r="M8306" t="s">
        <v>7663</v>
      </c>
      <c r="N8306" t="s">
        <v>7217</v>
      </c>
      <c r="O8306">
        <v>1E-3</v>
      </c>
      <c r="P8306">
        <v>1E-3</v>
      </c>
      <c r="Q8306">
        <v>1</v>
      </c>
    </row>
    <row r="8307" spans="10:17" x14ac:dyDescent="0.2">
      <c r="J8307" t="s">
        <v>498</v>
      </c>
      <c r="K8307" t="s">
        <v>356</v>
      </c>
      <c r="L8307" t="s">
        <v>480</v>
      </c>
      <c r="M8307" t="s">
        <v>7663</v>
      </c>
      <c r="N8307" t="s">
        <v>7218</v>
      </c>
      <c r="O8307">
        <v>1E-3</v>
      </c>
      <c r="P8307">
        <v>1E-3</v>
      </c>
      <c r="Q8307">
        <v>1</v>
      </c>
    </row>
    <row r="8308" spans="10:17" x14ac:dyDescent="0.2">
      <c r="J8308" t="s">
        <v>498</v>
      </c>
      <c r="K8308" t="s">
        <v>356</v>
      </c>
      <c r="L8308" t="s">
        <v>480</v>
      </c>
      <c r="M8308" t="s">
        <v>7663</v>
      </c>
      <c r="N8308" t="s">
        <v>7219</v>
      </c>
      <c r="O8308">
        <v>1E-3</v>
      </c>
      <c r="P8308">
        <v>1E-3</v>
      </c>
      <c r="Q8308">
        <v>1</v>
      </c>
    </row>
    <row r="8309" spans="10:17" x14ac:dyDescent="0.2">
      <c r="J8309" t="s">
        <v>498</v>
      </c>
      <c r="K8309" t="s">
        <v>356</v>
      </c>
      <c r="L8309" t="s">
        <v>480</v>
      </c>
      <c r="M8309" t="s">
        <v>7663</v>
      </c>
      <c r="N8309" t="s">
        <v>7220</v>
      </c>
      <c r="O8309">
        <v>1E-3</v>
      </c>
      <c r="P8309">
        <v>1E-3</v>
      </c>
      <c r="Q8309">
        <v>1</v>
      </c>
    </row>
    <row r="8310" spans="10:17" x14ac:dyDescent="0.2">
      <c r="J8310" t="s">
        <v>498</v>
      </c>
      <c r="K8310" t="s">
        <v>356</v>
      </c>
      <c r="L8310" t="s">
        <v>480</v>
      </c>
      <c r="M8310" t="s">
        <v>7663</v>
      </c>
      <c r="N8310" t="s">
        <v>7221</v>
      </c>
      <c r="O8310">
        <v>1E-3</v>
      </c>
      <c r="P8310">
        <v>1E-3</v>
      </c>
      <c r="Q8310">
        <v>1</v>
      </c>
    </row>
    <row r="8311" spans="10:17" x14ac:dyDescent="0.2">
      <c r="J8311" t="s">
        <v>498</v>
      </c>
      <c r="K8311" t="s">
        <v>356</v>
      </c>
      <c r="L8311" t="s">
        <v>480</v>
      </c>
      <c r="M8311" t="s">
        <v>7663</v>
      </c>
      <c r="N8311" t="s">
        <v>7222</v>
      </c>
      <c r="O8311">
        <v>1E-3</v>
      </c>
      <c r="P8311">
        <v>1E-3</v>
      </c>
      <c r="Q8311">
        <v>1</v>
      </c>
    </row>
    <row r="8312" spans="10:17" x14ac:dyDescent="0.2">
      <c r="J8312" t="s">
        <v>498</v>
      </c>
      <c r="K8312" t="s">
        <v>356</v>
      </c>
      <c r="L8312" t="s">
        <v>480</v>
      </c>
      <c r="M8312" t="s">
        <v>7663</v>
      </c>
      <c r="N8312" t="s">
        <v>7223</v>
      </c>
      <c r="O8312">
        <v>1E-3</v>
      </c>
      <c r="P8312">
        <v>1E-3</v>
      </c>
      <c r="Q8312">
        <v>1</v>
      </c>
    </row>
    <row r="8313" spans="10:17" x14ac:dyDescent="0.2">
      <c r="J8313" t="s">
        <v>498</v>
      </c>
      <c r="K8313" t="s">
        <v>356</v>
      </c>
      <c r="L8313" t="s">
        <v>480</v>
      </c>
      <c r="M8313" t="s">
        <v>7663</v>
      </c>
      <c r="N8313" t="s">
        <v>7224</v>
      </c>
      <c r="O8313">
        <v>1E-3</v>
      </c>
      <c r="P8313">
        <v>1E-3</v>
      </c>
      <c r="Q8313">
        <v>1</v>
      </c>
    </row>
    <row r="8314" spans="10:17" x14ac:dyDescent="0.2">
      <c r="J8314" t="s">
        <v>498</v>
      </c>
      <c r="K8314" t="s">
        <v>356</v>
      </c>
      <c r="L8314" t="s">
        <v>480</v>
      </c>
      <c r="M8314" t="s">
        <v>7663</v>
      </c>
      <c r="N8314" t="s">
        <v>7225</v>
      </c>
      <c r="O8314">
        <v>1E-3</v>
      </c>
      <c r="P8314">
        <v>1E-3</v>
      </c>
      <c r="Q8314">
        <v>1</v>
      </c>
    </row>
    <row r="8315" spans="10:17" x14ac:dyDescent="0.2">
      <c r="J8315" t="s">
        <v>498</v>
      </c>
      <c r="K8315" t="s">
        <v>356</v>
      </c>
      <c r="L8315" t="s">
        <v>480</v>
      </c>
      <c r="M8315" t="s">
        <v>7663</v>
      </c>
      <c r="N8315" t="s">
        <v>9094</v>
      </c>
      <c r="O8315">
        <v>1E-3</v>
      </c>
      <c r="P8315">
        <v>1E-3</v>
      </c>
      <c r="Q8315">
        <v>1</v>
      </c>
    </row>
    <row r="8316" spans="10:17" x14ac:dyDescent="0.2">
      <c r="J8316" t="s">
        <v>498</v>
      </c>
      <c r="K8316" t="s">
        <v>356</v>
      </c>
      <c r="L8316" t="s">
        <v>480</v>
      </c>
      <c r="M8316" t="s">
        <v>7663</v>
      </c>
      <c r="N8316" t="s">
        <v>8141</v>
      </c>
      <c r="O8316">
        <v>1E-3</v>
      </c>
      <c r="P8316">
        <v>1E-3</v>
      </c>
      <c r="Q8316">
        <v>1</v>
      </c>
    </row>
    <row r="8317" spans="10:17" x14ac:dyDescent="0.2">
      <c r="J8317" t="s">
        <v>498</v>
      </c>
      <c r="K8317" t="s">
        <v>356</v>
      </c>
      <c r="L8317" t="s">
        <v>480</v>
      </c>
      <c r="M8317" t="s">
        <v>7663</v>
      </c>
      <c r="N8317" t="s">
        <v>8142</v>
      </c>
      <c r="O8317">
        <v>1E-3</v>
      </c>
      <c r="P8317">
        <v>1E-3</v>
      </c>
      <c r="Q8317">
        <v>1</v>
      </c>
    </row>
    <row r="8318" spans="10:17" x14ac:dyDescent="0.2">
      <c r="J8318" t="s">
        <v>498</v>
      </c>
      <c r="K8318" t="s">
        <v>356</v>
      </c>
      <c r="L8318" t="s">
        <v>480</v>
      </c>
      <c r="M8318" t="s">
        <v>7663</v>
      </c>
      <c r="N8318" t="s">
        <v>8143</v>
      </c>
      <c r="O8318">
        <v>1E-3</v>
      </c>
      <c r="P8318">
        <v>1E-3</v>
      </c>
      <c r="Q8318">
        <v>1</v>
      </c>
    </row>
    <row r="8319" spans="10:17" x14ac:dyDescent="0.2">
      <c r="J8319" t="s">
        <v>498</v>
      </c>
      <c r="K8319" t="s">
        <v>356</v>
      </c>
      <c r="L8319" t="s">
        <v>480</v>
      </c>
      <c r="M8319" t="s">
        <v>7663</v>
      </c>
      <c r="N8319" t="s">
        <v>7780</v>
      </c>
      <c r="O8319">
        <v>1E-3</v>
      </c>
      <c r="P8319">
        <v>1E-3</v>
      </c>
      <c r="Q8319">
        <v>1</v>
      </c>
    </row>
    <row r="8320" spans="10:17" x14ac:dyDescent="0.2">
      <c r="J8320" t="s">
        <v>498</v>
      </c>
      <c r="K8320" t="s">
        <v>356</v>
      </c>
      <c r="L8320" t="s">
        <v>480</v>
      </c>
      <c r="M8320" t="s">
        <v>7663</v>
      </c>
      <c r="N8320" t="s">
        <v>7781</v>
      </c>
      <c r="O8320">
        <v>1E-3</v>
      </c>
      <c r="P8320">
        <v>1E-3</v>
      </c>
      <c r="Q8320">
        <v>1</v>
      </c>
    </row>
    <row r="8321" spans="10:17" x14ac:dyDescent="0.2">
      <c r="J8321" t="s">
        <v>498</v>
      </c>
      <c r="K8321" t="s">
        <v>356</v>
      </c>
      <c r="L8321" t="s">
        <v>480</v>
      </c>
      <c r="M8321" t="s">
        <v>7663</v>
      </c>
      <c r="N8321" t="s">
        <v>7782</v>
      </c>
      <c r="O8321">
        <v>1E-3</v>
      </c>
      <c r="P8321">
        <v>1E-3</v>
      </c>
      <c r="Q8321">
        <v>1</v>
      </c>
    </row>
    <row r="8322" spans="10:17" x14ac:dyDescent="0.2">
      <c r="J8322" t="s">
        <v>498</v>
      </c>
      <c r="K8322" t="s">
        <v>356</v>
      </c>
      <c r="L8322" t="s">
        <v>480</v>
      </c>
      <c r="M8322" t="s">
        <v>7663</v>
      </c>
      <c r="N8322" t="s">
        <v>7783</v>
      </c>
      <c r="O8322">
        <v>1E-3</v>
      </c>
      <c r="P8322">
        <v>1E-3</v>
      </c>
      <c r="Q8322">
        <v>1</v>
      </c>
    </row>
    <row r="8323" spans="10:17" x14ac:dyDescent="0.2">
      <c r="J8323" t="s">
        <v>498</v>
      </c>
      <c r="K8323" t="s">
        <v>356</v>
      </c>
      <c r="L8323" t="s">
        <v>480</v>
      </c>
      <c r="M8323" t="s">
        <v>7663</v>
      </c>
      <c r="N8323" t="s">
        <v>7784</v>
      </c>
      <c r="O8323">
        <v>1E-3</v>
      </c>
      <c r="P8323">
        <v>1E-3</v>
      </c>
      <c r="Q8323">
        <v>1</v>
      </c>
    </row>
    <row r="8324" spans="10:17" x14ac:dyDescent="0.2">
      <c r="J8324" t="s">
        <v>498</v>
      </c>
      <c r="K8324" t="s">
        <v>356</v>
      </c>
      <c r="L8324" t="s">
        <v>480</v>
      </c>
      <c r="M8324" t="s">
        <v>7663</v>
      </c>
      <c r="N8324" t="s">
        <v>7785</v>
      </c>
      <c r="O8324">
        <v>1E-3</v>
      </c>
      <c r="P8324">
        <v>1E-3</v>
      </c>
      <c r="Q8324">
        <v>1</v>
      </c>
    </row>
    <row r="8325" spans="10:17" x14ac:dyDescent="0.2">
      <c r="J8325" t="s">
        <v>498</v>
      </c>
      <c r="K8325" t="s">
        <v>356</v>
      </c>
      <c r="L8325" t="s">
        <v>480</v>
      </c>
      <c r="M8325" t="s">
        <v>7663</v>
      </c>
      <c r="N8325" t="s">
        <v>7786</v>
      </c>
      <c r="O8325">
        <v>1E-3</v>
      </c>
      <c r="P8325">
        <v>1E-3</v>
      </c>
      <c r="Q8325">
        <v>1</v>
      </c>
    </row>
    <row r="8326" spans="10:17" x14ac:dyDescent="0.2">
      <c r="J8326" t="s">
        <v>498</v>
      </c>
      <c r="K8326" t="s">
        <v>356</v>
      </c>
      <c r="L8326" t="s">
        <v>480</v>
      </c>
      <c r="M8326" t="s">
        <v>7663</v>
      </c>
      <c r="N8326" t="s">
        <v>9095</v>
      </c>
      <c r="O8326">
        <v>1E-3</v>
      </c>
      <c r="P8326">
        <v>1E-3</v>
      </c>
      <c r="Q8326">
        <v>1</v>
      </c>
    </row>
    <row r="8327" spans="10:17" x14ac:dyDescent="0.2">
      <c r="J8327" t="s">
        <v>498</v>
      </c>
      <c r="K8327" t="s">
        <v>356</v>
      </c>
      <c r="L8327" t="s">
        <v>480</v>
      </c>
      <c r="M8327" t="s">
        <v>7663</v>
      </c>
      <c r="N8327" t="s">
        <v>8140</v>
      </c>
      <c r="O8327">
        <v>1E-3</v>
      </c>
      <c r="P8327">
        <v>1E-3</v>
      </c>
      <c r="Q8327">
        <v>1</v>
      </c>
    </row>
    <row r="8328" spans="10:17" x14ac:dyDescent="0.2">
      <c r="J8328" t="s">
        <v>498</v>
      </c>
      <c r="K8328" t="s">
        <v>356</v>
      </c>
      <c r="L8328" t="s">
        <v>480</v>
      </c>
      <c r="M8328" t="s">
        <v>7663</v>
      </c>
      <c r="N8328" t="s">
        <v>7226</v>
      </c>
      <c r="O8328">
        <v>1E-3</v>
      </c>
      <c r="P8328">
        <v>1E-3</v>
      </c>
      <c r="Q8328">
        <v>1</v>
      </c>
    </row>
    <row r="8329" spans="10:17" x14ac:dyDescent="0.2">
      <c r="J8329" t="s">
        <v>498</v>
      </c>
      <c r="K8329" t="s">
        <v>356</v>
      </c>
      <c r="L8329" t="s">
        <v>480</v>
      </c>
      <c r="M8329" t="s">
        <v>7663</v>
      </c>
      <c r="N8329" t="s">
        <v>7227</v>
      </c>
      <c r="O8329">
        <v>1E-3</v>
      </c>
      <c r="P8329">
        <v>1E-3</v>
      </c>
      <c r="Q8329">
        <v>1</v>
      </c>
    </row>
    <row r="8330" spans="10:17" x14ac:dyDescent="0.2">
      <c r="J8330" t="s">
        <v>498</v>
      </c>
      <c r="K8330" t="s">
        <v>356</v>
      </c>
      <c r="L8330" t="s">
        <v>480</v>
      </c>
      <c r="M8330" t="s">
        <v>7663</v>
      </c>
      <c r="N8330" t="s">
        <v>7228</v>
      </c>
      <c r="O8330">
        <v>1E-3</v>
      </c>
      <c r="P8330">
        <v>1E-3</v>
      </c>
      <c r="Q8330">
        <v>1</v>
      </c>
    </row>
    <row r="8331" spans="10:17" x14ac:dyDescent="0.2">
      <c r="J8331" t="s">
        <v>498</v>
      </c>
      <c r="K8331" t="s">
        <v>356</v>
      </c>
      <c r="L8331" t="s">
        <v>480</v>
      </c>
      <c r="M8331" t="s">
        <v>7663</v>
      </c>
      <c r="N8331" t="s">
        <v>7229</v>
      </c>
      <c r="O8331">
        <v>1E-3</v>
      </c>
      <c r="P8331">
        <v>1E-3</v>
      </c>
      <c r="Q8331">
        <v>1</v>
      </c>
    </row>
    <row r="8332" spans="10:17" x14ac:dyDescent="0.2">
      <c r="J8332" t="s">
        <v>498</v>
      </c>
      <c r="K8332" t="s">
        <v>356</v>
      </c>
      <c r="L8332" t="s">
        <v>480</v>
      </c>
      <c r="M8332" t="s">
        <v>7663</v>
      </c>
      <c r="N8332" t="s">
        <v>7230</v>
      </c>
      <c r="O8332">
        <v>1E-3</v>
      </c>
      <c r="P8332">
        <v>1E-3</v>
      </c>
      <c r="Q8332">
        <v>1</v>
      </c>
    </row>
    <row r="8333" spans="10:17" x14ac:dyDescent="0.2">
      <c r="J8333" t="s">
        <v>498</v>
      </c>
      <c r="K8333" t="s">
        <v>356</v>
      </c>
      <c r="L8333" t="s">
        <v>480</v>
      </c>
      <c r="M8333" t="s">
        <v>7663</v>
      </c>
      <c r="N8333" t="s">
        <v>7231</v>
      </c>
      <c r="O8333">
        <v>1E-3</v>
      </c>
      <c r="P8333">
        <v>1E-3</v>
      </c>
      <c r="Q8333">
        <v>1</v>
      </c>
    </row>
    <row r="8334" spans="10:17" x14ac:dyDescent="0.2">
      <c r="J8334" t="s">
        <v>498</v>
      </c>
      <c r="K8334" t="s">
        <v>356</v>
      </c>
      <c r="L8334" t="s">
        <v>480</v>
      </c>
      <c r="M8334" t="s">
        <v>7663</v>
      </c>
      <c r="N8334" t="s">
        <v>7232</v>
      </c>
      <c r="O8334">
        <v>1E-3</v>
      </c>
      <c r="P8334">
        <v>1E-3</v>
      </c>
      <c r="Q8334">
        <v>1</v>
      </c>
    </row>
    <row r="8335" spans="10:17" x14ac:dyDescent="0.2">
      <c r="J8335" t="s">
        <v>498</v>
      </c>
      <c r="K8335" t="s">
        <v>356</v>
      </c>
      <c r="L8335" t="s">
        <v>480</v>
      </c>
      <c r="M8335" t="s">
        <v>7663</v>
      </c>
      <c r="N8335" t="s">
        <v>7233</v>
      </c>
      <c r="O8335">
        <v>1E-3</v>
      </c>
      <c r="P8335">
        <v>1E-3</v>
      </c>
      <c r="Q8335">
        <v>1</v>
      </c>
    </row>
    <row r="8336" spans="10:17" x14ac:dyDescent="0.2">
      <c r="J8336" t="s">
        <v>498</v>
      </c>
      <c r="K8336" t="s">
        <v>356</v>
      </c>
      <c r="L8336" t="s">
        <v>480</v>
      </c>
      <c r="M8336" t="s">
        <v>7663</v>
      </c>
      <c r="N8336" t="s">
        <v>7234</v>
      </c>
      <c r="O8336">
        <v>1E-3</v>
      </c>
      <c r="P8336">
        <v>1E-3</v>
      </c>
      <c r="Q8336">
        <v>1</v>
      </c>
    </row>
    <row r="8337" spans="10:17" x14ac:dyDescent="0.2">
      <c r="J8337" t="s">
        <v>498</v>
      </c>
      <c r="K8337" t="s">
        <v>356</v>
      </c>
      <c r="L8337" t="s">
        <v>480</v>
      </c>
      <c r="M8337" t="s">
        <v>7663</v>
      </c>
      <c r="N8337" t="s">
        <v>7235</v>
      </c>
      <c r="O8337">
        <v>1E-3</v>
      </c>
      <c r="P8337">
        <v>1E-3</v>
      </c>
      <c r="Q8337">
        <v>1</v>
      </c>
    </row>
    <row r="8338" spans="10:17" x14ac:dyDescent="0.2">
      <c r="J8338" t="s">
        <v>498</v>
      </c>
      <c r="K8338" t="s">
        <v>356</v>
      </c>
      <c r="L8338" t="s">
        <v>480</v>
      </c>
      <c r="M8338" t="s">
        <v>7663</v>
      </c>
      <c r="N8338" t="s">
        <v>7236</v>
      </c>
      <c r="O8338">
        <v>1E-3</v>
      </c>
      <c r="P8338">
        <v>1E-3</v>
      </c>
      <c r="Q8338">
        <v>1</v>
      </c>
    </row>
    <row r="8339" spans="10:17" x14ac:dyDescent="0.2">
      <c r="J8339" t="s">
        <v>498</v>
      </c>
      <c r="K8339" t="s">
        <v>356</v>
      </c>
      <c r="L8339" t="s">
        <v>480</v>
      </c>
      <c r="M8339" t="s">
        <v>7663</v>
      </c>
      <c r="N8339" t="s">
        <v>7237</v>
      </c>
      <c r="O8339">
        <v>1E-3</v>
      </c>
      <c r="P8339">
        <v>1E-3</v>
      </c>
      <c r="Q8339">
        <v>1</v>
      </c>
    </row>
    <row r="8340" spans="10:17" x14ac:dyDescent="0.2">
      <c r="J8340" t="s">
        <v>498</v>
      </c>
      <c r="K8340" t="s">
        <v>356</v>
      </c>
      <c r="L8340" t="s">
        <v>480</v>
      </c>
      <c r="M8340" t="s">
        <v>7663</v>
      </c>
      <c r="N8340" t="s">
        <v>7238</v>
      </c>
      <c r="O8340">
        <v>1E-3</v>
      </c>
      <c r="P8340">
        <v>1E-3</v>
      </c>
      <c r="Q8340">
        <v>1</v>
      </c>
    </row>
    <row r="8341" spans="10:17" x14ac:dyDescent="0.2">
      <c r="J8341" t="s">
        <v>498</v>
      </c>
      <c r="K8341" t="s">
        <v>356</v>
      </c>
      <c r="L8341" t="s">
        <v>480</v>
      </c>
      <c r="M8341" t="s">
        <v>7663</v>
      </c>
      <c r="N8341" t="s">
        <v>7239</v>
      </c>
      <c r="O8341">
        <v>1E-3</v>
      </c>
      <c r="P8341">
        <v>1E-3</v>
      </c>
      <c r="Q8341">
        <v>1</v>
      </c>
    </row>
    <row r="8342" spans="10:17" x14ac:dyDescent="0.2">
      <c r="J8342" t="s">
        <v>498</v>
      </c>
      <c r="K8342" t="s">
        <v>356</v>
      </c>
      <c r="L8342" t="s">
        <v>480</v>
      </c>
      <c r="M8342" t="s">
        <v>7663</v>
      </c>
      <c r="N8342" t="s">
        <v>7240</v>
      </c>
      <c r="O8342">
        <v>1E-3</v>
      </c>
      <c r="P8342">
        <v>1E-3</v>
      </c>
      <c r="Q8342">
        <v>1</v>
      </c>
    </row>
    <row r="8343" spans="10:17" x14ac:dyDescent="0.2">
      <c r="J8343" t="s">
        <v>498</v>
      </c>
      <c r="K8343" t="s">
        <v>356</v>
      </c>
      <c r="L8343" t="s">
        <v>480</v>
      </c>
      <c r="M8343" t="s">
        <v>7663</v>
      </c>
      <c r="N8343" t="s">
        <v>7241</v>
      </c>
      <c r="O8343">
        <v>1E-3</v>
      </c>
      <c r="P8343">
        <v>1E-3</v>
      </c>
      <c r="Q8343">
        <v>1</v>
      </c>
    </row>
    <row r="8344" spans="10:17" x14ac:dyDescent="0.2">
      <c r="J8344" t="s">
        <v>498</v>
      </c>
      <c r="K8344" t="s">
        <v>356</v>
      </c>
      <c r="L8344" t="s">
        <v>480</v>
      </c>
      <c r="M8344" t="s">
        <v>7663</v>
      </c>
      <c r="N8344" t="s">
        <v>7242</v>
      </c>
      <c r="O8344">
        <v>1E-3</v>
      </c>
      <c r="P8344">
        <v>1E-3</v>
      </c>
      <c r="Q8344">
        <v>1</v>
      </c>
    </row>
    <row r="8345" spans="10:17" x14ac:dyDescent="0.2">
      <c r="J8345" t="s">
        <v>498</v>
      </c>
      <c r="K8345" t="s">
        <v>356</v>
      </c>
      <c r="L8345" t="s">
        <v>480</v>
      </c>
      <c r="M8345" t="s">
        <v>7663</v>
      </c>
      <c r="N8345" t="s">
        <v>7243</v>
      </c>
      <c r="O8345">
        <v>1E-3</v>
      </c>
      <c r="P8345">
        <v>1E-3</v>
      </c>
      <c r="Q8345">
        <v>1</v>
      </c>
    </row>
    <row r="8346" spans="10:17" x14ac:dyDescent="0.2">
      <c r="J8346" t="s">
        <v>498</v>
      </c>
      <c r="K8346" t="s">
        <v>356</v>
      </c>
      <c r="L8346" t="s">
        <v>480</v>
      </c>
      <c r="M8346" t="s">
        <v>7663</v>
      </c>
      <c r="N8346" t="s">
        <v>7244</v>
      </c>
      <c r="O8346">
        <v>1E-3</v>
      </c>
      <c r="P8346">
        <v>1E-3</v>
      </c>
      <c r="Q8346">
        <v>1</v>
      </c>
    </row>
    <row r="8347" spans="10:17" x14ac:dyDescent="0.2">
      <c r="J8347" t="s">
        <v>498</v>
      </c>
      <c r="K8347" t="s">
        <v>356</v>
      </c>
      <c r="L8347" t="s">
        <v>480</v>
      </c>
      <c r="M8347" t="s">
        <v>7663</v>
      </c>
      <c r="N8347" t="s">
        <v>7245</v>
      </c>
      <c r="O8347">
        <v>1E-3</v>
      </c>
      <c r="P8347">
        <v>1E-3</v>
      </c>
      <c r="Q8347">
        <v>1</v>
      </c>
    </row>
    <row r="8348" spans="10:17" x14ac:dyDescent="0.2">
      <c r="J8348" t="s">
        <v>498</v>
      </c>
      <c r="K8348" t="s">
        <v>356</v>
      </c>
      <c r="L8348" t="s">
        <v>480</v>
      </c>
      <c r="M8348" t="s">
        <v>7663</v>
      </c>
      <c r="N8348" t="s">
        <v>7246</v>
      </c>
      <c r="O8348">
        <v>1E-3</v>
      </c>
      <c r="P8348">
        <v>1E-3</v>
      </c>
      <c r="Q8348">
        <v>1</v>
      </c>
    </row>
    <row r="8349" spans="10:17" x14ac:dyDescent="0.2">
      <c r="J8349" t="s">
        <v>498</v>
      </c>
      <c r="K8349" t="s">
        <v>356</v>
      </c>
      <c r="L8349" t="s">
        <v>480</v>
      </c>
      <c r="M8349" t="s">
        <v>7663</v>
      </c>
      <c r="N8349" t="s">
        <v>7247</v>
      </c>
      <c r="O8349">
        <v>1E-3</v>
      </c>
      <c r="P8349">
        <v>1E-3</v>
      </c>
      <c r="Q8349">
        <v>1</v>
      </c>
    </row>
    <row r="8350" spans="10:17" x14ac:dyDescent="0.2">
      <c r="J8350" t="s">
        <v>498</v>
      </c>
      <c r="K8350" t="s">
        <v>356</v>
      </c>
      <c r="L8350" t="s">
        <v>480</v>
      </c>
      <c r="M8350" t="s">
        <v>7663</v>
      </c>
      <c r="N8350" t="s">
        <v>7248</v>
      </c>
      <c r="O8350">
        <v>1E-3</v>
      </c>
      <c r="P8350">
        <v>1E-3</v>
      </c>
      <c r="Q8350">
        <v>1</v>
      </c>
    </row>
    <row r="8351" spans="10:17" x14ac:dyDescent="0.2">
      <c r="J8351" t="s">
        <v>498</v>
      </c>
      <c r="K8351" t="s">
        <v>356</v>
      </c>
      <c r="L8351" t="s">
        <v>480</v>
      </c>
      <c r="M8351" t="s">
        <v>7663</v>
      </c>
      <c r="N8351" t="s">
        <v>7249</v>
      </c>
      <c r="O8351">
        <v>1E-3</v>
      </c>
      <c r="P8351">
        <v>1E-3</v>
      </c>
      <c r="Q8351">
        <v>1</v>
      </c>
    </row>
    <row r="8352" spans="10:17" x14ac:dyDescent="0.2">
      <c r="J8352" t="s">
        <v>498</v>
      </c>
      <c r="K8352" t="s">
        <v>356</v>
      </c>
      <c r="L8352" t="s">
        <v>480</v>
      </c>
      <c r="M8352" t="s">
        <v>7663</v>
      </c>
      <c r="N8352" t="s">
        <v>7250</v>
      </c>
      <c r="O8352">
        <v>1E-3</v>
      </c>
      <c r="P8352">
        <v>1E-3</v>
      </c>
      <c r="Q8352">
        <v>1</v>
      </c>
    </row>
    <row r="8353" spans="10:17" x14ac:dyDescent="0.2">
      <c r="J8353" t="s">
        <v>498</v>
      </c>
      <c r="K8353" t="s">
        <v>356</v>
      </c>
      <c r="L8353" t="s">
        <v>480</v>
      </c>
      <c r="M8353" t="s">
        <v>7663</v>
      </c>
      <c r="N8353" t="s">
        <v>7251</v>
      </c>
      <c r="O8353">
        <v>1E-3</v>
      </c>
      <c r="P8353">
        <v>1E-3</v>
      </c>
      <c r="Q8353">
        <v>1</v>
      </c>
    </row>
    <row r="8354" spans="10:17" x14ac:dyDescent="0.2">
      <c r="J8354" t="s">
        <v>498</v>
      </c>
      <c r="K8354" t="s">
        <v>356</v>
      </c>
      <c r="L8354" t="s">
        <v>480</v>
      </c>
      <c r="M8354" t="s">
        <v>7663</v>
      </c>
      <c r="N8354" t="s">
        <v>7252</v>
      </c>
      <c r="O8354">
        <v>1E-3</v>
      </c>
      <c r="P8354">
        <v>1E-3</v>
      </c>
      <c r="Q8354">
        <v>1</v>
      </c>
    </row>
    <row r="8355" spans="10:17" x14ac:dyDescent="0.2">
      <c r="J8355" t="s">
        <v>498</v>
      </c>
      <c r="K8355" t="s">
        <v>356</v>
      </c>
      <c r="L8355" t="s">
        <v>480</v>
      </c>
      <c r="M8355" t="s">
        <v>7663</v>
      </c>
      <c r="N8355" t="s">
        <v>7253</v>
      </c>
      <c r="O8355">
        <v>1E-3</v>
      </c>
      <c r="P8355">
        <v>1E-3</v>
      </c>
      <c r="Q8355">
        <v>1</v>
      </c>
    </row>
    <row r="8356" spans="10:17" x14ac:dyDescent="0.2">
      <c r="J8356" t="s">
        <v>498</v>
      </c>
      <c r="K8356" t="s">
        <v>356</v>
      </c>
      <c r="L8356" t="s">
        <v>480</v>
      </c>
      <c r="M8356" t="s">
        <v>7663</v>
      </c>
      <c r="N8356" t="s">
        <v>7254</v>
      </c>
      <c r="O8356">
        <v>1E-3</v>
      </c>
      <c r="P8356">
        <v>1E-3</v>
      </c>
      <c r="Q8356">
        <v>1</v>
      </c>
    </row>
    <row r="8357" spans="10:17" x14ac:dyDescent="0.2">
      <c r="J8357" t="s">
        <v>498</v>
      </c>
      <c r="K8357" t="s">
        <v>356</v>
      </c>
      <c r="L8357" t="s">
        <v>480</v>
      </c>
      <c r="M8357" t="s">
        <v>7663</v>
      </c>
      <c r="N8357" t="s">
        <v>7255</v>
      </c>
      <c r="O8357">
        <v>1E-3</v>
      </c>
      <c r="P8357">
        <v>1E-3</v>
      </c>
      <c r="Q8357">
        <v>1</v>
      </c>
    </row>
    <row r="8358" spans="10:17" x14ac:dyDescent="0.2">
      <c r="J8358" t="s">
        <v>498</v>
      </c>
      <c r="K8358" t="s">
        <v>356</v>
      </c>
      <c r="L8358" t="s">
        <v>480</v>
      </c>
      <c r="M8358" t="s">
        <v>7663</v>
      </c>
      <c r="N8358" t="s">
        <v>7256</v>
      </c>
      <c r="O8358">
        <v>1E-3</v>
      </c>
      <c r="P8358">
        <v>1E-3</v>
      </c>
      <c r="Q8358">
        <v>1</v>
      </c>
    </row>
    <row r="8359" spans="10:17" x14ac:dyDescent="0.2">
      <c r="J8359" t="s">
        <v>498</v>
      </c>
      <c r="K8359" t="s">
        <v>356</v>
      </c>
      <c r="L8359" t="s">
        <v>480</v>
      </c>
      <c r="M8359" t="s">
        <v>7663</v>
      </c>
      <c r="N8359" t="s">
        <v>7257</v>
      </c>
      <c r="O8359">
        <v>1E-3</v>
      </c>
      <c r="P8359">
        <v>1E-3</v>
      </c>
      <c r="Q8359">
        <v>1</v>
      </c>
    </row>
    <row r="8360" spans="10:17" x14ac:dyDescent="0.2">
      <c r="J8360" t="s">
        <v>498</v>
      </c>
      <c r="K8360" t="s">
        <v>356</v>
      </c>
      <c r="L8360" t="s">
        <v>480</v>
      </c>
      <c r="M8360" t="s">
        <v>7663</v>
      </c>
      <c r="N8360" t="s">
        <v>7258</v>
      </c>
      <c r="O8360">
        <v>1E-3</v>
      </c>
      <c r="P8360">
        <v>1E-3</v>
      </c>
      <c r="Q8360">
        <v>1</v>
      </c>
    </row>
    <row r="8361" spans="10:17" x14ac:dyDescent="0.2">
      <c r="J8361" t="s">
        <v>498</v>
      </c>
      <c r="K8361" t="s">
        <v>356</v>
      </c>
      <c r="L8361" t="s">
        <v>480</v>
      </c>
      <c r="M8361" t="s">
        <v>7663</v>
      </c>
      <c r="N8361" t="s">
        <v>7259</v>
      </c>
      <c r="O8361">
        <v>1E-3</v>
      </c>
      <c r="P8361">
        <v>1E-3</v>
      </c>
      <c r="Q8361">
        <v>1</v>
      </c>
    </row>
    <row r="8362" spans="10:17" x14ac:dyDescent="0.2">
      <c r="J8362" t="s">
        <v>498</v>
      </c>
      <c r="K8362" t="s">
        <v>356</v>
      </c>
      <c r="L8362" t="s">
        <v>480</v>
      </c>
      <c r="M8362" t="s">
        <v>7663</v>
      </c>
      <c r="N8362" t="s">
        <v>7260</v>
      </c>
      <c r="O8362">
        <v>1E-3</v>
      </c>
      <c r="P8362">
        <v>1E-3</v>
      </c>
      <c r="Q8362">
        <v>1</v>
      </c>
    </row>
    <row r="8363" spans="10:17" x14ac:dyDescent="0.2">
      <c r="J8363" t="s">
        <v>498</v>
      </c>
      <c r="K8363" t="s">
        <v>356</v>
      </c>
      <c r="L8363" t="s">
        <v>480</v>
      </c>
      <c r="M8363" t="s">
        <v>7663</v>
      </c>
      <c r="N8363" t="s">
        <v>7261</v>
      </c>
      <c r="O8363">
        <v>1E-3</v>
      </c>
      <c r="P8363">
        <v>1E-3</v>
      </c>
      <c r="Q8363">
        <v>1</v>
      </c>
    </row>
    <row r="8364" spans="10:17" x14ac:dyDescent="0.2">
      <c r="J8364" t="s">
        <v>498</v>
      </c>
      <c r="K8364" t="s">
        <v>356</v>
      </c>
      <c r="L8364" t="s">
        <v>480</v>
      </c>
      <c r="M8364" t="s">
        <v>7663</v>
      </c>
      <c r="N8364" t="s">
        <v>7262</v>
      </c>
      <c r="O8364">
        <v>1E-3</v>
      </c>
      <c r="P8364">
        <v>1E-3</v>
      </c>
      <c r="Q8364">
        <v>1</v>
      </c>
    </row>
    <row r="8365" spans="10:17" x14ac:dyDescent="0.2">
      <c r="J8365" t="s">
        <v>498</v>
      </c>
      <c r="K8365" t="s">
        <v>356</v>
      </c>
      <c r="L8365" t="s">
        <v>480</v>
      </c>
      <c r="M8365" t="s">
        <v>7663</v>
      </c>
      <c r="N8365" t="s">
        <v>7263</v>
      </c>
      <c r="O8365">
        <v>1E-3</v>
      </c>
      <c r="P8365">
        <v>1E-3</v>
      </c>
      <c r="Q8365">
        <v>1</v>
      </c>
    </row>
    <row r="8366" spans="10:17" x14ac:dyDescent="0.2">
      <c r="J8366" t="s">
        <v>498</v>
      </c>
      <c r="K8366" t="s">
        <v>356</v>
      </c>
      <c r="L8366" t="s">
        <v>480</v>
      </c>
      <c r="M8366" t="s">
        <v>7663</v>
      </c>
      <c r="N8366" t="s">
        <v>7264</v>
      </c>
      <c r="O8366">
        <v>1E-3</v>
      </c>
      <c r="P8366">
        <v>1E-3</v>
      </c>
      <c r="Q8366">
        <v>1</v>
      </c>
    </row>
    <row r="8367" spans="10:17" x14ac:dyDescent="0.2">
      <c r="J8367" t="s">
        <v>498</v>
      </c>
      <c r="K8367" t="s">
        <v>356</v>
      </c>
      <c r="L8367" t="s">
        <v>480</v>
      </c>
      <c r="M8367" t="s">
        <v>7663</v>
      </c>
      <c r="N8367" t="s">
        <v>7265</v>
      </c>
      <c r="O8367">
        <v>1E-3</v>
      </c>
      <c r="P8367">
        <v>1E-3</v>
      </c>
      <c r="Q8367">
        <v>1</v>
      </c>
    </row>
    <row r="8368" spans="10:17" x14ac:dyDescent="0.2">
      <c r="J8368" t="s">
        <v>498</v>
      </c>
      <c r="K8368" t="s">
        <v>356</v>
      </c>
      <c r="L8368" t="s">
        <v>480</v>
      </c>
      <c r="M8368" t="s">
        <v>7663</v>
      </c>
      <c r="N8368" t="s">
        <v>7266</v>
      </c>
      <c r="O8368">
        <v>1E-3</v>
      </c>
      <c r="P8368">
        <v>1E-3</v>
      </c>
      <c r="Q8368">
        <v>1</v>
      </c>
    </row>
    <row r="8369" spans="10:17" x14ac:dyDescent="0.2">
      <c r="J8369" t="s">
        <v>498</v>
      </c>
      <c r="K8369" t="s">
        <v>356</v>
      </c>
      <c r="L8369" t="s">
        <v>480</v>
      </c>
      <c r="M8369" t="s">
        <v>7663</v>
      </c>
      <c r="N8369" t="s">
        <v>7267</v>
      </c>
      <c r="O8369">
        <v>1E-3</v>
      </c>
      <c r="P8369">
        <v>1E-3</v>
      </c>
      <c r="Q8369">
        <v>1</v>
      </c>
    </row>
    <row r="8370" spans="10:17" x14ac:dyDescent="0.2">
      <c r="J8370" t="s">
        <v>498</v>
      </c>
      <c r="K8370" t="s">
        <v>356</v>
      </c>
      <c r="L8370" t="s">
        <v>480</v>
      </c>
      <c r="M8370" t="s">
        <v>7663</v>
      </c>
      <c r="N8370" t="s">
        <v>7268</v>
      </c>
      <c r="O8370">
        <v>1E-3</v>
      </c>
      <c r="P8370">
        <v>1E-3</v>
      </c>
      <c r="Q8370">
        <v>1</v>
      </c>
    </row>
    <row r="8371" spans="10:17" x14ac:dyDescent="0.2">
      <c r="J8371" t="s">
        <v>498</v>
      </c>
      <c r="K8371" t="s">
        <v>356</v>
      </c>
      <c r="L8371" t="s">
        <v>480</v>
      </c>
      <c r="M8371" t="s">
        <v>7663</v>
      </c>
      <c r="N8371" t="s">
        <v>7269</v>
      </c>
      <c r="O8371">
        <v>0</v>
      </c>
      <c r="P8371">
        <v>1E-3</v>
      </c>
      <c r="Q8371">
        <v>1</v>
      </c>
    </row>
    <row r="8372" spans="10:17" x14ac:dyDescent="0.2">
      <c r="J8372" t="s">
        <v>498</v>
      </c>
      <c r="K8372" t="s">
        <v>356</v>
      </c>
      <c r="L8372" t="s">
        <v>480</v>
      </c>
      <c r="M8372" t="s">
        <v>7663</v>
      </c>
      <c r="N8372" t="s">
        <v>7270</v>
      </c>
      <c r="O8372">
        <v>1E-3</v>
      </c>
      <c r="P8372">
        <v>1E-3</v>
      </c>
      <c r="Q8372">
        <v>1</v>
      </c>
    </row>
    <row r="8373" spans="10:17" x14ac:dyDescent="0.2">
      <c r="J8373" t="s">
        <v>498</v>
      </c>
      <c r="K8373" t="s">
        <v>356</v>
      </c>
      <c r="L8373" t="s">
        <v>480</v>
      </c>
      <c r="M8373" t="s">
        <v>7663</v>
      </c>
      <c r="N8373" t="s">
        <v>7271</v>
      </c>
      <c r="O8373">
        <v>1E-3</v>
      </c>
      <c r="P8373">
        <v>1E-3</v>
      </c>
      <c r="Q8373">
        <v>1</v>
      </c>
    </row>
    <row r="8374" spans="10:17" x14ac:dyDescent="0.2">
      <c r="J8374" t="s">
        <v>498</v>
      </c>
      <c r="K8374" t="s">
        <v>356</v>
      </c>
      <c r="L8374" t="s">
        <v>480</v>
      </c>
      <c r="M8374" t="s">
        <v>7663</v>
      </c>
      <c r="N8374" t="s">
        <v>7272</v>
      </c>
      <c r="O8374">
        <v>1E-3</v>
      </c>
      <c r="P8374">
        <v>1E-3</v>
      </c>
      <c r="Q8374">
        <v>1</v>
      </c>
    </row>
    <row r="8375" spans="10:17" x14ac:dyDescent="0.2">
      <c r="J8375" t="s">
        <v>498</v>
      </c>
      <c r="K8375" t="s">
        <v>356</v>
      </c>
      <c r="L8375" t="s">
        <v>480</v>
      </c>
      <c r="M8375" t="s">
        <v>7663</v>
      </c>
      <c r="N8375" t="s">
        <v>7273</v>
      </c>
      <c r="O8375">
        <v>1E-3</v>
      </c>
      <c r="P8375">
        <v>1E-3</v>
      </c>
      <c r="Q8375">
        <v>1</v>
      </c>
    </row>
    <row r="8376" spans="10:17" x14ac:dyDescent="0.2">
      <c r="J8376" t="s">
        <v>498</v>
      </c>
      <c r="K8376" t="s">
        <v>356</v>
      </c>
      <c r="L8376" t="s">
        <v>480</v>
      </c>
      <c r="M8376" t="s">
        <v>7663</v>
      </c>
      <c r="N8376" t="s">
        <v>7274</v>
      </c>
      <c r="O8376">
        <v>1E-3</v>
      </c>
      <c r="P8376">
        <v>1E-3</v>
      </c>
      <c r="Q8376">
        <v>1</v>
      </c>
    </row>
    <row r="8377" spans="10:17" x14ac:dyDescent="0.2">
      <c r="J8377" t="s">
        <v>498</v>
      </c>
      <c r="K8377" t="s">
        <v>356</v>
      </c>
      <c r="L8377" t="s">
        <v>480</v>
      </c>
      <c r="M8377" t="s">
        <v>7663</v>
      </c>
      <c r="N8377" t="s">
        <v>7275</v>
      </c>
      <c r="O8377">
        <v>1E-3</v>
      </c>
      <c r="P8377">
        <v>1E-3</v>
      </c>
      <c r="Q8377">
        <v>1</v>
      </c>
    </row>
    <row r="8378" spans="10:17" x14ac:dyDescent="0.2">
      <c r="J8378" t="s">
        <v>498</v>
      </c>
      <c r="K8378" t="s">
        <v>356</v>
      </c>
      <c r="L8378" t="s">
        <v>480</v>
      </c>
      <c r="M8378" t="s">
        <v>7663</v>
      </c>
      <c r="N8378" t="s">
        <v>7276</v>
      </c>
      <c r="O8378">
        <v>1E-3</v>
      </c>
      <c r="P8378">
        <v>1E-3</v>
      </c>
      <c r="Q8378">
        <v>1</v>
      </c>
    </row>
    <row r="8379" spans="10:17" x14ac:dyDescent="0.2">
      <c r="J8379" t="s">
        <v>498</v>
      </c>
      <c r="K8379" t="s">
        <v>356</v>
      </c>
      <c r="L8379" t="s">
        <v>480</v>
      </c>
      <c r="M8379" t="s">
        <v>7663</v>
      </c>
      <c r="N8379" t="s">
        <v>7277</v>
      </c>
      <c r="O8379">
        <v>1E-3</v>
      </c>
      <c r="P8379">
        <v>1E-3</v>
      </c>
      <c r="Q8379">
        <v>1</v>
      </c>
    </row>
    <row r="8380" spans="10:17" x14ac:dyDescent="0.2">
      <c r="J8380" t="s">
        <v>498</v>
      </c>
      <c r="K8380" t="s">
        <v>356</v>
      </c>
      <c r="L8380" t="s">
        <v>480</v>
      </c>
      <c r="M8380" t="s">
        <v>7663</v>
      </c>
      <c r="N8380" t="s">
        <v>7278</v>
      </c>
      <c r="O8380">
        <v>1E-3</v>
      </c>
      <c r="P8380">
        <v>1E-3</v>
      </c>
      <c r="Q8380">
        <v>1</v>
      </c>
    </row>
    <row r="8381" spans="10:17" x14ac:dyDescent="0.2">
      <c r="J8381" t="s">
        <v>498</v>
      </c>
      <c r="K8381" t="s">
        <v>356</v>
      </c>
      <c r="L8381" t="s">
        <v>480</v>
      </c>
      <c r="M8381" t="s">
        <v>7663</v>
      </c>
      <c r="N8381" t="s">
        <v>7279</v>
      </c>
      <c r="O8381">
        <v>1E-3</v>
      </c>
      <c r="P8381">
        <v>1E-3</v>
      </c>
      <c r="Q8381">
        <v>1</v>
      </c>
    </row>
    <row r="8382" spans="10:17" x14ac:dyDescent="0.2">
      <c r="J8382" t="s">
        <v>498</v>
      </c>
      <c r="K8382" t="s">
        <v>356</v>
      </c>
      <c r="L8382" t="s">
        <v>480</v>
      </c>
      <c r="M8382" t="s">
        <v>7663</v>
      </c>
      <c r="N8382" t="s">
        <v>7280</v>
      </c>
      <c r="O8382">
        <v>1E-3</v>
      </c>
      <c r="P8382">
        <v>1E-3</v>
      </c>
      <c r="Q8382">
        <v>1</v>
      </c>
    </row>
    <row r="8383" spans="10:17" x14ac:dyDescent="0.2">
      <c r="J8383" t="s">
        <v>498</v>
      </c>
      <c r="K8383" t="s">
        <v>356</v>
      </c>
      <c r="L8383" t="s">
        <v>480</v>
      </c>
      <c r="M8383" t="s">
        <v>7663</v>
      </c>
      <c r="N8383" t="s">
        <v>7281</v>
      </c>
      <c r="O8383">
        <v>1E-3</v>
      </c>
      <c r="P8383">
        <v>1E-3</v>
      </c>
      <c r="Q8383">
        <v>1</v>
      </c>
    </row>
    <row r="8384" spans="10:17" x14ac:dyDescent="0.2">
      <c r="J8384" t="s">
        <v>498</v>
      </c>
      <c r="K8384" t="s">
        <v>356</v>
      </c>
      <c r="L8384" t="s">
        <v>480</v>
      </c>
      <c r="M8384" t="s">
        <v>7663</v>
      </c>
      <c r="N8384" t="s">
        <v>7282</v>
      </c>
      <c r="O8384">
        <v>1E-3</v>
      </c>
      <c r="P8384">
        <v>1E-3</v>
      </c>
      <c r="Q8384">
        <v>1</v>
      </c>
    </row>
    <row r="8385" spans="10:17" x14ac:dyDescent="0.2">
      <c r="J8385" t="s">
        <v>498</v>
      </c>
      <c r="K8385" t="s">
        <v>356</v>
      </c>
      <c r="L8385" t="s">
        <v>480</v>
      </c>
      <c r="M8385" t="s">
        <v>7663</v>
      </c>
      <c r="N8385" t="s">
        <v>7283</v>
      </c>
      <c r="O8385">
        <v>1E-3</v>
      </c>
      <c r="P8385">
        <v>1E-3</v>
      </c>
      <c r="Q8385">
        <v>1</v>
      </c>
    </row>
    <row r="8386" spans="10:17" x14ac:dyDescent="0.2">
      <c r="J8386" t="s">
        <v>498</v>
      </c>
      <c r="K8386" t="s">
        <v>356</v>
      </c>
      <c r="L8386" t="s">
        <v>480</v>
      </c>
      <c r="M8386" t="s">
        <v>7663</v>
      </c>
      <c r="N8386" t="s">
        <v>7284</v>
      </c>
      <c r="O8386">
        <v>1E-3</v>
      </c>
      <c r="P8386">
        <v>1E-3</v>
      </c>
      <c r="Q8386">
        <v>1</v>
      </c>
    </row>
    <row r="8387" spans="10:17" x14ac:dyDescent="0.2">
      <c r="J8387" t="s">
        <v>498</v>
      </c>
      <c r="K8387" t="s">
        <v>356</v>
      </c>
      <c r="L8387" t="s">
        <v>480</v>
      </c>
      <c r="M8387" t="s">
        <v>7663</v>
      </c>
      <c r="N8387" t="s">
        <v>7285</v>
      </c>
      <c r="O8387">
        <v>1E-3</v>
      </c>
      <c r="P8387">
        <v>1E-3</v>
      </c>
      <c r="Q8387">
        <v>1</v>
      </c>
    </row>
    <row r="8388" spans="10:17" x14ac:dyDescent="0.2">
      <c r="J8388" t="s">
        <v>498</v>
      </c>
      <c r="K8388" t="s">
        <v>356</v>
      </c>
      <c r="L8388" t="s">
        <v>480</v>
      </c>
      <c r="M8388" t="s">
        <v>7663</v>
      </c>
      <c r="N8388" t="s">
        <v>7286</v>
      </c>
      <c r="O8388">
        <v>1E-3</v>
      </c>
      <c r="P8388">
        <v>1E-3</v>
      </c>
      <c r="Q8388">
        <v>1</v>
      </c>
    </row>
    <row r="8389" spans="10:17" x14ac:dyDescent="0.2">
      <c r="J8389" t="s">
        <v>498</v>
      </c>
      <c r="K8389" t="s">
        <v>356</v>
      </c>
      <c r="L8389" t="s">
        <v>480</v>
      </c>
      <c r="M8389" t="s">
        <v>7663</v>
      </c>
      <c r="N8389" t="s">
        <v>7287</v>
      </c>
      <c r="O8389">
        <v>1E-3</v>
      </c>
      <c r="P8389">
        <v>1E-3</v>
      </c>
      <c r="Q8389">
        <v>1</v>
      </c>
    </row>
    <row r="8390" spans="10:17" x14ac:dyDescent="0.2">
      <c r="J8390" t="s">
        <v>498</v>
      </c>
      <c r="K8390" t="s">
        <v>356</v>
      </c>
      <c r="L8390" t="s">
        <v>480</v>
      </c>
      <c r="M8390" t="s">
        <v>7663</v>
      </c>
      <c r="N8390" t="s">
        <v>7288</v>
      </c>
      <c r="O8390">
        <v>1E-3</v>
      </c>
      <c r="P8390">
        <v>1E-3</v>
      </c>
      <c r="Q8390">
        <v>1</v>
      </c>
    </row>
    <row r="8391" spans="10:17" x14ac:dyDescent="0.2">
      <c r="J8391" t="s">
        <v>498</v>
      </c>
      <c r="K8391" t="s">
        <v>356</v>
      </c>
      <c r="L8391" t="s">
        <v>480</v>
      </c>
      <c r="M8391" t="s">
        <v>7663</v>
      </c>
      <c r="N8391" t="s">
        <v>7289</v>
      </c>
      <c r="O8391">
        <v>1E-3</v>
      </c>
      <c r="P8391">
        <v>1E-3</v>
      </c>
      <c r="Q8391">
        <v>1</v>
      </c>
    </row>
    <row r="8392" spans="10:17" x14ac:dyDescent="0.2">
      <c r="J8392" t="s">
        <v>498</v>
      </c>
      <c r="K8392" t="s">
        <v>356</v>
      </c>
      <c r="L8392" t="s">
        <v>480</v>
      </c>
      <c r="M8392" t="s">
        <v>7663</v>
      </c>
      <c r="N8392" t="s">
        <v>7290</v>
      </c>
      <c r="O8392">
        <v>1E-3</v>
      </c>
      <c r="P8392">
        <v>1E-3</v>
      </c>
      <c r="Q8392">
        <v>1</v>
      </c>
    </row>
    <row r="8393" spans="10:17" x14ac:dyDescent="0.2">
      <c r="J8393" t="s">
        <v>498</v>
      </c>
      <c r="K8393" t="s">
        <v>356</v>
      </c>
      <c r="L8393" t="s">
        <v>480</v>
      </c>
      <c r="M8393" t="s">
        <v>7663</v>
      </c>
      <c r="N8393" t="s">
        <v>7291</v>
      </c>
      <c r="O8393">
        <v>1E-3</v>
      </c>
      <c r="P8393">
        <v>1E-3</v>
      </c>
      <c r="Q8393">
        <v>1</v>
      </c>
    </row>
    <row r="8394" spans="10:17" x14ac:dyDescent="0.2">
      <c r="J8394" t="s">
        <v>498</v>
      </c>
      <c r="K8394" t="s">
        <v>356</v>
      </c>
      <c r="L8394" t="s">
        <v>480</v>
      </c>
      <c r="M8394" t="s">
        <v>7663</v>
      </c>
      <c r="N8394" t="s">
        <v>7292</v>
      </c>
      <c r="O8394">
        <v>1E-3</v>
      </c>
      <c r="P8394">
        <v>1E-3</v>
      </c>
      <c r="Q8394">
        <v>1</v>
      </c>
    </row>
    <row r="8395" spans="10:17" x14ac:dyDescent="0.2">
      <c r="J8395" t="s">
        <v>498</v>
      </c>
      <c r="K8395" t="s">
        <v>356</v>
      </c>
      <c r="L8395" t="s">
        <v>480</v>
      </c>
      <c r="M8395" t="s">
        <v>7663</v>
      </c>
      <c r="N8395" t="s">
        <v>7293</v>
      </c>
      <c r="O8395">
        <v>1E-3</v>
      </c>
      <c r="P8395">
        <v>1E-3</v>
      </c>
      <c r="Q8395">
        <v>1</v>
      </c>
    </row>
    <row r="8396" spans="10:17" x14ac:dyDescent="0.2">
      <c r="J8396" t="s">
        <v>498</v>
      </c>
      <c r="K8396" t="s">
        <v>356</v>
      </c>
      <c r="L8396" t="s">
        <v>480</v>
      </c>
      <c r="M8396" t="s">
        <v>7663</v>
      </c>
      <c r="N8396" t="s">
        <v>7294</v>
      </c>
      <c r="O8396">
        <v>1E-3</v>
      </c>
      <c r="P8396">
        <v>1E-3</v>
      </c>
      <c r="Q8396">
        <v>1</v>
      </c>
    </row>
    <row r="8397" spans="10:17" x14ac:dyDescent="0.2">
      <c r="J8397" t="s">
        <v>498</v>
      </c>
      <c r="K8397" t="s">
        <v>356</v>
      </c>
      <c r="L8397" t="s">
        <v>480</v>
      </c>
      <c r="M8397" t="s">
        <v>7663</v>
      </c>
      <c r="N8397" t="s">
        <v>7295</v>
      </c>
      <c r="O8397">
        <v>1E-3</v>
      </c>
      <c r="P8397">
        <v>1E-3</v>
      </c>
      <c r="Q8397">
        <v>1</v>
      </c>
    </row>
    <row r="8398" spans="10:17" x14ac:dyDescent="0.2">
      <c r="J8398" t="s">
        <v>498</v>
      </c>
      <c r="K8398" t="s">
        <v>356</v>
      </c>
      <c r="L8398" t="s">
        <v>480</v>
      </c>
      <c r="M8398" t="s">
        <v>7663</v>
      </c>
      <c r="N8398" t="s">
        <v>7296</v>
      </c>
      <c r="O8398">
        <v>1E-3</v>
      </c>
      <c r="P8398">
        <v>1E-3</v>
      </c>
      <c r="Q8398">
        <v>1</v>
      </c>
    </row>
    <row r="8399" spans="10:17" x14ac:dyDescent="0.2">
      <c r="J8399" t="s">
        <v>498</v>
      </c>
      <c r="K8399" t="s">
        <v>356</v>
      </c>
      <c r="L8399" t="s">
        <v>480</v>
      </c>
      <c r="M8399" t="s">
        <v>7663</v>
      </c>
      <c r="N8399" t="s">
        <v>7297</v>
      </c>
      <c r="O8399">
        <v>1E-3</v>
      </c>
      <c r="P8399">
        <v>1E-3</v>
      </c>
      <c r="Q8399">
        <v>1</v>
      </c>
    </row>
    <row r="8400" spans="10:17" x14ac:dyDescent="0.2">
      <c r="J8400" t="s">
        <v>498</v>
      </c>
      <c r="K8400" t="s">
        <v>356</v>
      </c>
      <c r="L8400" t="s">
        <v>480</v>
      </c>
      <c r="M8400" t="s">
        <v>7663</v>
      </c>
      <c r="N8400" t="s">
        <v>7298</v>
      </c>
      <c r="O8400">
        <v>1E-3</v>
      </c>
      <c r="P8400">
        <v>1E-3</v>
      </c>
      <c r="Q8400">
        <v>1</v>
      </c>
    </row>
    <row r="8401" spans="10:17" x14ac:dyDescent="0.2">
      <c r="J8401" t="s">
        <v>498</v>
      </c>
      <c r="K8401" t="s">
        <v>356</v>
      </c>
      <c r="L8401" t="s">
        <v>480</v>
      </c>
      <c r="M8401" t="s">
        <v>7663</v>
      </c>
      <c r="N8401" t="s">
        <v>7299</v>
      </c>
      <c r="O8401">
        <v>1E-3</v>
      </c>
      <c r="P8401">
        <v>1E-3</v>
      </c>
      <c r="Q8401">
        <v>1</v>
      </c>
    </row>
    <row r="8402" spans="10:17" x14ac:dyDescent="0.2">
      <c r="J8402" t="s">
        <v>498</v>
      </c>
      <c r="K8402" t="s">
        <v>356</v>
      </c>
      <c r="L8402" t="s">
        <v>480</v>
      </c>
      <c r="M8402" t="s">
        <v>7663</v>
      </c>
      <c r="N8402" t="s">
        <v>7300</v>
      </c>
      <c r="O8402">
        <v>1E-3</v>
      </c>
      <c r="P8402">
        <v>1E-3</v>
      </c>
      <c r="Q8402">
        <v>1</v>
      </c>
    </row>
    <row r="8403" spans="10:17" x14ac:dyDescent="0.2">
      <c r="J8403" t="s">
        <v>498</v>
      </c>
      <c r="K8403" t="s">
        <v>356</v>
      </c>
      <c r="L8403" t="s">
        <v>480</v>
      </c>
      <c r="M8403" t="s">
        <v>7663</v>
      </c>
      <c r="N8403" t="s">
        <v>7301</v>
      </c>
      <c r="O8403">
        <v>1E-3</v>
      </c>
      <c r="P8403">
        <v>1E-3</v>
      </c>
      <c r="Q8403">
        <v>1</v>
      </c>
    </row>
    <row r="8404" spans="10:17" x14ac:dyDescent="0.2">
      <c r="J8404" t="s">
        <v>498</v>
      </c>
      <c r="K8404" t="s">
        <v>356</v>
      </c>
      <c r="L8404" t="s">
        <v>480</v>
      </c>
      <c r="M8404" t="s">
        <v>7663</v>
      </c>
      <c r="N8404" t="s">
        <v>7302</v>
      </c>
      <c r="O8404">
        <v>1E-3</v>
      </c>
      <c r="P8404">
        <v>1E-3</v>
      </c>
      <c r="Q8404">
        <v>1</v>
      </c>
    </row>
    <row r="8405" spans="10:17" x14ac:dyDescent="0.2">
      <c r="J8405" t="s">
        <v>498</v>
      </c>
      <c r="K8405" t="s">
        <v>356</v>
      </c>
      <c r="L8405" t="s">
        <v>480</v>
      </c>
      <c r="M8405" t="s">
        <v>7663</v>
      </c>
      <c r="N8405" t="s">
        <v>7303</v>
      </c>
      <c r="O8405">
        <v>1E-3</v>
      </c>
      <c r="P8405">
        <v>1E-3</v>
      </c>
      <c r="Q8405">
        <v>1</v>
      </c>
    </row>
    <row r="8406" spans="10:17" x14ac:dyDescent="0.2">
      <c r="J8406" t="s">
        <v>498</v>
      </c>
      <c r="K8406" t="s">
        <v>356</v>
      </c>
      <c r="L8406" t="s">
        <v>480</v>
      </c>
      <c r="M8406" t="s">
        <v>7663</v>
      </c>
      <c r="N8406" t="s">
        <v>7304</v>
      </c>
      <c r="O8406">
        <v>1E-3</v>
      </c>
      <c r="P8406">
        <v>1E-3</v>
      </c>
      <c r="Q8406">
        <v>1</v>
      </c>
    </row>
    <row r="8407" spans="10:17" x14ac:dyDescent="0.2">
      <c r="J8407" t="s">
        <v>498</v>
      </c>
      <c r="K8407" t="s">
        <v>356</v>
      </c>
      <c r="L8407" t="s">
        <v>480</v>
      </c>
      <c r="M8407" t="s">
        <v>7663</v>
      </c>
      <c r="N8407" t="s">
        <v>7305</v>
      </c>
      <c r="O8407">
        <v>1E-3</v>
      </c>
      <c r="P8407">
        <v>1E-3</v>
      </c>
      <c r="Q8407">
        <v>1</v>
      </c>
    </row>
    <row r="8408" spans="10:17" x14ac:dyDescent="0.2">
      <c r="J8408" t="s">
        <v>498</v>
      </c>
      <c r="K8408" t="s">
        <v>356</v>
      </c>
      <c r="L8408" t="s">
        <v>480</v>
      </c>
      <c r="M8408" t="s">
        <v>7663</v>
      </c>
      <c r="N8408" t="s">
        <v>7306</v>
      </c>
      <c r="O8408">
        <v>1E-3</v>
      </c>
      <c r="P8408">
        <v>1E-3</v>
      </c>
      <c r="Q8408">
        <v>1</v>
      </c>
    </row>
    <row r="8409" spans="10:17" x14ac:dyDescent="0.2">
      <c r="J8409" t="s">
        <v>498</v>
      </c>
      <c r="K8409" t="s">
        <v>356</v>
      </c>
      <c r="L8409" t="s">
        <v>480</v>
      </c>
      <c r="M8409" t="s">
        <v>7663</v>
      </c>
      <c r="N8409" t="s">
        <v>7307</v>
      </c>
      <c r="O8409">
        <v>1E-3</v>
      </c>
      <c r="P8409">
        <v>1E-3</v>
      </c>
      <c r="Q8409">
        <v>1</v>
      </c>
    </row>
    <row r="8410" spans="10:17" x14ac:dyDescent="0.2">
      <c r="J8410" t="s">
        <v>498</v>
      </c>
      <c r="K8410" t="s">
        <v>356</v>
      </c>
      <c r="L8410" t="s">
        <v>480</v>
      </c>
      <c r="M8410" t="s">
        <v>7663</v>
      </c>
      <c r="N8410" t="s">
        <v>7308</v>
      </c>
      <c r="O8410">
        <v>1E-3</v>
      </c>
      <c r="P8410">
        <v>1E-3</v>
      </c>
      <c r="Q8410">
        <v>1</v>
      </c>
    </row>
    <row r="8411" spans="10:17" x14ac:dyDescent="0.2">
      <c r="J8411" t="s">
        <v>498</v>
      </c>
      <c r="K8411" t="s">
        <v>356</v>
      </c>
      <c r="L8411" t="s">
        <v>480</v>
      </c>
      <c r="M8411" t="s">
        <v>7663</v>
      </c>
      <c r="N8411" t="s">
        <v>7309</v>
      </c>
      <c r="O8411">
        <v>1E-3</v>
      </c>
      <c r="P8411">
        <v>1E-3</v>
      </c>
      <c r="Q8411">
        <v>1</v>
      </c>
    </row>
    <row r="8412" spans="10:17" x14ac:dyDescent="0.2">
      <c r="J8412" t="s">
        <v>498</v>
      </c>
      <c r="K8412" t="s">
        <v>356</v>
      </c>
      <c r="L8412" t="s">
        <v>480</v>
      </c>
      <c r="M8412" t="s">
        <v>7663</v>
      </c>
      <c r="N8412" t="s">
        <v>7310</v>
      </c>
      <c r="O8412">
        <v>1E-3</v>
      </c>
      <c r="P8412">
        <v>1E-3</v>
      </c>
      <c r="Q8412">
        <v>1</v>
      </c>
    </row>
    <row r="8413" spans="10:17" x14ac:dyDescent="0.2">
      <c r="J8413" t="s">
        <v>498</v>
      </c>
      <c r="K8413" t="s">
        <v>356</v>
      </c>
      <c r="L8413" t="s">
        <v>480</v>
      </c>
      <c r="M8413" t="s">
        <v>7663</v>
      </c>
      <c r="N8413" t="s">
        <v>7311</v>
      </c>
      <c r="O8413">
        <v>1E-3</v>
      </c>
      <c r="P8413">
        <v>1E-3</v>
      </c>
      <c r="Q8413">
        <v>1</v>
      </c>
    </row>
    <row r="8414" spans="10:17" x14ac:dyDescent="0.2">
      <c r="J8414" t="s">
        <v>498</v>
      </c>
      <c r="K8414" t="s">
        <v>356</v>
      </c>
      <c r="L8414" t="s">
        <v>480</v>
      </c>
      <c r="M8414" t="s">
        <v>7663</v>
      </c>
      <c r="N8414" t="s">
        <v>7312</v>
      </c>
      <c r="O8414">
        <v>1E-3</v>
      </c>
      <c r="P8414">
        <v>1E-3</v>
      </c>
      <c r="Q8414">
        <v>1</v>
      </c>
    </row>
    <row r="8415" spans="10:17" x14ac:dyDescent="0.2">
      <c r="J8415" t="s">
        <v>498</v>
      </c>
      <c r="K8415" t="s">
        <v>356</v>
      </c>
      <c r="L8415" t="s">
        <v>480</v>
      </c>
      <c r="M8415" t="s">
        <v>7663</v>
      </c>
      <c r="N8415" t="s">
        <v>7313</v>
      </c>
      <c r="O8415">
        <v>1E-3</v>
      </c>
      <c r="P8415">
        <v>1E-3</v>
      </c>
      <c r="Q8415">
        <v>1</v>
      </c>
    </row>
    <row r="8416" spans="10:17" x14ac:dyDescent="0.2">
      <c r="J8416" t="s">
        <v>498</v>
      </c>
      <c r="K8416" t="s">
        <v>356</v>
      </c>
      <c r="L8416" t="s">
        <v>480</v>
      </c>
      <c r="M8416" t="s">
        <v>7663</v>
      </c>
      <c r="N8416" t="s">
        <v>7314</v>
      </c>
      <c r="O8416">
        <v>1E-3</v>
      </c>
      <c r="P8416">
        <v>1E-3</v>
      </c>
      <c r="Q8416">
        <v>1</v>
      </c>
    </row>
    <row r="8417" spans="10:17" x14ac:dyDescent="0.2">
      <c r="J8417" t="s">
        <v>498</v>
      </c>
      <c r="K8417" t="s">
        <v>356</v>
      </c>
      <c r="L8417" t="s">
        <v>480</v>
      </c>
      <c r="M8417" t="s">
        <v>7663</v>
      </c>
      <c r="N8417" t="s">
        <v>7315</v>
      </c>
      <c r="O8417">
        <v>1E-3</v>
      </c>
      <c r="P8417">
        <v>1E-3</v>
      </c>
      <c r="Q8417">
        <v>1</v>
      </c>
    </row>
    <row r="8418" spans="10:17" x14ac:dyDescent="0.2">
      <c r="J8418" t="s">
        <v>498</v>
      </c>
      <c r="K8418" t="s">
        <v>356</v>
      </c>
      <c r="L8418" t="s">
        <v>480</v>
      </c>
      <c r="M8418" t="s">
        <v>7663</v>
      </c>
      <c r="N8418" t="s">
        <v>7316</v>
      </c>
      <c r="O8418">
        <v>1E-3</v>
      </c>
      <c r="P8418">
        <v>1E-3</v>
      </c>
      <c r="Q8418">
        <v>1</v>
      </c>
    </row>
    <row r="8419" spans="10:17" x14ac:dyDescent="0.2">
      <c r="J8419" t="s">
        <v>498</v>
      </c>
      <c r="K8419" t="s">
        <v>356</v>
      </c>
      <c r="L8419" t="s">
        <v>480</v>
      </c>
      <c r="M8419" t="s">
        <v>7663</v>
      </c>
      <c r="N8419" t="s">
        <v>7317</v>
      </c>
      <c r="O8419">
        <v>1E-3</v>
      </c>
      <c r="P8419">
        <v>1E-3</v>
      </c>
      <c r="Q8419">
        <v>1</v>
      </c>
    </row>
    <row r="8420" spans="10:17" x14ac:dyDescent="0.2">
      <c r="J8420" t="s">
        <v>498</v>
      </c>
      <c r="K8420" t="s">
        <v>356</v>
      </c>
      <c r="L8420" t="s">
        <v>480</v>
      </c>
      <c r="M8420" t="s">
        <v>7663</v>
      </c>
      <c r="N8420" t="s">
        <v>7318</v>
      </c>
      <c r="O8420">
        <v>1E-3</v>
      </c>
      <c r="P8420">
        <v>1E-3</v>
      </c>
      <c r="Q8420">
        <v>1</v>
      </c>
    </row>
    <row r="8421" spans="10:17" x14ac:dyDescent="0.2">
      <c r="J8421" t="s">
        <v>498</v>
      </c>
      <c r="K8421" t="s">
        <v>356</v>
      </c>
      <c r="L8421" t="s">
        <v>480</v>
      </c>
      <c r="M8421" t="s">
        <v>7663</v>
      </c>
      <c r="N8421" t="s">
        <v>7319</v>
      </c>
      <c r="O8421">
        <v>1E-3</v>
      </c>
      <c r="P8421">
        <v>1E-3</v>
      </c>
      <c r="Q8421">
        <v>1</v>
      </c>
    </row>
    <row r="8422" spans="10:17" x14ac:dyDescent="0.2">
      <c r="J8422" t="s">
        <v>498</v>
      </c>
      <c r="K8422" t="s">
        <v>356</v>
      </c>
      <c r="L8422" t="s">
        <v>480</v>
      </c>
      <c r="M8422" t="s">
        <v>7663</v>
      </c>
      <c r="N8422" t="s">
        <v>7320</v>
      </c>
      <c r="O8422">
        <v>1E-3</v>
      </c>
      <c r="P8422">
        <v>1E-3</v>
      </c>
      <c r="Q8422">
        <v>1</v>
      </c>
    </row>
    <row r="8423" spans="10:17" x14ac:dyDescent="0.2">
      <c r="J8423" t="s">
        <v>498</v>
      </c>
      <c r="K8423" t="s">
        <v>356</v>
      </c>
      <c r="L8423" t="s">
        <v>480</v>
      </c>
      <c r="M8423" t="s">
        <v>7663</v>
      </c>
      <c r="N8423" t="s">
        <v>7321</v>
      </c>
      <c r="O8423">
        <v>1E-3</v>
      </c>
      <c r="P8423">
        <v>1E-3</v>
      </c>
      <c r="Q8423">
        <v>1</v>
      </c>
    </row>
    <row r="8424" spans="10:17" x14ac:dyDescent="0.2">
      <c r="J8424" t="s">
        <v>498</v>
      </c>
      <c r="K8424" t="s">
        <v>356</v>
      </c>
      <c r="L8424" t="s">
        <v>480</v>
      </c>
      <c r="M8424" t="s">
        <v>7663</v>
      </c>
      <c r="N8424" t="s">
        <v>7322</v>
      </c>
      <c r="O8424">
        <v>1E-3</v>
      </c>
      <c r="P8424">
        <v>1E-3</v>
      </c>
      <c r="Q8424">
        <v>1</v>
      </c>
    </row>
    <row r="8425" spans="10:17" x14ac:dyDescent="0.2">
      <c r="J8425" t="s">
        <v>498</v>
      </c>
      <c r="K8425" t="s">
        <v>356</v>
      </c>
      <c r="L8425" t="s">
        <v>480</v>
      </c>
      <c r="M8425" t="s">
        <v>7663</v>
      </c>
      <c r="N8425" t="s">
        <v>7323</v>
      </c>
      <c r="O8425">
        <v>1E-3</v>
      </c>
      <c r="P8425">
        <v>1E-3</v>
      </c>
      <c r="Q8425">
        <v>1</v>
      </c>
    </row>
    <row r="8426" spans="10:17" x14ac:dyDescent="0.2">
      <c r="J8426" t="s">
        <v>498</v>
      </c>
      <c r="K8426" t="s">
        <v>356</v>
      </c>
      <c r="L8426" t="s">
        <v>480</v>
      </c>
      <c r="M8426" t="s">
        <v>7663</v>
      </c>
      <c r="N8426" t="s">
        <v>7324</v>
      </c>
      <c r="O8426">
        <v>1E-3</v>
      </c>
      <c r="P8426">
        <v>1E-3</v>
      </c>
      <c r="Q8426">
        <v>1</v>
      </c>
    </row>
    <row r="8427" spans="10:17" x14ac:dyDescent="0.2">
      <c r="J8427" t="s">
        <v>498</v>
      </c>
      <c r="K8427" t="s">
        <v>356</v>
      </c>
      <c r="L8427" t="s">
        <v>480</v>
      </c>
      <c r="M8427" t="s">
        <v>7663</v>
      </c>
      <c r="N8427" t="s">
        <v>7325</v>
      </c>
      <c r="O8427">
        <v>1E-3</v>
      </c>
      <c r="P8427">
        <v>1E-3</v>
      </c>
      <c r="Q8427">
        <v>1</v>
      </c>
    </row>
    <row r="8428" spans="10:17" x14ac:dyDescent="0.2">
      <c r="J8428" t="s">
        <v>498</v>
      </c>
      <c r="K8428" t="s">
        <v>356</v>
      </c>
      <c r="L8428" t="s">
        <v>480</v>
      </c>
      <c r="M8428" t="s">
        <v>7663</v>
      </c>
      <c r="N8428" t="s">
        <v>7326</v>
      </c>
      <c r="O8428">
        <v>1E-3</v>
      </c>
      <c r="P8428">
        <v>1E-3</v>
      </c>
      <c r="Q8428">
        <v>1</v>
      </c>
    </row>
    <row r="8429" spans="10:17" x14ac:dyDescent="0.2">
      <c r="J8429" t="s">
        <v>498</v>
      </c>
      <c r="K8429" t="s">
        <v>356</v>
      </c>
      <c r="L8429" t="s">
        <v>480</v>
      </c>
      <c r="M8429" t="s">
        <v>7663</v>
      </c>
      <c r="N8429" t="s">
        <v>7327</v>
      </c>
      <c r="O8429">
        <v>1E-3</v>
      </c>
      <c r="P8429">
        <v>1E-3</v>
      </c>
      <c r="Q8429">
        <v>1</v>
      </c>
    </row>
    <row r="8430" spans="10:17" x14ac:dyDescent="0.2">
      <c r="J8430" t="s">
        <v>498</v>
      </c>
      <c r="K8430" t="s">
        <v>356</v>
      </c>
      <c r="L8430" t="s">
        <v>480</v>
      </c>
      <c r="M8430" t="s">
        <v>7663</v>
      </c>
      <c r="N8430" t="s">
        <v>7328</v>
      </c>
      <c r="O8430">
        <v>1E-3</v>
      </c>
      <c r="P8430">
        <v>1E-3</v>
      </c>
      <c r="Q8430">
        <v>1</v>
      </c>
    </row>
    <row r="8431" spans="10:17" x14ac:dyDescent="0.2">
      <c r="J8431" t="s">
        <v>498</v>
      </c>
      <c r="K8431" t="s">
        <v>356</v>
      </c>
      <c r="L8431" t="s">
        <v>480</v>
      </c>
      <c r="M8431" t="s">
        <v>7663</v>
      </c>
      <c r="N8431" t="s">
        <v>7329</v>
      </c>
      <c r="O8431">
        <v>1E-3</v>
      </c>
      <c r="P8431">
        <v>1E-3</v>
      </c>
      <c r="Q8431">
        <v>1</v>
      </c>
    </row>
    <row r="8432" spans="10:17" x14ac:dyDescent="0.2">
      <c r="J8432" t="s">
        <v>498</v>
      </c>
      <c r="K8432" t="s">
        <v>356</v>
      </c>
      <c r="L8432" t="s">
        <v>480</v>
      </c>
      <c r="M8432" t="s">
        <v>7663</v>
      </c>
      <c r="N8432" t="s">
        <v>7330</v>
      </c>
      <c r="O8432">
        <v>1E-3</v>
      </c>
      <c r="P8432">
        <v>1E-3</v>
      </c>
      <c r="Q8432">
        <v>1</v>
      </c>
    </row>
    <row r="8433" spans="10:17" x14ac:dyDescent="0.2">
      <c r="J8433" t="s">
        <v>498</v>
      </c>
      <c r="K8433" t="s">
        <v>356</v>
      </c>
      <c r="L8433" t="s">
        <v>480</v>
      </c>
      <c r="M8433" t="s">
        <v>7663</v>
      </c>
      <c r="N8433" t="s">
        <v>7331</v>
      </c>
      <c r="O8433">
        <v>1E-3</v>
      </c>
      <c r="P8433">
        <v>1E-3</v>
      </c>
      <c r="Q8433">
        <v>1</v>
      </c>
    </row>
    <row r="8434" spans="10:17" x14ac:dyDescent="0.2">
      <c r="J8434" t="s">
        <v>498</v>
      </c>
      <c r="K8434" t="s">
        <v>356</v>
      </c>
      <c r="L8434" t="s">
        <v>480</v>
      </c>
      <c r="M8434" t="s">
        <v>7663</v>
      </c>
      <c r="N8434" t="s">
        <v>7332</v>
      </c>
      <c r="O8434">
        <v>1E-3</v>
      </c>
      <c r="P8434">
        <v>1E-3</v>
      </c>
      <c r="Q8434">
        <v>1</v>
      </c>
    </row>
    <row r="8435" spans="10:17" x14ac:dyDescent="0.2">
      <c r="J8435" t="s">
        <v>498</v>
      </c>
      <c r="K8435" t="s">
        <v>356</v>
      </c>
      <c r="L8435" t="s">
        <v>480</v>
      </c>
      <c r="M8435" t="s">
        <v>7663</v>
      </c>
      <c r="N8435" t="s">
        <v>7333</v>
      </c>
      <c r="O8435">
        <v>1E-3</v>
      </c>
      <c r="P8435">
        <v>1E-3</v>
      </c>
      <c r="Q8435">
        <v>1</v>
      </c>
    </row>
    <row r="8436" spans="10:17" x14ac:dyDescent="0.2">
      <c r="J8436" t="s">
        <v>498</v>
      </c>
      <c r="K8436" t="s">
        <v>356</v>
      </c>
      <c r="L8436" t="s">
        <v>480</v>
      </c>
      <c r="M8436" t="s">
        <v>7663</v>
      </c>
      <c r="N8436" t="s">
        <v>7334</v>
      </c>
      <c r="O8436">
        <v>1E-3</v>
      </c>
      <c r="P8436">
        <v>1E-3</v>
      </c>
      <c r="Q8436">
        <v>1</v>
      </c>
    </row>
    <row r="8437" spans="10:17" x14ac:dyDescent="0.2">
      <c r="J8437" t="s">
        <v>498</v>
      </c>
      <c r="K8437" t="s">
        <v>356</v>
      </c>
      <c r="L8437" t="s">
        <v>480</v>
      </c>
      <c r="M8437" t="s">
        <v>7663</v>
      </c>
      <c r="N8437" t="s">
        <v>7335</v>
      </c>
      <c r="O8437">
        <v>1E-3</v>
      </c>
      <c r="P8437">
        <v>1E-3</v>
      </c>
      <c r="Q8437">
        <v>1</v>
      </c>
    </row>
    <row r="8438" spans="10:17" x14ac:dyDescent="0.2">
      <c r="J8438" t="s">
        <v>498</v>
      </c>
      <c r="K8438" t="s">
        <v>356</v>
      </c>
      <c r="L8438" t="s">
        <v>480</v>
      </c>
      <c r="M8438" t="s">
        <v>7663</v>
      </c>
      <c r="N8438" t="s">
        <v>7336</v>
      </c>
      <c r="O8438">
        <v>1E-3</v>
      </c>
      <c r="P8438">
        <v>1E-3</v>
      </c>
      <c r="Q8438">
        <v>1</v>
      </c>
    </row>
    <row r="8439" spans="10:17" x14ac:dyDescent="0.2">
      <c r="J8439" t="s">
        <v>498</v>
      </c>
      <c r="K8439" t="s">
        <v>356</v>
      </c>
      <c r="L8439" t="s">
        <v>480</v>
      </c>
      <c r="M8439" t="s">
        <v>7663</v>
      </c>
      <c r="N8439" t="s">
        <v>7337</v>
      </c>
      <c r="O8439">
        <v>1E-3</v>
      </c>
      <c r="P8439">
        <v>1E-3</v>
      </c>
      <c r="Q8439">
        <v>1</v>
      </c>
    </row>
    <row r="8440" spans="10:17" x14ac:dyDescent="0.2">
      <c r="J8440" t="s">
        <v>498</v>
      </c>
      <c r="K8440" t="s">
        <v>356</v>
      </c>
      <c r="L8440" t="s">
        <v>480</v>
      </c>
      <c r="M8440" t="s">
        <v>7663</v>
      </c>
      <c r="N8440" t="s">
        <v>7338</v>
      </c>
      <c r="O8440">
        <v>1E-3</v>
      </c>
      <c r="P8440">
        <v>1E-3</v>
      </c>
      <c r="Q8440">
        <v>1</v>
      </c>
    </row>
    <row r="8441" spans="10:17" x14ac:dyDescent="0.2">
      <c r="J8441" t="s">
        <v>498</v>
      </c>
      <c r="K8441" t="s">
        <v>356</v>
      </c>
      <c r="L8441" t="s">
        <v>480</v>
      </c>
      <c r="M8441" t="s">
        <v>7663</v>
      </c>
      <c r="N8441" t="s">
        <v>7339</v>
      </c>
      <c r="O8441">
        <v>1E-3</v>
      </c>
      <c r="P8441">
        <v>1E-3</v>
      </c>
      <c r="Q8441">
        <v>1</v>
      </c>
    </row>
    <row r="8442" spans="10:17" x14ac:dyDescent="0.2">
      <c r="J8442" t="s">
        <v>498</v>
      </c>
      <c r="K8442" t="s">
        <v>356</v>
      </c>
      <c r="L8442" t="s">
        <v>480</v>
      </c>
      <c r="M8442" t="s">
        <v>7663</v>
      </c>
      <c r="N8442" t="s">
        <v>7340</v>
      </c>
      <c r="O8442">
        <v>1E-3</v>
      </c>
      <c r="P8442">
        <v>1E-3</v>
      </c>
      <c r="Q8442">
        <v>1</v>
      </c>
    </row>
    <row r="8443" spans="10:17" x14ac:dyDescent="0.2">
      <c r="J8443" t="s">
        <v>498</v>
      </c>
      <c r="K8443" t="s">
        <v>356</v>
      </c>
      <c r="L8443" t="s">
        <v>480</v>
      </c>
      <c r="M8443" t="s">
        <v>7663</v>
      </c>
      <c r="N8443" t="s">
        <v>7341</v>
      </c>
      <c r="O8443">
        <v>1E-3</v>
      </c>
      <c r="P8443">
        <v>1E-3</v>
      </c>
      <c r="Q8443">
        <v>1</v>
      </c>
    </row>
    <row r="8444" spans="10:17" x14ac:dyDescent="0.2">
      <c r="J8444" t="s">
        <v>498</v>
      </c>
      <c r="K8444" t="s">
        <v>356</v>
      </c>
      <c r="L8444" t="s">
        <v>480</v>
      </c>
      <c r="M8444" t="s">
        <v>7663</v>
      </c>
      <c r="N8444" t="s">
        <v>7342</v>
      </c>
      <c r="O8444">
        <v>1E-3</v>
      </c>
      <c r="P8444">
        <v>1E-3</v>
      </c>
      <c r="Q8444">
        <v>1</v>
      </c>
    </row>
    <row r="8445" spans="10:17" x14ac:dyDescent="0.2">
      <c r="J8445" t="s">
        <v>498</v>
      </c>
      <c r="K8445" t="s">
        <v>356</v>
      </c>
      <c r="L8445" t="s">
        <v>480</v>
      </c>
      <c r="M8445" t="s">
        <v>7663</v>
      </c>
      <c r="N8445" t="s">
        <v>7343</v>
      </c>
      <c r="O8445">
        <v>1E-3</v>
      </c>
      <c r="P8445">
        <v>1E-3</v>
      </c>
      <c r="Q8445">
        <v>1</v>
      </c>
    </row>
    <row r="8446" spans="10:17" x14ac:dyDescent="0.2">
      <c r="J8446" t="s">
        <v>498</v>
      </c>
      <c r="K8446" t="s">
        <v>356</v>
      </c>
      <c r="L8446" t="s">
        <v>480</v>
      </c>
      <c r="M8446" t="s">
        <v>7663</v>
      </c>
      <c r="N8446" t="s">
        <v>7344</v>
      </c>
      <c r="O8446">
        <v>1E-3</v>
      </c>
      <c r="P8446">
        <v>1E-3</v>
      </c>
      <c r="Q8446">
        <v>1</v>
      </c>
    </row>
    <row r="8447" spans="10:17" x14ac:dyDescent="0.2">
      <c r="J8447" t="s">
        <v>498</v>
      </c>
      <c r="K8447" t="s">
        <v>356</v>
      </c>
      <c r="L8447" t="s">
        <v>480</v>
      </c>
      <c r="M8447" t="s">
        <v>7663</v>
      </c>
      <c r="N8447" t="s">
        <v>7345</v>
      </c>
      <c r="O8447">
        <v>1E-3</v>
      </c>
      <c r="P8447">
        <v>1E-3</v>
      </c>
      <c r="Q8447">
        <v>1</v>
      </c>
    </row>
    <row r="8448" spans="10:17" x14ac:dyDescent="0.2">
      <c r="J8448" t="s">
        <v>498</v>
      </c>
      <c r="K8448" t="s">
        <v>356</v>
      </c>
      <c r="L8448" t="s">
        <v>480</v>
      </c>
      <c r="M8448" t="s">
        <v>7663</v>
      </c>
      <c r="N8448" t="s">
        <v>7346</v>
      </c>
      <c r="O8448">
        <v>1E-3</v>
      </c>
      <c r="P8448">
        <v>1E-3</v>
      </c>
      <c r="Q8448">
        <v>1</v>
      </c>
    </row>
    <row r="8449" spans="10:17" x14ac:dyDescent="0.2">
      <c r="J8449" t="s">
        <v>498</v>
      </c>
      <c r="K8449" t="s">
        <v>356</v>
      </c>
      <c r="L8449" t="s">
        <v>480</v>
      </c>
      <c r="M8449" t="s">
        <v>7663</v>
      </c>
      <c r="N8449" t="s">
        <v>7347</v>
      </c>
      <c r="O8449">
        <v>1E-3</v>
      </c>
      <c r="P8449">
        <v>1E-3</v>
      </c>
      <c r="Q8449">
        <v>1</v>
      </c>
    </row>
    <row r="8450" spans="10:17" x14ac:dyDescent="0.2">
      <c r="J8450" t="s">
        <v>498</v>
      </c>
      <c r="K8450" t="s">
        <v>356</v>
      </c>
      <c r="L8450" t="s">
        <v>480</v>
      </c>
      <c r="M8450" t="s">
        <v>7663</v>
      </c>
      <c r="N8450" t="s">
        <v>7348</v>
      </c>
      <c r="O8450">
        <v>1E-3</v>
      </c>
      <c r="P8450">
        <v>1E-3</v>
      </c>
      <c r="Q8450">
        <v>1</v>
      </c>
    </row>
    <row r="8451" spans="10:17" x14ac:dyDescent="0.2">
      <c r="J8451" t="s">
        <v>498</v>
      </c>
      <c r="K8451" t="s">
        <v>356</v>
      </c>
      <c r="L8451" t="s">
        <v>480</v>
      </c>
      <c r="M8451" t="s">
        <v>7663</v>
      </c>
      <c r="N8451" t="s">
        <v>7349</v>
      </c>
      <c r="O8451">
        <v>1E-3</v>
      </c>
      <c r="P8451">
        <v>1E-3</v>
      </c>
      <c r="Q8451">
        <v>1</v>
      </c>
    </row>
    <row r="8452" spans="10:17" x14ac:dyDescent="0.2">
      <c r="J8452" t="s">
        <v>498</v>
      </c>
      <c r="K8452" t="s">
        <v>356</v>
      </c>
      <c r="L8452" t="s">
        <v>480</v>
      </c>
      <c r="M8452" t="s">
        <v>7663</v>
      </c>
      <c r="N8452" t="s">
        <v>7350</v>
      </c>
      <c r="O8452">
        <v>1E-3</v>
      </c>
      <c r="P8452">
        <v>1E-3</v>
      </c>
      <c r="Q8452">
        <v>1</v>
      </c>
    </row>
    <row r="8453" spans="10:17" x14ac:dyDescent="0.2">
      <c r="J8453" t="s">
        <v>498</v>
      </c>
      <c r="K8453" t="s">
        <v>356</v>
      </c>
      <c r="L8453" t="s">
        <v>480</v>
      </c>
      <c r="M8453" t="s">
        <v>7663</v>
      </c>
      <c r="N8453" t="s">
        <v>7351</v>
      </c>
      <c r="O8453">
        <v>1E-3</v>
      </c>
      <c r="P8453">
        <v>1E-3</v>
      </c>
      <c r="Q8453">
        <v>1</v>
      </c>
    </row>
    <row r="8454" spans="10:17" x14ac:dyDescent="0.2">
      <c r="J8454" t="s">
        <v>498</v>
      </c>
      <c r="K8454" t="s">
        <v>356</v>
      </c>
      <c r="L8454" t="s">
        <v>480</v>
      </c>
      <c r="M8454" t="s">
        <v>7663</v>
      </c>
      <c r="N8454" t="s">
        <v>7352</v>
      </c>
      <c r="O8454">
        <v>1E-3</v>
      </c>
      <c r="P8454">
        <v>1E-3</v>
      </c>
      <c r="Q8454">
        <v>1</v>
      </c>
    </row>
    <row r="8455" spans="10:17" x14ac:dyDescent="0.2">
      <c r="J8455" t="s">
        <v>498</v>
      </c>
      <c r="K8455" t="s">
        <v>356</v>
      </c>
      <c r="L8455" t="s">
        <v>480</v>
      </c>
      <c r="M8455" t="s">
        <v>7663</v>
      </c>
      <c r="N8455" t="s">
        <v>7353</v>
      </c>
      <c r="O8455">
        <v>1E-3</v>
      </c>
      <c r="P8455">
        <v>1E-3</v>
      </c>
      <c r="Q8455">
        <v>1</v>
      </c>
    </row>
    <row r="8456" spans="10:17" x14ac:dyDescent="0.2">
      <c r="J8456" t="s">
        <v>498</v>
      </c>
      <c r="K8456" t="s">
        <v>356</v>
      </c>
      <c r="L8456" t="s">
        <v>480</v>
      </c>
      <c r="M8456" t="s">
        <v>7663</v>
      </c>
      <c r="N8456" t="s">
        <v>7354</v>
      </c>
      <c r="O8456">
        <v>1E-3</v>
      </c>
      <c r="P8456">
        <v>1E-3</v>
      </c>
      <c r="Q8456">
        <v>1</v>
      </c>
    </row>
    <row r="8457" spans="10:17" x14ac:dyDescent="0.2">
      <c r="J8457" t="s">
        <v>498</v>
      </c>
      <c r="K8457" t="s">
        <v>356</v>
      </c>
      <c r="L8457" t="s">
        <v>480</v>
      </c>
      <c r="M8457" t="s">
        <v>7663</v>
      </c>
      <c r="N8457" t="s">
        <v>7355</v>
      </c>
      <c r="O8457">
        <v>1E-3</v>
      </c>
      <c r="P8457">
        <v>1E-3</v>
      </c>
      <c r="Q8457">
        <v>1</v>
      </c>
    </row>
    <row r="8458" spans="10:17" x14ac:dyDescent="0.2">
      <c r="J8458" t="s">
        <v>498</v>
      </c>
      <c r="K8458" t="s">
        <v>356</v>
      </c>
      <c r="L8458" t="s">
        <v>480</v>
      </c>
      <c r="M8458" t="s">
        <v>7663</v>
      </c>
      <c r="N8458" t="s">
        <v>7356</v>
      </c>
      <c r="O8458">
        <v>1E-3</v>
      </c>
      <c r="P8458">
        <v>1E-3</v>
      </c>
      <c r="Q8458">
        <v>1</v>
      </c>
    </row>
    <row r="8459" spans="10:17" x14ac:dyDescent="0.2">
      <c r="J8459" t="s">
        <v>498</v>
      </c>
      <c r="K8459" t="s">
        <v>356</v>
      </c>
      <c r="L8459" t="s">
        <v>480</v>
      </c>
      <c r="M8459" t="s">
        <v>7663</v>
      </c>
      <c r="N8459" t="s">
        <v>7357</v>
      </c>
      <c r="O8459">
        <v>1E-3</v>
      </c>
      <c r="P8459">
        <v>1E-3</v>
      </c>
      <c r="Q8459">
        <v>1</v>
      </c>
    </row>
    <row r="8460" spans="10:17" x14ac:dyDescent="0.2">
      <c r="J8460" t="s">
        <v>498</v>
      </c>
      <c r="K8460" t="s">
        <v>356</v>
      </c>
      <c r="L8460" t="s">
        <v>480</v>
      </c>
      <c r="M8460" t="s">
        <v>7663</v>
      </c>
      <c r="N8460" t="s">
        <v>7358</v>
      </c>
      <c r="O8460">
        <v>1E-3</v>
      </c>
      <c r="P8460">
        <v>1E-3</v>
      </c>
      <c r="Q8460">
        <v>1</v>
      </c>
    </row>
    <row r="8461" spans="10:17" x14ac:dyDescent="0.2">
      <c r="J8461" t="s">
        <v>498</v>
      </c>
      <c r="K8461" t="s">
        <v>356</v>
      </c>
      <c r="L8461" t="s">
        <v>480</v>
      </c>
      <c r="M8461" t="s">
        <v>7663</v>
      </c>
      <c r="N8461" t="s">
        <v>7359</v>
      </c>
      <c r="O8461">
        <v>1E-3</v>
      </c>
      <c r="P8461">
        <v>1E-3</v>
      </c>
      <c r="Q8461">
        <v>1</v>
      </c>
    </row>
    <row r="8462" spans="10:17" x14ac:dyDescent="0.2">
      <c r="J8462" t="s">
        <v>498</v>
      </c>
      <c r="K8462" t="s">
        <v>356</v>
      </c>
      <c r="L8462" t="s">
        <v>480</v>
      </c>
      <c r="M8462" t="s">
        <v>7663</v>
      </c>
      <c r="N8462" t="s">
        <v>7360</v>
      </c>
      <c r="O8462">
        <v>1E-3</v>
      </c>
      <c r="P8462">
        <v>1E-3</v>
      </c>
      <c r="Q8462">
        <v>1</v>
      </c>
    </row>
    <row r="8463" spans="10:17" x14ac:dyDescent="0.2">
      <c r="J8463" t="s">
        <v>498</v>
      </c>
      <c r="K8463" t="s">
        <v>356</v>
      </c>
      <c r="L8463" t="s">
        <v>480</v>
      </c>
      <c r="M8463" t="s">
        <v>7663</v>
      </c>
      <c r="N8463" t="s">
        <v>7361</v>
      </c>
      <c r="O8463">
        <v>1E-3</v>
      </c>
      <c r="P8463">
        <v>1E-3</v>
      </c>
      <c r="Q8463">
        <v>1</v>
      </c>
    </row>
    <row r="8464" spans="10:17" x14ac:dyDescent="0.2">
      <c r="J8464" t="s">
        <v>498</v>
      </c>
      <c r="K8464" t="s">
        <v>356</v>
      </c>
      <c r="L8464" t="s">
        <v>480</v>
      </c>
      <c r="M8464" t="s">
        <v>7663</v>
      </c>
      <c r="N8464" t="s">
        <v>7362</v>
      </c>
      <c r="O8464">
        <v>1E-3</v>
      </c>
      <c r="P8464">
        <v>1E-3</v>
      </c>
      <c r="Q8464">
        <v>1</v>
      </c>
    </row>
    <row r="8465" spans="10:17" x14ac:dyDescent="0.2">
      <c r="J8465" t="s">
        <v>498</v>
      </c>
      <c r="K8465" t="s">
        <v>356</v>
      </c>
      <c r="L8465" t="s">
        <v>480</v>
      </c>
      <c r="M8465" t="s">
        <v>7663</v>
      </c>
      <c r="N8465" t="s">
        <v>7363</v>
      </c>
      <c r="O8465">
        <v>1E-3</v>
      </c>
      <c r="P8465">
        <v>1E-3</v>
      </c>
      <c r="Q8465">
        <v>1</v>
      </c>
    </row>
    <row r="8466" spans="10:17" x14ac:dyDescent="0.2">
      <c r="J8466" t="s">
        <v>498</v>
      </c>
      <c r="K8466" t="s">
        <v>356</v>
      </c>
      <c r="L8466" t="s">
        <v>480</v>
      </c>
      <c r="M8466" t="s">
        <v>7663</v>
      </c>
      <c r="N8466" t="s">
        <v>7364</v>
      </c>
      <c r="O8466">
        <v>1E-3</v>
      </c>
      <c r="P8466">
        <v>1E-3</v>
      </c>
      <c r="Q8466">
        <v>1</v>
      </c>
    </row>
    <row r="8467" spans="10:17" x14ac:dyDescent="0.2">
      <c r="J8467" t="s">
        <v>498</v>
      </c>
      <c r="K8467" t="s">
        <v>356</v>
      </c>
      <c r="L8467" t="s">
        <v>480</v>
      </c>
      <c r="M8467" t="s">
        <v>7663</v>
      </c>
      <c r="N8467" t="s">
        <v>7365</v>
      </c>
      <c r="O8467">
        <v>1E-3</v>
      </c>
      <c r="P8467">
        <v>1E-3</v>
      </c>
      <c r="Q8467">
        <v>1</v>
      </c>
    </row>
    <row r="8468" spans="10:17" x14ac:dyDescent="0.2">
      <c r="J8468" t="s">
        <v>498</v>
      </c>
      <c r="K8468" t="s">
        <v>356</v>
      </c>
      <c r="L8468" t="s">
        <v>480</v>
      </c>
      <c r="M8468" t="s">
        <v>7663</v>
      </c>
      <c r="N8468" t="s">
        <v>7366</v>
      </c>
      <c r="O8468">
        <v>1E-3</v>
      </c>
      <c r="P8468">
        <v>1E-3</v>
      </c>
      <c r="Q8468">
        <v>1</v>
      </c>
    </row>
    <row r="8469" spans="10:17" x14ac:dyDescent="0.2">
      <c r="J8469" t="s">
        <v>498</v>
      </c>
      <c r="K8469" t="s">
        <v>356</v>
      </c>
      <c r="L8469" t="s">
        <v>480</v>
      </c>
      <c r="M8469" t="s">
        <v>7663</v>
      </c>
      <c r="N8469" t="s">
        <v>7367</v>
      </c>
      <c r="O8469">
        <v>1E-3</v>
      </c>
      <c r="P8469">
        <v>1E-3</v>
      </c>
      <c r="Q8469">
        <v>1</v>
      </c>
    </row>
    <row r="8470" spans="10:17" x14ac:dyDescent="0.2">
      <c r="J8470" t="s">
        <v>498</v>
      </c>
      <c r="K8470" t="s">
        <v>356</v>
      </c>
      <c r="L8470" t="s">
        <v>480</v>
      </c>
      <c r="M8470" t="s">
        <v>7663</v>
      </c>
      <c r="N8470" t="s">
        <v>7368</v>
      </c>
      <c r="O8470">
        <v>1E-3</v>
      </c>
      <c r="P8470">
        <v>1E-3</v>
      </c>
      <c r="Q8470">
        <v>1</v>
      </c>
    </row>
    <row r="8471" spans="10:17" x14ac:dyDescent="0.2">
      <c r="J8471" t="s">
        <v>498</v>
      </c>
      <c r="K8471" t="s">
        <v>356</v>
      </c>
      <c r="L8471" t="s">
        <v>480</v>
      </c>
      <c r="M8471" t="s">
        <v>7663</v>
      </c>
      <c r="N8471" t="s">
        <v>7369</v>
      </c>
      <c r="O8471">
        <v>1E-3</v>
      </c>
      <c r="P8471">
        <v>1E-3</v>
      </c>
      <c r="Q8471">
        <v>1</v>
      </c>
    </row>
    <row r="8472" spans="10:17" x14ac:dyDescent="0.2">
      <c r="J8472" t="s">
        <v>498</v>
      </c>
      <c r="K8472" t="s">
        <v>356</v>
      </c>
      <c r="L8472" t="s">
        <v>480</v>
      </c>
      <c r="M8472" t="s">
        <v>7663</v>
      </c>
      <c r="N8472" t="s">
        <v>7370</v>
      </c>
      <c r="O8472">
        <v>1E-3</v>
      </c>
      <c r="P8472">
        <v>1E-3</v>
      </c>
      <c r="Q8472">
        <v>1</v>
      </c>
    </row>
    <row r="8473" spans="10:17" x14ac:dyDescent="0.2">
      <c r="J8473" t="s">
        <v>498</v>
      </c>
      <c r="K8473" t="s">
        <v>356</v>
      </c>
      <c r="L8473" t="s">
        <v>480</v>
      </c>
      <c r="M8473" t="s">
        <v>7663</v>
      </c>
      <c r="N8473" t="s">
        <v>7371</v>
      </c>
      <c r="O8473">
        <v>1E-3</v>
      </c>
      <c r="P8473">
        <v>1E-3</v>
      </c>
      <c r="Q8473">
        <v>1</v>
      </c>
    </row>
    <row r="8474" spans="10:17" x14ac:dyDescent="0.2">
      <c r="J8474" t="s">
        <v>498</v>
      </c>
      <c r="K8474" t="s">
        <v>356</v>
      </c>
      <c r="L8474" t="s">
        <v>480</v>
      </c>
      <c r="M8474" t="s">
        <v>7663</v>
      </c>
      <c r="N8474" t="s">
        <v>7372</v>
      </c>
      <c r="O8474">
        <v>1E-3</v>
      </c>
      <c r="P8474">
        <v>1E-3</v>
      </c>
      <c r="Q8474">
        <v>1</v>
      </c>
    </row>
    <row r="8475" spans="10:17" x14ac:dyDescent="0.2">
      <c r="J8475" t="s">
        <v>498</v>
      </c>
      <c r="K8475" t="s">
        <v>356</v>
      </c>
      <c r="L8475" t="s">
        <v>480</v>
      </c>
      <c r="M8475" t="s">
        <v>7663</v>
      </c>
      <c r="N8475" t="s">
        <v>7373</v>
      </c>
      <c r="O8475">
        <v>1E-3</v>
      </c>
      <c r="P8475">
        <v>1E-3</v>
      </c>
      <c r="Q8475">
        <v>1</v>
      </c>
    </row>
    <row r="8476" spans="10:17" x14ac:dyDescent="0.2">
      <c r="J8476" t="s">
        <v>498</v>
      </c>
      <c r="K8476" t="s">
        <v>356</v>
      </c>
      <c r="L8476" t="s">
        <v>480</v>
      </c>
      <c r="M8476" t="s">
        <v>7663</v>
      </c>
      <c r="N8476" t="s">
        <v>7374</v>
      </c>
      <c r="O8476">
        <v>1E-3</v>
      </c>
      <c r="P8476">
        <v>1E-3</v>
      </c>
      <c r="Q8476">
        <v>1</v>
      </c>
    </row>
    <row r="8477" spans="10:17" x14ac:dyDescent="0.2">
      <c r="J8477" t="s">
        <v>498</v>
      </c>
      <c r="K8477" t="s">
        <v>356</v>
      </c>
      <c r="L8477" t="s">
        <v>480</v>
      </c>
      <c r="M8477" t="s">
        <v>7663</v>
      </c>
      <c r="N8477" t="s">
        <v>7375</v>
      </c>
      <c r="O8477">
        <v>1E-3</v>
      </c>
      <c r="P8477">
        <v>1E-3</v>
      </c>
      <c r="Q8477">
        <v>1</v>
      </c>
    </row>
    <row r="8478" spans="10:17" x14ac:dyDescent="0.2">
      <c r="J8478" t="s">
        <v>498</v>
      </c>
      <c r="K8478" t="s">
        <v>356</v>
      </c>
      <c r="L8478" t="s">
        <v>480</v>
      </c>
      <c r="M8478" t="s">
        <v>7663</v>
      </c>
      <c r="N8478" t="s">
        <v>7376</v>
      </c>
      <c r="O8478">
        <v>1E-3</v>
      </c>
      <c r="P8478">
        <v>1E-3</v>
      </c>
      <c r="Q8478">
        <v>1</v>
      </c>
    </row>
    <row r="8479" spans="10:17" x14ac:dyDescent="0.2">
      <c r="J8479" t="s">
        <v>498</v>
      </c>
      <c r="K8479" t="s">
        <v>356</v>
      </c>
      <c r="L8479" t="s">
        <v>480</v>
      </c>
      <c r="M8479" t="s">
        <v>7663</v>
      </c>
      <c r="N8479" t="s">
        <v>7377</v>
      </c>
      <c r="O8479">
        <v>1E-3</v>
      </c>
      <c r="P8479">
        <v>1E-3</v>
      </c>
      <c r="Q8479">
        <v>1</v>
      </c>
    </row>
    <row r="8480" spans="10:17" x14ac:dyDescent="0.2">
      <c r="J8480" t="s">
        <v>498</v>
      </c>
      <c r="K8480" t="s">
        <v>356</v>
      </c>
      <c r="L8480" t="s">
        <v>480</v>
      </c>
      <c r="M8480" t="s">
        <v>7663</v>
      </c>
      <c r="N8480" t="s">
        <v>7378</v>
      </c>
      <c r="O8480">
        <v>1E-3</v>
      </c>
      <c r="P8480">
        <v>1E-3</v>
      </c>
      <c r="Q8480">
        <v>1</v>
      </c>
    </row>
    <row r="8481" spans="10:17" x14ac:dyDescent="0.2">
      <c r="J8481" t="s">
        <v>498</v>
      </c>
      <c r="K8481" t="s">
        <v>356</v>
      </c>
      <c r="L8481" t="s">
        <v>480</v>
      </c>
      <c r="M8481" t="s">
        <v>7663</v>
      </c>
      <c r="N8481" t="s">
        <v>7379</v>
      </c>
      <c r="O8481">
        <v>1E-3</v>
      </c>
      <c r="P8481">
        <v>1E-3</v>
      </c>
      <c r="Q8481">
        <v>1</v>
      </c>
    </row>
    <row r="8482" spans="10:17" x14ac:dyDescent="0.2">
      <c r="J8482" t="s">
        <v>498</v>
      </c>
      <c r="K8482" t="s">
        <v>356</v>
      </c>
      <c r="L8482" t="s">
        <v>480</v>
      </c>
      <c r="M8482" t="s">
        <v>7663</v>
      </c>
      <c r="N8482" t="s">
        <v>7380</v>
      </c>
      <c r="O8482">
        <v>1E-3</v>
      </c>
      <c r="P8482">
        <v>1E-3</v>
      </c>
      <c r="Q8482">
        <v>1</v>
      </c>
    </row>
    <row r="8483" spans="10:17" x14ac:dyDescent="0.2">
      <c r="J8483" t="s">
        <v>498</v>
      </c>
      <c r="K8483" t="s">
        <v>356</v>
      </c>
      <c r="L8483" t="s">
        <v>480</v>
      </c>
      <c r="M8483" t="s">
        <v>7663</v>
      </c>
      <c r="N8483" t="s">
        <v>7381</v>
      </c>
      <c r="O8483">
        <v>1E-3</v>
      </c>
      <c r="P8483">
        <v>1E-3</v>
      </c>
      <c r="Q8483">
        <v>1</v>
      </c>
    </row>
    <row r="8484" spans="10:17" x14ac:dyDescent="0.2">
      <c r="J8484" t="s">
        <v>498</v>
      </c>
      <c r="K8484" t="s">
        <v>356</v>
      </c>
      <c r="L8484" t="s">
        <v>480</v>
      </c>
      <c r="M8484" t="s">
        <v>7663</v>
      </c>
      <c r="N8484" t="s">
        <v>7382</v>
      </c>
      <c r="O8484">
        <v>1E-3</v>
      </c>
      <c r="P8484">
        <v>1E-3</v>
      </c>
      <c r="Q8484">
        <v>1</v>
      </c>
    </row>
    <row r="8485" spans="10:17" x14ac:dyDescent="0.2">
      <c r="J8485" t="s">
        <v>498</v>
      </c>
      <c r="K8485" t="s">
        <v>356</v>
      </c>
      <c r="L8485" t="s">
        <v>480</v>
      </c>
      <c r="M8485" t="s">
        <v>7663</v>
      </c>
      <c r="N8485" t="s">
        <v>7383</v>
      </c>
      <c r="O8485">
        <v>1E-3</v>
      </c>
      <c r="P8485">
        <v>1E-3</v>
      </c>
      <c r="Q8485">
        <v>1</v>
      </c>
    </row>
    <row r="8486" spans="10:17" x14ac:dyDescent="0.2">
      <c r="J8486" t="s">
        <v>498</v>
      </c>
      <c r="K8486" t="s">
        <v>356</v>
      </c>
      <c r="L8486" t="s">
        <v>480</v>
      </c>
      <c r="M8486" t="s">
        <v>7663</v>
      </c>
      <c r="N8486" t="s">
        <v>7384</v>
      </c>
      <c r="O8486">
        <v>1E-3</v>
      </c>
      <c r="P8486">
        <v>1E-3</v>
      </c>
      <c r="Q8486">
        <v>1</v>
      </c>
    </row>
    <row r="8487" spans="10:17" x14ac:dyDescent="0.2">
      <c r="J8487" t="s">
        <v>498</v>
      </c>
      <c r="K8487" t="s">
        <v>356</v>
      </c>
      <c r="L8487" t="s">
        <v>480</v>
      </c>
      <c r="M8487" t="s">
        <v>7663</v>
      </c>
      <c r="N8487" t="s">
        <v>7385</v>
      </c>
      <c r="O8487">
        <v>1E-3</v>
      </c>
      <c r="P8487">
        <v>1E-3</v>
      </c>
      <c r="Q8487">
        <v>1</v>
      </c>
    </row>
    <row r="8488" spans="10:17" x14ac:dyDescent="0.2">
      <c r="J8488" t="s">
        <v>498</v>
      </c>
      <c r="K8488" t="s">
        <v>356</v>
      </c>
      <c r="L8488" t="s">
        <v>480</v>
      </c>
      <c r="M8488" t="s">
        <v>7663</v>
      </c>
      <c r="N8488" t="s">
        <v>7386</v>
      </c>
      <c r="O8488">
        <v>1E-3</v>
      </c>
      <c r="P8488">
        <v>1E-3</v>
      </c>
      <c r="Q8488">
        <v>1</v>
      </c>
    </row>
    <row r="8489" spans="10:17" x14ac:dyDescent="0.2">
      <c r="J8489" t="s">
        <v>498</v>
      </c>
      <c r="K8489" t="s">
        <v>356</v>
      </c>
      <c r="L8489" t="s">
        <v>480</v>
      </c>
      <c r="M8489" t="s">
        <v>7663</v>
      </c>
      <c r="N8489" t="s">
        <v>7387</v>
      </c>
      <c r="O8489">
        <v>1E-3</v>
      </c>
      <c r="P8489">
        <v>1E-3</v>
      </c>
      <c r="Q8489">
        <v>1</v>
      </c>
    </row>
    <row r="8490" spans="10:17" x14ac:dyDescent="0.2">
      <c r="J8490" t="s">
        <v>498</v>
      </c>
      <c r="K8490" t="s">
        <v>356</v>
      </c>
      <c r="L8490" t="s">
        <v>480</v>
      </c>
      <c r="M8490" t="s">
        <v>7663</v>
      </c>
      <c r="N8490" t="s">
        <v>7388</v>
      </c>
      <c r="O8490">
        <v>1E-3</v>
      </c>
      <c r="P8490">
        <v>1E-3</v>
      </c>
      <c r="Q8490">
        <v>1</v>
      </c>
    </row>
    <row r="8491" spans="10:17" x14ac:dyDescent="0.2">
      <c r="J8491" t="s">
        <v>498</v>
      </c>
      <c r="K8491" t="s">
        <v>356</v>
      </c>
      <c r="L8491" t="s">
        <v>480</v>
      </c>
      <c r="M8491" t="s">
        <v>7663</v>
      </c>
      <c r="N8491" t="s">
        <v>7389</v>
      </c>
      <c r="O8491">
        <v>1E-3</v>
      </c>
      <c r="P8491">
        <v>1E-3</v>
      </c>
      <c r="Q8491">
        <v>1</v>
      </c>
    </row>
    <row r="8492" spans="10:17" x14ac:dyDescent="0.2">
      <c r="J8492" t="s">
        <v>498</v>
      </c>
      <c r="K8492" t="s">
        <v>356</v>
      </c>
      <c r="L8492" t="s">
        <v>480</v>
      </c>
      <c r="M8492" t="s">
        <v>7663</v>
      </c>
      <c r="N8492" t="s">
        <v>7390</v>
      </c>
      <c r="O8492">
        <v>1E-3</v>
      </c>
      <c r="P8492">
        <v>1E-3</v>
      </c>
      <c r="Q8492">
        <v>1</v>
      </c>
    </row>
    <row r="8493" spans="10:17" x14ac:dyDescent="0.2">
      <c r="J8493" t="s">
        <v>498</v>
      </c>
      <c r="K8493" t="s">
        <v>356</v>
      </c>
      <c r="L8493" t="s">
        <v>480</v>
      </c>
      <c r="M8493" t="s">
        <v>7663</v>
      </c>
      <c r="N8493" t="s">
        <v>7391</v>
      </c>
      <c r="O8493">
        <v>1E-3</v>
      </c>
      <c r="P8493">
        <v>1E-3</v>
      </c>
      <c r="Q8493">
        <v>1</v>
      </c>
    </row>
    <row r="8494" spans="10:17" x14ac:dyDescent="0.2">
      <c r="J8494" t="s">
        <v>498</v>
      </c>
      <c r="K8494" t="s">
        <v>356</v>
      </c>
      <c r="L8494" t="s">
        <v>480</v>
      </c>
      <c r="M8494" t="s">
        <v>7663</v>
      </c>
      <c r="N8494" t="s">
        <v>7392</v>
      </c>
      <c r="O8494">
        <v>1E-3</v>
      </c>
      <c r="P8494">
        <v>1E-3</v>
      </c>
      <c r="Q8494">
        <v>1</v>
      </c>
    </row>
    <row r="8495" spans="10:17" x14ac:dyDescent="0.2">
      <c r="J8495" t="s">
        <v>498</v>
      </c>
      <c r="K8495" t="s">
        <v>356</v>
      </c>
      <c r="L8495" t="s">
        <v>480</v>
      </c>
      <c r="M8495" t="s">
        <v>7663</v>
      </c>
      <c r="N8495" t="s">
        <v>7393</v>
      </c>
      <c r="O8495">
        <v>1E-3</v>
      </c>
      <c r="P8495">
        <v>1E-3</v>
      </c>
      <c r="Q8495">
        <v>1</v>
      </c>
    </row>
    <row r="8496" spans="10:17" x14ac:dyDescent="0.2">
      <c r="J8496" t="s">
        <v>498</v>
      </c>
      <c r="K8496" t="s">
        <v>356</v>
      </c>
      <c r="L8496" t="s">
        <v>480</v>
      </c>
      <c r="M8496" t="s">
        <v>7663</v>
      </c>
      <c r="N8496" t="s">
        <v>7394</v>
      </c>
      <c r="O8496">
        <v>1E-3</v>
      </c>
      <c r="P8496">
        <v>1E-3</v>
      </c>
      <c r="Q8496">
        <v>1</v>
      </c>
    </row>
    <row r="8497" spans="10:17" x14ac:dyDescent="0.2">
      <c r="J8497" t="s">
        <v>498</v>
      </c>
      <c r="K8497" t="s">
        <v>356</v>
      </c>
      <c r="L8497" t="s">
        <v>480</v>
      </c>
      <c r="M8497" t="s">
        <v>7663</v>
      </c>
      <c r="N8497" t="s">
        <v>7395</v>
      </c>
      <c r="O8497">
        <v>1E-3</v>
      </c>
      <c r="P8497">
        <v>1E-3</v>
      </c>
      <c r="Q8497">
        <v>1</v>
      </c>
    </row>
    <row r="8498" spans="10:17" x14ac:dyDescent="0.2">
      <c r="J8498" t="s">
        <v>498</v>
      </c>
      <c r="K8498" t="s">
        <v>356</v>
      </c>
      <c r="L8498" t="s">
        <v>480</v>
      </c>
      <c r="M8498" t="s">
        <v>7663</v>
      </c>
      <c r="N8498" t="s">
        <v>7396</v>
      </c>
      <c r="O8498">
        <v>1E-3</v>
      </c>
      <c r="P8498">
        <v>1E-3</v>
      </c>
      <c r="Q8498">
        <v>1</v>
      </c>
    </row>
    <row r="8499" spans="10:17" x14ac:dyDescent="0.2">
      <c r="J8499" t="s">
        <v>498</v>
      </c>
      <c r="K8499" t="s">
        <v>356</v>
      </c>
      <c r="L8499" t="s">
        <v>480</v>
      </c>
      <c r="M8499" t="s">
        <v>7663</v>
      </c>
      <c r="N8499" t="s">
        <v>7397</v>
      </c>
      <c r="O8499">
        <v>1E-3</v>
      </c>
      <c r="P8499">
        <v>1E-3</v>
      </c>
      <c r="Q8499">
        <v>1</v>
      </c>
    </row>
    <row r="8500" spans="10:17" x14ac:dyDescent="0.2">
      <c r="J8500" t="s">
        <v>498</v>
      </c>
      <c r="K8500" t="s">
        <v>356</v>
      </c>
      <c r="L8500" t="s">
        <v>480</v>
      </c>
      <c r="M8500" t="s">
        <v>7663</v>
      </c>
      <c r="N8500" t="s">
        <v>7398</v>
      </c>
      <c r="O8500">
        <v>1E-3</v>
      </c>
      <c r="P8500">
        <v>1E-3</v>
      </c>
      <c r="Q8500">
        <v>1</v>
      </c>
    </row>
    <row r="8501" spans="10:17" x14ac:dyDescent="0.2">
      <c r="J8501" t="s">
        <v>498</v>
      </c>
      <c r="K8501" t="s">
        <v>356</v>
      </c>
      <c r="L8501" t="s">
        <v>480</v>
      </c>
      <c r="M8501" t="s">
        <v>7663</v>
      </c>
      <c r="N8501" t="s">
        <v>7399</v>
      </c>
      <c r="O8501">
        <v>1E-3</v>
      </c>
      <c r="P8501">
        <v>1E-3</v>
      </c>
      <c r="Q8501">
        <v>1</v>
      </c>
    </row>
    <row r="8502" spans="10:17" x14ac:dyDescent="0.2">
      <c r="J8502" t="s">
        <v>498</v>
      </c>
      <c r="K8502" t="s">
        <v>356</v>
      </c>
      <c r="L8502" t="s">
        <v>480</v>
      </c>
      <c r="M8502" t="s">
        <v>7663</v>
      </c>
      <c r="N8502" t="s">
        <v>7400</v>
      </c>
      <c r="O8502">
        <v>1E-3</v>
      </c>
      <c r="P8502">
        <v>1E-3</v>
      </c>
      <c r="Q8502">
        <v>1</v>
      </c>
    </row>
    <row r="8503" spans="10:17" x14ac:dyDescent="0.2">
      <c r="J8503" t="s">
        <v>498</v>
      </c>
      <c r="K8503" t="s">
        <v>356</v>
      </c>
      <c r="L8503" t="s">
        <v>480</v>
      </c>
      <c r="M8503" t="s">
        <v>7663</v>
      </c>
      <c r="N8503" t="s">
        <v>7401</v>
      </c>
      <c r="O8503">
        <v>1E-3</v>
      </c>
      <c r="P8503">
        <v>1E-3</v>
      </c>
      <c r="Q8503">
        <v>1</v>
      </c>
    </row>
    <row r="8504" spans="10:17" x14ac:dyDescent="0.2">
      <c r="J8504" t="s">
        <v>498</v>
      </c>
      <c r="K8504" t="s">
        <v>356</v>
      </c>
      <c r="L8504" t="s">
        <v>480</v>
      </c>
      <c r="M8504" t="s">
        <v>7663</v>
      </c>
      <c r="N8504" t="s">
        <v>7402</v>
      </c>
      <c r="O8504">
        <v>1E-3</v>
      </c>
      <c r="P8504">
        <v>1E-3</v>
      </c>
      <c r="Q8504">
        <v>1</v>
      </c>
    </row>
    <row r="8505" spans="10:17" x14ac:dyDescent="0.2">
      <c r="J8505" t="s">
        <v>498</v>
      </c>
      <c r="K8505" t="s">
        <v>356</v>
      </c>
      <c r="L8505" t="s">
        <v>480</v>
      </c>
      <c r="M8505" t="s">
        <v>7663</v>
      </c>
      <c r="N8505" t="s">
        <v>7403</v>
      </c>
      <c r="O8505">
        <v>1E-3</v>
      </c>
      <c r="P8505">
        <v>1E-3</v>
      </c>
      <c r="Q8505">
        <v>1</v>
      </c>
    </row>
    <row r="8506" spans="10:17" x14ac:dyDescent="0.2">
      <c r="J8506" t="s">
        <v>498</v>
      </c>
      <c r="K8506" t="s">
        <v>356</v>
      </c>
      <c r="L8506" t="s">
        <v>480</v>
      </c>
      <c r="M8506" t="s">
        <v>7663</v>
      </c>
      <c r="N8506" t="s">
        <v>7404</v>
      </c>
      <c r="O8506">
        <v>1E-3</v>
      </c>
      <c r="P8506">
        <v>1E-3</v>
      </c>
      <c r="Q8506">
        <v>1</v>
      </c>
    </row>
    <row r="8507" spans="10:17" x14ac:dyDescent="0.2">
      <c r="J8507" t="s">
        <v>498</v>
      </c>
      <c r="K8507" t="s">
        <v>356</v>
      </c>
      <c r="L8507" t="s">
        <v>480</v>
      </c>
      <c r="M8507" t="s">
        <v>7663</v>
      </c>
      <c r="N8507" t="s">
        <v>7405</v>
      </c>
      <c r="O8507">
        <v>1E-3</v>
      </c>
      <c r="P8507">
        <v>1E-3</v>
      </c>
      <c r="Q8507">
        <v>1</v>
      </c>
    </row>
    <row r="8508" spans="10:17" x14ac:dyDescent="0.2">
      <c r="J8508" t="s">
        <v>498</v>
      </c>
      <c r="K8508" t="s">
        <v>356</v>
      </c>
      <c r="L8508" t="s">
        <v>480</v>
      </c>
      <c r="M8508" t="s">
        <v>7663</v>
      </c>
      <c r="N8508" t="s">
        <v>7406</v>
      </c>
      <c r="O8508">
        <v>1E-3</v>
      </c>
      <c r="P8508">
        <v>1E-3</v>
      </c>
      <c r="Q8508">
        <v>1</v>
      </c>
    </row>
    <row r="8509" spans="10:17" x14ac:dyDescent="0.2">
      <c r="J8509" t="s">
        <v>498</v>
      </c>
      <c r="K8509" t="s">
        <v>356</v>
      </c>
      <c r="L8509" t="s">
        <v>480</v>
      </c>
      <c r="M8509" t="s">
        <v>7663</v>
      </c>
      <c r="N8509" t="s">
        <v>7407</v>
      </c>
      <c r="O8509">
        <v>1E-3</v>
      </c>
      <c r="P8509">
        <v>1E-3</v>
      </c>
      <c r="Q8509">
        <v>1</v>
      </c>
    </row>
    <row r="8510" spans="10:17" x14ac:dyDescent="0.2">
      <c r="J8510" t="s">
        <v>498</v>
      </c>
      <c r="K8510" t="s">
        <v>356</v>
      </c>
      <c r="L8510" t="s">
        <v>480</v>
      </c>
      <c r="M8510" t="s">
        <v>7663</v>
      </c>
      <c r="N8510" t="s">
        <v>7408</v>
      </c>
      <c r="O8510">
        <v>1E-3</v>
      </c>
      <c r="P8510">
        <v>1E-3</v>
      </c>
      <c r="Q8510">
        <v>1</v>
      </c>
    </row>
    <row r="8511" spans="10:17" x14ac:dyDescent="0.2">
      <c r="J8511" t="s">
        <v>498</v>
      </c>
      <c r="K8511" t="s">
        <v>356</v>
      </c>
      <c r="L8511" t="s">
        <v>480</v>
      </c>
      <c r="M8511" t="s">
        <v>7663</v>
      </c>
      <c r="N8511" t="s">
        <v>7409</v>
      </c>
      <c r="O8511">
        <v>1E-3</v>
      </c>
      <c r="P8511">
        <v>1E-3</v>
      </c>
      <c r="Q8511">
        <v>1</v>
      </c>
    </row>
    <row r="8512" spans="10:17" x14ac:dyDescent="0.2">
      <c r="J8512" t="s">
        <v>498</v>
      </c>
      <c r="K8512" t="s">
        <v>356</v>
      </c>
      <c r="L8512" t="s">
        <v>480</v>
      </c>
      <c r="M8512" t="s">
        <v>7663</v>
      </c>
      <c r="N8512" t="s">
        <v>7410</v>
      </c>
      <c r="O8512">
        <v>1E-3</v>
      </c>
      <c r="P8512">
        <v>1E-3</v>
      </c>
      <c r="Q8512">
        <v>1</v>
      </c>
    </row>
    <row r="8513" spans="10:17" x14ac:dyDescent="0.2">
      <c r="J8513" t="s">
        <v>498</v>
      </c>
      <c r="K8513" t="s">
        <v>356</v>
      </c>
      <c r="L8513" t="s">
        <v>480</v>
      </c>
      <c r="M8513" t="s">
        <v>7663</v>
      </c>
      <c r="N8513" t="s">
        <v>7411</v>
      </c>
      <c r="O8513">
        <v>1E-3</v>
      </c>
      <c r="P8513">
        <v>1E-3</v>
      </c>
      <c r="Q8513">
        <v>1</v>
      </c>
    </row>
    <row r="8514" spans="10:17" x14ac:dyDescent="0.2">
      <c r="J8514" t="s">
        <v>498</v>
      </c>
      <c r="K8514" t="s">
        <v>356</v>
      </c>
      <c r="L8514" t="s">
        <v>480</v>
      </c>
      <c r="M8514" t="s">
        <v>7663</v>
      </c>
      <c r="N8514" t="s">
        <v>7412</v>
      </c>
      <c r="O8514">
        <v>1E-3</v>
      </c>
      <c r="P8514">
        <v>1E-3</v>
      </c>
      <c r="Q8514">
        <v>1</v>
      </c>
    </row>
    <row r="8515" spans="10:17" x14ac:dyDescent="0.2">
      <c r="J8515" t="s">
        <v>498</v>
      </c>
      <c r="K8515" t="s">
        <v>356</v>
      </c>
      <c r="L8515" t="s">
        <v>480</v>
      </c>
      <c r="M8515" t="s">
        <v>7663</v>
      </c>
      <c r="N8515" t="s">
        <v>7413</v>
      </c>
      <c r="O8515">
        <v>1E-3</v>
      </c>
      <c r="P8515">
        <v>1E-3</v>
      </c>
      <c r="Q8515">
        <v>1</v>
      </c>
    </row>
    <row r="8516" spans="10:17" x14ac:dyDescent="0.2">
      <c r="J8516" t="s">
        <v>498</v>
      </c>
      <c r="K8516" t="s">
        <v>356</v>
      </c>
      <c r="L8516" t="s">
        <v>480</v>
      </c>
      <c r="M8516" t="s">
        <v>7663</v>
      </c>
      <c r="N8516" t="s">
        <v>7414</v>
      </c>
      <c r="O8516">
        <v>1E-3</v>
      </c>
      <c r="P8516">
        <v>1E-3</v>
      </c>
      <c r="Q8516">
        <v>1</v>
      </c>
    </row>
    <row r="8517" spans="10:17" x14ac:dyDescent="0.2">
      <c r="J8517" t="s">
        <v>498</v>
      </c>
      <c r="K8517" t="s">
        <v>356</v>
      </c>
      <c r="L8517" t="s">
        <v>480</v>
      </c>
      <c r="M8517" t="s">
        <v>7663</v>
      </c>
      <c r="N8517" t="s">
        <v>7415</v>
      </c>
      <c r="O8517">
        <v>1E-3</v>
      </c>
      <c r="P8517">
        <v>1E-3</v>
      </c>
      <c r="Q8517">
        <v>1</v>
      </c>
    </row>
    <row r="8518" spans="10:17" x14ac:dyDescent="0.2">
      <c r="J8518" t="s">
        <v>498</v>
      </c>
      <c r="K8518" t="s">
        <v>356</v>
      </c>
      <c r="L8518" t="s">
        <v>480</v>
      </c>
      <c r="M8518" t="s">
        <v>7663</v>
      </c>
      <c r="N8518" t="s">
        <v>7416</v>
      </c>
      <c r="O8518">
        <v>1E-3</v>
      </c>
      <c r="P8518">
        <v>1E-3</v>
      </c>
      <c r="Q8518">
        <v>1</v>
      </c>
    </row>
    <row r="8519" spans="10:17" x14ac:dyDescent="0.2">
      <c r="J8519" t="s">
        <v>498</v>
      </c>
      <c r="K8519" t="s">
        <v>356</v>
      </c>
      <c r="L8519" t="s">
        <v>480</v>
      </c>
      <c r="M8519" t="s">
        <v>7663</v>
      </c>
      <c r="N8519" t="s">
        <v>7417</v>
      </c>
      <c r="O8519">
        <v>1E-3</v>
      </c>
      <c r="P8519">
        <v>1E-3</v>
      </c>
      <c r="Q8519">
        <v>1</v>
      </c>
    </row>
    <row r="8520" spans="10:17" x14ac:dyDescent="0.2">
      <c r="J8520" t="s">
        <v>498</v>
      </c>
      <c r="K8520" t="s">
        <v>356</v>
      </c>
      <c r="L8520" t="s">
        <v>480</v>
      </c>
      <c r="M8520" t="s">
        <v>7663</v>
      </c>
      <c r="N8520" t="s">
        <v>7418</v>
      </c>
      <c r="O8520">
        <v>1E-3</v>
      </c>
      <c r="P8520">
        <v>1E-3</v>
      </c>
      <c r="Q8520">
        <v>1</v>
      </c>
    </row>
    <row r="8521" spans="10:17" x14ac:dyDescent="0.2">
      <c r="J8521" t="s">
        <v>498</v>
      </c>
      <c r="K8521" t="s">
        <v>356</v>
      </c>
      <c r="L8521" t="s">
        <v>480</v>
      </c>
      <c r="M8521" t="s">
        <v>7663</v>
      </c>
      <c r="N8521" t="s">
        <v>7419</v>
      </c>
      <c r="O8521">
        <v>1E-3</v>
      </c>
      <c r="P8521">
        <v>1E-3</v>
      </c>
      <c r="Q8521">
        <v>1</v>
      </c>
    </row>
    <row r="8522" spans="10:17" x14ac:dyDescent="0.2">
      <c r="J8522" t="s">
        <v>498</v>
      </c>
      <c r="K8522" t="s">
        <v>356</v>
      </c>
      <c r="L8522" t="s">
        <v>480</v>
      </c>
      <c r="M8522" t="s">
        <v>7663</v>
      </c>
      <c r="N8522" t="s">
        <v>7420</v>
      </c>
      <c r="O8522">
        <v>1E-3</v>
      </c>
      <c r="P8522">
        <v>1E-3</v>
      </c>
      <c r="Q8522">
        <v>1</v>
      </c>
    </row>
    <row r="8523" spans="10:17" x14ac:dyDescent="0.2">
      <c r="J8523" t="s">
        <v>498</v>
      </c>
      <c r="K8523" t="s">
        <v>356</v>
      </c>
      <c r="L8523" t="s">
        <v>480</v>
      </c>
      <c r="M8523" t="s">
        <v>7663</v>
      </c>
      <c r="N8523" t="s">
        <v>7421</v>
      </c>
      <c r="O8523">
        <v>1E-3</v>
      </c>
      <c r="P8523">
        <v>1E-3</v>
      </c>
      <c r="Q8523">
        <v>1</v>
      </c>
    </row>
    <row r="8524" spans="10:17" x14ac:dyDescent="0.2">
      <c r="J8524" t="s">
        <v>498</v>
      </c>
      <c r="K8524" t="s">
        <v>356</v>
      </c>
      <c r="L8524" t="s">
        <v>480</v>
      </c>
      <c r="M8524" t="s">
        <v>7663</v>
      </c>
      <c r="N8524" t="s">
        <v>7422</v>
      </c>
      <c r="O8524">
        <v>1E-3</v>
      </c>
      <c r="P8524">
        <v>1E-3</v>
      </c>
      <c r="Q8524">
        <v>1</v>
      </c>
    </row>
    <row r="8525" spans="10:17" x14ac:dyDescent="0.2">
      <c r="J8525" t="s">
        <v>498</v>
      </c>
      <c r="K8525" t="s">
        <v>356</v>
      </c>
      <c r="L8525" t="s">
        <v>480</v>
      </c>
      <c r="M8525" t="s">
        <v>7663</v>
      </c>
      <c r="N8525" t="s">
        <v>7423</v>
      </c>
      <c r="O8525">
        <v>1E-3</v>
      </c>
      <c r="P8525">
        <v>1E-3</v>
      </c>
      <c r="Q8525">
        <v>1</v>
      </c>
    </row>
    <row r="8526" spans="10:17" x14ac:dyDescent="0.2">
      <c r="J8526" t="s">
        <v>498</v>
      </c>
      <c r="K8526" t="s">
        <v>356</v>
      </c>
      <c r="L8526" t="s">
        <v>480</v>
      </c>
      <c r="M8526" t="s">
        <v>7663</v>
      </c>
      <c r="N8526" t="s">
        <v>7424</v>
      </c>
      <c r="O8526">
        <v>1E-3</v>
      </c>
      <c r="P8526">
        <v>1E-3</v>
      </c>
      <c r="Q8526">
        <v>1</v>
      </c>
    </row>
    <row r="8527" spans="10:17" x14ac:dyDescent="0.2">
      <c r="J8527" t="s">
        <v>498</v>
      </c>
      <c r="K8527" t="s">
        <v>356</v>
      </c>
      <c r="L8527" t="s">
        <v>480</v>
      </c>
      <c r="M8527" t="s">
        <v>7663</v>
      </c>
      <c r="N8527" t="s">
        <v>7425</v>
      </c>
      <c r="O8527">
        <v>1E-3</v>
      </c>
      <c r="P8527">
        <v>1E-3</v>
      </c>
      <c r="Q8527">
        <v>1</v>
      </c>
    </row>
    <row r="8528" spans="10:17" x14ac:dyDescent="0.2">
      <c r="J8528" t="s">
        <v>498</v>
      </c>
      <c r="K8528" t="s">
        <v>356</v>
      </c>
      <c r="L8528" t="s">
        <v>480</v>
      </c>
      <c r="M8528" t="s">
        <v>7663</v>
      </c>
      <c r="N8528" t="s">
        <v>7426</v>
      </c>
      <c r="O8528">
        <v>1E-3</v>
      </c>
      <c r="P8528">
        <v>1E-3</v>
      </c>
      <c r="Q8528">
        <v>1</v>
      </c>
    </row>
    <row r="8529" spans="10:17" x14ac:dyDescent="0.2">
      <c r="J8529" t="s">
        <v>498</v>
      </c>
      <c r="K8529" t="s">
        <v>356</v>
      </c>
      <c r="L8529" t="s">
        <v>480</v>
      </c>
      <c r="M8529" t="s">
        <v>7663</v>
      </c>
      <c r="N8529" t="s">
        <v>7427</v>
      </c>
      <c r="O8529">
        <v>1E-3</v>
      </c>
      <c r="P8529">
        <v>1E-3</v>
      </c>
      <c r="Q8529">
        <v>1</v>
      </c>
    </row>
    <row r="8530" spans="10:17" x14ac:dyDescent="0.2">
      <c r="J8530" t="s">
        <v>498</v>
      </c>
      <c r="K8530" t="s">
        <v>356</v>
      </c>
      <c r="L8530" t="s">
        <v>480</v>
      </c>
      <c r="M8530" t="s">
        <v>7663</v>
      </c>
      <c r="N8530" t="s">
        <v>7428</v>
      </c>
      <c r="O8530">
        <v>1E-3</v>
      </c>
      <c r="P8530">
        <v>1E-3</v>
      </c>
      <c r="Q8530">
        <v>1</v>
      </c>
    </row>
    <row r="8531" spans="10:17" x14ac:dyDescent="0.2">
      <c r="J8531" t="s">
        <v>498</v>
      </c>
      <c r="K8531" t="s">
        <v>356</v>
      </c>
      <c r="L8531" t="s">
        <v>480</v>
      </c>
      <c r="M8531" t="s">
        <v>7663</v>
      </c>
      <c r="N8531" t="s">
        <v>7429</v>
      </c>
      <c r="O8531">
        <v>1E-3</v>
      </c>
      <c r="P8531">
        <v>1E-3</v>
      </c>
      <c r="Q8531">
        <v>1</v>
      </c>
    </row>
    <row r="8532" spans="10:17" x14ac:dyDescent="0.2">
      <c r="J8532" t="s">
        <v>498</v>
      </c>
      <c r="K8532" t="s">
        <v>356</v>
      </c>
      <c r="L8532" t="s">
        <v>480</v>
      </c>
      <c r="M8532" t="s">
        <v>7663</v>
      </c>
      <c r="N8532" t="s">
        <v>7430</v>
      </c>
      <c r="O8532">
        <v>1E-3</v>
      </c>
      <c r="P8532">
        <v>1E-3</v>
      </c>
      <c r="Q8532">
        <v>1</v>
      </c>
    </row>
    <row r="8533" spans="10:17" x14ac:dyDescent="0.2">
      <c r="J8533" t="s">
        <v>498</v>
      </c>
      <c r="K8533" t="s">
        <v>356</v>
      </c>
      <c r="L8533" t="s">
        <v>480</v>
      </c>
      <c r="M8533" t="s">
        <v>7663</v>
      </c>
      <c r="N8533" t="s">
        <v>7431</v>
      </c>
      <c r="O8533">
        <v>1E-3</v>
      </c>
      <c r="P8533">
        <v>1E-3</v>
      </c>
      <c r="Q8533">
        <v>1</v>
      </c>
    </row>
    <row r="8534" spans="10:17" x14ac:dyDescent="0.2">
      <c r="J8534" t="s">
        <v>498</v>
      </c>
      <c r="K8534" t="s">
        <v>356</v>
      </c>
      <c r="L8534" t="s">
        <v>480</v>
      </c>
      <c r="M8534" t="s">
        <v>7663</v>
      </c>
      <c r="N8534" t="s">
        <v>7432</v>
      </c>
      <c r="O8534">
        <v>1E-3</v>
      </c>
      <c r="P8534">
        <v>1E-3</v>
      </c>
      <c r="Q8534">
        <v>1</v>
      </c>
    </row>
    <row r="8535" spans="10:17" x14ac:dyDescent="0.2">
      <c r="J8535" t="s">
        <v>498</v>
      </c>
      <c r="K8535" t="s">
        <v>356</v>
      </c>
      <c r="L8535" t="s">
        <v>480</v>
      </c>
      <c r="M8535" t="s">
        <v>7663</v>
      </c>
      <c r="N8535" t="s">
        <v>7433</v>
      </c>
      <c r="O8535">
        <v>1E-3</v>
      </c>
      <c r="P8535">
        <v>1E-3</v>
      </c>
      <c r="Q8535">
        <v>1</v>
      </c>
    </row>
    <row r="8536" spans="10:17" x14ac:dyDescent="0.2">
      <c r="J8536" t="s">
        <v>498</v>
      </c>
      <c r="K8536" t="s">
        <v>356</v>
      </c>
      <c r="L8536" t="s">
        <v>480</v>
      </c>
      <c r="M8536" t="s">
        <v>7663</v>
      </c>
      <c r="N8536" t="s">
        <v>7434</v>
      </c>
      <c r="O8536">
        <v>1E-3</v>
      </c>
      <c r="P8536">
        <v>1E-3</v>
      </c>
      <c r="Q8536">
        <v>1</v>
      </c>
    </row>
    <row r="8537" spans="10:17" x14ac:dyDescent="0.2">
      <c r="J8537" t="s">
        <v>498</v>
      </c>
      <c r="K8537" t="s">
        <v>356</v>
      </c>
      <c r="L8537" t="s">
        <v>480</v>
      </c>
      <c r="M8537" t="s">
        <v>7663</v>
      </c>
      <c r="N8537" t="s">
        <v>7435</v>
      </c>
      <c r="O8537">
        <v>1E-3</v>
      </c>
      <c r="P8537">
        <v>1E-3</v>
      </c>
      <c r="Q8537">
        <v>1</v>
      </c>
    </row>
    <row r="8538" spans="10:17" x14ac:dyDescent="0.2">
      <c r="J8538" t="s">
        <v>498</v>
      </c>
      <c r="K8538" t="s">
        <v>356</v>
      </c>
      <c r="L8538" t="s">
        <v>480</v>
      </c>
      <c r="M8538" t="s">
        <v>7663</v>
      </c>
      <c r="N8538" t="s">
        <v>7436</v>
      </c>
      <c r="O8538">
        <v>1E-3</v>
      </c>
      <c r="P8538">
        <v>1E-3</v>
      </c>
      <c r="Q8538">
        <v>1</v>
      </c>
    </row>
    <row r="8539" spans="10:17" x14ac:dyDescent="0.2">
      <c r="J8539" t="s">
        <v>498</v>
      </c>
      <c r="K8539" t="s">
        <v>356</v>
      </c>
      <c r="L8539" t="s">
        <v>480</v>
      </c>
      <c r="M8539" t="s">
        <v>7663</v>
      </c>
      <c r="N8539" t="s">
        <v>7437</v>
      </c>
      <c r="O8539">
        <v>1E-3</v>
      </c>
      <c r="P8539">
        <v>1E-3</v>
      </c>
      <c r="Q8539">
        <v>1</v>
      </c>
    </row>
    <row r="8540" spans="10:17" x14ac:dyDescent="0.2">
      <c r="J8540" t="s">
        <v>498</v>
      </c>
      <c r="K8540" t="s">
        <v>356</v>
      </c>
      <c r="L8540" t="s">
        <v>480</v>
      </c>
      <c r="M8540" t="s">
        <v>7663</v>
      </c>
      <c r="N8540" t="s">
        <v>7438</v>
      </c>
      <c r="O8540">
        <v>1E-3</v>
      </c>
      <c r="P8540">
        <v>1E-3</v>
      </c>
      <c r="Q8540">
        <v>1</v>
      </c>
    </row>
    <row r="8541" spans="10:17" x14ac:dyDescent="0.2">
      <c r="J8541" t="s">
        <v>498</v>
      </c>
      <c r="K8541" t="s">
        <v>356</v>
      </c>
      <c r="L8541" t="s">
        <v>480</v>
      </c>
      <c r="M8541" t="s">
        <v>7663</v>
      </c>
      <c r="N8541" t="s">
        <v>7439</v>
      </c>
      <c r="O8541">
        <v>1E-3</v>
      </c>
      <c r="P8541">
        <v>1E-3</v>
      </c>
      <c r="Q8541">
        <v>1</v>
      </c>
    </row>
    <row r="8542" spans="10:17" x14ac:dyDescent="0.2">
      <c r="J8542" t="s">
        <v>498</v>
      </c>
      <c r="K8542" t="s">
        <v>356</v>
      </c>
      <c r="L8542" t="s">
        <v>480</v>
      </c>
      <c r="M8542" t="s">
        <v>7663</v>
      </c>
      <c r="N8542" t="s">
        <v>7440</v>
      </c>
      <c r="O8542">
        <v>1E-3</v>
      </c>
      <c r="P8542">
        <v>1E-3</v>
      </c>
      <c r="Q8542">
        <v>1</v>
      </c>
    </row>
    <row r="8543" spans="10:17" x14ac:dyDescent="0.2">
      <c r="J8543" t="s">
        <v>498</v>
      </c>
      <c r="K8543" t="s">
        <v>356</v>
      </c>
      <c r="L8543" t="s">
        <v>480</v>
      </c>
      <c r="M8543" t="s">
        <v>7663</v>
      </c>
      <c r="N8543" t="s">
        <v>7441</v>
      </c>
      <c r="O8543">
        <v>1E-3</v>
      </c>
      <c r="P8543">
        <v>1E-3</v>
      </c>
      <c r="Q8543">
        <v>1</v>
      </c>
    </row>
    <row r="8544" spans="10:17" x14ac:dyDescent="0.2">
      <c r="J8544" t="s">
        <v>498</v>
      </c>
      <c r="K8544" t="s">
        <v>356</v>
      </c>
      <c r="L8544" t="s">
        <v>480</v>
      </c>
      <c r="M8544" t="s">
        <v>7663</v>
      </c>
      <c r="N8544" t="s">
        <v>7442</v>
      </c>
      <c r="O8544">
        <v>1E-3</v>
      </c>
      <c r="P8544">
        <v>1E-3</v>
      </c>
      <c r="Q8544">
        <v>1</v>
      </c>
    </row>
    <row r="8545" spans="10:17" x14ac:dyDescent="0.2">
      <c r="J8545" t="s">
        <v>498</v>
      </c>
      <c r="K8545" t="s">
        <v>356</v>
      </c>
      <c r="L8545" t="s">
        <v>480</v>
      </c>
      <c r="M8545" t="s">
        <v>7663</v>
      </c>
      <c r="N8545" t="s">
        <v>7443</v>
      </c>
      <c r="O8545">
        <v>1E-3</v>
      </c>
      <c r="P8545">
        <v>1E-3</v>
      </c>
      <c r="Q8545">
        <v>1</v>
      </c>
    </row>
    <row r="8546" spans="10:17" x14ac:dyDescent="0.2">
      <c r="J8546" t="s">
        <v>498</v>
      </c>
      <c r="K8546" t="s">
        <v>356</v>
      </c>
      <c r="L8546" t="s">
        <v>480</v>
      </c>
      <c r="M8546" t="s">
        <v>7663</v>
      </c>
      <c r="N8546" t="s">
        <v>7444</v>
      </c>
      <c r="O8546">
        <v>1E-3</v>
      </c>
      <c r="P8546">
        <v>1E-3</v>
      </c>
      <c r="Q8546">
        <v>1</v>
      </c>
    </row>
    <row r="8547" spans="10:17" x14ac:dyDescent="0.2">
      <c r="J8547" t="s">
        <v>498</v>
      </c>
      <c r="K8547" t="s">
        <v>356</v>
      </c>
      <c r="L8547" t="s">
        <v>480</v>
      </c>
      <c r="M8547" t="s">
        <v>7663</v>
      </c>
      <c r="N8547" t="s">
        <v>7445</v>
      </c>
      <c r="O8547">
        <v>1E-3</v>
      </c>
      <c r="P8547">
        <v>1E-3</v>
      </c>
      <c r="Q8547">
        <v>1</v>
      </c>
    </row>
    <row r="8548" spans="10:17" x14ac:dyDescent="0.2">
      <c r="J8548" t="s">
        <v>498</v>
      </c>
      <c r="K8548" t="s">
        <v>356</v>
      </c>
      <c r="L8548" t="s">
        <v>480</v>
      </c>
      <c r="M8548" t="s">
        <v>7663</v>
      </c>
      <c r="N8548" t="s">
        <v>7446</v>
      </c>
      <c r="O8548">
        <v>1E-3</v>
      </c>
      <c r="P8548">
        <v>1E-3</v>
      </c>
      <c r="Q8548">
        <v>1</v>
      </c>
    </row>
    <row r="8549" spans="10:17" x14ac:dyDescent="0.2">
      <c r="J8549" t="s">
        <v>498</v>
      </c>
      <c r="K8549" t="s">
        <v>356</v>
      </c>
      <c r="L8549" t="s">
        <v>480</v>
      </c>
      <c r="M8549" t="s">
        <v>7663</v>
      </c>
      <c r="N8549" t="s">
        <v>7447</v>
      </c>
      <c r="O8549">
        <v>1E-3</v>
      </c>
      <c r="P8549">
        <v>1E-3</v>
      </c>
      <c r="Q8549">
        <v>1</v>
      </c>
    </row>
    <row r="8550" spans="10:17" x14ac:dyDescent="0.2">
      <c r="J8550" t="s">
        <v>498</v>
      </c>
      <c r="K8550" t="s">
        <v>356</v>
      </c>
      <c r="L8550" t="s">
        <v>480</v>
      </c>
      <c r="M8550" t="s">
        <v>7663</v>
      </c>
      <c r="N8550" t="s">
        <v>7448</v>
      </c>
      <c r="O8550">
        <v>1E-3</v>
      </c>
      <c r="P8550">
        <v>1E-3</v>
      </c>
      <c r="Q8550">
        <v>1</v>
      </c>
    </row>
    <row r="8551" spans="10:17" x14ac:dyDescent="0.2">
      <c r="J8551" t="s">
        <v>498</v>
      </c>
      <c r="K8551" t="s">
        <v>356</v>
      </c>
      <c r="L8551" t="s">
        <v>480</v>
      </c>
      <c r="M8551" t="s">
        <v>7663</v>
      </c>
      <c r="N8551" t="s">
        <v>7449</v>
      </c>
      <c r="O8551">
        <v>1E-3</v>
      </c>
      <c r="P8551">
        <v>1E-3</v>
      </c>
      <c r="Q8551">
        <v>1</v>
      </c>
    </row>
    <row r="8552" spans="10:17" x14ac:dyDescent="0.2">
      <c r="J8552" t="s">
        <v>498</v>
      </c>
      <c r="K8552" t="s">
        <v>356</v>
      </c>
      <c r="L8552" t="s">
        <v>480</v>
      </c>
      <c r="M8552" t="s">
        <v>7663</v>
      </c>
      <c r="N8552" t="s">
        <v>7450</v>
      </c>
      <c r="O8552">
        <v>1E-3</v>
      </c>
      <c r="P8552">
        <v>1E-3</v>
      </c>
      <c r="Q8552">
        <v>1</v>
      </c>
    </row>
    <row r="8553" spans="10:17" x14ac:dyDescent="0.2">
      <c r="J8553" t="s">
        <v>498</v>
      </c>
      <c r="K8553" t="s">
        <v>356</v>
      </c>
      <c r="L8553" t="s">
        <v>480</v>
      </c>
      <c r="M8553" t="s">
        <v>7663</v>
      </c>
      <c r="N8553" t="s">
        <v>7451</v>
      </c>
      <c r="O8553">
        <v>1E-3</v>
      </c>
      <c r="P8553">
        <v>1E-3</v>
      </c>
      <c r="Q8553">
        <v>1</v>
      </c>
    </row>
    <row r="8554" spans="10:17" x14ac:dyDescent="0.2">
      <c r="J8554" t="s">
        <v>498</v>
      </c>
      <c r="K8554" t="s">
        <v>356</v>
      </c>
      <c r="L8554" t="s">
        <v>480</v>
      </c>
      <c r="M8554" t="s">
        <v>7663</v>
      </c>
      <c r="N8554" t="s">
        <v>7452</v>
      </c>
      <c r="O8554">
        <v>1E-3</v>
      </c>
      <c r="P8554">
        <v>1E-3</v>
      </c>
      <c r="Q8554">
        <v>1</v>
      </c>
    </row>
    <row r="8555" spans="10:17" x14ac:dyDescent="0.2">
      <c r="J8555" t="s">
        <v>498</v>
      </c>
      <c r="K8555" t="s">
        <v>356</v>
      </c>
      <c r="L8555" t="s">
        <v>480</v>
      </c>
      <c r="M8555" t="s">
        <v>7663</v>
      </c>
      <c r="N8555" t="s">
        <v>7453</v>
      </c>
      <c r="O8555">
        <v>1E-3</v>
      </c>
      <c r="P8555">
        <v>1E-3</v>
      </c>
      <c r="Q8555">
        <v>1</v>
      </c>
    </row>
    <row r="8556" spans="10:17" x14ac:dyDescent="0.2">
      <c r="J8556" t="s">
        <v>498</v>
      </c>
      <c r="K8556" t="s">
        <v>356</v>
      </c>
      <c r="L8556" t="s">
        <v>480</v>
      </c>
      <c r="M8556" t="s">
        <v>7663</v>
      </c>
      <c r="N8556" t="s">
        <v>7454</v>
      </c>
      <c r="O8556">
        <v>1E-3</v>
      </c>
      <c r="P8556">
        <v>1E-3</v>
      </c>
      <c r="Q8556">
        <v>1</v>
      </c>
    </row>
    <row r="8557" spans="10:17" x14ac:dyDescent="0.2">
      <c r="J8557" t="s">
        <v>498</v>
      </c>
      <c r="K8557" t="s">
        <v>356</v>
      </c>
      <c r="L8557" t="s">
        <v>480</v>
      </c>
      <c r="M8557" t="s">
        <v>7663</v>
      </c>
      <c r="N8557" t="s">
        <v>7455</v>
      </c>
      <c r="O8557">
        <v>1E-3</v>
      </c>
      <c r="P8557">
        <v>1E-3</v>
      </c>
      <c r="Q8557">
        <v>1</v>
      </c>
    </row>
    <row r="8558" spans="10:17" x14ac:dyDescent="0.2">
      <c r="J8558" t="s">
        <v>498</v>
      </c>
      <c r="K8558" t="s">
        <v>356</v>
      </c>
      <c r="L8558" t="s">
        <v>480</v>
      </c>
      <c r="M8558" t="s">
        <v>7663</v>
      </c>
      <c r="N8558" t="s">
        <v>7456</v>
      </c>
      <c r="O8558">
        <v>1E-3</v>
      </c>
      <c r="P8558">
        <v>1E-3</v>
      </c>
      <c r="Q8558">
        <v>1</v>
      </c>
    </row>
    <row r="8559" spans="10:17" x14ac:dyDescent="0.2">
      <c r="J8559" t="s">
        <v>498</v>
      </c>
      <c r="K8559" t="s">
        <v>356</v>
      </c>
      <c r="L8559" t="s">
        <v>480</v>
      </c>
      <c r="M8559" t="s">
        <v>7663</v>
      </c>
      <c r="N8559" t="s">
        <v>7457</v>
      </c>
      <c r="O8559">
        <v>1E-3</v>
      </c>
      <c r="P8559">
        <v>1E-3</v>
      </c>
      <c r="Q8559">
        <v>1</v>
      </c>
    </row>
    <row r="8560" spans="10:17" x14ac:dyDescent="0.2">
      <c r="J8560" t="s">
        <v>498</v>
      </c>
      <c r="K8560" t="s">
        <v>356</v>
      </c>
      <c r="L8560" t="s">
        <v>480</v>
      </c>
      <c r="M8560" t="s">
        <v>7663</v>
      </c>
      <c r="N8560" t="s">
        <v>7458</v>
      </c>
      <c r="O8560">
        <v>1E-3</v>
      </c>
      <c r="P8560">
        <v>1E-3</v>
      </c>
      <c r="Q8560">
        <v>1</v>
      </c>
    </row>
    <row r="8561" spans="10:17" x14ac:dyDescent="0.2">
      <c r="J8561" t="s">
        <v>498</v>
      </c>
      <c r="K8561" t="s">
        <v>356</v>
      </c>
      <c r="L8561" t="s">
        <v>480</v>
      </c>
      <c r="M8561" t="s">
        <v>7663</v>
      </c>
      <c r="N8561" t="s">
        <v>7459</v>
      </c>
      <c r="O8561">
        <v>1E-3</v>
      </c>
      <c r="P8561">
        <v>1E-3</v>
      </c>
      <c r="Q8561">
        <v>1</v>
      </c>
    </row>
    <row r="8562" spans="10:17" x14ac:dyDescent="0.2">
      <c r="J8562" t="s">
        <v>498</v>
      </c>
      <c r="K8562" t="s">
        <v>356</v>
      </c>
      <c r="L8562" t="s">
        <v>480</v>
      </c>
      <c r="M8562" t="s">
        <v>7663</v>
      </c>
      <c r="N8562" t="s">
        <v>7460</v>
      </c>
      <c r="O8562">
        <v>1E-3</v>
      </c>
      <c r="P8562">
        <v>1E-3</v>
      </c>
      <c r="Q8562">
        <v>1</v>
      </c>
    </row>
    <row r="8563" spans="10:17" x14ac:dyDescent="0.2">
      <c r="J8563" t="s">
        <v>498</v>
      </c>
      <c r="K8563" t="s">
        <v>356</v>
      </c>
      <c r="L8563" t="s">
        <v>480</v>
      </c>
      <c r="M8563" t="s">
        <v>7663</v>
      </c>
      <c r="N8563" t="s">
        <v>7461</v>
      </c>
      <c r="O8563">
        <v>1E-3</v>
      </c>
      <c r="P8563">
        <v>1E-3</v>
      </c>
      <c r="Q8563">
        <v>1</v>
      </c>
    </row>
    <row r="8564" spans="10:17" x14ac:dyDescent="0.2">
      <c r="J8564" t="s">
        <v>498</v>
      </c>
      <c r="K8564" t="s">
        <v>356</v>
      </c>
      <c r="L8564" t="s">
        <v>480</v>
      </c>
      <c r="M8564" t="s">
        <v>7663</v>
      </c>
      <c r="N8564" t="s">
        <v>7462</v>
      </c>
      <c r="O8564">
        <v>1E-3</v>
      </c>
      <c r="P8564">
        <v>1E-3</v>
      </c>
      <c r="Q8564">
        <v>1</v>
      </c>
    </row>
    <row r="8565" spans="10:17" x14ac:dyDescent="0.2">
      <c r="J8565" t="s">
        <v>498</v>
      </c>
      <c r="K8565" t="s">
        <v>356</v>
      </c>
      <c r="L8565" t="s">
        <v>480</v>
      </c>
      <c r="M8565" t="s">
        <v>7663</v>
      </c>
      <c r="N8565" t="s">
        <v>7463</v>
      </c>
      <c r="O8565">
        <v>1E-3</v>
      </c>
      <c r="P8565">
        <v>1E-3</v>
      </c>
      <c r="Q8565">
        <v>1</v>
      </c>
    </row>
    <row r="8566" spans="10:17" x14ac:dyDescent="0.2">
      <c r="J8566" t="s">
        <v>498</v>
      </c>
      <c r="K8566" t="s">
        <v>356</v>
      </c>
      <c r="L8566" t="s">
        <v>480</v>
      </c>
      <c r="M8566" t="s">
        <v>7663</v>
      </c>
      <c r="N8566" t="s">
        <v>7464</v>
      </c>
      <c r="O8566">
        <v>1E-3</v>
      </c>
      <c r="P8566">
        <v>1E-3</v>
      </c>
      <c r="Q8566">
        <v>1</v>
      </c>
    </row>
    <row r="8567" spans="10:17" x14ac:dyDescent="0.2">
      <c r="J8567" t="s">
        <v>498</v>
      </c>
      <c r="K8567" t="s">
        <v>356</v>
      </c>
      <c r="L8567" t="s">
        <v>480</v>
      </c>
      <c r="M8567" t="s">
        <v>7663</v>
      </c>
      <c r="N8567" t="s">
        <v>7465</v>
      </c>
      <c r="O8567">
        <v>1E-3</v>
      </c>
      <c r="P8567">
        <v>1E-3</v>
      </c>
      <c r="Q8567">
        <v>1</v>
      </c>
    </row>
    <row r="8568" spans="10:17" x14ac:dyDescent="0.2">
      <c r="J8568" t="s">
        <v>498</v>
      </c>
      <c r="K8568" t="s">
        <v>356</v>
      </c>
      <c r="L8568" t="s">
        <v>480</v>
      </c>
      <c r="M8568" t="s">
        <v>7663</v>
      </c>
      <c r="N8568" t="s">
        <v>7466</v>
      </c>
      <c r="O8568">
        <v>1E-3</v>
      </c>
      <c r="P8568">
        <v>1E-3</v>
      </c>
      <c r="Q8568">
        <v>1</v>
      </c>
    </row>
    <row r="8569" spans="10:17" x14ac:dyDescent="0.2">
      <c r="J8569" t="s">
        <v>498</v>
      </c>
      <c r="K8569" t="s">
        <v>356</v>
      </c>
      <c r="L8569" t="s">
        <v>480</v>
      </c>
      <c r="M8569" t="s">
        <v>7663</v>
      </c>
      <c r="N8569" t="s">
        <v>7467</v>
      </c>
      <c r="O8569">
        <v>1E-3</v>
      </c>
      <c r="P8569">
        <v>1E-3</v>
      </c>
      <c r="Q8569">
        <v>1</v>
      </c>
    </row>
    <row r="8570" spans="10:17" x14ac:dyDescent="0.2">
      <c r="J8570" t="s">
        <v>498</v>
      </c>
      <c r="K8570" t="s">
        <v>356</v>
      </c>
      <c r="L8570" t="s">
        <v>480</v>
      </c>
      <c r="M8570" t="s">
        <v>7663</v>
      </c>
      <c r="N8570" t="s">
        <v>7468</v>
      </c>
      <c r="O8570">
        <v>1E-3</v>
      </c>
      <c r="P8570">
        <v>1E-3</v>
      </c>
      <c r="Q8570">
        <v>1</v>
      </c>
    </row>
    <row r="8571" spans="10:17" x14ac:dyDescent="0.2">
      <c r="J8571" t="s">
        <v>498</v>
      </c>
      <c r="K8571" t="s">
        <v>356</v>
      </c>
      <c r="L8571" t="s">
        <v>480</v>
      </c>
      <c r="M8571" t="s">
        <v>7663</v>
      </c>
      <c r="N8571" t="s">
        <v>7469</v>
      </c>
      <c r="O8571">
        <v>1E-3</v>
      </c>
      <c r="P8571">
        <v>1E-3</v>
      </c>
      <c r="Q8571">
        <v>1</v>
      </c>
    </row>
    <row r="8572" spans="10:17" x14ac:dyDescent="0.2">
      <c r="J8572" t="s">
        <v>498</v>
      </c>
      <c r="K8572" t="s">
        <v>356</v>
      </c>
      <c r="L8572" t="s">
        <v>480</v>
      </c>
      <c r="M8572" t="s">
        <v>7663</v>
      </c>
      <c r="N8572" t="s">
        <v>7470</v>
      </c>
      <c r="O8572">
        <v>1E-3</v>
      </c>
      <c r="P8572">
        <v>1E-3</v>
      </c>
      <c r="Q8572">
        <v>1</v>
      </c>
    </row>
    <row r="8573" spans="10:17" x14ac:dyDescent="0.2">
      <c r="J8573" t="s">
        <v>498</v>
      </c>
      <c r="K8573" t="s">
        <v>356</v>
      </c>
      <c r="L8573" t="s">
        <v>480</v>
      </c>
      <c r="M8573" t="s">
        <v>7663</v>
      </c>
      <c r="N8573" t="s">
        <v>7471</v>
      </c>
      <c r="O8573">
        <v>1E-3</v>
      </c>
      <c r="P8573">
        <v>1E-3</v>
      </c>
      <c r="Q8573">
        <v>1</v>
      </c>
    </row>
    <row r="8574" spans="10:17" x14ac:dyDescent="0.2">
      <c r="J8574" t="s">
        <v>498</v>
      </c>
      <c r="K8574" t="s">
        <v>356</v>
      </c>
      <c r="L8574" t="s">
        <v>480</v>
      </c>
      <c r="M8574" t="s">
        <v>7663</v>
      </c>
      <c r="N8574" t="s">
        <v>7472</v>
      </c>
      <c r="O8574">
        <v>1E-3</v>
      </c>
      <c r="P8574">
        <v>1E-3</v>
      </c>
      <c r="Q8574">
        <v>1</v>
      </c>
    </row>
    <row r="8575" spans="10:17" x14ac:dyDescent="0.2">
      <c r="J8575" t="s">
        <v>498</v>
      </c>
      <c r="K8575" t="s">
        <v>356</v>
      </c>
      <c r="L8575" t="s">
        <v>480</v>
      </c>
      <c r="M8575" t="s">
        <v>7663</v>
      </c>
      <c r="N8575" t="s">
        <v>7473</v>
      </c>
      <c r="O8575">
        <v>1E-3</v>
      </c>
      <c r="P8575">
        <v>1E-3</v>
      </c>
      <c r="Q8575">
        <v>1</v>
      </c>
    </row>
    <row r="8576" spans="10:17" x14ac:dyDescent="0.2">
      <c r="J8576" t="s">
        <v>498</v>
      </c>
      <c r="K8576" t="s">
        <v>356</v>
      </c>
      <c r="L8576" t="s">
        <v>480</v>
      </c>
      <c r="M8576" t="s">
        <v>7663</v>
      </c>
      <c r="N8576" t="s">
        <v>7474</v>
      </c>
      <c r="O8576">
        <v>1E-3</v>
      </c>
      <c r="P8576">
        <v>1E-3</v>
      </c>
      <c r="Q8576">
        <v>1</v>
      </c>
    </row>
    <row r="8577" spans="10:17" x14ac:dyDescent="0.2">
      <c r="J8577" t="s">
        <v>498</v>
      </c>
      <c r="K8577" t="s">
        <v>356</v>
      </c>
      <c r="L8577" t="s">
        <v>480</v>
      </c>
      <c r="M8577" t="s">
        <v>7663</v>
      </c>
      <c r="N8577" t="s">
        <v>7475</v>
      </c>
      <c r="O8577">
        <v>1E-3</v>
      </c>
      <c r="P8577">
        <v>1E-3</v>
      </c>
      <c r="Q8577">
        <v>1</v>
      </c>
    </row>
    <row r="8578" spans="10:17" x14ac:dyDescent="0.2">
      <c r="J8578" t="s">
        <v>498</v>
      </c>
      <c r="K8578" t="s">
        <v>356</v>
      </c>
      <c r="L8578" t="s">
        <v>480</v>
      </c>
      <c r="M8578" t="s">
        <v>7663</v>
      </c>
      <c r="N8578" t="s">
        <v>7476</v>
      </c>
      <c r="O8578">
        <v>1E-3</v>
      </c>
      <c r="P8578">
        <v>1E-3</v>
      </c>
      <c r="Q8578">
        <v>1</v>
      </c>
    </row>
    <row r="8579" spans="10:17" x14ac:dyDescent="0.2">
      <c r="J8579" t="s">
        <v>498</v>
      </c>
      <c r="K8579" t="s">
        <v>356</v>
      </c>
      <c r="L8579" t="s">
        <v>480</v>
      </c>
      <c r="M8579" t="s">
        <v>7663</v>
      </c>
      <c r="N8579" t="s">
        <v>7477</v>
      </c>
      <c r="O8579">
        <v>1E-3</v>
      </c>
      <c r="P8579">
        <v>1E-3</v>
      </c>
      <c r="Q8579">
        <v>1</v>
      </c>
    </row>
    <row r="8580" spans="10:17" x14ac:dyDescent="0.2">
      <c r="J8580" t="s">
        <v>498</v>
      </c>
      <c r="K8580" t="s">
        <v>356</v>
      </c>
      <c r="L8580" t="s">
        <v>480</v>
      </c>
      <c r="M8580" t="s">
        <v>7663</v>
      </c>
      <c r="N8580" t="s">
        <v>7478</v>
      </c>
      <c r="O8580">
        <v>1E-3</v>
      </c>
      <c r="P8580">
        <v>1E-3</v>
      </c>
      <c r="Q8580">
        <v>1</v>
      </c>
    </row>
    <row r="8581" spans="10:17" x14ac:dyDescent="0.2">
      <c r="J8581" t="s">
        <v>498</v>
      </c>
      <c r="K8581" t="s">
        <v>356</v>
      </c>
      <c r="L8581" t="s">
        <v>480</v>
      </c>
      <c r="M8581" t="s">
        <v>7663</v>
      </c>
      <c r="N8581" t="s">
        <v>7479</v>
      </c>
      <c r="O8581">
        <v>1E-3</v>
      </c>
      <c r="P8581">
        <v>1E-3</v>
      </c>
      <c r="Q8581">
        <v>1</v>
      </c>
    </row>
    <row r="8582" spans="10:17" x14ac:dyDescent="0.2">
      <c r="J8582" t="s">
        <v>498</v>
      </c>
      <c r="K8582" t="s">
        <v>356</v>
      </c>
      <c r="L8582" t="s">
        <v>480</v>
      </c>
      <c r="M8582" t="s">
        <v>7663</v>
      </c>
      <c r="N8582" t="s">
        <v>7480</v>
      </c>
      <c r="O8582">
        <v>1E-3</v>
      </c>
      <c r="P8582">
        <v>1E-3</v>
      </c>
      <c r="Q8582">
        <v>1</v>
      </c>
    </row>
    <row r="8583" spans="10:17" x14ac:dyDescent="0.2">
      <c r="J8583" t="s">
        <v>498</v>
      </c>
      <c r="K8583" t="s">
        <v>356</v>
      </c>
      <c r="L8583" t="s">
        <v>480</v>
      </c>
      <c r="M8583" t="s">
        <v>7663</v>
      </c>
      <c r="N8583" t="s">
        <v>7481</v>
      </c>
      <c r="O8583">
        <v>1E-3</v>
      </c>
      <c r="P8583">
        <v>1E-3</v>
      </c>
      <c r="Q8583">
        <v>1</v>
      </c>
    </row>
    <row r="8584" spans="10:17" x14ac:dyDescent="0.2">
      <c r="J8584" t="s">
        <v>498</v>
      </c>
      <c r="K8584" t="s">
        <v>356</v>
      </c>
      <c r="L8584" t="s">
        <v>480</v>
      </c>
      <c r="M8584" t="s">
        <v>7663</v>
      </c>
      <c r="N8584" t="s">
        <v>7482</v>
      </c>
      <c r="O8584">
        <v>1E-3</v>
      </c>
      <c r="P8584">
        <v>1E-3</v>
      </c>
      <c r="Q8584">
        <v>1</v>
      </c>
    </row>
    <row r="8585" spans="10:17" x14ac:dyDescent="0.2">
      <c r="J8585" t="s">
        <v>498</v>
      </c>
      <c r="K8585" t="s">
        <v>356</v>
      </c>
      <c r="L8585" t="s">
        <v>480</v>
      </c>
      <c r="M8585" t="s">
        <v>7663</v>
      </c>
      <c r="N8585" t="s">
        <v>7483</v>
      </c>
      <c r="O8585">
        <v>1E-3</v>
      </c>
      <c r="P8585">
        <v>1E-3</v>
      </c>
      <c r="Q8585">
        <v>1</v>
      </c>
    </row>
    <row r="8586" spans="10:17" x14ac:dyDescent="0.2">
      <c r="J8586" t="s">
        <v>498</v>
      </c>
      <c r="K8586" t="s">
        <v>356</v>
      </c>
      <c r="L8586" t="s">
        <v>480</v>
      </c>
      <c r="M8586" t="s">
        <v>7663</v>
      </c>
      <c r="N8586" t="s">
        <v>7484</v>
      </c>
      <c r="O8586">
        <v>1E-3</v>
      </c>
      <c r="P8586">
        <v>1E-3</v>
      </c>
      <c r="Q8586">
        <v>1</v>
      </c>
    </row>
    <row r="8587" spans="10:17" x14ac:dyDescent="0.2">
      <c r="J8587" t="s">
        <v>498</v>
      </c>
      <c r="K8587" t="s">
        <v>356</v>
      </c>
      <c r="L8587" t="s">
        <v>480</v>
      </c>
      <c r="M8587" t="s">
        <v>7663</v>
      </c>
      <c r="N8587" t="s">
        <v>7485</v>
      </c>
      <c r="O8587">
        <v>1E-3</v>
      </c>
      <c r="P8587">
        <v>1E-3</v>
      </c>
      <c r="Q8587">
        <v>1</v>
      </c>
    </row>
    <row r="8588" spans="10:17" x14ac:dyDescent="0.2">
      <c r="J8588" t="s">
        <v>498</v>
      </c>
      <c r="K8588" t="s">
        <v>356</v>
      </c>
      <c r="L8588" t="s">
        <v>480</v>
      </c>
      <c r="M8588" t="s">
        <v>7663</v>
      </c>
      <c r="N8588" t="s">
        <v>7486</v>
      </c>
      <c r="O8588">
        <v>1E-3</v>
      </c>
      <c r="P8588">
        <v>1E-3</v>
      </c>
      <c r="Q8588">
        <v>1</v>
      </c>
    </row>
    <row r="8589" spans="10:17" x14ac:dyDescent="0.2">
      <c r="J8589" t="s">
        <v>498</v>
      </c>
      <c r="K8589" t="s">
        <v>356</v>
      </c>
      <c r="L8589" t="s">
        <v>480</v>
      </c>
      <c r="M8589" t="s">
        <v>7663</v>
      </c>
      <c r="N8589" t="s">
        <v>7487</v>
      </c>
      <c r="O8589">
        <v>1E-3</v>
      </c>
      <c r="P8589">
        <v>1E-3</v>
      </c>
      <c r="Q8589">
        <v>1</v>
      </c>
    </row>
    <row r="8590" spans="10:17" x14ac:dyDescent="0.2">
      <c r="J8590" t="s">
        <v>498</v>
      </c>
      <c r="K8590" t="s">
        <v>356</v>
      </c>
      <c r="L8590" t="s">
        <v>480</v>
      </c>
      <c r="M8590" t="s">
        <v>7663</v>
      </c>
      <c r="N8590" t="s">
        <v>7488</v>
      </c>
      <c r="O8590">
        <v>1E-3</v>
      </c>
      <c r="P8590">
        <v>1E-3</v>
      </c>
      <c r="Q8590">
        <v>1</v>
      </c>
    </row>
    <row r="8591" spans="10:17" x14ac:dyDescent="0.2">
      <c r="J8591" t="s">
        <v>498</v>
      </c>
      <c r="K8591" t="s">
        <v>356</v>
      </c>
      <c r="L8591" t="s">
        <v>480</v>
      </c>
      <c r="M8591" t="s">
        <v>7663</v>
      </c>
      <c r="N8591" t="s">
        <v>7489</v>
      </c>
      <c r="O8591">
        <v>1E-3</v>
      </c>
      <c r="P8591">
        <v>1E-3</v>
      </c>
      <c r="Q8591">
        <v>1</v>
      </c>
    </row>
    <row r="8592" spans="10:17" x14ac:dyDescent="0.2">
      <c r="J8592" t="s">
        <v>498</v>
      </c>
      <c r="K8592" t="s">
        <v>356</v>
      </c>
      <c r="L8592" t="s">
        <v>480</v>
      </c>
      <c r="M8592" t="s">
        <v>7663</v>
      </c>
      <c r="N8592" t="s">
        <v>7490</v>
      </c>
      <c r="O8592">
        <v>1E-3</v>
      </c>
      <c r="P8592">
        <v>1E-3</v>
      </c>
      <c r="Q8592">
        <v>1</v>
      </c>
    </row>
    <row r="8593" spans="10:17" x14ac:dyDescent="0.2">
      <c r="J8593" t="s">
        <v>498</v>
      </c>
      <c r="K8593" t="s">
        <v>356</v>
      </c>
      <c r="L8593" t="s">
        <v>480</v>
      </c>
      <c r="M8593" t="s">
        <v>7663</v>
      </c>
      <c r="N8593" t="s">
        <v>7491</v>
      </c>
      <c r="O8593">
        <v>1E-3</v>
      </c>
      <c r="P8593">
        <v>1E-3</v>
      </c>
      <c r="Q8593">
        <v>1</v>
      </c>
    </row>
    <row r="8594" spans="10:17" x14ac:dyDescent="0.2">
      <c r="J8594" t="s">
        <v>498</v>
      </c>
      <c r="K8594" t="s">
        <v>356</v>
      </c>
      <c r="L8594" t="s">
        <v>480</v>
      </c>
      <c r="M8594" t="s">
        <v>7663</v>
      </c>
      <c r="N8594" t="s">
        <v>7492</v>
      </c>
      <c r="O8594">
        <v>1E-3</v>
      </c>
      <c r="P8594">
        <v>1E-3</v>
      </c>
      <c r="Q8594">
        <v>1</v>
      </c>
    </row>
    <row r="8595" spans="10:17" x14ac:dyDescent="0.2">
      <c r="J8595" t="s">
        <v>498</v>
      </c>
      <c r="K8595" t="s">
        <v>356</v>
      </c>
      <c r="L8595" t="s">
        <v>480</v>
      </c>
      <c r="M8595" t="s">
        <v>7663</v>
      </c>
      <c r="N8595" t="s">
        <v>7493</v>
      </c>
      <c r="O8595">
        <v>1E-3</v>
      </c>
      <c r="P8595">
        <v>1E-3</v>
      </c>
      <c r="Q8595">
        <v>1</v>
      </c>
    </row>
    <row r="8596" spans="10:17" x14ac:dyDescent="0.2">
      <c r="J8596" t="s">
        <v>498</v>
      </c>
      <c r="K8596" t="s">
        <v>356</v>
      </c>
      <c r="L8596" t="s">
        <v>480</v>
      </c>
      <c r="M8596" t="s">
        <v>7663</v>
      </c>
      <c r="N8596" t="s">
        <v>7494</v>
      </c>
      <c r="O8596">
        <v>1E-3</v>
      </c>
      <c r="P8596">
        <v>1E-3</v>
      </c>
      <c r="Q8596">
        <v>1</v>
      </c>
    </row>
    <row r="8597" spans="10:17" x14ac:dyDescent="0.2">
      <c r="J8597" t="s">
        <v>498</v>
      </c>
      <c r="K8597" t="s">
        <v>356</v>
      </c>
      <c r="L8597" t="s">
        <v>480</v>
      </c>
      <c r="M8597" t="s">
        <v>7663</v>
      </c>
      <c r="N8597" t="s">
        <v>7495</v>
      </c>
      <c r="O8597">
        <v>1E-3</v>
      </c>
      <c r="P8597">
        <v>1E-3</v>
      </c>
      <c r="Q8597">
        <v>1</v>
      </c>
    </row>
    <row r="8598" spans="10:17" x14ac:dyDescent="0.2">
      <c r="J8598" t="s">
        <v>498</v>
      </c>
      <c r="K8598" t="s">
        <v>356</v>
      </c>
      <c r="L8598" t="s">
        <v>480</v>
      </c>
      <c r="M8598" t="s">
        <v>7663</v>
      </c>
      <c r="N8598" t="s">
        <v>7496</v>
      </c>
      <c r="O8598">
        <v>1E-3</v>
      </c>
      <c r="P8598">
        <v>1E-3</v>
      </c>
      <c r="Q8598">
        <v>1</v>
      </c>
    </row>
    <row r="8599" spans="10:17" x14ac:dyDescent="0.2">
      <c r="J8599" t="s">
        <v>498</v>
      </c>
      <c r="K8599" t="s">
        <v>356</v>
      </c>
      <c r="L8599" t="s">
        <v>480</v>
      </c>
      <c r="M8599" t="s">
        <v>7663</v>
      </c>
      <c r="N8599" t="s">
        <v>7497</v>
      </c>
      <c r="O8599">
        <v>1E-3</v>
      </c>
      <c r="P8599">
        <v>1E-3</v>
      </c>
      <c r="Q8599">
        <v>1</v>
      </c>
    </row>
    <row r="8600" spans="10:17" x14ac:dyDescent="0.2">
      <c r="J8600" t="s">
        <v>498</v>
      </c>
      <c r="K8600" t="s">
        <v>356</v>
      </c>
      <c r="L8600" t="s">
        <v>480</v>
      </c>
      <c r="M8600" t="s">
        <v>7663</v>
      </c>
      <c r="N8600" t="s">
        <v>7498</v>
      </c>
      <c r="O8600">
        <v>1E-3</v>
      </c>
      <c r="P8600">
        <v>1E-3</v>
      </c>
      <c r="Q8600">
        <v>1</v>
      </c>
    </row>
    <row r="8601" spans="10:17" x14ac:dyDescent="0.2">
      <c r="J8601" t="s">
        <v>498</v>
      </c>
      <c r="K8601" t="s">
        <v>356</v>
      </c>
      <c r="L8601" t="s">
        <v>480</v>
      </c>
      <c r="M8601" t="s">
        <v>7663</v>
      </c>
      <c r="N8601" t="s">
        <v>7499</v>
      </c>
      <c r="O8601">
        <v>1E-3</v>
      </c>
      <c r="P8601">
        <v>1E-3</v>
      </c>
      <c r="Q8601">
        <v>1</v>
      </c>
    </row>
    <row r="8602" spans="10:17" x14ac:dyDescent="0.2">
      <c r="J8602" t="s">
        <v>498</v>
      </c>
      <c r="K8602" t="s">
        <v>356</v>
      </c>
      <c r="L8602" t="s">
        <v>480</v>
      </c>
      <c r="M8602" t="s">
        <v>7663</v>
      </c>
      <c r="N8602" t="s">
        <v>7500</v>
      </c>
      <c r="O8602">
        <v>1E-3</v>
      </c>
      <c r="P8602">
        <v>1E-3</v>
      </c>
      <c r="Q8602">
        <v>1</v>
      </c>
    </row>
    <row r="8603" spans="10:17" x14ac:dyDescent="0.2">
      <c r="J8603" t="s">
        <v>498</v>
      </c>
      <c r="K8603" t="s">
        <v>356</v>
      </c>
      <c r="L8603" t="s">
        <v>480</v>
      </c>
      <c r="M8603" t="s">
        <v>7663</v>
      </c>
      <c r="N8603" t="s">
        <v>7501</v>
      </c>
      <c r="O8603">
        <v>1E-3</v>
      </c>
      <c r="P8603">
        <v>1E-3</v>
      </c>
      <c r="Q8603">
        <v>1</v>
      </c>
    </row>
    <row r="8604" spans="10:17" x14ac:dyDescent="0.2">
      <c r="J8604" t="s">
        <v>498</v>
      </c>
      <c r="K8604" t="s">
        <v>356</v>
      </c>
      <c r="L8604" t="s">
        <v>480</v>
      </c>
      <c r="M8604" t="s">
        <v>7663</v>
      </c>
      <c r="N8604" t="s">
        <v>7502</v>
      </c>
      <c r="O8604">
        <v>1E-3</v>
      </c>
      <c r="P8604">
        <v>1E-3</v>
      </c>
      <c r="Q8604">
        <v>1</v>
      </c>
    </row>
    <row r="8605" spans="10:17" x14ac:dyDescent="0.2">
      <c r="J8605" t="s">
        <v>498</v>
      </c>
      <c r="K8605" t="s">
        <v>356</v>
      </c>
      <c r="L8605" t="s">
        <v>480</v>
      </c>
      <c r="M8605" t="s">
        <v>7663</v>
      </c>
      <c r="N8605" t="s">
        <v>7503</v>
      </c>
      <c r="O8605">
        <v>1E-3</v>
      </c>
      <c r="P8605">
        <v>1E-3</v>
      </c>
      <c r="Q8605">
        <v>1</v>
      </c>
    </row>
    <row r="8606" spans="10:17" x14ac:dyDescent="0.2">
      <c r="J8606" t="s">
        <v>498</v>
      </c>
      <c r="K8606" t="s">
        <v>356</v>
      </c>
      <c r="L8606" t="s">
        <v>480</v>
      </c>
      <c r="M8606" t="s">
        <v>7663</v>
      </c>
      <c r="N8606" t="s">
        <v>7504</v>
      </c>
      <c r="O8606">
        <v>1E-3</v>
      </c>
      <c r="P8606">
        <v>1E-3</v>
      </c>
      <c r="Q8606">
        <v>1</v>
      </c>
    </row>
    <row r="8607" spans="10:17" x14ac:dyDescent="0.2">
      <c r="J8607" t="s">
        <v>498</v>
      </c>
      <c r="K8607" t="s">
        <v>356</v>
      </c>
      <c r="L8607" t="s">
        <v>480</v>
      </c>
      <c r="M8607" t="s">
        <v>7663</v>
      </c>
      <c r="N8607" t="s">
        <v>7505</v>
      </c>
      <c r="O8607">
        <v>1E-3</v>
      </c>
      <c r="P8607">
        <v>1E-3</v>
      </c>
      <c r="Q8607">
        <v>1</v>
      </c>
    </row>
    <row r="8608" spans="10:17" x14ac:dyDescent="0.2">
      <c r="J8608" t="s">
        <v>498</v>
      </c>
      <c r="K8608" t="s">
        <v>356</v>
      </c>
      <c r="L8608" t="s">
        <v>480</v>
      </c>
      <c r="M8608" t="s">
        <v>7663</v>
      </c>
      <c r="N8608" t="s">
        <v>7506</v>
      </c>
      <c r="O8608">
        <v>1E-3</v>
      </c>
      <c r="P8608">
        <v>1E-3</v>
      </c>
      <c r="Q8608">
        <v>1</v>
      </c>
    </row>
    <row r="8609" spans="10:17" x14ac:dyDescent="0.2">
      <c r="J8609" t="s">
        <v>498</v>
      </c>
      <c r="K8609" t="s">
        <v>356</v>
      </c>
      <c r="L8609" t="s">
        <v>480</v>
      </c>
      <c r="M8609" t="s">
        <v>7663</v>
      </c>
      <c r="N8609" t="s">
        <v>7507</v>
      </c>
      <c r="O8609">
        <v>1E-3</v>
      </c>
      <c r="P8609">
        <v>1E-3</v>
      </c>
      <c r="Q8609">
        <v>1</v>
      </c>
    </row>
    <row r="8610" spans="10:17" x14ac:dyDescent="0.2">
      <c r="J8610" t="s">
        <v>498</v>
      </c>
      <c r="K8610" t="s">
        <v>356</v>
      </c>
      <c r="L8610" t="s">
        <v>480</v>
      </c>
      <c r="M8610" t="s">
        <v>7663</v>
      </c>
      <c r="N8610" t="s">
        <v>7508</v>
      </c>
      <c r="O8610">
        <v>1E-3</v>
      </c>
      <c r="P8610">
        <v>1E-3</v>
      </c>
      <c r="Q8610">
        <v>1</v>
      </c>
    </row>
    <row r="8611" spans="10:17" x14ac:dyDescent="0.2">
      <c r="J8611" t="s">
        <v>498</v>
      </c>
      <c r="K8611" t="s">
        <v>356</v>
      </c>
      <c r="L8611" t="s">
        <v>480</v>
      </c>
      <c r="M8611" t="s">
        <v>7663</v>
      </c>
      <c r="N8611" t="s">
        <v>7509</v>
      </c>
      <c r="O8611">
        <v>1E-3</v>
      </c>
      <c r="P8611">
        <v>1E-3</v>
      </c>
      <c r="Q8611">
        <v>1</v>
      </c>
    </row>
    <row r="8612" spans="10:17" x14ac:dyDescent="0.2">
      <c r="J8612" t="s">
        <v>498</v>
      </c>
      <c r="K8612" t="s">
        <v>356</v>
      </c>
      <c r="L8612" t="s">
        <v>480</v>
      </c>
      <c r="M8612" t="s">
        <v>7663</v>
      </c>
      <c r="N8612" t="s">
        <v>7510</v>
      </c>
      <c r="O8612">
        <v>1E-3</v>
      </c>
      <c r="P8612">
        <v>1E-3</v>
      </c>
      <c r="Q8612">
        <v>1</v>
      </c>
    </row>
    <row r="8613" spans="10:17" x14ac:dyDescent="0.2">
      <c r="J8613" t="s">
        <v>498</v>
      </c>
      <c r="K8613" t="s">
        <v>356</v>
      </c>
      <c r="L8613" t="s">
        <v>480</v>
      </c>
      <c r="M8613" t="s">
        <v>7663</v>
      </c>
      <c r="N8613" t="s">
        <v>7511</v>
      </c>
      <c r="O8613">
        <v>1E-3</v>
      </c>
      <c r="P8613">
        <v>1E-3</v>
      </c>
      <c r="Q8613">
        <v>1</v>
      </c>
    </row>
    <row r="8614" spans="10:17" x14ac:dyDescent="0.2">
      <c r="J8614" t="s">
        <v>498</v>
      </c>
      <c r="K8614" t="s">
        <v>356</v>
      </c>
      <c r="L8614" t="s">
        <v>480</v>
      </c>
      <c r="M8614" t="s">
        <v>7663</v>
      </c>
      <c r="N8614" t="s">
        <v>7512</v>
      </c>
      <c r="O8614">
        <v>1E-3</v>
      </c>
      <c r="P8614">
        <v>1E-3</v>
      </c>
      <c r="Q8614">
        <v>1</v>
      </c>
    </row>
    <row r="8615" spans="10:17" x14ac:dyDescent="0.2">
      <c r="J8615" t="s">
        <v>498</v>
      </c>
      <c r="K8615" t="s">
        <v>356</v>
      </c>
      <c r="L8615" t="s">
        <v>480</v>
      </c>
      <c r="M8615" t="s">
        <v>7663</v>
      </c>
      <c r="N8615" t="s">
        <v>7513</v>
      </c>
      <c r="O8615">
        <v>1E-3</v>
      </c>
      <c r="P8615">
        <v>1E-3</v>
      </c>
      <c r="Q8615">
        <v>1</v>
      </c>
    </row>
    <row r="8616" spans="10:17" x14ac:dyDescent="0.2">
      <c r="J8616" t="s">
        <v>498</v>
      </c>
      <c r="K8616" t="s">
        <v>356</v>
      </c>
      <c r="L8616" t="s">
        <v>480</v>
      </c>
      <c r="M8616" t="s">
        <v>7663</v>
      </c>
      <c r="N8616" t="s">
        <v>7514</v>
      </c>
      <c r="O8616">
        <v>1E-3</v>
      </c>
      <c r="P8616">
        <v>1E-3</v>
      </c>
      <c r="Q8616">
        <v>1</v>
      </c>
    </row>
    <row r="8617" spans="10:17" x14ac:dyDescent="0.2">
      <c r="J8617" t="s">
        <v>498</v>
      </c>
      <c r="K8617" t="s">
        <v>356</v>
      </c>
      <c r="L8617" t="s">
        <v>480</v>
      </c>
      <c r="M8617" t="s">
        <v>7663</v>
      </c>
      <c r="N8617" t="s">
        <v>7515</v>
      </c>
      <c r="O8617">
        <v>1E-3</v>
      </c>
      <c r="P8617">
        <v>1E-3</v>
      </c>
      <c r="Q8617">
        <v>1</v>
      </c>
    </row>
    <row r="8618" spans="10:17" x14ac:dyDescent="0.2">
      <c r="J8618" t="s">
        <v>498</v>
      </c>
      <c r="K8618" t="s">
        <v>356</v>
      </c>
      <c r="L8618" t="s">
        <v>480</v>
      </c>
      <c r="M8618" t="s">
        <v>7663</v>
      </c>
      <c r="N8618" t="s">
        <v>7516</v>
      </c>
      <c r="O8618">
        <v>1E-3</v>
      </c>
      <c r="P8618">
        <v>1E-3</v>
      </c>
      <c r="Q8618">
        <v>1</v>
      </c>
    </row>
    <row r="8619" spans="10:17" x14ac:dyDescent="0.2">
      <c r="J8619" t="s">
        <v>498</v>
      </c>
      <c r="K8619" t="s">
        <v>356</v>
      </c>
      <c r="L8619" t="s">
        <v>480</v>
      </c>
      <c r="M8619" t="s">
        <v>7663</v>
      </c>
      <c r="N8619" t="s">
        <v>7517</v>
      </c>
      <c r="O8619">
        <v>1E-3</v>
      </c>
      <c r="P8619">
        <v>1E-3</v>
      </c>
      <c r="Q8619">
        <v>1</v>
      </c>
    </row>
    <row r="8620" spans="10:17" x14ac:dyDescent="0.2">
      <c r="J8620" t="s">
        <v>498</v>
      </c>
      <c r="K8620" t="s">
        <v>356</v>
      </c>
      <c r="L8620" t="s">
        <v>480</v>
      </c>
      <c r="M8620" t="s">
        <v>7663</v>
      </c>
      <c r="N8620" t="s">
        <v>7518</v>
      </c>
      <c r="O8620">
        <v>1E-3</v>
      </c>
      <c r="P8620">
        <v>1E-3</v>
      </c>
      <c r="Q8620">
        <v>1</v>
      </c>
    </row>
    <row r="8621" spans="10:17" x14ac:dyDescent="0.2">
      <c r="J8621" t="s">
        <v>498</v>
      </c>
      <c r="K8621" t="s">
        <v>356</v>
      </c>
      <c r="L8621" t="s">
        <v>480</v>
      </c>
      <c r="M8621" t="s">
        <v>7663</v>
      </c>
      <c r="N8621" t="s">
        <v>7519</v>
      </c>
      <c r="O8621">
        <v>1E-3</v>
      </c>
      <c r="P8621">
        <v>1E-3</v>
      </c>
      <c r="Q8621">
        <v>1</v>
      </c>
    </row>
    <row r="8622" spans="10:17" x14ac:dyDescent="0.2">
      <c r="J8622" t="s">
        <v>498</v>
      </c>
      <c r="K8622" t="s">
        <v>356</v>
      </c>
      <c r="L8622" t="s">
        <v>480</v>
      </c>
      <c r="M8622" t="s">
        <v>7663</v>
      </c>
      <c r="N8622" t="s">
        <v>7520</v>
      </c>
      <c r="O8622">
        <v>1E-3</v>
      </c>
      <c r="P8622">
        <v>1E-3</v>
      </c>
      <c r="Q8622">
        <v>1</v>
      </c>
    </row>
    <row r="8623" spans="10:17" x14ac:dyDescent="0.2">
      <c r="J8623" t="s">
        <v>498</v>
      </c>
      <c r="K8623" t="s">
        <v>356</v>
      </c>
      <c r="L8623" t="s">
        <v>480</v>
      </c>
      <c r="M8623" t="s">
        <v>7663</v>
      </c>
      <c r="N8623" t="s">
        <v>7521</v>
      </c>
      <c r="O8623">
        <v>1E-3</v>
      </c>
      <c r="P8623">
        <v>1E-3</v>
      </c>
      <c r="Q8623">
        <v>1</v>
      </c>
    </row>
    <row r="8624" spans="10:17" x14ac:dyDescent="0.2">
      <c r="J8624" t="s">
        <v>498</v>
      </c>
      <c r="K8624" t="s">
        <v>356</v>
      </c>
      <c r="L8624" t="s">
        <v>480</v>
      </c>
      <c r="M8624" t="s">
        <v>7663</v>
      </c>
      <c r="N8624" t="s">
        <v>7522</v>
      </c>
      <c r="O8624">
        <v>1E-3</v>
      </c>
      <c r="P8624">
        <v>1E-3</v>
      </c>
      <c r="Q8624">
        <v>1</v>
      </c>
    </row>
    <row r="8625" spans="10:17" x14ac:dyDescent="0.2">
      <c r="J8625" t="s">
        <v>498</v>
      </c>
      <c r="K8625" t="s">
        <v>356</v>
      </c>
      <c r="L8625" t="s">
        <v>480</v>
      </c>
      <c r="M8625" t="s">
        <v>7663</v>
      </c>
      <c r="N8625" t="s">
        <v>7523</v>
      </c>
      <c r="O8625">
        <v>1E-3</v>
      </c>
      <c r="P8625">
        <v>1E-3</v>
      </c>
      <c r="Q8625">
        <v>1</v>
      </c>
    </row>
    <row r="8626" spans="10:17" x14ac:dyDescent="0.2">
      <c r="J8626" t="s">
        <v>498</v>
      </c>
      <c r="K8626" t="s">
        <v>356</v>
      </c>
      <c r="L8626" t="s">
        <v>480</v>
      </c>
      <c r="M8626" t="s">
        <v>7663</v>
      </c>
      <c r="N8626" t="s">
        <v>7524</v>
      </c>
      <c r="O8626">
        <v>1E-3</v>
      </c>
      <c r="P8626">
        <v>1E-3</v>
      </c>
      <c r="Q8626">
        <v>1</v>
      </c>
    </row>
    <row r="8627" spans="10:17" x14ac:dyDescent="0.2">
      <c r="J8627" t="s">
        <v>498</v>
      </c>
      <c r="K8627" t="s">
        <v>356</v>
      </c>
      <c r="L8627" t="s">
        <v>480</v>
      </c>
      <c r="M8627" t="s">
        <v>7663</v>
      </c>
      <c r="N8627" t="s">
        <v>7525</v>
      </c>
      <c r="O8627">
        <v>1E-3</v>
      </c>
      <c r="P8627">
        <v>1E-3</v>
      </c>
      <c r="Q8627">
        <v>1</v>
      </c>
    </row>
    <row r="8628" spans="10:17" x14ac:dyDescent="0.2">
      <c r="J8628" t="s">
        <v>498</v>
      </c>
      <c r="K8628" t="s">
        <v>356</v>
      </c>
      <c r="L8628" t="s">
        <v>480</v>
      </c>
      <c r="M8628" t="s">
        <v>7663</v>
      </c>
      <c r="N8628" t="s">
        <v>7526</v>
      </c>
      <c r="O8628">
        <v>1E-3</v>
      </c>
      <c r="P8628">
        <v>1E-3</v>
      </c>
      <c r="Q8628">
        <v>1</v>
      </c>
    </row>
    <row r="8629" spans="10:17" x14ac:dyDescent="0.2">
      <c r="J8629" t="s">
        <v>498</v>
      </c>
      <c r="K8629" t="s">
        <v>356</v>
      </c>
      <c r="L8629" t="s">
        <v>480</v>
      </c>
      <c r="M8629" t="s">
        <v>7663</v>
      </c>
      <c r="N8629" t="s">
        <v>7527</v>
      </c>
      <c r="O8629">
        <v>1E-3</v>
      </c>
      <c r="P8629">
        <v>1E-3</v>
      </c>
      <c r="Q8629">
        <v>1</v>
      </c>
    </row>
    <row r="8630" spans="10:17" x14ac:dyDescent="0.2">
      <c r="J8630" t="s">
        <v>498</v>
      </c>
      <c r="K8630" t="s">
        <v>356</v>
      </c>
      <c r="L8630" t="s">
        <v>480</v>
      </c>
      <c r="M8630" t="s">
        <v>7663</v>
      </c>
      <c r="N8630" t="s">
        <v>7528</v>
      </c>
      <c r="O8630">
        <v>1E-3</v>
      </c>
      <c r="P8630">
        <v>1E-3</v>
      </c>
      <c r="Q8630">
        <v>1</v>
      </c>
    </row>
    <row r="8631" spans="10:17" x14ac:dyDescent="0.2">
      <c r="J8631" t="s">
        <v>498</v>
      </c>
      <c r="K8631" t="s">
        <v>356</v>
      </c>
      <c r="L8631" t="s">
        <v>480</v>
      </c>
      <c r="M8631" t="s">
        <v>7663</v>
      </c>
      <c r="N8631" t="s">
        <v>7529</v>
      </c>
      <c r="O8631">
        <v>1E-3</v>
      </c>
      <c r="P8631">
        <v>1E-3</v>
      </c>
      <c r="Q8631">
        <v>1</v>
      </c>
    </row>
    <row r="8632" spans="10:17" x14ac:dyDescent="0.2">
      <c r="J8632" t="s">
        <v>498</v>
      </c>
      <c r="K8632" t="s">
        <v>356</v>
      </c>
      <c r="L8632" t="s">
        <v>480</v>
      </c>
      <c r="M8632" t="s">
        <v>7663</v>
      </c>
      <c r="N8632" t="s">
        <v>7530</v>
      </c>
      <c r="O8632">
        <v>1E-3</v>
      </c>
      <c r="P8632">
        <v>1E-3</v>
      </c>
      <c r="Q8632">
        <v>1</v>
      </c>
    </row>
    <row r="8633" spans="10:17" x14ac:dyDescent="0.2">
      <c r="J8633" t="s">
        <v>498</v>
      </c>
      <c r="K8633" t="s">
        <v>356</v>
      </c>
      <c r="L8633" t="s">
        <v>480</v>
      </c>
      <c r="M8633" t="s">
        <v>7663</v>
      </c>
      <c r="N8633" t="s">
        <v>7531</v>
      </c>
      <c r="O8633">
        <v>1E-3</v>
      </c>
      <c r="P8633">
        <v>1E-3</v>
      </c>
      <c r="Q8633">
        <v>1</v>
      </c>
    </row>
    <row r="8634" spans="10:17" x14ac:dyDescent="0.2">
      <c r="J8634" t="s">
        <v>498</v>
      </c>
      <c r="K8634" t="s">
        <v>356</v>
      </c>
      <c r="L8634" t="s">
        <v>480</v>
      </c>
      <c r="M8634" t="s">
        <v>7663</v>
      </c>
      <c r="N8634" t="s">
        <v>7532</v>
      </c>
      <c r="O8634">
        <v>1E-3</v>
      </c>
      <c r="P8634">
        <v>1E-3</v>
      </c>
      <c r="Q8634">
        <v>1</v>
      </c>
    </row>
    <row r="8635" spans="10:17" x14ac:dyDescent="0.2">
      <c r="J8635" t="s">
        <v>498</v>
      </c>
      <c r="K8635" t="s">
        <v>356</v>
      </c>
      <c r="L8635" t="s">
        <v>480</v>
      </c>
      <c r="M8635" t="s">
        <v>7663</v>
      </c>
      <c r="N8635" t="s">
        <v>7533</v>
      </c>
      <c r="O8635">
        <v>1E-3</v>
      </c>
      <c r="P8635">
        <v>1E-3</v>
      </c>
      <c r="Q8635">
        <v>1</v>
      </c>
    </row>
    <row r="8636" spans="10:17" x14ac:dyDescent="0.2">
      <c r="J8636" t="s">
        <v>498</v>
      </c>
      <c r="K8636" t="s">
        <v>356</v>
      </c>
      <c r="L8636" t="s">
        <v>480</v>
      </c>
      <c r="M8636" t="s">
        <v>7663</v>
      </c>
      <c r="N8636" t="s">
        <v>7534</v>
      </c>
      <c r="O8636">
        <v>1E-3</v>
      </c>
      <c r="P8636">
        <v>1E-3</v>
      </c>
      <c r="Q8636">
        <v>1</v>
      </c>
    </row>
    <row r="8637" spans="10:17" x14ac:dyDescent="0.2">
      <c r="J8637" t="s">
        <v>498</v>
      </c>
      <c r="K8637" t="s">
        <v>356</v>
      </c>
      <c r="L8637" t="s">
        <v>480</v>
      </c>
      <c r="M8637" t="s">
        <v>7663</v>
      </c>
      <c r="N8637" t="s">
        <v>7535</v>
      </c>
      <c r="O8637">
        <v>1E-3</v>
      </c>
      <c r="P8637">
        <v>1E-3</v>
      </c>
      <c r="Q8637">
        <v>1</v>
      </c>
    </row>
    <row r="8638" spans="10:17" x14ac:dyDescent="0.2">
      <c r="J8638" t="s">
        <v>498</v>
      </c>
      <c r="K8638" t="s">
        <v>356</v>
      </c>
      <c r="L8638" t="s">
        <v>480</v>
      </c>
      <c r="M8638" t="s">
        <v>7663</v>
      </c>
      <c r="N8638" t="s">
        <v>7536</v>
      </c>
      <c r="O8638">
        <v>1E-3</v>
      </c>
      <c r="P8638">
        <v>1E-3</v>
      </c>
      <c r="Q8638">
        <v>1</v>
      </c>
    </row>
    <row r="8639" spans="10:17" x14ac:dyDescent="0.2">
      <c r="J8639" t="s">
        <v>498</v>
      </c>
      <c r="K8639" t="s">
        <v>356</v>
      </c>
      <c r="L8639" t="s">
        <v>480</v>
      </c>
      <c r="M8639" t="s">
        <v>7663</v>
      </c>
      <c r="N8639" t="s">
        <v>7537</v>
      </c>
      <c r="O8639">
        <v>1E-3</v>
      </c>
      <c r="P8639">
        <v>1E-3</v>
      </c>
      <c r="Q8639">
        <v>1</v>
      </c>
    </row>
    <row r="8640" spans="10:17" x14ac:dyDescent="0.2">
      <c r="J8640" t="s">
        <v>498</v>
      </c>
      <c r="K8640" t="s">
        <v>356</v>
      </c>
      <c r="L8640" t="s">
        <v>480</v>
      </c>
      <c r="M8640" t="s">
        <v>7663</v>
      </c>
      <c r="N8640" t="s">
        <v>7538</v>
      </c>
      <c r="O8640">
        <v>1E-3</v>
      </c>
      <c r="P8640">
        <v>1E-3</v>
      </c>
      <c r="Q8640">
        <v>1</v>
      </c>
    </row>
    <row r="8641" spans="10:17" x14ac:dyDescent="0.2">
      <c r="J8641" t="s">
        <v>498</v>
      </c>
      <c r="K8641" t="s">
        <v>356</v>
      </c>
      <c r="L8641" t="s">
        <v>480</v>
      </c>
      <c r="M8641" t="s">
        <v>7663</v>
      </c>
      <c r="N8641" t="s">
        <v>7539</v>
      </c>
      <c r="O8641">
        <v>1E-3</v>
      </c>
      <c r="P8641">
        <v>1E-3</v>
      </c>
      <c r="Q8641">
        <v>1</v>
      </c>
    </row>
    <row r="8642" spans="10:17" x14ac:dyDescent="0.2">
      <c r="J8642" t="s">
        <v>498</v>
      </c>
      <c r="K8642" t="s">
        <v>356</v>
      </c>
      <c r="L8642" t="s">
        <v>480</v>
      </c>
      <c r="M8642" t="s">
        <v>7663</v>
      </c>
      <c r="N8642" t="s">
        <v>7540</v>
      </c>
      <c r="O8642">
        <v>1E-3</v>
      </c>
      <c r="P8642">
        <v>1E-3</v>
      </c>
      <c r="Q8642">
        <v>1</v>
      </c>
    </row>
    <row r="8643" spans="10:17" x14ac:dyDescent="0.2">
      <c r="J8643" t="s">
        <v>498</v>
      </c>
      <c r="K8643" t="s">
        <v>356</v>
      </c>
      <c r="L8643" t="s">
        <v>480</v>
      </c>
      <c r="M8643" t="s">
        <v>7663</v>
      </c>
      <c r="N8643" t="s">
        <v>7541</v>
      </c>
      <c r="O8643">
        <v>1E-3</v>
      </c>
      <c r="P8643">
        <v>1E-3</v>
      </c>
      <c r="Q8643">
        <v>1</v>
      </c>
    </row>
    <row r="8644" spans="10:17" x14ac:dyDescent="0.2">
      <c r="J8644" t="s">
        <v>498</v>
      </c>
      <c r="K8644" t="s">
        <v>356</v>
      </c>
      <c r="L8644" t="s">
        <v>480</v>
      </c>
      <c r="M8644" t="s">
        <v>7663</v>
      </c>
      <c r="N8644" t="s">
        <v>7542</v>
      </c>
      <c r="O8644">
        <v>1E-3</v>
      </c>
      <c r="P8644">
        <v>1E-3</v>
      </c>
      <c r="Q8644">
        <v>1</v>
      </c>
    </row>
    <row r="8645" spans="10:17" x14ac:dyDescent="0.2">
      <c r="J8645" t="s">
        <v>498</v>
      </c>
      <c r="K8645" t="s">
        <v>356</v>
      </c>
      <c r="L8645" t="s">
        <v>480</v>
      </c>
      <c r="M8645" t="s">
        <v>7663</v>
      </c>
      <c r="N8645" t="s">
        <v>7543</v>
      </c>
      <c r="O8645">
        <v>1E-3</v>
      </c>
      <c r="P8645">
        <v>1E-3</v>
      </c>
      <c r="Q8645">
        <v>1</v>
      </c>
    </row>
    <row r="8646" spans="10:17" x14ac:dyDescent="0.2">
      <c r="J8646" t="s">
        <v>498</v>
      </c>
      <c r="K8646" t="s">
        <v>356</v>
      </c>
      <c r="L8646" t="s">
        <v>480</v>
      </c>
      <c r="M8646" t="s">
        <v>7663</v>
      </c>
      <c r="N8646" t="s">
        <v>7544</v>
      </c>
      <c r="O8646">
        <v>1E-3</v>
      </c>
      <c r="P8646">
        <v>1E-3</v>
      </c>
      <c r="Q8646">
        <v>1</v>
      </c>
    </row>
    <row r="8647" spans="10:17" x14ac:dyDescent="0.2">
      <c r="J8647" t="s">
        <v>498</v>
      </c>
      <c r="K8647" t="s">
        <v>356</v>
      </c>
      <c r="L8647" t="s">
        <v>480</v>
      </c>
      <c r="M8647" t="s">
        <v>7663</v>
      </c>
      <c r="N8647" t="s">
        <v>7545</v>
      </c>
      <c r="O8647">
        <v>1E-3</v>
      </c>
      <c r="P8647">
        <v>1E-3</v>
      </c>
      <c r="Q8647">
        <v>1</v>
      </c>
    </row>
    <row r="8648" spans="10:17" x14ac:dyDescent="0.2">
      <c r="J8648" t="s">
        <v>498</v>
      </c>
      <c r="K8648" t="s">
        <v>356</v>
      </c>
      <c r="L8648" t="s">
        <v>480</v>
      </c>
      <c r="M8648" t="s">
        <v>7663</v>
      </c>
      <c r="N8648" t="s">
        <v>7546</v>
      </c>
      <c r="O8648">
        <v>1E-3</v>
      </c>
      <c r="P8648">
        <v>1E-3</v>
      </c>
      <c r="Q8648">
        <v>1</v>
      </c>
    </row>
    <row r="8649" spans="10:17" x14ac:dyDescent="0.2">
      <c r="J8649" t="s">
        <v>498</v>
      </c>
      <c r="K8649" t="s">
        <v>356</v>
      </c>
      <c r="L8649" t="s">
        <v>480</v>
      </c>
      <c r="M8649" t="s">
        <v>7663</v>
      </c>
      <c r="N8649" t="s">
        <v>7547</v>
      </c>
      <c r="O8649">
        <v>1E-3</v>
      </c>
      <c r="P8649">
        <v>1E-3</v>
      </c>
      <c r="Q8649">
        <v>1</v>
      </c>
    </row>
    <row r="8650" spans="10:17" x14ac:dyDescent="0.2">
      <c r="J8650" t="s">
        <v>498</v>
      </c>
      <c r="K8650" t="s">
        <v>356</v>
      </c>
      <c r="L8650" t="s">
        <v>480</v>
      </c>
      <c r="M8650" t="s">
        <v>7663</v>
      </c>
      <c r="N8650" t="s">
        <v>7548</v>
      </c>
      <c r="O8650">
        <v>1E-3</v>
      </c>
      <c r="P8650">
        <v>1E-3</v>
      </c>
      <c r="Q8650">
        <v>1</v>
      </c>
    </row>
    <row r="8651" spans="10:17" x14ac:dyDescent="0.2">
      <c r="J8651" t="s">
        <v>498</v>
      </c>
      <c r="K8651" t="s">
        <v>356</v>
      </c>
      <c r="L8651" t="s">
        <v>480</v>
      </c>
      <c r="M8651" t="s">
        <v>7663</v>
      </c>
      <c r="N8651" t="s">
        <v>7549</v>
      </c>
      <c r="O8651">
        <v>1E-3</v>
      </c>
      <c r="P8651">
        <v>1E-3</v>
      </c>
      <c r="Q8651">
        <v>1</v>
      </c>
    </row>
    <row r="8652" spans="10:17" x14ac:dyDescent="0.2">
      <c r="J8652" t="s">
        <v>498</v>
      </c>
      <c r="K8652" t="s">
        <v>356</v>
      </c>
      <c r="L8652" t="s">
        <v>480</v>
      </c>
      <c r="M8652" t="s">
        <v>7663</v>
      </c>
      <c r="N8652" t="s">
        <v>7550</v>
      </c>
      <c r="O8652">
        <v>1E-3</v>
      </c>
      <c r="P8652">
        <v>1E-3</v>
      </c>
      <c r="Q8652">
        <v>1</v>
      </c>
    </row>
    <row r="8653" spans="10:17" x14ac:dyDescent="0.2">
      <c r="J8653" t="s">
        <v>498</v>
      </c>
      <c r="K8653" t="s">
        <v>356</v>
      </c>
      <c r="L8653" t="s">
        <v>480</v>
      </c>
      <c r="M8653" t="s">
        <v>7663</v>
      </c>
      <c r="N8653" t="s">
        <v>7551</v>
      </c>
      <c r="O8653">
        <v>1E-3</v>
      </c>
      <c r="P8653">
        <v>1E-3</v>
      </c>
      <c r="Q8653">
        <v>1</v>
      </c>
    </row>
    <row r="8654" spans="10:17" x14ac:dyDescent="0.2">
      <c r="J8654" t="s">
        <v>498</v>
      </c>
      <c r="K8654" t="s">
        <v>356</v>
      </c>
      <c r="L8654" t="s">
        <v>480</v>
      </c>
      <c r="M8654" t="s">
        <v>7663</v>
      </c>
      <c r="N8654" t="s">
        <v>7552</v>
      </c>
      <c r="O8654">
        <v>1E-3</v>
      </c>
      <c r="P8654">
        <v>1E-3</v>
      </c>
      <c r="Q8654">
        <v>1</v>
      </c>
    </row>
    <row r="8655" spans="10:17" x14ac:dyDescent="0.2">
      <c r="J8655" t="s">
        <v>498</v>
      </c>
      <c r="K8655" t="s">
        <v>356</v>
      </c>
      <c r="L8655" t="s">
        <v>480</v>
      </c>
      <c r="M8655" t="s">
        <v>7663</v>
      </c>
      <c r="N8655" t="s">
        <v>7553</v>
      </c>
      <c r="O8655">
        <v>1E-3</v>
      </c>
      <c r="P8655">
        <v>1E-3</v>
      </c>
      <c r="Q8655">
        <v>1</v>
      </c>
    </row>
    <row r="8656" spans="10:17" x14ac:dyDescent="0.2">
      <c r="J8656" t="s">
        <v>498</v>
      </c>
      <c r="K8656" t="s">
        <v>356</v>
      </c>
      <c r="L8656" t="s">
        <v>480</v>
      </c>
      <c r="M8656" t="s">
        <v>7663</v>
      </c>
      <c r="N8656" t="s">
        <v>7554</v>
      </c>
      <c r="O8656">
        <v>1E-3</v>
      </c>
      <c r="P8656">
        <v>1E-3</v>
      </c>
      <c r="Q8656">
        <v>1</v>
      </c>
    </row>
    <row r="8657" spans="10:17" x14ac:dyDescent="0.2">
      <c r="J8657" t="s">
        <v>498</v>
      </c>
      <c r="K8657" t="s">
        <v>356</v>
      </c>
      <c r="L8657" t="s">
        <v>480</v>
      </c>
      <c r="M8657" t="s">
        <v>7663</v>
      </c>
      <c r="N8657" t="s">
        <v>7555</v>
      </c>
      <c r="O8657">
        <v>1E-3</v>
      </c>
      <c r="P8657">
        <v>1E-3</v>
      </c>
      <c r="Q8657">
        <v>1</v>
      </c>
    </row>
    <row r="8658" spans="10:17" x14ac:dyDescent="0.2">
      <c r="J8658" t="s">
        <v>498</v>
      </c>
      <c r="K8658" t="s">
        <v>356</v>
      </c>
      <c r="L8658" t="s">
        <v>480</v>
      </c>
      <c r="M8658" t="s">
        <v>7663</v>
      </c>
      <c r="N8658" t="s">
        <v>7556</v>
      </c>
      <c r="O8658">
        <v>1E-3</v>
      </c>
      <c r="P8658">
        <v>1E-3</v>
      </c>
      <c r="Q8658">
        <v>1</v>
      </c>
    </row>
    <row r="8659" spans="10:17" x14ac:dyDescent="0.2">
      <c r="J8659" t="s">
        <v>498</v>
      </c>
      <c r="K8659" t="s">
        <v>356</v>
      </c>
      <c r="L8659" t="s">
        <v>480</v>
      </c>
      <c r="M8659" t="s">
        <v>7663</v>
      </c>
      <c r="N8659" t="s">
        <v>7557</v>
      </c>
      <c r="O8659">
        <v>1E-3</v>
      </c>
      <c r="P8659">
        <v>1E-3</v>
      </c>
      <c r="Q8659">
        <v>1</v>
      </c>
    </row>
    <row r="8660" spans="10:17" x14ac:dyDescent="0.2">
      <c r="J8660" t="s">
        <v>498</v>
      </c>
      <c r="K8660" t="s">
        <v>356</v>
      </c>
      <c r="L8660" t="s">
        <v>480</v>
      </c>
      <c r="M8660" t="s">
        <v>7663</v>
      </c>
      <c r="N8660" t="s">
        <v>7558</v>
      </c>
      <c r="O8660">
        <v>1E-3</v>
      </c>
      <c r="P8660">
        <v>1E-3</v>
      </c>
      <c r="Q8660">
        <v>1</v>
      </c>
    </row>
    <row r="8661" spans="10:17" x14ac:dyDescent="0.2">
      <c r="J8661" t="s">
        <v>498</v>
      </c>
      <c r="K8661" t="s">
        <v>356</v>
      </c>
      <c r="L8661" t="s">
        <v>480</v>
      </c>
      <c r="M8661" t="s">
        <v>7663</v>
      </c>
      <c r="N8661" t="s">
        <v>7559</v>
      </c>
      <c r="O8661">
        <v>1E-3</v>
      </c>
      <c r="P8661">
        <v>1E-3</v>
      </c>
      <c r="Q8661">
        <v>1</v>
      </c>
    </row>
    <row r="8662" spans="10:17" x14ac:dyDescent="0.2">
      <c r="J8662" t="s">
        <v>498</v>
      </c>
      <c r="K8662" t="s">
        <v>356</v>
      </c>
      <c r="L8662" t="s">
        <v>480</v>
      </c>
      <c r="M8662" t="s">
        <v>7663</v>
      </c>
      <c r="N8662" t="s">
        <v>7560</v>
      </c>
      <c r="O8662">
        <v>1E-3</v>
      </c>
      <c r="P8662">
        <v>1E-3</v>
      </c>
      <c r="Q8662">
        <v>1</v>
      </c>
    </row>
    <row r="8663" spans="10:17" x14ac:dyDescent="0.2">
      <c r="J8663" t="s">
        <v>498</v>
      </c>
      <c r="K8663" t="s">
        <v>356</v>
      </c>
      <c r="L8663" t="s">
        <v>480</v>
      </c>
      <c r="M8663" t="s">
        <v>7663</v>
      </c>
      <c r="N8663" t="s">
        <v>7561</v>
      </c>
      <c r="O8663">
        <v>1E-3</v>
      </c>
      <c r="P8663">
        <v>1E-3</v>
      </c>
      <c r="Q8663">
        <v>1</v>
      </c>
    </row>
    <row r="8664" spans="10:17" x14ac:dyDescent="0.2">
      <c r="J8664" t="s">
        <v>498</v>
      </c>
      <c r="K8664" t="s">
        <v>356</v>
      </c>
      <c r="L8664" t="s">
        <v>480</v>
      </c>
      <c r="M8664" t="s">
        <v>7663</v>
      </c>
      <c r="N8664" t="s">
        <v>7562</v>
      </c>
      <c r="O8664">
        <v>1E-3</v>
      </c>
      <c r="P8664">
        <v>1E-3</v>
      </c>
      <c r="Q8664">
        <v>1</v>
      </c>
    </row>
    <row r="8665" spans="10:17" x14ac:dyDescent="0.2">
      <c r="J8665" t="s">
        <v>498</v>
      </c>
      <c r="K8665" t="s">
        <v>356</v>
      </c>
      <c r="L8665" t="s">
        <v>480</v>
      </c>
      <c r="M8665" t="s">
        <v>7663</v>
      </c>
      <c r="N8665" t="s">
        <v>7563</v>
      </c>
      <c r="O8665">
        <v>1E-3</v>
      </c>
      <c r="P8665">
        <v>1E-3</v>
      </c>
      <c r="Q8665">
        <v>1</v>
      </c>
    </row>
    <row r="8666" spans="10:17" x14ac:dyDescent="0.2">
      <c r="J8666" t="s">
        <v>498</v>
      </c>
      <c r="K8666" t="s">
        <v>356</v>
      </c>
      <c r="L8666" t="s">
        <v>480</v>
      </c>
      <c r="M8666" t="s">
        <v>7663</v>
      </c>
      <c r="N8666" t="s">
        <v>7564</v>
      </c>
      <c r="O8666">
        <v>1E-3</v>
      </c>
      <c r="P8666">
        <v>1E-3</v>
      </c>
      <c r="Q8666">
        <v>1</v>
      </c>
    </row>
    <row r="8667" spans="10:17" x14ac:dyDescent="0.2">
      <c r="J8667" t="s">
        <v>498</v>
      </c>
      <c r="K8667" t="s">
        <v>356</v>
      </c>
      <c r="L8667" t="s">
        <v>480</v>
      </c>
      <c r="M8667" t="s">
        <v>7663</v>
      </c>
      <c r="N8667" t="s">
        <v>7565</v>
      </c>
      <c r="O8667">
        <v>1E-3</v>
      </c>
      <c r="P8667">
        <v>1E-3</v>
      </c>
      <c r="Q8667">
        <v>1</v>
      </c>
    </row>
    <row r="8668" spans="10:17" x14ac:dyDescent="0.2">
      <c r="J8668" t="s">
        <v>498</v>
      </c>
      <c r="K8668" t="s">
        <v>356</v>
      </c>
      <c r="L8668" t="s">
        <v>480</v>
      </c>
      <c r="M8668" t="s">
        <v>7663</v>
      </c>
      <c r="N8668" t="s">
        <v>7566</v>
      </c>
      <c r="O8668">
        <v>1E-3</v>
      </c>
      <c r="P8668">
        <v>1E-3</v>
      </c>
      <c r="Q8668">
        <v>1</v>
      </c>
    </row>
    <row r="8669" spans="10:17" x14ac:dyDescent="0.2">
      <c r="J8669" t="s">
        <v>498</v>
      </c>
      <c r="K8669" t="s">
        <v>356</v>
      </c>
      <c r="L8669" t="s">
        <v>480</v>
      </c>
      <c r="M8669" t="s">
        <v>7663</v>
      </c>
      <c r="N8669" t="s">
        <v>7567</v>
      </c>
      <c r="O8669">
        <v>1E-3</v>
      </c>
      <c r="P8669">
        <v>1E-3</v>
      </c>
      <c r="Q8669">
        <v>1</v>
      </c>
    </row>
    <row r="8670" spans="10:17" x14ac:dyDescent="0.2">
      <c r="J8670" t="s">
        <v>498</v>
      </c>
      <c r="K8670" t="s">
        <v>356</v>
      </c>
      <c r="L8670" t="s">
        <v>480</v>
      </c>
      <c r="M8670" t="s">
        <v>7663</v>
      </c>
      <c r="N8670" t="s">
        <v>7568</v>
      </c>
      <c r="O8670">
        <v>1E-3</v>
      </c>
      <c r="P8670">
        <v>1E-3</v>
      </c>
      <c r="Q8670">
        <v>1</v>
      </c>
    </row>
    <row r="8671" spans="10:17" x14ac:dyDescent="0.2">
      <c r="J8671" t="s">
        <v>498</v>
      </c>
      <c r="K8671" t="s">
        <v>356</v>
      </c>
      <c r="L8671" t="s">
        <v>480</v>
      </c>
      <c r="M8671" t="s">
        <v>7663</v>
      </c>
      <c r="N8671" t="s">
        <v>7569</v>
      </c>
      <c r="O8671">
        <v>1E-3</v>
      </c>
      <c r="P8671">
        <v>1E-3</v>
      </c>
      <c r="Q8671">
        <v>1</v>
      </c>
    </row>
    <row r="8672" spans="10:17" x14ac:dyDescent="0.2">
      <c r="J8672" t="s">
        <v>498</v>
      </c>
      <c r="K8672" t="s">
        <v>356</v>
      </c>
      <c r="L8672" t="s">
        <v>480</v>
      </c>
      <c r="M8672" t="s">
        <v>7663</v>
      </c>
      <c r="N8672" t="s">
        <v>7570</v>
      </c>
      <c r="O8672">
        <v>1E-3</v>
      </c>
      <c r="P8672">
        <v>1E-3</v>
      </c>
      <c r="Q8672">
        <v>1</v>
      </c>
    </row>
    <row r="8673" spans="10:17" x14ac:dyDescent="0.2">
      <c r="J8673" t="s">
        <v>498</v>
      </c>
      <c r="K8673" t="s">
        <v>356</v>
      </c>
      <c r="L8673" t="s">
        <v>480</v>
      </c>
      <c r="M8673" t="s">
        <v>7663</v>
      </c>
      <c r="N8673" t="s">
        <v>7571</v>
      </c>
      <c r="O8673">
        <v>1E-3</v>
      </c>
      <c r="P8673">
        <v>1E-3</v>
      </c>
      <c r="Q8673">
        <v>1</v>
      </c>
    </row>
    <row r="8674" spans="10:17" x14ac:dyDescent="0.2">
      <c r="J8674" t="s">
        <v>498</v>
      </c>
      <c r="K8674" t="s">
        <v>356</v>
      </c>
      <c r="L8674" t="s">
        <v>480</v>
      </c>
      <c r="M8674" t="s">
        <v>7663</v>
      </c>
      <c r="N8674" t="s">
        <v>7572</v>
      </c>
      <c r="O8674">
        <v>1E-3</v>
      </c>
      <c r="P8674">
        <v>1E-3</v>
      </c>
      <c r="Q8674">
        <v>1</v>
      </c>
    </row>
    <row r="8675" spans="10:17" x14ac:dyDescent="0.2">
      <c r="J8675" t="s">
        <v>498</v>
      </c>
      <c r="K8675" t="s">
        <v>356</v>
      </c>
      <c r="L8675" t="s">
        <v>480</v>
      </c>
      <c r="M8675" t="s">
        <v>7663</v>
      </c>
      <c r="N8675" t="s">
        <v>7573</v>
      </c>
      <c r="O8675">
        <v>1E-3</v>
      </c>
      <c r="P8675">
        <v>1E-3</v>
      </c>
      <c r="Q8675">
        <v>1</v>
      </c>
    </row>
    <row r="8676" spans="10:17" x14ac:dyDescent="0.2">
      <c r="J8676" t="s">
        <v>498</v>
      </c>
      <c r="K8676" t="s">
        <v>356</v>
      </c>
      <c r="L8676" t="s">
        <v>480</v>
      </c>
      <c r="M8676" t="s">
        <v>7663</v>
      </c>
      <c r="N8676" t="s">
        <v>7574</v>
      </c>
      <c r="O8676">
        <v>1E-3</v>
      </c>
      <c r="P8676">
        <v>1E-3</v>
      </c>
      <c r="Q8676">
        <v>1</v>
      </c>
    </row>
    <row r="8677" spans="10:17" x14ac:dyDescent="0.2">
      <c r="J8677" t="s">
        <v>498</v>
      </c>
      <c r="K8677" t="s">
        <v>356</v>
      </c>
      <c r="L8677" t="s">
        <v>480</v>
      </c>
      <c r="M8677" t="s">
        <v>7663</v>
      </c>
      <c r="N8677" t="s">
        <v>7575</v>
      </c>
      <c r="O8677">
        <v>1E-3</v>
      </c>
      <c r="P8677">
        <v>1E-3</v>
      </c>
      <c r="Q8677">
        <v>1</v>
      </c>
    </row>
    <row r="8678" spans="10:17" x14ac:dyDescent="0.2">
      <c r="J8678" t="s">
        <v>498</v>
      </c>
      <c r="K8678" t="s">
        <v>356</v>
      </c>
      <c r="L8678" t="s">
        <v>480</v>
      </c>
      <c r="M8678" t="s">
        <v>7663</v>
      </c>
      <c r="N8678" t="s">
        <v>7576</v>
      </c>
      <c r="O8678">
        <v>1E-3</v>
      </c>
      <c r="P8678">
        <v>1E-3</v>
      </c>
      <c r="Q8678">
        <v>1</v>
      </c>
    </row>
    <row r="8679" spans="10:17" x14ac:dyDescent="0.2">
      <c r="J8679" t="s">
        <v>498</v>
      </c>
      <c r="K8679" t="s">
        <v>356</v>
      </c>
      <c r="L8679" t="s">
        <v>480</v>
      </c>
      <c r="M8679" t="s">
        <v>7663</v>
      </c>
      <c r="N8679" t="s">
        <v>7577</v>
      </c>
      <c r="O8679">
        <v>1E-3</v>
      </c>
      <c r="P8679">
        <v>1E-3</v>
      </c>
      <c r="Q8679">
        <v>1</v>
      </c>
    </row>
    <row r="8680" spans="10:17" x14ac:dyDescent="0.2">
      <c r="J8680" t="s">
        <v>498</v>
      </c>
      <c r="K8680" t="s">
        <v>356</v>
      </c>
      <c r="L8680" t="s">
        <v>480</v>
      </c>
      <c r="M8680" t="s">
        <v>7663</v>
      </c>
      <c r="N8680" t="s">
        <v>7578</v>
      </c>
      <c r="O8680">
        <v>1E-3</v>
      </c>
      <c r="P8680">
        <v>1E-3</v>
      </c>
      <c r="Q8680">
        <v>1</v>
      </c>
    </row>
    <row r="8681" spans="10:17" x14ac:dyDescent="0.2">
      <c r="J8681" t="s">
        <v>498</v>
      </c>
      <c r="K8681" t="s">
        <v>356</v>
      </c>
      <c r="L8681" t="s">
        <v>480</v>
      </c>
      <c r="M8681" t="s">
        <v>7663</v>
      </c>
      <c r="N8681" t="s">
        <v>7579</v>
      </c>
      <c r="O8681">
        <v>1E-3</v>
      </c>
      <c r="P8681">
        <v>1E-3</v>
      </c>
      <c r="Q8681">
        <v>1</v>
      </c>
    </row>
    <row r="8682" spans="10:17" x14ac:dyDescent="0.2">
      <c r="J8682" t="s">
        <v>498</v>
      </c>
      <c r="K8682" t="s">
        <v>356</v>
      </c>
      <c r="L8682" t="s">
        <v>480</v>
      </c>
      <c r="M8682" t="s">
        <v>7663</v>
      </c>
      <c r="N8682" t="s">
        <v>7580</v>
      </c>
      <c r="O8682">
        <v>1E-3</v>
      </c>
      <c r="P8682">
        <v>1E-3</v>
      </c>
      <c r="Q8682">
        <v>1</v>
      </c>
    </row>
    <row r="8683" spans="10:17" x14ac:dyDescent="0.2">
      <c r="J8683" t="s">
        <v>498</v>
      </c>
      <c r="K8683" t="s">
        <v>356</v>
      </c>
      <c r="L8683" t="s">
        <v>480</v>
      </c>
      <c r="M8683" t="s">
        <v>7663</v>
      </c>
      <c r="N8683" t="s">
        <v>7581</v>
      </c>
      <c r="O8683">
        <v>1E-3</v>
      </c>
      <c r="P8683">
        <v>1E-3</v>
      </c>
      <c r="Q8683">
        <v>1</v>
      </c>
    </row>
    <row r="8684" spans="10:17" x14ac:dyDescent="0.2">
      <c r="J8684" t="s">
        <v>498</v>
      </c>
      <c r="K8684" t="s">
        <v>356</v>
      </c>
      <c r="L8684" t="s">
        <v>480</v>
      </c>
      <c r="M8684" t="s">
        <v>7663</v>
      </c>
      <c r="N8684" t="s">
        <v>7582</v>
      </c>
      <c r="O8684">
        <v>1E-3</v>
      </c>
      <c r="P8684">
        <v>1E-3</v>
      </c>
      <c r="Q8684">
        <v>1</v>
      </c>
    </row>
    <row r="8685" spans="10:17" x14ac:dyDescent="0.2">
      <c r="J8685" t="s">
        <v>498</v>
      </c>
      <c r="K8685" t="s">
        <v>356</v>
      </c>
      <c r="L8685" t="s">
        <v>480</v>
      </c>
      <c r="M8685" t="s">
        <v>7663</v>
      </c>
      <c r="N8685" t="s">
        <v>7583</v>
      </c>
      <c r="O8685">
        <v>1E-3</v>
      </c>
      <c r="P8685">
        <v>1E-3</v>
      </c>
      <c r="Q8685">
        <v>1</v>
      </c>
    </row>
    <row r="8686" spans="10:17" x14ac:dyDescent="0.2">
      <c r="J8686" t="s">
        <v>498</v>
      </c>
      <c r="K8686" t="s">
        <v>356</v>
      </c>
      <c r="L8686" t="s">
        <v>480</v>
      </c>
      <c r="M8686" t="s">
        <v>7663</v>
      </c>
      <c r="N8686" t="s">
        <v>7584</v>
      </c>
      <c r="O8686">
        <v>1E-3</v>
      </c>
      <c r="P8686">
        <v>1E-3</v>
      </c>
      <c r="Q8686">
        <v>1</v>
      </c>
    </row>
    <row r="8687" spans="10:17" x14ac:dyDescent="0.2">
      <c r="J8687" t="s">
        <v>498</v>
      </c>
      <c r="K8687" t="s">
        <v>356</v>
      </c>
      <c r="L8687" t="s">
        <v>480</v>
      </c>
      <c r="M8687" t="s">
        <v>7663</v>
      </c>
      <c r="N8687" t="s">
        <v>7585</v>
      </c>
      <c r="O8687">
        <v>1E-3</v>
      </c>
      <c r="P8687">
        <v>1E-3</v>
      </c>
      <c r="Q8687">
        <v>1</v>
      </c>
    </row>
    <row r="8688" spans="10:17" x14ac:dyDescent="0.2">
      <c r="J8688" t="s">
        <v>498</v>
      </c>
      <c r="K8688" t="s">
        <v>356</v>
      </c>
      <c r="L8688" t="s">
        <v>480</v>
      </c>
      <c r="M8688" t="s">
        <v>7663</v>
      </c>
      <c r="N8688" t="s">
        <v>7586</v>
      </c>
      <c r="O8688">
        <v>1E-3</v>
      </c>
      <c r="P8688">
        <v>1E-3</v>
      </c>
      <c r="Q8688">
        <v>1</v>
      </c>
    </row>
    <row r="8689" spans="10:17" x14ac:dyDescent="0.2">
      <c r="J8689" t="s">
        <v>498</v>
      </c>
      <c r="K8689" t="s">
        <v>356</v>
      </c>
      <c r="L8689" t="s">
        <v>480</v>
      </c>
      <c r="M8689" t="s">
        <v>7663</v>
      </c>
      <c r="N8689" t="s">
        <v>7587</v>
      </c>
      <c r="O8689">
        <v>1E-3</v>
      </c>
      <c r="P8689">
        <v>1E-3</v>
      </c>
      <c r="Q8689">
        <v>1</v>
      </c>
    </row>
    <row r="8690" spans="10:17" x14ac:dyDescent="0.2">
      <c r="J8690" t="s">
        <v>498</v>
      </c>
      <c r="K8690" t="s">
        <v>356</v>
      </c>
      <c r="L8690" t="s">
        <v>480</v>
      </c>
      <c r="M8690" t="s">
        <v>7663</v>
      </c>
      <c r="N8690" t="s">
        <v>7588</v>
      </c>
      <c r="O8690">
        <v>1E-3</v>
      </c>
      <c r="P8690">
        <v>1E-3</v>
      </c>
      <c r="Q8690">
        <v>1</v>
      </c>
    </row>
    <row r="8691" spans="10:17" x14ac:dyDescent="0.2">
      <c r="J8691" t="s">
        <v>498</v>
      </c>
      <c r="K8691" t="s">
        <v>356</v>
      </c>
      <c r="L8691" t="s">
        <v>480</v>
      </c>
      <c r="M8691" t="s">
        <v>7663</v>
      </c>
      <c r="N8691" t="s">
        <v>7589</v>
      </c>
      <c r="O8691">
        <v>1E-3</v>
      </c>
      <c r="P8691">
        <v>1E-3</v>
      </c>
      <c r="Q8691">
        <v>1</v>
      </c>
    </row>
    <row r="8692" spans="10:17" x14ac:dyDescent="0.2">
      <c r="J8692" t="s">
        <v>498</v>
      </c>
      <c r="K8692" t="s">
        <v>356</v>
      </c>
      <c r="L8692" t="s">
        <v>480</v>
      </c>
      <c r="M8692" t="s">
        <v>7663</v>
      </c>
      <c r="N8692" t="s">
        <v>7590</v>
      </c>
      <c r="O8692">
        <v>1E-3</v>
      </c>
      <c r="P8692">
        <v>1E-3</v>
      </c>
      <c r="Q8692">
        <v>1</v>
      </c>
    </row>
    <row r="8693" spans="10:17" x14ac:dyDescent="0.2">
      <c r="J8693" t="s">
        <v>498</v>
      </c>
      <c r="K8693" t="s">
        <v>356</v>
      </c>
      <c r="L8693" t="s">
        <v>480</v>
      </c>
      <c r="M8693" t="s">
        <v>7663</v>
      </c>
      <c r="N8693" t="s">
        <v>7591</v>
      </c>
      <c r="O8693">
        <v>1E-3</v>
      </c>
      <c r="P8693">
        <v>1E-3</v>
      </c>
      <c r="Q8693">
        <v>1</v>
      </c>
    </row>
    <row r="8694" spans="10:17" x14ac:dyDescent="0.2">
      <c r="J8694" t="s">
        <v>498</v>
      </c>
      <c r="K8694" t="s">
        <v>356</v>
      </c>
      <c r="L8694" t="s">
        <v>480</v>
      </c>
      <c r="M8694" t="s">
        <v>7663</v>
      </c>
      <c r="N8694" t="s">
        <v>7592</v>
      </c>
      <c r="O8694">
        <v>1E-3</v>
      </c>
      <c r="P8694">
        <v>1E-3</v>
      </c>
      <c r="Q8694">
        <v>1</v>
      </c>
    </row>
    <row r="8695" spans="10:17" x14ac:dyDescent="0.2">
      <c r="J8695" t="s">
        <v>498</v>
      </c>
      <c r="K8695" t="s">
        <v>356</v>
      </c>
      <c r="L8695" t="s">
        <v>480</v>
      </c>
      <c r="M8695" t="s">
        <v>7663</v>
      </c>
      <c r="N8695" t="s">
        <v>7593</v>
      </c>
      <c r="O8695">
        <v>1E-3</v>
      </c>
      <c r="P8695">
        <v>1E-3</v>
      </c>
      <c r="Q8695">
        <v>1</v>
      </c>
    </row>
    <row r="8696" spans="10:17" x14ac:dyDescent="0.2">
      <c r="J8696" t="s">
        <v>498</v>
      </c>
      <c r="K8696" t="s">
        <v>356</v>
      </c>
      <c r="L8696" t="s">
        <v>480</v>
      </c>
      <c r="M8696" t="s">
        <v>7663</v>
      </c>
      <c r="N8696" t="s">
        <v>7594</v>
      </c>
      <c r="O8696">
        <v>1E-3</v>
      </c>
      <c r="P8696">
        <v>1E-3</v>
      </c>
      <c r="Q8696">
        <v>1</v>
      </c>
    </row>
    <row r="8697" spans="10:17" x14ac:dyDescent="0.2">
      <c r="J8697" t="s">
        <v>498</v>
      </c>
      <c r="K8697" t="s">
        <v>356</v>
      </c>
      <c r="L8697" t="s">
        <v>480</v>
      </c>
      <c r="M8697" t="s">
        <v>7663</v>
      </c>
      <c r="N8697" t="s">
        <v>7595</v>
      </c>
      <c r="O8697">
        <v>1E-3</v>
      </c>
      <c r="P8697">
        <v>1E-3</v>
      </c>
      <c r="Q8697">
        <v>1</v>
      </c>
    </row>
    <row r="8698" spans="10:17" x14ac:dyDescent="0.2">
      <c r="J8698" t="s">
        <v>498</v>
      </c>
      <c r="K8698" t="s">
        <v>356</v>
      </c>
      <c r="L8698" t="s">
        <v>480</v>
      </c>
      <c r="M8698" t="s">
        <v>7663</v>
      </c>
      <c r="N8698" t="s">
        <v>7596</v>
      </c>
      <c r="O8698">
        <v>1E-3</v>
      </c>
      <c r="P8698">
        <v>1E-3</v>
      </c>
      <c r="Q8698">
        <v>1</v>
      </c>
    </row>
    <row r="8699" spans="10:17" x14ac:dyDescent="0.2">
      <c r="J8699" t="s">
        <v>498</v>
      </c>
      <c r="K8699" t="s">
        <v>356</v>
      </c>
      <c r="L8699" t="s">
        <v>480</v>
      </c>
      <c r="M8699" t="s">
        <v>7663</v>
      </c>
      <c r="N8699" t="s">
        <v>7597</v>
      </c>
      <c r="O8699">
        <v>1E-3</v>
      </c>
      <c r="P8699">
        <v>1E-3</v>
      </c>
      <c r="Q8699">
        <v>1</v>
      </c>
    </row>
    <row r="8700" spans="10:17" x14ac:dyDescent="0.2">
      <c r="J8700" t="s">
        <v>498</v>
      </c>
      <c r="K8700" t="s">
        <v>356</v>
      </c>
      <c r="L8700" t="s">
        <v>480</v>
      </c>
      <c r="M8700" t="s">
        <v>7663</v>
      </c>
      <c r="N8700" t="s">
        <v>7598</v>
      </c>
      <c r="O8700">
        <v>1E-3</v>
      </c>
      <c r="P8700">
        <v>1E-3</v>
      </c>
      <c r="Q8700">
        <v>1</v>
      </c>
    </row>
    <row r="8701" spans="10:17" x14ac:dyDescent="0.2">
      <c r="J8701" t="s">
        <v>498</v>
      </c>
      <c r="K8701" t="s">
        <v>356</v>
      </c>
      <c r="L8701" t="s">
        <v>480</v>
      </c>
      <c r="M8701" t="s">
        <v>7663</v>
      </c>
      <c r="N8701" t="s">
        <v>7599</v>
      </c>
      <c r="O8701">
        <v>1E-3</v>
      </c>
      <c r="P8701">
        <v>1E-3</v>
      </c>
      <c r="Q8701">
        <v>1</v>
      </c>
    </row>
    <row r="8702" spans="10:17" x14ac:dyDescent="0.2">
      <c r="J8702" t="s">
        <v>498</v>
      </c>
      <c r="K8702" t="s">
        <v>356</v>
      </c>
      <c r="L8702" t="s">
        <v>480</v>
      </c>
      <c r="M8702" t="s">
        <v>7663</v>
      </c>
      <c r="N8702" t="s">
        <v>7600</v>
      </c>
      <c r="O8702">
        <v>1E-3</v>
      </c>
      <c r="P8702">
        <v>1E-3</v>
      </c>
      <c r="Q8702">
        <v>1</v>
      </c>
    </row>
    <row r="8703" spans="10:17" x14ac:dyDescent="0.2">
      <c r="J8703" t="s">
        <v>498</v>
      </c>
      <c r="K8703" t="s">
        <v>356</v>
      </c>
      <c r="L8703" t="s">
        <v>480</v>
      </c>
      <c r="M8703" t="s">
        <v>7663</v>
      </c>
      <c r="N8703" t="s">
        <v>7601</v>
      </c>
      <c r="O8703">
        <v>1E-3</v>
      </c>
      <c r="P8703">
        <v>1E-3</v>
      </c>
      <c r="Q8703">
        <v>1</v>
      </c>
    </row>
    <row r="8704" spans="10:17" x14ac:dyDescent="0.2">
      <c r="J8704" t="s">
        <v>498</v>
      </c>
      <c r="K8704" t="s">
        <v>356</v>
      </c>
      <c r="L8704" t="s">
        <v>480</v>
      </c>
      <c r="M8704" t="s">
        <v>7663</v>
      </c>
      <c r="N8704" t="s">
        <v>7602</v>
      </c>
      <c r="O8704">
        <v>1E-3</v>
      </c>
      <c r="P8704">
        <v>1E-3</v>
      </c>
      <c r="Q8704">
        <v>1</v>
      </c>
    </row>
    <row r="8705" spans="10:17" x14ac:dyDescent="0.2">
      <c r="J8705" t="s">
        <v>498</v>
      </c>
      <c r="K8705" t="s">
        <v>356</v>
      </c>
      <c r="L8705" t="s">
        <v>480</v>
      </c>
      <c r="M8705" t="s">
        <v>7663</v>
      </c>
      <c r="N8705" t="s">
        <v>7603</v>
      </c>
      <c r="O8705">
        <v>1E-3</v>
      </c>
      <c r="P8705">
        <v>1E-3</v>
      </c>
      <c r="Q8705">
        <v>1</v>
      </c>
    </row>
    <row r="8706" spans="10:17" x14ac:dyDescent="0.2">
      <c r="J8706" t="s">
        <v>498</v>
      </c>
      <c r="K8706" t="s">
        <v>356</v>
      </c>
      <c r="L8706" t="s">
        <v>480</v>
      </c>
      <c r="M8706" t="s">
        <v>7663</v>
      </c>
      <c r="N8706" t="s">
        <v>7604</v>
      </c>
      <c r="O8706">
        <v>1E-3</v>
      </c>
      <c r="P8706">
        <v>1E-3</v>
      </c>
      <c r="Q8706">
        <v>1</v>
      </c>
    </row>
    <row r="8707" spans="10:17" x14ac:dyDescent="0.2">
      <c r="J8707" t="s">
        <v>498</v>
      </c>
      <c r="K8707" t="s">
        <v>356</v>
      </c>
      <c r="L8707" t="s">
        <v>480</v>
      </c>
      <c r="M8707" t="s">
        <v>7663</v>
      </c>
      <c r="N8707" t="s">
        <v>7605</v>
      </c>
      <c r="O8707">
        <v>1E-3</v>
      </c>
      <c r="P8707">
        <v>1E-3</v>
      </c>
      <c r="Q8707">
        <v>1</v>
      </c>
    </row>
    <row r="8708" spans="10:17" x14ac:dyDescent="0.2">
      <c r="J8708" t="s">
        <v>498</v>
      </c>
      <c r="K8708" t="s">
        <v>356</v>
      </c>
      <c r="L8708" t="s">
        <v>480</v>
      </c>
      <c r="M8708" t="s">
        <v>7663</v>
      </c>
      <c r="N8708" t="s">
        <v>7606</v>
      </c>
      <c r="O8708">
        <v>1E-3</v>
      </c>
      <c r="P8708">
        <v>1E-3</v>
      </c>
      <c r="Q8708">
        <v>1</v>
      </c>
    </row>
    <row r="8709" spans="10:17" x14ac:dyDescent="0.2">
      <c r="J8709" t="s">
        <v>498</v>
      </c>
      <c r="K8709" t="s">
        <v>356</v>
      </c>
      <c r="L8709" t="s">
        <v>480</v>
      </c>
      <c r="M8709" t="s">
        <v>7663</v>
      </c>
      <c r="N8709" t="s">
        <v>7607</v>
      </c>
      <c r="O8709">
        <v>1E-3</v>
      </c>
      <c r="P8709">
        <v>1E-3</v>
      </c>
      <c r="Q8709">
        <v>1</v>
      </c>
    </row>
    <row r="8710" spans="10:17" x14ac:dyDescent="0.2">
      <c r="J8710" t="s">
        <v>498</v>
      </c>
      <c r="K8710" t="s">
        <v>356</v>
      </c>
      <c r="L8710" t="s">
        <v>480</v>
      </c>
      <c r="M8710" t="s">
        <v>7663</v>
      </c>
      <c r="N8710" t="s">
        <v>7608</v>
      </c>
      <c r="O8710">
        <v>1E-3</v>
      </c>
      <c r="P8710">
        <v>1E-3</v>
      </c>
      <c r="Q8710">
        <v>1</v>
      </c>
    </row>
    <row r="8711" spans="10:17" x14ac:dyDescent="0.2">
      <c r="J8711" t="s">
        <v>498</v>
      </c>
      <c r="K8711" t="s">
        <v>356</v>
      </c>
      <c r="L8711" t="s">
        <v>480</v>
      </c>
      <c r="M8711" t="s">
        <v>7663</v>
      </c>
      <c r="N8711" t="s">
        <v>7609</v>
      </c>
      <c r="O8711">
        <v>1E-3</v>
      </c>
      <c r="P8711">
        <v>1E-3</v>
      </c>
      <c r="Q8711">
        <v>1</v>
      </c>
    </row>
    <row r="8712" spans="10:17" x14ac:dyDescent="0.2">
      <c r="J8712" t="s">
        <v>498</v>
      </c>
      <c r="K8712" t="s">
        <v>356</v>
      </c>
      <c r="L8712" t="s">
        <v>480</v>
      </c>
      <c r="M8712" t="s">
        <v>7663</v>
      </c>
      <c r="N8712" t="s">
        <v>7610</v>
      </c>
      <c r="O8712">
        <v>1E-3</v>
      </c>
      <c r="P8712">
        <v>1E-3</v>
      </c>
      <c r="Q8712">
        <v>1</v>
      </c>
    </row>
    <row r="8713" spans="10:17" x14ac:dyDescent="0.2">
      <c r="J8713" t="s">
        <v>498</v>
      </c>
      <c r="K8713" t="s">
        <v>356</v>
      </c>
      <c r="L8713" t="s">
        <v>480</v>
      </c>
      <c r="M8713" t="s">
        <v>7663</v>
      </c>
      <c r="N8713" t="s">
        <v>7611</v>
      </c>
      <c r="O8713">
        <v>1E-3</v>
      </c>
      <c r="P8713">
        <v>1E-3</v>
      </c>
      <c r="Q8713">
        <v>1</v>
      </c>
    </row>
    <row r="8714" spans="10:17" x14ac:dyDescent="0.2">
      <c r="J8714" t="s">
        <v>498</v>
      </c>
      <c r="K8714" t="s">
        <v>356</v>
      </c>
      <c r="L8714" t="s">
        <v>480</v>
      </c>
      <c r="M8714" t="s">
        <v>7663</v>
      </c>
      <c r="N8714" t="s">
        <v>7612</v>
      </c>
      <c r="O8714">
        <v>1E-3</v>
      </c>
      <c r="P8714">
        <v>1E-3</v>
      </c>
      <c r="Q8714">
        <v>1</v>
      </c>
    </row>
    <row r="8715" spans="10:17" x14ac:dyDescent="0.2">
      <c r="J8715" t="s">
        <v>498</v>
      </c>
      <c r="K8715" t="s">
        <v>356</v>
      </c>
      <c r="L8715" t="s">
        <v>480</v>
      </c>
      <c r="M8715" t="s">
        <v>7663</v>
      </c>
      <c r="N8715" t="s">
        <v>7613</v>
      </c>
      <c r="O8715">
        <v>1E-3</v>
      </c>
      <c r="P8715">
        <v>1E-3</v>
      </c>
      <c r="Q8715">
        <v>1</v>
      </c>
    </row>
    <row r="8716" spans="10:17" x14ac:dyDescent="0.2">
      <c r="J8716" t="s">
        <v>498</v>
      </c>
      <c r="K8716" t="s">
        <v>356</v>
      </c>
      <c r="L8716" t="s">
        <v>480</v>
      </c>
      <c r="M8716" t="s">
        <v>7663</v>
      </c>
      <c r="N8716" t="s">
        <v>7614</v>
      </c>
      <c r="O8716">
        <v>1E-3</v>
      </c>
      <c r="P8716">
        <v>1E-3</v>
      </c>
      <c r="Q8716">
        <v>1</v>
      </c>
    </row>
    <row r="8717" spans="10:17" x14ac:dyDescent="0.2">
      <c r="J8717" t="s">
        <v>498</v>
      </c>
      <c r="K8717" t="s">
        <v>356</v>
      </c>
      <c r="L8717" t="s">
        <v>480</v>
      </c>
      <c r="M8717" t="s">
        <v>7663</v>
      </c>
      <c r="N8717" t="s">
        <v>7615</v>
      </c>
      <c r="O8717">
        <v>1E-3</v>
      </c>
      <c r="P8717">
        <v>1E-3</v>
      </c>
      <c r="Q8717">
        <v>1</v>
      </c>
    </row>
    <row r="8718" spans="10:17" x14ac:dyDescent="0.2">
      <c r="J8718" t="s">
        <v>498</v>
      </c>
      <c r="K8718" t="s">
        <v>356</v>
      </c>
      <c r="L8718" t="s">
        <v>480</v>
      </c>
      <c r="M8718" t="s">
        <v>7663</v>
      </c>
      <c r="N8718" t="s">
        <v>7616</v>
      </c>
      <c r="O8718">
        <v>1E-3</v>
      </c>
      <c r="P8718">
        <v>1E-3</v>
      </c>
      <c r="Q8718">
        <v>1</v>
      </c>
    </row>
    <row r="8719" spans="10:17" x14ac:dyDescent="0.2">
      <c r="J8719" t="s">
        <v>498</v>
      </c>
      <c r="K8719" t="s">
        <v>356</v>
      </c>
      <c r="L8719" t="s">
        <v>480</v>
      </c>
      <c r="M8719" t="s">
        <v>7663</v>
      </c>
      <c r="N8719" t="s">
        <v>7617</v>
      </c>
      <c r="O8719">
        <v>1E-3</v>
      </c>
      <c r="P8719">
        <v>1E-3</v>
      </c>
      <c r="Q8719">
        <v>1</v>
      </c>
    </row>
    <row r="8720" spans="10:17" x14ac:dyDescent="0.2">
      <c r="J8720" t="s">
        <v>498</v>
      </c>
      <c r="K8720" t="s">
        <v>356</v>
      </c>
      <c r="L8720" t="s">
        <v>480</v>
      </c>
      <c r="M8720" t="s">
        <v>7663</v>
      </c>
      <c r="N8720" t="s">
        <v>7618</v>
      </c>
      <c r="O8720">
        <v>1E-3</v>
      </c>
      <c r="P8720">
        <v>1E-3</v>
      </c>
      <c r="Q8720">
        <v>1</v>
      </c>
    </row>
    <row r="8721" spans="10:17" x14ac:dyDescent="0.2">
      <c r="J8721" t="s">
        <v>498</v>
      </c>
      <c r="K8721" t="s">
        <v>356</v>
      </c>
      <c r="L8721" t="s">
        <v>480</v>
      </c>
      <c r="M8721" t="s">
        <v>7663</v>
      </c>
      <c r="N8721" t="s">
        <v>7619</v>
      </c>
      <c r="O8721">
        <v>1E-3</v>
      </c>
      <c r="P8721">
        <v>1E-3</v>
      </c>
      <c r="Q8721">
        <v>1</v>
      </c>
    </row>
    <row r="8722" spans="10:17" x14ac:dyDescent="0.2">
      <c r="J8722" t="s">
        <v>498</v>
      </c>
      <c r="K8722" t="s">
        <v>356</v>
      </c>
      <c r="L8722" t="s">
        <v>480</v>
      </c>
      <c r="M8722" t="s">
        <v>7663</v>
      </c>
      <c r="N8722" t="s">
        <v>7620</v>
      </c>
      <c r="O8722">
        <v>1E-3</v>
      </c>
      <c r="P8722">
        <v>1E-3</v>
      </c>
      <c r="Q8722">
        <v>1</v>
      </c>
    </row>
    <row r="8723" spans="10:17" x14ac:dyDescent="0.2">
      <c r="J8723" t="s">
        <v>498</v>
      </c>
      <c r="K8723" t="s">
        <v>356</v>
      </c>
      <c r="L8723" t="s">
        <v>480</v>
      </c>
      <c r="M8723" t="s">
        <v>7663</v>
      </c>
      <c r="N8723" t="s">
        <v>7621</v>
      </c>
      <c r="O8723">
        <v>1E-3</v>
      </c>
      <c r="P8723">
        <v>1E-3</v>
      </c>
      <c r="Q8723">
        <v>1</v>
      </c>
    </row>
    <row r="8724" spans="10:17" x14ac:dyDescent="0.2">
      <c r="J8724" t="s">
        <v>498</v>
      </c>
      <c r="K8724" t="s">
        <v>356</v>
      </c>
      <c r="L8724" t="s">
        <v>480</v>
      </c>
      <c r="M8724" t="s">
        <v>7663</v>
      </c>
      <c r="N8724" t="s">
        <v>7622</v>
      </c>
      <c r="O8724">
        <v>1E-3</v>
      </c>
      <c r="P8724">
        <v>1E-3</v>
      </c>
      <c r="Q8724">
        <v>1</v>
      </c>
    </row>
    <row r="8725" spans="10:17" x14ac:dyDescent="0.2">
      <c r="J8725" t="s">
        <v>498</v>
      </c>
      <c r="K8725" t="s">
        <v>356</v>
      </c>
      <c r="L8725" t="s">
        <v>480</v>
      </c>
      <c r="M8725" t="s">
        <v>7663</v>
      </c>
      <c r="N8725" t="s">
        <v>7623</v>
      </c>
      <c r="O8725">
        <v>1E-3</v>
      </c>
      <c r="P8725">
        <v>1E-3</v>
      </c>
      <c r="Q8725">
        <v>1</v>
      </c>
    </row>
    <row r="8726" spans="10:17" x14ac:dyDescent="0.2">
      <c r="J8726" t="s">
        <v>498</v>
      </c>
      <c r="K8726" t="s">
        <v>356</v>
      </c>
      <c r="L8726" t="s">
        <v>480</v>
      </c>
      <c r="M8726" t="s">
        <v>7663</v>
      </c>
      <c r="N8726" t="s">
        <v>7624</v>
      </c>
      <c r="O8726">
        <v>1E-3</v>
      </c>
      <c r="P8726">
        <v>1E-3</v>
      </c>
      <c r="Q8726">
        <v>1</v>
      </c>
    </row>
    <row r="8727" spans="10:17" x14ac:dyDescent="0.2">
      <c r="J8727" t="s">
        <v>498</v>
      </c>
      <c r="K8727" t="s">
        <v>356</v>
      </c>
      <c r="L8727" t="s">
        <v>480</v>
      </c>
      <c r="M8727" t="s">
        <v>7663</v>
      </c>
      <c r="N8727" t="s">
        <v>7625</v>
      </c>
      <c r="O8727">
        <v>1E-3</v>
      </c>
      <c r="P8727">
        <v>1E-3</v>
      </c>
      <c r="Q8727">
        <v>1</v>
      </c>
    </row>
    <row r="8728" spans="10:17" x14ac:dyDescent="0.2">
      <c r="J8728" t="s">
        <v>498</v>
      </c>
      <c r="K8728" t="s">
        <v>356</v>
      </c>
      <c r="L8728" t="s">
        <v>480</v>
      </c>
      <c r="M8728" t="s">
        <v>7663</v>
      </c>
      <c r="N8728" t="s">
        <v>7626</v>
      </c>
      <c r="O8728">
        <v>1E-3</v>
      </c>
      <c r="P8728">
        <v>1E-3</v>
      </c>
      <c r="Q8728">
        <v>1</v>
      </c>
    </row>
    <row r="8729" spans="10:17" x14ac:dyDescent="0.2">
      <c r="J8729" t="s">
        <v>498</v>
      </c>
      <c r="K8729" t="s">
        <v>356</v>
      </c>
      <c r="L8729" t="s">
        <v>480</v>
      </c>
      <c r="M8729" t="s">
        <v>7663</v>
      </c>
      <c r="N8729" t="s">
        <v>7627</v>
      </c>
      <c r="O8729">
        <v>1E-3</v>
      </c>
      <c r="P8729">
        <v>1E-3</v>
      </c>
      <c r="Q8729">
        <v>1</v>
      </c>
    </row>
    <row r="8730" spans="10:17" x14ac:dyDescent="0.2">
      <c r="J8730" t="s">
        <v>498</v>
      </c>
      <c r="K8730" t="s">
        <v>356</v>
      </c>
      <c r="L8730" t="s">
        <v>480</v>
      </c>
      <c r="M8730" t="s">
        <v>7663</v>
      </c>
      <c r="N8730" t="s">
        <v>7628</v>
      </c>
      <c r="O8730">
        <v>1E-3</v>
      </c>
      <c r="P8730">
        <v>1E-3</v>
      </c>
      <c r="Q8730">
        <v>1</v>
      </c>
    </row>
    <row r="8731" spans="10:17" x14ac:dyDescent="0.2">
      <c r="J8731" t="s">
        <v>498</v>
      </c>
      <c r="K8731" t="s">
        <v>356</v>
      </c>
      <c r="L8731" t="s">
        <v>480</v>
      </c>
      <c r="M8731" t="s">
        <v>7663</v>
      </c>
      <c r="N8731" t="s">
        <v>7629</v>
      </c>
      <c r="O8731">
        <v>1E-3</v>
      </c>
      <c r="P8731">
        <v>1E-3</v>
      </c>
      <c r="Q8731">
        <v>1</v>
      </c>
    </row>
    <row r="8732" spans="10:17" x14ac:dyDescent="0.2">
      <c r="J8732" t="s">
        <v>498</v>
      </c>
      <c r="K8732" t="s">
        <v>356</v>
      </c>
      <c r="L8732" t="s">
        <v>480</v>
      </c>
      <c r="M8732" t="s">
        <v>7663</v>
      </c>
      <c r="N8732" t="s">
        <v>7630</v>
      </c>
      <c r="O8732">
        <v>1E-3</v>
      </c>
      <c r="P8732">
        <v>1E-3</v>
      </c>
      <c r="Q8732">
        <v>1</v>
      </c>
    </row>
    <row r="8733" spans="10:17" x14ac:dyDescent="0.2">
      <c r="J8733" t="s">
        <v>498</v>
      </c>
      <c r="K8733" t="s">
        <v>356</v>
      </c>
      <c r="L8733" t="s">
        <v>480</v>
      </c>
      <c r="M8733" t="s">
        <v>7663</v>
      </c>
      <c r="N8733" t="s">
        <v>7631</v>
      </c>
      <c r="O8733">
        <v>1E-3</v>
      </c>
      <c r="P8733">
        <v>1E-3</v>
      </c>
      <c r="Q8733">
        <v>1</v>
      </c>
    </row>
    <row r="8734" spans="10:17" x14ac:dyDescent="0.2">
      <c r="J8734" t="s">
        <v>498</v>
      </c>
      <c r="K8734" t="s">
        <v>356</v>
      </c>
      <c r="L8734" t="s">
        <v>480</v>
      </c>
      <c r="M8734" t="s">
        <v>7663</v>
      </c>
      <c r="N8734" t="s">
        <v>7632</v>
      </c>
      <c r="O8734">
        <v>1E-3</v>
      </c>
      <c r="P8734">
        <v>1E-3</v>
      </c>
      <c r="Q8734">
        <v>1</v>
      </c>
    </row>
    <row r="8735" spans="10:17" x14ac:dyDescent="0.2">
      <c r="J8735" t="s">
        <v>498</v>
      </c>
      <c r="K8735" t="s">
        <v>356</v>
      </c>
      <c r="L8735" t="s">
        <v>480</v>
      </c>
      <c r="M8735" t="s">
        <v>7663</v>
      </c>
      <c r="N8735" t="s">
        <v>7633</v>
      </c>
      <c r="O8735">
        <v>1E-3</v>
      </c>
      <c r="P8735">
        <v>1E-3</v>
      </c>
      <c r="Q8735">
        <v>1</v>
      </c>
    </row>
    <row r="8736" spans="10:17" x14ac:dyDescent="0.2">
      <c r="J8736" t="s">
        <v>498</v>
      </c>
      <c r="K8736" t="s">
        <v>356</v>
      </c>
      <c r="L8736" t="s">
        <v>480</v>
      </c>
      <c r="M8736" t="s">
        <v>7663</v>
      </c>
      <c r="N8736" t="s">
        <v>7634</v>
      </c>
      <c r="O8736">
        <v>1E-3</v>
      </c>
      <c r="P8736">
        <v>1E-3</v>
      </c>
      <c r="Q8736">
        <v>1</v>
      </c>
    </row>
    <row r="8737" spans="10:17" x14ac:dyDescent="0.2">
      <c r="J8737" t="s">
        <v>498</v>
      </c>
      <c r="K8737" t="s">
        <v>356</v>
      </c>
      <c r="L8737" t="s">
        <v>480</v>
      </c>
      <c r="M8737" t="s">
        <v>7663</v>
      </c>
      <c r="N8737" t="s">
        <v>7635</v>
      </c>
      <c r="O8737">
        <v>1E-3</v>
      </c>
      <c r="P8737">
        <v>1E-3</v>
      </c>
      <c r="Q8737">
        <v>1</v>
      </c>
    </row>
    <row r="8738" spans="10:17" x14ac:dyDescent="0.2">
      <c r="J8738" t="s">
        <v>498</v>
      </c>
      <c r="K8738" t="s">
        <v>356</v>
      </c>
      <c r="L8738" t="s">
        <v>480</v>
      </c>
      <c r="M8738" t="s">
        <v>7663</v>
      </c>
      <c r="N8738" t="s">
        <v>7636</v>
      </c>
      <c r="O8738">
        <v>1E-3</v>
      </c>
      <c r="P8738">
        <v>1E-3</v>
      </c>
      <c r="Q8738">
        <v>1</v>
      </c>
    </row>
    <row r="8739" spans="10:17" x14ac:dyDescent="0.2">
      <c r="J8739" t="s">
        <v>498</v>
      </c>
      <c r="K8739" t="s">
        <v>356</v>
      </c>
      <c r="L8739" t="s">
        <v>480</v>
      </c>
      <c r="M8739" t="s">
        <v>7663</v>
      </c>
      <c r="N8739" t="s">
        <v>7637</v>
      </c>
      <c r="O8739">
        <v>1E-3</v>
      </c>
      <c r="P8739">
        <v>1E-3</v>
      </c>
      <c r="Q8739">
        <v>1</v>
      </c>
    </row>
    <row r="8740" spans="10:17" x14ac:dyDescent="0.2">
      <c r="J8740" t="s">
        <v>498</v>
      </c>
      <c r="K8740" t="s">
        <v>356</v>
      </c>
      <c r="L8740" t="s">
        <v>480</v>
      </c>
      <c r="M8740" t="s">
        <v>7663</v>
      </c>
      <c r="N8740" t="s">
        <v>7638</v>
      </c>
      <c r="O8740">
        <v>1E-3</v>
      </c>
      <c r="P8740">
        <v>1E-3</v>
      </c>
      <c r="Q8740">
        <v>1</v>
      </c>
    </row>
    <row r="8741" spans="10:17" x14ac:dyDescent="0.2">
      <c r="J8741" t="s">
        <v>498</v>
      </c>
      <c r="K8741" t="s">
        <v>356</v>
      </c>
      <c r="L8741" t="s">
        <v>480</v>
      </c>
      <c r="M8741" t="s">
        <v>7663</v>
      </c>
      <c r="N8741" t="s">
        <v>7639</v>
      </c>
      <c r="O8741">
        <v>1E-3</v>
      </c>
      <c r="P8741">
        <v>1E-3</v>
      </c>
      <c r="Q8741">
        <v>1</v>
      </c>
    </row>
    <row r="8742" spans="10:17" x14ac:dyDescent="0.2">
      <c r="J8742" t="s">
        <v>498</v>
      </c>
      <c r="K8742" t="s">
        <v>356</v>
      </c>
      <c r="L8742" t="s">
        <v>480</v>
      </c>
      <c r="M8742" t="s">
        <v>7663</v>
      </c>
      <c r="N8742" t="s">
        <v>7640</v>
      </c>
      <c r="O8742">
        <v>0</v>
      </c>
      <c r="P8742">
        <v>1E-3</v>
      </c>
      <c r="Q8742">
        <v>1</v>
      </c>
    </row>
    <row r="8743" spans="10:17" x14ac:dyDescent="0.2">
      <c r="J8743" t="s">
        <v>498</v>
      </c>
      <c r="K8743" t="s">
        <v>356</v>
      </c>
      <c r="L8743" t="s">
        <v>480</v>
      </c>
      <c r="M8743" t="s">
        <v>7663</v>
      </c>
      <c r="N8743" t="s">
        <v>7641</v>
      </c>
      <c r="O8743">
        <v>0</v>
      </c>
      <c r="P8743">
        <v>0</v>
      </c>
      <c r="Q8743">
        <v>1</v>
      </c>
    </row>
    <row r="8744" spans="10:17" x14ac:dyDescent="0.2">
      <c r="J8744" t="s">
        <v>498</v>
      </c>
      <c r="K8744" t="s">
        <v>356</v>
      </c>
      <c r="L8744" t="s">
        <v>480</v>
      </c>
      <c r="M8744" t="s">
        <v>7663</v>
      </c>
      <c r="N8744" t="s">
        <v>7642</v>
      </c>
      <c r="O8744">
        <v>1E-3</v>
      </c>
      <c r="P8744">
        <v>1E-3</v>
      </c>
      <c r="Q8744">
        <v>1</v>
      </c>
    </row>
    <row r="8745" spans="10:17" x14ac:dyDescent="0.2">
      <c r="J8745" t="s">
        <v>498</v>
      </c>
      <c r="K8745" t="s">
        <v>356</v>
      </c>
      <c r="L8745" t="s">
        <v>480</v>
      </c>
      <c r="M8745" t="s">
        <v>7663</v>
      </c>
      <c r="N8745" t="s">
        <v>7643</v>
      </c>
      <c r="O8745">
        <v>1E-3</v>
      </c>
      <c r="P8745">
        <v>1E-3</v>
      </c>
      <c r="Q8745">
        <v>1</v>
      </c>
    </row>
    <row r="8746" spans="10:17" x14ac:dyDescent="0.2">
      <c r="J8746" t="s">
        <v>498</v>
      </c>
      <c r="K8746" t="s">
        <v>356</v>
      </c>
      <c r="L8746" t="s">
        <v>480</v>
      </c>
      <c r="M8746" t="s">
        <v>7663</v>
      </c>
      <c r="N8746" t="s">
        <v>7644</v>
      </c>
      <c r="O8746">
        <v>1E-3</v>
      </c>
      <c r="P8746">
        <v>1E-3</v>
      </c>
      <c r="Q8746">
        <v>1</v>
      </c>
    </row>
    <row r="8747" spans="10:17" x14ac:dyDescent="0.2">
      <c r="J8747" t="s">
        <v>498</v>
      </c>
      <c r="K8747" t="s">
        <v>356</v>
      </c>
      <c r="L8747" t="s">
        <v>480</v>
      </c>
      <c r="M8747" t="s">
        <v>7663</v>
      </c>
      <c r="N8747" t="s">
        <v>7645</v>
      </c>
      <c r="O8747">
        <v>1E-3</v>
      </c>
      <c r="P8747">
        <v>1E-3</v>
      </c>
      <c r="Q8747">
        <v>1</v>
      </c>
    </row>
    <row r="8748" spans="10:17" x14ac:dyDescent="0.2">
      <c r="J8748" t="s">
        <v>498</v>
      </c>
      <c r="K8748" t="s">
        <v>356</v>
      </c>
      <c r="L8748" t="s">
        <v>480</v>
      </c>
      <c r="M8748" t="s">
        <v>7663</v>
      </c>
      <c r="N8748" t="s">
        <v>7646</v>
      </c>
      <c r="O8748">
        <v>1E-3</v>
      </c>
      <c r="P8748">
        <v>1E-3</v>
      </c>
      <c r="Q8748">
        <v>1</v>
      </c>
    </row>
    <row r="8749" spans="10:17" x14ac:dyDescent="0.2">
      <c r="J8749" t="s">
        <v>498</v>
      </c>
      <c r="K8749" t="s">
        <v>356</v>
      </c>
      <c r="L8749" t="s">
        <v>480</v>
      </c>
      <c r="M8749" t="s">
        <v>7663</v>
      </c>
      <c r="N8749" t="s">
        <v>7647</v>
      </c>
      <c r="O8749">
        <v>1E-3</v>
      </c>
      <c r="P8749">
        <v>1E-3</v>
      </c>
      <c r="Q8749">
        <v>1</v>
      </c>
    </row>
    <row r="8750" spans="10:17" x14ac:dyDescent="0.2">
      <c r="J8750" t="s">
        <v>498</v>
      </c>
      <c r="K8750" t="s">
        <v>356</v>
      </c>
      <c r="L8750" t="s">
        <v>480</v>
      </c>
      <c r="M8750" t="s">
        <v>7663</v>
      </c>
      <c r="N8750" t="s">
        <v>7648</v>
      </c>
      <c r="O8750">
        <v>1E-3</v>
      </c>
      <c r="P8750">
        <v>1E-3</v>
      </c>
      <c r="Q8750">
        <v>1</v>
      </c>
    </row>
    <row r="8751" spans="10:17" x14ac:dyDescent="0.2">
      <c r="J8751" t="s">
        <v>498</v>
      </c>
      <c r="K8751" t="s">
        <v>356</v>
      </c>
      <c r="L8751" t="s">
        <v>480</v>
      </c>
      <c r="M8751" t="s">
        <v>7663</v>
      </c>
      <c r="N8751" t="s">
        <v>7649</v>
      </c>
      <c r="O8751">
        <v>1E-3</v>
      </c>
      <c r="P8751">
        <v>1E-3</v>
      </c>
      <c r="Q8751">
        <v>1</v>
      </c>
    </row>
    <row r="8752" spans="10:17" x14ac:dyDescent="0.2">
      <c r="J8752" t="s">
        <v>498</v>
      </c>
      <c r="K8752" t="s">
        <v>356</v>
      </c>
      <c r="L8752" t="s">
        <v>480</v>
      </c>
      <c r="M8752" t="s">
        <v>7663</v>
      </c>
      <c r="N8752" t="s">
        <v>7650</v>
      </c>
      <c r="O8752">
        <v>1E-3</v>
      </c>
      <c r="P8752">
        <v>1E-3</v>
      </c>
      <c r="Q8752">
        <v>1</v>
      </c>
    </row>
    <row r="8753" spans="10:17" x14ac:dyDescent="0.2">
      <c r="J8753" t="s">
        <v>498</v>
      </c>
      <c r="K8753" t="s">
        <v>356</v>
      </c>
      <c r="L8753" t="s">
        <v>480</v>
      </c>
      <c r="M8753" t="s">
        <v>7663</v>
      </c>
      <c r="N8753" t="s">
        <v>7651</v>
      </c>
      <c r="O8753">
        <v>0</v>
      </c>
      <c r="P8753">
        <v>1E-3</v>
      </c>
      <c r="Q8753">
        <v>1</v>
      </c>
    </row>
    <row r="8754" spans="10:17" x14ac:dyDescent="0.2">
      <c r="J8754" t="s">
        <v>498</v>
      </c>
      <c r="K8754" t="s">
        <v>356</v>
      </c>
      <c r="L8754" t="s">
        <v>480</v>
      </c>
      <c r="M8754" t="s">
        <v>7663</v>
      </c>
      <c r="N8754" t="s">
        <v>7652</v>
      </c>
      <c r="O8754">
        <v>0</v>
      </c>
      <c r="P8754">
        <v>0</v>
      </c>
      <c r="Q8754">
        <v>1</v>
      </c>
    </row>
    <row r="8755" spans="10:17" x14ac:dyDescent="0.2">
      <c r="J8755" t="s">
        <v>498</v>
      </c>
      <c r="K8755" t="s">
        <v>356</v>
      </c>
      <c r="L8755" t="s">
        <v>480</v>
      </c>
      <c r="M8755" t="s">
        <v>7663</v>
      </c>
      <c r="N8755" t="s">
        <v>7653</v>
      </c>
      <c r="O8755">
        <v>0</v>
      </c>
      <c r="P8755">
        <v>0</v>
      </c>
      <c r="Q8755">
        <v>1</v>
      </c>
    </row>
    <row r="8756" spans="10:17" x14ac:dyDescent="0.2">
      <c r="J8756" t="s">
        <v>498</v>
      </c>
      <c r="K8756" t="s">
        <v>356</v>
      </c>
      <c r="L8756" t="s">
        <v>480</v>
      </c>
      <c r="M8756" t="s">
        <v>7663</v>
      </c>
      <c r="N8756" t="s">
        <v>7654</v>
      </c>
      <c r="O8756">
        <v>0</v>
      </c>
      <c r="P8756">
        <v>0</v>
      </c>
      <c r="Q8756">
        <v>1</v>
      </c>
    </row>
    <row r="8757" spans="10:17" x14ac:dyDescent="0.2">
      <c r="J8757" t="s">
        <v>498</v>
      </c>
      <c r="K8757" t="s">
        <v>356</v>
      </c>
      <c r="L8757" t="s">
        <v>480</v>
      </c>
      <c r="M8757" t="s">
        <v>7663</v>
      </c>
      <c r="N8757" t="s">
        <v>7655</v>
      </c>
      <c r="O8757">
        <v>0</v>
      </c>
      <c r="P8757">
        <v>0</v>
      </c>
      <c r="Q8757">
        <v>1</v>
      </c>
    </row>
    <row r="8758" spans="10:17" x14ac:dyDescent="0.2">
      <c r="J8758" t="s">
        <v>498</v>
      </c>
      <c r="K8758" t="s">
        <v>356</v>
      </c>
      <c r="L8758" t="s">
        <v>480</v>
      </c>
      <c r="M8758" t="s">
        <v>7663</v>
      </c>
      <c r="N8758" t="s">
        <v>7656</v>
      </c>
      <c r="O8758">
        <v>0</v>
      </c>
      <c r="P8758">
        <v>1E-3</v>
      </c>
      <c r="Q8758">
        <v>1</v>
      </c>
    </row>
    <row r="8759" spans="10:17" x14ac:dyDescent="0.2">
      <c r="J8759" t="s">
        <v>498</v>
      </c>
      <c r="K8759" t="s">
        <v>356</v>
      </c>
      <c r="L8759" t="s">
        <v>480</v>
      </c>
      <c r="M8759" t="s">
        <v>7663</v>
      </c>
      <c r="N8759" t="s">
        <v>7657</v>
      </c>
      <c r="O8759">
        <v>1E-3</v>
      </c>
      <c r="P8759">
        <v>1E-3</v>
      </c>
      <c r="Q8759">
        <v>1</v>
      </c>
    </row>
    <row r="8760" spans="10:17" x14ac:dyDescent="0.2">
      <c r="J8760" t="s">
        <v>498</v>
      </c>
      <c r="K8760" t="s">
        <v>356</v>
      </c>
      <c r="L8760" t="s">
        <v>480</v>
      </c>
      <c r="M8760" t="s">
        <v>7663</v>
      </c>
      <c r="N8760" t="s">
        <v>7658</v>
      </c>
      <c r="O8760">
        <v>1E-3</v>
      </c>
      <c r="P8760">
        <v>1E-3</v>
      </c>
      <c r="Q8760">
        <v>1</v>
      </c>
    </row>
    <row r="8761" spans="10:17" x14ac:dyDescent="0.2">
      <c r="J8761" t="s">
        <v>498</v>
      </c>
      <c r="K8761" t="s">
        <v>356</v>
      </c>
      <c r="L8761" t="s">
        <v>480</v>
      </c>
      <c r="M8761" t="s">
        <v>7663</v>
      </c>
      <c r="N8761" t="s">
        <v>7659</v>
      </c>
      <c r="O8761">
        <v>1E-3</v>
      </c>
      <c r="P8761">
        <v>1E-3</v>
      </c>
      <c r="Q8761">
        <v>1</v>
      </c>
    </row>
    <row r="8762" spans="10:17" x14ac:dyDescent="0.2">
      <c r="J8762" t="s">
        <v>498</v>
      </c>
      <c r="K8762" t="s">
        <v>356</v>
      </c>
      <c r="L8762" t="s">
        <v>480</v>
      </c>
      <c r="M8762" t="s">
        <v>7663</v>
      </c>
      <c r="N8762" t="s">
        <v>7660</v>
      </c>
      <c r="O8762">
        <v>1E-3</v>
      </c>
      <c r="P8762">
        <v>1E-3</v>
      </c>
      <c r="Q8762">
        <v>1</v>
      </c>
    </row>
    <row r="8763" spans="10:17" x14ac:dyDescent="0.2">
      <c r="J8763" t="s">
        <v>498</v>
      </c>
      <c r="K8763" t="s">
        <v>356</v>
      </c>
      <c r="L8763" t="s">
        <v>480</v>
      </c>
      <c r="M8763" t="s">
        <v>7663</v>
      </c>
      <c r="N8763" t="s">
        <v>7661</v>
      </c>
      <c r="O8763">
        <v>1E-3</v>
      </c>
      <c r="P8763">
        <v>1E-3</v>
      </c>
      <c r="Q8763">
        <v>1</v>
      </c>
    </row>
    <row r="8764" spans="10:17" x14ac:dyDescent="0.2">
      <c r="J8764" t="s">
        <v>498</v>
      </c>
      <c r="K8764" t="s">
        <v>356</v>
      </c>
      <c r="L8764" t="s">
        <v>480</v>
      </c>
      <c r="M8764" t="s">
        <v>7663</v>
      </c>
      <c r="N8764" t="s">
        <v>7662</v>
      </c>
      <c r="O8764">
        <v>1E-3</v>
      </c>
      <c r="P8764">
        <v>1E-3</v>
      </c>
      <c r="Q8764">
        <v>1</v>
      </c>
    </row>
    <row r="8765" spans="10:17" x14ac:dyDescent="0.2">
      <c r="J8765" t="s">
        <v>498</v>
      </c>
      <c r="K8765" t="s">
        <v>359</v>
      </c>
      <c r="L8765" t="s">
        <v>480</v>
      </c>
      <c r="M8765" t="s">
        <v>7663</v>
      </c>
      <c r="N8765" t="s">
        <v>8249</v>
      </c>
      <c r="O8765">
        <v>0</v>
      </c>
      <c r="P8765">
        <v>0</v>
      </c>
      <c r="Q8765">
        <v>1</v>
      </c>
    </row>
    <row r="8766" spans="10:17" x14ac:dyDescent="0.2">
      <c r="J8766" t="s">
        <v>498</v>
      </c>
      <c r="K8766" t="s">
        <v>359</v>
      </c>
      <c r="L8766" t="s">
        <v>480</v>
      </c>
      <c r="M8766" t="s">
        <v>7663</v>
      </c>
      <c r="N8766" t="s">
        <v>8983</v>
      </c>
      <c r="O8766">
        <v>0</v>
      </c>
      <c r="P8766">
        <v>0</v>
      </c>
      <c r="Q8766">
        <v>1</v>
      </c>
    </row>
    <row r="8767" spans="10:17" x14ac:dyDescent="0.2">
      <c r="J8767" t="s">
        <v>498</v>
      </c>
      <c r="K8767" t="s">
        <v>359</v>
      </c>
      <c r="L8767" t="s">
        <v>480</v>
      </c>
      <c r="M8767" t="s">
        <v>7663</v>
      </c>
      <c r="N8767" t="s">
        <v>8250</v>
      </c>
      <c r="O8767">
        <v>0</v>
      </c>
      <c r="P8767">
        <v>0</v>
      </c>
      <c r="Q8767">
        <v>1</v>
      </c>
    </row>
    <row r="8768" spans="10:17" x14ac:dyDescent="0.2">
      <c r="J8768" t="s">
        <v>498</v>
      </c>
      <c r="K8768" t="s">
        <v>359</v>
      </c>
      <c r="L8768" t="s">
        <v>480</v>
      </c>
      <c r="M8768" t="s">
        <v>7663</v>
      </c>
      <c r="N8768" t="s">
        <v>8251</v>
      </c>
      <c r="O8768">
        <v>0</v>
      </c>
      <c r="P8768">
        <v>0</v>
      </c>
      <c r="Q8768">
        <v>1</v>
      </c>
    </row>
    <row r="8769" spans="10:17" x14ac:dyDescent="0.2">
      <c r="J8769" t="s">
        <v>498</v>
      </c>
      <c r="K8769" t="s">
        <v>359</v>
      </c>
      <c r="L8769" t="s">
        <v>480</v>
      </c>
      <c r="M8769" t="s">
        <v>7663</v>
      </c>
      <c r="N8769" t="s">
        <v>8252</v>
      </c>
      <c r="O8769">
        <v>0</v>
      </c>
      <c r="P8769">
        <v>0</v>
      </c>
      <c r="Q8769">
        <v>1</v>
      </c>
    </row>
    <row r="8770" spans="10:17" x14ac:dyDescent="0.2">
      <c r="J8770" t="s">
        <v>498</v>
      </c>
      <c r="K8770" t="s">
        <v>359</v>
      </c>
      <c r="L8770" t="s">
        <v>480</v>
      </c>
      <c r="M8770" t="s">
        <v>7663</v>
      </c>
      <c r="N8770" t="s">
        <v>8253</v>
      </c>
      <c r="O8770">
        <v>0</v>
      </c>
      <c r="P8770">
        <v>0</v>
      </c>
      <c r="Q8770">
        <v>1</v>
      </c>
    </row>
    <row r="8771" spans="10:17" x14ac:dyDescent="0.2">
      <c r="J8771" t="s">
        <v>498</v>
      </c>
      <c r="K8771" t="s">
        <v>359</v>
      </c>
      <c r="L8771" t="s">
        <v>480</v>
      </c>
      <c r="M8771" t="s">
        <v>7663</v>
      </c>
      <c r="N8771" t="s">
        <v>8254</v>
      </c>
      <c r="O8771">
        <v>0</v>
      </c>
      <c r="P8771">
        <v>0</v>
      </c>
      <c r="Q8771">
        <v>1</v>
      </c>
    </row>
    <row r="8772" spans="10:17" x14ac:dyDescent="0.2">
      <c r="J8772" t="s">
        <v>498</v>
      </c>
      <c r="K8772" t="s">
        <v>359</v>
      </c>
      <c r="L8772" t="s">
        <v>480</v>
      </c>
      <c r="M8772" t="s">
        <v>7663</v>
      </c>
      <c r="N8772" t="s">
        <v>8255</v>
      </c>
      <c r="O8772">
        <v>0</v>
      </c>
      <c r="P8772">
        <v>0</v>
      </c>
      <c r="Q8772">
        <v>1</v>
      </c>
    </row>
    <row r="8773" spans="10:17" x14ac:dyDescent="0.2">
      <c r="J8773" t="s">
        <v>498</v>
      </c>
      <c r="K8773" t="s">
        <v>359</v>
      </c>
      <c r="L8773" t="s">
        <v>480</v>
      </c>
      <c r="M8773" t="s">
        <v>7663</v>
      </c>
      <c r="N8773" t="s">
        <v>8256</v>
      </c>
      <c r="O8773">
        <v>0</v>
      </c>
      <c r="P8773">
        <v>0</v>
      </c>
      <c r="Q8773">
        <v>1</v>
      </c>
    </row>
    <row r="8774" spans="10:17" x14ac:dyDescent="0.2">
      <c r="J8774" t="s">
        <v>498</v>
      </c>
      <c r="K8774" t="s">
        <v>359</v>
      </c>
      <c r="L8774" t="s">
        <v>480</v>
      </c>
      <c r="M8774" t="s">
        <v>7663</v>
      </c>
      <c r="N8774" t="s">
        <v>8257</v>
      </c>
      <c r="O8774">
        <v>0</v>
      </c>
      <c r="P8774">
        <v>0</v>
      </c>
      <c r="Q8774">
        <v>1</v>
      </c>
    </row>
    <row r="8775" spans="10:17" x14ac:dyDescent="0.2">
      <c r="J8775" t="s">
        <v>498</v>
      </c>
      <c r="K8775" t="s">
        <v>359</v>
      </c>
      <c r="L8775" t="s">
        <v>480</v>
      </c>
      <c r="M8775" t="s">
        <v>7663</v>
      </c>
      <c r="N8775" t="s">
        <v>8258</v>
      </c>
      <c r="O8775">
        <v>0</v>
      </c>
      <c r="P8775">
        <v>0</v>
      </c>
      <c r="Q8775">
        <v>1</v>
      </c>
    </row>
    <row r="8776" spans="10:17" x14ac:dyDescent="0.2">
      <c r="J8776" t="s">
        <v>498</v>
      </c>
      <c r="K8776" t="s">
        <v>359</v>
      </c>
      <c r="L8776" t="s">
        <v>480</v>
      </c>
      <c r="M8776" t="s">
        <v>7663</v>
      </c>
      <c r="N8776" t="s">
        <v>8259</v>
      </c>
      <c r="O8776">
        <v>0</v>
      </c>
      <c r="P8776">
        <v>0</v>
      </c>
      <c r="Q8776">
        <v>1</v>
      </c>
    </row>
    <row r="8777" spans="10:17" x14ac:dyDescent="0.2">
      <c r="J8777" t="s">
        <v>498</v>
      </c>
      <c r="K8777" t="s">
        <v>359</v>
      </c>
      <c r="L8777" t="s">
        <v>480</v>
      </c>
      <c r="M8777" t="s">
        <v>7663</v>
      </c>
      <c r="N8777" t="s">
        <v>8981</v>
      </c>
      <c r="O8777">
        <v>0</v>
      </c>
      <c r="P8777">
        <v>0</v>
      </c>
      <c r="Q8777">
        <v>1</v>
      </c>
    </row>
    <row r="8778" spans="10:17" x14ac:dyDescent="0.2">
      <c r="J8778" t="s">
        <v>498</v>
      </c>
      <c r="K8778" t="s">
        <v>359</v>
      </c>
      <c r="L8778" t="s">
        <v>480</v>
      </c>
      <c r="M8778" t="s">
        <v>7663</v>
      </c>
      <c r="N8778" t="s">
        <v>8984</v>
      </c>
      <c r="O8778">
        <v>0</v>
      </c>
      <c r="P8778">
        <v>0</v>
      </c>
      <c r="Q8778">
        <v>1</v>
      </c>
    </row>
    <row r="8779" spans="10:17" x14ac:dyDescent="0.2">
      <c r="J8779" t="s">
        <v>498</v>
      </c>
      <c r="K8779" t="s">
        <v>359</v>
      </c>
      <c r="L8779" t="s">
        <v>480</v>
      </c>
      <c r="M8779" t="s">
        <v>7663</v>
      </c>
      <c r="N8779" t="s">
        <v>8985</v>
      </c>
      <c r="O8779">
        <v>0</v>
      </c>
      <c r="P8779">
        <v>0</v>
      </c>
      <c r="Q8779">
        <v>1</v>
      </c>
    </row>
    <row r="8780" spans="10:17" x14ac:dyDescent="0.2">
      <c r="J8780" t="s">
        <v>498</v>
      </c>
      <c r="K8780" t="s">
        <v>359</v>
      </c>
      <c r="L8780" t="s">
        <v>480</v>
      </c>
      <c r="M8780" t="s">
        <v>7663</v>
      </c>
      <c r="N8780" t="s">
        <v>8986</v>
      </c>
      <c r="O8780">
        <v>0</v>
      </c>
      <c r="P8780">
        <v>0</v>
      </c>
      <c r="Q8780">
        <v>1</v>
      </c>
    </row>
    <row r="8781" spans="10:17" x14ac:dyDescent="0.2">
      <c r="J8781" t="s">
        <v>498</v>
      </c>
      <c r="K8781" t="s">
        <v>359</v>
      </c>
      <c r="L8781" t="s">
        <v>480</v>
      </c>
      <c r="M8781" t="s">
        <v>7663</v>
      </c>
      <c r="N8781" t="s">
        <v>8982</v>
      </c>
      <c r="O8781">
        <v>0</v>
      </c>
      <c r="P8781">
        <v>0</v>
      </c>
      <c r="Q8781">
        <v>1</v>
      </c>
    </row>
    <row r="8782" spans="10:17" x14ac:dyDescent="0.2">
      <c r="J8782" t="s">
        <v>498</v>
      </c>
      <c r="K8782" t="s">
        <v>359</v>
      </c>
      <c r="L8782" t="s">
        <v>480</v>
      </c>
      <c r="M8782" t="s">
        <v>7663</v>
      </c>
      <c r="N8782" t="s">
        <v>8987</v>
      </c>
      <c r="O8782">
        <v>0</v>
      </c>
      <c r="P8782">
        <v>0</v>
      </c>
      <c r="Q8782">
        <v>1</v>
      </c>
    </row>
    <row r="8783" spans="10:17" x14ac:dyDescent="0.2">
      <c r="J8783" t="s">
        <v>498</v>
      </c>
      <c r="K8783" t="s">
        <v>359</v>
      </c>
      <c r="L8783" t="s">
        <v>480</v>
      </c>
      <c r="M8783" t="s">
        <v>7663</v>
      </c>
      <c r="N8783" t="s">
        <v>8988</v>
      </c>
      <c r="O8783">
        <v>0</v>
      </c>
      <c r="P8783">
        <v>0</v>
      </c>
      <c r="Q8783">
        <v>1</v>
      </c>
    </row>
    <row r="8784" spans="10:17" x14ac:dyDescent="0.2">
      <c r="J8784" t="s">
        <v>498</v>
      </c>
      <c r="K8784" t="s">
        <v>359</v>
      </c>
      <c r="L8784" t="s">
        <v>480</v>
      </c>
      <c r="M8784" t="s">
        <v>7663</v>
      </c>
      <c r="N8784" t="s">
        <v>8989</v>
      </c>
      <c r="O8784">
        <v>0</v>
      </c>
      <c r="P8784">
        <v>0</v>
      </c>
      <c r="Q8784">
        <v>1</v>
      </c>
    </row>
    <row r="8785" spans="10:17" x14ac:dyDescent="0.2">
      <c r="J8785" t="s">
        <v>498</v>
      </c>
      <c r="K8785" t="s">
        <v>359</v>
      </c>
      <c r="L8785" t="s">
        <v>480</v>
      </c>
      <c r="M8785" t="s">
        <v>7663</v>
      </c>
      <c r="N8785" t="s">
        <v>8996</v>
      </c>
      <c r="O8785">
        <v>0</v>
      </c>
      <c r="P8785">
        <v>0</v>
      </c>
      <c r="Q8785">
        <v>1</v>
      </c>
    </row>
    <row r="8786" spans="10:17" x14ac:dyDescent="0.2">
      <c r="J8786" t="s">
        <v>498</v>
      </c>
      <c r="K8786" t="s">
        <v>359</v>
      </c>
      <c r="L8786" t="s">
        <v>480</v>
      </c>
      <c r="M8786" t="s">
        <v>7663</v>
      </c>
      <c r="N8786" t="s">
        <v>8997</v>
      </c>
      <c r="O8786">
        <v>0</v>
      </c>
      <c r="P8786">
        <v>0</v>
      </c>
      <c r="Q8786">
        <v>1</v>
      </c>
    </row>
    <row r="8787" spans="10:17" x14ac:dyDescent="0.2">
      <c r="J8787" t="s">
        <v>498</v>
      </c>
      <c r="K8787" t="s">
        <v>359</v>
      </c>
      <c r="L8787" t="s">
        <v>480</v>
      </c>
      <c r="M8787" t="s">
        <v>7663</v>
      </c>
      <c r="N8787" t="s">
        <v>8998</v>
      </c>
      <c r="O8787">
        <v>0</v>
      </c>
      <c r="P8787">
        <v>0</v>
      </c>
      <c r="Q8787">
        <v>1</v>
      </c>
    </row>
    <row r="8788" spans="10:17" x14ac:dyDescent="0.2">
      <c r="J8788" t="s">
        <v>498</v>
      </c>
      <c r="K8788" t="s">
        <v>359</v>
      </c>
      <c r="L8788" t="s">
        <v>480</v>
      </c>
      <c r="M8788" t="s">
        <v>7663</v>
      </c>
      <c r="N8788" t="s">
        <v>8999</v>
      </c>
      <c r="O8788">
        <v>0</v>
      </c>
      <c r="P8788">
        <v>0</v>
      </c>
      <c r="Q8788">
        <v>1</v>
      </c>
    </row>
    <row r="8789" spans="10:17" x14ac:dyDescent="0.2">
      <c r="J8789" t="s">
        <v>498</v>
      </c>
      <c r="K8789" t="s">
        <v>359</v>
      </c>
      <c r="L8789" t="s">
        <v>480</v>
      </c>
      <c r="M8789" t="s">
        <v>7663</v>
      </c>
      <c r="N8789" t="s">
        <v>9000</v>
      </c>
      <c r="O8789">
        <v>0</v>
      </c>
      <c r="P8789">
        <v>0</v>
      </c>
      <c r="Q8789">
        <v>1</v>
      </c>
    </row>
    <row r="8790" spans="10:17" x14ac:dyDescent="0.2">
      <c r="J8790" t="s">
        <v>498</v>
      </c>
      <c r="K8790" t="s">
        <v>359</v>
      </c>
      <c r="L8790" t="s">
        <v>480</v>
      </c>
      <c r="M8790" t="s">
        <v>7663</v>
      </c>
      <c r="N8790" t="s">
        <v>9001</v>
      </c>
      <c r="O8790">
        <v>0</v>
      </c>
      <c r="P8790">
        <v>0</v>
      </c>
      <c r="Q8790">
        <v>1</v>
      </c>
    </row>
    <row r="8791" spans="10:17" x14ac:dyDescent="0.2">
      <c r="J8791" t="s">
        <v>498</v>
      </c>
      <c r="K8791" t="s">
        <v>359</v>
      </c>
      <c r="L8791" t="s">
        <v>480</v>
      </c>
      <c r="M8791" t="s">
        <v>7663</v>
      </c>
      <c r="N8791" t="s">
        <v>9002</v>
      </c>
      <c r="O8791">
        <v>0</v>
      </c>
      <c r="P8791">
        <v>0</v>
      </c>
      <c r="Q8791">
        <v>1</v>
      </c>
    </row>
    <row r="8792" spans="10:17" x14ac:dyDescent="0.2">
      <c r="J8792" t="s">
        <v>498</v>
      </c>
      <c r="K8792" t="s">
        <v>359</v>
      </c>
      <c r="L8792" t="s">
        <v>480</v>
      </c>
      <c r="M8792" t="s">
        <v>7663</v>
      </c>
      <c r="N8792" t="s">
        <v>9003</v>
      </c>
      <c r="O8792">
        <v>0</v>
      </c>
      <c r="P8792">
        <v>0</v>
      </c>
      <c r="Q8792">
        <v>1</v>
      </c>
    </row>
    <row r="8793" spans="10:17" x14ac:dyDescent="0.2">
      <c r="J8793" t="s">
        <v>498</v>
      </c>
      <c r="K8793" t="s">
        <v>359</v>
      </c>
      <c r="L8793" t="s">
        <v>480</v>
      </c>
      <c r="M8793" t="s">
        <v>7663</v>
      </c>
      <c r="N8793" t="s">
        <v>9004</v>
      </c>
      <c r="O8793">
        <v>0</v>
      </c>
      <c r="P8793">
        <v>0</v>
      </c>
      <c r="Q8793">
        <v>1</v>
      </c>
    </row>
    <row r="8794" spans="10:17" x14ac:dyDescent="0.2">
      <c r="J8794" t="s">
        <v>498</v>
      </c>
      <c r="K8794" t="s">
        <v>359</v>
      </c>
      <c r="L8794" t="s">
        <v>480</v>
      </c>
      <c r="M8794" t="s">
        <v>7663</v>
      </c>
      <c r="N8794" t="s">
        <v>9005</v>
      </c>
      <c r="O8794">
        <v>0</v>
      </c>
      <c r="P8794">
        <v>0</v>
      </c>
      <c r="Q8794">
        <v>1</v>
      </c>
    </row>
    <row r="8795" spans="10:17" x14ac:dyDescent="0.2">
      <c r="J8795" t="s">
        <v>498</v>
      </c>
      <c r="K8795" t="s">
        <v>359</v>
      </c>
      <c r="L8795" t="s">
        <v>480</v>
      </c>
      <c r="M8795" t="s">
        <v>7663</v>
      </c>
      <c r="N8795" t="s">
        <v>9006</v>
      </c>
      <c r="O8795">
        <v>0</v>
      </c>
      <c r="P8795">
        <v>0</v>
      </c>
      <c r="Q8795">
        <v>1</v>
      </c>
    </row>
    <row r="8796" spans="10:17" x14ac:dyDescent="0.2">
      <c r="J8796" t="s">
        <v>498</v>
      </c>
      <c r="K8796" t="s">
        <v>359</v>
      </c>
      <c r="L8796" t="s">
        <v>480</v>
      </c>
      <c r="M8796" t="s">
        <v>7663</v>
      </c>
      <c r="N8796" t="s">
        <v>9007</v>
      </c>
      <c r="O8796">
        <v>0</v>
      </c>
      <c r="P8796">
        <v>0</v>
      </c>
      <c r="Q8796">
        <v>1</v>
      </c>
    </row>
    <row r="8797" spans="10:17" x14ac:dyDescent="0.2">
      <c r="J8797" t="s">
        <v>498</v>
      </c>
      <c r="K8797" t="s">
        <v>359</v>
      </c>
      <c r="L8797" t="s">
        <v>480</v>
      </c>
      <c r="M8797" t="s">
        <v>7663</v>
      </c>
      <c r="N8797" t="s">
        <v>9008</v>
      </c>
      <c r="O8797">
        <v>0</v>
      </c>
      <c r="P8797">
        <v>0</v>
      </c>
      <c r="Q8797">
        <v>1</v>
      </c>
    </row>
    <row r="8798" spans="10:17" x14ac:dyDescent="0.2">
      <c r="J8798" t="s">
        <v>498</v>
      </c>
      <c r="K8798" t="s">
        <v>359</v>
      </c>
      <c r="L8798" t="s">
        <v>480</v>
      </c>
      <c r="M8798" t="s">
        <v>7663</v>
      </c>
      <c r="N8798" t="s">
        <v>9009</v>
      </c>
      <c r="O8798">
        <v>0</v>
      </c>
      <c r="P8798">
        <v>0</v>
      </c>
      <c r="Q8798">
        <v>1</v>
      </c>
    </row>
    <row r="8799" spans="10:17" x14ac:dyDescent="0.2">
      <c r="J8799" t="s">
        <v>498</v>
      </c>
      <c r="K8799" t="s">
        <v>359</v>
      </c>
      <c r="L8799" t="s">
        <v>480</v>
      </c>
      <c r="M8799" t="s">
        <v>7663</v>
      </c>
      <c r="N8799" t="s">
        <v>9010</v>
      </c>
      <c r="O8799">
        <v>0</v>
      </c>
      <c r="P8799">
        <v>0</v>
      </c>
      <c r="Q8799">
        <v>1</v>
      </c>
    </row>
    <row r="8800" spans="10:17" x14ac:dyDescent="0.2">
      <c r="J8800" t="s">
        <v>498</v>
      </c>
      <c r="K8800" t="s">
        <v>359</v>
      </c>
      <c r="L8800" t="s">
        <v>480</v>
      </c>
      <c r="M8800" t="s">
        <v>7663</v>
      </c>
      <c r="N8800" t="s">
        <v>9011</v>
      </c>
      <c r="O8800">
        <v>0</v>
      </c>
      <c r="P8800">
        <v>0</v>
      </c>
      <c r="Q8800">
        <v>1</v>
      </c>
    </row>
    <row r="8801" spans="10:17" x14ac:dyDescent="0.2">
      <c r="J8801" t="s">
        <v>498</v>
      </c>
      <c r="K8801" t="s">
        <v>359</v>
      </c>
      <c r="L8801" t="s">
        <v>480</v>
      </c>
      <c r="M8801" t="s">
        <v>7663</v>
      </c>
      <c r="N8801" t="s">
        <v>9012</v>
      </c>
      <c r="O8801">
        <v>0</v>
      </c>
      <c r="P8801">
        <v>0</v>
      </c>
      <c r="Q8801">
        <v>1</v>
      </c>
    </row>
    <row r="8802" spans="10:17" x14ac:dyDescent="0.2">
      <c r="J8802" t="s">
        <v>498</v>
      </c>
      <c r="K8802" t="s">
        <v>359</v>
      </c>
      <c r="L8802" t="s">
        <v>480</v>
      </c>
      <c r="M8802" t="s">
        <v>7663</v>
      </c>
      <c r="N8802" t="s">
        <v>9013</v>
      </c>
      <c r="O8802">
        <v>0</v>
      </c>
      <c r="P8802">
        <v>0</v>
      </c>
      <c r="Q8802">
        <v>1</v>
      </c>
    </row>
    <row r="8803" spans="10:17" x14ac:dyDescent="0.2">
      <c r="J8803" t="s">
        <v>498</v>
      </c>
      <c r="K8803" t="s">
        <v>359</v>
      </c>
      <c r="L8803" t="s">
        <v>480</v>
      </c>
      <c r="M8803" t="s">
        <v>7663</v>
      </c>
      <c r="N8803" t="s">
        <v>9014</v>
      </c>
      <c r="O8803">
        <v>0</v>
      </c>
      <c r="P8803">
        <v>0</v>
      </c>
      <c r="Q8803">
        <v>1</v>
      </c>
    </row>
    <row r="8804" spans="10:17" x14ac:dyDescent="0.2">
      <c r="J8804" t="s">
        <v>498</v>
      </c>
      <c r="K8804" t="s">
        <v>359</v>
      </c>
      <c r="L8804" t="s">
        <v>480</v>
      </c>
      <c r="M8804" t="s">
        <v>7663</v>
      </c>
      <c r="N8804" t="s">
        <v>9015</v>
      </c>
      <c r="O8804">
        <v>0</v>
      </c>
      <c r="P8804">
        <v>0</v>
      </c>
      <c r="Q8804">
        <v>1</v>
      </c>
    </row>
    <row r="8805" spans="10:17" x14ac:dyDescent="0.2">
      <c r="J8805" t="s">
        <v>498</v>
      </c>
      <c r="K8805" t="s">
        <v>359</v>
      </c>
      <c r="L8805" t="s">
        <v>480</v>
      </c>
      <c r="M8805" t="s">
        <v>7663</v>
      </c>
      <c r="N8805" t="s">
        <v>9016</v>
      </c>
      <c r="O8805">
        <v>0</v>
      </c>
      <c r="P8805">
        <v>0</v>
      </c>
      <c r="Q8805">
        <v>1</v>
      </c>
    </row>
    <row r="8806" spans="10:17" x14ac:dyDescent="0.2">
      <c r="J8806" t="s">
        <v>498</v>
      </c>
      <c r="K8806" t="s">
        <v>359</v>
      </c>
      <c r="L8806" t="s">
        <v>480</v>
      </c>
      <c r="M8806" t="s">
        <v>7663</v>
      </c>
      <c r="N8806" t="s">
        <v>9017</v>
      </c>
      <c r="O8806">
        <v>0</v>
      </c>
      <c r="P8806">
        <v>0</v>
      </c>
      <c r="Q8806">
        <v>1</v>
      </c>
    </row>
    <row r="8807" spans="10:17" x14ac:dyDescent="0.2">
      <c r="J8807" t="s">
        <v>498</v>
      </c>
      <c r="K8807" t="s">
        <v>359</v>
      </c>
      <c r="L8807" t="s">
        <v>480</v>
      </c>
      <c r="M8807" t="s">
        <v>7663</v>
      </c>
      <c r="N8807" t="s">
        <v>9018</v>
      </c>
      <c r="O8807">
        <v>0</v>
      </c>
      <c r="P8807">
        <v>0</v>
      </c>
      <c r="Q8807">
        <v>1</v>
      </c>
    </row>
    <row r="8808" spans="10:17" x14ac:dyDescent="0.2">
      <c r="J8808" t="s">
        <v>498</v>
      </c>
      <c r="K8808" t="s">
        <v>359</v>
      </c>
      <c r="L8808" t="s">
        <v>480</v>
      </c>
      <c r="M8808" t="s">
        <v>7663</v>
      </c>
      <c r="N8808" t="s">
        <v>9019</v>
      </c>
      <c r="O8808">
        <v>0</v>
      </c>
      <c r="P8808">
        <v>0</v>
      </c>
      <c r="Q8808">
        <v>1</v>
      </c>
    </row>
    <row r="8809" spans="10:17" x14ac:dyDescent="0.2">
      <c r="J8809" t="s">
        <v>498</v>
      </c>
      <c r="K8809" t="s">
        <v>359</v>
      </c>
      <c r="L8809" t="s">
        <v>480</v>
      </c>
      <c r="M8809" t="s">
        <v>7663</v>
      </c>
      <c r="N8809" t="s">
        <v>9020</v>
      </c>
      <c r="O8809">
        <v>0</v>
      </c>
      <c r="P8809">
        <v>0</v>
      </c>
      <c r="Q8809">
        <v>1</v>
      </c>
    </row>
    <row r="8810" spans="10:17" x14ac:dyDescent="0.2">
      <c r="J8810" t="s">
        <v>498</v>
      </c>
      <c r="K8810" t="s">
        <v>359</v>
      </c>
      <c r="L8810" t="s">
        <v>480</v>
      </c>
      <c r="M8810" t="s">
        <v>7663</v>
      </c>
      <c r="N8810" t="s">
        <v>9021</v>
      </c>
      <c r="O8810">
        <v>0</v>
      </c>
      <c r="P8810">
        <v>0</v>
      </c>
      <c r="Q8810">
        <v>1</v>
      </c>
    </row>
    <row r="8811" spans="10:17" x14ac:dyDescent="0.2">
      <c r="J8811" t="s">
        <v>498</v>
      </c>
      <c r="K8811" t="s">
        <v>359</v>
      </c>
      <c r="L8811" t="s">
        <v>480</v>
      </c>
      <c r="M8811" t="s">
        <v>7663</v>
      </c>
      <c r="N8811" t="s">
        <v>9022</v>
      </c>
      <c r="O8811">
        <v>0</v>
      </c>
      <c r="P8811">
        <v>0</v>
      </c>
      <c r="Q8811">
        <v>1</v>
      </c>
    </row>
    <row r="8812" spans="10:17" x14ac:dyDescent="0.2">
      <c r="J8812" t="s">
        <v>498</v>
      </c>
      <c r="K8812" t="s">
        <v>359</v>
      </c>
      <c r="L8812" t="s">
        <v>480</v>
      </c>
      <c r="M8812" t="s">
        <v>7663</v>
      </c>
      <c r="N8812" t="s">
        <v>9023</v>
      </c>
      <c r="O8812">
        <v>0</v>
      </c>
      <c r="P8812">
        <v>0</v>
      </c>
      <c r="Q8812">
        <v>1</v>
      </c>
    </row>
    <row r="8813" spans="10:17" x14ac:dyDescent="0.2">
      <c r="J8813" t="s">
        <v>498</v>
      </c>
      <c r="K8813" t="s">
        <v>359</v>
      </c>
      <c r="L8813" t="s">
        <v>480</v>
      </c>
      <c r="M8813" t="s">
        <v>7663</v>
      </c>
      <c r="N8813" t="s">
        <v>9024</v>
      </c>
      <c r="O8813">
        <v>0</v>
      </c>
      <c r="P8813">
        <v>0</v>
      </c>
      <c r="Q8813">
        <v>1</v>
      </c>
    </row>
    <row r="8814" spans="10:17" x14ac:dyDescent="0.2">
      <c r="J8814" t="s">
        <v>498</v>
      </c>
      <c r="K8814" t="s">
        <v>359</v>
      </c>
      <c r="L8814" t="s">
        <v>480</v>
      </c>
      <c r="M8814" t="s">
        <v>7663</v>
      </c>
      <c r="N8814" t="s">
        <v>9025</v>
      </c>
      <c r="O8814">
        <v>0</v>
      </c>
      <c r="P8814">
        <v>0</v>
      </c>
      <c r="Q8814">
        <v>1</v>
      </c>
    </row>
    <row r="8815" spans="10:17" x14ac:dyDescent="0.2">
      <c r="J8815" t="s">
        <v>498</v>
      </c>
      <c r="K8815" t="s">
        <v>359</v>
      </c>
      <c r="L8815" t="s">
        <v>480</v>
      </c>
      <c r="M8815" t="s">
        <v>7663</v>
      </c>
      <c r="N8815" t="s">
        <v>9026</v>
      </c>
      <c r="O8815">
        <v>0</v>
      </c>
      <c r="P8815">
        <v>0</v>
      </c>
      <c r="Q8815">
        <v>1</v>
      </c>
    </row>
    <row r="8816" spans="10:17" x14ac:dyDescent="0.2">
      <c r="J8816" t="s">
        <v>498</v>
      </c>
      <c r="K8816" t="s">
        <v>359</v>
      </c>
      <c r="L8816" t="s">
        <v>480</v>
      </c>
      <c r="M8816" t="s">
        <v>7663</v>
      </c>
      <c r="N8816" t="s">
        <v>9027</v>
      </c>
      <c r="O8816">
        <v>0</v>
      </c>
      <c r="P8816">
        <v>0</v>
      </c>
      <c r="Q8816">
        <v>1</v>
      </c>
    </row>
    <row r="8817" spans="10:17" x14ac:dyDescent="0.2">
      <c r="J8817" t="s">
        <v>498</v>
      </c>
      <c r="K8817" t="s">
        <v>359</v>
      </c>
      <c r="L8817" t="s">
        <v>480</v>
      </c>
      <c r="M8817" t="s">
        <v>7663</v>
      </c>
      <c r="N8817" t="s">
        <v>9028</v>
      </c>
      <c r="O8817">
        <v>0</v>
      </c>
      <c r="P8817">
        <v>0</v>
      </c>
      <c r="Q8817">
        <v>1</v>
      </c>
    </row>
    <row r="8818" spans="10:17" x14ac:dyDescent="0.2">
      <c r="J8818" t="s">
        <v>498</v>
      </c>
      <c r="K8818" t="s">
        <v>359</v>
      </c>
      <c r="L8818" t="s">
        <v>480</v>
      </c>
      <c r="M8818" t="s">
        <v>7663</v>
      </c>
      <c r="N8818" t="s">
        <v>9029</v>
      </c>
      <c r="O8818">
        <v>0</v>
      </c>
      <c r="P8818">
        <v>0</v>
      </c>
      <c r="Q8818">
        <v>1</v>
      </c>
    </row>
    <row r="8819" spans="10:17" x14ac:dyDescent="0.2">
      <c r="J8819" t="s">
        <v>498</v>
      </c>
      <c r="K8819" t="s">
        <v>359</v>
      </c>
      <c r="L8819" t="s">
        <v>480</v>
      </c>
      <c r="M8819" t="s">
        <v>7663</v>
      </c>
      <c r="N8819" t="s">
        <v>9030</v>
      </c>
      <c r="O8819">
        <v>0</v>
      </c>
      <c r="P8819">
        <v>0</v>
      </c>
      <c r="Q8819">
        <v>1</v>
      </c>
    </row>
    <row r="8820" spans="10:17" x14ac:dyDescent="0.2">
      <c r="J8820" t="s">
        <v>498</v>
      </c>
      <c r="K8820" t="s">
        <v>359</v>
      </c>
      <c r="L8820" t="s">
        <v>480</v>
      </c>
      <c r="M8820" t="s">
        <v>7663</v>
      </c>
      <c r="N8820" t="s">
        <v>9031</v>
      </c>
      <c r="O8820">
        <v>0</v>
      </c>
      <c r="P8820">
        <v>0</v>
      </c>
      <c r="Q8820">
        <v>1</v>
      </c>
    </row>
    <row r="8821" spans="10:17" x14ac:dyDescent="0.2">
      <c r="J8821" t="s">
        <v>498</v>
      </c>
      <c r="K8821" t="s">
        <v>359</v>
      </c>
      <c r="L8821" t="s">
        <v>480</v>
      </c>
      <c r="M8821" t="s">
        <v>7663</v>
      </c>
      <c r="N8821" t="s">
        <v>9032</v>
      </c>
      <c r="O8821">
        <v>0</v>
      </c>
      <c r="P8821">
        <v>0</v>
      </c>
      <c r="Q8821">
        <v>1</v>
      </c>
    </row>
    <row r="8822" spans="10:17" x14ac:dyDescent="0.2">
      <c r="J8822" t="s">
        <v>498</v>
      </c>
      <c r="K8822" t="s">
        <v>359</v>
      </c>
      <c r="L8822" t="s">
        <v>480</v>
      </c>
      <c r="M8822" t="s">
        <v>7663</v>
      </c>
      <c r="N8822" t="s">
        <v>9033</v>
      </c>
      <c r="O8822">
        <v>0</v>
      </c>
      <c r="P8822">
        <v>0</v>
      </c>
      <c r="Q8822">
        <v>1</v>
      </c>
    </row>
    <row r="8823" spans="10:17" x14ac:dyDescent="0.2">
      <c r="J8823" t="s">
        <v>498</v>
      </c>
      <c r="K8823" t="s">
        <v>359</v>
      </c>
      <c r="L8823" t="s">
        <v>480</v>
      </c>
      <c r="M8823" t="s">
        <v>7663</v>
      </c>
      <c r="N8823" t="s">
        <v>9034</v>
      </c>
      <c r="O8823">
        <v>0</v>
      </c>
      <c r="P8823">
        <v>0</v>
      </c>
      <c r="Q8823">
        <v>1</v>
      </c>
    </row>
    <row r="8824" spans="10:17" x14ac:dyDescent="0.2">
      <c r="J8824" t="s">
        <v>498</v>
      </c>
      <c r="K8824" t="s">
        <v>359</v>
      </c>
      <c r="L8824" t="s">
        <v>480</v>
      </c>
      <c r="M8824" t="s">
        <v>7663</v>
      </c>
      <c r="N8824" t="s">
        <v>9035</v>
      </c>
      <c r="O8824">
        <v>0</v>
      </c>
      <c r="P8824">
        <v>0</v>
      </c>
      <c r="Q8824">
        <v>1</v>
      </c>
    </row>
    <row r="8825" spans="10:17" x14ac:dyDescent="0.2">
      <c r="J8825" t="s">
        <v>498</v>
      </c>
      <c r="K8825" t="s">
        <v>359</v>
      </c>
      <c r="L8825" t="s">
        <v>480</v>
      </c>
      <c r="M8825" t="s">
        <v>7663</v>
      </c>
      <c r="N8825" t="s">
        <v>9036</v>
      </c>
      <c r="O8825">
        <v>0</v>
      </c>
      <c r="P8825">
        <v>0</v>
      </c>
      <c r="Q8825">
        <v>1</v>
      </c>
    </row>
    <row r="8826" spans="10:17" x14ac:dyDescent="0.2">
      <c r="J8826" t="s">
        <v>498</v>
      </c>
      <c r="K8826" t="s">
        <v>359</v>
      </c>
      <c r="L8826" t="s">
        <v>480</v>
      </c>
      <c r="M8826" t="s">
        <v>7663</v>
      </c>
      <c r="N8826" t="s">
        <v>9037</v>
      </c>
      <c r="O8826">
        <v>0</v>
      </c>
      <c r="P8826">
        <v>0</v>
      </c>
      <c r="Q8826">
        <v>1</v>
      </c>
    </row>
    <row r="8827" spans="10:17" x14ac:dyDescent="0.2">
      <c r="J8827" t="s">
        <v>498</v>
      </c>
      <c r="K8827" t="s">
        <v>359</v>
      </c>
      <c r="L8827" t="s">
        <v>480</v>
      </c>
      <c r="M8827" t="s">
        <v>7663</v>
      </c>
      <c r="N8827" t="s">
        <v>9038</v>
      </c>
      <c r="O8827">
        <v>0</v>
      </c>
      <c r="P8827">
        <v>0</v>
      </c>
      <c r="Q8827">
        <v>1</v>
      </c>
    </row>
    <row r="8828" spans="10:17" x14ac:dyDescent="0.2">
      <c r="J8828" t="s">
        <v>498</v>
      </c>
      <c r="K8828" t="s">
        <v>359</v>
      </c>
      <c r="L8828" t="s">
        <v>480</v>
      </c>
      <c r="M8828" t="s">
        <v>7663</v>
      </c>
      <c r="N8828" t="s">
        <v>9039</v>
      </c>
      <c r="O8828">
        <v>0</v>
      </c>
      <c r="P8828">
        <v>0</v>
      </c>
      <c r="Q8828">
        <v>1</v>
      </c>
    </row>
    <row r="8829" spans="10:17" x14ac:dyDescent="0.2">
      <c r="J8829" t="s">
        <v>498</v>
      </c>
      <c r="K8829" t="s">
        <v>359</v>
      </c>
      <c r="L8829" t="s">
        <v>480</v>
      </c>
      <c r="M8829" t="s">
        <v>7663</v>
      </c>
      <c r="N8829" t="s">
        <v>9040</v>
      </c>
      <c r="O8829">
        <v>0</v>
      </c>
      <c r="P8829">
        <v>0</v>
      </c>
      <c r="Q8829">
        <v>1</v>
      </c>
    </row>
    <row r="8830" spans="10:17" x14ac:dyDescent="0.2">
      <c r="J8830" t="s">
        <v>498</v>
      </c>
      <c r="K8830" t="s">
        <v>359</v>
      </c>
      <c r="L8830" t="s">
        <v>480</v>
      </c>
      <c r="M8830" t="s">
        <v>7663</v>
      </c>
      <c r="N8830" t="s">
        <v>9041</v>
      </c>
      <c r="O8830">
        <v>0</v>
      </c>
      <c r="P8830">
        <v>0</v>
      </c>
      <c r="Q8830">
        <v>1</v>
      </c>
    </row>
    <row r="8831" spans="10:17" x14ac:dyDescent="0.2">
      <c r="J8831" t="s">
        <v>498</v>
      </c>
      <c r="K8831" t="s">
        <v>359</v>
      </c>
      <c r="L8831" t="s">
        <v>480</v>
      </c>
      <c r="M8831" t="s">
        <v>7663</v>
      </c>
      <c r="N8831" t="s">
        <v>9042</v>
      </c>
      <c r="O8831">
        <v>0</v>
      </c>
      <c r="P8831">
        <v>0</v>
      </c>
      <c r="Q8831">
        <v>1</v>
      </c>
    </row>
    <row r="8832" spans="10:17" x14ac:dyDescent="0.2">
      <c r="J8832" t="s">
        <v>498</v>
      </c>
      <c r="K8832" t="s">
        <v>359</v>
      </c>
      <c r="L8832" t="s">
        <v>480</v>
      </c>
      <c r="M8832" t="s">
        <v>7663</v>
      </c>
      <c r="N8832" t="s">
        <v>9043</v>
      </c>
      <c r="O8832">
        <v>0</v>
      </c>
      <c r="P8832">
        <v>0</v>
      </c>
      <c r="Q8832">
        <v>1</v>
      </c>
    </row>
    <row r="8833" spans="10:17" x14ac:dyDescent="0.2">
      <c r="J8833" t="s">
        <v>498</v>
      </c>
      <c r="K8833" t="s">
        <v>359</v>
      </c>
      <c r="L8833" t="s">
        <v>480</v>
      </c>
      <c r="M8833" t="s">
        <v>7663</v>
      </c>
      <c r="N8833" t="s">
        <v>9044</v>
      </c>
      <c r="O8833">
        <v>0</v>
      </c>
      <c r="P8833">
        <v>0</v>
      </c>
      <c r="Q8833">
        <v>1</v>
      </c>
    </row>
    <row r="8834" spans="10:17" x14ac:dyDescent="0.2">
      <c r="J8834" t="s">
        <v>498</v>
      </c>
      <c r="K8834" t="s">
        <v>359</v>
      </c>
      <c r="L8834" t="s">
        <v>480</v>
      </c>
      <c r="M8834" t="s">
        <v>7663</v>
      </c>
      <c r="N8834" t="s">
        <v>9045</v>
      </c>
      <c r="O8834">
        <v>0</v>
      </c>
      <c r="P8834">
        <v>0</v>
      </c>
      <c r="Q8834">
        <v>1</v>
      </c>
    </row>
    <row r="8835" spans="10:17" x14ac:dyDescent="0.2">
      <c r="J8835" t="s">
        <v>498</v>
      </c>
      <c r="K8835" t="s">
        <v>359</v>
      </c>
      <c r="L8835" t="s">
        <v>480</v>
      </c>
      <c r="M8835" t="s">
        <v>7663</v>
      </c>
      <c r="N8835" t="s">
        <v>9046</v>
      </c>
      <c r="O8835">
        <v>0</v>
      </c>
      <c r="P8835">
        <v>0</v>
      </c>
      <c r="Q8835">
        <v>1</v>
      </c>
    </row>
    <row r="8836" spans="10:17" x14ac:dyDescent="0.2">
      <c r="J8836" t="s">
        <v>498</v>
      </c>
      <c r="K8836" t="s">
        <v>359</v>
      </c>
      <c r="L8836" t="s">
        <v>480</v>
      </c>
      <c r="M8836" t="s">
        <v>7663</v>
      </c>
      <c r="N8836" t="s">
        <v>7665</v>
      </c>
      <c r="O8836">
        <v>1E-3</v>
      </c>
      <c r="P8836">
        <v>1E-3</v>
      </c>
      <c r="Q8836">
        <v>1</v>
      </c>
    </row>
    <row r="8837" spans="10:17" x14ac:dyDescent="0.2">
      <c r="J8837" t="s">
        <v>498</v>
      </c>
      <c r="K8837" t="s">
        <v>359</v>
      </c>
      <c r="L8837" t="s">
        <v>480</v>
      </c>
      <c r="M8837" t="s">
        <v>7663</v>
      </c>
      <c r="N8837" t="s">
        <v>7667</v>
      </c>
      <c r="O8837">
        <v>0</v>
      </c>
      <c r="P8837">
        <v>0</v>
      </c>
      <c r="Q8837">
        <v>1</v>
      </c>
    </row>
    <row r="8838" spans="10:17" x14ac:dyDescent="0.2">
      <c r="J8838" t="s">
        <v>498</v>
      </c>
      <c r="K8838" t="s">
        <v>359</v>
      </c>
      <c r="L8838" t="s">
        <v>480</v>
      </c>
      <c r="M8838" t="s">
        <v>7663</v>
      </c>
      <c r="N8838" t="s">
        <v>7668</v>
      </c>
      <c r="O8838">
        <v>0</v>
      </c>
      <c r="P8838">
        <v>0</v>
      </c>
      <c r="Q8838">
        <v>1</v>
      </c>
    </row>
    <row r="8839" spans="10:17" x14ac:dyDescent="0.2">
      <c r="J8839" t="s">
        <v>498</v>
      </c>
      <c r="K8839" t="s">
        <v>359</v>
      </c>
      <c r="L8839" t="s">
        <v>480</v>
      </c>
      <c r="M8839" t="s">
        <v>7663</v>
      </c>
      <c r="N8839" t="s">
        <v>7669</v>
      </c>
      <c r="O8839">
        <v>0</v>
      </c>
      <c r="P8839">
        <v>0</v>
      </c>
      <c r="Q8839">
        <v>1</v>
      </c>
    </row>
    <row r="8840" spans="10:17" x14ac:dyDescent="0.2">
      <c r="J8840" t="s">
        <v>498</v>
      </c>
      <c r="K8840" t="s">
        <v>359</v>
      </c>
      <c r="L8840" t="s">
        <v>480</v>
      </c>
      <c r="M8840" t="s">
        <v>7663</v>
      </c>
      <c r="N8840" t="s">
        <v>7670</v>
      </c>
      <c r="O8840">
        <v>0</v>
      </c>
      <c r="P8840">
        <v>0</v>
      </c>
      <c r="Q8840">
        <v>1</v>
      </c>
    </row>
    <row r="8841" spans="10:17" x14ac:dyDescent="0.2">
      <c r="J8841" t="s">
        <v>498</v>
      </c>
      <c r="K8841" t="s">
        <v>359</v>
      </c>
      <c r="L8841" t="s">
        <v>480</v>
      </c>
      <c r="M8841" t="s">
        <v>7663</v>
      </c>
      <c r="N8841" t="s">
        <v>9047</v>
      </c>
      <c r="O8841">
        <v>1E-3</v>
      </c>
      <c r="P8841">
        <v>1E-3</v>
      </c>
      <c r="Q8841">
        <v>1</v>
      </c>
    </row>
    <row r="8842" spans="10:17" x14ac:dyDescent="0.2">
      <c r="J8842" t="s">
        <v>498</v>
      </c>
      <c r="K8842" t="s">
        <v>359</v>
      </c>
      <c r="L8842" t="s">
        <v>480</v>
      </c>
      <c r="M8842" t="s">
        <v>7663</v>
      </c>
      <c r="N8842" t="s">
        <v>7674</v>
      </c>
      <c r="O8842">
        <v>0</v>
      </c>
      <c r="P8842">
        <v>0</v>
      </c>
      <c r="Q8842">
        <v>1</v>
      </c>
    </row>
    <row r="8843" spans="10:17" x14ac:dyDescent="0.2">
      <c r="J8843" t="s">
        <v>498</v>
      </c>
      <c r="K8843" t="s">
        <v>359</v>
      </c>
      <c r="L8843" t="s">
        <v>480</v>
      </c>
      <c r="M8843" t="s">
        <v>7663</v>
      </c>
      <c r="N8843" t="s">
        <v>7675</v>
      </c>
      <c r="O8843">
        <v>0</v>
      </c>
      <c r="P8843">
        <v>0</v>
      </c>
      <c r="Q8843">
        <v>1</v>
      </c>
    </row>
    <row r="8844" spans="10:17" x14ac:dyDescent="0.2">
      <c r="J8844" t="s">
        <v>498</v>
      </c>
      <c r="K8844" t="s">
        <v>359</v>
      </c>
      <c r="L8844" t="s">
        <v>480</v>
      </c>
      <c r="M8844" t="s">
        <v>7663</v>
      </c>
      <c r="N8844" t="s">
        <v>7676</v>
      </c>
      <c r="O8844">
        <v>0</v>
      </c>
      <c r="P8844">
        <v>0</v>
      </c>
      <c r="Q8844">
        <v>1</v>
      </c>
    </row>
    <row r="8845" spans="10:17" x14ac:dyDescent="0.2">
      <c r="J8845" t="s">
        <v>498</v>
      </c>
      <c r="K8845" t="s">
        <v>359</v>
      </c>
      <c r="L8845" t="s">
        <v>480</v>
      </c>
      <c r="M8845" t="s">
        <v>7663</v>
      </c>
      <c r="N8845" t="s">
        <v>7677</v>
      </c>
      <c r="O8845">
        <v>0</v>
      </c>
      <c r="P8845">
        <v>0</v>
      </c>
      <c r="Q8845">
        <v>1</v>
      </c>
    </row>
    <row r="8846" spans="10:17" x14ac:dyDescent="0.2">
      <c r="J8846" t="s">
        <v>498</v>
      </c>
      <c r="K8846" t="s">
        <v>359</v>
      </c>
      <c r="L8846" t="s">
        <v>480</v>
      </c>
      <c r="M8846" t="s">
        <v>7663</v>
      </c>
      <c r="N8846" t="s">
        <v>7679</v>
      </c>
      <c r="O8846">
        <v>0</v>
      </c>
      <c r="P8846">
        <v>0</v>
      </c>
      <c r="Q8846">
        <v>1</v>
      </c>
    </row>
    <row r="8847" spans="10:17" x14ac:dyDescent="0.2">
      <c r="J8847" t="s">
        <v>498</v>
      </c>
      <c r="K8847" t="s">
        <v>359</v>
      </c>
      <c r="L8847" t="s">
        <v>480</v>
      </c>
      <c r="M8847" t="s">
        <v>7663</v>
      </c>
      <c r="N8847" t="s">
        <v>7680</v>
      </c>
      <c r="O8847">
        <v>0</v>
      </c>
      <c r="P8847">
        <v>0</v>
      </c>
      <c r="Q8847">
        <v>1</v>
      </c>
    </row>
    <row r="8848" spans="10:17" x14ac:dyDescent="0.2">
      <c r="J8848" t="s">
        <v>498</v>
      </c>
      <c r="K8848" t="s">
        <v>359</v>
      </c>
      <c r="L8848" t="s">
        <v>480</v>
      </c>
      <c r="M8848" t="s">
        <v>7663</v>
      </c>
      <c r="N8848" t="s">
        <v>7681</v>
      </c>
      <c r="O8848">
        <v>0</v>
      </c>
      <c r="P8848">
        <v>0</v>
      </c>
      <c r="Q8848">
        <v>1</v>
      </c>
    </row>
    <row r="8849" spans="10:17" x14ac:dyDescent="0.2">
      <c r="J8849" t="s">
        <v>498</v>
      </c>
      <c r="K8849" t="s">
        <v>359</v>
      </c>
      <c r="L8849" t="s">
        <v>480</v>
      </c>
      <c r="M8849" t="s">
        <v>7663</v>
      </c>
      <c r="N8849" t="s">
        <v>7683</v>
      </c>
      <c r="O8849">
        <v>0</v>
      </c>
      <c r="P8849">
        <v>0</v>
      </c>
      <c r="Q8849">
        <v>1</v>
      </c>
    </row>
    <row r="8850" spans="10:17" x14ac:dyDescent="0.2">
      <c r="J8850" t="s">
        <v>498</v>
      </c>
      <c r="K8850" t="s">
        <v>359</v>
      </c>
      <c r="L8850" t="s">
        <v>480</v>
      </c>
      <c r="M8850" t="s">
        <v>7663</v>
      </c>
      <c r="N8850" t="s">
        <v>7684</v>
      </c>
      <c r="O8850">
        <v>0</v>
      </c>
      <c r="P8850">
        <v>0</v>
      </c>
      <c r="Q8850">
        <v>1</v>
      </c>
    </row>
    <row r="8851" spans="10:17" x14ac:dyDescent="0.2">
      <c r="J8851" t="s">
        <v>498</v>
      </c>
      <c r="K8851" t="s">
        <v>359</v>
      </c>
      <c r="L8851" t="s">
        <v>480</v>
      </c>
      <c r="M8851" t="s">
        <v>7663</v>
      </c>
      <c r="N8851" t="s">
        <v>7685</v>
      </c>
      <c r="O8851">
        <v>0</v>
      </c>
      <c r="P8851">
        <v>0</v>
      </c>
      <c r="Q8851">
        <v>1</v>
      </c>
    </row>
    <row r="8852" spans="10:17" x14ac:dyDescent="0.2">
      <c r="J8852" t="s">
        <v>498</v>
      </c>
      <c r="K8852" t="s">
        <v>359</v>
      </c>
      <c r="L8852" t="s">
        <v>480</v>
      </c>
      <c r="M8852" t="s">
        <v>7663</v>
      </c>
      <c r="N8852" t="s">
        <v>7686</v>
      </c>
      <c r="O8852">
        <v>0</v>
      </c>
      <c r="P8852">
        <v>0</v>
      </c>
      <c r="Q8852">
        <v>1</v>
      </c>
    </row>
    <row r="8853" spans="10:17" x14ac:dyDescent="0.2">
      <c r="J8853" t="s">
        <v>498</v>
      </c>
      <c r="K8853" t="s">
        <v>359</v>
      </c>
      <c r="L8853" t="s">
        <v>480</v>
      </c>
      <c r="M8853" t="s">
        <v>7663</v>
      </c>
      <c r="N8853" t="s">
        <v>7688</v>
      </c>
      <c r="O8853">
        <v>0</v>
      </c>
      <c r="P8853">
        <v>0</v>
      </c>
      <c r="Q8853">
        <v>1</v>
      </c>
    </row>
    <row r="8854" spans="10:17" x14ac:dyDescent="0.2">
      <c r="J8854" t="s">
        <v>498</v>
      </c>
      <c r="K8854" t="s">
        <v>359</v>
      </c>
      <c r="L8854" t="s">
        <v>480</v>
      </c>
      <c r="M8854" t="s">
        <v>7663</v>
      </c>
      <c r="N8854" t="s">
        <v>7689</v>
      </c>
      <c r="O8854">
        <v>0</v>
      </c>
      <c r="P8854">
        <v>0</v>
      </c>
      <c r="Q8854">
        <v>1</v>
      </c>
    </row>
    <row r="8855" spans="10:17" x14ac:dyDescent="0.2">
      <c r="J8855" t="s">
        <v>498</v>
      </c>
      <c r="K8855" t="s">
        <v>359</v>
      </c>
      <c r="L8855" t="s">
        <v>480</v>
      </c>
      <c r="M8855" t="s">
        <v>7663</v>
      </c>
      <c r="N8855" t="s">
        <v>7690</v>
      </c>
      <c r="O8855">
        <v>0</v>
      </c>
      <c r="P8855">
        <v>0</v>
      </c>
      <c r="Q8855">
        <v>1</v>
      </c>
    </row>
    <row r="8856" spans="10:17" x14ac:dyDescent="0.2">
      <c r="J8856" t="s">
        <v>498</v>
      </c>
      <c r="K8856" t="s">
        <v>359</v>
      </c>
      <c r="L8856" t="s">
        <v>480</v>
      </c>
      <c r="M8856" t="s">
        <v>7663</v>
      </c>
      <c r="N8856" t="s">
        <v>7691</v>
      </c>
      <c r="O8856">
        <v>0</v>
      </c>
      <c r="P8856">
        <v>0</v>
      </c>
      <c r="Q8856">
        <v>1</v>
      </c>
    </row>
    <row r="8857" spans="10:17" x14ac:dyDescent="0.2">
      <c r="J8857" t="s">
        <v>498</v>
      </c>
      <c r="K8857" t="s">
        <v>359</v>
      </c>
      <c r="L8857" t="s">
        <v>480</v>
      </c>
      <c r="M8857" t="s">
        <v>7663</v>
      </c>
      <c r="N8857" t="s">
        <v>9048</v>
      </c>
      <c r="O8857">
        <v>0</v>
      </c>
      <c r="P8857">
        <v>0</v>
      </c>
      <c r="Q8857">
        <v>1</v>
      </c>
    </row>
    <row r="8858" spans="10:17" x14ac:dyDescent="0.2">
      <c r="J8858" t="s">
        <v>498</v>
      </c>
      <c r="K8858" t="s">
        <v>359</v>
      </c>
      <c r="L8858" t="s">
        <v>480</v>
      </c>
      <c r="M8858" t="s">
        <v>7663</v>
      </c>
      <c r="N8858" t="s">
        <v>9049</v>
      </c>
      <c r="O8858">
        <v>0</v>
      </c>
      <c r="P8858">
        <v>0</v>
      </c>
      <c r="Q8858">
        <v>1</v>
      </c>
    </row>
    <row r="8859" spans="10:17" x14ac:dyDescent="0.2">
      <c r="J8859" t="s">
        <v>498</v>
      </c>
      <c r="K8859" t="s">
        <v>359</v>
      </c>
      <c r="L8859" t="s">
        <v>480</v>
      </c>
      <c r="M8859" t="s">
        <v>7663</v>
      </c>
      <c r="N8859" t="s">
        <v>9050</v>
      </c>
      <c r="O8859">
        <v>0</v>
      </c>
      <c r="P8859">
        <v>0</v>
      </c>
      <c r="Q8859">
        <v>1</v>
      </c>
    </row>
    <row r="8860" spans="10:17" x14ac:dyDescent="0.2">
      <c r="J8860" t="s">
        <v>498</v>
      </c>
      <c r="K8860" t="s">
        <v>359</v>
      </c>
      <c r="L8860" t="s">
        <v>480</v>
      </c>
      <c r="M8860" t="s">
        <v>7663</v>
      </c>
      <c r="N8860" t="s">
        <v>9051</v>
      </c>
      <c r="O8860">
        <v>0</v>
      </c>
      <c r="P8860">
        <v>0</v>
      </c>
      <c r="Q8860">
        <v>1</v>
      </c>
    </row>
    <row r="8861" spans="10:17" x14ac:dyDescent="0.2">
      <c r="J8861" t="s">
        <v>498</v>
      </c>
      <c r="K8861" t="s">
        <v>359</v>
      </c>
      <c r="L8861" t="s">
        <v>480</v>
      </c>
      <c r="M8861" t="s">
        <v>7663</v>
      </c>
      <c r="N8861" t="s">
        <v>9052</v>
      </c>
      <c r="O8861">
        <v>0</v>
      </c>
      <c r="P8861">
        <v>0</v>
      </c>
      <c r="Q8861">
        <v>1</v>
      </c>
    </row>
    <row r="8862" spans="10:17" x14ac:dyDescent="0.2">
      <c r="J8862" t="s">
        <v>498</v>
      </c>
      <c r="K8862" t="s">
        <v>359</v>
      </c>
      <c r="L8862" t="s">
        <v>480</v>
      </c>
      <c r="M8862" t="s">
        <v>7663</v>
      </c>
      <c r="N8862" t="s">
        <v>9053</v>
      </c>
      <c r="O8862">
        <v>0</v>
      </c>
      <c r="P8862">
        <v>0</v>
      </c>
      <c r="Q8862">
        <v>1</v>
      </c>
    </row>
    <row r="8863" spans="10:17" x14ac:dyDescent="0.2">
      <c r="J8863" t="s">
        <v>498</v>
      </c>
      <c r="K8863" t="s">
        <v>359</v>
      </c>
      <c r="L8863" t="s">
        <v>480</v>
      </c>
      <c r="M8863" t="s">
        <v>7663</v>
      </c>
      <c r="N8863" t="s">
        <v>9054</v>
      </c>
      <c r="O8863">
        <v>0</v>
      </c>
      <c r="P8863">
        <v>0</v>
      </c>
      <c r="Q8863">
        <v>1</v>
      </c>
    </row>
    <row r="8864" spans="10:17" x14ac:dyDescent="0.2">
      <c r="J8864" t="s">
        <v>498</v>
      </c>
      <c r="K8864" t="s">
        <v>359</v>
      </c>
      <c r="L8864" t="s">
        <v>480</v>
      </c>
      <c r="M8864" t="s">
        <v>7663</v>
      </c>
      <c r="N8864" t="s">
        <v>9055</v>
      </c>
      <c r="O8864">
        <v>0</v>
      </c>
      <c r="P8864">
        <v>0</v>
      </c>
      <c r="Q8864">
        <v>1</v>
      </c>
    </row>
    <row r="8865" spans="10:17" x14ac:dyDescent="0.2">
      <c r="J8865" t="s">
        <v>498</v>
      </c>
      <c r="K8865" t="s">
        <v>359</v>
      </c>
      <c r="L8865" t="s">
        <v>480</v>
      </c>
      <c r="M8865" t="s">
        <v>7663</v>
      </c>
      <c r="N8865" t="s">
        <v>9056</v>
      </c>
      <c r="O8865">
        <v>0</v>
      </c>
      <c r="P8865">
        <v>0</v>
      </c>
      <c r="Q8865">
        <v>1</v>
      </c>
    </row>
    <row r="8866" spans="10:17" x14ac:dyDescent="0.2">
      <c r="J8866" t="s">
        <v>498</v>
      </c>
      <c r="K8866" t="s">
        <v>359</v>
      </c>
      <c r="L8866" t="s">
        <v>480</v>
      </c>
      <c r="M8866" t="s">
        <v>7663</v>
      </c>
      <c r="N8866" t="s">
        <v>9057</v>
      </c>
      <c r="O8866">
        <v>0</v>
      </c>
      <c r="P8866">
        <v>0</v>
      </c>
      <c r="Q8866">
        <v>1</v>
      </c>
    </row>
    <row r="8867" spans="10:17" x14ac:dyDescent="0.2">
      <c r="J8867" t="s">
        <v>498</v>
      </c>
      <c r="K8867" t="s">
        <v>359</v>
      </c>
      <c r="L8867" t="s">
        <v>480</v>
      </c>
      <c r="M8867" t="s">
        <v>7663</v>
      </c>
      <c r="N8867" t="s">
        <v>9058</v>
      </c>
      <c r="O8867">
        <v>0</v>
      </c>
      <c r="P8867">
        <v>0</v>
      </c>
      <c r="Q8867">
        <v>1</v>
      </c>
    </row>
    <row r="8868" spans="10:17" x14ac:dyDescent="0.2">
      <c r="J8868" t="s">
        <v>498</v>
      </c>
      <c r="K8868" t="s">
        <v>359</v>
      </c>
      <c r="L8868" t="s">
        <v>480</v>
      </c>
      <c r="M8868" t="s">
        <v>7663</v>
      </c>
      <c r="N8868" t="s">
        <v>9059</v>
      </c>
      <c r="O8868">
        <v>0</v>
      </c>
      <c r="P8868">
        <v>0</v>
      </c>
      <c r="Q8868">
        <v>1</v>
      </c>
    </row>
    <row r="8869" spans="10:17" x14ac:dyDescent="0.2">
      <c r="J8869" t="s">
        <v>498</v>
      </c>
      <c r="K8869" t="s">
        <v>359</v>
      </c>
      <c r="L8869" t="s">
        <v>480</v>
      </c>
      <c r="M8869" t="s">
        <v>7663</v>
      </c>
      <c r="N8869" t="s">
        <v>9060</v>
      </c>
      <c r="O8869">
        <v>0</v>
      </c>
      <c r="P8869">
        <v>0</v>
      </c>
      <c r="Q8869">
        <v>1</v>
      </c>
    </row>
    <row r="8870" spans="10:17" x14ac:dyDescent="0.2">
      <c r="J8870" t="s">
        <v>498</v>
      </c>
      <c r="K8870" t="s">
        <v>359</v>
      </c>
      <c r="L8870" t="s">
        <v>480</v>
      </c>
      <c r="M8870" t="s">
        <v>7663</v>
      </c>
      <c r="N8870" t="s">
        <v>9061</v>
      </c>
      <c r="O8870">
        <v>0</v>
      </c>
      <c r="P8870">
        <v>0</v>
      </c>
      <c r="Q8870">
        <v>1</v>
      </c>
    </row>
    <row r="8871" spans="10:17" x14ac:dyDescent="0.2">
      <c r="J8871" t="s">
        <v>498</v>
      </c>
      <c r="K8871" t="s">
        <v>359</v>
      </c>
      <c r="L8871" t="s">
        <v>480</v>
      </c>
      <c r="M8871" t="s">
        <v>7663</v>
      </c>
      <c r="N8871" t="s">
        <v>9062</v>
      </c>
      <c r="O8871">
        <v>0</v>
      </c>
      <c r="P8871">
        <v>0</v>
      </c>
      <c r="Q8871">
        <v>1</v>
      </c>
    </row>
    <row r="8872" spans="10:17" x14ac:dyDescent="0.2">
      <c r="J8872" t="s">
        <v>498</v>
      </c>
      <c r="K8872" t="s">
        <v>359</v>
      </c>
      <c r="L8872" t="s">
        <v>480</v>
      </c>
      <c r="M8872" t="s">
        <v>7663</v>
      </c>
      <c r="N8872" t="s">
        <v>9063</v>
      </c>
      <c r="O8872">
        <v>0</v>
      </c>
      <c r="P8872">
        <v>0</v>
      </c>
      <c r="Q8872">
        <v>1</v>
      </c>
    </row>
    <row r="8873" spans="10:17" x14ac:dyDescent="0.2">
      <c r="J8873" t="s">
        <v>498</v>
      </c>
      <c r="K8873" t="s">
        <v>359</v>
      </c>
      <c r="L8873" t="s">
        <v>480</v>
      </c>
      <c r="M8873" t="s">
        <v>7663</v>
      </c>
      <c r="N8873" t="s">
        <v>9064</v>
      </c>
      <c r="O8873">
        <v>0</v>
      </c>
      <c r="P8873">
        <v>0</v>
      </c>
      <c r="Q8873">
        <v>1</v>
      </c>
    </row>
    <row r="8874" spans="10:17" x14ac:dyDescent="0.2">
      <c r="J8874" t="s">
        <v>498</v>
      </c>
      <c r="K8874" t="s">
        <v>359</v>
      </c>
      <c r="L8874" t="s">
        <v>480</v>
      </c>
      <c r="M8874" t="s">
        <v>7663</v>
      </c>
      <c r="N8874" t="s">
        <v>7695</v>
      </c>
      <c r="O8874">
        <v>0</v>
      </c>
      <c r="P8874">
        <v>0</v>
      </c>
      <c r="Q8874">
        <v>1</v>
      </c>
    </row>
    <row r="8875" spans="10:17" x14ac:dyDescent="0.2">
      <c r="J8875" t="s">
        <v>498</v>
      </c>
      <c r="K8875" t="s">
        <v>359</v>
      </c>
      <c r="L8875" t="s">
        <v>480</v>
      </c>
      <c r="M8875" t="s">
        <v>7663</v>
      </c>
      <c r="N8875" t="s">
        <v>7696</v>
      </c>
      <c r="O8875">
        <v>0</v>
      </c>
      <c r="P8875">
        <v>0</v>
      </c>
      <c r="Q8875">
        <v>1</v>
      </c>
    </row>
    <row r="8876" spans="10:17" x14ac:dyDescent="0.2">
      <c r="J8876" t="s">
        <v>498</v>
      </c>
      <c r="K8876" t="s">
        <v>359</v>
      </c>
      <c r="L8876" t="s">
        <v>480</v>
      </c>
      <c r="M8876" t="s">
        <v>7663</v>
      </c>
      <c r="N8876" t="s">
        <v>9065</v>
      </c>
      <c r="O8876">
        <v>0</v>
      </c>
      <c r="P8876">
        <v>0</v>
      </c>
      <c r="Q8876">
        <v>1</v>
      </c>
    </row>
    <row r="8877" spans="10:17" x14ac:dyDescent="0.2">
      <c r="J8877" t="s">
        <v>498</v>
      </c>
      <c r="K8877" t="s">
        <v>359</v>
      </c>
      <c r="L8877" t="s">
        <v>480</v>
      </c>
      <c r="M8877" t="s">
        <v>7663</v>
      </c>
      <c r="N8877" t="s">
        <v>9066</v>
      </c>
      <c r="O8877">
        <v>0</v>
      </c>
      <c r="P8877">
        <v>0</v>
      </c>
      <c r="Q8877">
        <v>1</v>
      </c>
    </row>
    <row r="8878" spans="10:17" x14ac:dyDescent="0.2">
      <c r="J8878" t="s">
        <v>498</v>
      </c>
      <c r="K8878" t="s">
        <v>359</v>
      </c>
      <c r="L8878" t="s">
        <v>480</v>
      </c>
      <c r="M8878" t="s">
        <v>7663</v>
      </c>
      <c r="N8878" t="s">
        <v>7697</v>
      </c>
      <c r="O8878">
        <v>0</v>
      </c>
      <c r="P8878">
        <v>0</v>
      </c>
      <c r="Q8878">
        <v>1</v>
      </c>
    </row>
    <row r="8879" spans="10:17" x14ac:dyDescent="0.2">
      <c r="J8879" t="s">
        <v>498</v>
      </c>
      <c r="K8879" t="s">
        <v>359</v>
      </c>
      <c r="L8879" t="s">
        <v>480</v>
      </c>
      <c r="M8879" t="s">
        <v>7663</v>
      </c>
      <c r="N8879" t="s">
        <v>7700</v>
      </c>
      <c r="O8879">
        <v>0</v>
      </c>
      <c r="P8879">
        <v>0</v>
      </c>
      <c r="Q8879">
        <v>1</v>
      </c>
    </row>
    <row r="8880" spans="10:17" x14ac:dyDescent="0.2">
      <c r="J8880" t="s">
        <v>498</v>
      </c>
      <c r="K8880" t="s">
        <v>359</v>
      </c>
      <c r="L8880" t="s">
        <v>480</v>
      </c>
      <c r="M8880" t="s">
        <v>7663</v>
      </c>
      <c r="N8880" t="s">
        <v>7702</v>
      </c>
      <c r="O8880">
        <v>0</v>
      </c>
      <c r="P8880">
        <v>0</v>
      </c>
      <c r="Q8880">
        <v>1</v>
      </c>
    </row>
    <row r="8881" spans="10:17" x14ac:dyDescent="0.2">
      <c r="J8881" t="s">
        <v>498</v>
      </c>
      <c r="K8881" t="s">
        <v>359</v>
      </c>
      <c r="L8881" t="s">
        <v>480</v>
      </c>
      <c r="M8881" t="s">
        <v>7663</v>
      </c>
      <c r="N8881" t="s">
        <v>7705</v>
      </c>
      <c r="O8881">
        <v>0</v>
      </c>
      <c r="P8881">
        <v>0</v>
      </c>
      <c r="Q8881">
        <v>1</v>
      </c>
    </row>
    <row r="8882" spans="10:17" x14ac:dyDescent="0.2">
      <c r="J8882" t="s">
        <v>498</v>
      </c>
      <c r="K8882" t="s">
        <v>359</v>
      </c>
      <c r="L8882" t="s">
        <v>480</v>
      </c>
      <c r="M8882" t="s">
        <v>7663</v>
      </c>
      <c r="N8882" t="s">
        <v>7706</v>
      </c>
      <c r="O8882">
        <v>0</v>
      </c>
      <c r="P8882">
        <v>0</v>
      </c>
      <c r="Q8882">
        <v>1</v>
      </c>
    </row>
    <row r="8883" spans="10:17" x14ac:dyDescent="0.2">
      <c r="J8883" t="s">
        <v>498</v>
      </c>
      <c r="K8883" t="s">
        <v>359</v>
      </c>
      <c r="L8883" t="s">
        <v>480</v>
      </c>
      <c r="M8883" t="s">
        <v>7663</v>
      </c>
      <c r="N8883" t="s">
        <v>7708</v>
      </c>
      <c r="O8883">
        <v>0</v>
      </c>
      <c r="P8883">
        <v>0</v>
      </c>
      <c r="Q8883">
        <v>1</v>
      </c>
    </row>
    <row r="8884" spans="10:17" x14ac:dyDescent="0.2">
      <c r="J8884" t="s">
        <v>498</v>
      </c>
      <c r="K8884" t="s">
        <v>359</v>
      </c>
      <c r="L8884" t="s">
        <v>480</v>
      </c>
      <c r="M8884" t="s">
        <v>7663</v>
      </c>
      <c r="N8884" t="s">
        <v>7709</v>
      </c>
      <c r="O8884">
        <v>0</v>
      </c>
      <c r="P8884">
        <v>0</v>
      </c>
      <c r="Q8884">
        <v>1</v>
      </c>
    </row>
    <row r="8885" spans="10:17" x14ac:dyDescent="0.2">
      <c r="J8885" t="s">
        <v>498</v>
      </c>
      <c r="K8885" t="s">
        <v>359</v>
      </c>
      <c r="L8885" t="s">
        <v>480</v>
      </c>
      <c r="M8885" t="s">
        <v>7663</v>
      </c>
      <c r="N8885" t="s">
        <v>7712</v>
      </c>
      <c r="O8885">
        <v>0</v>
      </c>
      <c r="P8885">
        <v>0</v>
      </c>
      <c r="Q8885">
        <v>1</v>
      </c>
    </row>
    <row r="8886" spans="10:17" x14ac:dyDescent="0.2">
      <c r="J8886" t="s">
        <v>498</v>
      </c>
      <c r="K8886" t="s">
        <v>359</v>
      </c>
      <c r="L8886" t="s">
        <v>480</v>
      </c>
      <c r="M8886" t="s">
        <v>7663</v>
      </c>
      <c r="N8886" t="s">
        <v>7714</v>
      </c>
      <c r="O8886">
        <v>0</v>
      </c>
      <c r="P8886">
        <v>0</v>
      </c>
      <c r="Q8886">
        <v>1</v>
      </c>
    </row>
    <row r="8887" spans="10:17" x14ac:dyDescent="0.2">
      <c r="J8887" t="s">
        <v>498</v>
      </c>
      <c r="K8887" t="s">
        <v>359</v>
      </c>
      <c r="L8887" t="s">
        <v>480</v>
      </c>
      <c r="M8887" t="s">
        <v>7663</v>
      </c>
      <c r="N8887" t="s">
        <v>7716</v>
      </c>
      <c r="O8887">
        <v>0</v>
      </c>
      <c r="P8887">
        <v>0</v>
      </c>
      <c r="Q8887">
        <v>1</v>
      </c>
    </row>
    <row r="8888" spans="10:17" x14ac:dyDescent="0.2">
      <c r="J8888" t="s">
        <v>498</v>
      </c>
      <c r="K8888" t="s">
        <v>359</v>
      </c>
      <c r="L8888" t="s">
        <v>480</v>
      </c>
      <c r="M8888" t="s">
        <v>7663</v>
      </c>
      <c r="N8888" t="s">
        <v>7718</v>
      </c>
      <c r="O8888">
        <v>0</v>
      </c>
      <c r="P8888">
        <v>0</v>
      </c>
      <c r="Q8888">
        <v>1</v>
      </c>
    </row>
    <row r="8889" spans="10:17" x14ac:dyDescent="0.2">
      <c r="J8889" t="s">
        <v>498</v>
      </c>
      <c r="K8889" t="s">
        <v>359</v>
      </c>
      <c r="L8889" t="s">
        <v>480</v>
      </c>
      <c r="M8889" t="s">
        <v>7663</v>
      </c>
      <c r="N8889" t="s">
        <v>7720</v>
      </c>
      <c r="O8889">
        <v>0</v>
      </c>
      <c r="P8889">
        <v>0</v>
      </c>
      <c r="Q8889">
        <v>1</v>
      </c>
    </row>
    <row r="8890" spans="10:17" x14ac:dyDescent="0.2">
      <c r="J8890" t="s">
        <v>498</v>
      </c>
      <c r="K8890" t="s">
        <v>359</v>
      </c>
      <c r="L8890" t="s">
        <v>480</v>
      </c>
      <c r="M8890" t="s">
        <v>7663</v>
      </c>
      <c r="N8890" t="s">
        <v>7721</v>
      </c>
      <c r="O8890">
        <v>0</v>
      </c>
      <c r="P8890">
        <v>0</v>
      </c>
      <c r="Q8890">
        <v>1</v>
      </c>
    </row>
    <row r="8891" spans="10:17" x14ac:dyDescent="0.2">
      <c r="J8891" t="s">
        <v>498</v>
      </c>
      <c r="K8891" t="s">
        <v>359</v>
      </c>
      <c r="L8891" t="s">
        <v>480</v>
      </c>
      <c r="M8891" t="s">
        <v>7663</v>
      </c>
      <c r="N8891" t="s">
        <v>7723</v>
      </c>
      <c r="O8891">
        <v>0</v>
      </c>
      <c r="P8891">
        <v>0</v>
      </c>
      <c r="Q8891">
        <v>1</v>
      </c>
    </row>
    <row r="8892" spans="10:17" x14ac:dyDescent="0.2">
      <c r="J8892" t="s">
        <v>498</v>
      </c>
      <c r="K8892" t="s">
        <v>359</v>
      </c>
      <c r="L8892" t="s">
        <v>480</v>
      </c>
      <c r="M8892" t="s">
        <v>7663</v>
      </c>
      <c r="N8892" t="s">
        <v>7724</v>
      </c>
      <c r="O8892">
        <v>0</v>
      </c>
      <c r="P8892">
        <v>0</v>
      </c>
      <c r="Q8892">
        <v>1</v>
      </c>
    </row>
    <row r="8893" spans="10:17" x14ac:dyDescent="0.2">
      <c r="J8893" t="s">
        <v>498</v>
      </c>
      <c r="K8893" t="s">
        <v>359</v>
      </c>
      <c r="L8893" t="s">
        <v>480</v>
      </c>
      <c r="M8893" t="s">
        <v>7663</v>
      </c>
      <c r="N8893" t="s">
        <v>7725</v>
      </c>
      <c r="O8893">
        <v>0</v>
      </c>
      <c r="P8893">
        <v>0</v>
      </c>
      <c r="Q8893">
        <v>1</v>
      </c>
    </row>
    <row r="8894" spans="10:17" x14ac:dyDescent="0.2">
      <c r="J8894" t="s">
        <v>498</v>
      </c>
      <c r="K8894" t="s">
        <v>359</v>
      </c>
      <c r="L8894" t="s">
        <v>480</v>
      </c>
      <c r="M8894" t="s">
        <v>7663</v>
      </c>
      <c r="N8894" t="s">
        <v>7730</v>
      </c>
      <c r="O8894">
        <v>0</v>
      </c>
      <c r="P8894">
        <v>0</v>
      </c>
      <c r="Q8894">
        <v>1</v>
      </c>
    </row>
    <row r="8895" spans="10:17" x14ac:dyDescent="0.2">
      <c r="J8895" t="s">
        <v>498</v>
      </c>
      <c r="K8895" t="s">
        <v>359</v>
      </c>
      <c r="L8895" t="s">
        <v>480</v>
      </c>
      <c r="M8895" t="s">
        <v>7663</v>
      </c>
      <c r="N8895" t="s">
        <v>7731</v>
      </c>
      <c r="O8895">
        <v>0</v>
      </c>
      <c r="P8895">
        <v>0</v>
      </c>
      <c r="Q8895">
        <v>1</v>
      </c>
    </row>
    <row r="8896" spans="10:17" x14ac:dyDescent="0.2">
      <c r="J8896" t="s">
        <v>498</v>
      </c>
      <c r="K8896" t="s">
        <v>359</v>
      </c>
      <c r="L8896" t="s">
        <v>480</v>
      </c>
      <c r="M8896" t="s">
        <v>7663</v>
      </c>
      <c r="N8896" t="s">
        <v>7732</v>
      </c>
      <c r="O8896">
        <v>0</v>
      </c>
      <c r="P8896">
        <v>0</v>
      </c>
      <c r="Q8896">
        <v>1</v>
      </c>
    </row>
    <row r="8897" spans="10:17" x14ac:dyDescent="0.2">
      <c r="J8897" t="s">
        <v>498</v>
      </c>
      <c r="K8897" t="s">
        <v>359</v>
      </c>
      <c r="L8897" t="s">
        <v>480</v>
      </c>
      <c r="M8897" t="s">
        <v>7663</v>
      </c>
      <c r="N8897" t="s">
        <v>7733</v>
      </c>
      <c r="O8897">
        <v>0</v>
      </c>
      <c r="P8897">
        <v>0</v>
      </c>
      <c r="Q8897">
        <v>1</v>
      </c>
    </row>
    <row r="8898" spans="10:17" x14ac:dyDescent="0.2">
      <c r="J8898" t="s">
        <v>498</v>
      </c>
      <c r="K8898" t="s">
        <v>359</v>
      </c>
      <c r="L8898" t="s">
        <v>480</v>
      </c>
      <c r="M8898" t="s">
        <v>7663</v>
      </c>
      <c r="N8898" t="s">
        <v>7735</v>
      </c>
      <c r="O8898">
        <v>0</v>
      </c>
      <c r="P8898">
        <v>0</v>
      </c>
      <c r="Q8898">
        <v>1</v>
      </c>
    </row>
    <row r="8899" spans="10:17" x14ac:dyDescent="0.2">
      <c r="J8899" t="s">
        <v>498</v>
      </c>
      <c r="K8899" t="s">
        <v>359</v>
      </c>
      <c r="L8899" t="s">
        <v>480</v>
      </c>
      <c r="M8899" t="s">
        <v>7663</v>
      </c>
      <c r="N8899" t="s">
        <v>7736</v>
      </c>
      <c r="O8899">
        <v>0</v>
      </c>
      <c r="P8899">
        <v>0</v>
      </c>
      <c r="Q8899">
        <v>1</v>
      </c>
    </row>
    <row r="8900" spans="10:17" x14ac:dyDescent="0.2">
      <c r="J8900" t="s">
        <v>498</v>
      </c>
      <c r="K8900" t="s">
        <v>359</v>
      </c>
      <c r="L8900" t="s">
        <v>480</v>
      </c>
      <c r="M8900" t="s">
        <v>7663</v>
      </c>
      <c r="N8900" t="s">
        <v>7737</v>
      </c>
      <c r="O8900">
        <v>0</v>
      </c>
      <c r="P8900">
        <v>0</v>
      </c>
      <c r="Q8900">
        <v>1</v>
      </c>
    </row>
    <row r="8901" spans="10:17" x14ac:dyDescent="0.2">
      <c r="J8901" t="s">
        <v>498</v>
      </c>
      <c r="K8901" t="s">
        <v>359</v>
      </c>
      <c r="L8901" t="s">
        <v>480</v>
      </c>
      <c r="M8901" t="s">
        <v>7663</v>
      </c>
      <c r="N8901" t="s">
        <v>7740</v>
      </c>
      <c r="O8901">
        <v>0</v>
      </c>
      <c r="P8901">
        <v>0</v>
      </c>
      <c r="Q8901">
        <v>1</v>
      </c>
    </row>
    <row r="8902" spans="10:17" x14ac:dyDescent="0.2">
      <c r="J8902" t="s">
        <v>498</v>
      </c>
      <c r="K8902" t="s">
        <v>359</v>
      </c>
      <c r="L8902" t="s">
        <v>480</v>
      </c>
      <c r="M8902" t="s">
        <v>7663</v>
      </c>
      <c r="N8902" t="s">
        <v>7741</v>
      </c>
      <c r="O8902">
        <v>0</v>
      </c>
      <c r="P8902">
        <v>0</v>
      </c>
      <c r="Q8902">
        <v>1</v>
      </c>
    </row>
    <row r="8903" spans="10:17" x14ac:dyDescent="0.2">
      <c r="J8903" t="s">
        <v>498</v>
      </c>
      <c r="K8903" t="s">
        <v>359</v>
      </c>
      <c r="L8903" t="s">
        <v>480</v>
      </c>
      <c r="M8903" t="s">
        <v>7663</v>
      </c>
      <c r="N8903" t="s">
        <v>7742</v>
      </c>
      <c r="O8903">
        <v>0</v>
      </c>
      <c r="P8903">
        <v>0</v>
      </c>
      <c r="Q8903">
        <v>1</v>
      </c>
    </row>
    <row r="8904" spans="10:17" x14ac:dyDescent="0.2">
      <c r="J8904" t="s">
        <v>498</v>
      </c>
      <c r="K8904" t="s">
        <v>359</v>
      </c>
      <c r="L8904" t="s">
        <v>480</v>
      </c>
      <c r="M8904" t="s">
        <v>7663</v>
      </c>
      <c r="N8904" t="s">
        <v>7743</v>
      </c>
      <c r="O8904">
        <v>0</v>
      </c>
      <c r="P8904">
        <v>0</v>
      </c>
      <c r="Q8904">
        <v>1</v>
      </c>
    </row>
    <row r="8905" spans="10:17" x14ac:dyDescent="0.2">
      <c r="J8905" t="s">
        <v>498</v>
      </c>
      <c r="K8905" t="s">
        <v>359</v>
      </c>
      <c r="L8905" t="s">
        <v>480</v>
      </c>
      <c r="M8905" t="s">
        <v>7663</v>
      </c>
      <c r="N8905" t="s">
        <v>7746</v>
      </c>
      <c r="O8905">
        <v>0</v>
      </c>
      <c r="P8905">
        <v>0</v>
      </c>
      <c r="Q8905">
        <v>1</v>
      </c>
    </row>
    <row r="8906" spans="10:17" x14ac:dyDescent="0.2">
      <c r="J8906" t="s">
        <v>498</v>
      </c>
      <c r="K8906" t="s">
        <v>359</v>
      </c>
      <c r="L8906" t="s">
        <v>480</v>
      </c>
      <c r="M8906" t="s">
        <v>7663</v>
      </c>
      <c r="N8906" t="s">
        <v>7747</v>
      </c>
      <c r="O8906">
        <v>0</v>
      </c>
      <c r="P8906">
        <v>0</v>
      </c>
      <c r="Q8906">
        <v>1</v>
      </c>
    </row>
    <row r="8907" spans="10:17" x14ac:dyDescent="0.2">
      <c r="J8907" t="s">
        <v>498</v>
      </c>
      <c r="K8907" t="s">
        <v>359</v>
      </c>
      <c r="L8907" t="s">
        <v>480</v>
      </c>
      <c r="M8907" t="s">
        <v>7663</v>
      </c>
      <c r="N8907" t="s">
        <v>7748</v>
      </c>
      <c r="O8907">
        <v>0</v>
      </c>
      <c r="P8907">
        <v>0</v>
      </c>
      <c r="Q8907">
        <v>1</v>
      </c>
    </row>
    <row r="8908" spans="10:17" x14ac:dyDescent="0.2">
      <c r="J8908" t="s">
        <v>498</v>
      </c>
      <c r="K8908" t="s">
        <v>359</v>
      </c>
      <c r="L8908" t="s">
        <v>480</v>
      </c>
      <c r="M8908" t="s">
        <v>7663</v>
      </c>
      <c r="N8908" t="s">
        <v>7749</v>
      </c>
      <c r="O8908">
        <v>0</v>
      </c>
      <c r="P8908">
        <v>0</v>
      </c>
      <c r="Q8908">
        <v>1</v>
      </c>
    </row>
    <row r="8909" spans="10:17" x14ac:dyDescent="0.2">
      <c r="J8909" t="s">
        <v>498</v>
      </c>
      <c r="K8909" t="s">
        <v>359</v>
      </c>
      <c r="L8909" t="s">
        <v>480</v>
      </c>
      <c r="M8909" t="s">
        <v>7663</v>
      </c>
      <c r="N8909" t="s">
        <v>578</v>
      </c>
      <c r="O8909">
        <v>0</v>
      </c>
      <c r="P8909">
        <v>0</v>
      </c>
      <c r="Q8909">
        <v>1</v>
      </c>
    </row>
    <row r="8910" spans="10:17" x14ac:dyDescent="0.2">
      <c r="J8910" t="s">
        <v>498</v>
      </c>
      <c r="K8910" t="s">
        <v>359</v>
      </c>
      <c r="L8910" t="s">
        <v>480</v>
      </c>
      <c r="M8910" t="s">
        <v>7663</v>
      </c>
      <c r="N8910" t="s">
        <v>579</v>
      </c>
      <c r="O8910">
        <v>0</v>
      </c>
      <c r="P8910">
        <v>0</v>
      </c>
      <c r="Q8910">
        <v>1</v>
      </c>
    </row>
    <row r="8911" spans="10:17" x14ac:dyDescent="0.2">
      <c r="J8911" t="s">
        <v>498</v>
      </c>
      <c r="K8911" t="s">
        <v>359</v>
      </c>
      <c r="L8911" t="s">
        <v>480</v>
      </c>
      <c r="M8911" t="s">
        <v>7663</v>
      </c>
      <c r="N8911" t="s">
        <v>580</v>
      </c>
      <c r="O8911">
        <v>0</v>
      </c>
      <c r="P8911">
        <v>0</v>
      </c>
      <c r="Q8911">
        <v>1</v>
      </c>
    </row>
    <row r="8912" spans="10:17" x14ac:dyDescent="0.2">
      <c r="J8912" t="s">
        <v>498</v>
      </c>
      <c r="K8912" t="s">
        <v>359</v>
      </c>
      <c r="L8912" t="s">
        <v>480</v>
      </c>
      <c r="M8912" t="s">
        <v>7663</v>
      </c>
      <c r="N8912" t="s">
        <v>592</v>
      </c>
      <c r="O8912">
        <v>1E-3</v>
      </c>
      <c r="P8912">
        <v>1E-3</v>
      </c>
      <c r="Q8912">
        <v>1</v>
      </c>
    </row>
    <row r="8913" spans="10:17" x14ac:dyDescent="0.2">
      <c r="J8913" t="s">
        <v>498</v>
      </c>
      <c r="K8913" t="s">
        <v>359</v>
      </c>
      <c r="L8913" t="s">
        <v>480</v>
      </c>
      <c r="M8913" t="s">
        <v>7663</v>
      </c>
      <c r="N8913" t="s">
        <v>600</v>
      </c>
      <c r="O8913">
        <v>0</v>
      </c>
      <c r="P8913">
        <v>0</v>
      </c>
      <c r="Q8913">
        <v>1</v>
      </c>
    </row>
    <row r="8914" spans="10:17" x14ac:dyDescent="0.2">
      <c r="J8914" t="s">
        <v>498</v>
      </c>
      <c r="K8914" t="s">
        <v>359</v>
      </c>
      <c r="L8914" t="s">
        <v>480</v>
      </c>
      <c r="M8914" t="s">
        <v>7663</v>
      </c>
      <c r="N8914" t="s">
        <v>601</v>
      </c>
      <c r="O8914">
        <v>0</v>
      </c>
      <c r="P8914">
        <v>0</v>
      </c>
      <c r="Q8914">
        <v>1</v>
      </c>
    </row>
    <row r="8915" spans="10:17" x14ac:dyDescent="0.2">
      <c r="J8915" t="s">
        <v>498</v>
      </c>
      <c r="K8915" t="s">
        <v>359</v>
      </c>
      <c r="L8915" t="s">
        <v>480</v>
      </c>
      <c r="M8915" t="s">
        <v>7663</v>
      </c>
      <c r="N8915" t="s">
        <v>622</v>
      </c>
      <c r="O8915">
        <v>0</v>
      </c>
      <c r="P8915">
        <v>0</v>
      </c>
      <c r="Q8915">
        <v>1</v>
      </c>
    </row>
    <row r="8916" spans="10:17" x14ac:dyDescent="0.2">
      <c r="J8916" t="s">
        <v>498</v>
      </c>
      <c r="K8916" t="s">
        <v>359</v>
      </c>
      <c r="L8916" t="s">
        <v>480</v>
      </c>
      <c r="M8916" t="s">
        <v>7663</v>
      </c>
      <c r="N8916" t="s">
        <v>623</v>
      </c>
      <c r="O8916">
        <v>0</v>
      </c>
      <c r="P8916">
        <v>0</v>
      </c>
      <c r="Q8916">
        <v>1</v>
      </c>
    </row>
    <row r="8917" spans="10:17" x14ac:dyDescent="0.2">
      <c r="J8917" t="s">
        <v>498</v>
      </c>
      <c r="K8917" t="s">
        <v>359</v>
      </c>
      <c r="L8917" t="s">
        <v>480</v>
      </c>
      <c r="M8917" t="s">
        <v>7663</v>
      </c>
      <c r="N8917" t="s">
        <v>624</v>
      </c>
      <c r="O8917">
        <v>0</v>
      </c>
      <c r="P8917">
        <v>0</v>
      </c>
      <c r="Q8917">
        <v>1</v>
      </c>
    </row>
    <row r="8918" spans="10:17" x14ac:dyDescent="0.2">
      <c r="J8918" t="s">
        <v>498</v>
      </c>
      <c r="K8918" t="s">
        <v>359</v>
      </c>
      <c r="L8918" t="s">
        <v>480</v>
      </c>
      <c r="M8918" t="s">
        <v>7663</v>
      </c>
      <c r="N8918" t="s">
        <v>645</v>
      </c>
      <c r="O8918">
        <v>0</v>
      </c>
      <c r="P8918">
        <v>0</v>
      </c>
      <c r="Q8918">
        <v>1</v>
      </c>
    </row>
    <row r="8919" spans="10:17" x14ac:dyDescent="0.2">
      <c r="J8919" t="s">
        <v>498</v>
      </c>
      <c r="K8919" t="s">
        <v>359</v>
      </c>
      <c r="L8919" t="s">
        <v>480</v>
      </c>
      <c r="M8919" t="s">
        <v>7663</v>
      </c>
      <c r="N8919" t="s">
        <v>646</v>
      </c>
      <c r="O8919">
        <v>0</v>
      </c>
      <c r="P8919">
        <v>0</v>
      </c>
      <c r="Q8919">
        <v>1</v>
      </c>
    </row>
    <row r="8920" spans="10:17" x14ac:dyDescent="0.2">
      <c r="J8920" t="s">
        <v>498</v>
      </c>
      <c r="K8920" t="s">
        <v>359</v>
      </c>
      <c r="L8920" t="s">
        <v>480</v>
      </c>
      <c r="M8920" t="s">
        <v>7663</v>
      </c>
      <c r="N8920" t="s">
        <v>647</v>
      </c>
      <c r="O8920">
        <v>0</v>
      </c>
      <c r="P8920">
        <v>0</v>
      </c>
      <c r="Q8920">
        <v>1</v>
      </c>
    </row>
    <row r="8921" spans="10:17" x14ac:dyDescent="0.2">
      <c r="J8921" t="s">
        <v>498</v>
      </c>
      <c r="K8921" t="s">
        <v>359</v>
      </c>
      <c r="L8921" t="s">
        <v>480</v>
      </c>
      <c r="M8921" t="s">
        <v>7663</v>
      </c>
      <c r="N8921" t="s">
        <v>648</v>
      </c>
      <c r="O8921">
        <v>0</v>
      </c>
      <c r="P8921">
        <v>0</v>
      </c>
      <c r="Q8921">
        <v>1</v>
      </c>
    </row>
    <row r="8922" spans="10:17" x14ac:dyDescent="0.2">
      <c r="J8922" t="s">
        <v>498</v>
      </c>
      <c r="K8922" t="s">
        <v>359</v>
      </c>
      <c r="L8922" t="s">
        <v>480</v>
      </c>
      <c r="M8922" t="s">
        <v>7663</v>
      </c>
      <c r="N8922" t="s">
        <v>659</v>
      </c>
      <c r="O8922">
        <v>1E-3</v>
      </c>
      <c r="P8922">
        <v>1E-3</v>
      </c>
      <c r="Q8922">
        <v>1</v>
      </c>
    </row>
    <row r="8923" spans="10:17" x14ac:dyDescent="0.2">
      <c r="J8923" t="s">
        <v>498</v>
      </c>
      <c r="K8923" t="s">
        <v>359</v>
      </c>
      <c r="L8923" t="s">
        <v>480</v>
      </c>
      <c r="M8923" t="s">
        <v>7663</v>
      </c>
      <c r="N8923" t="s">
        <v>667</v>
      </c>
      <c r="O8923">
        <v>0</v>
      </c>
      <c r="P8923">
        <v>0</v>
      </c>
      <c r="Q8923">
        <v>1</v>
      </c>
    </row>
    <row r="8924" spans="10:17" x14ac:dyDescent="0.2">
      <c r="J8924" t="s">
        <v>498</v>
      </c>
      <c r="K8924" t="s">
        <v>359</v>
      </c>
      <c r="L8924" t="s">
        <v>480</v>
      </c>
      <c r="M8924" t="s">
        <v>7663</v>
      </c>
      <c r="N8924" t="s">
        <v>668</v>
      </c>
      <c r="O8924">
        <v>0</v>
      </c>
      <c r="P8924">
        <v>0</v>
      </c>
      <c r="Q8924">
        <v>1</v>
      </c>
    </row>
    <row r="8925" spans="10:17" x14ac:dyDescent="0.2">
      <c r="J8925" t="s">
        <v>498</v>
      </c>
      <c r="K8925" t="s">
        <v>359</v>
      </c>
      <c r="L8925" t="s">
        <v>480</v>
      </c>
      <c r="M8925" t="s">
        <v>7663</v>
      </c>
      <c r="N8925" t="s">
        <v>669</v>
      </c>
      <c r="O8925">
        <v>0</v>
      </c>
      <c r="P8925">
        <v>0</v>
      </c>
      <c r="Q8925">
        <v>1</v>
      </c>
    </row>
    <row r="8926" spans="10:17" x14ac:dyDescent="0.2">
      <c r="J8926" t="s">
        <v>498</v>
      </c>
      <c r="K8926" t="s">
        <v>359</v>
      </c>
      <c r="L8926" t="s">
        <v>480</v>
      </c>
      <c r="M8926" t="s">
        <v>7663</v>
      </c>
      <c r="N8926" t="s">
        <v>670</v>
      </c>
      <c r="O8926">
        <v>0</v>
      </c>
      <c r="P8926">
        <v>0</v>
      </c>
      <c r="Q8926">
        <v>1</v>
      </c>
    </row>
    <row r="8927" spans="10:17" x14ac:dyDescent="0.2">
      <c r="J8927" t="s">
        <v>498</v>
      </c>
      <c r="K8927" t="s">
        <v>359</v>
      </c>
      <c r="L8927" t="s">
        <v>480</v>
      </c>
      <c r="M8927" t="s">
        <v>7663</v>
      </c>
      <c r="N8927" t="s">
        <v>689</v>
      </c>
      <c r="O8927">
        <v>0</v>
      </c>
      <c r="P8927">
        <v>0</v>
      </c>
      <c r="Q8927">
        <v>1</v>
      </c>
    </row>
    <row r="8928" spans="10:17" x14ac:dyDescent="0.2">
      <c r="J8928" t="s">
        <v>498</v>
      </c>
      <c r="K8928" t="s">
        <v>359</v>
      </c>
      <c r="L8928" t="s">
        <v>480</v>
      </c>
      <c r="M8928" t="s">
        <v>7663</v>
      </c>
      <c r="N8928" t="s">
        <v>690</v>
      </c>
      <c r="O8928">
        <v>0</v>
      </c>
      <c r="P8928">
        <v>0</v>
      </c>
      <c r="Q8928">
        <v>1</v>
      </c>
    </row>
    <row r="8929" spans="10:17" x14ac:dyDescent="0.2">
      <c r="J8929" t="s">
        <v>498</v>
      </c>
      <c r="K8929" t="s">
        <v>359</v>
      </c>
      <c r="L8929" t="s">
        <v>480</v>
      </c>
      <c r="M8929" t="s">
        <v>7663</v>
      </c>
      <c r="N8929" t="s">
        <v>691</v>
      </c>
      <c r="O8929">
        <v>0</v>
      </c>
      <c r="P8929">
        <v>0</v>
      </c>
      <c r="Q8929">
        <v>1</v>
      </c>
    </row>
    <row r="8930" spans="10:17" x14ac:dyDescent="0.2">
      <c r="J8930" t="s">
        <v>498</v>
      </c>
      <c r="K8930" t="s">
        <v>359</v>
      </c>
      <c r="L8930" t="s">
        <v>480</v>
      </c>
      <c r="M8930" t="s">
        <v>7663</v>
      </c>
      <c r="N8930" t="s">
        <v>692</v>
      </c>
      <c r="O8930">
        <v>0</v>
      </c>
      <c r="P8930">
        <v>0</v>
      </c>
      <c r="Q8930">
        <v>1</v>
      </c>
    </row>
    <row r="8931" spans="10:17" x14ac:dyDescent="0.2">
      <c r="J8931" t="s">
        <v>498</v>
      </c>
      <c r="K8931" t="s">
        <v>359</v>
      </c>
      <c r="L8931" t="s">
        <v>480</v>
      </c>
      <c r="M8931" t="s">
        <v>7663</v>
      </c>
      <c r="N8931" t="s">
        <v>693</v>
      </c>
      <c r="O8931">
        <v>0</v>
      </c>
      <c r="P8931">
        <v>0</v>
      </c>
      <c r="Q8931">
        <v>1</v>
      </c>
    </row>
    <row r="8932" spans="10:17" x14ac:dyDescent="0.2">
      <c r="J8932" t="s">
        <v>498</v>
      </c>
      <c r="K8932" t="s">
        <v>359</v>
      </c>
      <c r="L8932" t="s">
        <v>480</v>
      </c>
      <c r="M8932" t="s">
        <v>7663</v>
      </c>
      <c r="N8932" t="s">
        <v>694</v>
      </c>
      <c r="O8932">
        <v>0</v>
      </c>
      <c r="P8932">
        <v>0</v>
      </c>
      <c r="Q8932">
        <v>1</v>
      </c>
    </row>
    <row r="8933" spans="10:17" x14ac:dyDescent="0.2">
      <c r="J8933" t="s">
        <v>498</v>
      </c>
      <c r="K8933" t="s">
        <v>359</v>
      </c>
      <c r="L8933" t="s">
        <v>480</v>
      </c>
      <c r="M8933" t="s">
        <v>7663</v>
      </c>
      <c r="N8933" t="s">
        <v>703</v>
      </c>
      <c r="O8933">
        <v>1E-3</v>
      </c>
      <c r="P8933">
        <v>1E-3</v>
      </c>
      <c r="Q8933">
        <v>1</v>
      </c>
    </row>
    <row r="8934" spans="10:17" x14ac:dyDescent="0.2">
      <c r="J8934" t="s">
        <v>498</v>
      </c>
      <c r="K8934" t="s">
        <v>359</v>
      </c>
      <c r="L8934" t="s">
        <v>480</v>
      </c>
      <c r="M8934" t="s">
        <v>7663</v>
      </c>
      <c r="N8934" t="s">
        <v>712</v>
      </c>
      <c r="O8934">
        <v>0</v>
      </c>
      <c r="P8934">
        <v>0</v>
      </c>
      <c r="Q8934">
        <v>1</v>
      </c>
    </row>
    <row r="8935" spans="10:17" x14ac:dyDescent="0.2">
      <c r="J8935" t="s">
        <v>498</v>
      </c>
      <c r="K8935" t="s">
        <v>359</v>
      </c>
      <c r="L8935" t="s">
        <v>480</v>
      </c>
      <c r="M8935" t="s">
        <v>7663</v>
      </c>
      <c r="N8935" t="s">
        <v>713</v>
      </c>
      <c r="O8935">
        <v>0</v>
      </c>
      <c r="P8935">
        <v>0</v>
      </c>
      <c r="Q8935">
        <v>1</v>
      </c>
    </row>
    <row r="8936" spans="10:17" x14ac:dyDescent="0.2">
      <c r="J8936" t="s">
        <v>498</v>
      </c>
      <c r="K8936" t="s">
        <v>359</v>
      </c>
      <c r="L8936" t="s">
        <v>480</v>
      </c>
      <c r="M8936" t="s">
        <v>7663</v>
      </c>
      <c r="N8936" t="s">
        <v>714</v>
      </c>
      <c r="O8936">
        <v>1E-3</v>
      </c>
      <c r="P8936">
        <v>1E-3</v>
      </c>
      <c r="Q8936">
        <v>1</v>
      </c>
    </row>
    <row r="8937" spans="10:17" x14ac:dyDescent="0.2">
      <c r="J8937" t="s">
        <v>498</v>
      </c>
      <c r="K8937" t="s">
        <v>359</v>
      </c>
      <c r="L8937" t="s">
        <v>480</v>
      </c>
      <c r="M8937" t="s">
        <v>7663</v>
      </c>
      <c r="N8937" t="s">
        <v>726</v>
      </c>
      <c r="O8937">
        <v>1E-3</v>
      </c>
      <c r="P8937">
        <v>1E-3</v>
      </c>
      <c r="Q8937">
        <v>1</v>
      </c>
    </row>
    <row r="8938" spans="10:17" x14ac:dyDescent="0.2">
      <c r="J8938" t="s">
        <v>498</v>
      </c>
      <c r="K8938" t="s">
        <v>359</v>
      </c>
      <c r="L8938" t="s">
        <v>480</v>
      </c>
      <c r="M8938" t="s">
        <v>7663</v>
      </c>
      <c r="N8938" t="s">
        <v>735</v>
      </c>
      <c r="O8938">
        <v>0</v>
      </c>
      <c r="P8938">
        <v>0</v>
      </c>
      <c r="Q8938">
        <v>1</v>
      </c>
    </row>
    <row r="8939" spans="10:17" x14ac:dyDescent="0.2">
      <c r="J8939" t="s">
        <v>498</v>
      </c>
      <c r="K8939" t="s">
        <v>359</v>
      </c>
      <c r="L8939" t="s">
        <v>480</v>
      </c>
      <c r="M8939" t="s">
        <v>7663</v>
      </c>
      <c r="N8939" t="s">
        <v>736</v>
      </c>
      <c r="O8939">
        <v>0</v>
      </c>
      <c r="P8939">
        <v>0</v>
      </c>
      <c r="Q8939">
        <v>1</v>
      </c>
    </row>
    <row r="8940" spans="10:17" x14ac:dyDescent="0.2">
      <c r="J8940" t="s">
        <v>498</v>
      </c>
      <c r="K8940" t="s">
        <v>359</v>
      </c>
      <c r="L8940" t="s">
        <v>480</v>
      </c>
      <c r="M8940" t="s">
        <v>7663</v>
      </c>
      <c r="N8940" t="s">
        <v>737</v>
      </c>
      <c r="O8940">
        <v>0</v>
      </c>
      <c r="P8940">
        <v>0</v>
      </c>
      <c r="Q8940">
        <v>1</v>
      </c>
    </row>
    <row r="8941" spans="10:17" x14ac:dyDescent="0.2">
      <c r="J8941" t="s">
        <v>498</v>
      </c>
      <c r="K8941" t="s">
        <v>359</v>
      </c>
      <c r="L8941" t="s">
        <v>480</v>
      </c>
      <c r="M8941" t="s">
        <v>7663</v>
      </c>
      <c r="N8941" t="s">
        <v>738</v>
      </c>
      <c r="O8941">
        <v>0</v>
      </c>
      <c r="P8941">
        <v>0</v>
      </c>
      <c r="Q8941">
        <v>1</v>
      </c>
    </row>
    <row r="8942" spans="10:17" x14ac:dyDescent="0.2">
      <c r="J8942" t="s">
        <v>498</v>
      </c>
      <c r="K8942" t="s">
        <v>359</v>
      </c>
      <c r="L8942" t="s">
        <v>480</v>
      </c>
      <c r="M8942" t="s">
        <v>7663</v>
      </c>
      <c r="N8942" t="s">
        <v>749</v>
      </c>
      <c r="O8942">
        <v>1E-3</v>
      </c>
      <c r="P8942">
        <v>1E-3</v>
      </c>
      <c r="Q8942">
        <v>1</v>
      </c>
    </row>
    <row r="8943" spans="10:17" x14ac:dyDescent="0.2">
      <c r="J8943" t="s">
        <v>498</v>
      </c>
      <c r="K8943" t="s">
        <v>359</v>
      </c>
      <c r="L8943" t="s">
        <v>480</v>
      </c>
      <c r="M8943" t="s">
        <v>7663</v>
      </c>
      <c r="N8943" t="s">
        <v>758</v>
      </c>
      <c r="O8943">
        <v>0</v>
      </c>
      <c r="P8943">
        <v>0</v>
      </c>
      <c r="Q8943">
        <v>1</v>
      </c>
    </row>
    <row r="8944" spans="10:17" x14ac:dyDescent="0.2">
      <c r="J8944" t="s">
        <v>498</v>
      </c>
      <c r="K8944" t="s">
        <v>359</v>
      </c>
      <c r="L8944" t="s">
        <v>480</v>
      </c>
      <c r="M8944" t="s">
        <v>7663</v>
      </c>
      <c r="N8944" t="s">
        <v>759</v>
      </c>
      <c r="O8944">
        <v>0</v>
      </c>
      <c r="P8944">
        <v>0</v>
      </c>
      <c r="Q8944">
        <v>1</v>
      </c>
    </row>
    <row r="8945" spans="10:17" x14ac:dyDescent="0.2">
      <c r="J8945" t="s">
        <v>498</v>
      </c>
      <c r="K8945" t="s">
        <v>359</v>
      </c>
      <c r="L8945" t="s">
        <v>480</v>
      </c>
      <c r="M8945" t="s">
        <v>7663</v>
      </c>
      <c r="N8945" t="s">
        <v>760</v>
      </c>
      <c r="O8945">
        <v>0</v>
      </c>
      <c r="P8945">
        <v>0</v>
      </c>
      <c r="Q8945">
        <v>1</v>
      </c>
    </row>
    <row r="8946" spans="10:17" x14ac:dyDescent="0.2">
      <c r="J8946" t="s">
        <v>498</v>
      </c>
      <c r="K8946" t="s">
        <v>359</v>
      </c>
      <c r="L8946" t="s">
        <v>480</v>
      </c>
      <c r="M8946" t="s">
        <v>7663</v>
      </c>
      <c r="N8946" t="s">
        <v>772</v>
      </c>
      <c r="O8946">
        <v>1E-3</v>
      </c>
      <c r="P8946">
        <v>1E-3</v>
      </c>
      <c r="Q8946">
        <v>1</v>
      </c>
    </row>
    <row r="8947" spans="10:17" x14ac:dyDescent="0.2">
      <c r="J8947" t="s">
        <v>498</v>
      </c>
      <c r="K8947" t="s">
        <v>359</v>
      </c>
      <c r="L8947" t="s">
        <v>480</v>
      </c>
      <c r="M8947" t="s">
        <v>7663</v>
      </c>
      <c r="N8947" t="s">
        <v>780</v>
      </c>
      <c r="O8947">
        <v>0</v>
      </c>
      <c r="P8947">
        <v>0</v>
      </c>
      <c r="Q8947">
        <v>1</v>
      </c>
    </row>
    <row r="8948" spans="10:17" x14ac:dyDescent="0.2">
      <c r="J8948" t="s">
        <v>498</v>
      </c>
      <c r="K8948" t="s">
        <v>359</v>
      </c>
      <c r="L8948" t="s">
        <v>480</v>
      </c>
      <c r="M8948" t="s">
        <v>7663</v>
      </c>
      <c r="N8948" t="s">
        <v>781</v>
      </c>
      <c r="O8948">
        <v>0</v>
      </c>
      <c r="P8948">
        <v>0</v>
      </c>
      <c r="Q8948">
        <v>1</v>
      </c>
    </row>
    <row r="8949" spans="10:17" x14ac:dyDescent="0.2">
      <c r="J8949" t="s">
        <v>498</v>
      </c>
      <c r="K8949" t="s">
        <v>359</v>
      </c>
      <c r="L8949" t="s">
        <v>480</v>
      </c>
      <c r="M8949" t="s">
        <v>7663</v>
      </c>
      <c r="N8949" t="s">
        <v>782</v>
      </c>
      <c r="O8949">
        <v>0</v>
      </c>
      <c r="P8949">
        <v>0</v>
      </c>
      <c r="Q8949">
        <v>1</v>
      </c>
    </row>
    <row r="8950" spans="10:17" x14ac:dyDescent="0.2">
      <c r="J8950" t="s">
        <v>498</v>
      </c>
      <c r="K8950" t="s">
        <v>359</v>
      </c>
      <c r="L8950" t="s">
        <v>480</v>
      </c>
      <c r="M8950" t="s">
        <v>7663</v>
      </c>
      <c r="N8950" t="s">
        <v>783</v>
      </c>
      <c r="O8950">
        <v>0</v>
      </c>
      <c r="P8950">
        <v>0</v>
      </c>
      <c r="Q8950">
        <v>1</v>
      </c>
    </row>
    <row r="8951" spans="10:17" x14ac:dyDescent="0.2">
      <c r="J8951" t="s">
        <v>498</v>
      </c>
      <c r="K8951" t="s">
        <v>359</v>
      </c>
      <c r="L8951" t="s">
        <v>480</v>
      </c>
      <c r="M8951" t="s">
        <v>7663</v>
      </c>
      <c r="N8951" t="s">
        <v>784</v>
      </c>
      <c r="O8951">
        <v>0</v>
      </c>
      <c r="P8951">
        <v>0</v>
      </c>
      <c r="Q8951">
        <v>1</v>
      </c>
    </row>
    <row r="8952" spans="10:17" x14ac:dyDescent="0.2">
      <c r="J8952" t="s">
        <v>498</v>
      </c>
      <c r="K8952" t="s">
        <v>359</v>
      </c>
      <c r="L8952" t="s">
        <v>480</v>
      </c>
      <c r="M8952" t="s">
        <v>7663</v>
      </c>
      <c r="N8952" t="s">
        <v>802</v>
      </c>
      <c r="O8952">
        <v>0</v>
      </c>
      <c r="P8952">
        <v>0</v>
      </c>
      <c r="Q8952">
        <v>1</v>
      </c>
    </row>
    <row r="8953" spans="10:17" x14ac:dyDescent="0.2">
      <c r="J8953" t="s">
        <v>498</v>
      </c>
      <c r="K8953" t="s">
        <v>359</v>
      </c>
      <c r="L8953" t="s">
        <v>480</v>
      </c>
      <c r="M8953" t="s">
        <v>7663</v>
      </c>
      <c r="N8953" t="s">
        <v>803</v>
      </c>
      <c r="O8953">
        <v>0</v>
      </c>
      <c r="P8953">
        <v>0</v>
      </c>
      <c r="Q8953">
        <v>1</v>
      </c>
    </row>
    <row r="8954" spans="10:17" x14ac:dyDescent="0.2">
      <c r="J8954" t="s">
        <v>498</v>
      </c>
      <c r="K8954" t="s">
        <v>359</v>
      </c>
      <c r="L8954" t="s">
        <v>480</v>
      </c>
      <c r="M8954" t="s">
        <v>7663</v>
      </c>
      <c r="N8954" t="s">
        <v>804</v>
      </c>
      <c r="O8954">
        <v>0</v>
      </c>
      <c r="P8954">
        <v>0</v>
      </c>
      <c r="Q8954">
        <v>1</v>
      </c>
    </row>
    <row r="8955" spans="10:17" x14ac:dyDescent="0.2">
      <c r="J8955" t="s">
        <v>498</v>
      </c>
      <c r="K8955" t="s">
        <v>359</v>
      </c>
      <c r="L8955" t="s">
        <v>480</v>
      </c>
      <c r="M8955" t="s">
        <v>7663</v>
      </c>
      <c r="N8955" t="s">
        <v>805</v>
      </c>
      <c r="O8955">
        <v>0</v>
      </c>
      <c r="P8955">
        <v>0</v>
      </c>
      <c r="Q8955">
        <v>1</v>
      </c>
    </row>
    <row r="8956" spans="10:17" x14ac:dyDescent="0.2">
      <c r="J8956" t="s">
        <v>498</v>
      </c>
      <c r="K8956" t="s">
        <v>359</v>
      </c>
      <c r="L8956" t="s">
        <v>480</v>
      </c>
      <c r="M8956" t="s">
        <v>7663</v>
      </c>
      <c r="N8956" t="s">
        <v>806</v>
      </c>
      <c r="O8956">
        <v>0</v>
      </c>
      <c r="P8956">
        <v>0</v>
      </c>
      <c r="Q8956">
        <v>1</v>
      </c>
    </row>
    <row r="8957" spans="10:17" x14ac:dyDescent="0.2">
      <c r="J8957" t="s">
        <v>498</v>
      </c>
      <c r="K8957" t="s">
        <v>359</v>
      </c>
      <c r="L8957" t="s">
        <v>480</v>
      </c>
      <c r="M8957" t="s">
        <v>7663</v>
      </c>
      <c r="N8957" t="s">
        <v>807</v>
      </c>
      <c r="O8957">
        <v>0</v>
      </c>
      <c r="P8957">
        <v>0</v>
      </c>
      <c r="Q8957">
        <v>1</v>
      </c>
    </row>
    <row r="8958" spans="10:17" x14ac:dyDescent="0.2">
      <c r="J8958" t="s">
        <v>498</v>
      </c>
      <c r="K8958" t="s">
        <v>359</v>
      </c>
      <c r="L8958" t="s">
        <v>480</v>
      </c>
      <c r="M8958" t="s">
        <v>7663</v>
      </c>
      <c r="N8958" t="s">
        <v>824</v>
      </c>
      <c r="O8958">
        <v>0</v>
      </c>
      <c r="P8958">
        <v>0</v>
      </c>
      <c r="Q8958">
        <v>1</v>
      </c>
    </row>
    <row r="8959" spans="10:17" x14ac:dyDescent="0.2">
      <c r="J8959" t="s">
        <v>498</v>
      </c>
      <c r="K8959" t="s">
        <v>359</v>
      </c>
      <c r="L8959" t="s">
        <v>480</v>
      </c>
      <c r="M8959" t="s">
        <v>7663</v>
      </c>
      <c r="N8959" t="s">
        <v>825</v>
      </c>
      <c r="O8959">
        <v>0</v>
      </c>
      <c r="P8959">
        <v>0</v>
      </c>
      <c r="Q8959">
        <v>1</v>
      </c>
    </row>
    <row r="8960" spans="10:17" x14ac:dyDescent="0.2">
      <c r="J8960" t="s">
        <v>498</v>
      </c>
      <c r="K8960" t="s">
        <v>359</v>
      </c>
      <c r="L8960" t="s">
        <v>480</v>
      </c>
      <c r="M8960" t="s">
        <v>7663</v>
      </c>
      <c r="N8960" t="s">
        <v>826</v>
      </c>
      <c r="O8960">
        <v>0</v>
      </c>
      <c r="P8960">
        <v>0</v>
      </c>
      <c r="Q8960">
        <v>1</v>
      </c>
    </row>
    <row r="8961" spans="10:17" x14ac:dyDescent="0.2">
      <c r="J8961" t="s">
        <v>498</v>
      </c>
      <c r="K8961" t="s">
        <v>359</v>
      </c>
      <c r="L8961" t="s">
        <v>480</v>
      </c>
      <c r="M8961" t="s">
        <v>7663</v>
      </c>
      <c r="N8961" t="s">
        <v>827</v>
      </c>
      <c r="O8961">
        <v>0</v>
      </c>
      <c r="P8961">
        <v>0</v>
      </c>
      <c r="Q8961">
        <v>1</v>
      </c>
    </row>
    <row r="8962" spans="10:17" x14ac:dyDescent="0.2">
      <c r="J8962" t="s">
        <v>498</v>
      </c>
      <c r="K8962" t="s">
        <v>359</v>
      </c>
      <c r="L8962" t="s">
        <v>480</v>
      </c>
      <c r="M8962" t="s">
        <v>7663</v>
      </c>
      <c r="N8962" t="s">
        <v>828</v>
      </c>
      <c r="O8962">
        <v>0</v>
      </c>
      <c r="P8962">
        <v>0</v>
      </c>
      <c r="Q8962">
        <v>1</v>
      </c>
    </row>
    <row r="8963" spans="10:17" x14ac:dyDescent="0.2">
      <c r="J8963" t="s">
        <v>498</v>
      </c>
      <c r="K8963" t="s">
        <v>359</v>
      </c>
      <c r="L8963" t="s">
        <v>480</v>
      </c>
      <c r="M8963" t="s">
        <v>7663</v>
      </c>
      <c r="N8963" t="s">
        <v>838</v>
      </c>
      <c r="O8963">
        <v>1E-3</v>
      </c>
      <c r="P8963">
        <v>1E-3</v>
      </c>
      <c r="Q8963">
        <v>1</v>
      </c>
    </row>
    <row r="8964" spans="10:17" x14ac:dyDescent="0.2">
      <c r="J8964" t="s">
        <v>498</v>
      </c>
      <c r="K8964" t="s">
        <v>359</v>
      </c>
      <c r="L8964" t="s">
        <v>480</v>
      </c>
      <c r="M8964" t="s">
        <v>7663</v>
      </c>
      <c r="N8964" t="s">
        <v>847</v>
      </c>
      <c r="O8964">
        <v>0</v>
      </c>
      <c r="P8964">
        <v>0</v>
      </c>
      <c r="Q8964">
        <v>1</v>
      </c>
    </row>
    <row r="8965" spans="10:17" x14ac:dyDescent="0.2">
      <c r="J8965" t="s">
        <v>498</v>
      </c>
      <c r="K8965" t="s">
        <v>359</v>
      </c>
      <c r="L8965" t="s">
        <v>480</v>
      </c>
      <c r="M8965" t="s">
        <v>7663</v>
      </c>
      <c r="N8965" t="s">
        <v>848</v>
      </c>
      <c r="O8965">
        <v>0</v>
      </c>
      <c r="P8965">
        <v>0</v>
      </c>
      <c r="Q8965">
        <v>1</v>
      </c>
    </row>
    <row r="8966" spans="10:17" x14ac:dyDescent="0.2">
      <c r="J8966" t="s">
        <v>498</v>
      </c>
      <c r="K8966" t="s">
        <v>359</v>
      </c>
      <c r="L8966" t="s">
        <v>480</v>
      </c>
      <c r="M8966" t="s">
        <v>7663</v>
      </c>
      <c r="N8966" t="s">
        <v>849</v>
      </c>
      <c r="O8966">
        <v>0</v>
      </c>
      <c r="P8966">
        <v>0</v>
      </c>
      <c r="Q8966">
        <v>1</v>
      </c>
    </row>
    <row r="8967" spans="10:17" x14ac:dyDescent="0.2">
      <c r="J8967" t="s">
        <v>498</v>
      </c>
      <c r="K8967" t="s">
        <v>359</v>
      </c>
      <c r="L8967" t="s">
        <v>480</v>
      </c>
      <c r="M8967" t="s">
        <v>7663</v>
      </c>
      <c r="N8967" t="s">
        <v>850</v>
      </c>
      <c r="O8967">
        <v>0</v>
      </c>
      <c r="P8967">
        <v>0</v>
      </c>
      <c r="Q8967">
        <v>1</v>
      </c>
    </row>
    <row r="8968" spans="10:17" x14ac:dyDescent="0.2">
      <c r="J8968" t="s">
        <v>498</v>
      </c>
      <c r="K8968" t="s">
        <v>359</v>
      </c>
      <c r="L8968" t="s">
        <v>480</v>
      </c>
      <c r="M8968" t="s">
        <v>7663</v>
      </c>
      <c r="N8968" t="s">
        <v>851</v>
      </c>
      <c r="O8968">
        <v>0</v>
      </c>
      <c r="P8968">
        <v>0</v>
      </c>
      <c r="Q8968">
        <v>1</v>
      </c>
    </row>
    <row r="8969" spans="10:17" x14ac:dyDescent="0.2">
      <c r="J8969" t="s">
        <v>498</v>
      </c>
      <c r="K8969" t="s">
        <v>359</v>
      </c>
      <c r="L8969" t="s">
        <v>480</v>
      </c>
      <c r="M8969" t="s">
        <v>7663</v>
      </c>
      <c r="N8969" t="s">
        <v>869</v>
      </c>
      <c r="O8969">
        <v>0</v>
      </c>
      <c r="P8969">
        <v>0</v>
      </c>
      <c r="Q8969">
        <v>1</v>
      </c>
    </row>
    <row r="8970" spans="10:17" x14ac:dyDescent="0.2">
      <c r="J8970" t="s">
        <v>498</v>
      </c>
      <c r="K8970" t="s">
        <v>359</v>
      </c>
      <c r="L8970" t="s">
        <v>480</v>
      </c>
      <c r="M8970" t="s">
        <v>7663</v>
      </c>
      <c r="N8970" t="s">
        <v>870</v>
      </c>
      <c r="O8970">
        <v>0</v>
      </c>
      <c r="P8970">
        <v>0</v>
      </c>
      <c r="Q8970">
        <v>1</v>
      </c>
    </row>
    <row r="8971" spans="10:17" x14ac:dyDescent="0.2">
      <c r="J8971" t="s">
        <v>498</v>
      </c>
      <c r="K8971" t="s">
        <v>359</v>
      </c>
      <c r="L8971" t="s">
        <v>480</v>
      </c>
      <c r="M8971" t="s">
        <v>7663</v>
      </c>
      <c r="N8971" t="s">
        <v>871</v>
      </c>
      <c r="O8971">
        <v>0</v>
      </c>
      <c r="P8971">
        <v>0</v>
      </c>
      <c r="Q8971">
        <v>1</v>
      </c>
    </row>
    <row r="8972" spans="10:17" x14ac:dyDescent="0.2">
      <c r="J8972" t="s">
        <v>498</v>
      </c>
      <c r="K8972" t="s">
        <v>359</v>
      </c>
      <c r="L8972" t="s">
        <v>480</v>
      </c>
      <c r="M8972" t="s">
        <v>7663</v>
      </c>
      <c r="N8972" t="s">
        <v>872</v>
      </c>
      <c r="O8972">
        <v>0</v>
      </c>
      <c r="P8972">
        <v>0</v>
      </c>
      <c r="Q8972">
        <v>1</v>
      </c>
    </row>
    <row r="8973" spans="10:17" x14ac:dyDescent="0.2">
      <c r="J8973" t="s">
        <v>498</v>
      </c>
      <c r="K8973" t="s">
        <v>359</v>
      </c>
      <c r="L8973" t="s">
        <v>480</v>
      </c>
      <c r="M8973" t="s">
        <v>7663</v>
      </c>
      <c r="N8973" t="s">
        <v>892</v>
      </c>
      <c r="O8973">
        <v>0</v>
      </c>
      <c r="P8973">
        <v>0</v>
      </c>
      <c r="Q8973">
        <v>1</v>
      </c>
    </row>
    <row r="8974" spans="10:17" x14ac:dyDescent="0.2">
      <c r="J8974" t="s">
        <v>498</v>
      </c>
      <c r="K8974" t="s">
        <v>359</v>
      </c>
      <c r="L8974" t="s">
        <v>480</v>
      </c>
      <c r="M8974" t="s">
        <v>7663</v>
      </c>
      <c r="N8974" t="s">
        <v>893</v>
      </c>
      <c r="O8974">
        <v>0</v>
      </c>
      <c r="P8974">
        <v>0</v>
      </c>
      <c r="Q8974">
        <v>1</v>
      </c>
    </row>
    <row r="8975" spans="10:17" x14ac:dyDescent="0.2">
      <c r="J8975" t="s">
        <v>498</v>
      </c>
      <c r="K8975" t="s">
        <v>359</v>
      </c>
      <c r="L8975" t="s">
        <v>480</v>
      </c>
      <c r="M8975" t="s">
        <v>7663</v>
      </c>
      <c r="N8975" t="s">
        <v>894</v>
      </c>
      <c r="O8975">
        <v>0</v>
      </c>
      <c r="P8975">
        <v>0</v>
      </c>
      <c r="Q8975">
        <v>1</v>
      </c>
    </row>
    <row r="8976" spans="10:17" x14ac:dyDescent="0.2">
      <c r="J8976" t="s">
        <v>498</v>
      </c>
      <c r="K8976" t="s">
        <v>359</v>
      </c>
      <c r="L8976" t="s">
        <v>480</v>
      </c>
      <c r="M8976" t="s">
        <v>7663</v>
      </c>
      <c r="N8976" t="s">
        <v>895</v>
      </c>
      <c r="O8976">
        <v>0</v>
      </c>
      <c r="P8976">
        <v>0</v>
      </c>
      <c r="Q8976">
        <v>1</v>
      </c>
    </row>
    <row r="8977" spans="10:17" x14ac:dyDescent="0.2">
      <c r="J8977" t="s">
        <v>498</v>
      </c>
      <c r="K8977" t="s">
        <v>359</v>
      </c>
      <c r="L8977" t="s">
        <v>480</v>
      </c>
      <c r="M8977" t="s">
        <v>7663</v>
      </c>
      <c r="N8977" t="s">
        <v>896</v>
      </c>
      <c r="O8977">
        <v>0</v>
      </c>
      <c r="P8977">
        <v>0</v>
      </c>
      <c r="Q8977">
        <v>1</v>
      </c>
    </row>
    <row r="8978" spans="10:17" x14ac:dyDescent="0.2">
      <c r="J8978" t="s">
        <v>498</v>
      </c>
      <c r="K8978" t="s">
        <v>359</v>
      </c>
      <c r="L8978" t="s">
        <v>480</v>
      </c>
      <c r="M8978" t="s">
        <v>7663</v>
      </c>
      <c r="N8978" t="s">
        <v>914</v>
      </c>
      <c r="O8978">
        <v>0</v>
      </c>
      <c r="P8978">
        <v>0</v>
      </c>
      <c r="Q8978">
        <v>1</v>
      </c>
    </row>
    <row r="8979" spans="10:17" x14ac:dyDescent="0.2">
      <c r="J8979" t="s">
        <v>498</v>
      </c>
      <c r="K8979" t="s">
        <v>359</v>
      </c>
      <c r="L8979" t="s">
        <v>480</v>
      </c>
      <c r="M8979" t="s">
        <v>7663</v>
      </c>
      <c r="N8979" t="s">
        <v>915</v>
      </c>
      <c r="O8979">
        <v>0</v>
      </c>
      <c r="P8979">
        <v>0</v>
      </c>
      <c r="Q8979">
        <v>1</v>
      </c>
    </row>
    <row r="8980" spans="10:17" x14ac:dyDescent="0.2">
      <c r="J8980" t="s">
        <v>498</v>
      </c>
      <c r="K8980" t="s">
        <v>359</v>
      </c>
      <c r="L8980" t="s">
        <v>480</v>
      </c>
      <c r="M8980" t="s">
        <v>7663</v>
      </c>
      <c r="N8980" t="s">
        <v>916</v>
      </c>
      <c r="O8980">
        <v>0</v>
      </c>
      <c r="P8980">
        <v>0</v>
      </c>
      <c r="Q8980">
        <v>1</v>
      </c>
    </row>
    <row r="8981" spans="10:17" x14ac:dyDescent="0.2">
      <c r="J8981" t="s">
        <v>498</v>
      </c>
      <c r="K8981" t="s">
        <v>359</v>
      </c>
      <c r="L8981" t="s">
        <v>480</v>
      </c>
      <c r="M8981" t="s">
        <v>7663</v>
      </c>
      <c r="N8981" t="s">
        <v>936</v>
      </c>
      <c r="O8981">
        <v>0</v>
      </c>
      <c r="P8981">
        <v>0</v>
      </c>
      <c r="Q8981">
        <v>1</v>
      </c>
    </row>
    <row r="8982" spans="10:17" x14ac:dyDescent="0.2">
      <c r="J8982" t="s">
        <v>498</v>
      </c>
      <c r="K8982" t="s">
        <v>359</v>
      </c>
      <c r="L8982" t="s">
        <v>480</v>
      </c>
      <c r="M8982" t="s">
        <v>7663</v>
      </c>
      <c r="N8982" t="s">
        <v>937</v>
      </c>
      <c r="O8982">
        <v>0</v>
      </c>
      <c r="P8982">
        <v>0</v>
      </c>
      <c r="Q8982">
        <v>1</v>
      </c>
    </row>
    <row r="8983" spans="10:17" x14ac:dyDescent="0.2">
      <c r="J8983" t="s">
        <v>498</v>
      </c>
      <c r="K8983" t="s">
        <v>359</v>
      </c>
      <c r="L8983" t="s">
        <v>480</v>
      </c>
      <c r="M8983" t="s">
        <v>7663</v>
      </c>
      <c r="N8983" t="s">
        <v>959</v>
      </c>
      <c r="O8983">
        <v>0</v>
      </c>
      <c r="P8983">
        <v>0</v>
      </c>
      <c r="Q8983">
        <v>1</v>
      </c>
    </row>
    <row r="8984" spans="10:17" x14ac:dyDescent="0.2">
      <c r="J8984" t="s">
        <v>498</v>
      </c>
      <c r="K8984" t="s">
        <v>359</v>
      </c>
      <c r="L8984" t="s">
        <v>480</v>
      </c>
      <c r="M8984" t="s">
        <v>7663</v>
      </c>
      <c r="N8984" t="s">
        <v>960</v>
      </c>
      <c r="O8984">
        <v>0</v>
      </c>
      <c r="P8984">
        <v>0</v>
      </c>
      <c r="Q8984">
        <v>1</v>
      </c>
    </row>
    <row r="8985" spans="10:17" x14ac:dyDescent="0.2">
      <c r="J8985" t="s">
        <v>498</v>
      </c>
      <c r="K8985" t="s">
        <v>359</v>
      </c>
      <c r="L8985" t="s">
        <v>480</v>
      </c>
      <c r="M8985" t="s">
        <v>7663</v>
      </c>
      <c r="N8985" t="s">
        <v>961</v>
      </c>
      <c r="O8985">
        <v>0</v>
      </c>
      <c r="P8985">
        <v>0</v>
      </c>
      <c r="Q8985">
        <v>1</v>
      </c>
    </row>
    <row r="8986" spans="10:17" x14ac:dyDescent="0.2">
      <c r="J8986" t="s">
        <v>498</v>
      </c>
      <c r="K8986" t="s">
        <v>359</v>
      </c>
      <c r="L8986" t="s">
        <v>480</v>
      </c>
      <c r="M8986" t="s">
        <v>7663</v>
      </c>
      <c r="N8986" t="s">
        <v>973</v>
      </c>
      <c r="O8986">
        <v>1E-3</v>
      </c>
      <c r="P8986">
        <v>1E-3</v>
      </c>
      <c r="Q8986">
        <v>1</v>
      </c>
    </row>
    <row r="8987" spans="10:17" x14ac:dyDescent="0.2">
      <c r="J8987" t="s">
        <v>498</v>
      </c>
      <c r="K8987" t="s">
        <v>359</v>
      </c>
      <c r="L8987" t="s">
        <v>480</v>
      </c>
      <c r="M8987" t="s">
        <v>7663</v>
      </c>
      <c r="N8987" t="s">
        <v>982</v>
      </c>
      <c r="O8987">
        <v>0</v>
      </c>
      <c r="P8987">
        <v>0</v>
      </c>
      <c r="Q8987">
        <v>1</v>
      </c>
    </row>
    <row r="8988" spans="10:17" x14ac:dyDescent="0.2">
      <c r="J8988" t="s">
        <v>498</v>
      </c>
      <c r="K8988" t="s">
        <v>359</v>
      </c>
      <c r="L8988" t="s">
        <v>480</v>
      </c>
      <c r="M8988" t="s">
        <v>7663</v>
      </c>
      <c r="N8988" t="s">
        <v>983</v>
      </c>
      <c r="O8988">
        <v>0</v>
      </c>
      <c r="P8988">
        <v>0</v>
      </c>
      <c r="Q8988">
        <v>1</v>
      </c>
    </row>
    <row r="8989" spans="10:17" x14ac:dyDescent="0.2">
      <c r="J8989" t="s">
        <v>498</v>
      </c>
      <c r="K8989" t="s">
        <v>359</v>
      </c>
      <c r="L8989" t="s">
        <v>480</v>
      </c>
      <c r="M8989" t="s">
        <v>7663</v>
      </c>
      <c r="N8989" t="s">
        <v>984</v>
      </c>
      <c r="O8989">
        <v>0</v>
      </c>
      <c r="P8989">
        <v>0</v>
      </c>
      <c r="Q8989">
        <v>1</v>
      </c>
    </row>
    <row r="8990" spans="10:17" x14ac:dyDescent="0.2">
      <c r="J8990" t="s">
        <v>498</v>
      </c>
      <c r="K8990" t="s">
        <v>359</v>
      </c>
      <c r="L8990" t="s">
        <v>480</v>
      </c>
      <c r="M8990" t="s">
        <v>7663</v>
      </c>
      <c r="N8990" t="s">
        <v>985</v>
      </c>
      <c r="O8990">
        <v>0</v>
      </c>
      <c r="P8990">
        <v>0</v>
      </c>
      <c r="Q8990">
        <v>1</v>
      </c>
    </row>
    <row r="8991" spans="10:17" x14ac:dyDescent="0.2">
      <c r="J8991" t="s">
        <v>498</v>
      </c>
      <c r="K8991" t="s">
        <v>359</v>
      </c>
      <c r="L8991" t="s">
        <v>480</v>
      </c>
      <c r="M8991" t="s">
        <v>7663</v>
      </c>
      <c r="N8991" t="s">
        <v>1005</v>
      </c>
      <c r="O8991">
        <v>0</v>
      </c>
      <c r="P8991">
        <v>0</v>
      </c>
      <c r="Q8991">
        <v>1</v>
      </c>
    </row>
    <row r="8992" spans="10:17" x14ac:dyDescent="0.2">
      <c r="J8992" t="s">
        <v>498</v>
      </c>
      <c r="K8992" t="s">
        <v>359</v>
      </c>
      <c r="L8992" t="s">
        <v>480</v>
      </c>
      <c r="M8992" t="s">
        <v>7663</v>
      </c>
      <c r="N8992" t="s">
        <v>1006</v>
      </c>
      <c r="O8992">
        <v>0</v>
      </c>
      <c r="P8992">
        <v>0</v>
      </c>
      <c r="Q8992">
        <v>1</v>
      </c>
    </row>
    <row r="8993" spans="10:17" x14ac:dyDescent="0.2">
      <c r="J8993" t="s">
        <v>498</v>
      </c>
      <c r="K8993" t="s">
        <v>359</v>
      </c>
      <c r="L8993" t="s">
        <v>480</v>
      </c>
      <c r="M8993" t="s">
        <v>7663</v>
      </c>
      <c r="N8993" t="s">
        <v>1007</v>
      </c>
      <c r="O8993">
        <v>0</v>
      </c>
      <c r="P8993">
        <v>0</v>
      </c>
      <c r="Q8993">
        <v>1</v>
      </c>
    </row>
    <row r="8994" spans="10:17" x14ac:dyDescent="0.2">
      <c r="J8994" t="s">
        <v>498</v>
      </c>
      <c r="K8994" t="s">
        <v>359</v>
      </c>
      <c r="L8994" t="s">
        <v>480</v>
      </c>
      <c r="M8994" t="s">
        <v>7663</v>
      </c>
      <c r="N8994" t="s">
        <v>1008</v>
      </c>
      <c r="O8994">
        <v>0</v>
      </c>
      <c r="P8994">
        <v>0</v>
      </c>
      <c r="Q8994">
        <v>1</v>
      </c>
    </row>
    <row r="8995" spans="10:17" x14ac:dyDescent="0.2">
      <c r="J8995" t="s">
        <v>498</v>
      </c>
      <c r="K8995" t="s">
        <v>359</v>
      </c>
      <c r="L8995" t="s">
        <v>480</v>
      </c>
      <c r="M8995" t="s">
        <v>7663</v>
      </c>
      <c r="N8995" t="s">
        <v>1009</v>
      </c>
      <c r="O8995">
        <v>0</v>
      </c>
      <c r="P8995">
        <v>0</v>
      </c>
      <c r="Q8995">
        <v>1</v>
      </c>
    </row>
    <row r="8996" spans="10:17" x14ac:dyDescent="0.2">
      <c r="J8996" t="s">
        <v>498</v>
      </c>
      <c r="K8996" t="s">
        <v>359</v>
      </c>
      <c r="L8996" t="s">
        <v>480</v>
      </c>
      <c r="M8996" t="s">
        <v>7663</v>
      </c>
      <c r="N8996" t="s">
        <v>1027</v>
      </c>
      <c r="O8996">
        <v>0</v>
      </c>
      <c r="P8996">
        <v>0</v>
      </c>
      <c r="Q8996">
        <v>1</v>
      </c>
    </row>
    <row r="8997" spans="10:17" x14ac:dyDescent="0.2">
      <c r="J8997" t="s">
        <v>498</v>
      </c>
      <c r="K8997" t="s">
        <v>359</v>
      </c>
      <c r="L8997" t="s">
        <v>480</v>
      </c>
      <c r="M8997" t="s">
        <v>7663</v>
      </c>
      <c r="N8997" t="s">
        <v>1028</v>
      </c>
      <c r="O8997">
        <v>0</v>
      </c>
      <c r="P8997">
        <v>0</v>
      </c>
      <c r="Q8997">
        <v>1</v>
      </c>
    </row>
    <row r="8998" spans="10:17" x14ac:dyDescent="0.2">
      <c r="J8998" t="s">
        <v>498</v>
      </c>
      <c r="K8998" t="s">
        <v>359</v>
      </c>
      <c r="L8998" t="s">
        <v>480</v>
      </c>
      <c r="M8998" t="s">
        <v>7663</v>
      </c>
      <c r="N8998" t="s">
        <v>1029</v>
      </c>
      <c r="O8998">
        <v>0</v>
      </c>
      <c r="P8998">
        <v>0</v>
      </c>
      <c r="Q8998">
        <v>1</v>
      </c>
    </row>
    <row r="8999" spans="10:17" x14ac:dyDescent="0.2">
      <c r="J8999" t="s">
        <v>498</v>
      </c>
      <c r="K8999" t="s">
        <v>359</v>
      </c>
      <c r="L8999" t="s">
        <v>480</v>
      </c>
      <c r="M8999" t="s">
        <v>7663</v>
      </c>
      <c r="N8999" t="s">
        <v>1030</v>
      </c>
      <c r="O8999">
        <v>0</v>
      </c>
      <c r="P8999">
        <v>0</v>
      </c>
      <c r="Q8999">
        <v>1</v>
      </c>
    </row>
    <row r="9000" spans="10:17" x14ac:dyDescent="0.2">
      <c r="J9000" t="s">
        <v>498</v>
      </c>
      <c r="K9000" t="s">
        <v>359</v>
      </c>
      <c r="L9000" t="s">
        <v>480</v>
      </c>
      <c r="M9000" t="s">
        <v>7663</v>
      </c>
      <c r="N9000" t="s">
        <v>1031</v>
      </c>
      <c r="O9000">
        <v>0</v>
      </c>
      <c r="P9000">
        <v>0</v>
      </c>
      <c r="Q9000">
        <v>1</v>
      </c>
    </row>
    <row r="9001" spans="10:17" x14ac:dyDescent="0.2">
      <c r="J9001" t="s">
        <v>498</v>
      </c>
      <c r="K9001" t="s">
        <v>359</v>
      </c>
      <c r="L9001" t="s">
        <v>480</v>
      </c>
      <c r="M9001" t="s">
        <v>7663</v>
      </c>
      <c r="N9001" t="s">
        <v>1049</v>
      </c>
      <c r="O9001">
        <v>0</v>
      </c>
      <c r="P9001">
        <v>0</v>
      </c>
      <c r="Q9001">
        <v>1</v>
      </c>
    </row>
    <row r="9002" spans="10:17" x14ac:dyDescent="0.2">
      <c r="J9002" t="s">
        <v>498</v>
      </c>
      <c r="K9002" t="s">
        <v>359</v>
      </c>
      <c r="L9002" t="s">
        <v>480</v>
      </c>
      <c r="M9002" t="s">
        <v>7663</v>
      </c>
      <c r="N9002" t="s">
        <v>1050</v>
      </c>
      <c r="O9002">
        <v>0</v>
      </c>
      <c r="P9002">
        <v>0</v>
      </c>
      <c r="Q9002">
        <v>1</v>
      </c>
    </row>
    <row r="9003" spans="10:17" x14ac:dyDescent="0.2">
      <c r="J9003" t="s">
        <v>498</v>
      </c>
      <c r="K9003" t="s">
        <v>359</v>
      </c>
      <c r="L9003" t="s">
        <v>480</v>
      </c>
      <c r="M9003" t="s">
        <v>7663</v>
      </c>
      <c r="N9003" t="s">
        <v>1051</v>
      </c>
      <c r="O9003">
        <v>0</v>
      </c>
      <c r="P9003">
        <v>0</v>
      </c>
      <c r="Q9003">
        <v>1</v>
      </c>
    </row>
    <row r="9004" spans="10:17" x14ac:dyDescent="0.2">
      <c r="J9004" t="s">
        <v>498</v>
      </c>
      <c r="K9004" t="s">
        <v>359</v>
      </c>
      <c r="L9004" t="s">
        <v>480</v>
      </c>
      <c r="M9004" t="s">
        <v>7663</v>
      </c>
      <c r="N9004" t="s">
        <v>1063</v>
      </c>
      <c r="O9004">
        <v>1E-3</v>
      </c>
      <c r="P9004">
        <v>1E-3</v>
      </c>
      <c r="Q9004">
        <v>1</v>
      </c>
    </row>
    <row r="9005" spans="10:17" x14ac:dyDescent="0.2">
      <c r="J9005" t="s">
        <v>498</v>
      </c>
      <c r="K9005" t="s">
        <v>359</v>
      </c>
      <c r="L9005" t="s">
        <v>480</v>
      </c>
      <c r="M9005" t="s">
        <v>7663</v>
      </c>
      <c r="N9005" t="s">
        <v>1071</v>
      </c>
      <c r="O9005">
        <v>0</v>
      </c>
      <c r="P9005">
        <v>0</v>
      </c>
      <c r="Q9005">
        <v>1</v>
      </c>
    </row>
    <row r="9006" spans="10:17" x14ac:dyDescent="0.2">
      <c r="J9006" t="s">
        <v>498</v>
      </c>
      <c r="K9006" t="s">
        <v>359</v>
      </c>
      <c r="L9006" t="s">
        <v>480</v>
      </c>
      <c r="M9006" t="s">
        <v>7663</v>
      </c>
      <c r="N9006" t="s">
        <v>1072</v>
      </c>
      <c r="O9006">
        <v>0</v>
      </c>
      <c r="P9006">
        <v>0</v>
      </c>
      <c r="Q9006">
        <v>1</v>
      </c>
    </row>
    <row r="9007" spans="10:17" x14ac:dyDescent="0.2">
      <c r="J9007" t="s">
        <v>498</v>
      </c>
      <c r="K9007" t="s">
        <v>359</v>
      </c>
      <c r="L9007" t="s">
        <v>480</v>
      </c>
      <c r="M9007" t="s">
        <v>7663</v>
      </c>
      <c r="N9007" t="s">
        <v>1073</v>
      </c>
      <c r="O9007">
        <v>0</v>
      </c>
      <c r="P9007">
        <v>0</v>
      </c>
      <c r="Q9007">
        <v>1</v>
      </c>
    </row>
    <row r="9008" spans="10:17" x14ac:dyDescent="0.2">
      <c r="J9008" t="s">
        <v>498</v>
      </c>
      <c r="K9008" t="s">
        <v>359</v>
      </c>
      <c r="L9008" t="s">
        <v>480</v>
      </c>
      <c r="M9008" t="s">
        <v>7663</v>
      </c>
      <c r="N9008" t="s">
        <v>1074</v>
      </c>
      <c r="O9008">
        <v>0</v>
      </c>
      <c r="P9008">
        <v>0</v>
      </c>
      <c r="Q9008">
        <v>1</v>
      </c>
    </row>
    <row r="9009" spans="10:17" x14ac:dyDescent="0.2">
      <c r="J9009" t="s">
        <v>498</v>
      </c>
      <c r="K9009" t="s">
        <v>359</v>
      </c>
      <c r="L9009" t="s">
        <v>480</v>
      </c>
      <c r="M9009" t="s">
        <v>7663</v>
      </c>
      <c r="N9009" t="s">
        <v>1075</v>
      </c>
      <c r="O9009">
        <v>0</v>
      </c>
      <c r="P9009">
        <v>0</v>
      </c>
      <c r="Q9009">
        <v>1</v>
      </c>
    </row>
    <row r="9010" spans="10:17" x14ac:dyDescent="0.2">
      <c r="J9010" t="s">
        <v>498</v>
      </c>
      <c r="K9010" t="s">
        <v>359</v>
      </c>
      <c r="L9010" t="s">
        <v>480</v>
      </c>
      <c r="M9010" t="s">
        <v>7663</v>
      </c>
      <c r="N9010" t="s">
        <v>1093</v>
      </c>
      <c r="O9010">
        <v>0</v>
      </c>
      <c r="P9010">
        <v>0</v>
      </c>
      <c r="Q9010">
        <v>1</v>
      </c>
    </row>
    <row r="9011" spans="10:17" x14ac:dyDescent="0.2">
      <c r="J9011" t="s">
        <v>498</v>
      </c>
      <c r="K9011" t="s">
        <v>359</v>
      </c>
      <c r="L9011" t="s">
        <v>480</v>
      </c>
      <c r="M9011" t="s">
        <v>7663</v>
      </c>
      <c r="N9011" t="s">
        <v>1094</v>
      </c>
      <c r="O9011">
        <v>0</v>
      </c>
      <c r="P9011">
        <v>0</v>
      </c>
      <c r="Q9011">
        <v>1</v>
      </c>
    </row>
    <row r="9012" spans="10:17" x14ac:dyDescent="0.2">
      <c r="J9012" t="s">
        <v>498</v>
      </c>
      <c r="K9012" t="s">
        <v>359</v>
      </c>
      <c r="L9012" t="s">
        <v>480</v>
      </c>
      <c r="M9012" t="s">
        <v>7663</v>
      </c>
      <c r="N9012" t="s">
        <v>1095</v>
      </c>
      <c r="O9012">
        <v>0</v>
      </c>
      <c r="P9012">
        <v>0</v>
      </c>
      <c r="Q9012">
        <v>1</v>
      </c>
    </row>
    <row r="9013" spans="10:17" x14ac:dyDescent="0.2">
      <c r="J9013" t="s">
        <v>498</v>
      </c>
      <c r="K9013" t="s">
        <v>359</v>
      </c>
      <c r="L9013" t="s">
        <v>480</v>
      </c>
      <c r="M9013" t="s">
        <v>7663</v>
      </c>
      <c r="N9013" t="s">
        <v>1096</v>
      </c>
      <c r="O9013">
        <v>0</v>
      </c>
      <c r="P9013">
        <v>0</v>
      </c>
      <c r="Q9013">
        <v>1</v>
      </c>
    </row>
    <row r="9014" spans="10:17" x14ac:dyDescent="0.2">
      <c r="J9014" t="s">
        <v>498</v>
      </c>
      <c r="K9014" t="s">
        <v>359</v>
      </c>
      <c r="L9014" t="s">
        <v>480</v>
      </c>
      <c r="M9014" t="s">
        <v>7663</v>
      </c>
      <c r="N9014" t="s">
        <v>1117</v>
      </c>
      <c r="O9014">
        <v>0</v>
      </c>
      <c r="P9014">
        <v>0</v>
      </c>
      <c r="Q9014">
        <v>1</v>
      </c>
    </row>
    <row r="9015" spans="10:17" x14ac:dyDescent="0.2">
      <c r="J9015" t="s">
        <v>498</v>
      </c>
      <c r="K9015" t="s">
        <v>359</v>
      </c>
      <c r="L9015" t="s">
        <v>480</v>
      </c>
      <c r="M9015" t="s">
        <v>7663</v>
      </c>
      <c r="N9015" t="s">
        <v>1118</v>
      </c>
      <c r="O9015">
        <v>0</v>
      </c>
      <c r="P9015">
        <v>0</v>
      </c>
      <c r="Q9015">
        <v>1</v>
      </c>
    </row>
    <row r="9016" spans="10:17" x14ac:dyDescent="0.2">
      <c r="J9016" t="s">
        <v>498</v>
      </c>
      <c r="K9016" t="s">
        <v>359</v>
      </c>
      <c r="L9016" t="s">
        <v>480</v>
      </c>
      <c r="M9016" t="s">
        <v>7663</v>
      </c>
      <c r="N9016" t="s">
        <v>1132</v>
      </c>
      <c r="O9016">
        <v>1E-3</v>
      </c>
      <c r="P9016">
        <v>1E-3</v>
      </c>
      <c r="Q9016">
        <v>1</v>
      </c>
    </row>
    <row r="9017" spans="10:17" x14ac:dyDescent="0.2">
      <c r="J9017" t="s">
        <v>498</v>
      </c>
      <c r="K9017" t="s">
        <v>359</v>
      </c>
      <c r="L9017" t="s">
        <v>480</v>
      </c>
      <c r="M9017" t="s">
        <v>7663</v>
      </c>
      <c r="N9017" t="s">
        <v>1141</v>
      </c>
      <c r="O9017">
        <v>0</v>
      </c>
      <c r="P9017">
        <v>0</v>
      </c>
      <c r="Q9017">
        <v>1</v>
      </c>
    </row>
    <row r="9018" spans="10:17" x14ac:dyDescent="0.2">
      <c r="J9018" t="s">
        <v>498</v>
      </c>
      <c r="K9018" t="s">
        <v>359</v>
      </c>
      <c r="L9018" t="s">
        <v>480</v>
      </c>
      <c r="M9018" t="s">
        <v>7663</v>
      </c>
      <c r="N9018" t="s">
        <v>1142</v>
      </c>
      <c r="O9018">
        <v>0</v>
      </c>
      <c r="P9018">
        <v>0</v>
      </c>
      <c r="Q9018">
        <v>1</v>
      </c>
    </row>
    <row r="9019" spans="10:17" x14ac:dyDescent="0.2">
      <c r="J9019" t="s">
        <v>498</v>
      </c>
      <c r="K9019" t="s">
        <v>359</v>
      </c>
      <c r="L9019" t="s">
        <v>480</v>
      </c>
      <c r="M9019" t="s">
        <v>7663</v>
      </c>
      <c r="N9019" t="s">
        <v>1143</v>
      </c>
      <c r="O9019">
        <v>0</v>
      </c>
      <c r="P9019">
        <v>0</v>
      </c>
      <c r="Q9019">
        <v>1</v>
      </c>
    </row>
    <row r="9020" spans="10:17" x14ac:dyDescent="0.2">
      <c r="J9020" t="s">
        <v>498</v>
      </c>
      <c r="K9020" t="s">
        <v>359</v>
      </c>
      <c r="L9020" t="s">
        <v>480</v>
      </c>
      <c r="M9020" t="s">
        <v>7663</v>
      </c>
      <c r="N9020" t="s">
        <v>1152</v>
      </c>
      <c r="O9020">
        <v>1E-3</v>
      </c>
      <c r="P9020">
        <v>1E-3</v>
      </c>
      <c r="Q9020">
        <v>1</v>
      </c>
    </row>
    <row r="9021" spans="10:17" x14ac:dyDescent="0.2">
      <c r="J9021" t="s">
        <v>498</v>
      </c>
      <c r="K9021" t="s">
        <v>359</v>
      </c>
      <c r="L9021" t="s">
        <v>480</v>
      </c>
      <c r="M9021" t="s">
        <v>7663</v>
      </c>
      <c r="N9021" t="s">
        <v>7756</v>
      </c>
      <c r="O9021">
        <v>0</v>
      </c>
      <c r="P9021">
        <v>0</v>
      </c>
      <c r="Q9021">
        <v>1</v>
      </c>
    </row>
    <row r="9022" spans="10:17" x14ac:dyDescent="0.2">
      <c r="J9022" t="s">
        <v>498</v>
      </c>
      <c r="K9022" t="s">
        <v>359</v>
      </c>
      <c r="L9022" t="s">
        <v>480</v>
      </c>
      <c r="M9022" t="s">
        <v>7663</v>
      </c>
      <c r="N9022" t="s">
        <v>7757</v>
      </c>
      <c r="O9022">
        <v>0</v>
      </c>
      <c r="P9022">
        <v>0</v>
      </c>
      <c r="Q9022">
        <v>1</v>
      </c>
    </row>
    <row r="9023" spans="10:17" x14ac:dyDescent="0.2">
      <c r="J9023" t="s">
        <v>498</v>
      </c>
      <c r="K9023" t="s">
        <v>359</v>
      </c>
      <c r="L9023" t="s">
        <v>480</v>
      </c>
      <c r="M9023" t="s">
        <v>7663</v>
      </c>
      <c r="N9023" t="s">
        <v>7758</v>
      </c>
      <c r="O9023">
        <v>0</v>
      </c>
      <c r="P9023">
        <v>0</v>
      </c>
      <c r="Q9023">
        <v>1</v>
      </c>
    </row>
    <row r="9024" spans="10:17" x14ac:dyDescent="0.2">
      <c r="J9024" t="s">
        <v>498</v>
      </c>
      <c r="K9024" t="s">
        <v>359</v>
      </c>
      <c r="L9024" t="s">
        <v>480</v>
      </c>
      <c r="M9024" t="s">
        <v>7663</v>
      </c>
      <c r="N9024" t="s">
        <v>7759</v>
      </c>
      <c r="O9024">
        <v>0</v>
      </c>
      <c r="P9024">
        <v>0</v>
      </c>
      <c r="Q9024">
        <v>1</v>
      </c>
    </row>
    <row r="9025" spans="10:17" x14ac:dyDescent="0.2">
      <c r="J9025" t="s">
        <v>498</v>
      </c>
      <c r="K9025" t="s">
        <v>359</v>
      </c>
      <c r="L9025" t="s">
        <v>480</v>
      </c>
      <c r="M9025" t="s">
        <v>7663</v>
      </c>
      <c r="N9025" t="s">
        <v>7760</v>
      </c>
      <c r="O9025">
        <v>0</v>
      </c>
      <c r="P9025">
        <v>0</v>
      </c>
      <c r="Q9025">
        <v>1</v>
      </c>
    </row>
    <row r="9026" spans="10:17" x14ac:dyDescent="0.2">
      <c r="J9026" t="s">
        <v>498</v>
      </c>
      <c r="K9026" t="s">
        <v>359</v>
      </c>
      <c r="L9026" t="s">
        <v>480</v>
      </c>
      <c r="M9026" t="s">
        <v>7663</v>
      </c>
      <c r="N9026" t="s">
        <v>1160</v>
      </c>
      <c r="O9026">
        <v>1E-3</v>
      </c>
      <c r="P9026">
        <v>1E-3</v>
      </c>
      <c r="Q9026">
        <v>1</v>
      </c>
    </row>
    <row r="9027" spans="10:17" x14ac:dyDescent="0.2">
      <c r="J9027" t="s">
        <v>498</v>
      </c>
      <c r="K9027" t="s">
        <v>359</v>
      </c>
      <c r="L9027" t="s">
        <v>480</v>
      </c>
      <c r="M9027" t="s">
        <v>7663</v>
      </c>
      <c r="N9027" t="s">
        <v>1169</v>
      </c>
      <c r="O9027">
        <v>0</v>
      </c>
      <c r="P9027">
        <v>0</v>
      </c>
      <c r="Q9027">
        <v>1</v>
      </c>
    </row>
    <row r="9028" spans="10:17" x14ac:dyDescent="0.2">
      <c r="J9028" t="s">
        <v>498</v>
      </c>
      <c r="K9028" t="s">
        <v>359</v>
      </c>
      <c r="L9028" t="s">
        <v>480</v>
      </c>
      <c r="M9028" t="s">
        <v>7663</v>
      </c>
      <c r="N9028" t="s">
        <v>1170</v>
      </c>
      <c r="O9028">
        <v>0</v>
      </c>
      <c r="P9028">
        <v>0</v>
      </c>
      <c r="Q9028">
        <v>1</v>
      </c>
    </row>
    <row r="9029" spans="10:17" x14ac:dyDescent="0.2">
      <c r="J9029" t="s">
        <v>498</v>
      </c>
      <c r="K9029" t="s">
        <v>359</v>
      </c>
      <c r="L9029" t="s">
        <v>480</v>
      </c>
      <c r="M9029" t="s">
        <v>7663</v>
      </c>
      <c r="N9029" t="s">
        <v>1171</v>
      </c>
      <c r="O9029">
        <v>0</v>
      </c>
      <c r="P9029">
        <v>0</v>
      </c>
      <c r="Q9029">
        <v>1</v>
      </c>
    </row>
    <row r="9030" spans="10:17" x14ac:dyDescent="0.2">
      <c r="J9030" t="s">
        <v>498</v>
      </c>
      <c r="K9030" t="s">
        <v>359</v>
      </c>
      <c r="L9030" t="s">
        <v>480</v>
      </c>
      <c r="M9030" t="s">
        <v>7663</v>
      </c>
      <c r="N9030" t="s">
        <v>1172</v>
      </c>
      <c r="O9030">
        <v>0</v>
      </c>
      <c r="P9030">
        <v>0</v>
      </c>
      <c r="Q9030">
        <v>1</v>
      </c>
    </row>
    <row r="9031" spans="10:17" x14ac:dyDescent="0.2">
      <c r="J9031" t="s">
        <v>498</v>
      </c>
      <c r="K9031" t="s">
        <v>359</v>
      </c>
      <c r="L9031" t="s">
        <v>480</v>
      </c>
      <c r="M9031" t="s">
        <v>7663</v>
      </c>
      <c r="N9031" t="s">
        <v>1173</v>
      </c>
      <c r="O9031">
        <v>0</v>
      </c>
      <c r="P9031">
        <v>0</v>
      </c>
      <c r="Q9031">
        <v>1</v>
      </c>
    </row>
    <row r="9032" spans="10:17" x14ac:dyDescent="0.2">
      <c r="J9032" t="s">
        <v>498</v>
      </c>
      <c r="K9032" t="s">
        <v>359</v>
      </c>
      <c r="L9032" t="s">
        <v>480</v>
      </c>
      <c r="M9032" t="s">
        <v>7663</v>
      </c>
      <c r="N9032" t="s">
        <v>1184</v>
      </c>
      <c r="O9032">
        <v>1E-3</v>
      </c>
      <c r="P9032">
        <v>1E-3</v>
      </c>
      <c r="Q9032">
        <v>1</v>
      </c>
    </row>
    <row r="9033" spans="10:17" x14ac:dyDescent="0.2">
      <c r="J9033" t="s">
        <v>498</v>
      </c>
      <c r="K9033" t="s">
        <v>359</v>
      </c>
      <c r="L9033" t="s">
        <v>480</v>
      </c>
      <c r="M9033" t="s">
        <v>7663</v>
      </c>
      <c r="N9033" t="s">
        <v>1193</v>
      </c>
      <c r="O9033">
        <v>0</v>
      </c>
      <c r="P9033">
        <v>0</v>
      </c>
      <c r="Q9033">
        <v>1</v>
      </c>
    </row>
    <row r="9034" spans="10:17" x14ac:dyDescent="0.2">
      <c r="J9034" t="s">
        <v>498</v>
      </c>
      <c r="K9034" t="s">
        <v>359</v>
      </c>
      <c r="L9034" t="s">
        <v>480</v>
      </c>
      <c r="M9034" t="s">
        <v>7663</v>
      </c>
      <c r="N9034" t="s">
        <v>1194</v>
      </c>
      <c r="O9034">
        <v>0</v>
      </c>
      <c r="P9034">
        <v>0</v>
      </c>
      <c r="Q9034">
        <v>1</v>
      </c>
    </row>
    <row r="9035" spans="10:17" x14ac:dyDescent="0.2">
      <c r="J9035" t="s">
        <v>498</v>
      </c>
      <c r="K9035" t="s">
        <v>359</v>
      </c>
      <c r="L9035" t="s">
        <v>480</v>
      </c>
      <c r="M9035" t="s">
        <v>7663</v>
      </c>
      <c r="N9035" t="s">
        <v>1208</v>
      </c>
      <c r="O9035">
        <v>1E-3</v>
      </c>
      <c r="P9035">
        <v>1E-3</v>
      </c>
      <c r="Q9035">
        <v>1</v>
      </c>
    </row>
    <row r="9036" spans="10:17" x14ac:dyDescent="0.2">
      <c r="J9036" t="s">
        <v>498</v>
      </c>
      <c r="K9036" t="s">
        <v>359</v>
      </c>
      <c r="L9036" t="s">
        <v>480</v>
      </c>
      <c r="M9036" t="s">
        <v>7663</v>
      </c>
      <c r="N9036" t="s">
        <v>1217</v>
      </c>
      <c r="O9036">
        <v>0</v>
      </c>
      <c r="P9036">
        <v>0</v>
      </c>
      <c r="Q9036">
        <v>1</v>
      </c>
    </row>
    <row r="9037" spans="10:17" x14ac:dyDescent="0.2">
      <c r="J9037" t="s">
        <v>498</v>
      </c>
      <c r="K9037" t="s">
        <v>359</v>
      </c>
      <c r="L9037" t="s">
        <v>480</v>
      </c>
      <c r="M9037" t="s">
        <v>7663</v>
      </c>
      <c r="N9037" t="s">
        <v>1218</v>
      </c>
      <c r="O9037">
        <v>0</v>
      </c>
      <c r="P9037">
        <v>0</v>
      </c>
      <c r="Q9037">
        <v>1</v>
      </c>
    </row>
    <row r="9038" spans="10:17" x14ac:dyDescent="0.2">
      <c r="J9038" t="s">
        <v>498</v>
      </c>
      <c r="K9038" t="s">
        <v>359</v>
      </c>
      <c r="L9038" t="s">
        <v>480</v>
      </c>
      <c r="M9038" t="s">
        <v>7663</v>
      </c>
      <c r="N9038" t="s">
        <v>1219</v>
      </c>
      <c r="O9038">
        <v>0</v>
      </c>
      <c r="P9038">
        <v>0</v>
      </c>
      <c r="Q9038">
        <v>1</v>
      </c>
    </row>
    <row r="9039" spans="10:17" x14ac:dyDescent="0.2">
      <c r="J9039" t="s">
        <v>498</v>
      </c>
      <c r="K9039" t="s">
        <v>359</v>
      </c>
      <c r="L9039" t="s">
        <v>480</v>
      </c>
      <c r="M9039" t="s">
        <v>7663</v>
      </c>
      <c r="N9039" t="s">
        <v>1241</v>
      </c>
      <c r="O9039">
        <v>0</v>
      </c>
      <c r="P9039">
        <v>0</v>
      </c>
      <c r="Q9039">
        <v>1</v>
      </c>
    </row>
    <row r="9040" spans="10:17" x14ac:dyDescent="0.2">
      <c r="J9040" t="s">
        <v>498</v>
      </c>
      <c r="K9040" t="s">
        <v>359</v>
      </c>
      <c r="L9040" t="s">
        <v>480</v>
      </c>
      <c r="M9040" t="s">
        <v>7663</v>
      </c>
      <c r="N9040" t="s">
        <v>1242</v>
      </c>
      <c r="O9040">
        <v>0</v>
      </c>
      <c r="P9040">
        <v>0</v>
      </c>
      <c r="Q9040">
        <v>1</v>
      </c>
    </row>
    <row r="9041" spans="10:17" x14ac:dyDescent="0.2">
      <c r="J9041" t="s">
        <v>498</v>
      </c>
      <c r="K9041" t="s">
        <v>359</v>
      </c>
      <c r="L9041" t="s">
        <v>480</v>
      </c>
      <c r="M9041" t="s">
        <v>7663</v>
      </c>
      <c r="N9041" t="s">
        <v>1243</v>
      </c>
      <c r="O9041">
        <v>0</v>
      </c>
      <c r="P9041">
        <v>0</v>
      </c>
      <c r="Q9041">
        <v>1</v>
      </c>
    </row>
    <row r="9042" spans="10:17" x14ac:dyDescent="0.2">
      <c r="J9042" t="s">
        <v>498</v>
      </c>
      <c r="K9042" t="s">
        <v>359</v>
      </c>
      <c r="L9042" t="s">
        <v>480</v>
      </c>
      <c r="M9042" t="s">
        <v>7663</v>
      </c>
      <c r="N9042" t="s">
        <v>1256</v>
      </c>
      <c r="O9042">
        <v>1E-3</v>
      </c>
      <c r="P9042">
        <v>1E-3</v>
      </c>
      <c r="Q9042">
        <v>1</v>
      </c>
    </row>
    <row r="9043" spans="10:17" x14ac:dyDescent="0.2">
      <c r="J9043" t="s">
        <v>498</v>
      </c>
      <c r="K9043" t="s">
        <v>359</v>
      </c>
      <c r="L9043" t="s">
        <v>480</v>
      </c>
      <c r="M9043" t="s">
        <v>7663</v>
      </c>
      <c r="N9043" t="s">
        <v>1265</v>
      </c>
      <c r="O9043">
        <v>0</v>
      </c>
      <c r="P9043">
        <v>0</v>
      </c>
      <c r="Q9043">
        <v>1</v>
      </c>
    </row>
    <row r="9044" spans="10:17" x14ac:dyDescent="0.2">
      <c r="J9044" t="s">
        <v>498</v>
      </c>
      <c r="K9044" t="s">
        <v>359</v>
      </c>
      <c r="L9044" t="s">
        <v>480</v>
      </c>
      <c r="M9044" t="s">
        <v>7663</v>
      </c>
      <c r="N9044" t="s">
        <v>1266</v>
      </c>
      <c r="O9044">
        <v>0</v>
      </c>
      <c r="P9044">
        <v>0</v>
      </c>
      <c r="Q9044">
        <v>1</v>
      </c>
    </row>
    <row r="9045" spans="10:17" x14ac:dyDescent="0.2">
      <c r="J9045" t="s">
        <v>498</v>
      </c>
      <c r="K9045" t="s">
        <v>359</v>
      </c>
      <c r="L9045" t="s">
        <v>480</v>
      </c>
      <c r="M9045" t="s">
        <v>7663</v>
      </c>
      <c r="N9045" t="s">
        <v>1267</v>
      </c>
      <c r="O9045">
        <v>0</v>
      </c>
      <c r="P9045">
        <v>0</v>
      </c>
      <c r="Q9045">
        <v>1</v>
      </c>
    </row>
    <row r="9046" spans="10:17" x14ac:dyDescent="0.2">
      <c r="J9046" t="s">
        <v>498</v>
      </c>
      <c r="K9046" t="s">
        <v>359</v>
      </c>
      <c r="L9046" t="s">
        <v>480</v>
      </c>
      <c r="M9046" t="s">
        <v>7663</v>
      </c>
      <c r="N9046" t="s">
        <v>1268</v>
      </c>
      <c r="O9046">
        <v>0</v>
      </c>
      <c r="P9046">
        <v>0</v>
      </c>
      <c r="Q9046">
        <v>1</v>
      </c>
    </row>
    <row r="9047" spans="10:17" x14ac:dyDescent="0.2">
      <c r="J9047" t="s">
        <v>498</v>
      </c>
      <c r="K9047" t="s">
        <v>359</v>
      </c>
      <c r="L9047" t="s">
        <v>480</v>
      </c>
      <c r="M9047" t="s">
        <v>7663</v>
      </c>
      <c r="N9047" t="s">
        <v>1280</v>
      </c>
      <c r="O9047">
        <v>1E-3</v>
      </c>
      <c r="P9047">
        <v>1E-3</v>
      </c>
      <c r="Q9047">
        <v>1</v>
      </c>
    </row>
    <row r="9048" spans="10:17" x14ac:dyDescent="0.2">
      <c r="J9048" t="s">
        <v>498</v>
      </c>
      <c r="K9048" t="s">
        <v>359</v>
      </c>
      <c r="L9048" t="s">
        <v>480</v>
      </c>
      <c r="M9048" t="s">
        <v>7663</v>
      </c>
      <c r="N9048" t="s">
        <v>1289</v>
      </c>
      <c r="O9048">
        <v>0</v>
      </c>
      <c r="P9048">
        <v>0</v>
      </c>
      <c r="Q9048">
        <v>1</v>
      </c>
    </row>
    <row r="9049" spans="10:17" x14ac:dyDescent="0.2">
      <c r="J9049" t="s">
        <v>498</v>
      </c>
      <c r="K9049" t="s">
        <v>359</v>
      </c>
      <c r="L9049" t="s">
        <v>480</v>
      </c>
      <c r="M9049" t="s">
        <v>7663</v>
      </c>
      <c r="N9049" t="s">
        <v>1290</v>
      </c>
      <c r="O9049">
        <v>0</v>
      </c>
      <c r="P9049">
        <v>0</v>
      </c>
      <c r="Q9049">
        <v>1</v>
      </c>
    </row>
    <row r="9050" spans="10:17" x14ac:dyDescent="0.2">
      <c r="J9050" t="s">
        <v>498</v>
      </c>
      <c r="K9050" t="s">
        <v>359</v>
      </c>
      <c r="L9050" t="s">
        <v>480</v>
      </c>
      <c r="M9050" t="s">
        <v>7663</v>
      </c>
      <c r="N9050" t="s">
        <v>1291</v>
      </c>
      <c r="O9050">
        <v>0</v>
      </c>
      <c r="P9050">
        <v>0</v>
      </c>
      <c r="Q9050">
        <v>1</v>
      </c>
    </row>
    <row r="9051" spans="10:17" x14ac:dyDescent="0.2">
      <c r="J9051" t="s">
        <v>498</v>
      </c>
      <c r="K9051" t="s">
        <v>359</v>
      </c>
      <c r="L9051" t="s">
        <v>480</v>
      </c>
      <c r="M9051" t="s">
        <v>7663</v>
      </c>
      <c r="N9051" t="s">
        <v>1292</v>
      </c>
      <c r="O9051">
        <v>0</v>
      </c>
      <c r="P9051">
        <v>0</v>
      </c>
      <c r="Q9051">
        <v>1</v>
      </c>
    </row>
    <row r="9052" spans="10:17" x14ac:dyDescent="0.2">
      <c r="J9052" t="s">
        <v>498</v>
      </c>
      <c r="K9052" t="s">
        <v>359</v>
      </c>
      <c r="L9052" t="s">
        <v>480</v>
      </c>
      <c r="M9052" t="s">
        <v>7663</v>
      </c>
      <c r="N9052" t="s">
        <v>1293</v>
      </c>
      <c r="O9052">
        <v>0</v>
      </c>
      <c r="P9052">
        <v>0</v>
      </c>
      <c r="Q9052">
        <v>1</v>
      </c>
    </row>
    <row r="9053" spans="10:17" x14ac:dyDescent="0.2">
      <c r="J9053" t="s">
        <v>498</v>
      </c>
      <c r="K9053" t="s">
        <v>359</v>
      </c>
      <c r="L9053" t="s">
        <v>480</v>
      </c>
      <c r="M9053" t="s">
        <v>7663</v>
      </c>
      <c r="N9053" t="s">
        <v>1304</v>
      </c>
      <c r="O9053">
        <v>1E-3</v>
      </c>
      <c r="P9053">
        <v>1E-3</v>
      </c>
      <c r="Q9053">
        <v>1</v>
      </c>
    </row>
    <row r="9054" spans="10:17" x14ac:dyDescent="0.2">
      <c r="J9054" t="s">
        <v>498</v>
      </c>
      <c r="K9054" t="s">
        <v>359</v>
      </c>
      <c r="L9054" t="s">
        <v>480</v>
      </c>
      <c r="M9054" t="s">
        <v>7663</v>
      </c>
      <c r="N9054" t="s">
        <v>1313</v>
      </c>
      <c r="O9054">
        <v>0</v>
      </c>
      <c r="P9054">
        <v>0</v>
      </c>
      <c r="Q9054">
        <v>1</v>
      </c>
    </row>
    <row r="9055" spans="10:17" x14ac:dyDescent="0.2">
      <c r="J9055" t="s">
        <v>498</v>
      </c>
      <c r="K9055" t="s">
        <v>359</v>
      </c>
      <c r="L9055" t="s">
        <v>480</v>
      </c>
      <c r="M9055" t="s">
        <v>7663</v>
      </c>
      <c r="N9055" t="s">
        <v>1314</v>
      </c>
      <c r="O9055">
        <v>0</v>
      </c>
      <c r="P9055">
        <v>0</v>
      </c>
      <c r="Q9055">
        <v>1</v>
      </c>
    </row>
    <row r="9056" spans="10:17" x14ac:dyDescent="0.2">
      <c r="J9056" t="s">
        <v>498</v>
      </c>
      <c r="K9056" t="s">
        <v>359</v>
      </c>
      <c r="L9056" t="s">
        <v>480</v>
      </c>
      <c r="M9056" t="s">
        <v>7663</v>
      </c>
      <c r="N9056" t="s">
        <v>1315</v>
      </c>
      <c r="O9056">
        <v>0</v>
      </c>
      <c r="P9056">
        <v>0</v>
      </c>
      <c r="Q9056">
        <v>1</v>
      </c>
    </row>
    <row r="9057" spans="10:17" x14ac:dyDescent="0.2">
      <c r="J9057" t="s">
        <v>498</v>
      </c>
      <c r="K9057" t="s">
        <v>359</v>
      </c>
      <c r="L9057" t="s">
        <v>480</v>
      </c>
      <c r="M9057" t="s">
        <v>7663</v>
      </c>
      <c r="N9057" t="s">
        <v>1316</v>
      </c>
      <c r="O9057">
        <v>0</v>
      </c>
      <c r="P9057">
        <v>0</v>
      </c>
      <c r="Q9057">
        <v>1</v>
      </c>
    </row>
    <row r="9058" spans="10:17" x14ac:dyDescent="0.2">
      <c r="J9058" t="s">
        <v>498</v>
      </c>
      <c r="K9058" t="s">
        <v>359</v>
      </c>
      <c r="L9058" t="s">
        <v>480</v>
      </c>
      <c r="M9058" t="s">
        <v>7663</v>
      </c>
      <c r="N9058" t="s">
        <v>1317</v>
      </c>
      <c r="O9058">
        <v>0</v>
      </c>
      <c r="P9058">
        <v>0</v>
      </c>
      <c r="Q9058">
        <v>1</v>
      </c>
    </row>
    <row r="9059" spans="10:17" x14ac:dyDescent="0.2">
      <c r="J9059" t="s">
        <v>498</v>
      </c>
      <c r="K9059" t="s">
        <v>359</v>
      </c>
      <c r="L9059" t="s">
        <v>480</v>
      </c>
      <c r="M9059" t="s">
        <v>7663</v>
      </c>
      <c r="N9059" t="s">
        <v>1318</v>
      </c>
      <c r="O9059">
        <v>0</v>
      </c>
      <c r="P9059">
        <v>0</v>
      </c>
      <c r="Q9059">
        <v>1</v>
      </c>
    </row>
    <row r="9060" spans="10:17" x14ac:dyDescent="0.2">
      <c r="J9060" t="s">
        <v>498</v>
      </c>
      <c r="K9060" t="s">
        <v>359</v>
      </c>
      <c r="L9060" t="s">
        <v>480</v>
      </c>
      <c r="M9060" t="s">
        <v>7663</v>
      </c>
      <c r="N9060" t="s">
        <v>1328</v>
      </c>
      <c r="O9060">
        <v>1E-3</v>
      </c>
      <c r="P9060">
        <v>1E-3</v>
      </c>
      <c r="Q9060">
        <v>1</v>
      </c>
    </row>
    <row r="9061" spans="10:17" x14ac:dyDescent="0.2">
      <c r="J9061" t="s">
        <v>498</v>
      </c>
      <c r="K9061" t="s">
        <v>359</v>
      </c>
      <c r="L9061" t="s">
        <v>480</v>
      </c>
      <c r="M9061" t="s">
        <v>7663</v>
      </c>
      <c r="N9061" t="s">
        <v>1337</v>
      </c>
      <c r="O9061">
        <v>0</v>
      </c>
      <c r="P9061">
        <v>0</v>
      </c>
      <c r="Q9061">
        <v>1</v>
      </c>
    </row>
    <row r="9062" spans="10:17" x14ac:dyDescent="0.2">
      <c r="J9062" t="s">
        <v>498</v>
      </c>
      <c r="K9062" t="s">
        <v>359</v>
      </c>
      <c r="L9062" t="s">
        <v>480</v>
      </c>
      <c r="M9062" t="s">
        <v>7663</v>
      </c>
      <c r="N9062" t="s">
        <v>1338</v>
      </c>
      <c r="O9062">
        <v>0</v>
      </c>
      <c r="P9062">
        <v>0</v>
      </c>
      <c r="Q9062">
        <v>1</v>
      </c>
    </row>
    <row r="9063" spans="10:17" x14ac:dyDescent="0.2">
      <c r="J9063" t="s">
        <v>498</v>
      </c>
      <c r="K9063" t="s">
        <v>359</v>
      </c>
      <c r="L9063" t="s">
        <v>480</v>
      </c>
      <c r="M9063" t="s">
        <v>7663</v>
      </c>
      <c r="N9063" t="s">
        <v>1339</v>
      </c>
      <c r="O9063">
        <v>0</v>
      </c>
      <c r="P9063">
        <v>0</v>
      </c>
      <c r="Q9063">
        <v>1</v>
      </c>
    </row>
    <row r="9064" spans="10:17" x14ac:dyDescent="0.2">
      <c r="J9064" t="s">
        <v>498</v>
      </c>
      <c r="K9064" t="s">
        <v>359</v>
      </c>
      <c r="L9064" t="s">
        <v>480</v>
      </c>
      <c r="M9064" t="s">
        <v>7663</v>
      </c>
      <c r="N9064" t="s">
        <v>1340</v>
      </c>
      <c r="O9064">
        <v>0</v>
      </c>
      <c r="P9064">
        <v>0</v>
      </c>
      <c r="Q9064">
        <v>1</v>
      </c>
    </row>
    <row r="9065" spans="10:17" x14ac:dyDescent="0.2">
      <c r="J9065" t="s">
        <v>498</v>
      </c>
      <c r="K9065" t="s">
        <v>359</v>
      </c>
      <c r="L9065" t="s">
        <v>480</v>
      </c>
      <c r="M9065" t="s">
        <v>7663</v>
      </c>
      <c r="N9065" t="s">
        <v>1352</v>
      </c>
      <c r="O9065">
        <v>1E-3</v>
      </c>
      <c r="P9065">
        <v>1E-3</v>
      </c>
      <c r="Q9065">
        <v>1</v>
      </c>
    </row>
    <row r="9066" spans="10:17" x14ac:dyDescent="0.2">
      <c r="J9066" t="s">
        <v>498</v>
      </c>
      <c r="K9066" t="s">
        <v>359</v>
      </c>
      <c r="L9066" t="s">
        <v>480</v>
      </c>
      <c r="M9066" t="s">
        <v>7663</v>
      </c>
      <c r="N9066" t="s">
        <v>1361</v>
      </c>
      <c r="O9066">
        <v>0</v>
      </c>
      <c r="P9066">
        <v>0</v>
      </c>
      <c r="Q9066">
        <v>1</v>
      </c>
    </row>
    <row r="9067" spans="10:17" x14ac:dyDescent="0.2">
      <c r="J9067" t="s">
        <v>498</v>
      </c>
      <c r="K9067" t="s">
        <v>359</v>
      </c>
      <c r="L9067" t="s">
        <v>480</v>
      </c>
      <c r="M9067" t="s">
        <v>7663</v>
      </c>
      <c r="N9067" t="s">
        <v>1362</v>
      </c>
      <c r="O9067">
        <v>0</v>
      </c>
      <c r="P9067">
        <v>0</v>
      </c>
      <c r="Q9067">
        <v>1</v>
      </c>
    </row>
    <row r="9068" spans="10:17" x14ac:dyDescent="0.2">
      <c r="J9068" t="s">
        <v>498</v>
      </c>
      <c r="K9068" t="s">
        <v>359</v>
      </c>
      <c r="L9068" t="s">
        <v>480</v>
      </c>
      <c r="M9068" t="s">
        <v>7663</v>
      </c>
      <c r="N9068" t="s">
        <v>1363</v>
      </c>
      <c r="O9068">
        <v>0</v>
      </c>
      <c r="P9068">
        <v>0</v>
      </c>
      <c r="Q9068">
        <v>1</v>
      </c>
    </row>
    <row r="9069" spans="10:17" x14ac:dyDescent="0.2">
      <c r="J9069" t="s">
        <v>498</v>
      </c>
      <c r="K9069" t="s">
        <v>359</v>
      </c>
      <c r="L9069" t="s">
        <v>480</v>
      </c>
      <c r="M9069" t="s">
        <v>7663</v>
      </c>
      <c r="N9069" t="s">
        <v>1364</v>
      </c>
      <c r="O9069">
        <v>0</v>
      </c>
      <c r="P9069">
        <v>0</v>
      </c>
      <c r="Q9069">
        <v>1</v>
      </c>
    </row>
    <row r="9070" spans="10:17" x14ac:dyDescent="0.2">
      <c r="J9070" t="s">
        <v>498</v>
      </c>
      <c r="K9070" t="s">
        <v>359</v>
      </c>
      <c r="L9070" t="s">
        <v>480</v>
      </c>
      <c r="M9070" t="s">
        <v>7663</v>
      </c>
      <c r="N9070" t="s">
        <v>1365</v>
      </c>
      <c r="O9070">
        <v>0</v>
      </c>
      <c r="P9070">
        <v>0</v>
      </c>
      <c r="Q9070">
        <v>1</v>
      </c>
    </row>
    <row r="9071" spans="10:17" x14ac:dyDescent="0.2">
      <c r="J9071" t="s">
        <v>498</v>
      </c>
      <c r="K9071" t="s">
        <v>359</v>
      </c>
      <c r="L9071" t="s">
        <v>480</v>
      </c>
      <c r="M9071" t="s">
        <v>7663</v>
      </c>
      <c r="N9071" t="s">
        <v>1376</v>
      </c>
      <c r="O9071">
        <v>1E-3</v>
      </c>
      <c r="P9071">
        <v>1E-3</v>
      </c>
      <c r="Q9071">
        <v>1</v>
      </c>
    </row>
    <row r="9072" spans="10:17" x14ac:dyDescent="0.2">
      <c r="J9072" t="s">
        <v>498</v>
      </c>
      <c r="K9072" t="s">
        <v>359</v>
      </c>
      <c r="L9072" t="s">
        <v>480</v>
      </c>
      <c r="M9072" t="s">
        <v>7663</v>
      </c>
      <c r="N9072" t="s">
        <v>1385</v>
      </c>
      <c r="O9072">
        <v>0</v>
      </c>
      <c r="P9072">
        <v>0</v>
      </c>
      <c r="Q9072">
        <v>1</v>
      </c>
    </row>
    <row r="9073" spans="10:17" x14ac:dyDescent="0.2">
      <c r="J9073" t="s">
        <v>498</v>
      </c>
      <c r="K9073" t="s">
        <v>359</v>
      </c>
      <c r="L9073" t="s">
        <v>480</v>
      </c>
      <c r="M9073" t="s">
        <v>7663</v>
      </c>
      <c r="N9073" t="s">
        <v>1386</v>
      </c>
      <c r="O9073">
        <v>0</v>
      </c>
      <c r="P9073">
        <v>0</v>
      </c>
      <c r="Q9073">
        <v>1</v>
      </c>
    </row>
    <row r="9074" spans="10:17" x14ac:dyDescent="0.2">
      <c r="J9074" t="s">
        <v>498</v>
      </c>
      <c r="K9074" t="s">
        <v>359</v>
      </c>
      <c r="L9074" t="s">
        <v>480</v>
      </c>
      <c r="M9074" t="s">
        <v>7663</v>
      </c>
      <c r="N9074" t="s">
        <v>1387</v>
      </c>
      <c r="O9074">
        <v>0</v>
      </c>
      <c r="P9074">
        <v>0</v>
      </c>
      <c r="Q9074">
        <v>1</v>
      </c>
    </row>
    <row r="9075" spans="10:17" x14ac:dyDescent="0.2">
      <c r="J9075" t="s">
        <v>498</v>
      </c>
      <c r="K9075" t="s">
        <v>359</v>
      </c>
      <c r="L9075" t="s">
        <v>480</v>
      </c>
      <c r="M9075" t="s">
        <v>7663</v>
      </c>
      <c r="N9075" t="s">
        <v>1400</v>
      </c>
      <c r="O9075">
        <v>1E-3</v>
      </c>
      <c r="P9075">
        <v>1E-3</v>
      </c>
      <c r="Q9075">
        <v>1</v>
      </c>
    </row>
    <row r="9076" spans="10:17" x14ac:dyDescent="0.2">
      <c r="J9076" t="s">
        <v>498</v>
      </c>
      <c r="K9076" t="s">
        <v>359</v>
      </c>
      <c r="L9076" t="s">
        <v>480</v>
      </c>
      <c r="M9076" t="s">
        <v>7663</v>
      </c>
      <c r="N9076" t="s">
        <v>1409</v>
      </c>
      <c r="O9076">
        <v>0</v>
      </c>
      <c r="P9076">
        <v>0</v>
      </c>
      <c r="Q9076">
        <v>1</v>
      </c>
    </row>
    <row r="9077" spans="10:17" x14ac:dyDescent="0.2">
      <c r="J9077" t="s">
        <v>498</v>
      </c>
      <c r="K9077" t="s">
        <v>359</v>
      </c>
      <c r="L9077" t="s">
        <v>480</v>
      </c>
      <c r="M9077" t="s">
        <v>7663</v>
      </c>
      <c r="N9077" t="s">
        <v>1410</v>
      </c>
      <c r="O9077">
        <v>0</v>
      </c>
      <c r="P9077">
        <v>0</v>
      </c>
      <c r="Q9077">
        <v>1</v>
      </c>
    </row>
    <row r="9078" spans="10:17" x14ac:dyDescent="0.2">
      <c r="J9078" t="s">
        <v>498</v>
      </c>
      <c r="K9078" t="s">
        <v>359</v>
      </c>
      <c r="L9078" t="s">
        <v>480</v>
      </c>
      <c r="M9078" t="s">
        <v>7663</v>
      </c>
      <c r="N9078" t="s">
        <v>1411</v>
      </c>
      <c r="O9078">
        <v>0</v>
      </c>
      <c r="P9078">
        <v>0</v>
      </c>
      <c r="Q9078">
        <v>1</v>
      </c>
    </row>
    <row r="9079" spans="10:17" x14ac:dyDescent="0.2">
      <c r="J9079" t="s">
        <v>498</v>
      </c>
      <c r="K9079" t="s">
        <v>359</v>
      </c>
      <c r="L9079" t="s">
        <v>480</v>
      </c>
      <c r="M9079" t="s">
        <v>7663</v>
      </c>
      <c r="N9079" t="s">
        <v>1424</v>
      </c>
      <c r="O9079">
        <v>1E-3</v>
      </c>
      <c r="P9079">
        <v>1E-3</v>
      </c>
      <c r="Q9079">
        <v>1</v>
      </c>
    </row>
    <row r="9080" spans="10:17" x14ac:dyDescent="0.2">
      <c r="J9080" t="s">
        <v>498</v>
      </c>
      <c r="K9080" t="s">
        <v>359</v>
      </c>
      <c r="L9080" t="s">
        <v>480</v>
      </c>
      <c r="M9080" t="s">
        <v>7663</v>
      </c>
      <c r="N9080" t="s">
        <v>1433</v>
      </c>
      <c r="O9080">
        <v>0</v>
      </c>
      <c r="P9080">
        <v>0</v>
      </c>
      <c r="Q9080">
        <v>1</v>
      </c>
    </row>
    <row r="9081" spans="10:17" x14ac:dyDescent="0.2">
      <c r="J9081" t="s">
        <v>498</v>
      </c>
      <c r="K9081" t="s">
        <v>359</v>
      </c>
      <c r="L9081" t="s">
        <v>480</v>
      </c>
      <c r="M9081" t="s">
        <v>7663</v>
      </c>
      <c r="N9081" t="s">
        <v>1434</v>
      </c>
      <c r="O9081">
        <v>0</v>
      </c>
      <c r="P9081">
        <v>0</v>
      </c>
      <c r="Q9081">
        <v>1</v>
      </c>
    </row>
    <row r="9082" spans="10:17" x14ac:dyDescent="0.2">
      <c r="J9082" t="s">
        <v>498</v>
      </c>
      <c r="K9082" t="s">
        <v>359</v>
      </c>
      <c r="L9082" t="s">
        <v>480</v>
      </c>
      <c r="M9082" t="s">
        <v>7663</v>
      </c>
      <c r="N9082" t="s">
        <v>1435</v>
      </c>
      <c r="O9082">
        <v>0</v>
      </c>
      <c r="P9082">
        <v>0</v>
      </c>
      <c r="Q9082">
        <v>1</v>
      </c>
    </row>
    <row r="9083" spans="10:17" x14ac:dyDescent="0.2">
      <c r="J9083" t="s">
        <v>498</v>
      </c>
      <c r="K9083" t="s">
        <v>359</v>
      </c>
      <c r="L9083" t="s">
        <v>480</v>
      </c>
      <c r="M9083" t="s">
        <v>7663</v>
      </c>
      <c r="N9083" t="s">
        <v>1436</v>
      </c>
      <c r="O9083">
        <v>0</v>
      </c>
      <c r="P9083">
        <v>0</v>
      </c>
      <c r="Q9083">
        <v>1</v>
      </c>
    </row>
    <row r="9084" spans="10:17" x14ac:dyDescent="0.2">
      <c r="J9084" t="s">
        <v>498</v>
      </c>
      <c r="K9084" t="s">
        <v>359</v>
      </c>
      <c r="L9084" t="s">
        <v>480</v>
      </c>
      <c r="M9084" t="s">
        <v>7663</v>
      </c>
      <c r="N9084" t="s">
        <v>1457</v>
      </c>
      <c r="O9084">
        <v>0</v>
      </c>
      <c r="P9084">
        <v>0</v>
      </c>
      <c r="Q9084">
        <v>1</v>
      </c>
    </row>
    <row r="9085" spans="10:17" x14ac:dyDescent="0.2">
      <c r="J9085" t="s">
        <v>498</v>
      </c>
      <c r="K9085" t="s">
        <v>359</v>
      </c>
      <c r="L9085" t="s">
        <v>480</v>
      </c>
      <c r="M9085" t="s">
        <v>7663</v>
      </c>
      <c r="N9085" t="s">
        <v>1458</v>
      </c>
      <c r="O9085">
        <v>0</v>
      </c>
      <c r="P9085">
        <v>0</v>
      </c>
      <c r="Q9085">
        <v>1</v>
      </c>
    </row>
    <row r="9086" spans="10:17" x14ac:dyDescent="0.2">
      <c r="J9086" t="s">
        <v>498</v>
      </c>
      <c r="K9086" t="s">
        <v>359</v>
      </c>
      <c r="L9086" t="s">
        <v>480</v>
      </c>
      <c r="M9086" t="s">
        <v>7663</v>
      </c>
      <c r="N9086" t="s">
        <v>1459</v>
      </c>
      <c r="O9086">
        <v>0</v>
      </c>
      <c r="P9086">
        <v>0</v>
      </c>
      <c r="Q9086">
        <v>1</v>
      </c>
    </row>
    <row r="9087" spans="10:17" x14ac:dyDescent="0.2">
      <c r="J9087" t="s">
        <v>498</v>
      </c>
      <c r="K9087" t="s">
        <v>359</v>
      </c>
      <c r="L9087" t="s">
        <v>480</v>
      </c>
      <c r="M9087" t="s">
        <v>7663</v>
      </c>
      <c r="N9087" t="s">
        <v>1460</v>
      </c>
      <c r="O9087">
        <v>0</v>
      </c>
      <c r="P9087">
        <v>0</v>
      </c>
      <c r="Q9087">
        <v>1</v>
      </c>
    </row>
    <row r="9088" spans="10:17" x14ac:dyDescent="0.2">
      <c r="J9088" t="s">
        <v>498</v>
      </c>
      <c r="K9088" t="s">
        <v>359</v>
      </c>
      <c r="L9088" t="s">
        <v>480</v>
      </c>
      <c r="M9088" t="s">
        <v>7663</v>
      </c>
      <c r="N9088" t="s">
        <v>1461</v>
      </c>
      <c r="O9088">
        <v>0</v>
      </c>
      <c r="P9088">
        <v>0</v>
      </c>
      <c r="Q9088">
        <v>1</v>
      </c>
    </row>
    <row r="9089" spans="10:17" x14ac:dyDescent="0.2">
      <c r="J9089" t="s">
        <v>498</v>
      </c>
      <c r="K9089" t="s">
        <v>359</v>
      </c>
      <c r="L9089" t="s">
        <v>480</v>
      </c>
      <c r="M9089" t="s">
        <v>7663</v>
      </c>
      <c r="N9089" t="s">
        <v>1462</v>
      </c>
      <c r="O9089">
        <v>0</v>
      </c>
      <c r="P9089">
        <v>0</v>
      </c>
      <c r="Q9089">
        <v>1</v>
      </c>
    </row>
    <row r="9090" spans="10:17" x14ac:dyDescent="0.2">
      <c r="J9090" t="s">
        <v>498</v>
      </c>
      <c r="K9090" t="s">
        <v>359</v>
      </c>
      <c r="L9090" t="s">
        <v>480</v>
      </c>
      <c r="M9090" t="s">
        <v>7663</v>
      </c>
      <c r="N9090" t="s">
        <v>1481</v>
      </c>
      <c r="O9090">
        <v>0</v>
      </c>
      <c r="P9090">
        <v>0</v>
      </c>
      <c r="Q9090">
        <v>1</v>
      </c>
    </row>
    <row r="9091" spans="10:17" x14ac:dyDescent="0.2">
      <c r="J9091" t="s">
        <v>498</v>
      </c>
      <c r="K9091" t="s">
        <v>359</v>
      </c>
      <c r="L9091" t="s">
        <v>480</v>
      </c>
      <c r="M9091" t="s">
        <v>7663</v>
      </c>
      <c r="N9091" t="s">
        <v>1482</v>
      </c>
      <c r="O9091">
        <v>0</v>
      </c>
      <c r="P9091">
        <v>0</v>
      </c>
      <c r="Q9091">
        <v>1</v>
      </c>
    </row>
    <row r="9092" spans="10:17" x14ac:dyDescent="0.2">
      <c r="J9092" t="s">
        <v>498</v>
      </c>
      <c r="K9092" t="s">
        <v>359</v>
      </c>
      <c r="L9092" t="s">
        <v>480</v>
      </c>
      <c r="M9092" t="s">
        <v>7663</v>
      </c>
      <c r="N9092" t="s">
        <v>1483</v>
      </c>
      <c r="O9092">
        <v>0</v>
      </c>
      <c r="P9092">
        <v>0</v>
      </c>
      <c r="Q9092">
        <v>1</v>
      </c>
    </row>
    <row r="9093" spans="10:17" x14ac:dyDescent="0.2">
      <c r="J9093" t="s">
        <v>498</v>
      </c>
      <c r="K9093" t="s">
        <v>359</v>
      </c>
      <c r="L9093" t="s">
        <v>480</v>
      </c>
      <c r="M9093" t="s">
        <v>7663</v>
      </c>
      <c r="N9093" t="s">
        <v>1484</v>
      </c>
      <c r="O9093">
        <v>0</v>
      </c>
      <c r="P9093">
        <v>0</v>
      </c>
      <c r="Q9093">
        <v>1</v>
      </c>
    </row>
    <row r="9094" spans="10:17" x14ac:dyDescent="0.2">
      <c r="J9094" t="s">
        <v>498</v>
      </c>
      <c r="K9094" t="s">
        <v>359</v>
      </c>
      <c r="L9094" t="s">
        <v>480</v>
      </c>
      <c r="M9094" t="s">
        <v>7663</v>
      </c>
      <c r="N9094" t="s">
        <v>1485</v>
      </c>
      <c r="O9094">
        <v>0</v>
      </c>
      <c r="P9094">
        <v>0</v>
      </c>
      <c r="Q9094">
        <v>1</v>
      </c>
    </row>
    <row r="9095" spans="10:17" x14ac:dyDescent="0.2">
      <c r="J9095" t="s">
        <v>498</v>
      </c>
      <c r="K9095" t="s">
        <v>359</v>
      </c>
      <c r="L9095" t="s">
        <v>480</v>
      </c>
      <c r="M9095" t="s">
        <v>7663</v>
      </c>
      <c r="N9095" t="s">
        <v>1496</v>
      </c>
      <c r="O9095">
        <v>1E-3</v>
      </c>
      <c r="P9095">
        <v>1E-3</v>
      </c>
      <c r="Q9095">
        <v>1</v>
      </c>
    </row>
    <row r="9096" spans="10:17" x14ac:dyDescent="0.2">
      <c r="J9096" t="s">
        <v>498</v>
      </c>
      <c r="K9096" t="s">
        <v>359</v>
      </c>
      <c r="L9096" t="s">
        <v>480</v>
      </c>
      <c r="M9096" t="s">
        <v>7663</v>
      </c>
      <c r="N9096" t="s">
        <v>1505</v>
      </c>
      <c r="O9096">
        <v>0</v>
      </c>
      <c r="P9096">
        <v>0</v>
      </c>
      <c r="Q9096">
        <v>1</v>
      </c>
    </row>
    <row r="9097" spans="10:17" x14ac:dyDescent="0.2">
      <c r="J9097" t="s">
        <v>498</v>
      </c>
      <c r="K9097" t="s">
        <v>359</v>
      </c>
      <c r="L9097" t="s">
        <v>480</v>
      </c>
      <c r="M9097" t="s">
        <v>7663</v>
      </c>
      <c r="N9097" t="s">
        <v>1506</v>
      </c>
      <c r="O9097">
        <v>0</v>
      </c>
      <c r="P9097">
        <v>0</v>
      </c>
      <c r="Q9097">
        <v>1</v>
      </c>
    </row>
    <row r="9098" spans="10:17" x14ac:dyDescent="0.2">
      <c r="J9098" t="s">
        <v>498</v>
      </c>
      <c r="K9098" t="s">
        <v>359</v>
      </c>
      <c r="L9098" t="s">
        <v>480</v>
      </c>
      <c r="M9098" t="s">
        <v>7663</v>
      </c>
      <c r="N9098" t="s">
        <v>1529</v>
      </c>
      <c r="O9098">
        <v>0</v>
      </c>
      <c r="P9098">
        <v>0</v>
      </c>
      <c r="Q9098">
        <v>1</v>
      </c>
    </row>
    <row r="9099" spans="10:17" x14ac:dyDescent="0.2">
      <c r="J9099" t="s">
        <v>498</v>
      </c>
      <c r="K9099" t="s">
        <v>359</v>
      </c>
      <c r="L9099" t="s">
        <v>480</v>
      </c>
      <c r="M9099" t="s">
        <v>7663</v>
      </c>
      <c r="N9099" t="s">
        <v>1530</v>
      </c>
      <c r="O9099">
        <v>0</v>
      </c>
      <c r="P9099">
        <v>0</v>
      </c>
      <c r="Q9099">
        <v>1</v>
      </c>
    </row>
    <row r="9100" spans="10:17" x14ac:dyDescent="0.2">
      <c r="J9100" t="s">
        <v>498</v>
      </c>
      <c r="K9100" t="s">
        <v>359</v>
      </c>
      <c r="L9100" t="s">
        <v>480</v>
      </c>
      <c r="M9100" t="s">
        <v>7663</v>
      </c>
      <c r="N9100" t="s">
        <v>1531</v>
      </c>
      <c r="O9100">
        <v>0</v>
      </c>
      <c r="P9100">
        <v>0</v>
      </c>
      <c r="Q9100">
        <v>1</v>
      </c>
    </row>
    <row r="9101" spans="10:17" x14ac:dyDescent="0.2">
      <c r="J9101" t="s">
        <v>498</v>
      </c>
      <c r="K9101" t="s">
        <v>359</v>
      </c>
      <c r="L9101" t="s">
        <v>480</v>
      </c>
      <c r="M9101" t="s">
        <v>7663</v>
      </c>
      <c r="N9101" t="s">
        <v>1544</v>
      </c>
      <c r="O9101">
        <v>1E-3</v>
      </c>
      <c r="P9101">
        <v>1E-3</v>
      </c>
      <c r="Q9101">
        <v>1</v>
      </c>
    </row>
    <row r="9102" spans="10:17" x14ac:dyDescent="0.2">
      <c r="J9102" t="s">
        <v>498</v>
      </c>
      <c r="K9102" t="s">
        <v>359</v>
      </c>
      <c r="L9102" t="s">
        <v>480</v>
      </c>
      <c r="M9102" t="s">
        <v>7663</v>
      </c>
      <c r="N9102" t="s">
        <v>1553</v>
      </c>
      <c r="O9102">
        <v>0</v>
      </c>
      <c r="P9102">
        <v>0</v>
      </c>
      <c r="Q9102">
        <v>1</v>
      </c>
    </row>
    <row r="9103" spans="10:17" x14ac:dyDescent="0.2">
      <c r="J9103" t="s">
        <v>498</v>
      </c>
      <c r="K9103" t="s">
        <v>359</v>
      </c>
      <c r="L9103" t="s">
        <v>480</v>
      </c>
      <c r="M9103" t="s">
        <v>7663</v>
      </c>
      <c r="N9103" t="s">
        <v>1554</v>
      </c>
      <c r="O9103">
        <v>0</v>
      </c>
      <c r="P9103">
        <v>0</v>
      </c>
      <c r="Q9103">
        <v>1</v>
      </c>
    </row>
    <row r="9104" spans="10:17" x14ac:dyDescent="0.2">
      <c r="J9104" t="s">
        <v>498</v>
      </c>
      <c r="K9104" t="s">
        <v>359</v>
      </c>
      <c r="L9104" t="s">
        <v>480</v>
      </c>
      <c r="M9104" t="s">
        <v>7663</v>
      </c>
      <c r="N9104" t="s">
        <v>1555</v>
      </c>
      <c r="O9104">
        <v>0</v>
      </c>
      <c r="P9104">
        <v>0</v>
      </c>
      <c r="Q9104">
        <v>1</v>
      </c>
    </row>
    <row r="9105" spans="10:17" x14ac:dyDescent="0.2">
      <c r="J9105" t="s">
        <v>498</v>
      </c>
      <c r="K9105" t="s">
        <v>359</v>
      </c>
      <c r="L9105" t="s">
        <v>480</v>
      </c>
      <c r="M9105" t="s">
        <v>7663</v>
      </c>
      <c r="N9105" t="s">
        <v>1577</v>
      </c>
      <c r="O9105">
        <v>0</v>
      </c>
      <c r="P9105">
        <v>0</v>
      </c>
      <c r="Q9105">
        <v>1</v>
      </c>
    </row>
    <row r="9106" spans="10:17" x14ac:dyDescent="0.2">
      <c r="J9106" t="s">
        <v>498</v>
      </c>
      <c r="K9106" t="s">
        <v>359</v>
      </c>
      <c r="L9106" t="s">
        <v>480</v>
      </c>
      <c r="M9106" t="s">
        <v>7663</v>
      </c>
      <c r="N9106" t="s">
        <v>1578</v>
      </c>
      <c r="O9106">
        <v>0</v>
      </c>
      <c r="P9106">
        <v>0</v>
      </c>
      <c r="Q9106">
        <v>1</v>
      </c>
    </row>
    <row r="9107" spans="10:17" x14ac:dyDescent="0.2">
      <c r="J9107" t="s">
        <v>498</v>
      </c>
      <c r="K9107" t="s">
        <v>359</v>
      </c>
      <c r="L9107" t="s">
        <v>480</v>
      </c>
      <c r="M9107" t="s">
        <v>7663</v>
      </c>
      <c r="N9107" t="s">
        <v>1579</v>
      </c>
      <c r="O9107">
        <v>0</v>
      </c>
      <c r="P9107">
        <v>0</v>
      </c>
      <c r="Q9107">
        <v>1</v>
      </c>
    </row>
    <row r="9108" spans="10:17" x14ac:dyDescent="0.2">
      <c r="J9108" t="s">
        <v>498</v>
      </c>
      <c r="K9108" t="s">
        <v>359</v>
      </c>
      <c r="L9108" t="s">
        <v>480</v>
      </c>
      <c r="M9108" t="s">
        <v>7663</v>
      </c>
      <c r="N9108" t="s">
        <v>1580</v>
      </c>
      <c r="O9108">
        <v>0</v>
      </c>
      <c r="P9108">
        <v>0</v>
      </c>
      <c r="Q9108">
        <v>1</v>
      </c>
    </row>
    <row r="9109" spans="10:17" x14ac:dyDescent="0.2">
      <c r="J9109" t="s">
        <v>498</v>
      </c>
      <c r="K9109" t="s">
        <v>359</v>
      </c>
      <c r="L9109" t="s">
        <v>480</v>
      </c>
      <c r="M9109" t="s">
        <v>7663</v>
      </c>
      <c r="N9109" t="s">
        <v>1592</v>
      </c>
      <c r="O9109">
        <v>1E-3</v>
      </c>
      <c r="P9109">
        <v>1E-3</v>
      </c>
      <c r="Q9109">
        <v>1</v>
      </c>
    </row>
    <row r="9110" spans="10:17" x14ac:dyDescent="0.2">
      <c r="J9110" t="s">
        <v>498</v>
      </c>
      <c r="K9110" t="s">
        <v>359</v>
      </c>
      <c r="L9110" t="s">
        <v>480</v>
      </c>
      <c r="M9110" t="s">
        <v>7663</v>
      </c>
      <c r="N9110" t="s">
        <v>1601</v>
      </c>
      <c r="O9110">
        <v>0</v>
      </c>
      <c r="P9110">
        <v>0</v>
      </c>
      <c r="Q9110">
        <v>1</v>
      </c>
    </row>
    <row r="9111" spans="10:17" x14ac:dyDescent="0.2">
      <c r="J9111" t="s">
        <v>498</v>
      </c>
      <c r="K9111" t="s">
        <v>359</v>
      </c>
      <c r="L9111" t="s">
        <v>480</v>
      </c>
      <c r="M9111" t="s">
        <v>7663</v>
      </c>
      <c r="N9111" t="s">
        <v>1602</v>
      </c>
      <c r="O9111">
        <v>0</v>
      </c>
      <c r="P9111">
        <v>0</v>
      </c>
      <c r="Q9111">
        <v>1</v>
      </c>
    </row>
    <row r="9112" spans="10:17" x14ac:dyDescent="0.2">
      <c r="J9112" t="s">
        <v>498</v>
      </c>
      <c r="K9112" t="s">
        <v>359</v>
      </c>
      <c r="L9112" t="s">
        <v>480</v>
      </c>
      <c r="M9112" t="s">
        <v>7663</v>
      </c>
      <c r="N9112" t="s">
        <v>1603</v>
      </c>
      <c r="O9112">
        <v>0</v>
      </c>
      <c r="P9112">
        <v>0</v>
      </c>
      <c r="Q9112">
        <v>1</v>
      </c>
    </row>
    <row r="9113" spans="10:17" x14ac:dyDescent="0.2">
      <c r="J9113" t="s">
        <v>498</v>
      </c>
      <c r="K9113" t="s">
        <v>359</v>
      </c>
      <c r="L9113" t="s">
        <v>480</v>
      </c>
      <c r="M9113" t="s">
        <v>7663</v>
      </c>
      <c r="N9113" t="s">
        <v>1604</v>
      </c>
      <c r="O9113">
        <v>0</v>
      </c>
      <c r="P9113">
        <v>0</v>
      </c>
      <c r="Q9113">
        <v>1</v>
      </c>
    </row>
    <row r="9114" spans="10:17" x14ac:dyDescent="0.2">
      <c r="J9114" t="s">
        <v>498</v>
      </c>
      <c r="K9114" t="s">
        <v>359</v>
      </c>
      <c r="L9114" t="s">
        <v>480</v>
      </c>
      <c r="M9114" t="s">
        <v>7663</v>
      </c>
      <c r="N9114" t="s">
        <v>1625</v>
      </c>
      <c r="O9114">
        <v>0</v>
      </c>
      <c r="P9114">
        <v>0</v>
      </c>
      <c r="Q9114">
        <v>1</v>
      </c>
    </row>
    <row r="9115" spans="10:17" x14ac:dyDescent="0.2">
      <c r="J9115" t="s">
        <v>498</v>
      </c>
      <c r="K9115" t="s">
        <v>359</v>
      </c>
      <c r="L9115" t="s">
        <v>480</v>
      </c>
      <c r="M9115" t="s">
        <v>7663</v>
      </c>
      <c r="N9115" t="s">
        <v>1626</v>
      </c>
      <c r="O9115">
        <v>0</v>
      </c>
      <c r="P9115">
        <v>0</v>
      </c>
      <c r="Q9115">
        <v>1</v>
      </c>
    </row>
    <row r="9116" spans="10:17" x14ac:dyDescent="0.2">
      <c r="J9116" t="s">
        <v>498</v>
      </c>
      <c r="K9116" t="s">
        <v>359</v>
      </c>
      <c r="L9116" t="s">
        <v>480</v>
      </c>
      <c r="M9116" t="s">
        <v>7663</v>
      </c>
      <c r="N9116" t="s">
        <v>1627</v>
      </c>
      <c r="O9116">
        <v>0</v>
      </c>
      <c r="P9116">
        <v>0</v>
      </c>
      <c r="Q9116">
        <v>1</v>
      </c>
    </row>
    <row r="9117" spans="10:17" x14ac:dyDescent="0.2">
      <c r="J9117" t="s">
        <v>498</v>
      </c>
      <c r="K9117" t="s">
        <v>359</v>
      </c>
      <c r="L9117" t="s">
        <v>480</v>
      </c>
      <c r="M9117" t="s">
        <v>7663</v>
      </c>
      <c r="N9117" t="s">
        <v>1640</v>
      </c>
      <c r="O9117">
        <v>1E-3</v>
      </c>
      <c r="P9117">
        <v>1E-3</v>
      </c>
      <c r="Q9117">
        <v>1</v>
      </c>
    </row>
    <row r="9118" spans="10:17" x14ac:dyDescent="0.2">
      <c r="J9118" t="s">
        <v>498</v>
      </c>
      <c r="K9118" t="s">
        <v>359</v>
      </c>
      <c r="L9118" t="s">
        <v>480</v>
      </c>
      <c r="M9118" t="s">
        <v>7663</v>
      </c>
      <c r="N9118" t="s">
        <v>1649</v>
      </c>
      <c r="O9118">
        <v>0</v>
      </c>
      <c r="P9118">
        <v>0</v>
      </c>
      <c r="Q9118">
        <v>1</v>
      </c>
    </row>
    <row r="9119" spans="10:17" x14ac:dyDescent="0.2">
      <c r="J9119" t="s">
        <v>498</v>
      </c>
      <c r="K9119" t="s">
        <v>359</v>
      </c>
      <c r="L9119" t="s">
        <v>480</v>
      </c>
      <c r="M9119" t="s">
        <v>7663</v>
      </c>
      <c r="N9119" t="s">
        <v>1650</v>
      </c>
      <c r="O9119">
        <v>0</v>
      </c>
      <c r="P9119">
        <v>0</v>
      </c>
      <c r="Q9119">
        <v>1</v>
      </c>
    </row>
    <row r="9120" spans="10:17" x14ac:dyDescent="0.2">
      <c r="J9120" t="s">
        <v>498</v>
      </c>
      <c r="K9120" t="s">
        <v>359</v>
      </c>
      <c r="L9120" t="s">
        <v>480</v>
      </c>
      <c r="M9120" t="s">
        <v>7663</v>
      </c>
      <c r="N9120" t="s">
        <v>1651</v>
      </c>
      <c r="O9120">
        <v>0</v>
      </c>
      <c r="P9120">
        <v>0</v>
      </c>
      <c r="Q9120">
        <v>1</v>
      </c>
    </row>
    <row r="9121" spans="10:17" x14ac:dyDescent="0.2">
      <c r="J9121" t="s">
        <v>498</v>
      </c>
      <c r="K9121" t="s">
        <v>359</v>
      </c>
      <c r="L9121" t="s">
        <v>480</v>
      </c>
      <c r="M9121" t="s">
        <v>7663</v>
      </c>
      <c r="N9121" t="s">
        <v>1652</v>
      </c>
      <c r="O9121">
        <v>0</v>
      </c>
      <c r="P9121">
        <v>0</v>
      </c>
      <c r="Q9121">
        <v>1</v>
      </c>
    </row>
    <row r="9122" spans="10:17" x14ac:dyDescent="0.2">
      <c r="J9122" t="s">
        <v>498</v>
      </c>
      <c r="K9122" t="s">
        <v>359</v>
      </c>
      <c r="L9122" t="s">
        <v>480</v>
      </c>
      <c r="M9122" t="s">
        <v>7663</v>
      </c>
      <c r="N9122" t="s">
        <v>1664</v>
      </c>
      <c r="O9122">
        <v>1E-3</v>
      </c>
      <c r="P9122">
        <v>1E-3</v>
      </c>
      <c r="Q9122">
        <v>1</v>
      </c>
    </row>
    <row r="9123" spans="10:17" x14ac:dyDescent="0.2">
      <c r="J9123" t="s">
        <v>498</v>
      </c>
      <c r="K9123" t="s">
        <v>359</v>
      </c>
      <c r="L9123" t="s">
        <v>480</v>
      </c>
      <c r="M9123" t="s">
        <v>7663</v>
      </c>
      <c r="N9123" t="s">
        <v>1673</v>
      </c>
      <c r="O9123">
        <v>0</v>
      </c>
      <c r="P9123">
        <v>0</v>
      </c>
      <c r="Q9123">
        <v>1</v>
      </c>
    </row>
    <row r="9124" spans="10:17" x14ac:dyDescent="0.2">
      <c r="J9124" t="s">
        <v>498</v>
      </c>
      <c r="K9124" t="s">
        <v>359</v>
      </c>
      <c r="L9124" t="s">
        <v>480</v>
      </c>
      <c r="M9124" t="s">
        <v>7663</v>
      </c>
      <c r="N9124" t="s">
        <v>1674</v>
      </c>
      <c r="O9124">
        <v>0</v>
      </c>
      <c r="P9124">
        <v>0</v>
      </c>
      <c r="Q9124">
        <v>1</v>
      </c>
    </row>
    <row r="9125" spans="10:17" x14ac:dyDescent="0.2">
      <c r="J9125" t="s">
        <v>498</v>
      </c>
      <c r="K9125" t="s">
        <v>359</v>
      </c>
      <c r="L9125" t="s">
        <v>480</v>
      </c>
      <c r="M9125" t="s">
        <v>7663</v>
      </c>
      <c r="N9125" t="s">
        <v>1688</v>
      </c>
      <c r="O9125">
        <v>1E-3</v>
      </c>
      <c r="P9125">
        <v>1E-3</v>
      </c>
      <c r="Q9125">
        <v>1</v>
      </c>
    </row>
    <row r="9126" spans="10:17" x14ac:dyDescent="0.2">
      <c r="J9126" t="s">
        <v>498</v>
      </c>
      <c r="K9126" t="s">
        <v>359</v>
      </c>
      <c r="L9126" t="s">
        <v>480</v>
      </c>
      <c r="M9126" t="s">
        <v>7663</v>
      </c>
      <c r="N9126" t="s">
        <v>1697</v>
      </c>
      <c r="O9126">
        <v>0</v>
      </c>
      <c r="P9126">
        <v>0</v>
      </c>
      <c r="Q9126">
        <v>1</v>
      </c>
    </row>
    <row r="9127" spans="10:17" x14ac:dyDescent="0.2">
      <c r="J9127" t="s">
        <v>498</v>
      </c>
      <c r="K9127" t="s">
        <v>359</v>
      </c>
      <c r="L9127" t="s">
        <v>480</v>
      </c>
      <c r="M9127" t="s">
        <v>7663</v>
      </c>
      <c r="N9127" t="s">
        <v>1698</v>
      </c>
      <c r="O9127">
        <v>0</v>
      </c>
      <c r="P9127">
        <v>0</v>
      </c>
      <c r="Q9127">
        <v>1</v>
      </c>
    </row>
    <row r="9128" spans="10:17" x14ac:dyDescent="0.2">
      <c r="J9128" t="s">
        <v>498</v>
      </c>
      <c r="K9128" t="s">
        <v>359</v>
      </c>
      <c r="L9128" t="s">
        <v>480</v>
      </c>
      <c r="M9128" t="s">
        <v>7663</v>
      </c>
      <c r="N9128" t="s">
        <v>1699</v>
      </c>
      <c r="O9128">
        <v>0</v>
      </c>
      <c r="P9128">
        <v>0</v>
      </c>
      <c r="Q9128">
        <v>1</v>
      </c>
    </row>
    <row r="9129" spans="10:17" x14ac:dyDescent="0.2">
      <c r="J9129" t="s">
        <v>498</v>
      </c>
      <c r="K9129" t="s">
        <v>359</v>
      </c>
      <c r="L9129" t="s">
        <v>480</v>
      </c>
      <c r="M9129" t="s">
        <v>7663</v>
      </c>
      <c r="N9129" t="s">
        <v>1700</v>
      </c>
      <c r="O9129">
        <v>0</v>
      </c>
      <c r="P9129">
        <v>0</v>
      </c>
      <c r="Q9129">
        <v>1</v>
      </c>
    </row>
    <row r="9130" spans="10:17" x14ac:dyDescent="0.2">
      <c r="J9130" t="s">
        <v>498</v>
      </c>
      <c r="K9130" t="s">
        <v>359</v>
      </c>
      <c r="L9130" t="s">
        <v>480</v>
      </c>
      <c r="M9130" t="s">
        <v>7663</v>
      </c>
      <c r="N9130" t="s">
        <v>1701</v>
      </c>
      <c r="O9130">
        <v>0</v>
      </c>
      <c r="P9130">
        <v>0</v>
      </c>
      <c r="Q9130">
        <v>1</v>
      </c>
    </row>
    <row r="9131" spans="10:17" x14ac:dyDescent="0.2">
      <c r="J9131" t="s">
        <v>498</v>
      </c>
      <c r="K9131" t="s">
        <v>359</v>
      </c>
      <c r="L9131" t="s">
        <v>480</v>
      </c>
      <c r="M9131" t="s">
        <v>7663</v>
      </c>
      <c r="N9131" t="s">
        <v>1712</v>
      </c>
      <c r="O9131">
        <v>1E-3</v>
      </c>
      <c r="P9131">
        <v>1E-3</v>
      </c>
      <c r="Q9131">
        <v>1</v>
      </c>
    </row>
    <row r="9132" spans="10:17" x14ac:dyDescent="0.2">
      <c r="J9132" t="s">
        <v>498</v>
      </c>
      <c r="K9132" t="s">
        <v>359</v>
      </c>
      <c r="L9132" t="s">
        <v>480</v>
      </c>
      <c r="M9132" t="s">
        <v>7663</v>
      </c>
      <c r="N9132" t="s">
        <v>1721</v>
      </c>
      <c r="O9132">
        <v>0</v>
      </c>
      <c r="P9132">
        <v>0</v>
      </c>
      <c r="Q9132">
        <v>1</v>
      </c>
    </row>
    <row r="9133" spans="10:17" x14ac:dyDescent="0.2">
      <c r="J9133" t="s">
        <v>498</v>
      </c>
      <c r="K9133" t="s">
        <v>359</v>
      </c>
      <c r="L9133" t="s">
        <v>480</v>
      </c>
      <c r="M9133" t="s">
        <v>7663</v>
      </c>
      <c r="N9133" t="s">
        <v>1722</v>
      </c>
      <c r="O9133">
        <v>0</v>
      </c>
      <c r="P9133">
        <v>0</v>
      </c>
      <c r="Q9133">
        <v>1</v>
      </c>
    </row>
    <row r="9134" spans="10:17" x14ac:dyDescent="0.2">
      <c r="J9134" t="s">
        <v>498</v>
      </c>
      <c r="K9134" t="s">
        <v>359</v>
      </c>
      <c r="L9134" t="s">
        <v>480</v>
      </c>
      <c r="M9134" t="s">
        <v>7663</v>
      </c>
      <c r="N9134" t="s">
        <v>1723</v>
      </c>
      <c r="O9134">
        <v>0</v>
      </c>
      <c r="P9134">
        <v>0</v>
      </c>
      <c r="Q9134">
        <v>1</v>
      </c>
    </row>
    <row r="9135" spans="10:17" x14ac:dyDescent="0.2">
      <c r="J9135" t="s">
        <v>498</v>
      </c>
      <c r="K9135" t="s">
        <v>359</v>
      </c>
      <c r="L9135" t="s">
        <v>480</v>
      </c>
      <c r="M9135" t="s">
        <v>7663</v>
      </c>
      <c r="N9135" t="s">
        <v>1724</v>
      </c>
      <c r="O9135">
        <v>0</v>
      </c>
      <c r="P9135">
        <v>0</v>
      </c>
      <c r="Q9135">
        <v>1</v>
      </c>
    </row>
    <row r="9136" spans="10:17" x14ac:dyDescent="0.2">
      <c r="J9136" t="s">
        <v>498</v>
      </c>
      <c r="K9136" t="s">
        <v>359</v>
      </c>
      <c r="L9136" t="s">
        <v>480</v>
      </c>
      <c r="M9136" t="s">
        <v>7663</v>
      </c>
      <c r="N9136" t="s">
        <v>1725</v>
      </c>
      <c r="O9136">
        <v>0</v>
      </c>
      <c r="P9136">
        <v>0</v>
      </c>
      <c r="Q9136">
        <v>1</v>
      </c>
    </row>
    <row r="9137" spans="10:17" x14ac:dyDescent="0.2">
      <c r="J9137" t="s">
        <v>498</v>
      </c>
      <c r="K9137" t="s">
        <v>359</v>
      </c>
      <c r="L9137" t="s">
        <v>480</v>
      </c>
      <c r="M9137" t="s">
        <v>7663</v>
      </c>
      <c r="N9137" t="s">
        <v>1726</v>
      </c>
      <c r="O9137">
        <v>0</v>
      </c>
      <c r="P9137">
        <v>0</v>
      </c>
      <c r="Q9137">
        <v>1</v>
      </c>
    </row>
    <row r="9138" spans="10:17" x14ac:dyDescent="0.2">
      <c r="J9138" t="s">
        <v>498</v>
      </c>
      <c r="K9138" t="s">
        <v>359</v>
      </c>
      <c r="L9138" t="s">
        <v>480</v>
      </c>
      <c r="M9138" t="s">
        <v>7663</v>
      </c>
      <c r="N9138" t="s">
        <v>1736</v>
      </c>
      <c r="O9138">
        <v>1E-3</v>
      </c>
      <c r="P9138">
        <v>1E-3</v>
      </c>
      <c r="Q9138">
        <v>1</v>
      </c>
    </row>
    <row r="9139" spans="10:17" x14ac:dyDescent="0.2">
      <c r="J9139" t="s">
        <v>498</v>
      </c>
      <c r="K9139" t="s">
        <v>359</v>
      </c>
      <c r="L9139" t="s">
        <v>480</v>
      </c>
      <c r="M9139" t="s">
        <v>7663</v>
      </c>
      <c r="N9139" t="s">
        <v>1745</v>
      </c>
      <c r="O9139">
        <v>0</v>
      </c>
      <c r="P9139">
        <v>0</v>
      </c>
      <c r="Q9139">
        <v>1</v>
      </c>
    </row>
    <row r="9140" spans="10:17" x14ac:dyDescent="0.2">
      <c r="J9140" t="s">
        <v>498</v>
      </c>
      <c r="K9140" t="s">
        <v>359</v>
      </c>
      <c r="L9140" t="s">
        <v>480</v>
      </c>
      <c r="M9140" t="s">
        <v>7663</v>
      </c>
      <c r="N9140" t="s">
        <v>1746</v>
      </c>
      <c r="O9140">
        <v>0</v>
      </c>
      <c r="P9140">
        <v>0</v>
      </c>
      <c r="Q9140">
        <v>1</v>
      </c>
    </row>
    <row r="9141" spans="10:17" x14ac:dyDescent="0.2">
      <c r="J9141" t="s">
        <v>498</v>
      </c>
      <c r="K9141" t="s">
        <v>359</v>
      </c>
      <c r="L9141" t="s">
        <v>480</v>
      </c>
      <c r="M9141" t="s">
        <v>7663</v>
      </c>
      <c r="N9141" t="s">
        <v>1747</v>
      </c>
      <c r="O9141">
        <v>0</v>
      </c>
      <c r="P9141">
        <v>0</v>
      </c>
      <c r="Q9141">
        <v>1</v>
      </c>
    </row>
    <row r="9142" spans="10:17" x14ac:dyDescent="0.2">
      <c r="J9142" t="s">
        <v>498</v>
      </c>
      <c r="K9142" t="s">
        <v>359</v>
      </c>
      <c r="L9142" t="s">
        <v>480</v>
      </c>
      <c r="M9142" t="s">
        <v>7663</v>
      </c>
      <c r="N9142" t="s">
        <v>1748</v>
      </c>
      <c r="O9142">
        <v>0</v>
      </c>
      <c r="P9142">
        <v>0</v>
      </c>
      <c r="Q9142">
        <v>1</v>
      </c>
    </row>
    <row r="9143" spans="10:17" x14ac:dyDescent="0.2">
      <c r="J9143" t="s">
        <v>498</v>
      </c>
      <c r="K9143" t="s">
        <v>359</v>
      </c>
      <c r="L9143" t="s">
        <v>480</v>
      </c>
      <c r="M9143" t="s">
        <v>7663</v>
      </c>
      <c r="N9143" t="s">
        <v>1760</v>
      </c>
      <c r="O9143">
        <v>1E-3</v>
      </c>
      <c r="P9143">
        <v>1E-3</v>
      </c>
      <c r="Q9143">
        <v>1</v>
      </c>
    </row>
    <row r="9144" spans="10:17" x14ac:dyDescent="0.2">
      <c r="J9144" t="s">
        <v>498</v>
      </c>
      <c r="K9144" t="s">
        <v>359</v>
      </c>
      <c r="L9144" t="s">
        <v>480</v>
      </c>
      <c r="M9144" t="s">
        <v>7663</v>
      </c>
      <c r="N9144" t="s">
        <v>1769</v>
      </c>
      <c r="O9144">
        <v>0</v>
      </c>
      <c r="P9144">
        <v>0</v>
      </c>
      <c r="Q9144">
        <v>1</v>
      </c>
    </row>
    <row r="9145" spans="10:17" x14ac:dyDescent="0.2">
      <c r="J9145" t="s">
        <v>498</v>
      </c>
      <c r="K9145" t="s">
        <v>359</v>
      </c>
      <c r="L9145" t="s">
        <v>480</v>
      </c>
      <c r="M9145" t="s">
        <v>7663</v>
      </c>
      <c r="N9145" t="s">
        <v>1770</v>
      </c>
      <c r="O9145">
        <v>0</v>
      </c>
      <c r="P9145">
        <v>0</v>
      </c>
      <c r="Q9145">
        <v>1</v>
      </c>
    </row>
    <row r="9146" spans="10:17" x14ac:dyDescent="0.2">
      <c r="J9146" t="s">
        <v>498</v>
      </c>
      <c r="K9146" t="s">
        <v>359</v>
      </c>
      <c r="L9146" t="s">
        <v>480</v>
      </c>
      <c r="M9146" t="s">
        <v>7663</v>
      </c>
      <c r="N9146" t="s">
        <v>1771</v>
      </c>
      <c r="O9146">
        <v>0</v>
      </c>
      <c r="P9146">
        <v>0</v>
      </c>
      <c r="Q9146">
        <v>1</v>
      </c>
    </row>
    <row r="9147" spans="10:17" x14ac:dyDescent="0.2">
      <c r="J9147" t="s">
        <v>498</v>
      </c>
      <c r="K9147" t="s">
        <v>359</v>
      </c>
      <c r="L9147" t="s">
        <v>480</v>
      </c>
      <c r="M9147" t="s">
        <v>7663</v>
      </c>
      <c r="N9147" t="s">
        <v>1782</v>
      </c>
      <c r="O9147">
        <v>1E-3</v>
      </c>
      <c r="P9147">
        <v>1E-3</v>
      </c>
      <c r="Q9147">
        <v>1</v>
      </c>
    </row>
    <row r="9148" spans="10:17" x14ac:dyDescent="0.2">
      <c r="J9148" t="s">
        <v>498</v>
      </c>
      <c r="K9148" t="s">
        <v>359</v>
      </c>
      <c r="L9148" t="s">
        <v>480</v>
      </c>
      <c r="M9148" t="s">
        <v>7663</v>
      </c>
      <c r="N9148" t="s">
        <v>1786</v>
      </c>
      <c r="O9148">
        <v>0</v>
      </c>
      <c r="P9148">
        <v>0</v>
      </c>
      <c r="Q9148">
        <v>1</v>
      </c>
    </row>
    <row r="9149" spans="10:17" x14ac:dyDescent="0.2">
      <c r="J9149" t="s">
        <v>498</v>
      </c>
      <c r="K9149" t="s">
        <v>359</v>
      </c>
      <c r="L9149" t="s">
        <v>480</v>
      </c>
      <c r="M9149" t="s">
        <v>7663</v>
      </c>
      <c r="N9149" t="s">
        <v>1787</v>
      </c>
      <c r="O9149">
        <v>0</v>
      </c>
      <c r="P9149">
        <v>0</v>
      </c>
      <c r="Q9149">
        <v>1</v>
      </c>
    </row>
    <row r="9150" spans="10:17" x14ac:dyDescent="0.2">
      <c r="J9150" t="s">
        <v>498</v>
      </c>
      <c r="K9150" t="s">
        <v>359</v>
      </c>
      <c r="L9150" t="s">
        <v>480</v>
      </c>
      <c r="M9150" t="s">
        <v>7663</v>
      </c>
      <c r="N9150" t="s">
        <v>1788</v>
      </c>
      <c r="O9150">
        <v>0</v>
      </c>
      <c r="P9150">
        <v>0</v>
      </c>
      <c r="Q9150">
        <v>1</v>
      </c>
    </row>
    <row r="9151" spans="10:17" x14ac:dyDescent="0.2">
      <c r="J9151" t="s">
        <v>498</v>
      </c>
      <c r="K9151" t="s">
        <v>359</v>
      </c>
      <c r="L9151" t="s">
        <v>480</v>
      </c>
      <c r="M9151" t="s">
        <v>7663</v>
      </c>
      <c r="N9151" t="s">
        <v>1800</v>
      </c>
      <c r="O9151">
        <v>1E-3</v>
      </c>
      <c r="P9151">
        <v>1E-3</v>
      </c>
      <c r="Q9151">
        <v>1</v>
      </c>
    </row>
    <row r="9152" spans="10:17" x14ac:dyDescent="0.2">
      <c r="J9152" t="s">
        <v>498</v>
      </c>
      <c r="K9152" t="s">
        <v>359</v>
      </c>
      <c r="L9152" t="s">
        <v>480</v>
      </c>
      <c r="M9152" t="s">
        <v>7663</v>
      </c>
      <c r="N9152" t="s">
        <v>1809</v>
      </c>
      <c r="O9152">
        <v>0</v>
      </c>
      <c r="P9152">
        <v>0</v>
      </c>
      <c r="Q9152">
        <v>1</v>
      </c>
    </row>
    <row r="9153" spans="10:17" x14ac:dyDescent="0.2">
      <c r="J9153" t="s">
        <v>498</v>
      </c>
      <c r="K9153" t="s">
        <v>359</v>
      </c>
      <c r="L9153" t="s">
        <v>480</v>
      </c>
      <c r="M9153" t="s">
        <v>7663</v>
      </c>
      <c r="N9153" t="s">
        <v>1810</v>
      </c>
      <c r="O9153">
        <v>0</v>
      </c>
      <c r="P9153">
        <v>0</v>
      </c>
      <c r="Q9153">
        <v>1</v>
      </c>
    </row>
    <row r="9154" spans="10:17" x14ac:dyDescent="0.2">
      <c r="J9154" t="s">
        <v>498</v>
      </c>
      <c r="K9154" t="s">
        <v>359</v>
      </c>
      <c r="L9154" t="s">
        <v>480</v>
      </c>
      <c r="M9154" t="s">
        <v>7663</v>
      </c>
      <c r="N9154" t="s">
        <v>1811</v>
      </c>
      <c r="O9154">
        <v>0</v>
      </c>
      <c r="P9154">
        <v>0</v>
      </c>
      <c r="Q9154">
        <v>1</v>
      </c>
    </row>
    <row r="9155" spans="10:17" x14ac:dyDescent="0.2">
      <c r="J9155" t="s">
        <v>498</v>
      </c>
      <c r="K9155" t="s">
        <v>359</v>
      </c>
      <c r="L9155" t="s">
        <v>480</v>
      </c>
      <c r="M9155" t="s">
        <v>7663</v>
      </c>
      <c r="N9155" t="s">
        <v>1824</v>
      </c>
      <c r="O9155">
        <v>1E-3</v>
      </c>
      <c r="P9155">
        <v>1E-3</v>
      </c>
      <c r="Q9155">
        <v>1</v>
      </c>
    </row>
    <row r="9156" spans="10:17" x14ac:dyDescent="0.2">
      <c r="J9156" t="s">
        <v>498</v>
      </c>
      <c r="K9156" t="s">
        <v>359</v>
      </c>
      <c r="L9156" t="s">
        <v>480</v>
      </c>
      <c r="M9156" t="s">
        <v>7663</v>
      </c>
      <c r="N9156" t="s">
        <v>1833</v>
      </c>
      <c r="O9156">
        <v>0</v>
      </c>
      <c r="P9156">
        <v>0</v>
      </c>
      <c r="Q9156">
        <v>1</v>
      </c>
    </row>
    <row r="9157" spans="10:17" x14ac:dyDescent="0.2">
      <c r="J9157" t="s">
        <v>498</v>
      </c>
      <c r="K9157" t="s">
        <v>359</v>
      </c>
      <c r="L9157" t="s">
        <v>480</v>
      </c>
      <c r="M9157" t="s">
        <v>7663</v>
      </c>
      <c r="N9157" t="s">
        <v>1834</v>
      </c>
      <c r="O9157">
        <v>0</v>
      </c>
      <c r="P9157">
        <v>0</v>
      </c>
      <c r="Q9157">
        <v>1</v>
      </c>
    </row>
    <row r="9158" spans="10:17" x14ac:dyDescent="0.2">
      <c r="J9158" t="s">
        <v>498</v>
      </c>
      <c r="K9158" t="s">
        <v>359</v>
      </c>
      <c r="L9158" t="s">
        <v>480</v>
      </c>
      <c r="M9158" t="s">
        <v>7663</v>
      </c>
      <c r="N9158" t="s">
        <v>1835</v>
      </c>
      <c r="O9158">
        <v>0</v>
      </c>
      <c r="P9158">
        <v>0</v>
      </c>
      <c r="Q9158">
        <v>1</v>
      </c>
    </row>
    <row r="9159" spans="10:17" x14ac:dyDescent="0.2">
      <c r="J9159" t="s">
        <v>498</v>
      </c>
      <c r="K9159" t="s">
        <v>359</v>
      </c>
      <c r="L9159" t="s">
        <v>480</v>
      </c>
      <c r="M9159" t="s">
        <v>7663</v>
      </c>
      <c r="N9159" t="s">
        <v>1857</v>
      </c>
      <c r="O9159">
        <v>0</v>
      </c>
      <c r="P9159">
        <v>0</v>
      </c>
      <c r="Q9159">
        <v>1</v>
      </c>
    </row>
    <row r="9160" spans="10:17" x14ac:dyDescent="0.2">
      <c r="J9160" t="s">
        <v>498</v>
      </c>
      <c r="K9160" t="s">
        <v>359</v>
      </c>
      <c r="L9160" t="s">
        <v>480</v>
      </c>
      <c r="M9160" t="s">
        <v>7663</v>
      </c>
      <c r="N9160" t="s">
        <v>1858</v>
      </c>
      <c r="O9160">
        <v>0</v>
      </c>
      <c r="P9160">
        <v>0</v>
      </c>
      <c r="Q9160">
        <v>1</v>
      </c>
    </row>
    <row r="9161" spans="10:17" x14ac:dyDescent="0.2">
      <c r="J9161" t="s">
        <v>498</v>
      </c>
      <c r="K9161" t="s">
        <v>359</v>
      </c>
      <c r="L9161" t="s">
        <v>480</v>
      </c>
      <c r="M9161" t="s">
        <v>7663</v>
      </c>
      <c r="N9161" t="s">
        <v>1859</v>
      </c>
      <c r="O9161">
        <v>0</v>
      </c>
      <c r="P9161">
        <v>0</v>
      </c>
      <c r="Q9161">
        <v>1</v>
      </c>
    </row>
    <row r="9162" spans="10:17" x14ac:dyDescent="0.2">
      <c r="J9162" t="s">
        <v>498</v>
      </c>
      <c r="K9162" t="s">
        <v>359</v>
      </c>
      <c r="L9162" t="s">
        <v>480</v>
      </c>
      <c r="M9162" t="s">
        <v>7663</v>
      </c>
      <c r="N9162" t="s">
        <v>1881</v>
      </c>
      <c r="O9162">
        <v>0</v>
      </c>
      <c r="P9162">
        <v>0</v>
      </c>
      <c r="Q9162">
        <v>1</v>
      </c>
    </row>
    <row r="9163" spans="10:17" x14ac:dyDescent="0.2">
      <c r="J9163" t="s">
        <v>498</v>
      </c>
      <c r="K9163" t="s">
        <v>359</v>
      </c>
      <c r="L9163" t="s">
        <v>480</v>
      </c>
      <c r="M9163" t="s">
        <v>7663</v>
      </c>
      <c r="N9163" t="s">
        <v>1882</v>
      </c>
      <c r="O9163">
        <v>0</v>
      </c>
      <c r="P9163">
        <v>0</v>
      </c>
      <c r="Q9163">
        <v>1</v>
      </c>
    </row>
    <row r="9164" spans="10:17" x14ac:dyDescent="0.2">
      <c r="J9164" t="s">
        <v>498</v>
      </c>
      <c r="K9164" t="s">
        <v>359</v>
      </c>
      <c r="L9164" t="s">
        <v>480</v>
      </c>
      <c r="M9164" t="s">
        <v>7663</v>
      </c>
      <c r="N9164" t="s">
        <v>1905</v>
      </c>
      <c r="O9164">
        <v>0</v>
      </c>
      <c r="P9164">
        <v>0</v>
      </c>
      <c r="Q9164">
        <v>1</v>
      </c>
    </row>
    <row r="9165" spans="10:17" x14ac:dyDescent="0.2">
      <c r="J9165" t="s">
        <v>498</v>
      </c>
      <c r="K9165" t="s">
        <v>359</v>
      </c>
      <c r="L9165" t="s">
        <v>480</v>
      </c>
      <c r="M9165" t="s">
        <v>7663</v>
      </c>
      <c r="N9165" t="s">
        <v>1906</v>
      </c>
      <c r="O9165">
        <v>0</v>
      </c>
      <c r="P9165">
        <v>0</v>
      </c>
      <c r="Q9165">
        <v>1</v>
      </c>
    </row>
    <row r="9166" spans="10:17" x14ac:dyDescent="0.2">
      <c r="J9166" t="s">
        <v>498</v>
      </c>
      <c r="K9166" t="s">
        <v>359</v>
      </c>
      <c r="L9166" t="s">
        <v>480</v>
      </c>
      <c r="M9166" t="s">
        <v>7663</v>
      </c>
      <c r="N9166" t="s">
        <v>1907</v>
      </c>
      <c r="O9166">
        <v>0</v>
      </c>
      <c r="P9166">
        <v>0</v>
      </c>
      <c r="Q9166">
        <v>1</v>
      </c>
    </row>
    <row r="9167" spans="10:17" x14ac:dyDescent="0.2">
      <c r="J9167" t="s">
        <v>498</v>
      </c>
      <c r="K9167" t="s">
        <v>359</v>
      </c>
      <c r="L9167" t="s">
        <v>480</v>
      </c>
      <c r="M9167" t="s">
        <v>7663</v>
      </c>
      <c r="N9167" t="s">
        <v>1920</v>
      </c>
      <c r="O9167">
        <v>1E-3</v>
      </c>
      <c r="P9167">
        <v>1E-3</v>
      </c>
      <c r="Q9167">
        <v>1</v>
      </c>
    </row>
    <row r="9168" spans="10:17" x14ac:dyDescent="0.2">
      <c r="J9168" t="s">
        <v>498</v>
      </c>
      <c r="K9168" t="s">
        <v>359</v>
      </c>
      <c r="L9168" t="s">
        <v>480</v>
      </c>
      <c r="M9168" t="s">
        <v>7663</v>
      </c>
      <c r="N9168" t="s">
        <v>1929</v>
      </c>
      <c r="O9168">
        <v>0</v>
      </c>
      <c r="P9168">
        <v>0</v>
      </c>
      <c r="Q9168">
        <v>1</v>
      </c>
    </row>
    <row r="9169" spans="10:17" x14ac:dyDescent="0.2">
      <c r="J9169" t="s">
        <v>498</v>
      </c>
      <c r="K9169" t="s">
        <v>359</v>
      </c>
      <c r="L9169" t="s">
        <v>480</v>
      </c>
      <c r="M9169" t="s">
        <v>7663</v>
      </c>
      <c r="N9169" t="s">
        <v>1930</v>
      </c>
      <c r="O9169">
        <v>0</v>
      </c>
      <c r="P9169">
        <v>0</v>
      </c>
      <c r="Q9169">
        <v>1</v>
      </c>
    </row>
    <row r="9170" spans="10:17" x14ac:dyDescent="0.2">
      <c r="J9170" t="s">
        <v>498</v>
      </c>
      <c r="K9170" t="s">
        <v>359</v>
      </c>
      <c r="L9170" t="s">
        <v>480</v>
      </c>
      <c r="M9170" t="s">
        <v>7663</v>
      </c>
      <c r="N9170" t="s">
        <v>1931</v>
      </c>
      <c r="O9170">
        <v>0</v>
      </c>
      <c r="P9170">
        <v>0</v>
      </c>
      <c r="Q9170">
        <v>1</v>
      </c>
    </row>
    <row r="9171" spans="10:17" x14ac:dyDescent="0.2">
      <c r="J9171" t="s">
        <v>498</v>
      </c>
      <c r="K9171" t="s">
        <v>359</v>
      </c>
      <c r="L9171" t="s">
        <v>480</v>
      </c>
      <c r="M9171" t="s">
        <v>7663</v>
      </c>
      <c r="N9171" t="s">
        <v>1932</v>
      </c>
      <c r="O9171">
        <v>0</v>
      </c>
      <c r="P9171">
        <v>0</v>
      </c>
      <c r="Q9171">
        <v>1</v>
      </c>
    </row>
    <row r="9172" spans="10:17" x14ac:dyDescent="0.2">
      <c r="J9172" t="s">
        <v>498</v>
      </c>
      <c r="K9172" t="s">
        <v>359</v>
      </c>
      <c r="L9172" t="s">
        <v>480</v>
      </c>
      <c r="M9172" t="s">
        <v>7663</v>
      </c>
      <c r="N9172" t="s">
        <v>1933</v>
      </c>
      <c r="O9172">
        <v>0</v>
      </c>
      <c r="P9172">
        <v>0</v>
      </c>
      <c r="Q9172">
        <v>1</v>
      </c>
    </row>
    <row r="9173" spans="10:17" x14ac:dyDescent="0.2">
      <c r="J9173" t="s">
        <v>498</v>
      </c>
      <c r="K9173" t="s">
        <v>359</v>
      </c>
      <c r="L9173" t="s">
        <v>480</v>
      </c>
      <c r="M9173" t="s">
        <v>7663</v>
      </c>
      <c r="N9173" t="s">
        <v>1953</v>
      </c>
      <c r="O9173">
        <v>0</v>
      </c>
      <c r="P9173">
        <v>0</v>
      </c>
      <c r="Q9173">
        <v>1</v>
      </c>
    </row>
    <row r="9174" spans="10:17" x14ac:dyDescent="0.2">
      <c r="J9174" t="s">
        <v>498</v>
      </c>
      <c r="K9174" t="s">
        <v>359</v>
      </c>
      <c r="L9174" t="s">
        <v>480</v>
      </c>
      <c r="M9174" t="s">
        <v>7663</v>
      </c>
      <c r="N9174" t="s">
        <v>1954</v>
      </c>
      <c r="O9174">
        <v>0</v>
      </c>
      <c r="P9174">
        <v>0</v>
      </c>
      <c r="Q9174">
        <v>1</v>
      </c>
    </row>
    <row r="9175" spans="10:17" x14ac:dyDescent="0.2">
      <c r="J9175" t="s">
        <v>498</v>
      </c>
      <c r="K9175" t="s">
        <v>359</v>
      </c>
      <c r="L9175" t="s">
        <v>480</v>
      </c>
      <c r="M9175" t="s">
        <v>7663</v>
      </c>
      <c r="N9175" t="s">
        <v>1955</v>
      </c>
      <c r="O9175">
        <v>0</v>
      </c>
      <c r="P9175">
        <v>0</v>
      </c>
      <c r="Q9175">
        <v>1</v>
      </c>
    </row>
    <row r="9176" spans="10:17" x14ac:dyDescent="0.2">
      <c r="J9176" t="s">
        <v>498</v>
      </c>
      <c r="K9176" t="s">
        <v>359</v>
      </c>
      <c r="L9176" t="s">
        <v>480</v>
      </c>
      <c r="M9176" t="s">
        <v>7663</v>
      </c>
      <c r="N9176" t="s">
        <v>1956</v>
      </c>
      <c r="O9176">
        <v>0</v>
      </c>
      <c r="P9176">
        <v>0</v>
      </c>
      <c r="Q9176">
        <v>1</v>
      </c>
    </row>
    <row r="9177" spans="10:17" x14ac:dyDescent="0.2">
      <c r="J9177" t="s">
        <v>498</v>
      </c>
      <c r="K9177" t="s">
        <v>359</v>
      </c>
      <c r="L9177" t="s">
        <v>480</v>
      </c>
      <c r="M9177" t="s">
        <v>7663</v>
      </c>
      <c r="N9177" t="s">
        <v>1968</v>
      </c>
      <c r="O9177">
        <v>1E-3</v>
      </c>
      <c r="P9177">
        <v>1E-3</v>
      </c>
      <c r="Q9177">
        <v>1</v>
      </c>
    </row>
    <row r="9178" spans="10:17" x14ac:dyDescent="0.2">
      <c r="J9178" t="s">
        <v>498</v>
      </c>
      <c r="K9178" t="s">
        <v>359</v>
      </c>
      <c r="L9178" t="s">
        <v>480</v>
      </c>
      <c r="M9178" t="s">
        <v>7663</v>
      </c>
      <c r="N9178" t="s">
        <v>1977</v>
      </c>
      <c r="O9178">
        <v>0</v>
      </c>
      <c r="P9178">
        <v>0</v>
      </c>
      <c r="Q9178">
        <v>1</v>
      </c>
    </row>
    <row r="9179" spans="10:17" x14ac:dyDescent="0.2">
      <c r="J9179" t="s">
        <v>498</v>
      </c>
      <c r="K9179" t="s">
        <v>359</v>
      </c>
      <c r="L9179" t="s">
        <v>480</v>
      </c>
      <c r="M9179" t="s">
        <v>7663</v>
      </c>
      <c r="N9179" t="s">
        <v>1978</v>
      </c>
      <c r="O9179">
        <v>0</v>
      </c>
      <c r="P9179">
        <v>0</v>
      </c>
      <c r="Q9179">
        <v>1</v>
      </c>
    </row>
    <row r="9180" spans="10:17" x14ac:dyDescent="0.2">
      <c r="J9180" t="s">
        <v>498</v>
      </c>
      <c r="K9180" t="s">
        <v>359</v>
      </c>
      <c r="L9180" t="s">
        <v>480</v>
      </c>
      <c r="M9180" t="s">
        <v>7663</v>
      </c>
      <c r="N9180" t="s">
        <v>1979</v>
      </c>
      <c r="O9180">
        <v>0</v>
      </c>
      <c r="P9180">
        <v>0</v>
      </c>
      <c r="Q9180">
        <v>1</v>
      </c>
    </row>
    <row r="9181" spans="10:17" x14ac:dyDescent="0.2">
      <c r="J9181" t="s">
        <v>498</v>
      </c>
      <c r="K9181" t="s">
        <v>359</v>
      </c>
      <c r="L9181" t="s">
        <v>480</v>
      </c>
      <c r="M9181" t="s">
        <v>7663</v>
      </c>
      <c r="N9181" t="s">
        <v>1980</v>
      </c>
      <c r="O9181">
        <v>0</v>
      </c>
      <c r="P9181">
        <v>0</v>
      </c>
      <c r="Q9181">
        <v>1</v>
      </c>
    </row>
    <row r="9182" spans="10:17" x14ac:dyDescent="0.2">
      <c r="J9182" t="s">
        <v>498</v>
      </c>
      <c r="K9182" t="s">
        <v>359</v>
      </c>
      <c r="L9182" t="s">
        <v>480</v>
      </c>
      <c r="M9182" t="s">
        <v>7663</v>
      </c>
      <c r="N9182" t="s">
        <v>2001</v>
      </c>
      <c r="O9182">
        <v>0</v>
      </c>
      <c r="P9182">
        <v>0</v>
      </c>
      <c r="Q9182">
        <v>1</v>
      </c>
    </row>
    <row r="9183" spans="10:17" x14ac:dyDescent="0.2">
      <c r="J9183" t="s">
        <v>498</v>
      </c>
      <c r="K9183" t="s">
        <v>359</v>
      </c>
      <c r="L9183" t="s">
        <v>480</v>
      </c>
      <c r="M9183" t="s">
        <v>7663</v>
      </c>
      <c r="N9183" t="s">
        <v>2002</v>
      </c>
      <c r="O9183">
        <v>0</v>
      </c>
      <c r="P9183">
        <v>0</v>
      </c>
      <c r="Q9183">
        <v>1</v>
      </c>
    </row>
    <row r="9184" spans="10:17" x14ac:dyDescent="0.2">
      <c r="J9184" t="s">
        <v>498</v>
      </c>
      <c r="K9184" t="s">
        <v>359</v>
      </c>
      <c r="L9184" t="s">
        <v>480</v>
      </c>
      <c r="M9184" t="s">
        <v>7663</v>
      </c>
      <c r="N9184" t="s">
        <v>2003</v>
      </c>
      <c r="O9184">
        <v>0</v>
      </c>
      <c r="P9184">
        <v>0</v>
      </c>
      <c r="Q9184">
        <v>1</v>
      </c>
    </row>
    <row r="9185" spans="10:17" x14ac:dyDescent="0.2">
      <c r="J9185" t="s">
        <v>498</v>
      </c>
      <c r="K9185" t="s">
        <v>359</v>
      </c>
      <c r="L9185" t="s">
        <v>480</v>
      </c>
      <c r="M9185" t="s">
        <v>7663</v>
      </c>
      <c r="N9185" t="s">
        <v>2004</v>
      </c>
      <c r="O9185">
        <v>0</v>
      </c>
      <c r="P9185">
        <v>0</v>
      </c>
      <c r="Q9185">
        <v>1</v>
      </c>
    </row>
    <row r="9186" spans="10:17" x14ac:dyDescent="0.2">
      <c r="J9186" t="s">
        <v>498</v>
      </c>
      <c r="K9186" t="s">
        <v>359</v>
      </c>
      <c r="L9186" t="s">
        <v>480</v>
      </c>
      <c r="M9186" t="s">
        <v>7663</v>
      </c>
      <c r="N9186" t="s">
        <v>2016</v>
      </c>
      <c r="O9186">
        <v>1E-3</v>
      </c>
      <c r="P9186">
        <v>1E-3</v>
      </c>
      <c r="Q9186">
        <v>1</v>
      </c>
    </row>
    <row r="9187" spans="10:17" x14ac:dyDescent="0.2">
      <c r="J9187" t="s">
        <v>498</v>
      </c>
      <c r="K9187" t="s">
        <v>359</v>
      </c>
      <c r="L9187" t="s">
        <v>480</v>
      </c>
      <c r="M9187" t="s">
        <v>7663</v>
      </c>
      <c r="N9187" t="s">
        <v>7765</v>
      </c>
      <c r="O9187">
        <v>0</v>
      </c>
      <c r="P9187">
        <v>0</v>
      </c>
      <c r="Q9187">
        <v>1</v>
      </c>
    </row>
    <row r="9188" spans="10:17" x14ac:dyDescent="0.2">
      <c r="J9188" t="s">
        <v>498</v>
      </c>
      <c r="K9188" t="s">
        <v>359</v>
      </c>
      <c r="L9188" t="s">
        <v>480</v>
      </c>
      <c r="M9188" t="s">
        <v>7663</v>
      </c>
      <c r="N9188" t="s">
        <v>7766</v>
      </c>
      <c r="O9188">
        <v>0</v>
      </c>
      <c r="P9188">
        <v>0</v>
      </c>
      <c r="Q9188">
        <v>1</v>
      </c>
    </row>
    <row r="9189" spans="10:17" x14ac:dyDescent="0.2">
      <c r="J9189" t="s">
        <v>498</v>
      </c>
      <c r="K9189" t="s">
        <v>359</v>
      </c>
      <c r="L9189" t="s">
        <v>480</v>
      </c>
      <c r="M9189" t="s">
        <v>7663</v>
      </c>
      <c r="N9189" t="s">
        <v>7767</v>
      </c>
      <c r="O9189">
        <v>0</v>
      </c>
      <c r="P9189">
        <v>0</v>
      </c>
      <c r="Q9189">
        <v>1</v>
      </c>
    </row>
    <row r="9190" spans="10:17" x14ac:dyDescent="0.2">
      <c r="J9190" t="s">
        <v>498</v>
      </c>
      <c r="K9190" t="s">
        <v>359</v>
      </c>
      <c r="L9190" t="s">
        <v>480</v>
      </c>
      <c r="M9190" t="s">
        <v>7663</v>
      </c>
      <c r="N9190" t="s">
        <v>7768</v>
      </c>
      <c r="O9190">
        <v>0</v>
      </c>
      <c r="P9190">
        <v>0</v>
      </c>
      <c r="Q9190">
        <v>1</v>
      </c>
    </row>
    <row r="9191" spans="10:17" x14ac:dyDescent="0.2">
      <c r="J9191" t="s">
        <v>498</v>
      </c>
      <c r="K9191" t="s">
        <v>359</v>
      </c>
      <c r="L9191" t="s">
        <v>480</v>
      </c>
      <c r="M9191" t="s">
        <v>7663</v>
      </c>
      <c r="N9191" t="s">
        <v>2027</v>
      </c>
      <c r="O9191">
        <v>1E-3</v>
      </c>
      <c r="P9191">
        <v>1E-3</v>
      </c>
      <c r="Q9191">
        <v>1</v>
      </c>
    </row>
    <row r="9192" spans="10:17" x14ac:dyDescent="0.2">
      <c r="J9192" t="s">
        <v>498</v>
      </c>
      <c r="K9192" t="s">
        <v>359</v>
      </c>
      <c r="L9192" t="s">
        <v>480</v>
      </c>
      <c r="M9192" t="s">
        <v>7663</v>
      </c>
      <c r="N9192" t="s">
        <v>2031</v>
      </c>
      <c r="O9192">
        <v>0</v>
      </c>
      <c r="P9192">
        <v>0</v>
      </c>
      <c r="Q9192">
        <v>1</v>
      </c>
    </row>
    <row r="9193" spans="10:17" x14ac:dyDescent="0.2">
      <c r="J9193" t="s">
        <v>498</v>
      </c>
      <c r="K9193" t="s">
        <v>359</v>
      </c>
      <c r="L9193" t="s">
        <v>480</v>
      </c>
      <c r="M9193" t="s">
        <v>7663</v>
      </c>
      <c r="N9193" t="s">
        <v>7776</v>
      </c>
      <c r="O9193">
        <v>0</v>
      </c>
      <c r="P9193">
        <v>0</v>
      </c>
      <c r="Q9193">
        <v>1</v>
      </c>
    </row>
    <row r="9194" spans="10:17" x14ac:dyDescent="0.2">
      <c r="J9194" t="s">
        <v>498</v>
      </c>
      <c r="K9194" t="s">
        <v>359</v>
      </c>
      <c r="L9194" t="s">
        <v>480</v>
      </c>
      <c r="M9194" t="s">
        <v>7663</v>
      </c>
      <c r="N9194" t="s">
        <v>7777</v>
      </c>
      <c r="O9194">
        <v>0</v>
      </c>
      <c r="P9194">
        <v>0</v>
      </c>
      <c r="Q9194">
        <v>1</v>
      </c>
    </row>
    <row r="9195" spans="10:17" x14ac:dyDescent="0.2">
      <c r="J9195" t="s">
        <v>498</v>
      </c>
      <c r="K9195" t="s">
        <v>359</v>
      </c>
      <c r="L9195" t="s">
        <v>480</v>
      </c>
      <c r="M9195" t="s">
        <v>7663</v>
      </c>
      <c r="N9195" t="s">
        <v>7778</v>
      </c>
      <c r="O9195">
        <v>0</v>
      </c>
      <c r="P9195">
        <v>0</v>
      </c>
      <c r="Q9195">
        <v>1</v>
      </c>
    </row>
    <row r="9196" spans="10:17" x14ac:dyDescent="0.2">
      <c r="J9196" t="s">
        <v>498</v>
      </c>
      <c r="K9196" t="s">
        <v>359</v>
      </c>
      <c r="L9196" t="s">
        <v>480</v>
      </c>
      <c r="M9196" t="s">
        <v>7663</v>
      </c>
      <c r="N9196" t="s">
        <v>7779</v>
      </c>
      <c r="O9196">
        <v>0</v>
      </c>
      <c r="P9196">
        <v>0</v>
      </c>
      <c r="Q9196">
        <v>1</v>
      </c>
    </row>
    <row r="9197" spans="10:17" x14ac:dyDescent="0.2">
      <c r="J9197" t="s">
        <v>498</v>
      </c>
      <c r="K9197" t="s">
        <v>359</v>
      </c>
      <c r="L9197" t="s">
        <v>480</v>
      </c>
      <c r="M9197" t="s">
        <v>7663</v>
      </c>
      <c r="N9197" t="s">
        <v>2041</v>
      </c>
      <c r="O9197">
        <v>1E-3</v>
      </c>
      <c r="P9197">
        <v>1E-3</v>
      </c>
      <c r="Q9197">
        <v>1</v>
      </c>
    </row>
    <row r="9198" spans="10:17" x14ac:dyDescent="0.2">
      <c r="J9198" t="s">
        <v>498</v>
      </c>
      <c r="K9198" t="s">
        <v>359</v>
      </c>
      <c r="L9198" t="s">
        <v>480</v>
      </c>
      <c r="M9198" t="s">
        <v>7663</v>
      </c>
      <c r="N9198" t="s">
        <v>2050</v>
      </c>
      <c r="O9198">
        <v>0</v>
      </c>
      <c r="P9198">
        <v>0</v>
      </c>
      <c r="Q9198">
        <v>1</v>
      </c>
    </row>
    <row r="9199" spans="10:17" x14ac:dyDescent="0.2">
      <c r="J9199" t="s">
        <v>498</v>
      </c>
      <c r="K9199" t="s">
        <v>359</v>
      </c>
      <c r="L9199" t="s">
        <v>480</v>
      </c>
      <c r="M9199" t="s">
        <v>7663</v>
      </c>
      <c r="N9199" t="s">
        <v>2051</v>
      </c>
      <c r="O9199">
        <v>0</v>
      </c>
      <c r="P9199">
        <v>0</v>
      </c>
      <c r="Q9199">
        <v>1</v>
      </c>
    </row>
    <row r="9200" spans="10:17" x14ac:dyDescent="0.2">
      <c r="J9200" t="s">
        <v>498</v>
      </c>
      <c r="K9200" t="s">
        <v>359</v>
      </c>
      <c r="L9200" t="s">
        <v>480</v>
      </c>
      <c r="M9200" t="s">
        <v>7663</v>
      </c>
      <c r="N9200" t="s">
        <v>2052</v>
      </c>
      <c r="O9200">
        <v>0</v>
      </c>
      <c r="P9200">
        <v>0</v>
      </c>
      <c r="Q9200">
        <v>1</v>
      </c>
    </row>
    <row r="9201" spans="10:17" x14ac:dyDescent="0.2">
      <c r="J9201" t="s">
        <v>498</v>
      </c>
      <c r="K9201" t="s">
        <v>359</v>
      </c>
      <c r="L9201" t="s">
        <v>480</v>
      </c>
      <c r="M9201" t="s">
        <v>7663</v>
      </c>
      <c r="N9201" t="s">
        <v>2053</v>
      </c>
      <c r="O9201">
        <v>0</v>
      </c>
      <c r="P9201">
        <v>0</v>
      </c>
      <c r="Q9201">
        <v>1</v>
      </c>
    </row>
    <row r="9202" spans="10:17" x14ac:dyDescent="0.2">
      <c r="J9202" t="s">
        <v>498</v>
      </c>
      <c r="K9202" t="s">
        <v>359</v>
      </c>
      <c r="L9202" t="s">
        <v>480</v>
      </c>
      <c r="M9202" t="s">
        <v>7663</v>
      </c>
      <c r="N9202" t="s">
        <v>2054</v>
      </c>
      <c r="O9202">
        <v>0</v>
      </c>
      <c r="P9202">
        <v>0</v>
      </c>
      <c r="Q9202">
        <v>1</v>
      </c>
    </row>
    <row r="9203" spans="10:17" x14ac:dyDescent="0.2">
      <c r="J9203" t="s">
        <v>498</v>
      </c>
      <c r="K9203" t="s">
        <v>359</v>
      </c>
      <c r="L9203" t="s">
        <v>480</v>
      </c>
      <c r="M9203" t="s">
        <v>7663</v>
      </c>
      <c r="N9203" t="s">
        <v>2065</v>
      </c>
      <c r="O9203">
        <v>1E-3</v>
      </c>
      <c r="P9203">
        <v>1E-3</v>
      </c>
      <c r="Q9203">
        <v>1</v>
      </c>
    </row>
    <row r="9204" spans="10:17" x14ac:dyDescent="0.2">
      <c r="J9204" t="s">
        <v>498</v>
      </c>
      <c r="K9204" t="s">
        <v>359</v>
      </c>
      <c r="L9204" t="s">
        <v>480</v>
      </c>
      <c r="M9204" t="s">
        <v>7663</v>
      </c>
      <c r="N9204" t="s">
        <v>2074</v>
      </c>
      <c r="O9204">
        <v>0</v>
      </c>
      <c r="P9204">
        <v>0</v>
      </c>
      <c r="Q9204">
        <v>1</v>
      </c>
    </row>
    <row r="9205" spans="10:17" x14ac:dyDescent="0.2">
      <c r="J9205" t="s">
        <v>498</v>
      </c>
      <c r="K9205" t="s">
        <v>359</v>
      </c>
      <c r="L9205" t="s">
        <v>480</v>
      </c>
      <c r="M9205" t="s">
        <v>7663</v>
      </c>
      <c r="N9205" t="s">
        <v>2075</v>
      </c>
      <c r="O9205">
        <v>0</v>
      </c>
      <c r="P9205">
        <v>0</v>
      </c>
      <c r="Q9205">
        <v>1</v>
      </c>
    </row>
    <row r="9206" spans="10:17" x14ac:dyDescent="0.2">
      <c r="J9206" t="s">
        <v>498</v>
      </c>
      <c r="K9206" t="s">
        <v>359</v>
      </c>
      <c r="L9206" t="s">
        <v>480</v>
      </c>
      <c r="M9206" t="s">
        <v>7663</v>
      </c>
      <c r="N9206" t="s">
        <v>2076</v>
      </c>
      <c r="O9206">
        <v>0</v>
      </c>
      <c r="P9206">
        <v>0</v>
      </c>
      <c r="Q9206">
        <v>1</v>
      </c>
    </row>
    <row r="9207" spans="10:17" x14ac:dyDescent="0.2">
      <c r="J9207" t="s">
        <v>498</v>
      </c>
      <c r="K9207" t="s">
        <v>359</v>
      </c>
      <c r="L9207" t="s">
        <v>480</v>
      </c>
      <c r="M9207" t="s">
        <v>7663</v>
      </c>
      <c r="N9207" t="s">
        <v>2077</v>
      </c>
      <c r="O9207">
        <v>0</v>
      </c>
      <c r="P9207">
        <v>0</v>
      </c>
      <c r="Q9207">
        <v>1</v>
      </c>
    </row>
    <row r="9208" spans="10:17" x14ac:dyDescent="0.2">
      <c r="J9208" t="s">
        <v>498</v>
      </c>
      <c r="K9208" t="s">
        <v>359</v>
      </c>
      <c r="L9208" t="s">
        <v>480</v>
      </c>
      <c r="M9208" t="s">
        <v>7663</v>
      </c>
      <c r="N9208" t="s">
        <v>2078</v>
      </c>
      <c r="O9208">
        <v>0</v>
      </c>
      <c r="P9208">
        <v>0</v>
      </c>
      <c r="Q9208">
        <v>1</v>
      </c>
    </row>
    <row r="9209" spans="10:17" x14ac:dyDescent="0.2">
      <c r="J9209" t="s">
        <v>498</v>
      </c>
      <c r="K9209" t="s">
        <v>359</v>
      </c>
      <c r="L9209" t="s">
        <v>480</v>
      </c>
      <c r="M9209" t="s">
        <v>7663</v>
      </c>
      <c r="N9209" t="s">
        <v>2079</v>
      </c>
      <c r="O9209">
        <v>0</v>
      </c>
      <c r="P9209">
        <v>0</v>
      </c>
      <c r="Q9209">
        <v>1</v>
      </c>
    </row>
    <row r="9210" spans="10:17" x14ac:dyDescent="0.2">
      <c r="J9210" t="s">
        <v>498</v>
      </c>
      <c r="K9210" t="s">
        <v>359</v>
      </c>
      <c r="L9210" t="s">
        <v>480</v>
      </c>
      <c r="M9210" t="s">
        <v>7663</v>
      </c>
      <c r="N9210" t="s">
        <v>2085</v>
      </c>
      <c r="O9210">
        <v>1E-3</v>
      </c>
      <c r="P9210">
        <v>1E-3</v>
      </c>
      <c r="Q9210">
        <v>1</v>
      </c>
    </row>
    <row r="9211" spans="10:17" x14ac:dyDescent="0.2">
      <c r="J9211" t="s">
        <v>498</v>
      </c>
      <c r="K9211" t="s">
        <v>359</v>
      </c>
      <c r="L9211" t="s">
        <v>480</v>
      </c>
      <c r="M9211" t="s">
        <v>7663</v>
      </c>
      <c r="N9211" t="s">
        <v>2094</v>
      </c>
      <c r="O9211">
        <v>0</v>
      </c>
      <c r="P9211">
        <v>0</v>
      </c>
      <c r="Q9211">
        <v>1</v>
      </c>
    </row>
    <row r="9212" spans="10:17" x14ac:dyDescent="0.2">
      <c r="J9212" t="s">
        <v>498</v>
      </c>
      <c r="K9212" t="s">
        <v>359</v>
      </c>
      <c r="L9212" t="s">
        <v>480</v>
      </c>
      <c r="M9212" t="s">
        <v>7663</v>
      </c>
      <c r="N9212" t="s">
        <v>2095</v>
      </c>
      <c r="O9212">
        <v>0</v>
      </c>
      <c r="P9212">
        <v>0</v>
      </c>
      <c r="Q9212">
        <v>1</v>
      </c>
    </row>
    <row r="9213" spans="10:17" x14ac:dyDescent="0.2">
      <c r="J9213" t="s">
        <v>498</v>
      </c>
      <c r="K9213" t="s">
        <v>359</v>
      </c>
      <c r="L9213" t="s">
        <v>480</v>
      </c>
      <c r="M9213" t="s">
        <v>7663</v>
      </c>
      <c r="N9213" t="s">
        <v>2096</v>
      </c>
      <c r="O9213">
        <v>0</v>
      </c>
      <c r="P9213">
        <v>0</v>
      </c>
      <c r="Q9213">
        <v>1</v>
      </c>
    </row>
    <row r="9214" spans="10:17" x14ac:dyDescent="0.2">
      <c r="J9214" t="s">
        <v>498</v>
      </c>
      <c r="K9214" t="s">
        <v>359</v>
      </c>
      <c r="L9214" t="s">
        <v>480</v>
      </c>
      <c r="M9214" t="s">
        <v>7663</v>
      </c>
      <c r="N9214" t="s">
        <v>2097</v>
      </c>
      <c r="O9214">
        <v>0</v>
      </c>
      <c r="P9214">
        <v>0</v>
      </c>
      <c r="Q9214">
        <v>1</v>
      </c>
    </row>
    <row r="9215" spans="10:17" x14ac:dyDescent="0.2">
      <c r="J9215" t="s">
        <v>498</v>
      </c>
      <c r="K9215" t="s">
        <v>359</v>
      </c>
      <c r="L9215" t="s">
        <v>480</v>
      </c>
      <c r="M9215" t="s">
        <v>7663</v>
      </c>
      <c r="N9215" t="s">
        <v>2098</v>
      </c>
      <c r="O9215">
        <v>0</v>
      </c>
      <c r="P9215">
        <v>0</v>
      </c>
      <c r="Q9215">
        <v>1</v>
      </c>
    </row>
    <row r="9216" spans="10:17" x14ac:dyDescent="0.2">
      <c r="J9216" t="s">
        <v>498</v>
      </c>
      <c r="K9216" t="s">
        <v>359</v>
      </c>
      <c r="L9216" t="s">
        <v>480</v>
      </c>
      <c r="M9216" t="s">
        <v>7663</v>
      </c>
      <c r="N9216" t="s">
        <v>2099</v>
      </c>
      <c r="O9216">
        <v>0</v>
      </c>
      <c r="P9216">
        <v>0</v>
      </c>
      <c r="Q9216">
        <v>1</v>
      </c>
    </row>
    <row r="9217" spans="10:17" x14ac:dyDescent="0.2">
      <c r="J9217" t="s">
        <v>498</v>
      </c>
      <c r="K9217" t="s">
        <v>359</v>
      </c>
      <c r="L9217" t="s">
        <v>480</v>
      </c>
      <c r="M9217" t="s">
        <v>7663</v>
      </c>
      <c r="N9217" t="s">
        <v>2109</v>
      </c>
      <c r="O9217">
        <v>1E-3</v>
      </c>
      <c r="P9217">
        <v>1E-3</v>
      </c>
      <c r="Q9217">
        <v>1</v>
      </c>
    </row>
    <row r="9218" spans="10:17" x14ac:dyDescent="0.2">
      <c r="J9218" t="s">
        <v>498</v>
      </c>
      <c r="K9218" t="s">
        <v>359</v>
      </c>
      <c r="L9218" t="s">
        <v>480</v>
      </c>
      <c r="M9218" t="s">
        <v>7663</v>
      </c>
      <c r="N9218" t="s">
        <v>2118</v>
      </c>
      <c r="O9218">
        <v>0</v>
      </c>
      <c r="P9218">
        <v>0</v>
      </c>
      <c r="Q9218">
        <v>1</v>
      </c>
    </row>
    <row r="9219" spans="10:17" x14ac:dyDescent="0.2">
      <c r="J9219" t="s">
        <v>498</v>
      </c>
      <c r="K9219" t="s">
        <v>359</v>
      </c>
      <c r="L9219" t="s">
        <v>480</v>
      </c>
      <c r="M9219" t="s">
        <v>7663</v>
      </c>
      <c r="N9219" t="s">
        <v>2119</v>
      </c>
      <c r="O9219">
        <v>0</v>
      </c>
      <c r="P9219">
        <v>0</v>
      </c>
      <c r="Q9219">
        <v>1</v>
      </c>
    </row>
    <row r="9220" spans="10:17" x14ac:dyDescent="0.2">
      <c r="J9220" t="s">
        <v>498</v>
      </c>
      <c r="K9220" t="s">
        <v>359</v>
      </c>
      <c r="L9220" t="s">
        <v>480</v>
      </c>
      <c r="M9220" t="s">
        <v>7663</v>
      </c>
      <c r="N9220" t="s">
        <v>2120</v>
      </c>
      <c r="O9220">
        <v>0</v>
      </c>
      <c r="P9220">
        <v>0</v>
      </c>
      <c r="Q9220">
        <v>1</v>
      </c>
    </row>
    <row r="9221" spans="10:17" x14ac:dyDescent="0.2">
      <c r="J9221" t="s">
        <v>498</v>
      </c>
      <c r="K9221" t="s">
        <v>359</v>
      </c>
      <c r="L9221" t="s">
        <v>480</v>
      </c>
      <c r="M9221" t="s">
        <v>7663</v>
      </c>
      <c r="N9221" t="s">
        <v>2121</v>
      </c>
      <c r="O9221">
        <v>0</v>
      </c>
      <c r="P9221">
        <v>0</v>
      </c>
      <c r="Q9221">
        <v>1</v>
      </c>
    </row>
    <row r="9222" spans="10:17" x14ac:dyDescent="0.2">
      <c r="J9222" t="s">
        <v>498</v>
      </c>
      <c r="K9222" t="s">
        <v>359</v>
      </c>
      <c r="L9222" t="s">
        <v>480</v>
      </c>
      <c r="M9222" t="s">
        <v>7663</v>
      </c>
      <c r="N9222" t="s">
        <v>2122</v>
      </c>
      <c r="O9222">
        <v>0</v>
      </c>
      <c r="P9222">
        <v>0</v>
      </c>
      <c r="Q9222">
        <v>1</v>
      </c>
    </row>
    <row r="9223" spans="10:17" x14ac:dyDescent="0.2">
      <c r="J9223" t="s">
        <v>498</v>
      </c>
      <c r="K9223" t="s">
        <v>359</v>
      </c>
      <c r="L9223" t="s">
        <v>480</v>
      </c>
      <c r="M9223" t="s">
        <v>7663</v>
      </c>
      <c r="N9223" t="s">
        <v>2123</v>
      </c>
      <c r="O9223">
        <v>0</v>
      </c>
      <c r="P9223">
        <v>0</v>
      </c>
      <c r="Q9223">
        <v>1</v>
      </c>
    </row>
    <row r="9224" spans="10:17" x14ac:dyDescent="0.2">
      <c r="J9224" t="s">
        <v>498</v>
      </c>
      <c r="K9224" t="s">
        <v>359</v>
      </c>
      <c r="L9224" t="s">
        <v>480</v>
      </c>
      <c r="M9224" t="s">
        <v>7663</v>
      </c>
      <c r="N9224" t="s">
        <v>2133</v>
      </c>
      <c r="O9224">
        <v>1E-3</v>
      </c>
      <c r="P9224">
        <v>1E-3</v>
      </c>
      <c r="Q9224">
        <v>1</v>
      </c>
    </row>
    <row r="9225" spans="10:17" x14ac:dyDescent="0.2">
      <c r="J9225" t="s">
        <v>498</v>
      </c>
      <c r="K9225" t="s">
        <v>359</v>
      </c>
      <c r="L9225" t="s">
        <v>480</v>
      </c>
      <c r="M9225" t="s">
        <v>7663</v>
      </c>
      <c r="N9225" t="s">
        <v>2142</v>
      </c>
      <c r="O9225">
        <v>0</v>
      </c>
      <c r="P9225">
        <v>0</v>
      </c>
      <c r="Q9225">
        <v>1</v>
      </c>
    </row>
    <row r="9226" spans="10:17" x14ac:dyDescent="0.2">
      <c r="J9226" t="s">
        <v>498</v>
      </c>
      <c r="K9226" t="s">
        <v>359</v>
      </c>
      <c r="L9226" t="s">
        <v>480</v>
      </c>
      <c r="M9226" t="s">
        <v>7663</v>
      </c>
      <c r="N9226" t="s">
        <v>2143</v>
      </c>
      <c r="O9226">
        <v>0</v>
      </c>
      <c r="P9226">
        <v>0</v>
      </c>
      <c r="Q9226">
        <v>1</v>
      </c>
    </row>
    <row r="9227" spans="10:17" x14ac:dyDescent="0.2">
      <c r="J9227" t="s">
        <v>498</v>
      </c>
      <c r="K9227" t="s">
        <v>359</v>
      </c>
      <c r="L9227" t="s">
        <v>480</v>
      </c>
      <c r="M9227" t="s">
        <v>7663</v>
      </c>
      <c r="N9227" t="s">
        <v>2144</v>
      </c>
      <c r="O9227">
        <v>0</v>
      </c>
      <c r="P9227">
        <v>0</v>
      </c>
      <c r="Q9227">
        <v>1</v>
      </c>
    </row>
    <row r="9228" spans="10:17" x14ac:dyDescent="0.2">
      <c r="J9228" t="s">
        <v>498</v>
      </c>
      <c r="K9228" t="s">
        <v>359</v>
      </c>
      <c r="L9228" t="s">
        <v>480</v>
      </c>
      <c r="M9228" t="s">
        <v>7663</v>
      </c>
      <c r="N9228" t="s">
        <v>2145</v>
      </c>
      <c r="O9228">
        <v>0</v>
      </c>
      <c r="P9228">
        <v>0</v>
      </c>
      <c r="Q9228">
        <v>1</v>
      </c>
    </row>
    <row r="9229" spans="10:17" x14ac:dyDescent="0.2">
      <c r="J9229" t="s">
        <v>498</v>
      </c>
      <c r="K9229" t="s">
        <v>359</v>
      </c>
      <c r="L9229" t="s">
        <v>480</v>
      </c>
      <c r="M9229" t="s">
        <v>7663</v>
      </c>
      <c r="N9229" t="s">
        <v>2146</v>
      </c>
      <c r="O9229">
        <v>0</v>
      </c>
      <c r="P9229">
        <v>0</v>
      </c>
      <c r="Q9229">
        <v>1</v>
      </c>
    </row>
    <row r="9230" spans="10:17" x14ac:dyDescent="0.2">
      <c r="J9230" t="s">
        <v>498</v>
      </c>
      <c r="K9230" t="s">
        <v>359</v>
      </c>
      <c r="L9230" t="s">
        <v>480</v>
      </c>
      <c r="M9230" t="s">
        <v>7663</v>
      </c>
      <c r="N9230" t="s">
        <v>2147</v>
      </c>
      <c r="O9230">
        <v>0</v>
      </c>
      <c r="P9230">
        <v>0</v>
      </c>
      <c r="Q9230">
        <v>1</v>
      </c>
    </row>
    <row r="9231" spans="10:17" x14ac:dyDescent="0.2">
      <c r="J9231" t="s">
        <v>498</v>
      </c>
      <c r="K9231" t="s">
        <v>359</v>
      </c>
      <c r="L9231" t="s">
        <v>480</v>
      </c>
      <c r="M9231" t="s">
        <v>7663</v>
      </c>
      <c r="N9231" t="s">
        <v>2157</v>
      </c>
      <c r="O9231">
        <v>1E-3</v>
      </c>
      <c r="P9231">
        <v>1E-3</v>
      </c>
      <c r="Q9231">
        <v>1</v>
      </c>
    </row>
    <row r="9232" spans="10:17" x14ac:dyDescent="0.2">
      <c r="J9232" t="s">
        <v>498</v>
      </c>
      <c r="K9232" t="s">
        <v>359</v>
      </c>
      <c r="L9232" t="s">
        <v>480</v>
      </c>
      <c r="M9232" t="s">
        <v>7663</v>
      </c>
      <c r="N9232" t="s">
        <v>2166</v>
      </c>
      <c r="O9232">
        <v>0</v>
      </c>
      <c r="P9232">
        <v>0</v>
      </c>
      <c r="Q9232">
        <v>1</v>
      </c>
    </row>
    <row r="9233" spans="10:17" x14ac:dyDescent="0.2">
      <c r="J9233" t="s">
        <v>498</v>
      </c>
      <c r="K9233" t="s">
        <v>359</v>
      </c>
      <c r="L9233" t="s">
        <v>480</v>
      </c>
      <c r="M9233" t="s">
        <v>7663</v>
      </c>
      <c r="N9233" t="s">
        <v>2167</v>
      </c>
      <c r="O9233">
        <v>0</v>
      </c>
      <c r="P9233">
        <v>0</v>
      </c>
      <c r="Q9233">
        <v>1</v>
      </c>
    </row>
    <row r="9234" spans="10:17" x14ac:dyDescent="0.2">
      <c r="J9234" t="s">
        <v>498</v>
      </c>
      <c r="K9234" t="s">
        <v>359</v>
      </c>
      <c r="L9234" t="s">
        <v>480</v>
      </c>
      <c r="M9234" t="s">
        <v>7663</v>
      </c>
      <c r="N9234" t="s">
        <v>2168</v>
      </c>
      <c r="O9234">
        <v>0</v>
      </c>
      <c r="P9234">
        <v>0</v>
      </c>
      <c r="Q9234">
        <v>1</v>
      </c>
    </row>
    <row r="9235" spans="10:17" x14ac:dyDescent="0.2">
      <c r="J9235" t="s">
        <v>498</v>
      </c>
      <c r="K9235" t="s">
        <v>359</v>
      </c>
      <c r="L9235" t="s">
        <v>480</v>
      </c>
      <c r="M9235" t="s">
        <v>7663</v>
      </c>
      <c r="N9235" t="s">
        <v>2169</v>
      </c>
      <c r="O9235">
        <v>0</v>
      </c>
      <c r="P9235">
        <v>0</v>
      </c>
      <c r="Q9235">
        <v>1</v>
      </c>
    </row>
    <row r="9236" spans="10:17" x14ac:dyDescent="0.2">
      <c r="J9236" t="s">
        <v>498</v>
      </c>
      <c r="K9236" t="s">
        <v>359</v>
      </c>
      <c r="L9236" t="s">
        <v>480</v>
      </c>
      <c r="M9236" t="s">
        <v>7663</v>
      </c>
      <c r="N9236" t="s">
        <v>2181</v>
      </c>
      <c r="O9236">
        <v>1E-3</v>
      </c>
      <c r="P9236">
        <v>1E-3</v>
      </c>
      <c r="Q9236">
        <v>1</v>
      </c>
    </row>
    <row r="9237" spans="10:17" x14ac:dyDescent="0.2">
      <c r="J9237" t="s">
        <v>498</v>
      </c>
      <c r="K9237" t="s">
        <v>359</v>
      </c>
      <c r="L9237" t="s">
        <v>480</v>
      </c>
      <c r="M9237" t="s">
        <v>7663</v>
      </c>
      <c r="N9237" t="s">
        <v>2190</v>
      </c>
      <c r="O9237">
        <v>0</v>
      </c>
      <c r="P9237">
        <v>0</v>
      </c>
      <c r="Q9237">
        <v>1</v>
      </c>
    </row>
    <row r="9238" spans="10:17" x14ac:dyDescent="0.2">
      <c r="J9238" t="s">
        <v>498</v>
      </c>
      <c r="K9238" t="s">
        <v>359</v>
      </c>
      <c r="L9238" t="s">
        <v>480</v>
      </c>
      <c r="M9238" t="s">
        <v>7663</v>
      </c>
      <c r="N9238" t="s">
        <v>2191</v>
      </c>
      <c r="O9238">
        <v>0</v>
      </c>
      <c r="P9238">
        <v>0</v>
      </c>
      <c r="Q9238">
        <v>1</v>
      </c>
    </row>
    <row r="9239" spans="10:17" x14ac:dyDescent="0.2">
      <c r="J9239" t="s">
        <v>498</v>
      </c>
      <c r="K9239" t="s">
        <v>359</v>
      </c>
      <c r="L9239" t="s">
        <v>480</v>
      </c>
      <c r="M9239" t="s">
        <v>7663</v>
      </c>
      <c r="N9239" t="s">
        <v>2192</v>
      </c>
      <c r="O9239">
        <v>0</v>
      </c>
      <c r="P9239">
        <v>0</v>
      </c>
      <c r="Q9239">
        <v>1</v>
      </c>
    </row>
    <row r="9240" spans="10:17" x14ac:dyDescent="0.2">
      <c r="J9240" t="s">
        <v>498</v>
      </c>
      <c r="K9240" t="s">
        <v>359</v>
      </c>
      <c r="L9240" t="s">
        <v>480</v>
      </c>
      <c r="M9240" t="s">
        <v>7663</v>
      </c>
      <c r="N9240" t="s">
        <v>2193</v>
      </c>
      <c r="O9240">
        <v>0</v>
      </c>
      <c r="P9240">
        <v>0</v>
      </c>
      <c r="Q9240">
        <v>1</v>
      </c>
    </row>
    <row r="9241" spans="10:17" x14ac:dyDescent="0.2">
      <c r="J9241" t="s">
        <v>498</v>
      </c>
      <c r="K9241" t="s">
        <v>359</v>
      </c>
      <c r="L9241" t="s">
        <v>480</v>
      </c>
      <c r="M9241" t="s">
        <v>7663</v>
      </c>
      <c r="N9241" t="s">
        <v>2194</v>
      </c>
      <c r="O9241">
        <v>0</v>
      </c>
      <c r="P9241">
        <v>0</v>
      </c>
      <c r="Q9241">
        <v>1</v>
      </c>
    </row>
    <row r="9242" spans="10:17" x14ac:dyDescent="0.2">
      <c r="J9242" t="s">
        <v>498</v>
      </c>
      <c r="K9242" t="s">
        <v>359</v>
      </c>
      <c r="L9242" t="s">
        <v>480</v>
      </c>
      <c r="M9242" t="s">
        <v>7663</v>
      </c>
      <c r="N9242" t="s">
        <v>2195</v>
      </c>
      <c r="O9242">
        <v>0</v>
      </c>
      <c r="P9242">
        <v>0</v>
      </c>
      <c r="Q9242">
        <v>1</v>
      </c>
    </row>
    <row r="9243" spans="10:17" x14ac:dyDescent="0.2">
      <c r="J9243" t="s">
        <v>498</v>
      </c>
      <c r="K9243" t="s">
        <v>359</v>
      </c>
      <c r="L9243" t="s">
        <v>480</v>
      </c>
      <c r="M9243" t="s">
        <v>7663</v>
      </c>
      <c r="N9243" t="s">
        <v>2205</v>
      </c>
      <c r="O9243">
        <v>1E-3</v>
      </c>
      <c r="P9243">
        <v>1E-3</v>
      </c>
      <c r="Q9243">
        <v>1</v>
      </c>
    </row>
    <row r="9244" spans="10:17" x14ac:dyDescent="0.2">
      <c r="J9244" t="s">
        <v>498</v>
      </c>
      <c r="K9244" t="s">
        <v>359</v>
      </c>
      <c r="L9244" t="s">
        <v>480</v>
      </c>
      <c r="M9244" t="s">
        <v>7663</v>
      </c>
      <c r="N9244" t="s">
        <v>2214</v>
      </c>
      <c r="O9244">
        <v>0</v>
      </c>
      <c r="P9244">
        <v>0</v>
      </c>
      <c r="Q9244">
        <v>1</v>
      </c>
    </row>
    <row r="9245" spans="10:17" x14ac:dyDescent="0.2">
      <c r="J9245" t="s">
        <v>498</v>
      </c>
      <c r="K9245" t="s">
        <v>359</v>
      </c>
      <c r="L9245" t="s">
        <v>480</v>
      </c>
      <c r="M9245" t="s">
        <v>7663</v>
      </c>
      <c r="N9245" t="s">
        <v>2215</v>
      </c>
      <c r="O9245">
        <v>0</v>
      </c>
      <c r="P9245">
        <v>0</v>
      </c>
      <c r="Q9245">
        <v>1</v>
      </c>
    </row>
    <row r="9246" spans="10:17" x14ac:dyDescent="0.2">
      <c r="J9246" t="s">
        <v>498</v>
      </c>
      <c r="K9246" t="s">
        <v>359</v>
      </c>
      <c r="L9246" t="s">
        <v>480</v>
      </c>
      <c r="M9246" t="s">
        <v>7663</v>
      </c>
      <c r="N9246" t="s">
        <v>2216</v>
      </c>
      <c r="O9246">
        <v>0</v>
      </c>
      <c r="P9246">
        <v>0</v>
      </c>
      <c r="Q9246">
        <v>1</v>
      </c>
    </row>
    <row r="9247" spans="10:17" x14ac:dyDescent="0.2">
      <c r="J9247" t="s">
        <v>498</v>
      </c>
      <c r="K9247" t="s">
        <v>359</v>
      </c>
      <c r="L9247" t="s">
        <v>480</v>
      </c>
      <c r="M9247" t="s">
        <v>7663</v>
      </c>
      <c r="N9247" t="s">
        <v>2217</v>
      </c>
      <c r="O9247">
        <v>0</v>
      </c>
      <c r="P9247">
        <v>0</v>
      </c>
      <c r="Q9247">
        <v>1</v>
      </c>
    </row>
    <row r="9248" spans="10:17" x14ac:dyDescent="0.2">
      <c r="J9248" t="s">
        <v>498</v>
      </c>
      <c r="K9248" t="s">
        <v>359</v>
      </c>
      <c r="L9248" t="s">
        <v>480</v>
      </c>
      <c r="M9248" t="s">
        <v>7663</v>
      </c>
      <c r="N9248" t="s">
        <v>2218</v>
      </c>
      <c r="O9248">
        <v>0</v>
      </c>
      <c r="P9248">
        <v>0</v>
      </c>
      <c r="Q9248">
        <v>1</v>
      </c>
    </row>
    <row r="9249" spans="10:17" x14ac:dyDescent="0.2">
      <c r="J9249" t="s">
        <v>498</v>
      </c>
      <c r="K9249" t="s">
        <v>359</v>
      </c>
      <c r="L9249" t="s">
        <v>480</v>
      </c>
      <c r="M9249" t="s">
        <v>7663</v>
      </c>
      <c r="N9249" t="s">
        <v>2219</v>
      </c>
      <c r="O9249">
        <v>0</v>
      </c>
      <c r="P9249">
        <v>0</v>
      </c>
      <c r="Q9249">
        <v>1</v>
      </c>
    </row>
    <row r="9250" spans="10:17" x14ac:dyDescent="0.2">
      <c r="J9250" t="s">
        <v>498</v>
      </c>
      <c r="K9250" t="s">
        <v>359</v>
      </c>
      <c r="L9250" t="s">
        <v>480</v>
      </c>
      <c r="M9250" t="s">
        <v>7663</v>
      </c>
      <c r="N9250" t="s">
        <v>2229</v>
      </c>
      <c r="O9250">
        <v>1E-3</v>
      </c>
      <c r="P9250">
        <v>1E-3</v>
      </c>
      <c r="Q9250">
        <v>1</v>
      </c>
    </row>
    <row r="9251" spans="10:17" x14ac:dyDescent="0.2">
      <c r="J9251" t="s">
        <v>498</v>
      </c>
      <c r="K9251" t="s">
        <v>359</v>
      </c>
      <c r="L9251" t="s">
        <v>480</v>
      </c>
      <c r="M9251" t="s">
        <v>7663</v>
      </c>
      <c r="N9251" t="s">
        <v>9067</v>
      </c>
      <c r="O9251">
        <v>0</v>
      </c>
      <c r="P9251">
        <v>0</v>
      </c>
      <c r="Q9251">
        <v>1</v>
      </c>
    </row>
    <row r="9252" spans="10:17" x14ac:dyDescent="0.2">
      <c r="J9252" t="s">
        <v>498</v>
      </c>
      <c r="K9252" t="s">
        <v>359</v>
      </c>
      <c r="L9252" t="s">
        <v>480</v>
      </c>
      <c r="M9252" t="s">
        <v>7663</v>
      </c>
      <c r="N9252" t="s">
        <v>9068</v>
      </c>
      <c r="O9252">
        <v>0</v>
      </c>
      <c r="P9252">
        <v>0</v>
      </c>
      <c r="Q9252">
        <v>1</v>
      </c>
    </row>
    <row r="9253" spans="10:17" x14ac:dyDescent="0.2">
      <c r="J9253" t="s">
        <v>498</v>
      </c>
      <c r="K9253" t="s">
        <v>359</v>
      </c>
      <c r="L9253" t="s">
        <v>480</v>
      </c>
      <c r="M9253" t="s">
        <v>7663</v>
      </c>
      <c r="N9253" t="s">
        <v>9069</v>
      </c>
      <c r="O9253">
        <v>0</v>
      </c>
      <c r="P9253">
        <v>0</v>
      </c>
      <c r="Q9253">
        <v>1</v>
      </c>
    </row>
    <row r="9254" spans="10:17" x14ac:dyDescent="0.2">
      <c r="J9254" t="s">
        <v>498</v>
      </c>
      <c r="K9254" t="s">
        <v>359</v>
      </c>
      <c r="L9254" t="s">
        <v>480</v>
      </c>
      <c r="M9254" t="s">
        <v>7663</v>
      </c>
      <c r="N9254" t="s">
        <v>9070</v>
      </c>
      <c r="O9254">
        <v>0</v>
      </c>
      <c r="P9254">
        <v>0</v>
      </c>
      <c r="Q9254">
        <v>1</v>
      </c>
    </row>
    <row r="9255" spans="10:17" x14ac:dyDescent="0.2">
      <c r="J9255" t="s">
        <v>498</v>
      </c>
      <c r="K9255" t="s">
        <v>359</v>
      </c>
      <c r="L9255" t="s">
        <v>480</v>
      </c>
      <c r="M9255" t="s">
        <v>7663</v>
      </c>
      <c r="N9255" t="s">
        <v>9071</v>
      </c>
      <c r="O9255">
        <v>0</v>
      </c>
      <c r="P9255">
        <v>0</v>
      </c>
      <c r="Q9255">
        <v>1</v>
      </c>
    </row>
    <row r="9256" spans="10:17" x14ac:dyDescent="0.2">
      <c r="J9256" t="s">
        <v>498</v>
      </c>
      <c r="K9256" t="s">
        <v>359</v>
      </c>
      <c r="L9256" t="s">
        <v>480</v>
      </c>
      <c r="M9256" t="s">
        <v>7663</v>
      </c>
      <c r="N9256" t="s">
        <v>9072</v>
      </c>
      <c r="O9256">
        <v>0</v>
      </c>
      <c r="P9256">
        <v>0</v>
      </c>
      <c r="Q9256">
        <v>1</v>
      </c>
    </row>
    <row r="9257" spans="10:17" x14ac:dyDescent="0.2">
      <c r="J9257" t="s">
        <v>498</v>
      </c>
      <c r="K9257" t="s">
        <v>359</v>
      </c>
      <c r="L9257" t="s">
        <v>480</v>
      </c>
      <c r="M9257" t="s">
        <v>7663</v>
      </c>
      <c r="N9257" t="s">
        <v>2230</v>
      </c>
      <c r="O9257">
        <v>1E-3</v>
      </c>
      <c r="P9257">
        <v>1E-3</v>
      </c>
      <c r="Q9257">
        <v>1</v>
      </c>
    </row>
    <row r="9258" spans="10:17" x14ac:dyDescent="0.2">
      <c r="J9258" t="s">
        <v>498</v>
      </c>
      <c r="K9258" t="s">
        <v>359</v>
      </c>
      <c r="L9258" t="s">
        <v>480</v>
      </c>
      <c r="M9258" t="s">
        <v>7663</v>
      </c>
      <c r="N9258" t="s">
        <v>9073</v>
      </c>
      <c r="O9258">
        <v>0</v>
      </c>
      <c r="P9258">
        <v>0</v>
      </c>
      <c r="Q9258">
        <v>1</v>
      </c>
    </row>
    <row r="9259" spans="10:17" x14ac:dyDescent="0.2">
      <c r="J9259" t="s">
        <v>498</v>
      </c>
      <c r="K9259" t="s">
        <v>359</v>
      </c>
      <c r="L9259" t="s">
        <v>480</v>
      </c>
      <c r="M9259" t="s">
        <v>7663</v>
      </c>
      <c r="N9259" t="s">
        <v>9074</v>
      </c>
      <c r="O9259">
        <v>0</v>
      </c>
      <c r="P9259">
        <v>0</v>
      </c>
      <c r="Q9259">
        <v>1</v>
      </c>
    </row>
    <row r="9260" spans="10:17" x14ac:dyDescent="0.2">
      <c r="J9260" t="s">
        <v>498</v>
      </c>
      <c r="K9260" t="s">
        <v>359</v>
      </c>
      <c r="L9260" t="s">
        <v>480</v>
      </c>
      <c r="M9260" t="s">
        <v>7663</v>
      </c>
      <c r="N9260" t="s">
        <v>9075</v>
      </c>
      <c r="O9260">
        <v>0</v>
      </c>
      <c r="P9260">
        <v>0</v>
      </c>
      <c r="Q9260">
        <v>1</v>
      </c>
    </row>
    <row r="9261" spans="10:17" x14ac:dyDescent="0.2">
      <c r="J9261" t="s">
        <v>498</v>
      </c>
      <c r="K9261" t="s">
        <v>359</v>
      </c>
      <c r="L9261" t="s">
        <v>480</v>
      </c>
      <c r="M9261" t="s">
        <v>7663</v>
      </c>
      <c r="N9261" t="s">
        <v>9076</v>
      </c>
      <c r="O9261">
        <v>0</v>
      </c>
      <c r="P9261">
        <v>0</v>
      </c>
      <c r="Q9261">
        <v>1</v>
      </c>
    </row>
    <row r="9262" spans="10:17" x14ac:dyDescent="0.2">
      <c r="J9262" t="s">
        <v>498</v>
      </c>
      <c r="K9262" t="s">
        <v>359</v>
      </c>
      <c r="L9262" t="s">
        <v>480</v>
      </c>
      <c r="M9262" t="s">
        <v>7663</v>
      </c>
      <c r="N9262" t="s">
        <v>9077</v>
      </c>
      <c r="O9262">
        <v>0</v>
      </c>
      <c r="P9262">
        <v>0</v>
      </c>
      <c r="Q9262">
        <v>1</v>
      </c>
    </row>
    <row r="9263" spans="10:17" x14ac:dyDescent="0.2">
      <c r="J9263" t="s">
        <v>498</v>
      </c>
      <c r="K9263" t="s">
        <v>359</v>
      </c>
      <c r="L9263" t="s">
        <v>480</v>
      </c>
      <c r="M9263" t="s">
        <v>7663</v>
      </c>
      <c r="N9263" t="s">
        <v>9078</v>
      </c>
      <c r="O9263">
        <v>0</v>
      </c>
      <c r="P9263">
        <v>0</v>
      </c>
      <c r="Q9263">
        <v>1</v>
      </c>
    </row>
    <row r="9264" spans="10:17" x14ac:dyDescent="0.2">
      <c r="J9264" t="s">
        <v>498</v>
      </c>
      <c r="K9264" t="s">
        <v>359</v>
      </c>
      <c r="L9264" t="s">
        <v>480</v>
      </c>
      <c r="M9264" t="s">
        <v>7663</v>
      </c>
      <c r="N9264" t="s">
        <v>9079</v>
      </c>
      <c r="O9264">
        <v>1E-3</v>
      </c>
      <c r="P9264">
        <v>1E-3</v>
      </c>
      <c r="Q9264">
        <v>1</v>
      </c>
    </row>
    <row r="9265" spans="10:17" x14ac:dyDescent="0.2">
      <c r="J9265" t="s">
        <v>498</v>
      </c>
      <c r="K9265" t="s">
        <v>359</v>
      </c>
      <c r="L9265" t="s">
        <v>480</v>
      </c>
      <c r="M9265" t="s">
        <v>7663</v>
      </c>
      <c r="N9265" t="s">
        <v>9080</v>
      </c>
      <c r="O9265">
        <v>0</v>
      </c>
      <c r="P9265">
        <v>0</v>
      </c>
      <c r="Q9265">
        <v>1</v>
      </c>
    </row>
    <row r="9266" spans="10:17" x14ac:dyDescent="0.2">
      <c r="J9266" t="s">
        <v>498</v>
      </c>
      <c r="K9266" t="s">
        <v>359</v>
      </c>
      <c r="L9266" t="s">
        <v>480</v>
      </c>
      <c r="M9266" t="s">
        <v>7663</v>
      </c>
      <c r="N9266" t="s">
        <v>9081</v>
      </c>
      <c r="O9266">
        <v>0</v>
      </c>
      <c r="P9266">
        <v>0</v>
      </c>
      <c r="Q9266">
        <v>1</v>
      </c>
    </row>
    <row r="9267" spans="10:17" x14ac:dyDescent="0.2">
      <c r="J9267" t="s">
        <v>498</v>
      </c>
      <c r="K9267" t="s">
        <v>359</v>
      </c>
      <c r="L9267" t="s">
        <v>480</v>
      </c>
      <c r="M9267" t="s">
        <v>7663</v>
      </c>
      <c r="N9267" t="s">
        <v>9082</v>
      </c>
      <c r="O9267">
        <v>0</v>
      </c>
      <c r="P9267">
        <v>0</v>
      </c>
      <c r="Q9267">
        <v>1</v>
      </c>
    </row>
    <row r="9268" spans="10:17" x14ac:dyDescent="0.2">
      <c r="J9268" t="s">
        <v>498</v>
      </c>
      <c r="K9268" t="s">
        <v>359</v>
      </c>
      <c r="L9268" t="s">
        <v>480</v>
      </c>
      <c r="M9268" t="s">
        <v>7663</v>
      </c>
      <c r="N9268" t="s">
        <v>9083</v>
      </c>
      <c r="O9268">
        <v>0</v>
      </c>
      <c r="P9268">
        <v>0</v>
      </c>
      <c r="Q9268">
        <v>1</v>
      </c>
    </row>
    <row r="9269" spans="10:17" x14ac:dyDescent="0.2">
      <c r="J9269" t="s">
        <v>498</v>
      </c>
      <c r="K9269" t="s">
        <v>359</v>
      </c>
      <c r="L9269" t="s">
        <v>480</v>
      </c>
      <c r="M9269" t="s">
        <v>7663</v>
      </c>
      <c r="N9269" t="s">
        <v>9084</v>
      </c>
      <c r="O9269">
        <v>0</v>
      </c>
      <c r="P9269">
        <v>0</v>
      </c>
      <c r="Q9269">
        <v>1</v>
      </c>
    </row>
    <row r="9270" spans="10:17" x14ac:dyDescent="0.2">
      <c r="J9270" t="s">
        <v>498</v>
      </c>
      <c r="K9270" t="s">
        <v>359</v>
      </c>
      <c r="L9270" t="s">
        <v>480</v>
      </c>
      <c r="M9270" t="s">
        <v>7663</v>
      </c>
      <c r="N9270" t="s">
        <v>2232</v>
      </c>
      <c r="O9270">
        <v>1E-3</v>
      </c>
      <c r="P9270">
        <v>1E-3</v>
      </c>
      <c r="Q9270">
        <v>1</v>
      </c>
    </row>
    <row r="9271" spans="10:17" x14ac:dyDescent="0.2">
      <c r="J9271" t="s">
        <v>498</v>
      </c>
      <c r="K9271" t="s">
        <v>359</v>
      </c>
      <c r="L9271" t="s">
        <v>480</v>
      </c>
      <c r="M9271" t="s">
        <v>7663</v>
      </c>
      <c r="N9271" t="s">
        <v>9085</v>
      </c>
      <c r="O9271">
        <v>0</v>
      </c>
      <c r="P9271">
        <v>0</v>
      </c>
      <c r="Q9271">
        <v>1</v>
      </c>
    </row>
    <row r="9272" spans="10:17" x14ac:dyDescent="0.2">
      <c r="J9272" t="s">
        <v>498</v>
      </c>
      <c r="K9272" t="s">
        <v>359</v>
      </c>
      <c r="L9272" t="s">
        <v>480</v>
      </c>
      <c r="M9272" t="s">
        <v>7663</v>
      </c>
      <c r="N9272" t="s">
        <v>9086</v>
      </c>
      <c r="O9272">
        <v>0</v>
      </c>
      <c r="P9272">
        <v>0</v>
      </c>
      <c r="Q9272">
        <v>1</v>
      </c>
    </row>
    <row r="9273" spans="10:17" x14ac:dyDescent="0.2">
      <c r="J9273" t="s">
        <v>498</v>
      </c>
      <c r="K9273" t="s">
        <v>359</v>
      </c>
      <c r="L9273" t="s">
        <v>480</v>
      </c>
      <c r="M9273" t="s">
        <v>7663</v>
      </c>
      <c r="N9273" t="s">
        <v>9087</v>
      </c>
      <c r="O9273">
        <v>0</v>
      </c>
      <c r="P9273">
        <v>0</v>
      </c>
      <c r="Q9273">
        <v>1</v>
      </c>
    </row>
    <row r="9274" spans="10:17" x14ac:dyDescent="0.2">
      <c r="J9274" t="s">
        <v>498</v>
      </c>
      <c r="K9274" t="s">
        <v>359</v>
      </c>
      <c r="L9274" t="s">
        <v>480</v>
      </c>
      <c r="M9274" t="s">
        <v>7663</v>
      </c>
      <c r="N9274" t="s">
        <v>9088</v>
      </c>
      <c r="O9274">
        <v>0</v>
      </c>
      <c r="P9274">
        <v>0</v>
      </c>
      <c r="Q9274">
        <v>1</v>
      </c>
    </row>
    <row r="9275" spans="10:17" x14ac:dyDescent="0.2">
      <c r="J9275" t="s">
        <v>498</v>
      </c>
      <c r="K9275" t="s">
        <v>359</v>
      </c>
      <c r="L9275" t="s">
        <v>480</v>
      </c>
      <c r="M9275" t="s">
        <v>7663</v>
      </c>
      <c r="N9275" t="s">
        <v>2233</v>
      </c>
      <c r="O9275">
        <v>1E-3</v>
      </c>
      <c r="P9275">
        <v>1E-3</v>
      </c>
      <c r="Q9275">
        <v>1</v>
      </c>
    </row>
    <row r="9276" spans="10:17" x14ac:dyDescent="0.2">
      <c r="J9276" t="s">
        <v>498</v>
      </c>
      <c r="K9276" t="s">
        <v>359</v>
      </c>
      <c r="L9276" t="s">
        <v>480</v>
      </c>
      <c r="M9276" t="s">
        <v>7663</v>
      </c>
      <c r="N9276" t="s">
        <v>9089</v>
      </c>
      <c r="O9276">
        <v>0</v>
      </c>
      <c r="P9276">
        <v>0</v>
      </c>
      <c r="Q9276">
        <v>1</v>
      </c>
    </row>
    <row r="9277" spans="10:17" x14ac:dyDescent="0.2">
      <c r="J9277" t="s">
        <v>498</v>
      </c>
      <c r="K9277" t="s">
        <v>359</v>
      </c>
      <c r="L9277" t="s">
        <v>480</v>
      </c>
      <c r="M9277" t="s">
        <v>7663</v>
      </c>
      <c r="N9277" t="s">
        <v>9090</v>
      </c>
      <c r="O9277">
        <v>0</v>
      </c>
      <c r="P9277">
        <v>0</v>
      </c>
      <c r="Q9277">
        <v>1</v>
      </c>
    </row>
    <row r="9278" spans="10:17" x14ac:dyDescent="0.2">
      <c r="J9278" t="s">
        <v>498</v>
      </c>
      <c r="K9278" t="s">
        <v>359</v>
      </c>
      <c r="L9278" t="s">
        <v>480</v>
      </c>
      <c r="M9278" t="s">
        <v>7663</v>
      </c>
      <c r="N9278" t="s">
        <v>9091</v>
      </c>
      <c r="O9278">
        <v>0</v>
      </c>
      <c r="P9278">
        <v>0</v>
      </c>
      <c r="Q9278">
        <v>1</v>
      </c>
    </row>
    <row r="9279" spans="10:17" x14ac:dyDescent="0.2">
      <c r="J9279" t="s">
        <v>498</v>
      </c>
      <c r="K9279" t="s">
        <v>359</v>
      </c>
      <c r="L9279" t="s">
        <v>480</v>
      </c>
      <c r="M9279" t="s">
        <v>7663</v>
      </c>
      <c r="N9279" t="s">
        <v>2237</v>
      </c>
      <c r="O9279">
        <v>1E-3</v>
      </c>
      <c r="P9279">
        <v>1E-3</v>
      </c>
      <c r="Q9279">
        <v>1</v>
      </c>
    </row>
    <row r="9280" spans="10:17" x14ac:dyDescent="0.2">
      <c r="J9280" t="s">
        <v>498</v>
      </c>
      <c r="K9280" t="s">
        <v>359</v>
      </c>
      <c r="L9280" t="s">
        <v>480</v>
      </c>
      <c r="M9280" t="s">
        <v>7663</v>
      </c>
      <c r="N9280" t="s">
        <v>2246</v>
      </c>
      <c r="O9280">
        <v>0</v>
      </c>
      <c r="P9280">
        <v>0</v>
      </c>
      <c r="Q9280">
        <v>1</v>
      </c>
    </row>
    <row r="9281" spans="10:17" x14ac:dyDescent="0.2">
      <c r="J9281" t="s">
        <v>498</v>
      </c>
      <c r="K9281" t="s">
        <v>359</v>
      </c>
      <c r="L9281" t="s">
        <v>480</v>
      </c>
      <c r="M9281" t="s">
        <v>7663</v>
      </c>
      <c r="N9281" t="s">
        <v>2247</v>
      </c>
      <c r="O9281">
        <v>0</v>
      </c>
      <c r="P9281">
        <v>0</v>
      </c>
      <c r="Q9281">
        <v>1</v>
      </c>
    </row>
    <row r="9282" spans="10:17" x14ac:dyDescent="0.2">
      <c r="J9282" t="s">
        <v>498</v>
      </c>
      <c r="K9282" t="s">
        <v>359</v>
      </c>
      <c r="L9282" t="s">
        <v>480</v>
      </c>
      <c r="M9282" t="s">
        <v>7663</v>
      </c>
      <c r="N9282" t="s">
        <v>2248</v>
      </c>
      <c r="O9282">
        <v>0</v>
      </c>
      <c r="P9282">
        <v>0</v>
      </c>
      <c r="Q9282">
        <v>1</v>
      </c>
    </row>
    <row r="9283" spans="10:17" x14ac:dyDescent="0.2">
      <c r="J9283" t="s">
        <v>498</v>
      </c>
      <c r="K9283" t="s">
        <v>359</v>
      </c>
      <c r="L9283" t="s">
        <v>480</v>
      </c>
      <c r="M9283" t="s">
        <v>7663</v>
      </c>
      <c r="N9283" t="s">
        <v>2249</v>
      </c>
      <c r="O9283">
        <v>0</v>
      </c>
      <c r="P9283">
        <v>0</v>
      </c>
      <c r="Q9283">
        <v>1</v>
      </c>
    </row>
    <row r="9284" spans="10:17" x14ac:dyDescent="0.2">
      <c r="J9284" t="s">
        <v>498</v>
      </c>
      <c r="K9284" t="s">
        <v>359</v>
      </c>
      <c r="L9284" t="s">
        <v>480</v>
      </c>
      <c r="M9284" t="s">
        <v>7663</v>
      </c>
      <c r="N9284" t="s">
        <v>2250</v>
      </c>
      <c r="O9284">
        <v>0</v>
      </c>
      <c r="P9284">
        <v>0</v>
      </c>
      <c r="Q9284">
        <v>1</v>
      </c>
    </row>
    <row r="9285" spans="10:17" x14ac:dyDescent="0.2">
      <c r="J9285" t="s">
        <v>498</v>
      </c>
      <c r="K9285" t="s">
        <v>359</v>
      </c>
      <c r="L9285" t="s">
        <v>480</v>
      </c>
      <c r="M9285" t="s">
        <v>7663</v>
      </c>
      <c r="N9285" t="s">
        <v>2251</v>
      </c>
      <c r="O9285">
        <v>0</v>
      </c>
      <c r="P9285">
        <v>0</v>
      </c>
      <c r="Q9285">
        <v>1</v>
      </c>
    </row>
    <row r="9286" spans="10:17" x14ac:dyDescent="0.2">
      <c r="J9286" t="s">
        <v>498</v>
      </c>
      <c r="K9286" t="s">
        <v>359</v>
      </c>
      <c r="L9286" t="s">
        <v>480</v>
      </c>
      <c r="M9286" t="s">
        <v>7663</v>
      </c>
      <c r="N9286" t="s">
        <v>2258</v>
      </c>
      <c r="O9286">
        <v>1E-3</v>
      </c>
      <c r="P9286">
        <v>1E-3</v>
      </c>
      <c r="Q9286">
        <v>1</v>
      </c>
    </row>
    <row r="9287" spans="10:17" x14ac:dyDescent="0.2">
      <c r="J9287" t="s">
        <v>498</v>
      </c>
      <c r="K9287" t="s">
        <v>359</v>
      </c>
      <c r="L9287" t="s">
        <v>480</v>
      </c>
      <c r="M9287" t="s">
        <v>7663</v>
      </c>
      <c r="N9287" t="s">
        <v>2263</v>
      </c>
      <c r="O9287">
        <v>0</v>
      </c>
      <c r="P9287">
        <v>0</v>
      </c>
      <c r="Q9287">
        <v>1</v>
      </c>
    </row>
    <row r="9288" spans="10:17" x14ac:dyDescent="0.2">
      <c r="J9288" t="s">
        <v>498</v>
      </c>
      <c r="K9288" t="s">
        <v>359</v>
      </c>
      <c r="L9288" t="s">
        <v>480</v>
      </c>
      <c r="M9288" t="s">
        <v>7663</v>
      </c>
      <c r="N9288" t="s">
        <v>2264</v>
      </c>
      <c r="O9288">
        <v>0</v>
      </c>
      <c r="P9288">
        <v>0</v>
      </c>
      <c r="Q9288">
        <v>1</v>
      </c>
    </row>
    <row r="9289" spans="10:17" x14ac:dyDescent="0.2">
      <c r="J9289" t="s">
        <v>498</v>
      </c>
      <c r="K9289" t="s">
        <v>359</v>
      </c>
      <c r="L9289" t="s">
        <v>480</v>
      </c>
      <c r="M9289" t="s">
        <v>7663</v>
      </c>
      <c r="N9289" t="s">
        <v>2265</v>
      </c>
      <c r="O9289">
        <v>0</v>
      </c>
      <c r="P9289">
        <v>0</v>
      </c>
      <c r="Q9289">
        <v>1</v>
      </c>
    </row>
    <row r="9290" spans="10:17" x14ac:dyDescent="0.2">
      <c r="J9290" t="s">
        <v>498</v>
      </c>
      <c r="K9290" t="s">
        <v>359</v>
      </c>
      <c r="L9290" t="s">
        <v>480</v>
      </c>
      <c r="M9290" t="s">
        <v>7663</v>
      </c>
      <c r="N9290" t="s">
        <v>2266</v>
      </c>
      <c r="O9290">
        <v>0</v>
      </c>
      <c r="P9290">
        <v>0</v>
      </c>
      <c r="Q9290">
        <v>1</v>
      </c>
    </row>
    <row r="9291" spans="10:17" x14ac:dyDescent="0.2">
      <c r="J9291" t="s">
        <v>498</v>
      </c>
      <c r="K9291" t="s">
        <v>359</v>
      </c>
      <c r="L9291" t="s">
        <v>480</v>
      </c>
      <c r="M9291" t="s">
        <v>7663</v>
      </c>
      <c r="N9291" t="s">
        <v>2267</v>
      </c>
      <c r="O9291">
        <v>0</v>
      </c>
      <c r="P9291">
        <v>0</v>
      </c>
      <c r="Q9291">
        <v>1</v>
      </c>
    </row>
    <row r="9292" spans="10:17" x14ac:dyDescent="0.2">
      <c r="J9292" t="s">
        <v>498</v>
      </c>
      <c r="K9292" t="s">
        <v>359</v>
      </c>
      <c r="L9292" t="s">
        <v>480</v>
      </c>
      <c r="M9292" t="s">
        <v>7663</v>
      </c>
      <c r="N9292" t="s">
        <v>2268</v>
      </c>
      <c r="O9292">
        <v>0</v>
      </c>
      <c r="P9292">
        <v>0</v>
      </c>
      <c r="Q9292">
        <v>1</v>
      </c>
    </row>
    <row r="9293" spans="10:17" x14ac:dyDescent="0.2">
      <c r="J9293" t="s">
        <v>498</v>
      </c>
      <c r="K9293" t="s">
        <v>359</v>
      </c>
      <c r="L9293" t="s">
        <v>480</v>
      </c>
      <c r="M9293" t="s">
        <v>7663</v>
      </c>
      <c r="N9293" t="s">
        <v>2269</v>
      </c>
      <c r="O9293">
        <v>1E-3</v>
      </c>
      <c r="P9293">
        <v>1E-3</v>
      </c>
      <c r="Q9293">
        <v>1</v>
      </c>
    </row>
    <row r="9294" spans="10:17" x14ac:dyDescent="0.2">
      <c r="J9294" t="s">
        <v>498</v>
      </c>
      <c r="K9294" t="s">
        <v>359</v>
      </c>
      <c r="L9294" t="s">
        <v>480</v>
      </c>
      <c r="M9294" t="s">
        <v>7663</v>
      </c>
      <c r="N9294" t="s">
        <v>2270</v>
      </c>
      <c r="O9294">
        <v>0</v>
      </c>
      <c r="P9294">
        <v>0</v>
      </c>
      <c r="Q9294">
        <v>1</v>
      </c>
    </row>
    <row r="9295" spans="10:17" x14ac:dyDescent="0.2">
      <c r="J9295" t="s">
        <v>498</v>
      </c>
      <c r="K9295" t="s">
        <v>359</v>
      </c>
      <c r="L9295" t="s">
        <v>480</v>
      </c>
      <c r="M9295" t="s">
        <v>7663</v>
      </c>
      <c r="N9295" t="s">
        <v>2271</v>
      </c>
      <c r="O9295">
        <v>0</v>
      </c>
      <c r="P9295">
        <v>0</v>
      </c>
      <c r="Q9295">
        <v>1</v>
      </c>
    </row>
    <row r="9296" spans="10:17" x14ac:dyDescent="0.2">
      <c r="J9296" t="s">
        <v>498</v>
      </c>
      <c r="K9296" t="s">
        <v>359</v>
      </c>
      <c r="L9296" t="s">
        <v>480</v>
      </c>
      <c r="M9296" t="s">
        <v>7663</v>
      </c>
      <c r="N9296" t="s">
        <v>2272</v>
      </c>
      <c r="O9296">
        <v>0</v>
      </c>
      <c r="P9296">
        <v>0</v>
      </c>
      <c r="Q9296">
        <v>1</v>
      </c>
    </row>
    <row r="9297" spans="10:17" x14ac:dyDescent="0.2">
      <c r="J9297" t="s">
        <v>498</v>
      </c>
      <c r="K9297" t="s">
        <v>359</v>
      </c>
      <c r="L9297" t="s">
        <v>480</v>
      </c>
      <c r="M9297" t="s">
        <v>7663</v>
      </c>
      <c r="N9297" t="s">
        <v>2273</v>
      </c>
      <c r="O9297">
        <v>0</v>
      </c>
      <c r="P9297">
        <v>0</v>
      </c>
      <c r="Q9297">
        <v>1</v>
      </c>
    </row>
    <row r="9298" spans="10:17" x14ac:dyDescent="0.2">
      <c r="J9298" t="s">
        <v>498</v>
      </c>
      <c r="K9298" t="s">
        <v>359</v>
      </c>
      <c r="L9298" t="s">
        <v>480</v>
      </c>
      <c r="M9298" t="s">
        <v>7663</v>
      </c>
      <c r="N9298" t="s">
        <v>2274</v>
      </c>
      <c r="O9298">
        <v>0</v>
      </c>
      <c r="P9298">
        <v>0</v>
      </c>
      <c r="Q9298">
        <v>1</v>
      </c>
    </row>
    <row r="9299" spans="10:17" x14ac:dyDescent="0.2">
      <c r="J9299" t="s">
        <v>498</v>
      </c>
      <c r="K9299" t="s">
        <v>359</v>
      </c>
      <c r="L9299" t="s">
        <v>480</v>
      </c>
      <c r="M9299" t="s">
        <v>7663</v>
      </c>
      <c r="N9299" t="s">
        <v>2275</v>
      </c>
      <c r="O9299">
        <v>0</v>
      </c>
      <c r="P9299">
        <v>0</v>
      </c>
      <c r="Q9299">
        <v>1</v>
      </c>
    </row>
    <row r="9300" spans="10:17" x14ac:dyDescent="0.2">
      <c r="J9300" t="s">
        <v>498</v>
      </c>
      <c r="K9300" t="s">
        <v>359</v>
      </c>
      <c r="L9300" t="s">
        <v>480</v>
      </c>
      <c r="M9300" t="s">
        <v>7663</v>
      </c>
      <c r="N9300" t="s">
        <v>2278</v>
      </c>
      <c r="O9300">
        <v>1E-3</v>
      </c>
      <c r="P9300">
        <v>1E-3</v>
      </c>
      <c r="Q9300">
        <v>1</v>
      </c>
    </row>
    <row r="9301" spans="10:17" x14ac:dyDescent="0.2">
      <c r="J9301" t="s">
        <v>498</v>
      </c>
      <c r="K9301" t="s">
        <v>359</v>
      </c>
      <c r="L9301" t="s">
        <v>480</v>
      </c>
      <c r="M9301" t="s">
        <v>7663</v>
      </c>
      <c r="N9301" t="s">
        <v>2280</v>
      </c>
      <c r="O9301">
        <v>0</v>
      </c>
      <c r="P9301">
        <v>0</v>
      </c>
      <c r="Q9301">
        <v>1</v>
      </c>
    </row>
    <row r="9302" spans="10:17" x14ac:dyDescent="0.2">
      <c r="J9302" t="s">
        <v>498</v>
      </c>
      <c r="K9302" t="s">
        <v>359</v>
      </c>
      <c r="L9302" t="s">
        <v>480</v>
      </c>
      <c r="M9302" t="s">
        <v>7663</v>
      </c>
      <c r="N9302" t="s">
        <v>2281</v>
      </c>
      <c r="O9302">
        <v>0</v>
      </c>
      <c r="P9302">
        <v>0</v>
      </c>
      <c r="Q9302">
        <v>1</v>
      </c>
    </row>
    <row r="9303" spans="10:17" x14ac:dyDescent="0.2">
      <c r="J9303" t="s">
        <v>498</v>
      </c>
      <c r="K9303" t="s">
        <v>359</v>
      </c>
      <c r="L9303" t="s">
        <v>480</v>
      </c>
      <c r="M9303" t="s">
        <v>7663</v>
      </c>
      <c r="N9303" t="s">
        <v>2282</v>
      </c>
      <c r="O9303">
        <v>0</v>
      </c>
      <c r="P9303">
        <v>0</v>
      </c>
      <c r="Q9303">
        <v>1</v>
      </c>
    </row>
    <row r="9304" spans="10:17" x14ac:dyDescent="0.2">
      <c r="J9304" t="s">
        <v>498</v>
      </c>
      <c r="K9304" t="s">
        <v>359</v>
      </c>
      <c r="L9304" t="s">
        <v>480</v>
      </c>
      <c r="M9304" t="s">
        <v>7663</v>
      </c>
      <c r="N9304" t="s">
        <v>2283</v>
      </c>
      <c r="O9304">
        <v>0</v>
      </c>
      <c r="P9304">
        <v>0</v>
      </c>
      <c r="Q9304">
        <v>1</v>
      </c>
    </row>
    <row r="9305" spans="10:17" x14ac:dyDescent="0.2">
      <c r="J9305" t="s">
        <v>498</v>
      </c>
      <c r="K9305" t="s">
        <v>359</v>
      </c>
      <c r="L9305" t="s">
        <v>480</v>
      </c>
      <c r="M9305" t="s">
        <v>7663</v>
      </c>
      <c r="N9305" t="s">
        <v>2284</v>
      </c>
      <c r="O9305">
        <v>0</v>
      </c>
      <c r="P9305">
        <v>0</v>
      </c>
      <c r="Q9305">
        <v>1</v>
      </c>
    </row>
    <row r="9306" spans="10:17" x14ac:dyDescent="0.2">
      <c r="J9306" t="s">
        <v>498</v>
      </c>
      <c r="K9306" t="s">
        <v>359</v>
      </c>
      <c r="L9306" t="s">
        <v>480</v>
      </c>
      <c r="M9306" t="s">
        <v>7663</v>
      </c>
      <c r="N9306" t="s">
        <v>2285</v>
      </c>
      <c r="O9306">
        <v>0</v>
      </c>
      <c r="P9306">
        <v>0</v>
      </c>
      <c r="Q9306">
        <v>1</v>
      </c>
    </row>
    <row r="9307" spans="10:17" x14ac:dyDescent="0.2">
      <c r="J9307" t="s">
        <v>498</v>
      </c>
      <c r="K9307" t="s">
        <v>359</v>
      </c>
      <c r="L9307" t="s">
        <v>480</v>
      </c>
      <c r="M9307" t="s">
        <v>7663</v>
      </c>
      <c r="N9307" t="s">
        <v>2286</v>
      </c>
      <c r="O9307">
        <v>1E-3</v>
      </c>
      <c r="P9307">
        <v>1E-3</v>
      </c>
      <c r="Q9307">
        <v>1</v>
      </c>
    </row>
    <row r="9308" spans="10:17" x14ac:dyDescent="0.2">
      <c r="J9308" t="s">
        <v>498</v>
      </c>
      <c r="K9308" t="s">
        <v>359</v>
      </c>
      <c r="L9308" t="s">
        <v>480</v>
      </c>
      <c r="M9308" t="s">
        <v>7663</v>
      </c>
      <c r="N9308" t="s">
        <v>2287</v>
      </c>
      <c r="O9308">
        <v>0</v>
      </c>
      <c r="P9308">
        <v>0</v>
      </c>
      <c r="Q9308">
        <v>1</v>
      </c>
    </row>
    <row r="9309" spans="10:17" x14ac:dyDescent="0.2">
      <c r="J9309" t="s">
        <v>498</v>
      </c>
      <c r="K9309" t="s">
        <v>359</v>
      </c>
      <c r="L9309" t="s">
        <v>480</v>
      </c>
      <c r="M9309" t="s">
        <v>7663</v>
      </c>
      <c r="N9309" t="s">
        <v>2288</v>
      </c>
      <c r="O9309">
        <v>0</v>
      </c>
      <c r="P9309">
        <v>0</v>
      </c>
      <c r="Q9309">
        <v>1</v>
      </c>
    </row>
    <row r="9310" spans="10:17" x14ac:dyDescent="0.2">
      <c r="J9310" t="s">
        <v>498</v>
      </c>
      <c r="K9310" t="s">
        <v>359</v>
      </c>
      <c r="L9310" t="s">
        <v>480</v>
      </c>
      <c r="M9310" t="s">
        <v>7663</v>
      </c>
      <c r="N9310" t="s">
        <v>2289</v>
      </c>
      <c r="O9310">
        <v>0</v>
      </c>
      <c r="P9310">
        <v>0</v>
      </c>
      <c r="Q9310">
        <v>1</v>
      </c>
    </row>
    <row r="9311" spans="10:17" x14ac:dyDescent="0.2">
      <c r="J9311" t="s">
        <v>498</v>
      </c>
      <c r="K9311" t="s">
        <v>359</v>
      </c>
      <c r="L9311" t="s">
        <v>480</v>
      </c>
      <c r="M9311" t="s">
        <v>7663</v>
      </c>
      <c r="N9311" t="s">
        <v>2290</v>
      </c>
      <c r="O9311">
        <v>0</v>
      </c>
      <c r="P9311">
        <v>0</v>
      </c>
      <c r="Q9311">
        <v>1</v>
      </c>
    </row>
    <row r="9312" spans="10:17" x14ac:dyDescent="0.2">
      <c r="J9312" t="s">
        <v>498</v>
      </c>
      <c r="K9312" t="s">
        <v>359</v>
      </c>
      <c r="L9312" t="s">
        <v>480</v>
      </c>
      <c r="M9312" t="s">
        <v>7663</v>
      </c>
      <c r="N9312" t="s">
        <v>2291</v>
      </c>
      <c r="O9312">
        <v>0</v>
      </c>
      <c r="P9312">
        <v>0</v>
      </c>
      <c r="Q9312">
        <v>1</v>
      </c>
    </row>
    <row r="9313" spans="10:17" x14ac:dyDescent="0.2">
      <c r="J9313" t="s">
        <v>498</v>
      </c>
      <c r="K9313" t="s">
        <v>359</v>
      </c>
      <c r="L9313" t="s">
        <v>480</v>
      </c>
      <c r="M9313" t="s">
        <v>7663</v>
      </c>
      <c r="N9313" t="s">
        <v>2292</v>
      </c>
      <c r="O9313">
        <v>0</v>
      </c>
      <c r="P9313">
        <v>0</v>
      </c>
      <c r="Q9313">
        <v>1</v>
      </c>
    </row>
    <row r="9314" spans="10:17" x14ac:dyDescent="0.2">
      <c r="J9314" t="s">
        <v>498</v>
      </c>
      <c r="K9314" t="s">
        <v>359</v>
      </c>
      <c r="L9314" t="s">
        <v>480</v>
      </c>
      <c r="M9314" t="s">
        <v>7663</v>
      </c>
      <c r="N9314" t="s">
        <v>2295</v>
      </c>
      <c r="O9314">
        <v>1E-3</v>
      </c>
      <c r="P9314">
        <v>1E-3</v>
      </c>
      <c r="Q9314">
        <v>1</v>
      </c>
    </row>
    <row r="9315" spans="10:17" x14ac:dyDescent="0.2">
      <c r="J9315" t="s">
        <v>498</v>
      </c>
      <c r="K9315" t="s">
        <v>359</v>
      </c>
      <c r="L9315" t="s">
        <v>480</v>
      </c>
      <c r="M9315" t="s">
        <v>7663</v>
      </c>
      <c r="N9315" t="s">
        <v>2296</v>
      </c>
      <c r="O9315">
        <v>0</v>
      </c>
      <c r="P9315">
        <v>0</v>
      </c>
      <c r="Q9315">
        <v>1</v>
      </c>
    </row>
    <row r="9316" spans="10:17" x14ac:dyDescent="0.2">
      <c r="J9316" t="s">
        <v>498</v>
      </c>
      <c r="K9316" t="s">
        <v>359</v>
      </c>
      <c r="L9316" t="s">
        <v>480</v>
      </c>
      <c r="M9316" t="s">
        <v>7663</v>
      </c>
      <c r="N9316" t="s">
        <v>2297</v>
      </c>
      <c r="O9316">
        <v>0</v>
      </c>
      <c r="P9316">
        <v>0</v>
      </c>
      <c r="Q9316">
        <v>1</v>
      </c>
    </row>
    <row r="9317" spans="10:17" x14ac:dyDescent="0.2">
      <c r="J9317" t="s">
        <v>498</v>
      </c>
      <c r="K9317" t="s">
        <v>359</v>
      </c>
      <c r="L9317" t="s">
        <v>480</v>
      </c>
      <c r="M9317" t="s">
        <v>7663</v>
      </c>
      <c r="N9317" t="s">
        <v>2305</v>
      </c>
      <c r="O9317">
        <v>1E-3</v>
      </c>
      <c r="P9317">
        <v>1E-3</v>
      </c>
      <c r="Q9317">
        <v>1</v>
      </c>
    </row>
    <row r="9318" spans="10:17" x14ac:dyDescent="0.2">
      <c r="J9318" t="s">
        <v>498</v>
      </c>
      <c r="K9318" t="s">
        <v>359</v>
      </c>
      <c r="L9318" t="s">
        <v>480</v>
      </c>
      <c r="M9318" t="s">
        <v>7663</v>
      </c>
      <c r="N9318" t="s">
        <v>2313</v>
      </c>
      <c r="O9318">
        <v>0</v>
      </c>
      <c r="P9318">
        <v>0</v>
      </c>
      <c r="Q9318">
        <v>1</v>
      </c>
    </row>
    <row r="9319" spans="10:17" x14ac:dyDescent="0.2">
      <c r="J9319" t="s">
        <v>498</v>
      </c>
      <c r="K9319" t="s">
        <v>359</v>
      </c>
      <c r="L9319" t="s">
        <v>480</v>
      </c>
      <c r="M9319" t="s">
        <v>7663</v>
      </c>
      <c r="N9319" t="s">
        <v>2314</v>
      </c>
      <c r="O9319">
        <v>0</v>
      </c>
      <c r="P9319">
        <v>0</v>
      </c>
      <c r="Q9319">
        <v>1</v>
      </c>
    </row>
    <row r="9320" spans="10:17" x14ac:dyDescent="0.2">
      <c r="J9320" t="s">
        <v>498</v>
      </c>
      <c r="K9320" t="s">
        <v>359</v>
      </c>
      <c r="L9320" t="s">
        <v>480</v>
      </c>
      <c r="M9320" t="s">
        <v>7663</v>
      </c>
      <c r="N9320" t="s">
        <v>2315</v>
      </c>
      <c r="O9320">
        <v>0</v>
      </c>
      <c r="P9320">
        <v>0</v>
      </c>
      <c r="Q9320">
        <v>1</v>
      </c>
    </row>
    <row r="9321" spans="10:17" x14ac:dyDescent="0.2">
      <c r="J9321" t="s">
        <v>498</v>
      </c>
      <c r="K9321" t="s">
        <v>359</v>
      </c>
      <c r="L9321" t="s">
        <v>480</v>
      </c>
      <c r="M9321" t="s">
        <v>7663</v>
      </c>
      <c r="N9321" t="s">
        <v>2316</v>
      </c>
      <c r="O9321">
        <v>0</v>
      </c>
      <c r="P9321">
        <v>0</v>
      </c>
      <c r="Q9321">
        <v>1</v>
      </c>
    </row>
    <row r="9322" spans="10:17" x14ac:dyDescent="0.2">
      <c r="J9322" t="s">
        <v>498</v>
      </c>
      <c r="K9322" t="s">
        <v>359</v>
      </c>
      <c r="L9322" t="s">
        <v>480</v>
      </c>
      <c r="M9322" t="s">
        <v>7663</v>
      </c>
      <c r="N9322" t="s">
        <v>2323</v>
      </c>
      <c r="O9322">
        <v>1E-3</v>
      </c>
      <c r="P9322">
        <v>1E-3</v>
      </c>
      <c r="Q9322">
        <v>1</v>
      </c>
    </row>
    <row r="9323" spans="10:17" x14ac:dyDescent="0.2">
      <c r="J9323" t="s">
        <v>498</v>
      </c>
      <c r="K9323" t="s">
        <v>359</v>
      </c>
      <c r="L9323" t="s">
        <v>480</v>
      </c>
      <c r="M9323" t="s">
        <v>7663</v>
      </c>
      <c r="N9323" t="s">
        <v>2324</v>
      </c>
      <c r="O9323">
        <v>0</v>
      </c>
      <c r="P9323">
        <v>0</v>
      </c>
      <c r="Q9323">
        <v>1</v>
      </c>
    </row>
    <row r="9324" spans="10:17" x14ac:dyDescent="0.2">
      <c r="J9324" t="s">
        <v>498</v>
      </c>
      <c r="K9324" t="s">
        <v>359</v>
      </c>
      <c r="L9324" t="s">
        <v>480</v>
      </c>
      <c r="M9324" t="s">
        <v>7663</v>
      </c>
      <c r="N9324" t="s">
        <v>2325</v>
      </c>
      <c r="O9324">
        <v>0</v>
      </c>
      <c r="P9324">
        <v>0</v>
      </c>
      <c r="Q9324">
        <v>1</v>
      </c>
    </row>
    <row r="9325" spans="10:17" x14ac:dyDescent="0.2">
      <c r="J9325" t="s">
        <v>498</v>
      </c>
      <c r="K9325" t="s">
        <v>359</v>
      </c>
      <c r="L9325" t="s">
        <v>480</v>
      </c>
      <c r="M9325" t="s">
        <v>7663</v>
      </c>
      <c r="N9325" t="s">
        <v>2326</v>
      </c>
      <c r="O9325">
        <v>0</v>
      </c>
      <c r="P9325">
        <v>0</v>
      </c>
      <c r="Q9325">
        <v>1</v>
      </c>
    </row>
    <row r="9326" spans="10:17" x14ac:dyDescent="0.2">
      <c r="J9326" t="s">
        <v>498</v>
      </c>
      <c r="K9326" t="s">
        <v>359</v>
      </c>
      <c r="L9326" t="s">
        <v>480</v>
      </c>
      <c r="M9326" t="s">
        <v>7663</v>
      </c>
      <c r="N9326" t="s">
        <v>2327</v>
      </c>
      <c r="O9326">
        <v>0</v>
      </c>
      <c r="P9326">
        <v>0</v>
      </c>
      <c r="Q9326">
        <v>1</v>
      </c>
    </row>
    <row r="9327" spans="10:17" x14ac:dyDescent="0.2">
      <c r="J9327" t="s">
        <v>498</v>
      </c>
      <c r="K9327" t="s">
        <v>359</v>
      </c>
      <c r="L9327" t="s">
        <v>480</v>
      </c>
      <c r="M9327" t="s">
        <v>7663</v>
      </c>
      <c r="N9327" t="s">
        <v>2328</v>
      </c>
      <c r="O9327">
        <v>0</v>
      </c>
      <c r="P9327">
        <v>0</v>
      </c>
      <c r="Q9327">
        <v>1</v>
      </c>
    </row>
    <row r="9328" spans="10:17" x14ac:dyDescent="0.2">
      <c r="J9328" t="s">
        <v>498</v>
      </c>
      <c r="K9328" t="s">
        <v>359</v>
      </c>
      <c r="L9328" t="s">
        <v>480</v>
      </c>
      <c r="M9328" t="s">
        <v>7663</v>
      </c>
      <c r="N9328" t="s">
        <v>2329</v>
      </c>
      <c r="O9328">
        <v>0</v>
      </c>
      <c r="P9328">
        <v>0</v>
      </c>
      <c r="Q9328">
        <v>1</v>
      </c>
    </row>
    <row r="9329" spans="10:17" x14ac:dyDescent="0.2">
      <c r="J9329" t="s">
        <v>498</v>
      </c>
      <c r="K9329" t="s">
        <v>359</v>
      </c>
      <c r="L9329" t="s">
        <v>480</v>
      </c>
      <c r="M9329" t="s">
        <v>7663</v>
      </c>
      <c r="N9329" t="s">
        <v>2344</v>
      </c>
      <c r="O9329">
        <v>0</v>
      </c>
      <c r="P9329">
        <v>0</v>
      </c>
      <c r="Q9329">
        <v>1</v>
      </c>
    </row>
    <row r="9330" spans="10:17" x14ac:dyDescent="0.2">
      <c r="J9330" t="s">
        <v>498</v>
      </c>
      <c r="K9330" t="s">
        <v>359</v>
      </c>
      <c r="L9330" t="s">
        <v>480</v>
      </c>
      <c r="M9330" t="s">
        <v>7663</v>
      </c>
      <c r="N9330" t="s">
        <v>2345</v>
      </c>
      <c r="O9330">
        <v>0</v>
      </c>
      <c r="P9330">
        <v>0</v>
      </c>
      <c r="Q9330">
        <v>1</v>
      </c>
    </row>
    <row r="9331" spans="10:17" x14ac:dyDescent="0.2">
      <c r="J9331" t="s">
        <v>498</v>
      </c>
      <c r="K9331" t="s">
        <v>359</v>
      </c>
      <c r="L9331" t="s">
        <v>480</v>
      </c>
      <c r="M9331" t="s">
        <v>7663</v>
      </c>
      <c r="N9331" t="s">
        <v>2346</v>
      </c>
      <c r="O9331">
        <v>0</v>
      </c>
      <c r="P9331">
        <v>0</v>
      </c>
      <c r="Q9331">
        <v>1</v>
      </c>
    </row>
    <row r="9332" spans="10:17" x14ac:dyDescent="0.2">
      <c r="J9332" t="s">
        <v>498</v>
      </c>
      <c r="K9332" t="s">
        <v>359</v>
      </c>
      <c r="L9332" t="s">
        <v>480</v>
      </c>
      <c r="M9332" t="s">
        <v>7663</v>
      </c>
      <c r="N9332" t="s">
        <v>2347</v>
      </c>
      <c r="O9332">
        <v>0</v>
      </c>
      <c r="P9332">
        <v>0</v>
      </c>
      <c r="Q9332">
        <v>1</v>
      </c>
    </row>
    <row r="9333" spans="10:17" x14ac:dyDescent="0.2">
      <c r="J9333" t="s">
        <v>498</v>
      </c>
      <c r="K9333" t="s">
        <v>359</v>
      </c>
      <c r="L9333" t="s">
        <v>480</v>
      </c>
      <c r="M9333" t="s">
        <v>7663</v>
      </c>
      <c r="N9333" t="s">
        <v>2354</v>
      </c>
      <c r="O9333">
        <v>0</v>
      </c>
      <c r="P9333">
        <v>0</v>
      </c>
      <c r="Q9333">
        <v>1</v>
      </c>
    </row>
    <row r="9334" spans="10:17" x14ac:dyDescent="0.2">
      <c r="J9334" t="s">
        <v>498</v>
      </c>
      <c r="K9334" t="s">
        <v>359</v>
      </c>
      <c r="L9334" t="s">
        <v>480</v>
      </c>
      <c r="M9334" t="s">
        <v>7663</v>
      </c>
      <c r="N9334" t="s">
        <v>2355</v>
      </c>
      <c r="O9334">
        <v>0</v>
      </c>
      <c r="P9334">
        <v>0</v>
      </c>
      <c r="Q9334">
        <v>1</v>
      </c>
    </row>
    <row r="9335" spans="10:17" x14ac:dyDescent="0.2">
      <c r="J9335" t="s">
        <v>498</v>
      </c>
      <c r="K9335" t="s">
        <v>359</v>
      </c>
      <c r="L9335" t="s">
        <v>480</v>
      </c>
      <c r="M9335" t="s">
        <v>7663</v>
      </c>
      <c r="N9335" t="s">
        <v>2356</v>
      </c>
      <c r="O9335">
        <v>0</v>
      </c>
      <c r="P9335">
        <v>0</v>
      </c>
      <c r="Q9335">
        <v>1</v>
      </c>
    </row>
    <row r="9336" spans="10:17" x14ac:dyDescent="0.2">
      <c r="J9336" t="s">
        <v>498</v>
      </c>
      <c r="K9336" t="s">
        <v>359</v>
      </c>
      <c r="L9336" t="s">
        <v>480</v>
      </c>
      <c r="M9336" t="s">
        <v>7663</v>
      </c>
      <c r="N9336" t="s">
        <v>2363</v>
      </c>
      <c r="O9336">
        <v>1E-3</v>
      </c>
      <c r="P9336">
        <v>1E-3</v>
      </c>
      <c r="Q9336">
        <v>1</v>
      </c>
    </row>
    <row r="9337" spans="10:17" x14ac:dyDescent="0.2">
      <c r="J9337" t="s">
        <v>498</v>
      </c>
      <c r="K9337" t="s">
        <v>359</v>
      </c>
      <c r="L9337" t="s">
        <v>480</v>
      </c>
      <c r="M9337" t="s">
        <v>7663</v>
      </c>
      <c r="N9337" t="s">
        <v>2364</v>
      </c>
      <c r="O9337">
        <v>0</v>
      </c>
      <c r="P9337">
        <v>0</v>
      </c>
      <c r="Q9337">
        <v>1</v>
      </c>
    </row>
    <row r="9338" spans="10:17" x14ac:dyDescent="0.2">
      <c r="J9338" t="s">
        <v>498</v>
      </c>
      <c r="K9338" t="s">
        <v>359</v>
      </c>
      <c r="L9338" t="s">
        <v>480</v>
      </c>
      <c r="M9338" t="s">
        <v>7663</v>
      </c>
      <c r="N9338" t="s">
        <v>2365</v>
      </c>
      <c r="O9338">
        <v>0</v>
      </c>
      <c r="P9338">
        <v>0</v>
      </c>
      <c r="Q9338">
        <v>1</v>
      </c>
    </row>
    <row r="9339" spans="10:17" x14ac:dyDescent="0.2">
      <c r="J9339" t="s">
        <v>498</v>
      </c>
      <c r="K9339" t="s">
        <v>359</v>
      </c>
      <c r="L9339" t="s">
        <v>480</v>
      </c>
      <c r="M9339" t="s">
        <v>7663</v>
      </c>
      <c r="N9339" t="s">
        <v>2366</v>
      </c>
      <c r="O9339">
        <v>0</v>
      </c>
      <c r="P9339">
        <v>0</v>
      </c>
      <c r="Q9339">
        <v>1</v>
      </c>
    </row>
    <row r="9340" spans="10:17" x14ac:dyDescent="0.2">
      <c r="J9340" t="s">
        <v>498</v>
      </c>
      <c r="K9340" t="s">
        <v>359</v>
      </c>
      <c r="L9340" t="s">
        <v>480</v>
      </c>
      <c r="M9340" t="s">
        <v>7663</v>
      </c>
      <c r="N9340" t="s">
        <v>2367</v>
      </c>
      <c r="O9340">
        <v>0</v>
      </c>
      <c r="P9340">
        <v>0</v>
      </c>
      <c r="Q9340">
        <v>1</v>
      </c>
    </row>
    <row r="9341" spans="10:17" x14ac:dyDescent="0.2">
      <c r="J9341" t="s">
        <v>498</v>
      </c>
      <c r="K9341" t="s">
        <v>359</v>
      </c>
      <c r="L9341" t="s">
        <v>480</v>
      </c>
      <c r="M9341" t="s">
        <v>7663</v>
      </c>
      <c r="N9341" t="s">
        <v>2368</v>
      </c>
      <c r="O9341">
        <v>0</v>
      </c>
      <c r="P9341">
        <v>0</v>
      </c>
      <c r="Q9341">
        <v>1</v>
      </c>
    </row>
    <row r="9342" spans="10:17" x14ac:dyDescent="0.2">
      <c r="J9342" t="s">
        <v>498</v>
      </c>
      <c r="K9342" t="s">
        <v>359</v>
      </c>
      <c r="L9342" t="s">
        <v>480</v>
      </c>
      <c r="M9342" t="s">
        <v>7663</v>
      </c>
      <c r="N9342" t="s">
        <v>2369</v>
      </c>
      <c r="O9342">
        <v>0</v>
      </c>
      <c r="P9342">
        <v>0</v>
      </c>
      <c r="Q9342">
        <v>1</v>
      </c>
    </row>
    <row r="9343" spans="10:17" x14ac:dyDescent="0.2">
      <c r="J9343" t="s">
        <v>498</v>
      </c>
      <c r="K9343" t="s">
        <v>359</v>
      </c>
      <c r="L9343" t="s">
        <v>480</v>
      </c>
      <c r="M9343" t="s">
        <v>7663</v>
      </c>
      <c r="N9343" t="s">
        <v>2370</v>
      </c>
      <c r="O9343">
        <v>1E-3</v>
      </c>
      <c r="P9343">
        <v>1E-3</v>
      </c>
      <c r="Q9343">
        <v>1</v>
      </c>
    </row>
    <row r="9344" spans="10:17" x14ac:dyDescent="0.2">
      <c r="J9344" t="s">
        <v>498</v>
      </c>
      <c r="K9344" t="s">
        <v>359</v>
      </c>
      <c r="L9344" t="s">
        <v>480</v>
      </c>
      <c r="M9344" t="s">
        <v>7663</v>
      </c>
      <c r="N9344" t="s">
        <v>2371</v>
      </c>
      <c r="O9344">
        <v>0</v>
      </c>
      <c r="P9344">
        <v>0</v>
      </c>
      <c r="Q9344">
        <v>1</v>
      </c>
    </row>
    <row r="9345" spans="10:17" x14ac:dyDescent="0.2">
      <c r="J9345" t="s">
        <v>498</v>
      </c>
      <c r="K9345" t="s">
        <v>359</v>
      </c>
      <c r="L9345" t="s">
        <v>480</v>
      </c>
      <c r="M9345" t="s">
        <v>7663</v>
      </c>
      <c r="N9345" t="s">
        <v>2372</v>
      </c>
      <c r="O9345">
        <v>0</v>
      </c>
      <c r="P9345">
        <v>0</v>
      </c>
      <c r="Q9345">
        <v>1</v>
      </c>
    </row>
    <row r="9346" spans="10:17" x14ac:dyDescent="0.2">
      <c r="J9346" t="s">
        <v>498</v>
      </c>
      <c r="K9346" t="s">
        <v>359</v>
      </c>
      <c r="L9346" t="s">
        <v>480</v>
      </c>
      <c r="M9346" t="s">
        <v>7663</v>
      </c>
      <c r="N9346" t="s">
        <v>2373</v>
      </c>
      <c r="O9346">
        <v>0</v>
      </c>
      <c r="P9346">
        <v>0</v>
      </c>
      <c r="Q9346">
        <v>1</v>
      </c>
    </row>
    <row r="9347" spans="10:17" x14ac:dyDescent="0.2">
      <c r="J9347" t="s">
        <v>498</v>
      </c>
      <c r="K9347" t="s">
        <v>359</v>
      </c>
      <c r="L9347" t="s">
        <v>480</v>
      </c>
      <c r="M9347" t="s">
        <v>7663</v>
      </c>
      <c r="N9347" t="s">
        <v>2374</v>
      </c>
      <c r="O9347">
        <v>0</v>
      </c>
      <c r="P9347">
        <v>0</v>
      </c>
      <c r="Q9347">
        <v>1</v>
      </c>
    </row>
    <row r="9348" spans="10:17" x14ac:dyDescent="0.2">
      <c r="J9348" t="s">
        <v>498</v>
      </c>
      <c r="K9348" t="s">
        <v>359</v>
      </c>
      <c r="L9348" t="s">
        <v>480</v>
      </c>
      <c r="M9348" t="s">
        <v>7663</v>
      </c>
      <c r="N9348" t="s">
        <v>2375</v>
      </c>
      <c r="O9348">
        <v>0</v>
      </c>
      <c r="P9348">
        <v>0</v>
      </c>
      <c r="Q9348">
        <v>1</v>
      </c>
    </row>
    <row r="9349" spans="10:17" x14ac:dyDescent="0.2">
      <c r="J9349" t="s">
        <v>498</v>
      </c>
      <c r="K9349" t="s">
        <v>359</v>
      </c>
      <c r="L9349" t="s">
        <v>480</v>
      </c>
      <c r="M9349" t="s">
        <v>7663</v>
      </c>
      <c r="N9349" t="s">
        <v>2376</v>
      </c>
      <c r="O9349">
        <v>0</v>
      </c>
      <c r="P9349">
        <v>0</v>
      </c>
      <c r="Q9349">
        <v>1</v>
      </c>
    </row>
    <row r="9350" spans="10:17" x14ac:dyDescent="0.2">
      <c r="J9350" t="s">
        <v>498</v>
      </c>
      <c r="K9350" t="s">
        <v>359</v>
      </c>
      <c r="L9350" t="s">
        <v>480</v>
      </c>
      <c r="M9350" t="s">
        <v>7663</v>
      </c>
      <c r="N9350" t="s">
        <v>2377</v>
      </c>
      <c r="O9350">
        <v>1E-3</v>
      </c>
      <c r="P9350">
        <v>1E-3</v>
      </c>
      <c r="Q9350">
        <v>1</v>
      </c>
    </row>
    <row r="9351" spans="10:17" x14ac:dyDescent="0.2">
      <c r="J9351" t="s">
        <v>498</v>
      </c>
      <c r="K9351" t="s">
        <v>359</v>
      </c>
      <c r="L9351" t="s">
        <v>480</v>
      </c>
      <c r="M9351" t="s">
        <v>7663</v>
      </c>
      <c r="N9351" t="s">
        <v>2378</v>
      </c>
      <c r="O9351">
        <v>0</v>
      </c>
      <c r="P9351">
        <v>0</v>
      </c>
      <c r="Q9351">
        <v>1</v>
      </c>
    </row>
    <row r="9352" spans="10:17" x14ac:dyDescent="0.2">
      <c r="J9352" t="s">
        <v>498</v>
      </c>
      <c r="K9352" t="s">
        <v>359</v>
      </c>
      <c r="L9352" t="s">
        <v>480</v>
      </c>
      <c r="M9352" t="s">
        <v>7663</v>
      </c>
      <c r="N9352" t="s">
        <v>2379</v>
      </c>
      <c r="O9352">
        <v>0</v>
      </c>
      <c r="P9352">
        <v>0</v>
      </c>
      <c r="Q9352">
        <v>1</v>
      </c>
    </row>
    <row r="9353" spans="10:17" x14ac:dyDescent="0.2">
      <c r="J9353" t="s">
        <v>498</v>
      </c>
      <c r="K9353" t="s">
        <v>359</v>
      </c>
      <c r="L9353" t="s">
        <v>480</v>
      </c>
      <c r="M9353" t="s">
        <v>7663</v>
      </c>
      <c r="N9353" t="s">
        <v>2380</v>
      </c>
      <c r="O9353">
        <v>0</v>
      </c>
      <c r="P9353">
        <v>0</v>
      </c>
      <c r="Q9353">
        <v>1</v>
      </c>
    </row>
    <row r="9354" spans="10:17" x14ac:dyDescent="0.2">
      <c r="J9354" t="s">
        <v>498</v>
      </c>
      <c r="K9354" t="s">
        <v>359</v>
      </c>
      <c r="L9354" t="s">
        <v>480</v>
      </c>
      <c r="M9354" t="s">
        <v>7663</v>
      </c>
      <c r="N9354" t="s">
        <v>2381</v>
      </c>
      <c r="O9354">
        <v>0</v>
      </c>
      <c r="P9354">
        <v>0</v>
      </c>
      <c r="Q9354">
        <v>1</v>
      </c>
    </row>
    <row r="9355" spans="10:17" x14ac:dyDescent="0.2">
      <c r="J9355" t="s">
        <v>498</v>
      </c>
      <c r="K9355" t="s">
        <v>359</v>
      </c>
      <c r="L9355" t="s">
        <v>480</v>
      </c>
      <c r="M9355" t="s">
        <v>7663</v>
      </c>
      <c r="N9355" t="s">
        <v>2382</v>
      </c>
      <c r="O9355">
        <v>0</v>
      </c>
      <c r="P9355">
        <v>0</v>
      </c>
      <c r="Q9355">
        <v>1</v>
      </c>
    </row>
    <row r="9356" spans="10:17" x14ac:dyDescent="0.2">
      <c r="J9356" t="s">
        <v>498</v>
      </c>
      <c r="K9356" t="s">
        <v>359</v>
      </c>
      <c r="L9356" t="s">
        <v>480</v>
      </c>
      <c r="M9356" t="s">
        <v>7663</v>
      </c>
      <c r="N9356" t="s">
        <v>2383</v>
      </c>
      <c r="O9356">
        <v>0</v>
      </c>
      <c r="P9356">
        <v>0</v>
      </c>
      <c r="Q9356">
        <v>1</v>
      </c>
    </row>
    <row r="9357" spans="10:17" x14ac:dyDescent="0.2">
      <c r="J9357" t="s">
        <v>498</v>
      </c>
      <c r="K9357" t="s">
        <v>359</v>
      </c>
      <c r="L9357" t="s">
        <v>480</v>
      </c>
      <c r="M9357" t="s">
        <v>7663</v>
      </c>
      <c r="N9357" t="s">
        <v>2384</v>
      </c>
      <c r="O9357">
        <v>1E-3</v>
      </c>
      <c r="P9357">
        <v>1E-3</v>
      </c>
      <c r="Q9357">
        <v>1</v>
      </c>
    </row>
    <row r="9358" spans="10:17" x14ac:dyDescent="0.2">
      <c r="J9358" t="s">
        <v>498</v>
      </c>
      <c r="K9358" t="s">
        <v>359</v>
      </c>
      <c r="L9358" t="s">
        <v>480</v>
      </c>
      <c r="M9358" t="s">
        <v>7663</v>
      </c>
      <c r="N9358" t="s">
        <v>2392</v>
      </c>
      <c r="O9358">
        <v>0</v>
      </c>
      <c r="P9358">
        <v>0</v>
      </c>
      <c r="Q9358">
        <v>1</v>
      </c>
    </row>
    <row r="9359" spans="10:17" x14ac:dyDescent="0.2">
      <c r="J9359" t="s">
        <v>498</v>
      </c>
      <c r="K9359" t="s">
        <v>359</v>
      </c>
      <c r="L9359" t="s">
        <v>480</v>
      </c>
      <c r="M9359" t="s">
        <v>7663</v>
      </c>
      <c r="N9359" t="s">
        <v>2393</v>
      </c>
      <c r="O9359">
        <v>0</v>
      </c>
      <c r="P9359">
        <v>0</v>
      </c>
      <c r="Q9359">
        <v>1</v>
      </c>
    </row>
    <row r="9360" spans="10:17" x14ac:dyDescent="0.2">
      <c r="J9360" t="s">
        <v>498</v>
      </c>
      <c r="K9360" t="s">
        <v>359</v>
      </c>
      <c r="L9360" t="s">
        <v>480</v>
      </c>
      <c r="M9360" t="s">
        <v>7663</v>
      </c>
      <c r="N9360" t="s">
        <v>2394</v>
      </c>
      <c r="O9360">
        <v>0</v>
      </c>
      <c r="P9360">
        <v>0</v>
      </c>
      <c r="Q9360">
        <v>1</v>
      </c>
    </row>
    <row r="9361" spans="10:17" x14ac:dyDescent="0.2">
      <c r="J9361" t="s">
        <v>498</v>
      </c>
      <c r="K9361" t="s">
        <v>359</v>
      </c>
      <c r="L9361" t="s">
        <v>480</v>
      </c>
      <c r="M9361" t="s">
        <v>7663</v>
      </c>
      <c r="N9361" t="s">
        <v>2395</v>
      </c>
      <c r="O9361">
        <v>0</v>
      </c>
      <c r="P9361">
        <v>0</v>
      </c>
      <c r="Q9361">
        <v>1</v>
      </c>
    </row>
    <row r="9362" spans="10:17" x14ac:dyDescent="0.2">
      <c r="J9362" t="s">
        <v>498</v>
      </c>
      <c r="K9362" t="s">
        <v>359</v>
      </c>
      <c r="L9362" t="s">
        <v>480</v>
      </c>
      <c r="M9362" t="s">
        <v>7663</v>
      </c>
      <c r="N9362" t="s">
        <v>2396</v>
      </c>
      <c r="O9362">
        <v>0</v>
      </c>
      <c r="P9362">
        <v>0</v>
      </c>
      <c r="Q9362">
        <v>1</v>
      </c>
    </row>
    <row r="9363" spans="10:17" x14ac:dyDescent="0.2">
      <c r="J9363" t="s">
        <v>498</v>
      </c>
      <c r="K9363" t="s">
        <v>359</v>
      </c>
      <c r="L9363" t="s">
        <v>480</v>
      </c>
      <c r="M9363" t="s">
        <v>7663</v>
      </c>
      <c r="N9363" t="s">
        <v>2397</v>
      </c>
      <c r="O9363">
        <v>0</v>
      </c>
      <c r="P9363">
        <v>0</v>
      </c>
      <c r="Q9363">
        <v>1</v>
      </c>
    </row>
    <row r="9364" spans="10:17" x14ac:dyDescent="0.2">
      <c r="J9364" t="s">
        <v>498</v>
      </c>
      <c r="K9364" t="s">
        <v>359</v>
      </c>
      <c r="L9364" t="s">
        <v>480</v>
      </c>
      <c r="M9364" t="s">
        <v>7663</v>
      </c>
      <c r="N9364" t="s">
        <v>2405</v>
      </c>
      <c r="O9364">
        <v>1E-3</v>
      </c>
      <c r="P9364">
        <v>1E-3</v>
      </c>
      <c r="Q9364">
        <v>1</v>
      </c>
    </row>
    <row r="9365" spans="10:17" x14ac:dyDescent="0.2">
      <c r="J9365" t="s">
        <v>498</v>
      </c>
      <c r="K9365" t="s">
        <v>359</v>
      </c>
      <c r="L9365" t="s">
        <v>480</v>
      </c>
      <c r="M9365" t="s">
        <v>7663</v>
      </c>
      <c r="N9365" t="s">
        <v>2412</v>
      </c>
      <c r="O9365">
        <v>0</v>
      </c>
      <c r="P9365">
        <v>0</v>
      </c>
      <c r="Q9365">
        <v>1</v>
      </c>
    </row>
    <row r="9366" spans="10:17" x14ac:dyDescent="0.2">
      <c r="J9366" t="s">
        <v>498</v>
      </c>
      <c r="K9366" t="s">
        <v>359</v>
      </c>
      <c r="L9366" t="s">
        <v>480</v>
      </c>
      <c r="M9366" t="s">
        <v>7663</v>
      </c>
      <c r="N9366" t="s">
        <v>2413</v>
      </c>
      <c r="O9366">
        <v>0</v>
      </c>
      <c r="P9366">
        <v>0</v>
      </c>
      <c r="Q9366">
        <v>1</v>
      </c>
    </row>
    <row r="9367" spans="10:17" x14ac:dyDescent="0.2">
      <c r="J9367" t="s">
        <v>498</v>
      </c>
      <c r="K9367" t="s">
        <v>359</v>
      </c>
      <c r="L9367" t="s">
        <v>480</v>
      </c>
      <c r="M9367" t="s">
        <v>7663</v>
      </c>
      <c r="N9367" t="s">
        <v>2414</v>
      </c>
      <c r="O9367">
        <v>0</v>
      </c>
      <c r="P9367">
        <v>0</v>
      </c>
      <c r="Q9367">
        <v>1</v>
      </c>
    </row>
    <row r="9368" spans="10:17" x14ac:dyDescent="0.2">
      <c r="J9368" t="s">
        <v>498</v>
      </c>
      <c r="K9368" t="s">
        <v>359</v>
      </c>
      <c r="L9368" t="s">
        <v>480</v>
      </c>
      <c r="M9368" t="s">
        <v>7663</v>
      </c>
      <c r="N9368" t="s">
        <v>2415</v>
      </c>
      <c r="O9368">
        <v>0</v>
      </c>
      <c r="P9368">
        <v>0</v>
      </c>
      <c r="Q9368">
        <v>1</v>
      </c>
    </row>
    <row r="9369" spans="10:17" x14ac:dyDescent="0.2">
      <c r="J9369" t="s">
        <v>498</v>
      </c>
      <c r="K9369" t="s">
        <v>359</v>
      </c>
      <c r="L9369" t="s">
        <v>480</v>
      </c>
      <c r="M9369" t="s">
        <v>7663</v>
      </c>
      <c r="N9369" t="s">
        <v>2416</v>
      </c>
      <c r="O9369">
        <v>0</v>
      </c>
      <c r="P9369">
        <v>0</v>
      </c>
      <c r="Q9369">
        <v>1</v>
      </c>
    </row>
    <row r="9370" spans="10:17" x14ac:dyDescent="0.2">
      <c r="J9370" t="s">
        <v>498</v>
      </c>
      <c r="K9370" t="s">
        <v>359</v>
      </c>
      <c r="L9370" t="s">
        <v>480</v>
      </c>
      <c r="M9370" t="s">
        <v>7663</v>
      </c>
      <c r="N9370" t="s">
        <v>2417</v>
      </c>
      <c r="O9370">
        <v>0</v>
      </c>
      <c r="P9370">
        <v>0</v>
      </c>
      <c r="Q9370">
        <v>1</v>
      </c>
    </row>
    <row r="9371" spans="10:17" x14ac:dyDescent="0.2">
      <c r="J9371" t="s">
        <v>498</v>
      </c>
      <c r="K9371" t="s">
        <v>359</v>
      </c>
      <c r="L9371" t="s">
        <v>480</v>
      </c>
      <c r="M9371" t="s">
        <v>7663</v>
      </c>
      <c r="N9371" t="s">
        <v>2424</v>
      </c>
      <c r="O9371">
        <v>1E-3</v>
      </c>
      <c r="P9371">
        <v>1E-3</v>
      </c>
      <c r="Q9371">
        <v>1</v>
      </c>
    </row>
    <row r="9372" spans="10:17" x14ac:dyDescent="0.2">
      <c r="J9372" t="s">
        <v>498</v>
      </c>
      <c r="K9372" t="s">
        <v>359</v>
      </c>
      <c r="L9372" t="s">
        <v>480</v>
      </c>
      <c r="M9372" t="s">
        <v>7663</v>
      </c>
      <c r="N9372" t="s">
        <v>2427</v>
      </c>
      <c r="O9372">
        <v>0</v>
      </c>
      <c r="P9372">
        <v>0</v>
      </c>
      <c r="Q9372">
        <v>1</v>
      </c>
    </row>
    <row r="9373" spans="10:17" x14ac:dyDescent="0.2">
      <c r="J9373" t="s">
        <v>498</v>
      </c>
      <c r="K9373" t="s">
        <v>359</v>
      </c>
      <c r="L9373" t="s">
        <v>480</v>
      </c>
      <c r="M9373" t="s">
        <v>7663</v>
      </c>
      <c r="N9373" t="s">
        <v>2428</v>
      </c>
      <c r="O9373">
        <v>0</v>
      </c>
      <c r="P9373">
        <v>0</v>
      </c>
      <c r="Q9373">
        <v>1</v>
      </c>
    </row>
    <row r="9374" spans="10:17" x14ac:dyDescent="0.2">
      <c r="J9374" t="s">
        <v>498</v>
      </c>
      <c r="K9374" t="s">
        <v>359</v>
      </c>
      <c r="L9374" t="s">
        <v>480</v>
      </c>
      <c r="M9374" t="s">
        <v>7663</v>
      </c>
      <c r="N9374" t="s">
        <v>2429</v>
      </c>
      <c r="O9374">
        <v>0</v>
      </c>
      <c r="P9374">
        <v>0</v>
      </c>
      <c r="Q9374">
        <v>1</v>
      </c>
    </row>
    <row r="9375" spans="10:17" x14ac:dyDescent="0.2">
      <c r="J9375" t="s">
        <v>498</v>
      </c>
      <c r="K9375" t="s">
        <v>359</v>
      </c>
      <c r="L9375" t="s">
        <v>480</v>
      </c>
      <c r="M9375" t="s">
        <v>7663</v>
      </c>
      <c r="N9375" t="s">
        <v>2430</v>
      </c>
      <c r="O9375">
        <v>0</v>
      </c>
      <c r="P9375">
        <v>0</v>
      </c>
      <c r="Q9375">
        <v>1</v>
      </c>
    </row>
    <row r="9376" spans="10:17" x14ac:dyDescent="0.2">
      <c r="J9376" t="s">
        <v>498</v>
      </c>
      <c r="K9376" t="s">
        <v>359</v>
      </c>
      <c r="L9376" t="s">
        <v>480</v>
      </c>
      <c r="M9376" t="s">
        <v>7663</v>
      </c>
      <c r="N9376" t="s">
        <v>2431</v>
      </c>
      <c r="O9376">
        <v>0</v>
      </c>
      <c r="P9376">
        <v>0</v>
      </c>
      <c r="Q9376">
        <v>1</v>
      </c>
    </row>
    <row r="9377" spans="10:17" x14ac:dyDescent="0.2">
      <c r="J9377" t="s">
        <v>498</v>
      </c>
      <c r="K9377" t="s">
        <v>359</v>
      </c>
      <c r="L9377" t="s">
        <v>480</v>
      </c>
      <c r="M9377" t="s">
        <v>7663</v>
      </c>
      <c r="N9377" t="s">
        <v>2432</v>
      </c>
      <c r="O9377">
        <v>0</v>
      </c>
      <c r="P9377">
        <v>0</v>
      </c>
      <c r="Q9377">
        <v>1</v>
      </c>
    </row>
    <row r="9378" spans="10:17" x14ac:dyDescent="0.2">
      <c r="J9378" t="s">
        <v>498</v>
      </c>
      <c r="K9378" t="s">
        <v>359</v>
      </c>
      <c r="L9378" t="s">
        <v>480</v>
      </c>
      <c r="M9378" t="s">
        <v>7663</v>
      </c>
      <c r="N9378" t="s">
        <v>2433</v>
      </c>
      <c r="O9378">
        <v>1E-3</v>
      </c>
      <c r="P9378">
        <v>1E-3</v>
      </c>
      <c r="Q9378">
        <v>1</v>
      </c>
    </row>
    <row r="9379" spans="10:17" x14ac:dyDescent="0.2">
      <c r="J9379" t="s">
        <v>498</v>
      </c>
      <c r="K9379" t="s">
        <v>359</v>
      </c>
      <c r="L9379" t="s">
        <v>480</v>
      </c>
      <c r="M9379" t="s">
        <v>7663</v>
      </c>
      <c r="N9379" t="s">
        <v>2439</v>
      </c>
      <c r="O9379">
        <v>0</v>
      </c>
      <c r="P9379">
        <v>0</v>
      </c>
      <c r="Q9379">
        <v>1</v>
      </c>
    </row>
    <row r="9380" spans="10:17" x14ac:dyDescent="0.2">
      <c r="J9380" t="s">
        <v>498</v>
      </c>
      <c r="K9380" t="s">
        <v>359</v>
      </c>
      <c r="L9380" t="s">
        <v>480</v>
      </c>
      <c r="M9380" t="s">
        <v>7663</v>
      </c>
      <c r="N9380" t="s">
        <v>2440</v>
      </c>
      <c r="O9380">
        <v>0</v>
      </c>
      <c r="P9380">
        <v>0</v>
      </c>
      <c r="Q9380">
        <v>1</v>
      </c>
    </row>
    <row r="9381" spans="10:17" x14ac:dyDescent="0.2">
      <c r="J9381" t="s">
        <v>498</v>
      </c>
      <c r="K9381" t="s">
        <v>359</v>
      </c>
      <c r="L9381" t="s">
        <v>480</v>
      </c>
      <c r="M9381" t="s">
        <v>7663</v>
      </c>
      <c r="N9381" t="s">
        <v>2441</v>
      </c>
      <c r="O9381">
        <v>0</v>
      </c>
      <c r="P9381">
        <v>0</v>
      </c>
      <c r="Q9381">
        <v>1</v>
      </c>
    </row>
    <row r="9382" spans="10:17" x14ac:dyDescent="0.2">
      <c r="J9382" t="s">
        <v>498</v>
      </c>
      <c r="K9382" t="s">
        <v>359</v>
      </c>
      <c r="L9382" t="s">
        <v>480</v>
      </c>
      <c r="M9382" t="s">
        <v>7663</v>
      </c>
      <c r="N9382" t="s">
        <v>2442</v>
      </c>
      <c r="O9382">
        <v>0</v>
      </c>
      <c r="P9382">
        <v>0</v>
      </c>
      <c r="Q9382">
        <v>1</v>
      </c>
    </row>
    <row r="9383" spans="10:17" x14ac:dyDescent="0.2">
      <c r="J9383" t="s">
        <v>498</v>
      </c>
      <c r="K9383" t="s">
        <v>359</v>
      </c>
      <c r="L9383" t="s">
        <v>480</v>
      </c>
      <c r="M9383" t="s">
        <v>7663</v>
      </c>
      <c r="N9383" t="s">
        <v>2443</v>
      </c>
      <c r="O9383">
        <v>0</v>
      </c>
      <c r="P9383">
        <v>0</v>
      </c>
      <c r="Q9383">
        <v>1</v>
      </c>
    </row>
    <row r="9384" spans="10:17" x14ac:dyDescent="0.2">
      <c r="J9384" t="s">
        <v>498</v>
      </c>
      <c r="K9384" t="s">
        <v>359</v>
      </c>
      <c r="L9384" t="s">
        <v>480</v>
      </c>
      <c r="M9384" t="s">
        <v>7663</v>
      </c>
      <c r="N9384" t="s">
        <v>2444</v>
      </c>
      <c r="O9384">
        <v>0</v>
      </c>
      <c r="P9384">
        <v>0</v>
      </c>
      <c r="Q9384">
        <v>1</v>
      </c>
    </row>
    <row r="9385" spans="10:17" x14ac:dyDescent="0.2">
      <c r="J9385" t="s">
        <v>498</v>
      </c>
      <c r="K9385" t="s">
        <v>359</v>
      </c>
      <c r="L9385" t="s">
        <v>480</v>
      </c>
      <c r="M9385" t="s">
        <v>7663</v>
      </c>
      <c r="N9385" t="s">
        <v>2445</v>
      </c>
      <c r="O9385">
        <v>1E-3</v>
      </c>
      <c r="P9385">
        <v>1E-3</v>
      </c>
      <c r="Q9385">
        <v>1</v>
      </c>
    </row>
    <row r="9386" spans="10:17" x14ac:dyDescent="0.2">
      <c r="J9386" t="s">
        <v>498</v>
      </c>
      <c r="K9386" t="s">
        <v>359</v>
      </c>
      <c r="L9386" t="s">
        <v>480</v>
      </c>
      <c r="M9386" t="s">
        <v>7663</v>
      </c>
      <c r="N9386" t="s">
        <v>2451</v>
      </c>
      <c r="O9386">
        <v>0</v>
      </c>
      <c r="P9386">
        <v>0</v>
      </c>
      <c r="Q9386">
        <v>1</v>
      </c>
    </row>
    <row r="9387" spans="10:17" x14ac:dyDescent="0.2">
      <c r="J9387" t="s">
        <v>498</v>
      </c>
      <c r="K9387" t="s">
        <v>359</v>
      </c>
      <c r="L9387" t="s">
        <v>480</v>
      </c>
      <c r="M9387" t="s">
        <v>7663</v>
      </c>
      <c r="N9387" t="s">
        <v>2452</v>
      </c>
      <c r="O9387">
        <v>0</v>
      </c>
      <c r="P9387">
        <v>0</v>
      </c>
      <c r="Q9387">
        <v>1</v>
      </c>
    </row>
    <row r="9388" spans="10:17" x14ac:dyDescent="0.2">
      <c r="J9388" t="s">
        <v>498</v>
      </c>
      <c r="K9388" t="s">
        <v>359</v>
      </c>
      <c r="L9388" t="s">
        <v>480</v>
      </c>
      <c r="M9388" t="s">
        <v>7663</v>
      </c>
      <c r="N9388" t="s">
        <v>2453</v>
      </c>
      <c r="O9388">
        <v>0</v>
      </c>
      <c r="P9388">
        <v>0</v>
      </c>
      <c r="Q9388">
        <v>1</v>
      </c>
    </row>
    <row r="9389" spans="10:17" x14ac:dyDescent="0.2">
      <c r="J9389" t="s">
        <v>498</v>
      </c>
      <c r="K9389" t="s">
        <v>359</v>
      </c>
      <c r="L9389" t="s">
        <v>480</v>
      </c>
      <c r="M9389" t="s">
        <v>7663</v>
      </c>
      <c r="N9389" t="s">
        <v>2454</v>
      </c>
      <c r="O9389">
        <v>0</v>
      </c>
      <c r="P9389">
        <v>0</v>
      </c>
      <c r="Q9389">
        <v>1</v>
      </c>
    </row>
    <row r="9390" spans="10:17" x14ac:dyDescent="0.2">
      <c r="J9390" t="s">
        <v>498</v>
      </c>
      <c r="K9390" t="s">
        <v>359</v>
      </c>
      <c r="L9390" t="s">
        <v>480</v>
      </c>
      <c r="M9390" t="s">
        <v>7663</v>
      </c>
      <c r="N9390" t="s">
        <v>2455</v>
      </c>
      <c r="O9390">
        <v>0</v>
      </c>
      <c r="P9390">
        <v>0</v>
      </c>
      <c r="Q9390">
        <v>1</v>
      </c>
    </row>
    <row r="9391" spans="10:17" x14ac:dyDescent="0.2">
      <c r="J9391" t="s">
        <v>498</v>
      </c>
      <c r="K9391" t="s">
        <v>359</v>
      </c>
      <c r="L9391" t="s">
        <v>480</v>
      </c>
      <c r="M9391" t="s">
        <v>7663</v>
      </c>
      <c r="N9391" t="s">
        <v>2456</v>
      </c>
      <c r="O9391">
        <v>0</v>
      </c>
      <c r="P9391">
        <v>0</v>
      </c>
      <c r="Q9391">
        <v>1</v>
      </c>
    </row>
    <row r="9392" spans="10:17" x14ac:dyDescent="0.2">
      <c r="J9392" t="s">
        <v>498</v>
      </c>
      <c r="K9392" t="s">
        <v>359</v>
      </c>
      <c r="L9392" t="s">
        <v>480</v>
      </c>
      <c r="M9392" t="s">
        <v>7663</v>
      </c>
      <c r="N9392" t="s">
        <v>2458</v>
      </c>
      <c r="O9392">
        <v>1E-3</v>
      </c>
      <c r="P9392">
        <v>1E-3</v>
      </c>
      <c r="Q9392">
        <v>1</v>
      </c>
    </row>
    <row r="9393" spans="10:17" x14ac:dyDescent="0.2">
      <c r="J9393" t="s">
        <v>498</v>
      </c>
      <c r="K9393" t="s">
        <v>359</v>
      </c>
      <c r="L9393" t="s">
        <v>480</v>
      </c>
      <c r="M9393" t="s">
        <v>7663</v>
      </c>
      <c r="N9393" t="s">
        <v>2465</v>
      </c>
      <c r="O9393">
        <v>0</v>
      </c>
      <c r="P9393">
        <v>0</v>
      </c>
      <c r="Q9393">
        <v>1</v>
      </c>
    </row>
    <row r="9394" spans="10:17" x14ac:dyDescent="0.2">
      <c r="J9394" t="s">
        <v>498</v>
      </c>
      <c r="K9394" t="s">
        <v>359</v>
      </c>
      <c r="L9394" t="s">
        <v>480</v>
      </c>
      <c r="M9394" t="s">
        <v>7663</v>
      </c>
      <c r="N9394" t="s">
        <v>2466</v>
      </c>
      <c r="O9394">
        <v>0</v>
      </c>
      <c r="P9394">
        <v>0</v>
      </c>
      <c r="Q9394">
        <v>1</v>
      </c>
    </row>
    <row r="9395" spans="10:17" x14ac:dyDescent="0.2">
      <c r="J9395" t="s">
        <v>498</v>
      </c>
      <c r="K9395" t="s">
        <v>359</v>
      </c>
      <c r="L9395" t="s">
        <v>480</v>
      </c>
      <c r="M9395" t="s">
        <v>7663</v>
      </c>
      <c r="N9395" t="s">
        <v>2467</v>
      </c>
      <c r="O9395">
        <v>0</v>
      </c>
      <c r="P9395">
        <v>0</v>
      </c>
      <c r="Q9395">
        <v>1</v>
      </c>
    </row>
    <row r="9396" spans="10:17" x14ac:dyDescent="0.2">
      <c r="J9396" t="s">
        <v>498</v>
      </c>
      <c r="K9396" t="s">
        <v>359</v>
      </c>
      <c r="L9396" t="s">
        <v>480</v>
      </c>
      <c r="M9396" t="s">
        <v>7663</v>
      </c>
      <c r="N9396" t="s">
        <v>2468</v>
      </c>
      <c r="O9396">
        <v>0</v>
      </c>
      <c r="P9396">
        <v>0</v>
      </c>
      <c r="Q9396">
        <v>1</v>
      </c>
    </row>
    <row r="9397" spans="10:17" x14ac:dyDescent="0.2">
      <c r="J9397" t="s">
        <v>498</v>
      </c>
      <c r="K9397" t="s">
        <v>359</v>
      </c>
      <c r="L9397" t="s">
        <v>480</v>
      </c>
      <c r="M9397" t="s">
        <v>7663</v>
      </c>
      <c r="N9397" t="s">
        <v>2469</v>
      </c>
      <c r="O9397">
        <v>0</v>
      </c>
      <c r="P9397">
        <v>0</v>
      </c>
      <c r="Q9397">
        <v>1</v>
      </c>
    </row>
    <row r="9398" spans="10:17" x14ac:dyDescent="0.2">
      <c r="J9398" t="s">
        <v>498</v>
      </c>
      <c r="K9398" t="s">
        <v>359</v>
      </c>
      <c r="L9398" t="s">
        <v>480</v>
      </c>
      <c r="M9398" t="s">
        <v>7663</v>
      </c>
      <c r="N9398" t="s">
        <v>2470</v>
      </c>
      <c r="O9398">
        <v>0</v>
      </c>
      <c r="P9398">
        <v>0</v>
      </c>
      <c r="Q9398">
        <v>1</v>
      </c>
    </row>
    <row r="9399" spans="10:17" x14ac:dyDescent="0.2">
      <c r="J9399" t="s">
        <v>498</v>
      </c>
      <c r="K9399" t="s">
        <v>359</v>
      </c>
      <c r="L9399" t="s">
        <v>480</v>
      </c>
      <c r="M9399" t="s">
        <v>7663</v>
      </c>
      <c r="N9399" t="s">
        <v>2476</v>
      </c>
      <c r="O9399">
        <v>1E-3</v>
      </c>
      <c r="P9399">
        <v>1E-3</v>
      </c>
      <c r="Q9399">
        <v>1</v>
      </c>
    </row>
    <row r="9400" spans="10:17" x14ac:dyDescent="0.2">
      <c r="J9400" t="s">
        <v>498</v>
      </c>
      <c r="K9400" t="s">
        <v>359</v>
      </c>
      <c r="L9400" t="s">
        <v>480</v>
      </c>
      <c r="M9400" t="s">
        <v>7663</v>
      </c>
      <c r="N9400" t="s">
        <v>2483</v>
      </c>
      <c r="O9400">
        <v>0</v>
      </c>
      <c r="P9400">
        <v>0</v>
      </c>
      <c r="Q9400">
        <v>1</v>
      </c>
    </row>
    <row r="9401" spans="10:17" x14ac:dyDescent="0.2">
      <c r="J9401" t="s">
        <v>498</v>
      </c>
      <c r="K9401" t="s">
        <v>359</v>
      </c>
      <c r="L9401" t="s">
        <v>480</v>
      </c>
      <c r="M9401" t="s">
        <v>7663</v>
      </c>
      <c r="N9401" t="s">
        <v>2484</v>
      </c>
      <c r="O9401">
        <v>0</v>
      </c>
      <c r="P9401">
        <v>0</v>
      </c>
      <c r="Q9401">
        <v>1</v>
      </c>
    </row>
    <row r="9402" spans="10:17" x14ac:dyDescent="0.2">
      <c r="J9402" t="s">
        <v>498</v>
      </c>
      <c r="K9402" t="s">
        <v>359</v>
      </c>
      <c r="L9402" t="s">
        <v>480</v>
      </c>
      <c r="M9402" t="s">
        <v>7663</v>
      </c>
      <c r="N9402" t="s">
        <v>2485</v>
      </c>
      <c r="O9402">
        <v>0</v>
      </c>
      <c r="P9402">
        <v>0</v>
      </c>
      <c r="Q9402">
        <v>1</v>
      </c>
    </row>
    <row r="9403" spans="10:17" x14ac:dyDescent="0.2">
      <c r="J9403" t="s">
        <v>498</v>
      </c>
      <c r="K9403" t="s">
        <v>359</v>
      </c>
      <c r="L9403" t="s">
        <v>480</v>
      </c>
      <c r="M9403" t="s">
        <v>7663</v>
      </c>
      <c r="N9403" t="s">
        <v>2486</v>
      </c>
      <c r="O9403">
        <v>0</v>
      </c>
      <c r="P9403">
        <v>0</v>
      </c>
      <c r="Q9403">
        <v>1</v>
      </c>
    </row>
    <row r="9404" spans="10:17" x14ac:dyDescent="0.2">
      <c r="J9404" t="s">
        <v>498</v>
      </c>
      <c r="K9404" t="s">
        <v>359</v>
      </c>
      <c r="L9404" t="s">
        <v>480</v>
      </c>
      <c r="M9404" t="s">
        <v>7663</v>
      </c>
      <c r="N9404" t="s">
        <v>2487</v>
      </c>
      <c r="O9404">
        <v>0</v>
      </c>
      <c r="P9404">
        <v>0</v>
      </c>
      <c r="Q9404">
        <v>1</v>
      </c>
    </row>
    <row r="9405" spans="10:17" x14ac:dyDescent="0.2">
      <c r="J9405" t="s">
        <v>498</v>
      </c>
      <c r="K9405" t="s">
        <v>359</v>
      </c>
      <c r="L9405" t="s">
        <v>480</v>
      </c>
      <c r="M9405" t="s">
        <v>7663</v>
      </c>
      <c r="N9405" t="s">
        <v>2488</v>
      </c>
      <c r="O9405">
        <v>0</v>
      </c>
      <c r="P9405">
        <v>0</v>
      </c>
      <c r="Q9405">
        <v>1</v>
      </c>
    </row>
    <row r="9406" spans="10:17" x14ac:dyDescent="0.2">
      <c r="J9406" t="s">
        <v>498</v>
      </c>
      <c r="K9406" t="s">
        <v>359</v>
      </c>
      <c r="L9406" t="s">
        <v>480</v>
      </c>
      <c r="M9406" t="s">
        <v>7663</v>
      </c>
      <c r="N9406" t="s">
        <v>2497</v>
      </c>
      <c r="O9406">
        <v>1E-3</v>
      </c>
      <c r="P9406">
        <v>1E-3</v>
      </c>
      <c r="Q9406">
        <v>1</v>
      </c>
    </row>
    <row r="9407" spans="10:17" x14ac:dyDescent="0.2">
      <c r="J9407" t="s">
        <v>498</v>
      </c>
      <c r="K9407" t="s">
        <v>359</v>
      </c>
      <c r="L9407" t="s">
        <v>480</v>
      </c>
      <c r="M9407" t="s">
        <v>7663</v>
      </c>
      <c r="N9407" t="s">
        <v>2501</v>
      </c>
      <c r="O9407">
        <v>0</v>
      </c>
      <c r="P9407">
        <v>0</v>
      </c>
      <c r="Q9407">
        <v>1</v>
      </c>
    </row>
    <row r="9408" spans="10:17" x14ac:dyDescent="0.2">
      <c r="J9408" t="s">
        <v>498</v>
      </c>
      <c r="K9408" t="s">
        <v>359</v>
      </c>
      <c r="L9408" t="s">
        <v>480</v>
      </c>
      <c r="M9408" t="s">
        <v>7663</v>
      </c>
      <c r="N9408" t="s">
        <v>2502</v>
      </c>
      <c r="O9408">
        <v>0</v>
      </c>
      <c r="P9408">
        <v>0</v>
      </c>
      <c r="Q9408">
        <v>1</v>
      </c>
    </row>
    <row r="9409" spans="10:17" x14ac:dyDescent="0.2">
      <c r="J9409" t="s">
        <v>498</v>
      </c>
      <c r="K9409" t="s">
        <v>359</v>
      </c>
      <c r="L9409" t="s">
        <v>480</v>
      </c>
      <c r="M9409" t="s">
        <v>7663</v>
      </c>
      <c r="N9409" t="s">
        <v>2503</v>
      </c>
      <c r="O9409">
        <v>0</v>
      </c>
      <c r="P9409">
        <v>0</v>
      </c>
      <c r="Q9409">
        <v>1</v>
      </c>
    </row>
    <row r="9410" spans="10:17" x14ac:dyDescent="0.2">
      <c r="J9410" t="s">
        <v>498</v>
      </c>
      <c r="K9410" t="s">
        <v>359</v>
      </c>
      <c r="L9410" t="s">
        <v>480</v>
      </c>
      <c r="M9410" t="s">
        <v>7663</v>
      </c>
      <c r="N9410" t="s">
        <v>2504</v>
      </c>
      <c r="O9410">
        <v>0</v>
      </c>
      <c r="P9410">
        <v>0</v>
      </c>
      <c r="Q9410">
        <v>1</v>
      </c>
    </row>
    <row r="9411" spans="10:17" x14ac:dyDescent="0.2">
      <c r="J9411" t="s">
        <v>498</v>
      </c>
      <c r="K9411" t="s">
        <v>359</v>
      </c>
      <c r="L9411" t="s">
        <v>480</v>
      </c>
      <c r="M9411" t="s">
        <v>7663</v>
      </c>
      <c r="N9411" t="s">
        <v>2505</v>
      </c>
      <c r="O9411">
        <v>0</v>
      </c>
      <c r="P9411">
        <v>0</v>
      </c>
      <c r="Q9411">
        <v>1</v>
      </c>
    </row>
    <row r="9412" spans="10:17" x14ac:dyDescent="0.2">
      <c r="J9412" t="s">
        <v>498</v>
      </c>
      <c r="K9412" t="s">
        <v>359</v>
      </c>
      <c r="L9412" t="s">
        <v>480</v>
      </c>
      <c r="M9412" t="s">
        <v>7663</v>
      </c>
      <c r="N9412" t="s">
        <v>2506</v>
      </c>
      <c r="O9412">
        <v>0</v>
      </c>
      <c r="P9412">
        <v>0</v>
      </c>
      <c r="Q9412">
        <v>1</v>
      </c>
    </row>
    <row r="9413" spans="10:17" x14ac:dyDescent="0.2">
      <c r="J9413" t="s">
        <v>498</v>
      </c>
      <c r="K9413" t="s">
        <v>359</v>
      </c>
      <c r="L9413" t="s">
        <v>480</v>
      </c>
      <c r="M9413" t="s">
        <v>7663</v>
      </c>
      <c r="N9413" t="s">
        <v>2507</v>
      </c>
      <c r="O9413">
        <v>1E-3</v>
      </c>
      <c r="P9413">
        <v>1E-3</v>
      </c>
      <c r="Q9413">
        <v>1</v>
      </c>
    </row>
    <row r="9414" spans="10:17" x14ac:dyDescent="0.2">
      <c r="J9414" t="s">
        <v>498</v>
      </c>
      <c r="K9414" t="s">
        <v>359</v>
      </c>
      <c r="L9414" t="s">
        <v>480</v>
      </c>
      <c r="M9414" t="s">
        <v>7663</v>
      </c>
      <c r="N9414" t="s">
        <v>2513</v>
      </c>
      <c r="O9414">
        <v>0</v>
      </c>
      <c r="P9414">
        <v>0</v>
      </c>
      <c r="Q9414">
        <v>1</v>
      </c>
    </row>
    <row r="9415" spans="10:17" x14ac:dyDescent="0.2">
      <c r="J9415" t="s">
        <v>498</v>
      </c>
      <c r="K9415" t="s">
        <v>359</v>
      </c>
      <c r="L9415" t="s">
        <v>480</v>
      </c>
      <c r="M9415" t="s">
        <v>7663</v>
      </c>
      <c r="N9415" t="s">
        <v>2514</v>
      </c>
      <c r="O9415">
        <v>0</v>
      </c>
      <c r="P9415">
        <v>0</v>
      </c>
      <c r="Q9415">
        <v>1</v>
      </c>
    </row>
    <row r="9416" spans="10:17" x14ac:dyDescent="0.2">
      <c r="J9416" t="s">
        <v>498</v>
      </c>
      <c r="K9416" t="s">
        <v>359</v>
      </c>
      <c r="L9416" t="s">
        <v>480</v>
      </c>
      <c r="M9416" t="s">
        <v>7663</v>
      </c>
      <c r="N9416" t="s">
        <v>2515</v>
      </c>
      <c r="O9416">
        <v>0</v>
      </c>
      <c r="P9416">
        <v>0</v>
      </c>
      <c r="Q9416">
        <v>1</v>
      </c>
    </row>
    <row r="9417" spans="10:17" x14ac:dyDescent="0.2">
      <c r="J9417" t="s">
        <v>498</v>
      </c>
      <c r="K9417" t="s">
        <v>359</v>
      </c>
      <c r="L9417" t="s">
        <v>480</v>
      </c>
      <c r="M9417" t="s">
        <v>7663</v>
      </c>
      <c r="N9417" t="s">
        <v>2516</v>
      </c>
      <c r="O9417">
        <v>0</v>
      </c>
      <c r="P9417">
        <v>0</v>
      </c>
      <c r="Q9417">
        <v>1</v>
      </c>
    </row>
    <row r="9418" spans="10:17" x14ac:dyDescent="0.2">
      <c r="J9418" t="s">
        <v>498</v>
      </c>
      <c r="K9418" t="s">
        <v>359</v>
      </c>
      <c r="L9418" t="s">
        <v>480</v>
      </c>
      <c r="M9418" t="s">
        <v>7663</v>
      </c>
      <c r="N9418" t="s">
        <v>2517</v>
      </c>
      <c r="O9418">
        <v>0</v>
      </c>
      <c r="P9418">
        <v>0</v>
      </c>
      <c r="Q9418">
        <v>1</v>
      </c>
    </row>
    <row r="9419" spans="10:17" x14ac:dyDescent="0.2">
      <c r="J9419" t="s">
        <v>498</v>
      </c>
      <c r="K9419" t="s">
        <v>359</v>
      </c>
      <c r="L9419" t="s">
        <v>480</v>
      </c>
      <c r="M9419" t="s">
        <v>7663</v>
      </c>
      <c r="N9419" t="s">
        <v>2518</v>
      </c>
      <c r="O9419">
        <v>0</v>
      </c>
      <c r="P9419">
        <v>0</v>
      </c>
      <c r="Q9419">
        <v>1</v>
      </c>
    </row>
    <row r="9420" spans="10:17" x14ac:dyDescent="0.2">
      <c r="J9420" t="s">
        <v>498</v>
      </c>
      <c r="K9420" t="s">
        <v>359</v>
      </c>
      <c r="L9420" t="s">
        <v>480</v>
      </c>
      <c r="M9420" t="s">
        <v>7663</v>
      </c>
      <c r="N9420" t="s">
        <v>2519</v>
      </c>
      <c r="O9420">
        <v>1E-3</v>
      </c>
      <c r="P9420">
        <v>1E-3</v>
      </c>
      <c r="Q9420">
        <v>1</v>
      </c>
    </row>
    <row r="9421" spans="10:17" x14ac:dyDescent="0.2">
      <c r="J9421" t="s">
        <v>498</v>
      </c>
      <c r="K9421" t="s">
        <v>359</v>
      </c>
      <c r="L9421" t="s">
        <v>480</v>
      </c>
      <c r="M9421" t="s">
        <v>7663</v>
      </c>
      <c r="N9421" t="s">
        <v>2520</v>
      </c>
      <c r="O9421">
        <v>0</v>
      </c>
      <c r="P9421">
        <v>0</v>
      </c>
      <c r="Q9421">
        <v>1</v>
      </c>
    </row>
    <row r="9422" spans="10:17" x14ac:dyDescent="0.2">
      <c r="J9422" t="s">
        <v>498</v>
      </c>
      <c r="K9422" t="s">
        <v>359</v>
      </c>
      <c r="L9422" t="s">
        <v>480</v>
      </c>
      <c r="M9422" t="s">
        <v>7663</v>
      </c>
      <c r="N9422" t="s">
        <v>2521</v>
      </c>
      <c r="O9422">
        <v>0</v>
      </c>
      <c r="P9422">
        <v>0</v>
      </c>
      <c r="Q9422">
        <v>1</v>
      </c>
    </row>
    <row r="9423" spans="10:17" x14ac:dyDescent="0.2">
      <c r="J9423" t="s">
        <v>498</v>
      </c>
      <c r="K9423" t="s">
        <v>359</v>
      </c>
      <c r="L9423" t="s">
        <v>480</v>
      </c>
      <c r="M9423" t="s">
        <v>7663</v>
      </c>
      <c r="N9423" t="s">
        <v>2522</v>
      </c>
      <c r="O9423">
        <v>0</v>
      </c>
      <c r="P9423">
        <v>0</v>
      </c>
      <c r="Q9423">
        <v>1</v>
      </c>
    </row>
    <row r="9424" spans="10:17" x14ac:dyDescent="0.2">
      <c r="J9424" t="s">
        <v>498</v>
      </c>
      <c r="K9424" t="s">
        <v>359</v>
      </c>
      <c r="L9424" t="s">
        <v>480</v>
      </c>
      <c r="M9424" t="s">
        <v>7663</v>
      </c>
      <c r="N9424" t="s">
        <v>2523</v>
      </c>
      <c r="O9424">
        <v>0</v>
      </c>
      <c r="P9424">
        <v>0</v>
      </c>
      <c r="Q9424">
        <v>1</v>
      </c>
    </row>
    <row r="9425" spans="10:17" x14ac:dyDescent="0.2">
      <c r="J9425" t="s">
        <v>498</v>
      </c>
      <c r="K9425" t="s">
        <v>359</v>
      </c>
      <c r="L9425" t="s">
        <v>480</v>
      </c>
      <c r="M9425" t="s">
        <v>7663</v>
      </c>
      <c r="N9425" t="s">
        <v>2524</v>
      </c>
      <c r="O9425">
        <v>0</v>
      </c>
      <c r="P9425">
        <v>0</v>
      </c>
      <c r="Q9425">
        <v>1</v>
      </c>
    </row>
    <row r="9426" spans="10:17" x14ac:dyDescent="0.2">
      <c r="J9426" t="s">
        <v>498</v>
      </c>
      <c r="K9426" t="s">
        <v>359</v>
      </c>
      <c r="L9426" t="s">
        <v>480</v>
      </c>
      <c r="M9426" t="s">
        <v>7663</v>
      </c>
      <c r="N9426" t="s">
        <v>2525</v>
      </c>
      <c r="O9426">
        <v>0</v>
      </c>
      <c r="P9426">
        <v>0</v>
      </c>
      <c r="Q9426">
        <v>1</v>
      </c>
    </row>
    <row r="9427" spans="10:17" x14ac:dyDescent="0.2">
      <c r="J9427" t="s">
        <v>498</v>
      </c>
      <c r="K9427" t="s">
        <v>359</v>
      </c>
      <c r="L9427" t="s">
        <v>480</v>
      </c>
      <c r="M9427" t="s">
        <v>7663</v>
      </c>
      <c r="N9427" t="s">
        <v>2526</v>
      </c>
      <c r="O9427">
        <v>1E-3</v>
      </c>
      <c r="P9427">
        <v>1E-3</v>
      </c>
      <c r="Q9427">
        <v>1</v>
      </c>
    </row>
    <row r="9428" spans="10:17" x14ac:dyDescent="0.2">
      <c r="J9428" t="s">
        <v>498</v>
      </c>
      <c r="K9428" t="s">
        <v>359</v>
      </c>
      <c r="L9428" t="s">
        <v>480</v>
      </c>
      <c r="M9428" t="s">
        <v>7663</v>
      </c>
      <c r="N9428" t="s">
        <v>2530</v>
      </c>
      <c r="O9428">
        <v>0</v>
      </c>
      <c r="P9428">
        <v>0</v>
      </c>
      <c r="Q9428">
        <v>1</v>
      </c>
    </row>
    <row r="9429" spans="10:17" x14ac:dyDescent="0.2">
      <c r="J9429" t="s">
        <v>498</v>
      </c>
      <c r="K9429" t="s">
        <v>359</v>
      </c>
      <c r="L9429" t="s">
        <v>480</v>
      </c>
      <c r="M9429" t="s">
        <v>7663</v>
      </c>
      <c r="N9429" t="s">
        <v>2531</v>
      </c>
      <c r="O9429">
        <v>0</v>
      </c>
      <c r="P9429">
        <v>0</v>
      </c>
      <c r="Q9429">
        <v>1</v>
      </c>
    </row>
    <row r="9430" spans="10:17" x14ac:dyDescent="0.2">
      <c r="J9430" t="s">
        <v>498</v>
      </c>
      <c r="K9430" t="s">
        <v>359</v>
      </c>
      <c r="L9430" t="s">
        <v>480</v>
      </c>
      <c r="M9430" t="s">
        <v>7663</v>
      </c>
      <c r="N9430" t="s">
        <v>2532</v>
      </c>
      <c r="O9430">
        <v>0</v>
      </c>
      <c r="P9430">
        <v>0</v>
      </c>
      <c r="Q9430">
        <v>1</v>
      </c>
    </row>
    <row r="9431" spans="10:17" x14ac:dyDescent="0.2">
      <c r="J9431" t="s">
        <v>498</v>
      </c>
      <c r="K9431" t="s">
        <v>359</v>
      </c>
      <c r="L9431" t="s">
        <v>480</v>
      </c>
      <c r="M9431" t="s">
        <v>7663</v>
      </c>
      <c r="N9431" t="s">
        <v>2533</v>
      </c>
      <c r="O9431">
        <v>0</v>
      </c>
      <c r="P9431">
        <v>0</v>
      </c>
      <c r="Q9431">
        <v>1</v>
      </c>
    </row>
    <row r="9432" spans="10:17" x14ac:dyDescent="0.2">
      <c r="J9432" t="s">
        <v>498</v>
      </c>
      <c r="K9432" t="s">
        <v>359</v>
      </c>
      <c r="L9432" t="s">
        <v>480</v>
      </c>
      <c r="M9432" t="s">
        <v>7663</v>
      </c>
      <c r="N9432" t="s">
        <v>2534</v>
      </c>
      <c r="O9432">
        <v>0</v>
      </c>
      <c r="P9432">
        <v>0</v>
      </c>
      <c r="Q9432">
        <v>1</v>
      </c>
    </row>
    <row r="9433" spans="10:17" x14ac:dyDescent="0.2">
      <c r="J9433" t="s">
        <v>498</v>
      </c>
      <c r="K9433" t="s">
        <v>359</v>
      </c>
      <c r="L9433" t="s">
        <v>480</v>
      </c>
      <c r="M9433" t="s">
        <v>7663</v>
      </c>
      <c r="N9433" t="s">
        <v>2535</v>
      </c>
      <c r="O9433">
        <v>0</v>
      </c>
      <c r="P9433">
        <v>0</v>
      </c>
      <c r="Q9433">
        <v>1</v>
      </c>
    </row>
    <row r="9434" spans="10:17" x14ac:dyDescent="0.2">
      <c r="J9434" t="s">
        <v>498</v>
      </c>
      <c r="K9434" t="s">
        <v>359</v>
      </c>
      <c r="L9434" t="s">
        <v>480</v>
      </c>
      <c r="M9434" t="s">
        <v>7663</v>
      </c>
      <c r="N9434" t="s">
        <v>2536</v>
      </c>
      <c r="O9434">
        <v>1E-3</v>
      </c>
      <c r="P9434">
        <v>1E-3</v>
      </c>
      <c r="Q9434">
        <v>1</v>
      </c>
    </row>
    <row r="9435" spans="10:17" x14ac:dyDescent="0.2">
      <c r="J9435" t="s">
        <v>498</v>
      </c>
      <c r="K9435" t="s">
        <v>359</v>
      </c>
      <c r="L9435" t="s">
        <v>480</v>
      </c>
      <c r="M9435" t="s">
        <v>7663</v>
      </c>
      <c r="N9435" t="s">
        <v>2542</v>
      </c>
      <c r="O9435">
        <v>0</v>
      </c>
      <c r="P9435">
        <v>0</v>
      </c>
      <c r="Q9435">
        <v>1</v>
      </c>
    </row>
    <row r="9436" spans="10:17" x14ac:dyDescent="0.2">
      <c r="J9436" t="s">
        <v>498</v>
      </c>
      <c r="K9436" t="s">
        <v>359</v>
      </c>
      <c r="L9436" t="s">
        <v>480</v>
      </c>
      <c r="M9436" t="s">
        <v>7663</v>
      </c>
      <c r="N9436" t="s">
        <v>2543</v>
      </c>
      <c r="O9436">
        <v>0</v>
      </c>
      <c r="P9436">
        <v>0</v>
      </c>
      <c r="Q9436">
        <v>1</v>
      </c>
    </row>
    <row r="9437" spans="10:17" x14ac:dyDescent="0.2">
      <c r="J9437" t="s">
        <v>498</v>
      </c>
      <c r="K9437" t="s">
        <v>359</v>
      </c>
      <c r="L9437" t="s">
        <v>480</v>
      </c>
      <c r="M9437" t="s">
        <v>7663</v>
      </c>
      <c r="N9437" t="s">
        <v>2544</v>
      </c>
      <c r="O9437">
        <v>0</v>
      </c>
      <c r="P9437">
        <v>0</v>
      </c>
      <c r="Q9437">
        <v>1</v>
      </c>
    </row>
    <row r="9438" spans="10:17" x14ac:dyDescent="0.2">
      <c r="J9438" t="s">
        <v>498</v>
      </c>
      <c r="K9438" t="s">
        <v>359</v>
      </c>
      <c r="L9438" t="s">
        <v>480</v>
      </c>
      <c r="M9438" t="s">
        <v>7663</v>
      </c>
      <c r="N9438" t="s">
        <v>2545</v>
      </c>
      <c r="O9438">
        <v>0</v>
      </c>
      <c r="P9438">
        <v>0</v>
      </c>
      <c r="Q9438">
        <v>1</v>
      </c>
    </row>
    <row r="9439" spans="10:17" x14ac:dyDescent="0.2">
      <c r="J9439" t="s">
        <v>498</v>
      </c>
      <c r="K9439" t="s">
        <v>359</v>
      </c>
      <c r="L9439" t="s">
        <v>480</v>
      </c>
      <c r="M9439" t="s">
        <v>7663</v>
      </c>
      <c r="N9439" t="s">
        <v>2546</v>
      </c>
      <c r="O9439">
        <v>0</v>
      </c>
      <c r="P9439">
        <v>0</v>
      </c>
      <c r="Q9439">
        <v>1</v>
      </c>
    </row>
    <row r="9440" spans="10:17" x14ac:dyDescent="0.2">
      <c r="J9440" t="s">
        <v>498</v>
      </c>
      <c r="K9440" t="s">
        <v>359</v>
      </c>
      <c r="L9440" t="s">
        <v>480</v>
      </c>
      <c r="M9440" t="s">
        <v>7663</v>
      </c>
      <c r="N9440" t="s">
        <v>2547</v>
      </c>
      <c r="O9440">
        <v>0</v>
      </c>
      <c r="P9440">
        <v>0</v>
      </c>
      <c r="Q9440">
        <v>1</v>
      </c>
    </row>
    <row r="9441" spans="10:17" x14ac:dyDescent="0.2">
      <c r="J9441" t="s">
        <v>498</v>
      </c>
      <c r="K9441" t="s">
        <v>359</v>
      </c>
      <c r="L9441" t="s">
        <v>480</v>
      </c>
      <c r="M9441" t="s">
        <v>7663</v>
      </c>
      <c r="N9441" t="s">
        <v>2557</v>
      </c>
      <c r="O9441">
        <v>1E-3</v>
      </c>
      <c r="P9441">
        <v>1E-3</v>
      </c>
      <c r="Q9441">
        <v>1</v>
      </c>
    </row>
    <row r="9442" spans="10:17" x14ac:dyDescent="0.2">
      <c r="J9442" t="s">
        <v>498</v>
      </c>
      <c r="K9442" t="s">
        <v>359</v>
      </c>
      <c r="L9442" t="s">
        <v>480</v>
      </c>
      <c r="M9442" t="s">
        <v>7663</v>
      </c>
      <c r="N9442" t="s">
        <v>2566</v>
      </c>
      <c r="O9442">
        <v>0</v>
      </c>
      <c r="P9442">
        <v>0</v>
      </c>
      <c r="Q9442">
        <v>1</v>
      </c>
    </row>
    <row r="9443" spans="10:17" x14ac:dyDescent="0.2">
      <c r="J9443" t="s">
        <v>498</v>
      </c>
      <c r="K9443" t="s">
        <v>359</v>
      </c>
      <c r="L9443" t="s">
        <v>480</v>
      </c>
      <c r="M9443" t="s">
        <v>7663</v>
      </c>
      <c r="N9443" t="s">
        <v>2567</v>
      </c>
      <c r="O9443">
        <v>0</v>
      </c>
      <c r="P9443">
        <v>0</v>
      </c>
      <c r="Q9443">
        <v>1</v>
      </c>
    </row>
    <row r="9444" spans="10:17" x14ac:dyDescent="0.2">
      <c r="J9444" t="s">
        <v>498</v>
      </c>
      <c r="K9444" t="s">
        <v>359</v>
      </c>
      <c r="L9444" t="s">
        <v>480</v>
      </c>
      <c r="M9444" t="s">
        <v>7663</v>
      </c>
      <c r="N9444" t="s">
        <v>2568</v>
      </c>
      <c r="O9444">
        <v>0</v>
      </c>
      <c r="P9444">
        <v>0</v>
      </c>
      <c r="Q9444">
        <v>1</v>
      </c>
    </row>
    <row r="9445" spans="10:17" x14ac:dyDescent="0.2">
      <c r="J9445" t="s">
        <v>498</v>
      </c>
      <c r="K9445" t="s">
        <v>359</v>
      </c>
      <c r="L9445" t="s">
        <v>480</v>
      </c>
      <c r="M9445" t="s">
        <v>7663</v>
      </c>
      <c r="N9445" t="s">
        <v>2569</v>
      </c>
      <c r="O9445">
        <v>0</v>
      </c>
      <c r="P9445">
        <v>0</v>
      </c>
      <c r="Q9445">
        <v>1</v>
      </c>
    </row>
    <row r="9446" spans="10:17" x14ac:dyDescent="0.2">
      <c r="J9446" t="s">
        <v>498</v>
      </c>
      <c r="K9446" t="s">
        <v>359</v>
      </c>
      <c r="L9446" t="s">
        <v>480</v>
      </c>
      <c r="M9446" t="s">
        <v>7663</v>
      </c>
      <c r="N9446" t="s">
        <v>2570</v>
      </c>
      <c r="O9446">
        <v>0</v>
      </c>
      <c r="P9446">
        <v>0</v>
      </c>
      <c r="Q9446">
        <v>1</v>
      </c>
    </row>
    <row r="9447" spans="10:17" x14ac:dyDescent="0.2">
      <c r="J9447" t="s">
        <v>498</v>
      </c>
      <c r="K9447" t="s">
        <v>359</v>
      </c>
      <c r="L9447" t="s">
        <v>480</v>
      </c>
      <c r="M9447" t="s">
        <v>7663</v>
      </c>
      <c r="N9447" t="s">
        <v>2571</v>
      </c>
      <c r="O9447">
        <v>0</v>
      </c>
      <c r="P9447">
        <v>0</v>
      </c>
      <c r="Q9447">
        <v>1</v>
      </c>
    </row>
    <row r="9448" spans="10:17" x14ac:dyDescent="0.2">
      <c r="J9448" t="s">
        <v>498</v>
      </c>
      <c r="K9448" t="s">
        <v>359</v>
      </c>
      <c r="L9448" t="s">
        <v>480</v>
      </c>
      <c r="M9448" t="s">
        <v>7663</v>
      </c>
      <c r="N9448" t="s">
        <v>2581</v>
      </c>
      <c r="O9448">
        <v>1E-3</v>
      </c>
      <c r="P9448">
        <v>1E-3</v>
      </c>
      <c r="Q9448">
        <v>1</v>
      </c>
    </row>
    <row r="9449" spans="10:17" x14ac:dyDescent="0.2">
      <c r="J9449" t="s">
        <v>498</v>
      </c>
      <c r="K9449" t="s">
        <v>359</v>
      </c>
      <c r="L9449" t="s">
        <v>480</v>
      </c>
      <c r="M9449" t="s">
        <v>7663</v>
      </c>
      <c r="N9449" t="s">
        <v>2590</v>
      </c>
      <c r="O9449">
        <v>0</v>
      </c>
      <c r="P9449">
        <v>0</v>
      </c>
      <c r="Q9449">
        <v>1</v>
      </c>
    </row>
    <row r="9450" spans="10:17" x14ac:dyDescent="0.2">
      <c r="J9450" t="s">
        <v>498</v>
      </c>
      <c r="K9450" t="s">
        <v>359</v>
      </c>
      <c r="L9450" t="s">
        <v>480</v>
      </c>
      <c r="M9450" t="s">
        <v>7663</v>
      </c>
      <c r="N9450" t="s">
        <v>2591</v>
      </c>
      <c r="O9450">
        <v>0</v>
      </c>
      <c r="P9450">
        <v>0</v>
      </c>
      <c r="Q9450">
        <v>1</v>
      </c>
    </row>
    <row r="9451" spans="10:17" x14ac:dyDescent="0.2">
      <c r="J9451" t="s">
        <v>498</v>
      </c>
      <c r="K9451" t="s">
        <v>359</v>
      </c>
      <c r="L9451" t="s">
        <v>480</v>
      </c>
      <c r="M9451" t="s">
        <v>7663</v>
      </c>
      <c r="N9451" t="s">
        <v>2592</v>
      </c>
      <c r="O9451">
        <v>0</v>
      </c>
      <c r="P9451">
        <v>0</v>
      </c>
      <c r="Q9451">
        <v>1</v>
      </c>
    </row>
    <row r="9452" spans="10:17" x14ac:dyDescent="0.2">
      <c r="J9452" t="s">
        <v>498</v>
      </c>
      <c r="K9452" t="s">
        <v>359</v>
      </c>
      <c r="L9452" t="s">
        <v>480</v>
      </c>
      <c r="M9452" t="s">
        <v>7663</v>
      </c>
      <c r="N9452" t="s">
        <v>2593</v>
      </c>
      <c r="O9452">
        <v>0</v>
      </c>
      <c r="P9452">
        <v>0</v>
      </c>
      <c r="Q9452">
        <v>1</v>
      </c>
    </row>
    <row r="9453" spans="10:17" x14ac:dyDescent="0.2">
      <c r="J9453" t="s">
        <v>498</v>
      </c>
      <c r="K9453" t="s">
        <v>359</v>
      </c>
      <c r="L9453" t="s">
        <v>480</v>
      </c>
      <c r="M9453" t="s">
        <v>7663</v>
      </c>
      <c r="N9453" t="s">
        <v>2594</v>
      </c>
      <c r="O9453">
        <v>0</v>
      </c>
      <c r="P9453">
        <v>0</v>
      </c>
      <c r="Q9453">
        <v>1</v>
      </c>
    </row>
    <row r="9454" spans="10:17" x14ac:dyDescent="0.2">
      <c r="J9454" t="s">
        <v>498</v>
      </c>
      <c r="K9454" t="s">
        <v>359</v>
      </c>
      <c r="L9454" t="s">
        <v>480</v>
      </c>
      <c r="M9454" t="s">
        <v>7663</v>
      </c>
      <c r="N9454" t="s">
        <v>2595</v>
      </c>
      <c r="O9454">
        <v>0</v>
      </c>
      <c r="P9454">
        <v>0</v>
      </c>
      <c r="Q9454">
        <v>1</v>
      </c>
    </row>
    <row r="9455" spans="10:17" x14ac:dyDescent="0.2">
      <c r="J9455" t="s">
        <v>498</v>
      </c>
      <c r="K9455" t="s">
        <v>359</v>
      </c>
      <c r="L9455" t="s">
        <v>480</v>
      </c>
      <c r="M9455" t="s">
        <v>7663</v>
      </c>
      <c r="N9455" t="s">
        <v>2605</v>
      </c>
      <c r="O9455">
        <v>1E-3</v>
      </c>
      <c r="P9455">
        <v>1E-3</v>
      </c>
      <c r="Q9455">
        <v>1</v>
      </c>
    </row>
    <row r="9456" spans="10:17" x14ac:dyDescent="0.2">
      <c r="J9456" t="s">
        <v>498</v>
      </c>
      <c r="K9456" t="s">
        <v>359</v>
      </c>
      <c r="L9456" t="s">
        <v>480</v>
      </c>
      <c r="M9456" t="s">
        <v>7663</v>
      </c>
      <c r="N9456" t="s">
        <v>2614</v>
      </c>
      <c r="O9456">
        <v>0</v>
      </c>
      <c r="P9456">
        <v>0</v>
      </c>
      <c r="Q9456">
        <v>1</v>
      </c>
    </row>
    <row r="9457" spans="10:17" x14ac:dyDescent="0.2">
      <c r="J9457" t="s">
        <v>498</v>
      </c>
      <c r="K9457" t="s">
        <v>359</v>
      </c>
      <c r="L9457" t="s">
        <v>480</v>
      </c>
      <c r="M9457" t="s">
        <v>7663</v>
      </c>
      <c r="N9457" t="s">
        <v>2615</v>
      </c>
      <c r="O9457">
        <v>0</v>
      </c>
      <c r="P9457">
        <v>0</v>
      </c>
      <c r="Q9457">
        <v>1</v>
      </c>
    </row>
    <row r="9458" spans="10:17" x14ac:dyDescent="0.2">
      <c r="J9458" t="s">
        <v>498</v>
      </c>
      <c r="K9458" t="s">
        <v>359</v>
      </c>
      <c r="L9458" t="s">
        <v>480</v>
      </c>
      <c r="M9458" t="s">
        <v>7663</v>
      </c>
      <c r="N9458" t="s">
        <v>2616</v>
      </c>
      <c r="O9458">
        <v>0</v>
      </c>
      <c r="P9458">
        <v>0</v>
      </c>
      <c r="Q9458">
        <v>1</v>
      </c>
    </row>
    <row r="9459" spans="10:17" x14ac:dyDescent="0.2">
      <c r="J9459" t="s">
        <v>498</v>
      </c>
      <c r="K9459" t="s">
        <v>359</v>
      </c>
      <c r="L9459" t="s">
        <v>480</v>
      </c>
      <c r="M9459" t="s">
        <v>7663</v>
      </c>
      <c r="N9459" t="s">
        <v>2617</v>
      </c>
      <c r="O9459">
        <v>0</v>
      </c>
      <c r="P9459">
        <v>0</v>
      </c>
      <c r="Q9459">
        <v>1</v>
      </c>
    </row>
    <row r="9460" spans="10:17" x14ac:dyDescent="0.2">
      <c r="J9460" t="s">
        <v>498</v>
      </c>
      <c r="K9460" t="s">
        <v>359</v>
      </c>
      <c r="L9460" t="s">
        <v>480</v>
      </c>
      <c r="M9460" t="s">
        <v>7663</v>
      </c>
      <c r="N9460" t="s">
        <v>2618</v>
      </c>
      <c r="O9460">
        <v>0</v>
      </c>
      <c r="P9460">
        <v>0</v>
      </c>
      <c r="Q9460">
        <v>1</v>
      </c>
    </row>
    <row r="9461" spans="10:17" x14ac:dyDescent="0.2">
      <c r="J9461" t="s">
        <v>498</v>
      </c>
      <c r="K9461" t="s">
        <v>359</v>
      </c>
      <c r="L9461" t="s">
        <v>480</v>
      </c>
      <c r="M9461" t="s">
        <v>7663</v>
      </c>
      <c r="N9461" t="s">
        <v>2619</v>
      </c>
      <c r="O9461">
        <v>0</v>
      </c>
      <c r="P9461">
        <v>0</v>
      </c>
      <c r="Q9461">
        <v>1</v>
      </c>
    </row>
    <row r="9462" spans="10:17" x14ac:dyDescent="0.2">
      <c r="J9462" t="s">
        <v>498</v>
      </c>
      <c r="K9462" t="s">
        <v>359</v>
      </c>
      <c r="L9462" t="s">
        <v>480</v>
      </c>
      <c r="M9462" t="s">
        <v>7663</v>
      </c>
      <c r="N9462" t="s">
        <v>2629</v>
      </c>
      <c r="O9462">
        <v>1E-3</v>
      </c>
      <c r="P9462">
        <v>1E-3</v>
      </c>
      <c r="Q9462">
        <v>1</v>
      </c>
    </row>
    <row r="9463" spans="10:17" x14ac:dyDescent="0.2">
      <c r="J9463" t="s">
        <v>498</v>
      </c>
      <c r="K9463" t="s">
        <v>359</v>
      </c>
      <c r="L9463" t="s">
        <v>480</v>
      </c>
      <c r="M9463" t="s">
        <v>7663</v>
      </c>
      <c r="N9463" t="s">
        <v>2638</v>
      </c>
      <c r="O9463">
        <v>0</v>
      </c>
      <c r="P9463">
        <v>0</v>
      </c>
      <c r="Q9463">
        <v>1</v>
      </c>
    </row>
    <row r="9464" spans="10:17" x14ac:dyDescent="0.2">
      <c r="J9464" t="s">
        <v>498</v>
      </c>
      <c r="K9464" t="s">
        <v>359</v>
      </c>
      <c r="L9464" t="s">
        <v>480</v>
      </c>
      <c r="M9464" t="s">
        <v>7663</v>
      </c>
      <c r="N9464" t="s">
        <v>2639</v>
      </c>
      <c r="O9464">
        <v>0</v>
      </c>
      <c r="P9464">
        <v>0</v>
      </c>
      <c r="Q9464">
        <v>1</v>
      </c>
    </row>
    <row r="9465" spans="10:17" x14ac:dyDescent="0.2">
      <c r="J9465" t="s">
        <v>498</v>
      </c>
      <c r="K9465" t="s">
        <v>359</v>
      </c>
      <c r="L9465" t="s">
        <v>480</v>
      </c>
      <c r="M9465" t="s">
        <v>7663</v>
      </c>
      <c r="N9465" t="s">
        <v>2640</v>
      </c>
      <c r="O9465">
        <v>0</v>
      </c>
      <c r="P9465">
        <v>0</v>
      </c>
      <c r="Q9465">
        <v>1</v>
      </c>
    </row>
    <row r="9466" spans="10:17" x14ac:dyDescent="0.2">
      <c r="J9466" t="s">
        <v>498</v>
      </c>
      <c r="K9466" t="s">
        <v>359</v>
      </c>
      <c r="L9466" t="s">
        <v>480</v>
      </c>
      <c r="M9466" t="s">
        <v>7663</v>
      </c>
      <c r="N9466" t="s">
        <v>2641</v>
      </c>
      <c r="O9466">
        <v>0</v>
      </c>
      <c r="P9466">
        <v>0</v>
      </c>
      <c r="Q9466">
        <v>1</v>
      </c>
    </row>
    <row r="9467" spans="10:17" x14ac:dyDescent="0.2">
      <c r="J9467" t="s">
        <v>498</v>
      </c>
      <c r="K9467" t="s">
        <v>359</v>
      </c>
      <c r="L9467" t="s">
        <v>480</v>
      </c>
      <c r="M9467" t="s">
        <v>7663</v>
      </c>
      <c r="N9467" t="s">
        <v>2653</v>
      </c>
      <c r="O9467">
        <v>1E-3</v>
      </c>
      <c r="P9467">
        <v>1E-3</v>
      </c>
      <c r="Q9467">
        <v>1</v>
      </c>
    </row>
    <row r="9468" spans="10:17" x14ac:dyDescent="0.2">
      <c r="J9468" t="s">
        <v>498</v>
      </c>
      <c r="K9468" t="s">
        <v>359</v>
      </c>
      <c r="L9468" t="s">
        <v>480</v>
      </c>
      <c r="M9468" t="s">
        <v>7663</v>
      </c>
      <c r="N9468" t="s">
        <v>2662</v>
      </c>
      <c r="O9468">
        <v>0</v>
      </c>
      <c r="P9468">
        <v>0</v>
      </c>
      <c r="Q9468">
        <v>1</v>
      </c>
    </row>
    <row r="9469" spans="10:17" x14ac:dyDescent="0.2">
      <c r="J9469" t="s">
        <v>498</v>
      </c>
      <c r="K9469" t="s">
        <v>359</v>
      </c>
      <c r="L9469" t="s">
        <v>480</v>
      </c>
      <c r="M9469" t="s">
        <v>7663</v>
      </c>
      <c r="N9469" t="s">
        <v>2663</v>
      </c>
      <c r="O9469">
        <v>0</v>
      </c>
      <c r="P9469">
        <v>0</v>
      </c>
      <c r="Q9469">
        <v>1</v>
      </c>
    </row>
    <row r="9470" spans="10:17" x14ac:dyDescent="0.2">
      <c r="J9470" t="s">
        <v>498</v>
      </c>
      <c r="K9470" t="s">
        <v>359</v>
      </c>
      <c r="L9470" t="s">
        <v>480</v>
      </c>
      <c r="M9470" t="s">
        <v>7663</v>
      </c>
      <c r="N9470" t="s">
        <v>2664</v>
      </c>
      <c r="O9470">
        <v>0</v>
      </c>
      <c r="P9470">
        <v>0</v>
      </c>
      <c r="Q9470">
        <v>1</v>
      </c>
    </row>
    <row r="9471" spans="10:17" x14ac:dyDescent="0.2">
      <c r="J9471" t="s">
        <v>498</v>
      </c>
      <c r="K9471" t="s">
        <v>359</v>
      </c>
      <c r="L9471" t="s">
        <v>480</v>
      </c>
      <c r="M9471" t="s">
        <v>7663</v>
      </c>
      <c r="N9471" t="s">
        <v>2665</v>
      </c>
      <c r="O9471">
        <v>0</v>
      </c>
      <c r="P9471">
        <v>0</v>
      </c>
      <c r="Q9471">
        <v>1</v>
      </c>
    </row>
    <row r="9472" spans="10:17" x14ac:dyDescent="0.2">
      <c r="J9472" t="s">
        <v>498</v>
      </c>
      <c r="K9472" t="s">
        <v>359</v>
      </c>
      <c r="L9472" t="s">
        <v>480</v>
      </c>
      <c r="M9472" t="s">
        <v>7663</v>
      </c>
      <c r="N9472" t="s">
        <v>2666</v>
      </c>
      <c r="O9472">
        <v>0</v>
      </c>
      <c r="P9472">
        <v>0</v>
      </c>
      <c r="Q9472">
        <v>1</v>
      </c>
    </row>
    <row r="9473" spans="10:17" x14ac:dyDescent="0.2">
      <c r="J9473" t="s">
        <v>498</v>
      </c>
      <c r="K9473" t="s">
        <v>359</v>
      </c>
      <c r="L9473" t="s">
        <v>480</v>
      </c>
      <c r="M9473" t="s">
        <v>7663</v>
      </c>
      <c r="N9473" t="s">
        <v>2667</v>
      </c>
      <c r="O9473">
        <v>0</v>
      </c>
      <c r="P9473">
        <v>0</v>
      </c>
      <c r="Q9473">
        <v>1</v>
      </c>
    </row>
    <row r="9474" spans="10:17" x14ac:dyDescent="0.2">
      <c r="J9474" t="s">
        <v>498</v>
      </c>
      <c r="K9474" t="s">
        <v>359</v>
      </c>
      <c r="L9474" t="s">
        <v>480</v>
      </c>
      <c r="M9474" t="s">
        <v>7663</v>
      </c>
      <c r="N9474" t="s">
        <v>2677</v>
      </c>
      <c r="O9474">
        <v>1E-3</v>
      </c>
      <c r="P9474">
        <v>1E-3</v>
      </c>
      <c r="Q9474">
        <v>1</v>
      </c>
    </row>
    <row r="9475" spans="10:17" x14ac:dyDescent="0.2">
      <c r="J9475" t="s">
        <v>498</v>
      </c>
      <c r="K9475" t="s">
        <v>359</v>
      </c>
      <c r="L9475" t="s">
        <v>480</v>
      </c>
      <c r="M9475" t="s">
        <v>7663</v>
      </c>
      <c r="N9475" t="s">
        <v>2686</v>
      </c>
      <c r="O9475">
        <v>0</v>
      </c>
      <c r="P9475">
        <v>0</v>
      </c>
      <c r="Q9475">
        <v>1</v>
      </c>
    </row>
    <row r="9476" spans="10:17" x14ac:dyDescent="0.2">
      <c r="J9476" t="s">
        <v>498</v>
      </c>
      <c r="K9476" t="s">
        <v>359</v>
      </c>
      <c r="L9476" t="s">
        <v>480</v>
      </c>
      <c r="M9476" t="s">
        <v>7663</v>
      </c>
      <c r="N9476" t="s">
        <v>2687</v>
      </c>
      <c r="O9476">
        <v>0</v>
      </c>
      <c r="P9476">
        <v>0</v>
      </c>
      <c r="Q9476">
        <v>1</v>
      </c>
    </row>
    <row r="9477" spans="10:17" x14ac:dyDescent="0.2">
      <c r="J9477" t="s">
        <v>498</v>
      </c>
      <c r="K9477" t="s">
        <v>359</v>
      </c>
      <c r="L9477" t="s">
        <v>480</v>
      </c>
      <c r="M9477" t="s">
        <v>7663</v>
      </c>
      <c r="N9477" t="s">
        <v>2688</v>
      </c>
      <c r="O9477">
        <v>0</v>
      </c>
      <c r="P9477">
        <v>0</v>
      </c>
      <c r="Q9477">
        <v>1</v>
      </c>
    </row>
    <row r="9478" spans="10:17" x14ac:dyDescent="0.2">
      <c r="J9478" t="s">
        <v>498</v>
      </c>
      <c r="K9478" t="s">
        <v>359</v>
      </c>
      <c r="L9478" t="s">
        <v>480</v>
      </c>
      <c r="M9478" t="s">
        <v>7663</v>
      </c>
      <c r="N9478" t="s">
        <v>2689</v>
      </c>
      <c r="O9478">
        <v>0</v>
      </c>
      <c r="P9478">
        <v>0</v>
      </c>
      <c r="Q9478">
        <v>1</v>
      </c>
    </row>
    <row r="9479" spans="10:17" x14ac:dyDescent="0.2">
      <c r="J9479" t="s">
        <v>498</v>
      </c>
      <c r="K9479" t="s">
        <v>359</v>
      </c>
      <c r="L9479" t="s">
        <v>480</v>
      </c>
      <c r="M9479" t="s">
        <v>7663</v>
      </c>
      <c r="N9479" t="s">
        <v>2690</v>
      </c>
      <c r="O9479">
        <v>0</v>
      </c>
      <c r="P9479">
        <v>0</v>
      </c>
      <c r="Q9479">
        <v>1</v>
      </c>
    </row>
    <row r="9480" spans="10:17" x14ac:dyDescent="0.2">
      <c r="J9480" t="s">
        <v>498</v>
      </c>
      <c r="K9480" t="s">
        <v>359</v>
      </c>
      <c r="L9480" t="s">
        <v>480</v>
      </c>
      <c r="M9480" t="s">
        <v>7663</v>
      </c>
      <c r="N9480" t="s">
        <v>2691</v>
      </c>
      <c r="O9480">
        <v>0</v>
      </c>
      <c r="P9480">
        <v>0</v>
      </c>
      <c r="Q9480">
        <v>1</v>
      </c>
    </row>
    <row r="9481" spans="10:17" x14ac:dyDescent="0.2">
      <c r="J9481" t="s">
        <v>498</v>
      </c>
      <c r="K9481" t="s">
        <v>359</v>
      </c>
      <c r="L9481" t="s">
        <v>480</v>
      </c>
      <c r="M9481" t="s">
        <v>7663</v>
      </c>
      <c r="N9481" t="s">
        <v>2701</v>
      </c>
      <c r="O9481">
        <v>1E-3</v>
      </c>
      <c r="P9481">
        <v>1E-3</v>
      </c>
      <c r="Q9481">
        <v>1</v>
      </c>
    </row>
    <row r="9482" spans="10:17" x14ac:dyDescent="0.2">
      <c r="J9482" t="s">
        <v>498</v>
      </c>
      <c r="K9482" t="s">
        <v>359</v>
      </c>
      <c r="L9482" t="s">
        <v>480</v>
      </c>
      <c r="M9482" t="s">
        <v>7663</v>
      </c>
      <c r="N9482" t="s">
        <v>2710</v>
      </c>
      <c r="O9482">
        <v>0</v>
      </c>
      <c r="P9482">
        <v>0</v>
      </c>
      <c r="Q9482">
        <v>1</v>
      </c>
    </row>
    <row r="9483" spans="10:17" x14ac:dyDescent="0.2">
      <c r="J9483" t="s">
        <v>498</v>
      </c>
      <c r="K9483" t="s">
        <v>359</v>
      </c>
      <c r="L9483" t="s">
        <v>480</v>
      </c>
      <c r="M9483" t="s">
        <v>7663</v>
      </c>
      <c r="N9483" t="s">
        <v>2711</v>
      </c>
      <c r="O9483">
        <v>0</v>
      </c>
      <c r="P9483">
        <v>0</v>
      </c>
      <c r="Q9483">
        <v>1</v>
      </c>
    </row>
    <row r="9484" spans="10:17" x14ac:dyDescent="0.2">
      <c r="J9484" t="s">
        <v>498</v>
      </c>
      <c r="K9484" t="s">
        <v>359</v>
      </c>
      <c r="L9484" t="s">
        <v>480</v>
      </c>
      <c r="M9484" t="s">
        <v>7663</v>
      </c>
      <c r="N9484" t="s">
        <v>2712</v>
      </c>
      <c r="O9484">
        <v>0</v>
      </c>
      <c r="P9484">
        <v>0</v>
      </c>
      <c r="Q9484">
        <v>1</v>
      </c>
    </row>
    <row r="9485" spans="10:17" x14ac:dyDescent="0.2">
      <c r="J9485" t="s">
        <v>498</v>
      </c>
      <c r="K9485" t="s">
        <v>359</v>
      </c>
      <c r="L9485" t="s">
        <v>480</v>
      </c>
      <c r="M9485" t="s">
        <v>7663</v>
      </c>
      <c r="N9485" t="s">
        <v>2713</v>
      </c>
      <c r="O9485">
        <v>0</v>
      </c>
      <c r="P9485">
        <v>0</v>
      </c>
      <c r="Q9485">
        <v>1</v>
      </c>
    </row>
    <row r="9486" spans="10:17" x14ac:dyDescent="0.2">
      <c r="J9486" t="s">
        <v>498</v>
      </c>
      <c r="K9486" t="s">
        <v>359</v>
      </c>
      <c r="L9486" t="s">
        <v>480</v>
      </c>
      <c r="M9486" t="s">
        <v>7663</v>
      </c>
      <c r="N9486" t="s">
        <v>2714</v>
      </c>
      <c r="O9486">
        <v>0</v>
      </c>
      <c r="P9486">
        <v>0</v>
      </c>
      <c r="Q9486">
        <v>1</v>
      </c>
    </row>
    <row r="9487" spans="10:17" x14ac:dyDescent="0.2">
      <c r="J9487" t="s">
        <v>498</v>
      </c>
      <c r="K9487" t="s">
        <v>359</v>
      </c>
      <c r="L9487" t="s">
        <v>480</v>
      </c>
      <c r="M9487" t="s">
        <v>7663</v>
      </c>
      <c r="N9487" t="s">
        <v>2715</v>
      </c>
      <c r="O9487">
        <v>0</v>
      </c>
      <c r="P9487">
        <v>0</v>
      </c>
      <c r="Q9487">
        <v>1</v>
      </c>
    </row>
    <row r="9488" spans="10:17" x14ac:dyDescent="0.2">
      <c r="J9488" t="s">
        <v>498</v>
      </c>
      <c r="K9488" t="s">
        <v>359</v>
      </c>
      <c r="L9488" t="s">
        <v>480</v>
      </c>
      <c r="M9488" t="s">
        <v>7663</v>
      </c>
      <c r="N9488" t="s">
        <v>2725</v>
      </c>
      <c r="O9488">
        <v>1E-3</v>
      </c>
      <c r="P9488">
        <v>1E-3</v>
      </c>
      <c r="Q9488">
        <v>1</v>
      </c>
    </row>
    <row r="9489" spans="10:17" x14ac:dyDescent="0.2">
      <c r="J9489" t="s">
        <v>498</v>
      </c>
      <c r="K9489" t="s">
        <v>359</v>
      </c>
      <c r="L9489" t="s">
        <v>480</v>
      </c>
      <c r="M9489" t="s">
        <v>7663</v>
      </c>
      <c r="N9489" t="s">
        <v>2734</v>
      </c>
      <c r="O9489">
        <v>0</v>
      </c>
      <c r="P9489">
        <v>0</v>
      </c>
      <c r="Q9489">
        <v>1</v>
      </c>
    </row>
    <row r="9490" spans="10:17" x14ac:dyDescent="0.2">
      <c r="J9490" t="s">
        <v>498</v>
      </c>
      <c r="K9490" t="s">
        <v>359</v>
      </c>
      <c r="L9490" t="s">
        <v>480</v>
      </c>
      <c r="M9490" t="s">
        <v>7663</v>
      </c>
      <c r="N9490" t="s">
        <v>2735</v>
      </c>
      <c r="O9490">
        <v>0</v>
      </c>
      <c r="P9490">
        <v>0</v>
      </c>
      <c r="Q9490">
        <v>1</v>
      </c>
    </row>
    <row r="9491" spans="10:17" x14ac:dyDescent="0.2">
      <c r="J9491" t="s">
        <v>498</v>
      </c>
      <c r="K9491" t="s">
        <v>359</v>
      </c>
      <c r="L9491" t="s">
        <v>480</v>
      </c>
      <c r="M9491" t="s">
        <v>7663</v>
      </c>
      <c r="N9491" t="s">
        <v>2736</v>
      </c>
      <c r="O9491">
        <v>0</v>
      </c>
      <c r="P9491">
        <v>0</v>
      </c>
      <c r="Q9491">
        <v>1</v>
      </c>
    </row>
    <row r="9492" spans="10:17" x14ac:dyDescent="0.2">
      <c r="J9492" t="s">
        <v>498</v>
      </c>
      <c r="K9492" t="s">
        <v>359</v>
      </c>
      <c r="L9492" t="s">
        <v>480</v>
      </c>
      <c r="M9492" t="s">
        <v>7663</v>
      </c>
      <c r="N9492" t="s">
        <v>2737</v>
      </c>
      <c r="O9492">
        <v>0</v>
      </c>
      <c r="P9492">
        <v>0</v>
      </c>
      <c r="Q9492">
        <v>1</v>
      </c>
    </row>
    <row r="9493" spans="10:17" x14ac:dyDescent="0.2">
      <c r="J9493" t="s">
        <v>498</v>
      </c>
      <c r="K9493" t="s">
        <v>359</v>
      </c>
      <c r="L9493" t="s">
        <v>480</v>
      </c>
      <c r="M9493" t="s">
        <v>7663</v>
      </c>
      <c r="N9493" t="s">
        <v>2738</v>
      </c>
      <c r="O9493">
        <v>0</v>
      </c>
      <c r="P9493">
        <v>0</v>
      </c>
      <c r="Q9493">
        <v>1</v>
      </c>
    </row>
    <row r="9494" spans="10:17" x14ac:dyDescent="0.2">
      <c r="J9494" t="s">
        <v>498</v>
      </c>
      <c r="K9494" t="s">
        <v>359</v>
      </c>
      <c r="L9494" t="s">
        <v>480</v>
      </c>
      <c r="M9494" t="s">
        <v>7663</v>
      </c>
      <c r="N9494" t="s">
        <v>2739</v>
      </c>
      <c r="O9494">
        <v>0</v>
      </c>
      <c r="P9494">
        <v>0</v>
      </c>
      <c r="Q9494">
        <v>1</v>
      </c>
    </row>
    <row r="9495" spans="10:17" x14ac:dyDescent="0.2">
      <c r="J9495" t="s">
        <v>498</v>
      </c>
      <c r="K9495" t="s">
        <v>359</v>
      </c>
      <c r="L9495" t="s">
        <v>480</v>
      </c>
      <c r="M9495" t="s">
        <v>7663</v>
      </c>
      <c r="N9495" t="s">
        <v>2749</v>
      </c>
      <c r="O9495">
        <v>1E-3</v>
      </c>
      <c r="P9495">
        <v>1E-3</v>
      </c>
      <c r="Q9495">
        <v>1</v>
      </c>
    </row>
    <row r="9496" spans="10:17" x14ac:dyDescent="0.2">
      <c r="J9496" t="s">
        <v>498</v>
      </c>
      <c r="K9496" t="s">
        <v>359</v>
      </c>
      <c r="L9496" t="s">
        <v>480</v>
      </c>
      <c r="M9496" t="s">
        <v>7663</v>
      </c>
      <c r="N9496" t="s">
        <v>2758</v>
      </c>
      <c r="O9496">
        <v>0</v>
      </c>
      <c r="P9496">
        <v>0</v>
      </c>
      <c r="Q9496">
        <v>1</v>
      </c>
    </row>
    <row r="9497" spans="10:17" x14ac:dyDescent="0.2">
      <c r="J9497" t="s">
        <v>498</v>
      </c>
      <c r="K9497" t="s">
        <v>359</v>
      </c>
      <c r="L9497" t="s">
        <v>480</v>
      </c>
      <c r="M9497" t="s">
        <v>7663</v>
      </c>
      <c r="N9497" t="s">
        <v>2759</v>
      </c>
      <c r="O9497">
        <v>0</v>
      </c>
      <c r="P9497">
        <v>0</v>
      </c>
      <c r="Q9497">
        <v>1</v>
      </c>
    </row>
    <row r="9498" spans="10:17" x14ac:dyDescent="0.2">
      <c r="J9498" t="s">
        <v>498</v>
      </c>
      <c r="K9498" t="s">
        <v>359</v>
      </c>
      <c r="L9498" t="s">
        <v>480</v>
      </c>
      <c r="M9498" t="s">
        <v>7663</v>
      </c>
      <c r="N9498" t="s">
        <v>2760</v>
      </c>
      <c r="O9498">
        <v>0</v>
      </c>
      <c r="P9498">
        <v>0</v>
      </c>
      <c r="Q9498">
        <v>1</v>
      </c>
    </row>
    <row r="9499" spans="10:17" x14ac:dyDescent="0.2">
      <c r="J9499" t="s">
        <v>498</v>
      </c>
      <c r="K9499" t="s">
        <v>359</v>
      </c>
      <c r="L9499" t="s">
        <v>480</v>
      </c>
      <c r="M9499" t="s">
        <v>7663</v>
      </c>
      <c r="N9499" t="s">
        <v>2761</v>
      </c>
      <c r="O9499">
        <v>0</v>
      </c>
      <c r="P9499">
        <v>0</v>
      </c>
      <c r="Q9499">
        <v>1</v>
      </c>
    </row>
    <row r="9500" spans="10:17" x14ac:dyDescent="0.2">
      <c r="J9500" t="s">
        <v>498</v>
      </c>
      <c r="K9500" t="s">
        <v>359</v>
      </c>
      <c r="L9500" t="s">
        <v>480</v>
      </c>
      <c r="M9500" t="s">
        <v>7663</v>
      </c>
      <c r="N9500" t="s">
        <v>2762</v>
      </c>
      <c r="O9500">
        <v>0</v>
      </c>
      <c r="P9500">
        <v>0</v>
      </c>
      <c r="Q9500">
        <v>1</v>
      </c>
    </row>
    <row r="9501" spans="10:17" x14ac:dyDescent="0.2">
      <c r="J9501" t="s">
        <v>498</v>
      </c>
      <c r="K9501" t="s">
        <v>359</v>
      </c>
      <c r="L9501" t="s">
        <v>480</v>
      </c>
      <c r="M9501" t="s">
        <v>7663</v>
      </c>
      <c r="N9501" t="s">
        <v>2763</v>
      </c>
      <c r="O9501">
        <v>0</v>
      </c>
      <c r="P9501">
        <v>0</v>
      </c>
      <c r="Q9501">
        <v>1</v>
      </c>
    </row>
    <row r="9502" spans="10:17" x14ac:dyDescent="0.2">
      <c r="J9502" t="s">
        <v>498</v>
      </c>
      <c r="K9502" t="s">
        <v>359</v>
      </c>
      <c r="L9502" t="s">
        <v>480</v>
      </c>
      <c r="M9502" t="s">
        <v>7663</v>
      </c>
      <c r="N9502" t="s">
        <v>2773</v>
      </c>
      <c r="O9502">
        <v>1E-3</v>
      </c>
      <c r="P9502">
        <v>1E-3</v>
      </c>
      <c r="Q9502">
        <v>1</v>
      </c>
    </row>
    <row r="9503" spans="10:17" x14ac:dyDescent="0.2">
      <c r="J9503" t="s">
        <v>498</v>
      </c>
      <c r="K9503" t="s">
        <v>359</v>
      </c>
      <c r="L9503" t="s">
        <v>480</v>
      </c>
      <c r="M9503" t="s">
        <v>7663</v>
      </c>
      <c r="N9503" t="s">
        <v>2782</v>
      </c>
      <c r="O9503">
        <v>0</v>
      </c>
      <c r="P9503">
        <v>0</v>
      </c>
      <c r="Q9503">
        <v>1</v>
      </c>
    </row>
    <row r="9504" spans="10:17" x14ac:dyDescent="0.2">
      <c r="J9504" t="s">
        <v>498</v>
      </c>
      <c r="K9504" t="s">
        <v>359</v>
      </c>
      <c r="L9504" t="s">
        <v>480</v>
      </c>
      <c r="M9504" t="s">
        <v>7663</v>
      </c>
      <c r="N9504" t="s">
        <v>2783</v>
      </c>
      <c r="O9504">
        <v>0</v>
      </c>
      <c r="P9504">
        <v>0</v>
      </c>
      <c r="Q9504">
        <v>1</v>
      </c>
    </row>
    <row r="9505" spans="10:17" x14ac:dyDescent="0.2">
      <c r="J9505" t="s">
        <v>498</v>
      </c>
      <c r="K9505" t="s">
        <v>359</v>
      </c>
      <c r="L9505" t="s">
        <v>480</v>
      </c>
      <c r="M9505" t="s">
        <v>7663</v>
      </c>
      <c r="N9505" t="s">
        <v>2784</v>
      </c>
      <c r="O9505">
        <v>0</v>
      </c>
      <c r="P9505">
        <v>0</v>
      </c>
      <c r="Q9505">
        <v>1</v>
      </c>
    </row>
    <row r="9506" spans="10:17" x14ac:dyDescent="0.2">
      <c r="J9506" t="s">
        <v>498</v>
      </c>
      <c r="K9506" t="s">
        <v>359</v>
      </c>
      <c r="L9506" t="s">
        <v>480</v>
      </c>
      <c r="M9506" t="s">
        <v>7663</v>
      </c>
      <c r="N9506" t="s">
        <v>2785</v>
      </c>
      <c r="O9506">
        <v>0</v>
      </c>
      <c r="P9506">
        <v>0</v>
      </c>
      <c r="Q9506">
        <v>1</v>
      </c>
    </row>
    <row r="9507" spans="10:17" x14ac:dyDescent="0.2">
      <c r="J9507" t="s">
        <v>498</v>
      </c>
      <c r="K9507" t="s">
        <v>359</v>
      </c>
      <c r="L9507" t="s">
        <v>480</v>
      </c>
      <c r="M9507" t="s">
        <v>7663</v>
      </c>
      <c r="N9507" t="s">
        <v>2786</v>
      </c>
      <c r="O9507">
        <v>0</v>
      </c>
      <c r="P9507">
        <v>0</v>
      </c>
      <c r="Q9507">
        <v>1</v>
      </c>
    </row>
    <row r="9508" spans="10:17" x14ac:dyDescent="0.2">
      <c r="J9508" t="s">
        <v>498</v>
      </c>
      <c r="K9508" t="s">
        <v>359</v>
      </c>
      <c r="L9508" t="s">
        <v>480</v>
      </c>
      <c r="M9508" t="s">
        <v>7663</v>
      </c>
      <c r="N9508" t="s">
        <v>2787</v>
      </c>
      <c r="O9508">
        <v>0</v>
      </c>
      <c r="P9508">
        <v>0</v>
      </c>
      <c r="Q9508">
        <v>1</v>
      </c>
    </row>
    <row r="9509" spans="10:17" x14ac:dyDescent="0.2">
      <c r="J9509" t="s">
        <v>498</v>
      </c>
      <c r="K9509" t="s">
        <v>359</v>
      </c>
      <c r="L9509" t="s">
        <v>480</v>
      </c>
      <c r="M9509" t="s">
        <v>7663</v>
      </c>
      <c r="N9509" t="s">
        <v>2797</v>
      </c>
      <c r="O9509">
        <v>1E-3</v>
      </c>
      <c r="P9509">
        <v>1E-3</v>
      </c>
      <c r="Q9509">
        <v>1</v>
      </c>
    </row>
    <row r="9510" spans="10:17" x14ac:dyDescent="0.2">
      <c r="J9510" t="s">
        <v>498</v>
      </c>
      <c r="K9510" t="s">
        <v>359</v>
      </c>
      <c r="L9510" t="s">
        <v>480</v>
      </c>
      <c r="M9510" t="s">
        <v>7663</v>
      </c>
      <c r="N9510" t="s">
        <v>2806</v>
      </c>
      <c r="O9510">
        <v>0</v>
      </c>
      <c r="P9510">
        <v>0</v>
      </c>
      <c r="Q9510">
        <v>1</v>
      </c>
    </row>
    <row r="9511" spans="10:17" x14ac:dyDescent="0.2">
      <c r="J9511" t="s">
        <v>498</v>
      </c>
      <c r="K9511" t="s">
        <v>359</v>
      </c>
      <c r="L9511" t="s">
        <v>480</v>
      </c>
      <c r="M9511" t="s">
        <v>7663</v>
      </c>
      <c r="N9511" t="s">
        <v>2807</v>
      </c>
      <c r="O9511">
        <v>0</v>
      </c>
      <c r="P9511">
        <v>0</v>
      </c>
      <c r="Q9511">
        <v>1</v>
      </c>
    </row>
    <row r="9512" spans="10:17" x14ac:dyDescent="0.2">
      <c r="J9512" t="s">
        <v>498</v>
      </c>
      <c r="K9512" t="s">
        <v>359</v>
      </c>
      <c r="L9512" t="s">
        <v>480</v>
      </c>
      <c r="M9512" t="s">
        <v>7663</v>
      </c>
      <c r="N9512" t="s">
        <v>2808</v>
      </c>
      <c r="O9512">
        <v>0</v>
      </c>
      <c r="P9512">
        <v>0</v>
      </c>
      <c r="Q9512">
        <v>1</v>
      </c>
    </row>
    <row r="9513" spans="10:17" x14ac:dyDescent="0.2">
      <c r="J9513" t="s">
        <v>498</v>
      </c>
      <c r="K9513" t="s">
        <v>359</v>
      </c>
      <c r="L9513" t="s">
        <v>480</v>
      </c>
      <c r="M9513" t="s">
        <v>7663</v>
      </c>
      <c r="N9513" t="s">
        <v>2809</v>
      </c>
      <c r="O9513">
        <v>0</v>
      </c>
      <c r="P9513">
        <v>0</v>
      </c>
      <c r="Q9513">
        <v>1</v>
      </c>
    </row>
    <row r="9514" spans="10:17" x14ac:dyDescent="0.2">
      <c r="J9514" t="s">
        <v>498</v>
      </c>
      <c r="K9514" t="s">
        <v>359</v>
      </c>
      <c r="L9514" t="s">
        <v>480</v>
      </c>
      <c r="M9514" t="s">
        <v>7663</v>
      </c>
      <c r="N9514" t="s">
        <v>2810</v>
      </c>
      <c r="O9514">
        <v>0</v>
      </c>
      <c r="P9514">
        <v>0</v>
      </c>
      <c r="Q9514">
        <v>1</v>
      </c>
    </row>
    <row r="9515" spans="10:17" x14ac:dyDescent="0.2">
      <c r="J9515" t="s">
        <v>498</v>
      </c>
      <c r="K9515" t="s">
        <v>359</v>
      </c>
      <c r="L9515" t="s">
        <v>480</v>
      </c>
      <c r="M9515" t="s">
        <v>7663</v>
      </c>
      <c r="N9515" t="s">
        <v>2811</v>
      </c>
      <c r="O9515">
        <v>0</v>
      </c>
      <c r="P9515">
        <v>0</v>
      </c>
      <c r="Q9515">
        <v>1</v>
      </c>
    </row>
    <row r="9516" spans="10:17" x14ac:dyDescent="0.2">
      <c r="J9516" t="s">
        <v>498</v>
      </c>
      <c r="K9516" t="s">
        <v>359</v>
      </c>
      <c r="L9516" t="s">
        <v>480</v>
      </c>
      <c r="M9516" t="s">
        <v>7663</v>
      </c>
      <c r="N9516" t="s">
        <v>2821</v>
      </c>
      <c r="O9516">
        <v>1E-3</v>
      </c>
      <c r="P9516">
        <v>1E-3</v>
      </c>
      <c r="Q9516">
        <v>1</v>
      </c>
    </row>
    <row r="9517" spans="10:17" x14ac:dyDescent="0.2">
      <c r="J9517" t="s">
        <v>498</v>
      </c>
      <c r="K9517" t="s">
        <v>359</v>
      </c>
      <c r="L9517" t="s">
        <v>480</v>
      </c>
      <c r="M9517" t="s">
        <v>7663</v>
      </c>
      <c r="N9517" t="s">
        <v>2830</v>
      </c>
      <c r="O9517">
        <v>0</v>
      </c>
      <c r="P9517">
        <v>0</v>
      </c>
      <c r="Q9517">
        <v>1</v>
      </c>
    </row>
    <row r="9518" spans="10:17" x14ac:dyDescent="0.2">
      <c r="J9518" t="s">
        <v>498</v>
      </c>
      <c r="K9518" t="s">
        <v>359</v>
      </c>
      <c r="L9518" t="s">
        <v>480</v>
      </c>
      <c r="M9518" t="s">
        <v>7663</v>
      </c>
      <c r="N9518" t="s">
        <v>2831</v>
      </c>
      <c r="O9518">
        <v>0</v>
      </c>
      <c r="P9518">
        <v>0</v>
      </c>
      <c r="Q9518">
        <v>1</v>
      </c>
    </row>
    <row r="9519" spans="10:17" x14ac:dyDescent="0.2">
      <c r="J9519" t="s">
        <v>498</v>
      </c>
      <c r="K9519" t="s">
        <v>359</v>
      </c>
      <c r="L9519" t="s">
        <v>480</v>
      </c>
      <c r="M9519" t="s">
        <v>7663</v>
      </c>
      <c r="N9519" t="s">
        <v>2832</v>
      </c>
      <c r="O9519">
        <v>0</v>
      </c>
      <c r="P9519">
        <v>0</v>
      </c>
      <c r="Q9519">
        <v>1</v>
      </c>
    </row>
    <row r="9520" spans="10:17" x14ac:dyDescent="0.2">
      <c r="J9520" t="s">
        <v>498</v>
      </c>
      <c r="K9520" t="s">
        <v>359</v>
      </c>
      <c r="L9520" t="s">
        <v>480</v>
      </c>
      <c r="M9520" t="s">
        <v>7663</v>
      </c>
      <c r="N9520" t="s">
        <v>2833</v>
      </c>
      <c r="O9520">
        <v>0</v>
      </c>
      <c r="P9520">
        <v>0</v>
      </c>
      <c r="Q9520">
        <v>1</v>
      </c>
    </row>
    <row r="9521" spans="10:17" x14ac:dyDescent="0.2">
      <c r="J9521" t="s">
        <v>498</v>
      </c>
      <c r="K9521" t="s">
        <v>359</v>
      </c>
      <c r="L9521" t="s">
        <v>480</v>
      </c>
      <c r="M9521" t="s">
        <v>7663</v>
      </c>
      <c r="N9521" t="s">
        <v>2834</v>
      </c>
      <c r="O9521">
        <v>0</v>
      </c>
      <c r="P9521">
        <v>0</v>
      </c>
      <c r="Q9521">
        <v>1</v>
      </c>
    </row>
    <row r="9522" spans="10:17" x14ac:dyDescent="0.2">
      <c r="J9522" t="s">
        <v>498</v>
      </c>
      <c r="K9522" t="s">
        <v>359</v>
      </c>
      <c r="L9522" t="s">
        <v>480</v>
      </c>
      <c r="M9522" t="s">
        <v>7663</v>
      </c>
      <c r="N9522" t="s">
        <v>2835</v>
      </c>
      <c r="O9522">
        <v>0</v>
      </c>
      <c r="P9522">
        <v>0</v>
      </c>
      <c r="Q9522">
        <v>1</v>
      </c>
    </row>
    <row r="9523" spans="10:17" x14ac:dyDescent="0.2">
      <c r="J9523" t="s">
        <v>498</v>
      </c>
      <c r="K9523" t="s">
        <v>359</v>
      </c>
      <c r="L9523" t="s">
        <v>480</v>
      </c>
      <c r="M9523" t="s">
        <v>7663</v>
      </c>
      <c r="N9523" t="s">
        <v>2845</v>
      </c>
      <c r="O9523">
        <v>1E-3</v>
      </c>
      <c r="P9523">
        <v>1E-3</v>
      </c>
      <c r="Q9523">
        <v>1</v>
      </c>
    </row>
    <row r="9524" spans="10:17" x14ac:dyDescent="0.2">
      <c r="J9524" t="s">
        <v>498</v>
      </c>
      <c r="K9524" t="s">
        <v>359</v>
      </c>
      <c r="L9524" t="s">
        <v>480</v>
      </c>
      <c r="M9524" t="s">
        <v>7663</v>
      </c>
      <c r="N9524" t="s">
        <v>2854</v>
      </c>
      <c r="O9524">
        <v>0</v>
      </c>
      <c r="P9524">
        <v>0</v>
      </c>
      <c r="Q9524">
        <v>1</v>
      </c>
    </row>
    <row r="9525" spans="10:17" x14ac:dyDescent="0.2">
      <c r="J9525" t="s">
        <v>498</v>
      </c>
      <c r="K9525" t="s">
        <v>359</v>
      </c>
      <c r="L9525" t="s">
        <v>480</v>
      </c>
      <c r="M9525" t="s">
        <v>7663</v>
      </c>
      <c r="N9525" t="s">
        <v>2855</v>
      </c>
      <c r="O9525">
        <v>0</v>
      </c>
      <c r="P9525">
        <v>0</v>
      </c>
      <c r="Q9525">
        <v>1</v>
      </c>
    </row>
    <row r="9526" spans="10:17" x14ac:dyDescent="0.2">
      <c r="J9526" t="s">
        <v>498</v>
      </c>
      <c r="K9526" t="s">
        <v>359</v>
      </c>
      <c r="L9526" t="s">
        <v>480</v>
      </c>
      <c r="M9526" t="s">
        <v>7663</v>
      </c>
      <c r="N9526" t="s">
        <v>2856</v>
      </c>
      <c r="O9526">
        <v>0</v>
      </c>
      <c r="P9526">
        <v>0</v>
      </c>
      <c r="Q9526">
        <v>1</v>
      </c>
    </row>
    <row r="9527" spans="10:17" x14ac:dyDescent="0.2">
      <c r="J9527" t="s">
        <v>498</v>
      </c>
      <c r="K9527" t="s">
        <v>359</v>
      </c>
      <c r="L9527" t="s">
        <v>480</v>
      </c>
      <c r="M9527" t="s">
        <v>7663</v>
      </c>
      <c r="N9527" t="s">
        <v>2869</v>
      </c>
      <c r="O9527">
        <v>1E-3</v>
      </c>
      <c r="P9527">
        <v>1E-3</v>
      </c>
      <c r="Q9527">
        <v>1</v>
      </c>
    </row>
    <row r="9528" spans="10:17" x14ac:dyDescent="0.2">
      <c r="J9528" t="s">
        <v>498</v>
      </c>
      <c r="K9528" t="s">
        <v>359</v>
      </c>
      <c r="L9528" t="s">
        <v>480</v>
      </c>
      <c r="M9528" t="s">
        <v>7663</v>
      </c>
      <c r="N9528" t="s">
        <v>2878</v>
      </c>
      <c r="O9528">
        <v>0</v>
      </c>
      <c r="P9528">
        <v>0</v>
      </c>
      <c r="Q9528">
        <v>1</v>
      </c>
    </row>
    <row r="9529" spans="10:17" x14ac:dyDescent="0.2">
      <c r="J9529" t="s">
        <v>498</v>
      </c>
      <c r="K9529" t="s">
        <v>359</v>
      </c>
      <c r="L9529" t="s">
        <v>480</v>
      </c>
      <c r="M9529" t="s">
        <v>7663</v>
      </c>
      <c r="N9529" t="s">
        <v>2879</v>
      </c>
      <c r="O9529">
        <v>0</v>
      </c>
      <c r="P9529">
        <v>0</v>
      </c>
      <c r="Q9529">
        <v>1</v>
      </c>
    </row>
    <row r="9530" spans="10:17" x14ac:dyDescent="0.2">
      <c r="J9530" t="s">
        <v>498</v>
      </c>
      <c r="K9530" t="s">
        <v>359</v>
      </c>
      <c r="L9530" t="s">
        <v>480</v>
      </c>
      <c r="M9530" t="s">
        <v>7663</v>
      </c>
      <c r="N9530" t="s">
        <v>2880</v>
      </c>
      <c r="O9530">
        <v>0</v>
      </c>
      <c r="P9530">
        <v>0</v>
      </c>
      <c r="Q9530">
        <v>1</v>
      </c>
    </row>
    <row r="9531" spans="10:17" x14ac:dyDescent="0.2">
      <c r="J9531" t="s">
        <v>498</v>
      </c>
      <c r="K9531" t="s">
        <v>359</v>
      </c>
      <c r="L9531" t="s">
        <v>480</v>
      </c>
      <c r="M9531" t="s">
        <v>7663</v>
      </c>
      <c r="N9531" t="s">
        <v>2881</v>
      </c>
      <c r="O9531">
        <v>0</v>
      </c>
      <c r="P9531">
        <v>0</v>
      </c>
      <c r="Q9531">
        <v>1</v>
      </c>
    </row>
    <row r="9532" spans="10:17" x14ac:dyDescent="0.2">
      <c r="J9532" t="s">
        <v>498</v>
      </c>
      <c r="K9532" t="s">
        <v>359</v>
      </c>
      <c r="L9532" t="s">
        <v>480</v>
      </c>
      <c r="M9532" t="s">
        <v>7663</v>
      </c>
      <c r="N9532" t="s">
        <v>2882</v>
      </c>
      <c r="O9532">
        <v>0</v>
      </c>
      <c r="P9532">
        <v>0</v>
      </c>
      <c r="Q9532">
        <v>1</v>
      </c>
    </row>
    <row r="9533" spans="10:17" x14ac:dyDescent="0.2">
      <c r="J9533" t="s">
        <v>498</v>
      </c>
      <c r="K9533" t="s">
        <v>359</v>
      </c>
      <c r="L9533" t="s">
        <v>480</v>
      </c>
      <c r="M9533" t="s">
        <v>7663</v>
      </c>
      <c r="N9533" t="s">
        <v>2883</v>
      </c>
      <c r="O9533">
        <v>0</v>
      </c>
      <c r="P9533">
        <v>0</v>
      </c>
      <c r="Q9533">
        <v>1</v>
      </c>
    </row>
    <row r="9534" spans="10:17" x14ac:dyDescent="0.2">
      <c r="J9534" t="s">
        <v>498</v>
      </c>
      <c r="K9534" t="s">
        <v>359</v>
      </c>
      <c r="L9534" t="s">
        <v>480</v>
      </c>
      <c r="M9534" t="s">
        <v>7663</v>
      </c>
      <c r="N9534" t="s">
        <v>2893</v>
      </c>
      <c r="O9534">
        <v>1E-3</v>
      </c>
      <c r="P9534">
        <v>1E-3</v>
      </c>
      <c r="Q9534">
        <v>1</v>
      </c>
    </row>
    <row r="9535" spans="10:17" x14ac:dyDescent="0.2">
      <c r="J9535" t="s">
        <v>498</v>
      </c>
      <c r="K9535" t="s">
        <v>359</v>
      </c>
      <c r="L9535" t="s">
        <v>480</v>
      </c>
      <c r="M9535" t="s">
        <v>7663</v>
      </c>
      <c r="N9535" t="s">
        <v>2902</v>
      </c>
      <c r="O9535">
        <v>0</v>
      </c>
      <c r="P9535">
        <v>0</v>
      </c>
      <c r="Q9535">
        <v>1</v>
      </c>
    </row>
    <row r="9536" spans="10:17" x14ac:dyDescent="0.2">
      <c r="J9536" t="s">
        <v>498</v>
      </c>
      <c r="K9536" t="s">
        <v>359</v>
      </c>
      <c r="L9536" t="s">
        <v>480</v>
      </c>
      <c r="M9536" t="s">
        <v>7663</v>
      </c>
      <c r="N9536" t="s">
        <v>2903</v>
      </c>
      <c r="O9536">
        <v>0</v>
      </c>
      <c r="P9536">
        <v>0</v>
      </c>
      <c r="Q9536">
        <v>1</v>
      </c>
    </row>
    <row r="9537" spans="10:17" x14ac:dyDescent="0.2">
      <c r="J9537" t="s">
        <v>498</v>
      </c>
      <c r="K9537" t="s">
        <v>359</v>
      </c>
      <c r="L9537" t="s">
        <v>480</v>
      </c>
      <c r="M9537" t="s">
        <v>7663</v>
      </c>
      <c r="N9537" t="s">
        <v>2904</v>
      </c>
      <c r="O9537">
        <v>0</v>
      </c>
      <c r="P9537">
        <v>0</v>
      </c>
      <c r="Q9537">
        <v>1</v>
      </c>
    </row>
    <row r="9538" spans="10:17" x14ac:dyDescent="0.2">
      <c r="J9538" t="s">
        <v>498</v>
      </c>
      <c r="K9538" t="s">
        <v>359</v>
      </c>
      <c r="L9538" t="s">
        <v>480</v>
      </c>
      <c r="M9538" t="s">
        <v>7663</v>
      </c>
      <c r="N9538" t="s">
        <v>2905</v>
      </c>
      <c r="O9538">
        <v>0</v>
      </c>
      <c r="P9538">
        <v>0</v>
      </c>
      <c r="Q9538">
        <v>1</v>
      </c>
    </row>
    <row r="9539" spans="10:17" x14ac:dyDescent="0.2">
      <c r="J9539" t="s">
        <v>498</v>
      </c>
      <c r="K9539" t="s">
        <v>359</v>
      </c>
      <c r="L9539" t="s">
        <v>480</v>
      </c>
      <c r="M9539" t="s">
        <v>7663</v>
      </c>
      <c r="N9539" t="s">
        <v>2906</v>
      </c>
      <c r="O9539">
        <v>0</v>
      </c>
      <c r="P9539">
        <v>0</v>
      </c>
      <c r="Q9539">
        <v>1</v>
      </c>
    </row>
    <row r="9540" spans="10:17" x14ac:dyDescent="0.2">
      <c r="J9540" t="s">
        <v>498</v>
      </c>
      <c r="K9540" t="s">
        <v>359</v>
      </c>
      <c r="L9540" t="s">
        <v>480</v>
      </c>
      <c r="M9540" t="s">
        <v>7663</v>
      </c>
      <c r="N9540" t="s">
        <v>2907</v>
      </c>
      <c r="O9540">
        <v>0</v>
      </c>
      <c r="P9540">
        <v>0</v>
      </c>
      <c r="Q9540">
        <v>1</v>
      </c>
    </row>
    <row r="9541" spans="10:17" x14ac:dyDescent="0.2">
      <c r="J9541" t="s">
        <v>498</v>
      </c>
      <c r="K9541" t="s">
        <v>359</v>
      </c>
      <c r="L9541" t="s">
        <v>480</v>
      </c>
      <c r="M9541" t="s">
        <v>7663</v>
      </c>
      <c r="N9541" t="s">
        <v>2917</v>
      </c>
      <c r="O9541">
        <v>1E-3</v>
      </c>
      <c r="P9541">
        <v>1E-3</v>
      </c>
      <c r="Q9541">
        <v>1</v>
      </c>
    </row>
    <row r="9542" spans="10:17" x14ac:dyDescent="0.2">
      <c r="J9542" t="s">
        <v>498</v>
      </c>
      <c r="K9542" t="s">
        <v>359</v>
      </c>
      <c r="L9542" t="s">
        <v>480</v>
      </c>
      <c r="M9542" t="s">
        <v>7663</v>
      </c>
      <c r="N9542" t="s">
        <v>2926</v>
      </c>
      <c r="O9542">
        <v>0</v>
      </c>
      <c r="P9542">
        <v>0</v>
      </c>
      <c r="Q9542">
        <v>1</v>
      </c>
    </row>
    <row r="9543" spans="10:17" x14ac:dyDescent="0.2">
      <c r="J9543" t="s">
        <v>498</v>
      </c>
      <c r="K9543" t="s">
        <v>359</v>
      </c>
      <c r="L9543" t="s">
        <v>480</v>
      </c>
      <c r="M9543" t="s">
        <v>7663</v>
      </c>
      <c r="N9543" t="s">
        <v>2927</v>
      </c>
      <c r="O9543">
        <v>0</v>
      </c>
      <c r="P9543">
        <v>0</v>
      </c>
      <c r="Q9543">
        <v>1</v>
      </c>
    </row>
    <row r="9544" spans="10:17" x14ac:dyDescent="0.2">
      <c r="J9544" t="s">
        <v>498</v>
      </c>
      <c r="K9544" t="s">
        <v>359</v>
      </c>
      <c r="L9544" t="s">
        <v>480</v>
      </c>
      <c r="M9544" t="s">
        <v>7663</v>
      </c>
      <c r="N9544" t="s">
        <v>2928</v>
      </c>
      <c r="O9544">
        <v>0</v>
      </c>
      <c r="P9544">
        <v>0</v>
      </c>
      <c r="Q9544">
        <v>1</v>
      </c>
    </row>
    <row r="9545" spans="10:17" x14ac:dyDescent="0.2">
      <c r="J9545" t="s">
        <v>498</v>
      </c>
      <c r="K9545" t="s">
        <v>359</v>
      </c>
      <c r="L9545" t="s">
        <v>480</v>
      </c>
      <c r="M9545" t="s">
        <v>7663</v>
      </c>
      <c r="N9545" t="s">
        <v>2929</v>
      </c>
      <c r="O9545">
        <v>0</v>
      </c>
      <c r="P9545">
        <v>0</v>
      </c>
      <c r="Q9545">
        <v>1</v>
      </c>
    </row>
    <row r="9546" spans="10:17" x14ac:dyDescent="0.2">
      <c r="J9546" t="s">
        <v>498</v>
      </c>
      <c r="K9546" t="s">
        <v>359</v>
      </c>
      <c r="L9546" t="s">
        <v>480</v>
      </c>
      <c r="M9546" t="s">
        <v>7663</v>
      </c>
      <c r="N9546" t="s">
        <v>2930</v>
      </c>
      <c r="O9546">
        <v>0</v>
      </c>
      <c r="P9546">
        <v>0</v>
      </c>
      <c r="Q9546">
        <v>1</v>
      </c>
    </row>
    <row r="9547" spans="10:17" x14ac:dyDescent="0.2">
      <c r="J9547" t="s">
        <v>498</v>
      </c>
      <c r="K9547" t="s">
        <v>359</v>
      </c>
      <c r="L9547" t="s">
        <v>480</v>
      </c>
      <c r="M9547" t="s">
        <v>7663</v>
      </c>
      <c r="N9547" t="s">
        <v>2931</v>
      </c>
      <c r="O9547">
        <v>0</v>
      </c>
      <c r="P9547">
        <v>0</v>
      </c>
      <c r="Q9547">
        <v>1</v>
      </c>
    </row>
    <row r="9548" spans="10:17" x14ac:dyDescent="0.2">
      <c r="J9548" t="s">
        <v>498</v>
      </c>
      <c r="K9548" t="s">
        <v>359</v>
      </c>
      <c r="L9548" t="s">
        <v>480</v>
      </c>
      <c r="M9548" t="s">
        <v>7663</v>
      </c>
      <c r="N9548" t="s">
        <v>2941</v>
      </c>
      <c r="O9548">
        <v>1E-3</v>
      </c>
      <c r="P9548">
        <v>1E-3</v>
      </c>
      <c r="Q9548">
        <v>1</v>
      </c>
    </row>
    <row r="9549" spans="10:17" x14ac:dyDescent="0.2">
      <c r="J9549" t="s">
        <v>498</v>
      </c>
      <c r="K9549" t="s">
        <v>359</v>
      </c>
      <c r="L9549" t="s">
        <v>480</v>
      </c>
      <c r="M9549" t="s">
        <v>7663</v>
      </c>
      <c r="N9549" t="s">
        <v>2950</v>
      </c>
      <c r="O9549">
        <v>0</v>
      </c>
      <c r="P9549">
        <v>0</v>
      </c>
      <c r="Q9549">
        <v>1</v>
      </c>
    </row>
    <row r="9550" spans="10:17" x14ac:dyDescent="0.2">
      <c r="J9550" t="s">
        <v>498</v>
      </c>
      <c r="K9550" t="s">
        <v>359</v>
      </c>
      <c r="L9550" t="s">
        <v>480</v>
      </c>
      <c r="M9550" t="s">
        <v>7663</v>
      </c>
      <c r="N9550" t="s">
        <v>2951</v>
      </c>
      <c r="O9550">
        <v>0</v>
      </c>
      <c r="P9550">
        <v>0</v>
      </c>
      <c r="Q9550">
        <v>1</v>
      </c>
    </row>
    <row r="9551" spans="10:17" x14ac:dyDescent="0.2">
      <c r="J9551" t="s">
        <v>498</v>
      </c>
      <c r="K9551" t="s">
        <v>359</v>
      </c>
      <c r="L9551" t="s">
        <v>480</v>
      </c>
      <c r="M9551" t="s">
        <v>7663</v>
      </c>
      <c r="N9551" t="s">
        <v>2952</v>
      </c>
      <c r="O9551">
        <v>0</v>
      </c>
      <c r="P9551">
        <v>0</v>
      </c>
      <c r="Q9551">
        <v>1</v>
      </c>
    </row>
    <row r="9552" spans="10:17" x14ac:dyDescent="0.2">
      <c r="J9552" t="s">
        <v>498</v>
      </c>
      <c r="K9552" t="s">
        <v>359</v>
      </c>
      <c r="L9552" t="s">
        <v>480</v>
      </c>
      <c r="M9552" t="s">
        <v>7663</v>
      </c>
      <c r="N9552" t="s">
        <v>2953</v>
      </c>
      <c r="O9552">
        <v>0</v>
      </c>
      <c r="P9552">
        <v>0</v>
      </c>
      <c r="Q9552">
        <v>1</v>
      </c>
    </row>
    <row r="9553" spans="10:17" x14ac:dyDescent="0.2">
      <c r="J9553" t="s">
        <v>498</v>
      </c>
      <c r="K9553" t="s">
        <v>359</v>
      </c>
      <c r="L9553" t="s">
        <v>480</v>
      </c>
      <c r="M9553" t="s">
        <v>7663</v>
      </c>
      <c r="N9553" t="s">
        <v>2954</v>
      </c>
      <c r="O9553">
        <v>0</v>
      </c>
      <c r="P9553">
        <v>0</v>
      </c>
      <c r="Q9553">
        <v>1</v>
      </c>
    </row>
    <row r="9554" spans="10:17" x14ac:dyDescent="0.2">
      <c r="J9554" t="s">
        <v>498</v>
      </c>
      <c r="K9554" t="s">
        <v>359</v>
      </c>
      <c r="L9554" t="s">
        <v>480</v>
      </c>
      <c r="M9554" t="s">
        <v>7663</v>
      </c>
      <c r="N9554" t="s">
        <v>2955</v>
      </c>
      <c r="O9554">
        <v>0</v>
      </c>
      <c r="P9554">
        <v>0</v>
      </c>
      <c r="Q9554">
        <v>1</v>
      </c>
    </row>
    <row r="9555" spans="10:17" x14ac:dyDescent="0.2">
      <c r="J9555" t="s">
        <v>498</v>
      </c>
      <c r="K9555" t="s">
        <v>359</v>
      </c>
      <c r="L9555" t="s">
        <v>480</v>
      </c>
      <c r="M9555" t="s">
        <v>7663</v>
      </c>
      <c r="N9555" t="s">
        <v>2965</v>
      </c>
      <c r="O9555">
        <v>1E-3</v>
      </c>
      <c r="P9555">
        <v>1E-3</v>
      </c>
      <c r="Q9555">
        <v>1</v>
      </c>
    </row>
    <row r="9556" spans="10:17" x14ac:dyDescent="0.2">
      <c r="J9556" t="s">
        <v>498</v>
      </c>
      <c r="K9556" t="s">
        <v>359</v>
      </c>
      <c r="L9556" t="s">
        <v>480</v>
      </c>
      <c r="M9556" t="s">
        <v>7663</v>
      </c>
      <c r="N9556" t="s">
        <v>2974</v>
      </c>
      <c r="O9556">
        <v>0</v>
      </c>
      <c r="P9556">
        <v>0</v>
      </c>
      <c r="Q9556">
        <v>1</v>
      </c>
    </row>
    <row r="9557" spans="10:17" x14ac:dyDescent="0.2">
      <c r="J9557" t="s">
        <v>498</v>
      </c>
      <c r="K9557" t="s">
        <v>359</v>
      </c>
      <c r="L9557" t="s">
        <v>480</v>
      </c>
      <c r="M9557" t="s">
        <v>7663</v>
      </c>
      <c r="N9557" t="s">
        <v>2975</v>
      </c>
      <c r="O9557">
        <v>0</v>
      </c>
      <c r="P9557">
        <v>0</v>
      </c>
      <c r="Q9557">
        <v>1</v>
      </c>
    </row>
    <row r="9558" spans="10:17" x14ac:dyDescent="0.2">
      <c r="J9558" t="s">
        <v>498</v>
      </c>
      <c r="K9558" t="s">
        <v>359</v>
      </c>
      <c r="L9558" t="s">
        <v>480</v>
      </c>
      <c r="M9558" t="s">
        <v>7663</v>
      </c>
      <c r="N9558" t="s">
        <v>2976</v>
      </c>
      <c r="O9558">
        <v>0</v>
      </c>
      <c r="P9558">
        <v>0</v>
      </c>
      <c r="Q9558">
        <v>1</v>
      </c>
    </row>
    <row r="9559" spans="10:17" x14ac:dyDescent="0.2">
      <c r="J9559" t="s">
        <v>498</v>
      </c>
      <c r="K9559" t="s">
        <v>359</v>
      </c>
      <c r="L9559" t="s">
        <v>480</v>
      </c>
      <c r="M9559" t="s">
        <v>7663</v>
      </c>
      <c r="N9559" t="s">
        <v>2977</v>
      </c>
      <c r="O9559">
        <v>0</v>
      </c>
      <c r="P9559">
        <v>0</v>
      </c>
      <c r="Q9559">
        <v>1</v>
      </c>
    </row>
    <row r="9560" spans="10:17" x14ac:dyDescent="0.2">
      <c r="J9560" t="s">
        <v>498</v>
      </c>
      <c r="K9560" t="s">
        <v>359</v>
      </c>
      <c r="L9560" t="s">
        <v>480</v>
      </c>
      <c r="M9560" t="s">
        <v>7663</v>
      </c>
      <c r="N9560" t="s">
        <v>2978</v>
      </c>
      <c r="O9560">
        <v>0</v>
      </c>
      <c r="P9560">
        <v>0</v>
      </c>
      <c r="Q9560">
        <v>1</v>
      </c>
    </row>
    <row r="9561" spans="10:17" x14ac:dyDescent="0.2">
      <c r="J9561" t="s">
        <v>498</v>
      </c>
      <c r="K9561" t="s">
        <v>359</v>
      </c>
      <c r="L9561" t="s">
        <v>480</v>
      </c>
      <c r="M9561" t="s">
        <v>7663</v>
      </c>
      <c r="N9561" t="s">
        <v>2979</v>
      </c>
      <c r="O9561">
        <v>0</v>
      </c>
      <c r="P9561">
        <v>0</v>
      </c>
      <c r="Q9561">
        <v>1</v>
      </c>
    </row>
    <row r="9562" spans="10:17" x14ac:dyDescent="0.2">
      <c r="J9562" t="s">
        <v>498</v>
      </c>
      <c r="K9562" t="s">
        <v>359</v>
      </c>
      <c r="L9562" t="s">
        <v>480</v>
      </c>
      <c r="M9562" t="s">
        <v>7663</v>
      </c>
      <c r="N9562" t="s">
        <v>2989</v>
      </c>
      <c r="O9562">
        <v>1E-3</v>
      </c>
      <c r="P9562">
        <v>1E-3</v>
      </c>
      <c r="Q9562">
        <v>1</v>
      </c>
    </row>
    <row r="9563" spans="10:17" x14ac:dyDescent="0.2">
      <c r="J9563" t="s">
        <v>498</v>
      </c>
      <c r="K9563" t="s">
        <v>359</v>
      </c>
      <c r="L9563" t="s">
        <v>480</v>
      </c>
      <c r="M9563" t="s">
        <v>7663</v>
      </c>
      <c r="N9563" t="s">
        <v>2998</v>
      </c>
      <c r="O9563">
        <v>0</v>
      </c>
      <c r="P9563">
        <v>0</v>
      </c>
      <c r="Q9563">
        <v>1</v>
      </c>
    </row>
    <row r="9564" spans="10:17" x14ac:dyDescent="0.2">
      <c r="J9564" t="s">
        <v>498</v>
      </c>
      <c r="K9564" t="s">
        <v>359</v>
      </c>
      <c r="L9564" t="s">
        <v>480</v>
      </c>
      <c r="M9564" t="s">
        <v>7663</v>
      </c>
      <c r="N9564" t="s">
        <v>2999</v>
      </c>
      <c r="O9564">
        <v>0</v>
      </c>
      <c r="P9564">
        <v>0</v>
      </c>
      <c r="Q9564">
        <v>1</v>
      </c>
    </row>
    <row r="9565" spans="10:17" x14ac:dyDescent="0.2">
      <c r="J9565" t="s">
        <v>498</v>
      </c>
      <c r="K9565" t="s">
        <v>359</v>
      </c>
      <c r="L9565" t="s">
        <v>480</v>
      </c>
      <c r="M9565" t="s">
        <v>7663</v>
      </c>
      <c r="N9565" t="s">
        <v>3000</v>
      </c>
      <c r="O9565">
        <v>0</v>
      </c>
      <c r="P9565">
        <v>0</v>
      </c>
      <c r="Q9565">
        <v>1</v>
      </c>
    </row>
    <row r="9566" spans="10:17" x14ac:dyDescent="0.2">
      <c r="J9566" t="s">
        <v>498</v>
      </c>
      <c r="K9566" t="s">
        <v>359</v>
      </c>
      <c r="L9566" t="s">
        <v>480</v>
      </c>
      <c r="M9566" t="s">
        <v>7663</v>
      </c>
      <c r="N9566" t="s">
        <v>3001</v>
      </c>
      <c r="O9566">
        <v>0</v>
      </c>
      <c r="P9566">
        <v>0</v>
      </c>
      <c r="Q9566">
        <v>1</v>
      </c>
    </row>
    <row r="9567" spans="10:17" x14ac:dyDescent="0.2">
      <c r="J9567" t="s">
        <v>498</v>
      </c>
      <c r="K9567" t="s">
        <v>359</v>
      </c>
      <c r="L9567" t="s">
        <v>480</v>
      </c>
      <c r="M9567" t="s">
        <v>7663</v>
      </c>
      <c r="N9567" t="s">
        <v>3002</v>
      </c>
      <c r="O9567">
        <v>0</v>
      </c>
      <c r="P9567">
        <v>0</v>
      </c>
      <c r="Q9567">
        <v>1</v>
      </c>
    </row>
    <row r="9568" spans="10:17" x14ac:dyDescent="0.2">
      <c r="J9568" t="s">
        <v>498</v>
      </c>
      <c r="K9568" t="s">
        <v>359</v>
      </c>
      <c r="L9568" t="s">
        <v>480</v>
      </c>
      <c r="M9568" t="s">
        <v>7663</v>
      </c>
      <c r="N9568" t="s">
        <v>3003</v>
      </c>
      <c r="O9568">
        <v>0</v>
      </c>
      <c r="P9568">
        <v>0</v>
      </c>
      <c r="Q9568">
        <v>1</v>
      </c>
    </row>
    <row r="9569" spans="10:17" x14ac:dyDescent="0.2">
      <c r="J9569" t="s">
        <v>498</v>
      </c>
      <c r="K9569" t="s">
        <v>359</v>
      </c>
      <c r="L9569" t="s">
        <v>480</v>
      </c>
      <c r="M9569" t="s">
        <v>7663</v>
      </c>
      <c r="N9569" t="s">
        <v>3013</v>
      </c>
      <c r="O9569">
        <v>1E-3</v>
      </c>
      <c r="P9569">
        <v>1E-3</v>
      </c>
      <c r="Q9569">
        <v>1</v>
      </c>
    </row>
    <row r="9570" spans="10:17" x14ac:dyDescent="0.2">
      <c r="J9570" t="s">
        <v>498</v>
      </c>
      <c r="K9570" t="s">
        <v>359</v>
      </c>
      <c r="L9570" t="s">
        <v>480</v>
      </c>
      <c r="M9570" t="s">
        <v>7663</v>
      </c>
      <c r="N9570" t="s">
        <v>3022</v>
      </c>
      <c r="O9570">
        <v>0</v>
      </c>
      <c r="P9570">
        <v>0</v>
      </c>
      <c r="Q9570">
        <v>1</v>
      </c>
    </row>
    <row r="9571" spans="10:17" x14ac:dyDescent="0.2">
      <c r="J9571" t="s">
        <v>498</v>
      </c>
      <c r="K9571" t="s">
        <v>359</v>
      </c>
      <c r="L9571" t="s">
        <v>480</v>
      </c>
      <c r="M9571" t="s">
        <v>7663</v>
      </c>
      <c r="N9571" t="s">
        <v>3023</v>
      </c>
      <c r="O9571">
        <v>0</v>
      </c>
      <c r="P9571">
        <v>0</v>
      </c>
      <c r="Q9571">
        <v>1</v>
      </c>
    </row>
    <row r="9572" spans="10:17" x14ac:dyDescent="0.2">
      <c r="J9572" t="s">
        <v>498</v>
      </c>
      <c r="K9572" t="s">
        <v>359</v>
      </c>
      <c r="L9572" t="s">
        <v>480</v>
      </c>
      <c r="M9572" t="s">
        <v>7663</v>
      </c>
      <c r="N9572" t="s">
        <v>3024</v>
      </c>
      <c r="O9572">
        <v>0</v>
      </c>
      <c r="P9572">
        <v>0</v>
      </c>
      <c r="Q9572">
        <v>1</v>
      </c>
    </row>
    <row r="9573" spans="10:17" x14ac:dyDescent="0.2">
      <c r="J9573" t="s">
        <v>498</v>
      </c>
      <c r="K9573" t="s">
        <v>359</v>
      </c>
      <c r="L9573" t="s">
        <v>480</v>
      </c>
      <c r="M9573" t="s">
        <v>7663</v>
      </c>
      <c r="N9573" t="s">
        <v>3025</v>
      </c>
      <c r="O9573">
        <v>0</v>
      </c>
      <c r="P9573">
        <v>0</v>
      </c>
      <c r="Q9573">
        <v>1</v>
      </c>
    </row>
    <row r="9574" spans="10:17" x14ac:dyDescent="0.2">
      <c r="J9574" t="s">
        <v>498</v>
      </c>
      <c r="K9574" t="s">
        <v>359</v>
      </c>
      <c r="L9574" t="s">
        <v>480</v>
      </c>
      <c r="M9574" t="s">
        <v>7663</v>
      </c>
      <c r="N9574" t="s">
        <v>3026</v>
      </c>
      <c r="O9574">
        <v>0</v>
      </c>
      <c r="P9574">
        <v>0</v>
      </c>
      <c r="Q9574">
        <v>1</v>
      </c>
    </row>
    <row r="9575" spans="10:17" x14ac:dyDescent="0.2">
      <c r="J9575" t="s">
        <v>498</v>
      </c>
      <c r="K9575" t="s">
        <v>359</v>
      </c>
      <c r="L9575" t="s">
        <v>480</v>
      </c>
      <c r="M9575" t="s">
        <v>7663</v>
      </c>
      <c r="N9575" t="s">
        <v>3027</v>
      </c>
      <c r="O9575">
        <v>0</v>
      </c>
      <c r="P9575">
        <v>0</v>
      </c>
      <c r="Q9575">
        <v>1</v>
      </c>
    </row>
    <row r="9576" spans="10:17" x14ac:dyDescent="0.2">
      <c r="J9576" t="s">
        <v>498</v>
      </c>
      <c r="K9576" t="s">
        <v>359</v>
      </c>
      <c r="L9576" t="s">
        <v>480</v>
      </c>
      <c r="M9576" t="s">
        <v>7663</v>
      </c>
      <c r="N9576" t="s">
        <v>3037</v>
      </c>
      <c r="O9576">
        <v>1E-3</v>
      </c>
      <c r="P9576">
        <v>1E-3</v>
      </c>
      <c r="Q9576">
        <v>1</v>
      </c>
    </row>
    <row r="9577" spans="10:17" x14ac:dyDescent="0.2">
      <c r="J9577" t="s">
        <v>498</v>
      </c>
      <c r="K9577" t="s">
        <v>359</v>
      </c>
      <c r="L9577" t="s">
        <v>480</v>
      </c>
      <c r="M9577" t="s">
        <v>7663</v>
      </c>
      <c r="N9577" t="s">
        <v>3046</v>
      </c>
      <c r="O9577">
        <v>0</v>
      </c>
      <c r="P9577">
        <v>0</v>
      </c>
      <c r="Q9577">
        <v>1</v>
      </c>
    </row>
    <row r="9578" spans="10:17" x14ac:dyDescent="0.2">
      <c r="J9578" t="s">
        <v>498</v>
      </c>
      <c r="K9578" t="s">
        <v>359</v>
      </c>
      <c r="L9578" t="s">
        <v>480</v>
      </c>
      <c r="M9578" t="s">
        <v>7663</v>
      </c>
      <c r="N9578" t="s">
        <v>3047</v>
      </c>
      <c r="O9578">
        <v>0</v>
      </c>
      <c r="P9578">
        <v>0</v>
      </c>
      <c r="Q9578">
        <v>1</v>
      </c>
    </row>
    <row r="9579" spans="10:17" x14ac:dyDescent="0.2">
      <c r="J9579" t="s">
        <v>498</v>
      </c>
      <c r="K9579" t="s">
        <v>359</v>
      </c>
      <c r="L9579" t="s">
        <v>480</v>
      </c>
      <c r="M9579" t="s">
        <v>7663</v>
      </c>
      <c r="N9579" t="s">
        <v>3048</v>
      </c>
      <c r="O9579">
        <v>0</v>
      </c>
      <c r="P9579">
        <v>0</v>
      </c>
      <c r="Q9579">
        <v>1</v>
      </c>
    </row>
    <row r="9580" spans="10:17" x14ac:dyDescent="0.2">
      <c r="J9580" t="s">
        <v>498</v>
      </c>
      <c r="K9580" t="s">
        <v>359</v>
      </c>
      <c r="L9580" t="s">
        <v>480</v>
      </c>
      <c r="M9580" t="s">
        <v>7663</v>
      </c>
      <c r="N9580" t="s">
        <v>3049</v>
      </c>
      <c r="O9580">
        <v>0</v>
      </c>
      <c r="P9580">
        <v>0</v>
      </c>
      <c r="Q9580">
        <v>1</v>
      </c>
    </row>
    <row r="9581" spans="10:17" x14ac:dyDescent="0.2">
      <c r="J9581" t="s">
        <v>498</v>
      </c>
      <c r="K9581" t="s">
        <v>359</v>
      </c>
      <c r="L9581" t="s">
        <v>480</v>
      </c>
      <c r="M9581" t="s">
        <v>7663</v>
      </c>
      <c r="N9581" t="s">
        <v>3050</v>
      </c>
      <c r="O9581">
        <v>0</v>
      </c>
      <c r="P9581">
        <v>0</v>
      </c>
      <c r="Q9581">
        <v>1</v>
      </c>
    </row>
    <row r="9582" spans="10:17" x14ac:dyDescent="0.2">
      <c r="J9582" t="s">
        <v>498</v>
      </c>
      <c r="K9582" t="s">
        <v>359</v>
      </c>
      <c r="L9582" t="s">
        <v>480</v>
      </c>
      <c r="M9582" t="s">
        <v>7663</v>
      </c>
      <c r="N9582" t="s">
        <v>3051</v>
      </c>
      <c r="O9582">
        <v>0</v>
      </c>
      <c r="P9582">
        <v>0</v>
      </c>
      <c r="Q9582">
        <v>1</v>
      </c>
    </row>
    <row r="9583" spans="10:17" x14ac:dyDescent="0.2">
      <c r="J9583" t="s">
        <v>498</v>
      </c>
      <c r="K9583" t="s">
        <v>359</v>
      </c>
      <c r="L9583" t="s">
        <v>480</v>
      </c>
      <c r="M9583" t="s">
        <v>7663</v>
      </c>
      <c r="N9583" t="s">
        <v>3061</v>
      </c>
      <c r="O9583">
        <v>1E-3</v>
      </c>
      <c r="P9583">
        <v>1E-3</v>
      </c>
      <c r="Q9583">
        <v>1</v>
      </c>
    </row>
    <row r="9584" spans="10:17" x14ac:dyDescent="0.2">
      <c r="J9584" t="s">
        <v>498</v>
      </c>
      <c r="K9584" t="s">
        <v>359</v>
      </c>
      <c r="L9584" t="s">
        <v>480</v>
      </c>
      <c r="M9584" t="s">
        <v>7663</v>
      </c>
      <c r="N9584" t="s">
        <v>3070</v>
      </c>
      <c r="O9584">
        <v>0</v>
      </c>
      <c r="P9584">
        <v>0</v>
      </c>
      <c r="Q9584">
        <v>1</v>
      </c>
    </row>
    <row r="9585" spans="10:17" x14ac:dyDescent="0.2">
      <c r="J9585" t="s">
        <v>498</v>
      </c>
      <c r="K9585" t="s">
        <v>359</v>
      </c>
      <c r="L9585" t="s">
        <v>480</v>
      </c>
      <c r="M9585" t="s">
        <v>7663</v>
      </c>
      <c r="N9585" t="s">
        <v>3071</v>
      </c>
      <c r="O9585">
        <v>0</v>
      </c>
      <c r="P9585">
        <v>0</v>
      </c>
      <c r="Q9585">
        <v>1</v>
      </c>
    </row>
    <row r="9586" spans="10:17" x14ac:dyDescent="0.2">
      <c r="J9586" t="s">
        <v>498</v>
      </c>
      <c r="K9586" t="s">
        <v>359</v>
      </c>
      <c r="L9586" t="s">
        <v>480</v>
      </c>
      <c r="M9586" t="s">
        <v>7663</v>
      </c>
      <c r="N9586" t="s">
        <v>3072</v>
      </c>
      <c r="O9586">
        <v>0</v>
      </c>
      <c r="P9586">
        <v>0</v>
      </c>
      <c r="Q9586">
        <v>1</v>
      </c>
    </row>
    <row r="9587" spans="10:17" x14ac:dyDescent="0.2">
      <c r="J9587" t="s">
        <v>498</v>
      </c>
      <c r="K9587" t="s">
        <v>359</v>
      </c>
      <c r="L9587" t="s">
        <v>480</v>
      </c>
      <c r="M9587" t="s">
        <v>7663</v>
      </c>
      <c r="N9587" t="s">
        <v>3073</v>
      </c>
      <c r="O9587">
        <v>0</v>
      </c>
      <c r="P9587">
        <v>0</v>
      </c>
      <c r="Q9587">
        <v>1</v>
      </c>
    </row>
    <row r="9588" spans="10:17" x14ac:dyDescent="0.2">
      <c r="J9588" t="s">
        <v>498</v>
      </c>
      <c r="K9588" t="s">
        <v>359</v>
      </c>
      <c r="L9588" t="s">
        <v>480</v>
      </c>
      <c r="M9588" t="s">
        <v>7663</v>
      </c>
      <c r="N9588" t="s">
        <v>3074</v>
      </c>
      <c r="O9588">
        <v>0</v>
      </c>
      <c r="P9588">
        <v>0</v>
      </c>
      <c r="Q9588">
        <v>1</v>
      </c>
    </row>
    <row r="9589" spans="10:17" x14ac:dyDescent="0.2">
      <c r="J9589" t="s">
        <v>498</v>
      </c>
      <c r="K9589" t="s">
        <v>359</v>
      </c>
      <c r="L9589" t="s">
        <v>480</v>
      </c>
      <c r="M9589" t="s">
        <v>7663</v>
      </c>
      <c r="N9589" t="s">
        <v>3075</v>
      </c>
      <c r="O9589">
        <v>0</v>
      </c>
      <c r="P9589">
        <v>0</v>
      </c>
      <c r="Q9589">
        <v>1</v>
      </c>
    </row>
    <row r="9590" spans="10:17" x14ac:dyDescent="0.2">
      <c r="J9590" t="s">
        <v>498</v>
      </c>
      <c r="K9590" t="s">
        <v>359</v>
      </c>
      <c r="L9590" t="s">
        <v>480</v>
      </c>
      <c r="M9590" t="s">
        <v>7663</v>
      </c>
      <c r="N9590" t="s">
        <v>3085</v>
      </c>
      <c r="O9590">
        <v>1E-3</v>
      </c>
      <c r="P9590">
        <v>1E-3</v>
      </c>
      <c r="Q9590">
        <v>1</v>
      </c>
    </row>
    <row r="9591" spans="10:17" x14ac:dyDescent="0.2">
      <c r="J9591" t="s">
        <v>498</v>
      </c>
      <c r="K9591" t="s">
        <v>359</v>
      </c>
      <c r="L9591" t="s">
        <v>480</v>
      </c>
      <c r="M9591" t="s">
        <v>7663</v>
      </c>
      <c r="N9591" t="s">
        <v>3094</v>
      </c>
      <c r="O9591">
        <v>0</v>
      </c>
      <c r="P9591">
        <v>0</v>
      </c>
      <c r="Q9591">
        <v>1</v>
      </c>
    </row>
    <row r="9592" spans="10:17" x14ac:dyDescent="0.2">
      <c r="J9592" t="s">
        <v>498</v>
      </c>
      <c r="K9592" t="s">
        <v>359</v>
      </c>
      <c r="L9592" t="s">
        <v>480</v>
      </c>
      <c r="M9592" t="s">
        <v>7663</v>
      </c>
      <c r="N9592" t="s">
        <v>3095</v>
      </c>
      <c r="O9592">
        <v>0</v>
      </c>
      <c r="P9592">
        <v>0</v>
      </c>
      <c r="Q9592">
        <v>1</v>
      </c>
    </row>
    <row r="9593" spans="10:17" x14ac:dyDescent="0.2">
      <c r="J9593" t="s">
        <v>498</v>
      </c>
      <c r="K9593" t="s">
        <v>359</v>
      </c>
      <c r="L9593" t="s">
        <v>480</v>
      </c>
      <c r="M9593" t="s">
        <v>7663</v>
      </c>
      <c r="N9593" t="s">
        <v>3096</v>
      </c>
      <c r="O9593">
        <v>0</v>
      </c>
      <c r="P9593">
        <v>0</v>
      </c>
      <c r="Q9593">
        <v>1</v>
      </c>
    </row>
    <row r="9594" spans="10:17" x14ac:dyDescent="0.2">
      <c r="J9594" t="s">
        <v>498</v>
      </c>
      <c r="K9594" t="s">
        <v>359</v>
      </c>
      <c r="L9594" t="s">
        <v>480</v>
      </c>
      <c r="M9594" t="s">
        <v>7663</v>
      </c>
      <c r="N9594" t="s">
        <v>3097</v>
      </c>
      <c r="O9594">
        <v>0</v>
      </c>
      <c r="P9594">
        <v>0</v>
      </c>
      <c r="Q9594">
        <v>1</v>
      </c>
    </row>
    <row r="9595" spans="10:17" x14ac:dyDescent="0.2">
      <c r="J9595" t="s">
        <v>498</v>
      </c>
      <c r="K9595" t="s">
        <v>359</v>
      </c>
      <c r="L9595" t="s">
        <v>480</v>
      </c>
      <c r="M9595" t="s">
        <v>7663</v>
      </c>
      <c r="N9595" t="s">
        <v>3098</v>
      </c>
      <c r="O9595">
        <v>0</v>
      </c>
      <c r="P9595">
        <v>0</v>
      </c>
      <c r="Q9595">
        <v>1</v>
      </c>
    </row>
    <row r="9596" spans="10:17" x14ac:dyDescent="0.2">
      <c r="J9596" t="s">
        <v>498</v>
      </c>
      <c r="K9596" t="s">
        <v>359</v>
      </c>
      <c r="L9596" t="s">
        <v>480</v>
      </c>
      <c r="M9596" t="s">
        <v>7663</v>
      </c>
      <c r="N9596" t="s">
        <v>3099</v>
      </c>
      <c r="O9596">
        <v>0</v>
      </c>
      <c r="P9596">
        <v>0</v>
      </c>
      <c r="Q9596">
        <v>1</v>
      </c>
    </row>
    <row r="9597" spans="10:17" x14ac:dyDescent="0.2">
      <c r="J9597" t="s">
        <v>498</v>
      </c>
      <c r="K9597" t="s">
        <v>359</v>
      </c>
      <c r="L9597" t="s">
        <v>480</v>
      </c>
      <c r="M9597" t="s">
        <v>7663</v>
      </c>
      <c r="N9597" t="s">
        <v>3109</v>
      </c>
      <c r="O9597">
        <v>1E-3</v>
      </c>
      <c r="P9597">
        <v>1E-3</v>
      </c>
      <c r="Q9597">
        <v>1</v>
      </c>
    </row>
    <row r="9598" spans="10:17" x14ac:dyDescent="0.2">
      <c r="J9598" t="s">
        <v>498</v>
      </c>
      <c r="K9598" t="s">
        <v>359</v>
      </c>
      <c r="L9598" t="s">
        <v>480</v>
      </c>
      <c r="M9598" t="s">
        <v>7663</v>
      </c>
      <c r="N9598" t="s">
        <v>3118</v>
      </c>
      <c r="O9598">
        <v>0</v>
      </c>
      <c r="P9598">
        <v>0</v>
      </c>
      <c r="Q9598">
        <v>1</v>
      </c>
    </row>
    <row r="9599" spans="10:17" x14ac:dyDescent="0.2">
      <c r="J9599" t="s">
        <v>498</v>
      </c>
      <c r="K9599" t="s">
        <v>359</v>
      </c>
      <c r="L9599" t="s">
        <v>480</v>
      </c>
      <c r="M9599" t="s">
        <v>7663</v>
      </c>
      <c r="N9599" t="s">
        <v>3119</v>
      </c>
      <c r="O9599">
        <v>0</v>
      </c>
      <c r="P9599">
        <v>0</v>
      </c>
      <c r="Q9599">
        <v>1</v>
      </c>
    </row>
    <row r="9600" spans="10:17" x14ac:dyDescent="0.2">
      <c r="J9600" t="s">
        <v>498</v>
      </c>
      <c r="K9600" t="s">
        <v>359</v>
      </c>
      <c r="L9600" t="s">
        <v>480</v>
      </c>
      <c r="M9600" t="s">
        <v>7663</v>
      </c>
      <c r="N9600" t="s">
        <v>3120</v>
      </c>
      <c r="O9600">
        <v>0</v>
      </c>
      <c r="P9600">
        <v>0</v>
      </c>
      <c r="Q9600">
        <v>1</v>
      </c>
    </row>
    <row r="9601" spans="10:17" x14ac:dyDescent="0.2">
      <c r="J9601" t="s">
        <v>498</v>
      </c>
      <c r="K9601" t="s">
        <v>359</v>
      </c>
      <c r="L9601" t="s">
        <v>480</v>
      </c>
      <c r="M9601" t="s">
        <v>7663</v>
      </c>
      <c r="N9601" t="s">
        <v>3121</v>
      </c>
      <c r="O9601">
        <v>0</v>
      </c>
      <c r="P9601">
        <v>0</v>
      </c>
      <c r="Q9601">
        <v>1</v>
      </c>
    </row>
    <row r="9602" spans="10:17" x14ac:dyDescent="0.2">
      <c r="J9602" t="s">
        <v>498</v>
      </c>
      <c r="K9602" t="s">
        <v>359</v>
      </c>
      <c r="L9602" t="s">
        <v>480</v>
      </c>
      <c r="M9602" t="s">
        <v>7663</v>
      </c>
      <c r="N9602" t="s">
        <v>3122</v>
      </c>
      <c r="O9602">
        <v>0</v>
      </c>
      <c r="P9602">
        <v>0</v>
      </c>
      <c r="Q9602">
        <v>1</v>
      </c>
    </row>
    <row r="9603" spans="10:17" x14ac:dyDescent="0.2">
      <c r="J9603" t="s">
        <v>498</v>
      </c>
      <c r="K9603" t="s">
        <v>359</v>
      </c>
      <c r="L9603" t="s">
        <v>480</v>
      </c>
      <c r="M9603" t="s">
        <v>7663</v>
      </c>
      <c r="N9603" t="s">
        <v>3123</v>
      </c>
      <c r="O9603">
        <v>0</v>
      </c>
      <c r="P9603">
        <v>0</v>
      </c>
      <c r="Q9603">
        <v>1</v>
      </c>
    </row>
    <row r="9604" spans="10:17" x14ac:dyDescent="0.2">
      <c r="J9604" t="s">
        <v>498</v>
      </c>
      <c r="K9604" t="s">
        <v>359</v>
      </c>
      <c r="L9604" t="s">
        <v>480</v>
      </c>
      <c r="M9604" t="s">
        <v>7663</v>
      </c>
      <c r="N9604" t="s">
        <v>3133</v>
      </c>
      <c r="O9604">
        <v>1E-3</v>
      </c>
      <c r="P9604">
        <v>1E-3</v>
      </c>
      <c r="Q9604">
        <v>1</v>
      </c>
    </row>
    <row r="9605" spans="10:17" x14ac:dyDescent="0.2">
      <c r="J9605" t="s">
        <v>498</v>
      </c>
      <c r="K9605" t="s">
        <v>359</v>
      </c>
      <c r="L9605" t="s">
        <v>480</v>
      </c>
      <c r="M9605" t="s">
        <v>7663</v>
      </c>
      <c r="N9605" t="s">
        <v>3142</v>
      </c>
      <c r="O9605">
        <v>0</v>
      </c>
      <c r="P9605">
        <v>0</v>
      </c>
      <c r="Q9605">
        <v>1</v>
      </c>
    </row>
    <row r="9606" spans="10:17" x14ac:dyDescent="0.2">
      <c r="J9606" t="s">
        <v>498</v>
      </c>
      <c r="K9606" t="s">
        <v>359</v>
      </c>
      <c r="L9606" t="s">
        <v>480</v>
      </c>
      <c r="M9606" t="s">
        <v>7663</v>
      </c>
      <c r="N9606" t="s">
        <v>3143</v>
      </c>
      <c r="O9606">
        <v>0</v>
      </c>
      <c r="P9606">
        <v>0</v>
      </c>
      <c r="Q9606">
        <v>1</v>
      </c>
    </row>
    <row r="9607" spans="10:17" x14ac:dyDescent="0.2">
      <c r="J9607" t="s">
        <v>498</v>
      </c>
      <c r="K9607" t="s">
        <v>359</v>
      </c>
      <c r="L9607" t="s">
        <v>480</v>
      </c>
      <c r="M9607" t="s">
        <v>7663</v>
      </c>
      <c r="N9607" t="s">
        <v>3144</v>
      </c>
      <c r="O9607">
        <v>0</v>
      </c>
      <c r="P9607">
        <v>0</v>
      </c>
      <c r="Q9607">
        <v>1</v>
      </c>
    </row>
    <row r="9608" spans="10:17" x14ac:dyDescent="0.2">
      <c r="J9608" t="s">
        <v>498</v>
      </c>
      <c r="K9608" t="s">
        <v>359</v>
      </c>
      <c r="L9608" t="s">
        <v>480</v>
      </c>
      <c r="M9608" t="s">
        <v>7663</v>
      </c>
      <c r="N9608" t="s">
        <v>3145</v>
      </c>
      <c r="O9608">
        <v>0</v>
      </c>
      <c r="P9608">
        <v>0</v>
      </c>
      <c r="Q9608">
        <v>1</v>
      </c>
    </row>
    <row r="9609" spans="10:17" x14ac:dyDescent="0.2">
      <c r="J9609" t="s">
        <v>498</v>
      </c>
      <c r="K9609" t="s">
        <v>359</v>
      </c>
      <c r="L9609" t="s">
        <v>480</v>
      </c>
      <c r="M9609" t="s">
        <v>7663</v>
      </c>
      <c r="N9609" t="s">
        <v>3146</v>
      </c>
      <c r="O9609">
        <v>0</v>
      </c>
      <c r="P9609">
        <v>0</v>
      </c>
      <c r="Q9609">
        <v>1</v>
      </c>
    </row>
    <row r="9610" spans="10:17" x14ac:dyDescent="0.2">
      <c r="J9610" t="s">
        <v>498</v>
      </c>
      <c r="K9610" t="s">
        <v>359</v>
      </c>
      <c r="L9610" t="s">
        <v>480</v>
      </c>
      <c r="M9610" t="s">
        <v>7663</v>
      </c>
      <c r="N9610" t="s">
        <v>3147</v>
      </c>
      <c r="O9610">
        <v>0</v>
      </c>
      <c r="P9610">
        <v>0</v>
      </c>
      <c r="Q9610">
        <v>1</v>
      </c>
    </row>
    <row r="9611" spans="10:17" x14ac:dyDescent="0.2">
      <c r="J9611" t="s">
        <v>498</v>
      </c>
      <c r="K9611" t="s">
        <v>359</v>
      </c>
      <c r="L9611" t="s">
        <v>480</v>
      </c>
      <c r="M9611" t="s">
        <v>7663</v>
      </c>
      <c r="N9611" t="s">
        <v>3157</v>
      </c>
      <c r="O9611">
        <v>1E-3</v>
      </c>
      <c r="P9611">
        <v>1E-3</v>
      </c>
      <c r="Q9611">
        <v>1</v>
      </c>
    </row>
    <row r="9612" spans="10:17" x14ac:dyDescent="0.2">
      <c r="J9612" t="s">
        <v>498</v>
      </c>
      <c r="K9612" t="s">
        <v>359</v>
      </c>
      <c r="L9612" t="s">
        <v>480</v>
      </c>
      <c r="M9612" t="s">
        <v>7663</v>
      </c>
      <c r="N9612" t="s">
        <v>3166</v>
      </c>
      <c r="O9612">
        <v>0</v>
      </c>
      <c r="P9612">
        <v>0</v>
      </c>
      <c r="Q9612">
        <v>1</v>
      </c>
    </row>
    <row r="9613" spans="10:17" x14ac:dyDescent="0.2">
      <c r="J9613" t="s">
        <v>498</v>
      </c>
      <c r="K9613" t="s">
        <v>359</v>
      </c>
      <c r="L9613" t="s">
        <v>480</v>
      </c>
      <c r="M9613" t="s">
        <v>7663</v>
      </c>
      <c r="N9613" t="s">
        <v>3167</v>
      </c>
      <c r="O9613">
        <v>0</v>
      </c>
      <c r="P9613">
        <v>0</v>
      </c>
      <c r="Q9613">
        <v>1</v>
      </c>
    </row>
    <row r="9614" spans="10:17" x14ac:dyDescent="0.2">
      <c r="J9614" t="s">
        <v>498</v>
      </c>
      <c r="K9614" t="s">
        <v>359</v>
      </c>
      <c r="L9614" t="s">
        <v>480</v>
      </c>
      <c r="M9614" t="s">
        <v>7663</v>
      </c>
      <c r="N9614" t="s">
        <v>3168</v>
      </c>
      <c r="O9614">
        <v>0</v>
      </c>
      <c r="P9614">
        <v>0</v>
      </c>
      <c r="Q9614">
        <v>1</v>
      </c>
    </row>
    <row r="9615" spans="10:17" x14ac:dyDescent="0.2">
      <c r="J9615" t="s">
        <v>498</v>
      </c>
      <c r="K9615" t="s">
        <v>359</v>
      </c>
      <c r="L9615" t="s">
        <v>480</v>
      </c>
      <c r="M9615" t="s">
        <v>7663</v>
      </c>
      <c r="N9615" t="s">
        <v>3169</v>
      </c>
      <c r="O9615">
        <v>0</v>
      </c>
      <c r="P9615">
        <v>0</v>
      </c>
      <c r="Q9615">
        <v>1</v>
      </c>
    </row>
    <row r="9616" spans="10:17" x14ac:dyDescent="0.2">
      <c r="J9616" t="s">
        <v>498</v>
      </c>
      <c r="K9616" t="s">
        <v>359</v>
      </c>
      <c r="L9616" t="s">
        <v>480</v>
      </c>
      <c r="M9616" t="s">
        <v>7663</v>
      </c>
      <c r="N9616" t="s">
        <v>3170</v>
      </c>
      <c r="O9616">
        <v>0</v>
      </c>
      <c r="P9616">
        <v>0</v>
      </c>
      <c r="Q9616">
        <v>1</v>
      </c>
    </row>
    <row r="9617" spans="10:17" x14ac:dyDescent="0.2">
      <c r="J9617" t="s">
        <v>498</v>
      </c>
      <c r="K9617" t="s">
        <v>359</v>
      </c>
      <c r="L9617" t="s">
        <v>480</v>
      </c>
      <c r="M9617" t="s">
        <v>7663</v>
      </c>
      <c r="N9617" t="s">
        <v>3171</v>
      </c>
      <c r="O9617">
        <v>0</v>
      </c>
      <c r="P9617">
        <v>0</v>
      </c>
      <c r="Q9617">
        <v>1</v>
      </c>
    </row>
    <row r="9618" spans="10:17" x14ac:dyDescent="0.2">
      <c r="J9618" t="s">
        <v>498</v>
      </c>
      <c r="K9618" t="s">
        <v>359</v>
      </c>
      <c r="L9618" t="s">
        <v>480</v>
      </c>
      <c r="M9618" t="s">
        <v>7663</v>
      </c>
      <c r="N9618" t="s">
        <v>3190</v>
      </c>
      <c r="O9618">
        <v>0</v>
      </c>
      <c r="P9618">
        <v>0</v>
      </c>
      <c r="Q9618">
        <v>1</v>
      </c>
    </row>
    <row r="9619" spans="10:17" x14ac:dyDescent="0.2">
      <c r="J9619" t="s">
        <v>498</v>
      </c>
      <c r="K9619" t="s">
        <v>359</v>
      </c>
      <c r="L9619" t="s">
        <v>480</v>
      </c>
      <c r="M9619" t="s">
        <v>7663</v>
      </c>
      <c r="N9619" t="s">
        <v>3191</v>
      </c>
      <c r="O9619">
        <v>0</v>
      </c>
      <c r="P9619">
        <v>0</v>
      </c>
      <c r="Q9619">
        <v>1</v>
      </c>
    </row>
    <row r="9620" spans="10:17" x14ac:dyDescent="0.2">
      <c r="J9620" t="s">
        <v>498</v>
      </c>
      <c r="K9620" t="s">
        <v>359</v>
      </c>
      <c r="L9620" t="s">
        <v>480</v>
      </c>
      <c r="M9620" t="s">
        <v>7663</v>
      </c>
      <c r="N9620" t="s">
        <v>3192</v>
      </c>
      <c r="O9620">
        <v>0</v>
      </c>
      <c r="P9620">
        <v>0</v>
      </c>
      <c r="Q9620">
        <v>1</v>
      </c>
    </row>
    <row r="9621" spans="10:17" x14ac:dyDescent="0.2">
      <c r="J9621" t="s">
        <v>498</v>
      </c>
      <c r="K9621" t="s">
        <v>359</v>
      </c>
      <c r="L9621" t="s">
        <v>480</v>
      </c>
      <c r="M9621" t="s">
        <v>7663</v>
      </c>
      <c r="N9621" t="s">
        <v>3193</v>
      </c>
      <c r="O9621">
        <v>0</v>
      </c>
      <c r="P9621">
        <v>0</v>
      </c>
      <c r="Q9621">
        <v>1</v>
      </c>
    </row>
    <row r="9622" spans="10:17" x14ac:dyDescent="0.2">
      <c r="J9622" t="s">
        <v>498</v>
      </c>
      <c r="K9622" t="s">
        <v>359</v>
      </c>
      <c r="L9622" t="s">
        <v>480</v>
      </c>
      <c r="M9622" t="s">
        <v>7663</v>
      </c>
      <c r="N9622" t="s">
        <v>3194</v>
      </c>
      <c r="O9622">
        <v>0</v>
      </c>
      <c r="P9622">
        <v>0</v>
      </c>
      <c r="Q9622">
        <v>1</v>
      </c>
    </row>
    <row r="9623" spans="10:17" x14ac:dyDescent="0.2">
      <c r="J9623" t="s">
        <v>498</v>
      </c>
      <c r="K9623" t="s">
        <v>359</v>
      </c>
      <c r="L9623" t="s">
        <v>480</v>
      </c>
      <c r="M9623" t="s">
        <v>7663</v>
      </c>
      <c r="N9623" t="s">
        <v>3195</v>
      </c>
      <c r="O9623">
        <v>0</v>
      </c>
      <c r="P9623">
        <v>0</v>
      </c>
      <c r="Q9623">
        <v>1</v>
      </c>
    </row>
    <row r="9624" spans="10:17" x14ac:dyDescent="0.2">
      <c r="J9624" t="s">
        <v>498</v>
      </c>
      <c r="K9624" t="s">
        <v>359</v>
      </c>
      <c r="L9624" t="s">
        <v>480</v>
      </c>
      <c r="M9624" t="s">
        <v>7663</v>
      </c>
      <c r="N9624" t="s">
        <v>3214</v>
      </c>
      <c r="O9624">
        <v>0</v>
      </c>
      <c r="P9624">
        <v>0</v>
      </c>
      <c r="Q9624">
        <v>1</v>
      </c>
    </row>
    <row r="9625" spans="10:17" x14ac:dyDescent="0.2">
      <c r="J9625" t="s">
        <v>498</v>
      </c>
      <c r="K9625" t="s">
        <v>359</v>
      </c>
      <c r="L9625" t="s">
        <v>480</v>
      </c>
      <c r="M9625" t="s">
        <v>7663</v>
      </c>
      <c r="N9625" t="s">
        <v>3215</v>
      </c>
      <c r="O9625">
        <v>0</v>
      </c>
      <c r="P9625">
        <v>0</v>
      </c>
      <c r="Q9625">
        <v>1</v>
      </c>
    </row>
    <row r="9626" spans="10:17" x14ac:dyDescent="0.2">
      <c r="J9626" t="s">
        <v>498</v>
      </c>
      <c r="K9626" t="s">
        <v>359</v>
      </c>
      <c r="L9626" t="s">
        <v>480</v>
      </c>
      <c r="M9626" t="s">
        <v>7663</v>
      </c>
      <c r="N9626" t="s">
        <v>3216</v>
      </c>
      <c r="O9626">
        <v>0</v>
      </c>
      <c r="P9626">
        <v>0</v>
      </c>
      <c r="Q9626">
        <v>1</v>
      </c>
    </row>
    <row r="9627" spans="10:17" x14ac:dyDescent="0.2">
      <c r="J9627" t="s">
        <v>498</v>
      </c>
      <c r="K9627" t="s">
        <v>359</v>
      </c>
      <c r="L9627" t="s">
        <v>480</v>
      </c>
      <c r="M9627" t="s">
        <v>7663</v>
      </c>
      <c r="N9627" t="s">
        <v>3217</v>
      </c>
      <c r="O9627">
        <v>0</v>
      </c>
      <c r="P9627">
        <v>0</v>
      </c>
      <c r="Q9627">
        <v>1</v>
      </c>
    </row>
    <row r="9628" spans="10:17" x14ac:dyDescent="0.2">
      <c r="J9628" t="s">
        <v>498</v>
      </c>
      <c r="K9628" t="s">
        <v>359</v>
      </c>
      <c r="L9628" t="s">
        <v>480</v>
      </c>
      <c r="M9628" t="s">
        <v>7663</v>
      </c>
      <c r="N9628" t="s">
        <v>3218</v>
      </c>
      <c r="O9628">
        <v>0</v>
      </c>
      <c r="P9628">
        <v>0</v>
      </c>
      <c r="Q9628">
        <v>1</v>
      </c>
    </row>
    <row r="9629" spans="10:17" x14ac:dyDescent="0.2">
      <c r="J9629" t="s">
        <v>498</v>
      </c>
      <c r="K9629" t="s">
        <v>359</v>
      </c>
      <c r="L9629" t="s">
        <v>480</v>
      </c>
      <c r="M9629" t="s">
        <v>7663</v>
      </c>
      <c r="N9629" t="s">
        <v>3219</v>
      </c>
      <c r="O9629">
        <v>0</v>
      </c>
      <c r="P9629">
        <v>0</v>
      </c>
      <c r="Q9629">
        <v>1</v>
      </c>
    </row>
    <row r="9630" spans="10:17" x14ac:dyDescent="0.2">
      <c r="J9630" t="s">
        <v>498</v>
      </c>
      <c r="K9630" t="s">
        <v>359</v>
      </c>
      <c r="L9630" t="s">
        <v>480</v>
      </c>
      <c r="M9630" t="s">
        <v>7663</v>
      </c>
      <c r="N9630" t="s">
        <v>3229</v>
      </c>
      <c r="O9630">
        <v>1E-3</v>
      </c>
      <c r="P9630">
        <v>1E-3</v>
      </c>
      <c r="Q9630">
        <v>1</v>
      </c>
    </row>
    <row r="9631" spans="10:17" x14ac:dyDescent="0.2">
      <c r="J9631" t="s">
        <v>498</v>
      </c>
      <c r="K9631" t="s">
        <v>359</v>
      </c>
      <c r="L9631" t="s">
        <v>480</v>
      </c>
      <c r="M9631" t="s">
        <v>7663</v>
      </c>
      <c r="N9631" t="s">
        <v>3238</v>
      </c>
      <c r="O9631">
        <v>0</v>
      </c>
      <c r="P9631">
        <v>0</v>
      </c>
      <c r="Q9631">
        <v>1</v>
      </c>
    </row>
    <row r="9632" spans="10:17" x14ac:dyDescent="0.2">
      <c r="J9632" t="s">
        <v>498</v>
      </c>
      <c r="K9632" t="s">
        <v>359</v>
      </c>
      <c r="L9632" t="s">
        <v>480</v>
      </c>
      <c r="M9632" t="s">
        <v>7663</v>
      </c>
      <c r="N9632" t="s">
        <v>3239</v>
      </c>
      <c r="O9632">
        <v>0</v>
      </c>
      <c r="P9632">
        <v>0</v>
      </c>
      <c r="Q9632">
        <v>1</v>
      </c>
    </row>
    <row r="9633" spans="10:17" x14ac:dyDescent="0.2">
      <c r="J9633" t="s">
        <v>498</v>
      </c>
      <c r="K9633" t="s">
        <v>359</v>
      </c>
      <c r="L9633" t="s">
        <v>480</v>
      </c>
      <c r="M9633" t="s">
        <v>7663</v>
      </c>
      <c r="N9633" t="s">
        <v>3240</v>
      </c>
      <c r="O9633">
        <v>0</v>
      </c>
      <c r="P9633">
        <v>0</v>
      </c>
      <c r="Q9633">
        <v>1</v>
      </c>
    </row>
    <row r="9634" spans="10:17" x14ac:dyDescent="0.2">
      <c r="J9634" t="s">
        <v>498</v>
      </c>
      <c r="K9634" t="s">
        <v>359</v>
      </c>
      <c r="L9634" t="s">
        <v>480</v>
      </c>
      <c r="M9634" t="s">
        <v>7663</v>
      </c>
      <c r="N9634" t="s">
        <v>3241</v>
      </c>
      <c r="O9634">
        <v>0</v>
      </c>
      <c r="P9634">
        <v>0</v>
      </c>
      <c r="Q9634">
        <v>1</v>
      </c>
    </row>
    <row r="9635" spans="10:17" x14ac:dyDescent="0.2">
      <c r="J9635" t="s">
        <v>498</v>
      </c>
      <c r="K9635" t="s">
        <v>359</v>
      </c>
      <c r="L9635" t="s">
        <v>480</v>
      </c>
      <c r="M9635" t="s">
        <v>7663</v>
      </c>
      <c r="N9635" t="s">
        <v>3242</v>
      </c>
      <c r="O9635">
        <v>0</v>
      </c>
      <c r="P9635">
        <v>0</v>
      </c>
      <c r="Q9635">
        <v>1</v>
      </c>
    </row>
    <row r="9636" spans="10:17" x14ac:dyDescent="0.2">
      <c r="J9636" t="s">
        <v>498</v>
      </c>
      <c r="K9636" t="s">
        <v>359</v>
      </c>
      <c r="L9636" t="s">
        <v>480</v>
      </c>
      <c r="M9636" t="s">
        <v>7663</v>
      </c>
      <c r="N9636" t="s">
        <v>3243</v>
      </c>
      <c r="O9636">
        <v>0</v>
      </c>
      <c r="P9636">
        <v>0</v>
      </c>
      <c r="Q9636">
        <v>1</v>
      </c>
    </row>
    <row r="9637" spans="10:17" x14ac:dyDescent="0.2">
      <c r="J9637" t="s">
        <v>498</v>
      </c>
      <c r="K9637" t="s">
        <v>359</v>
      </c>
      <c r="L9637" t="s">
        <v>480</v>
      </c>
      <c r="M9637" t="s">
        <v>7663</v>
      </c>
      <c r="N9637" t="s">
        <v>3253</v>
      </c>
      <c r="O9637">
        <v>1E-3</v>
      </c>
      <c r="P9637">
        <v>1E-3</v>
      </c>
      <c r="Q9637">
        <v>1</v>
      </c>
    </row>
    <row r="9638" spans="10:17" x14ac:dyDescent="0.2">
      <c r="J9638" t="s">
        <v>498</v>
      </c>
      <c r="K9638" t="s">
        <v>359</v>
      </c>
      <c r="L9638" t="s">
        <v>480</v>
      </c>
      <c r="M9638" t="s">
        <v>7663</v>
      </c>
      <c r="N9638" t="s">
        <v>3262</v>
      </c>
      <c r="O9638">
        <v>0</v>
      </c>
      <c r="P9638">
        <v>0</v>
      </c>
      <c r="Q9638">
        <v>1</v>
      </c>
    </row>
    <row r="9639" spans="10:17" x14ac:dyDescent="0.2">
      <c r="J9639" t="s">
        <v>498</v>
      </c>
      <c r="K9639" t="s">
        <v>359</v>
      </c>
      <c r="L9639" t="s">
        <v>480</v>
      </c>
      <c r="M9639" t="s">
        <v>7663</v>
      </c>
      <c r="N9639" t="s">
        <v>3263</v>
      </c>
      <c r="O9639">
        <v>0</v>
      </c>
      <c r="P9639">
        <v>0</v>
      </c>
      <c r="Q9639">
        <v>1</v>
      </c>
    </row>
    <row r="9640" spans="10:17" x14ac:dyDescent="0.2">
      <c r="J9640" t="s">
        <v>498</v>
      </c>
      <c r="K9640" t="s">
        <v>359</v>
      </c>
      <c r="L9640" t="s">
        <v>480</v>
      </c>
      <c r="M9640" t="s">
        <v>7663</v>
      </c>
      <c r="N9640" t="s">
        <v>3264</v>
      </c>
      <c r="O9640">
        <v>0</v>
      </c>
      <c r="P9640">
        <v>0</v>
      </c>
      <c r="Q9640">
        <v>1</v>
      </c>
    </row>
    <row r="9641" spans="10:17" x14ac:dyDescent="0.2">
      <c r="J9641" t="s">
        <v>498</v>
      </c>
      <c r="K9641" t="s">
        <v>359</v>
      </c>
      <c r="L9641" t="s">
        <v>480</v>
      </c>
      <c r="M9641" t="s">
        <v>7663</v>
      </c>
      <c r="N9641" t="s">
        <v>3265</v>
      </c>
      <c r="O9641">
        <v>0</v>
      </c>
      <c r="P9641">
        <v>0</v>
      </c>
      <c r="Q9641">
        <v>1</v>
      </c>
    </row>
    <row r="9642" spans="10:17" x14ac:dyDescent="0.2">
      <c r="J9642" t="s">
        <v>498</v>
      </c>
      <c r="K9642" t="s">
        <v>359</v>
      </c>
      <c r="L9642" t="s">
        <v>480</v>
      </c>
      <c r="M9642" t="s">
        <v>7663</v>
      </c>
      <c r="N9642" t="s">
        <v>3266</v>
      </c>
      <c r="O9642">
        <v>0</v>
      </c>
      <c r="P9642">
        <v>0</v>
      </c>
      <c r="Q9642">
        <v>1</v>
      </c>
    </row>
    <row r="9643" spans="10:17" x14ac:dyDescent="0.2">
      <c r="J9643" t="s">
        <v>498</v>
      </c>
      <c r="K9643" t="s">
        <v>359</v>
      </c>
      <c r="L9643" t="s">
        <v>480</v>
      </c>
      <c r="M9643" t="s">
        <v>7663</v>
      </c>
      <c r="N9643" t="s">
        <v>3267</v>
      </c>
      <c r="O9643">
        <v>0</v>
      </c>
      <c r="P9643">
        <v>0</v>
      </c>
      <c r="Q9643">
        <v>1</v>
      </c>
    </row>
    <row r="9644" spans="10:17" x14ac:dyDescent="0.2">
      <c r="J9644" t="s">
        <v>498</v>
      </c>
      <c r="K9644" t="s">
        <v>359</v>
      </c>
      <c r="L9644" t="s">
        <v>480</v>
      </c>
      <c r="M9644" t="s">
        <v>7663</v>
      </c>
      <c r="N9644" t="s">
        <v>3277</v>
      </c>
      <c r="O9644">
        <v>1E-3</v>
      </c>
      <c r="P9644">
        <v>1E-3</v>
      </c>
      <c r="Q9644">
        <v>1</v>
      </c>
    </row>
    <row r="9645" spans="10:17" x14ac:dyDescent="0.2">
      <c r="J9645" t="s">
        <v>498</v>
      </c>
      <c r="K9645" t="s">
        <v>359</v>
      </c>
      <c r="L9645" t="s">
        <v>480</v>
      </c>
      <c r="M9645" t="s">
        <v>7663</v>
      </c>
      <c r="N9645" t="s">
        <v>3286</v>
      </c>
      <c r="O9645">
        <v>0</v>
      </c>
      <c r="P9645">
        <v>0</v>
      </c>
      <c r="Q9645">
        <v>1</v>
      </c>
    </row>
    <row r="9646" spans="10:17" x14ac:dyDescent="0.2">
      <c r="J9646" t="s">
        <v>498</v>
      </c>
      <c r="K9646" t="s">
        <v>359</v>
      </c>
      <c r="L9646" t="s">
        <v>480</v>
      </c>
      <c r="M9646" t="s">
        <v>7663</v>
      </c>
      <c r="N9646" t="s">
        <v>3287</v>
      </c>
      <c r="O9646">
        <v>0</v>
      </c>
      <c r="P9646">
        <v>0</v>
      </c>
      <c r="Q9646">
        <v>1</v>
      </c>
    </row>
    <row r="9647" spans="10:17" x14ac:dyDescent="0.2">
      <c r="J9647" t="s">
        <v>498</v>
      </c>
      <c r="K9647" t="s">
        <v>359</v>
      </c>
      <c r="L9647" t="s">
        <v>480</v>
      </c>
      <c r="M9647" t="s">
        <v>7663</v>
      </c>
      <c r="N9647" t="s">
        <v>3288</v>
      </c>
      <c r="O9647">
        <v>0</v>
      </c>
      <c r="P9647">
        <v>0</v>
      </c>
      <c r="Q9647">
        <v>1</v>
      </c>
    </row>
    <row r="9648" spans="10:17" x14ac:dyDescent="0.2">
      <c r="J9648" t="s">
        <v>498</v>
      </c>
      <c r="K9648" t="s">
        <v>359</v>
      </c>
      <c r="L9648" t="s">
        <v>480</v>
      </c>
      <c r="M9648" t="s">
        <v>7663</v>
      </c>
      <c r="N9648" t="s">
        <v>3289</v>
      </c>
      <c r="O9648">
        <v>0</v>
      </c>
      <c r="P9648">
        <v>0</v>
      </c>
      <c r="Q9648">
        <v>1</v>
      </c>
    </row>
    <row r="9649" spans="10:17" x14ac:dyDescent="0.2">
      <c r="J9649" t="s">
        <v>498</v>
      </c>
      <c r="K9649" t="s">
        <v>359</v>
      </c>
      <c r="L9649" t="s">
        <v>480</v>
      </c>
      <c r="M9649" t="s">
        <v>7663</v>
      </c>
      <c r="N9649" t="s">
        <v>3290</v>
      </c>
      <c r="O9649">
        <v>0</v>
      </c>
      <c r="P9649">
        <v>0</v>
      </c>
      <c r="Q9649">
        <v>1</v>
      </c>
    </row>
    <row r="9650" spans="10:17" x14ac:dyDescent="0.2">
      <c r="J9650" t="s">
        <v>498</v>
      </c>
      <c r="K9650" t="s">
        <v>359</v>
      </c>
      <c r="L9650" t="s">
        <v>480</v>
      </c>
      <c r="M9650" t="s">
        <v>7663</v>
      </c>
      <c r="N9650" t="s">
        <v>3291</v>
      </c>
      <c r="O9650">
        <v>0</v>
      </c>
      <c r="P9650">
        <v>0</v>
      </c>
      <c r="Q9650">
        <v>1</v>
      </c>
    </row>
    <row r="9651" spans="10:17" x14ac:dyDescent="0.2">
      <c r="J9651" t="s">
        <v>498</v>
      </c>
      <c r="K9651" t="s">
        <v>359</v>
      </c>
      <c r="L9651" t="s">
        <v>480</v>
      </c>
      <c r="M9651" t="s">
        <v>7663</v>
      </c>
      <c r="N9651" t="s">
        <v>3310</v>
      </c>
      <c r="O9651">
        <v>0</v>
      </c>
      <c r="P9651">
        <v>0</v>
      </c>
      <c r="Q9651">
        <v>1</v>
      </c>
    </row>
    <row r="9652" spans="10:17" x14ac:dyDescent="0.2">
      <c r="J9652" t="s">
        <v>498</v>
      </c>
      <c r="K9652" t="s">
        <v>359</v>
      </c>
      <c r="L9652" t="s">
        <v>480</v>
      </c>
      <c r="M9652" t="s">
        <v>7663</v>
      </c>
      <c r="N9652" t="s">
        <v>3311</v>
      </c>
      <c r="O9652">
        <v>0</v>
      </c>
      <c r="P9652">
        <v>0</v>
      </c>
      <c r="Q9652">
        <v>1</v>
      </c>
    </row>
    <row r="9653" spans="10:17" x14ac:dyDescent="0.2">
      <c r="J9653" t="s">
        <v>498</v>
      </c>
      <c r="K9653" t="s">
        <v>359</v>
      </c>
      <c r="L9653" t="s">
        <v>480</v>
      </c>
      <c r="M9653" t="s">
        <v>7663</v>
      </c>
      <c r="N9653" t="s">
        <v>3312</v>
      </c>
      <c r="O9653">
        <v>0</v>
      </c>
      <c r="P9653">
        <v>0</v>
      </c>
      <c r="Q9653">
        <v>1</v>
      </c>
    </row>
    <row r="9654" spans="10:17" x14ac:dyDescent="0.2">
      <c r="J9654" t="s">
        <v>498</v>
      </c>
      <c r="K9654" t="s">
        <v>359</v>
      </c>
      <c r="L9654" t="s">
        <v>480</v>
      </c>
      <c r="M9654" t="s">
        <v>7663</v>
      </c>
      <c r="N9654" t="s">
        <v>3313</v>
      </c>
      <c r="O9654">
        <v>0</v>
      </c>
      <c r="P9654">
        <v>0</v>
      </c>
      <c r="Q9654">
        <v>1</v>
      </c>
    </row>
    <row r="9655" spans="10:17" x14ac:dyDescent="0.2">
      <c r="J9655" t="s">
        <v>498</v>
      </c>
      <c r="K9655" t="s">
        <v>359</v>
      </c>
      <c r="L9655" t="s">
        <v>480</v>
      </c>
      <c r="M9655" t="s">
        <v>7663</v>
      </c>
      <c r="N9655" t="s">
        <v>3314</v>
      </c>
      <c r="O9655">
        <v>0</v>
      </c>
      <c r="P9655">
        <v>0</v>
      </c>
      <c r="Q9655">
        <v>1</v>
      </c>
    </row>
    <row r="9656" spans="10:17" x14ac:dyDescent="0.2">
      <c r="J9656" t="s">
        <v>498</v>
      </c>
      <c r="K9656" t="s">
        <v>359</v>
      </c>
      <c r="L9656" t="s">
        <v>480</v>
      </c>
      <c r="M9656" t="s">
        <v>7663</v>
      </c>
      <c r="N9656" t="s">
        <v>3315</v>
      </c>
      <c r="O9656">
        <v>0</v>
      </c>
      <c r="P9656">
        <v>0</v>
      </c>
      <c r="Q9656">
        <v>1</v>
      </c>
    </row>
    <row r="9657" spans="10:17" x14ac:dyDescent="0.2">
      <c r="J9657" t="s">
        <v>498</v>
      </c>
      <c r="K9657" t="s">
        <v>359</v>
      </c>
      <c r="L9657" t="s">
        <v>480</v>
      </c>
      <c r="M9657" t="s">
        <v>7663</v>
      </c>
      <c r="N9657" t="s">
        <v>3334</v>
      </c>
      <c r="O9657">
        <v>0</v>
      </c>
      <c r="P9657">
        <v>0</v>
      </c>
      <c r="Q9657">
        <v>1</v>
      </c>
    </row>
    <row r="9658" spans="10:17" x14ac:dyDescent="0.2">
      <c r="J9658" t="s">
        <v>498</v>
      </c>
      <c r="K9658" t="s">
        <v>359</v>
      </c>
      <c r="L9658" t="s">
        <v>480</v>
      </c>
      <c r="M9658" t="s">
        <v>7663</v>
      </c>
      <c r="N9658" t="s">
        <v>3335</v>
      </c>
      <c r="O9658">
        <v>0</v>
      </c>
      <c r="P9658">
        <v>0</v>
      </c>
      <c r="Q9658">
        <v>1</v>
      </c>
    </row>
    <row r="9659" spans="10:17" x14ac:dyDescent="0.2">
      <c r="J9659" t="s">
        <v>498</v>
      </c>
      <c r="K9659" t="s">
        <v>359</v>
      </c>
      <c r="L9659" t="s">
        <v>480</v>
      </c>
      <c r="M9659" t="s">
        <v>7663</v>
      </c>
      <c r="N9659" t="s">
        <v>3336</v>
      </c>
      <c r="O9659">
        <v>0</v>
      </c>
      <c r="P9659">
        <v>0</v>
      </c>
      <c r="Q9659">
        <v>1</v>
      </c>
    </row>
    <row r="9660" spans="10:17" x14ac:dyDescent="0.2">
      <c r="J9660" t="s">
        <v>498</v>
      </c>
      <c r="K9660" t="s">
        <v>359</v>
      </c>
      <c r="L9660" t="s">
        <v>480</v>
      </c>
      <c r="M9660" t="s">
        <v>7663</v>
      </c>
      <c r="N9660" t="s">
        <v>3337</v>
      </c>
      <c r="O9660">
        <v>0</v>
      </c>
      <c r="P9660">
        <v>0</v>
      </c>
      <c r="Q9660">
        <v>1</v>
      </c>
    </row>
    <row r="9661" spans="10:17" x14ac:dyDescent="0.2">
      <c r="J9661" t="s">
        <v>498</v>
      </c>
      <c r="K9661" t="s">
        <v>359</v>
      </c>
      <c r="L9661" t="s">
        <v>480</v>
      </c>
      <c r="M9661" t="s">
        <v>7663</v>
      </c>
      <c r="N9661" t="s">
        <v>3338</v>
      </c>
      <c r="O9661">
        <v>0</v>
      </c>
      <c r="P9661">
        <v>0</v>
      </c>
      <c r="Q9661">
        <v>1</v>
      </c>
    </row>
    <row r="9662" spans="10:17" x14ac:dyDescent="0.2">
      <c r="J9662" t="s">
        <v>498</v>
      </c>
      <c r="K9662" t="s">
        <v>359</v>
      </c>
      <c r="L9662" t="s">
        <v>480</v>
      </c>
      <c r="M9662" t="s">
        <v>7663</v>
      </c>
      <c r="N9662" t="s">
        <v>3339</v>
      </c>
      <c r="O9662">
        <v>0</v>
      </c>
      <c r="P9662">
        <v>0</v>
      </c>
      <c r="Q9662">
        <v>1</v>
      </c>
    </row>
    <row r="9663" spans="10:17" x14ac:dyDescent="0.2">
      <c r="J9663" t="s">
        <v>498</v>
      </c>
      <c r="K9663" t="s">
        <v>359</v>
      </c>
      <c r="L9663" t="s">
        <v>480</v>
      </c>
      <c r="M9663" t="s">
        <v>7663</v>
      </c>
      <c r="N9663" t="s">
        <v>3349</v>
      </c>
      <c r="O9663">
        <v>1E-3</v>
      </c>
      <c r="P9663">
        <v>1E-3</v>
      </c>
      <c r="Q9663">
        <v>1</v>
      </c>
    </row>
    <row r="9664" spans="10:17" x14ac:dyDescent="0.2">
      <c r="J9664" t="s">
        <v>498</v>
      </c>
      <c r="K9664" t="s">
        <v>359</v>
      </c>
      <c r="L9664" t="s">
        <v>480</v>
      </c>
      <c r="M9664" t="s">
        <v>7663</v>
      </c>
      <c r="N9664" t="s">
        <v>3358</v>
      </c>
      <c r="O9664">
        <v>0</v>
      </c>
      <c r="P9664">
        <v>0</v>
      </c>
      <c r="Q9664">
        <v>1</v>
      </c>
    </row>
    <row r="9665" spans="10:17" x14ac:dyDescent="0.2">
      <c r="J9665" t="s">
        <v>498</v>
      </c>
      <c r="K9665" t="s">
        <v>359</v>
      </c>
      <c r="L9665" t="s">
        <v>480</v>
      </c>
      <c r="M9665" t="s">
        <v>7663</v>
      </c>
      <c r="N9665" t="s">
        <v>3359</v>
      </c>
      <c r="O9665">
        <v>0</v>
      </c>
      <c r="P9665">
        <v>0</v>
      </c>
      <c r="Q9665">
        <v>1</v>
      </c>
    </row>
    <row r="9666" spans="10:17" x14ac:dyDescent="0.2">
      <c r="J9666" t="s">
        <v>498</v>
      </c>
      <c r="K9666" t="s">
        <v>359</v>
      </c>
      <c r="L9666" t="s">
        <v>480</v>
      </c>
      <c r="M9666" t="s">
        <v>7663</v>
      </c>
      <c r="N9666" t="s">
        <v>3360</v>
      </c>
      <c r="O9666">
        <v>0</v>
      </c>
      <c r="P9666">
        <v>0</v>
      </c>
      <c r="Q9666">
        <v>1</v>
      </c>
    </row>
    <row r="9667" spans="10:17" x14ac:dyDescent="0.2">
      <c r="J9667" t="s">
        <v>498</v>
      </c>
      <c r="K9667" t="s">
        <v>359</v>
      </c>
      <c r="L9667" t="s">
        <v>480</v>
      </c>
      <c r="M9667" t="s">
        <v>7663</v>
      </c>
      <c r="N9667" t="s">
        <v>3361</v>
      </c>
      <c r="O9667">
        <v>0</v>
      </c>
      <c r="P9667">
        <v>0</v>
      </c>
      <c r="Q9667">
        <v>1</v>
      </c>
    </row>
    <row r="9668" spans="10:17" x14ac:dyDescent="0.2">
      <c r="J9668" t="s">
        <v>498</v>
      </c>
      <c r="K9668" t="s">
        <v>359</v>
      </c>
      <c r="L9668" t="s">
        <v>480</v>
      </c>
      <c r="M9668" t="s">
        <v>7663</v>
      </c>
      <c r="N9668" t="s">
        <v>3362</v>
      </c>
      <c r="O9668">
        <v>0</v>
      </c>
      <c r="P9668">
        <v>0</v>
      </c>
      <c r="Q9668">
        <v>1</v>
      </c>
    </row>
    <row r="9669" spans="10:17" x14ac:dyDescent="0.2">
      <c r="J9669" t="s">
        <v>498</v>
      </c>
      <c r="K9669" t="s">
        <v>359</v>
      </c>
      <c r="L9669" t="s">
        <v>480</v>
      </c>
      <c r="M9669" t="s">
        <v>7663</v>
      </c>
      <c r="N9669" t="s">
        <v>3363</v>
      </c>
      <c r="O9669">
        <v>0</v>
      </c>
      <c r="P9669">
        <v>0</v>
      </c>
      <c r="Q9669">
        <v>1</v>
      </c>
    </row>
    <row r="9670" spans="10:17" x14ac:dyDescent="0.2">
      <c r="J9670" t="s">
        <v>498</v>
      </c>
      <c r="K9670" t="s">
        <v>359</v>
      </c>
      <c r="L9670" t="s">
        <v>480</v>
      </c>
      <c r="M9670" t="s">
        <v>7663</v>
      </c>
      <c r="N9670" t="s">
        <v>3373</v>
      </c>
      <c r="O9670">
        <v>1E-3</v>
      </c>
      <c r="P9670">
        <v>1E-3</v>
      </c>
      <c r="Q9670">
        <v>1</v>
      </c>
    </row>
    <row r="9671" spans="10:17" x14ac:dyDescent="0.2">
      <c r="J9671" t="s">
        <v>498</v>
      </c>
      <c r="K9671" t="s">
        <v>359</v>
      </c>
      <c r="L9671" t="s">
        <v>480</v>
      </c>
      <c r="M9671" t="s">
        <v>7663</v>
      </c>
      <c r="N9671" t="s">
        <v>3382</v>
      </c>
      <c r="O9671">
        <v>0</v>
      </c>
      <c r="P9671">
        <v>0</v>
      </c>
      <c r="Q9671">
        <v>1</v>
      </c>
    </row>
    <row r="9672" spans="10:17" x14ac:dyDescent="0.2">
      <c r="J9672" t="s">
        <v>498</v>
      </c>
      <c r="K9672" t="s">
        <v>359</v>
      </c>
      <c r="L9672" t="s">
        <v>480</v>
      </c>
      <c r="M9672" t="s">
        <v>7663</v>
      </c>
      <c r="N9672" t="s">
        <v>3383</v>
      </c>
      <c r="O9672">
        <v>0</v>
      </c>
      <c r="P9672">
        <v>0</v>
      </c>
      <c r="Q9672">
        <v>1</v>
      </c>
    </row>
    <row r="9673" spans="10:17" x14ac:dyDescent="0.2">
      <c r="J9673" t="s">
        <v>498</v>
      </c>
      <c r="K9673" t="s">
        <v>359</v>
      </c>
      <c r="L9673" t="s">
        <v>480</v>
      </c>
      <c r="M9673" t="s">
        <v>7663</v>
      </c>
      <c r="N9673" t="s">
        <v>3384</v>
      </c>
      <c r="O9673">
        <v>0</v>
      </c>
      <c r="P9673">
        <v>0</v>
      </c>
      <c r="Q9673">
        <v>1</v>
      </c>
    </row>
    <row r="9674" spans="10:17" x14ac:dyDescent="0.2">
      <c r="J9674" t="s">
        <v>498</v>
      </c>
      <c r="K9674" t="s">
        <v>359</v>
      </c>
      <c r="L9674" t="s">
        <v>480</v>
      </c>
      <c r="M9674" t="s">
        <v>7663</v>
      </c>
      <c r="N9674" t="s">
        <v>3385</v>
      </c>
      <c r="O9674">
        <v>0</v>
      </c>
      <c r="P9674">
        <v>0</v>
      </c>
      <c r="Q9674">
        <v>1</v>
      </c>
    </row>
    <row r="9675" spans="10:17" x14ac:dyDescent="0.2">
      <c r="J9675" t="s">
        <v>498</v>
      </c>
      <c r="K9675" t="s">
        <v>359</v>
      </c>
      <c r="L9675" t="s">
        <v>480</v>
      </c>
      <c r="M9675" t="s">
        <v>7663</v>
      </c>
      <c r="N9675" t="s">
        <v>3386</v>
      </c>
      <c r="O9675">
        <v>0</v>
      </c>
      <c r="P9675">
        <v>0</v>
      </c>
      <c r="Q9675">
        <v>1</v>
      </c>
    </row>
    <row r="9676" spans="10:17" x14ac:dyDescent="0.2">
      <c r="J9676" t="s">
        <v>498</v>
      </c>
      <c r="K9676" t="s">
        <v>359</v>
      </c>
      <c r="L9676" t="s">
        <v>480</v>
      </c>
      <c r="M9676" t="s">
        <v>7663</v>
      </c>
      <c r="N9676" t="s">
        <v>3387</v>
      </c>
      <c r="O9676">
        <v>0</v>
      </c>
      <c r="P9676">
        <v>0</v>
      </c>
      <c r="Q9676">
        <v>1</v>
      </c>
    </row>
    <row r="9677" spans="10:17" x14ac:dyDescent="0.2">
      <c r="J9677" t="s">
        <v>498</v>
      </c>
      <c r="K9677" t="s">
        <v>359</v>
      </c>
      <c r="L9677" t="s">
        <v>480</v>
      </c>
      <c r="M9677" t="s">
        <v>7663</v>
      </c>
      <c r="N9677" t="s">
        <v>3397</v>
      </c>
      <c r="O9677">
        <v>1E-3</v>
      </c>
      <c r="P9677">
        <v>1E-3</v>
      </c>
      <c r="Q9677">
        <v>1</v>
      </c>
    </row>
    <row r="9678" spans="10:17" x14ac:dyDescent="0.2">
      <c r="J9678" t="s">
        <v>498</v>
      </c>
      <c r="K9678" t="s">
        <v>359</v>
      </c>
      <c r="L9678" t="s">
        <v>480</v>
      </c>
      <c r="M9678" t="s">
        <v>7663</v>
      </c>
      <c r="N9678" t="s">
        <v>3406</v>
      </c>
      <c r="O9678">
        <v>0</v>
      </c>
      <c r="P9678">
        <v>0</v>
      </c>
      <c r="Q9678">
        <v>1</v>
      </c>
    </row>
    <row r="9679" spans="10:17" x14ac:dyDescent="0.2">
      <c r="J9679" t="s">
        <v>498</v>
      </c>
      <c r="K9679" t="s">
        <v>359</v>
      </c>
      <c r="L9679" t="s">
        <v>480</v>
      </c>
      <c r="M9679" t="s">
        <v>7663</v>
      </c>
      <c r="N9679" t="s">
        <v>3407</v>
      </c>
      <c r="O9679">
        <v>0</v>
      </c>
      <c r="P9679">
        <v>0</v>
      </c>
      <c r="Q9679">
        <v>1</v>
      </c>
    </row>
    <row r="9680" spans="10:17" x14ac:dyDescent="0.2">
      <c r="J9680" t="s">
        <v>498</v>
      </c>
      <c r="K9680" t="s">
        <v>359</v>
      </c>
      <c r="L9680" t="s">
        <v>480</v>
      </c>
      <c r="M9680" t="s">
        <v>7663</v>
      </c>
      <c r="N9680" t="s">
        <v>3408</v>
      </c>
      <c r="O9680">
        <v>0</v>
      </c>
      <c r="P9680">
        <v>0</v>
      </c>
      <c r="Q9680">
        <v>1</v>
      </c>
    </row>
    <row r="9681" spans="10:17" x14ac:dyDescent="0.2">
      <c r="J9681" t="s">
        <v>498</v>
      </c>
      <c r="K9681" t="s">
        <v>359</v>
      </c>
      <c r="L9681" t="s">
        <v>480</v>
      </c>
      <c r="M9681" t="s">
        <v>7663</v>
      </c>
      <c r="N9681" t="s">
        <v>3409</v>
      </c>
      <c r="O9681">
        <v>0</v>
      </c>
      <c r="P9681">
        <v>0</v>
      </c>
      <c r="Q9681">
        <v>1</v>
      </c>
    </row>
    <row r="9682" spans="10:17" x14ac:dyDescent="0.2">
      <c r="J9682" t="s">
        <v>498</v>
      </c>
      <c r="K9682" t="s">
        <v>359</v>
      </c>
      <c r="L9682" t="s">
        <v>480</v>
      </c>
      <c r="M9682" t="s">
        <v>7663</v>
      </c>
      <c r="N9682" t="s">
        <v>3410</v>
      </c>
      <c r="O9682">
        <v>0</v>
      </c>
      <c r="P9682">
        <v>0</v>
      </c>
      <c r="Q9682">
        <v>1</v>
      </c>
    </row>
    <row r="9683" spans="10:17" x14ac:dyDescent="0.2">
      <c r="J9683" t="s">
        <v>498</v>
      </c>
      <c r="K9683" t="s">
        <v>359</v>
      </c>
      <c r="L9683" t="s">
        <v>480</v>
      </c>
      <c r="M9683" t="s">
        <v>7663</v>
      </c>
      <c r="N9683" t="s">
        <v>3411</v>
      </c>
      <c r="O9683">
        <v>0</v>
      </c>
      <c r="P9683">
        <v>0</v>
      </c>
      <c r="Q9683">
        <v>1</v>
      </c>
    </row>
    <row r="9684" spans="10:17" x14ac:dyDescent="0.2">
      <c r="J9684" t="s">
        <v>498</v>
      </c>
      <c r="K9684" t="s">
        <v>359</v>
      </c>
      <c r="L9684" t="s">
        <v>480</v>
      </c>
      <c r="M9684" t="s">
        <v>7663</v>
      </c>
      <c r="N9684" t="s">
        <v>3421</v>
      </c>
      <c r="O9684">
        <v>1E-3</v>
      </c>
      <c r="P9684">
        <v>1E-3</v>
      </c>
      <c r="Q9684">
        <v>1</v>
      </c>
    </row>
    <row r="9685" spans="10:17" x14ac:dyDescent="0.2">
      <c r="J9685" t="s">
        <v>498</v>
      </c>
      <c r="K9685" t="s">
        <v>359</v>
      </c>
      <c r="L9685" t="s">
        <v>480</v>
      </c>
      <c r="M9685" t="s">
        <v>7663</v>
      </c>
      <c r="N9685" t="s">
        <v>3430</v>
      </c>
      <c r="O9685">
        <v>0</v>
      </c>
      <c r="P9685">
        <v>0</v>
      </c>
      <c r="Q9685">
        <v>1</v>
      </c>
    </row>
    <row r="9686" spans="10:17" x14ac:dyDescent="0.2">
      <c r="J9686" t="s">
        <v>498</v>
      </c>
      <c r="K9686" t="s">
        <v>359</v>
      </c>
      <c r="L9686" t="s">
        <v>480</v>
      </c>
      <c r="M9686" t="s">
        <v>7663</v>
      </c>
      <c r="N9686" t="s">
        <v>3431</v>
      </c>
      <c r="O9686">
        <v>0</v>
      </c>
      <c r="P9686">
        <v>0</v>
      </c>
      <c r="Q9686">
        <v>1</v>
      </c>
    </row>
    <row r="9687" spans="10:17" x14ac:dyDescent="0.2">
      <c r="J9687" t="s">
        <v>498</v>
      </c>
      <c r="K9687" t="s">
        <v>359</v>
      </c>
      <c r="L9687" t="s">
        <v>480</v>
      </c>
      <c r="M9687" t="s">
        <v>7663</v>
      </c>
      <c r="N9687" t="s">
        <v>3432</v>
      </c>
      <c r="O9687">
        <v>0</v>
      </c>
      <c r="P9687">
        <v>0</v>
      </c>
      <c r="Q9687">
        <v>1</v>
      </c>
    </row>
    <row r="9688" spans="10:17" x14ac:dyDescent="0.2">
      <c r="J9688" t="s">
        <v>498</v>
      </c>
      <c r="K9688" t="s">
        <v>359</v>
      </c>
      <c r="L9688" t="s">
        <v>480</v>
      </c>
      <c r="M9688" t="s">
        <v>7663</v>
      </c>
      <c r="N9688" t="s">
        <v>3433</v>
      </c>
      <c r="O9688">
        <v>0</v>
      </c>
      <c r="P9688">
        <v>0</v>
      </c>
      <c r="Q9688">
        <v>1</v>
      </c>
    </row>
    <row r="9689" spans="10:17" x14ac:dyDescent="0.2">
      <c r="J9689" t="s">
        <v>498</v>
      </c>
      <c r="K9689" t="s">
        <v>359</v>
      </c>
      <c r="L9689" t="s">
        <v>480</v>
      </c>
      <c r="M9689" t="s">
        <v>7663</v>
      </c>
      <c r="N9689" t="s">
        <v>3434</v>
      </c>
      <c r="O9689">
        <v>0</v>
      </c>
      <c r="P9689">
        <v>0</v>
      </c>
      <c r="Q9689">
        <v>1</v>
      </c>
    </row>
    <row r="9690" spans="10:17" x14ac:dyDescent="0.2">
      <c r="J9690" t="s">
        <v>498</v>
      </c>
      <c r="K9690" t="s">
        <v>359</v>
      </c>
      <c r="L9690" t="s">
        <v>480</v>
      </c>
      <c r="M9690" t="s">
        <v>7663</v>
      </c>
      <c r="N9690" t="s">
        <v>3435</v>
      </c>
      <c r="O9690">
        <v>0</v>
      </c>
      <c r="P9690">
        <v>0</v>
      </c>
      <c r="Q9690">
        <v>1</v>
      </c>
    </row>
    <row r="9691" spans="10:17" x14ac:dyDescent="0.2">
      <c r="J9691" t="s">
        <v>498</v>
      </c>
      <c r="K9691" t="s">
        <v>359</v>
      </c>
      <c r="L9691" t="s">
        <v>480</v>
      </c>
      <c r="M9691" t="s">
        <v>7663</v>
      </c>
      <c r="N9691" t="s">
        <v>3454</v>
      </c>
      <c r="O9691">
        <v>0</v>
      </c>
      <c r="P9691">
        <v>0</v>
      </c>
      <c r="Q9691">
        <v>1</v>
      </c>
    </row>
    <row r="9692" spans="10:17" x14ac:dyDescent="0.2">
      <c r="J9692" t="s">
        <v>498</v>
      </c>
      <c r="K9692" t="s">
        <v>359</v>
      </c>
      <c r="L9692" t="s">
        <v>480</v>
      </c>
      <c r="M9692" t="s">
        <v>7663</v>
      </c>
      <c r="N9692" t="s">
        <v>3455</v>
      </c>
      <c r="O9692">
        <v>0</v>
      </c>
      <c r="P9692">
        <v>0</v>
      </c>
      <c r="Q9692">
        <v>1</v>
      </c>
    </row>
    <row r="9693" spans="10:17" x14ac:dyDescent="0.2">
      <c r="J9693" t="s">
        <v>498</v>
      </c>
      <c r="K9693" t="s">
        <v>359</v>
      </c>
      <c r="L9693" t="s">
        <v>480</v>
      </c>
      <c r="M9693" t="s">
        <v>7663</v>
      </c>
      <c r="N9693" t="s">
        <v>3456</v>
      </c>
      <c r="O9693">
        <v>0</v>
      </c>
      <c r="P9693">
        <v>0</v>
      </c>
      <c r="Q9693">
        <v>1</v>
      </c>
    </row>
    <row r="9694" spans="10:17" x14ac:dyDescent="0.2">
      <c r="J9694" t="s">
        <v>498</v>
      </c>
      <c r="K9694" t="s">
        <v>359</v>
      </c>
      <c r="L9694" t="s">
        <v>480</v>
      </c>
      <c r="M9694" t="s">
        <v>7663</v>
      </c>
      <c r="N9694" t="s">
        <v>3457</v>
      </c>
      <c r="O9694">
        <v>0</v>
      </c>
      <c r="P9694">
        <v>0</v>
      </c>
      <c r="Q9694">
        <v>1</v>
      </c>
    </row>
    <row r="9695" spans="10:17" x14ac:dyDescent="0.2">
      <c r="J9695" t="s">
        <v>498</v>
      </c>
      <c r="K9695" t="s">
        <v>359</v>
      </c>
      <c r="L9695" t="s">
        <v>480</v>
      </c>
      <c r="M9695" t="s">
        <v>7663</v>
      </c>
      <c r="N9695" t="s">
        <v>3458</v>
      </c>
      <c r="O9695">
        <v>0</v>
      </c>
      <c r="P9695">
        <v>0</v>
      </c>
      <c r="Q9695">
        <v>1</v>
      </c>
    </row>
    <row r="9696" spans="10:17" x14ac:dyDescent="0.2">
      <c r="J9696" t="s">
        <v>498</v>
      </c>
      <c r="K9696" t="s">
        <v>359</v>
      </c>
      <c r="L9696" t="s">
        <v>480</v>
      </c>
      <c r="M9696" t="s">
        <v>7663</v>
      </c>
      <c r="N9696" t="s">
        <v>3459</v>
      </c>
      <c r="O9696">
        <v>0</v>
      </c>
      <c r="P9696">
        <v>0</v>
      </c>
      <c r="Q9696">
        <v>1</v>
      </c>
    </row>
    <row r="9697" spans="10:17" x14ac:dyDescent="0.2">
      <c r="J9697" t="s">
        <v>498</v>
      </c>
      <c r="K9697" t="s">
        <v>359</v>
      </c>
      <c r="L9697" t="s">
        <v>480</v>
      </c>
      <c r="M9697" t="s">
        <v>7663</v>
      </c>
      <c r="N9697" t="s">
        <v>3478</v>
      </c>
      <c r="O9697">
        <v>0</v>
      </c>
      <c r="P9697">
        <v>0</v>
      </c>
      <c r="Q9697">
        <v>1</v>
      </c>
    </row>
    <row r="9698" spans="10:17" x14ac:dyDescent="0.2">
      <c r="J9698" t="s">
        <v>498</v>
      </c>
      <c r="K9698" t="s">
        <v>359</v>
      </c>
      <c r="L9698" t="s">
        <v>480</v>
      </c>
      <c r="M9698" t="s">
        <v>7663</v>
      </c>
      <c r="N9698" t="s">
        <v>3479</v>
      </c>
      <c r="O9698">
        <v>0</v>
      </c>
      <c r="P9698">
        <v>0</v>
      </c>
      <c r="Q9698">
        <v>1</v>
      </c>
    </row>
    <row r="9699" spans="10:17" x14ac:dyDescent="0.2">
      <c r="J9699" t="s">
        <v>498</v>
      </c>
      <c r="K9699" t="s">
        <v>359</v>
      </c>
      <c r="L9699" t="s">
        <v>480</v>
      </c>
      <c r="M9699" t="s">
        <v>7663</v>
      </c>
      <c r="N9699" t="s">
        <v>3480</v>
      </c>
      <c r="O9699">
        <v>0</v>
      </c>
      <c r="P9699">
        <v>0</v>
      </c>
      <c r="Q9699">
        <v>1</v>
      </c>
    </row>
    <row r="9700" spans="10:17" x14ac:dyDescent="0.2">
      <c r="J9700" t="s">
        <v>498</v>
      </c>
      <c r="K9700" t="s">
        <v>359</v>
      </c>
      <c r="L9700" t="s">
        <v>480</v>
      </c>
      <c r="M9700" t="s">
        <v>7663</v>
      </c>
      <c r="N9700" t="s">
        <v>3481</v>
      </c>
      <c r="O9700">
        <v>0</v>
      </c>
      <c r="P9700">
        <v>0</v>
      </c>
      <c r="Q9700">
        <v>1</v>
      </c>
    </row>
    <row r="9701" spans="10:17" x14ac:dyDescent="0.2">
      <c r="J9701" t="s">
        <v>498</v>
      </c>
      <c r="K9701" t="s">
        <v>359</v>
      </c>
      <c r="L9701" t="s">
        <v>480</v>
      </c>
      <c r="M9701" t="s">
        <v>7663</v>
      </c>
      <c r="N9701" t="s">
        <v>3482</v>
      </c>
      <c r="O9701">
        <v>0</v>
      </c>
      <c r="P9701">
        <v>0</v>
      </c>
      <c r="Q9701">
        <v>1</v>
      </c>
    </row>
    <row r="9702" spans="10:17" x14ac:dyDescent="0.2">
      <c r="J9702" t="s">
        <v>498</v>
      </c>
      <c r="K9702" t="s">
        <v>359</v>
      </c>
      <c r="L9702" t="s">
        <v>480</v>
      </c>
      <c r="M9702" t="s">
        <v>7663</v>
      </c>
      <c r="N9702" t="s">
        <v>3483</v>
      </c>
      <c r="O9702">
        <v>0</v>
      </c>
      <c r="P9702">
        <v>0</v>
      </c>
      <c r="Q9702">
        <v>1</v>
      </c>
    </row>
    <row r="9703" spans="10:17" x14ac:dyDescent="0.2">
      <c r="J9703" t="s">
        <v>498</v>
      </c>
      <c r="K9703" t="s">
        <v>359</v>
      </c>
      <c r="L9703" t="s">
        <v>480</v>
      </c>
      <c r="M9703" t="s">
        <v>7663</v>
      </c>
      <c r="N9703" t="s">
        <v>3502</v>
      </c>
      <c r="O9703">
        <v>0</v>
      </c>
      <c r="P9703">
        <v>0</v>
      </c>
      <c r="Q9703">
        <v>1</v>
      </c>
    </row>
    <row r="9704" spans="10:17" x14ac:dyDescent="0.2">
      <c r="J9704" t="s">
        <v>498</v>
      </c>
      <c r="K9704" t="s">
        <v>359</v>
      </c>
      <c r="L9704" t="s">
        <v>480</v>
      </c>
      <c r="M9704" t="s">
        <v>7663</v>
      </c>
      <c r="N9704" t="s">
        <v>3503</v>
      </c>
      <c r="O9704">
        <v>0</v>
      </c>
      <c r="P9704">
        <v>0</v>
      </c>
      <c r="Q9704">
        <v>1</v>
      </c>
    </row>
    <row r="9705" spans="10:17" x14ac:dyDescent="0.2">
      <c r="J9705" t="s">
        <v>498</v>
      </c>
      <c r="K9705" t="s">
        <v>359</v>
      </c>
      <c r="L9705" t="s">
        <v>480</v>
      </c>
      <c r="M9705" t="s">
        <v>7663</v>
      </c>
      <c r="N9705" t="s">
        <v>3504</v>
      </c>
      <c r="O9705">
        <v>0</v>
      </c>
      <c r="P9705">
        <v>0</v>
      </c>
      <c r="Q9705">
        <v>1</v>
      </c>
    </row>
    <row r="9706" spans="10:17" x14ac:dyDescent="0.2">
      <c r="J9706" t="s">
        <v>498</v>
      </c>
      <c r="K9706" t="s">
        <v>359</v>
      </c>
      <c r="L9706" t="s">
        <v>480</v>
      </c>
      <c r="M9706" t="s">
        <v>7663</v>
      </c>
      <c r="N9706" t="s">
        <v>3505</v>
      </c>
      <c r="O9706">
        <v>0</v>
      </c>
      <c r="P9706">
        <v>0</v>
      </c>
      <c r="Q9706">
        <v>1</v>
      </c>
    </row>
    <row r="9707" spans="10:17" x14ac:dyDescent="0.2">
      <c r="J9707" t="s">
        <v>498</v>
      </c>
      <c r="K9707" t="s">
        <v>359</v>
      </c>
      <c r="L9707" t="s">
        <v>480</v>
      </c>
      <c r="M9707" t="s">
        <v>7663</v>
      </c>
      <c r="N9707" t="s">
        <v>3506</v>
      </c>
      <c r="O9707">
        <v>0</v>
      </c>
      <c r="P9707">
        <v>0</v>
      </c>
      <c r="Q9707">
        <v>1</v>
      </c>
    </row>
    <row r="9708" spans="10:17" x14ac:dyDescent="0.2">
      <c r="J9708" t="s">
        <v>498</v>
      </c>
      <c r="K9708" t="s">
        <v>359</v>
      </c>
      <c r="L9708" t="s">
        <v>480</v>
      </c>
      <c r="M9708" t="s">
        <v>7663</v>
      </c>
      <c r="N9708" t="s">
        <v>3507</v>
      </c>
      <c r="O9708">
        <v>0</v>
      </c>
      <c r="P9708">
        <v>0</v>
      </c>
      <c r="Q9708">
        <v>1</v>
      </c>
    </row>
    <row r="9709" spans="10:17" x14ac:dyDescent="0.2">
      <c r="J9709" t="s">
        <v>498</v>
      </c>
      <c r="K9709" t="s">
        <v>359</v>
      </c>
      <c r="L9709" t="s">
        <v>480</v>
      </c>
      <c r="M9709" t="s">
        <v>7663</v>
      </c>
      <c r="N9709" t="s">
        <v>3526</v>
      </c>
      <c r="O9709">
        <v>0</v>
      </c>
      <c r="P9709">
        <v>0</v>
      </c>
      <c r="Q9709">
        <v>1</v>
      </c>
    </row>
    <row r="9710" spans="10:17" x14ac:dyDescent="0.2">
      <c r="J9710" t="s">
        <v>498</v>
      </c>
      <c r="K9710" t="s">
        <v>359</v>
      </c>
      <c r="L9710" t="s">
        <v>480</v>
      </c>
      <c r="M9710" t="s">
        <v>7663</v>
      </c>
      <c r="N9710" t="s">
        <v>3527</v>
      </c>
      <c r="O9710">
        <v>0</v>
      </c>
      <c r="P9710">
        <v>0</v>
      </c>
      <c r="Q9710">
        <v>1</v>
      </c>
    </row>
    <row r="9711" spans="10:17" x14ac:dyDescent="0.2">
      <c r="J9711" t="s">
        <v>498</v>
      </c>
      <c r="K9711" t="s">
        <v>359</v>
      </c>
      <c r="L9711" t="s">
        <v>480</v>
      </c>
      <c r="M9711" t="s">
        <v>7663</v>
      </c>
      <c r="N9711" t="s">
        <v>3528</v>
      </c>
      <c r="O9711">
        <v>0</v>
      </c>
      <c r="P9711">
        <v>0</v>
      </c>
      <c r="Q9711">
        <v>1</v>
      </c>
    </row>
    <row r="9712" spans="10:17" x14ac:dyDescent="0.2">
      <c r="J9712" t="s">
        <v>498</v>
      </c>
      <c r="K9712" t="s">
        <v>359</v>
      </c>
      <c r="L9712" t="s">
        <v>480</v>
      </c>
      <c r="M9712" t="s">
        <v>7663</v>
      </c>
      <c r="N9712" t="s">
        <v>3529</v>
      </c>
      <c r="O9712">
        <v>0</v>
      </c>
      <c r="P9712">
        <v>0</v>
      </c>
      <c r="Q9712">
        <v>1</v>
      </c>
    </row>
    <row r="9713" spans="10:17" x14ac:dyDescent="0.2">
      <c r="J9713" t="s">
        <v>498</v>
      </c>
      <c r="K9713" t="s">
        <v>359</v>
      </c>
      <c r="L9713" t="s">
        <v>480</v>
      </c>
      <c r="M9713" t="s">
        <v>7663</v>
      </c>
      <c r="N9713" t="s">
        <v>3530</v>
      </c>
      <c r="O9713">
        <v>0</v>
      </c>
      <c r="P9713">
        <v>0</v>
      </c>
      <c r="Q9713">
        <v>1</v>
      </c>
    </row>
    <row r="9714" spans="10:17" x14ac:dyDescent="0.2">
      <c r="J9714" t="s">
        <v>498</v>
      </c>
      <c r="K9714" t="s">
        <v>359</v>
      </c>
      <c r="L9714" t="s">
        <v>480</v>
      </c>
      <c r="M9714" t="s">
        <v>7663</v>
      </c>
      <c r="N9714" t="s">
        <v>3531</v>
      </c>
      <c r="O9714">
        <v>0</v>
      </c>
      <c r="P9714">
        <v>0</v>
      </c>
      <c r="Q9714">
        <v>1</v>
      </c>
    </row>
    <row r="9715" spans="10:17" x14ac:dyDescent="0.2">
      <c r="J9715" t="s">
        <v>498</v>
      </c>
      <c r="K9715" t="s">
        <v>359</v>
      </c>
      <c r="L9715" t="s">
        <v>480</v>
      </c>
      <c r="M9715" t="s">
        <v>7663</v>
      </c>
      <c r="N9715" t="s">
        <v>3550</v>
      </c>
      <c r="O9715">
        <v>0</v>
      </c>
      <c r="P9715">
        <v>0</v>
      </c>
      <c r="Q9715">
        <v>1</v>
      </c>
    </row>
    <row r="9716" spans="10:17" x14ac:dyDescent="0.2">
      <c r="J9716" t="s">
        <v>498</v>
      </c>
      <c r="K9716" t="s">
        <v>359</v>
      </c>
      <c r="L9716" t="s">
        <v>480</v>
      </c>
      <c r="M9716" t="s">
        <v>7663</v>
      </c>
      <c r="N9716" t="s">
        <v>3551</v>
      </c>
      <c r="O9716">
        <v>0</v>
      </c>
      <c r="P9716">
        <v>0</v>
      </c>
      <c r="Q9716">
        <v>1</v>
      </c>
    </row>
    <row r="9717" spans="10:17" x14ac:dyDescent="0.2">
      <c r="J9717" t="s">
        <v>498</v>
      </c>
      <c r="K9717" t="s">
        <v>359</v>
      </c>
      <c r="L9717" t="s">
        <v>480</v>
      </c>
      <c r="M9717" t="s">
        <v>7663</v>
      </c>
      <c r="N9717" t="s">
        <v>3552</v>
      </c>
      <c r="O9717">
        <v>0</v>
      </c>
      <c r="P9717">
        <v>0</v>
      </c>
      <c r="Q9717">
        <v>1</v>
      </c>
    </row>
    <row r="9718" spans="10:17" x14ac:dyDescent="0.2">
      <c r="J9718" t="s">
        <v>498</v>
      </c>
      <c r="K9718" t="s">
        <v>359</v>
      </c>
      <c r="L9718" t="s">
        <v>480</v>
      </c>
      <c r="M9718" t="s">
        <v>7663</v>
      </c>
      <c r="N9718" t="s">
        <v>3553</v>
      </c>
      <c r="O9718">
        <v>0</v>
      </c>
      <c r="P9718">
        <v>0</v>
      </c>
      <c r="Q9718">
        <v>1</v>
      </c>
    </row>
    <row r="9719" spans="10:17" x14ac:dyDescent="0.2">
      <c r="J9719" t="s">
        <v>498</v>
      </c>
      <c r="K9719" t="s">
        <v>359</v>
      </c>
      <c r="L9719" t="s">
        <v>480</v>
      </c>
      <c r="M9719" t="s">
        <v>7663</v>
      </c>
      <c r="N9719" t="s">
        <v>3554</v>
      </c>
      <c r="O9719">
        <v>0</v>
      </c>
      <c r="P9719">
        <v>0</v>
      </c>
      <c r="Q9719">
        <v>1</v>
      </c>
    </row>
    <row r="9720" spans="10:17" x14ac:dyDescent="0.2">
      <c r="J9720" t="s">
        <v>498</v>
      </c>
      <c r="K9720" t="s">
        <v>359</v>
      </c>
      <c r="L9720" t="s">
        <v>480</v>
      </c>
      <c r="M9720" t="s">
        <v>7663</v>
      </c>
      <c r="N9720" t="s">
        <v>3555</v>
      </c>
      <c r="O9720">
        <v>0</v>
      </c>
      <c r="P9720">
        <v>0</v>
      </c>
      <c r="Q9720">
        <v>1</v>
      </c>
    </row>
    <row r="9721" spans="10:17" x14ac:dyDescent="0.2">
      <c r="J9721" t="s">
        <v>498</v>
      </c>
      <c r="K9721" t="s">
        <v>359</v>
      </c>
      <c r="L9721" t="s">
        <v>480</v>
      </c>
      <c r="M9721" t="s">
        <v>7663</v>
      </c>
      <c r="N9721" t="s">
        <v>3574</v>
      </c>
      <c r="O9721">
        <v>0</v>
      </c>
      <c r="P9721">
        <v>0</v>
      </c>
      <c r="Q9721">
        <v>1</v>
      </c>
    </row>
    <row r="9722" spans="10:17" x14ac:dyDescent="0.2">
      <c r="J9722" t="s">
        <v>498</v>
      </c>
      <c r="K9722" t="s">
        <v>359</v>
      </c>
      <c r="L9722" t="s">
        <v>480</v>
      </c>
      <c r="M9722" t="s">
        <v>7663</v>
      </c>
      <c r="N9722" t="s">
        <v>3575</v>
      </c>
      <c r="O9722">
        <v>0</v>
      </c>
      <c r="P9722">
        <v>0</v>
      </c>
      <c r="Q9722">
        <v>1</v>
      </c>
    </row>
    <row r="9723" spans="10:17" x14ac:dyDescent="0.2">
      <c r="J9723" t="s">
        <v>498</v>
      </c>
      <c r="K9723" t="s">
        <v>359</v>
      </c>
      <c r="L9723" t="s">
        <v>480</v>
      </c>
      <c r="M9723" t="s">
        <v>7663</v>
      </c>
      <c r="N9723" t="s">
        <v>3576</v>
      </c>
      <c r="O9723">
        <v>0</v>
      </c>
      <c r="P9723">
        <v>0</v>
      </c>
      <c r="Q9723">
        <v>1</v>
      </c>
    </row>
    <row r="9724" spans="10:17" x14ac:dyDescent="0.2">
      <c r="J9724" t="s">
        <v>498</v>
      </c>
      <c r="K9724" t="s">
        <v>359</v>
      </c>
      <c r="L9724" t="s">
        <v>480</v>
      </c>
      <c r="M9724" t="s">
        <v>7663</v>
      </c>
      <c r="N9724" t="s">
        <v>3577</v>
      </c>
      <c r="O9724">
        <v>0</v>
      </c>
      <c r="P9724">
        <v>0</v>
      </c>
      <c r="Q9724">
        <v>1</v>
      </c>
    </row>
    <row r="9725" spans="10:17" x14ac:dyDescent="0.2">
      <c r="J9725" t="s">
        <v>498</v>
      </c>
      <c r="K9725" t="s">
        <v>359</v>
      </c>
      <c r="L9725" t="s">
        <v>480</v>
      </c>
      <c r="M9725" t="s">
        <v>7663</v>
      </c>
      <c r="N9725" t="s">
        <v>3578</v>
      </c>
      <c r="O9725">
        <v>0</v>
      </c>
      <c r="P9725">
        <v>0</v>
      </c>
      <c r="Q9725">
        <v>1</v>
      </c>
    </row>
    <row r="9726" spans="10:17" x14ac:dyDescent="0.2">
      <c r="J9726" t="s">
        <v>498</v>
      </c>
      <c r="K9726" t="s">
        <v>359</v>
      </c>
      <c r="L9726" t="s">
        <v>480</v>
      </c>
      <c r="M9726" t="s">
        <v>7663</v>
      </c>
      <c r="N9726" t="s">
        <v>3579</v>
      </c>
      <c r="O9726">
        <v>0</v>
      </c>
      <c r="P9726">
        <v>0</v>
      </c>
      <c r="Q9726">
        <v>1</v>
      </c>
    </row>
    <row r="9727" spans="10:17" x14ac:dyDescent="0.2">
      <c r="J9727" t="s">
        <v>498</v>
      </c>
      <c r="K9727" t="s">
        <v>359</v>
      </c>
      <c r="L9727" t="s">
        <v>480</v>
      </c>
      <c r="M9727" t="s">
        <v>7663</v>
      </c>
      <c r="N9727" t="s">
        <v>3598</v>
      </c>
      <c r="O9727">
        <v>0</v>
      </c>
      <c r="P9727">
        <v>0</v>
      </c>
      <c r="Q9727">
        <v>1</v>
      </c>
    </row>
    <row r="9728" spans="10:17" x14ac:dyDescent="0.2">
      <c r="J9728" t="s">
        <v>498</v>
      </c>
      <c r="K9728" t="s">
        <v>359</v>
      </c>
      <c r="L9728" t="s">
        <v>480</v>
      </c>
      <c r="M9728" t="s">
        <v>7663</v>
      </c>
      <c r="N9728" t="s">
        <v>3599</v>
      </c>
      <c r="O9728">
        <v>0</v>
      </c>
      <c r="P9728">
        <v>0</v>
      </c>
      <c r="Q9728">
        <v>1</v>
      </c>
    </row>
    <row r="9729" spans="10:17" x14ac:dyDescent="0.2">
      <c r="J9729" t="s">
        <v>498</v>
      </c>
      <c r="K9729" t="s">
        <v>359</v>
      </c>
      <c r="L9729" t="s">
        <v>480</v>
      </c>
      <c r="M9729" t="s">
        <v>7663</v>
      </c>
      <c r="N9729" t="s">
        <v>3600</v>
      </c>
      <c r="O9729">
        <v>0</v>
      </c>
      <c r="P9729">
        <v>0</v>
      </c>
      <c r="Q9729">
        <v>1</v>
      </c>
    </row>
    <row r="9730" spans="10:17" x14ac:dyDescent="0.2">
      <c r="J9730" t="s">
        <v>498</v>
      </c>
      <c r="K9730" t="s">
        <v>359</v>
      </c>
      <c r="L9730" t="s">
        <v>480</v>
      </c>
      <c r="M9730" t="s">
        <v>7663</v>
      </c>
      <c r="N9730" t="s">
        <v>3601</v>
      </c>
      <c r="O9730">
        <v>0</v>
      </c>
      <c r="P9730">
        <v>0</v>
      </c>
      <c r="Q9730">
        <v>1</v>
      </c>
    </row>
    <row r="9731" spans="10:17" x14ac:dyDescent="0.2">
      <c r="J9731" t="s">
        <v>498</v>
      </c>
      <c r="K9731" t="s">
        <v>359</v>
      </c>
      <c r="L9731" t="s">
        <v>480</v>
      </c>
      <c r="M9731" t="s">
        <v>7663</v>
      </c>
      <c r="N9731" t="s">
        <v>3602</v>
      </c>
      <c r="O9731">
        <v>0</v>
      </c>
      <c r="P9731">
        <v>0</v>
      </c>
      <c r="Q9731">
        <v>1</v>
      </c>
    </row>
    <row r="9732" spans="10:17" x14ac:dyDescent="0.2">
      <c r="J9732" t="s">
        <v>498</v>
      </c>
      <c r="K9732" t="s">
        <v>359</v>
      </c>
      <c r="L9732" t="s">
        <v>480</v>
      </c>
      <c r="M9732" t="s">
        <v>7663</v>
      </c>
      <c r="N9732" t="s">
        <v>3603</v>
      </c>
      <c r="O9732">
        <v>0</v>
      </c>
      <c r="P9732">
        <v>0</v>
      </c>
      <c r="Q9732">
        <v>1</v>
      </c>
    </row>
    <row r="9733" spans="10:17" x14ac:dyDescent="0.2">
      <c r="J9733" t="s">
        <v>498</v>
      </c>
      <c r="K9733" t="s">
        <v>359</v>
      </c>
      <c r="L9733" t="s">
        <v>480</v>
      </c>
      <c r="M9733" t="s">
        <v>7663</v>
      </c>
      <c r="N9733" t="s">
        <v>3613</v>
      </c>
      <c r="O9733">
        <v>1E-3</v>
      </c>
      <c r="P9733">
        <v>1E-3</v>
      </c>
      <c r="Q9733">
        <v>1</v>
      </c>
    </row>
    <row r="9734" spans="10:17" x14ac:dyDescent="0.2">
      <c r="J9734" t="s">
        <v>498</v>
      </c>
      <c r="K9734" t="s">
        <v>359</v>
      </c>
      <c r="L9734" t="s">
        <v>480</v>
      </c>
      <c r="M9734" t="s">
        <v>7663</v>
      </c>
      <c r="N9734" t="s">
        <v>3622</v>
      </c>
      <c r="O9734">
        <v>0</v>
      </c>
      <c r="P9734">
        <v>0</v>
      </c>
      <c r="Q9734">
        <v>1</v>
      </c>
    </row>
    <row r="9735" spans="10:17" x14ac:dyDescent="0.2">
      <c r="J9735" t="s">
        <v>498</v>
      </c>
      <c r="K9735" t="s">
        <v>359</v>
      </c>
      <c r="L9735" t="s">
        <v>480</v>
      </c>
      <c r="M9735" t="s">
        <v>7663</v>
      </c>
      <c r="N9735" t="s">
        <v>3623</v>
      </c>
      <c r="O9735">
        <v>0</v>
      </c>
      <c r="P9735">
        <v>0</v>
      </c>
      <c r="Q9735">
        <v>1</v>
      </c>
    </row>
    <row r="9736" spans="10:17" x14ac:dyDescent="0.2">
      <c r="J9736" t="s">
        <v>498</v>
      </c>
      <c r="K9736" t="s">
        <v>359</v>
      </c>
      <c r="L9736" t="s">
        <v>480</v>
      </c>
      <c r="M9736" t="s">
        <v>7663</v>
      </c>
      <c r="N9736" t="s">
        <v>3624</v>
      </c>
      <c r="O9736">
        <v>0</v>
      </c>
      <c r="P9736">
        <v>0</v>
      </c>
      <c r="Q9736">
        <v>1</v>
      </c>
    </row>
    <row r="9737" spans="10:17" x14ac:dyDescent="0.2">
      <c r="J9737" t="s">
        <v>498</v>
      </c>
      <c r="K9737" t="s">
        <v>359</v>
      </c>
      <c r="L9737" t="s">
        <v>480</v>
      </c>
      <c r="M9737" t="s">
        <v>7663</v>
      </c>
      <c r="N9737" t="s">
        <v>3625</v>
      </c>
      <c r="O9737">
        <v>0</v>
      </c>
      <c r="P9737">
        <v>0</v>
      </c>
      <c r="Q9737">
        <v>1</v>
      </c>
    </row>
    <row r="9738" spans="10:17" x14ac:dyDescent="0.2">
      <c r="J9738" t="s">
        <v>498</v>
      </c>
      <c r="K9738" t="s">
        <v>359</v>
      </c>
      <c r="L9738" t="s">
        <v>480</v>
      </c>
      <c r="M9738" t="s">
        <v>7663</v>
      </c>
      <c r="N9738" t="s">
        <v>3626</v>
      </c>
      <c r="O9738">
        <v>0</v>
      </c>
      <c r="P9738">
        <v>0</v>
      </c>
      <c r="Q9738">
        <v>1</v>
      </c>
    </row>
    <row r="9739" spans="10:17" x14ac:dyDescent="0.2">
      <c r="J9739" t="s">
        <v>498</v>
      </c>
      <c r="K9739" t="s">
        <v>359</v>
      </c>
      <c r="L9739" t="s">
        <v>480</v>
      </c>
      <c r="M9739" t="s">
        <v>7663</v>
      </c>
      <c r="N9739" t="s">
        <v>3627</v>
      </c>
      <c r="O9739">
        <v>0</v>
      </c>
      <c r="P9739">
        <v>0</v>
      </c>
      <c r="Q9739">
        <v>1</v>
      </c>
    </row>
    <row r="9740" spans="10:17" x14ac:dyDescent="0.2">
      <c r="J9740" t="s">
        <v>498</v>
      </c>
      <c r="K9740" t="s">
        <v>359</v>
      </c>
      <c r="L9740" t="s">
        <v>480</v>
      </c>
      <c r="M9740" t="s">
        <v>7663</v>
      </c>
      <c r="N9740" t="s">
        <v>3637</v>
      </c>
      <c r="O9740">
        <v>1E-3</v>
      </c>
      <c r="P9740">
        <v>1E-3</v>
      </c>
      <c r="Q9740">
        <v>1</v>
      </c>
    </row>
    <row r="9741" spans="10:17" x14ac:dyDescent="0.2">
      <c r="J9741" t="s">
        <v>498</v>
      </c>
      <c r="K9741" t="s">
        <v>359</v>
      </c>
      <c r="L9741" t="s">
        <v>480</v>
      </c>
      <c r="M9741" t="s">
        <v>7663</v>
      </c>
      <c r="N9741" t="s">
        <v>3646</v>
      </c>
      <c r="O9741">
        <v>0</v>
      </c>
      <c r="P9741">
        <v>0</v>
      </c>
      <c r="Q9741">
        <v>1</v>
      </c>
    </row>
    <row r="9742" spans="10:17" x14ac:dyDescent="0.2">
      <c r="J9742" t="s">
        <v>498</v>
      </c>
      <c r="K9742" t="s">
        <v>359</v>
      </c>
      <c r="L9742" t="s">
        <v>480</v>
      </c>
      <c r="M9742" t="s">
        <v>7663</v>
      </c>
      <c r="N9742" t="s">
        <v>3647</v>
      </c>
      <c r="O9742">
        <v>0</v>
      </c>
      <c r="P9742">
        <v>0</v>
      </c>
      <c r="Q9742">
        <v>1</v>
      </c>
    </row>
    <row r="9743" spans="10:17" x14ac:dyDescent="0.2">
      <c r="J9743" t="s">
        <v>498</v>
      </c>
      <c r="K9743" t="s">
        <v>359</v>
      </c>
      <c r="L9743" t="s">
        <v>480</v>
      </c>
      <c r="M9743" t="s">
        <v>7663</v>
      </c>
      <c r="N9743" t="s">
        <v>3648</v>
      </c>
      <c r="O9743">
        <v>0</v>
      </c>
      <c r="P9743">
        <v>0</v>
      </c>
      <c r="Q9743">
        <v>1</v>
      </c>
    </row>
    <row r="9744" spans="10:17" x14ac:dyDescent="0.2">
      <c r="J9744" t="s">
        <v>498</v>
      </c>
      <c r="K9744" t="s">
        <v>359</v>
      </c>
      <c r="L9744" t="s">
        <v>480</v>
      </c>
      <c r="M9744" t="s">
        <v>7663</v>
      </c>
      <c r="N9744" t="s">
        <v>3649</v>
      </c>
      <c r="O9744">
        <v>0</v>
      </c>
      <c r="P9744">
        <v>0</v>
      </c>
      <c r="Q9744">
        <v>1</v>
      </c>
    </row>
    <row r="9745" spans="10:17" x14ac:dyDescent="0.2">
      <c r="J9745" t="s">
        <v>498</v>
      </c>
      <c r="K9745" t="s">
        <v>359</v>
      </c>
      <c r="L9745" t="s">
        <v>480</v>
      </c>
      <c r="M9745" t="s">
        <v>7663</v>
      </c>
      <c r="N9745" t="s">
        <v>3650</v>
      </c>
      <c r="O9745">
        <v>0</v>
      </c>
      <c r="P9745">
        <v>0</v>
      </c>
      <c r="Q9745">
        <v>1</v>
      </c>
    </row>
    <row r="9746" spans="10:17" x14ac:dyDescent="0.2">
      <c r="J9746" t="s">
        <v>498</v>
      </c>
      <c r="K9746" t="s">
        <v>359</v>
      </c>
      <c r="L9746" t="s">
        <v>480</v>
      </c>
      <c r="M9746" t="s">
        <v>7663</v>
      </c>
      <c r="N9746" t="s">
        <v>3651</v>
      </c>
      <c r="O9746">
        <v>0</v>
      </c>
      <c r="P9746">
        <v>0</v>
      </c>
      <c r="Q9746">
        <v>1</v>
      </c>
    </row>
    <row r="9747" spans="10:17" x14ac:dyDescent="0.2">
      <c r="J9747" t="s">
        <v>498</v>
      </c>
      <c r="K9747" t="s">
        <v>359</v>
      </c>
      <c r="L9747" t="s">
        <v>480</v>
      </c>
      <c r="M9747" t="s">
        <v>7663</v>
      </c>
      <c r="N9747" t="s">
        <v>3661</v>
      </c>
      <c r="O9747">
        <v>1E-3</v>
      </c>
      <c r="P9747">
        <v>1E-3</v>
      </c>
      <c r="Q9747">
        <v>1</v>
      </c>
    </row>
    <row r="9748" spans="10:17" x14ac:dyDescent="0.2">
      <c r="J9748" t="s">
        <v>498</v>
      </c>
      <c r="K9748" t="s">
        <v>359</v>
      </c>
      <c r="L9748" t="s">
        <v>480</v>
      </c>
      <c r="M9748" t="s">
        <v>7663</v>
      </c>
      <c r="N9748" t="s">
        <v>3670</v>
      </c>
      <c r="O9748">
        <v>0</v>
      </c>
      <c r="P9748">
        <v>0</v>
      </c>
      <c r="Q9748">
        <v>1</v>
      </c>
    </row>
    <row r="9749" spans="10:17" x14ac:dyDescent="0.2">
      <c r="J9749" t="s">
        <v>498</v>
      </c>
      <c r="K9749" t="s">
        <v>359</v>
      </c>
      <c r="L9749" t="s">
        <v>480</v>
      </c>
      <c r="M9749" t="s">
        <v>7663</v>
      </c>
      <c r="N9749" t="s">
        <v>3671</v>
      </c>
      <c r="O9749">
        <v>0</v>
      </c>
      <c r="P9749">
        <v>0</v>
      </c>
      <c r="Q9749">
        <v>1</v>
      </c>
    </row>
    <row r="9750" spans="10:17" x14ac:dyDescent="0.2">
      <c r="J9750" t="s">
        <v>498</v>
      </c>
      <c r="K9750" t="s">
        <v>359</v>
      </c>
      <c r="L9750" t="s">
        <v>480</v>
      </c>
      <c r="M9750" t="s">
        <v>7663</v>
      </c>
      <c r="N9750" t="s">
        <v>3672</v>
      </c>
      <c r="O9750">
        <v>0</v>
      </c>
      <c r="P9750">
        <v>0</v>
      </c>
      <c r="Q9750">
        <v>1</v>
      </c>
    </row>
    <row r="9751" spans="10:17" x14ac:dyDescent="0.2">
      <c r="J9751" t="s">
        <v>498</v>
      </c>
      <c r="K9751" t="s">
        <v>359</v>
      </c>
      <c r="L9751" t="s">
        <v>480</v>
      </c>
      <c r="M9751" t="s">
        <v>7663</v>
      </c>
      <c r="N9751" t="s">
        <v>3673</v>
      </c>
      <c r="O9751">
        <v>0</v>
      </c>
      <c r="P9751">
        <v>0</v>
      </c>
      <c r="Q9751">
        <v>1</v>
      </c>
    </row>
    <row r="9752" spans="10:17" x14ac:dyDescent="0.2">
      <c r="J9752" t="s">
        <v>498</v>
      </c>
      <c r="K9752" t="s">
        <v>359</v>
      </c>
      <c r="L9752" t="s">
        <v>480</v>
      </c>
      <c r="M9752" t="s">
        <v>7663</v>
      </c>
      <c r="N9752" t="s">
        <v>3674</v>
      </c>
      <c r="O9752">
        <v>0</v>
      </c>
      <c r="P9752">
        <v>0</v>
      </c>
      <c r="Q9752">
        <v>1</v>
      </c>
    </row>
    <row r="9753" spans="10:17" x14ac:dyDescent="0.2">
      <c r="J9753" t="s">
        <v>498</v>
      </c>
      <c r="K9753" t="s">
        <v>359</v>
      </c>
      <c r="L9753" t="s">
        <v>480</v>
      </c>
      <c r="M9753" t="s">
        <v>7663</v>
      </c>
      <c r="N9753" t="s">
        <v>3675</v>
      </c>
      <c r="O9753">
        <v>0</v>
      </c>
      <c r="P9753">
        <v>0</v>
      </c>
      <c r="Q9753">
        <v>1</v>
      </c>
    </row>
    <row r="9754" spans="10:17" x14ac:dyDescent="0.2">
      <c r="J9754" t="s">
        <v>498</v>
      </c>
      <c r="K9754" t="s">
        <v>359</v>
      </c>
      <c r="L9754" t="s">
        <v>480</v>
      </c>
      <c r="M9754" t="s">
        <v>7663</v>
      </c>
      <c r="N9754" t="s">
        <v>3685</v>
      </c>
      <c r="O9754">
        <v>1E-3</v>
      </c>
      <c r="P9754">
        <v>1E-3</v>
      </c>
      <c r="Q9754">
        <v>1</v>
      </c>
    </row>
    <row r="9755" spans="10:17" x14ac:dyDescent="0.2">
      <c r="J9755" t="s">
        <v>498</v>
      </c>
      <c r="K9755" t="s">
        <v>359</v>
      </c>
      <c r="L9755" t="s">
        <v>480</v>
      </c>
      <c r="M9755" t="s">
        <v>7663</v>
      </c>
      <c r="N9755" t="s">
        <v>3694</v>
      </c>
      <c r="O9755">
        <v>0</v>
      </c>
      <c r="P9755">
        <v>0</v>
      </c>
      <c r="Q9755">
        <v>1</v>
      </c>
    </row>
    <row r="9756" spans="10:17" x14ac:dyDescent="0.2">
      <c r="J9756" t="s">
        <v>498</v>
      </c>
      <c r="K9756" t="s">
        <v>359</v>
      </c>
      <c r="L9756" t="s">
        <v>480</v>
      </c>
      <c r="M9756" t="s">
        <v>7663</v>
      </c>
      <c r="N9756" t="s">
        <v>3695</v>
      </c>
      <c r="O9756">
        <v>0</v>
      </c>
      <c r="P9756">
        <v>0</v>
      </c>
      <c r="Q9756">
        <v>1</v>
      </c>
    </row>
    <row r="9757" spans="10:17" x14ac:dyDescent="0.2">
      <c r="J9757" t="s">
        <v>498</v>
      </c>
      <c r="K9757" t="s">
        <v>359</v>
      </c>
      <c r="L9757" t="s">
        <v>480</v>
      </c>
      <c r="M9757" t="s">
        <v>7663</v>
      </c>
      <c r="N9757" t="s">
        <v>3696</v>
      </c>
      <c r="O9757">
        <v>0</v>
      </c>
      <c r="P9757">
        <v>0</v>
      </c>
      <c r="Q9757">
        <v>1</v>
      </c>
    </row>
    <row r="9758" spans="10:17" x14ac:dyDescent="0.2">
      <c r="J9758" t="s">
        <v>498</v>
      </c>
      <c r="K9758" t="s">
        <v>359</v>
      </c>
      <c r="L9758" t="s">
        <v>480</v>
      </c>
      <c r="M9758" t="s">
        <v>7663</v>
      </c>
      <c r="N9758" t="s">
        <v>3697</v>
      </c>
      <c r="O9758">
        <v>0</v>
      </c>
      <c r="P9758">
        <v>0</v>
      </c>
      <c r="Q9758">
        <v>1</v>
      </c>
    </row>
    <row r="9759" spans="10:17" x14ac:dyDescent="0.2">
      <c r="J9759" t="s">
        <v>498</v>
      </c>
      <c r="K9759" t="s">
        <v>359</v>
      </c>
      <c r="L9759" t="s">
        <v>480</v>
      </c>
      <c r="M9759" t="s">
        <v>7663</v>
      </c>
      <c r="N9759" t="s">
        <v>3698</v>
      </c>
      <c r="O9759">
        <v>0</v>
      </c>
      <c r="P9759">
        <v>0</v>
      </c>
      <c r="Q9759">
        <v>1</v>
      </c>
    </row>
    <row r="9760" spans="10:17" x14ac:dyDescent="0.2">
      <c r="J9760" t="s">
        <v>498</v>
      </c>
      <c r="K9760" t="s">
        <v>359</v>
      </c>
      <c r="L9760" t="s">
        <v>480</v>
      </c>
      <c r="M9760" t="s">
        <v>7663</v>
      </c>
      <c r="N9760" t="s">
        <v>3699</v>
      </c>
      <c r="O9760">
        <v>0</v>
      </c>
      <c r="P9760">
        <v>0</v>
      </c>
      <c r="Q9760">
        <v>1</v>
      </c>
    </row>
    <row r="9761" spans="10:17" x14ac:dyDescent="0.2">
      <c r="J9761" t="s">
        <v>498</v>
      </c>
      <c r="K9761" t="s">
        <v>359</v>
      </c>
      <c r="L9761" t="s">
        <v>480</v>
      </c>
      <c r="M9761" t="s">
        <v>7663</v>
      </c>
      <c r="N9761" t="s">
        <v>3718</v>
      </c>
      <c r="O9761">
        <v>0</v>
      </c>
      <c r="P9761">
        <v>0</v>
      </c>
      <c r="Q9761">
        <v>1</v>
      </c>
    </row>
    <row r="9762" spans="10:17" x14ac:dyDescent="0.2">
      <c r="J9762" t="s">
        <v>498</v>
      </c>
      <c r="K9762" t="s">
        <v>359</v>
      </c>
      <c r="L9762" t="s">
        <v>480</v>
      </c>
      <c r="M9762" t="s">
        <v>7663</v>
      </c>
      <c r="N9762" t="s">
        <v>3719</v>
      </c>
      <c r="O9762">
        <v>0</v>
      </c>
      <c r="P9762">
        <v>0</v>
      </c>
      <c r="Q9762">
        <v>1</v>
      </c>
    </row>
    <row r="9763" spans="10:17" x14ac:dyDescent="0.2">
      <c r="J9763" t="s">
        <v>498</v>
      </c>
      <c r="K9763" t="s">
        <v>359</v>
      </c>
      <c r="L9763" t="s">
        <v>480</v>
      </c>
      <c r="M9763" t="s">
        <v>7663</v>
      </c>
      <c r="N9763" t="s">
        <v>3720</v>
      </c>
      <c r="O9763">
        <v>0</v>
      </c>
      <c r="P9763">
        <v>0</v>
      </c>
      <c r="Q9763">
        <v>1</v>
      </c>
    </row>
    <row r="9764" spans="10:17" x14ac:dyDescent="0.2">
      <c r="J9764" t="s">
        <v>498</v>
      </c>
      <c r="K9764" t="s">
        <v>359</v>
      </c>
      <c r="L9764" t="s">
        <v>480</v>
      </c>
      <c r="M9764" t="s">
        <v>7663</v>
      </c>
      <c r="N9764" t="s">
        <v>3721</v>
      </c>
      <c r="O9764">
        <v>0</v>
      </c>
      <c r="P9764">
        <v>0</v>
      </c>
      <c r="Q9764">
        <v>1</v>
      </c>
    </row>
    <row r="9765" spans="10:17" x14ac:dyDescent="0.2">
      <c r="J9765" t="s">
        <v>498</v>
      </c>
      <c r="K9765" t="s">
        <v>359</v>
      </c>
      <c r="L9765" t="s">
        <v>480</v>
      </c>
      <c r="M9765" t="s">
        <v>7663</v>
      </c>
      <c r="N9765" t="s">
        <v>3722</v>
      </c>
      <c r="O9765">
        <v>0</v>
      </c>
      <c r="P9765">
        <v>0</v>
      </c>
      <c r="Q9765">
        <v>1</v>
      </c>
    </row>
    <row r="9766" spans="10:17" x14ac:dyDescent="0.2">
      <c r="J9766" t="s">
        <v>498</v>
      </c>
      <c r="K9766" t="s">
        <v>359</v>
      </c>
      <c r="L9766" t="s">
        <v>480</v>
      </c>
      <c r="M9766" t="s">
        <v>7663</v>
      </c>
      <c r="N9766" t="s">
        <v>3723</v>
      </c>
      <c r="O9766">
        <v>0</v>
      </c>
      <c r="P9766">
        <v>0</v>
      </c>
      <c r="Q9766">
        <v>1</v>
      </c>
    </row>
    <row r="9767" spans="10:17" x14ac:dyDescent="0.2">
      <c r="J9767" t="s">
        <v>498</v>
      </c>
      <c r="K9767" t="s">
        <v>359</v>
      </c>
      <c r="L9767" t="s">
        <v>480</v>
      </c>
      <c r="M9767" t="s">
        <v>7663</v>
      </c>
      <c r="N9767" t="s">
        <v>3742</v>
      </c>
      <c r="O9767">
        <v>0</v>
      </c>
      <c r="P9767">
        <v>0</v>
      </c>
      <c r="Q9767">
        <v>1</v>
      </c>
    </row>
    <row r="9768" spans="10:17" x14ac:dyDescent="0.2">
      <c r="J9768" t="s">
        <v>498</v>
      </c>
      <c r="K9768" t="s">
        <v>359</v>
      </c>
      <c r="L9768" t="s">
        <v>480</v>
      </c>
      <c r="M9768" t="s">
        <v>7663</v>
      </c>
      <c r="N9768" t="s">
        <v>3743</v>
      </c>
      <c r="O9768">
        <v>0</v>
      </c>
      <c r="P9768">
        <v>0</v>
      </c>
      <c r="Q9768">
        <v>1</v>
      </c>
    </row>
    <row r="9769" spans="10:17" x14ac:dyDescent="0.2">
      <c r="J9769" t="s">
        <v>498</v>
      </c>
      <c r="K9769" t="s">
        <v>359</v>
      </c>
      <c r="L9769" t="s">
        <v>480</v>
      </c>
      <c r="M9769" t="s">
        <v>7663</v>
      </c>
      <c r="N9769" t="s">
        <v>3744</v>
      </c>
      <c r="O9769">
        <v>0</v>
      </c>
      <c r="P9769">
        <v>0</v>
      </c>
      <c r="Q9769">
        <v>1</v>
      </c>
    </row>
    <row r="9770" spans="10:17" x14ac:dyDescent="0.2">
      <c r="J9770" t="s">
        <v>498</v>
      </c>
      <c r="K9770" t="s">
        <v>359</v>
      </c>
      <c r="L9770" t="s">
        <v>480</v>
      </c>
      <c r="M9770" t="s">
        <v>7663</v>
      </c>
      <c r="N9770" t="s">
        <v>3745</v>
      </c>
      <c r="O9770">
        <v>0</v>
      </c>
      <c r="P9770">
        <v>0</v>
      </c>
      <c r="Q9770">
        <v>1</v>
      </c>
    </row>
    <row r="9771" spans="10:17" x14ac:dyDescent="0.2">
      <c r="J9771" t="s">
        <v>498</v>
      </c>
      <c r="K9771" t="s">
        <v>359</v>
      </c>
      <c r="L9771" t="s">
        <v>480</v>
      </c>
      <c r="M9771" t="s">
        <v>7663</v>
      </c>
      <c r="N9771" t="s">
        <v>3746</v>
      </c>
      <c r="O9771">
        <v>0</v>
      </c>
      <c r="P9771">
        <v>0</v>
      </c>
      <c r="Q9771">
        <v>1</v>
      </c>
    </row>
    <row r="9772" spans="10:17" x14ac:dyDescent="0.2">
      <c r="J9772" t="s">
        <v>498</v>
      </c>
      <c r="K9772" t="s">
        <v>359</v>
      </c>
      <c r="L9772" t="s">
        <v>480</v>
      </c>
      <c r="M9772" t="s">
        <v>7663</v>
      </c>
      <c r="N9772" t="s">
        <v>3747</v>
      </c>
      <c r="O9772">
        <v>0</v>
      </c>
      <c r="P9772">
        <v>0</v>
      </c>
      <c r="Q9772">
        <v>1</v>
      </c>
    </row>
    <row r="9773" spans="10:17" x14ac:dyDescent="0.2">
      <c r="J9773" t="s">
        <v>498</v>
      </c>
      <c r="K9773" t="s">
        <v>359</v>
      </c>
      <c r="L9773" t="s">
        <v>480</v>
      </c>
      <c r="M9773" t="s">
        <v>7663</v>
      </c>
      <c r="N9773" t="s">
        <v>3766</v>
      </c>
      <c r="O9773">
        <v>0</v>
      </c>
      <c r="P9773">
        <v>0</v>
      </c>
      <c r="Q9773">
        <v>1</v>
      </c>
    </row>
    <row r="9774" spans="10:17" x14ac:dyDescent="0.2">
      <c r="J9774" t="s">
        <v>498</v>
      </c>
      <c r="K9774" t="s">
        <v>359</v>
      </c>
      <c r="L9774" t="s">
        <v>480</v>
      </c>
      <c r="M9774" t="s">
        <v>7663</v>
      </c>
      <c r="N9774" t="s">
        <v>3767</v>
      </c>
      <c r="O9774">
        <v>0</v>
      </c>
      <c r="P9774">
        <v>0</v>
      </c>
      <c r="Q9774">
        <v>1</v>
      </c>
    </row>
    <row r="9775" spans="10:17" x14ac:dyDescent="0.2">
      <c r="J9775" t="s">
        <v>498</v>
      </c>
      <c r="K9775" t="s">
        <v>359</v>
      </c>
      <c r="L9775" t="s">
        <v>480</v>
      </c>
      <c r="M9775" t="s">
        <v>7663</v>
      </c>
      <c r="N9775" t="s">
        <v>3768</v>
      </c>
      <c r="O9775">
        <v>0</v>
      </c>
      <c r="P9775">
        <v>0</v>
      </c>
      <c r="Q9775">
        <v>1</v>
      </c>
    </row>
    <row r="9776" spans="10:17" x14ac:dyDescent="0.2">
      <c r="J9776" t="s">
        <v>498</v>
      </c>
      <c r="K9776" t="s">
        <v>359</v>
      </c>
      <c r="L9776" t="s">
        <v>480</v>
      </c>
      <c r="M9776" t="s">
        <v>7663</v>
      </c>
      <c r="N9776" t="s">
        <v>3769</v>
      </c>
      <c r="O9776">
        <v>0</v>
      </c>
      <c r="P9776">
        <v>0</v>
      </c>
      <c r="Q9776">
        <v>1</v>
      </c>
    </row>
    <row r="9777" spans="10:17" x14ac:dyDescent="0.2">
      <c r="J9777" t="s">
        <v>498</v>
      </c>
      <c r="K9777" t="s">
        <v>359</v>
      </c>
      <c r="L9777" t="s">
        <v>480</v>
      </c>
      <c r="M9777" t="s">
        <v>7663</v>
      </c>
      <c r="N9777" t="s">
        <v>3770</v>
      </c>
      <c r="O9777">
        <v>0</v>
      </c>
      <c r="P9777">
        <v>0</v>
      </c>
      <c r="Q9777">
        <v>1</v>
      </c>
    </row>
    <row r="9778" spans="10:17" x14ac:dyDescent="0.2">
      <c r="J9778" t="s">
        <v>498</v>
      </c>
      <c r="K9778" t="s">
        <v>359</v>
      </c>
      <c r="L9778" t="s">
        <v>480</v>
      </c>
      <c r="M9778" t="s">
        <v>7663</v>
      </c>
      <c r="N9778" t="s">
        <v>3771</v>
      </c>
      <c r="O9778">
        <v>0</v>
      </c>
      <c r="P9778">
        <v>0</v>
      </c>
      <c r="Q9778">
        <v>1</v>
      </c>
    </row>
    <row r="9779" spans="10:17" x14ac:dyDescent="0.2">
      <c r="J9779" t="s">
        <v>498</v>
      </c>
      <c r="K9779" t="s">
        <v>359</v>
      </c>
      <c r="L9779" t="s">
        <v>480</v>
      </c>
      <c r="M9779" t="s">
        <v>7663</v>
      </c>
      <c r="N9779" t="s">
        <v>3781</v>
      </c>
      <c r="O9779">
        <v>1E-3</v>
      </c>
      <c r="P9779">
        <v>1E-3</v>
      </c>
      <c r="Q9779">
        <v>1</v>
      </c>
    </row>
    <row r="9780" spans="10:17" x14ac:dyDescent="0.2">
      <c r="J9780" t="s">
        <v>498</v>
      </c>
      <c r="K9780" t="s">
        <v>359</v>
      </c>
      <c r="L9780" t="s">
        <v>480</v>
      </c>
      <c r="M9780" t="s">
        <v>7663</v>
      </c>
      <c r="N9780" t="s">
        <v>3790</v>
      </c>
      <c r="O9780">
        <v>0</v>
      </c>
      <c r="P9780">
        <v>0</v>
      </c>
      <c r="Q9780">
        <v>1</v>
      </c>
    </row>
    <row r="9781" spans="10:17" x14ac:dyDescent="0.2">
      <c r="J9781" t="s">
        <v>498</v>
      </c>
      <c r="K9781" t="s">
        <v>359</v>
      </c>
      <c r="L9781" t="s">
        <v>480</v>
      </c>
      <c r="M9781" t="s">
        <v>7663</v>
      </c>
      <c r="N9781" t="s">
        <v>3791</v>
      </c>
      <c r="O9781">
        <v>0</v>
      </c>
      <c r="P9781">
        <v>0</v>
      </c>
      <c r="Q9781">
        <v>1</v>
      </c>
    </row>
    <row r="9782" spans="10:17" x14ac:dyDescent="0.2">
      <c r="J9782" t="s">
        <v>498</v>
      </c>
      <c r="K9782" t="s">
        <v>359</v>
      </c>
      <c r="L9782" t="s">
        <v>480</v>
      </c>
      <c r="M9782" t="s">
        <v>7663</v>
      </c>
      <c r="N9782" t="s">
        <v>3792</v>
      </c>
      <c r="O9782">
        <v>0</v>
      </c>
      <c r="P9782">
        <v>0</v>
      </c>
      <c r="Q9782">
        <v>1</v>
      </c>
    </row>
    <row r="9783" spans="10:17" x14ac:dyDescent="0.2">
      <c r="J9783" t="s">
        <v>498</v>
      </c>
      <c r="K9783" t="s">
        <v>359</v>
      </c>
      <c r="L9783" t="s">
        <v>480</v>
      </c>
      <c r="M9783" t="s">
        <v>7663</v>
      </c>
      <c r="N9783" t="s">
        <v>3793</v>
      </c>
      <c r="O9783">
        <v>0</v>
      </c>
      <c r="P9783">
        <v>0</v>
      </c>
      <c r="Q9783">
        <v>1</v>
      </c>
    </row>
    <row r="9784" spans="10:17" x14ac:dyDescent="0.2">
      <c r="J9784" t="s">
        <v>498</v>
      </c>
      <c r="K9784" t="s">
        <v>359</v>
      </c>
      <c r="L9784" t="s">
        <v>480</v>
      </c>
      <c r="M9784" t="s">
        <v>7663</v>
      </c>
      <c r="N9784" t="s">
        <v>3794</v>
      </c>
      <c r="O9784">
        <v>0</v>
      </c>
      <c r="P9784">
        <v>0</v>
      </c>
      <c r="Q9784">
        <v>1</v>
      </c>
    </row>
    <row r="9785" spans="10:17" x14ac:dyDescent="0.2">
      <c r="J9785" t="s">
        <v>498</v>
      </c>
      <c r="K9785" t="s">
        <v>359</v>
      </c>
      <c r="L9785" t="s">
        <v>480</v>
      </c>
      <c r="M9785" t="s">
        <v>7663</v>
      </c>
      <c r="N9785" t="s">
        <v>3795</v>
      </c>
      <c r="O9785">
        <v>0</v>
      </c>
      <c r="P9785">
        <v>0</v>
      </c>
      <c r="Q9785">
        <v>1</v>
      </c>
    </row>
    <row r="9786" spans="10:17" x14ac:dyDescent="0.2">
      <c r="J9786" t="s">
        <v>498</v>
      </c>
      <c r="K9786" t="s">
        <v>359</v>
      </c>
      <c r="L9786" t="s">
        <v>480</v>
      </c>
      <c r="M9786" t="s">
        <v>7663</v>
      </c>
      <c r="N9786" t="s">
        <v>3805</v>
      </c>
      <c r="O9786">
        <v>1E-3</v>
      </c>
      <c r="P9786">
        <v>1E-3</v>
      </c>
      <c r="Q9786">
        <v>1</v>
      </c>
    </row>
    <row r="9787" spans="10:17" x14ac:dyDescent="0.2">
      <c r="J9787" t="s">
        <v>498</v>
      </c>
      <c r="K9787" t="s">
        <v>359</v>
      </c>
      <c r="L9787" t="s">
        <v>480</v>
      </c>
      <c r="M9787" t="s">
        <v>7663</v>
      </c>
      <c r="N9787" t="s">
        <v>3814</v>
      </c>
      <c r="O9787">
        <v>0</v>
      </c>
      <c r="P9787">
        <v>0</v>
      </c>
      <c r="Q9787">
        <v>1</v>
      </c>
    </row>
    <row r="9788" spans="10:17" x14ac:dyDescent="0.2">
      <c r="J9788" t="s">
        <v>498</v>
      </c>
      <c r="K9788" t="s">
        <v>359</v>
      </c>
      <c r="L9788" t="s">
        <v>480</v>
      </c>
      <c r="M9788" t="s">
        <v>7663</v>
      </c>
      <c r="N9788" t="s">
        <v>3815</v>
      </c>
      <c r="O9788">
        <v>0</v>
      </c>
      <c r="P9788">
        <v>0</v>
      </c>
      <c r="Q9788">
        <v>1</v>
      </c>
    </row>
    <row r="9789" spans="10:17" x14ac:dyDescent="0.2">
      <c r="J9789" t="s">
        <v>498</v>
      </c>
      <c r="K9789" t="s">
        <v>359</v>
      </c>
      <c r="L9789" t="s">
        <v>480</v>
      </c>
      <c r="M9789" t="s">
        <v>7663</v>
      </c>
      <c r="N9789" t="s">
        <v>3816</v>
      </c>
      <c r="O9789">
        <v>0</v>
      </c>
      <c r="P9789">
        <v>0</v>
      </c>
      <c r="Q9789">
        <v>1</v>
      </c>
    </row>
    <row r="9790" spans="10:17" x14ac:dyDescent="0.2">
      <c r="J9790" t="s">
        <v>498</v>
      </c>
      <c r="K9790" t="s">
        <v>359</v>
      </c>
      <c r="L9790" t="s">
        <v>480</v>
      </c>
      <c r="M9790" t="s">
        <v>7663</v>
      </c>
      <c r="N9790" t="s">
        <v>3817</v>
      </c>
      <c r="O9790">
        <v>0</v>
      </c>
      <c r="P9790">
        <v>0</v>
      </c>
      <c r="Q9790">
        <v>1</v>
      </c>
    </row>
    <row r="9791" spans="10:17" x14ac:dyDescent="0.2">
      <c r="J9791" t="s">
        <v>498</v>
      </c>
      <c r="K9791" t="s">
        <v>359</v>
      </c>
      <c r="L9791" t="s">
        <v>480</v>
      </c>
      <c r="M9791" t="s">
        <v>7663</v>
      </c>
      <c r="N9791" t="s">
        <v>3818</v>
      </c>
      <c r="O9791">
        <v>0</v>
      </c>
      <c r="P9791">
        <v>0</v>
      </c>
      <c r="Q9791">
        <v>1</v>
      </c>
    </row>
    <row r="9792" spans="10:17" x14ac:dyDescent="0.2">
      <c r="J9792" t="s">
        <v>498</v>
      </c>
      <c r="K9792" t="s">
        <v>359</v>
      </c>
      <c r="L9792" t="s">
        <v>480</v>
      </c>
      <c r="M9792" t="s">
        <v>7663</v>
      </c>
      <c r="N9792" t="s">
        <v>3819</v>
      </c>
      <c r="O9792">
        <v>0</v>
      </c>
      <c r="P9792">
        <v>0</v>
      </c>
      <c r="Q9792">
        <v>1</v>
      </c>
    </row>
    <row r="9793" spans="10:17" x14ac:dyDescent="0.2">
      <c r="J9793" t="s">
        <v>498</v>
      </c>
      <c r="K9793" t="s">
        <v>359</v>
      </c>
      <c r="L9793" t="s">
        <v>480</v>
      </c>
      <c r="M9793" t="s">
        <v>7663</v>
      </c>
      <c r="N9793" t="s">
        <v>3829</v>
      </c>
      <c r="O9793">
        <v>1E-3</v>
      </c>
      <c r="P9793">
        <v>1E-3</v>
      </c>
      <c r="Q9793">
        <v>1</v>
      </c>
    </row>
    <row r="9794" spans="10:17" x14ac:dyDescent="0.2">
      <c r="J9794" t="s">
        <v>498</v>
      </c>
      <c r="K9794" t="s">
        <v>359</v>
      </c>
      <c r="L9794" t="s">
        <v>480</v>
      </c>
      <c r="M9794" t="s">
        <v>7663</v>
      </c>
      <c r="N9794" t="s">
        <v>3838</v>
      </c>
      <c r="O9794">
        <v>0</v>
      </c>
      <c r="P9794">
        <v>0</v>
      </c>
      <c r="Q9794">
        <v>1</v>
      </c>
    </row>
    <row r="9795" spans="10:17" x14ac:dyDescent="0.2">
      <c r="J9795" t="s">
        <v>498</v>
      </c>
      <c r="K9795" t="s">
        <v>359</v>
      </c>
      <c r="L9795" t="s">
        <v>480</v>
      </c>
      <c r="M9795" t="s">
        <v>7663</v>
      </c>
      <c r="N9795" t="s">
        <v>3839</v>
      </c>
      <c r="O9795">
        <v>0</v>
      </c>
      <c r="P9795">
        <v>0</v>
      </c>
      <c r="Q9795">
        <v>1</v>
      </c>
    </row>
    <row r="9796" spans="10:17" x14ac:dyDescent="0.2">
      <c r="J9796" t="s">
        <v>498</v>
      </c>
      <c r="K9796" t="s">
        <v>359</v>
      </c>
      <c r="L9796" t="s">
        <v>480</v>
      </c>
      <c r="M9796" t="s">
        <v>7663</v>
      </c>
      <c r="N9796" t="s">
        <v>3840</v>
      </c>
      <c r="O9796">
        <v>0</v>
      </c>
      <c r="P9796">
        <v>0</v>
      </c>
      <c r="Q9796">
        <v>1</v>
      </c>
    </row>
    <row r="9797" spans="10:17" x14ac:dyDescent="0.2">
      <c r="J9797" t="s">
        <v>498</v>
      </c>
      <c r="K9797" t="s">
        <v>359</v>
      </c>
      <c r="L9797" t="s">
        <v>480</v>
      </c>
      <c r="M9797" t="s">
        <v>7663</v>
      </c>
      <c r="N9797" t="s">
        <v>3841</v>
      </c>
      <c r="O9797">
        <v>0</v>
      </c>
      <c r="P9797">
        <v>0</v>
      </c>
      <c r="Q9797">
        <v>1</v>
      </c>
    </row>
    <row r="9798" spans="10:17" x14ac:dyDescent="0.2">
      <c r="J9798" t="s">
        <v>498</v>
      </c>
      <c r="K9798" t="s">
        <v>359</v>
      </c>
      <c r="L9798" t="s">
        <v>480</v>
      </c>
      <c r="M9798" t="s">
        <v>7663</v>
      </c>
      <c r="N9798" t="s">
        <v>3842</v>
      </c>
      <c r="O9798">
        <v>0</v>
      </c>
      <c r="P9798">
        <v>0</v>
      </c>
      <c r="Q9798">
        <v>1</v>
      </c>
    </row>
    <row r="9799" spans="10:17" x14ac:dyDescent="0.2">
      <c r="J9799" t="s">
        <v>498</v>
      </c>
      <c r="K9799" t="s">
        <v>359</v>
      </c>
      <c r="L9799" t="s">
        <v>480</v>
      </c>
      <c r="M9799" t="s">
        <v>7663</v>
      </c>
      <c r="N9799" t="s">
        <v>3843</v>
      </c>
      <c r="O9799">
        <v>0</v>
      </c>
      <c r="P9799">
        <v>0</v>
      </c>
      <c r="Q9799">
        <v>1</v>
      </c>
    </row>
    <row r="9800" spans="10:17" x14ac:dyDescent="0.2">
      <c r="J9800" t="s">
        <v>498</v>
      </c>
      <c r="K9800" t="s">
        <v>359</v>
      </c>
      <c r="L9800" t="s">
        <v>480</v>
      </c>
      <c r="M9800" t="s">
        <v>7663</v>
      </c>
      <c r="N9800" t="s">
        <v>3853</v>
      </c>
      <c r="O9800">
        <v>1E-3</v>
      </c>
      <c r="P9800">
        <v>1E-3</v>
      </c>
      <c r="Q9800">
        <v>1</v>
      </c>
    </row>
    <row r="9801" spans="10:17" x14ac:dyDescent="0.2">
      <c r="J9801" t="s">
        <v>498</v>
      </c>
      <c r="K9801" t="s">
        <v>359</v>
      </c>
      <c r="L9801" t="s">
        <v>480</v>
      </c>
      <c r="M9801" t="s">
        <v>7663</v>
      </c>
      <c r="N9801" t="s">
        <v>3862</v>
      </c>
      <c r="O9801">
        <v>0</v>
      </c>
      <c r="P9801">
        <v>0</v>
      </c>
      <c r="Q9801">
        <v>1</v>
      </c>
    </row>
    <row r="9802" spans="10:17" x14ac:dyDescent="0.2">
      <c r="J9802" t="s">
        <v>498</v>
      </c>
      <c r="K9802" t="s">
        <v>359</v>
      </c>
      <c r="L9802" t="s">
        <v>480</v>
      </c>
      <c r="M9802" t="s">
        <v>7663</v>
      </c>
      <c r="N9802" t="s">
        <v>3863</v>
      </c>
      <c r="O9802">
        <v>0</v>
      </c>
      <c r="P9802">
        <v>0</v>
      </c>
      <c r="Q9802">
        <v>1</v>
      </c>
    </row>
    <row r="9803" spans="10:17" x14ac:dyDescent="0.2">
      <c r="J9803" t="s">
        <v>498</v>
      </c>
      <c r="K9803" t="s">
        <v>359</v>
      </c>
      <c r="L9803" t="s">
        <v>480</v>
      </c>
      <c r="M9803" t="s">
        <v>7663</v>
      </c>
      <c r="N9803" t="s">
        <v>3864</v>
      </c>
      <c r="O9803">
        <v>0</v>
      </c>
      <c r="P9803">
        <v>0</v>
      </c>
      <c r="Q9803">
        <v>1</v>
      </c>
    </row>
    <row r="9804" spans="10:17" x14ac:dyDescent="0.2">
      <c r="J9804" t="s">
        <v>498</v>
      </c>
      <c r="K9804" t="s">
        <v>359</v>
      </c>
      <c r="L9804" t="s">
        <v>480</v>
      </c>
      <c r="M9804" t="s">
        <v>7663</v>
      </c>
      <c r="N9804" t="s">
        <v>3865</v>
      </c>
      <c r="O9804">
        <v>0</v>
      </c>
      <c r="P9804">
        <v>0</v>
      </c>
      <c r="Q9804">
        <v>1</v>
      </c>
    </row>
    <row r="9805" spans="10:17" x14ac:dyDescent="0.2">
      <c r="J9805" t="s">
        <v>498</v>
      </c>
      <c r="K9805" t="s">
        <v>359</v>
      </c>
      <c r="L9805" t="s">
        <v>480</v>
      </c>
      <c r="M9805" t="s">
        <v>7663</v>
      </c>
      <c r="N9805" t="s">
        <v>3866</v>
      </c>
      <c r="O9805">
        <v>0</v>
      </c>
      <c r="P9805">
        <v>0</v>
      </c>
      <c r="Q9805">
        <v>1</v>
      </c>
    </row>
    <row r="9806" spans="10:17" x14ac:dyDescent="0.2">
      <c r="J9806" t="s">
        <v>498</v>
      </c>
      <c r="K9806" t="s">
        <v>359</v>
      </c>
      <c r="L9806" t="s">
        <v>480</v>
      </c>
      <c r="M9806" t="s">
        <v>7663</v>
      </c>
      <c r="N9806" t="s">
        <v>3867</v>
      </c>
      <c r="O9806">
        <v>0</v>
      </c>
      <c r="P9806">
        <v>0</v>
      </c>
      <c r="Q9806">
        <v>1</v>
      </c>
    </row>
    <row r="9807" spans="10:17" x14ac:dyDescent="0.2">
      <c r="J9807" t="s">
        <v>498</v>
      </c>
      <c r="K9807" t="s">
        <v>359</v>
      </c>
      <c r="L9807" t="s">
        <v>480</v>
      </c>
      <c r="M9807" t="s">
        <v>7663</v>
      </c>
      <c r="N9807" t="s">
        <v>3877</v>
      </c>
      <c r="O9807">
        <v>1E-3</v>
      </c>
      <c r="P9807">
        <v>1E-3</v>
      </c>
      <c r="Q9807">
        <v>1</v>
      </c>
    </row>
    <row r="9808" spans="10:17" x14ac:dyDescent="0.2">
      <c r="J9808" t="s">
        <v>498</v>
      </c>
      <c r="K9808" t="s">
        <v>359</v>
      </c>
      <c r="L9808" t="s">
        <v>480</v>
      </c>
      <c r="M9808" t="s">
        <v>7663</v>
      </c>
      <c r="N9808" t="s">
        <v>3886</v>
      </c>
      <c r="O9808">
        <v>0</v>
      </c>
      <c r="P9808">
        <v>0</v>
      </c>
      <c r="Q9808">
        <v>1</v>
      </c>
    </row>
    <row r="9809" spans="10:17" x14ac:dyDescent="0.2">
      <c r="J9809" t="s">
        <v>498</v>
      </c>
      <c r="K9809" t="s">
        <v>359</v>
      </c>
      <c r="L9809" t="s">
        <v>480</v>
      </c>
      <c r="M9809" t="s">
        <v>7663</v>
      </c>
      <c r="N9809" t="s">
        <v>3887</v>
      </c>
      <c r="O9809">
        <v>0</v>
      </c>
      <c r="P9809">
        <v>0</v>
      </c>
      <c r="Q9809">
        <v>1</v>
      </c>
    </row>
    <row r="9810" spans="10:17" x14ac:dyDescent="0.2">
      <c r="J9810" t="s">
        <v>498</v>
      </c>
      <c r="K9810" t="s">
        <v>359</v>
      </c>
      <c r="L9810" t="s">
        <v>480</v>
      </c>
      <c r="M9810" t="s">
        <v>7663</v>
      </c>
      <c r="N9810" t="s">
        <v>3888</v>
      </c>
      <c r="O9810">
        <v>0</v>
      </c>
      <c r="P9810">
        <v>0</v>
      </c>
      <c r="Q9810">
        <v>1</v>
      </c>
    </row>
    <row r="9811" spans="10:17" x14ac:dyDescent="0.2">
      <c r="J9811" t="s">
        <v>498</v>
      </c>
      <c r="K9811" t="s">
        <v>359</v>
      </c>
      <c r="L9811" t="s">
        <v>480</v>
      </c>
      <c r="M9811" t="s">
        <v>7663</v>
      </c>
      <c r="N9811" t="s">
        <v>3889</v>
      </c>
      <c r="O9811">
        <v>0</v>
      </c>
      <c r="P9811">
        <v>0</v>
      </c>
      <c r="Q9811">
        <v>1</v>
      </c>
    </row>
    <row r="9812" spans="10:17" x14ac:dyDescent="0.2">
      <c r="J9812" t="s">
        <v>498</v>
      </c>
      <c r="K9812" t="s">
        <v>359</v>
      </c>
      <c r="L9812" t="s">
        <v>480</v>
      </c>
      <c r="M9812" t="s">
        <v>7663</v>
      </c>
      <c r="N9812" t="s">
        <v>3890</v>
      </c>
      <c r="O9812">
        <v>0</v>
      </c>
      <c r="P9812">
        <v>0</v>
      </c>
      <c r="Q9812">
        <v>1</v>
      </c>
    </row>
    <row r="9813" spans="10:17" x14ac:dyDescent="0.2">
      <c r="J9813" t="s">
        <v>498</v>
      </c>
      <c r="K9813" t="s">
        <v>359</v>
      </c>
      <c r="L9813" t="s">
        <v>480</v>
      </c>
      <c r="M9813" t="s">
        <v>7663</v>
      </c>
      <c r="N9813" t="s">
        <v>3891</v>
      </c>
      <c r="O9813">
        <v>0</v>
      </c>
      <c r="P9813">
        <v>0</v>
      </c>
      <c r="Q9813">
        <v>1</v>
      </c>
    </row>
    <row r="9814" spans="10:17" x14ac:dyDescent="0.2">
      <c r="J9814" t="s">
        <v>498</v>
      </c>
      <c r="K9814" t="s">
        <v>359</v>
      </c>
      <c r="L9814" t="s">
        <v>480</v>
      </c>
      <c r="M9814" t="s">
        <v>7663</v>
      </c>
      <c r="N9814" t="s">
        <v>3901</v>
      </c>
      <c r="O9814">
        <v>1E-3</v>
      </c>
      <c r="P9814">
        <v>1E-3</v>
      </c>
      <c r="Q9814">
        <v>1</v>
      </c>
    </row>
    <row r="9815" spans="10:17" x14ac:dyDescent="0.2">
      <c r="J9815" t="s">
        <v>498</v>
      </c>
      <c r="K9815" t="s">
        <v>359</v>
      </c>
      <c r="L9815" t="s">
        <v>480</v>
      </c>
      <c r="M9815" t="s">
        <v>7663</v>
      </c>
      <c r="N9815" t="s">
        <v>3910</v>
      </c>
      <c r="O9815">
        <v>0</v>
      </c>
      <c r="P9815">
        <v>0</v>
      </c>
      <c r="Q9815">
        <v>1</v>
      </c>
    </row>
    <row r="9816" spans="10:17" x14ac:dyDescent="0.2">
      <c r="J9816" t="s">
        <v>498</v>
      </c>
      <c r="K9816" t="s">
        <v>359</v>
      </c>
      <c r="L9816" t="s">
        <v>480</v>
      </c>
      <c r="M9816" t="s">
        <v>7663</v>
      </c>
      <c r="N9816" t="s">
        <v>3911</v>
      </c>
      <c r="O9816">
        <v>0</v>
      </c>
      <c r="P9816">
        <v>0</v>
      </c>
      <c r="Q9816">
        <v>1</v>
      </c>
    </row>
    <row r="9817" spans="10:17" x14ac:dyDescent="0.2">
      <c r="J9817" t="s">
        <v>498</v>
      </c>
      <c r="K9817" t="s">
        <v>359</v>
      </c>
      <c r="L9817" t="s">
        <v>480</v>
      </c>
      <c r="M9817" t="s">
        <v>7663</v>
      </c>
      <c r="N9817" t="s">
        <v>3912</v>
      </c>
      <c r="O9817">
        <v>0</v>
      </c>
      <c r="P9817">
        <v>0</v>
      </c>
      <c r="Q9817">
        <v>1</v>
      </c>
    </row>
    <row r="9818" spans="10:17" x14ac:dyDescent="0.2">
      <c r="J9818" t="s">
        <v>498</v>
      </c>
      <c r="K9818" t="s">
        <v>359</v>
      </c>
      <c r="L9818" t="s">
        <v>480</v>
      </c>
      <c r="M9818" t="s">
        <v>7663</v>
      </c>
      <c r="N9818" t="s">
        <v>3913</v>
      </c>
      <c r="O9818">
        <v>0</v>
      </c>
      <c r="P9818">
        <v>0</v>
      </c>
      <c r="Q9818">
        <v>1</v>
      </c>
    </row>
    <row r="9819" spans="10:17" x14ac:dyDescent="0.2">
      <c r="J9819" t="s">
        <v>498</v>
      </c>
      <c r="K9819" t="s">
        <v>359</v>
      </c>
      <c r="L9819" t="s">
        <v>480</v>
      </c>
      <c r="M9819" t="s">
        <v>7663</v>
      </c>
      <c r="N9819" t="s">
        <v>3914</v>
      </c>
      <c r="O9819">
        <v>0</v>
      </c>
      <c r="P9819">
        <v>0</v>
      </c>
      <c r="Q9819">
        <v>1</v>
      </c>
    </row>
    <row r="9820" spans="10:17" x14ac:dyDescent="0.2">
      <c r="J9820" t="s">
        <v>498</v>
      </c>
      <c r="K9820" t="s">
        <v>359</v>
      </c>
      <c r="L9820" t="s">
        <v>480</v>
      </c>
      <c r="M9820" t="s">
        <v>7663</v>
      </c>
      <c r="N9820" t="s">
        <v>3915</v>
      </c>
      <c r="O9820">
        <v>0</v>
      </c>
      <c r="P9820">
        <v>0</v>
      </c>
      <c r="Q9820">
        <v>1</v>
      </c>
    </row>
    <row r="9821" spans="10:17" x14ac:dyDescent="0.2">
      <c r="J9821" t="s">
        <v>498</v>
      </c>
      <c r="K9821" t="s">
        <v>359</v>
      </c>
      <c r="L9821" t="s">
        <v>480</v>
      </c>
      <c r="M9821" t="s">
        <v>7663</v>
      </c>
      <c r="N9821" t="s">
        <v>3925</v>
      </c>
      <c r="O9821">
        <v>1E-3</v>
      </c>
      <c r="P9821">
        <v>1E-3</v>
      </c>
      <c r="Q9821">
        <v>1</v>
      </c>
    </row>
    <row r="9822" spans="10:17" x14ac:dyDescent="0.2">
      <c r="J9822" t="s">
        <v>498</v>
      </c>
      <c r="K9822" t="s">
        <v>359</v>
      </c>
      <c r="L9822" t="s">
        <v>480</v>
      </c>
      <c r="M9822" t="s">
        <v>7663</v>
      </c>
      <c r="N9822" t="s">
        <v>3934</v>
      </c>
      <c r="O9822">
        <v>0</v>
      </c>
      <c r="P9822">
        <v>0</v>
      </c>
      <c r="Q9822">
        <v>1</v>
      </c>
    </row>
    <row r="9823" spans="10:17" x14ac:dyDescent="0.2">
      <c r="J9823" t="s">
        <v>498</v>
      </c>
      <c r="K9823" t="s">
        <v>359</v>
      </c>
      <c r="L9823" t="s">
        <v>480</v>
      </c>
      <c r="M9823" t="s">
        <v>7663</v>
      </c>
      <c r="N9823" t="s">
        <v>3935</v>
      </c>
      <c r="O9823">
        <v>0</v>
      </c>
      <c r="P9823">
        <v>0</v>
      </c>
      <c r="Q9823">
        <v>1</v>
      </c>
    </row>
    <row r="9824" spans="10:17" x14ac:dyDescent="0.2">
      <c r="J9824" t="s">
        <v>498</v>
      </c>
      <c r="K9824" t="s">
        <v>359</v>
      </c>
      <c r="L9824" t="s">
        <v>480</v>
      </c>
      <c r="M9824" t="s">
        <v>7663</v>
      </c>
      <c r="N9824" t="s">
        <v>3936</v>
      </c>
      <c r="O9824">
        <v>0</v>
      </c>
      <c r="P9824">
        <v>0</v>
      </c>
      <c r="Q9824">
        <v>1</v>
      </c>
    </row>
    <row r="9825" spans="10:17" x14ac:dyDescent="0.2">
      <c r="J9825" t="s">
        <v>498</v>
      </c>
      <c r="K9825" t="s">
        <v>359</v>
      </c>
      <c r="L9825" t="s">
        <v>480</v>
      </c>
      <c r="M9825" t="s">
        <v>7663</v>
      </c>
      <c r="N9825" t="s">
        <v>3937</v>
      </c>
      <c r="O9825">
        <v>0</v>
      </c>
      <c r="P9825">
        <v>0</v>
      </c>
      <c r="Q9825">
        <v>1</v>
      </c>
    </row>
    <row r="9826" spans="10:17" x14ac:dyDescent="0.2">
      <c r="J9826" t="s">
        <v>498</v>
      </c>
      <c r="K9826" t="s">
        <v>359</v>
      </c>
      <c r="L9826" t="s">
        <v>480</v>
      </c>
      <c r="M9826" t="s">
        <v>7663</v>
      </c>
      <c r="N9826" t="s">
        <v>3938</v>
      </c>
      <c r="O9826">
        <v>0</v>
      </c>
      <c r="P9826">
        <v>0</v>
      </c>
      <c r="Q9826">
        <v>1</v>
      </c>
    </row>
    <row r="9827" spans="10:17" x14ac:dyDescent="0.2">
      <c r="J9827" t="s">
        <v>498</v>
      </c>
      <c r="K9827" t="s">
        <v>359</v>
      </c>
      <c r="L9827" t="s">
        <v>480</v>
      </c>
      <c r="M9827" t="s">
        <v>7663</v>
      </c>
      <c r="N9827" t="s">
        <v>3939</v>
      </c>
      <c r="O9827">
        <v>0</v>
      </c>
      <c r="P9827">
        <v>0</v>
      </c>
      <c r="Q9827">
        <v>1</v>
      </c>
    </row>
    <row r="9828" spans="10:17" x14ac:dyDescent="0.2">
      <c r="J9828" t="s">
        <v>498</v>
      </c>
      <c r="K9828" t="s">
        <v>359</v>
      </c>
      <c r="L9828" t="s">
        <v>480</v>
      </c>
      <c r="M9828" t="s">
        <v>7663</v>
      </c>
      <c r="N9828" t="s">
        <v>3949</v>
      </c>
      <c r="O9828">
        <v>1E-3</v>
      </c>
      <c r="P9828">
        <v>1E-3</v>
      </c>
      <c r="Q9828">
        <v>1</v>
      </c>
    </row>
    <row r="9829" spans="10:17" x14ac:dyDescent="0.2">
      <c r="J9829" t="s">
        <v>498</v>
      </c>
      <c r="K9829" t="s">
        <v>359</v>
      </c>
      <c r="L9829" t="s">
        <v>480</v>
      </c>
      <c r="M9829" t="s">
        <v>7663</v>
      </c>
      <c r="N9829" t="s">
        <v>3958</v>
      </c>
      <c r="O9829">
        <v>0</v>
      </c>
      <c r="P9829">
        <v>0</v>
      </c>
      <c r="Q9829">
        <v>1</v>
      </c>
    </row>
    <row r="9830" spans="10:17" x14ac:dyDescent="0.2">
      <c r="J9830" t="s">
        <v>498</v>
      </c>
      <c r="K9830" t="s">
        <v>359</v>
      </c>
      <c r="L9830" t="s">
        <v>480</v>
      </c>
      <c r="M9830" t="s">
        <v>7663</v>
      </c>
      <c r="N9830" t="s">
        <v>3959</v>
      </c>
      <c r="O9830">
        <v>0</v>
      </c>
      <c r="P9830">
        <v>0</v>
      </c>
      <c r="Q9830">
        <v>1</v>
      </c>
    </row>
    <row r="9831" spans="10:17" x14ac:dyDescent="0.2">
      <c r="J9831" t="s">
        <v>498</v>
      </c>
      <c r="K9831" t="s">
        <v>359</v>
      </c>
      <c r="L9831" t="s">
        <v>480</v>
      </c>
      <c r="M9831" t="s">
        <v>7663</v>
      </c>
      <c r="N9831" t="s">
        <v>3960</v>
      </c>
      <c r="O9831">
        <v>0</v>
      </c>
      <c r="P9831">
        <v>0</v>
      </c>
      <c r="Q9831">
        <v>1</v>
      </c>
    </row>
    <row r="9832" spans="10:17" x14ac:dyDescent="0.2">
      <c r="J9832" t="s">
        <v>498</v>
      </c>
      <c r="K9832" t="s">
        <v>359</v>
      </c>
      <c r="L9832" t="s">
        <v>480</v>
      </c>
      <c r="M9832" t="s">
        <v>7663</v>
      </c>
      <c r="N9832" t="s">
        <v>3961</v>
      </c>
      <c r="O9832">
        <v>0</v>
      </c>
      <c r="P9832">
        <v>0</v>
      </c>
      <c r="Q9832">
        <v>1</v>
      </c>
    </row>
    <row r="9833" spans="10:17" x14ac:dyDescent="0.2">
      <c r="J9833" t="s">
        <v>498</v>
      </c>
      <c r="K9833" t="s">
        <v>359</v>
      </c>
      <c r="L9833" t="s">
        <v>480</v>
      </c>
      <c r="M9833" t="s">
        <v>7663</v>
      </c>
      <c r="N9833" t="s">
        <v>3962</v>
      </c>
      <c r="O9833">
        <v>0</v>
      </c>
      <c r="P9833">
        <v>0</v>
      </c>
      <c r="Q9833">
        <v>1</v>
      </c>
    </row>
    <row r="9834" spans="10:17" x14ac:dyDescent="0.2">
      <c r="J9834" t="s">
        <v>498</v>
      </c>
      <c r="K9834" t="s">
        <v>359</v>
      </c>
      <c r="L9834" t="s">
        <v>480</v>
      </c>
      <c r="M9834" t="s">
        <v>7663</v>
      </c>
      <c r="N9834" t="s">
        <v>3963</v>
      </c>
      <c r="O9834">
        <v>0</v>
      </c>
      <c r="P9834">
        <v>0</v>
      </c>
      <c r="Q9834">
        <v>1</v>
      </c>
    </row>
    <row r="9835" spans="10:17" x14ac:dyDescent="0.2">
      <c r="J9835" t="s">
        <v>498</v>
      </c>
      <c r="K9835" t="s">
        <v>359</v>
      </c>
      <c r="L9835" t="s">
        <v>480</v>
      </c>
      <c r="M9835" t="s">
        <v>7663</v>
      </c>
      <c r="N9835" t="s">
        <v>3973</v>
      </c>
      <c r="O9835">
        <v>1E-3</v>
      </c>
      <c r="P9835">
        <v>1E-3</v>
      </c>
      <c r="Q9835">
        <v>1</v>
      </c>
    </row>
    <row r="9836" spans="10:17" x14ac:dyDescent="0.2">
      <c r="J9836" t="s">
        <v>498</v>
      </c>
      <c r="K9836" t="s">
        <v>359</v>
      </c>
      <c r="L9836" t="s">
        <v>480</v>
      </c>
      <c r="M9836" t="s">
        <v>7663</v>
      </c>
      <c r="N9836" t="s">
        <v>3982</v>
      </c>
      <c r="O9836">
        <v>0</v>
      </c>
      <c r="P9836">
        <v>0</v>
      </c>
      <c r="Q9836">
        <v>1</v>
      </c>
    </row>
    <row r="9837" spans="10:17" x14ac:dyDescent="0.2">
      <c r="J9837" t="s">
        <v>498</v>
      </c>
      <c r="K9837" t="s">
        <v>359</v>
      </c>
      <c r="L9837" t="s">
        <v>480</v>
      </c>
      <c r="M9837" t="s">
        <v>7663</v>
      </c>
      <c r="N9837" t="s">
        <v>3983</v>
      </c>
      <c r="O9837">
        <v>0</v>
      </c>
      <c r="P9837">
        <v>0</v>
      </c>
      <c r="Q9837">
        <v>1</v>
      </c>
    </row>
    <row r="9838" spans="10:17" x14ac:dyDescent="0.2">
      <c r="J9838" t="s">
        <v>498</v>
      </c>
      <c r="K9838" t="s">
        <v>359</v>
      </c>
      <c r="L9838" t="s">
        <v>480</v>
      </c>
      <c r="M9838" t="s">
        <v>7663</v>
      </c>
      <c r="N9838" t="s">
        <v>3984</v>
      </c>
      <c r="O9838">
        <v>0</v>
      </c>
      <c r="P9838">
        <v>0</v>
      </c>
      <c r="Q9838">
        <v>1</v>
      </c>
    </row>
    <row r="9839" spans="10:17" x14ac:dyDescent="0.2">
      <c r="J9839" t="s">
        <v>498</v>
      </c>
      <c r="K9839" t="s">
        <v>359</v>
      </c>
      <c r="L9839" t="s">
        <v>480</v>
      </c>
      <c r="M9839" t="s">
        <v>7663</v>
      </c>
      <c r="N9839" t="s">
        <v>3985</v>
      </c>
      <c r="O9839">
        <v>0</v>
      </c>
      <c r="P9839">
        <v>0</v>
      </c>
      <c r="Q9839">
        <v>1</v>
      </c>
    </row>
    <row r="9840" spans="10:17" x14ac:dyDescent="0.2">
      <c r="J9840" t="s">
        <v>498</v>
      </c>
      <c r="K9840" t="s">
        <v>359</v>
      </c>
      <c r="L9840" t="s">
        <v>480</v>
      </c>
      <c r="M9840" t="s">
        <v>7663</v>
      </c>
      <c r="N9840" t="s">
        <v>3986</v>
      </c>
      <c r="O9840">
        <v>0</v>
      </c>
      <c r="P9840">
        <v>0</v>
      </c>
      <c r="Q9840">
        <v>1</v>
      </c>
    </row>
    <row r="9841" spans="10:17" x14ac:dyDescent="0.2">
      <c r="J9841" t="s">
        <v>498</v>
      </c>
      <c r="K9841" t="s">
        <v>359</v>
      </c>
      <c r="L9841" t="s">
        <v>480</v>
      </c>
      <c r="M9841" t="s">
        <v>7663</v>
      </c>
      <c r="N9841" t="s">
        <v>3987</v>
      </c>
      <c r="O9841">
        <v>0</v>
      </c>
      <c r="P9841">
        <v>0</v>
      </c>
      <c r="Q9841">
        <v>1</v>
      </c>
    </row>
    <row r="9842" spans="10:17" x14ac:dyDescent="0.2">
      <c r="J9842" t="s">
        <v>498</v>
      </c>
      <c r="K9842" t="s">
        <v>359</v>
      </c>
      <c r="L9842" t="s">
        <v>480</v>
      </c>
      <c r="M9842" t="s">
        <v>7663</v>
      </c>
      <c r="N9842" t="s">
        <v>3997</v>
      </c>
      <c r="O9842">
        <v>1E-3</v>
      </c>
      <c r="P9842">
        <v>1E-3</v>
      </c>
      <c r="Q9842">
        <v>1</v>
      </c>
    </row>
    <row r="9843" spans="10:17" x14ac:dyDescent="0.2">
      <c r="J9843" t="s">
        <v>498</v>
      </c>
      <c r="K9843" t="s">
        <v>359</v>
      </c>
      <c r="L9843" t="s">
        <v>480</v>
      </c>
      <c r="M9843" t="s">
        <v>7663</v>
      </c>
      <c r="N9843" t="s">
        <v>4006</v>
      </c>
      <c r="O9843">
        <v>0</v>
      </c>
      <c r="P9843">
        <v>0</v>
      </c>
      <c r="Q9843">
        <v>1</v>
      </c>
    </row>
    <row r="9844" spans="10:17" x14ac:dyDescent="0.2">
      <c r="J9844" t="s">
        <v>498</v>
      </c>
      <c r="K9844" t="s">
        <v>359</v>
      </c>
      <c r="L9844" t="s">
        <v>480</v>
      </c>
      <c r="M9844" t="s">
        <v>7663</v>
      </c>
      <c r="N9844" t="s">
        <v>4007</v>
      </c>
      <c r="O9844">
        <v>0</v>
      </c>
      <c r="P9844">
        <v>0</v>
      </c>
      <c r="Q9844">
        <v>1</v>
      </c>
    </row>
    <row r="9845" spans="10:17" x14ac:dyDescent="0.2">
      <c r="J9845" t="s">
        <v>498</v>
      </c>
      <c r="K9845" t="s">
        <v>359</v>
      </c>
      <c r="L9845" t="s">
        <v>480</v>
      </c>
      <c r="M9845" t="s">
        <v>7663</v>
      </c>
      <c r="N9845" t="s">
        <v>4008</v>
      </c>
      <c r="O9845">
        <v>0</v>
      </c>
      <c r="P9845">
        <v>0</v>
      </c>
      <c r="Q9845">
        <v>1</v>
      </c>
    </row>
    <row r="9846" spans="10:17" x14ac:dyDescent="0.2">
      <c r="J9846" t="s">
        <v>498</v>
      </c>
      <c r="K9846" t="s">
        <v>359</v>
      </c>
      <c r="L9846" t="s">
        <v>480</v>
      </c>
      <c r="M9846" t="s">
        <v>7663</v>
      </c>
      <c r="N9846" t="s">
        <v>4009</v>
      </c>
      <c r="O9846">
        <v>0</v>
      </c>
      <c r="P9846">
        <v>0</v>
      </c>
      <c r="Q9846">
        <v>1</v>
      </c>
    </row>
    <row r="9847" spans="10:17" x14ac:dyDescent="0.2">
      <c r="J9847" t="s">
        <v>498</v>
      </c>
      <c r="K9847" t="s">
        <v>359</v>
      </c>
      <c r="L9847" t="s">
        <v>480</v>
      </c>
      <c r="M9847" t="s">
        <v>7663</v>
      </c>
      <c r="N9847" t="s">
        <v>4010</v>
      </c>
      <c r="O9847">
        <v>0</v>
      </c>
      <c r="P9847">
        <v>0</v>
      </c>
      <c r="Q9847">
        <v>1</v>
      </c>
    </row>
    <row r="9848" spans="10:17" x14ac:dyDescent="0.2">
      <c r="J9848" t="s">
        <v>498</v>
      </c>
      <c r="K9848" t="s">
        <v>359</v>
      </c>
      <c r="L9848" t="s">
        <v>480</v>
      </c>
      <c r="M9848" t="s">
        <v>7663</v>
      </c>
      <c r="N9848" t="s">
        <v>4011</v>
      </c>
      <c r="O9848">
        <v>0</v>
      </c>
      <c r="P9848">
        <v>0</v>
      </c>
      <c r="Q9848">
        <v>1</v>
      </c>
    </row>
    <row r="9849" spans="10:17" x14ac:dyDescent="0.2">
      <c r="J9849" t="s">
        <v>498</v>
      </c>
      <c r="K9849" t="s">
        <v>359</v>
      </c>
      <c r="L9849" t="s">
        <v>480</v>
      </c>
      <c r="M9849" t="s">
        <v>7663</v>
      </c>
      <c r="N9849" t="s">
        <v>4021</v>
      </c>
      <c r="O9849">
        <v>1E-3</v>
      </c>
      <c r="P9849">
        <v>1E-3</v>
      </c>
      <c r="Q9849">
        <v>1</v>
      </c>
    </row>
    <row r="9850" spans="10:17" x14ac:dyDescent="0.2">
      <c r="J9850" t="s">
        <v>498</v>
      </c>
      <c r="K9850" t="s">
        <v>359</v>
      </c>
      <c r="L9850" t="s">
        <v>480</v>
      </c>
      <c r="M9850" t="s">
        <v>7663</v>
      </c>
      <c r="N9850" t="s">
        <v>4030</v>
      </c>
      <c r="O9850">
        <v>0</v>
      </c>
      <c r="P9850">
        <v>0</v>
      </c>
      <c r="Q9850">
        <v>1</v>
      </c>
    </row>
    <row r="9851" spans="10:17" x14ac:dyDescent="0.2">
      <c r="J9851" t="s">
        <v>498</v>
      </c>
      <c r="K9851" t="s">
        <v>359</v>
      </c>
      <c r="L9851" t="s">
        <v>480</v>
      </c>
      <c r="M9851" t="s">
        <v>7663</v>
      </c>
      <c r="N9851" t="s">
        <v>4031</v>
      </c>
      <c r="O9851">
        <v>0</v>
      </c>
      <c r="P9851">
        <v>0</v>
      </c>
      <c r="Q9851">
        <v>1</v>
      </c>
    </row>
    <row r="9852" spans="10:17" x14ac:dyDescent="0.2">
      <c r="J9852" t="s">
        <v>498</v>
      </c>
      <c r="K9852" t="s">
        <v>359</v>
      </c>
      <c r="L9852" t="s">
        <v>480</v>
      </c>
      <c r="M9852" t="s">
        <v>7663</v>
      </c>
      <c r="N9852" t="s">
        <v>4032</v>
      </c>
      <c r="O9852">
        <v>0</v>
      </c>
      <c r="P9852">
        <v>0</v>
      </c>
      <c r="Q9852">
        <v>1</v>
      </c>
    </row>
    <row r="9853" spans="10:17" x14ac:dyDescent="0.2">
      <c r="J9853" t="s">
        <v>498</v>
      </c>
      <c r="K9853" t="s">
        <v>359</v>
      </c>
      <c r="L9853" t="s">
        <v>480</v>
      </c>
      <c r="M9853" t="s">
        <v>7663</v>
      </c>
      <c r="N9853" t="s">
        <v>4033</v>
      </c>
      <c r="O9853">
        <v>0</v>
      </c>
      <c r="P9853">
        <v>0</v>
      </c>
      <c r="Q9853">
        <v>1</v>
      </c>
    </row>
    <row r="9854" spans="10:17" x14ac:dyDescent="0.2">
      <c r="J9854" t="s">
        <v>498</v>
      </c>
      <c r="K9854" t="s">
        <v>359</v>
      </c>
      <c r="L9854" t="s">
        <v>480</v>
      </c>
      <c r="M9854" t="s">
        <v>7663</v>
      </c>
      <c r="N9854" t="s">
        <v>4034</v>
      </c>
      <c r="O9854">
        <v>0</v>
      </c>
      <c r="P9854">
        <v>0</v>
      </c>
      <c r="Q9854">
        <v>1</v>
      </c>
    </row>
    <row r="9855" spans="10:17" x14ac:dyDescent="0.2">
      <c r="J9855" t="s">
        <v>498</v>
      </c>
      <c r="K9855" t="s">
        <v>359</v>
      </c>
      <c r="L9855" t="s">
        <v>480</v>
      </c>
      <c r="M9855" t="s">
        <v>7663</v>
      </c>
      <c r="N9855" t="s">
        <v>4035</v>
      </c>
      <c r="O9855">
        <v>0</v>
      </c>
      <c r="P9855">
        <v>0</v>
      </c>
      <c r="Q9855">
        <v>1</v>
      </c>
    </row>
    <row r="9856" spans="10:17" x14ac:dyDescent="0.2">
      <c r="J9856" t="s">
        <v>498</v>
      </c>
      <c r="K9856" t="s">
        <v>359</v>
      </c>
      <c r="L9856" t="s">
        <v>480</v>
      </c>
      <c r="M9856" t="s">
        <v>7663</v>
      </c>
      <c r="N9856" t="s">
        <v>4045</v>
      </c>
      <c r="O9856">
        <v>1E-3</v>
      </c>
      <c r="P9856">
        <v>1E-3</v>
      </c>
      <c r="Q9856">
        <v>1</v>
      </c>
    </row>
    <row r="9857" spans="10:17" x14ac:dyDescent="0.2">
      <c r="J9857" t="s">
        <v>498</v>
      </c>
      <c r="K9857" t="s">
        <v>359</v>
      </c>
      <c r="L9857" t="s">
        <v>480</v>
      </c>
      <c r="M9857" t="s">
        <v>7663</v>
      </c>
      <c r="N9857" t="s">
        <v>4054</v>
      </c>
      <c r="O9857">
        <v>0</v>
      </c>
      <c r="P9857">
        <v>0</v>
      </c>
      <c r="Q9857">
        <v>1</v>
      </c>
    </row>
    <row r="9858" spans="10:17" x14ac:dyDescent="0.2">
      <c r="J9858" t="s">
        <v>498</v>
      </c>
      <c r="K9858" t="s">
        <v>359</v>
      </c>
      <c r="L9858" t="s">
        <v>480</v>
      </c>
      <c r="M9858" t="s">
        <v>7663</v>
      </c>
      <c r="N9858" t="s">
        <v>4055</v>
      </c>
      <c r="O9858">
        <v>0</v>
      </c>
      <c r="P9858">
        <v>0</v>
      </c>
      <c r="Q9858">
        <v>1</v>
      </c>
    </row>
    <row r="9859" spans="10:17" x14ac:dyDescent="0.2">
      <c r="J9859" t="s">
        <v>498</v>
      </c>
      <c r="K9859" t="s">
        <v>359</v>
      </c>
      <c r="L9859" t="s">
        <v>480</v>
      </c>
      <c r="M9859" t="s">
        <v>7663</v>
      </c>
      <c r="N9859" t="s">
        <v>4056</v>
      </c>
      <c r="O9859">
        <v>0</v>
      </c>
      <c r="P9859">
        <v>0</v>
      </c>
      <c r="Q9859">
        <v>1</v>
      </c>
    </row>
    <row r="9860" spans="10:17" x14ac:dyDescent="0.2">
      <c r="J9860" t="s">
        <v>498</v>
      </c>
      <c r="K9860" t="s">
        <v>359</v>
      </c>
      <c r="L9860" t="s">
        <v>480</v>
      </c>
      <c r="M9860" t="s">
        <v>7663</v>
      </c>
      <c r="N9860" t="s">
        <v>4057</v>
      </c>
      <c r="O9860">
        <v>0</v>
      </c>
      <c r="P9860">
        <v>0</v>
      </c>
      <c r="Q9860">
        <v>1</v>
      </c>
    </row>
    <row r="9861" spans="10:17" x14ac:dyDescent="0.2">
      <c r="J9861" t="s">
        <v>498</v>
      </c>
      <c r="K9861" t="s">
        <v>359</v>
      </c>
      <c r="L9861" t="s">
        <v>480</v>
      </c>
      <c r="M9861" t="s">
        <v>7663</v>
      </c>
      <c r="N9861" t="s">
        <v>4058</v>
      </c>
      <c r="O9861">
        <v>0</v>
      </c>
      <c r="P9861">
        <v>0</v>
      </c>
      <c r="Q9861">
        <v>1</v>
      </c>
    </row>
    <row r="9862" spans="10:17" x14ac:dyDescent="0.2">
      <c r="J9862" t="s">
        <v>498</v>
      </c>
      <c r="K9862" t="s">
        <v>359</v>
      </c>
      <c r="L9862" t="s">
        <v>480</v>
      </c>
      <c r="M9862" t="s">
        <v>7663</v>
      </c>
      <c r="N9862" t="s">
        <v>4059</v>
      </c>
      <c r="O9862">
        <v>0</v>
      </c>
      <c r="P9862">
        <v>0</v>
      </c>
      <c r="Q9862">
        <v>1</v>
      </c>
    </row>
    <row r="9863" spans="10:17" x14ac:dyDescent="0.2">
      <c r="J9863" t="s">
        <v>498</v>
      </c>
      <c r="K9863" t="s">
        <v>359</v>
      </c>
      <c r="L9863" t="s">
        <v>480</v>
      </c>
      <c r="M9863" t="s">
        <v>7663</v>
      </c>
      <c r="N9863" t="s">
        <v>4069</v>
      </c>
      <c r="O9863">
        <v>1E-3</v>
      </c>
      <c r="P9863">
        <v>1E-3</v>
      </c>
      <c r="Q9863">
        <v>1</v>
      </c>
    </row>
    <row r="9864" spans="10:17" x14ac:dyDescent="0.2">
      <c r="J9864" t="s">
        <v>498</v>
      </c>
      <c r="K9864" t="s">
        <v>359</v>
      </c>
      <c r="L9864" t="s">
        <v>480</v>
      </c>
      <c r="M9864" t="s">
        <v>7663</v>
      </c>
      <c r="N9864" t="s">
        <v>4078</v>
      </c>
      <c r="O9864">
        <v>0</v>
      </c>
      <c r="P9864">
        <v>0</v>
      </c>
      <c r="Q9864">
        <v>1</v>
      </c>
    </row>
    <row r="9865" spans="10:17" x14ac:dyDescent="0.2">
      <c r="J9865" t="s">
        <v>498</v>
      </c>
      <c r="K9865" t="s">
        <v>359</v>
      </c>
      <c r="L9865" t="s">
        <v>480</v>
      </c>
      <c r="M9865" t="s">
        <v>7663</v>
      </c>
      <c r="N9865" t="s">
        <v>4079</v>
      </c>
      <c r="O9865">
        <v>0</v>
      </c>
      <c r="P9865">
        <v>0</v>
      </c>
      <c r="Q9865">
        <v>1</v>
      </c>
    </row>
    <row r="9866" spans="10:17" x14ac:dyDescent="0.2">
      <c r="J9866" t="s">
        <v>498</v>
      </c>
      <c r="K9866" t="s">
        <v>359</v>
      </c>
      <c r="L9866" t="s">
        <v>480</v>
      </c>
      <c r="M9866" t="s">
        <v>7663</v>
      </c>
      <c r="N9866" t="s">
        <v>4080</v>
      </c>
      <c r="O9866">
        <v>0</v>
      </c>
      <c r="P9866">
        <v>0</v>
      </c>
      <c r="Q9866">
        <v>1</v>
      </c>
    </row>
    <row r="9867" spans="10:17" x14ac:dyDescent="0.2">
      <c r="J9867" t="s">
        <v>498</v>
      </c>
      <c r="K9867" t="s">
        <v>359</v>
      </c>
      <c r="L9867" t="s">
        <v>480</v>
      </c>
      <c r="M9867" t="s">
        <v>7663</v>
      </c>
      <c r="N9867" t="s">
        <v>4081</v>
      </c>
      <c r="O9867">
        <v>0</v>
      </c>
      <c r="P9867">
        <v>0</v>
      </c>
      <c r="Q9867">
        <v>1</v>
      </c>
    </row>
    <row r="9868" spans="10:17" x14ac:dyDescent="0.2">
      <c r="J9868" t="s">
        <v>498</v>
      </c>
      <c r="K9868" t="s">
        <v>359</v>
      </c>
      <c r="L9868" t="s">
        <v>480</v>
      </c>
      <c r="M9868" t="s">
        <v>7663</v>
      </c>
      <c r="N9868" t="s">
        <v>4082</v>
      </c>
      <c r="O9868">
        <v>0</v>
      </c>
      <c r="P9868">
        <v>0</v>
      </c>
      <c r="Q9868">
        <v>1</v>
      </c>
    </row>
    <row r="9869" spans="10:17" x14ac:dyDescent="0.2">
      <c r="J9869" t="s">
        <v>498</v>
      </c>
      <c r="K9869" t="s">
        <v>359</v>
      </c>
      <c r="L9869" t="s">
        <v>480</v>
      </c>
      <c r="M9869" t="s">
        <v>7663</v>
      </c>
      <c r="N9869" t="s">
        <v>4083</v>
      </c>
      <c r="O9869">
        <v>0</v>
      </c>
      <c r="P9869">
        <v>0</v>
      </c>
      <c r="Q9869">
        <v>1</v>
      </c>
    </row>
    <row r="9870" spans="10:17" x14ac:dyDescent="0.2">
      <c r="J9870" t="s">
        <v>498</v>
      </c>
      <c r="K9870" t="s">
        <v>359</v>
      </c>
      <c r="L9870" t="s">
        <v>480</v>
      </c>
      <c r="M9870" t="s">
        <v>7663</v>
      </c>
      <c r="N9870" t="s">
        <v>4093</v>
      </c>
      <c r="O9870">
        <v>1E-3</v>
      </c>
      <c r="P9870">
        <v>1E-3</v>
      </c>
      <c r="Q9870">
        <v>1</v>
      </c>
    </row>
    <row r="9871" spans="10:17" x14ac:dyDescent="0.2">
      <c r="J9871" t="s">
        <v>498</v>
      </c>
      <c r="K9871" t="s">
        <v>359</v>
      </c>
      <c r="L9871" t="s">
        <v>480</v>
      </c>
      <c r="M9871" t="s">
        <v>7663</v>
      </c>
      <c r="N9871" t="s">
        <v>4102</v>
      </c>
      <c r="O9871">
        <v>0</v>
      </c>
      <c r="P9871">
        <v>0</v>
      </c>
      <c r="Q9871">
        <v>1</v>
      </c>
    </row>
    <row r="9872" spans="10:17" x14ac:dyDescent="0.2">
      <c r="J9872" t="s">
        <v>498</v>
      </c>
      <c r="K9872" t="s">
        <v>359</v>
      </c>
      <c r="L9872" t="s">
        <v>480</v>
      </c>
      <c r="M9872" t="s">
        <v>7663</v>
      </c>
      <c r="N9872" t="s">
        <v>4103</v>
      </c>
      <c r="O9872">
        <v>0</v>
      </c>
      <c r="P9872">
        <v>0</v>
      </c>
      <c r="Q9872">
        <v>1</v>
      </c>
    </row>
    <row r="9873" spans="10:17" x14ac:dyDescent="0.2">
      <c r="J9873" t="s">
        <v>498</v>
      </c>
      <c r="K9873" t="s">
        <v>359</v>
      </c>
      <c r="L9873" t="s">
        <v>480</v>
      </c>
      <c r="M9873" t="s">
        <v>7663</v>
      </c>
      <c r="N9873" t="s">
        <v>4104</v>
      </c>
      <c r="O9873">
        <v>0</v>
      </c>
      <c r="P9873">
        <v>0</v>
      </c>
      <c r="Q9873">
        <v>1</v>
      </c>
    </row>
    <row r="9874" spans="10:17" x14ac:dyDescent="0.2">
      <c r="J9874" t="s">
        <v>498</v>
      </c>
      <c r="K9874" t="s">
        <v>359</v>
      </c>
      <c r="L9874" t="s">
        <v>480</v>
      </c>
      <c r="M9874" t="s">
        <v>7663</v>
      </c>
      <c r="N9874" t="s">
        <v>4105</v>
      </c>
      <c r="O9874">
        <v>0</v>
      </c>
      <c r="P9874">
        <v>0</v>
      </c>
      <c r="Q9874">
        <v>1</v>
      </c>
    </row>
    <row r="9875" spans="10:17" x14ac:dyDescent="0.2">
      <c r="J9875" t="s">
        <v>498</v>
      </c>
      <c r="K9875" t="s">
        <v>359</v>
      </c>
      <c r="L9875" t="s">
        <v>480</v>
      </c>
      <c r="M9875" t="s">
        <v>7663</v>
      </c>
      <c r="N9875" t="s">
        <v>4106</v>
      </c>
      <c r="O9875">
        <v>0</v>
      </c>
      <c r="P9875">
        <v>0</v>
      </c>
      <c r="Q9875">
        <v>1</v>
      </c>
    </row>
    <row r="9876" spans="10:17" x14ac:dyDescent="0.2">
      <c r="J9876" t="s">
        <v>498</v>
      </c>
      <c r="K9876" t="s">
        <v>359</v>
      </c>
      <c r="L9876" t="s">
        <v>480</v>
      </c>
      <c r="M9876" t="s">
        <v>7663</v>
      </c>
      <c r="N9876" t="s">
        <v>4107</v>
      </c>
      <c r="O9876">
        <v>0</v>
      </c>
      <c r="P9876">
        <v>0</v>
      </c>
      <c r="Q9876">
        <v>1</v>
      </c>
    </row>
    <row r="9877" spans="10:17" x14ac:dyDescent="0.2">
      <c r="J9877" t="s">
        <v>498</v>
      </c>
      <c r="K9877" t="s">
        <v>359</v>
      </c>
      <c r="L9877" t="s">
        <v>480</v>
      </c>
      <c r="M9877" t="s">
        <v>7663</v>
      </c>
      <c r="N9877" t="s">
        <v>4117</v>
      </c>
      <c r="O9877">
        <v>1E-3</v>
      </c>
      <c r="P9877">
        <v>1E-3</v>
      </c>
      <c r="Q9877">
        <v>1</v>
      </c>
    </row>
    <row r="9878" spans="10:17" x14ac:dyDescent="0.2">
      <c r="J9878" t="s">
        <v>498</v>
      </c>
      <c r="K9878" t="s">
        <v>359</v>
      </c>
      <c r="L9878" t="s">
        <v>480</v>
      </c>
      <c r="M9878" t="s">
        <v>7663</v>
      </c>
      <c r="N9878" t="s">
        <v>4126</v>
      </c>
      <c r="O9878">
        <v>0</v>
      </c>
      <c r="P9878">
        <v>0</v>
      </c>
      <c r="Q9878">
        <v>1</v>
      </c>
    </row>
    <row r="9879" spans="10:17" x14ac:dyDescent="0.2">
      <c r="J9879" t="s">
        <v>498</v>
      </c>
      <c r="K9879" t="s">
        <v>359</v>
      </c>
      <c r="L9879" t="s">
        <v>480</v>
      </c>
      <c r="M9879" t="s">
        <v>7663</v>
      </c>
      <c r="N9879" t="s">
        <v>4127</v>
      </c>
      <c r="O9879">
        <v>0</v>
      </c>
      <c r="P9879">
        <v>0</v>
      </c>
      <c r="Q9879">
        <v>1</v>
      </c>
    </row>
    <row r="9880" spans="10:17" x14ac:dyDescent="0.2">
      <c r="J9880" t="s">
        <v>498</v>
      </c>
      <c r="K9880" t="s">
        <v>359</v>
      </c>
      <c r="L9880" t="s">
        <v>480</v>
      </c>
      <c r="M9880" t="s">
        <v>7663</v>
      </c>
      <c r="N9880" t="s">
        <v>4128</v>
      </c>
      <c r="O9880">
        <v>0</v>
      </c>
      <c r="P9880">
        <v>0</v>
      </c>
      <c r="Q9880">
        <v>1</v>
      </c>
    </row>
    <row r="9881" spans="10:17" x14ac:dyDescent="0.2">
      <c r="J9881" t="s">
        <v>498</v>
      </c>
      <c r="K9881" t="s">
        <v>359</v>
      </c>
      <c r="L9881" t="s">
        <v>480</v>
      </c>
      <c r="M9881" t="s">
        <v>7663</v>
      </c>
      <c r="N9881" t="s">
        <v>4129</v>
      </c>
      <c r="O9881">
        <v>0</v>
      </c>
      <c r="P9881">
        <v>0</v>
      </c>
      <c r="Q9881">
        <v>1</v>
      </c>
    </row>
    <row r="9882" spans="10:17" x14ac:dyDescent="0.2">
      <c r="J9882" t="s">
        <v>498</v>
      </c>
      <c r="K9882" t="s">
        <v>359</v>
      </c>
      <c r="L9882" t="s">
        <v>480</v>
      </c>
      <c r="M9882" t="s">
        <v>7663</v>
      </c>
      <c r="N9882" t="s">
        <v>4130</v>
      </c>
      <c r="O9882">
        <v>0</v>
      </c>
      <c r="P9882">
        <v>0</v>
      </c>
      <c r="Q9882">
        <v>1</v>
      </c>
    </row>
    <row r="9883" spans="10:17" x14ac:dyDescent="0.2">
      <c r="J9883" t="s">
        <v>498</v>
      </c>
      <c r="K9883" t="s">
        <v>359</v>
      </c>
      <c r="L9883" t="s">
        <v>480</v>
      </c>
      <c r="M9883" t="s">
        <v>7663</v>
      </c>
      <c r="N9883" t="s">
        <v>4131</v>
      </c>
      <c r="O9883">
        <v>0</v>
      </c>
      <c r="P9883">
        <v>0</v>
      </c>
      <c r="Q9883">
        <v>1</v>
      </c>
    </row>
    <row r="9884" spans="10:17" x14ac:dyDescent="0.2">
      <c r="J9884" t="s">
        <v>498</v>
      </c>
      <c r="K9884" t="s">
        <v>359</v>
      </c>
      <c r="L9884" t="s">
        <v>480</v>
      </c>
      <c r="M9884" t="s">
        <v>7663</v>
      </c>
      <c r="N9884" t="s">
        <v>4141</v>
      </c>
      <c r="O9884">
        <v>1E-3</v>
      </c>
      <c r="P9884">
        <v>1E-3</v>
      </c>
      <c r="Q9884">
        <v>1</v>
      </c>
    </row>
    <row r="9885" spans="10:17" x14ac:dyDescent="0.2">
      <c r="J9885" t="s">
        <v>498</v>
      </c>
      <c r="K9885" t="s">
        <v>359</v>
      </c>
      <c r="L9885" t="s">
        <v>480</v>
      </c>
      <c r="M9885" t="s">
        <v>7663</v>
      </c>
      <c r="N9885" t="s">
        <v>4150</v>
      </c>
      <c r="O9885">
        <v>0</v>
      </c>
      <c r="P9885">
        <v>0</v>
      </c>
      <c r="Q9885">
        <v>1</v>
      </c>
    </row>
    <row r="9886" spans="10:17" x14ac:dyDescent="0.2">
      <c r="J9886" t="s">
        <v>498</v>
      </c>
      <c r="K9886" t="s">
        <v>359</v>
      </c>
      <c r="L9886" t="s">
        <v>480</v>
      </c>
      <c r="M9886" t="s">
        <v>7663</v>
      </c>
      <c r="N9886" t="s">
        <v>4151</v>
      </c>
      <c r="O9886">
        <v>0</v>
      </c>
      <c r="P9886">
        <v>0</v>
      </c>
      <c r="Q9886">
        <v>1</v>
      </c>
    </row>
    <row r="9887" spans="10:17" x14ac:dyDescent="0.2">
      <c r="J9887" t="s">
        <v>498</v>
      </c>
      <c r="K9887" t="s">
        <v>359</v>
      </c>
      <c r="L9887" t="s">
        <v>480</v>
      </c>
      <c r="M9887" t="s">
        <v>7663</v>
      </c>
      <c r="N9887" t="s">
        <v>4152</v>
      </c>
      <c r="O9887">
        <v>0</v>
      </c>
      <c r="P9887">
        <v>0</v>
      </c>
      <c r="Q9887">
        <v>1</v>
      </c>
    </row>
    <row r="9888" spans="10:17" x14ac:dyDescent="0.2">
      <c r="J9888" t="s">
        <v>498</v>
      </c>
      <c r="K9888" t="s">
        <v>359</v>
      </c>
      <c r="L9888" t="s">
        <v>480</v>
      </c>
      <c r="M9888" t="s">
        <v>7663</v>
      </c>
      <c r="N9888" t="s">
        <v>4153</v>
      </c>
      <c r="O9888">
        <v>0</v>
      </c>
      <c r="P9888">
        <v>0</v>
      </c>
      <c r="Q9888">
        <v>1</v>
      </c>
    </row>
    <row r="9889" spans="10:17" x14ac:dyDescent="0.2">
      <c r="J9889" t="s">
        <v>498</v>
      </c>
      <c r="K9889" t="s">
        <v>359</v>
      </c>
      <c r="L9889" t="s">
        <v>480</v>
      </c>
      <c r="M9889" t="s">
        <v>7663</v>
      </c>
      <c r="N9889" t="s">
        <v>4154</v>
      </c>
      <c r="O9889">
        <v>0</v>
      </c>
      <c r="P9889">
        <v>0</v>
      </c>
      <c r="Q9889">
        <v>1</v>
      </c>
    </row>
    <row r="9890" spans="10:17" x14ac:dyDescent="0.2">
      <c r="J9890" t="s">
        <v>498</v>
      </c>
      <c r="K9890" t="s">
        <v>359</v>
      </c>
      <c r="L9890" t="s">
        <v>480</v>
      </c>
      <c r="M9890" t="s">
        <v>7663</v>
      </c>
      <c r="N9890" t="s">
        <v>4155</v>
      </c>
      <c r="O9890">
        <v>0</v>
      </c>
      <c r="P9890">
        <v>0</v>
      </c>
      <c r="Q9890">
        <v>1</v>
      </c>
    </row>
    <row r="9891" spans="10:17" x14ac:dyDescent="0.2">
      <c r="J9891" t="s">
        <v>498</v>
      </c>
      <c r="K9891" t="s">
        <v>359</v>
      </c>
      <c r="L9891" t="s">
        <v>480</v>
      </c>
      <c r="M9891" t="s">
        <v>7663</v>
      </c>
      <c r="N9891" t="s">
        <v>4165</v>
      </c>
      <c r="O9891">
        <v>1E-3</v>
      </c>
      <c r="P9891">
        <v>1E-3</v>
      </c>
      <c r="Q9891">
        <v>1</v>
      </c>
    </row>
    <row r="9892" spans="10:17" x14ac:dyDescent="0.2">
      <c r="J9892" t="s">
        <v>498</v>
      </c>
      <c r="K9892" t="s">
        <v>359</v>
      </c>
      <c r="L9892" t="s">
        <v>480</v>
      </c>
      <c r="M9892" t="s">
        <v>7663</v>
      </c>
      <c r="N9892" t="s">
        <v>4174</v>
      </c>
      <c r="O9892">
        <v>0</v>
      </c>
      <c r="P9892">
        <v>0</v>
      </c>
      <c r="Q9892">
        <v>1</v>
      </c>
    </row>
    <row r="9893" spans="10:17" x14ac:dyDescent="0.2">
      <c r="J9893" t="s">
        <v>498</v>
      </c>
      <c r="K9893" t="s">
        <v>359</v>
      </c>
      <c r="L9893" t="s">
        <v>480</v>
      </c>
      <c r="M9893" t="s">
        <v>7663</v>
      </c>
      <c r="N9893" t="s">
        <v>4175</v>
      </c>
      <c r="O9893">
        <v>0</v>
      </c>
      <c r="P9893">
        <v>0</v>
      </c>
      <c r="Q9893">
        <v>1</v>
      </c>
    </row>
    <row r="9894" spans="10:17" x14ac:dyDescent="0.2">
      <c r="J9894" t="s">
        <v>498</v>
      </c>
      <c r="K9894" t="s">
        <v>359</v>
      </c>
      <c r="L9894" t="s">
        <v>480</v>
      </c>
      <c r="M9894" t="s">
        <v>7663</v>
      </c>
      <c r="N9894" t="s">
        <v>4176</v>
      </c>
      <c r="O9894">
        <v>0</v>
      </c>
      <c r="P9894">
        <v>0</v>
      </c>
      <c r="Q9894">
        <v>1</v>
      </c>
    </row>
    <row r="9895" spans="10:17" x14ac:dyDescent="0.2">
      <c r="J9895" t="s">
        <v>498</v>
      </c>
      <c r="K9895" t="s">
        <v>359</v>
      </c>
      <c r="L9895" t="s">
        <v>480</v>
      </c>
      <c r="M9895" t="s">
        <v>7663</v>
      </c>
      <c r="N9895" t="s">
        <v>4177</v>
      </c>
      <c r="O9895">
        <v>0</v>
      </c>
      <c r="P9895">
        <v>0</v>
      </c>
      <c r="Q9895">
        <v>1</v>
      </c>
    </row>
    <row r="9896" spans="10:17" x14ac:dyDescent="0.2">
      <c r="J9896" t="s">
        <v>498</v>
      </c>
      <c r="K9896" t="s">
        <v>359</v>
      </c>
      <c r="L9896" t="s">
        <v>480</v>
      </c>
      <c r="M9896" t="s">
        <v>7663</v>
      </c>
      <c r="N9896" t="s">
        <v>4178</v>
      </c>
      <c r="O9896">
        <v>0</v>
      </c>
      <c r="P9896">
        <v>0</v>
      </c>
      <c r="Q9896">
        <v>1</v>
      </c>
    </row>
    <row r="9897" spans="10:17" x14ac:dyDescent="0.2">
      <c r="J9897" t="s">
        <v>498</v>
      </c>
      <c r="K9897" t="s">
        <v>359</v>
      </c>
      <c r="L9897" t="s">
        <v>480</v>
      </c>
      <c r="M9897" t="s">
        <v>7663</v>
      </c>
      <c r="N9897" t="s">
        <v>4179</v>
      </c>
      <c r="O9897">
        <v>0</v>
      </c>
      <c r="P9897">
        <v>0</v>
      </c>
      <c r="Q9897">
        <v>1</v>
      </c>
    </row>
    <row r="9898" spans="10:17" x14ac:dyDescent="0.2">
      <c r="J9898" t="s">
        <v>498</v>
      </c>
      <c r="K9898" t="s">
        <v>359</v>
      </c>
      <c r="L9898" t="s">
        <v>480</v>
      </c>
      <c r="M9898" t="s">
        <v>7663</v>
      </c>
      <c r="N9898" t="s">
        <v>4189</v>
      </c>
      <c r="O9898">
        <v>1E-3</v>
      </c>
      <c r="P9898">
        <v>1E-3</v>
      </c>
      <c r="Q9898">
        <v>1</v>
      </c>
    </row>
    <row r="9899" spans="10:17" x14ac:dyDescent="0.2">
      <c r="J9899" t="s">
        <v>498</v>
      </c>
      <c r="K9899" t="s">
        <v>359</v>
      </c>
      <c r="L9899" t="s">
        <v>480</v>
      </c>
      <c r="M9899" t="s">
        <v>7663</v>
      </c>
      <c r="N9899" t="s">
        <v>4198</v>
      </c>
      <c r="O9899">
        <v>0</v>
      </c>
      <c r="P9899">
        <v>0</v>
      </c>
      <c r="Q9899">
        <v>1</v>
      </c>
    </row>
    <row r="9900" spans="10:17" x14ac:dyDescent="0.2">
      <c r="J9900" t="s">
        <v>498</v>
      </c>
      <c r="K9900" t="s">
        <v>359</v>
      </c>
      <c r="L9900" t="s">
        <v>480</v>
      </c>
      <c r="M9900" t="s">
        <v>7663</v>
      </c>
      <c r="N9900" t="s">
        <v>4199</v>
      </c>
      <c r="O9900">
        <v>0</v>
      </c>
      <c r="P9900">
        <v>0</v>
      </c>
      <c r="Q9900">
        <v>1</v>
      </c>
    </row>
    <row r="9901" spans="10:17" x14ac:dyDescent="0.2">
      <c r="J9901" t="s">
        <v>498</v>
      </c>
      <c r="K9901" t="s">
        <v>359</v>
      </c>
      <c r="L9901" t="s">
        <v>480</v>
      </c>
      <c r="M9901" t="s">
        <v>7663</v>
      </c>
      <c r="N9901" t="s">
        <v>4200</v>
      </c>
      <c r="O9901">
        <v>0</v>
      </c>
      <c r="P9901">
        <v>0</v>
      </c>
      <c r="Q9901">
        <v>1</v>
      </c>
    </row>
    <row r="9902" spans="10:17" x14ac:dyDescent="0.2">
      <c r="J9902" t="s">
        <v>498</v>
      </c>
      <c r="K9902" t="s">
        <v>359</v>
      </c>
      <c r="L9902" t="s">
        <v>480</v>
      </c>
      <c r="M9902" t="s">
        <v>7663</v>
      </c>
      <c r="N9902" t="s">
        <v>4201</v>
      </c>
      <c r="O9902">
        <v>0</v>
      </c>
      <c r="P9902">
        <v>0</v>
      </c>
      <c r="Q9902">
        <v>1</v>
      </c>
    </row>
    <row r="9903" spans="10:17" x14ac:dyDescent="0.2">
      <c r="J9903" t="s">
        <v>498</v>
      </c>
      <c r="K9903" t="s">
        <v>359</v>
      </c>
      <c r="L9903" t="s">
        <v>480</v>
      </c>
      <c r="M9903" t="s">
        <v>7663</v>
      </c>
      <c r="N9903" t="s">
        <v>4202</v>
      </c>
      <c r="O9903">
        <v>0</v>
      </c>
      <c r="P9903">
        <v>0</v>
      </c>
      <c r="Q9903">
        <v>1</v>
      </c>
    </row>
    <row r="9904" spans="10:17" x14ac:dyDescent="0.2">
      <c r="J9904" t="s">
        <v>498</v>
      </c>
      <c r="K9904" t="s">
        <v>359</v>
      </c>
      <c r="L9904" t="s">
        <v>480</v>
      </c>
      <c r="M9904" t="s">
        <v>7663</v>
      </c>
      <c r="N9904" t="s">
        <v>4203</v>
      </c>
      <c r="O9904">
        <v>0</v>
      </c>
      <c r="P9904">
        <v>0</v>
      </c>
      <c r="Q9904">
        <v>1</v>
      </c>
    </row>
    <row r="9905" spans="10:17" x14ac:dyDescent="0.2">
      <c r="J9905" t="s">
        <v>498</v>
      </c>
      <c r="K9905" t="s">
        <v>359</v>
      </c>
      <c r="L9905" t="s">
        <v>480</v>
      </c>
      <c r="M9905" t="s">
        <v>7663</v>
      </c>
      <c r="N9905" t="s">
        <v>4213</v>
      </c>
      <c r="O9905">
        <v>1E-3</v>
      </c>
      <c r="P9905">
        <v>1E-3</v>
      </c>
      <c r="Q9905">
        <v>1</v>
      </c>
    </row>
    <row r="9906" spans="10:17" x14ac:dyDescent="0.2">
      <c r="J9906" t="s">
        <v>498</v>
      </c>
      <c r="K9906" t="s">
        <v>359</v>
      </c>
      <c r="L9906" t="s">
        <v>480</v>
      </c>
      <c r="M9906" t="s">
        <v>7663</v>
      </c>
      <c r="N9906" t="s">
        <v>4222</v>
      </c>
      <c r="O9906">
        <v>0</v>
      </c>
      <c r="P9906">
        <v>0</v>
      </c>
      <c r="Q9906">
        <v>1</v>
      </c>
    </row>
    <row r="9907" spans="10:17" x14ac:dyDescent="0.2">
      <c r="J9907" t="s">
        <v>498</v>
      </c>
      <c r="K9907" t="s">
        <v>359</v>
      </c>
      <c r="L9907" t="s">
        <v>480</v>
      </c>
      <c r="M9907" t="s">
        <v>7663</v>
      </c>
      <c r="N9907" t="s">
        <v>4223</v>
      </c>
      <c r="O9907">
        <v>0</v>
      </c>
      <c r="P9907">
        <v>0</v>
      </c>
      <c r="Q9907">
        <v>1</v>
      </c>
    </row>
    <row r="9908" spans="10:17" x14ac:dyDescent="0.2">
      <c r="J9908" t="s">
        <v>498</v>
      </c>
      <c r="K9908" t="s">
        <v>359</v>
      </c>
      <c r="L9908" t="s">
        <v>480</v>
      </c>
      <c r="M9908" t="s">
        <v>7663</v>
      </c>
      <c r="N9908" t="s">
        <v>4224</v>
      </c>
      <c r="O9908">
        <v>0</v>
      </c>
      <c r="P9908">
        <v>0</v>
      </c>
      <c r="Q9908">
        <v>1</v>
      </c>
    </row>
    <row r="9909" spans="10:17" x14ac:dyDescent="0.2">
      <c r="J9909" t="s">
        <v>498</v>
      </c>
      <c r="K9909" t="s">
        <v>359</v>
      </c>
      <c r="L9909" t="s">
        <v>480</v>
      </c>
      <c r="M9909" t="s">
        <v>7663</v>
      </c>
      <c r="N9909" t="s">
        <v>4225</v>
      </c>
      <c r="O9909">
        <v>0</v>
      </c>
      <c r="P9909">
        <v>0</v>
      </c>
      <c r="Q9909">
        <v>1</v>
      </c>
    </row>
    <row r="9910" spans="10:17" x14ac:dyDescent="0.2">
      <c r="J9910" t="s">
        <v>498</v>
      </c>
      <c r="K9910" t="s">
        <v>359</v>
      </c>
      <c r="L9910" t="s">
        <v>480</v>
      </c>
      <c r="M9910" t="s">
        <v>7663</v>
      </c>
      <c r="N9910" t="s">
        <v>4226</v>
      </c>
      <c r="O9910">
        <v>0</v>
      </c>
      <c r="P9910">
        <v>0</v>
      </c>
      <c r="Q9910">
        <v>1</v>
      </c>
    </row>
    <row r="9911" spans="10:17" x14ac:dyDescent="0.2">
      <c r="J9911" t="s">
        <v>498</v>
      </c>
      <c r="K9911" t="s">
        <v>359</v>
      </c>
      <c r="L9911" t="s">
        <v>480</v>
      </c>
      <c r="M9911" t="s">
        <v>7663</v>
      </c>
      <c r="N9911" t="s">
        <v>4227</v>
      </c>
      <c r="O9911">
        <v>0</v>
      </c>
      <c r="P9911">
        <v>0</v>
      </c>
      <c r="Q9911">
        <v>1</v>
      </c>
    </row>
    <row r="9912" spans="10:17" x14ac:dyDescent="0.2">
      <c r="J9912" t="s">
        <v>498</v>
      </c>
      <c r="K9912" t="s">
        <v>359</v>
      </c>
      <c r="L9912" t="s">
        <v>480</v>
      </c>
      <c r="M9912" t="s">
        <v>7663</v>
      </c>
      <c r="N9912" t="s">
        <v>4237</v>
      </c>
      <c r="O9912">
        <v>1E-3</v>
      </c>
      <c r="P9912">
        <v>1E-3</v>
      </c>
      <c r="Q9912">
        <v>1</v>
      </c>
    </row>
    <row r="9913" spans="10:17" x14ac:dyDescent="0.2">
      <c r="J9913" t="s">
        <v>498</v>
      </c>
      <c r="K9913" t="s">
        <v>359</v>
      </c>
      <c r="L9913" t="s">
        <v>480</v>
      </c>
      <c r="M9913" t="s">
        <v>7663</v>
      </c>
      <c r="N9913" t="s">
        <v>4246</v>
      </c>
      <c r="O9913">
        <v>0</v>
      </c>
      <c r="P9913">
        <v>0</v>
      </c>
      <c r="Q9913">
        <v>1</v>
      </c>
    </row>
    <row r="9914" spans="10:17" x14ac:dyDescent="0.2">
      <c r="J9914" t="s">
        <v>498</v>
      </c>
      <c r="K9914" t="s">
        <v>359</v>
      </c>
      <c r="L9914" t="s">
        <v>480</v>
      </c>
      <c r="M9914" t="s">
        <v>7663</v>
      </c>
      <c r="N9914" t="s">
        <v>4247</v>
      </c>
      <c r="O9914">
        <v>0</v>
      </c>
      <c r="P9914">
        <v>0</v>
      </c>
      <c r="Q9914">
        <v>1</v>
      </c>
    </row>
    <row r="9915" spans="10:17" x14ac:dyDescent="0.2">
      <c r="J9915" t="s">
        <v>498</v>
      </c>
      <c r="K9915" t="s">
        <v>359</v>
      </c>
      <c r="L9915" t="s">
        <v>480</v>
      </c>
      <c r="M9915" t="s">
        <v>7663</v>
      </c>
      <c r="N9915" t="s">
        <v>4248</v>
      </c>
      <c r="O9915">
        <v>0</v>
      </c>
      <c r="P9915">
        <v>0</v>
      </c>
      <c r="Q9915">
        <v>1</v>
      </c>
    </row>
    <row r="9916" spans="10:17" x14ac:dyDescent="0.2">
      <c r="J9916" t="s">
        <v>498</v>
      </c>
      <c r="K9916" t="s">
        <v>359</v>
      </c>
      <c r="L9916" t="s">
        <v>480</v>
      </c>
      <c r="M9916" t="s">
        <v>7663</v>
      </c>
      <c r="N9916" t="s">
        <v>4249</v>
      </c>
      <c r="O9916">
        <v>0</v>
      </c>
      <c r="P9916">
        <v>0</v>
      </c>
      <c r="Q9916">
        <v>1</v>
      </c>
    </row>
    <row r="9917" spans="10:17" x14ac:dyDescent="0.2">
      <c r="J9917" t="s">
        <v>498</v>
      </c>
      <c r="K9917" t="s">
        <v>359</v>
      </c>
      <c r="L9917" t="s">
        <v>480</v>
      </c>
      <c r="M9917" t="s">
        <v>7663</v>
      </c>
      <c r="N9917" t="s">
        <v>4250</v>
      </c>
      <c r="O9917">
        <v>0</v>
      </c>
      <c r="P9917">
        <v>0</v>
      </c>
      <c r="Q9917">
        <v>1</v>
      </c>
    </row>
    <row r="9918" spans="10:17" x14ac:dyDescent="0.2">
      <c r="J9918" t="s">
        <v>498</v>
      </c>
      <c r="K9918" t="s">
        <v>359</v>
      </c>
      <c r="L9918" t="s">
        <v>480</v>
      </c>
      <c r="M9918" t="s">
        <v>7663</v>
      </c>
      <c r="N9918" t="s">
        <v>4251</v>
      </c>
      <c r="O9918">
        <v>0</v>
      </c>
      <c r="P9918">
        <v>0</v>
      </c>
      <c r="Q9918">
        <v>1</v>
      </c>
    </row>
    <row r="9919" spans="10:17" x14ac:dyDescent="0.2">
      <c r="J9919" t="s">
        <v>498</v>
      </c>
      <c r="K9919" t="s">
        <v>359</v>
      </c>
      <c r="L9919" t="s">
        <v>480</v>
      </c>
      <c r="M9919" t="s">
        <v>7663</v>
      </c>
      <c r="N9919" t="s">
        <v>4261</v>
      </c>
      <c r="O9919">
        <v>1E-3</v>
      </c>
      <c r="P9919">
        <v>1E-3</v>
      </c>
      <c r="Q9919">
        <v>1</v>
      </c>
    </row>
    <row r="9920" spans="10:17" x14ac:dyDescent="0.2">
      <c r="J9920" t="s">
        <v>498</v>
      </c>
      <c r="K9920" t="s">
        <v>359</v>
      </c>
      <c r="L9920" t="s">
        <v>480</v>
      </c>
      <c r="M9920" t="s">
        <v>7663</v>
      </c>
      <c r="N9920" t="s">
        <v>4270</v>
      </c>
      <c r="O9920">
        <v>0</v>
      </c>
      <c r="P9920">
        <v>0</v>
      </c>
      <c r="Q9920">
        <v>1</v>
      </c>
    </row>
    <row r="9921" spans="10:17" x14ac:dyDescent="0.2">
      <c r="J9921" t="s">
        <v>498</v>
      </c>
      <c r="K9921" t="s">
        <v>359</v>
      </c>
      <c r="L9921" t="s">
        <v>480</v>
      </c>
      <c r="M9921" t="s">
        <v>7663</v>
      </c>
      <c r="N9921" t="s">
        <v>4271</v>
      </c>
      <c r="O9921">
        <v>0</v>
      </c>
      <c r="P9921">
        <v>0</v>
      </c>
      <c r="Q9921">
        <v>1</v>
      </c>
    </row>
    <row r="9922" spans="10:17" x14ac:dyDescent="0.2">
      <c r="J9922" t="s">
        <v>498</v>
      </c>
      <c r="K9922" t="s">
        <v>359</v>
      </c>
      <c r="L9922" t="s">
        <v>480</v>
      </c>
      <c r="M9922" t="s">
        <v>7663</v>
      </c>
      <c r="N9922" t="s">
        <v>4272</v>
      </c>
      <c r="O9922">
        <v>0</v>
      </c>
      <c r="P9922">
        <v>0</v>
      </c>
      <c r="Q9922">
        <v>1</v>
      </c>
    </row>
    <row r="9923" spans="10:17" x14ac:dyDescent="0.2">
      <c r="J9923" t="s">
        <v>498</v>
      </c>
      <c r="K9923" t="s">
        <v>359</v>
      </c>
      <c r="L9923" t="s">
        <v>480</v>
      </c>
      <c r="M9923" t="s">
        <v>7663</v>
      </c>
      <c r="N9923" t="s">
        <v>4273</v>
      </c>
      <c r="O9923">
        <v>0</v>
      </c>
      <c r="P9923">
        <v>0</v>
      </c>
      <c r="Q9923">
        <v>1</v>
      </c>
    </row>
    <row r="9924" spans="10:17" x14ac:dyDescent="0.2">
      <c r="J9924" t="s">
        <v>498</v>
      </c>
      <c r="K9924" t="s">
        <v>359</v>
      </c>
      <c r="L9924" t="s">
        <v>480</v>
      </c>
      <c r="M9924" t="s">
        <v>7663</v>
      </c>
      <c r="N9924" t="s">
        <v>4274</v>
      </c>
      <c r="O9924">
        <v>0</v>
      </c>
      <c r="P9924">
        <v>0</v>
      </c>
      <c r="Q9924">
        <v>1</v>
      </c>
    </row>
    <row r="9925" spans="10:17" x14ac:dyDescent="0.2">
      <c r="J9925" t="s">
        <v>498</v>
      </c>
      <c r="K9925" t="s">
        <v>359</v>
      </c>
      <c r="L9925" t="s">
        <v>480</v>
      </c>
      <c r="M9925" t="s">
        <v>7663</v>
      </c>
      <c r="N9925" t="s">
        <v>4275</v>
      </c>
      <c r="O9925">
        <v>0</v>
      </c>
      <c r="P9925">
        <v>0</v>
      </c>
      <c r="Q9925">
        <v>1</v>
      </c>
    </row>
    <row r="9926" spans="10:17" x14ac:dyDescent="0.2">
      <c r="J9926" t="s">
        <v>498</v>
      </c>
      <c r="K9926" t="s">
        <v>359</v>
      </c>
      <c r="L9926" t="s">
        <v>480</v>
      </c>
      <c r="M9926" t="s">
        <v>7663</v>
      </c>
      <c r="N9926" t="s">
        <v>4285</v>
      </c>
      <c r="O9926">
        <v>1E-3</v>
      </c>
      <c r="P9926">
        <v>1E-3</v>
      </c>
      <c r="Q9926">
        <v>1</v>
      </c>
    </row>
    <row r="9927" spans="10:17" x14ac:dyDescent="0.2">
      <c r="J9927" t="s">
        <v>498</v>
      </c>
      <c r="K9927" t="s">
        <v>359</v>
      </c>
      <c r="L9927" t="s">
        <v>480</v>
      </c>
      <c r="M9927" t="s">
        <v>7663</v>
      </c>
      <c r="N9927" t="s">
        <v>4294</v>
      </c>
      <c r="O9927">
        <v>0</v>
      </c>
      <c r="P9927">
        <v>0</v>
      </c>
      <c r="Q9927">
        <v>1</v>
      </c>
    </row>
    <row r="9928" spans="10:17" x14ac:dyDescent="0.2">
      <c r="J9928" t="s">
        <v>498</v>
      </c>
      <c r="K9928" t="s">
        <v>359</v>
      </c>
      <c r="L9928" t="s">
        <v>480</v>
      </c>
      <c r="M9928" t="s">
        <v>7663</v>
      </c>
      <c r="N9928" t="s">
        <v>4295</v>
      </c>
      <c r="O9928">
        <v>0</v>
      </c>
      <c r="P9928">
        <v>0</v>
      </c>
      <c r="Q9928">
        <v>1</v>
      </c>
    </row>
    <row r="9929" spans="10:17" x14ac:dyDescent="0.2">
      <c r="J9929" t="s">
        <v>498</v>
      </c>
      <c r="K9929" t="s">
        <v>359</v>
      </c>
      <c r="L9929" t="s">
        <v>480</v>
      </c>
      <c r="M9929" t="s">
        <v>7663</v>
      </c>
      <c r="N9929" t="s">
        <v>4296</v>
      </c>
      <c r="O9929">
        <v>0</v>
      </c>
      <c r="P9929">
        <v>0</v>
      </c>
      <c r="Q9929">
        <v>1</v>
      </c>
    </row>
    <row r="9930" spans="10:17" x14ac:dyDescent="0.2">
      <c r="J9930" t="s">
        <v>498</v>
      </c>
      <c r="K9930" t="s">
        <v>359</v>
      </c>
      <c r="L9930" t="s">
        <v>480</v>
      </c>
      <c r="M9930" t="s">
        <v>7663</v>
      </c>
      <c r="N9930" t="s">
        <v>4297</v>
      </c>
      <c r="O9930">
        <v>0</v>
      </c>
      <c r="P9930">
        <v>0</v>
      </c>
      <c r="Q9930">
        <v>1</v>
      </c>
    </row>
    <row r="9931" spans="10:17" x14ac:dyDescent="0.2">
      <c r="J9931" t="s">
        <v>498</v>
      </c>
      <c r="K9931" t="s">
        <v>359</v>
      </c>
      <c r="L9931" t="s">
        <v>480</v>
      </c>
      <c r="M9931" t="s">
        <v>7663</v>
      </c>
      <c r="N9931" t="s">
        <v>4298</v>
      </c>
      <c r="O9931">
        <v>0</v>
      </c>
      <c r="P9931">
        <v>0</v>
      </c>
      <c r="Q9931">
        <v>1</v>
      </c>
    </row>
    <row r="9932" spans="10:17" x14ac:dyDescent="0.2">
      <c r="J9932" t="s">
        <v>498</v>
      </c>
      <c r="K9932" t="s">
        <v>359</v>
      </c>
      <c r="L9932" t="s">
        <v>480</v>
      </c>
      <c r="M9932" t="s">
        <v>7663</v>
      </c>
      <c r="N9932" t="s">
        <v>4299</v>
      </c>
      <c r="O9932">
        <v>0</v>
      </c>
      <c r="P9932">
        <v>0</v>
      </c>
      <c r="Q9932">
        <v>1</v>
      </c>
    </row>
    <row r="9933" spans="10:17" x14ac:dyDescent="0.2">
      <c r="J9933" t="s">
        <v>498</v>
      </c>
      <c r="K9933" t="s">
        <v>359</v>
      </c>
      <c r="L9933" t="s">
        <v>480</v>
      </c>
      <c r="M9933" t="s">
        <v>7663</v>
      </c>
      <c r="N9933" t="s">
        <v>4309</v>
      </c>
      <c r="O9933">
        <v>1E-3</v>
      </c>
      <c r="P9933">
        <v>1E-3</v>
      </c>
      <c r="Q9933">
        <v>1</v>
      </c>
    </row>
    <row r="9934" spans="10:17" x14ac:dyDescent="0.2">
      <c r="J9934" t="s">
        <v>498</v>
      </c>
      <c r="K9934" t="s">
        <v>359</v>
      </c>
      <c r="L9934" t="s">
        <v>480</v>
      </c>
      <c r="M9934" t="s">
        <v>7663</v>
      </c>
      <c r="N9934" t="s">
        <v>4318</v>
      </c>
      <c r="O9934">
        <v>0</v>
      </c>
      <c r="P9934">
        <v>0</v>
      </c>
      <c r="Q9934">
        <v>1</v>
      </c>
    </row>
    <row r="9935" spans="10:17" x14ac:dyDescent="0.2">
      <c r="J9935" t="s">
        <v>498</v>
      </c>
      <c r="K9935" t="s">
        <v>359</v>
      </c>
      <c r="L9935" t="s">
        <v>480</v>
      </c>
      <c r="M9935" t="s">
        <v>7663</v>
      </c>
      <c r="N9935" t="s">
        <v>4319</v>
      </c>
      <c r="O9935">
        <v>0</v>
      </c>
      <c r="P9935">
        <v>0</v>
      </c>
      <c r="Q9935">
        <v>1</v>
      </c>
    </row>
    <row r="9936" spans="10:17" x14ac:dyDescent="0.2">
      <c r="J9936" t="s">
        <v>498</v>
      </c>
      <c r="K9936" t="s">
        <v>359</v>
      </c>
      <c r="L9936" t="s">
        <v>480</v>
      </c>
      <c r="M9936" t="s">
        <v>7663</v>
      </c>
      <c r="N9936" t="s">
        <v>4320</v>
      </c>
      <c r="O9936">
        <v>0</v>
      </c>
      <c r="P9936">
        <v>0</v>
      </c>
      <c r="Q9936">
        <v>1</v>
      </c>
    </row>
    <row r="9937" spans="10:17" x14ac:dyDescent="0.2">
      <c r="J9937" t="s">
        <v>498</v>
      </c>
      <c r="K9937" t="s">
        <v>359</v>
      </c>
      <c r="L9937" t="s">
        <v>480</v>
      </c>
      <c r="M9937" t="s">
        <v>7663</v>
      </c>
      <c r="N9937" t="s">
        <v>4321</v>
      </c>
      <c r="O9937">
        <v>0</v>
      </c>
      <c r="P9937">
        <v>0</v>
      </c>
      <c r="Q9937">
        <v>1</v>
      </c>
    </row>
    <row r="9938" spans="10:17" x14ac:dyDescent="0.2">
      <c r="J9938" t="s">
        <v>498</v>
      </c>
      <c r="K9938" t="s">
        <v>359</v>
      </c>
      <c r="L9938" t="s">
        <v>480</v>
      </c>
      <c r="M9938" t="s">
        <v>7663</v>
      </c>
      <c r="N9938" t="s">
        <v>4322</v>
      </c>
      <c r="O9938">
        <v>0</v>
      </c>
      <c r="P9938">
        <v>0</v>
      </c>
      <c r="Q9938">
        <v>1</v>
      </c>
    </row>
    <row r="9939" spans="10:17" x14ac:dyDescent="0.2">
      <c r="J9939" t="s">
        <v>498</v>
      </c>
      <c r="K9939" t="s">
        <v>359</v>
      </c>
      <c r="L9939" t="s">
        <v>480</v>
      </c>
      <c r="M9939" t="s">
        <v>7663</v>
      </c>
      <c r="N9939" t="s">
        <v>4323</v>
      </c>
      <c r="O9939">
        <v>0</v>
      </c>
      <c r="P9939">
        <v>0</v>
      </c>
      <c r="Q9939">
        <v>1</v>
      </c>
    </row>
    <row r="9940" spans="10:17" x14ac:dyDescent="0.2">
      <c r="J9940" t="s">
        <v>498</v>
      </c>
      <c r="K9940" t="s">
        <v>359</v>
      </c>
      <c r="L9940" t="s">
        <v>480</v>
      </c>
      <c r="M9940" t="s">
        <v>7663</v>
      </c>
      <c r="N9940" t="s">
        <v>4333</v>
      </c>
      <c r="O9940">
        <v>1E-3</v>
      </c>
      <c r="P9940">
        <v>1E-3</v>
      </c>
      <c r="Q9940">
        <v>1</v>
      </c>
    </row>
    <row r="9941" spans="10:17" x14ac:dyDescent="0.2">
      <c r="J9941" t="s">
        <v>498</v>
      </c>
      <c r="K9941" t="s">
        <v>359</v>
      </c>
      <c r="L9941" t="s">
        <v>480</v>
      </c>
      <c r="M9941" t="s">
        <v>7663</v>
      </c>
      <c r="N9941" t="s">
        <v>4342</v>
      </c>
      <c r="O9941">
        <v>0</v>
      </c>
      <c r="P9941">
        <v>0</v>
      </c>
      <c r="Q9941">
        <v>1</v>
      </c>
    </row>
    <row r="9942" spans="10:17" x14ac:dyDescent="0.2">
      <c r="J9942" t="s">
        <v>498</v>
      </c>
      <c r="K9942" t="s">
        <v>359</v>
      </c>
      <c r="L9942" t="s">
        <v>480</v>
      </c>
      <c r="M9942" t="s">
        <v>7663</v>
      </c>
      <c r="N9942" t="s">
        <v>4343</v>
      </c>
      <c r="O9942">
        <v>0</v>
      </c>
      <c r="P9942">
        <v>0</v>
      </c>
      <c r="Q9942">
        <v>1</v>
      </c>
    </row>
    <row r="9943" spans="10:17" x14ac:dyDescent="0.2">
      <c r="J9943" t="s">
        <v>498</v>
      </c>
      <c r="K9943" t="s">
        <v>359</v>
      </c>
      <c r="L9943" t="s">
        <v>480</v>
      </c>
      <c r="M9943" t="s">
        <v>7663</v>
      </c>
      <c r="N9943" t="s">
        <v>4344</v>
      </c>
      <c r="O9943">
        <v>0</v>
      </c>
      <c r="P9943">
        <v>0</v>
      </c>
      <c r="Q9943">
        <v>1</v>
      </c>
    </row>
    <row r="9944" spans="10:17" x14ac:dyDescent="0.2">
      <c r="J9944" t="s">
        <v>498</v>
      </c>
      <c r="K9944" t="s">
        <v>359</v>
      </c>
      <c r="L9944" t="s">
        <v>480</v>
      </c>
      <c r="M9944" t="s">
        <v>7663</v>
      </c>
      <c r="N9944" t="s">
        <v>4345</v>
      </c>
      <c r="O9944">
        <v>0</v>
      </c>
      <c r="P9944">
        <v>0</v>
      </c>
      <c r="Q9944">
        <v>1</v>
      </c>
    </row>
    <row r="9945" spans="10:17" x14ac:dyDescent="0.2">
      <c r="J9945" t="s">
        <v>498</v>
      </c>
      <c r="K9945" t="s">
        <v>359</v>
      </c>
      <c r="L9945" t="s">
        <v>480</v>
      </c>
      <c r="M9945" t="s">
        <v>7663</v>
      </c>
      <c r="N9945" t="s">
        <v>4346</v>
      </c>
      <c r="O9945">
        <v>0</v>
      </c>
      <c r="P9945">
        <v>0</v>
      </c>
      <c r="Q9945">
        <v>1</v>
      </c>
    </row>
    <row r="9946" spans="10:17" x14ac:dyDescent="0.2">
      <c r="J9946" t="s">
        <v>498</v>
      </c>
      <c r="K9946" t="s">
        <v>359</v>
      </c>
      <c r="L9946" t="s">
        <v>480</v>
      </c>
      <c r="M9946" t="s">
        <v>7663</v>
      </c>
      <c r="N9946" t="s">
        <v>4347</v>
      </c>
      <c r="O9946">
        <v>0</v>
      </c>
      <c r="P9946">
        <v>0</v>
      </c>
      <c r="Q9946">
        <v>1</v>
      </c>
    </row>
    <row r="9947" spans="10:17" x14ac:dyDescent="0.2">
      <c r="J9947" t="s">
        <v>498</v>
      </c>
      <c r="K9947" t="s">
        <v>359</v>
      </c>
      <c r="L9947" t="s">
        <v>480</v>
      </c>
      <c r="M9947" t="s">
        <v>7663</v>
      </c>
      <c r="N9947" t="s">
        <v>4357</v>
      </c>
      <c r="O9947">
        <v>1E-3</v>
      </c>
      <c r="P9947">
        <v>1E-3</v>
      </c>
      <c r="Q9947">
        <v>1</v>
      </c>
    </row>
    <row r="9948" spans="10:17" x14ac:dyDescent="0.2">
      <c r="J9948" t="s">
        <v>498</v>
      </c>
      <c r="K9948" t="s">
        <v>359</v>
      </c>
      <c r="L9948" t="s">
        <v>480</v>
      </c>
      <c r="M9948" t="s">
        <v>7663</v>
      </c>
      <c r="N9948" t="s">
        <v>4366</v>
      </c>
      <c r="O9948">
        <v>0</v>
      </c>
      <c r="P9948">
        <v>0</v>
      </c>
      <c r="Q9948">
        <v>1</v>
      </c>
    </row>
    <row r="9949" spans="10:17" x14ac:dyDescent="0.2">
      <c r="J9949" t="s">
        <v>498</v>
      </c>
      <c r="K9949" t="s">
        <v>359</v>
      </c>
      <c r="L9949" t="s">
        <v>480</v>
      </c>
      <c r="M9949" t="s">
        <v>7663</v>
      </c>
      <c r="N9949" t="s">
        <v>4367</v>
      </c>
      <c r="O9949">
        <v>0</v>
      </c>
      <c r="P9949">
        <v>0</v>
      </c>
      <c r="Q9949">
        <v>1</v>
      </c>
    </row>
    <row r="9950" spans="10:17" x14ac:dyDescent="0.2">
      <c r="J9950" t="s">
        <v>498</v>
      </c>
      <c r="K9950" t="s">
        <v>359</v>
      </c>
      <c r="L9950" t="s">
        <v>480</v>
      </c>
      <c r="M9950" t="s">
        <v>7663</v>
      </c>
      <c r="N9950" t="s">
        <v>4368</v>
      </c>
      <c r="O9950">
        <v>0</v>
      </c>
      <c r="P9950">
        <v>0</v>
      </c>
      <c r="Q9950">
        <v>1</v>
      </c>
    </row>
    <row r="9951" spans="10:17" x14ac:dyDescent="0.2">
      <c r="J9951" t="s">
        <v>498</v>
      </c>
      <c r="K9951" t="s">
        <v>359</v>
      </c>
      <c r="L9951" t="s">
        <v>480</v>
      </c>
      <c r="M9951" t="s">
        <v>7663</v>
      </c>
      <c r="N9951" t="s">
        <v>4369</v>
      </c>
      <c r="O9951">
        <v>0</v>
      </c>
      <c r="P9951">
        <v>0</v>
      </c>
      <c r="Q9951">
        <v>1</v>
      </c>
    </row>
    <row r="9952" spans="10:17" x14ac:dyDescent="0.2">
      <c r="J9952" t="s">
        <v>498</v>
      </c>
      <c r="K9952" t="s">
        <v>359</v>
      </c>
      <c r="L9952" t="s">
        <v>480</v>
      </c>
      <c r="M9952" t="s">
        <v>7663</v>
      </c>
      <c r="N9952" t="s">
        <v>4370</v>
      </c>
      <c r="O9952">
        <v>0</v>
      </c>
      <c r="P9952">
        <v>0</v>
      </c>
      <c r="Q9952">
        <v>1</v>
      </c>
    </row>
    <row r="9953" spans="10:17" x14ac:dyDescent="0.2">
      <c r="J9953" t="s">
        <v>498</v>
      </c>
      <c r="K9953" t="s">
        <v>359</v>
      </c>
      <c r="L9953" t="s">
        <v>480</v>
      </c>
      <c r="M9953" t="s">
        <v>7663</v>
      </c>
      <c r="N9953" t="s">
        <v>4371</v>
      </c>
      <c r="O9953">
        <v>0</v>
      </c>
      <c r="P9953">
        <v>0</v>
      </c>
      <c r="Q9953">
        <v>1</v>
      </c>
    </row>
    <row r="9954" spans="10:17" x14ac:dyDescent="0.2">
      <c r="J9954" t="s">
        <v>498</v>
      </c>
      <c r="K9954" t="s">
        <v>359</v>
      </c>
      <c r="L9954" t="s">
        <v>480</v>
      </c>
      <c r="M9954" t="s">
        <v>7663</v>
      </c>
      <c r="N9954" t="s">
        <v>4390</v>
      </c>
      <c r="O9954">
        <v>0</v>
      </c>
      <c r="P9954">
        <v>0</v>
      </c>
      <c r="Q9954">
        <v>1</v>
      </c>
    </row>
    <row r="9955" spans="10:17" x14ac:dyDescent="0.2">
      <c r="J9955" t="s">
        <v>498</v>
      </c>
      <c r="K9955" t="s">
        <v>359</v>
      </c>
      <c r="L9955" t="s">
        <v>480</v>
      </c>
      <c r="M9955" t="s">
        <v>7663</v>
      </c>
      <c r="N9955" t="s">
        <v>4391</v>
      </c>
      <c r="O9955">
        <v>0</v>
      </c>
      <c r="P9955">
        <v>0</v>
      </c>
      <c r="Q9955">
        <v>1</v>
      </c>
    </row>
    <row r="9956" spans="10:17" x14ac:dyDescent="0.2">
      <c r="J9956" t="s">
        <v>498</v>
      </c>
      <c r="K9956" t="s">
        <v>359</v>
      </c>
      <c r="L9956" t="s">
        <v>480</v>
      </c>
      <c r="M9956" t="s">
        <v>7663</v>
      </c>
      <c r="N9956" t="s">
        <v>4392</v>
      </c>
      <c r="O9956">
        <v>0</v>
      </c>
      <c r="P9956">
        <v>0</v>
      </c>
      <c r="Q9956">
        <v>1</v>
      </c>
    </row>
    <row r="9957" spans="10:17" x14ac:dyDescent="0.2">
      <c r="J9957" t="s">
        <v>498</v>
      </c>
      <c r="K9957" t="s">
        <v>359</v>
      </c>
      <c r="L9957" t="s">
        <v>480</v>
      </c>
      <c r="M9957" t="s">
        <v>7663</v>
      </c>
      <c r="N9957" t="s">
        <v>4393</v>
      </c>
      <c r="O9957">
        <v>0</v>
      </c>
      <c r="P9957">
        <v>0</v>
      </c>
      <c r="Q9957">
        <v>1</v>
      </c>
    </row>
    <row r="9958" spans="10:17" x14ac:dyDescent="0.2">
      <c r="J9958" t="s">
        <v>498</v>
      </c>
      <c r="K9958" t="s">
        <v>359</v>
      </c>
      <c r="L9958" t="s">
        <v>480</v>
      </c>
      <c r="M9958" t="s">
        <v>7663</v>
      </c>
      <c r="N9958" t="s">
        <v>4394</v>
      </c>
      <c r="O9958">
        <v>0</v>
      </c>
      <c r="P9958">
        <v>0</v>
      </c>
      <c r="Q9958">
        <v>1</v>
      </c>
    </row>
    <row r="9959" spans="10:17" x14ac:dyDescent="0.2">
      <c r="J9959" t="s">
        <v>498</v>
      </c>
      <c r="K9959" t="s">
        <v>359</v>
      </c>
      <c r="L9959" t="s">
        <v>480</v>
      </c>
      <c r="M9959" t="s">
        <v>7663</v>
      </c>
      <c r="N9959" t="s">
        <v>4395</v>
      </c>
      <c r="O9959">
        <v>0</v>
      </c>
      <c r="P9959">
        <v>0</v>
      </c>
      <c r="Q9959">
        <v>1</v>
      </c>
    </row>
    <row r="9960" spans="10:17" x14ac:dyDescent="0.2">
      <c r="J9960" t="s">
        <v>498</v>
      </c>
      <c r="K9960" t="s">
        <v>359</v>
      </c>
      <c r="L9960" t="s">
        <v>480</v>
      </c>
      <c r="M9960" t="s">
        <v>7663</v>
      </c>
      <c r="N9960" t="s">
        <v>4405</v>
      </c>
      <c r="O9960">
        <v>1E-3</v>
      </c>
      <c r="P9960">
        <v>1E-3</v>
      </c>
      <c r="Q9960">
        <v>1</v>
      </c>
    </row>
    <row r="9961" spans="10:17" x14ac:dyDescent="0.2">
      <c r="J9961" t="s">
        <v>498</v>
      </c>
      <c r="K9961" t="s">
        <v>359</v>
      </c>
      <c r="L9961" t="s">
        <v>480</v>
      </c>
      <c r="M9961" t="s">
        <v>7663</v>
      </c>
      <c r="N9961" t="s">
        <v>4414</v>
      </c>
      <c r="O9961">
        <v>0</v>
      </c>
      <c r="P9961">
        <v>0</v>
      </c>
      <c r="Q9961">
        <v>1</v>
      </c>
    </row>
    <row r="9962" spans="10:17" x14ac:dyDescent="0.2">
      <c r="J9962" t="s">
        <v>498</v>
      </c>
      <c r="K9962" t="s">
        <v>359</v>
      </c>
      <c r="L9962" t="s">
        <v>480</v>
      </c>
      <c r="M9962" t="s">
        <v>7663</v>
      </c>
      <c r="N9962" t="s">
        <v>4415</v>
      </c>
      <c r="O9962">
        <v>0</v>
      </c>
      <c r="P9962">
        <v>0</v>
      </c>
      <c r="Q9962">
        <v>1</v>
      </c>
    </row>
    <row r="9963" spans="10:17" x14ac:dyDescent="0.2">
      <c r="J9963" t="s">
        <v>498</v>
      </c>
      <c r="K9963" t="s">
        <v>359</v>
      </c>
      <c r="L9963" t="s">
        <v>480</v>
      </c>
      <c r="M9963" t="s">
        <v>7663</v>
      </c>
      <c r="N9963" t="s">
        <v>4416</v>
      </c>
      <c r="O9963">
        <v>0</v>
      </c>
      <c r="P9963">
        <v>0</v>
      </c>
      <c r="Q9963">
        <v>1</v>
      </c>
    </row>
    <row r="9964" spans="10:17" x14ac:dyDescent="0.2">
      <c r="J9964" t="s">
        <v>498</v>
      </c>
      <c r="K9964" t="s">
        <v>359</v>
      </c>
      <c r="L9964" t="s">
        <v>480</v>
      </c>
      <c r="M9964" t="s">
        <v>7663</v>
      </c>
      <c r="N9964" t="s">
        <v>4417</v>
      </c>
      <c r="O9964">
        <v>0</v>
      </c>
      <c r="P9964">
        <v>0</v>
      </c>
      <c r="Q9964">
        <v>1</v>
      </c>
    </row>
    <row r="9965" spans="10:17" x14ac:dyDescent="0.2">
      <c r="J9965" t="s">
        <v>498</v>
      </c>
      <c r="K9965" t="s">
        <v>359</v>
      </c>
      <c r="L9965" t="s">
        <v>480</v>
      </c>
      <c r="M9965" t="s">
        <v>7663</v>
      </c>
      <c r="N9965" t="s">
        <v>4418</v>
      </c>
      <c r="O9965">
        <v>0</v>
      </c>
      <c r="P9965">
        <v>0</v>
      </c>
      <c r="Q9965">
        <v>1</v>
      </c>
    </row>
    <row r="9966" spans="10:17" x14ac:dyDescent="0.2">
      <c r="J9966" t="s">
        <v>498</v>
      </c>
      <c r="K9966" t="s">
        <v>359</v>
      </c>
      <c r="L9966" t="s">
        <v>480</v>
      </c>
      <c r="M9966" t="s">
        <v>7663</v>
      </c>
      <c r="N9966" t="s">
        <v>4419</v>
      </c>
      <c r="O9966">
        <v>0</v>
      </c>
      <c r="P9966">
        <v>0</v>
      </c>
      <c r="Q9966">
        <v>1</v>
      </c>
    </row>
    <row r="9967" spans="10:17" x14ac:dyDescent="0.2">
      <c r="J9967" t="s">
        <v>498</v>
      </c>
      <c r="K9967" t="s">
        <v>359</v>
      </c>
      <c r="L9967" t="s">
        <v>480</v>
      </c>
      <c r="M9967" t="s">
        <v>7663</v>
      </c>
      <c r="N9967" t="s">
        <v>4429</v>
      </c>
      <c r="O9967">
        <v>1E-3</v>
      </c>
      <c r="P9967">
        <v>1E-3</v>
      </c>
      <c r="Q9967">
        <v>1</v>
      </c>
    </row>
    <row r="9968" spans="10:17" x14ac:dyDescent="0.2">
      <c r="J9968" t="s">
        <v>498</v>
      </c>
      <c r="K9968" t="s">
        <v>359</v>
      </c>
      <c r="L9968" t="s">
        <v>480</v>
      </c>
      <c r="M9968" t="s">
        <v>7663</v>
      </c>
      <c r="N9968" t="s">
        <v>4438</v>
      </c>
      <c r="O9968">
        <v>0</v>
      </c>
      <c r="P9968">
        <v>0</v>
      </c>
      <c r="Q9968">
        <v>1</v>
      </c>
    </row>
    <row r="9969" spans="10:17" x14ac:dyDescent="0.2">
      <c r="J9969" t="s">
        <v>498</v>
      </c>
      <c r="K9969" t="s">
        <v>359</v>
      </c>
      <c r="L9969" t="s">
        <v>480</v>
      </c>
      <c r="M9969" t="s">
        <v>7663</v>
      </c>
      <c r="N9969" t="s">
        <v>4439</v>
      </c>
      <c r="O9969">
        <v>0</v>
      </c>
      <c r="P9969">
        <v>0</v>
      </c>
      <c r="Q9969">
        <v>1</v>
      </c>
    </row>
    <row r="9970" spans="10:17" x14ac:dyDescent="0.2">
      <c r="J9970" t="s">
        <v>498</v>
      </c>
      <c r="K9970" t="s">
        <v>359</v>
      </c>
      <c r="L9970" t="s">
        <v>480</v>
      </c>
      <c r="M9970" t="s">
        <v>7663</v>
      </c>
      <c r="N9970" t="s">
        <v>4440</v>
      </c>
      <c r="O9970">
        <v>0</v>
      </c>
      <c r="P9970">
        <v>0</v>
      </c>
      <c r="Q9970">
        <v>1</v>
      </c>
    </row>
    <row r="9971" spans="10:17" x14ac:dyDescent="0.2">
      <c r="J9971" t="s">
        <v>498</v>
      </c>
      <c r="K9971" t="s">
        <v>359</v>
      </c>
      <c r="L9971" t="s">
        <v>480</v>
      </c>
      <c r="M9971" t="s">
        <v>7663</v>
      </c>
      <c r="N9971" t="s">
        <v>4441</v>
      </c>
      <c r="O9971">
        <v>0</v>
      </c>
      <c r="P9971">
        <v>0</v>
      </c>
      <c r="Q9971">
        <v>1</v>
      </c>
    </row>
    <row r="9972" spans="10:17" x14ac:dyDescent="0.2">
      <c r="J9972" t="s">
        <v>498</v>
      </c>
      <c r="K9972" t="s">
        <v>359</v>
      </c>
      <c r="L9972" t="s">
        <v>480</v>
      </c>
      <c r="M9972" t="s">
        <v>7663</v>
      </c>
      <c r="N9972" t="s">
        <v>4442</v>
      </c>
      <c r="O9972">
        <v>0</v>
      </c>
      <c r="P9972">
        <v>0</v>
      </c>
      <c r="Q9972">
        <v>1</v>
      </c>
    </row>
    <row r="9973" spans="10:17" x14ac:dyDescent="0.2">
      <c r="J9973" t="s">
        <v>498</v>
      </c>
      <c r="K9973" t="s">
        <v>359</v>
      </c>
      <c r="L9973" t="s">
        <v>480</v>
      </c>
      <c r="M9973" t="s">
        <v>7663</v>
      </c>
      <c r="N9973" t="s">
        <v>4443</v>
      </c>
      <c r="O9973">
        <v>0</v>
      </c>
      <c r="P9973">
        <v>0</v>
      </c>
      <c r="Q9973">
        <v>1</v>
      </c>
    </row>
    <row r="9974" spans="10:17" x14ac:dyDescent="0.2">
      <c r="J9974" t="s">
        <v>498</v>
      </c>
      <c r="K9974" t="s">
        <v>359</v>
      </c>
      <c r="L9974" t="s">
        <v>480</v>
      </c>
      <c r="M9974" t="s">
        <v>7663</v>
      </c>
      <c r="N9974" t="s">
        <v>4453</v>
      </c>
      <c r="O9974">
        <v>1E-3</v>
      </c>
      <c r="P9974">
        <v>1E-3</v>
      </c>
      <c r="Q9974">
        <v>1</v>
      </c>
    </row>
    <row r="9975" spans="10:17" x14ac:dyDescent="0.2">
      <c r="J9975" t="s">
        <v>498</v>
      </c>
      <c r="K9975" t="s">
        <v>359</v>
      </c>
      <c r="L9975" t="s">
        <v>480</v>
      </c>
      <c r="M9975" t="s">
        <v>7663</v>
      </c>
      <c r="N9975" t="s">
        <v>4462</v>
      </c>
      <c r="O9975">
        <v>0</v>
      </c>
      <c r="P9975">
        <v>0</v>
      </c>
      <c r="Q9975">
        <v>1</v>
      </c>
    </row>
    <row r="9976" spans="10:17" x14ac:dyDescent="0.2">
      <c r="J9976" t="s">
        <v>498</v>
      </c>
      <c r="K9976" t="s">
        <v>359</v>
      </c>
      <c r="L9976" t="s">
        <v>480</v>
      </c>
      <c r="M9976" t="s">
        <v>7663</v>
      </c>
      <c r="N9976" t="s">
        <v>4463</v>
      </c>
      <c r="O9976">
        <v>0</v>
      </c>
      <c r="P9976">
        <v>0</v>
      </c>
      <c r="Q9976">
        <v>1</v>
      </c>
    </row>
    <row r="9977" spans="10:17" x14ac:dyDescent="0.2">
      <c r="J9977" t="s">
        <v>498</v>
      </c>
      <c r="K9977" t="s">
        <v>359</v>
      </c>
      <c r="L9977" t="s">
        <v>480</v>
      </c>
      <c r="M9977" t="s">
        <v>7663</v>
      </c>
      <c r="N9977" t="s">
        <v>4464</v>
      </c>
      <c r="O9977">
        <v>0</v>
      </c>
      <c r="P9977">
        <v>0</v>
      </c>
      <c r="Q9977">
        <v>1</v>
      </c>
    </row>
    <row r="9978" spans="10:17" x14ac:dyDescent="0.2">
      <c r="J9978" t="s">
        <v>498</v>
      </c>
      <c r="K9978" t="s">
        <v>359</v>
      </c>
      <c r="L9978" t="s">
        <v>480</v>
      </c>
      <c r="M9978" t="s">
        <v>7663</v>
      </c>
      <c r="N9978" t="s">
        <v>4465</v>
      </c>
      <c r="O9978">
        <v>0</v>
      </c>
      <c r="P9978">
        <v>0</v>
      </c>
      <c r="Q9978">
        <v>1</v>
      </c>
    </row>
    <row r="9979" spans="10:17" x14ac:dyDescent="0.2">
      <c r="J9979" t="s">
        <v>498</v>
      </c>
      <c r="K9979" t="s">
        <v>359</v>
      </c>
      <c r="L9979" t="s">
        <v>480</v>
      </c>
      <c r="M9979" t="s">
        <v>7663</v>
      </c>
      <c r="N9979" t="s">
        <v>4466</v>
      </c>
      <c r="O9979">
        <v>0</v>
      </c>
      <c r="P9979">
        <v>0</v>
      </c>
      <c r="Q9979">
        <v>1</v>
      </c>
    </row>
    <row r="9980" spans="10:17" x14ac:dyDescent="0.2">
      <c r="J9980" t="s">
        <v>498</v>
      </c>
      <c r="K9980" t="s">
        <v>359</v>
      </c>
      <c r="L9980" t="s">
        <v>480</v>
      </c>
      <c r="M9980" t="s">
        <v>7663</v>
      </c>
      <c r="N9980" t="s">
        <v>4467</v>
      </c>
      <c r="O9980">
        <v>0</v>
      </c>
      <c r="P9980">
        <v>0</v>
      </c>
      <c r="Q9980">
        <v>1</v>
      </c>
    </row>
    <row r="9981" spans="10:17" x14ac:dyDescent="0.2">
      <c r="J9981" t="s">
        <v>498</v>
      </c>
      <c r="K9981" t="s">
        <v>359</v>
      </c>
      <c r="L9981" t="s">
        <v>480</v>
      </c>
      <c r="M9981" t="s">
        <v>7663</v>
      </c>
      <c r="N9981" t="s">
        <v>4486</v>
      </c>
      <c r="O9981">
        <v>0</v>
      </c>
      <c r="P9981">
        <v>0</v>
      </c>
      <c r="Q9981">
        <v>1</v>
      </c>
    </row>
    <row r="9982" spans="10:17" x14ac:dyDescent="0.2">
      <c r="J9982" t="s">
        <v>498</v>
      </c>
      <c r="K9982" t="s">
        <v>359</v>
      </c>
      <c r="L9982" t="s">
        <v>480</v>
      </c>
      <c r="M9982" t="s">
        <v>7663</v>
      </c>
      <c r="N9982" t="s">
        <v>4487</v>
      </c>
      <c r="O9982">
        <v>0</v>
      </c>
      <c r="P9982">
        <v>0</v>
      </c>
      <c r="Q9982">
        <v>1</v>
      </c>
    </row>
    <row r="9983" spans="10:17" x14ac:dyDescent="0.2">
      <c r="J9983" t="s">
        <v>498</v>
      </c>
      <c r="K9983" t="s">
        <v>359</v>
      </c>
      <c r="L9983" t="s">
        <v>480</v>
      </c>
      <c r="M9983" t="s">
        <v>7663</v>
      </c>
      <c r="N9983" t="s">
        <v>4488</v>
      </c>
      <c r="O9983">
        <v>0</v>
      </c>
      <c r="P9983">
        <v>0</v>
      </c>
      <c r="Q9983">
        <v>1</v>
      </c>
    </row>
    <row r="9984" spans="10:17" x14ac:dyDescent="0.2">
      <c r="J9984" t="s">
        <v>498</v>
      </c>
      <c r="K9984" t="s">
        <v>359</v>
      </c>
      <c r="L9984" t="s">
        <v>480</v>
      </c>
      <c r="M9984" t="s">
        <v>7663</v>
      </c>
      <c r="N9984" t="s">
        <v>4489</v>
      </c>
      <c r="O9984">
        <v>0</v>
      </c>
      <c r="P9984">
        <v>0</v>
      </c>
      <c r="Q9984">
        <v>1</v>
      </c>
    </row>
    <row r="9985" spans="10:17" x14ac:dyDescent="0.2">
      <c r="J9985" t="s">
        <v>498</v>
      </c>
      <c r="K9985" t="s">
        <v>359</v>
      </c>
      <c r="L9985" t="s">
        <v>480</v>
      </c>
      <c r="M9985" t="s">
        <v>7663</v>
      </c>
      <c r="N9985" t="s">
        <v>4490</v>
      </c>
      <c r="O9985">
        <v>0</v>
      </c>
      <c r="P9985">
        <v>0</v>
      </c>
      <c r="Q9985">
        <v>1</v>
      </c>
    </row>
    <row r="9986" spans="10:17" x14ac:dyDescent="0.2">
      <c r="J9986" t="s">
        <v>498</v>
      </c>
      <c r="K9986" t="s">
        <v>359</v>
      </c>
      <c r="L9986" t="s">
        <v>480</v>
      </c>
      <c r="M9986" t="s">
        <v>7663</v>
      </c>
      <c r="N9986" t="s">
        <v>4491</v>
      </c>
      <c r="O9986">
        <v>0</v>
      </c>
      <c r="P9986">
        <v>0</v>
      </c>
      <c r="Q9986">
        <v>1</v>
      </c>
    </row>
    <row r="9987" spans="10:17" x14ac:dyDescent="0.2">
      <c r="J9987" t="s">
        <v>498</v>
      </c>
      <c r="K9987" t="s">
        <v>359</v>
      </c>
      <c r="L9987" t="s">
        <v>480</v>
      </c>
      <c r="M9987" t="s">
        <v>7663</v>
      </c>
      <c r="N9987" t="s">
        <v>4510</v>
      </c>
      <c r="O9987">
        <v>0</v>
      </c>
      <c r="P9987">
        <v>0</v>
      </c>
      <c r="Q9987">
        <v>1</v>
      </c>
    </row>
    <row r="9988" spans="10:17" x14ac:dyDescent="0.2">
      <c r="J9988" t="s">
        <v>498</v>
      </c>
      <c r="K9988" t="s">
        <v>359</v>
      </c>
      <c r="L9988" t="s">
        <v>480</v>
      </c>
      <c r="M9988" t="s">
        <v>7663</v>
      </c>
      <c r="N9988" t="s">
        <v>4511</v>
      </c>
      <c r="O9988">
        <v>0</v>
      </c>
      <c r="P9988">
        <v>0</v>
      </c>
      <c r="Q9988">
        <v>1</v>
      </c>
    </row>
    <row r="9989" spans="10:17" x14ac:dyDescent="0.2">
      <c r="J9989" t="s">
        <v>498</v>
      </c>
      <c r="K9989" t="s">
        <v>359</v>
      </c>
      <c r="L9989" t="s">
        <v>480</v>
      </c>
      <c r="M9989" t="s">
        <v>7663</v>
      </c>
      <c r="N9989" t="s">
        <v>4512</v>
      </c>
      <c r="O9989">
        <v>0</v>
      </c>
      <c r="P9989">
        <v>0</v>
      </c>
      <c r="Q9989">
        <v>1</v>
      </c>
    </row>
    <row r="9990" spans="10:17" x14ac:dyDescent="0.2">
      <c r="J9990" t="s">
        <v>498</v>
      </c>
      <c r="K9990" t="s">
        <v>359</v>
      </c>
      <c r="L9990" t="s">
        <v>480</v>
      </c>
      <c r="M9990" t="s">
        <v>7663</v>
      </c>
      <c r="N9990" t="s">
        <v>4513</v>
      </c>
      <c r="O9990">
        <v>0</v>
      </c>
      <c r="P9990">
        <v>0</v>
      </c>
      <c r="Q9990">
        <v>1</v>
      </c>
    </row>
    <row r="9991" spans="10:17" x14ac:dyDescent="0.2">
      <c r="J9991" t="s">
        <v>498</v>
      </c>
      <c r="K9991" t="s">
        <v>359</v>
      </c>
      <c r="L9991" t="s">
        <v>480</v>
      </c>
      <c r="M9991" t="s">
        <v>7663</v>
      </c>
      <c r="N9991" t="s">
        <v>4514</v>
      </c>
      <c r="O9991">
        <v>0</v>
      </c>
      <c r="P9991">
        <v>0</v>
      </c>
      <c r="Q9991">
        <v>1</v>
      </c>
    </row>
    <row r="9992" spans="10:17" x14ac:dyDescent="0.2">
      <c r="J9992" t="s">
        <v>498</v>
      </c>
      <c r="K9992" t="s">
        <v>359</v>
      </c>
      <c r="L9992" t="s">
        <v>480</v>
      </c>
      <c r="M9992" t="s">
        <v>7663</v>
      </c>
      <c r="N9992" t="s">
        <v>4515</v>
      </c>
      <c r="O9992">
        <v>0</v>
      </c>
      <c r="P9992">
        <v>0</v>
      </c>
      <c r="Q9992">
        <v>1</v>
      </c>
    </row>
    <row r="9993" spans="10:17" x14ac:dyDescent="0.2">
      <c r="J9993" t="s">
        <v>498</v>
      </c>
      <c r="K9993" t="s">
        <v>359</v>
      </c>
      <c r="L9993" t="s">
        <v>480</v>
      </c>
      <c r="M9993" t="s">
        <v>7663</v>
      </c>
      <c r="N9993" t="s">
        <v>4525</v>
      </c>
      <c r="O9993">
        <v>1E-3</v>
      </c>
      <c r="P9993">
        <v>1E-3</v>
      </c>
      <c r="Q9993">
        <v>1</v>
      </c>
    </row>
    <row r="9994" spans="10:17" x14ac:dyDescent="0.2">
      <c r="J9994" t="s">
        <v>498</v>
      </c>
      <c r="K9994" t="s">
        <v>359</v>
      </c>
      <c r="L9994" t="s">
        <v>480</v>
      </c>
      <c r="M9994" t="s">
        <v>7663</v>
      </c>
      <c r="N9994" t="s">
        <v>4534</v>
      </c>
      <c r="O9994">
        <v>0</v>
      </c>
      <c r="P9994">
        <v>0</v>
      </c>
      <c r="Q9994">
        <v>1</v>
      </c>
    </row>
    <row r="9995" spans="10:17" x14ac:dyDescent="0.2">
      <c r="J9995" t="s">
        <v>498</v>
      </c>
      <c r="K9995" t="s">
        <v>359</v>
      </c>
      <c r="L9995" t="s">
        <v>480</v>
      </c>
      <c r="M9995" t="s">
        <v>7663</v>
      </c>
      <c r="N9995" t="s">
        <v>4535</v>
      </c>
      <c r="O9995">
        <v>0</v>
      </c>
      <c r="P9995">
        <v>0</v>
      </c>
      <c r="Q9995">
        <v>1</v>
      </c>
    </row>
    <row r="9996" spans="10:17" x14ac:dyDescent="0.2">
      <c r="J9996" t="s">
        <v>498</v>
      </c>
      <c r="K9996" t="s">
        <v>359</v>
      </c>
      <c r="L9996" t="s">
        <v>480</v>
      </c>
      <c r="M9996" t="s">
        <v>7663</v>
      </c>
      <c r="N9996" t="s">
        <v>4536</v>
      </c>
      <c r="O9996">
        <v>0</v>
      </c>
      <c r="P9996">
        <v>0</v>
      </c>
      <c r="Q9996">
        <v>1</v>
      </c>
    </row>
    <row r="9997" spans="10:17" x14ac:dyDescent="0.2">
      <c r="J9997" t="s">
        <v>498</v>
      </c>
      <c r="K9997" t="s">
        <v>359</v>
      </c>
      <c r="L9997" t="s">
        <v>480</v>
      </c>
      <c r="M9997" t="s">
        <v>7663</v>
      </c>
      <c r="N9997" t="s">
        <v>4537</v>
      </c>
      <c r="O9997">
        <v>0</v>
      </c>
      <c r="P9997">
        <v>0</v>
      </c>
      <c r="Q9997">
        <v>1</v>
      </c>
    </row>
    <row r="9998" spans="10:17" x14ac:dyDescent="0.2">
      <c r="J9998" t="s">
        <v>498</v>
      </c>
      <c r="K9998" t="s">
        <v>359</v>
      </c>
      <c r="L9998" t="s">
        <v>480</v>
      </c>
      <c r="M9998" t="s">
        <v>7663</v>
      </c>
      <c r="N9998" t="s">
        <v>4538</v>
      </c>
      <c r="O9998">
        <v>0</v>
      </c>
      <c r="P9998">
        <v>0</v>
      </c>
      <c r="Q9998">
        <v>1</v>
      </c>
    </row>
    <row r="9999" spans="10:17" x14ac:dyDescent="0.2">
      <c r="J9999" t="s">
        <v>498</v>
      </c>
      <c r="K9999" t="s">
        <v>359</v>
      </c>
      <c r="L9999" t="s">
        <v>480</v>
      </c>
      <c r="M9999" t="s">
        <v>7663</v>
      </c>
      <c r="N9999" t="s">
        <v>4539</v>
      </c>
      <c r="O9999">
        <v>0</v>
      </c>
      <c r="P9999">
        <v>0</v>
      </c>
      <c r="Q9999">
        <v>1</v>
      </c>
    </row>
    <row r="10000" spans="10:17" x14ac:dyDescent="0.2">
      <c r="J10000" t="s">
        <v>498</v>
      </c>
      <c r="K10000" t="s">
        <v>359</v>
      </c>
      <c r="L10000" t="s">
        <v>480</v>
      </c>
      <c r="M10000" t="s">
        <v>7663</v>
      </c>
      <c r="N10000" t="s">
        <v>4549</v>
      </c>
      <c r="O10000">
        <v>1E-3</v>
      </c>
      <c r="P10000">
        <v>1E-3</v>
      </c>
      <c r="Q10000">
        <v>1</v>
      </c>
    </row>
    <row r="10001" spans="10:17" x14ac:dyDescent="0.2">
      <c r="J10001" t="s">
        <v>498</v>
      </c>
      <c r="K10001" t="s">
        <v>359</v>
      </c>
      <c r="L10001" t="s">
        <v>480</v>
      </c>
      <c r="M10001" t="s">
        <v>7663</v>
      </c>
      <c r="N10001" t="s">
        <v>4558</v>
      </c>
      <c r="O10001">
        <v>0</v>
      </c>
      <c r="P10001">
        <v>0</v>
      </c>
      <c r="Q10001">
        <v>1</v>
      </c>
    </row>
    <row r="10002" spans="10:17" x14ac:dyDescent="0.2">
      <c r="J10002" t="s">
        <v>498</v>
      </c>
      <c r="K10002" t="s">
        <v>359</v>
      </c>
      <c r="L10002" t="s">
        <v>480</v>
      </c>
      <c r="M10002" t="s">
        <v>7663</v>
      </c>
      <c r="N10002" t="s">
        <v>4559</v>
      </c>
      <c r="O10002">
        <v>0</v>
      </c>
      <c r="P10002">
        <v>0</v>
      </c>
      <c r="Q10002">
        <v>1</v>
      </c>
    </row>
    <row r="10003" spans="10:17" x14ac:dyDescent="0.2">
      <c r="J10003" t="s">
        <v>498</v>
      </c>
      <c r="K10003" t="s">
        <v>359</v>
      </c>
      <c r="L10003" t="s">
        <v>480</v>
      </c>
      <c r="M10003" t="s">
        <v>7663</v>
      </c>
      <c r="N10003" t="s">
        <v>4560</v>
      </c>
      <c r="O10003">
        <v>0</v>
      </c>
      <c r="P10003">
        <v>0</v>
      </c>
      <c r="Q10003">
        <v>1</v>
      </c>
    </row>
    <row r="10004" spans="10:17" x14ac:dyDescent="0.2">
      <c r="J10004" t="s">
        <v>498</v>
      </c>
      <c r="K10004" t="s">
        <v>359</v>
      </c>
      <c r="L10004" t="s">
        <v>480</v>
      </c>
      <c r="M10004" t="s">
        <v>7663</v>
      </c>
      <c r="N10004" t="s">
        <v>4561</v>
      </c>
      <c r="O10004">
        <v>0</v>
      </c>
      <c r="P10004">
        <v>0</v>
      </c>
      <c r="Q10004">
        <v>1</v>
      </c>
    </row>
    <row r="10005" spans="10:17" x14ac:dyDescent="0.2">
      <c r="J10005" t="s">
        <v>498</v>
      </c>
      <c r="K10005" t="s">
        <v>359</v>
      </c>
      <c r="L10005" t="s">
        <v>480</v>
      </c>
      <c r="M10005" t="s">
        <v>7663</v>
      </c>
      <c r="N10005" t="s">
        <v>4562</v>
      </c>
      <c r="O10005">
        <v>0</v>
      </c>
      <c r="P10005">
        <v>0</v>
      </c>
      <c r="Q10005">
        <v>1</v>
      </c>
    </row>
    <row r="10006" spans="10:17" x14ac:dyDescent="0.2">
      <c r="J10006" t="s">
        <v>498</v>
      </c>
      <c r="K10006" t="s">
        <v>359</v>
      </c>
      <c r="L10006" t="s">
        <v>480</v>
      </c>
      <c r="M10006" t="s">
        <v>7663</v>
      </c>
      <c r="N10006" t="s">
        <v>4563</v>
      </c>
      <c r="O10006">
        <v>0</v>
      </c>
      <c r="P10006">
        <v>0</v>
      </c>
      <c r="Q10006">
        <v>1</v>
      </c>
    </row>
    <row r="10007" spans="10:17" x14ac:dyDescent="0.2">
      <c r="J10007" t="s">
        <v>498</v>
      </c>
      <c r="K10007" t="s">
        <v>359</v>
      </c>
      <c r="L10007" t="s">
        <v>480</v>
      </c>
      <c r="M10007" t="s">
        <v>7663</v>
      </c>
      <c r="N10007" t="s">
        <v>4573</v>
      </c>
      <c r="O10007">
        <v>1E-3</v>
      </c>
      <c r="P10007">
        <v>1E-3</v>
      </c>
      <c r="Q10007">
        <v>1</v>
      </c>
    </row>
    <row r="10008" spans="10:17" x14ac:dyDescent="0.2">
      <c r="J10008" t="s">
        <v>498</v>
      </c>
      <c r="K10008" t="s">
        <v>359</v>
      </c>
      <c r="L10008" t="s">
        <v>480</v>
      </c>
      <c r="M10008" t="s">
        <v>7663</v>
      </c>
      <c r="N10008" t="s">
        <v>4582</v>
      </c>
      <c r="O10008">
        <v>0</v>
      </c>
      <c r="P10008">
        <v>0</v>
      </c>
      <c r="Q10008">
        <v>1</v>
      </c>
    </row>
    <row r="10009" spans="10:17" x14ac:dyDescent="0.2">
      <c r="J10009" t="s">
        <v>498</v>
      </c>
      <c r="K10009" t="s">
        <v>359</v>
      </c>
      <c r="L10009" t="s">
        <v>480</v>
      </c>
      <c r="M10009" t="s">
        <v>7663</v>
      </c>
      <c r="N10009" t="s">
        <v>4583</v>
      </c>
      <c r="O10009">
        <v>0</v>
      </c>
      <c r="P10009">
        <v>0</v>
      </c>
      <c r="Q10009">
        <v>1</v>
      </c>
    </row>
    <row r="10010" spans="10:17" x14ac:dyDescent="0.2">
      <c r="J10010" t="s">
        <v>498</v>
      </c>
      <c r="K10010" t="s">
        <v>359</v>
      </c>
      <c r="L10010" t="s">
        <v>480</v>
      </c>
      <c r="M10010" t="s">
        <v>7663</v>
      </c>
      <c r="N10010" t="s">
        <v>4584</v>
      </c>
      <c r="O10010">
        <v>0</v>
      </c>
      <c r="P10010">
        <v>0</v>
      </c>
      <c r="Q10010">
        <v>1</v>
      </c>
    </row>
    <row r="10011" spans="10:17" x14ac:dyDescent="0.2">
      <c r="J10011" t="s">
        <v>498</v>
      </c>
      <c r="K10011" t="s">
        <v>359</v>
      </c>
      <c r="L10011" t="s">
        <v>480</v>
      </c>
      <c r="M10011" t="s">
        <v>7663</v>
      </c>
      <c r="N10011" t="s">
        <v>4585</v>
      </c>
      <c r="O10011">
        <v>0</v>
      </c>
      <c r="P10011">
        <v>0</v>
      </c>
      <c r="Q10011">
        <v>1</v>
      </c>
    </row>
    <row r="10012" spans="10:17" x14ac:dyDescent="0.2">
      <c r="J10012" t="s">
        <v>498</v>
      </c>
      <c r="K10012" t="s">
        <v>359</v>
      </c>
      <c r="L10012" t="s">
        <v>480</v>
      </c>
      <c r="M10012" t="s">
        <v>7663</v>
      </c>
      <c r="N10012" t="s">
        <v>4586</v>
      </c>
      <c r="O10012">
        <v>0</v>
      </c>
      <c r="P10012">
        <v>0</v>
      </c>
      <c r="Q10012">
        <v>1</v>
      </c>
    </row>
    <row r="10013" spans="10:17" x14ac:dyDescent="0.2">
      <c r="J10013" t="s">
        <v>498</v>
      </c>
      <c r="K10013" t="s">
        <v>359</v>
      </c>
      <c r="L10013" t="s">
        <v>480</v>
      </c>
      <c r="M10013" t="s">
        <v>7663</v>
      </c>
      <c r="N10013" t="s">
        <v>4587</v>
      </c>
      <c r="O10013">
        <v>0</v>
      </c>
      <c r="P10013">
        <v>0</v>
      </c>
      <c r="Q10013">
        <v>1</v>
      </c>
    </row>
    <row r="10014" spans="10:17" x14ac:dyDescent="0.2">
      <c r="J10014" t="s">
        <v>498</v>
      </c>
      <c r="K10014" t="s">
        <v>359</v>
      </c>
      <c r="L10014" t="s">
        <v>480</v>
      </c>
      <c r="M10014" t="s">
        <v>7663</v>
      </c>
      <c r="N10014" t="s">
        <v>4597</v>
      </c>
      <c r="O10014">
        <v>1E-3</v>
      </c>
      <c r="P10014">
        <v>1E-3</v>
      </c>
      <c r="Q10014">
        <v>1</v>
      </c>
    </row>
    <row r="10015" spans="10:17" x14ac:dyDescent="0.2">
      <c r="J10015" t="s">
        <v>498</v>
      </c>
      <c r="K10015" t="s">
        <v>359</v>
      </c>
      <c r="L10015" t="s">
        <v>480</v>
      </c>
      <c r="M10015" t="s">
        <v>7663</v>
      </c>
      <c r="N10015" t="s">
        <v>4606</v>
      </c>
      <c r="O10015">
        <v>0</v>
      </c>
      <c r="P10015">
        <v>0</v>
      </c>
      <c r="Q10015">
        <v>1</v>
      </c>
    </row>
    <row r="10016" spans="10:17" x14ac:dyDescent="0.2">
      <c r="J10016" t="s">
        <v>498</v>
      </c>
      <c r="K10016" t="s">
        <v>359</v>
      </c>
      <c r="L10016" t="s">
        <v>480</v>
      </c>
      <c r="M10016" t="s">
        <v>7663</v>
      </c>
      <c r="N10016" t="s">
        <v>4607</v>
      </c>
      <c r="O10016">
        <v>0</v>
      </c>
      <c r="P10016">
        <v>0</v>
      </c>
      <c r="Q10016">
        <v>1</v>
      </c>
    </row>
    <row r="10017" spans="10:17" x14ac:dyDescent="0.2">
      <c r="J10017" t="s">
        <v>498</v>
      </c>
      <c r="K10017" t="s">
        <v>359</v>
      </c>
      <c r="L10017" t="s">
        <v>480</v>
      </c>
      <c r="M10017" t="s">
        <v>7663</v>
      </c>
      <c r="N10017" t="s">
        <v>4608</v>
      </c>
      <c r="O10017">
        <v>0</v>
      </c>
      <c r="P10017">
        <v>0</v>
      </c>
      <c r="Q10017">
        <v>1</v>
      </c>
    </row>
    <row r="10018" spans="10:17" x14ac:dyDescent="0.2">
      <c r="J10018" t="s">
        <v>498</v>
      </c>
      <c r="K10018" t="s">
        <v>359</v>
      </c>
      <c r="L10018" t="s">
        <v>480</v>
      </c>
      <c r="M10018" t="s">
        <v>7663</v>
      </c>
      <c r="N10018" t="s">
        <v>4609</v>
      </c>
      <c r="O10018">
        <v>0</v>
      </c>
      <c r="P10018">
        <v>0</v>
      </c>
      <c r="Q10018">
        <v>1</v>
      </c>
    </row>
    <row r="10019" spans="10:17" x14ac:dyDescent="0.2">
      <c r="J10019" t="s">
        <v>498</v>
      </c>
      <c r="K10019" t="s">
        <v>359</v>
      </c>
      <c r="L10019" t="s">
        <v>480</v>
      </c>
      <c r="M10019" t="s">
        <v>7663</v>
      </c>
      <c r="N10019" t="s">
        <v>4610</v>
      </c>
      <c r="O10019">
        <v>0</v>
      </c>
      <c r="P10019">
        <v>0</v>
      </c>
      <c r="Q10019">
        <v>1</v>
      </c>
    </row>
    <row r="10020" spans="10:17" x14ac:dyDescent="0.2">
      <c r="J10020" t="s">
        <v>498</v>
      </c>
      <c r="K10020" t="s">
        <v>359</v>
      </c>
      <c r="L10020" t="s">
        <v>480</v>
      </c>
      <c r="M10020" t="s">
        <v>7663</v>
      </c>
      <c r="N10020" t="s">
        <v>4611</v>
      </c>
      <c r="O10020">
        <v>0</v>
      </c>
      <c r="P10020">
        <v>0</v>
      </c>
      <c r="Q10020">
        <v>1</v>
      </c>
    </row>
    <row r="10021" spans="10:17" x14ac:dyDescent="0.2">
      <c r="J10021" t="s">
        <v>498</v>
      </c>
      <c r="K10021" t="s">
        <v>359</v>
      </c>
      <c r="L10021" t="s">
        <v>480</v>
      </c>
      <c r="M10021" t="s">
        <v>7663</v>
      </c>
      <c r="N10021" t="s">
        <v>4621</v>
      </c>
      <c r="O10021">
        <v>1E-3</v>
      </c>
      <c r="P10021">
        <v>1E-3</v>
      </c>
      <c r="Q10021">
        <v>1</v>
      </c>
    </row>
    <row r="10022" spans="10:17" x14ac:dyDescent="0.2">
      <c r="J10022" t="s">
        <v>498</v>
      </c>
      <c r="K10022" t="s">
        <v>359</v>
      </c>
      <c r="L10022" t="s">
        <v>480</v>
      </c>
      <c r="M10022" t="s">
        <v>7663</v>
      </c>
      <c r="N10022" t="s">
        <v>4630</v>
      </c>
      <c r="O10022">
        <v>0</v>
      </c>
      <c r="P10022">
        <v>0</v>
      </c>
      <c r="Q10022">
        <v>1</v>
      </c>
    </row>
    <row r="10023" spans="10:17" x14ac:dyDescent="0.2">
      <c r="J10023" t="s">
        <v>498</v>
      </c>
      <c r="K10023" t="s">
        <v>359</v>
      </c>
      <c r="L10023" t="s">
        <v>480</v>
      </c>
      <c r="M10023" t="s">
        <v>7663</v>
      </c>
      <c r="N10023" t="s">
        <v>4631</v>
      </c>
      <c r="O10023">
        <v>0</v>
      </c>
      <c r="P10023">
        <v>0</v>
      </c>
      <c r="Q10023">
        <v>1</v>
      </c>
    </row>
    <row r="10024" spans="10:17" x14ac:dyDescent="0.2">
      <c r="J10024" t="s">
        <v>498</v>
      </c>
      <c r="K10024" t="s">
        <v>359</v>
      </c>
      <c r="L10024" t="s">
        <v>480</v>
      </c>
      <c r="M10024" t="s">
        <v>7663</v>
      </c>
      <c r="N10024" t="s">
        <v>4632</v>
      </c>
      <c r="O10024">
        <v>0</v>
      </c>
      <c r="P10024">
        <v>0</v>
      </c>
      <c r="Q10024">
        <v>1</v>
      </c>
    </row>
    <row r="10025" spans="10:17" x14ac:dyDescent="0.2">
      <c r="J10025" t="s">
        <v>498</v>
      </c>
      <c r="K10025" t="s">
        <v>359</v>
      </c>
      <c r="L10025" t="s">
        <v>480</v>
      </c>
      <c r="M10025" t="s">
        <v>7663</v>
      </c>
      <c r="N10025" t="s">
        <v>4633</v>
      </c>
      <c r="O10025">
        <v>0</v>
      </c>
      <c r="P10025">
        <v>0</v>
      </c>
      <c r="Q10025">
        <v>1</v>
      </c>
    </row>
    <row r="10026" spans="10:17" x14ac:dyDescent="0.2">
      <c r="J10026" t="s">
        <v>498</v>
      </c>
      <c r="K10026" t="s">
        <v>359</v>
      </c>
      <c r="L10026" t="s">
        <v>480</v>
      </c>
      <c r="M10026" t="s">
        <v>7663</v>
      </c>
      <c r="N10026" t="s">
        <v>4634</v>
      </c>
      <c r="O10026">
        <v>0</v>
      </c>
      <c r="P10026">
        <v>0</v>
      </c>
      <c r="Q10026">
        <v>1</v>
      </c>
    </row>
    <row r="10027" spans="10:17" x14ac:dyDescent="0.2">
      <c r="J10027" t="s">
        <v>498</v>
      </c>
      <c r="K10027" t="s">
        <v>359</v>
      </c>
      <c r="L10027" t="s">
        <v>480</v>
      </c>
      <c r="M10027" t="s">
        <v>7663</v>
      </c>
      <c r="N10027" t="s">
        <v>4635</v>
      </c>
      <c r="O10027">
        <v>0</v>
      </c>
      <c r="P10027">
        <v>0</v>
      </c>
      <c r="Q10027">
        <v>1</v>
      </c>
    </row>
    <row r="10028" spans="10:17" x14ac:dyDescent="0.2">
      <c r="J10028" t="s">
        <v>498</v>
      </c>
      <c r="K10028" t="s">
        <v>359</v>
      </c>
      <c r="L10028" t="s">
        <v>480</v>
      </c>
      <c r="M10028" t="s">
        <v>7663</v>
      </c>
      <c r="N10028" t="s">
        <v>4645</v>
      </c>
      <c r="O10028">
        <v>1E-3</v>
      </c>
      <c r="P10028">
        <v>1E-3</v>
      </c>
      <c r="Q10028">
        <v>1</v>
      </c>
    </row>
    <row r="10029" spans="10:17" x14ac:dyDescent="0.2">
      <c r="J10029" t="s">
        <v>498</v>
      </c>
      <c r="K10029" t="s">
        <v>359</v>
      </c>
      <c r="L10029" t="s">
        <v>480</v>
      </c>
      <c r="M10029" t="s">
        <v>7663</v>
      </c>
      <c r="N10029" t="s">
        <v>4654</v>
      </c>
      <c r="O10029">
        <v>0</v>
      </c>
      <c r="P10029">
        <v>0</v>
      </c>
      <c r="Q10029">
        <v>1</v>
      </c>
    </row>
    <row r="10030" spans="10:17" x14ac:dyDescent="0.2">
      <c r="J10030" t="s">
        <v>498</v>
      </c>
      <c r="K10030" t="s">
        <v>359</v>
      </c>
      <c r="L10030" t="s">
        <v>480</v>
      </c>
      <c r="M10030" t="s">
        <v>7663</v>
      </c>
      <c r="N10030" t="s">
        <v>4655</v>
      </c>
      <c r="O10030">
        <v>0</v>
      </c>
      <c r="P10030">
        <v>0</v>
      </c>
      <c r="Q10030">
        <v>1</v>
      </c>
    </row>
    <row r="10031" spans="10:17" x14ac:dyDescent="0.2">
      <c r="J10031" t="s">
        <v>498</v>
      </c>
      <c r="K10031" t="s">
        <v>359</v>
      </c>
      <c r="L10031" t="s">
        <v>480</v>
      </c>
      <c r="M10031" t="s">
        <v>7663</v>
      </c>
      <c r="N10031" t="s">
        <v>4656</v>
      </c>
      <c r="O10031">
        <v>0</v>
      </c>
      <c r="P10031">
        <v>0</v>
      </c>
      <c r="Q10031">
        <v>1</v>
      </c>
    </row>
    <row r="10032" spans="10:17" x14ac:dyDescent="0.2">
      <c r="J10032" t="s">
        <v>498</v>
      </c>
      <c r="K10032" t="s">
        <v>359</v>
      </c>
      <c r="L10032" t="s">
        <v>480</v>
      </c>
      <c r="M10032" t="s">
        <v>7663</v>
      </c>
      <c r="N10032" t="s">
        <v>4657</v>
      </c>
      <c r="O10032">
        <v>0</v>
      </c>
      <c r="P10032">
        <v>0</v>
      </c>
      <c r="Q10032">
        <v>1</v>
      </c>
    </row>
    <row r="10033" spans="10:17" x14ac:dyDescent="0.2">
      <c r="J10033" t="s">
        <v>498</v>
      </c>
      <c r="K10033" t="s">
        <v>359</v>
      </c>
      <c r="L10033" t="s">
        <v>480</v>
      </c>
      <c r="M10033" t="s">
        <v>7663</v>
      </c>
      <c r="N10033" t="s">
        <v>4658</v>
      </c>
      <c r="O10033">
        <v>0</v>
      </c>
      <c r="P10033">
        <v>0</v>
      </c>
      <c r="Q10033">
        <v>1</v>
      </c>
    </row>
    <row r="10034" spans="10:17" x14ac:dyDescent="0.2">
      <c r="J10034" t="s">
        <v>498</v>
      </c>
      <c r="K10034" t="s">
        <v>359</v>
      </c>
      <c r="L10034" t="s">
        <v>480</v>
      </c>
      <c r="M10034" t="s">
        <v>7663</v>
      </c>
      <c r="N10034" t="s">
        <v>4659</v>
      </c>
      <c r="O10034">
        <v>0</v>
      </c>
      <c r="P10034">
        <v>0</v>
      </c>
      <c r="Q10034">
        <v>1</v>
      </c>
    </row>
    <row r="10035" spans="10:17" x14ac:dyDescent="0.2">
      <c r="J10035" t="s">
        <v>498</v>
      </c>
      <c r="K10035" t="s">
        <v>359</v>
      </c>
      <c r="L10035" t="s">
        <v>480</v>
      </c>
      <c r="M10035" t="s">
        <v>7663</v>
      </c>
      <c r="N10035" t="s">
        <v>4669</v>
      </c>
      <c r="O10035">
        <v>1E-3</v>
      </c>
      <c r="P10035">
        <v>1E-3</v>
      </c>
      <c r="Q10035">
        <v>1</v>
      </c>
    </row>
    <row r="10036" spans="10:17" x14ac:dyDescent="0.2">
      <c r="J10036" t="s">
        <v>498</v>
      </c>
      <c r="K10036" t="s">
        <v>359</v>
      </c>
      <c r="L10036" t="s">
        <v>480</v>
      </c>
      <c r="M10036" t="s">
        <v>7663</v>
      </c>
      <c r="N10036" t="s">
        <v>4678</v>
      </c>
      <c r="O10036">
        <v>0</v>
      </c>
      <c r="P10036">
        <v>0</v>
      </c>
      <c r="Q10036">
        <v>1</v>
      </c>
    </row>
    <row r="10037" spans="10:17" x14ac:dyDescent="0.2">
      <c r="J10037" t="s">
        <v>498</v>
      </c>
      <c r="K10037" t="s">
        <v>359</v>
      </c>
      <c r="L10037" t="s">
        <v>480</v>
      </c>
      <c r="M10037" t="s">
        <v>7663</v>
      </c>
      <c r="N10037" t="s">
        <v>4679</v>
      </c>
      <c r="O10037">
        <v>0</v>
      </c>
      <c r="P10037">
        <v>0</v>
      </c>
      <c r="Q10037">
        <v>1</v>
      </c>
    </row>
    <row r="10038" spans="10:17" x14ac:dyDescent="0.2">
      <c r="J10038" t="s">
        <v>498</v>
      </c>
      <c r="K10038" t="s">
        <v>359</v>
      </c>
      <c r="L10038" t="s">
        <v>480</v>
      </c>
      <c r="M10038" t="s">
        <v>7663</v>
      </c>
      <c r="N10038" t="s">
        <v>4680</v>
      </c>
      <c r="O10038">
        <v>0</v>
      </c>
      <c r="P10038">
        <v>0</v>
      </c>
      <c r="Q10038">
        <v>1</v>
      </c>
    </row>
    <row r="10039" spans="10:17" x14ac:dyDescent="0.2">
      <c r="J10039" t="s">
        <v>498</v>
      </c>
      <c r="K10039" t="s">
        <v>359</v>
      </c>
      <c r="L10039" t="s">
        <v>480</v>
      </c>
      <c r="M10039" t="s">
        <v>7663</v>
      </c>
      <c r="N10039" t="s">
        <v>4681</v>
      </c>
      <c r="O10039">
        <v>0</v>
      </c>
      <c r="P10039">
        <v>0</v>
      </c>
      <c r="Q10039">
        <v>1</v>
      </c>
    </row>
    <row r="10040" spans="10:17" x14ac:dyDescent="0.2">
      <c r="J10040" t="s">
        <v>498</v>
      </c>
      <c r="K10040" t="s">
        <v>359</v>
      </c>
      <c r="L10040" t="s">
        <v>480</v>
      </c>
      <c r="M10040" t="s">
        <v>7663</v>
      </c>
      <c r="N10040" t="s">
        <v>4682</v>
      </c>
      <c r="O10040">
        <v>0</v>
      </c>
      <c r="P10040">
        <v>0</v>
      </c>
      <c r="Q10040">
        <v>1</v>
      </c>
    </row>
    <row r="10041" spans="10:17" x14ac:dyDescent="0.2">
      <c r="J10041" t="s">
        <v>498</v>
      </c>
      <c r="K10041" t="s">
        <v>359</v>
      </c>
      <c r="L10041" t="s">
        <v>480</v>
      </c>
      <c r="M10041" t="s">
        <v>7663</v>
      </c>
      <c r="N10041" t="s">
        <v>4683</v>
      </c>
      <c r="O10041">
        <v>0</v>
      </c>
      <c r="P10041">
        <v>0</v>
      </c>
      <c r="Q10041">
        <v>1</v>
      </c>
    </row>
    <row r="10042" spans="10:17" x14ac:dyDescent="0.2">
      <c r="J10042" t="s">
        <v>498</v>
      </c>
      <c r="K10042" t="s">
        <v>359</v>
      </c>
      <c r="L10042" t="s">
        <v>480</v>
      </c>
      <c r="M10042" t="s">
        <v>7663</v>
      </c>
      <c r="N10042" t="s">
        <v>4693</v>
      </c>
      <c r="O10042">
        <v>1E-3</v>
      </c>
      <c r="P10042">
        <v>1E-3</v>
      </c>
      <c r="Q10042">
        <v>1</v>
      </c>
    </row>
    <row r="10043" spans="10:17" x14ac:dyDescent="0.2">
      <c r="J10043" t="s">
        <v>498</v>
      </c>
      <c r="K10043" t="s">
        <v>359</v>
      </c>
      <c r="L10043" t="s">
        <v>480</v>
      </c>
      <c r="M10043" t="s">
        <v>7663</v>
      </c>
      <c r="N10043" t="s">
        <v>4702</v>
      </c>
      <c r="O10043">
        <v>0</v>
      </c>
      <c r="P10043">
        <v>0</v>
      </c>
      <c r="Q10043">
        <v>1</v>
      </c>
    </row>
    <row r="10044" spans="10:17" x14ac:dyDescent="0.2">
      <c r="J10044" t="s">
        <v>498</v>
      </c>
      <c r="K10044" t="s">
        <v>359</v>
      </c>
      <c r="L10044" t="s">
        <v>480</v>
      </c>
      <c r="M10044" t="s">
        <v>7663</v>
      </c>
      <c r="N10044" t="s">
        <v>4703</v>
      </c>
      <c r="O10044">
        <v>0</v>
      </c>
      <c r="P10044">
        <v>0</v>
      </c>
      <c r="Q10044">
        <v>1</v>
      </c>
    </row>
    <row r="10045" spans="10:17" x14ac:dyDescent="0.2">
      <c r="J10045" t="s">
        <v>498</v>
      </c>
      <c r="K10045" t="s">
        <v>359</v>
      </c>
      <c r="L10045" t="s">
        <v>480</v>
      </c>
      <c r="M10045" t="s">
        <v>7663</v>
      </c>
      <c r="N10045" t="s">
        <v>4704</v>
      </c>
      <c r="O10045">
        <v>0</v>
      </c>
      <c r="P10045">
        <v>0</v>
      </c>
      <c r="Q10045">
        <v>1</v>
      </c>
    </row>
    <row r="10046" spans="10:17" x14ac:dyDescent="0.2">
      <c r="J10046" t="s">
        <v>498</v>
      </c>
      <c r="K10046" t="s">
        <v>359</v>
      </c>
      <c r="L10046" t="s">
        <v>480</v>
      </c>
      <c r="M10046" t="s">
        <v>7663</v>
      </c>
      <c r="N10046" t="s">
        <v>4705</v>
      </c>
      <c r="O10046">
        <v>0</v>
      </c>
      <c r="P10046">
        <v>0</v>
      </c>
      <c r="Q10046">
        <v>1</v>
      </c>
    </row>
    <row r="10047" spans="10:17" x14ac:dyDescent="0.2">
      <c r="J10047" t="s">
        <v>498</v>
      </c>
      <c r="K10047" t="s">
        <v>359</v>
      </c>
      <c r="L10047" t="s">
        <v>480</v>
      </c>
      <c r="M10047" t="s">
        <v>7663</v>
      </c>
      <c r="N10047" t="s">
        <v>4706</v>
      </c>
      <c r="O10047">
        <v>0</v>
      </c>
      <c r="P10047">
        <v>0</v>
      </c>
      <c r="Q10047">
        <v>1</v>
      </c>
    </row>
    <row r="10048" spans="10:17" x14ac:dyDescent="0.2">
      <c r="J10048" t="s">
        <v>498</v>
      </c>
      <c r="K10048" t="s">
        <v>359</v>
      </c>
      <c r="L10048" t="s">
        <v>480</v>
      </c>
      <c r="M10048" t="s">
        <v>7663</v>
      </c>
      <c r="N10048" t="s">
        <v>4707</v>
      </c>
      <c r="O10048">
        <v>0</v>
      </c>
      <c r="P10048">
        <v>0</v>
      </c>
      <c r="Q10048">
        <v>1</v>
      </c>
    </row>
    <row r="10049" spans="10:17" x14ac:dyDescent="0.2">
      <c r="J10049" t="s">
        <v>498</v>
      </c>
      <c r="K10049" t="s">
        <v>359</v>
      </c>
      <c r="L10049" t="s">
        <v>480</v>
      </c>
      <c r="M10049" t="s">
        <v>7663</v>
      </c>
      <c r="N10049" t="s">
        <v>4717</v>
      </c>
      <c r="O10049">
        <v>1E-3</v>
      </c>
      <c r="P10049">
        <v>1E-3</v>
      </c>
      <c r="Q10049">
        <v>1</v>
      </c>
    </row>
    <row r="10050" spans="10:17" x14ac:dyDescent="0.2">
      <c r="J10050" t="s">
        <v>498</v>
      </c>
      <c r="K10050" t="s">
        <v>359</v>
      </c>
      <c r="L10050" t="s">
        <v>480</v>
      </c>
      <c r="M10050" t="s">
        <v>7663</v>
      </c>
      <c r="N10050" t="s">
        <v>4726</v>
      </c>
      <c r="O10050">
        <v>0</v>
      </c>
      <c r="P10050">
        <v>0</v>
      </c>
      <c r="Q10050">
        <v>1</v>
      </c>
    </row>
    <row r="10051" spans="10:17" x14ac:dyDescent="0.2">
      <c r="J10051" t="s">
        <v>498</v>
      </c>
      <c r="K10051" t="s">
        <v>359</v>
      </c>
      <c r="L10051" t="s">
        <v>480</v>
      </c>
      <c r="M10051" t="s">
        <v>7663</v>
      </c>
      <c r="N10051" t="s">
        <v>4727</v>
      </c>
      <c r="O10051">
        <v>0</v>
      </c>
      <c r="P10051">
        <v>0</v>
      </c>
      <c r="Q10051">
        <v>1</v>
      </c>
    </row>
    <row r="10052" spans="10:17" x14ac:dyDescent="0.2">
      <c r="J10052" t="s">
        <v>498</v>
      </c>
      <c r="K10052" t="s">
        <v>359</v>
      </c>
      <c r="L10052" t="s">
        <v>480</v>
      </c>
      <c r="M10052" t="s">
        <v>7663</v>
      </c>
      <c r="N10052" t="s">
        <v>4728</v>
      </c>
      <c r="O10052">
        <v>0</v>
      </c>
      <c r="P10052">
        <v>0</v>
      </c>
      <c r="Q10052">
        <v>1</v>
      </c>
    </row>
    <row r="10053" spans="10:17" x14ac:dyDescent="0.2">
      <c r="J10053" t="s">
        <v>498</v>
      </c>
      <c r="K10053" t="s">
        <v>359</v>
      </c>
      <c r="L10053" t="s">
        <v>480</v>
      </c>
      <c r="M10053" t="s">
        <v>7663</v>
      </c>
      <c r="N10053" t="s">
        <v>4729</v>
      </c>
      <c r="O10053">
        <v>0</v>
      </c>
      <c r="P10053">
        <v>0</v>
      </c>
      <c r="Q10053">
        <v>1</v>
      </c>
    </row>
    <row r="10054" spans="10:17" x14ac:dyDescent="0.2">
      <c r="J10054" t="s">
        <v>498</v>
      </c>
      <c r="K10054" t="s">
        <v>359</v>
      </c>
      <c r="L10054" t="s">
        <v>480</v>
      </c>
      <c r="M10054" t="s">
        <v>7663</v>
      </c>
      <c r="N10054" t="s">
        <v>4730</v>
      </c>
      <c r="O10054">
        <v>0</v>
      </c>
      <c r="P10054">
        <v>0</v>
      </c>
      <c r="Q10054">
        <v>1</v>
      </c>
    </row>
    <row r="10055" spans="10:17" x14ac:dyDescent="0.2">
      <c r="J10055" t="s">
        <v>498</v>
      </c>
      <c r="K10055" t="s">
        <v>359</v>
      </c>
      <c r="L10055" t="s">
        <v>480</v>
      </c>
      <c r="M10055" t="s">
        <v>7663</v>
      </c>
      <c r="N10055" t="s">
        <v>4731</v>
      </c>
      <c r="O10055">
        <v>0</v>
      </c>
      <c r="P10055">
        <v>0</v>
      </c>
      <c r="Q10055">
        <v>1</v>
      </c>
    </row>
    <row r="10056" spans="10:17" x14ac:dyDescent="0.2">
      <c r="J10056" t="s">
        <v>498</v>
      </c>
      <c r="K10056" t="s">
        <v>359</v>
      </c>
      <c r="L10056" t="s">
        <v>480</v>
      </c>
      <c r="M10056" t="s">
        <v>7663</v>
      </c>
      <c r="N10056" t="s">
        <v>4741</v>
      </c>
      <c r="O10056">
        <v>1E-3</v>
      </c>
      <c r="P10056">
        <v>1E-3</v>
      </c>
      <c r="Q10056">
        <v>1</v>
      </c>
    </row>
    <row r="10057" spans="10:17" x14ac:dyDescent="0.2">
      <c r="J10057" t="s">
        <v>498</v>
      </c>
      <c r="K10057" t="s">
        <v>359</v>
      </c>
      <c r="L10057" t="s">
        <v>480</v>
      </c>
      <c r="M10057" t="s">
        <v>7663</v>
      </c>
      <c r="N10057" t="s">
        <v>4750</v>
      </c>
      <c r="O10057">
        <v>0</v>
      </c>
      <c r="P10057">
        <v>0</v>
      </c>
      <c r="Q10057">
        <v>1</v>
      </c>
    </row>
    <row r="10058" spans="10:17" x14ac:dyDescent="0.2">
      <c r="J10058" t="s">
        <v>498</v>
      </c>
      <c r="K10058" t="s">
        <v>359</v>
      </c>
      <c r="L10058" t="s">
        <v>480</v>
      </c>
      <c r="M10058" t="s">
        <v>7663</v>
      </c>
      <c r="N10058" t="s">
        <v>4751</v>
      </c>
      <c r="O10058">
        <v>0</v>
      </c>
      <c r="P10058">
        <v>0</v>
      </c>
      <c r="Q10058">
        <v>1</v>
      </c>
    </row>
    <row r="10059" spans="10:17" x14ac:dyDescent="0.2">
      <c r="J10059" t="s">
        <v>498</v>
      </c>
      <c r="K10059" t="s">
        <v>359</v>
      </c>
      <c r="L10059" t="s">
        <v>480</v>
      </c>
      <c r="M10059" t="s">
        <v>7663</v>
      </c>
      <c r="N10059" t="s">
        <v>4752</v>
      </c>
      <c r="O10059">
        <v>0</v>
      </c>
      <c r="P10059">
        <v>0</v>
      </c>
      <c r="Q10059">
        <v>1</v>
      </c>
    </row>
    <row r="10060" spans="10:17" x14ac:dyDescent="0.2">
      <c r="J10060" t="s">
        <v>498</v>
      </c>
      <c r="K10060" t="s">
        <v>359</v>
      </c>
      <c r="L10060" t="s">
        <v>480</v>
      </c>
      <c r="M10060" t="s">
        <v>7663</v>
      </c>
      <c r="N10060" t="s">
        <v>4753</v>
      </c>
      <c r="O10060">
        <v>0</v>
      </c>
      <c r="P10060">
        <v>0</v>
      </c>
      <c r="Q10060">
        <v>1</v>
      </c>
    </row>
    <row r="10061" spans="10:17" x14ac:dyDescent="0.2">
      <c r="J10061" t="s">
        <v>498</v>
      </c>
      <c r="K10061" t="s">
        <v>359</v>
      </c>
      <c r="L10061" t="s">
        <v>480</v>
      </c>
      <c r="M10061" t="s">
        <v>7663</v>
      </c>
      <c r="N10061" t="s">
        <v>4754</v>
      </c>
      <c r="O10061">
        <v>0</v>
      </c>
      <c r="P10061">
        <v>0</v>
      </c>
      <c r="Q10061">
        <v>1</v>
      </c>
    </row>
    <row r="10062" spans="10:17" x14ac:dyDescent="0.2">
      <c r="J10062" t="s">
        <v>498</v>
      </c>
      <c r="K10062" t="s">
        <v>359</v>
      </c>
      <c r="L10062" t="s">
        <v>480</v>
      </c>
      <c r="M10062" t="s">
        <v>7663</v>
      </c>
      <c r="N10062" t="s">
        <v>4755</v>
      </c>
      <c r="O10062">
        <v>0</v>
      </c>
      <c r="P10062">
        <v>0</v>
      </c>
      <c r="Q10062">
        <v>1</v>
      </c>
    </row>
    <row r="10063" spans="10:17" x14ac:dyDescent="0.2">
      <c r="J10063" t="s">
        <v>498</v>
      </c>
      <c r="K10063" t="s">
        <v>359</v>
      </c>
      <c r="L10063" t="s">
        <v>480</v>
      </c>
      <c r="M10063" t="s">
        <v>7663</v>
      </c>
      <c r="N10063" t="s">
        <v>4765</v>
      </c>
      <c r="O10063">
        <v>1E-3</v>
      </c>
      <c r="P10063">
        <v>1E-3</v>
      </c>
      <c r="Q10063">
        <v>1</v>
      </c>
    </row>
    <row r="10064" spans="10:17" x14ac:dyDescent="0.2">
      <c r="J10064" t="s">
        <v>498</v>
      </c>
      <c r="K10064" t="s">
        <v>359</v>
      </c>
      <c r="L10064" t="s">
        <v>480</v>
      </c>
      <c r="M10064" t="s">
        <v>7663</v>
      </c>
      <c r="N10064" t="s">
        <v>4774</v>
      </c>
      <c r="O10064">
        <v>0</v>
      </c>
      <c r="P10064">
        <v>0</v>
      </c>
      <c r="Q10064">
        <v>1</v>
      </c>
    </row>
    <row r="10065" spans="10:17" x14ac:dyDescent="0.2">
      <c r="J10065" t="s">
        <v>498</v>
      </c>
      <c r="K10065" t="s">
        <v>359</v>
      </c>
      <c r="L10065" t="s">
        <v>480</v>
      </c>
      <c r="M10065" t="s">
        <v>7663</v>
      </c>
      <c r="N10065" t="s">
        <v>4775</v>
      </c>
      <c r="O10065">
        <v>0</v>
      </c>
      <c r="P10065">
        <v>0</v>
      </c>
      <c r="Q10065">
        <v>1</v>
      </c>
    </row>
    <row r="10066" spans="10:17" x14ac:dyDescent="0.2">
      <c r="J10066" t="s">
        <v>498</v>
      </c>
      <c r="K10066" t="s">
        <v>359</v>
      </c>
      <c r="L10066" t="s">
        <v>480</v>
      </c>
      <c r="M10066" t="s">
        <v>7663</v>
      </c>
      <c r="N10066" t="s">
        <v>4776</v>
      </c>
      <c r="O10066">
        <v>0</v>
      </c>
      <c r="P10066">
        <v>0</v>
      </c>
      <c r="Q10066">
        <v>1</v>
      </c>
    </row>
    <row r="10067" spans="10:17" x14ac:dyDescent="0.2">
      <c r="J10067" t="s">
        <v>498</v>
      </c>
      <c r="K10067" t="s">
        <v>359</v>
      </c>
      <c r="L10067" t="s">
        <v>480</v>
      </c>
      <c r="M10067" t="s">
        <v>7663</v>
      </c>
      <c r="N10067" t="s">
        <v>4777</v>
      </c>
      <c r="O10067">
        <v>0</v>
      </c>
      <c r="P10067">
        <v>0</v>
      </c>
      <c r="Q10067">
        <v>1</v>
      </c>
    </row>
    <row r="10068" spans="10:17" x14ac:dyDescent="0.2">
      <c r="J10068" t="s">
        <v>498</v>
      </c>
      <c r="K10068" t="s">
        <v>359</v>
      </c>
      <c r="L10068" t="s">
        <v>480</v>
      </c>
      <c r="M10068" t="s">
        <v>7663</v>
      </c>
      <c r="N10068" t="s">
        <v>4778</v>
      </c>
      <c r="O10068">
        <v>0</v>
      </c>
      <c r="P10068">
        <v>0</v>
      </c>
      <c r="Q10068">
        <v>1</v>
      </c>
    </row>
    <row r="10069" spans="10:17" x14ac:dyDescent="0.2">
      <c r="J10069" t="s">
        <v>498</v>
      </c>
      <c r="K10069" t="s">
        <v>359</v>
      </c>
      <c r="L10069" t="s">
        <v>480</v>
      </c>
      <c r="M10069" t="s">
        <v>7663</v>
      </c>
      <c r="N10069" t="s">
        <v>4779</v>
      </c>
      <c r="O10069">
        <v>0</v>
      </c>
      <c r="P10069">
        <v>0</v>
      </c>
      <c r="Q10069">
        <v>1</v>
      </c>
    </row>
    <row r="10070" spans="10:17" x14ac:dyDescent="0.2">
      <c r="J10070" t="s">
        <v>498</v>
      </c>
      <c r="K10070" t="s">
        <v>359</v>
      </c>
      <c r="L10070" t="s">
        <v>480</v>
      </c>
      <c r="M10070" t="s">
        <v>7663</v>
      </c>
      <c r="N10070" t="s">
        <v>4789</v>
      </c>
      <c r="O10070">
        <v>1E-3</v>
      </c>
      <c r="P10070">
        <v>1E-3</v>
      </c>
      <c r="Q10070">
        <v>1</v>
      </c>
    </row>
    <row r="10071" spans="10:17" x14ac:dyDescent="0.2">
      <c r="J10071" t="s">
        <v>498</v>
      </c>
      <c r="K10071" t="s">
        <v>359</v>
      </c>
      <c r="L10071" t="s">
        <v>480</v>
      </c>
      <c r="M10071" t="s">
        <v>7663</v>
      </c>
      <c r="N10071" t="s">
        <v>4798</v>
      </c>
      <c r="O10071">
        <v>0</v>
      </c>
      <c r="P10071">
        <v>0</v>
      </c>
      <c r="Q10071">
        <v>1</v>
      </c>
    </row>
    <row r="10072" spans="10:17" x14ac:dyDescent="0.2">
      <c r="J10072" t="s">
        <v>498</v>
      </c>
      <c r="K10072" t="s">
        <v>359</v>
      </c>
      <c r="L10072" t="s">
        <v>480</v>
      </c>
      <c r="M10072" t="s">
        <v>7663</v>
      </c>
      <c r="N10072" t="s">
        <v>4799</v>
      </c>
      <c r="O10072">
        <v>0</v>
      </c>
      <c r="P10072">
        <v>0</v>
      </c>
      <c r="Q10072">
        <v>1</v>
      </c>
    </row>
    <row r="10073" spans="10:17" x14ac:dyDescent="0.2">
      <c r="J10073" t="s">
        <v>498</v>
      </c>
      <c r="K10073" t="s">
        <v>359</v>
      </c>
      <c r="L10073" t="s">
        <v>480</v>
      </c>
      <c r="M10073" t="s">
        <v>7663</v>
      </c>
      <c r="N10073" t="s">
        <v>4800</v>
      </c>
      <c r="O10073">
        <v>0</v>
      </c>
      <c r="P10073">
        <v>0</v>
      </c>
      <c r="Q10073">
        <v>1</v>
      </c>
    </row>
    <row r="10074" spans="10:17" x14ac:dyDescent="0.2">
      <c r="J10074" t="s">
        <v>498</v>
      </c>
      <c r="K10074" t="s">
        <v>359</v>
      </c>
      <c r="L10074" t="s">
        <v>480</v>
      </c>
      <c r="M10074" t="s">
        <v>7663</v>
      </c>
      <c r="N10074" t="s">
        <v>4801</v>
      </c>
      <c r="O10074">
        <v>0</v>
      </c>
      <c r="P10074">
        <v>0</v>
      </c>
      <c r="Q10074">
        <v>1</v>
      </c>
    </row>
    <row r="10075" spans="10:17" x14ac:dyDescent="0.2">
      <c r="J10075" t="s">
        <v>498</v>
      </c>
      <c r="K10075" t="s">
        <v>359</v>
      </c>
      <c r="L10075" t="s">
        <v>480</v>
      </c>
      <c r="M10075" t="s">
        <v>7663</v>
      </c>
      <c r="N10075" t="s">
        <v>4802</v>
      </c>
      <c r="O10075">
        <v>0</v>
      </c>
      <c r="P10075">
        <v>0</v>
      </c>
      <c r="Q10075">
        <v>1</v>
      </c>
    </row>
    <row r="10076" spans="10:17" x14ac:dyDescent="0.2">
      <c r="J10076" t="s">
        <v>498</v>
      </c>
      <c r="K10076" t="s">
        <v>359</v>
      </c>
      <c r="L10076" t="s">
        <v>480</v>
      </c>
      <c r="M10076" t="s">
        <v>7663</v>
      </c>
      <c r="N10076" t="s">
        <v>4803</v>
      </c>
      <c r="O10076">
        <v>0</v>
      </c>
      <c r="P10076">
        <v>0</v>
      </c>
      <c r="Q10076">
        <v>1</v>
      </c>
    </row>
    <row r="10077" spans="10:17" x14ac:dyDescent="0.2">
      <c r="J10077" t="s">
        <v>498</v>
      </c>
      <c r="K10077" t="s">
        <v>359</v>
      </c>
      <c r="L10077" t="s">
        <v>480</v>
      </c>
      <c r="M10077" t="s">
        <v>7663</v>
      </c>
      <c r="N10077" t="s">
        <v>4813</v>
      </c>
      <c r="O10077">
        <v>1E-3</v>
      </c>
      <c r="P10077">
        <v>1E-3</v>
      </c>
      <c r="Q10077">
        <v>1</v>
      </c>
    </row>
    <row r="10078" spans="10:17" x14ac:dyDescent="0.2">
      <c r="J10078" t="s">
        <v>498</v>
      </c>
      <c r="K10078" t="s">
        <v>359</v>
      </c>
      <c r="L10078" t="s">
        <v>480</v>
      </c>
      <c r="M10078" t="s">
        <v>7663</v>
      </c>
      <c r="N10078" t="s">
        <v>4822</v>
      </c>
      <c r="O10078">
        <v>0</v>
      </c>
      <c r="P10078">
        <v>0</v>
      </c>
      <c r="Q10078">
        <v>1</v>
      </c>
    </row>
    <row r="10079" spans="10:17" x14ac:dyDescent="0.2">
      <c r="J10079" t="s">
        <v>498</v>
      </c>
      <c r="K10079" t="s">
        <v>359</v>
      </c>
      <c r="L10079" t="s">
        <v>480</v>
      </c>
      <c r="M10079" t="s">
        <v>7663</v>
      </c>
      <c r="N10079" t="s">
        <v>4823</v>
      </c>
      <c r="O10079">
        <v>0</v>
      </c>
      <c r="P10079">
        <v>0</v>
      </c>
      <c r="Q10079">
        <v>1</v>
      </c>
    </row>
    <row r="10080" spans="10:17" x14ac:dyDescent="0.2">
      <c r="J10080" t="s">
        <v>498</v>
      </c>
      <c r="K10080" t="s">
        <v>359</v>
      </c>
      <c r="L10080" t="s">
        <v>480</v>
      </c>
      <c r="M10080" t="s">
        <v>7663</v>
      </c>
      <c r="N10080" t="s">
        <v>4824</v>
      </c>
      <c r="O10080">
        <v>0</v>
      </c>
      <c r="P10080">
        <v>0</v>
      </c>
      <c r="Q10080">
        <v>1</v>
      </c>
    </row>
    <row r="10081" spans="10:17" x14ac:dyDescent="0.2">
      <c r="J10081" t="s">
        <v>498</v>
      </c>
      <c r="K10081" t="s">
        <v>359</v>
      </c>
      <c r="L10081" t="s">
        <v>480</v>
      </c>
      <c r="M10081" t="s">
        <v>7663</v>
      </c>
      <c r="N10081" t="s">
        <v>4825</v>
      </c>
      <c r="O10081">
        <v>0</v>
      </c>
      <c r="P10081">
        <v>0</v>
      </c>
      <c r="Q10081">
        <v>1</v>
      </c>
    </row>
    <row r="10082" spans="10:17" x14ac:dyDescent="0.2">
      <c r="J10082" t="s">
        <v>498</v>
      </c>
      <c r="K10082" t="s">
        <v>359</v>
      </c>
      <c r="L10082" t="s">
        <v>480</v>
      </c>
      <c r="M10082" t="s">
        <v>7663</v>
      </c>
      <c r="N10082" t="s">
        <v>4826</v>
      </c>
      <c r="O10082">
        <v>0</v>
      </c>
      <c r="P10082">
        <v>0</v>
      </c>
      <c r="Q10082">
        <v>1</v>
      </c>
    </row>
    <row r="10083" spans="10:17" x14ac:dyDescent="0.2">
      <c r="J10083" t="s">
        <v>498</v>
      </c>
      <c r="K10083" t="s">
        <v>359</v>
      </c>
      <c r="L10083" t="s">
        <v>480</v>
      </c>
      <c r="M10083" t="s">
        <v>7663</v>
      </c>
      <c r="N10083" t="s">
        <v>4827</v>
      </c>
      <c r="O10083">
        <v>0</v>
      </c>
      <c r="P10083">
        <v>0</v>
      </c>
      <c r="Q10083">
        <v>1</v>
      </c>
    </row>
    <row r="10084" spans="10:17" x14ac:dyDescent="0.2">
      <c r="J10084" t="s">
        <v>498</v>
      </c>
      <c r="K10084" t="s">
        <v>359</v>
      </c>
      <c r="L10084" t="s">
        <v>480</v>
      </c>
      <c r="M10084" t="s">
        <v>7663</v>
      </c>
      <c r="N10084" t="s">
        <v>4837</v>
      </c>
      <c r="O10084">
        <v>1E-3</v>
      </c>
      <c r="P10084">
        <v>1E-3</v>
      </c>
      <c r="Q10084">
        <v>1</v>
      </c>
    </row>
    <row r="10085" spans="10:17" x14ac:dyDescent="0.2">
      <c r="J10085" t="s">
        <v>498</v>
      </c>
      <c r="K10085" t="s">
        <v>359</v>
      </c>
      <c r="L10085" t="s">
        <v>480</v>
      </c>
      <c r="M10085" t="s">
        <v>7663</v>
      </c>
      <c r="N10085" t="s">
        <v>4846</v>
      </c>
      <c r="O10085">
        <v>0</v>
      </c>
      <c r="P10085">
        <v>0</v>
      </c>
      <c r="Q10085">
        <v>1</v>
      </c>
    </row>
    <row r="10086" spans="10:17" x14ac:dyDescent="0.2">
      <c r="J10086" t="s">
        <v>498</v>
      </c>
      <c r="K10086" t="s">
        <v>359</v>
      </c>
      <c r="L10086" t="s">
        <v>480</v>
      </c>
      <c r="M10086" t="s">
        <v>7663</v>
      </c>
      <c r="N10086" t="s">
        <v>4847</v>
      </c>
      <c r="O10086">
        <v>0</v>
      </c>
      <c r="P10086">
        <v>0</v>
      </c>
      <c r="Q10086">
        <v>1</v>
      </c>
    </row>
    <row r="10087" spans="10:17" x14ac:dyDescent="0.2">
      <c r="J10087" t="s">
        <v>498</v>
      </c>
      <c r="K10087" t="s">
        <v>359</v>
      </c>
      <c r="L10087" t="s">
        <v>480</v>
      </c>
      <c r="M10087" t="s">
        <v>7663</v>
      </c>
      <c r="N10087" t="s">
        <v>4848</v>
      </c>
      <c r="O10087">
        <v>0</v>
      </c>
      <c r="P10087">
        <v>0</v>
      </c>
      <c r="Q10087">
        <v>1</v>
      </c>
    </row>
    <row r="10088" spans="10:17" x14ac:dyDescent="0.2">
      <c r="J10088" t="s">
        <v>498</v>
      </c>
      <c r="K10088" t="s">
        <v>359</v>
      </c>
      <c r="L10088" t="s">
        <v>480</v>
      </c>
      <c r="M10088" t="s">
        <v>7663</v>
      </c>
      <c r="N10088" t="s">
        <v>4849</v>
      </c>
      <c r="O10088">
        <v>0</v>
      </c>
      <c r="P10088">
        <v>0</v>
      </c>
      <c r="Q10088">
        <v>1</v>
      </c>
    </row>
    <row r="10089" spans="10:17" x14ac:dyDescent="0.2">
      <c r="J10089" t="s">
        <v>498</v>
      </c>
      <c r="K10089" t="s">
        <v>359</v>
      </c>
      <c r="L10089" t="s">
        <v>480</v>
      </c>
      <c r="M10089" t="s">
        <v>7663</v>
      </c>
      <c r="N10089" t="s">
        <v>4850</v>
      </c>
      <c r="O10089">
        <v>0</v>
      </c>
      <c r="P10089">
        <v>0</v>
      </c>
      <c r="Q10089">
        <v>1</v>
      </c>
    </row>
    <row r="10090" spans="10:17" x14ac:dyDescent="0.2">
      <c r="J10090" t="s">
        <v>498</v>
      </c>
      <c r="K10090" t="s">
        <v>359</v>
      </c>
      <c r="L10090" t="s">
        <v>480</v>
      </c>
      <c r="M10090" t="s">
        <v>7663</v>
      </c>
      <c r="N10090" t="s">
        <v>4851</v>
      </c>
      <c r="O10090">
        <v>0</v>
      </c>
      <c r="P10090">
        <v>0</v>
      </c>
      <c r="Q10090">
        <v>1</v>
      </c>
    </row>
    <row r="10091" spans="10:17" x14ac:dyDescent="0.2">
      <c r="J10091" t="s">
        <v>498</v>
      </c>
      <c r="K10091" t="s">
        <v>359</v>
      </c>
      <c r="L10091" t="s">
        <v>480</v>
      </c>
      <c r="M10091" t="s">
        <v>7663</v>
      </c>
      <c r="N10091" t="s">
        <v>4861</v>
      </c>
      <c r="O10091">
        <v>1E-3</v>
      </c>
      <c r="P10091">
        <v>1E-3</v>
      </c>
      <c r="Q10091">
        <v>1</v>
      </c>
    </row>
    <row r="10092" spans="10:17" x14ac:dyDescent="0.2">
      <c r="J10092" t="s">
        <v>498</v>
      </c>
      <c r="K10092" t="s">
        <v>359</v>
      </c>
      <c r="L10092" t="s">
        <v>480</v>
      </c>
      <c r="M10092" t="s">
        <v>7663</v>
      </c>
      <c r="N10092" t="s">
        <v>4870</v>
      </c>
      <c r="O10092">
        <v>0</v>
      </c>
      <c r="P10092">
        <v>0</v>
      </c>
      <c r="Q10092">
        <v>1</v>
      </c>
    </row>
    <row r="10093" spans="10:17" x14ac:dyDescent="0.2">
      <c r="J10093" t="s">
        <v>498</v>
      </c>
      <c r="K10093" t="s">
        <v>359</v>
      </c>
      <c r="L10093" t="s">
        <v>480</v>
      </c>
      <c r="M10093" t="s">
        <v>7663</v>
      </c>
      <c r="N10093" t="s">
        <v>4871</v>
      </c>
      <c r="O10093">
        <v>0</v>
      </c>
      <c r="P10093">
        <v>0</v>
      </c>
      <c r="Q10093">
        <v>1</v>
      </c>
    </row>
    <row r="10094" spans="10:17" x14ac:dyDescent="0.2">
      <c r="J10094" t="s">
        <v>498</v>
      </c>
      <c r="K10094" t="s">
        <v>359</v>
      </c>
      <c r="L10094" t="s">
        <v>480</v>
      </c>
      <c r="M10094" t="s">
        <v>7663</v>
      </c>
      <c r="N10094" t="s">
        <v>4872</v>
      </c>
      <c r="O10094">
        <v>0</v>
      </c>
      <c r="P10094">
        <v>0</v>
      </c>
      <c r="Q10094">
        <v>1</v>
      </c>
    </row>
    <row r="10095" spans="10:17" x14ac:dyDescent="0.2">
      <c r="J10095" t="s">
        <v>498</v>
      </c>
      <c r="K10095" t="s">
        <v>359</v>
      </c>
      <c r="L10095" t="s">
        <v>480</v>
      </c>
      <c r="M10095" t="s">
        <v>7663</v>
      </c>
      <c r="N10095" t="s">
        <v>4873</v>
      </c>
      <c r="O10095">
        <v>0</v>
      </c>
      <c r="P10095">
        <v>0</v>
      </c>
      <c r="Q10095">
        <v>1</v>
      </c>
    </row>
    <row r="10096" spans="10:17" x14ac:dyDescent="0.2">
      <c r="J10096" t="s">
        <v>498</v>
      </c>
      <c r="K10096" t="s">
        <v>359</v>
      </c>
      <c r="L10096" t="s">
        <v>480</v>
      </c>
      <c r="M10096" t="s">
        <v>7663</v>
      </c>
      <c r="N10096" t="s">
        <v>4874</v>
      </c>
      <c r="O10096">
        <v>0</v>
      </c>
      <c r="P10096">
        <v>0</v>
      </c>
      <c r="Q10096">
        <v>1</v>
      </c>
    </row>
    <row r="10097" spans="10:17" x14ac:dyDescent="0.2">
      <c r="J10097" t="s">
        <v>498</v>
      </c>
      <c r="K10097" t="s">
        <v>359</v>
      </c>
      <c r="L10097" t="s">
        <v>480</v>
      </c>
      <c r="M10097" t="s">
        <v>7663</v>
      </c>
      <c r="N10097" t="s">
        <v>4875</v>
      </c>
      <c r="O10097">
        <v>0</v>
      </c>
      <c r="P10097">
        <v>0</v>
      </c>
      <c r="Q10097">
        <v>1</v>
      </c>
    </row>
    <row r="10098" spans="10:17" x14ac:dyDescent="0.2">
      <c r="J10098" t="s">
        <v>498</v>
      </c>
      <c r="K10098" t="s">
        <v>359</v>
      </c>
      <c r="L10098" t="s">
        <v>480</v>
      </c>
      <c r="M10098" t="s">
        <v>7663</v>
      </c>
      <c r="N10098" t="s">
        <v>4885</v>
      </c>
      <c r="O10098">
        <v>1E-3</v>
      </c>
      <c r="P10098">
        <v>1E-3</v>
      </c>
      <c r="Q10098">
        <v>1</v>
      </c>
    </row>
    <row r="10099" spans="10:17" x14ac:dyDescent="0.2">
      <c r="J10099" t="s">
        <v>498</v>
      </c>
      <c r="K10099" t="s">
        <v>359</v>
      </c>
      <c r="L10099" t="s">
        <v>480</v>
      </c>
      <c r="M10099" t="s">
        <v>7663</v>
      </c>
      <c r="N10099" t="s">
        <v>4894</v>
      </c>
      <c r="O10099">
        <v>0</v>
      </c>
      <c r="P10099">
        <v>0</v>
      </c>
      <c r="Q10099">
        <v>1</v>
      </c>
    </row>
    <row r="10100" spans="10:17" x14ac:dyDescent="0.2">
      <c r="J10100" t="s">
        <v>498</v>
      </c>
      <c r="K10100" t="s">
        <v>359</v>
      </c>
      <c r="L10100" t="s">
        <v>480</v>
      </c>
      <c r="M10100" t="s">
        <v>7663</v>
      </c>
      <c r="N10100" t="s">
        <v>4895</v>
      </c>
      <c r="O10100">
        <v>0</v>
      </c>
      <c r="P10100">
        <v>0</v>
      </c>
      <c r="Q10100">
        <v>1</v>
      </c>
    </row>
    <row r="10101" spans="10:17" x14ac:dyDescent="0.2">
      <c r="J10101" t="s">
        <v>498</v>
      </c>
      <c r="K10101" t="s">
        <v>359</v>
      </c>
      <c r="L10101" t="s">
        <v>480</v>
      </c>
      <c r="M10101" t="s">
        <v>7663</v>
      </c>
      <c r="N10101" t="s">
        <v>4896</v>
      </c>
      <c r="O10101">
        <v>0</v>
      </c>
      <c r="P10101">
        <v>0</v>
      </c>
      <c r="Q10101">
        <v>1</v>
      </c>
    </row>
    <row r="10102" spans="10:17" x14ac:dyDescent="0.2">
      <c r="J10102" t="s">
        <v>498</v>
      </c>
      <c r="K10102" t="s">
        <v>359</v>
      </c>
      <c r="L10102" t="s">
        <v>480</v>
      </c>
      <c r="M10102" t="s">
        <v>7663</v>
      </c>
      <c r="N10102" t="s">
        <v>4897</v>
      </c>
      <c r="O10102">
        <v>0</v>
      </c>
      <c r="P10102">
        <v>0</v>
      </c>
      <c r="Q10102">
        <v>1</v>
      </c>
    </row>
    <row r="10103" spans="10:17" x14ac:dyDescent="0.2">
      <c r="J10103" t="s">
        <v>498</v>
      </c>
      <c r="K10103" t="s">
        <v>359</v>
      </c>
      <c r="L10103" t="s">
        <v>480</v>
      </c>
      <c r="M10103" t="s">
        <v>7663</v>
      </c>
      <c r="N10103" t="s">
        <v>4898</v>
      </c>
      <c r="O10103">
        <v>0</v>
      </c>
      <c r="P10103">
        <v>0</v>
      </c>
      <c r="Q10103">
        <v>1</v>
      </c>
    </row>
    <row r="10104" spans="10:17" x14ac:dyDescent="0.2">
      <c r="J10104" t="s">
        <v>498</v>
      </c>
      <c r="K10104" t="s">
        <v>359</v>
      </c>
      <c r="L10104" t="s">
        <v>480</v>
      </c>
      <c r="M10104" t="s">
        <v>7663</v>
      </c>
      <c r="N10104" t="s">
        <v>4899</v>
      </c>
      <c r="O10104">
        <v>0</v>
      </c>
      <c r="P10104">
        <v>0</v>
      </c>
      <c r="Q10104">
        <v>1</v>
      </c>
    </row>
    <row r="10105" spans="10:17" x14ac:dyDescent="0.2">
      <c r="J10105" t="s">
        <v>498</v>
      </c>
      <c r="K10105" t="s">
        <v>359</v>
      </c>
      <c r="L10105" t="s">
        <v>480</v>
      </c>
      <c r="M10105" t="s">
        <v>7663</v>
      </c>
      <c r="N10105" t="s">
        <v>4909</v>
      </c>
      <c r="O10105">
        <v>1E-3</v>
      </c>
      <c r="P10105">
        <v>1E-3</v>
      </c>
      <c r="Q10105">
        <v>1</v>
      </c>
    </row>
    <row r="10106" spans="10:17" x14ac:dyDescent="0.2">
      <c r="J10106" t="s">
        <v>498</v>
      </c>
      <c r="K10106" t="s">
        <v>359</v>
      </c>
      <c r="L10106" t="s">
        <v>480</v>
      </c>
      <c r="M10106" t="s">
        <v>7663</v>
      </c>
      <c r="N10106" t="s">
        <v>4918</v>
      </c>
      <c r="O10106">
        <v>0</v>
      </c>
      <c r="P10106">
        <v>0</v>
      </c>
      <c r="Q10106">
        <v>1</v>
      </c>
    </row>
    <row r="10107" spans="10:17" x14ac:dyDescent="0.2">
      <c r="J10107" t="s">
        <v>498</v>
      </c>
      <c r="K10107" t="s">
        <v>359</v>
      </c>
      <c r="L10107" t="s">
        <v>480</v>
      </c>
      <c r="M10107" t="s">
        <v>7663</v>
      </c>
      <c r="N10107" t="s">
        <v>4919</v>
      </c>
      <c r="O10107">
        <v>0</v>
      </c>
      <c r="P10107">
        <v>0</v>
      </c>
      <c r="Q10107">
        <v>1</v>
      </c>
    </row>
    <row r="10108" spans="10:17" x14ac:dyDescent="0.2">
      <c r="J10108" t="s">
        <v>498</v>
      </c>
      <c r="K10108" t="s">
        <v>359</v>
      </c>
      <c r="L10108" t="s">
        <v>480</v>
      </c>
      <c r="M10108" t="s">
        <v>7663</v>
      </c>
      <c r="N10108" t="s">
        <v>4920</v>
      </c>
      <c r="O10108">
        <v>0</v>
      </c>
      <c r="P10108">
        <v>0</v>
      </c>
      <c r="Q10108">
        <v>1</v>
      </c>
    </row>
    <row r="10109" spans="10:17" x14ac:dyDescent="0.2">
      <c r="J10109" t="s">
        <v>498</v>
      </c>
      <c r="K10109" t="s">
        <v>359</v>
      </c>
      <c r="L10109" t="s">
        <v>480</v>
      </c>
      <c r="M10109" t="s">
        <v>7663</v>
      </c>
      <c r="N10109" t="s">
        <v>4921</v>
      </c>
      <c r="O10109">
        <v>0</v>
      </c>
      <c r="P10109">
        <v>0</v>
      </c>
      <c r="Q10109">
        <v>1</v>
      </c>
    </row>
    <row r="10110" spans="10:17" x14ac:dyDescent="0.2">
      <c r="J10110" t="s">
        <v>498</v>
      </c>
      <c r="K10110" t="s">
        <v>359</v>
      </c>
      <c r="L10110" t="s">
        <v>480</v>
      </c>
      <c r="M10110" t="s">
        <v>7663</v>
      </c>
      <c r="N10110" t="s">
        <v>4922</v>
      </c>
      <c r="O10110">
        <v>0</v>
      </c>
      <c r="P10110">
        <v>0</v>
      </c>
      <c r="Q10110">
        <v>1</v>
      </c>
    </row>
    <row r="10111" spans="10:17" x14ac:dyDescent="0.2">
      <c r="J10111" t="s">
        <v>498</v>
      </c>
      <c r="K10111" t="s">
        <v>359</v>
      </c>
      <c r="L10111" t="s">
        <v>480</v>
      </c>
      <c r="M10111" t="s">
        <v>7663</v>
      </c>
      <c r="N10111" t="s">
        <v>4923</v>
      </c>
      <c r="O10111">
        <v>0</v>
      </c>
      <c r="P10111">
        <v>0</v>
      </c>
      <c r="Q10111">
        <v>1</v>
      </c>
    </row>
    <row r="10112" spans="10:17" x14ac:dyDescent="0.2">
      <c r="J10112" t="s">
        <v>498</v>
      </c>
      <c r="K10112" t="s">
        <v>359</v>
      </c>
      <c r="L10112" t="s">
        <v>480</v>
      </c>
      <c r="M10112" t="s">
        <v>7663</v>
      </c>
      <c r="N10112" t="s">
        <v>4933</v>
      </c>
      <c r="O10112">
        <v>1E-3</v>
      </c>
      <c r="P10112">
        <v>1E-3</v>
      </c>
      <c r="Q10112">
        <v>1</v>
      </c>
    </row>
    <row r="10113" spans="10:17" x14ac:dyDescent="0.2">
      <c r="J10113" t="s">
        <v>498</v>
      </c>
      <c r="K10113" t="s">
        <v>359</v>
      </c>
      <c r="L10113" t="s">
        <v>480</v>
      </c>
      <c r="M10113" t="s">
        <v>7663</v>
      </c>
      <c r="N10113" t="s">
        <v>4942</v>
      </c>
      <c r="O10113">
        <v>0</v>
      </c>
      <c r="P10113">
        <v>0</v>
      </c>
      <c r="Q10113">
        <v>1</v>
      </c>
    </row>
    <row r="10114" spans="10:17" x14ac:dyDescent="0.2">
      <c r="J10114" t="s">
        <v>498</v>
      </c>
      <c r="K10114" t="s">
        <v>359</v>
      </c>
      <c r="L10114" t="s">
        <v>480</v>
      </c>
      <c r="M10114" t="s">
        <v>7663</v>
      </c>
      <c r="N10114" t="s">
        <v>4943</v>
      </c>
      <c r="O10114">
        <v>0</v>
      </c>
      <c r="P10114">
        <v>0</v>
      </c>
      <c r="Q10114">
        <v>1</v>
      </c>
    </row>
    <row r="10115" spans="10:17" x14ac:dyDescent="0.2">
      <c r="J10115" t="s">
        <v>498</v>
      </c>
      <c r="K10115" t="s">
        <v>359</v>
      </c>
      <c r="L10115" t="s">
        <v>480</v>
      </c>
      <c r="M10115" t="s">
        <v>7663</v>
      </c>
      <c r="N10115" t="s">
        <v>4944</v>
      </c>
      <c r="O10115">
        <v>0</v>
      </c>
      <c r="P10115">
        <v>0</v>
      </c>
      <c r="Q10115">
        <v>1</v>
      </c>
    </row>
    <row r="10116" spans="10:17" x14ac:dyDescent="0.2">
      <c r="J10116" t="s">
        <v>498</v>
      </c>
      <c r="K10116" t="s">
        <v>359</v>
      </c>
      <c r="L10116" t="s">
        <v>480</v>
      </c>
      <c r="M10116" t="s">
        <v>7663</v>
      </c>
      <c r="N10116" t="s">
        <v>4945</v>
      </c>
      <c r="O10116">
        <v>0</v>
      </c>
      <c r="P10116">
        <v>0</v>
      </c>
      <c r="Q10116">
        <v>1</v>
      </c>
    </row>
    <row r="10117" spans="10:17" x14ac:dyDescent="0.2">
      <c r="J10117" t="s">
        <v>498</v>
      </c>
      <c r="K10117" t="s">
        <v>359</v>
      </c>
      <c r="L10117" t="s">
        <v>480</v>
      </c>
      <c r="M10117" t="s">
        <v>7663</v>
      </c>
      <c r="N10117" t="s">
        <v>4946</v>
      </c>
      <c r="O10117">
        <v>0</v>
      </c>
      <c r="P10117">
        <v>0</v>
      </c>
      <c r="Q10117">
        <v>1</v>
      </c>
    </row>
    <row r="10118" spans="10:17" x14ac:dyDescent="0.2">
      <c r="J10118" t="s">
        <v>498</v>
      </c>
      <c r="K10118" t="s">
        <v>359</v>
      </c>
      <c r="L10118" t="s">
        <v>480</v>
      </c>
      <c r="M10118" t="s">
        <v>7663</v>
      </c>
      <c r="N10118" t="s">
        <v>4947</v>
      </c>
      <c r="O10118">
        <v>0</v>
      </c>
      <c r="P10118">
        <v>0</v>
      </c>
      <c r="Q10118">
        <v>1</v>
      </c>
    </row>
    <row r="10119" spans="10:17" x14ac:dyDescent="0.2">
      <c r="J10119" t="s">
        <v>498</v>
      </c>
      <c r="K10119" t="s">
        <v>359</v>
      </c>
      <c r="L10119" t="s">
        <v>480</v>
      </c>
      <c r="M10119" t="s">
        <v>7663</v>
      </c>
      <c r="N10119" t="s">
        <v>4957</v>
      </c>
      <c r="O10119">
        <v>1E-3</v>
      </c>
      <c r="P10119">
        <v>1E-3</v>
      </c>
      <c r="Q10119">
        <v>1</v>
      </c>
    </row>
    <row r="10120" spans="10:17" x14ac:dyDescent="0.2">
      <c r="J10120" t="s">
        <v>498</v>
      </c>
      <c r="K10120" t="s">
        <v>359</v>
      </c>
      <c r="L10120" t="s">
        <v>480</v>
      </c>
      <c r="M10120" t="s">
        <v>7663</v>
      </c>
      <c r="N10120" t="s">
        <v>4966</v>
      </c>
      <c r="O10120">
        <v>0</v>
      </c>
      <c r="P10120">
        <v>0</v>
      </c>
      <c r="Q10120">
        <v>1</v>
      </c>
    </row>
    <row r="10121" spans="10:17" x14ac:dyDescent="0.2">
      <c r="J10121" t="s">
        <v>498</v>
      </c>
      <c r="K10121" t="s">
        <v>359</v>
      </c>
      <c r="L10121" t="s">
        <v>480</v>
      </c>
      <c r="M10121" t="s">
        <v>7663</v>
      </c>
      <c r="N10121" t="s">
        <v>4967</v>
      </c>
      <c r="O10121">
        <v>0</v>
      </c>
      <c r="P10121">
        <v>0</v>
      </c>
      <c r="Q10121">
        <v>1</v>
      </c>
    </row>
    <row r="10122" spans="10:17" x14ac:dyDescent="0.2">
      <c r="J10122" t="s">
        <v>498</v>
      </c>
      <c r="K10122" t="s">
        <v>359</v>
      </c>
      <c r="L10122" t="s">
        <v>480</v>
      </c>
      <c r="M10122" t="s">
        <v>7663</v>
      </c>
      <c r="N10122" t="s">
        <v>4968</v>
      </c>
      <c r="O10122">
        <v>0</v>
      </c>
      <c r="P10122">
        <v>0</v>
      </c>
      <c r="Q10122">
        <v>1</v>
      </c>
    </row>
    <row r="10123" spans="10:17" x14ac:dyDescent="0.2">
      <c r="J10123" t="s">
        <v>498</v>
      </c>
      <c r="K10123" t="s">
        <v>359</v>
      </c>
      <c r="L10123" t="s">
        <v>480</v>
      </c>
      <c r="M10123" t="s">
        <v>7663</v>
      </c>
      <c r="N10123" t="s">
        <v>4969</v>
      </c>
      <c r="O10123">
        <v>0</v>
      </c>
      <c r="P10123">
        <v>0</v>
      </c>
      <c r="Q10123">
        <v>1</v>
      </c>
    </row>
    <row r="10124" spans="10:17" x14ac:dyDescent="0.2">
      <c r="J10124" t="s">
        <v>498</v>
      </c>
      <c r="K10124" t="s">
        <v>359</v>
      </c>
      <c r="L10124" t="s">
        <v>480</v>
      </c>
      <c r="M10124" t="s">
        <v>7663</v>
      </c>
      <c r="N10124" t="s">
        <v>4970</v>
      </c>
      <c r="O10124">
        <v>0</v>
      </c>
      <c r="P10124">
        <v>0</v>
      </c>
      <c r="Q10124">
        <v>1</v>
      </c>
    </row>
    <row r="10125" spans="10:17" x14ac:dyDescent="0.2">
      <c r="J10125" t="s">
        <v>498</v>
      </c>
      <c r="K10125" t="s">
        <v>359</v>
      </c>
      <c r="L10125" t="s">
        <v>480</v>
      </c>
      <c r="M10125" t="s">
        <v>7663</v>
      </c>
      <c r="N10125" t="s">
        <v>4971</v>
      </c>
      <c r="O10125">
        <v>0</v>
      </c>
      <c r="P10125">
        <v>0</v>
      </c>
      <c r="Q10125">
        <v>1</v>
      </c>
    </row>
    <row r="10126" spans="10:17" x14ac:dyDescent="0.2">
      <c r="J10126" t="s">
        <v>498</v>
      </c>
      <c r="K10126" t="s">
        <v>359</v>
      </c>
      <c r="L10126" t="s">
        <v>480</v>
      </c>
      <c r="M10126" t="s">
        <v>7663</v>
      </c>
      <c r="N10126" t="s">
        <v>4981</v>
      </c>
      <c r="O10126">
        <v>1E-3</v>
      </c>
      <c r="P10126">
        <v>1E-3</v>
      </c>
      <c r="Q10126">
        <v>1</v>
      </c>
    </row>
    <row r="10127" spans="10:17" x14ac:dyDescent="0.2">
      <c r="J10127" t="s">
        <v>498</v>
      </c>
      <c r="K10127" t="s">
        <v>359</v>
      </c>
      <c r="L10127" t="s">
        <v>480</v>
      </c>
      <c r="M10127" t="s">
        <v>7663</v>
      </c>
      <c r="N10127" t="s">
        <v>4990</v>
      </c>
      <c r="O10127">
        <v>0</v>
      </c>
      <c r="P10127">
        <v>0</v>
      </c>
      <c r="Q10127">
        <v>1</v>
      </c>
    </row>
    <row r="10128" spans="10:17" x14ac:dyDescent="0.2">
      <c r="J10128" t="s">
        <v>498</v>
      </c>
      <c r="K10128" t="s">
        <v>359</v>
      </c>
      <c r="L10128" t="s">
        <v>480</v>
      </c>
      <c r="M10128" t="s">
        <v>7663</v>
      </c>
      <c r="N10128" t="s">
        <v>4991</v>
      </c>
      <c r="O10128">
        <v>0</v>
      </c>
      <c r="P10128">
        <v>0</v>
      </c>
      <c r="Q10128">
        <v>1</v>
      </c>
    </row>
    <row r="10129" spans="10:17" x14ac:dyDescent="0.2">
      <c r="J10129" t="s">
        <v>498</v>
      </c>
      <c r="K10129" t="s">
        <v>359</v>
      </c>
      <c r="L10129" t="s">
        <v>480</v>
      </c>
      <c r="M10129" t="s">
        <v>7663</v>
      </c>
      <c r="N10129" t="s">
        <v>4992</v>
      </c>
      <c r="O10129">
        <v>0</v>
      </c>
      <c r="P10129">
        <v>0</v>
      </c>
      <c r="Q10129">
        <v>1</v>
      </c>
    </row>
    <row r="10130" spans="10:17" x14ac:dyDescent="0.2">
      <c r="J10130" t="s">
        <v>498</v>
      </c>
      <c r="K10130" t="s">
        <v>359</v>
      </c>
      <c r="L10130" t="s">
        <v>480</v>
      </c>
      <c r="M10130" t="s">
        <v>7663</v>
      </c>
      <c r="N10130" t="s">
        <v>4993</v>
      </c>
      <c r="O10130">
        <v>0</v>
      </c>
      <c r="P10130">
        <v>0</v>
      </c>
      <c r="Q10130">
        <v>1</v>
      </c>
    </row>
    <row r="10131" spans="10:17" x14ac:dyDescent="0.2">
      <c r="J10131" t="s">
        <v>498</v>
      </c>
      <c r="K10131" t="s">
        <v>359</v>
      </c>
      <c r="L10131" t="s">
        <v>480</v>
      </c>
      <c r="M10131" t="s">
        <v>7663</v>
      </c>
      <c r="N10131" t="s">
        <v>4994</v>
      </c>
      <c r="O10131">
        <v>0</v>
      </c>
      <c r="P10131">
        <v>0</v>
      </c>
      <c r="Q10131">
        <v>1</v>
      </c>
    </row>
    <row r="10132" spans="10:17" x14ac:dyDescent="0.2">
      <c r="J10132" t="s">
        <v>498</v>
      </c>
      <c r="K10132" t="s">
        <v>359</v>
      </c>
      <c r="L10132" t="s">
        <v>480</v>
      </c>
      <c r="M10132" t="s">
        <v>7663</v>
      </c>
      <c r="N10132" t="s">
        <v>4995</v>
      </c>
      <c r="O10132">
        <v>0</v>
      </c>
      <c r="P10132">
        <v>0</v>
      </c>
      <c r="Q10132">
        <v>1</v>
      </c>
    </row>
    <row r="10133" spans="10:17" x14ac:dyDescent="0.2">
      <c r="J10133" t="s">
        <v>498</v>
      </c>
      <c r="K10133" t="s">
        <v>359</v>
      </c>
      <c r="L10133" t="s">
        <v>480</v>
      </c>
      <c r="M10133" t="s">
        <v>7663</v>
      </c>
      <c r="N10133" t="s">
        <v>5005</v>
      </c>
      <c r="O10133">
        <v>1E-3</v>
      </c>
      <c r="P10133">
        <v>1E-3</v>
      </c>
      <c r="Q10133">
        <v>1</v>
      </c>
    </row>
    <row r="10134" spans="10:17" x14ac:dyDescent="0.2">
      <c r="J10134" t="s">
        <v>498</v>
      </c>
      <c r="K10134" t="s">
        <v>359</v>
      </c>
      <c r="L10134" t="s">
        <v>480</v>
      </c>
      <c r="M10134" t="s">
        <v>7663</v>
      </c>
      <c r="N10134" t="s">
        <v>5014</v>
      </c>
      <c r="O10134">
        <v>0</v>
      </c>
      <c r="P10134">
        <v>0</v>
      </c>
      <c r="Q10134">
        <v>1</v>
      </c>
    </row>
    <row r="10135" spans="10:17" x14ac:dyDescent="0.2">
      <c r="J10135" t="s">
        <v>498</v>
      </c>
      <c r="K10135" t="s">
        <v>359</v>
      </c>
      <c r="L10135" t="s">
        <v>480</v>
      </c>
      <c r="M10135" t="s">
        <v>7663</v>
      </c>
      <c r="N10135" t="s">
        <v>5015</v>
      </c>
      <c r="O10135">
        <v>0</v>
      </c>
      <c r="P10135">
        <v>0</v>
      </c>
      <c r="Q10135">
        <v>1</v>
      </c>
    </row>
    <row r="10136" spans="10:17" x14ac:dyDescent="0.2">
      <c r="J10136" t="s">
        <v>498</v>
      </c>
      <c r="K10136" t="s">
        <v>359</v>
      </c>
      <c r="L10136" t="s">
        <v>480</v>
      </c>
      <c r="M10136" t="s">
        <v>7663</v>
      </c>
      <c r="N10136" t="s">
        <v>5016</v>
      </c>
      <c r="O10136">
        <v>0</v>
      </c>
      <c r="P10136">
        <v>0</v>
      </c>
      <c r="Q10136">
        <v>1</v>
      </c>
    </row>
    <row r="10137" spans="10:17" x14ac:dyDescent="0.2">
      <c r="J10137" t="s">
        <v>498</v>
      </c>
      <c r="K10137" t="s">
        <v>359</v>
      </c>
      <c r="L10137" t="s">
        <v>480</v>
      </c>
      <c r="M10137" t="s">
        <v>7663</v>
      </c>
      <c r="N10137" t="s">
        <v>5017</v>
      </c>
      <c r="O10137">
        <v>0</v>
      </c>
      <c r="P10137">
        <v>0</v>
      </c>
      <c r="Q10137">
        <v>1</v>
      </c>
    </row>
    <row r="10138" spans="10:17" x14ac:dyDescent="0.2">
      <c r="J10138" t="s">
        <v>498</v>
      </c>
      <c r="K10138" t="s">
        <v>359</v>
      </c>
      <c r="L10138" t="s">
        <v>480</v>
      </c>
      <c r="M10138" t="s">
        <v>7663</v>
      </c>
      <c r="N10138" t="s">
        <v>5018</v>
      </c>
      <c r="O10138">
        <v>0</v>
      </c>
      <c r="P10138">
        <v>0</v>
      </c>
      <c r="Q10138">
        <v>1</v>
      </c>
    </row>
    <row r="10139" spans="10:17" x14ac:dyDescent="0.2">
      <c r="J10139" t="s">
        <v>498</v>
      </c>
      <c r="K10139" t="s">
        <v>359</v>
      </c>
      <c r="L10139" t="s">
        <v>480</v>
      </c>
      <c r="M10139" t="s">
        <v>7663</v>
      </c>
      <c r="N10139" t="s">
        <v>5019</v>
      </c>
      <c r="O10139">
        <v>0</v>
      </c>
      <c r="P10139">
        <v>0</v>
      </c>
      <c r="Q10139">
        <v>1</v>
      </c>
    </row>
    <row r="10140" spans="10:17" x14ac:dyDescent="0.2">
      <c r="J10140" t="s">
        <v>498</v>
      </c>
      <c r="K10140" t="s">
        <v>359</v>
      </c>
      <c r="L10140" t="s">
        <v>480</v>
      </c>
      <c r="M10140" t="s">
        <v>7663</v>
      </c>
      <c r="N10140" t="s">
        <v>5029</v>
      </c>
      <c r="O10140">
        <v>1E-3</v>
      </c>
      <c r="P10140">
        <v>1E-3</v>
      </c>
      <c r="Q10140">
        <v>1</v>
      </c>
    </row>
    <row r="10141" spans="10:17" x14ac:dyDescent="0.2">
      <c r="J10141" t="s">
        <v>498</v>
      </c>
      <c r="K10141" t="s">
        <v>359</v>
      </c>
      <c r="L10141" t="s">
        <v>480</v>
      </c>
      <c r="M10141" t="s">
        <v>7663</v>
      </c>
      <c r="N10141" t="s">
        <v>5038</v>
      </c>
      <c r="O10141">
        <v>0</v>
      </c>
      <c r="P10141">
        <v>0</v>
      </c>
      <c r="Q10141">
        <v>1</v>
      </c>
    </row>
    <row r="10142" spans="10:17" x14ac:dyDescent="0.2">
      <c r="J10142" t="s">
        <v>498</v>
      </c>
      <c r="K10142" t="s">
        <v>359</v>
      </c>
      <c r="L10142" t="s">
        <v>480</v>
      </c>
      <c r="M10142" t="s">
        <v>7663</v>
      </c>
      <c r="N10142" t="s">
        <v>5039</v>
      </c>
      <c r="O10142">
        <v>0</v>
      </c>
      <c r="P10142">
        <v>0</v>
      </c>
      <c r="Q10142">
        <v>1</v>
      </c>
    </row>
    <row r="10143" spans="10:17" x14ac:dyDescent="0.2">
      <c r="J10143" t="s">
        <v>498</v>
      </c>
      <c r="K10143" t="s">
        <v>359</v>
      </c>
      <c r="L10143" t="s">
        <v>480</v>
      </c>
      <c r="M10143" t="s">
        <v>7663</v>
      </c>
      <c r="N10143" t="s">
        <v>5040</v>
      </c>
      <c r="O10143">
        <v>0</v>
      </c>
      <c r="P10143">
        <v>0</v>
      </c>
      <c r="Q10143">
        <v>1</v>
      </c>
    </row>
    <row r="10144" spans="10:17" x14ac:dyDescent="0.2">
      <c r="J10144" t="s">
        <v>498</v>
      </c>
      <c r="K10144" t="s">
        <v>359</v>
      </c>
      <c r="L10144" t="s">
        <v>480</v>
      </c>
      <c r="M10144" t="s">
        <v>7663</v>
      </c>
      <c r="N10144" t="s">
        <v>5041</v>
      </c>
      <c r="O10144">
        <v>0</v>
      </c>
      <c r="P10144">
        <v>0</v>
      </c>
      <c r="Q10144">
        <v>1</v>
      </c>
    </row>
    <row r="10145" spans="10:17" x14ac:dyDescent="0.2">
      <c r="J10145" t="s">
        <v>498</v>
      </c>
      <c r="K10145" t="s">
        <v>359</v>
      </c>
      <c r="L10145" t="s">
        <v>480</v>
      </c>
      <c r="M10145" t="s">
        <v>7663</v>
      </c>
      <c r="N10145" t="s">
        <v>5042</v>
      </c>
      <c r="O10145">
        <v>0</v>
      </c>
      <c r="P10145">
        <v>0</v>
      </c>
      <c r="Q10145">
        <v>1</v>
      </c>
    </row>
    <row r="10146" spans="10:17" x14ac:dyDescent="0.2">
      <c r="J10146" t="s">
        <v>498</v>
      </c>
      <c r="K10146" t="s">
        <v>359</v>
      </c>
      <c r="L10146" t="s">
        <v>480</v>
      </c>
      <c r="M10146" t="s">
        <v>7663</v>
      </c>
      <c r="N10146" t="s">
        <v>5043</v>
      </c>
      <c r="O10146">
        <v>0</v>
      </c>
      <c r="P10146">
        <v>0</v>
      </c>
      <c r="Q10146">
        <v>1</v>
      </c>
    </row>
    <row r="10147" spans="10:17" x14ac:dyDescent="0.2">
      <c r="J10147" t="s">
        <v>498</v>
      </c>
      <c r="K10147" t="s">
        <v>359</v>
      </c>
      <c r="L10147" t="s">
        <v>480</v>
      </c>
      <c r="M10147" t="s">
        <v>7663</v>
      </c>
      <c r="N10147" t="s">
        <v>5053</v>
      </c>
      <c r="O10147">
        <v>1E-3</v>
      </c>
      <c r="P10147">
        <v>1E-3</v>
      </c>
      <c r="Q10147">
        <v>1</v>
      </c>
    </row>
    <row r="10148" spans="10:17" x14ac:dyDescent="0.2">
      <c r="J10148" t="s">
        <v>498</v>
      </c>
      <c r="K10148" t="s">
        <v>359</v>
      </c>
      <c r="L10148" t="s">
        <v>480</v>
      </c>
      <c r="M10148" t="s">
        <v>7663</v>
      </c>
      <c r="N10148" t="s">
        <v>5062</v>
      </c>
      <c r="O10148">
        <v>0</v>
      </c>
      <c r="P10148">
        <v>0</v>
      </c>
      <c r="Q10148">
        <v>1</v>
      </c>
    </row>
    <row r="10149" spans="10:17" x14ac:dyDescent="0.2">
      <c r="J10149" t="s">
        <v>498</v>
      </c>
      <c r="K10149" t="s">
        <v>359</v>
      </c>
      <c r="L10149" t="s">
        <v>480</v>
      </c>
      <c r="M10149" t="s">
        <v>7663</v>
      </c>
      <c r="N10149" t="s">
        <v>5063</v>
      </c>
      <c r="O10149">
        <v>0</v>
      </c>
      <c r="P10149">
        <v>0</v>
      </c>
      <c r="Q10149">
        <v>1</v>
      </c>
    </row>
    <row r="10150" spans="10:17" x14ac:dyDescent="0.2">
      <c r="J10150" t="s">
        <v>498</v>
      </c>
      <c r="K10150" t="s">
        <v>359</v>
      </c>
      <c r="L10150" t="s">
        <v>480</v>
      </c>
      <c r="M10150" t="s">
        <v>7663</v>
      </c>
      <c r="N10150" t="s">
        <v>5064</v>
      </c>
      <c r="O10150">
        <v>0</v>
      </c>
      <c r="P10150">
        <v>0</v>
      </c>
      <c r="Q10150">
        <v>1</v>
      </c>
    </row>
    <row r="10151" spans="10:17" x14ac:dyDescent="0.2">
      <c r="J10151" t="s">
        <v>498</v>
      </c>
      <c r="K10151" t="s">
        <v>359</v>
      </c>
      <c r="L10151" t="s">
        <v>480</v>
      </c>
      <c r="M10151" t="s">
        <v>7663</v>
      </c>
      <c r="N10151" t="s">
        <v>5065</v>
      </c>
      <c r="O10151">
        <v>0</v>
      </c>
      <c r="P10151">
        <v>0</v>
      </c>
      <c r="Q10151">
        <v>1</v>
      </c>
    </row>
    <row r="10152" spans="10:17" x14ac:dyDescent="0.2">
      <c r="J10152" t="s">
        <v>498</v>
      </c>
      <c r="K10152" t="s">
        <v>359</v>
      </c>
      <c r="L10152" t="s">
        <v>480</v>
      </c>
      <c r="M10152" t="s">
        <v>7663</v>
      </c>
      <c r="N10152" t="s">
        <v>5066</v>
      </c>
      <c r="O10152">
        <v>0</v>
      </c>
      <c r="P10152">
        <v>0</v>
      </c>
      <c r="Q10152">
        <v>1</v>
      </c>
    </row>
    <row r="10153" spans="10:17" x14ac:dyDescent="0.2">
      <c r="J10153" t="s">
        <v>498</v>
      </c>
      <c r="K10153" t="s">
        <v>359</v>
      </c>
      <c r="L10153" t="s">
        <v>480</v>
      </c>
      <c r="M10153" t="s">
        <v>7663</v>
      </c>
      <c r="N10153" t="s">
        <v>5067</v>
      </c>
      <c r="O10153">
        <v>0</v>
      </c>
      <c r="P10153">
        <v>0</v>
      </c>
      <c r="Q10153">
        <v>1</v>
      </c>
    </row>
    <row r="10154" spans="10:17" x14ac:dyDescent="0.2">
      <c r="J10154" t="s">
        <v>498</v>
      </c>
      <c r="K10154" t="s">
        <v>359</v>
      </c>
      <c r="L10154" t="s">
        <v>480</v>
      </c>
      <c r="M10154" t="s">
        <v>7663</v>
      </c>
      <c r="N10154" t="s">
        <v>5077</v>
      </c>
      <c r="O10154">
        <v>1E-3</v>
      </c>
      <c r="P10154">
        <v>1E-3</v>
      </c>
      <c r="Q10154">
        <v>1</v>
      </c>
    </row>
    <row r="10155" spans="10:17" x14ac:dyDescent="0.2">
      <c r="J10155" t="s">
        <v>498</v>
      </c>
      <c r="K10155" t="s">
        <v>359</v>
      </c>
      <c r="L10155" t="s">
        <v>480</v>
      </c>
      <c r="M10155" t="s">
        <v>7663</v>
      </c>
      <c r="N10155" t="s">
        <v>5086</v>
      </c>
      <c r="O10155">
        <v>0</v>
      </c>
      <c r="P10155">
        <v>0</v>
      </c>
      <c r="Q10155">
        <v>1</v>
      </c>
    </row>
    <row r="10156" spans="10:17" x14ac:dyDescent="0.2">
      <c r="J10156" t="s">
        <v>498</v>
      </c>
      <c r="K10156" t="s">
        <v>359</v>
      </c>
      <c r="L10156" t="s">
        <v>480</v>
      </c>
      <c r="M10156" t="s">
        <v>7663</v>
      </c>
      <c r="N10156" t="s">
        <v>5087</v>
      </c>
      <c r="O10156">
        <v>0</v>
      </c>
      <c r="P10156">
        <v>0</v>
      </c>
      <c r="Q10156">
        <v>1</v>
      </c>
    </row>
    <row r="10157" spans="10:17" x14ac:dyDescent="0.2">
      <c r="J10157" t="s">
        <v>498</v>
      </c>
      <c r="K10157" t="s">
        <v>359</v>
      </c>
      <c r="L10157" t="s">
        <v>480</v>
      </c>
      <c r="M10157" t="s">
        <v>7663</v>
      </c>
      <c r="N10157" t="s">
        <v>5088</v>
      </c>
      <c r="O10157">
        <v>0</v>
      </c>
      <c r="P10157">
        <v>0</v>
      </c>
      <c r="Q10157">
        <v>1</v>
      </c>
    </row>
    <row r="10158" spans="10:17" x14ac:dyDescent="0.2">
      <c r="J10158" t="s">
        <v>498</v>
      </c>
      <c r="K10158" t="s">
        <v>359</v>
      </c>
      <c r="L10158" t="s">
        <v>480</v>
      </c>
      <c r="M10158" t="s">
        <v>7663</v>
      </c>
      <c r="N10158" t="s">
        <v>5089</v>
      </c>
      <c r="O10158">
        <v>0</v>
      </c>
      <c r="P10158">
        <v>0</v>
      </c>
      <c r="Q10158">
        <v>1</v>
      </c>
    </row>
    <row r="10159" spans="10:17" x14ac:dyDescent="0.2">
      <c r="J10159" t="s">
        <v>498</v>
      </c>
      <c r="K10159" t="s">
        <v>359</v>
      </c>
      <c r="L10159" t="s">
        <v>480</v>
      </c>
      <c r="M10159" t="s">
        <v>7663</v>
      </c>
      <c r="N10159" t="s">
        <v>5090</v>
      </c>
      <c r="O10159">
        <v>0</v>
      </c>
      <c r="P10159">
        <v>0</v>
      </c>
      <c r="Q10159">
        <v>1</v>
      </c>
    </row>
    <row r="10160" spans="10:17" x14ac:dyDescent="0.2">
      <c r="J10160" t="s">
        <v>498</v>
      </c>
      <c r="K10160" t="s">
        <v>359</v>
      </c>
      <c r="L10160" t="s">
        <v>480</v>
      </c>
      <c r="M10160" t="s">
        <v>7663</v>
      </c>
      <c r="N10160" t="s">
        <v>5091</v>
      </c>
      <c r="O10160">
        <v>0</v>
      </c>
      <c r="P10160">
        <v>0</v>
      </c>
      <c r="Q10160">
        <v>1</v>
      </c>
    </row>
    <row r="10161" spans="10:17" x14ac:dyDescent="0.2">
      <c r="J10161" t="s">
        <v>498</v>
      </c>
      <c r="K10161" t="s">
        <v>359</v>
      </c>
      <c r="L10161" t="s">
        <v>480</v>
      </c>
      <c r="M10161" t="s">
        <v>7663</v>
      </c>
      <c r="N10161" t="s">
        <v>5101</v>
      </c>
      <c r="O10161">
        <v>1E-3</v>
      </c>
      <c r="P10161">
        <v>1E-3</v>
      </c>
      <c r="Q10161">
        <v>1</v>
      </c>
    </row>
    <row r="10162" spans="10:17" x14ac:dyDescent="0.2">
      <c r="J10162" t="s">
        <v>498</v>
      </c>
      <c r="K10162" t="s">
        <v>359</v>
      </c>
      <c r="L10162" t="s">
        <v>480</v>
      </c>
      <c r="M10162" t="s">
        <v>7663</v>
      </c>
      <c r="N10162" t="s">
        <v>5110</v>
      </c>
      <c r="O10162">
        <v>0</v>
      </c>
      <c r="P10162">
        <v>0</v>
      </c>
      <c r="Q10162">
        <v>1</v>
      </c>
    </row>
    <row r="10163" spans="10:17" x14ac:dyDescent="0.2">
      <c r="J10163" t="s">
        <v>498</v>
      </c>
      <c r="K10163" t="s">
        <v>359</v>
      </c>
      <c r="L10163" t="s">
        <v>480</v>
      </c>
      <c r="M10163" t="s">
        <v>7663</v>
      </c>
      <c r="N10163" t="s">
        <v>5111</v>
      </c>
      <c r="O10163">
        <v>0</v>
      </c>
      <c r="P10163">
        <v>0</v>
      </c>
      <c r="Q10163">
        <v>1</v>
      </c>
    </row>
    <row r="10164" spans="10:17" x14ac:dyDescent="0.2">
      <c r="J10164" t="s">
        <v>498</v>
      </c>
      <c r="K10164" t="s">
        <v>359</v>
      </c>
      <c r="L10164" t="s">
        <v>480</v>
      </c>
      <c r="M10164" t="s">
        <v>7663</v>
      </c>
      <c r="N10164" t="s">
        <v>5112</v>
      </c>
      <c r="O10164">
        <v>0</v>
      </c>
      <c r="P10164">
        <v>0</v>
      </c>
      <c r="Q10164">
        <v>1</v>
      </c>
    </row>
    <row r="10165" spans="10:17" x14ac:dyDescent="0.2">
      <c r="J10165" t="s">
        <v>498</v>
      </c>
      <c r="K10165" t="s">
        <v>359</v>
      </c>
      <c r="L10165" t="s">
        <v>480</v>
      </c>
      <c r="M10165" t="s">
        <v>7663</v>
      </c>
      <c r="N10165" t="s">
        <v>5113</v>
      </c>
      <c r="O10165">
        <v>0</v>
      </c>
      <c r="P10165">
        <v>0</v>
      </c>
      <c r="Q10165">
        <v>1</v>
      </c>
    </row>
    <row r="10166" spans="10:17" x14ac:dyDescent="0.2">
      <c r="J10166" t="s">
        <v>498</v>
      </c>
      <c r="K10166" t="s">
        <v>359</v>
      </c>
      <c r="L10166" t="s">
        <v>480</v>
      </c>
      <c r="M10166" t="s">
        <v>7663</v>
      </c>
      <c r="N10166" t="s">
        <v>5114</v>
      </c>
      <c r="O10166">
        <v>0</v>
      </c>
      <c r="P10166">
        <v>0</v>
      </c>
      <c r="Q10166">
        <v>1</v>
      </c>
    </row>
    <row r="10167" spans="10:17" x14ac:dyDescent="0.2">
      <c r="J10167" t="s">
        <v>498</v>
      </c>
      <c r="K10167" t="s">
        <v>359</v>
      </c>
      <c r="L10167" t="s">
        <v>480</v>
      </c>
      <c r="M10167" t="s">
        <v>7663</v>
      </c>
      <c r="N10167" t="s">
        <v>5115</v>
      </c>
      <c r="O10167">
        <v>0</v>
      </c>
      <c r="P10167">
        <v>0</v>
      </c>
      <c r="Q10167">
        <v>1</v>
      </c>
    </row>
    <row r="10168" spans="10:17" x14ac:dyDescent="0.2">
      <c r="J10168" t="s">
        <v>498</v>
      </c>
      <c r="K10168" t="s">
        <v>359</v>
      </c>
      <c r="L10168" t="s">
        <v>480</v>
      </c>
      <c r="M10168" t="s">
        <v>7663</v>
      </c>
      <c r="N10168" t="s">
        <v>5125</v>
      </c>
      <c r="O10168">
        <v>1E-3</v>
      </c>
      <c r="P10168">
        <v>1E-3</v>
      </c>
      <c r="Q10168">
        <v>1</v>
      </c>
    </row>
    <row r="10169" spans="10:17" x14ac:dyDescent="0.2">
      <c r="J10169" t="s">
        <v>498</v>
      </c>
      <c r="K10169" t="s">
        <v>359</v>
      </c>
      <c r="L10169" t="s">
        <v>480</v>
      </c>
      <c r="M10169" t="s">
        <v>7663</v>
      </c>
      <c r="N10169" t="s">
        <v>5134</v>
      </c>
      <c r="O10169">
        <v>0</v>
      </c>
      <c r="P10169">
        <v>0</v>
      </c>
      <c r="Q10169">
        <v>1</v>
      </c>
    </row>
    <row r="10170" spans="10:17" x14ac:dyDescent="0.2">
      <c r="J10170" t="s">
        <v>498</v>
      </c>
      <c r="K10170" t="s">
        <v>359</v>
      </c>
      <c r="L10170" t="s">
        <v>480</v>
      </c>
      <c r="M10170" t="s">
        <v>7663</v>
      </c>
      <c r="N10170" t="s">
        <v>5135</v>
      </c>
      <c r="O10170">
        <v>0</v>
      </c>
      <c r="P10170">
        <v>0</v>
      </c>
      <c r="Q10170">
        <v>1</v>
      </c>
    </row>
    <row r="10171" spans="10:17" x14ac:dyDescent="0.2">
      <c r="J10171" t="s">
        <v>498</v>
      </c>
      <c r="K10171" t="s">
        <v>359</v>
      </c>
      <c r="L10171" t="s">
        <v>480</v>
      </c>
      <c r="M10171" t="s">
        <v>7663</v>
      </c>
      <c r="N10171" t="s">
        <v>5136</v>
      </c>
      <c r="O10171">
        <v>0</v>
      </c>
      <c r="P10171">
        <v>0</v>
      </c>
      <c r="Q10171">
        <v>1</v>
      </c>
    </row>
    <row r="10172" spans="10:17" x14ac:dyDescent="0.2">
      <c r="J10172" t="s">
        <v>498</v>
      </c>
      <c r="K10172" t="s">
        <v>359</v>
      </c>
      <c r="L10172" t="s">
        <v>480</v>
      </c>
      <c r="M10172" t="s">
        <v>7663</v>
      </c>
      <c r="N10172" t="s">
        <v>5137</v>
      </c>
      <c r="O10172">
        <v>0</v>
      </c>
      <c r="P10172">
        <v>0</v>
      </c>
      <c r="Q10172">
        <v>1</v>
      </c>
    </row>
    <row r="10173" spans="10:17" x14ac:dyDescent="0.2">
      <c r="J10173" t="s">
        <v>498</v>
      </c>
      <c r="K10173" t="s">
        <v>359</v>
      </c>
      <c r="L10173" t="s">
        <v>480</v>
      </c>
      <c r="M10173" t="s">
        <v>7663</v>
      </c>
      <c r="N10173" t="s">
        <v>5138</v>
      </c>
      <c r="O10173">
        <v>0</v>
      </c>
      <c r="P10173">
        <v>0</v>
      </c>
      <c r="Q10173">
        <v>1</v>
      </c>
    </row>
    <row r="10174" spans="10:17" x14ac:dyDescent="0.2">
      <c r="J10174" t="s">
        <v>498</v>
      </c>
      <c r="K10174" t="s">
        <v>359</v>
      </c>
      <c r="L10174" t="s">
        <v>480</v>
      </c>
      <c r="M10174" t="s">
        <v>7663</v>
      </c>
      <c r="N10174" t="s">
        <v>5139</v>
      </c>
      <c r="O10174">
        <v>0</v>
      </c>
      <c r="P10174">
        <v>0</v>
      </c>
      <c r="Q10174">
        <v>1</v>
      </c>
    </row>
    <row r="10175" spans="10:17" x14ac:dyDescent="0.2">
      <c r="J10175" t="s">
        <v>498</v>
      </c>
      <c r="K10175" t="s">
        <v>359</v>
      </c>
      <c r="L10175" t="s">
        <v>480</v>
      </c>
      <c r="M10175" t="s">
        <v>7663</v>
      </c>
      <c r="N10175" t="s">
        <v>5149</v>
      </c>
      <c r="O10175">
        <v>1E-3</v>
      </c>
      <c r="P10175">
        <v>1E-3</v>
      </c>
      <c r="Q10175">
        <v>1</v>
      </c>
    </row>
    <row r="10176" spans="10:17" x14ac:dyDescent="0.2">
      <c r="J10176" t="s">
        <v>498</v>
      </c>
      <c r="K10176" t="s">
        <v>359</v>
      </c>
      <c r="L10176" t="s">
        <v>480</v>
      </c>
      <c r="M10176" t="s">
        <v>7663</v>
      </c>
      <c r="N10176" t="s">
        <v>5158</v>
      </c>
      <c r="O10176">
        <v>0</v>
      </c>
      <c r="P10176">
        <v>0</v>
      </c>
      <c r="Q10176">
        <v>1</v>
      </c>
    </row>
    <row r="10177" spans="10:17" x14ac:dyDescent="0.2">
      <c r="J10177" t="s">
        <v>498</v>
      </c>
      <c r="K10177" t="s">
        <v>359</v>
      </c>
      <c r="L10177" t="s">
        <v>480</v>
      </c>
      <c r="M10177" t="s">
        <v>7663</v>
      </c>
      <c r="N10177" t="s">
        <v>5159</v>
      </c>
      <c r="O10177">
        <v>0</v>
      </c>
      <c r="P10177">
        <v>0</v>
      </c>
      <c r="Q10177">
        <v>1</v>
      </c>
    </row>
    <row r="10178" spans="10:17" x14ac:dyDescent="0.2">
      <c r="J10178" t="s">
        <v>498</v>
      </c>
      <c r="K10178" t="s">
        <v>359</v>
      </c>
      <c r="L10178" t="s">
        <v>480</v>
      </c>
      <c r="M10178" t="s">
        <v>7663</v>
      </c>
      <c r="N10178" t="s">
        <v>5160</v>
      </c>
      <c r="O10178">
        <v>0</v>
      </c>
      <c r="P10178">
        <v>0</v>
      </c>
      <c r="Q10178">
        <v>1</v>
      </c>
    </row>
    <row r="10179" spans="10:17" x14ac:dyDescent="0.2">
      <c r="J10179" t="s">
        <v>498</v>
      </c>
      <c r="K10179" t="s">
        <v>359</v>
      </c>
      <c r="L10179" t="s">
        <v>480</v>
      </c>
      <c r="M10179" t="s">
        <v>7663</v>
      </c>
      <c r="N10179" t="s">
        <v>5161</v>
      </c>
      <c r="O10179">
        <v>0</v>
      </c>
      <c r="P10179">
        <v>0</v>
      </c>
      <c r="Q10179">
        <v>1</v>
      </c>
    </row>
    <row r="10180" spans="10:17" x14ac:dyDescent="0.2">
      <c r="J10180" t="s">
        <v>498</v>
      </c>
      <c r="K10180" t="s">
        <v>359</v>
      </c>
      <c r="L10180" t="s">
        <v>480</v>
      </c>
      <c r="M10180" t="s">
        <v>7663</v>
      </c>
      <c r="N10180" t="s">
        <v>5162</v>
      </c>
      <c r="O10180">
        <v>0</v>
      </c>
      <c r="P10180">
        <v>0</v>
      </c>
      <c r="Q10180">
        <v>1</v>
      </c>
    </row>
    <row r="10181" spans="10:17" x14ac:dyDescent="0.2">
      <c r="J10181" t="s">
        <v>498</v>
      </c>
      <c r="K10181" t="s">
        <v>359</v>
      </c>
      <c r="L10181" t="s">
        <v>480</v>
      </c>
      <c r="M10181" t="s">
        <v>7663</v>
      </c>
      <c r="N10181" t="s">
        <v>5163</v>
      </c>
      <c r="O10181">
        <v>0</v>
      </c>
      <c r="P10181">
        <v>0</v>
      </c>
      <c r="Q10181">
        <v>1</v>
      </c>
    </row>
    <row r="10182" spans="10:17" x14ac:dyDescent="0.2">
      <c r="J10182" t="s">
        <v>498</v>
      </c>
      <c r="K10182" t="s">
        <v>359</v>
      </c>
      <c r="L10182" t="s">
        <v>480</v>
      </c>
      <c r="M10182" t="s">
        <v>7663</v>
      </c>
      <c r="N10182" t="s">
        <v>5173</v>
      </c>
      <c r="O10182">
        <v>1E-3</v>
      </c>
      <c r="P10182">
        <v>1E-3</v>
      </c>
      <c r="Q10182">
        <v>1</v>
      </c>
    </row>
    <row r="10183" spans="10:17" x14ac:dyDescent="0.2">
      <c r="J10183" t="s">
        <v>498</v>
      </c>
      <c r="K10183" t="s">
        <v>359</v>
      </c>
      <c r="L10183" t="s">
        <v>480</v>
      </c>
      <c r="M10183" t="s">
        <v>7663</v>
      </c>
      <c r="N10183" t="s">
        <v>5182</v>
      </c>
      <c r="O10183">
        <v>0</v>
      </c>
      <c r="P10183">
        <v>0</v>
      </c>
      <c r="Q10183">
        <v>1</v>
      </c>
    </row>
    <row r="10184" spans="10:17" x14ac:dyDescent="0.2">
      <c r="J10184" t="s">
        <v>498</v>
      </c>
      <c r="K10184" t="s">
        <v>359</v>
      </c>
      <c r="L10184" t="s">
        <v>480</v>
      </c>
      <c r="M10184" t="s">
        <v>7663</v>
      </c>
      <c r="N10184" t="s">
        <v>5183</v>
      </c>
      <c r="O10184">
        <v>0</v>
      </c>
      <c r="P10184">
        <v>0</v>
      </c>
      <c r="Q10184">
        <v>1</v>
      </c>
    </row>
    <row r="10185" spans="10:17" x14ac:dyDescent="0.2">
      <c r="J10185" t="s">
        <v>498</v>
      </c>
      <c r="K10185" t="s">
        <v>359</v>
      </c>
      <c r="L10185" t="s">
        <v>480</v>
      </c>
      <c r="M10185" t="s">
        <v>7663</v>
      </c>
      <c r="N10185" t="s">
        <v>5184</v>
      </c>
      <c r="O10185">
        <v>0</v>
      </c>
      <c r="P10185">
        <v>0</v>
      </c>
      <c r="Q10185">
        <v>1</v>
      </c>
    </row>
    <row r="10186" spans="10:17" x14ac:dyDescent="0.2">
      <c r="J10186" t="s">
        <v>498</v>
      </c>
      <c r="K10186" t="s">
        <v>359</v>
      </c>
      <c r="L10186" t="s">
        <v>480</v>
      </c>
      <c r="M10186" t="s">
        <v>7663</v>
      </c>
      <c r="N10186" t="s">
        <v>5185</v>
      </c>
      <c r="O10186">
        <v>0</v>
      </c>
      <c r="P10186">
        <v>0</v>
      </c>
      <c r="Q10186">
        <v>1</v>
      </c>
    </row>
    <row r="10187" spans="10:17" x14ac:dyDescent="0.2">
      <c r="J10187" t="s">
        <v>498</v>
      </c>
      <c r="K10187" t="s">
        <v>359</v>
      </c>
      <c r="L10187" t="s">
        <v>480</v>
      </c>
      <c r="M10187" t="s">
        <v>7663</v>
      </c>
      <c r="N10187" t="s">
        <v>5186</v>
      </c>
      <c r="O10187">
        <v>0</v>
      </c>
      <c r="P10187">
        <v>0</v>
      </c>
      <c r="Q10187">
        <v>1</v>
      </c>
    </row>
    <row r="10188" spans="10:17" x14ac:dyDescent="0.2">
      <c r="J10188" t="s">
        <v>498</v>
      </c>
      <c r="K10188" t="s">
        <v>359</v>
      </c>
      <c r="L10188" t="s">
        <v>480</v>
      </c>
      <c r="M10188" t="s">
        <v>7663</v>
      </c>
      <c r="N10188" t="s">
        <v>5206</v>
      </c>
      <c r="O10188">
        <v>0</v>
      </c>
      <c r="P10188">
        <v>0</v>
      </c>
      <c r="Q10188">
        <v>1</v>
      </c>
    </row>
    <row r="10189" spans="10:17" x14ac:dyDescent="0.2">
      <c r="J10189" t="s">
        <v>498</v>
      </c>
      <c r="K10189" t="s">
        <v>359</v>
      </c>
      <c r="L10189" t="s">
        <v>480</v>
      </c>
      <c r="M10189" t="s">
        <v>7663</v>
      </c>
      <c r="N10189" t="s">
        <v>5207</v>
      </c>
      <c r="O10189">
        <v>0</v>
      </c>
      <c r="P10189">
        <v>0</v>
      </c>
      <c r="Q10189">
        <v>1</v>
      </c>
    </row>
    <row r="10190" spans="10:17" x14ac:dyDescent="0.2">
      <c r="J10190" t="s">
        <v>498</v>
      </c>
      <c r="K10190" t="s">
        <v>359</v>
      </c>
      <c r="L10190" t="s">
        <v>480</v>
      </c>
      <c r="M10190" t="s">
        <v>7663</v>
      </c>
      <c r="N10190" t="s">
        <v>5208</v>
      </c>
      <c r="O10190">
        <v>0</v>
      </c>
      <c r="P10190">
        <v>0</v>
      </c>
      <c r="Q10190">
        <v>1</v>
      </c>
    </row>
    <row r="10191" spans="10:17" x14ac:dyDescent="0.2">
      <c r="J10191" t="s">
        <v>498</v>
      </c>
      <c r="K10191" t="s">
        <v>359</v>
      </c>
      <c r="L10191" t="s">
        <v>480</v>
      </c>
      <c r="M10191" t="s">
        <v>7663</v>
      </c>
      <c r="N10191" t="s">
        <v>5209</v>
      </c>
      <c r="O10191">
        <v>0</v>
      </c>
      <c r="P10191">
        <v>0</v>
      </c>
      <c r="Q10191">
        <v>1</v>
      </c>
    </row>
    <row r="10192" spans="10:17" x14ac:dyDescent="0.2">
      <c r="J10192" t="s">
        <v>498</v>
      </c>
      <c r="K10192" t="s">
        <v>359</v>
      </c>
      <c r="L10192" t="s">
        <v>480</v>
      </c>
      <c r="M10192" t="s">
        <v>7663</v>
      </c>
      <c r="N10192" t="s">
        <v>5221</v>
      </c>
      <c r="O10192">
        <v>1E-3</v>
      </c>
      <c r="P10192">
        <v>1E-3</v>
      </c>
      <c r="Q10192">
        <v>1</v>
      </c>
    </row>
    <row r="10193" spans="10:17" x14ac:dyDescent="0.2">
      <c r="J10193" t="s">
        <v>498</v>
      </c>
      <c r="K10193" t="s">
        <v>359</v>
      </c>
      <c r="L10193" t="s">
        <v>480</v>
      </c>
      <c r="M10193" t="s">
        <v>7663</v>
      </c>
      <c r="N10193" t="s">
        <v>5230</v>
      </c>
      <c r="O10193">
        <v>0</v>
      </c>
      <c r="P10193">
        <v>0</v>
      </c>
      <c r="Q10193">
        <v>1</v>
      </c>
    </row>
    <row r="10194" spans="10:17" x14ac:dyDescent="0.2">
      <c r="J10194" t="s">
        <v>498</v>
      </c>
      <c r="K10194" t="s">
        <v>359</v>
      </c>
      <c r="L10194" t="s">
        <v>480</v>
      </c>
      <c r="M10194" t="s">
        <v>7663</v>
      </c>
      <c r="N10194" t="s">
        <v>5231</v>
      </c>
      <c r="O10194">
        <v>0</v>
      </c>
      <c r="P10194">
        <v>0</v>
      </c>
      <c r="Q10194">
        <v>1</v>
      </c>
    </row>
    <row r="10195" spans="10:17" x14ac:dyDescent="0.2">
      <c r="J10195" t="s">
        <v>498</v>
      </c>
      <c r="K10195" t="s">
        <v>359</v>
      </c>
      <c r="L10195" t="s">
        <v>480</v>
      </c>
      <c r="M10195" t="s">
        <v>7663</v>
      </c>
      <c r="N10195" t="s">
        <v>5232</v>
      </c>
      <c r="O10195">
        <v>0</v>
      </c>
      <c r="P10195">
        <v>0</v>
      </c>
      <c r="Q10195">
        <v>1</v>
      </c>
    </row>
    <row r="10196" spans="10:17" x14ac:dyDescent="0.2">
      <c r="J10196" t="s">
        <v>498</v>
      </c>
      <c r="K10196" t="s">
        <v>359</v>
      </c>
      <c r="L10196" t="s">
        <v>480</v>
      </c>
      <c r="M10196" t="s">
        <v>7663</v>
      </c>
      <c r="N10196" t="s">
        <v>5233</v>
      </c>
      <c r="O10196">
        <v>0</v>
      </c>
      <c r="P10196">
        <v>0</v>
      </c>
      <c r="Q10196">
        <v>1</v>
      </c>
    </row>
    <row r="10197" spans="10:17" x14ac:dyDescent="0.2">
      <c r="J10197" t="s">
        <v>498</v>
      </c>
      <c r="K10197" t="s">
        <v>359</v>
      </c>
      <c r="L10197" t="s">
        <v>480</v>
      </c>
      <c r="M10197" t="s">
        <v>7663</v>
      </c>
      <c r="N10197" t="s">
        <v>5234</v>
      </c>
      <c r="O10197">
        <v>0</v>
      </c>
      <c r="P10197">
        <v>0</v>
      </c>
      <c r="Q10197">
        <v>1</v>
      </c>
    </row>
    <row r="10198" spans="10:17" x14ac:dyDescent="0.2">
      <c r="J10198" t="s">
        <v>498</v>
      </c>
      <c r="K10198" t="s">
        <v>359</v>
      </c>
      <c r="L10198" t="s">
        <v>480</v>
      </c>
      <c r="M10198" t="s">
        <v>7663</v>
      </c>
      <c r="N10198" t="s">
        <v>5235</v>
      </c>
      <c r="O10198">
        <v>0</v>
      </c>
      <c r="P10198">
        <v>0</v>
      </c>
      <c r="Q10198">
        <v>1</v>
      </c>
    </row>
    <row r="10199" spans="10:17" x14ac:dyDescent="0.2">
      <c r="J10199" t="s">
        <v>498</v>
      </c>
      <c r="K10199" t="s">
        <v>359</v>
      </c>
      <c r="L10199" t="s">
        <v>480</v>
      </c>
      <c r="M10199" t="s">
        <v>7663</v>
      </c>
      <c r="N10199" t="s">
        <v>5245</v>
      </c>
      <c r="O10199">
        <v>1E-3</v>
      </c>
      <c r="P10199">
        <v>1E-3</v>
      </c>
      <c r="Q10199">
        <v>1</v>
      </c>
    </row>
    <row r="10200" spans="10:17" x14ac:dyDescent="0.2">
      <c r="J10200" t="s">
        <v>498</v>
      </c>
      <c r="K10200" t="s">
        <v>359</v>
      </c>
      <c r="L10200" t="s">
        <v>480</v>
      </c>
      <c r="M10200" t="s">
        <v>7663</v>
      </c>
      <c r="N10200" t="s">
        <v>5254</v>
      </c>
      <c r="O10200">
        <v>0</v>
      </c>
      <c r="P10200">
        <v>0</v>
      </c>
      <c r="Q10200">
        <v>1</v>
      </c>
    </row>
    <row r="10201" spans="10:17" x14ac:dyDescent="0.2">
      <c r="J10201" t="s">
        <v>498</v>
      </c>
      <c r="K10201" t="s">
        <v>359</v>
      </c>
      <c r="L10201" t="s">
        <v>480</v>
      </c>
      <c r="M10201" t="s">
        <v>7663</v>
      </c>
      <c r="N10201" t="s">
        <v>5255</v>
      </c>
      <c r="O10201">
        <v>0</v>
      </c>
      <c r="P10201">
        <v>0</v>
      </c>
      <c r="Q10201">
        <v>1</v>
      </c>
    </row>
    <row r="10202" spans="10:17" x14ac:dyDescent="0.2">
      <c r="J10202" t="s">
        <v>498</v>
      </c>
      <c r="K10202" t="s">
        <v>359</v>
      </c>
      <c r="L10202" t="s">
        <v>480</v>
      </c>
      <c r="M10202" t="s">
        <v>7663</v>
      </c>
      <c r="N10202" t="s">
        <v>5256</v>
      </c>
      <c r="O10202">
        <v>0</v>
      </c>
      <c r="P10202">
        <v>0</v>
      </c>
      <c r="Q10202">
        <v>1</v>
      </c>
    </row>
    <row r="10203" spans="10:17" x14ac:dyDescent="0.2">
      <c r="J10203" t="s">
        <v>498</v>
      </c>
      <c r="K10203" t="s">
        <v>359</v>
      </c>
      <c r="L10203" t="s">
        <v>480</v>
      </c>
      <c r="M10203" t="s">
        <v>7663</v>
      </c>
      <c r="N10203" t="s">
        <v>5257</v>
      </c>
      <c r="O10203">
        <v>0</v>
      </c>
      <c r="P10203">
        <v>0</v>
      </c>
      <c r="Q10203">
        <v>1</v>
      </c>
    </row>
    <row r="10204" spans="10:17" x14ac:dyDescent="0.2">
      <c r="J10204" t="s">
        <v>498</v>
      </c>
      <c r="K10204" t="s">
        <v>359</v>
      </c>
      <c r="L10204" t="s">
        <v>480</v>
      </c>
      <c r="M10204" t="s">
        <v>7663</v>
      </c>
      <c r="N10204" t="s">
        <v>5258</v>
      </c>
      <c r="O10204">
        <v>0</v>
      </c>
      <c r="P10204">
        <v>0</v>
      </c>
      <c r="Q10204">
        <v>1</v>
      </c>
    </row>
    <row r="10205" spans="10:17" x14ac:dyDescent="0.2">
      <c r="J10205" t="s">
        <v>498</v>
      </c>
      <c r="K10205" t="s">
        <v>359</v>
      </c>
      <c r="L10205" t="s">
        <v>480</v>
      </c>
      <c r="M10205" t="s">
        <v>7663</v>
      </c>
      <c r="N10205" t="s">
        <v>5259</v>
      </c>
      <c r="O10205">
        <v>0</v>
      </c>
      <c r="P10205">
        <v>0</v>
      </c>
      <c r="Q10205">
        <v>1</v>
      </c>
    </row>
    <row r="10206" spans="10:17" x14ac:dyDescent="0.2">
      <c r="J10206" t="s">
        <v>498</v>
      </c>
      <c r="K10206" t="s">
        <v>359</v>
      </c>
      <c r="L10206" t="s">
        <v>480</v>
      </c>
      <c r="M10206" t="s">
        <v>7663</v>
      </c>
      <c r="N10206" t="s">
        <v>5269</v>
      </c>
      <c r="O10206">
        <v>1E-3</v>
      </c>
      <c r="P10206">
        <v>1E-3</v>
      </c>
      <c r="Q10206">
        <v>1</v>
      </c>
    </row>
    <row r="10207" spans="10:17" x14ac:dyDescent="0.2">
      <c r="J10207" t="s">
        <v>498</v>
      </c>
      <c r="K10207" t="s">
        <v>359</v>
      </c>
      <c r="L10207" t="s">
        <v>480</v>
      </c>
      <c r="M10207" t="s">
        <v>7663</v>
      </c>
      <c r="N10207" t="s">
        <v>5278</v>
      </c>
      <c r="O10207">
        <v>0</v>
      </c>
      <c r="P10207">
        <v>0</v>
      </c>
      <c r="Q10207">
        <v>1</v>
      </c>
    </row>
    <row r="10208" spans="10:17" x14ac:dyDescent="0.2">
      <c r="J10208" t="s">
        <v>498</v>
      </c>
      <c r="K10208" t="s">
        <v>359</v>
      </c>
      <c r="L10208" t="s">
        <v>480</v>
      </c>
      <c r="M10208" t="s">
        <v>7663</v>
      </c>
      <c r="N10208" t="s">
        <v>5279</v>
      </c>
      <c r="O10208">
        <v>0</v>
      </c>
      <c r="P10208">
        <v>0</v>
      </c>
      <c r="Q10208">
        <v>1</v>
      </c>
    </row>
    <row r="10209" spans="10:17" x14ac:dyDescent="0.2">
      <c r="J10209" t="s">
        <v>498</v>
      </c>
      <c r="K10209" t="s">
        <v>359</v>
      </c>
      <c r="L10209" t="s">
        <v>480</v>
      </c>
      <c r="M10209" t="s">
        <v>7663</v>
      </c>
      <c r="N10209" t="s">
        <v>5280</v>
      </c>
      <c r="O10209">
        <v>0</v>
      </c>
      <c r="P10209">
        <v>0</v>
      </c>
      <c r="Q10209">
        <v>1</v>
      </c>
    </row>
    <row r="10210" spans="10:17" x14ac:dyDescent="0.2">
      <c r="J10210" t="s">
        <v>498</v>
      </c>
      <c r="K10210" t="s">
        <v>359</v>
      </c>
      <c r="L10210" t="s">
        <v>480</v>
      </c>
      <c r="M10210" t="s">
        <v>7663</v>
      </c>
      <c r="N10210" t="s">
        <v>5293</v>
      </c>
      <c r="O10210">
        <v>1E-3</v>
      </c>
      <c r="P10210">
        <v>1E-3</v>
      </c>
      <c r="Q10210">
        <v>1</v>
      </c>
    </row>
    <row r="10211" spans="10:17" x14ac:dyDescent="0.2">
      <c r="J10211" t="s">
        <v>498</v>
      </c>
      <c r="K10211" t="s">
        <v>359</v>
      </c>
      <c r="L10211" t="s">
        <v>480</v>
      </c>
      <c r="M10211" t="s">
        <v>7663</v>
      </c>
      <c r="N10211" t="s">
        <v>5302</v>
      </c>
      <c r="O10211">
        <v>0</v>
      </c>
      <c r="P10211">
        <v>0</v>
      </c>
      <c r="Q10211">
        <v>1</v>
      </c>
    </row>
    <row r="10212" spans="10:17" x14ac:dyDescent="0.2">
      <c r="J10212" t="s">
        <v>498</v>
      </c>
      <c r="K10212" t="s">
        <v>359</v>
      </c>
      <c r="L10212" t="s">
        <v>480</v>
      </c>
      <c r="M10212" t="s">
        <v>7663</v>
      </c>
      <c r="N10212" t="s">
        <v>5303</v>
      </c>
      <c r="O10212">
        <v>0</v>
      </c>
      <c r="P10212">
        <v>0</v>
      </c>
      <c r="Q10212">
        <v>1</v>
      </c>
    </row>
    <row r="10213" spans="10:17" x14ac:dyDescent="0.2">
      <c r="J10213" t="s">
        <v>498</v>
      </c>
      <c r="K10213" t="s">
        <v>359</v>
      </c>
      <c r="L10213" t="s">
        <v>480</v>
      </c>
      <c r="M10213" t="s">
        <v>7663</v>
      </c>
      <c r="N10213" t="s">
        <v>5304</v>
      </c>
      <c r="O10213">
        <v>0</v>
      </c>
      <c r="P10213">
        <v>0</v>
      </c>
      <c r="Q10213">
        <v>1</v>
      </c>
    </row>
    <row r="10214" spans="10:17" x14ac:dyDescent="0.2">
      <c r="J10214" t="s">
        <v>498</v>
      </c>
      <c r="K10214" t="s">
        <v>359</v>
      </c>
      <c r="L10214" t="s">
        <v>480</v>
      </c>
      <c r="M10214" t="s">
        <v>7663</v>
      </c>
      <c r="N10214" t="s">
        <v>5305</v>
      </c>
      <c r="O10214">
        <v>0</v>
      </c>
      <c r="P10214">
        <v>0</v>
      </c>
      <c r="Q10214">
        <v>1</v>
      </c>
    </row>
    <row r="10215" spans="10:17" x14ac:dyDescent="0.2">
      <c r="J10215" t="s">
        <v>498</v>
      </c>
      <c r="K10215" t="s">
        <v>359</v>
      </c>
      <c r="L10215" t="s">
        <v>480</v>
      </c>
      <c r="M10215" t="s">
        <v>7663</v>
      </c>
      <c r="N10215" t="s">
        <v>5306</v>
      </c>
      <c r="O10215">
        <v>0</v>
      </c>
      <c r="P10215">
        <v>0</v>
      </c>
      <c r="Q10215">
        <v>1</v>
      </c>
    </row>
    <row r="10216" spans="10:17" x14ac:dyDescent="0.2">
      <c r="J10216" t="s">
        <v>498</v>
      </c>
      <c r="K10216" t="s">
        <v>359</v>
      </c>
      <c r="L10216" t="s">
        <v>480</v>
      </c>
      <c r="M10216" t="s">
        <v>7663</v>
      </c>
      <c r="N10216" t="s">
        <v>5307</v>
      </c>
      <c r="O10216">
        <v>0</v>
      </c>
      <c r="P10216">
        <v>0</v>
      </c>
      <c r="Q10216">
        <v>1</v>
      </c>
    </row>
    <row r="10217" spans="10:17" x14ac:dyDescent="0.2">
      <c r="J10217" t="s">
        <v>498</v>
      </c>
      <c r="K10217" t="s">
        <v>359</v>
      </c>
      <c r="L10217" t="s">
        <v>480</v>
      </c>
      <c r="M10217" t="s">
        <v>7663</v>
      </c>
      <c r="N10217" t="s">
        <v>5317</v>
      </c>
      <c r="O10217">
        <v>1E-3</v>
      </c>
      <c r="P10217">
        <v>1E-3</v>
      </c>
      <c r="Q10217">
        <v>1</v>
      </c>
    </row>
    <row r="10218" spans="10:17" x14ac:dyDescent="0.2">
      <c r="J10218" t="s">
        <v>498</v>
      </c>
      <c r="K10218" t="s">
        <v>359</v>
      </c>
      <c r="L10218" t="s">
        <v>480</v>
      </c>
      <c r="M10218" t="s">
        <v>7663</v>
      </c>
      <c r="N10218" t="s">
        <v>5326</v>
      </c>
      <c r="O10218">
        <v>0</v>
      </c>
      <c r="P10218">
        <v>0</v>
      </c>
      <c r="Q10218">
        <v>1</v>
      </c>
    </row>
    <row r="10219" spans="10:17" x14ac:dyDescent="0.2">
      <c r="J10219" t="s">
        <v>498</v>
      </c>
      <c r="K10219" t="s">
        <v>359</v>
      </c>
      <c r="L10219" t="s">
        <v>480</v>
      </c>
      <c r="M10219" t="s">
        <v>7663</v>
      </c>
      <c r="N10219" t="s">
        <v>5327</v>
      </c>
      <c r="O10219">
        <v>0</v>
      </c>
      <c r="P10219">
        <v>0</v>
      </c>
      <c r="Q10219">
        <v>1</v>
      </c>
    </row>
    <row r="10220" spans="10:17" x14ac:dyDescent="0.2">
      <c r="J10220" t="s">
        <v>498</v>
      </c>
      <c r="K10220" t="s">
        <v>359</v>
      </c>
      <c r="L10220" t="s">
        <v>480</v>
      </c>
      <c r="M10220" t="s">
        <v>7663</v>
      </c>
      <c r="N10220" t="s">
        <v>5328</v>
      </c>
      <c r="O10220">
        <v>0</v>
      </c>
      <c r="P10220">
        <v>0</v>
      </c>
      <c r="Q10220">
        <v>1</v>
      </c>
    </row>
    <row r="10221" spans="10:17" x14ac:dyDescent="0.2">
      <c r="J10221" t="s">
        <v>498</v>
      </c>
      <c r="K10221" t="s">
        <v>359</v>
      </c>
      <c r="L10221" t="s">
        <v>480</v>
      </c>
      <c r="M10221" t="s">
        <v>7663</v>
      </c>
      <c r="N10221" t="s">
        <v>5329</v>
      </c>
      <c r="O10221">
        <v>0</v>
      </c>
      <c r="P10221">
        <v>0</v>
      </c>
      <c r="Q10221">
        <v>1</v>
      </c>
    </row>
    <row r="10222" spans="10:17" x14ac:dyDescent="0.2">
      <c r="J10222" t="s">
        <v>498</v>
      </c>
      <c r="K10222" t="s">
        <v>359</v>
      </c>
      <c r="L10222" t="s">
        <v>480</v>
      </c>
      <c r="M10222" t="s">
        <v>7663</v>
      </c>
      <c r="N10222" t="s">
        <v>5330</v>
      </c>
      <c r="O10222">
        <v>0</v>
      </c>
      <c r="P10222">
        <v>0</v>
      </c>
      <c r="Q10222">
        <v>1</v>
      </c>
    </row>
    <row r="10223" spans="10:17" x14ac:dyDescent="0.2">
      <c r="J10223" t="s">
        <v>498</v>
      </c>
      <c r="K10223" t="s">
        <v>359</v>
      </c>
      <c r="L10223" t="s">
        <v>480</v>
      </c>
      <c r="M10223" t="s">
        <v>7663</v>
      </c>
      <c r="N10223" t="s">
        <v>5331</v>
      </c>
      <c r="O10223">
        <v>0</v>
      </c>
      <c r="P10223">
        <v>0</v>
      </c>
      <c r="Q10223">
        <v>1</v>
      </c>
    </row>
    <row r="10224" spans="10:17" x14ac:dyDescent="0.2">
      <c r="J10224" t="s">
        <v>498</v>
      </c>
      <c r="K10224" t="s">
        <v>359</v>
      </c>
      <c r="L10224" t="s">
        <v>480</v>
      </c>
      <c r="M10224" t="s">
        <v>7663</v>
      </c>
      <c r="N10224" t="s">
        <v>5341</v>
      </c>
      <c r="O10224">
        <v>1E-3</v>
      </c>
      <c r="P10224">
        <v>1E-3</v>
      </c>
      <c r="Q10224">
        <v>1</v>
      </c>
    </row>
    <row r="10225" spans="10:17" x14ac:dyDescent="0.2">
      <c r="J10225" t="s">
        <v>498</v>
      </c>
      <c r="K10225" t="s">
        <v>359</v>
      </c>
      <c r="L10225" t="s">
        <v>480</v>
      </c>
      <c r="M10225" t="s">
        <v>7663</v>
      </c>
      <c r="N10225" t="s">
        <v>5350</v>
      </c>
      <c r="O10225">
        <v>0</v>
      </c>
      <c r="P10225">
        <v>0</v>
      </c>
      <c r="Q10225">
        <v>1</v>
      </c>
    </row>
    <row r="10226" spans="10:17" x14ac:dyDescent="0.2">
      <c r="J10226" t="s">
        <v>498</v>
      </c>
      <c r="K10226" t="s">
        <v>359</v>
      </c>
      <c r="L10226" t="s">
        <v>480</v>
      </c>
      <c r="M10226" t="s">
        <v>7663</v>
      </c>
      <c r="N10226" t="s">
        <v>5351</v>
      </c>
      <c r="O10226">
        <v>0</v>
      </c>
      <c r="P10226">
        <v>0</v>
      </c>
      <c r="Q10226">
        <v>1</v>
      </c>
    </row>
    <row r="10227" spans="10:17" x14ac:dyDescent="0.2">
      <c r="J10227" t="s">
        <v>498</v>
      </c>
      <c r="K10227" t="s">
        <v>359</v>
      </c>
      <c r="L10227" t="s">
        <v>480</v>
      </c>
      <c r="M10227" t="s">
        <v>7663</v>
      </c>
      <c r="N10227" t="s">
        <v>5352</v>
      </c>
      <c r="O10227">
        <v>0</v>
      </c>
      <c r="P10227">
        <v>0</v>
      </c>
      <c r="Q10227">
        <v>1</v>
      </c>
    </row>
    <row r="10228" spans="10:17" x14ac:dyDescent="0.2">
      <c r="J10228" t="s">
        <v>498</v>
      </c>
      <c r="K10228" t="s">
        <v>359</v>
      </c>
      <c r="L10228" t="s">
        <v>480</v>
      </c>
      <c r="M10228" t="s">
        <v>7663</v>
      </c>
      <c r="N10228" t="s">
        <v>5353</v>
      </c>
      <c r="O10228">
        <v>0</v>
      </c>
      <c r="P10228">
        <v>0</v>
      </c>
      <c r="Q10228">
        <v>1</v>
      </c>
    </row>
    <row r="10229" spans="10:17" x14ac:dyDescent="0.2">
      <c r="J10229" t="s">
        <v>498</v>
      </c>
      <c r="K10229" t="s">
        <v>359</v>
      </c>
      <c r="L10229" t="s">
        <v>480</v>
      </c>
      <c r="M10229" t="s">
        <v>7663</v>
      </c>
      <c r="N10229" t="s">
        <v>5354</v>
      </c>
      <c r="O10229">
        <v>0</v>
      </c>
      <c r="P10229">
        <v>0</v>
      </c>
      <c r="Q10229">
        <v>1</v>
      </c>
    </row>
    <row r="10230" spans="10:17" x14ac:dyDescent="0.2">
      <c r="J10230" t="s">
        <v>498</v>
      </c>
      <c r="K10230" t="s">
        <v>359</v>
      </c>
      <c r="L10230" t="s">
        <v>480</v>
      </c>
      <c r="M10230" t="s">
        <v>7663</v>
      </c>
      <c r="N10230" t="s">
        <v>5355</v>
      </c>
      <c r="O10230">
        <v>0</v>
      </c>
      <c r="P10230">
        <v>0</v>
      </c>
      <c r="Q10230">
        <v>1</v>
      </c>
    </row>
    <row r="10231" spans="10:17" x14ac:dyDescent="0.2">
      <c r="J10231" t="s">
        <v>498</v>
      </c>
      <c r="K10231" t="s">
        <v>359</v>
      </c>
      <c r="L10231" t="s">
        <v>480</v>
      </c>
      <c r="M10231" t="s">
        <v>7663</v>
      </c>
      <c r="N10231" t="s">
        <v>5365</v>
      </c>
      <c r="O10231">
        <v>1E-3</v>
      </c>
      <c r="P10231">
        <v>1E-3</v>
      </c>
      <c r="Q10231">
        <v>1</v>
      </c>
    </row>
    <row r="10232" spans="10:17" x14ac:dyDescent="0.2">
      <c r="J10232" t="s">
        <v>498</v>
      </c>
      <c r="K10232" t="s">
        <v>359</v>
      </c>
      <c r="L10232" t="s">
        <v>480</v>
      </c>
      <c r="M10232" t="s">
        <v>7663</v>
      </c>
      <c r="N10232" t="s">
        <v>5374</v>
      </c>
      <c r="O10232">
        <v>0</v>
      </c>
      <c r="P10232">
        <v>0</v>
      </c>
      <c r="Q10232">
        <v>1</v>
      </c>
    </row>
    <row r="10233" spans="10:17" x14ac:dyDescent="0.2">
      <c r="J10233" t="s">
        <v>498</v>
      </c>
      <c r="K10233" t="s">
        <v>359</v>
      </c>
      <c r="L10233" t="s">
        <v>480</v>
      </c>
      <c r="M10233" t="s">
        <v>7663</v>
      </c>
      <c r="N10233" t="s">
        <v>5375</v>
      </c>
      <c r="O10233">
        <v>0</v>
      </c>
      <c r="P10233">
        <v>0</v>
      </c>
      <c r="Q10233">
        <v>1</v>
      </c>
    </row>
    <row r="10234" spans="10:17" x14ac:dyDescent="0.2">
      <c r="J10234" t="s">
        <v>498</v>
      </c>
      <c r="K10234" t="s">
        <v>359</v>
      </c>
      <c r="L10234" t="s">
        <v>480</v>
      </c>
      <c r="M10234" t="s">
        <v>7663</v>
      </c>
      <c r="N10234" t="s">
        <v>5376</v>
      </c>
      <c r="O10234">
        <v>0</v>
      </c>
      <c r="P10234">
        <v>0</v>
      </c>
      <c r="Q10234">
        <v>1</v>
      </c>
    </row>
    <row r="10235" spans="10:17" x14ac:dyDescent="0.2">
      <c r="J10235" t="s">
        <v>498</v>
      </c>
      <c r="K10235" t="s">
        <v>359</v>
      </c>
      <c r="L10235" t="s">
        <v>480</v>
      </c>
      <c r="M10235" t="s">
        <v>7663</v>
      </c>
      <c r="N10235" t="s">
        <v>5377</v>
      </c>
      <c r="O10235">
        <v>0</v>
      </c>
      <c r="P10235">
        <v>0</v>
      </c>
      <c r="Q10235">
        <v>1</v>
      </c>
    </row>
    <row r="10236" spans="10:17" x14ac:dyDescent="0.2">
      <c r="J10236" t="s">
        <v>498</v>
      </c>
      <c r="K10236" t="s">
        <v>359</v>
      </c>
      <c r="L10236" t="s">
        <v>480</v>
      </c>
      <c r="M10236" t="s">
        <v>7663</v>
      </c>
      <c r="N10236" t="s">
        <v>5378</v>
      </c>
      <c r="O10236">
        <v>0</v>
      </c>
      <c r="P10236">
        <v>0</v>
      </c>
      <c r="Q10236">
        <v>1</v>
      </c>
    </row>
    <row r="10237" spans="10:17" x14ac:dyDescent="0.2">
      <c r="J10237" t="s">
        <v>498</v>
      </c>
      <c r="K10237" t="s">
        <v>359</v>
      </c>
      <c r="L10237" t="s">
        <v>480</v>
      </c>
      <c r="M10237" t="s">
        <v>7663</v>
      </c>
      <c r="N10237" t="s">
        <v>5379</v>
      </c>
      <c r="O10237">
        <v>0</v>
      </c>
      <c r="P10237">
        <v>0</v>
      </c>
      <c r="Q10237">
        <v>1</v>
      </c>
    </row>
    <row r="10238" spans="10:17" x14ac:dyDescent="0.2">
      <c r="J10238" t="s">
        <v>498</v>
      </c>
      <c r="K10238" t="s">
        <v>359</v>
      </c>
      <c r="L10238" t="s">
        <v>480</v>
      </c>
      <c r="M10238" t="s">
        <v>7663</v>
      </c>
      <c r="N10238" t="s">
        <v>5389</v>
      </c>
      <c r="O10238">
        <v>1E-3</v>
      </c>
      <c r="P10238">
        <v>1E-3</v>
      </c>
      <c r="Q10238">
        <v>1</v>
      </c>
    </row>
    <row r="10239" spans="10:17" x14ac:dyDescent="0.2">
      <c r="J10239" t="s">
        <v>498</v>
      </c>
      <c r="K10239" t="s">
        <v>359</v>
      </c>
      <c r="L10239" t="s">
        <v>480</v>
      </c>
      <c r="M10239" t="s">
        <v>7663</v>
      </c>
      <c r="N10239" t="s">
        <v>5398</v>
      </c>
      <c r="O10239">
        <v>0</v>
      </c>
      <c r="P10239">
        <v>0</v>
      </c>
      <c r="Q10239">
        <v>1</v>
      </c>
    </row>
    <row r="10240" spans="10:17" x14ac:dyDescent="0.2">
      <c r="J10240" t="s">
        <v>498</v>
      </c>
      <c r="K10240" t="s">
        <v>359</v>
      </c>
      <c r="L10240" t="s">
        <v>480</v>
      </c>
      <c r="M10240" t="s">
        <v>7663</v>
      </c>
      <c r="N10240" t="s">
        <v>5399</v>
      </c>
      <c r="O10240">
        <v>0</v>
      </c>
      <c r="P10240">
        <v>0</v>
      </c>
      <c r="Q10240">
        <v>1</v>
      </c>
    </row>
    <row r="10241" spans="10:17" x14ac:dyDescent="0.2">
      <c r="J10241" t="s">
        <v>498</v>
      </c>
      <c r="K10241" t="s">
        <v>359</v>
      </c>
      <c r="L10241" t="s">
        <v>480</v>
      </c>
      <c r="M10241" t="s">
        <v>7663</v>
      </c>
      <c r="N10241" t="s">
        <v>5400</v>
      </c>
      <c r="O10241">
        <v>0</v>
      </c>
      <c r="P10241">
        <v>0</v>
      </c>
      <c r="Q10241">
        <v>1</v>
      </c>
    </row>
    <row r="10242" spans="10:17" x14ac:dyDescent="0.2">
      <c r="J10242" t="s">
        <v>498</v>
      </c>
      <c r="K10242" t="s">
        <v>359</v>
      </c>
      <c r="L10242" t="s">
        <v>480</v>
      </c>
      <c r="M10242" t="s">
        <v>7663</v>
      </c>
      <c r="N10242" t="s">
        <v>5401</v>
      </c>
      <c r="O10242">
        <v>0</v>
      </c>
      <c r="P10242">
        <v>0</v>
      </c>
      <c r="Q10242">
        <v>1</v>
      </c>
    </row>
    <row r="10243" spans="10:17" x14ac:dyDescent="0.2">
      <c r="J10243" t="s">
        <v>498</v>
      </c>
      <c r="K10243" t="s">
        <v>359</v>
      </c>
      <c r="L10243" t="s">
        <v>480</v>
      </c>
      <c r="M10243" t="s">
        <v>7663</v>
      </c>
      <c r="N10243" t="s">
        <v>5402</v>
      </c>
      <c r="O10243">
        <v>0</v>
      </c>
      <c r="P10243">
        <v>0</v>
      </c>
      <c r="Q10243">
        <v>1</v>
      </c>
    </row>
    <row r="10244" spans="10:17" x14ac:dyDescent="0.2">
      <c r="J10244" t="s">
        <v>498</v>
      </c>
      <c r="K10244" t="s">
        <v>359</v>
      </c>
      <c r="L10244" t="s">
        <v>480</v>
      </c>
      <c r="M10244" t="s">
        <v>7663</v>
      </c>
      <c r="N10244" t="s">
        <v>5403</v>
      </c>
      <c r="O10244">
        <v>0</v>
      </c>
      <c r="P10244">
        <v>0</v>
      </c>
      <c r="Q10244">
        <v>1</v>
      </c>
    </row>
    <row r="10245" spans="10:17" x14ac:dyDescent="0.2">
      <c r="J10245" t="s">
        <v>498</v>
      </c>
      <c r="K10245" t="s">
        <v>359</v>
      </c>
      <c r="L10245" t="s">
        <v>480</v>
      </c>
      <c r="M10245" t="s">
        <v>7663</v>
      </c>
      <c r="N10245" t="s">
        <v>5413</v>
      </c>
      <c r="O10245">
        <v>1E-3</v>
      </c>
      <c r="P10245">
        <v>1E-3</v>
      </c>
      <c r="Q10245">
        <v>1</v>
      </c>
    </row>
    <row r="10246" spans="10:17" x14ac:dyDescent="0.2">
      <c r="J10246" t="s">
        <v>498</v>
      </c>
      <c r="K10246" t="s">
        <v>359</v>
      </c>
      <c r="L10246" t="s">
        <v>480</v>
      </c>
      <c r="M10246" t="s">
        <v>7663</v>
      </c>
      <c r="N10246" t="s">
        <v>5422</v>
      </c>
      <c r="O10246">
        <v>0</v>
      </c>
      <c r="P10246">
        <v>0</v>
      </c>
      <c r="Q10246">
        <v>1</v>
      </c>
    </row>
    <row r="10247" spans="10:17" x14ac:dyDescent="0.2">
      <c r="J10247" t="s">
        <v>498</v>
      </c>
      <c r="K10247" t="s">
        <v>359</v>
      </c>
      <c r="L10247" t="s">
        <v>480</v>
      </c>
      <c r="M10247" t="s">
        <v>7663</v>
      </c>
      <c r="N10247" t="s">
        <v>5423</v>
      </c>
      <c r="O10247">
        <v>0</v>
      </c>
      <c r="P10247">
        <v>0</v>
      </c>
      <c r="Q10247">
        <v>1</v>
      </c>
    </row>
    <row r="10248" spans="10:17" x14ac:dyDescent="0.2">
      <c r="J10248" t="s">
        <v>498</v>
      </c>
      <c r="K10248" t="s">
        <v>359</v>
      </c>
      <c r="L10248" t="s">
        <v>480</v>
      </c>
      <c r="M10248" t="s">
        <v>7663</v>
      </c>
      <c r="N10248" t="s">
        <v>5424</v>
      </c>
      <c r="O10248">
        <v>0</v>
      </c>
      <c r="P10248">
        <v>0</v>
      </c>
      <c r="Q10248">
        <v>1</v>
      </c>
    </row>
    <row r="10249" spans="10:17" x14ac:dyDescent="0.2">
      <c r="J10249" t="s">
        <v>498</v>
      </c>
      <c r="K10249" t="s">
        <v>359</v>
      </c>
      <c r="L10249" t="s">
        <v>480</v>
      </c>
      <c r="M10249" t="s">
        <v>7663</v>
      </c>
      <c r="N10249" t="s">
        <v>5425</v>
      </c>
      <c r="O10249">
        <v>0</v>
      </c>
      <c r="P10249">
        <v>0</v>
      </c>
      <c r="Q10249">
        <v>1</v>
      </c>
    </row>
    <row r="10250" spans="10:17" x14ac:dyDescent="0.2">
      <c r="J10250" t="s">
        <v>498</v>
      </c>
      <c r="K10250" t="s">
        <v>359</v>
      </c>
      <c r="L10250" t="s">
        <v>480</v>
      </c>
      <c r="M10250" t="s">
        <v>7663</v>
      </c>
      <c r="N10250" t="s">
        <v>5426</v>
      </c>
      <c r="O10250">
        <v>0</v>
      </c>
      <c r="P10250">
        <v>0</v>
      </c>
      <c r="Q10250">
        <v>1</v>
      </c>
    </row>
    <row r="10251" spans="10:17" x14ac:dyDescent="0.2">
      <c r="J10251" t="s">
        <v>498</v>
      </c>
      <c r="K10251" t="s">
        <v>359</v>
      </c>
      <c r="L10251" t="s">
        <v>480</v>
      </c>
      <c r="M10251" t="s">
        <v>7663</v>
      </c>
      <c r="N10251" t="s">
        <v>5427</v>
      </c>
      <c r="O10251">
        <v>0</v>
      </c>
      <c r="P10251">
        <v>0</v>
      </c>
      <c r="Q10251">
        <v>1</v>
      </c>
    </row>
    <row r="10252" spans="10:17" x14ac:dyDescent="0.2">
      <c r="J10252" t="s">
        <v>498</v>
      </c>
      <c r="K10252" t="s">
        <v>359</v>
      </c>
      <c r="L10252" t="s">
        <v>480</v>
      </c>
      <c r="M10252" t="s">
        <v>7663</v>
      </c>
      <c r="N10252" t="s">
        <v>5437</v>
      </c>
      <c r="O10252">
        <v>1E-3</v>
      </c>
      <c r="P10252">
        <v>1E-3</v>
      </c>
      <c r="Q10252">
        <v>1</v>
      </c>
    </row>
    <row r="10253" spans="10:17" x14ac:dyDescent="0.2">
      <c r="J10253" t="s">
        <v>498</v>
      </c>
      <c r="K10253" t="s">
        <v>359</v>
      </c>
      <c r="L10253" t="s">
        <v>480</v>
      </c>
      <c r="M10253" t="s">
        <v>7663</v>
      </c>
      <c r="N10253" t="s">
        <v>5446</v>
      </c>
      <c r="O10253">
        <v>0</v>
      </c>
      <c r="P10253">
        <v>0</v>
      </c>
      <c r="Q10253">
        <v>1</v>
      </c>
    </row>
    <row r="10254" spans="10:17" x14ac:dyDescent="0.2">
      <c r="J10254" t="s">
        <v>498</v>
      </c>
      <c r="K10254" t="s">
        <v>359</v>
      </c>
      <c r="L10254" t="s">
        <v>480</v>
      </c>
      <c r="M10254" t="s">
        <v>7663</v>
      </c>
      <c r="N10254" t="s">
        <v>5447</v>
      </c>
      <c r="O10254">
        <v>0</v>
      </c>
      <c r="P10254">
        <v>0</v>
      </c>
      <c r="Q10254">
        <v>1</v>
      </c>
    </row>
    <row r="10255" spans="10:17" x14ac:dyDescent="0.2">
      <c r="J10255" t="s">
        <v>498</v>
      </c>
      <c r="K10255" t="s">
        <v>359</v>
      </c>
      <c r="L10255" t="s">
        <v>480</v>
      </c>
      <c r="M10255" t="s">
        <v>7663</v>
      </c>
      <c r="N10255" t="s">
        <v>5448</v>
      </c>
      <c r="O10255">
        <v>0</v>
      </c>
      <c r="P10255">
        <v>0</v>
      </c>
      <c r="Q10255">
        <v>1</v>
      </c>
    </row>
    <row r="10256" spans="10:17" x14ac:dyDescent="0.2">
      <c r="J10256" t="s">
        <v>498</v>
      </c>
      <c r="K10256" t="s">
        <v>359</v>
      </c>
      <c r="L10256" t="s">
        <v>480</v>
      </c>
      <c r="M10256" t="s">
        <v>7663</v>
      </c>
      <c r="N10256" t="s">
        <v>5449</v>
      </c>
      <c r="O10256">
        <v>0</v>
      </c>
      <c r="P10256">
        <v>0</v>
      </c>
      <c r="Q10256">
        <v>1</v>
      </c>
    </row>
    <row r="10257" spans="10:17" x14ac:dyDescent="0.2">
      <c r="J10257" t="s">
        <v>498</v>
      </c>
      <c r="K10257" t="s">
        <v>359</v>
      </c>
      <c r="L10257" t="s">
        <v>480</v>
      </c>
      <c r="M10257" t="s">
        <v>7663</v>
      </c>
      <c r="N10257" t="s">
        <v>5450</v>
      </c>
      <c r="O10257">
        <v>0</v>
      </c>
      <c r="P10257">
        <v>0</v>
      </c>
      <c r="Q10257">
        <v>1</v>
      </c>
    </row>
    <row r="10258" spans="10:17" x14ac:dyDescent="0.2">
      <c r="J10258" t="s">
        <v>498</v>
      </c>
      <c r="K10258" t="s">
        <v>359</v>
      </c>
      <c r="L10258" t="s">
        <v>480</v>
      </c>
      <c r="M10258" t="s">
        <v>7663</v>
      </c>
      <c r="N10258" t="s">
        <v>5451</v>
      </c>
      <c r="O10258">
        <v>0</v>
      </c>
      <c r="P10258">
        <v>0</v>
      </c>
      <c r="Q10258">
        <v>1</v>
      </c>
    </row>
    <row r="10259" spans="10:17" x14ac:dyDescent="0.2">
      <c r="J10259" t="s">
        <v>498</v>
      </c>
      <c r="K10259" t="s">
        <v>359</v>
      </c>
      <c r="L10259" t="s">
        <v>480</v>
      </c>
      <c r="M10259" t="s">
        <v>7663</v>
      </c>
      <c r="N10259" t="s">
        <v>5461</v>
      </c>
      <c r="O10259">
        <v>1E-3</v>
      </c>
      <c r="P10259">
        <v>1E-3</v>
      </c>
      <c r="Q10259">
        <v>1</v>
      </c>
    </row>
    <row r="10260" spans="10:17" x14ac:dyDescent="0.2">
      <c r="J10260" t="s">
        <v>498</v>
      </c>
      <c r="K10260" t="s">
        <v>359</v>
      </c>
      <c r="L10260" t="s">
        <v>480</v>
      </c>
      <c r="M10260" t="s">
        <v>7663</v>
      </c>
      <c r="N10260" t="s">
        <v>5470</v>
      </c>
      <c r="O10260">
        <v>0</v>
      </c>
      <c r="P10260">
        <v>0</v>
      </c>
      <c r="Q10260">
        <v>1</v>
      </c>
    </row>
    <row r="10261" spans="10:17" x14ac:dyDescent="0.2">
      <c r="J10261" t="s">
        <v>498</v>
      </c>
      <c r="K10261" t="s">
        <v>359</v>
      </c>
      <c r="L10261" t="s">
        <v>480</v>
      </c>
      <c r="M10261" t="s">
        <v>7663</v>
      </c>
      <c r="N10261" t="s">
        <v>5471</v>
      </c>
      <c r="O10261">
        <v>0</v>
      </c>
      <c r="P10261">
        <v>0</v>
      </c>
      <c r="Q10261">
        <v>1</v>
      </c>
    </row>
    <row r="10262" spans="10:17" x14ac:dyDescent="0.2">
      <c r="J10262" t="s">
        <v>498</v>
      </c>
      <c r="K10262" t="s">
        <v>359</v>
      </c>
      <c r="L10262" t="s">
        <v>480</v>
      </c>
      <c r="M10262" t="s">
        <v>7663</v>
      </c>
      <c r="N10262" t="s">
        <v>5472</v>
      </c>
      <c r="O10262">
        <v>0</v>
      </c>
      <c r="P10262">
        <v>0</v>
      </c>
      <c r="Q10262">
        <v>1</v>
      </c>
    </row>
    <row r="10263" spans="10:17" x14ac:dyDescent="0.2">
      <c r="J10263" t="s">
        <v>498</v>
      </c>
      <c r="K10263" t="s">
        <v>359</v>
      </c>
      <c r="L10263" t="s">
        <v>480</v>
      </c>
      <c r="M10263" t="s">
        <v>7663</v>
      </c>
      <c r="N10263" t="s">
        <v>5473</v>
      </c>
      <c r="O10263">
        <v>0</v>
      </c>
      <c r="P10263">
        <v>0</v>
      </c>
      <c r="Q10263">
        <v>1</v>
      </c>
    </row>
    <row r="10264" spans="10:17" x14ac:dyDescent="0.2">
      <c r="J10264" t="s">
        <v>498</v>
      </c>
      <c r="K10264" t="s">
        <v>359</v>
      </c>
      <c r="L10264" t="s">
        <v>480</v>
      </c>
      <c r="M10264" t="s">
        <v>7663</v>
      </c>
      <c r="N10264" t="s">
        <v>5474</v>
      </c>
      <c r="O10264">
        <v>0</v>
      </c>
      <c r="P10264">
        <v>0</v>
      </c>
      <c r="Q10264">
        <v>1</v>
      </c>
    </row>
    <row r="10265" spans="10:17" x14ac:dyDescent="0.2">
      <c r="J10265" t="s">
        <v>498</v>
      </c>
      <c r="K10265" t="s">
        <v>359</v>
      </c>
      <c r="L10265" t="s">
        <v>480</v>
      </c>
      <c r="M10265" t="s">
        <v>7663</v>
      </c>
      <c r="N10265" t="s">
        <v>5475</v>
      </c>
      <c r="O10265">
        <v>0</v>
      </c>
      <c r="P10265">
        <v>0</v>
      </c>
      <c r="Q10265">
        <v>1</v>
      </c>
    </row>
    <row r="10266" spans="10:17" x14ac:dyDescent="0.2">
      <c r="J10266" t="s">
        <v>498</v>
      </c>
      <c r="K10266" t="s">
        <v>359</v>
      </c>
      <c r="L10266" t="s">
        <v>480</v>
      </c>
      <c r="M10266" t="s">
        <v>7663</v>
      </c>
      <c r="N10266" t="s">
        <v>5485</v>
      </c>
      <c r="O10266">
        <v>1E-3</v>
      </c>
      <c r="P10266">
        <v>1E-3</v>
      </c>
      <c r="Q10266">
        <v>1</v>
      </c>
    </row>
    <row r="10267" spans="10:17" x14ac:dyDescent="0.2">
      <c r="J10267" t="s">
        <v>498</v>
      </c>
      <c r="K10267" t="s">
        <v>359</v>
      </c>
      <c r="L10267" t="s">
        <v>480</v>
      </c>
      <c r="M10267" t="s">
        <v>7663</v>
      </c>
      <c r="N10267" t="s">
        <v>5494</v>
      </c>
      <c r="O10267">
        <v>0</v>
      </c>
      <c r="P10267">
        <v>0</v>
      </c>
      <c r="Q10267">
        <v>1</v>
      </c>
    </row>
    <row r="10268" spans="10:17" x14ac:dyDescent="0.2">
      <c r="J10268" t="s">
        <v>498</v>
      </c>
      <c r="K10268" t="s">
        <v>359</v>
      </c>
      <c r="L10268" t="s">
        <v>480</v>
      </c>
      <c r="M10268" t="s">
        <v>7663</v>
      </c>
      <c r="N10268" t="s">
        <v>5495</v>
      </c>
      <c r="O10268">
        <v>0</v>
      </c>
      <c r="P10268">
        <v>0</v>
      </c>
      <c r="Q10268">
        <v>1</v>
      </c>
    </row>
    <row r="10269" spans="10:17" x14ac:dyDescent="0.2">
      <c r="J10269" t="s">
        <v>498</v>
      </c>
      <c r="K10269" t="s">
        <v>359</v>
      </c>
      <c r="L10269" t="s">
        <v>480</v>
      </c>
      <c r="M10269" t="s">
        <v>7663</v>
      </c>
      <c r="N10269" t="s">
        <v>5496</v>
      </c>
      <c r="O10269">
        <v>0</v>
      </c>
      <c r="P10269">
        <v>0</v>
      </c>
      <c r="Q10269">
        <v>1</v>
      </c>
    </row>
    <row r="10270" spans="10:17" x14ac:dyDescent="0.2">
      <c r="J10270" t="s">
        <v>498</v>
      </c>
      <c r="K10270" t="s">
        <v>359</v>
      </c>
      <c r="L10270" t="s">
        <v>480</v>
      </c>
      <c r="M10270" t="s">
        <v>7663</v>
      </c>
      <c r="N10270" t="s">
        <v>5497</v>
      </c>
      <c r="O10270">
        <v>0</v>
      </c>
      <c r="P10270">
        <v>0</v>
      </c>
      <c r="Q10270">
        <v>1</v>
      </c>
    </row>
    <row r="10271" spans="10:17" x14ac:dyDescent="0.2">
      <c r="J10271" t="s">
        <v>498</v>
      </c>
      <c r="K10271" t="s">
        <v>359</v>
      </c>
      <c r="L10271" t="s">
        <v>480</v>
      </c>
      <c r="M10271" t="s">
        <v>7663</v>
      </c>
      <c r="N10271" t="s">
        <v>5498</v>
      </c>
      <c r="O10271">
        <v>0</v>
      </c>
      <c r="P10271">
        <v>0</v>
      </c>
      <c r="Q10271">
        <v>1</v>
      </c>
    </row>
    <row r="10272" spans="10:17" x14ac:dyDescent="0.2">
      <c r="J10272" t="s">
        <v>498</v>
      </c>
      <c r="K10272" t="s">
        <v>359</v>
      </c>
      <c r="L10272" t="s">
        <v>480</v>
      </c>
      <c r="M10272" t="s">
        <v>7663</v>
      </c>
      <c r="N10272" t="s">
        <v>5499</v>
      </c>
      <c r="O10272">
        <v>0</v>
      </c>
      <c r="P10272">
        <v>0</v>
      </c>
      <c r="Q10272">
        <v>1</v>
      </c>
    </row>
    <row r="10273" spans="10:17" x14ac:dyDescent="0.2">
      <c r="J10273" t="s">
        <v>498</v>
      </c>
      <c r="K10273" t="s">
        <v>359</v>
      </c>
      <c r="L10273" t="s">
        <v>480</v>
      </c>
      <c r="M10273" t="s">
        <v>7663</v>
      </c>
      <c r="N10273" t="s">
        <v>5509</v>
      </c>
      <c r="O10273">
        <v>1E-3</v>
      </c>
      <c r="P10273">
        <v>1E-3</v>
      </c>
      <c r="Q10273">
        <v>1</v>
      </c>
    </row>
    <row r="10274" spans="10:17" x14ac:dyDescent="0.2">
      <c r="J10274" t="s">
        <v>498</v>
      </c>
      <c r="K10274" t="s">
        <v>359</v>
      </c>
      <c r="L10274" t="s">
        <v>480</v>
      </c>
      <c r="M10274" t="s">
        <v>7663</v>
      </c>
      <c r="N10274" t="s">
        <v>5518</v>
      </c>
      <c r="O10274">
        <v>0</v>
      </c>
      <c r="P10274">
        <v>0</v>
      </c>
      <c r="Q10274">
        <v>1</v>
      </c>
    </row>
    <row r="10275" spans="10:17" x14ac:dyDescent="0.2">
      <c r="J10275" t="s">
        <v>498</v>
      </c>
      <c r="K10275" t="s">
        <v>359</v>
      </c>
      <c r="L10275" t="s">
        <v>480</v>
      </c>
      <c r="M10275" t="s">
        <v>7663</v>
      </c>
      <c r="N10275" t="s">
        <v>5519</v>
      </c>
      <c r="O10275">
        <v>0</v>
      </c>
      <c r="P10275">
        <v>0</v>
      </c>
      <c r="Q10275">
        <v>1</v>
      </c>
    </row>
    <row r="10276" spans="10:17" x14ac:dyDescent="0.2">
      <c r="J10276" t="s">
        <v>498</v>
      </c>
      <c r="K10276" t="s">
        <v>359</v>
      </c>
      <c r="L10276" t="s">
        <v>480</v>
      </c>
      <c r="M10276" t="s">
        <v>7663</v>
      </c>
      <c r="N10276" t="s">
        <v>5520</v>
      </c>
      <c r="O10276">
        <v>0</v>
      </c>
      <c r="P10276">
        <v>0</v>
      </c>
      <c r="Q10276">
        <v>1</v>
      </c>
    </row>
    <row r="10277" spans="10:17" x14ac:dyDescent="0.2">
      <c r="J10277" t="s">
        <v>498</v>
      </c>
      <c r="K10277" t="s">
        <v>359</v>
      </c>
      <c r="L10277" t="s">
        <v>480</v>
      </c>
      <c r="M10277" t="s">
        <v>7663</v>
      </c>
      <c r="N10277" t="s">
        <v>5521</v>
      </c>
      <c r="O10277">
        <v>0</v>
      </c>
      <c r="P10277">
        <v>0</v>
      </c>
      <c r="Q10277">
        <v>1</v>
      </c>
    </row>
    <row r="10278" spans="10:17" x14ac:dyDescent="0.2">
      <c r="J10278" t="s">
        <v>498</v>
      </c>
      <c r="K10278" t="s">
        <v>359</v>
      </c>
      <c r="L10278" t="s">
        <v>480</v>
      </c>
      <c r="M10278" t="s">
        <v>7663</v>
      </c>
      <c r="N10278" t="s">
        <v>5522</v>
      </c>
      <c r="O10278">
        <v>0</v>
      </c>
      <c r="P10278">
        <v>0</v>
      </c>
      <c r="Q10278">
        <v>1</v>
      </c>
    </row>
    <row r="10279" spans="10:17" x14ac:dyDescent="0.2">
      <c r="J10279" t="s">
        <v>498</v>
      </c>
      <c r="K10279" t="s">
        <v>359</v>
      </c>
      <c r="L10279" t="s">
        <v>480</v>
      </c>
      <c r="M10279" t="s">
        <v>7663</v>
      </c>
      <c r="N10279" t="s">
        <v>5523</v>
      </c>
      <c r="O10279">
        <v>0</v>
      </c>
      <c r="P10279">
        <v>0</v>
      </c>
      <c r="Q10279">
        <v>1</v>
      </c>
    </row>
    <row r="10280" spans="10:17" x14ac:dyDescent="0.2">
      <c r="J10280" t="s">
        <v>498</v>
      </c>
      <c r="K10280" t="s">
        <v>359</v>
      </c>
      <c r="L10280" t="s">
        <v>480</v>
      </c>
      <c r="M10280" t="s">
        <v>7663</v>
      </c>
      <c r="N10280" t="s">
        <v>5533</v>
      </c>
      <c r="O10280">
        <v>1E-3</v>
      </c>
      <c r="P10280">
        <v>1E-3</v>
      </c>
      <c r="Q10280">
        <v>1</v>
      </c>
    </row>
    <row r="10281" spans="10:17" x14ac:dyDescent="0.2">
      <c r="J10281" t="s">
        <v>498</v>
      </c>
      <c r="K10281" t="s">
        <v>359</v>
      </c>
      <c r="L10281" t="s">
        <v>480</v>
      </c>
      <c r="M10281" t="s">
        <v>7663</v>
      </c>
      <c r="N10281" t="s">
        <v>5542</v>
      </c>
      <c r="O10281">
        <v>0</v>
      </c>
      <c r="P10281">
        <v>0</v>
      </c>
      <c r="Q10281">
        <v>1</v>
      </c>
    </row>
    <row r="10282" spans="10:17" x14ac:dyDescent="0.2">
      <c r="J10282" t="s">
        <v>498</v>
      </c>
      <c r="K10282" t="s">
        <v>359</v>
      </c>
      <c r="L10282" t="s">
        <v>480</v>
      </c>
      <c r="M10282" t="s">
        <v>7663</v>
      </c>
      <c r="N10282" t="s">
        <v>5543</v>
      </c>
      <c r="O10282">
        <v>0</v>
      </c>
      <c r="P10282">
        <v>0</v>
      </c>
      <c r="Q10282">
        <v>1</v>
      </c>
    </row>
    <row r="10283" spans="10:17" x14ac:dyDescent="0.2">
      <c r="J10283" t="s">
        <v>498</v>
      </c>
      <c r="K10283" t="s">
        <v>359</v>
      </c>
      <c r="L10283" t="s">
        <v>480</v>
      </c>
      <c r="M10283" t="s">
        <v>7663</v>
      </c>
      <c r="N10283" t="s">
        <v>5544</v>
      </c>
      <c r="O10283">
        <v>0</v>
      </c>
      <c r="P10283">
        <v>0</v>
      </c>
      <c r="Q10283">
        <v>1</v>
      </c>
    </row>
    <row r="10284" spans="10:17" x14ac:dyDescent="0.2">
      <c r="J10284" t="s">
        <v>498</v>
      </c>
      <c r="K10284" t="s">
        <v>359</v>
      </c>
      <c r="L10284" t="s">
        <v>480</v>
      </c>
      <c r="M10284" t="s">
        <v>7663</v>
      </c>
      <c r="N10284" t="s">
        <v>5545</v>
      </c>
      <c r="O10284">
        <v>0</v>
      </c>
      <c r="P10284">
        <v>0</v>
      </c>
      <c r="Q10284">
        <v>1</v>
      </c>
    </row>
    <row r="10285" spans="10:17" x14ac:dyDescent="0.2">
      <c r="J10285" t="s">
        <v>498</v>
      </c>
      <c r="K10285" t="s">
        <v>359</v>
      </c>
      <c r="L10285" t="s">
        <v>480</v>
      </c>
      <c r="M10285" t="s">
        <v>7663</v>
      </c>
      <c r="N10285" t="s">
        <v>5546</v>
      </c>
      <c r="O10285">
        <v>0</v>
      </c>
      <c r="P10285">
        <v>0</v>
      </c>
      <c r="Q10285">
        <v>1</v>
      </c>
    </row>
    <row r="10286" spans="10:17" x14ac:dyDescent="0.2">
      <c r="J10286" t="s">
        <v>498</v>
      </c>
      <c r="K10286" t="s">
        <v>359</v>
      </c>
      <c r="L10286" t="s">
        <v>480</v>
      </c>
      <c r="M10286" t="s">
        <v>7663</v>
      </c>
      <c r="N10286" t="s">
        <v>5547</v>
      </c>
      <c r="O10286">
        <v>0</v>
      </c>
      <c r="P10286">
        <v>0</v>
      </c>
      <c r="Q10286">
        <v>1</v>
      </c>
    </row>
    <row r="10287" spans="10:17" x14ac:dyDescent="0.2">
      <c r="J10287" t="s">
        <v>498</v>
      </c>
      <c r="K10287" t="s">
        <v>359</v>
      </c>
      <c r="L10287" t="s">
        <v>480</v>
      </c>
      <c r="M10287" t="s">
        <v>7663</v>
      </c>
      <c r="N10287" t="s">
        <v>5557</v>
      </c>
      <c r="O10287">
        <v>1E-3</v>
      </c>
      <c r="P10287">
        <v>1E-3</v>
      </c>
      <c r="Q10287">
        <v>1</v>
      </c>
    </row>
    <row r="10288" spans="10:17" x14ac:dyDescent="0.2">
      <c r="J10288" t="s">
        <v>498</v>
      </c>
      <c r="K10288" t="s">
        <v>359</v>
      </c>
      <c r="L10288" t="s">
        <v>480</v>
      </c>
      <c r="M10288" t="s">
        <v>7663</v>
      </c>
      <c r="N10288" t="s">
        <v>5566</v>
      </c>
      <c r="O10288">
        <v>0</v>
      </c>
      <c r="P10288">
        <v>0</v>
      </c>
      <c r="Q10288">
        <v>1</v>
      </c>
    </row>
    <row r="10289" spans="10:17" x14ac:dyDescent="0.2">
      <c r="J10289" t="s">
        <v>498</v>
      </c>
      <c r="K10289" t="s">
        <v>359</v>
      </c>
      <c r="L10289" t="s">
        <v>480</v>
      </c>
      <c r="M10289" t="s">
        <v>7663</v>
      </c>
      <c r="N10289" t="s">
        <v>5567</v>
      </c>
      <c r="O10289">
        <v>0</v>
      </c>
      <c r="P10289">
        <v>0</v>
      </c>
      <c r="Q10289">
        <v>1</v>
      </c>
    </row>
    <row r="10290" spans="10:17" x14ac:dyDescent="0.2">
      <c r="J10290" t="s">
        <v>498</v>
      </c>
      <c r="K10290" t="s">
        <v>359</v>
      </c>
      <c r="L10290" t="s">
        <v>480</v>
      </c>
      <c r="M10290" t="s">
        <v>7663</v>
      </c>
      <c r="N10290" t="s">
        <v>5568</v>
      </c>
      <c r="O10290">
        <v>0</v>
      </c>
      <c r="P10290">
        <v>0</v>
      </c>
      <c r="Q10290">
        <v>1</v>
      </c>
    </row>
    <row r="10291" spans="10:17" x14ac:dyDescent="0.2">
      <c r="J10291" t="s">
        <v>498</v>
      </c>
      <c r="K10291" t="s">
        <v>359</v>
      </c>
      <c r="L10291" t="s">
        <v>480</v>
      </c>
      <c r="M10291" t="s">
        <v>7663</v>
      </c>
      <c r="N10291" t="s">
        <v>5569</v>
      </c>
      <c r="O10291">
        <v>0</v>
      </c>
      <c r="P10291">
        <v>0</v>
      </c>
      <c r="Q10291">
        <v>1</v>
      </c>
    </row>
    <row r="10292" spans="10:17" x14ac:dyDescent="0.2">
      <c r="J10292" t="s">
        <v>498</v>
      </c>
      <c r="K10292" t="s">
        <v>359</v>
      </c>
      <c r="L10292" t="s">
        <v>480</v>
      </c>
      <c r="M10292" t="s">
        <v>7663</v>
      </c>
      <c r="N10292" t="s">
        <v>5570</v>
      </c>
      <c r="O10292">
        <v>0</v>
      </c>
      <c r="P10292">
        <v>0</v>
      </c>
      <c r="Q10292">
        <v>1</v>
      </c>
    </row>
    <row r="10293" spans="10:17" x14ac:dyDescent="0.2">
      <c r="J10293" t="s">
        <v>498</v>
      </c>
      <c r="K10293" t="s">
        <v>359</v>
      </c>
      <c r="L10293" t="s">
        <v>480</v>
      </c>
      <c r="M10293" t="s">
        <v>7663</v>
      </c>
      <c r="N10293" t="s">
        <v>5571</v>
      </c>
      <c r="O10293">
        <v>0</v>
      </c>
      <c r="P10293">
        <v>0</v>
      </c>
      <c r="Q10293">
        <v>1</v>
      </c>
    </row>
    <row r="10294" spans="10:17" x14ac:dyDescent="0.2">
      <c r="J10294" t="s">
        <v>498</v>
      </c>
      <c r="K10294" t="s">
        <v>359</v>
      </c>
      <c r="L10294" t="s">
        <v>480</v>
      </c>
      <c r="M10294" t="s">
        <v>7663</v>
      </c>
      <c r="N10294" t="s">
        <v>5581</v>
      </c>
      <c r="O10294">
        <v>1E-3</v>
      </c>
      <c r="P10294">
        <v>1E-3</v>
      </c>
      <c r="Q10294">
        <v>1</v>
      </c>
    </row>
    <row r="10295" spans="10:17" x14ac:dyDescent="0.2">
      <c r="J10295" t="s">
        <v>498</v>
      </c>
      <c r="K10295" t="s">
        <v>359</v>
      </c>
      <c r="L10295" t="s">
        <v>480</v>
      </c>
      <c r="M10295" t="s">
        <v>7663</v>
      </c>
      <c r="N10295" t="s">
        <v>5590</v>
      </c>
      <c r="O10295">
        <v>0</v>
      </c>
      <c r="P10295">
        <v>0</v>
      </c>
      <c r="Q10295">
        <v>1</v>
      </c>
    </row>
    <row r="10296" spans="10:17" x14ac:dyDescent="0.2">
      <c r="J10296" t="s">
        <v>498</v>
      </c>
      <c r="K10296" t="s">
        <v>359</v>
      </c>
      <c r="L10296" t="s">
        <v>480</v>
      </c>
      <c r="M10296" t="s">
        <v>7663</v>
      </c>
      <c r="N10296" t="s">
        <v>5591</v>
      </c>
      <c r="O10296">
        <v>0</v>
      </c>
      <c r="P10296">
        <v>0</v>
      </c>
      <c r="Q10296">
        <v>1</v>
      </c>
    </row>
    <row r="10297" spans="10:17" x14ac:dyDescent="0.2">
      <c r="J10297" t="s">
        <v>498</v>
      </c>
      <c r="K10297" t="s">
        <v>359</v>
      </c>
      <c r="L10297" t="s">
        <v>480</v>
      </c>
      <c r="M10297" t="s">
        <v>7663</v>
      </c>
      <c r="N10297" t="s">
        <v>5592</v>
      </c>
      <c r="O10297">
        <v>0</v>
      </c>
      <c r="P10297">
        <v>0</v>
      </c>
      <c r="Q10297">
        <v>1</v>
      </c>
    </row>
    <row r="10298" spans="10:17" x14ac:dyDescent="0.2">
      <c r="J10298" t="s">
        <v>498</v>
      </c>
      <c r="K10298" t="s">
        <v>359</v>
      </c>
      <c r="L10298" t="s">
        <v>480</v>
      </c>
      <c r="M10298" t="s">
        <v>7663</v>
      </c>
      <c r="N10298" t="s">
        <v>5593</v>
      </c>
      <c r="O10298">
        <v>0</v>
      </c>
      <c r="P10298">
        <v>0</v>
      </c>
      <c r="Q10298">
        <v>1</v>
      </c>
    </row>
    <row r="10299" spans="10:17" x14ac:dyDescent="0.2">
      <c r="J10299" t="s">
        <v>498</v>
      </c>
      <c r="K10299" t="s">
        <v>359</v>
      </c>
      <c r="L10299" t="s">
        <v>480</v>
      </c>
      <c r="M10299" t="s">
        <v>7663</v>
      </c>
      <c r="N10299" t="s">
        <v>5594</v>
      </c>
      <c r="O10299">
        <v>0</v>
      </c>
      <c r="P10299">
        <v>0</v>
      </c>
      <c r="Q10299">
        <v>1</v>
      </c>
    </row>
    <row r="10300" spans="10:17" x14ac:dyDescent="0.2">
      <c r="J10300" t="s">
        <v>498</v>
      </c>
      <c r="K10300" t="s">
        <v>359</v>
      </c>
      <c r="L10300" t="s">
        <v>480</v>
      </c>
      <c r="M10300" t="s">
        <v>7663</v>
      </c>
      <c r="N10300" t="s">
        <v>5595</v>
      </c>
      <c r="O10300">
        <v>0</v>
      </c>
      <c r="P10300">
        <v>0</v>
      </c>
      <c r="Q10300">
        <v>1</v>
      </c>
    </row>
    <row r="10301" spans="10:17" x14ac:dyDescent="0.2">
      <c r="J10301" t="s">
        <v>498</v>
      </c>
      <c r="K10301" t="s">
        <v>359</v>
      </c>
      <c r="L10301" t="s">
        <v>480</v>
      </c>
      <c r="M10301" t="s">
        <v>7663</v>
      </c>
      <c r="N10301" t="s">
        <v>5605</v>
      </c>
      <c r="O10301">
        <v>1E-3</v>
      </c>
      <c r="P10301">
        <v>1E-3</v>
      </c>
      <c r="Q10301">
        <v>1</v>
      </c>
    </row>
    <row r="10302" spans="10:17" x14ac:dyDescent="0.2">
      <c r="J10302" t="s">
        <v>498</v>
      </c>
      <c r="K10302" t="s">
        <v>359</v>
      </c>
      <c r="L10302" t="s">
        <v>480</v>
      </c>
      <c r="M10302" t="s">
        <v>7663</v>
      </c>
      <c r="N10302" t="s">
        <v>5614</v>
      </c>
      <c r="O10302">
        <v>0</v>
      </c>
      <c r="P10302">
        <v>0</v>
      </c>
      <c r="Q10302">
        <v>1</v>
      </c>
    </row>
    <row r="10303" spans="10:17" x14ac:dyDescent="0.2">
      <c r="J10303" t="s">
        <v>498</v>
      </c>
      <c r="K10303" t="s">
        <v>359</v>
      </c>
      <c r="L10303" t="s">
        <v>480</v>
      </c>
      <c r="M10303" t="s">
        <v>7663</v>
      </c>
      <c r="N10303" t="s">
        <v>5615</v>
      </c>
      <c r="O10303">
        <v>0</v>
      </c>
      <c r="P10303">
        <v>0</v>
      </c>
      <c r="Q10303">
        <v>1</v>
      </c>
    </row>
    <row r="10304" spans="10:17" x14ac:dyDescent="0.2">
      <c r="J10304" t="s">
        <v>498</v>
      </c>
      <c r="K10304" t="s">
        <v>359</v>
      </c>
      <c r="L10304" t="s">
        <v>480</v>
      </c>
      <c r="M10304" t="s">
        <v>7663</v>
      </c>
      <c r="N10304" t="s">
        <v>5616</v>
      </c>
      <c r="O10304">
        <v>0</v>
      </c>
      <c r="P10304">
        <v>0</v>
      </c>
      <c r="Q10304">
        <v>1</v>
      </c>
    </row>
    <row r="10305" spans="10:17" x14ac:dyDescent="0.2">
      <c r="J10305" t="s">
        <v>498</v>
      </c>
      <c r="K10305" t="s">
        <v>359</v>
      </c>
      <c r="L10305" t="s">
        <v>480</v>
      </c>
      <c r="M10305" t="s">
        <v>7663</v>
      </c>
      <c r="N10305" t="s">
        <v>5629</v>
      </c>
      <c r="O10305">
        <v>1E-3</v>
      </c>
      <c r="P10305">
        <v>1E-3</v>
      </c>
      <c r="Q10305">
        <v>1</v>
      </c>
    </row>
    <row r="10306" spans="10:17" x14ac:dyDescent="0.2">
      <c r="J10306" t="s">
        <v>498</v>
      </c>
      <c r="K10306" t="s">
        <v>359</v>
      </c>
      <c r="L10306" t="s">
        <v>480</v>
      </c>
      <c r="M10306" t="s">
        <v>7663</v>
      </c>
      <c r="N10306" t="s">
        <v>5638</v>
      </c>
      <c r="O10306">
        <v>0</v>
      </c>
      <c r="P10306">
        <v>0</v>
      </c>
      <c r="Q10306">
        <v>1</v>
      </c>
    </row>
    <row r="10307" spans="10:17" x14ac:dyDescent="0.2">
      <c r="J10307" t="s">
        <v>498</v>
      </c>
      <c r="K10307" t="s">
        <v>359</v>
      </c>
      <c r="L10307" t="s">
        <v>480</v>
      </c>
      <c r="M10307" t="s">
        <v>7663</v>
      </c>
      <c r="N10307" t="s">
        <v>5639</v>
      </c>
      <c r="O10307">
        <v>0</v>
      </c>
      <c r="P10307">
        <v>0</v>
      </c>
      <c r="Q10307">
        <v>1</v>
      </c>
    </row>
    <row r="10308" spans="10:17" x14ac:dyDescent="0.2">
      <c r="J10308" t="s">
        <v>498</v>
      </c>
      <c r="K10308" t="s">
        <v>359</v>
      </c>
      <c r="L10308" t="s">
        <v>480</v>
      </c>
      <c r="M10308" t="s">
        <v>7663</v>
      </c>
      <c r="N10308" t="s">
        <v>5640</v>
      </c>
      <c r="O10308">
        <v>0</v>
      </c>
      <c r="P10308">
        <v>0</v>
      </c>
      <c r="Q10308">
        <v>1</v>
      </c>
    </row>
    <row r="10309" spans="10:17" x14ac:dyDescent="0.2">
      <c r="J10309" t="s">
        <v>498</v>
      </c>
      <c r="K10309" t="s">
        <v>359</v>
      </c>
      <c r="L10309" t="s">
        <v>480</v>
      </c>
      <c r="M10309" t="s">
        <v>7663</v>
      </c>
      <c r="N10309" t="s">
        <v>5653</v>
      </c>
      <c r="O10309">
        <v>1E-3</v>
      </c>
      <c r="P10309">
        <v>1E-3</v>
      </c>
      <c r="Q10309">
        <v>1</v>
      </c>
    </row>
    <row r="10310" spans="10:17" x14ac:dyDescent="0.2">
      <c r="J10310" t="s">
        <v>498</v>
      </c>
      <c r="K10310" t="s">
        <v>359</v>
      </c>
      <c r="L10310" t="s">
        <v>480</v>
      </c>
      <c r="M10310" t="s">
        <v>7663</v>
      </c>
      <c r="N10310" t="s">
        <v>5662</v>
      </c>
      <c r="O10310">
        <v>0</v>
      </c>
      <c r="P10310">
        <v>0</v>
      </c>
      <c r="Q10310">
        <v>1</v>
      </c>
    </row>
    <row r="10311" spans="10:17" x14ac:dyDescent="0.2">
      <c r="J10311" t="s">
        <v>498</v>
      </c>
      <c r="K10311" t="s">
        <v>359</v>
      </c>
      <c r="L10311" t="s">
        <v>480</v>
      </c>
      <c r="M10311" t="s">
        <v>7663</v>
      </c>
      <c r="N10311" t="s">
        <v>5663</v>
      </c>
      <c r="O10311">
        <v>0</v>
      </c>
      <c r="P10311">
        <v>0</v>
      </c>
      <c r="Q10311">
        <v>1</v>
      </c>
    </row>
    <row r="10312" spans="10:17" x14ac:dyDescent="0.2">
      <c r="J10312" t="s">
        <v>498</v>
      </c>
      <c r="K10312" t="s">
        <v>359</v>
      </c>
      <c r="L10312" t="s">
        <v>480</v>
      </c>
      <c r="M10312" t="s">
        <v>7663</v>
      </c>
      <c r="N10312" t="s">
        <v>5664</v>
      </c>
      <c r="O10312">
        <v>0</v>
      </c>
      <c r="P10312">
        <v>0</v>
      </c>
      <c r="Q10312">
        <v>1</v>
      </c>
    </row>
    <row r="10313" spans="10:17" x14ac:dyDescent="0.2">
      <c r="J10313" t="s">
        <v>498</v>
      </c>
      <c r="K10313" t="s">
        <v>359</v>
      </c>
      <c r="L10313" t="s">
        <v>480</v>
      </c>
      <c r="M10313" t="s">
        <v>7663</v>
      </c>
      <c r="N10313" t="s">
        <v>5686</v>
      </c>
      <c r="O10313">
        <v>0</v>
      </c>
      <c r="P10313">
        <v>0</v>
      </c>
      <c r="Q10313">
        <v>1</v>
      </c>
    </row>
    <row r="10314" spans="10:17" x14ac:dyDescent="0.2">
      <c r="J10314" t="s">
        <v>498</v>
      </c>
      <c r="K10314" t="s">
        <v>359</v>
      </c>
      <c r="L10314" t="s">
        <v>480</v>
      </c>
      <c r="M10314" t="s">
        <v>7663</v>
      </c>
      <c r="N10314" t="s">
        <v>5687</v>
      </c>
      <c r="O10314">
        <v>0</v>
      </c>
      <c r="P10314">
        <v>0</v>
      </c>
      <c r="Q10314">
        <v>1</v>
      </c>
    </row>
    <row r="10315" spans="10:17" x14ac:dyDescent="0.2">
      <c r="J10315" t="s">
        <v>498</v>
      </c>
      <c r="K10315" t="s">
        <v>359</v>
      </c>
      <c r="L10315" t="s">
        <v>480</v>
      </c>
      <c r="M10315" t="s">
        <v>7663</v>
      </c>
      <c r="N10315" t="s">
        <v>5688</v>
      </c>
      <c r="O10315">
        <v>0</v>
      </c>
      <c r="P10315">
        <v>0</v>
      </c>
      <c r="Q10315">
        <v>1</v>
      </c>
    </row>
    <row r="10316" spans="10:17" x14ac:dyDescent="0.2">
      <c r="J10316" t="s">
        <v>498</v>
      </c>
      <c r="K10316" t="s">
        <v>359</v>
      </c>
      <c r="L10316" t="s">
        <v>480</v>
      </c>
      <c r="M10316" t="s">
        <v>7663</v>
      </c>
      <c r="N10316" t="s">
        <v>5689</v>
      </c>
      <c r="O10316">
        <v>0</v>
      </c>
      <c r="P10316">
        <v>0</v>
      </c>
      <c r="Q10316">
        <v>1</v>
      </c>
    </row>
    <row r="10317" spans="10:17" x14ac:dyDescent="0.2">
      <c r="J10317" t="s">
        <v>498</v>
      </c>
      <c r="K10317" t="s">
        <v>359</v>
      </c>
      <c r="L10317" t="s">
        <v>480</v>
      </c>
      <c r="M10317" t="s">
        <v>7663</v>
      </c>
      <c r="N10317" t="s">
        <v>5701</v>
      </c>
      <c r="O10317">
        <v>1E-3</v>
      </c>
      <c r="P10317">
        <v>1E-3</v>
      </c>
      <c r="Q10317">
        <v>1</v>
      </c>
    </row>
    <row r="10318" spans="10:17" x14ac:dyDescent="0.2">
      <c r="J10318" t="s">
        <v>498</v>
      </c>
      <c r="K10318" t="s">
        <v>359</v>
      </c>
      <c r="L10318" t="s">
        <v>480</v>
      </c>
      <c r="M10318" t="s">
        <v>7663</v>
      </c>
      <c r="N10318" t="s">
        <v>5710</v>
      </c>
      <c r="O10318">
        <v>0</v>
      </c>
      <c r="P10318">
        <v>0</v>
      </c>
      <c r="Q10318">
        <v>1</v>
      </c>
    </row>
    <row r="10319" spans="10:17" x14ac:dyDescent="0.2">
      <c r="J10319" t="s">
        <v>498</v>
      </c>
      <c r="K10319" t="s">
        <v>359</v>
      </c>
      <c r="L10319" t="s">
        <v>480</v>
      </c>
      <c r="M10319" t="s">
        <v>7663</v>
      </c>
      <c r="N10319" t="s">
        <v>5711</v>
      </c>
      <c r="O10319">
        <v>0</v>
      </c>
      <c r="P10319">
        <v>0</v>
      </c>
      <c r="Q10319">
        <v>1</v>
      </c>
    </row>
    <row r="10320" spans="10:17" x14ac:dyDescent="0.2">
      <c r="J10320" t="s">
        <v>498</v>
      </c>
      <c r="K10320" t="s">
        <v>359</v>
      </c>
      <c r="L10320" t="s">
        <v>480</v>
      </c>
      <c r="M10320" t="s">
        <v>7663</v>
      </c>
      <c r="N10320" t="s">
        <v>5712</v>
      </c>
      <c r="O10320">
        <v>0</v>
      </c>
      <c r="P10320">
        <v>0</v>
      </c>
      <c r="Q10320">
        <v>1</v>
      </c>
    </row>
    <row r="10321" spans="10:17" x14ac:dyDescent="0.2">
      <c r="J10321" t="s">
        <v>498</v>
      </c>
      <c r="K10321" t="s">
        <v>359</v>
      </c>
      <c r="L10321" t="s">
        <v>480</v>
      </c>
      <c r="M10321" t="s">
        <v>7663</v>
      </c>
      <c r="N10321" t="s">
        <v>5725</v>
      </c>
      <c r="O10321">
        <v>1E-3</v>
      </c>
      <c r="P10321">
        <v>1E-3</v>
      </c>
      <c r="Q10321">
        <v>1</v>
      </c>
    </row>
    <row r="10322" spans="10:17" x14ac:dyDescent="0.2">
      <c r="J10322" t="s">
        <v>498</v>
      </c>
      <c r="K10322" t="s">
        <v>359</v>
      </c>
      <c r="L10322" t="s">
        <v>480</v>
      </c>
      <c r="M10322" t="s">
        <v>7663</v>
      </c>
      <c r="N10322" t="s">
        <v>5734</v>
      </c>
      <c r="O10322">
        <v>0</v>
      </c>
      <c r="P10322">
        <v>0</v>
      </c>
      <c r="Q10322">
        <v>1</v>
      </c>
    </row>
    <row r="10323" spans="10:17" x14ac:dyDescent="0.2">
      <c r="J10323" t="s">
        <v>498</v>
      </c>
      <c r="K10323" t="s">
        <v>359</v>
      </c>
      <c r="L10323" t="s">
        <v>480</v>
      </c>
      <c r="M10323" t="s">
        <v>7663</v>
      </c>
      <c r="N10323" t="s">
        <v>5735</v>
      </c>
      <c r="O10323">
        <v>0</v>
      </c>
      <c r="P10323">
        <v>0</v>
      </c>
      <c r="Q10323">
        <v>1</v>
      </c>
    </row>
    <row r="10324" spans="10:17" x14ac:dyDescent="0.2">
      <c r="J10324" t="s">
        <v>498</v>
      </c>
      <c r="K10324" t="s">
        <v>359</v>
      </c>
      <c r="L10324" t="s">
        <v>480</v>
      </c>
      <c r="M10324" t="s">
        <v>7663</v>
      </c>
      <c r="N10324" t="s">
        <v>5736</v>
      </c>
      <c r="O10324">
        <v>0</v>
      </c>
      <c r="P10324">
        <v>0</v>
      </c>
      <c r="Q10324">
        <v>1</v>
      </c>
    </row>
    <row r="10325" spans="10:17" x14ac:dyDescent="0.2">
      <c r="J10325" t="s">
        <v>498</v>
      </c>
      <c r="K10325" t="s">
        <v>359</v>
      </c>
      <c r="L10325" t="s">
        <v>480</v>
      </c>
      <c r="M10325" t="s">
        <v>7663</v>
      </c>
      <c r="N10325" t="s">
        <v>5737</v>
      </c>
      <c r="O10325">
        <v>0</v>
      </c>
      <c r="P10325">
        <v>0</v>
      </c>
      <c r="Q10325">
        <v>1</v>
      </c>
    </row>
    <row r="10326" spans="10:17" x14ac:dyDescent="0.2">
      <c r="J10326" t="s">
        <v>498</v>
      </c>
      <c r="K10326" t="s">
        <v>359</v>
      </c>
      <c r="L10326" t="s">
        <v>480</v>
      </c>
      <c r="M10326" t="s">
        <v>7663</v>
      </c>
      <c r="N10326" t="s">
        <v>5738</v>
      </c>
      <c r="O10326">
        <v>0</v>
      </c>
      <c r="P10326">
        <v>0</v>
      </c>
      <c r="Q10326">
        <v>1</v>
      </c>
    </row>
    <row r="10327" spans="10:17" x14ac:dyDescent="0.2">
      <c r="J10327" t="s">
        <v>498</v>
      </c>
      <c r="K10327" t="s">
        <v>359</v>
      </c>
      <c r="L10327" t="s">
        <v>480</v>
      </c>
      <c r="M10327" t="s">
        <v>7663</v>
      </c>
      <c r="N10327" t="s">
        <v>5739</v>
      </c>
      <c r="O10327">
        <v>0</v>
      </c>
      <c r="P10327">
        <v>0</v>
      </c>
      <c r="Q10327">
        <v>1</v>
      </c>
    </row>
    <row r="10328" spans="10:17" x14ac:dyDescent="0.2">
      <c r="J10328" t="s">
        <v>498</v>
      </c>
      <c r="K10328" t="s">
        <v>359</v>
      </c>
      <c r="L10328" t="s">
        <v>480</v>
      </c>
      <c r="M10328" t="s">
        <v>7663</v>
      </c>
      <c r="N10328" t="s">
        <v>5758</v>
      </c>
      <c r="O10328">
        <v>0</v>
      </c>
      <c r="P10328">
        <v>0</v>
      </c>
      <c r="Q10328">
        <v>1</v>
      </c>
    </row>
    <row r="10329" spans="10:17" x14ac:dyDescent="0.2">
      <c r="J10329" t="s">
        <v>498</v>
      </c>
      <c r="K10329" t="s">
        <v>359</v>
      </c>
      <c r="L10329" t="s">
        <v>480</v>
      </c>
      <c r="M10329" t="s">
        <v>7663</v>
      </c>
      <c r="N10329" t="s">
        <v>5759</v>
      </c>
      <c r="O10329">
        <v>0</v>
      </c>
      <c r="P10329">
        <v>0</v>
      </c>
      <c r="Q10329">
        <v>1</v>
      </c>
    </row>
    <row r="10330" spans="10:17" x14ac:dyDescent="0.2">
      <c r="J10330" t="s">
        <v>498</v>
      </c>
      <c r="K10330" t="s">
        <v>359</v>
      </c>
      <c r="L10330" t="s">
        <v>480</v>
      </c>
      <c r="M10330" t="s">
        <v>7663</v>
      </c>
      <c r="N10330" t="s">
        <v>5760</v>
      </c>
      <c r="O10330">
        <v>0</v>
      </c>
      <c r="P10330">
        <v>0</v>
      </c>
      <c r="Q10330">
        <v>1</v>
      </c>
    </row>
    <row r="10331" spans="10:17" x14ac:dyDescent="0.2">
      <c r="J10331" t="s">
        <v>498</v>
      </c>
      <c r="K10331" t="s">
        <v>359</v>
      </c>
      <c r="L10331" t="s">
        <v>480</v>
      </c>
      <c r="M10331" t="s">
        <v>7663</v>
      </c>
      <c r="N10331" t="s">
        <v>5761</v>
      </c>
      <c r="O10331">
        <v>0</v>
      </c>
      <c r="P10331">
        <v>0</v>
      </c>
      <c r="Q10331">
        <v>1</v>
      </c>
    </row>
    <row r="10332" spans="10:17" x14ac:dyDescent="0.2">
      <c r="J10332" t="s">
        <v>498</v>
      </c>
      <c r="K10332" t="s">
        <v>359</v>
      </c>
      <c r="L10332" t="s">
        <v>480</v>
      </c>
      <c r="M10332" t="s">
        <v>7663</v>
      </c>
      <c r="N10332" t="s">
        <v>5762</v>
      </c>
      <c r="O10332">
        <v>0</v>
      </c>
      <c r="P10332">
        <v>0</v>
      </c>
      <c r="Q10332">
        <v>1</v>
      </c>
    </row>
    <row r="10333" spans="10:17" x14ac:dyDescent="0.2">
      <c r="J10333" t="s">
        <v>498</v>
      </c>
      <c r="K10333" t="s">
        <v>359</v>
      </c>
      <c r="L10333" t="s">
        <v>480</v>
      </c>
      <c r="M10333" t="s">
        <v>7663</v>
      </c>
      <c r="N10333" t="s">
        <v>5782</v>
      </c>
      <c r="O10333">
        <v>0</v>
      </c>
      <c r="P10333">
        <v>0</v>
      </c>
      <c r="Q10333">
        <v>1</v>
      </c>
    </row>
    <row r="10334" spans="10:17" x14ac:dyDescent="0.2">
      <c r="J10334" t="s">
        <v>498</v>
      </c>
      <c r="K10334" t="s">
        <v>359</v>
      </c>
      <c r="L10334" t="s">
        <v>480</v>
      </c>
      <c r="M10334" t="s">
        <v>7663</v>
      </c>
      <c r="N10334" t="s">
        <v>5783</v>
      </c>
      <c r="O10334">
        <v>0</v>
      </c>
      <c r="P10334">
        <v>0</v>
      </c>
      <c r="Q10334">
        <v>1</v>
      </c>
    </row>
    <row r="10335" spans="10:17" x14ac:dyDescent="0.2">
      <c r="J10335" t="s">
        <v>498</v>
      </c>
      <c r="K10335" t="s">
        <v>359</v>
      </c>
      <c r="L10335" t="s">
        <v>480</v>
      </c>
      <c r="M10335" t="s">
        <v>7663</v>
      </c>
      <c r="N10335" t="s">
        <v>5784</v>
      </c>
      <c r="O10335">
        <v>0</v>
      </c>
      <c r="P10335">
        <v>0</v>
      </c>
      <c r="Q10335">
        <v>1</v>
      </c>
    </row>
    <row r="10336" spans="10:17" x14ac:dyDescent="0.2">
      <c r="J10336" t="s">
        <v>498</v>
      </c>
      <c r="K10336" t="s">
        <v>359</v>
      </c>
      <c r="L10336" t="s">
        <v>480</v>
      </c>
      <c r="M10336" t="s">
        <v>7663</v>
      </c>
      <c r="N10336" t="s">
        <v>5785</v>
      </c>
      <c r="O10336">
        <v>0</v>
      </c>
      <c r="P10336">
        <v>0</v>
      </c>
      <c r="Q10336">
        <v>1</v>
      </c>
    </row>
    <row r="10337" spans="10:17" x14ac:dyDescent="0.2">
      <c r="J10337" t="s">
        <v>498</v>
      </c>
      <c r="K10337" t="s">
        <v>359</v>
      </c>
      <c r="L10337" t="s">
        <v>480</v>
      </c>
      <c r="M10337" t="s">
        <v>7663</v>
      </c>
      <c r="N10337" t="s">
        <v>5786</v>
      </c>
      <c r="O10337">
        <v>0</v>
      </c>
      <c r="P10337">
        <v>0</v>
      </c>
      <c r="Q10337">
        <v>1</v>
      </c>
    </row>
    <row r="10338" spans="10:17" x14ac:dyDescent="0.2">
      <c r="J10338" t="s">
        <v>498</v>
      </c>
      <c r="K10338" t="s">
        <v>359</v>
      </c>
      <c r="L10338" t="s">
        <v>480</v>
      </c>
      <c r="M10338" t="s">
        <v>7663</v>
      </c>
      <c r="N10338" t="s">
        <v>5797</v>
      </c>
      <c r="O10338">
        <v>1E-3</v>
      </c>
      <c r="P10338">
        <v>1E-3</v>
      </c>
      <c r="Q10338">
        <v>1</v>
      </c>
    </row>
    <row r="10339" spans="10:17" x14ac:dyDescent="0.2">
      <c r="J10339" t="s">
        <v>498</v>
      </c>
      <c r="K10339" t="s">
        <v>359</v>
      </c>
      <c r="L10339" t="s">
        <v>480</v>
      </c>
      <c r="M10339" t="s">
        <v>7663</v>
      </c>
      <c r="N10339" t="s">
        <v>5806</v>
      </c>
      <c r="O10339">
        <v>0</v>
      </c>
      <c r="P10339">
        <v>0</v>
      </c>
      <c r="Q10339">
        <v>1</v>
      </c>
    </row>
    <row r="10340" spans="10:17" x14ac:dyDescent="0.2">
      <c r="J10340" t="s">
        <v>498</v>
      </c>
      <c r="K10340" t="s">
        <v>359</v>
      </c>
      <c r="L10340" t="s">
        <v>480</v>
      </c>
      <c r="M10340" t="s">
        <v>7663</v>
      </c>
      <c r="N10340" t="s">
        <v>5807</v>
      </c>
      <c r="O10340">
        <v>0</v>
      </c>
      <c r="P10340">
        <v>0</v>
      </c>
      <c r="Q10340">
        <v>1</v>
      </c>
    </row>
    <row r="10341" spans="10:17" x14ac:dyDescent="0.2">
      <c r="J10341" t="s">
        <v>498</v>
      </c>
      <c r="K10341" t="s">
        <v>359</v>
      </c>
      <c r="L10341" t="s">
        <v>480</v>
      </c>
      <c r="M10341" t="s">
        <v>7663</v>
      </c>
      <c r="N10341" t="s">
        <v>5808</v>
      </c>
      <c r="O10341">
        <v>0</v>
      </c>
      <c r="P10341">
        <v>0</v>
      </c>
      <c r="Q10341">
        <v>1</v>
      </c>
    </row>
    <row r="10342" spans="10:17" x14ac:dyDescent="0.2">
      <c r="J10342" t="s">
        <v>498</v>
      </c>
      <c r="K10342" t="s">
        <v>359</v>
      </c>
      <c r="L10342" t="s">
        <v>480</v>
      </c>
      <c r="M10342" t="s">
        <v>7663</v>
      </c>
      <c r="N10342" t="s">
        <v>5809</v>
      </c>
      <c r="O10342">
        <v>0</v>
      </c>
      <c r="P10342">
        <v>0</v>
      </c>
      <c r="Q10342">
        <v>1</v>
      </c>
    </row>
    <row r="10343" spans="10:17" x14ac:dyDescent="0.2">
      <c r="J10343" t="s">
        <v>498</v>
      </c>
      <c r="K10343" t="s">
        <v>359</v>
      </c>
      <c r="L10343" t="s">
        <v>480</v>
      </c>
      <c r="M10343" t="s">
        <v>7663</v>
      </c>
      <c r="N10343" t="s">
        <v>5810</v>
      </c>
      <c r="O10343">
        <v>0</v>
      </c>
      <c r="P10343">
        <v>0</v>
      </c>
      <c r="Q10343">
        <v>1</v>
      </c>
    </row>
    <row r="10344" spans="10:17" x14ac:dyDescent="0.2">
      <c r="J10344" t="s">
        <v>498</v>
      </c>
      <c r="K10344" t="s">
        <v>359</v>
      </c>
      <c r="L10344" t="s">
        <v>480</v>
      </c>
      <c r="M10344" t="s">
        <v>7663</v>
      </c>
      <c r="N10344" t="s">
        <v>5821</v>
      </c>
      <c r="O10344">
        <v>1E-3</v>
      </c>
      <c r="P10344">
        <v>1E-3</v>
      </c>
      <c r="Q10344">
        <v>1</v>
      </c>
    </row>
    <row r="10345" spans="10:17" x14ac:dyDescent="0.2">
      <c r="J10345" t="s">
        <v>498</v>
      </c>
      <c r="K10345" t="s">
        <v>359</v>
      </c>
      <c r="L10345" t="s">
        <v>480</v>
      </c>
      <c r="M10345" t="s">
        <v>7663</v>
      </c>
      <c r="N10345" t="s">
        <v>5830</v>
      </c>
      <c r="O10345">
        <v>0</v>
      </c>
      <c r="P10345">
        <v>0</v>
      </c>
      <c r="Q10345">
        <v>1</v>
      </c>
    </row>
    <row r="10346" spans="10:17" x14ac:dyDescent="0.2">
      <c r="J10346" t="s">
        <v>498</v>
      </c>
      <c r="K10346" t="s">
        <v>359</v>
      </c>
      <c r="L10346" t="s">
        <v>480</v>
      </c>
      <c r="M10346" t="s">
        <v>7663</v>
      </c>
      <c r="N10346" t="s">
        <v>5831</v>
      </c>
      <c r="O10346">
        <v>0</v>
      </c>
      <c r="P10346">
        <v>0</v>
      </c>
      <c r="Q10346">
        <v>1</v>
      </c>
    </row>
    <row r="10347" spans="10:17" x14ac:dyDescent="0.2">
      <c r="J10347" t="s">
        <v>498</v>
      </c>
      <c r="K10347" t="s">
        <v>359</v>
      </c>
      <c r="L10347" t="s">
        <v>480</v>
      </c>
      <c r="M10347" t="s">
        <v>7663</v>
      </c>
      <c r="N10347" t="s">
        <v>5832</v>
      </c>
      <c r="O10347">
        <v>0</v>
      </c>
      <c r="P10347">
        <v>0</v>
      </c>
      <c r="Q10347">
        <v>1</v>
      </c>
    </row>
    <row r="10348" spans="10:17" x14ac:dyDescent="0.2">
      <c r="J10348" t="s">
        <v>498</v>
      </c>
      <c r="K10348" t="s">
        <v>359</v>
      </c>
      <c r="L10348" t="s">
        <v>480</v>
      </c>
      <c r="M10348" t="s">
        <v>7663</v>
      </c>
      <c r="N10348" t="s">
        <v>5833</v>
      </c>
      <c r="O10348">
        <v>0</v>
      </c>
      <c r="P10348">
        <v>0</v>
      </c>
      <c r="Q10348">
        <v>1</v>
      </c>
    </row>
    <row r="10349" spans="10:17" x14ac:dyDescent="0.2">
      <c r="J10349" t="s">
        <v>498</v>
      </c>
      <c r="K10349" t="s">
        <v>359</v>
      </c>
      <c r="L10349" t="s">
        <v>480</v>
      </c>
      <c r="M10349" t="s">
        <v>7663</v>
      </c>
      <c r="N10349" t="s">
        <v>5834</v>
      </c>
      <c r="O10349">
        <v>0</v>
      </c>
      <c r="P10349">
        <v>0</v>
      </c>
      <c r="Q10349">
        <v>1</v>
      </c>
    </row>
    <row r="10350" spans="10:17" x14ac:dyDescent="0.2">
      <c r="J10350" t="s">
        <v>498</v>
      </c>
      <c r="K10350" t="s">
        <v>359</v>
      </c>
      <c r="L10350" t="s">
        <v>480</v>
      </c>
      <c r="M10350" t="s">
        <v>7663</v>
      </c>
      <c r="N10350" t="s">
        <v>5835</v>
      </c>
      <c r="O10350">
        <v>0</v>
      </c>
      <c r="P10350">
        <v>0</v>
      </c>
      <c r="Q10350">
        <v>1</v>
      </c>
    </row>
    <row r="10351" spans="10:17" x14ac:dyDescent="0.2">
      <c r="J10351" t="s">
        <v>498</v>
      </c>
      <c r="K10351" t="s">
        <v>359</v>
      </c>
      <c r="L10351" t="s">
        <v>480</v>
      </c>
      <c r="M10351" t="s">
        <v>7663</v>
      </c>
      <c r="N10351" t="s">
        <v>5854</v>
      </c>
      <c r="O10351">
        <v>0</v>
      </c>
      <c r="P10351">
        <v>0</v>
      </c>
      <c r="Q10351">
        <v>1</v>
      </c>
    </row>
    <row r="10352" spans="10:17" x14ac:dyDescent="0.2">
      <c r="J10352" t="s">
        <v>498</v>
      </c>
      <c r="K10352" t="s">
        <v>359</v>
      </c>
      <c r="L10352" t="s">
        <v>480</v>
      </c>
      <c r="M10352" t="s">
        <v>7663</v>
      </c>
      <c r="N10352" t="s">
        <v>5855</v>
      </c>
      <c r="O10352">
        <v>0</v>
      </c>
      <c r="P10352">
        <v>0</v>
      </c>
      <c r="Q10352">
        <v>1</v>
      </c>
    </row>
    <row r="10353" spans="10:17" x14ac:dyDescent="0.2">
      <c r="J10353" t="s">
        <v>498</v>
      </c>
      <c r="K10353" t="s">
        <v>359</v>
      </c>
      <c r="L10353" t="s">
        <v>480</v>
      </c>
      <c r="M10353" t="s">
        <v>7663</v>
      </c>
      <c r="N10353" t="s">
        <v>5856</v>
      </c>
      <c r="O10353">
        <v>0</v>
      </c>
      <c r="P10353">
        <v>0</v>
      </c>
      <c r="Q10353">
        <v>1</v>
      </c>
    </row>
    <row r="10354" spans="10:17" x14ac:dyDescent="0.2">
      <c r="J10354" t="s">
        <v>498</v>
      </c>
      <c r="K10354" t="s">
        <v>359</v>
      </c>
      <c r="L10354" t="s">
        <v>480</v>
      </c>
      <c r="M10354" t="s">
        <v>7663</v>
      </c>
      <c r="N10354" t="s">
        <v>5857</v>
      </c>
      <c r="O10354">
        <v>0</v>
      </c>
      <c r="P10354">
        <v>0</v>
      </c>
      <c r="Q10354">
        <v>1</v>
      </c>
    </row>
    <row r="10355" spans="10:17" x14ac:dyDescent="0.2">
      <c r="J10355" t="s">
        <v>498</v>
      </c>
      <c r="K10355" t="s">
        <v>359</v>
      </c>
      <c r="L10355" t="s">
        <v>480</v>
      </c>
      <c r="M10355" t="s">
        <v>7663</v>
      </c>
      <c r="N10355" t="s">
        <v>5858</v>
      </c>
      <c r="O10355">
        <v>0</v>
      </c>
      <c r="P10355">
        <v>0</v>
      </c>
      <c r="Q10355">
        <v>1</v>
      </c>
    </row>
    <row r="10356" spans="10:17" x14ac:dyDescent="0.2">
      <c r="J10356" t="s">
        <v>498</v>
      </c>
      <c r="K10356" t="s">
        <v>359</v>
      </c>
      <c r="L10356" t="s">
        <v>480</v>
      </c>
      <c r="M10356" t="s">
        <v>7663</v>
      </c>
      <c r="N10356" t="s">
        <v>5869</v>
      </c>
      <c r="O10356">
        <v>1E-3</v>
      </c>
      <c r="P10356">
        <v>1E-3</v>
      </c>
      <c r="Q10356">
        <v>1</v>
      </c>
    </row>
    <row r="10357" spans="10:17" x14ac:dyDescent="0.2">
      <c r="J10357" t="s">
        <v>498</v>
      </c>
      <c r="K10357" t="s">
        <v>359</v>
      </c>
      <c r="L10357" t="s">
        <v>480</v>
      </c>
      <c r="M10357" t="s">
        <v>7663</v>
      </c>
      <c r="N10357" t="s">
        <v>5878</v>
      </c>
      <c r="O10357">
        <v>0</v>
      </c>
      <c r="P10357">
        <v>0</v>
      </c>
      <c r="Q10357">
        <v>1</v>
      </c>
    </row>
    <row r="10358" spans="10:17" x14ac:dyDescent="0.2">
      <c r="J10358" t="s">
        <v>498</v>
      </c>
      <c r="K10358" t="s">
        <v>359</v>
      </c>
      <c r="L10358" t="s">
        <v>480</v>
      </c>
      <c r="M10358" t="s">
        <v>7663</v>
      </c>
      <c r="N10358" t="s">
        <v>5879</v>
      </c>
      <c r="O10358">
        <v>0</v>
      </c>
      <c r="P10358">
        <v>0</v>
      </c>
      <c r="Q10358">
        <v>1</v>
      </c>
    </row>
    <row r="10359" spans="10:17" x14ac:dyDescent="0.2">
      <c r="J10359" t="s">
        <v>498</v>
      </c>
      <c r="K10359" t="s">
        <v>359</v>
      </c>
      <c r="L10359" t="s">
        <v>480</v>
      </c>
      <c r="M10359" t="s">
        <v>7663</v>
      </c>
      <c r="N10359" t="s">
        <v>5880</v>
      </c>
      <c r="O10359">
        <v>0</v>
      </c>
      <c r="P10359">
        <v>0</v>
      </c>
      <c r="Q10359">
        <v>1</v>
      </c>
    </row>
    <row r="10360" spans="10:17" x14ac:dyDescent="0.2">
      <c r="J10360" t="s">
        <v>498</v>
      </c>
      <c r="K10360" t="s">
        <v>359</v>
      </c>
      <c r="L10360" t="s">
        <v>480</v>
      </c>
      <c r="M10360" t="s">
        <v>7663</v>
      </c>
      <c r="N10360" t="s">
        <v>5881</v>
      </c>
      <c r="O10360">
        <v>0</v>
      </c>
      <c r="P10360">
        <v>0</v>
      </c>
      <c r="Q10360">
        <v>1</v>
      </c>
    </row>
    <row r="10361" spans="10:17" x14ac:dyDescent="0.2">
      <c r="J10361" t="s">
        <v>498</v>
      </c>
      <c r="K10361" t="s">
        <v>359</v>
      </c>
      <c r="L10361" t="s">
        <v>480</v>
      </c>
      <c r="M10361" t="s">
        <v>7663</v>
      </c>
      <c r="N10361" t="s">
        <v>5882</v>
      </c>
      <c r="O10361">
        <v>0</v>
      </c>
      <c r="P10361">
        <v>0</v>
      </c>
      <c r="Q10361">
        <v>1</v>
      </c>
    </row>
    <row r="10362" spans="10:17" x14ac:dyDescent="0.2">
      <c r="J10362" t="s">
        <v>498</v>
      </c>
      <c r="K10362" t="s">
        <v>359</v>
      </c>
      <c r="L10362" t="s">
        <v>480</v>
      </c>
      <c r="M10362" t="s">
        <v>7663</v>
      </c>
      <c r="N10362" t="s">
        <v>5883</v>
      </c>
      <c r="O10362">
        <v>0</v>
      </c>
      <c r="P10362">
        <v>0</v>
      </c>
      <c r="Q10362">
        <v>1</v>
      </c>
    </row>
    <row r="10363" spans="10:17" x14ac:dyDescent="0.2">
      <c r="J10363" t="s">
        <v>498</v>
      </c>
      <c r="K10363" t="s">
        <v>359</v>
      </c>
      <c r="L10363" t="s">
        <v>480</v>
      </c>
      <c r="M10363" t="s">
        <v>7663</v>
      </c>
      <c r="N10363" t="s">
        <v>5893</v>
      </c>
      <c r="O10363">
        <v>1E-3</v>
      </c>
      <c r="P10363">
        <v>1E-3</v>
      </c>
      <c r="Q10363">
        <v>1</v>
      </c>
    </row>
    <row r="10364" spans="10:17" x14ac:dyDescent="0.2">
      <c r="J10364" t="s">
        <v>498</v>
      </c>
      <c r="K10364" t="s">
        <v>359</v>
      </c>
      <c r="L10364" t="s">
        <v>480</v>
      </c>
      <c r="M10364" t="s">
        <v>7663</v>
      </c>
      <c r="N10364" t="s">
        <v>5902</v>
      </c>
      <c r="O10364">
        <v>0</v>
      </c>
      <c r="P10364">
        <v>0</v>
      </c>
      <c r="Q10364">
        <v>1</v>
      </c>
    </row>
    <row r="10365" spans="10:17" x14ac:dyDescent="0.2">
      <c r="J10365" t="s">
        <v>498</v>
      </c>
      <c r="K10365" t="s">
        <v>359</v>
      </c>
      <c r="L10365" t="s">
        <v>480</v>
      </c>
      <c r="M10365" t="s">
        <v>7663</v>
      </c>
      <c r="N10365" t="s">
        <v>5903</v>
      </c>
      <c r="O10365">
        <v>0</v>
      </c>
      <c r="P10365">
        <v>0</v>
      </c>
      <c r="Q10365">
        <v>1</v>
      </c>
    </row>
    <row r="10366" spans="10:17" x14ac:dyDescent="0.2">
      <c r="J10366" t="s">
        <v>498</v>
      </c>
      <c r="K10366" t="s">
        <v>359</v>
      </c>
      <c r="L10366" t="s">
        <v>480</v>
      </c>
      <c r="M10366" t="s">
        <v>7663</v>
      </c>
      <c r="N10366" t="s">
        <v>5904</v>
      </c>
      <c r="O10366">
        <v>0</v>
      </c>
      <c r="P10366">
        <v>0</v>
      </c>
      <c r="Q10366">
        <v>1</v>
      </c>
    </row>
    <row r="10367" spans="10:17" x14ac:dyDescent="0.2">
      <c r="J10367" t="s">
        <v>498</v>
      </c>
      <c r="K10367" t="s">
        <v>359</v>
      </c>
      <c r="L10367" t="s">
        <v>480</v>
      </c>
      <c r="M10367" t="s">
        <v>7663</v>
      </c>
      <c r="N10367" t="s">
        <v>5905</v>
      </c>
      <c r="O10367">
        <v>0</v>
      </c>
      <c r="P10367">
        <v>0</v>
      </c>
      <c r="Q10367">
        <v>1</v>
      </c>
    </row>
    <row r="10368" spans="10:17" x14ac:dyDescent="0.2">
      <c r="J10368" t="s">
        <v>498</v>
      </c>
      <c r="K10368" t="s">
        <v>359</v>
      </c>
      <c r="L10368" t="s">
        <v>480</v>
      </c>
      <c r="M10368" t="s">
        <v>7663</v>
      </c>
      <c r="N10368" t="s">
        <v>5906</v>
      </c>
      <c r="O10368">
        <v>0</v>
      </c>
      <c r="P10368">
        <v>0</v>
      </c>
      <c r="Q10368">
        <v>1</v>
      </c>
    </row>
    <row r="10369" spans="10:17" x14ac:dyDescent="0.2">
      <c r="J10369" t="s">
        <v>498</v>
      </c>
      <c r="K10369" t="s">
        <v>359</v>
      </c>
      <c r="L10369" t="s">
        <v>480</v>
      </c>
      <c r="M10369" t="s">
        <v>7663</v>
      </c>
      <c r="N10369" t="s">
        <v>5907</v>
      </c>
      <c r="O10369">
        <v>0</v>
      </c>
      <c r="P10369">
        <v>0</v>
      </c>
      <c r="Q10369">
        <v>1</v>
      </c>
    </row>
    <row r="10370" spans="10:17" x14ac:dyDescent="0.2">
      <c r="J10370" t="s">
        <v>498</v>
      </c>
      <c r="K10370" t="s">
        <v>359</v>
      </c>
      <c r="L10370" t="s">
        <v>480</v>
      </c>
      <c r="M10370" t="s">
        <v>7663</v>
      </c>
      <c r="N10370" t="s">
        <v>5917</v>
      </c>
      <c r="O10370">
        <v>1E-3</v>
      </c>
      <c r="P10370">
        <v>1E-3</v>
      </c>
      <c r="Q10370">
        <v>1</v>
      </c>
    </row>
    <row r="10371" spans="10:17" x14ac:dyDescent="0.2">
      <c r="J10371" t="s">
        <v>498</v>
      </c>
      <c r="K10371" t="s">
        <v>359</v>
      </c>
      <c r="L10371" t="s">
        <v>480</v>
      </c>
      <c r="M10371" t="s">
        <v>7663</v>
      </c>
      <c r="N10371" t="s">
        <v>5926</v>
      </c>
      <c r="O10371">
        <v>0</v>
      </c>
      <c r="P10371">
        <v>0</v>
      </c>
      <c r="Q10371">
        <v>1</v>
      </c>
    </row>
    <row r="10372" spans="10:17" x14ac:dyDescent="0.2">
      <c r="J10372" t="s">
        <v>498</v>
      </c>
      <c r="K10372" t="s">
        <v>359</v>
      </c>
      <c r="L10372" t="s">
        <v>480</v>
      </c>
      <c r="M10372" t="s">
        <v>7663</v>
      </c>
      <c r="N10372" t="s">
        <v>5927</v>
      </c>
      <c r="O10372">
        <v>0</v>
      </c>
      <c r="P10372">
        <v>0</v>
      </c>
      <c r="Q10372">
        <v>1</v>
      </c>
    </row>
    <row r="10373" spans="10:17" x14ac:dyDescent="0.2">
      <c r="J10373" t="s">
        <v>498</v>
      </c>
      <c r="K10373" t="s">
        <v>359</v>
      </c>
      <c r="L10373" t="s">
        <v>480</v>
      </c>
      <c r="M10373" t="s">
        <v>7663</v>
      </c>
      <c r="N10373" t="s">
        <v>5928</v>
      </c>
      <c r="O10373">
        <v>0</v>
      </c>
      <c r="P10373">
        <v>0</v>
      </c>
      <c r="Q10373">
        <v>1</v>
      </c>
    </row>
    <row r="10374" spans="10:17" x14ac:dyDescent="0.2">
      <c r="J10374" t="s">
        <v>498</v>
      </c>
      <c r="K10374" t="s">
        <v>359</v>
      </c>
      <c r="L10374" t="s">
        <v>480</v>
      </c>
      <c r="M10374" t="s">
        <v>7663</v>
      </c>
      <c r="N10374" t="s">
        <v>5929</v>
      </c>
      <c r="O10374">
        <v>0</v>
      </c>
      <c r="P10374">
        <v>0</v>
      </c>
      <c r="Q10374">
        <v>1</v>
      </c>
    </row>
    <row r="10375" spans="10:17" x14ac:dyDescent="0.2">
      <c r="J10375" t="s">
        <v>498</v>
      </c>
      <c r="K10375" t="s">
        <v>359</v>
      </c>
      <c r="L10375" t="s">
        <v>480</v>
      </c>
      <c r="M10375" t="s">
        <v>7663</v>
      </c>
      <c r="N10375" t="s">
        <v>5930</v>
      </c>
      <c r="O10375">
        <v>0</v>
      </c>
      <c r="P10375">
        <v>0</v>
      </c>
      <c r="Q10375">
        <v>1</v>
      </c>
    </row>
    <row r="10376" spans="10:17" x14ac:dyDescent="0.2">
      <c r="J10376" t="s">
        <v>498</v>
      </c>
      <c r="K10376" t="s">
        <v>359</v>
      </c>
      <c r="L10376" t="s">
        <v>480</v>
      </c>
      <c r="M10376" t="s">
        <v>7663</v>
      </c>
      <c r="N10376" t="s">
        <v>5931</v>
      </c>
      <c r="O10376">
        <v>0</v>
      </c>
      <c r="P10376">
        <v>0</v>
      </c>
      <c r="Q10376">
        <v>1</v>
      </c>
    </row>
    <row r="10377" spans="10:17" x14ac:dyDescent="0.2">
      <c r="J10377" t="s">
        <v>498</v>
      </c>
      <c r="K10377" t="s">
        <v>359</v>
      </c>
      <c r="L10377" t="s">
        <v>480</v>
      </c>
      <c r="M10377" t="s">
        <v>7663</v>
      </c>
      <c r="N10377" t="s">
        <v>5941</v>
      </c>
      <c r="O10377">
        <v>1E-3</v>
      </c>
      <c r="P10377">
        <v>1E-3</v>
      </c>
      <c r="Q10377">
        <v>1</v>
      </c>
    </row>
    <row r="10378" spans="10:17" x14ac:dyDescent="0.2">
      <c r="J10378" t="s">
        <v>498</v>
      </c>
      <c r="K10378" t="s">
        <v>359</v>
      </c>
      <c r="L10378" t="s">
        <v>480</v>
      </c>
      <c r="M10378" t="s">
        <v>7663</v>
      </c>
      <c r="N10378" t="s">
        <v>5950</v>
      </c>
      <c r="O10378">
        <v>0</v>
      </c>
      <c r="P10378">
        <v>0</v>
      </c>
      <c r="Q10378">
        <v>1</v>
      </c>
    </row>
    <row r="10379" spans="10:17" x14ac:dyDescent="0.2">
      <c r="J10379" t="s">
        <v>498</v>
      </c>
      <c r="K10379" t="s">
        <v>359</v>
      </c>
      <c r="L10379" t="s">
        <v>480</v>
      </c>
      <c r="M10379" t="s">
        <v>7663</v>
      </c>
      <c r="N10379" t="s">
        <v>5951</v>
      </c>
      <c r="O10379">
        <v>0</v>
      </c>
      <c r="P10379">
        <v>0</v>
      </c>
      <c r="Q10379">
        <v>1</v>
      </c>
    </row>
    <row r="10380" spans="10:17" x14ac:dyDescent="0.2">
      <c r="J10380" t="s">
        <v>498</v>
      </c>
      <c r="K10380" t="s">
        <v>359</v>
      </c>
      <c r="L10380" t="s">
        <v>480</v>
      </c>
      <c r="M10380" t="s">
        <v>7663</v>
      </c>
      <c r="N10380" t="s">
        <v>5952</v>
      </c>
      <c r="O10380">
        <v>0</v>
      </c>
      <c r="P10380">
        <v>0</v>
      </c>
      <c r="Q10380">
        <v>1</v>
      </c>
    </row>
    <row r="10381" spans="10:17" x14ac:dyDescent="0.2">
      <c r="J10381" t="s">
        <v>498</v>
      </c>
      <c r="K10381" t="s">
        <v>359</v>
      </c>
      <c r="L10381" t="s">
        <v>480</v>
      </c>
      <c r="M10381" t="s">
        <v>7663</v>
      </c>
      <c r="N10381" t="s">
        <v>5953</v>
      </c>
      <c r="O10381">
        <v>0</v>
      </c>
      <c r="P10381">
        <v>0</v>
      </c>
      <c r="Q10381">
        <v>1</v>
      </c>
    </row>
    <row r="10382" spans="10:17" x14ac:dyDescent="0.2">
      <c r="J10382" t="s">
        <v>498</v>
      </c>
      <c r="K10382" t="s">
        <v>359</v>
      </c>
      <c r="L10382" t="s">
        <v>480</v>
      </c>
      <c r="M10382" t="s">
        <v>7663</v>
      </c>
      <c r="N10382" t="s">
        <v>5954</v>
      </c>
      <c r="O10382">
        <v>0</v>
      </c>
      <c r="P10382">
        <v>0</v>
      </c>
      <c r="Q10382">
        <v>1</v>
      </c>
    </row>
    <row r="10383" spans="10:17" x14ac:dyDescent="0.2">
      <c r="J10383" t="s">
        <v>498</v>
      </c>
      <c r="K10383" t="s">
        <v>359</v>
      </c>
      <c r="L10383" t="s">
        <v>480</v>
      </c>
      <c r="M10383" t="s">
        <v>7663</v>
      </c>
      <c r="N10383" t="s">
        <v>5955</v>
      </c>
      <c r="O10383">
        <v>0</v>
      </c>
      <c r="P10383">
        <v>0</v>
      </c>
      <c r="Q10383">
        <v>1</v>
      </c>
    </row>
    <row r="10384" spans="10:17" x14ac:dyDescent="0.2">
      <c r="J10384" t="s">
        <v>498</v>
      </c>
      <c r="K10384" t="s">
        <v>359</v>
      </c>
      <c r="L10384" t="s">
        <v>480</v>
      </c>
      <c r="M10384" t="s">
        <v>7663</v>
      </c>
      <c r="N10384" t="s">
        <v>5965</v>
      </c>
      <c r="O10384">
        <v>1E-3</v>
      </c>
      <c r="P10384">
        <v>1E-3</v>
      </c>
      <c r="Q10384">
        <v>1</v>
      </c>
    </row>
    <row r="10385" spans="10:17" x14ac:dyDescent="0.2">
      <c r="J10385" t="s">
        <v>498</v>
      </c>
      <c r="K10385" t="s">
        <v>359</v>
      </c>
      <c r="L10385" t="s">
        <v>480</v>
      </c>
      <c r="M10385" t="s">
        <v>7663</v>
      </c>
      <c r="N10385" t="s">
        <v>5974</v>
      </c>
      <c r="O10385">
        <v>0</v>
      </c>
      <c r="P10385">
        <v>0</v>
      </c>
      <c r="Q10385">
        <v>1</v>
      </c>
    </row>
    <row r="10386" spans="10:17" x14ac:dyDescent="0.2">
      <c r="J10386" t="s">
        <v>498</v>
      </c>
      <c r="K10386" t="s">
        <v>359</v>
      </c>
      <c r="L10386" t="s">
        <v>480</v>
      </c>
      <c r="M10386" t="s">
        <v>7663</v>
      </c>
      <c r="N10386" t="s">
        <v>5975</v>
      </c>
      <c r="O10386">
        <v>0</v>
      </c>
      <c r="P10386">
        <v>0</v>
      </c>
      <c r="Q10386">
        <v>1</v>
      </c>
    </row>
    <row r="10387" spans="10:17" x14ac:dyDescent="0.2">
      <c r="J10387" t="s">
        <v>498</v>
      </c>
      <c r="K10387" t="s">
        <v>359</v>
      </c>
      <c r="L10387" t="s">
        <v>480</v>
      </c>
      <c r="M10387" t="s">
        <v>7663</v>
      </c>
      <c r="N10387" t="s">
        <v>5976</v>
      </c>
      <c r="O10387">
        <v>0</v>
      </c>
      <c r="P10387">
        <v>0</v>
      </c>
      <c r="Q10387">
        <v>1</v>
      </c>
    </row>
    <row r="10388" spans="10:17" x14ac:dyDescent="0.2">
      <c r="J10388" t="s">
        <v>498</v>
      </c>
      <c r="K10388" t="s">
        <v>359</v>
      </c>
      <c r="L10388" t="s">
        <v>480</v>
      </c>
      <c r="M10388" t="s">
        <v>7663</v>
      </c>
      <c r="N10388" t="s">
        <v>5977</v>
      </c>
      <c r="O10388">
        <v>0</v>
      </c>
      <c r="P10388">
        <v>0</v>
      </c>
      <c r="Q10388">
        <v>1</v>
      </c>
    </row>
    <row r="10389" spans="10:17" x14ac:dyDescent="0.2">
      <c r="J10389" t="s">
        <v>498</v>
      </c>
      <c r="K10389" t="s">
        <v>359</v>
      </c>
      <c r="L10389" t="s">
        <v>480</v>
      </c>
      <c r="M10389" t="s">
        <v>7663</v>
      </c>
      <c r="N10389" t="s">
        <v>5978</v>
      </c>
      <c r="O10389">
        <v>0</v>
      </c>
      <c r="P10389">
        <v>0</v>
      </c>
      <c r="Q10389">
        <v>1</v>
      </c>
    </row>
    <row r="10390" spans="10:17" x14ac:dyDescent="0.2">
      <c r="J10390" t="s">
        <v>498</v>
      </c>
      <c r="K10390" t="s">
        <v>359</v>
      </c>
      <c r="L10390" t="s">
        <v>480</v>
      </c>
      <c r="M10390" t="s">
        <v>7663</v>
      </c>
      <c r="N10390" t="s">
        <v>5979</v>
      </c>
      <c r="O10390">
        <v>0</v>
      </c>
      <c r="P10390">
        <v>0</v>
      </c>
      <c r="Q10390">
        <v>1</v>
      </c>
    </row>
    <row r="10391" spans="10:17" x14ac:dyDescent="0.2">
      <c r="J10391" t="s">
        <v>498</v>
      </c>
      <c r="K10391" t="s">
        <v>359</v>
      </c>
      <c r="L10391" t="s">
        <v>480</v>
      </c>
      <c r="M10391" t="s">
        <v>7663</v>
      </c>
      <c r="N10391" t="s">
        <v>5989</v>
      </c>
      <c r="O10391">
        <v>1E-3</v>
      </c>
      <c r="P10391">
        <v>1E-3</v>
      </c>
      <c r="Q10391">
        <v>1</v>
      </c>
    </row>
    <row r="10392" spans="10:17" x14ac:dyDescent="0.2">
      <c r="J10392" t="s">
        <v>498</v>
      </c>
      <c r="K10392" t="s">
        <v>359</v>
      </c>
      <c r="L10392" t="s">
        <v>480</v>
      </c>
      <c r="M10392" t="s">
        <v>7663</v>
      </c>
      <c r="N10392" t="s">
        <v>5998</v>
      </c>
      <c r="O10392">
        <v>0</v>
      </c>
      <c r="P10392">
        <v>0</v>
      </c>
      <c r="Q10392">
        <v>1</v>
      </c>
    </row>
    <row r="10393" spans="10:17" x14ac:dyDescent="0.2">
      <c r="J10393" t="s">
        <v>498</v>
      </c>
      <c r="K10393" t="s">
        <v>359</v>
      </c>
      <c r="L10393" t="s">
        <v>480</v>
      </c>
      <c r="M10393" t="s">
        <v>7663</v>
      </c>
      <c r="N10393" t="s">
        <v>5999</v>
      </c>
      <c r="O10393">
        <v>0</v>
      </c>
      <c r="P10393">
        <v>0</v>
      </c>
      <c r="Q10393">
        <v>1</v>
      </c>
    </row>
    <row r="10394" spans="10:17" x14ac:dyDescent="0.2">
      <c r="J10394" t="s">
        <v>498</v>
      </c>
      <c r="K10394" t="s">
        <v>359</v>
      </c>
      <c r="L10394" t="s">
        <v>480</v>
      </c>
      <c r="M10394" t="s">
        <v>7663</v>
      </c>
      <c r="N10394" t="s">
        <v>6000</v>
      </c>
      <c r="O10394">
        <v>0</v>
      </c>
      <c r="P10394">
        <v>0</v>
      </c>
      <c r="Q10394">
        <v>1</v>
      </c>
    </row>
    <row r="10395" spans="10:17" x14ac:dyDescent="0.2">
      <c r="J10395" t="s">
        <v>498</v>
      </c>
      <c r="K10395" t="s">
        <v>359</v>
      </c>
      <c r="L10395" t="s">
        <v>480</v>
      </c>
      <c r="M10395" t="s">
        <v>7663</v>
      </c>
      <c r="N10395" t="s">
        <v>6001</v>
      </c>
      <c r="O10395">
        <v>0</v>
      </c>
      <c r="P10395">
        <v>0</v>
      </c>
      <c r="Q10395">
        <v>1</v>
      </c>
    </row>
    <row r="10396" spans="10:17" x14ac:dyDescent="0.2">
      <c r="J10396" t="s">
        <v>498</v>
      </c>
      <c r="K10396" t="s">
        <v>359</v>
      </c>
      <c r="L10396" t="s">
        <v>480</v>
      </c>
      <c r="M10396" t="s">
        <v>7663</v>
      </c>
      <c r="N10396" t="s">
        <v>6002</v>
      </c>
      <c r="O10396">
        <v>0</v>
      </c>
      <c r="P10396">
        <v>0</v>
      </c>
      <c r="Q10396">
        <v>1</v>
      </c>
    </row>
    <row r="10397" spans="10:17" x14ac:dyDescent="0.2">
      <c r="J10397" t="s">
        <v>498</v>
      </c>
      <c r="K10397" t="s">
        <v>359</v>
      </c>
      <c r="L10397" t="s">
        <v>480</v>
      </c>
      <c r="M10397" t="s">
        <v>7663</v>
      </c>
      <c r="N10397" t="s">
        <v>6003</v>
      </c>
      <c r="O10397">
        <v>0</v>
      </c>
      <c r="P10397">
        <v>0</v>
      </c>
      <c r="Q10397">
        <v>1</v>
      </c>
    </row>
    <row r="10398" spans="10:17" x14ac:dyDescent="0.2">
      <c r="J10398" t="s">
        <v>498</v>
      </c>
      <c r="K10398" t="s">
        <v>359</v>
      </c>
      <c r="L10398" t="s">
        <v>480</v>
      </c>
      <c r="M10398" t="s">
        <v>7663</v>
      </c>
      <c r="N10398" t="s">
        <v>6013</v>
      </c>
      <c r="O10398">
        <v>1E-3</v>
      </c>
      <c r="P10398">
        <v>1E-3</v>
      </c>
      <c r="Q10398">
        <v>1</v>
      </c>
    </row>
    <row r="10399" spans="10:17" x14ac:dyDescent="0.2">
      <c r="J10399" t="s">
        <v>498</v>
      </c>
      <c r="K10399" t="s">
        <v>359</v>
      </c>
      <c r="L10399" t="s">
        <v>480</v>
      </c>
      <c r="M10399" t="s">
        <v>7663</v>
      </c>
      <c r="N10399" t="s">
        <v>6022</v>
      </c>
      <c r="O10399">
        <v>0</v>
      </c>
      <c r="P10399">
        <v>0</v>
      </c>
      <c r="Q10399">
        <v>1</v>
      </c>
    </row>
    <row r="10400" spans="10:17" x14ac:dyDescent="0.2">
      <c r="J10400" t="s">
        <v>498</v>
      </c>
      <c r="K10400" t="s">
        <v>359</v>
      </c>
      <c r="L10400" t="s">
        <v>480</v>
      </c>
      <c r="M10400" t="s">
        <v>7663</v>
      </c>
      <c r="N10400" t="s">
        <v>6023</v>
      </c>
      <c r="O10400">
        <v>0</v>
      </c>
      <c r="P10400">
        <v>0</v>
      </c>
      <c r="Q10400">
        <v>1</v>
      </c>
    </row>
    <row r="10401" spans="10:17" x14ac:dyDescent="0.2">
      <c r="J10401" t="s">
        <v>498</v>
      </c>
      <c r="K10401" t="s">
        <v>359</v>
      </c>
      <c r="L10401" t="s">
        <v>480</v>
      </c>
      <c r="M10401" t="s">
        <v>7663</v>
      </c>
      <c r="N10401" t="s">
        <v>6024</v>
      </c>
      <c r="O10401">
        <v>0</v>
      </c>
      <c r="P10401">
        <v>0</v>
      </c>
      <c r="Q10401">
        <v>1</v>
      </c>
    </row>
    <row r="10402" spans="10:17" x14ac:dyDescent="0.2">
      <c r="J10402" t="s">
        <v>498</v>
      </c>
      <c r="K10402" t="s">
        <v>359</v>
      </c>
      <c r="L10402" t="s">
        <v>480</v>
      </c>
      <c r="M10402" t="s">
        <v>7663</v>
      </c>
      <c r="N10402" t="s">
        <v>6025</v>
      </c>
      <c r="O10402">
        <v>0</v>
      </c>
      <c r="P10402">
        <v>0</v>
      </c>
      <c r="Q10402">
        <v>1</v>
      </c>
    </row>
    <row r="10403" spans="10:17" x14ac:dyDescent="0.2">
      <c r="J10403" t="s">
        <v>498</v>
      </c>
      <c r="K10403" t="s">
        <v>359</v>
      </c>
      <c r="L10403" t="s">
        <v>480</v>
      </c>
      <c r="M10403" t="s">
        <v>7663</v>
      </c>
      <c r="N10403" t="s">
        <v>6026</v>
      </c>
      <c r="O10403">
        <v>0</v>
      </c>
      <c r="P10403">
        <v>0</v>
      </c>
      <c r="Q10403">
        <v>1</v>
      </c>
    </row>
    <row r="10404" spans="10:17" x14ac:dyDescent="0.2">
      <c r="J10404" t="s">
        <v>498</v>
      </c>
      <c r="K10404" t="s">
        <v>359</v>
      </c>
      <c r="L10404" t="s">
        <v>480</v>
      </c>
      <c r="M10404" t="s">
        <v>7663</v>
      </c>
      <c r="N10404" t="s">
        <v>6027</v>
      </c>
      <c r="O10404">
        <v>0</v>
      </c>
      <c r="P10404">
        <v>0</v>
      </c>
      <c r="Q10404">
        <v>1</v>
      </c>
    </row>
    <row r="10405" spans="10:17" x14ac:dyDescent="0.2">
      <c r="J10405" t="s">
        <v>498</v>
      </c>
      <c r="K10405" t="s">
        <v>359</v>
      </c>
      <c r="L10405" t="s">
        <v>480</v>
      </c>
      <c r="M10405" t="s">
        <v>7663</v>
      </c>
      <c r="N10405" t="s">
        <v>6037</v>
      </c>
      <c r="O10405">
        <v>1E-3</v>
      </c>
      <c r="P10405">
        <v>1E-3</v>
      </c>
      <c r="Q10405">
        <v>1</v>
      </c>
    </row>
    <row r="10406" spans="10:17" x14ac:dyDescent="0.2">
      <c r="J10406" t="s">
        <v>498</v>
      </c>
      <c r="K10406" t="s">
        <v>359</v>
      </c>
      <c r="L10406" t="s">
        <v>480</v>
      </c>
      <c r="M10406" t="s">
        <v>7663</v>
      </c>
      <c r="N10406" t="s">
        <v>6046</v>
      </c>
      <c r="O10406">
        <v>0</v>
      </c>
      <c r="P10406">
        <v>0</v>
      </c>
      <c r="Q10406">
        <v>1</v>
      </c>
    </row>
    <row r="10407" spans="10:17" x14ac:dyDescent="0.2">
      <c r="J10407" t="s">
        <v>498</v>
      </c>
      <c r="K10407" t="s">
        <v>359</v>
      </c>
      <c r="L10407" t="s">
        <v>480</v>
      </c>
      <c r="M10407" t="s">
        <v>7663</v>
      </c>
      <c r="N10407" t="s">
        <v>6047</v>
      </c>
      <c r="O10407">
        <v>0</v>
      </c>
      <c r="P10407">
        <v>0</v>
      </c>
      <c r="Q10407">
        <v>1</v>
      </c>
    </row>
    <row r="10408" spans="10:17" x14ac:dyDescent="0.2">
      <c r="J10408" t="s">
        <v>498</v>
      </c>
      <c r="K10408" t="s">
        <v>359</v>
      </c>
      <c r="L10408" t="s">
        <v>480</v>
      </c>
      <c r="M10408" t="s">
        <v>7663</v>
      </c>
      <c r="N10408" t="s">
        <v>6048</v>
      </c>
      <c r="O10408">
        <v>0</v>
      </c>
      <c r="P10408">
        <v>0</v>
      </c>
      <c r="Q10408">
        <v>1</v>
      </c>
    </row>
    <row r="10409" spans="10:17" x14ac:dyDescent="0.2">
      <c r="J10409" t="s">
        <v>498</v>
      </c>
      <c r="K10409" t="s">
        <v>359</v>
      </c>
      <c r="L10409" t="s">
        <v>480</v>
      </c>
      <c r="M10409" t="s">
        <v>7663</v>
      </c>
      <c r="N10409" t="s">
        <v>6049</v>
      </c>
      <c r="O10409">
        <v>0</v>
      </c>
      <c r="P10409">
        <v>0</v>
      </c>
      <c r="Q10409">
        <v>1</v>
      </c>
    </row>
    <row r="10410" spans="10:17" x14ac:dyDescent="0.2">
      <c r="J10410" t="s">
        <v>498</v>
      </c>
      <c r="K10410" t="s">
        <v>359</v>
      </c>
      <c r="L10410" t="s">
        <v>480</v>
      </c>
      <c r="M10410" t="s">
        <v>7663</v>
      </c>
      <c r="N10410" t="s">
        <v>6050</v>
      </c>
      <c r="O10410">
        <v>0</v>
      </c>
      <c r="P10410">
        <v>0</v>
      </c>
      <c r="Q10410">
        <v>1</v>
      </c>
    </row>
    <row r="10411" spans="10:17" x14ac:dyDescent="0.2">
      <c r="J10411" t="s">
        <v>498</v>
      </c>
      <c r="K10411" t="s">
        <v>359</v>
      </c>
      <c r="L10411" t="s">
        <v>480</v>
      </c>
      <c r="M10411" t="s">
        <v>7663</v>
      </c>
      <c r="N10411" t="s">
        <v>6051</v>
      </c>
      <c r="O10411">
        <v>0</v>
      </c>
      <c r="P10411">
        <v>0</v>
      </c>
      <c r="Q10411">
        <v>1</v>
      </c>
    </row>
    <row r="10412" spans="10:17" x14ac:dyDescent="0.2">
      <c r="J10412" t="s">
        <v>498</v>
      </c>
      <c r="K10412" t="s">
        <v>359</v>
      </c>
      <c r="L10412" t="s">
        <v>480</v>
      </c>
      <c r="M10412" t="s">
        <v>7663</v>
      </c>
      <c r="N10412" t="s">
        <v>6061</v>
      </c>
      <c r="O10412">
        <v>1E-3</v>
      </c>
      <c r="P10412">
        <v>1E-3</v>
      </c>
      <c r="Q10412">
        <v>1</v>
      </c>
    </row>
    <row r="10413" spans="10:17" x14ac:dyDescent="0.2">
      <c r="J10413" t="s">
        <v>498</v>
      </c>
      <c r="K10413" t="s">
        <v>359</v>
      </c>
      <c r="L10413" t="s">
        <v>480</v>
      </c>
      <c r="M10413" t="s">
        <v>7663</v>
      </c>
      <c r="N10413" t="s">
        <v>6070</v>
      </c>
      <c r="O10413">
        <v>0</v>
      </c>
      <c r="P10413">
        <v>0</v>
      </c>
      <c r="Q10413">
        <v>1</v>
      </c>
    </row>
    <row r="10414" spans="10:17" x14ac:dyDescent="0.2">
      <c r="J10414" t="s">
        <v>498</v>
      </c>
      <c r="K10414" t="s">
        <v>359</v>
      </c>
      <c r="L10414" t="s">
        <v>480</v>
      </c>
      <c r="M10414" t="s">
        <v>7663</v>
      </c>
      <c r="N10414" t="s">
        <v>6071</v>
      </c>
      <c r="O10414">
        <v>0</v>
      </c>
      <c r="P10414">
        <v>0</v>
      </c>
      <c r="Q10414">
        <v>1</v>
      </c>
    </row>
    <row r="10415" spans="10:17" x14ac:dyDescent="0.2">
      <c r="J10415" t="s">
        <v>498</v>
      </c>
      <c r="K10415" t="s">
        <v>359</v>
      </c>
      <c r="L10415" t="s">
        <v>480</v>
      </c>
      <c r="M10415" t="s">
        <v>7663</v>
      </c>
      <c r="N10415" t="s">
        <v>6072</v>
      </c>
      <c r="O10415">
        <v>0</v>
      </c>
      <c r="P10415">
        <v>0</v>
      </c>
      <c r="Q10415">
        <v>1</v>
      </c>
    </row>
    <row r="10416" spans="10:17" x14ac:dyDescent="0.2">
      <c r="J10416" t="s">
        <v>498</v>
      </c>
      <c r="K10416" t="s">
        <v>359</v>
      </c>
      <c r="L10416" t="s">
        <v>480</v>
      </c>
      <c r="M10416" t="s">
        <v>7663</v>
      </c>
      <c r="N10416" t="s">
        <v>6073</v>
      </c>
      <c r="O10416">
        <v>0</v>
      </c>
      <c r="P10416">
        <v>0</v>
      </c>
      <c r="Q10416">
        <v>1</v>
      </c>
    </row>
    <row r="10417" spans="10:17" x14ac:dyDescent="0.2">
      <c r="J10417" t="s">
        <v>498</v>
      </c>
      <c r="K10417" t="s">
        <v>359</v>
      </c>
      <c r="L10417" t="s">
        <v>480</v>
      </c>
      <c r="M10417" t="s">
        <v>7663</v>
      </c>
      <c r="N10417" t="s">
        <v>6074</v>
      </c>
      <c r="O10417">
        <v>0</v>
      </c>
      <c r="P10417">
        <v>0</v>
      </c>
      <c r="Q10417">
        <v>1</v>
      </c>
    </row>
    <row r="10418" spans="10:17" x14ac:dyDescent="0.2">
      <c r="J10418" t="s">
        <v>498</v>
      </c>
      <c r="K10418" t="s">
        <v>359</v>
      </c>
      <c r="L10418" t="s">
        <v>480</v>
      </c>
      <c r="M10418" t="s">
        <v>7663</v>
      </c>
      <c r="N10418" t="s">
        <v>6094</v>
      </c>
      <c r="O10418">
        <v>0</v>
      </c>
      <c r="P10418">
        <v>0</v>
      </c>
      <c r="Q10418">
        <v>1</v>
      </c>
    </row>
    <row r="10419" spans="10:17" x14ac:dyDescent="0.2">
      <c r="J10419" t="s">
        <v>498</v>
      </c>
      <c r="K10419" t="s">
        <v>359</v>
      </c>
      <c r="L10419" t="s">
        <v>480</v>
      </c>
      <c r="M10419" t="s">
        <v>7663</v>
      </c>
      <c r="N10419" t="s">
        <v>6095</v>
      </c>
      <c r="O10419">
        <v>0</v>
      </c>
      <c r="P10419">
        <v>0</v>
      </c>
      <c r="Q10419">
        <v>1</v>
      </c>
    </row>
    <row r="10420" spans="10:17" x14ac:dyDescent="0.2">
      <c r="J10420" t="s">
        <v>498</v>
      </c>
      <c r="K10420" t="s">
        <v>359</v>
      </c>
      <c r="L10420" t="s">
        <v>480</v>
      </c>
      <c r="M10420" t="s">
        <v>7663</v>
      </c>
      <c r="N10420" t="s">
        <v>6118</v>
      </c>
      <c r="O10420">
        <v>0</v>
      </c>
      <c r="P10420">
        <v>0</v>
      </c>
      <c r="Q10420">
        <v>1</v>
      </c>
    </row>
    <row r="10421" spans="10:17" x14ac:dyDescent="0.2">
      <c r="J10421" t="s">
        <v>498</v>
      </c>
      <c r="K10421" t="s">
        <v>359</v>
      </c>
      <c r="L10421" t="s">
        <v>480</v>
      </c>
      <c r="M10421" t="s">
        <v>7663</v>
      </c>
      <c r="N10421" t="s">
        <v>6119</v>
      </c>
      <c r="O10421">
        <v>0</v>
      </c>
      <c r="P10421">
        <v>0</v>
      </c>
      <c r="Q10421">
        <v>1</v>
      </c>
    </row>
    <row r="10422" spans="10:17" x14ac:dyDescent="0.2">
      <c r="J10422" t="s">
        <v>498</v>
      </c>
      <c r="K10422" t="s">
        <v>359</v>
      </c>
      <c r="L10422" t="s">
        <v>480</v>
      </c>
      <c r="M10422" t="s">
        <v>7663</v>
      </c>
      <c r="N10422" t="s">
        <v>6133</v>
      </c>
      <c r="O10422">
        <v>1E-3</v>
      </c>
      <c r="P10422">
        <v>1E-3</v>
      </c>
      <c r="Q10422">
        <v>1</v>
      </c>
    </row>
    <row r="10423" spans="10:17" x14ac:dyDescent="0.2">
      <c r="J10423" t="s">
        <v>498</v>
      </c>
      <c r="K10423" t="s">
        <v>359</v>
      </c>
      <c r="L10423" t="s">
        <v>480</v>
      </c>
      <c r="M10423" t="s">
        <v>7663</v>
      </c>
      <c r="N10423" t="s">
        <v>6142</v>
      </c>
      <c r="O10423">
        <v>0</v>
      </c>
      <c r="P10423">
        <v>0</v>
      </c>
      <c r="Q10423">
        <v>1</v>
      </c>
    </row>
    <row r="10424" spans="10:17" x14ac:dyDescent="0.2">
      <c r="J10424" t="s">
        <v>498</v>
      </c>
      <c r="K10424" t="s">
        <v>359</v>
      </c>
      <c r="L10424" t="s">
        <v>480</v>
      </c>
      <c r="M10424" t="s">
        <v>7663</v>
      </c>
      <c r="N10424" t="s">
        <v>6143</v>
      </c>
      <c r="O10424">
        <v>0</v>
      </c>
      <c r="P10424">
        <v>0</v>
      </c>
      <c r="Q10424">
        <v>1</v>
      </c>
    </row>
    <row r="10425" spans="10:17" x14ac:dyDescent="0.2">
      <c r="J10425" t="s">
        <v>498</v>
      </c>
      <c r="K10425" t="s">
        <v>359</v>
      </c>
      <c r="L10425" t="s">
        <v>480</v>
      </c>
      <c r="M10425" t="s">
        <v>7663</v>
      </c>
      <c r="N10425" t="s">
        <v>6144</v>
      </c>
      <c r="O10425">
        <v>0</v>
      </c>
      <c r="P10425">
        <v>0</v>
      </c>
      <c r="Q10425">
        <v>1</v>
      </c>
    </row>
    <row r="10426" spans="10:17" x14ac:dyDescent="0.2">
      <c r="J10426" t="s">
        <v>498</v>
      </c>
      <c r="K10426" t="s">
        <v>359</v>
      </c>
      <c r="L10426" t="s">
        <v>480</v>
      </c>
      <c r="M10426" t="s">
        <v>7663</v>
      </c>
      <c r="N10426" t="s">
        <v>6145</v>
      </c>
      <c r="O10426">
        <v>0</v>
      </c>
      <c r="P10426">
        <v>0</v>
      </c>
      <c r="Q10426">
        <v>1</v>
      </c>
    </row>
    <row r="10427" spans="10:17" x14ac:dyDescent="0.2">
      <c r="J10427" t="s">
        <v>498</v>
      </c>
      <c r="K10427" t="s">
        <v>359</v>
      </c>
      <c r="L10427" t="s">
        <v>480</v>
      </c>
      <c r="M10427" t="s">
        <v>7663</v>
      </c>
      <c r="N10427" t="s">
        <v>6157</v>
      </c>
      <c r="O10427">
        <v>1E-3</v>
      </c>
      <c r="P10427">
        <v>1E-3</v>
      </c>
      <c r="Q10427">
        <v>1</v>
      </c>
    </row>
    <row r="10428" spans="10:17" x14ac:dyDescent="0.2">
      <c r="J10428" t="s">
        <v>498</v>
      </c>
      <c r="K10428" t="s">
        <v>359</v>
      </c>
      <c r="L10428" t="s">
        <v>480</v>
      </c>
      <c r="M10428" t="s">
        <v>7663</v>
      </c>
      <c r="N10428" t="s">
        <v>6166</v>
      </c>
      <c r="O10428">
        <v>0</v>
      </c>
      <c r="P10428">
        <v>0</v>
      </c>
      <c r="Q10428">
        <v>1</v>
      </c>
    </row>
    <row r="10429" spans="10:17" x14ac:dyDescent="0.2">
      <c r="J10429" t="s">
        <v>498</v>
      </c>
      <c r="K10429" t="s">
        <v>359</v>
      </c>
      <c r="L10429" t="s">
        <v>480</v>
      </c>
      <c r="M10429" t="s">
        <v>7663</v>
      </c>
      <c r="N10429" t="s">
        <v>6167</v>
      </c>
      <c r="O10429">
        <v>0</v>
      </c>
      <c r="P10429">
        <v>0</v>
      </c>
      <c r="Q10429">
        <v>1</v>
      </c>
    </row>
    <row r="10430" spans="10:17" x14ac:dyDescent="0.2">
      <c r="J10430" t="s">
        <v>498</v>
      </c>
      <c r="K10430" t="s">
        <v>359</v>
      </c>
      <c r="L10430" t="s">
        <v>480</v>
      </c>
      <c r="M10430" t="s">
        <v>7663</v>
      </c>
      <c r="N10430" t="s">
        <v>6168</v>
      </c>
      <c r="O10430">
        <v>0</v>
      </c>
      <c r="P10430">
        <v>0</v>
      </c>
      <c r="Q10430">
        <v>1</v>
      </c>
    </row>
    <row r="10431" spans="10:17" x14ac:dyDescent="0.2">
      <c r="J10431" t="s">
        <v>498</v>
      </c>
      <c r="K10431" t="s">
        <v>359</v>
      </c>
      <c r="L10431" t="s">
        <v>480</v>
      </c>
      <c r="M10431" t="s">
        <v>7663</v>
      </c>
      <c r="N10431" t="s">
        <v>6169</v>
      </c>
      <c r="O10431">
        <v>0</v>
      </c>
      <c r="P10431">
        <v>0</v>
      </c>
      <c r="Q10431">
        <v>1</v>
      </c>
    </row>
    <row r="10432" spans="10:17" x14ac:dyDescent="0.2">
      <c r="J10432" t="s">
        <v>498</v>
      </c>
      <c r="K10432" t="s">
        <v>359</v>
      </c>
      <c r="L10432" t="s">
        <v>480</v>
      </c>
      <c r="M10432" t="s">
        <v>7663</v>
      </c>
      <c r="N10432" t="s">
        <v>6181</v>
      </c>
      <c r="O10432">
        <v>1E-3</v>
      </c>
      <c r="P10432">
        <v>1E-3</v>
      </c>
      <c r="Q10432">
        <v>1</v>
      </c>
    </row>
    <row r="10433" spans="10:17" x14ac:dyDescent="0.2">
      <c r="J10433" t="s">
        <v>498</v>
      </c>
      <c r="K10433" t="s">
        <v>359</v>
      </c>
      <c r="L10433" t="s">
        <v>480</v>
      </c>
      <c r="M10433" t="s">
        <v>7663</v>
      </c>
      <c r="N10433" t="s">
        <v>6190</v>
      </c>
      <c r="O10433">
        <v>0</v>
      </c>
      <c r="P10433">
        <v>0</v>
      </c>
      <c r="Q10433">
        <v>1</v>
      </c>
    </row>
    <row r="10434" spans="10:17" x14ac:dyDescent="0.2">
      <c r="J10434" t="s">
        <v>498</v>
      </c>
      <c r="K10434" t="s">
        <v>359</v>
      </c>
      <c r="L10434" t="s">
        <v>480</v>
      </c>
      <c r="M10434" t="s">
        <v>7663</v>
      </c>
      <c r="N10434" t="s">
        <v>6191</v>
      </c>
      <c r="O10434">
        <v>0</v>
      </c>
      <c r="P10434">
        <v>0</v>
      </c>
      <c r="Q10434">
        <v>1</v>
      </c>
    </row>
    <row r="10435" spans="10:17" x14ac:dyDescent="0.2">
      <c r="J10435" t="s">
        <v>498</v>
      </c>
      <c r="K10435" t="s">
        <v>359</v>
      </c>
      <c r="L10435" t="s">
        <v>480</v>
      </c>
      <c r="M10435" t="s">
        <v>7663</v>
      </c>
      <c r="N10435" t="s">
        <v>6192</v>
      </c>
      <c r="O10435">
        <v>0</v>
      </c>
      <c r="P10435">
        <v>0</v>
      </c>
      <c r="Q10435">
        <v>1</v>
      </c>
    </row>
    <row r="10436" spans="10:17" x14ac:dyDescent="0.2">
      <c r="J10436" t="s">
        <v>498</v>
      </c>
      <c r="K10436" t="s">
        <v>359</v>
      </c>
      <c r="L10436" t="s">
        <v>480</v>
      </c>
      <c r="M10436" t="s">
        <v>7663</v>
      </c>
      <c r="N10436" t="s">
        <v>6205</v>
      </c>
      <c r="O10436">
        <v>1E-3</v>
      </c>
      <c r="P10436">
        <v>1E-3</v>
      </c>
      <c r="Q10436">
        <v>1</v>
      </c>
    </row>
    <row r="10437" spans="10:17" x14ac:dyDescent="0.2">
      <c r="J10437" t="s">
        <v>498</v>
      </c>
      <c r="K10437" t="s">
        <v>359</v>
      </c>
      <c r="L10437" t="s">
        <v>480</v>
      </c>
      <c r="M10437" t="s">
        <v>7663</v>
      </c>
      <c r="N10437" t="s">
        <v>6214</v>
      </c>
      <c r="O10437">
        <v>0</v>
      </c>
      <c r="P10437">
        <v>0</v>
      </c>
      <c r="Q10437">
        <v>1</v>
      </c>
    </row>
    <row r="10438" spans="10:17" x14ac:dyDescent="0.2">
      <c r="J10438" t="s">
        <v>498</v>
      </c>
      <c r="K10438" t="s">
        <v>359</v>
      </c>
      <c r="L10438" t="s">
        <v>480</v>
      </c>
      <c r="M10438" t="s">
        <v>7663</v>
      </c>
      <c r="N10438" t="s">
        <v>6215</v>
      </c>
      <c r="O10438">
        <v>0</v>
      </c>
      <c r="P10438">
        <v>0</v>
      </c>
      <c r="Q10438">
        <v>1</v>
      </c>
    </row>
    <row r="10439" spans="10:17" x14ac:dyDescent="0.2">
      <c r="J10439" t="s">
        <v>498</v>
      </c>
      <c r="K10439" t="s">
        <v>359</v>
      </c>
      <c r="L10439" t="s">
        <v>480</v>
      </c>
      <c r="M10439" t="s">
        <v>7663</v>
      </c>
      <c r="N10439" t="s">
        <v>6216</v>
      </c>
      <c r="O10439">
        <v>0</v>
      </c>
      <c r="P10439">
        <v>0</v>
      </c>
      <c r="Q10439">
        <v>1</v>
      </c>
    </row>
    <row r="10440" spans="10:17" x14ac:dyDescent="0.2">
      <c r="J10440" t="s">
        <v>498</v>
      </c>
      <c r="K10440" t="s">
        <v>359</v>
      </c>
      <c r="L10440" t="s">
        <v>480</v>
      </c>
      <c r="M10440" t="s">
        <v>7663</v>
      </c>
      <c r="N10440" t="s">
        <v>6217</v>
      </c>
      <c r="O10440">
        <v>0</v>
      </c>
      <c r="P10440">
        <v>0</v>
      </c>
      <c r="Q10440">
        <v>1</v>
      </c>
    </row>
    <row r="10441" spans="10:17" x14ac:dyDescent="0.2">
      <c r="J10441" t="s">
        <v>498</v>
      </c>
      <c r="K10441" t="s">
        <v>359</v>
      </c>
      <c r="L10441" t="s">
        <v>480</v>
      </c>
      <c r="M10441" t="s">
        <v>7663</v>
      </c>
      <c r="N10441" t="s">
        <v>6237</v>
      </c>
      <c r="O10441">
        <v>0</v>
      </c>
      <c r="P10441">
        <v>0</v>
      </c>
      <c r="Q10441">
        <v>1</v>
      </c>
    </row>
    <row r="10442" spans="10:17" x14ac:dyDescent="0.2">
      <c r="J10442" t="s">
        <v>498</v>
      </c>
      <c r="K10442" t="s">
        <v>359</v>
      </c>
      <c r="L10442" t="s">
        <v>480</v>
      </c>
      <c r="M10442" t="s">
        <v>7663</v>
      </c>
      <c r="N10442" t="s">
        <v>6238</v>
      </c>
      <c r="O10442">
        <v>0</v>
      </c>
      <c r="P10442">
        <v>0</v>
      </c>
      <c r="Q10442">
        <v>1</v>
      </c>
    </row>
    <row r="10443" spans="10:17" x14ac:dyDescent="0.2">
      <c r="J10443" t="s">
        <v>498</v>
      </c>
      <c r="K10443" t="s">
        <v>359</v>
      </c>
      <c r="L10443" t="s">
        <v>480</v>
      </c>
      <c r="M10443" t="s">
        <v>7663</v>
      </c>
      <c r="N10443" t="s">
        <v>6239</v>
      </c>
      <c r="O10443">
        <v>0</v>
      </c>
      <c r="P10443">
        <v>0</v>
      </c>
      <c r="Q10443">
        <v>1</v>
      </c>
    </row>
    <row r="10444" spans="10:17" x14ac:dyDescent="0.2">
      <c r="J10444" t="s">
        <v>498</v>
      </c>
      <c r="K10444" t="s">
        <v>359</v>
      </c>
      <c r="L10444" t="s">
        <v>480</v>
      </c>
      <c r="M10444" t="s">
        <v>7663</v>
      </c>
      <c r="N10444" t="s">
        <v>6240</v>
      </c>
      <c r="O10444">
        <v>0</v>
      </c>
      <c r="P10444">
        <v>0</v>
      </c>
      <c r="Q10444">
        <v>1</v>
      </c>
    </row>
    <row r="10445" spans="10:17" x14ac:dyDescent="0.2">
      <c r="J10445" t="s">
        <v>498</v>
      </c>
      <c r="K10445" t="s">
        <v>359</v>
      </c>
      <c r="L10445" t="s">
        <v>480</v>
      </c>
      <c r="M10445" t="s">
        <v>7663</v>
      </c>
      <c r="N10445" t="s">
        <v>6260</v>
      </c>
      <c r="O10445">
        <v>0</v>
      </c>
      <c r="P10445">
        <v>0</v>
      </c>
      <c r="Q10445">
        <v>1</v>
      </c>
    </row>
    <row r="10446" spans="10:17" x14ac:dyDescent="0.2">
      <c r="J10446" t="s">
        <v>498</v>
      </c>
      <c r="K10446" t="s">
        <v>359</v>
      </c>
      <c r="L10446" t="s">
        <v>480</v>
      </c>
      <c r="M10446" t="s">
        <v>7663</v>
      </c>
      <c r="N10446" t="s">
        <v>6261</v>
      </c>
      <c r="O10446">
        <v>0</v>
      </c>
      <c r="P10446">
        <v>0</v>
      </c>
      <c r="Q10446">
        <v>1</v>
      </c>
    </row>
    <row r="10447" spans="10:17" x14ac:dyDescent="0.2">
      <c r="J10447" t="s">
        <v>498</v>
      </c>
      <c r="K10447" t="s">
        <v>359</v>
      </c>
      <c r="L10447" t="s">
        <v>480</v>
      </c>
      <c r="M10447" t="s">
        <v>7663</v>
      </c>
      <c r="N10447" t="s">
        <v>6262</v>
      </c>
      <c r="O10447">
        <v>0</v>
      </c>
      <c r="P10447">
        <v>0</v>
      </c>
      <c r="Q10447">
        <v>1</v>
      </c>
    </row>
    <row r="10448" spans="10:17" x14ac:dyDescent="0.2">
      <c r="J10448" t="s">
        <v>498</v>
      </c>
      <c r="K10448" t="s">
        <v>359</v>
      </c>
      <c r="L10448" t="s">
        <v>480</v>
      </c>
      <c r="M10448" t="s">
        <v>7663</v>
      </c>
      <c r="N10448" t="s">
        <v>6275</v>
      </c>
      <c r="O10448">
        <v>1E-3</v>
      </c>
      <c r="P10448">
        <v>1E-3</v>
      </c>
      <c r="Q10448">
        <v>1</v>
      </c>
    </row>
    <row r="10449" spans="10:17" x14ac:dyDescent="0.2">
      <c r="J10449" t="s">
        <v>498</v>
      </c>
      <c r="K10449" t="s">
        <v>359</v>
      </c>
      <c r="L10449" t="s">
        <v>480</v>
      </c>
      <c r="M10449" t="s">
        <v>7663</v>
      </c>
      <c r="N10449" t="s">
        <v>6284</v>
      </c>
      <c r="O10449">
        <v>0</v>
      </c>
      <c r="P10449">
        <v>0</v>
      </c>
      <c r="Q10449">
        <v>1</v>
      </c>
    </row>
    <row r="10450" spans="10:17" x14ac:dyDescent="0.2">
      <c r="J10450" t="s">
        <v>498</v>
      </c>
      <c r="K10450" t="s">
        <v>359</v>
      </c>
      <c r="L10450" t="s">
        <v>480</v>
      </c>
      <c r="M10450" t="s">
        <v>7663</v>
      </c>
      <c r="N10450" t="s">
        <v>6285</v>
      </c>
      <c r="O10450">
        <v>0</v>
      </c>
      <c r="P10450">
        <v>0</v>
      </c>
      <c r="Q10450">
        <v>1</v>
      </c>
    </row>
    <row r="10451" spans="10:17" x14ac:dyDescent="0.2">
      <c r="J10451" t="s">
        <v>498</v>
      </c>
      <c r="K10451" t="s">
        <v>359</v>
      </c>
      <c r="L10451" t="s">
        <v>480</v>
      </c>
      <c r="M10451" t="s">
        <v>7663</v>
      </c>
      <c r="N10451" t="s">
        <v>6286</v>
      </c>
      <c r="O10451">
        <v>0</v>
      </c>
      <c r="P10451">
        <v>0</v>
      </c>
      <c r="Q10451">
        <v>1</v>
      </c>
    </row>
    <row r="10452" spans="10:17" x14ac:dyDescent="0.2">
      <c r="J10452" t="s">
        <v>498</v>
      </c>
      <c r="K10452" t="s">
        <v>359</v>
      </c>
      <c r="L10452" t="s">
        <v>480</v>
      </c>
      <c r="M10452" t="s">
        <v>7663</v>
      </c>
      <c r="N10452" t="s">
        <v>6308</v>
      </c>
      <c r="O10452">
        <v>0</v>
      </c>
      <c r="P10452">
        <v>0</v>
      </c>
      <c r="Q10452">
        <v>1</v>
      </c>
    </row>
    <row r="10453" spans="10:17" x14ac:dyDescent="0.2">
      <c r="J10453" t="s">
        <v>498</v>
      </c>
      <c r="K10453" t="s">
        <v>359</v>
      </c>
      <c r="L10453" t="s">
        <v>480</v>
      </c>
      <c r="M10453" t="s">
        <v>7663</v>
      </c>
      <c r="N10453" t="s">
        <v>6309</v>
      </c>
      <c r="O10453">
        <v>0</v>
      </c>
      <c r="P10453">
        <v>0</v>
      </c>
      <c r="Q10453">
        <v>1</v>
      </c>
    </row>
    <row r="10454" spans="10:17" x14ac:dyDescent="0.2">
      <c r="J10454" t="s">
        <v>498</v>
      </c>
      <c r="K10454" t="s">
        <v>359</v>
      </c>
      <c r="L10454" t="s">
        <v>480</v>
      </c>
      <c r="M10454" t="s">
        <v>7663</v>
      </c>
      <c r="N10454" t="s">
        <v>6310</v>
      </c>
      <c r="O10454">
        <v>0</v>
      </c>
      <c r="P10454">
        <v>0</v>
      </c>
      <c r="Q10454">
        <v>1</v>
      </c>
    </row>
    <row r="10455" spans="10:17" x14ac:dyDescent="0.2">
      <c r="J10455" t="s">
        <v>498</v>
      </c>
      <c r="K10455" t="s">
        <v>359</v>
      </c>
      <c r="L10455" t="s">
        <v>480</v>
      </c>
      <c r="M10455" t="s">
        <v>7663</v>
      </c>
      <c r="N10455" t="s">
        <v>6311</v>
      </c>
      <c r="O10455">
        <v>0</v>
      </c>
      <c r="P10455">
        <v>0</v>
      </c>
      <c r="Q10455">
        <v>1</v>
      </c>
    </row>
    <row r="10456" spans="10:17" x14ac:dyDescent="0.2">
      <c r="J10456" t="s">
        <v>498</v>
      </c>
      <c r="K10456" t="s">
        <v>359</v>
      </c>
      <c r="L10456" t="s">
        <v>480</v>
      </c>
      <c r="M10456" t="s">
        <v>7663</v>
      </c>
      <c r="N10456" t="s">
        <v>6312</v>
      </c>
      <c r="O10456">
        <v>0</v>
      </c>
      <c r="P10456">
        <v>0</v>
      </c>
      <c r="Q10456">
        <v>1</v>
      </c>
    </row>
    <row r="10457" spans="10:17" x14ac:dyDescent="0.2">
      <c r="J10457" t="s">
        <v>498</v>
      </c>
      <c r="K10457" t="s">
        <v>359</v>
      </c>
      <c r="L10457" t="s">
        <v>480</v>
      </c>
      <c r="M10457" t="s">
        <v>7663</v>
      </c>
      <c r="N10457" t="s">
        <v>6332</v>
      </c>
      <c r="O10457">
        <v>0</v>
      </c>
      <c r="P10457">
        <v>0</v>
      </c>
      <c r="Q10457">
        <v>1</v>
      </c>
    </row>
    <row r="10458" spans="10:17" x14ac:dyDescent="0.2">
      <c r="J10458" t="s">
        <v>498</v>
      </c>
      <c r="K10458" t="s">
        <v>359</v>
      </c>
      <c r="L10458" t="s">
        <v>480</v>
      </c>
      <c r="M10458" t="s">
        <v>7663</v>
      </c>
      <c r="N10458" t="s">
        <v>6333</v>
      </c>
      <c r="O10458">
        <v>0</v>
      </c>
      <c r="P10458">
        <v>0</v>
      </c>
      <c r="Q10458">
        <v>1</v>
      </c>
    </row>
    <row r="10459" spans="10:17" x14ac:dyDescent="0.2">
      <c r="J10459" t="s">
        <v>498</v>
      </c>
      <c r="K10459" t="s">
        <v>359</v>
      </c>
      <c r="L10459" t="s">
        <v>480</v>
      </c>
      <c r="M10459" t="s">
        <v>7663</v>
      </c>
      <c r="N10459" t="s">
        <v>6334</v>
      </c>
      <c r="O10459">
        <v>0</v>
      </c>
      <c r="P10459">
        <v>0</v>
      </c>
      <c r="Q10459">
        <v>1</v>
      </c>
    </row>
    <row r="10460" spans="10:17" x14ac:dyDescent="0.2">
      <c r="J10460" t="s">
        <v>498</v>
      </c>
      <c r="K10460" t="s">
        <v>359</v>
      </c>
      <c r="L10460" t="s">
        <v>480</v>
      </c>
      <c r="M10460" t="s">
        <v>7663</v>
      </c>
      <c r="N10460" t="s">
        <v>6347</v>
      </c>
      <c r="O10460">
        <v>1E-3</v>
      </c>
      <c r="P10460">
        <v>1E-3</v>
      </c>
      <c r="Q10460">
        <v>1</v>
      </c>
    </row>
    <row r="10461" spans="10:17" x14ac:dyDescent="0.2">
      <c r="J10461" t="s">
        <v>498</v>
      </c>
      <c r="K10461" t="s">
        <v>359</v>
      </c>
      <c r="L10461" t="s">
        <v>480</v>
      </c>
      <c r="M10461" t="s">
        <v>7663</v>
      </c>
      <c r="N10461" t="s">
        <v>6356</v>
      </c>
      <c r="O10461">
        <v>0</v>
      </c>
      <c r="P10461">
        <v>0</v>
      </c>
      <c r="Q10461">
        <v>1</v>
      </c>
    </row>
    <row r="10462" spans="10:17" x14ac:dyDescent="0.2">
      <c r="J10462" t="s">
        <v>498</v>
      </c>
      <c r="K10462" t="s">
        <v>359</v>
      </c>
      <c r="L10462" t="s">
        <v>480</v>
      </c>
      <c r="M10462" t="s">
        <v>7663</v>
      </c>
      <c r="N10462" t="s">
        <v>6357</v>
      </c>
      <c r="O10462">
        <v>0</v>
      </c>
      <c r="P10462">
        <v>0</v>
      </c>
      <c r="Q10462">
        <v>1</v>
      </c>
    </row>
    <row r="10463" spans="10:17" x14ac:dyDescent="0.2">
      <c r="J10463" t="s">
        <v>498</v>
      </c>
      <c r="K10463" t="s">
        <v>359</v>
      </c>
      <c r="L10463" t="s">
        <v>480</v>
      </c>
      <c r="M10463" t="s">
        <v>7663</v>
      </c>
      <c r="N10463" t="s">
        <v>6358</v>
      </c>
      <c r="O10463">
        <v>0</v>
      </c>
      <c r="P10463">
        <v>0</v>
      </c>
      <c r="Q10463">
        <v>1</v>
      </c>
    </row>
    <row r="10464" spans="10:17" x14ac:dyDescent="0.2">
      <c r="J10464" t="s">
        <v>498</v>
      </c>
      <c r="K10464" t="s">
        <v>359</v>
      </c>
      <c r="L10464" t="s">
        <v>480</v>
      </c>
      <c r="M10464" t="s">
        <v>7663</v>
      </c>
      <c r="N10464" t="s">
        <v>6359</v>
      </c>
      <c r="O10464">
        <v>0</v>
      </c>
      <c r="P10464">
        <v>0</v>
      </c>
      <c r="Q10464">
        <v>1</v>
      </c>
    </row>
    <row r="10465" spans="10:17" x14ac:dyDescent="0.2">
      <c r="J10465" t="s">
        <v>498</v>
      </c>
      <c r="K10465" t="s">
        <v>359</v>
      </c>
      <c r="L10465" t="s">
        <v>480</v>
      </c>
      <c r="M10465" t="s">
        <v>7663</v>
      </c>
      <c r="N10465" t="s">
        <v>6360</v>
      </c>
      <c r="O10465">
        <v>0</v>
      </c>
      <c r="P10465">
        <v>0</v>
      </c>
      <c r="Q10465">
        <v>1</v>
      </c>
    </row>
    <row r="10466" spans="10:17" x14ac:dyDescent="0.2">
      <c r="J10466" t="s">
        <v>498</v>
      </c>
      <c r="K10466" t="s">
        <v>359</v>
      </c>
      <c r="L10466" t="s">
        <v>480</v>
      </c>
      <c r="M10466" t="s">
        <v>7663</v>
      </c>
      <c r="N10466" t="s">
        <v>6361</v>
      </c>
      <c r="O10466">
        <v>0</v>
      </c>
      <c r="P10466">
        <v>0</v>
      </c>
      <c r="Q10466">
        <v>1</v>
      </c>
    </row>
    <row r="10467" spans="10:17" x14ac:dyDescent="0.2">
      <c r="J10467" t="s">
        <v>498</v>
      </c>
      <c r="K10467" t="s">
        <v>359</v>
      </c>
      <c r="L10467" t="s">
        <v>480</v>
      </c>
      <c r="M10467" t="s">
        <v>7663</v>
      </c>
      <c r="N10467" t="s">
        <v>6371</v>
      </c>
      <c r="O10467">
        <v>1E-3</v>
      </c>
      <c r="P10467">
        <v>1E-3</v>
      </c>
      <c r="Q10467">
        <v>1</v>
      </c>
    </row>
    <row r="10468" spans="10:17" x14ac:dyDescent="0.2">
      <c r="J10468" t="s">
        <v>498</v>
      </c>
      <c r="K10468" t="s">
        <v>359</v>
      </c>
      <c r="L10468" t="s">
        <v>480</v>
      </c>
      <c r="M10468" t="s">
        <v>7663</v>
      </c>
      <c r="N10468" t="s">
        <v>6380</v>
      </c>
      <c r="O10468">
        <v>0</v>
      </c>
      <c r="P10468">
        <v>0</v>
      </c>
      <c r="Q10468">
        <v>1</v>
      </c>
    </row>
    <row r="10469" spans="10:17" x14ac:dyDescent="0.2">
      <c r="J10469" t="s">
        <v>498</v>
      </c>
      <c r="K10469" t="s">
        <v>359</v>
      </c>
      <c r="L10469" t="s">
        <v>480</v>
      </c>
      <c r="M10469" t="s">
        <v>7663</v>
      </c>
      <c r="N10469" t="s">
        <v>6381</v>
      </c>
      <c r="O10469">
        <v>0</v>
      </c>
      <c r="P10469">
        <v>0</v>
      </c>
      <c r="Q10469">
        <v>1</v>
      </c>
    </row>
    <row r="10470" spans="10:17" x14ac:dyDescent="0.2">
      <c r="J10470" t="s">
        <v>498</v>
      </c>
      <c r="K10470" t="s">
        <v>359</v>
      </c>
      <c r="L10470" t="s">
        <v>480</v>
      </c>
      <c r="M10470" t="s">
        <v>7663</v>
      </c>
      <c r="N10470" t="s">
        <v>6382</v>
      </c>
      <c r="O10470">
        <v>0</v>
      </c>
      <c r="P10470">
        <v>0</v>
      </c>
      <c r="Q10470">
        <v>1</v>
      </c>
    </row>
    <row r="10471" spans="10:17" x14ac:dyDescent="0.2">
      <c r="J10471" t="s">
        <v>498</v>
      </c>
      <c r="K10471" t="s">
        <v>359</v>
      </c>
      <c r="L10471" t="s">
        <v>480</v>
      </c>
      <c r="M10471" t="s">
        <v>7663</v>
      </c>
      <c r="N10471" t="s">
        <v>6383</v>
      </c>
      <c r="O10471">
        <v>0</v>
      </c>
      <c r="P10471">
        <v>0</v>
      </c>
      <c r="Q10471">
        <v>1</v>
      </c>
    </row>
    <row r="10472" spans="10:17" x14ac:dyDescent="0.2">
      <c r="J10472" t="s">
        <v>498</v>
      </c>
      <c r="K10472" t="s">
        <v>359</v>
      </c>
      <c r="L10472" t="s">
        <v>480</v>
      </c>
      <c r="M10472" t="s">
        <v>7663</v>
      </c>
      <c r="N10472" t="s">
        <v>6384</v>
      </c>
      <c r="O10472">
        <v>0</v>
      </c>
      <c r="P10472">
        <v>0</v>
      </c>
      <c r="Q10472">
        <v>1</v>
      </c>
    </row>
    <row r="10473" spans="10:17" x14ac:dyDescent="0.2">
      <c r="J10473" t="s">
        <v>498</v>
      </c>
      <c r="K10473" t="s">
        <v>359</v>
      </c>
      <c r="L10473" t="s">
        <v>480</v>
      </c>
      <c r="M10473" t="s">
        <v>7663</v>
      </c>
      <c r="N10473" t="s">
        <v>6385</v>
      </c>
      <c r="O10473">
        <v>0</v>
      </c>
      <c r="P10473">
        <v>0</v>
      </c>
      <c r="Q10473">
        <v>1</v>
      </c>
    </row>
    <row r="10474" spans="10:17" x14ac:dyDescent="0.2">
      <c r="J10474" t="s">
        <v>498</v>
      </c>
      <c r="K10474" t="s">
        <v>359</v>
      </c>
      <c r="L10474" t="s">
        <v>480</v>
      </c>
      <c r="M10474" t="s">
        <v>7663</v>
      </c>
      <c r="N10474" t="s">
        <v>6395</v>
      </c>
      <c r="O10474">
        <v>1E-3</v>
      </c>
      <c r="P10474">
        <v>1E-3</v>
      </c>
      <c r="Q10474">
        <v>1</v>
      </c>
    </row>
    <row r="10475" spans="10:17" x14ac:dyDescent="0.2">
      <c r="J10475" t="s">
        <v>498</v>
      </c>
      <c r="K10475" t="s">
        <v>359</v>
      </c>
      <c r="L10475" t="s">
        <v>480</v>
      </c>
      <c r="M10475" t="s">
        <v>7663</v>
      </c>
      <c r="N10475" t="s">
        <v>6404</v>
      </c>
      <c r="O10475">
        <v>0</v>
      </c>
      <c r="P10475">
        <v>0</v>
      </c>
      <c r="Q10475">
        <v>1</v>
      </c>
    </row>
    <row r="10476" spans="10:17" x14ac:dyDescent="0.2">
      <c r="J10476" t="s">
        <v>498</v>
      </c>
      <c r="K10476" t="s">
        <v>359</v>
      </c>
      <c r="L10476" t="s">
        <v>480</v>
      </c>
      <c r="M10476" t="s">
        <v>7663</v>
      </c>
      <c r="N10476" t="s">
        <v>6405</v>
      </c>
      <c r="O10476">
        <v>0</v>
      </c>
      <c r="P10476">
        <v>0</v>
      </c>
      <c r="Q10476">
        <v>1</v>
      </c>
    </row>
    <row r="10477" spans="10:17" x14ac:dyDescent="0.2">
      <c r="J10477" t="s">
        <v>498</v>
      </c>
      <c r="K10477" t="s">
        <v>359</v>
      </c>
      <c r="L10477" t="s">
        <v>480</v>
      </c>
      <c r="M10477" t="s">
        <v>7663</v>
      </c>
      <c r="N10477" t="s">
        <v>6406</v>
      </c>
      <c r="O10477">
        <v>0</v>
      </c>
      <c r="P10477">
        <v>0</v>
      </c>
      <c r="Q10477">
        <v>1</v>
      </c>
    </row>
    <row r="10478" spans="10:17" x14ac:dyDescent="0.2">
      <c r="J10478" t="s">
        <v>498</v>
      </c>
      <c r="K10478" t="s">
        <v>359</v>
      </c>
      <c r="L10478" t="s">
        <v>480</v>
      </c>
      <c r="M10478" t="s">
        <v>7663</v>
      </c>
      <c r="N10478" t="s">
        <v>6407</v>
      </c>
      <c r="O10478">
        <v>0</v>
      </c>
      <c r="P10478">
        <v>0</v>
      </c>
      <c r="Q10478">
        <v>1</v>
      </c>
    </row>
    <row r="10479" spans="10:17" x14ac:dyDescent="0.2">
      <c r="J10479" t="s">
        <v>498</v>
      </c>
      <c r="K10479" t="s">
        <v>359</v>
      </c>
      <c r="L10479" t="s">
        <v>480</v>
      </c>
      <c r="M10479" t="s">
        <v>7663</v>
      </c>
      <c r="N10479" t="s">
        <v>6408</v>
      </c>
      <c r="O10479">
        <v>0</v>
      </c>
      <c r="P10479">
        <v>0</v>
      </c>
      <c r="Q10479">
        <v>1</v>
      </c>
    </row>
    <row r="10480" spans="10:17" x14ac:dyDescent="0.2">
      <c r="J10480" t="s">
        <v>498</v>
      </c>
      <c r="K10480" t="s">
        <v>359</v>
      </c>
      <c r="L10480" t="s">
        <v>480</v>
      </c>
      <c r="M10480" t="s">
        <v>7663</v>
      </c>
      <c r="N10480" t="s">
        <v>6409</v>
      </c>
      <c r="O10480">
        <v>0</v>
      </c>
      <c r="P10480">
        <v>0</v>
      </c>
      <c r="Q10480">
        <v>1</v>
      </c>
    </row>
    <row r="10481" spans="10:17" x14ac:dyDescent="0.2">
      <c r="J10481" t="s">
        <v>498</v>
      </c>
      <c r="K10481" t="s">
        <v>359</v>
      </c>
      <c r="L10481" t="s">
        <v>480</v>
      </c>
      <c r="M10481" t="s">
        <v>7663</v>
      </c>
      <c r="N10481" t="s">
        <v>6428</v>
      </c>
      <c r="O10481">
        <v>0</v>
      </c>
      <c r="P10481">
        <v>0</v>
      </c>
      <c r="Q10481">
        <v>1</v>
      </c>
    </row>
    <row r="10482" spans="10:17" x14ac:dyDescent="0.2">
      <c r="J10482" t="s">
        <v>498</v>
      </c>
      <c r="K10482" t="s">
        <v>359</v>
      </c>
      <c r="L10482" t="s">
        <v>480</v>
      </c>
      <c r="M10482" t="s">
        <v>7663</v>
      </c>
      <c r="N10482" t="s">
        <v>6429</v>
      </c>
      <c r="O10482">
        <v>0</v>
      </c>
      <c r="P10482">
        <v>0</v>
      </c>
      <c r="Q10482">
        <v>1</v>
      </c>
    </row>
    <row r="10483" spans="10:17" x14ac:dyDescent="0.2">
      <c r="J10483" t="s">
        <v>498</v>
      </c>
      <c r="K10483" t="s">
        <v>359</v>
      </c>
      <c r="L10483" t="s">
        <v>480</v>
      </c>
      <c r="M10483" t="s">
        <v>7663</v>
      </c>
      <c r="N10483" t="s">
        <v>6430</v>
      </c>
      <c r="O10483">
        <v>0</v>
      </c>
      <c r="P10483">
        <v>0</v>
      </c>
      <c r="Q10483">
        <v>1</v>
      </c>
    </row>
    <row r="10484" spans="10:17" x14ac:dyDescent="0.2">
      <c r="J10484" t="s">
        <v>498</v>
      </c>
      <c r="K10484" t="s">
        <v>359</v>
      </c>
      <c r="L10484" t="s">
        <v>480</v>
      </c>
      <c r="M10484" t="s">
        <v>7663</v>
      </c>
      <c r="N10484" t="s">
        <v>6431</v>
      </c>
      <c r="O10484">
        <v>0</v>
      </c>
      <c r="P10484">
        <v>0</v>
      </c>
      <c r="Q10484">
        <v>1</v>
      </c>
    </row>
    <row r="10485" spans="10:17" x14ac:dyDescent="0.2">
      <c r="J10485" t="s">
        <v>498</v>
      </c>
      <c r="K10485" t="s">
        <v>359</v>
      </c>
      <c r="L10485" t="s">
        <v>480</v>
      </c>
      <c r="M10485" t="s">
        <v>7663</v>
      </c>
      <c r="N10485" t="s">
        <v>6432</v>
      </c>
      <c r="O10485">
        <v>0</v>
      </c>
      <c r="P10485">
        <v>0</v>
      </c>
      <c r="Q10485">
        <v>1</v>
      </c>
    </row>
    <row r="10486" spans="10:17" x14ac:dyDescent="0.2">
      <c r="J10486" t="s">
        <v>498</v>
      </c>
      <c r="K10486" t="s">
        <v>359</v>
      </c>
      <c r="L10486" t="s">
        <v>480</v>
      </c>
      <c r="M10486" t="s">
        <v>7663</v>
      </c>
      <c r="N10486" t="s">
        <v>6433</v>
      </c>
      <c r="O10486">
        <v>0</v>
      </c>
      <c r="P10486">
        <v>0</v>
      </c>
      <c r="Q10486">
        <v>1</v>
      </c>
    </row>
    <row r="10487" spans="10:17" x14ac:dyDescent="0.2">
      <c r="J10487" t="s">
        <v>498</v>
      </c>
      <c r="K10487" t="s">
        <v>359</v>
      </c>
      <c r="L10487" t="s">
        <v>480</v>
      </c>
      <c r="M10487" t="s">
        <v>7663</v>
      </c>
      <c r="N10487" t="s">
        <v>6443</v>
      </c>
      <c r="O10487">
        <v>1E-3</v>
      </c>
      <c r="P10487">
        <v>1E-3</v>
      </c>
      <c r="Q10487">
        <v>1</v>
      </c>
    </row>
    <row r="10488" spans="10:17" x14ac:dyDescent="0.2">
      <c r="J10488" t="s">
        <v>498</v>
      </c>
      <c r="K10488" t="s">
        <v>359</v>
      </c>
      <c r="L10488" t="s">
        <v>480</v>
      </c>
      <c r="M10488" t="s">
        <v>7663</v>
      </c>
      <c r="N10488" t="s">
        <v>6452</v>
      </c>
      <c r="O10488">
        <v>0</v>
      </c>
      <c r="P10488">
        <v>0</v>
      </c>
      <c r="Q10488">
        <v>1</v>
      </c>
    </row>
    <row r="10489" spans="10:17" x14ac:dyDescent="0.2">
      <c r="J10489" t="s">
        <v>498</v>
      </c>
      <c r="K10489" t="s">
        <v>359</v>
      </c>
      <c r="L10489" t="s">
        <v>480</v>
      </c>
      <c r="M10489" t="s">
        <v>7663</v>
      </c>
      <c r="N10489" t="s">
        <v>6453</v>
      </c>
      <c r="O10489">
        <v>0</v>
      </c>
      <c r="P10489">
        <v>0</v>
      </c>
      <c r="Q10489">
        <v>1</v>
      </c>
    </row>
    <row r="10490" spans="10:17" x14ac:dyDescent="0.2">
      <c r="J10490" t="s">
        <v>498</v>
      </c>
      <c r="K10490" t="s">
        <v>359</v>
      </c>
      <c r="L10490" t="s">
        <v>480</v>
      </c>
      <c r="M10490" t="s">
        <v>7663</v>
      </c>
      <c r="N10490" t="s">
        <v>6454</v>
      </c>
      <c r="O10490">
        <v>0</v>
      </c>
      <c r="P10490">
        <v>0</v>
      </c>
      <c r="Q10490">
        <v>1</v>
      </c>
    </row>
    <row r="10491" spans="10:17" x14ac:dyDescent="0.2">
      <c r="J10491" t="s">
        <v>498</v>
      </c>
      <c r="K10491" t="s">
        <v>359</v>
      </c>
      <c r="L10491" t="s">
        <v>480</v>
      </c>
      <c r="M10491" t="s">
        <v>7663</v>
      </c>
      <c r="N10491" t="s">
        <v>6455</v>
      </c>
      <c r="O10491">
        <v>0</v>
      </c>
      <c r="P10491">
        <v>0</v>
      </c>
      <c r="Q10491">
        <v>1</v>
      </c>
    </row>
    <row r="10492" spans="10:17" x14ac:dyDescent="0.2">
      <c r="J10492" t="s">
        <v>498</v>
      </c>
      <c r="K10492" t="s">
        <v>359</v>
      </c>
      <c r="L10492" t="s">
        <v>480</v>
      </c>
      <c r="M10492" t="s">
        <v>7663</v>
      </c>
      <c r="N10492" t="s">
        <v>6456</v>
      </c>
      <c r="O10492">
        <v>0</v>
      </c>
      <c r="P10492">
        <v>0</v>
      </c>
      <c r="Q10492">
        <v>1</v>
      </c>
    </row>
    <row r="10493" spans="10:17" x14ac:dyDescent="0.2">
      <c r="J10493" t="s">
        <v>498</v>
      </c>
      <c r="K10493" t="s">
        <v>359</v>
      </c>
      <c r="L10493" t="s">
        <v>480</v>
      </c>
      <c r="M10493" t="s">
        <v>7663</v>
      </c>
      <c r="N10493" t="s">
        <v>6476</v>
      </c>
      <c r="O10493">
        <v>0</v>
      </c>
      <c r="P10493">
        <v>0</v>
      </c>
      <c r="Q10493">
        <v>1</v>
      </c>
    </row>
    <row r="10494" spans="10:17" x14ac:dyDescent="0.2">
      <c r="J10494" t="s">
        <v>498</v>
      </c>
      <c r="K10494" t="s">
        <v>359</v>
      </c>
      <c r="L10494" t="s">
        <v>480</v>
      </c>
      <c r="M10494" t="s">
        <v>7663</v>
      </c>
      <c r="N10494" t="s">
        <v>6477</v>
      </c>
      <c r="O10494">
        <v>0</v>
      </c>
      <c r="P10494">
        <v>0</v>
      </c>
      <c r="Q10494">
        <v>1</v>
      </c>
    </row>
    <row r="10495" spans="10:17" x14ac:dyDescent="0.2">
      <c r="J10495" t="s">
        <v>498</v>
      </c>
      <c r="K10495" t="s">
        <v>359</v>
      </c>
      <c r="L10495" t="s">
        <v>480</v>
      </c>
      <c r="M10495" t="s">
        <v>7663</v>
      </c>
      <c r="N10495" t="s">
        <v>6478</v>
      </c>
      <c r="O10495">
        <v>0</v>
      </c>
      <c r="P10495">
        <v>0</v>
      </c>
      <c r="Q10495">
        <v>1</v>
      </c>
    </row>
    <row r="10496" spans="10:17" x14ac:dyDescent="0.2">
      <c r="J10496" t="s">
        <v>498</v>
      </c>
      <c r="K10496" t="s">
        <v>359</v>
      </c>
      <c r="L10496" t="s">
        <v>480</v>
      </c>
      <c r="M10496" t="s">
        <v>7663</v>
      </c>
      <c r="N10496" t="s">
        <v>6479</v>
      </c>
      <c r="O10496">
        <v>0</v>
      </c>
      <c r="P10496">
        <v>0</v>
      </c>
      <c r="Q10496">
        <v>1</v>
      </c>
    </row>
    <row r="10497" spans="10:17" x14ac:dyDescent="0.2">
      <c r="J10497" t="s">
        <v>498</v>
      </c>
      <c r="K10497" t="s">
        <v>359</v>
      </c>
      <c r="L10497" t="s">
        <v>480</v>
      </c>
      <c r="M10497" t="s">
        <v>7663</v>
      </c>
      <c r="N10497" t="s">
        <v>6500</v>
      </c>
      <c r="O10497">
        <v>0</v>
      </c>
      <c r="P10497">
        <v>0</v>
      </c>
      <c r="Q10497">
        <v>1</v>
      </c>
    </row>
    <row r="10498" spans="10:17" x14ac:dyDescent="0.2">
      <c r="J10498" t="s">
        <v>498</v>
      </c>
      <c r="K10498" t="s">
        <v>359</v>
      </c>
      <c r="L10498" t="s">
        <v>480</v>
      </c>
      <c r="M10498" t="s">
        <v>7663</v>
      </c>
      <c r="N10498" t="s">
        <v>6501</v>
      </c>
      <c r="O10498">
        <v>0</v>
      </c>
      <c r="P10498">
        <v>0</v>
      </c>
      <c r="Q10498">
        <v>1</v>
      </c>
    </row>
    <row r="10499" spans="10:17" x14ac:dyDescent="0.2">
      <c r="J10499" t="s">
        <v>498</v>
      </c>
      <c r="K10499" t="s">
        <v>359</v>
      </c>
      <c r="L10499" t="s">
        <v>480</v>
      </c>
      <c r="M10499" t="s">
        <v>7663</v>
      </c>
      <c r="N10499" t="s">
        <v>6502</v>
      </c>
      <c r="O10499">
        <v>0</v>
      </c>
      <c r="P10499">
        <v>0</v>
      </c>
      <c r="Q10499">
        <v>1</v>
      </c>
    </row>
    <row r="10500" spans="10:17" x14ac:dyDescent="0.2">
      <c r="J10500" t="s">
        <v>498</v>
      </c>
      <c r="K10500" t="s">
        <v>359</v>
      </c>
      <c r="L10500" t="s">
        <v>480</v>
      </c>
      <c r="M10500" t="s">
        <v>7663</v>
      </c>
      <c r="N10500" t="s">
        <v>6503</v>
      </c>
      <c r="O10500">
        <v>0</v>
      </c>
      <c r="P10500">
        <v>0</v>
      </c>
      <c r="Q10500">
        <v>1</v>
      </c>
    </row>
    <row r="10501" spans="10:17" x14ac:dyDescent="0.2">
      <c r="J10501" t="s">
        <v>498</v>
      </c>
      <c r="K10501" t="s">
        <v>359</v>
      </c>
      <c r="L10501" t="s">
        <v>480</v>
      </c>
      <c r="M10501" t="s">
        <v>7663</v>
      </c>
      <c r="N10501" t="s">
        <v>6504</v>
      </c>
      <c r="O10501">
        <v>0</v>
      </c>
      <c r="P10501">
        <v>0</v>
      </c>
      <c r="Q10501">
        <v>1</v>
      </c>
    </row>
    <row r="10502" spans="10:17" x14ac:dyDescent="0.2">
      <c r="J10502" t="s">
        <v>498</v>
      </c>
      <c r="K10502" t="s">
        <v>359</v>
      </c>
      <c r="L10502" t="s">
        <v>480</v>
      </c>
      <c r="M10502" t="s">
        <v>7663</v>
      </c>
      <c r="N10502" t="s">
        <v>6515</v>
      </c>
      <c r="O10502">
        <v>1E-3</v>
      </c>
      <c r="P10502">
        <v>1E-3</v>
      </c>
      <c r="Q10502">
        <v>1</v>
      </c>
    </row>
    <row r="10503" spans="10:17" x14ac:dyDescent="0.2">
      <c r="J10503" t="s">
        <v>498</v>
      </c>
      <c r="K10503" t="s">
        <v>359</v>
      </c>
      <c r="L10503" t="s">
        <v>480</v>
      </c>
      <c r="M10503" t="s">
        <v>7663</v>
      </c>
      <c r="N10503" t="s">
        <v>6524</v>
      </c>
      <c r="O10503">
        <v>0</v>
      </c>
      <c r="P10503">
        <v>0</v>
      </c>
      <c r="Q10503">
        <v>1</v>
      </c>
    </row>
    <row r="10504" spans="10:17" x14ac:dyDescent="0.2">
      <c r="J10504" t="s">
        <v>498</v>
      </c>
      <c r="K10504" t="s">
        <v>359</v>
      </c>
      <c r="L10504" t="s">
        <v>480</v>
      </c>
      <c r="M10504" t="s">
        <v>7663</v>
      </c>
      <c r="N10504" t="s">
        <v>6525</v>
      </c>
      <c r="O10504">
        <v>0</v>
      </c>
      <c r="P10504">
        <v>0</v>
      </c>
      <c r="Q10504">
        <v>1</v>
      </c>
    </row>
    <row r="10505" spans="10:17" x14ac:dyDescent="0.2">
      <c r="J10505" t="s">
        <v>498</v>
      </c>
      <c r="K10505" t="s">
        <v>359</v>
      </c>
      <c r="L10505" t="s">
        <v>480</v>
      </c>
      <c r="M10505" t="s">
        <v>7663</v>
      </c>
      <c r="N10505" t="s">
        <v>6526</v>
      </c>
      <c r="O10505">
        <v>0</v>
      </c>
      <c r="P10505">
        <v>0</v>
      </c>
      <c r="Q10505">
        <v>1</v>
      </c>
    </row>
    <row r="10506" spans="10:17" x14ac:dyDescent="0.2">
      <c r="J10506" t="s">
        <v>498</v>
      </c>
      <c r="K10506" t="s">
        <v>359</v>
      </c>
      <c r="L10506" t="s">
        <v>480</v>
      </c>
      <c r="M10506" t="s">
        <v>7663</v>
      </c>
      <c r="N10506" t="s">
        <v>6527</v>
      </c>
      <c r="O10506">
        <v>0</v>
      </c>
      <c r="P10506">
        <v>0</v>
      </c>
      <c r="Q10506">
        <v>1</v>
      </c>
    </row>
    <row r="10507" spans="10:17" x14ac:dyDescent="0.2">
      <c r="J10507" t="s">
        <v>498</v>
      </c>
      <c r="K10507" t="s">
        <v>359</v>
      </c>
      <c r="L10507" t="s">
        <v>480</v>
      </c>
      <c r="M10507" t="s">
        <v>7663</v>
      </c>
      <c r="N10507" t="s">
        <v>6528</v>
      </c>
      <c r="O10507">
        <v>0</v>
      </c>
      <c r="P10507">
        <v>0</v>
      </c>
      <c r="Q10507">
        <v>1</v>
      </c>
    </row>
    <row r="10508" spans="10:17" x14ac:dyDescent="0.2">
      <c r="J10508" t="s">
        <v>498</v>
      </c>
      <c r="K10508" t="s">
        <v>359</v>
      </c>
      <c r="L10508" t="s">
        <v>480</v>
      </c>
      <c r="M10508" t="s">
        <v>7663</v>
      </c>
      <c r="N10508" t="s">
        <v>6529</v>
      </c>
      <c r="O10508">
        <v>0</v>
      </c>
      <c r="P10508">
        <v>0</v>
      </c>
      <c r="Q10508">
        <v>1</v>
      </c>
    </row>
    <row r="10509" spans="10:17" x14ac:dyDescent="0.2">
      <c r="J10509" t="s">
        <v>498</v>
      </c>
      <c r="K10509" t="s">
        <v>359</v>
      </c>
      <c r="L10509" t="s">
        <v>480</v>
      </c>
      <c r="M10509" t="s">
        <v>7663</v>
      </c>
      <c r="N10509" t="s">
        <v>6548</v>
      </c>
      <c r="O10509">
        <v>0</v>
      </c>
      <c r="P10509">
        <v>0</v>
      </c>
      <c r="Q10509">
        <v>1</v>
      </c>
    </row>
    <row r="10510" spans="10:17" x14ac:dyDescent="0.2">
      <c r="J10510" t="s">
        <v>498</v>
      </c>
      <c r="K10510" t="s">
        <v>359</v>
      </c>
      <c r="L10510" t="s">
        <v>480</v>
      </c>
      <c r="M10510" t="s">
        <v>7663</v>
      </c>
      <c r="N10510" t="s">
        <v>6549</v>
      </c>
      <c r="O10510">
        <v>0</v>
      </c>
      <c r="P10510">
        <v>0</v>
      </c>
      <c r="Q10510">
        <v>1</v>
      </c>
    </row>
    <row r="10511" spans="10:17" x14ac:dyDescent="0.2">
      <c r="J10511" t="s">
        <v>498</v>
      </c>
      <c r="K10511" t="s">
        <v>359</v>
      </c>
      <c r="L10511" t="s">
        <v>480</v>
      </c>
      <c r="M10511" t="s">
        <v>7663</v>
      </c>
      <c r="N10511" t="s">
        <v>6572</v>
      </c>
      <c r="O10511">
        <v>0</v>
      </c>
      <c r="P10511">
        <v>0</v>
      </c>
      <c r="Q10511">
        <v>1</v>
      </c>
    </row>
    <row r="10512" spans="10:17" x14ac:dyDescent="0.2">
      <c r="J10512" t="s">
        <v>498</v>
      </c>
      <c r="K10512" t="s">
        <v>359</v>
      </c>
      <c r="L10512" t="s">
        <v>480</v>
      </c>
      <c r="M10512" t="s">
        <v>7663</v>
      </c>
      <c r="N10512" t="s">
        <v>6573</v>
      </c>
      <c r="O10512">
        <v>0</v>
      </c>
      <c r="P10512">
        <v>0</v>
      </c>
      <c r="Q10512">
        <v>1</v>
      </c>
    </row>
    <row r="10513" spans="10:17" x14ac:dyDescent="0.2">
      <c r="J10513" t="s">
        <v>498</v>
      </c>
      <c r="K10513" t="s">
        <v>359</v>
      </c>
      <c r="L10513" t="s">
        <v>480</v>
      </c>
      <c r="M10513" t="s">
        <v>7663</v>
      </c>
      <c r="N10513" t="s">
        <v>6574</v>
      </c>
      <c r="O10513">
        <v>0</v>
      </c>
      <c r="P10513">
        <v>0</v>
      </c>
      <c r="Q10513">
        <v>1</v>
      </c>
    </row>
    <row r="10514" spans="10:17" x14ac:dyDescent="0.2">
      <c r="J10514" t="s">
        <v>498</v>
      </c>
      <c r="K10514" t="s">
        <v>359</v>
      </c>
      <c r="L10514" t="s">
        <v>480</v>
      </c>
      <c r="M10514" t="s">
        <v>7663</v>
      </c>
      <c r="N10514" t="s">
        <v>6587</v>
      </c>
      <c r="O10514">
        <v>1E-3</v>
      </c>
      <c r="P10514">
        <v>1E-3</v>
      </c>
      <c r="Q10514">
        <v>1</v>
      </c>
    </row>
    <row r="10515" spans="10:17" x14ac:dyDescent="0.2">
      <c r="J10515" t="s">
        <v>498</v>
      </c>
      <c r="K10515" t="s">
        <v>359</v>
      </c>
      <c r="L10515" t="s">
        <v>480</v>
      </c>
      <c r="M10515" t="s">
        <v>7663</v>
      </c>
      <c r="N10515" t="s">
        <v>6596</v>
      </c>
      <c r="O10515">
        <v>0</v>
      </c>
      <c r="P10515">
        <v>0</v>
      </c>
      <c r="Q10515">
        <v>1</v>
      </c>
    </row>
    <row r="10516" spans="10:17" x14ac:dyDescent="0.2">
      <c r="J10516" t="s">
        <v>498</v>
      </c>
      <c r="K10516" t="s">
        <v>359</v>
      </c>
      <c r="L10516" t="s">
        <v>480</v>
      </c>
      <c r="M10516" t="s">
        <v>7663</v>
      </c>
      <c r="N10516" t="s">
        <v>6597</v>
      </c>
      <c r="O10516">
        <v>0</v>
      </c>
      <c r="P10516">
        <v>0</v>
      </c>
      <c r="Q10516">
        <v>1</v>
      </c>
    </row>
    <row r="10517" spans="10:17" x14ac:dyDescent="0.2">
      <c r="J10517" t="s">
        <v>498</v>
      </c>
      <c r="K10517" t="s">
        <v>359</v>
      </c>
      <c r="L10517" t="s">
        <v>480</v>
      </c>
      <c r="M10517" t="s">
        <v>7663</v>
      </c>
      <c r="N10517" t="s">
        <v>6598</v>
      </c>
      <c r="O10517">
        <v>1E-3</v>
      </c>
      <c r="P10517">
        <v>1E-3</v>
      </c>
      <c r="Q10517">
        <v>1</v>
      </c>
    </row>
    <row r="10518" spans="10:17" x14ac:dyDescent="0.2">
      <c r="J10518" t="s">
        <v>498</v>
      </c>
      <c r="K10518" t="s">
        <v>359</v>
      </c>
      <c r="L10518" t="s">
        <v>480</v>
      </c>
      <c r="M10518" t="s">
        <v>7663</v>
      </c>
      <c r="N10518" t="s">
        <v>6620</v>
      </c>
      <c r="O10518">
        <v>0</v>
      </c>
      <c r="P10518">
        <v>0</v>
      </c>
      <c r="Q10518">
        <v>1</v>
      </c>
    </row>
    <row r="10519" spans="10:17" x14ac:dyDescent="0.2">
      <c r="J10519" t="s">
        <v>498</v>
      </c>
      <c r="K10519" t="s">
        <v>359</v>
      </c>
      <c r="L10519" t="s">
        <v>480</v>
      </c>
      <c r="M10519" t="s">
        <v>7663</v>
      </c>
      <c r="N10519" t="s">
        <v>6621</v>
      </c>
      <c r="O10519">
        <v>0</v>
      </c>
      <c r="P10519">
        <v>0</v>
      </c>
      <c r="Q10519">
        <v>1</v>
      </c>
    </row>
    <row r="10520" spans="10:17" x14ac:dyDescent="0.2">
      <c r="J10520" t="s">
        <v>498</v>
      </c>
      <c r="K10520" t="s">
        <v>359</v>
      </c>
      <c r="L10520" t="s">
        <v>480</v>
      </c>
      <c r="M10520" t="s">
        <v>7663</v>
      </c>
      <c r="N10520" t="s">
        <v>6622</v>
      </c>
      <c r="O10520">
        <v>0</v>
      </c>
      <c r="P10520">
        <v>0</v>
      </c>
      <c r="Q10520">
        <v>1</v>
      </c>
    </row>
    <row r="10521" spans="10:17" x14ac:dyDescent="0.2">
      <c r="J10521" t="s">
        <v>498</v>
      </c>
      <c r="K10521" t="s">
        <v>359</v>
      </c>
      <c r="L10521" t="s">
        <v>480</v>
      </c>
      <c r="M10521" t="s">
        <v>7663</v>
      </c>
      <c r="N10521" t="s">
        <v>6623</v>
      </c>
      <c r="O10521">
        <v>0</v>
      </c>
      <c r="P10521">
        <v>0</v>
      </c>
      <c r="Q10521">
        <v>1</v>
      </c>
    </row>
    <row r="10522" spans="10:17" x14ac:dyDescent="0.2">
      <c r="J10522" t="s">
        <v>498</v>
      </c>
      <c r="K10522" t="s">
        <v>359</v>
      </c>
      <c r="L10522" t="s">
        <v>480</v>
      </c>
      <c r="M10522" t="s">
        <v>7663</v>
      </c>
      <c r="N10522" t="s">
        <v>6624</v>
      </c>
      <c r="O10522">
        <v>0</v>
      </c>
      <c r="P10522">
        <v>0</v>
      </c>
      <c r="Q10522">
        <v>1</v>
      </c>
    </row>
    <row r="10523" spans="10:17" x14ac:dyDescent="0.2">
      <c r="J10523" t="s">
        <v>498</v>
      </c>
      <c r="K10523" t="s">
        <v>359</v>
      </c>
      <c r="L10523" t="s">
        <v>480</v>
      </c>
      <c r="M10523" t="s">
        <v>7663</v>
      </c>
      <c r="N10523" t="s">
        <v>6644</v>
      </c>
      <c r="O10523">
        <v>0</v>
      </c>
      <c r="P10523">
        <v>0</v>
      </c>
      <c r="Q10523">
        <v>1</v>
      </c>
    </row>
    <row r="10524" spans="10:17" x14ac:dyDescent="0.2">
      <c r="J10524" t="s">
        <v>498</v>
      </c>
      <c r="K10524" t="s">
        <v>359</v>
      </c>
      <c r="L10524" t="s">
        <v>480</v>
      </c>
      <c r="M10524" t="s">
        <v>7663</v>
      </c>
      <c r="N10524" t="s">
        <v>6645</v>
      </c>
      <c r="O10524">
        <v>0</v>
      </c>
      <c r="P10524">
        <v>0</v>
      </c>
      <c r="Q10524">
        <v>1</v>
      </c>
    </row>
    <row r="10525" spans="10:17" x14ac:dyDescent="0.2">
      <c r="J10525" t="s">
        <v>498</v>
      </c>
      <c r="K10525" t="s">
        <v>359</v>
      </c>
      <c r="L10525" t="s">
        <v>480</v>
      </c>
      <c r="M10525" t="s">
        <v>7663</v>
      </c>
      <c r="N10525" t="s">
        <v>6668</v>
      </c>
      <c r="O10525">
        <v>0</v>
      </c>
      <c r="P10525">
        <v>0</v>
      </c>
      <c r="Q10525">
        <v>1</v>
      </c>
    </row>
    <row r="10526" spans="10:17" x14ac:dyDescent="0.2">
      <c r="J10526" t="s">
        <v>498</v>
      </c>
      <c r="K10526" t="s">
        <v>359</v>
      </c>
      <c r="L10526" t="s">
        <v>480</v>
      </c>
      <c r="M10526" t="s">
        <v>7663</v>
      </c>
      <c r="N10526" t="s">
        <v>6669</v>
      </c>
      <c r="O10526">
        <v>0</v>
      </c>
      <c r="P10526">
        <v>0</v>
      </c>
      <c r="Q10526">
        <v>1</v>
      </c>
    </row>
    <row r="10527" spans="10:17" x14ac:dyDescent="0.2">
      <c r="J10527" t="s">
        <v>498</v>
      </c>
      <c r="K10527" t="s">
        <v>359</v>
      </c>
      <c r="L10527" t="s">
        <v>480</v>
      </c>
      <c r="M10527" t="s">
        <v>7663</v>
      </c>
      <c r="N10527" t="s">
        <v>6670</v>
      </c>
      <c r="O10527">
        <v>0</v>
      </c>
      <c r="P10527">
        <v>0</v>
      </c>
      <c r="Q10527">
        <v>1</v>
      </c>
    </row>
    <row r="10528" spans="10:17" x14ac:dyDescent="0.2">
      <c r="J10528" t="s">
        <v>498</v>
      </c>
      <c r="K10528" t="s">
        <v>359</v>
      </c>
      <c r="L10528" t="s">
        <v>480</v>
      </c>
      <c r="M10528" t="s">
        <v>7663</v>
      </c>
      <c r="N10528" t="s">
        <v>6671</v>
      </c>
      <c r="O10528">
        <v>0</v>
      </c>
      <c r="P10528">
        <v>0</v>
      </c>
      <c r="Q10528">
        <v>1</v>
      </c>
    </row>
    <row r="10529" spans="10:17" x14ac:dyDescent="0.2">
      <c r="J10529" t="s">
        <v>498</v>
      </c>
      <c r="K10529" t="s">
        <v>359</v>
      </c>
      <c r="L10529" t="s">
        <v>480</v>
      </c>
      <c r="M10529" t="s">
        <v>7663</v>
      </c>
      <c r="N10529" t="s">
        <v>6672</v>
      </c>
      <c r="O10529">
        <v>0</v>
      </c>
      <c r="P10529">
        <v>0</v>
      </c>
      <c r="Q10529">
        <v>1</v>
      </c>
    </row>
    <row r="10530" spans="10:17" x14ac:dyDescent="0.2">
      <c r="J10530" t="s">
        <v>498</v>
      </c>
      <c r="K10530" t="s">
        <v>359</v>
      </c>
      <c r="L10530" t="s">
        <v>480</v>
      </c>
      <c r="M10530" t="s">
        <v>7663</v>
      </c>
      <c r="N10530" t="s">
        <v>6673</v>
      </c>
      <c r="O10530">
        <v>1E-3</v>
      </c>
      <c r="P10530">
        <v>1E-3</v>
      </c>
      <c r="Q10530">
        <v>1</v>
      </c>
    </row>
    <row r="10531" spans="10:17" x14ac:dyDescent="0.2">
      <c r="J10531" t="s">
        <v>498</v>
      </c>
      <c r="K10531" t="s">
        <v>359</v>
      </c>
      <c r="L10531" t="s">
        <v>480</v>
      </c>
      <c r="M10531" t="s">
        <v>7663</v>
      </c>
      <c r="N10531" t="s">
        <v>6683</v>
      </c>
      <c r="O10531">
        <v>1E-3</v>
      </c>
      <c r="P10531">
        <v>1E-3</v>
      </c>
      <c r="Q10531">
        <v>1</v>
      </c>
    </row>
    <row r="10532" spans="10:17" x14ac:dyDescent="0.2">
      <c r="J10532" t="s">
        <v>498</v>
      </c>
      <c r="K10532" t="s">
        <v>359</v>
      </c>
      <c r="L10532" t="s">
        <v>480</v>
      </c>
      <c r="M10532" t="s">
        <v>7663</v>
      </c>
      <c r="N10532" t="s">
        <v>6692</v>
      </c>
      <c r="O10532">
        <v>0</v>
      </c>
      <c r="P10532">
        <v>0</v>
      </c>
      <c r="Q10532">
        <v>1</v>
      </c>
    </row>
    <row r="10533" spans="10:17" x14ac:dyDescent="0.2">
      <c r="J10533" t="s">
        <v>498</v>
      </c>
      <c r="K10533" t="s">
        <v>359</v>
      </c>
      <c r="L10533" t="s">
        <v>480</v>
      </c>
      <c r="M10533" t="s">
        <v>7663</v>
      </c>
      <c r="N10533" t="s">
        <v>6693</v>
      </c>
      <c r="O10533">
        <v>0</v>
      </c>
      <c r="P10533">
        <v>0</v>
      </c>
      <c r="Q10533">
        <v>1</v>
      </c>
    </row>
    <row r="10534" spans="10:17" x14ac:dyDescent="0.2">
      <c r="J10534" t="s">
        <v>498</v>
      </c>
      <c r="K10534" t="s">
        <v>359</v>
      </c>
      <c r="L10534" t="s">
        <v>480</v>
      </c>
      <c r="M10534" t="s">
        <v>7663</v>
      </c>
      <c r="N10534" t="s">
        <v>6694</v>
      </c>
      <c r="O10534">
        <v>0</v>
      </c>
      <c r="P10534">
        <v>0</v>
      </c>
      <c r="Q10534">
        <v>1</v>
      </c>
    </row>
    <row r="10535" spans="10:17" x14ac:dyDescent="0.2">
      <c r="J10535" t="s">
        <v>498</v>
      </c>
      <c r="K10535" t="s">
        <v>359</v>
      </c>
      <c r="L10535" t="s">
        <v>480</v>
      </c>
      <c r="M10535" t="s">
        <v>7663</v>
      </c>
      <c r="N10535" t="s">
        <v>6707</v>
      </c>
      <c r="O10535">
        <v>1E-3</v>
      </c>
      <c r="P10535">
        <v>1E-3</v>
      </c>
      <c r="Q10535">
        <v>1</v>
      </c>
    </row>
    <row r="10536" spans="10:17" x14ac:dyDescent="0.2">
      <c r="J10536" t="s">
        <v>498</v>
      </c>
      <c r="K10536" t="s">
        <v>359</v>
      </c>
      <c r="L10536" t="s">
        <v>480</v>
      </c>
      <c r="M10536" t="s">
        <v>7663</v>
      </c>
      <c r="N10536" t="s">
        <v>6716</v>
      </c>
      <c r="O10536">
        <v>0</v>
      </c>
      <c r="P10536">
        <v>0</v>
      </c>
      <c r="Q10536">
        <v>1</v>
      </c>
    </row>
    <row r="10537" spans="10:17" x14ac:dyDescent="0.2">
      <c r="J10537" t="s">
        <v>498</v>
      </c>
      <c r="K10537" t="s">
        <v>359</v>
      </c>
      <c r="L10537" t="s">
        <v>480</v>
      </c>
      <c r="M10537" t="s">
        <v>7663</v>
      </c>
      <c r="N10537" t="s">
        <v>6717</v>
      </c>
      <c r="O10537">
        <v>0</v>
      </c>
      <c r="P10537">
        <v>0</v>
      </c>
      <c r="Q10537">
        <v>1</v>
      </c>
    </row>
    <row r="10538" spans="10:17" x14ac:dyDescent="0.2">
      <c r="J10538" t="s">
        <v>498</v>
      </c>
      <c r="K10538" t="s">
        <v>359</v>
      </c>
      <c r="L10538" t="s">
        <v>480</v>
      </c>
      <c r="M10538" t="s">
        <v>7663</v>
      </c>
      <c r="N10538" t="s">
        <v>6718</v>
      </c>
      <c r="O10538">
        <v>0</v>
      </c>
      <c r="P10538">
        <v>0</v>
      </c>
      <c r="Q10538">
        <v>1</v>
      </c>
    </row>
    <row r="10539" spans="10:17" x14ac:dyDescent="0.2">
      <c r="J10539" t="s">
        <v>498</v>
      </c>
      <c r="K10539" t="s">
        <v>359</v>
      </c>
      <c r="L10539" t="s">
        <v>480</v>
      </c>
      <c r="M10539" t="s">
        <v>7663</v>
      </c>
      <c r="N10539" t="s">
        <v>6719</v>
      </c>
      <c r="O10539">
        <v>0</v>
      </c>
      <c r="P10539">
        <v>0</v>
      </c>
      <c r="Q10539">
        <v>1</v>
      </c>
    </row>
    <row r="10540" spans="10:17" x14ac:dyDescent="0.2">
      <c r="J10540" t="s">
        <v>498</v>
      </c>
      <c r="K10540" t="s">
        <v>359</v>
      </c>
      <c r="L10540" t="s">
        <v>480</v>
      </c>
      <c r="M10540" t="s">
        <v>7663</v>
      </c>
      <c r="N10540" t="s">
        <v>6720</v>
      </c>
      <c r="O10540">
        <v>0</v>
      </c>
      <c r="P10540">
        <v>0</v>
      </c>
      <c r="Q10540">
        <v>1</v>
      </c>
    </row>
    <row r="10541" spans="10:17" x14ac:dyDescent="0.2">
      <c r="J10541" t="s">
        <v>498</v>
      </c>
      <c r="K10541" t="s">
        <v>359</v>
      </c>
      <c r="L10541" t="s">
        <v>480</v>
      </c>
      <c r="M10541" t="s">
        <v>7663</v>
      </c>
      <c r="N10541" t="s">
        <v>6731</v>
      </c>
      <c r="O10541">
        <v>1E-3</v>
      </c>
      <c r="P10541">
        <v>1E-3</v>
      </c>
      <c r="Q10541">
        <v>1</v>
      </c>
    </row>
    <row r="10542" spans="10:17" x14ac:dyDescent="0.2">
      <c r="J10542" t="s">
        <v>498</v>
      </c>
      <c r="K10542" t="s">
        <v>359</v>
      </c>
      <c r="L10542" t="s">
        <v>480</v>
      </c>
      <c r="M10542" t="s">
        <v>7663</v>
      </c>
      <c r="N10542" t="s">
        <v>6740</v>
      </c>
      <c r="O10542">
        <v>0</v>
      </c>
      <c r="P10542">
        <v>0</v>
      </c>
      <c r="Q10542">
        <v>1</v>
      </c>
    </row>
    <row r="10543" spans="10:17" x14ac:dyDescent="0.2">
      <c r="J10543" t="s">
        <v>498</v>
      </c>
      <c r="K10543" t="s">
        <v>359</v>
      </c>
      <c r="L10543" t="s">
        <v>480</v>
      </c>
      <c r="M10543" t="s">
        <v>7663</v>
      </c>
      <c r="N10543" t="s">
        <v>6741</v>
      </c>
      <c r="O10543">
        <v>0</v>
      </c>
      <c r="P10543">
        <v>0</v>
      </c>
      <c r="Q10543">
        <v>1</v>
      </c>
    </row>
    <row r="10544" spans="10:17" x14ac:dyDescent="0.2">
      <c r="J10544" t="s">
        <v>498</v>
      </c>
      <c r="K10544" t="s">
        <v>359</v>
      </c>
      <c r="L10544" t="s">
        <v>480</v>
      </c>
      <c r="M10544" t="s">
        <v>7663</v>
      </c>
      <c r="N10544" t="s">
        <v>6742</v>
      </c>
      <c r="O10544">
        <v>0</v>
      </c>
      <c r="P10544">
        <v>0</v>
      </c>
      <c r="Q10544">
        <v>1</v>
      </c>
    </row>
    <row r="10545" spans="10:17" x14ac:dyDescent="0.2">
      <c r="J10545" t="s">
        <v>498</v>
      </c>
      <c r="K10545" t="s">
        <v>359</v>
      </c>
      <c r="L10545" t="s">
        <v>480</v>
      </c>
      <c r="M10545" t="s">
        <v>7663</v>
      </c>
      <c r="N10545" t="s">
        <v>6743</v>
      </c>
      <c r="O10545">
        <v>0</v>
      </c>
      <c r="P10545">
        <v>0</v>
      </c>
      <c r="Q10545">
        <v>1</v>
      </c>
    </row>
    <row r="10546" spans="10:17" x14ac:dyDescent="0.2">
      <c r="J10546" t="s">
        <v>498</v>
      </c>
      <c r="K10546" t="s">
        <v>359</v>
      </c>
      <c r="L10546" t="s">
        <v>480</v>
      </c>
      <c r="M10546" t="s">
        <v>7663</v>
      </c>
      <c r="N10546" t="s">
        <v>6755</v>
      </c>
      <c r="O10546">
        <v>1E-3</v>
      </c>
      <c r="P10546">
        <v>1E-3</v>
      </c>
      <c r="Q10546">
        <v>1</v>
      </c>
    </row>
    <row r="10547" spans="10:17" x14ac:dyDescent="0.2">
      <c r="J10547" t="s">
        <v>498</v>
      </c>
      <c r="K10547" t="s">
        <v>359</v>
      </c>
      <c r="L10547" t="s">
        <v>480</v>
      </c>
      <c r="M10547" t="s">
        <v>7663</v>
      </c>
      <c r="N10547" t="s">
        <v>6764</v>
      </c>
      <c r="O10547">
        <v>0</v>
      </c>
      <c r="P10547">
        <v>0</v>
      </c>
      <c r="Q10547">
        <v>1</v>
      </c>
    </row>
    <row r="10548" spans="10:17" x14ac:dyDescent="0.2">
      <c r="J10548" t="s">
        <v>498</v>
      </c>
      <c r="K10548" t="s">
        <v>359</v>
      </c>
      <c r="L10548" t="s">
        <v>480</v>
      </c>
      <c r="M10548" t="s">
        <v>7663</v>
      </c>
      <c r="N10548" t="s">
        <v>6765</v>
      </c>
      <c r="O10548">
        <v>0</v>
      </c>
      <c r="P10548">
        <v>0</v>
      </c>
      <c r="Q10548">
        <v>1</v>
      </c>
    </row>
    <row r="10549" spans="10:17" x14ac:dyDescent="0.2">
      <c r="J10549" t="s">
        <v>498</v>
      </c>
      <c r="K10549" t="s">
        <v>359</v>
      </c>
      <c r="L10549" t="s">
        <v>480</v>
      </c>
      <c r="M10549" t="s">
        <v>7663</v>
      </c>
      <c r="N10549" t="s">
        <v>6766</v>
      </c>
      <c r="O10549">
        <v>0</v>
      </c>
      <c r="P10549">
        <v>0</v>
      </c>
      <c r="Q10549">
        <v>1</v>
      </c>
    </row>
    <row r="10550" spans="10:17" x14ac:dyDescent="0.2">
      <c r="J10550" t="s">
        <v>498</v>
      </c>
      <c r="K10550" t="s">
        <v>359</v>
      </c>
      <c r="L10550" t="s">
        <v>480</v>
      </c>
      <c r="M10550" t="s">
        <v>7663</v>
      </c>
      <c r="N10550" t="s">
        <v>6779</v>
      </c>
      <c r="O10550">
        <v>1E-3</v>
      </c>
      <c r="P10550">
        <v>1E-3</v>
      </c>
      <c r="Q10550">
        <v>1</v>
      </c>
    </row>
    <row r="10551" spans="10:17" x14ac:dyDescent="0.2">
      <c r="J10551" t="s">
        <v>498</v>
      </c>
      <c r="K10551" t="s">
        <v>359</v>
      </c>
      <c r="L10551" t="s">
        <v>480</v>
      </c>
      <c r="M10551" t="s">
        <v>7663</v>
      </c>
      <c r="N10551" t="s">
        <v>6788</v>
      </c>
      <c r="O10551">
        <v>0</v>
      </c>
      <c r="P10551">
        <v>0</v>
      </c>
      <c r="Q10551">
        <v>1</v>
      </c>
    </row>
    <row r="10552" spans="10:17" x14ac:dyDescent="0.2">
      <c r="J10552" t="s">
        <v>498</v>
      </c>
      <c r="K10552" t="s">
        <v>359</v>
      </c>
      <c r="L10552" t="s">
        <v>480</v>
      </c>
      <c r="M10552" t="s">
        <v>7663</v>
      </c>
      <c r="N10552" t="s">
        <v>6789</v>
      </c>
      <c r="O10552">
        <v>0</v>
      </c>
      <c r="P10552">
        <v>0</v>
      </c>
      <c r="Q10552">
        <v>1</v>
      </c>
    </row>
    <row r="10553" spans="10:17" x14ac:dyDescent="0.2">
      <c r="J10553" t="s">
        <v>498</v>
      </c>
      <c r="K10553" t="s">
        <v>359</v>
      </c>
      <c r="L10553" t="s">
        <v>480</v>
      </c>
      <c r="M10553" t="s">
        <v>7663</v>
      </c>
      <c r="N10553" t="s">
        <v>6790</v>
      </c>
      <c r="O10553">
        <v>0</v>
      </c>
      <c r="P10553">
        <v>0</v>
      </c>
      <c r="Q10553">
        <v>1</v>
      </c>
    </row>
    <row r="10554" spans="10:17" x14ac:dyDescent="0.2">
      <c r="J10554" t="s">
        <v>498</v>
      </c>
      <c r="K10554" t="s">
        <v>359</v>
      </c>
      <c r="L10554" t="s">
        <v>480</v>
      </c>
      <c r="M10554" t="s">
        <v>7663</v>
      </c>
      <c r="N10554" t="s">
        <v>6791</v>
      </c>
      <c r="O10554">
        <v>0</v>
      </c>
      <c r="P10554">
        <v>0</v>
      </c>
      <c r="Q10554">
        <v>1</v>
      </c>
    </row>
    <row r="10555" spans="10:17" x14ac:dyDescent="0.2">
      <c r="J10555" t="s">
        <v>498</v>
      </c>
      <c r="K10555" t="s">
        <v>359</v>
      </c>
      <c r="L10555" t="s">
        <v>480</v>
      </c>
      <c r="M10555" t="s">
        <v>7663</v>
      </c>
      <c r="N10555" t="s">
        <v>6792</v>
      </c>
      <c r="O10555">
        <v>0</v>
      </c>
      <c r="P10555">
        <v>0</v>
      </c>
      <c r="Q10555">
        <v>1</v>
      </c>
    </row>
    <row r="10556" spans="10:17" x14ac:dyDescent="0.2">
      <c r="J10556" t="s">
        <v>498</v>
      </c>
      <c r="K10556" t="s">
        <v>359</v>
      </c>
      <c r="L10556" t="s">
        <v>480</v>
      </c>
      <c r="M10556" t="s">
        <v>7663</v>
      </c>
      <c r="N10556" t="s">
        <v>6793</v>
      </c>
      <c r="O10556">
        <v>0</v>
      </c>
      <c r="P10556">
        <v>0</v>
      </c>
      <c r="Q10556">
        <v>1</v>
      </c>
    </row>
    <row r="10557" spans="10:17" x14ac:dyDescent="0.2">
      <c r="J10557" t="s">
        <v>498</v>
      </c>
      <c r="K10557" t="s">
        <v>359</v>
      </c>
      <c r="L10557" t="s">
        <v>480</v>
      </c>
      <c r="M10557" t="s">
        <v>7663</v>
      </c>
      <c r="N10557" t="s">
        <v>6812</v>
      </c>
      <c r="O10557">
        <v>0</v>
      </c>
      <c r="P10557">
        <v>0</v>
      </c>
      <c r="Q10557">
        <v>1</v>
      </c>
    </row>
    <row r="10558" spans="10:17" x14ac:dyDescent="0.2">
      <c r="J10558" t="s">
        <v>498</v>
      </c>
      <c r="K10558" t="s">
        <v>359</v>
      </c>
      <c r="L10558" t="s">
        <v>480</v>
      </c>
      <c r="M10558" t="s">
        <v>7663</v>
      </c>
      <c r="N10558" t="s">
        <v>6813</v>
      </c>
      <c r="O10558">
        <v>0</v>
      </c>
      <c r="P10558">
        <v>0</v>
      </c>
      <c r="Q10558">
        <v>1</v>
      </c>
    </row>
    <row r="10559" spans="10:17" x14ac:dyDescent="0.2">
      <c r="J10559" t="s">
        <v>498</v>
      </c>
      <c r="K10559" t="s">
        <v>359</v>
      </c>
      <c r="L10559" t="s">
        <v>480</v>
      </c>
      <c r="M10559" t="s">
        <v>7663</v>
      </c>
      <c r="N10559" t="s">
        <v>6814</v>
      </c>
      <c r="O10559">
        <v>0</v>
      </c>
      <c r="P10559">
        <v>0</v>
      </c>
      <c r="Q10559">
        <v>1</v>
      </c>
    </row>
    <row r="10560" spans="10:17" x14ac:dyDescent="0.2">
      <c r="J10560" t="s">
        <v>498</v>
      </c>
      <c r="K10560" t="s">
        <v>359</v>
      </c>
      <c r="L10560" t="s">
        <v>480</v>
      </c>
      <c r="M10560" t="s">
        <v>7663</v>
      </c>
      <c r="N10560" t="s">
        <v>6815</v>
      </c>
      <c r="O10560">
        <v>0</v>
      </c>
      <c r="P10560">
        <v>0</v>
      </c>
      <c r="Q10560">
        <v>1</v>
      </c>
    </row>
    <row r="10561" spans="10:17" x14ac:dyDescent="0.2">
      <c r="J10561" t="s">
        <v>498</v>
      </c>
      <c r="K10561" t="s">
        <v>359</v>
      </c>
      <c r="L10561" t="s">
        <v>480</v>
      </c>
      <c r="M10561" t="s">
        <v>7663</v>
      </c>
      <c r="N10561" t="s">
        <v>6836</v>
      </c>
      <c r="O10561">
        <v>0</v>
      </c>
      <c r="P10561">
        <v>0</v>
      </c>
      <c r="Q10561">
        <v>1</v>
      </c>
    </row>
    <row r="10562" spans="10:17" x14ac:dyDescent="0.2">
      <c r="J10562" t="s">
        <v>498</v>
      </c>
      <c r="K10562" t="s">
        <v>359</v>
      </c>
      <c r="L10562" t="s">
        <v>480</v>
      </c>
      <c r="M10562" t="s">
        <v>7663</v>
      </c>
      <c r="N10562" t="s">
        <v>6837</v>
      </c>
      <c r="O10562">
        <v>0</v>
      </c>
      <c r="P10562">
        <v>0</v>
      </c>
      <c r="Q10562">
        <v>1</v>
      </c>
    </row>
    <row r="10563" spans="10:17" x14ac:dyDescent="0.2">
      <c r="J10563" t="s">
        <v>498</v>
      </c>
      <c r="K10563" t="s">
        <v>359</v>
      </c>
      <c r="L10563" t="s">
        <v>480</v>
      </c>
      <c r="M10563" t="s">
        <v>7663</v>
      </c>
      <c r="N10563" t="s">
        <v>6838</v>
      </c>
      <c r="O10563">
        <v>0</v>
      </c>
      <c r="P10563">
        <v>0</v>
      </c>
      <c r="Q10563">
        <v>1</v>
      </c>
    </row>
    <row r="10564" spans="10:17" x14ac:dyDescent="0.2">
      <c r="J10564" t="s">
        <v>498</v>
      </c>
      <c r="K10564" t="s">
        <v>359</v>
      </c>
      <c r="L10564" t="s">
        <v>480</v>
      </c>
      <c r="M10564" t="s">
        <v>7663</v>
      </c>
      <c r="N10564" t="s">
        <v>6839</v>
      </c>
      <c r="O10564">
        <v>0</v>
      </c>
      <c r="P10564">
        <v>0</v>
      </c>
      <c r="Q10564">
        <v>1</v>
      </c>
    </row>
    <row r="10565" spans="10:17" x14ac:dyDescent="0.2">
      <c r="J10565" t="s">
        <v>498</v>
      </c>
      <c r="K10565" t="s">
        <v>359</v>
      </c>
      <c r="L10565" t="s">
        <v>480</v>
      </c>
      <c r="M10565" t="s">
        <v>7663</v>
      </c>
      <c r="N10565" t="s">
        <v>6840</v>
      </c>
      <c r="O10565">
        <v>0</v>
      </c>
      <c r="P10565">
        <v>0</v>
      </c>
      <c r="Q10565">
        <v>1</v>
      </c>
    </row>
    <row r="10566" spans="10:17" x14ac:dyDescent="0.2">
      <c r="J10566" t="s">
        <v>498</v>
      </c>
      <c r="K10566" t="s">
        <v>359</v>
      </c>
      <c r="L10566" t="s">
        <v>480</v>
      </c>
      <c r="M10566" t="s">
        <v>7663</v>
      </c>
      <c r="N10566" t="s">
        <v>6860</v>
      </c>
      <c r="O10566">
        <v>0</v>
      </c>
      <c r="P10566">
        <v>0</v>
      </c>
      <c r="Q10566">
        <v>1</v>
      </c>
    </row>
    <row r="10567" spans="10:17" x14ac:dyDescent="0.2">
      <c r="J10567" t="s">
        <v>498</v>
      </c>
      <c r="K10567" t="s">
        <v>359</v>
      </c>
      <c r="L10567" t="s">
        <v>480</v>
      </c>
      <c r="M10567" t="s">
        <v>7663</v>
      </c>
      <c r="N10567" t="s">
        <v>6861</v>
      </c>
      <c r="O10567">
        <v>0</v>
      </c>
      <c r="P10567">
        <v>0</v>
      </c>
      <c r="Q10567">
        <v>1</v>
      </c>
    </row>
    <row r="10568" spans="10:17" x14ac:dyDescent="0.2">
      <c r="J10568" t="s">
        <v>498</v>
      </c>
      <c r="K10568" t="s">
        <v>359</v>
      </c>
      <c r="L10568" t="s">
        <v>480</v>
      </c>
      <c r="M10568" t="s">
        <v>7663</v>
      </c>
      <c r="N10568" t="s">
        <v>6884</v>
      </c>
      <c r="O10568">
        <v>0</v>
      </c>
      <c r="P10568">
        <v>0</v>
      </c>
      <c r="Q10568">
        <v>1</v>
      </c>
    </row>
    <row r="10569" spans="10:17" x14ac:dyDescent="0.2">
      <c r="J10569" t="s">
        <v>498</v>
      </c>
      <c r="K10569" t="s">
        <v>359</v>
      </c>
      <c r="L10569" t="s">
        <v>480</v>
      </c>
      <c r="M10569" t="s">
        <v>7663</v>
      </c>
      <c r="N10569" t="s">
        <v>6885</v>
      </c>
      <c r="O10569">
        <v>0</v>
      </c>
      <c r="P10569">
        <v>0</v>
      </c>
      <c r="Q10569">
        <v>1</v>
      </c>
    </row>
    <row r="10570" spans="10:17" x14ac:dyDescent="0.2">
      <c r="J10570" t="s">
        <v>498</v>
      </c>
      <c r="K10570" t="s">
        <v>359</v>
      </c>
      <c r="L10570" t="s">
        <v>480</v>
      </c>
      <c r="M10570" t="s">
        <v>7663</v>
      </c>
      <c r="N10570" t="s">
        <v>6886</v>
      </c>
      <c r="O10570">
        <v>0</v>
      </c>
      <c r="P10570">
        <v>0</v>
      </c>
      <c r="Q10570">
        <v>1</v>
      </c>
    </row>
    <row r="10571" spans="10:17" x14ac:dyDescent="0.2">
      <c r="J10571" t="s">
        <v>498</v>
      </c>
      <c r="K10571" t="s">
        <v>359</v>
      </c>
      <c r="L10571" t="s">
        <v>480</v>
      </c>
      <c r="M10571" t="s">
        <v>7663</v>
      </c>
      <c r="N10571" t="s">
        <v>6908</v>
      </c>
      <c r="O10571">
        <v>0</v>
      </c>
      <c r="P10571">
        <v>0</v>
      </c>
      <c r="Q10571">
        <v>1</v>
      </c>
    </row>
    <row r="10572" spans="10:17" x14ac:dyDescent="0.2">
      <c r="J10572" t="s">
        <v>498</v>
      </c>
      <c r="K10572" t="s">
        <v>359</v>
      </c>
      <c r="L10572" t="s">
        <v>480</v>
      </c>
      <c r="M10572" t="s">
        <v>7663</v>
      </c>
      <c r="N10572" t="s">
        <v>6909</v>
      </c>
      <c r="O10572">
        <v>0</v>
      </c>
      <c r="P10572">
        <v>0</v>
      </c>
      <c r="Q10572">
        <v>1</v>
      </c>
    </row>
    <row r="10573" spans="10:17" x14ac:dyDescent="0.2">
      <c r="J10573" t="s">
        <v>498</v>
      </c>
      <c r="K10573" t="s">
        <v>359</v>
      </c>
      <c r="L10573" t="s">
        <v>480</v>
      </c>
      <c r="M10573" t="s">
        <v>7663</v>
      </c>
      <c r="N10573" t="s">
        <v>6932</v>
      </c>
      <c r="O10573">
        <v>0</v>
      </c>
      <c r="P10573">
        <v>0</v>
      </c>
      <c r="Q10573">
        <v>1</v>
      </c>
    </row>
    <row r="10574" spans="10:17" x14ac:dyDescent="0.2">
      <c r="J10574" t="s">
        <v>498</v>
      </c>
      <c r="K10574" t="s">
        <v>359</v>
      </c>
      <c r="L10574" t="s">
        <v>480</v>
      </c>
      <c r="M10574" t="s">
        <v>7663</v>
      </c>
      <c r="N10574" t="s">
        <v>6933</v>
      </c>
      <c r="O10574">
        <v>0</v>
      </c>
      <c r="P10574">
        <v>0</v>
      </c>
      <c r="Q10574">
        <v>1</v>
      </c>
    </row>
    <row r="10575" spans="10:17" x14ac:dyDescent="0.2">
      <c r="J10575" t="s">
        <v>498</v>
      </c>
      <c r="K10575" t="s">
        <v>359</v>
      </c>
      <c r="L10575" t="s">
        <v>480</v>
      </c>
      <c r="M10575" t="s">
        <v>7663</v>
      </c>
      <c r="N10575" t="s">
        <v>6934</v>
      </c>
      <c r="O10575">
        <v>0</v>
      </c>
      <c r="P10575">
        <v>0</v>
      </c>
      <c r="Q10575">
        <v>1</v>
      </c>
    </row>
    <row r="10576" spans="10:17" x14ac:dyDescent="0.2">
      <c r="J10576" t="s">
        <v>498</v>
      </c>
      <c r="K10576" t="s">
        <v>359</v>
      </c>
      <c r="L10576" t="s">
        <v>480</v>
      </c>
      <c r="M10576" t="s">
        <v>7663</v>
      </c>
      <c r="N10576" t="s">
        <v>6956</v>
      </c>
      <c r="O10576">
        <v>0</v>
      </c>
      <c r="P10576">
        <v>0</v>
      </c>
      <c r="Q10576">
        <v>1</v>
      </c>
    </row>
    <row r="10577" spans="10:17" x14ac:dyDescent="0.2">
      <c r="J10577" t="s">
        <v>498</v>
      </c>
      <c r="K10577" t="s">
        <v>359</v>
      </c>
      <c r="L10577" t="s">
        <v>480</v>
      </c>
      <c r="M10577" t="s">
        <v>7663</v>
      </c>
      <c r="N10577" t="s">
        <v>6957</v>
      </c>
      <c r="O10577">
        <v>0</v>
      </c>
      <c r="P10577">
        <v>0</v>
      </c>
      <c r="Q10577">
        <v>1</v>
      </c>
    </row>
    <row r="10578" spans="10:17" x14ac:dyDescent="0.2">
      <c r="J10578" t="s">
        <v>498</v>
      </c>
      <c r="K10578" t="s">
        <v>359</v>
      </c>
      <c r="L10578" t="s">
        <v>480</v>
      </c>
      <c r="M10578" t="s">
        <v>7663</v>
      </c>
      <c r="N10578" t="s">
        <v>6958</v>
      </c>
      <c r="O10578">
        <v>0</v>
      </c>
      <c r="P10578">
        <v>0</v>
      </c>
      <c r="Q10578">
        <v>1</v>
      </c>
    </row>
    <row r="10579" spans="10:17" x14ac:dyDescent="0.2">
      <c r="J10579" t="s">
        <v>498</v>
      </c>
      <c r="K10579" t="s">
        <v>359</v>
      </c>
      <c r="L10579" t="s">
        <v>480</v>
      </c>
      <c r="M10579" t="s">
        <v>7663</v>
      </c>
      <c r="N10579" t="s">
        <v>6980</v>
      </c>
      <c r="O10579">
        <v>0</v>
      </c>
      <c r="P10579">
        <v>0</v>
      </c>
      <c r="Q10579">
        <v>1</v>
      </c>
    </row>
    <row r="10580" spans="10:17" x14ac:dyDescent="0.2">
      <c r="J10580" t="s">
        <v>498</v>
      </c>
      <c r="K10580" t="s">
        <v>359</v>
      </c>
      <c r="L10580" t="s">
        <v>480</v>
      </c>
      <c r="M10580" t="s">
        <v>7663</v>
      </c>
      <c r="N10580" t="s">
        <v>6981</v>
      </c>
      <c r="O10580">
        <v>0</v>
      </c>
      <c r="P10580">
        <v>0</v>
      </c>
      <c r="Q10580">
        <v>1</v>
      </c>
    </row>
    <row r="10581" spans="10:17" x14ac:dyDescent="0.2">
      <c r="J10581" t="s">
        <v>498</v>
      </c>
      <c r="K10581" t="s">
        <v>359</v>
      </c>
      <c r="L10581" t="s">
        <v>480</v>
      </c>
      <c r="M10581" t="s">
        <v>7663</v>
      </c>
      <c r="N10581" t="s">
        <v>7004</v>
      </c>
      <c r="O10581">
        <v>0</v>
      </c>
      <c r="P10581">
        <v>0</v>
      </c>
      <c r="Q10581">
        <v>1</v>
      </c>
    </row>
    <row r="10582" spans="10:17" x14ac:dyDescent="0.2">
      <c r="J10582" t="s">
        <v>498</v>
      </c>
      <c r="K10582" t="s">
        <v>359</v>
      </c>
      <c r="L10582" t="s">
        <v>480</v>
      </c>
      <c r="M10582" t="s">
        <v>7663</v>
      </c>
      <c r="N10582" t="s">
        <v>7005</v>
      </c>
      <c r="O10582">
        <v>0</v>
      </c>
      <c r="P10582">
        <v>0</v>
      </c>
      <c r="Q10582">
        <v>1</v>
      </c>
    </row>
    <row r="10583" spans="10:17" x14ac:dyDescent="0.2">
      <c r="J10583" t="s">
        <v>498</v>
      </c>
      <c r="K10583" t="s">
        <v>359</v>
      </c>
      <c r="L10583" t="s">
        <v>480</v>
      </c>
      <c r="M10583" t="s">
        <v>7663</v>
      </c>
      <c r="N10583" t="s">
        <v>7006</v>
      </c>
      <c r="O10583">
        <v>0</v>
      </c>
      <c r="P10583">
        <v>0</v>
      </c>
      <c r="Q10583">
        <v>1</v>
      </c>
    </row>
    <row r="10584" spans="10:17" x14ac:dyDescent="0.2">
      <c r="J10584" t="s">
        <v>498</v>
      </c>
      <c r="K10584" t="s">
        <v>359</v>
      </c>
      <c r="L10584" t="s">
        <v>480</v>
      </c>
      <c r="M10584" t="s">
        <v>7663</v>
      </c>
      <c r="N10584" t="s">
        <v>7028</v>
      </c>
      <c r="O10584">
        <v>0</v>
      </c>
      <c r="P10584">
        <v>0</v>
      </c>
      <c r="Q10584">
        <v>1</v>
      </c>
    </row>
    <row r="10585" spans="10:17" x14ac:dyDescent="0.2">
      <c r="J10585" t="s">
        <v>498</v>
      </c>
      <c r="K10585" t="s">
        <v>359</v>
      </c>
      <c r="L10585" t="s">
        <v>480</v>
      </c>
      <c r="M10585" t="s">
        <v>7663</v>
      </c>
      <c r="N10585" t="s">
        <v>7029</v>
      </c>
      <c r="O10585">
        <v>0</v>
      </c>
      <c r="P10585">
        <v>0</v>
      </c>
      <c r="Q10585">
        <v>1</v>
      </c>
    </row>
    <row r="10586" spans="10:17" x14ac:dyDescent="0.2">
      <c r="J10586" t="s">
        <v>498</v>
      </c>
      <c r="K10586" t="s">
        <v>359</v>
      </c>
      <c r="L10586" t="s">
        <v>480</v>
      </c>
      <c r="M10586" t="s">
        <v>7663</v>
      </c>
      <c r="N10586" t="s">
        <v>7052</v>
      </c>
      <c r="O10586">
        <v>0</v>
      </c>
      <c r="P10586">
        <v>0</v>
      </c>
      <c r="Q10586">
        <v>1</v>
      </c>
    </row>
    <row r="10587" spans="10:17" x14ac:dyDescent="0.2">
      <c r="J10587" t="s">
        <v>498</v>
      </c>
      <c r="K10587" t="s">
        <v>359</v>
      </c>
      <c r="L10587" t="s">
        <v>480</v>
      </c>
      <c r="M10587" t="s">
        <v>7663</v>
      </c>
      <c r="N10587" t="s">
        <v>7053</v>
      </c>
      <c r="O10587">
        <v>0</v>
      </c>
      <c r="P10587">
        <v>0</v>
      </c>
      <c r="Q10587">
        <v>1</v>
      </c>
    </row>
    <row r="10588" spans="10:17" x14ac:dyDescent="0.2">
      <c r="J10588" t="s">
        <v>498</v>
      </c>
      <c r="K10588" t="s">
        <v>359</v>
      </c>
      <c r="L10588" t="s">
        <v>480</v>
      </c>
      <c r="M10588" t="s">
        <v>7663</v>
      </c>
      <c r="N10588" t="s">
        <v>7076</v>
      </c>
      <c r="O10588">
        <v>0</v>
      </c>
      <c r="P10588">
        <v>0</v>
      </c>
      <c r="Q10588">
        <v>1</v>
      </c>
    </row>
    <row r="10589" spans="10:17" x14ac:dyDescent="0.2">
      <c r="J10589" t="s">
        <v>498</v>
      </c>
      <c r="K10589" t="s">
        <v>359</v>
      </c>
      <c r="L10589" t="s">
        <v>480</v>
      </c>
      <c r="M10589" t="s">
        <v>7663</v>
      </c>
      <c r="N10589" t="s">
        <v>7077</v>
      </c>
      <c r="O10589">
        <v>0</v>
      </c>
      <c r="P10589">
        <v>0</v>
      </c>
      <c r="Q10589">
        <v>1</v>
      </c>
    </row>
    <row r="10590" spans="10:17" x14ac:dyDescent="0.2">
      <c r="J10590" t="s">
        <v>498</v>
      </c>
      <c r="K10590" t="s">
        <v>359</v>
      </c>
      <c r="L10590" t="s">
        <v>480</v>
      </c>
      <c r="M10590" t="s">
        <v>7663</v>
      </c>
      <c r="N10590" t="s">
        <v>7100</v>
      </c>
      <c r="O10590">
        <v>0</v>
      </c>
      <c r="P10590">
        <v>0</v>
      </c>
      <c r="Q10590">
        <v>1</v>
      </c>
    </row>
    <row r="10591" spans="10:17" x14ac:dyDescent="0.2">
      <c r="J10591" t="s">
        <v>498</v>
      </c>
      <c r="K10591" t="s">
        <v>359</v>
      </c>
      <c r="L10591" t="s">
        <v>480</v>
      </c>
      <c r="M10591" t="s">
        <v>7663</v>
      </c>
      <c r="N10591" t="s">
        <v>7101</v>
      </c>
      <c r="O10591">
        <v>0</v>
      </c>
      <c r="P10591">
        <v>0</v>
      </c>
      <c r="Q10591">
        <v>1</v>
      </c>
    </row>
    <row r="10592" spans="10:17" x14ac:dyDescent="0.2">
      <c r="J10592" t="s">
        <v>498</v>
      </c>
      <c r="K10592" t="s">
        <v>359</v>
      </c>
      <c r="L10592" t="s">
        <v>480</v>
      </c>
      <c r="M10592" t="s">
        <v>7663</v>
      </c>
      <c r="N10592" t="s">
        <v>7124</v>
      </c>
      <c r="O10592">
        <v>0</v>
      </c>
      <c r="P10592">
        <v>0</v>
      </c>
      <c r="Q10592">
        <v>1</v>
      </c>
    </row>
    <row r="10593" spans="10:17" x14ac:dyDescent="0.2">
      <c r="J10593" t="s">
        <v>498</v>
      </c>
      <c r="K10593" t="s">
        <v>359</v>
      </c>
      <c r="L10593" t="s">
        <v>480</v>
      </c>
      <c r="M10593" t="s">
        <v>7663</v>
      </c>
      <c r="N10593" t="s">
        <v>7125</v>
      </c>
      <c r="O10593">
        <v>0</v>
      </c>
      <c r="P10593">
        <v>0</v>
      </c>
      <c r="Q10593">
        <v>1</v>
      </c>
    </row>
    <row r="10594" spans="10:17" x14ac:dyDescent="0.2">
      <c r="J10594" t="s">
        <v>498</v>
      </c>
      <c r="K10594" t="s">
        <v>359</v>
      </c>
      <c r="L10594" t="s">
        <v>480</v>
      </c>
      <c r="M10594" t="s">
        <v>7663</v>
      </c>
      <c r="N10594" t="s">
        <v>7148</v>
      </c>
      <c r="O10594">
        <v>0</v>
      </c>
      <c r="P10594">
        <v>0</v>
      </c>
      <c r="Q10594">
        <v>1</v>
      </c>
    </row>
    <row r="10595" spans="10:17" x14ac:dyDescent="0.2">
      <c r="J10595" t="s">
        <v>498</v>
      </c>
      <c r="K10595" t="s">
        <v>359</v>
      </c>
      <c r="L10595" t="s">
        <v>480</v>
      </c>
      <c r="M10595" t="s">
        <v>7663</v>
      </c>
      <c r="N10595" t="s">
        <v>7149</v>
      </c>
      <c r="O10595">
        <v>0</v>
      </c>
      <c r="P10595">
        <v>0</v>
      </c>
      <c r="Q10595">
        <v>1</v>
      </c>
    </row>
    <row r="10596" spans="10:17" x14ac:dyDescent="0.2">
      <c r="J10596" t="s">
        <v>498</v>
      </c>
      <c r="K10596" t="s">
        <v>359</v>
      </c>
      <c r="L10596" t="s">
        <v>480</v>
      </c>
      <c r="M10596" t="s">
        <v>7663</v>
      </c>
      <c r="N10596" t="s">
        <v>7150</v>
      </c>
      <c r="O10596">
        <v>0</v>
      </c>
      <c r="P10596">
        <v>0</v>
      </c>
      <c r="Q10596">
        <v>1</v>
      </c>
    </row>
    <row r="10597" spans="10:17" x14ac:dyDescent="0.2">
      <c r="J10597" t="s">
        <v>498</v>
      </c>
      <c r="K10597" t="s">
        <v>359</v>
      </c>
      <c r="L10597" t="s">
        <v>480</v>
      </c>
      <c r="M10597" t="s">
        <v>7663</v>
      </c>
      <c r="N10597" t="s">
        <v>7151</v>
      </c>
      <c r="O10597">
        <v>0</v>
      </c>
      <c r="P10597">
        <v>0</v>
      </c>
      <c r="Q10597">
        <v>1</v>
      </c>
    </row>
    <row r="10598" spans="10:17" x14ac:dyDescent="0.2">
      <c r="J10598" t="s">
        <v>498</v>
      </c>
      <c r="K10598" t="s">
        <v>359</v>
      </c>
      <c r="L10598" t="s">
        <v>480</v>
      </c>
      <c r="M10598" t="s">
        <v>7663</v>
      </c>
      <c r="N10598" t="s">
        <v>7172</v>
      </c>
      <c r="O10598">
        <v>0</v>
      </c>
      <c r="P10598">
        <v>0</v>
      </c>
      <c r="Q10598">
        <v>1</v>
      </c>
    </row>
    <row r="10599" spans="10:17" x14ac:dyDescent="0.2">
      <c r="J10599" t="s">
        <v>498</v>
      </c>
      <c r="K10599" t="s">
        <v>359</v>
      </c>
      <c r="L10599" t="s">
        <v>480</v>
      </c>
      <c r="M10599" t="s">
        <v>7663</v>
      </c>
      <c r="N10599" t="s">
        <v>7173</v>
      </c>
      <c r="O10599">
        <v>0</v>
      </c>
      <c r="P10599">
        <v>0</v>
      </c>
      <c r="Q10599">
        <v>1</v>
      </c>
    </row>
    <row r="10600" spans="10:17" x14ac:dyDescent="0.2">
      <c r="J10600" t="s">
        <v>498</v>
      </c>
      <c r="K10600" t="s">
        <v>359</v>
      </c>
      <c r="L10600" t="s">
        <v>480</v>
      </c>
      <c r="M10600" t="s">
        <v>7663</v>
      </c>
      <c r="N10600" t="s">
        <v>7196</v>
      </c>
      <c r="O10600">
        <v>0</v>
      </c>
      <c r="P10600">
        <v>0</v>
      </c>
      <c r="Q10600">
        <v>1</v>
      </c>
    </row>
    <row r="10601" spans="10:17" x14ac:dyDescent="0.2">
      <c r="J10601" t="s">
        <v>498</v>
      </c>
      <c r="K10601" t="s">
        <v>359</v>
      </c>
      <c r="L10601" t="s">
        <v>480</v>
      </c>
      <c r="M10601" t="s">
        <v>7663</v>
      </c>
      <c r="N10601" t="s">
        <v>7197</v>
      </c>
      <c r="O10601">
        <v>0</v>
      </c>
      <c r="P10601">
        <v>0</v>
      </c>
      <c r="Q10601">
        <v>1</v>
      </c>
    </row>
    <row r="10602" spans="10:17" x14ac:dyDescent="0.2">
      <c r="J10602" t="s">
        <v>498</v>
      </c>
      <c r="K10602" t="s">
        <v>359</v>
      </c>
      <c r="L10602" t="s">
        <v>480</v>
      </c>
      <c r="M10602" t="s">
        <v>7663</v>
      </c>
      <c r="N10602" t="s">
        <v>7220</v>
      </c>
      <c r="O10602">
        <v>0</v>
      </c>
      <c r="P10602">
        <v>0</v>
      </c>
      <c r="Q10602">
        <v>1</v>
      </c>
    </row>
    <row r="10603" spans="10:17" x14ac:dyDescent="0.2">
      <c r="J10603" t="s">
        <v>498</v>
      </c>
      <c r="K10603" t="s">
        <v>359</v>
      </c>
      <c r="L10603" t="s">
        <v>480</v>
      </c>
      <c r="M10603" t="s">
        <v>7663</v>
      </c>
      <c r="N10603" t="s">
        <v>7221</v>
      </c>
      <c r="O10603">
        <v>0</v>
      </c>
      <c r="P10603">
        <v>0</v>
      </c>
      <c r="Q10603">
        <v>1</v>
      </c>
    </row>
    <row r="10604" spans="10:17" x14ac:dyDescent="0.2">
      <c r="J10604" t="s">
        <v>498</v>
      </c>
      <c r="K10604" t="s">
        <v>359</v>
      </c>
      <c r="L10604" t="s">
        <v>480</v>
      </c>
      <c r="M10604" t="s">
        <v>7663</v>
      </c>
      <c r="N10604" t="s">
        <v>7231</v>
      </c>
      <c r="O10604">
        <v>0</v>
      </c>
      <c r="P10604">
        <v>0</v>
      </c>
      <c r="Q10604">
        <v>1</v>
      </c>
    </row>
    <row r="10605" spans="10:17" x14ac:dyDescent="0.2">
      <c r="J10605" t="s">
        <v>498</v>
      </c>
      <c r="K10605" t="s">
        <v>359</v>
      </c>
      <c r="L10605" t="s">
        <v>480</v>
      </c>
      <c r="M10605" t="s">
        <v>7663</v>
      </c>
      <c r="N10605" t="s">
        <v>7232</v>
      </c>
      <c r="O10605">
        <v>0</v>
      </c>
      <c r="P10605">
        <v>0</v>
      </c>
      <c r="Q10605">
        <v>1</v>
      </c>
    </row>
    <row r="10606" spans="10:17" x14ac:dyDescent="0.2">
      <c r="J10606" t="s">
        <v>498</v>
      </c>
      <c r="K10606" t="s">
        <v>359</v>
      </c>
      <c r="L10606" t="s">
        <v>480</v>
      </c>
      <c r="M10606" t="s">
        <v>7663</v>
      </c>
      <c r="N10606" t="s">
        <v>7255</v>
      </c>
      <c r="O10606">
        <v>0</v>
      </c>
      <c r="P10606">
        <v>0</v>
      </c>
      <c r="Q10606">
        <v>1</v>
      </c>
    </row>
    <row r="10607" spans="10:17" x14ac:dyDescent="0.2">
      <c r="J10607" t="s">
        <v>498</v>
      </c>
      <c r="K10607" t="s">
        <v>359</v>
      </c>
      <c r="L10607" t="s">
        <v>480</v>
      </c>
      <c r="M10607" t="s">
        <v>7663</v>
      </c>
      <c r="N10607" t="s">
        <v>7256</v>
      </c>
      <c r="O10607">
        <v>0</v>
      </c>
      <c r="P10607">
        <v>0</v>
      </c>
      <c r="Q10607">
        <v>1</v>
      </c>
    </row>
    <row r="10608" spans="10:17" x14ac:dyDescent="0.2">
      <c r="J10608" t="s">
        <v>498</v>
      </c>
      <c r="K10608" t="s">
        <v>359</v>
      </c>
      <c r="L10608" t="s">
        <v>480</v>
      </c>
      <c r="M10608" t="s">
        <v>7663</v>
      </c>
      <c r="N10608" t="s">
        <v>7257</v>
      </c>
      <c r="O10608">
        <v>0</v>
      </c>
      <c r="P10608">
        <v>0</v>
      </c>
      <c r="Q10608">
        <v>1</v>
      </c>
    </row>
    <row r="10609" spans="10:17" x14ac:dyDescent="0.2">
      <c r="J10609" t="s">
        <v>498</v>
      </c>
      <c r="K10609" t="s">
        <v>359</v>
      </c>
      <c r="L10609" t="s">
        <v>480</v>
      </c>
      <c r="M10609" t="s">
        <v>7663</v>
      </c>
      <c r="N10609" t="s">
        <v>7258</v>
      </c>
      <c r="O10609">
        <v>0</v>
      </c>
      <c r="P10609">
        <v>0</v>
      </c>
      <c r="Q10609">
        <v>1</v>
      </c>
    </row>
    <row r="10610" spans="10:17" x14ac:dyDescent="0.2">
      <c r="J10610" t="s">
        <v>498</v>
      </c>
      <c r="K10610" t="s">
        <v>359</v>
      </c>
      <c r="L10610" t="s">
        <v>480</v>
      </c>
      <c r="M10610" t="s">
        <v>7663</v>
      </c>
      <c r="N10610" t="s">
        <v>7259</v>
      </c>
      <c r="O10610">
        <v>0</v>
      </c>
      <c r="P10610">
        <v>0</v>
      </c>
      <c r="Q10610">
        <v>1</v>
      </c>
    </row>
    <row r="10611" spans="10:17" x14ac:dyDescent="0.2">
      <c r="J10611" t="s">
        <v>498</v>
      </c>
      <c r="K10611" t="s">
        <v>359</v>
      </c>
      <c r="L10611" t="s">
        <v>480</v>
      </c>
      <c r="M10611" t="s">
        <v>7663</v>
      </c>
      <c r="N10611" t="s">
        <v>7260</v>
      </c>
      <c r="O10611">
        <v>0</v>
      </c>
      <c r="P10611">
        <v>0</v>
      </c>
      <c r="Q10611">
        <v>1</v>
      </c>
    </row>
    <row r="10612" spans="10:17" x14ac:dyDescent="0.2">
      <c r="J10612" t="s">
        <v>498</v>
      </c>
      <c r="K10612" t="s">
        <v>359</v>
      </c>
      <c r="L10612" t="s">
        <v>480</v>
      </c>
      <c r="M10612" t="s">
        <v>7663</v>
      </c>
      <c r="N10612" t="s">
        <v>7270</v>
      </c>
      <c r="O10612">
        <v>1E-3</v>
      </c>
      <c r="P10612">
        <v>1E-3</v>
      </c>
      <c r="Q10612">
        <v>1</v>
      </c>
    </row>
    <row r="10613" spans="10:17" x14ac:dyDescent="0.2">
      <c r="J10613" t="s">
        <v>498</v>
      </c>
      <c r="K10613" t="s">
        <v>359</v>
      </c>
      <c r="L10613" t="s">
        <v>480</v>
      </c>
      <c r="M10613" t="s">
        <v>7663</v>
      </c>
      <c r="N10613" t="s">
        <v>7279</v>
      </c>
      <c r="O10613">
        <v>0</v>
      </c>
      <c r="P10613">
        <v>0</v>
      </c>
      <c r="Q10613">
        <v>1</v>
      </c>
    </row>
    <row r="10614" spans="10:17" x14ac:dyDescent="0.2">
      <c r="J10614" t="s">
        <v>498</v>
      </c>
      <c r="K10614" t="s">
        <v>359</v>
      </c>
      <c r="L10614" t="s">
        <v>480</v>
      </c>
      <c r="M10614" t="s">
        <v>7663</v>
      </c>
      <c r="N10614" t="s">
        <v>7280</v>
      </c>
      <c r="O10614">
        <v>0</v>
      </c>
      <c r="P10614">
        <v>0</v>
      </c>
      <c r="Q10614">
        <v>1</v>
      </c>
    </row>
    <row r="10615" spans="10:17" x14ac:dyDescent="0.2">
      <c r="J10615" t="s">
        <v>498</v>
      </c>
      <c r="K10615" t="s">
        <v>359</v>
      </c>
      <c r="L10615" t="s">
        <v>480</v>
      </c>
      <c r="M10615" t="s">
        <v>7663</v>
      </c>
      <c r="N10615" t="s">
        <v>7281</v>
      </c>
      <c r="O10615">
        <v>0</v>
      </c>
      <c r="P10615">
        <v>0</v>
      </c>
      <c r="Q10615">
        <v>1</v>
      </c>
    </row>
    <row r="10616" spans="10:17" x14ac:dyDescent="0.2">
      <c r="J10616" t="s">
        <v>498</v>
      </c>
      <c r="K10616" t="s">
        <v>359</v>
      </c>
      <c r="L10616" t="s">
        <v>480</v>
      </c>
      <c r="M10616" t="s">
        <v>7663</v>
      </c>
      <c r="N10616" t="s">
        <v>7282</v>
      </c>
      <c r="O10616">
        <v>0</v>
      </c>
      <c r="P10616">
        <v>0</v>
      </c>
      <c r="Q10616">
        <v>1</v>
      </c>
    </row>
    <row r="10617" spans="10:17" x14ac:dyDescent="0.2">
      <c r="J10617" t="s">
        <v>498</v>
      </c>
      <c r="K10617" t="s">
        <v>359</v>
      </c>
      <c r="L10617" t="s">
        <v>480</v>
      </c>
      <c r="M10617" t="s">
        <v>7663</v>
      </c>
      <c r="N10617" t="s">
        <v>7283</v>
      </c>
      <c r="O10617">
        <v>0</v>
      </c>
      <c r="P10617">
        <v>0</v>
      </c>
      <c r="Q10617">
        <v>1</v>
      </c>
    </row>
    <row r="10618" spans="10:17" x14ac:dyDescent="0.2">
      <c r="J10618" t="s">
        <v>498</v>
      </c>
      <c r="K10618" t="s">
        <v>359</v>
      </c>
      <c r="L10618" t="s">
        <v>480</v>
      </c>
      <c r="M10618" t="s">
        <v>7663</v>
      </c>
      <c r="N10618" t="s">
        <v>7303</v>
      </c>
      <c r="O10618">
        <v>0</v>
      </c>
      <c r="P10618">
        <v>0</v>
      </c>
      <c r="Q10618">
        <v>1</v>
      </c>
    </row>
    <row r="10619" spans="10:17" x14ac:dyDescent="0.2">
      <c r="J10619" t="s">
        <v>498</v>
      </c>
      <c r="K10619" t="s">
        <v>359</v>
      </c>
      <c r="L10619" t="s">
        <v>480</v>
      </c>
      <c r="M10619" t="s">
        <v>7663</v>
      </c>
      <c r="N10619" t="s">
        <v>7304</v>
      </c>
      <c r="O10619">
        <v>0</v>
      </c>
      <c r="P10619">
        <v>0</v>
      </c>
      <c r="Q10619">
        <v>1</v>
      </c>
    </row>
    <row r="10620" spans="10:17" x14ac:dyDescent="0.2">
      <c r="J10620" t="s">
        <v>498</v>
      </c>
      <c r="K10620" t="s">
        <v>359</v>
      </c>
      <c r="L10620" t="s">
        <v>480</v>
      </c>
      <c r="M10620" t="s">
        <v>7663</v>
      </c>
      <c r="N10620" t="s">
        <v>7305</v>
      </c>
      <c r="O10620">
        <v>0</v>
      </c>
      <c r="P10620">
        <v>0</v>
      </c>
      <c r="Q10620">
        <v>1</v>
      </c>
    </row>
    <row r="10621" spans="10:17" x14ac:dyDescent="0.2">
      <c r="J10621" t="s">
        <v>498</v>
      </c>
      <c r="K10621" t="s">
        <v>359</v>
      </c>
      <c r="L10621" t="s">
        <v>480</v>
      </c>
      <c r="M10621" t="s">
        <v>7663</v>
      </c>
      <c r="N10621" t="s">
        <v>7327</v>
      </c>
      <c r="O10621">
        <v>0</v>
      </c>
      <c r="P10621">
        <v>0</v>
      </c>
      <c r="Q10621">
        <v>1</v>
      </c>
    </row>
    <row r="10622" spans="10:17" x14ac:dyDescent="0.2">
      <c r="J10622" t="s">
        <v>498</v>
      </c>
      <c r="K10622" t="s">
        <v>359</v>
      </c>
      <c r="L10622" t="s">
        <v>480</v>
      </c>
      <c r="M10622" t="s">
        <v>7663</v>
      </c>
      <c r="N10622" t="s">
        <v>7328</v>
      </c>
      <c r="O10622">
        <v>0</v>
      </c>
      <c r="P10622">
        <v>0</v>
      </c>
      <c r="Q10622">
        <v>1</v>
      </c>
    </row>
    <row r="10623" spans="10:17" x14ac:dyDescent="0.2">
      <c r="J10623" t="s">
        <v>498</v>
      </c>
      <c r="K10623" t="s">
        <v>359</v>
      </c>
      <c r="L10623" t="s">
        <v>480</v>
      </c>
      <c r="M10623" t="s">
        <v>7663</v>
      </c>
      <c r="N10623" t="s">
        <v>7329</v>
      </c>
      <c r="O10623">
        <v>0</v>
      </c>
      <c r="P10623">
        <v>0</v>
      </c>
      <c r="Q10623">
        <v>1</v>
      </c>
    </row>
    <row r="10624" spans="10:17" x14ac:dyDescent="0.2">
      <c r="J10624" t="s">
        <v>498</v>
      </c>
      <c r="K10624" t="s">
        <v>359</v>
      </c>
      <c r="L10624" t="s">
        <v>480</v>
      </c>
      <c r="M10624" t="s">
        <v>7663</v>
      </c>
      <c r="N10624" t="s">
        <v>7351</v>
      </c>
      <c r="O10624">
        <v>0</v>
      </c>
      <c r="P10624">
        <v>0</v>
      </c>
      <c r="Q10624">
        <v>1</v>
      </c>
    </row>
    <row r="10625" spans="10:17" x14ac:dyDescent="0.2">
      <c r="J10625" t="s">
        <v>498</v>
      </c>
      <c r="K10625" t="s">
        <v>359</v>
      </c>
      <c r="L10625" t="s">
        <v>480</v>
      </c>
      <c r="M10625" t="s">
        <v>7663</v>
      </c>
      <c r="N10625" t="s">
        <v>7352</v>
      </c>
      <c r="O10625">
        <v>0</v>
      </c>
      <c r="P10625">
        <v>0</v>
      </c>
      <c r="Q10625">
        <v>1</v>
      </c>
    </row>
    <row r="10626" spans="10:17" x14ac:dyDescent="0.2">
      <c r="J10626" t="s">
        <v>498</v>
      </c>
      <c r="K10626" t="s">
        <v>359</v>
      </c>
      <c r="L10626" t="s">
        <v>480</v>
      </c>
      <c r="M10626" t="s">
        <v>7663</v>
      </c>
      <c r="N10626" t="s">
        <v>7353</v>
      </c>
      <c r="O10626">
        <v>0</v>
      </c>
      <c r="P10626">
        <v>0</v>
      </c>
      <c r="Q10626">
        <v>1</v>
      </c>
    </row>
    <row r="10627" spans="10:17" x14ac:dyDescent="0.2">
      <c r="J10627" t="s">
        <v>498</v>
      </c>
      <c r="K10627" t="s">
        <v>359</v>
      </c>
      <c r="L10627" t="s">
        <v>480</v>
      </c>
      <c r="M10627" t="s">
        <v>7663</v>
      </c>
      <c r="N10627" t="s">
        <v>7354</v>
      </c>
      <c r="O10627">
        <v>0</v>
      </c>
      <c r="P10627">
        <v>0</v>
      </c>
      <c r="Q10627">
        <v>1</v>
      </c>
    </row>
    <row r="10628" spans="10:17" x14ac:dyDescent="0.2">
      <c r="J10628" t="s">
        <v>498</v>
      </c>
      <c r="K10628" t="s">
        <v>359</v>
      </c>
      <c r="L10628" t="s">
        <v>480</v>
      </c>
      <c r="M10628" t="s">
        <v>7663</v>
      </c>
      <c r="N10628" t="s">
        <v>7375</v>
      </c>
      <c r="O10628">
        <v>0</v>
      </c>
      <c r="P10628">
        <v>0</v>
      </c>
      <c r="Q10628">
        <v>1</v>
      </c>
    </row>
    <row r="10629" spans="10:17" x14ac:dyDescent="0.2">
      <c r="J10629" t="s">
        <v>498</v>
      </c>
      <c r="K10629" t="s">
        <v>359</v>
      </c>
      <c r="L10629" t="s">
        <v>480</v>
      </c>
      <c r="M10629" t="s">
        <v>7663</v>
      </c>
      <c r="N10629" t="s">
        <v>7376</v>
      </c>
      <c r="O10629">
        <v>0</v>
      </c>
      <c r="P10629">
        <v>0</v>
      </c>
      <c r="Q10629">
        <v>1</v>
      </c>
    </row>
    <row r="10630" spans="10:17" x14ac:dyDescent="0.2">
      <c r="J10630" t="s">
        <v>498</v>
      </c>
      <c r="K10630" t="s">
        <v>359</v>
      </c>
      <c r="L10630" t="s">
        <v>480</v>
      </c>
      <c r="M10630" t="s">
        <v>7663</v>
      </c>
      <c r="N10630" t="s">
        <v>7377</v>
      </c>
      <c r="O10630">
        <v>0</v>
      </c>
      <c r="P10630">
        <v>0</v>
      </c>
      <c r="Q10630">
        <v>1</v>
      </c>
    </row>
    <row r="10631" spans="10:17" x14ac:dyDescent="0.2">
      <c r="J10631" t="s">
        <v>498</v>
      </c>
      <c r="K10631" t="s">
        <v>359</v>
      </c>
      <c r="L10631" t="s">
        <v>480</v>
      </c>
      <c r="M10631" t="s">
        <v>7663</v>
      </c>
      <c r="N10631" t="s">
        <v>7399</v>
      </c>
      <c r="O10631">
        <v>0</v>
      </c>
      <c r="P10631">
        <v>0</v>
      </c>
      <c r="Q10631">
        <v>1</v>
      </c>
    </row>
    <row r="10632" spans="10:17" x14ac:dyDescent="0.2">
      <c r="J10632" t="s">
        <v>498</v>
      </c>
      <c r="K10632" t="s">
        <v>359</v>
      </c>
      <c r="L10632" t="s">
        <v>480</v>
      </c>
      <c r="M10632" t="s">
        <v>7663</v>
      </c>
      <c r="N10632" t="s">
        <v>7400</v>
      </c>
      <c r="O10632">
        <v>0</v>
      </c>
      <c r="P10632">
        <v>0</v>
      </c>
      <c r="Q10632">
        <v>1</v>
      </c>
    </row>
    <row r="10633" spans="10:17" x14ac:dyDescent="0.2">
      <c r="J10633" t="s">
        <v>498</v>
      </c>
      <c r="K10633" t="s">
        <v>359</v>
      </c>
      <c r="L10633" t="s">
        <v>480</v>
      </c>
      <c r="M10633" t="s">
        <v>7663</v>
      </c>
      <c r="N10633" t="s">
        <v>7401</v>
      </c>
      <c r="O10633">
        <v>0</v>
      </c>
      <c r="P10633">
        <v>0</v>
      </c>
      <c r="Q10633">
        <v>1</v>
      </c>
    </row>
    <row r="10634" spans="10:17" x14ac:dyDescent="0.2">
      <c r="J10634" t="s">
        <v>498</v>
      </c>
      <c r="K10634" t="s">
        <v>359</v>
      </c>
      <c r="L10634" t="s">
        <v>480</v>
      </c>
      <c r="M10634" t="s">
        <v>7663</v>
      </c>
      <c r="N10634" t="s">
        <v>7423</v>
      </c>
      <c r="O10634">
        <v>0</v>
      </c>
      <c r="P10634">
        <v>0</v>
      </c>
      <c r="Q10634">
        <v>1</v>
      </c>
    </row>
    <row r="10635" spans="10:17" x14ac:dyDescent="0.2">
      <c r="J10635" t="s">
        <v>498</v>
      </c>
      <c r="K10635" t="s">
        <v>359</v>
      </c>
      <c r="L10635" t="s">
        <v>480</v>
      </c>
      <c r="M10635" t="s">
        <v>7663</v>
      </c>
      <c r="N10635" t="s">
        <v>7424</v>
      </c>
      <c r="O10635">
        <v>0</v>
      </c>
      <c r="P10635">
        <v>0</v>
      </c>
      <c r="Q10635">
        <v>1</v>
      </c>
    </row>
    <row r="10636" spans="10:17" x14ac:dyDescent="0.2">
      <c r="J10636" t="s">
        <v>498</v>
      </c>
      <c r="K10636" t="s">
        <v>359</v>
      </c>
      <c r="L10636" t="s">
        <v>480</v>
      </c>
      <c r="M10636" t="s">
        <v>7663</v>
      </c>
      <c r="N10636" t="s">
        <v>7425</v>
      </c>
      <c r="O10636">
        <v>0</v>
      </c>
      <c r="P10636">
        <v>0</v>
      </c>
      <c r="Q10636">
        <v>1</v>
      </c>
    </row>
    <row r="10637" spans="10:17" x14ac:dyDescent="0.2">
      <c r="J10637" t="s">
        <v>498</v>
      </c>
      <c r="K10637" t="s">
        <v>359</v>
      </c>
      <c r="L10637" t="s">
        <v>480</v>
      </c>
      <c r="M10637" t="s">
        <v>7663</v>
      </c>
      <c r="N10637" t="s">
        <v>7426</v>
      </c>
      <c r="O10637">
        <v>0</v>
      </c>
      <c r="P10637">
        <v>0</v>
      </c>
      <c r="Q10637">
        <v>1</v>
      </c>
    </row>
    <row r="10638" spans="10:17" x14ac:dyDescent="0.2">
      <c r="J10638" t="s">
        <v>498</v>
      </c>
      <c r="K10638" t="s">
        <v>359</v>
      </c>
      <c r="L10638" t="s">
        <v>480</v>
      </c>
      <c r="M10638" t="s">
        <v>7663</v>
      </c>
      <c r="N10638" t="s">
        <v>7427</v>
      </c>
      <c r="O10638">
        <v>0</v>
      </c>
      <c r="P10638">
        <v>0</v>
      </c>
      <c r="Q10638">
        <v>1</v>
      </c>
    </row>
    <row r="10639" spans="10:17" x14ac:dyDescent="0.2">
      <c r="J10639" t="s">
        <v>498</v>
      </c>
      <c r="K10639" t="s">
        <v>359</v>
      </c>
      <c r="L10639" t="s">
        <v>480</v>
      </c>
      <c r="M10639" t="s">
        <v>7663</v>
      </c>
      <c r="N10639" t="s">
        <v>7447</v>
      </c>
      <c r="O10639">
        <v>0</v>
      </c>
      <c r="P10639">
        <v>0</v>
      </c>
      <c r="Q10639">
        <v>1</v>
      </c>
    </row>
    <row r="10640" spans="10:17" x14ac:dyDescent="0.2">
      <c r="J10640" t="s">
        <v>498</v>
      </c>
      <c r="K10640" t="s">
        <v>359</v>
      </c>
      <c r="L10640" t="s">
        <v>480</v>
      </c>
      <c r="M10640" t="s">
        <v>7663</v>
      </c>
      <c r="N10640" t="s">
        <v>7448</v>
      </c>
      <c r="O10640">
        <v>0</v>
      </c>
      <c r="P10640">
        <v>0</v>
      </c>
      <c r="Q10640">
        <v>1</v>
      </c>
    </row>
    <row r="10641" spans="10:17" x14ac:dyDescent="0.2">
      <c r="J10641" t="s">
        <v>498</v>
      </c>
      <c r="K10641" t="s">
        <v>359</v>
      </c>
      <c r="L10641" t="s">
        <v>480</v>
      </c>
      <c r="M10641" t="s">
        <v>7663</v>
      </c>
      <c r="N10641" t="s">
        <v>7449</v>
      </c>
      <c r="O10641">
        <v>0</v>
      </c>
      <c r="P10641">
        <v>0</v>
      </c>
      <c r="Q10641">
        <v>1</v>
      </c>
    </row>
    <row r="10642" spans="10:17" x14ac:dyDescent="0.2">
      <c r="J10642" t="s">
        <v>498</v>
      </c>
      <c r="K10642" t="s">
        <v>359</v>
      </c>
      <c r="L10642" t="s">
        <v>480</v>
      </c>
      <c r="M10642" t="s">
        <v>7663</v>
      </c>
      <c r="N10642" t="s">
        <v>7450</v>
      </c>
      <c r="O10642">
        <v>0</v>
      </c>
      <c r="P10642">
        <v>0</v>
      </c>
      <c r="Q10642">
        <v>1</v>
      </c>
    </row>
    <row r="10643" spans="10:17" x14ac:dyDescent="0.2">
      <c r="J10643" t="s">
        <v>498</v>
      </c>
      <c r="K10643" t="s">
        <v>359</v>
      </c>
      <c r="L10643" t="s">
        <v>480</v>
      </c>
      <c r="M10643" t="s">
        <v>7663</v>
      </c>
      <c r="N10643" t="s">
        <v>7451</v>
      </c>
      <c r="O10643">
        <v>0</v>
      </c>
      <c r="P10643">
        <v>0</v>
      </c>
      <c r="Q10643">
        <v>1</v>
      </c>
    </row>
    <row r="10644" spans="10:17" x14ac:dyDescent="0.2">
      <c r="J10644" t="s">
        <v>498</v>
      </c>
      <c r="K10644" t="s">
        <v>359</v>
      </c>
      <c r="L10644" t="s">
        <v>480</v>
      </c>
      <c r="M10644" t="s">
        <v>7663</v>
      </c>
      <c r="N10644" t="s">
        <v>7452</v>
      </c>
      <c r="O10644">
        <v>0</v>
      </c>
      <c r="P10644">
        <v>0</v>
      </c>
      <c r="Q10644">
        <v>1</v>
      </c>
    </row>
    <row r="10645" spans="10:17" x14ac:dyDescent="0.2">
      <c r="J10645" t="s">
        <v>498</v>
      </c>
      <c r="K10645" t="s">
        <v>359</v>
      </c>
      <c r="L10645" t="s">
        <v>480</v>
      </c>
      <c r="M10645" t="s">
        <v>7663</v>
      </c>
      <c r="N10645" t="s">
        <v>7471</v>
      </c>
      <c r="O10645">
        <v>0</v>
      </c>
      <c r="P10645">
        <v>0</v>
      </c>
      <c r="Q10645">
        <v>1</v>
      </c>
    </row>
    <row r="10646" spans="10:17" x14ac:dyDescent="0.2">
      <c r="J10646" t="s">
        <v>498</v>
      </c>
      <c r="K10646" t="s">
        <v>359</v>
      </c>
      <c r="L10646" t="s">
        <v>480</v>
      </c>
      <c r="M10646" t="s">
        <v>7663</v>
      </c>
      <c r="N10646" t="s">
        <v>7472</v>
      </c>
      <c r="O10646">
        <v>0</v>
      </c>
      <c r="P10646">
        <v>0</v>
      </c>
      <c r="Q10646">
        <v>1</v>
      </c>
    </row>
    <row r="10647" spans="10:17" x14ac:dyDescent="0.2">
      <c r="J10647" t="s">
        <v>498</v>
      </c>
      <c r="K10647" t="s">
        <v>359</v>
      </c>
      <c r="L10647" t="s">
        <v>480</v>
      </c>
      <c r="M10647" t="s">
        <v>7663</v>
      </c>
      <c r="N10647" t="s">
        <v>7473</v>
      </c>
      <c r="O10647">
        <v>0</v>
      </c>
      <c r="P10647">
        <v>0</v>
      </c>
      <c r="Q10647">
        <v>1</v>
      </c>
    </row>
    <row r="10648" spans="10:17" x14ac:dyDescent="0.2">
      <c r="J10648" t="s">
        <v>498</v>
      </c>
      <c r="K10648" t="s">
        <v>359</v>
      </c>
      <c r="L10648" t="s">
        <v>480</v>
      </c>
      <c r="M10648" t="s">
        <v>7663</v>
      </c>
      <c r="N10648" t="s">
        <v>7474</v>
      </c>
      <c r="O10648">
        <v>0</v>
      </c>
      <c r="P10648">
        <v>0</v>
      </c>
      <c r="Q10648">
        <v>1</v>
      </c>
    </row>
    <row r="10649" spans="10:17" x14ac:dyDescent="0.2">
      <c r="J10649" t="s">
        <v>498</v>
      </c>
      <c r="K10649" t="s">
        <v>359</v>
      </c>
      <c r="L10649" t="s">
        <v>480</v>
      </c>
      <c r="M10649" t="s">
        <v>7663</v>
      </c>
      <c r="N10649" t="s">
        <v>7475</v>
      </c>
      <c r="O10649">
        <v>0</v>
      </c>
      <c r="P10649">
        <v>0</v>
      </c>
      <c r="Q10649">
        <v>1</v>
      </c>
    </row>
    <row r="10650" spans="10:17" x14ac:dyDescent="0.2">
      <c r="J10650" t="s">
        <v>498</v>
      </c>
      <c r="K10650" t="s">
        <v>359</v>
      </c>
      <c r="L10650" t="s">
        <v>480</v>
      </c>
      <c r="M10650" t="s">
        <v>7663</v>
      </c>
      <c r="N10650" t="s">
        <v>7476</v>
      </c>
      <c r="O10650">
        <v>0</v>
      </c>
      <c r="P10650">
        <v>0</v>
      </c>
      <c r="Q10650">
        <v>1</v>
      </c>
    </row>
    <row r="10651" spans="10:17" x14ac:dyDescent="0.2">
      <c r="J10651" t="s">
        <v>498</v>
      </c>
      <c r="K10651" t="s">
        <v>359</v>
      </c>
      <c r="L10651" t="s">
        <v>480</v>
      </c>
      <c r="M10651" t="s">
        <v>7663</v>
      </c>
      <c r="N10651" t="s">
        <v>7495</v>
      </c>
      <c r="O10651">
        <v>0</v>
      </c>
      <c r="P10651">
        <v>0</v>
      </c>
      <c r="Q10651">
        <v>1</v>
      </c>
    </row>
    <row r="10652" spans="10:17" x14ac:dyDescent="0.2">
      <c r="J10652" t="s">
        <v>498</v>
      </c>
      <c r="K10652" t="s">
        <v>359</v>
      </c>
      <c r="L10652" t="s">
        <v>480</v>
      </c>
      <c r="M10652" t="s">
        <v>7663</v>
      </c>
      <c r="N10652" t="s">
        <v>7496</v>
      </c>
      <c r="O10652">
        <v>0</v>
      </c>
      <c r="P10652">
        <v>0</v>
      </c>
      <c r="Q10652">
        <v>1</v>
      </c>
    </row>
    <row r="10653" spans="10:17" x14ac:dyDescent="0.2">
      <c r="J10653" t="s">
        <v>498</v>
      </c>
      <c r="K10653" t="s">
        <v>359</v>
      </c>
      <c r="L10653" t="s">
        <v>480</v>
      </c>
      <c r="M10653" t="s">
        <v>7663</v>
      </c>
      <c r="N10653" t="s">
        <v>7497</v>
      </c>
      <c r="O10653">
        <v>0</v>
      </c>
      <c r="P10653">
        <v>0</v>
      </c>
      <c r="Q10653">
        <v>1</v>
      </c>
    </row>
    <row r="10654" spans="10:17" x14ac:dyDescent="0.2">
      <c r="J10654" t="s">
        <v>498</v>
      </c>
      <c r="K10654" t="s">
        <v>359</v>
      </c>
      <c r="L10654" t="s">
        <v>480</v>
      </c>
      <c r="M10654" t="s">
        <v>7663</v>
      </c>
      <c r="N10654" t="s">
        <v>7498</v>
      </c>
      <c r="O10654">
        <v>0</v>
      </c>
      <c r="P10654">
        <v>0</v>
      </c>
      <c r="Q10654">
        <v>1</v>
      </c>
    </row>
    <row r="10655" spans="10:17" x14ac:dyDescent="0.2">
      <c r="J10655" t="s">
        <v>498</v>
      </c>
      <c r="K10655" t="s">
        <v>359</v>
      </c>
      <c r="L10655" t="s">
        <v>480</v>
      </c>
      <c r="M10655" t="s">
        <v>7663</v>
      </c>
      <c r="N10655" t="s">
        <v>7499</v>
      </c>
      <c r="O10655">
        <v>0</v>
      </c>
      <c r="P10655">
        <v>0</v>
      </c>
      <c r="Q10655">
        <v>1</v>
      </c>
    </row>
    <row r="10656" spans="10:17" x14ac:dyDescent="0.2">
      <c r="J10656" t="s">
        <v>498</v>
      </c>
      <c r="K10656" t="s">
        <v>359</v>
      </c>
      <c r="L10656" t="s">
        <v>480</v>
      </c>
      <c r="M10656" t="s">
        <v>7663</v>
      </c>
      <c r="N10656" t="s">
        <v>7500</v>
      </c>
      <c r="O10656">
        <v>0</v>
      </c>
      <c r="P10656">
        <v>0</v>
      </c>
      <c r="Q10656">
        <v>1</v>
      </c>
    </row>
    <row r="10657" spans="10:17" x14ac:dyDescent="0.2">
      <c r="J10657" t="s">
        <v>498</v>
      </c>
      <c r="K10657" t="s">
        <v>359</v>
      </c>
      <c r="L10657" t="s">
        <v>480</v>
      </c>
      <c r="M10657" t="s">
        <v>7663</v>
      </c>
      <c r="N10657" t="s">
        <v>7519</v>
      </c>
      <c r="O10657">
        <v>0</v>
      </c>
      <c r="P10657">
        <v>0</v>
      </c>
      <c r="Q10657">
        <v>1</v>
      </c>
    </row>
    <row r="10658" spans="10:17" x14ac:dyDescent="0.2">
      <c r="J10658" t="s">
        <v>498</v>
      </c>
      <c r="K10658" t="s">
        <v>359</v>
      </c>
      <c r="L10658" t="s">
        <v>480</v>
      </c>
      <c r="M10658" t="s">
        <v>7663</v>
      </c>
      <c r="N10658" t="s">
        <v>7520</v>
      </c>
      <c r="O10658">
        <v>0</v>
      </c>
      <c r="P10658">
        <v>0</v>
      </c>
      <c r="Q10658">
        <v>1</v>
      </c>
    </row>
    <row r="10659" spans="10:17" x14ac:dyDescent="0.2">
      <c r="J10659" t="s">
        <v>498</v>
      </c>
      <c r="K10659" t="s">
        <v>359</v>
      </c>
      <c r="L10659" t="s">
        <v>480</v>
      </c>
      <c r="M10659" t="s">
        <v>7663</v>
      </c>
      <c r="N10659" t="s">
        <v>7521</v>
      </c>
      <c r="O10659">
        <v>0</v>
      </c>
      <c r="P10659">
        <v>0</v>
      </c>
      <c r="Q10659">
        <v>1</v>
      </c>
    </row>
    <row r="10660" spans="10:17" x14ac:dyDescent="0.2">
      <c r="J10660" t="s">
        <v>498</v>
      </c>
      <c r="K10660" t="s">
        <v>359</v>
      </c>
      <c r="L10660" t="s">
        <v>480</v>
      </c>
      <c r="M10660" t="s">
        <v>7663</v>
      </c>
      <c r="N10660" t="s">
        <v>7522</v>
      </c>
      <c r="O10660">
        <v>0</v>
      </c>
      <c r="P10660">
        <v>0</v>
      </c>
      <c r="Q10660">
        <v>1</v>
      </c>
    </row>
    <row r="10661" spans="10:17" x14ac:dyDescent="0.2">
      <c r="J10661" t="s">
        <v>498</v>
      </c>
      <c r="K10661" t="s">
        <v>359</v>
      </c>
      <c r="L10661" t="s">
        <v>480</v>
      </c>
      <c r="M10661" t="s">
        <v>7663</v>
      </c>
      <c r="N10661" t="s">
        <v>7523</v>
      </c>
      <c r="O10661">
        <v>0</v>
      </c>
      <c r="P10661">
        <v>0</v>
      </c>
      <c r="Q10661">
        <v>1</v>
      </c>
    </row>
    <row r="10662" spans="10:17" x14ac:dyDescent="0.2">
      <c r="J10662" t="s">
        <v>498</v>
      </c>
      <c r="K10662" t="s">
        <v>359</v>
      </c>
      <c r="L10662" t="s">
        <v>480</v>
      </c>
      <c r="M10662" t="s">
        <v>7663</v>
      </c>
      <c r="N10662" t="s">
        <v>7543</v>
      </c>
      <c r="O10662">
        <v>0</v>
      </c>
      <c r="P10662">
        <v>0</v>
      </c>
      <c r="Q10662">
        <v>1</v>
      </c>
    </row>
    <row r="10663" spans="10:17" x14ac:dyDescent="0.2">
      <c r="J10663" t="s">
        <v>498</v>
      </c>
      <c r="K10663" t="s">
        <v>359</v>
      </c>
      <c r="L10663" t="s">
        <v>480</v>
      </c>
      <c r="M10663" t="s">
        <v>7663</v>
      </c>
      <c r="N10663" t="s">
        <v>7544</v>
      </c>
      <c r="O10663">
        <v>0</v>
      </c>
      <c r="P10663">
        <v>0</v>
      </c>
      <c r="Q10663">
        <v>1</v>
      </c>
    </row>
    <row r="10664" spans="10:17" x14ac:dyDescent="0.2">
      <c r="J10664" t="s">
        <v>498</v>
      </c>
      <c r="K10664" t="s">
        <v>359</v>
      </c>
      <c r="L10664" t="s">
        <v>480</v>
      </c>
      <c r="M10664" t="s">
        <v>7663</v>
      </c>
      <c r="N10664" t="s">
        <v>7545</v>
      </c>
      <c r="O10664">
        <v>0</v>
      </c>
      <c r="P10664">
        <v>0</v>
      </c>
      <c r="Q10664">
        <v>1</v>
      </c>
    </row>
    <row r="10665" spans="10:17" x14ac:dyDescent="0.2">
      <c r="J10665" t="s">
        <v>498</v>
      </c>
      <c r="K10665" t="s">
        <v>359</v>
      </c>
      <c r="L10665" t="s">
        <v>480</v>
      </c>
      <c r="M10665" t="s">
        <v>7663</v>
      </c>
      <c r="N10665" t="s">
        <v>7546</v>
      </c>
      <c r="O10665">
        <v>0</v>
      </c>
      <c r="P10665">
        <v>0</v>
      </c>
      <c r="Q10665">
        <v>1</v>
      </c>
    </row>
    <row r="10666" spans="10:17" x14ac:dyDescent="0.2">
      <c r="J10666" t="s">
        <v>498</v>
      </c>
      <c r="K10666" t="s">
        <v>359</v>
      </c>
      <c r="L10666" t="s">
        <v>480</v>
      </c>
      <c r="M10666" t="s">
        <v>7663</v>
      </c>
      <c r="N10666" t="s">
        <v>7547</v>
      </c>
      <c r="O10666">
        <v>0</v>
      </c>
      <c r="P10666">
        <v>0</v>
      </c>
      <c r="Q10666">
        <v>1</v>
      </c>
    </row>
    <row r="10667" spans="10:17" x14ac:dyDescent="0.2">
      <c r="J10667" t="s">
        <v>498</v>
      </c>
      <c r="K10667" t="s">
        <v>359</v>
      </c>
      <c r="L10667" t="s">
        <v>480</v>
      </c>
      <c r="M10667" t="s">
        <v>7663</v>
      </c>
      <c r="N10667" t="s">
        <v>7567</v>
      </c>
      <c r="O10667">
        <v>0</v>
      </c>
      <c r="P10667">
        <v>0</v>
      </c>
      <c r="Q10667">
        <v>1</v>
      </c>
    </row>
    <row r="10668" spans="10:17" x14ac:dyDescent="0.2">
      <c r="J10668" t="s">
        <v>498</v>
      </c>
      <c r="K10668" t="s">
        <v>359</v>
      </c>
      <c r="L10668" t="s">
        <v>480</v>
      </c>
      <c r="M10668" t="s">
        <v>7663</v>
      </c>
      <c r="N10668" t="s">
        <v>7568</v>
      </c>
      <c r="O10668">
        <v>0</v>
      </c>
      <c r="P10668">
        <v>0</v>
      </c>
      <c r="Q10668">
        <v>1</v>
      </c>
    </row>
    <row r="10669" spans="10:17" x14ac:dyDescent="0.2">
      <c r="J10669" t="s">
        <v>498</v>
      </c>
      <c r="K10669" t="s">
        <v>359</v>
      </c>
      <c r="L10669" t="s">
        <v>480</v>
      </c>
      <c r="M10669" t="s">
        <v>7663</v>
      </c>
      <c r="N10669" t="s">
        <v>7569</v>
      </c>
      <c r="O10669">
        <v>0</v>
      </c>
      <c r="P10669">
        <v>0</v>
      </c>
      <c r="Q10669">
        <v>1</v>
      </c>
    </row>
    <row r="10670" spans="10:17" x14ac:dyDescent="0.2">
      <c r="J10670" t="s">
        <v>498</v>
      </c>
      <c r="K10670" t="s">
        <v>359</v>
      </c>
      <c r="L10670" t="s">
        <v>480</v>
      </c>
      <c r="M10670" t="s">
        <v>7663</v>
      </c>
      <c r="N10670" t="s">
        <v>7591</v>
      </c>
      <c r="O10670">
        <v>0</v>
      </c>
      <c r="P10670">
        <v>0</v>
      </c>
      <c r="Q10670">
        <v>1</v>
      </c>
    </row>
    <row r="10671" spans="10:17" x14ac:dyDescent="0.2">
      <c r="J10671" t="s">
        <v>498</v>
      </c>
      <c r="K10671" t="s">
        <v>359</v>
      </c>
      <c r="L10671" t="s">
        <v>480</v>
      </c>
      <c r="M10671" t="s">
        <v>7663</v>
      </c>
      <c r="N10671" t="s">
        <v>7592</v>
      </c>
      <c r="O10671">
        <v>0</v>
      </c>
      <c r="P10671">
        <v>0</v>
      </c>
      <c r="Q10671">
        <v>1</v>
      </c>
    </row>
    <row r="10672" spans="10:17" x14ac:dyDescent="0.2">
      <c r="J10672" t="s">
        <v>498</v>
      </c>
      <c r="K10672" t="s">
        <v>359</v>
      </c>
      <c r="L10672" t="s">
        <v>480</v>
      </c>
      <c r="M10672" t="s">
        <v>7663</v>
      </c>
      <c r="N10672" t="s">
        <v>7593</v>
      </c>
      <c r="O10672">
        <v>0</v>
      </c>
      <c r="P10672">
        <v>0</v>
      </c>
      <c r="Q10672">
        <v>1</v>
      </c>
    </row>
    <row r="10673" spans="10:17" x14ac:dyDescent="0.2">
      <c r="J10673" t="s">
        <v>498</v>
      </c>
      <c r="K10673" t="s">
        <v>359</v>
      </c>
      <c r="L10673" t="s">
        <v>480</v>
      </c>
      <c r="M10673" t="s">
        <v>7663</v>
      </c>
      <c r="N10673" t="s">
        <v>7594</v>
      </c>
      <c r="O10673">
        <v>0</v>
      </c>
      <c r="P10673">
        <v>0</v>
      </c>
      <c r="Q10673">
        <v>1</v>
      </c>
    </row>
    <row r="10674" spans="10:17" x14ac:dyDescent="0.2">
      <c r="J10674" t="s">
        <v>498</v>
      </c>
      <c r="K10674" t="s">
        <v>359</v>
      </c>
      <c r="L10674" t="s">
        <v>480</v>
      </c>
      <c r="M10674" t="s">
        <v>7663</v>
      </c>
      <c r="N10674" t="s">
        <v>7595</v>
      </c>
      <c r="O10674">
        <v>0</v>
      </c>
      <c r="P10674">
        <v>0</v>
      </c>
      <c r="Q10674">
        <v>1</v>
      </c>
    </row>
    <row r="10675" spans="10:17" x14ac:dyDescent="0.2">
      <c r="J10675" t="s">
        <v>498</v>
      </c>
      <c r="K10675" t="s">
        <v>359</v>
      </c>
      <c r="L10675" t="s">
        <v>480</v>
      </c>
      <c r="M10675" t="s">
        <v>7663</v>
      </c>
      <c r="N10675" t="s">
        <v>7596</v>
      </c>
      <c r="O10675">
        <v>0</v>
      </c>
      <c r="P10675">
        <v>0</v>
      </c>
      <c r="Q10675">
        <v>1</v>
      </c>
    </row>
    <row r="10676" spans="10:17" x14ac:dyDescent="0.2">
      <c r="J10676" t="s">
        <v>498</v>
      </c>
      <c r="K10676" t="s">
        <v>359</v>
      </c>
      <c r="L10676" t="s">
        <v>480</v>
      </c>
      <c r="M10676" t="s">
        <v>7663</v>
      </c>
      <c r="N10676" t="s">
        <v>7615</v>
      </c>
      <c r="O10676">
        <v>0</v>
      </c>
      <c r="P10676">
        <v>0</v>
      </c>
      <c r="Q10676">
        <v>1</v>
      </c>
    </row>
    <row r="10677" spans="10:17" x14ac:dyDescent="0.2">
      <c r="J10677" t="s">
        <v>498</v>
      </c>
      <c r="K10677" t="s">
        <v>359</v>
      </c>
      <c r="L10677" t="s">
        <v>480</v>
      </c>
      <c r="M10677" t="s">
        <v>7663</v>
      </c>
      <c r="N10677" t="s">
        <v>7616</v>
      </c>
      <c r="O10677">
        <v>0</v>
      </c>
      <c r="P10677">
        <v>0</v>
      </c>
      <c r="Q10677">
        <v>1</v>
      </c>
    </row>
    <row r="10678" spans="10:17" x14ac:dyDescent="0.2">
      <c r="J10678" t="s">
        <v>498</v>
      </c>
      <c r="K10678" t="s">
        <v>359</v>
      </c>
      <c r="L10678" t="s">
        <v>480</v>
      </c>
      <c r="M10678" t="s">
        <v>7663</v>
      </c>
      <c r="N10678" t="s">
        <v>7617</v>
      </c>
      <c r="O10678">
        <v>0</v>
      </c>
      <c r="P10678">
        <v>0</v>
      </c>
      <c r="Q10678">
        <v>1</v>
      </c>
    </row>
    <row r="10679" spans="10:17" x14ac:dyDescent="0.2">
      <c r="J10679" t="s">
        <v>498</v>
      </c>
      <c r="K10679" t="s">
        <v>359</v>
      </c>
      <c r="L10679" t="s">
        <v>480</v>
      </c>
      <c r="M10679" t="s">
        <v>7663</v>
      </c>
      <c r="N10679" t="s">
        <v>7618</v>
      </c>
      <c r="O10679">
        <v>0</v>
      </c>
      <c r="P10679">
        <v>0</v>
      </c>
      <c r="Q10679">
        <v>1</v>
      </c>
    </row>
    <row r="10680" spans="10:17" x14ac:dyDescent="0.2">
      <c r="J10680" t="s">
        <v>498</v>
      </c>
      <c r="K10680" t="s">
        <v>359</v>
      </c>
      <c r="L10680" t="s">
        <v>480</v>
      </c>
      <c r="M10680" t="s">
        <v>7663</v>
      </c>
      <c r="N10680" t="s">
        <v>7619</v>
      </c>
      <c r="O10680">
        <v>0</v>
      </c>
      <c r="P10680">
        <v>0</v>
      </c>
      <c r="Q10680">
        <v>1</v>
      </c>
    </row>
    <row r="10681" spans="10:17" x14ac:dyDescent="0.2">
      <c r="J10681" t="s">
        <v>498</v>
      </c>
      <c r="K10681" t="s">
        <v>359</v>
      </c>
      <c r="L10681" t="s">
        <v>480</v>
      </c>
      <c r="M10681" t="s">
        <v>7663</v>
      </c>
      <c r="N10681" t="s">
        <v>7639</v>
      </c>
      <c r="O10681">
        <v>0</v>
      </c>
      <c r="P10681">
        <v>0</v>
      </c>
      <c r="Q10681">
        <v>1</v>
      </c>
    </row>
    <row r="10682" spans="10:17" x14ac:dyDescent="0.2">
      <c r="J10682" t="s">
        <v>498</v>
      </c>
      <c r="K10682" t="s">
        <v>359</v>
      </c>
      <c r="L10682" t="s">
        <v>480</v>
      </c>
      <c r="M10682" t="s">
        <v>7663</v>
      </c>
      <c r="N10682" t="s">
        <v>7640</v>
      </c>
      <c r="O10682">
        <v>0</v>
      </c>
      <c r="P10682">
        <v>0</v>
      </c>
      <c r="Q10682">
        <v>1</v>
      </c>
    </row>
    <row r="10683" spans="10:17" x14ac:dyDescent="0.2">
      <c r="J10683" t="s">
        <v>498</v>
      </c>
      <c r="K10683" t="s">
        <v>359</v>
      </c>
      <c r="L10683" t="s">
        <v>480</v>
      </c>
      <c r="M10683" t="s">
        <v>7663</v>
      </c>
      <c r="N10683" t="s">
        <v>7641</v>
      </c>
      <c r="O10683">
        <v>0</v>
      </c>
      <c r="P10683">
        <v>0</v>
      </c>
      <c r="Q10683">
        <v>1</v>
      </c>
    </row>
    <row r="10684" spans="10:17" x14ac:dyDescent="0.2">
      <c r="J10684" t="s">
        <v>498</v>
      </c>
      <c r="K10684" t="s">
        <v>359</v>
      </c>
      <c r="L10684" t="s">
        <v>480</v>
      </c>
      <c r="M10684" t="s">
        <v>7663</v>
      </c>
      <c r="N10684" t="s">
        <v>7642</v>
      </c>
      <c r="O10684">
        <v>0</v>
      </c>
      <c r="P10684">
        <v>0</v>
      </c>
      <c r="Q10684">
        <v>1</v>
      </c>
    </row>
    <row r="10685" spans="10:17" x14ac:dyDescent="0.2">
      <c r="J10685" t="s">
        <v>498</v>
      </c>
      <c r="K10685" t="s">
        <v>359</v>
      </c>
      <c r="L10685" t="s">
        <v>480</v>
      </c>
      <c r="M10685" t="s">
        <v>7663</v>
      </c>
      <c r="N10685" t="s">
        <v>7643</v>
      </c>
      <c r="O10685">
        <v>0</v>
      </c>
      <c r="P10685">
        <v>0</v>
      </c>
      <c r="Q10685">
        <v>1</v>
      </c>
    </row>
    <row r="10686" spans="10:17" x14ac:dyDescent="0.2">
      <c r="J10686" t="s">
        <v>498</v>
      </c>
      <c r="K10686" t="s">
        <v>359</v>
      </c>
      <c r="L10686" t="s">
        <v>480</v>
      </c>
      <c r="M10686" t="s">
        <v>7663</v>
      </c>
      <c r="N10686" t="s">
        <v>7644</v>
      </c>
      <c r="O10686">
        <v>0</v>
      </c>
      <c r="P10686">
        <v>0</v>
      </c>
      <c r="Q10686">
        <v>1</v>
      </c>
    </row>
    <row r="10687" spans="10:17" x14ac:dyDescent="0.2">
      <c r="J10687" t="s">
        <v>498</v>
      </c>
      <c r="K10687" t="s">
        <v>374</v>
      </c>
      <c r="L10687" t="s">
        <v>53</v>
      </c>
      <c r="M10687" t="s">
        <v>7663</v>
      </c>
      <c r="N10687" t="s">
        <v>7516</v>
      </c>
      <c r="O10687">
        <v>1E-3</v>
      </c>
      <c r="P10687">
        <v>1E-3</v>
      </c>
      <c r="Q10687">
        <v>1</v>
      </c>
    </row>
    <row r="10688" spans="10:17" x14ac:dyDescent="0.2">
      <c r="J10688" t="s">
        <v>498</v>
      </c>
      <c r="K10688" t="s">
        <v>374</v>
      </c>
      <c r="L10688" t="s">
        <v>53</v>
      </c>
      <c r="M10688" t="s">
        <v>7663</v>
      </c>
      <c r="N10688" t="s">
        <v>7517</v>
      </c>
      <c r="O10688">
        <v>1E-3</v>
      </c>
      <c r="P10688">
        <v>1E-3</v>
      </c>
      <c r="Q10688">
        <v>1</v>
      </c>
    </row>
    <row r="10689" spans="10:17" x14ac:dyDescent="0.2">
      <c r="J10689" t="s">
        <v>498</v>
      </c>
      <c r="K10689" t="s">
        <v>374</v>
      </c>
      <c r="L10689" t="s">
        <v>53</v>
      </c>
      <c r="M10689" t="s">
        <v>7663</v>
      </c>
      <c r="N10689" t="s">
        <v>7518</v>
      </c>
      <c r="O10689">
        <v>1E-3</v>
      </c>
      <c r="P10689">
        <v>1E-3</v>
      </c>
      <c r="Q10689">
        <v>1</v>
      </c>
    </row>
    <row r="10690" spans="10:17" x14ac:dyDescent="0.2">
      <c r="J10690" t="s">
        <v>498</v>
      </c>
      <c r="K10690" t="s">
        <v>374</v>
      </c>
      <c r="L10690" t="s">
        <v>53</v>
      </c>
      <c r="M10690" t="s">
        <v>7663</v>
      </c>
      <c r="N10690" t="s">
        <v>7519</v>
      </c>
      <c r="O10690">
        <v>1E-3</v>
      </c>
      <c r="P10690">
        <v>1E-3</v>
      </c>
      <c r="Q10690">
        <v>1</v>
      </c>
    </row>
    <row r="10691" spans="10:17" x14ac:dyDescent="0.2">
      <c r="J10691" t="s">
        <v>498</v>
      </c>
      <c r="K10691" t="s">
        <v>374</v>
      </c>
      <c r="L10691" t="s">
        <v>53</v>
      </c>
      <c r="M10691" t="s">
        <v>7663</v>
      </c>
      <c r="N10691" t="s">
        <v>7520</v>
      </c>
      <c r="O10691">
        <v>1E-3</v>
      </c>
      <c r="P10691">
        <v>1E-3</v>
      </c>
      <c r="Q10691">
        <v>1</v>
      </c>
    </row>
    <row r="10692" spans="10:17" x14ac:dyDescent="0.2">
      <c r="J10692" t="s">
        <v>498</v>
      </c>
      <c r="K10692" t="s">
        <v>374</v>
      </c>
      <c r="L10692" t="s">
        <v>53</v>
      </c>
      <c r="M10692" t="s">
        <v>7663</v>
      </c>
      <c r="N10692" t="s">
        <v>7521</v>
      </c>
      <c r="O10692">
        <v>1E-3</v>
      </c>
      <c r="P10692">
        <v>1E-3</v>
      </c>
      <c r="Q10692">
        <v>1</v>
      </c>
    </row>
    <row r="10693" spans="10:17" x14ac:dyDescent="0.2">
      <c r="J10693" t="s">
        <v>498</v>
      </c>
      <c r="K10693" t="s">
        <v>374</v>
      </c>
      <c r="L10693" t="s">
        <v>53</v>
      </c>
      <c r="M10693" t="s">
        <v>7663</v>
      </c>
      <c r="N10693" t="s">
        <v>7522</v>
      </c>
      <c r="O10693">
        <v>1E-3</v>
      </c>
      <c r="P10693">
        <v>1E-3</v>
      </c>
      <c r="Q10693">
        <v>1</v>
      </c>
    </row>
    <row r="10694" spans="10:17" x14ac:dyDescent="0.2">
      <c r="J10694" t="s">
        <v>498</v>
      </c>
      <c r="K10694" t="s">
        <v>374</v>
      </c>
      <c r="L10694" t="s">
        <v>53</v>
      </c>
      <c r="M10694" t="s">
        <v>7663</v>
      </c>
      <c r="N10694" t="s">
        <v>7523</v>
      </c>
      <c r="O10694">
        <v>1E-3</v>
      </c>
      <c r="P10694">
        <v>1E-3</v>
      </c>
      <c r="Q10694">
        <v>1</v>
      </c>
    </row>
    <row r="10695" spans="10:17" x14ac:dyDescent="0.2">
      <c r="J10695" t="s">
        <v>498</v>
      </c>
      <c r="K10695" t="s">
        <v>374</v>
      </c>
      <c r="L10695" t="s">
        <v>53</v>
      </c>
      <c r="M10695" t="s">
        <v>7663</v>
      </c>
      <c r="N10695" t="s">
        <v>7524</v>
      </c>
      <c r="O10695">
        <v>1E-3</v>
      </c>
      <c r="P10695">
        <v>1E-3</v>
      </c>
      <c r="Q10695">
        <v>1</v>
      </c>
    </row>
    <row r="10696" spans="10:17" x14ac:dyDescent="0.2">
      <c r="J10696" t="s">
        <v>498</v>
      </c>
      <c r="K10696" t="s">
        <v>374</v>
      </c>
      <c r="L10696" t="s">
        <v>53</v>
      </c>
      <c r="M10696" t="s">
        <v>7663</v>
      </c>
      <c r="N10696" t="s">
        <v>7526</v>
      </c>
      <c r="O10696">
        <v>1E-3</v>
      </c>
      <c r="P10696">
        <v>1E-3</v>
      </c>
      <c r="Q10696">
        <v>1</v>
      </c>
    </row>
    <row r="10697" spans="10:17" x14ac:dyDescent="0.2">
      <c r="J10697" t="s">
        <v>498</v>
      </c>
      <c r="K10697" t="s">
        <v>374</v>
      </c>
      <c r="L10697" t="s">
        <v>53</v>
      </c>
      <c r="M10697" t="s">
        <v>7663</v>
      </c>
      <c r="N10697" t="s">
        <v>7527</v>
      </c>
      <c r="O10697">
        <v>1E-3</v>
      </c>
      <c r="P10697">
        <v>1E-3</v>
      </c>
      <c r="Q10697">
        <v>1</v>
      </c>
    </row>
    <row r="10698" spans="10:17" x14ac:dyDescent="0.2">
      <c r="J10698" t="s">
        <v>498</v>
      </c>
      <c r="K10698" t="s">
        <v>374</v>
      </c>
      <c r="L10698" t="s">
        <v>53</v>
      </c>
      <c r="M10698" t="s">
        <v>7663</v>
      </c>
      <c r="N10698" t="s">
        <v>7528</v>
      </c>
      <c r="O10698">
        <v>1E-3</v>
      </c>
      <c r="P10698">
        <v>1E-3</v>
      </c>
      <c r="Q10698">
        <v>1</v>
      </c>
    </row>
    <row r="10699" spans="10:17" x14ac:dyDescent="0.2">
      <c r="J10699" t="s">
        <v>498</v>
      </c>
      <c r="K10699" t="s">
        <v>374</v>
      </c>
      <c r="L10699" t="s">
        <v>53</v>
      </c>
      <c r="M10699" t="s">
        <v>7663</v>
      </c>
      <c r="N10699" t="s">
        <v>7529</v>
      </c>
      <c r="O10699">
        <v>1E-3</v>
      </c>
      <c r="P10699">
        <v>1E-3</v>
      </c>
      <c r="Q10699">
        <v>1</v>
      </c>
    </row>
    <row r="10700" spans="10:17" x14ac:dyDescent="0.2">
      <c r="J10700" t="s">
        <v>498</v>
      </c>
      <c r="K10700" t="s">
        <v>374</v>
      </c>
      <c r="L10700" t="s">
        <v>53</v>
      </c>
      <c r="M10700" t="s">
        <v>7663</v>
      </c>
      <c r="N10700" t="s">
        <v>7530</v>
      </c>
      <c r="O10700">
        <v>1E-3</v>
      </c>
      <c r="P10700">
        <v>1E-3</v>
      </c>
      <c r="Q10700">
        <v>1</v>
      </c>
    </row>
    <row r="10701" spans="10:17" x14ac:dyDescent="0.2">
      <c r="J10701" t="s">
        <v>498</v>
      </c>
      <c r="K10701" t="s">
        <v>374</v>
      </c>
      <c r="L10701" t="s">
        <v>53</v>
      </c>
      <c r="M10701" t="s">
        <v>7663</v>
      </c>
      <c r="N10701" t="s">
        <v>7531</v>
      </c>
      <c r="O10701">
        <v>1E-3</v>
      </c>
      <c r="P10701">
        <v>1E-3</v>
      </c>
      <c r="Q10701">
        <v>1</v>
      </c>
    </row>
    <row r="10702" spans="10:17" x14ac:dyDescent="0.2">
      <c r="J10702" t="s">
        <v>498</v>
      </c>
      <c r="K10702" t="s">
        <v>374</v>
      </c>
      <c r="L10702" t="s">
        <v>53</v>
      </c>
      <c r="M10702" t="s">
        <v>7663</v>
      </c>
      <c r="N10702" t="s">
        <v>7532</v>
      </c>
      <c r="O10702">
        <v>1E-3</v>
      </c>
      <c r="P10702">
        <v>1E-3</v>
      </c>
      <c r="Q10702">
        <v>1</v>
      </c>
    </row>
    <row r="10703" spans="10:17" x14ac:dyDescent="0.2">
      <c r="J10703" t="s">
        <v>498</v>
      </c>
      <c r="K10703" t="s">
        <v>374</v>
      </c>
      <c r="L10703" t="s">
        <v>53</v>
      </c>
      <c r="M10703" t="s">
        <v>7663</v>
      </c>
      <c r="N10703" t="s">
        <v>7533</v>
      </c>
      <c r="O10703">
        <v>1E-3</v>
      </c>
      <c r="P10703">
        <v>1E-3</v>
      </c>
      <c r="Q10703">
        <v>1</v>
      </c>
    </row>
    <row r="10704" spans="10:17" x14ac:dyDescent="0.2">
      <c r="J10704" t="s">
        <v>498</v>
      </c>
      <c r="K10704" t="s">
        <v>374</v>
      </c>
      <c r="L10704" t="s">
        <v>53</v>
      </c>
      <c r="M10704" t="s">
        <v>7663</v>
      </c>
      <c r="N10704" t="s">
        <v>7534</v>
      </c>
      <c r="O10704">
        <v>1E-3</v>
      </c>
      <c r="P10704">
        <v>1E-3</v>
      </c>
      <c r="Q10704">
        <v>1</v>
      </c>
    </row>
    <row r="10705" spans="10:17" x14ac:dyDescent="0.2">
      <c r="J10705" t="s">
        <v>498</v>
      </c>
      <c r="K10705" t="s">
        <v>374</v>
      </c>
      <c r="L10705" t="s">
        <v>53</v>
      </c>
      <c r="M10705" t="s">
        <v>7663</v>
      </c>
      <c r="N10705" t="s">
        <v>7535</v>
      </c>
      <c r="O10705">
        <v>1E-3</v>
      </c>
      <c r="P10705">
        <v>1E-3</v>
      </c>
      <c r="Q10705">
        <v>1</v>
      </c>
    </row>
    <row r="10706" spans="10:17" x14ac:dyDescent="0.2">
      <c r="J10706" t="s">
        <v>498</v>
      </c>
      <c r="K10706" t="s">
        <v>374</v>
      </c>
      <c r="L10706" t="s">
        <v>53</v>
      </c>
      <c r="M10706" t="s">
        <v>7663</v>
      </c>
      <c r="N10706" t="s">
        <v>7537</v>
      </c>
      <c r="O10706">
        <v>1E-3</v>
      </c>
      <c r="P10706">
        <v>1E-3</v>
      </c>
      <c r="Q10706">
        <v>1</v>
      </c>
    </row>
    <row r="10707" spans="10:17" x14ac:dyDescent="0.2">
      <c r="J10707" t="s">
        <v>498</v>
      </c>
      <c r="K10707" t="s">
        <v>374</v>
      </c>
      <c r="L10707" t="s">
        <v>53</v>
      </c>
      <c r="M10707" t="s">
        <v>7663</v>
      </c>
      <c r="N10707" t="s">
        <v>7538</v>
      </c>
      <c r="O10707">
        <v>1E-3</v>
      </c>
      <c r="P10707">
        <v>1E-3</v>
      </c>
      <c r="Q10707">
        <v>1</v>
      </c>
    </row>
    <row r="10708" spans="10:17" x14ac:dyDescent="0.2">
      <c r="J10708" t="s">
        <v>498</v>
      </c>
      <c r="K10708" t="s">
        <v>374</v>
      </c>
      <c r="L10708" t="s">
        <v>53</v>
      </c>
      <c r="M10708" t="s">
        <v>7663</v>
      </c>
      <c r="N10708" t="s">
        <v>7539</v>
      </c>
      <c r="O10708">
        <v>1E-3</v>
      </c>
      <c r="P10708">
        <v>1E-3</v>
      </c>
      <c r="Q10708">
        <v>1</v>
      </c>
    </row>
    <row r="10709" spans="10:17" x14ac:dyDescent="0.2">
      <c r="J10709" t="s">
        <v>498</v>
      </c>
      <c r="K10709" t="s">
        <v>374</v>
      </c>
      <c r="L10709" t="s">
        <v>53</v>
      </c>
      <c r="M10709" t="s">
        <v>7663</v>
      </c>
      <c r="N10709" t="s">
        <v>7540</v>
      </c>
      <c r="O10709">
        <v>1E-3</v>
      </c>
      <c r="P10709">
        <v>1E-3</v>
      </c>
      <c r="Q10709">
        <v>1</v>
      </c>
    </row>
    <row r="10710" spans="10:17" x14ac:dyDescent="0.2">
      <c r="J10710" t="s">
        <v>498</v>
      </c>
      <c r="K10710" t="s">
        <v>374</v>
      </c>
      <c r="L10710" t="s">
        <v>53</v>
      </c>
      <c r="M10710" t="s">
        <v>7663</v>
      </c>
      <c r="N10710" t="s">
        <v>7541</v>
      </c>
      <c r="O10710">
        <v>1E-3</v>
      </c>
      <c r="P10710">
        <v>1E-3</v>
      </c>
      <c r="Q10710">
        <v>1</v>
      </c>
    </row>
    <row r="10711" spans="10:17" x14ac:dyDescent="0.2">
      <c r="J10711" t="s">
        <v>498</v>
      </c>
      <c r="K10711" t="s">
        <v>374</v>
      </c>
      <c r="L10711" t="s">
        <v>53</v>
      </c>
      <c r="M10711" t="s">
        <v>7663</v>
      </c>
      <c r="N10711" t="s">
        <v>7542</v>
      </c>
      <c r="O10711">
        <v>1E-3</v>
      </c>
      <c r="P10711">
        <v>1E-3</v>
      </c>
      <c r="Q10711">
        <v>1</v>
      </c>
    </row>
    <row r="10712" spans="10:17" x14ac:dyDescent="0.2">
      <c r="J10712" t="s">
        <v>498</v>
      </c>
      <c r="K10712" t="s">
        <v>374</v>
      </c>
      <c r="L10712" t="s">
        <v>53</v>
      </c>
      <c r="M10712" t="s">
        <v>7663</v>
      </c>
      <c r="N10712" t="s">
        <v>7543</v>
      </c>
      <c r="O10712">
        <v>1E-3</v>
      </c>
      <c r="P10712">
        <v>1E-3</v>
      </c>
      <c r="Q10712">
        <v>1</v>
      </c>
    </row>
    <row r="10713" spans="10:17" x14ac:dyDescent="0.2">
      <c r="J10713" t="s">
        <v>498</v>
      </c>
      <c r="K10713" t="s">
        <v>374</v>
      </c>
      <c r="L10713" t="s">
        <v>53</v>
      </c>
      <c r="M10713" t="s">
        <v>7663</v>
      </c>
      <c r="N10713" t="s">
        <v>7544</v>
      </c>
      <c r="O10713">
        <v>1E-3</v>
      </c>
      <c r="P10713">
        <v>1E-3</v>
      </c>
      <c r="Q10713">
        <v>1</v>
      </c>
    </row>
    <row r="10714" spans="10:17" x14ac:dyDescent="0.2">
      <c r="J10714" t="s">
        <v>498</v>
      </c>
      <c r="K10714" t="s">
        <v>374</v>
      </c>
      <c r="L10714" t="s">
        <v>53</v>
      </c>
      <c r="M10714" t="s">
        <v>7663</v>
      </c>
      <c r="N10714" t="s">
        <v>7545</v>
      </c>
      <c r="O10714">
        <v>1E-3</v>
      </c>
      <c r="P10714">
        <v>1E-3</v>
      </c>
      <c r="Q10714">
        <v>1</v>
      </c>
    </row>
    <row r="10715" spans="10:17" x14ac:dyDescent="0.2">
      <c r="J10715" t="s">
        <v>498</v>
      </c>
      <c r="K10715" t="s">
        <v>374</v>
      </c>
      <c r="L10715" t="s">
        <v>53</v>
      </c>
      <c r="M10715" t="s">
        <v>7663</v>
      </c>
      <c r="N10715" t="s">
        <v>7546</v>
      </c>
      <c r="O10715">
        <v>1E-3</v>
      </c>
      <c r="P10715">
        <v>1E-3</v>
      </c>
      <c r="Q10715">
        <v>1</v>
      </c>
    </row>
    <row r="10716" spans="10:17" x14ac:dyDescent="0.2">
      <c r="J10716" t="s">
        <v>498</v>
      </c>
      <c r="K10716" t="s">
        <v>374</v>
      </c>
      <c r="L10716" t="s">
        <v>53</v>
      </c>
      <c r="M10716" t="s">
        <v>7663</v>
      </c>
      <c r="N10716" t="s">
        <v>7547</v>
      </c>
      <c r="O10716">
        <v>1E-3</v>
      </c>
      <c r="P10716">
        <v>1E-3</v>
      </c>
      <c r="Q10716">
        <v>1</v>
      </c>
    </row>
    <row r="10717" spans="10:17" x14ac:dyDescent="0.2">
      <c r="J10717" t="s">
        <v>498</v>
      </c>
      <c r="K10717" t="s">
        <v>374</v>
      </c>
      <c r="L10717" t="s">
        <v>53</v>
      </c>
      <c r="M10717" t="s">
        <v>7663</v>
      </c>
      <c r="N10717" t="s">
        <v>7548</v>
      </c>
      <c r="O10717">
        <v>1E-3</v>
      </c>
      <c r="P10717">
        <v>1E-3</v>
      </c>
      <c r="Q10717">
        <v>1</v>
      </c>
    </row>
    <row r="10718" spans="10:17" x14ac:dyDescent="0.2">
      <c r="J10718" t="s">
        <v>498</v>
      </c>
      <c r="K10718" t="s">
        <v>374</v>
      </c>
      <c r="L10718" t="s">
        <v>53</v>
      </c>
      <c r="M10718" t="s">
        <v>7663</v>
      </c>
      <c r="N10718" t="s">
        <v>7550</v>
      </c>
      <c r="O10718">
        <v>1E-3</v>
      </c>
      <c r="P10718">
        <v>1E-3</v>
      </c>
      <c r="Q10718">
        <v>1</v>
      </c>
    </row>
    <row r="10719" spans="10:17" x14ac:dyDescent="0.2">
      <c r="J10719" t="s">
        <v>498</v>
      </c>
      <c r="K10719" t="s">
        <v>374</v>
      </c>
      <c r="L10719" t="s">
        <v>53</v>
      </c>
      <c r="M10719" t="s">
        <v>7663</v>
      </c>
      <c r="N10719" t="s">
        <v>7551</v>
      </c>
      <c r="O10719">
        <v>1E-3</v>
      </c>
      <c r="P10719">
        <v>1E-3</v>
      </c>
      <c r="Q10719">
        <v>1</v>
      </c>
    </row>
    <row r="10720" spans="10:17" x14ac:dyDescent="0.2">
      <c r="J10720" t="s">
        <v>498</v>
      </c>
      <c r="K10720" t="s">
        <v>374</v>
      </c>
      <c r="L10720" t="s">
        <v>53</v>
      </c>
      <c r="M10720" t="s">
        <v>7663</v>
      </c>
      <c r="N10720" t="s">
        <v>7552</v>
      </c>
      <c r="O10720">
        <v>1E-3</v>
      </c>
      <c r="P10720">
        <v>1E-3</v>
      </c>
      <c r="Q10720">
        <v>1</v>
      </c>
    </row>
    <row r="10721" spans="10:17" x14ac:dyDescent="0.2">
      <c r="J10721" t="s">
        <v>498</v>
      </c>
      <c r="K10721" t="s">
        <v>374</v>
      </c>
      <c r="L10721" t="s">
        <v>53</v>
      </c>
      <c r="M10721" t="s">
        <v>7663</v>
      </c>
      <c r="N10721" t="s">
        <v>7553</v>
      </c>
      <c r="O10721">
        <v>1E-3</v>
      </c>
      <c r="P10721">
        <v>1E-3</v>
      </c>
      <c r="Q10721">
        <v>1</v>
      </c>
    </row>
    <row r="10722" spans="10:17" x14ac:dyDescent="0.2">
      <c r="J10722" t="s">
        <v>498</v>
      </c>
      <c r="K10722" t="s">
        <v>374</v>
      </c>
      <c r="L10722" t="s">
        <v>53</v>
      </c>
      <c r="M10722" t="s">
        <v>7663</v>
      </c>
      <c r="N10722" t="s">
        <v>7554</v>
      </c>
      <c r="O10722">
        <v>1E-3</v>
      </c>
      <c r="P10722">
        <v>1E-3</v>
      </c>
      <c r="Q10722">
        <v>1</v>
      </c>
    </row>
    <row r="10723" spans="10:17" x14ac:dyDescent="0.2">
      <c r="J10723" t="s">
        <v>498</v>
      </c>
      <c r="K10723" t="s">
        <v>374</v>
      </c>
      <c r="L10723" t="s">
        <v>53</v>
      </c>
      <c r="M10723" t="s">
        <v>7663</v>
      </c>
      <c r="N10723" t="s">
        <v>7555</v>
      </c>
      <c r="O10723">
        <v>1E-3</v>
      </c>
      <c r="P10723">
        <v>1E-3</v>
      </c>
      <c r="Q10723">
        <v>1</v>
      </c>
    </row>
    <row r="10724" spans="10:17" x14ac:dyDescent="0.2">
      <c r="J10724" t="s">
        <v>498</v>
      </c>
      <c r="K10724" t="s">
        <v>374</v>
      </c>
      <c r="L10724" t="s">
        <v>53</v>
      </c>
      <c r="M10724" t="s">
        <v>7663</v>
      </c>
      <c r="N10724" t="s">
        <v>7556</v>
      </c>
      <c r="O10724">
        <v>1E-3</v>
      </c>
      <c r="P10724">
        <v>1E-3</v>
      </c>
      <c r="Q10724">
        <v>1</v>
      </c>
    </row>
    <row r="10725" spans="10:17" x14ac:dyDescent="0.2">
      <c r="J10725" t="s">
        <v>498</v>
      </c>
      <c r="K10725" t="s">
        <v>374</v>
      </c>
      <c r="L10725" t="s">
        <v>53</v>
      </c>
      <c r="M10725" t="s">
        <v>7663</v>
      </c>
      <c r="N10725" t="s">
        <v>7557</v>
      </c>
      <c r="O10725">
        <v>1E-3</v>
      </c>
      <c r="P10725">
        <v>1E-3</v>
      </c>
      <c r="Q10725">
        <v>1</v>
      </c>
    </row>
    <row r="10726" spans="10:17" x14ac:dyDescent="0.2">
      <c r="J10726" t="s">
        <v>498</v>
      </c>
      <c r="K10726" t="s">
        <v>374</v>
      </c>
      <c r="L10726" t="s">
        <v>53</v>
      </c>
      <c r="M10726" t="s">
        <v>7663</v>
      </c>
      <c r="N10726" t="s">
        <v>7558</v>
      </c>
      <c r="O10726">
        <v>1E-3</v>
      </c>
      <c r="P10726">
        <v>1E-3</v>
      </c>
      <c r="Q10726">
        <v>1</v>
      </c>
    </row>
    <row r="10727" spans="10:17" x14ac:dyDescent="0.2">
      <c r="J10727" t="s">
        <v>498</v>
      </c>
      <c r="K10727" t="s">
        <v>374</v>
      </c>
      <c r="L10727" t="s">
        <v>53</v>
      </c>
      <c r="M10727" t="s">
        <v>7663</v>
      </c>
      <c r="N10727" t="s">
        <v>7559</v>
      </c>
      <c r="O10727">
        <v>1E-3</v>
      </c>
      <c r="P10727">
        <v>1E-3</v>
      </c>
      <c r="Q10727">
        <v>1</v>
      </c>
    </row>
    <row r="10728" spans="10:17" x14ac:dyDescent="0.2">
      <c r="J10728" t="s">
        <v>498</v>
      </c>
      <c r="K10728" t="s">
        <v>374</v>
      </c>
      <c r="L10728" t="s">
        <v>53</v>
      </c>
      <c r="M10728" t="s">
        <v>7663</v>
      </c>
      <c r="N10728" t="s">
        <v>7561</v>
      </c>
      <c r="O10728">
        <v>1E-3</v>
      </c>
      <c r="P10728">
        <v>1E-3</v>
      </c>
      <c r="Q10728">
        <v>1</v>
      </c>
    </row>
    <row r="10729" spans="10:17" x14ac:dyDescent="0.2">
      <c r="J10729" t="s">
        <v>498</v>
      </c>
      <c r="K10729" t="s">
        <v>374</v>
      </c>
      <c r="L10729" t="s">
        <v>53</v>
      </c>
      <c r="M10729" t="s">
        <v>7663</v>
      </c>
      <c r="N10729" t="s">
        <v>7562</v>
      </c>
      <c r="O10729">
        <v>1E-3</v>
      </c>
      <c r="P10729">
        <v>1E-3</v>
      </c>
      <c r="Q10729">
        <v>1</v>
      </c>
    </row>
    <row r="10730" spans="10:17" x14ac:dyDescent="0.2">
      <c r="J10730" t="s">
        <v>498</v>
      </c>
      <c r="K10730" t="s">
        <v>374</v>
      </c>
      <c r="L10730" t="s">
        <v>53</v>
      </c>
      <c r="M10730" t="s">
        <v>7663</v>
      </c>
      <c r="N10730" t="s">
        <v>7563</v>
      </c>
      <c r="O10730">
        <v>1E-3</v>
      </c>
      <c r="P10730">
        <v>1E-3</v>
      </c>
      <c r="Q10730">
        <v>1</v>
      </c>
    </row>
    <row r="10731" spans="10:17" x14ac:dyDescent="0.2">
      <c r="J10731" t="s">
        <v>498</v>
      </c>
      <c r="K10731" t="s">
        <v>374</v>
      </c>
      <c r="L10731" t="s">
        <v>53</v>
      </c>
      <c r="M10731" t="s">
        <v>7663</v>
      </c>
      <c r="N10731" t="s">
        <v>7564</v>
      </c>
      <c r="O10731">
        <v>1E-3</v>
      </c>
      <c r="P10731">
        <v>1E-3</v>
      </c>
      <c r="Q10731">
        <v>1</v>
      </c>
    </row>
    <row r="10732" spans="10:17" x14ac:dyDescent="0.2">
      <c r="J10732" t="s">
        <v>498</v>
      </c>
      <c r="K10732" t="s">
        <v>374</v>
      </c>
      <c r="L10732" t="s">
        <v>53</v>
      </c>
      <c r="M10732" t="s">
        <v>7663</v>
      </c>
      <c r="N10732" t="s">
        <v>7565</v>
      </c>
      <c r="O10732">
        <v>1E-3</v>
      </c>
      <c r="P10732">
        <v>1E-3</v>
      </c>
      <c r="Q10732">
        <v>1</v>
      </c>
    </row>
    <row r="10733" spans="10:17" x14ac:dyDescent="0.2">
      <c r="J10733" t="s">
        <v>498</v>
      </c>
      <c r="K10733" t="s">
        <v>374</v>
      </c>
      <c r="L10733" t="s">
        <v>53</v>
      </c>
      <c r="M10733" t="s">
        <v>7663</v>
      </c>
      <c r="N10733" t="s">
        <v>7566</v>
      </c>
      <c r="O10733">
        <v>1E-3</v>
      </c>
      <c r="P10733">
        <v>1E-3</v>
      </c>
      <c r="Q10733">
        <v>1</v>
      </c>
    </row>
    <row r="10734" spans="10:17" x14ac:dyDescent="0.2">
      <c r="J10734" t="s">
        <v>498</v>
      </c>
      <c r="K10734" t="s">
        <v>374</v>
      </c>
      <c r="L10734" t="s">
        <v>53</v>
      </c>
      <c r="M10734" t="s">
        <v>7663</v>
      </c>
      <c r="N10734" t="s">
        <v>7567</v>
      </c>
      <c r="O10734">
        <v>1E-3</v>
      </c>
      <c r="P10734">
        <v>1E-3</v>
      </c>
      <c r="Q10734">
        <v>1</v>
      </c>
    </row>
    <row r="10735" spans="10:17" x14ac:dyDescent="0.2">
      <c r="J10735" t="s">
        <v>498</v>
      </c>
      <c r="K10735" t="s">
        <v>374</v>
      </c>
      <c r="L10735" t="s">
        <v>53</v>
      </c>
      <c r="M10735" t="s">
        <v>7663</v>
      </c>
      <c r="N10735" t="s">
        <v>7568</v>
      </c>
      <c r="O10735">
        <v>1E-3</v>
      </c>
      <c r="P10735">
        <v>1E-3</v>
      </c>
      <c r="Q10735">
        <v>1</v>
      </c>
    </row>
    <row r="10736" spans="10:17" x14ac:dyDescent="0.2">
      <c r="J10736" t="s">
        <v>498</v>
      </c>
      <c r="K10736" t="s">
        <v>374</v>
      </c>
      <c r="L10736" t="s">
        <v>53</v>
      </c>
      <c r="M10736" t="s">
        <v>7663</v>
      </c>
      <c r="N10736" t="s">
        <v>7569</v>
      </c>
      <c r="O10736">
        <v>1E-3</v>
      </c>
      <c r="P10736">
        <v>1E-3</v>
      </c>
      <c r="Q10736">
        <v>1</v>
      </c>
    </row>
    <row r="10737" spans="10:17" x14ac:dyDescent="0.2">
      <c r="J10737" t="s">
        <v>498</v>
      </c>
      <c r="K10737" t="s">
        <v>374</v>
      </c>
      <c r="L10737" t="s">
        <v>53</v>
      </c>
      <c r="M10737" t="s">
        <v>7663</v>
      </c>
      <c r="N10737" t="s">
        <v>7570</v>
      </c>
      <c r="O10737">
        <v>1E-3</v>
      </c>
      <c r="P10737">
        <v>1E-3</v>
      </c>
      <c r="Q10737">
        <v>1</v>
      </c>
    </row>
    <row r="10738" spans="10:17" x14ac:dyDescent="0.2">
      <c r="J10738" t="s">
        <v>498</v>
      </c>
      <c r="K10738" t="s">
        <v>374</v>
      </c>
      <c r="L10738" t="s">
        <v>53</v>
      </c>
      <c r="M10738" t="s">
        <v>7663</v>
      </c>
      <c r="N10738" t="s">
        <v>7571</v>
      </c>
      <c r="O10738">
        <v>1E-3</v>
      </c>
      <c r="P10738">
        <v>1E-3</v>
      </c>
      <c r="Q10738">
        <v>1</v>
      </c>
    </row>
    <row r="10739" spans="10:17" x14ac:dyDescent="0.2">
      <c r="J10739" t="s">
        <v>498</v>
      </c>
      <c r="K10739" t="s">
        <v>374</v>
      </c>
      <c r="L10739" t="s">
        <v>53</v>
      </c>
      <c r="M10739" t="s">
        <v>7663</v>
      </c>
      <c r="N10739" t="s">
        <v>7572</v>
      </c>
      <c r="O10739">
        <v>1E-3</v>
      </c>
      <c r="P10739">
        <v>1E-3</v>
      </c>
      <c r="Q10739">
        <v>1</v>
      </c>
    </row>
    <row r="10740" spans="10:17" x14ac:dyDescent="0.2">
      <c r="J10740" t="s">
        <v>498</v>
      </c>
      <c r="K10740" t="s">
        <v>374</v>
      </c>
      <c r="L10740" t="s">
        <v>53</v>
      </c>
      <c r="M10740" t="s">
        <v>7663</v>
      </c>
      <c r="N10740" t="s">
        <v>7574</v>
      </c>
      <c r="O10740">
        <v>1E-3</v>
      </c>
      <c r="P10740">
        <v>1E-3</v>
      </c>
      <c r="Q10740">
        <v>1</v>
      </c>
    </row>
    <row r="10741" spans="10:17" x14ac:dyDescent="0.2">
      <c r="J10741" t="s">
        <v>498</v>
      </c>
      <c r="K10741" t="s">
        <v>374</v>
      </c>
      <c r="L10741" t="s">
        <v>53</v>
      </c>
      <c r="M10741" t="s">
        <v>7663</v>
      </c>
      <c r="N10741" t="s">
        <v>7575</v>
      </c>
      <c r="O10741">
        <v>1E-3</v>
      </c>
      <c r="P10741">
        <v>1E-3</v>
      </c>
      <c r="Q10741">
        <v>1</v>
      </c>
    </row>
    <row r="10742" spans="10:17" x14ac:dyDescent="0.2">
      <c r="J10742" t="s">
        <v>498</v>
      </c>
      <c r="K10742" t="s">
        <v>374</v>
      </c>
      <c r="L10742" t="s">
        <v>53</v>
      </c>
      <c r="M10742" t="s">
        <v>7663</v>
      </c>
      <c r="N10742" t="s">
        <v>7576</v>
      </c>
      <c r="O10742">
        <v>1E-3</v>
      </c>
      <c r="P10742">
        <v>1E-3</v>
      </c>
      <c r="Q10742">
        <v>1</v>
      </c>
    </row>
    <row r="10743" spans="10:17" x14ac:dyDescent="0.2">
      <c r="J10743" t="s">
        <v>498</v>
      </c>
      <c r="K10743" t="s">
        <v>374</v>
      </c>
      <c r="L10743" t="s">
        <v>53</v>
      </c>
      <c r="M10743" t="s">
        <v>7663</v>
      </c>
      <c r="N10743" t="s">
        <v>7577</v>
      </c>
      <c r="O10743">
        <v>1E-3</v>
      </c>
      <c r="P10743">
        <v>1E-3</v>
      </c>
      <c r="Q10743">
        <v>1</v>
      </c>
    </row>
    <row r="10744" spans="10:17" x14ac:dyDescent="0.2">
      <c r="J10744" t="s">
        <v>498</v>
      </c>
      <c r="K10744" t="s">
        <v>374</v>
      </c>
      <c r="L10744" t="s">
        <v>53</v>
      </c>
      <c r="M10744" t="s">
        <v>7663</v>
      </c>
      <c r="N10744" t="s">
        <v>7578</v>
      </c>
      <c r="O10744">
        <v>1E-3</v>
      </c>
      <c r="P10744">
        <v>1E-3</v>
      </c>
      <c r="Q10744">
        <v>1</v>
      </c>
    </row>
    <row r="10745" spans="10:17" x14ac:dyDescent="0.2">
      <c r="J10745" t="s">
        <v>498</v>
      </c>
      <c r="K10745" t="s">
        <v>374</v>
      </c>
      <c r="L10745" t="s">
        <v>53</v>
      </c>
      <c r="M10745" t="s">
        <v>7663</v>
      </c>
      <c r="N10745" t="s">
        <v>7579</v>
      </c>
      <c r="O10745">
        <v>1E-3</v>
      </c>
      <c r="P10745">
        <v>1E-3</v>
      </c>
      <c r="Q10745">
        <v>1</v>
      </c>
    </row>
    <row r="10746" spans="10:17" x14ac:dyDescent="0.2">
      <c r="J10746" t="s">
        <v>498</v>
      </c>
      <c r="K10746" t="s">
        <v>374</v>
      </c>
      <c r="L10746" t="s">
        <v>53</v>
      </c>
      <c r="M10746" t="s">
        <v>7663</v>
      </c>
      <c r="N10746" t="s">
        <v>7580</v>
      </c>
      <c r="O10746">
        <v>1E-3</v>
      </c>
      <c r="P10746">
        <v>1E-3</v>
      </c>
      <c r="Q10746">
        <v>1</v>
      </c>
    </row>
    <row r="10747" spans="10:17" x14ac:dyDescent="0.2">
      <c r="J10747" t="s">
        <v>498</v>
      </c>
      <c r="K10747" t="s">
        <v>374</v>
      </c>
      <c r="L10747" t="s">
        <v>53</v>
      </c>
      <c r="M10747" t="s">
        <v>7663</v>
      </c>
      <c r="N10747" t="s">
        <v>7581</v>
      </c>
      <c r="O10747">
        <v>1E-3</v>
      </c>
      <c r="P10747">
        <v>1E-3</v>
      </c>
      <c r="Q10747">
        <v>1</v>
      </c>
    </row>
    <row r="10748" spans="10:17" x14ac:dyDescent="0.2">
      <c r="J10748" t="s">
        <v>498</v>
      </c>
      <c r="K10748" t="s">
        <v>374</v>
      </c>
      <c r="L10748" t="s">
        <v>53</v>
      </c>
      <c r="M10748" t="s">
        <v>7663</v>
      </c>
      <c r="N10748" t="s">
        <v>7582</v>
      </c>
      <c r="O10748">
        <v>1E-3</v>
      </c>
      <c r="P10748">
        <v>1E-3</v>
      </c>
      <c r="Q10748">
        <v>1</v>
      </c>
    </row>
    <row r="10749" spans="10:17" x14ac:dyDescent="0.2">
      <c r="J10749" t="s">
        <v>498</v>
      </c>
      <c r="K10749" t="s">
        <v>374</v>
      </c>
      <c r="L10749" t="s">
        <v>53</v>
      </c>
      <c r="M10749" t="s">
        <v>7663</v>
      </c>
      <c r="N10749" t="s">
        <v>7583</v>
      </c>
      <c r="O10749">
        <v>1E-3</v>
      </c>
      <c r="P10749">
        <v>1E-3</v>
      </c>
      <c r="Q10749">
        <v>1</v>
      </c>
    </row>
    <row r="10750" spans="10:17" x14ac:dyDescent="0.2">
      <c r="J10750" t="s">
        <v>498</v>
      </c>
      <c r="K10750" t="s">
        <v>374</v>
      </c>
      <c r="L10750" t="s">
        <v>53</v>
      </c>
      <c r="M10750" t="s">
        <v>7663</v>
      </c>
      <c r="N10750" t="s">
        <v>7585</v>
      </c>
      <c r="O10750">
        <v>1E-3</v>
      </c>
      <c r="P10750">
        <v>1E-3</v>
      </c>
      <c r="Q10750">
        <v>1</v>
      </c>
    </row>
    <row r="10751" spans="10:17" x14ac:dyDescent="0.2">
      <c r="J10751" t="s">
        <v>498</v>
      </c>
      <c r="K10751" t="s">
        <v>374</v>
      </c>
      <c r="L10751" t="s">
        <v>53</v>
      </c>
      <c r="M10751" t="s">
        <v>7663</v>
      </c>
      <c r="N10751" t="s">
        <v>7586</v>
      </c>
      <c r="O10751">
        <v>1E-3</v>
      </c>
      <c r="P10751">
        <v>1E-3</v>
      </c>
      <c r="Q10751">
        <v>1</v>
      </c>
    </row>
    <row r="10752" spans="10:17" x14ac:dyDescent="0.2">
      <c r="J10752" t="s">
        <v>498</v>
      </c>
      <c r="K10752" t="s">
        <v>374</v>
      </c>
      <c r="L10752" t="s">
        <v>53</v>
      </c>
      <c r="M10752" t="s">
        <v>7663</v>
      </c>
      <c r="N10752" t="s">
        <v>7587</v>
      </c>
      <c r="O10752">
        <v>1E-3</v>
      </c>
      <c r="P10752">
        <v>1E-3</v>
      </c>
      <c r="Q10752">
        <v>1</v>
      </c>
    </row>
    <row r="10753" spans="10:17" x14ac:dyDescent="0.2">
      <c r="J10753" t="s">
        <v>498</v>
      </c>
      <c r="K10753" t="s">
        <v>374</v>
      </c>
      <c r="L10753" t="s">
        <v>53</v>
      </c>
      <c r="M10753" t="s">
        <v>7663</v>
      </c>
      <c r="N10753" t="s">
        <v>7588</v>
      </c>
      <c r="O10753">
        <v>1E-3</v>
      </c>
      <c r="P10753">
        <v>1E-3</v>
      </c>
      <c r="Q10753">
        <v>1</v>
      </c>
    </row>
    <row r="10754" spans="10:17" x14ac:dyDescent="0.2">
      <c r="J10754" t="s">
        <v>498</v>
      </c>
      <c r="K10754" t="s">
        <v>374</v>
      </c>
      <c r="L10754" t="s">
        <v>53</v>
      </c>
      <c r="M10754" t="s">
        <v>7663</v>
      </c>
      <c r="N10754" t="s">
        <v>7589</v>
      </c>
      <c r="O10754">
        <v>1E-3</v>
      </c>
      <c r="P10754">
        <v>1E-3</v>
      </c>
      <c r="Q10754">
        <v>1</v>
      </c>
    </row>
    <row r="10755" spans="10:17" x14ac:dyDescent="0.2">
      <c r="J10755" t="s">
        <v>498</v>
      </c>
      <c r="K10755" t="s">
        <v>374</v>
      </c>
      <c r="L10755" t="s">
        <v>53</v>
      </c>
      <c r="M10755" t="s">
        <v>7663</v>
      </c>
      <c r="N10755" t="s">
        <v>7590</v>
      </c>
      <c r="O10755">
        <v>1E-3</v>
      </c>
      <c r="P10755">
        <v>1E-3</v>
      </c>
      <c r="Q10755">
        <v>1</v>
      </c>
    </row>
    <row r="10756" spans="10:17" x14ac:dyDescent="0.2">
      <c r="J10756" t="s">
        <v>498</v>
      </c>
      <c r="K10756" t="s">
        <v>374</v>
      </c>
      <c r="L10756" t="s">
        <v>53</v>
      </c>
      <c r="M10756" t="s">
        <v>7663</v>
      </c>
      <c r="N10756" t="s">
        <v>7591</v>
      </c>
      <c r="O10756">
        <v>1E-3</v>
      </c>
      <c r="P10756">
        <v>1E-3</v>
      </c>
      <c r="Q10756">
        <v>1</v>
      </c>
    </row>
    <row r="10757" spans="10:17" x14ac:dyDescent="0.2">
      <c r="J10757" t="s">
        <v>498</v>
      </c>
      <c r="K10757" t="s">
        <v>374</v>
      </c>
      <c r="L10757" t="s">
        <v>53</v>
      </c>
      <c r="M10757" t="s">
        <v>7663</v>
      </c>
      <c r="N10757" t="s">
        <v>7592</v>
      </c>
      <c r="O10757">
        <v>1E-3</v>
      </c>
      <c r="P10757">
        <v>1E-3</v>
      </c>
      <c r="Q10757">
        <v>1</v>
      </c>
    </row>
    <row r="10758" spans="10:17" x14ac:dyDescent="0.2">
      <c r="J10758" t="s">
        <v>498</v>
      </c>
      <c r="K10758" t="s">
        <v>374</v>
      </c>
      <c r="L10758" t="s">
        <v>53</v>
      </c>
      <c r="M10758" t="s">
        <v>7663</v>
      </c>
      <c r="N10758" t="s">
        <v>7593</v>
      </c>
      <c r="O10758">
        <v>1E-3</v>
      </c>
      <c r="P10758">
        <v>1E-3</v>
      </c>
      <c r="Q10758">
        <v>1</v>
      </c>
    </row>
    <row r="10759" spans="10:17" x14ac:dyDescent="0.2">
      <c r="J10759" t="s">
        <v>498</v>
      </c>
      <c r="K10759" t="s">
        <v>374</v>
      </c>
      <c r="L10759" t="s">
        <v>53</v>
      </c>
      <c r="M10759" t="s">
        <v>7663</v>
      </c>
      <c r="N10759" t="s">
        <v>7594</v>
      </c>
      <c r="O10759">
        <v>1E-3</v>
      </c>
      <c r="P10759">
        <v>1E-3</v>
      </c>
      <c r="Q10759">
        <v>1</v>
      </c>
    </row>
    <row r="10760" spans="10:17" x14ac:dyDescent="0.2">
      <c r="J10760" t="s">
        <v>498</v>
      </c>
      <c r="K10760" t="s">
        <v>374</v>
      </c>
      <c r="L10760" t="s">
        <v>53</v>
      </c>
      <c r="M10760" t="s">
        <v>7663</v>
      </c>
      <c r="N10760" t="s">
        <v>7595</v>
      </c>
      <c r="O10760">
        <v>1E-3</v>
      </c>
      <c r="P10760">
        <v>1E-3</v>
      </c>
      <c r="Q10760">
        <v>1</v>
      </c>
    </row>
    <row r="10761" spans="10:17" x14ac:dyDescent="0.2">
      <c r="J10761" t="s">
        <v>498</v>
      </c>
      <c r="K10761" t="s">
        <v>374</v>
      </c>
      <c r="L10761" t="s">
        <v>53</v>
      </c>
      <c r="M10761" t="s">
        <v>7663</v>
      </c>
      <c r="N10761" t="s">
        <v>7596</v>
      </c>
      <c r="O10761">
        <v>1E-3</v>
      </c>
      <c r="P10761">
        <v>1E-3</v>
      </c>
      <c r="Q10761">
        <v>1</v>
      </c>
    </row>
    <row r="10762" spans="10:17" x14ac:dyDescent="0.2">
      <c r="J10762" t="s">
        <v>498</v>
      </c>
      <c r="K10762" t="s">
        <v>374</v>
      </c>
      <c r="L10762" t="s">
        <v>53</v>
      </c>
      <c r="M10762" t="s">
        <v>7663</v>
      </c>
      <c r="N10762" t="s">
        <v>7597</v>
      </c>
      <c r="O10762">
        <v>1E-3</v>
      </c>
      <c r="P10762">
        <v>1E-3</v>
      </c>
      <c r="Q10762">
        <v>1</v>
      </c>
    </row>
    <row r="10763" spans="10:17" x14ac:dyDescent="0.2">
      <c r="J10763" t="s">
        <v>498</v>
      </c>
      <c r="K10763" t="s">
        <v>374</v>
      </c>
      <c r="L10763" t="s">
        <v>53</v>
      </c>
      <c r="M10763" t="s">
        <v>7663</v>
      </c>
      <c r="N10763" t="s">
        <v>7598</v>
      </c>
      <c r="O10763">
        <v>1E-3</v>
      </c>
      <c r="P10763">
        <v>1E-3</v>
      </c>
      <c r="Q10763">
        <v>1</v>
      </c>
    </row>
    <row r="10764" spans="10:17" x14ac:dyDescent="0.2">
      <c r="J10764" t="s">
        <v>498</v>
      </c>
      <c r="K10764" t="s">
        <v>374</v>
      </c>
      <c r="L10764" t="s">
        <v>53</v>
      </c>
      <c r="M10764" t="s">
        <v>7663</v>
      </c>
      <c r="N10764" t="s">
        <v>7599</v>
      </c>
      <c r="O10764">
        <v>1E-3</v>
      </c>
      <c r="P10764">
        <v>1E-3</v>
      </c>
      <c r="Q10764">
        <v>1</v>
      </c>
    </row>
    <row r="10765" spans="10:17" x14ac:dyDescent="0.2">
      <c r="J10765" t="s">
        <v>498</v>
      </c>
      <c r="K10765" t="s">
        <v>374</v>
      </c>
      <c r="L10765" t="s">
        <v>53</v>
      </c>
      <c r="M10765" t="s">
        <v>7663</v>
      </c>
      <c r="N10765" t="s">
        <v>7600</v>
      </c>
      <c r="O10765">
        <v>1E-3</v>
      </c>
      <c r="P10765">
        <v>1E-3</v>
      </c>
      <c r="Q10765">
        <v>1</v>
      </c>
    </row>
    <row r="10766" spans="10:17" x14ac:dyDescent="0.2">
      <c r="J10766" t="s">
        <v>498</v>
      </c>
      <c r="K10766" t="s">
        <v>374</v>
      </c>
      <c r="L10766" t="s">
        <v>53</v>
      </c>
      <c r="M10766" t="s">
        <v>7663</v>
      </c>
      <c r="N10766" t="s">
        <v>7601</v>
      </c>
      <c r="O10766">
        <v>1E-3</v>
      </c>
      <c r="P10766">
        <v>1E-3</v>
      </c>
      <c r="Q10766">
        <v>1</v>
      </c>
    </row>
    <row r="10767" spans="10:17" x14ac:dyDescent="0.2">
      <c r="J10767" t="s">
        <v>498</v>
      </c>
      <c r="K10767" t="s">
        <v>374</v>
      </c>
      <c r="L10767" t="s">
        <v>53</v>
      </c>
      <c r="M10767" t="s">
        <v>7663</v>
      </c>
      <c r="N10767" t="s">
        <v>7602</v>
      </c>
      <c r="O10767">
        <v>1E-3</v>
      </c>
      <c r="P10767">
        <v>1E-3</v>
      </c>
      <c r="Q10767">
        <v>1</v>
      </c>
    </row>
    <row r="10768" spans="10:17" x14ac:dyDescent="0.2">
      <c r="J10768" t="s">
        <v>498</v>
      </c>
      <c r="K10768" t="s">
        <v>374</v>
      </c>
      <c r="L10768" t="s">
        <v>53</v>
      </c>
      <c r="M10768" t="s">
        <v>7663</v>
      </c>
      <c r="N10768" t="s">
        <v>7603</v>
      </c>
      <c r="O10768">
        <v>1E-3</v>
      </c>
      <c r="P10768">
        <v>1E-3</v>
      </c>
      <c r="Q10768">
        <v>1</v>
      </c>
    </row>
    <row r="10769" spans="10:17" x14ac:dyDescent="0.2">
      <c r="J10769" t="s">
        <v>498</v>
      </c>
      <c r="K10769" t="s">
        <v>374</v>
      </c>
      <c r="L10769" t="s">
        <v>53</v>
      </c>
      <c r="M10769" t="s">
        <v>7663</v>
      </c>
      <c r="N10769" t="s">
        <v>7604</v>
      </c>
      <c r="O10769">
        <v>1E-3</v>
      </c>
      <c r="P10769">
        <v>1E-3</v>
      </c>
      <c r="Q10769">
        <v>1</v>
      </c>
    </row>
    <row r="10770" spans="10:17" x14ac:dyDescent="0.2">
      <c r="J10770" t="s">
        <v>498</v>
      </c>
      <c r="K10770" t="s">
        <v>374</v>
      </c>
      <c r="L10770" t="s">
        <v>53</v>
      </c>
      <c r="M10770" t="s">
        <v>7663</v>
      </c>
      <c r="N10770" t="s">
        <v>7605</v>
      </c>
      <c r="O10770">
        <v>1E-3</v>
      </c>
      <c r="P10770">
        <v>1E-3</v>
      </c>
      <c r="Q10770">
        <v>1</v>
      </c>
    </row>
    <row r="10771" spans="10:17" x14ac:dyDescent="0.2">
      <c r="J10771" t="s">
        <v>498</v>
      </c>
      <c r="K10771" t="s">
        <v>374</v>
      </c>
      <c r="L10771" t="s">
        <v>53</v>
      </c>
      <c r="M10771" t="s">
        <v>7663</v>
      </c>
      <c r="N10771" t="s">
        <v>7606</v>
      </c>
      <c r="O10771">
        <v>1E-3</v>
      </c>
      <c r="P10771">
        <v>1E-3</v>
      </c>
      <c r="Q10771">
        <v>1</v>
      </c>
    </row>
    <row r="10772" spans="10:17" x14ac:dyDescent="0.2">
      <c r="J10772" t="s">
        <v>498</v>
      </c>
      <c r="K10772" t="s">
        <v>374</v>
      </c>
      <c r="L10772" t="s">
        <v>53</v>
      </c>
      <c r="M10772" t="s">
        <v>7663</v>
      </c>
      <c r="N10772" t="s">
        <v>7607</v>
      </c>
      <c r="O10772">
        <v>1E-3</v>
      </c>
      <c r="P10772">
        <v>1E-3</v>
      </c>
      <c r="Q10772">
        <v>1</v>
      </c>
    </row>
    <row r="10773" spans="10:17" x14ac:dyDescent="0.2">
      <c r="J10773" t="s">
        <v>498</v>
      </c>
      <c r="K10773" t="s">
        <v>374</v>
      </c>
      <c r="L10773" t="s">
        <v>53</v>
      </c>
      <c r="M10773" t="s">
        <v>7663</v>
      </c>
      <c r="N10773" t="s">
        <v>7609</v>
      </c>
      <c r="O10773">
        <v>1E-3</v>
      </c>
      <c r="P10773">
        <v>1E-3</v>
      </c>
      <c r="Q10773">
        <v>1</v>
      </c>
    </row>
    <row r="10774" spans="10:17" x14ac:dyDescent="0.2">
      <c r="J10774" t="s">
        <v>498</v>
      </c>
      <c r="K10774" t="s">
        <v>374</v>
      </c>
      <c r="L10774" t="s">
        <v>53</v>
      </c>
      <c r="M10774" t="s">
        <v>7663</v>
      </c>
      <c r="N10774" t="s">
        <v>7610</v>
      </c>
      <c r="O10774">
        <v>1E-3</v>
      </c>
      <c r="P10774">
        <v>1E-3</v>
      </c>
      <c r="Q10774">
        <v>1</v>
      </c>
    </row>
    <row r="10775" spans="10:17" x14ac:dyDescent="0.2">
      <c r="J10775" t="s">
        <v>498</v>
      </c>
      <c r="K10775" t="s">
        <v>374</v>
      </c>
      <c r="L10775" t="s">
        <v>53</v>
      </c>
      <c r="M10775" t="s">
        <v>7663</v>
      </c>
      <c r="N10775" t="s">
        <v>7611</v>
      </c>
      <c r="O10775">
        <v>1E-3</v>
      </c>
      <c r="P10775">
        <v>1E-3</v>
      </c>
      <c r="Q10775">
        <v>1</v>
      </c>
    </row>
    <row r="10776" spans="10:17" x14ac:dyDescent="0.2">
      <c r="J10776" t="s">
        <v>498</v>
      </c>
      <c r="K10776" t="s">
        <v>374</v>
      </c>
      <c r="L10776" t="s">
        <v>53</v>
      </c>
      <c r="M10776" t="s">
        <v>7663</v>
      </c>
      <c r="N10776" t="s">
        <v>7612</v>
      </c>
      <c r="O10776">
        <v>1E-3</v>
      </c>
      <c r="P10776">
        <v>1E-3</v>
      </c>
      <c r="Q10776">
        <v>1</v>
      </c>
    </row>
    <row r="10777" spans="10:17" x14ac:dyDescent="0.2">
      <c r="J10777" t="s">
        <v>498</v>
      </c>
      <c r="K10777" t="s">
        <v>374</v>
      </c>
      <c r="L10777" t="s">
        <v>53</v>
      </c>
      <c r="M10777" t="s">
        <v>7663</v>
      </c>
      <c r="N10777" t="s">
        <v>7613</v>
      </c>
      <c r="O10777">
        <v>1E-3</v>
      </c>
      <c r="P10777">
        <v>1E-3</v>
      </c>
      <c r="Q10777">
        <v>1</v>
      </c>
    </row>
    <row r="10778" spans="10:17" x14ac:dyDescent="0.2">
      <c r="J10778" t="s">
        <v>498</v>
      </c>
      <c r="K10778" t="s">
        <v>374</v>
      </c>
      <c r="L10778" t="s">
        <v>53</v>
      </c>
      <c r="M10778" t="s">
        <v>7663</v>
      </c>
      <c r="N10778" t="s">
        <v>7614</v>
      </c>
      <c r="O10778">
        <v>1E-3</v>
      </c>
      <c r="P10778">
        <v>1E-3</v>
      </c>
      <c r="Q10778">
        <v>1</v>
      </c>
    </row>
    <row r="10779" spans="10:17" x14ac:dyDescent="0.2">
      <c r="J10779" t="s">
        <v>498</v>
      </c>
      <c r="K10779" t="s">
        <v>374</v>
      </c>
      <c r="L10779" t="s">
        <v>53</v>
      </c>
      <c r="M10779" t="s">
        <v>7663</v>
      </c>
      <c r="N10779" t="s">
        <v>7615</v>
      </c>
      <c r="O10779">
        <v>1E-3</v>
      </c>
      <c r="P10779">
        <v>1E-3</v>
      </c>
      <c r="Q10779">
        <v>1</v>
      </c>
    </row>
    <row r="10780" spans="10:17" x14ac:dyDescent="0.2">
      <c r="J10780" t="s">
        <v>498</v>
      </c>
      <c r="K10780" t="s">
        <v>374</v>
      </c>
      <c r="L10780" t="s">
        <v>53</v>
      </c>
      <c r="M10780" t="s">
        <v>7663</v>
      </c>
      <c r="N10780" t="s">
        <v>7616</v>
      </c>
      <c r="O10780">
        <v>1E-3</v>
      </c>
      <c r="P10780">
        <v>1E-3</v>
      </c>
      <c r="Q10780">
        <v>1</v>
      </c>
    </row>
    <row r="10781" spans="10:17" x14ac:dyDescent="0.2">
      <c r="J10781" t="s">
        <v>498</v>
      </c>
      <c r="K10781" t="s">
        <v>374</v>
      </c>
      <c r="L10781" t="s">
        <v>53</v>
      </c>
      <c r="M10781" t="s">
        <v>7663</v>
      </c>
      <c r="N10781" t="s">
        <v>7617</v>
      </c>
      <c r="O10781">
        <v>1E-3</v>
      </c>
      <c r="P10781">
        <v>1E-3</v>
      </c>
      <c r="Q10781">
        <v>1</v>
      </c>
    </row>
    <row r="10782" spans="10:17" x14ac:dyDescent="0.2">
      <c r="J10782" t="s">
        <v>498</v>
      </c>
      <c r="K10782" t="s">
        <v>374</v>
      </c>
      <c r="L10782" t="s">
        <v>53</v>
      </c>
      <c r="M10782" t="s">
        <v>7663</v>
      </c>
      <c r="N10782" t="s">
        <v>7618</v>
      </c>
      <c r="O10782">
        <v>1E-3</v>
      </c>
      <c r="P10782">
        <v>1E-3</v>
      </c>
      <c r="Q10782">
        <v>1</v>
      </c>
    </row>
    <row r="10783" spans="10:17" x14ac:dyDescent="0.2">
      <c r="J10783" t="s">
        <v>498</v>
      </c>
      <c r="K10783" t="s">
        <v>374</v>
      </c>
      <c r="L10783" t="s">
        <v>53</v>
      </c>
      <c r="M10783" t="s">
        <v>7663</v>
      </c>
      <c r="N10783" t="s">
        <v>7619</v>
      </c>
      <c r="O10783">
        <v>1E-3</v>
      </c>
      <c r="P10783">
        <v>1E-3</v>
      </c>
      <c r="Q10783">
        <v>1</v>
      </c>
    </row>
    <row r="10784" spans="10:17" x14ac:dyDescent="0.2">
      <c r="J10784" t="s">
        <v>498</v>
      </c>
      <c r="K10784" t="s">
        <v>374</v>
      </c>
      <c r="L10784" t="s">
        <v>53</v>
      </c>
      <c r="M10784" t="s">
        <v>7663</v>
      </c>
      <c r="N10784" t="s">
        <v>7620</v>
      </c>
      <c r="O10784">
        <v>1E-3</v>
      </c>
      <c r="P10784">
        <v>1E-3</v>
      </c>
      <c r="Q10784">
        <v>1</v>
      </c>
    </row>
    <row r="10785" spans="10:17" x14ac:dyDescent="0.2">
      <c r="J10785" t="s">
        <v>498</v>
      </c>
      <c r="K10785" t="s">
        <v>374</v>
      </c>
      <c r="L10785" t="s">
        <v>53</v>
      </c>
      <c r="M10785" t="s">
        <v>7663</v>
      </c>
      <c r="N10785" t="s">
        <v>7622</v>
      </c>
      <c r="O10785">
        <v>1E-3</v>
      </c>
      <c r="P10785">
        <v>1E-3</v>
      </c>
      <c r="Q10785">
        <v>1</v>
      </c>
    </row>
    <row r="10786" spans="10:17" x14ac:dyDescent="0.2">
      <c r="J10786" t="s">
        <v>498</v>
      </c>
      <c r="K10786" t="s">
        <v>374</v>
      </c>
      <c r="L10786" t="s">
        <v>53</v>
      </c>
      <c r="M10786" t="s">
        <v>7663</v>
      </c>
      <c r="N10786" t="s">
        <v>7623</v>
      </c>
      <c r="O10786">
        <v>1E-3</v>
      </c>
      <c r="P10786">
        <v>1E-3</v>
      </c>
      <c r="Q10786">
        <v>1</v>
      </c>
    </row>
    <row r="10787" spans="10:17" x14ac:dyDescent="0.2">
      <c r="J10787" t="s">
        <v>498</v>
      </c>
      <c r="K10787" t="s">
        <v>374</v>
      </c>
      <c r="L10787" t="s">
        <v>53</v>
      </c>
      <c r="M10787" t="s">
        <v>7663</v>
      </c>
      <c r="N10787" t="s">
        <v>7624</v>
      </c>
      <c r="O10787">
        <v>1E-3</v>
      </c>
      <c r="P10787">
        <v>1E-3</v>
      </c>
      <c r="Q10787">
        <v>1</v>
      </c>
    </row>
    <row r="10788" spans="10:17" x14ac:dyDescent="0.2">
      <c r="J10788" t="s">
        <v>498</v>
      </c>
      <c r="K10788" t="s">
        <v>374</v>
      </c>
      <c r="L10788" t="s">
        <v>53</v>
      </c>
      <c r="M10788" t="s">
        <v>7663</v>
      </c>
      <c r="N10788" t="s">
        <v>7625</v>
      </c>
      <c r="O10788">
        <v>1E-3</v>
      </c>
      <c r="P10788">
        <v>1E-3</v>
      </c>
      <c r="Q10788">
        <v>1</v>
      </c>
    </row>
    <row r="10789" spans="10:17" x14ac:dyDescent="0.2">
      <c r="J10789" t="s">
        <v>498</v>
      </c>
      <c r="K10789" t="s">
        <v>374</v>
      </c>
      <c r="L10789" t="s">
        <v>53</v>
      </c>
      <c r="M10789" t="s">
        <v>7663</v>
      </c>
      <c r="N10789" t="s">
        <v>7626</v>
      </c>
      <c r="O10789">
        <v>1E-3</v>
      </c>
      <c r="P10789">
        <v>1E-3</v>
      </c>
      <c r="Q10789">
        <v>1</v>
      </c>
    </row>
    <row r="10790" spans="10:17" x14ac:dyDescent="0.2">
      <c r="J10790" t="s">
        <v>498</v>
      </c>
      <c r="K10790" t="s">
        <v>374</v>
      </c>
      <c r="L10790" t="s">
        <v>53</v>
      </c>
      <c r="M10790" t="s">
        <v>7663</v>
      </c>
      <c r="N10790" t="s">
        <v>7627</v>
      </c>
      <c r="O10790">
        <v>1E-3</v>
      </c>
      <c r="P10790">
        <v>1E-3</v>
      </c>
      <c r="Q10790">
        <v>1</v>
      </c>
    </row>
    <row r="10791" spans="10:17" x14ac:dyDescent="0.2">
      <c r="J10791" t="s">
        <v>498</v>
      </c>
      <c r="K10791" t="s">
        <v>374</v>
      </c>
      <c r="L10791" t="s">
        <v>53</v>
      </c>
      <c r="M10791" t="s">
        <v>7663</v>
      </c>
      <c r="N10791" t="s">
        <v>7628</v>
      </c>
      <c r="O10791">
        <v>1E-3</v>
      </c>
      <c r="P10791">
        <v>1E-3</v>
      </c>
      <c r="Q10791">
        <v>1</v>
      </c>
    </row>
    <row r="10792" spans="10:17" x14ac:dyDescent="0.2">
      <c r="J10792" t="s">
        <v>498</v>
      </c>
      <c r="K10792" t="s">
        <v>374</v>
      </c>
      <c r="L10792" t="s">
        <v>53</v>
      </c>
      <c r="M10792" t="s">
        <v>7663</v>
      </c>
      <c r="N10792" t="s">
        <v>7629</v>
      </c>
      <c r="O10792">
        <v>1E-3</v>
      </c>
      <c r="P10792">
        <v>1E-3</v>
      </c>
      <c r="Q10792">
        <v>1</v>
      </c>
    </row>
    <row r="10793" spans="10:17" x14ac:dyDescent="0.2">
      <c r="J10793" t="s">
        <v>498</v>
      </c>
      <c r="K10793" t="s">
        <v>374</v>
      </c>
      <c r="L10793" t="s">
        <v>53</v>
      </c>
      <c r="M10793" t="s">
        <v>7663</v>
      </c>
      <c r="N10793" t="s">
        <v>7630</v>
      </c>
      <c r="O10793">
        <v>1E-3</v>
      </c>
      <c r="P10793">
        <v>1E-3</v>
      </c>
      <c r="Q10793">
        <v>1</v>
      </c>
    </row>
    <row r="10794" spans="10:17" x14ac:dyDescent="0.2">
      <c r="J10794" t="s">
        <v>498</v>
      </c>
      <c r="K10794" t="s">
        <v>374</v>
      </c>
      <c r="L10794" t="s">
        <v>53</v>
      </c>
      <c r="M10794" t="s">
        <v>7663</v>
      </c>
      <c r="N10794" t="s">
        <v>7631</v>
      </c>
      <c r="O10794">
        <v>1E-3</v>
      </c>
      <c r="P10794">
        <v>1E-3</v>
      </c>
      <c r="Q10794">
        <v>1</v>
      </c>
    </row>
    <row r="10795" spans="10:17" x14ac:dyDescent="0.2">
      <c r="J10795" t="s">
        <v>498</v>
      </c>
      <c r="K10795" t="s">
        <v>374</v>
      </c>
      <c r="L10795" t="s">
        <v>53</v>
      </c>
      <c r="M10795" t="s">
        <v>7663</v>
      </c>
      <c r="N10795" t="s">
        <v>7632</v>
      </c>
      <c r="O10795">
        <v>1E-3</v>
      </c>
      <c r="P10795">
        <v>1E-3</v>
      </c>
      <c r="Q10795">
        <v>1</v>
      </c>
    </row>
    <row r="10796" spans="10:17" x14ac:dyDescent="0.2">
      <c r="J10796" t="s">
        <v>498</v>
      </c>
      <c r="K10796" t="s">
        <v>374</v>
      </c>
      <c r="L10796" t="s">
        <v>53</v>
      </c>
      <c r="M10796" t="s">
        <v>7663</v>
      </c>
      <c r="N10796" t="s">
        <v>7633</v>
      </c>
      <c r="O10796">
        <v>1E-3</v>
      </c>
      <c r="P10796">
        <v>1E-3</v>
      </c>
      <c r="Q10796">
        <v>1</v>
      </c>
    </row>
    <row r="10797" spans="10:17" x14ac:dyDescent="0.2">
      <c r="J10797" t="s">
        <v>498</v>
      </c>
      <c r="K10797" t="s">
        <v>374</v>
      </c>
      <c r="L10797" t="s">
        <v>53</v>
      </c>
      <c r="M10797" t="s">
        <v>7663</v>
      </c>
      <c r="N10797" t="s">
        <v>7634</v>
      </c>
      <c r="O10797">
        <v>1E-3</v>
      </c>
      <c r="P10797">
        <v>1E-3</v>
      </c>
      <c r="Q10797">
        <v>1</v>
      </c>
    </row>
    <row r="10798" spans="10:17" x14ac:dyDescent="0.2">
      <c r="J10798" t="s">
        <v>498</v>
      </c>
      <c r="K10798" t="s">
        <v>374</v>
      </c>
      <c r="L10798" t="s">
        <v>53</v>
      </c>
      <c r="M10798" t="s">
        <v>7663</v>
      </c>
      <c r="N10798" t="s">
        <v>7635</v>
      </c>
      <c r="O10798">
        <v>1E-3</v>
      </c>
      <c r="P10798">
        <v>1E-3</v>
      </c>
      <c r="Q10798">
        <v>1</v>
      </c>
    </row>
    <row r="10799" spans="10:17" x14ac:dyDescent="0.2">
      <c r="J10799" t="s">
        <v>498</v>
      </c>
      <c r="K10799" t="s">
        <v>374</v>
      </c>
      <c r="L10799" t="s">
        <v>53</v>
      </c>
      <c r="M10799" t="s">
        <v>7663</v>
      </c>
      <c r="N10799" t="s">
        <v>7636</v>
      </c>
      <c r="O10799">
        <v>1E-3</v>
      </c>
      <c r="P10799">
        <v>1E-3</v>
      </c>
      <c r="Q10799">
        <v>1</v>
      </c>
    </row>
    <row r="10800" spans="10:17" x14ac:dyDescent="0.2">
      <c r="J10800" t="s">
        <v>498</v>
      </c>
      <c r="K10800" t="s">
        <v>374</v>
      </c>
      <c r="L10800" t="s">
        <v>53</v>
      </c>
      <c r="M10800" t="s">
        <v>7663</v>
      </c>
      <c r="N10800" t="s">
        <v>7637</v>
      </c>
      <c r="O10800">
        <v>1E-3</v>
      </c>
      <c r="P10800">
        <v>1E-3</v>
      </c>
      <c r="Q10800">
        <v>1</v>
      </c>
    </row>
    <row r="10801" spans="10:17" x14ac:dyDescent="0.2">
      <c r="J10801" t="s">
        <v>498</v>
      </c>
      <c r="K10801" t="s">
        <v>374</v>
      </c>
      <c r="L10801" t="s">
        <v>53</v>
      </c>
      <c r="M10801" t="s">
        <v>7663</v>
      </c>
      <c r="N10801" t="s">
        <v>7638</v>
      </c>
      <c r="O10801">
        <v>1E-3</v>
      </c>
      <c r="P10801">
        <v>1E-3</v>
      </c>
      <c r="Q10801">
        <v>1</v>
      </c>
    </row>
    <row r="10802" spans="10:17" x14ac:dyDescent="0.2">
      <c r="J10802" t="s">
        <v>498</v>
      </c>
      <c r="K10802" t="s">
        <v>374</v>
      </c>
      <c r="L10802" t="s">
        <v>53</v>
      </c>
      <c r="M10802" t="s">
        <v>7663</v>
      </c>
      <c r="N10802" t="s">
        <v>7639</v>
      </c>
      <c r="O10802">
        <v>1E-3</v>
      </c>
      <c r="P10802">
        <v>1E-3</v>
      </c>
      <c r="Q10802">
        <v>1</v>
      </c>
    </row>
    <row r="10803" spans="10:17" x14ac:dyDescent="0.2">
      <c r="J10803" t="s">
        <v>498</v>
      </c>
      <c r="K10803" t="s">
        <v>374</v>
      </c>
      <c r="L10803" t="s">
        <v>53</v>
      </c>
      <c r="M10803" t="s">
        <v>7663</v>
      </c>
      <c r="N10803" t="s">
        <v>7640</v>
      </c>
      <c r="O10803">
        <v>1E-3</v>
      </c>
      <c r="P10803">
        <v>1E-3</v>
      </c>
      <c r="Q10803">
        <v>1</v>
      </c>
    </row>
    <row r="10804" spans="10:17" x14ac:dyDescent="0.2">
      <c r="J10804" t="s">
        <v>498</v>
      </c>
      <c r="K10804" t="s">
        <v>374</v>
      </c>
      <c r="L10804" t="s">
        <v>53</v>
      </c>
      <c r="M10804" t="s">
        <v>7663</v>
      </c>
      <c r="N10804" t="s">
        <v>7641</v>
      </c>
      <c r="O10804">
        <v>1E-3</v>
      </c>
      <c r="P10804">
        <v>1E-3</v>
      </c>
      <c r="Q10804">
        <v>1</v>
      </c>
    </row>
    <row r="10805" spans="10:17" x14ac:dyDescent="0.2">
      <c r="J10805" t="s">
        <v>498</v>
      </c>
      <c r="K10805" t="s">
        <v>374</v>
      </c>
      <c r="L10805" t="s">
        <v>53</v>
      </c>
      <c r="M10805" t="s">
        <v>7663</v>
      </c>
      <c r="N10805" t="s">
        <v>7642</v>
      </c>
      <c r="O10805">
        <v>1E-3</v>
      </c>
      <c r="P10805">
        <v>1E-3</v>
      </c>
      <c r="Q10805">
        <v>1</v>
      </c>
    </row>
    <row r="10806" spans="10:17" x14ac:dyDescent="0.2">
      <c r="J10806" t="s">
        <v>498</v>
      </c>
      <c r="K10806" t="s">
        <v>374</v>
      </c>
      <c r="L10806" t="s">
        <v>53</v>
      </c>
      <c r="M10806" t="s">
        <v>7663</v>
      </c>
      <c r="N10806" t="s">
        <v>7643</v>
      </c>
      <c r="O10806">
        <v>1E-3</v>
      </c>
      <c r="P10806">
        <v>1E-3</v>
      </c>
      <c r="Q10806">
        <v>1</v>
      </c>
    </row>
    <row r="10807" spans="10:17" x14ac:dyDescent="0.2">
      <c r="J10807" t="s">
        <v>498</v>
      </c>
      <c r="K10807" t="s">
        <v>374</v>
      </c>
      <c r="L10807" t="s">
        <v>53</v>
      </c>
      <c r="M10807" t="s">
        <v>7663</v>
      </c>
      <c r="N10807" t="s">
        <v>7644</v>
      </c>
      <c r="O10807">
        <v>1E-3</v>
      </c>
      <c r="P10807">
        <v>1E-3</v>
      </c>
      <c r="Q10807">
        <v>1</v>
      </c>
    </row>
    <row r="10808" spans="10:17" x14ac:dyDescent="0.2">
      <c r="J10808" t="s">
        <v>498</v>
      </c>
      <c r="K10808" t="s">
        <v>374</v>
      </c>
      <c r="L10808" t="s">
        <v>53</v>
      </c>
      <c r="M10808" t="s">
        <v>7663</v>
      </c>
      <c r="N10808" t="s">
        <v>7646</v>
      </c>
      <c r="O10808">
        <v>1E-3</v>
      </c>
      <c r="P10808">
        <v>1E-3</v>
      </c>
      <c r="Q10808">
        <v>1</v>
      </c>
    </row>
    <row r="10809" spans="10:17" x14ac:dyDescent="0.2">
      <c r="J10809" t="s">
        <v>498</v>
      </c>
      <c r="K10809" t="s">
        <v>374</v>
      </c>
      <c r="L10809" t="s">
        <v>53</v>
      </c>
      <c r="M10809" t="s">
        <v>7663</v>
      </c>
      <c r="N10809" t="s">
        <v>7647</v>
      </c>
      <c r="O10809">
        <v>1E-3</v>
      </c>
      <c r="P10809">
        <v>1E-3</v>
      </c>
      <c r="Q10809">
        <v>1</v>
      </c>
    </row>
    <row r="10810" spans="10:17" x14ac:dyDescent="0.2">
      <c r="J10810" t="s">
        <v>498</v>
      </c>
      <c r="K10810" t="s">
        <v>374</v>
      </c>
      <c r="L10810" t="s">
        <v>53</v>
      </c>
      <c r="M10810" t="s">
        <v>7663</v>
      </c>
      <c r="N10810" t="s">
        <v>7648</v>
      </c>
      <c r="O10810">
        <v>1E-3</v>
      </c>
      <c r="P10810">
        <v>1E-3</v>
      </c>
      <c r="Q10810">
        <v>1</v>
      </c>
    </row>
    <row r="10811" spans="10:17" x14ac:dyDescent="0.2">
      <c r="J10811" t="s">
        <v>498</v>
      </c>
      <c r="K10811" t="s">
        <v>374</v>
      </c>
      <c r="L10811" t="s">
        <v>53</v>
      </c>
      <c r="M10811" t="s">
        <v>7663</v>
      </c>
      <c r="N10811" t="s">
        <v>7649</v>
      </c>
      <c r="O10811">
        <v>1E-3</v>
      </c>
      <c r="P10811">
        <v>1E-3</v>
      </c>
      <c r="Q10811">
        <v>1</v>
      </c>
    </row>
    <row r="10812" spans="10:17" x14ac:dyDescent="0.2">
      <c r="J10812" t="s">
        <v>498</v>
      </c>
      <c r="K10812" t="s">
        <v>374</v>
      </c>
      <c r="L10812" t="s">
        <v>53</v>
      </c>
      <c r="M10812" t="s">
        <v>7663</v>
      </c>
      <c r="N10812" t="s">
        <v>7650</v>
      </c>
      <c r="O10812">
        <v>1E-3</v>
      </c>
      <c r="P10812">
        <v>1E-3</v>
      </c>
      <c r="Q10812">
        <v>1</v>
      </c>
    </row>
    <row r="10813" spans="10:17" x14ac:dyDescent="0.2">
      <c r="J10813" t="s">
        <v>498</v>
      </c>
      <c r="K10813" t="s">
        <v>374</v>
      </c>
      <c r="L10813" t="s">
        <v>53</v>
      </c>
      <c r="M10813" t="s">
        <v>7663</v>
      </c>
      <c r="N10813" t="s">
        <v>7651</v>
      </c>
      <c r="O10813">
        <v>1E-3</v>
      </c>
      <c r="P10813">
        <v>1E-3</v>
      </c>
      <c r="Q10813">
        <v>1</v>
      </c>
    </row>
    <row r="10814" spans="10:17" x14ac:dyDescent="0.2">
      <c r="J10814" t="s">
        <v>498</v>
      </c>
      <c r="K10814" t="s">
        <v>374</v>
      </c>
      <c r="L10814" t="s">
        <v>53</v>
      </c>
      <c r="M10814" t="s">
        <v>7663</v>
      </c>
      <c r="N10814" t="s">
        <v>7652</v>
      </c>
      <c r="O10814">
        <v>1E-3</v>
      </c>
      <c r="P10814">
        <v>1E-3</v>
      </c>
      <c r="Q10814">
        <v>1</v>
      </c>
    </row>
    <row r="10815" spans="10:17" x14ac:dyDescent="0.2">
      <c r="J10815" t="s">
        <v>498</v>
      </c>
      <c r="K10815" t="s">
        <v>374</v>
      </c>
      <c r="L10815" t="s">
        <v>53</v>
      </c>
      <c r="M10815" t="s">
        <v>7663</v>
      </c>
      <c r="N10815" t="s">
        <v>7653</v>
      </c>
      <c r="O10815">
        <v>1E-3</v>
      </c>
      <c r="P10815">
        <v>1E-3</v>
      </c>
      <c r="Q10815">
        <v>1</v>
      </c>
    </row>
    <row r="10816" spans="10:17" x14ac:dyDescent="0.2">
      <c r="J10816" t="s">
        <v>498</v>
      </c>
      <c r="K10816" t="s">
        <v>374</v>
      </c>
      <c r="L10816" t="s">
        <v>53</v>
      </c>
      <c r="M10816" t="s">
        <v>7663</v>
      </c>
      <c r="N10816" t="s">
        <v>7654</v>
      </c>
      <c r="O10816">
        <v>1E-3</v>
      </c>
      <c r="P10816">
        <v>1E-3</v>
      </c>
      <c r="Q10816">
        <v>1</v>
      </c>
    </row>
    <row r="10817" spans="10:17" x14ac:dyDescent="0.2">
      <c r="J10817" t="s">
        <v>498</v>
      </c>
      <c r="K10817" t="s">
        <v>374</v>
      </c>
      <c r="L10817" t="s">
        <v>53</v>
      </c>
      <c r="M10817" t="s">
        <v>7663</v>
      </c>
      <c r="N10817" t="s">
        <v>7655</v>
      </c>
      <c r="O10817">
        <v>1E-3</v>
      </c>
      <c r="P10817">
        <v>1E-3</v>
      </c>
      <c r="Q10817">
        <v>1</v>
      </c>
    </row>
    <row r="10818" spans="10:17" x14ac:dyDescent="0.2">
      <c r="J10818" t="s">
        <v>498</v>
      </c>
      <c r="K10818" t="s">
        <v>374</v>
      </c>
      <c r="L10818" t="s">
        <v>53</v>
      </c>
      <c r="M10818" t="s">
        <v>7663</v>
      </c>
      <c r="N10818" t="s">
        <v>7657</v>
      </c>
      <c r="O10818">
        <v>1E-3</v>
      </c>
      <c r="P10818">
        <v>1E-3</v>
      </c>
      <c r="Q10818">
        <v>1</v>
      </c>
    </row>
    <row r="10819" spans="10:17" x14ac:dyDescent="0.2">
      <c r="J10819" t="s">
        <v>498</v>
      </c>
      <c r="K10819" t="s">
        <v>374</v>
      </c>
      <c r="L10819" t="s">
        <v>53</v>
      </c>
      <c r="M10819" t="s">
        <v>7663</v>
      </c>
      <c r="N10819" t="s">
        <v>7658</v>
      </c>
      <c r="O10819">
        <v>1E-3</v>
      </c>
      <c r="P10819">
        <v>1E-3</v>
      </c>
      <c r="Q10819">
        <v>1</v>
      </c>
    </row>
    <row r="10820" spans="10:17" x14ac:dyDescent="0.2">
      <c r="J10820" t="s">
        <v>498</v>
      </c>
      <c r="K10820" t="s">
        <v>374</v>
      </c>
      <c r="L10820" t="s">
        <v>53</v>
      </c>
      <c r="M10820" t="s">
        <v>7663</v>
      </c>
      <c r="N10820" t="s">
        <v>7659</v>
      </c>
      <c r="O10820">
        <v>1E-3</v>
      </c>
      <c r="P10820">
        <v>1E-3</v>
      </c>
      <c r="Q10820">
        <v>1</v>
      </c>
    </row>
    <row r="10821" spans="10:17" x14ac:dyDescent="0.2">
      <c r="J10821" t="s">
        <v>498</v>
      </c>
      <c r="K10821" t="s">
        <v>374</v>
      </c>
      <c r="L10821" t="s">
        <v>53</v>
      </c>
      <c r="M10821" t="s">
        <v>7663</v>
      </c>
      <c r="N10821" t="s">
        <v>7660</v>
      </c>
      <c r="O10821">
        <v>1E-3</v>
      </c>
      <c r="P10821">
        <v>1E-3</v>
      </c>
      <c r="Q10821">
        <v>1</v>
      </c>
    </row>
    <row r="10822" spans="10:17" x14ac:dyDescent="0.2">
      <c r="J10822" t="s">
        <v>498</v>
      </c>
      <c r="K10822" t="s">
        <v>374</v>
      </c>
      <c r="L10822" t="s">
        <v>53</v>
      </c>
      <c r="M10822" t="s">
        <v>7663</v>
      </c>
      <c r="N10822" t="s">
        <v>7661</v>
      </c>
      <c r="O10822">
        <v>1E-3</v>
      </c>
      <c r="P10822">
        <v>1E-3</v>
      </c>
      <c r="Q10822">
        <v>1</v>
      </c>
    </row>
    <row r="10823" spans="10:17" x14ac:dyDescent="0.2">
      <c r="J10823" t="s">
        <v>498</v>
      </c>
      <c r="K10823" t="s">
        <v>374</v>
      </c>
      <c r="L10823" t="s">
        <v>53</v>
      </c>
      <c r="M10823" t="s">
        <v>7663</v>
      </c>
      <c r="N10823" t="s">
        <v>7662</v>
      </c>
      <c r="O10823">
        <v>1E-3</v>
      </c>
      <c r="P10823">
        <v>1E-3</v>
      </c>
      <c r="Q10823">
        <v>1</v>
      </c>
    </row>
    <row r="10824" spans="10:17" x14ac:dyDescent="0.2">
      <c r="J10824" t="s">
        <v>498</v>
      </c>
      <c r="K10824" t="s">
        <v>356</v>
      </c>
      <c r="L10824" t="s">
        <v>53</v>
      </c>
      <c r="M10824" t="s">
        <v>7663</v>
      </c>
      <c r="N10824" t="s">
        <v>499</v>
      </c>
      <c r="O10824">
        <v>1E-3</v>
      </c>
      <c r="P10824">
        <v>1E-3</v>
      </c>
      <c r="Q10824">
        <v>1</v>
      </c>
    </row>
    <row r="10825" spans="10:17" x14ac:dyDescent="0.2">
      <c r="J10825" t="s">
        <v>498</v>
      </c>
      <c r="K10825" t="s">
        <v>356</v>
      </c>
      <c r="L10825" t="s">
        <v>53</v>
      </c>
      <c r="M10825" t="s">
        <v>7663</v>
      </c>
      <c r="N10825" t="s">
        <v>500</v>
      </c>
      <c r="O10825">
        <v>1E-3</v>
      </c>
      <c r="P10825">
        <v>1E-3</v>
      </c>
      <c r="Q10825">
        <v>1</v>
      </c>
    </row>
    <row r="10826" spans="10:17" x14ac:dyDescent="0.2">
      <c r="J10826" t="s">
        <v>498</v>
      </c>
      <c r="K10826" t="s">
        <v>356</v>
      </c>
      <c r="L10826" t="s">
        <v>53</v>
      </c>
      <c r="M10826" t="s">
        <v>7663</v>
      </c>
      <c r="N10826" t="s">
        <v>501</v>
      </c>
      <c r="O10826">
        <v>1E-3</v>
      </c>
      <c r="P10826">
        <v>1E-3</v>
      </c>
      <c r="Q10826">
        <v>1</v>
      </c>
    </row>
    <row r="10827" spans="10:17" x14ac:dyDescent="0.2">
      <c r="J10827" t="s">
        <v>498</v>
      </c>
      <c r="K10827" t="s">
        <v>356</v>
      </c>
      <c r="L10827" t="s">
        <v>53</v>
      </c>
      <c r="M10827" t="s">
        <v>7663</v>
      </c>
      <c r="N10827" t="s">
        <v>502</v>
      </c>
      <c r="O10827">
        <v>1E-3</v>
      </c>
      <c r="P10827">
        <v>1E-3</v>
      </c>
      <c r="Q10827">
        <v>1</v>
      </c>
    </row>
    <row r="10828" spans="10:17" x14ac:dyDescent="0.2">
      <c r="J10828" t="s">
        <v>498</v>
      </c>
      <c r="K10828" t="s">
        <v>356</v>
      </c>
      <c r="L10828" t="s">
        <v>53</v>
      </c>
      <c r="M10828" t="s">
        <v>7663</v>
      </c>
      <c r="N10828" t="s">
        <v>503</v>
      </c>
      <c r="O10828">
        <v>1E-3</v>
      </c>
      <c r="P10828">
        <v>1E-3</v>
      </c>
      <c r="Q10828">
        <v>1</v>
      </c>
    </row>
    <row r="10829" spans="10:17" x14ac:dyDescent="0.2">
      <c r="J10829" t="s">
        <v>498</v>
      </c>
      <c r="K10829" t="s">
        <v>356</v>
      </c>
      <c r="L10829" t="s">
        <v>53</v>
      </c>
      <c r="M10829" t="s">
        <v>7663</v>
      </c>
      <c r="N10829" t="s">
        <v>504</v>
      </c>
      <c r="O10829">
        <v>1E-3</v>
      </c>
      <c r="P10829">
        <v>1E-3</v>
      </c>
      <c r="Q10829">
        <v>1</v>
      </c>
    </row>
    <row r="10830" spans="10:17" x14ac:dyDescent="0.2">
      <c r="J10830" t="s">
        <v>498</v>
      </c>
      <c r="K10830" t="s">
        <v>356</v>
      </c>
      <c r="L10830" t="s">
        <v>53</v>
      </c>
      <c r="M10830" t="s">
        <v>7663</v>
      </c>
      <c r="N10830" t="s">
        <v>505</v>
      </c>
      <c r="O10830">
        <v>1E-3</v>
      </c>
      <c r="P10830">
        <v>1E-3</v>
      </c>
      <c r="Q10830">
        <v>1</v>
      </c>
    </row>
    <row r="10831" spans="10:17" x14ac:dyDescent="0.2">
      <c r="J10831" t="s">
        <v>498</v>
      </c>
      <c r="K10831" t="s">
        <v>356</v>
      </c>
      <c r="L10831" t="s">
        <v>53</v>
      </c>
      <c r="M10831" t="s">
        <v>7663</v>
      </c>
      <c r="N10831" t="s">
        <v>506</v>
      </c>
      <c r="O10831">
        <v>1E-3</v>
      </c>
      <c r="P10831">
        <v>1E-3</v>
      </c>
      <c r="Q10831">
        <v>1</v>
      </c>
    </row>
    <row r="10832" spans="10:17" x14ac:dyDescent="0.2">
      <c r="J10832" t="s">
        <v>498</v>
      </c>
      <c r="K10832" t="s">
        <v>356</v>
      </c>
      <c r="L10832" t="s">
        <v>53</v>
      </c>
      <c r="M10832" t="s">
        <v>7663</v>
      </c>
      <c r="N10832" t="s">
        <v>507</v>
      </c>
      <c r="O10832">
        <v>1E-3</v>
      </c>
      <c r="P10832">
        <v>1E-3</v>
      </c>
      <c r="Q10832">
        <v>1</v>
      </c>
    </row>
    <row r="10833" spans="10:17" x14ac:dyDescent="0.2">
      <c r="J10833" t="s">
        <v>498</v>
      </c>
      <c r="K10833" t="s">
        <v>356</v>
      </c>
      <c r="L10833" t="s">
        <v>53</v>
      </c>
      <c r="M10833" t="s">
        <v>7663</v>
      </c>
      <c r="N10833" t="s">
        <v>508</v>
      </c>
      <c r="O10833">
        <v>1E-3</v>
      </c>
      <c r="P10833">
        <v>1E-3</v>
      </c>
      <c r="Q10833">
        <v>1</v>
      </c>
    </row>
    <row r="10834" spans="10:17" x14ac:dyDescent="0.2">
      <c r="J10834" t="s">
        <v>498</v>
      </c>
      <c r="K10834" t="s">
        <v>356</v>
      </c>
      <c r="L10834" t="s">
        <v>53</v>
      </c>
      <c r="M10834" t="s">
        <v>7663</v>
      </c>
      <c r="N10834" t="s">
        <v>509</v>
      </c>
      <c r="O10834">
        <v>1E-3</v>
      </c>
      <c r="P10834">
        <v>1E-3</v>
      </c>
      <c r="Q10834">
        <v>1</v>
      </c>
    </row>
    <row r="10835" spans="10:17" x14ac:dyDescent="0.2">
      <c r="J10835" t="s">
        <v>498</v>
      </c>
      <c r="K10835" t="s">
        <v>356</v>
      </c>
      <c r="L10835" t="s">
        <v>53</v>
      </c>
      <c r="M10835" t="s">
        <v>7663</v>
      </c>
      <c r="N10835" t="s">
        <v>510</v>
      </c>
      <c r="O10835">
        <v>1E-3</v>
      </c>
      <c r="P10835">
        <v>1E-3</v>
      </c>
      <c r="Q10835">
        <v>1</v>
      </c>
    </row>
    <row r="10836" spans="10:17" x14ac:dyDescent="0.2">
      <c r="J10836" t="s">
        <v>498</v>
      </c>
      <c r="K10836" t="s">
        <v>356</v>
      </c>
      <c r="L10836" t="s">
        <v>53</v>
      </c>
      <c r="M10836" t="s">
        <v>7663</v>
      </c>
      <c r="N10836" t="s">
        <v>511</v>
      </c>
      <c r="O10836">
        <v>1E-3</v>
      </c>
      <c r="P10836">
        <v>1E-3</v>
      </c>
      <c r="Q10836">
        <v>1</v>
      </c>
    </row>
    <row r="10837" spans="10:17" x14ac:dyDescent="0.2">
      <c r="J10837" t="s">
        <v>498</v>
      </c>
      <c r="K10837" t="s">
        <v>356</v>
      </c>
      <c r="L10837" t="s">
        <v>53</v>
      </c>
      <c r="M10837" t="s">
        <v>7663</v>
      </c>
      <c r="N10837" t="s">
        <v>512</v>
      </c>
      <c r="O10837">
        <v>1E-3</v>
      </c>
      <c r="P10837">
        <v>1E-3</v>
      </c>
      <c r="Q10837">
        <v>1</v>
      </c>
    </row>
    <row r="10838" spans="10:17" x14ac:dyDescent="0.2">
      <c r="J10838" t="s">
        <v>498</v>
      </c>
      <c r="K10838" t="s">
        <v>356</v>
      </c>
      <c r="L10838" t="s">
        <v>53</v>
      </c>
      <c r="M10838" t="s">
        <v>7663</v>
      </c>
      <c r="N10838" t="s">
        <v>513</v>
      </c>
      <c r="O10838">
        <v>1E-3</v>
      </c>
      <c r="P10838">
        <v>1E-3</v>
      </c>
      <c r="Q10838">
        <v>1</v>
      </c>
    </row>
    <row r="10839" spans="10:17" x14ac:dyDescent="0.2">
      <c r="J10839" t="s">
        <v>498</v>
      </c>
      <c r="K10839" t="s">
        <v>356</v>
      </c>
      <c r="L10839" t="s">
        <v>53</v>
      </c>
      <c r="M10839" t="s">
        <v>7663</v>
      </c>
      <c r="N10839" t="s">
        <v>514</v>
      </c>
      <c r="O10839">
        <v>1E-3</v>
      </c>
      <c r="P10839">
        <v>1E-3</v>
      </c>
      <c r="Q10839">
        <v>1</v>
      </c>
    </row>
    <row r="10840" spans="10:17" x14ac:dyDescent="0.2">
      <c r="J10840" t="s">
        <v>498</v>
      </c>
      <c r="K10840" t="s">
        <v>356</v>
      </c>
      <c r="L10840" t="s">
        <v>53</v>
      </c>
      <c r="M10840" t="s">
        <v>7663</v>
      </c>
      <c r="N10840" t="s">
        <v>515</v>
      </c>
      <c r="O10840">
        <v>1E-3</v>
      </c>
      <c r="P10840">
        <v>1E-3</v>
      </c>
      <c r="Q10840">
        <v>1</v>
      </c>
    </row>
    <row r="10841" spans="10:17" x14ac:dyDescent="0.2">
      <c r="J10841" t="s">
        <v>498</v>
      </c>
      <c r="K10841" t="s">
        <v>356</v>
      </c>
      <c r="L10841" t="s">
        <v>53</v>
      </c>
      <c r="M10841" t="s">
        <v>7663</v>
      </c>
      <c r="N10841" t="s">
        <v>516</v>
      </c>
      <c r="O10841">
        <v>1E-3</v>
      </c>
      <c r="P10841">
        <v>1E-3</v>
      </c>
      <c r="Q10841">
        <v>1</v>
      </c>
    </row>
    <row r="10842" spans="10:17" x14ac:dyDescent="0.2">
      <c r="J10842" t="s">
        <v>498</v>
      </c>
      <c r="K10842" t="s">
        <v>356</v>
      </c>
      <c r="L10842" t="s">
        <v>53</v>
      </c>
      <c r="M10842" t="s">
        <v>7663</v>
      </c>
      <c r="N10842" t="s">
        <v>517</v>
      </c>
      <c r="O10842">
        <v>1E-3</v>
      </c>
      <c r="P10842">
        <v>1E-3</v>
      </c>
      <c r="Q10842">
        <v>1</v>
      </c>
    </row>
    <row r="10843" spans="10:17" x14ac:dyDescent="0.2">
      <c r="J10843" t="s">
        <v>498</v>
      </c>
      <c r="K10843" t="s">
        <v>356</v>
      </c>
      <c r="L10843" t="s">
        <v>53</v>
      </c>
      <c r="M10843" t="s">
        <v>7663</v>
      </c>
      <c r="N10843" t="s">
        <v>518</v>
      </c>
      <c r="O10843">
        <v>1E-3</v>
      </c>
      <c r="P10843">
        <v>1E-3</v>
      </c>
      <c r="Q10843">
        <v>1</v>
      </c>
    </row>
    <row r="10844" spans="10:17" x14ac:dyDescent="0.2">
      <c r="J10844" t="s">
        <v>498</v>
      </c>
      <c r="K10844" t="s">
        <v>356</v>
      </c>
      <c r="L10844" t="s">
        <v>53</v>
      </c>
      <c r="M10844" t="s">
        <v>7663</v>
      </c>
      <c r="N10844" t="s">
        <v>519</v>
      </c>
      <c r="O10844">
        <v>1E-3</v>
      </c>
      <c r="P10844">
        <v>1E-3</v>
      </c>
      <c r="Q10844">
        <v>1</v>
      </c>
    </row>
    <row r="10845" spans="10:17" x14ac:dyDescent="0.2">
      <c r="J10845" t="s">
        <v>498</v>
      </c>
      <c r="K10845" t="s">
        <v>356</v>
      </c>
      <c r="L10845" t="s">
        <v>53</v>
      </c>
      <c r="M10845" t="s">
        <v>7663</v>
      </c>
      <c r="N10845" t="s">
        <v>520</v>
      </c>
      <c r="O10845">
        <v>1E-3</v>
      </c>
      <c r="P10845">
        <v>1E-3</v>
      </c>
      <c r="Q10845">
        <v>1</v>
      </c>
    </row>
    <row r="10846" spans="10:17" x14ac:dyDescent="0.2">
      <c r="J10846" t="s">
        <v>498</v>
      </c>
      <c r="K10846" t="s">
        <v>356</v>
      </c>
      <c r="L10846" t="s">
        <v>53</v>
      </c>
      <c r="M10846" t="s">
        <v>7663</v>
      </c>
      <c r="N10846" t="s">
        <v>521</v>
      </c>
      <c r="O10846">
        <v>1E-3</v>
      </c>
      <c r="P10846">
        <v>1E-3</v>
      </c>
      <c r="Q10846">
        <v>1</v>
      </c>
    </row>
    <row r="10847" spans="10:17" x14ac:dyDescent="0.2">
      <c r="J10847" t="s">
        <v>498</v>
      </c>
      <c r="K10847" t="s">
        <v>356</v>
      </c>
      <c r="L10847" t="s">
        <v>53</v>
      </c>
      <c r="M10847" t="s">
        <v>7663</v>
      </c>
      <c r="N10847" t="s">
        <v>522</v>
      </c>
      <c r="O10847">
        <v>1E-3</v>
      </c>
      <c r="P10847">
        <v>1E-3</v>
      </c>
      <c r="Q10847">
        <v>1</v>
      </c>
    </row>
    <row r="10848" spans="10:17" x14ac:dyDescent="0.2">
      <c r="J10848" t="s">
        <v>498</v>
      </c>
      <c r="K10848" t="s">
        <v>356</v>
      </c>
      <c r="L10848" t="s">
        <v>53</v>
      </c>
      <c r="M10848" t="s">
        <v>7663</v>
      </c>
      <c r="N10848" t="s">
        <v>523</v>
      </c>
      <c r="O10848">
        <v>1E-3</v>
      </c>
      <c r="P10848">
        <v>1E-3</v>
      </c>
      <c r="Q10848">
        <v>1</v>
      </c>
    </row>
    <row r="10849" spans="10:17" x14ac:dyDescent="0.2">
      <c r="J10849" t="s">
        <v>498</v>
      </c>
      <c r="K10849" t="s">
        <v>356</v>
      </c>
      <c r="L10849" t="s">
        <v>53</v>
      </c>
      <c r="M10849" t="s">
        <v>7663</v>
      </c>
      <c r="N10849" t="s">
        <v>524</v>
      </c>
      <c r="O10849">
        <v>1E-3</v>
      </c>
      <c r="P10849">
        <v>1E-3</v>
      </c>
      <c r="Q10849">
        <v>1</v>
      </c>
    </row>
    <row r="10850" spans="10:17" x14ac:dyDescent="0.2">
      <c r="J10850" t="s">
        <v>498</v>
      </c>
      <c r="K10850" t="s">
        <v>356</v>
      </c>
      <c r="L10850" t="s">
        <v>53</v>
      </c>
      <c r="M10850" t="s">
        <v>7663</v>
      </c>
      <c r="N10850" t="s">
        <v>525</v>
      </c>
      <c r="O10850">
        <v>1E-3</v>
      </c>
      <c r="P10850">
        <v>1E-3</v>
      </c>
      <c r="Q10850">
        <v>1</v>
      </c>
    </row>
    <row r="10851" spans="10:17" x14ac:dyDescent="0.2">
      <c r="J10851" t="s">
        <v>498</v>
      </c>
      <c r="K10851" t="s">
        <v>356</v>
      </c>
      <c r="L10851" t="s">
        <v>53</v>
      </c>
      <c r="M10851" t="s">
        <v>7663</v>
      </c>
      <c r="N10851" t="s">
        <v>526</v>
      </c>
      <c r="O10851">
        <v>1E-3</v>
      </c>
      <c r="P10851">
        <v>1E-3</v>
      </c>
      <c r="Q10851">
        <v>1</v>
      </c>
    </row>
    <row r="10852" spans="10:17" x14ac:dyDescent="0.2">
      <c r="J10852" t="s">
        <v>498</v>
      </c>
      <c r="K10852" t="s">
        <v>356</v>
      </c>
      <c r="L10852" t="s">
        <v>53</v>
      </c>
      <c r="M10852" t="s">
        <v>7663</v>
      </c>
      <c r="N10852" t="s">
        <v>527</v>
      </c>
      <c r="O10852">
        <v>1E-3</v>
      </c>
      <c r="P10852">
        <v>1E-3</v>
      </c>
      <c r="Q10852">
        <v>1</v>
      </c>
    </row>
    <row r="10853" spans="10:17" x14ac:dyDescent="0.2">
      <c r="J10853" t="s">
        <v>498</v>
      </c>
      <c r="K10853" t="s">
        <v>356</v>
      </c>
      <c r="L10853" t="s">
        <v>53</v>
      </c>
      <c r="M10853" t="s">
        <v>7663</v>
      </c>
      <c r="N10853" t="s">
        <v>528</v>
      </c>
      <c r="O10853">
        <v>1E-3</v>
      </c>
      <c r="P10853">
        <v>1E-3</v>
      </c>
      <c r="Q10853">
        <v>1</v>
      </c>
    </row>
    <row r="10854" spans="10:17" x14ac:dyDescent="0.2">
      <c r="J10854" t="s">
        <v>498</v>
      </c>
      <c r="K10854" t="s">
        <v>356</v>
      </c>
      <c r="L10854" t="s">
        <v>53</v>
      </c>
      <c r="M10854" t="s">
        <v>7663</v>
      </c>
      <c r="N10854" t="s">
        <v>529</v>
      </c>
      <c r="O10854">
        <v>1E-3</v>
      </c>
      <c r="P10854">
        <v>1E-3</v>
      </c>
      <c r="Q10854">
        <v>1</v>
      </c>
    </row>
    <row r="10855" spans="10:17" x14ac:dyDescent="0.2">
      <c r="J10855" t="s">
        <v>498</v>
      </c>
      <c r="K10855" t="s">
        <v>356</v>
      </c>
      <c r="L10855" t="s">
        <v>53</v>
      </c>
      <c r="M10855" t="s">
        <v>7663</v>
      </c>
      <c r="N10855" t="s">
        <v>530</v>
      </c>
      <c r="O10855">
        <v>1E-3</v>
      </c>
      <c r="P10855">
        <v>1E-3</v>
      </c>
      <c r="Q10855">
        <v>1</v>
      </c>
    </row>
    <row r="10856" spans="10:17" x14ac:dyDescent="0.2">
      <c r="J10856" t="s">
        <v>498</v>
      </c>
      <c r="K10856" t="s">
        <v>356</v>
      </c>
      <c r="L10856" t="s">
        <v>53</v>
      </c>
      <c r="M10856" t="s">
        <v>7663</v>
      </c>
      <c r="N10856" t="s">
        <v>531</v>
      </c>
      <c r="O10856">
        <v>1E-3</v>
      </c>
      <c r="P10856">
        <v>1E-3</v>
      </c>
      <c r="Q10856">
        <v>1</v>
      </c>
    </row>
    <row r="10857" spans="10:17" x14ac:dyDescent="0.2">
      <c r="J10857" t="s">
        <v>498</v>
      </c>
      <c r="K10857" t="s">
        <v>356</v>
      </c>
      <c r="L10857" t="s">
        <v>53</v>
      </c>
      <c r="M10857" t="s">
        <v>7663</v>
      </c>
      <c r="N10857" t="s">
        <v>532</v>
      </c>
      <c r="O10857">
        <v>1E-3</v>
      </c>
      <c r="P10857">
        <v>1E-3</v>
      </c>
      <c r="Q10857">
        <v>1</v>
      </c>
    </row>
    <row r="10858" spans="10:17" x14ac:dyDescent="0.2">
      <c r="J10858" t="s">
        <v>498</v>
      </c>
      <c r="K10858" t="s">
        <v>356</v>
      </c>
      <c r="L10858" t="s">
        <v>53</v>
      </c>
      <c r="M10858" t="s">
        <v>7663</v>
      </c>
      <c r="N10858" t="s">
        <v>533</v>
      </c>
      <c r="O10858">
        <v>1E-3</v>
      </c>
      <c r="P10858">
        <v>1E-3</v>
      </c>
      <c r="Q10858">
        <v>1</v>
      </c>
    </row>
    <row r="10859" spans="10:17" x14ac:dyDescent="0.2">
      <c r="J10859" t="s">
        <v>498</v>
      </c>
      <c r="K10859" t="s">
        <v>356</v>
      </c>
      <c r="L10859" t="s">
        <v>53</v>
      </c>
      <c r="M10859" t="s">
        <v>7663</v>
      </c>
      <c r="N10859" t="s">
        <v>534</v>
      </c>
      <c r="O10859">
        <v>1E-3</v>
      </c>
      <c r="P10859">
        <v>1E-3</v>
      </c>
      <c r="Q10859">
        <v>1</v>
      </c>
    </row>
    <row r="10860" spans="10:17" x14ac:dyDescent="0.2">
      <c r="J10860" t="s">
        <v>498</v>
      </c>
      <c r="K10860" t="s">
        <v>356</v>
      </c>
      <c r="L10860" t="s">
        <v>53</v>
      </c>
      <c r="M10860" t="s">
        <v>7663</v>
      </c>
      <c r="N10860" t="s">
        <v>535</v>
      </c>
      <c r="O10860">
        <v>1E-3</v>
      </c>
      <c r="P10860">
        <v>1E-3</v>
      </c>
      <c r="Q10860">
        <v>1</v>
      </c>
    </row>
    <row r="10861" spans="10:17" x14ac:dyDescent="0.2">
      <c r="J10861" t="s">
        <v>498</v>
      </c>
      <c r="K10861" t="s">
        <v>356</v>
      </c>
      <c r="L10861" t="s">
        <v>53</v>
      </c>
      <c r="M10861" t="s">
        <v>7663</v>
      </c>
      <c r="N10861" t="s">
        <v>536</v>
      </c>
      <c r="O10861">
        <v>1E-3</v>
      </c>
      <c r="P10861">
        <v>1E-3</v>
      </c>
      <c r="Q10861">
        <v>1</v>
      </c>
    </row>
    <row r="10862" spans="10:17" x14ac:dyDescent="0.2">
      <c r="J10862" t="s">
        <v>498</v>
      </c>
      <c r="K10862" t="s">
        <v>356</v>
      </c>
      <c r="L10862" t="s">
        <v>53</v>
      </c>
      <c r="M10862" t="s">
        <v>7663</v>
      </c>
      <c r="N10862" t="s">
        <v>537</v>
      </c>
      <c r="O10862">
        <v>1E-3</v>
      </c>
      <c r="P10862">
        <v>1E-3</v>
      </c>
      <c r="Q10862">
        <v>1</v>
      </c>
    </row>
    <row r="10863" spans="10:17" x14ac:dyDescent="0.2">
      <c r="J10863" t="s">
        <v>498</v>
      </c>
      <c r="K10863" t="s">
        <v>356</v>
      </c>
      <c r="L10863" t="s">
        <v>53</v>
      </c>
      <c r="M10863" t="s">
        <v>7663</v>
      </c>
      <c r="N10863" t="s">
        <v>538</v>
      </c>
      <c r="O10863">
        <v>1E-3</v>
      </c>
      <c r="P10863">
        <v>1E-3</v>
      </c>
      <c r="Q10863">
        <v>1</v>
      </c>
    </row>
    <row r="10864" spans="10:17" x14ac:dyDescent="0.2">
      <c r="J10864" t="s">
        <v>498</v>
      </c>
      <c r="K10864" t="s">
        <v>356</v>
      </c>
      <c r="L10864" t="s">
        <v>53</v>
      </c>
      <c r="M10864" t="s">
        <v>7663</v>
      </c>
      <c r="N10864" t="s">
        <v>539</v>
      </c>
      <c r="O10864">
        <v>1E-3</v>
      </c>
      <c r="P10864">
        <v>1E-3</v>
      </c>
      <c r="Q10864">
        <v>1</v>
      </c>
    </row>
    <row r="10865" spans="10:17" x14ac:dyDescent="0.2">
      <c r="J10865" t="s">
        <v>498</v>
      </c>
      <c r="K10865" t="s">
        <v>356</v>
      </c>
      <c r="L10865" t="s">
        <v>53</v>
      </c>
      <c r="M10865" t="s">
        <v>7663</v>
      </c>
      <c r="N10865" t="s">
        <v>540</v>
      </c>
      <c r="O10865">
        <v>1E-3</v>
      </c>
      <c r="P10865">
        <v>1E-3</v>
      </c>
      <c r="Q10865">
        <v>1</v>
      </c>
    </row>
    <row r="10866" spans="10:17" x14ac:dyDescent="0.2">
      <c r="J10866" t="s">
        <v>498</v>
      </c>
      <c r="K10866" t="s">
        <v>356</v>
      </c>
      <c r="L10866" t="s">
        <v>53</v>
      </c>
      <c r="M10866" t="s">
        <v>7663</v>
      </c>
      <c r="N10866" t="s">
        <v>541</v>
      </c>
      <c r="O10866">
        <v>1E-3</v>
      </c>
      <c r="P10866">
        <v>1E-3</v>
      </c>
      <c r="Q10866">
        <v>1</v>
      </c>
    </row>
    <row r="10867" spans="10:17" x14ac:dyDescent="0.2">
      <c r="J10867" t="s">
        <v>498</v>
      </c>
      <c r="K10867" t="s">
        <v>356</v>
      </c>
      <c r="L10867" t="s">
        <v>53</v>
      </c>
      <c r="M10867" t="s">
        <v>7663</v>
      </c>
      <c r="N10867" t="s">
        <v>542</v>
      </c>
      <c r="O10867">
        <v>1E-3</v>
      </c>
      <c r="P10867">
        <v>1E-3</v>
      </c>
      <c r="Q10867">
        <v>1</v>
      </c>
    </row>
    <row r="10868" spans="10:17" x14ac:dyDescent="0.2">
      <c r="J10868" t="s">
        <v>498</v>
      </c>
      <c r="K10868" t="s">
        <v>356</v>
      </c>
      <c r="L10868" t="s">
        <v>53</v>
      </c>
      <c r="M10868" t="s">
        <v>7663</v>
      </c>
      <c r="N10868" t="s">
        <v>543</v>
      </c>
      <c r="O10868">
        <v>1E-3</v>
      </c>
      <c r="P10868">
        <v>1E-3</v>
      </c>
      <c r="Q10868">
        <v>1</v>
      </c>
    </row>
    <row r="10869" spans="10:17" x14ac:dyDescent="0.2">
      <c r="J10869" t="s">
        <v>498</v>
      </c>
      <c r="K10869" t="s">
        <v>356</v>
      </c>
      <c r="L10869" t="s">
        <v>53</v>
      </c>
      <c r="M10869" t="s">
        <v>7663</v>
      </c>
      <c r="N10869" t="s">
        <v>544</v>
      </c>
      <c r="O10869">
        <v>1E-3</v>
      </c>
      <c r="P10869">
        <v>1E-3</v>
      </c>
      <c r="Q10869">
        <v>1</v>
      </c>
    </row>
    <row r="10870" spans="10:17" x14ac:dyDescent="0.2">
      <c r="J10870" t="s">
        <v>498</v>
      </c>
      <c r="K10870" t="s">
        <v>356</v>
      </c>
      <c r="L10870" t="s">
        <v>53</v>
      </c>
      <c r="M10870" t="s">
        <v>7663</v>
      </c>
      <c r="N10870" t="s">
        <v>545</v>
      </c>
      <c r="O10870">
        <v>1E-3</v>
      </c>
      <c r="P10870">
        <v>1E-3</v>
      </c>
      <c r="Q10870">
        <v>1</v>
      </c>
    </row>
    <row r="10871" spans="10:17" x14ac:dyDescent="0.2">
      <c r="J10871" t="s">
        <v>498</v>
      </c>
      <c r="K10871" t="s">
        <v>356</v>
      </c>
      <c r="L10871" t="s">
        <v>53</v>
      </c>
      <c r="M10871" t="s">
        <v>7663</v>
      </c>
      <c r="N10871" t="s">
        <v>546</v>
      </c>
      <c r="O10871">
        <v>1E-3</v>
      </c>
      <c r="P10871">
        <v>1E-3</v>
      </c>
      <c r="Q10871">
        <v>1</v>
      </c>
    </row>
    <row r="10872" spans="10:17" x14ac:dyDescent="0.2">
      <c r="J10872" t="s">
        <v>498</v>
      </c>
      <c r="K10872" t="s">
        <v>356</v>
      </c>
      <c r="L10872" t="s">
        <v>53</v>
      </c>
      <c r="M10872" t="s">
        <v>7663</v>
      </c>
      <c r="N10872" t="s">
        <v>547</v>
      </c>
      <c r="O10872">
        <v>1E-3</v>
      </c>
      <c r="P10872">
        <v>1E-3</v>
      </c>
      <c r="Q10872">
        <v>1</v>
      </c>
    </row>
    <row r="10873" spans="10:17" x14ac:dyDescent="0.2">
      <c r="J10873" t="s">
        <v>498</v>
      </c>
      <c r="K10873" t="s">
        <v>356</v>
      </c>
      <c r="L10873" t="s">
        <v>53</v>
      </c>
      <c r="M10873" t="s">
        <v>7663</v>
      </c>
      <c r="N10873" t="s">
        <v>7787</v>
      </c>
      <c r="O10873">
        <v>1E-3</v>
      </c>
      <c r="P10873">
        <v>1E-3</v>
      </c>
      <c r="Q10873">
        <v>1</v>
      </c>
    </row>
    <row r="10874" spans="10:17" x14ac:dyDescent="0.2">
      <c r="J10874" t="s">
        <v>498</v>
      </c>
      <c r="K10874" t="s">
        <v>356</v>
      </c>
      <c r="L10874" t="s">
        <v>53</v>
      </c>
      <c r="M10874" t="s">
        <v>7663</v>
      </c>
      <c r="N10874" t="s">
        <v>7788</v>
      </c>
      <c r="O10874">
        <v>1E-3</v>
      </c>
      <c r="P10874">
        <v>1E-3</v>
      </c>
      <c r="Q10874">
        <v>1</v>
      </c>
    </row>
    <row r="10875" spans="10:17" x14ac:dyDescent="0.2">
      <c r="J10875" t="s">
        <v>498</v>
      </c>
      <c r="K10875" t="s">
        <v>356</v>
      </c>
      <c r="L10875" t="s">
        <v>53</v>
      </c>
      <c r="M10875" t="s">
        <v>7663</v>
      </c>
      <c r="N10875" t="s">
        <v>7789</v>
      </c>
      <c r="O10875">
        <v>1E-3</v>
      </c>
      <c r="P10875">
        <v>1E-3</v>
      </c>
      <c r="Q10875">
        <v>1</v>
      </c>
    </row>
    <row r="10876" spans="10:17" x14ac:dyDescent="0.2">
      <c r="J10876" t="s">
        <v>498</v>
      </c>
      <c r="K10876" t="s">
        <v>356</v>
      </c>
      <c r="L10876" t="s">
        <v>53</v>
      </c>
      <c r="M10876" t="s">
        <v>7663</v>
      </c>
      <c r="N10876" t="s">
        <v>7790</v>
      </c>
      <c r="O10876">
        <v>1E-3</v>
      </c>
      <c r="P10876">
        <v>1E-3</v>
      </c>
      <c r="Q10876">
        <v>1</v>
      </c>
    </row>
    <row r="10877" spans="10:17" x14ac:dyDescent="0.2">
      <c r="J10877" t="s">
        <v>498</v>
      </c>
      <c r="K10877" t="s">
        <v>356</v>
      </c>
      <c r="L10877" t="s">
        <v>53</v>
      </c>
      <c r="M10877" t="s">
        <v>7663</v>
      </c>
      <c r="N10877" t="s">
        <v>7664</v>
      </c>
      <c r="O10877">
        <v>1E-3</v>
      </c>
      <c r="P10877">
        <v>1E-3</v>
      </c>
      <c r="Q10877">
        <v>1</v>
      </c>
    </row>
    <row r="10878" spans="10:17" x14ac:dyDescent="0.2">
      <c r="J10878" t="s">
        <v>498</v>
      </c>
      <c r="K10878" t="s">
        <v>356</v>
      </c>
      <c r="L10878" t="s">
        <v>53</v>
      </c>
      <c r="M10878" t="s">
        <v>7663</v>
      </c>
      <c r="N10878" t="s">
        <v>7665</v>
      </c>
      <c r="O10878">
        <v>1E-3</v>
      </c>
      <c r="P10878">
        <v>1E-3</v>
      </c>
      <c r="Q10878">
        <v>1</v>
      </c>
    </row>
    <row r="10879" spans="10:17" x14ac:dyDescent="0.2">
      <c r="J10879" t="s">
        <v>498</v>
      </c>
      <c r="K10879" t="s">
        <v>356</v>
      </c>
      <c r="L10879" t="s">
        <v>53</v>
      </c>
      <c r="M10879" t="s">
        <v>7663</v>
      </c>
      <c r="N10879" t="s">
        <v>7666</v>
      </c>
      <c r="O10879">
        <v>1E-3</v>
      </c>
      <c r="P10879">
        <v>1E-3</v>
      </c>
      <c r="Q10879">
        <v>1</v>
      </c>
    </row>
    <row r="10880" spans="10:17" x14ac:dyDescent="0.2">
      <c r="J10880" t="s">
        <v>498</v>
      </c>
      <c r="K10880" t="s">
        <v>356</v>
      </c>
      <c r="L10880" t="s">
        <v>53</v>
      </c>
      <c r="M10880" t="s">
        <v>7663</v>
      </c>
      <c r="N10880" t="s">
        <v>7667</v>
      </c>
      <c r="O10880">
        <v>1E-3</v>
      </c>
      <c r="P10880">
        <v>1E-3</v>
      </c>
      <c r="Q10880">
        <v>1</v>
      </c>
    </row>
    <row r="10881" spans="10:17" x14ac:dyDescent="0.2">
      <c r="J10881" t="s">
        <v>498</v>
      </c>
      <c r="K10881" t="s">
        <v>356</v>
      </c>
      <c r="L10881" t="s">
        <v>53</v>
      </c>
      <c r="M10881" t="s">
        <v>7663</v>
      </c>
      <c r="N10881" t="s">
        <v>7668</v>
      </c>
      <c r="O10881">
        <v>1E-3</v>
      </c>
      <c r="P10881">
        <v>1E-3</v>
      </c>
      <c r="Q10881">
        <v>1</v>
      </c>
    </row>
    <row r="10882" spans="10:17" x14ac:dyDescent="0.2">
      <c r="J10882" t="s">
        <v>498</v>
      </c>
      <c r="K10882" t="s">
        <v>356</v>
      </c>
      <c r="L10882" t="s">
        <v>53</v>
      </c>
      <c r="M10882" t="s">
        <v>7663</v>
      </c>
      <c r="N10882" t="s">
        <v>7669</v>
      </c>
      <c r="O10882">
        <v>1E-3</v>
      </c>
      <c r="P10882">
        <v>1E-3</v>
      </c>
      <c r="Q10882">
        <v>1</v>
      </c>
    </row>
    <row r="10883" spans="10:17" x14ac:dyDescent="0.2">
      <c r="J10883" t="s">
        <v>498</v>
      </c>
      <c r="K10883" t="s">
        <v>356</v>
      </c>
      <c r="L10883" t="s">
        <v>53</v>
      </c>
      <c r="M10883" t="s">
        <v>7663</v>
      </c>
      <c r="N10883" t="s">
        <v>7670</v>
      </c>
      <c r="O10883">
        <v>1E-3</v>
      </c>
      <c r="P10883">
        <v>1E-3</v>
      </c>
      <c r="Q10883">
        <v>1</v>
      </c>
    </row>
    <row r="10884" spans="10:17" x14ac:dyDescent="0.2">
      <c r="J10884" t="s">
        <v>498</v>
      </c>
      <c r="K10884" t="s">
        <v>356</v>
      </c>
      <c r="L10884" t="s">
        <v>53</v>
      </c>
      <c r="M10884" t="s">
        <v>7663</v>
      </c>
      <c r="N10884" t="s">
        <v>7671</v>
      </c>
      <c r="O10884">
        <v>1E-3</v>
      </c>
      <c r="P10884">
        <v>1E-3</v>
      </c>
      <c r="Q10884">
        <v>1</v>
      </c>
    </row>
    <row r="10885" spans="10:17" x14ac:dyDescent="0.2">
      <c r="J10885" t="s">
        <v>498</v>
      </c>
      <c r="K10885" t="s">
        <v>356</v>
      </c>
      <c r="L10885" t="s">
        <v>53</v>
      </c>
      <c r="M10885" t="s">
        <v>7663</v>
      </c>
      <c r="N10885" t="s">
        <v>7672</v>
      </c>
      <c r="O10885">
        <v>1E-3</v>
      </c>
      <c r="P10885">
        <v>1E-3</v>
      </c>
      <c r="Q10885">
        <v>1</v>
      </c>
    </row>
    <row r="10886" spans="10:17" x14ac:dyDescent="0.2">
      <c r="J10886" t="s">
        <v>498</v>
      </c>
      <c r="K10886" t="s">
        <v>356</v>
      </c>
      <c r="L10886" t="s">
        <v>53</v>
      </c>
      <c r="M10886" t="s">
        <v>7663</v>
      </c>
      <c r="N10886" t="s">
        <v>7791</v>
      </c>
      <c r="O10886">
        <v>1E-3</v>
      </c>
      <c r="P10886">
        <v>1E-3</v>
      </c>
      <c r="Q10886">
        <v>1</v>
      </c>
    </row>
    <row r="10887" spans="10:17" x14ac:dyDescent="0.2">
      <c r="J10887" t="s">
        <v>498</v>
      </c>
      <c r="K10887" t="s">
        <v>356</v>
      </c>
      <c r="L10887" t="s">
        <v>53</v>
      </c>
      <c r="M10887" t="s">
        <v>7663</v>
      </c>
      <c r="N10887" t="s">
        <v>7792</v>
      </c>
      <c r="O10887">
        <v>1E-3</v>
      </c>
      <c r="P10887">
        <v>1E-3</v>
      </c>
      <c r="Q10887">
        <v>1</v>
      </c>
    </row>
    <row r="10888" spans="10:17" x14ac:dyDescent="0.2">
      <c r="J10888" t="s">
        <v>498</v>
      </c>
      <c r="K10888" t="s">
        <v>356</v>
      </c>
      <c r="L10888" t="s">
        <v>53</v>
      </c>
      <c r="M10888" t="s">
        <v>7663</v>
      </c>
      <c r="N10888" t="s">
        <v>7793</v>
      </c>
      <c r="O10888">
        <v>1E-3</v>
      </c>
      <c r="P10888">
        <v>1E-3</v>
      </c>
      <c r="Q10888">
        <v>1</v>
      </c>
    </row>
    <row r="10889" spans="10:17" x14ac:dyDescent="0.2">
      <c r="J10889" t="s">
        <v>498</v>
      </c>
      <c r="K10889" t="s">
        <v>356</v>
      </c>
      <c r="L10889" t="s">
        <v>53</v>
      </c>
      <c r="M10889" t="s">
        <v>7663</v>
      </c>
      <c r="N10889" t="s">
        <v>7794</v>
      </c>
      <c r="O10889">
        <v>1E-3</v>
      </c>
      <c r="P10889">
        <v>1E-3</v>
      </c>
      <c r="Q10889">
        <v>1</v>
      </c>
    </row>
    <row r="10890" spans="10:17" x14ac:dyDescent="0.2">
      <c r="J10890" t="s">
        <v>498</v>
      </c>
      <c r="K10890" t="s">
        <v>356</v>
      </c>
      <c r="L10890" t="s">
        <v>53</v>
      </c>
      <c r="M10890" t="s">
        <v>7663</v>
      </c>
      <c r="N10890" t="s">
        <v>7795</v>
      </c>
      <c r="O10890">
        <v>1E-3</v>
      </c>
      <c r="P10890">
        <v>1E-3</v>
      </c>
      <c r="Q10890">
        <v>1</v>
      </c>
    </row>
    <row r="10891" spans="10:17" x14ac:dyDescent="0.2">
      <c r="J10891" t="s">
        <v>498</v>
      </c>
      <c r="K10891" t="s">
        <v>356</v>
      </c>
      <c r="L10891" t="s">
        <v>53</v>
      </c>
      <c r="M10891" t="s">
        <v>7663</v>
      </c>
      <c r="N10891" t="s">
        <v>7796</v>
      </c>
      <c r="O10891">
        <v>1E-3</v>
      </c>
      <c r="P10891">
        <v>1E-3</v>
      </c>
      <c r="Q10891">
        <v>1</v>
      </c>
    </row>
    <row r="10892" spans="10:17" x14ac:dyDescent="0.2">
      <c r="J10892" t="s">
        <v>498</v>
      </c>
      <c r="K10892" t="s">
        <v>356</v>
      </c>
      <c r="L10892" t="s">
        <v>53</v>
      </c>
      <c r="M10892" t="s">
        <v>7663</v>
      </c>
      <c r="N10892" t="s">
        <v>7797</v>
      </c>
      <c r="O10892">
        <v>1E-3</v>
      </c>
      <c r="P10892">
        <v>1E-3</v>
      </c>
      <c r="Q10892">
        <v>1</v>
      </c>
    </row>
    <row r="10893" spans="10:17" x14ac:dyDescent="0.2">
      <c r="J10893" t="s">
        <v>498</v>
      </c>
      <c r="K10893" t="s">
        <v>356</v>
      </c>
      <c r="L10893" t="s">
        <v>53</v>
      </c>
      <c r="M10893" t="s">
        <v>7663</v>
      </c>
      <c r="N10893" t="s">
        <v>7798</v>
      </c>
      <c r="O10893">
        <v>1E-3</v>
      </c>
      <c r="P10893">
        <v>1E-3</v>
      </c>
      <c r="Q10893">
        <v>1</v>
      </c>
    </row>
    <row r="10894" spans="10:17" x14ac:dyDescent="0.2">
      <c r="J10894" t="s">
        <v>498</v>
      </c>
      <c r="K10894" t="s">
        <v>356</v>
      </c>
      <c r="L10894" t="s">
        <v>53</v>
      </c>
      <c r="M10894" t="s">
        <v>7663</v>
      </c>
      <c r="N10894" t="s">
        <v>7799</v>
      </c>
      <c r="O10894">
        <v>1E-3</v>
      </c>
      <c r="P10894">
        <v>1E-3</v>
      </c>
      <c r="Q10894">
        <v>1</v>
      </c>
    </row>
    <row r="10895" spans="10:17" x14ac:dyDescent="0.2">
      <c r="J10895" t="s">
        <v>498</v>
      </c>
      <c r="K10895" t="s">
        <v>356</v>
      </c>
      <c r="L10895" t="s">
        <v>53</v>
      </c>
      <c r="M10895" t="s">
        <v>7663</v>
      </c>
      <c r="N10895" t="s">
        <v>7800</v>
      </c>
      <c r="O10895">
        <v>1E-3</v>
      </c>
      <c r="P10895">
        <v>1E-3</v>
      </c>
      <c r="Q10895">
        <v>1</v>
      </c>
    </row>
    <row r="10896" spans="10:17" x14ac:dyDescent="0.2">
      <c r="J10896" t="s">
        <v>498</v>
      </c>
      <c r="K10896" t="s">
        <v>356</v>
      </c>
      <c r="L10896" t="s">
        <v>53</v>
      </c>
      <c r="M10896" t="s">
        <v>7663</v>
      </c>
      <c r="N10896" t="s">
        <v>7673</v>
      </c>
      <c r="O10896">
        <v>1E-3</v>
      </c>
      <c r="P10896">
        <v>1E-3</v>
      </c>
      <c r="Q10896">
        <v>1</v>
      </c>
    </row>
    <row r="10897" spans="10:17" x14ac:dyDescent="0.2">
      <c r="J10897" t="s">
        <v>498</v>
      </c>
      <c r="K10897" t="s">
        <v>356</v>
      </c>
      <c r="L10897" t="s">
        <v>53</v>
      </c>
      <c r="M10897" t="s">
        <v>7663</v>
      </c>
      <c r="N10897" t="s">
        <v>7674</v>
      </c>
      <c r="O10897">
        <v>1E-3</v>
      </c>
      <c r="P10897">
        <v>1E-3</v>
      </c>
      <c r="Q10897">
        <v>1</v>
      </c>
    </row>
    <row r="10898" spans="10:17" x14ac:dyDescent="0.2">
      <c r="J10898" t="s">
        <v>498</v>
      </c>
      <c r="K10898" t="s">
        <v>356</v>
      </c>
      <c r="L10898" t="s">
        <v>53</v>
      </c>
      <c r="M10898" t="s">
        <v>7663</v>
      </c>
      <c r="N10898" t="s">
        <v>7675</v>
      </c>
      <c r="O10898">
        <v>1E-3</v>
      </c>
      <c r="P10898">
        <v>1E-3</v>
      </c>
      <c r="Q10898">
        <v>1</v>
      </c>
    </row>
    <row r="10899" spans="10:17" x14ac:dyDescent="0.2">
      <c r="J10899" t="s">
        <v>498</v>
      </c>
      <c r="K10899" t="s">
        <v>356</v>
      </c>
      <c r="L10899" t="s">
        <v>53</v>
      </c>
      <c r="M10899" t="s">
        <v>7663</v>
      </c>
      <c r="N10899" t="s">
        <v>7676</v>
      </c>
      <c r="O10899">
        <v>1E-3</v>
      </c>
      <c r="P10899">
        <v>1E-3</v>
      </c>
      <c r="Q10899">
        <v>1</v>
      </c>
    </row>
    <row r="10900" spans="10:17" x14ac:dyDescent="0.2">
      <c r="J10900" t="s">
        <v>498</v>
      </c>
      <c r="K10900" t="s">
        <v>356</v>
      </c>
      <c r="L10900" t="s">
        <v>53</v>
      </c>
      <c r="M10900" t="s">
        <v>7663</v>
      </c>
      <c r="N10900" t="s">
        <v>7677</v>
      </c>
      <c r="O10900">
        <v>1E-3</v>
      </c>
      <c r="P10900">
        <v>1E-3</v>
      </c>
      <c r="Q10900">
        <v>1</v>
      </c>
    </row>
    <row r="10901" spans="10:17" x14ac:dyDescent="0.2">
      <c r="J10901" t="s">
        <v>498</v>
      </c>
      <c r="K10901" t="s">
        <v>356</v>
      </c>
      <c r="L10901" t="s">
        <v>53</v>
      </c>
      <c r="M10901" t="s">
        <v>7663</v>
      </c>
      <c r="N10901" t="s">
        <v>7678</v>
      </c>
      <c r="O10901">
        <v>1E-3</v>
      </c>
      <c r="P10901">
        <v>1E-3</v>
      </c>
      <c r="Q10901">
        <v>1</v>
      </c>
    </row>
    <row r="10902" spans="10:17" x14ac:dyDescent="0.2">
      <c r="J10902" t="s">
        <v>498</v>
      </c>
      <c r="K10902" t="s">
        <v>356</v>
      </c>
      <c r="L10902" t="s">
        <v>53</v>
      </c>
      <c r="M10902" t="s">
        <v>7663</v>
      </c>
      <c r="N10902" t="s">
        <v>7801</v>
      </c>
      <c r="O10902">
        <v>1E-3</v>
      </c>
      <c r="P10902">
        <v>1E-3</v>
      </c>
      <c r="Q10902">
        <v>1</v>
      </c>
    </row>
    <row r="10903" spans="10:17" x14ac:dyDescent="0.2">
      <c r="J10903" t="s">
        <v>498</v>
      </c>
      <c r="K10903" t="s">
        <v>356</v>
      </c>
      <c r="L10903" t="s">
        <v>53</v>
      </c>
      <c r="M10903" t="s">
        <v>7663</v>
      </c>
      <c r="N10903" t="s">
        <v>7802</v>
      </c>
      <c r="O10903">
        <v>1E-3</v>
      </c>
      <c r="P10903">
        <v>1E-3</v>
      </c>
      <c r="Q10903">
        <v>1</v>
      </c>
    </row>
    <row r="10904" spans="10:17" x14ac:dyDescent="0.2">
      <c r="J10904" t="s">
        <v>498</v>
      </c>
      <c r="K10904" t="s">
        <v>356</v>
      </c>
      <c r="L10904" t="s">
        <v>53</v>
      </c>
      <c r="M10904" t="s">
        <v>7663</v>
      </c>
      <c r="N10904" t="s">
        <v>7803</v>
      </c>
      <c r="O10904">
        <v>1E-3</v>
      </c>
      <c r="P10904">
        <v>1E-3</v>
      </c>
      <c r="Q10904">
        <v>1</v>
      </c>
    </row>
    <row r="10905" spans="10:17" x14ac:dyDescent="0.2">
      <c r="J10905" t="s">
        <v>498</v>
      </c>
      <c r="K10905" t="s">
        <v>356</v>
      </c>
      <c r="L10905" t="s">
        <v>53</v>
      </c>
      <c r="M10905" t="s">
        <v>7663</v>
      </c>
      <c r="N10905" t="s">
        <v>7804</v>
      </c>
      <c r="O10905">
        <v>1E-3</v>
      </c>
      <c r="P10905">
        <v>1E-3</v>
      </c>
      <c r="Q10905">
        <v>1</v>
      </c>
    </row>
    <row r="10906" spans="10:17" x14ac:dyDescent="0.2">
      <c r="J10906" t="s">
        <v>498</v>
      </c>
      <c r="K10906" t="s">
        <v>356</v>
      </c>
      <c r="L10906" t="s">
        <v>53</v>
      </c>
      <c r="M10906" t="s">
        <v>7663</v>
      </c>
      <c r="N10906" t="s">
        <v>7805</v>
      </c>
      <c r="O10906">
        <v>1E-3</v>
      </c>
      <c r="P10906">
        <v>1E-3</v>
      </c>
      <c r="Q10906">
        <v>1</v>
      </c>
    </row>
    <row r="10907" spans="10:17" x14ac:dyDescent="0.2">
      <c r="J10907" t="s">
        <v>498</v>
      </c>
      <c r="K10907" t="s">
        <v>356</v>
      </c>
      <c r="L10907" t="s">
        <v>53</v>
      </c>
      <c r="M10907" t="s">
        <v>7663</v>
      </c>
      <c r="N10907" t="s">
        <v>7806</v>
      </c>
      <c r="O10907">
        <v>1E-3</v>
      </c>
      <c r="P10907">
        <v>1E-3</v>
      </c>
      <c r="Q10907">
        <v>1</v>
      </c>
    </row>
    <row r="10908" spans="10:17" x14ac:dyDescent="0.2">
      <c r="J10908" t="s">
        <v>498</v>
      </c>
      <c r="K10908" t="s">
        <v>356</v>
      </c>
      <c r="L10908" t="s">
        <v>53</v>
      </c>
      <c r="M10908" t="s">
        <v>7663</v>
      </c>
      <c r="N10908" t="s">
        <v>7807</v>
      </c>
      <c r="O10908">
        <v>1E-3</v>
      </c>
      <c r="P10908">
        <v>1E-3</v>
      </c>
      <c r="Q10908">
        <v>1</v>
      </c>
    </row>
    <row r="10909" spans="10:17" x14ac:dyDescent="0.2">
      <c r="J10909" t="s">
        <v>498</v>
      </c>
      <c r="K10909" t="s">
        <v>356</v>
      </c>
      <c r="L10909" t="s">
        <v>53</v>
      </c>
      <c r="M10909" t="s">
        <v>7663</v>
      </c>
      <c r="N10909" t="s">
        <v>7808</v>
      </c>
      <c r="O10909">
        <v>1E-3</v>
      </c>
      <c r="P10909">
        <v>1E-3</v>
      </c>
      <c r="Q10909">
        <v>1</v>
      </c>
    </row>
    <row r="10910" spans="10:17" x14ac:dyDescent="0.2">
      <c r="J10910" t="s">
        <v>498</v>
      </c>
      <c r="K10910" t="s">
        <v>356</v>
      </c>
      <c r="L10910" t="s">
        <v>53</v>
      </c>
      <c r="M10910" t="s">
        <v>7663</v>
      </c>
      <c r="N10910" t="s">
        <v>7809</v>
      </c>
      <c r="O10910">
        <v>1E-3</v>
      </c>
      <c r="P10910">
        <v>1E-3</v>
      </c>
      <c r="Q10910">
        <v>1</v>
      </c>
    </row>
    <row r="10911" spans="10:17" x14ac:dyDescent="0.2">
      <c r="J10911" t="s">
        <v>498</v>
      </c>
      <c r="K10911" t="s">
        <v>356</v>
      </c>
      <c r="L10911" t="s">
        <v>53</v>
      </c>
      <c r="M10911" t="s">
        <v>7663</v>
      </c>
      <c r="N10911" t="s">
        <v>7810</v>
      </c>
      <c r="O10911">
        <v>1E-3</v>
      </c>
      <c r="P10911">
        <v>1E-3</v>
      </c>
      <c r="Q10911">
        <v>1</v>
      </c>
    </row>
    <row r="10912" spans="10:17" x14ac:dyDescent="0.2">
      <c r="J10912" t="s">
        <v>498</v>
      </c>
      <c r="K10912" t="s">
        <v>356</v>
      </c>
      <c r="L10912" t="s">
        <v>53</v>
      </c>
      <c r="M10912" t="s">
        <v>7663</v>
      </c>
      <c r="N10912" t="s">
        <v>7811</v>
      </c>
      <c r="O10912">
        <v>1E-3</v>
      </c>
      <c r="P10912">
        <v>1E-3</v>
      </c>
      <c r="Q10912">
        <v>1</v>
      </c>
    </row>
    <row r="10913" spans="10:17" x14ac:dyDescent="0.2">
      <c r="J10913" t="s">
        <v>498</v>
      </c>
      <c r="K10913" t="s">
        <v>356</v>
      </c>
      <c r="L10913" t="s">
        <v>53</v>
      </c>
      <c r="M10913" t="s">
        <v>7663</v>
      </c>
      <c r="N10913" t="s">
        <v>7812</v>
      </c>
      <c r="O10913">
        <v>1E-3</v>
      </c>
      <c r="P10913">
        <v>1E-3</v>
      </c>
      <c r="Q10913">
        <v>1</v>
      </c>
    </row>
    <row r="10914" spans="10:17" x14ac:dyDescent="0.2">
      <c r="J10914" t="s">
        <v>498</v>
      </c>
      <c r="K10914" t="s">
        <v>356</v>
      </c>
      <c r="L10914" t="s">
        <v>53</v>
      </c>
      <c r="M10914" t="s">
        <v>7663</v>
      </c>
      <c r="N10914" t="s">
        <v>7813</v>
      </c>
      <c r="O10914">
        <v>1E-3</v>
      </c>
      <c r="P10914">
        <v>1E-3</v>
      </c>
      <c r="Q10914">
        <v>1</v>
      </c>
    </row>
    <row r="10915" spans="10:17" x14ac:dyDescent="0.2">
      <c r="J10915" t="s">
        <v>498</v>
      </c>
      <c r="K10915" t="s">
        <v>356</v>
      </c>
      <c r="L10915" t="s">
        <v>53</v>
      </c>
      <c r="M10915" t="s">
        <v>7663</v>
      </c>
      <c r="N10915" t="s">
        <v>7814</v>
      </c>
      <c r="O10915">
        <v>1E-3</v>
      </c>
      <c r="P10915">
        <v>1E-3</v>
      </c>
      <c r="Q10915">
        <v>1</v>
      </c>
    </row>
    <row r="10916" spans="10:17" x14ac:dyDescent="0.2">
      <c r="J10916" t="s">
        <v>498</v>
      </c>
      <c r="K10916" t="s">
        <v>356</v>
      </c>
      <c r="L10916" t="s">
        <v>53</v>
      </c>
      <c r="M10916" t="s">
        <v>7663</v>
      </c>
      <c r="N10916" t="s">
        <v>7815</v>
      </c>
      <c r="O10916">
        <v>1E-3</v>
      </c>
      <c r="P10916">
        <v>1E-3</v>
      </c>
      <c r="Q10916">
        <v>1</v>
      </c>
    </row>
    <row r="10917" spans="10:17" x14ac:dyDescent="0.2">
      <c r="J10917" t="s">
        <v>498</v>
      </c>
      <c r="K10917" t="s">
        <v>356</v>
      </c>
      <c r="L10917" t="s">
        <v>53</v>
      </c>
      <c r="M10917" t="s">
        <v>7663</v>
      </c>
      <c r="N10917" t="s">
        <v>7816</v>
      </c>
      <c r="O10917">
        <v>1E-3</v>
      </c>
      <c r="P10917">
        <v>1E-3</v>
      </c>
      <c r="Q10917">
        <v>1</v>
      </c>
    </row>
    <row r="10918" spans="10:17" x14ac:dyDescent="0.2">
      <c r="J10918" t="s">
        <v>498</v>
      </c>
      <c r="K10918" t="s">
        <v>356</v>
      </c>
      <c r="L10918" t="s">
        <v>53</v>
      </c>
      <c r="M10918" t="s">
        <v>7663</v>
      </c>
      <c r="N10918" t="s">
        <v>7817</v>
      </c>
      <c r="O10918">
        <v>1E-3</v>
      </c>
      <c r="P10918">
        <v>1E-3</v>
      </c>
      <c r="Q10918">
        <v>1</v>
      </c>
    </row>
    <row r="10919" spans="10:17" x14ac:dyDescent="0.2">
      <c r="J10919" t="s">
        <v>498</v>
      </c>
      <c r="K10919" t="s">
        <v>356</v>
      </c>
      <c r="L10919" t="s">
        <v>53</v>
      </c>
      <c r="M10919" t="s">
        <v>7663</v>
      </c>
      <c r="N10919" t="s">
        <v>7679</v>
      </c>
      <c r="O10919">
        <v>1E-3</v>
      </c>
      <c r="P10919">
        <v>1E-3</v>
      </c>
      <c r="Q10919">
        <v>1</v>
      </c>
    </row>
    <row r="10920" spans="10:17" x14ac:dyDescent="0.2">
      <c r="J10920" t="s">
        <v>498</v>
      </c>
      <c r="K10920" t="s">
        <v>356</v>
      </c>
      <c r="L10920" t="s">
        <v>53</v>
      </c>
      <c r="M10920" t="s">
        <v>7663</v>
      </c>
      <c r="N10920" t="s">
        <v>7680</v>
      </c>
      <c r="O10920">
        <v>1E-3</v>
      </c>
      <c r="P10920">
        <v>1E-3</v>
      </c>
      <c r="Q10920">
        <v>1</v>
      </c>
    </row>
    <row r="10921" spans="10:17" x14ac:dyDescent="0.2">
      <c r="J10921" t="s">
        <v>498</v>
      </c>
      <c r="K10921" t="s">
        <v>356</v>
      </c>
      <c r="L10921" t="s">
        <v>53</v>
      </c>
      <c r="M10921" t="s">
        <v>7663</v>
      </c>
      <c r="N10921" t="s">
        <v>7681</v>
      </c>
      <c r="O10921">
        <v>1E-3</v>
      </c>
      <c r="P10921">
        <v>1E-3</v>
      </c>
      <c r="Q10921">
        <v>1</v>
      </c>
    </row>
    <row r="10922" spans="10:17" x14ac:dyDescent="0.2">
      <c r="J10922" t="s">
        <v>498</v>
      </c>
      <c r="K10922" t="s">
        <v>356</v>
      </c>
      <c r="L10922" t="s">
        <v>53</v>
      </c>
      <c r="M10922" t="s">
        <v>7663</v>
      </c>
      <c r="N10922" t="s">
        <v>7818</v>
      </c>
      <c r="O10922">
        <v>1E-3</v>
      </c>
      <c r="P10922">
        <v>1E-3</v>
      </c>
      <c r="Q10922">
        <v>1</v>
      </c>
    </row>
    <row r="10923" spans="10:17" x14ac:dyDescent="0.2">
      <c r="J10923" t="s">
        <v>498</v>
      </c>
      <c r="K10923" t="s">
        <v>356</v>
      </c>
      <c r="L10923" t="s">
        <v>53</v>
      </c>
      <c r="M10923" t="s">
        <v>7663</v>
      </c>
      <c r="N10923" t="s">
        <v>7819</v>
      </c>
      <c r="O10923">
        <v>1E-3</v>
      </c>
      <c r="P10923">
        <v>1E-3</v>
      </c>
      <c r="Q10923">
        <v>1</v>
      </c>
    </row>
    <row r="10924" spans="10:17" x14ac:dyDescent="0.2">
      <c r="J10924" t="s">
        <v>498</v>
      </c>
      <c r="K10924" t="s">
        <v>356</v>
      </c>
      <c r="L10924" t="s">
        <v>53</v>
      </c>
      <c r="M10924" t="s">
        <v>7663</v>
      </c>
      <c r="N10924" t="s">
        <v>7820</v>
      </c>
      <c r="O10924">
        <v>1E-3</v>
      </c>
      <c r="P10924">
        <v>1E-3</v>
      </c>
      <c r="Q10924">
        <v>1</v>
      </c>
    </row>
    <row r="10925" spans="10:17" x14ac:dyDescent="0.2">
      <c r="J10925" t="s">
        <v>498</v>
      </c>
      <c r="K10925" t="s">
        <v>356</v>
      </c>
      <c r="L10925" t="s">
        <v>53</v>
      </c>
      <c r="M10925" t="s">
        <v>7663</v>
      </c>
      <c r="N10925" t="s">
        <v>7821</v>
      </c>
      <c r="O10925">
        <v>1E-3</v>
      </c>
      <c r="P10925">
        <v>1E-3</v>
      </c>
      <c r="Q10925">
        <v>1</v>
      </c>
    </row>
    <row r="10926" spans="10:17" x14ac:dyDescent="0.2">
      <c r="J10926" t="s">
        <v>498</v>
      </c>
      <c r="K10926" t="s">
        <v>356</v>
      </c>
      <c r="L10926" t="s">
        <v>53</v>
      </c>
      <c r="M10926" t="s">
        <v>7663</v>
      </c>
      <c r="N10926" t="s">
        <v>7822</v>
      </c>
      <c r="O10926">
        <v>1E-3</v>
      </c>
      <c r="P10926">
        <v>1E-3</v>
      </c>
      <c r="Q10926">
        <v>1</v>
      </c>
    </row>
    <row r="10927" spans="10:17" x14ac:dyDescent="0.2">
      <c r="J10927" t="s">
        <v>498</v>
      </c>
      <c r="K10927" t="s">
        <v>356</v>
      </c>
      <c r="L10927" t="s">
        <v>53</v>
      </c>
      <c r="M10927" t="s">
        <v>7663</v>
      </c>
      <c r="N10927" t="s">
        <v>7823</v>
      </c>
      <c r="O10927">
        <v>1E-3</v>
      </c>
      <c r="P10927">
        <v>1E-3</v>
      </c>
      <c r="Q10927">
        <v>1</v>
      </c>
    </row>
    <row r="10928" spans="10:17" x14ac:dyDescent="0.2">
      <c r="J10928" t="s">
        <v>498</v>
      </c>
      <c r="K10928" t="s">
        <v>356</v>
      </c>
      <c r="L10928" t="s">
        <v>53</v>
      </c>
      <c r="M10928" t="s">
        <v>7663</v>
      </c>
      <c r="N10928" t="s">
        <v>7824</v>
      </c>
      <c r="O10928">
        <v>1E-3</v>
      </c>
      <c r="P10928">
        <v>1E-3</v>
      </c>
      <c r="Q10928">
        <v>1</v>
      </c>
    </row>
    <row r="10929" spans="10:17" x14ac:dyDescent="0.2">
      <c r="J10929" t="s">
        <v>498</v>
      </c>
      <c r="K10929" t="s">
        <v>356</v>
      </c>
      <c r="L10929" t="s">
        <v>53</v>
      </c>
      <c r="M10929" t="s">
        <v>7663</v>
      </c>
      <c r="N10929" t="s">
        <v>7825</v>
      </c>
      <c r="O10929">
        <v>1E-3</v>
      </c>
      <c r="P10929">
        <v>1E-3</v>
      </c>
      <c r="Q10929">
        <v>1</v>
      </c>
    </row>
    <row r="10930" spans="10:17" x14ac:dyDescent="0.2">
      <c r="J10930" t="s">
        <v>498</v>
      </c>
      <c r="K10930" t="s">
        <v>356</v>
      </c>
      <c r="L10930" t="s">
        <v>53</v>
      </c>
      <c r="M10930" t="s">
        <v>7663</v>
      </c>
      <c r="N10930" t="s">
        <v>7826</v>
      </c>
      <c r="O10930">
        <v>1E-3</v>
      </c>
      <c r="P10930">
        <v>1E-3</v>
      </c>
      <c r="Q10930">
        <v>1</v>
      </c>
    </row>
    <row r="10931" spans="10:17" x14ac:dyDescent="0.2">
      <c r="J10931" t="s">
        <v>498</v>
      </c>
      <c r="K10931" t="s">
        <v>356</v>
      </c>
      <c r="L10931" t="s">
        <v>53</v>
      </c>
      <c r="M10931" t="s">
        <v>7663</v>
      </c>
      <c r="N10931" t="s">
        <v>7827</v>
      </c>
      <c r="O10931">
        <v>1E-3</v>
      </c>
      <c r="P10931">
        <v>1E-3</v>
      </c>
      <c r="Q10931">
        <v>1</v>
      </c>
    </row>
    <row r="10932" spans="10:17" x14ac:dyDescent="0.2">
      <c r="J10932" t="s">
        <v>498</v>
      </c>
      <c r="K10932" t="s">
        <v>356</v>
      </c>
      <c r="L10932" t="s">
        <v>53</v>
      </c>
      <c r="M10932" t="s">
        <v>7663</v>
      </c>
      <c r="N10932" t="s">
        <v>7828</v>
      </c>
      <c r="O10932">
        <v>1E-3</v>
      </c>
      <c r="P10932">
        <v>1E-3</v>
      </c>
      <c r="Q10932">
        <v>1</v>
      </c>
    </row>
    <row r="10933" spans="10:17" x14ac:dyDescent="0.2">
      <c r="J10933" t="s">
        <v>498</v>
      </c>
      <c r="K10933" t="s">
        <v>356</v>
      </c>
      <c r="L10933" t="s">
        <v>53</v>
      </c>
      <c r="M10933" t="s">
        <v>7663</v>
      </c>
      <c r="N10933" t="s">
        <v>7829</v>
      </c>
      <c r="O10933">
        <v>1E-3</v>
      </c>
      <c r="P10933">
        <v>1E-3</v>
      </c>
      <c r="Q10933">
        <v>1</v>
      </c>
    </row>
    <row r="10934" spans="10:17" x14ac:dyDescent="0.2">
      <c r="J10934" t="s">
        <v>498</v>
      </c>
      <c r="K10934" t="s">
        <v>356</v>
      </c>
      <c r="L10934" t="s">
        <v>53</v>
      </c>
      <c r="M10934" t="s">
        <v>7663</v>
      </c>
      <c r="N10934" t="s">
        <v>7830</v>
      </c>
      <c r="O10934">
        <v>1E-3</v>
      </c>
      <c r="P10934">
        <v>1E-3</v>
      </c>
      <c r="Q10934">
        <v>1</v>
      </c>
    </row>
    <row r="10935" spans="10:17" x14ac:dyDescent="0.2">
      <c r="J10935" t="s">
        <v>498</v>
      </c>
      <c r="K10935" t="s">
        <v>356</v>
      </c>
      <c r="L10935" t="s">
        <v>53</v>
      </c>
      <c r="M10935" t="s">
        <v>7663</v>
      </c>
      <c r="N10935" t="s">
        <v>7831</v>
      </c>
      <c r="O10935">
        <v>1E-3</v>
      </c>
      <c r="P10935">
        <v>1E-3</v>
      </c>
      <c r="Q10935">
        <v>1</v>
      </c>
    </row>
    <row r="10936" spans="10:17" x14ac:dyDescent="0.2">
      <c r="J10936" t="s">
        <v>498</v>
      </c>
      <c r="K10936" t="s">
        <v>356</v>
      </c>
      <c r="L10936" t="s">
        <v>53</v>
      </c>
      <c r="M10936" t="s">
        <v>7663</v>
      </c>
      <c r="N10936" t="s">
        <v>7832</v>
      </c>
      <c r="O10936">
        <v>1E-3</v>
      </c>
      <c r="P10936">
        <v>1E-3</v>
      </c>
      <c r="Q10936">
        <v>1</v>
      </c>
    </row>
    <row r="10937" spans="10:17" x14ac:dyDescent="0.2">
      <c r="J10937" t="s">
        <v>498</v>
      </c>
      <c r="K10937" t="s">
        <v>356</v>
      </c>
      <c r="L10937" t="s">
        <v>53</v>
      </c>
      <c r="M10937" t="s">
        <v>7663</v>
      </c>
      <c r="N10937" t="s">
        <v>7833</v>
      </c>
      <c r="O10937">
        <v>1E-3</v>
      </c>
      <c r="P10937">
        <v>1E-3</v>
      </c>
      <c r="Q10937">
        <v>1</v>
      </c>
    </row>
    <row r="10938" spans="10:17" x14ac:dyDescent="0.2">
      <c r="J10938" t="s">
        <v>498</v>
      </c>
      <c r="K10938" t="s">
        <v>356</v>
      </c>
      <c r="L10938" t="s">
        <v>53</v>
      </c>
      <c r="M10938" t="s">
        <v>7663</v>
      </c>
      <c r="N10938" t="s">
        <v>7834</v>
      </c>
      <c r="O10938">
        <v>1E-3</v>
      </c>
      <c r="P10938">
        <v>1E-3</v>
      </c>
      <c r="Q10938">
        <v>1</v>
      </c>
    </row>
    <row r="10939" spans="10:17" x14ac:dyDescent="0.2">
      <c r="J10939" t="s">
        <v>498</v>
      </c>
      <c r="K10939" t="s">
        <v>356</v>
      </c>
      <c r="L10939" t="s">
        <v>53</v>
      </c>
      <c r="M10939" t="s">
        <v>7663</v>
      </c>
      <c r="N10939" t="s">
        <v>7835</v>
      </c>
      <c r="O10939">
        <v>1E-3</v>
      </c>
      <c r="P10939">
        <v>1E-3</v>
      </c>
      <c r="Q10939">
        <v>1</v>
      </c>
    </row>
    <row r="10940" spans="10:17" x14ac:dyDescent="0.2">
      <c r="J10940" t="s">
        <v>498</v>
      </c>
      <c r="K10940" t="s">
        <v>356</v>
      </c>
      <c r="L10940" t="s">
        <v>53</v>
      </c>
      <c r="M10940" t="s">
        <v>7663</v>
      </c>
      <c r="N10940" t="s">
        <v>7682</v>
      </c>
      <c r="O10940">
        <v>1E-3</v>
      </c>
      <c r="P10940">
        <v>1E-3</v>
      </c>
      <c r="Q10940">
        <v>1</v>
      </c>
    </row>
    <row r="10941" spans="10:17" x14ac:dyDescent="0.2">
      <c r="J10941" t="s">
        <v>498</v>
      </c>
      <c r="K10941" t="s">
        <v>356</v>
      </c>
      <c r="L10941" t="s">
        <v>53</v>
      </c>
      <c r="M10941" t="s">
        <v>7663</v>
      </c>
      <c r="N10941" t="s">
        <v>7683</v>
      </c>
      <c r="O10941">
        <v>1E-3</v>
      </c>
      <c r="P10941">
        <v>1E-3</v>
      </c>
      <c r="Q10941">
        <v>1</v>
      </c>
    </row>
    <row r="10942" spans="10:17" x14ac:dyDescent="0.2">
      <c r="J10942" t="s">
        <v>498</v>
      </c>
      <c r="K10942" t="s">
        <v>356</v>
      </c>
      <c r="L10942" t="s">
        <v>53</v>
      </c>
      <c r="M10942" t="s">
        <v>7663</v>
      </c>
      <c r="N10942" t="s">
        <v>7684</v>
      </c>
      <c r="O10942">
        <v>1E-3</v>
      </c>
      <c r="P10942">
        <v>1E-3</v>
      </c>
      <c r="Q10942">
        <v>1</v>
      </c>
    </row>
    <row r="10943" spans="10:17" x14ac:dyDescent="0.2">
      <c r="J10943" t="s">
        <v>498</v>
      </c>
      <c r="K10943" t="s">
        <v>356</v>
      </c>
      <c r="L10943" t="s">
        <v>53</v>
      </c>
      <c r="M10943" t="s">
        <v>7663</v>
      </c>
      <c r="N10943" t="s">
        <v>7685</v>
      </c>
      <c r="O10943">
        <v>1E-3</v>
      </c>
      <c r="P10943">
        <v>1E-3</v>
      </c>
      <c r="Q10943">
        <v>1</v>
      </c>
    </row>
    <row r="10944" spans="10:17" x14ac:dyDescent="0.2">
      <c r="J10944" t="s">
        <v>498</v>
      </c>
      <c r="K10944" t="s">
        <v>356</v>
      </c>
      <c r="L10944" t="s">
        <v>53</v>
      </c>
      <c r="M10944" t="s">
        <v>7663</v>
      </c>
      <c r="N10944" t="s">
        <v>7686</v>
      </c>
      <c r="O10944">
        <v>1E-3</v>
      </c>
      <c r="P10944">
        <v>1E-3</v>
      </c>
      <c r="Q10944">
        <v>1</v>
      </c>
    </row>
    <row r="10945" spans="10:17" x14ac:dyDescent="0.2">
      <c r="J10945" t="s">
        <v>498</v>
      </c>
      <c r="K10945" t="s">
        <v>356</v>
      </c>
      <c r="L10945" t="s">
        <v>53</v>
      </c>
      <c r="M10945" t="s">
        <v>7663</v>
      </c>
      <c r="N10945" t="s">
        <v>7836</v>
      </c>
      <c r="O10945">
        <v>1E-3</v>
      </c>
      <c r="P10945">
        <v>1E-3</v>
      </c>
      <c r="Q10945">
        <v>1</v>
      </c>
    </row>
    <row r="10946" spans="10:17" x14ac:dyDescent="0.2">
      <c r="J10946" t="s">
        <v>498</v>
      </c>
      <c r="K10946" t="s">
        <v>356</v>
      </c>
      <c r="L10946" t="s">
        <v>53</v>
      </c>
      <c r="M10946" t="s">
        <v>7663</v>
      </c>
      <c r="N10946" t="s">
        <v>7837</v>
      </c>
      <c r="O10946">
        <v>1E-3</v>
      </c>
      <c r="P10946">
        <v>1E-3</v>
      </c>
      <c r="Q10946">
        <v>1</v>
      </c>
    </row>
    <row r="10947" spans="10:17" x14ac:dyDescent="0.2">
      <c r="J10947" t="s">
        <v>498</v>
      </c>
      <c r="K10947" t="s">
        <v>356</v>
      </c>
      <c r="L10947" t="s">
        <v>53</v>
      </c>
      <c r="M10947" t="s">
        <v>7663</v>
      </c>
      <c r="N10947" t="s">
        <v>7838</v>
      </c>
      <c r="O10947">
        <v>1E-3</v>
      </c>
      <c r="P10947">
        <v>1E-3</v>
      </c>
      <c r="Q10947">
        <v>1</v>
      </c>
    </row>
    <row r="10948" spans="10:17" x14ac:dyDescent="0.2">
      <c r="J10948" t="s">
        <v>498</v>
      </c>
      <c r="K10948" t="s">
        <v>356</v>
      </c>
      <c r="L10948" t="s">
        <v>53</v>
      </c>
      <c r="M10948" t="s">
        <v>7663</v>
      </c>
      <c r="N10948" t="s">
        <v>7839</v>
      </c>
      <c r="O10948">
        <v>1E-3</v>
      </c>
      <c r="P10948">
        <v>1E-3</v>
      </c>
      <c r="Q10948">
        <v>1</v>
      </c>
    </row>
    <row r="10949" spans="10:17" x14ac:dyDescent="0.2">
      <c r="J10949" t="s">
        <v>498</v>
      </c>
      <c r="K10949" t="s">
        <v>356</v>
      </c>
      <c r="L10949" t="s">
        <v>53</v>
      </c>
      <c r="M10949" t="s">
        <v>7663</v>
      </c>
      <c r="N10949" t="s">
        <v>7840</v>
      </c>
      <c r="O10949">
        <v>1E-3</v>
      </c>
      <c r="P10949">
        <v>1E-3</v>
      </c>
      <c r="Q10949">
        <v>1</v>
      </c>
    </row>
    <row r="10950" spans="10:17" x14ac:dyDescent="0.2">
      <c r="J10950" t="s">
        <v>498</v>
      </c>
      <c r="K10950" t="s">
        <v>356</v>
      </c>
      <c r="L10950" t="s">
        <v>53</v>
      </c>
      <c r="M10950" t="s">
        <v>7663</v>
      </c>
      <c r="N10950" t="s">
        <v>7841</v>
      </c>
      <c r="O10950">
        <v>1E-3</v>
      </c>
      <c r="P10950">
        <v>1E-3</v>
      </c>
      <c r="Q10950">
        <v>1</v>
      </c>
    </row>
    <row r="10951" spans="10:17" x14ac:dyDescent="0.2">
      <c r="J10951" t="s">
        <v>498</v>
      </c>
      <c r="K10951" t="s">
        <v>356</v>
      </c>
      <c r="L10951" t="s">
        <v>53</v>
      </c>
      <c r="M10951" t="s">
        <v>7663</v>
      </c>
      <c r="N10951" t="s">
        <v>7842</v>
      </c>
      <c r="O10951">
        <v>1E-3</v>
      </c>
      <c r="P10951">
        <v>1E-3</v>
      </c>
      <c r="Q10951">
        <v>1</v>
      </c>
    </row>
    <row r="10952" spans="10:17" x14ac:dyDescent="0.2">
      <c r="J10952" t="s">
        <v>498</v>
      </c>
      <c r="K10952" t="s">
        <v>356</v>
      </c>
      <c r="L10952" t="s">
        <v>53</v>
      </c>
      <c r="M10952" t="s">
        <v>7663</v>
      </c>
      <c r="N10952" t="s">
        <v>7843</v>
      </c>
      <c r="O10952">
        <v>1E-3</v>
      </c>
      <c r="P10952">
        <v>1E-3</v>
      </c>
      <c r="Q10952">
        <v>1</v>
      </c>
    </row>
    <row r="10953" spans="10:17" x14ac:dyDescent="0.2">
      <c r="J10953" t="s">
        <v>498</v>
      </c>
      <c r="K10953" t="s">
        <v>356</v>
      </c>
      <c r="L10953" t="s">
        <v>53</v>
      </c>
      <c r="M10953" t="s">
        <v>7663</v>
      </c>
      <c r="N10953" t="s">
        <v>7844</v>
      </c>
      <c r="O10953">
        <v>1E-3</v>
      </c>
      <c r="P10953">
        <v>1E-3</v>
      </c>
      <c r="Q10953">
        <v>1</v>
      </c>
    </row>
    <row r="10954" spans="10:17" x14ac:dyDescent="0.2">
      <c r="J10954" t="s">
        <v>498</v>
      </c>
      <c r="K10954" t="s">
        <v>356</v>
      </c>
      <c r="L10954" t="s">
        <v>53</v>
      </c>
      <c r="M10954" t="s">
        <v>7663</v>
      </c>
      <c r="N10954" t="s">
        <v>7845</v>
      </c>
      <c r="O10954">
        <v>1E-3</v>
      </c>
      <c r="P10954">
        <v>1E-3</v>
      </c>
      <c r="Q10954">
        <v>1</v>
      </c>
    </row>
    <row r="10955" spans="10:17" x14ac:dyDescent="0.2">
      <c r="J10955" t="s">
        <v>498</v>
      </c>
      <c r="K10955" t="s">
        <v>356</v>
      </c>
      <c r="L10955" t="s">
        <v>53</v>
      </c>
      <c r="M10955" t="s">
        <v>7663</v>
      </c>
      <c r="N10955" t="s">
        <v>7846</v>
      </c>
      <c r="O10955">
        <v>1E-3</v>
      </c>
      <c r="P10955">
        <v>1E-3</v>
      </c>
      <c r="Q10955">
        <v>1</v>
      </c>
    </row>
    <row r="10956" spans="10:17" x14ac:dyDescent="0.2">
      <c r="J10956" t="s">
        <v>498</v>
      </c>
      <c r="K10956" t="s">
        <v>356</v>
      </c>
      <c r="L10956" t="s">
        <v>53</v>
      </c>
      <c r="M10956" t="s">
        <v>7663</v>
      </c>
      <c r="N10956" t="s">
        <v>7847</v>
      </c>
      <c r="O10956">
        <v>1E-3</v>
      </c>
      <c r="P10956">
        <v>1E-3</v>
      </c>
      <c r="Q10956">
        <v>1</v>
      </c>
    </row>
    <row r="10957" spans="10:17" x14ac:dyDescent="0.2">
      <c r="J10957" t="s">
        <v>498</v>
      </c>
      <c r="K10957" t="s">
        <v>356</v>
      </c>
      <c r="L10957" t="s">
        <v>53</v>
      </c>
      <c r="M10957" t="s">
        <v>7663</v>
      </c>
      <c r="N10957" t="s">
        <v>7848</v>
      </c>
      <c r="O10957">
        <v>1E-3</v>
      </c>
      <c r="P10957">
        <v>1E-3</v>
      </c>
      <c r="Q10957">
        <v>1</v>
      </c>
    </row>
    <row r="10958" spans="10:17" x14ac:dyDescent="0.2">
      <c r="J10958" t="s">
        <v>498</v>
      </c>
      <c r="K10958" t="s">
        <v>356</v>
      </c>
      <c r="L10958" t="s">
        <v>53</v>
      </c>
      <c r="M10958" t="s">
        <v>7663</v>
      </c>
      <c r="N10958" t="s">
        <v>7849</v>
      </c>
      <c r="O10958">
        <v>1E-3</v>
      </c>
      <c r="P10958">
        <v>1E-3</v>
      </c>
      <c r="Q10958">
        <v>1</v>
      </c>
    </row>
    <row r="10959" spans="10:17" x14ac:dyDescent="0.2">
      <c r="J10959" t="s">
        <v>498</v>
      </c>
      <c r="K10959" t="s">
        <v>356</v>
      </c>
      <c r="L10959" t="s">
        <v>53</v>
      </c>
      <c r="M10959" t="s">
        <v>7663</v>
      </c>
      <c r="N10959" t="s">
        <v>7850</v>
      </c>
      <c r="O10959">
        <v>1E-3</v>
      </c>
      <c r="P10959">
        <v>1E-3</v>
      </c>
      <c r="Q10959">
        <v>1</v>
      </c>
    </row>
    <row r="10960" spans="10:17" x14ac:dyDescent="0.2">
      <c r="J10960" t="s">
        <v>498</v>
      </c>
      <c r="K10960" t="s">
        <v>356</v>
      </c>
      <c r="L10960" t="s">
        <v>53</v>
      </c>
      <c r="M10960" t="s">
        <v>7663</v>
      </c>
      <c r="N10960" t="s">
        <v>7851</v>
      </c>
      <c r="O10960">
        <v>1E-3</v>
      </c>
      <c r="P10960">
        <v>1E-3</v>
      </c>
      <c r="Q10960">
        <v>1</v>
      </c>
    </row>
    <row r="10961" spans="10:17" x14ac:dyDescent="0.2">
      <c r="J10961" t="s">
        <v>498</v>
      </c>
      <c r="K10961" t="s">
        <v>356</v>
      </c>
      <c r="L10961" t="s">
        <v>53</v>
      </c>
      <c r="M10961" t="s">
        <v>7663</v>
      </c>
      <c r="N10961" t="s">
        <v>7852</v>
      </c>
      <c r="O10961">
        <v>1E-3</v>
      </c>
      <c r="P10961">
        <v>1E-3</v>
      </c>
      <c r="Q10961">
        <v>1</v>
      </c>
    </row>
    <row r="10962" spans="10:17" x14ac:dyDescent="0.2">
      <c r="J10962" t="s">
        <v>498</v>
      </c>
      <c r="K10962" t="s">
        <v>356</v>
      </c>
      <c r="L10962" t="s">
        <v>53</v>
      </c>
      <c r="M10962" t="s">
        <v>7663</v>
      </c>
      <c r="N10962" t="s">
        <v>7687</v>
      </c>
      <c r="O10962">
        <v>1E-3</v>
      </c>
      <c r="P10962">
        <v>1E-3</v>
      </c>
      <c r="Q10962">
        <v>1</v>
      </c>
    </row>
    <row r="10963" spans="10:17" x14ac:dyDescent="0.2">
      <c r="J10963" t="s">
        <v>498</v>
      </c>
      <c r="K10963" t="s">
        <v>356</v>
      </c>
      <c r="L10963" t="s">
        <v>53</v>
      </c>
      <c r="M10963" t="s">
        <v>7663</v>
      </c>
      <c r="N10963" t="s">
        <v>7688</v>
      </c>
      <c r="O10963">
        <v>1E-3</v>
      </c>
      <c r="P10963">
        <v>1E-3</v>
      </c>
      <c r="Q10963">
        <v>1</v>
      </c>
    </row>
    <row r="10964" spans="10:17" x14ac:dyDescent="0.2">
      <c r="J10964" t="s">
        <v>498</v>
      </c>
      <c r="K10964" t="s">
        <v>356</v>
      </c>
      <c r="L10964" t="s">
        <v>53</v>
      </c>
      <c r="M10964" t="s">
        <v>7663</v>
      </c>
      <c r="N10964" t="s">
        <v>7689</v>
      </c>
      <c r="O10964">
        <v>1E-3</v>
      </c>
      <c r="P10964">
        <v>1E-3</v>
      </c>
      <c r="Q10964">
        <v>1</v>
      </c>
    </row>
    <row r="10965" spans="10:17" x14ac:dyDescent="0.2">
      <c r="J10965" t="s">
        <v>498</v>
      </c>
      <c r="K10965" t="s">
        <v>356</v>
      </c>
      <c r="L10965" t="s">
        <v>53</v>
      </c>
      <c r="M10965" t="s">
        <v>7663</v>
      </c>
      <c r="N10965" t="s">
        <v>7690</v>
      </c>
      <c r="O10965">
        <v>1E-3</v>
      </c>
      <c r="P10965">
        <v>1E-3</v>
      </c>
      <c r="Q10965">
        <v>1</v>
      </c>
    </row>
    <row r="10966" spans="10:17" x14ac:dyDescent="0.2">
      <c r="J10966" t="s">
        <v>498</v>
      </c>
      <c r="K10966" t="s">
        <v>356</v>
      </c>
      <c r="L10966" t="s">
        <v>53</v>
      </c>
      <c r="M10966" t="s">
        <v>7663</v>
      </c>
      <c r="N10966" t="s">
        <v>7691</v>
      </c>
      <c r="O10966">
        <v>1E-3</v>
      </c>
      <c r="P10966">
        <v>1E-3</v>
      </c>
      <c r="Q10966">
        <v>1</v>
      </c>
    </row>
    <row r="10967" spans="10:17" x14ac:dyDescent="0.2">
      <c r="J10967" t="s">
        <v>498</v>
      </c>
      <c r="K10967" t="s">
        <v>356</v>
      </c>
      <c r="L10967" t="s">
        <v>53</v>
      </c>
      <c r="M10967" t="s">
        <v>7663</v>
      </c>
      <c r="N10967" t="s">
        <v>7692</v>
      </c>
      <c r="O10967">
        <v>1E-3</v>
      </c>
      <c r="P10967">
        <v>1E-3</v>
      </c>
      <c r="Q10967">
        <v>1</v>
      </c>
    </row>
    <row r="10968" spans="10:17" x14ac:dyDescent="0.2">
      <c r="J10968" t="s">
        <v>498</v>
      </c>
      <c r="K10968" t="s">
        <v>356</v>
      </c>
      <c r="L10968" t="s">
        <v>53</v>
      </c>
      <c r="M10968" t="s">
        <v>7663</v>
      </c>
      <c r="N10968" t="s">
        <v>7853</v>
      </c>
      <c r="O10968">
        <v>1E-3</v>
      </c>
      <c r="P10968">
        <v>1E-3</v>
      </c>
      <c r="Q10968">
        <v>1</v>
      </c>
    </row>
    <row r="10969" spans="10:17" x14ac:dyDescent="0.2">
      <c r="J10969" t="s">
        <v>498</v>
      </c>
      <c r="K10969" t="s">
        <v>356</v>
      </c>
      <c r="L10969" t="s">
        <v>53</v>
      </c>
      <c r="M10969" t="s">
        <v>7663</v>
      </c>
      <c r="N10969" t="s">
        <v>7854</v>
      </c>
      <c r="O10969">
        <v>1E-3</v>
      </c>
      <c r="P10969">
        <v>1E-3</v>
      </c>
      <c r="Q10969">
        <v>1</v>
      </c>
    </row>
    <row r="10970" spans="10:17" x14ac:dyDescent="0.2">
      <c r="J10970" t="s">
        <v>498</v>
      </c>
      <c r="K10970" t="s">
        <v>356</v>
      </c>
      <c r="L10970" t="s">
        <v>53</v>
      </c>
      <c r="M10970" t="s">
        <v>7663</v>
      </c>
      <c r="N10970" t="s">
        <v>7855</v>
      </c>
      <c r="O10970">
        <v>1E-3</v>
      </c>
      <c r="P10970">
        <v>1E-3</v>
      </c>
      <c r="Q10970">
        <v>1</v>
      </c>
    </row>
    <row r="10971" spans="10:17" x14ac:dyDescent="0.2">
      <c r="J10971" t="s">
        <v>498</v>
      </c>
      <c r="K10971" t="s">
        <v>356</v>
      </c>
      <c r="L10971" t="s">
        <v>53</v>
      </c>
      <c r="M10971" t="s">
        <v>7663</v>
      </c>
      <c r="N10971" t="s">
        <v>7856</v>
      </c>
      <c r="O10971">
        <v>1E-3</v>
      </c>
      <c r="P10971">
        <v>1E-3</v>
      </c>
      <c r="Q10971">
        <v>1</v>
      </c>
    </row>
    <row r="10972" spans="10:17" x14ac:dyDescent="0.2">
      <c r="J10972" t="s">
        <v>498</v>
      </c>
      <c r="K10972" t="s">
        <v>356</v>
      </c>
      <c r="L10972" t="s">
        <v>53</v>
      </c>
      <c r="M10972" t="s">
        <v>7663</v>
      </c>
      <c r="N10972" t="s">
        <v>7857</v>
      </c>
      <c r="O10972">
        <v>1E-3</v>
      </c>
      <c r="P10972">
        <v>1E-3</v>
      </c>
      <c r="Q10972">
        <v>1</v>
      </c>
    </row>
    <row r="10973" spans="10:17" x14ac:dyDescent="0.2">
      <c r="J10973" t="s">
        <v>498</v>
      </c>
      <c r="K10973" t="s">
        <v>356</v>
      </c>
      <c r="L10973" t="s">
        <v>53</v>
      </c>
      <c r="M10973" t="s">
        <v>7663</v>
      </c>
      <c r="N10973" t="s">
        <v>7693</v>
      </c>
      <c r="O10973">
        <v>1E-3</v>
      </c>
      <c r="P10973">
        <v>1E-3</v>
      </c>
      <c r="Q10973">
        <v>1</v>
      </c>
    </row>
    <row r="10974" spans="10:17" x14ac:dyDescent="0.2">
      <c r="J10974" t="s">
        <v>498</v>
      </c>
      <c r="K10974" t="s">
        <v>356</v>
      </c>
      <c r="L10974" t="s">
        <v>53</v>
      </c>
      <c r="M10974" t="s">
        <v>7663</v>
      </c>
      <c r="N10974" t="s">
        <v>7694</v>
      </c>
      <c r="O10974">
        <v>1E-3</v>
      </c>
      <c r="P10974">
        <v>1E-3</v>
      </c>
      <c r="Q10974">
        <v>1</v>
      </c>
    </row>
    <row r="10975" spans="10:17" x14ac:dyDescent="0.2">
      <c r="J10975" t="s">
        <v>498</v>
      </c>
      <c r="K10975" t="s">
        <v>356</v>
      </c>
      <c r="L10975" t="s">
        <v>53</v>
      </c>
      <c r="M10975" t="s">
        <v>7663</v>
      </c>
      <c r="N10975" t="s">
        <v>548</v>
      </c>
      <c r="O10975">
        <v>1E-3</v>
      </c>
      <c r="P10975">
        <v>1E-3</v>
      </c>
      <c r="Q10975">
        <v>1</v>
      </c>
    </row>
    <row r="10976" spans="10:17" x14ac:dyDescent="0.2">
      <c r="J10976" t="s">
        <v>498</v>
      </c>
      <c r="K10976" t="s">
        <v>356</v>
      </c>
      <c r="L10976" t="s">
        <v>53</v>
      </c>
      <c r="M10976" t="s">
        <v>7663</v>
      </c>
      <c r="N10976" t="s">
        <v>549</v>
      </c>
      <c r="O10976">
        <v>1E-3</v>
      </c>
      <c r="P10976">
        <v>1E-3</v>
      </c>
      <c r="Q10976">
        <v>1</v>
      </c>
    </row>
    <row r="10977" spans="10:17" x14ac:dyDescent="0.2">
      <c r="J10977" t="s">
        <v>498</v>
      </c>
      <c r="K10977" t="s">
        <v>356</v>
      </c>
      <c r="L10977" t="s">
        <v>53</v>
      </c>
      <c r="M10977" t="s">
        <v>7663</v>
      </c>
      <c r="N10977" t="s">
        <v>550</v>
      </c>
      <c r="O10977">
        <v>1E-3</v>
      </c>
      <c r="P10977">
        <v>1E-3</v>
      </c>
      <c r="Q10977">
        <v>1</v>
      </c>
    </row>
    <row r="10978" spans="10:17" x14ac:dyDescent="0.2">
      <c r="J10978" t="s">
        <v>498</v>
      </c>
      <c r="K10978" t="s">
        <v>356</v>
      </c>
      <c r="L10978" t="s">
        <v>53</v>
      </c>
      <c r="M10978" t="s">
        <v>7663</v>
      </c>
      <c r="N10978" t="s">
        <v>551</v>
      </c>
      <c r="O10978">
        <v>1E-3</v>
      </c>
      <c r="P10978">
        <v>1E-3</v>
      </c>
      <c r="Q10978">
        <v>1</v>
      </c>
    </row>
    <row r="10979" spans="10:17" x14ac:dyDescent="0.2">
      <c r="J10979" t="s">
        <v>498</v>
      </c>
      <c r="K10979" t="s">
        <v>356</v>
      </c>
      <c r="L10979" t="s">
        <v>53</v>
      </c>
      <c r="M10979" t="s">
        <v>7663</v>
      </c>
      <c r="N10979" t="s">
        <v>7858</v>
      </c>
      <c r="O10979">
        <v>1E-3</v>
      </c>
      <c r="P10979">
        <v>1E-3</v>
      </c>
      <c r="Q10979">
        <v>1</v>
      </c>
    </row>
    <row r="10980" spans="10:17" x14ac:dyDescent="0.2">
      <c r="J10980" t="s">
        <v>498</v>
      </c>
      <c r="K10980" t="s">
        <v>356</v>
      </c>
      <c r="L10980" t="s">
        <v>53</v>
      </c>
      <c r="M10980" t="s">
        <v>7663</v>
      </c>
      <c r="N10980" t="s">
        <v>7859</v>
      </c>
      <c r="O10980">
        <v>1E-3</v>
      </c>
      <c r="P10980">
        <v>2E-3</v>
      </c>
      <c r="Q10980">
        <v>1</v>
      </c>
    </row>
    <row r="10981" spans="10:17" x14ac:dyDescent="0.2">
      <c r="J10981" t="s">
        <v>498</v>
      </c>
      <c r="K10981" t="s">
        <v>356</v>
      </c>
      <c r="L10981" t="s">
        <v>53</v>
      </c>
      <c r="M10981" t="s">
        <v>7663</v>
      </c>
      <c r="N10981" t="s">
        <v>7860</v>
      </c>
      <c r="O10981">
        <v>1E-3</v>
      </c>
      <c r="P10981">
        <v>1E-3</v>
      </c>
      <c r="Q10981">
        <v>1</v>
      </c>
    </row>
    <row r="10982" spans="10:17" x14ac:dyDescent="0.2">
      <c r="J10982" t="s">
        <v>498</v>
      </c>
      <c r="K10982" t="s">
        <v>356</v>
      </c>
      <c r="L10982" t="s">
        <v>53</v>
      </c>
      <c r="M10982" t="s">
        <v>7663</v>
      </c>
      <c r="N10982" t="s">
        <v>7861</v>
      </c>
      <c r="O10982">
        <v>1E-3</v>
      </c>
      <c r="P10982">
        <v>2E-3</v>
      </c>
      <c r="Q10982">
        <v>1</v>
      </c>
    </row>
    <row r="10983" spans="10:17" x14ac:dyDescent="0.2">
      <c r="J10983" t="s">
        <v>498</v>
      </c>
      <c r="K10983" t="s">
        <v>356</v>
      </c>
      <c r="L10983" t="s">
        <v>53</v>
      </c>
      <c r="M10983" t="s">
        <v>7663</v>
      </c>
      <c r="N10983" t="s">
        <v>7862</v>
      </c>
      <c r="O10983">
        <v>1E-3</v>
      </c>
      <c r="P10983">
        <v>1E-3</v>
      </c>
      <c r="Q10983">
        <v>1</v>
      </c>
    </row>
    <row r="10984" spans="10:17" x14ac:dyDescent="0.2">
      <c r="J10984" t="s">
        <v>498</v>
      </c>
      <c r="K10984" t="s">
        <v>356</v>
      </c>
      <c r="L10984" t="s">
        <v>53</v>
      </c>
      <c r="M10984" t="s">
        <v>7663</v>
      </c>
      <c r="N10984" t="s">
        <v>7863</v>
      </c>
      <c r="O10984">
        <v>1E-3</v>
      </c>
      <c r="P10984">
        <v>1E-3</v>
      </c>
      <c r="Q10984">
        <v>1</v>
      </c>
    </row>
    <row r="10985" spans="10:17" x14ac:dyDescent="0.2">
      <c r="J10985" t="s">
        <v>498</v>
      </c>
      <c r="K10985" t="s">
        <v>356</v>
      </c>
      <c r="L10985" t="s">
        <v>53</v>
      </c>
      <c r="M10985" t="s">
        <v>7663</v>
      </c>
      <c r="N10985" t="s">
        <v>7864</v>
      </c>
      <c r="O10985">
        <v>1E-3</v>
      </c>
      <c r="P10985">
        <v>1E-3</v>
      </c>
      <c r="Q10985">
        <v>1</v>
      </c>
    </row>
    <row r="10986" spans="10:17" x14ac:dyDescent="0.2">
      <c r="J10986" t="s">
        <v>498</v>
      </c>
      <c r="K10986" t="s">
        <v>356</v>
      </c>
      <c r="L10986" t="s">
        <v>53</v>
      </c>
      <c r="M10986" t="s">
        <v>7663</v>
      </c>
      <c r="N10986" t="s">
        <v>7865</v>
      </c>
      <c r="O10986">
        <v>1E-3</v>
      </c>
      <c r="P10986">
        <v>1E-3</v>
      </c>
      <c r="Q10986">
        <v>1</v>
      </c>
    </row>
    <row r="10987" spans="10:17" x14ac:dyDescent="0.2">
      <c r="J10987" t="s">
        <v>498</v>
      </c>
      <c r="K10987" t="s">
        <v>356</v>
      </c>
      <c r="L10987" t="s">
        <v>53</v>
      </c>
      <c r="M10987" t="s">
        <v>7663</v>
      </c>
      <c r="N10987" t="s">
        <v>7866</v>
      </c>
      <c r="O10987">
        <v>1E-3</v>
      </c>
      <c r="P10987">
        <v>1E-3</v>
      </c>
      <c r="Q10987">
        <v>1</v>
      </c>
    </row>
    <row r="10988" spans="10:17" x14ac:dyDescent="0.2">
      <c r="J10988" t="s">
        <v>498</v>
      </c>
      <c r="K10988" t="s">
        <v>356</v>
      </c>
      <c r="L10988" t="s">
        <v>53</v>
      </c>
      <c r="M10988" t="s">
        <v>7663</v>
      </c>
      <c r="N10988" t="s">
        <v>7867</v>
      </c>
      <c r="O10988">
        <v>1E-3</v>
      </c>
      <c r="P10988">
        <v>1E-3</v>
      </c>
      <c r="Q10988">
        <v>1</v>
      </c>
    </row>
    <row r="10989" spans="10:17" x14ac:dyDescent="0.2">
      <c r="J10989" t="s">
        <v>498</v>
      </c>
      <c r="K10989" t="s">
        <v>356</v>
      </c>
      <c r="L10989" t="s">
        <v>53</v>
      </c>
      <c r="M10989" t="s">
        <v>7663</v>
      </c>
      <c r="N10989" t="s">
        <v>7868</v>
      </c>
      <c r="O10989">
        <v>1E-3</v>
      </c>
      <c r="P10989">
        <v>1E-3</v>
      </c>
      <c r="Q10989">
        <v>1</v>
      </c>
    </row>
    <row r="10990" spans="10:17" x14ac:dyDescent="0.2">
      <c r="J10990" t="s">
        <v>498</v>
      </c>
      <c r="K10990" t="s">
        <v>356</v>
      </c>
      <c r="L10990" t="s">
        <v>53</v>
      </c>
      <c r="M10990" t="s">
        <v>7663</v>
      </c>
      <c r="N10990" t="s">
        <v>552</v>
      </c>
      <c r="O10990">
        <v>1E-3</v>
      </c>
      <c r="P10990">
        <v>1E-3</v>
      </c>
      <c r="Q10990">
        <v>1</v>
      </c>
    </row>
    <row r="10991" spans="10:17" x14ac:dyDescent="0.2">
      <c r="J10991" t="s">
        <v>498</v>
      </c>
      <c r="K10991" t="s">
        <v>356</v>
      </c>
      <c r="L10991" t="s">
        <v>53</v>
      </c>
      <c r="M10991" t="s">
        <v>7663</v>
      </c>
      <c r="N10991" t="s">
        <v>553</v>
      </c>
      <c r="O10991">
        <v>1E-3</v>
      </c>
      <c r="P10991">
        <v>1E-3</v>
      </c>
      <c r="Q10991">
        <v>1</v>
      </c>
    </row>
    <row r="10992" spans="10:17" x14ac:dyDescent="0.2">
      <c r="J10992" t="s">
        <v>498</v>
      </c>
      <c r="K10992" t="s">
        <v>356</v>
      </c>
      <c r="L10992" t="s">
        <v>53</v>
      </c>
      <c r="M10992" t="s">
        <v>7663</v>
      </c>
      <c r="N10992" t="s">
        <v>554</v>
      </c>
      <c r="O10992">
        <v>1E-3</v>
      </c>
      <c r="P10992">
        <v>1E-3</v>
      </c>
      <c r="Q10992">
        <v>1</v>
      </c>
    </row>
    <row r="10993" spans="10:17" x14ac:dyDescent="0.2">
      <c r="J10993" t="s">
        <v>498</v>
      </c>
      <c r="K10993" t="s">
        <v>356</v>
      </c>
      <c r="L10993" t="s">
        <v>53</v>
      </c>
      <c r="M10993" t="s">
        <v>7663</v>
      </c>
      <c r="N10993" t="s">
        <v>555</v>
      </c>
      <c r="O10993">
        <v>1E-3</v>
      </c>
      <c r="P10993">
        <v>1E-3</v>
      </c>
      <c r="Q10993">
        <v>1</v>
      </c>
    </row>
    <row r="10994" spans="10:17" x14ac:dyDescent="0.2">
      <c r="J10994" t="s">
        <v>498</v>
      </c>
      <c r="K10994" t="s">
        <v>356</v>
      </c>
      <c r="L10994" t="s">
        <v>53</v>
      </c>
      <c r="M10994" t="s">
        <v>7663</v>
      </c>
      <c r="N10994" t="s">
        <v>7869</v>
      </c>
      <c r="O10994">
        <v>1E-3</v>
      </c>
      <c r="P10994">
        <v>1E-3</v>
      </c>
      <c r="Q10994">
        <v>1</v>
      </c>
    </row>
    <row r="10995" spans="10:17" x14ac:dyDescent="0.2">
      <c r="J10995" t="s">
        <v>498</v>
      </c>
      <c r="K10995" t="s">
        <v>356</v>
      </c>
      <c r="L10995" t="s">
        <v>53</v>
      </c>
      <c r="M10995" t="s">
        <v>7663</v>
      </c>
      <c r="N10995" t="s">
        <v>7870</v>
      </c>
      <c r="O10995">
        <v>1E-3</v>
      </c>
      <c r="P10995">
        <v>1E-3</v>
      </c>
      <c r="Q10995">
        <v>1</v>
      </c>
    </row>
    <row r="10996" spans="10:17" x14ac:dyDescent="0.2">
      <c r="J10996" t="s">
        <v>498</v>
      </c>
      <c r="K10996" t="s">
        <v>356</v>
      </c>
      <c r="L10996" t="s">
        <v>53</v>
      </c>
      <c r="M10996" t="s">
        <v>7663</v>
      </c>
      <c r="N10996" t="s">
        <v>7871</v>
      </c>
      <c r="O10996">
        <v>1E-3</v>
      </c>
      <c r="P10996">
        <v>1E-3</v>
      </c>
      <c r="Q10996">
        <v>1</v>
      </c>
    </row>
    <row r="10997" spans="10:17" x14ac:dyDescent="0.2">
      <c r="J10997" t="s">
        <v>498</v>
      </c>
      <c r="K10997" t="s">
        <v>356</v>
      </c>
      <c r="L10997" t="s">
        <v>53</v>
      </c>
      <c r="M10997" t="s">
        <v>7663</v>
      </c>
      <c r="N10997" t="s">
        <v>7872</v>
      </c>
      <c r="O10997">
        <v>1E-3</v>
      </c>
      <c r="P10997">
        <v>1E-3</v>
      </c>
      <c r="Q10997">
        <v>1</v>
      </c>
    </row>
    <row r="10998" spans="10:17" x14ac:dyDescent="0.2">
      <c r="J10998" t="s">
        <v>498</v>
      </c>
      <c r="K10998" t="s">
        <v>356</v>
      </c>
      <c r="L10998" t="s">
        <v>53</v>
      </c>
      <c r="M10998" t="s">
        <v>7663</v>
      </c>
      <c r="N10998" t="s">
        <v>7873</v>
      </c>
      <c r="O10998">
        <v>1E-3</v>
      </c>
      <c r="P10998">
        <v>1E-3</v>
      </c>
      <c r="Q10998">
        <v>1</v>
      </c>
    </row>
    <row r="10999" spans="10:17" x14ac:dyDescent="0.2">
      <c r="J10999" t="s">
        <v>498</v>
      </c>
      <c r="K10999" t="s">
        <v>356</v>
      </c>
      <c r="L10999" t="s">
        <v>53</v>
      </c>
      <c r="M10999" t="s">
        <v>7663</v>
      </c>
      <c r="N10999" t="s">
        <v>7874</v>
      </c>
      <c r="O10999">
        <v>1E-3</v>
      </c>
      <c r="P10999">
        <v>1E-3</v>
      </c>
      <c r="Q10999">
        <v>1</v>
      </c>
    </row>
    <row r="11000" spans="10:17" x14ac:dyDescent="0.2">
      <c r="J11000" t="s">
        <v>498</v>
      </c>
      <c r="K11000" t="s">
        <v>356</v>
      </c>
      <c r="L11000" t="s">
        <v>53</v>
      </c>
      <c r="M11000" t="s">
        <v>7663</v>
      </c>
      <c r="N11000" t="s">
        <v>7875</v>
      </c>
      <c r="O11000">
        <v>1E-3</v>
      </c>
      <c r="P11000">
        <v>1E-3</v>
      </c>
      <c r="Q11000">
        <v>1</v>
      </c>
    </row>
    <row r="11001" spans="10:17" x14ac:dyDescent="0.2">
      <c r="J11001" t="s">
        <v>498</v>
      </c>
      <c r="K11001" t="s">
        <v>356</v>
      </c>
      <c r="L11001" t="s">
        <v>53</v>
      </c>
      <c r="M11001" t="s">
        <v>7663</v>
      </c>
      <c r="N11001" t="s">
        <v>7876</v>
      </c>
      <c r="O11001">
        <v>1E-3</v>
      </c>
      <c r="P11001">
        <v>1E-3</v>
      </c>
      <c r="Q11001">
        <v>1</v>
      </c>
    </row>
    <row r="11002" spans="10:17" x14ac:dyDescent="0.2">
      <c r="J11002" t="s">
        <v>498</v>
      </c>
      <c r="K11002" t="s">
        <v>356</v>
      </c>
      <c r="L11002" t="s">
        <v>53</v>
      </c>
      <c r="M11002" t="s">
        <v>7663</v>
      </c>
      <c r="N11002" t="s">
        <v>7877</v>
      </c>
      <c r="O11002">
        <v>1E-3</v>
      </c>
      <c r="P11002">
        <v>1E-3</v>
      </c>
      <c r="Q11002">
        <v>1</v>
      </c>
    </row>
    <row r="11003" spans="10:17" x14ac:dyDescent="0.2">
      <c r="J11003" t="s">
        <v>498</v>
      </c>
      <c r="K11003" t="s">
        <v>356</v>
      </c>
      <c r="L11003" t="s">
        <v>53</v>
      </c>
      <c r="M11003" t="s">
        <v>7663</v>
      </c>
      <c r="N11003" t="s">
        <v>7878</v>
      </c>
      <c r="O11003">
        <v>1E-3</v>
      </c>
      <c r="P11003">
        <v>1E-3</v>
      </c>
      <c r="Q11003">
        <v>1</v>
      </c>
    </row>
    <row r="11004" spans="10:17" x14ac:dyDescent="0.2">
      <c r="J11004" t="s">
        <v>498</v>
      </c>
      <c r="K11004" t="s">
        <v>356</v>
      </c>
      <c r="L11004" t="s">
        <v>53</v>
      </c>
      <c r="M11004" t="s">
        <v>7663</v>
      </c>
      <c r="N11004" t="s">
        <v>7879</v>
      </c>
      <c r="O11004">
        <v>1E-3</v>
      </c>
      <c r="P11004">
        <v>1E-3</v>
      </c>
      <c r="Q11004">
        <v>1</v>
      </c>
    </row>
    <row r="11005" spans="10:17" x14ac:dyDescent="0.2">
      <c r="J11005" t="s">
        <v>498</v>
      </c>
      <c r="K11005" t="s">
        <v>356</v>
      </c>
      <c r="L11005" t="s">
        <v>53</v>
      </c>
      <c r="M11005" t="s">
        <v>7663</v>
      </c>
      <c r="N11005" t="s">
        <v>7880</v>
      </c>
      <c r="O11005">
        <v>1E-3</v>
      </c>
      <c r="P11005">
        <v>1E-3</v>
      </c>
      <c r="Q11005">
        <v>1</v>
      </c>
    </row>
    <row r="11006" spans="10:17" x14ac:dyDescent="0.2">
      <c r="J11006" t="s">
        <v>498</v>
      </c>
      <c r="K11006" t="s">
        <v>356</v>
      </c>
      <c r="L11006" t="s">
        <v>53</v>
      </c>
      <c r="M11006" t="s">
        <v>7663</v>
      </c>
      <c r="N11006" t="s">
        <v>7881</v>
      </c>
      <c r="O11006">
        <v>1E-3</v>
      </c>
      <c r="P11006">
        <v>1E-3</v>
      </c>
      <c r="Q11006">
        <v>1</v>
      </c>
    </row>
    <row r="11007" spans="10:17" x14ac:dyDescent="0.2">
      <c r="J11007" t="s">
        <v>498</v>
      </c>
      <c r="K11007" t="s">
        <v>356</v>
      </c>
      <c r="L11007" t="s">
        <v>53</v>
      </c>
      <c r="M11007" t="s">
        <v>7663</v>
      </c>
      <c r="N11007" t="s">
        <v>7882</v>
      </c>
      <c r="O11007">
        <v>1E-3</v>
      </c>
      <c r="P11007">
        <v>1E-3</v>
      </c>
      <c r="Q11007">
        <v>1</v>
      </c>
    </row>
    <row r="11008" spans="10:17" x14ac:dyDescent="0.2">
      <c r="J11008" t="s">
        <v>498</v>
      </c>
      <c r="K11008" t="s">
        <v>356</v>
      </c>
      <c r="L11008" t="s">
        <v>53</v>
      </c>
      <c r="M11008" t="s">
        <v>7663</v>
      </c>
      <c r="N11008" t="s">
        <v>7883</v>
      </c>
      <c r="O11008">
        <v>1E-3</v>
      </c>
      <c r="P11008">
        <v>1E-3</v>
      </c>
      <c r="Q11008">
        <v>1</v>
      </c>
    </row>
    <row r="11009" spans="10:17" x14ac:dyDescent="0.2">
      <c r="J11009" t="s">
        <v>498</v>
      </c>
      <c r="K11009" t="s">
        <v>356</v>
      </c>
      <c r="L11009" t="s">
        <v>53</v>
      </c>
      <c r="M11009" t="s">
        <v>7663</v>
      </c>
      <c r="N11009" t="s">
        <v>7884</v>
      </c>
      <c r="O11009">
        <v>1E-3</v>
      </c>
      <c r="P11009">
        <v>1E-3</v>
      </c>
      <c r="Q11009">
        <v>1</v>
      </c>
    </row>
    <row r="11010" spans="10:17" x14ac:dyDescent="0.2">
      <c r="J11010" t="s">
        <v>498</v>
      </c>
      <c r="K11010" t="s">
        <v>356</v>
      </c>
      <c r="L11010" t="s">
        <v>53</v>
      </c>
      <c r="M11010" t="s">
        <v>7663</v>
      </c>
      <c r="N11010" t="s">
        <v>7885</v>
      </c>
      <c r="O11010">
        <v>1E-3</v>
      </c>
      <c r="P11010">
        <v>1E-3</v>
      </c>
      <c r="Q11010">
        <v>1</v>
      </c>
    </row>
    <row r="11011" spans="10:17" x14ac:dyDescent="0.2">
      <c r="J11011" t="s">
        <v>498</v>
      </c>
      <c r="K11011" t="s">
        <v>356</v>
      </c>
      <c r="L11011" t="s">
        <v>53</v>
      </c>
      <c r="M11011" t="s">
        <v>7663</v>
      </c>
      <c r="N11011" t="s">
        <v>7886</v>
      </c>
      <c r="O11011">
        <v>1E-3</v>
      </c>
      <c r="P11011">
        <v>1E-3</v>
      </c>
      <c r="Q11011">
        <v>1</v>
      </c>
    </row>
    <row r="11012" spans="10:17" x14ac:dyDescent="0.2">
      <c r="J11012" t="s">
        <v>498</v>
      </c>
      <c r="K11012" t="s">
        <v>356</v>
      </c>
      <c r="L11012" t="s">
        <v>53</v>
      </c>
      <c r="M11012" t="s">
        <v>7663</v>
      </c>
      <c r="N11012" t="s">
        <v>7887</v>
      </c>
      <c r="O11012">
        <v>1E-3</v>
      </c>
      <c r="P11012">
        <v>1E-3</v>
      </c>
      <c r="Q11012">
        <v>1</v>
      </c>
    </row>
    <row r="11013" spans="10:17" x14ac:dyDescent="0.2">
      <c r="J11013" t="s">
        <v>498</v>
      </c>
      <c r="K11013" t="s">
        <v>356</v>
      </c>
      <c r="L11013" t="s">
        <v>53</v>
      </c>
      <c r="M11013" t="s">
        <v>7663</v>
      </c>
      <c r="N11013" t="s">
        <v>7888</v>
      </c>
      <c r="O11013">
        <v>1E-3</v>
      </c>
      <c r="P11013">
        <v>1E-3</v>
      </c>
      <c r="Q11013">
        <v>1</v>
      </c>
    </row>
    <row r="11014" spans="10:17" x14ac:dyDescent="0.2">
      <c r="J11014" t="s">
        <v>498</v>
      </c>
      <c r="K11014" t="s">
        <v>356</v>
      </c>
      <c r="L11014" t="s">
        <v>53</v>
      </c>
      <c r="M11014" t="s">
        <v>7663</v>
      </c>
      <c r="N11014" t="s">
        <v>7889</v>
      </c>
      <c r="O11014">
        <v>1E-3</v>
      </c>
      <c r="P11014">
        <v>1E-3</v>
      </c>
      <c r="Q11014">
        <v>1</v>
      </c>
    </row>
    <row r="11015" spans="10:17" x14ac:dyDescent="0.2">
      <c r="J11015" t="s">
        <v>498</v>
      </c>
      <c r="K11015" t="s">
        <v>356</v>
      </c>
      <c r="L11015" t="s">
        <v>53</v>
      </c>
      <c r="M11015" t="s">
        <v>7663</v>
      </c>
      <c r="N11015" t="s">
        <v>7890</v>
      </c>
      <c r="O11015">
        <v>1E-3</v>
      </c>
      <c r="P11015">
        <v>1E-3</v>
      </c>
      <c r="Q11015">
        <v>1</v>
      </c>
    </row>
    <row r="11016" spans="10:17" x14ac:dyDescent="0.2">
      <c r="J11016" t="s">
        <v>498</v>
      </c>
      <c r="K11016" t="s">
        <v>356</v>
      </c>
      <c r="L11016" t="s">
        <v>53</v>
      </c>
      <c r="M11016" t="s">
        <v>7663</v>
      </c>
      <c r="N11016" t="s">
        <v>7891</v>
      </c>
      <c r="O11016">
        <v>1E-3</v>
      </c>
      <c r="P11016">
        <v>1E-3</v>
      </c>
      <c r="Q11016">
        <v>1</v>
      </c>
    </row>
    <row r="11017" spans="10:17" x14ac:dyDescent="0.2">
      <c r="J11017" t="s">
        <v>498</v>
      </c>
      <c r="K11017" t="s">
        <v>356</v>
      </c>
      <c r="L11017" t="s">
        <v>53</v>
      </c>
      <c r="M11017" t="s">
        <v>7663</v>
      </c>
      <c r="N11017" t="s">
        <v>7892</v>
      </c>
      <c r="O11017">
        <v>1E-3</v>
      </c>
      <c r="P11017">
        <v>1E-3</v>
      </c>
      <c r="Q11017">
        <v>1</v>
      </c>
    </row>
    <row r="11018" spans="10:17" x14ac:dyDescent="0.2">
      <c r="J11018" t="s">
        <v>498</v>
      </c>
      <c r="K11018" t="s">
        <v>356</v>
      </c>
      <c r="L11018" t="s">
        <v>53</v>
      </c>
      <c r="M11018" t="s">
        <v>7663</v>
      </c>
      <c r="N11018" t="s">
        <v>7893</v>
      </c>
      <c r="O11018">
        <v>1E-3</v>
      </c>
      <c r="P11018">
        <v>1E-3</v>
      </c>
      <c r="Q11018">
        <v>1</v>
      </c>
    </row>
    <row r="11019" spans="10:17" x14ac:dyDescent="0.2">
      <c r="J11019" t="s">
        <v>498</v>
      </c>
      <c r="K11019" t="s">
        <v>356</v>
      </c>
      <c r="L11019" t="s">
        <v>53</v>
      </c>
      <c r="M11019" t="s">
        <v>7663</v>
      </c>
      <c r="N11019" t="s">
        <v>7697</v>
      </c>
      <c r="O11019">
        <v>1E-3</v>
      </c>
      <c r="P11019">
        <v>1E-3</v>
      </c>
      <c r="Q11019">
        <v>1</v>
      </c>
    </row>
    <row r="11020" spans="10:17" x14ac:dyDescent="0.2">
      <c r="J11020" t="s">
        <v>498</v>
      </c>
      <c r="K11020" t="s">
        <v>356</v>
      </c>
      <c r="L11020" t="s">
        <v>53</v>
      </c>
      <c r="M11020" t="s">
        <v>7663</v>
      </c>
      <c r="N11020" t="s">
        <v>7894</v>
      </c>
      <c r="O11020">
        <v>1E-3</v>
      </c>
      <c r="P11020">
        <v>1E-3</v>
      </c>
      <c r="Q11020">
        <v>1</v>
      </c>
    </row>
    <row r="11021" spans="10:17" x14ac:dyDescent="0.2">
      <c r="J11021" t="s">
        <v>498</v>
      </c>
      <c r="K11021" t="s">
        <v>356</v>
      </c>
      <c r="L11021" t="s">
        <v>53</v>
      </c>
      <c r="M11021" t="s">
        <v>7663</v>
      </c>
      <c r="N11021" t="s">
        <v>7895</v>
      </c>
      <c r="O11021">
        <v>1E-3</v>
      </c>
      <c r="P11021">
        <v>1E-3</v>
      </c>
      <c r="Q11021">
        <v>1</v>
      </c>
    </row>
    <row r="11022" spans="10:17" x14ac:dyDescent="0.2">
      <c r="J11022" t="s">
        <v>498</v>
      </c>
      <c r="K11022" t="s">
        <v>356</v>
      </c>
      <c r="L11022" t="s">
        <v>53</v>
      </c>
      <c r="M11022" t="s">
        <v>7663</v>
      </c>
      <c r="N11022" t="s">
        <v>7896</v>
      </c>
      <c r="O11022">
        <v>1E-3</v>
      </c>
      <c r="P11022">
        <v>1E-3</v>
      </c>
      <c r="Q11022">
        <v>1</v>
      </c>
    </row>
    <row r="11023" spans="10:17" x14ac:dyDescent="0.2">
      <c r="J11023" t="s">
        <v>498</v>
      </c>
      <c r="K11023" t="s">
        <v>356</v>
      </c>
      <c r="L11023" t="s">
        <v>53</v>
      </c>
      <c r="M11023" t="s">
        <v>7663</v>
      </c>
      <c r="N11023" t="s">
        <v>7897</v>
      </c>
      <c r="O11023">
        <v>1E-3</v>
      </c>
      <c r="P11023">
        <v>1E-3</v>
      </c>
      <c r="Q11023">
        <v>1</v>
      </c>
    </row>
    <row r="11024" spans="10:17" x14ac:dyDescent="0.2">
      <c r="J11024" t="s">
        <v>498</v>
      </c>
      <c r="K11024" t="s">
        <v>356</v>
      </c>
      <c r="L11024" t="s">
        <v>53</v>
      </c>
      <c r="M11024" t="s">
        <v>7663</v>
      </c>
      <c r="N11024" t="s">
        <v>7898</v>
      </c>
      <c r="O11024">
        <v>1E-3</v>
      </c>
      <c r="P11024">
        <v>1E-3</v>
      </c>
      <c r="Q11024">
        <v>1</v>
      </c>
    </row>
    <row r="11025" spans="10:17" x14ac:dyDescent="0.2">
      <c r="J11025" t="s">
        <v>498</v>
      </c>
      <c r="K11025" t="s">
        <v>356</v>
      </c>
      <c r="L11025" t="s">
        <v>53</v>
      </c>
      <c r="M11025" t="s">
        <v>7663</v>
      </c>
      <c r="N11025" t="s">
        <v>7899</v>
      </c>
      <c r="O11025">
        <v>1E-3</v>
      </c>
      <c r="P11025">
        <v>1E-3</v>
      </c>
      <c r="Q11025">
        <v>1</v>
      </c>
    </row>
    <row r="11026" spans="10:17" x14ac:dyDescent="0.2">
      <c r="J11026" t="s">
        <v>498</v>
      </c>
      <c r="K11026" t="s">
        <v>356</v>
      </c>
      <c r="L11026" t="s">
        <v>53</v>
      </c>
      <c r="M11026" t="s">
        <v>7663</v>
      </c>
      <c r="N11026" t="s">
        <v>7900</v>
      </c>
      <c r="O11026">
        <v>1E-3</v>
      </c>
      <c r="P11026">
        <v>1E-3</v>
      </c>
      <c r="Q11026">
        <v>1</v>
      </c>
    </row>
    <row r="11027" spans="10:17" x14ac:dyDescent="0.2">
      <c r="J11027" t="s">
        <v>498</v>
      </c>
      <c r="K11027" t="s">
        <v>356</v>
      </c>
      <c r="L11027" t="s">
        <v>53</v>
      </c>
      <c r="M11027" t="s">
        <v>7663</v>
      </c>
      <c r="N11027" t="s">
        <v>7901</v>
      </c>
      <c r="O11027">
        <v>1E-3</v>
      </c>
      <c r="P11027">
        <v>1E-3</v>
      </c>
      <c r="Q11027">
        <v>1</v>
      </c>
    </row>
    <row r="11028" spans="10:17" x14ac:dyDescent="0.2">
      <c r="J11028" t="s">
        <v>498</v>
      </c>
      <c r="K11028" t="s">
        <v>356</v>
      </c>
      <c r="L11028" t="s">
        <v>53</v>
      </c>
      <c r="M11028" t="s">
        <v>7663</v>
      </c>
      <c r="N11028" t="s">
        <v>7902</v>
      </c>
      <c r="O11028">
        <v>1E-3</v>
      </c>
      <c r="P11028">
        <v>1E-3</v>
      </c>
      <c r="Q11028">
        <v>1</v>
      </c>
    </row>
    <row r="11029" spans="10:17" x14ac:dyDescent="0.2">
      <c r="J11029" t="s">
        <v>498</v>
      </c>
      <c r="K11029" t="s">
        <v>356</v>
      </c>
      <c r="L11029" t="s">
        <v>53</v>
      </c>
      <c r="M11029" t="s">
        <v>7663</v>
      </c>
      <c r="N11029" t="s">
        <v>7903</v>
      </c>
      <c r="O11029">
        <v>1E-3</v>
      </c>
      <c r="P11029">
        <v>1E-3</v>
      </c>
      <c r="Q11029">
        <v>1</v>
      </c>
    </row>
    <row r="11030" spans="10:17" x14ac:dyDescent="0.2">
      <c r="J11030" t="s">
        <v>498</v>
      </c>
      <c r="K11030" t="s">
        <v>356</v>
      </c>
      <c r="L11030" t="s">
        <v>53</v>
      </c>
      <c r="M11030" t="s">
        <v>7663</v>
      </c>
      <c r="N11030" t="s">
        <v>7904</v>
      </c>
      <c r="O11030">
        <v>1E-3</v>
      </c>
      <c r="P11030">
        <v>1E-3</v>
      </c>
      <c r="Q11030">
        <v>1</v>
      </c>
    </row>
    <row r="11031" spans="10:17" x14ac:dyDescent="0.2">
      <c r="J11031" t="s">
        <v>498</v>
      </c>
      <c r="K11031" t="s">
        <v>356</v>
      </c>
      <c r="L11031" t="s">
        <v>53</v>
      </c>
      <c r="M11031" t="s">
        <v>7663</v>
      </c>
      <c r="N11031" t="s">
        <v>7698</v>
      </c>
      <c r="O11031">
        <v>1E-3</v>
      </c>
      <c r="P11031">
        <v>1E-3</v>
      </c>
      <c r="Q11031">
        <v>1</v>
      </c>
    </row>
    <row r="11032" spans="10:17" x14ac:dyDescent="0.2">
      <c r="J11032" t="s">
        <v>498</v>
      </c>
      <c r="K11032" t="s">
        <v>356</v>
      </c>
      <c r="L11032" t="s">
        <v>53</v>
      </c>
      <c r="M11032" t="s">
        <v>7663</v>
      </c>
      <c r="N11032" t="s">
        <v>7905</v>
      </c>
      <c r="O11032">
        <v>1E-3</v>
      </c>
      <c r="P11032">
        <v>1E-3</v>
      </c>
      <c r="Q11032">
        <v>1</v>
      </c>
    </row>
    <row r="11033" spans="10:17" x14ac:dyDescent="0.2">
      <c r="J11033" t="s">
        <v>498</v>
      </c>
      <c r="K11033" t="s">
        <v>356</v>
      </c>
      <c r="L11033" t="s">
        <v>53</v>
      </c>
      <c r="M11033" t="s">
        <v>7663</v>
      </c>
      <c r="N11033" t="s">
        <v>7906</v>
      </c>
      <c r="O11033">
        <v>1E-3</v>
      </c>
      <c r="P11033">
        <v>1E-3</v>
      </c>
      <c r="Q11033">
        <v>1</v>
      </c>
    </row>
    <row r="11034" spans="10:17" x14ac:dyDescent="0.2">
      <c r="J11034" t="s">
        <v>498</v>
      </c>
      <c r="K11034" t="s">
        <v>356</v>
      </c>
      <c r="L11034" t="s">
        <v>53</v>
      </c>
      <c r="M11034" t="s">
        <v>7663</v>
      </c>
      <c r="N11034" t="s">
        <v>7907</v>
      </c>
      <c r="O11034">
        <v>1E-3</v>
      </c>
      <c r="P11034">
        <v>1E-3</v>
      </c>
      <c r="Q11034">
        <v>1</v>
      </c>
    </row>
    <row r="11035" spans="10:17" x14ac:dyDescent="0.2">
      <c r="J11035" t="s">
        <v>498</v>
      </c>
      <c r="K11035" t="s">
        <v>356</v>
      </c>
      <c r="L11035" t="s">
        <v>53</v>
      </c>
      <c r="M11035" t="s">
        <v>7663</v>
      </c>
      <c r="N11035" t="s">
        <v>7908</v>
      </c>
      <c r="O11035">
        <v>1E-3</v>
      </c>
      <c r="P11035">
        <v>1E-3</v>
      </c>
      <c r="Q11035">
        <v>1</v>
      </c>
    </row>
    <row r="11036" spans="10:17" x14ac:dyDescent="0.2">
      <c r="J11036" t="s">
        <v>498</v>
      </c>
      <c r="K11036" t="s">
        <v>356</v>
      </c>
      <c r="L11036" t="s">
        <v>53</v>
      </c>
      <c r="M11036" t="s">
        <v>7663</v>
      </c>
      <c r="N11036" t="s">
        <v>7909</v>
      </c>
      <c r="O11036">
        <v>1E-3</v>
      </c>
      <c r="P11036">
        <v>1E-3</v>
      </c>
      <c r="Q11036">
        <v>1</v>
      </c>
    </row>
    <row r="11037" spans="10:17" x14ac:dyDescent="0.2">
      <c r="J11037" t="s">
        <v>498</v>
      </c>
      <c r="K11037" t="s">
        <v>356</v>
      </c>
      <c r="L11037" t="s">
        <v>53</v>
      </c>
      <c r="M11037" t="s">
        <v>7663</v>
      </c>
      <c r="N11037" t="s">
        <v>7910</v>
      </c>
      <c r="O11037">
        <v>1E-3</v>
      </c>
      <c r="P11037">
        <v>1E-3</v>
      </c>
      <c r="Q11037">
        <v>1</v>
      </c>
    </row>
    <row r="11038" spans="10:17" x14ac:dyDescent="0.2">
      <c r="J11038" t="s">
        <v>498</v>
      </c>
      <c r="K11038" t="s">
        <v>356</v>
      </c>
      <c r="L11038" t="s">
        <v>53</v>
      </c>
      <c r="M11038" t="s">
        <v>7663</v>
      </c>
      <c r="N11038" t="s">
        <v>7911</v>
      </c>
      <c r="O11038">
        <v>1E-3</v>
      </c>
      <c r="P11038">
        <v>1E-3</v>
      </c>
      <c r="Q11038">
        <v>1</v>
      </c>
    </row>
    <row r="11039" spans="10:17" x14ac:dyDescent="0.2">
      <c r="J11039" t="s">
        <v>498</v>
      </c>
      <c r="K11039" t="s">
        <v>356</v>
      </c>
      <c r="L11039" t="s">
        <v>53</v>
      </c>
      <c r="M11039" t="s">
        <v>7663</v>
      </c>
      <c r="N11039" t="s">
        <v>7912</v>
      </c>
      <c r="O11039">
        <v>1E-3</v>
      </c>
      <c r="P11039">
        <v>1E-3</v>
      </c>
      <c r="Q11039">
        <v>1</v>
      </c>
    </row>
    <row r="11040" spans="10:17" x14ac:dyDescent="0.2">
      <c r="J11040" t="s">
        <v>498</v>
      </c>
      <c r="K11040" t="s">
        <v>356</v>
      </c>
      <c r="L11040" t="s">
        <v>53</v>
      </c>
      <c r="M11040" t="s">
        <v>7663</v>
      </c>
      <c r="N11040" t="s">
        <v>7699</v>
      </c>
      <c r="O11040">
        <v>1E-3</v>
      </c>
      <c r="P11040">
        <v>1E-3</v>
      </c>
      <c r="Q11040">
        <v>1</v>
      </c>
    </row>
    <row r="11041" spans="10:17" x14ac:dyDescent="0.2">
      <c r="J11041" t="s">
        <v>498</v>
      </c>
      <c r="K11041" t="s">
        <v>356</v>
      </c>
      <c r="L11041" t="s">
        <v>53</v>
      </c>
      <c r="M11041" t="s">
        <v>7663</v>
      </c>
      <c r="N11041" t="s">
        <v>7700</v>
      </c>
      <c r="O11041">
        <v>1E-3</v>
      </c>
      <c r="P11041">
        <v>1E-3</v>
      </c>
      <c r="Q11041">
        <v>1</v>
      </c>
    </row>
    <row r="11042" spans="10:17" x14ac:dyDescent="0.2">
      <c r="J11042" t="s">
        <v>498</v>
      </c>
      <c r="K11042" t="s">
        <v>356</v>
      </c>
      <c r="L11042" t="s">
        <v>53</v>
      </c>
      <c r="M11042" t="s">
        <v>7663</v>
      </c>
      <c r="N11042" t="s">
        <v>7913</v>
      </c>
      <c r="O11042">
        <v>1E-3</v>
      </c>
      <c r="P11042">
        <v>1E-3</v>
      </c>
      <c r="Q11042">
        <v>1</v>
      </c>
    </row>
    <row r="11043" spans="10:17" x14ac:dyDescent="0.2">
      <c r="J11043" t="s">
        <v>498</v>
      </c>
      <c r="K11043" t="s">
        <v>356</v>
      </c>
      <c r="L11043" t="s">
        <v>53</v>
      </c>
      <c r="M11043" t="s">
        <v>7663</v>
      </c>
      <c r="N11043" t="s">
        <v>7914</v>
      </c>
      <c r="O11043">
        <v>1E-3</v>
      </c>
      <c r="P11043">
        <v>1E-3</v>
      </c>
      <c r="Q11043">
        <v>1</v>
      </c>
    </row>
    <row r="11044" spans="10:17" x14ac:dyDescent="0.2">
      <c r="J11044" t="s">
        <v>498</v>
      </c>
      <c r="K11044" t="s">
        <v>356</v>
      </c>
      <c r="L11044" t="s">
        <v>53</v>
      </c>
      <c r="M11044" t="s">
        <v>7663</v>
      </c>
      <c r="N11044" t="s">
        <v>7915</v>
      </c>
      <c r="O11044">
        <v>1E-3</v>
      </c>
      <c r="P11044">
        <v>1E-3</v>
      </c>
      <c r="Q11044">
        <v>1</v>
      </c>
    </row>
    <row r="11045" spans="10:17" x14ac:dyDescent="0.2">
      <c r="J11045" t="s">
        <v>498</v>
      </c>
      <c r="K11045" t="s">
        <v>356</v>
      </c>
      <c r="L11045" t="s">
        <v>53</v>
      </c>
      <c r="M11045" t="s">
        <v>7663</v>
      </c>
      <c r="N11045" t="s">
        <v>7916</v>
      </c>
      <c r="O11045">
        <v>1E-3</v>
      </c>
      <c r="P11045">
        <v>1E-3</v>
      </c>
      <c r="Q11045">
        <v>1</v>
      </c>
    </row>
    <row r="11046" spans="10:17" x14ac:dyDescent="0.2">
      <c r="J11046" t="s">
        <v>498</v>
      </c>
      <c r="K11046" t="s">
        <v>356</v>
      </c>
      <c r="L11046" t="s">
        <v>53</v>
      </c>
      <c r="M11046" t="s">
        <v>7663</v>
      </c>
      <c r="N11046" t="s">
        <v>7917</v>
      </c>
      <c r="O11046">
        <v>1E-3</v>
      </c>
      <c r="P11046">
        <v>1E-3</v>
      </c>
      <c r="Q11046">
        <v>1</v>
      </c>
    </row>
    <row r="11047" spans="10:17" x14ac:dyDescent="0.2">
      <c r="J11047" t="s">
        <v>498</v>
      </c>
      <c r="K11047" t="s">
        <v>356</v>
      </c>
      <c r="L11047" t="s">
        <v>53</v>
      </c>
      <c r="M11047" t="s">
        <v>7663</v>
      </c>
      <c r="N11047" t="s">
        <v>7918</v>
      </c>
      <c r="O11047">
        <v>1E-3</v>
      </c>
      <c r="P11047">
        <v>1E-3</v>
      </c>
      <c r="Q11047">
        <v>1</v>
      </c>
    </row>
    <row r="11048" spans="10:17" x14ac:dyDescent="0.2">
      <c r="J11048" t="s">
        <v>498</v>
      </c>
      <c r="K11048" t="s">
        <v>356</v>
      </c>
      <c r="L11048" t="s">
        <v>53</v>
      </c>
      <c r="M11048" t="s">
        <v>7663</v>
      </c>
      <c r="N11048" t="s">
        <v>7919</v>
      </c>
      <c r="O11048">
        <v>1E-3</v>
      </c>
      <c r="P11048">
        <v>1E-3</v>
      </c>
      <c r="Q11048">
        <v>1</v>
      </c>
    </row>
    <row r="11049" spans="10:17" x14ac:dyDescent="0.2">
      <c r="J11049" t="s">
        <v>498</v>
      </c>
      <c r="K11049" t="s">
        <v>356</v>
      </c>
      <c r="L11049" t="s">
        <v>53</v>
      </c>
      <c r="M11049" t="s">
        <v>7663</v>
      </c>
      <c r="N11049" t="s">
        <v>7920</v>
      </c>
      <c r="O11049">
        <v>1E-3</v>
      </c>
      <c r="P11049">
        <v>1E-3</v>
      </c>
      <c r="Q11049">
        <v>1</v>
      </c>
    </row>
    <row r="11050" spans="10:17" x14ac:dyDescent="0.2">
      <c r="J11050" t="s">
        <v>498</v>
      </c>
      <c r="K11050" t="s">
        <v>356</v>
      </c>
      <c r="L11050" t="s">
        <v>53</v>
      </c>
      <c r="M11050" t="s">
        <v>7663</v>
      </c>
      <c r="N11050" t="s">
        <v>7921</v>
      </c>
      <c r="O11050">
        <v>1E-3</v>
      </c>
      <c r="P11050">
        <v>1E-3</v>
      </c>
      <c r="Q11050">
        <v>1</v>
      </c>
    </row>
    <row r="11051" spans="10:17" x14ac:dyDescent="0.2">
      <c r="J11051" t="s">
        <v>498</v>
      </c>
      <c r="K11051" t="s">
        <v>356</v>
      </c>
      <c r="L11051" t="s">
        <v>53</v>
      </c>
      <c r="M11051" t="s">
        <v>7663</v>
      </c>
      <c r="N11051" t="s">
        <v>7922</v>
      </c>
      <c r="O11051">
        <v>1E-3</v>
      </c>
      <c r="P11051">
        <v>1E-3</v>
      </c>
      <c r="Q11051">
        <v>1</v>
      </c>
    </row>
    <row r="11052" spans="10:17" x14ac:dyDescent="0.2">
      <c r="J11052" t="s">
        <v>498</v>
      </c>
      <c r="K11052" t="s">
        <v>356</v>
      </c>
      <c r="L11052" t="s">
        <v>53</v>
      </c>
      <c r="M11052" t="s">
        <v>7663</v>
      </c>
      <c r="N11052" t="s">
        <v>7923</v>
      </c>
      <c r="O11052">
        <v>1E-3</v>
      </c>
      <c r="P11052">
        <v>1E-3</v>
      </c>
      <c r="Q11052">
        <v>1</v>
      </c>
    </row>
    <row r="11053" spans="10:17" x14ac:dyDescent="0.2">
      <c r="J11053" t="s">
        <v>498</v>
      </c>
      <c r="K11053" t="s">
        <v>356</v>
      </c>
      <c r="L11053" t="s">
        <v>53</v>
      </c>
      <c r="M11053" t="s">
        <v>7663</v>
      </c>
      <c r="N11053" t="s">
        <v>7924</v>
      </c>
      <c r="O11053">
        <v>1E-3</v>
      </c>
      <c r="P11053">
        <v>1E-3</v>
      </c>
      <c r="Q11053">
        <v>1</v>
      </c>
    </row>
    <row r="11054" spans="10:17" x14ac:dyDescent="0.2">
      <c r="J11054" t="s">
        <v>498</v>
      </c>
      <c r="K11054" t="s">
        <v>356</v>
      </c>
      <c r="L11054" t="s">
        <v>53</v>
      </c>
      <c r="M11054" t="s">
        <v>7663</v>
      </c>
      <c r="N11054" t="s">
        <v>7925</v>
      </c>
      <c r="O11054">
        <v>1E-3</v>
      </c>
      <c r="P11054">
        <v>1E-3</v>
      </c>
      <c r="Q11054">
        <v>1</v>
      </c>
    </row>
    <row r="11055" spans="10:17" x14ac:dyDescent="0.2">
      <c r="J11055" t="s">
        <v>498</v>
      </c>
      <c r="K11055" t="s">
        <v>356</v>
      </c>
      <c r="L11055" t="s">
        <v>53</v>
      </c>
      <c r="M11055" t="s">
        <v>7663</v>
      </c>
      <c r="N11055" t="s">
        <v>7926</v>
      </c>
      <c r="O11055">
        <v>1E-3</v>
      </c>
      <c r="P11055">
        <v>1E-3</v>
      </c>
      <c r="Q11055">
        <v>1</v>
      </c>
    </row>
    <row r="11056" spans="10:17" x14ac:dyDescent="0.2">
      <c r="J11056" t="s">
        <v>498</v>
      </c>
      <c r="K11056" t="s">
        <v>356</v>
      </c>
      <c r="L11056" t="s">
        <v>53</v>
      </c>
      <c r="M11056" t="s">
        <v>7663</v>
      </c>
      <c r="N11056" t="s">
        <v>7927</v>
      </c>
      <c r="O11056">
        <v>1E-3</v>
      </c>
      <c r="P11056">
        <v>1E-3</v>
      </c>
      <c r="Q11056">
        <v>1</v>
      </c>
    </row>
    <row r="11057" spans="10:17" x14ac:dyDescent="0.2">
      <c r="J11057" t="s">
        <v>498</v>
      </c>
      <c r="K11057" t="s">
        <v>356</v>
      </c>
      <c r="L11057" t="s">
        <v>53</v>
      </c>
      <c r="M11057" t="s">
        <v>7663</v>
      </c>
      <c r="N11057" t="s">
        <v>7701</v>
      </c>
      <c r="O11057">
        <v>1E-3</v>
      </c>
      <c r="P11057">
        <v>1E-3</v>
      </c>
      <c r="Q11057">
        <v>1</v>
      </c>
    </row>
    <row r="11058" spans="10:17" x14ac:dyDescent="0.2">
      <c r="J11058" t="s">
        <v>498</v>
      </c>
      <c r="K11058" t="s">
        <v>356</v>
      </c>
      <c r="L11058" t="s">
        <v>53</v>
      </c>
      <c r="M11058" t="s">
        <v>7663</v>
      </c>
      <c r="N11058" t="s">
        <v>7702</v>
      </c>
      <c r="O11058">
        <v>1E-3</v>
      </c>
      <c r="P11058">
        <v>1E-3</v>
      </c>
      <c r="Q11058">
        <v>1</v>
      </c>
    </row>
    <row r="11059" spans="10:17" x14ac:dyDescent="0.2">
      <c r="J11059" t="s">
        <v>498</v>
      </c>
      <c r="K11059" t="s">
        <v>356</v>
      </c>
      <c r="L11059" t="s">
        <v>53</v>
      </c>
      <c r="M11059" t="s">
        <v>7663</v>
      </c>
      <c r="N11059" t="s">
        <v>7928</v>
      </c>
      <c r="O11059">
        <v>1E-3</v>
      </c>
      <c r="P11059">
        <v>1E-3</v>
      </c>
      <c r="Q11059">
        <v>1</v>
      </c>
    </row>
    <row r="11060" spans="10:17" x14ac:dyDescent="0.2">
      <c r="J11060" t="s">
        <v>498</v>
      </c>
      <c r="K11060" t="s">
        <v>356</v>
      </c>
      <c r="L11060" t="s">
        <v>53</v>
      </c>
      <c r="M11060" t="s">
        <v>7663</v>
      </c>
      <c r="N11060" t="s">
        <v>7929</v>
      </c>
      <c r="O11060">
        <v>1E-3</v>
      </c>
      <c r="P11060">
        <v>1E-3</v>
      </c>
      <c r="Q11060">
        <v>1</v>
      </c>
    </row>
    <row r="11061" spans="10:17" x14ac:dyDescent="0.2">
      <c r="J11061" t="s">
        <v>498</v>
      </c>
      <c r="K11061" t="s">
        <v>356</v>
      </c>
      <c r="L11061" t="s">
        <v>53</v>
      </c>
      <c r="M11061" t="s">
        <v>7663</v>
      </c>
      <c r="N11061" t="s">
        <v>7930</v>
      </c>
      <c r="O11061">
        <v>1E-3</v>
      </c>
      <c r="P11061">
        <v>1E-3</v>
      </c>
      <c r="Q11061">
        <v>1</v>
      </c>
    </row>
    <row r="11062" spans="10:17" x14ac:dyDescent="0.2">
      <c r="J11062" t="s">
        <v>498</v>
      </c>
      <c r="K11062" t="s">
        <v>356</v>
      </c>
      <c r="L11062" t="s">
        <v>53</v>
      </c>
      <c r="M11062" t="s">
        <v>7663</v>
      </c>
      <c r="N11062" t="s">
        <v>7931</v>
      </c>
      <c r="O11062">
        <v>1E-3</v>
      </c>
      <c r="P11062">
        <v>1E-3</v>
      </c>
      <c r="Q11062">
        <v>1</v>
      </c>
    </row>
    <row r="11063" spans="10:17" x14ac:dyDescent="0.2">
      <c r="J11063" t="s">
        <v>498</v>
      </c>
      <c r="K11063" t="s">
        <v>356</v>
      </c>
      <c r="L11063" t="s">
        <v>53</v>
      </c>
      <c r="M11063" t="s">
        <v>7663</v>
      </c>
      <c r="N11063" t="s">
        <v>7932</v>
      </c>
      <c r="O11063">
        <v>1E-3</v>
      </c>
      <c r="P11063">
        <v>1E-3</v>
      </c>
      <c r="Q11063">
        <v>1</v>
      </c>
    </row>
    <row r="11064" spans="10:17" x14ac:dyDescent="0.2">
      <c r="J11064" t="s">
        <v>498</v>
      </c>
      <c r="K11064" t="s">
        <v>356</v>
      </c>
      <c r="L11064" t="s">
        <v>53</v>
      </c>
      <c r="M11064" t="s">
        <v>7663</v>
      </c>
      <c r="N11064" t="s">
        <v>7933</v>
      </c>
      <c r="O11064">
        <v>1E-3</v>
      </c>
      <c r="P11064">
        <v>1E-3</v>
      </c>
      <c r="Q11064">
        <v>1</v>
      </c>
    </row>
    <row r="11065" spans="10:17" x14ac:dyDescent="0.2">
      <c r="J11065" t="s">
        <v>498</v>
      </c>
      <c r="K11065" t="s">
        <v>356</v>
      </c>
      <c r="L11065" t="s">
        <v>53</v>
      </c>
      <c r="M11065" t="s">
        <v>7663</v>
      </c>
      <c r="N11065" t="s">
        <v>7934</v>
      </c>
      <c r="O11065">
        <v>1E-3</v>
      </c>
      <c r="P11065">
        <v>1E-3</v>
      </c>
      <c r="Q11065">
        <v>1</v>
      </c>
    </row>
    <row r="11066" spans="10:17" x14ac:dyDescent="0.2">
      <c r="J11066" t="s">
        <v>498</v>
      </c>
      <c r="K11066" t="s">
        <v>356</v>
      </c>
      <c r="L11066" t="s">
        <v>53</v>
      </c>
      <c r="M11066" t="s">
        <v>7663</v>
      </c>
      <c r="N11066" t="s">
        <v>7935</v>
      </c>
      <c r="O11066">
        <v>1E-3</v>
      </c>
      <c r="P11066">
        <v>1E-3</v>
      </c>
      <c r="Q11066">
        <v>1</v>
      </c>
    </row>
    <row r="11067" spans="10:17" x14ac:dyDescent="0.2">
      <c r="J11067" t="s">
        <v>498</v>
      </c>
      <c r="K11067" t="s">
        <v>356</v>
      </c>
      <c r="L11067" t="s">
        <v>53</v>
      </c>
      <c r="M11067" t="s">
        <v>7663</v>
      </c>
      <c r="N11067" t="s">
        <v>7936</v>
      </c>
      <c r="O11067">
        <v>1E-3</v>
      </c>
      <c r="P11067">
        <v>1E-3</v>
      </c>
      <c r="Q11067">
        <v>1</v>
      </c>
    </row>
    <row r="11068" spans="10:17" x14ac:dyDescent="0.2">
      <c r="J11068" t="s">
        <v>498</v>
      </c>
      <c r="K11068" t="s">
        <v>356</v>
      </c>
      <c r="L11068" t="s">
        <v>53</v>
      </c>
      <c r="M11068" t="s">
        <v>7663</v>
      </c>
      <c r="N11068" t="s">
        <v>7937</v>
      </c>
      <c r="O11068">
        <v>1E-3</v>
      </c>
      <c r="P11068">
        <v>1E-3</v>
      </c>
      <c r="Q11068">
        <v>1</v>
      </c>
    </row>
    <row r="11069" spans="10:17" x14ac:dyDescent="0.2">
      <c r="J11069" t="s">
        <v>498</v>
      </c>
      <c r="K11069" t="s">
        <v>356</v>
      </c>
      <c r="L11069" t="s">
        <v>53</v>
      </c>
      <c r="M11069" t="s">
        <v>7663</v>
      </c>
      <c r="N11069" t="s">
        <v>7938</v>
      </c>
      <c r="O11069">
        <v>1E-3</v>
      </c>
      <c r="P11069">
        <v>1E-3</v>
      </c>
      <c r="Q11069">
        <v>1</v>
      </c>
    </row>
    <row r="11070" spans="10:17" x14ac:dyDescent="0.2">
      <c r="J11070" t="s">
        <v>498</v>
      </c>
      <c r="K11070" t="s">
        <v>356</v>
      </c>
      <c r="L11070" t="s">
        <v>53</v>
      </c>
      <c r="M11070" t="s">
        <v>7663</v>
      </c>
      <c r="N11070" t="s">
        <v>7939</v>
      </c>
      <c r="O11070">
        <v>1E-3</v>
      </c>
      <c r="P11070">
        <v>1E-3</v>
      </c>
      <c r="Q11070">
        <v>1</v>
      </c>
    </row>
    <row r="11071" spans="10:17" x14ac:dyDescent="0.2">
      <c r="J11071" t="s">
        <v>498</v>
      </c>
      <c r="K11071" t="s">
        <v>356</v>
      </c>
      <c r="L11071" t="s">
        <v>53</v>
      </c>
      <c r="M11071" t="s">
        <v>7663</v>
      </c>
      <c r="N11071" t="s">
        <v>7940</v>
      </c>
      <c r="O11071">
        <v>1E-3</v>
      </c>
      <c r="P11071">
        <v>1E-3</v>
      </c>
      <c r="Q11071">
        <v>1</v>
      </c>
    </row>
    <row r="11072" spans="10:17" x14ac:dyDescent="0.2">
      <c r="J11072" t="s">
        <v>498</v>
      </c>
      <c r="K11072" t="s">
        <v>356</v>
      </c>
      <c r="L11072" t="s">
        <v>53</v>
      </c>
      <c r="M11072" t="s">
        <v>7663</v>
      </c>
      <c r="N11072" t="s">
        <v>7703</v>
      </c>
      <c r="O11072">
        <v>1E-3</v>
      </c>
      <c r="P11072">
        <v>1E-3</v>
      </c>
      <c r="Q11072">
        <v>1</v>
      </c>
    </row>
    <row r="11073" spans="10:17" x14ac:dyDescent="0.2">
      <c r="J11073" t="s">
        <v>498</v>
      </c>
      <c r="K11073" t="s">
        <v>356</v>
      </c>
      <c r="L11073" t="s">
        <v>53</v>
      </c>
      <c r="M11073" t="s">
        <v>7663</v>
      </c>
      <c r="N11073" t="s">
        <v>7941</v>
      </c>
      <c r="O11073">
        <v>1E-3</v>
      </c>
      <c r="P11073">
        <v>1E-3</v>
      </c>
      <c r="Q11073">
        <v>1</v>
      </c>
    </row>
    <row r="11074" spans="10:17" x14ac:dyDescent="0.2">
      <c r="J11074" t="s">
        <v>498</v>
      </c>
      <c r="K11074" t="s">
        <v>356</v>
      </c>
      <c r="L11074" t="s">
        <v>53</v>
      </c>
      <c r="M11074" t="s">
        <v>7663</v>
      </c>
      <c r="N11074" t="s">
        <v>7942</v>
      </c>
      <c r="O11074">
        <v>1E-3</v>
      </c>
      <c r="P11074">
        <v>1E-3</v>
      </c>
      <c r="Q11074">
        <v>1</v>
      </c>
    </row>
    <row r="11075" spans="10:17" x14ac:dyDescent="0.2">
      <c r="J11075" t="s">
        <v>498</v>
      </c>
      <c r="K11075" t="s">
        <v>356</v>
      </c>
      <c r="L11075" t="s">
        <v>53</v>
      </c>
      <c r="M11075" t="s">
        <v>7663</v>
      </c>
      <c r="N11075" t="s">
        <v>7943</v>
      </c>
      <c r="O11075">
        <v>1E-3</v>
      </c>
      <c r="P11075">
        <v>1E-3</v>
      </c>
      <c r="Q11075">
        <v>1</v>
      </c>
    </row>
    <row r="11076" spans="10:17" x14ac:dyDescent="0.2">
      <c r="J11076" t="s">
        <v>498</v>
      </c>
      <c r="K11076" t="s">
        <v>356</v>
      </c>
      <c r="L11076" t="s">
        <v>53</v>
      </c>
      <c r="M11076" t="s">
        <v>7663</v>
      </c>
      <c r="N11076" t="s">
        <v>7944</v>
      </c>
      <c r="O11076">
        <v>1E-3</v>
      </c>
      <c r="P11076">
        <v>1E-3</v>
      </c>
      <c r="Q11076">
        <v>1</v>
      </c>
    </row>
    <row r="11077" spans="10:17" x14ac:dyDescent="0.2">
      <c r="J11077" t="s">
        <v>498</v>
      </c>
      <c r="K11077" t="s">
        <v>356</v>
      </c>
      <c r="L11077" t="s">
        <v>53</v>
      </c>
      <c r="M11077" t="s">
        <v>7663</v>
      </c>
      <c r="N11077" t="s">
        <v>7945</v>
      </c>
      <c r="O11077">
        <v>1E-3</v>
      </c>
      <c r="P11077">
        <v>1E-3</v>
      </c>
      <c r="Q11077">
        <v>1</v>
      </c>
    </row>
    <row r="11078" spans="10:17" x14ac:dyDescent="0.2">
      <c r="J11078" t="s">
        <v>498</v>
      </c>
      <c r="K11078" t="s">
        <v>356</v>
      </c>
      <c r="L11078" t="s">
        <v>53</v>
      </c>
      <c r="M11078" t="s">
        <v>7663</v>
      </c>
      <c r="N11078" t="s">
        <v>7946</v>
      </c>
      <c r="O11078">
        <v>1E-3</v>
      </c>
      <c r="P11078">
        <v>1E-3</v>
      </c>
      <c r="Q11078">
        <v>1</v>
      </c>
    </row>
    <row r="11079" spans="10:17" x14ac:dyDescent="0.2">
      <c r="J11079" t="s">
        <v>498</v>
      </c>
      <c r="K11079" t="s">
        <v>356</v>
      </c>
      <c r="L11079" t="s">
        <v>53</v>
      </c>
      <c r="M11079" t="s">
        <v>7663</v>
      </c>
      <c r="N11079" t="s">
        <v>7947</v>
      </c>
      <c r="O11079">
        <v>1E-3</v>
      </c>
      <c r="P11079">
        <v>1E-3</v>
      </c>
      <c r="Q11079">
        <v>1</v>
      </c>
    </row>
    <row r="11080" spans="10:17" x14ac:dyDescent="0.2">
      <c r="J11080" t="s">
        <v>498</v>
      </c>
      <c r="K11080" t="s">
        <v>356</v>
      </c>
      <c r="L11080" t="s">
        <v>53</v>
      </c>
      <c r="M11080" t="s">
        <v>7663</v>
      </c>
      <c r="N11080" t="s">
        <v>7704</v>
      </c>
      <c r="O11080">
        <v>1E-3</v>
      </c>
      <c r="P11080">
        <v>1E-3</v>
      </c>
      <c r="Q11080">
        <v>1</v>
      </c>
    </row>
    <row r="11081" spans="10:17" x14ac:dyDescent="0.2">
      <c r="J11081" t="s">
        <v>498</v>
      </c>
      <c r="K11081" t="s">
        <v>356</v>
      </c>
      <c r="L11081" t="s">
        <v>53</v>
      </c>
      <c r="M11081" t="s">
        <v>7663</v>
      </c>
      <c r="N11081" t="s">
        <v>7705</v>
      </c>
      <c r="O11081">
        <v>1E-3</v>
      </c>
      <c r="P11081">
        <v>1E-3</v>
      </c>
      <c r="Q11081">
        <v>1</v>
      </c>
    </row>
    <row r="11082" spans="10:17" x14ac:dyDescent="0.2">
      <c r="J11082" t="s">
        <v>498</v>
      </c>
      <c r="K11082" t="s">
        <v>356</v>
      </c>
      <c r="L11082" t="s">
        <v>53</v>
      </c>
      <c r="M11082" t="s">
        <v>7663</v>
      </c>
      <c r="N11082" t="s">
        <v>7948</v>
      </c>
      <c r="O11082">
        <v>1E-3</v>
      </c>
      <c r="P11082">
        <v>1E-3</v>
      </c>
      <c r="Q11082">
        <v>1</v>
      </c>
    </row>
    <row r="11083" spans="10:17" x14ac:dyDescent="0.2">
      <c r="J11083" t="s">
        <v>498</v>
      </c>
      <c r="K11083" t="s">
        <v>356</v>
      </c>
      <c r="L11083" t="s">
        <v>53</v>
      </c>
      <c r="M11083" t="s">
        <v>7663</v>
      </c>
      <c r="N11083" t="s">
        <v>7949</v>
      </c>
      <c r="O11083">
        <v>1E-3</v>
      </c>
      <c r="P11083">
        <v>1E-3</v>
      </c>
      <c r="Q11083">
        <v>1</v>
      </c>
    </row>
    <row r="11084" spans="10:17" x14ac:dyDescent="0.2">
      <c r="J11084" t="s">
        <v>498</v>
      </c>
      <c r="K11084" t="s">
        <v>356</v>
      </c>
      <c r="L11084" t="s">
        <v>53</v>
      </c>
      <c r="M11084" t="s">
        <v>7663</v>
      </c>
      <c r="N11084" t="s">
        <v>7950</v>
      </c>
      <c r="O11084">
        <v>1E-3</v>
      </c>
      <c r="P11084">
        <v>1E-3</v>
      </c>
      <c r="Q11084">
        <v>1</v>
      </c>
    </row>
    <row r="11085" spans="10:17" x14ac:dyDescent="0.2">
      <c r="J11085" t="s">
        <v>498</v>
      </c>
      <c r="K11085" t="s">
        <v>356</v>
      </c>
      <c r="L11085" t="s">
        <v>53</v>
      </c>
      <c r="M11085" t="s">
        <v>7663</v>
      </c>
      <c r="N11085" t="s">
        <v>7951</v>
      </c>
      <c r="O11085">
        <v>1E-3</v>
      </c>
      <c r="P11085">
        <v>1E-3</v>
      </c>
      <c r="Q11085">
        <v>1</v>
      </c>
    </row>
    <row r="11086" spans="10:17" x14ac:dyDescent="0.2">
      <c r="J11086" t="s">
        <v>498</v>
      </c>
      <c r="K11086" t="s">
        <v>356</v>
      </c>
      <c r="L11086" t="s">
        <v>53</v>
      </c>
      <c r="M11086" t="s">
        <v>7663</v>
      </c>
      <c r="N11086" t="s">
        <v>7952</v>
      </c>
      <c r="O11086">
        <v>1E-3</v>
      </c>
      <c r="P11086">
        <v>1E-3</v>
      </c>
      <c r="Q11086">
        <v>1</v>
      </c>
    </row>
    <row r="11087" spans="10:17" x14ac:dyDescent="0.2">
      <c r="J11087" t="s">
        <v>498</v>
      </c>
      <c r="K11087" t="s">
        <v>356</v>
      </c>
      <c r="L11087" t="s">
        <v>53</v>
      </c>
      <c r="M11087" t="s">
        <v>7663</v>
      </c>
      <c r="N11087" t="s">
        <v>7953</v>
      </c>
      <c r="O11087">
        <v>1E-3</v>
      </c>
      <c r="P11087">
        <v>1E-3</v>
      </c>
      <c r="Q11087">
        <v>1</v>
      </c>
    </row>
    <row r="11088" spans="10:17" x14ac:dyDescent="0.2">
      <c r="J11088" t="s">
        <v>498</v>
      </c>
      <c r="K11088" t="s">
        <v>356</v>
      </c>
      <c r="L11088" t="s">
        <v>53</v>
      </c>
      <c r="M11088" t="s">
        <v>7663</v>
      </c>
      <c r="N11088" t="s">
        <v>7954</v>
      </c>
      <c r="O11088">
        <v>1E-3</v>
      </c>
      <c r="P11088">
        <v>1E-3</v>
      </c>
      <c r="Q11088">
        <v>1</v>
      </c>
    </row>
    <row r="11089" spans="10:17" x14ac:dyDescent="0.2">
      <c r="J11089" t="s">
        <v>498</v>
      </c>
      <c r="K11089" t="s">
        <v>356</v>
      </c>
      <c r="L11089" t="s">
        <v>53</v>
      </c>
      <c r="M11089" t="s">
        <v>7663</v>
      </c>
      <c r="N11089" t="s">
        <v>7955</v>
      </c>
      <c r="O11089">
        <v>1E-3</v>
      </c>
      <c r="P11089">
        <v>1E-3</v>
      </c>
      <c r="Q11089">
        <v>1</v>
      </c>
    </row>
    <row r="11090" spans="10:17" x14ac:dyDescent="0.2">
      <c r="J11090" t="s">
        <v>498</v>
      </c>
      <c r="K11090" t="s">
        <v>356</v>
      </c>
      <c r="L11090" t="s">
        <v>53</v>
      </c>
      <c r="M11090" t="s">
        <v>7663</v>
      </c>
      <c r="N11090" t="s">
        <v>7956</v>
      </c>
      <c r="O11090">
        <v>1E-3</v>
      </c>
      <c r="P11090">
        <v>1E-3</v>
      </c>
      <c r="Q11090">
        <v>1</v>
      </c>
    </row>
    <row r="11091" spans="10:17" x14ac:dyDescent="0.2">
      <c r="J11091" t="s">
        <v>498</v>
      </c>
      <c r="K11091" t="s">
        <v>356</v>
      </c>
      <c r="L11091" t="s">
        <v>53</v>
      </c>
      <c r="M11091" t="s">
        <v>7663</v>
      </c>
      <c r="N11091" t="s">
        <v>7957</v>
      </c>
      <c r="O11091">
        <v>1E-3</v>
      </c>
      <c r="P11091">
        <v>1E-3</v>
      </c>
      <c r="Q11091">
        <v>1</v>
      </c>
    </row>
    <row r="11092" spans="10:17" x14ac:dyDescent="0.2">
      <c r="J11092" t="s">
        <v>498</v>
      </c>
      <c r="K11092" t="s">
        <v>356</v>
      </c>
      <c r="L11092" t="s">
        <v>53</v>
      </c>
      <c r="M11092" t="s">
        <v>7663</v>
      </c>
      <c r="N11092" t="s">
        <v>7958</v>
      </c>
      <c r="O11092">
        <v>1E-3</v>
      </c>
      <c r="P11092">
        <v>1E-3</v>
      </c>
      <c r="Q11092">
        <v>1</v>
      </c>
    </row>
    <row r="11093" spans="10:17" x14ac:dyDescent="0.2">
      <c r="J11093" t="s">
        <v>498</v>
      </c>
      <c r="K11093" t="s">
        <v>356</v>
      </c>
      <c r="L11093" t="s">
        <v>53</v>
      </c>
      <c r="M11093" t="s">
        <v>7663</v>
      </c>
      <c r="N11093" t="s">
        <v>7959</v>
      </c>
      <c r="O11093">
        <v>1E-3</v>
      </c>
      <c r="P11093">
        <v>1E-3</v>
      </c>
      <c r="Q11093">
        <v>1</v>
      </c>
    </row>
    <row r="11094" spans="10:17" x14ac:dyDescent="0.2">
      <c r="J11094" t="s">
        <v>498</v>
      </c>
      <c r="K11094" t="s">
        <v>356</v>
      </c>
      <c r="L11094" t="s">
        <v>53</v>
      </c>
      <c r="M11094" t="s">
        <v>7663</v>
      </c>
      <c r="N11094" t="s">
        <v>7960</v>
      </c>
      <c r="O11094">
        <v>1E-3</v>
      </c>
      <c r="P11094">
        <v>1E-3</v>
      </c>
      <c r="Q11094">
        <v>1</v>
      </c>
    </row>
    <row r="11095" spans="10:17" x14ac:dyDescent="0.2">
      <c r="J11095" t="s">
        <v>498</v>
      </c>
      <c r="K11095" t="s">
        <v>356</v>
      </c>
      <c r="L11095" t="s">
        <v>53</v>
      </c>
      <c r="M11095" t="s">
        <v>7663</v>
      </c>
      <c r="N11095" t="s">
        <v>7961</v>
      </c>
      <c r="O11095">
        <v>1E-3</v>
      </c>
      <c r="P11095">
        <v>1E-3</v>
      </c>
      <c r="Q11095">
        <v>1</v>
      </c>
    </row>
    <row r="11096" spans="10:17" x14ac:dyDescent="0.2">
      <c r="J11096" t="s">
        <v>498</v>
      </c>
      <c r="K11096" t="s">
        <v>356</v>
      </c>
      <c r="L11096" t="s">
        <v>53</v>
      </c>
      <c r="M11096" t="s">
        <v>7663</v>
      </c>
      <c r="N11096" t="s">
        <v>556</v>
      </c>
      <c r="O11096">
        <v>1E-3</v>
      </c>
      <c r="P11096">
        <v>1E-3</v>
      </c>
      <c r="Q11096">
        <v>1</v>
      </c>
    </row>
    <row r="11097" spans="10:17" x14ac:dyDescent="0.2">
      <c r="J11097" t="s">
        <v>498</v>
      </c>
      <c r="K11097" t="s">
        <v>356</v>
      </c>
      <c r="L11097" t="s">
        <v>53</v>
      </c>
      <c r="M11097" t="s">
        <v>7663</v>
      </c>
      <c r="N11097" t="s">
        <v>7962</v>
      </c>
      <c r="O11097">
        <v>1E-3</v>
      </c>
      <c r="P11097">
        <v>1E-3</v>
      </c>
      <c r="Q11097">
        <v>1</v>
      </c>
    </row>
    <row r="11098" spans="10:17" x14ac:dyDescent="0.2">
      <c r="J11098" t="s">
        <v>498</v>
      </c>
      <c r="K11098" t="s">
        <v>356</v>
      </c>
      <c r="L11098" t="s">
        <v>53</v>
      </c>
      <c r="M11098" t="s">
        <v>7663</v>
      </c>
      <c r="N11098" t="s">
        <v>557</v>
      </c>
      <c r="O11098">
        <v>1E-3</v>
      </c>
      <c r="P11098">
        <v>1E-3</v>
      </c>
      <c r="Q11098">
        <v>1</v>
      </c>
    </row>
    <row r="11099" spans="10:17" x14ac:dyDescent="0.2">
      <c r="J11099" t="s">
        <v>498</v>
      </c>
      <c r="K11099" t="s">
        <v>356</v>
      </c>
      <c r="L11099" t="s">
        <v>53</v>
      </c>
      <c r="M11099" t="s">
        <v>7663</v>
      </c>
      <c r="N11099" t="s">
        <v>558</v>
      </c>
      <c r="O11099">
        <v>1E-3</v>
      </c>
      <c r="P11099">
        <v>1E-3</v>
      </c>
      <c r="Q11099">
        <v>1</v>
      </c>
    </row>
    <row r="11100" spans="10:17" x14ac:dyDescent="0.2">
      <c r="J11100" t="s">
        <v>498</v>
      </c>
      <c r="K11100" t="s">
        <v>356</v>
      </c>
      <c r="L11100" t="s">
        <v>53</v>
      </c>
      <c r="M11100" t="s">
        <v>7663</v>
      </c>
      <c r="N11100" t="s">
        <v>7963</v>
      </c>
      <c r="O11100">
        <v>1E-3</v>
      </c>
      <c r="P11100">
        <v>1E-3</v>
      </c>
      <c r="Q11100">
        <v>1</v>
      </c>
    </row>
    <row r="11101" spans="10:17" x14ac:dyDescent="0.2">
      <c r="J11101" t="s">
        <v>498</v>
      </c>
      <c r="K11101" t="s">
        <v>356</v>
      </c>
      <c r="L11101" t="s">
        <v>53</v>
      </c>
      <c r="M11101" t="s">
        <v>7663</v>
      </c>
      <c r="N11101" t="s">
        <v>7964</v>
      </c>
      <c r="O11101">
        <v>1E-3</v>
      </c>
      <c r="P11101">
        <v>1E-3</v>
      </c>
      <c r="Q11101">
        <v>1</v>
      </c>
    </row>
    <row r="11102" spans="10:17" x14ac:dyDescent="0.2">
      <c r="J11102" t="s">
        <v>498</v>
      </c>
      <c r="K11102" t="s">
        <v>356</v>
      </c>
      <c r="L11102" t="s">
        <v>53</v>
      </c>
      <c r="M11102" t="s">
        <v>7663</v>
      </c>
      <c r="N11102" t="s">
        <v>7965</v>
      </c>
      <c r="O11102">
        <v>1E-3</v>
      </c>
      <c r="P11102">
        <v>1E-3</v>
      </c>
      <c r="Q11102">
        <v>1</v>
      </c>
    </row>
    <row r="11103" spans="10:17" x14ac:dyDescent="0.2">
      <c r="J11103" t="s">
        <v>498</v>
      </c>
      <c r="K11103" t="s">
        <v>356</v>
      </c>
      <c r="L11103" t="s">
        <v>53</v>
      </c>
      <c r="M11103" t="s">
        <v>7663</v>
      </c>
      <c r="N11103" t="s">
        <v>7966</v>
      </c>
      <c r="O11103">
        <v>1E-3</v>
      </c>
      <c r="P11103">
        <v>1E-3</v>
      </c>
      <c r="Q11103">
        <v>1</v>
      </c>
    </row>
    <row r="11104" spans="10:17" x14ac:dyDescent="0.2">
      <c r="J11104" t="s">
        <v>498</v>
      </c>
      <c r="K11104" t="s">
        <v>356</v>
      </c>
      <c r="L11104" t="s">
        <v>53</v>
      </c>
      <c r="M11104" t="s">
        <v>7663</v>
      </c>
      <c r="N11104" t="s">
        <v>7707</v>
      </c>
      <c r="O11104">
        <v>1E-3</v>
      </c>
      <c r="P11104">
        <v>1E-3</v>
      </c>
      <c r="Q11104">
        <v>1</v>
      </c>
    </row>
    <row r="11105" spans="10:17" x14ac:dyDescent="0.2">
      <c r="J11105" t="s">
        <v>498</v>
      </c>
      <c r="K11105" t="s">
        <v>356</v>
      </c>
      <c r="L11105" t="s">
        <v>53</v>
      </c>
      <c r="M11105" t="s">
        <v>7663</v>
      </c>
      <c r="N11105" t="s">
        <v>7708</v>
      </c>
      <c r="O11105">
        <v>1E-3</v>
      </c>
      <c r="P11105">
        <v>1E-3</v>
      </c>
      <c r="Q11105">
        <v>1</v>
      </c>
    </row>
    <row r="11106" spans="10:17" x14ac:dyDescent="0.2">
      <c r="J11106" t="s">
        <v>498</v>
      </c>
      <c r="K11106" t="s">
        <v>356</v>
      </c>
      <c r="L11106" t="s">
        <v>53</v>
      </c>
      <c r="M11106" t="s">
        <v>7663</v>
      </c>
      <c r="N11106" t="s">
        <v>7967</v>
      </c>
      <c r="O11106">
        <v>1E-3</v>
      </c>
      <c r="P11106">
        <v>1E-3</v>
      </c>
      <c r="Q11106">
        <v>1</v>
      </c>
    </row>
    <row r="11107" spans="10:17" x14ac:dyDescent="0.2">
      <c r="J11107" t="s">
        <v>498</v>
      </c>
      <c r="K11107" t="s">
        <v>356</v>
      </c>
      <c r="L11107" t="s">
        <v>53</v>
      </c>
      <c r="M11107" t="s">
        <v>7663</v>
      </c>
      <c r="N11107" t="s">
        <v>7968</v>
      </c>
      <c r="O11107">
        <v>1E-3</v>
      </c>
      <c r="P11107">
        <v>1E-3</v>
      </c>
      <c r="Q11107">
        <v>1</v>
      </c>
    </row>
    <row r="11108" spans="10:17" x14ac:dyDescent="0.2">
      <c r="J11108" t="s">
        <v>498</v>
      </c>
      <c r="K11108" t="s">
        <v>356</v>
      </c>
      <c r="L11108" t="s">
        <v>53</v>
      </c>
      <c r="M11108" t="s">
        <v>7663</v>
      </c>
      <c r="N11108" t="s">
        <v>7969</v>
      </c>
      <c r="O11108">
        <v>1E-3</v>
      </c>
      <c r="P11108">
        <v>1E-3</v>
      </c>
      <c r="Q11108">
        <v>1</v>
      </c>
    </row>
    <row r="11109" spans="10:17" x14ac:dyDescent="0.2">
      <c r="J11109" t="s">
        <v>498</v>
      </c>
      <c r="K11109" t="s">
        <v>356</v>
      </c>
      <c r="L11109" t="s">
        <v>53</v>
      </c>
      <c r="M11109" t="s">
        <v>7663</v>
      </c>
      <c r="N11109" t="s">
        <v>7970</v>
      </c>
      <c r="O11109">
        <v>1E-3</v>
      </c>
      <c r="P11109">
        <v>1E-3</v>
      </c>
      <c r="Q11109">
        <v>1</v>
      </c>
    </row>
    <row r="11110" spans="10:17" x14ac:dyDescent="0.2">
      <c r="J11110" t="s">
        <v>498</v>
      </c>
      <c r="K11110" t="s">
        <v>356</v>
      </c>
      <c r="L11110" t="s">
        <v>53</v>
      </c>
      <c r="M11110" t="s">
        <v>7663</v>
      </c>
      <c r="N11110" t="s">
        <v>7971</v>
      </c>
      <c r="O11110">
        <v>1E-3</v>
      </c>
      <c r="P11110">
        <v>1E-3</v>
      </c>
      <c r="Q11110">
        <v>1</v>
      </c>
    </row>
    <row r="11111" spans="10:17" x14ac:dyDescent="0.2">
      <c r="J11111" t="s">
        <v>498</v>
      </c>
      <c r="K11111" t="s">
        <v>356</v>
      </c>
      <c r="L11111" t="s">
        <v>53</v>
      </c>
      <c r="M11111" t="s">
        <v>7663</v>
      </c>
      <c r="N11111" t="s">
        <v>7972</v>
      </c>
      <c r="O11111">
        <v>1E-3</v>
      </c>
      <c r="P11111">
        <v>1E-3</v>
      </c>
      <c r="Q11111">
        <v>1</v>
      </c>
    </row>
    <row r="11112" spans="10:17" x14ac:dyDescent="0.2">
      <c r="J11112" t="s">
        <v>498</v>
      </c>
      <c r="K11112" t="s">
        <v>356</v>
      </c>
      <c r="L11112" t="s">
        <v>53</v>
      </c>
      <c r="M11112" t="s">
        <v>7663</v>
      </c>
      <c r="N11112" t="s">
        <v>7973</v>
      </c>
      <c r="O11112">
        <v>1E-3</v>
      </c>
      <c r="P11112">
        <v>1E-3</v>
      </c>
      <c r="Q11112">
        <v>1</v>
      </c>
    </row>
    <row r="11113" spans="10:17" x14ac:dyDescent="0.2">
      <c r="J11113" t="s">
        <v>498</v>
      </c>
      <c r="K11113" t="s">
        <v>356</v>
      </c>
      <c r="L11113" t="s">
        <v>53</v>
      </c>
      <c r="M11113" t="s">
        <v>7663</v>
      </c>
      <c r="N11113" t="s">
        <v>7974</v>
      </c>
      <c r="O11113">
        <v>1E-3</v>
      </c>
      <c r="P11113">
        <v>1E-3</v>
      </c>
      <c r="Q11113">
        <v>1</v>
      </c>
    </row>
    <row r="11114" spans="10:17" x14ac:dyDescent="0.2">
      <c r="J11114" t="s">
        <v>498</v>
      </c>
      <c r="K11114" t="s">
        <v>356</v>
      </c>
      <c r="L11114" t="s">
        <v>53</v>
      </c>
      <c r="M11114" t="s">
        <v>7663</v>
      </c>
      <c r="N11114" t="s">
        <v>7975</v>
      </c>
      <c r="O11114">
        <v>1E-3</v>
      </c>
      <c r="P11114">
        <v>1E-3</v>
      </c>
      <c r="Q11114">
        <v>1</v>
      </c>
    </row>
    <row r="11115" spans="10:17" x14ac:dyDescent="0.2">
      <c r="J11115" t="s">
        <v>498</v>
      </c>
      <c r="K11115" t="s">
        <v>356</v>
      </c>
      <c r="L11115" t="s">
        <v>53</v>
      </c>
      <c r="M11115" t="s">
        <v>7663</v>
      </c>
      <c r="N11115" t="s">
        <v>7976</v>
      </c>
      <c r="O11115">
        <v>1E-3</v>
      </c>
      <c r="P11115">
        <v>1E-3</v>
      </c>
      <c r="Q11115">
        <v>1</v>
      </c>
    </row>
    <row r="11116" spans="10:17" x14ac:dyDescent="0.2">
      <c r="J11116" t="s">
        <v>498</v>
      </c>
      <c r="K11116" t="s">
        <v>356</v>
      </c>
      <c r="L11116" t="s">
        <v>53</v>
      </c>
      <c r="M11116" t="s">
        <v>7663</v>
      </c>
      <c r="N11116" t="s">
        <v>7709</v>
      </c>
      <c r="O11116">
        <v>1E-3</v>
      </c>
      <c r="P11116">
        <v>1E-3</v>
      </c>
      <c r="Q11116">
        <v>1</v>
      </c>
    </row>
    <row r="11117" spans="10:17" x14ac:dyDescent="0.2">
      <c r="J11117" t="s">
        <v>498</v>
      </c>
      <c r="K11117" t="s">
        <v>356</v>
      </c>
      <c r="L11117" t="s">
        <v>53</v>
      </c>
      <c r="M11117" t="s">
        <v>7663</v>
      </c>
      <c r="N11117" t="s">
        <v>7977</v>
      </c>
      <c r="O11117">
        <v>1E-3</v>
      </c>
      <c r="P11117">
        <v>1E-3</v>
      </c>
      <c r="Q11117">
        <v>1</v>
      </c>
    </row>
    <row r="11118" spans="10:17" x14ac:dyDescent="0.2">
      <c r="J11118" t="s">
        <v>498</v>
      </c>
      <c r="K11118" t="s">
        <v>356</v>
      </c>
      <c r="L11118" t="s">
        <v>53</v>
      </c>
      <c r="M11118" t="s">
        <v>7663</v>
      </c>
      <c r="N11118" t="s">
        <v>7978</v>
      </c>
      <c r="O11118">
        <v>1E-3</v>
      </c>
      <c r="P11118">
        <v>1E-3</v>
      </c>
      <c r="Q11118">
        <v>1</v>
      </c>
    </row>
    <row r="11119" spans="10:17" x14ac:dyDescent="0.2">
      <c r="J11119" t="s">
        <v>498</v>
      </c>
      <c r="K11119" t="s">
        <v>356</v>
      </c>
      <c r="L11119" t="s">
        <v>53</v>
      </c>
      <c r="M11119" t="s">
        <v>7663</v>
      </c>
      <c r="N11119" t="s">
        <v>7979</v>
      </c>
      <c r="O11119">
        <v>1E-3</v>
      </c>
      <c r="P11119">
        <v>1E-3</v>
      </c>
      <c r="Q11119">
        <v>1</v>
      </c>
    </row>
    <row r="11120" spans="10:17" x14ac:dyDescent="0.2">
      <c r="J11120" t="s">
        <v>498</v>
      </c>
      <c r="K11120" t="s">
        <v>356</v>
      </c>
      <c r="L11120" t="s">
        <v>53</v>
      </c>
      <c r="M11120" t="s">
        <v>7663</v>
      </c>
      <c r="N11120" t="s">
        <v>7980</v>
      </c>
      <c r="O11120">
        <v>1E-3</v>
      </c>
      <c r="P11120">
        <v>1E-3</v>
      </c>
      <c r="Q11120">
        <v>1</v>
      </c>
    </row>
    <row r="11121" spans="10:17" x14ac:dyDescent="0.2">
      <c r="J11121" t="s">
        <v>498</v>
      </c>
      <c r="K11121" t="s">
        <v>356</v>
      </c>
      <c r="L11121" t="s">
        <v>53</v>
      </c>
      <c r="M11121" t="s">
        <v>7663</v>
      </c>
      <c r="N11121" t="s">
        <v>7981</v>
      </c>
      <c r="O11121">
        <v>1E-3</v>
      </c>
      <c r="P11121">
        <v>1E-3</v>
      </c>
      <c r="Q11121">
        <v>1</v>
      </c>
    </row>
    <row r="11122" spans="10:17" x14ac:dyDescent="0.2">
      <c r="J11122" t="s">
        <v>498</v>
      </c>
      <c r="K11122" t="s">
        <v>356</v>
      </c>
      <c r="L11122" t="s">
        <v>53</v>
      </c>
      <c r="M11122" t="s">
        <v>7663</v>
      </c>
      <c r="N11122" t="s">
        <v>7982</v>
      </c>
      <c r="O11122">
        <v>1E-3</v>
      </c>
      <c r="P11122">
        <v>1E-3</v>
      </c>
      <c r="Q11122">
        <v>1</v>
      </c>
    </row>
    <row r="11123" spans="10:17" x14ac:dyDescent="0.2">
      <c r="J11123" t="s">
        <v>498</v>
      </c>
      <c r="K11123" t="s">
        <v>356</v>
      </c>
      <c r="L11123" t="s">
        <v>53</v>
      </c>
      <c r="M11123" t="s">
        <v>7663</v>
      </c>
      <c r="N11123" t="s">
        <v>7983</v>
      </c>
      <c r="O11123">
        <v>2E-3</v>
      </c>
      <c r="P11123">
        <v>2E-3</v>
      </c>
      <c r="Q11123">
        <v>1</v>
      </c>
    </row>
    <row r="11124" spans="10:17" x14ac:dyDescent="0.2">
      <c r="J11124" t="s">
        <v>498</v>
      </c>
      <c r="K11124" t="s">
        <v>356</v>
      </c>
      <c r="L11124" t="s">
        <v>53</v>
      </c>
      <c r="M11124" t="s">
        <v>7663</v>
      </c>
      <c r="N11124" t="s">
        <v>7984</v>
      </c>
      <c r="O11124">
        <v>2E-3</v>
      </c>
      <c r="P11124">
        <v>2E-3</v>
      </c>
      <c r="Q11124">
        <v>1</v>
      </c>
    </row>
    <row r="11125" spans="10:17" x14ac:dyDescent="0.2">
      <c r="J11125" t="s">
        <v>498</v>
      </c>
      <c r="K11125" t="s">
        <v>356</v>
      </c>
      <c r="L11125" t="s">
        <v>53</v>
      </c>
      <c r="M11125" t="s">
        <v>7663</v>
      </c>
      <c r="N11125" t="s">
        <v>7985</v>
      </c>
      <c r="O11125">
        <v>2E-3</v>
      </c>
      <c r="P11125">
        <v>2E-3</v>
      </c>
      <c r="Q11125">
        <v>1</v>
      </c>
    </row>
    <row r="11126" spans="10:17" x14ac:dyDescent="0.2">
      <c r="J11126" t="s">
        <v>498</v>
      </c>
      <c r="K11126" t="s">
        <v>356</v>
      </c>
      <c r="L11126" t="s">
        <v>53</v>
      </c>
      <c r="M11126" t="s">
        <v>7663</v>
      </c>
      <c r="N11126" t="s">
        <v>7986</v>
      </c>
      <c r="O11126">
        <v>2E-3</v>
      </c>
      <c r="P11126">
        <v>2E-3</v>
      </c>
      <c r="Q11126">
        <v>1</v>
      </c>
    </row>
    <row r="11127" spans="10:17" x14ac:dyDescent="0.2">
      <c r="J11127" t="s">
        <v>498</v>
      </c>
      <c r="K11127" t="s">
        <v>356</v>
      </c>
      <c r="L11127" t="s">
        <v>53</v>
      </c>
      <c r="M11127" t="s">
        <v>7663</v>
      </c>
      <c r="N11127" t="s">
        <v>7987</v>
      </c>
      <c r="O11127">
        <v>1E-3</v>
      </c>
      <c r="P11127">
        <v>2E-3</v>
      </c>
      <c r="Q11127">
        <v>1</v>
      </c>
    </row>
    <row r="11128" spans="10:17" x14ac:dyDescent="0.2">
      <c r="J11128" t="s">
        <v>498</v>
      </c>
      <c r="K11128" t="s">
        <v>356</v>
      </c>
      <c r="L11128" t="s">
        <v>53</v>
      </c>
      <c r="M11128" t="s">
        <v>7663</v>
      </c>
      <c r="N11128" t="s">
        <v>7710</v>
      </c>
      <c r="O11128">
        <v>1E-3</v>
      </c>
      <c r="P11128">
        <v>1E-3</v>
      </c>
      <c r="Q11128">
        <v>1</v>
      </c>
    </row>
    <row r="11129" spans="10:17" x14ac:dyDescent="0.2">
      <c r="J11129" t="s">
        <v>498</v>
      </c>
      <c r="K11129" t="s">
        <v>356</v>
      </c>
      <c r="L11129" t="s">
        <v>53</v>
      </c>
      <c r="M11129" t="s">
        <v>7663</v>
      </c>
      <c r="N11129" t="s">
        <v>7711</v>
      </c>
      <c r="O11129">
        <v>1E-3</v>
      </c>
      <c r="P11129">
        <v>1E-3</v>
      </c>
      <c r="Q11129">
        <v>1</v>
      </c>
    </row>
    <row r="11130" spans="10:17" x14ac:dyDescent="0.2">
      <c r="J11130" t="s">
        <v>498</v>
      </c>
      <c r="K11130" t="s">
        <v>356</v>
      </c>
      <c r="L11130" t="s">
        <v>53</v>
      </c>
      <c r="M11130" t="s">
        <v>7663</v>
      </c>
      <c r="N11130" t="s">
        <v>7988</v>
      </c>
      <c r="O11130">
        <v>1E-3</v>
      </c>
      <c r="P11130">
        <v>1E-3</v>
      </c>
      <c r="Q11130">
        <v>1</v>
      </c>
    </row>
    <row r="11131" spans="10:17" x14ac:dyDescent="0.2">
      <c r="J11131" t="s">
        <v>498</v>
      </c>
      <c r="K11131" t="s">
        <v>356</v>
      </c>
      <c r="L11131" t="s">
        <v>53</v>
      </c>
      <c r="M11131" t="s">
        <v>7663</v>
      </c>
      <c r="N11131" t="s">
        <v>7989</v>
      </c>
      <c r="O11131">
        <v>2E-3</v>
      </c>
      <c r="P11131">
        <v>2E-3</v>
      </c>
      <c r="Q11131">
        <v>1</v>
      </c>
    </row>
    <row r="11132" spans="10:17" x14ac:dyDescent="0.2">
      <c r="J11132" t="s">
        <v>498</v>
      </c>
      <c r="K11132" t="s">
        <v>356</v>
      </c>
      <c r="L11132" t="s">
        <v>53</v>
      </c>
      <c r="M11132" t="s">
        <v>7663</v>
      </c>
      <c r="N11132" t="s">
        <v>7990</v>
      </c>
      <c r="O11132">
        <v>2E-3</v>
      </c>
      <c r="P11132">
        <v>2E-3</v>
      </c>
      <c r="Q11132">
        <v>1</v>
      </c>
    </row>
    <row r="11133" spans="10:17" x14ac:dyDescent="0.2">
      <c r="J11133" t="s">
        <v>498</v>
      </c>
      <c r="K11133" t="s">
        <v>356</v>
      </c>
      <c r="L11133" t="s">
        <v>53</v>
      </c>
      <c r="M11133" t="s">
        <v>7663</v>
      </c>
      <c r="N11133" t="s">
        <v>7991</v>
      </c>
      <c r="O11133">
        <v>2E-3</v>
      </c>
      <c r="P11133">
        <v>2E-3</v>
      </c>
      <c r="Q11133">
        <v>1</v>
      </c>
    </row>
    <row r="11134" spans="10:17" x14ac:dyDescent="0.2">
      <c r="J11134" t="s">
        <v>498</v>
      </c>
      <c r="K11134" t="s">
        <v>356</v>
      </c>
      <c r="L11134" t="s">
        <v>53</v>
      </c>
      <c r="M11134" t="s">
        <v>7663</v>
      </c>
      <c r="N11134" t="s">
        <v>7992</v>
      </c>
      <c r="O11134">
        <v>2E-3</v>
      </c>
      <c r="P11134">
        <v>2E-3</v>
      </c>
      <c r="Q11134">
        <v>1</v>
      </c>
    </row>
    <row r="11135" spans="10:17" x14ac:dyDescent="0.2">
      <c r="J11135" t="s">
        <v>498</v>
      </c>
      <c r="K11135" t="s">
        <v>356</v>
      </c>
      <c r="L11135" t="s">
        <v>53</v>
      </c>
      <c r="M11135" t="s">
        <v>7663</v>
      </c>
      <c r="N11135" t="s">
        <v>7993</v>
      </c>
      <c r="O11135">
        <v>2E-3</v>
      </c>
      <c r="P11135">
        <v>2E-3</v>
      </c>
      <c r="Q11135">
        <v>1</v>
      </c>
    </row>
    <row r="11136" spans="10:17" x14ac:dyDescent="0.2">
      <c r="J11136" t="s">
        <v>498</v>
      </c>
      <c r="K11136" t="s">
        <v>356</v>
      </c>
      <c r="L11136" t="s">
        <v>53</v>
      </c>
      <c r="M11136" t="s">
        <v>7663</v>
      </c>
      <c r="N11136" t="s">
        <v>7712</v>
      </c>
      <c r="O11136">
        <v>1E-3</v>
      </c>
      <c r="P11136">
        <v>1E-3</v>
      </c>
      <c r="Q11136">
        <v>1</v>
      </c>
    </row>
    <row r="11137" spans="10:17" x14ac:dyDescent="0.2">
      <c r="J11137" t="s">
        <v>498</v>
      </c>
      <c r="K11137" t="s">
        <v>356</v>
      </c>
      <c r="L11137" t="s">
        <v>53</v>
      </c>
      <c r="M11137" t="s">
        <v>7663</v>
      </c>
      <c r="N11137" t="s">
        <v>7994</v>
      </c>
      <c r="O11137">
        <v>1E-3</v>
      </c>
      <c r="P11137">
        <v>1E-3</v>
      </c>
      <c r="Q11137">
        <v>1</v>
      </c>
    </row>
    <row r="11138" spans="10:17" x14ac:dyDescent="0.2">
      <c r="J11138" t="s">
        <v>498</v>
      </c>
      <c r="K11138" t="s">
        <v>356</v>
      </c>
      <c r="L11138" t="s">
        <v>53</v>
      </c>
      <c r="M11138" t="s">
        <v>7663</v>
      </c>
      <c r="N11138" t="s">
        <v>7995</v>
      </c>
      <c r="O11138">
        <v>1E-3</v>
      </c>
      <c r="P11138">
        <v>1E-3</v>
      </c>
      <c r="Q11138">
        <v>1</v>
      </c>
    </row>
    <row r="11139" spans="10:17" x14ac:dyDescent="0.2">
      <c r="J11139" t="s">
        <v>498</v>
      </c>
      <c r="K11139" t="s">
        <v>356</v>
      </c>
      <c r="L11139" t="s">
        <v>53</v>
      </c>
      <c r="M11139" t="s">
        <v>7663</v>
      </c>
      <c r="N11139" t="s">
        <v>7996</v>
      </c>
      <c r="O11139">
        <v>1E-3</v>
      </c>
      <c r="P11139">
        <v>1E-3</v>
      </c>
      <c r="Q11139">
        <v>1</v>
      </c>
    </row>
    <row r="11140" spans="10:17" x14ac:dyDescent="0.2">
      <c r="J11140" t="s">
        <v>498</v>
      </c>
      <c r="K11140" t="s">
        <v>356</v>
      </c>
      <c r="L11140" t="s">
        <v>53</v>
      </c>
      <c r="M11140" t="s">
        <v>7663</v>
      </c>
      <c r="N11140" t="s">
        <v>7997</v>
      </c>
      <c r="O11140">
        <v>1E-3</v>
      </c>
      <c r="P11140">
        <v>1E-3</v>
      </c>
      <c r="Q11140">
        <v>1</v>
      </c>
    </row>
    <row r="11141" spans="10:17" x14ac:dyDescent="0.2">
      <c r="J11141" t="s">
        <v>498</v>
      </c>
      <c r="K11141" t="s">
        <v>356</v>
      </c>
      <c r="L11141" t="s">
        <v>53</v>
      </c>
      <c r="M11141" t="s">
        <v>7663</v>
      </c>
      <c r="N11141" t="s">
        <v>7998</v>
      </c>
      <c r="O11141">
        <v>1E-3</v>
      </c>
      <c r="P11141">
        <v>1E-3</v>
      </c>
      <c r="Q11141">
        <v>1</v>
      </c>
    </row>
    <row r="11142" spans="10:17" x14ac:dyDescent="0.2">
      <c r="J11142" t="s">
        <v>498</v>
      </c>
      <c r="K11142" t="s">
        <v>356</v>
      </c>
      <c r="L11142" t="s">
        <v>53</v>
      </c>
      <c r="M11142" t="s">
        <v>7663</v>
      </c>
      <c r="N11142" t="s">
        <v>7999</v>
      </c>
      <c r="O11142">
        <v>1E-3</v>
      </c>
      <c r="P11142">
        <v>1E-3</v>
      </c>
      <c r="Q11142">
        <v>1</v>
      </c>
    </row>
    <row r="11143" spans="10:17" x14ac:dyDescent="0.2">
      <c r="J11143" t="s">
        <v>498</v>
      </c>
      <c r="K11143" t="s">
        <v>356</v>
      </c>
      <c r="L11143" t="s">
        <v>53</v>
      </c>
      <c r="M11143" t="s">
        <v>7663</v>
      </c>
      <c r="N11143" t="s">
        <v>8000</v>
      </c>
      <c r="O11143">
        <v>1E-3</v>
      </c>
      <c r="P11143">
        <v>1E-3</v>
      </c>
      <c r="Q11143">
        <v>1</v>
      </c>
    </row>
    <row r="11144" spans="10:17" x14ac:dyDescent="0.2">
      <c r="J11144" t="s">
        <v>498</v>
      </c>
      <c r="K11144" t="s">
        <v>356</v>
      </c>
      <c r="L11144" t="s">
        <v>53</v>
      </c>
      <c r="M11144" t="s">
        <v>7663</v>
      </c>
      <c r="N11144" t="s">
        <v>8001</v>
      </c>
      <c r="O11144">
        <v>1E-3</v>
      </c>
      <c r="P11144">
        <v>2E-3</v>
      </c>
      <c r="Q11144">
        <v>1</v>
      </c>
    </row>
    <row r="11145" spans="10:17" x14ac:dyDescent="0.2">
      <c r="J11145" t="s">
        <v>498</v>
      </c>
      <c r="K11145" t="s">
        <v>356</v>
      </c>
      <c r="L11145" t="s">
        <v>53</v>
      </c>
      <c r="M11145" t="s">
        <v>7663</v>
      </c>
      <c r="N11145" t="s">
        <v>8002</v>
      </c>
      <c r="O11145">
        <v>1E-3</v>
      </c>
      <c r="P11145">
        <v>1E-3</v>
      </c>
      <c r="Q11145">
        <v>1</v>
      </c>
    </row>
    <row r="11146" spans="10:17" x14ac:dyDescent="0.2">
      <c r="J11146" t="s">
        <v>498</v>
      </c>
      <c r="K11146" t="s">
        <v>356</v>
      </c>
      <c r="L11146" t="s">
        <v>53</v>
      </c>
      <c r="M11146" t="s">
        <v>7663</v>
      </c>
      <c r="N11146" t="s">
        <v>8003</v>
      </c>
      <c r="O11146">
        <v>1E-3</v>
      </c>
      <c r="P11146">
        <v>1E-3</v>
      </c>
      <c r="Q11146">
        <v>1</v>
      </c>
    </row>
    <row r="11147" spans="10:17" x14ac:dyDescent="0.2">
      <c r="J11147" t="s">
        <v>498</v>
      </c>
      <c r="K11147" t="s">
        <v>356</v>
      </c>
      <c r="L11147" t="s">
        <v>53</v>
      </c>
      <c r="M11147" t="s">
        <v>7663</v>
      </c>
      <c r="N11147" t="s">
        <v>8004</v>
      </c>
      <c r="O11147">
        <v>1E-3</v>
      </c>
      <c r="P11147">
        <v>1E-3</v>
      </c>
      <c r="Q11147">
        <v>1</v>
      </c>
    </row>
    <row r="11148" spans="10:17" x14ac:dyDescent="0.2">
      <c r="J11148" t="s">
        <v>498</v>
      </c>
      <c r="K11148" t="s">
        <v>356</v>
      </c>
      <c r="L11148" t="s">
        <v>53</v>
      </c>
      <c r="M11148" t="s">
        <v>7663</v>
      </c>
      <c r="N11148" t="s">
        <v>8005</v>
      </c>
      <c r="O11148">
        <v>1E-3</v>
      </c>
      <c r="P11148">
        <v>2E-3</v>
      </c>
      <c r="Q11148">
        <v>1</v>
      </c>
    </row>
    <row r="11149" spans="10:17" x14ac:dyDescent="0.2">
      <c r="J11149" t="s">
        <v>498</v>
      </c>
      <c r="K11149" t="s">
        <v>356</v>
      </c>
      <c r="L11149" t="s">
        <v>53</v>
      </c>
      <c r="M11149" t="s">
        <v>7663</v>
      </c>
      <c r="N11149" t="s">
        <v>8006</v>
      </c>
      <c r="O11149">
        <v>2E-3</v>
      </c>
      <c r="P11149">
        <v>2E-3</v>
      </c>
      <c r="Q11149">
        <v>1</v>
      </c>
    </row>
    <row r="11150" spans="10:17" x14ac:dyDescent="0.2">
      <c r="J11150" t="s">
        <v>498</v>
      </c>
      <c r="K11150" t="s">
        <v>356</v>
      </c>
      <c r="L11150" t="s">
        <v>53</v>
      </c>
      <c r="M11150" t="s">
        <v>7663</v>
      </c>
      <c r="N11150" t="s">
        <v>8007</v>
      </c>
      <c r="O11150">
        <v>1E-3</v>
      </c>
      <c r="P11150">
        <v>2E-3</v>
      </c>
      <c r="Q11150">
        <v>1</v>
      </c>
    </row>
    <row r="11151" spans="10:17" x14ac:dyDescent="0.2">
      <c r="J11151" t="s">
        <v>498</v>
      </c>
      <c r="K11151" t="s">
        <v>356</v>
      </c>
      <c r="L11151" t="s">
        <v>53</v>
      </c>
      <c r="M11151" t="s">
        <v>7663</v>
      </c>
      <c r="N11151" t="s">
        <v>8008</v>
      </c>
      <c r="O11151">
        <v>1E-3</v>
      </c>
      <c r="P11151">
        <v>1E-3</v>
      </c>
      <c r="Q11151">
        <v>1</v>
      </c>
    </row>
    <row r="11152" spans="10:17" x14ac:dyDescent="0.2">
      <c r="J11152" t="s">
        <v>498</v>
      </c>
      <c r="K11152" t="s">
        <v>356</v>
      </c>
      <c r="L11152" t="s">
        <v>53</v>
      </c>
      <c r="M11152" t="s">
        <v>7663</v>
      </c>
      <c r="N11152" t="s">
        <v>7713</v>
      </c>
      <c r="O11152">
        <v>1E-3</v>
      </c>
      <c r="P11152">
        <v>1E-3</v>
      </c>
      <c r="Q11152">
        <v>1</v>
      </c>
    </row>
    <row r="11153" spans="10:17" x14ac:dyDescent="0.2">
      <c r="J11153" t="s">
        <v>498</v>
      </c>
      <c r="K11153" t="s">
        <v>356</v>
      </c>
      <c r="L11153" t="s">
        <v>53</v>
      </c>
      <c r="M11153" t="s">
        <v>7663</v>
      </c>
      <c r="N11153" t="s">
        <v>7714</v>
      </c>
      <c r="O11153">
        <v>1E-3</v>
      </c>
      <c r="P11153">
        <v>1E-3</v>
      </c>
      <c r="Q11153">
        <v>1</v>
      </c>
    </row>
    <row r="11154" spans="10:17" x14ac:dyDescent="0.2">
      <c r="J11154" t="s">
        <v>498</v>
      </c>
      <c r="K11154" t="s">
        <v>356</v>
      </c>
      <c r="L11154" t="s">
        <v>53</v>
      </c>
      <c r="M11154" t="s">
        <v>7663</v>
      </c>
      <c r="N11154" t="s">
        <v>8009</v>
      </c>
      <c r="O11154">
        <v>1E-3</v>
      </c>
      <c r="P11154">
        <v>1E-3</v>
      </c>
      <c r="Q11154">
        <v>1</v>
      </c>
    </row>
    <row r="11155" spans="10:17" x14ac:dyDescent="0.2">
      <c r="J11155" t="s">
        <v>498</v>
      </c>
      <c r="K11155" t="s">
        <v>356</v>
      </c>
      <c r="L11155" t="s">
        <v>53</v>
      </c>
      <c r="M11155" t="s">
        <v>7663</v>
      </c>
      <c r="N11155" t="s">
        <v>8010</v>
      </c>
      <c r="O11155">
        <v>1E-3</v>
      </c>
      <c r="P11155">
        <v>1E-3</v>
      </c>
      <c r="Q11155">
        <v>1</v>
      </c>
    </row>
    <row r="11156" spans="10:17" x14ac:dyDescent="0.2">
      <c r="J11156" t="s">
        <v>498</v>
      </c>
      <c r="K11156" t="s">
        <v>356</v>
      </c>
      <c r="L11156" t="s">
        <v>53</v>
      </c>
      <c r="M11156" t="s">
        <v>7663</v>
      </c>
      <c r="N11156" t="s">
        <v>8011</v>
      </c>
      <c r="O11156">
        <v>1E-3</v>
      </c>
      <c r="P11156">
        <v>1E-3</v>
      </c>
      <c r="Q11156">
        <v>1</v>
      </c>
    </row>
    <row r="11157" spans="10:17" x14ac:dyDescent="0.2">
      <c r="J11157" t="s">
        <v>498</v>
      </c>
      <c r="K11157" t="s">
        <v>356</v>
      </c>
      <c r="L11157" t="s">
        <v>53</v>
      </c>
      <c r="M11157" t="s">
        <v>7663</v>
      </c>
      <c r="N11157" t="s">
        <v>8012</v>
      </c>
      <c r="O11157">
        <v>1E-3</v>
      </c>
      <c r="P11157">
        <v>1E-3</v>
      </c>
      <c r="Q11157">
        <v>1</v>
      </c>
    </row>
    <row r="11158" spans="10:17" x14ac:dyDescent="0.2">
      <c r="J11158" t="s">
        <v>498</v>
      </c>
      <c r="K11158" t="s">
        <v>356</v>
      </c>
      <c r="L11158" t="s">
        <v>53</v>
      </c>
      <c r="M11158" t="s">
        <v>7663</v>
      </c>
      <c r="N11158" t="s">
        <v>8013</v>
      </c>
      <c r="O11158">
        <v>1E-3</v>
      </c>
      <c r="P11158">
        <v>1E-3</v>
      </c>
      <c r="Q11158">
        <v>1</v>
      </c>
    </row>
    <row r="11159" spans="10:17" x14ac:dyDescent="0.2">
      <c r="J11159" t="s">
        <v>498</v>
      </c>
      <c r="K11159" t="s">
        <v>356</v>
      </c>
      <c r="L11159" t="s">
        <v>53</v>
      </c>
      <c r="M11159" t="s">
        <v>7663</v>
      </c>
      <c r="N11159" t="s">
        <v>8014</v>
      </c>
      <c r="O11159">
        <v>1E-3</v>
      </c>
      <c r="P11159">
        <v>1E-3</v>
      </c>
      <c r="Q11159">
        <v>1</v>
      </c>
    </row>
    <row r="11160" spans="10:17" x14ac:dyDescent="0.2">
      <c r="J11160" t="s">
        <v>498</v>
      </c>
      <c r="K11160" t="s">
        <v>356</v>
      </c>
      <c r="L11160" t="s">
        <v>53</v>
      </c>
      <c r="M11160" t="s">
        <v>7663</v>
      </c>
      <c r="N11160" t="s">
        <v>8015</v>
      </c>
      <c r="O11160">
        <v>1E-3</v>
      </c>
      <c r="P11160">
        <v>1E-3</v>
      </c>
      <c r="Q11160">
        <v>1</v>
      </c>
    </row>
    <row r="11161" spans="10:17" x14ac:dyDescent="0.2">
      <c r="J11161" t="s">
        <v>498</v>
      </c>
      <c r="K11161" t="s">
        <v>356</v>
      </c>
      <c r="L11161" t="s">
        <v>53</v>
      </c>
      <c r="M11161" t="s">
        <v>7663</v>
      </c>
      <c r="N11161" t="s">
        <v>8016</v>
      </c>
      <c r="O11161">
        <v>1E-3</v>
      </c>
      <c r="P11161">
        <v>1E-3</v>
      </c>
      <c r="Q11161">
        <v>1</v>
      </c>
    </row>
    <row r="11162" spans="10:17" x14ac:dyDescent="0.2">
      <c r="J11162" t="s">
        <v>498</v>
      </c>
      <c r="K11162" t="s">
        <v>356</v>
      </c>
      <c r="L11162" t="s">
        <v>53</v>
      </c>
      <c r="M11162" t="s">
        <v>7663</v>
      </c>
      <c r="N11162" t="s">
        <v>8017</v>
      </c>
      <c r="O11162">
        <v>1E-3</v>
      </c>
      <c r="P11162">
        <v>1E-3</v>
      </c>
      <c r="Q11162">
        <v>1</v>
      </c>
    </row>
    <row r="11163" spans="10:17" x14ac:dyDescent="0.2">
      <c r="J11163" t="s">
        <v>498</v>
      </c>
      <c r="K11163" t="s">
        <v>356</v>
      </c>
      <c r="L11163" t="s">
        <v>53</v>
      </c>
      <c r="M11163" t="s">
        <v>7663</v>
      </c>
      <c r="N11163" t="s">
        <v>8018</v>
      </c>
      <c r="O11163">
        <v>1E-3</v>
      </c>
      <c r="P11163">
        <v>1E-3</v>
      </c>
      <c r="Q11163">
        <v>1</v>
      </c>
    </row>
    <row r="11164" spans="10:17" x14ac:dyDescent="0.2">
      <c r="J11164" t="s">
        <v>498</v>
      </c>
      <c r="K11164" t="s">
        <v>356</v>
      </c>
      <c r="L11164" t="s">
        <v>53</v>
      </c>
      <c r="M11164" t="s">
        <v>7663</v>
      </c>
      <c r="N11164" t="s">
        <v>8019</v>
      </c>
      <c r="O11164">
        <v>1E-3</v>
      </c>
      <c r="P11164">
        <v>1E-3</v>
      </c>
      <c r="Q11164">
        <v>1</v>
      </c>
    </row>
    <row r="11165" spans="10:17" x14ac:dyDescent="0.2">
      <c r="J11165" t="s">
        <v>498</v>
      </c>
      <c r="K11165" t="s">
        <v>356</v>
      </c>
      <c r="L11165" t="s">
        <v>53</v>
      </c>
      <c r="M11165" t="s">
        <v>7663</v>
      </c>
      <c r="N11165" t="s">
        <v>8020</v>
      </c>
      <c r="O11165">
        <v>1E-3</v>
      </c>
      <c r="P11165">
        <v>1E-3</v>
      </c>
      <c r="Q11165">
        <v>1</v>
      </c>
    </row>
    <row r="11166" spans="10:17" x14ac:dyDescent="0.2">
      <c r="J11166" t="s">
        <v>498</v>
      </c>
      <c r="K11166" t="s">
        <v>356</v>
      </c>
      <c r="L11166" t="s">
        <v>53</v>
      </c>
      <c r="M11166" t="s">
        <v>7663</v>
      </c>
      <c r="N11166" t="s">
        <v>8021</v>
      </c>
      <c r="O11166">
        <v>1E-3</v>
      </c>
      <c r="P11166">
        <v>1E-3</v>
      </c>
      <c r="Q11166">
        <v>1</v>
      </c>
    </row>
    <row r="11167" spans="10:17" x14ac:dyDescent="0.2">
      <c r="J11167" t="s">
        <v>498</v>
      </c>
      <c r="K11167" t="s">
        <v>356</v>
      </c>
      <c r="L11167" t="s">
        <v>53</v>
      </c>
      <c r="M11167" t="s">
        <v>7663</v>
      </c>
      <c r="N11167" t="s">
        <v>8022</v>
      </c>
      <c r="O11167">
        <v>1E-3</v>
      </c>
      <c r="P11167">
        <v>1E-3</v>
      </c>
      <c r="Q11167">
        <v>1</v>
      </c>
    </row>
    <row r="11168" spans="10:17" x14ac:dyDescent="0.2">
      <c r="J11168" t="s">
        <v>498</v>
      </c>
      <c r="K11168" t="s">
        <v>356</v>
      </c>
      <c r="L11168" t="s">
        <v>53</v>
      </c>
      <c r="M11168" t="s">
        <v>7663</v>
      </c>
      <c r="N11168" t="s">
        <v>8023</v>
      </c>
      <c r="O11168">
        <v>1E-3</v>
      </c>
      <c r="P11168">
        <v>1E-3</v>
      </c>
      <c r="Q11168">
        <v>1</v>
      </c>
    </row>
    <row r="11169" spans="10:17" x14ac:dyDescent="0.2">
      <c r="J11169" t="s">
        <v>498</v>
      </c>
      <c r="K11169" t="s">
        <v>356</v>
      </c>
      <c r="L11169" t="s">
        <v>53</v>
      </c>
      <c r="M11169" t="s">
        <v>7663</v>
      </c>
      <c r="N11169" t="s">
        <v>8024</v>
      </c>
      <c r="O11169">
        <v>1E-3</v>
      </c>
      <c r="P11169">
        <v>1E-3</v>
      </c>
      <c r="Q11169">
        <v>1</v>
      </c>
    </row>
    <row r="11170" spans="10:17" x14ac:dyDescent="0.2">
      <c r="J11170" t="s">
        <v>498</v>
      </c>
      <c r="K11170" t="s">
        <v>356</v>
      </c>
      <c r="L11170" t="s">
        <v>53</v>
      </c>
      <c r="M11170" t="s">
        <v>7663</v>
      </c>
      <c r="N11170" t="s">
        <v>7715</v>
      </c>
      <c r="O11170">
        <v>1E-3</v>
      </c>
      <c r="P11170">
        <v>1E-3</v>
      </c>
      <c r="Q11170">
        <v>1</v>
      </c>
    </row>
    <row r="11171" spans="10:17" x14ac:dyDescent="0.2">
      <c r="J11171" t="s">
        <v>498</v>
      </c>
      <c r="K11171" t="s">
        <v>356</v>
      </c>
      <c r="L11171" t="s">
        <v>53</v>
      </c>
      <c r="M11171" t="s">
        <v>7663</v>
      </c>
      <c r="N11171" t="s">
        <v>7716</v>
      </c>
      <c r="O11171">
        <v>1E-3</v>
      </c>
      <c r="P11171">
        <v>1E-3</v>
      </c>
      <c r="Q11171">
        <v>1</v>
      </c>
    </row>
    <row r="11172" spans="10:17" x14ac:dyDescent="0.2">
      <c r="J11172" t="s">
        <v>498</v>
      </c>
      <c r="K11172" t="s">
        <v>356</v>
      </c>
      <c r="L11172" t="s">
        <v>53</v>
      </c>
      <c r="M11172" t="s">
        <v>7663</v>
      </c>
      <c r="N11172" t="s">
        <v>8025</v>
      </c>
      <c r="O11172">
        <v>1E-3</v>
      </c>
      <c r="P11172">
        <v>1E-3</v>
      </c>
      <c r="Q11172">
        <v>1</v>
      </c>
    </row>
    <row r="11173" spans="10:17" x14ac:dyDescent="0.2">
      <c r="J11173" t="s">
        <v>498</v>
      </c>
      <c r="K11173" t="s">
        <v>356</v>
      </c>
      <c r="L11173" t="s">
        <v>53</v>
      </c>
      <c r="M11173" t="s">
        <v>7663</v>
      </c>
      <c r="N11173" t="s">
        <v>8026</v>
      </c>
      <c r="O11173">
        <v>1E-3</v>
      </c>
      <c r="P11173">
        <v>1E-3</v>
      </c>
      <c r="Q11173">
        <v>1</v>
      </c>
    </row>
    <row r="11174" spans="10:17" x14ac:dyDescent="0.2">
      <c r="J11174" t="s">
        <v>498</v>
      </c>
      <c r="K11174" t="s">
        <v>356</v>
      </c>
      <c r="L11174" t="s">
        <v>53</v>
      </c>
      <c r="M11174" t="s">
        <v>7663</v>
      </c>
      <c r="N11174" t="s">
        <v>8027</v>
      </c>
      <c r="O11174">
        <v>1E-3</v>
      </c>
      <c r="P11174">
        <v>1E-3</v>
      </c>
      <c r="Q11174">
        <v>1</v>
      </c>
    </row>
    <row r="11175" spans="10:17" x14ac:dyDescent="0.2">
      <c r="J11175" t="s">
        <v>498</v>
      </c>
      <c r="K11175" t="s">
        <v>356</v>
      </c>
      <c r="L11175" t="s">
        <v>53</v>
      </c>
      <c r="M11175" t="s">
        <v>7663</v>
      </c>
      <c r="N11175" t="s">
        <v>8028</v>
      </c>
      <c r="O11175">
        <v>1E-3</v>
      </c>
      <c r="P11175">
        <v>1E-3</v>
      </c>
      <c r="Q11175">
        <v>1</v>
      </c>
    </row>
    <row r="11176" spans="10:17" x14ac:dyDescent="0.2">
      <c r="J11176" t="s">
        <v>498</v>
      </c>
      <c r="K11176" t="s">
        <v>356</v>
      </c>
      <c r="L11176" t="s">
        <v>53</v>
      </c>
      <c r="M11176" t="s">
        <v>7663</v>
      </c>
      <c r="N11176" t="s">
        <v>8029</v>
      </c>
      <c r="O11176">
        <v>1E-3</v>
      </c>
      <c r="P11176">
        <v>1E-3</v>
      </c>
      <c r="Q11176">
        <v>1</v>
      </c>
    </row>
    <row r="11177" spans="10:17" x14ac:dyDescent="0.2">
      <c r="J11177" t="s">
        <v>498</v>
      </c>
      <c r="K11177" t="s">
        <v>356</v>
      </c>
      <c r="L11177" t="s">
        <v>53</v>
      </c>
      <c r="M11177" t="s">
        <v>7663</v>
      </c>
      <c r="N11177" t="s">
        <v>8030</v>
      </c>
      <c r="O11177">
        <v>1E-3</v>
      </c>
      <c r="P11177">
        <v>1E-3</v>
      </c>
      <c r="Q11177">
        <v>1</v>
      </c>
    </row>
    <row r="11178" spans="10:17" x14ac:dyDescent="0.2">
      <c r="J11178" t="s">
        <v>498</v>
      </c>
      <c r="K11178" t="s">
        <v>356</v>
      </c>
      <c r="L11178" t="s">
        <v>53</v>
      </c>
      <c r="M11178" t="s">
        <v>7663</v>
      </c>
      <c r="N11178" t="s">
        <v>8031</v>
      </c>
      <c r="O11178">
        <v>1E-3</v>
      </c>
      <c r="P11178">
        <v>1E-3</v>
      </c>
      <c r="Q11178">
        <v>1</v>
      </c>
    </row>
    <row r="11179" spans="10:17" x14ac:dyDescent="0.2">
      <c r="J11179" t="s">
        <v>498</v>
      </c>
      <c r="K11179" t="s">
        <v>356</v>
      </c>
      <c r="L11179" t="s">
        <v>53</v>
      </c>
      <c r="M11179" t="s">
        <v>7663</v>
      </c>
      <c r="N11179" t="s">
        <v>8032</v>
      </c>
      <c r="O11179">
        <v>1E-3</v>
      </c>
      <c r="P11179">
        <v>1E-3</v>
      </c>
      <c r="Q11179">
        <v>1</v>
      </c>
    </row>
    <row r="11180" spans="10:17" x14ac:dyDescent="0.2">
      <c r="J11180" t="s">
        <v>498</v>
      </c>
      <c r="K11180" t="s">
        <v>356</v>
      </c>
      <c r="L11180" t="s">
        <v>53</v>
      </c>
      <c r="M11180" t="s">
        <v>7663</v>
      </c>
      <c r="N11180" t="s">
        <v>8033</v>
      </c>
      <c r="O11180">
        <v>1E-3</v>
      </c>
      <c r="P11180">
        <v>1E-3</v>
      </c>
      <c r="Q11180">
        <v>1</v>
      </c>
    </row>
    <row r="11181" spans="10:17" x14ac:dyDescent="0.2">
      <c r="J11181" t="s">
        <v>498</v>
      </c>
      <c r="K11181" t="s">
        <v>356</v>
      </c>
      <c r="L11181" t="s">
        <v>53</v>
      </c>
      <c r="M11181" t="s">
        <v>7663</v>
      </c>
      <c r="N11181" t="s">
        <v>8034</v>
      </c>
      <c r="O11181">
        <v>1E-3</v>
      </c>
      <c r="P11181">
        <v>1E-3</v>
      </c>
      <c r="Q11181">
        <v>1</v>
      </c>
    </row>
    <row r="11182" spans="10:17" x14ac:dyDescent="0.2">
      <c r="J11182" t="s">
        <v>498</v>
      </c>
      <c r="K11182" t="s">
        <v>356</v>
      </c>
      <c r="L11182" t="s">
        <v>53</v>
      </c>
      <c r="M11182" t="s">
        <v>7663</v>
      </c>
      <c r="N11182" t="s">
        <v>7717</v>
      </c>
      <c r="O11182">
        <v>1E-3</v>
      </c>
      <c r="P11182">
        <v>1E-3</v>
      </c>
      <c r="Q11182">
        <v>1</v>
      </c>
    </row>
    <row r="11183" spans="10:17" x14ac:dyDescent="0.2">
      <c r="J11183" t="s">
        <v>498</v>
      </c>
      <c r="K11183" t="s">
        <v>356</v>
      </c>
      <c r="L11183" t="s">
        <v>53</v>
      </c>
      <c r="M11183" t="s">
        <v>7663</v>
      </c>
      <c r="N11183" t="s">
        <v>7718</v>
      </c>
      <c r="O11183">
        <v>1E-3</v>
      </c>
      <c r="P11183">
        <v>1E-3</v>
      </c>
      <c r="Q11183">
        <v>1</v>
      </c>
    </row>
    <row r="11184" spans="10:17" x14ac:dyDescent="0.2">
      <c r="J11184" t="s">
        <v>498</v>
      </c>
      <c r="K11184" t="s">
        <v>356</v>
      </c>
      <c r="L11184" t="s">
        <v>53</v>
      </c>
      <c r="M11184" t="s">
        <v>7663</v>
      </c>
      <c r="N11184" t="s">
        <v>8035</v>
      </c>
      <c r="O11184">
        <v>1E-3</v>
      </c>
      <c r="P11184">
        <v>1E-3</v>
      </c>
      <c r="Q11184">
        <v>1</v>
      </c>
    </row>
    <row r="11185" spans="10:17" x14ac:dyDescent="0.2">
      <c r="J11185" t="s">
        <v>498</v>
      </c>
      <c r="K11185" t="s">
        <v>356</v>
      </c>
      <c r="L11185" t="s">
        <v>53</v>
      </c>
      <c r="M11185" t="s">
        <v>7663</v>
      </c>
      <c r="N11185" t="s">
        <v>8036</v>
      </c>
      <c r="O11185">
        <v>1E-3</v>
      </c>
      <c r="P11185">
        <v>1E-3</v>
      </c>
      <c r="Q11185">
        <v>1</v>
      </c>
    </row>
    <row r="11186" spans="10:17" x14ac:dyDescent="0.2">
      <c r="J11186" t="s">
        <v>498</v>
      </c>
      <c r="K11186" t="s">
        <v>356</v>
      </c>
      <c r="L11186" t="s">
        <v>53</v>
      </c>
      <c r="M11186" t="s">
        <v>7663</v>
      </c>
      <c r="N11186" t="s">
        <v>8037</v>
      </c>
      <c r="O11186">
        <v>1E-3</v>
      </c>
      <c r="P11186">
        <v>1E-3</v>
      </c>
      <c r="Q11186">
        <v>1</v>
      </c>
    </row>
    <row r="11187" spans="10:17" x14ac:dyDescent="0.2">
      <c r="J11187" t="s">
        <v>498</v>
      </c>
      <c r="K11187" t="s">
        <v>356</v>
      </c>
      <c r="L11187" t="s">
        <v>53</v>
      </c>
      <c r="M11187" t="s">
        <v>7663</v>
      </c>
      <c r="N11187" t="s">
        <v>8038</v>
      </c>
      <c r="O11187">
        <v>1E-3</v>
      </c>
      <c r="P11187">
        <v>1E-3</v>
      </c>
      <c r="Q11187">
        <v>1</v>
      </c>
    </row>
    <row r="11188" spans="10:17" x14ac:dyDescent="0.2">
      <c r="J11188" t="s">
        <v>498</v>
      </c>
      <c r="K11188" t="s">
        <v>356</v>
      </c>
      <c r="L11188" t="s">
        <v>53</v>
      </c>
      <c r="M11188" t="s">
        <v>7663</v>
      </c>
      <c r="N11188" t="s">
        <v>8039</v>
      </c>
      <c r="O11188">
        <v>1E-3</v>
      </c>
      <c r="P11188">
        <v>1E-3</v>
      </c>
      <c r="Q11188">
        <v>1</v>
      </c>
    </row>
    <row r="11189" spans="10:17" x14ac:dyDescent="0.2">
      <c r="J11189" t="s">
        <v>498</v>
      </c>
      <c r="K11189" t="s">
        <v>356</v>
      </c>
      <c r="L11189" t="s">
        <v>53</v>
      </c>
      <c r="M11189" t="s">
        <v>7663</v>
      </c>
      <c r="N11189" t="s">
        <v>8040</v>
      </c>
      <c r="O11189">
        <v>1E-3</v>
      </c>
      <c r="P11189">
        <v>1E-3</v>
      </c>
      <c r="Q11189">
        <v>1</v>
      </c>
    </row>
    <row r="11190" spans="10:17" x14ac:dyDescent="0.2">
      <c r="J11190" t="s">
        <v>498</v>
      </c>
      <c r="K11190" t="s">
        <v>356</v>
      </c>
      <c r="L11190" t="s">
        <v>53</v>
      </c>
      <c r="M11190" t="s">
        <v>7663</v>
      </c>
      <c r="N11190" t="s">
        <v>8041</v>
      </c>
      <c r="O11190">
        <v>1E-3</v>
      </c>
      <c r="P11190">
        <v>1E-3</v>
      </c>
      <c r="Q11190">
        <v>1</v>
      </c>
    </row>
    <row r="11191" spans="10:17" x14ac:dyDescent="0.2">
      <c r="J11191" t="s">
        <v>498</v>
      </c>
      <c r="K11191" t="s">
        <v>356</v>
      </c>
      <c r="L11191" t="s">
        <v>53</v>
      </c>
      <c r="M11191" t="s">
        <v>7663</v>
      </c>
      <c r="N11191" t="s">
        <v>8042</v>
      </c>
      <c r="O11191">
        <v>1E-3</v>
      </c>
      <c r="P11191">
        <v>1E-3</v>
      </c>
      <c r="Q11191">
        <v>1</v>
      </c>
    </row>
    <row r="11192" spans="10:17" x14ac:dyDescent="0.2">
      <c r="J11192" t="s">
        <v>498</v>
      </c>
      <c r="K11192" t="s">
        <v>356</v>
      </c>
      <c r="L11192" t="s">
        <v>53</v>
      </c>
      <c r="M11192" t="s">
        <v>7663</v>
      </c>
      <c r="N11192" t="s">
        <v>8043</v>
      </c>
      <c r="O11192">
        <v>1E-3</v>
      </c>
      <c r="P11192">
        <v>1E-3</v>
      </c>
      <c r="Q11192">
        <v>1</v>
      </c>
    </row>
    <row r="11193" spans="10:17" x14ac:dyDescent="0.2">
      <c r="J11193" t="s">
        <v>498</v>
      </c>
      <c r="K11193" t="s">
        <v>356</v>
      </c>
      <c r="L11193" t="s">
        <v>53</v>
      </c>
      <c r="M11193" t="s">
        <v>7663</v>
      </c>
      <c r="N11193" t="s">
        <v>8044</v>
      </c>
      <c r="O11193">
        <v>1E-3</v>
      </c>
      <c r="P11193">
        <v>1E-3</v>
      </c>
      <c r="Q11193">
        <v>1</v>
      </c>
    </row>
    <row r="11194" spans="10:17" x14ac:dyDescent="0.2">
      <c r="J11194" t="s">
        <v>498</v>
      </c>
      <c r="K11194" t="s">
        <v>356</v>
      </c>
      <c r="L11194" t="s">
        <v>53</v>
      </c>
      <c r="M11194" t="s">
        <v>7663</v>
      </c>
      <c r="N11194" t="s">
        <v>8045</v>
      </c>
      <c r="O11194">
        <v>1E-3</v>
      </c>
      <c r="P11194">
        <v>1E-3</v>
      </c>
      <c r="Q11194">
        <v>1</v>
      </c>
    </row>
    <row r="11195" spans="10:17" x14ac:dyDescent="0.2">
      <c r="J11195" t="s">
        <v>498</v>
      </c>
      <c r="K11195" t="s">
        <v>356</v>
      </c>
      <c r="L11195" t="s">
        <v>53</v>
      </c>
      <c r="M11195" t="s">
        <v>7663</v>
      </c>
      <c r="N11195" t="s">
        <v>8046</v>
      </c>
      <c r="O11195">
        <v>1E-3</v>
      </c>
      <c r="P11195">
        <v>1E-3</v>
      </c>
      <c r="Q11195">
        <v>1</v>
      </c>
    </row>
    <row r="11196" spans="10:17" x14ac:dyDescent="0.2">
      <c r="J11196" t="s">
        <v>498</v>
      </c>
      <c r="K11196" t="s">
        <v>356</v>
      </c>
      <c r="L11196" t="s">
        <v>53</v>
      </c>
      <c r="M11196" t="s">
        <v>7663</v>
      </c>
      <c r="N11196" t="s">
        <v>8047</v>
      </c>
      <c r="O11196">
        <v>1E-3</v>
      </c>
      <c r="P11196">
        <v>1E-3</v>
      </c>
      <c r="Q11196">
        <v>1</v>
      </c>
    </row>
    <row r="11197" spans="10:17" x14ac:dyDescent="0.2">
      <c r="J11197" t="s">
        <v>498</v>
      </c>
      <c r="K11197" t="s">
        <v>356</v>
      </c>
      <c r="L11197" t="s">
        <v>53</v>
      </c>
      <c r="M11197" t="s">
        <v>7663</v>
      </c>
      <c r="N11197" t="s">
        <v>8048</v>
      </c>
      <c r="O11197">
        <v>1E-3</v>
      </c>
      <c r="P11197">
        <v>1E-3</v>
      </c>
      <c r="Q11197">
        <v>1</v>
      </c>
    </row>
    <row r="11198" spans="10:17" x14ac:dyDescent="0.2">
      <c r="J11198" t="s">
        <v>498</v>
      </c>
      <c r="K11198" t="s">
        <v>356</v>
      </c>
      <c r="L11198" t="s">
        <v>53</v>
      </c>
      <c r="M11198" t="s">
        <v>7663</v>
      </c>
      <c r="N11198" t="s">
        <v>8049</v>
      </c>
      <c r="O11198">
        <v>1E-3</v>
      </c>
      <c r="P11198">
        <v>1E-3</v>
      </c>
      <c r="Q11198">
        <v>1</v>
      </c>
    </row>
    <row r="11199" spans="10:17" x14ac:dyDescent="0.2">
      <c r="J11199" t="s">
        <v>498</v>
      </c>
      <c r="K11199" t="s">
        <v>356</v>
      </c>
      <c r="L11199" t="s">
        <v>53</v>
      </c>
      <c r="M11199" t="s">
        <v>7663</v>
      </c>
      <c r="N11199" t="s">
        <v>8050</v>
      </c>
      <c r="O11199">
        <v>1E-3</v>
      </c>
      <c r="P11199">
        <v>1E-3</v>
      </c>
      <c r="Q11199">
        <v>1</v>
      </c>
    </row>
    <row r="11200" spans="10:17" x14ac:dyDescent="0.2">
      <c r="J11200" t="s">
        <v>498</v>
      </c>
      <c r="K11200" t="s">
        <v>356</v>
      </c>
      <c r="L11200" t="s">
        <v>53</v>
      </c>
      <c r="M11200" t="s">
        <v>7663</v>
      </c>
      <c r="N11200" t="s">
        <v>8051</v>
      </c>
      <c r="O11200">
        <v>1E-3</v>
      </c>
      <c r="P11200">
        <v>1E-3</v>
      </c>
      <c r="Q11200">
        <v>1</v>
      </c>
    </row>
    <row r="11201" spans="10:17" x14ac:dyDescent="0.2">
      <c r="J11201" t="s">
        <v>498</v>
      </c>
      <c r="K11201" t="s">
        <v>356</v>
      </c>
      <c r="L11201" t="s">
        <v>53</v>
      </c>
      <c r="M11201" t="s">
        <v>7663</v>
      </c>
      <c r="N11201" t="s">
        <v>8052</v>
      </c>
      <c r="O11201">
        <v>1E-3</v>
      </c>
      <c r="P11201">
        <v>1E-3</v>
      </c>
      <c r="Q11201">
        <v>1</v>
      </c>
    </row>
    <row r="11202" spans="10:17" x14ac:dyDescent="0.2">
      <c r="J11202" t="s">
        <v>498</v>
      </c>
      <c r="K11202" t="s">
        <v>356</v>
      </c>
      <c r="L11202" t="s">
        <v>53</v>
      </c>
      <c r="M11202" t="s">
        <v>7663</v>
      </c>
      <c r="N11202" t="s">
        <v>8053</v>
      </c>
      <c r="O11202">
        <v>1E-3</v>
      </c>
      <c r="P11202">
        <v>1E-3</v>
      </c>
      <c r="Q11202">
        <v>1</v>
      </c>
    </row>
    <row r="11203" spans="10:17" x14ac:dyDescent="0.2">
      <c r="J11203" t="s">
        <v>498</v>
      </c>
      <c r="K11203" t="s">
        <v>356</v>
      </c>
      <c r="L11203" t="s">
        <v>53</v>
      </c>
      <c r="M11203" t="s">
        <v>7663</v>
      </c>
      <c r="N11203" t="s">
        <v>7719</v>
      </c>
      <c r="O11203">
        <v>1E-3</v>
      </c>
      <c r="P11203">
        <v>1E-3</v>
      </c>
      <c r="Q11203">
        <v>1</v>
      </c>
    </row>
    <row r="11204" spans="10:17" x14ac:dyDescent="0.2">
      <c r="J11204" t="s">
        <v>498</v>
      </c>
      <c r="K11204" t="s">
        <v>356</v>
      </c>
      <c r="L11204" t="s">
        <v>53</v>
      </c>
      <c r="M11204" t="s">
        <v>7663</v>
      </c>
      <c r="N11204" t="s">
        <v>7720</v>
      </c>
      <c r="O11204">
        <v>1E-3</v>
      </c>
      <c r="P11204">
        <v>1E-3</v>
      </c>
      <c r="Q11204">
        <v>1</v>
      </c>
    </row>
    <row r="11205" spans="10:17" x14ac:dyDescent="0.2">
      <c r="J11205" t="s">
        <v>498</v>
      </c>
      <c r="K11205" t="s">
        <v>356</v>
      </c>
      <c r="L11205" t="s">
        <v>53</v>
      </c>
      <c r="M11205" t="s">
        <v>7663</v>
      </c>
      <c r="N11205" t="s">
        <v>7721</v>
      </c>
      <c r="O11205">
        <v>1E-3</v>
      </c>
      <c r="P11205">
        <v>1E-3</v>
      </c>
      <c r="Q11205">
        <v>1</v>
      </c>
    </row>
    <row r="11206" spans="10:17" x14ac:dyDescent="0.2">
      <c r="J11206" t="s">
        <v>498</v>
      </c>
      <c r="K11206" t="s">
        <v>356</v>
      </c>
      <c r="L11206" t="s">
        <v>53</v>
      </c>
      <c r="M11206" t="s">
        <v>7663</v>
      </c>
      <c r="N11206" t="s">
        <v>7722</v>
      </c>
      <c r="O11206">
        <v>1E-3</v>
      </c>
      <c r="P11206">
        <v>1E-3</v>
      </c>
      <c r="Q11206">
        <v>1</v>
      </c>
    </row>
    <row r="11207" spans="10:17" x14ac:dyDescent="0.2">
      <c r="J11207" t="s">
        <v>498</v>
      </c>
      <c r="K11207" t="s">
        <v>356</v>
      </c>
      <c r="L11207" t="s">
        <v>53</v>
      </c>
      <c r="M11207" t="s">
        <v>7663</v>
      </c>
      <c r="N11207" t="s">
        <v>8054</v>
      </c>
      <c r="O11207">
        <v>1E-3</v>
      </c>
      <c r="P11207">
        <v>1E-3</v>
      </c>
      <c r="Q11207">
        <v>1</v>
      </c>
    </row>
    <row r="11208" spans="10:17" x14ac:dyDescent="0.2">
      <c r="J11208" t="s">
        <v>498</v>
      </c>
      <c r="K11208" t="s">
        <v>356</v>
      </c>
      <c r="L11208" t="s">
        <v>53</v>
      </c>
      <c r="M11208" t="s">
        <v>7663</v>
      </c>
      <c r="N11208" t="s">
        <v>8055</v>
      </c>
      <c r="O11208">
        <v>1E-3</v>
      </c>
      <c r="P11208">
        <v>1E-3</v>
      </c>
      <c r="Q11208">
        <v>1</v>
      </c>
    </row>
    <row r="11209" spans="10:17" x14ac:dyDescent="0.2">
      <c r="J11209" t="s">
        <v>498</v>
      </c>
      <c r="K11209" t="s">
        <v>356</v>
      </c>
      <c r="L11209" t="s">
        <v>53</v>
      </c>
      <c r="M11209" t="s">
        <v>7663</v>
      </c>
      <c r="N11209" t="s">
        <v>7726</v>
      </c>
      <c r="O11209">
        <v>1E-3</v>
      </c>
      <c r="P11209">
        <v>1E-3</v>
      </c>
      <c r="Q11209">
        <v>1</v>
      </c>
    </row>
    <row r="11210" spans="10:17" x14ac:dyDescent="0.2">
      <c r="J11210" t="s">
        <v>498</v>
      </c>
      <c r="K11210" t="s">
        <v>356</v>
      </c>
      <c r="L11210" t="s">
        <v>53</v>
      </c>
      <c r="M11210" t="s">
        <v>7663</v>
      </c>
      <c r="N11210" t="s">
        <v>7727</v>
      </c>
      <c r="O11210">
        <v>1E-3</v>
      </c>
      <c r="P11210">
        <v>1E-3</v>
      </c>
      <c r="Q11210">
        <v>1</v>
      </c>
    </row>
    <row r="11211" spans="10:17" x14ac:dyDescent="0.2">
      <c r="J11211" t="s">
        <v>498</v>
      </c>
      <c r="K11211" t="s">
        <v>356</v>
      </c>
      <c r="L11211" t="s">
        <v>53</v>
      </c>
      <c r="M11211" t="s">
        <v>7663</v>
      </c>
      <c r="N11211" t="s">
        <v>7728</v>
      </c>
      <c r="O11211">
        <v>1E-3</v>
      </c>
      <c r="P11211">
        <v>1E-3</v>
      </c>
      <c r="Q11211">
        <v>1</v>
      </c>
    </row>
    <row r="11212" spans="10:17" x14ac:dyDescent="0.2">
      <c r="J11212" t="s">
        <v>498</v>
      </c>
      <c r="K11212" t="s">
        <v>356</v>
      </c>
      <c r="L11212" t="s">
        <v>53</v>
      </c>
      <c r="M11212" t="s">
        <v>7663</v>
      </c>
      <c r="N11212" t="s">
        <v>7729</v>
      </c>
      <c r="O11212">
        <v>1E-3</v>
      </c>
      <c r="P11212">
        <v>1E-3</v>
      </c>
      <c r="Q11212">
        <v>1</v>
      </c>
    </row>
    <row r="11213" spans="10:17" x14ac:dyDescent="0.2">
      <c r="J11213" t="s">
        <v>498</v>
      </c>
      <c r="K11213" t="s">
        <v>356</v>
      </c>
      <c r="L11213" t="s">
        <v>53</v>
      </c>
      <c r="M11213" t="s">
        <v>7663</v>
      </c>
      <c r="N11213" t="s">
        <v>8089</v>
      </c>
      <c r="O11213">
        <v>1E-3</v>
      </c>
      <c r="P11213">
        <v>2E-3</v>
      </c>
      <c r="Q11213">
        <v>1</v>
      </c>
    </row>
    <row r="11214" spans="10:17" x14ac:dyDescent="0.2">
      <c r="J11214" t="s">
        <v>498</v>
      </c>
      <c r="K11214" t="s">
        <v>356</v>
      </c>
      <c r="L11214" t="s">
        <v>53</v>
      </c>
      <c r="M11214" t="s">
        <v>7663</v>
      </c>
      <c r="N11214" t="s">
        <v>8090</v>
      </c>
      <c r="O11214">
        <v>2E-3</v>
      </c>
      <c r="P11214">
        <v>2E-3</v>
      </c>
      <c r="Q11214">
        <v>1</v>
      </c>
    </row>
    <row r="11215" spans="10:17" x14ac:dyDescent="0.2">
      <c r="J11215" t="s">
        <v>498</v>
      </c>
      <c r="K11215" t="s">
        <v>356</v>
      </c>
      <c r="L11215" t="s">
        <v>53</v>
      </c>
      <c r="M11215" t="s">
        <v>7663</v>
      </c>
      <c r="N11215" t="s">
        <v>8091</v>
      </c>
      <c r="O11215">
        <v>2E-3</v>
      </c>
      <c r="P11215">
        <v>2E-3</v>
      </c>
      <c r="Q11215">
        <v>1</v>
      </c>
    </row>
    <row r="11216" spans="10:17" x14ac:dyDescent="0.2">
      <c r="J11216" t="s">
        <v>498</v>
      </c>
      <c r="K11216" t="s">
        <v>356</v>
      </c>
      <c r="L11216" t="s">
        <v>53</v>
      </c>
      <c r="M11216" t="s">
        <v>7663</v>
      </c>
      <c r="N11216" t="s">
        <v>8092</v>
      </c>
      <c r="O11216">
        <v>2E-3</v>
      </c>
      <c r="P11216">
        <v>2E-3</v>
      </c>
      <c r="Q11216">
        <v>1</v>
      </c>
    </row>
    <row r="11217" spans="10:17" x14ac:dyDescent="0.2">
      <c r="J11217" t="s">
        <v>498</v>
      </c>
      <c r="K11217" t="s">
        <v>356</v>
      </c>
      <c r="L11217" t="s">
        <v>53</v>
      </c>
      <c r="M11217" t="s">
        <v>7663</v>
      </c>
      <c r="N11217" t="s">
        <v>8093</v>
      </c>
      <c r="O11217">
        <v>1E-3</v>
      </c>
      <c r="P11217">
        <v>2E-3</v>
      </c>
      <c r="Q11217">
        <v>1</v>
      </c>
    </row>
    <row r="11218" spans="10:17" x14ac:dyDescent="0.2">
      <c r="J11218" t="s">
        <v>498</v>
      </c>
      <c r="K11218" t="s">
        <v>356</v>
      </c>
      <c r="L11218" t="s">
        <v>53</v>
      </c>
      <c r="M11218" t="s">
        <v>7663</v>
      </c>
      <c r="N11218" t="s">
        <v>7734</v>
      </c>
      <c r="O11218">
        <v>2E-3</v>
      </c>
      <c r="P11218">
        <v>2E-3</v>
      </c>
      <c r="Q11218">
        <v>1</v>
      </c>
    </row>
    <row r="11219" spans="10:17" x14ac:dyDescent="0.2">
      <c r="J11219" t="s">
        <v>498</v>
      </c>
      <c r="K11219" t="s">
        <v>356</v>
      </c>
      <c r="L11219" t="s">
        <v>53</v>
      </c>
      <c r="M11219" t="s">
        <v>7663</v>
      </c>
      <c r="N11219" t="s">
        <v>7735</v>
      </c>
      <c r="O11219">
        <v>1E-3</v>
      </c>
      <c r="P11219">
        <v>1E-3</v>
      </c>
      <c r="Q11219">
        <v>1</v>
      </c>
    </row>
    <row r="11220" spans="10:17" x14ac:dyDescent="0.2">
      <c r="J11220" t="s">
        <v>498</v>
      </c>
      <c r="K11220" t="s">
        <v>356</v>
      </c>
      <c r="L11220" t="s">
        <v>53</v>
      </c>
      <c r="M11220" t="s">
        <v>7663</v>
      </c>
      <c r="N11220" t="s">
        <v>7736</v>
      </c>
      <c r="O11220">
        <v>1E-3</v>
      </c>
      <c r="P11220">
        <v>1E-3</v>
      </c>
      <c r="Q11220">
        <v>1</v>
      </c>
    </row>
    <row r="11221" spans="10:17" x14ac:dyDescent="0.2">
      <c r="J11221" t="s">
        <v>498</v>
      </c>
      <c r="K11221" t="s">
        <v>356</v>
      </c>
      <c r="L11221" t="s">
        <v>53</v>
      </c>
      <c r="M11221" t="s">
        <v>7663</v>
      </c>
      <c r="N11221" t="s">
        <v>7737</v>
      </c>
      <c r="O11221">
        <v>1E-3</v>
      </c>
      <c r="P11221">
        <v>1E-3</v>
      </c>
      <c r="Q11221">
        <v>1</v>
      </c>
    </row>
    <row r="11222" spans="10:17" x14ac:dyDescent="0.2">
      <c r="J11222" t="s">
        <v>498</v>
      </c>
      <c r="K11222" t="s">
        <v>356</v>
      </c>
      <c r="L11222" t="s">
        <v>53</v>
      </c>
      <c r="M11222" t="s">
        <v>7663</v>
      </c>
      <c r="N11222" t="s">
        <v>7738</v>
      </c>
      <c r="O11222">
        <v>1E-3</v>
      </c>
      <c r="P11222">
        <v>1E-3</v>
      </c>
      <c r="Q11222">
        <v>1</v>
      </c>
    </row>
    <row r="11223" spans="10:17" x14ac:dyDescent="0.2">
      <c r="J11223" t="s">
        <v>498</v>
      </c>
      <c r="K11223" t="s">
        <v>356</v>
      </c>
      <c r="L11223" t="s">
        <v>53</v>
      </c>
      <c r="M11223" t="s">
        <v>7663</v>
      </c>
      <c r="N11223" t="s">
        <v>8094</v>
      </c>
      <c r="O11223">
        <v>1E-3</v>
      </c>
      <c r="P11223">
        <v>1E-3</v>
      </c>
      <c r="Q11223">
        <v>1</v>
      </c>
    </row>
    <row r="11224" spans="10:17" x14ac:dyDescent="0.2">
      <c r="J11224" t="s">
        <v>498</v>
      </c>
      <c r="K11224" t="s">
        <v>356</v>
      </c>
      <c r="L11224" t="s">
        <v>53</v>
      </c>
      <c r="M11224" t="s">
        <v>7663</v>
      </c>
      <c r="N11224" t="s">
        <v>8095</v>
      </c>
      <c r="O11224">
        <v>1E-3</v>
      </c>
      <c r="P11224">
        <v>1E-3</v>
      </c>
      <c r="Q11224">
        <v>1</v>
      </c>
    </row>
    <row r="11225" spans="10:17" x14ac:dyDescent="0.2">
      <c r="J11225" t="s">
        <v>498</v>
      </c>
      <c r="K11225" t="s">
        <v>356</v>
      </c>
      <c r="L11225" t="s">
        <v>53</v>
      </c>
      <c r="M11225" t="s">
        <v>7663</v>
      </c>
      <c r="N11225" t="s">
        <v>8097</v>
      </c>
      <c r="O11225">
        <v>1E-3</v>
      </c>
      <c r="P11225">
        <v>1E-3</v>
      </c>
      <c r="Q11225">
        <v>1</v>
      </c>
    </row>
    <row r="11226" spans="10:17" x14ac:dyDescent="0.2">
      <c r="J11226" t="s">
        <v>498</v>
      </c>
      <c r="K11226" t="s">
        <v>356</v>
      </c>
      <c r="L11226" t="s">
        <v>53</v>
      </c>
      <c r="M11226" t="s">
        <v>7663</v>
      </c>
      <c r="N11226" t="s">
        <v>8098</v>
      </c>
      <c r="O11226">
        <v>1E-3</v>
      </c>
      <c r="P11226">
        <v>1E-3</v>
      </c>
      <c r="Q11226">
        <v>1</v>
      </c>
    </row>
    <row r="11227" spans="10:17" x14ac:dyDescent="0.2">
      <c r="J11227" t="s">
        <v>498</v>
      </c>
      <c r="K11227" t="s">
        <v>356</v>
      </c>
      <c r="L11227" t="s">
        <v>53</v>
      </c>
      <c r="M11227" t="s">
        <v>7663</v>
      </c>
      <c r="N11227" t="s">
        <v>8099</v>
      </c>
      <c r="O11227">
        <v>1E-3</v>
      </c>
      <c r="P11227">
        <v>1E-3</v>
      </c>
      <c r="Q11227">
        <v>1</v>
      </c>
    </row>
    <row r="11228" spans="10:17" x14ac:dyDescent="0.2">
      <c r="J11228" t="s">
        <v>498</v>
      </c>
      <c r="K11228" t="s">
        <v>356</v>
      </c>
      <c r="L11228" t="s">
        <v>53</v>
      </c>
      <c r="M11228" t="s">
        <v>7663</v>
      </c>
      <c r="N11228" t="s">
        <v>8100</v>
      </c>
      <c r="O11228">
        <v>1E-3</v>
      </c>
      <c r="P11228">
        <v>1E-3</v>
      </c>
      <c r="Q11228">
        <v>1</v>
      </c>
    </row>
    <row r="11229" spans="10:17" x14ac:dyDescent="0.2">
      <c r="J11229" t="s">
        <v>498</v>
      </c>
      <c r="K11229" t="s">
        <v>356</v>
      </c>
      <c r="L11229" t="s">
        <v>53</v>
      </c>
      <c r="M11229" t="s">
        <v>7663</v>
      </c>
      <c r="N11229" t="s">
        <v>8101</v>
      </c>
      <c r="O11229">
        <v>1E-3</v>
      </c>
      <c r="P11229">
        <v>1E-3</v>
      </c>
      <c r="Q11229">
        <v>1</v>
      </c>
    </row>
    <row r="11230" spans="10:17" x14ac:dyDescent="0.2">
      <c r="J11230" t="s">
        <v>498</v>
      </c>
      <c r="K11230" t="s">
        <v>356</v>
      </c>
      <c r="L11230" t="s">
        <v>53</v>
      </c>
      <c r="M11230" t="s">
        <v>7663</v>
      </c>
      <c r="N11230" t="s">
        <v>8102</v>
      </c>
      <c r="O11230">
        <v>1E-3</v>
      </c>
      <c r="P11230">
        <v>1E-3</v>
      </c>
      <c r="Q11230">
        <v>1</v>
      </c>
    </row>
    <row r="11231" spans="10:17" x14ac:dyDescent="0.2">
      <c r="J11231" t="s">
        <v>498</v>
      </c>
      <c r="K11231" t="s">
        <v>356</v>
      </c>
      <c r="L11231" t="s">
        <v>53</v>
      </c>
      <c r="M11231" t="s">
        <v>7663</v>
      </c>
      <c r="N11231" t="s">
        <v>8103</v>
      </c>
      <c r="O11231">
        <v>1E-3</v>
      </c>
      <c r="P11231">
        <v>1E-3</v>
      </c>
      <c r="Q11231">
        <v>1</v>
      </c>
    </row>
    <row r="11232" spans="10:17" x14ac:dyDescent="0.2">
      <c r="J11232" t="s">
        <v>498</v>
      </c>
      <c r="K11232" t="s">
        <v>356</v>
      </c>
      <c r="L11232" t="s">
        <v>53</v>
      </c>
      <c r="M11232" t="s">
        <v>7663</v>
      </c>
      <c r="N11232" t="s">
        <v>8104</v>
      </c>
      <c r="O11232">
        <v>1E-3</v>
      </c>
      <c r="P11232">
        <v>1E-3</v>
      </c>
      <c r="Q11232">
        <v>1</v>
      </c>
    </row>
    <row r="11233" spans="10:17" x14ac:dyDescent="0.2">
      <c r="J11233" t="s">
        <v>498</v>
      </c>
      <c r="K11233" t="s">
        <v>356</v>
      </c>
      <c r="L11233" t="s">
        <v>53</v>
      </c>
      <c r="M11233" t="s">
        <v>7663</v>
      </c>
      <c r="N11233" t="s">
        <v>8105</v>
      </c>
      <c r="O11233">
        <v>1E-3</v>
      </c>
      <c r="P11233">
        <v>1E-3</v>
      </c>
      <c r="Q11233">
        <v>1</v>
      </c>
    </row>
    <row r="11234" spans="10:17" x14ac:dyDescent="0.2">
      <c r="J11234" t="s">
        <v>498</v>
      </c>
      <c r="K11234" t="s">
        <v>356</v>
      </c>
      <c r="L11234" t="s">
        <v>53</v>
      </c>
      <c r="M11234" t="s">
        <v>7663</v>
      </c>
      <c r="N11234" t="s">
        <v>8106</v>
      </c>
      <c r="O11234">
        <v>1E-3</v>
      </c>
      <c r="P11234">
        <v>1E-3</v>
      </c>
      <c r="Q11234">
        <v>1</v>
      </c>
    </row>
    <row r="11235" spans="10:17" x14ac:dyDescent="0.2">
      <c r="J11235" t="s">
        <v>498</v>
      </c>
      <c r="K11235" t="s">
        <v>356</v>
      </c>
      <c r="L11235" t="s">
        <v>53</v>
      </c>
      <c r="M11235" t="s">
        <v>7663</v>
      </c>
      <c r="N11235" t="s">
        <v>8107</v>
      </c>
      <c r="O11235">
        <v>1E-3</v>
      </c>
      <c r="P11235">
        <v>1E-3</v>
      </c>
      <c r="Q11235">
        <v>1</v>
      </c>
    </row>
    <row r="11236" spans="10:17" x14ac:dyDescent="0.2">
      <c r="J11236" t="s">
        <v>498</v>
      </c>
      <c r="K11236" t="s">
        <v>356</v>
      </c>
      <c r="L11236" t="s">
        <v>53</v>
      </c>
      <c r="M11236" t="s">
        <v>7663</v>
      </c>
      <c r="N11236" t="s">
        <v>8108</v>
      </c>
      <c r="O11236">
        <v>1E-3</v>
      </c>
      <c r="P11236">
        <v>1E-3</v>
      </c>
      <c r="Q11236">
        <v>1</v>
      </c>
    </row>
    <row r="11237" spans="10:17" x14ac:dyDescent="0.2">
      <c r="J11237" t="s">
        <v>498</v>
      </c>
      <c r="K11237" t="s">
        <v>356</v>
      </c>
      <c r="L11237" t="s">
        <v>53</v>
      </c>
      <c r="M11237" t="s">
        <v>7663</v>
      </c>
      <c r="N11237" t="s">
        <v>8109</v>
      </c>
      <c r="O11237">
        <v>1E-3</v>
      </c>
      <c r="P11237">
        <v>1E-3</v>
      </c>
      <c r="Q11237">
        <v>1</v>
      </c>
    </row>
    <row r="11238" spans="10:17" x14ac:dyDescent="0.2">
      <c r="J11238" t="s">
        <v>498</v>
      </c>
      <c r="K11238" t="s">
        <v>356</v>
      </c>
      <c r="L11238" t="s">
        <v>53</v>
      </c>
      <c r="M11238" t="s">
        <v>7663</v>
      </c>
      <c r="N11238" t="s">
        <v>8110</v>
      </c>
      <c r="O11238">
        <v>1E-3</v>
      </c>
      <c r="P11238">
        <v>1E-3</v>
      </c>
      <c r="Q11238">
        <v>1</v>
      </c>
    </row>
    <row r="11239" spans="10:17" x14ac:dyDescent="0.2">
      <c r="J11239" t="s">
        <v>498</v>
      </c>
      <c r="K11239" t="s">
        <v>356</v>
      </c>
      <c r="L11239" t="s">
        <v>53</v>
      </c>
      <c r="M11239" t="s">
        <v>7663</v>
      </c>
      <c r="N11239" t="s">
        <v>8111</v>
      </c>
      <c r="O11239">
        <v>1E-3</v>
      </c>
      <c r="P11239">
        <v>1E-3</v>
      </c>
      <c r="Q11239">
        <v>1</v>
      </c>
    </row>
    <row r="11240" spans="10:17" x14ac:dyDescent="0.2">
      <c r="J11240" t="s">
        <v>498</v>
      </c>
      <c r="K11240" t="s">
        <v>356</v>
      </c>
      <c r="L11240" t="s">
        <v>53</v>
      </c>
      <c r="M11240" t="s">
        <v>7663</v>
      </c>
      <c r="N11240" t="s">
        <v>7739</v>
      </c>
      <c r="O11240">
        <v>1E-3</v>
      </c>
      <c r="P11240">
        <v>1E-3</v>
      </c>
      <c r="Q11240">
        <v>1</v>
      </c>
    </row>
    <row r="11241" spans="10:17" x14ac:dyDescent="0.2">
      <c r="J11241" t="s">
        <v>498</v>
      </c>
      <c r="K11241" t="s">
        <v>356</v>
      </c>
      <c r="L11241" t="s">
        <v>53</v>
      </c>
      <c r="M11241" t="s">
        <v>7663</v>
      </c>
      <c r="N11241" t="s">
        <v>7740</v>
      </c>
      <c r="O11241">
        <v>1E-3</v>
      </c>
      <c r="P11241">
        <v>1E-3</v>
      </c>
      <c r="Q11241">
        <v>1</v>
      </c>
    </row>
    <row r="11242" spans="10:17" x14ac:dyDescent="0.2">
      <c r="J11242" t="s">
        <v>498</v>
      </c>
      <c r="K11242" t="s">
        <v>356</v>
      </c>
      <c r="L11242" t="s">
        <v>53</v>
      </c>
      <c r="M11242" t="s">
        <v>7663</v>
      </c>
      <c r="N11242" t="s">
        <v>7741</v>
      </c>
      <c r="O11242">
        <v>1E-3</v>
      </c>
      <c r="P11242">
        <v>1E-3</v>
      </c>
      <c r="Q11242">
        <v>1</v>
      </c>
    </row>
    <row r="11243" spans="10:17" x14ac:dyDescent="0.2">
      <c r="J11243" t="s">
        <v>498</v>
      </c>
      <c r="K11243" t="s">
        <v>356</v>
      </c>
      <c r="L11243" t="s">
        <v>53</v>
      </c>
      <c r="M11243" t="s">
        <v>7663</v>
      </c>
      <c r="N11243" t="s">
        <v>7742</v>
      </c>
      <c r="O11243">
        <v>1E-3</v>
      </c>
      <c r="P11243">
        <v>1E-3</v>
      </c>
      <c r="Q11243">
        <v>1</v>
      </c>
    </row>
    <row r="11244" spans="10:17" x14ac:dyDescent="0.2">
      <c r="J11244" t="s">
        <v>498</v>
      </c>
      <c r="K11244" t="s">
        <v>356</v>
      </c>
      <c r="L11244" t="s">
        <v>53</v>
      </c>
      <c r="M11244" t="s">
        <v>7663</v>
      </c>
      <c r="N11244" t="s">
        <v>7743</v>
      </c>
      <c r="O11244">
        <v>1E-3</v>
      </c>
      <c r="P11244">
        <v>1E-3</v>
      </c>
      <c r="Q11244">
        <v>1</v>
      </c>
    </row>
    <row r="11245" spans="10:17" x14ac:dyDescent="0.2">
      <c r="J11245" t="s">
        <v>498</v>
      </c>
      <c r="K11245" t="s">
        <v>356</v>
      </c>
      <c r="L11245" t="s">
        <v>53</v>
      </c>
      <c r="M11245" t="s">
        <v>7663</v>
      </c>
      <c r="N11245" t="s">
        <v>8112</v>
      </c>
      <c r="O11245">
        <v>1E-3</v>
      </c>
      <c r="P11245">
        <v>1E-3</v>
      </c>
      <c r="Q11245">
        <v>1</v>
      </c>
    </row>
    <row r="11246" spans="10:17" x14ac:dyDescent="0.2">
      <c r="J11246" t="s">
        <v>498</v>
      </c>
      <c r="K11246" t="s">
        <v>356</v>
      </c>
      <c r="L11246" t="s">
        <v>53</v>
      </c>
      <c r="M11246" t="s">
        <v>7663</v>
      </c>
      <c r="N11246" t="s">
        <v>8113</v>
      </c>
      <c r="O11246">
        <v>1E-3</v>
      </c>
      <c r="P11246">
        <v>1E-3</v>
      </c>
      <c r="Q11246">
        <v>1</v>
      </c>
    </row>
    <row r="11247" spans="10:17" x14ac:dyDescent="0.2">
      <c r="J11247" t="s">
        <v>498</v>
      </c>
      <c r="K11247" t="s">
        <v>356</v>
      </c>
      <c r="L11247" t="s">
        <v>53</v>
      </c>
      <c r="M11247" t="s">
        <v>7663</v>
      </c>
      <c r="N11247" t="s">
        <v>8115</v>
      </c>
      <c r="O11247">
        <v>1E-3</v>
      </c>
      <c r="P11247">
        <v>1E-3</v>
      </c>
      <c r="Q11247">
        <v>1</v>
      </c>
    </row>
    <row r="11248" spans="10:17" x14ac:dyDescent="0.2">
      <c r="J11248" t="s">
        <v>498</v>
      </c>
      <c r="K11248" t="s">
        <v>356</v>
      </c>
      <c r="L11248" t="s">
        <v>53</v>
      </c>
      <c r="M11248" t="s">
        <v>7663</v>
      </c>
      <c r="N11248" t="s">
        <v>8116</v>
      </c>
      <c r="O11248">
        <v>1E-3</v>
      </c>
      <c r="P11248">
        <v>1E-3</v>
      </c>
      <c r="Q11248">
        <v>1</v>
      </c>
    </row>
    <row r="11249" spans="10:17" x14ac:dyDescent="0.2">
      <c r="J11249" t="s">
        <v>498</v>
      </c>
      <c r="K11249" t="s">
        <v>356</v>
      </c>
      <c r="L11249" t="s">
        <v>53</v>
      </c>
      <c r="M11249" t="s">
        <v>7663</v>
      </c>
      <c r="N11249" t="s">
        <v>8117</v>
      </c>
      <c r="O11249">
        <v>1E-3</v>
      </c>
      <c r="P11249">
        <v>1E-3</v>
      </c>
      <c r="Q11249">
        <v>1</v>
      </c>
    </row>
    <row r="11250" spans="10:17" x14ac:dyDescent="0.2">
      <c r="J11250" t="s">
        <v>498</v>
      </c>
      <c r="K11250" t="s">
        <v>356</v>
      </c>
      <c r="L11250" t="s">
        <v>53</v>
      </c>
      <c r="M11250" t="s">
        <v>7663</v>
      </c>
      <c r="N11250" t="s">
        <v>8118</v>
      </c>
      <c r="O11250">
        <v>1E-3</v>
      </c>
      <c r="P11250">
        <v>1E-3</v>
      </c>
      <c r="Q11250">
        <v>1</v>
      </c>
    </row>
    <row r="11251" spans="10:17" x14ac:dyDescent="0.2">
      <c r="J11251" t="s">
        <v>498</v>
      </c>
      <c r="K11251" t="s">
        <v>356</v>
      </c>
      <c r="L11251" t="s">
        <v>53</v>
      </c>
      <c r="M11251" t="s">
        <v>7663</v>
      </c>
      <c r="N11251" t="s">
        <v>8119</v>
      </c>
      <c r="O11251">
        <v>1E-3</v>
      </c>
      <c r="P11251">
        <v>1E-3</v>
      </c>
      <c r="Q11251">
        <v>1</v>
      </c>
    </row>
    <row r="11252" spans="10:17" x14ac:dyDescent="0.2">
      <c r="J11252" t="s">
        <v>498</v>
      </c>
      <c r="K11252" t="s">
        <v>356</v>
      </c>
      <c r="L11252" t="s">
        <v>53</v>
      </c>
      <c r="M11252" t="s">
        <v>7663</v>
      </c>
      <c r="N11252" t="s">
        <v>8120</v>
      </c>
      <c r="O11252">
        <v>1E-3</v>
      </c>
      <c r="P11252">
        <v>1E-3</v>
      </c>
      <c r="Q11252">
        <v>1</v>
      </c>
    </row>
    <row r="11253" spans="10:17" x14ac:dyDescent="0.2">
      <c r="J11253" t="s">
        <v>498</v>
      </c>
      <c r="K11253" t="s">
        <v>356</v>
      </c>
      <c r="L11253" t="s">
        <v>53</v>
      </c>
      <c r="M11253" t="s">
        <v>7663</v>
      </c>
      <c r="N11253" t="s">
        <v>8121</v>
      </c>
      <c r="O11253">
        <v>1E-3</v>
      </c>
      <c r="P11253">
        <v>1E-3</v>
      </c>
      <c r="Q11253">
        <v>1</v>
      </c>
    </row>
    <row r="11254" spans="10:17" x14ac:dyDescent="0.2">
      <c r="J11254" t="s">
        <v>498</v>
      </c>
      <c r="K11254" t="s">
        <v>356</v>
      </c>
      <c r="L11254" t="s">
        <v>53</v>
      </c>
      <c r="M11254" t="s">
        <v>7663</v>
      </c>
      <c r="N11254" t="s">
        <v>8122</v>
      </c>
      <c r="O11254">
        <v>1E-3</v>
      </c>
      <c r="P11254">
        <v>1E-3</v>
      </c>
      <c r="Q11254">
        <v>1</v>
      </c>
    </row>
    <row r="11255" spans="10:17" x14ac:dyDescent="0.2">
      <c r="J11255" t="s">
        <v>498</v>
      </c>
      <c r="K11255" t="s">
        <v>356</v>
      </c>
      <c r="L11255" t="s">
        <v>53</v>
      </c>
      <c r="M11255" t="s">
        <v>7663</v>
      </c>
      <c r="N11255" t="s">
        <v>7744</v>
      </c>
      <c r="O11255">
        <v>1E-3</v>
      </c>
      <c r="P11255">
        <v>1E-3</v>
      </c>
      <c r="Q11255">
        <v>1</v>
      </c>
    </row>
    <row r="11256" spans="10:17" x14ac:dyDescent="0.2">
      <c r="J11256" t="s">
        <v>498</v>
      </c>
      <c r="K11256" t="s">
        <v>356</v>
      </c>
      <c r="L11256" t="s">
        <v>53</v>
      </c>
      <c r="M11256" t="s">
        <v>7663</v>
      </c>
      <c r="N11256" t="s">
        <v>8123</v>
      </c>
      <c r="O11256">
        <v>1E-3</v>
      </c>
      <c r="P11256">
        <v>1E-3</v>
      </c>
      <c r="Q11256">
        <v>1</v>
      </c>
    </row>
    <row r="11257" spans="10:17" x14ac:dyDescent="0.2">
      <c r="J11257" t="s">
        <v>498</v>
      </c>
      <c r="K11257" t="s">
        <v>356</v>
      </c>
      <c r="L11257" t="s">
        <v>53</v>
      </c>
      <c r="M11257" t="s">
        <v>7663</v>
      </c>
      <c r="N11257" t="s">
        <v>8125</v>
      </c>
      <c r="O11257">
        <v>1E-3</v>
      </c>
      <c r="P11257">
        <v>1E-3</v>
      </c>
      <c r="Q11257">
        <v>1</v>
      </c>
    </row>
    <row r="11258" spans="10:17" x14ac:dyDescent="0.2">
      <c r="J11258" t="s">
        <v>498</v>
      </c>
      <c r="K11258" t="s">
        <v>356</v>
      </c>
      <c r="L11258" t="s">
        <v>53</v>
      </c>
      <c r="M11258" t="s">
        <v>7663</v>
      </c>
      <c r="N11258" t="s">
        <v>8126</v>
      </c>
      <c r="O11258">
        <v>1E-3</v>
      </c>
      <c r="P11258">
        <v>1E-3</v>
      </c>
      <c r="Q11258">
        <v>1</v>
      </c>
    </row>
    <row r="11259" spans="10:17" x14ac:dyDescent="0.2">
      <c r="J11259" t="s">
        <v>498</v>
      </c>
      <c r="K11259" t="s">
        <v>356</v>
      </c>
      <c r="L11259" t="s">
        <v>53</v>
      </c>
      <c r="M11259" t="s">
        <v>7663</v>
      </c>
      <c r="N11259" t="s">
        <v>8127</v>
      </c>
      <c r="O11259">
        <v>1E-3</v>
      </c>
      <c r="P11259">
        <v>1E-3</v>
      </c>
      <c r="Q11259">
        <v>1</v>
      </c>
    </row>
    <row r="11260" spans="10:17" x14ac:dyDescent="0.2">
      <c r="J11260" t="s">
        <v>498</v>
      </c>
      <c r="K11260" t="s">
        <v>356</v>
      </c>
      <c r="L11260" t="s">
        <v>53</v>
      </c>
      <c r="M11260" t="s">
        <v>7663</v>
      </c>
      <c r="N11260" t="s">
        <v>8128</v>
      </c>
      <c r="O11260">
        <v>1E-3</v>
      </c>
      <c r="P11260">
        <v>1E-3</v>
      </c>
      <c r="Q11260">
        <v>1</v>
      </c>
    </row>
    <row r="11261" spans="10:17" x14ac:dyDescent="0.2">
      <c r="J11261" t="s">
        <v>498</v>
      </c>
      <c r="K11261" t="s">
        <v>356</v>
      </c>
      <c r="L11261" t="s">
        <v>53</v>
      </c>
      <c r="M11261" t="s">
        <v>7663</v>
      </c>
      <c r="N11261" t="s">
        <v>8129</v>
      </c>
      <c r="O11261">
        <v>1E-3</v>
      </c>
      <c r="P11261">
        <v>1E-3</v>
      </c>
      <c r="Q11261">
        <v>1</v>
      </c>
    </row>
    <row r="11262" spans="10:17" x14ac:dyDescent="0.2">
      <c r="J11262" t="s">
        <v>498</v>
      </c>
      <c r="K11262" t="s">
        <v>356</v>
      </c>
      <c r="L11262" t="s">
        <v>53</v>
      </c>
      <c r="M11262" t="s">
        <v>7663</v>
      </c>
      <c r="N11262" t="s">
        <v>7745</v>
      </c>
      <c r="O11262">
        <v>1E-3</v>
      </c>
      <c r="P11262">
        <v>1E-3</v>
      </c>
      <c r="Q11262">
        <v>1</v>
      </c>
    </row>
    <row r="11263" spans="10:17" x14ac:dyDescent="0.2">
      <c r="J11263" t="s">
        <v>498</v>
      </c>
      <c r="K11263" t="s">
        <v>356</v>
      </c>
      <c r="L11263" t="s">
        <v>53</v>
      </c>
      <c r="M11263" t="s">
        <v>7663</v>
      </c>
      <c r="N11263" t="s">
        <v>7746</v>
      </c>
      <c r="O11263">
        <v>1E-3</v>
      </c>
      <c r="P11263">
        <v>1E-3</v>
      </c>
      <c r="Q11263">
        <v>1</v>
      </c>
    </row>
    <row r="11264" spans="10:17" x14ac:dyDescent="0.2">
      <c r="J11264" t="s">
        <v>498</v>
      </c>
      <c r="K11264" t="s">
        <v>356</v>
      </c>
      <c r="L11264" t="s">
        <v>53</v>
      </c>
      <c r="M11264" t="s">
        <v>7663</v>
      </c>
      <c r="N11264" t="s">
        <v>607</v>
      </c>
      <c r="O11264">
        <v>1E-3</v>
      </c>
      <c r="P11264">
        <v>1E-3</v>
      </c>
      <c r="Q11264">
        <v>1</v>
      </c>
    </row>
    <row r="11265" spans="10:17" x14ac:dyDescent="0.2">
      <c r="J11265" t="s">
        <v>498</v>
      </c>
      <c r="K11265" t="s">
        <v>356</v>
      </c>
      <c r="L11265" t="s">
        <v>53</v>
      </c>
      <c r="M11265" t="s">
        <v>7663</v>
      </c>
      <c r="N11265" t="s">
        <v>608</v>
      </c>
      <c r="O11265">
        <v>1E-3</v>
      </c>
      <c r="P11265">
        <v>1E-3</v>
      </c>
      <c r="Q11265">
        <v>1</v>
      </c>
    </row>
    <row r="11266" spans="10:17" x14ac:dyDescent="0.2">
      <c r="J11266" t="s">
        <v>498</v>
      </c>
      <c r="K11266" t="s">
        <v>356</v>
      </c>
      <c r="L11266" t="s">
        <v>53</v>
      </c>
      <c r="M11266" t="s">
        <v>7663</v>
      </c>
      <c r="N11266" t="s">
        <v>611</v>
      </c>
      <c r="O11266">
        <v>1E-3</v>
      </c>
      <c r="P11266">
        <v>1E-3</v>
      </c>
      <c r="Q11266">
        <v>1</v>
      </c>
    </row>
    <row r="11267" spans="10:17" x14ac:dyDescent="0.2">
      <c r="J11267" t="s">
        <v>498</v>
      </c>
      <c r="K11267" t="s">
        <v>356</v>
      </c>
      <c r="L11267" t="s">
        <v>53</v>
      </c>
      <c r="M11267" t="s">
        <v>7663</v>
      </c>
      <c r="N11267" t="s">
        <v>612</v>
      </c>
      <c r="O11267">
        <v>1E-3</v>
      </c>
      <c r="P11267">
        <v>1E-3</v>
      </c>
      <c r="Q11267">
        <v>1</v>
      </c>
    </row>
    <row r="11268" spans="10:17" x14ac:dyDescent="0.2">
      <c r="J11268" t="s">
        <v>498</v>
      </c>
      <c r="K11268" t="s">
        <v>356</v>
      </c>
      <c r="L11268" t="s">
        <v>53</v>
      </c>
      <c r="M11268" t="s">
        <v>7663</v>
      </c>
      <c r="N11268" t="s">
        <v>613</v>
      </c>
      <c r="O11268">
        <v>1E-3</v>
      </c>
      <c r="P11268">
        <v>1E-3</v>
      </c>
      <c r="Q11268">
        <v>1</v>
      </c>
    </row>
    <row r="11269" spans="10:17" x14ac:dyDescent="0.2">
      <c r="J11269" t="s">
        <v>498</v>
      </c>
      <c r="K11269" t="s">
        <v>356</v>
      </c>
      <c r="L11269" t="s">
        <v>53</v>
      </c>
      <c r="M11269" t="s">
        <v>7663</v>
      </c>
      <c r="N11269" t="s">
        <v>614</v>
      </c>
      <c r="O11269">
        <v>1E-3</v>
      </c>
      <c r="P11269">
        <v>1E-3</v>
      </c>
      <c r="Q11269">
        <v>1</v>
      </c>
    </row>
    <row r="11270" spans="10:17" x14ac:dyDescent="0.2">
      <c r="J11270" t="s">
        <v>498</v>
      </c>
      <c r="K11270" t="s">
        <v>356</v>
      </c>
      <c r="L11270" t="s">
        <v>53</v>
      </c>
      <c r="M11270" t="s">
        <v>7663</v>
      </c>
      <c r="N11270" t="s">
        <v>615</v>
      </c>
      <c r="O11270">
        <v>1E-3</v>
      </c>
      <c r="P11270">
        <v>1E-3</v>
      </c>
      <c r="Q11270">
        <v>1</v>
      </c>
    </row>
    <row r="11271" spans="10:17" x14ac:dyDescent="0.2">
      <c r="J11271" t="s">
        <v>498</v>
      </c>
      <c r="K11271" t="s">
        <v>356</v>
      </c>
      <c r="L11271" t="s">
        <v>53</v>
      </c>
      <c r="M11271" t="s">
        <v>7663</v>
      </c>
      <c r="N11271" t="s">
        <v>616</v>
      </c>
      <c r="O11271">
        <v>1E-3</v>
      </c>
      <c r="P11271">
        <v>1E-3</v>
      </c>
      <c r="Q11271">
        <v>1</v>
      </c>
    </row>
    <row r="11272" spans="10:17" x14ac:dyDescent="0.2">
      <c r="J11272" t="s">
        <v>498</v>
      </c>
      <c r="K11272" t="s">
        <v>356</v>
      </c>
      <c r="L11272" t="s">
        <v>53</v>
      </c>
      <c r="M11272" t="s">
        <v>7663</v>
      </c>
      <c r="N11272" t="s">
        <v>617</v>
      </c>
      <c r="O11272">
        <v>1E-3</v>
      </c>
      <c r="P11272">
        <v>1E-3</v>
      </c>
      <c r="Q11272">
        <v>1</v>
      </c>
    </row>
    <row r="11273" spans="10:17" x14ac:dyDescent="0.2">
      <c r="J11273" t="s">
        <v>498</v>
      </c>
      <c r="K11273" t="s">
        <v>356</v>
      </c>
      <c r="L11273" t="s">
        <v>53</v>
      </c>
      <c r="M11273" t="s">
        <v>7663</v>
      </c>
      <c r="N11273" t="s">
        <v>618</v>
      </c>
      <c r="O11273">
        <v>1E-3</v>
      </c>
      <c r="P11273">
        <v>1E-3</v>
      </c>
      <c r="Q11273">
        <v>1</v>
      </c>
    </row>
    <row r="11274" spans="10:17" x14ac:dyDescent="0.2">
      <c r="J11274" t="s">
        <v>498</v>
      </c>
      <c r="K11274" t="s">
        <v>356</v>
      </c>
      <c r="L11274" t="s">
        <v>53</v>
      </c>
      <c r="M11274" t="s">
        <v>7663</v>
      </c>
      <c r="N11274" t="s">
        <v>619</v>
      </c>
      <c r="O11274">
        <v>1E-3</v>
      </c>
      <c r="P11274">
        <v>1E-3</v>
      </c>
      <c r="Q11274">
        <v>1</v>
      </c>
    </row>
    <row r="11275" spans="10:17" x14ac:dyDescent="0.2">
      <c r="J11275" t="s">
        <v>498</v>
      </c>
      <c r="K11275" t="s">
        <v>356</v>
      </c>
      <c r="L11275" t="s">
        <v>53</v>
      </c>
      <c r="M11275" t="s">
        <v>7663</v>
      </c>
      <c r="N11275" t="s">
        <v>620</v>
      </c>
      <c r="O11275">
        <v>1E-3</v>
      </c>
      <c r="P11275">
        <v>1E-3</v>
      </c>
      <c r="Q11275">
        <v>1</v>
      </c>
    </row>
    <row r="11276" spans="10:17" x14ac:dyDescent="0.2">
      <c r="J11276" t="s">
        <v>498</v>
      </c>
      <c r="K11276" t="s">
        <v>356</v>
      </c>
      <c r="L11276" t="s">
        <v>53</v>
      </c>
      <c r="M11276" t="s">
        <v>7663</v>
      </c>
      <c r="N11276" t="s">
        <v>621</v>
      </c>
      <c r="O11276">
        <v>1E-3</v>
      </c>
      <c r="P11276">
        <v>1E-3</v>
      </c>
      <c r="Q11276">
        <v>1</v>
      </c>
    </row>
    <row r="11277" spans="10:17" x14ac:dyDescent="0.2">
      <c r="J11277" t="s">
        <v>498</v>
      </c>
      <c r="K11277" t="s">
        <v>356</v>
      </c>
      <c r="L11277" t="s">
        <v>53</v>
      </c>
      <c r="M11277" t="s">
        <v>7663</v>
      </c>
      <c r="N11277" t="s">
        <v>629</v>
      </c>
      <c r="O11277">
        <v>1E-3</v>
      </c>
      <c r="P11277">
        <v>1E-3</v>
      </c>
      <c r="Q11277">
        <v>1</v>
      </c>
    </row>
    <row r="11278" spans="10:17" x14ac:dyDescent="0.2">
      <c r="J11278" t="s">
        <v>498</v>
      </c>
      <c r="K11278" t="s">
        <v>356</v>
      </c>
      <c r="L11278" t="s">
        <v>53</v>
      </c>
      <c r="M11278" t="s">
        <v>7663</v>
      </c>
      <c r="N11278" t="s">
        <v>630</v>
      </c>
      <c r="O11278">
        <v>1E-3</v>
      </c>
      <c r="P11278">
        <v>1E-3</v>
      </c>
      <c r="Q11278">
        <v>1</v>
      </c>
    </row>
    <row r="11279" spans="10:17" x14ac:dyDescent="0.2">
      <c r="J11279" t="s">
        <v>498</v>
      </c>
      <c r="K11279" t="s">
        <v>356</v>
      </c>
      <c r="L11279" t="s">
        <v>53</v>
      </c>
      <c r="M11279" t="s">
        <v>7663</v>
      </c>
      <c r="N11279" t="s">
        <v>631</v>
      </c>
      <c r="O11279">
        <v>1E-3</v>
      </c>
      <c r="P11279">
        <v>1E-3</v>
      </c>
      <c r="Q11279">
        <v>1</v>
      </c>
    </row>
    <row r="11280" spans="10:17" x14ac:dyDescent="0.2">
      <c r="J11280" t="s">
        <v>498</v>
      </c>
      <c r="K11280" t="s">
        <v>356</v>
      </c>
      <c r="L11280" t="s">
        <v>53</v>
      </c>
      <c r="M11280" t="s">
        <v>7663</v>
      </c>
      <c r="N11280" t="s">
        <v>632</v>
      </c>
      <c r="O11280">
        <v>1E-3</v>
      </c>
      <c r="P11280">
        <v>1E-3</v>
      </c>
      <c r="Q11280">
        <v>1</v>
      </c>
    </row>
    <row r="11281" spans="10:17" x14ac:dyDescent="0.2">
      <c r="J11281" t="s">
        <v>498</v>
      </c>
      <c r="K11281" t="s">
        <v>356</v>
      </c>
      <c r="L11281" t="s">
        <v>53</v>
      </c>
      <c r="M11281" t="s">
        <v>7663</v>
      </c>
      <c r="N11281" t="s">
        <v>635</v>
      </c>
      <c r="O11281">
        <v>1E-3</v>
      </c>
      <c r="P11281">
        <v>1E-3</v>
      </c>
      <c r="Q11281">
        <v>1</v>
      </c>
    </row>
    <row r="11282" spans="10:17" x14ac:dyDescent="0.2">
      <c r="J11282" t="s">
        <v>498</v>
      </c>
      <c r="K11282" t="s">
        <v>356</v>
      </c>
      <c r="L11282" t="s">
        <v>53</v>
      </c>
      <c r="M11282" t="s">
        <v>7663</v>
      </c>
      <c r="N11282" t="s">
        <v>636</v>
      </c>
      <c r="O11282">
        <v>1E-3</v>
      </c>
      <c r="P11282">
        <v>1E-3</v>
      </c>
      <c r="Q11282">
        <v>1</v>
      </c>
    </row>
    <row r="11283" spans="10:17" x14ac:dyDescent="0.2">
      <c r="J11283" t="s">
        <v>498</v>
      </c>
      <c r="K11283" t="s">
        <v>356</v>
      </c>
      <c r="L11283" t="s">
        <v>53</v>
      </c>
      <c r="M11283" t="s">
        <v>7663</v>
      </c>
      <c r="N11283" t="s">
        <v>639</v>
      </c>
      <c r="O11283">
        <v>1E-3</v>
      </c>
      <c r="P11283">
        <v>1E-3</v>
      </c>
      <c r="Q11283">
        <v>1</v>
      </c>
    </row>
    <row r="11284" spans="10:17" x14ac:dyDescent="0.2">
      <c r="J11284" t="s">
        <v>498</v>
      </c>
      <c r="K11284" t="s">
        <v>356</v>
      </c>
      <c r="L11284" t="s">
        <v>53</v>
      </c>
      <c r="M11284" t="s">
        <v>7663</v>
      </c>
      <c r="N11284" t="s">
        <v>640</v>
      </c>
      <c r="O11284">
        <v>1E-3</v>
      </c>
      <c r="P11284">
        <v>1E-3</v>
      </c>
      <c r="Q11284">
        <v>1</v>
      </c>
    </row>
    <row r="11285" spans="10:17" x14ac:dyDescent="0.2">
      <c r="J11285" t="s">
        <v>498</v>
      </c>
      <c r="K11285" t="s">
        <v>356</v>
      </c>
      <c r="L11285" t="s">
        <v>53</v>
      </c>
      <c r="M11285" t="s">
        <v>7663</v>
      </c>
      <c r="N11285" t="s">
        <v>641</v>
      </c>
      <c r="O11285">
        <v>1E-3</v>
      </c>
      <c r="P11285">
        <v>1E-3</v>
      </c>
      <c r="Q11285">
        <v>1</v>
      </c>
    </row>
    <row r="11286" spans="10:17" x14ac:dyDescent="0.2">
      <c r="J11286" t="s">
        <v>498</v>
      </c>
      <c r="K11286" t="s">
        <v>356</v>
      </c>
      <c r="L11286" t="s">
        <v>53</v>
      </c>
      <c r="M11286" t="s">
        <v>7663</v>
      </c>
      <c r="N11286" t="s">
        <v>644</v>
      </c>
      <c r="O11286">
        <v>1E-3</v>
      </c>
      <c r="P11286">
        <v>1E-3</v>
      </c>
      <c r="Q11286">
        <v>1</v>
      </c>
    </row>
    <row r="11287" spans="10:17" x14ac:dyDescent="0.2">
      <c r="J11287" t="s">
        <v>498</v>
      </c>
      <c r="K11287" t="s">
        <v>356</v>
      </c>
      <c r="L11287" t="s">
        <v>53</v>
      </c>
      <c r="M11287" t="s">
        <v>7663</v>
      </c>
      <c r="N11287" t="s">
        <v>646</v>
      </c>
      <c r="O11287">
        <v>1E-3</v>
      </c>
      <c r="P11287">
        <v>1E-3</v>
      </c>
      <c r="Q11287">
        <v>1</v>
      </c>
    </row>
    <row r="11288" spans="10:17" x14ac:dyDescent="0.2">
      <c r="J11288" t="s">
        <v>498</v>
      </c>
      <c r="K11288" t="s">
        <v>356</v>
      </c>
      <c r="L11288" t="s">
        <v>53</v>
      </c>
      <c r="M11288" t="s">
        <v>7663</v>
      </c>
      <c r="N11288" t="s">
        <v>647</v>
      </c>
      <c r="O11288">
        <v>1E-3</v>
      </c>
      <c r="P11288">
        <v>1E-3</v>
      </c>
      <c r="Q11288">
        <v>1</v>
      </c>
    </row>
    <row r="11289" spans="10:17" x14ac:dyDescent="0.2">
      <c r="J11289" t="s">
        <v>498</v>
      </c>
      <c r="K11289" t="s">
        <v>356</v>
      </c>
      <c r="L11289" t="s">
        <v>53</v>
      </c>
      <c r="M11289" t="s">
        <v>7663</v>
      </c>
      <c r="N11289" t="s">
        <v>648</v>
      </c>
      <c r="O11289">
        <v>1E-3</v>
      </c>
      <c r="P11289">
        <v>1E-3</v>
      </c>
      <c r="Q11289">
        <v>1</v>
      </c>
    </row>
    <row r="11290" spans="10:17" x14ac:dyDescent="0.2">
      <c r="J11290" t="s">
        <v>498</v>
      </c>
      <c r="K11290" t="s">
        <v>356</v>
      </c>
      <c r="L11290" t="s">
        <v>53</v>
      </c>
      <c r="M11290" t="s">
        <v>7663</v>
      </c>
      <c r="N11290" t="s">
        <v>649</v>
      </c>
      <c r="O11290">
        <v>1E-3</v>
      </c>
      <c r="P11290">
        <v>1E-3</v>
      </c>
      <c r="Q11290">
        <v>1</v>
      </c>
    </row>
    <row r="11291" spans="10:17" x14ac:dyDescent="0.2">
      <c r="J11291" t="s">
        <v>498</v>
      </c>
      <c r="K11291" t="s">
        <v>356</v>
      </c>
      <c r="L11291" t="s">
        <v>53</v>
      </c>
      <c r="M11291" t="s">
        <v>7663</v>
      </c>
      <c r="N11291" t="s">
        <v>650</v>
      </c>
      <c r="O11291">
        <v>1E-3</v>
      </c>
      <c r="P11291">
        <v>1E-3</v>
      </c>
      <c r="Q11291">
        <v>1</v>
      </c>
    </row>
    <row r="11292" spans="10:17" x14ac:dyDescent="0.2">
      <c r="J11292" t="s">
        <v>498</v>
      </c>
      <c r="K11292" t="s">
        <v>356</v>
      </c>
      <c r="L11292" t="s">
        <v>53</v>
      </c>
      <c r="M11292" t="s">
        <v>7663</v>
      </c>
      <c r="N11292" t="s">
        <v>651</v>
      </c>
      <c r="O11292">
        <v>1E-3</v>
      </c>
      <c r="P11292">
        <v>1E-3</v>
      </c>
      <c r="Q11292">
        <v>1</v>
      </c>
    </row>
    <row r="11293" spans="10:17" x14ac:dyDescent="0.2">
      <c r="J11293" t="s">
        <v>498</v>
      </c>
      <c r="K11293" t="s">
        <v>356</v>
      </c>
      <c r="L11293" t="s">
        <v>53</v>
      </c>
      <c r="M11293" t="s">
        <v>7663</v>
      </c>
      <c r="N11293" t="s">
        <v>652</v>
      </c>
      <c r="O11293">
        <v>1E-3</v>
      </c>
      <c r="P11293">
        <v>1E-3</v>
      </c>
      <c r="Q11293">
        <v>1</v>
      </c>
    </row>
    <row r="11294" spans="10:17" x14ac:dyDescent="0.2">
      <c r="J11294" t="s">
        <v>498</v>
      </c>
      <c r="K11294" t="s">
        <v>356</v>
      </c>
      <c r="L11294" t="s">
        <v>53</v>
      </c>
      <c r="M11294" t="s">
        <v>7663</v>
      </c>
      <c r="N11294" t="s">
        <v>718</v>
      </c>
      <c r="O11294">
        <v>1E-3</v>
      </c>
      <c r="P11294">
        <v>1E-3</v>
      </c>
      <c r="Q11294">
        <v>1</v>
      </c>
    </row>
    <row r="11295" spans="10:17" x14ac:dyDescent="0.2">
      <c r="J11295" t="s">
        <v>498</v>
      </c>
      <c r="K11295" t="s">
        <v>356</v>
      </c>
      <c r="L11295" t="s">
        <v>53</v>
      </c>
      <c r="M11295" t="s">
        <v>7663</v>
      </c>
      <c r="N11295" t="s">
        <v>721</v>
      </c>
      <c r="O11295">
        <v>1E-3</v>
      </c>
      <c r="P11295">
        <v>1E-3</v>
      </c>
      <c r="Q11295">
        <v>1</v>
      </c>
    </row>
    <row r="11296" spans="10:17" x14ac:dyDescent="0.2">
      <c r="J11296" t="s">
        <v>498</v>
      </c>
      <c r="K11296" t="s">
        <v>356</v>
      </c>
      <c r="L11296" t="s">
        <v>53</v>
      </c>
      <c r="M11296" t="s">
        <v>7663</v>
      </c>
      <c r="N11296" t="s">
        <v>722</v>
      </c>
      <c r="O11296">
        <v>1E-3</v>
      </c>
      <c r="P11296">
        <v>1E-3</v>
      </c>
      <c r="Q11296">
        <v>1</v>
      </c>
    </row>
    <row r="11297" spans="10:17" x14ac:dyDescent="0.2">
      <c r="J11297" t="s">
        <v>498</v>
      </c>
      <c r="K11297" t="s">
        <v>356</v>
      </c>
      <c r="L11297" t="s">
        <v>53</v>
      </c>
      <c r="M11297" t="s">
        <v>7663</v>
      </c>
      <c r="N11297" t="s">
        <v>723</v>
      </c>
      <c r="O11297">
        <v>1E-3</v>
      </c>
      <c r="P11297">
        <v>1E-3</v>
      </c>
      <c r="Q11297">
        <v>1</v>
      </c>
    </row>
    <row r="11298" spans="10:17" x14ac:dyDescent="0.2">
      <c r="J11298" t="s">
        <v>498</v>
      </c>
      <c r="K11298" t="s">
        <v>356</v>
      </c>
      <c r="L11298" t="s">
        <v>53</v>
      </c>
      <c r="M11298" t="s">
        <v>7663</v>
      </c>
      <c r="N11298" t="s">
        <v>724</v>
      </c>
      <c r="O11298">
        <v>1E-3</v>
      </c>
      <c r="P11298">
        <v>1E-3</v>
      </c>
      <c r="Q11298">
        <v>1</v>
      </c>
    </row>
    <row r="11299" spans="10:17" x14ac:dyDescent="0.2">
      <c r="J11299" t="s">
        <v>498</v>
      </c>
      <c r="K11299" t="s">
        <v>356</v>
      </c>
      <c r="L11299" t="s">
        <v>53</v>
      </c>
      <c r="M11299" t="s">
        <v>7663</v>
      </c>
      <c r="N11299" t="s">
        <v>725</v>
      </c>
      <c r="O11299">
        <v>0</v>
      </c>
      <c r="P11299">
        <v>0</v>
      </c>
      <c r="Q11299">
        <v>1</v>
      </c>
    </row>
    <row r="11300" spans="10:17" x14ac:dyDescent="0.2">
      <c r="J11300" t="s">
        <v>498</v>
      </c>
      <c r="K11300" t="s">
        <v>356</v>
      </c>
      <c r="L11300" t="s">
        <v>53</v>
      </c>
      <c r="M11300" t="s">
        <v>7663</v>
      </c>
      <c r="N11300" t="s">
        <v>726</v>
      </c>
      <c r="O11300">
        <v>1E-3</v>
      </c>
      <c r="P11300">
        <v>1E-3</v>
      </c>
      <c r="Q11300">
        <v>1</v>
      </c>
    </row>
    <row r="11301" spans="10:17" x14ac:dyDescent="0.2">
      <c r="J11301" t="s">
        <v>498</v>
      </c>
      <c r="K11301" t="s">
        <v>356</v>
      </c>
      <c r="L11301" t="s">
        <v>53</v>
      </c>
      <c r="M11301" t="s">
        <v>7663</v>
      </c>
      <c r="N11301" t="s">
        <v>727</v>
      </c>
      <c r="O11301">
        <v>1E-3</v>
      </c>
      <c r="P11301">
        <v>1E-3</v>
      </c>
      <c r="Q11301">
        <v>1</v>
      </c>
    </row>
    <row r="11302" spans="10:17" x14ac:dyDescent="0.2">
      <c r="J11302" t="s">
        <v>498</v>
      </c>
      <c r="K11302" t="s">
        <v>356</v>
      </c>
      <c r="L11302" t="s">
        <v>53</v>
      </c>
      <c r="M11302" t="s">
        <v>7663</v>
      </c>
      <c r="N11302" t="s">
        <v>728</v>
      </c>
      <c r="O11302">
        <v>1E-3</v>
      </c>
      <c r="P11302">
        <v>1E-3</v>
      </c>
      <c r="Q11302">
        <v>1</v>
      </c>
    </row>
    <row r="11303" spans="10:17" x14ac:dyDescent="0.2">
      <c r="J11303" t="s">
        <v>498</v>
      </c>
      <c r="K11303" t="s">
        <v>356</v>
      </c>
      <c r="L11303" t="s">
        <v>53</v>
      </c>
      <c r="M11303" t="s">
        <v>7663</v>
      </c>
      <c r="N11303" t="s">
        <v>729</v>
      </c>
      <c r="O11303">
        <v>1E-3</v>
      </c>
      <c r="P11303">
        <v>1E-3</v>
      </c>
      <c r="Q11303">
        <v>1</v>
      </c>
    </row>
    <row r="11304" spans="10:17" x14ac:dyDescent="0.2">
      <c r="J11304" t="s">
        <v>498</v>
      </c>
      <c r="K11304" t="s">
        <v>356</v>
      </c>
      <c r="L11304" t="s">
        <v>53</v>
      </c>
      <c r="M11304" t="s">
        <v>7663</v>
      </c>
      <c r="N11304" t="s">
        <v>730</v>
      </c>
      <c r="O11304">
        <v>1E-3</v>
      </c>
      <c r="P11304">
        <v>1E-3</v>
      </c>
      <c r="Q11304">
        <v>1</v>
      </c>
    </row>
    <row r="11305" spans="10:17" x14ac:dyDescent="0.2">
      <c r="J11305" t="s">
        <v>498</v>
      </c>
      <c r="K11305" t="s">
        <v>356</v>
      </c>
      <c r="L11305" t="s">
        <v>53</v>
      </c>
      <c r="M11305" t="s">
        <v>7663</v>
      </c>
      <c r="N11305" t="s">
        <v>732</v>
      </c>
      <c r="O11305">
        <v>1E-3</v>
      </c>
      <c r="P11305">
        <v>1E-3</v>
      </c>
      <c r="Q11305">
        <v>1</v>
      </c>
    </row>
    <row r="11306" spans="10:17" x14ac:dyDescent="0.2">
      <c r="J11306" t="s">
        <v>498</v>
      </c>
      <c r="K11306" t="s">
        <v>356</v>
      </c>
      <c r="L11306" t="s">
        <v>53</v>
      </c>
      <c r="M11306" t="s">
        <v>7663</v>
      </c>
      <c r="N11306" t="s">
        <v>733</v>
      </c>
      <c r="O11306">
        <v>1E-3</v>
      </c>
      <c r="P11306">
        <v>1E-3</v>
      </c>
      <c r="Q11306">
        <v>1</v>
      </c>
    </row>
    <row r="11307" spans="10:17" x14ac:dyDescent="0.2">
      <c r="J11307" t="s">
        <v>498</v>
      </c>
      <c r="K11307" t="s">
        <v>356</v>
      </c>
      <c r="L11307" t="s">
        <v>53</v>
      </c>
      <c r="M11307" t="s">
        <v>7663</v>
      </c>
      <c r="N11307" t="s">
        <v>734</v>
      </c>
      <c r="O11307">
        <v>1E-3</v>
      </c>
      <c r="P11307">
        <v>1E-3</v>
      </c>
      <c r="Q11307">
        <v>1</v>
      </c>
    </row>
    <row r="11308" spans="10:17" x14ac:dyDescent="0.2">
      <c r="J11308" t="s">
        <v>498</v>
      </c>
      <c r="K11308" t="s">
        <v>356</v>
      </c>
      <c r="L11308" t="s">
        <v>53</v>
      </c>
      <c r="M11308" t="s">
        <v>7663</v>
      </c>
      <c r="N11308" t="s">
        <v>735</v>
      </c>
      <c r="O11308">
        <v>1E-3</v>
      </c>
      <c r="P11308">
        <v>1E-3</v>
      </c>
      <c r="Q11308">
        <v>1</v>
      </c>
    </row>
    <row r="11309" spans="10:17" x14ac:dyDescent="0.2">
      <c r="J11309" t="s">
        <v>498</v>
      </c>
      <c r="K11309" t="s">
        <v>356</v>
      </c>
      <c r="L11309" t="s">
        <v>53</v>
      </c>
      <c r="M11309" t="s">
        <v>7663</v>
      </c>
      <c r="N11309" t="s">
        <v>764</v>
      </c>
      <c r="O11309">
        <v>1E-3</v>
      </c>
      <c r="P11309">
        <v>1E-3</v>
      </c>
      <c r="Q11309">
        <v>1</v>
      </c>
    </row>
    <row r="11310" spans="10:17" x14ac:dyDescent="0.2">
      <c r="J11310" t="s">
        <v>498</v>
      </c>
      <c r="K11310" t="s">
        <v>356</v>
      </c>
      <c r="L11310" t="s">
        <v>53</v>
      </c>
      <c r="M11310" t="s">
        <v>7663</v>
      </c>
      <c r="N11310" t="s">
        <v>765</v>
      </c>
      <c r="O11310">
        <v>1E-3</v>
      </c>
      <c r="P11310">
        <v>1E-3</v>
      </c>
      <c r="Q11310">
        <v>1</v>
      </c>
    </row>
    <row r="11311" spans="10:17" x14ac:dyDescent="0.2">
      <c r="J11311" t="s">
        <v>498</v>
      </c>
      <c r="K11311" t="s">
        <v>356</v>
      </c>
      <c r="L11311" t="s">
        <v>53</v>
      </c>
      <c r="M11311" t="s">
        <v>7663</v>
      </c>
      <c r="N11311" t="s">
        <v>766</v>
      </c>
      <c r="O11311">
        <v>1E-3</v>
      </c>
      <c r="P11311">
        <v>1E-3</v>
      </c>
      <c r="Q11311">
        <v>1</v>
      </c>
    </row>
    <row r="11312" spans="10:17" x14ac:dyDescent="0.2">
      <c r="J11312" t="s">
        <v>498</v>
      </c>
      <c r="K11312" t="s">
        <v>356</v>
      </c>
      <c r="L11312" t="s">
        <v>53</v>
      </c>
      <c r="M11312" t="s">
        <v>7663</v>
      </c>
      <c r="N11312" t="s">
        <v>767</v>
      </c>
      <c r="O11312">
        <v>1E-3</v>
      </c>
      <c r="P11312">
        <v>1E-3</v>
      </c>
      <c r="Q11312">
        <v>1</v>
      </c>
    </row>
    <row r="11313" spans="10:17" x14ac:dyDescent="0.2">
      <c r="J11313" t="s">
        <v>498</v>
      </c>
      <c r="K11313" t="s">
        <v>356</v>
      </c>
      <c r="L11313" t="s">
        <v>53</v>
      </c>
      <c r="M11313" t="s">
        <v>7663</v>
      </c>
      <c r="N11313" t="s">
        <v>768</v>
      </c>
      <c r="O11313">
        <v>1E-3</v>
      </c>
      <c r="P11313">
        <v>1E-3</v>
      </c>
      <c r="Q11313">
        <v>1</v>
      </c>
    </row>
    <row r="11314" spans="10:17" x14ac:dyDescent="0.2">
      <c r="J11314" t="s">
        <v>498</v>
      </c>
      <c r="K11314" t="s">
        <v>356</v>
      </c>
      <c r="L11314" t="s">
        <v>53</v>
      </c>
      <c r="M11314" t="s">
        <v>7663</v>
      </c>
      <c r="N11314" t="s">
        <v>769</v>
      </c>
      <c r="O11314">
        <v>1E-3</v>
      </c>
      <c r="P11314">
        <v>1E-3</v>
      </c>
      <c r="Q11314">
        <v>1</v>
      </c>
    </row>
    <row r="11315" spans="10:17" x14ac:dyDescent="0.2">
      <c r="J11315" t="s">
        <v>498</v>
      </c>
      <c r="K11315" t="s">
        <v>356</v>
      </c>
      <c r="L11315" t="s">
        <v>53</v>
      </c>
      <c r="M11315" t="s">
        <v>7663</v>
      </c>
      <c r="N11315" t="s">
        <v>770</v>
      </c>
      <c r="O11315">
        <v>1E-3</v>
      </c>
      <c r="P11315">
        <v>1E-3</v>
      </c>
      <c r="Q11315">
        <v>1</v>
      </c>
    </row>
    <row r="11316" spans="10:17" x14ac:dyDescent="0.2">
      <c r="J11316" t="s">
        <v>498</v>
      </c>
      <c r="K11316" t="s">
        <v>356</v>
      </c>
      <c r="L11316" t="s">
        <v>53</v>
      </c>
      <c r="M11316" t="s">
        <v>7663</v>
      </c>
      <c r="N11316" t="s">
        <v>771</v>
      </c>
      <c r="O11316">
        <v>0</v>
      </c>
      <c r="P11316">
        <v>0</v>
      </c>
      <c r="Q11316">
        <v>1</v>
      </c>
    </row>
    <row r="11317" spans="10:17" x14ac:dyDescent="0.2">
      <c r="J11317" t="s">
        <v>498</v>
      </c>
      <c r="K11317" t="s">
        <v>356</v>
      </c>
      <c r="L11317" t="s">
        <v>53</v>
      </c>
      <c r="M11317" t="s">
        <v>7663</v>
      </c>
      <c r="N11317" t="s">
        <v>772</v>
      </c>
      <c r="O11317">
        <v>1E-3</v>
      </c>
      <c r="P11317">
        <v>1E-3</v>
      </c>
      <c r="Q11317">
        <v>1</v>
      </c>
    </row>
    <row r="11318" spans="10:17" x14ac:dyDescent="0.2">
      <c r="J11318" t="s">
        <v>498</v>
      </c>
      <c r="K11318" t="s">
        <v>356</v>
      </c>
      <c r="L11318" t="s">
        <v>53</v>
      </c>
      <c r="M11318" t="s">
        <v>7663</v>
      </c>
      <c r="N11318" t="s">
        <v>773</v>
      </c>
      <c r="O11318">
        <v>1E-3</v>
      </c>
      <c r="P11318">
        <v>1E-3</v>
      </c>
      <c r="Q11318">
        <v>1</v>
      </c>
    </row>
    <row r="11319" spans="10:17" x14ac:dyDescent="0.2">
      <c r="J11319" t="s">
        <v>498</v>
      </c>
      <c r="K11319" t="s">
        <v>356</v>
      </c>
      <c r="L11319" t="s">
        <v>53</v>
      </c>
      <c r="M11319" t="s">
        <v>7663</v>
      </c>
      <c r="N11319" t="s">
        <v>774</v>
      </c>
      <c r="O11319">
        <v>1E-3</v>
      </c>
      <c r="P11319">
        <v>1E-3</v>
      </c>
      <c r="Q11319">
        <v>1</v>
      </c>
    </row>
    <row r="11320" spans="10:17" x14ac:dyDescent="0.2">
      <c r="J11320" t="s">
        <v>498</v>
      </c>
      <c r="K11320" t="s">
        <v>356</v>
      </c>
      <c r="L11320" t="s">
        <v>53</v>
      </c>
      <c r="M11320" t="s">
        <v>7663</v>
      </c>
      <c r="N11320" t="s">
        <v>775</v>
      </c>
      <c r="O11320">
        <v>1E-3</v>
      </c>
      <c r="P11320">
        <v>1E-3</v>
      </c>
      <c r="Q11320">
        <v>1</v>
      </c>
    </row>
    <row r="11321" spans="10:17" x14ac:dyDescent="0.2">
      <c r="J11321" t="s">
        <v>498</v>
      </c>
      <c r="K11321" t="s">
        <v>356</v>
      </c>
      <c r="L11321" t="s">
        <v>53</v>
      </c>
      <c r="M11321" t="s">
        <v>7663</v>
      </c>
      <c r="N11321" t="s">
        <v>776</v>
      </c>
      <c r="O11321">
        <v>1E-3</v>
      </c>
      <c r="P11321">
        <v>1E-3</v>
      </c>
      <c r="Q11321">
        <v>1</v>
      </c>
    </row>
    <row r="11322" spans="10:17" x14ac:dyDescent="0.2">
      <c r="J11322" t="s">
        <v>498</v>
      </c>
      <c r="K11322" t="s">
        <v>356</v>
      </c>
      <c r="L11322" t="s">
        <v>53</v>
      </c>
      <c r="M11322" t="s">
        <v>7663</v>
      </c>
      <c r="N11322" t="s">
        <v>777</v>
      </c>
      <c r="O11322">
        <v>1E-3</v>
      </c>
      <c r="P11322">
        <v>1E-3</v>
      </c>
      <c r="Q11322">
        <v>1</v>
      </c>
    </row>
    <row r="11323" spans="10:17" x14ac:dyDescent="0.2">
      <c r="J11323" t="s">
        <v>498</v>
      </c>
      <c r="K11323" t="s">
        <v>356</v>
      </c>
      <c r="L11323" t="s">
        <v>53</v>
      </c>
      <c r="M11323" t="s">
        <v>7663</v>
      </c>
      <c r="N11323" t="s">
        <v>843</v>
      </c>
      <c r="O11323">
        <v>1E-3</v>
      </c>
      <c r="P11323">
        <v>1E-3</v>
      </c>
      <c r="Q11323">
        <v>1</v>
      </c>
    </row>
    <row r="11324" spans="10:17" x14ac:dyDescent="0.2">
      <c r="J11324" t="s">
        <v>498</v>
      </c>
      <c r="K11324" t="s">
        <v>356</v>
      </c>
      <c r="L11324" t="s">
        <v>53</v>
      </c>
      <c r="M11324" t="s">
        <v>7663</v>
      </c>
      <c r="N11324" t="s">
        <v>968</v>
      </c>
      <c r="O11324">
        <v>1E-3</v>
      </c>
      <c r="P11324">
        <v>1E-3</v>
      </c>
      <c r="Q11324">
        <v>1</v>
      </c>
    </row>
    <row r="11325" spans="10:17" x14ac:dyDescent="0.2">
      <c r="J11325" t="s">
        <v>498</v>
      </c>
      <c r="K11325" t="s">
        <v>356</v>
      </c>
      <c r="L11325" t="s">
        <v>53</v>
      </c>
      <c r="M11325" t="s">
        <v>7663</v>
      </c>
      <c r="N11325" t="s">
        <v>969</v>
      </c>
      <c r="O11325">
        <v>1E-3</v>
      </c>
      <c r="P11325">
        <v>1E-3</v>
      </c>
      <c r="Q11325">
        <v>1</v>
      </c>
    </row>
    <row r="11326" spans="10:17" x14ac:dyDescent="0.2">
      <c r="J11326" t="s">
        <v>498</v>
      </c>
      <c r="K11326" t="s">
        <v>356</v>
      </c>
      <c r="L11326" t="s">
        <v>53</v>
      </c>
      <c r="M11326" t="s">
        <v>7663</v>
      </c>
      <c r="N11326" t="s">
        <v>970</v>
      </c>
      <c r="O11326">
        <v>1E-3</v>
      </c>
      <c r="P11326">
        <v>1E-3</v>
      </c>
      <c r="Q11326">
        <v>1</v>
      </c>
    </row>
    <row r="11327" spans="10:17" x14ac:dyDescent="0.2">
      <c r="J11327" t="s">
        <v>498</v>
      </c>
      <c r="K11327" t="s">
        <v>356</v>
      </c>
      <c r="L11327" t="s">
        <v>53</v>
      </c>
      <c r="M11327" t="s">
        <v>7663</v>
      </c>
      <c r="N11327" t="s">
        <v>971</v>
      </c>
      <c r="O11327">
        <v>1E-3</v>
      </c>
      <c r="P11327">
        <v>1E-3</v>
      </c>
      <c r="Q11327">
        <v>1</v>
      </c>
    </row>
    <row r="11328" spans="10:17" x14ac:dyDescent="0.2">
      <c r="J11328" t="s">
        <v>498</v>
      </c>
      <c r="K11328" t="s">
        <v>356</v>
      </c>
      <c r="L11328" t="s">
        <v>53</v>
      </c>
      <c r="M11328" t="s">
        <v>7663</v>
      </c>
      <c r="N11328" t="s">
        <v>972</v>
      </c>
      <c r="O11328">
        <v>1E-3</v>
      </c>
      <c r="P11328">
        <v>1E-3</v>
      </c>
      <c r="Q11328">
        <v>1</v>
      </c>
    </row>
    <row r="11329" spans="10:17" x14ac:dyDescent="0.2">
      <c r="J11329" t="s">
        <v>498</v>
      </c>
      <c r="K11329" t="s">
        <v>356</v>
      </c>
      <c r="L11329" t="s">
        <v>53</v>
      </c>
      <c r="M11329" t="s">
        <v>7663</v>
      </c>
      <c r="N11329" t="s">
        <v>973</v>
      </c>
      <c r="O11329">
        <v>1E-3</v>
      </c>
      <c r="P11329">
        <v>1E-3</v>
      </c>
      <c r="Q11329">
        <v>1</v>
      </c>
    </row>
    <row r="11330" spans="10:17" x14ac:dyDescent="0.2">
      <c r="J11330" t="s">
        <v>498</v>
      </c>
      <c r="K11330" t="s">
        <v>356</v>
      </c>
      <c r="L11330" t="s">
        <v>53</v>
      </c>
      <c r="M11330" t="s">
        <v>7663</v>
      </c>
      <c r="N11330" t="s">
        <v>976</v>
      </c>
      <c r="O11330">
        <v>1E-3</v>
      </c>
      <c r="P11330">
        <v>1E-3</v>
      </c>
      <c r="Q11330">
        <v>1</v>
      </c>
    </row>
    <row r="11331" spans="10:17" x14ac:dyDescent="0.2">
      <c r="J11331" t="s">
        <v>498</v>
      </c>
      <c r="K11331" t="s">
        <v>356</v>
      </c>
      <c r="L11331" t="s">
        <v>53</v>
      </c>
      <c r="M11331" t="s">
        <v>7663</v>
      </c>
      <c r="N11331" t="s">
        <v>982</v>
      </c>
      <c r="O11331">
        <v>1E-3</v>
      </c>
      <c r="P11331">
        <v>1E-3</v>
      </c>
      <c r="Q11331">
        <v>1</v>
      </c>
    </row>
    <row r="11332" spans="10:17" x14ac:dyDescent="0.2">
      <c r="J11332" t="s">
        <v>498</v>
      </c>
      <c r="K11332" t="s">
        <v>356</v>
      </c>
      <c r="L11332" t="s">
        <v>53</v>
      </c>
      <c r="M11332" t="s">
        <v>7663</v>
      </c>
      <c r="N11332" t="s">
        <v>983</v>
      </c>
      <c r="O11332">
        <v>1E-3</v>
      </c>
      <c r="P11332">
        <v>1E-3</v>
      </c>
      <c r="Q11332">
        <v>1</v>
      </c>
    </row>
    <row r="11333" spans="10:17" x14ac:dyDescent="0.2">
      <c r="J11333" t="s">
        <v>498</v>
      </c>
      <c r="K11333" t="s">
        <v>356</v>
      </c>
      <c r="L11333" t="s">
        <v>53</v>
      </c>
      <c r="M11333" t="s">
        <v>7663</v>
      </c>
      <c r="N11333" t="s">
        <v>984</v>
      </c>
      <c r="O11333">
        <v>1E-3</v>
      </c>
      <c r="P11333">
        <v>1E-3</v>
      </c>
      <c r="Q11333">
        <v>1</v>
      </c>
    </row>
    <row r="11334" spans="10:17" x14ac:dyDescent="0.2">
      <c r="J11334" t="s">
        <v>498</v>
      </c>
      <c r="K11334" t="s">
        <v>356</v>
      </c>
      <c r="L11334" t="s">
        <v>53</v>
      </c>
      <c r="M11334" t="s">
        <v>7663</v>
      </c>
      <c r="N11334" t="s">
        <v>985</v>
      </c>
      <c r="O11334">
        <v>1E-3</v>
      </c>
      <c r="P11334">
        <v>1E-3</v>
      </c>
      <c r="Q11334">
        <v>1</v>
      </c>
    </row>
    <row r="11335" spans="10:17" x14ac:dyDescent="0.2">
      <c r="J11335" t="s">
        <v>498</v>
      </c>
      <c r="K11335" t="s">
        <v>356</v>
      </c>
      <c r="L11335" t="s">
        <v>53</v>
      </c>
      <c r="M11335" t="s">
        <v>7663</v>
      </c>
      <c r="N11335" t="s">
        <v>986</v>
      </c>
      <c r="O11335">
        <v>1E-3</v>
      </c>
      <c r="P11335">
        <v>1E-3</v>
      </c>
      <c r="Q11335">
        <v>1</v>
      </c>
    </row>
    <row r="11336" spans="10:17" x14ac:dyDescent="0.2">
      <c r="J11336" t="s">
        <v>498</v>
      </c>
      <c r="K11336" t="s">
        <v>356</v>
      </c>
      <c r="L11336" t="s">
        <v>53</v>
      </c>
      <c r="M11336" t="s">
        <v>7663</v>
      </c>
      <c r="N11336" t="s">
        <v>987</v>
      </c>
      <c r="O11336">
        <v>1E-3</v>
      </c>
      <c r="P11336">
        <v>1E-3</v>
      </c>
      <c r="Q11336">
        <v>1</v>
      </c>
    </row>
    <row r="11337" spans="10:17" x14ac:dyDescent="0.2">
      <c r="J11337" t="s">
        <v>498</v>
      </c>
      <c r="K11337" t="s">
        <v>356</v>
      </c>
      <c r="L11337" t="s">
        <v>53</v>
      </c>
      <c r="M11337" t="s">
        <v>7663</v>
      </c>
      <c r="N11337" t="s">
        <v>988</v>
      </c>
      <c r="O11337">
        <v>1E-3</v>
      </c>
      <c r="P11337">
        <v>1E-3</v>
      </c>
      <c r="Q11337">
        <v>1</v>
      </c>
    </row>
    <row r="11338" spans="10:17" x14ac:dyDescent="0.2">
      <c r="J11338" t="s">
        <v>498</v>
      </c>
      <c r="K11338" t="s">
        <v>356</v>
      </c>
      <c r="L11338" t="s">
        <v>53</v>
      </c>
      <c r="M11338" t="s">
        <v>7663</v>
      </c>
      <c r="N11338" t="s">
        <v>989</v>
      </c>
      <c r="O11338">
        <v>1E-3</v>
      </c>
      <c r="P11338">
        <v>1E-3</v>
      </c>
      <c r="Q11338">
        <v>1</v>
      </c>
    </row>
    <row r="11339" spans="10:17" x14ac:dyDescent="0.2">
      <c r="J11339" t="s">
        <v>498</v>
      </c>
      <c r="K11339" t="s">
        <v>356</v>
      </c>
      <c r="L11339" t="s">
        <v>53</v>
      </c>
      <c r="M11339" t="s">
        <v>7663</v>
      </c>
      <c r="N11339" t="s">
        <v>990</v>
      </c>
      <c r="O11339">
        <v>1E-3</v>
      </c>
      <c r="P11339">
        <v>1E-3</v>
      </c>
      <c r="Q11339">
        <v>1</v>
      </c>
    </row>
    <row r="11340" spans="10:17" x14ac:dyDescent="0.2">
      <c r="J11340" t="s">
        <v>498</v>
      </c>
      <c r="K11340" t="s">
        <v>356</v>
      </c>
      <c r="L11340" t="s">
        <v>53</v>
      </c>
      <c r="M11340" t="s">
        <v>7663</v>
      </c>
      <c r="N11340" t="s">
        <v>991</v>
      </c>
      <c r="O11340">
        <v>1E-3</v>
      </c>
      <c r="P11340">
        <v>1E-3</v>
      </c>
      <c r="Q11340">
        <v>1</v>
      </c>
    </row>
    <row r="11341" spans="10:17" x14ac:dyDescent="0.2">
      <c r="J11341" t="s">
        <v>498</v>
      </c>
      <c r="K11341" t="s">
        <v>356</v>
      </c>
      <c r="L11341" t="s">
        <v>53</v>
      </c>
      <c r="M11341" t="s">
        <v>7663</v>
      </c>
      <c r="N11341" t="s">
        <v>992</v>
      </c>
      <c r="O11341">
        <v>1E-3</v>
      </c>
      <c r="P11341">
        <v>1E-3</v>
      </c>
      <c r="Q11341">
        <v>1</v>
      </c>
    </row>
    <row r="11342" spans="10:17" x14ac:dyDescent="0.2">
      <c r="J11342" t="s">
        <v>498</v>
      </c>
      <c r="K11342" t="s">
        <v>356</v>
      </c>
      <c r="L11342" t="s">
        <v>53</v>
      </c>
      <c r="M11342" t="s">
        <v>7663</v>
      </c>
      <c r="N11342" t="s">
        <v>993</v>
      </c>
      <c r="O11342">
        <v>1E-3</v>
      </c>
      <c r="P11342">
        <v>1E-3</v>
      </c>
      <c r="Q11342">
        <v>1</v>
      </c>
    </row>
    <row r="11343" spans="10:17" x14ac:dyDescent="0.2">
      <c r="J11343" t="s">
        <v>498</v>
      </c>
      <c r="K11343" t="s">
        <v>356</v>
      </c>
      <c r="L11343" t="s">
        <v>53</v>
      </c>
      <c r="M11343" t="s">
        <v>7663</v>
      </c>
      <c r="N11343" t="s">
        <v>994</v>
      </c>
      <c r="O11343">
        <v>1E-3</v>
      </c>
      <c r="P11343">
        <v>1E-3</v>
      </c>
      <c r="Q11343">
        <v>1</v>
      </c>
    </row>
    <row r="11344" spans="10:17" x14ac:dyDescent="0.2">
      <c r="J11344" t="s">
        <v>498</v>
      </c>
      <c r="K11344" t="s">
        <v>356</v>
      </c>
      <c r="L11344" t="s">
        <v>53</v>
      </c>
      <c r="M11344" t="s">
        <v>7663</v>
      </c>
      <c r="N11344" t="s">
        <v>995</v>
      </c>
      <c r="O11344">
        <v>1E-3</v>
      </c>
      <c r="P11344">
        <v>1E-3</v>
      </c>
      <c r="Q11344">
        <v>1</v>
      </c>
    </row>
    <row r="11345" spans="10:17" x14ac:dyDescent="0.2">
      <c r="J11345" t="s">
        <v>498</v>
      </c>
      <c r="K11345" t="s">
        <v>356</v>
      </c>
      <c r="L11345" t="s">
        <v>53</v>
      </c>
      <c r="M11345" t="s">
        <v>7663</v>
      </c>
      <c r="N11345" t="s">
        <v>996</v>
      </c>
      <c r="O11345">
        <v>1E-3</v>
      </c>
      <c r="P11345">
        <v>1E-3</v>
      </c>
      <c r="Q11345">
        <v>1</v>
      </c>
    </row>
    <row r="11346" spans="10:17" x14ac:dyDescent="0.2">
      <c r="J11346" t="s">
        <v>498</v>
      </c>
      <c r="K11346" t="s">
        <v>356</v>
      </c>
      <c r="L11346" t="s">
        <v>53</v>
      </c>
      <c r="M11346" t="s">
        <v>7663</v>
      </c>
      <c r="N11346" t="s">
        <v>997</v>
      </c>
      <c r="O11346">
        <v>1E-3</v>
      </c>
      <c r="P11346">
        <v>1E-3</v>
      </c>
      <c r="Q11346">
        <v>1</v>
      </c>
    </row>
    <row r="11347" spans="10:17" x14ac:dyDescent="0.2">
      <c r="J11347" t="s">
        <v>498</v>
      </c>
      <c r="K11347" t="s">
        <v>356</v>
      </c>
      <c r="L11347" t="s">
        <v>53</v>
      </c>
      <c r="M11347" t="s">
        <v>7663</v>
      </c>
      <c r="N11347" t="s">
        <v>998</v>
      </c>
      <c r="O11347">
        <v>1E-3</v>
      </c>
      <c r="P11347">
        <v>1E-3</v>
      </c>
      <c r="Q11347">
        <v>1</v>
      </c>
    </row>
    <row r="11348" spans="10:17" x14ac:dyDescent="0.2">
      <c r="J11348" t="s">
        <v>498</v>
      </c>
      <c r="K11348" t="s">
        <v>356</v>
      </c>
      <c r="L11348" t="s">
        <v>53</v>
      </c>
      <c r="M11348" t="s">
        <v>7663</v>
      </c>
      <c r="N11348" t="s">
        <v>999</v>
      </c>
      <c r="O11348">
        <v>1E-3</v>
      </c>
      <c r="P11348">
        <v>1E-3</v>
      </c>
      <c r="Q11348">
        <v>1</v>
      </c>
    </row>
    <row r="11349" spans="10:17" x14ac:dyDescent="0.2">
      <c r="J11349" t="s">
        <v>498</v>
      </c>
      <c r="K11349" t="s">
        <v>356</v>
      </c>
      <c r="L11349" t="s">
        <v>53</v>
      </c>
      <c r="M11349" t="s">
        <v>7663</v>
      </c>
      <c r="N11349" t="s">
        <v>1000</v>
      </c>
      <c r="O11349">
        <v>1E-3</v>
      </c>
      <c r="P11349">
        <v>1E-3</v>
      </c>
      <c r="Q11349">
        <v>1</v>
      </c>
    </row>
    <row r="11350" spans="10:17" x14ac:dyDescent="0.2">
      <c r="J11350" t="s">
        <v>498</v>
      </c>
      <c r="K11350" t="s">
        <v>356</v>
      </c>
      <c r="L11350" t="s">
        <v>53</v>
      </c>
      <c r="M11350" t="s">
        <v>7663</v>
      </c>
      <c r="N11350" t="s">
        <v>1001</v>
      </c>
      <c r="O11350">
        <v>1E-3</v>
      </c>
      <c r="P11350">
        <v>1E-3</v>
      </c>
      <c r="Q11350">
        <v>1</v>
      </c>
    </row>
    <row r="11351" spans="10:17" x14ac:dyDescent="0.2">
      <c r="J11351" t="s">
        <v>498</v>
      </c>
      <c r="K11351" t="s">
        <v>356</v>
      </c>
      <c r="L11351" t="s">
        <v>53</v>
      </c>
      <c r="M11351" t="s">
        <v>7663</v>
      </c>
      <c r="N11351" t="s">
        <v>1002</v>
      </c>
      <c r="O11351">
        <v>1E-3</v>
      </c>
      <c r="P11351">
        <v>1E-3</v>
      </c>
      <c r="Q11351">
        <v>1</v>
      </c>
    </row>
    <row r="11352" spans="10:17" x14ac:dyDescent="0.2">
      <c r="J11352" t="s">
        <v>498</v>
      </c>
      <c r="K11352" t="s">
        <v>356</v>
      </c>
      <c r="L11352" t="s">
        <v>53</v>
      </c>
      <c r="M11352" t="s">
        <v>7663</v>
      </c>
      <c r="N11352" t="s">
        <v>1003</v>
      </c>
      <c r="O11352">
        <v>1E-3</v>
      </c>
      <c r="P11352">
        <v>1E-3</v>
      </c>
      <c r="Q11352">
        <v>1</v>
      </c>
    </row>
    <row r="11353" spans="10:17" x14ac:dyDescent="0.2">
      <c r="J11353" t="s">
        <v>498</v>
      </c>
      <c r="K11353" t="s">
        <v>356</v>
      </c>
      <c r="L11353" t="s">
        <v>53</v>
      </c>
      <c r="M11353" t="s">
        <v>7663</v>
      </c>
      <c r="N11353" t="s">
        <v>1004</v>
      </c>
      <c r="O11353">
        <v>1E-3</v>
      </c>
      <c r="P11353">
        <v>1E-3</v>
      </c>
      <c r="Q11353">
        <v>1</v>
      </c>
    </row>
    <row r="11354" spans="10:17" x14ac:dyDescent="0.2">
      <c r="J11354" t="s">
        <v>498</v>
      </c>
      <c r="K11354" t="s">
        <v>356</v>
      </c>
      <c r="L11354" t="s">
        <v>53</v>
      </c>
      <c r="M11354" t="s">
        <v>7663</v>
      </c>
      <c r="N11354" t="s">
        <v>1005</v>
      </c>
      <c r="O11354">
        <v>1E-3</v>
      </c>
      <c r="P11354">
        <v>1E-3</v>
      </c>
      <c r="Q11354">
        <v>1</v>
      </c>
    </row>
    <row r="11355" spans="10:17" x14ac:dyDescent="0.2">
      <c r="J11355" t="s">
        <v>498</v>
      </c>
      <c r="K11355" t="s">
        <v>356</v>
      </c>
      <c r="L11355" t="s">
        <v>53</v>
      </c>
      <c r="M11355" t="s">
        <v>7663</v>
      </c>
      <c r="N11355" t="s">
        <v>1006</v>
      </c>
      <c r="O11355">
        <v>1E-3</v>
      </c>
      <c r="P11355">
        <v>1E-3</v>
      </c>
      <c r="Q11355">
        <v>1</v>
      </c>
    </row>
    <row r="11356" spans="10:17" x14ac:dyDescent="0.2">
      <c r="J11356" t="s">
        <v>498</v>
      </c>
      <c r="K11356" t="s">
        <v>356</v>
      </c>
      <c r="L11356" t="s">
        <v>53</v>
      </c>
      <c r="M11356" t="s">
        <v>7663</v>
      </c>
      <c r="N11356" t="s">
        <v>1007</v>
      </c>
      <c r="O11356">
        <v>1E-3</v>
      </c>
      <c r="P11356">
        <v>1E-3</v>
      </c>
      <c r="Q11356">
        <v>1</v>
      </c>
    </row>
    <row r="11357" spans="10:17" x14ac:dyDescent="0.2">
      <c r="J11357" t="s">
        <v>498</v>
      </c>
      <c r="K11357" t="s">
        <v>356</v>
      </c>
      <c r="L11357" t="s">
        <v>53</v>
      </c>
      <c r="M11357" t="s">
        <v>7663</v>
      </c>
      <c r="N11357" t="s">
        <v>1008</v>
      </c>
      <c r="O11357">
        <v>1E-3</v>
      </c>
      <c r="P11357">
        <v>1E-3</v>
      </c>
      <c r="Q11357">
        <v>1</v>
      </c>
    </row>
    <row r="11358" spans="10:17" x14ac:dyDescent="0.2">
      <c r="J11358" t="s">
        <v>498</v>
      </c>
      <c r="K11358" t="s">
        <v>356</v>
      </c>
      <c r="L11358" t="s">
        <v>53</v>
      </c>
      <c r="M11358" t="s">
        <v>7663</v>
      </c>
      <c r="N11358" t="s">
        <v>1009</v>
      </c>
      <c r="O11358">
        <v>1E-3</v>
      </c>
      <c r="P11358">
        <v>1E-3</v>
      </c>
      <c r="Q11358">
        <v>1</v>
      </c>
    </row>
    <row r="11359" spans="10:17" x14ac:dyDescent="0.2">
      <c r="J11359" t="s">
        <v>498</v>
      </c>
      <c r="K11359" t="s">
        <v>356</v>
      </c>
      <c r="L11359" t="s">
        <v>53</v>
      </c>
      <c r="M11359" t="s">
        <v>7663</v>
      </c>
      <c r="N11359" t="s">
        <v>1010</v>
      </c>
      <c r="O11359">
        <v>1E-3</v>
      </c>
      <c r="P11359">
        <v>1E-3</v>
      </c>
      <c r="Q11359">
        <v>1</v>
      </c>
    </row>
    <row r="11360" spans="10:17" x14ac:dyDescent="0.2">
      <c r="J11360" t="s">
        <v>498</v>
      </c>
      <c r="K11360" t="s">
        <v>356</v>
      </c>
      <c r="L11360" t="s">
        <v>53</v>
      </c>
      <c r="M11360" t="s">
        <v>7663</v>
      </c>
      <c r="N11360" t="s">
        <v>1011</v>
      </c>
      <c r="O11360">
        <v>1E-3</v>
      </c>
      <c r="P11360">
        <v>1E-3</v>
      </c>
      <c r="Q11360">
        <v>1</v>
      </c>
    </row>
    <row r="11361" spans="10:17" x14ac:dyDescent="0.2">
      <c r="J11361" t="s">
        <v>498</v>
      </c>
      <c r="K11361" t="s">
        <v>356</v>
      </c>
      <c r="L11361" t="s">
        <v>53</v>
      </c>
      <c r="M11361" t="s">
        <v>7663</v>
      </c>
      <c r="N11361" t="s">
        <v>1012</v>
      </c>
      <c r="O11361">
        <v>1E-3</v>
      </c>
      <c r="P11361">
        <v>1E-3</v>
      </c>
      <c r="Q11361">
        <v>1</v>
      </c>
    </row>
    <row r="11362" spans="10:17" x14ac:dyDescent="0.2">
      <c r="J11362" t="s">
        <v>498</v>
      </c>
      <c r="K11362" t="s">
        <v>356</v>
      </c>
      <c r="L11362" t="s">
        <v>53</v>
      </c>
      <c r="M11362" t="s">
        <v>7663</v>
      </c>
      <c r="N11362" t="s">
        <v>1013</v>
      </c>
      <c r="O11362">
        <v>1E-3</v>
      </c>
      <c r="P11362">
        <v>1E-3</v>
      </c>
      <c r="Q11362">
        <v>1</v>
      </c>
    </row>
    <row r="11363" spans="10:17" x14ac:dyDescent="0.2">
      <c r="J11363" t="s">
        <v>498</v>
      </c>
      <c r="K11363" t="s">
        <v>356</v>
      </c>
      <c r="L11363" t="s">
        <v>53</v>
      </c>
      <c r="M11363" t="s">
        <v>7663</v>
      </c>
      <c r="N11363" t="s">
        <v>1014</v>
      </c>
      <c r="O11363">
        <v>1E-3</v>
      </c>
      <c r="P11363">
        <v>1E-3</v>
      </c>
      <c r="Q11363">
        <v>1</v>
      </c>
    </row>
    <row r="11364" spans="10:17" x14ac:dyDescent="0.2">
      <c r="J11364" t="s">
        <v>498</v>
      </c>
      <c r="K11364" t="s">
        <v>356</v>
      </c>
      <c r="L11364" t="s">
        <v>53</v>
      </c>
      <c r="M11364" t="s">
        <v>7663</v>
      </c>
      <c r="N11364" t="s">
        <v>1015</v>
      </c>
      <c r="O11364">
        <v>1E-3</v>
      </c>
      <c r="P11364">
        <v>1E-3</v>
      </c>
      <c r="Q11364">
        <v>1</v>
      </c>
    </row>
    <row r="11365" spans="10:17" x14ac:dyDescent="0.2">
      <c r="J11365" t="s">
        <v>498</v>
      </c>
      <c r="K11365" t="s">
        <v>356</v>
      </c>
      <c r="L11365" t="s">
        <v>53</v>
      </c>
      <c r="M11365" t="s">
        <v>7663</v>
      </c>
      <c r="N11365" t="s">
        <v>1016</v>
      </c>
      <c r="O11365">
        <v>1E-3</v>
      </c>
      <c r="P11365">
        <v>1E-3</v>
      </c>
      <c r="Q11365">
        <v>1</v>
      </c>
    </row>
    <row r="11366" spans="10:17" x14ac:dyDescent="0.2">
      <c r="J11366" t="s">
        <v>498</v>
      </c>
      <c r="K11366" t="s">
        <v>356</v>
      </c>
      <c r="L11366" t="s">
        <v>53</v>
      </c>
      <c r="M11366" t="s">
        <v>7663</v>
      </c>
      <c r="N11366" t="s">
        <v>1017</v>
      </c>
      <c r="O11366">
        <v>1E-3</v>
      </c>
      <c r="P11366">
        <v>1E-3</v>
      </c>
      <c r="Q11366">
        <v>1</v>
      </c>
    </row>
    <row r="11367" spans="10:17" x14ac:dyDescent="0.2">
      <c r="J11367" t="s">
        <v>498</v>
      </c>
      <c r="K11367" t="s">
        <v>356</v>
      </c>
      <c r="L11367" t="s">
        <v>53</v>
      </c>
      <c r="M11367" t="s">
        <v>7663</v>
      </c>
      <c r="N11367" t="s">
        <v>1018</v>
      </c>
      <c r="O11367">
        <v>1E-3</v>
      </c>
      <c r="P11367">
        <v>1E-3</v>
      </c>
      <c r="Q11367">
        <v>1</v>
      </c>
    </row>
    <row r="11368" spans="10:17" x14ac:dyDescent="0.2">
      <c r="J11368" t="s">
        <v>498</v>
      </c>
      <c r="K11368" t="s">
        <v>356</v>
      </c>
      <c r="L11368" t="s">
        <v>53</v>
      </c>
      <c r="M11368" t="s">
        <v>7663</v>
      </c>
      <c r="N11368" t="s">
        <v>1019</v>
      </c>
      <c r="O11368">
        <v>1E-3</v>
      </c>
      <c r="P11368">
        <v>1E-3</v>
      </c>
      <c r="Q11368">
        <v>1</v>
      </c>
    </row>
    <row r="11369" spans="10:17" x14ac:dyDescent="0.2">
      <c r="J11369" t="s">
        <v>498</v>
      </c>
      <c r="K11369" t="s">
        <v>356</v>
      </c>
      <c r="L11369" t="s">
        <v>53</v>
      </c>
      <c r="M11369" t="s">
        <v>7663</v>
      </c>
      <c r="N11369" t="s">
        <v>1020</v>
      </c>
      <c r="O11369">
        <v>1E-3</v>
      </c>
      <c r="P11369">
        <v>1E-3</v>
      </c>
      <c r="Q11369">
        <v>1</v>
      </c>
    </row>
    <row r="11370" spans="10:17" x14ac:dyDescent="0.2">
      <c r="J11370" t="s">
        <v>498</v>
      </c>
      <c r="K11370" t="s">
        <v>356</v>
      </c>
      <c r="L11370" t="s">
        <v>53</v>
      </c>
      <c r="M11370" t="s">
        <v>7663</v>
      </c>
      <c r="N11370" t="s">
        <v>1021</v>
      </c>
      <c r="O11370">
        <v>1E-3</v>
      </c>
      <c r="P11370">
        <v>1E-3</v>
      </c>
      <c r="Q11370">
        <v>1</v>
      </c>
    </row>
    <row r="11371" spans="10:17" x14ac:dyDescent="0.2">
      <c r="J11371" t="s">
        <v>498</v>
      </c>
      <c r="K11371" t="s">
        <v>356</v>
      </c>
      <c r="L11371" t="s">
        <v>53</v>
      </c>
      <c r="M11371" t="s">
        <v>7663</v>
      </c>
      <c r="N11371" t="s">
        <v>1022</v>
      </c>
      <c r="O11371">
        <v>1E-3</v>
      </c>
      <c r="P11371">
        <v>1E-3</v>
      </c>
      <c r="Q11371">
        <v>1</v>
      </c>
    </row>
    <row r="11372" spans="10:17" x14ac:dyDescent="0.2">
      <c r="J11372" t="s">
        <v>498</v>
      </c>
      <c r="K11372" t="s">
        <v>356</v>
      </c>
      <c r="L11372" t="s">
        <v>53</v>
      </c>
      <c r="M11372" t="s">
        <v>7663</v>
      </c>
      <c r="N11372" t="s">
        <v>1023</v>
      </c>
      <c r="O11372">
        <v>1E-3</v>
      </c>
      <c r="P11372">
        <v>1E-3</v>
      </c>
      <c r="Q11372">
        <v>1</v>
      </c>
    </row>
    <row r="11373" spans="10:17" x14ac:dyDescent="0.2">
      <c r="J11373" t="s">
        <v>498</v>
      </c>
      <c r="K11373" t="s">
        <v>356</v>
      </c>
      <c r="L11373" t="s">
        <v>53</v>
      </c>
      <c r="M11373" t="s">
        <v>7663</v>
      </c>
      <c r="N11373" t="s">
        <v>1024</v>
      </c>
      <c r="O11373">
        <v>1E-3</v>
      </c>
      <c r="P11373">
        <v>1E-3</v>
      </c>
      <c r="Q11373">
        <v>1</v>
      </c>
    </row>
    <row r="11374" spans="10:17" x14ac:dyDescent="0.2">
      <c r="J11374" t="s">
        <v>498</v>
      </c>
      <c r="K11374" t="s">
        <v>356</v>
      </c>
      <c r="L11374" t="s">
        <v>53</v>
      </c>
      <c r="M11374" t="s">
        <v>7663</v>
      </c>
      <c r="N11374" t="s">
        <v>1025</v>
      </c>
      <c r="O11374">
        <v>1E-3</v>
      </c>
      <c r="P11374">
        <v>1E-3</v>
      </c>
      <c r="Q11374">
        <v>1</v>
      </c>
    </row>
    <row r="11375" spans="10:17" x14ac:dyDescent="0.2">
      <c r="J11375" t="s">
        <v>498</v>
      </c>
      <c r="K11375" t="s">
        <v>356</v>
      </c>
      <c r="L11375" t="s">
        <v>53</v>
      </c>
      <c r="M11375" t="s">
        <v>7663</v>
      </c>
      <c r="N11375" t="s">
        <v>1026</v>
      </c>
      <c r="O11375">
        <v>1E-3</v>
      </c>
      <c r="P11375">
        <v>1E-3</v>
      </c>
      <c r="Q11375">
        <v>1</v>
      </c>
    </row>
    <row r="11376" spans="10:17" x14ac:dyDescent="0.2">
      <c r="J11376" t="s">
        <v>498</v>
      </c>
      <c r="K11376" t="s">
        <v>356</v>
      </c>
      <c r="L11376" t="s">
        <v>53</v>
      </c>
      <c r="M11376" t="s">
        <v>7663</v>
      </c>
      <c r="N11376" t="s">
        <v>1027</v>
      </c>
      <c r="O11376">
        <v>1E-3</v>
      </c>
      <c r="P11376">
        <v>1E-3</v>
      </c>
      <c r="Q11376">
        <v>1</v>
      </c>
    </row>
    <row r="11377" spans="10:17" x14ac:dyDescent="0.2">
      <c r="J11377" t="s">
        <v>498</v>
      </c>
      <c r="K11377" t="s">
        <v>356</v>
      </c>
      <c r="L11377" t="s">
        <v>53</v>
      </c>
      <c r="M11377" t="s">
        <v>7663</v>
      </c>
      <c r="N11377" t="s">
        <v>1028</v>
      </c>
      <c r="O11377">
        <v>1E-3</v>
      </c>
      <c r="P11377">
        <v>1E-3</v>
      </c>
      <c r="Q11377">
        <v>1</v>
      </c>
    </row>
    <row r="11378" spans="10:17" x14ac:dyDescent="0.2">
      <c r="J11378" t="s">
        <v>498</v>
      </c>
      <c r="K11378" t="s">
        <v>356</v>
      </c>
      <c r="L11378" t="s">
        <v>53</v>
      </c>
      <c r="M11378" t="s">
        <v>7663</v>
      </c>
      <c r="N11378" t="s">
        <v>1029</v>
      </c>
      <c r="O11378">
        <v>1E-3</v>
      </c>
      <c r="P11378">
        <v>1E-3</v>
      </c>
      <c r="Q11378">
        <v>1</v>
      </c>
    </row>
    <row r="11379" spans="10:17" x14ac:dyDescent="0.2">
      <c r="J11379" t="s">
        <v>498</v>
      </c>
      <c r="K11379" t="s">
        <v>356</v>
      </c>
      <c r="L11379" t="s">
        <v>53</v>
      </c>
      <c r="M11379" t="s">
        <v>7663</v>
      </c>
      <c r="N11379" t="s">
        <v>1030</v>
      </c>
      <c r="O11379">
        <v>1E-3</v>
      </c>
      <c r="P11379">
        <v>1E-3</v>
      </c>
      <c r="Q11379">
        <v>1</v>
      </c>
    </row>
    <row r="11380" spans="10:17" x14ac:dyDescent="0.2">
      <c r="J11380" t="s">
        <v>498</v>
      </c>
      <c r="K11380" t="s">
        <v>356</v>
      </c>
      <c r="L11380" t="s">
        <v>53</v>
      </c>
      <c r="M11380" t="s">
        <v>7663</v>
      </c>
      <c r="N11380" t="s">
        <v>1031</v>
      </c>
      <c r="O11380">
        <v>1E-3</v>
      </c>
      <c r="P11380">
        <v>1E-3</v>
      </c>
      <c r="Q11380">
        <v>1</v>
      </c>
    </row>
    <row r="11381" spans="10:17" x14ac:dyDescent="0.2">
      <c r="J11381" t="s">
        <v>498</v>
      </c>
      <c r="K11381" t="s">
        <v>356</v>
      </c>
      <c r="L11381" t="s">
        <v>53</v>
      </c>
      <c r="M11381" t="s">
        <v>7663</v>
      </c>
      <c r="N11381" t="s">
        <v>1032</v>
      </c>
      <c r="O11381">
        <v>1E-3</v>
      </c>
      <c r="P11381">
        <v>1E-3</v>
      </c>
      <c r="Q11381">
        <v>1</v>
      </c>
    </row>
    <row r="11382" spans="10:17" x14ac:dyDescent="0.2">
      <c r="J11382" t="s">
        <v>498</v>
      </c>
      <c r="K11382" t="s">
        <v>356</v>
      </c>
      <c r="L11382" t="s">
        <v>53</v>
      </c>
      <c r="M11382" t="s">
        <v>7663</v>
      </c>
      <c r="N11382" t="s">
        <v>1033</v>
      </c>
      <c r="O11382">
        <v>1E-3</v>
      </c>
      <c r="P11382">
        <v>1E-3</v>
      </c>
      <c r="Q11382">
        <v>1</v>
      </c>
    </row>
    <row r="11383" spans="10:17" x14ac:dyDescent="0.2">
      <c r="J11383" t="s">
        <v>498</v>
      </c>
      <c r="K11383" t="s">
        <v>356</v>
      </c>
      <c r="L11383" t="s">
        <v>53</v>
      </c>
      <c r="M11383" t="s">
        <v>7663</v>
      </c>
      <c r="N11383" t="s">
        <v>1034</v>
      </c>
      <c r="O11383">
        <v>1E-3</v>
      </c>
      <c r="P11383">
        <v>1E-3</v>
      </c>
      <c r="Q11383">
        <v>1</v>
      </c>
    </row>
    <row r="11384" spans="10:17" x14ac:dyDescent="0.2">
      <c r="J11384" t="s">
        <v>498</v>
      </c>
      <c r="K11384" t="s">
        <v>356</v>
      </c>
      <c r="L11384" t="s">
        <v>53</v>
      </c>
      <c r="M11384" t="s">
        <v>7663</v>
      </c>
      <c r="N11384" t="s">
        <v>1035</v>
      </c>
      <c r="O11384">
        <v>1E-3</v>
      </c>
      <c r="P11384">
        <v>1E-3</v>
      </c>
      <c r="Q11384">
        <v>1</v>
      </c>
    </row>
    <row r="11385" spans="10:17" x14ac:dyDescent="0.2">
      <c r="J11385" t="s">
        <v>498</v>
      </c>
      <c r="K11385" t="s">
        <v>356</v>
      </c>
      <c r="L11385" t="s">
        <v>53</v>
      </c>
      <c r="M11385" t="s">
        <v>7663</v>
      </c>
      <c r="N11385" t="s">
        <v>1036</v>
      </c>
      <c r="O11385">
        <v>1E-3</v>
      </c>
      <c r="P11385">
        <v>1E-3</v>
      </c>
      <c r="Q11385">
        <v>1</v>
      </c>
    </row>
    <row r="11386" spans="10:17" x14ac:dyDescent="0.2">
      <c r="J11386" t="s">
        <v>498</v>
      </c>
      <c r="K11386" t="s">
        <v>356</v>
      </c>
      <c r="L11386" t="s">
        <v>53</v>
      </c>
      <c r="M11386" t="s">
        <v>7663</v>
      </c>
      <c r="N11386" t="s">
        <v>1037</v>
      </c>
      <c r="O11386">
        <v>1E-3</v>
      </c>
      <c r="P11386">
        <v>1E-3</v>
      </c>
      <c r="Q11386">
        <v>1</v>
      </c>
    </row>
    <row r="11387" spans="10:17" x14ac:dyDescent="0.2">
      <c r="J11387" t="s">
        <v>498</v>
      </c>
      <c r="K11387" t="s">
        <v>356</v>
      </c>
      <c r="L11387" t="s">
        <v>53</v>
      </c>
      <c r="M11387" t="s">
        <v>7663</v>
      </c>
      <c r="N11387" t="s">
        <v>1038</v>
      </c>
      <c r="O11387">
        <v>1E-3</v>
      </c>
      <c r="P11387">
        <v>1E-3</v>
      </c>
      <c r="Q11387">
        <v>1</v>
      </c>
    </row>
    <row r="11388" spans="10:17" x14ac:dyDescent="0.2">
      <c r="J11388" t="s">
        <v>498</v>
      </c>
      <c r="K11388" t="s">
        <v>356</v>
      </c>
      <c r="L11388" t="s">
        <v>53</v>
      </c>
      <c r="M11388" t="s">
        <v>7663</v>
      </c>
      <c r="N11388" t="s">
        <v>1039</v>
      </c>
      <c r="O11388">
        <v>1E-3</v>
      </c>
      <c r="P11388">
        <v>1E-3</v>
      </c>
      <c r="Q11388">
        <v>1</v>
      </c>
    </row>
    <row r="11389" spans="10:17" x14ac:dyDescent="0.2">
      <c r="J11389" t="s">
        <v>498</v>
      </c>
      <c r="K11389" t="s">
        <v>356</v>
      </c>
      <c r="L11389" t="s">
        <v>53</v>
      </c>
      <c r="M11389" t="s">
        <v>7663</v>
      </c>
      <c r="N11389" t="s">
        <v>1040</v>
      </c>
      <c r="O11389">
        <v>1E-3</v>
      </c>
      <c r="P11389">
        <v>1E-3</v>
      </c>
      <c r="Q11389">
        <v>1</v>
      </c>
    </row>
    <row r="11390" spans="10:17" x14ac:dyDescent="0.2">
      <c r="J11390" t="s">
        <v>498</v>
      </c>
      <c r="K11390" t="s">
        <v>356</v>
      </c>
      <c r="L11390" t="s">
        <v>53</v>
      </c>
      <c r="M11390" t="s">
        <v>7663</v>
      </c>
      <c r="N11390" t="s">
        <v>1041</v>
      </c>
      <c r="O11390">
        <v>1E-3</v>
      </c>
      <c r="P11390">
        <v>1E-3</v>
      </c>
      <c r="Q11390">
        <v>1</v>
      </c>
    </row>
    <row r="11391" spans="10:17" x14ac:dyDescent="0.2">
      <c r="J11391" t="s">
        <v>498</v>
      </c>
      <c r="K11391" t="s">
        <v>356</v>
      </c>
      <c r="L11391" t="s">
        <v>53</v>
      </c>
      <c r="M11391" t="s">
        <v>7663</v>
      </c>
      <c r="N11391" t="s">
        <v>1043</v>
      </c>
      <c r="O11391">
        <v>1E-3</v>
      </c>
      <c r="P11391">
        <v>1E-3</v>
      </c>
      <c r="Q11391">
        <v>1</v>
      </c>
    </row>
    <row r="11392" spans="10:17" x14ac:dyDescent="0.2">
      <c r="J11392" t="s">
        <v>498</v>
      </c>
      <c r="K11392" t="s">
        <v>356</v>
      </c>
      <c r="L11392" t="s">
        <v>53</v>
      </c>
      <c r="M11392" t="s">
        <v>7663</v>
      </c>
      <c r="N11392" t="s">
        <v>1044</v>
      </c>
      <c r="O11392">
        <v>1E-3</v>
      </c>
      <c r="P11392">
        <v>1E-3</v>
      </c>
      <c r="Q11392">
        <v>1</v>
      </c>
    </row>
    <row r="11393" spans="10:17" x14ac:dyDescent="0.2">
      <c r="J11393" t="s">
        <v>498</v>
      </c>
      <c r="K11393" t="s">
        <v>356</v>
      </c>
      <c r="L11393" t="s">
        <v>53</v>
      </c>
      <c r="M11393" t="s">
        <v>7663</v>
      </c>
      <c r="N11393" t="s">
        <v>1045</v>
      </c>
      <c r="O11393">
        <v>1E-3</v>
      </c>
      <c r="P11393">
        <v>1E-3</v>
      </c>
      <c r="Q11393">
        <v>1</v>
      </c>
    </row>
    <row r="11394" spans="10:17" x14ac:dyDescent="0.2">
      <c r="J11394" t="s">
        <v>498</v>
      </c>
      <c r="K11394" t="s">
        <v>356</v>
      </c>
      <c r="L11394" t="s">
        <v>53</v>
      </c>
      <c r="M11394" t="s">
        <v>7663</v>
      </c>
      <c r="N11394" t="s">
        <v>1148</v>
      </c>
      <c r="O11394">
        <v>1E-3</v>
      </c>
      <c r="P11394">
        <v>1E-3</v>
      </c>
      <c r="Q11394">
        <v>1</v>
      </c>
    </row>
    <row r="11395" spans="10:17" x14ac:dyDescent="0.2">
      <c r="J11395" t="s">
        <v>498</v>
      </c>
      <c r="K11395" t="s">
        <v>356</v>
      </c>
      <c r="L11395" t="s">
        <v>53</v>
      </c>
      <c r="M11395" t="s">
        <v>7663</v>
      </c>
      <c r="N11395" t="s">
        <v>1149</v>
      </c>
      <c r="O11395">
        <v>1E-3</v>
      </c>
      <c r="P11395">
        <v>1E-3</v>
      </c>
      <c r="Q11395">
        <v>1</v>
      </c>
    </row>
    <row r="11396" spans="10:17" x14ac:dyDescent="0.2">
      <c r="J11396" t="s">
        <v>498</v>
      </c>
      <c r="K11396" t="s">
        <v>356</v>
      </c>
      <c r="L11396" t="s">
        <v>53</v>
      </c>
      <c r="M11396" t="s">
        <v>7663</v>
      </c>
      <c r="N11396" t="s">
        <v>1150</v>
      </c>
      <c r="O11396">
        <v>1E-3</v>
      </c>
      <c r="P11396">
        <v>1E-3</v>
      </c>
      <c r="Q11396">
        <v>1</v>
      </c>
    </row>
    <row r="11397" spans="10:17" x14ac:dyDescent="0.2">
      <c r="J11397" t="s">
        <v>498</v>
      </c>
      <c r="K11397" t="s">
        <v>356</v>
      </c>
      <c r="L11397" t="s">
        <v>53</v>
      </c>
      <c r="M11397" t="s">
        <v>7663</v>
      </c>
      <c r="N11397" t="s">
        <v>1151</v>
      </c>
      <c r="O11397">
        <v>1E-3</v>
      </c>
      <c r="P11397">
        <v>1E-3</v>
      </c>
      <c r="Q11397">
        <v>1</v>
      </c>
    </row>
    <row r="11398" spans="10:17" x14ac:dyDescent="0.2">
      <c r="J11398" t="s">
        <v>498</v>
      </c>
      <c r="K11398" t="s">
        <v>356</v>
      </c>
      <c r="L11398" t="s">
        <v>53</v>
      </c>
      <c r="M11398" t="s">
        <v>7663</v>
      </c>
      <c r="N11398" t="s">
        <v>7750</v>
      </c>
      <c r="O11398">
        <v>1E-3</v>
      </c>
      <c r="P11398">
        <v>1E-3</v>
      </c>
      <c r="Q11398">
        <v>1</v>
      </c>
    </row>
    <row r="11399" spans="10:17" x14ac:dyDescent="0.2">
      <c r="J11399" t="s">
        <v>498</v>
      </c>
      <c r="K11399" t="s">
        <v>356</v>
      </c>
      <c r="L11399" t="s">
        <v>53</v>
      </c>
      <c r="M11399" t="s">
        <v>7663</v>
      </c>
      <c r="N11399" t="s">
        <v>7751</v>
      </c>
      <c r="O11399">
        <v>1E-3</v>
      </c>
      <c r="P11399">
        <v>1E-3</v>
      </c>
      <c r="Q11399">
        <v>1</v>
      </c>
    </row>
    <row r="11400" spans="10:17" x14ac:dyDescent="0.2">
      <c r="J11400" t="s">
        <v>498</v>
      </c>
      <c r="K11400" t="s">
        <v>356</v>
      </c>
      <c r="L11400" t="s">
        <v>53</v>
      </c>
      <c r="M11400" t="s">
        <v>7663</v>
      </c>
      <c r="N11400" t="s">
        <v>7752</v>
      </c>
      <c r="O11400">
        <v>1E-3</v>
      </c>
      <c r="P11400">
        <v>1E-3</v>
      </c>
      <c r="Q11400">
        <v>1</v>
      </c>
    </row>
    <row r="11401" spans="10:17" x14ac:dyDescent="0.2">
      <c r="J11401" t="s">
        <v>498</v>
      </c>
      <c r="K11401" t="s">
        <v>356</v>
      </c>
      <c r="L11401" t="s">
        <v>53</v>
      </c>
      <c r="M11401" t="s">
        <v>7663</v>
      </c>
      <c r="N11401" t="s">
        <v>7753</v>
      </c>
      <c r="O11401">
        <v>1E-3</v>
      </c>
      <c r="P11401">
        <v>1E-3</v>
      </c>
      <c r="Q11401">
        <v>1</v>
      </c>
    </row>
    <row r="11402" spans="10:17" x14ac:dyDescent="0.2">
      <c r="J11402" t="s">
        <v>498</v>
      </c>
      <c r="K11402" t="s">
        <v>356</v>
      </c>
      <c r="L11402" t="s">
        <v>53</v>
      </c>
      <c r="M11402" t="s">
        <v>7663</v>
      </c>
      <c r="N11402" t="s">
        <v>1152</v>
      </c>
      <c r="O11402">
        <v>1E-3</v>
      </c>
      <c r="P11402">
        <v>1E-3</v>
      </c>
      <c r="Q11402">
        <v>1</v>
      </c>
    </row>
    <row r="11403" spans="10:17" x14ac:dyDescent="0.2">
      <c r="J11403" t="s">
        <v>498</v>
      </c>
      <c r="K11403" t="s">
        <v>356</v>
      </c>
      <c r="L11403" t="s">
        <v>53</v>
      </c>
      <c r="M11403" t="s">
        <v>7663</v>
      </c>
      <c r="N11403" t="s">
        <v>7754</v>
      </c>
      <c r="O11403">
        <v>1E-3</v>
      </c>
      <c r="P11403">
        <v>1E-3</v>
      </c>
      <c r="Q11403">
        <v>1</v>
      </c>
    </row>
    <row r="11404" spans="10:17" x14ac:dyDescent="0.2">
      <c r="J11404" t="s">
        <v>498</v>
      </c>
      <c r="K11404" t="s">
        <v>356</v>
      </c>
      <c r="L11404" t="s">
        <v>53</v>
      </c>
      <c r="M11404" t="s">
        <v>7663</v>
      </c>
      <c r="N11404" t="s">
        <v>7755</v>
      </c>
      <c r="O11404">
        <v>1E-3</v>
      </c>
      <c r="P11404">
        <v>1E-3</v>
      </c>
      <c r="Q11404">
        <v>1</v>
      </c>
    </row>
    <row r="11405" spans="10:17" x14ac:dyDescent="0.2">
      <c r="J11405" t="s">
        <v>498</v>
      </c>
      <c r="K11405" t="s">
        <v>356</v>
      </c>
      <c r="L11405" t="s">
        <v>53</v>
      </c>
      <c r="M11405" t="s">
        <v>7663</v>
      </c>
      <c r="N11405" t="s">
        <v>7756</v>
      </c>
      <c r="O11405">
        <v>1E-3</v>
      </c>
      <c r="P11405">
        <v>1E-3</v>
      </c>
      <c r="Q11405">
        <v>1</v>
      </c>
    </row>
    <row r="11406" spans="10:17" x14ac:dyDescent="0.2">
      <c r="J11406" t="s">
        <v>498</v>
      </c>
      <c r="K11406" t="s">
        <v>356</v>
      </c>
      <c r="L11406" t="s">
        <v>53</v>
      </c>
      <c r="M11406" t="s">
        <v>7663</v>
      </c>
      <c r="N11406" t="s">
        <v>7757</v>
      </c>
      <c r="O11406">
        <v>1E-3</v>
      </c>
      <c r="P11406">
        <v>1E-3</v>
      </c>
      <c r="Q11406">
        <v>1</v>
      </c>
    </row>
    <row r="11407" spans="10:17" x14ac:dyDescent="0.2">
      <c r="J11407" t="s">
        <v>498</v>
      </c>
      <c r="K11407" t="s">
        <v>356</v>
      </c>
      <c r="L11407" t="s">
        <v>53</v>
      </c>
      <c r="M11407" t="s">
        <v>7663</v>
      </c>
      <c r="N11407" t="s">
        <v>7758</v>
      </c>
      <c r="O11407">
        <v>1E-3</v>
      </c>
      <c r="P11407">
        <v>1E-3</v>
      </c>
      <c r="Q11407">
        <v>1</v>
      </c>
    </row>
    <row r="11408" spans="10:17" x14ac:dyDescent="0.2">
      <c r="J11408" t="s">
        <v>498</v>
      </c>
      <c r="K11408" t="s">
        <v>356</v>
      </c>
      <c r="L11408" t="s">
        <v>53</v>
      </c>
      <c r="M11408" t="s">
        <v>7663</v>
      </c>
      <c r="N11408" t="s">
        <v>7759</v>
      </c>
      <c r="O11408">
        <v>1E-3</v>
      </c>
      <c r="P11408">
        <v>1E-3</v>
      </c>
      <c r="Q11408">
        <v>1</v>
      </c>
    </row>
    <row r="11409" spans="10:17" x14ac:dyDescent="0.2">
      <c r="J11409" t="s">
        <v>498</v>
      </c>
      <c r="K11409" t="s">
        <v>356</v>
      </c>
      <c r="L11409" t="s">
        <v>53</v>
      </c>
      <c r="M11409" t="s">
        <v>7663</v>
      </c>
      <c r="N11409" t="s">
        <v>7760</v>
      </c>
      <c r="O11409">
        <v>1E-3</v>
      </c>
      <c r="P11409">
        <v>1E-3</v>
      </c>
      <c r="Q11409">
        <v>1</v>
      </c>
    </row>
    <row r="11410" spans="10:17" x14ac:dyDescent="0.2">
      <c r="J11410" t="s">
        <v>498</v>
      </c>
      <c r="K11410" t="s">
        <v>356</v>
      </c>
      <c r="L11410" t="s">
        <v>53</v>
      </c>
      <c r="M11410" t="s">
        <v>7663</v>
      </c>
      <c r="N11410" t="s">
        <v>7761</v>
      </c>
      <c r="O11410">
        <v>1E-3</v>
      </c>
      <c r="P11410">
        <v>1E-3</v>
      </c>
      <c r="Q11410">
        <v>1</v>
      </c>
    </row>
    <row r="11411" spans="10:17" x14ac:dyDescent="0.2">
      <c r="J11411" t="s">
        <v>498</v>
      </c>
      <c r="K11411" t="s">
        <v>356</v>
      </c>
      <c r="L11411" t="s">
        <v>53</v>
      </c>
      <c r="M11411" t="s">
        <v>7663</v>
      </c>
      <c r="N11411" t="s">
        <v>1153</v>
      </c>
      <c r="O11411">
        <v>1E-3</v>
      </c>
      <c r="P11411">
        <v>1E-3</v>
      </c>
      <c r="Q11411">
        <v>1</v>
      </c>
    </row>
    <row r="11412" spans="10:17" x14ac:dyDescent="0.2">
      <c r="J11412" t="s">
        <v>498</v>
      </c>
      <c r="K11412" t="s">
        <v>356</v>
      </c>
      <c r="L11412" t="s">
        <v>53</v>
      </c>
      <c r="M11412" t="s">
        <v>7663</v>
      </c>
      <c r="N11412" t="s">
        <v>1154</v>
      </c>
      <c r="O11412">
        <v>1E-3</v>
      </c>
      <c r="P11412">
        <v>1E-3</v>
      </c>
      <c r="Q11412">
        <v>1</v>
      </c>
    </row>
    <row r="11413" spans="10:17" x14ac:dyDescent="0.2">
      <c r="J11413" t="s">
        <v>498</v>
      </c>
      <c r="K11413" t="s">
        <v>356</v>
      </c>
      <c r="L11413" t="s">
        <v>53</v>
      </c>
      <c r="M11413" t="s">
        <v>7663</v>
      </c>
      <c r="N11413" t="s">
        <v>1155</v>
      </c>
      <c r="O11413">
        <v>1E-3</v>
      </c>
      <c r="P11413">
        <v>1E-3</v>
      </c>
      <c r="Q11413">
        <v>1</v>
      </c>
    </row>
    <row r="11414" spans="10:17" x14ac:dyDescent="0.2">
      <c r="J11414" t="s">
        <v>498</v>
      </c>
      <c r="K11414" t="s">
        <v>356</v>
      </c>
      <c r="L11414" t="s">
        <v>53</v>
      </c>
      <c r="M11414" t="s">
        <v>7663</v>
      </c>
      <c r="N11414" t="s">
        <v>1156</v>
      </c>
      <c r="O11414">
        <v>1E-3</v>
      </c>
      <c r="P11414">
        <v>1E-3</v>
      </c>
      <c r="Q11414">
        <v>1</v>
      </c>
    </row>
    <row r="11415" spans="10:17" x14ac:dyDescent="0.2">
      <c r="J11415" t="s">
        <v>498</v>
      </c>
      <c r="K11415" t="s">
        <v>356</v>
      </c>
      <c r="L11415" t="s">
        <v>53</v>
      </c>
      <c r="M11415" t="s">
        <v>7663</v>
      </c>
      <c r="N11415" t="s">
        <v>1157</v>
      </c>
      <c r="O11415">
        <v>1E-3</v>
      </c>
      <c r="P11415">
        <v>1E-3</v>
      </c>
      <c r="Q11415">
        <v>1</v>
      </c>
    </row>
    <row r="11416" spans="10:17" x14ac:dyDescent="0.2">
      <c r="J11416" t="s">
        <v>498</v>
      </c>
      <c r="K11416" t="s">
        <v>356</v>
      </c>
      <c r="L11416" t="s">
        <v>53</v>
      </c>
      <c r="M11416" t="s">
        <v>7663</v>
      </c>
      <c r="N11416" t="s">
        <v>1158</v>
      </c>
      <c r="O11416">
        <v>1E-3</v>
      </c>
      <c r="P11416">
        <v>1E-3</v>
      </c>
      <c r="Q11416">
        <v>1</v>
      </c>
    </row>
    <row r="11417" spans="10:17" x14ac:dyDescent="0.2">
      <c r="J11417" t="s">
        <v>498</v>
      </c>
      <c r="K11417" t="s">
        <v>356</v>
      </c>
      <c r="L11417" t="s">
        <v>53</v>
      </c>
      <c r="M11417" t="s">
        <v>7663</v>
      </c>
      <c r="N11417" t="s">
        <v>1159</v>
      </c>
      <c r="O11417">
        <v>0</v>
      </c>
      <c r="P11417">
        <v>1E-3</v>
      </c>
      <c r="Q11417">
        <v>1</v>
      </c>
    </row>
    <row r="11418" spans="10:17" x14ac:dyDescent="0.2">
      <c r="J11418" t="s">
        <v>498</v>
      </c>
      <c r="K11418" t="s">
        <v>356</v>
      </c>
      <c r="L11418" t="s">
        <v>53</v>
      </c>
      <c r="M11418" t="s">
        <v>7663</v>
      </c>
      <c r="N11418" t="s">
        <v>1160</v>
      </c>
      <c r="O11418">
        <v>1E-3</v>
      </c>
      <c r="P11418">
        <v>1E-3</v>
      </c>
      <c r="Q11418">
        <v>1</v>
      </c>
    </row>
    <row r="11419" spans="10:17" x14ac:dyDescent="0.2">
      <c r="J11419" t="s">
        <v>498</v>
      </c>
      <c r="K11419" t="s">
        <v>356</v>
      </c>
      <c r="L11419" t="s">
        <v>53</v>
      </c>
      <c r="M11419" t="s">
        <v>7663</v>
      </c>
      <c r="N11419" t="s">
        <v>1161</v>
      </c>
      <c r="O11419">
        <v>1E-3</v>
      </c>
      <c r="P11419">
        <v>1E-3</v>
      </c>
      <c r="Q11419">
        <v>1</v>
      </c>
    </row>
    <row r="11420" spans="10:17" x14ac:dyDescent="0.2">
      <c r="J11420" t="s">
        <v>498</v>
      </c>
      <c r="K11420" t="s">
        <v>356</v>
      </c>
      <c r="L11420" t="s">
        <v>53</v>
      </c>
      <c r="M11420" t="s">
        <v>7663</v>
      </c>
      <c r="N11420" t="s">
        <v>1162</v>
      </c>
      <c r="O11420">
        <v>1E-3</v>
      </c>
      <c r="P11420">
        <v>1E-3</v>
      </c>
      <c r="Q11420">
        <v>1</v>
      </c>
    </row>
    <row r="11421" spans="10:17" x14ac:dyDescent="0.2">
      <c r="J11421" t="s">
        <v>498</v>
      </c>
      <c r="K11421" t="s">
        <v>356</v>
      </c>
      <c r="L11421" t="s">
        <v>53</v>
      </c>
      <c r="M11421" t="s">
        <v>7663</v>
      </c>
      <c r="N11421" t="s">
        <v>1163</v>
      </c>
      <c r="O11421">
        <v>1E-3</v>
      </c>
      <c r="P11421">
        <v>1E-3</v>
      </c>
      <c r="Q11421">
        <v>1</v>
      </c>
    </row>
    <row r="11422" spans="10:17" x14ac:dyDescent="0.2">
      <c r="J11422" t="s">
        <v>498</v>
      </c>
      <c r="K11422" t="s">
        <v>356</v>
      </c>
      <c r="L11422" t="s">
        <v>53</v>
      </c>
      <c r="M11422" t="s">
        <v>7663</v>
      </c>
      <c r="N11422" t="s">
        <v>1164</v>
      </c>
      <c r="O11422">
        <v>1E-3</v>
      </c>
      <c r="P11422">
        <v>1E-3</v>
      </c>
      <c r="Q11422">
        <v>1</v>
      </c>
    </row>
    <row r="11423" spans="10:17" x14ac:dyDescent="0.2">
      <c r="J11423" t="s">
        <v>498</v>
      </c>
      <c r="K11423" t="s">
        <v>356</v>
      </c>
      <c r="L11423" t="s">
        <v>53</v>
      </c>
      <c r="M11423" t="s">
        <v>7663</v>
      </c>
      <c r="N11423" t="s">
        <v>1165</v>
      </c>
      <c r="O11423">
        <v>1E-3</v>
      </c>
      <c r="P11423">
        <v>1E-3</v>
      </c>
      <c r="Q11423">
        <v>1</v>
      </c>
    </row>
    <row r="11424" spans="10:17" x14ac:dyDescent="0.2">
      <c r="J11424" t="s">
        <v>498</v>
      </c>
      <c r="K11424" t="s">
        <v>356</v>
      </c>
      <c r="L11424" t="s">
        <v>53</v>
      </c>
      <c r="M11424" t="s">
        <v>7663</v>
      </c>
      <c r="N11424" t="s">
        <v>1166</v>
      </c>
      <c r="O11424">
        <v>1E-3</v>
      </c>
      <c r="P11424">
        <v>1E-3</v>
      </c>
      <c r="Q11424">
        <v>1</v>
      </c>
    </row>
    <row r="11425" spans="10:17" x14ac:dyDescent="0.2">
      <c r="J11425" t="s">
        <v>498</v>
      </c>
      <c r="K11425" t="s">
        <v>356</v>
      </c>
      <c r="L11425" t="s">
        <v>53</v>
      </c>
      <c r="M11425" t="s">
        <v>7663</v>
      </c>
      <c r="N11425" t="s">
        <v>1167</v>
      </c>
      <c r="O11425">
        <v>1E-3</v>
      </c>
      <c r="P11425">
        <v>1E-3</v>
      </c>
      <c r="Q11425">
        <v>1</v>
      </c>
    </row>
    <row r="11426" spans="10:17" x14ac:dyDescent="0.2">
      <c r="J11426" t="s">
        <v>498</v>
      </c>
      <c r="K11426" t="s">
        <v>356</v>
      </c>
      <c r="L11426" t="s">
        <v>53</v>
      </c>
      <c r="M11426" t="s">
        <v>7663</v>
      </c>
      <c r="N11426" t="s">
        <v>1168</v>
      </c>
      <c r="O11426">
        <v>1E-3</v>
      </c>
      <c r="P11426">
        <v>1E-3</v>
      </c>
      <c r="Q11426">
        <v>1</v>
      </c>
    </row>
    <row r="11427" spans="10:17" x14ac:dyDescent="0.2">
      <c r="J11427" t="s">
        <v>498</v>
      </c>
      <c r="K11427" t="s">
        <v>356</v>
      </c>
      <c r="L11427" t="s">
        <v>53</v>
      </c>
      <c r="M11427" t="s">
        <v>7663</v>
      </c>
      <c r="N11427" t="s">
        <v>1169</v>
      </c>
      <c r="O11427">
        <v>1E-3</v>
      </c>
      <c r="P11427">
        <v>1E-3</v>
      </c>
      <c r="Q11427">
        <v>1</v>
      </c>
    </row>
    <row r="11428" spans="10:17" x14ac:dyDescent="0.2">
      <c r="J11428" t="s">
        <v>498</v>
      </c>
      <c r="K11428" t="s">
        <v>356</v>
      </c>
      <c r="L11428" t="s">
        <v>53</v>
      </c>
      <c r="M11428" t="s">
        <v>7663</v>
      </c>
      <c r="N11428" t="s">
        <v>1170</v>
      </c>
      <c r="O11428">
        <v>0</v>
      </c>
      <c r="P11428">
        <v>0</v>
      </c>
      <c r="Q11428">
        <v>1</v>
      </c>
    </row>
    <row r="11429" spans="10:17" x14ac:dyDescent="0.2">
      <c r="J11429" t="s">
        <v>498</v>
      </c>
      <c r="K11429" t="s">
        <v>356</v>
      </c>
      <c r="L11429" t="s">
        <v>53</v>
      </c>
      <c r="M11429" t="s">
        <v>7663</v>
      </c>
      <c r="N11429" t="s">
        <v>1171</v>
      </c>
      <c r="O11429">
        <v>0</v>
      </c>
      <c r="P11429">
        <v>0</v>
      </c>
      <c r="Q11429">
        <v>1</v>
      </c>
    </row>
    <row r="11430" spans="10:17" x14ac:dyDescent="0.2">
      <c r="J11430" t="s">
        <v>498</v>
      </c>
      <c r="K11430" t="s">
        <v>356</v>
      </c>
      <c r="L11430" t="s">
        <v>53</v>
      </c>
      <c r="M11430" t="s">
        <v>7663</v>
      </c>
      <c r="N11430" t="s">
        <v>1206</v>
      </c>
      <c r="O11430">
        <v>0</v>
      </c>
      <c r="P11430">
        <v>0</v>
      </c>
      <c r="Q11430">
        <v>1</v>
      </c>
    </row>
    <row r="11431" spans="10:17" x14ac:dyDescent="0.2">
      <c r="J11431" t="s">
        <v>498</v>
      </c>
      <c r="K11431" t="s">
        <v>356</v>
      </c>
      <c r="L11431" t="s">
        <v>53</v>
      </c>
      <c r="M11431" t="s">
        <v>7663</v>
      </c>
      <c r="N11431" t="s">
        <v>1208</v>
      </c>
      <c r="O11431">
        <v>0</v>
      </c>
      <c r="P11431">
        <v>0</v>
      </c>
      <c r="Q11431">
        <v>1</v>
      </c>
    </row>
    <row r="11432" spans="10:17" x14ac:dyDescent="0.2">
      <c r="J11432" t="s">
        <v>498</v>
      </c>
      <c r="K11432" t="s">
        <v>356</v>
      </c>
      <c r="L11432" t="s">
        <v>53</v>
      </c>
      <c r="M11432" t="s">
        <v>7663</v>
      </c>
      <c r="N11432" t="s">
        <v>1209</v>
      </c>
      <c r="O11432">
        <v>0</v>
      </c>
      <c r="P11432">
        <v>0</v>
      </c>
      <c r="Q11432">
        <v>1</v>
      </c>
    </row>
    <row r="11433" spans="10:17" x14ac:dyDescent="0.2">
      <c r="J11433" t="s">
        <v>498</v>
      </c>
      <c r="K11433" t="s">
        <v>356</v>
      </c>
      <c r="L11433" t="s">
        <v>53</v>
      </c>
      <c r="M11433" t="s">
        <v>7663</v>
      </c>
      <c r="N11433" t="s">
        <v>1211</v>
      </c>
      <c r="O11433">
        <v>0</v>
      </c>
      <c r="P11433">
        <v>0</v>
      </c>
      <c r="Q11433">
        <v>1</v>
      </c>
    </row>
    <row r="11434" spans="10:17" x14ac:dyDescent="0.2">
      <c r="J11434" t="s">
        <v>498</v>
      </c>
      <c r="K11434" t="s">
        <v>356</v>
      </c>
      <c r="L11434" t="s">
        <v>53</v>
      </c>
      <c r="M11434" t="s">
        <v>7663</v>
      </c>
      <c r="N11434" t="s">
        <v>1212</v>
      </c>
      <c r="O11434">
        <v>1E-3</v>
      </c>
      <c r="P11434">
        <v>1E-3</v>
      </c>
      <c r="Q11434">
        <v>1</v>
      </c>
    </row>
    <row r="11435" spans="10:17" x14ac:dyDescent="0.2">
      <c r="J11435" t="s">
        <v>498</v>
      </c>
      <c r="K11435" t="s">
        <v>356</v>
      </c>
      <c r="L11435" t="s">
        <v>53</v>
      </c>
      <c r="M11435" t="s">
        <v>7663</v>
      </c>
      <c r="N11435" t="s">
        <v>1213</v>
      </c>
      <c r="O11435">
        <v>1E-3</v>
      </c>
      <c r="P11435">
        <v>1E-3</v>
      </c>
      <c r="Q11435">
        <v>1</v>
      </c>
    </row>
    <row r="11436" spans="10:17" x14ac:dyDescent="0.2">
      <c r="J11436" t="s">
        <v>498</v>
      </c>
      <c r="K11436" t="s">
        <v>356</v>
      </c>
      <c r="L11436" t="s">
        <v>53</v>
      </c>
      <c r="M11436" t="s">
        <v>7663</v>
      </c>
      <c r="N11436" t="s">
        <v>1214</v>
      </c>
      <c r="O11436">
        <v>1E-3</v>
      </c>
      <c r="P11436">
        <v>1E-3</v>
      </c>
      <c r="Q11436">
        <v>1</v>
      </c>
    </row>
    <row r="11437" spans="10:17" x14ac:dyDescent="0.2">
      <c r="J11437" t="s">
        <v>498</v>
      </c>
      <c r="K11437" t="s">
        <v>356</v>
      </c>
      <c r="L11437" t="s">
        <v>53</v>
      </c>
      <c r="M11437" t="s">
        <v>7663</v>
      </c>
      <c r="N11437" t="s">
        <v>1221</v>
      </c>
      <c r="O11437">
        <v>0</v>
      </c>
      <c r="P11437">
        <v>0</v>
      </c>
      <c r="Q11437">
        <v>1</v>
      </c>
    </row>
    <row r="11438" spans="10:17" x14ac:dyDescent="0.2">
      <c r="J11438" t="s">
        <v>498</v>
      </c>
      <c r="K11438" t="s">
        <v>356</v>
      </c>
      <c r="L11438" t="s">
        <v>53</v>
      </c>
      <c r="M11438" t="s">
        <v>7663</v>
      </c>
      <c r="N11438" t="s">
        <v>1222</v>
      </c>
      <c r="O11438">
        <v>0</v>
      </c>
      <c r="P11438">
        <v>0</v>
      </c>
      <c r="Q11438">
        <v>1</v>
      </c>
    </row>
    <row r="11439" spans="10:17" x14ac:dyDescent="0.2">
      <c r="J11439" t="s">
        <v>498</v>
      </c>
      <c r="K11439" t="s">
        <v>356</v>
      </c>
      <c r="L11439" t="s">
        <v>53</v>
      </c>
      <c r="M11439" t="s">
        <v>7663</v>
      </c>
      <c r="N11439" t="s">
        <v>1224</v>
      </c>
      <c r="O11439">
        <v>1E-3</v>
      </c>
      <c r="P11439">
        <v>1E-3</v>
      </c>
      <c r="Q11439">
        <v>1</v>
      </c>
    </row>
    <row r="11440" spans="10:17" x14ac:dyDescent="0.2">
      <c r="J11440" t="s">
        <v>498</v>
      </c>
      <c r="K11440" t="s">
        <v>356</v>
      </c>
      <c r="L11440" t="s">
        <v>53</v>
      </c>
      <c r="M11440" t="s">
        <v>7663</v>
      </c>
      <c r="N11440" t="s">
        <v>1225</v>
      </c>
      <c r="O11440">
        <v>1E-3</v>
      </c>
      <c r="P11440">
        <v>1E-3</v>
      </c>
      <c r="Q11440">
        <v>1</v>
      </c>
    </row>
    <row r="11441" spans="10:17" x14ac:dyDescent="0.2">
      <c r="J11441" t="s">
        <v>498</v>
      </c>
      <c r="K11441" t="s">
        <v>356</v>
      </c>
      <c r="L11441" t="s">
        <v>53</v>
      </c>
      <c r="M11441" t="s">
        <v>7663</v>
      </c>
      <c r="N11441" t="s">
        <v>1226</v>
      </c>
      <c r="O11441">
        <v>1E-3</v>
      </c>
      <c r="P11441">
        <v>1E-3</v>
      </c>
      <c r="Q11441">
        <v>1</v>
      </c>
    </row>
    <row r="11442" spans="10:17" x14ac:dyDescent="0.2">
      <c r="J11442" t="s">
        <v>498</v>
      </c>
      <c r="K11442" t="s">
        <v>356</v>
      </c>
      <c r="L11442" t="s">
        <v>53</v>
      </c>
      <c r="M11442" t="s">
        <v>7663</v>
      </c>
      <c r="N11442" t="s">
        <v>1227</v>
      </c>
      <c r="O11442">
        <v>1E-3</v>
      </c>
      <c r="P11442">
        <v>1E-3</v>
      </c>
      <c r="Q11442">
        <v>1</v>
      </c>
    </row>
    <row r="11443" spans="10:17" x14ac:dyDescent="0.2">
      <c r="J11443" t="s">
        <v>498</v>
      </c>
      <c r="K11443" t="s">
        <v>356</v>
      </c>
      <c r="L11443" t="s">
        <v>53</v>
      </c>
      <c r="M11443" t="s">
        <v>7663</v>
      </c>
      <c r="N11443" t="s">
        <v>1228</v>
      </c>
      <c r="O11443">
        <v>0</v>
      </c>
      <c r="P11443">
        <v>0</v>
      </c>
      <c r="Q11443">
        <v>1</v>
      </c>
    </row>
    <row r="11444" spans="10:17" x14ac:dyDescent="0.2">
      <c r="J11444" t="s">
        <v>498</v>
      </c>
      <c r="K11444" t="s">
        <v>356</v>
      </c>
      <c r="L11444" t="s">
        <v>53</v>
      </c>
      <c r="M11444" t="s">
        <v>7663</v>
      </c>
      <c r="N11444" t="s">
        <v>1235</v>
      </c>
      <c r="O11444">
        <v>0</v>
      </c>
      <c r="P11444">
        <v>0</v>
      </c>
      <c r="Q11444">
        <v>1</v>
      </c>
    </row>
    <row r="11445" spans="10:17" x14ac:dyDescent="0.2">
      <c r="J11445" t="s">
        <v>498</v>
      </c>
      <c r="K11445" t="s">
        <v>356</v>
      </c>
      <c r="L11445" t="s">
        <v>53</v>
      </c>
      <c r="M11445" t="s">
        <v>7663</v>
      </c>
      <c r="N11445" t="s">
        <v>1236</v>
      </c>
      <c r="O11445">
        <v>1E-3</v>
      </c>
      <c r="P11445">
        <v>1E-3</v>
      </c>
      <c r="Q11445">
        <v>1</v>
      </c>
    </row>
    <row r="11446" spans="10:17" x14ac:dyDescent="0.2">
      <c r="J11446" t="s">
        <v>498</v>
      </c>
      <c r="K11446" t="s">
        <v>356</v>
      </c>
      <c r="L11446" t="s">
        <v>53</v>
      </c>
      <c r="M11446" t="s">
        <v>7663</v>
      </c>
      <c r="N11446" t="s">
        <v>1237</v>
      </c>
      <c r="O11446">
        <v>1E-3</v>
      </c>
      <c r="P11446">
        <v>1E-3</v>
      </c>
      <c r="Q11446">
        <v>1</v>
      </c>
    </row>
    <row r="11447" spans="10:17" x14ac:dyDescent="0.2">
      <c r="J11447" t="s">
        <v>498</v>
      </c>
      <c r="K11447" t="s">
        <v>356</v>
      </c>
      <c r="L11447" t="s">
        <v>53</v>
      </c>
      <c r="M11447" t="s">
        <v>7663</v>
      </c>
      <c r="N11447" t="s">
        <v>1238</v>
      </c>
      <c r="O11447">
        <v>1E-3</v>
      </c>
      <c r="P11447">
        <v>1E-3</v>
      </c>
      <c r="Q11447">
        <v>1</v>
      </c>
    </row>
    <row r="11448" spans="10:17" x14ac:dyDescent="0.2">
      <c r="J11448" t="s">
        <v>498</v>
      </c>
      <c r="K11448" t="s">
        <v>356</v>
      </c>
      <c r="L11448" t="s">
        <v>53</v>
      </c>
      <c r="M11448" t="s">
        <v>7663</v>
      </c>
      <c r="N11448" t="s">
        <v>1272</v>
      </c>
      <c r="O11448">
        <v>1E-3</v>
      </c>
      <c r="P11448">
        <v>1E-3</v>
      </c>
      <c r="Q11448">
        <v>1</v>
      </c>
    </row>
    <row r="11449" spans="10:17" x14ac:dyDescent="0.2">
      <c r="J11449" t="s">
        <v>498</v>
      </c>
      <c r="K11449" t="s">
        <v>356</v>
      </c>
      <c r="L11449" t="s">
        <v>53</v>
      </c>
      <c r="M11449" t="s">
        <v>7663</v>
      </c>
      <c r="N11449" t="s">
        <v>1277</v>
      </c>
      <c r="O11449">
        <v>1E-3</v>
      </c>
      <c r="P11449">
        <v>1E-3</v>
      </c>
      <c r="Q11449">
        <v>1</v>
      </c>
    </row>
    <row r="11450" spans="10:17" x14ac:dyDescent="0.2">
      <c r="J11450" t="s">
        <v>498</v>
      </c>
      <c r="K11450" t="s">
        <v>356</v>
      </c>
      <c r="L11450" t="s">
        <v>53</v>
      </c>
      <c r="M11450" t="s">
        <v>7663</v>
      </c>
      <c r="N11450" t="s">
        <v>1278</v>
      </c>
      <c r="O11450">
        <v>0</v>
      </c>
      <c r="P11450">
        <v>0</v>
      </c>
      <c r="Q11450">
        <v>1</v>
      </c>
    </row>
    <row r="11451" spans="10:17" x14ac:dyDescent="0.2">
      <c r="J11451" t="s">
        <v>498</v>
      </c>
      <c r="K11451" t="s">
        <v>356</v>
      </c>
      <c r="L11451" t="s">
        <v>53</v>
      </c>
      <c r="M11451" t="s">
        <v>7663</v>
      </c>
      <c r="N11451" t="s">
        <v>1279</v>
      </c>
      <c r="O11451">
        <v>0</v>
      </c>
      <c r="P11451">
        <v>0</v>
      </c>
      <c r="Q11451">
        <v>1</v>
      </c>
    </row>
    <row r="11452" spans="10:17" x14ac:dyDescent="0.2">
      <c r="J11452" t="s">
        <v>498</v>
      </c>
      <c r="K11452" t="s">
        <v>356</v>
      </c>
      <c r="L11452" t="s">
        <v>53</v>
      </c>
      <c r="M11452" t="s">
        <v>7663</v>
      </c>
      <c r="N11452" t="s">
        <v>1280</v>
      </c>
      <c r="O11452">
        <v>0</v>
      </c>
      <c r="P11452">
        <v>0</v>
      </c>
      <c r="Q11452">
        <v>1</v>
      </c>
    </row>
    <row r="11453" spans="10:17" x14ac:dyDescent="0.2">
      <c r="J11453" t="s">
        <v>498</v>
      </c>
      <c r="K11453" t="s">
        <v>356</v>
      </c>
      <c r="L11453" t="s">
        <v>53</v>
      </c>
      <c r="M11453" t="s">
        <v>7663</v>
      </c>
      <c r="N11453" t="s">
        <v>1281</v>
      </c>
      <c r="O11453">
        <v>1E-3</v>
      </c>
      <c r="P11453">
        <v>1E-3</v>
      </c>
      <c r="Q11453">
        <v>1</v>
      </c>
    </row>
    <row r="11454" spans="10:17" x14ac:dyDescent="0.2">
      <c r="J11454" t="s">
        <v>498</v>
      </c>
      <c r="K11454" t="s">
        <v>356</v>
      </c>
      <c r="L11454" t="s">
        <v>53</v>
      </c>
      <c r="M11454" t="s">
        <v>7663</v>
      </c>
      <c r="N11454" t="s">
        <v>1282</v>
      </c>
      <c r="O11454">
        <v>1E-3</v>
      </c>
      <c r="P11454">
        <v>1E-3</v>
      </c>
      <c r="Q11454">
        <v>1</v>
      </c>
    </row>
    <row r="11455" spans="10:17" x14ac:dyDescent="0.2">
      <c r="J11455" t="s">
        <v>498</v>
      </c>
      <c r="K11455" t="s">
        <v>356</v>
      </c>
      <c r="L11455" t="s">
        <v>53</v>
      </c>
      <c r="M11455" t="s">
        <v>7663</v>
      </c>
      <c r="N11455" t="s">
        <v>1283</v>
      </c>
      <c r="O11455">
        <v>1E-3</v>
      </c>
      <c r="P11455">
        <v>1E-3</v>
      </c>
      <c r="Q11455">
        <v>1</v>
      </c>
    </row>
    <row r="11456" spans="10:17" x14ac:dyDescent="0.2">
      <c r="J11456" t="s">
        <v>498</v>
      </c>
      <c r="K11456" t="s">
        <v>356</v>
      </c>
      <c r="L11456" t="s">
        <v>53</v>
      </c>
      <c r="M11456" t="s">
        <v>7663</v>
      </c>
      <c r="N11456" t="s">
        <v>1284</v>
      </c>
      <c r="O11456">
        <v>1E-3</v>
      </c>
      <c r="P11456">
        <v>1E-3</v>
      </c>
      <c r="Q11456">
        <v>1</v>
      </c>
    </row>
    <row r="11457" spans="10:17" x14ac:dyDescent="0.2">
      <c r="J11457" t="s">
        <v>498</v>
      </c>
      <c r="K11457" t="s">
        <v>356</v>
      </c>
      <c r="L11457" t="s">
        <v>53</v>
      </c>
      <c r="M11457" t="s">
        <v>7663</v>
      </c>
      <c r="N11457" t="s">
        <v>1285</v>
      </c>
      <c r="O11457">
        <v>1E-3</v>
      </c>
      <c r="P11457">
        <v>1E-3</v>
      </c>
      <c r="Q11457">
        <v>1</v>
      </c>
    </row>
    <row r="11458" spans="10:17" x14ac:dyDescent="0.2">
      <c r="J11458" t="s">
        <v>498</v>
      </c>
      <c r="K11458" t="s">
        <v>356</v>
      </c>
      <c r="L11458" t="s">
        <v>53</v>
      </c>
      <c r="M11458" t="s">
        <v>7663</v>
      </c>
      <c r="N11458" t="s">
        <v>1286</v>
      </c>
      <c r="O11458">
        <v>1E-3</v>
      </c>
      <c r="P11458">
        <v>1E-3</v>
      </c>
      <c r="Q11458">
        <v>1</v>
      </c>
    </row>
    <row r="11459" spans="10:17" x14ac:dyDescent="0.2">
      <c r="J11459" t="s">
        <v>498</v>
      </c>
      <c r="K11459" t="s">
        <v>356</v>
      </c>
      <c r="L11459" t="s">
        <v>53</v>
      </c>
      <c r="M11459" t="s">
        <v>7663</v>
      </c>
      <c r="N11459" t="s">
        <v>1287</v>
      </c>
      <c r="O11459">
        <v>1E-3</v>
      </c>
      <c r="P11459">
        <v>1E-3</v>
      </c>
      <c r="Q11459">
        <v>1</v>
      </c>
    </row>
    <row r="11460" spans="10:17" x14ac:dyDescent="0.2">
      <c r="J11460" t="s">
        <v>498</v>
      </c>
      <c r="K11460" t="s">
        <v>356</v>
      </c>
      <c r="L11460" t="s">
        <v>53</v>
      </c>
      <c r="M11460" t="s">
        <v>7663</v>
      </c>
      <c r="N11460" t="s">
        <v>1288</v>
      </c>
      <c r="O11460">
        <v>1E-3</v>
      </c>
      <c r="P11460">
        <v>1E-3</v>
      </c>
      <c r="Q11460">
        <v>1</v>
      </c>
    </row>
    <row r="11461" spans="10:17" x14ac:dyDescent="0.2">
      <c r="J11461" t="s">
        <v>498</v>
      </c>
      <c r="K11461" t="s">
        <v>356</v>
      </c>
      <c r="L11461" t="s">
        <v>53</v>
      </c>
      <c r="M11461" t="s">
        <v>7663</v>
      </c>
      <c r="N11461" t="s">
        <v>1289</v>
      </c>
      <c r="O11461">
        <v>1E-3</v>
      </c>
      <c r="P11461">
        <v>1E-3</v>
      </c>
      <c r="Q11461">
        <v>1</v>
      </c>
    </row>
    <row r="11462" spans="10:17" x14ac:dyDescent="0.2">
      <c r="J11462" t="s">
        <v>498</v>
      </c>
      <c r="K11462" t="s">
        <v>356</v>
      </c>
      <c r="L11462" t="s">
        <v>53</v>
      </c>
      <c r="M11462" t="s">
        <v>7663</v>
      </c>
      <c r="N11462" t="s">
        <v>1290</v>
      </c>
      <c r="O11462">
        <v>0</v>
      </c>
      <c r="P11462">
        <v>1E-3</v>
      </c>
      <c r="Q11462">
        <v>1</v>
      </c>
    </row>
    <row r="11463" spans="10:17" x14ac:dyDescent="0.2">
      <c r="J11463" t="s">
        <v>498</v>
      </c>
      <c r="K11463" t="s">
        <v>356</v>
      </c>
      <c r="L11463" t="s">
        <v>53</v>
      </c>
      <c r="M11463" t="s">
        <v>7663</v>
      </c>
      <c r="N11463" t="s">
        <v>1291</v>
      </c>
      <c r="O11463">
        <v>1E-3</v>
      </c>
      <c r="P11463">
        <v>1E-3</v>
      </c>
      <c r="Q11463">
        <v>1</v>
      </c>
    </row>
    <row r="11464" spans="10:17" x14ac:dyDescent="0.2">
      <c r="J11464" t="s">
        <v>498</v>
      </c>
      <c r="K11464" t="s">
        <v>356</v>
      </c>
      <c r="L11464" t="s">
        <v>53</v>
      </c>
      <c r="M11464" t="s">
        <v>7663</v>
      </c>
      <c r="N11464" t="s">
        <v>1292</v>
      </c>
      <c r="O11464">
        <v>1E-3</v>
      </c>
      <c r="P11464">
        <v>1E-3</v>
      </c>
      <c r="Q11464">
        <v>1</v>
      </c>
    </row>
    <row r="11465" spans="10:17" x14ac:dyDescent="0.2">
      <c r="J11465" t="s">
        <v>498</v>
      </c>
      <c r="K11465" t="s">
        <v>356</v>
      </c>
      <c r="L11465" t="s">
        <v>53</v>
      </c>
      <c r="M11465" t="s">
        <v>7663</v>
      </c>
      <c r="N11465" t="s">
        <v>1293</v>
      </c>
      <c r="O11465">
        <v>1E-3</v>
      </c>
      <c r="P11465">
        <v>1E-3</v>
      </c>
      <c r="Q11465">
        <v>1</v>
      </c>
    </row>
    <row r="11466" spans="10:17" x14ac:dyDescent="0.2">
      <c r="J11466" t="s">
        <v>498</v>
      </c>
      <c r="K11466" t="s">
        <v>356</v>
      </c>
      <c r="L11466" t="s">
        <v>53</v>
      </c>
      <c r="M11466" t="s">
        <v>7663</v>
      </c>
      <c r="N11466" t="s">
        <v>1294</v>
      </c>
      <c r="O11466">
        <v>1E-3</v>
      </c>
      <c r="P11466">
        <v>1E-3</v>
      </c>
      <c r="Q11466">
        <v>1</v>
      </c>
    </row>
    <row r="11467" spans="10:17" x14ac:dyDescent="0.2">
      <c r="J11467" t="s">
        <v>498</v>
      </c>
      <c r="K11467" t="s">
        <v>356</v>
      </c>
      <c r="L11467" t="s">
        <v>53</v>
      </c>
      <c r="M11467" t="s">
        <v>7663</v>
      </c>
      <c r="N11467" t="s">
        <v>1296</v>
      </c>
      <c r="O11467">
        <v>1E-3</v>
      </c>
      <c r="P11467">
        <v>1E-3</v>
      </c>
      <c r="Q11467">
        <v>1</v>
      </c>
    </row>
    <row r="11468" spans="10:17" x14ac:dyDescent="0.2">
      <c r="J11468" t="s">
        <v>498</v>
      </c>
      <c r="K11468" t="s">
        <v>356</v>
      </c>
      <c r="L11468" t="s">
        <v>53</v>
      </c>
      <c r="M11468" t="s">
        <v>7663</v>
      </c>
      <c r="N11468" t="s">
        <v>1297</v>
      </c>
      <c r="O11468">
        <v>1E-3</v>
      </c>
      <c r="P11468">
        <v>1E-3</v>
      </c>
      <c r="Q11468">
        <v>1</v>
      </c>
    </row>
    <row r="11469" spans="10:17" x14ac:dyDescent="0.2">
      <c r="J11469" t="s">
        <v>498</v>
      </c>
      <c r="K11469" t="s">
        <v>356</v>
      </c>
      <c r="L11469" t="s">
        <v>53</v>
      </c>
      <c r="M11469" t="s">
        <v>7663</v>
      </c>
      <c r="N11469" t="s">
        <v>1298</v>
      </c>
      <c r="O11469">
        <v>1E-3</v>
      </c>
      <c r="P11469">
        <v>1E-3</v>
      </c>
      <c r="Q11469">
        <v>1</v>
      </c>
    </row>
    <row r="11470" spans="10:17" x14ac:dyDescent="0.2">
      <c r="J11470" t="s">
        <v>498</v>
      </c>
      <c r="K11470" t="s">
        <v>356</v>
      </c>
      <c r="L11470" t="s">
        <v>53</v>
      </c>
      <c r="M11470" t="s">
        <v>7663</v>
      </c>
      <c r="N11470" t="s">
        <v>1299</v>
      </c>
      <c r="O11470">
        <v>1E-3</v>
      </c>
      <c r="P11470">
        <v>1E-3</v>
      </c>
      <c r="Q11470">
        <v>1</v>
      </c>
    </row>
    <row r="11471" spans="10:17" x14ac:dyDescent="0.2">
      <c r="J11471" t="s">
        <v>498</v>
      </c>
      <c r="K11471" t="s">
        <v>356</v>
      </c>
      <c r="L11471" t="s">
        <v>53</v>
      </c>
      <c r="M11471" t="s">
        <v>7663</v>
      </c>
      <c r="N11471" t="s">
        <v>1300</v>
      </c>
      <c r="O11471">
        <v>1E-3</v>
      </c>
      <c r="P11471">
        <v>1E-3</v>
      </c>
      <c r="Q11471">
        <v>1</v>
      </c>
    </row>
    <row r="11472" spans="10:17" x14ac:dyDescent="0.2">
      <c r="J11472" t="s">
        <v>498</v>
      </c>
      <c r="K11472" t="s">
        <v>356</v>
      </c>
      <c r="L11472" t="s">
        <v>53</v>
      </c>
      <c r="M11472" t="s">
        <v>7663</v>
      </c>
      <c r="N11472" t="s">
        <v>1301</v>
      </c>
      <c r="O11472">
        <v>0</v>
      </c>
      <c r="P11472">
        <v>0</v>
      </c>
      <c r="Q11472">
        <v>1</v>
      </c>
    </row>
    <row r="11473" spans="10:17" x14ac:dyDescent="0.2">
      <c r="J11473" t="s">
        <v>498</v>
      </c>
      <c r="K11473" t="s">
        <v>356</v>
      </c>
      <c r="L11473" t="s">
        <v>53</v>
      </c>
      <c r="M11473" t="s">
        <v>7663</v>
      </c>
      <c r="N11473" t="s">
        <v>1302</v>
      </c>
      <c r="O11473">
        <v>0</v>
      </c>
      <c r="P11473">
        <v>0</v>
      </c>
      <c r="Q11473">
        <v>1</v>
      </c>
    </row>
    <row r="11474" spans="10:17" x14ac:dyDescent="0.2">
      <c r="J11474" t="s">
        <v>498</v>
      </c>
      <c r="K11474" t="s">
        <v>356</v>
      </c>
      <c r="L11474" t="s">
        <v>53</v>
      </c>
      <c r="M11474" t="s">
        <v>7663</v>
      </c>
      <c r="N11474" t="s">
        <v>1303</v>
      </c>
      <c r="O11474">
        <v>0</v>
      </c>
      <c r="P11474">
        <v>0</v>
      </c>
      <c r="Q11474">
        <v>1</v>
      </c>
    </row>
    <row r="11475" spans="10:17" x14ac:dyDescent="0.2">
      <c r="J11475" t="s">
        <v>498</v>
      </c>
      <c r="K11475" t="s">
        <v>356</v>
      </c>
      <c r="L11475" t="s">
        <v>53</v>
      </c>
      <c r="M11475" t="s">
        <v>7663</v>
      </c>
      <c r="N11475" t="s">
        <v>1304</v>
      </c>
      <c r="O11475">
        <v>0</v>
      </c>
      <c r="P11475">
        <v>0</v>
      </c>
      <c r="Q11475">
        <v>1</v>
      </c>
    </row>
    <row r="11476" spans="10:17" x14ac:dyDescent="0.2">
      <c r="J11476" t="s">
        <v>498</v>
      </c>
      <c r="K11476" t="s">
        <v>356</v>
      </c>
      <c r="L11476" t="s">
        <v>53</v>
      </c>
      <c r="M11476" t="s">
        <v>7663</v>
      </c>
      <c r="N11476" t="s">
        <v>1305</v>
      </c>
      <c r="O11476">
        <v>0</v>
      </c>
      <c r="P11476">
        <v>0</v>
      </c>
      <c r="Q11476">
        <v>1</v>
      </c>
    </row>
    <row r="11477" spans="10:17" x14ac:dyDescent="0.2">
      <c r="J11477" t="s">
        <v>498</v>
      </c>
      <c r="K11477" t="s">
        <v>356</v>
      </c>
      <c r="L11477" t="s">
        <v>53</v>
      </c>
      <c r="M11477" t="s">
        <v>7663</v>
      </c>
      <c r="N11477" t="s">
        <v>1306</v>
      </c>
      <c r="O11477">
        <v>1E-3</v>
      </c>
      <c r="P11477">
        <v>1E-3</v>
      </c>
      <c r="Q11477">
        <v>1</v>
      </c>
    </row>
    <row r="11478" spans="10:17" x14ac:dyDescent="0.2">
      <c r="J11478" t="s">
        <v>498</v>
      </c>
      <c r="K11478" t="s">
        <v>356</v>
      </c>
      <c r="L11478" t="s">
        <v>53</v>
      </c>
      <c r="M11478" t="s">
        <v>7663</v>
      </c>
      <c r="N11478" t="s">
        <v>1307</v>
      </c>
      <c r="O11478">
        <v>1E-3</v>
      </c>
      <c r="P11478">
        <v>1E-3</v>
      </c>
      <c r="Q11478">
        <v>1</v>
      </c>
    </row>
    <row r="11479" spans="10:17" x14ac:dyDescent="0.2">
      <c r="J11479" t="s">
        <v>498</v>
      </c>
      <c r="K11479" t="s">
        <v>356</v>
      </c>
      <c r="L11479" t="s">
        <v>53</v>
      </c>
      <c r="M11479" t="s">
        <v>7663</v>
      </c>
      <c r="N11479" t="s">
        <v>1308</v>
      </c>
      <c r="O11479">
        <v>1E-3</v>
      </c>
      <c r="P11479">
        <v>1E-3</v>
      </c>
      <c r="Q11479">
        <v>1</v>
      </c>
    </row>
    <row r="11480" spans="10:17" x14ac:dyDescent="0.2">
      <c r="J11480" t="s">
        <v>498</v>
      </c>
      <c r="K11480" t="s">
        <v>356</v>
      </c>
      <c r="L11480" t="s">
        <v>53</v>
      </c>
      <c r="M11480" t="s">
        <v>7663</v>
      </c>
      <c r="N11480" t="s">
        <v>1309</v>
      </c>
      <c r="O11480">
        <v>1E-3</v>
      </c>
      <c r="P11480">
        <v>1E-3</v>
      </c>
      <c r="Q11480">
        <v>1</v>
      </c>
    </row>
    <row r="11481" spans="10:17" x14ac:dyDescent="0.2">
      <c r="J11481" t="s">
        <v>498</v>
      </c>
      <c r="K11481" t="s">
        <v>356</v>
      </c>
      <c r="L11481" t="s">
        <v>53</v>
      </c>
      <c r="M11481" t="s">
        <v>7663</v>
      </c>
      <c r="N11481" t="s">
        <v>1310</v>
      </c>
      <c r="O11481">
        <v>1E-3</v>
      </c>
      <c r="P11481">
        <v>1E-3</v>
      </c>
      <c r="Q11481">
        <v>1</v>
      </c>
    </row>
    <row r="11482" spans="10:17" x14ac:dyDescent="0.2">
      <c r="J11482" t="s">
        <v>498</v>
      </c>
      <c r="K11482" t="s">
        <v>356</v>
      </c>
      <c r="L11482" t="s">
        <v>53</v>
      </c>
      <c r="M11482" t="s">
        <v>7663</v>
      </c>
      <c r="N11482" t="s">
        <v>1311</v>
      </c>
      <c r="O11482">
        <v>1E-3</v>
      </c>
      <c r="P11482">
        <v>1E-3</v>
      </c>
      <c r="Q11482">
        <v>1</v>
      </c>
    </row>
    <row r="11483" spans="10:17" x14ac:dyDescent="0.2">
      <c r="J11483" t="s">
        <v>498</v>
      </c>
      <c r="K11483" t="s">
        <v>356</v>
      </c>
      <c r="L11483" t="s">
        <v>53</v>
      </c>
      <c r="M11483" t="s">
        <v>7663</v>
      </c>
      <c r="N11483" t="s">
        <v>1312</v>
      </c>
      <c r="O11483">
        <v>1E-3</v>
      </c>
      <c r="P11483">
        <v>1E-3</v>
      </c>
      <c r="Q11483">
        <v>1</v>
      </c>
    </row>
    <row r="11484" spans="10:17" x14ac:dyDescent="0.2">
      <c r="J11484" t="s">
        <v>498</v>
      </c>
      <c r="K11484" t="s">
        <v>356</v>
      </c>
      <c r="L11484" t="s">
        <v>53</v>
      </c>
      <c r="M11484" t="s">
        <v>7663</v>
      </c>
      <c r="N11484" t="s">
        <v>1313</v>
      </c>
      <c r="O11484">
        <v>0</v>
      </c>
      <c r="P11484">
        <v>0</v>
      </c>
      <c r="Q11484">
        <v>1</v>
      </c>
    </row>
    <row r="11485" spans="10:17" x14ac:dyDescent="0.2">
      <c r="J11485" t="s">
        <v>498</v>
      </c>
      <c r="K11485" t="s">
        <v>356</v>
      </c>
      <c r="L11485" t="s">
        <v>53</v>
      </c>
      <c r="M11485" t="s">
        <v>7663</v>
      </c>
      <c r="N11485" t="s">
        <v>1315</v>
      </c>
      <c r="O11485">
        <v>0</v>
      </c>
      <c r="P11485">
        <v>0</v>
      </c>
      <c r="Q11485">
        <v>1</v>
      </c>
    </row>
    <row r="11486" spans="10:17" x14ac:dyDescent="0.2">
      <c r="J11486" t="s">
        <v>498</v>
      </c>
      <c r="K11486" t="s">
        <v>356</v>
      </c>
      <c r="L11486" t="s">
        <v>53</v>
      </c>
      <c r="M11486" t="s">
        <v>7663</v>
      </c>
      <c r="N11486" t="s">
        <v>1316</v>
      </c>
      <c r="O11486">
        <v>0</v>
      </c>
      <c r="P11486">
        <v>0</v>
      </c>
      <c r="Q11486">
        <v>1</v>
      </c>
    </row>
    <row r="11487" spans="10:17" x14ac:dyDescent="0.2">
      <c r="J11487" t="s">
        <v>498</v>
      </c>
      <c r="K11487" t="s">
        <v>356</v>
      </c>
      <c r="L11487" t="s">
        <v>53</v>
      </c>
      <c r="M11487" t="s">
        <v>7663</v>
      </c>
      <c r="N11487" t="s">
        <v>1318</v>
      </c>
      <c r="O11487">
        <v>0</v>
      </c>
      <c r="P11487">
        <v>0</v>
      </c>
      <c r="Q11487">
        <v>1</v>
      </c>
    </row>
    <row r="11488" spans="10:17" x14ac:dyDescent="0.2">
      <c r="J11488" t="s">
        <v>498</v>
      </c>
      <c r="K11488" t="s">
        <v>356</v>
      </c>
      <c r="L11488" t="s">
        <v>53</v>
      </c>
      <c r="M11488" t="s">
        <v>7663</v>
      </c>
      <c r="N11488" t="s">
        <v>1321</v>
      </c>
      <c r="O11488">
        <v>0</v>
      </c>
      <c r="P11488">
        <v>0</v>
      </c>
      <c r="Q11488">
        <v>1</v>
      </c>
    </row>
    <row r="11489" spans="10:17" x14ac:dyDescent="0.2">
      <c r="J11489" t="s">
        <v>498</v>
      </c>
      <c r="K11489" t="s">
        <v>356</v>
      </c>
      <c r="L11489" t="s">
        <v>53</v>
      </c>
      <c r="M11489" t="s">
        <v>7663</v>
      </c>
      <c r="N11489" t="s">
        <v>1322</v>
      </c>
      <c r="O11489">
        <v>0</v>
      </c>
      <c r="P11489">
        <v>0</v>
      </c>
      <c r="Q11489">
        <v>1</v>
      </c>
    </row>
    <row r="11490" spans="10:17" x14ac:dyDescent="0.2">
      <c r="J11490" t="s">
        <v>498</v>
      </c>
      <c r="K11490" t="s">
        <v>356</v>
      </c>
      <c r="L11490" t="s">
        <v>53</v>
      </c>
      <c r="M11490" t="s">
        <v>7663</v>
      </c>
      <c r="N11490" t="s">
        <v>1323</v>
      </c>
      <c r="O11490">
        <v>0</v>
      </c>
      <c r="P11490">
        <v>0</v>
      </c>
      <c r="Q11490">
        <v>1</v>
      </c>
    </row>
    <row r="11491" spans="10:17" x14ac:dyDescent="0.2">
      <c r="J11491" t="s">
        <v>498</v>
      </c>
      <c r="K11491" t="s">
        <v>356</v>
      </c>
      <c r="L11491" t="s">
        <v>53</v>
      </c>
      <c r="M11491" t="s">
        <v>7663</v>
      </c>
      <c r="N11491" t="s">
        <v>1324</v>
      </c>
      <c r="O11491">
        <v>0</v>
      </c>
      <c r="P11491">
        <v>0</v>
      </c>
      <c r="Q11491">
        <v>1</v>
      </c>
    </row>
    <row r="11492" spans="10:17" x14ac:dyDescent="0.2">
      <c r="J11492" t="s">
        <v>498</v>
      </c>
      <c r="K11492" t="s">
        <v>356</v>
      </c>
      <c r="L11492" t="s">
        <v>53</v>
      </c>
      <c r="M11492" t="s">
        <v>7663</v>
      </c>
      <c r="N11492" t="s">
        <v>1325</v>
      </c>
      <c r="O11492">
        <v>0</v>
      </c>
      <c r="P11492">
        <v>0</v>
      </c>
      <c r="Q11492">
        <v>1</v>
      </c>
    </row>
    <row r="11493" spans="10:17" x14ac:dyDescent="0.2">
      <c r="J11493" t="s">
        <v>498</v>
      </c>
      <c r="K11493" t="s">
        <v>356</v>
      </c>
      <c r="L11493" t="s">
        <v>53</v>
      </c>
      <c r="M11493" t="s">
        <v>7663</v>
      </c>
      <c r="N11493" t="s">
        <v>1329</v>
      </c>
      <c r="O11493">
        <v>0</v>
      </c>
      <c r="P11493">
        <v>0</v>
      </c>
      <c r="Q11493">
        <v>1</v>
      </c>
    </row>
    <row r="11494" spans="10:17" x14ac:dyDescent="0.2">
      <c r="J11494" t="s">
        <v>498</v>
      </c>
      <c r="K11494" t="s">
        <v>356</v>
      </c>
      <c r="L11494" t="s">
        <v>53</v>
      </c>
      <c r="M11494" t="s">
        <v>7663</v>
      </c>
      <c r="N11494" t="s">
        <v>1336</v>
      </c>
      <c r="O11494">
        <v>0</v>
      </c>
      <c r="P11494">
        <v>0</v>
      </c>
      <c r="Q11494">
        <v>1</v>
      </c>
    </row>
    <row r="11495" spans="10:17" x14ac:dyDescent="0.2">
      <c r="J11495" t="s">
        <v>498</v>
      </c>
      <c r="K11495" t="s">
        <v>356</v>
      </c>
      <c r="L11495" t="s">
        <v>53</v>
      </c>
      <c r="M11495" t="s">
        <v>7663</v>
      </c>
      <c r="N11495" t="s">
        <v>1337</v>
      </c>
      <c r="O11495">
        <v>0</v>
      </c>
      <c r="P11495">
        <v>0</v>
      </c>
      <c r="Q11495">
        <v>1</v>
      </c>
    </row>
    <row r="11496" spans="10:17" x14ac:dyDescent="0.2">
      <c r="J11496" t="s">
        <v>498</v>
      </c>
      <c r="K11496" t="s">
        <v>356</v>
      </c>
      <c r="L11496" t="s">
        <v>53</v>
      </c>
      <c r="M11496" t="s">
        <v>7663</v>
      </c>
      <c r="N11496" t="s">
        <v>1354</v>
      </c>
      <c r="O11496">
        <v>0</v>
      </c>
      <c r="P11496">
        <v>0</v>
      </c>
      <c r="Q11496">
        <v>1</v>
      </c>
    </row>
    <row r="11497" spans="10:17" x14ac:dyDescent="0.2">
      <c r="J11497" t="s">
        <v>498</v>
      </c>
      <c r="K11497" t="s">
        <v>356</v>
      </c>
      <c r="L11497" t="s">
        <v>53</v>
      </c>
      <c r="M11497" t="s">
        <v>7663</v>
      </c>
      <c r="N11497" t="s">
        <v>1355</v>
      </c>
      <c r="O11497">
        <v>0</v>
      </c>
      <c r="P11497">
        <v>0</v>
      </c>
      <c r="Q11497">
        <v>1</v>
      </c>
    </row>
    <row r="11498" spans="10:17" x14ac:dyDescent="0.2">
      <c r="J11498" t="s">
        <v>498</v>
      </c>
      <c r="K11498" t="s">
        <v>356</v>
      </c>
      <c r="L11498" t="s">
        <v>53</v>
      </c>
      <c r="M11498" t="s">
        <v>7663</v>
      </c>
      <c r="N11498" t="s">
        <v>1356</v>
      </c>
      <c r="O11498">
        <v>0</v>
      </c>
      <c r="P11498">
        <v>0</v>
      </c>
      <c r="Q11498">
        <v>1</v>
      </c>
    </row>
    <row r="11499" spans="10:17" x14ac:dyDescent="0.2">
      <c r="J11499" t="s">
        <v>498</v>
      </c>
      <c r="K11499" t="s">
        <v>356</v>
      </c>
      <c r="L11499" t="s">
        <v>53</v>
      </c>
      <c r="M11499" t="s">
        <v>7663</v>
      </c>
      <c r="N11499" t="s">
        <v>1357</v>
      </c>
      <c r="O11499">
        <v>0</v>
      </c>
      <c r="P11499">
        <v>0</v>
      </c>
      <c r="Q11499">
        <v>1</v>
      </c>
    </row>
    <row r="11500" spans="10:17" x14ac:dyDescent="0.2">
      <c r="J11500" t="s">
        <v>498</v>
      </c>
      <c r="K11500" t="s">
        <v>356</v>
      </c>
      <c r="L11500" t="s">
        <v>53</v>
      </c>
      <c r="M11500" t="s">
        <v>7663</v>
      </c>
      <c r="N11500" t="s">
        <v>1358</v>
      </c>
      <c r="O11500">
        <v>0</v>
      </c>
      <c r="P11500">
        <v>0</v>
      </c>
      <c r="Q11500">
        <v>1</v>
      </c>
    </row>
    <row r="11501" spans="10:17" x14ac:dyDescent="0.2">
      <c r="J11501" t="s">
        <v>498</v>
      </c>
      <c r="K11501" t="s">
        <v>356</v>
      </c>
      <c r="L11501" t="s">
        <v>53</v>
      </c>
      <c r="M11501" t="s">
        <v>7663</v>
      </c>
      <c r="N11501" t="s">
        <v>1359</v>
      </c>
      <c r="O11501">
        <v>0</v>
      </c>
      <c r="P11501">
        <v>0</v>
      </c>
      <c r="Q11501">
        <v>1</v>
      </c>
    </row>
    <row r="11502" spans="10:17" x14ac:dyDescent="0.2">
      <c r="J11502" t="s">
        <v>498</v>
      </c>
      <c r="K11502" t="s">
        <v>356</v>
      </c>
      <c r="L11502" t="s">
        <v>53</v>
      </c>
      <c r="M11502" t="s">
        <v>7663</v>
      </c>
      <c r="N11502" t="s">
        <v>1360</v>
      </c>
      <c r="O11502">
        <v>0</v>
      </c>
      <c r="P11502">
        <v>0</v>
      </c>
      <c r="Q11502">
        <v>1</v>
      </c>
    </row>
    <row r="11503" spans="10:17" x14ac:dyDescent="0.2">
      <c r="J11503" t="s">
        <v>498</v>
      </c>
      <c r="K11503" t="s">
        <v>356</v>
      </c>
      <c r="L11503" t="s">
        <v>53</v>
      </c>
      <c r="M11503" t="s">
        <v>7663</v>
      </c>
      <c r="N11503" t="s">
        <v>1361</v>
      </c>
      <c r="O11503">
        <v>1E-3</v>
      </c>
      <c r="P11503">
        <v>1E-3</v>
      </c>
      <c r="Q11503">
        <v>1</v>
      </c>
    </row>
    <row r="11504" spans="10:17" x14ac:dyDescent="0.2">
      <c r="J11504" t="s">
        <v>498</v>
      </c>
      <c r="K11504" t="s">
        <v>356</v>
      </c>
      <c r="L11504" t="s">
        <v>53</v>
      </c>
      <c r="M11504" t="s">
        <v>7663</v>
      </c>
      <c r="N11504" t="s">
        <v>1362</v>
      </c>
      <c r="O11504">
        <v>0</v>
      </c>
      <c r="P11504">
        <v>0</v>
      </c>
      <c r="Q11504">
        <v>1</v>
      </c>
    </row>
    <row r="11505" spans="10:17" x14ac:dyDescent="0.2">
      <c r="J11505" t="s">
        <v>498</v>
      </c>
      <c r="K11505" t="s">
        <v>356</v>
      </c>
      <c r="L11505" t="s">
        <v>53</v>
      </c>
      <c r="M11505" t="s">
        <v>7663</v>
      </c>
      <c r="N11505" t="s">
        <v>1363</v>
      </c>
      <c r="O11505">
        <v>0</v>
      </c>
      <c r="P11505">
        <v>0</v>
      </c>
      <c r="Q11505">
        <v>1</v>
      </c>
    </row>
    <row r="11506" spans="10:17" x14ac:dyDescent="0.2">
      <c r="J11506" t="s">
        <v>498</v>
      </c>
      <c r="K11506" t="s">
        <v>356</v>
      </c>
      <c r="L11506" t="s">
        <v>53</v>
      </c>
      <c r="M11506" t="s">
        <v>7663</v>
      </c>
      <c r="N11506" t="s">
        <v>1364</v>
      </c>
      <c r="O11506">
        <v>0</v>
      </c>
      <c r="P11506">
        <v>0</v>
      </c>
      <c r="Q11506">
        <v>1</v>
      </c>
    </row>
    <row r="11507" spans="10:17" x14ac:dyDescent="0.2">
      <c r="J11507" t="s">
        <v>498</v>
      </c>
      <c r="K11507" t="s">
        <v>356</v>
      </c>
      <c r="L11507" t="s">
        <v>53</v>
      </c>
      <c r="M11507" t="s">
        <v>7663</v>
      </c>
      <c r="N11507" t="s">
        <v>1399</v>
      </c>
      <c r="O11507">
        <v>0</v>
      </c>
      <c r="P11507">
        <v>0</v>
      </c>
      <c r="Q11507">
        <v>1</v>
      </c>
    </row>
    <row r="11508" spans="10:17" x14ac:dyDescent="0.2">
      <c r="J11508" t="s">
        <v>498</v>
      </c>
      <c r="K11508" t="s">
        <v>356</v>
      </c>
      <c r="L11508" t="s">
        <v>53</v>
      </c>
      <c r="M11508" t="s">
        <v>7663</v>
      </c>
      <c r="N11508" t="s">
        <v>1403</v>
      </c>
      <c r="O11508">
        <v>1E-3</v>
      </c>
      <c r="P11508">
        <v>1E-3</v>
      </c>
      <c r="Q11508">
        <v>1</v>
      </c>
    </row>
    <row r="11509" spans="10:17" x14ac:dyDescent="0.2">
      <c r="J11509" t="s">
        <v>498</v>
      </c>
      <c r="K11509" t="s">
        <v>356</v>
      </c>
      <c r="L11509" t="s">
        <v>53</v>
      </c>
      <c r="M11509" t="s">
        <v>7663</v>
      </c>
      <c r="N11509" t="s">
        <v>1404</v>
      </c>
      <c r="O11509">
        <v>1E-3</v>
      </c>
      <c r="P11509">
        <v>1E-3</v>
      </c>
      <c r="Q11509">
        <v>1</v>
      </c>
    </row>
    <row r="11510" spans="10:17" x14ac:dyDescent="0.2">
      <c r="J11510" t="s">
        <v>498</v>
      </c>
      <c r="K11510" t="s">
        <v>356</v>
      </c>
      <c r="L11510" t="s">
        <v>53</v>
      </c>
      <c r="M11510" t="s">
        <v>7663</v>
      </c>
      <c r="N11510" t="s">
        <v>1405</v>
      </c>
      <c r="O11510">
        <v>1E-3</v>
      </c>
      <c r="P11510">
        <v>1E-3</v>
      </c>
      <c r="Q11510">
        <v>1</v>
      </c>
    </row>
    <row r="11511" spans="10:17" x14ac:dyDescent="0.2">
      <c r="J11511" t="s">
        <v>498</v>
      </c>
      <c r="K11511" t="s">
        <v>356</v>
      </c>
      <c r="L11511" t="s">
        <v>53</v>
      </c>
      <c r="M11511" t="s">
        <v>7663</v>
      </c>
      <c r="N11511" t="s">
        <v>1406</v>
      </c>
      <c r="O11511">
        <v>1E-3</v>
      </c>
      <c r="P11511">
        <v>1E-3</v>
      </c>
      <c r="Q11511">
        <v>1</v>
      </c>
    </row>
    <row r="11512" spans="10:17" x14ac:dyDescent="0.2">
      <c r="J11512" t="s">
        <v>498</v>
      </c>
      <c r="K11512" t="s">
        <v>356</v>
      </c>
      <c r="L11512" t="s">
        <v>53</v>
      </c>
      <c r="M11512" t="s">
        <v>7663</v>
      </c>
      <c r="N11512" t="s">
        <v>1437</v>
      </c>
      <c r="O11512">
        <v>1E-3</v>
      </c>
      <c r="P11512">
        <v>1E-3</v>
      </c>
      <c r="Q11512">
        <v>1</v>
      </c>
    </row>
    <row r="11513" spans="10:17" x14ac:dyDescent="0.2">
      <c r="J11513" t="s">
        <v>498</v>
      </c>
      <c r="K11513" t="s">
        <v>356</v>
      </c>
      <c r="L11513" t="s">
        <v>53</v>
      </c>
      <c r="M11513" t="s">
        <v>7663</v>
      </c>
      <c r="N11513" t="s">
        <v>1484</v>
      </c>
      <c r="O11513">
        <v>1E-3</v>
      </c>
      <c r="P11513">
        <v>1E-3</v>
      </c>
      <c r="Q11513">
        <v>1</v>
      </c>
    </row>
    <row r="11514" spans="10:17" x14ac:dyDescent="0.2">
      <c r="J11514" t="s">
        <v>498</v>
      </c>
      <c r="K11514" t="s">
        <v>356</v>
      </c>
      <c r="L11514" t="s">
        <v>53</v>
      </c>
      <c r="M11514" t="s">
        <v>7663</v>
      </c>
      <c r="N11514" t="s">
        <v>1485</v>
      </c>
      <c r="O11514">
        <v>1E-3</v>
      </c>
      <c r="P11514">
        <v>1E-3</v>
      </c>
      <c r="Q11514">
        <v>1</v>
      </c>
    </row>
    <row r="11515" spans="10:17" x14ac:dyDescent="0.2">
      <c r="J11515" t="s">
        <v>498</v>
      </c>
      <c r="K11515" t="s">
        <v>356</v>
      </c>
      <c r="L11515" t="s">
        <v>53</v>
      </c>
      <c r="M11515" t="s">
        <v>7663</v>
      </c>
      <c r="N11515" t="s">
        <v>1486</v>
      </c>
      <c r="O11515">
        <v>1E-3</v>
      </c>
      <c r="P11515">
        <v>1E-3</v>
      </c>
      <c r="Q11515">
        <v>1</v>
      </c>
    </row>
    <row r="11516" spans="10:17" x14ac:dyDescent="0.2">
      <c r="J11516" t="s">
        <v>498</v>
      </c>
      <c r="K11516" t="s">
        <v>356</v>
      </c>
      <c r="L11516" t="s">
        <v>53</v>
      </c>
      <c r="M11516" t="s">
        <v>7663</v>
      </c>
      <c r="N11516" t="s">
        <v>1488</v>
      </c>
      <c r="O11516">
        <v>1E-3</v>
      </c>
      <c r="P11516">
        <v>1E-3</v>
      </c>
      <c r="Q11516">
        <v>1</v>
      </c>
    </row>
    <row r="11517" spans="10:17" x14ac:dyDescent="0.2">
      <c r="J11517" t="s">
        <v>498</v>
      </c>
      <c r="K11517" t="s">
        <v>356</v>
      </c>
      <c r="L11517" t="s">
        <v>53</v>
      </c>
      <c r="M11517" t="s">
        <v>7663</v>
      </c>
      <c r="N11517" t="s">
        <v>1489</v>
      </c>
      <c r="O11517">
        <v>1E-3</v>
      </c>
      <c r="P11517">
        <v>1E-3</v>
      </c>
      <c r="Q11517">
        <v>1</v>
      </c>
    </row>
    <row r="11518" spans="10:17" x14ac:dyDescent="0.2">
      <c r="J11518" t="s">
        <v>498</v>
      </c>
      <c r="K11518" t="s">
        <v>356</v>
      </c>
      <c r="L11518" t="s">
        <v>53</v>
      </c>
      <c r="M11518" t="s">
        <v>7663</v>
      </c>
      <c r="N11518" t="s">
        <v>1490</v>
      </c>
      <c r="O11518">
        <v>1E-3</v>
      </c>
      <c r="P11518">
        <v>1E-3</v>
      </c>
      <c r="Q11518">
        <v>1</v>
      </c>
    </row>
    <row r="11519" spans="10:17" x14ac:dyDescent="0.2">
      <c r="J11519" t="s">
        <v>498</v>
      </c>
      <c r="K11519" t="s">
        <v>356</v>
      </c>
      <c r="L11519" t="s">
        <v>53</v>
      </c>
      <c r="M11519" t="s">
        <v>7663</v>
      </c>
      <c r="N11519" t="s">
        <v>1548</v>
      </c>
      <c r="O11519">
        <v>1E-3</v>
      </c>
      <c r="P11519">
        <v>1E-3</v>
      </c>
      <c r="Q11519">
        <v>1</v>
      </c>
    </row>
    <row r="11520" spans="10:17" x14ac:dyDescent="0.2">
      <c r="J11520" t="s">
        <v>498</v>
      </c>
      <c r="K11520" t="s">
        <v>356</v>
      </c>
      <c r="L11520" t="s">
        <v>53</v>
      </c>
      <c r="M11520" t="s">
        <v>7663</v>
      </c>
      <c r="N11520" t="s">
        <v>1549</v>
      </c>
      <c r="O11520">
        <v>1E-3</v>
      </c>
      <c r="P11520">
        <v>1E-3</v>
      </c>
      <c r="Q11520">
        <v>1</v>
      </c>
    </row>
    <row r="11521" spans="10:17" x14ac:dyDescent="0.2">
      <c r="J11521" t="s">
        <v>498</v>
      </c>
      <c r="K11521" t="s">
        <v>356</v>
      </c>
      <c r="L11521" t="s">
        <v>53</v>
      </c>
      <c r="M11521" t="s">
        <v>7663</v>
      </c>
      <c r="N11521" t="s">
        <v>1550</v>
      </c>
      <c r="O11521">
        <v>1E-3</v>
      </c>
      <c r="P11521">
        <v>1E-3</v>
      </c>
      <c r="Q11521">
        <v>1</v>
      </c>
    </row>
    <row r="11522" spans="10:17" x14ac:dyDescent="0.2">
      <c r="J11522" t="s">
        <v>498</v>
      </c>
      <c r="K11522" t="s">
        <v>356</v>
      </c>
      <c r="L11522" t="s">
        <v>53</v>
      </c>
      <c r="M11522" t="s">
        <v>7663</v>
      </c>
      <c r="N11522" t="s">
        <v>1551</v>
      </c>
      <c r="O11522">
        <v>1E-3</v>
      </c>
      <c r="P11522">
        <v>1E-3</v>
      </c>
      <c r="Q11522">
        <v>1</v>
      </c>
    </row>
    <row r="11523" spans="10:17" x14ac:dyDescent="0.2">
      <c r="J11523" t="s">
        <v>498</v>
      </c>
      <c r="K11523" t="s">
        <v>356</v>
      </c>
      <c r="L11523" t="s">
        <v>53</v>
      </c>
      <c r="M11523" t="s">
        <v>7663</v>
      </c>
      <c r="N11523" t="s">
        <v>1552</v>
      </c>
      <c r="O11523">
        <v>1E-3</v>
      </c>
      <c r="P11523">
        <v>1E-3</v>
      </c>
      <c r="Q11523">
        <v>1</v>
      </c>
    </row>
    <row r="11524" spans="10:17" x14ac:dyDescent="0.2">
      <c r="J11524" t="s">
        <v>498</v>
      </c>
      <c r="K11524" t="s">
        <v>356</v>
      </c>
      <c r="L11524" t="s">
        <v>53</v>
      </c>
      <c r="M11524" t="s">
        <v>7663</v>
      </c>
      <c r="N11524" t="s">
        <v>1553</v>
      </c>
      <c r="O11524">
        <v>1E-3</v>
      </c>
      <c r="P11524">
        <v>1E-3</v>
      </c>
      <c r="Q11524">
        <v>1</v>
      </c>
    </row>
    <row r="11525" spans="10:17" x14ac:dyDescent="0.2">
      <c r="J11525" t="s">
        <v>498</v>
      </c>
      <c r="K11525" t="s">
        <v>356</v>
      </c>
      <c r="L11525" t="s">
        <v>53</v>
      </c>
      <c r="M11525" t="s">
        <v>7663</v>
      </c>
      <c r="N11525" t="s">
        <v>1554</v>
      </c>
      <c r="O11525">
        <v>1E-3</v>
      </c>
      <c r="P11525">
        <v>1E-3</v>
      </c>
      <c r="Q11525">
        <v>1</v>
      </c>
    </row>
    <row r="11526" spans="10:17" x14ac:dyDescent="0.2">
      <c r="J11526" t="s">
        <v>498</v>
      </c>
      <c r="K11526" t="s">
        <v>356</v>
      </c>
      <c r="L11526" t="s">
        <v>53</v>
      </c>
      <c r="M11526" t="s">
        <v>7663</v>
      </c>
      <c r="N11526" t="s">
        <v>1555</v>
      </c>
      <c r="O11526">
        <v>1E-3</v>
      </c>
      <c r="P11526">
        <v>1E-3</v>
      </c>
      <c r="Q11526">
        <v>1</v>
      </c>
    </row>
    <row r="11527" spans="10:17" x14ac:dyDescent="0.2">
      <c r="J11527" t="s">
        <v>498</v>
      </c>
      <c r="K11527" t="s">
        <v>356</v>
      </c>
      <c r="L11527" t="s">
        <v>53</v>
      </c>
      <c r="M11527" t="s">
        <v>7663</v>
      </c>
      <c r="N11527" t="s">
        <v>1556</v>
      </c>
      <c r="O11527">
        <v>1E-3</v>
      </c>
      <c r="P11527">
        <v>1E-3</v>
      </c>
      <c r="Q11527">
        <v>1</v>
      </c>
    </row>
    <row r="11528" spans="10:17" x14ac:dyDescent="0.2">
      <c r="J11528" t="s">
        <v>498</v>
      </c>
      <c r="K11528" t="s">
        <v>356</v>
      </c>
      <c r="L11528" t="s">
        <v>53</v>
      </c>
      <c r="M11528" t="s">
        <v>7663</v>
      </c>
      <c r="N11528" t="s">
        <v>1557</v>
      </c>
      <c r="O11528">
        <v>1E-3</v>
      </c>
      <c r="P11528">
        <v>1E-3</v>
      </c>
      <c r="Q11528">
        <v>1</v>
      </c>
    </row>
    <row r="11529" spans="10:17" x14ac:dyDescent="0.2">
      <c r="J11529" t="s">
        <v>498</v>
      </c>
      <c r="K11529" t="s">
        <v>356</v>
      </c>
      <c r="L11529" t="s">
        <v>53</v>
      </c>
      <c r="M11529" t="s">
        <v>7663</v>
      </c>
      <c r="N11529" t="s">
        <v>1558</v>
      </c>
      <c r="O11529">
        <v>1E-3</v>
      </c>
      <c r="P11529">
        <v>1E-3</v>
      </c>
      <c r="Q11529">
        <v>1</v>
      </c>
    </row>
    <row r="11530" spans="10:17" x14ac:dyDescent="0.2">
      <c r="J11530" t="s">
        <v>498</v>
      </c>
      <c r="K11530" t="s">
        <v>356</v>
      </c>
      <c r="L11530" t="s">
        <v>53</v>
      </c>
      <c r="M11530" t="s">
        <v>7663</v>
      </c>
      <c r="N11530" t="s">
        <v>1560</v>
      </c>
      <c r="O11530">
        <v>1E-3</v>
      </c>
      <c r="P11530">
        <v>1E-3</v>
      </c>
      <c r="Q11530">
        <v>1</v>
      </c>
    </row>
    <row r="11531" spans="10:17" x14ac:dyDescent="0.2">
      <c r="J11531" t="s">
        <v>498</v>
      </c>
      <c r="K11531" t="s">
        <v>356</v>
      </c>
      <c r="L11531" t="s">
        <v>53</v>
      </c>
      <c r="M11531" t="s">
        <v>7663</v>
      </c>
      <c r="N11531" t="s">
        <v>1561</v>
      </c>
      <c r="O11531">
        <v>1E-3</v>
      </c>
      <c r="P11531">
        <v>1E-3</v>
      </c>
      <c r="Q11531">
        <v>1</v>
      </c>
    </row>
    <row r="11532" spans="10:17" x14ac:dyDescent="0.2">
      <c r="J11532" t="s">
        <v>498</v>
      </c>
      <c r="K11532" t="s">
        <v>356</v>
      </c>
      <c r="L11532" t="s">
        <v>53</v>
      </c>
      <c r="M11532" t="s">
        <v>7663</v>
      </c>
      <c r="N11532" t="s">
        <v>1562</v>
      </c>
      <c r="O11532">
        <v>1E-3</v>
      </c>
      <c r="P11532">
        <v>1E-3</v>
      </c>
      <c r="Q11532">
        <v>1</v>
      </c>
    </row>
    <row r="11533" spans="10:17" x14ac:dyDescent="0.2">
      <c r="J11533" t="s">
        <v>498</v>
      </c>
      <c r="K11533" t="s">
        <v>356</v>
      </c>
      <c r="L11533" t="s">
        <v>53</v>
      </c>
      <c r="M11533" t="s">
        <v>7663</v>
      </c>
      <c r="N11533" t="s">
        <v>1563</v>
      </c>
      <c r="O11533">
        <v>1E-3</v>
      </c>
      <c r="P11533">
        <v>1E-3</v>
      </c>
      <c r="Q11533">
        <v>1</v>
      </c>
    </row>
    <row r="11534" spans="10:17" x14ac:dyDescent="0.2">
      <c r="J11534" t="s">
        <v>498</v>
      </c>
      <c r="K11534" t="s">
        <v>356</v>
      </c>
      <c r="L11534" t="s">
        <v>53</v>
      </c>
      <c r="M11534" t="s">
        <v>7663</v>
      </c>
      <c r="N11534" t="s">
        <v>1564</v>
      </c>
      <c r="O11534">
        <v>1E-3</v>
      </c>
      <c r="P11534">
        <v>1E-3</v>
      </c>
      <c r="Q11534">
        <v>1</v>
      </c>
    </row>
    <row r="11535" spans="10:17" x14ac:dyDescent="0.2">
      <c r="J11535" t="s">
        <v>498</v>
      </c>
      <c r="K11535" t="s">
        <v>356</v>
      </c>
      <c r="L11535" t="s">
        <v>53</v>
      </c>
      <c r="M11535" t="s">
        <v>7663</v>
      </c>
      <c r="N11535" t="s">
        <v>1566</v>
      </c>
      <c r="O11535">
        <v>0</v>
      </c>
      <c r="P11535">
        <v>0</v>
      </c>
      <c r="Q11535">
        <v>1</v>
      </c>
    </row>
    <row r="11536" spans="10:17" x14ac:dyDescent="0.2">
      <c r="J11536" t="s">
        <v>498</v>
      </c>
      <c r="K11536" t="s">
        <v>356</v>
      </c>
      <c r="L11536" t="s">
        <v>53</v>
      </c>
      <c r="M11536" t="s">
        <v>7663</v>
      </c>
      <c r="N11536" t="s">
        <v>1567</v>
      </c>
      <c r="O11536">
        <v>0</v>
      </c>
      <c r="P11536">
        <v>0</v>
      </c>
      <c r="Q11536">
        <v>1</v>
      </c>
    </row>
    <row r="11537" spans="10:17" x14ac:dyDescent="0.2">
      <c r="J11537" t="s">
        <v>498</v>
      </c>
      <c r="K11537" t="s">
        <v>356</v>
      </c>
      <c r="L11537" t="s">
        <v>53</v>
      </c>
      <c r="M11537" t="s">
        <v>7663</v>
      </c>
      <c r="N11537" t="s">
        <v>1568</v>
      </c>
      <c r="O11537">
        <v>0</v>
      </c>
      <c r="P11537">
        <v>0</v>
      </c>
      <c r="Q11537">
        <v>1</v>
      </c>
    </row>
    <row r="11538" spans="10:17" x14ac:dyDescent="0.2">
      <c r="J11538" t="s">
        <v>498</v>
      </c>
      <c r="K11538" t="s">
        <v>356</v>
      </c>
      <c r="L11538" t="s">
        <v>53</v>
      </c>
      <c r="M11538" t="s">
        <v>7663</v>
      </c>
      <c r="N11538" t="s">
        <v>1569</v>
      </c>
      <c r="O11538">
        <v>0</v>
      </c>
      <c r="P11538">
        <v>0</v>
      </c>
      <c r="Q11538">
        <v>1</v>
      </c>
    </row>
    <row r="11539" spans="10:17" x14ac:dyDescent="0.2">
      <c r="J11539" t="s">
        <v>498</v>
      </c>
      <c r="K11539" t="s">
        <v>356</v>
      </c>
      <c r="L11539" t="s">
        <v>53</v>
      </c>
      <c r="M11539" t="s">
        <v>7663</v>
      </c>
      <c r="N11539" t="s">
        <v>1571</v>
      </c>
      <c r="O11539">
        <v>1E-3</v>
      </c>
      <c r="P11539">
        <v>1E-3</v>
      </c>
      <c r="Q11539">
        <v>1</v>
      </c>
    </row>
    <row r="11540" spans="10:17" x14ac:dyDescent="0.2">
      <c r="J11540" t="s">
        <v>498</v>
      </c>
      <c r="K11540" t="s">
        <v>356</v>
      </c>
      <c r="L11540" t="s">
        <v>53</v>
      </c>
      <c r="M11540" t="s">
        <v>7663</v>
      </c>
      <c r="N11540" t="s">
        <v>1572</v>
      </c>
      <c r="O11540">
        <v>1E-3</v>
      </c>
      <c r="P11540">
        <v>1E-3</v>
      </c>
      <c r="Q11540">
        <v>1</v>
      </c>
    </row>
    <row r="11541" spans="10:17" x14ac:dyDescent="0.2">
      <c r="J11541" t="s">
        <v>498</v>
      </c>
      <c r="K11541" t="s">
        <v>356</v>
      </c>
      <c r="L11541" t="s">
        <v>53</v>
      </c>
      <c r="M11541" t="s">
        <v>7663</v>
      </c>
      <c r="N11541" t="s">
        <v>1573</v>
      </c>
      <c r="O11541">
        <v>1E-3</v>
      </c>
      <c r="P11541">
        <v>1E-3</v>
      </c>
      <c r="Q11541">
        <v>1</v>
      </c>
    </row>
    <row r="11542" spans="10:17" x14ac:dyDescent="0.2">
      <c r="J11542" t="s">
        <v>498</v>
      </c>
      <c r="K11542" t="s">
        <v>356</v>
      </c>
      <c r="L11542" t="s">
        <v>53</v>
      </c>
      <c r="M11542" t="s">
        <v>7663</v>
      </c>
      <c r="N11542" t="s">
        <v>1574</v>
      </c>
      <c r="O11542">
        <v>1E-3</v>
      </c>
      <c r="P11542">
        <v>1E-3</v>
      </c>
      <c r="Q11542">
        <v>1</v>
      </c>
    </row>
    <row r="11543" spans="10:17" x14ac:dyDescent="0.2">
      <c r="J11543" t="s">
        <v>498</v>
      </c>
      <c r="K11543" t="s">
        <v>356</v>
      </c>
      <c r="L11543" t="s">
        <v>53</v>
      </c>
      <c r="M11543" t="s">
        <v>7663</v>
      </c>
      <c r="N11543" t="s">
        <v>1575</v>
      </c>
      <c r="O11543">
        <v>1E-3</v>
      </c>
      <c r="P11543">
        <v>1E-3</v>
      </c>
      <c r="Q11543">
        <v>1</v>
      </c>
    </row>
    <row r="11544" spans="10:17" x14ac:dyDescent="0.2">
      <c r="J11544" t="s">
        <v>498</v>
      </c>
      <c r="K11544" t="s">
        <v>356</v>
      </c>
      <c r="L11544" t="s">
        <v>53</v>
      </c>
      <c r="M11544" t="s">
        <v>7663</v>
      </c>
      <c r="N11544" t="s">
        <v>1577</v>
      </c>
      <c r="O11544">
        <v>1E-3</v>
      </c>
      <c r="P11544">
        <v>1E-3</v>
      </c>
      <c r="Q11544">
        <v>1</v>
      </c>
    </row>
    <row r="11545" spans="10:17" x14ac:dyDescent="0.2">
      <c r="J11545" t="s">
        <v>498</v>
      </c>
      <c r="K11545" t="s">
        <v>356</v>
      </c>
      <c r="L11545" t="s">
        <v>53</v>
      </c>
      <c r="M11545" t="s">
        <v>7663</v>
      </c>
      <c r="N11545" t="s">
        <v>1578</v>
      </c>
      <c r="O11545">
        <v>1E-3</v>
      </c>
      <c r="P11545">
        <v>1E-3</v>
      </c>
      <c r="Q11545">
        <v>1</v>
      </c>
    </row>
    <row r="11546" spans="10:17" x14ac:dyDescent="0.2">
      <c r="J11546" t="s">
        <v>498</v>
      </c>
      <c r="K11546" t="s">
        <v>356</v>
      </c>
      <c r="L11546" t="s">
        <v>53</v>
      </c>
      <c r="M11546" t="s">
        <v>7663</v>
      </c>
      <c r="N11546" t="s">
        <v>1579</v>
      </c>
      <c r="O11546">
        <v>1E-3</v>
      </c>
      <c r="P11546">
        <v>1E-3</v>
      </c>
      <c r="Q11546">
        <v>1</v>
      </c>
    </row>
    <row r="11547" spans="10:17" x14ac:dyDescent="0.2">
      <c r="J11547" t="s">
        <v>498</v>
      </c>
      <c r="K11547" t="s">
        <v>356</v>
      </c>
      <c r="L11547" t="s">
        <v>53</v>
      </c>
      <c r="M11547" t="s">
        <v>7663</v>
      </c>
      <c r="N11547" t="s">
        <v>1580</v>
      </c>
      <c r="O11547">
        <v>1E-3</v>
      </c>
      <c r="P11547">
        <v>1E-3</v>
      </c>
      <c r="Q11547">
        <v>1</v>
      </c>
    </row>
    <row r="11548" spans="10:17" x14ac:dyDescent="0.2">
      <c r="J11548" t="s">
        <v>498</v>
      </c>
      <c r="K11548" t="s">
        <v>356</v>
      </c>
      <c r="L11548" t="s">
        <v>53</v>
      </c>
      <c r="M11548" t="s">
        <v>7663</v>
      </c>
      <c r="N11548" t="s">
        <v>1581</v>
      </c>
      <c r="O11548">
        <v>1E-3</v>
      </c>
      <c r="P11548">
        <v>1E-3</v>
      </c>
      <c r="Q11548">
        <v>1</v>
      </c>
    </row>
    <row r="11549" spans="10:17" x14ac:dyDescent="0.2">
      <c r="J11549" t="s">
        <v>498</v>
      </c>
      <c r="K11549" t="s">
        <v>356</v>
      </c>
      <c r="L11549" t="s">
        <v>53</v>
      </c>
      <c r="M11549" t="s">
        <v>7663</v>
      </c>
      <c r="N11549" t="s">
        <v>1582</v>
      </c>
      <c r="O11549">
        <v>1E-3</v>
      </c>
      <c r="P11549">
        <v>1E-3</v>
      </c>
      <c r="Q11549">
        <v>1</v>
      </c>
    </row>
    <row r="11550" spans="10:17" x14ac:dyDescent="0.2">
      <c r="J11550" t="s">
        <v>498</v>
      </c>
      <c r="K11550" t="s">
        <v>356</v>
      </c>
      <c r="L11550" t="s">
        <v>53</v>
      </c>
      <c r="M11550" t="s">
        <v>7663</v>
      </c>
      <c r="N11550" t="s">
        <v>1584</v>
      </c>
      <c r="O11550">
        <v>1E-3</v>
      </c>
      <c r="P11550">
        <v>1E-3</v>
      </c>
      <c r="Q11550">
        <v>1</v>
      </c>
    </row>
    <row r="11551" spans="10:17" x14ac:dyDescent="0.2">
      <c r="J11551" t="s">
        <v>498</v>
      </c>
      <c r="K11551" t="s">
        <v>356</v>
      </c>
      <c r="L11551" t="s">
        <v>53</v>
      </c>
      <c r="M11551" t="s">
        <v>7663</v>
      </c>
      <c r="N11551" t="s">
        <v>1596</v>
      </c>
      <c r="O11551">
        <v>1E-3</v>
      </c>
      <c r="P11551">
        <v>1E-3</v>
      </c>
      <c r="Q11551">
        <v>1</v>
      </c>
    </row>
    <row r="11552" spans="10:17" x14ac:dyDescent="0.2">
      <c r="J11552" t="s">
        <v>498</v>
      </c>
      <c r="K11552" t="s">
        <v>356</v>
      </c>
      <c r="L11552" t="s">
        <v>53</v>
      </c>
      <c r="M11552" t="s">
        <v>7663</v>
      </c>
      <c r="N11552" t="s">
        <v>1597</v>
      </c>
      <c r="O11552">
        <v>1E-3</v>
      </c>
      <c r="P11552">
        <v>1E-3</v>
      </c>
      <c r="Q11552">
        <v>1</v>
      </c>
    </row>
    <row r="11553" spans="10:17" x14ac:dyDescent="0.2">
      <c r="J11553" t="s">
        <v>498</v>
      </c>
      <c r="K11553" t="s">
        <v>356</v>
      </c>
      <c r="L11553" t="s">
        <v>53</v>
      </c>
      <c r="M11553" t="s">
        <v>7663</v>
      </c>
      <c r="N11553" t="s">
        <v>1598</v>
      </c>
      <c r="O11553">
        <v>1E-3</v>
      </c>
      <c r="P11553">
        <v>1E-3</v>
      </c>
      <c r="Q11553">
        <v>1</v>
      </c>
    </row>
    <row r="11554" spans="10:17" x14ac:dyDescent="0.2">
      <c r="J11554" t="s">
        <v>498</v>
      </c>
      <c r="K11554" t="s">
        <v>356</v>
      </c>
      <c r="L11554" t="s">
        <v>53</v>
      </c>
      <c r="M11554" t="s">
        <v>7663</v>
      </c>
      <c r="N11554" t="s">
        <v>1599</v>
      </c>
      <c r="O11554">
        <v>1E-3</v>
      </c>
      <c r="P11554">
        <v>1E-3</v>
      </c>
      <c r="Q11554">
        <v>1</v>
      </c>
    </row>
    <row r="11555" spans="10:17" x14ac:dyDescent="0.2">
      <c r="J11555" t="s">
        <v>498</v>
      </c>
      <c r="K11555" t="s">
        <v>356</v>
      </c>
      <c r="L11555" t="s">
        <v>53</v>
      </c>
      <c r="M11555" t="s">
        <v>7663</v>
      </c>
      <c r="N11555" t="s">
        <v>1600</v>
      </c>
      <c r="O11555">
        <v>1E-3</v>
      </c>
      <c r="P11555">
        <v>1E-3</v>
      </c>
      <c r="Q11555">
        <v>1</v>
      </c>
    </row>
    <row r="11556" spans="10:17" x14ac:dyDescent="0.2">
      <c r="J11556" t="s">
        <v>498</v>
      </c>
      <c r="K11556" t="s">
        <v>356</v>
      </c>
      <c r="L11556" t="s">
        <v>53</v>
      </c>
      <c r="M11556" t="s">
        <v>7663</v>
      </c>
      <c r="N11556" t="s">
        <v>1601</v>
      </c>
      <c r="O11556">
        <v>1E-3</v>
      </c>
      <c r="P11556">
        <v>1E-3</v>
      </c>
      <c r="Q11556">
        <v>1</v>
      </c>
    </row>
    <row r="11557" spans="10:17" x14ac:dyDescent="0.2">
      <c r="J11557" t="s">
        <v>498</v>
      </c>
      <c r="K11557" t="s">
        <v>356</v>
      </c>
      <c r="L11557" t="s">
        <v>53</v>
      </c>
      <c r="M11557" t="s">
        <v>7663</v>
      </c>
      <c r="N11557" t="s">
        <v>1602</v>
      </c>
      <c r="O11557">
        <v>1E-3</v>
      </c>
      <c r="P11557">
        <v>1E-3</v>
      </c>
      <c r="Q11557">
        <v>1</v>
      </c>
    </row>
    <row r="11558" spans="10:17" x14ac:dyDescent="0.2">
      <c r="J11558" t="s">
        <v>498</v>
      </c>
      <c r="K11558" t="s">
        <v>356</v>
      </c>
      <c r="L11558" t="s">
        <v>53</v>
      </c>
      <c r="M11558" t="s">
        <v>7663</v>
      </c>
      <c r="N11558" t="s">
        <v>1603</v>
      </c>
      <c r="O11558">
        <v>1E-3</v>
      </c>
      <c r="P11558">
        <v>1E-3</v>
      </c>
      <c r="Q11558">
        <v>1</v>
      </c>
    </row>
    <row r="11559" spans="10:17" x14ac:dyDescent="0.2">
      <c r="J11559" t="s">
        <v>498</v>
      </c>
      <c r="K11559" t="s">
        <v>356</v>
      </c>
      <c r="L11559" t="s">
        <v>53</v>
      </c>
      <c r="M11559" t="s">
        <v>7663</v>
      </c>
      <c r="N11559" t="s">
        <v>1604</v>
      </c>
      <c r="O11559">
        <v>1E-3</v>
      </c>
      <c r="P11559">
        <v>1E-3</v>
      </c>
      <c r="Q11559">
        <v>1</v>
      </c>
    </row>
    <row r="11560" spans="10:17" x14ac:dyDescent="0.2">
      <c r="J11560" t="s">
        <v>498</v>
      </c>
      <c r="K11560" t="s">
        <v>356</v>
      </c>
      <c r="L11560" t="s">
        <v>53</v>
      </c>
      <c r="M11560" t="s">
        <v>7663</v>
      </c>
      <c r="N11560" t="s">
        <v>1605</v>
      </c>
      <c r="O11560">
        <v>1E-3</v>
      </c>
      <c r="P11560">
        <v>1E-3</v>
      </c>
      <c r="Q11560">
        <v>1</v>
      </c>
    </row>
    <row r="11561" spans="10:17" x14ac:dyDescent="0.2">
      <c r="J11561" t="s">
        <v>498</v>
      </c>
      <c r="K11561" t="s">
        <v>356</v>
      </c>
      <c r="L11561" t="s">
        <v>53</v>
      </c>
      <c r="M11561" t="s">
        <v>7663</v>
      </c>
      <c r="N11561" t="s">
        <v>1606</v>
      </c>
      <c r="O11561">
        <v>1E-3</v>
      </c>
      <c r="P11561">
        <v>1E-3</v>
      </c>
      <c r="Q11561">
        <v>1</v>
      </c>
    </row>
    <row r="11562" spans="10:17" x14ac:dyDescent="0.2">
      <c r="J11562" t="s">
        <v>498</v>
      </c>
      <c r="K11562" t="s">
        <v>356</v>
      </c>
      <c r="L11562" t="s">
        <v>53</v>
      </c>
      <c r="M11562" t="s">
        <v>7663</v>
      </c>
      <c r="N11562" t="s">
        <v>1608</v>
      </c>
      <c r="O11562">
        <v>1E-3</v>
      </c>
      <c r="P11562">
        <v>1E-3</v>
      </c>
      <c r="Q11562">
        <v>1</v>
      </c>
    </row>
    <row r="11563" spans="10:17" x14ac:dyDescent="0.2">
      <c r="J11563" t="s">
        <v>498</v>
      </c>
      <c r="K11563" t="s">
        <v>356</v>
      </c>
      <c r="L11563" t="s">
        <v>53</v>
      </c>
      <c r="M11563" t="s">
        <v>7663</v>
      </c>
      <c r="N11563" t="s">
        <v>1609</v>
      </c>
      <c r="O11563">
        <v>1E-3</v>
      </c>
      <c r="P11563">
        <v>1E-3</v>
      </c>
      <c r="Q11563">
        <v>1</v>
      </c>
    </row>
    <row r="11564" spans="10:17" x14ac:dyDescent="0.2">
      <c r="J11564" t="s">
        <v>498</v>
      </c>
      <c r="K11564" t="s">
        <v>356</v>
      </c>
      <c r="L11564" t="s">
        <v>53</v>
      </c>
      <c r="M11564" t="s">
        <v>7663</v>
      </c>
      <c r="N11564" t="s">
        <v>1610</v>
      </c>
      <c r="O11564">
        <v>1E-3</v>
      </c>
      <c r="P11564">
        <v>1E-3</v>
      </c>
      <c r="Q11564">
        <v>1</v>
      </c>
    </row>
    <row r="11565" spans="10:17" x14ac:dyDescent="0.2">
      <c r="J11565" t="s">
        <v>498</v>
      </c>
      <c r="K11565" t="s">
        <v>356</v>
      </c>
      <c r="L11565" t="s">
        <v>53</v>
      </c>
      <c r="M11565" t="s">
        <v>7663</v>
      </c>
      <c r="N11565" t="s">
        <v>1611</v>
      </c>
      <c r="O11565">
        <v>1E-3</v>
      </c>
      <c r="P11565">
        <v>1E-3</v>
      </c>
      <c r="Q11565">
        <v>1</v>
      </c>
    </row>
    <row r="11566" spans="10:17" x14ac:dyDescent="0.2">
      <c r="J11566" t="s">
        <v>498</v>
      </c>
      <c r="K11566" t="s">
        <v>356</v>
      </c>
      <c r="L11566" t="s">
        <v>53</v>
      </c>
      <c r="M11566" t="s">
        <v>7663</v>
      </c>
      <c r="N11566" t="s">
        <v>1612</v>
      </c>
      <c r="O11566">
        <v>1E-3</v>
      </c>
      <c r="P11566">
        <v>1E-3</v>
      </c>
      <c r="Q11566">
        <v>1</v>
      </c>
    </row>
    <row r="11567" spans="10:17" x14ac:dyDescent="0.2">
      <c r="J11567" t="s">
        <v>498</v>
      </c>
      <c r="K11567" t="s">
        <v>356</v>
      </c>
      <c r="L11567" t="s">
        <v>53</v>
      </c>
      <c r="M11567" t="s">
        <v>7663</v>
      </c>
      <c r="N11567" t="s">
        <v>1613</v>
      </c>
      <c r="O11567">
        <v>1E-3</v>
      </c>
      <c r="P11567">
        <v>1E-3</v>
      </c>
      <c r="Q11567">
        <v>1</v>
      </c>
    </row>
    <row r="11568" spans="10:17" x14ac:dyDescent="0.2">
      <c r="J11568" t="s">
        <v>498</v>
      </c>
      <c r="K11568" t="s">
        <v>356</v>
      </c>
      <c r="L11568" t="s">
        <v>53</v>
      </c>
      <c r="M11568" t="s">
        <v>7663</v>
      </c>
      <c r="N11568" t="s">
        <v>1614</v>
      </c>
      <c r="O11568">
        <v>0</v>
      </c>
      <c r="P11568">
        <v>0</v>
      </c>
      <c r="Q11568">
        <v>1</v>
      </c>
    </row>
    <row r="11569" spans="10:17" x14ac:dyDescent="0.2">
      <c r="J11569" t="s">
        <v>498</v>
      </c>
      <c r="K11569" t="s">
        <v>356</v>
      </c>
      <c r="L11569" t="s">
        <v>53</v>
      </c>
      <c r="M11569" t="s">
        <v>7663</v>
      </c>
      <c r="N11569" t="s">
        <v>1615</v>
      </c>
      <c r="O11569">
        <v>0</v>
      </c>
      <c r="P11569">
        <v>0</v>
      </c>
      <c r="Q11569">
        <v>1</v>
      </c>
    </row>
    <row r="11570" spans="10:17" x14ac:dyDescent="0.2">
      <c r="J11570" t="s">
        <v>498</v>
      </c>
      <c r="K11570" t="s">
        <v>356</v>
      </c>
      <c r="L11570" t="s">
        <v>53</v>
      </c>
      <c r="M11570" t="s">
        <v>7663</v>
      </c>
      <c r="N11570" t="s">
        <v>1616</v>
      </c>
      <c r="O11570">
        <v>0</v>
      </c>
      <c r="P11570">
        <v>0</v>
      </c>
      <c r="Q11570">
        <v>1</v>
      </c>
    </row>
    <row r="11571" spans="10:17" x14ac:dyDescent="0.2">
      <c r="J11571" t="s">
        <v>498</v>
      </c>
      <c r="K11571" t="s">
        <v>356</v>
      </c>
      <c r="L11571" t="s">
        <v>53</v>
      </c>
      <c r="M11571" t="s">
        <v>7663</v>
      </c>
      <c r="N11571" t="s">
        <v>1617</v>
      </c>
      <c r="O11571">
        <v>0</v>
      </c>
      <c r="P11571">
        <v>1E-3</v>
      </c>
      <c r="Q11571">
        <v>1</v>
      </c>
    </row>
    <row r="11572" spans="10:17" x14ac:dyDescent="0.2">
      <c r="J11572" t="s">
        <v>498</v>
      </c>
      <c r="K11572" t="s">
        <v>356</v>
      </c>
      <c r="L11572" t="s">
        <v>53</v>
      </c>
      <c r="M11572" t="s">
        <v>7663</v>
      </c>
      <c r="N11572" t="s">
        <v>1619</v>
      </c>
      <c r="O11572">
        <v>1E-3</v>
      </c>
      <c r="P11572">
        <v>1E-3</v>
      </c>
      <c r="Q11572">
        <v>1</v>
      </c>
    </row>
    <row r="11573" spans="10:17" x14ac:dyDescent="0.2">
      <c r="J11573" t="s">
        <v>498</v>
      </c>
      <c r="K11573" t="s">
        <v>356</v>
      </c>
      <c r="L11573" t="s">
        <v>53</v>
      </c>
      <c r="M11573" t="s">
        <v>7663</v>
      </c>
      <c r="N11573" t="s">
        <v>1624</v>
      </c>
      <c r="O11573">
        <v>1E-3</v>
      </c>
      <c r="P11573">
        <v>1E-3</v>
      </c>
      <c r="Q11573">
        <v>1</v>
      </c>
    </row>
    <row r="11574" spans="10:17" x14ac:dyDescent="0.2">
      <c r="J11574" t="s">
        <v>498</v>
      </c>
      <c r="K11574" t="s">
        <v>356</v>
      </c>
      <c r="L11574" t="s">
        <v>53</v>
      </c>
      <c r="M11574" t="s">
        <v>7663</v>
      </c>
      <c r="N11574" t="s">
        <v>1625</v>
      </c>
      <c r="O11574">
        <v>1E-3</v>
      </c>
      <c r="P11574">
        <v>1E-3</v>
      </c>
      <c r="Q11574">
        <v>1</v>
      </c>
    </row>
    <row r="11575" spans="10:17" x14ac:dyDescent="0.2">
      <c r="J11575" t="s">
        <v>498</v>
      </c>
      <c r="K11575" t="s">
        <v>356</v>
      </c>
      <c r="L11575" t="s">
        <v>53</v>
      </c>
      <c r="M11575" t="s">
        <v>7663</v>
      </c>
      <c r="N11575" t="s">
        <v>1626</v>
      </c>
      <c r="O11575">
        <v>0</v>
      </c>
      <c r="P11575">
        <v>0</v>
      </c>
      <c r="Q11575">
        <v>1</v>
      </c>
    </row>
    <row r="11576" spans="10:17" x14ac:dyDescent="0.2">
      <c r="J11576" t="s">
        <v>498</v>
      </c>
      <c r="K11576" t="s">
        <v>356</v>
      </c>
      <c r="L11576" t="s">
        <v>53</v>
      </c>
      <c r="M11576" t="s">
        <v>7663</v>
      </c>
      <c r="N11576" t="s">
        <v>1627</v>
      </c>
      <c r="O11576">
        <v>0</v>
      </c>
      <c r="P11576">
        <v>0</v>
      </c>
      <c r="Q11576">
        <v>1</v>
      </c>
    </row>
    <row r="11577" spans="10:17" x14ac:dyDescent="0.2">
      <c r="J11577" t="s">
        <v>498</v>
      </c>
      <c r="K11577" t="s">
        <v>356</v>
      </c>
      <c r="L11577" t="s">
        <v>53</v>
      </c>
      <c r="M11577" t="s">
        <v>7663</v>
      </c>
      <c r="N11577" t="s">
        <v>1628</v>
      </c>
      <c r="O11577">
        <v>0</v>
      </c>
      <c r="P11577">
        <v>0</v>
      </c>
      <c r="Q11577">
        <v>1</v>
      </c>
    </row>
    <row r="11578" spans="10:17" x14ac:dyDescent="0.2">
      <c r="J11578" t="s">
        <v>498</v>
      </c>
      <c r="K11578" t="s">
        <v>356</v>
      </c>
      <c r="L11578" t="s">
        <v>53</v>
      </c>
      <c r="M11578" t="s">
        <v>7663</v>
      </c>
      <c r="N11578" t="s">
        <v>1629</v>
      </c>
      <c r="O11578">
        <v>0</v>
      </c>
      <c r="P11578">
        <v>0</v>
      </c>
      <c r="Q11578">
        <v>1</v>
      </c>
    </row>
    <row r="11579" spans="10:17" x14ac:dyDescent="0.2">
      <c r="J11579" t="s">
        <v>498</v>
      </c>
      <c r="K11579" t="s">
        <v>356</v>
      </c>
      <c r="L11579" t="s">
        <v>53</v>
      </c>
      <c r="M11579" t="s">
        <v>7663</v>
      </c>
      <c r="N11579" t="s">
        <v>1630</v>
      </c>
      <c r="O11579">
        <v>0</v>
      </c>
      <c r="P11579">
        <v>0</v>
      </c>
      <c r="Q11579">
        <v>1</v>
      </c>
    </row>
    <row r="11580" spans="10:17" x14ac:dyDescent="0.2">
      <c r="J11580" t="s">
        <v>498</v>
      </c>
      <c r="K11580" t="s">
        <v>356</v>
      </c>
      <c r="L11580" t="s">
        <v>53</v>
      </c>
      <c r="M11580" t="s">
        <v>7663</v>
      </c>
      <c r="N11580" t="s">
        <v>1632</v>
      </c>
      <c r="O11580">
        <v>0</v>
      </c>
      <c r="P11580">
        <v>1E-3</v>
      </c>
      <c r="Q11580">
        <v>1</v>
      </c>
    </row>
    <row r="11581" spans="10:17" x14ac:dyDescent="0.2">
      <c r="J11581" t="s">
        <v>498</v>
      </c>
      <c r="K11581" t="s">
        <v>356</v>
      </c>
      <c r="L11581" t="s">
        <v>53</v>
      </c>
      <c r="M11581" t="s">
        <v>7663</v>
      </c>
      <c r="N11581" t="s">
        <v>1633</v>
      </c>
      <c r="O11581">
        <v>1E-3</v>
      </c>
      <c r="P11581">
        <v>1E-3</v>
      </c>
      <c r="Q11581">
        <v>1</v>
      </c>
    </row>
    <row r="11582" spans="10:17" x14ac:dyDescent="0.2">
      <c r="J11582" t="s">
        <v>498</v>
      </c>
      <c r="K11582" t="s">
        <v>356</v>
      </c>
      <c r="L11582" t="s">
        <v>53</v>
      </c>
      <c r="M11582" t="s">
        <v>7663</v>
      </c>
      <c r="N11582" t="s">
        <v>1634</v>
      </c>
      <c r="O11582">
        <v>1E-3</v>
      </c>
      <c r="P11582">
        <v>1E-3</v>
      </c>
      <c r="Q11582">
        <v>1</v>
      </c>
    </row>
    <row r="11583" spans="10:17" x14ac:dyDescent="0.2">
      <c r="J11583" t="s">
        <v>498</v>
      </c>
      <c r="K11583" t="s">
        <v>356</v>
      </c>
      <c r="L11583" t="s">
        <v>53</v>
      </c>
      <c r="M11583" t="s">
        <v>7663</v>
      </c>
      <c r="N11583" t="s">
        <v>1635</v>
      </c>
      <c r="O11583">
        <v>1E-3</v>
      </c>
      <c r="P11583">
        <v>1E-3</v>
      </c>
      <c r="Q11583">
        <v>1</v>
      </c>
    </row>
    <row r="11584" spans="10:17" x14ac:dyDescent="0.2">
      <c r="J11584" t="s">
        <v>498</v>
      </c>
      <c r="K11584" t="s">
        <v>356</v>
      </c>
      <c r="L11584" t="s">
        <v>53</v>
      </c>
      <c r="M11584" t="s">
        <v>7663</v>
      </c>
      <c r="N11584" t="s">
        <v>1636</v>
      </c>
      <c r="O11584">
        <v>0</v>
      </c>
      <c r="P11584">
        <v>0</v>
      </c>
      <c r="Q11584">
        <v>1</v>
      </c>
    </row>
    <row r="11585" spans="10:17" x14ac:dyDescent="0.2">
      <c r="J11585" t="s">
        <v>498</v>
      </c>
      <c r="K11585" t="s">
        <v>356</v>
      </c>
      <c r="L11585" t="s">
        <v>53</v>
      </c>
      <c r="M11585" t="s">
        <v>7663</v>
      </c>
      <c r="N11585" t="s">
        <v>1637</v>
      </c>
      <c r="O11585">
        <v>0</v>
      </c>
      <c r="P11585">
        <v>0</v>
      </c>
      <c r="Q11585">
        <v>1</v>
      </c>
    </row>
    <row r="11586" spans="10:17" x14ac:dyDescent="0.2">
      <c r="J11586" t="s">
        <v>498</v>
      </c>
      <c r="K11586" t="s">
        <v>356</v>
      </c>
      <c r="L11586" t="s">
        <v>53</v>
      </c>
      <c r="M11586" t="s">
        <v>7663</v>
      </c>
      <c r="N11586" t="s">
        <v>1638</v>
      </c>
      <c r="O11586">
        <v>0</v>
      </c>
      <c r="P11586">
        <v>0</v>
      </c>
      <c r="Q11586">
        <v>1</v>
      </c>
    </row>
    <row r="11587" spans="10:17" x14ac:dyDescent="0.2">
      <c r="J11587" t="s">
        <v>498</v>
      </c>
      <c r="K11587" t="s">
        <v>356</v>
      </c>
      <c r="L11587" t="s">
        <v>53</v>
      </c>
      <c r="M11587" t="s">
        <v>7663</v>
      </c>
      <c r="N11587" t="s">
        <v>1640</v>
      </c>
      <c r="O11587">
        <v>0</v>
      </c>
      <c r="P11587">
        <v>0</v>
      </c>
      <c r="Q11587">
        <v>1</v>
      </c>
    </row>
    <row r="11588" spans="10:17" x14ac:dyDescent="0.2">
      <c r="J11588" t="s">
        <v>498</v>
      </c>
      <c r="K11588" t="s">
        <v>356</v>
      </c>
      <c r="L11588" t="s">
        <v>53</v>
      </c>
      <c r="M11588" t="s">
        <v>7663</v>
      </c>
      <c r="N11588" t="s">
        <v>1641</v>
      </c>
      <c r="O11588">
        <v>0</v>
      </c>
      <c r="P11588">
        <v>0</v>
      </c>
      <c r="Q11588">
        <v>1</v>
      </c>
    </row>
    <row r="11589" spans="10:17" x14ac:dyDescent="0.2">
      <c r="J11589" t="s">
        <v>498</v>
      </c>
      <c r="K11589" t="s">
        <v>356</v>
      </c>
      <c r="L11589" t="s">
        <v>53</v>
      </c>
      <c r="M11589" t="s">
        <v>7663</v>
      </c>
      <c r="N11589" t="s">
        <v>1647</v>
      </c>
      <c r="O11589">
        <v>0</v>
      </c>
      <c r="P11589">
        <v>1E-3</v>
      </c>
      <c r="Q11589">
        <v>1</v>
      </c>
    </row>
    <row r="11590" spans="10:17" x14ac:dyDescent="0.2">
      <c r="J11590" t="s">
        <v>498</v>
      </c>
      <c r="K11590" t="s">
        <v>356</v>
      </c>
      <c r="L11590" t="s">
        <v>53</v>
      </c>
      <c r="M11590" t="s">
        <v>7663</v>
      </c>
      <c r="N11590" t="s">
        <v>1648</v>
      </c>
      <c r="O11590">
        <v>0</v>
      </c>
      <c r="P11590">
        <v>0</v>
      </c>
      <c r="Q11590">
        <v>1</v>
      </c>
    </row>
    <row r="11591" spans="10:17" x14ac:dyDescent="0.2">
      <c r="J11591" t="s">
        <v>498</v>
      </c>
      <c r="K11591" t="s">
        <v>356</v>
      </c>
      <c r="L11591" t="s">
        <v>53</v>
      </c>
      <c r="M11591" t="s">
        <v>7663</v>
      </c>
      <c r="N11591" t="s">
        <v>1649</v>
      </c>
      <c r="O11591">
        <v>1E-3</v>
      </c>
      <c r="P11591">
        <v>1E-3</v>
      </c>
      <c r="Q11591">
        <v>1</v>
      </c>
    </row>
    <row r="11592" spans="10:17" x14ac:dyDescent="0.2">
      <c r="J11592" t="s">
        <v>498</v>
      </c>
      <c r="K11592" t="s">
        <v>356</v>
      </c>
      <c r="L11592" t="s">
        <v>53</v>
      </c>
      <c r="M11592" t="s">
        <v>7663</v>
      </c>
      <c r="N11592" t="s">
        <v>1650</v>
      </c>
      <c r="O11592">
        <v>0</v>
      </c>
      <c r="P11592">
        <v>0</v>
      </c>
      <c r="Q11592">
        <v>1</v>
      </c>
    </row>
    <row r="11593" spans="10:17" x14ac:dyDescent="0.2">
      <c r="J11593" t="s">
        <v>498</v>
      </c>
      <c r="K11593" t="s">
        <v>356</v>
      </c>
      <c r="L11593" t="s">
        <v>53</v>
      </c>
      <c r="M11593" t="s">
        <v>7663</v>
      </c>
      <c r="N11593" t="s">
        <v>1651</v>
      </c>
      <c r="O11593">
        <v>0</v>
      </c>
      <c r="P11593">
        <v>0</v>
      </c>
      <c r="Q11593">
        <v>1</v>
      </c>
    </row>
    <row r="11594" spans="10:17" x14ac:dyDescent="0.2">
      <c r="J11594" t="s">
        <v>498</v>
      </c>
      <c r="K11594" t="s">
        <v>356</v>
      </c>
      <c r="L11594" t="s">
        <v>53</v>
      </c>
      <c r="M11594" t="s">
        <v>7663</v>
      </c>
      <c r="N11594" t="s">
        <v>1652</v>
      </c>
      <c r="O11594">
        <v>0</v>
      </c>
      <c r="P11594">
        <v>0</v>
      </c>
      <c r="Q11594">
        <v>1</v>
      </c>
    </row>
    <row r="11595" spans="10:17" x14ac:dyDescent="0.2">
      <c r="J11595" t="s">
        <v>498</v>
      </c>
      <c r="K11595" t="s">
        <v>356</v>
      </c>
      <c r="L11595" t="s">
        <v>53</v>
      </c>
      <c r="M11595" t="s">
        <v>7663</v>
      </c>
      <c r="N11595" t="s">
        <v>1653</v>
      </c>
      <c r="O11595">
        <v>0</v>
      </c>
      <c r="P11595">
        <v>0</v>
      </c>
      <c r="Q11595">
        <v>1</v>
      </c>
    </row>
    <row r="11596" spans="10:17" x14ac:dyDescent="0.2">
      <c r="J11596" t="s">
        <v>498</v>
      </c>
      <c r="K11596" t="s">
        <v>356</v>
      </c>
      <c r="L11596" t="s">
        <v>53</v>
      </c>
      <c r="M11596" t="s">
        <v>7663</v>
      </c>
      <c r="N11596" t="s">
        <v>1654</v>
      </c>
      <c r="O11596">
        <v>0</v>
      </c>
      <c r="P11596">
        <v>0</v>
      </c>
      <c r="Q11596">
        <v>1</v>
      </c>
    </row>
    <row r="11597" spans="10:17" x14ac:dyDescent="0.2">
      <c r="J11597" t="s">
        <v>498</v>
      </c>
      <c r="K11597" t="s">
        <v>356</v>
      </c>
      <c r="L11597" t="s">
        <v>53</v>
      </c>
      <c r="M11597" t="s">
        <v>7663</v>
      </c>
      <c r="N11597" t="s">
        <v>1656</v>
      </c>
      <c r="O11597">
        <v>1E-3</v>
      </c>
      <c r="P11597">
        <v>1E-3</v>
      </c>
      <c r="Q11597">
        <v>1</v>
      </c>
    </row>
    <row r="11598" spans="10:17" x14ac:dyDescent="0.2">
      <c r="J11598" t="s">
        <v>498</v>
      </c>
      <c r="K11598" t="s">
        <v>356</v>
      </c>
      <c r="L11598" t="s">
        <v>53</v>
      </c>
      <c r="M11598" t="s">
        <v>7663</v>
      </c>
      <c r="N11598" t="s">
        <v>1657</v>
      </c>
      <c r="O11598">
        <v>1E-3</v>
      </c>
      <c r="P11598">
        <v>1E-3</v>
      </c>
      <c r="Q11598">
        <v>1</v>
      </c>
    </row>
    <row r="11599" spans="10:17" x14ac:dyDescent="0.2">
      <c r="J11599" t="s">
        <v>498</v>
      </c>
      <c r="K11599" t="s">
        <v>356</v>
      </c>
      <c r="L11599" t="s">
        <v>53</v>
      </c>
      <c r="M11599" t="s">
        <v>7663</v>
      </c>
      <c r="N11599" t="s">
        <v>1658</v>
      </c>
      <c r="O11599">
        <v>1E-3</v>
      </c>
      <c r="P11599">
        <v>1E-3</v>
      </c>
      <c r="Q11599">
        <v>1</v>
      </c>
    </row>
    <row r="11600" spans="10:17" x14ac:dyDescent="0.2">
      <c r="J11600" t="s">
        <v>498</v>
      </c>
      <c r="K11600" t="s">
        <v>356</v>
      </c>
      <c r="L11600" t="s">
        <v>53</v>
      </c>
      <c r="M11600" t="s">
        <v>7663</v>
      </c>
      <c r="N11600" t="s">
        <v>1659</v>
      </c>
      <c r="O11600">
        <v>1E-3</v>
      </c>
      <c r="P11600">
        <v>1E-3</v>
      </c>
      <c r="Q11600">
        <v>1</v>
      </c>
    </row>
    <row r="11601" spans="10:17" x14ac:dyDescent="0.2">
      <c r="J11601" t="s">
        <v>498</v>
      </c>
      <c r="K11601" t="s">
        <v>356</v>
      </c>
      <c r="L11601" t="s">
        <v>53</v>
      </c>
      <c r="M11601" t="s">
        <v>7663</v>
      </c>
      <c r="N11601" t="s">
        <v>1660</v>
      </c>
      <c r="O11601">
        <v>0</v>
      </c>
      <c r="P11601">
        <v>0</v>
      </c>
      <c r="Q11601">
        <v>1</v>
      </c>
    </row>
    <row r="11602" spans="10:17" x14ac:dyDescent="0.2">
      <c r="J11602" t="s">
        <v>498</v>
      </c>
      <c r="K11602" t="s">
        <v>356</v>
      </c>
      <c r="L11602" t="s">
        <v>53</v>
      </c>
      <c r="M11602" t="s">
        <v>7663</v>
      </c>
      <c r="N11602" t="s">
        <v>1661</v>
      </c>
      <c r="O11602">
        <v>0</v>
      </c>
      <c r="P11602">
        <v>0</v>
      </c>
      <c r="Q11602">
        <v>1</v>
      </c>
    </row>
    <row r="11603" spans="10:17" x14ac:dyDescent="0.2">
      <c r="J11603" t="s">
        <v>498</v>
      </c>
      <c r="K11603" t="s">
        <v>356</v>
      </c>
      <c r="L11603" t="s">
        <v>53</v>
      </c>
      <c r="M11603" t="s">
        <v>7663</v>
      </c>
      <c r="N11603" t="s">
        <v>1662</v>
      </c>
      <c r="O11603">
        <v>0</v>
      </c>
      <c r="P11603">
        <v>0</v>
      </c>
      <c r="Q11603">
        <v>1</v>
      </c>
    </row>
    <row r="11604" spans="10:17" x14ac:dyDescent="0.2">
      <c r="J11604" t="s">
        <v>498</v>
      </c>
      <c r="K11604" t="s">
        <v>356</v>
      </c>
      <c r="L11604" t="s">
        <v>53</v>
      </c>
      <c r="M11604" t="s">
        <v>7663</v>
      </c>
      <c r="N11604" t="s">
        <v>1664</v>
      </c>
      <c r="O11604">
        <v>0</v>
      </c>
      <c r="P11604">
        <v>0</v>
      </c>
      <c r="Q11604">
        <v>1</v>
      </c>
    </row>
    <row r="11605" spans="10:17" x14ac:dyDescent="0.2">
      <c r="J11605" t="s">
        <v>498</v>
      </c>
      <c r="K11605" t="s">
        <v>356</v>
      </c>
      <c r="L11605" t="s">
        <v>53</v>
      </c>
      <c r="M11605" t="s">
        <v>7663</v>
      </c>
      <c r="N11605" t="s">
        <v>1665</v>
      </c>
      <c r="O11605">
        <v>0</v>
      </c>
      <c r="P11605">
        <v>0</v>
      </c>
      <c r="Q11605">
        <v>1</v>
      </c>
    </row>
    <row r="11606" spans="10:17" x14ac:dyDescent="0.2">
      <c r="J11606" t="s">
        <v>498</v>
      </c>
      <c r="K11606" t="s">
        <v>356</v>
      </c>
      <c r="L11606" t="s">
        <v>53</v>
      </c>
      <c r="M11606" t="s">
        <v>7663</v>
      </c>
      <c r="N11606" t="s">
        <v>1667</v>
      </c>
      <c r="O11606">
        <v>0</v>
      </c>
      <c r="P11606">
        <v>0</v>
      </c>
      <c r="Q11606">
        <v>1</v>
      </c>
    </row>
    <row r="11607" spans="10:17" x14ac:dyDescent="0.2">
      <c r="J11607" t="s">
        <v>498</v>
      </c>
      <c r="K11607" t="s">
        <v>356</v>
      </c>
      <c r="L11607" t="s">
        <v>53</v>
      </c>
      <c r="M11607" t="s">
        <v>7663</v>
      </c>
      <c r="N11607" t="s">
        <v>1672</v>
      </c>
      <c r="O11607">
        <v>0</v>
      </c>
      <c r="P11607">
        <v>0</v>
      </c>
      <c r="Q11607">
        <v>1</v>
      </c>
    </row>
    <row r="11608" spans="10:17" x14ac:dyDescent="0.2">
      <c r="J11608" t="s">
        <v>498</v>
      </c>
      <c r="K11608" t="s">
        <v>356</v>
      </c>
      <c r="L11608" t="s">
        <v>53</v>
      </c>
      <c r="M11608" t="s">
        <v>7663</v>
      </c>
      <c r="N11608" t="s">
        <v>1673</v>
      </c>
      <c r="O11608">
        <v>1E-3</v>
      </c>
      <c r="P11608">
        <v>1E-3</v>
      </c>
      <c r="Q11608">
        <v>1</v>
      </c>
    </row>
    <row r="11609" spans="10:17" x14ac:dyDescent="0.2">
      <c r="J11609" t="s">
        <v>498</v>
      </c>
      <c r="K11609" t="s">
        <v>356</v>
      </c>
      <c r="L11609" t="s">
        <v>53</v>
      </c>
      <c r="M11609" t="s">
        <v>7663</v>
      </c>
      <c r="N11609" t="s">
        <v>1674</v>
      </c>
      <c r="O11609">
        <v>0</v>
      </c>
      <c r="P11609">
        <v>0</v>
      </c>
      <c r="Q11609">
        <v>1</v>
      </c>
    </row>
    <row r="11610" spans="10:17" x14ac:dyDescent="0.2">
      <c r="J11610" t="s">
        <v>498</v>
      </c>
      <c r="K11610" t="s">
        <v>356</v>
      </c>
      <c r="L11610" t="s">
        <v>53</v>
      </c>
      <c r="M11610" t="s">
        <v>7663</v>
      </c>
      <c r="N11610" t="s">
        <v>1675</v>
      </c>
      <c r="O11610">
        <v>1E-3</v>
      </c>
      <c r="P11610">
        <v>1E-3</v>
      </c>
      <c r="Q11610">
        <v>1</v>
      </c>
    </row>
    <row r="11611" spans="10:17" x14ac:dyDescent="0.2">
      <c r="J11611" t="s">
        <v>498</v>
      </c>
      <c r="K11611" t="s">
        <v>356</v>
      </c>
      <c r="L11611" t="s">
        <v>53</v>
      </c>
      <c r="M11611" t="s">
        <v>7663</v>
      </c>
      <c r="N11611" t="s">
        <v>1680</v>
      </c>
      <c r="O11611">
        <v>1E-3</v>
      </c>
      <c r="P11611">
        <v>1E-3</v>
      </c>
      <c r="Q11611">
        <v>1</v>
      </c>
    </row>
    <row r="11612" spans="10:17" x14ac:dyDescent="0.2">
      <c r="J11612" t="s">
        <v>498</v>
      </c>
      <c r="K11612" t="s">
        <v>356</v>
      </c>
      <c r="L11612" t="s">
        <v>53</v>
      </c>
      <c r="M11612" t="s">
        <v>7663</v>
      </c>
      <c r="N11612" t="s">
        <v>1681</v>
      </c>
      <c r="O11612">
        <v>1E-3</v>
      </c>
      <c r="P11612">
        <v>1E-3</v>
      </c>
      <c r="Q11612">
        <v>1</v>
      </c>
    </row>
    <row r="11613" spans="10:17" x14ac:dyDescent="0.2">
      <c r="J11613" t="s">
        <v>498</v>
      </c>
      <c r="K11613" t="s">
        <v>356</v>
      </c>
      <c r="L11613" t="s">
        <v>53</v>
      </c>
      <c r="M11613" t="s">
        <v>7663</v>
      </c>
      <c r="N11613" t="s">
        <v>1682</v>
      </c>
      <c r="O11613">
        <v>1E-3</v>
      </c>
      <c r="P11613">
        <v>1E-3</v>
      </c>
      <c r="Q11613">
        <v>1</v>
      </c>
    </row>
    <row r="11614" spans="10:17" x14ac:dyDescent="0.2">
      <c r="J11614" t="s">
        <v>498</v>
      </c>
      <c r="K11614" t="s">
        <v>356</v>
      </c>
      <c r="L11614" t="s">
        <v>53</v>
      </c>
      <c r="M11614" t="s">
        <v>7663</v>
      </c>
      <c r="N11614" t="s">
        <v>1683</v>
      </c>
      <c r="O11614">
        <v>1E-3</v>
      </c>
      <c r="P11614">
        <v>1E-3</v>
      </c>
      <c r="Q11614">
        <v>1</v>
      </c>
    </row>
    <row r="11615" spans="10:17" x14ac:dyDescent="0.2">
      <c r="J11615" t="s">
        <v>498</v>
      </c>
      <c r="K11615" t="s">
        <v>356</v>
      </c>
      <c r="L11615" t="s">
        <v>53</v>
      </c>
      <c r="M11615" t="s">
        <v>7663</v>
      </c>
      <c r="N11615" t="s">
        <v>1684</v>
      </c>
      <c r="O11615">
        <v>0</v>
      </c>
      <c r="P11615">
        <v>1E-3</v>
      </c>
      <c r="Q11615">
        <v>1</v>
      </c>
    </row>
    <row r="11616" spans="10:17" x14ac:dyDescent="0.2">
      <c r="J11616" t="s">
        <v>498</v>
      </c>
      <c r="K11616" t="s">
        <v>356</v>
      </c>
      <c r="L11616" t="s">
        <v>53</v>
      </c>
      <c r="M11616" t="s">
        <v>7663</v>
      </c>
      <c r="N11616" t="s">
        <v>1685</v>
      </c>
      <c r="O11616">
        <v>0</v>
      </c>
      <c r="P11616">
        <v>0</v>
      </c>
      <c r="Q11616">
        <v>1</v>
      </c>
    </row>
    <row r="11617" spans="10:17" x14ac:dyDescent="0.2">
      <c r="J11617" t="s">
        <v>498</v>
      </c>
      <c r="K11617" t="s">
        <v>356</v>
      </c>
      <c r="L11617" t="s">
        <v>53</v>
      </c>
      <c r="M11617" t="s">
        <v>7663</v>
      </c>
      <c r="N11617" t="s">
        <v>1686</v>
      </c>
      <c r="O11617">
        <v>0</v>
      </c>
      <c r="P11617">
        <v>0</v>
      </c>
      <c r="Q11617">
        <v>1</v>
      </c>
    </row>
    <row r="11618" spans="10:17" x14ac:dyDescent="0.2">
      <c r="J11618" t="s">
        <v>498</v>
      </c>
      <c r="K11618" t="s">
        <v>356</v>
      </c>
      <c r="L11618" t="s">
        <v>53</v>
      </c>
      <c r="M11618" t="s">
        <v>7663</v>
      </c>
      <c r="N11618" t="s">
        <v>1687</v>
      </c>
      <c r="O11618">
        <v>0</v>
      </c>
      <c r="P11618">
        <v>0</v>
      </c>
      <c r="Q11618">
        <v>1</v>
      </c>
    </row>
    <row r="11619" spans="10:17" x14ac:dyDescent="0.2">
      <c r="J11619" t="s">
        <v>498</v>
      </c>
      <c r="K11619" t="s">
        <v>356</v>
      </c>
      <c r="L11619" t="s">
        <v>53</v>
      </c>
      <c r="M11619" t="s">
        <v>7663</v>
      </c>
      <c r="N11619" t="s">
        <v>1688</v>
      </c>
      <c r="O11619">
        <v>0</v>
      </c>
      <c r="P11619">
        <v>0</v>
      </c>
      <c r="Q11619">
        <v>1</v>
      </c>
    </row>
    <row r="11620" spans="10:17" x14ac:dyDescent="0.2">
      <c r="J11620" t="s">
        <v>498</v>
      </c>
      <c r="K11620" t="s">
        <v>356</v>
      </c>
      <c r="L11620" t="s">
        <v>53</v>
      </c>
      <c r="M11620" t="s">
        <v>7663</v>
      </c>
      <c r="N11620" t="s">
        <v>1689</v>
      </c>
      <c r="O11620">
        <v>0</v>
      </c>
      <c r="P11620">
        <v>0</v>
      </c>
      <c r="Q11620">
        <v>1</v>
      </c>
    </row>
    <row r="11621" spans="10:17" x14ac:dyDescent="0.2">
      <c r="J11621" t="s">
        <v>498</v>
      </c>
      <c r="K11621" t="s">
        <v>356</v>
      </c>
      <c r="L11621" t="s">
        <v>53</v>
      </c>
      <c r="M11621" t="s">
        <v>7663</v>
      </c>
      <c r="N11621" t="s">
        <v>1690</v>
      </c>
      <c r="O11621">
        <v>0</v>
      </c>
      <c r="P11621">
        <v>1E-3</v>
      </c>
      <c r="Q11621">
        <v>1</v>
      </c>
    </row>
    <row r="11622" spans="10:17" x14ac:dyDescent="0.2">
      <c r="J11622" t="s">
        <v>498</v>
      </c>
      <c r="K11622" t="s">
        <v>356</v>
      </c>
      <c r="L11622" t="s">
        <v>53</v>
      </c>
      <c r="M11622" t="s">
        <v>7663</v>
      </c>
      <c r="N11622" t="s">
        <v>1691</v>
      </c>
      <c r="O11622">
        <v>1E-3</v>
      </c>
      <c r="P11622">
        <v>1E-3</v>
      </c>
      <c r="Q11622">
        <v>1</v>
      </c>
    </row>
    <row r="11623" spans="10:17" x14ac:dyDescent="0.2">
      <c r="J11623" t="s">
        <v>498</v>
      </c>
      <c r="K11623" t="s">
        <v>356</v>
      </c>
      <c r="L11623" t="s">
        <v>53</v>
      </c>
      <c r="M11623" t="s">
        <v>7663</v>
      </c>
      <c r="N11623" t="s">
        <v>1692</v>
      </c>
      <c r="O11623">
        <v>0</v>
      </c>
      <c r="P11623">
        <v>1E-3</v>
      </c>
      <c r="Q11623">
        <v>1</v>
      </c>
    </row>
    <row r="11624" spans="10:17" x14ac:dyDescent="0.2">
      <c r="J11624" t="s">
        <v>498</v>
      </c>
      <c r="K11624" t="s">
        <v>356</v>
      </c>
      <c r="L11624" t="s">
        <v>53</v>
      </c>
      <c r="M11624" t="s">
        <v>7663</v>
      </c>
      <c r="N11624" t="s">
        <v>1694</v>
      </c>
      <c r="O11624">
        <v>1E-3</v>
      </c>
      <c r="P11624">
        <v>1E-3</v>
      </c>
      <c r="Q11624">
        <v>1</v>
      </c>
    </row>
    <row r="11625" spans="10:17" x14ac:dyDescent="0.2">
      <c r="J11625" t="s">
        <v>498</v>
      </c>
      <c r="K11625" t="s">
        <v>356</v>
      </c>
      <c r="L11625" t="s">
        <v>53</v>
      </c>
      <c r="M11625" t="s">
        <v>7663</v>
      </c>
      <c r="N11625" t="s">
        <v>1695</v>
      </c>
      <c r="O11625">
        <v>1E-3</v>
      </c>
      <c r="P11625">
        <v>1E-3</v>
      </c>
      <c r="Q11625">
        <v>1</v>
      </c>
    </row>
    <row r="11626" spans="10:17" x14ac:dyDescent="0.2">
      <c r="J11626" t="s">
        <v>498</v>
      </c>
      <c r="K11626" t="s">
        <v>356</v>
      </c>
      <c r="L11626" t="s">
        <v>53</v>
      </c>
      <c r="M11626" t="s">
        <v>7663</v>
      </c>
      <c r="N11626" t="s">
        <v>1696</v>
      </c>
      <c r="O11626">
        <v>1E-3</v>
      </c>
      <c r="P11626">
        <v>1E-3</v>
      </c>
      <c r="Q11626">
        <v>1</v>
      </c>
    </row>
    <row r="11627" spans="10:17" x14ac:dyDescent="0.2">
      <c r="J11627" t="s">
        <v>498</v>
      </c>
      <c r="K11627" t="s">
        <v>356</v>
      </c>
      <c r="L11627" t="s">
        <v>53</v>
      </c>
      <c r="M11627" t="s">
        <v>7663</v>
      </c>
      <c r="N11627" t="s">
        <v>1697</v>
      </c>
      <c r="O11627">
        <v>1E-3</v>
      </c>
      <c r="P11627">
        <v>1E-3</v>
      </c>
      <c r="Q11627">
        <v>1</v>
      </c>
    </row>
    <row r="11628" spans="10:17" x14ac:dyDescent="0.2">
      <c r="J11628" t="s">
        <v>498</v>
      </c>
      <c r="K11628" t="s">
        <v>356</v>
      </c>
      <c r="L11628" t="s">
        <v>53</v>
      </c>
      <c r="M11628" t="s">
        <v>7663</v>
      </c>
      <c r="N11628" t="s">
        <v>1698</v>
      </c>
      <c r="O11628">
        <v>0</v>
      </c>
      <c r="P11628">
        <v>0</v>
      </c>
      <c r="Q11628">
        <v>1</v>
      </c>
    </row>
    <row r="11629" spans="10:17" x14ac:dyDescent="0.2">
      <c r="J11629" t="s">
        <v>498</v>
      </c>
      <c r="K11629" t="s">
        <v>356</v>
      </c>
      <c r="L11629" t="s">
        <v>53</v>
      </c>
      <c r="M11629" t="s">
        <v>7663</v>
      </c>
      <c r="N11629" t="s">
        <v>1699</v>
      </c>
      <c r="O11629">
        <v>1E-3</v>
      </c>
      <c r="P11629">
        <v>1E-3</v>
      </c>
      <c r="Q11629">
        <v>1</v>
      </c>
    </row>
    <row r="11630" spans="10:17" x14ac:dyDescent="0.2">
      <c r="J11630" t="s">
        <v>498</v>
      </c>
      <c r="K11630" t="s">
        <v>356</v>
      </c>
      <c r="L11630" t="s">
        <v>53</v>
      </c>
      <c r="M11630" t="s">
        <v>7663</v>
      </c>
      <c r="N11630" t="s">
        <v>1700</v>
      </c>
      <c r="O11630">
        <v>1E-3</v>
      </c>
      <c r="P11630">
        <v>1E-3</v>
      </c>
      <c r="Q11630">
        <v>1</v>
      </c>
    </row>
    <row r="11631" spans="10:17" x14ac:dyDescent="0.2">
      <c r="J11631" t="s">
        <v>498</v>
      </c>
      <c r="K11631" t="s">
        <v>356</v>
      </c>
      <c r="L11631" t="s">
        <v>53</v>
      </c>
      <c r="M11631" t="s">
        <v>7663</v>
      </c>
      <c r="N11631" t="s">
        <v>1701</v>
      </c>
      <c r="O11631">
        <v>1E-3</v>
      </c>
      <c r="P11631">
        <v>1E-3</v>
      </c>
      <c r="Q11631">
        <v>1</v>
      </c>
    </row>
    <row r="11632" spans="10:17" x14ac:dyDescent="0.2">
      <c r="J11632" t="s">
        <v>498</v>
      </c>
      <c r="K11632" t="s">
        <v>356</v>
      </c>
      <c r="L11632" t="s">
        <v>53</v>
      </c>
      <c r="M11632" t="s">
        <v>7663</v>
      </c>
      <c r="N11632" t="s">
        <v>1702</v>
      </c>
      <c r="O11632">
        <v>1E-3</v>
      </c>
      <c r="P11632">
        <v>1E-3</v>
      </c>
      <c r="Q11632">
        <v>1</v>
      </c>
    </row>
    <row r="11633" spans="10:17" x14ac:dyDescent="0.2">
      <c r="J11633" t="s">
        <v>498</v>
      </c>
      <c r="K11633" t="s">
        <v>356</v>
      </c>
      <c r="L11633" t="s">
        <v>53</v>
      </c>
      <c r="M11633" t="s">
        <v>7663</v>
      </c>
      <c r="N11633" t="s">
        <v>1704</v>
      </c>
      <c r="O11633">
        <v>1E-3</v>
      </c>
      <c r="P11633">
        <v>1E-3</v>
      </c>
      <c r="Q11633">
        <v>1</v>
      </c>
    </row>
    <row r="11634" spans="10:17" x14ac:dyDescent="0.2">
      <c r="J11634" t="s">
        <v>498</v>
      </c>
      <c r="K11634" t="s">
        <v>356</v>
      </c>
      <c r="L11634" t="s">
        <v>53</v>
      </c>
      <c r="M11634" t="s">
        <v>7663</v>
      </c>
      <c r="N11634" t="s">
        <v>1705</v>
      </c>
      <c r="O11634">
        <v>1E-3</v>
      </c>
      <c r="P11634">
        <v>1E-3</v>
      </c>
      <c r="Q11634">
        <v>1</v>
      </c>
    </row>
    <row r="11635" spans="10:17" x14ac:dyDescent="0.2">
      <c r="J11635" t="s">
        <v>498</v>
      </c>
      <c r="K11635" t="s">
        <v>356</v>
      </c>
      <c r="L11635" t="s">
        <v>53</v>
      </c>
      <c r="M11635" t="s">
        <v>7663</v>
      </c>
      <c r="N11635" t="s">
        <v>1706</v>
      </c>
      <c r="O11635">
        <v>1E-3</v>
      </c>
      <c r="P11635">
        <v>1E-3</v>
      </c>
      <c r="Q11635">
        <v>1</v>
      </c>
    </row>
    <row r="11636" spans="10:17" x14ac:dyDescent="0.2">
      <c r="J11636" t="s">
        <v>498</v>
      </c>
      <c r="K11636" t="s">
        <v>356</v>
      </c>
      <c r="L11636" t="s">
        <v>53</v>
      </c>
      <c r="M11636" t="s">
        <v>7663</v>
      </c>
      <c r="N11636" t="s">
        <v>1707</v>
      </c>
      <c r="O11636">
        <v>1E-3</v>
      </c>
      <c r="P11636">
        <v>1E-3</v>
      </c>
      <c r="Q11636">
        <v>1</v>
      </c>
    </row>
    <row r="11637" spans="10:17" x14ac:dyDescent="0.2">
      <c r="J11637" t="s">
        <v>498</v>
      </c>
      <c r="K11637" t="s">
        <v>356</v>
      </c>
      <c r="L11637" t="s">
        <v>53</v>
      </c>
      <c r="M11637" t="s">
        <v>7663</v>
      </c>
      <c r="N11637" t="s">
        <v>1708</v>
      </c>
      <c r="O11637">
        <v>0</v>
      </c>
      <c r="P11637">
        <v>0</v>
      </c>
      <c r="Q11637">
        <v>1</v>
      </c>
    </row>
    <row r="11638" spans="10:17" x14ac:dyDescent="0.2">
      <c r="J11638" t="s">
        <v>498</v>
      </c>
      <c r="K11638" t="s">
        <v>356</v>
      </c>
      <c r="L11638" t="s">
        <v>53</v>
      </c>
      <c r="M11638" t="s">
        <v>7663</v>
      </c>
      <c r="N11638" t="s">
        <v>1709</v>
      </c>
      <c r="O11638">
        <v>0</v>
      </c>
      <c r="P11638">
        <v>0</v>
      </c>
      <c r="Q11638">
        <v>1</v>
      </c>
    </row>
    <row r="11639" spans="10:17" x14ac:dyDescent="0.2">
      <c r="J11639" t="s">
        <v>498</v>
      </c>
      <c r="K11639" t="s">
        <v>356</v>
      </c>
      <c r="L11639" t="s">
        <v>53</v>
      </c>
      <c r="M11639" t="s">
        <v>7663</v>
      </c>
      <c r="N11639" t="s">
        <v>1710</v>
      </c>
      <c r="O11639">
        <v>0</v>
      </c>
      <c r="P11639">
        <v>0</v>
      </c>
      <c r="Q11639">
        <v>1</v>
      </c>
    </row>
    <row r="11640" spans="10:17" x14ac:dyDescent="0.2">
      <c r="J11640" t="s">
        <v>498</v>
      </c>
      <c r="K11640" t="s">
        <v>356</v>
      </c>
      <c r="L11640" t="s">
        <v>53</v>
      </c>
      <c r="M11640" t="s">
        <v>7663</v>
      </c>
      <c r="N11640" t="s">
        <v>1711</v>
      </c>
      <c r="O11640">
        <v>0</v>
      </c>
      <c r="P11640">
        <v>0</v>
      </c>
      <c r="Q11640">
        <v>1</v>
      </c>
    </row>
    <row r="11641" spans="10:17" x14ac:dyDescent="0.2">
      <c r="J11641" t="s">
        <v>498</v>
      </c>
      <c r="K11641" t="s">
        <v>356</v>
      </c>
      <c r="L11641" t="s">
        <v>53</v>
      </c>
      <c r="M11641" t="s">
        <v>7663</v>
      </c>
      <c r="N11641" t="s">
        <v>1712</v>
      </c>
      <c r="O11641">
        <v>0</v>
      </c>
      <c r="P11641">
        <v>0</v>
      </c>
      <c r="Q11641">
        <v>1</v>
      </c>
    </row>
    <row r="11642" spans="10:17" x14ac:dyDescent="0.2">
      <c r="J11642" t="s">
        <v>498</v>
      </c>
      <c r="K11642" t="s">
        <v>356</v>
      </c>
      <c r="L11642" t="s">
        <v>53</v>
      </c>
      <c r="M11642" t="s">
        <v>7663</v>
      </c>
      <c r="N11642" t="s">
        <v>1713</v>
      </c>
      <c r="O11642">
        <v>0</v>
      </c>
      <c r="P11642">
        <v>0</v>
      </c>
      <c r="Q11642">
        <v>1</v>
      </c>
    </row>
    <row r="11643" spans="10:17" x14ac:dyDescent="0.2">
      <c r="J11643" t="s">
        <v>498</v>
      </c>
      <c r="K11643" t="s">
        <v>356</v>
      </c>
      <c r="L11643" t="s">
        <v>53</v>
      </c>
      <c r="M11643" t="s">
        <v>7663</v>
      </c>
      <c r="N11643" t="s">
        <v>1715</v>
      </c>
      <c r="O11643">
        <v>1E-3</v>
      </c>
      <c r="P11643">
        <v>1E-3</v>
      </c>
      <c r="Q11643">
        <v>1</v>
      </c>
    </row>
    <row r="11644" spans="10:17" x14ac:dyDescent="0.2">
      <c r="J11644" t="s">
        <v>498</v>
      </c>
      <c r="K11644" t="s">
        <v>356</v>
      </c>
      <c r="L11644" t="s">
        <v>53</v>
      </c>
      <c r="M11644" t="s">
        <v>7663</v>
      </c>
      <c r="N11644" t="s">
        <v>1716</v>
      </c>
      <c r="O11644">
        <v>0</v>
      </c>
      <c r="P11644">
        <v>1E-3</v>
      </c>
      <c r="Q11644">
        <v>1</v>
      </c>
    </row>
    <row r="11645" spans="10:17" x14ac:dyDescent="0.2">
      <c r="J11645" t="s">
        <v>498</v>
      </c>
      <c r="K11645" t="s">
        <v>356</v>
      </c>
      <c r="L11645" t="s">
        <v>53</v>
      </c>
      <c r="M11645" t="s">
        <v>7663</v>
      </c>
      <c r="N11645" t="s">
        <v>1717</v>
      </c>
      <c r="O11645">
        <v>1E-3</v>
      </c>
      <c r="P11645">
        <v>1E-3</v>
      </c>
      <c r="Q11645">
        <v>1</v>
      </c>
    </row>
    <row r="11646" spans="10:17" x14ac:dyDescent="0.2">
      <c r="J11646" t="s">
        <v>498</v>
      </c>
      <c r="K11646" t="s">
        <v>356</v>
      </c>
      <c r="L11646" t="s">
        <v>53</v>
      </c>
      <c r="M11646" t="s">
        <v>7663</v>
      </c>
      <c r="N11646" t="s">
        <v>1718</v>
      </c>
      <c r="O11646">
        <v>1E-3</v>
      </c>
      <c r="P11646">
        <v>1E-3</v>
      </c>
      <c r="Q11646">
        <v>1</v>
      </c>
    </row>
    <row r="11647" spans="10:17" x14ac:dyDescent="0.2">
      <c r="J11647" t="s">
        <v>498</v>
      </c>
      <c r="K11647" t="s">
        <v>356</v>
      </c>
      <c r="L11647" t="s">
        <v>53</v>
      </c>
      <c r="M11647" t="s">
        <v>7663</v>
      </c>
      <c r="N11647" t="s">
        <v>1719</v>
      </c>
      <c r="O11647">
        <v>1E-3</v>
      </c>
      <c r="P11647">
        <v>1E-3</v>
      </c>
      <c r="Q11647">
        <v>1</v>
      </c>
    </row>
    <row r="11648" spans="10:17" x14ac:dyDescent="0.2">
      <c r="J11648" t="s">
        <v>498</v>
      </c>
      <c r="K11648" t="s">
        <v>356</v>
      </c>
      <c r="L11648" t="s">
        <v>53</v>
      </c>
      <c r="M11648" t="s">
        <v>7663</v>
      </c>
      <c r="N11648" t="s">
        <v>1720</v>
      </c>
      <c r="O11648">
        <v>1E-3</v>
      </c>
      <c r="P11648">
        <v>1E-3</v>
      </c>
      <c r="Q11648">
        <v>1</v>
      </c>
    </row>
    <row r="11649" spans="10:17" x14ac:dyDescent="0.2">
      <c r="J11649" t="s">
        <v>498</v>
      </c>
      <c r="K11649" t="s">
        <v>356</v>
      </c>
      <c r="L11649" t="s">
        <v>53</v>
      </c>
      <c r="M11649" t="s">
        <v>7663</v>
      </c>
      <c r="N11649" t="s">
        <v>1721</v>
      </c>
      <c r="O11649">
        <v>1E-3</v>
      </c>
      <c r="P11649">
        <v>1E-3</v>
      </c>
      <c r="Q11649">
        <v>1</v>
      </c>
    </row>
    <row r="11650" spans="10:17" x14ac:dyDescent="0.2">
      <c r="J11650" t="s">
        <v>498</v>
      </c>
      <c r="K11650" t="s">
        <v>356</v>
      </c>
      <c r="L11650" t="s">
        <v>53</v>
      </c>
      <c r="M11650" t="s">
        <v>7663</v>
      </c>
      <c r="N11650" t="s">
        <v>1722</v>
      </c>
      <c r="O11650">
        <v>1E-3</v>
      </c>
      <c r="P11650">
        <v>1E-3</v>
      </c>
      <c r="Q11650">
        <v>1</v>
      </c>
    </row>
    <row r="11651" spans="10:17" x14ac:dyDescent="0.2">
      <c r="J11651" t="s">
        <v>498</v>
      </c>
      <c r="K11651" t="s">
        <v>356</v>
      </c>
      <c r="L11651" t="s">
        <v>53</v>
      </c>
      <c r="M11651" t="s">
        <v>7663</v>
      </c>
      <c r="N11651" t="s">
        <v>1723</v>
      </c>
      <c r="O11651">
        <v>1E-3</v>
      </c>
      <c r="P11651">
        <v>1E-3</v>
      </c>
      <c r="Q11651">
        <v>1</v>
      </c>
    </row>
    <row r="11652" spans="10:17" x14ac:dyDescent="0.2">
      <c r="J11652" t="s">
        <v>498</v>
      </c>
      <c r="K11652" t="s">
        <v>356</v>
      </c>
      <c r="L11652" t="s">
        <v>53</v>
      </c>
      <c r="M11652" t="s">
        <v>7663</v>
      </c>
      <c r="N11652" t="s">
        <v>1724</v>
      </c>
      <c r="O11652">
        <v>1E-3</v>
      </c>
      <c r="P11652">
        <v>1E-3</v>
      </c>
      <c r="Q11652">
        <v>1</v>
      </c>
    </row>
    <row r="11653" spans="10:17" x14ac:dyDescent="0.2">
      <c r="J11653" t="s">
        <v>498</v>
      </c>
      <c r="K11653" t="s">
        <v>356</v>
      </c>
      <c r="L11653" t="s">
        <v>53</v>
      </c>
      <c r="M11653" t="s">
        <v>7663</v>
      </c>
      <c r="N11653" t="s">
        <v>1725</v>
      </c>
      <c r="O11653">
        <v>1E-3</v>
      </c>
      <c r="P11653">
        <v>1E-3</v>
      </c>
      <c r="Q11653">
        <v>1</v>
      </c>
    </row>
    <row r="11654" spans="10:17" x14ac:dyDescent="0.2">
      <c r="J11654" t="s">
        <v>498</v>
      </c>
      <c r="K11654" t="s">
        <v>356</v>
      </c>
      <c r="L11654" t="s">
        <v>53</v>
      </c>
      <c r="M11654" t="s">
        <v>7663</v>
      </c>
      <c r="N11654" t="s">
        <v>1726</v>
      </c>
      <c r="O11654">
        <v>1E-3</v>
      </c>
      <c r="P11654">
        <v>1E-3</v>
      </c>
      <c r="Q11654">
        <v>1</v>
      </c>
    </row>
    <row r="11655" spans="10:17" x14ac:dyDescent="0.2">
      <c r="J11655" t="s">
        <v>498</v>
      </c>
      <c r="K11655" t="s">
        <v>356</v>
      </c>
      <c r="L11655" t="s">
        <v>53</v>
      </c>
      <c r="M11655" t="s">
        <v>7663</v>
      </c>
      <c r="N11655" t="s">
        <v>1728</v>
      </c>
      <c r="O11655">
        <v>1E-3</v>
      </c>
      <c r="P11655">
        <v>1E-3</v>
      </c>
      <c r="Q11655">
        <v>1</v>
      </c>
    </row>
    <row r="11656" spans="10:17" x14ac:dyDescent="0.2">
      <c r="J11656" t="s">
        <v>498</v>
      </c>
      <c r="K11656" t="s">
        <v>356</v>
      </c>
      <c r="L11656" t="s">
        <v>53</v>
      </c>
      <c r="M11656" t="s">
        <v>7663</v>
      </c>
      <c r="N11656" t="s">
        <v>1729</v>
      </c>
      <c r="O11656">
        <v>1E-3</v>
      </c>
      <c r="P11656">
        <v>1E-3</v>
      </c>
      <c r="Q11656">
        <v>1</v>
      </c>
    </row>
    <row r="11657" spans="10:17" x14ac:dyDescent="0.2">
      <c r="J11657" t="s">
        <v>498</v>
      </c>
      <c r="K11657" t="s">
        <v>356</v>
      </c>
      <c r="L11657" t="s">
        <v>53</v>
      </c>
      <c r="M11657" t="s">
        <v>7663</v>
      </c>
      <c r="N11657" t="s">
        <v>1730</v>
      </c>
      <c r="O11657">
        <v>1E-3</v>
      </c>
      <c r="P11657">
        <v>1E-3</v>
      </c>
      <c r="Q11657">
        <v>1</v>
      </c>
    </row>
    <row r="11658" spans="10:17" x14ac:dyDescent="0.2">
      <c r="J11658" t="s">
        <v>498</v>
      </c>
      <c r="K11658" t="s">
        <v>356</v>
      </c>
      <c r="L11658" t="s">
        <v>53</v>
      </c>
      <c r="M11658" t="s">
        <v>7663</v>
      </c>
      <c r="N11658" t="s">
        <v>1731</v>
      </c>
      <c r="O11658">
        <v>1E-3</v>
      </c>
      <c r="P11658">
        <v>1E-3</v>
      </c>
      <c r="Q11658">
        <v>1</v>
      </c>
    </row>
    <row r="11659" spans="10:17" x14ac:dyDescent="0.2">
      <c r="J11659" t="s">
        <v>498</v>
      </c>
      <c r="K11659" t="s">
        <v>356</v>
      </c>
      <c r="L11659" t="s">
        <v>53</v>
      </c>
      <c r="M11659" t="s">
        <v>7663</v>
      </c>
      <c r="N11659" t="s">
        <v>1732</v>
      </c>
      <c r="O11659">
        <v>1E-3</v>
      </c>
      <c r="P11659">
        <v>1E-3</v>
      </c>
      <c r="Q11659">
        <v>1</v>
      </c>
    </row>
    <row r="11660" spans="10:17" x14ac:dyDescent="0.2">
      <c r="J11660" t="s">
        <v>498</v>
      </c>
      <c r="K11660" t="s">
        <v>356</v>
      </c>
      <c r="L11660" t="s">
        <v>53</v>
      </c>
      <c r="M11660" t="s">
        <v>7663</v>
      </c>
      <c r="N11660" t="s">
        <v>1733</v>
      </c>
      <c r="O11660">
        <v>1E-3</v>
      </c>
      <c r="P11660">
        <v>1E-3</v>
      </c>
      <c r="Q11660">
        <v>1</v>
      </c>
    </row>
    <row r="11661" spans="10:17" x14ac:dyDescent="0.2">
      <c r="J11661" t="s">
        <v>498</v>
      </c>
      <c r="K11661" t="s">
        <v>356</v>
      </c>
      <c r="L11661" t="s">
        <v>53</v>
      </c>
      <c r="M11661" t="s">
        <v>7663</v>
      </c>
      <c r="N11661" t="s">
        <v>1734</v>
      </c>
      <c r="O11661">
        <v>0</v>
      </c>
      <c r="P11661">
        <v>0</v>
      </c>
      <c r="Q11661">
        <v>1</v>
      </c>
    </row>
    <row r="11662" spans="10:17" x14ac:dyDescent="0.2">
      <c r="J11662" t="s">
        <v>498</v>
      </c>
      <c r="K11662" t="s">
        <v>356</v>
      </c>
      <c r="L11662" t="s">
        <v>53</v>
      </c>
      <c r="M11662" t="s">
        <v>7663</v>
      </c>
      <c r="N11662" t="s">
        <v>1735</v>
      </c>
      <c r="O11662">
        <v>0</v>
      </c>
      <c r="P11662">
        <v>0</v>
      </c>
      <c r="Q11662">
        <v>1</v>
      </c>
    </row>
    <row r="11663" spans="10:17" x14ac:dyDescent="0.2">
      <c r="J11663" t="s">
        <v>498</v>
      </c>
      <c r="K11663" t="s">
        <v>356</v>
      </c>
      <c r="L11663" t="s">
        <v>53</v>
      </c>
      <c r="M11663" t="s">
        <v>7663</v>
      </c>
      <c r="N11663" t="s">
        <v>1739</v>
      </c>
      <c r="O11663">
        <v>1E-3</v>
      </c>
      <c r="P11663">
        <v>1E-3</v>
      </c>
      <c r="Q11663">
        <v>1</v>
      </c>
    </row>
    <row r="11664" spans="10:17" x14ac:dyDescent="0.2">
      <c r="J11664" t="s">
        <v>498</v>
      </c>
      <c r="K11664" t="s">
        <v>356</v>
      </c>
      <c r="L11664" t="s">
        <v>53</v>
      </c>
      <c r="M11664" t="s">
        <v>7663</v>
      </c>
      <c r="N11664" t="s">
        <v>1740</v>
      </c>
      <c r="O11664">
        <v>1E-3</v>
      </c>
      <c r="P11664">
        <v>1E-3</v>
      </c>
      <c r="Q11664">
        <v>1</v>
      </c>
    </row>
    <row r="11665" spans="10:17" x14ac:dyDescent="0.2">
      <c r="J11665" t="s">
        <v>498</v>
      </c>
      <c r="K11665" t="s">
        <v>356</v>
      </c>
      <c r="L11665" t="s">
        <v>53</v>
      </c>
      <c r="M11665" t="s">
        <v>7663</v>
      </c>
      <c r="N11665" t="s">
        <v>1741</v>
      </c>
      <c r="O11665">
        <v>1E-3</v>
      </c>
      <c r="P11665">
        <v>1E-3</v>
      </c>
      <c r="Q11665">
        <v>1</v>
      </c>
    </row>
    <row r="11666" spans="10:17" x14ac:dyDescent="0.2">
      <c r="J11666" t="s">
        <v>498</v>
      </c>
      <c r="K11666" t="s">
        <v>356</v>
      </c>
      <c r="L11666" t="s">
        <v>53</v>
      </c>
      <c r="M11666" t="s">
        <v>7663</v>
      </c>
      <c r="N11666" t="s">
        <v>1742</v>
      </c>
      <c r="O11666">
        <v>1E-3</v>
      </c>
      <c r="P11666">
        <v>1E-3</v>
      </c>
      <c r="Q11666">
        <v>1</v>
      </c>
    </row>
    <row r="11667" spans="10:17" x14ac:dyDescent="0.2">
      <c r="J11667" t="s">
        <v>498</v>
      </c>
      <c r="K11667" t="s">
        <v>356</v>
      </c>
      <c r="L11667" t="s">
        <v>53</v>
      </c>
      <c r="M11667" t="s">
        <v>7663</v>
      </c>
      <c r="N11667" t="s">
        <v>1779</v>
      </c>
      <c r="O11667">
        <v>1E-3</v>
      </c>
      <c r="P11667">
        <v>1E-3</v>
      </c>
      <c r="Q11667">
        <v>1</v>
      </c>
    </row>
    <row r="11668" spans="10:17" x14ac:dyDescent="0.2">
      <c r="J11668" t="s">
        <v>498</v>
      </c>
      <c r="K11668" t="s">
        <v>356</v>
      </c>
      <c r="L11668" t="s">
        <v>53</v>
      </c>
      <c r="M11668" t="s">
        <v>7663</v>
      </c>
      <c r="N11668" t="s">
        <v>1782</v>
      </c>
      <c r="O11668">
        <v>0</v>
      </c>
      <c r="P11668">
        <v>0</v>
      </c>
      <c r="Q11668">
        <v>1</v>
      </c>
    </row>
    <row r="11669" spans="10:17" x14ac:dyDescent="0.2">
      <c r="J11669" t="s">
        <v>498</v>
      </c>
      <c r="K11669" t="s">
        <v>356</v>
      </c>
      <c r="L11669" t="s">
        <v>53</v>
      </c>
      <c r="M11669" t="s">
        <v>7663</v>
      </c>
      <c r="N11669" t="s">
        <v>1790</v>
      </c>
      <c r="O11669">
        <v>1E-3</v>
      </c>
      <c r="P11669">
        <v>1E-3</v>
      </c>
      <c r="Q11669">
        <v>1</v>
      </c>
    </row>
    <row r="11670" spans="10:17" x14ac:dyDescent="0.2">
      <c r="J11670" t="s">
        <v>498</v>
      </c>
      <c r="K11670" t="s">
        <v>356</v>
      </c>
      <c r="L11670" t="s">
        <v>53</v>
      </c>
      <c r="M11670" t="s">
        <v>7663</v>
      </c>
      <c r="N11670" t="s">
        <v>1791</v>
      </c>
      <c r="O11670">
        <v>1E-3</v>
      </c>
      <c r="P11670">
        <v>1E-3</v>
      </c>
      <c r="Q11670">
        <v>1</v>
      </c>
    </row>
    <row r="11671" spans="10:17" x14ac:dyDescent="0.2">
      <c r="J11671" t="s">
        <v>498</v>
      </c>
      <c r="K11671" t="s">
        <v>356</v>
      </c>
      <c r="L11671" t="s">
        <v>53</v>
      </c>
      <c r="M11671" t="s">
        <v>7663</v>
      </c>
      <c r="N11671" t="s">
        <v>1792</v>
      </c>
      <c r="O11671">
        <v>1E-3</v>
      </c>
      <c r="P11671">
        <v>1E-3</v>
      </c>
      <c r="Q11671">
        <v>1</v>
      </c>
    </row>
    <row r="11672" spans="10:17" x14ac:dyDescent="0.2">
      <c r="J11672" t="s">
        <v>498</v>
      </c>
      <c r="K11672" t="s">
        <v>356</v>
      </c>
      <c r="L11672" t="s">
        <v>53</v>
      </c>
      <c r="M11672" t="s">
        <v>7663</v>
      </c>
      <c r="N11672" t="s">
        <v>1803</v>
      </c>
      <c r="O11672">
        <v>1E-3</v>
      </c>
      <c r="P11672">
        <v>1E-3</v>
      </c>
      <c r="Q11672">
        <v>1</v>
      </c>
    </row>
    <row r="11673" spans="10:17" x14ac:dyDescent="0.2">
      <c r="J11673" t="s">
        <v>498</v>
      </c>
      <c r="K11673" t="s">
        <v>356</v>
      </c>
      <c r="L11673" t="s">
        <v>53</v>
      </c>
      <c r="M11673" t="s">
        <v>7663</v>
      </c>
      <c r="N11673" t="s">
        <v>1804</v>
      </c>
      <c r="O11673">
        <v>1E-3</v>
      </c>
      <c r="P11673">
        <v>1E-3</v>
      </c>
      <c r="Q11673">
        <v>1</v>
      </c>
    </row>
    <row r="11674" spans="10:17" x14ac:dyDescent="0.2">
      <c r="J11674" t="s">
        <v>498</v>
      </c>
      <c r="K11674" t="s">
        <v>356</v>
      </c>
      <c r="L11674" t="s">
        <v>53</v>
      </c>
      <c r="M11674" t="s">
        <v>7663</v>
      </c>
      <c r="N11674" t="s">
        <v>1827</v>
      </c>
      <c r="O11674">
        <v>0</v>
      </c>
      <c r="P11674">
        <v>0</v>
      </c>
      <c r="Q11674">
        <v>1</v>
      </c>
    </row>
    <row r="11675" spans="10:17" x14ac:dyDescent="0.2">
      <c r="J11675" t="s">
        <v>498</v>
      </c>
      <c r="K11675" t="s">
        <v>356</v>
      </c>
      <c r="L11675" t="s">
        <v>53</v>
      </c>
      <c r="M11675" t="s">
        <v>7663</v>
      </c>
      <c r="N11675" t="s">
        <v>1828</v>
      </c>
      <c r="O11675">
        <v>1E-3</v>
      </c>
      <c r="P11675">
        <v>1E-3</v>
      </c>
      <c r="Q11675">
        <v>1</v>
      </c>
    </row>
    <row r="11676" spans="10:17" x14ac:dyDescent="0.2">
      <c r="J11676" t="s">
        <v>498</v>
      </c>
      <c r="K11676" t="s">
        <v>356</v>
      </c>
      <c r="L11676" t="s">
        <v>53</v>
      </c>
      <c r="M11676" t="s">
        <v>7663</v>
      </c>
      <c r="N11676" t="s">
        <v>1849</v>
      </c>
      <c r="O11676">
        <v>0</v>
      </c>
      <c r="P11676">
        <v>0</v>
      </c>
      <c r="Q11676">
        <v>1</v>
      </c>
    </row>
    <row r="11677" spans="10:17" x14ac:dyDescent="0.2">
      <c r="J11677" t="s">
        <v>498</v>
      </c>
      <c r="K11677" t="s">
        <v>356</v>
      </c>
      <c r="L11677" t="s">
        <v>53</v>
      </c>
      <c r="M11677" t="s">
        <v>7663</v>
      </c>
      <c r="N11677" t="s">
        <v>1851</v>
      </c>
      <c r="O11677">
        <v>1E-3</v>
      </c>
      <c r="P11677">
        <v>1E-3</v>
      </c>
      <c r="Q11677">
        <v>1</v>
      </c>
    </row>
    <row r="11678" spans="10:17" x14ac:dyDescent="0.2">
      <c r="J11678" t="s">
        <v>498</v>
      </c>
      <c r="K11678" t="s">
        <v>356</v>
      </c>
      <c r="L11678" t="s">
        <v>53</v>
      </c>
      <c r="M11678" t="s">
        <v>7663</v>
      </c>
      <c r="N11678" t="s">
        <v>1852</v>
      </c>
      <c r="O11678">
        <v>1E-3</v>
      </c>
      <c r="P11678">
        <v>1E-3</v>
      </c>
      <c r="Q11678">
        <v>1</v>
      </c>
    </row>
    <row r="11679" spans="10:17" x14ac:dyDescent="0.2">
      <c r="J11679" t="s">
        <v>498</v>
      </c>
      <c r="K11679" t="s">
        <v>356</v>
      </c>
      <c r="L11679" t="s">
        <v>53</v>
      </c>
      <c r="M11679" t="s">
        <v>7663</v>
      </c>
      <c r="N11679" t="s">
        <v>1853</v>
      </c>
      <c r="O11679">
        <v>1E-3</v>
      </c>
      <c r="P11679">
        <v>1E-3</v>
      </c>
      <c r="Q11679">
        <v>1</v>
      </c>
    </row>
    <row r="11680" spans="10:17" x14ac:dyDescent="0.2">
      <c r="J11680" t="s">
        <v>498</v>
      </c>
      <c r="K11680" t="s">
        <v>356</v>
      </c>
      <c r="L11680" t="s">
        <v>53</v>
      </c>
      <c r="M11680" t="s">
        <v>7663</v>
      </c>
      <c r="N11680" t="s">
        <v>1855</v>
      </c>
      <c r="O11680">
        <v>1E-3</v>
      </c>
      <c r="P11680">
        <v>1E-3</v>
      </c>
      <c r="Q11680">
        <v>1</v>
      </c>
    </row>
    <row r="11681" spans="10:17" x14ac:dyDescent="0.2">
      <c r="J11681" t="s">
        <v>498</v>
      </c>
      <c r="K11681" t="s">
        <v>356</v>
      </c>
      <c r="L11681" t="s">
        <v>53</v>
      </c>
      <c r="M11681" t="s">
        <v>7663</v>
      </c>
      <c r="N11681" t="s">
        <v>1856</v>
      </c>
      <c r="O11681">
        <v>1E-3</v>
      </c>
      <c r="P11681">
        <v>1E-3</v>
      </c>
      <c r="Q11681">
        <v>1</v>
      </c>
    </row>
    <row r="11682" spans="10:17" x14ac:dyDescent="0.2">
      <c r="J11682" t="s">
        <v>498</v>
      </c>
      <c r="K11682" t="s">
        <v>356</v>
      </c>
      <c r="L11682" t="s">
        <v>53</v>
      </c>
      <c r="M11682" t="s">
        <v>7663</v>
      </c>
      <c r="N11682" t="s">
        <v>1857</v>
      </c>
      <c r="O11682">
        <v>1E-3</v>
      </c>
      <c r="P11682">
        <v>1E-3</v>
      </c>
      <c r="Q11682">
        <v>1</v>
      </c>
    </row>
    <row r="11683" spans="10:17" x14ac:dyDescent="0.2">
      <c r="J11683" t="s">
        <v>498</v>
      </c>
      <c r="K11683" t="s">
        <v>356</v>
      </c>
      <c r="L11683" t="s">
        <v>53</v>
      </c>
      <c r="M11683" t="s">
        <v>7663</v>
      </c>
      <c r="N11683" t="s">
        <v>1858</v>
      </c>
      <c r="O11683">
        <v>1E-3</v>
      </c>
      <c r="P11683">
        <v>1E-3</v>
      </c>
      <c r="Q11683">
        <v>1</v>
      </c>
    </row>
    <row r="11684" spans="10:17" x14ac:dyDescent="0.2">
      <c r="J11684" t="s">
        <v>498</v>
      </c>
      <c r="K11684" t="s">
        <v>356</v>
      </c>
      <c r="L11684" t="s">
        <v>53</v>
      </c>
      <c r="M11684" t="s">
        <v>7663</v>
      </c>
      <c r="N11684" t="s">
        <v>1859</v>
      </c>
      <c r="O11684">
        <v>1E-3</v>
      </c>
      <c r="P11684">
        <v>1E-3</v>
      </c>
      <c r="Q11684">
        <v>1</v>
      </c>
    </row>
    <row r="11685" spans="10:17" x14ac:dyDescent="0.2">
      <c r="J11685" t="s">
        <v>498</v>
      </c>
      <c r="K11685" t="s">
        <v>356</v>
      </c>
      <c r="L11685" t="s">
        <v>53</v>
      </c>
      <c r="M11685" t="s">
        <v>7663</v>
      </c>
      <c r="N11685" t="s">
        <v>1860</v>
      </c>
      <c r="O11685">
        <v>1E-3</v>
      </c>
      <c r="P11685">
        <v>1E-3</v>
      </c>
      <c r="Q11685">
        <v>1</v>
      </c>
    </row>
    <row r="11686" spans="10:17" x14ac:dyDescent="0.2">
      <c r="J11686" t="s">
        <v>498</v>
      </c>
      <c r="K11686" t="s">
        <v>356</v>
      </c>
      <c r="L11686" t="s">
        <v>53</v>
      </c>
      <c r="M11686" t="s">
        <v>7663</v>
      </c>
      <c r="N11686" t="s">
        <v>1861</v>
      </c>
      <c r="O11686">
        <v>1E-3</v>
      </c>
      <c r="P11686">
        <v>1E-3</v>
      </c>
      <c r="Q11686">
        <v>1</v>
      </c>
    </row>
    <row r="11687" spans="10:17" x14ac:dyDescent="0.2">
      <c r="J11687" t="s">
        <v>498</v>
      </c>
      <c r="K11687" t="s">
        <v>356</v>
      </c>
      <c r="L11687" t="s">
        <v>53</v>
      </c>
      <c r="M11687" t="s">
        <v>7663</v>
      </c>
      <c r="N11687" t="s">
        <v>1862</v>
      </c>
      <c r="O11687">
        <v>1E-3</v>
      </c>
      <c r="P11687">
        <v>1E-3</v>
      </c>
      <c r="Q11687">
        <v>1</v>
      </c>
    </row>
    <row r="11688" spans="10:17" x14ac:dyDescent="0.2">
      <c r="J11688" t="s">
        <v>498</v>
      </c>
      <c r="K11688" t="s">
        <v>356</v>
      </c>
      <c r="L11688" t="s">
        <v>53</v>
      </c>
      <c r="M11688" t="s">
        <v>7663</v>
      </c>
      <c r="N11688" t="s">
        <v>1864</v>
      </c>
      <c r="O11688">
        <v>1E-3</v>
      </c>
      <c r="P11688">
        <v>1E-3</v>
      </c>
      <c r="Q11688">
        <v>1</v>
      </c>
    </row>
    <row r="11689" spans="10:17" x14ac:dyDescent="0.2">
      <c r="J11689" t="s">
        <v>498</v>
      </c>
      <c r="K11689" t="s">
        <v>356</v>
      </c>
      <c r="L11689" t="s">
        <v>53</v>
      </c>
      <c r="M11689" t="s">
        <v>7663</v>
      </c>
      <c r="N11689" t="s">
        <v>1865</v>
      </c>
      <c r="O11689">
        <v>1E-3</v>
      </c>
      <c r="P11689">
        <v>1E-3</v>
      </c>
      <c r="Q11689">
        <v>1</v>
      </c>
    </row>
    <row r="11690" spans="10:17" x14ac:dyDescent="0.2">
      <c r="J11690" t="s">
        <v>498</v>
      </c>
      <c r="K11690" t="s">
        <v>356</v>
      </c>
      <c r="L11690" t="s">
        <v>53</v>
      </c>
      <c r="M11690" t="s">
        <v>7663</v>
      </c>
      <c r="N11690" t="s">
        <v>1866</v>
      </c>
      <c r="O11690">
        <v>1E-3</v>
      </c>
      <c r="P11690">
        <v>1E-3</v>
      </c>
      <c r="Q11690">
        <v>1</v>
      </c>
    </row>
    <row r="11691" spans="10:17" x14ac:dyDescent="0.2">
      <c r="J11691" t="s">
        <v>498</v>
      </c>
      <c r="K11691" t="s">
        <v>356</v>
      </c>
      <c r="L11691" t="s">
        <v>53</v>
      </c>
      <c r="M11691" t="s">
        <v>7663</v>
      </c>
      <c r="N11691" t="s">
        <v>1867</v>
      </c>
      <c r="O11691">
        <v>1E-3</v>
      </c>
      <c r="P11691">
        <v>1E-3</v>
      </c>
      <c r="Q11691">
        <v>1</v>
      </c>
    </row>
    <row r="11692" spans="10:17" x14ac:dyDescent="0.2">
      <c r="J11692" t="s">
        <v>498</v>
      </c>
      <c r="K11692" t="s">
        <v>356</v>
      </c>
      <c r="L11692" t="s">
        <v>53</v>
      </c>
      <c r="M11692" t="s">
        <v>7663</v>
      </c>
      <c r="N11692" t="s">
        <v>1868</v>
      </c>
      <c r="O11692">
        <v>1E-3</v>
      </c>
      <c r="P11692">
        <v>1E-3</v>
      </c>
      <c r="Q11692">
        <v>1</v>
      </c>
    </row>
    <row r="11693" spans="10:17" x14ac:dyDescent="0.2">
      <c r="J11693" t="s">
        <v>498</v>
      </c>
      <c r="K11693" t="s">
        <v>356</v>
      </c>
      <c r="L11693" t="s">
        <v>53</v>
      </c>
      <c r="M11693" t="s">
        <v>7663</v>
      </c>
      <c r="N11693" t="s">
        <v>1870</v>
      </c>
      <c r="O11693">
        <v>0</v>
      </c>
      <c r="P11693">
        <v>0</v>
      </c>
      <c r="Q11693">
        <v>1</v>
      </c>
    </row>
    <row r="11694" spans="10:17" x14ac:dyDescent="0.2">
      <c r="J11694" t="s">
        <v>498</v>
      </c>
      <c r="K11694" t="s">
        <v>356</v>
      </c>
      <c r="L11694" t="s">
        <v>53</v>
      </c>
      <c r="M11694" t="s">
        <v>7663</v>
      </c>
      <c r="N11694" t="s">
        <v>1879</v>
      </c>
      <c r="O11694">
        <v>1E-3</v>
      </c>
      <c r="P11694">
        <v>1E-3</v>
      </c>
      <c r="Q11694">
        <v>1</v>
      </c>
    </row>
    <row r="11695" spans="10:17" x14ac:dyDescent="0.2">
      <c r="J11695" t="s">
        <v>498</v>
      </c>
      <c r="K11695" t="s">
        <v>356</v>
      </c>
      <c r="L11695" t="s">
        <v>53</v>
      </c>
      <c r="M11695" t="s">
        <v>7663</v>
      </c>
      <c r="N11695" t="s">
        <v>1880</v>
      </c>
      <c r="O11695">
        <v>1E-3</v>
      </c>
      <c r="P11695">
        <v>1E-3</v>
      </c>
      <c r="Q11695">
        <v>1</v>
      </c>
    </row>
    <row r="11696" spans="10:17" x14ac:dyDescent="0.2">
      <c r="J11696" t="s">
        <v>498</v>
      </c>
      <c r="K11696" t="s">
        <v>356</v>
      </c>
      <c r="L11696" t="s">
        <v>53</v>
      </c>
      <c r="M11696" t="s">
        <v>7663</v>
      </c>
      <c r="N11696" t="s">
        <v>1883</v>
      </c>
      <c r="O11696">
        <v>1E-3</v>
      </c>
      <c r="P11696">
        <v>1E-3</v>
      </c>
      <c r="Q11696">
        <v>1</v>
      </c>
    </row>
    <row r="11697" spans="10:17" x14ac:dyDescent="0.2">
      <c r="J11697" t="s">
        <v>498</v>
      </c>
      <c r="K11697" t="s">
        <v>356</v>
      </c>
      <c r="L11697" t="s">
        <v>53</v>
      </c>
      <c r="M11697" t="s">
        <v>7663</v>
      </c>
      <c r="N11697" t="s">
        <v>1884</v>
      </c>
      <c r="O11697">
        <v>1E-3</v>
      </c>
      <c r="P11697">
        <v>1E-3</v>
      </c>
      <c r="Q11697">
        <v>1</v>
      </c>
    </row>
    <row r="11698" spans="10:17" x14ac:dyDescent="0.2">
      <c r="J11698" t="s">
        <v>498</v>
      </c>
      <c r="K11698" t="s">
        <v>356</v>
      </c>
      <c r="L11698" t="s">
        <v>53</v>
      </c>
      <c r="M11698" t="s">
        <v>7663</v>
      </c>
      <c r="N11698" t="s">
        <v>1885</v>
      </c>
      <c r="O11698">
        <v>1E-3</v>
      </c>
      <c r="P11698">
        <v>1E-3</v>
      </c>
      <c r="Q11698">
        <v>1</v>
      </c>
    </row>
    <row r="11699" spans="10:17" x14ac:dyDescent="0.2">
      <c r="J11699" t="s">
        <v>498</v>
      </c>
      <c r="K11699" t="s">
        <v>356</v>
      </c>
      <c r="L11699" t="s">
        <v>53</v>
      </c>
      <c r="M11699" t="s">
        <v>7663</v>
      </c>
      <c r="N11699" t="s">
        <v>1886</v>
      </c>
      <c r="O11699">
        <v>1E-3</v>
      </c>
      <c r="P11699">
        <v>1E-3</v>
      </c>
      <c r="Q11699">
        <v>1</v>
      </c>
    </row>
    <row r="11700" spans="10:17" x14ac:dyDescent="0.2">
      <c r="J11700" t="s">
        <v>498</v>
      </c>
      <c r="K11700" t="s">
        <v>356</v>
      </c>
      <c r="L11700" t="s">
        <v>53</v>
      </c>
      <c r="M11700" t="s">
        <v>7663</v>
      </c>
      <c r="N11700" t="s">
        <v>1888</v>
      </c>
      <c r="O11700">
        <v>1E-3</v>
      </c>
      <c r="P11700">
        <v>1E-3</v>
      </c>
      <c r="Q11700">
        <v>1</v>
      </c>
    </row>
    <row r="11701" spans="10:17" x14ac:dyDescent="0.2">
      <c r="J11701" t="s">
        <v>498</v>
      </c>
      <c r="K11701" t="s">
        <v>356</v>
      </c>
      <c r="L11701" t="s">
        <v>53</v>
      </c>
      <c r="M11701" t="s">
        <v>7663</v>
      </c>
      <c r="N11701" t="s">
        <v>1926</v>
      </c>
      <c r="O11701">
        <v>1E-3</v>
      </c>
      <c r="P11701">
        <v>1E-3</v>
      </c>
      <c r="Q11701">
        <v>1</v>
      </c>
    </row>
    <row r="11702" spans="10:17" x14ac:dyDescent="0.2">
      <c r="J11702" t="s">
        <v>498</v>
      </c>
      <c r="K11702" t="s">
        <v>356</v>
      </c>
      <c r="L11702" t="s">
        <v>53</v>
      </c>
      <c r="M11702" t="s">
        <v>7663</v>
      </c>
      <c r="N11702" t="s">
        <v>1927</v>
      </c>
      <c r="O11702">
        <v>1E-3</v>
      </c>
      <c r="P11702">
        <v>1E-3</v>
      </c>
      <c r="Q11702">
        <v>1</v>
      </c>
    </row>
    <row r="11703" spans="10:17" x14ac:dyDescent="0.2">
      <c r="J11703" t="s">
        <v>498</v>
      </c>
      <c r="K11703" t="s">
        <v>356</v>
      </c>
      <c r="L11703" t="s">
        <v>53</v>
      </c>
      <c r="M11703" t="s">
        <v>7663</v>
      </c>
      <c r="N11703" t="s">
        <v>1929</v>
      </c>
      <c r="O11703">
        <v>1E-3</v>
      </c>
      <c r="P11703">
        <v>1E-3</v>
      </c>
      <c r="Q11703">
        <v>1</v>
      </c>
    </row>
    <row r="11704" spans="10:17" x14ac:dyDescent="0.2">
      <c r="J11704" t="s">
        <v>498</v>
      </c>
      <c r="K11704" t="s">
        <v>356</v>
      </c>
      <c r="L11704" t="s">
        <v>53</v>
      </c>
      <c r="M11704" t="s">
        <v>7663</v>
      </c>
      <c r="N11704" t="s">
        <v>1930</v>
      </c>
      <c r="O11704">
        <v>1E-3</v>
      </c>
      <c r="P11704">
        <v>1E-3</v>
      </c>
      <c r="Q11704">
        <v>1</v>
      </c>
    </row>
    <row r="11705" spans="10:17" x14ac:dyDescent="0.2">
      <c r="J11705" t="s">
        <v>498</v>
      </c>
      <c r="K11705" t="s">
        <v>356</v>
      </c>
      <c r="L11705" t="s">
        <v>53</v>
      </c>
      <c r="M11705" t="s">
        <v>7663</v>
      </c>
      <c r="N11705" t="s">
        <v>1931</v>
      </c>
      <c r="O11705">
        <v>1E-3</v>
      </c>
      <c r="P11705">
        <v>1E-3</v>
      </c>
      <c r="Q11705">
        <v>1</v>
      </c>
    </row>
    <row r="11706" spans="10:17" x14ac:dyDescent="0.2">
      <c r="J11706" t="s">
        <v>498</v>
      </c>
      <c r="K11706" t="s">
        <v>356</v>
      </c>
      <c r="L11706" t="s">
        <v>53</v>
      </c>
      <c r="M11706" t="s">
        <v>7663</v>
      </c>
      <c r="N11706" t="s">
        <v>1932</v>
      </c>
      <c r="O11706">
        <v>1E-3</v>
      </c>
      <c r="P11706">
        <v>1E-3</v>
      </c>
      <c r="Q11706">
        <v>1</v>
      </c>
    </row>
    <row r="11707" spans="10:17" x14ac:dyDescent="0.2">
      <c r="J11707" t="s">
        <v>498</v>
      </c>
      <c r="K11707" t="s">
        <v>356</v>
      </c>
      <c r="L11707" t="s">
        <v>53</v>
      </c>
      <c r="M11707" t="s">
        <v>7663</v>
      </c>
      <c r="N11707" t="s">
        <v>1933</v>
      </c>
      <c r="O11707">
        <v>1E-3</v>
      </c>
      <c r="P11707">
        <v>1E-3</v>
      </c>
      <c r="Q11707">
        <v>1</v>
      </c>
    </row>
    <row r="11708" spans="10:17" x14ac:dyDescent="0.2">
      <c r="J11708" t="s">
        <v>498</v>
      </c>
      <c r="K11708" t="s">
        <v>356</v>
      </c>
      <c r="L11708" t="s">
        <v>53</v>
      </c>
      <c r="M11708" t="s">
        <v>7663</v>
      </c>
      <c r="N11708" t="s">
        <v>1934</v>
      </c>
      <c r="O11708">
        <v>1E-3</v>
      </c>
      <c r="P11708">
        <v>1E-3</v>
      </c>
      <c r="Q11708">
        <v>1</v>
      </c>
    </row>
    <row r="11709" spans="10:17" x14ac:dyDescent="0.2">
      <c r="J11709" t="s">
        <v>498</v>
      </c>
      <c r="K11709" t="s">
        <v>356</v>
      </c>
      <c r="L11709" t="s">
        <v>53</v>
      </c>
      <c r="M11709" t="s">
        <v>7663</v>
      </c>
      <c r="N11709" t="s">
        <v>1936</v>
      </c>
      <c r="O11709">
        <v>1E-3</v>
      </c>
      <c r="P11709">
        <v>1E-3</v>
      </c>
      <c r="Q11709">
        <v>1</v>
      </c>
    </row>
    <row r="11710" spans="10:17" x14ac:dyDescent="0.2">
      <c r="J11710" t="s">
        <v>498</v>
      </c>
      <c r="K11710" t="s">
        <v>356</v>
      </c>
      <c r="L11710" t="s">
        <v>53</v>
      </c>
      <c r="M11710" t="s">
        <v>7663</v>
      </c>
      <c r="N11710" t="s">
        <v>1940</v>
      </c>
      <c r="O11710">
        <v>1E-3</v>
      </c>
      <c r="P11710">
        <v>1E-3</v>
      </c>
      <c r="Q11710">
        <v>1</v>
      </c>
    </row>
    <row r="11711" spans="10:17" x14ac:dyDescent="0.2">
      <c r="J11711" t="s">
        <v>498</v>
      </c>
      <c r="K11711" t="s">
        <v>356</v>
      </c>
      <c r="L11711" t="s">
        <v>53</v>
      </c>
      <c r="M11711" t="s">
        <v>7663</v>
      </c>
      <c r="N11711" t="s">
        <v>1941</v>
      </c>
      <c r="O11711">
        <v>0</v>
      </c>
      <c r="P11711">
        <v>0</v>
      </c>
      <c r="Q11711">
        <v>1</v>
      </c>
    </row>
    <row r="11712" spans="10:17" x14ac:dyDescent="0.2">
      <c r="J11712" t="s">
        <v>498</v>
      </c>
      <c r="K11712" t="s">
        <v>356</v>
      </c>
      <c r="L11712" t="s">
        <v>53</v>
      </c>
      <c r="M11712" t="s">
        <v>7663</v>
      </c>
      <c r="N11712" t="s">
        <v>1942</v>
      </c>
      <c r="O11712">
        <v>0</v>
      </c>
      <c r="P11712">
        <v>0</v>
      </c>
      <c r="Q11712">
        <v>1</v>
      </c>
    </row>
    <row r="11713" spans="10:17" x14ac:dyDescent="0.2">
      <c r="J11713" t="s">
        <v>498</v>
      </c>
      <c r="K11713" t="s">
        <v>356</v>
      </c>
      <c r="L11713" t="s">
        <v>53</v>
      </c>
      <c r="M11713" t="s">
        <v>7663</v>
      </c>
      <c r="N11713" t="s">
        <v>1943</v>
      </c>
      <c r="O11713">
        <v>0</v>
      </c>
      <c r="P11713">
        <v>0</v>
      </c>
      <c r="Q11713">
        <v>1</v>
      </c>
    </row>
    <row r="11714" spans="10:17" x14ac:dyDescent="0.2">
      <c r="J11714" t="s">
        <v>498</v>
      </c>
      <c r="K11714" t="s">
        <v>356</v>
      </c>
      <c r="L11714" t="s">
        <v>53</v>
      </c>
      <c r="M11714" t="s">
        <v>7663</v>
      </c>
      <c r="N11714" t="s">
        <v>1944</v>
      </c>
      <c r="O11714">
        <v>0</v>
      </c>
      <c r="P11714">
        <v>0</v>
      </c>
      <c r="Q11714">
        <v>1</v>
      </c>
    </row>
    <row r="11715" spans="10:17" x14ac:dyDescent="0.2">
      <c r="J11715" t="s">
        <v>498</v>
      </c>
      <c r="K11715" t="s">
        <v>356</v>
      </c>
      <c r="L11715" t="s">
        <v>53</v>
      </c>
      <c r="M11715" t="s">
        <v>7663</v>
      </c>
      <c r="N11715" t="s">
        <v>1947</v>
      </c>
      <c r="O11715">
        <v>1E-3</v>
      </c>
      <c r="P11715">
        <v>1E-3</v>
      </c>
      <c r="Q11715">
        <v>1</v>
      </c>
    </row>
    <row r="11716" spans="10:17" x14ac:dyDescent="0.2">
      <c r="J11716" t="s">
        <v>498</v>
      </c>
      <c r="K11716" t="s">
        <v>356</v>
      </c>
      <c r="L11716" t="s">
        <v>53</v>
      </c>
      <c r="M11716" t="s">
        <v>7663</v>
      </c>
      <c r="N11716" t="s">
        <v>1948</v>
      </c>
      <c r="O11716">
        <v>1E-3</v>
      </c>
      <c r="P11716">
        <v>1E-3</v>
      </c>
      <c r="Q11716">
        <v>1</v>
      </c>
    </row>
    <row r="11717" spans="10:17" x14ac:dyDescent="0.2">
      <c r="J11717" t="s">
        <v>498</v>
      </c>
      <c r="K11717" t="s">
        <v>356</v>
      </c>
      <c r="L11717" t="s">
        <v>53</v>
      </c>
      <c r="M11717" t="s">
        <v>7663</v>
      </c>
      <c r="N11717" t="s">
        <v>1949</v>
      </c>
      <c r="O11717">
        <v>1E-3</v>
      </c>
      <c r="P11717">
        <v>1E-3</v>
      </c>
      <c r="Q11717">
        <v>1</v>
      </c>
    </row>
    <row r="11718" spans="10:17" x14ac:dyDescent="0.2">
      <c r="J11718" t="s">
        <v>498</v>
      </c>
      <c r="K11718" t="s">
        <v>356</v>
      </c>
      <c r="L11718" t="s">
        <v>53</v>
      </c>
      <c r="M11718" t="s">
        <v>7663</v>
      </c>
      <c r="N11718" t="s">
        <v>1950</v>
      </c>
      <c r="O11718">
        <v>1E-3</v>
      </c>
      <c r="P11718">
        <v>1E-3</v>
      </c>
      <c r="Q11718">
        <v>1</v>
      </c>
    </row>
    <row r="11719" spans="10:17" x14ac:dyDescent="0.2">
      <c r="J11719" t="s">
        <v>498</v>
      </c>
      <c r="K11719" t="s">
        <v>356</v>
      </c>
      <c r="L11719" t="s">
        <v>53</v>
      </c>
      <c r="M11719" t="s">
        <v>7663</v>
      </c>
      <c r="N11719" t="s">
        <v>1972</v>
      </c>
      <c r="O11719">
        <v>1E-3</v>
      </c>
      <c r="P11719">
        <v>1E-3</v>
      </c>
      <c r="Q11719">
        <v>1</v>
      </c>
    </row>
    <row r="11720" spans="10:17" x14ac:dyDescent="0.2">
      <c r="J11720" t="s">
        <v>498</v>
      </c>
      <c r="K11720" t="s">
        <v>356</v>
      </c>
      <c r="L11720" t="s">
        <v>53</v>
      </c>
      <c r="M11720" t="s">
        <v>7663</v>
      </c>
      <c r="N11720" t="s">
        <v>1973</v>
      </c>
      <c r="O11720">
        <v>1E-3</v>
      </c>
      <c r="P11720">
        <v>1E-3</v>
      </c>
      <c r="Q11720">
        <v>1</v>
      </c>
    </row>
    <row r="11721" spans="10:17" x14ac:dyDescent="0.2">
      <c r="J11721" t="s">
        <v>498</v>
      </c>
      <c r="K11721" t="s">
        <v>356</v>
      </c>
      <c r="L11721" t="s">
        <v>53</v>
      </c>
      <c r="M11721" t="s">
        <v>7663</v>
      </c>
      <c r="N11721" t="s">
        <v>1974</v>
      </c>
      <c r="O11721">
        <v>1E-3</v>
      </c>
      <c r="P11721">
        <v>1E-3</v>
      </c>
      <c r="Q11721">
        <v>1</v>
      </c>
    </row>
    <row r="11722" spans="10:17" x14ac:dyDescent="0.2">
      <c r="J11722" t="s">
        <v>498</v>
      </c>
      <c r="K11722" t="s">
        <v>356</v>
      </c>
      <c r="L11722" t="s">
        <v>53</v>
      </c>
      <c r="M11722" t="s">
        <v>7663</v>
      </c>
      <c r="N11722" t="s">
        <v>1975</v>
      </c>
      <c r="O11722">
        <v>1E-3</v>
      </c>
      <c r="P11722">
        <v>1E-3</v>
      </c>
      <c r="Q11722">
        <v>1</v>
      </c>
    </row>
    <row r="11723" spans="10:17" x14ac:dyDescent="0.2">
      <c r="J11723" t="s">
        <v>498</v>
      </c>
      <c r="K11723" t="s">
        <v>356</v>
      </c>
      <c r="L11723" t="s">
        <v>53</v>
      </c>
      <c r="M11723" t="s">
        <v>7663</v>
      </c>
      <c r="N11723" t="s">
        <v>1976</v>
      </c>
      <c r="O11723">
        <v>1E-3</v>
      </c>
      <c r="P11723">
        <v>1E-3</v>
      </c>
      <c r="Q11723">
        <v>1</v>
      </c>
    </row>
    <row r="11724" spans="10:17" x14ac:dyDescent="0.2">
      <c r="J11724" t="s">
        <v>498</v>
      </c>
      <c r="K11724" t="s">
        <v>356</v>
      </c>
      <c r="L11724" t="s">
        <v>53</v>
      </c>
      <c r="M11724" t="s">
        <v>7663</v>
      </c>
      <c r="N11724" t="s">
        <v>1977</v>
      </c>
      <c r="O11724">
        <v>1E-3</v>
      </c>
      <c r="P11724">
        <v>1E-3</v>
      </c>
      <c r="Q11724">
        <v>1</v>
      </c>
    </row>
    <row r="11725" spans="10:17" x14ac:dyDescent="0.2">
      <c r="J11725" t="s">
        <v>498</v>
      </c>
      <c r="K11725" t="s">
        <v>356</v>
      </c>
      <c r="L11725" t="s">
        <v>53</v>
      </c>
      <c r="M11725" t="s">
        <v>7663</v>
      </c>
      <c r="N11725" t="s">
        <v>1978</v>
      </c>
      <c r="O11725">
        <v>1E-3</v>
      </c>
      <c r="P11725">
        <v>1E-3</v>
      </c>
      <c r="Q11725">
        <v>1</v>
      </c>
    </row>
    <row r="11726" spans="10:17" x14ac:dyDescent="0.2">
      <c r="J11726" t="s">
        <v>498</v>
      </c>
      <c r="K11726" t="s">
        <v>356</v>
      </c>
      <c r="L11726" t="s">
        <v>53</v>
      </c>
      <c r="M11726" t="s">
        <v>7663</v>
      </c>
      <c r="N11726" t="s">
        <v>1979</v>
      </c>
      <c r="O11726">
        <v>1E-3</v>
      </c>
      <c r="P11726">
        <v>1E-3</v>
      </c>
      <c r="Q11726">
        <v>1</v>
      </c>
    </row>
    <row r="11727" spans="10:17" x14ac:dyDescent="0.2">
      <c r="J11727" t="s">
        <v>498</v>
      </c>
      <c r="K11727" t="s">
        <v>356</v>
      </c>
      <c r="L11727" t="s">
        <v>53</v>
      </c>
      <c r="M11727" t="s">
        <v>7663</v>
      </c>
      <c r="N11727" t="s">
        <v>1980</v>
      </c>
      <c r="O11727">
        <v>1E-3</v>
      </c>
      <c r="P11727">
        <v>1E-3</v>
      </c>
      <c r="Q11727">
        <v>1</v>
      </c>
    </row>
    <row r="11728" spans="10:17" x14ac:dyDescent="0.2">
      <c r="J11728" t="s">
        <v>498</v>
      </c>
      <c r="K11728" t="s">
        <v>356</v>
      </c>
      <c r="L11728" t="s">
        <v>53</v>
      </c>
      <c r="M11728" t="s">
        <v>7663</v>
      </c>
      <c r="N11728" t="s">
        <v>1981</v>
      </c>
      <c r="O11728">
        <v>1E-3</v>
      </c>
      <c r="P11728">
        <v>1E-3</v>
      </c>
      <c r="Q11728">
        <v>1</v>
      </c>
    </row>
    <row r="11729" spans="10:17" x14ac:dyDescent="0.2">
      <c r="J11729" t="s">
        <v>498</v>
      </c>
      <c r="K11729" t="s">
        <v>356</v>
      </c>
      <c r="L11729" t="s">
        <v>53</v>
      </c>
      <c r="M11729" t="s">
        <v>7663</v>
      </c>
      <c r="N11729" t="s">
        <v>1982</v>
      </c>
      <c r="O11729">
        <v>1E-3</v>
      </c>
      <c r="P11729">
        <v>1E-3</v>
      </c>
      <c r="Q11729">
        <v>1</v>
      </c>
    </row>
    <row r="11730" spans="10:17" x14ac:dyDescent="0.2">
      <c r="J11730" t="s">
        <v>498</v>
      </c>
      <c r="K11730" t="s">
        <v>356</v>
      </c>
      <c r="L11730" t="s">
        <v>53</v>
      </c>
      <c r="M11730" t="s">
        <v>7663</v>
      </c>
      <c r="N11730" t="s">
        <v>1984</v>
      </c>
      <c r="O11730">
        <v>1E-3</v>
      </c>
      <c r="P11730">
        <v>1E-3</v>
      </c>
      <c r="Q11730">
        <v>1</v>
      </c>
    </row>
    <row r="11731" spans="10:17" x14ac:dyDescent="0.2">
      <c r="J11731" t="s">
        <v>498</v>
      </c>
      <c r="K11731" t="s">
        <v>356</v>
      </c>
      <c r="L11731" t="s">
        <v>53</v>
      </c>
      <c r="M11731" t="s">
        <v>7663</v>
      </c>
      <c r="N11731" t="s">
        <v>1997</v>
      </c>
      <c r="O11731">
        <v>1E-3</v>
      </c>
      <c r="P11731">
        <v>1E-3</v>
      </c>
      <c r="Q11731">
        <v>1</v>
      </c>
    </row>
    <row r="11732" spans="10:17" x14ac:dyDescent="0.2">
      <c r="J11732" t="s">
        <v>498</v>
      </c>
      <c r="K11732" t="s">
        <v>356</v>
      </c>
      <c r="L11732" t="s">
        <v>53</v>
      </c>
      <c r="M11732" t="s">
        <v>7663</v>
      </c>
      <c r="N11732" t="s">
        <v>1998</v>
      </c>
      <c r="O11732">
        <v>1E-3</v>
      </c>
      <c r="P11732">
        <v>1E-3</v>
      </c>
      <c r="Q11732">
        <v>1</v>
      </c>
    </row>
    <row r="11733" spans="10:17" x14ac:dyDescent="0.2">
      <c r="J11733" t="s">
        <v>498</v>
      </c>
      <c r="K11733" t="s">
        <v>356</v>
      </c>
      <c r="L11733" t="s">
        <v>53</v>
      </c>
      <c r="M11733" t="s">
        <v>7663</v>
      </c>
      <c r="N11733" t="s">
        <v>1999</v>
      </c>
      <c r="O11733">
        <v>1E-3</v>
      </c>
      <c r="P11733">
        <v>1E-3</v>
      </c>
      <c r="Q11733">
        <v>1</v>
      </c>
    </row>
    <row r="11734" spans="10:17" x14ac:dyDescent="0.2">
      <c r="J11734" t="s">
        <v>498</v>
      </c>
      <c r="K11734" t="s">
        <v>356</v>
      </c>
      <c r="L11734" t="s">
        <v>53</v>
      </c>
      <c r="M11734" t="s">
        <v>7663</v>
      </c>
      <c r="N11734" t="s">
        <v>2000</v>
      </c>
      <c r="O11734">
        <v>1E-3</v>
      </c>
      <c r="P11734">
        <v>1E-3</v>
      </c>
      <c r="Q11734">
        <v>1</v>
      </c>
    </row>
    <row r="11735" spans="10:17" x14ac:dyDescent="0.2">
      <c r="J11735" t="s">
        <v>498</v>
      </c>
      <c r="K11735" t="s">
        <v>356</v>
      </c>
      <c r="L11735" t="s">
        <v>53</v>
      </c>
      <c r="M11735" t="s">
        <v>7663</v>
      </c>
      <c r="N11735" t="s">
        <v>2001</v>
      </c>
      <c r="O11735">
        <v>1E-3</v>
      </c>
      <c r="P11735">
        <v>1E-3</v>
      </c>
      <c r="Q11735">
        <v>1</v>
      </c>
    </row>
    <row r="11736" spans="10:17" x14ac:dyDescent="0.2">
      <c r="J11736" t="s">
        <v>498</v>
      </c>
      <c r="K11736" t="s">
        <v>356</v>
      </c>
      <c r="L11736" t="s">
        <v>53</v>
      </c>
      <c r="M11736" t="s">
        <v>7663</v>
      </c>
      <c r="N11736" t="s">
        <v>2002</v>
      </c>
      <c r="O11736">
        <v>1E-3</v>
      </c>
      <c r="P11736">
        <v>1E-3</v>
      </c>
      <c r="Q11736">
        <v>1</v>
      </c>
    </row>
    <row r="11737" spans="10:17" x14ac:dyDescent="0.2">
      <c r="J11737" t="s">
        <v>498</v>
      </c>
      <c r="K11737" t="s">
        <v>356</v>
      </c>
      <c r="L11737" t="s">
        <v>53</v>
      </c>
      <c r="M11737" t="s">
        <v>7663</v>
      </c>
      <c r="N11737" t="s">
        <v>2003</v>
      </c>
      <c r="O11737">
        <v>1E-3</v>
      </c>
      <c r="P11737">
        <v>1E-3</v>
      </c>
      <c r="Q11737">
        <v>1</v>
      </c>
    </row>
    <row r="11738" spans="10:17" x14ac:dyDescent="0.2">
      <c r="J11738" t="s">
        <v>498</v>
      </c>
      <c r="K11738" t="s">
        <v>356</v>
      </c>
      <c r="L11738" t="s">
        <v>53</v>
      </c>
      <c r="M11738" t="s">
        <v>7663</v>
      </c>
      <c r="N11738" t="s">
        <v>2004</v>
      </c>
      <c r="O11738">
        <v>1E-3</v>
      </c>
      <c r="P11738">
        <v>1E-3</v>
      </c>
      <c r="Q11738">
        <v>1</v>
      </c>
    </row>
    <row r="11739" spans="10:17" x14ac:dyDescent="0.2">
      <c r="J11739" t="s">
        <v>498</v>
      </c>
      <c r="K11739" t="s">
        <v>356</v>
      </c>
      <c r="L11739" t="s">
        <v>53</v>
      </c>
      <c r="M11739" t="s">
        <v>7663</v>
      </c>
      <c r="N11739" t="s">
        <v>2005</v>
      </c>
      <c r="O11739">
        <v>1E-3</v>
      </c>
      <c r="P11739">
        <v>1E-3</v>
      </c>
      <c r="Q11739">
        <v>1</v>
      </c>
    </row>
    <row r="11740" spans="10:17" x14ac:dyDescent="0.2">
      <c r="J11740" t="s">
        <v>498</v>
      </c>
      <c r="K11740" t="s">
        <v>356</v>
      </c>
      <c r="L11740" t="s">
        <v>53</v>
      </c>
      <c r="M11740" t="s">
        <v>7663</v>
      </c>
      <c r="N11740" t="s">
        <v>2006</v>
      </c>
      <c r="O11740">
        <v>1E-3</v>
      </c>
      <c r="P11740">
        <v>1E-3</v>
      </c>
      <c r="Q11740">
        <v>1</v>
      </c>
    </row>
    <row r="11741" spans="10:17" x14ac:dyDescent="0.2">
      <c r="J11741" t="s">
        <v>498</v>
      </c>
      <c r="K11741" t="s">
        <v>356</v>
      </c>
      <c r="L11741" t="s">
        <v>53</v>
      </c>
      <c r="M11741" t="s">
        <v>7663</v>
      </c>
      <c r="N11741" t="s">
        <v>2008</v>
      </c>
      <c r="O11741">
        <v>1E-3</v>
      </c>
      <c r="P11741">
        <v>1E-3</v>
      </c>
      <c r="Q11741">
        <v>1</v>
      </c>
    </row>
    <row r="11742" spans="10:17" x14ac:dyDescent="0.2">
      <c r="J11742" t="s">
        <v>498</v>
      </c>
      <c r="K11742" t="s">
        <v>356</v>
      </c>
      <c r="L11742" t="s">
        <v>53</v>
      </c>
      <c r="M11742" t="s">
        <v>7663</v>
      </c>
      <c r="N11742" t="s">
        <v>2009</v>
      </c>
      <c r="O11742">
        <v>1E-3</v>
      </c>
      <c r="P11742">
        <v>1E-3</v>
      </c>
      <c r="Q11742">
        <v>1</v>
      </c>
    </row>
    <row r="11743" spans="10:17" x14ac:dyDescent="0.2">
      <c r="J11743" t="s">
        <v>498</v>
      </c>
      <c r="K11743" t="s">
        <v>356</v>
      </c>
      <c r="L11743" t="s">
        <v>53</v>
      </c>
      <c r="M11743" t="s">
        <v>7663</v>
      </c>
      <c r="N11743" t="s">
        <v>2010</v>
      </c>
      <c r="O11743">
        <v>1E-3</v>
      </c>
      <c r="P11743">
        <v>1E-3</v>
      </c>
      <c r="Q11743">
        <v>1</v>
      </c>
    </row>
    <row r="11744" spans="10:17" x14ac:dyDescent="0.2">
      <c r="J11744" t="s">
        <v>498</v>
      </c>
      <c r="K11744" t="s">
        <v>356</v>
      </c>
      <c r="L11744" t="s">
        <v>53</v>
      </c>
      <c r="M11744" t="s">
        <v>7663</v>
      </c>
      <c r="N11744" t="s">
        <v>2011</v>
      </c>
      <c r="O11744">
        <v>1E-3</v>
      </c>
      <c r="P11744">
        <v>1E-3</v>
      </c>
      <c r="Q11744">
        <v>1</v>
      </c>
    </row>
    <row r="11745" spans="10:17" x14ac:dyDescent="0.2">
      <c r="J11745" t="s">
        <v>498</v>
      </c>
      <c r="K11745" t="s">
        <v>356</v>
      </c>
      <c r="L11745" t="s">
        <v>53</v>
      </c>
      <c r="M11745" t="s">
        <v>7663</v>
      </c>
      <c r="N11745" t="s">
        <v>2018</v>
      </c>
      <c r="O11745">
        <v>1E-3</v>
      </c>
      <c r="P11745">
        <v>1E-3</v>
      </c>
      <c r="Q11745">
        <v>1</v>
      </c>
    </row>
    <row r="11746" spans="10:17" x14ac:dyDescent="0.2">
      <c r="J11746" t="s">
        <v>498</v>
      </c>
      <c r="K11746" t="s">
        <v>356</v>
      </c>
      <c r="L11746" t="s">
        <v>53</v>
      </c>
      <c r="M11746" t="s">
        <v>7663</v>
      </c>
      <c r="N11746" t="s">
        <v>2019</v>
      </c>
      <c r="O11746">
        <v>1E-3</v>
      </c>
      <c r="P11746">
        <v>1E-3</v>
      </c>
      <c r="Q11746">
        <v>1</v>
      </c>
    </row>
    <row r="11747" spans="10:17" x14ac:dyDescent="0.2">
      <c r="J11747" t="s">
        <v>498</v>
      </c>
      <c r="K11747" t="s">
        <v>356</v>
      </c>
      <c r="L11747" t="s">
        <v>53</v>
      </c>
      <c r="M11747" t="s">
        <v>7663</v>
      </c>
      <c r="N11747" t="s">
        <v>7762</v>
      </c>
      <c r="O11747">
        <v>1E-3</v>
      </c>
      <c r="P11747">
        <v>1E-3</v>
      </c>
      <c r="Q11747">
        <v>1</v>
      </c>
    </row>
    <row r="11748" spans="10:17" x14ac:dyDescent="0.2">
      <c r="J11748" t="s">
        <v>498</v>
      </c>
      <c r="K11748" t="s">
        <v>356</v>
      </c>
      <c r="L11748" t="s">
        <v>53</v>
      </c>
      <c r="M11748" t="s">
        <v>7663</v>
      </c>
      <c r="N11748" t="s">
        <v>7763</v>
      </c>
      <c r="O11748">
        <v>1E-3</v>
      </c>
      <c r="P11748">
        <v>1E-3</v>
      </c>
      <c r="Q11748">
        <v>1</v>
      </c>
    </row>
    <row r="11749" spans="10:17" x14ac:dyDescent="0.2">
      <c r="J11749" t="s">
        <v>498</v>
      </c>
      <c r="K11749" t="s">
        <v>356</v>
      </c>
      <c r="L11749" t="s">
        <v>53</v>
      </c>
      <c r="M11749" t="s">
        <v>7663</v>
      </c>
      <c r="N11749" t="s">
        <v>7764</v>
      </c>
      <c r="O11749">
        <v>1E-3</v>
      </c>
      <c r="P11749">
        <v>1E-3</v>
      </c>
      <c r="Q11749">
        <v>1</v>
      </c>
    </row>
    <row r="11750" spans="10:17" x14ac:dyDescent="0.2">
      <c r="J11750" t="s">
        <v>498</v>
      </c>
      <c r="K11750" t="s">
        <v>356</v>
      </c>
      <c r="L11750" t="s">
        <v>53</v>
      </c>
      <c r="M11750" t="s">
        <v>7663</v>
      </c>
      <c r="N11750" t="s">
        <v>7765</v>
      </c>
      <c r="O11750">
        <v>1E-3</v>
      </c>
      <c r="P11750">
        <v>1E-3</v>
      </c>
      <c r="Q11750">
        <v>1</v>
      </c>
    </row>
    <row r="11751" spans="10:17" x14ac:dyDescent="0.2">
      <c r="J11751" t="s">
        <v>498</v>
      </c>
      <c r="K11751" t="s">
        <v>356</v>
      </c>
      <c r="L11751" t="s">
        <v>53</v>
      </c>
      <c r="M11751" t="s">
        <v>7663</v>
      </c>
      <c r="N11751" t="s">
        <v>7766</v>
      </c>
      <c r="O11751">
        <v>1E-3</v>
      </c>
      <c r="P11751">
        <v>1E-3</v>
      </c>
      <c r="Q11751">
        <v>1</v>
      </c>
    </row>
    <row r="11752" spans="10:17" x14ac:dyDescent="0.2">
      <c r="J11752" t="s">
        <v>498</v>
      </c>
      <c r="K11752" t="s">
        <v>356</v>
      </c>
      <c r="L11752" t="s">
        <v>53</v>
      </c>
      <c r="M11752" t="s">
        <v>7663</v>
      </c>
      <c r="N11752" t="s">
        <v>7767</v>
      </c>
      <c r="O11752">
        <v>1E-3</v>
      </c>
      <c r="P11752">
        <v>1E-3</v>
      </c>
      <c r="Q11752">
        <v>1</v>
      </c>
    </row>
    <row r="11753" spans="10:17" x14ac:dyDescent="0.2">
      <c r="J11753" t="s">
        <v>498</v>
      </c>
      <c r="K11753" t="s">
        <v>356</v>
      </c>
      <c r="L11753" t="s">
        <v>53</v>
      </c>
      <c r="M11753" t="s">
        <v>7663</v>
      </c>
      <c r="N11753" t="s">
        <v>7768</v>
      </c>
      <c r="O11753">
        <v>1E-3</v>
      </c>
      <c r="P11753">
        <v>1E-3</v>
      </c>
      <c r="Q11753">
        <v>1</v>
      </c>
    </row>
    <row r="11754" spans="10:17" x14ac:dyDescent="0.2">
      <c r="J11754" t="s">
        <v>498</v>
      </c>
      <c r="K11754" t="s">
        <v>356</v>
      </c>
      <c r="L11754" t="s">
        <v>53</v>
      </c>
      <c r="M11754" t="s">
        <v>7663</v>
      </c>
      <c r="N11754" t="s">
        <v>7769</v>
      </c>
      <c r="O11754">
        <v>1E-3</v>
      </c>
      <c r="P11754">
        <v>1E-3</v>
      </c>
      <c r="Q11754">
        <v>1</v>
      </c>
    </row>
    <row r="11755" spans="10:17" x14ac:dyDescent="0.2">
      <c r="J11755" t="s">
        <v>498</v>
      </c>
      <c r="K11755" t="s">
        <v>356</v>
      </c>
      <c r="L11755" t="s">
        <v>53</v>
      </c>
      <c r="M11755" t="s">
        <v>7663</v>
      </c>
      <c r="N11755" t="s">
        <v>7770</v>
      </c>
      <c r="O11755">
        <v>1E-3</v>
      </c>
      <c r="P11755">
        <v>1E-3</v>
      </c>
      <c r="Q11755">
        <v>1</v>
      </c>
    </row>
    <row r="11756" spans="10:17" x14ac:dyDescent="0.2">
      <c r="J11756" t="s">
        <v>498</v>
      </c>
      <c r="K11756" t="s">
        <v>356</v>
      </c>
      <c r="L11756" t="s">
        <v>53</v>
      </c>
      <c r="M11756" t="s">
        <v>7663</v>
      </c>
      <c r="N11756" t="s">
        <v>2020</v>
      </c>
      <c r="O11756">
        <v>1E-3</v>
      </c>
      <c r="P11756">
        <v>1E-3</v>
      </c>
      <c r="Q11756">
        <v>1</v>
      </c>
    </row>
    <row r="11757" spans="10:17" x14ac:dyDescent="0.2">
      <c r="J11757" t="s">
        <v>498</v>
      </c>
      <c r="K11757" t="s">
        <v>356</v>
      </c>
      <c r="L11757" t="s">
        <v>53</v>
      </c>
      <c r="M11757" t="s">
        <v>7663</v>
      </c>
      <c r="N11757" t="s">
        <v>2021</v>
      </c>
      <c r="O11757">
        <v>1E-3</v>
      </c>
      <c r="P11757">
        <v>1E-3</v>
      </c>
      <c r="Q11757">
        <v>1</v>
      </c>
    </row>
    <row r="11758" spans="10:17" x14ac:dyDescent="0.2">
      <c r="J11758" t="s">
        <v>498</v>
      </c>
      <c r="K11758" t="s">
        <v>356</v>
      </c>
      <c r="L11758" t="s">
        <v>53</v>
      </c>
      <c r="M11758" t="s">
        <v>7663</v>
      </c>
      <c r="N11758" t="s">
        <v>2022</v>
      </c>
      <c r="O11758">
        <v>1E-3</v>
      </c>
      <c r="P11758">
        <v>1E-3</v>
      </c>
      <c r="Q11758">
        <v>1</v>
      </c>
    </row>
    <row r="11759" spans="10:17" x14ac:dyDescent="0.2">
      <c r="J11759" t="s">
        <v>498</v>
      </c>
      <c r="K11759" t="s">
        <v>356</v>
      </c>
      <c r="L11759" t="s">
        <v>53</v>
      </c>
      <c r="M11759" t="s">
        <v>7663</v>
      </c>
      <c r="N11759" t="s">
        <v>2023</v>
      </c>
      <c r="O11759">
        <v>1E-3</v>
      </c>
      <c r="P11759">
        <v>1E-3</v>
      </c>
      <c r="Q11759">
        <v>1</v>
      </c>
    </row>
    <row r="11760" spans="10:17" x14ac:dyDescent="0.2">
      <c r="J11760" t="s">
        <v>498</v>
      </c>
      <c r="K11760" t="s">
        <v>356</v>
      </c>
      <c r="L11760" t="s">
        <v>53</v>
      </c>
      <c r="M11760" t="s">
        <v>7663</v>
      </c>
      <c r="N11760" t="s">
        <v>2024</v>
      </c>
      <c r="O11760">
        <v>1E-3</v>
      </c>
      <c r="P11760">
        <v>1E-3</v>
      </c>
      <c r="Q11760">
        <v>1</v>
      </c>
    </row>
    <row r="11761" spans="10:17" x14ac:dyDescent="0.2">
      <c r="J11761" t="s">
        <v>498</v>
      </c>
      <c r="K11761" t="s">
        <v>356</v>
      </c>
      <c r="L11761" t="s">
        <v>53</v>
      </c>
      <c r="M11761" t="s">
        <v>7663</v>
      </c>
      <c r="N11761" t="s">
        <v>2025</v>
      </c>
      <c r="O11761">
        <v>0</v>
      </c>
      <c r="P11761">
        <v>0</v>
      </c>
      <c r="Q11761">
        <v>1</v>
      </c>
    </row>
    <row r="11762" spans="10:17" x14ac:dyDescent="0.2">
      <c r="J11762" t="s">
        <v>498</v>
      </c>
      <c r="K11762" t="s">
        <v>356</v>
      </c>
      <c r="L11762" t="s">
        <v>53</v>
      </c>
      <c r="M11762" t="s">
        <v>7663</v>
      </c>
      <c r="N11762" t="s">
        <v>2026</v>
      </c>
      <c r="O11762">
        <v>0</v>
      </c>
      <c r="P11762">
        <v>0</v>
      </c>
      <c r="Q11762">
        <v>1</v>
      </c>
    </row>
    <row r="11763" spans="10:17" x14ac:dyDescent="0.2">
      <c r="J11763" t="s">
        <v>498</v>
      </c>
      <c r="K11763" t="s">
        <v>356</v>
      </c>
      <c r="L11763" t="s">
        <v>53</v>
      </c>
      <c r="M11763" t="s">
        <v>7663</v>
      </c>
      <c r="N11763" t="s">
        <v>2027</v>
      </c>
      <c r="O11763">
        <v>0</v>
      </c>
      <c r="P11763">
        <v>0</v>
      </c>
      <c r="Q11763">
        <v>1</v>
      </c>
    </row>
    <row r="11764" spans="10:17" x14ac:dyDescent="0.2">
      <c r="J11764" t="s">
        <v>498</v>
      </c>
      <c r="K11764" t="s">
        <v>356</v>
      </c>
      <c r="L11764" t="s">
        <v>53</v>
      </c>
      <c r="M11764" t="s">
        <v>7663</v>
      </c>
      <c r="N11764" t="s">
        <v>2028</v>
      </c>
      <c r="O11764">
        <v>1E-3</v>
      </c>
      <c r="P11764">
        <v>1E-3</v>
      </c>
      <c r="Q11764">
        <v>1</v>
      </c>
    </row>
    <row r="11765" spans="10:17" x14ac:dyDescent="0.2">
      <c r="J11765" t="s">
        <v>498</v>
      </c>
      <c r="K11765" t="s">
        <v>356</v>
      </c>
      <c r="L11765" t="s">
        <v>53</v>
      </c>
      <c r="M11765" t="s">
        <v>7663</v>
      </c>
      <c r="N11765" t="s">
        <v>2029</v>
      </c>
      <c r="O11765">
        <v>1E-3</v>
      </c>
      <c r="P11765">
        <v>1E-3</v>
      </c>
      <c r="Q11765">
        <v>1</v>
      </c>
    </row>
    <row r="11766" spans="10:17" x14ac:dyDescent="0.2">
      <c r="J11766" t="s">
        <v>498</v>
      </c>
      <c r="K11766" t="s">
        <v>356</v>
      </c>
      <c r="L11766" t="s">
        <v>53</v>
      </c>
      <c r="M11766" t="s">
        <v>7663</v>
      </c>
      <c r="N11766" t="s">
        <v>2030</v>
      </c>
      <c r="O11766">
        <v>1E-3</v>
      </c>
      <c r="P11766">
        <v>1E-3</v>
      </c>
      <c r="Q11766">
        <v>1</v>
      </c>
    </row>
    <row r="11767" spans="10:17" x14ac:dyDescent="0.2">
      <c r="J11767" t="s">
        <v>498</v>
      </c>
      <c r="K11767" t="s">
        <v>356</v>
      </c>
      <c r="L11767" t="s">
        <v>53</v>
      </c>
      <c r="M11767" t="s">
        <v>7663</v>
      </c>
      <c r="N11767" t="s">
        <v>7771</v>
      </c>
      <c r="O11767">
        <v>1E-3</v>
      </c>
      <c r="P11767">
        <v>1E-3</v>
      </c>
      <c r="Q11767">
        <v>1</v>
      </c>
    </row>
    <row r="11768" spans="10:17" x14ac:dyDescent="0.2">
      <c r="J11768" t="s">
        <v>498</v>
      </c>
      <c r="K11768" t="s">
        <v>356</v>
      </c>
      <c r="L11768" t="s">
        <v>53</v>
      </c>
      <c r="M11768" t="s">
        <v>7663</v>
      </c>
      <c r="N11768" t="s">
        <v>7772</v>
      </c>
      <c r="O11768">
        <v>1E-3</v>
      </c>
      <c r="P11768">
        <v>1E-3</v>
      </c>
      <c r="Q11768">
        <v>1</v>
      </c>
    </row>
    <row r="11769" spans="10:17" x14ac:dyDescent="0.2">
      <c r="J11769" t="s">
        <v>498</v>
      </c>
      <c r="K11769" t="s">
        <v>356</v>
      </c>
      <c r="L11769" t="s">
        <v>53</v>
      </c>
      <c r="M11769" t="s">
        <v>7663</v>
      </c>
      <c r="N11769" t="s">
        <v>7773</v>
      </c>
      <c r="O11769">
        <v>1E-3</v>
      </c>
      <c r="P11769">
        <v>1E-3</v>
      </c>
      <c r="Q11769">
        <v>1</v>
      </c>
    </row>
    <row r="11770" spans="10:17" x14ac:dyDescent="0.2">
      <c r="J11770" t="s">
        <v>498</v>
      </c>
      <c r="K11770" t="s">
        <v>356</v>
      </c>
      <c r="L11770" t="s">
        <v>53</v>
      </c>
      <c r="M11770" t="s">
        <v>7663</v>
      </c>
      <c r="N11770" t="s">
        <v>7774</v>
      </c>
      <c r="O11770">
        <v>1E-3</v>
      </c>
      <c r="P11770">
        <v>1E-3</v>
      </c>
      <c r="Q11770">
        <v>1</v>
      </c>
    </row>
    <row r="11771" spans="10:17" x14ac:dyDescent="0.2">
      <c r="J11771" t="s">
        <v>498</v>
      </c>
      <c r="K11771" t="s">
        <v>356</v>
      </c>
      <c r="L11771" t="s">
        <v>53</v>
      </c>
      <c r="M11771" t="s">
        <v>7663</v>
      </c>
      <c r="N11771" t="s">
        <v>7775</v>
      </c>
      <c r="O11771">
        <v>1E-3</v>
      </c>
      <c r="P11771">
        <v>1E-3</v>
      </c>
      <c r="Q11771">
        <v>1</v>
      </c>
    </row>
    <row r="11772" spans="10:17" x14ac:dyDescent="0.2">
      <c r="J11772" t="s">
        <v>498</v>
      </c>
      <c r="K11772" t="s">
        <v>356</v>
      </c>
      <c r="L11772" t="s">
        <v>53</v>
      </c>
      <c r="M11772" t="s">
        <v>7663</v>
      </c>
      <c r="N11772" t="s">
        <v>2031</v>
      </c>
      <c r="O11772">
        <v>1E-3</v>
      </c>
      <c r="P11772">
        <v>1E-3</v>
      </c>
      <c r="Q11772">
        <v>1</v>
      </c>
    </row>
    <row r="11773" spans="10:17" x14ac:dyDescent="0.2">
      <c r="J11773" t="s">
        <v>498</v>
      </c>
      <c r="K11773" t="s">
        <v>356</v>
      </c>
      <c r="L11773" t="s">
        <v>53</v>
      </c>
      <c r="M11773" t="s">
        <v>7663</v>
      </c>
      <c r="N11773" t="s">
        <v>7776</v>
      </c>
      <c r="O11773">
        <v>0</v>
      </c>
      <c r="P11773">
        <v>0</v>
      </c>
      <c r="Q11773">
        <v>1</v>
      </c>
    </row>
    <row r="11774" spans="10:17" x14ac:dyDescent="0.2">
      <c r="J11774" t="s">
        <v>498</v>
      </c>
      <c r="K11774" t="s">
        <v>356</v>
      </c>
      <c r="L11774" t="s">
        <v>53</v>
      </c>
      <c r="M11774" t="s">
        <v>7663</v>
      </c>
      <c r="N11774" t="s">
        <v>7777</v>
      </c>
      <c r="O11774">
        <v>0</v>
      </c>
      <c r="P11774">
        <v>0</v>
      </c>
      <c r="Q11774">
        <v>1</v>
      </c>
    </row>
    <row r="11775" spans="10:17" x14ac:dyDescent="0.2">
      <c r="J11775" t="s">
        <v>498</v>
      </c>
      <c r="K11775" t="s">
        <v>356</v>
      </c>
      <c r="L11775" t="s">
        <v>53</v>
      </c>
      <c r="M11775" t="s">
        <v>7663</v>
      </c>
      <c r="N11775" t="s">
        <v>7778</v>
      </c>
      <c r="O11775">
        <v>0</v>
      </c>
      <c r="P11775">
        <v>0</v>
      </c>
      <c r="Q11775">
        <v>1</v>
      </c>
    </row>
    <row r="11776" spans="10:17" x14ac:dyDescent="0.2">
      <c r="J11776" t="s">
        <v>498</v>
      </c>
      <c r="K11776" t="s">
        <v>356</v>
      </c>
      <c r="L11776" t="s">
        <v>53</v>
      </c>
      <c r="M11776" t="s">
        <v>7663</v>
      </c>
      <c r="N11776" t="s">
        <v>7779</v>
      </c>
      <c r="O11776">
        <v>0</v>
      </c>
      <c r="P11776">
        <v>0</v>
      </c>
      <c r="Q11776">
        <v>1</v>
      </c>
    </row>
    <row r="11777" spans="10:17" x14ac:dyDescent="0.2">
      <c r="J11777" t="s">
        <v>498</v>
      </c>
      <c r="K11777" t="s">
        <v>356</v>
      </c>
      <c r="L11777" t="s">
        <v>53</v>
      </c>
      <c r="M11777" t="s">
        <v>7663</v>
      </c>
      <c r="N11777" t="s">
        <v>2032</v>
      </c>
      <c r="O11777">
        <v>0</v>
      </c>
      <c r="P11777">
        <v>0</v>
      </c>
      <c r="Q11777">
        <v>1</v>
      </c>
    </row>
    <row r="11778" spans="10:17" x14ac:dyDescent="0.2">
      <c r="J11778" t="s">
        <v>498</v>
      </c>
      <c r="K11778" t="s">
        <v>356</v>
      </c>
      <c r="L11778" t="s">
        <v>53</v>
      </c>
      <c r="M11778" t="s">
        <v>7663</v>
      </c>
      <c r="N11778" t="s">
        <v>2033</v>
      </c>
      <c r="O11778">
        <v>0</v>
      </c>
      <c r="P11778">
        <v>0</v>
      </c>
      <c r="Q11778">
        <v>1</v>
      </c>
    </row>
    <row r="11779" spans="10:17" x14ac:dyDescent="0.2">
      <c r="J11779" t="s">
        <v>498</v>
      </c>
      <c r="K11779" t="s">
        <v>356</v>
      </c>
      <c r="L11779" t="s">
        <v>53</v>
      </c>
      <c r="M11779" t="s">
        <v>7663</v>
      </c>
      <c r="N11779" t="s">
        <v>2070</v>
      </c>
      <c r="O11779">
        <v>0</v>
      </c>
      <c r="P11779">
        <v>0</v>
      </c>
      <c r="Q11779">
        <v>1</v>
      </c>
    </row>
    <row r="11780" spans="10:17" x14ac:dyDescent="0.2">
      <c r="J11780" t="s">
        <v>498</v>
      </c>
      <c r="K11780" t="s">
        <v>356</v>
      </c>
      <c r="L11780" t="s">
        <v>53</v>
      </c>
      <c r="M11780" t="s">
        <v>7663</v>
      </c>
      <c r="N11780" t="s">
        <v>2071</v>
      </c>
      <c r="O11780">
        <v>0</v>
      </c>
      <c r="P11780">
        <v>0</v>
      </c>
      <c r="Q11780">
        <v>1</v>
      </c>
    </row>
    <row r="11781" spans="10:17" x14ac:dyDescent="0.2">
      <c r="J11781" t="s">
        <v>498</v>
      </c>
      <c r="K11781" t="s">
        <v>356</v>
      </c>
      <c r="L11781" t="s">
        <v>53</v>
      </c>
      <c r="M11781" t="s">
        <v>7663</v>
      </c>
      <c r="N11781" t="s">
        <v>2072</v>
      </c>
      <c r="O11781">
        <v>0</v>
      </c>
      <c r="P11781">
        <v>0</v>
      </c>
      <c r="Q11781">
        <v>1</v>
      </c>
    </row>
    <row r="11782" spans="10:17" x14ac:dyDescent="0.2">
      <c r="J11782" t="s">
        <v>498</v>
      </c>
      <c r="K11782" t="s">
        <v>356</v>
      </c>
      <c r="L11782" t="s">
        <v>53</v>
      </c>
      <c r="M11782" t="s">
        <v>7663</v>
      </c>
      <c r="N11782" t="s">
        <v>2073</v>
      </c>
      <c r="O11782">
        <v>0</v>
      </c>
      <c r="P11782">
        <v>0</v>
      </c>
      <c r="Q11782">
        <v>1</v>
      </c>
    </row>
    <row r="11783" spans="10:17" x14ac:dyDescent="0.2">
      <c r="J11783" t="s">
        <v>498</v>
      </c>
      <c r="K11783" t="s">
        <v>356</v>
      </c>
      <c r="L11783" t="s">
        <v>53</v>
      </c>
      <c r="M11783" t="s">
        <v>7663</v>
      </c>
      <c r="N11783" t="s">
        <v>2074</v>
      </c>
      <c r="O11783">
        <v>1E-3</v>
      </c>
      <c r="P11783">
        <v>1E-3</v>
      </c>
      <c r="Q11783">
        <v>1</v>
      </c>
    </row>
    <row r="11784" spans="10:17" x14ac:dyDescent="0.2">
      <c r="J11784" t="s">
        <v>498</v>
      </c>
      <c r="K11784" t="s">
        <v>356</v>
      </c>
      <c r="L11784" t="s">
        <v>53</v>
      </c>
      <c r="M11784" t="s">
        <v>7663</v>
      </c>
      <c r="N11784" t="s">
        <v>2075</v>
      </c>
      <c r="O11784">
        <v>0</v>
      </c>
      <c r="P11784">
        <v>0</v>
      </c>
      <c r="Q11784">
        <v>1</v>
      </c>
    </row>
    <row r="11785" spans="10:17" x14ac:dyDescent="0.2">
      <c r="J11785" t="s">
        <v>498</v>
      </c>
      <c r="K11785" t="s">
        <v>356</v>
      </c>
      <c r="L11785" t="s">
        <v>53</v>
      </c>
      <c r="M11785" t="s">
        <v>7663</v>
      </c>
      <c r="N11785" t="s">
        <v>2076</v>
      </c>
      <c r="O11785">
        <v>0</v>
      </c>
      <c r="P11785">
        <v>0</v>
      </c>
      <c r="Q11785">
        <v>1</v>
      </c>
    </row>
    <row r="11786" spans="10:17" x14ac:dyDescent="0.2">
      <c r="J11786" t="s">
        <v>498</v>
      </c>
      <c r="K11786" t="s">
        <v>356</v>
      </c>
      <c r="L11786" t="s">
        <v>53</v>
      </c>
      <c r="M11786" t="s">
        <v>7663</v>
      </c>
      <c r="N11786" t="s">
        <v>2080</v>
      </c>
      <c r="O11786">
        <v>1E-3</v>
      </c>
      <c r="P11786">
        <v>1E-3</v>
      </c>
      <c r="Q11786">
        <v>1</v>
      </c>
    </row>
    <row r="11787" spans="10:17" x14ac:dyDescent="0.2">
      <c r="J11787" t="s">
        <v>498</v>
      </c>
      <c r="K11787" t="s">
        <v>356</v>
      </c>
      <c r="L11787" t="s">
        <v>53</v>
      </c>
      <c r="M11787" t="s">
        <v>7663</v>
      </c>
      <c r="N11787" t="s">
        <v>2082</v>
      </c>
      <c r="O11787">
        <v>1E-3</v>
      </c>
      <c r="P11787">
        <v>1E-3</v>
      </c>
      <c r="Q11787">
        <v>1</v>
      </c>
    </row>
    <row r="11788" spans="10:17" x14ac:dyDescent="0.2">
      <c r="J11788" t="s">
        <v>498</v>
      </c>
      <c r="K11788" t="s">
        <v>356</v>
      </c>
      <c r="L11788" t="s">
        <v>53</v>
      </c>
      <c r="M11788" t="s">
        <v>7663</v>
      </c>
      <c r="N11788" t="s">
        <v>2083</v>
      </c>
      <c r="O11788">
        <v>1E-3</v>
      </c>
      <c r="P11788">
        <v>1E-3</v>
      </c>
      <c r="Q11788">
        <v>1</v>
      </c>
    </row>
    <row r="11789" spans="10:17" x14ac:dyDescent="0.2">
      <c r="J11789" t="s">
        <v>498</v>
      </c>
      <c r="K11789" t="s">
        <v>356</v>
      </c>
      <c r="L11789" t="s">
        <v>53</v>
      </c>
      <c r="M11789" t="s">
        <v>7663</v>
      </c>
      <c r="N11789" t="s">
        <v>2088</v>
      </c>
      <c r="O11789">
        <v>0</v>
      </c>
      <c r="P11789">
        <v>0</v>
      </c>
      <c r="Q11789">
        <v>1</v>
      </c>
    </row>
    <row r="11790" spans="10:17" x14ac:dyDescent="0.2">
      <c r="J11790" t="s">
        <v>498</v>
      </c>
      <c r="K11790" t="s">
        <v>356</v>
      </c>
      <c r="L11790" t="s">
        <v>53</v>
      </c>
      <c r="M11790" t="s">
        <v>7663</v>
      </c>
      <c r="N11790" t="s">
        <v>2089</v>
      </c>
      <c r="O11790">
        <v>1E-3</v>
      </c>
      <c r="P11790">
        <v>1E-3</v>
      </c>
      <c r="Q11790">
        <v>1</v>
      </c>
    </row>
    <row r="11791" spans="10:17" x14ac:dyDescent="0.2">
      <c r="J11791" t="s">
        <v>498</v>
      </c>
      <c r="K11791" t="s">
        <v>356</v>
      </c>
      <c r="L11791" t="s">
        <v>53</v>
      </c>
      <c r="M11791" t="s">
        <v>7663</v>
      </c>
      <c r="N11791" t="s">
        <v>2090</v>
      </c>
      <c r="O11791">
        <v>1E-3</v>
      </c>
      <c r="P11791">
        <v>1E-3</v>
      </c>
      <c r="Q11791">
        <v>1</v>
      </c>
    </row>
    <row r="11792" spans="10:17" x14ac:dyDescent="0.2">
      <c r="J11792" t="s">
        <v>498</v>
      </c>
      <c r="K11792" t="s">
        <v>356</v>
      </c>
      <c r="L11792" t="s">
        <v>53</v>
      </c>
      <c r="M11792" t="s">
        <v>7663</v>
      </c>
      <c r="N11792" t="s">
        <v>2091</v>
      </c>
      <c r="O11792">
        <v>1E-3</v>
      </c>
      <c r="P11792">
        <v>1E-3</v>
      </c>
      <c r="Q11792">
        <v>1</v>
      </c>
    </row>
    <row r="11793" spans="10:17" x14ac:dyDescent="0.2">
      <c r="J11793" t="s">
        <v>498</v>
      </c>
      <c r="K11793" t="s">
        <v>356</v>
      </c>
      <c r="L11793" t="s">
        <v>53</v>
      </c>
      <c r="M11793" t="s">
        <v>7663</v>
      </c>
      <c r="N11793" t="s">
        <v>2092</v>
      </c>
      <c r="O11793">
        <v>1E-3</v>
      </c>
      <c r="P11793">
        <v>1E-3</v>
      </c>
      <c r="Q11793">
        <v>1</v>
      </c>
    </row>
    <row r="11794" spans="10:17" x14ac:dyDescent="0.2">
      <c r="J11794" t="s">
        <v>498</v>
      </c>
      <c r="K11794" t="s">
        <v>356</v>
      </c>
      <c r="L11794" t="s">
        <v>53</v>
      </c>
      <c r="M11794" t="s">
        <v>7663</v>
      </c>
      <c r="N11794" t="s">
        <v>2093</v>
      </c>
      <c r="O11794">
        <v>0</v>
      </c>
      <c r="P11794">
        <v>0</v>
      </c>
      <c r="Q11794">
        <v>1</v>
      </c>
    </row>
    <row r="11795" spans="10:17" x14ac:dyDescent="0.2">
      <c r="J11795" t="s">
        <v>498</v>
      </c>
      <c r="K11795" t="s">
        <v>356</v>
      </c>
      <c r="L11795" t="s">
        <v>53</v>
      </c>
      <c r="M11795" t="s">
        <v>7663</v>
      </c>
      <c r="N11795" t="s">
        <v>2094</v>
      </c>
      <c r="O11795">
        <v>1E-3</v>
      </c>
      <c r="P11795">
        <v>1E-3</v>
      </c>
      <c r="Q11795">
        <v>1</v>
      </c>
    </row>
    <row r="11796" spans="10:17" x14ac:dyDescent="0.2">
      <c r="J11796" t="s">
        <v>498</v>
      </c>
      <c r="K11796" t="s">
        <v>356</v>
      </c>
      <c r="L11796" t="s">
        <v>53</v>
      </c>
      <c r="M11796" t="s">
        <v>7663</v>
      </c>
      <c r="N11796" t="s">
        <v>2095</v>
      </c>
      <c r="O11796">
        <v>0</v>
      </c>
      <c r="P11796">
        <v>0</v>
      </c>
      <c r="Q11796">
        <v>1</v>
      </c>
    </row>
    <row r="11797" spans="10:17" x14ac:dyDescent="0.2">
      <c r="J11797" t="s">
        <v>498</v>
      </c>
      <c r="K11797" t="s">
        <v>356</v>
      </c>
      <c r="L11797" t="s">
        <v>53</v>
      </c>
      <c r="M11797" t="s">
        <v>7663</v>
      </c>
      <c r="N11797" t="s">
        <v>2096</v>
      </c>
      <c r="O11797">
        <v>0</v>
      </c>
      <c r="P11797">
        <v>0</v>
      </c>
      <c r="Q11797">
        <v>1</v>
      </c>
    </row>
    <row r="11798" spans="10:17" x14ac:dyDescent="0.2">
      <c r="J11798" t="s">
        <v>498</v>
      </c>
      <c r="K11798" t="s">
        <v>356</v>
      </c>
      <c r="L11798" t="s">
        <v>53</v>
      </c>
      <c r="M11798" t="s">
        <v>7663</v>
      </c>
      <c r="N11798" t="s">
        <v>2097</v>
      </c>
      <c r="O11798">
        <v>0</v>
      </c>
      <c r="P11798">
        <v>0</v>
      </c>
      <c r="Q11798">
        <v>1</v>
      </c>
    </row>
    <row r="11799" spans="10:17" x14ac:dyDescent="0.2">
      <c r="J11799" t="s">
        <v>498</v>
      </c>
      <c r="K11799" t="s">
        <v>356</v>
      </c>
      <c r="L11799" t="s">
        <v>53</v>
      </c>
      <c r="M11799" t="s">
        <v>7663</v>
      </c>
      <c r="N11799" t="s">
        <v>2103</v>
      </c>
      <c r="O11799">
        <v>1E-3</v>
      </c>
      <c r="P11799">
        <v>1E-3</v>
      </c>
      <c r="Q11799">
        <v>1</v>
      </c>
    </row>
    <row r="11800" spans="10:17" x14ac:dyDescent="0.2">
      <c r="J11800" t="s">
        <v>498</v>
      </c>
      <c r="K11800" t="s">
        <v>356</v>
      </c>
      <c r="L11800" t="s">
        <v>53</v>
      </c>
      <c r="M11800" t="s">
        <v>7663</v>
      </c>
      <c r="N11800" t="s">
        <v>2104</v>
      </c>
      <c r="O11800">
        <v>0</v>
      </c>
      <c r="P11800">
        <v>0</v>
      </c>
      <c r="Q11800">
        <v>1</v>
      </c>
    </row>
    <row r="11801" spans="10:17" x14ac:dyDescent="0.2">
      <c r="J11801" t="s">
        <v>498</v>
      </c>
      <c r="K11801" t="s">
        <v>356</v>
      </c>
      <c r="L11801" t="s">
        <v>53</v>
      </c>
      <c r="M11801" t="s">
        <v>7663</v>
      </c>
      <c r="N11801" t="s">
        <v>2105</v>
      </c>
      <c r="O11801">
        <v>0</v>
      </c>
      <c r="P11801">
        <v>0</v>
      </c>
      <c r="Q11801">
        <v>1</v>
      </c>
    </row>
    <row r="11802" spans="10:17" x14ac:dyDescent="0.2">
      <c r="J11802" t="s">
        <v>498</v>
      </c>
      <c r="K11802" t="s">
        <v>356</v>
      </c>
      <c r="L11802" t="s">
        <v>53</v>
      </c>
      <c r="M11802" t="s">
        <v>7663</v>
      </c>
      <c r="N11802" t="s">
        <v>2107</v>
      </c>
      <c r="O11802">
        <v>0</v>
      </c>
      <c r="P11802">
        <v>0</v>
      </c>
      <c r="Q11802">
        <v>1</v>
      </c>
    </row>
    <row r="11803" spans="10:17" x14ac:dyDescent="0.2">
      <c r="J11803" t="s">
        <v>498</v>
      </c>
      <c r="K11803" t="s">
        <v>356</v>
      </c>
      <c r="L11803" t="s">
        <v>53</v>
      </c>
      <c r="M11803" t="s">
        <v>7663</v>
      </c>
      <c r="N11803" t="s">
        <v>2109</v>
      </c>
      <c r="O11803">
        <v>0</v>
      </c>
      <c r="P11803">
        <v>0</v>
      </c>
      <c r="Q11803">
        <v>1</v>
      </c>
    </row>
    <row r="11804" spans="10:17" x14ac:dyDescent="0.2">
      <c r="J11804" t="s">
        <v>498</v>
      </c>
      <c r="K11804" t="s">
        <v>356</v>
      </c>
      <c r="L11804" t="s">
        <v>53</v>
      </c>
      <c r="M11804" t="s">
        <v>7663</v>
      </c>
      <c r="N11804" t="s">
        <v>2111</v>
      </c>
      <c r="O11804">
        <v>0</v>
      </c>
      <c r="P11804">
        <v>0</v>
      </c>
      <c r="Q11804">
        <v>1</v>
      </c>
    </row>
    <row r="11805" spans="10:17" x14ac:dyDescent="0.2">
      <c r="J11805" t="s">
        <v>498</v>
      </c>
      <c r="K11805" t="s">
        <v>356</v>
      </c>
      <c r="L11805" t="s">
        <v>53</v>
      </c>
      <c r="M11805" t="s">
        <v>7663</v>
      </c>
      <c r="N11805" t="s">
        <v>2112</v>
      </c>
      <c r="O11805">
        <v>0</v>
      </c>
      <c r="P11805">
        <v>0</v>
      </c>
      <c r="Q11805">
        <v>1</v>
      </c>
    </row>
    <row r="11806" spans="10:17" x14ac:dyDescent="0.2">
      <c r="J11806" t="s">
        <v>498</v>
      </c>
      <c r="K11806" t="s">
        <v>356</v>
      </c>
      <c r="L11806" t="s">
        <v>53</v>
      </c>
      <c r="M11806" t="s">
        <v>7663</v>
      </c>
      <c r="N11806" t="s">
        <v>2113</v>
      </c>
      <c r="O11806">
        <v>0</v>
      </c>
      <c r="P11806">
        <v>0</v>
      </c>
      <c r="Q11806">
        <v>1</v>
      </c>
    </row>
    <row r="11807" spans="10:17" x14ac:dyDescent="0.2">
      <c r="J11807" t="s">
        <v>498</v>
      </c>
      <c r="K11807" t="s">
        <v>356</v>
      </c>
      <c r="L11807" t="s">
        <v>53</v>
      </c>
      <c r="M11807" t="s">
        <v>7663</v>
      </c>
      <c r="N11807" t="s">
        <v>2114</v>
      </c>
      <c r="O11807">
        <v>0</v>
      </c>
      <c r="P11807">
        <v>0</v>
      </c>
      <c r="Q11807">
        <v>1</v>
      </c>
    </row>
    <row r="11808" spans="10:17" x14ac:dyDescent="0.2">
      <c r="J11808" t="s">
        <v>498</v>
      </c>
      <c r="K11808" t="s">
        <v>356</v>
      </c>
      <c r="L11808" t="s">
        <v>53</v>
      </c>
      <c r="M11808" t="s">
        <v>7663</v>
      </c>
      <c r="N11808" t="s">
        <v>2115</v>
      </c>
      <c r="O11808">
        <v>0</v>
      </c>
      <c r="P11808">
        <v>0</v>
      </c>
      <c r="Q11808">
        <v>1</v>
      </c>
    </row>
    <row r="11809" spans="10:17" x14ac:dyDescent="0.2">
      <c r="J11809" t="s">
        <v>498</v>
      </c>
      <c r="K11809" t="s">
        <v>356</v>
      </c>
      <c r="L11809" t="s">
        <v>53</v>
      </c>
      <c r="M11809" t="s">
        <v>7663</v>
      </c>
      <c r="N11809" t="s">
        <v>2116</v>
      </c>
      <c r="O11809">
        <v>0</v>
      </c>
      <c r="P11809">
        <v>0</v>
      </c>
      <c r="Q11809">
        <v>1</v>
      </c>
    </row>
    <row r="11810" spans="10:17" x14ac:dyDescent="0.2">
      <c r="J11810" t="s">
        <v>498</v>
      </c>
      <c r="K11810" t="s">
        <v>356</v>
      </c>
      <c r="L11810" t="s">
        <v>53</v>
      </c>
      <c r="M11810" t="s">
        <v>7663</v>
      </c>
      <c r="N11810" t="s">
        <v>2117</v>
      </c>
      <c r="O11810">
        <v>0</v>
      </c>
      <c r="P11810">
        <v>0</v>
      </c>
      <c r="Q11810">
        <v>1</v>
      </c>
    </row>
    <row r="11811" spans="10:17" x14ac:dyDescent="0.2">
      <c r="J11811" t="s">
        <v>498</v>
      </c>
      <c r="K11811" t="s">
        <v>356</v>
      </c>
      <c r="L11811" t="s">
        <v>53</v>
      </c>
      <c r="M11811" t="s">
        <v>7663</v>
      </c>
      <c r="N11811" t="s">
        <v>2118</v>
      </c>
      <c r="O11811">
        <v>0</v>
      </c>
      <c r="P11811">
        <v>0</v>
      </c>
      <c r="Q11811">
        <v>1</v>
      </c>
    </row>
    <row r="11812" spans="10:17" x14ac:dyDescent="0.2">
      <c r="J11812" t="s">
        <v>498</v>
      </c>
      <c r="K11812" t="s">
        <v>356</v>
      </c>
      <c r="L11812" t="s">
        <v>53</v>
      </c>
      <c r="M11812" t="s">
        <v>7663</v>
      </c>
      <c r="N11812" t="s">
        <v>2139</v>
      </c>
      <c r="O11812">
        <v>0</v>
      </c>
      <c r="P11812">
        <v>0</v>
      </c>
      <c r="Q11812">
        <v>1</v>
      </c>
    </row>
    <row r="11813" spans="10:17" x14ac:dyDescent="0.2">
      <c r="J11813" t="s">
        <v>498</v>
      </c>
      <c r="K11813" t="s">
        <v>356</v>
      </c>
      <c r="L11813" t="s">
        <v>53</v>
      </c>
      <c r="M11813" t="s">
        <v>7663</v>
      </c>
      <c r="N11813" t="s">
        <v>2160</v>
      </c>
      <c r="O11813">
        <v>0</v>
      </c>
      <c r="P11813">
        <v>0</v>
      </c>
      <c r="Q11813">
        <v>1</v>
      </c>
    </row>
    <row r="11814" spans="10:17" x14ac:dyDescent="0.2">
      <c r="J11814" t="s">
        <v>498</v>
      </c>
      <c r="K11814" t="s">
        <v>356</v>
      </c>
      <c r="L11814" t="s">
        <v>53</v>
      </c>
      <c r="M11814" t="s">
        <v>7663</v>
      </c>
      <c r="N11814" t="s">
        <v>2161</v>
      </c>
      <c r="O11814">
        <v>0</v>
      </c>
      <c r="P11814">
        <v>0</v>
      </c>
      <c r="Q11814">
        <v>1</v>
      </c>
    </row>
    <row r="11815" spans="10:17" x14ac:dyDescent="0.2">
      <c r="J11815" t="s">
        <v>498</v>
      </c>
      <c r="K11815" t="s">
        <v>356</v>
      </c>
      <c r="L11815" t="s">
        <v>53</v>
      </c>
      <c r="M11815" t="s">
        <v>7663</v>
      </c>
      <c r="N11815" t="s">
        <v>2162</v>
      </c>
      <c r="O11815">
        <v>0</v>
      </c>
      <c r="P11815">
        <v>0</v>
      </c>
      <c r="Q11815">
        <v>1</v>
      </c>
    </row>
    <row r="11816" spans="10:17" x14ac:dyDescent="0.2">
      <c r="J11816" t="s">
        <v>498</v>
      </c>
      <c r="K11816" t="s">
        <v>356</v>
      </c>
      <c r="L11816" t="s">
        <v>53</v>
      </c>
      <c r="M11816" t="s">
        <v>7663</v>
      </c>
      <c r="N11816" t="s">
        <v>2163</v>
      </c>
      <c r="O11816">
        <v>0</v>
      </c>
      <c r="P11816">
        <v>0</v>
      </c>
      <c r="Q11816">
        <v>1</v>
      </c>
    </row>
    <row r="11817" spans="10:17" x14ac:dyDescent="0.2">
      <c r="J11817" t="s">
        <v>498</v>
      </c>
      <c r="K11817" t="s">
        <v>356</v>
      </c>
      <c r="L11817" t="s">
        <v>53</v>
      </c>
      <c r="M11817" t="s">
        <v>7663</v>
      </c>
      <c r="N11817" t="s">
        <v>2164</v>
      </c>
      <c r="O11817">
        <v>0</v>
      </c>
      <c r="P11817">
        <v>0</v>
      </c>
      <c r="Q11817">
        <v>1</v>
      </c>
    </row>
    <row r="11818" spans="10:17" x14ac:dyDescent="0.2">
      <c r="J11818" t="s">
        <v>498</v>
      </c>
      <c r="K11818" t="s">
        <v>356</v>
      </c>
      <c r="L11818" t="s">
        <v>53</v>
      </c>
      <c r="M11818" t="s">
        <v>7663</v>
      </c>
      <c r="N11818" t="s">
        <v>2191</v>
      </c>
      <c r="O11818">
        <v>0</v>
      </c>
      <c r="P11818">
        <v>0</v>
      </c>
      <c r="Q11818">
        <v>1</v>
      </c>
    </row>
    <row r="11819" spans="10:17" x14ac:dyDescent="0.2">
      <c r="J11819" t="s">
        <v>498</v>
      </c>
      <c r="K11819" t="s">
        <v>356</v>
      </c>
      <c r="L11819" t="s">
        <v>53</v>
      </c>
      <c r="M11819" t="s">
        <v>7663</v>
      </c>
      <c r="N11819" t="s">
        <v>2192</v>
      </c>
      <c r="O11819">
        <v>0</v>
      </c>
      <c r="P11819">
        <v>0</v>
      </c>
      <c r="Q11819">
        <v>1</v>
      </c>
    </row>
    <row r="11820" spans="10:17" x14ac:dyDescent="0.2">
      <c r="J11820" t="s">
        <v>498</v>
      </c>
      <c r="K11820" t="s">
        <v>356</v>
      </c>
      <c r="L11820" t="s">
        <v>53</v>
      </c>
      <c r="M11820" t="s">
        <v>7663</v>
      </c>
      <c r="N11820" t="s">
        <v>2194</v>
      </c>
      <c r="O11820">
        <v>0</v>
      </c>
      <c r="P11820">
        <v>0</v>
      </c>
      <c r="Q11820">
        <v>1</v>
      </c>
    </row>
    <row r="11821" spans="10:17" x14ac:dyDescent="0.2">
      <c r="J11821" t="s">
        <v>498</v>
      </c>
      <c r="K11821" t="s">
        <v>356</v>
      </c>
      <c r="L11821" t="s">
        <v>53</v>
      </c>
      <c r="M11821" t="s">
        <v>7663</v>
      </c>
      <c r="N11821" t="s">
        <v>2195</v>
      </c>
      <c r="O11821">
        <v>0</v>
      </c>
      <c r="P11821">
        <v>0</v>
      </c>
      <c r="Q11821">
        <v>1</v>
      </c>
    </row>
    <row r="11822" spans="10:17" x14ac:dyDescent="0.2">
      <c r="J11822" t="s">
        <v>498</v>
      </c>
      <c r="K11822" t="s">
        <v>356</v>
      </c>
      <c r="L11822" t="s">
        <v>53</v>
      </c>
      <c r="M11822" t="s">
        <v>7663</v>
      </c>
      <c r="N11822" t="s">
        <v>2208</v>
      </c>
      <c r="O11822">
        <v>0</v>
      </c>
      <c r="P11822">
        <v>0</v>
      </c>
      <c r="Q11822">
        <v>1</v>
      </c>
    </row>
    <row r="11823" spans="10:17" x14ac:dyDescent="0.2">
      <c r="J11823" t="s">
        <v>498</v>
      </c>
      <c r="K11823" t="s">
        <v>356</v>
      </c>
      <c r="L11823" t="s">
        <v>53</v>
      </c>
      <c r="M11823" t="s">
        <v>7663</v>
      </c>
      <c r="N11823" t="s">
        <v>2209</v>
      </c>
      <c r="O11823">
        <v>1E-3</v>
      </c>
      <c r="P11823">
        <v>1E-3</v>
      </c>
      <c r="Q11823">
        <v>1</v>
      </c>
    </row>
    <row r="11824" spans="10:17" x14ac:dyDescent="0.2">
      <c r="J11824" t="s">
        <v>498</v>
      </c>
      <c r="K11824" t="s">
        <v>356</v>
      </c>
      <c r="L11824" t="s">
        <v>53</v>
      </c>
      <c r="M11824" t="s">
        <v>7663</v>
      </c>
      <c r="N11824" t="s">
        <v>2210</v>
      </c>
      <c r="O11824">
        <v>1E-3</v>
      </c>
      <c r="P11824">
        <v>1E-3</v>
      </c>
      <c r="Q11824">
        <v>1</v>
      </c>
    </row>
    <row r="11825" spans="10:17" x14ac:dyDescent="0.2">
      <c r="J11825" t="s">
        <v>498</v>
      </c>
      <c r="K11825" t="s">
        <v>356</v>
      </c>
      <c r="L11825" t="s">
        <v>53</v>
      </c>
      <c r="M11825" t="s">
        <v>7663</v>
      </c>
      <c r="N11825" t="s">
        <v>2211</v>
      </c>
      <c r="O11825">
        <v>1E-3</v>
      </c>
      <c r="P11825">
        <v>1E-3</v>
      </c>
      <c r="Q11825">
        <v>1</v>
      </c>
    </row>
    <row r="11826" spans="10:17" x14ac:dyDescent="0.2">
      <c r="J11826" t="s">
        <v>498</v>
      </c>
      <c r="K11826" t="s">
        <v>356</v>
      </c>
      <c r="L11826" t="s">
        <v>53</v>
      </c>
      <c r="M11826" t="s">
        <v>7663</v>
      </c>
      <c r="N11826" t="s">
        <v>2212</v>
      </c>
      <c r="O11826">
        <v>1E-3</v>
      </c>
      <c r="P11826">
        <v>1E-3</v>
      </c>
      <c r="Q11826">
        <v>1</v>
      </c>
    </row>
    <row r="11827" spans="10:17" x14ac:dyDescent="0.2">
      <c r="J11827" t="s">
        <v>498</v>
      </c>
      <c r="K11827" t="s">
        <v>356</v>
      </c>
      <c r="L11827" t="s">
        <v>53</v>
      </c>
      <c r="M11827" t="s">
        <v>7663</v>
      </c>
      <c r="N11827" t="s">
        <v>2213</v>
      </c>
      <c r="O11827">
        <v>0</v>
      </c>
      <c r="P11827">
        <v>0</v>
      </c>
      <c r="Q11827">
        <v>1</v>
      </c>
    </row>
    <row r="11828" spans="10:17" x14ac:dyDescent="0.2">
      <c r="J11828" t="s">
        <v>498</v>
      </c>
      <c r="K11828" t="s">
        <v>356</v>
      </c>
      <c r="L11828" t="s">
        <v>53</v>
      </c>
      <c r="M11828" t="s">
        <v>7663</v>
      </c>
      <c r="N11828" t="s">
        <v>2214</v>
      </c>
      <c r="O11828">
        <v>1E-3</v>
      </c>
      <c r="P11828">
        <v>1E-3</v>
      </c>
      <c r="Q11828">
        <v>1</v>
      </c>
    </row>
    <row r="11829" spans="10:17" x14ac:dyDescent="0.2">
      <c r="J11829" t="s">
        <v>498</v>
      </c>
      <c r="K11829" t="s">
        <v>356</v>
      </c>
      <c r="L11829" t="s">
        <v>53</v>
      </c>
      <c r="M11829" t="s">
        <v>7663</v>
      </c>
      <c r="N11829" t="s">
        <v>2215</v>
      </c>
      <c r="O11829">
        <v>0</v>
      </c>
      <c r="P11829">
        <v>1E-3</v>
      </c>
      <c r="Q11829">
        <v>1</v>
      </c>
    </row>
    <row r="11830" spans="10:17" x14ac:dyDescent="0.2">
      <c r="J11830" t="s">
        <v>498</v>
      </c>
      <c r="K11830" t="s">
        <v>356</v>
      </c>
      <c r="L11830" t="s">
        <v>53</v>
      </c>
      <c r="M11830" t="s">
        <v>7663</v>
      </c>
      <c r="N11830" t="s">
        <v>2216</v>
      </c>
      <c r="O11830">
        <v>1E-3</v>
      </c>
      <c r="P11830">
        <v>1E-3</v>
      </c>
      <c r="Q11830">
        <v>1</v>
      </c>
    </row>
    <row r="11831" spans="10:17" x14ac:dyDescent="0.2">
      <c r="J11831" t="s">
        <v>498</v>
      </c>
      <c r="K11831" t="s">
        <v>356</v>
      </c>
      <c r="L11831" t="s">
        <v>53</v>
      </c>
      <c r="M11831" t="s">
        <v>7663</v>
      </c>
      <c r="N11831" t="s">
        <v>2217</v>
      </c>
      <c r="O11831">
        <v>1E-3</v>
      </c>
      <c r="P11831">
        <v>1E-3</v>
      </c>
      <c r="Q11831">
        <v>1</v>
      </c>
    </row>
    <row r="11832" spans="10:17" x14ac:dyDescent="0.2">
      <c r="J11832" t="s">
        <v>498</v>
      </c>
      <c r="K11832" t="s">
        <v>356</v>
      </c>
      <c r="L11832" t="s">
        <v>53</v>
      </c>
      <c r="M11832" t="s">
        <v>7663</v>
      </c>
      <c r="N11832" t="s">
        <v>2218</v>
      </c>
      <c r="O11832">
        <v>1E-3</v>
      </c>
      <c r="P11832">
        <v>1E-3</v>
      </c>
      <c r="Q11832">
        <v>1</v>
      </c>
    </row>
    <row r="11833" spans="10:17" x14ac:dyDescent="0.2">
      <c r="J11833" t="s">
        <v>498</v>
      </c>
      <c r="K11833" t="s">
        <v>356</v>
      </c>
      <c r="L11833" t="s">
        <v>53</v>
      </c>
      <c r="M11833" t="s">
        <v>7663</v>
      </c>
      <c r="N11833" t="s">
        <v>2219</v>
      </c>
      <c r="O11833">
        <v>1E-3</v>
      </c>
      <c r="P11833">
        <v>1E-3</v>
      </c>
      <c r="Q11833">
        <v>1</v>
      </c>
    </row>
    <row r="11834" spans="10:17" x14ac:dyDescent="0.2">
      <c r="J11834" t="s">
        <v>498</v>
      </c>
      <c r="K11834" t="s">
        <v>356</v>
      </c>
      <c r="L11834" t="s">
        <v>53</v>
      </c>
      <c r="M11834" t="s">
        <v>7663</v>
      </c>
      <c r="N11834" t="s">
        <v>2220</v>
      </c>
      <c r="O11834">
        <v>1E-3</v>
      </c>
      <c r="P11834">
        <v>1E-3</v>
      </c>
      <c r="Q11834">
        <v>1</v>
      </c>
    </row>
    <row r="11835" spans="10:17" x14ac:dyDescent="0.2">
      <c r="J11835" t="s">
        <v>498</v>
      </c>
      <c r="K11835" t="s">
        <v>356</v>
      </c>
      <c r="L11835" t="s">
        <v>53</v>
      </c>
      <c r="M11835" t="s">
        <v>7663</v>
      </c>
      <c r="N11835" t="s">
        <v>2231</v>
      </c>
      <c r="O11835">
        <v>1E-3</v>
      </c>
      <c r="P11835">
        <v>1E-3</v>
      </c>
      <c r="Q11835">
        <v>1</v>
      </c>
    </row>
    <row r="11836" spans="10:17" x14ac:dyDescent="0.2">
      <c r="J11836" t="s">
        <v>498</v>
      </c>
      <c r="K11836" t="s">
        <v>356</v>
      </c>
      <c r="L11836" t="s">
        <v>53</v>
      </c>
      <c r="M11836" t="s">
        <v>7663</v>
      </c>
      <c r="N11836" t="s">
        <v>2234</v>
      </c>
      <c r="O11836">
        <v>0</v>
      </c>
      <c r="P11836">
        <v>0</v>
      </c>
      <c r="Q11836">
        <v>1</v>
      </c>
    </row>
    <row r="11837" spans="10:17" x14ac:dyDescent="0.2">
      <c r="J11837" t="s">
        <v>498</v>
      </c>
      <c r="K11837" t="s">
        <v>356</v>
      </c>
      <c r="L11837" t="s">
        <v>53</v>
      </c>
      <c r="M11837" t="s">
        <v>7663</v>
      </c>
      <c r="N11837" t="s">
        <v>2235</v>
      </c>
      <c r="O11837">
        <v>0</v>
      </c>
      <c r="P11837">
        <v>0</v>
      </c>
      <c r="Q11837">
        <v>1</v>
      </c>
    </row>
    <row r="11838" spans="10:17" x14ac:dyDescent="0.2">
      <c r="J11838" t="s">
        <v>498</v>
      </c>
      <c r="K11838" t="s">
        <v>356</v>
      </c>
      <c r="L11838" t="s">
        <v>53</v>
      </c>
      <c r="M11838" t="s">
        <v>7663</v>
      </c>
      <c r="N11838" t="s">
        <v>2236</v>
      </c>
      <c r="O11838">
        <v>0</v>
      </c>
      <c r="P11838">
        <v>0</v>
      </c>
      <c r="Q11838">
        <v>1</v>
      </c>
    </row>
    <row r="11839" spans="10:17" x14ac:dyDescent="0.2">
      <c r="J11839" t="s">
        <v>498</v>
      </c>
      <c r="K11839" t="s">
        <v>356</v>
      </c>
      <c r="L11839" t="s">
        <v>53</v>
      </c>
      <c r="M11839" t="s">
        <v>7663</v>
      </c>
      <c r="N11839" t="s">
        <v>2237</v>
      </c>
      <c r="O11839">
        <v>0</v>
      </c>
      <c r="P11839">
        <v>0</v>
      </c>
      <c r="Q11839">
        <v>1</v>
      </c>
    </row>
    <row r="11840" spans="10:17" x14ac:dyDescent="0.2">
      <c r="J11840" t="s">
        <v>498</v>
      </c>
      <c r="K11840" t="s">
        <v>356</v>
      </c>
      <c r="L11840" t="s">
        <v>53</v>
      </c>
      <c r="M11840" t="s">
        <v>7663</v>
      </c>
      <c r="N11840" t="s">
        <v>2238</v>
      </c>
      <c r="O11840">
        <v>0</v>
      </c>
      <c r="P11840">
        <v>0</v>
      </c>
      <c r="Q11840">
        <v>1</v>
      </c>
    </row>
    <row r="11841" spans="10:17" x14ac:dyDescent="0.2">
      <c r="J11841" t="s">
        <v>498</v>
      </c>
      <c r="K11841" t="s">
        <v>356</v>
      </c>
      <c r="L11841" t="s">
        <v>53</v>
      </c>
      <c r="M11841" t="s">
        <v>7663</v>
      </c>
      <c r="N11841" t="s">
        <v>2239</v>
      </c>
      <c r="O11841">
        <v>1E-3</v>
      </c>
      <c r="P11841">
        <v>1E-3</v>
      </c>
      <c r="Q11841">
        <v>1</v>
      </c>
    </row>
    <row r="11842" spans="10:17" x14ac:dyDescent="0.2">
      <c r="J11842" t="s">
        <v>498</v>
      </c>
      <c r="K11842" t="s">
        <v>356</v>
      </c>
      <c r="L11842" t="s">
        <v>53</v>
      </c>
      <c r="M11842" t="s">
        <v>7663</v>
      </c>
      <c r="N11842" t="s">
        <v>2240</v>
      </c>
      <c r="O11842">
        <v>1E-3</v>
      </c>
      <c r="P11842">
        <v>1E-3</v>
      </c>
      <c r="Q11842">
        <v>1</v>
      </c>
    </row>
    <row r="11843" spans="10:17" x14ac:dyDescent="0.2">
      <c r="J11843" t="s">
        <v>498</v>
      </c>
      <c r="K11843" t="s">
        <v>356</v>
      </c>
      <c r="L11843" t="s">
        <v>53</v>
      </c>
      <c r="M11843" t="s">
        <v>7663</v>
      </c>
      <c r="N11843" t="s">
        <v>2241</v>
      </c>
      <c r="O11843">
        <v>1E-3</v>
      </c>
      <c r="P11843">
        <v>1E-3</v>
      </c>
      <c r="Q11843">
        <v>1</v>
      </c>
    </row>
    <row r="11844" spans="10:17" x14ac:dyDescent="0.2">
      <c r="J11844" t="s">
        <v>498</v>
      </c>
      <c r="K11844" t="s">
        <v>356</v>
      </c>
      <c r="L11844" t="s">
        <v>53</v>
      </c>
      <c r="M11844" t="s">
        <v>7663</v>
      </c>
      <c r="N11844" t="s">
        <v>2242</v>
      </c>
      <c r="O11844">
        <v>1E-3</v>
      </c>
      <c r="P11844">
        <v>1E-3</v>
      </c>
      <c r="Q11844">
        <v>1</v>
      </c>
    </row>
    <row r="11845" spans="10:17" x14ac:dyDescent="0.2">
      <c r="J11845" t="s">
        <v>498</v>
      </c>
      <c r="K11845" t="s">
        <v>356</v>
      </c>
      <c r="L11845" t="s">
        <v>53</v>
      </c>
      <c r="M11845" t="s">
        <v>7663</v>
      </c>
      <c r="N11845" t="s">
        <v>2243</v>
      </c>
      <c r="O11845">
        <v>1E-3</v>
      </c>
      <c r="P11845">
        <v>1E-3</v>
      </c>
      <c r="Q11845">
        <v>1</v>
      </c>
    </row>
    <row r="11846" spans="10:17" x14ac:dyDescent="0.2">
      <c r="J11846" t="s">
        <v>498</v>
      </c>
      <c r="K11846" t="s">
        <v>356</v>
      </c>
      <c r="L11846" t="s">
        <v>53</v>
      </c>
      <c r="M11846" t="s">
        <v>7663</v>
      </c>
      <c r="N11846" t="s">
        <v>2244</v>
      </c>
      <c r="O11846">
        <v>1E-3</v>
      </c>
      <c r="P11846">
        <v>1E-3</v>
      </c>
      <c r="Q11846">
        <v>1</v>
      </c>
    </row>
    <row r="11847" spans="10:17" x14ac:dyDescent="0.2">
      <c r="J11847" t="s">
        <v>498</v>
      </c>
      <c r="K11847" t="s">
        <v>356</v>
      </c>
      <c r="L11847" t="s">
        <v>53</v>
      </c>
      <c r="M11847" t="s">
        <v>7663</v>
      </c>
      <c r="N11847" t="s">
        <v>2245</v>
      </c>
      <c r="O11847">
        <v>1E-3</v>
      </c>
      <c r="P11847">
        <v>1E-3</v>
      </c>
      <c r="Q11847">
        <v>1</v>
      </c>
    </row>
    <row r="11848" spans="10:17" x14ac:dyDescent="0.2">
      <c r="J11848" t="s">
        <v>498</v>
      </c>
      <c r="K11848" t="s">
        <v>356</v>
      </c>
      <c r="L11848" t="s">
        <v>53</v>
      </c>
      <c r="M11848" t="s">
        <v>7663</v>
      </c>
      <c r="N11848" t="s">
        <v>2246</v>
      </c>
      <c r="O11848">
        <v>1E-3</v>
      </c>
      <c r="P11848">
        <v>1E-3</v>
      </c>
      <c r="Q11848">
        <v>1</v>
      </c>
    </row>
    <row r="11849" spans="10:17" x14ac:dyDescent="0.2">
      <c r="J11849" t="s">
        <v>498</v>
      </c>
      <c r="K11849" t="s">
        <v>356</v>
      </c>
      <c r="L11849" t="s">
        <v>53</v>
      </c>
      <c r="M11849" t="s">
        <v>7663</v>
      </c>
      <c r="N11849" t="s">
        <v>2247</v>
      </c>
      <c r="O11849">
        <v>0</v>
      </c>
      <c r="P11849">
        <v>0</v>
      </c>
      <c r="Q11849">
        <v>1</v>
      </c>
    </row>
    <row r="11850" spans="10:17" x14ac:dyDescent="0.2">
      <c r="J11850" t="s">
        <v>498</v>
      </c>
      <c r="K11850" t="s">
        <v>356</v>
      </c>
      <c r="L11850" t="s">
        <v>53</v>
      </c>
      <c r="M11850" t="s">
        <v>7663</v>
      </c>
      <c r="N11850" t="s">
        <v>2248</v>
      </c>
      <c r="O11850">
        <v>1E-3</v>
      </c>
      <c r="P11850">
        <v>1E-3</v>
      </c>
      <c r="Q11850">
        <v>1</v>
      </c>
    </row>
    <row r="11851" spans="10:17" x14ac:dyDescent="0.2">
      <c r="J11851" t="s">
        <v>498</v>
      </c>
      <c r="K11851" t="s">
        <v>356</v>
      </c>
      <c r="L11851" t="s">
        <v>53</v>
      </c>
      <c r="M11851" t="s">
        <v>7663</v>
      </c>
      <c r="N11851" t="s">
        <v>2249</v>
      </c>
      <c r="O11851">
        <v>1E-3</v>
      </c>
      <c r="P11851">
        <v>1E-3</v>
      </c>
      <c r="Q11851">
        <v>1</v>
      </c>
    </row>
    <row r="11852" spans="10:17" x14ac:dyDescent="0.2">
      <c r="J11852" t="s">
        <v>498</v>
      </c>
      <c r="K11852" t="s">
        <v>356</v>
      </c>
      <c r="L11852" t="s">
        <v>53</v>
      </c>
      <c r="M11852" t="s">
        <v>7663</v>
      </c>
      <c r="N11852" t="s">
        <v>2250</v>
      </c>
      <c r="O11852">
        <v>1E-3</v>
      </c>
      <c r="P11852">
        <v>1E-3</v>
      </c>
      <c r="Q11852">
        <v>1</v>
      </c>
    </row>
    <row r="11853" spans="10:17" x14ac:dyDescent="0.2">
      <c r="J11853" t="s">
        <v>498</v>
      </c>
      <c r="K11853" t="s">
        <v>356</v>
      </c>
      <c r="L11853" t="s">
        <v>53</v>
      </c>
      <c r="M11853" t="s">
        <v>7663</v>
      </c>
      <c r="N11853" t="s">
        <v>2251</v>
      </c>
      <c r="O11853">
        <v>1E-3</v>
      </c>
      <c r="P11853">
        <v>1E-3</v>
      </c>
      <c r="Q11853">
        <v>1</v>
      </c>
    </row>
    <row r="11854" spans="10:17" x14ac:dyDescent="0.2">
      <c r="J11854" t="s">
        <v>498</v>
      </c>
      <c r="K11854" t="s">
        <v>356</v>
      </c>
      <c r="L11854" t="s">
        <v>53</v>
      </c>
      <c r="M11854" t="s">
        <v>7663</v>
      </c>
      <c r="N11854" t="s">
        <v>2252</v>
      </c>
      <c r="O11854">
        <v>1E-3</v>
      </c>
      <c r="P11854">
        <v>1E-3</v>
      </c>
      <c r="Q11854">
        <v>1</v>
      </c>
    </row>
    <row r="11855" spans="10:17" x14ac:dyDescent="0.2">
      <c r="J11855" t="s">
        <v>498</v>
      </c>
      <c r="K11855" t="s">
        <v>356</v>
      </c>
      <c r="L11855" t="s">
        <v>53</v>
      </c>
      <c r="M11855" t="s">
        <v>7663</v>
      </c>
      <c r="N11855" t="s">
        <v>2253</v>
      </c>
      <c r="O11855">
        <v>1E-3</v>
      </c>
      <c r="P11855">
        <v>1E-3</v>
      </c>
      <c r="Q11855">
        <v>1</v>
      </c>
    </row>
    <row r="11856" spans="10:17" x14ac:dyDescent="0.2">
      <c r="J11856" t="s">
        <v>498</v>
      </c>
      <c r="K11856" t="s">
        <v>356</v>
      </c>
      <c r="L11856" t="s">
        <v>53</v>
      </c>
      <c r="M11856" t="s">
        <v>7663</v>
      </c>
      <c r="N11856" t="s">
        <v>2254</v>
      </c>
      <c r="O11856">
        <v>1E-3</v>
      </c>
      <c r="P11856">
        <v>1E-3</v>
      </c>
      <c r="Q11856">
        <v>1</v>
      </c>
    </row>
    <row r="11857" spans="10:17" x14ac:dyDescent="0.2">
      <c r="J11857" t="s">
        <v>498</v>
      </c>
      <c r="K11857" t="s">
        <v>356</v>
      </c>
      <c r="L11857" t="s">
        <v>53</v>
      </c>
      <c r="M11857" t="s">
        <v>7663</v>
      </c>
      <c r="N11857" t="s">
        <v>2255</v>
      </c>
      <c r="O11857">
        <v>1E-3</v>
      </c>
      <c r="P11857">
        <v>1E-3</v>
      </c>
      <c r="Q11857">
        <v>1</v>
      </c>
    </row>
    <row r="11858" spans="10:17" x14ac:dyDescent="0.2">
      <c r="J11858" t="s">
        <v>498</v>
      </c>
      <c r="K11858" t="s">
        <v>356</v>
      </c>
      <c r="L11858" t="s">
        <v>53</v>
      </c>
      <c r="M11858" t="s">
        <v>7663</v>
      </c>
      <c r="N11858" t="s">
        <v>2256</v>
      </c>
      <c r="O11858">
        <v>0</v>
      </c>
      <c r="P11858">
        <v>0</v>
      </c>
      <c r="Q11858">
        <v>1</v>
      </c>
    </row>
    <row r="11859" spans="10:17" x14ac:dyDescent="0.2">
      <c r="J11859" t="s">
        <v>498</v>
      </c>
      <c r="K11859" t="s">
        <v>356</v>
      </c>
      <c r="L11859" t="s">
        <v>53</v>
      </c>
      <c r="M11859" t="s">
        <v>7663</v>
      </c>
      <c r="N11859" t="s">
        <v>2257</v>
      </c>
      <c r="O11859">
        <v>0</v>
      </c>
      <c r="P11859">
        <v>0</v>
      </c>
      <c r="Q11859">
        <v>1</v>
      </c>
    </row>
    <row r="11860" spans="10:17" x14ac:dyDescent="0.2">
      <c r="J11860" t="s">
        <v>498</v>
      </c>
      <c r="K11860" t="s">
        <v>356</v>
      </c>
      <c r="L11860" t="s">
        <v>53</v>
      </c>
      <c r="M11860" t="s">
        <v>7663</v>
      </c>
      <c r="N11860" t="s">
        <v>2259</v>
      </c>
      <c r="O11860">
        <v>0</v>
      </c>
      <c r="P11860">
        <v>0</v>
      </c>
      <c r="Q11860">
        <v>1</v>
      </c>
    </row>
    <row r="11861" spans="10:17" x14ac:dyDescent="0.2">
      <c r="J11861" t="s">
        <v>498</v>
      </c>
      <c r="K11861" t="s">
        <v>356</v>
      </c>
      <c r="L11861" t="s">
        <v>53</v>
      </c>
      <c r="M11861" t="s">
        <v>7663</v>
      </c>
      <c r="N11861" t="s">
        <v>2260</v>
      </c>
      <c r="O11861">
        <v>0</v>
      </c>
      <c r="P11861">
        <v>0</v>
      </c>
      <c r="Q11861">
        <v>1</v>
      </c>
    </row>
    <row r="11862" spans="10:17" x14ac:dyDescent="0.2">
      <c r="J11862" t="s">
        <v>498</v>
      </c>
      <c r="K11862" t="s">
        <v>356</v>
      </c>
      <c r="L11862" t="s">
        <v>53</v>
      </c>
      <c r="M11862" t="s">
        <v>7663</v>
      </c>
      <c r="N11862" t="s">
        <v>2261</v>
      </c>
      <c r="O11862">
        <v>1E-3</v>
      </c>
      <c r="P11862">
        <v>1E-3</v>
      </c>
      <c r="Q11862">
        <v>1</v>
      </c>
    </row>
    <row r="11863" spans="10:17" x14ac:dyDescent="0.2">
      <c r="J11863" t="s">
        <v>498</v>
      </c>
      <c r="K11863" t="s">
        <v>356</v>
      </c>
      <c r="L11863" t="s">
        <v>53</v>
      </c>
      <c r="M11863" t="s">
        <v>7663</v>
      </c>
      <c r="N11863" t="s">
        <v>2262</v>
      </c>
      <c r="O11863">
        <v>1E-3</v>
      </c>
      <c r="P11863">
        <v>1E-3</v>
      </c>
      <c r="Q11863">
        <v>1</v>
      </c>
    </row>
    <row r="11864" spans="10:17" x14ac:dyDescent="0.2">
      <c r="J11864" t="s">
        <v>498</v>
      </c>
      <c r="K11864" t="s">
        <v>356</v>
      </c>
      <c r="L11864" t="s">
        <v>53</v>
      </c>
      <c r="M11864" t="s">
        <v>7663</v>
      </c>
      <c r="N11864" t="s">
        <v>2271</v>
      </c>
      <c r="O11864">
        <v>0</v>
      </c>
      <c r="P11864">
        <v>1E-3</v>
      </c>
      <c r="Q11864">
        <v>1</v>
      </c>
    </row>
    <row r="11865" spans="10:17" x14ac:dyDescent="0.2">
      <c r="J11865" t="s">
        <v>498</v>
      </c>
      <c r="K11865" t="s">
        <v>356</v>
      </c>
      <c r="L11865" t="s">
        <v>53</v>
      </c>
      <c r="M11865" t="s">
        <v>7663</v>
      </c>
      <c r="N11865" t="s">
        <v>2272</v>
      </c>
      <c r="O11865">
        <v>1E-3</v>
      </c>
      <c r="P11865">
        <v>1E-3</v>
      </c>
      <c r="Q11865">
        <v>1</v>
      </c>
    </row>
    <row r="11866" spans="10:17" x14ac:dyDescent="0.2">
      <c r="J11866" t="s">
        <v>498</v>
      </c>
      <c r="K11866" t="s">
        <v>356</v>
      </c>
      <c r="L11866" t="s">
        <v>53</v>
      </c>
      <c r="M11866" t="s">
        <v>7663</v>
      </c>
      <c r="N11866" t="s">
        <v>2273</v>
      </c>
      <c r="O11866">
        <v>1E-3</v>
      </c>
      <c r="P11866">
        <v>1E-3</v>
      </c>
      <c r="Q11866">
        <v>1</v>
      </c>
    </row>
    <row r="11867" spans="10:17" x14ac:dyDescent="0.2">
      <c r="J11867" t="s">
        <v>498</v>
      </c>
      <c r="K11867" t="s">
        <v>356</v>
      </c>
      <c r="L11867" t="s">
        <v>53</v>
      </c>
      <c r="M11867" t="s">
        <v>7663</v>
      </c>
      <c r="N11867" t="s">
        <v>2274</v>
      </c>
      <c r="O11867">
        <v>1E-3</v>
      </c>
      <c r="P11867">
        <v>1E-3</v>
      </c>
      <c r="Q11867">
        <v>1</v>
      </c>
    </row>
    <row r="11868" spans="10:17" x14ac:dyDescent="0.2">
      <c r="J11868" t="s">
        <v>498</v>
      </c>
      <c r="K11868" t="s">
        <v>356</v>
      </c>
      <c r="L11868" t="s">
        <v>53</v>
      </c>
      <c r="M11868" t="s">
        <v>7663</v>
      </c>
      <c r="N11868" t="s">
        <v>2275</v>
      </c>
      <c r="O11868">
        <v>1E-3</v>
      </c>
      <c r="P11868">
        <v>1E-3</v>
      </c>
      <c r="Q11868">
        <v>1</v>
      </c>
    </row>
    <row r="11869" spans="10:17" x14ac:dyDescent="0.2">
      <c r="J11869" t="s">
        <v>498</v>
      </c>
      <c r="K11869" t="s">
        <v>356</v>
      </c>
      <c r="L11869" t="s">
        <v>53</v>
      </c>
      <c r="M11869" t="s">
        <v>7663</v>
      </c>
      <c r="N11869" t="s">
        <v>2276</v>
      </c>
      <c r="O11869">
        <v>1E-3</v>
      </c>
      <c r="P11869">
        <v>1E-3</v>
      </c>
      <c r="Q11869">
        <v>1</v>
      </c>
    </row>
    <row r="11870" spans="10:17" x14ac:dyDescent="0.2">
      <c r="J11870" t="s">
        <v>498</v>
      </c>
      <c r="K11870" t="s">
        <v>356</v>
      </c>
      <c r="L11870" t="s">
        <v>53</v>
      </c>
      <c r="M11870" t="s">
        <v>7663</v>
      </c>
      <c r="N11870" t="s">
        <v>2277</v>
      </c>
      <c r="O11870">
        <v>1E-3</v>
      </c>
      <c r="P11870">
        <v>1E-3</v>
      </c>
      <c r="Q11870">
        <v>1</v>
      </c>
    </row>
    <row r="11871" spans="10:17" x14ac:dyDescent="0.2">
      <c r="J11871" t="s">
        <v>498</v>
      </c>
      <c r="K11871" t="s">
        <v>356</v>
      </c>
      <c r="L11871" t="s">
        <v>53</v>
      </c>
      <c r="M11871" t="s">
        <v>7663</v>
      </c>
      <c r="N11871" t="s">
        <v>2279</v>
      </c>
      <c r="O11871">
        <v>1E-3</v>
      </c>
      <c r="P11871">
        <v>1E-3</v>
      </c>
      <c r="Q11871">
        <v>1</v>
      </c>
    </row>
    <row r="11872" spans="10:17" x14ac:dyDescent="0.2">
      <c r="J11872" t="s">
        <v>498</v>
      </c>
      <c r="K11872" t="s">
        <v>356</v>
      </c>
      <c r="L11872" t="s">
        <v>53</v>
      </c>
      <c r="M11872" t="s">
        <v>7663</v>
      </c>
      <c r="N11872" t="s">
        <v>2293</v>
      </c>
      <c r="O11872">
        <v>1E-3</v>
      </c>
      <c r="P11872">
        <v>1E-3</v>
      </c>
      <c r="Q11872">
        <v>1</v>
      </c>
    </row>
    <row r="11873" spans="10:17" x14ac:dyDescent="0.2">
      <c r="J11873" t="s">
        <v>498</v>
      </c>
      <c r="K11873" t="s">
        <v>356</v>
      </c>
      <c r="L11873" t="s">
        <v>53</v>
      </c>
      <c r="M11873" t="s">
        <v>7663</v>
      </c>
      <c r="N11873" t="s">
        <v>2294</v>
      </c>
      <c r="O11873">
        <v>1E-3</v>
      </c>
      <c r="P11873">
        <v>1E-3</v>
      </c>
      <c r="Q11873">
        <v>1</v>
      </c>
    </row>
    <row r="11874" spans="10:17" x14ac:dyDescent="0.2">
      <c r="J11874" t="s">
        <v>498</v>
      </c>
      <c r="K11874" t="s">
        <v>356</v>
      </c>
      <c r="L11874" t="s">
        <v>53</v>
      </c>
      <c r="M11874" t="s">
        <v>7663</v>
      </c>
      <c r="N11874" t="s">
        <v>2298</v>
      </c>
      <c r="O11874">
        <v>1E-3</v>
      </c>
      <c r="P11874">
        <v>1E-3</v>
      </c>
      <c r="Q11874">
        <v>1</v>
      </c>
    </row>
    <row r="11875" spans="10:17" x14ac:dyDescent="0.2">
      <c r="J11875" t="s">
        <v>498</v>
      </c>
      <c r="K11875" t="s">
        <v>356</v>
      </c>
      <c r="L11875" t="s">
        <v>53</v>
      </c>
      <c r="M11875" t="s">
        <v>7663</v>
      </c>
      <c r="N11875" t="s">
        <v>2299</v>
      </c>
      <c r="O11875">
        <v>1E-3</v>
      </c>
      <c r="P11875">
        <v>1E-3</v>
      </c>
      <c r="Q11875">
        <v>1</v>
      </c>
    </row>
    <row r="11876" spans="10:17" x14ac:dyDescent="0.2">
      <c r="J11876" t="s">
        <v>498</v>
      </c>
      <c r="K11876" t="s">
        <v>356</v>
      </c>
      <c r="L11876" t="s">
        <v>53</v>
      </c>
      <c r="M11876" t="s">
        <v>7663</v>
      </c>
      <c r="N11876" t="s">
        <v>2300</v>
      </c>
      <c r="O11876">
        <v>1E-3</v>
      </c>
      <c r="P11876">
        <v>1E-3</v>
      </c>
      <c r="Q11876">
        <v>1</v>
      </c>
    </row>
    <row r="11877" spans="10:17" x14ac:dyDescent="0.2">
      <c r="J11877" t="s">
        <v>498</v>
      </c>
      <c r="K11877" t="s">
        <v>356</v>
      </c>
      <c r="L11877" t="s">
        <v>53</v>
      </c>
      <c r="M11877" t="s">
        <v>7663</v>
      </c>
      <c r="N11877" t="s">
        <v>2301</v>
      </c>
      <c r="O11877">
        <v>1E-3</v>
      </c>
      <c r="P11877">
        <v>1E-3</v>
      </c>
      <c r="Q11877">
        <v>1</v>
      </c>
    </row>
    <row r="11878" spans="10:17" x14ac:dyDescent="0.2">
      <c r="J11878" t="s">
        <v>498</v>
      </c>
      <c r="K11878" t="s">
        <v>356</v>
      </c>
      <c r="L11878" t="s">
        <v>53</v>
      </c>
      <c r="M11878" t="s">
        <v>7663</v>
      </c>
      <c r="N11878" t="s">
        <v>2302</v>
      </c>
      <c r="O11878">
        <v>1E-3</v>
      </c>
      <c r="P11878">
        <v>1E-3</v>
      </c>
      <c r="Q11878">
        <v>1</v>
      </c>
    </row>
    <row r="11879" spans="10:17" x14ac:dyDescent="0.2">
      <c r="J11879" t="s">
        <v>498</v>
      </c>
      <c r="K11879" t="s">
        <v>356</v>
      </c>
      <c r="L11879" t="s">
        <v>53</v>
      </c>
      <c r="M11879" t="s">
        <v>7663</v>
      </c>
      <c r="N11879" t="s">
        <v>2303</v>
      </c>
      <c r="O11879">
        <v>0</v>
      </c>
      <c r="P11879">
        <v>0</v>
      </c>
      <c r="Q11879">
        <v>1</v>
      </c>
    </row>
    <row r="11880" spans="10:17" x14ac:dyDescent="0.2">
      <c r="J11880" t="s">
        <v>498</v>
      </c>
      <c r="K11880" t="s">
        <v>356</v>
      </c>
      <c r="L11880" t="s">
        <v>53</v>
      </c>
      <c r="M11880" t="s">
        <v>7663</v>
      </c>
      <c r="N11880" t="s">
        <v>2304</v>
      </c>
      <c r="O11880">
        <v>0</v>
      </c>
      <c r="P11880">
        <v>0</v>
      </c>
      <c r="Q11880">
        <v>1</v>
      </c>
    </row>
    <row r="11881" spans="10:17" x14ac:dyDescent="0.2">
      <c r="J11881" t="s">
        <v>498</v>
      </c>
      <c r="K11881" t="s">
        <v>356</v>
      </c>
      <c r="L11881" t="s">
        <v>53</v>
      </c>
      <c r="M11881" t="s">
        <v>7663</v>
      </c>
      <c r="N11881" t="s">
        <v>2306</v>
      </c>
      <c r="O11881">
        <v>1E-3</v>
      </c>
      <c r="P11881">
        <v>1E-3</v>
      </c>
      <c r="Q11881">
        <v>1</v>
      </c>
    </row>
    <row r="11882" spans="10:17" x14ac:dyDescent="0.2">
      <c r="J11882" t="s">
        <v>498</v>
      </c>
      <c r="K11882" t="s">
        <v>356</v>
      </c>
      <c r="L11882" t="s">
        <v>53</v>
      </c>
      <c r="M11882" t="s">
        <v>7663</v>
      </c>
      <c r="N11882" t="s">
        <v>2307</v>
      </c>
      <c r="O11882">
        <v>1E-3</v>
      </c>
      <c r="P11882">
        <v>1E-3</v>
      </c>
      <c r="Q11882">
        <v>1</v>
      </c>
    </row>
    <row r="11883" spans="10:17" x14ac:dyDescent="0.2">
      <c r="J11883" t="s">
        <v>498</v>
      </c>
      <c r="K11883" t="s">
        <v>356</v>
      </c>
      <c r="L11883" t="s">
        <v>53</v>
      </c>
      <c r="M11883" t="s">
        <v>7663</v>
      </c>
      <c r="N11883" t="s">
        <v>2308</v>
      </c>
      <c r="O11883">
        <v>1E-3</v>
      </c>
      <c r="P11883">
        <v>1E-3</v>
      </c>
      <c r="Q11883">
        <v>1</v>
      </c>
    </row>
    <row r="11884" spans="10:17" x14ac:dyDescent="0.2">
      <c r="J11884" t="s">
        <v>498</v>
      </c>
      <c r="K11884" t="s">
        <v>356</v>
      </c>
      <c r="L11884" t="s">
        <v>53</v>
      </c>
      <c r="M11884" t="s">
        <v>7663</v>
      </c>
      <c r="N11884" t="s">
        <v>2309</v>
      </c>
      <c r="O11884">
        <v>1E-3</v>
      </c>
      <c r="P11884">
        <v>1E-3</v>
      </c>
      <c r="Q11884">
        <v>1</v>
      </c>
    </row>
    <row r="11885" spans="10:17" x14ac:dyDescent="0.2">
      <c r="J11885" t="s">
        <v>498</v>
      </c>
      <c r="K11885" t="s">
        <v>356</v>
      </c>
      <c r="L11885" t="s">
        <v>53</v>
      </c>
      <c r="M11885" t="s">
        <v>7663</v>
      </c>
      <c r="N11885" t="s">
        <v>2310</v>
      </c>
      <c r="O11885">
        <v>1E-3</v>
      </c>
      <c r="P11885">
        <v>1E-3</v>
      </c>
      <c r="Q11885">
        <v>1</v>
      </c>
    </row>
    <row r="11886" spans="10:17" x14ac:dyDescent="0.2">
      <c r="J11886" t="s">
        <v>498</v>
      </c>
      <c r="K11886" t="s">
        <v>356</v>
      </c>
      <c r="L11886" t="s">
        <v>53</v>
      </c>
      <c r="M11886" t="s">
        <v>7663</v>
      </c>
      <c r="N11886" t="s">
        <v>2311</v>
      </c>
      <c r="O11886">
        <v>1E-3</v>
      </c>
      <c r="P11886">
        <v>1E-3</v>
      </c>
      <c r="Q11886">
        <v>1</v>
      </c>
    </row>
    <row r="11887" spans="10:17" x14ac:dyDescent="0.2">
      <c r="J11887" t="s">
        <v>498</v>
      </c>
      <c r="K11887" t="s">
        <v>356</v>
      </c>
      <c r="L11887" t="s">
        <v>53</v>
      </c>
      <c r="M11887" t="s">
        <v>7663</v>
      </c>
      <c r="N11887" t="s">
        <v>2312</v>
      </c>
      <c r="O11887">
        <v>1E-3</v>
      </c>
      <c r="P11887">
        <v>1E-3</v>
      </c>
      <c r="Q11887">
        <v>1</v>
      </c>
    </row>
    <row r="11888" spans="10:17" x14ac:dyDescent="0.2">
      <c r="J11888" t="s">
        <v>498</v>
      </c>
      <c r="K11888" t="s">
        <v>356</v>
      </c>
      <c r="L11888" t="s">
        <v>53</v>
      </c>
      <c r="M11888" t="s">
        <v>7663</v>
      </c>
      <c r="N11888" t="s">
        <v>2313</v>
      </c>
      <c r="O11888">
        <v>1E-3</v>
      </c>
      <c r="P11888">
        <v>1E-3</v>
      </c>
      <c r="Q11888">
        <v>1</v>
      </c>
    </row>
    <row r="11889" spans="10:17" x14ac:dyDescent="0.2">
      <c r="J11889" t="s">
        <v>498</v>
      </c>
      <c r="K11889" t="s">
        <v>356</v>
      </c>
      <c r="L11889" t="s">
        <v>53</v>
      </c>
      <c r="M11889" t="s">
        <v>7663</v>
      </c>
      <c r="N11889" t="s">
        <v>2314</v>
      </c>
      <c r="O11889">
        <v>1E-3</v>
      </c>
      <c r="P11889">
        <v>1E-3</v>
      </c>
      <c r="Q11889">
        <v>1</v>
      </c>
    </row>
    <row r="11890" spans="10:17" x14ac:dyDescent="0.2">
      <c r="J11890" t="s">
        <v>498</v>
      </c>
      <c r="K11890" t="s">
        <v>356</v>
      </c>
      <c r="L11890" t="s">
        <v>53</v>
      </c>
      <c r="M11890" t="s">
        <v>7663</v>
      </c>
      <c r="N11890" t="s">
        <v>2315</v>
      </c>
      <c r="O11890">
        <v>1E-3</v>
      </c>
      <c r="P11890">
        <v>1E-3</v>
      </c>
      <c r="Q11890">
        <v>1</v>
      </c>
    </row>
    <row r="11891" spans="10:17" x14ac:dyDescent="0.2">
      <c r="J11891" t="s">
        <v>498</v>
      </c>
      <c r="K11891" t="s">
        <v>356</v>
      </c>
      <c r="L11891" t="s">
        <v>53</v>
      </c>
      <c r="M11891" t="s">
        <v>7663</v>
      </c>
      <c r="N11891" t="s">
        <v>2316</v>
      </c>
      <c r="O11891">
        <v>1E-3</v>
      </c>
      <c r="P11891">
        <v>1E-3</v>
      </c>
      <c r="Q11891">
        <v>1</v>
      </c>
    </row>
    <row r="11892" spans="10:17" x14ac:dyDescent="0.2">
      <c r="J11892" t="s">
        <v>498</v>
      </c>
      <c r="K11892" t="s">
        <v>356</v>
      </c>
      <c r="L11892" t="s">
        <v>53</v>
      </c>
      <c r="M11892" t="s">
        <v>7663</v>
      </c>
      <c r="N11892" t="s">
        <v>2317</v>
      </c>
      <c r="O11892">
        <v>1E-3</v>
      </c>
      <c r="P11892">
        <v>1E-3</v>
      </c>
      <c r="Q11892">
        <v>1</v>
      </c>
    </row>
    <row r="11893" spans="10:17" x14ac:dyDescent="0.2">
      <c r="J11893" t="s">
        <v>498</v>
      </c>
      <c r="K11893" t="s">
        <v>356</v>
      </c>
      <c r="L11893" t="s">
        <v>53</v>
      </c>
      <c r="M11893" t="s">
        <v>7663</v>
      </c>
      <c r="N11893" t="s">
        <v>2318</v>
      </c>
      <c r="O11893">
        <v>1E-3</v>
      </c>
      <c r="P11893">
        <v>1E-3</v>
      </c>
      <c r="Q11893">
        <v>1</v>
      </c>
    </row>
    <row r="11894" spans="10:17" x14ac:dyDescent="0.2">
      <c r="J11894" t="s">
        <v>498</v>
      </c>
      <c r="K11894" t="s">
        <v>356</v>
      </c>
      <c r="L11894" t="s">
        <v>53</v>
      </c>
      <c r="M11894" t="s">
        <v>7663</v>
      </c>
      <c r="N11894" t="s">
        <v>2319</v>
      </c>
      <c r="O11894">
        <v>1E-3</v>
      </c>
      <c r="P11894">
        <v>1E-3</v>
      </c>
      <c r="Q11894">
        <v>1</v>
      </c>
    </row>
    <row r="11895" spans="10:17" x14ac:dyDescent="0.2">
      <c r="J11895" t="s">
        <v>498</v>
      </c>
      <c r="K11895" t="s">
        <v>356</v>
      </c>
      <c r="L11895" t="s">
        <v>53</v>
      </c>
      <c r="M11895" t="s">
        <v>7663</v>
      </c>
      <c r="N11895" t="s">
        <v>2320</v>
      </c>
      <c r="O11895">
        <v>1E-3</v>
      </c>
      <c r="P11895">
        <v>1E-3</v>
      </c>
      <c r="Q11895">
        <v>1</v>
      </c>
    </row>
    <row r="11896" spans="10:17" x14ac:dyDescent="0.2">
      <c r="J11896" t="s">
        <v>498</v>
      </c>
      <c r="K11896" t="s">
        <v>356</v>
      </c>
      <c r="L11896" t="s">
        <v>53</v>
      </c>
      <c r="M11896" t="s">
        <v>7663</v>
      </c>
      <c r="N11896" t="s">
        <v>2321</v>
      </c>
      <c r="O11896">
        <v>1E-3</v>
      </c>
      <c r="P11896">
        <v>1E-3</v>
      </c>
      <c r="Q11896">
        <v>1</v>
      </c>
    </row>
    <row r="11897" spans="10:17" x14ac:dyDescent="0.2">
      <c r="J11897" t="s">
        <v>498</v>
      </c>
      <c r="K11897" t="s">
        <v>356</v>
      </c>
      <c r="L11897" t="s">
        <v>53</v>
      </c>
      <c r="M11897" t="s">
        <v>7663</v>
      </c>
      <c r="N11897" t="s">
        <v>2322</v>
      </c>
      <c r="O11897">
        <v>1E-3</v>
      </c>
      <c r="P11897">
        <v>1E-3</v>
      </c>
      <c r="Q11897">
        <v>1</v>
      </c>
    </row>
    <row r="11898" spans="10:17" x14ac:dyDescent="0.2">
      <c r="J11898" t="s">
        <v>498</v>
      </c>
      <c r="K11898" t="s">
        <v>356</v>
      </c>
      <c r="L11898" t="s">
        <v>53</v>
      </c>
      <c r="M11898" t="s">
        <v>7663</v>
      </c>
      <c r="N11898" t="s">
        <v>2328</v>
      </c>
      <c r="O11898">
        <v>1E-3</v>
      </c>
      <c r="P11898">
        <v>1E-3</v>
      </c>
      <c r="Q11898">
        <v>1</v>
      </c>
    </row>
    <row r="11899" spans="10:17" x14ac:dyDescent="0.2">
      <c r="J11899" t="s">
        <v>498</v>
      </c>
      <c r="K11899" t="s">
        <v>356</v>
      </c>
      <c r="L11899" t="s">
        <v>53</v>
      </c>
      <c r="M11899" t="s">
        <v>7663</v>
      </c>
      <c r="N11899" t="s">
        <v>2330</v>
      </c>
      <c r="O11899">
        <v>1E-3</v>
      </c>
      <c r="P11899">
        <v>1E-3</v>
      </c>
      <c r="Q11899">
        <v>1</v>
      </c>
    </row>
    <row r="11900" spans="10:17" x14ac:dyDescent="0.2">
      <c r="J11900" t="s">
        <v>498</v>
      </c>
      <c r="K11900" t="s">
        <v>356</v>
      </c>
      <c r="L11900" t="s">
        <v>53</v>
      </c>
      <c r="M11900" t="s">
        <v>7663</v>
      </c>
      <c r="N11900" t="s">
        <v>2331</v>
      </c>
      <c r="O11900">
        <v>1E-3</v>
      </c>
      <c r="P11900">
        <v>1E-3</v>
      </c>
      <c r="Q11900">
        <v>1</v>
      </c>
    </row>
    <row r="11901" spans="10:17" x14ac:dyDescent="0.2">
      <c r="J11901" t="s">
        <v>498</v>
      </c>
      <c r="K11901" t="s">
        <v>356</v>
      </c>
      <c r="L11901" t="s">
        <v>53</v>
      </c>
      <c r="M11901" t="s">
        <v>7663</v>
      </c>
      <c r="N11901" t="s">
        <v>2332</v>
      </c>
      <c r="O11901">
        <v>1E-3</v>
      </c>
      <c r="P11901">
        <v>1E-3</v>
      </c>
      <c r="Q11901">
        <v>1</v>
      </c>
    </row>
    <row r="11902" spans="10:17" x14ac:dyDescent="0.2">
      <c r="J11902" t="s">
        <v>498</v>
      </c>
      <c r="K11902" t="s">
        <v>356</v>
      </c>
      <c r="L11902" t="s">
        <v>53</v>
      </c>
      <c r="M11902" t="s">
        <v>7663</v>
      </c>
      <c r="N11902" t="s">
        <v>2333</v>
      </c>
      <c r="O11902">
        <v>1E-3</v>
      </c>
      <c r="P11902">
        <v>1E-3</v>
      </c>
      <c r="Q11902">
        <v>1</v>
      </c>
    </row>
    <row r="11903" spans="10:17" x14ac:dyDescent="0.2">
      <c r="J11903" t="s">
        <v>498</v>
      </c>
      <c r="K11903" t="s">
        <v>356</v>
      </c>
      <c r="L11903" t="s">
        <v>53</v>
      </c>
      <c r="M11903" t="s">
        <v>7663</v>
      </c>
      <c r="N11903" t="s">
        <v>2334</v>
      </c>
      <c r="O11903">
        <v>0</v>
      </c>
      <c r="P11903">
        <v>0</v>
      </c>
      <c r="Q11903">
        <v>1</v>
      </c>
    </row>
    <row r="11904" spans="10:17" x14ac:dyDescent="0.2">
      <c r="J11904" t="s">
        <v>498</v>
      </c>
      <c r="K11904" t="s">
        <v>356</v>
      </c>
      <c r="L11904" t="s">
        <v>53</v>
      </c>
      <c r="M11904" t="s">
        <v>7663</v>
      </c>
      <c r="N11904" t="s">
        <v>2335</v>
      </c>
      <c r="O11904">
        <v>0</v>
      </c>
      <c r="P11904">
        <v>0</v>
      </c>
      <c r="Q11904">
        <v>1</v>
      </c>
    </row>
    <row r="11905" spans="10:17" x14ac:dyDescent="0.2">
      <c r="J11905" t="s">
        <v>498</v>
      </c>
      <c r="K11905" t="s">
        <v>356</v>
      </c>
      <c r="L11905" t="s">
        <v>53</v>
      </c>
      <c r="M11905" t="s">
        <v>7663</v>
      </c>
      <c r="N11905" t="s">
        <v>2336</v>
      </c>
      <c r="O11905">
        <v>0</v>
      </c>
      <c r="P11905">
        <v>0</v>
      </c>
      <c r="Q11905">
        <v>1</v>
      </c>
    </row>
    <row r="11906" spans="10:17" x14ac:dyDescent="0.2">
      <c r="J11906" t="s">
        <v>498</v>
      </c>
      <c r="K11906" t="s">
        <v>356</v>
      </c>
      <c r="L11906" t="s">
        <v>53</v>
      </c>
      <c r="M11906" t="s">
        <v>7663</v>
      </c>
      <c r="N11906" t="s">
        <v>2337</v>
      </c>
      <c r="O11906">
        <v>0</v>
      </c>
      <c r="P11906">
        <v>0</v>
      </c>
      <c r="Q11906">
        <v>1</v>
      </c>
    </row>
    <row r="11907" spans="10:17" x14ac:dyDescent="0.2">
      <c r="J11907" t="s">
        <v>498</v>
      </c>
      <c r="K11907" t="s">
        <v>356</v>
      </c>
      <c r="L11907" t="s">
        <v>53</v>
      </c>
      <c r="M11907" t="s">
        <v>7663</v>
      </c>
      <c r="N11907" t="s">
        <v>2338</v>
      </c>
      <c r="O11907">
        <v>0</v>
      </c>
      <c r="P11907">
        <v>0</v>
      </c>
      <c r="Q11907">
        <v>1</v>
      </c>
    </row>
    <row r="11908" spans="10:17" x14ac:dyDescent="0.2">
      <c r="J11908" t="s">
        <v>498</v>
      </c>
      <c r="K11908" t="s">
        <v>356</v>
      </c>
      <c r="L11908" t="s">
        <v>53</v>
      </c>
      <c r="M11908" t="s">
        <v>7663</v>
      </c>
      <c r="N11908" t="s">
        <v>2339</v>
      </c>
      <c r="O11908">
        <v>1E-3</v>
      </c>
      <c r="P11908">
        <v>1E-3</v>
      </c>
      <c r="Q11908">
        <v>1</v>
      </c>
    </row>
    <row r="11909" spans="10:17" x14ac:dyDescent="0.2">
      <c r="J11909" t="s">
        <v>498</v>
      </c>
      <c r="K11909" t="s">
        <v>356</v>
      </c>
      <c r="L11909" t="s">
        <v>53</v>
      </c>
      <c r="M11909" t="s">
        <v>7663</v>
      </c>
      <c r="N11909" t="s">
        <v>2340</v>
      </c>
      <c r="O11909">
        <v>1E-3</v>
      </c>
      <c r="P11909">
        <v>1E-3</v>
      </c>
      <c r="Q11909">
        <v>1</v>
      </c>
    </row>
    <row r="11910" spans="10:17" x14ac:dyDescent="0.2">
      <c r="J11910" t="s">
        <v>498</v>
      </c>
      <c r="K11910" t="s">
        <v>356</v>
      </c>
      <c r="L11910" t="s">
        <v>53</v>
      </c>
      <c r="M11910" t="s">
        <v>7663</v>
      </c>
      <c r="N11910" t="s">
        <v>2341</v>
      </c>
      <c r="O11910">
        <v>1E-3</v>
      </c>
      <c r="P11910">
        <v>1E-3</v>
      </c>
      <c r="Q11910">
        <v>1</v>
      </c>
    </row>
    <row r="11911" spans="10:17" x14ac:dyDescent="0.2">
      <c r="J11911" t="s">
        <v>498</v>
      </c>
      <c r="K11911" t="s">
        <v>356</v>
      </c>
      <c r="L11911" t="s">
        <v>53</v>
      </c>
      <c r="M11911" t="s">
        <v>7663</v>
      </c>
      <c r="N11911" t="s">
        <v>2342</v>
      </c>
      <c r="O11911">
        <v>1E-3</v>
      </c>
      <c r="P11911">
        <v>1E-3</v>
      </c>
      <c r="Q11911">
        <v>1</v>
      </c>
    </row>
    <row r="11912" spans="10:17" x14ac:dyDescent="0.2">
      <c r="J11912" t="s">
        <v>498</v>
      </c>
      <c r="K11912" t="s">
        <v>356</v>
      </c>
      <c r="L11912" t="s">
        <v>53</v>
      </c>
      <c r="M11912" t="s">
        <v>7663</v>
      </c>
      <c r="N11912" t="s">
        <v>2343</v>
      </c>
      <c r="O11912">
        <v>1E-3</v>
      </c>
      <c r="P11912">
        <v>1E-3</v>
      </c>
      <c r="Q11912">
        <v>1</v>
      </c>
    </row>
    <row r="11913" spans="10:17" x14ac:dyDescent="0.2">
      <c r="J11913" t="s">
        <v>498</v>
      </c>
      <c r="K11913" t="s">
        <v>356</v>
      </c>
      <c r="L11913" t="s">
        <v>53</v>
      </c>
      <c r="M11913" t="s">
        <v>7663</v>
      </c>
      <c r="N11913" t="s">
        <v>2348</v>
      </c>
      <c r="O11913">
        <v>0</v>
      </c>
      <c r="P11913">
        <v>0</v>
      </c>
      <c r="Q11913">
        <v>1</v>
      </c>
    </row>
    <row r="11914" spans="10:17" x14ac:dyDescent="0.2">
      <c r="J11914" t="s">
        <v>498</v>
      </c>
      <c r="K11914" t="s">
        <v>356</v>
      </c>
      <c r="L11914" t="s">
        <v>53</v>
      </c>
      <c r="M11914" t="s">
        <v>7663</v>
      </c>
      <c r="N11914" t="s">
        <v>2349</v>
      </c>
      <c r="O11914">
        <v>0</v>
      </c>
      <c r="P11914">
        <v>1E-3</v>
      </c>
      <c r="Q11914">
        <v>1</v>
      </c>
    </row>
    <row r="11915" spans="10:17" x14ac:dyDescent="0.2">
      <c r="J11915" t="s">
        <v>498</v>
      </c>
      <c r="K11915" t="s">
        <v>356</v>
      </c>
      <c r="L11915" t="s">
        <v>53</v>
      </c>
      <c r="M11915" t="s">
        <v>7663</v>
      </c>
      <c r="N11915" t="s">
        <v>2350</v>
      </c>
      <c r="O11915">
        <v>0</v>
      </c>
      <c r="P11915">
        <v>1E-3</v>
      </c>
      <c r="Q11915">
        <v>1</v>
      </c>
    </row>
    <row r="11916" spans="10:17" x14ac:dyDescent="0.2">
      <c r="J11916" t="s">
        <v>498</v>
      </c>
      <c r="K11916" t="s">
        <v>356</v>
      </c>
      <c r="L11916" t="s">
        <v>53</v>
      </c>
      <c r="M11916" t="s">
        <v>7663</v>
      </c>
      <c r="N11916" t="s">
        <v>2351</v>
      </c>
      <c r="O11916">
        <v>1E-3</v>
      </c>
      <c r="P11916">
        <v>1E-3</v>
      </c>
      <c r="Q11916">
        <v>1</v>
      </c>
    </row>
    <row r="11917" spans="10:17" x14ac:dyDescent="0.2">
      <c r="J11917" t="s">
        <v>498</v>
      </c>
      <c r="K11917" t="s">
        <v>356</v>
      </c>
      <c r="L11917" t="s">
        <v>53</v>
      </c>
      <c r="M11917" t="s">
        <v>7663</v>
      </c>
      <c r="N11917" t="s">
        <v>2352</v>
      </c>
      <c r="O11917">
        <v>0</v>
      </c>
      <c r="P11917">
        <v>1E-3</v>
      </c>
      <c r="Q11917">
        <v>1</v>
      </c>
    </row>
    <row r="11918" spans="10:17" x14ac:dyDescent="0.2">
      <c r="J11918" t="s">
        <v>498</v>
      </c>
      <c r="K11918" t="s">
        <v>356</v>
      </c>
      <c r="L11918" t="s">
        <v>53</v>
      </c>
      <c r="M11918" t="s">
        <v>7663</v>
      </c>
      <c r="N11918" t="s">
        <v>2353</v>
      </c>
      <c r="O11918">
        <v>0</v>
      </c>
      <c r="P11918">
        <v>0</v>
      </c>
      <c r="Q11918">
        <v>1</v>
      </c>
    </row>
    <row r="11919" spans="10:17" x14ac:dyDescent="0.2">
      <c r="J11919" t="s">
        <v>498</v>
      </c>
      <c r="K11919" t="s">
        <v>356</v>
      </c>
      <c r="L11919" t="s">
        <v>53</v>
      </c>
      <c r="M11919" t="s">
        <v>7663</v>
      </c>
      <c r="N11919" t="s">
        <v>2354</v>
      </c>
      <c r="O11919">
        <v>1E-3</v>
      </c>
      <c r="P11919">
        <v>1E-3</v>
      </c>
      <c r="Q11919">
        <v>1</v>
      </c>
    </row>
    <row r="11920" spans="10:17" x14ac:dyDescent="0.2">
      <c r="J11920" t="s">
        <v>498</v>
      </c>
      <c r="K11920" t="s">
        <v>356</v>
      </c>
      <c r="L11920" t="s">
        <v>53</v>
      </c>
      <c r="M11920" t="s">
        <v>7663</v>
      </c>
      <c r="N11920" t="s">
        <v>2355</v>
      </c>
      <c r="O11920">
        <v>0</v>
      </c>
      <c r="P11920">
        <v>0</v>
      </c>
      <c r="Q11920">
        <v>1</v>
      </c>
    </row>
    <row r="11921" spans="10:17" x14ac:dyDescent="0.2">
      <c r="J11921" t="s">
        <v>498</v>
      </c>
      <c r="K11921" t="s">
        <v>356</v>
      </c>
      <c r="L11921" t="s">
        <v>53</v>
      </c>
      <c r="M11921" t="s">
        <v>7663</v>
      </c>
      <c r="N11921" t="s">
        <v>2356</v>
      </c>
      <c r="O11921">
        <v>0</v>
      </c>
      <c r="P11921">
        <v>0</v>
      </c>
      <c r="Q11921">
        <v>1</v>
      </c>
    </row>
    <row r="11922" spans="10:17" x14ac:dyDescent="0.2">
      <c r="J11922" t="s">
        <v>498</v>
      </c>
      <c r="K11922" t="s">
        <v>356</v>
      </c>
      <c r="L11922" t="s">
        <v>53</v>
      </c>
      <c r="M11922" t="s">
        <v>7663</v>
      </c>
      <c r="N11922" t="s">
        <v>2357</v>
      </c>
      <c r="O11922">
        <v>0</v>
      </c>
      <c r="P11922">
        <v>0</v>
      </c>
      <c r="Q11922">
        <v>1</v>
      </c>
    </row>
    <row r="11923" spans="10:17" x14ac:dyDescent="0.2">
      <c r="J11923" t="s">
        <v>498</v>
      </c>
      <c r="K11923" t="s">
        <v>356</v>
      </c>
      <c r="L11923" t="s">
        <v>53</v>
      </c>
      <c r="M11923" t="s">
        <v>7663</v>
      </c>
      <c r="N11923" t="s">
        <v>2358</v>
      </c>
      <c r="O11923">
        <v>0</v>
      </c>
      <c r="P11923">
        <v>0</v>
      </c>
      <c r="Q11923">
        <v>1</v>
      </c>
    </row>
    <row r="11924" spans="10:17" x14ac:dyDescent="0.2">
      <c r="J11924" t="s">
        <v>498</v>
      </c>
      <c r="K11924" t="s">
        <v>356</v>
      </c>
      <c r="L11924" t="s">
        <v>53</v>
      </c>
      <c r="M11924" t="s">
        <v>7663</v>
      </c>
      <c r="N11924" t="s">
        <v>2359</v>
      </c>
      <c r="O11924">
        <v>0</v>
      </c>
      <c r="P11924">
        <v>0</v>
      </c>
      <c r="Q11924">
        <v>1</v>
      </c>
    </row>
    <row r="11925" spans="10:17" x14ac:dyDescent="0.2">
      <c r="J11925" t="s">
        <v>498</v>
      </c>
      <c r="K11925" t="s">
        <v>356</v>
      </c>
      <c r="L11925" t="s">
        <v>53</v>
      </c>
      <c r="M11925" t="s">
        <v>7663</v>
      </c>
      <c r="N11925" t="s">
        <v>2360</v>
      </c>
      <c r="O11925">
        <v>1E-3</v>
      </c>
      <c r="P11925">
        <v>1E-3</v>
      </c>
      <c r="Q11925">
        <v>1</v>
      </c>
    </row>
    <row r="11926" spans="10:17" x14ac:dyDescent="0.2">
      <c r="J11926" t="s">
        <v>498</v>
      </c>
      <c r="K11926" t="s">
        <v>356</v>
      </c>
      <c r="L11926" t="s">
        <v>53</v>
      </c>
      <c r="M11926" t="s">
        <v>7663</v>
      </c>
      <c r="N11926" t="s">
        <v>2361</v>
      </c>
      <c r="O11926">
        <v>1E-3</v>
      </c>
      <c r="P11926">
        <v>1E-3</v>
      </c>
      <c r="Q11926">
        <v>1</v>
      </c>
    </row>
    <row r="11927" spans="10:17" x14ac:dyDescent="0.2">
      <c r="J11927" t="s">
        <v>498</v>
      </c>
      <c r="K11927" t="s">
        <v>356</v>
      </c>
      <c r="L11927" t="s">
        <v>53</v>
      </c>
      <c r="M11927" t="s">
        <v>7663</v>
      </c>
      <c r="N11927" t="s">
        <v>2362</v>
      </c>
      <c r="O11927">
        <v>1E-3</v>
      </c>
      <c r="P11927">
        <v>1E-3</v>
      </c>
      <c r="Q11927">
        <v>1</v>
      </c>
    </row>
    <row r="11928" spans="10:17" x14ac:dyDescent="0.2">
      <c r="J11928" t="s">
        <v>498</v>
      </c>
      <c r="K11928" t="s">
        <v>356</v>
      </c>
      <c r="L11928" t="s">
        <v>53</v>
      </c>
      <c r="M11928" t="s">
        <v>7663</v>
      </c>
      <c r="N11928" t="s">
        <v>2385</v>
      </c>
      <c r="O11928">
        <v>0</v>
      </c>
      <c r="P11928">
        <v>0</v>
      </c>
      <c r="Q11928">
        <v>1</v>
      </c>
    </row>
    <row r="11929" spans="10:17" x14ac:dyDescent="0.2">
      <c r="J11929" t="s">
        <v>498</v>
      </c>
      <c r="K11929" t="s">
        <v>356</v>
      </c>
      <c r="L11929" t="s">
        <v>53</v>
      </c>
      <c r="M11929" t="s">
        <v>7663</v>
      </c>
      <c r="N11929" t="s">
        <v>2386</v>
      </c>
      <c r="O11929">
        <v>0</v>
      </c>
      <c r="P11929">
        <v>0</v>
      </c>
      <c r="Q11929">
        <v>1</v>
      </c>
    </row>
    <row r="11930" spans="10:17" x14ac:dyDescent="0.2">
      <c r="J11930" t="s">
        <v>498</v>
      </c>
      <c r="K11930" t="s">
        <v>356</v>
      </c>
      <c r="L11930" t="s">
        <v>53</v>
      </c>
      <c r="M11930" t="s">
        <v>7663</v>
      </c>
      <c r="N11930" t="s">
        <v>2387</v>
      </c>
      <c r="O11930">
        <v>0</v>
      </c>
      <c r="P11930">
        <v>0</v>
      </c>
      <c r="Q11930">
        <v>1</v>
      </c>
    </row>
    <row r="11931" spans="10:17" x14ac:dyDescent="0.2">
      <c r="J11931" t="s">
        <v>498</v>
      </c>
      <c r="K11931" t="s">
        <v>356</v>
      </c>
      <c r="L11931" t="s">
        <v>53</v>
      </c>
      <c r="M11931" t="s">
        <v>7663</v>
      </c>
      <c r="N11931" t="s">
        <v>2388</v>
      </c>
      <c r="O11931">
        <v>0</v>
      </c>
      <c r="P11931">
        <v>0</v>
      </c>
      <c r="Q11931">
        <v>1</v>
      </c>
    </row>
    <row r="11932" spans="10:17" x14ac:dyDescent="0.2">
      <c r="J11932" t="s">
        <v>498</v>
      </c>
      <c r="K11932" t="s">
        <v>356</v>
      </c>
      <c r="L11932" t="s">
        <v>53</v>
      </c>
      <c r="M11932" t="s">
        <v>7663</v>
      </c>
      <c r="N11932" t="s">
        <v>2389</v>
      </c>
      <c r="O11932">
        <v>0</v>
      </c>
      <c r="P11932">
        <v>0</v>
      </c>
      <c r="Q11932">
        <v>1</v>
      </c>
    </row>
    <row r="11933" spans="10:17" x14ac:dyDescent="0.2">
      <c r="J11933" t="s">
        <v>498</v>
      </c>
      <c r="K11933" t="s">
        <v>356</v>
      </c>
      <c r="L11933" t="s">
        <v>53</v>
      </c>
      <c r="M11933" t="s">
        <v>7663</v>
      </c>
      <c r="N11933" t="s">
        <v>2390</v>
      </c>
      <c r="O11933">
        <v>0</v>
      </c>
      <c r="P11933">
        <v>0</v>
      </c>
      <c r="Q11933">
        <v>1</v>
      </c>
    </row>
    <row r="11934" spans="10:17" x14ac:dyDescent="0.2">
      <c r="J11934" t="s">
        <v>498</v>
      </c>
      <c r="K11934" t="s">
        <v>356</v>
      </c>
      <c r="L11934" t="s">
        <v>53</v>
      </c>
      <c r="M11934" t="s">
        <v>7663</v>
      </c>
      <c r="N11934" t="s">
        <v>2391</v>
      </c>
      <c r="O11934">
        <v>0</v>
      </c>
      <c r="P11934">
        <v>0</v>
      </c>
      <c r="Q11934">
        <v>1</v>
      </c>
    </row>
    <row r="11935" spans="10:17" x14ac:dyDescent="0.2">
      <c r="J11935" t="s">
        <v>498</v>
      </c>
      <c r="K11935" t="s">
        <v>356</v>
      </c>
      <c r="L11935" t="s">
        <v>53</v>
      </c>
      <c r="M11935" t="s">
        <v>7663</v>
      </c>
      <c r="N11935" t="s">
        <v>2392</v>
      </c>
      <c r="O11935">
        <v>0</v>
      </c>
      <c r="P11935">
        <v>0</v>
      </c>
      <c r="Q11935">
        <v>1</v>
      </c>
    </row>
    <row r="11936" spans="10:17" x14ac:dyDescent="0.2">
      <c r="J11936" t="s">
        <v>498</v>
      </c>
      <c r="K11936" t="s">
        <v>356</v>
      </c>
      <c r="L11936" t="s">
        <v>53</v>
      </c>
      <c r="M11936" t="s">
        <v>7663</v>
      </c>
      <c r="N11936" t="s">
        <v>2394</v>
      </c>
      <c r="O11936">
        <v>0</v>
      </c>
      <c r="P11936">
        <v>0</v>
      </c>
      <c r="Q11936">
        <v>1</v>
      </c>
    </row>
    <row r="11937" spans="10:17" x14ac:dyDescent="0.2">
      <c r="J11937" t="s">
        <v>498</v>
      </c>
      <c r="K11937" t="s">
        <v>356</v>
      </c>
      <c r="L11937" t="s">
        <v>53</v>
      </c>
      <c r="M11937" t="s">
        <v>7663</v>
      </c>
      <c r="N11937" t="s">
        <v>2395</v>
      </c>
      <c r="O11937">
        <v>0</v>
      </c>
      <c r="P11937">
        <v>0</v>
      </c>
      <c r="Q11937">
        <v>1</v>
      </c>
    </row>
    <row r="11938" spans="10:17" x14ac:dyDescent="0.2">
      <c r="J11938" t="s">
        <v>498</v>
      </c>
      <c r="K11938" t="s">
        <v>356</v>
      </c>
      <c r="L11938" t="s">
        <v>53</v>
      </c>
      <c r="M11938" t="s">
        <v>7663</v>
      </c>
      <c r="N11938" t="s">
        <v>2397</v>
      </c>
      <c r="O11938">
        <v>0</v>
      </c>
      <c r="P11938">
        <v>0</v>
      </c>
      <c r="Q11938">
        <v>1</v>
      </c>
    </row>
    <row r="11939" spans="10:17" x14ac:dyDescent="0.2">
      <c r="J11939" t="s">
        <v>498</v>
      </c>
      <c r="K11939" t="s">
        <v>356</v>
      </c>
      <c r="L11939" t="s">
        <v>53</v>
      </c>
      <c r="M11939" t="s">
        <v>7663</v>
      </c>
      <c r="N11939" t="s">
        <v>2398</v>
      </c>
      <c r="O11939">
        <v>0</v>
      </c>
      <c r="P11939">
        <v>0</v>
      </c>
      <c r="Q11939">
        <v>1</v>
      </c>
    </row>
    <row r="11940" spans="10:17" x14ac:dyDescent="0.2">
      <c r="J11940" t="s">
        <v>498</v>
      </c>
      <c r="K11940" t="s">
        <v>356</v>
      </c>
      <c r="L11940" t="s">
        <v>53</v>
      </c>
      <c r="M11940" t="s">
        <v>7663</v>
      </c>
      <c r="N11940" t="s">
        <v>2399</v>
      </c>
      <c r="O11940">
        <v>0</v>
      </c>
      <c r="P11940">
        <v>0</v>
      </c>
      <c r="Q11940">
        <v>1</v>
      </c>
    </row>
    <row r="11941" spans="10:17" x14ac:dyDescent="0.2">
      <c r="J11941" t="s">
        <v>498</v>
      </c>
      <c r="K11941" t="s">
        <v>356</v>
      </c>
      <c r="L11941" t="s">
        <v>53</v>
      </c>
      <c r="M11941" t="s">
        <v>7663</v>
      </c>
      <c r="N11941" t="s">
        <v>2400</v>
      </c>
      <c r="O11941">
        <v>0</v>
      </c>
      <c r="P11941">
        <v>0</v>
      </c>
      <c r="Q11941">
        <v>1</v>
      </c>
    </row>
    <row r="11942" spans="10:17" x14ac:dyDescent="0.2">
      <c r="J11942" t="s">
        <v>498</v>
      </c>
      <c r="K11942" t="s">
        <v>356</v>
      </c>
      <c r="L11942" t="s">
        <v>53</v>
      </c>
      <c r="M11942" t="s">
        <v>7663</v>
      </c>
      <c r="N11942" t="s">
        <v>2401</v>
      </c>
      <c r="O11942">
        <v>0</v>
      </c>
      <c r="P11942">
        <v>0</v>
      </c>
      <c r="Q11942">
        <v>1</v>
      </c>
    </row>
    <row r="11943" spans="10:17" x14ac:dyDescent="0.2">
      <c r="J11943" t="s">
        <v>498</v>
      </c>
      <c r="K11943" t="s">
        <v>356</v>
      </c>
      <c r="L11943" t="s">
        <v>53</v>
      </c>
      <c r="M11943" t="s">
        <v>7663</v>
      </c>
      <c r="N11943" t="s">
        <v>2402</v>
      </c>
      <c r="O11943">
        <v>0</v>
      </c>
      <c r="P11943">
        <v>0</v>
      </c>
      <c r="Q11943">
        <v>1</v>
      </c>
    </row>
    <row r="11944" spans="10:17" x14ac:dyDescent="0.2">
      <c r="J11944" t="s">
        <v>498</v>
      </c>
      <c r="K11944" t="s">
        <v>356</v>
      </c>
      <c r="L11944" t="s">
        <v>53</v>
      </c>
      <c r="M11944" t="s">
        <v>7663</v>
      </c>
      <c r="N11944" t="s">
        <v>2403</v>
      </c>
      <c r="O11944">
        <v>0</v>
      </c>
      <c r="P11944">
        <v>0</v>
      </c>
      <c r="Q11944">
        <v>1</v>
      </c>
    </row>
    <row r="11945" spans="10:17" x14ac:dyDescent="0.2">
      <c r="J11945" t="s">
        <v>498</v>
      </c>
      <c r="K11945" t="s">
        <v>356</v>
      </c>
      <c r="L11945" t="s">
        <v>53</v>
      </c>
      <c r="M11945" t="s">
        <v>7663</v>
      </c>
      <c r="N11945" t="s">
        <v>2404</v>
      </c>
      <c r="O11945">
        <v>0</v>
      </c>
      <c r="P11945">
        <v>0</v>
      </c>
      <c r="Q11945">
        <v>1</v>
      </c>
    </row>
    <row r="11946" spans="10:17" x14ac:dyDescent="0.2">
      <c r="J11946" t="s">
        <v>498</v>
      </c>
      <c r="K11946" t="s">
        <v>356</v>
      </c>
      <c r="L11946" t="s">
        <v>53</v>
      </c>
      <c r="M11946" t="s">
        <v>7663</v>
      </c>
      <c r="N11946" t="s">
        <v>2406</v>
      </c>
      <c r="O11946">
        <v>0</v>
      </c>
      <c r="P11946">
        <v>0</v>
      </c>
      <c r="Q11946">
        <v>1</v>
      </c>
    </row>
    <row r="11947" spans="10:17" x14ac:dyDescent="0.2">
      <c r="J11947" t="s">
        <v>498</v>
      </c>
      <c r="K11947" t="s">
        <v>356</v>
      </c>
      <c r="L11947" t="s">
        <v>53</v>
      </c>
      <c r="M11947" t="s">
        <v>7663</v>
      </c>
      <c r="N11947" t="s">
        <v>2407</v>
      </c>
      <c r="O11947">
        <v>0</v>
      </c>
      <c r="P11947">
        <v>0</v>
      </c>
      <c r="Q11947">
        <v>1</v>
      </c>
    </row>
    <row r="11948" spans="10:17" x14ac:dyDescent="0.2">
      <c r="J11948" t="s">
        <v>498</v>
      </c>
      <c r="K11948" t="s">
        <v>356</v>
      </c>
      <c r="L11948" t="s">
        <v>53</v>
      </c>
      <c r="M11948" t="s">
        <v>7663</v>
      </c>
      <c r="N11948" t="s">
        <v>2408</v>
      </c>
      <c r="O11948">
        <v>0</v>
      </c>
      <c r="P11948">
        <v>0</v>
      </c>
      <c r="Q11948">
        <v>1</v>
      </c>
    </row>
    <row r="11949" spans="10:17" x14ac:dyDescent="0.2">
      <c r="J11949" t="s">
        <v>498</v>
      </c>
      <c r="K11949" t="s">
        <v>356</v>
      </c>
      <c r="L11949" t="s">
        <v>53</v>
      </c>
      <c r="M11949" t="s">
        <v>7663</v>
      </c>
      <c r="N11949" t="s">
        <v>2409</v>
      </c>
      <c r="O11949">
        <v>0</v>
      </c>
      <c r="P11949">
        <v>0</v>
      </c>
      <c r="Q11949">
        <v>1</v>
      </c>
    </row>
    <row r="11950" spans="10:17" x14ac:dyDescent="0.2">
      <c r="J11950" t="s">
        <v>498</v>
      </c>
      <c r="K11950" t="s">
        <v>356</v>
      </c>
      <c r="L11950" t="s">
        <v>53</v>
      </c>
      <c r="M11950" t="s">
        <v>7663</v>
      </c>
      <c r="N11950" t="s">
        <v>2410</v>
      </c>
      <c r="O11950">
        <v>0</v>
      </c>
      <c r="P11950">
        <v>0</v>
      </c>
      <c r="Q11950">
        <v>1</v>
      </c>
    </row>
    <row r="11951" spans="10:17" x14ac:dyDescent="0.2">
      <c r="J11951" t="s">
        <v>498</v>
      </c>
      <c r="K11951" t="s">
        <v>356</v>
      </c>
      <c r="L11951" t="s">
        <v>53</v>
      </c>
      <c r="M11951" t="s">
        <v>7663</v>
      </c>
      <c r="N11951" t="s">
        <v>2411</v>
      </c>
      <c r="O11951">
        <v>0</v>
      </c>
      <c r="P11951">
        <v>0</v>
      </c>
      <c r="Q11951">
        <v>1</v>
      </c>
    </row>
    <row r="11952" spans="10:17" x14ac:dyDescent="0.2">
      <c r="J11952" t="s">
        <v>498</v>
      </c>
      <c r="K11952" t="s">
        <v>356</v>
      </c>
      <c r="L11952" t="s">
        <v>53</v>
      </c>
      <c r="M11952" t="s">
        <v>7663</v>
      </c>
      <c r="N11952" t="s">
        <v>2412</v>
      </c>
      <c r="O11952">
        <v>0</v>
      </c>
      <c r="P11952">
        <v>0</v>
      </c>
      <c r="Q11952">
        <v>1</v>
      </c>
    </row>
    <row r="11953" spans="10:17" x14ac:dyDescent="0.2">
      <c r="J11953" t="s">
        <v>498</v>
      </c>
      <c r="K11953" t="s">
        <v>356</v>
      </c>
      <c r="L11953" t="s">
        <v>53</v>
      </c>
      <c r="M11953" t="s">
        <v>7663</v>
      </c>
      <c r="N11953" t="s">
        <v>2418</v>
      </c>
      <c r="O11953">
        <v>0</v>
      </c>
      <c r="P11953">
        <v>0</v>
      </c>
      <c r="Q11953">
        <v>1</v>
      </c>
    </row>
    <row r="11954" spans="10:17" x14ac:dyDescent="0.2">
      <c r="J11954" t="s">
        <v>498</v>
      </c>
      <c r="K11954" t="s">
        <v>356</v>
      </c>
      <c r="L11954" t="s">
        <v>53</v>
      </c>
      <c r="M11954" t="s">
        <v>7663</v>
      </c>
      <c r="N11954" t="s">
        <v>2419</v>
      </c>
      <c r="O11954">
        <v>0</v>
      </c>
      <c r="P11954">
        <v>0</v>
      </c>
      <c r="Q11954">
        <v>1</v>
      </c>
    </row>
    <row r="11955" spans="10:17" x14ac:dyDescent="0.2">
      <c r="J11955" t="s">
        <v>498</v>
      </c>
      <c r="K11955" t="s">
        <v>356</v>
      </c>
      <c r="L11955" t="s">
        <v>53</v>
      </c>
      <c r="M11955" t="s">
        <v>7663</v>
      </c>
      <c r="N11955" t="s">
        <v>2420</v>
      </c>
      <c r="O11955">
        <v>0</v>
      </c>
      <c r="P11955">
        <v>0</v>
      </c>
      <c r="Q11955">
        <v>1</v>
      </c>
    </row>
    <row r="11956" spans="10:17" x14ac:dyDescent="0.2">
      <c r="J11956" t="s">
        <v>498</v>
      </c>
      <c r="K11956" t="s">
        <v>356</v>
      </c>
      <c r="L11956" t="s">
        <v>53</v>
      </c>
      <c r="M11956" t="s">
        <v>7663</v>
      </c>
      <c r="N11956" t="s">
        <v>2421</v>
      </c>
      <c r="O11956">
        <v>0</v>
      </c>
      <c r="P11956">
        <v>0</v>
      </c>
      <c r="Q11956">
        <v>1</v>
      </c>
    </row>
    <row r="11957" spans="10:17" x14ac:dyDescent="0.2">
      <c r="J11957" t="s">
        <v>498</v>
      </c>
      <c r="K11957" t="s">
        <v>356</v>
      </c>
      <c r="L11957" t="s">
        <v>53</v>
      </c>
      <c r="M11957" t="s">
        <v>7663</v>
      </c>
      <c r="N11957" t="s">
        <v>2422</v>
      </c>
      <c r="O11957">
        <v>0</v>
      </c>
      <c r="P11957">
        <v>0</v>
      </c>
      <c r="Q11957">
        <v>1</v>
      </c>
    </row>
    <row r="11958" spans="10:17" x14ac:dyDescent="0.2">
      <c r="J11958" t="s">
        <v>498</v>
      </c>
      <c r="K11958" t="s">
        <v>356</v>
      </c>
      <c r="L11958" t="s">
        <v>53</v>
      </c>
      <c r="M11958" t="s">
        <v>7663</v>
      </c>
      <c r="N11958" t="s">
        <v>2423</v>
      </c>
      <c r="O11958">
        <v>0</v>
      </c>
      <c r="P11958">
        <v>0</v>
      </c>
      <c r="Q11958">
        <v>1</v>
      </c>
    </row>
    <row r="11959" spans="10:17" x14ac:dyDescent="0.2">
      <c r="J11959" t="s">
        <v>498</v>
      </c>
      <c r="K11959" t="s">
        <v>356</v>
      </c>
      <c r="L11959" t="s">
        <v>53</v>
      </c>
      <c r="M11959" t="s">
        <v>7663</v>
      </c>
      <c r="N11959" t="s">
        <v>2425</v>
      </c>
      <c r="O11959">
        <v>0</v>
      </c>
      <c r="P11959">
        <v>0</v>
      </c>
      <c r="Q11959">
        <v>1</v>
      </c>
    </row>
    <row r="11960" spans="10:17" x14ac:dyDescent="0.2">
      <c r="J11960" t="s">
        <v>498</v>
      </c>
      <c r="K11960" t="s">
        <v>356</v>
      </c>
      <c r="L11960" t="s">
        <v>53</v>
      </c>
      <c r="M11960" t="s">
        <v>7663</v>
      </c>
      <c r="N11960" t="s">
        <v>2426</v>
      </c>
      <c r="O11960">
        <v>0</v>
      </c>
      <c r="P11960">
        <v>0</v>
      </c>
      <c r="Q11960">
        <v>1</v>
      </c>
    </row>
    <row r="11961" spans="10:17" x14ac:dyDescent="0.2">
      <c r="J11961" t="s">
        <v>498</v>
      </c>
      <c r="K11961" t="s">
        <v>356</v>
      </c>
      <c r="L11961" t="s">
        <v>53</v>
      </c>
      <c r="M11961" t="s">
        <v>7663</v>
      </c>
      <c r="N11961" t="s">
        <v>2427</v>
      </c>
      <c r="O11961">
        <v>0</v>
      </c>
      <c r="P11961">
        <v>0</v>
      </c>
      <c r="Q11961">
        <v>1</v>
      </c>
    </row>
    <row r="11962" spans="10:17" x14ac:dyDescent="0.2">
      <c r="J11962" t="s">
        <v>498</v>
      </c>
      <c r="K11962" t="s">
        <v>356</v>
      </c>
      <c r="L11962" t="s">
        <v>53</v>
      </c>
      <c r="M11962" t="s">
        <v>7663</v>
      </c>
      <c r="N11962" t="s">
        <v>2434</v>
      </c>
      <c r="O11962">
        <v>0</v>
      </c>
      <c r="P11962">
        <v>0</v>
      </c>
      <c r="Q11962">
        <v>1</v>
      </c>
    </row>
    <row r="11963" spans="10:17" x14ac:dyDescent="0.2">
      <c r="J11963" t="s">
        <v>498</v>
      </c>
      <c r="K11963" t="s">
        <v>356</v>
      </c>
      <c r="L11963" t="s">
        <v>53</v>
      </c>
      <c r="M11963" t="s">
        <v>7663</v>
      </c>
      <c r="N11963" t="s">
        <v>2435</v>
      </c>
      <c r="O11963">
        <v>0</v>
      </c>
      <c r="P11963">
        <v>0</v>
      </c>
      <c r="Q11963">
        <v>1</v>
      </c>
    </row>
    <row r="11964" spans="10:17" x14ac:dyDescent="0.2">
      <c r="J11964" t="s">
        <v>498</v>
      </c>
      <c r="K11964" t="s">
        <v>356</v>
      </c>
      <c r="L11964" t="s">
        <v>53</v>
      </c>
      <c r="M11964" t="s">
        <v>7663</v>
      </c>
      <c r="N11964" t="s">
        <v>2436</v>
      </c>
      <c r="O11964">
        <v>0</v>
      </c>
      <c r="P11964">
        <v>0</v>
      </c>
      <c r="Q11964">
        <v>1</v>
      </c>
    </row>
    <row r="11965" spans="10:17" x14ac:dyDescent="0.2">
      <c r="J11965" t="s">
        <v>498</v>
      </c>
      <c r="K11965" t="s">
        <v>356</v>
      </c>
      <c r="L11965" t="s">
        <v>53</v>
      </c>
      <c r="M11965" t="s">
        <v>7663</v>
      </c>
      <c r="N11965" t="s">
        <v>2437</v>
      </c>
      <c r="O11965">
        <v>0</v>
      </c>
      <c r="P11965">
        <v>0</v>
      </c>
      <c r="Q11965">
        <v>1</v>
      </c>
    </row>
    <row r="11966" spans="10:17" x14ac:dyDescent="0.2">
      <c r="J11966" t="s">
        <v>498</v>
      </c>
      <c r="K11966" t="s">
        <v>356</v>
      </c>
      <c r="L11966" t="s">
        <v>53</v>
      </c>
      <c r="M11966" t="s">
        <v>7663</v>
      </c>
      <c r="N11966" t="s">
        <v>2438</v>
      </c>
      <c r="O11966">
        <v>0</v>
      </c>
      <c r="P11966">
        <v>0</v>
      </c>
      <c r="Q11966">
        <v>1</v>
      </c>
    </row>
    <row r="11967" spans="10:17" x14ac:dyDescent="0.2">
      <c r="J11967" t="s">
        <v>498</v>
      </c>
      <c r="K11967" t="s">
        <v>356</v>
      </c>
      <c r="L11967" t="s">
        <v>53</v>
      </c>
      <c r="M11967" t="s">
        <v>7663</v>
      </c>
      <c r="N11967" t="s">
        <v>2439</v>
      </c>
      <c r="O11967">
        <v>0</v>
      </c>
      <c r="P11967">
        <v>0</v>
      </c>
      <c r="Q11967">
        <v>1</v>
      </c>
    </row>
    <row r="11968" spans="10:17" x14ac:dyDescent="0.2">
      <c r="J11968" t="s">
        <v>498</v>
      </c>
      <c r="K11968" t="s">
        <v>356</v>
      </c>
      <c r="L11968" t="s">
        <v>53</v>
      </c>
      <c r="M11968" t="s">
        <v>7663</v>
      </c>
      <c r="N11968" t="s">
        <v>2446</v>
      </c>
      <c r="O11968">
        <v>0</v>
      </c>
      <c r="P11968">
        <v>0</v>
      </c>
      <c r="Q11968">
        <v>1</v>
      </c>
    </row>
    <row r="11969" spans="10:17" x14ac:dyDescent="0.2">
      <c r="J11969" t="s">
        <v>498</v>
      </c>
      <c r="K11969" t="s">
        <v>356</v>
      </c>
      <c r="L11969" t="s">
        <v>53</v>
      </c>
      <c r="M11969" t="s">
        <v>7663</v>
      </c>
      <c r="N11969" t="s">
        <v>2447</v>
      </c>
      <c r="O11969">
        <v>0</v>
      </c>
      <c r="P11969">
        <v>0</v>
      </c>
      <c r="Q11969">
        <v>1</v>
      </c>
    </row>
    <row r="11970" spans="10:17" x14ac:dyDescent="0.2">
      <c r="J11970" t="s">
        <v>498</v>
      </c>
      <c r="K11970" t="s">
        <v>356</v>
      </c>
      <c r="L11970" t="s">
        <v>53</v>
      </c>
      <c r="M11970" t="s">
        <v>7663</v>
      </c>
      <c r="N11970" t="s">
        <v>2448</v>
      </c>
      <c r="O11970">
        <v>0</v>
      </c>
      <c r="P11970">
        <v>0</v>
      </c>
      <c r="Q11970">
        <v>1</v>
      </c>
    </row>
    <row r="11971" spans="10:17" x14ac:dyDescent="0.2">
      <c r="J11971" t="s">
        <v>498</v>
      </c>
      <c r="K11971" t="s">
        <v>356</v>
      </c>
      <c r="L11971" t="s">
        <v>53</v>
      </c>
      <c r="M11971" t="s">
        <v>7663</v>
      </c>
      <c r="N11971" t="s">
        <v>2449</v>
      </c>
      <c r="O11971">
        <v>0</v>
      </c>
      <c r="P11971">
        <v>0</v>
      </c>
      <c r="Q11971">
        <v>1</v>
      </c>
    </row>
    <row r="11972" spans="10:17" x14ac:dyDescent="0.2">
      <c r="J11972" t="s">
        <v>498</v>
      </c>
      <c r="K11972" t="s">
        <v>356</v>
      </c>
      <c r="L11972" t="s">
        <v>53</v>
      </c>
      <c r="M11972" t="s">
        <v>7663</v>
      </c>
      <c r="N11972" t="s">
        <v>2450</v>
      </c>
      <c r="O11972">
        <v>0</v>
      </c>
      <c r="P11972">
        <v>0</v>
      </c>
      <c r="Q11972">
        <v>1</v>
      </c>
    </row>
    <row r="11973" spans="10:17" x14ac:dyDescent="0.2">
      <c r="J11973" t="s">
        <v>498</v>
      </c>
      <c r="K11973" t="s">
        <v>356</v>
      </c>
      <c r="L11973" t="s">
        <v>53</v>
      </c>
      <c r="M11973" t="s">
        <v>7663</v>
      </c>
      <c r="N11973" t="s">
        <v>2451</v>
      </c>
      <c r="O11973">
        <v>0</v>
      </c>
      <c r="P11973">
        <v>1E-3</v>
      </c>
      <c r="Q11973">
        <v>1</v>
      </c>
    </row>
    <row r="11974" spans="10:17" x14ac:dyDescent="0.2">
      <c r="J11974" t="s">
        <v>498</v>
      </c>
      <c r="K11974" t="s">
        <v>356</v>
      </c>
      <c r="L11974" t="s">
        <v>53</v>
      </c>
      <c r="M11974" t="s">
        <v>7663</v>
      </c>
      <c r="N11974" t="s">
        <v>2452</v>
      </c>
      <c r="O11974">
        <v>0</v>
      </c>
      <c r="P11974">
        <v>0</v>
      </c>
      <c r="Q11974">
        <v>1</v>
      </c>
    </row>
    <row r="11975" spans="10:17" x14ac:dyDescent="0.2">
      <c r="J11975" t="s">
        <v>498</v>
      </c>
      <c r="K11975" t="s">
        <v>356</v>
      </c>
      <c r="L11975" t="s">
        <v>53</v>
      </c>
      <c r="M11975" t="s">
        <v>7663</v>
      </c>
      <c r="N11975" t="s">
        <v>2453</v>
      </c>
      <c r="O11975">
        <v>0</v>
      </c>
      <c r="P11975">
        <v>0</v>
      </c>
      <c r="Q11975">
        <v>1</v>
      </c>
    </row>
    <row r="11976" spans="10:17" x14ac:dyDescent="0.2">
      <c r="J11976" t="s">
        <v>498</v>
      </c>
      <c r="K11976" t="s">
        <v>356</v>
      </c>
      <c r="L11976" t="s">
        <v>53</v>
      </c>
      <c r="M11976" t="s">
        <v>7663</v>
      </c>
      <c r="N11976" t="s">
        <v>2454</v>
      </c>
      <c r="O11976">
        <v>0</v>
      </c>
      <c r="P11976">
        <v>0</v>
      </c>
      <c r="Q11976">
        <v>1</v>
      </c>
    </row>
    <row r="11977" spans="10:17" x14ac:dyDescent="0.2">
      <c r="J11977" t="s">
        <v>498</v>
      </c>
      <c r="K11977" t="s">
        <v>356</v>
      </c>
      <c r="L11977" t="s">
        <v>53</v>
      </c>
      <c r="M11977" t="s">
        <v>7663</v>
      </c>
      <c r="N11977" t="s">
        <v>2455</v>
      </c>
      <c r="O11977">
        <v>0</v>
      </c>
      <c r="P11977">
        <v>0</v>
      </c>
      <c r="Q11977">
        <v>1</v>
      </c>
    </row>
    <row r="11978" spans="10:17" x14ac:dyDescent="0.2">
      <c r="J11978" t="s">
        <v>498</v>
      </c>
      <c r="K11978" t="s">
        <v>356</v>
      </c>
      <c r="L11978" t="s">
        <v>53</v>
      </c>
      <c r="M11978" t="s">
        <v>7663</v>
      </c>
      <c r="N11978" t="s">
        <v>2456</v>
      </c>
      <c r="O11978">
        <v>0</v>
      </c>
      <c r="P11978">
        <v>0</v>
      </c>
      <c r="Q11978">
        <v>1</v>
      </c>
    </row>
    <row r="11979" spans="10:17" x14ac:dyDescent="0.2">
      <c r="J11979" t="s">
        <v>498</v>
      </c>
      <c r="K11979" t="s">
        <v>356</v>
      </c>
      <c r="L11979" t="s">
        <v>53</v>
      </c>
      <c r="M11979" t="s">
        <v>7663</v>
      </c>
      <c r="N11979" t="s">
        <v>2457</v>
      </c>
      <c r="O11979">
        <v>0</v>
      </c>
      <c r="P11979">
        <v>0</v>
      </c>
      <c r="Q11979">
        <v>1</v>
      </c>
    </row>
    <row r="11980" spans="10:17" x14ac:dyDescent="0.2">
      <c r="J11980" t="s">
        <v>498</v>
      </c>
      <c r="K11980" t="s">
        <v>356</v>
      </c>
      <c r="L11980" t="s">
        <v>53</v>
      </c>
      <c r="M11980" t="s">
        <v>7663</v>
      </c>
      <c r="N11980" t="s">
        <v>2459</v>
      </c>
      <c r="O11980">
        <v>0</v>
      </c>
      <c r="P11980">
        <v>0</v>
      </c>
      <c r="Q11980">
        <v>1</v>
      </c>
    </row>
    <row r="11981" spans="10:17" x14ac:dyDescent="0.2">
      <c r="J11981" t="s">
        <v>498</v>
      </c>
      <c r="K11981" t="s">
        <v>356</v>
      </c>
      <c r="L11981" t="s">
        <v>53</v>
      </c>
      <c r="M11981" t="s">
        <v>7663</v>
      </c>
      <c r="N11981" t="s">
        <v>2460</v>
      </c>
      <c r="O11981">
        <v>0</v>
      </c>
      <c r="P11981">
        <v>0</v>
      </c>
      <c r="Q11981">
        <v>1</v>
      </c>
    </row>
    <row r="11982" spans="10:17" x14ac:dyDescent="0.2">
      <c r="J11982" t="s">
        <v>498</v>
      </c>
      <c r="K11982" t="s">
        <v>356</v>
      </c>
      <c r="L11982" t="s">
        <v>53</v>
      </c>
      <c r="M11982" t="s">
        <v>7663</v>
      </c>
      <c r="N11982" t="s">
        <v>2461</v>
      </c>
      <c r="O11982">
        <v>0</v>
      </c>
      <c r="P11982">
        <v>0</v>
      </c>
      <c r="Q11982">
        <v>1</v>
      </c>
    </row>
    <row r="11983" spans="10:17" x14ac:dyDescent="0.2">
      <c r="J11983" t="s">
        <v>498</v>
      </c>
      <c r="K11983" t="s">
        <v>356</v>
      </c>
      <c r="L11983" t="s">
        <v>53</v>
      </c>
      <c r="M11983" t="s">
        <v>7663</v>
      </c>
      <c r="N11983" t="s">
        <v>2462</v>
      </c>
      <c r="O11983">
        <v>0</v>
      </c>
      <c r="P11983">
        <v>0</v>
      </c>
      <c r="Q11983">
        <v>1</v>
      </c>
    </row>
    <row r="11984" spans="10:17" x14ac:dyDescent="0.2">
      <c r="J11984" t="s">
        <v>498</v>
      </c>
      <c r="K11984" t="s">
        <v>356</v>
      </c>
      <c r="L11984" t="s">
        <v>53</v>
      </c>
      <c r="M11984" t="s">
        <v>7663</v>
      </c>
      <c r="N11984" t="s">
        <v>2463</v>
      </c>
      <c r="O11984">
        <v>0</v>
      </c>
      <c r="P11984">
        <v>0</v>
      </c>
      <c r="Q11984">
        <v>1</v>
      </c>
    </row>
    <row r="11985" spans="10:17" x14ac:dyDescent="0.2">
      <c r="J11985" t="s">
        <v>498</v>
      </c>
      <c r="K11985" t="s">
        <v>356</v>
      </c>
      <c r="L11985" t="s">
        <v>53</v>
      </c>
      <c r="M11985" t="s">
        <v>7663</v>
      </c>
      <c r="N11985" t="s">
        <v>2464</v>
      </c>
      <c r="O11985">
        <v>0</v>
      </c>
      <c r="P11985">
        <v>0</v>
      </c>
      <c r="Q11985">
        <v>1</v>
      </c>
    </row>
    <row r="11986" spans="10:17" x14ac:dyDescent="0.2">
      <c r="J11986" t="s">
        <v>498</v>
      </c>
      <c r="K11986" t="s">
        <v>356</v>
      </c>
      <c r="L11986" t="s">
        <v>53</v>
      </c>
      <c r="M11986" t="s">
        <v>7663</v>
      </c>
      <c r="N11986" t="s">
        <v>2465</v>
      </c>
      <c r="O11986">
        <v>1E-3</v>
      </c>
      <c r="P11986">
        <v>1E-3</v>
      </c>
      <c r="Q11986">
        <v>1</v>
      </c>
    </row>
    <row r="11987" spans="10:17" x14ac:dyDescent="0.2">
      <c r="J11987" t="s">
        <v>498</v>
      </c>
      <c r="K11987" t="s">
        <v>356</v>
      </c>
      <c r="L11987" t="s">
        <v>53</v>
      </c>
      <c r="M11987" t="s">
        <v>7663</v>
      </c>
      <c r="N11987" t="s">
        <v>2466</v>
      </c>
      <c r="O11987">
        <v>0</v>
      </c>
      <c r="P11987">
        <v>0</v>
      </c>
      <c r="Q11987">
        <v>1</v>
      </c>
    </row>
    <row r="11988" spans="10:17" x14ac:dyDescent="0.2">
      <c r="J11988" t="s">
        <v>498</v>
      </c>
      <c r="K11988" t="s">
        <v>356</v>
      </c>
      <c r="L11988" t="s">
        <v>53</v>
      </c>
      <c r="M11988" t="s">
        <v>7663</v>
      </c>
      <c r="N11988" t="s">
        <v>2467</v>
      </c>
      <c r="O11988">
        <v>0</v>
      </c>
      <c r="P11988">
        <v>0</v>
      </c>
      <c r="Q11988">
        <v>1</v>
      </c>
    </row>
    <row r="11989" spans="10:17" x14ac:dyDescent="0.2">
      <c r="J11989" t="s">
        <v>498</v>
      </c>
      <c r="K11989" t="s">
        <v>356</v>
      </c>
      <c r="L11989" t="s">
        <v>53</v>
      </c>
      <c r="M11989" t="s">
        <v>7663</v>
      </c>
      <c r="N11989" t="s">
        <v>2468</v>
      </c>
      <c r="O11989">
        <v>0</v>
      </c>
      <c r="P11989">
        <v>0</v>
      </c>
      <c r="Q11989">
        <v>1</v>
      </c>
    </row>
    <row r="11990" spans="10:17" x14ac:dyDescent="0.2">
      <c r="J11990" t="s">
        <v>498</v>
      </c>
      <c r="K11990" t="s">
        <v>356</v>
      </c>
      <c r="L11990" t="s">
        <v>53</v>
      </c>
      <c r="M11990" t="s">
        <v>7663</v>
      </c>
      <c r="N11990" t="s">
        <v>2469</v>
      </c>
      <c r="O11990">
        <v>0</v>
      </c>
      <c r="P11990">
        <v>0</v>
      </c>
      <c r="Q11990">
        <v>1</v>
      </c>
    </row>
    <row r="11991" spans="10:17" x14ac:dyDescent="0.2">
      <c r="J11991" t="s">
        <v>498</v>
      </c>
      <c r="K11991" t="s">
        <v>356</v>
      </c>
      <c r="L11991" t="s">
        <v>53</v>
      </c>
      <c r="M11991" t="s">
        <v>7663</v>
      </c>
      <c r="N11991" t="s">
        <v>2470</v>
      </c>
      <c r="O11991">
        <v>0</v>
      </c>
      <c r="P11991">
        <v>0</v>
      </c>
      <c r="Q11991">
        <v>1</v>
      </c>
    </row>
    <row r="11992" spans="10:17" x14ac:dyDescent="0.2">
      <c r="J11992" t="s">
        <v>498</v>
      </c>
      <c r="K11992" t="s">
        <v>356</v>
      </c>
      <c r="L11992" t="s">
        <v>53</v>
      </c>
      <c r="M11992" t="s">
        <v>7663</v>
      </c>
      <c r="N11992" t="s">
        <v>2471</v>
      </c>
      <c r="O11992">
        <v>0</v>
      </c>
      <c r="P11992">
        <v>0</v>
      </c>
      <c r="Q11992">
        <v>1</v>
      </c>
    </row>
    <row r="11993" spans="10:17" x14ac:dyDescent="0.2">
      <c r="J11993" t="s">
        <v>498</v>
      </c>
      <c r="K11993" t="s">
        <v>356</v>
      </c>
      <c r="L11993" t="s">
        <v>53</v>
      </c>
      <c r="M11993" t="s">
        <v>7663</v>
      </c>
      <c r="N11993" t="s">
        <v>2472</v>
      </c>
      <c r="O11993">
        <v>1E-3</v>
      </c>
      <c r="P11993">
        <v>1E-3</v>
      </c>
      <c r="Q11993">
        <v>1</v>
      </c>
    </row>
    <row r="11994" spans="10:17" x14ac:dyDescent="0.2">
      <c r="J11994" t="s">
        <v>498</v>
      </c>
      <c r="K11994" t="s">
        <v>356</v>
      </c>
      <c r="L11994" t="s">
        <v>53</v>
      </c>
      <c r="M11994" t="s">
        <v>7663</v>
      </c>
      <c r="N11994" t="s">
        <v>2473</v>
      </c>
      <c r="O11994">
        <v>1E-3</v>
      </c>
      <c r="P11994">
        <v>1E-3</v>
      </c>
      <c r="Q11994">
        <v>1</v>
      </c>
    </row>
    <row r="11995" spans="10:17" x14ac:dyDescent="0.2">
      <c r="J11995" t="s">
        <v>498</v>
      </c>
      <c r="K11995" t="s">
        <v>356</v>
      </c>
      <c r="L11995" t="s">
        <v>53</v>
      </c>
      <c r="M11995" t="s">
        <v>7663</v>
      </c>
      <c r="N11995" t="s">
        <v>2474</v>
      </c>
      <c r="O11995">
        <v>1E-3</v>
      </c>
      <c r="P11995">
        <v>1E-3</v>
      </c>
      <c r="Q11995">
        <v>1</v>
      </c>
    </row>
    <row r="11996" spans="10:17" x14ac:dyDescent="0.2">
      <c r="J11996" t="s">
        <v>498</v>
      </c>
      <c r="K11996" t="s">
        <v>356</v>
      </c>
      <c r="L11996" t="s">
        <v>53</v>
      </c>
      <c r="M11996" t="s">
        <v>7663</v>
      </c>
      <c r="N11996" t="s">
        <v>2475</v>
      </c>
      <c r="O11996">
        <v>0</v>
      </c>
      <c r="P11996">
        <v>1E-3</v>
      </c>
      <c r="Q11996">
        <v>1</v>
      </c>
    </row>
    <row r="11997" spans="10:17" x14ac:dyDescent="0.2">
      <c r="J11997" t="s">
        <v>498</v>
      </c>
      <c r="K11997" t="s">
        <v>356</v>
      </c>
      <c r="L11997" t="s">
        <v>53</v>
      </c>
      <c r="M11997" t="s">
        <v>7663</v>
      </c>
      <c r="N11997" t="s">
        <v>2477</v>
      </c>
      <c r="O11997">
        <v>0</v>
      </c>
      <c r="P11997">
        <v>0</v>
      </c>
      <c r="Q11997">
        <v>1</v>
      </c>
    </row>
    <row r="11998" spans="10:17" x14ac:dyDescent="0.2">
      <c r="J11998" t="s">
        <v>498</v>
      </c>
      <c r="K11998" t="s">
        <v>356</v>
      </c>
      <c r="L11998" t="s">
        <v>53</v>
      </c>
      <c r="M11998" t="s">
        <v>7663</v>
      </c>
      <c r="N11998" t="s">
        <v>2478</v>
      </c>
      <c r="O11998">
        <v>0</v>
      </c>
      <c r="P11998">
        <v>0</v>
      </c>
      <c r="Q11998">
        <v>1</v>
      </c>
    </row>
    <row r="11999" spans="10:17" x14ac:dyDescent="0.2">
      <c r="J11999" t="s">
        <v>498</v>
      </c>
      <c r="K11999" t="s">
        <v>356</v>
      </c>
      <c r="L11999" t="s">
        <v>53</v>
      </c>
      <c r="M11999" t="s">
        <v>7663</v>
      </c>
      <c r="N11999" t="s">
        <v>2479</v>
      </c>
      <c r="O11999">
        <v>0</v>
      </c>
      <c r="P11999">
        <v>0</v>
      </c>
      <c r="Q11999">
        <v>1</v>
      </c>
    </row>
    <row r="12000" spans="10:17" x14ac:dyDescent="0.2">
      <c r="J12000" t="s">
        <v>498</v>
      </c>
      <c r="K12000" t="s">
        <v>356</v>
      </c>
      <c r="L12000" t="s">
        <v>53</v>
      </c>
      <c r="M12000" t="s">
        <v>7663</v>
      </c>
      <c r="N12000" t="s">
        <v>2480</v>
      </c>
      <c r="O12000">
        <v>0</v>
      </c>
      <c r="P12000">
        <v>0</v>
      </c>
      <c r="Q12000">
        <v>1</v>
      </c>
    </row>
    <row r="12001" spans="10:17" x14ac:dyDescent="0.2">
      <c r="J12001" t="s">
        <v>498</v>
      </c>
      <c r="K12001" t="s">
        <v>356</v>
      </c>
      <c r="L12001" t="s">
        <v>53</v>
      </c>
      <c r="M12001" t="s">
        <v>7663</v>
      </c>
      <c r="N12001" t="s">
        <v>2481</v>
      </c>
      <c r="O12001">
        <v>0</v>
      </c>
      <c r="P12001">
        <v>0</v>
      </c>
      <c r="Q12001">
        <v>1</v>
      </c>
    </row>
    <row r="12002" spans="10:17" x14ac:dyDescent="0.2">
      <c r="J12002" t="s">
        <v>498</v>
      </c>
      <c r="K12002" t="s">
        <v>356</v>
      </c>
      <c r="L12002" t="s">
        <v>53</v>
      </c>
      <c r="M12002" t="s">
        <v>7663</v>
      </c>
      <c r="N12002" t="s">
        <v>2482</v>
      </c>
      <c r="O12002">
        <v>0</v>
      </c>
      <c r="P12002">
        <v>0</v>
      </c>
      <c r="Q12002">
        <v>1</v>
      </c>
    </row>
    <row r="12003" spans="10:17" x14ac:dyDescent="0.2">
      <c r="J12003" t="s">
        <v>498</v>
      </c>
      <c r="K12003" t="s">
        <v>356</v>
      </c>
      <c r="L12003" t="s">
        <v>53</v>
      </c>
      <c r="M12003" t="s">
        <v>7663</v>
      </c>
      <c r="N12003" t="s">
        <v>2483</v>
      </c>
      <c r="O12003">
        <v>1E-3</v>
      </c>
      <c r="P12003">
        <v>1E-3</v>
      </c>
      <c r="Q12003">
        <v>1</v>
      </c>
    </row>
    <row r="12004" spans="10:17" x14ac:dyDescent="0.2">
      <c r="J12004" t="s">
        <v>498</v>
      </c>
      <c r="K12004" t="s">
        <v>356</v>
      </c>
      <c r="L12004" t="s">
        <v>53</v>
      </c>
      <c r="M12004" t="s">
        <v>7663</v>
      </c>
      <c r="N12004" t="s">
        <v>2484</v>
      </c>
      <c r="O12004">
        <v>0</v>
      </c>
      <c r="P12004">
        <v>0</v>
      </c>
      <c r="Q12004">
        <v>1</v>
      </c>
    </row>
    <row r="12005" spans="10:17" x14ac:dyDescent="0.2">
      <c r="J12005" t="s">
        <v>498</v>
      </c>
      <c r="K12005" t="s">
        <v>356</v>
      </c>
      <c r="L12005" t="s">
        <v>53</v>
      </c>
      <c r="M12005" t="s">
        <v>7663</v>
      </c>
      <c r="N12005" t="s">
        <v>2485</v>
      </c>
      <c r="O12005">
        <v>0</v>
      </c>
      <c r="P12005">
        <v>0</v>
      </c>
      <c r="Q12005">
        <v>1</v>
      </c>
    </row>
    <row r="12006" spans="10:17" x14ac:dyDescent="0.2">
      <c r="J12006" t="s">
        <v>498</v>
      </c>
      <c r="K12006" t="s">
        <v>356</v>
      </c>
      <c r="L12006" t="s">
        <v>53</v>
      </c>
      <c r="M12006" t="s">
        <v>7663</v>
      </c>
      <c r="N12006" t="s">
        <v>2486</v>
      </c>
      <c r="O12006">
        <v>0</v>
      </c>
      <c r="P12006">
        <v>0</v>
      </c>
      <c r="Q12006">
        <v>1</v>
      </c>
    </row>
    <row r="12007" spans="10:17" x14ac:dyDescent="0.2">
      <c r="J12007" t="s">
        <v>498</v>
      </c>
      <c r="K12007" t="s">
        <v>356</v>
      </c>
      <c r="L12007" t="s">
        <v>53</v>
      </c>
      <c r="M12007" t="s">
        <v>7663</v>
      </c>
      <c r="N12007" t="s">
        <v>2487</v>
      </c>
      <c r="O12007">
        <v>0</v>
      </c>
      <c r="P12007">
        <v>0</v>
      </c>
      <c r="Q12007">
        <v>1</v>
      </c>
    </row>
    <row r="12008" spans="10:17" x14ac:dyDescent="0.2">
      <c r="J12008" t="s">
        <v>498</v>
      </c>
      <c r="K12008" t="s">
        <v>356</v>
      </c>
      <c r="L12008" t="s">
        <v>53</v>
      </c>
      <c r="M12008" t="s">
        <v>7663</v>
      </c>
      <c r="N12008" t="s">
        <v>2488</v>
      </c>
      <c r="O12008">
        <v>0</v>
      </c>
      <c r="P12008">
        <v>0</v>
      </c>
      <c r="Q12008">
        <v>1</v>
      </c>
    </row>
    <row r="12009" spans="10:17" x14ac:dyDescent="0.2">
      <c r="J12009" t="s">
        <v>498</v>
      </c>
      <c r="K12009" t="s">
        <v>356</v>
      </c>
      <c r="L12009" t="s">
        <v>53</v>
      </c>
      <c r="M12009" t="s">
        <v>7663</v>
      </c>
      <c r="N12009" t="s">
        <v>2489</v>
      </c>
      <c r="O12009">
        <v>1E-3</v>
      </c>
      <c r="P12009">
        <v>1E-3</v>
      </c>
      <c r="Q12009">
        <v>1</v>
      </c>
    </row>
    <row r="12010" spans="10:17" x14ac:dyDescent="0.2">
      <c r="J12010" t="s">
        <v>498</v>
      </c>
      <c r="K12010" t="s">
        <v>356</v>
      </c>
      <c r="L12010" t="s">
        <v>53</v>
      </c>
      <c r="M12010" t="s">
        <v>7663</v>
      </c>
      <c r="N12010" t="s">
        <v>2490</v>
      </c>
      <c r="O12010">
        <v>1E-3</v>
      </c>
      <c r="P12010">
        <v>1E-3</v>
      </c>
      <c r="Q12010">
        <v>1</v>
      </c>
    </row>
    <row r="12011" spans="10:17" x14ac:dyDescent="0.2">
      <c r="J12011" t="s">
        <v>498</v>
      </c>
      <c r="K12011" t="s">
        <v>356</v>
      </c>
      <c r="L12011" t="s">
        <v>53</v>
      </c>
      <c r="M12011" t="s">
        <v>7663</v>
      </c>
      <c r="N12011" t="s">
        <v>2491</v>
      </c>
      <c r="O12011">
        <v>1E-3</v>
      </c>
      <c r="P12011">
        <v>1E-3</v>
      </c>
      <c r="Q12011">
        <v>1</v>
      </c>
    </row>
    <row r="12012" spans="10:17" x14ac:dyDescent="0.2">
      <c r="J12012" t="s">
        <v>498</v>
      </c>
      <c r="K12012" t="s">
        <v>356</v>
      </c>
      <c r="L12012" t="s">
        <v>53</v>
      </c>
      <c r="M12012" t="s">
        <v>7663</v>
      </c>
      <c r="N12012" t="s">
        <v>2492</v>
      </c>
      <c r="O12012">
        <v>1E-3</v>
      </c>
      <c r="P12012">
        <v>1E-3</v>
      </c>
      <c r="Q12012">
        <v>1</v>
      </c>
    </row>
    <row r="12013" spans="10:17" x14ac:dyDescent="0.2">
      <c r="J12013" t="s">
        <v>498</v>
      </c>
      <c r="K12013" t="s">
        <v>356</v>
      </c>
      <c r="L12013" t="s">
        <v>53</v>
      </c>
      <c r="M12013" t="s">
        <v>7663</v>
      </c>
      <c r="N12013" t="s">
        <v>2493</v>
      </c>
      <c r="O12013">
        <v>1E-3</v>
      </c>
      <c r="P12013">
        <v>1E-3</v>
      </c>
      <c r="Q12013">
        <v>1</v>
      </c>
    </row>
    <row r="12014" spans="10:17" x14ac:dyDescent="0.2">
      <c r="J12014" t="s">
        <v>498</v>
      </c>
      <c r="K12014" t="s">
        <v>356</v>
      </c>
      <c r="L12014" t="s">
        <v>53</v>
      </c>
      <c r="M12014" t="s">
        <v>7663</v>
      </c>
      <c r="N12014" t="s">
        <v>2494</v>
      </c>
      <c r="O12014">
        <v>0</v>
      </c>
      <c r="P12014">
        <v>0</v>
      </c>
      <c r="Q12014">
        <v>1</v>
      </c>
    </row>
    <row r="12015" spans="10:17" x14ac:dyDescent="0.2">
      <c r="J12015" t="s">
        <v>498</v>
      </c>
      <c r="K12015" t="s">
        <v>356</v>
      </c>
      <c r="L12015" t="s">
        <v>53</v>
      </c>
      <c r="M12015" t="s">
        <v>7663</v>
      </c>
      <c r="N12015" t="s">
        <v>2495</v>
      </c>
      <c r="O12015">
        <v>0</v>
      </c>
      <c r="P12015">
        <v>0</v>
      </c>
      <c r="Q12015">
        <v>1</v>
      </c>
    </row>
    <row r="12016" spans="10:17" x14ac:dyDescent="0.2">
      <c r="J12016" t="s">
        <v>498</v>
      </c>
      <c r="K12016" t="s">
        <v>356</v>
      </c>
      <c r="L12016" t="s">
        <v>53</v>
      </c>
      <c r="M12016" t="s">
        <v>7663</v>
      </c>
      <c r="N12016" t="s">
        <v>2496</v>
      </c>
      <c r="O12016">
        <v>0</v>
      </c>
      <c r="P12016">
        <v>0</v>
      </c>
      <c r="Q12016">
        <v>1</v>
      </c>
    </row>
    <row r="12017" spans="10:17" x14ac:dyDescent="0.2">
      <c r="J12017" t="s">
        <v>498</v>
      </c>
      <c r="K12017" t="s">
        <v>356</v>
      </c>
      <c r="L12017" t="s">
        <v>53</v>
      </c>
      <c r="M12017" t="s">
        <v>7663</v>
      </c>
      <c r="N12017" t="s">
        <v>2498</v>
      </c>
      <c r="O12017">
        <v>0</v>
      </c>
      <c r="P12017">
        <v>0</v>
      </c>
      <c r="Q12017">
        <v>1</v>
      </c>
    </row>
    <row r="12018" spans="10:17" x14ac:dyDescent="0.2">
      <c r="J12018" t="s">
        <v>498</v>
      </c>
      <c r="K12018" t="s">
        <v>356</v>
      </c>
      <c r="L12018" t="s">
        <v>53</v>
      </c>
      <c r="M12018" t="s">
        <v>7663</v>
      </c>
      <c r="N12018" t="s">
        <v>2499</v>
      </c>
      <c r="O12018">
        <v>0</v>
      </c>
      <c r="P12018">
        <v>0</v>
      </c>
      <c r="Q12018">
        <v>1</v>
      </c>
    </row>
    <row r="12019" spans="10:17" x14ac:dyDescent="0.2">
      <c r="J12019" t="s">
        <v>498</v>
      </c>
      <c r="K12019" t="s">
        <v>356</v>
      </c>
      <c r="L12019" t="s">
        <v>53</v>
      </c>
      <c r="M12019" t="s">
        <v>7663</v>
      </c>
      <c r="N12019" t="s">
        <v>2500</v>
      </c>
      <c r="O12019">
        <v>0</v>
      </c>
      <c r="P12019">
        <v>1E-3</v>
      </c>
      <c r="Q12019">
        <v>1</v>
      </c>
    </row>
    <row r="12020" spans="10:17" x14ac:dyDescent="0.2">
      <c r="J12020" t="s">
        <v>498</v>
      </c>
      <c r="K12020" t="s">
        <v>356</v>
      </c>
      <c r="L12020" t="s">
        <v>53</v>
      </c>
      <c r="M12020" t="s">
        <v>7663</v>
      </c>
      <c r="N12020" t="s">
        <v>2507</v>
      </c>
      <c r="O12020">
        <v>0</v>
      </c>
      <c r="P12020">
        <v>0</v>
      </c>
      <c r="Q12020">
        <v>1</v>
      </c>
    </row>
    <row r="12021" spans="10:17" x14ac:dyDescent="0.2">
      <c r="J12021" t="s">
        <v>498</v>
      </c>
      <c r="K12021" t="s">
        <v>356</v>
      </c>
      <c r="L12021" t="s">
        <v>53</v>
      </c>
      <c r="M12021" t="s">
        <v>7663</v>
      </c>
      <c r="N12021" t="s">
        <v>2508</v>
      </c>
      <c r="O12021">
        <v>0</v>
      </c>
      <c r="P12021">
        <v>0</v>
      </c>
      <c r="Q12021">
        <v>1</v>
      </c>
    </row>
    <row r="12022" spans="10:17" x14ac:dyDescent="0.2">
      <c r="J12022" t="s">
        <v>498</v>
      </c>
      <c r="K12022" t="s">
        <v>356</v>
      </c>
      <c r="L12022" t="s">
        <v>53</v>
      </c>
      <c r="M12022" t="s">
        <v>7663</v>
      </c>
      <c r="N12022" t="s">
        <v>2509</v>
      </c>
      <c r="O12022">
        <v>0</v>
      </c>
      <c r="P12022">
        <v>0</v>
      </c>
      <c r="Q12022">
        <v>1</v>
      </c>
    </row>
    <row r="12023" spans="10:17" x14ac:dyDescent="0.2">
      <c r="J12023" t="s">
        <v>498</v>
      </c>
      <c r="K12023" t="s">
        <v>356</v>
      </c>
      <c r="L12023" t="s">
        <v>53</v>
      </c>
      <c r="M12023" t="s">
        <v>7663</v>
      </c>
      <c r="N12023" t="s">
        <v>2510</v>
      </c>
      <c r="O12023">
        <v>0</v>
      </c>
      <c r="P12023">
        <v>0</v>
      </c>
      <c r="Q12023">
        <v>1</v>
      </c>
    </row>
    <row r="12024" spans="10:17" x14ac:dyDescent="0.2">
      <c r="J12024" t="s">
        <v>498</v>
      </c>
      <c r="K12024" t="s">
        <v>356</v>
      </c>
      <c r="L12024" t="s">
        <v>53</v>
      </c>
      <c r="M12024" t="s">
        <v>7663</v>
      </c>
      <c r="N12024" t="s">
        <v>2511</v>
      </c>
      <c r="O12024">
        <v>0</v>
      </c>
      <c r="P12024">
        <v>1E-3</v>
      </c>
      <c r="Q12024">
        <v>1</v>
      </c>
    </row>
    <row r="12025" spans="10:17" x14ac:dyDescent="0.2">
      <c r="J12025" t="s">
        <v>498</v>
      </c>
      <c r="K12025" t="s">
        <v>356</v>
      </c>
      <c r="L12025" t="s">
        <v>53</v>
      </c>
      <c r="M12025" t="s">
        <v>7663</v>
      </c>
      <c r="N12025" t="s">
        <v>2512</v>
      </c>
      <c r="O12025">
        <v>0</v>
      </c>
      <c r="P12025">
        <v>1E-3</v>
      </c>
      <c r="Q12025">
        <v>1</v>
      </c>
    </row>
    <row r="12026" spans="10:17" x14ac:dyDescent="0.2">
      <c r="J12026" t="s">
        <v>498</v>
      </c>
      <c r="K12026" t="s">
        <v>356</v>
      </c>
      <c r="L12026" t="s">
        <v>53</v>
      </c>
      <c r="M12026" t="s">
        <v>7663</v>
      </c>
      <c r="N12026" t="s">
        <v>2513</v>
      </c>
      <c r="O12026">
        <v>0</v>
      </c>
      <c r="P12026">
        <v>0</v>
      </c>
      <c r="Q12026">
        <v>1</v>
      </c>
    </row>
    <row r="12027" spans="10:17" x14ac:dyDescent="0.2">
      <c r="J12027" t="s">
        <v>498</v>
      </c>
      <c r="K12027" t="s">
        <v>356</v>
      </c>
      <c r="L12027" t="s">
        <v>53</v>
      </c>
      <c r="M12027" t="s">
        <v>7663</v>
      </c>
      <c r="N12027" t="s">
        <v>2527</v>
      </c>
      <c r="O12027">
        <v>0</v>
      </c>
      <c r="P12027">
        <v>0</v>
      </c>
      <c r="Q12027">
        <v>1</v>
      </c>
    </row>
    <row r="12028" spans="10:17" x14ac:dyDescent="0.2">
      <c r="J12028" t="s">
        <v>498</v>
      </c>
      <c r="K12028" t="s">
        <v>356</v>
      </c>
      <c r="L12028" t="s">
        <v>53</v>
      </c>
      <c r="M12028" t="s">
        <v>7663</v>
      </c>
      <c r="N12028" t="s">
        <v>2528</v>
      </c>
      <c r="O12028">
        <v>0</v>
      </c>
      <c r="P12028">
        <v>0</v>
      </c>
      <c r="Q12028">
        <v>1</v>
      </c>
    </row>
    <row r="12029" spans="10:17" x14ac:dyDescent="0.2">
      <c r="J12029" t="s">
        <v>498</v>
      </c>
      <c r="K12029" t="s">
        <v>356</v>
      </c>
      <c r="L12029" t="s">
        <v>53</v>
      </c>
      <c r="M12029" t="s">
        <v>7663</v>
      </c>
      <c r="N12029" t="s">
        <v>2529</v>
      </c>
      <c r="O12029">
        <v>0</v>
      </c>
      <c r="P12029">
        <v>0</v>
      </c>
      <c r="Q12029">
        <v>1</v>
      </c>
    </row>
    <row r="12030" spans="10:17" x14ac:dyDescent="0.2">
      <c r="J12030" t="s">
        <v>498</v>
      </c>
      <c r="K12030" t="s">
        <v>356</v>
      </c>
      <c r="L12030" t="s">
        <v>53</v>
      </c>
      <c r="M12030" t="s">
        <v>7663</v>
      </c>
      <c r="N12030" t="s">
        <v>2576</v>
      </c>
      <c r="O12030">
        <v>0</v>
      </c>
      <c r="P12030">
        <v>0</v>
      </c>
      <c r="Q12030">
        <v>1</v>
      </c>
    </row>
    <row r="12031" spans="10:17" x14ac:dyDescent="0.2">
      <c r="J12031" t="s">
        <v>498</v>
      </c>
      <c r="K12031" t="s">
        <v>356</v>
      </c>
      <c r="L12031" t="s">
        <v>53</v>
      </c>
      <c r="M12031" t="s">
        <v>7663</v>
      </c>
      <c r="N12031" t="s">
        <v>2608</v>
      </c>
      <c r="O12031">
        <v>0</v>
      </c>
      <c r="P12031">
        <v>0</v>
      </c>
      <c r="Q12031">
        <v>1</v>
      </c>
    </row>
    <row r="12032" spans="10:17" x14ac:dyDescent="0.2">
      <c r="J12032" t="s">
        <v>498</v>
      </c>
      <c r="K12032" t="s">
        <v>356</v>
      </c>
      <c r="L12032" t="s">
        <v>53</v>
      </c>
      <c r="M12032" t="s">
        <v>7663</v>
      </c>
      <c r="N12032" t="s">
        <v>2609</v>
      </c>
      <c r="O12032">
        <v>0</v>
      </c>
      <c r="P12032">
        <v>0</v>
      </c>
      <c r="Q12032">
        <v>1</v>
      </c>
    </row>
    <row r="12033" spans="10:17" x14ac:dyDescent="0.2">
      <c r="J12033" t="s">
        <v>498</v>
      </c>
      <c r="K12033" t="s">
        <v>356</v>
      </c>
      <c r="L12033" t="s">
        <v>53</v>
      </c>
      <c r="M12033" t="s">
        <v>7663</v>
      </c>
      <c r="N12033" t="s">
        <v>2610</v>
      </c>
      <c r="O12033">
        <v>0</v>
      </c>
      <c r="P12033">
        <v>0</v>
      </c>
      <c r="Q12033">
        <v>1</v>
      </c>
    </row>
    <row r="12034" spans="10:17" x14ac:dyDescent="0.2">
      <c r="J12034" t="s">
        <v>498</v>
      </c>
      <c r="K12034" t="s">
        <v>356</v>
      </c>
      <c r="L12034" t="s">
        <v>53</v>
      </c>
      <c r="M12034" t="s">
        <v>7663</v>
      </c>
      <c r="N12034" t="s">
        <v>2611</v>
      </c>
      <c r="O12034">
        <v>0</v>
      </c>
      <c r="P12034">
        <v>0</v>
      </c>
      <c r="Q12034">
        <v>1</v>
      </c>
    </row>
    <row r="12035" spans="10:17" x14ac:dyDescent="0.2">
      <c r="J12035" t="s">
        <v>498</v>
      </c>
      <c r="K12035" t="s">
        <v>356</v>
      </c>
      <c r="L12035" t="s">
        <v>53</v>
      </c>
      <c r="M12035" t="s">
        <v>7663</v>
      </c>
      <c r="N12035" t="s">
        <v>2612</v>
      </c>
      <c r="O12035">
        <v>0</v>
      </c>
      <c r="P12035">
        <v>0</v>
      </c>
      <c r="Q12035">
        <v>1</v>
      </c>
    </row>
    <row r="12036" spans="10:17" x14ac:dyDescent="0.2">
      <c r="J12036" t="s">
        <v>498</v>
      </c>
      <c r="K12036" t="s">
        <v>356</v>
      </c>
      <c r="L12036" t="s">
        <v>53</v>
      </c>
      <c r="M12036" t="s">
        <v>7663</v>
      </c>
      <c r="N12036" t="s">
        <v>2614</v>
      </c>
      <c r="O12036">
        <v>0</v>
      </c>
      <c r="P12036">
        <v>0</v>
      </c>
      <c r="Q12036">
        <v>1</v>
      </c>
    </row>
    <row r="12037" spans="10:17" x14ac:dyDescent="0.2">
      <c r="J12037" t="s">
        <v>498</v>
      </c>
      <c r="K12037" t="s">
        <v>356</v>
      </c>
      <c r="L12037" t="s">
        <v>53</v>
      </c>
      <c r="M12037" t="s">
        <v>7663</v>
      </c>
      <c r="N12037" t="s">
        <v>2621</v>
      </c>
      <c r="O12037">
        <v>0</v>
      </c>
      <c r="P12037">
        <v>0</v>
      </c>
      <c r="Q12037">
        <v>1</v>
      </c>
    </row>
    <row r="12038" spans="10:17" x14ac:dyDescent="0.2">
      <c r="J12038" t="s">
        <v>498</v>
      </c>
      <c r="K12038" t="s">
        <v>356</v>
      </c>
      <c r="L12038" t="s">
        <v>53</v>
      </c>
      <c r="M12038" t="s">
        <v>7663</v>
      </c>
      <c r="N12038" t="s">
        <v>2622</v>
      </c>
      <c r="O12038">
        <v>0</v>
      </c>
      <c r="P12038">
        <v>0</v>
      </c>
      <c r="Q12038">
        <v>1</v>
      </c>
    </row>
    <row r="12039" spans="10:17" x14ac:dyDescent="0.2">
      <c r="J12039" t="s">
        <v>498</v>
      </c>
      <c r="K12039" t="s">
        <v>356</v>
      </c>
      <c r="L12039" t="s">
        <v>53</v>
      </c>
      <c r="M12039" t="s">
        <v>7663</v>
      </c>
      <c r="N12039" t="s">
        <v>2623</v>
      </c>
      <c r="O12039">
        <v>0</v>
      </c>
      <c r="P12039">
        <v>0</v>
      </c>
      <c r="Q12039">
        <v>1</v>
      </c>
    </row>
    <row r="12040" spans="10:17" x14ac:dyDescent="0.2">
      <c r="J12040" t="s">
        <v>498</v>
      </c>
      <c r="K12040" t="s">
        <v>356</v>
      </c>
      <c r="L12040" t="s">
        <v>53</v>
      </c>
      <c r="M12040" t="s">
        <v>7663</v>
      </c>
      <c r="N12040" t="s">
        <v>2624</v>
      </c>
      <c r="O12040">
        <v>0</v>
      </c>
      <c r="P12040">
        <v>0</v>
      </c>
      <c r="Q12040">
        <v>1</v>
      </c>
    </row>
    <row r="12041" spans="10:17" x14ac:dyDescent="0.2">
      <c r="J12041" t="s">
        <v>498</v>
      </c>
      <c r="K12041" t="s">
        <v>356</v>
      </c>
      <c r="L12041" t="s">
        <v>53</v>
      </c>
      <c r="M12041" t="s">
        <v>7663</v>
      </c>
      <c r="N12041" t="s">
        <v>2641</v>
      </c>
      <c r="O12041">
        <v>0</v>
      </c>
      <c r="P12041">
        <v>0</v>
      </c>
      <c r="Q12041">
        <v>1</v>
      </c>
    </row>
    <row r="12042" spans="10:17" x14ac:dyDescent="0.2">
      <c r="J12042" t="s">
        <v>498</v>
      </c>
      <c r="K12042" t="s">
        <v>356</v>
      </c>
      <c r="L12042" t="s">
        <v>53</v>
      </c>
      <c r="M12042" t="s">
        <v>7663</v>
      </c>
      <c r="N12042" t="s">
        <v>2642</v>
      </c>
      <c r="O12042">
        <v>0</v>
      </c>
      <c r="P12042">
        <v>0</v>
      </c>
      <c r="Q12042">
        <v>1</v>
      </c>
    </row>
    <row r="12043" spans="10:17" x14ac:dyDescent="0.2">
      <c r="J12043" t="s">
        <v>498</v>
      </c>
      <c r="K12043" t="s">
        <v>356</v>
      </c>
      <c r="L12043" t="s">
        <v>53</v>
      </c>
      <c r="M12043" t="s">
        <v>7663</v>
      </c>
      <c r="N12043" t="s">
        <v>2664</v>
      </c>
      <c r="O12043">
        <v>0</v>
      </c>
      <c r="P12043">
        <v>0</v>
      </c>
      <c r="Q12043">
        <v>1</v>
      </c>
    </row>
    <row r="12044" spans="10:17" x14ac:dyDescent="0.2">
      <c r="J12044" t="s">
        <v>498</v>
      </c>
      <c r="K12044" t="s">
        <v>356</v>
      </c>
      <c r="L12044" t="s">
        <v>53</v>
      </c>
      <c r="M12044" t="s">
        <v>7663</v>
      </c>
      <c r="N12044" t="s">
        <v>2665</v>
      </c>
      <c r="O12044">
        <v>0</v>
      </c>
      <c r="P12044">
        <v>0</v>
      </c>
      <c r="Q12044">
        <v>1</v>
      </c>
    </row>
    <row r="12045" spans="10:17" x14ac:dyDescent="0.2">
      <c r="J12045" t="s">
        <v>498</v>
      </c>
      <c r="K12045" t="s">
        <v>356</v>
      </c>
      <c r="L12045" t="s">
        <v>53</v>
      </c>
      <c r="M12045" t="s">
        <v>7663</v>
      </c>
      <c r="N12045" t="s">
        <v>2666</v>
      </c>
      <c r="O12045">
        <v>0</v>
      </c>
      <c r="P12045">
        <v>0</v>
      </c>
      <c r="Q12045">
        <v>1</v>
      </c>
    </row>
    <row r="12046" spans="10:17" x14ac:dyDescent="0.2">
      <c r="J12046" t="s">
        <v>498</v>
      </c>
      <c r="K12046" t="s">
        <v>356</v>
      </c>
      <c r="L12046" t="s">
        <v>53</v>
      </c>
      <c r="M12046" t="s">
        <v>7663</v>
      </c>
      <c r="N12046" t="s">
        <v>2692</v>
      </c>
      <c r="O12046">
        <v>0</v>
      </c>
      <c r="P12046">
        <v>0</v>
      </c>
      <c r="Q12046">
        <v>1</v>
      </c>
    </row>
    <row r="12047" spans="10:17" x14ac:dyDescent="0.2">
      <c r="J12047" t="s">
        <v>498</v>
      </c>
      <c r="K12047" t="s">
        <v>356</v>
      </c>
      <c r="L12047" t="s">
        <v>53</v>
      </c>
      <c r="M12047" t="s">
        <v>7663</v>
      </c>
      <c r="N12047" t="s">
        <v>2695</v>
      </c>
      <c r="O12047">
        <v>0</v>
      </c>
      <c r="P12047">
        <v>0</v>
      </c>
      <c r="Q12047">
        <v>1</v>
      </c>
    </row>
    <row r="12048" spans="10:17" x14ac:dyDescent="0.2">
      <c r="J12048" t="s">
        <v>498</v>
      </c>
      <c r="K12048" t="s">
        <v>356</v>
      </c>
      <c r="L12048" t="s">
        <v>53</v>
      </c>
      <c r="M12048" t="s">
        <v>7663</v>
      </c>
      <c r="N12048" t="s">
        <v>2696</v>
      </c>
      <c r="O12048">
        <v>0</v>
      </c>
      <c r="P12048">
        <v>0</v>
      </c>
      <c r="Q12048">
        <v>1</v>
      </c>
    </row>
    <row r="12049" spans="10:17" x14ac:dyDescent="0.2">
      <c r="J12049" t="s">
        <v>498</v>
      </c>
      <c r="K12049" t="s">
        <v>356</v>
      </c>
      <c r="L12049" t="s">
        <v>53</v>
      </c>
      <c r="M12049" t="s">
        <v>7663</v>
      </c>
      <c r="N12049" t="s">
        <v>2697</v>
      </c>
      <c r="O12049">
        <v>0</v>
      </c>
      <c r="P12049">
        <v>0</v>
      </c>
      <c r="Q12049">
        <v>1</v>
      </c>
    </row>
    <row r="12050" spans="10:17" x14ac:dyDescent="0.2">
      <c r="J12050" t="s">
        <v>498</v>
      </c>
      <c r="K12050" t="s">
        <v>356</v>
      </c>
      <c r="L12050" t="s">
        <v>53</v>
      </c>
      <c r="M12050" t="s">
        <v>7663</v>
      </c>
      <c r="N12050" t="s">
        <v>2698</v>
      </c>
      <c r="O12050">
        <v>0</v>
      </c>
      <c r="P12050">
        <v>0</v>
      </c>
      <c r="Q12050">
        <v>1</v>
      </c>
    </row>
    <row r="12051" spans="10:17" x14ac:dyDescent="0.2">
      <c r="J12051" t="s">
        <v>498</v>
      </c>
      <c r="K12051" t="s">
        <v>356</v>
      </c>
      <c r="L12051" t="s">
        <v>53</v>
      </c>
      <c r="M12051" t="s">
        <v>7663</v>
      </c>
      <c r="N12051" t="s">
        <v>2704</v>
      </c>
      <c r="O12051">
        <v>0</v>
      </c>
      <c r="P12051">
        <v>0</v>
      </c>
      <c r="Q12051">
        <v>1</v>
      </c>
    </row>
    <row r="12052" spans="10:17" x14ac:dyDescent="0.2">
      <c r="J12052" t="s">
        <v>498</v>
      </c>
      <c r="K12052" t="s">
        <v>356</v>
      </c>
      <c r="L12052" t="s">
        <v>53</v>
      </c>
      <c r="M12052" t="s">
        <v>7663</v>
      </c>
      <c r="N12052" t="s">
        <v>2705</v>
      </c>
      <c r="O12052">
        <v>0</v>
      </c>
      <c r="P12052">
        <v>0</v>
      </c>
      <c r="Q12052">
        <v>1</v>
      </c>
    </row>
    <row r="12053" spans="10:17" x14ac:dyDescent="0.2">
      <c r="J12053" t="s">
        <v>498</v>
      </c>
      <c r="K12053" t="s">
        <v>356</v>
      </c>
      <c r="L12053" t="s">
        <v>53</v>
      </c>
      <c r="M12053" t="s">
        <v>7663</v>
      </c>
      <c r="N12053" t="s">
        <v>2706</v>
      </c>
      <c r="O12053">
        <v>0</v>
      </c>
      <c r="P12053">
        <v>0</v>
      </c>
      <c r="Q12053">
        <v>1</v>
      </c>
    </row>
    <row r="12054" spans="10:17" x14ac:dyDescent="0.2">
      <c r="J12054" t="s">
        <v>498</v>
      </c>
      <c r="K12054" t="s">
        <v>356</v>
      </c>
      <c r="L12054" t="s">
        <v>53</v>
      </c>
      <c r="M12054" t="s">
        <v>7663</v>
      </c>
      <c r="N12054" t="s">
        <v>2707</v>
      </c>
      <c r="O12054">
        <v>0</v>
      </c>
      <c r="P12054">
        <v>0</v>
      </c>
      <c r="Q12054">
        <v>1</v>
      </c>
    </row>
    <row r="12055" spans="10:17" x14ac:dyDescent="0.2">
      <c r="J12055" t="s">
        <v>498</v>
      </c>
      <c r="K12055" t="s">
        <v>356</v>
      </c>
      <c r="L12055" t="s">
        <v>53</v>
      </c>
      <c r="M12055" t="s">
        <v>7663</v>
      </c>
      <c r="N12055" t="s">
        <v>2708</v>
      </c>
      <c r="O12055">
        <v>0</v>
      </c>
      <c r="P12055">
        <v>0</v>
      </c>
      <c r="Q12055">
        <v>1</v>
      </c>
    </row>
    <row r="12056" spans="10:17" x14ac:dyDescent="0.2">
      <c r="J12056" t="s">
        <v>498</v>
      </c>
      <c r="K12056" t="s">
        <v>356</v>
      </c>
      <c r="L12056" t="s">
        <v>53</v>
      </c>
      <c r="M12056" t="s">
        <v>7663</v>
      </c>
      <c r="N12056" t="s">
        <v>2709</v>
      </c>
      <c r="O12056">
        <v>0</v>
      </c>
      <c r="P12056">
        <v>0</v>
      </c>
      <c r="Q12056">
        <v>1</v>
      </c>
    </row>
    <row r="12057" spans="10:17" x14ac:dyDescent="0.2">
      <c r="J12057" t="s">
        <v>498</v>
      </c>
      <c r="K12057" t="s">
        <v>356</v>
      </c>
      <c r="L12057" t="s">
        <v>53</v>
      </c>
      <c r="M12057" t="s">
        <v>7663</v>
      </c>
      <c r="N12057" t="s">
        <v>2710</v>
      </c>
      <c r="O12057">
        <v>0</v>
      </c>
      <c r="P12057">
        <v>0</v>
      </c>
      <c r="Q12057">
        <v>1</v>
      </c>
    </row>
    <row r="12058" spans="10:17" x14ac:dyDescent="0.2">
      <c r="J12058" t="s">
        <v>498</v>
      </c>
      <c r="K12058" t="s">
        <v>356</v>
      </c>
      <c r="L12058" t="s">
        <v>53</v>
      </c>
      <c r="M12058" t="s">
        <v>7663</v>
      </c>
      <c r="N12058" t="s">
        <v>2712</v>
      </c>
      <c r="O12058">
        <v>0</v>
      </c>
      <c r="P12058">
        <v>0</v>
      </c>
      <c r="Q12058">
        <v>1</v>
      </c>
    </row>
    <row r="12059" spans="10:17" x14ac:dyDescent="0.2">
      <c r="J12059" t="s">
        <v>498</v>
      </c>
      <c r="K12059" t="s">
        <v>356</v>
      </c>
      <c r="L12059" t="s">
        <v>53</v>
      </c>
      <c r="M12059" t="s">
        <v>7663</v>
      </c>
      <c r="N12059" t="s">
        <v>2713</v>
      </c>
      <c r="O12059">
        <v>0</v>
      </c>
      <c r="P12059">
        <v>0</v>
      </c>
      <c r="Q12059">
        <v>1</v>
      </c>
    </row>
    <row r="12060" spans="10:17" x14ac:dyDescent="0.2">
      <c r="J12060" t="s">
        <v>498</v>
      </c>
      <c r="K12060" t="s">
        <v>356</v>
      </c>
      <c r="L12060" t="s">
        <v>53</v>
      </c>
      <c r="M12060" t="s">
        <v>7663</v>
      </c>
      <c r="N12060" t="s">
        <v>2714</v>
      </c>
      <c r="O12060">
        <v>0</v>
      </c>
      <c r="P12060">
        <v>0</v>
      </c>
      <c r="Q12060">
        <v>1</v>
      </c>
    </row>
    <row r="12061" spans="10:17" x14ac:dyDescent="0.2">
      <c r="J12061" t="s">
        <v>498</v>
      </c>
      <c r="K12061" t="s">
        <v>356</v>
      </c>
      <c r="L12061" t="s">
        <v>53</v>
      </c>
      <c r="M12061" t="s">
        <v>7663</v>
      </c>
      <c r="N12061" t="s">
        <v>2737</v>
      </c>
      <c r="O12061">
        <v>0</v>
      </c>
      <c r="P12061">
        <v>0</v>
      </c>
      <c r="Q12061">
        <v>1</v>
      </c>
    </row>
    <row r="12062" spans="10:17" x14ac:dyDescent="0.2">
      <c r="J12062" t="s">
        <v>498</v>
      </c>
      <c r="K12062" t="s">
        <v>356</v>
      </c>
      <c r="L12062" t="s">
        <v>53</v>
      </c>
      <c r="M12062" t="s">
        <v>7663</v>
      </c>
      <c r="N12062" t="s">
        <v>2738</v>
      </c>
      <c r="O12062">
        <v>0</v>
      </c>
      <c r="P12062">
        <v>0</v>
      </c>
      <c r="Q12062">
        <v>1</v>
      </c>
    </row>
    <row r="12063" spans="10:17" x14ac:dyDescent="0.2">
      <c r="J12063" t="s">
        <v>498</v>
      </c>
      <c r="K12063" t="s">
        <v>356</v>
      </c>
      <c r="L12063" t="s">
        <v>53</v>
      </c>
      <c r="M12063" t="s">
        <v>7663</v>
      </c>
      <c r="N12063" t="s">
        <v>2754</v>
      </c>
      <c r="O12063">
        <v>0</v>
      </c>
      <c r="P12063">
        <v>0</v>
      </c>
      <c r="Q12063">
        <v>1</v>
      </c>
    </row>
    <row r="12064" spans="10:17" x14ac:dyDescent="0.2">
      <c r="J12064" t="s">
        <v>498</v>
      </c>
      <c r="K12064" t="s">
        <v>356</v>
      </c>
      <c r="L12064" t="s">
        <v>53</v>
      </c>
      <c r="M12064" t="s">
        <v>7663</v>
      </c>
      <c r="N12064" t="s">
        <v>2755</v>
      </c>
      <c r="O12064">
        <v>0</v>
      </c>
      <c r="P12064">
        <v>0</v>
      </c>
      <c r="Q12064">
        <v>1</v>
      </c>
    </row>
    <row r="12065" spans="10:17" x14ac:dyDescent="0.2">
      <c r="J12065" t="s">
        <v>498</v>
      </c>
      <c r="K12065" t="s">
        <v>356</v>
      </c>
      <c r="L12065" t="s">
        <v>53</v>
      </c>
      <c r="M12065" t="s">
        <v>7663</v>
      </c>
      <c r="N12065" t="s">
        <v>2758</v>
      </c>
      <c r="O12065">
        <v>0</v>
      </c>
      <c r="P12065">
        <v>0</v>
      </c>
      <c r="Q12065">
        <v>1</v>
      </c>
    </row>
    <row r="12066" spans="10:17" x14ac:dyDescent="0.2">
      <c r="J12066" t="s">
        <v>498</v>
      </c>
      <c r="K12066" t="s">
        <v>356</v>
      </c>
      <c r="L12066" t="s">
        <v>53</v>
      </c>
      <c r="M12066" t="s">
        <v>7663</v>
      </c>
      <c r="N12066" t="s">
        <v>2761</v>
      </c>
      <c r="O12066">
        <v>0</v>
      </c>
      <c r="P12066">
        <v>0</v>
      </c>
      <c r="Q12066">
        <v>1</v>
      </c>
    </row>
    <row r="12067" spans="10:17" x14ac:dyDescent="0.2">
      <c r="J12067" t="s">
        <v>498</v>
      </c>
      <c r="K12067" t="s">
        <v>356</v>
      </c>
      <c r="L12067" t="s">
        <v>53</v>
      </c>
      <c r="M12067" t="s">
        <v>7663</v>
      </c>
      <c r="N12067" t="s">
        <v>2762</v>
      </c>
      <c r="O12067">
        <v>0</v>
      </c>
      <c r="P12067">
        <v>0</v>
      </c>
      <c r="Q12067">
        <v>1</v>
      </c>
    </row>
    <row r="12068" spans="10:17" x14ac:dyDescent="0.2">
      <c r="J12068" t="s">
        <v>498</v>
      </c>
      <c r="K12068" t="s">
        <v>356</v>
      </c>
      <c r="L12068" t="s">
        <v>53</v>
      </c>
      <c r="M12068" t="s">
        <v>7663</v>
      </c>
      <c r="N12068" t="s">
        <v>2767</v>
      </c>
      <c r="O12068">
        <v>0</v>
      </c>
      <c r="P12068">
        <v>0</v>
      </c>
      <c r="Q12068">
        <v>1</v>
      </c>
    </row>
    <row r="12069" spans="10:17" x14ac:dyDescent="0.2">
      <c r="J12069" t="s">
        <v>498</v>
      </c>
      <c r="K12069" t="s">
        <v>356</v>
      </c>
      <c r="L12069" t="s">
        <v>53</v>
      </c>
      <c r="M12069" t="s">
        <v>7663</v>
      </c>
      <c r="N12069" t="s">
        <v>2830</v>
      </c>
      <c r="O12069">
        <v>0</v>
      </c>
      <c r="P12069">
        <v>0</v>
      </c>
      <c r="Q12069">
        <v>1</v>
      </c>
    </row>
    <row r="12070" spans="10:17" x14ac:dyDescent="0.2">
      <c r="J12070" t="s">
        <v>498</v>
      </c>
      <c r="K12070" t="s">
        <v>356</v>
      </c>
      <c r="L12070" t="s">
        <v>53</v>
      </c>
      <c r="M12070" t="s">
        <v>7663</v>
      </c>
      <c r="N12070" t="s">
        <v>2849</v>
      </c>
      <c r="O12070">
        <v>0</v>
      </c>
      <c r="P12070">
        <v>0</v>
      </c>
      <c r="Q12070">
        <v>1</v>
      </c>
    </row>
    <row r="12071" spans="10:17" x14ac:dyDescent="0.2">
      <c r="J12071" t="s">
        <v>498</v>
      </c>
      <c r="K12071" t="s">
        <v>356</v>
      </c>
      <c r="L12071" t="s">
        <v>53</v>
      </c>
      <c r="M12071" t="s">
        <v>7663</v>
      </c>
      <c r="N12071" t="s">
        <v>2850</v>
      </c>
      <c r="O12071">
        <v>0</v>
      </c>
      <c r="P12071">
        <v>0</v>
      </c>
      <c r="Q12071">
        <v>1</v>
      </c>
    </row>
    <row r="12072" spans="10:17" x14ac:dyDescent="0.2">
      <c r="J12072" t="s">
        <v>498</v>
      </c>
      <c r="K12072" t="s">
        <v>356</v>
      </c>
      <c r="L12072" t="s">
        <v>53</v>
      </c>
      <c r="M12072" t="s">
        <v>7663</v>
      </c>
      <c r="N12072" t="s">
        <v>2851</v>
      </c>
      <c r="O12072">
        <v>0</v>
      </c>
      <c r="P12072">
        <v>0</v>
      </c>
      <c r="Q12072">
        <v>1</v>
      </c>
    </row>
    <row r="12073" spans="10:17" x14ac:dyDescent="0.2">
      <c r="J12073" t="s">
        <v>498</v>
      </c>
      <c r="K12073" t="s">
        <v>356</v>
      </c>
      <c r="L12073" t="s">
        <v>53</v>
      </c>
      <c r="M12073" t="s">
        <v>7663</v>
      </c>
      <c r="N12073" t="s">
        <v>2852</v>
      </c>
      <c r="O12073">
        <v>0</v>
      </c>
      <c r="P12073">
        <v>0</v>
      </c>
      <c r="Q12073">
        <v>1</v>
      </c>
    </row>
    <row r="12074" spans="10:17" x14ac:dyDescent="0.2">
      <c r="J12074" t="s">
        <v>498</v>
      </c>
      <c r="K12074" t="s">
        <v>356</v>
      </c>
      <c r="L12074" t="s">
        <v>53</v>
      </c>
      <c r="M12074" t="s">
        <v>7663</v>
      </c>
      <c r="N12074" t="s">
        <v>2853</v>
      </c>
      <c r="O12074">
        <v>0</v>
      </c>
      <c r="P12074">
        <v>0</v>
      </c>
      <c r="Q12074">
        <v>1</v>
      </c>
    </row>
    <row r="12075" spans="10:17" x14ac:dyDescent="0.2">
      <c r="J12075" t="s">
        <v>498</v>
      </c>
      <c r="K12075" t="s">
        <v>356</v>
      </c>
      <c r="L12075" t="s">
        <v>53</v>
      </c>
      <c r="M12075" t="s">
        <v>7663</v>
      </c>
      <c r="N12075" t="s">
        <v>2854</v>
      </c>
      <c r="O12075">
        <v>0</v>
      </c>
      <c r="P12075">
        <v>0</v>
      </c>
      <c r="Q12075">
        <v>1</v>
      </c>
    </row>
    <row r="12076" spans="10:17" x14ac:dyDescent="0.2">
      <c r="J12076" t="s">
        <v>498</v>
      </c>
      <c r="K12076" t="s">
        <v>356</v>
      </c>
      <c r="L12076" t="s">
        <v>53</v>
      </c>
      <c r="M12076" t="s">
        <v>7663</v>
      </c>
      <c r="N12076" t="s">
        <v>2861</v>
      </c>
      <c r="O12076">
        <v>0</v>
      </c>
      <c r="P12076">
        <v>0</v>
      </c>
      <c r="Q12076">
        <v>1</v>
      </c>
    </row>
    <row r="12077" spans="10:17" x14ac:dyDescent="0.2">
      <c r="J12077" t="s">
        <v>498</v>
      </c>
      <c r="K12077" t="s">
        <v>356</v>
      </c>
      <c r="L12077" t="s">
        <v>53</v>
      </c>
      <c r="M12077" t="s">
        <v>7663</v>
      </c>
      <c r="N12077" t="s">
        <v>2862</v>
      </c>
      <c r="O12077">
        <v>0</v>
      </c>
      <c r="P12077">
        <v>0</v>
      </c>
      <c r="Q12077">
        <v>1</v>
      </c>
    </row>
    <row r="12078" spans="10:17" x14ac:dyDescent="0.2">
      <c r="J12078" t="s">
        <v>498</v>
      </c>
      <c r="K12078" t="s">
        <v>356</v>
      </c>
      <c r="L12078" t="s">
        <v>53</v>
      </c>
      <c r="M12078" t="s">
        <v>7663</v>
      </c>
      <c r="N12078" t="s">
        <v>2863</v>
      </c>
      <c r="O12078">
        <v>0</v>
      </c>
      <c r="P12078">
        <v>0</v>
      </c>
      <c r="Q12078">
        <v>1</v>
      </c>
    </row>
    <row r="12079" spans="10:17" x14ac:dyDescent="0.2">
      <c r="J12079" t="s">
        <v>498</v>
      </c>
      <c r="K12079" t="s">
        <v>356</v>
      </c>
      <c r="L12079" t="s">
        <v>53</v>
      </c>
      <c r="M12079" t="s">
        <v>7663</v>
      </c>
      <c r="N12079" t="s">
        <v>2896</v>
      </c>
      <c r="O12079">
        <v>0</v>
      </c>
      <c r="P12079">
        <v>0</v>
      </c>
      <c r="Q12079">
        <v>1</v>
      </c>
    </row>
    <row r="12080" spans="10:17" x14ac:dyDescent="0.2">
      <c r="J12080" t="s">
        <v>498</v>
      </c>
      <c r="K12080" t="s">
        <v>356</v>
      </c>
      <c r="L12080" t="s">
        <v>53</v>
      </c>
      <c r="M12080" t="s">
        <v>7663</v>
      </c>
      <c r="N12080" t="s">
        <v>2897</v>
      </c>
      <c r="O12080">
        <v>0</v>
      </c>
      <c r="P12080">
        <v>0</v>
      </c>
      <c r="Q12080">
        <v>1</v>
      </c>
    </row>
    <row r="12081" spans="10:17" x14ac:dyDescent="0.2">
      <c r="J12081" t="s">
        <v>498</v>
      </c>
      <c r="K12081" t="s">
        <v>356</v>
      </c>
      <c r="L12081" t="s">
        <v>53</v>
      </c>
      <c r="M12081" t="s">
        <v>7663</v>
      </c>
      <c r="N12081" t="s">
        <v>2898</v>
      </c>
      <c r="O12081">
        <v>0</v>
      </c>
      <c r="P12081">
        <v>0</v>
      </c>
      <c r="Q12081">
        <v>1</v>
      </c>
    </row>
    <row r="12082" spans="10:17" x14ac:dyDescent="0.2">
      <c r="J12082" t="s">
        <v>498</v>
      </c>
      <c r="K12082" t="s">
        <v>356</v>
      </c>
      <c r="L12082" t="s">
        <v>53</v>
      </c>
      <c r="M12082" t="s">
        <v>7663</v>
      </c>
      <c r="N12082" t="s">
        <v>2899</v>
      </c>
      <c r="O12082">
        <v>0</v>
      </c>
      <c r="P12082">
        <v>0</v>
      </c>
      <c r="Q12082">
        <v>1</v>
      </c>
    </row>
    <row r="12083" spans="10:17" x14ac:dyDescent="0.2">
      <c r="J12083" t="s">
        <v>498</v>
      </c>
      <c r="K12083" t="s">
        <v>356</v>
      </c>
      <c r="L12083" t="s">
        <v>53</v>
      </c>
      <c r="M12083" t="s">
        <v>7663</v>
      </c>
      <c r="N12083" t="s">
        <v>2900</v>
      </c>
      <c r="O12083">
        <v>0</v>
      </c>
      <c r="P12083">
        <v>0</v>
      </c>
      <c r="Q12083">
        <v>1</v>
      </c>
    </row>
    <row r="12084" spans="10:17" x14ac:dyDescent="0.2">
      <c r="J12084" t="s">
        <v>498</v>
      </c>
      <c r="K12084" t="s">
        <v>356</v>
      </c>
      <c r="L12084" t="s">
        <v>53</v>
      </c>
      <c r="M12084" t="s">
        <v>7663</v>
      </c>
      <c r="N12084" t="s">
        <v>2901</v>
      </c>
      <c r="O12084">
        <v>0</v>
      </c>
      <c r="P12084">
        <v>0</v>
      </c>
      <c r="Q12084">
        <v>1</v>
      </c>
    </row>
    <row r="12085" spans="10:17" x14ac:dyDescent="0.2">
      <c r="J12085" t="s">
        <v>498</v>
      </c>
      <c r="K12085" t="s">
        <v>356</v>
      </c>
      <c r="L12085" t="s">
        <v>53</v>
      </c>
      <c r="M12085" t="s">
        <v>7663</v>
      </c>
      <c r="N12085" t="s">
        <v>2902</v>
      </c>
      <c r="O12085">
        <v>0</v>
      </c>
      <c r="P12085">
        <v>0</v>
      </c>
      <c r="Q12085">
        <v>1</v>
      </c>
    </row>
    <row r="12086" spans="10:17" x14ac:dyDescent="0.2">
      <c r="J12086" t="s">
        <v>498</v>
      </c>
      <c r="K12086" t="s">
        <v>356</v>
      </c>
      <c r="L12086" t="s">
        <v>53</v>
      </c>
      <c r="M12086" t="s">
        <v>7663</v>
      </c>
      <c r="N12086" t="s">
        <v>2908</v>
      </c>
      <c r="O12086">
        <v>0</v>
      </c>
      <c r="P12086">
        <v>0</v>
      </c>
      <c r="Q12086">
        <v>1</v>
      </c>
    </row>
    <row r="12087" spans="10:17" x14ac:dyDescent="0.2">
      <c r="J12087" t="s">
        <v>498</v>
      </c>
      <c r="K12087" t="s">
        <v>356</v>
      </c>
      <c r="L12087" t="s">
        <v>53</v>
      </c>
      <c r="M12087" t="s">
        <v>7663</v>
      </c>
      <c r="N12087" t="s">
        <v>2909</v>
      </c>
      <c r="O12087">
        <v>0</v>
      </c>
      <c r="P12087">
        <v>0</v>
      </c>
      <c r="Q12087">
        <v>1</v>
      </c>
    </row>
    <row r="12088" spans="10:17" x14ac:dyDescent="0.2">
      <c r="J12088" t="s">
        <v>498</v>
      </c>
      <c r="K12088" t="s">
        <v>356</v>
      </c>
      <c r="L12088" t="s">
        <v>53</v>
      </c>
      <c r="M12088" t="s">
        <v>7663</v>
      </c>
      <c r="N12088" t="s">
        <v>2910</v>
      </c>
      <c r="O12088">
        <v>0</v>
      </c>
      <c r="P12088">
        <v>0</v>
      </c>
      <c r="Q12088">
        <v>1</v>
      </c>
    </row>
    <row r="12089" spans="10:17" x14ac:dyDescent="0.2">
      <c r="J12089" t="s">
        <v>498</v>
      </c>
      <c r="K12089" t="s">
        <v>356</v>
      </c>
      <c r="L12089" t="s">
        <v>53</v>
      </c>
      <c r="M12089" t="s">
        <v>7663</v>
      </c>
      <c r="N12089" t="s">
        <v>2911</v>
      </c>
      <c r="O12089">
        <v>0</v>
      </c>
      <c r="P12089">
        <v>0</v>
      </c>
      <c r="Q12089">
        <v>1</v>
      </c>
    </row>
    <row r="12090" spans="10:17" x14ac:dyDescent="0.2">
      <c r="J12090" t="s">
        <v>498</v>
      </c>
      <c r="K12090" t="s">
        <v>356</v>
      </c>
      <c r="L12090" t="s">
        <v>53</v>
      </c>
      <c r="M12090" t="s">
        <v>7663</v>
      </c>
      <c r="N12090" t="s">
        <v>2912</v>
      </c>
      <c r="O12090">
        <v>0</v>
      </c>
      <c r="P12090">
        <v>0</v>
      </c>
      <c r="Q12090">
        <v>1</v>
      </c>
    </row>
    <row r="12091" spans="10:17" x14ac:dyDescent="0.2">
      <c r="J12091" t="s">
        <v>498</v>
      </c>
      <c r="K12091" t="s">
        <v>356</v>
      </c>
      <c r="L12091" t="s">
        <v>53</v>
      </c>
      <c r="M12091" t="s">
        <v>7663</v>
      </c>
      <c r="N12091" t="s">
        <v>2919</v>
      </c>
      <c r="O12091">
        <v>0</v>
      </c>
      <c r="P12091">
        <v>0</v>
      </c>
      <c r="Q12091">
        <v>1</v>
      </c>
    </row>
    <row r="12092" spans="10:17" x14ac:dyDescent="0.2">
      <c r="J12092" t="s">
        <v>498</v>
      </c>
      <c r="K12092" t="s">
        <v>356</v>
      </c>
      <c r="L12092" t="s">
        <v>53</v>
      </c>
      <c r="M12092" t="s">
        <v>7663</v>
      </c>
      <c r="N12092" t="s">
        <v>2920</v>
      </c>
      <c r="O12092">
        <v>0</v>
      </c>
      <c r="P12092">
        <v>0</v>
      </c>
      <c r="Q12092">
        <v>1</v>
      </c>
    </row>
    <row r="12093" spans="10:17" x14ac:dyDescent="0.2">
      <c r="J12093" t="s">
        <v>498</v>
      </c>
      <c r="K12093" t="s">
        <v>356</v>
      </c>
      <c r="L12093" t="s">
        <v>53</v>
      </c>
      <c r="M12093" t="s">
        <v>7663</v>
      </c>
      <c r="N12093" t="s">
        <v>2921</v>
      </c>
      <c r="O12093">
        <v>0</v>
      </c>
      <c r="P12093">
        <v>0</v>
      </c>
      <c r="Q12093">
        <v>1</v>
      </c>
    </row>
    <row r="12094" spans="10:17" x14ac:dyDescent="0.2">
      <c r="J12094" t="s">
        <v>498</v>
      </c>
      <c r="K12094" t="s">
        <v>356</v>
      </c>
      <c r="L12094" t="s">
        <v>53</v>
      </c>
      <c r="M12094" t="s">
        <v>7663</v>
      </c>
      <c r="N12094" t="s">
        <v>2922</v>
      </c>
      <c r="O12094">
        <v>0</v>
      </c>
      <c r="P12094">
        <v>0</v>
      </c>
      <c r="Q12094">
        <v>1</v>
      </c>
    </row>
    <row r="12095" spans="10:17" x14ac:dyDescent="0.2">
      <c r="J12095" t="s">
        <v>498</v>
      </c>
      <c r="K12095" t="s">
        <v>356</v>
      </c>
      <c r="L12095" t="s">
        <v>53</v>
      </c>
      <c r="M12095" t="s">
        <v>7663</v>
      </c>
      <c r="N12095" t="s">
        <v>2923</v>
      </c>
      <c r="O12095">
        <v>0</v>
      </c>
      <c r="P12095">
        <v>0</v>
      </c>
      <c r="Q12095">
        <v>1</v>
      </c>
    </row>
    <row r="12096" spans="10:17" x14ac:dyDescent="0.2">
      <c r="J12096" t="s">
        <v>498</v>
      </c>
      <c r="K12096" t="s">
        <v>356</v>
      </c>
      <c r="L12096" t="s">
        <v>53</v>
      </c>
      <c r="M12096" t="s">
        <v>7663</v>
      </c>
      <c r="N12096" t="s">
        <v>2924</v>
      </c>
      <c r="O12096">
        <v>0</v>
      </c>
      <c r="P12096">
        <v>0</v>
      </c>
      <c r="Q12096">
        <v>1</v>
      </c>
    </row>
    <row r="12097" spans="10:17" x14ac:dyDescent="0.2">
      <c r="J12097" t="s">
        <v>498</v>
      </c>
      <c r="K12097" t="s">
        <v>356</v>
      </c>
      <c r="L12097" t="s">
        <v>53</v>
      </c>
      <c r="M12097" t="s">
        <v>7663</v>
      </c>
      <c r="N12097" t="s">
        <v>2925</v>
      </c>
      <c r="O12097">
        <v>0</v>
      </c>
      <c r="P12097">
        <v>0</v>
      </c>
      <c r="Q12097">
        <v>1</v>
      </c>
    </row>
    <row r="12098" spans="10:17" x14ac:dyDescent="0.2">
      <c r="J12098" t="s">
        <v>498</v>
      </c>
      <c r="K12098" t="s">
        <v>356</v>
      </c>
      <c r="L12098" t="s">
        <v>53</v>
      </c>
      <c r="M12098" t="s">
        <v>7663</v>
      </c>
      <c r="N12098" t="s">
        <v>2926</v>
      </c>
      <c r="O12098">
        <v>0</v>
      </c>
      <c r="P12098">
        <v>0</v>
      </c>
      <c r="Q12098">
        <v>1</v>
      </c>
    </row>
    <row r="12099" spans="10:17" x14ac:dyDescent="0.2">
      <c r="J12099" t="s">
        <v>498</v>
      </c>
      <c r="K12099" t="s">
        <v>356</v>
      </c>
      <c r="L12099" t="s">
        <v>53</v>
      </c>
      <c r="M12099" t="s">
        <v>7663</v>
      </c>
      <c r="N12099" t="s">
        <v>2946</v>
      </c>
      <c r="O12099">
        <v>0</v>
      </c>
      <c r="P12099">
        <v>0</v>
      </c>
      <c r="Q12099">
        <v>1</v>
      </c>
    </row>
    <row r="12100" spans="10:17" x14ac:dyDescent="0.2">
      <c r="J12100" t="s">
        <v>498</v>
      </c>
      <c r="K12100" t="s">
        <v>356</v>
      </c>
      <c r="L12100" t="s">
        <v>53</v>
      </c>
      <c r="M12100" t="s">
        <v>7663</v>
      </c>
      <c r="N12100" t="s">
        <v>2947</v>
      </c>
      <c r="O12100">
        <v>0</v>
      </c>
      <c r="P12100">
        <v>0</v>
      </c>
      <c r="Q12100">
        <v>1</v>
      </c>
    </row>
    <row r="12101" spans="10:17" x14ac:dyDescent="0.2">
      <c r="J12101" t="s">
        <v>498</v>
      </c>
      <c r="K12101" t="s">
        <v>356</v>
      </c>
      <c r="L12101" t="s">
        <v>53</v>
      </c>
      <c r="M12101" t="s">
        <v>7663</v>
      </c>
      <c r="N12101" t="s">
        <v>2956</v>
      </c>
      <c r="O12101">
        <v>0</v>
      </c>
      <c r="P12101">
        <v>0</v>
      </c>
      <c r="Q12101">
        <v>1</v>
      </c>
    </row>
    <row r="12102" spans="10:17" x14ac:dyDescent="0.2">
      <c r="J12102" t="s">
        <v>498</v>
      </c>
      <c r="K12102" t="s">
        <v>356</v>
      </c>
      <c r="L12102" t="s">
        <v>53</v>
      </c>
      <c r="M12102" t="s">
        <v>7663</v>
      </c>
      <c r="N12102" t="s">
        <v>2957</v>
      </c>
      <c r="O12102">
        <v>0</v>
      </c>
      <c r="P12102">
        <v>0</v>
      </c>
      <c r="Q12102">
        <v>1</v>
      </c>
    </row>
    <row r="12103" spans="10:17" x14ac:dyDescent="0.2">
      <c r="J12103" t="s">
        <v>498</v>
      </c>
      <c r="K12103" t="s">
        <v>356</v>
      </c>
      <c r="L12103" t="s">
        <v>53</v>
      </c>
      <c r="M12103" t="s">
        <v>7663</v>
      </c>
      <c r="N12103" t="s">
        <v>2968</v>
      </c>
      <c r="O12103">
        <v>0</v>
      </c>
      <c r="P12103">
        <v>0</v>
      </c>
      <c r="Q12103">
        <v>1</v>
      </c>
    </row>
    <row r="12104" spans="10:17" x14ac:dyDescent="0.2">
      <c r="J12104" t="s">
        <v>498</v>
      </c>
      <c r="K12104" t="s">
        <v>356</v>
      </c>
      <c r="L12104" t="s">
        <v>53</v>
      </c>
      <c r="M12104" t="s">
        <v>7663</v>
      </c>
      <c r="N12104" t="s">
        <v>2969</v>
      </c>
      <c r="O12104">
        <v>0</v>
      </c>
      <c r="P12104">
        <v>0</v>
      </c>
      <c r="Q12104">
        <v>1</v>
      </c>
    </row>
    <row r="12105" spans="10:17" x14ac:dyDescent="0.2">
      <c r="J12105" t="s">
        <v>498</v>
      </c>
      <c r="K12105" t="s">
        <v>356</v>
      </c>
      <c r="L12105" t="s">
        <v>53</v>
      </c>
      <c r="M12105" t="s">
        <v>7663</v>
      </c>
      <c r="N12105" t="s">
        <v>2975</v>
      </c>
      <c r="O12105">
        <v>0</v>
      </c>
      <c r="P12105">
        <v>0</v>
      </c>
      <c r="Q12105">
        <v>1</v>
      </c>
    </row>
    <row r="12106" spans="10:17" x14ac:dyDescent="0.2">
      <c r="J12106" t="s">
        <v>498</v>
      </c>
      <c r="K12106" t="s">
        <v>356</v>
      </c>
      <c r="L12106" t="s">
        <v>53</v>
      </c>
      <c r="M12106" t="s">
        <v>7663</v>
      </c>
      <c r="N12106" t="s">
        <v>2976</v>
      </c>
      <c r="O12106">
        <v>0</v>
      </c>
      <c r="P12106">
        <v>0</v>
      </c>
      <c r="Q12106">
        <v>1</v>
      </c>
    </row>
    <row r="12107" spans="10:17" x14ac:dyDescent="0.2">
      <c r="J12107" t="s">
        <v>498</v>
      </c>
      <c r="K12107" t="s">
        <v>356</v>
      </c>
      <c r="L12107" t="s">
        <v>53</v>
      </c>
      <c r="M12107" t="s">
        <v>7663</v>
      </c>
      <c r="N12107" t="s">
        <v>2977</v>
      </c>
      <c r="O12107">
        <v>0</v>
      </c>
      <c r="P12107">
        <v>0</v>
      </c>
      <c r="Q12107">
        <v>1</v>
      </c>
    </row>
    <row r="12108" spans="10:17" x14ac:dyDescent="0.2">
      <c r="J12108" t="s">
        <v>498</v>
      </c>
      <c r="K12108" t="s">
        <v>356</v>
      </c>
      <c r="L12108" t="s">
        <v>53</v>
      </c>
      <c r="M12108" t="s">
        <v>7663</v>
      </c>
      <c r="N12108" t="s">
        <v>2978</v>
      </c>
      <c r="O12108">
        <v>0</v>
      </c>
      <c r="P12108">
        <v>0</v>
      </c>
      <c r="Q12108">
        <v>1</v>
      </c>
    </row>
    <row r="12109" spans="10:17" x14ac:dyDescent="0.2">
      <c r="J12109" t="s">
        <v>498</v>
      </c>
      <c r="K12109" t="s">
        <v>356</v>
      </c>
      <c r="L12109" t="s">
        <v>53</v>
      </c>
      <c r="M12109" t="s">
        <v>7663</v>
      </c>
      <c r="N12109" t="s">
        <v>2979</v>
      </c>
      <c r="O12109">
        <v>0</v>
      </c>
      <c r="P12109">
        <v>0</v>
      </c>
      <c r="Q12109">
        <v>1</v>
      </c>
    </row>
    <row r="12110" spans="10:17" x14ac:dyDescent="0.2">
      <c r="J12110" t="s">
        <v>498</v>
      </c>
      <c r="K12110" t="s">
        <v>356</v>
      </c>
      <c r="L12110" t="s">
        <v>53</v>
      </c>
      <c r="M12110" t="s">
        <v>7663</v>
      </c>
      <c r="N12110" t="s">
        <v>2980</v>
      </c>
      <c r="O12110">
        <v>0</v>
      </c>
      <c r="P12110">
        <v>0</v>
      </c>
      <c r="Q12110">
        <v>1</v>
      </c>
    </row>
    <row r="12111" spans="10:17" x14ac:dyDescent="0.2">
      <c r="J12111" t="s">
        <v>498</v>
      </c>
      <c r="K12111" t="s">
        <v>356</v>
      </c>
      <c r="L12111" t="s">
        <v>53</v>
      </c>
      <c r="M12111" t="s">
        <v>7663</v>
      </c>
      <c r="N12111" t="s">
        <v>2981</v>
      </c>
      <c r="O12111">
        <v>0</v>
      </c>
      <c r="P12111">
        <v>0</v>
      </c>
      <c r="Q12111">
        <v>1</v>
      </c>
    </row>
    <row r="12112" spans="10:17" x14ac:dyDescent="0.2">
      <c r="J12112" t="s">
        <v>498</v>
      </c>
      <c r="K12112" t="s">
        <v>356</v>
      </c>
      <c r="L12112" t="s">
        <v>53</v>
      </c>
      <c r="M12112" t="s">
        <v>7663</v>
      </c>
      <c r="N12112" t="s">
        <v>2982</v>
      </c>
      <c r="O12112">
        <v>0</v>
      </c>
      <c r="P12112">
        <v>0</v>
      </c>
      <c r="Q12112">
        <v>1</v>
      </c>
    </row>
    <row r="12113" spans="10:17" x14ac:dyDescent="0.2">
      <c r="J12113" t="s">
        <v>498</v>
      </c>
      <c r="K12113" t="s">
        <v>356</v>
      </c>
      <c r="L12113" t="s">
        <v>53</v>
      </c>
      <c r="M12113" t="s">
        <v>7663</v>
      </c>
      <c r="N12113" t="s">
        <v>2983</v>
      </c>
      <c r="O12113">
        <v>1E-3</v>
      </c>
      <c r="P12113">
        <v>1E-3</v>
      </c>
      <c r="Q12113">
        <v>1</v>
      </c>
    </row>
    <row r="12114" spans="10:17" x14ac:dyDescent="0.2">
      <c r="J12114" t="s">
        <v>498</v>
      </c>
      <c r="K12114" t="s">
        <v>356</v>
      </c>
      <c r="L12114" t="s">
        <v>53</v>
      </c>
      <c r="M12114" t="s">
        <v>7663</v>
      </c>
      <c r="N12114" t="s">
        <v>3000</v>
      </c>
      <c r="O12114">
        <v>0</v>
      </c>
      <c r="P12114">
        <v>0</v>
      </c>
      <c r="Q12114">
        <v>1</v>
      </c>
    </row>
    <row r="12115" spans="10:17" x14ac:dyDescent="0.2">
      <c r="J12115" t="s">
        <v>498</v>
      </c>
      <c r="K12115" t="s">
        <v>356</v>
      </c>
      <c r="L12115" t="s">
        <v>53</v>
      </c>
      <c r="M12115" t="s">
        <v>7663</v>
      </c>
      <c r="N12115" t="s">
        <v>3001</v>
      </c>
      <c r="O12115">
        <v>0</v>
      </c>
      <c r="P12115">
        <v>0</v>
      </c>
      <c r="Q12115">
        <v>1</v>
      </c>
    </row>
    <row r="12116" spans="10:17" x14ac:dyDescent="0.2">
      <c r="J12116" t="s">
        <v>498</v>
      </c>
      <c r="K12116" t="s">
        <v>356</v>
      </c>
      <c r="L12116" t="s">
        <v>53</v>
      </c>
      <c r="M12116" t="s">
        <v>7663</v>
      </c>
      <c r="N12116" t="s">
        <v>3002</v>
      </c>
      <c r="O12116">
        <v>0</v>
      </c>
      <c r="P12116">
        <v>0</v>
      </c>
      <c r="Q12116">
        <v>1</v>
      </c>
    </row>
    <row r="12117" spans="10:17" x14ac:dyDescent="0.2">
      <c r="J12117" t="s">
        <v>498</v>
      </c>
      <c r="K12117" t="s">
        <v>356</v>
      </c>
      <c r="L12117" t="s">
        <v>53</v>
      </c>
      <c r="M12117" t="s">
        <v>7663</v>
      </c>
      <c r="N12117" t="s">
        <v>3003</v>
      </c>
      <c r="O12117">
        <v>0</v>
      </c>
      <c r="P12117">
        <v>0</v>
      </c>
      <c r="Q12117">
        <v>1</v>
      </c>
    </row>
    <row r="12118" spans="10:17" x14ac:dyDescent="0.2">
      <c r="J12118" t="s">
        <v>498</v>
      </c>
      <c r="K12118" t="s">
        <v>356</v>
      </c>
      <c r="L12118" t="s">
        <v>53</v>
      </c>
      <c r="M12118" t="s">
        <v>7663</v>
      </c>
      <c r="N12118" t="s">
        <v>3004</v>
      </c>
      <c r="O12118">
        <v>0</v>
      </c>
      <c r="P12118">
        <v>0</v>
      </c>
      <c r="Q12118">
        <v>1</v>
      </c>
    </row>
    <row r="12119" spans="10:17" x14ac:dyDescent="0.2">
      <c r="J12119" t="s">
        <v>498</v>
      </c>
      <c r="K12119" t="s">
        <v>356</v>
      </c>
      <c r="L12119" t="s">
        <v>53</v>
      </c>
      <c r="M12119" t="s">
        <v>7663</v>
      </c>
      <c r="N12119" t="s">
        <v>3014</v>
      </c>
      <c r="O12119">
        <v>0</v>
      </c>
      <c r="P12119">
        <v>0</v>
      </c>
      <c r="Q12119">
        <v>1</v>
      </c>
    </row>
    <row r="12120" spans="10:17" x14ac:dyDescent="0.2">
      <c r="J12120" t="s">
        <v>498</v>
      </c>
      <c r="K12120" t="s">
        <v>356</v>
      </c>
      <c r="L12120" t="s">
        <v>53</v>
      </c>
      <c r="M12120" t="s">
        <v>7663</v>
      </c>
      <c r="N12120" t="s">
        <v>3015</v>
      </c>
      <c r="O12120">
        <v>0</v>
      </c>
      <c r="P12120">
        <v>0</v>
      </c>
      <c r="Q12120">
        <v>1</v>
      </c>
    </row>
    <row r="12121" spans="10:17" x14ac:dyDescent="0.2">
      <c r="J12121" t="s">
        <v>498</v>
      </c>
      <c r="K12121" t="s">
        <v>356</v>
      </c>
      <c r="L12121" t="s">
        <v>53</v>
      </c>
      <c r="M12121" t="s">
        <v>7663</v>
      </c>
      <c r="N12121" t="s">
        <v>3016</v>
      </c>
      <c r="O12121">
        <v>0</v>
      </c>
      <c r="P12121">
        <v>0</v>
      </c>
      <c r="Q12121">
        <v>1</v>
      </c>
    </row>
    <row r="12122" spans="10:17" x14ac:dyDescent="0.2">
      <c r="J12122" t="s">
        <v>498</v>
      </c>
      <c r="K12122" t="s">
        <v>356</v>
      </c>
      <c r="L12122" t="s">
        <v>53</v>
      </c>
      <c r="M12122" t="s">
        <v>7663</v>
      </c>
      <c r="N12122" t="s">
        <v>3017</v>
      </c>
      <c r="O12122">
        <v>0</v>
      </c>
      <c r="P12122">
        <v>0</v>
      </c>
      <c r="Q12122">
        <v>1</v>
      </c>
    </row>
    <row r="12123" spans="10:17" x14ac:dyDescent="0.2">
      <c r="J12123" t="s">
        <v>498</v>
      </c>
      <c r="K12123" t="s">
        <v>356</v>
      </c>
      <c r="L12123" t="s">
        <v>53</v>
      </c>
      <c r="M12123" t="s">
        <v>7663</v>
      </c>
      <c r="N12123" t="s">
        <v>3018</v>
      </c>
      <c r="O12123">
        <v>0</v>
      </c>
      <c r="P12123">
        <v>0</v>
      </c>
      <c r="Q12123">
        <v>1</v>
      </c>
    </row>
    <row r="12124" spans="10:17" x14ac:dyDescent="0.2">
      <c r="J12124" t="s">
        <v>498</v>
      </c>
      <c r="K12124" t="s">
        <v>356</v>
      </c>
      <c r="L12124" t="s">
        <v>53</v>
      </c>
      <c r="M12124" t="s">
        <v>7663</v>
      </c>
      <c r="N12124" t="s">
        <v>3019</v>
      </c>
      <c r="O12124">
        <v>0</v>
      </c>
      <c r="P12124">
        <v>0</v>
      </c>
      <c r="Q12124">
        <v>1</v>
      </c>
    </row>
    <row r="12125" spans="10:17" x14ac:dyDescent="0.2">
      <c r="J12125" t="s">
        <v>498</v>
      </c>
      <c r="K12125" t="s">
        <v>356</v>
      </c>
      <c r="L12125" t="s">
        <v>53</v>
      </c>
      <c r="M12125" t="s">
        <v>7663</v>
      </c>
      <c r="N12125" t="s">
        <v>3020</v>
      </c>
      <c r="O12125">
        <v>0</v>
      </c>
      <c r="P12125">
        <v>0</v>
      </c>
      <c r="Q12125">
        <v>1</v>
      </c>
    </row>
    <row r="12126" spans="10:17" x14ac:dyDescent="0.2">
      <c r="J12126" t="s">
        <v>498</v>
      </c>
      <c r="K12126" t="s">
        <v>356</v>
      </c>
      <c r="L12126" t="s">
        <v>53</v>
      </c>
      <c r="M12126" t="s">
        <v>7663</v>
      </c>
      <c r="N12126" t="s">
        <v>3021</v>
      </c>
      <c r="O12126">
        <v>0</v>
      </c>
      <c r="P12126">
        <v>0</v>
      </c>
      <c r="Q12126">
        <v>1</v>
      </c>
    </row>
    <row r="12127" spans="10:17" x14ac:dyDescent="0.2">
      <c r="J12127" t="s">
        <v>498</v>
      </c>
      <c r="K12127" t="s">
        <v>356</v>
      </c>
      <c r="L12127" t="s">
        <v>53</v>
      </c>
      <c r="M12127" t="s">
        <v>7663</v>
      </c>
      <c r="N12127" t="s">
        <v>3022</v>
      </c>
      <c r="O12127">
        <v>0</v>
      </c>
      <c r="P12127">
        <v>0</v>
      </c>
      <c r="Q12127">
        <v>1</v>
      </c>
    </row>
    <row r="12128" spans="10:17" x14ac:dyDescent="0.2">
      <c r="J12128" t="s">
        <v>498</v>
      </c>
      <c r="K12128" t="s">
        <v>356</v>
      </c>
      <c r="L12128" t="s">
        <v>53</v>
      </c>
      <c r="M12128" t="s">
        <v>7663</v>
      </c>
      <c r="N12128" t="s">
        <v>3025</v>
      </c>
      <c r="O12128">
        <v>0</v>
      </c>
      <c r="P12128">
        <v>0</v>
      </c>
      <c r="Q12128">
        <v>1</v>
      </c>
    </row>
    <row r="12129" spans="10:17" x14ac:dyDescent="0.2">
      <c r="J12129" t="s">
        <v>498</v>
      </c>
      <c r="K12129" t="s">
        <v>356</v>
      </c>
      <c r="L12129" t="s">
        <v>53</v>
      </c>
      <c r="M12129" t="s">
        <v>7663</v>
      </c>
      <c r="N12129" t="s">
        <v>3028</v>
      </c>
      <c r="O12129">
        <v>0</v>
      </c>
      <c r="P12129">
        <v>0</v>
      </c>
      <c r="Q12129">
        <v>1</v>
      </c>
    </row>
    <row r="12130" spans="10:17" x14ac:dyDescent="0.2">
      <c r="J12130" t="s">
        <v>498</v>
      </c>
      <c r="K12130" t="s">
        <v>356</v>
      </c>
      <c r="L12130" t="s">
        <v>53</v>
      </c>
      <c r="M12130" t="s">
        <v>7663</v>
      </c>
      <c r="N12130" t="s">
        <v>3029</v>
      </c>
      <c r="O12130">
        <v>0</v>
      </c>
      <c r="P12130">
        <v>0</v>
      </c>
      <c r="Q12130">
        <v>1</v>
      </c>
    </row>
    <row r="12131" spans="10:17" x14ac:dyDescent="0.2">
      <c r="J12131" t="s">
        <v>498</v>
      </c>
      <c r="K12131" t="s">
        <v>356</v>
      </c>
      <c r="L12131" t="s">
        <v>53</v>
      </c>
      <c r="M12131" t="s">
        <v>7663</v>
      </c>
      <c r="N12131" t="s">
        <v>3030</v>
      </c>
      <c r="O12131">
        <v>0</v>
      </c>
      <c r="P12131">
        <v>0</v>
      </c>
      <c r="Q12131">
        <v>1</v>
      </c>
    </row>
    <row r="12132" spans="10:17" x14ac:dyDescent="0.2">
      <c r="J12132" t="s">
        <v>498</v>
      </c>
      <c r="K12132" t="s">
        <v>356</v>
      </c>
      <c r="L12132" t="s">
        <v>53</v>
      </c>
      <c r="M12132" t="s">
        <v>7663</v>
      </c>
      <c r="N12132" t="s">
        <v>3031</v>
      </c>
      <c r="O12132">
        <v>0</v>
      </c>
      <c r="P12132">
        <v>0</v>
      </c>
      <c r="Q12132">
        <v>1</v>
      </c>
    </row>
    <row r="12133" spans="10:17" x14ac:dyDescent="0.2">
      <c r="J12133" t="s">
        <v>498</v>
      </c>
      <c r="K12133" t="s">
        <v>356</v>
      </c>
      <c r="L12133" t="s">
        <v>53</v>
      </c>
      <c r="M12133" t="s">
        <v>7663</v>
      </c>
      <c r="N12133" t="s">
        <v>3040</v>
      </c>
      <c r="O12133">
        <v>0</v>
      </c>
      <c r="P12133">
        <v>0</v>
      </c>
      <c r="Q12133">
        <v>1</v>
      </c>
    </row>
    <row r="12134" spans="10:17" x14ac:dyDescent="0.2">
      <c r="J12134" t="s">
        <v>498</v>
      </c>
      <c r="K12134" t="s">
        <v>356</v>
      </c>
      <c r="L12134" t="s">
        <v>53</v>
      </c>
      <c r="M12134" t="s">
        <v>7663</v>
      </c>
      <c r="N12134" t="s">
        <v>3041</v>
      </c>
      <c r="O12134">
        <v>0</v>
      </c>
      <c r="P12134">
        <v>0</v>
      </c>
      <c r="Q12134">
        <v>1</v>
      </c>
    </row>
    <row r="12135" spans="10:17" x14ac:dyDescent="0.2">
      <c r="J12135" t="s">
        <v>498</v>
      </c>
      <c r="K12135" t="s">
        <v>356</v>
      </c>
      <c r="L12135" t="s">
        <v>53</v>
      </c>
      <c r="M12135" t="s">
        <v>7663</v>
      </c>
      <c r="N12135" t="s">
        <v>3042</v>
      </c>
      <c r="O12135">
        <v>0</v>
      </c>
      <c r="P12135">
        <v>0</v>
      </c>
      <c r="Q12135">
        <v>1</v>
      </c>
    </row>
    <row r="12136" spans="10:17" x14ac:dyDescent="0.2">
      <c r="J12136" t="s">
        <v>498</v>
      </c>
      <c r="K12136" t="s">
        <v>356</v>
      </c>
      <c r="L12136" t="s">
        <v>53</v>
      </c>
      <c r="M12136" t="s">
        <v>7663</v>
      </c>
      <c r="N12136" t="s">
        <v>3043</v>
      </c>
      <c r="O12136">
        <v>0</v>
      </c>
      <c r="P12136">
        <v>0</v>
      </c>
      <c r="Q12136">
        <v>1</v>
      </c>
    </row>
    <row r="12137" spans="10:17" x14ac:dyDescent="0.2">
      <c r="J12137" t="s">
        <v>498</v>
      </c>
      <c r="K12137" t="s">
        <v>356</v>
      </c>
      <c r="L12137" t="s">
        <v>53</v>
      </c>
      <c r="M12137" t="s">
        <v>7663</v>
      </c>
      <c r="N12137" t="s">
        <v>3044</v>
      </c>
      <c r="O12137">
        <v>0</v>
      </c>
      <c r="P12137">
        <v>0</v>
      </c>
      <c r="Q12137">
        <v>1</v>
      </c>
    </row>
    <row r="12138" spans="10:17" x14ac:dyDescent="0.2">
      <c r="J12138" t="s">
        <v>498</v>
      </c>
      <c r="K12138" t="s">
        <v>356</v>
      </c>
      <c r="L12138" t="s">
        <v>53</v>
      </c>
      <c r="M12138" t="s">
        <v>7663</v>
      </c>
      <c r="N12138" t="s">
        <v>3045</v>
      </c>
      <c r="O12138">
        <v>0</v>
      </c>
      <c r="P12138">
        <v>0</v>
      </c>
      <c r="Q12138">
        <v>1</v>
      </c>
    </row>
    <row r="12139" spans="10:17" x14ac:dyDescent="0.2">
      <c r="J12139" t="s">
        <v>498</v>
      </c>
      <c r="K12139" t="s">
        <v>356</v>
      </c>
      <c r="L12139" t="s">
        <v>53</v>
      </c>
      <c r="M12139" t="s">
        <v>7663</v>
      </c>
      <c r="N12139" t="s">
        <v>3046</v>
      </c>
      <c r="O12139">
        <v>0</v>
      </c>
      <c r="P12139">
        <v>0</v>
      </c>
      <c r="Q12139">
        <v>1</v>
      </c>
    </row>
    <row r="12140" spans="10:17" x14ac:dyDescent="0.2">
      <c r="J12140" t="s">
        <v>498</v>
      </c>
      <c r="K12140" t="s">
        <v>356</v>
      </c>
      <c r="L12140" t="s">
        <v>53</v>
      </c>
      <c r="M12140" t="s">
        <v>7663</v>
      </c>
      <c r="N12140" t="s">
        <v>3052</v>
      </c>
      <c r="O12140">
        <v>0</v>
      </c>
      <c r="P12140">
        <v>0</v>
      </c>
      <c r="Q12140">
        <v>1</v>
      </c>
    </row>
    <row r="12141" spans="10:17" x14ac:dyDescent="0.2">
      <c r="J12141" t="s">
        <v>498</v>
      </c>
      <c r="K12141" t="s">
        <v>356</v>
      </c>
      <c r="L12141" t="s">
        <v>53</v>
      </c>
      <c r="M12141" t="s">
        <v>7663</v>
      </c>
      <c r="N12141" t="s">
        <v>3053</v>
      </c>
      <c r="O12141">
        <v>0</v>
      </c>
      <c r="P12141">
        <v>0</v>
      </c>
      <c r="Q12141">
        <v>1</v>
      </c>
    </row>
    <row r="12142" spans="10:17" x14ac:dyDescent="0.2">
      <c r="J12142" t="s">
        <v>498</v>
      </c>
      <c r="K12142" t="s">
        <v>356</v>
      </c>
      <c r="L12142" t="s">
        <v>53</v>
      </c>
      <c r="M12142" t="s">
        <v>7663</v>
      </c>
      <c r="N12142" t="s">
        <v>3063</v>
      </c>
      <c r="O12142">
        <v>0</v>
      </c>
      <c r="P12142">
        <v>0</v>
      </c>
      <c r="Q12142">
        <v>1</v>
      </c>
    </row>
    <row r="12143" spans="10:17" x14ac:dyDescent="0.2">
      <c r="J12143" t="s">
        <v>498</v>
      </c>
      <c r="K12143" t="s">
        <v>356</v>
      </c>
      <c r="L12143" t="s">
        <v>53</v>
      </c>
      <c r="M12143" t="s">
        <v>7663</v>
      </c>
      <c r="N12143" t="s">
        <v>3064</v>
      </c>
      <c r="O12143">
        <v>0</v>
      </c>
      <c r="P12143">
        <v>0</v>
      </c>
      <c r="Q12143">
        <v>1</v>
      </c>
    </row>
    <row r="12144" spans="10:17" x14ac:dyDescent="0.2">
      <c r="J12144" t="s">
        <v>498</v>
      </c>
      <c r="K12144" t="s">
        <v>356</v>
      </c>
      <c r="L12144" t="s">
        <v>53</v>
      </c>
      <c r="M12144" t="s">
        <v>7663</v>
      </c>
      <c r="N12144" t="s">
        <v>3065</v>
      </c>
      <c r="O12144">
        <v>0</v>
      </c>
      <c r="P12144">
        <v>0</v>
      </c>
      <c r="Q12144">
        <v>1</v>
      </c>
    </row>
    <row r="12145" spans="10:17" x14ac:dyDescent="0.2">
      <c r="J12145" t="s">
        <v>498</v>
      </c>
      <c r="K12145" t="s">
        <v>356</v>
      </c>
      <c r="L12145" t="s">
        <v>53</v>
      </c>
      <c r="M12145" t="s">
        <v>7663</v>
      </c>
      <c r="N12145" t="s">
        <v>3066</v>
      </c>
      <c r="O12145">
        <v>0</v>
      </c>
      <c r="P12145">
        <v>0</v>
      </c>
      <c r="Q12145">
        <v>1</v>
      </c>
    </row>
    <row r="12146" spans="10:17" x14ac:dyDescent="0.2">
      <c r="J12146" t="s">
        <v>498</v>
      </c>
      <c r="K12146" t="s">
        <v>356</v>
      </c>
      <c r="L12146" t="s">
        <v>53</v>
      </c>
      <c r="M12146" t="s">
        <v>7663</v>
      </c>
      <c r="N12146" t="s">
        <v>3068</v>
      </c>
      <c r="O12146">
        <v>0</v>
      </c>
      <c r="P12146">
        <v>0</v>
      </c>
      <c r="Q12146">
        <v>1</v>
      </c>
    </row>
    <row r="12147" spans="10:17" x14ac:dyDescent="0.2">
      <c r="J12147" t="s">
        <v>498</v>
      </c>
      <c r="K12147" t="s">
        <v>356</v>
      </c>
      <c r="L12147" t="s">
        <v>53</v>
      </c>
      <c r="M12147" t="s">
        <v>7663</v>
      </c>
      <c r="N12147" t="s">
        <v>3069</v>
      </c>
      <c r="O12147">
        <v>0</v>
      </c>
      <c r="P12147">
        <v>0</v>
      </c>
      <c r="Q12147">
        <v>1</v>
      </c>
    </row>
    <row r="12148" spans="10:17" x14ac:dyDescent="0.2">
      <c r="J12148" t="s">
        <v>498</v>
      </c>
      <c r="K12148" t="s">
        <v>356</v>
      </c>
      <c r="L12148" t="s">
        <v>53</v>
      </c>
      <c r="M12148" t="s">
        <v>7663</v>
      </c>
      <c r="N12148" t="s">
        <v>3071</v>
      </c>
      <c r="O12148">
        <v>0</v>
      </c>
      <c r="P12148">
        <v>0</v>
      </c>
      <c r="Q12148">
        <v>1</v>
      </c>
    </row>
    <row r="12149" spans="10:17" x14ac:dyDescent="0.2">
      <c r="J12149" t="s">
        <v>498</v>
      </c>
      <c r="K12149" t="s">
        <v>356</v>
      </c>
      <c r="L12149" t="s">
        <v>53</v>
      </c>
      <c r="M12149" t="s">
        <v>7663</v>
      </c>
      <c r="N12149" t="s">
        <v>3072</v>
      </c>
      <c r="O12149">
        <v>0</v>
      </c>
      <c r="P12149">
        <v>0</v>
      </c>
      <c r="Q12149">
        <v>1</v>
      </c>
    </row>
    <row r="12150" spans="10:17" x14ac:dyDescent="0.2">
      <c r="J12150" t="s">
        <v>498</v>
      </c>
      <c r="K12150" t="s">
        <v>356</v>
      </c>
      <c r="L12150" t="s">
        <v>53</v>
      </c>
      <c r="M12150" t="s">
        <v>7663</v>
      </c>
      <c r="N12150" t="s">
        <v>3073</v>
      </c>
      <c r="O12150">
        <v>0</v>
      </c>
      <c r="P12150">
        <v>0</v>
      </c>
      <c r="Q12150">
        <v>1</v>
      </c>
    </row>
    <row r="12151" spans="10:17" x14ac:dyDescent="0.2">
      <c r="J12151" t="s">
        <v>498</v>
      </c>
      <c r="K12151" t="s">
        <v>356</v>
      </c>
      <c r="L12151" t="s">
        <v>53</v>
      </c>
      <c r="M12151" t="s">
        <v>7663</v>
      </c>
      <c r="N12151" t="s">
        <v>3074</v>
      </c>
      <c r="O12151">
        <v>0</v>
      </c>
      <c r="P12151">
        <v>0</v>
      </c>
      <c r="Q12151">
        <v>1</v>
      </c>
    </row>
    <row r="12152" spans="10:17" x14ac:dyDescent="0.2">
      <c r="J12152" t="s">
        <v>498</v>
      </c>
      <c r="K12152" t="s">
        <v>356</v>
      </c>
      <c r="L12152" t="s">
        <v>53</v>
      </c>
      <c r="M12152" t="s">
        <v>7663</v>
      </c>
      <c r="N12152" t="s">
        <v>3075</v>
      </c>
      <c r="O12152">
        <v>0</v>
      </c>
      <c r="P12152">
        <v>0</v>
      </c>
      <c r="Q12152">
        <v>1</v>
      </c>
    </row>
    <row r="12153" spans="10:17" x14ac:dyDescent="0.2">
      <c r="J12153" t="s">
        <v>498</v>
      </c>
      <c r="K12153" t="s">
        <v>356</v>
      </c>
      <c r="L12153" t="s">
        <v>53</v>
      </c>
      <c r="M12153" t="s">
        <v>7663</v>
      </c>
      <c r="N12153" t="s">
        <v>3090</v>
      </c>
      <c r="O12153">
        <v>0</v>
      </c>
      <c r="P12153">
        <v>0</v>
      </c>
      <c r="Q12153">
        <v>1</v>
      </c>
    </row>
    <row r="12154" spans="10:17" x14ac:dyDescent="0.2">
      <c r="J12154" t="s">
        <v>498</v>
      </c>
      <c r="K12154" t="s">
        <v>356</v>
      </c>
      <c r="L12154" t="s">
        <v>53</v>
      </c>
      <c r="M12154" t="s">
        <v>7663</v>
      </c>
      <c r="N12154" t="s">
        <v>3091</v>
      </c>
      <c r="O12154">
        <v>0</v>
      </c>
      <c r="P12154">
        <v>0</v>
      </c>
      <c r="Q12154">
        <v>1</v>
      </c>
    </row>
    <row r="12155" spans="10:17" x14ac:dyDescent="0.2">
      <c r="J12155" t="s">
        <v>498</v>
      </c>
      <c r="K12155" t="s">
        <v>356</v>
      </c>
      <c r="L12155" t="s">
        <v>53</v>
      </c>
      <c r="M12155" t="s">
        <v>7663</v>
      </c>
      <c r="N12155" t="s">
        <v>3095</v>
      </c>
      <c r="O12155">
        <v>0</v>
      </c>
      <c r="P12155">
        <v>0</v>
      </c>
      <c r="Q12155">
        <v>1</v>
      </c>
    </row>
    <row r="12156" spans="10:17" x14ac:dyDescent="0.2">
      <c r="J12156" t="s">
        <v>498</v>
      </c>
      <c r="K12156" t="s">
        <v>356</v>
      </c>
      <c r="L12156" t="s">
        <v>53</v>
      </c>
      <c r="M12156" t="s">
        <v>7663</v>
      </c>
      <c r="N12156" t="s">
        <v>3096</v>
      </c>
      <c r="O12156">
        <v>0</v>
      </c>
      <c r="P12156">
        <v>0</v>
      </c>
      <c r="Q12156">
        <v>1</v>
      </c>
    </row>
    <row r="12157" spans="10:17" x14ac:dyDescent="0.2">
      <c r="J12157" t="s">
        <v>498</v>
      </c>
      <c r="K12157" t="s">
        <v>356</v>
      </c>
      <c r="L12157" t="s">
        <v>53</v>
      </c>
      <c r="M12157" t="s">
        <v>7663</v>
      </c>
      <c r="N12157" t="s">
        <v>3097</v>
      </c>
      <c r="O12157">
        <v>0</v>
      </c>
      <c r="P12157">
        <v>0</v>
      </c>
      <c r="Q12157">
        <v>1</v>
      </c>
    </row>
    <row r="12158" spans="10:17" x14ac:dyDescent="0.2">
      <c r="J12158" t="s">
        <v>498</v>
      </c>
      <c r="K12158" t="s">
        <v>356</v>
      </c>
      <c r="L12158" t="s">
        <v>53</v>
      </c>
      <c r="M12158" t="s">
        <v>7663</v>
      </c>
      <c r="N12158" t="s">
        <v>3098</v>
      </c>
      <c r="O12158">
        <v>0</v>
      </c>
      <c r="P12158">
        <v>0</v>
      </c>
      <c r="Q12158">
        <v>1</v>
      </c>
    </row>
    <row r="12159" spans="10:17" x14ac:dyDescent="0.2">
      <c r="J12159" t="s">
        <v>498</v>
      </c>
      <c r="K12159" t="s">
        <v>356</v>
      </c>
      <c r="L12159" t="s">
        <v>53</v>
      </c>
      <c r="M12159" t="s">
        <v>7663</v>
      </c>
      <c r="N12159" t="s">
        <v>3099</v>
      </c>
      <c r="O12159">
        <v>0</v>
      </c>
      <c r="P12159">
        <v>0</v>
      </c>
      <c r="Q12159">
        <v>1</v>
      </c>
    </row>
    <row r="12160" spans="10:17" x14ac:dyDescent="0.2">
      <c r="J12160" t="s">
        <v>498</v>
      </c>
      <c r="K12160" t="s">
        <v>356</v>
      </c>
      <c r="L12160" t="s">
        <v>53</v>
      </c>
      <c r="M12160" t="s">
        <v>7663</v>
      </c>
      <c r="N12160" t="s">
        <v>3112</v>
      </c>
      <c r="O12160">
        <v>0</v>
      </c>
      <c r="P12160">
        <v>0</v>
      </c>
      <c r="Q12160">
        <v>1</v>
      </c>
    </row>
    <row r="12161" spans="10:17" x14ac:dyDescent="0.2">
      <c r="J12161" t="s">
        <v>498</v>
      </c>
      <c r="K12161" t="s">
        <v>356</v>
      </c>
      <c r="L12161" t="s">
        <v>53</v>
      </c>
      <c r="M12161" t="s">
        <v>7663</v>
      </c>
      <c r="N12161" t="s">
        <v>3113</v>
      </c>
      <c r="O12161">
        <v>0</v>
      </c>
      <c r="P12161">
        <v>0</v>
      </c>
      <c r="Q12161">
        <v>1</v>
      </c>
    </row>
    <row r="12162" spans="10:17" x14ac:dyDescent="0.2">
      <c r="J12162" t="s">
        <v>498</v>
      </c>
      <c r="K12162" t="s">
        <v>356</v>
      </c>
      <c r="L12162" t="s">
        <v>53</v>
      </c>
      <c r="M12162" t="s">
        <v>7663</v>
      </c>
      <c r="N12162" t="s">
        <v>3114</v>
      </c>
      <c r="O12162">
        <v>0</v>
      </c>
      <c r="P12162">
        <v>0</v>
      </c>
      <c r="Q12162">
        <v>1</v>
      </c>
    </row>
    <row r="12163" spans="10:17" x14ac:dyDescent="0.2">
      <c r="J12163" t="s">
        <v>498</v>
      </c>
      <c r="K12163" t="s">
        <v>356</v>
      </c>
      <c r="L12163" t="s">
        <v>53</v>
      </c>
      <c r="M12163" t="s">
        <v>7663</v>
      </c>
      <c r="N12163" t="s">
        <v>3120</v>
      </c>
      <c r="O12163">
        <v>0</v>
      </c>
      <c r="P12163">
        <v>0</v>
      </c>
      <c r="Q12163">
        <v>1</v>
      </c>
    </row>
    <row r="12164" spans="10:17" x14ac:dyDescent="0.2">
      <c r="J12164" t="s">
        <v>498</v>
      </c>
      <c r="K12164" t="s">
        <v>356</v>
      </c>
      <c r="L12164" t="s">
        <v>53</v>
      </c>
      <c r="M12164" t="s">
        <v>7663</v>
      </c>
      <c r="N12164" t="s">
        <v>3121</v>
      </c>
      <c r="O12164">
        <v>0</v>
      </c>
      <c r="P12164">
        <v>0</v>
      </c>
      <c r="Q12164">
        <v>1</v>
      </c>
    </row>
    <row r="12165" spans="10:17" x14ac:dyDescent="0.2">
      <c r="J12165" t="s">
        <v>498</v>
      </c>
      <c r="K12165" t="s">
        <v>356</v>
      </c>
      <c r="L12165" t="s">
        <v>53</v>
      </c>
      <c r="M12165" t="s">
        <v>7663</v>
      </c>
      <c r="N12165" t="s">
        <v>3122</v>
      </c>
      <c r="O12165">
        <v>0</v>
      </c>
      <c r="P12165">
        <v>0</v>
      </c>
      <c r="Q12165">
        <v>1</v>
      </c>
    </row>
    <row r="12166" spans="10:17" x14ac:dyDescent="0.2">
      <c r="J12166" t="s">
        <v>498</v>
      </c>
      <c r="K12166" t="s">
        <v>356</v>
      </c>
      <c r="L12166" t="s">
        <v>53</v>
      </c>
      <c r="M12166" t="s">
        <v>7663</v>
      </c>
      <c r="N12166" t="s">
        <v>3123</v>
      </c>
      <c r="O12166">
        <v>0</v>
      </c>
      <c r="P12166">
        <v>0</v>
      </c>
      <c r="Q12166">
        <v>1</v>
      </c>
    </row>
    <row r="12167" spans="10:17" x14ac:dyDescent="0.2">
      <c r="J12167" t="s">
        <v>498</v>
      </c>
      <c r="K12167" t="s">
        <v>356</v>
      </c>
      <c r="L12167" t="s">
        <v>53</v>
      </c>
      <c r="M12167" t="s">
        <v>7663</v>
      </c>
      <c r="N12167" t="s">
        <v>3127</v>
      </c>
      <c r="O12167">
        <v>0</v>
      </c>
      <c r="P12167">
        <v>0</v>
      </c>
      <c r="Q12167">
        <v>1</v>
      </c>
    </row>
    <row r="12168" spans="10:17" x14ac:dyDescent="0.2">
      <c r="J12168" t="s">
        <v>498</v>
      </c>
      <c r="K12168" t="s">
        <v>356</v>
      </c>
      <c r="L12168" t="s">
        <v>53</v>
      </c>
      <c r="M12168" t="s">
        <v>7663</v>
      </c>
      <c r="N12168" t="s">
        <v>3136</v>
      </c>
      <c r="O12168">
        <v>0</v>
      </c>
      <c r="P12168">
        <v>0</v>
      </c>
      <c r="Q12168">
        <v>1</v>
      </c>
    </row>
    <row r="12169" spans="10:17" x14ac:dyDescent="0.2">
      <c r="J12169" t="s">
        <v>498</v>
      </c>
      <c r="K12169" t="s">
        <v>356</v>
      </c>
      <c r="L12169" t="s">
        <v>53</v>
      </c>
      <c r="M12169" t="s">
        <v>7663</v>
      </c>
      <c r="N12169" t="s">
        <v>3137</v>
      </c>
      <c r="O12169">
        <v>0</v>
      </c>
      <c r="P12169">
        <v>0</v>
      </c>
      <c r="Q12169">
        <v>1</v>
      </c>
    </row>
    <row r="12170" spans="10:17" x14ac:dyDescent="0.2">
      <c r="J12170" t="s">
        <v>498</v>
      </c>
      <c r="K12170" t="s">
        <v>356</v>
      </c>
      <c r="L12170" t="s">
        <v>53</v>
      </c>
      <c r="M12170" t="s">
        <v>7663</v>
      </c>
      <c r="N12170" t="s">
        <v>3138</v>
      </c>
      <c r="O12170">
        <v>0</v>
      </c>
      <c r="P12170">
        <v>0</v>
      </c>
      <c r="Q12170">
        <v>1</v>
      </c>
    </row>
    <row r="12171" spans="10:17" x14ac:dyDescent="0.2">
      <c r="J12171" t="s">
        <v>498</v>
      </c>
      <c r="K12171" t="s">
        <v>356</v>
      </c>
      <c r="L12171" t="s">
        <v>53</v>
      </c>
      <c r="M12171" t="s">
        <v>7663</v>
      </c>
      <c r="N12171" t="s">
        <v>3143</v>
      </c>
      <c r="O12171">
        <v>0</v>
      </c>
      <c r="P12171">
        <v>0</v>
      </c>
      <c r="Q12171">
        <v>1</v>
      </c>
    </row>
    <row r="12172" spans="10:17" x14ac:dyDescent="0.2">
      <c r="J12172" t="s">
        <v>498</v>
      </c>
      <c r="K12172" t="s">
        <v>356</v>
      </c>
      <c r="L12172" t="s">
        <v>53</v>
      </c>
      <c r="M12172" t="s">
        <v>7663</v>
      </c>
      <c r="N12172" t="s">
        <v>3144</v>
      </c>
      <c r="O12172">
        <v>0</v>
      </c>
      <c r="P12172">
        <v>0</v>
      </c>
      <c r="Q12172">
        <v>1</v>
      </c>
    </row>
    <row r="12173" spans="10:17" x14ac:dyDescent="0.2">
      <c r="J12173" t="s">
        <v>498</v>
      </c>
      <c r="K12173" t="s">
        <v>356</v>
      </c>
      <c r="L12173" t="s">
        <v>53</v>
      </c>
      <c r="M12173" t="s">
        <v>7663</v>
      </c>
      <c r="N12173" t="s">
        <v>3145</v>
      </c>
      <c r="O12173">
        <v>0</v>
      </c>
      <c r="P12173">
        <v>0</v>
      </c>
      <c r="Q12173">
        <v>1</v>
      </c>
    </row>
    <row r="12174" spans="10:17" x14ac:dyDescent="0.2">
      <c r="J12174" t="s">
        <v>498</v>
      </c>
      <c r="K12174" t="s">
        <v>356</v>
      </c>
      <c r="L12174" t="s">
        <v>53</v>
      </c>
      <c r="M12174" t="s">
        <v>7663</v>
      </c>
      <c r="N12174" t="s">
        <v>3146</v>
      </c>
      <c r="O12174">
        <v>0</v>
      </c>
      <c r="P12174">
        <v>0</v>
      </c>
      <c r="Q12174">
        <v>1</v>
      </c>
    </row>
    <row r="12175" spans="10:17" x14ac:dyDescent="0.2">
      <c r="J12175" t="s">
        <v>498</v>
      </c>
      <c r="K12175" t="s">
        <v>356</v>
      </c>
      <c r="L12175" t="s">
        <v>53</v>
      </c>
      <c r="M12175" t="s">
        <v>7663</v>
      </c>
      <c r="N12175" t="s">
        <v>3147</v>
      </c>
      <c r="O12175">
        <v>0</v>
      </c>
      <c r="P12175">
        <v>0</v>
      </c>
      <c r="Q12175">
        <v>1</v>
      </c>
    </row>
    <row r="12176" spans="10:17" x14ac:dyDescent="0.2">
      <c r="J12176" t="s">
        <v>498</v>
      </c>
      <c r="K12176" t="s">
        <v>356</v>
      </c>
      <c r="L12176" t="s">
        <v>53</v>
      </c>
      <c r="M12176" t="s">
        <v>7663</v>
      </c>
      <c r="N12176" t="s">
        <v>3167</v>
      </c>
      <c r="O12176">
        <v>0</v>
      </c>
      <c r="P12176">
        <v>0</v>
      </c>
      <c r="Q12176">
        <v>1</v>
      </c>
    </row>
    <row r="12177" spans="10:17" x14ac:dyDescent="0.2">
      <c r="J12177" t="s">
        <v>498</v>
      </c>
      <c r="K12177" t="s">
        <v>356</v>
      </c>
      <c r="L12177" t="s">
        <v>53</v>
      </c>
      <c r="M12177" t="s">
        <v>7663</v>
      </c>
      <c r="N12177" t="s">
        <v>3168</v>
      </c>
      <c r="O12177">
        <v>0</v>
      </c>
      <c r="P12177">
        <v>0</v>
      </c>
      <c r="Q12177">
        <v>1</v>
      </c>
    </row>
    <row r="12178" spans="10:17" x14ac:dyDescent="0.2">
      <c r="J12178" t="s">
        <v>498</v>
      </c>
      <c r="K12178" t="s">
        <v>356</v>
      </c>
      <c r="L12178" t="s">
        <v>53</v>
      </c>
      <c r="M12178" t="s">
        <v>7663</v>
      </c>
      <c r="N12178" t="s">
        <v>3169</v>
      </c>
      <c r="O12178">
        <v>0</v>
      </c>
      <c r="P12178">
        <v>0</v>
      </c>
      <c r="Q12178">
        <v>1</v>
      </c>
    </row>
    <row r="12179" spans="10:17" x14ac:dyDescent="0.2">
      <c r="J12179" t="s">
        <v>498</v>
      </c>
      <c r="K12179" t="s">
        <v>356</v>
      </c>
      <c r="L12179" t="s">
        <v>53</v>
      </c>
      <c r="M12179" t="s">
        <v>7663</v>
      </c>
      <c r="N12179" t="s">
        <v>3170</v>
      </c>
      <c r="O12179">
        <v>0</v>
      </c>
      <c r="P12179">
        <v>0</v>
      </c>
      <c r="Q12179">
        <v>1</v>
      </c>
    </row>
    <row r="12180" spans="10:17" x14ac:dyDescent="0.2">
      <c r="J12180" t="s">
        <v>498</v>
      </c>
      <c r="K12180" t="s">
        <v>356</v>
      </c>
      <c r="L12180" t="s">
        <v>53</v>
      </c>
      <c r="M12180" t="s">
        <v>7663</v>
      </c>
      <c r="N12180" t="s">
        <v>3171</v>
      </c>
      <c r="O12180">
        <v>0</v>
      </c>
      <c r="P12180">
        <v>0</v>
      </c>
      <c r="Q12180">
        <v>1</v>
      </c>
    </row>
    <row r="12181" spans="10:17" x14ac:dyDescent="0.2">
      <c r="J12181" t="s">
        <v>498</v>
      </c>
      <c r="K12181" t="s">
        <v>356</v>
      </c>
      <c r="L12181" t="s">
        <v>53</v>
      </c>
      <c r="M12181" t="s">
        <v>7663</v>
      </c>
      <c r="N12181" t="s">
        <v>3172</v>
      </c>
      <c r="O12181">
        <v>0</v>
      </c>
      <c r="P12181">
        <v>0</v>
      </c>
      <c r="Q12181">
        <v>1</v>
      </c>
    </row>
    <row r="12182" spans="10:17" x14ac:dyDescent="0.2">
      <c r="J12182" t="s">
        <v>498</v>
      </c>
      <c r="K12182" t="s">
        <v>356</v>
      </c>
      <c r="L12182" t="s">
        <v>53</v>
      </c>
      <c r="M12182" t="s">
        <v>7663</v>
      </c>
      <c r="N12182" t="s">
        <v>3177</v>
      </c>
      <c r="O12182">
        <v>0</v>
      </c>
      <c r="P12182">
        <v>0</v>
      </c>
      <c r="Q12182">
        <v>1</v>
      </c>
    </row>
    <row r="12183" spans="10:17" x14ac:dyDescent="0.2">
      <c r="J12183" t="s">
        <v>498</v>
      </c>
      <c r="K12183" t="s">
        <v>356</v>
      </c>
      <c r="L12183" t="s">
        <v>53</v>
      </c>
      <c r="M12183" t="s">
        <v>7663</v>
      </c>
      <c r="N12183" t="s">
        <v>3178</v>
      </c>
      <c r="O12183">
        <v>0</v>
      </c>
      <c r="P12183">
        <v>0</v>
      </c>
      <c r="Q12183">
        <v>1</v>
      </c>
    </row>
    <row r="12184" spans="10:17" x14ac:dyDescent="0.2">
      <c r="J12184" t="s">
        <v>498</v>
      </c>
      <c r="K12184" t="s">
        <v>356</v>
      </c>
      <c r="L12184" t="s">
        <v>53</v>
      </c>
      <c r="M12184" t="s">
        <v>7663</v>
      </c>
      <c r="N12184" t="s">
        <v>3179</v>
      </c>
      <c r="O12184">
        <v>0</v>
      </c>
      <c r="P12184">
        <v>0</v>
      </c>
      <c r="Q12184">
        <v>1</v>
      </c>
    </row>
    <row r="12185" spans="10:17" x14ac:dyDescent="0.2">
      <c r="J12185" t="s">
        <v>498</v>
      </c>
      <c r="K12185" t="s">
        <v>356</v>
      </c>
      <c r="L12185" t="s">
        <v>53</v>
      </c>
      <c r="M12185" t="s">
        <v>7663</v>
      </c>
      <c r="N12185" t="s">
        <v>3180</v>
      </c>
      <c r="O12185">
        <v>0</v>
      </c>
      <c r="P12185">
        <v>0</v>
      </c>
      <c r="Q12185">
        <v>1</v>
      </c>
    </row>
    <row r="12186" spans="10:17" x14ac:dyDescent="0.2">
      <c r="J12186" t="s">
        <v>498</v>
      </c>
      <c r="K12186" t="s">
        <v>356</v>
      </c>
      <c r="L12186" t="s">
        <v>53</v>
      </c>
      <c r="M12186" t="s">
        <v>7663</v>
      </c>
      <c r="N12186" t="s">
        <v>3181</v>
      </c>
      <c r="O12186">
        <v>0</v>
      </c>
      <c r="P12186">
        <v>0</v>
      </c>
      <c r="Q12186">
        <v>1</v>
      </c>
    </row>
    <row r="12187" spans="10:17" x14ac:dyDescent="0.2">
      <c r="J12187" t="s">
        <v>498</v>
      </c>
      <c r="K12187" t="s">
        <v>356</v>
      </c>
      <c r="L12187" t="s">
        <v>53</v>
      </c>
      <c r="M12187" t="s">
        <v>7663</v>
      </c>
      <c r="N12187" t="s">
        <v>3182</v>
      </c>
      <c r="O12187">
        <v>0</v>
      </c>
      <c r="P12187">
        <v>0</v>
      </c>
      <c r="Q12187">
        <v>1</v>
      </c>
    </row>
    <row r="12188" spans="10:17" x14ac:dyDescent="0.2">
      <c r="J12188" t="s">
        <v>498</v>
      </c>
      <c r="K12188" t="s">
        <v>356</v>
      </c>
      <c r="L12188" t="s">
        <v>53</v>
      </c>
      <c r="M12188" t="s">
        <v>7663</v>
      </c>
      <c r="N12188" t="s">
        <v>3189</v>
      </c>
      <c r="O12188">
        <v>0</v>
      </c>
      <c r="P12188">
        <v>0</v>
      </c>
      <c r="Q12188">
        <v>1</v>
      </c>
    </row>
    <row r="12189" spans="10:17" x14ac:dyDescent="0.2">
      <c r="J12189" t="s">
        <v>498</v>
      </c>
      <c r="K12189" t="s">
        <v>356</v>
      </c>
      <c r="L12189" t="s">
        <v>53</v>
      </c>
      <c r="M12189" t="s">
        <v>7663</v>
      </c>
      <c r="N12189" t="s">
        <v>3191</v>
      </c>
      <c r="O12189">
        <v>0</v>
      </c>
      <c r="P12189">
        <v>0</v>
      </c>
      <c r="Q12189">
        <v>1</v>
      </c>
    </row>
    <row r="12190" spans="10:17" x14ac:dyDescent="0.2">
      <c r="J12190" t="s">
        <v>498</v>
      </c>
      <c r="K12190" t="s">
        <v>356</v>
      </c>
      <c r="L12190" t="s">
        <v>53</v>
      </c>
      <c r="M12190" t="s">
        <v>7663</v>
      </c>
      <c r="N12190" t="s">
        <v>3192</v>
      </c>
      <c r="O12190">
        <v>0</v>
      </c>
      <c r="P12190">
        <v>0</v>
      </c>
      <c r="Q12190">
        <v>1</v>
      </c>
    </row>
    <row r="12191" spans="10:17" x14ac:dyDescent="0.2">
      <c r="J12191" t="s">
        <v>498</v>
      </c>
      <c r="K12191" t="s">
        <v>356</v>
      </c>
      <c r="L12191" t="s">
        <v>53</v>
      </c>
      <c r="M12191" t="s">
        <v>7663</v>
      </c>
      <c r="N12191" t="s">
        <v>3193</v>
      </c>
      <c r="O12191">
        <v>0</v>
      </c>
      <c r="P12191">
        <v>0</v>
      </c>
      <c r="Q12191">
        <v>1</v>
      </c>
    </row>
    <row r="12192" spans="10:17" x14ac:dyDescent="0.2">
      <c r="J12192" t="s">
        <v>498</v>
      </c>
      <c r="K12192" t="s">
        <v>356</v>
      </c>
      <c r="L12192" t="s">
        <v>53</v>
      </c>
      <c r="M12192" t="s">
        <v>7663</v>
      </c>
      <c r="N12192" t="s">
        <v>3194</v>
      </c>
      <c r="O12192">
        <v>0</v>
      </c>
      <c r="P12192">
        <v>0</v>
      </c>
      <c r="Q12192">
        <v>1</v>
      </c>
    </row>
    <row r="12193" spans="10:17" x14ac:dyDescent="0.2">
      <c r="J12193" t="s">
        <v>498</v>
      </c>
      <c r="K12193" t="s">
        <v>356</v>
      </c>
      <c r="L12193" t="s">
        <v>53</v>
      </c>
      <c r="M12193" t="s">
        <v>7663</v>
      </c>
      <c r="N12193" t="s">
        <v>3195</v>
      </c>
      <c r="O12193">
        <v>0</v>
      </c>
      <c r="P12193">
        <v>0</v>
      </c>
      <c r="Q12193">
        <v>1</v>
      </c>
    </row>
    <row r="12194" spans="10:17" x14ac:dyDescent="0.2">
      <c r="J12194" t="s">
        <v>498</v>
      </c>
      <c r="K12194" t="s">
        <v>356</v>
      </c>
      <c r="L12194" t="s">
        <v>53</v>
      </c>
      <c r="M12194" t="s">
        <v>7663</v>
      </c>
      <c r="N12194" t="s">
        <v>3196</v>
      </c>
      <c r="O12194">
        <v>0</v>
      </c>
      <c r="P12194">
        <v>0</v>
      </c>
      <c r="Q12194">
        <v>1</v>
      </c>
    </row>
    <row r="12195" spans="10:17" x14ac:dyDescent="0.2">
      <c r="J12195" t="s">
        <v>498</v>
      </c>
      <c r="K12195" t="s">
        <v>356</v>
      </c>
      <c r="L12195" t="s">
        <v>53</v>
      </c>
      <c r="M12195" t="s">
        <v>7663</v>
      </c>
      <c r="N12195" t="s">
        <v>3201</v>
      </c>
      <c r="O12195">
        <v>0</v>
      </c>
      <c r="P12195">
        <v>0</v>
      </c>
      <c r="Q12195">
        <v>1</v>
      </c>
    </row>
    <row r="12196" spans="10:17" x14ac:dyDescent="0.2">
      <c r="J12196" t="s">
        <v>498</v>
      </c>
      <c r="K12196" t="s">
        <v>356</v>
      </c>
      <c r="L12196" t="s">
        <v>53</v>
      </c>
      <c r="M12196" t="s">
        <v>7663</v>
      </c>
      <c r="N12196" t="s">
        <v>3202</v>
      </c>
      <c r="O12196">
        <v>0</v>
      </c>
      <c r="P12196">
        <v>0</v>
      </c>
      <c r="Q12196">
        <v>1</v>
      </c>
    </row>
    <row r="12197" spans="10:17" x14ac:dyDescent="0.2">
      <c r="J12197" t="s">
        <v>498</v>
      </c>
      <c r="K12197" t="s">
        <v>356</v>
      </c>
      <c r="L12197" t="s">
        <v>53</v>
      </c>
      <c r="M12197" t="s">
        <v>7663</v>
      </c>
      <c r="N12197" t="s">
        <v>3204</v>
      </c>
      <c r="O12197">
        <v>0</v>
      </c>
      <c r="P12197">
        <v>0</v>
      </c>
      <c r="Q12197">
        <v>1</v>
      </c>
    </row>
    <row r="12198" spans="10:17" x14ac:dyDescent="0.2">
      <c r="J12198" t="s">
        <v>498</v>
      </c>
      <c r="K12198" t="s">
        <v>356</v>
      </c>
      <c r="L12198" t="s">
        <v>53</v>
      </c>
      <c r="M12198" t="s">
        <v>7663</v>
      </c>
      <c r="N12198" t="s">
        <v>3205</v>
      </c>
      <c r="O12198">
        <v>0</v>
      </c>
      <c r="P12198">
        <v>0</v>
      </c>
      <c r="Q12198">
        <v>1</v>
      </c>
    </row>
    <row r="12199" spans="10:17" x14ac:dyDescent="0.2">
      <c r="J12199" t="s">
        <v>498</v>
      </c>
      <c r="K12199" t="s">
        <v>356</v>
      </c>
      <c r="L12199" t="s">
        <v>53</v>
      </c>
      <c r="M12199" t="s">
        <v>7663</v>
      </c>
      <c r="N12199" t="s">
        <v>3206</v>
      </c>
      <c r="O12199">
        <v>0</v>
      </c>
      <c r="P12199">
        <v>0</v>
      </c>
      <c r="Q12199">
        <v>1</v>
      </c>
    </row>
    <row r="12200" spans="10:17" x14ac:dyDescent="0.2">
      <c r="J12200" t="s">
        <v>498</v>
      </c>
      <c r="K12200" t="s">
        <v>356</v>
      </c>
      <c r="L12200" t="s">
        <v>53</v>
      </c>
      <c r="M12200" t="s">
        <v>7663</v>
      </c>
      <c r="N12200" t="s">
        <v>3216</v>
      </c>
      <c r="O12200">
        <v>0</v>
      </c>
      <c r="P12200">
        <v>0</v>
      </c>
      <c r="Q12200">
        <v>1</v>
      </c>
    </row>
    <row r="12201" spans="10:17" x14ac:dyDescent="0.2">
      <c r="J12201" t="s">
        <v>498</v>
      </c>
      <c r="K12201" t="s">
        <v>356</v>
      </c>
      <c r="L12201" t="s">
        <v>53</v>
      </c>
      <c r="M12201" t="s">
        <v>7663</v>
      </c>
      <c r="N12201" t="s">
        <v>3217</v>
      </c>
      <c r="O12201">
        <v>0</v>
      </c>
      <c r="P12201">
        <v>0</v>
      </c>
      <c r="Q12201">
        <v>1</v>
      </c>
    </row>
    <row r="12202" spans="10:17" x14ac:dyDescent="0.2">
      <c r="J12202" t="s">
        <v>498</v>
      </c>
      <c r="K12202" t="s">
        <v>356</v>
      </c>
      <c r="L12202" t="s">
        <v>53</v>
      </c>
      <c r="M12202" t="s">
        <v>7663</v>
      </c>
      <c r="N12202" t="s">
        <v>3218</v>
      </c>
      <c r="O12202">
        <v>0</v>
      </c>
      <c r="P12202">
        <v>0</v>
      </c>
      <c r="Q12202">
        <v>1</v>
      </c>
    </row>
    <row r="12203" spans="10:17" x14ac:dyDescent="0.2">
      <c r="J12203" t="s">
        <v>498</v>
      </c>
      <c r="K12203" t="s">
        <v>356</v>
      </c>
      <c r="L12203" t="s">
        <v>53</v>
      </c>
      <c r="M12203" t="s">
        <v>7663</v>
      </c>
      <c r="N12203" t="s">
        <v>3219</v>
      </c>
      <c r="O12203">
        <v>0</v>
      </c>
      <c r="P12203">
        <v>0</v>
      </c>
      <c r="Q12203">
        <v>1</v>
      </c>
    </row>
    <row r="12204" spans="10:17" x14ac:dyDescent="0.2">
      <c r="J12204" t="s">
        <v>498</v>
      </c>
      <c r="K12204" t="s">
        <v>356</v>
      </c>
      <c r="L12204" t="s">
        <v>53</v>
      </c>
      <c r="M12204" t="s">
        <v>7663</v>
      </c>
      <c r="N12204" t="s">
        <v>3223</v>
      </c>
      <c r="O12204">
        <v>0</v>
      </c>
      <c r="P12204">
        <v>0</v>
      </c>
      <c r="Q12204">
        <v>1</v>
      </c>
    </row>
    <row r="12205" spans="10:17" x14ac:dyDescent="0.2">
      <c r="J12205" t="s">
        <v>498</v>
      </c>
      <c r="K12205" t="s">
        <v>356</v>
      </c>
      <c r="L12205" t="s">
        <v>53</v>
      </c>
      <c r="M12205" t="s">
        <v>7663</v>
      </c>
      <c r="N12205" t="s">
        <v>3232</v>
      </c>
      <c r="O12205">
        <v>0</v>
      </c>
      <c r="P12205">
        <v>0</v>
      </c>
      <c r="Q12205">
        <v>1</v>
      </c>
    </row>
    <row r="12206" spans="10:17" x14ac:dyDescent="0.2">
      <c r="J12206" t="s">
        <v>498</v>
      </c>
      <c r="K12206" t="s">
        <v>356</v>
      </c>
      <c r="L12206" t="s">
        <v>53</v>
      </c>
      <c r="M12206" t="s">
        <v>7663</v>
      </c>
      <c r="N12206" t="s">
        <v>3233</v>
      </c>
      <c r="O12206">
        <v>0</v>
      </c>
      <c r="P12206">
        <v>0</v>
      </c>
      <c r="Q12206">
        <v>1</v>
      </c>
    </row>
    <row r="12207" spans="10:17" x14ac:dyDescent="0.2">
      <c r="J12207" t="s">
        <v>498</v>
      </c>
      <c r="K12207" t="s">
        <v>356</v>
      </c>
      <c r="L12207" t="s">
        <v>53</v>
      </c>
      <c r="M12207" t="s">
        <v>7663</v>
      </c>
      <c r="N12207" t="s">
        <v>3234</v>
      </c>
      <c r="O12207">
        <v>0</v>
      </c>
      <c r="P12207">
        <v>0</v>
      </c>
      <c r="Q12207">
        <v>1</v>
      </c>
    </row>
    <row r="12208" spans="10:17" x14ac:dyDescent="0.2">
      <c r="J12208" t="s">
        <v>498</v>
      </c>
      <c r="K12208" t="s">
        <v>356</v>
      </c>
      <c r="L12208" t="s">
        <v>53</v>
      </c>
      <c r="M12208" t="s">
        <v>7663</v>
      </c>
      <c r="N12208" t="s">
        <v>3239</v>
      </c>
      <c r="O12208">
        <v>0</v>
      </c>
      <c r="P12208">
        <v>0</v>
      </c>
      <c r="Q12208">
        <v>1</v>
      </c>
    </row>
    <row r="12209" spans="10:17" x14ac:dyDescent="0.2">
      <c r="J12209" t="s">
        <v>498</v>
      </c>
      <c r="K12209" t="s">
        <v>356</v>
      </c>
      <c r="L12209" t="s">
        <v>53</v>
      </c>
      <c r="M12209" t="s">
        <v>7663</v>
      </c>
      <c r="N12209" t="s">
        <v>3240</v>
      </c>
      <c r="O12209">
        <v>0</v>
      </c>
      <c r="P12209">
        <v>0</v>
      </c>
      <c r="Q12209">
        <v>1</v>
      </c>
    </row>
    <row r="12210" spans="10:17" x14ac:dyDescent="0.2">
      <c r="J12210" t="s">
        <v>498</v>
      </c>
      <c r="K12210" t="s">
        <v>356</v>
      </c>
      <c r="L12210" t="s">
        <v>53</v>
      </c>
      <c r="M12210" t="s">
        <v>7663</v>
      </c>
      <c r="N12210" t="s">
        <v>3241</v>
      </c>
      <c r="O12210">
        <v>0</v>
      </c>
      <c r="P12210">
        <v>0</v>
      </c>
      <c r="Q12210">
        <v>1</v>
      </c>
    </row>
    <row r="12211" spans="10:17" x14ac:dyDescent="0.2">
      <c r="J12211" t="s">
        <v>498</v>
      </c>
      <c r="K12211" t="s">
        <v>356</v>
      </c>
      <c r="L12211" t="s">
        <v>53</v>
      </c>
      <c r="M12211" t="s">
        <v>7663</v>
      </c>
      <c r="N12211" t="s">
        <v>3242</v>
      </c>
      <c r="O12211">
        <v>0</v>
      </c>
      <c r="P12211">
        <v>0</v>
      </c>
      <c r="Q12211">
        <v>1</v>
      </c>
    </row>
    <row r="12212" spans="10:17" x14ac:dyDescent="0.2">
      <c r="J12212" t="s">
        <v>498</v>
      </c>
      <c r="K12212" t="s">
        <v>356</v>
      </c>
      <c r="L12212" t="s">
        <v>53</v>
      </c>
      <c r="M12212" t="s">
        <v>7663</v>
      </c>
      <c r="N12212" t="s">
        <v>3243</v>
      </c>
      <c r="O12212">
        <v>0</v>
      </c>
      <c r="P12212">
        <v>0</v>
      </c>
      <c r="Q12212">
        <v>1</v>
      </c>
    </row>
    <row r="12213" spans="10:17" x14ac:dyDescent="0.2">
      <c r="J12213" t="s">
        <v>498</v>
      </c>
      <c r="K12213" t="s">
        <v>356</v>
      </c>
      <c r="L12213" t="s">
        <v>53</v>
      </c>
      <c r="M12213" t="s">
        <v>7663</v>
      </c>
      <c r="N12213" t="s">
        <v>3263</v>
      </c>
      <c r="O12213">
        <v>0</v>
      </c>
      <c r="P12213">
        <v>0</v>
      </c>
      <c r="Q12213">
        <v>1</v>
      </c>
    </row>
    <row r="12214" spans="10:17" x14ac:dyDescent="0.2">
      <c r="J12214" t="s">
        <v>498</v>
      </c>
      <c r="K12214" t="s">
        <v>356</v>
      </c>
      <c r="L12214" t="s">
        <v>53</v>
      </c>
      <c r="M12214" t="s">
        <v>7663</v>
      </c>
      <c r="N12214" t="s">
        <v>3264</v>
      </c>
      <c r="O12214">
        <v>0</v>
      </c>
      <c r="P12214">
        <v>0</v>
      </c>
      <c r="Q12214">
        <v>1</v>
      </c>
    </row>
    <row r="12215" spans="10:17" x14ac:dyDescent="0.2">
      <c r="J12215" t="s">
        <v>498</v>
      </c>
      <c r="K12215" t="s">
        <v>356</v>
      </c>
      <c r="L12215" t="s">
        <v>53</v>
      </c>
      <c r="M12215" t="s">
        <v>7663</v>
      </c>
      <c r="N12215" t="s">
        <v>3265</v>
      </c>
      <c r="O12215">
        <v>0</v>
      </c>
      <c r="P12215">
        <v>0</v>
      </c>
      <c r="Q12215">
        <v>1</v>
      </c>
    </row>
    <row r="12216" spans="10:17" x14ac:dyDescent="0.2">
      <c r="J12216" t="s">
        <v>498</v>
      </c>
      <c r="K12216" t="s">
        <v>356</v>
      </c>
      <c r="L12216" t="s">
        <v>53</v>
      </c>
      <c r="M12216" t="s">
        <v>7663</v>
      </c>
      <c r="N12216" t="s">
        <v>3266</v>
      </c>
      <c r="O12216">
        <v>0</v>
      </c>
      <c r="P12216">
        <v>0</v>
      </c>
      <c r="Q12216">
        <v>1</v>
      </c>
    </row>
    <row r="12217" spans="10:17" x14ac:dyDescent="0.2">
      <c r="J12217" t="s">
        <v>498</v>
      </c>
      <c r="K12217" t="s">
        <v>356</v>
      </c>
      <c r="L12217" t="s">
        <v>53</v>
      </c>
      <c r="M12217" t="s">
        <v>7663</v>
      </c>
      <c r="N12217" t="s">
        <v>3267</v>
      </c>
      <c r="O12217">
        <v>0</v>
      </c>
      <c r="P12217">
        <v>0</v>
      </c>
      <c r="Q12217">
        <v>1</v>
      </c>
    </row>
    <row r="12218" spans="10:17" x14ac:dyDescent="0.2">
      <c r="J12218" t="s">
        <v>498</v>
      </c>
      <c r="K12218" t="s">
        <v>356</v>
      </c>
      <c r="L12218" t="s">
        <v>53</v>
      </c>
      <c r="M12218" t="s">
        <v>7663</v>
      </c>
      <c r="N12218" t="s">
        <v>3287</v>
      </c>
      <c r="O12218">
        <v>0</v>
      </c>
      <c r="P12218">
        <v>0</v>
      </c>
      <c r="Q12218">
        <v>1</v>
      </c>
    </row>
    <row r="12219" spans="10:17" x14ac:dyDescent="0.2">
      <c r="J12219" t="s">
        <v>498</v>
      </c>
      <c r="K12219" t="s">
        <v>356</v>
      </c>
      <c r="L12219" t="s">
        <v>53</v>
      </c>
      <c r="M12219" t="s">
        <v>7663</v>
      </c>
      <c r="N12219" t="s">
        <v>3288</v>
      </c>
      <c r="O12219">
        <v>0</v>
      </c>
      <c r="P12219">
        <v>0</v>
      </c>
      <c r="Q12219">
        <v>1</v>
      </c>
    </row>
    <row r="12220" spans="10:17" x14ac:dyDescent="0.2">
      <c r="J12220" t="s">
        <v>498</v>
      </c>
      <c r="K12220" t="s">
        <v>356</v>
      </c>
      <c r="L12220" t="s">
        <v>53</v>
      </c>
      <c r="M12220" t="s">
        <v>7663</v>
      </c>
      <c r="N12220" t="s">
        <v>3289</v>
      </c>
      <c r="O12220">
        <v>0</v>
      </c>
      <c r="P12220">
        <v>0</v>
      </c>
      <c r="Q12220">
        <v>1</v>
      </c>
    </row>
    <row r="12221" spans="10:17" x14ac:dyDescent="0.2">
      <c r="J12221" t="s">
        <v>498</v>
      </c>
      <c r="K12221" t="s">
        <v>356</v>
      </c>
      <c r="L12221" t="s">
        <v>53</v>
      </c>
      <c r="M12221" t="s">
        <v>7663</v>
      </c>
      <c r="N12221" t="s">
        <v>3290</v>
      </c>
      <c r="O12221">
        <v>0</v>
      </c>
      <c r="P12221">
        <v>0</v>
      </c>
      <c r="Q12221">
        <v>1</v>
      </c>
    </row>
    <row r="12222" spans="10:17" x14ac:dyDescent="0.2">
      <c r="J12222" t="s">
        <v>498</v>
      </c>
      <c r="K12222" t="s">
        <v>356</v>
      </c>
      <c r="L12222" t="s">
        <v>53</v>
      </c>
      <c r="M12222" t="s">
        <v>7663</v>
      </c>
      <c r="N12222" t="s">
        <v>3291</v>
      </c>
      <c r="O12222">
        <v>0</v>
      </c>
      <c r="P12222">
        <v>0</v>
      </c>
      <c r="Q12222">
        <v>1</v>
      </c>
    </row>
    <row r="12223" spans="10:17" x14ac:dyDescent="0.2">
      <c r="J12223" t="s">
        <v>498</v>
      </c>
      <c r="K12223" t="s">
        <v>356</v>
      </c>
      <c r="L12223" t="s">
        <v>53</v>
      </c>
      <c r="M12223" t="s">
        <v>7663</v>
      </c>
      <c r="N12223" t="s">
        <v>3292</v>
      </c>
      <c r="O12223">
        <v>0</v>
      </c>
      <c r="P12223">
        <v>0</v>
      </c>
      <c r="Q12223">
        <v>1</v>
      </c>
    </row>
    <row r="12224" spans="10:17" x14ac:dyDescent="0.2">
      <c r="J12224" t="s">
        <v>498</v>
      </c>
      <c r="K12224" t="s">
        <v>356</v>
      </c>
      <c r="L12224" t="s">
        <v>53</v>
      </c>
      <c r="M12224" t="s">
        <v>7663</v>
      </c>
      <c r="N12224" t="s">
        <v>3297</v>
      </c>
      <c r="O12224">
        <v>0</v>
      </c>
      <c r="P12224">
        <v>0</v>
      </c>
      <c r="Q12224">
        <v>1</v>
      </c>
    </row>
    <row r="12225" spans="10:17" x14ac:dyDescent="0.2">
      <c r="J12225" t="s">
        <v>498</v>
      </c>
      <c r="K12225" t="s">
        <v>356</v>
      </c>
      <c r="L12225" t="s">
        <v>53</v>
      </c>
      <c r="M12225" t="s">
        <v>7663</v>
      </c>
      <c r="N12225" t="s">
        <v>3298</v>
      </c>
      <c r="O12225">
        <v>0</v>
      </c>
      <c r="P12225">
        <v>0</v>
      </c>
      <c r="Q12225">
        <v>1</v>
      </c>
    </row>
    <row r="12226" spans="10:17" x14ac:dyDescent="0.2">
      <c r="J12226" t="s">
        <v>498</v>
      </c>
      <c r="K12226" t="s">
        <v>356</v>
      </c>
      <c r="L12226" t="s">
        <v>53</v>
      </c>
      <c r="M12226" t="s">
        <v>7663</v>
      </c>
      <c r="N12226" t="s">
        <v>3299</v>
      </c>
      <c r="O12226">
        <v>0</v>
      </c>
      <c r="P12226">
        <v>0</v>
      </c>
      <c r="Q12226">
        <v>1</v>
      </c>
    </row>
    <row r="12227" spans="10:17" x14ac:dyDescent="0.2">
      <c r="J12227" t="s">
        <v>498</v>
      </c>
      <c r="K12227" t="s">
        <v>356</v>
      </c>
      <c r="L12227" t="s">
        <v>53</v>
      </c>
      <c r="M12227" t="s">
        <v>7663</v>
      </c>
      <c r="N12227" t="s">
        <v>3300</v>
      </c>
      <c r="O12227">
        <v>0</v>
      </c>
      <c r="P12227">
        <v>0</v>
      </c>
      <c r="Q12227">
        <v>1</v>
      </c>
    </row>
    <row r="12228" spans="10:17" x14ac:dyDescent="0.2">
      <c r="J12228" t="s">
        <v>498</v>
      </c>
      <c r="K12228" t="s">
        <v>356</v>
      </c>
      <c r="L12228" t="s">
        <v>53</v>
      </c>
      <c r="M12228" t="s">
        <v>7663</v>
      </c>
      <c r="N12228" t="s">
        <v>3301</v>
      </c>
      <c r="O12228">
        <v>0</v>
      </c>
      <c r="P12228">
        <v>0</v>
      </c>
      <c r="Q12228">
        <v>1</v>
      </c>
    </row>
    <row r="12229" spans="10:17" x14ac:dyDescent="0.2">
      <c r="J12229" t="s">
        <v>498</v>
      </c>
      <c r="K12229" t="s">
        <v>356</v>
      </c>
      <c r="L12229" t="s">
        <v>53</v>
      </c>
      <c r="M12229" t="s">
        <v>7663</v>
      </c>
      <c r="N12229" t="s">
        <v>3302</v>
      </c>
      <c r="O12229">
        <v>0</v>
      </c>
      <c r="P12229">
        <v>0</v>
      </c>
      <c r="Q12229">
        <v>1</v>
      </c>
    </row>
    <row r="12230" spans="10:17" x14ac:dyDescent="0.2">
      <c r="J12230" t="s">
        <v>498</v>
      </c>
      <c r="K12230" t="s">
        <v>356</v>
      </c>
      <c r="L12230" t="s">
        <v>53</v>
      </c>
      <c r="M12230" t="s">
        <v>7663</v>
      </c>
      <c r="N12230" t="s">
        <v>3303</v>
      </c>
      <c r="O12230">
        <v>0</v>
      </c>
      <c r="P12230">
        <v>0</v>
      </c>
      <c r="Q12230">
        <v>1</v>
      </c>
    </row>
    <row r="12231" spans="10:17" x14ac:dyDescent="0.2">
      <c r="J12231" t="s">
        <v>498</v>
      </c>
      <c r="K12231" t="s">
        <v>356</v>
      </c>
      <c r="L12231" t="s">
        <v>53</v>
      </c>
      <c r="M12231" t="s">
        <v>7663</v>
      </c>
      <c r="N12231" t="s">
        <v>3311</v>
      </c>
      <c r="O12231">
        <v>0</v>
      </c>
      <c r="P12231">
        <v>0</v>
      </c>
      <c r="Q12231">
        <v>1</v>
      </c>
    </row>
    <row r="12232" spans="10:17" x14ac:dyDescent="0.2">
      <c r="J12232" t="s">
        <v>498</v>
      </c>
      <c r="K12232" t="s">
        <v>356</v>
      </c>
      <c r="L12232" t="s">
        <v>53</v>
      </c>
      <c r="M12232" t="s">
        <v>7663</v>
      </c>
      <c r="N12232" t="s">
        <v>3312</v>
      </c>
      <c r="O12232">
        <v>0</v>
      </c>
      <c r="P12232">
        <v>0</v>
      </c>
      <c r="Q12232">
        <v>1</v>
      </c>
    </row>
    <row r="12233" spans="10:17" x14ac:dyDescent="0.2">
      <c r="J12233" t="s">
        <v>498</v>
      </c>
      <c r="K12233" t="s">
        <v>356</v>
      </c>
      <c r="L12233" t="s">
        <v>53</v>
      </c>
      <c r="M12233" t="s">
        <v>7663</v>
      </c>
      <c r="N12233" t="s">
        <v>3313</v>
      </c>
      <c r="O12233">
        <v>0</v>
      </c>
      <c r="P12233">
        <v>0</v>
      </c>
      <c r="Q12233">
        <v>1</v>
      </c>
    </row>
    <row r="12234" spans="10:17" x14ac:dyDescent="0.2">
      <c r="J12234" t="s">
        <v>498</v>
      </c>
      <c r="K12234" t="s">
        <v>356</v>
      </c>
      <c r="L12234" t="s">
        <v>53</v>
      </c>
      <c r="M12234" t="s">
        <v>7663</v>
      </c>
      <c r="N12234" t="s">
        <v>3314</v>
      </c>
      <c r="O12234">
        <v>0</v>
      </c>
      <c r="P12234">
        <v>0</v>
      </c>
      <c r="Q12234">
        <v>1</v>
      </c>
    </row>
    <row r="12235" spans="10:17" x14ac:dyDescent="0.2">
      <c r="J12235" t="s">
        <v>498</v>
      </c>
      <c r="K12235" t="s">
        <v>356</v>
      </c>
      <c r="L12235" t="s">
        <v>53</v>
      </c>
      <c r="M12235" t="s">
        <v>7663</v>
      </c>
      <c r="N12235" t="s">
        <v>3315</v>
      </c>
      <c r="O12235">
        <v>0</v>
      </c>
      <c r="P12235">
        <v>0</v>
      </c>
      <c r="Q12235">
        <v>1</v>
      </c>
    </row>
    <row r="12236" spans="10:17" x14ac:dyDescent="0.2">
      <c r="J12236" t="s">
        <v>498</v>
      </c>
      <c r="K12236" t="s">
        <v>356</v>
      </c>
      <c r="L12236" t="s">
        <v>53</v>
      </c>
      <c r="M12236" t="s">
        <v>7663</v>
      </c>
      <c r="N12236" t="s">
        <v>3316</v>
      </c>
      <c r="O12236">
        <v>0</v>
      </c>
      <c r="P12236">
        <v>0</v>
      </c>
      <c r="Q12236">
        <v>1</v>
      </c>
    </row>
    <row r="12237" spans="10:17" x14ac:dyDescent="0.2">
      <c r="J12237" t="s">
        <v>498</v>
      </c>
      <c r="K12237" t="s">
        <v>356</v>
      </c>
      <c r="L12237" t="s">
        <v>53</v>
      </c>
      <c r="M12237" t="s">
        <v>7663</v>
      </c>
      <c r="N12237" t="s">
        <v>3325</v>
      </c>
      <c r="O12237">
        <v>0</v>
      </c>
      <c r="P12237">
        <v>0</v>
      </c>
      <c r="Q12237">
        <v>1</v>
      </c>
    </row>
    <row r="12238" spans="10:17" x14ac:dyDescent="0.2">
      <c r="J12238" t="s">
        <v>498</v>
      </c>
      <c r="K12238" t="s">
        <v>356</v>
      </c>
      <c r="L12238" t="s">
        <v>53</v>
      </c>
      <c r="M12238" t="s">
        <v>7663</v>
      </c>
      <c r="N12238" t="s">
        <v>3335</v>
      </c>
      <c r="O12238">
        <v>0</v>
      </c>
      <c r="P12238">
        <v>0</v>
      </c>
      <c r="Q12238">
        <v>1</v>
      </c>
    </row>
    <row r="12239" spans="10:17" x14ac:dyDescent="0.2">
      <c r="J12239" t="s">
        <v>498</v>
      </c>
      <c r="K12239" t="s">
        <v>356</v>
      </c>
      <c r="L12239" t="s">
        <v>53</v>
      </c>
      <c r="M12239" t="s">
        <v>7663</v>
      </c>
      <c r="N12239" t="s">
        <v>3336</v>
      </c>
      <c r="O12239">
        <v>0</v>
      </c>
      <c r="P12239">
        <v>0</v>
      </c>
      <c r="Q12239">
        <v>1</v>
      </c>
    </row>
    <row r="12240" spans="10:17" x14ac:dyDescent="0.2">
      <c r="J12240" t="s">
        <v>498</v>
      </c>
      <c r="K12240" t="s">
        <v>356</v>
      </c>
      <c r="L12240" t="s">
        <v>53</v>
      </c>
      <c r="M12240" t="s">
        <v>7663</v>
      </c>
      <c r="N12240" t="s">
        <v>3337</v>
      </c>
      <c r="O12240">
        <v>0</v>
      </c>
      <c r="P12240">
        <v>0</v>
      </c>
      <c r="Q12240">
        <v>1</v>
      </c>
    </row>
    <row r="12241" spans="10:17" x14ac:dyDescent="0.2">
      <c r="J12241" t="s">
        <v>498</v>
      </c>
      <c r="K12241" t="s">
        <v>356</v>
      </c>
      <c r="L12241" t="s">
        <v>53</v>
      </c>
      <c r="M12241" t="s">
        <v>7663</v>
      </c>
      <c r="N12241" t="s">
        <v>3338</v>
      </c>
      <c r="O12241">
        <v>0</v>
      </c>
      <c r="P12241">
        <v>0</v>
      </c>
      <c r="Q12241">
        <v>1</v>
      </c>
    </row>
    <row r="12242" spans="10:17" x14ac:dyDescent="0.2">
      <c r="J12242" t="s">
        <v>498</v>
      </c>
      <c r="K12242" t="s">
        <v>356</v>
      </c>
      <c r="L12242" t="s">
        <v>53</v>
      </c>
      <c r="M12242" t="s">
        <v>7663</v>
      </c>
      <c r="N12242" t="s">
        <v>3339</v>
      </c>
      <c r="O12242">
        <v>0</v>
      </c>
      <c r="P12242">
        <v>0</v>
      </c>
      <c r="Q12242">
        <v>1</v>
      </c>
    </row>
    <row r="12243" spans="10:17" x14ac:dyDescent="0.2">
      <c r="J12243" t="s">
        <v>498</v>
      </c>
      <c r="K12243" t="s">
        <v>356</v>
      </c>
      <c r="L12243" t="s">
        <v>53</v>
      </c>
      <c r="M12243" t="s">
        <v>7663</v>
      </c>
      <c r="N12243" t="s">
        <v>3359</v>
      </c>
      <c r="O12243">
        <v>0</v>
      </c>
      <c r="P12243">
        <v>0</v>
      </c>
      <c r="Q12243">
        <v>1</v>
      </c>
    </row>
    <row r="12244" spans="10:17" x14ac:dyDescent="0.2">
      <c r="J12244" t="s">
        <v>498</v>
      </c>
      <c r="K12244" t="s">
        <v>356</v>
      </c>
      <c r="L12244" t="s">
        <v>53</v>
      </c>
      <c r="M12244" t="s">
        <v>7663</v>
      </c>
      <c r="N12244" t="s">
        <v>3360</v>
      </c>
      <c r="O12244">
        <v>0</v>
      </c>
      <c r="P12244">
        <v>0</v>
      </c>
      <c r="Q12244">
        <v>1</v>
      </c>
    </row>
    <row r="12245" spans="10:17" x14ac:dyDescent="0.2">
      <c r="J12245" t="s">
        <v>498</v>
      </c>
      <c r="K12245" t="s">
        <v>356</v>
      </c>
      <c r="L12245" t="s">
        <v>53</v>
      </c>
      <c r="M12245" t="s">
        <v>7663</v>
      </c>
      <c r="N12245" t="s">
        <v>3361</v>
      </c>
      <c r="O12245">
        <v>0</v>
      </c>
      <c r="P12245">
        <v>0</v>
      </c>
      <c r="Q12245">
        <v>1</v>
      </c>
    </row>
    <row r="12246" spans="10:17" x14ac:dyDescent="0.2">
      <c r="J12246" t="s">
        <v>498</v>
      </c>
      <c r="K12246" t="s">
        <v>356</v>
      </c>
      <c r="L12246" t="s">
        <v>53</v>
      </c>
      <c r="M12246" t="s">
        <v>7663</v>
      </c>
      <c r="N12246" t="s">
        <v>3362</v>
      </c>
      <c r="O12246">
        <v>0</v>
      </c>
      <c r="P12246">
        <v>0</v>
      </c>
      <c r="Q12246">
        <v>1</v>
      </c>
    </row>
    <row r="12247" spans="10:17" x14ac:dyDescent="0.2">
      <c r="J12247" t="s">
        <v>498</v>
      </c>
      <c r="K12247" t="s">
        <v>356</v>
      </c>
      <c r="L12247" t="s">
        <v>53</v>
      </c>
      <c r="M12247" t="s">
        <v>7663</v>
      </c>
      <c r="N12247" t="s">
        <v>3363</v>
      </c>
      <c r="O12247">
        <v>0</v>
      </c>
      <c r="P12247">
        <v>0</v>
      </c>
      <c r="Q12247">
        <v>1</v>
      </c>
    </row>
    <row r="12248" spans="10:17" x14ac:dyDescent="0.2">
      <c r="J12248" t="s">
        <v>498</v>
      </c>
      <c r="K12248" t="s">
        <v>356</v>
      </c>
      <c r="L12248" t="s">
        <v>53</v>
      </c>
      <c r="M12248" t="s">
        <v>7663</v>
      </c>
      <c r="N12248" t="s">
        <v>3400</v>
      </c>
      <c r="O12248">
        <v>0</v>
      </c>
      <c r="P12248">
        <v>0</v>
      </c>
      <c r="Q12248">
        <v>1</v>
      </c>
    </row>
    <row r="12249" spans="10:17" x14ac:dyDescent="0.2">
      <c r="J12249" t="s">
        <v>498</v>
      </c>
      <c r="K12249" t="s">
        <v>356</v>
      </c>
      <c r="L12249" t="s">
        <v>53</v>
      </c>
      <c r="M12249" t="s">
        <v>7663</v>
      </c>
      <c r="N12249" t="s">
        <v>3401</v>
      </c>
      <c r="O12249">
        <v>0</v>
      </c>
      <c r="P12249">
        <v>0</v>
      </c>
      <c r="Q12249">
        <v>1</v>
      </c>
    </row>
    <row r="12250" spans="10:17" x14ac:dyDescent="0.2">
      <c r="J12250" t="s">
        <v>498</v>
      </c>
      <c r="K12250" t="s">
        <v>356</v>
      </c>
      <c r="L12250" t="s">
        <v>53</v>
      </c>
      <c r="M12250" t="s">
        <v>7663</v>
      </c>
      <c r="N12250" t="s">
        <v>3402</v>
      </c>
      <c r="O12250">
        <v>0</v>
      </c>
      <c r="P12250">
        <v>0</v>
      </c>
      <c r="Q12250">
        <v>1</v>
      </c>
    </row>
    <row r="12251" spans="10:17" x14ac:dyDescent="0.2">
      <c r="J12251" t="s">
        <v>498</v>
      </c>
      <c r="K12251" t="s">
        <v>356</v>
      </c>
      <c r="L12251" t="s">
        <v>53</v>
      </c>
      <c r="M12251" t="s">
        <v>7663</v>
      </c>
      <c r="N12251" t="s">
        <v>3403</v>
      </c>
      <c r="O12251">
        <v>0</v>
      </c>
      <c r="P12251">
        <v>0</v>
      </c>
      <c r="Q12251">
        <v>1</v>
      </c>
    </row>
    <row r="12252" spans="10:17" x14ac:dyDescent="0.2">
      <c r="J12252" t="s">
        <v>498</v>
      </c>
      <c r="K12252" t="s">
        <v>356</v>
      </c>
      <c r="L12252" t="s">
        <v>53</v>
      </c>
      <c r="M12252" t="s">
        <v>7663</v>
      </c>
      <c r="N12252" t="s">
        <v>3404</v>
      </c>
      <c r="O12252">
        <v>0</v>
      </c>
      <c r="P12252">
        <v>0</v>
      </c>
      <c r="Q12252">
        <v>1</v>
      </c>
    </row>
    <row r="12253" spans="10:17" x14ac:dyDescent="0.2">
      <c r="J12253" t="s">
        <v>498</v>
      </c>
      <c r="K12253" t="s">
        <v>356</v>
      </c>
      <c r="L12253" t="s">
        <v>53</v>
      </c>
      <c r="M12253" t="s">
        <v>7663</v>
      </c>
      <c r="N12253" t="s">
        <v>3407</v>
      </c>
      <c r="O12253">
        <v>0</v>
      </c>
      <c r="P12253">
        <v>0</v>
      </c>
      <c r="Q12253">
        <v>1</v>
      </c>
    </row>
    <row r="12254" spans="10:17" x14ac:dyDescent="0.2">
      <c r="J12254" t="s">
        <v>498</v>
      </c>
      <c r="K12254" t="s">
        <v>356</v>
      </c>
      <c r="L12254" t="s">
        <v>53</v>
      </c>
      <c r="M12254" t="s">
        <v>7663</v>
      </c>
      <c r="N12254" t="s">
        <v>3408</v>
      </c>
      <c r="O12254">
        <v>0</v>
      </c>
      <c r="P12254">
        <v>0</v>
      </c>
      <c r="Q12254">
        <v>1</v>
      </c>
    </row>
    <row r="12255" spans="10:17" x14ac:dyDescent="0.2">
      <c r="J12255" t="s">
        <v>498</v>
      </c>
      <c r="K12255" t="s">
        <v>356</v>
      </c>
      <c r="L12255" t="s">
        <v>53</v>
      </c>
      <c r="M12255" t="s">
        <v>7663</v>
      </c>
      <c r="N12255" t="s">
        <v>3409</v>
      </c>
      <c r="O12255">
        <v>0</v>
      </c>
      <c r="P12255">
        <v>0</v>
      </c>
      <c r="Q12255">
        <v>1</v>
      </c>
    </row>
    <row r="12256" spans="10:17" x14ac:dyDescent="0.2">
      <c r="J12256" t="s">
        <v>498</v>
      </c>
      <c r="K12256" t="s">
        <v>356</v>
      </c>
      <c r="L12256" t="s">
        <v>53</v>
      </c>
      <c r="M12256" t="s">
        <v>7663</v>
      </c>
      <c r="N12256" t="s">
        <v>3410</v>
      </c>
      <c r="O12256">
        <v>0</v>
      </c>
      <c r="P12256">
        <v>0</v>
      </c>
      <c r="Q12256">
        <v>1</v>
      </c>
    </row>
    <row r="12257" spans="10:17" x14ac:dyDescent="0.2">
      <c r="J12257" t="s">
        <v>498</v>
      </c>
      <c r="K12257" t="s">
        <v>356</v>
      </c>
      <c r="L12257" t="s">
        <v>53</v>
      </c>
      <c r="M12257" t="s">
        <v>7663</v>
      </c>
      <c r="N12257" t="s">
        <v>3411</v>
      </c>
      <c r="O12257">
        <v>0</v>
      </c>
      <c r="P12257">
        <v>0</v>
      </c>
      <c r="Q12257">
        <v>1</v>
      </c>
    </row>
    <row r="12258" spans="10:17" x14ac:dyDescent="0.2">
      <c r="J12258" t="s">
        <v>498</v>
      </c>
      <c r="K12258" t="s">
        <v>356</v>
      </c>
      <c r="L12258" t="s">
        <v>53</v>
      </c>
      <c r="M12258" t="s">
        <v>7663</v>
      </c>
      <c r="N12258" t="s">
        <v>3431</v>
      </c>
      <c r="O12258">
        <v>0</v>
      </c>
      <c r="P12258">
        <v>0</v>
      </c>
      <c r="Q12258">
        <v>1</v>
      </c>
    </row>
    <row r="12259" spans="10:17" x14ac:dyDescent="0.2">
      <c r="J12259" t="s">
        <v>498</v>
      </c>
      <c r="K12259" t="s">
        <v>356</v>
      </c>
      <c r="L12259" t="s">
        <v>53</v>
      </c>
      <c r="M12259" t="s">
        <v>7663</v>
      </c>
      <c r="N12259" t="s">
        <v>3432</v>
      </c>
      <c r="O12259">
        <v>0</v>
      </c>
      <c r="P12259">
        <v>0</v>
      </c>
      <c r="Q12259">
        <v>1</v>
      </c>
    </row>
    <row r="12260" spans="10:17" x14ac:dyDescent="0.2">
      <c r="J12260" t="s">
        <v>498</v>
      </c>
      <c r="K12260" t="s">
        <v>356</v>
      </c>
      <c r="L12260" t="s">
        <v>53</v>
      </c>
      <c r="M12260" t="s">
        <v>7663</v>
      </c>
      <c r="N12260" t="s">
        <v>3433</v>
      </c>
      <c r="O12260">
        <v>0</v>
      </c>
      <c r="P12260">
        <v>0</v>
      </c>
      <c r="Q12260">
        <v>1</v>
      </c>
    </row>
    <row r="12261" spans="10:17" x14ac:dyDescent="0.2">
      <c r="J12261" t="s">
        <v>498</v>
      </c>
      <c r="K12261" t="s">
        <v>356</v>
      </c>
      <c r="L12261" t="s">
        <v>53</v>
      </c>
      <c r="M12261" t="s">
        <v>7663</v>
      </c>
      <c r="N12261" t="s">
        <v>3434</v>
      </c>
      <c r="O12261">
        <v>0</v>
      </c>
      <c r="P12261">
        <v>0</v>
      </c>
      <c r="Q12261">
        <v>1</v>
      </c>
    </row>
    <row r="12262" spans="10:17" x14ac:dyDescent="0.2">
      <c r="J12262" t="s">
        <v>498</v>
      </c>
      <c r="K12262" t="s">
        <v>356</v>
      </c>
      <c r="L12262" t="s">
        <v>53</v>
      </c>
      <c r="M12262" t="s">
        <v>7663</v>
      </c>
      <c r="N12262" t="s">
        <v>3435</v>
      </c>
      <c r="O12262">
        <v>0</v>
      </c>
      <c r="P12262">
        <v>0</v>
      </c>
      <c r="Q12262">
        <v>1</v>
      </c>
    </row>
    <row r="12263" spans="10:17" x14ac:dyDescent="0.2">
      <c r="J12263" t="s">
        <v>498</v>
      </c>
      <c r="K12263" t="s">
        <v>356</v>
      </c>
      <c r="L12263" t="s">
        <v>53</v>
      </c>
      <c r="M12263" t="s">
        <v>7663</v>
      </c>
      <c r="N12263" t="s">
        <v>3455</v>
      </c>
      <c r="O12263">
        <v>0</v>
      </c>
      <c r="P12263">
        <v>0</v>
      </c>
      <c r="Q12263">
        <v>1</v>
      </c>
    </row>
    <row r="12264" spans="10:17" x14ac:dyDescent="0.2">
      <c r="J12264" t="s">
        <v>498</v>
      </c>
      <c r="K12264" t="s">
        <v>356</v>
      </c>
      <c r="L12264" t="s">
        <v>53</v>
      </c>
      <c r="M12264" t="s">
        <v>7663</v>
      </c>
      <c r="N12264" t="s">
        <v>3456</v>
      </c>
      <c r="O12264">
        <v>0</v>
      </c>
      <c r="P12264">
        <v>0</v>
      </c>
      <c r="Q12264">
        <v>1</v>
      </c>
    </row>
    <row r="12265" spans="10:17" x14ac:dyDescent="0.2">
      <c r="J12265" t="s">
        <v>498</v>
      </c>
      <c r="K12265" t="s">
        <v>356</v>
      </c>
      <c r="L12265" t="s">
        <v>53</v>
      </c>
      <c r="M12265" t="s">
        <v>7663</v>
      </c>
      <c r="N12265" t="s">
        <v>3457</v>
      </c>
      <c r="O12265">
        <v>0</v>
      </c>
      <c r="P12265">
        <v>0</v>
      </c>
      <c r="Q12265">
        <v>1</v>
      </c>
    </row>
    <row r="12266" spans="10:17" x14ac:dyDescent="0.2">
      <c r="J12266" t="s">
        <v>498</v>
      </c>
      <c r="K12266" t="s">
        <v>356</v>
      </c>
      <c r="L12266" t="s">
        <v>53</v>
      </c>
      <c r="M12266" t="s">
        <v>7663</v>
      </c>
      <c r="N12266" t="s">
        <v>3458</v>
      </c>
      <c r="O12266">
        <v>0</v>
      </c>
      <c r="P12266">
        <v>0</v>
      </c>
      <c r="Q12266">
        <v>1</v>
      </c>
    </row>
    <row r="12267" spans="10:17" x14ac:dyDescent="0.2">
      <c r="J12267" t="s">
        <v>498</v>
      </c>
      <c r="K12267" t="s">
        <v>356</v>
      </c>
      <c r="L12267" t="s">
        <v>53</v>
      </c>
      <c r="M12267" t="s">
        <v>7663</v>
      </c>
      <c r="N12267" t="s">
        <v>3459</v>
      </c>
      <c r="O12267">
        <v>0</v>
      </c>
      <c r="P12267">
        <v>0</v>
      </c>
      <c r="Q12267">
        <v>1</v>
      </c>
    </row>
    <row r="12268" spans="10:17" x14ac:dyDescent="0.2">
      <c r="J12268" t="s">
        <v>498</v>
      </c>
      <c r="K12268" t="s">
        <v>356</v>
      </c>
      <c r="L12268" t="s">
        <v>53</v>
      </c>
      <c r="M12268" t="s">
        <v>7663</v>
      </c>
      <c r="N12268" t="s">
        <v>3460</v>
      </c>
      <c r="O12268">
        <v>0</v>
      </c>
      <c r="P12268">
        <v>0</v>
      </c>
      <c r="Q12268">
        <v>1</v>
      </c>
    </row>
    <row r="12269" spans="10:17" x14ac:dyDescent="0.2">
      <c r="J12269" t="s">
        <v>498</v>
      </c>
      <c r="K12269" t="s">
        <v>356</v>
      </c>
      <c r="L12269" t="s">
        <v>53</v>
      </c>
      <c r="M12269" t="s">
        <v>7663</v>
      </c>
      <c r="N12269" t="s">
        <v>3465</v>
      </c>
      <c r="O12269">
        <v>0</v>
      </c>
      <c r="P12269">
        <v>0</v>
      </c>
      <c r="Q12269">
        <v>1</v>
      </c>
    </row>
    <row r="12270" spans="10:17" x14ac:dyDescent="0.2">
      <c r="J12270" t="s">
        <v>498</v>
      </c>
      <c r="K12270" t="s">
        <v>356</v>
      </c>
      <c r="L12270" t="s">
        <v>53</v>
      </c>
      <c r="M12270" t="s">
        <v>7663</v>
      </c>
      <c r="N12270" t="s">
        <v>3466</v>
      </c>
      <c r="O12270">
        <v>0</v>
      </c>
      <c r="P12270">
        <v>0</v>
      </c>
      <c r="Q12270">
        <v>1</v>
      </c>
    </row>
    <row r="12271" spans="10:17" x14ac:dyDescent="0.2">
      <c r="J12271" t="s">
        <v>498</v>
      </c>
      <c r="K12271" t="s">
        <v>356</v>
      </c>
      <c r="L12271" t="s">
        <v>53</v>
      </c>
      <c r="M12271" t="s">
        <v>7663</v>
      </c>
      <c r="N12271" t="s">
        <v>3467</v>
      </c>
      <c r="O12271">
        <v>0</v>
      </c>
      <c r="P12271">
        <v>0</v>
      </c>
      <c r="Q12271">
        <v>1</v>
      </c>
    </row>
    <row r="12272" spans="10:17" x14ac:dyDescent="0.2">
      <c r="J12272" t="s">
        <v>498</v>
      </c>
      <c r="K12272" t="s">
        <v>356</v>
      </c>
      <c r="L12272" t="s">
        <v>53</v>
      </c>
      <c r="M12272" t="s">
        <v>7663</v>
      </c>
      <c r="N12272" t="s">
        <v>3468</v>
      </c>
      <c r="O12272">
        <v>0</v>
      </c>
      <c r="P12272">
        <v>0</v>
      </c>
      <c r="Q12272">
        <v>1</v>
      </c>
    </row>
    <row r="12273" spans="10:17" x14ac:dyDescent="0.2">
      <c r="J12273" t="s">
        <v>498</v>
      </c>
      <c r="K12273" t="s">
        <v>356</v>
      </c>
      <c r="L12273" t="s">
        <v>53</v>
      </c>
      <c r="M12273" t="s">
        <v>7663</v>
      </c>
      <c r="N12273" t="s">
        <v>3469</v>
      </c>
      <c r="O12273">
        <v>0</v>
      </c>
      <c r="P12273">
        <v>0</v>
      </c>
      <c r="Q12273">
        <v>1</v>
      </c>
    </row>
    <row r="12274" spans="10:17" x14ac:dyDescent="0.2">
      <c r="J12274" t="s">
        <v>498</v>
      </c>
      <c r="K12274" t="s">
        <v>356</v>
      </c>
      <c r="L12274" t="s">
        <v>53</v>
      </c>
      <c r="M12274" t="s">
        <v>7663</v>
      </c>
      <c r="N12274" t="s">
        <v>3470</v>
      </c>
      <c r="O12274">
        <v>0</v>
      </c>
      <c r="P12274">
        <v>0</v>
      </c>
      <c r="Q12274">
        <v>1</v>
      </c>
    </row>
    <row r="12275" spans="10:17" x14ac:dyDescent="0.2">
      <c r="J12275" t="s">
        <v>498</v>
      </c>
      <c r="K12275" t="s">
        <v>356</v>
      </c>
      <c r="L12275" t="s">
        <v>53</v>
      </c>
      <c r="M12275" t="s">
        <v>7663</v>
      </c>
      <c r="N12275" t="s">
        <v>3471</v>
      </c>
      <c r="O12275">
        <v>0</v>
      </c>
      <c r="P12275">
        <v>0</v>
      </c>
      <c r="Q12275">
        <v>1</v>
      </c>
    </row>
    <row r="12276" spans="10:17" x14ac:dyDescent="0.2">
      <c r="J12276" t="s">
        <v>498</v>
      </c>
      <c r="K12276" t="s">
        <v>356</v>
      </c>
      <c r="L12276" t="s">
        <v>53</v>
      </c>
      <c r="M12276" t="s">
        <v>7663</v>
      </c>
      <c r="N12276" t="s">
        <v>3477</v>
      </c>
      <c r="O12276">
        <v>0</v>
      </c>
      <c r="P12276">
        <v>0</v>
      </c>
      <c r="Q12276">
        <v>1</v>
      </c>
    </row>
    <row r="12277" spans="10:17" x14ac:dyDescent="0.2">
      <c r="J12277" t="s">
        <v>498</v>
      </c>
      <c r="K12277" t="s">
        <v>356</v>
      </c>
      <c r="L12277" t="s">
        <v>53</v>
      </c>
      <c r="M12277" t="s">
        <v>7663</v>
      </c>
      <c r="N12277" t="s">
        <v>3479</v>
      </c>
      <c r="O12277">
        <v>0</v>
      </c>
      <c r="P12277">
        <v>0</v>
      </c>
      <c r="Q12277">
        <v>1</v>
      </c>
    </row>
    <row r="12278" spans="10:17" x14ac:dyDescent="0.2">
      <c r="J12278" t="s">
        <v>498</v>
      </c>
      <c r="K12278" t="s">
        <v>356</v>
      </c>
      <c r="L12278" t="s">
        <v>53</v>
      </c>
      <c r="M12278" t="s">
        <v>7663</v>
      </c>
      <c r="N12278" t="s">
        <v>3480</v>
      </c>
      <c r="O12278">
        <v>0</v>
      </c>
      <c r="P12278">
        <v>0</v>
      </c>
      <c r="Q12278">
        <v>1</v>
      </c>
    </row>
    <row r="12279" spans="10:17" x14ac:dyDescent="0.2">
      <c r="J12279" t="s">
        <v>498</v>
      </c>
      <c r="K12279" t="s">
        <v>356</v>
      </c>
      <c r="L12279" t="s">
        <v>53</v>
      </c>
      <c r="M12279" t="s">
        <v>7663</v>
      </c>
      <c r="N12279" t="s">
        <v>3481</v>
      </c>
      <c r="O12279">
        <v>0</v>
      </c>
      <c r="P12279">
        <v>0</v>
      </c>
      <c r="Q12279">
        <v>1</v>
      </c>
    </row>
    <row r="12280" spans="10:17" x14ac:dyDescent="0.2">
      <c r="J12280" t="s">
        <v>498</v>
      </c>
      <c r="K12280" t="s">
        <v>356</v>
      </c>
      <c r="L12280" t="s">
        <v>53</v>
      </c>
      <c r="M12280" t="s">
        <v>7663</v>
      </c>
      <c r="N12280" t="s">
        <v>3482</v>
      </c>
      <c r="O12280">
        <v>0</v>
      </c>
      <c r="P12280">
        <v>0</v>
      </c>
      <c r="Q12280">
        <v>1</v>
      </c>
    </row>
    <row r="12281" spans="10:17" x14ac:dyDescent="0.2">
      <c r="J12281" t="s">
        <v>498</v>
      </c>
      <c r="K12281" t="s">
        <v>356</v>
      </c>
      <c r="L12281" t="s">
        <v>53</v>
      </c>
      <c r="M12281" t="s">
        <v>7663</v>
      </c>
      <c r="N12281" t="s">
        <v>3483</v>
      </c>
      <c r="O12281">
        <v>0</v>
      </c>
      <c r="P12281">
        <v>0</v>
      </c>
      <c r="Q12281">
        <v>1</v>
      </c>
    </row>
    <row r="12282" spans="10:17" x14ac:dyDescent="0.2">
      <c r="J12282" t="s">
        <v>498</v>
      </c>
      <c r="K12282" t="s">
        <v>356</v>
      </c>
      <c r="L12282" t="s">
        <v>53</v>
      </c>
      <c r="M12282" t="s">
        <v>7663</v>
      </c>
      <c r="N12282" t="s">
        <v>3484</v>
      </c>
      <c r="O12282">
        <v>0</v>
      </c>
      <c r="P12282">
        <v>0</v>
      </c>
      <c r="Q12282">
        <v>1</v>
      </c>
    </row>
    <row r="12283" spans="10:17" x14ac:dyDescent="0.2">
      <c r="J12283" t="s">
        <v>498</v>
      </c>
      <c r="K12283" t="s">
        <v>356</v>
      </c>
      <c r="L12283" t="s">
        <v>53</v>
      </c>
      <c r="M12283" t="s">
        <v>7663</v>
      </c>
      <c r="N12283" t="s">
        <v>3489</v>
      </c>
      <c r="O12283">
        <v>0</v>
      </c>
      <c r="P12283">
        <v>0</v>
      </c>
      <c r="Q12283">
        <v>1</v>
      </c>
    </row>
    <row r="12284" spans="10:17" x14ac:dyDescent="0.2">
      <c r="J12284" t="s">
        <v>498</v>
      </c>
      <c r="K12284" t="s">
        <v>356</v>
      </c>
      <c r="L12284" t="s">
        <v>53</v>
      </c>
      <c r="M12284" t="s">
        <v>7663</v>
      </c>
      <c r="N12284" t="s">
        <v>3490</v>
      </c>
      <c r="O12284">
        <v>0</v>
      </c>
      <c r="P12284">
        <v>0</v>
      </c>
      <c r="Q12284">
        <v>1</v>
      </c>
    </row>
    <row r="12285" spans="10:17" x14ac:dyDescent="0.2">
      <c r="J12285" t="s">
        <v>498</v>
      </c>
      <c r="K12285" t="s">
        <v>356</v>
      </c>
      <c r="L12285" t="s">
        <v>53</v>
      </c>
      <c r="M12285" t="s">
        <v>7663</v>
      </c>
      <c r="N12285" t="s">
        <v>3491</v>
      </c>
      <c r="O12285">
        <v>0</v>
      </c>
      <c r="P12285">
        <v>0</v>
      </c>
      <c r="Q12285">
        <v>1</v>
      </c>
    </row>
    <row r="12286" spans="10:17" x14ac:dyDescent="0.2">
      <c r="J12286" t="s">
        <v>498</v>
      </c>
      <c r="K12286" t="s">
        <v>356</v>
      </c>
      <c r="L12286" t="s">
        <v>53</v>
      </c>
      <c r="M12286" t="s">
        <v>7663</v>
      </c>
      <c r="N12286" t="s">
        <v>3492</v>
      </c>
      <c r="O12286">
        <v>0</v>
      </c>
      <c r="P12286">
        <v>0</v>
      </c>
      <c r="Q12286">
        <v>1</v>
      </c>
    </row>
    <row r="12287" spans="10:17" x14ac:dyDescent="0.2">
      <c r="J12287" t="s">
        <v>498</v>
      </c>
      <c r="K12287" t="s">
        <v>356</v>
      </c>
      <c r="L12287" t="s">
        <v>53</v>
      </c>
      <c r="M12287" t="s">
        <v>7663</v>
      </c>
      <c r="N12287" t="s">
        <v>3493</v>
      </c>
      <c r="O12287">
        <v>0</v>
      </c>
      <c r="P12287">
        <v>0</v>
      </c>
      <c r="Q12287">
        <v>1</v>
      </c>
    </row>
    <row r="12288" spans="10:17" x14ac:dyDescent="0.2">
      <c r="J12288" t="s">
        <v>498</v>
      </c>
      <c r="K12288" t="s">
        <v>356</v>
      </c>
      <c r="L12288" t="s">
        <v>53</v>
      </c>
      <c r="M12288" t="s">
        <v>7663</v>
      </c>
      <c r="N12288" t="s">
        <v>3494</v>
      </c>
      <c r="O12288">
        <v>0</v>
      </c>
      <c r="P12288">
        <v>0</v>
      </c>
      <c r="Q12288">
        <v>1</v>
      </c>
    </row>
    <row r="12289" spans="10:17" x14ac:dyDescent="0.2">
      <c r="J12289" t="s">
        <v>498</v>
      </c>
      <c r="K12289" t="s">
        <v>356</v>
      </c>
      <c r="L12289" t="s">
        <v>53</v>
      </c>
      <c r="M12289" t="s">
        <v>7663</v>
      </c>
      <c r="N12289" t="s">
        <v>3495</v>
      </c>
      <c r="O12289">
        <v>0</v>
      </c>
      <c r="P12289">
        <v>0</v>
      </c>
      <c r="Q12289">
        <v>1</v>
      </c>
    </row>
    <row r="12290" spans="10:17" x14ac:dyDescent="0.2">
      <c r="J12290" t="s">
        <v>498</v>
      </c>
      <c r="K12290" t="s">
        <v>356</v>
      </c>
      <c r="L12290" t="s">
        <v>53</v>
      </c>
      <c r="M12290" t="s">
        <v>7663</v>
      </c>
      <c r="N12290" t="s">
        <v>3503</v>
      </c>
      <c r="O12290">
        <v>0</v>
      </c>
      <c r="P12290">
        <v>0</v>
      </c>
      <c r="Q12290">
        <v>1</v>
      </c>
    </row>
    <row r="12291" spans="10:17" x14ac:dyDescent="0.2">
      <c r="J12291" t="s">
        <v>498</v>
      </c>
      <c r="K12291" t="s">
        <v>356</v>
      </c>
      <c r="L12291" t="s">
        <v>53</v>
      </c>
      <c r="M12291" t="s">
        <v>7663</v>
      </c>
      <c r="N12291" t="s">
        <v>3504</v>
      </c>
      <c r="O12291">
        <v>0</v>
      </c>
      <c r="P12291">
        <v>0</v>
      </c>
      <c r="Q12291">
        <v>1</v>
      </c>
    </row>
    <row r="12292" spans="10:17" x14ac:dyDescent="0.2">
      <c r="J12292" t="s">
        <v>498</v>
      </c>
      <c r="K12292" t="s">
        <v>356</v>
      </c>
      <c r="L12292" t="s">
        <v>53</v>
      </c>
      <c r="M12292" t="s">
        <v>7663</v>
      </c>
      <c r="N12292" t="s">
        <v>3505</v>
      </c>
      <c r="O12292">
        <v>0</v>
      </c>
      <c r="P12292">
        <v>0</v>
      </c>
      <c r="Q12292">
        <v>1</v>
      </c>
    </row>
    <row r="12293" spans="10:17" x14ac:dyDescent="0.2">
      <c r="J12293" t="s">
        <v>498</v>
      </c>
      <c r="K12293" t="s">
        <v>356</v>
      </c>
      <c r="L12293" t="s">
        <v>53</v>
      </c>
      <c r="M12293" t="s">
        <v>7663</v>
      </c>
      <c r="N12293" t="s">
        <v>3506</v>
      </c>
      <c r="O12293">
        <v>0</v>
      </c>
      <c r="P12293">
        <v>0</v>
      </c>
      <c r="Q12293">
        <v>1</v>
      </c>
    </row>
    <row r="12294" spans="10:17" x14ac:dyDescent="0.2">
      <c r="J12294" t="s">
        <v>498</v>
      </c>
      <c r="K12294" t="s">
        <v>356</v>
      </c>
      <c r="L12294" t="s">
        <v>53</v>
      </c>
      <c r="M12294" t="s">
        <v>7663</v>
      </c>
      <c r="N12294" t="s">
        <v>3507</v>
      </c>
      <c r="O12294">
        <v>0</v>
      </c>
      <c r="P12294">
        <v>0</v>
      </c>
      <c r="Q12294">
        <v>1</v>
      </c>
    </row>
    <row r="12295" spans="10:17" x14ac:dyDescent="0.2">
      <c r="J12295" t="s">
        <v>498</v>
      </c>
      <c r="K12295" t="s">
        <v>356</v>
      </c>
      <c r="L12295" t="s">
        <v>53</v>
      </c>
      <c r="M12295" t="s">
        <v>7663</v>
      </c>
      <c r="N12295" t="s">
        <v>3508</v>
      </c>
      <c r="O12295">
        <v>0</v>
      </c>
      <c r="P12295">
        <v>0</v>
      </c>
      <c r="Q12295">
        <v>1</v>
      </c>
    </row>
    <row r="12296" spans="10:17" x14ac:dyDescent="0.2">
      <c r="J12296" t="s">
        <v>498</v>
      </c>
      <c r="K12296" t="s">
        <v>356</v>
      </c>
      <c r="L12296" t="s">
        <v>53</v>
      </c>
      <c r="M12296" t="s">
        <v>7663</v>
      </c>
      <c r="N12296" t="s">
        <v>3513</v>
      </c>
      <c r="O12296">
        <v>0</v>
      </c>
      <c r="P12296">
        <v>0</v>
      </c>
      <c r="Q12296">
        <v>1</v>
      </c>
    </row>
    <row r="12297" spans="10:17" x14ac:dyDescent="0.2">
      <c r="J12297" t="s">
        <v>498</v>
      </c>
      <c r="K12297" t="s">
        <v>356</v>
      </c>
      <c r="L12297" t="s">
        <v>53</v>
      </c>
      <c r="M12297" t="s">
        <v>7663</v>
      </c>
      <c r="N12297" t="s">
        <v>3514</v>
      </c>
      <c r="O12297">
        <v>0</v>
      </c>
      <c r="P12297">
        <v>0</v>
      </c>
      <c r="Q12297">
        <v>1</v>
      </c>
    </row>
    <row r="12298" spans="10:17" x14ac:dyDescent="0.2">
      <c r="J12298" t="s">
        <v>498</v>
      </c>
      <c r="K12298" t="s">
        <v>356</v>
      </c>
      <c r="L12298" t="s">
        <v>53</v>
      </c>
      <c r="M12298" t="s">
        <v>7663</v>
      </c>
      <c r="N12298" t="s">
        <v>3515</v>
      </c>
      <c r="O12298">
        <v>0</v>
      </c>
      <c r="P12298">
        <v>0</v>
      </c>
      <c r="Q12298">
        <v>1</v>
      </c>
    </row>
    <row r="12299" spans="10:17" x14ac:dyDescent="0.2">
      <c r="J12299" t="s">
        <v>498</v>
      </c>
      <c r="K12299" t="s">
        <v>356</v>
      </c>
      <c r="L12299" t="s">
        <v>53</v>
      </c>
      <c r="M12299" t="s">
        <v>7663</v>
      </c>
      <c r="N12299" t="s">
        <v>3516</v>
      </c>
      <c r="O12299">
        <v>0</v>
      </c>
      <c r="P12299">
        <v>0</v>
      </c>
      <c r="Q12299">
        <v>1</v>
      </c>
    </row>
    <row r="12300" spans="10:17" x14ac:dyDescent="0.2">
      <c r="J12300" t="s">
        <v>498</v>
      </c>
      <c r="K12300" t="s">
        <v>356</v>
      </c>
      <c r="L12300" t="s">
        <v>53</v>
      </c>
      <c r="M12300" t="s">
        <v>7663</v>
      </c>
      <c r="N12300" t="s">
        <v>3517</v>
      </c>
      <c r="O12300">
        <v>0</v>
      </c>
      <c r="P12300">
        <v>0</v>
      </c>
      <c r="Q12300">
        <v>1</v>
      </c>
    </row>
    <row r="12301" spans="10:17" x14ac:dyDescent="0.2">
      <c r="J12301" t="s">
        <v>498</v>
      </c>
      <c r="K12301" t="s">
        <v>356</v>
      </c>
      <c r="L12301" t="s">
        <v>53</v>
      </c>
      <c r="M12301" t="s">
        <v>7663</v>
      </c>
      <c r="N12301" t="s">
        <v>3518</v>
      </c>
      <c r="O12301">
        <v>0</v>
      </c>
      <c r="P12301">
        <v>0</v>
      </c>
      <c r="Q12301">
        <v>1</v>
      </c>
    </row>
    <row r="12302" spans="10:17" x14ac:dyDescent="0.2">
      <c r="J12302" t="s">
        <v>498</v>
      </c>
      <c r="K12302" t="s">
        <v>356</v>
      </c>
      <c r="L12302" t="s">
        <v>53</v>
      </c>
      <c r="M12302" t="s">
        <v>7663</v>
      </c>
      <c r="N12302" t="s">
        <v>3525</v>
      </c>
      <c r="O12302">
        <v>0</v>
      </c>
      <c r="P12302">
        <v>0</v>
      </c>
      <c r="Q12302">
        <v>1</v>
      </c>
    </row>
    <row r="12303" spans="10:17" x14ac:dyDescent="0.2">
      <c r="J12303" t="s">
        <v>498</v>
      </c>
      <c r="K12303" t="s">
        <v>356</v>
      </c>
      <c r="L12303" t="s">
        <v>53</v>
      </c>
      <c r="M12303" t="s">
        <v>7663</v>
      </c>
      <c r="N12303" t="s">
        <v>3527</v>
      </c>
      <c r="O12303">
        <v>0</v>
      </c>
      <c r="P12303">
        <v>0</v>
      </c>
      <c r="Q12303">
        <v>1</v>
      </c>
    </row>
    <row r="12304" spans="10:17" x14ac:dyDescent="0.2">
      <c r="J12304" t="s">
        <v>498</v>
      </c>
      <c r="K12304" t="s">
        <v>356</v>
      </c>
      <c r="L12304" t="s">
        <v>53</v>
      </c>
      <c r="M12304" t="s">
        <v>7663</v>
      </c>
      <c r="N12304" t="s">
        <v>3528</v>
      </c>
      <c r="O12304">
        <v>0</v>
      </c>
      <c r="P12304">
        <v>0</v>
      </c>
      <c r="Q12304">
        <v>1</v>
      </c>
    </row>
    <row r="12305" spans="10:17" x14ac:dyDescent="0.2">
      <c r="J12305" t="s">
        <v>498</v>
      </c>
      <c r="K12305" t="s">
        <v>356</v>
      </c>
      <c r="L12305" t="s">
        <v>53</v>
      </c>
      <c r="M12305" t="s">
        <v>7663</v>
      </c>
      <c r="N12305" t="s">
        <v>3529</v>
      </c>
      <c r="O12305">
        <v>0</v>
      </c>
      <c r="P12305">
        <v>0</v>
      </c>
      <c r="Q12305">
        <v>1</v>
      </c>
    </row>
    <row r="12306" spans="10:17" x14ac:dyDescent="0.2">
      <c r="J12306" t="s">
        <v>498</v>
      </c>
      <c r="K12306" t="s">
        <v>356</v>
      </c>
      <c r="L12306" t="s">
        <v>53</v>
      </c>
      <c r="M12306" t="s">
        <v>7663</v>
      </c>
      <c r="N12306" t="s">
        <v>3530</v>
      </c>
      <c r="O12306">
        <v>0</v>
      </c>
      <c r="P12306">
        <v>0</v>
      </c>
      <c r="Q12306">
        <v>1</v>
      </c>
    </row>
    <row r="12307" spans="10:17" x14ac:dyDescent="0.2">
      <c r="J12307" t="s">
        <v>498</v>
      </c>
      <c r="K12307" t="s">
        <v>356</v>
      </c>
      <c r="L12307" t="s">
        <v>53</v>
      </c>
      <c r="M12307" t="s">
        <v>7663</v>
      </c>
      <c r="N12307" t="s">
        <v>3531</v>
      </c>
      <c r="O12307">
        <v>0</v>
      </c>
      <c r="P12307">
        <v>0</v>
      </c>
      <c r="Q12307">
        <v>1</v>
      </c>
    </row>
    <row r="12308" spans="10:17" x14ac:dyDescent="0.2">
      <c r="J12308" t="s">
        <v>498</v>
      </c>
      <c r="K12308" t="s">
        <v>356</v>
      </c>
      <c r="L12308" t="s">
        <v>53</v>
      </c>
      <c r="M12308" t="s">
        <v>7663</v>
      </c>
      <c r="N12308" t="s">
        <v>3541</v>
      </c>
      <c r="O12308">
        <v>0</v>
      </c>
      <c r="P12308">
        <v>0</v>
      </c>
      <c r="Q12308">
        <v>1</v>
      </c>
    </row>
    <row r="12309" spans="10:17" x14ac:dyDescent="0.2">
      <c r="J12309" t="s">
        <v>498</v>
      </c>
      <c r="K12309" t="s">
        <v>356</v>
      </c>
      <c r="L12309" t="s">
        <v>53</v>
      </c>
      <c r="M12309" t="s">
        <v>7663</v>
      </c>
      <c r="N12309" t="s">
        <v>3551</v>
      </c>
      <c r="O12309">
        <v>0</v>
      </c>
      <c r="P12309">
        <v>0</v>
      </c>
      <c r="Q12309">
        <v>1</v>
      </c>
    </row>
    <row r="12310" spans="10:17" x14ac:dyDescent="0.2">
      <c r="J12310" t="s">
        <v>498</v>
      </c>
      <c r="K12310" t="s">
        <v>356</v>
      </c>
      <c r="L12310" t="s">
        <v>53</v>
      </c>
      <c r="M12310" t="s">
        <v>7663</v>
      </c>
      <c r="N12310" t="s">
        <v>3552</v>
      </c>
      <c r="O12310">
        <v>0</v>
      </c>
      <c r="P12310">
        <v>0</v>
      </c>
      <c r="Q12310">
        <v>1</v>
      </c>
    </row>
    <row r="12311" spans="10:17" x14ac:dyDescent="0.2">
      <c r="J12311" t="s">
        <v>498</v>
      </c>
      <c r="K12311" t="s">
        <v>356</v>
      </c>
      <c r="L12311" t="s">
        <v>53</v>
      </c>
      <c r="M12311" t="s">
        <v>7663</v>
      </c>
      <c r="N12311" t="s">
        <v>3553</v>
      </c>
      <c r="O12311">
        <v>0</v>
      </c>
      <c r="P12311">
        <v>0</v>
      </c>
      <c r="Q12311">
        <v>1</v>
      </c>
    </row>
    <row r="12312" spans="10:17" x14ac:dyDescent="0.2">
      <c r="J12312" t="s">
        <v>498</v>
      </c>
      <c r="K12312" t="s">
        <v>356</v>
      </c>
      <c r="L12312" t="s">
        <v>53</v>
      </c>
      <c r="M12312" t="s">
        <v>7663</v>
      </c>
      <c r="N12312" t="s">
        <v>3554</v>
      </c>
      <c r="O12312">
        <v>0</v>
      </c>
      <c r="P12312">
        <v>0</v>
      </c>
      <c r="Q12312">
        <v>1</v>
      </c>
    </row>
    <row r="12313" spans="10:17" x14ac:dyDescent="0.2">
      <c r="J12313" t="s">
        <v>498</v>
      </c>
      <c r="K12313" t="s">
        <v>356</v>
      </c>
      <c r="L12313" t="s">
        <v>53</v>
      </c>
      <c r="M12313" t="s">
        <v>7663</v>
      </c>
      <c r="N12313" t="s">
        <v>3555</v>
      </c>
      <c r="O12313">
        <v>0</v>
      </c>
      <c r="P12313">
        <v>0</v>
      </c>
      <c r="Q12313">
        <v>1</v>
      </c>
    </row>
    <row r="12314" spans="10:17" x14ac:dyDescent="0.2">
      <c r="J12314" t="s">
        <v>498</v>
      </c>
      <c r="K12314" t="s">
        <v>356</v>
      </c>
      <c r="L12314" t="s">
        <v>53</v>
      </c>
      <c r="M12314" t="s">
        <v>7663</v>
      </c>
      <c r="N12314" t="s">
        <v>3556</v>
      </c>
      <c r="O12314">
        <v>0</v>
      </c>
      <c r="P12314">
        <v>0</v>
      </c>
      <c r="Q12314">
        <v>1</v>
      </c>
    </row>
    <row r="12315" spans="10:17" x14ac:dyDescent="0.2">
      <c r="J12315" t="s">
        <v>498</v>
      </c>
      <c r="K12315" t="s">
        <v>356</v>
      </c>
      <c r="L12315" t="s">
        <v>53</v>
      </c>
      <c r="M12315" t="s">
        <v>7663</v>
      </c>
      <c r="N12315" t="s">
        <v>3562</v>
      </c>
      <c r="O12315">
        <v>0</v>
      </c>
      <c r="P12315">
        <v>0</v>
      </c>
      <c r="Q12315">
        <v>1</v>
      </c>
    </row>
    <row r="12316" spans="10:17" x14ac:dyDescent="0.2">
      <c r="J12316" t="s">
        <v>498</v>
      </c>
      <c r="K12316" t="s">
        <v>356</v>
      </c>
      <c r="L12316" t="s">
        <v>53</v>
      </c>
      <c r="M12316" t="s">
        <v>7663</v>
      </c>
      <c r="N12316" t="s">
        <v>3564</v>
      </c>
      <c r="O12316">
        <v>0</v>
      </c>
      <c r="P12316">
        <v>0</v>
      </c>
      <c r="Q12316">
        <v>1</v>
      </c>
    </row>
    <row r="12317" spans="10:17" x14ac:dyDescent="0.2">
      <c r="J12317" t="s">
        <v>498</v>
      </c>
      <c r="K12317" t="s">
        <v>356</v>
      </c>
      <c r="L12317" t="s">
        <v>53</v>
      </c>
      <c r="M12317" t="s">
        <v>7663</v>
      </c>
      <c r="N12317" t="s">
        <v>3565</v>
      </c>
      <c r="O12317">
        <v>0</v>
      </c>
      <c r="P12317">
        <v>0</v>
      </c>
      <c r="Q12317">
        <v>1</v>
      </c>
    </row>
    <row r="12318" spans="10:17" x14ac:dyDescent="0.2">
      <c r="J12318" t="s">
        <v>498</v>
      </c>
      <c r="K12318" t="s">
        <v>356</v>
      </c>
      <c r="L12318" t="s">
        <v>53</v>
      </c>
      <c r="M12318" t="s">
        <v>7663</v>
      </c>
      <c r="N12318" t="s">
        <v>3575</v>
      </c>
      <c r="O12318">
        <v>0</v>
      </c>
      <c r="P12318">
        <v>0</v>
      </c>
      <c r="Q12318">
        <v>1</v>
      </c>
    </row>
    <row r="12319" spans="10:17" x14ac:dyDescent="0.2">
      <c r="J12319" t="s">
        <v>498</v>
      </c>
      <c r="K12319" t="s">
        <v>356</v>
      </c>
      <c r="L12319" t="s">
        <v>53</v>
      </c>
      <c r="M12319" t="s">
        <v>7663</v>
      </c>
      <c r="N12319" t="s">
        <v>3576</v>
      </c>
      <c r="O12319">
        <v>0</v>
      </c>
      <c r="P12319">
        <v>0</v>
      </c>
      <c r="Q12319">
        <v>1</v>
      </c>
    </row>
    <row r="12320" spans="10:17" x14ac:dyDescent="0.2">
      <c r="J12320" t="s">
        <v>498</v>
      </c>
      <c r="K12320" t="s">
        <v>356</v>
      </c>
      <c r="L12320" t="s">
        <v>53</v>
      </c>
      <c r="M12320" t="s">
        <v>7663</v>
      </c>
      <c r="N12320" t="s">
        <v>3577</v>
      </c>
      <c r="O12320">
        <v>0</v>
      </c>
      <c r="P12320">
        <v>0</v>
      </c>
      <c r="Q12320">
        <v>1</v>
      </c>
    </row>
    <row r="12321" spans="10:17" x14ac:dyDescent="0.2">
      <c r="J12321" t="s">
        <v>498</v>
      </c>
      <c r="K12321" t="s">
        <v>356</v>
      </c>
      <c r="L12321" t="s">
        <v>53</v>
      </c>
      <c r="M12321" t="s">
        <v>7663</v>
      </c>
      <c r="N12321" t="s">
        <v>3578</v>
      </c>
      <c r="O12321">
        <v>0</v>
      </c>
      <c r="P12321">
        <v>0</v>
      </c>
      <c r="Q12321">
        <v>1</v>
      </c>
    </row>
    <row r="12322" spans="10:17" x14ac:dyDescent="0.2">
      <c r="J12322" t="s">
        <v>498</v>
      </c>
      <c r="K12322" t="s">
        <v>356</v>
      </c>
      <c r="L12322" t="s">
        <v>53</v>
      </c>
      <c r="M12322" t="s">
        <v>7663</v>
      </c>
      <c r="N12322" t="s">
        <v>3579</v>
      </c>
      <c r="O12322">
        <v>0</v>
      </c>
      <c r="P12322">
        <v>0</v>
      </c>
      <c r="Q12322">
        <v>1</v>
      </c>
    </row>
    <row r="12323" spans="10:17" x14ac:dyDescent="0.2">
      <c r="J12323" t="s">
        <v>498</v>
      </c>
      <c r="K12323" t="s">
        <v>356</v>
      </c>
      <c r="L12323" t="s">
        <v>53</v>
      </c>
      <c r="M12323" t="s">
        <v>7663</v>
      </c>
      <c r="N12323" t="s">
        <v>3580</v>
      </c>
      <c r="O12323">
        <v>0</v>
      </c>
      <c r="P12323">
        <v>0</v>
      </c>
      <c r="Q12323">
        <v>1</v>
      </c>
    </row>
    <row r="12324" spans="10:17" x14ac:dyDescent="0.2">
      <c r="J12324" t="s">
        <v>498</v>
      </c>
      <c r="K12324" t="s">
        <v>356</v>
      </c>
      <c r="L12324" t="s">
        <v>53</v>
      </c>
      <c r="M12324" t="s">
        <v>7663</v>
      </c>
      <c r="N12324" t="s">
        <v>3585</v>
      </c>
      <c r="O12324">
        <v>0</v>
      </c>
      <c r="P12324">
        <v>0</v>
      </c>
      <c r="Q12324">
        <v>1</v>
      </c>
    </row>
    <row r="12325" spans="10:17" x14ac:dyDescent="0.2">
      <c r="J12325" t="s">
        <v>498</v>
      </c>
      <c r="K12325" t="s">
        <v>356</v>
      </c>
      <c r="L12325" t="s">
        <v>53</v>
      </c>
      <c r="M12325" t="s">
        <v>7663</v>
      </c>
      <c r="N12325" t="s">
        <v>3586</v>
      </c>
      <c r="O12325">
        <v>0</v>
      </c>
      <c r="P12325">
        <v>0</v>
      </c>
      <c r="Q12325">
        <v>1</v>
      </c>
    </row>
    <row r="12326" spans="10:17" x14ac:dyDescent="0.2">
      <c r="J12326" t="s">
        <v>498</v>
      </c>
      <c r="K12326" t="s">
        <v>356</v>
      </c>
      <c r="L12326" t="s">
        <v>53</v>
      </c>
      <c r="M12326" t="s">
        <v>7663</v>
      </c>
      <c r="N12326" t="s">
        <v>3587</v>
      </c>
      <c r="O12326">
        <v>0</v>
      </c>
      <c r="P12326">
        <v>0</v>
      </c>
      <c r="Q12326">
        <v>1</v>
      </c>
    </row>
    <row r="12327" spans="10:17" x14ac:dyDescent="0.2">
      <c r="J12327" t="s">
        <v>498</v>
      </c>
      <c r="K12327" t="s">
        <v>356</v>
      </c>
      <c r="L12327" t="s">
        <v>53</v>
      </c>
      <c r="M12327" t="s">
        <v>7663</v>
      </c>
      <c r="N12327" t="s">
        <v>3588</v>
      </c>
      <c r="O12327">
        <v>0</v>
      </c>
      <c r="P12327">
        <v>0</v>
      </c>
      <c r="Q12327">
        <v>1</v>
      </c>
    </row>
    <row r="12328" spans="10:17" x14ac:dyDescent="0.2">
      <c r="J12328" t="s">
        <v>498</v>
      </c>
      <c r="K12328" t="s">
        <v>356</v>
      </c>
      <c r="L12328" t="s">
        <v>53</v>
      </c>
      <c r="M12328" t="s">
        <v>7663</v>
      </c>
      <c r="N12328" t="s">
        <v>3589</v>
      </c>
      <c r="O12328">
        <v>0</v>
      </c>
      <c r="P12328">
        <v>0</v>
      </c>
      <c r="Q12328">
        <v>1</v>
      </c>
    </row>
    <row r="12329" spans="10:17" x14ac:dyDescent="0.2">
      <c r="J12329" t="s">
        <v>498</v>
      </c>
      <c r="K12329" t="s">
        <v>356</v>
      </c>
      <c r="L12329" t="s">
        <v>53</v>
      </c>
      <c r="M12329" t="s">
        <v>7663</v>
      </c>
      <c r="N12329" t="s">
        <v>3590</v>
      </c>
      <c r="O12329">
        <v>0</v>
      </c>
      <c r="P12329">
        <v>0</v>
      </c>
      <c r="Q12329">
        <v>1</v>
      </c>
    </row>
    <row r="12330" spans="10:17" x14ac:dyDescent="0.2">
      <c r="J12330" t="s">
        <v>498</v>
      </c>
      <c r="K12330" t="s">
        <v>356</v>
      </c>
      <c r="L12330" t="s">
        <v>53</v>
      </c>
      <c r="M12330" t="s">
        <v>7663</v>
      </c>
      <c r="N12330" t="s">
        <v>3597</v>
      </c>
      <c r="O12330">
        <v>0</v>
      </c>
      <c r="P12330">
        <v>0</v>
      </c>
      <c r="Q12330">
        <v>1</v>
      </c>
    </row>
    <row r="12331" spans="10:17" x14ac:dyDescent="0.2">
      <c r="J12331" t="s">
        <v>498</v>
      </c>
      <c r="K12331" t="s">
        <v>356</v>
      </c>
      <c r="L12331" t="s">
        <v>53</v>
      </c>
      <c r="M12331" t="s">
        <v>7663</v>
      </c>
      <c r="N12331" t="s">
        <v>3599</v>
      </c>
      <c r="O12331">
        <v>0</v>
      </c>
      <c r="P12331">
        <v>0</v>
      </c>
      <c r="Q12331">
        <v>1</v>
      </c>
    </row>
    <row r="12332" spans="10:17" x14ac:dyDescent="0.2">
      <c r="J12332" t="s">
        <v>498</v>
      </c>
      <c r="K12332" t="s">
        <v>356</v>
      </c>
      <c r="L12332" t="s">
        <v>53</v>
      </c>
      <c r="M12332" t="s">
        <v>7663</v>
      </c>
      <c r="N12332" t="s">
        <v>3600</v>
      </c>
      <c r="O12332">
        <v>0</v>
      </c>
      <c r="P12332">
        <v>0</v>
      </c>
      <c r="Q12332">
        <v>1</v>
      </c>
    </row>
    <row r="12333" spans="10:17" x14ac:dyDescent="0.2">
      <c r="J12333" t="s">
        <v>498</v>
      </c>
      <c r="K12333" t="s">
        <v>356</v>
      </c>
      <c r="L12333" t="s">
        <v>53</v>
      </c>
      <c r="M12333" t="s">
        <v>7663</v>
      </c>
      <c r="N12333" t="s">
        <v>3601</v>
      </c>
      <c r="O12333">
        <v>0</v>
      </c>
      <c r="P12333">
        <v>0</v>
      </c>
      <c r="Q12333">
        <v>1</v>
      </c>
    </row>
    <row r="12334" spans="10:17" x14ac:dyDescent="0.2">
      <c r="J12334" t="s">
        <v>498</v>
      </c>
      <c r="K12334" t="s">
        <v>356</v>
      </c>
      <c r="L12334" t="s">
        <v>53</v>
      </c>
      <c r="M12334" t="s">
        <v>7663</v>
      </c>
      <c r="N12334" t="s">
        <v>3602</v>
      </c>
      <c r="O12334">
        <v>0</v>
      </c>
      <c r="P12334">
        <v>0</v>
      </c>
      <c r="Q12334">
        <v>1</v>
      </c>
    </row>
    <row r="12335" spans="10:17" x14ac:dyDescent="0.2">
      <c r="J12335" t="s">
        <v>498</v>
      </c>
      <c r="K12335" t="s">
        <v>356</v>
      </c>
      <c r="L12335" t="s">
        <v>53</v>
      </c>
      <c r="M12335" t="s">
        <v>7663</v>
      </c>
      <c r="N12335" t="s">
        <v>3603</v>
      </c>
      <c r="O12335">
        <v>0</v>
      </c>
      <c r="P12335">
        <v>0</v>
      </c>
      <c r="Q12335">
        <v>1</v>
      </c>
    </row>
    <row r="12336" spans="10:17" x14ac:dyDescent="0.2">
      <c r="J12336" t="s">
        <v>498</v>
      </c>
      <c r="K12336" t="s">
        <v>356</v>
      </c>
      <c r="L12336" t="s">
        <v>53</v>
      </c>
      <c r="M12336" t="s">
        <v>7663</v>
      </c>
      <c r="N12336" t="s">
        <v>3623</v>
      </c>
      <c r="O12336">
        <v>0</v>
      </c>
      <c r="P12336">
        <v>0</v>
      </c>
      <c r="Q12336">
        <v>1</v>
      </c>
    </row>
    <row r="12337" spans="10:17" x14ac:dyDescent="0.2">
      <c r="J12337" t="s">
        <v>498</v>
      </c>
      <c r="K12337" t="s">
        <v>356</v>
      </c>
      <c r="L12337" t="s">
        <v>53</v>
      </c>
      <c r="M12337" t="s">
        <v>7663</v>
      </c>
      <c r="N12337" t="s">
        <v>3624</v>
      </c>
      <c r="O12337">
        <v>0</v>
      </c>
      <c r="P12337">
        <v>0</v>
      </c>
      <c r="Q12337">
        <v>1</v>
      </c>
    </row>
    <row r="12338" spans="10:17" x14ac:dyDescent="0.2">
      <c r="J12338" t="s">
        <v>498</v>
      </c>
      <c r="K12338" t="s">
        <v>356</v>
      </c>
      <c r="L12338" t="s">
        <v>53</v>
      </c>
      <c r="M12338" t="s">
        <v>7663</v>
      </c>
      <c r="N12338" t="s">
        <v>3625</v>
      </c>
      <c r="O12338">
        <v>0</v>
      </c>
      <c r="P12338">
        <v>0</v>
      </c>
      <c r="Q12338">
        <v>1</v>
      </c>
    </row>
    <row r="12339" spans="10:17" x14ac:dyDescent="0.2">
      <c r="J12339" t="s">
        <v>498</v>
      </c>
      <c r="K12339" t="s">
        <v>356</v>
      </c>
      <c r="L12339" t="s">
        <v>53</v>
      </c>
      <c r="M12339" t="s">
        <v>7663</v>
      </c>
      <c r="N12339" t="s">
        <v>3626</v>
      </c>
      <c r="O12339">
        <v>0</v>
      </c>
      <c r="P12339">
        <v>0</v>
      </c>
      <c r="Q12339">
        <v>1</v>
      </c>
    </row>
    <row r="12340" spans="10:17" x14ac:dyDescent="0.2">
      <c r="J12340" t="s">
        <v>498</v>
      </c>
      <c r="K12340" t="s">
        <v>356</v>
      </c>
      <c r="L12340" t="s">
        <v>53</v>
      </c>
      <c r="M12340" t="s">
        <v>7663</v>
      </c>
      <c r="N12340" t="s">
        <v>3627</v>
      </c>
      <c r="O12340">
        <v>0</v>
      </c>
      <c r="P12340">
        <v>0</v>
      </c>
      <c r="Q12340">
        <v>1</v>
      </c>
    </row>
    <row r="12341" spans="10:17" x14ac:dyDescent="0.2">
      <c r="J12341" t="s">
        <v>498</v>
      </c>
      <c r="K12341" t="s">
        <v>356</v>
      </c>
      <c r="L12341" t="s">
        <v>53</v>
      </c>
      <c r="M12341" t="s">
        <v>7663</v>
      </c>
      <c r="N12341" t="s">
        <v>3673</v>
      </c>
      <c r="O12341">
        <v>0</v>
      </c>
      <c r="P12341">
        <v>0</v>
      </c>
      <c r="Q12341">
        <v>1</v>
      </c>
    </row>
    <row r="12342" spans="10:17" x14ac:dyDescent="0.2">
      <c r="J12342" t="s">
        <v>498</v>
      </c>
      <c r="K12342" t="s">
        <v>356</v>
      </c>
      <c r="L12342" t="s">
        <v>53</v>
      </c>
      <c r="M12342" t="s">
        <v>7663</v>
      </c>
      <c r="N12342" t="s">
        <v>3674</v>
      </c>
      <c r="O12342">
        <v>0</v>
      </c>
      <c r="P12342">
        <v>0</v>
      </c>
      <c r="Q12342">
        <v>1</v>
      </c>
    </row>
    <row r="12343" spans="10:17" x14ac:dyDescent="0.2">
      <c r="J12343" t="s">
        <v>498</v>
      </c>
      <c r="K12343" t="s">
        <v>356</v>
      </c>
      <c r="L12343" t="s">
        <v>53</v>
      </c>
      <c r="M12343" t="s">
        <v>7663</v>
      </c>
      <c r="N12343" t="s">
        <v>3688</v>
      </c>
      <c r="O12343">
        <v>0</v>
      </c>
      <c r="P12343">
        <v>0</v>
      </c>
      <c r="Q12343">
        <v>1</v>
      </c>
    </row>
    <row r="12344" spans="10:17" x14ac:dyDescent="0.2">
      <c r="J12344" t="s">
        <v>498</v>
      </c>
      <c r="K12344" t="s">
        <v>356</v>
      </c>
      <c r="L12344" t="s">
        <v>53</v>
      </c>
      <c r="M12344" t="s">
        <v>7663</v>
      </c>
      <c r="N12344" t="s">
        <v>3689</v>
      </c>
      <c r="O12344">
        <v>0</v>
      </c>
      <c r="P12344">
        <v>0</v>
      </c>
      <c r="Q12344">
        <v>1</v>
      </c>
    </row>
    <row r="12345" spans="10:17" x14ac:dyDescent="0.2">
      <c r="J12345" t="s">
        <v>498</v>
      </c>
      <c r="K12345" t="s">
        <v>356</v>
      </c>
      <c r="L12345" t="s">
        <v>53</v>
      </c>
      <c r="M12345" t="s">
        <v>7663</v>
      </c>
      <c r="N12345" t="s">
        <v>3690</v>
      </c>
      <c r="O12345">
        <v>0</v>
      </c>
      <c r="P12345">
        <v>0</v>
      </c>
      <c r="Q12345">
        <v>1</v>
      </c>
    </row>
    <row r="12346" spans="10:17" x14ac:dyDescent="0.2">
      <c r="J12346" t="s">
        <v>498</v>
      </c>
      <c r="K12346" t="s">
        <v>356</v>
      </c>
      <c r="L12346" t="s">
        <v>53</v>
      </c>
      <c r="M12346" t="s">
        <v>7663</v>
      </c>
      <c r="N12346" t="s">
        <v>3691</v>
      </c>
      <c r="O12346">
        <v>0</v>
      </c>
      <c r="P12346">
        <v>0</v>
      </c>
      <c r="Q12346">
        <v>1</v>
      </c>
    </row>
    <row r="12347" spans="10:17" x14ac:dyDescent="0.2">
      <c r="J12347" t="s">
        <v>498</v>
      </c>
      <c r="K12347" t="s">
        <v>356</v>
      </c>
      <c r="L12347" t="s">
        <v>53</v>
      </c>
      <c r="M12347" t="s">
        <v>7663</v>
      </c>
      <c r="N12347" t="s">
        <v>3695</v>
      </c>
      <c r="O12347">
        <v>0</v>
      </c>
      <c r="P12347">
        <v>0</v>
      </c>
      <c r="Q12347">
        <v>1</v>
      </c>
    </row>
    <row r="12348" spans="10:17" x14ac:dyDescent="0.2">
      <c r="J12348" t="s">
        <v>498</v>
      </c>
      <c r="K12348" t="s">
        <v>356</v>
      </c>
      <c r="L12348" t="s">
        <v>53</v>
      </c>
      <c r="M12348" t="s">
        <v>7663</v>
      </c>
      <c r="N12348" t="s">
        <v>3696</v>
      </c>
      <c r="O12348">
        <v>0</v>
      </c>
      <c r="P12348">
        <v>0</v>
      </c>
      <c r="Q12348">
        <v>1</v>
      </c>
    </row>
    <row r="12349" spans="10:17" x14ac:dyDescent="0.2">
      <c r="J12349" t="s">
        <v>498</v>
      </c>
      <c r="K12349" t="s">
        <v>356</v>
      </c>
      <c r="L12349" t="s">
        <v>53</v>
      </c>
      <c r="M12349" t="s">
        <v>7663</v>
      </c>
      <c r="N12349" t="s">
        <v>3697</v>
      </c>
      <c r="O12349">
        <v>0</v>
      </c>
      <c r="P12349">
        <v>0</v>
      </c>
      <c r="Q12349">
        <v>1</v>
      </c>
    </row>
    <row r="12350" spans="10:17" x14ac:dyDescent="0.2">
      <c r="J12350" t="s">
        <v>498</v>
      </c>
      <c r="K12350" t="s">
        <v>356</v>
      </c>
      <c r="L12350" t="s">
        <v>53</v>
      </c>
      <c r="M12350" t="s">
        <v>7663</v>
      </c>
      <c r="N12350" t="s">
        <v>3698</v>
      </c>
      <c r="O12350">
        <v>0</v>
      </c>
      <c r="P12350">
        <v>0</v>
      </c>
      <c r="Q12350">
        <v>1</v>
      </c>
    </row>
    <row r="12351" spans="10:17" x14ac:dyDescent="0.2">
      <c r="J12351" t="s">
        <v>498</v>
      </c>
      <c r="K12351" t="s">
        <v>356</v>
      </c>
      <c r="L12351" t="s">
        <v>53</v>
      </c>
      <c r="M12351" t="s">
        <v>7663</v>
      </c>
      <c r="N12351" t="s">
        <v>3699</v>
      </c>
      <c r="O12351">
        <v>0</v>
      </c>
      <c r="P12351">
        <v>0</v>
      </c>
      <c r="Q12351">
        <v>1</v>
      </c>
    </row>
    <row r="12352" spans="10:17" x14ac:dyDescent="0.2">
      <c r="J12352" t="s">
        <v>498</v>
      </c>
      <c r="K12352" t="s">
        <v>356</v>
      </c>
      <c r="L12352" t="s">
        <v>53</v>
      </c>
      <c r="M12352" t="s">
        <v>7663</v>
      </c>
      <c r="N12352" t="s">
        <v>3709</v>
      </c>
      <c r="O12352">
        <v>0</v>
      </c>
      <c r="P12352">
        <v>0</v>
      </c>
      <c r="Q12352">
        <v>1</v>
      </c>
    </row>
    <row r="12353" spans="10:17" x14ac:dyDescent="0.2">
      <c r="J12353" t="s">
        <v>498</v>
      </c>
      <c r="K12353" t="s">
        <v>356</v>
      </c>
      <c r="L12353" t="s">
        <v>53</v>
      </c>
      <c r="M12353" t="s">
        <v>7663</v>
      </c>
      <c r="N12353" t="s">
        <v>3718</v>
      </c>
      <c r="O12353">
        <v>0</v>
      </c>
      <c r="P12353">
        <v>0</v>
      </c>
      <c r="Q12353">
        <v>1</v>
      </c>
    </row>
    <row r="12354" spans="10:17" x14ac:dyDescent="0.2">
      <c r="J12354" t="s">
        <v>498</v>
      </c>
      <c r="K12354" t="s">
        <v>356</v>
      </c>
      <c r="L12354" t="s">
        <v>53</v>
      </c>
      <c r="M12354" t="s">
        <v>7663</v>
      </c>
      <c r="N12354" t="s">
        <v>3719</v>
      </c>
      <c r="O12354">
        <v>0</v>
      </c>
      <c r="P12354">
        <v>0</v>
      </c>
      <c r="Q12354">
        <v>1</v>
      </c>
    </row>
    <row r="12355" spans="10:17" x14ac:dyDescent="0.2">
      <c r="J12355" t="s">
        <v>498</v>
      </c>
      <c r="K12355" t="s">
        <v>356</v>
      </c>
      <c r="L12355" t="s">
        <v>53</v>
      </c>
      <c r="M12355" t="s">
        <v>7663</v>
      </c>
      <c r="N12355" t="s">
        <v>3720</v>
      </c>
      <c r="O12355">
        <v>0</v>
      </c>
      <c r="P12355">
        <v>0</v>
      </c>
      <c r="Q12355">
        <v>1</v>
      </c>
    </row>
    <row r="12356" spans="10:17" x14ac:dyDescent="0.2">
      <c r="J12356" t="s">
        <v>498</v>
      </c>
      <c r="K12356" t="s">
        <v>356</v>
      </c>
      <c r="L12356" t="s">
        <v>53</v>
      </c>
      <c r="M12356" t="s">
        <v>7663</v>
      </c>
      <c r="N12356" t="s">
        <v>3721</v>
      </c>
      <c r="O12356">
        <v>0</v>
      </c>
      <c r="P12356">
        <v>0</v>
      </c>
      <c r="Q12356">
        <v>1</v>
      </c>
    </row>
    <row r="12357" spans="10:17" x14ac:dyDescent="0.2">
      <c r="J12357" t="s">
        <v>498</v>
      </c>
      <c r="K12357" t="s">
        <v>356</v>
      </c>
      <c r="L12357" t="s">
        <v>53</v>
      </c>
      <c r="M12357" t="s">
        <v>7663</v>
      </c>
      <c r="N12357" t="s">
        <v>3722</v>
      </c>
      <c r="O12357">
        <v>0</v>
      </c>
      <c r="P12357">
        <v>0</v>
      </c>
      <c r="Q12357">
        <v>1</v>
      </c>
    </row>
    <row r="12358" spans="10:17" x14ac:dyDescent="0.2">
      <c r="J12358" t="s">
        <v>498</v>
      </c>
      <c r="K12358" t="s">
        <v>356</v>
      </c>
      <c r="L12358" t="s">
        <v>53</v>
      </c>
      <c r="M12358" t="s">
        <v>7663</v>
      </c>
      <c r="N12358" t="s">
        <v>3723</v>
      </c>
      <c r="O12358">
        <v>0</v>
      </c>
      <c r="P12358">
        <v>0</v>
      </c>
      <c r="Q12358">
        <v>1</v>
      </c>
    </row>
    <row r="12359" spans="10:17" x14ac:dyDescent="0.2">
      <c r="J12359" t="s">
        <v>498</v>
      </c>
      <c r="K12359" t="s">
        <v>356</v>
      </c>
      <c r="L12359" t="s">
        <v>53</v>
      </c>
      <c r="M12359" t="s">
        <v>7663</v>
      </c>
      <c r="N12359" t="s">
        <v>3724</v>
      </c>
      <c r="O12359">
        <v>0</v>
      </c>
      <c r="P12359">
        <v>0</v>
      </c>
      <c r="Q12359">
        <v>1</v>
      </c>
    </row>
    <row r="12360" spans="10:17" x14ac:dyDescent="0.2">
      <c r="J12360" t="s">
        <v>498</v>
      </c>
      <c r="K12360" t="s">
        <v>356</v>
      </c>
      <c r="L12360" t="s">
        <v>53</v>
      </c>
      <c r="M12360" t="s">
        <v>7663</v>
      </c>
      <c r="N12360" t="s">
        <v>3729</v>
      </c>
      <c r="O12360">
        <v>0</v>
      </c>
      <c r="P12360">
        <v>0</v>
      </c>
      <c r="Q12360">
        <v>1</v>
      </c>
    </row>
    <row r="12361" spans="10:17" x14ac:dyDescent="0.2">
      <c r="J12361" t="s">
        <v>498</v>
      </c>
      <c r="K12361" t="s">
        <v>356</v>
      </c>
      <c r="L12361" t="s">
        <v>53</v>
      </c>
      <c r="M12361" t="s">
        <v>7663</v>
      </c>
      <c r="N12361" t="s">
        <v>3730</v>
      </c>
      <c r="O12361">
        <v>0</v>
      </c>
      <c r="P12361">
        <v>0</v>
      </c>
      <c r="Q12361">
        <v>1</v>
      </c>
    </row>
    <row r="12362" spans="10:17" x14ac:dyDescent="0.2">
      <c r="J12362" t="s">
        <v>498</v>
      </c>
      <c r="K12362" t="s">
        <v>356</v>
      </c>
      <c r="L12362" t="s">
        <v>53</v>
      </c>
      <c r="M12362" t="s">
        <v>7663</v>
      </c>
      <c r="N12362" t="s">
        <v>3731</v>
      </c>
      <c r="O12362">
        <v>0</v>
      </c>
      <c r="P12362">
        <v>0</v>
      </c>
      <c r="Q12362">
        <v>1</v>
      </c>
    </row>
    <row r="12363" spans="10:17" x14ac:dyDescent="0.2">
      <c r="J12363" t="s">
        <v>498</v>
      </c>
      <c r="K12363" t="s">
        <v>356</v>
      </c>
      <c r="L12363" t="s">
        <v>53</v>
      </c>
      <c r="M12363" t="s">
        <v>7663</v>
      </c>
      <c r="N12363" t="s">
        <v>3732</v>
      </c>
      <c r="O12363">
        <v>0</v>
      </c>
      <c r="P12363">
        <v>0</v>
      </c>
      <c r="Q12363">
        <v>1</v>
      </c>
    </row>
    <row r="12364" spans="10:17" x14ac:dyDescent="0.2">
      <c r="J12364" t="s">
        <v>498</v>
      </c>
      <c r="K12364" t="s">
        <v>356</v>
      </c>
      <c r="L12364" t="s">
        <v>53</v>
      </c>
      <c r="M12364" t="s">
        <v>7663</v>
      </c>
      <c r="N12364" t="s">
        <v>3733</v>
      </c>
      <c r="O12364">
        <v>0</v>
      </c>
      <c r="P12364">
        <v>0</v>
      </c>
      <c r="Q12364">
        <v>1</v>
      </c>
    </row>
    <row r="12365" spans="10:17" x14ac:dyDescent="0.2">
      <c r="J12365" t="s">
        <v>498</v>
      </c>
      <c r="K12365" t="s">
        <v>356</v>
      </c>
      <c r="L12365" t="s">
        <v>53</v>
      </c>
      <c r="M12365" t="s">
        <v>7663</v>
      </c>
      <c r="N12365" t="s">
        <v>3734</v>
      </c>
      <c r="O12365">
        <v>0</v>
      </c>
      <c r="P12365">
        <v>0</v>
      </c>
      <c r="Q12365">
        <v>1</v>
      </c>
    </row>
    <row r="12366" spans="10:17" x14ac:dyDescent="0.2">
      <c r="J12366" t="s">
        <v>498</v>
      </c>
      <c r="K12366" t="s">
        <v>356</v>
      </c>
      <c r="L12366" t="s">
        <v>53</v>
      </c>
      <c r="M12366" t="s">
        <v>7663</v>
      </c>
      <c r="N12366" t="s">
        <v>3743</v>
      </c>
      <c r="O12366">
        <v>0</v>
      </c>
      <c r="P12366">
        <v>0</v>
      </c>
      <c r="Q12366">
        <v>1</v>
      </c>
    </row>
    <row r="12367" spans="10:17" x14ac:dyDescent="0.2">
      <c r="J12367" t="s">
        <v>498</v>
      </c>
      <c r="K12367" t="s">
        <v>356</v>
      </c>
      <c r="L12367" t="s">
        <v>53</v>
      </c>
      <c r="M12367" t="s">
        <v>7663</v>
      </c>
      <c r="N12367" t="s">
        <v>3744</v>
      </c>
      <c r="O12367">
        <v>0</v>
      </c>
      <c r="P12367">
        <v>0</v>
      </c>
      <c r="Q12367">
        <v>1</v>
      </c>
    </row>
    <row r="12368" spans="10:17" x14ac:dyDescent="0.2">
      <c r="J12368" t="s">
        <v>498</v>
      </c>
      <c r="K12368" t="s">
        <v>356</v>
      </c>
      <c r="L12368" t="s">
        <v>53</v>
      </c>
      <c r="M12368" t="s">
        <v>7663</v>
      </c>
      <c r="N12368" t="s">
        <v>3745</v>
      </c>
      <c r="O12368">
        <v>0</v>
      </c>
      <c r="P12368">
        <v>0</v>
      </c>
      <c r="Q12368">
        <v>1</v>
      </c>
    </row>
    <row r="12369" spans="10:17" x14ac:dyDescent="0.2">
      <c r="J12369" t="s">
        <v>498</v>
      </c>
      <c r="K12369" t="s">
        <v>356</v>
      </c>
      <c r="L12369" t="s">
        <v>53</v>
      </c>
      <c r="M12369" t="s">
        <v>7663</v>
      </c>
      <c r="N12369" t="s">
        <v>3746</v>
      </c>
      <c r="O12369">
        <v>0</v>
      </c>
      <c r="P12369">
        <v>0</v>
      </c>
      <c r="Q12369">
        <v>1</v>
      </c>
    </row>
    <row r="12370" spans="10:17" x14ac:dyDescent="0.2">
      <c r="J12370" t="s">
        <v>498</v>
      </c>
      <c r="K12370" t="s">
        <v>356</v>
      </c>
      <c r="L12370" t="s">
        <v>53</v>
      </c>
      <c r="M12370" t="s">
        <v>7663</v>
      </c>
      <c r="N12370" t="s">
        <v>3747</v>
      </c>
      <c r="O12370">
        <v>0</v>
      </c>
      <c r="P12370">
        <v>0</v>
      </c>
      <c r="Q12370">
        <v>1</v>
      </c>
    </row>
    <row r="12371" spans="10:17" x14ac:dyDescent="0.2">
      <c r="J12371" t="s">
        <v>498</v>
      </c>
      <c r="K12371" t="s">
        <v>356</v>
      </c>
      <c r="L12371" t="s">
        <v>53</v>
      </c>
      <c r="M12371" t="s">
        <v>7663</v>
      </c>
      <c r="N12371" t="s">
        <v>3748</v>
      </c>
      <c r="O12371">
        <v>0</v>
      </c>
      <c r="P12371">
        <v>0</v>
      </c>
      <c r="Q12371">
        <v>1</v>
      </c>
    </row>
    <row r="12372" spans="10:17" x14ac:dyDescent="0.2">
      <c r="J12372" t="s">
        <v>498</v>
      </c>
      <c r="K12372" t="s">
        <v>356</v>
      </c>
      <c r="L12372" t="s">
        <v>53</v>
      </c>
      <c r="M12372" t="s">
        <v>7663</v>
      </c>
      <c r="N12372" t="s">
        <v>3753</v>
      </c>
      <c r="O12372">
        <v>0</v>
      </c>
      <c r="P12372">
        <v>0</v>
      </c>
      <c r="Q12372">
        <v>1</v>
      </c>
    </row>
    <row r="12373" spans="10:17" x14ac:dyDescent="0.2">
      <c r="J12373" t="s">
        <v>498</v>
      </c>
      <c r="K12373" t="s">
        <v>356</v>
      </c>
      <c r="L12373" t="s">
        <v>53</v>
      </c>
      <c r="M12373" t="s">
        <v>7663</v>
      </c>
      <c r="N12373" t="s">
        <v>3754</v>
      </c>
      <c r="O12373">
        <v>0</v>
      </c>
      <c r="P12373">
        <v>0</v>
      </c>
      <c r="Q12373">
        <v>1</v>
      </c>
    </row>
    <row r="12374" spans="10:17" x14ac:dyDescent="0.2">
      <c r="J12374" t="s">
        <v>498</v>
      </c>
      <c r="K12374" t="s">
        <v>356</v>
      </c>
      <c r="L12374" t="s">
        <v>53</v>
      </c>
      <c r="M12374" t="s">
        <v>7663</v>
      </c>
      <c r="N12374" t="s">
        <v>3755</v>
      </c>
      <c r="O12374">
        <v>0</v>
      </c>
      <c r="P12374">
        <v>0</v>
      </c>
      <c r="Q12374">
        <v>1</v>
      </c>
    </row>
    <row r="12375" spans="10:17" x14ac:dyDescent="0.2">
      <c r="J12375" t="s">
        <v>498</v>
      </c>
      <c r="K12375" t="s">
        <v>356</v>
      </c>
      <c r="L12375" t="s">
        <v>53</v>
      </c>
      <c r="M12375" t="s">
        <v>7663</v>
      </c>
      <c r="N12375" t="s">
        <v>3756</v>
      </c>
      <c r="O12375">
        <v>0</v>
      </c>
      <c r="P12375">
        <v>0</v>
      </c>
      <c r="Q12375">
        <v>1</v>
      </c>
    </row>
    <row r="12376" spans="10:17" x14ac:dyDescent="0.2">
      <c r="J12376" t="s">
        <v>498</v>
      </c>
      <c r="K12376" t="s">
        <v>356</v>
      </c>
      <c r="L12376" t="s">
        <v>53</v>
      </c>
      <c r="M12376" t="s">
        <v>7663</v>
      </c>
      <c r="N12376" t="s">
        <v>3757</v>
      </c>
      <c r="O12376">
        <v>0</v>
      </c>
      <c r="P12376">
        <v>0</v>
      </c>
      <c r="Q12376">
        <v>1</v>
      </c>
    </row>
    <row r="12377" spans="10:17" x14ac:dyDescent="0.2">
      <c r="J12377" t="s">
        <v>498</v>
      </c>
      <c r="K12377" t="s">
        <v>356</v>
      </c>
      <c r="L12377" t="s">
        <v>53</v>
      </c>
      <c r="M12377" t="s">
        <v>7663</v>
      </c>
      <c r="N12377" t="s">
        <v>3758</v>
      </c>
      <c r="O12377">
        <v>0</v>
      </c>
      <c r="P12377">
        <v>0</v>
      </c>
      <c r="Q12377">
        <v>1</v>
      </c>
    </row>
    <row r="12378" spans="10:17" x14ac:dyDescent="0.2">
      <c r="J12378" t="s">
        <v>498</v>
      </c>
      <c r="K12378" t="s">
        <v>356</v>
      </c>
      <c r="L12378" t="s">
        <v>53</v>
      </c>
      <c r="M12378" t="s">
        <v>7663</v>
      </c>
      <c r="N12378" t="s">
        <v>3767</v>
      </c>
      <c r="O12378">
        <v>0</v>
      </c>
      <c r="P12378">
        <v>0</v>
      </c>
      <c r="Q12378">
        <v>1</v>
      </c>
    </row>
    <row r="12379" spans="10:17" x14ac:dyDescent="0.2">
      <c r="J12379" t="s">
        <v>498</v>
      </c>
      <c r="K12379" t="s">
        <v>356</v>
      </c>
      <c r="L12379" t="s">
        <v>53</v>
      </c>
      <c r="M12379" t="s">
        <v>7663</v>
      </c>
      <c r="N12379" t="s">
        <v>3768</v>
      </c>
      <c r="O12379">
        <v>0</v>
      </c>
      <c r="P12379">
        <v>0</v>
      </c>
      <c r="Q12379">
        <v>1</v>
      </c>
    </row>
    <row r="12380" spans="10:17" x14ac:dyDescent="0.2">
      <c r="J12380" t="s">
        <v>498</v>
      </c>
      <c r="K12380" t="s">
        <v>356</v>
      </c>
      <c r="L12380" t="s">
        <v>53</v>
      </c>
      <c r="M12380" t="s">
        <v>7663</v>
      </c>
      <c r="N12380" t="s">
        <v>3769</v>
      </c>
      <c r="O12380">
        <v>0</v>
      </c>
      <c r="P12380">
        <v>0</v>
      </c>
      <c r="Q12380">
        <v>1</v>
      </c>
    </row>
    <row r="12381" spans="10:17" x14ac:dyDescent="0.2">
      <c r="J12381" t="s">
        <v>498</v>
      </c>
      <c r="K12381" t="s">
        <v>356</v>
      </c>
      <c r="L12381" t="s">
        <v>53</v>
      </c>
      <c r="M12381" t="s">
        <v>7663</v>
      </c>
      <c r="N12381" t="s">
        <v>3770</v>
      </c>
      <c r="O12381">
        <v>0</v>
      </c>
      <c r="P12381">
        <v>0</v>
      </c>
      <c r="Q12381">
        <v>1</v>
      </c>
    </row>
    <row r="12382" spans="10:17" x14ac:dyDescent="0.2">
      <c r="J12382" t="s">
        <v>498</v>
      </c>
      <c r="K12382" t="s">
        <v>356</v>
      </c>
      <c r="L12382" t="s">
        <v>53</v>
      </c>
      <c r="M12382" t="s">
        <v>7663</v>
      </c>
      <c r="N12382" t="s">
        <v>3771</v>
      </c>
      <c r="O12382">
        <v>0</v>
      </c>
      <c r="P12382">
        <v>0</v>
      </c>
      <c r="Q12382">
        <v>1</v>
      </c>
    </row>
    <row r="12383" spans="10:17" x14ac:dyDescent="0.2">
      <c r="J12383" t="s">
        <v>498</v>
      </c>
      <c r="K12383" t="s">
        <v>356</v>
      </c>
      <c r="L12383" t="s">
        <v>53</v>
      </c>
      <c r="M12383" t="s">
        <v>7663</v>
      </c>
      <c r="N12383" t="s">
        <v>3785</v>
      </c>
      <c r="O12383">
        <v>0</v>
      </c>
      <c r="P12383">
        <v>0</v>
      </c>
      <c r="Q12383">
        <v>1</v>
      </c>
    </row>
    <row r="12384" spans="10:17" x14ac:dyDescent="0.2">
      <c r="J12384" t="s">
        <v>498</v>
      </c>
      <c r="K12384" t="s">
        <v>356</v>
      </c>
      <c r="L12384" t="s">
        <v>53</v>
      </c>
      <c r="M12384" t="s">
        <v>7663</v>
      </c>
      <c r="N12384" t="s">
        <v>3792</v>
      </c>
      <c r="O12384">
        <v>0</v>
      </c>
      <c r="P12384">
        <v>0</v>
      </c>
      <c r="Q12384">
        <v>1</v>
      </c>
    </row>
    <row r="12385" spans="10:17" x14ac:dyDescent="0.2">
      <c r="J12385" t="s">
        <v>498</v>
      </c>
      <c r="K12385" t="s">
        <v>356</v>
      </c>
      <c r="L12385" t="s">
        <v>53</v>
      </c>
      <c r="M12385" t="s">
        <v>7663</v>
      </c>
      <c r="N12385" t="s">
        <v>3793</v>
      </c>
      <c r="O12385">
        <v>0</v>
      </c>
      <c r="P12385">
        <v>0</v>
      </c>
      <c r="Q12385">
        <v>1</v>
      </c>
    </row>
    <row r="12386" spans="10:17" x14ac:dyDescent="0.2">
      <c r="J12386" t="s">
        <v>498</v>
      </c>
      <c r="K12386" t="s">
        <v>356</v>
      </c>
      <c r="L12386" t="s">
        <v>53</v>
      </c>
      <c r="M12386" t="s">
        <v>7663</v>
      </c>
      <c r="N12386" t="s">
        <v>3794</v>
      </c>
      <c r="O12386">
        <v>0</v>
      </c>
      <c r="P12386">
        <v>0</v>
      </c>
      <c r="Q12386">
        <v>1</v>
      </c>
    </row>
    <row r="12387" spans="10:17" x14ac:dyDescent="0.2">
      <c r="J12387" t="s">
        <v>498</v>
      </c>
      <c r="K12387" t="s">
        <v>356</v>
      </c>
      <c r="L12387" t="s">
        <v>53</v>
      </c>
      <c r="M12387" t="s">
        <v>7663</v>
      </c>
      <c r="N12387" t="s">
        <v>3795</v>
      </c>
      <c r="O12387">
        <v>0</v>
      </c>
      <c r="P12387">
        <v>0</v>
      </c>
      <c r="Q12387">
        <v>1</v>
      </c>
    </row>
    <row r="12388" spans="10:17" x14ac:dyDescent="0.2">
      <c r="J12388" t="s">
        <v>498</v>
      </c>
      <c r="K12388" t="s">
        <v>356</v>
      </c>
      <c r="L12388" t="s">
        <v>53</v>
      </c>
      <c r="M12388" t="s">
        <v>7663</v>
      </c>
      <c r="N12388" t="s">
        <v>3808</v>
      </c>
      <c r="O12388">
        <v>0</v>
      </c>
      <c r="P12388">
        <v>0</v>
      </c>
      <c r="Q12388">
        <v>1</v>
      </c>
    </row>
    <row r="12389" spans="10:17" x14ac:dyDescent="0.2">
      <c r="J12389" t="s">
        <v>498</v>
      </c>
      <c r="K12389" t="s">
        <v>356</v>
      </c>
      <c r="L12389" t="s">
        <v>53</v>
      </c>
      <c r="M12389" t="s">
        <v>7663</v>
      </c>
      <c r="N12389" t="s">
        <v>3809</v>
      </c>
      <c r="O12389">
        <v>0</v>
      </c>
      <c r="P12389">
        <v>0</v>
      </c>
      <c r="Q12389">
        <v>1</v>
      </c>
    </row>
    <row r="12390" spans="10:17" x14ac:dyDescent="0.2">
      <c r="J12390" t="s">
        <v>498</v>
      </c>
      <c r="K12390" t="s">
        <v>356</v>
      </c>
      <c r="L12390" t="s">
        <v>53</v>
      </c>
      <c r="M12390" t="s">
        <v>7663</v>
      </c>
      <c r="N12390" t="s">
        <v>3810</v>
      </c>
      <c r="O12390">
        <v>0</v>
      </c>
      <c r="P12390">
        <v>0</v>
      </c>
      <c r="Q12390">
        <v>1</v>
      </c>
    </row>
    <row r="12391" spans="10:17" x14ac:dyDescent="0.2">
      <c r="J12391" t="s">
        <v>498</v>
      </c>
      <c r="K12391" t="s">
        <v>356</v>
      </c>
      <c r="L12391" t="s">
        <v>53</v>
      </c>
      <c r="M12391" t="s">
        <v>7663</v>
      </c>
      <c r="N12391" t="s">
        <v>3814</v>
      </c>
      <c r="O12391">
        <v>0</v>
      </c>
      <c r="P12391">
        <v>0</v>
      </c>
      <c r="Q12391">
        <v>1</v>
      </c>
    </row>
    <row r="12392" spans="10:17" x14ac:dyDescent="0.2">
      <c r="J12392" t="s">
        <v>498</v>
      </c>
      <c r="K12392" t="s">
        <v>356</v>
      </c>
      <c r="L12392" t="s">
        <v>53</v>
      </c>
      <c r="M12392" t="s">
        <v>7663</v>
      </c>
      <c r="N12392" t="s">
        <v>3821</v>
      </c>
      <c r="O12392">
        <v>0</v>
      </c>
      <c r="P12392">
        <v>0</v>
      </c>
      <c r="Q12392">
        <v>1</v>
      </c>
    </row>
    <row r="12393" spans="10:17" x14ac:dyDescent="0.2">
      <c r="J12393" t="s">
        <v>498</v>
      </c>
      <c r="K12393" t="s">
        <v>356</v>
      </c>
      <c r="L12393" t="s">
        <v>53</v>
      </c>
      <c r="M12393" t="s">
        <v>7663</v>
      </c>
      <c r="N12393" t="s">
        <v>3822</v>
      </c>
      <c r="O12393">
        <v>0</v>
      </c>
      <c r="P12393">
        <v>0</v>
      </c>
      <c r="Q12393">
        <v>1</v>
      </c>
    </row>
    <row r="12394" spans="10:17" x14ac:dyDescent="0.2">
      <c r="J12394" t="s">
        <v>498</v>
      </c>
      <c r="K12394" t="s">
        <v>356</v>
      </c>
      <c r="L12394" t="s">
        <v>53</v>
      </c>
      <c r="M12394" t="s">
        <v>7663</v>
      </c>
      <c r="N12394" t="s">
        <v>3823</v>
      </c>
      <c r="O12394">
        <v>0</v>
      </c>
      <c r="P12394">
        <v>0</v>
      </c>
      <c r="Q12394">
        <v>1</v>
      </c>
    </row>
    <row r="12395" spans="10:17" x14ac:dyDescent="0.2">
      <c r="J12395" t="s">
        <v>498</v>
      </c>
      <c r="K12395" t="s">
        <v>356</v>
      </c>
      <c r="L12395" t="s">
        <v>53</v>
      </c>
      <c r="M12395" t="s">
        <v>7663</v>
      </c>
      <c r="N12395" t="s">
        <v>3824</v>
      </c>
      <c r="O12395">
        <v>0</v>
      </c>
      <c r="P12395">
        <v>0</v>
      </c>
      <c r="Q12395">
        <v>1</v>
      </c>
    </row>
    <row r="12396" spans="10:17" x14ac:dyDescent="0.2">
      <c r="J12396" t="s">
        <v>498</v>
      </c>
      <c r="K12396" t="s">
        <v>356</v>
      </c>
      <c r="L12396" t="s">
        <v>53</v>
      </c>
      <c r="M12396" t="s">
        <v>7663</v>
      </c>
      <c r="N12396" t="s">
        <v>3839</v>
      </c>
      <c r="O12396">
        <v>0</v>
      </c>
      <c r="P12396">
        <v>0</v>
      </c>
      <c r="Q12396">
        <v>1</v>
      </c>
    </row>
    <row r="12397" spans="10:17" x14ac:dyDescent="0.2">
      <c r="J12397" t="s">
        <v>498</v>
      </c>
      <c r="K12397" t="s">
        <v>356</v>
      </c>
      <c r="L12397" t="s">
        <v>53</v>
      </c>
      <c r="M12397" t="s">
        <v>7663</v>
      </c>
      <c r="N12397" t="s">
        <v>3840</v>
      </c>
      <c r="O12397">
        <v>0</v>
      </c>
      <c r="P12397">
        <v>0</v>
      </c>
      <c r="Q12397">
        <v>1</v>
      </c>
    </row>
    <row r="12398" spans="10:17" x14ac:dyDescent="0.2">
      <c r="J12398" t="s">
        <v>498</v>
      </c>
      <c r="K12398" t="s">
        <v>356</v>
      </c>
      <c r="L12398" t="s">
        <v>53</v>
      </c>
      <c r="M12398" t="s">
        <v>7663</v>
      </c>
      <c r="N12398" t="s">
        <v>3841</v>
      </c>
      <c r="O12398">
        <v>0</v>
      </c>
      <c r="P12398">
        <v>0</v>
      </c>
      <c r="Q12398">
        <v>1</v>
      </c>
    </row>
    <row r="12399" spans="10:17" x14ac:dyDescent="0.2">
      <c r="J12399" t="s">
        <v>498</v>
      </c>
      <c r="K12399" t="s">
        <v>356</v>
      </c>
      <c r="L12399" t="s">
        <v>53</v>
      </c>
      <c r="M12399" t="s">
        <v>7663</v>
      </c>
      <c r="N12399" t="s">
        <v>3842</v>
      </c>
      <c r="O12399">
        <v>0</v>
      </c>
      <c r="P12399">
        <v>0</v>
      </c>
      <c r="Q12399">
        <v>1</v>
      </c>
    </row>
    <row r="12400" spans="10:17" x14ac:dyDescent="0.2">
      <c r="J12400" t="s">
        <v>498</v>
      </c>
      <c r="K12400" t="s">
        <v>356</v>
      </c>
      <c r="L12400" t="s">
        <v>53</v>
      </c>
      <c r="M12400" t="s">
        <v>7663</v>
      </c>
      <c r="N12400" t="s">
        <v>3843</v>
      </c>
      <c r="O12400">
        <v>0</v>
      </c>
      <c r="P12400">
        <v>0</v>
      </c>
      <c r="Q12400">
        <v>1</v>
      </c>
    </row>
    <row r="12401" spans="10:17" x14ac:dyDescent="0.2">
      <c r="J12401" t="s">
        <v>498</v>
      </c>
      <c r="K12401" t="s">
        <v>356</v>
      </c>
      <c r="L12401" t="s">
        <v>53</v>
      </c>
      <c r="M12401" t="s">
        <v>7663</v>
      </c>
      <c r="N12401" t="s">
        <v>3863</v>
      </c>
      <c r="O12401">
        <v>0</v>
      </c>
      <c r="P12401">
        <v>0</v>
      </c>
      <c r="Q12401">
        <v>1</v>
      </c>
    </row>
    <row r="12402" spans="10:17" x14ac:dyDescent="0.2">
      <c r="J12402" t="s">
        <v>498</v>
      </c>
      <c r="K12402" t="s">
        <v>356</v>
      </c>
      <c r="L12402" t="s">
        <v>53</v>
      </c>
      <c r="M12402" t="s">
        <v>7663</v>
      </c>
      <c r="N12402" t="s">
        <v>3864</v>
      </c>
      <c r="O12402">
        <v>0</v>
      </c>
      <c r="P12402">
        <v>0</v>
      </c>
      <c r="Q12402">
        <v>1</v>
      </c>
    </row>
    <row r="12403" spans="10:17" x14ac:dyDescent="0.2">
      <c r="J12403" t="s">
        <v>498</v>
      </c>
      <c r="K12403" t="s">
        <v>356</v>
      </c>
      <c r="L12403" t="s">
        <v>53</v>
      </c>
      <c r="M12403" t="s">
        <v>7663</v>
      </c>
      <c r="N12403" t="s">
        <v>3865</v>
      </c>
      <c r="O12403">
        <v>0</v>
      </c>
      <c r="P12403">
        <v>0</v>
      </c>
      <c r="Q12403">
        <v>1</v>
      </c>
    </row>
    <row r="12404" spans="10:17" x14ac:dyDescent="0.2">
      <c r="J12404" t="s">
        <v>498</v>
      </c>
      <c r="K12404" t="s">
        <v>356</v>
      </c>
      <c r="L12404" t="s">
        <v>53</v>
      </c>
      <c r="M12404" t="s">
        <v>7663</v>
      </c>
      <c r="N12404" t="s">
        <v>3866</v>
      </c>
      <c r="O12404">
        <v>0</v>
      </c>
      <c r="P12404">
        <v>0</v>
      </c>
      <c r="Q12404">
        <v>1</v>
      </c>
    </row>
    <row r="12405" spans="10:17" x14ac:dyDescent="0.2">
      <c r="J12405" t="s">
        <v>498</v>
      </c>
      <c r="K12405" t="s">
        <v>356</v>
      </c>
      <c r="L12405" t="s">
        <v>53</v>
      </c>
      <c r="M12405" t="s">
        <v>7663</v>
      </c>
      <c r="N12405" t="s">
        <v>3867</v>
      </c>
      <c r="O12405">
        <v>0</v>
      </c>
      <c r="P12405">
        <v>0</v>
      </c>
      <c r="Q12405">
        <v>1</v>
      </c>
    </row>
    <row r="12406" spans="10:17" x14ac:dyDescent="0.2">
      <c r="J12406" t="s">
        <v>498</v>
      </c>
      <c r="K12406" t="s">
        <v>356</v>
      </c>
      <c r="L12406" t="s">
        <v>53</v>
      </c>
      <c r="M12406" t="s">
        <v>7663</v>
      </c>
      <c r="N12406" t="s">
        <v>3887</v>
      </c>
      <c r="O12406">
        <v>0</v>
      </c>
      <c r="P12406">
        <v>0</v>
      </c>
      <c r="Q12406">
        <v>1</v>
      </c>
    </row>
    <row r="12407" spans="10:17" x14ac:dyDescent="0.2">
      <c r="J12407" t="s">
        <v>498</v>
      </c>
      <c r="K12407" t="s">
        <v>356</v>
      </c>
      <c r="L12407" t="s">
        <v>53</v>
      </c>
      <c r="M12407" t="s">
        <v>7663</v>
      </c>
      <c r="N12407" t="s">
        <v>3888</v>
      </c>
      <c r="O12407">
        <v>0</v>
      </c>
      <c r="P12407">
        <v>0</v>
      </c>
      <c r="Q12407">
        <v>1</v>
      </c>
    </row>
    <row r="12408" spans="10:17" x14ac:dyDescent="0.2">
      <c r="J12408" t="s">
        <v>498</v>
      </c>
      <c r="K12408" t="s">
        <v>356</v>
      </c>
      <c r="L12408" t="s">
        <v>53</v>
      </c>
      <c r="M12408" t="s">
        <v>7663</v>
      </c>
      <c r="N12408" t="s">
        <v>3889</v>
      </c>
      <c r="O12408">
        <v>0</v>
      </c>
      <c r="P12408">
        <v>0</v>
      </c>
      <c r="Q12408">
        <v>1</v>
      </c>
    </row>
    <row r="12409" spans="10:17" x14ac:dyDescent="0.2">
      <c r="J12409" t="s">
        <v>498</v>
      </c>
      <c r="K12409" t="s">
        <v>356</v>
      </c>
      <c r="L12409" t="s">
        <v>53</v>
      </c>
      <c r="M12409" t="s">
        <v>7663</v>
      </c>
      <c r="N12409" t="s">
        <v>3890</v>
      </c>
      <c r="O12409">
        <v>0</v>
      </c>
      <c r="P12409">
        <v>0</v>
      </c>
      <c r="Q12409">
        <v>1</v>
      </c>
    </row>
    <row r="12410" spans="10:17" x14ac:dyDescent="0.2">
      <c r="J12410" t="s">
        <v>498</v>
      </c>
      <c r="K12410" t="s">
        <v>356</v>
      </c>
      <c r="L12410" t="s">
        <v>53</v>
      </c>
      <c r="M12410" t="s">
        <v>7663</v>
      </c>
      <c r="N12410" t="s">
        <v>3891</v>
      </c>
      <c r="O12410">
        <v>0</v>
      </c>
      <c r="P12410">
        <v>0</v>
      </c>
      <c r="Q12410">
        <v>1</v>
      </c>
    </row>
    <row r="12411" spans="10:17" x14ac:dyDescent="0.2">
      <c r="J12411" t="s">
        <v>498</v>
      </c>
      <c r="K12411" t="s">
        <v>356</v>
      </c>
      <c r="L12411" t="s">
        <v>53</v>
      </c>
      <c r="M12411" t="s">
        <v>7663</v>
      </c>
      <c r="N12411" t="s">
        <v>3911</v>
      </c>
      <c r="O12411">
        <v>0</v>
      </c>
      <c r="P12411">
        <v>0</v>
      </c>
      <c r="Q12411">
        <v>1</v>
      </c>
    </row>
    <row r="12412" spans="10:17" x14ac:dyDescent="0.2">
      <c r="J12412" t="s">
        <v>498</v>
      </c>
      <c r="K12412" t="s">
        <v>356</v>
      </c>
      <c r="L12412" t="s">
        <v>53</v>
      </c>
      <c r="M12412" t="s">
        <v>7663</v>
      </c>
      <c r="N12412" t="s">
        <v>3912</v>
      </c>
      <c r="O12412">
        <v>0</v>
      </c>
      <c r="P12412">
        <v>0</v>
      </c>
      <c r="Q12412">
        <v>1</v>
      </c>
    </row>
    <row r="12413" spans="10:17" x14ac:dyDescent="0.2">
      <c r="J12413" t="s">
        <v>498</v>
      </c>
      <c r="K12413" t="s">
        <v>356</v>
      </c>
      <c r="L12413" t="s">
        <v>53</v>
      </c>
      <c r="M12413" t="s">
        <v>7663</v>
      </c>
      <c r="N12413" t="s">
        <v>3913</v>
      </c>
      <c r="O12413">
        <v>0</v>
      </c>
      <c r="P12413">
        <v>0</v>
      </c>
      <c r="Q12413">
        <v>1</v>
      </c>
    </row>
    <row r="12414" spans="10:17" x14ac:dyDescent="0.2">
      <c r="J12414" t="s">
        <v>498</v>
      </c>
      <c r="K12414" t="s">
        <v>356</v>
      </c>
      <c r="L12414" t="s">
        <v>53</v>
      </c>
      <c r="M12414" t="s">
        <v>7663</v>
      </c>
      <c r="N12414" t="s">
        <v>3914</v>
      </c>
      <c r="O12414">
        <v>0</v>
      </c>
      <c r="P12414">
        <v>0</v>
      </c>
      <c r="Q12414">
        <v>1</v>
      </c>
    </row>
    <row r="12415" spans="10:17" x14ac:dyDescent="0.2">
      <c r="J12415" t="s">
        <v>498</v>
      </c>
      <c r="K12415" t="s">
        <v>356</v>
      </c>
      <c r="L12415" t="s">
        <v>53</v>
      </c>
      <c r="M12415" t="s">
        <v>7663</v>
      </c>
      <c r="N12415" t="s">
        <v>3915</v>
      </c>
      <c r="O12415">
        <v>0</v>
      </c>
      <c r="P12415">
        <v>0</v>
      </c>
      <c r="Q12415">
        <v>1</v>
      </c>
    </row>
    <row r="12416" spans="10:17" x14ac:dyDescent="0.2">
      <c r="J12416" t="s">
        <v>498</v>
      </c>
      <c r="K12416" t="s">
        <v>356</v>
      </c>
      <c r="L12416" t="s">
        <v>53</v>
      </c>
      <c r="M12416" t="s">
        <v>7663</v>
      </c>
      <c r="N12416" t="s">
        <v>3937</v>
      </c>
      <c r="O12416">
        <v>0</v>
      </c>
      <c r="P12416">
        <v>0</v>
      </c>
      <c r="Q12416">
        <v>1</v>
      </c>
    </row>
    <row r="12417" spans="10:17" x14ac:dyDescent="0.2">
      <c r="J12417" t="s">
        <v>498</v>
      </c>
      <c r="K12417" t="s">
        <v>356</v>
      </c>
      <c r="L12417" t="s">
        <v>53</v>
      </c>
      <c r="M12417" t="s">
        <v>7663</v>
      </c>
      <c r="N12417" t="s">
        <v>3938</v>
      </c>
      <c r="O12417">
        <v>0</v>
      </c>
      <c r="P12417">
        <v>0</v>
      </c>
      <c r="Q12417">
        <v>1</v>
      </c>
    </row>
    <row r="12418" spans="10:17" x14ac:dyDescent="0.2">
      <c r="J12418" t="s">
        <v>498</v>
      </c>
      <c r="K12418" t="s">
        <v>356</v>
      </c>
      <c r="L12418" t="s">
        <v>53</v>
      </c>
      <c r="M12418" t="s">
        <v>7663</v>
      </c>
      <c r="N12418" t="s">
        <v>3960</v>
      </c>
      <c r="O12418">
        <v>0</v>
      </c>
      <c r="P12418">
        <v>0</v>
      </c>
      <c r="Q12418">
        <v>1</v>
      </c>
    </row>
    <row r="12419" spans="10:17" x14ac:dyDescent="0.2">
      <c r="J12419" t="s">
        <v>498</v>
      </c>
      <c r="K12419" t="s">
        <v>356</v>
      </c>
      <c r="L12419" t="s">
        <v>53</v>
      </c>
      <c r="M12419" t="s">
        <v>7663</v>
      </c>
      <c r="N12419" t="s">
        <v>3961</v>
      </c>
      <c r="O12419">
        <v>0</v>
      </c>
      <c r="P12419">
        <v>0</v>
      </c>
      <c r="Q12419">
        <v>1</v>
      </c>
    </row>
    <row r="12420" spans="10:17" x14ac:dyDescent="0.2">
      <c r="J12420" t="s">
        <v>498</v>
      </c>
      <c r="K12420" t="s">
        <v>356</v>
      </c>
      <c r="L12420" t="s">
        <v>53</v>
      </c>
      <c r="M12420" t="s">
        <v>7663</v>
      </c>
      <c r="N12420" t="s">
        <v>3962</v>
      </c>
      <c r="O12420">
        <v>0</v>
      </c>
      <c r="P12420">
        <v>0</v>
      </c>
      <c r="Q12420">
        <v>1</v>
      </c>
    </row>
    <row r="12421" spans="10:17" x14ac:dyDescent="0.2">
      <c r="J12421" t="s">
        <v>498</v>
      </c>
      <c r="K12421" t="s">
        <v>356</v>
      </c>
      <c r="L12421" t="s">
        <v>53</v>
      </c>
      <c r="M12421" t="s">
        <v>7663</v>
      </c>
      <c r="N12421" t="s">
        <v>3963</v>
      </c>
      <c r="O12421">
        <v>0</v>
      </c>
      <c r="P12421">
        <v>0</v>
      </c>
      <c r="Q12421">
        <v>1</v>
      </c>
    </row>
    <row r="12422" spans="10:17" x14ac:dyDescent="0.2">
      <c r="J12422" t="s">
        <v>498</v>
      </c>
      <c r="K12422" t="s">
        <v>356</v>
      </c>
      <c r="L12422" t="s">
        <v>53</v>
      </c>
      <c r="M12422" t="s">
        <v>7663</v>
      </c>
      <c r="N12422" t="s">
        <v>3967</v>
      </c>
      <c r="O12422">
        <v>0</v>
      </c>
      <c r="P12422">
        <v>0</v>
      </c>
      <c r="Q12422">
        <v>1</v>
      </c>
    </row>
    <row r="12423" spans="10:17" x14ac:dyDescent="0.2">
      <c r="J12423" t="s">
        <v>498</v>
      </c>
      <c r="K12423" t="s">
        <v>356</v>
      </c>
      <c r="L12423" t="s">
        <v>53</v>
      </c>
      <c r="M12423" t="s">
        <v>7663</v>
      </c>
      <c r="N12423" t="s">
        <v>3976</v>
      </c>
      <c r="O12423">
        <v>0</v>
      </c>
      <c r="P12423">
        <v>0</v>
      </c>
      <c r="Q12423">
        <v>1</v>
      </c>
    </row>
    <row r="12424" spans="10:17" x14ac:dyDescent="0.2">
      <c r="J12424" t="s">
        <v>498</v>
      </c>
      <c r="K12424" t="s">
        <v>356</v>
      </c>
      <c r="L12424" t="s">
        <v>53</v>
      </c>
      <c r="M12424" t="s">
        <v>7663</v>
      </c>
      <c r="N12424" t="s">
        <v>3977</v>
      </c>
      <c r="O12424">
        <v>0</v>
      </c>
      <c r="P12424">
        <v>0</v>
      </c>
      <c r="Q12424">
        <v>1</v>
      </c>
    </row>
    <row r="12425" spans="10:17" x14ac:dyDescent="0.2">
      <c r="J12425" t="s">
        <v>498</v>
      </c>
      <c r="K12425" t="s">
        <v>356</v>
      </c>
      <c r="L12425" t="s">
        <v>53</v>
      </c>
      <c r="M12425" t="s">
        <v>7663</v>
      </c>
      <c r="N12425" t="s">
        <v>3978</v>
      </c>
      <c r="O12425">
        <v>0</v>
      </c>
      <c r="P12425">
        <v>0</v>
      </c>
      <c r="Q12425">
        <v>1</v>
      </c>
    </row>
    <row r="12426" spans="10:17" x14ac:dyDescent="0.2">
      <c r="J12426" t="s">
        <v>498</v>
      </c>
      <c r="K12426" t="s">
        <v>356</v>
      </c>
      <c r="L12426" t="s">
        <v>53</v>
      </c>
      <c r="M12426" t="s">
        <v>7663</v>
      </c>
      <c r="N12426" t="s">
        <v>3983</v>
      </c>
      <c r="O12426">
        <v>0</v>
      </c>
      <c r="P12426">
        <v>0</v>
      </c>
      <c r="Q12426">
        <v>1</v>
      </c>
    </row>
    <row r="12427" spans="10:17" x14ac:dyDescent="0.2">
      <c r="J12427" t="s">
        <v>498</v>
      </c>
      <c r="K12427" t="s">
        <v>356</v>
      </c>
      <c r="L12427" t="s">
        <v>53</v>
      </c>
      <c r="M12427" t="s">
        <v>7663</v>
      </c>
      <c r="N12427" t="s">
        <v>3984</v>
      </c>
      <c r="O12427">
        <v>0</v>
      </c>
      <c r="P12427">
        <v>0</v>
      </c>
      <c r="Q12427">
        <v>1</v>
      </c>
    </row>
    <row r="12428" spans="10:17" x14ac:dyDescent="0.2">
      <c r="J12428" t="s">
        <v>498</v>
      </c>
      <c r="K12428" t="s">
        <v>356</v>
      </c>
      <c r="L12428" t="s">
        <v>53</v>
      </c>
      <c r="M12428" t="s">
        <v>7663</v>
      </c>
      <c r="N12428" t="s">
        <v>3985</v>
      </c>
      <c r="O12428">
        <v>0</v>
      </c>
      <c r="P12428">
        <v>0</v>
      </c>
      <c r="Q12428">
        <v>1</v>
      </c>
    </row>
    <row r="12429" spans="10:17" x14ac:dyDescent="0.2">
      <c r="J12429" t="s">
        <v>498</v>
      </c>
      <c r="K12429" t="s">
        <v>356</v>
      </c>
      <c r="L12429" t="s">
        <v>53</v>
      </c>
      <c r="M12429" t="s">
        <v>7663</v>
      </c>
      <c r="N12429" t="s">
        <v>3986</v>
      </c>
      <c r="O12429">
        <v>0</v>
      </c>
      <c r="P12429">
        <v>0</v>
      </c>
      <c r="Q12429">
        <v>1</v>
      </c>
    </row>
    <row r="12430" spans="10:17" x14ac:dyDescent="0.2">
      <c r="J12430" t="s">
        <v>498</v>
      </c>
      <c r="K12430" t="s">
        <v>356</v>
      </c>
      <c r="L12430" t="s">
        <v>53</v>
      </c>
      <c r="M12430" t="s">
        <v>7663</v>
      </c>
      <c r="N12430" t="s">
        <v>3987</v>
      </c>
      <c r="O12430">
        <v>0</v>
      </c>
      <c r="P12430">
        <v>0</v>
      </c>
      <c r="Q12430">
        <v>1</v>
      </c>
    </row>
    <row r="12431" spans="10:17" x14ac:dyDescent="0.2">
      <c r="J12431" t="s">
        <v>498</v>
      </c>
      <c r="K12431" t="s">
        <v>356</v>
      </c>
      <c r="L12431" t="s">
        <v>53</v>
      </c>
      <c r="M12431" t="s">
        <v>7663</v>
      </c>
      <c r="N12431" t="s">
        <v>3991</v>
      </c>
      <c r="O12431">
        <v>0</v>
      </c>
      <c r="P12431">
        <v>0</v>
      </c>
      <c r="Q12431">
        <v>1</v>
      </c>
    </row>
    <row r="12432" spans="10:17" x14ac:dyDescent="0.2">
      <c r="J12432" t="s">
        <v>498</v>
      </c>
      <c r="K12432" t="s">
        <v>356</v>
      </c>
      <c r="L12432" t="s">
        <v>53</v>
      </c>
      <c r="M12432" t="s">
        <v>7663</v>
      </c>
      <c r="N12432" t="s">
        <v>4001</v>
      </c>
      <c r="O12432">
        <v>0</v>
      </c>
      <c r="P12432">
        <v>0</v>
      </c>
      <c r="Q12432">
        <v>1</v>
      </c>
    </row>
    <row r="12433" spans="10:17" x14ac:dyDescent="0.2">
      <c r="J12433" t="s">
        <v>498</v>
      </c>
      <c r="K12433" t="s">
        <v>356</v>
      </c>
      <c r="L12433" t="s">
        <v>53</v>
      </c>
      <c r="M12433" t="s">
        <v>7663</v>
      </c>
      <c r="N12433" t="s">
        <v>4007</v>
      </c>
      <c r="O12433">
        <v>0</v>
      </c>
      <c r="P12433">
        <v>0</v>
      </c>
      <c r="Q12433">
        <v>1</v>
      </c>
    </row>
    <row r="12434" spans="10:17" x14ac:dyDescent="0.2">
      <c r="J12434" t="s">
        <v>498</v>
      </c>
      <c r="K12434" t="s">
        <v>356</v>
      </c>
      <c r="L12434" t="s">
        <v>53</v>
      </c>
      <c r="M12434" t="s">
        <v>7663</v>
      </c>
      <c r="N12434" t="s">
        <v>4008</v>
      </c>
      <c r="O12434">
        <v>0</v>
      </c>
      <c r="P12434">
        <v>0</v>
      </c>
      <c r="Q12434">
        <v>1</v>
      </c>
    </row>
    <row r="12435" spans="10:17" x14ac:dyDescent="0.2">
      <c r="J12435" t="s">
        <v>498</v>
      </c>
      <c r="K12435" t="s">
        <v>356</v>
      </c>
      <c r="L12435" t="s">
        <v>53</v>
      </c>
      <c r="M12435" t="s">
        <v>7663</v>
      </c>
      <c r="N12435" t="s">
        <v>4009</v>
      </c>
      <c r="O12435">
        <v>0</v>
      </c>
      <c r="P12435">
        <v>0</v>
      </c>
      <c r="Q12435">
        <v>1</v>
      </c>
    </row>
    <row r="12436" spans="10:17" x14ac:dyDescent="0.2">
      <c r="J12436" t="s">
        <v>498</v>
      </c>
      <c r="K12436" t="s">
        <v>356</v>
      </c>
      <c r="L12436" t="s">
        <v>53</v>
      </c>
      <c r="M12436" t="s">
        <v>7663</v>
      </c>
      <c r="N12436" t="s">
        <v>4010</v>
      </c>
      <c r="O12436">
        <v>0</v>
      </c>
      <c r="P12436">
        <v>0</v>
      </c>
      <c r="Q12436">
        <v>1</v>
      </c>
    </row>
    <row r="12437" spans="10:17" x14ac:dyDescent="0.2">
      <c r="J12437" t="s">
        <v>498</v>
      </c>
      <c r="K12437" t="s">
        <v>356</v>
      </c>
      <c r="L12437" t="s">
        <v>53</v>
      </c>
      <c r="M12437" t="s">
        <v>7663</v>
      </c>
      <c r="N12437" t="s">
        <v>4011</v>
      </c>
      <c r="O12437">
        <v>0</v>
      </c>
      <c r="P12437">
        <v>0</v>
      </c>
      <c r="Q12437">
        <v>1</v>
      </c>
    </row>
    <row r="12438" spans="10:17" x14ac:dyDescent="0.2">
      <c r="J12438" t="s">
        <v>498</v>
      </c>
      <c r="K12438" t="s">
        <v>356</v>
      </c>
      <c r="L12438" t="s">
        <v>53</v>
      </c>
      <c r="M12438" t="s">
        <v>7663</v>
      </c>
      <c r="N12438" t="s">
        <v>4025</v>
      </c>
      <c r="O12438">
        <v>0</v>
      </c>
      <c r="P12438">
        <v>0</v>
      </c>
      <c r="Q12438">
        <v>1</v>
      </c>
    </row>
    <row r="12439" spans="10:17" x14ac:dyDescent="0.2">
      <c r="J12439" t="s">
        <v>498</v>
      </c>
      <c r="K12439" t="s">
        <v>356</v>
      </c>
      <c r="L12439" t="s">
        <v>53</v>
      </c>
      <c r="M12439" t="s">
        <v>7663</v>
      </c>
      <c r="N12439" t="s">
        <v>4031</v>
      </c>
      <c r="O12439">
        <v>0</v>
      </c>
      <c r="P12439">
        <v>0</v>
      </c>
      <c r="Q12439">
        <v>1</v>
      </c>
    </row>
    <row r="12440" spans="10:17" x14ac:dyDescent="0.2">
      <c r="J12440" t="s">
        <v>498</v>
      </c>
      <c r="K12440" t="s">
        <v>356</v>
      </c>
      <c r="L12440" t="s">
        <v>53</v>
      </c>
      <c r="M12440" t="s">
        <v>7663</v>
      </c>
      <c r="N12440" t="s">
        <v>4032</v>
      </c>
      <c r="O12440">
        <v>0</v>
      </c>
      <c r="P12440">
        <v>0</v>
      </c>
      <c r="Q12440">
        <v>1</v>
      </c>
    </row>
    <row r="12441" spans="10:17" x14ac:dyDescent="0.2">
      <c r="J12441" t="s">
        <v>498</v>
      </c>
      <c r="K12441" t="s">
        <v>356</v>
      </c>
      <c r="L12441" t="s">
        <v>53</v>
      </c>
      <c r="M12441" t="s">
        <v>7663</v>
      </c>
      <c r="N12441" t="s">
        <v>4033</v>
      </c>
      <c r="O12441">
        <v>0</v>
      </c>
      <c r="P12441">
        <v>0</v>
      </c>
      <c r="Q12441">
        <v>1</v>
      </c>
    </row>
    <row r="12442" spans="10:17" x14ac:dyDescent="0.2">
      <c r="J12442" t="s">
        <v>498</v>
      </c>
      <c r="K12442" t="s">
        <v>356</v>
      </c>
      <c r="L12442" t="s">
        <v>53</v>
      </c>
      <c r="M12442" t="s">
        <v>7663</v>
      </c>
      <c r="N12442" t="s">
        <v>4034</v>
      </c>
      <c r="O12442">
        <v>0</v>
      </c>
      <c r="P12442">
        <v>0</v>
      </c>
      <c r="Q12442">
        <v>1</v>
      </c>
    </row>
    <row r="12443" spans="10:17" x14ac:dyDescent="0.2">
      <c r="J12443" t="s">
        <v>498</v>
      </c>
      <c r="K12443" t="s">
        <v>356</v>
      </c>
      <c r="L12443" t="s">
        <v>53</v>
      </c>
      <c r="M12443" t="s">
        <v>7663</v>
      </c>
      <c r="N12443" t="s">
        <v>4035</v>
      </c>
      <c r="O12443">
        <v>0</v>
      </c>
      <c r="P12443">
        <v>0</v>
      </c>
      <c r="Q12443">
        <v>1</v>
      </c>
    </row>
    <row r="12444" spans="10:17" x14ac:dyDescent="0.2">
      <c r="J12444" t="s">
        <v>498</v>
      </c>
      <c r="K12444" t="s">
        <v>356</v>
      </c>
      <c r="L12444" t="s">
        <v>53</v>
      </c>
      <c r="M12444" t="s">
        <v>7663</v>
      </c>
      <c r="N12444" t="s">
        <v>4056</v>
      </c>
      <c r="O12444">
        <v>0</v>
      </c>
      <c r="P12444">
        <v>0</v>
      </c>
      <c r="Q12444">
        <v>1</v>
      </c>
    </row>
    <row r="12445" spans="10:17" x14ac:dyDescent="0.2">
      <c r="J12445" t="s">
        <v>498</v>
      </c>
      <c r="K12445" t="s">
        <v>356</v>
      </c>
      <c r="L12445" t="s">
        <v>53</v>
      </c>
      <c r="M12445" t="s">
        <v>7663</v>
      </c>
      <c r="N12445" t="s">
        <v>4057</v>
      </c>
      <c r="O12445">
        <v>0</v>
      </c>
      <c r="P12445">
        <v>0</v>
      </c>
      <c r="Q12445">
        <v>1</v>
      </c>
    </row>
    <row r="12446" spans="10:17" x14ac:dyDescent="0.2">
      <c r="J12446" t="s">
        <v>498</v>
      </c>
      <c r="K12446" t="s">
        <v>356</v>
      </c>
      <c r="L12446" t="s">
        <v>53</v>
      </c>
      <c r="M12446" t="s">
        <v>7663</v>
      </c>
      <c r="N12446" t="s">
        <v>4058</v>
      </c>
      <c r="O12446">
        <v>0</v>
      </c>
      <c r="P12446">
        <v>0</v>
      </c>
      <c r="Q12446">
        <v>1</v>
      </c>
    </row>
    <row r="12447" spans="10:17" x14ac:dyDescent="0.2">
      <c r="J12447" t="s">
        <v>498</v>
      </c>
      <c r="K12447" t="s">
        <v>356</v>
      </c>
      <c r="L12447" t="s">
        <v>53</v>
      </c>
      <c r="M12447" t="s">
        <v>7663</v>
      </c>
      <c r="N12447" t="s">
        <v>4078</v>
      </c>
      <c r="O12447">
        <v>0</v>
      </c>
      <c r="P12447">
        <v>0</v>
      </c>
      <c r="Q12447">
        <v>1</v>
      </c>
    </row>
    <row r="12448" spans="10:17" x14ac:dyDescent="0.2">
      <c r="J12448" t="s">
        <v>498</v>
      </c>
      <c r="K12448" t="s">
        <v>356</v>
      </c>
      <c r="L12448" t="s">
        <v>53</v>
      </c>
      <c r="M12448" t="s">
        <v>7663</v>
      </c>
      <c r="N12448" t="s">
        <v>4080</v>
      </c>
      <c r="O12448">
        <v>0</v>
      </c>
      <c r="P12448">
        <v>0</v>
      </c>
      <c r="Q12448">
        <v>1</v>
      </c>
    </row>
    <row r="12449" spans="10:17" x14ac:dyDescent="0.2">
      <c r="J12449" t="s">
        <v>498</v>
      </c>
      <c r="K12449" t="s">
        <v>356</v>
      </c>
      <c r="L12449" t="s">
        <v>53</v>
      </c>
      <c r="M12449" t="s">
        <v>7663</v>
      </c>
      <c r="N12449" t="s">
        <v>4081</v>
      </c>
      <c r="O12449">
        <v>0</v>
      </c>
      <c r="P12449">
        <v>0</v>
      </c>
      <c r="Q12449">
        <v>1</v>
      </c>
    </row>
    <row r="12450" spans="10:17" x14ac:dyDescent="0.2">
      <c r="J12450" t="s">
        <v>498</v>
      </c>
      <c r="K12450" t="s">
        <v>356</v>
      </c>
      <c r="L12450" t="s">
        <v>53</v>
      </c>
      <c r="M12450" t="s">
        <v>7663</v>
      </c>
      <c r="N12450" t="s">
        <v>4082</v>
      </c>
      <c r="O12450">
        <v>0</v>
      </c>
      <c r="P12450">
        <v>0</v>
      </c>
      <c r="Q12450">
        <v>1</v>
      </c>
    </row>
    <row r="12451" spans="10:17" x14ac:dyDescent="0.2">
      <c r="J12451" t="s">
        <v>498</v>
      </c>
      <c r="K12451" t="s">
        <v>356</v>
      </c>
      <c r="L12451" t="s">
        <v>53</v>
      </c>
      <c r="M12451" t="s">
        <v>7663</v>
      </c>
      <c r="N12451" t="s">
        <v>4128</v>
      </c>
      <c r="O12451">
        <v>0</v>
      </c>
      <c r="P12451">
        <v>0</v>
      </c>
      <c r="Q12451">
        <v>1</v>
      </c>
    </row>
    <row r="12452" spans="10:17" x14ac:dyDescent="0.2">
      <c r="J12452" t="s">
        <v>498</v>
      </c>
      <c r="K12452" t="s">
        <v>356</v>
      </c>
      <c r="L12452" t="s">
        <v>53</v>
      </c>
      <c r="M12452" t="s">
        <v>7663</v>
      </c>
      <c r="N12452" t="s">
        <v>4129</v>
      </c>
      <c r="O12452">
        <v>0</v>
      </c>
      <c r="P12452">
        <v>0</v>
      </c>
      <c r="Q12452">
        <v>1</v>
      </c>
    </row>
    <row r="12453" spans="10:17" x14ac:dyDescent="0.2">
      <c r="J12453" t="s">
        <v>498</v>
      </c>
      <c r="K12453" t="s">
        <v>356</v>
      </c>
      <c r="L12453" t="s">
        <v>53</v>
      </c>
      <c r="M12453" t="s">
        <v>7663</v>
      </c>
      <c r="N12453" t="s">
        <v>4130</v>
      </c>
      <c r="O12453">
        <v>0</v>
      </c>
      <c r="P12453">
        <v>0</v>
      </c>
      <c r="Q12453">
        <v>1</v>
      </c>
    </row>
    <row r="12454" spans="10:17" x14ac:dyDescent="0.2">
      <c r="J12454" t="s">
        <v>498</v>
      </c>
      <c r="K12454" t="s">
        <v>356</v>
      </c>
      <c r="L12454" t="s">
        <v>53</v>
      </c>
      <c r="M12454" t="s">
        <v>7663</v>
      </c>
      <c r="N12454" t="s">
        <v>4131</v>
      </c>
      <c r="O12454">
        <v>0</v>
      </c>
      <c r="P12454">
        <v>0</v>
      </c>
      <c r="Q12454">
        <v>1</v>
      </c>
    </row>
    <row r="12455" spans="10:17" x14ac:dyDescent="0.2">
      <c r="J12455" t="s">
        <v>498</v>
      </c>
      <c r="K12455" t="s">
        <v>356</v>
      </c>
      <c r="L12455" t="s">
        <v>53</v>
      </c>
      <c r="M12455" t="s">
        <v>7663</v>
      </c>
      <c r="N12455" t="s">
        <v>4151</v>
      </c>
      <c r="O12455">
        <v>0</v>
      </c>
      <c r="P12455">
        <v>0</v>
      </c>
      <c r="Q12455">
        <v>1</v>
      </c>
    </row>
    <row r="12456" spans="10:17" x14ac:dyDescent="0.2">
      <c r="J12456" t="s">
        <v>498</v>
      </c>
      <c r="K12456" t="s">
        <v>356</v>
      </c>
      <c r="L12456" t="s">
        <v>53</v>
      </c>
      <c r="M12456" t="s">
        <v>7663</v>
      </c>
      <c r="N12456" t="s">
        <v>4152</v>
      </c>
      <c r="O12456">
        <v>0</v>
      </c>
      <c r="P12456">
        <v>0</v>
      </c>
      <c r="Q12456">
        <v>1</v>
      </c>
    </row>
    <row r="12457" spans="10:17" x14ac:dyDescent="0.2">
      <c r="J12457" t="s">
        <v>498</v>
      </c>
      <c r="K12457" t="s">
        <v>356</v>
      </c>
      <c r="L12457" t="s">
        <v>53</v>
      </c>
      <c r="M12457" t="s">
        <v>7663</v>
      </c>
      <c r="N12457" t="s">
        <v>4153</v>
      </c>
      <c r="O12457">
        <v>0</v>
      </c>
      <c r="P12457">
        <v>0</v>
      </c>
      <c r="Q12457">
        <v>1</v>
      </c>
    </row>
    <row r="12458" spans="10:17" x14ac:dyDescent="0.2">
      <c r="J12458" t="s">
        <v>498</v>
      </c>
      <c r="K12458" t="s">
        <v>356</v>
      </c>
      <c r="L12458" t="s">
        <v>53</v>
      </c>
      <c r="M12458" t="s">
        <v>7663</v>
      </c>
      <c r="N12458" t="s">
        <v>4154</v>
      </c>
      <c r="O12458">
        <v>0</v>
      </c>
      <c r="P12458">
        <v>0</v>
      </c>
      <c r="Q12458">
        <v>1</v>
      </c>
    </row>
    <row r="12459" spans="10:17" x14ac:dyDescent="0.2">
      <c r="J12459" t="s">
        <v>498</v>
      </c>
      <c r="K12459" t="s">
        <v>356</v>
      </c>
      <c r="L12459" t="s">
        <v>53</v>
      </c>
      <c r="M12459" t="s">
        <v>7663</v>
      </c>
      <c r="N12459" t="s">
        <v>4155</v>
      </c>
      <c r="O12459">
        <v>0</v>
      </c>
      <c r="P12459">
        <v>0</v>
      </c>
      <c r="Q12459">
        <v>1</v>
      </c>
    </row>
    <row r="12460" spans="10:17" x14ac:dyDescent="0.2">
      <c r="J12460" t="s">
        <v>498</v>
      </c>
      <c r="K12460" t="s">
        <v>356</v>
      </c>
      <c r="L12460" t="s">
        <v>53</v>
      </c>
      <c r="M12460" t="s">
        <v>7663</v>
      </c>
      <c r="N12460" t="s">
        <v>4159</v>
      </c>
      <c r="O12460">
        <v>0</v>
      </c>
      <c r="P12460">
        <v>0</v>
      </c>
      <c r="Q12460">
        <v>1</v>
      </c>
    </row>
    <row r="12461" spans="10:17" x14ac:dyDescent="0.2">
      <c r="J12461" t="s">
        <v>498</v>
      </c>
      <c r="K12461" t="s">
        <v>356</v>
      </c>
      <c r="L12461" t="s">
        <v>53</v>
      </c>
      <c r="M12461" t="s">
        <v>7663</v>
      </c>
      <c r="N12461" t="s">
        <v>4169</v>
      </c>
      <c r="O12461">
        <v>0</v>
      </c>
      <c r="P12461">
        <v>0</v>
      </c>
      <c r="Q12461">
        <v>1</v>
      </c>
    </row>
    <row r="12462" spans="10:17" x14ac:dyDescent="0.2">
      <c r="J12462" t="s">
        <v>498</v>
      </c>
      <c r="K12462" t="s">
        <v>356</v>
      </c>
      <c r="L12462" t="s">
        <v>53</v>
      </c>
      <c r="M12462" t="s">
        <v>7663</v>
      </c>
      <c r="N12462" t="s">
        <v>4170</v>
      </c>
      <c r="O12462">
        <v>0</v>
      </c>
      <c r="P12462">
        <v>0</v>
      </c>
      <c r="Q12462">
        <v>1</v>
      </c>
    </row>
    <row r="12463" spans="10:17" x14ac:dyDescent="0.2">
      <c r="J12463" t="s">
        <v>498</v>
      </c>
      <c r="K12463" t="s">
        <v>356</v>
      </c>
      <c r="L12463" t="s">
        <v>53</v>
      </c>
      <c r="M12463" t="s">
        <v>7663</v>
      </c>
      <c r="N12463" t="s">
        <v>4175</v>
      </c>
      <c r="O12463">
        <v>0</v>
      </c>
      <c r="P12463">
        <v>0</v>
      </c>
      <c r="Q12463">
        <v>1</v>
      </c>
    </row>
    <row r="12464" spans="10:17" x14ac:dyDescent="0.2">
      <c r="J12464" t="s">
        <v>498</v>
      </c>
      <c r="K12464" t="s">
        <v>356</v>
      </c>
      <c r="L12464" t="s">
        <v>53</v>
      </c>
      <c r="M12464" t="s">
        <v>7663</v>
      </c>
      <c r="N12464" t="s">
        <v>4176</v>
      </c>
      <c r="O12464">
        <v>0</v>
      </c>
      <c r="P12464">
        <v>0</v>
      </c>
      <c r="Q12464">
        <v>1</v>
      </c>
    </row>
    <row r="12465" spans="10:17" x14ac:dyDescent="0.2">
      <c r="J12465" t="s">
        <v>498</v>
      </c>
      <c r="K12465" t="s">
        <v>356</v>
      </c>
      <c r="L12465" t="s">
        <v>53</v>
      </c>
      <c r="M12465" t="s">
        <v>7663</v>
      </c>
      <c r="N12465" t="s">
        <v>4177</v>
      </c>
      <c r="O12465">
        <v>0</v>
      </c>
      <c r="P12465">
        <v>0</v>
      </c>
      <c r="Q12465">
        <v>1</v>
      </c>
    </row>
    <row r="12466" spans="10:17" x14ac:dyDescent="0.2">
      <c r="J12466" t="s">
        <v>498</v>
      </c>
      <c r="K12466" t="s">
        <v>356</v>
      </c>
      <c r="L12466" t="s">
        <v>53</v>
      </c>
      <c r="M12466" t="s">
        <v>7663</v>
      </c>
      <c r="N12466" t="s">
        <v>4178</v>
      </c>
      <c r="O12466">
        <v>0</v>
      </c>
      <c r="P12466">
        <v>0</v>
      </c>
      <c r="Q12466">
        <v>1</v>
      </c>
    </row>
    <row r="12467" spans="10:17" x14ac:dyDescent="0.2">
      <c r="J12467" t="s">
        <v>498</v>
      </c>
      <c r="K12467" t="s">
        <v>356</v>
      </c>
      <c r="L12467" t="s">
        <v>53</v>
      </c>
      <c r="M12467" t="s">
        <v>7663</v>
      </c>
      <c r="N12467" t="s">
        <v>4179</v>
      </c>
      <c r="O12467">
        <v>0</v>
      </c>
      <c r="P12467">
        <v>0</v>
      </c>
      <c r="Q12467">
        <v>1</v>
      </c>
    </row>
    <row r="12468" spans="10:17" x14ac:dyDescent="0.2">
      <c r="J12468" t="s">
        <v>498</v>
      </c>
      <c r="K12468" t="s">
        <v>356</v>
      </c>
      <c r="L12468" t="s">
        <v>53</v>
      </c>
      <c r="M12468" t="s">
        <v>7663</v>
      </c>
      <c r="N12468" t="s">
        <v>4183</v>
      </c>
      <c r="O12468">
        <v>0</v>
      </c>
      <c r="P12468">
        <v>0</v>
      </c>
      <c r="Q12468">
        <v>1</v>
      </c>
    </row>
    <row r="12469" spans="10:17" x14ac:dyDescent="0.2">
      <c r="J12469" t="s">
        <v>498</v>
      </c>
      <c r="K12469" t="s">
        <v>356</v>
      </c>
      <c r="L12469" t="s">
        <v>53</v>
      </c>
      <c r="M12469" t="s">
        <v>7663</v>
      </c>
      <c r="N12469" t="s">
        <v>4193</v>
      </c>
      <c r="O12469">
        <v>0</v>
      </c>
      <c r="P12469">
        <v>0</v>
      </c>
      <c r="Q12469">
        <v>1</v>
      </c>
    </row>
    <row r="12470" spans="10:17" x14ac:dyDescent="0.2">
      <c r="J12470" t="s">
        <v>498</v>
      </c>
      <c r="K12470" t="s">
        <v>356</v>
      </c>
      <c r="L12470" t="s">
        <v>53</v>
      </c>
      <c r="M12470" t="s">
        <v>7663</v>
      </c>
      <c r="N12470" t="s">
        <v>4199</v>
      </c>
      <c r="O12470">
        <v>0</v>
      </c>
      <c r="P12470">
        <v>0</v>
      </c>
      <c r="Q12470">
        <v>1</v>
      </c>
    </row>
    <row r="12471" spans="10:17" x14ac:dyDescent="0.2">
      <c r="J12471" t="s">
        <v>498</v>
      </c>
      <c r="K12471" t="s">
        <v>356</v>
      </c>
      <c r="L12471" t="s">
        <v>53</v>
      </c>
      <c r="M12471" t="s">
        <v>7663</v>
      </c>
      <c r="N12471" t="s">
        <v>4200</v>
      </c>
      <c r="O12471">
        <v>0</v>
      </c>
      <c r="P12471">
        <v>0</v>
      </c>
      <c r="Q12471">
        <v>1</v>
      </c>
    </row>
    <row r="12472" spans="10:17" x14ac:dyDescent="0.2">
      <c r="J12472" t="s">
        <v>498</v>
      </c>
      <c r="K12472" t="s">
        <v>356</v>
      </c>
      <c r="L12472" t="s">
        <v>53</v>
      </c>
      <c r="M12472" t="s">
        <v>7663</v>
      </c>
      <c r="N12472" t="s">
        <v>4201</v>
      </c>
      <c r="O12472">
        <v>0</v>
      </c>
      <c r="P12472">
        <v>0</v>
      </c>
      <c r="Q12472">
        <v>1</v>
      </c>
    </row>
    <row r="12473" spans="10:17" x14ac:dyDescent="0.2">
      <c r="J12473" t="s">
        <v>498</v>
      </c>
      <c r="K12473" t="s">
        <v>356</v>
      </c>
      <c r="L12473" t="s">
        <v>53</v>
      </c>
      <c r="M12473" t="s">
        <v>7663</v>
      </c>
      <c r="N12473" t="s">
        <v>4202</v>
      </c>
      <c r="O12473">
        <v>0</v>
      </c>
      <c r="P12473">
        <v>0</v>
      </c>
      <c r="Q12473">
        <v>1</v>
      </c>
    </row>
    <row r="12474" spans="10:17" x14ac:dyDescent="0.2">
      <c r="J12474" t="s">
        <v>498</v>
      </c>
      <c r="K12474" t="s">
        <v>356</v>
      </c>
      <c r="L12474" t="s">
        <v>53</v>
      </c>
      <c r="M12474" t="s">
        <v>7663</v>
      </c>
      <c r="N12474" t="s">
        <v>4203</v>
      </c>
      <c r="O12474">
        <v>0</v>
      </c>
      <c r="P12474">
        <v>0</v>
      </c>
      <c r="Q12474">
        <v>1</v>
      </c>
    </row>
    <row r="12475" spans="10:17" x14ac:dyDescent="0.2">
      <c r="J12475" t="s">
        <v>498</v>
      </c>
      <c r="K12475" t="s">
        <v>356</v>
      </c>
      <c r="L12475" t="s">
        <v>53</v>
      </c>
      <c r="M12475" t="s">
        <v>7663</v>
      </c>
      <c r="N12475" t="s">
        <v>4207</v>
      </c>
      <c r="O12475">
        <v>0</v>
      </c>
      <c r="P12475">
        <v>0</v>
      </c>
      <c r="Q12475">
        <v>1</v>
      </c>
    </row>
    <row r="12476" spans="10:17" x14ac:dyDescent="0.2">
      <c r="J12476" t="s">
        <v>498</v>
      </c>
      <c r="K12476" t="s">
        <v>356</v>
      </c>
      <c r="L12476" t="s">
        <v>53</v>
      </c>
      <c r="M12476" t="s">
        <v>7663</v>
      </c>
      <c r="N12476" t="s">
        <v>4217</v>
      </c>
      <c r="O12476">
        <v>0</v>
      </c>
      <c r="P12476">
        <v>0</v>
      </c>
      <c r="Q12476">
        <v>1</v>
      </c>
    </row>
    <row r="12477" spans="10:17" x14ac:dyDescent="0.2">
      <c r="J12477" t="s">
        <v>498</v>
      </c>
      <c r="K12477" t="s">
        <v>356</v>
      </c>
      <c r="L12477" t="s">
        <v>53</v>
      </c>
      <c r="M12477" t="s">
        <v>7663</v>
      </c>
      <c r="N12477" t="s">
        <v>4223</v>
      </c>
      <c r="O12477">
        <v>0</v>
      </c>
      <c r="P12477">
        <v>0</v>
      </c>
      <c r="Q12477">
        <v>1</v>
      </c>
    </row>
    <row r="12478" spans="10:17" x14ac:dyDescent="0.2">
      <c r="J12478" t="s">
        <v>498</v>
      </c>
      <c r="K12478" t="s">
        <v>356</v>
      </c>
      <c r="L12478" t="s">
        <v>53</v>
      </c>
      <c r="M12478" t="s">
        <v>7663</v>
      </c>
      <c r="N12478" t="s">
        <v>4224</v>
      </c>
      <c r="O12478">
        <v>0</v>
      </c>
      <c r="P12478">
        <v>0</v>
      </c>
      <c r="Q12478">
        <v>1</v>
      </c>
    </row>
    <row r="12479" spans="10:17" x14ac:dyDescent="0.2">
      <c r="J12479" t="s">
        <v>498</v>
      </c>
      <c r="K12479" t="s">
        <v>356</v>
      </c>
      <c r="L12479" t="s">
        <v>53</v>
      </c>
      <c r="M12479" t="s">
        <v>7663</v>
      </c>
      <c r="N12479" t="s">
        <v>4225</v>
      </c>
      <c r="O12479">
        <v>0</v>
      </c>
      <c r="P12479">
        <v>0</v>
      </c>
      <c r="Q12479">
        <v>1</v>
      </c>
    </row>
    <row r="12480" spans="10:17" x14ac:dyDescent="0.2">
      <c r="J12480" t="s">
        <v>498</v>
      </c>
      <c r="K12480" t="s">
        <v>356</v>
      </c>
      <c r="L12480" t="s">
        <v>53</v>
      </c>
      <c r="M12480" t="s">
        <v>7663</v>
      </c>
      <c r="N12480" t="s">
        <v>4226</v>
      </c>
      <c r="O12480">
        <v>0</v>
      </c>
      <c r="P12480">
        <v>0</v>
      </c>
      <c r="Q12480">
        <v>1</v>
      </c>
    </row>
    <row r="12481" spans="10:17" x14ac:dyDescent="0.2">
      <c r="J12481" t="s">
        <v>498</v>
      </c>
      <c r="K12481" t="s">
        <v>356</v>
      </c>
      <c r="L12481" t="s">
        <v>53</v>
      </c>
      <c r="M12481" t="s">
        <v>7663</v>
      </c>
      <c r="N12481" t="s">
        <v>4227</v>
      </c>
      <c r="O12481">
        <v>0</v>
      </c>
      <c r="P12481">
        <v>0</v>
      </c>
      <c r="Q12481">
        <v>1</v>
      </c>
    </row>
    <row r="12482" spans="10:17" x14ac:dyDescent="0.2">
      <c r="J12482" t="s">
        <v>498</v>
      </c>
      <c r="K12482" t="s">
        <v>356</v>
      </c>
      <c r="L12482" t="s">
        <v>53</v>
      </c>
      <c r="M12482" t="s">
        <v>7663</v>
      </c>
      <c r="N12482" t="s">
        <v>4247</v>
      </c>
      <c r="O12482">
        <v>0</v>
      </c>
      <c r="P12482">
        <v>0</v>
      </c>
      <c r="Q12482">
        <v>1</v>
      </c>
    </row>
    <row r="12483" spans="10:17" x14ac:dyDescent="0.2">
      <c r="J12483" t="s">
        <v>498</v>
      </c>
      <c r="K12483" t="s">
        <v>356</v>
      </c>
      <c r="L12483" t="s">
        <v>53</v>
      </c>
      <c r="M12483" t="s">
        <v>7663</v>
      </c>
      <c r="N12483" t="s">
        <v>4248</v>
      </c>
      <c r="O12483">
        <v>0</v>
      </c>
      <c r="P12483">
        <v>0</v>
      </c>
      <c r="Q12483">
        <v>1</v>
      </c>
    </row>
    <row r="12484" spans="10:17" x14ac:dyDescent="0.2">
      <c r="J12484" t="s">
        <v>498</v>
      </c>
      <c r="K12484" t="s">
        <v>356</v>
      </c>
      <c r="L12484" t="s">
        <v>53</v>
      </c>
      <c r="M12484" t="s">
        <v>7663</v>
      </c>
      <c r="N12484" t="s">
        <v>4249</v>
      </c>
      <c r="O12484">
        <v>0</v>
      </c>
      <c r="P12484">
        <v>0</v>
      </c>
      <c r="Q12484">
        <v>1</v>
      </c>
    </row>
    <row r="12485" spans="10:17" x14ac:dyDescent="0.2">
      <c r="J12485" t="s">
        <v>498</v>
      </c>
      <c r="K12485" t="s">
        <v>356</v>
      </c>
      <c r="L12485" t="s">
        <v>53</v>
      </c>
      <c r="M12485" t="s">
        <v>7663</v>
      </c>
      <c r="N12485" t="s">
        <v>4250</v>
      </c>
      <c r="O12485">
        <v>0</v>
      </c>
      <c r="P12485">
        <v>0</v>
      </c>
      <c r="Q12485">
        <v>1</v>
      </c>
    </row>
    <row r="12486" spans="10:17" x14ac:dyDescent="0.2">
      <c r="J12486" t="s">
        <v>498</v>
      </c>
      <c r="K12486" t="s">
        <v>356</v>
      </c>
      <c r="L12486" t="s">
        <v>53</v>
      </c>
      <c r="M12486" t="s">
        <v>7663</v>
      </c>
      <c r="N12486" t="s">
        <v>4251</v>
      </c>
      <c r="O12486">
        <v>0</v>
      </c>
      <c r="P12486">
        <v>0</v>
      </c>
      <c r="Q12486">
        <v>1</v>
      </c>
    </row>
    <row r="12487" spans="10:17" x14ac:dyDescent="0.2">
      <c r="J12487" t="s">
        <v>498</v>
      </c>
      <c r="K12487" t="s">
        <v>356</v>
      </c>
      <c r="L12487" t="s">
        <v>53</v>
      </c>
      <c r="M12487" t="s">
        <v>7663</v>
      </c>
      <c r="N12487" t="s">
        <v>4255</v>
      </c>
      <c r="O12487">
        <v>0</v>
      </c>
      <c r="P12487">
        <v>0</v>
      </c>
      <c r="Q12487">
        <v>1</v>
      </c>
    </row>
    <row r="12488" spans="10:17" x14ac:dyDescent="0.2">
      <c r="J12488" t="s">
        <v>498</v>
      </c>
      <c r="K12488" t="s">
        <v>356</v>
      </c>
      <c r="L12488" t="s">
        <v>53</v>
      </c>
      <c r="M12488" t="s">
        <v>7663</v>
      </c>
      <c r="N12488" t="s">
        <v>4264</v>
      </c>
      <c r="O12488">
        <v>0</v>
      </c>
      <c r="P12488">
        <v>0</v>
      </c>
      <c r="Q12488">
        <v>1</v>
      </c>
    </row>
    <row r="12489" spans="10:17" x14ac:dyDescent="0.2">
      <c r="J12489" t="s">
        <v>498</v>
      </c>
      <c r="K12489" t="s">
        <v>356</v>
      </c>
      <c r="L12489" t="s">
        <v>53</v>
      </c>
      <c r="M12489" t="s">
        <v>7663</v>
      </c>
      <c r="N12489" t="s">
        <v>4265</v>
      </c>
      <c r="O12489">
        <v>0</v>
      </c>
      <c r="P12489">
        <v>0</v>
      </c>
      <c r="Q12489">
        <v>1</v>
      </c>
    </row>
    <row r="12490" spans="10:17" x14ac:dyDescent="0.2">
      <c r="J12490" t="s">
        <v>498</v>
      </c>
      <c r="K12490" t="s">
        <v>356</v>
      </c>
      <c r="L12490" t="s">
        <v>53</v>
      </c>
      <c r="M12490" t="s">
        <v>7663</v>
      </c>
      <c r="N12490" t="s">
        <v>4270</v>
      </c>
      <c r="O12490">
        <v>0</v>
      </c>
      <c r="P12490">
        <v>0</v>
      </c>
      <c r="Q12490">
        <v>1</v>
      </c>
    </row>
    <row r="12491" spans="10:17" x14ac:dyDescent="0.2">
      <c r="J12491" t="s">
        <v>498</v>
      </c>
      <c r="K12491" t="s">
        <v>356</v>
      </c>
      <c r="L12491" t="s">
        <v>53</v>
      </c>
      <c r="M12491" t="s">
        <v>7663</v>
      </c>
      <c r="N12491" t="s">
        <v>4319</v>
      </c>
      <c r="O12491">
        <v>0</v>
      </c>
      <c r="P12491">
        <v>0</v>
      </c>
      <c r="Q12491">
        <v>1</v>
      </c>
    </row>
    <row r="12492" spans="10:17" x14ac:dyDescent="0.2">
      <c r="J12492" t="s">
        <v>498</v>
      </c>
      <c r="K12492" t="s">
        <v>356</v>
      </c>
      <c r="L12492" t="s">
        <v>53</v>
      </c>
      <c r="M12492" t="s">
        <v>7663</v>
      </c>
      <c r="N12492" t="s">
        <v>4320</v>
      </c>
      <c r="O12492">
        <v>0</v>
      </c>
      <c r="P12492">
        <v>0</v>
      </c>
      <c r="Q12492">
        <v>1</v>
      </c>
    </row>
    <row r="12493" spans="10:17" x14ac:dyDescent="0.2">
      <c r="J12493" t="s">
        <v>498</v>
      </c>
      <c r="K12493" t="s">
        <v>356</v>
      </c>
      <c r="L12493" t="s">
        <v>53</v>
      </c>
      <c r="M12493" t="s">
        <v>7663</v>
      </c>
      <c r="N12493" t="s">
        <v>4321</v>
      </c>
      <c r="O12493">
        <v>0</v>
      </c>
      <c r="P12493">
        <v>0</v>
      </c>
      <c r="Q12493">
        <v>1</v>
      </c>
    </row>
    <row r="12494" spans="10:17" x14ac:dyDescent="0.2">
      <c r="J12494" t="s">
        <v>498</v>
      </c>
      <c r="K12494" t="s">
        <v>356</v>
      </c>
      <c r="L12494" t="s">
        <v>53</v>
      </c>
      <c r="M12494" t="s">
        <v>7663</v>
      </c>
      <c r="N12494" t="s">
        <v>4322</v>
      </c>
      <c r="O12494">
        <v>0</v>
      </c>
      <c r="P12494">
        <v>0</v>
      </c>
      <c r="Q12494">
        <v>1</v>
      </c>
    </row>
    <row r="12495" spans="10:17" x14ac:dyDescent="0.2">
      <c r="J12495" t="s">
        <v>498</v>
      </c>
      <c r="K12495" t="s">
        <v>356</v>
      </c>
      <c r="L12495" t="s">
        <v>53</v>
      </c>
      <c r="M12495" t="s">
        <v>7663</v>
      </c>
      <c r="N12495" t="s">
        <v>4323</v>
      </c>
      <c r="O12495">
        <v>0</v>
      </c>
      <c r="P12495">
        <v>0</v>
      </c>
      <c r="Q12495">
        <v>1</v>
      </c>
    </row>
    <row r="12496" spans="10:17" x14ac:dyDescent="0.2">
      <c r="J12496" t="s">
        <v>498</v>
      </c>
      <c r="K12496" t="s">
        <v>356</v>
      </c>
      <c r="L12496" t="s">
        <v>53</v>
      </c>
      <c r="M12496" t="s">
        <v>7663</v>
      </c>
      <c r="N12496" t="s">
        <v>4337</v>
      </c>
      <c r="O12496">
        <v>0</v>
      </c>
      <c r="P12496">
        <v>0</v>
      </c>
      <c r="Q12496">
        <v>1</v>
      </c>
    </row>
    <row r="12497" spans="10:17" x14ac:dyDescent="0.2">
      <c r="J12497" t="s">
        <v>498</v>
      </c>
      <c r="K12497" t="s">
        <v>356</v>
      </c>
      <c r="L12497" t="s">
        <v>53</v>
      </c>
      <c r="M12497" t="s">
        <v>7663</v>
      </c>
      <c r="N12497" t="s">
        <v>4343</v>
      </c>
      <c r="O12497">
        <v>0</v>
      </c>
      <c r="P12497">
        <v>0</v>
      </c>
      <c r="Q12497">
        <v>1</v>
      </c>
    </row>
    <row r="12498" spans="10:17" x14ac:dyDescent="0.2">
      <c r="J12498" t="s">
        <v>498</v>
      </c>
      <c r="K12498" t="s">
        <v>356</v>
      </c>
      <c r="L12498" t="s">
        <v>53</v>
      </c>
      <c r="M12498" t="s">
        <v>7663</v>
      </c>
      <c r="N12498" t="s">
        <v>4344</v>
      </c>
      <c r="O12498">
        <v>0</v>
      </c>
      <c r="P12498">
        <v>0</v>
      </c>
      <c r="Q12498">
        <v>1</v>
      </c>
    </row>
    <row r="12499" spans="10:17" x14ac:dyDescent="0.2">
      <c r="J12499" t="s">
        <v>498</v>
      </c>
      <c r="K12499" t="s">
        <v>356</v>
      </c>
      <c r="L12499" t="s">
        <v>53</v>
      </c>
      <c r="M12499" t="s">
        <v>7663</v>
      </c>
      <c r="N12499" t="s">
        <v>4345</v>
      </c>
      <c r="O12499">
        <v>0</v>
      </c>
      <c r="P12499">
        <v>0</v>
      </c>
      <c r="Q12499">
        <v>1</v>
      </c>
    </row>
    <row r="12500" spans="10:17" x14ac:dyDescent="0.2">
      <c r="J12500" t="s">
        <v>498</v>
      </c>
      <c r="K12500" t="s">
        <v>356</v>
      </c>
      <c r="L12500" t="s">
        <v>53</v>
      </c>
      <c r="M12500" t="s">
        <v>7663</v>
      </c>
      <c r="N12500" t="s">
        <v>4346</v>
      </c>
      <c r="O12500">
        <v>0</v>
      </c>
      <c r="P12500">
        <v>0</v>
      </c>
      <c r="Q12500">
        <v>1</v>
      </c>
    </row>
    <row r="12501" spans="10:17" x14ac:dyDescent="0.2">
      <c r="J12501" t="s">
        <v>498</v>
      </c>
      <c r="K12501" t="s">
        <v>356</v>
      </c>
      <c r="L12501" t="s">
        <v>53</v>
      </c>
      <c r="M12501" t="s">
        <v>7663</v>
      </c>
      <c r="N12501" t="s">
        <v>4347</v>
      </c>
      <c r="O12501">
        <v>0</v>
      </c>
      <c r="P12501">
        <v>0</v>
      </c>
      <c r="Q12501">
        <v>1</v>
      </c>
    </row>
    <row r="12502" spans="10:17" x14ac:dyDescent="0.2">
      <c r="J12502" t="s">
        <v>498</v>
      </c>
      <c r="K12502" t="s">
        <v>356</v>
      </c>
      <c r="L12502" t="s">
        <v>53</v>
      </c>
      <c r="M12502" t="s">
        <v>7663</v>
      </c>
      <c r="N12502" t="s">
        <v>4367</v>
      </c>
      <c r="O12502">
        <v>0</v>
      </c>
      <c r="P12502">
        <v>0</v>
      </c>
      <c r="Q12502">
        <v>1</v>
      </c>
    </row>
    <row r="12503" spans="10:17" x14ac:dyDescent="0.2">
      <c r="J12503" t="s">
        <v>498</v>
      </c>
      <c r="K12503" t="s">
        <v>356</v>
      </c>
      <c r="L12503" t="s">
        <v>53</v>
      </c>
      <c r="M12503" t="s">
        <v>7663</v>
      </c>
      <c r="N12503" t="s">
        <v>4368</v>
      </c>
      <c r="O12503">
        <v>0</v>
      </c>
      <c r="P12503">
        <v>0</v>
      </c>
      <c r="Q12503">
        <v>1</v>
      </c>
    </row>
    <row r="12504" spans="10:17" x14ac:dyDescent="0.2">
      <c r="J12504" t="s">
        <v>498</v>
      </c>
      <c r="K12504" t="s">
        <v>356</v>
      </c>
      <c r="L12504" t="s">
        <v>53</v>
      </c>
      <c r="M12504" t="s">
        <v>7663</v>
      </c>
      <c r="N12504" t="s">
        <v>4369</v>
      </c>
      <c r="O12504">
        <v>0</v>
      </c>
      <c r="P12504">
        <v>0</v>
      </c>
      <c r="Q12504">
        <v>1</v>
      </c>
    </row>
    <row r="12505" spans="10:17" x14ac:dyDescent="0.2">
      <c r="J12505" t="s">
        <v>498</v>
      </c>
      <c r="K12505" t="s">
        <v>356</v>
      </c>
      <c r="L12505" t="s">
        <v>53</v>
      </c>
      <c r="M12505" t="s">
        <v>7663</v>
      </c>
      <c r="N12505" t="s">
        <v>4370</v>
      </c>
      <c r="O12505">
        <v>0</v>
      </c>
      <c r="P12505">
        <v>0</v>
      </c>
      <c r="Q12505">
        <v>1</v>
      </c>
    </row>
    <row r="12506" spans="10:17" x14ac:dyDescent="0.2">
      <c r="J12506" t="s">
        <v>498</v>
      </c>
      <c r="K12506" t="s">
        <v>356</v>
      </c>
      <c r="L12506" t="s">
        <v>53</v>
      </c>
      <c r="M12506" t="s">
        <v>7663</v>
      </c>
      <c r="N12506" t="s">
        <v>4371</v>
      </c>
      <c r="O12506">
        <v>0</v>
      </c>
      <c r="P12506">
        <v>0</v>
      </c>
      <c r="Q12506">
        <v>1</v>
      </c>
    </row>
    <row r="12507" spans="10:17" x14ac:dyDescent="0.2">
      <c r="J12507" t="s">
        <v>498</v>
      </c>
      <c r="K12507" t="s">
        <v>356</v>
      </c>
      <c r="L12507" t="s">
        <v>53</v>
      </c>
      <c r="M12507" t="s">
        <v>7663</v>
      </c>
      <c r="N12507" t="s">
        <v>4372</v>
      </c>
      <c r="O12507">
        <v>0</v>
      </c>
      <c r="P12507">
        <v>0</v>
      </c>
      <c r="Q12507">
        <v>1</v>
      </c>
    </row>
    <row r="12508" spans="10:17" x14ac:dyDescent="0.2">
      <c r="J12508" t="s">
        <v>498</v>
      </c>
      <c r="K12508" t="s">
        <v>356</v>
      </c>
      <c r="L12508" t="s">
        <v>53</v>
      </c>
      <c r="M12508" t="s">
        <v>7663</v>
      </c>
      <c r="N12508" t="s">
        <v>4381</v>
      </c>
      <c r="O12508">
        <v>0</v>
      </c>
      <c r="P12508">
        <v>0</v>
      </c>
      <c r="Q12508">
        <v>1</v>
      </c>
    </row>
    <row r="12509" spans="10:17" x14ac:dyDescent="0.2">
      <c r="J12509" t="s">
        <v>498</v>
      </c>
      <c r="K12509" t="s">
        <v>356</v>
      </c>
      <c r="L12509" t="s">
        <v>53</v>
      </c>
      <c r="M12509" t="s">
        <v>7663</v>
      </c>
      <c r="N12509" t="s">
        <v>4391</v>
      </c>
      <c r="O12509">
        <v>0</v>
      </c>
      <c r="P12509">
        <v>0</v>
      </c>
      <c r="Q12509">
        <v>1</v>
      </c>
    </row>
    <row r="12510" spans="10:17" x14ac:dyDescent="0.2">
      <c r="J12510" t="s">
        <v>498</v>
      </c>
      <c r="K12510" t="s">
        <v>356</v>
      </c>
      <c r="L12510" t="s">
        <v>53</v>
      </c>
      <c r="M12510" t="s">
        <v>7663</v>
      </c>
      <c r="N12510" t="s">
        <v>4392</v>
      </c>
      <c r="O12510">
        <v>0</v>
      </c>
      <c r="P12510">
        <v>0</v>
      </c>
      <c r="Q12510">
        <v>1</v>
      </c>
    </row>
    <row r="12511" spans="10:17" x14ac:dyDescent="0.2">
      <c r="J12511" t="s">
        <v>498</v>
      </c>
      <c r="K12511" t="s">
        <v>356</v>
      </c>
      <c r="L12511" t="s">
        <v>53</v>
      </c>
      <c r="M12511" t="s">
        <v>7663</v>
      </c>
      <c r="N12511" t="s">
        <v>4393</v>
      </c>
      <c r="O12511">
        <v>0</v>
      </c>
      <c r="P12511">
        <v>0</v>
      </c>
      <c r="Q12511">
        <v>1</v>
      </c>
    </row>
    <row r="12512" spans="10:17" x14ac:dyDescent="0.2">
      <c r="J12512" t="s">
        <v>498</v>
      </c>
      <c r="K12512" t="s">
        <v>356</v>
      </c>
      <c r="L12512" t="s">
        <v>53</v>
      </c>
      <c r="M12512" t="s">
        <v>7663</v>
      </c>
      <c r="N12512" t="s">
        <v>4394</v>
      </c>
      <c r="O12512">
        <v>0</v>
      </c>
      <c r="P12512">
        <v>0</v>
      </c>
      <c r="Q12512">
        <v>1</v>
      </c>
    </row>
    <row r="12513" spans="10:17" x14ac:dyDescent="0.2">
      <c r="J12513" t="s">
        <v>498</v>
      </c>
      <c r="K12513" t="s">
        <v>356</v>
      </c>
      <c r="L12513" t="s">
        <v>53</v>
      </c>
      <c r="M12513" t="s">
        <v>7663</v>
      </c>
      <c r="N12513" t="s">
        <v>4416</v>
      </c>
      <c r="O12513">
        <v>0</v>
      </c>
      <c r="P12513">
        <v>0</v>
      </c>
      <c r="Q12513">
        <v>1</v>
      </c>
    </row>
    <row r="12514" spans="10:17" x14ac:dyDescent="0.2">
      <c r="J12514" t="s">
        <v>498</v>
      </c>
      <c r="K12514" t="s">
        <v>356</v>
      </c>
      <c r="L12514" t="s">
        <v>53</v>
      </c>
      <c r="M12514" t="s">
        <v>7663</v>
      </c>
      <c r="N12514" t="s">
        <v>4417</v>
      </c>
      <c r="O12514">
        <v>0</v>
      </c>
      <c r="P12514">
        <v>0</v>
      </c>
      <c r="Q12514">
        <v>1</v>
      </c>
    </row>
    <row r="12515" spans="10:17" x14ac:dyDescent="0.2">
      <c r="J12515" t="s">
        <v>498</v>
      </c>
      <c r="K12515" t="s">
        <v>356</v>
      </c>
      <c r="L12515" t="s">
        <v>53</v>
      </c>
      <c r="M12515" t="s">
        <v>7663</v>
      </c>
      <c r="N12515" t="s">
        <v>4418</v>
      </c>
      <c r="O12515">
        <v>0</v>
      </c>
      <c r="P12515">
        <v>0</v>
      </c>
      <c r="Q12515">
        <v>1</v>
      </c>
    </row>
    <row r="12516" spans="10:17" x14ac:dyDescent="0.2">
      <c r="J12516" t="s">
        <v>498</v>
      </c>
      <c r="K12516" t="s">
        <v>356</v>
      </c>
      <c r="L12516" t="s">
        <v>53</v>
      </c>
      <c r="M12516" t="s">
        <v>7663</v>
      </c>
      <c r="N12516" t="s">
        <v>4433</v>
      </c>
      <c r="O12516">
        <v>0</v>
      </c>
      <c r="P12516">
        <v>0</v>
      </c>
      <c r="Q12516">
        <v>1</v>
      </c>
    </row>
    <row r="12517" spans="10:17" x14ac:dyDescent="0.2">
      <c r="J12517" t="s">
        <v>498</v>
      </c>
      <c r="K12517" t="s">
        <v>356</v>
      </c>
      <c r="L12517" t="s">
        <v>53</v>
      </c>
      <c r="M12517" t="s">
        <v>7663</v>
      </c>
      <c r="N12517" t="s">
        <v>4434</v>
      </c>
      <c r="O12517">
        <v>0</v>
      </c>
      <c r="P12517">
        <v>0</v>
      </c>
      <c r="Q12517">
        <v>1</v>
      </c>
    </row>
    <row r="12518" spans="10:17" x14ac:dyDescent="0.2">
      <c r="J12518" t="s">
        <v>498</v>
      </c>
      <c r="K12518" t="s">
        <v>356</v>
      </c>
      <c r="L12518" t="s">
        <v>53</v>
      </c>
      <c r="M12518" t="s">
        <v>7663</v>
      </c>
      <c r="N12518" t="s">
        <v>4439</v>
      </c>
      <c r="O12518">
        <v>0</v>
      </c>
      <c r="P12518">
        <v>0</v>
      </c>
      <c r="Q12518">
        <v>1</v>
      </c>
    </row>
    <row r="12519" spans="10:17" x14ac:dyDescent="0.2">
      <c r="J12519" t="s">
        <v>498</v>
      </c>
      <c r="K12519" t="s">
        <v>356</v>
      </c>
      <c r="L12519" t="s">
        <v>53</v>
      </c>
      <c r="M12519" t="s">
        <v>7663</v>
      </c>
      <c r="N12519" t="s">
        <v>4440</v>
      </c>
      <c r="O12519">
        <v>0</v>
      </c>
      <c r="P12519">
        <v>0</v>
      </c>
      <c r="Q12519">
        <v>1</v>
      </c>
    </row>
    <row r="12520" spans="10:17" x14ac:dyDescent="0.2">
      <c r="J12520" t="s">
        <v>498</v>
      </c>
      <c r="K12520" t="s">
        <v>356</v>
      </c>
      <c r="L12520" t="s">
        <v>53</v>
      </c>
      <c r="M12520" t="s">
        <v>7663</v>
      </c>
      <c r="N12520" t="s">
        <v>4441</v>
      </c>
      <c r="O12520">
        <v>0</v>
      </c>
      <c r="P12520">
        <v>0</v>
      </c>
      <c r="Q12520">
        <v>1</v>
      </c>
    </row>
    <row r="12521" spans="10:17" x14ac:dyDescent="0.2">
      <c r="J12521" t="s">
        <v>498</v>
      </c>
      <c r="K12521" t="s">
        <v>356</v>
      </c>
      <c r="L12521" t="s">
        <v>53</v>
      </c>
      <c r="M12521" t="s">
        <v>7663</v>
      </c>
      <c r="N12521" t="s">
        <v>4442</v>
      </c>
      <c r="O12521">
        <v>0</v>
      </c>
      <c r="P12521">
        <v>0</v>
      </c>
      <c r="Q12521">
        <v>1</v>
      </c>
    </row>
    <row r="12522" spans="10:17" x14ac:dyDescent="0.2">
      <c r="J12522" t="s">
        <v>498</v>
      </c>
      <c r="K12522" t="s">
        <v>356</v>
      </c>
      <c r="L12522" t="s">
        <v>53</v>
      </c>
      <c r="M12522" t="s">
        <v>7663</v>
      </c>
      <c r="N12522" t="s">
        <v>4443</v>
      </c>
      <c r="O12522">
        <v>0</v>
      </c>
      <c r="P12522">
        <v>0</v>
      </c>
      <c r="Q12522">
        <v>1</v>
      </c>
    </row>
    <row r="12523" spans="10:17" x14ac:dyDescent="0.2">
      <c r="J12523" t="s">
        <v>498</v>
      </c>
      <c r="K12523" t="s">
        <v>356</v>
      </c>
      <c r="L12523" t="s">
        <v>53</v>
      </c>
      <c r="M12523" t="s">
        <v>7663</v>
      </c>
      <c r="N12523" t="s">
        <v>4456</v>
      </c>
      <c r="O12523">
        <v>0</v>
      </c>
      <c r="P12523">
        <v>0</v>
      </c>
      <c r="Q12523">
        <v>1</v>
      </c>
    </row>
    <row r="12524" spans="10:17" x14ac:dyDescent="0.2">
      <c r="J12524" t="s">
        <v>498</v>
      </c>
      <c r="K12524" t="s">
        <v>356</v>
      </c>
      <c r="L12524" t="s">
        <v>53</v>
      </c>
      <c r="M12524" t="s">
        <v>7663</v>
      </c>
      <c r="N12524" t="s">
        <v>4457</v>
      </c>
      <c r="O12524">
        <v>0</v>
      </c>
      <c r="P12524">
        <v>0</v>
      </c>
      <c r="Q12524">
        <v>1</v>
      </c>
    </row>
    <row r="12525" spans="10:17" x14ac:dyDescent="0.2">
      <c r="J12525" t="s">
        <v>498</v>
      </c>
      <c r="K12525" t="s">
        <v>356</v>
      </c>
      <c r="L12525" t="s">
        <v>53</v>
      </c>
      <c r="M12525" t="s">
        <v>7663</v>
      </c>
      <c r="N12525" t="s">
        <v>4463</v>
      </c>
      <c r="O12525">
        <v>0</v>
      </c>
      <c r="P12525">
        <v>0</v>
      </c>
      <c r="Q12525">
        <v>1</v>
      </c>
    </row>
    <row r="12526" spans="10:17" x14ac:dyDescent="0.2">
      <c r="J12526" t="s">
        <v>498</v>
      </c>
      <c r="K12526" t="s">
        <v>356</v>
      </c>
      <c r="L12526" t="s">
        <v>53</v>
      </c>
      <c r="M12526" t="s">
        <v>7663</v>
      </c>
      <c r="N12526" t="s">
        <v>4464</v>
      </c>
      <c r="O12526">
        <v>0</v>
      </c>
      <c r="P12526">
        <v>0</v>
      </c>
      <c r="Q12526">
        <v>1</v>
      </c>
    </row>
    <row r="12527" spans="10:17" x14ac:dyDescent="0.2">
      <c r="J12527" t="s">
        <v>498</v>
      </c>
      <c r="K12527" t="s">
        <v>356</v>
      </c>
      <c r="L12527" t="s">
        <v>53</v>
      </c>
      <c r="M12527" t="s">
        <v>7663</v>
      </c>
      <c r="N12527" t="s">
        <v>4465</v>
      </c>
      <c r="O12527">
        <v>0</v>
      </c>
      <c r="P12527">
        <v>0</v>
      </c>
      <c r="Q12527">
        <v>1</v>
      </c>
    </row>
    <row r="12528" spans="10:17" x14ac:dyDescent="0.2">
      <c r="J12528" t="s">
        <v>498</v>
      </c>
      <c r="K12528" t="s">
        <v>356</v>
      </c>
      <c r="L12528" t="s">
        <v>53</v>
      </c>
      <c r="M12528" t="s">
        <v>7663</v>
      </c>
      <c r="N12528" t="s">
        <v>4466</v>
      </c>
      <c r="O12528">
        <v>0</v>
      </c>
      <c r="P12528">
        <v>0</v>
      </c>
      <c r="Q12528">
        <v>1</v>
      </c>
    </row>
    <row r="12529" spans="10:17" x14ac:dyDescent="0.2">
      <c r="J12529" t="s">
        <v>498</v>
      </c>
      <c r="K12529" t="s">
        <v>356</v>
      </c>
      <c r="L12529" t="s">
        <v>53</v>
      </c>
      <c r="M12529" t="s">
        <v>7663</v>
      </c>
      <c r="N12529" t="s">
        <v>4467</v>
      </c>
      <c r="O12529">
        <v>0</v>
      </c>
      <c r="P12529">
        <v>0</v>
      </c>
      <c r="Q12529">
        <v>1</v>
      </c>
    </row>
    <row r="12530" spans="10:17" x14ac:dyDescent="0.2">
      <c r="J12530" t="s">
        <v>498</v>
      </c>
      <c r="K12530" t="s">
        <v>356</v>
      </c>
      <c r="L12530" t="s">
        <v>53</v>
      </c>
      <c r="M12530" t="s">
        <v>7663</v>
      </c>
      <c r="N12530" t="s">
        <v>4468</v>
      </c>
      <c r="O12530">
        <v>0</v>
      </c>
      <c r="P12530">
        <v>0</v>
      </c>
      <c r="Q12530">
        <v>1</v>
      </c>
    </row>
    <row r="12531" spans="10:17" x14ac:dyDescent="0.2">
      <c r="J12531" t="s">
        <v>498</v>
      </c>
      <c r="K12531" t="s">
        <v>356</v>
      </c>
      <c r="L12531" t="s">
        <v>53</v>
      </c>
      <c r="M12531" t="s">
        <v>7663</v>
      </c>
      <c r="N12531" t="s">
        <v>4473</v>
      </c>
      <c r="O12531">
        <v>0</v>
      </c>
      <c r="P12531">
        <v>0</v>
      </c>
      <c r="Q12531">
        <v>1</v>
      </c>
    </row>
    <row r="12532" spans="10:17" x14ac:dyDescent="0.2">
      <c r="J12532" t="s">
        <v>498</v>
      </c>
      <c r="K12532" t="s">
        <v>356</v>
      </c>
      <c r="L12532" t="s">
        <v>53</v>
      </c>
      <c r="M12532" t="s">
        <v>7663</v>
      </c>
      <c r="N12532" t="s">
        <v>4474</v>
      </c>
      <c r="O12532">
        <v>0</v>
      </c>
      <c r="P12532">
        <v>0</v>
      </c>
      <c r="Q12532">
        <v>1</v>
      </c>
    </row>
    <row r="12533" spans="10:17" x14ac:dyDescent="0.2">
      <c r="J12533" t="s">
        <v>498</v>
      </c>
      <c r="K12533" t="s">
        <v>356</v>
      </c>
      <c r="L12533" t="s">
        <v>53</v>
      </c>
      <c r="M12533" t="s">
        <v>7663</v>
      </c>
      <c r="N12533" t="s">
        <v>4476</v>
      </c>
      <c r="O12533">
        <v>0</v>
      </c>
      <c r="P12533">
        <v>0</v>
      </c>
      <c r="Q12533">
        <v>1</v>
      </c>
    </row>
    <row r="12534" spans="10:17" x14ac:dyDescent="0.2">
      <c r="J12534" t="s">
        <v>498</v>
      </c>
      <c r="K12534" t="s">
        <v>356</v>
      </c>
      <c r="L12534" t="s">
        <v>53</v>
      </c>
      <c r="M12534" t="s">
        <v>7663</v>
      </c>
      <c r="N12534" t="s">
        <v>4477</v>
      </c>
      <c r="O12534">
        <v>0</v>
      </c>
      <c r="P12534">
        <v>0</v>
      </c>
      <c r="Q12534">
        <v>1</v>
      </c>
    </row>
    <row r="12535" spans="10:17" x14ac:dyDescent="0.2">
      <c r="J12535" t="s">
        <v>498</v>
      </c>
      <c r="K12535" t="s">
        <v>356</v>
      </c>
      <c r="L12535" t="s">
        <v>53</v>
      </c>
      <c r="M12535" t="s">
        <v>7663</v>
      </c>
      <c r="N12535" t="s">
        <v>4478</v>
      </c>
      <c r="O12535">
        <v>0</v>
      </c>
      <c r="P12535">
        <v>0</v>
      </c>
      <c r="Q12535">
        <v>1</v>
      </c>
    </row>
    <row r="12536" spans="10:17" x14ac:dyDescent="0.2">
      <c r="J12536" t="s">
        <v>498</v>
      </c>
      <c r="K12536" t="s">
        <v>356</v>
      </c>
      <c r="L12536" t="s">
        <v>53</v>
      </c>
      <c r="M12536" t="s">
        <v>7663</v>
      </c>
      <c r="N12536" t="s">
        <v>4485</v>
      </c>
      <c r="O12536">
        <v>0</v>
      </c>
      <c r="P12536">
        <v>0</v>
      </c>
      <c r="Q12536">
        <v>1</v>
      </c>
    </row>
    <row r="12537" spans="10:17" x14ac:dyDescent="0.2">
      <c r="J12537" t="s">
        <v>498</v>
      </c>
      <c r="K12537" t="s">
        <v>356</v>
      </c>
      <c r="L12537" t="s">
        <v>53</v>
      </c>
      <c r="M12537" t="s">
        <v>7663</v>
      </c>
      <c r="N12537" t="s">
        <v>4487</v>
      </c>
      <c r="O12537">
        <v>0</v>
      </c>
      <c r="P12537">
        <v>0</v>
      </c>
      <c r="Q12537">
        <v>1</v>
      </c>
    </row>
    <row r="12538" spans="10:17" x14ac:dyDescent="0.2">
      <c r="J12538" t="s">
        <v>498</v>
      </c>
      <c r="K12538" t="s">
        <v>356</v>
      </c>
      <c r="L12538" t="s">
        <v>53</v>
      </c>
      <c r="M12538" t="s">
        <v>7663</v>
      </c>
      <c r="N12538" t="s">
        <v>4488</v>
      </c>
      <c r="O12538">
        <v>0</v>
      </c>
      <c r="P12538">
        <v>0</v>
      </c>
      <c r="Q12538">
        <v>1</v>
      </c>
    </row>
    <row r="12539" spans="10:17" x14ac:dyDescent="0.2">
      <c r="J12539" t="s">
        <v>498</v>
      </c>
      <c r="K12539" t="s">
        <v>356</v>
      </c>
      <c r="L12539" t="s">
        <v>53</v>
      </c>
      <c r="M12539" t="s">
        <v>7663</v>
      </c>
      <c r="N12539" t="s">
        <v>4489</v>
      </c>
      <c r="O12539">
        <v>0</v>
      </c>
      <c r="P12539">
        <v>0</v>
      </c>
      <c r="Q12539">
        <v>1</v>
      </c>
    </row>
    <row r="12540" spans="10:17" x14ac:dyDescent="0.2">
      <c r="J12540" t="s">
        <v>498</v>
      </c>
      <c r="K12540" t="s">
        <v>356</v>
      </c>
      <c r="L12540" t="s">
        <v>53</v>
      </c>
      <c r="M12540" t="s">
        <v>7663</v>
      </c>
      <c r="N12540" t="s">
        <v>4490</v>
      </c>
      <c r="O12540">
        <v>0</v>
      </c>
      <c r="P12540">
        <v>0</v>
      </c>
      <c r="Q12540">
        <v>1</v>
      </c>
    </row>
    <row r="12541" spans="10:17" x14ac:dyDescent="0.2">
      <c r="J12541" t="s">
        <v>498</v>
      </c>
      <c r="K12541" t="s">
        <v>356</v>
      </c>
      <c r="L12541" t="s">
        <v>53</v>
      </c>
      <c r="M12541" t="s">
        <v>7663</v>
      </c>
      <c r="N12541" t="s">
        <v>4491</v>
      </c>
      <c r="O12541">
        <v>0</v>
      </c>
      <c r="P12541">
        <v>0</v>
      </c>
      <c r="Q12541">
        <v>1</v>
      </c>
    </row>
    <row r="12542" spans="10:17" x14ac:dyDescent="0.2">
      <c r="J12542" t="s">
        <v>498</v>
      </c>
      <c r="K12542" t="s">
        <v>356</v>
      </c>
      <c r="L12542" t="s">
        <v>53</v>
      </c>
      <c r="M12542" t="s">
        <v>7663</v>
      </c>
      <c r="N12542" t="s">
        <v>4492</v>
      </c>
      <c r="O12542">
        <v>0</v>
      </c>
      <c r="P12542">
        <v>0</v>
      </c>
      <c r="Q12542">
        <v>1</v>
      </c>
    </row>
    <row r="12543" spans="10:17" x14ac:dyDescent="0.2">
      <c r="J12543" t="s">
        <v>498</v>
      </c>
      <c r="K12543" t="s">
        <v>356</v>
      </c>
      <c r="L12543" t="s">
        <v>53</v>
      </c>
      <c r="M12543" t="s">
        <v>7663</v>
      </c>
      <c r="N12543" t="s">
        <v>4497</v>
      </c>
      <c r="O12543">
        <v>0</v>
      </c>
      <c r="P12543">
        <v>0</v>
      </c>
      <c r="Q12543">
        <v>1</v>
      </c>
    </row>
    <row r="12544" spans="10:17" x14ac:dyDescent="0.2">
      <c r="J12544" t="s">
        <v>498</v>
      </c>
      <c r="K12544" t="s">
        <v>356</v>
      </c>
      <c r="L12544" t="s">
        <v>53</v>
      </c>
      <c r="M12544" t="s">
        <v>7663</v>
      </c>
      <c r="N12544" t="s">
        <v>4498</v>
      </c>
      <c r="O12544">
        <v>0</v>
      </c>
      <c r="P12544">
        <v>0</v>
      </c>
      <c r="Q12544">
        <v>1</v>
      </c>
    </row>
    <row r="12545" spans="10:17" x14ac:dyDescent="0.2">
      <c r="J12545" t="s">
        <v>498</v>
      </c>
      <c r="K12545" t="s">
        <v>356</v>
      </c>
      <c r="L12545" t="s">
        <v>53</v>
      </c>
      <c r="M12545" t="s">
        <v>7663</v>
      </c>
      <c r="N12545" t="s">
        <v>4499</v>
      </c>
      <c r="O12545">
        <v>0</v>
      </c>
      <c r="P12545">
        <v>0</v>
      </c>
      <c r="Q12545">
        <v>1</v>
      </c>
    </row>
    <row r="12546" spans="10:17" x14ac:dyDescent="0.2">
      <c r="J12546" t="s">
        <v>498</v>
      </c>
      <c r="K12546" t="s">
        <v>356</v>
      </c>
      <c r="L12546" t="s">
        <v>53</v>
      </c>
      <c r="M12546" t="s">
        <v>7663</v>
      </c>
      <c r="N12546" t="s">
        <v>4500</v>
      </c>
      <c r="O12546">
        <v>0</v>
      </c>
      <c r="P12546">
        <v>0</v>
      </c>
      <c r="Q12546">
        <v>1</v>
      </c>
    </row>
    <row r="12547" spans="10:17" x14ac:dyDescent="0.2">
      <c r="J12547" t="s">
        <v>498</v>
      </c>
      <c r="K12547" t="s">
        <v>356</v>
      </c>
      <c r="L12547" t="s">
        <v>53</v>
      </c>
      <c r="M12547" t="s">
        <v>7663</v>
      </c>
      <c r="N12547" t="s">
        <v>4501</v>
      </c>
      <c r="O12547">
        <v>0</v>
      </c>
      <c r="P12547">
        <v>0</v>
      </c>
      <c r="Q12547">
        <v>1</v>
      </c>
    </row>
    <row r="12548" spans="10:17" x14ac:dyDescent="0.2">
      <c r="J12548" t="s">
        <v>498</v>
      </c>
      <c r="K12548" t="s">
        <v>356</v>
      </c>
      <c r="L12548" t="s">
        <v>53</v>
      </c>
      <c r="M12548" t="s">
        <v>7663</v>
      </c>
      <c r="N12548" t="s">
        <v>4502</v>
      </c>
      <c r="O12548">
        <v>0</v>
      </c>
      <c r="P12548">
        <v>0</v>
      </c>
      <c r="Q12548">
        <v>1</v>
      </c>
    </row>
    <row r="12549" spans="10:17" x14ac:dyDescent="0.2">
      <c r="J12549" t="s">
        <v>498</v>
      </c>
      <c r="K12549" t="s">
        <v>356</v>
      </c>
      <c r="L12549" t="s">
        <v>53</v>
      </c>
      <c r="M12549" t="s">
        <v>7663</v>
      </c>
      <c r="N12549" t="s">
        <v>4511</v>
      </c>
      <c r="O12549">
        <v>0</v>
      </c>
      <c r="P12549">
        <v>0</v>
      </c>
      <c r="Q12549">
        <v>1</v>
      </c>
    </row>
    <row r="12550" spans="10:17" x14ac:dyDescent="0.2">
      <c r="J12550" t="s">
        <v>498</v>
      </c>
      <c r="K12550" t="s">
        <v>356</v>
      </c>
      <c r="L12550" t="s">
        <v>53</v>
      </c>
      <c r="M12550" t="s">
        <v>7663</v>
      </c>
      <c r="N12550" t="s">
        <v>4512</v>
      </c>
      <c r="O12550">
        <v>0</v>
      </c>
      <c r="P12550">
        <v>0</v>
      </c>
      <c r="Q12550">
        <v>1</v>
      </c>
    </row>
    <row r="12551" spans="10:17" x14ac:dyDescent="0.2">
      <c r="J12551" t="s">
        <v>498</v>
      </c>
      <c r="K12551" t="s">
        <v>356</v>
      </c>
      <c r="L12551" t="s">
        <v>53</v>
      </c>
      <c r="M12551" t="s">
        <v>7663</v>
      </c>
      <c r="N12551" t="s">
        <v>4513</v>
      </c>
      <c r="O12551">
        <v>0</v>
      </c>
      <c r="P12551">
        <v>0</v>
      </c>
      <c r="Q12551">
        <v>1</v>
      </c>
    </row>
    <row r="12552" spans="10:17" x14ac:dyDescent="0.2">
      <c r="J12552" t="s">
        <v>498</v>
      </c>
      <c r="K12552" t="s">
        <v>356</v>
      </c>
      <c r="L12552" t="s">
        <v>53</v>
      </c>
      <c r="M12552" t="s">
        <v>7663</v>
      </c>
      <c r="N12552" t="s">
        <v>4514</v>
      </c>
      <c r="O12552">
        <v>0</v>
      </c>
      <c r="P12552">
        <v>0</v>
      </c>
      <c r="Q12552">
        <v>1</v>
      </c>
    </row>
    <row r="12553" spans="10:17" x14ac:dyDescent="0.2">
      <c r="J12553" t="s">
        <v>498</v>
      </c>
      <c r="K12553" t="s">
        <v>356</v>
      </c>
      <c r="L12553" t="s">
        <v>53</v>
      </c>
      <c r="M12553" t="s">
        <v>7663</v>
      </c>
      <c r="N12553" t="s">
        <v>4515</v>
      </c>
      <c r="O12553">
        <v>0</v>
      </c>
      <c r="P12553">
        <v>0</v>
      </c>
      <c r="Q12553">
        <v>1</v>
      </c>
    </row>
    <row r="12554" spans="10:17" x14ac:dyDescent="0.2">
      <c r="J12554" t="s">
        <v>498</v>
      </c>
      <c r="K12554" t="s">
        <v>356</v>
      </c>
      <c r="L12554" t="s">
        <v>53</v>
      </c>
      <c r="M12554" t="s">
        <v>7663</v>
      </c>
      <c r="N12554" t="s">
        <v>4535</v>
      </c>
      <c r="O12554">
        <v>0</v>
      </c>
      <c r="P12554">
        <v>0</v>
      </c>
      <c r="Q12554">
        <v>1</v>
      </c>
    </row>
    <row r="12555" spans="10:17" x14ac:dyDescent="0.2">
      <c r="J12555" t="s">
        <v>498</v>
      </c>
      <c r="K12555" t="s">
        <v>356</v>
      </c>
      <c r="L12555" t="s">
        <v>53</v>
      </c>
      <c r="M12555" t="s">
        <v>7663</v>
      </c>
      <c r="N12555" t="s">
        <v>4536</v>
      </c>
      <c r="O12555">
        <v>0</v>
      </c>
      <c r="P12555">
        <v>0</v>
      </c>
      <c r="Q12555">
        <v>1</v>
      </c>
    </row>
    <row r="12556" spans="10:17" x14ac:dyDescent="0.2">
      <c r="J12556" t="s">
        <v>498</v>
      </c>
      <c r="K12556" t="s">
        <v>356</v>
      </c>
      <c r="L12556" t="s">
        <v>53</v>
      </c>
      <c r="M12556" t="s">
        <v>7663</v>
      </c>
      <c r="N12556" t="s">
        <v>4537</v>
      </c>
      <c r="O12556">
        <v>0</v>
      </c>
      <c r="P12556">
        <v>0</v>
      </c>
      <c r="Q12556">
        <v>1</v>
      </c>
    </row>
    <row r="12557" spans="10:17" x14ac:dyDescent="0.2">
      <c r="J12557" t="s">
        <v>498</v>
      </c>
      <c r="K12557" t="s">
        <v>356</v>
      </c>
      <c r="L12557" t="s">
        <v>53</v>
      </c>
      <c r="M12557" t="s">
        <v>7663</v>
      </c>
      <c r="N12557" t="s">
        <v>4538</v>
      </c>
      <c r="O12557">
        <v>0</v>
      </c>
      <c r="P12557">
        <v>0</v>
      </c>
      <c r="Q12557">
        <v>1</v>
      </c>
    </row>
    <row r="12558" spans="10:17" x14ac:dyDescent="0.2">
      <c r="J12558" t="s">
        <v>498</v>
      </c>
      <c r="K12558" t="s">
        <v>356</v>
      </c>
      <c r="L12558" t="s">
        <v>53</v>
      </c>
      <c r="M12558" t="s">
        <v>7663</v>
      </c>
      <c r="N12558" t="s">
        <v>4539</v>
      </c>
      <c r="O12558">
        <v>0</v>
      </c>
      <c r="P12558">
        <v>0</v>
      </c>
      <c r="Q12558">
        <v>1</v>
      </c>
    </row>
    <row r="12559" spans="10:17" x14ac:dyDescent="0.2">
      <c r="J12559" t="s">
        <v>498</v>
      </c>
      <c r="K12559" t="s">
        <v>356</v>
      </c>
      <c r="L12559" t="s">
        <v>53</v>
      </c>
      <c r="M12559" t="s">
        <v>7663</v>
      </c>
      <c r="N12559" t="s">
        <v>4553</v>
      </c>
      <c r="O12559">
        <v>0</v>
      </c>
      <c r="P12559">
        <v>0</v>
      </c>
      <c r="Q12559">
        <v>1</v>
      </c>
    </row>
    <row r="12560" spans="10:17" x14ac:dyDescent="0.2">
      <c r="J12560" t="s">
        <v>498</v>
      </c>
      <c r="K12560" t="s">
        <v>356</v>
      </c>
      <c r="L12560" t="s">
        <v>53</v>
      </c>
      <c r="M12560" t="s">
        <v>7663</v>
      </c>
      <c r="N12560" t="s">
        <v>4558</v>
      </c>
      <c r="O12560">
        <v>0</v>
      </c>
      <c r="P12560">
        <v>0</v>
      </c>
      <c r="Q12560">
        <v>1</v>
      </c>
    </row>
    <row r="12561" spans="10:17" x14ac:dyDescent="0.2">
      <c r="J12561" t="s">
        <v>498</v>
      </c>
      <c r="K12561" t="s">
        <v>356</v>
      </c>
      <c r="L12561" t="s">
        <v>53</v>
      </c>
      <c r="M12561" t="s">
        <v>7663</v>
      </c>
      <c r="N12561" t="s">
        <v>4561</v>
      </c>
      <c r="O12561">
        <v>0</v>
      </c>
      <c r="P12561">
        <v>0</v>
      </c>
      <c r="Q12561">
        <v>1</v>
      </c>
    </row>
    <row r="12562" spans="10:17" x14ac:dyDescent="0.2">
      <c r="J12562" t="s">
        <v>498</v>
      </c>
      <c r="K12562" t="s">
        <v>356</v>
      </c>
      <c r="L12562" t="s">
        <v>53</v>
      </c>
      <c r="M12562" t="s">
        <v>7663</v>
      </c>
      <c r="N12562" t="s">
        <v>4562</v>
      </c>
      <c r="O12562">
        <v>0</v>
      </c>
      <c r="P12562">
        <v>0</v>
      </c>
      <c r="Q12562">
        <v>1</v>
      </c>
    </row>
    <row r="12563" spans="10:17" x14ac:dyDescent="0.2">
      <c r="J12563" t="s">
        <v>498</v>
      </c>
      <c r="K12563" t="s">
        <v>356</v>
      </c>
      <c r="L12563" t="s">
        <v>53</v>
      </c>
      <c r="M12563" t="s">
        <v>7663</v>
      </c>
      <c r="N12563" t="s">
        <v>4576</v>
      </c>
      <c r="O12563">
        <v>0</v>
      </c>
      <c r="P12563">
        <v>0</v>
      </c>
      <c r="Q12563">
        <v>1</v>
      </c>
    </row>
    <row r="12564" spans="10:17" x14ac:dyDescent="0.2">
      <c r="J12564" t="s">
        <v>498</v>
      </c>
      <c r="K12564" t="s">
        <v>356</v>
      </c>
      <c r="L12564" t="s">
        <v>53</v>
      </c>
      <c r="M12564" t="s">
        <v>7663</v>
      </c>
      <c r="N12564" t="s">
        <v>4577</v>
      </c>
      <c r="O12564">
        <v>0</v>
      </c>
      <c r="P12564">
        <v>0</v>
      </c>
      <c r="Q12564">
        <v>1</v>
      </c>
    </row>
    <row r="12565" spans="10:17" x14ac:dyDescent="0.2">
      <c r="J12565" t="s">
        <v>498</v>
      </c>
      <c r="K12565" t="s">
        <v>356</v>
      </c>
      <c r="L12565" t="s">
        <v>53</v>
      </c>
      <c r="M12565" t="s">
        <v>7663</v>
      </c>
      <c r="N12565" t="s">
        <v>4578</v>
      </c>
      <c r="O12565">
        <v>0</v>
      </c>
      <c r="P12565">
        <v>0</v>
      </c>
      <c r="Q12565">
        <v>1</v>
      </c>
    </row>
    <row r="12566" spans="10:17" x14ac:dyDescent="0.2">
      <c r="J12566" t="s">
        <v>498</v>
      </c>
      <c r="K12566" t="s">
        <v>356</v>
      </c>
      <c r="L12566" t="s">
        <v>53</v>
      </c>
      <c r="M12566" t="s">
        <v>7663</v>
      </c>
      <c r="N12566" t="s">
        <v>4579</v>
      </c>
      <c r="O12566">
        <v>0</v>
      </c>
      <c r="P12566">
        <v>0</v>
      </c>
      <c r="Q12566">
        <v>1</v>
      </c>
    </row>
    <row r="12567" spans="10:17" x14ac:dyDescent="0.2">
      <c r="J12567" t="s">
        <v>498</v>
      </c>
      <c r="K12567" t="s">
        <v>356</v>
      </c>
      <c r="L12567" t="s">
        <v>53</v>
      </c>
      <c r="M12567" t="s">
        <v>7663</v>
      </c>
      <c r="N12567" t="s">
        <v>4662</v>
      </c>
      <c r="O12567">
        <v>0</v>
      </c>
      <c r="P12567">
        <v>0</v>
      </c>
      <c r="Q12567">
        <v>1</v>
      </c>
    </row>
    <row r="12568" spans="10:17" x14ac:dyDescent="0.2">
      <c r="J12568" t="s">
        <v>498</v>
      </c>
      <c r="K12568" t="s">
        <v>356</v>
      </c>
      <c r="L12568" t="s">
        <v>53</v>
      </c>
      <c r="M12568" t="s">
        <v>7663</v>
      </c>
      <c r="N12568" t="s">
        <v>4663</v>
      </c>
      <c r="O12568">
        <v>0</v>
      </c>
      <c r="P12568">
        <v>0</v>
      </c>
      <c r="Q12568">
        <v>1</v>
      </c>
    </row>
    <row r="12569" spans="10:17" x14ac:dyDescent="0.2">
      <c r="J12569" t="s">
        <v>498</v>
      </c>
      <c r="K12569" t="s">
        <v>356</v>
      </c>
      <c r="L12569" t="s">
        <v>53</v>
      </c>
      <c r="M12569" t="s">
        <v>7663</v>
      </c>
      <c r="N12569" t="s">
        <v>4664</v>
      </c>
      <c r="O12569">
        <v>0</v>
      </c>
      <c r="P12569">
        <v>0</v>
      </c>
      <c r="Q12569">
        <v>1</v>
      </c>
    </row>
    <row r="12570" spans="10:17" x14ac:dyDescent="0.2">
      <c r="J12570" t="s">
        <v>498</v>
      </c>
      <c r="K12570" t="s">
        <v>356</v>
      </c>
      <c r="L12570" t="s">
        <v>53</v>
      </c>
      <c r="M12570" t="s">
        <v>7663</v>
      </c>
      <c r="N12570" t="s">
        <v>4674</v>
      </c>
      <c r="O12570">
        <v>0</v>
      </c>
      <c r="P12570">
        <v>0</v>
      </c>
      <c r="Q12570">
        <v>1</v>
      </c>
    </row>
    <row r="12571" spans="10:17" x14ac:dyDescent="0.2">
      <c r="J12571" t="s">
        <v>498</v>
      </c>
      <c r="K12571" t="s">
        <v>356</v>
      </c>
      <c r="L12571" t="s">
        <v>53</v>
      </c>
      <c r="M12571" t="s">
        <v>7663</v>
      </c>
      <c r="N12571" t="s">
        <v>4686</v>
      </c>
      <c r="O12571">
        <v>0</v>
      </c>
      <c r="P12571">
        <v>0</v>
      </c>
      <c r="Q12571">
        <v>1</v>
      </c>
    </row>
    <row r="12572" spans="10:17" x14ac:dyDescent="0.2">
      <c r="J12572" t="s">
        <v>498</v>
      </c>
      <c r="K12572" t="s">
        <v>356</v>
      </c>
      <c r="L12572" t="s">
        <v>53</v>
      </c>
      <c r="M12572" t="s">
        <v>7663</v>
      </c>
      <c r="N12572" t="s">
        <v>4695</v>
      </c>
      <c r="O12572">
        <v>0</v>
      </c>
      <c r="P12572">
        <v>0</v>
      </c>
      <c r="Q12572">
        <v>1</v>
      </c>
    </row>
    <row r="12573" spans="10:17" x14ac:dyDescent="0.2">
      <c r="J12573" t="s">
        <v>498</v>
      </c>
      <c r="K12573" t="s">
        <v>356</v>
      </c>
      <c r="L12573" t="s">
        <v>53</v>
      </c>
      <c r="M12573" t="s">
        <v>7663</v>
      </c>
      <c r="N12573" t="s">
        <v>4696</v>
      </c>
      <c r="O12573">
        <v>0</v>
      </c>
      <c r="P12573">
        <v>0</v>
      </c>
      <c r="Q12573">
        <v>1</v>
      </c>
    </row>
    <row r="12574" spans="10:17" x14ac:dyDescent="0.2">
      <c r="J12574" t="s">
        <v>498</v>
      </c>
      <c r="K12574" t="s">
        <v>356</v>
      </c>
      <c r="L12574" t="s">
        <v>53</v>
      </c>
      <c r="M12574" t="s">
        <v>7663</v>
      </c>
      <c r="N12574" t="s">
        <v>4697</v>
      </c>
      <c r="O12574">
        <v>0</v>
      </c>
      <c r="P12574">
        <v>0</v>
      </c>
      <c r="Q12574">
        <v>1</v>
      </c>
    </row>
    <row r="12575" spans="10:17" x14ac:dyDescent="0.2">
      <c r="J12575" t="s">
        <v>498</v>
      </c>
      <c r="K12575" t="s">
        <v>356</v>
      </c>
      <c r="L12575" t="s">
        <v>53</v>
      </c>
      <c r="M12575" t="s">
        <v>7663</v>
      </c>
      <c r="N12575" t="s">
        <v>4698</v>
      </c>
      <c r="O12575">
        <v>0</v>
      </c>
      <c r="P12575">
        <v>0</v>
      </c>
      <c r="Q12575">
        <v>1</v>
      </c>
    </row>
    <row r="12576" spans="10:17" x14ac:dyDescent="0.2">
      <c r="J12576" t="s">
        <v>498</v>
      </c>
      <c r="K12576" t="s">
        <v>356</v>
      </c>
      <c r="L12576" t="s">
        <v>53</v>
      </c>
      <c r="M12576" t="s">
        <v>7663</v>
      </c>
      <c r="N12576" t="s">
        <v>4699</v>
      </c>
      <c r="O12576">
        <v>0</v>
      </c>
      <c r="P12576">
        <v>0</v>
      </c>
      <c r="Q12576">
        <v>1</v>
      </c>
    </row>
    <row r="12577" spans="10:17" x14ac:dyDescent="0.2">
      <c r="J12577" t="s">
        <v>498</v>
      </c>
      <c r="K12577" t="s">
        <v>356</v>
      </c>
      <c r="L12577" t="s">
        <v>53</v>
      </c>
      <c r="M12577" t="s">
        <v>7663</v>
      </c>
      <c r="N12577" t="s">
        <v>4700</v>
      </c>
      <c r="O12577">
        <v>0</v>
      </c>
      <c r="P12577">
        <v>0</v>
      </c>
      <c r="Q12577">
        <v>1</v>
      </c>
    </row>
    <row r="12578" spans="10:17" x14ac:dyDescent="0.2">
      <c r="J12578" t="s">
        <v>498</v>
      </c>
      <c r="K12578" t="s">
        <v>356</v>
      </c>
      <c r="L12578" t="s">
        <v>53</v>
      </c>
      <c r="M12578" t="s">
        <v>7663</v>
      </c>
      <c r="N12578" t="s">
        <v>4702</v>
      </c>
      <c r="O12578">
        <v>0</v>
      </c>
      <c r="P12578">
        <v>0</v>
      </c>
      <c r="Q12578">
        <v>1</v>
      </c>
    </row>
    <row r="12579" spans="10:17" x14ac:dyDescent="0.2">
      <c r="J12579" t="s">
        <v>498</v>
      </c>
      <c r="K12579" t="s">
        <v>356</v>
      </c>
      <c r="L12579" t="s">
        <v>53</v>
      </c>
      <c r="M12579" t="s">
        <v>7663</v>
      </c>
      <c r="N12579" t="s">
        <v>4709</v>
      </c>
      <c r="O12579">
        <v>0</v>
      </c>
      <c r="P12579">
        <v>0</v>
      </c>
      <c r="Q12579">
        <v>1</v>
      </c>
    </row>
    <row r="12580" spans="10:17" x14ac:dyDescent="0.2">
      <c r="J12580" t="s">
        <v>498</v>
      </c>
      <c r="K12580" t="s">
        <v>356</v>
      </c>
      <c r="L12580" t="s">
        <v>53</v>
      </c>
      <c r="M12580" t="s">
        <v>7663</v>
      </c>
      <c r="N12580" t="s">
        <v>4710</v>
      </c>
      <c r="O12580">
        <v>0</v>
      </c>
      <c r="P12580">
        <v>0</v>
      </c>
      <c r="Q12580">
        <v>1</v>
      </c>
    </row>
    <row r="12581" spans="10:17" x14ac:dyDescent="0.2">
      <c r="J12581" t="s">
        <v>498</v>
      </c>
      <c r="K12581" t="s">
        <v>356</v>
      </c>
      <c r="L12581" t="s">
        <v>53</v>
      </c>
      <c r="M12581" t="s">
        <v>7663</v>
      </c>
      <c r="N12581" t="s">
        <v>4711</v>
      </c>
      <c r="O12581">
        <v>0</v>
      </c>
      <c r="P12581">
        <v>0</v>
      </c>
      <c r="Q12581">
        <v>1</v>
      </c>
    </row>
    <row r="12582" spans="10:17" x14ac:dyDescent="0.2">
      <c r="J12582" t="s">
        <v>498</v>
      </c>
      <c r="K12582" t="s">
        <v>356</v>
      </c>
      <c r="L12582" t="s">
        <v>53</v>
      </c>
      <c r="M12582" t="s">
        <v>7663</v>
      </c>
      <c r="N12582" t="s">
        <v>4732</v>
      </c>
      <c r="O12582">
        <v>0</v>
      </c>
      <c r="P12582">
        <v>0</v>
      </c>
      <c r="Q12582">
        <v>1</v>
      </c>
    </row>
    <row r="12583" spans="10:17" x14ac:dyDescent="0.2">
      <c r="J12583" t="s">
        <v>498</v>
      </c>
      <c r="K12583" t="s">
        <v>356</v>
      </c>
      <c r="L12583" t="s">
        <v>53</v>
      </c>
      <c r="M12583" t="s">
        <v>7663</v>
      </c>
      <c r="N12583" t="s">
        <v>4760</v>
      </c>
      <c r="O12583">
        <v>0</v>
      </c>
      <c r="P12583">
        <v>0</v>
      </c>
      <c r="Q12583">
        <v>1</v>
      </c>
    </row>
    <row r="12584" spans="10:17" x14ac:dyDescent="0.2">
      <c r="J12584" t="s">
        <v>498</v>
      </c>
      <c r="K12584" t="s">
        <v>356</v>
      </c>
      <c r="L12584" t="s">
        <v>53</v>
      </c>
      <c r="M12584" t="s">
        <v>7663</v>
      </c>
      <c r="N12584" t="s">
        <v>4792</v>
      </c>
      <c r="O12584">
        <v>0</v>
      </c>
      <c r="P12584">
        <v>0</v>
      </c>
      <c r="Q12584">
        <v>1</v>
      </c>
    </row>
    <row r="12585" spans="10:17" x14ac:dyDescent="0.2">
      <c r="J12585" t="s">
        <v>498</v>
      </c>
      <c r="K12585" t="s">
        <v>356</v>
      </c>
      <c r="L12585" t="s">
        <v>53</v>
      </c>
      <c r="M12585" t="s">
        <v>7663</v>
      </c>
      <c r="N12585" t="s">
        <v>4793</v>
      </c>
      <c r="O12585">
        <v>0</v>
      </c>
      <c r="P12585">
        <v>0</v>
      </c>
      <c r="Q12585">
        <v>1</v>
      </c>
    </row>
    <row r="12586" spans="10:17" x14ac:dyDescent="0.2">
      <c r="J12586" t="s">
        <v>498</v>
      </c>
      <c r="K12586" t="s">
        <v>356</v>
      </c>
      <c r="L12586" t="s">
        <v>53</v>
      </c>
      <c r="M12586" t="s">
        <v>7663</v>
      </c>
      <c r="N12586" t="s">
        <v>4794</v>
      </c>
      <c r="O12586">
        <v>0</v>
      </c>
      <c r="P12586">
        <v>0</v>
      </c>
      <c r="Q12586">
        <v>1</v>
      </c>
    </row>
    <row r="12587" spans="10:17" x14ac:dyDescent="0.2">
      <c r="J12587" t="s">
        <v>498</v>
      </c>
      <c r="K12587" t="s">
        <v>356</v>
      </c>
      <c r="L12587" t="s">
        <v>53</v>
      </c>
      <c r="M12587" t="s">
        <v>7663</v>
      </c>
      <c r="N12587" t="s">
        <v>4795</v>
      </c>
      <c r="O12587">
        <v>0</v>
      </c>
      <c r="P12587">
        <v>0</v>
      </c>
      <c r="Q12587">
        <v>1</v>
      </c>
    </row>
    <row r="12588" spans="10:17" x14ac:dyDescent="0.2">
      <c r="J12588" t="s">
        <v>498</v>
      </c>
      <c r="K12588" t="s">
        <v>356</v>
      </c>
      <c r="L12588" t="s">
        <v>53</v>
      </c>
      <c r="M12588" t="s">
        <v>7663</v>
      </c>
      <c r="N12588" t="s">
        <v>4796</v>
      </c>
      <c r="O12588">
        <v>0</v>
      </c>
      <c r="P12588">
        <v>0</v>
      </c>
      <c r="Q12588">
        <v>1</v>
      </c>
    </row>
    <row r="12589" spans="10:17" x14ac:dyDescent="0.2">
      <c r="J12589" t="s">
        <v>498</v>
      </c>
      <c r="K12589" t="s">
        <v>356</v>
      </c>
      <c r="L12589" t="s">
        <v>53</v>
      </c>
      <c r="M12589" t="s">
        <v>7663</v>
      </c>
      <c r="N12589" t="s">
        <v>4797</v>
      </c>
      <c r="O12589">
        <v>0</v>
      </c>
      <c r="P12589">
        <v>0</v>
      </c>
      <c r="Q12589">
        <v>1</v>
      </c>
    </row>
    <row r="12590" spans="10:17" x14ac:dyDescent="0.2">
      <c r="J12590" t="s">
        <v>498</v>
      </c>
      <c r="K12590" t="s">
        <v>356</v>
      </c>
      <c r="L12590" t="s">
        <v>53</v>
      </c>
      <c r="M12590" t="s">
        <v>7663</v>
      </c>
      <c r="N12590" t="s">
        <v>4798</v>
      </c>
      <c r="O12590">
        <v>0</v>
      </c>
      <c r="P12590">
        <v>0</v>
      </c>
      <c r="Q12590">
        <v>1</v>
      </c>
    </row>
    <row r="12591" spans="10:17" x14ac:dyDescent="0.2">
      <c r="J12591" t="s">
        <v>498</v>
      </c>
      <c r="K12591" t="s">
        <v>356</v>
      </c>
      <c r="L12591" t="s">
        <v>53</v>
      </c>
      <c r="M12591" t="s">
        <v>7663</v>
      </c>
      <c r="N12591" t="s">
        <v>4914</v>
      </c>
      <c r="O12591">
        <v>0</v>
      </c>
      <c r="P12591">
        <v>0</v>
      </c>
      <c r="Q12591">
        <v>1</v>
      </c>
    </row>
    <row r="12592" spans="10:17" x14ac:dyDescent="0.2">
      <c r="J12592" t="s">
        <v>498</v>
      </c>
      <c r="K12592" t="s">
        <v>356</v>
      </c>
      <c r="L12592" t="s">
        <v>53</v>
      </c>
      <c r="M12592" t="s">
        <v>7663</v>
      </c>
      <c r="N12592" t="s">
        <v>4915</v>
      </c>
      <c r="O12592">
        <v>0</v>
      </c>
      <c r="P12592">
        <v>0</v>
      </c>
      <c r="Q12592">
        <v>1</v>
      </c>
    </row>
    <row r="12593" spans="10:17" x14ac:dyDescent="0.2">
      <c r="J12593" t="s">
        <v>498</v>
      </c>
      <c r="K12593" t="s">
        <v>356</v>
      </c>
      <c r="L12593" t="s">
        <v>53</v>
      </c>
      <c r="M12593" t="s">
        <v>7663</v>
      </c>
      <c r="N12593" t="s">
        <v>4916</v>
      </c>
      <c r="O12593">
        <v>0</v>
      </c>
      <c r="P12593">
        <v>0</v>
      </c>
      <c r="Q12593">
        <v>1</v>
      </c>
    </row>
    <row r="12594" spans="10:17" x14ac:dyDescent="0.2">
      <c r="J12594" t="s">
        <v>498</v>
      </c>
      <c r="K12594" t="s">
        <v>356</v>
      </c>
      <c r="L12594" t="s">
        <v>53</v>
      </c>
      <c r="M12594" t="s">
        <v>7663</v>
      </c>
      <c r="N12594" t="s">
        <v>4917</v>
      </c>
      <c r="O12594">
        <v>0</v>
      </c>
      <c r="P12594">
        <v>0</v>
      </c>
      <c r="Q12594">
        <v>1</v>
      </c>
    </row>
    <row r="12595" spans="10:17" x14ac:dyDescent="0.2">
      <c r="J12595" t="s">
        <v>498</v>
      </c>
      <c r="K12595" t="s">
        <v>356</v>
      </c>
      <c r="L12595" t="s">
        <v>53</v>
      </c>
      <c r="M12595" t="s">
        <v>7663</v>
      </c>
      <c r="N12595" t="s">
        <v>4918</v>
      </c>
      <c r="O12595">
        <v>0</v>
      </c>
      <c r="P12595">
        <v>0</v>
      </c>
      <c r="Q12595">
        <v>1</v>
      </c>
    </row>
    <row r="12596" spans="10:17" x14ac:dyDescent="0.2">
      <c r="J12596" t="s">
        <v>498</v>
      </c>
      <c r="K12596" t="s">
        <v>356</v>
      </c>
      <c r="L12596" t="s">
        <v>53</v>
      </c>
      <c r="M12596" t="s">
        <v>7663</v>
      </c>
      <c r="N12596" t="s">
        <v>4925</v>
      </c>
      <c r="O12596">
        <v>0</v>
      </c>
      <c r="P12596">
        <v>0</v>
      </c>
      <c r="Q12596">
        <v>1</v>
      </c>
    </row>
    <row r="12597" spans="10:17" x14ac:dyDescent="0.2">
      <c r="J12597" t="s">
        <v>498</v>
      </c>
      <c r="K12597" t="s">
        <v>356</v>
      </c>
      <c r="L12597" t="s">
        <v>53</v>
      </c>
      <c r="M12597" t="s">
        <v>7663</v>
      </c>
      <c r="N12597" t="s">
        <v>4936</v>
      </c>
      <c r="O12597">
        <v>0</v>
      </c>
      <c r="P12597">
        <v>0</v>
      </c>
      <c r="Q12597">
        <v>1</v>
      </c>
    </row>
    <row r="12598" spans="10:17" x14ac:dyDescent="0.2">
      <c r="J12598" t="s">
        <v>498</v>
      </c>
      <c r="K12598" t="s">
        <v>356</v>
      </c>
      <c r="L12598" t="s">
        <v>53</v>
      </c>
      <c r="M12598" t="s">
        <v>7663</v>
      </c>
      <c r="N12598" t="s">
        <v>4937</v>
      </c>
      <c r="O12598">
        <v>0</v>
      </c>
      <c r="P12598">
        <v>0</v>
      </c>
      <c r="Q12598">
        <v>1</v>
      </c>
    </row>
    <row r="12599" spans="10:17" x14ac:dyDescent="0.2">
      <c r="J12599" t="s">
        <v>498</v>
      </c>
      <c r="K12599" t="s">
        <v>356</v>
      </c>
      <c r="L12599" t="s">
        <v>53</v>
      </c>
      <c r="M12599" t="s">
        <v>7663</v>
      </c>
      <c r="N12599" t="s">
        <v>4938</v>
      </c>
      <c r="O12599">
        <v>0</v>
      </c>
      <c r="P12599">
        <v>0</v>
      </c>
      <c r="Q12599">
        <v>1</v>
      </c>
    </row>
    <row r="12600" spans="10:17" x14ac:dyDescent="0.2">
      <c r="J12600" t="s">
        <v>498</v>
      </c>
      <c r="K12600" t="s">
        <v>356</v>
      </c>
      <c r="L12600" t="s">
        <v>53</v>
      </c>
      <c r="M12600" t="s">
        <v>7663</v>
      </c>
      <c r="N12600" t="s">
        <v>4939</v>
      </c>
      <c r="O12600">
        <v>0</v>
      </c>
      <c r="P12600">
        <v>0</v>
      </c>
      <c r="Q12600">
        <v>1</v>
      </c>
    </row>
    <row r="12601" spans="10:17" x14ac:dyDescent="0.2">
      <c r="J12601" t="s">
        <v>498</v>
      </c>
      <c r="K12601" t="s">
        <v>356</v>
      </c>
      <c r="L12601" t="s">
        <v>53</v>
      </c>
      <c r="M12601" t="s">
        <v>7663</v>
      </c>
      <c r="N12601" t="s">
        <v>4940</v>
      </c>
      <c r="O12601">
        <v>0</v>
      </c>
      <c r="P12601">
        <v>0</v>
      </c>
      <c r="Q12601">
        <v>1</v>
      </c>
    </row>
    <row r="12602" spans="10:17" x14ac:dyDescent="0.2">
      <c r="J12602" t="s">
        <v>498</v>
      </c>
      <c r="K12602" t="s">
        <v>356</v>
      </c>
      <c r="L12602" t="s">
        <v>53</v>
      </c>
      <c r="M12602" t="s">
        <v>7663</v>
      </c>
      <c r="N12602" t="s">
        <v>4942</v>
      </c>
      <c r="O12602">
        <v>0</v>
      </c>
      <c r="P12602">
        <v>0</v>
      </c>
      <c r="Q12602">
        <v>1</v>
      </c>
    </row>
    <row r="12603" spans="10:17" x14ac:dyDescent="0.2">
      <c r="J12603" t="s">
        <v>498</v>
      </c>
      <c r="K12603" t="s">
        <v>356</v>
      </c>
      <c r="L12603" t="s">
        <v>53</v>
      </c>
      <c r="M12603" t="s">
        <v>7663</v>
      </c>
      <c r="N12603" t="s">
        <v>4945</v>
      </c>
      <c r="O12603">
        <v>0</v>
      </c>
      <c r="P12603">
        <v>0</v>
      </c>
      <c r="Q12603">
        <v>1</v>
      </c>
    </row>
    <row r="12604" spans="10:17" x14ac:dyDescent="0.2">
      <c r="J12604" t="s">
        <v>498</v>
      </c>
      <c r="K12604" t="s">
        <v>356</v>
      </c>
      <c r="L12604" t="s">
        <v>53</v>
      </c>
      <c r="M12604" t="s">
        <v>7663</v>
      </c>
      <c r="N12604" t="s">
        <v>4946</v>
      </c>
      <c r="O12604">
        <v>0</v>
      </c>
      <c r="P12604">
        <v>0</v>
      </c>
      <c r="Q12604">
        <v>1</v>
      </c>
    </row>
    <row r="12605" spans="10:17" x14ac:dyDescent="0.2">
      <c r="J12605" t="s">
        <v>498</v>
      </c>
      <c r="K12605" t="s">
        <v>356</v>
      </c>
      <c r="L12605" t="s">
        <v>53</v>
      </c>
      <c r="M12605" t="s">
        <v>7663</v>
      </c>
      <c r="N12605" t="s">
        <v>4970</v>
      </c>
      <c r="O12605">
        <v>0</v>
      </c>
      <c r="P12605">
        <v>0</v>
      </c>
      <c r="Q12605">
        <v>1</v>
      </c>
    </row>
    <row r="12606" spans="10:17" x14ac:dyDescent="0.2">
      <c r="J12606" t="s">
        <v>498</v>
      </c>
      <c r="K12606" t="s">
        <v>356</v>
      </c>
      <c r="L12606" t="s">
        <v>53</v>
      </c>
      <c r="M12606" t="s">
        <v>7663</v>
      </c>
      <c r="N12606" t="s">
        <v>4991</v>
      </c>
      <c r="O12606">
        <v>0</v>
      </c>
      <c r="P12606">
        <v>0</v>
      </c>
      <c r="Q12606">
        <v>1</v>
      </c>
    </row>
    <row r="12607" spans="10:17" x14ac:dyDescent="0.2">
      <c r="J12607" t="s">
        <v>498</v>
      </c>
      <c r="K12607" t="s">
        <v>356</v>
      </c>
      <c r="L12607" t="s">
        <v>53</v>
      </c>
      <c r="M12607" t="s">
        <v>7663</v>
      </c>
      <c r="N12607" t="s">
        <v>4992</v>
      </c>
      <c r="O12607">
        <v>0</v>
      </c>
      <c r="P12607">
        <v>0</v>
      </c>
      <c r="Q12607">
        <v>1</v>
      </c>
    </row>
    <row r="12608" spans="10:17" x14ac:dyDescent="0.2">
      <c r="J12608" t="s">
        <v>498</v>
      </c>
      <c r="K12608" t="s">
        <v>356</v>
      </c>
      <c r="L12608" t="s">
        <v>53</v>
      </c>
      <c r="M12608" t="s">
        <v>7663</v>
      </c>
      <c r="N12608" t="s">
        <v>4993</v>
      </c>
      <c r="O12608">
        <v>0</v>
      </c>
      <c r="P12608">
        <v>0</v>
      </c>
      <c r="Q12608">
        <v>1</v>
      </c>
    </row>
    <row r="12609" spans="10:17" x14ac:dyDescent="0.2">
      <c r="J12609" t="s">
        <v>498</v>
      </c>
      <c r="K12609" t="s">
        <v>356</v>
      </c>
      <c r="L12609" t="s">
        <v>53</v>
      </c>
      <c r="M12609" t="s">
        <v>7663</v>
      </c>
      <c r="N12609" t="s">
        <v>4994</v>
      </c>
      <c r="O12609">
        <v>0</v>
      </c>
      <c r="P12609">
        <v>0</v>
      </c>
      <c r="Q12609">
        <v>1</v>
      </c>
    </row>
    <row r="12610" spans="10:17" x14ac:dyDescent="0.2">
      <c r="J12610" t="s">
        <v>498</v>
      </c>
      <c r="K12610" t="s">
        <v>356</v>
      </c>
      <c r="L12610" t="s">
        <v>53</v>
      </c>
      <c r="M12610" t="s">
        <v>7663</v>
      </c>
      <c r="N12610" t="s">
        <v>4995</v>
      </c>
      <c r="O12610">
        <v>0</v>
      </c>
      <c r="P12610">
        <v>0</v>
      </c>
      <c r="Q12610">
        <v>1</v>
      </c>
    </row>
    <row r="12611" spans="10:17" x14ac:dyDescent="0.2">
      <c r="J12611" t="s">
        <v>498</v>
      </c>
      <c r="K12611" t="s">
        <v>356</v>
      </c>
      <c r="L12611" t="s">
        <v>53</v>
      </c>
      <c r="M12611" t="s">
        <v>7663</v>
      </c>
      <c r="N12611" t="s">
        <v>5038</v>
      </c>
      <c r="O12611">
        <v>0</v>
      </c>
      <c r="P12611">
        <v>0</v>
      </c>
      <c r="Q12611">
        <v>1</v>
      </c>
    </row>
    <row r="12612" spans="10:17" x14ac:dyDescent="0.2">
      <c r="J12612" t="s">
        <v>498</v>
      </c>
      <c r="K12612" t="s">
        <v>356</v>
      </c>
      <c r="L12612" t="s">
        <v>53</v>
      </c>
      <c r="M12612" t="s">
        <v>7663</v>
      </c>
      <c r="N12612" t="s">
        <v>5045</v>
      </c>
      <c r="O12612">
        <v>0</v>
      </c>
      <c r="P12612">
        <v>0</v>
      </c>
      <c r="Q12612">
        <v>1</v>
      </c>
    </row>
    <row r="12613" spans="10:17" x14ac:dyDescent="0.2">
      <c r="J12613" t="s">
        <v>498</v>
      </c>
      <c r="K12613" t="s">
        <v>356</v>
      </c>
      <c r="L12613" t="s">
        <v>53</v>
      </c>
      <c r="M12613" t="s">
        <v>7663</v>
      </c>
      <c r="N12613" t="s">
        <v>5046</v>
      </c>
      <c r="O12613">
        <v>0</v>
      </c>
      <c r="P12613">
        <v>0</v>
      </c>
      <c r="Q12613">
        <v>1</v>
      </c>
    </row>
    <row r="12614" spans="10:17" x14ac:dyDescent="0.2">
      <c r="J12614" t="s">
        <v>498</v>
      </c>
      <c r="K12614" t="s">
        <v>356</v>
      </c>
      <c r="L12614" t="s">
        <v>53</v>
      </c>
      <c r="M12614" t="s">
        <v>7663</v>
      </c>
      <c r="N12614" t="s">
        <v>5056</v>
      </c>
      <c r="O12614">
        <v>0</v>
      </c>
      <c r="P12614">
        <v>0</v>
      </c>
      <c r="Q12614">
        <v>1</v>
      </c>
    </row>
    <row r="12615" spans="10:17" x14ac:dyDescent="0.2">
      <c r="J12615" t="s">
        <v>498</v>
      </c>
      <c r="K12615" t="s">
        <v>356</v>
      </c>
      <c r="L12615" t="s">
        <v>53</v>
      </c>
      <c r="M12615" t="s">
        <v>7663</v>
      </c>
      <c r="N12615" t="s">
        <v>5057</v>
      </c>
      <c r="O12615">
        <v>0</v>
      </c>
      <c r="P12615">
        <v>0</v>
      </c>
      <c r="Q12615">
        <v>1</v>
      </c>
    </row>
    <row r="12616" spans="10:17" x14ac:dyDescent="0.2">
      <c r="J12616" t="s">
        <v>498</v>
      </c>
      <c r="K12616" t="s">
        <v>356</v>
      </c>
      <c r="L12616" t="s">
        <v>53</v>
      </c>
      <c r="M12616" t="s">
        <v>7663</v>
      </c>
      <c r="N12616" t="s">
        <v>5058</v>
      </c>
      <c r="O12616">
        <v>0</v>
      </c>
      <c r="P12616">
        <v>0</v>
      </c>
      <c r="Q12616">
        <v>1</v>
      </c>
    </row>
    <row r="12617" spans="10:17" x14ac:dyDescent="0.2">
      <c r="J12617" t="s">
        <v>498</v>
      </c>
      <c r="K12617" t="s">
        <v>356</v>
      </c>
      <c r="L12617" t="s">
        <v>53</v>
      </c>
      <c r="M12617" t="s">
        <v>7663</v>
      </c>
      <c r="N12617" t="s">
        <v>5059</v>
      </c>
      <c r="O12617">
        <v>0</v>
      </c>
      <c r="P12617">
        <v>0</v>
      </c>
      <c r="Q12617">
        <v>1</v>
      </c>
    </row>
    <row r="12618" spans="10:17" x14ac:dyDescent="0.2">
      <c r="J12618" t="s">
        <v>498</v>
      </c>
      <c r="K12618" t="s">
        <v>356</v>
      </c>
      <c r="L12618" t="s">
        <v>53</v>
      </c>
      <c r="M12618" t="s">
        <v>7663</v>
      </c>
      <c r="N12618" t="s">
        <v>5060</v>
      </c>
      <c r="O12618">
        <v>0</v>
      </c>
      <c r="P12618">
        <v>0</v>
      </c>
      <c r="Q12618">
        <v>1</v>
      </c>
    </row>
    <row r="12619" spans="10:17" x14ac:dyDescent="0.2">
      <c r="J12619" t="s">
        <v>498</v>
      </c>
      <c r="K12619" t="s">
        <v>356</v>
      </c>
      <c r="L12619" t="s">
        <v>53</v>
      </c>
      <c r="M12619" t="s">
        <v>7663</v>
      </c>
      <c r="N12619" t="s">
        <v>5065</v>
      </c>
      <c r="O12619">
        <v>0</v>
      </c>
      <c r="P12619">
        <v>0</v>
      </c>
      <c r="Q12619">
        <v>1</v>
      </c>
    </row>
    <row r="12620" spans="10:17" x14ac:dyDescent="0.2">
      <c r="J12620" t="s">
        <v>498</v>
      </c>
      <c r="K12620" t="s">
        <v>356</v>
      </c>
      <c r="L12620" t="s">
        <v>53</v>
      </c>
      <c r="M12620" t="s">
        <v>7663</v>
      </c>
      <c r="N12620" t="s">
        <v>5066</v>
      </c>
      <c r="O12620">
        <v>0</v>
      </c>
      <c r="P12620">
        <v>0</v>
      </c>
      <c r="Q12620">
        <v>1</v>
      </c>
    </row>
    <row r="12621" spans="10:17" x14ac:dyDescent="0.2">
      <c r="J12621" t="s">
        <v>498</v>
      </c>
      <c r="K12621" t="s">
        <v>356</v>
      </c>
      <c r="L12621" t="s">
        <v>53</v>
      </c>
      <c r="M12621" t="s">
        <v>7663</v>
      </c>
      <c r="N12621" t="s">
        <v>5067</v>
      </c>
      <c r="O12621">
        <v>0</v>
      </c>
      <c r="P12621">
        <v>0</v>
      </c>
      <c r="Q12621">
        <v>1</v>
      </c>
    </row>
    <row r="12622" spans="10:17" x14ac:dyDescent="0.2">
      <c r="J12622" t="s">
        <v>498</v>
      </c>
      <c r="K12622" t="s">
        <v>356</v>
      </c>
      <c r="L12622" t="s">
        <v>53</v>
      </c>
      <c r="M12622" t="s">
        <v>7663</v>
      </c>
      <c r="N12622" t="s">
        <v>5116</v>
      </c>
      <c r="O12622">
        <v>0</v>
      </c>
      <c r="P12622">
        <v>0</v>
      </c>
      <c r="Q12622">
        <v>1</v>
      </c>
    </row>
    <row r="12623" spans="10:17" x14ac:dyDescent="0.2">
      <c r="J12623" t="s">
        <v>498</v>
      </c>
      <c r="K12623" t="s">
        <v>356</v>
      </c>
      <c r="L12623" t="s">
        <v>53</v>
      </c>
      <c r="M12623" t="s">
        <v>7663</v>
      </c>
      <c r="N12623" t="s">
        <v>5140</v>
      </c>
      <c r="O12623">
        <v>0</v>
      </c>
      <c r="P12623">
        <v>0</v>
      </c>
      <c r="Q12623">
        <v>1</v>
      </c>
    </row>
    <row r="12624" spans="10:17" x14ac:dyDescent="0.2">
      <c r="J12624" t="s">
        <v>498</v>
      </c>
      <c r="K12624" t="s">
        <v>356</v>
      </c>
      <c r="L12624" t="s">
        <v>53</v>
      </c>
      <c r="M12624" t="s">
        <v>7663</v>
      </c>
      <c r="N12624" t="s">
        <v>5155</v>
      </c>
      <c r="O12624">
        <v>0</v>
      </c>
      <c r="P12624">
        <v>0</v>
      </c>
      <c r="Q12624">
        <v>1</v>
      </c>
    </row>
    <row r="12625" spans="10:17" x14ac:dyDescent="0.2">
      <c r="J12625" t="s">
        <v>498</v>
      </c>
      <c r="K12625" t="s">
        <v>356</v>
      </c>
      <c r="L12625" t="s">
        <v>53</v>
      </c>
      <c r="M12625" t="s">
        <v>7663</v>
      </c>
      <c r="N12625" t="s">
        <v>5175</v>
      </c>
      <c r="O12625">
        <v>0</v>
      </c>
      <c r="P12625">
        <v>0</v>
      </c>
      <c r="Q12625">
        <v>1</v>
      </c>
    </row>
    <row r="12626" spans="10:17" x14ac:dyDescent="0.2">
      <c r="J12626" t="s">
        <v>498</v>
      </c>
      <c r="K12626" t="s">
        <v>356</v>
      </c>
      <c r="L12626" t="s">
        <v>53</v>
      </c>
      <c r="M12626" t="s">
        <v>7663</v>
      </c>
      <c r="N12626" t="s">
        <v>5176</v>
      </c>
      <c r="O12626">
        <v>0</v>
      </c>
      <c r="P12626">
        <v>0</v>
      </c>
      <c r="Q12626">
        <v>1</v>
      </c>
    </row>
    <row r="12627" spans="10:17" x14ac:dyDescent="0.2">
      <c r="J12627" t="s">
        <v>498</v>
      </c>
      <c r="K12627" t="s">
        <v>356</v>
      </c>
      <c r="L12627" t="s">
        <v>53</v>
      </c>
      <c r="M12627" t="s">
        <v>7663</v>
      </c>
      <c r="N12627" t="s">
        <v>5177</v>
      </c>
      <c r="O12627">
        <v>0</v>
      </c>
      <c r="P12627">
        <v>0</v>
      </c>
      <c r="Q12627">
        <v>1</v>
      </c>
    </row>
    <row r="12628" spans="10:17" x14ac:dyDescent="0.2">
      <c r="J12628" t="s">
        <v>498</v>
      </c>
      <c r="K12628" t="s">
        <v>356</v>
      </c>
      <c r="L12628" t="s">
        <v>53</v>
      </c>
      <c r="M12628" t="s">
        <v>7663</v>
      </c>
      <c r="N12628" t="s">
        <v>5178</v>
      </c>
      <c r="O12628">
        <v>0</v>
      </c>
      <c r="P12628">
        <v>0</v>
      </c>
      <c r="Q12628">
        <v>1</v>
      </c>
    </row>
    <row r="12629" spans="10:17" x14ac:dyDescent="0.2">
      <c r="J12629" t="s">
        <v>498</v>
      </c>
      <c r="K12629" t="s">
        <v>356</v>
      </c>
      <c r="L12629" t="s">
        <v>53</v>
      </c>
      <c r="M12629" t="s">
        <v>7663</v>
      </c>
      <c r="N12629" t="s">
        <v>5179</v>
      </c>
      <c r="O12629">
        <v>0</v>
      </c>
      <c r="P12629">
        <v>0</v>
      </c>
      <c r="Q12629">
        <v>1</v>
      </c>
    </row>
    <row r="12630" spans="10:17" x14ac:dyDescent="0.2">
      <c r="J12630" t="s">
        <v>498</v>
      </c>
      <c r="K12630" t="s">
        <v>356</v>
      </c>
      <c r="L12630" t="s">
        <v>53</v>
      </c>
      <c r="M12630" t="s">
        <v>7663</v>
      </c>
      <c r="N12630" t="s">
        <v>5180</v>
      </c>
      <c r="O12630">
        <v>0</v>
      </c>
      <c r="P12630">
        <v>0</v>
      </c>
      <c r="Q12630">
        <v>1</v>
      </c>
    </row>
    <row r="12631" spans="10:17" x14ac:dyDescent="0.2">
      <c r="J12631" t="s">
        <v>498</v>
      </c>
      <c r="K12631" t="s">
        <v>356</v>
      </c>
      <c r="L12631" t="s">
        <v>53</v>
      </c>
      <c r="M12631" t="s">
        <v>7663</v>
      </c>
      <c r="N12631" t="s">
        <v>5181</v>
      </c>
      <c r="O12631">
        <v>0</v>
      </c>
      <c r="P12631">
        <v>0</v>
      </c>
      <c r="Q12631">
        <v>1</v>
      </c>
    </row>
    <row r="12632" spans="10:17" x14ac:dyDescent="0.2">
      <c r="J12632" t="s">
        <v>498</v>
      </c>
      <c r="K12632" t="s">
        <v>356</v>
      </c>
      <c r="L12632" t="s">
        <v>53</v>
      </c>
      <c r="M12632" t="s">
        <v>7663</v>
      </c>
      <c r="N12632" t="s">
        <v>5182</v>
      </c>
      <c r="O12632">
        <v>0</v>
      </c>
      <c r="P12632">
        <v>0</v>
      </c>
      <c r="Q12632">
        <v>1</v>
      </c>
    </row>
    <row r="12633" spans="10:17" x14ac:dyDescent="0.2">
      <c r="J12633" t="s">
        <v>498</v>
      </c>
      <c r="K12633" t="s">
        <v>356</v>
      </c>
      <c r="L12633" t="s">
        <v>53</v>
      </c>
      <c r="M12633" t="s">
        <v>7663</v>
      </c>
      <c r="N12633" t="s">
        <v>5189</v>
      </c>
      <c r="O12633">
        <v>0</v>
      </c>
      <c r="P12633">
        <v>0</v>
      </c>
      <c r="Q12633">
        <v>1</v>
      </c>
    </row>
    <row r="12634" spans="10:17" x14ac:dyDescent="0.2">
      <c r="J12634" t="s">
        <v>498</v>
      </c>
      <c r="K12634" t="s">
        <v>356</v>
      </c>
      <c r="L12634" t="s">
        <v>53</v>
      </c>
      <c r="M12634" t="s">
        <v>7663</v>
      </c>
      <c r="N12634" t="s">
        <v>5200</v>
      </c>
      <c r="O12634">
        <v>0</v>
      </c>
      <c r="P12634">
        <v>0</v>
      </c>
      <c r="Q12634">
        <v>1</v>
      </c>
    </row>
    <row r="12635" spans="10:17" x14ac:dyDescent="0.2">
      <c r="J12635" t="s">
        <v>498</v>
      </c>
      <c r="K12635" t="s">
        <v>356</v>
      </c>
      <c r="L12635" t="s">
        <v>53</v>
      </c>
      <c r="M12635" t="s">
        <v>7663</v>
      </c>
      <c r="N12635" t="s">
        <v>5201</v>
      </c>
      <c r="O12635">
        <v>0</v>
      </c>
      <c r="P12635">
        <v>0</v>
      </c>
      <c r="Q12635">
        <v>1</v>
      </c>
    </row>
    <row r="12636" spans="10:17" x14ac:dyDescent="0.2">
      <c r="J12636" t="s">
        <v>498</v>
      </c>
      <c r="K12636" t="s">
        <v>356</v>
      </c>
      <c r="L12636" t="s">
        <v>53</v>
      </c>
      <c r="M12636" t="s">
        <v>7663</v>
      </c>
      <c r="N12636" t="s">
        <v>5202</v>
      </c>
      <c r="O12636">
        <v>0</v>
      </c>
      <c r="P12636">
        <v>0</v>
      </c>
      <c r="Q12636">
        <v>1</v>
      </c>
    </row>
    <row r="12637" spans="10:17" x14ac:dyDescent="0.2">
      <c r="J12637" t="s">
        <v>498</v>
      </c>
      <c r="K12637" t="s">
        <v>356</v>
      </c>
      <c r="L12637" t="s">
        <v>53</v>
      </c>
      <c r="M12637" t="s">
        <v>7663</v>
      </c>
      <c r="N12637" t="s">
        <v>5203</v>
      </c>
      <c r="O12637">
        <v>0</v>
      </c>
      <c r="P12637">
        <v>0</v>
      </c>
      <c r="Q12637">
        <v>1</v>
      </c>
    </row>
    <row r="12638" spans="10:17" x14ac:dyDescent="0.2">
      <c r="J12638" t="s">
        <v>498</v>
      </c>
      <c r="K12638" t="s">
        <v>356</v>
      </c>
      <c r="L12638" t="s">
        <v>53</v>
      </c>
      <c r="M12638" t="s">
        <v>7663</v>
      </c>
      <c r="N12638" t="s">
        <v>5204</v>
      </c>
      <c r="O12638">
        <v>0</v>
      </c>
      <c r="P12638">
        <v>0</v>
      </c>
      <c r="Q12638">
        <v>1</v>
      </c>
    </row>
    <row r="12639" spans="10:17" x14ac:dyDescent="0.2">
      <c r="J12639" t="s">
        <v>498</v>
      </c>
      <c r="K12639" t="s">
        <v>356</v>
      </c>
      <c r="L12639" t="s">
        <v>53</v>
      </c>
      <c r="M12639" t="s">
        <v>7663</v>
      </c>
      <c r="N12639" t="s">
        <v>5206</v>
      </c>
      <c r="O12639">
        <v>0</v>
      </c>
      <c r="P12639">
        <v>0</v>
      </c>
      <c r="Q12639">
        <v>1</v>
      </c>
    </row>
    <row r="12640" spans="10:17" x14ac:dyDescent="0.2">
      <c r="J12640" t="s">
        <v>498</v>
      </c>
      <c r="K12640" t="s">
        <v>356</v>
      </c>
      <c r="L12640" t="s">
        <v>53</v>
      </c>
      <c r="M12640" t="s">
        <v>7663</v>
      </c>
      <c r="N12640" t="s">
        <v>5215</v>
      </c>
      <c r="O12640">
        <v>0</v>
      </c>
      <c r="P12640">
        <v>0</v>
      </c>
      <c r="Q12640">
        <v>1</v>
      </c>
    </row>
    <row r="12641" spans="10:17" x14ac:dyDescent="0.2">
      <c r="J12641" t="s">
        <v>498</v>
      </c>
      <c r="K12641" t="s">
        <v>356</v>
      </c>
      <c r="L12641" t="s">
        <v>53</v>
      </c>
      <c r="M12641" t="s">
        <v>7663</v>
      </c>
      <c r="N12641" t="s">
        <v>5224</v>
      </c>
      <c r="O12641">
        <v>0</v>
      </c>
      <c r="P12641">
        <v>0</v>
      </c>
      <c r="Q12641">
        <v>1</v>
      </c>
    </row>
    <row r="12642" spans="10:17" x14ac:dyDescent="0.2">
      <c r="J12642" t="s">
        <v>498</v>
      </c>
      <c r="K12642" t="s">
        <v>356</v>
      </c>
      <c r="L12642" t="s">
        <v>53</v>
      </c>
      <c r="M12642" t="s">
        <v>7663</v>
      </c>
      <c r="N12642" t="s">
        <v>5225</v>
      </c>
      <c r="O12642">
        <v>0</v>
      </c>
      <c r="P12642">
        <v>0</v>
      </c>
      <c r="Q12642">
        <v>1</v>
      </c>
    </row>
    <row r="12643" spans="10:17" x14ac:dyDescent="0.2">
      <c r="J12643" t="s">
        <v>498</v>
      </c>
      <c r="K12643" t="s">
        <v>356</v>
      </c>
      <c r="L12643" t="s">
        <v>53</v>
      </c>
      <c r="M12643" t="s">
        <v>7663</v>
      </c>
      <c r="N12643" t="s">
        <v>5226</v>
      </c>
      <c r="O12643">
        <v>0</v>
      </c>
      <c r="P12643">
        <v>0</v>
      </c>
      <c r="Q12643">
        <v>1</v>
      </c>
    </row>
    <row r="12644" spans="10:17" x14ac:dyDescent="0.2">
      <c r="J12644" t="s">
        <v>498</v>
      </c>
      <c r="K12644" t="s">
        <v>356</v>
      </c>
      <c r="L12644" t="s">
        <v>53</v>
      </c>
      <c r="M12644" t="s">
        <v>7663</v>
      </c>
      <c r="N12644" t="s">
        <v>5227</v>
      </c>
      <c r="O12644">
        <v>0</v>
      </c>
      <c r="P12644">
        <v>0</v>
      </c>
      <c r="Q12644">
        <v>1</v>
      </c>
    </row>
    <row r="12645" spans="10:17" x14ac:dyDescent="0.2">
      <c r="J12645" t="s">
        <v>498</v>
      </c>
      <c r="K12645" t="s">
        <v>356</v>
      </c>
      <c r="L12645" t="s">
        <v>53</v>
      </c>
      <c r="M12645" t="s">
        <v>7663</v>
      </c>
      <c r="N12645" t="s">
        <v>5230</v>
      </c>
      <c r="O12645">
        <v>0</v>
      </c>
      <c r="P12645">
        <v>0</v>
      </c>
      <c r="Q12645">
        <v>1</v>
      </c>
    </row>
    <row r="12646" spans="10:17" x14ac:dyDescent="0.2">
      <c r="J12646" t="s">
        <v>498</v>
      </c>
      <c r="K12646" t="s">
        <v>356</v>
      </c>
      <c r="L12646" t="s">
        <v>53</v>
      </c>
      <c r="M12646" t="s">
        <v>7663</v>
      </c>
      <c r="N12646" t="s">
        <v>5237</v>
      </c>
      <c r="O12646">
        <v>0</v>
      </c>
      <c r="P12646">
        <v>0</v>
      </c>
      <c r="Q12646">
        <v>1</v>
      </c>
    </row>
    <row r="12647" spans="10:17" x14ac:dyDescent="0.2">
      <c r="J12647" t="s">
        <v>498</v>
      </c>
      <c r="K12647" t="s">
        <v>356</v>
      </c>
      <c r="L12647" t="s">
        <v>53</v>
      </c>
      <c r="M12647" t="s">
        <v>7663</v>
      </c>
      <c r="N12647" t="s">
        <v>5238</v>
      </c>
      <c r="O12647">
        <v>0</v>
      </c>
      <c r="P12647">
        <v>0</v>
      </c>
      <c r="Q12647">
        <v>1</v>
      </c>
    </row>
    <row r="12648" spans="10:17" x14ac:dyDescent="0.2">
      <c r="J12648" t="s">
        <v>498</v>
      </c>
      <c r="K12648" t="s">
        <v>356</v>
      </c>
      <c r="L12648" t="s">
        <v>53</v>
      </c>
      <c r="M12648" t="s">
        <v>7663</v>
      </c>
      <c r="N12648" t="s">
        <v>5239</v>
      </c>
      <c r="O12648">
        <v>0</v>
      </c>
      <c r="P12648">
        <v>0</v>
      </c>
      <c r="Q12648">
        <v>1</v>
      </c>
    </row>
    <row r="12649" spans="10:17" x14ac:dyDescent="0.2">
      <c r="J12649" t="s">
        <v>498</v>
      </c>
      <c r="K12649" t="s">
        <v>356</v>
      </c>
      <c r="L12649" t="s">
        <v>53</v>
      </c>
      <c r="M12649" t="s">
        <v>7663</v>
      </c>
      <c r="N12649" t="s">
        <v>5240</v>
      </c>
      <c r="O12649">
        <v>0</v>
      </c>
      <c r="P12649">
        <v>0</v>
      </c>
      <c r="Q12649">
        <v>1</v>
      </c>
    </row>
    <row r="12650" spans="10:17" x14ac:dyDescent="0.2">
      <c r="J12650" t="s">
        <v>498</v>
      </c>
      <c r="K12650" t="s">
        <v>356</v>
      </c>
      <c r="L12650" t="s">
        <v>53</v>
      </c>
      <c r="M12650" t="s">
        <v>7663</v>
      </c>
      <c r="N12650" t="s">
        <v>5248</v>
      </c>
      <c r="O12650">
        <v>0</v>
      </c>
      <c r="P12650">
        <v>0</v>
      </c>
      <c r="Q12650">
        <v>1</v>
      </c>
    </row>
    <row r="12651" spans="10:17" x14ac:dyDescent="0.2">
      <c r="J12651" t="s">
        <v>498</v>
      </c>
      <c r="K12651" t="s">
        <v>356</v>
      </c>
      <c r="L12651" t="s">
        <v>53</v>
      </c>
      <c r="M12651" t="s">
        <v>7663</v>
      </c>
      <c r="N12651" t="s">
        <v>5249</v>
      </c>
      <c r="O12651">
        <v>0</v>
      </c>
      <c r="P12651">
        <v>0</v>
      </c>
      <c r="Q12651">
        <v>1</v>
      </c>
    </row>
    <row r="12652" spans="10:17" x14ac:dyDescent="0.2">
      <c r="J12652" t="s">
        <v>498</v>
      </c>
      <c r="K12652" t="s">
        <v>356</v>
      </c>
      <c r="L12652" t="s">
        <v>53</v>
      </c>
      <c r="M12652" t="s">
        <v>7663</v>
      </c>
      <c r="N12652" t="s">
        <v>5250</v>
      </c>
      <c r="O12652">
        <v>0</v>
      </c>
      <c r="P12652">
        <v>0</v>
      </c>
      <c r="Q12652">
        <v>1</v>
      </c>
    </row>
    <row r="12653" spans="10:17" x14ac:dyDescent="0.2">
      <c r="J12653" t="s">
        <v>498</v>
      </c>
      <c r="K12653" t="s">
        <v>356</v>
      </c>
      <c r="L12653" t="s">
        <v>53</v>
      </c>
      <c r="M12653" t="s">
        <v>7663</v>
      </c>
      <c r="N12653" t="s">
        <v>5251</v>
      </c>
      <c r="O12653">
        <v>0</v>
      </c>
      <c r="P12653">
        <v>0</v>
      </c>
      <c r="Q12653">
        <v>1</v>
      </c>
    </row>
    <row r="12654" spans="10:17" x14ac:dyDescent="0.2">
      <c r="J12654" t="s">
        <v>498</v>
      </c>
      <c r="K12654" t="s">
        <v>356</v>
      </c>
      <c r="L12654" t="s">
        <v>53</v>
      </c>
      <c r="M12654" t="s">
        <v>7663</v>
      </c>
      <c r="N12654" t="s">
        <v>5263</v>
      </c>
      <c r="O12654">
        <v>0</v>
      </c>
      <c r="P12654">
        <v>0</v>
      </c>
      <c r="Q12654">
        <v>1</v>
      </c>
    </row>
    <row r="12655" spans="10:17" x14ac:dyDescent="0.2">
      <c r="J12655" t="s">
        <v>498</v>
      </c>
      <c r="K12655" t="s">
        <v>356</v>
      </c>
      <c r="L12655" t="s">
        <v>53</v>
      </c>
      <c r="M12655" t="s">
        <v>7663</v>
      </c>
      <c r="N12655" t="s">
        <v>5272</v>
      </c>
      <c r="O12655">
        <v>0</v>
      </c>
      <c r="P12655">
        <v>0</v>
      </c>
      <c r="Q12655">
        <v>1</v>
      </c>
    </row>
    <row r="12656" spans="10:17" x14ac:dyDescent="0.2">
      <c r="J12656" t="s">
        <v>498</v>
      </c>
      <c r="K12656" t="s">
        <v>356</v>
      </c>
      <c r="L12656" t="s">
        <v>53</v>
      </c>
      <c r="M12656" t="s">
        <v>7663</v>
      </c>
      <c r="N12656" t="s">
        <v>5273</v>
      </c>
      <c r="O12656">
        <v>0</v>
      </c>
      <c r="P12656">
        <v>0</v>
      </c>
      <c r="Q12656">
        <v>1</v>
      </c>
    </row>
    <row r="12657" spans="10:17" x14ac:dyDescent="0.2">
      <c r="J12657" t="s">
        <v>498</v>
      </c>
      <c r="K12657" t="s">
        <v>356</v>
      </c>
      <c r="L12657" t="s">
        <v>53</v>
      </c>
      <c r="M12657" t="s">
        <v>7663</v>
      </c>
      <c r="N12657" t="s">
        <v>5274</v>
      </c>
      <c r="O12657">
        <v>0</v>
      </c>
      <c r="P12657">
        <v>0</v>
      </c>
      <c r="Q12657">
        <v>1</v>
      </c>
    </row>
    <row r="12658" spans="10:17" x14ac:dyDescent="0.2">
      <c r="J12658" t="s">
        <v>498</v>
      </c>
      <c r="K12658" t="s">
        <v>356</v>
      </c>
      <c r="L12658" t="s">
        <v>53</v>
      </c>
      <c r="M12658" t="s">
        <v>7663</v>
      </c>
      <c r="N12658" t="s">
        <v>5275</v>
      </c>
      <c r="O12658">
        <v>0</v>
      </c>
      <c r="P12658">
        <v>0</v>
      </c>
      <c r="Q12658">
        <v>1</v>
      </c>
    </row>
    <row r="12659" spans="10:17" x14ac:dyDescent="0.2">
      <c r="J12659" t="s">
        <v>498</v>
      </c>
      <c r="K12659" t="s">
        <v>356</v>
      </c>
      <c r="L12659" t="s">
        <v>53</v>
      </c>
      <c r="M12659" t="s">
        <v>7663</v>
      </c>
      <c r="N12659" t="s">
        <v>5285</v>
      </c>
      <c r="O12659">
        <v>0</v>
      </c>
      <c r="P12659">
        <v>0</v>
      </c>
      <c r="Q12659">
        <v>1</v>
      </c>
    </row>
    <row r="12660" spans="10:17" x14ac:dyDescent="0.2">
      <c r="J12660" t="s">
        <v>498</v>
      </c>
      <c r="K12660" t="s">
        <v>356</v>
      </c>
      <c r="L12660" t="s">
        <v>53</v>
      </c>
      <c r="M12660" t="s">
        <v>7663</v>
      </c>
      <c r="N12660" t="s">
        <v>5296</v>
      </c>
      <c r="O12660">
        <v>0</v>
      </c>
      <c r="P12660">
        <v>0</v>
      </c>
      <c r="Q12660">
        <v>1</v>
      </c>
    </row>
    <row r="12661" spans="10:17" x14ac:dyDescent="0.2">
      <c r="J12661" t="s">
        <v>498</v>
      </c>
      <c r="K12661" t="s">
        <v>356</v>
      </c>
      <c r="L12661" t="s">
        <v>53</v>
      </c>
      <c r="M12661" t="s">
        <v>7663</v>
      </c>
      <c r="N12661" t="s">
        <v>5297</v>
      </c>
      <c r="O12661">
        <v>0</v>
      </c>
      <c r="P12661">
        <v>0</v>
      </c>
      <c r="Q12661">
        <v>1</v>
      </c>
    </row>
    <row r="12662" spans="10:17" x14ac:dyDescent="0.2">
      <c r="J12662" t="s">
        <v>498</v>
      </c>
      <c r="K12662" t="s">
        <v>356</v>
      </c>
      <c r="L12662" t="s">
        <v>53</v>
      </c>
      <c r="M12662" t="s">
        <v>7663</v>
      </c>
      <c r="N12662" t="s">
        <v>5320</v>
      </c>
      <c r="O12662">
        <v>0</v>
      </c>
      <c r="P12662">
        <v>0</v>
      </c>
      <c r="Q12662">
        <v>1</v>
      </c>
    </row>
    <row r="12663" spans="10:17" x14ac:dyDescent="0.2">
      <c r="J12663" t="s">
        <v>498</v>
      </c>
      <c r="K12663" t="s">
        <v>356</v>
      </c>
      <c r="L12663" t="s">
        <v>53</v>
      </c>
      <c r="M12663" t="s">
        <v>7663</v>
      </c>
      <c r="N12663" t="s">
        <v>5321</v>
      </c>
      <c r="O12663">
        <v>0</v>
      </c>
      <c r="P12663">
        <v>0</v>
      </c>
      <c r="Q12663">
        <v>1</v>
      </c>
    </row>
    <row r="12664" spans="10:17" x14ac:dyDescent="0.2">
      <c r="J12664" t="s">
        <v>498</v>
      </c>
      <c r="K12664" t="s">
        <v>356</v>
      </c>
      <c r="L12664" t="s">
        <v>53</v>
      </c>
      <c r="M12664" t="s">
        <v>7663</v>
      </c>
      <c r="N12664" t="s">
        <v>5322</v>
      </c>
      <c r="O12664">
        <v>0</v>
      </c>
      <c r="P12664">
        <v>0</v>
      </c>
      <c r="Q12664">
        <v>1</v>
      </c>
    </row>
    <row r="12665" spans="10:17" x14ac:dyDescent="0.2">
      <c r="J12665" t="s">
        <v>498</v>
      </c>
      <c r="K12665" t="s">
        <v>356</v>
      </c>
      <c r="L12665" t="s">
        <v>53</v>
      </c>
      <c r="M12665" t="s">
        <v>7663</v>
      </c>
      <c r="N12665" t="s">
        <v>5323</v>
      </c>
      <c r="O12665">
        <v>0</v>
      </c>
      <c r="P12665">
        <v>0</v>
      </c>
      <c r="Q12665">
        <v>1</v>
      </c>
    </row>
    <row r="12666" spans="10:17" x14ac:dyDescent="0.2">
      <c r="J12666" t="s">
        <v>498</v>
      </c>
      <c r="K12666" t="s">
        <v>356</v>
      </c>
      <c r="L12666" t="s">
        <v>53</v>
      </c>
      <c r="M12666" t="s">
        <v>7663</v>
      </c>
      <c r="N12666" t="s">
        <v>5331</v>
      </c>
      <c r="O12666">
        <v>0</v>
      </c>
      <c r="P12666">
        <v>0</v>
      </c>
      <c r="Q12666">
        <v>1</v>
      </c>
    </row>
    <row r="12667" spans="10:17" x14ac:dyDescent="0.2">
      <c r="J12667" t="s">
        <v>498</v>
      </c>
      <c r="K12667" t="s">
        <v>356</v>
      </c>
      <c r="L12667" t="s">
        <v>53</v>
      </c>
      <c r="M12667" t="s">
        <v>7663</v>
      </c>
      <c r="N12667" t="s">
        <v>5332</v>
      </c>
      <c r="O12667">
        <v>0</v>
      </c>
      <c r="P12667">
        <v>0</v>
      </c>
      <c r="Q12667">
        <v>1</v>
      </c>
    </row>
    <row r="12668" spans="10:17" x14ac:dyDescent="0.2">
      <c r="J12668" t="s">
        <v>498</v>
      </c>
      <c r="K12668" t="s">
        <v>356</v>
      </c>
      <c r="L12668" t="s">
        <v>53</v>
      </c>
      <c r="M12668" t="s">
        <v>7663</v>
      </c>
      <c r="N12668" t="s">
        <v>5333</v>
      </c>
      <c r="O12668">
        <v>0</v>
      </c>
      <c r="P12668">
        <v>0</v>
      </c>
      <c r="Q12668">
        <v>1</v>
      </c>
    </row>
    <row r="12669" spans="10:17" x14ac:dyDescent="0.2">
      <c r="J12669" t="s">
        <v>498</v>
      </c>
      <c r="K12669" t="s">
        <v>356</v>
      </c>
      <c r="L12669" t="s">
        <v>53</v>
      </c>
      <c r="M12669" t="s">
        <v>7663</v>
      </c>
      <c r="N12669" t="s">
        <v>5334</v>
      </c>
      <c r="O12669">
        <v>0</v>
      </c>
      <c r="P12669">
        <v>0</v>
      </c>
      <c r="Q12669">
        <v>1</v>
      </c>
    </row>
    <row r="12670" spans="10:17" x14ac:dyDescent="0.2">
      <c r="J12670" t="s">
        <v>498</v>
      </c>
      <c r="K12670" t="s">
        <v>356</v>
      </c>
      <c r="L12670" t="s">
        <v>53</v>
      </c>
      <c r="M12670" t="s">
        <v>7663</v>
      </c>
      <c r="N12670" t="s">
        <v>5335</v>
      </c>
      <c r="O12670">
        <v>0</v>
      </c>
      <c r="P12670">
        <v>0</v>
      </c>
      <c r="Q12670">
        <v>1</v>
      </c>
    </row>
    <row r="12671" spans="10:17" x14ac:dyDescent="0.2">
      <c r="J12671" t="s">
        <v>498</v>
      </c>
      <c r="K12671" t="s">
        <v>356</v>
      </c>
      <c r="L12671" t="s">
        <v>53</v>
      </c>
      <c r="M12671" t="s">
        <v>7663</v>
      </c>
      <c r="N12671" t="s">
        <v>5336</v>
      </c>
      <c r="O12671">
        <v>0</v>
      </c>
      <c r="P12671">
        <v>0</v>
      </c>
      <c r="Q12671">
        <v>1</v>
      </c>
    </row>
    <row r="12672" spans="10:17" x14ac:dyDescent="0.2">
      <c r="J12672" t="s">
        <v>498</v>
      </c>
      <c r="K12672" t="s">
        <v>356</v>
      </c>
      <c r="L12672" t="s">
        <v>53</v>
      </c>
      <c r="M12672" t="s">
        <v>7663</v>
      </c>
      <c r="N12672" t="s">
        <v>5342</v>
      </c>
      <c r="O12672">
        <v>0</v>
      </c>
      <c r="P12672">
        <v>0</v>
      </c>
      <c r="Q12672">
        <v>1</v>
      </c>
    </row>
    <row r="12673" spans="10:17" x14ac:dyDescent="0.2">
      <c r="J12673" t="s">
        <v>498</v>
      </c>
      <c r="K12673" t="s">
        <v>356</v>
      </c>
      <c r="L12673" t="s">
        <v>53</v>
      </c>
      <c r="M12673" t="s">
        <v>7663</v>
      </c>
      <c r="N12673" t="s">
        <v>5343</v>
      </c>
      <c r="O12673">
        <v>0</v>
      </c>
      <c r="P12673">
        <v>0</v>
      </c>
      <c r="Q12673">
        <v>1</v>
      </c>
    </row>
    <row r="12674" spans="10:17" x14ac:dyDescent="0.2">
      <c r="J12674" t="s">
        <v>498</v>
      </c>
      <c r="K12674" t="s">
        <v>356</v>
      </c>
      <c r="L12674" t="s">
        <v>53</v>
      </c>
      <c r="M12674" t="s">
        <v>7663</v>
      </c>
      <c r="N12674" t="s">
        <v>5344</v>
      </c>
      <c r="O12674">
        <v>0</v>
      </c>
      <c r="P12674">
        <v>0</v>
      </c>
      <c r="Q12674">
        <v>1</v>
      </c>
    </row>
    <row r="12675" spans="10:17" x14ac:dyDescent="0.2">
      <c r="J12675" t="s">
        <v>498</v>
      </c>
      <c r="K12675" t="s">
        <v>356</v>
      </c>
      <c r="L12675" t="s">
        <v>53</v>
      </c>
      <c r="M12675" t="s">
        <v>7663</v>
      </c>
      <c r="N12675" t="s">
        <v>5345</v>
      </c>
      <c r="O12675">
        <v>0</v>
      </c>
      <c r="P12675">
        <v>0</v>
      </c>
      <c r="Q12675">
        <v>1</v>
      </c>
    </row>
    <row r="12676" spans="10:17" x14ac:dyDescent="0.2">
      <c r="J12676" t="s">
        <v>498</v>
      </c>
      <c r="K12676" t="s">
        <v>356</v>
      </c>
      <c r="L12676" t="s">
        <v>53</v>
      </c>
      <c r="M12676" t="s">
        <v>7663</v>
      </c>
      <c r="N12676" t="s">
        <v>5346</v>
      </c>
      <c r="O12676">
        <v>0</v>
      </c>
      <c r="P12676">
        <v>0</v>
      </c>
      <c r="Q12676">
        <v>1</v>
      </c>
    </row>
    <row r="12677" spans="10:17" x14ac:dyDescent="0.2">
      <c r="J12677" t="s">
        <v>498</v>
      </c>
      <c r="K12677" t="s">
        <v>356</v>
      </c>
      <c r="L12677" t="s">
        <v>53</v>
      </c>
      <c r="M12677" t="s">
        <v>7663</v>
      </c>
      <c r="N12677" t="s">
        <v>5347</v>
      </c>
      <c r="O12677">
        <v>0</v>
      </c>
      <c r="P12677">
        <v>0</v>
      </c>
      <c r="Q12677">
        <v>1</v>
      </c>
    </row>
    <row r="12678" spans="10:17" x14ac:dyDescent="0.2">
      <c r="J12678" t="s">
        <v>498</v>
      </c>
      <c r="K12678" t="s">
        <v>356</v>
      </c>
      <c r="L12678" t="s">
        <v>53</v>
      </c>
      <c r="M12678" t="s">
        <v>7663</v>
      </c>
      <c r="N12678" t="s">
        <v>5348</v>
      </c>
      <c r="O12678">
        <v>0</v>
      </c>
      <c r="P12678">
        <v>0</v>
      </c>
      <c r="Q12678">
        <v>1</v>
      </c>
    </row>
    <row r="12679" spans="10:17" x14ac:dyDescent="0.2">
      <c r="J12679" t="s">
        <v>498</v>
      </c>
      <c r="K12679" t="s">
        <v>356</v>
      </c>
      <c r="L12679" t="s">
        <v>53</v>
      </c>
      <c r="M12679" t="s">
        <v>7663</v>
      </c>
      <c r="N12679" t="s">
        <v>5349</v>
      </c>
      <c r="O12679">
        <v>0</v>
      </c>
      <c r="P12679">
        <v>0</v>
      </c>
      <c r="Q12679">
        <v>1</v>
      </c>
    </row>
    <row r="12680" spans="10:17" x14ac:dyDescent="0.2">
      <c r="J12680" t="s">
        <v>498</v>
      </c>
      <c r="K12680" t="s">
        <v>356</v>
      </c>
      <c r="L12680" t="s">
        <v>53</v>
      </c>
      <c r="M12680" t="s">
        <v>7663</v>
      </c>
      <c r="N12680" t="s">
        <v>5350</v>
      </c>
      <c r="O12680">
        <v>0</v>
      </c>
      <c r="P12680">
        <v>1E-3</v>
      </c>
      <c r="Q12680">
        <v>1</v>
      </c>
    </row>
    <row r="12681" spans="10:17" x14ac:dyDescent="0.2">
      <c r="J12681" t="s">
        <v>498</v>
      </c>
      <c r="K12681" t="s">
        <v>356</v>
      </c>
      <c r="L12681" t="s">
        <v>53</v>
      </c>
      <c r="M12681" t="s">
        <v>7663</v>
      </c>
      <c r="N12681" t="s">
        <v>5351</v>
      </c>
      <c r="O12681">
        <v>0</v>
      </c>
      <c r="P12681">
        <v>0</v>
      </c>
      <c r="Q12681">
        <v>1</v>
      </c>
    </row>
    <row r="12682" spans="10:17" x14ac:dyDescent="0.2">
      <c r="J12682" t="s">
        <v>498</v>
      </c>
      <c r="K12682" t="s">
        <v>356</v>
      </c>
      <c r="L12682" t="s">
        <v>53</v>
      </c>
      <c r="M12682" t="s">
        <v>7663</v>
      </c>
      <c r="N12682" t="s">
        <v>5352</v>
      </c>
      <c r="O12682">
        <v>0</v>
      </c>
      <c r="P12682">
        <v>0</v>
      </c>
      <c r="Q12682">
        <v>1</v>
      </c>
    </row>
    <row r="12683" spans="10:17" x14ac:dyDescent="0.2">
      <c r="J12683" t="s">
        <v>498</v>
      </c>
      <c r="K12683" t="s">
        <v>356</v>
      </c>
      <c r="L12683" t="s">
        <v>53</v>
      </c>
      <c r="M12683" t="s">
        <v>7663</v>
      </c>
      <c r="N12683" t="s">
        <v>5353</v>
      </c>
      <c r="O12683">
        <v>0</v>
      </c>
      <c r="P12683">
        <v>0</v>
      </c>
      <c r="Q12683">
        <v>1</v>
      </c>
    </row>
    <row r="12684" spans="10:17" x14ac:dyDescent="0.2">
      <c r="J12684" t="s">
        <v>498</v>
      </c>
      <c r="K12684" t="s">
        <v>356</v>
      </c>
      <c r="L12684" t="s">
        <v>53</v>
      </c>
      <c r="M12684" t="s">
        <v>7663</v>
      </c>
      <c r="N12684" t="s">
        <v>5354</v>
      </c>
      <c r="O12684">
        <v>0</v>
      </c>
      <c r="P12684">
        <v>0</v>
      </c>
      <c r="Q12684">
        <v>1</v>
      </c>
    </row>
    <row r="12685" spans="10:17" x14ac:dyDescent="0.2">
      <c r="J12685" t="s">
        <v>498</v>
      </c>
      <c r="K12685" t="s">
        <v>356</v>
      </c>
      <c r="L12685" t="s">
        <v>53</v>
      </c>
      <c r="M12685" t="s">
        <v>7663</v>
      </c>
      <c r="N12685" t="s">
        <v>5355</v>
      </c>
      <c r="O12685">
        <v>0</v>
      </c>
      <c r="P12685">
        <v>0</v>
      </c>
      <c r="Q12685">
        <v>1</v>
      </c>
    </row>
    <row r="12686" spans="10:17" x14ac:dyDescent="0.2">
      <c r="J12686" t="s">
        <v>498</v>
      </c>
      <c r="K12686" t="s">
        <v>356</v>
      </c>
      <c r="L12686" t="s">
        <v>53</v>
      </c>
      <c r="M12686" t="s">
        <v>7663</v>
      </c>
      <c r="N12686" t="s">
        <v>5356</v>
      </c>
      <c r="O12686">
        <v>0</v>
      </c>
      <c r="P12686">
        <v>0</v>
      </c>
      <c r="Q12686">
        <v>1</v>
      </c>
    </row>
    <row r="12687" spans="10:17" x14ac:dyDescent="0.2">
      <c r="J12687" t="s">
        <v>498</v>
      </c>
      <c r="K12687" t="s">
        <v>356</v>
      </c>
      <c r="L12687" t="s">
        <v>53</v>
      </c>
      <c r="M12687" t="s">
        <v>7663</v>
      </c>
      <c r="N12687" t="s">
        <v>5357</v>
      </c>
      <c r="O12687">
        <v>0</v>
      </c>
      <c r="P12687">
        <v>0</v>
      </c>
      <c r="Q12687">
        <v>1</v>
      </c>
    </row>
    <row r="12688" spans="10:17" x14ac:dyDescent="0.2">
      <c r="J12688" t="s">
        <v>498</v>
      </c>
      <c r="K12688" t="s">
        <v>356</v>
      </c>
      <c r="L12688" t="s">
        <v>53</v>
      </c>
      <c r="M12688" t="s">
        <v>7663</v>
      </c>
      <c r="N12688" t="s">
        <v>5358</v>
      </c>
      <c r="O12688">
        <v>1E-3</v>
      </c>
      <c r="P12688">
        <v>1E-3</v>
      </c>
      <c r="Q12688">
        <v>1</v>
      </c>
    </row>
    <row r="12689" spans="10:17" x14ac:dyDescent="0.2">
      <c r="J12689" t="s">
        <v>498</v>
      </c>
      <c r="K12689" t="s">
        <v>356</v>
      </c>
      <c r="L12689" t="s">
        <v>53</v>
      </c>
      <c r="M12689" t="s">
        <v>7663</v>
      </c>
      <c r="N12689" t="s">
        <v>5361</v>
      </c>
      <c r="O12689">
        <v>0</v>
      </c>
      <c r="P12689">
        <v>0</v>
      </c>
      <c r="Q12689">
        <v>1</v>
      </c>
    </row>
    <row r="12690" spans="10:17" x14ac:dyDescent="0.2">
      <c r="J12690" t="s">
        <v>498</v>
      </c>
      <c r="K12690" t="s">
        <v>356</v>
      </c>
      <c r="L12690" t="s">
        <v>53</v>
      </c>
      <c r="M12690" t="s">
        <v>7663</v>
      </c>
      <c r="N12690" t="s">
        <v>5362</v>
      </c>
      <c r="O12690">
        <v>0</v>
      </c>
      <c r="P12690">
        <v>0</v>
      </c>
      <c r="Q12690">
        <v>1</v>
      </c>
    </row>
    <row r="12691" spans="10:17" x14ac:dyDescent="0.2">
      <c r="J12691" t="s">
        <v>498</v>
      </c>
      <c r="K12691" t="s">
        <v>356</v>
      </c>
      <c r="L12691" t="s">
        <v>53</v>
      </c>
      <c r="M12691" t="s">
        <v>7663</v>
      </c>
      <c r="N12691" t="s">
        <v>5363</v>
      </c>
      <c r="O12691">
        <v>0</v>
      </c>
      <c r="P12691">
        <v>0</v>
      </c>
      <c r="Q12691">
        <v>1</v>
      </c>
    </row>
    <row r="12692" spans="10:17" x14ac:dyDescent="0.2">
      <c r="J12692" t="s">
        <v>498</v>
      </c>
      <c r="K12692" t="s">
        <v>356</v>
      </c>
      <c r="L12692" t="s">
        <v>53</v>
      </c>
      <c r="M12692" t="s">
        <v>7663</v>
      </c>
      <c r="N12692" t="s">
        <v>5368</v>
      </c>
      <c r="O12692">
        <v>0</v>
      </c>
      <c r="P12692">
        <v>0</v>
      </c>
      <c r="Q12692">
        <v>1</v>
      </c>
    </row>
    <row r="12693" spans="10:17" x14ac:dyDescent="0.2">
      <c r="J12693" t="s">
        <v>498</v>
      </c>
      <c r="K12693" t="s">
        <v>356</v>
      </c>
      <c r="L12693" t="s">
        <v>53</v>
      </c>
      <c r="M12693" t="s">
        <v>7663</v>
      </c>
      <c r="N12693" t="s">
        <v>5369</v>
      </c>
      <c r="O12693">
        <v>0</v>
      </c>
      <c r="P12693">
        <v>0</v>
      </c>
      <c r="Q12693">
        <v>1</v>
      </c>
    </row>
    <row r="12694" spans="10:17" x14ac:dyDescent="0.2">
      <c r="J12694" t="s">
        <v>498</v>
      </c>
      <c r="K12694" t="s">
        <v>356</v>
      </c>
      <c r="L12694" t="s">
        <v>53</v>
      </c>
      <c r="M12694" t="s">
        <v>7663</v>
      </c>
      <c r="N12694" t="s">
        <v>5370</v>
      </c>
      <c r="O12694">
        <v>0</v>
      </c>
      <c r="P12694">
        <v>0</v>
      </c>
      <c r="Q12694">
        <v>1</v>
      </c>
    </row>
    <row r="12695" spans="10:17" x14ac:dyDescent="0.2">
      <c r="J12695" t="s">
        <v>498</v>
      </c>
      <c r="K12695" t="s">
        <v>356</v>
      </c>
      <c r="L12695" t="s">
        <v>53</v>
      </c>
      <c r="M12695" t="s">
        <v>7663</v>
      </c>
      <c r="N12695" t="s">
        <v>5371</v>
      </c>
      <c r="O12695">
        <v>0</v>
      </c>
      <c r="P12695">
        <v>0</v>
      </c>
      <c r="Q12695">
        <v>1</v>
      </c>
    </row>
    <row r="12696" spans="10:17" x14ac:dyDescent="0.2">
      <c r="J12696" t="s">
        <v>498</v>
      </c>
      <c r="K12696" t="s">
        <v>356</v>
      </c>
      <c r="L12696" t="s">
        <v>53</v>
      </c>
      <c r="M12696" t="s">
        <v>7663</v>
      </c>
      <c r="N12696" t="s">
        <v>5372</v>
      </c>
      <c r="O12696">
        <v>0</v>
      </c>
      <c r="P12696">
        <v>0</v>
      </c>
      <c r="Q12696">
        <v>1</v>
      </c>
    </row>
    <row r="12697" spans="10:17" x14ac:dyDescent="0.2">
      <c r="J12697" t="s">
        <v>498</v>
      </c>
      <c r="K12697" t="s">
        <v>356</v>
      </c>
      <c r="L12697" t="s">
        <v>53</v>
      </c>
      <c r="M12697" t="s">
        <v>7663</v>
      </c>
      <c r="N12697" t="s">
        <v>5373</v>
      </c>
      <c r="O12697">
        <v>0</v>
      </c>
      <c r="P12697">
        <v>0</v>
      </c>
      <c r="Q12697">
        <v>1</v>
      </c>
    </row>
    <row r="12698" spans="10:17" x14ac:dyDescent="0.2">
      <c r="J12698" t="s">
        <v>498</v>
      </c>
      <c r="K12698" t="s">
        <v>356</v>
      </c>
      <c r="L12698" t="s">
        <v>53</v>
      </c>
      <c r="M12698" t="s">
        <v>7663</v>
      </c>
      <c r="N12698" t="s">
        <v>5374</v>
      </c>
      <c r="O12698">
        <v>0</v>
      </c>
      <c r="P12698">
        <v>0</v>
      </c>
      <c r="Q12698">
        <v>1</v>
      </c>
    </row>
    <row r="12699" spans="10:17" x14ac:dyDescent="0.2">
      <c r="J12699" t="s">
        <v>498</v>
      </c>
      <c r="K12699" t="s">
        <v>356</v>
      </c>
      <c r="L12699" t="s">
        <v>53</v>
      </c>
      <c r="M12699" t="s">
        <v>7663</v>
      </c>
      <c r="N12699" t="s">
        <v>5380</v>
      </c>
      <c r="O12699">
        <v>0</v>
      </c>
      <c r="P12699">
        <v>0</v>
      </c>
      <c r="Q12699">
        <v>1</v>
      </c>
    </row>
    <row r="12700" spans="10:17" x14ac:dyDescent="0.2">
      <c r="J12700" t="s">
        <v>498</v>
      </c>
      <c r="K12700" t="s">
        <v>356</v>
      </c>
      <c r="L12700" t="s">
        <v>53</v>
      </c>
      <c r="M12700" t="s">
        <v>7663</v>
      </c>
      <c r="N12700" t="s">
        <v>5381</v>
      </c>
      <c r="O12700">
        <v>0</v>
      </c>
      <c r="P12700">
        <v>0</v>
      </c>
      <c r="Q12700">
        <v>1</v>
      </c>
    </row>
    <row r="12701" spans="10:17" x14ac:dyDescent="0.2">
      <c r="J12701" t="s">
        <v>498</v>
      </c>
      <c r="K12701" t="s">
        <v>356</v>
      </c>
      <c r="L12701" t="s">
        <v>53</v>
      </c>
      <c r="M12701" t="s">
        <v>7663</v>
      </c>
      <c r="N12701" t="s">
        <v>5382</v>
      </c>
      <c r="O12701">
        <v>0</v>
      </c>
      <c r="P12701">
        <v>0</v>
      </c>
      <c r="Q12701">
        <v>1</v>
      </c>
    </row>
    <row r="12702" spans="10:17" x14ac:dyDescent="0.2">
      <c r="J12702" t="s">
        <v>498</v>
      </c>
      <c r="K12702" t="s">
        <v>356</v>
      </c>
      <c r="L12702" t="s">
        <v>53</v>
      </c>
      <c r="M12702" t="s">
        <v>7663</v>
      </c>
      <c r="N12702" t="s">
        <v>5383</v>
      </c>
      <c r="O12702">
        <v>0</v>
      </c>
      <c r="P12702">
        <v>0</v>
      </c>
      <c r="Q12702">
        <v>1</v>
      </c>
    </row>
    <row r="12703" spans="10:17" x14ac:dyDescent="0.2">
      <c r="J12703" t="s">
        <v>498</v>
      </c>
      <c r="K12703" t="s">
        <v>356</v>
      </c>
      <c r="L12703" t="s">
        <v>53</v>
      </c>
      <c r="M12703" t="s">
        <v>7663</v>
      </c>
      <c r="N12703" t="s">
        <v>5384</v>
      </c>
      <c r="O12703">
        <v>0</v>
      </c>
      <c r="P12703">
        <v>0</v>
      </c>
      <c r="Q12703">
        <v>1</v>
      </c>
    </row>
    <row r="12704" spans="10:17" x14ac:dyDescent="0.2">
      <c r="J12704" t="s">
        <v>498</v>
      </c>
      <c r="K12704" t="s">
        <v>356</v>
      </c>
      <c r="L12704" t="s">
        <v>53</v>
      </c>
      <c r="M12704" t="s">
        <v>7663</v>
      </c>
      <c r="N12704" t="s">
        <v>5385</v>
      </c>
      <c r="O12704">
        <v>0</v>
      </c>
      <c r="P12704">
        <v>0</v>
      </c>
      <c r="Q12704">
        <v>1</v>
      </c>
    </row>
    <row r="12705" spans="10:17" x14ac:dyDescent="0.2">
      <c r="J12705" t="s">
        <v>498</v>
      </c>
      <c r="K12705" t="s">
        <v>356</v>
      </c>
      <c r="L12705" t="s">
        <v>53</v>
      </c>
      <c r="M12705" t="s">
        <v>7663</v>
      </c>
      <c r="N12705" t="s">
        <v>5386</v>
      </c>
      <c r="O12705">
        <v>0</v>
      </c>
      <c r="P12705">
        <v>0</v>
      </c>
      <c r="Q12705">
        <v>1</v>
      </c>
    </row>
    <row r="12706" spans="10:17" x14ac:dyDescent="0.2">
      <c r="J12706" t="s">
        <v>498</v>
      </c>
      <c r="K12706" t="s">
        <v>356</v>
      </c>
      <c r="L12706" t="s">
        <v>53</v>
      </c>
      <c r="M12706" t="s">
        <v>7663</v>
      </c>
      <c r="N12706" t="s">
        <v>5391</v>
      </c>
      <c r="O12706">
        <v>0</v>
      </c>
      <c r="P12706">
        <v>0</v>
      </c>
      <c r="Q12706">
        <v>1</v>
      </c>
    </row>
    <row r="12707" spans="10:17" x14ac:dyDescent="0.2">
      <c r="J12707" t="s">
        <v>498</v>
      </c>
      <c r="K12707" t="s">
        <v>356</v>
      </c>
      <c r="L12707" t="s">
        <v>53</v>
      </c>
      <c r="M12707" t="s">
        <v>7663</v>
      </c>
      <c r="N12707" t="s">
        <v>5392</v>
      </c>
      <c r="O12707">
        <v>0</v>
      </c>
      <c r="P12707">
        <v>0</v>
      </c>
      <c r="Q12707">
        <v>1</v>
      </c>
    </row>
    <row r="12708" spans="10:17" x14ac:dyDescent="0.2">
      <c r="J12708" t="s">
        <v>498</v>
      </c>
      <c r="K12708" t="s">
        <v>356</v>
      </c>
      <c r="L12708" t="s">
        <v>53</v>
      </c>
      <c r="M12708" t="s">
        <v>7663</v>
      </c>
      <c r="N12708" t="s">
        <v>5393</v>
      </c>
      <c r="O12708">
        <v>0</v>
      </c>
      <c r="P12708">
        <v>0</v>
      </c>
      <c r="Q12708">
        <v>1</v>
      </c>
    </row>
    <row r="12709" spans="10:17" x14ac:dyDescent="0.2">
      <c r="J12709" t="s">
        <v>498</v>
      </c>
      <c r="K12709" t="s">
        <v>356</v>
      </c>
      <c r="L12709" t="s">
        <v>53</v>
      </c>
      <c r="M12709" t="s">
        <v>7663</v>
      </c>
      <c r="N12709" t="s">
        <v>5394</v>
      </c>
      <c r="O12709">
        <v>0</v>
      </c>
      <c r="P12709">
        <v>0</v>
      </c>
      <c r="Q12709">
        <v>1</v>
      </c>
    </row>
    <row r="12710" spans="10:17" x14ac:dyDescent="0.2">
      <c r="J12710" t="s">
        <v>498</v>
      </c>
      <c r="K12710" t="s">
        <v>356</v>
      </c>
      <c r="L12710" t="s">
        <v>53</v>
      </c>
      <c r="M12710" t="s">
        <v>7663</v>
      </c>
      <c r="N12710" t="s">
        <v>5395</v>
      </c>
      <c r="O12710">
        <v>0</v>
      </c>
      <c r="P12710">
        <v>0</v>
      </c>
      <c r="Q12710">
        <v>1</v>
      </c>
    </row>
    <row r="12711" spans="10:17" x14ac:dyDescent="0.2">
      <c r="J12711" t="s">
        <v>498</v>
      </c>
      <c r="K12711" t="s">
        <v>356</v>
      </c>
      <c r="L12711" t="s">
        <v>53</v>
      </c>
      <c r="M12711" t="s">
        <v>7663</v>
      </c>
      <c r="N12711" t="s">
        <v>5396</v>
      </c>
      <c r="O12711">
        <v>0</v>
      </c>
      <c r="P12711">
        <v>0</v>
      </c>
      <c r="Q12711">
        <v>1</v>
      </c>
    </row>
    <row r="12712" spans="10:17" x14ac:dyDescent="0.2">
      <c r="J12712" t="s">
        <v>498</v>
      </c>
      <c r="K12712" t="s">
        <v>356</v>
      </c>
      <c r="L12712" t="s">
        <v>53</v>
      </c>
      <c r="M12712" t="s">
        <v>7663</v>
      </c>
      <c r="N12712" t="s">
        <v>5397</v>
      </c>
      <c r="O12712">
        <v>0</v>
      </c>
      <c r="P12712">
        <v>0</v>
      </c>
      <c r="Q12712">
        <v>1</v>
      </c>
    </row>
    <row r="12713" spans="10:17" x14ac:dyDescent="0.2">
      <c r="J12713" t="s">
        <v>498</v>
      </c>
      <c r="K12713" t="s">
        <v>356</v>
      </c>
      <c r="L12713" t="s">
        <v>53</v>
      </c>
      <c r="M12713" t="s">
        <v>7663</v>
      </c>
      <c r="N12713" t="s">
        <v>5398</v>
      </c>
      <c r="O12713">
        <v>0</v>
      </c>
      <c r="P12713">
        <v>0</v>
      </c>
      <c r="Q12713">
        <v>1</v>
      </c>
    </row>
    <row r="12714" spans="10:17" x14ac:dyDescent="0.2">
      <c r="J12714" t="s">
        <v>498</v>
      </c>
      <c r="K12714" t="s">
        <v>356</v>
      </c>
      <c r="L12714" t="s">
        <v>53</v>
      </c>
      <c r="M12714" t="s">
        <v>7663</v>
      </c>
      <c r="N12714" t="s">
        <v>5404</v>
      </c>
      <c r="O12714">
        <v>0</v>
      </c>
      <c r="P12714">
        <v>0</v>
      </c>
      <c r="Q12714">
        <v>1</v>
      </c>
    </row>
    <row r="12715" spans="10:17" x14ac:dyDescent="0.2">
      <c r="J12715" t="s">
        <v>498</v>
      </c>
      <c r="K12715" t="s">
        <v>356</v>
      </c>
      <c r="L12715" t="s">
        <v>53</v>
      </c>
      <c r="M12715" t="s">
        <v>7663</v>
      </c>
      <c r="N12715" t="s">
        <v>5405</v>
      </c>
      <c r="O12715">
        <v>0</v>
      </c>
      <c r="P12715">
        <v>0</v>
      </c>
      <c r="Q12715">
        <v>1</v>
      </c>
    </row>
    <row r="12716" spans="10:17" x14ac:dyDescent="0.2">
      <c r="J12716" t="s">
        <v>498</v>
      </c>
      <c r="K12716" t="s">
        <v>356</v>
      </c>
      <c r="L12716" t="s">
        <v>53</v>
      </c>
      <c r="M12716" t="s">
        <v>7663</v>
      </c>
      <c r="N12716" t="s">
        <v>5406</v>
      </c>
      <c r="O12716">
        <v>0</v>
      </c>
      <c r="P12716">
        <v>0</v>
      </c>
      <c r="Q12716">
        <v>1</v>
      </c>
    </row>
    <row r="12717" spans="10:17" x14ac:dyDescent="0.2">
      <c r="J12717" t="s">
        <v>498</v>
      </c>
      <c r="K12717" t="s">
        <v>356</v>
      </c>
      <c r="L12717" t="s">
        <v>53</v>
      </c>
      <c r="M12717" t="s">
        <v>7663</v>
      </c>
      <c r="N12717" t="s">
        <v>5407</v>
      </c>
      <c r="O12717">
        <v>0</v>
      </c>
      <c r="P12717">
        <v>0</v>
      </c>
      <c r="Q12717">
        <v>1</v>
      </c>
    </row>
    <row r="12718" spans="10:17" x14ac:dyDescent="0.2">
      <c r="J12718" t="s">
        <v>498</v>
      </c>
      <c r="K12718" t="s">
        <v>356</v>
      </c>
      <c r="L12718" t="s">
        <v>53</v>
      </c>
      <c r="M12718" t="s">
        <v>7663</v>
      </c>
      <c r="N12718" t="s">
        <v>5408</v>
      </c>
      <c r="O12718">
        <v>0</v>
      </c>
      <c r="P12718">
        <v>0</v>
      </c>
      <c r="Q12718">
        <v>1</v>
      </c>
    </row>
    <row r="12719" spans="10:17" x14ac:dyDescent="0.2">
      <c r="J12719" t="s">
        <v>498</v>
      </c>
      <c r="K12719" t="s">
        <v>356</v>
      </c>
      <c r="L12719" t="s">
        <v>53</v>
      </c>
      <c r="M12719" t="s">
        <v>7663</v>
      </c>
      <c r="N12719" t="s">
        <v>5409</v>
      </c>
      <c r="O12719">
        <v>0</v>
      </c>
      <c r="P12719">
        <v>0</v>
      </c>
      <c r="Q12719">
        <v>1</v>
      </c>
    </row>
    <row r="12720" spans="10:17" x14ac:dyDescent="0.2">
      <c r="J12720" t="s">
        <v>498</v>
      </c>
      <c r="K12720" t="s">
        <v>356</v>
      </c>
      <c r="L12720" t="s">
        <v>53</v>
      </c>
      <c r="M12720" t="s">
        <v>7663</v>
      </c>
      <c r="N12720" t="s">
        <v>5410</v>
      </c>
      <c r="O12720">
        <v>0</v>
      </c>
      <c r="P12720">
        <v>0</v>
      </c>
      <c r="Q12720">
        <v>1</v>
      </c>
    </row>
    <row r="12721" spans="10:17" x14ac:dyDescent="0.2">
      <c r="J12721" t="s">
        <v>498</v>
      </c>
      <c r="K12721" t="s">
        <v>356</v>
      </c>
      <c r="L12721" t="s">
        <v>53</v>
      </c>
      <c r="M12721" t="s">
        <v>7663</v>
      </c>
      <c r="N12721" t="s">
        <v>5416</v>
      </c>
      <c r="O12721">
        <v>0</v>
      </c>
      <c r="P12721">
        <v>0</v>
      </c>
      <c r="Q12721">
        <v>1</v>
      </c>
    </row>
    <row r="12722" spans="10:17" x14ac:dyDescent="0.2">
      <c r="J12722" t="s">
        <v>498</v>
      </c>
      <c r="K12722" t="s">
        <v>356</v>
      </c>
      <c r="L12722" t="s">
        <v>53</v>
      </c>
      <c r="M12722" t="s">
        <v>7663</v>
      </c>
      <c r="N12722" t="s">
        <v>5417</v>
      </c>
      <c r="O12722">
        <v>0</v>
      </c>
      <c r="P12722">
        <v>0</v>
      </c>
      <c r="Q12722">
        <v>1</v>
      </c>
    </row>
    <row r="12723" spans="10:17" x14ac:dyDescent="0.2">
      <c r="J12723" t="s">
        <v>498</v>
      </c>
      <c r="K12723" t="s">
        <v>356</v>
      </c>
      <c r="L12723" t="s">
        <v>53</v>
      </c>
      <c r="M12723" t="s">
        <v>7663</v>
      </c>
      <c r="N12723" t="s">
        <v>5418</v>
      </c>
      <c r="O12723">
        <v>0</v>
      </c>
      <c r="P12723">
        <v>0</v>
      </c>
      <c r="Q12723">
        <v>1</v>
      </c>
    </row>
    <row r="12724" spans="10:17" x14ac:dyDescent="0.2">
      <c r="J12724" t="s">
        <v>498</v>
      </c>
      <c r="K12724" t="s">
        <v>356</v>
      </c>
      <c r="L12724" t="s">
        <v>53</v>
      </c>
      <c r="M12724" t="s">
        <v>7663</v>
      </c>
      <c r="N12724" t="s">
        <v>5419</v>
      </c>
      <c r="O12724">
        <v>0</v>
      </c>
      <c r="P12724">
        <v>0</v>
      </c>
      <c r="Q12724">
        <v>1</v>
      </c>
    </row>
    <row r="12725" spans="10:17" x14ac:dyDescent="0.2">
      <c r="J12725" t="s">
        <v>498</v>
      </c>
      <c r="K12725" t="s">
        <v>356</v>
      </c>
      <c r="L12725" t="s">
        <v>53</v>
      </c>
      <c r="M12725" t="s">
        <v>7663</v>
      </c>
      <c r="N12725" t="s">
        <v>5420</v>
      </c>
      <c r="O12725">
        <v>0</v>
      </c>
      <c r="P12725">
        <v>0</v>
      </c>
      <c r="Q12725">
        <v>1</v>
      </c>
    </row>
    <row r="12726" spans="10:17" x14ac:dyDescent="0.2">
      <c r="J12726" t="s">
        <v>498</v>
      </c>
      <c r="K12726" t="s">
        <v>356</v>
      </c>
      <c r="L12726" t="s">
        <v>53</v>
      </c>
      <c r="M12726" t="s">
        <v>7663</v>
      </c>
      <c r="N12726" t="s">
        <v>5421</v>
      </c>
      <c r="O12726">
        <v>0</v>
      </c>
      <c r="P12726">
        <v>0</v>
      </c>
      <c r="Q12726">
        <v>1</v>
      </c>
    </row>
    <row r="12727" spans="10:17" x14ac:dyDescent="0.2">
      <c r="J12727" t="s">
        <v>498</v>
      </c>
      <c r="K12727" t="s">
        <v>356</v>
      </c>
      <c r="L12727" t="s">
        <v>53</v>
      </c>
      <c r="M12727" t="s">
        <v>7663</v>
      </c>
      <c r="N12727" t="s">
        <v>5423</v>
      </c>
      <c r="O12727">
        <v>0</v>
      </c>
      <c r="P12727">
        <v>0</v>
      </c>
      <c r="Q12727">
        <v>1</v>
      </c>
    </row>
    <row r="12728" spans="10:17" x14ac:dyDescent="0.2">
      <c r="J12728" t="s">
        <v>498</v>
      </c>
      <c r="K12728" t="s">
        <v>356</v>
      </c>
      <c r="L12728" t="s">
        <v>53</v>
      </c>
      <c r="M12728" t="s">
        <v>7663</v>
      </c>
      <c r="N12728" t="s">
        <v>5424</v>
      </c>
      <c r="O12728">
        <v>0</v>
      </c>
      <c r="P12728">
        <v>0</v>
      </c>
      <c r="Q12728">
        <v>1</v>
      </c>
    </row>
    <row r="12729" spans="10:17" x14ac:dyDescent="0.2">
      <c r="J12729" t="s">
        <v>498</v>
      </c>
      <c r="K12729" t="s">
        <v>356</v>
      </c>
      <c r="L12729" t="s">
        <v>53</v>
      </c>
      <c r="M12729" t="s">
        <v>7663</v>
      </c>
      <c r="N12729" t="s">
        <v>5426</v>
      </c>
      <c r="O12729">
        <v>0</v>
      </c>
      <c r="P12729">
        <v>0</v>
      </c>
      <c r="Q12729">
        <v>1</v>
      </c>
    </row>
    <row r="12730" spans="10:17" x14ac:dyDescent="0.2">
      <c r="J12730" t="s">
        <v>498</v>
      </c>
      <c r="K12730" t="s">
        <v>356</v>
      </c>
      <c r="L12730" t="s">
        <v>53</v>
      </c>
      <c r="M12730" t="s">
        <v>7663</v>
      </c>
      <c r="N12730" t="s">
        <v>5427</v>
      </c>
      <c r="O12730">
        <v>0</v>
      </c>
      <c r="P12730">
        <v>0</v>
      </c>
      <c r="Q12730">
        <v>1</v>
      </c>
    </row>
    <row r="12731" spans="10:17" x14ac:dyDescent="0.2">
      <c r="J12731" t="s">
        <v>498</v>
      </c>
      <c r="K12731" t="s">
        <v>356</v>
      </c>
      <c r="L12731" t="s">
        <v>53</v>
      </c>
      <c r="M12731" t="s">
        <v>7663</v>
      </c>
      <c r="N12731" t="s">
        <v>5429</v>
      </c>
      <c r="O12731">
        <v>1E-3</v>
      </c>
      <c r="P12731">
        <v>1E-3</v>
      </c>
      <c r="Q12731">
        <v>1</v>
      </c>
    </row>
    <row r="12732" spans="10:17" x14ac:dyDescent="0.2">
      <c r="J12732" t="s">
        <v>498</v>
      </c>
      <c r="K12732" t="s">
        <v>356</v>
      </c>
      <c r="L12732" t="s">
        <v>53</v>
      </c>
      <c r="M12732" t="s">
        <v>7663</v>
      </c>
      <c r="N12732" t="s">
        <v>5476</v>
      </c>
      <c r="O12732">
        <v>0</v>
      </c>
      <c r="P12732">
        <v>0</v>
      </c>
      <c r="Q12732">
        <v>1</v>
      </c>
    </row>
    <row r="12733" spans="10:17" x14ac:dyDescent="0.2">
      <c r="J12733" t="s">
        <v>498</v>
      </c>
      <c r="K12733" t="s">
        <v>356</v>
      </c>
      <c r="L12733" t="s">
        <v>53</v>
      </c>
      <c r="M12733" t="s">
        <v>7663</v>
      </c>
      <c r="N12733" t="s">
        <v>5477</v>
      </c>
      <c r="O12733">
        <v>0</v>
      </c>
      <c r="P12733">
        <v>0</v>
      </c>
      <c r="Q12733">
        <v>1</v>
      </c>
    </row>
    <row r="12734" spans="10:17" x14ac:dyDescent="0.2">
      <c r="J12734" t="s">
        <v>498</v>
      </c>
      <c r="K12734" t="s">
        <v>356</v>
      </c>
      <c r="L12734" t="s">
        <v>53</v>
      </c>
      <c r="M12734" t="s">
        <v>7663</v>
      </c>
      <c r="N12734" t="s">
        <v>5478</v>
      </c>
      <c r="O12734">
        <v>0</v>
      </c>
      <c r="P12734">
        <v>0</v>
      </c>
      <c r="Q12734">
        <v>1</v>
      </c>
    </row>
    <row r="12735" spans="10:17" x14ac:dyDescent="0.2">
      <c r="J12735" t="s">
        <v>498</v>
      </c>
      <c r="K12735" t="s">
        <v>356</v>
      </c>
      <c r="L12735" t="s">
        <v>53</v>
      </c>
      <c r="M12735" t="s">
        <v>7663</v>
      </c>
      <c r="N12735" t="s">
        <v>5479</v>
      </c>
      <c r="O12735">
        <v>0</v>
      </c>
      <c r="P12735">
        <v>0</v>
      </c>
      <c r="Q12735">
        <v>1</v>
      </c>
    </row>
    <row r="12736" spans="10:17" x14ac:dyDescent="0.2">
      <c r="J12736" t="s">
        <v>498</v>
      </c>
      <c r="K12736" t="s">
        <v>356</v>
      </c>
      <c r="L12736" t="s">
        <v>53</v>
      </c>
      <c r="M12736" t="s">
        <v>7663</v>
      </c>
      <c r="N12736" t="s">
        <v>5488</v>
      </c>
      <c r="O12736">
        <v>0</v>
      </c>
      <c r="P12736">
        <v>0</v>
      </c>
      <c r="Q12736">
        <v>1</v>
      </c>
    </row>
    <row r="12737" spans="10:17" x14ac:dyDescent="0.2">
      <c r="J12737" t="s">
        <v>498</v>
      </c>
      <c r="K12737" t="s">
        <v>356</v>
      </c>
      <c r="L12737" t="s">
        <v>53</v>
      </c>
      <c r="M12737" t="s">
        <v>7663</v>
      </c>
      <c r="N12737" t="s">
        <v>5489</v>
      </c>
      <c r="O12737">
        <v>0</v>
      </c>
      <c r="P12737">
        <v>0</v>
      </c>
      <c r="Q12737">
        <v>1</v>
      </c>
    </row>
    <row r="12738" spans="10:17" x14ac:dyDescent="0.2">
      <c r="J12738" t="s">
        <v>498</v>
      </c>
      <c r="K12738" t="s">
        <v>356</v>
      </c>
      <c r="L12738" t="s">
        <v>53</v>
      </c>
      <c r="M12738" t="s">
        <v>7663</v>
      </c>
      <c r="N12738" t="s">
        <v>5490</v>
      </c>
      <c r="O12738">
        <v>0</v>
      </c>
      <c r="P12738">
        <v>0</v>
      </c>
      <c r="Q12738">
        <v>1</v>
      </c>
    </row>
    <row r="12739" spans="10:17" x14ac:dyDescent="0.2">
      <c r="J12739" t="s">
        <v>498</v>
      </c>
      <c r="K12739" t="s">
        <v>356</v>
      </c>
      <c r="L12739" t="s">
        <v>53</v>
      </c>
      <c r="M12739" t="s">
        <v>7663</v>
      </c>
      <c r="N12739" t="s">
        <v>5491</v>
      </c>
      <c r="O12739">
        <v>0</v>
      </c>
      <c r="P12739">
        <v>0</v>
      </c>
      <c r="Q12739">
        <v>1</v>
      </c>
    </row>
    <row r="12740" spans="10:17" x14ac:dyDescent="0.2">
      <c r="J12740" t="s">
        <v>498</v>
      </c>
      <c r="K12740" t="s">
        <v>356</v>
      </c>
      <c r="L12740" t="s">
        <v>53</v>
      </c>
      <c r="M12740" t="s">
        <v>7663</v>
      </c>
      <c r="N12740" t="s">
        <v>5492</v>
      </c>
      <c r="O12740">
        <v>0</v>
      </c>
      <c r="P12740">
        <v>0</v>
      </c>
      <c r="Q12740">
        <v>1</v>
      </c>
    </row>
    <row r="12741" spans="10:17" x14ac:dyDescent="0.2">
      <c r="J12741" t="s">
        <v>498</v>
      </c>
      <c r="K12741" t="s">
        <v>356</v>
      </c>
      <c r="L12741" t="s">
        <v>53</v>
      </c>
      <c r="M12741" t="s">
        <v>7663</v>
      </c>
      <c r="N12741" t="s">
        <v>5493</v>
      </c>
      <c r="O12741">
        <v>0</v>
      </c>
      <c r="P12741">
        <v>0</v>
      </c>
      <c r="Q12741">
        <v>1</v>
      </c>
    </row>
    <row r="12742" spans="10:17" x14ac:dyDescent="0.2">
      <c r="J12742" t="s">
        <v>498</v>
      </c>
      <c r="K12742" t="s">
        <v>356</v>
      </c>
      <c r="L12742" t="s">
        <v>53</v>
      </c>
      <c r="M12742" t="s">
        <v>7663</v>
      </c>
      <c r="N12742" t="s">
        <v>5494</v>
      </c>
      <c r="O12742">
        <v>0</v>
      </c>
      <c r="P12742">
        <v>0</v>
      </c>
      <c r="Q12742">
        <v>1</v>
      </c>
    </row>
    <row r="12743" spans="10:17" x14ac:dyDescent="0.2">
      <c r="J12743" t="s">
        <v>498</v>
      </c>
      <c r="K12743" t="s">
        <v>356</v>
      </c>
      <c r="L12743" t="s">
        <v>53</v>
      </c>
      <c r="M12743" t="s">
        <v>7663</v>
      </c>
      <c r="N12743" t="s">
        <v>5501</v>
      </c>
      <c r="O12743">
        <v>0</v>
      </c>
      <c r="P12743">
        <v>0</v>
      </c>
      <c r="Q12743">
        <v>1</v>
      </c>
    </row>
    <row r="12744" spans="10:17" x14ac:dyDescent="0.2">
      <c r="J12744" t="s">
        <v>498</v>
      </c>
      <c r="K12744" t="s">
        <v>356</v>
      </c>
      <c r="L12744" t="s">
        <v>53</v>
      </c>
      <c r="M12744" t="s">
        <v>7663</v>
      </c>
      <c r="N12744" t="s">
        <v>5502</v>
      </c>
      <c r="O12744">
        <v>0</v>
      </c>
      <c r="P12744">
        <v>0</v>
      </c>
      <c r="Q12744">
        <v>1</v>
      </c>
    </row>
    <row r="12745" spans="10:17" x14ac:dyDescent="0.2">
      <c r="J12745" t="s">
        <v>498</v>
      </c>
      <c r="K12745" t="s">
        <v>356</v>
      </c>
      <c r="L12745" t="s">
        <v>53</v>
      </c>
      <c r="M12745" t="s">
        <v>7663</v>
      </c>
      <c r="N12745" t="s">
        <v>5503</v>
      </c>
      <c r="O12745">
        <v>0</v>
      </c>
      <c r="P12745">
        <v>0</v>
      </c>
      <c r="Q12745">
        <v>1</v>
      </c>
    </row>
    <row r="12746" spans="10:17" x14ac:dyDescent="0.2">
      <c r="J12746" t="s">
        <v>498</v>
      </c>
      <c r="K12746" t="s">
        <v>356</v>
      </c>
      <c r="L12746" t="s">
        <v>53</v>
      </c>
      <c r="M12746" t="s">
        <v>7663</v>
      </c>
      <c r="N12746" t="s">
        <v>5504</v>
      </c>
      <c r="O12746">
        <v>0</v>
      </c>
      <c r="P12746">
        <v>0</v>
      </c>
      <c r="Q12746">
        <v>1</v>
      </c>
    </row>
    <row r="12747" spans="10:17" x14ac:dyDescent="0.2">
      <c r="J12747" t="s">
        <v>498</v>
      </c>
      <c r="K12747" t="s">
        <v>356</v>
      </c>
      <c r="L12747" t="s">
        <v>53</v>
      </c>
      <c r="M12747" t="s">
        <v>7663</v>
      </c>
      <c r="N12747" t="s">
        <v>5512</v>
      </c>
      <c r="O12747">
        <v>0</v>
      </c>
      <c r="P12747">
        <v>0</v>
      </c>
      <c r="Q12747">
        <v>1</v>
      </c>
    </row>
    <row r="12748" spans="10:17" x14ac:dyDescent="0.2">
      <c r="J12748" t="s">
        <v>498</v>
      </c>
      <c r="K12748" t="s">
        <v>356</v>
      </c>
      <c r="L12748" t="s">
        <v>53</v>
      </c>
      <c r="M12748" t="s">
        <v>7663</v>
      </c>
      <c r="N12748" t="s">
        <v>5513</v>
      </c>
      <c r="O12748">
        <v>0</v>
      </c>
      <c r="P12748">
        <v>0</v>
      </c>
      <c r="Q12748">
        <v>1</v>
      </c>
    </row>
    <row r="12749" spans="10:17" x14ac:dyDescent="0.2">
      <c r="J12749" t="s">
        <v>498</v>
      </c>
      <c r="K12749" t="s">
        <v>356</v>
      </c>
      <c r="L12749" t="s">
        <v>53</v>
      </c>
      <c r="M12749" t="s">
        <v>7663</v>
      </c>
      <c r="N12749" t="s">
        <v>5514</v>
      </c>
      <c r="O12749">
        <v>0</v>
      </c>
      <c r="P12749">
        <v>0</v>
      </c>
      <c r="Q12749">
        <v>1</v>
      </c>
    </row>
    <row r="12750" spans="10:17" x14ac:dyDescent="0.2">
      <c r="J12750" t="s">
        <v>498</v>
      </c>
      <c r="K12750" t="s">
        <v>356</v>
      </c>
      <c r="L12750" t="s">
        <v>53</v>
      </c>
      <c r="M12750" t="s">
        <v>7663</v>
      </c>
      <c r="N12750" t="s">
        <v>5515</v>
      </c>
      <c r="O12750">
        <v>0</v>
      </c>
      <c r="P12750">
        <v>0</v>
      </c>
      <c r="Q12750">
        <v>1</v>
      </c>
    </row>
    <row r="12751" spans="10:17" x14ac:dyDescent="0.2">
      <c r="J12751" t="s">
        <v>498</v>
      </c>
      <c r="K12751" t="s">
        <v>356</v>
      </c>
      <c r="L12751" t="s">
        <v>53</v>
      </c>
      <c r="M12751" t="s">
        <v>7663</v>
      </c>
      <c r="N12751" t="s">
        <v>5516</v>
      </c>
      <c r="O12751">
        <v>0</v>
      </c>
      <c r="P12751">
        <v>0</v>
      </c>
      <c r="Q12751">
        <v>1</v>
      </c>
    </row>
    <row r="12752" spans="10:17" x14ac:dyDescent="0.2">
      <c r="J12752" t="s">
        <v>498</v>
      </c>
      <c r="K12752" t="s">
        <v>356</v>
      </c>
      <c r="L12752" t="s">
        <v>53</v>
      </c>
      <c r="M12752" t="s">
        <v>7663</v>
      </c>
      <c r="N12752" t="s">
        <v>5519</v>
      </c>
      <c r="O12752">
        <v>0</v>
      </c>
      <c r="P12752">
        <v>0</v>
      </c>
      <c r="Q12752">
        <v>1</v>
      </c>
    </row>
    <row r="12753" spans="10:17" x14ac:dyDescent="0.2">
      <c r="J12753" t="s">
        <v>498</v>
      </c>
      <c r="K12753" t="s">
        <v>356</v>
      </c>
      <c r="L12753" t="s">
        <v>53</v>
      </c>
      <c r="M12753" t="s">
        <v>7663</v>
      </c>
      <c r="N12753" t="s">
        <v>5520</v>
      </c>
      <c r="O12753">
        <v>0</v>
      </c>
      <c r="P12753">
        <v>0</v>
      </c>
      <c r="Q12753">
        <v>1</v>
      </c>
    </row>
    <row r="12754" spans="10:17" x14ac:dyDescent="0.2">
      <c r="J12754" t="s">
        <v>498</v>
      </c>
      <c r="K12754" t="s">
        <v>356</v>
      </c>
      <c r="L12754" t="s">
        <v>53</v>
      </c>
      <c r="M12754" t="s">
        <v>7663</v>
      </c>
      <c r="N12754" t="s">
        <v>5521</v>
      </c>
      <c r="O12754">
        <v>0</v>
      </c>
      <c r="P12754">
        <v>0</v>
      </c>
      <c r="Q12754">
        <v>1</v>
      </c>
    </row>
    <row r="12755" spans="10:17" x14ac:dyDescent="0.2">
      <c r="J12755" t="s">
        <v>498</v>
      </c>
      <c r="K12755" t="s">
        <v>356</v>
      </c>
      <c r="L12755" t="s">
        <v>53</v>
      </c>
      <c r="M12755" t="s">
        <v>7663</v>
      </c>
      <c r="N12755" t="s">
        <v>5522</v>
      </c>
      <c r="O12755">
        <v>0</v>
      </c>
      <c r="P12755">
        <v>0</v>
      </c>
      <c r="Q12755">
        <v>1</v>
      </c>
    </row>
    <row r="12756" spans="10:17" x14ac:dyDescent="0.2">
      <c r="J12756" t="s">
        <v>498</v>
      </c>
      <c r="K12756" t="s">
        <v>356</v>
      </c>
      <c r="L12756" t="s">
        <v>53</v>
      </c>
      <c r="M12756" t="s">
        <v>7663</v>
      </c>
      <c r="N12756" t="s">
        <v>5523</v>
      </c>
      <c r="O12756">
        <v>0</v>
      </c>
      <c r="P12756">
        <v>0</v>
      </c>
      <c r="Q12756">
        <v>1</v>
      </c>
    </row>
    <row r="12757" spans="10:17" x14ac:dyDescent="0.2">
      <c r="J12757" t="s">
        <v>498</v>
      </c>
      <c r="K12757" t="s">
        <v>356</v>
      </c>
      <c r="L12757" t="s">
        <v>53</v>
      </c>
      <c r="M12757" t="s">
        <v>7663</v>
      </c>
      <c r="N12757" t="s">
        <v>5537</v>
      </c>
      <c r="O12757">
        <v>0</v>
      </c>
      <c r="P12757">
        <v>0</v>
      </c>
      <c r="Q12757">
        <v>1</v>
      </c>
    </row>
    <row r="12758" spans="10:17" x14ac:dyDescent="0.2">
      <c r="J12758" t="s">
        <v>498</v>
      </c>
      <c r="K12758" t="s">
        <v>356</v>
      </c>
      <c r="L12758" t="s">
        <v>53</v>
      </c>
      <c r="M12758" t="s">
        <v>7663</v>
      </c>
      <c r="N12758" t="s">
        <v>5543</v>
      </c>
      <c r="O12758">
        <v>0</v>
      </c>
      <c r="P12758">
        <v>0</v>
      </c>
      <c r="Q12758">
        <v>1</v>
      </c>
    </row>
    <row r="12759" spans="10:17" x14ac:dyDescent="0.2">
      <c r="J12759" t="s">
        <v>498</v>
      </c>
      <c r="K12759" t="s">
        <v>356</v>
      </c>
      <c r="L12759" t="s">
        <v>53</v>
      </c>
      <c r="M12759" t="s">
        <v>7663</v>
      </c>
      <c r="N12759" t="s">
        <v>5544</v>
      </c>
      <c r="O12759">
        <v>0</v>
      </c>
      <c r="P12759">
        <v>0</v>
      </c>
      <c r="Q12759">
        <v>1</v>
      </c>
    </row>
    <row r="12760" spans="10:17" x14ac:dyDescent="0.2">
      <c r="J12760" t="s">
        <v>498</v>
      </c>
      <c r="K12760" t="s">
        <v>356</v>
      </c>
      <c r="L12760" t="s">
        <v>53</v>
      </c>
      <c r="M12760" t="s">
        <v>7663</v>
      </c>
      <c r="N12760" t="s">
        <v>5545</v>
      </c>
      <c r="O12760">
        <v>0</v>
      </c>
      <c r="P12760">
        <v>0</v>
      </c>
      <c r="Q12760">
        <v>1</v>
      </c>
    </row>
    <row r="12761" spans="10:17" x14ac:dyDescent="0.2">
      <c r="J12761" t="s">
        <v>498</v>
      </c>
      <c r="K12761" t="s">
        <v>356</v>
      </c>
      <c r="L12761" t="s">
        <v>53</v>
      </c>
      <c r="M12761" t="s">
        <v>7663</v>
      </c>
      <c r="N12761" t="s">
        <v>5546</v>
      </c>
      <c r="O12761">
        <v>0</v>
      </c>
      <c r="P12761">
        <v>0</v>
      </c>
      <c r="Q12761">
        <v>1</v>
      </c>
    </row>
    <row r="12762" spans="10:17" x14ac:dyDescent="0.2">
      <c r="J12762" t="s">
        <v>498</v>
      </c>
      <c r="K12762" t="s">
        <v>356</v>
      </c>
      <c r="L12762" t="s">
        <v>53</v>
      </c>
      <c r="M12762" t="s">
        <v>7663</v>
      </c>
      <c r="N12762" t="s">
        <v>5547</v>
      </c>
      <c r="O12762">
        <v>0</v>
      </c>
      <c r="P12762">
        <v>0</v>
      </c>
      <c r="Q12762">
        <v>1</v>
      </c>
    </row>
    <row r="12763" spans="10:17" x14ac:dyDescent="0.2">
      <c r="J12763" t="s">
        <v>498</v>
      </c>
      <c r="K12763" t="s">
        <v>356</v>
      </c>
      <c r="L12763" t="s">
        <v>53</v>
      </c>
      <c r="M12763" t="s">
        <v>7663</v>
      </c>
      <c r="N12763" t="s">
        <v>5561</v>
      </c>
      <c r="O12763">
        <v>0</v>
      </c>
      <c r="P12763">
        <v>0</v>
      </c>
      <c r="Q12763">
        <v>1</v>
      </c>
    </row>
    <row r="12764" spans="10:17" x14ac:dyDescent="0.2">
      <c r="J12764" t="s">
        <v>498</v>
      </c>
      <c r="K12764" t="s">
        <v>356</v>
      </c>
      <c r="L12764" t="s">
        <v>53</v>
      </c>
      <c r="M12764" t="s">
        <v>7663</v>
      </c>
      <c r="N12764" t="s">
        <v>5566</v>
      </c>
      <c r="O12764">
        <v>0</v>
      </c>
      <c r="P12764">
        <v>0</v>
      </c>
      <c r="Q12764">
        <v>1</v>
      </c>
    </row>
    <row r="12765" spans="10:17" x14ac:dyDescent="0.2">
      <c r="J12765" t="s">
        <v>498</v>
      </c>
      <c r="K12765" t="s">
        <v>356</v>
      </c>
      <c r="L12765" t="s">
        <v>53</v>
      </c>
      <c r="M12765" t="s">
        <v>7663</v>
      </c>
      <c r="N12765" t="s">
        <v>5584</v>
      </c>
      <c r="O12765">
        <v>0</v>
      </c>
      <c r="P12765">
        <v>0</v>
      </c>
      <c r="Q12765">
        <v>1</v>
      </c>
    </row>
    <row r="12766" spans="10:17" x14ac:dyDescent="0.2">
      <c r="J12766" t="s">
        <v>498</v>
      </c>
      <c r="K12766" t="s">
        <v>356</v>
      </c>
      <c r="L12766" t="s">
        <v>53</v>
      </c>
      <c r="M12766" t="s">
        <v>7663</v>
      </c>
      <c r="N12766" t="s">
        <v>5585</v>
      </c>
      <c r="O12766">
        <v>0</v>
      </c>
      <c r="P12766">
        <v>0</v>
      </c>
      <c r="Q12766">
        <v>1</v>
      </c>
    </row>
    <row r="12767" spans="10:17" x14ac:dyDescent="0.2">
      <c r="J12767" t="s">
        <v>498</v>
      </c>
      <c r="K12767" t="s">
        <v>356</v>
      </c>
      <c r="L12767" t="s">
        <v>53</v>
      </c>
      <c r="M12767" t="s">
        <v>7663</v>
      </c>
      <c r="N12767" t="s">
        <v>5586</v>
      </c>
      <c r="O12767">
        <v>0</v>
      </c>
      <c r="P12767">
        <v>0</v>
      </c>
      <c r="Q12767">
        <v>1</v>
      </c>
    </row>
    <row r="12768" spans="10:17" x14ac:dyDescent="0.2">
      <c r="J12768" t="s">
        <v>498</v>
      </c>
      <c r="K12768" t="s">
        <v>356</v>
      </c>
      <c r="L12768" t="s">
        <v>53</v>
      </c>
      <c r="M12768" t="s">
        <v>7663</v>
      </c>
      <c r="N12768" t="s">
        <v>5587</v>
      </c>
      <c r="O12768">
        <v>0</v>
      </c>
      <c r="P12768">
        <v>0</v>
      </c>
      <c r="Q12768">
        <v>1</v>
      </c>
    </row>
    <row r="12769" spans="10:17" x14ac:dyDescent="0.2">
      <c r="J12769" t="s">
        <v>498</v>
      </c>
      <c r="K12769" t="s">
        <v>356</v>
      </c>
      <c r="L12769" t="s">
        <v>53</v>
      </c>
      <c r="M12769" t="s">
        <v>7663</v>
      </c>
      <c r="N12769" t="s">
        <v>5590</v>
      </c>
      <c r="O12769">
        <v>0</v>
      </c>
      <c r="P12769">
        <v>0</v>
      </c>
      <c r="Q12769">
        <v>1</v>
      </c>
    </row>
    <row r="12770" spans="10:17" x14ac:dyDescent="0.2">
      <c r="J12770" t="s">
        <v>498</v>
      </c>
      <c r="K12770" t="s">
        <v>356</v>
      </c>
      <c r="L12770" t="s">
        <v>53</v>
      </c>
      <c r="M12770" t="s">
        <v>7663</v>
      </c>
      <c r="N12770" t="s">
        <v>5597</v>
      </c>
      <c r="O12770">
        <v>0</v>
      </c>
      <c r="P12770">
        <v>0</v>
      </c>
      <c r="Q12770">
        <v>1</v>
      </c>
    </row>
    <row r="12771" spans="10:17" x14ac:dyDescent="0.2">
      <c r="J12771" t="s">
        <v>498</v>
      </c>
      <c r="K12771" t="s">
        <v>356</v>
      </c>
      <c r="L12771" t="s">
        <v>53</v>
      </c>
      <c r="M12771" t="s">
        <v>7663</v>
      </c>
      <c r="N12771" t="s">
        <v>5598</v>
      </c>
      <c r="O12771">
        <v>0</v>
      </c>
      <c r="P12771">
        <v>0</v>
      </c>
      <c r="Q12771">
        <v>1</v>
      </c>
    </row>
    <row r="12772" spans="10:17" x14ac:dyDescent="0.2">
      <c r="J12772" t="s">
        <v>498</v>
      </c>
      <c r="K12772" t="s">
        <v>356</v>
      </c>
      <c r="L12772" t="s">
        <v>53</v>
      </c>
      <c r="M12772" t="s">
        <v>7663</v>
      </c>
      <c r="N12772" t="s">
        <v>5599</v>
      </c>
      <c r="O12772">
        <v>0</v>
      </c>
      <c r="P12772">
        <v>0</v>
      </c>
      <c r="Q12772">
        <v>1</v>
      </c>
    </row>
    <row r="12773" spans="10:17" x14ac:dyDescent="0.2">
      <c r="J12773" t="s">
        <v>498</v>
      </c>
      <c r="K12773" t="s">
        <v>356</v>
      </c>
      <c r="L12773" t="s">
        <v>53</v>
      </c>
      <c r="M12773" t="s">
        <v>7663</v>
      </c>
      <c r="N12773" t="s">
        <v>5600</v>
      </c>
      <c r="O12773">
        <v>0</v>
      </c>
      <c r="P12773">
        <v>0</v>
      </c>
      <c r="Q12773">
        <v>1</v>
      </c>
    </row>
    <row r="12774" spans="10:17" x14ac:dyDescent="0.2">
      <c r="J12774" t="s">
        <v>498</v>
      </c>
      <c r="K12774" t="s">
        <v>356</v>
      </c>
      <c r="L12774" t="s">
        <v>53</v>
      </c>
      <c r="M12774" t="s">
        <v>7663</v>
      </c>
      <c r="N12774" t="s">
        <v>5645</v>
      </c>
      <c r="O12774">
        <v>0</v>
      </c>
      <c r="P12774">
        <v>0</v>
      </c>
      <c r="Q12774">
        <v>1</v>
      </c>
    </row>
    <row r="12775" spans="10:17" x14ac:dyDescent="0.2">
      <c r="J12775" t="s">
        <v>498</v>
      </c>
      <c r="K12775" t="s">
        <v>356</v>
      </c>
      <c r="L12775" t="s">
        <v>53</v>
      </c>
      <c r="M12775" t="s">
        <v>7663</v>
      </c>
      <c r="N12775" t="s">
        <v>5646</v>
      </c>
      <c r="O12775">
        <v>0</v>
      </c>
      <c r="P12775">
        <v>0</v>
      </c>
      <c r="Q12775">
        <v>1</v>
      </c>
    </row>
    <row r="12776" spans="10:17" x14ac:dyDescent="0.2">
      <c r="J12776" t="s">
        <v>498</v>
      </c>
      <c r="K12776" t="s">
        <v>356</v>
      </c>
      <c r="L12776" t="s">
        <v>53</v>
      </c>
      <c r="M12776" t="s">
        <v>7663</v>
      </c>
      <c r="N12776" t="s">
        <v>5647</v>
      </c>
      <c r="O12776">
        <v>0</v>
      </c>
      <c r="P12776">
        <v>0</v>
      </c>
      <c r="Q12776">
        <v>1</v>
      </c>
    </row>
    <row r="12777" spans="10:17" x14ac:dyDescent="0.2">
      <c r="J12777" t="s">
        <v>498</v>
      </c>
      <c r="K12777" t="s">
        <v>356</v>
      </c>
      <c r="L12777" t="s">
        <v>53</v>
      </c>
      <c r="M12777" t="s">
        <v>7663</v>
      </c>
      <c r="N12777" t="s">
        <v>5648</v>
      </c>
      <c r="O12777">
        <v>0</v>
      </c>
      <c r="P12777">
        <v>0</v>
      </c>
      <c r="Q12777">
        <v>1</v>
      </c>
    </row>
    <row r="12778" spans="10:17" x14ac:dyDescent="0.2">
      <c r="J12778" t="s">
        <v>498</v>
      </c>
      <c r="K12778" t="s">
        <v>356</v>
      </c>
      <c r="L12778" t="s">
        <v>53</v>
      </c>
      <c r="M12778" t="s">
        <v>7663</v>
      </c>
      <c r="N12778" t="s">
        <v>5656</v>
      </c>
      <c r="O12778">
        <v>0</v>
      </c>
      <c r="P12778">
        <v>0</v>
      </c>
      <c r="Q12778">
        <v>1</v>
      </c>
    </row>
    <row r="12779" spans="10:17" x14ac:dyDescent="0.2">
      <c r="J12779" t="s">
        <v>498</v>
      </c>
      <c r="K12779" t="s">
        <v>356</v>
      </c>
      <c r="L12779" t="s">
        <v>53</v>
      </c>
      <c r="M12779" t="s">
        <v>7663</v>
      </c>
      <c r="N12779" t="s">
        <v>5657</v>
      </c>
      <c r="O12779">
        <v>0</v>
      </c>
      <c r="P12779">
        <v>0</v>
      </c>
      <c r="Q12779">
        <v>1</v>
      </c>
    </row>
    <row r="12780" spans="10:17" x14ac:dyDescent="0.2">
      <c r="J12780" t="s">
        <v>498</v>
      </c>
      <c r="K12780" t="s">
        <v>356</v>
      </c>
      <c r="L12780" t="s">
        <v>53</v>
      </c>
      <c r="M12780" t="s">
        <v>7663</v>
      </c>
      <c r="N12780" t="s">
        <v>5658</v>
      </c>
      <c r="O12780">
        <v>0</v>
      </c>
      <c r="P12780">
        <v>0</v>
      </c>
      <c r="Q12780">
        <v>1</v>
      </c>
    </row>
    <row r="12781" spans="10:17" x14ac:dyDescent="0.2">
      <c r="J12781" t="s">
        <v>498</v>
      </c>
      <c r="K12781" t="s">
        <v>356</v>
      </c>
      <c r="L12781" t="s">
        <v>53</v>
      </c>
      <c r="M12781" t="s">
        <v>7663</v>
      </c>
      <c r="N12781" t="s">
        <v>5659</v>
      </c>
      <c r="O12781">
        <v>0</v>
      </c>
      <c r="P12781">
        <v>0</v>
      </c>
      <c r="Q12781">
        <v>1</v>
      </c>
    </row>
    <row r="12782" spans="10:17" x14ac:dyDescent="0.2">
      <c r="J12782" t="s">
        <v>498</v>
      </c>
      <c r="K12782" t="s">
        <v>356</v>
      </c>
      <c r="L12782" t="s">
        <v>53</v>
      </c>
      <c r="M12782" t="s">
        <v>7663</v>
      </c>
      <c r="N12782" t="s">
        <v>5660</v>
      </c>
      <c r="O12782">
        <v>0</v>
      </c>
      <c r="P12782">
        <v>0</v>
      </c>
      <c r="Q12782">
        <v>1</v>
      </c>
    </row>
    <row r="12783" spans="10:17" x14ac:dyDescent="0.2">
      <c r="J12783" t="s">
        <v>498</v>
      </c>
      <c r="K12783" t="s">
        <v>356</v>
      </c>
      <c r="L12783" t="s">
        <v>53</v>
      </c>
      <c r="M12783" t="s">
        <v>7663</v>
      </c>
      <c r="N12783" t="s">
        <v>5662</v>
      </c>
      <c r="O12783">
        <v>0</v>
      </c>
      <c r="P12783">
        <v>0</v>
      </c>
      <c r="Q12783">
        <v>1</v>
      </c>
    </row>
    <row r="12784" spans="10:17" x14ac:dyDescent="0.2">
      <c r="J12784" t="s">
        <v>498</v>
      </c>
      <c r="K12784" t="s">
        <v>356</v>
      </c>
      <c r="L12784" t="s">
        <v>53</v>
      </c>
      <c r="M12784" t="s">
        <v>7663</v>
      </c>
      <c r="N12784" t="s">
        <v>5669</v>
      </c>
      <c r="O12784">
        <v>0</v>
      </c>
      <c r="P12784">
        <v>0</v>
      </c>
      <c r="Q12784">
        <v>1</v>
      </c>
    </row>
    <row r="12785" spans="10:17" x14ac:dyDescent="0.2">
      <c r="J12785" t="s">
        <v>498</v>
      </c>
      <c r="K12785" t="s">
        <v>356</v>
      </c>
      <c r="L12785" t="s">
        <v>53</v>
      </c>
      <c r="M12785" t="s">
        <v>7663</v>
      </c>
      <c r="N12785" t="s">
        <v>5670</v>
      </c>
      <c r="O12785">
        <v>0</v>
      </c>
      <c r="P12785">
        <v>0</v>
      </c>
      <c r="Q12785">
        <v>1</v>
      </c>
    </row>
    <row r="12786" spans="10:17" x14ac:dyDescent="0.2">
      <c r="J12786" t="s">
        <v>498</v>
      </c>
      <c r="K12786" t="s">
        <v>356</v>
      </c>
      <c r="L12786" t="s">
        <v>53</v>
      </c>
      <c r="M12786" t="s">
        <v>7663</v>
      </c>
      <c r="N12786" t="s">
        <v>5680</v>
      </c>
      <c r="O12786">
        <v>0</v>
      </c>
      <c r="P12786">
        <v>0</v>
      </c>
      <c r="Q12786">
        <v>1</v>
      </c>
    </row>
    <row r="12787" spans="10:17" x14ac:dyDescent="0.2">
      <c r="J12787" t="s">
        <v>498</v>
      </c>
      <c r="K12787" t="s">
        <v>356</v>
      </c>
      <c r="L12787" t="s">
        <v>53</v>
      </c>
      <c r="M12787" t="s">
        <v>7663</v>
      </c>
      <c r="N12787" t="s">
        <v>5681</v>
      </c>
      <c r="O12787">
        <v>0</v>
      </c>
      <c r="P12787">
        <v>0</v>
      </c>
      <c r="Q12787">
        <v>1</v>
      </c>
    </row>
    <row r="12788" spans="10:17" x14ac:dyDescent="0.2">
      <c r="J12788" t="s">
        <v>498</v>
      </c>
      <c r="K12788" t="s">
        <v>356</v>
      </c>
      <c r="L12788" t="s">
        <v>53</v>
      </c>
      <c r="M12788" t="s">
        <v>7663</v>
      </c>
      <c r="N12788" t="s">
        <v>5682</v>
      </c>
      <c r="O12788">
        <v>0</v>
      </c>
      <c r="P12788">
        <v>0</v>
      </c>
      <c r="Q12788">
        <v>1</v>
      </c>
    </row>
    <row r="12789" spans="10:17" x14ac:dyDescent="0.2">
      <c r="J12789" t="s">
        <v>498</v>
      </c>
      <c r="K12789" t="s">
        <v>356</v>
      </c>
      <c r="L12789" t="s">
        <v>53</v>
      </c>
      <c r="M12789" t="s">
        <v>7663</v>
      </c>
      <c r="N12789" t="s">
        <v>5683</v>
      </c>
      <c r="O12789">
        <v>0</v>
      </c>
      <c r="P12789">
        <v>0</v>
      </c>
      <c r="Q12789">
        <v>1</v>
      </c>
    </row>
    <row r="12790" spans="10:17" x14ac:dyDescent="0.2">
      <c r="J12790" t="s">
        <v>498</v>
      </c>
      <c r="K12790" t="s">
        <v>356</v>
      </c>
      <c r="L12790" t="s">
        <v>53</v>
      </c>
      <c r="M12790" t="s">
        <v>7663</v>
      </c>
      <c r="N12790" t="s">
        <v>5684</v>
      </c>
      <c r="O12790">
        <v>0</v>
      </c>
      <c r="P12790">
        <v>0</v>
      </c>
      <c r="Q12790">
        <v>1</v>
      </c>
    </row>
    <row r="12791" spans="10:17" x14ac:dyDescent="0.2">
      <c r="J12791" t="s">
        <v>498</v>
      </c>
      <c r="K12791" t="s">
        <v>356</v>
      </c>
      <c r="L12791" t="s">
        <v>53</v>
      </c>
      <c r="M12791" t="s">
        <v>7663</v>
      </c>
      <c r="N12791" t="s">
        <v>5685</v>
      </c>
      <c r="O12791">
        <v>0</v>
      </c>
      <c r="P12791">
        <v>0</v>
      </c>
      <c r="Q12791">
        <v>1</v>
      </c>
    </row>
    <row r="12792" spans="10:17" x14ac:dyDescent="0.2">
      <c r="J12792" t="s">
        <v>498</v>
      </c>
      <c r="K12792" t="s">
        <v>356</v>
      </c>
      <c r="L12792" t="s">
        <v>53</v>
      </c>
      <c r="M12792" t="s">
        <v>7663</v>
      </c>
      <c r="N12792" t="s">
        <v>5686</v>
      </c>
      <c r="O12792">
        <v>0</v>
      </c>
      <c r="P12792">
        <v>0</v>
      </c>
      <c r="Q12792">
        <v>1</v>
      </c>
    </row>
    <row r="12793" spans="10:17" x14ac:dyDescent="0.2">
      <c r="J12793" t="s">
        <v>498</v>
      </c>
      <c r="K12793" t="s">
        <v>356</v>
      </c>
      <c r="L12793" t="s">
        <v>53</v>
      </c>
      <c r="M12793" t="s">
        <v>7663</v>
      </c>
      <c r="N12793" t="s">
        <v>5688</v>
      </c>
      <c r="O12793">
        <v>0</v>
      </c>
      <c r="P12793">
        <v>0</v>
      </c>
      <c r="Q12793">
        <v>1</v>
      </c>
    </row>
    <row r="12794" spans="10:17" x14ac:dyDescent="0.2">
      <c r="J12794" t="s">
        <v>498</v>
      </c>
      <c r="K12794" t="s">
        <v>356</v>
      </c>
      <c r="L12794" t="s">
        <v>53</v>
      </c>
      <c r="M12794" t="s">
        <v>7663</v>
      </c>
      <c r="N12794" t="s">
        <v>5689</v>
      </c>
      <c r="O12794">
        <v>0</v>
      </c>
      <c r="P12794">
        <v>0</v>
      </c>
      <c r="Q12794">
        <v>1</v>
      </c>
    </row>
    <row r="12795" spans="10:17" x14ac:dyDescent="0.2">
      <c r="J12795" t="s">
        <v>498</v>
      </c>
      <c r="K12795" t="s">
        <v>356</v>
      </c>
      <c r="L12795" t="s">
        <v>53</v>
      </c>
      <c r="M12795" t="s">
        <v>7663</v>
      </c>
      <c r="N12795" t="s">
        <v>5693</v>
      </c>
      <c r="O12795">
        <v>0</v>
      </c>
      <c r="P12795">
        <v>0</v>
      </c>
      <c r="Q12795">
        <v>1</v>
      </c>
    </row>
    <row r="12796" spans="10:17" x14ac:dyDescent="0.2">
      <c r="J12796" t="s">
        <v>498</v>
      </c>
      <c r="K12796" t="s">
        <v>356</v>
      </c>
      <c r="L12796" t="s">
        <v>53</v>
      </c>
      <c r="M12796" t="s">
        <v>7663</v>
      </c>
      <c r="N12796" t="s">
        <v>5694</v>
      </c>
      <c r="O12796">
        <v>0</v>
      </c>
      <c r="P12796">
        <v>0</v>
      </c>
      <c r="Q12796">
        <v>1</v>
      </c>
    </row>
    <row r="12797" spans="10:17" x14ac:dyDescent="0.2">
      <c r="J12797" t="s">
        <v>498</v>
      </c>
      <c r="K12797" t="s">
        <v>356</v>
      </c>
      <c r="L12797" t="s">
        <v>53</v>
      </c>
      <c r="M12797" t="s">
        <v>7663</v>
      </c>
      <c r="N12797" t="s">
        <v>5695</v>
      </c>
      <c r="O12797">
        <v>0</v>
      </c>
      <c r="P12797">
        <v>0</v>
      </c>
      <c r="Q12797">
        <v>1</v>
      </c>
    </row>
    <row r="12798" spans="10:17" x14ac:dyDescent="0.2">
      <c r="J12798" t="s">
        <v>498</v>
      </c>
      <c r="K12798" t="s">
        <v>356</v>
      </c>
      <c r="L12798" t="s">
        <v>53</v>
      </c>
      <c r="M12798" t="s">
        <v>7663</v>
      </c>
      <c r="N12798" t="s">
        <v>5696</v>
      </c>
      <c r="O12798">
        <v>0</v>
      </c>
      <c r="P12798">
        <v>0</v>
      </c>
      <c r="Q12798">
        <v>1</v>
      </c>
    </row>
    <row r="12799" spans="10:17" x14ac:dyDescent="0.2">
      <c r="J12799" t="s">
        <v>498</v>
      </c>
      <c r="K12799" t="s">
        <v>356</v>
      </c>
      <c r="L12799" t="s">
        <v>53</v>
      </c>
      <c r="M12799" t="s">
        <v>7663</v>
      </c>
      <c r="N12799" t="s">
        <v>5697</v>
      </c>
      <c r="O12799">
        <v>0</v>
      </c>
      <c r="P12799">
        <v>0</v>
      </c>
      <c r="Q12799">
        <v>1</v>
      </c>
    </row>
    <row r="12800" spans="10:17" x14ac:dyDescent="0.2">
      <c r="J12800" t="s">
        <v>498</v>
      </c>
      <c r="K12800" t="s">
        <v>356</v>
      </c>
      <c r="L12800" t="s">
        <v>53</v>
      </c>
      <c r="M12800" t="s">
        <v>7663</v>
      </c>
      <c r="N12800" t="s">
        <v>5732</v>
      </c>
      <c r="O12800">
        <v>0</v>
      </c>
      <c r="P12800">
        <v>0</v>
      </c>
      <c r="Q12800">
        <v>1</v>
      </c>
    </row>
    <row r="12801" spans="10:17" x14ac:dyDescent="0.2">
      <c r="J12801" t="s">
        <v>498</v>
      </c>
      <c r="K12801" t="s">
        <v>356</v>
      </c>
      <c r="L12801" t="s">
        <v>53</v>
      </c>
      <c r="M12801" t="s">
        <v>7663</v>
      </c>
      <c r="N12801" t="s">
        <v>5733</v>
      </c>
      <c r="O12801">
        <v>0</v>
      </c>
      <c r="P12801">
        <v>0</v>
      </c>
      <c r="Q12801">
        <v>1</v>
      </c>
    </row>
    <row r="12802" spans="10:17" x14ac:dyDescent="0.2">
      <c r="J12802" t="s">
        <v>498</v>
      </c>
      <c r="K12802" t="s">
        <v>356</v>
      </c>
      <c r="L12802" t="s">
        <v>53</v>
      </c>
      <c r="M12802" t="s">
        <v>7663</v>
      </c>
      <c r="N12802" t="s">
        <v>5738</v>
      </c>
      <c r="O12802">
        <v>0</v>
      </c>
      <c r="P12802">
        <v>0</v>
      </c>
      <c r="Q12802">
        <v>1</v>
      </c>
    </row>
    <row r="12803" spans="10:17" x14ac:dyDescent="0.2">
      <c r="J12803" t="s">
        <v>498</v>
      </c>
      <c r="K12803" t="s">
        <v>356</v>
      </c>
      <c r="L12803" t="s">
        <v>53</v>
      </c>
      <c r="M12803" t="s">
        <v>7663</v>
      </c>
      <c r="N12803" t="s">
        <v>5739</v>
      </c>
      <c r="O12803">
        <v>0</v>
      </c>
      <c r="P12803">
        <v>0</v>
      </c>
      <c r="Q12803">
        <v>1</v>
      </c>
    </row>
    <row r="12804" spans="10:17" x14ac:dyDescent="0.2">
      <c r="J12804" t="s">
        <v>498</v>
      </c>
      <c r="K12804" t="s">
        <v>356</v>
      </c>
      <c r="L12804" t="s">
        <v>53</v>
      </c>
      <c r="M12804" t="s">
        <v>7663</v>
      </c>
      <c r="N12804" t="s">
        <v>5740</v>
      </c>
      <c r="O12804">
        <v>0</v>
      </c>
      <c r="P12804">
        <v>0</v>
      </c>
      <c r="Q12804">
        <v>1</v>
      </c>
    </row>
    <row r="12805" spans="10:17" x14ac:dyDescent="0.2">
      <c r="J12805" t="s">
        <v>498</v>
      </c>
      <c r="K12805" t="s">
        <v>356</v>
      </c>
      <c r="L12805" t="s">
        <v>53</v>
      </c>
      <c r="M12805" t="s">
        <v>7663</v>
      </c>
      <c r="N12805" t="s">
        <v>5741</v>
      </c>
      <c r="O12805">
        <v>0</v>
      </c>
      <c r="P12805">
        <v>0</v>
      </c>
      <c r="Q12805">
        <v>1</v>
      </c>
    </row>
    <row r="12806" spans="10:17" x14ac:dyDescent="0.2">
      <c r="J12806" t="s">
        <v>498</v>
      </c>
      <c r="K12806" t="s">
        <v>356</v>
      </c>
      <c r="L12806" t="s">
        <v>53</v>
      </c>
      <c r="M12806" t="s">
        <v>7663</v>
      </c>
      <c r="N12806" t="s">
        <v>5742</v>
      </c>
      <c r="O12806">
        <v>0</v>
      </c>
      <c r="P12806">
        <v>0</v>
      </c>
      <c r="Q12806">
        <v>1</v>
      </c>
    </row>
    <row r="12807" spans="10:17" x14ac:dyDescent="0.2">
      <c r="J12807" t="s">
        <v>498</v>
      </c>
      <c r="K12807" t="s">
        <v>356</v>
      </c>
      <c r="L12807" t="s">
        <v>53</v>
      </c>
      <c r="M12807" t="s">
        <v>7663</v>
      </c>
      <c r="N12807" t="s">
        <v>5743</v>
      </c>
      <c r="O12807">
        <v>0</v>
      </c>
      <c r="P12807">
        <v>1E-3</v>
      </c>
      <c r="Q12807">
        <v>1</v>
      </c>
    </row>
    <row r="12808" spans="10:17" x14ac:dyDescent="0.2">
      <c r="J12808" t="s">
        <v>498</v>
      </c>
      <c r="K12808" t="s">
        <v>356</v>
      </c>
      <c r="L12808" t="s">
        <v>53</v>
      </c>
      <c r="M12808" t="s">
        <v>7663</v>
      </c>
      <c r="N12808" t="s">
        <v>5744</v>
      </c>
      <c r="O12808">
        <v>0</v>
      </c>
      <c r="P12808">
        <v>0</v>
      </c>
      <c r="Q12808">
        <v>1</v>
      </c>
    </row>
    <row r="12809" spans="10:17" x14ac:dyDescent="0.2">
      <c r="J12809" t="s">
        <v>498</v>
      </c>
      <c r="K12809" t="s">
        <v>356</v>
      </c>
      <c r="L12809" t="s">
        <v>53</v>
      </c>
      <c r="M12809" t="s">
        <v>7663</v>
      </c>
      <c r="N12809" t="s">
        <v>5745</v>
      </c>
      <c r="O12809">
        <v>0</v>
      </c>
      <c r="P12809">
        <v>0</v>
      </c>
      <c r="Q12809">
        <v>1</v>
      </c>
    </row>
    <row r="12810" spans="10:17" x14ac:dyDescent="0.2">
      <c r="J12810" t="s">
        <v>498</v>
      </c>
      <c r="K12810" t="s">
        <v>356</v>
      </c>
      <c r="L12810" t="s">
        <v>53</v>
      </c>
      <c r="M12810" t="s">
        <v>7663</v>
      </c>
      <c r="N12810" t="s">
        <v>5746</v>
      </c>
      <c r="O12810">
        <v>0</v>
      </c>
      <c r="P12810">
        <v>0</v>
      </c>
      <c r="Q12810">
        <v>1</v>
      </c>
    </row>
    <row r="12811" spans="10:17" x14ac:dyDescent="0.2">
      <c r="J12811" t="s">
        <v>498</v>
      </c>
      <c r="K12811" t="s">
        <v>356</v>
      </c>
      <c r="L12811" t="s">
        <v>53</v>
      </c>
      <c r="M12811" t="s">
        <v>7663</v>
      </c>
      <c r="N12811" t="s">
        <v>5754</v>
      </c>
      <c r="O12811">
        <v>0</v>
      </c>
      <c r="P12811">
        <v>0</v>
      </c>
      <c r="Q12811">
        <v>1</v>
      </c>
    </row>
    <row r="12812" spans="10:17" x14ac:dyDescent="0.2">
      <c r="J12812" t="s">
        <v>498</v>
      </c>
      <c r="K12812" t="s">
        <v>356</v>
      </c>
      <c r="L12812" t="s">
        <v>53</v>
      </c>
      <c r="M12812" t="s">
        <v>7663</v>
      </c>
      <c r="N12812" t="s">
        <v>5755</v>
      </c>
      <c r="O12812">
        <v>0</v>
      </c>
      <c r="P12812">
        <v>0</v>
      </c>
      <c r="Q12812">
        <v>1</v>
      </c>
    </row>
    <row r="12813" spans="10:17" x14ac:dyDescent="0.2">
      <c r="J12813" t="s">
        <v>498</v>
      </c>
      <c r="K12813" t="s">
        <v>356</v>
      </c>
      <c r="L12813" t="s">
        <v>53</v>
      </c>
      <c r="M12813" t="s">
        <v>7663</v>
      </c>
      <c r="N12813" t="s">
        <v>5756</v>
      </c>
      <c r="O12813">
        <v>0</v>
      </c>
      <c r="P12813">
        <v>0</v>
      </c>
      <c r="Q12813">
        <v>1</v>
      </c>
    </row>
    <row r="12814" spans="10:17" x14ac:dyDescent="0.2">
      <c r="J12814" t="s">
        <v>498</v>
      </c>
      <c r="K12814" t="s">
        <v>356</v>
      </c>
      <c r="L12814" t="s">
        <v>53</v>
      </c>
      <c r="M12814" t="s">
        <v>7663</v>
      </c>
      <c r="N12814" t="s">
        <v>5757</v>
      </c>
      <c r="O12814">
        <v>0</v>
      </c>
      <c r="P12814">
        <v>0</v>
      </c>
      <c r="Q12814">
        <v>1</v>
      </c>
    </row>
    <row r="12815" spans="10:17" x14ac:dyDescent="0.2">
      <c r="J12815" t="s">
        <v>498</v>
      </c>
      <c r="K12815" t="s">
        <v>356</v>
      </c>
      <c r="L12815" t="s">
        <v>53</v>
      </c>
      <c r="M12815" t="s">
        <v>7663</v>
      </c>
      <c r="N12815" t="s">
        <v>5777</v>
      </c>
      <c r="O12815">
        <v>0</v>
      </c>
      <c r="P12815">
        <v>0</v>
      </c>
      <c r="Q12815">
        <v>1</v>
      </c>
    </row>
    <row r="12816" spans="10:17" x14ac:dyDescent="0.2">
      <c r="J12816" t="s">
        <v>498</v>
      </c>
      <c r="K12816" t="s">
        <v>356</v>
      </c>
      <c r="L12816" t="s">
        <v>53</v>
      </c>
      <c r="M12816" t="s">
        <v>7663</v>
      </c>
      <c r="N12816" t="s">
        <v>5778</v>
      </c>
      <c r="O12816">
        <v>0</v>
      </c>
      <c r="P12816">
        <v>0</v>
      </c>
      <c r="Q12816">
        <v>1</v>
      </c>
    </row>
    <row r="12817" spans="10:17" x14ac:dyDescent="0.2">
      <c r="J12817" t="s">
        <v>498</v>
      </c>
      <c r="K12817" t="s">
        <v>356</v>
      </c>
      <c r="L12817" t="s">
        <v>53</v>
      </c>
      <c r="M12817" t="s">
        <v>7663</v>
      </c>
      <c r="N12817" t="s">
        <v>5779</v>
      </c>
      <c r="O12817">
        <v>0</v>
      </c>
      <c r="P12817">
        <v>0</v>
      </c>
      <c r="Q12817">
        <v>1</v>
      </c>
    </row>
    <row r="12818" spans="10:17" x14ac:dyDescent="0.2">
      <c r="J12818" t="s">
        <v>498</v>
      </c>
      <c r="K12818" t="s">
        <v>356</v>
      </c>
      <c r="L12818" t="s">
        <v>53</v>
      </c>
      <c r="M12818" t="s">
        <v>7663</v>
      </c>
      <c r="N12818" t="s">
        <v>5800</v>
      </c>
      <c r="O12818">
        <v>0</v>
      </c>
      <c r="P12818">
        <v>0</v>
      </c>
      <c r="Q12818">
        <v>1</v>
      </c>
    </row>
    <row r="12819" spans="10:17" x14ac:dyDescent="0.2">
      <c r="J12819" t="s">
        <v>498</v>
      </c>
      <c r="K12819" t="s">
        <v>356</v>
      </c>
      <c r="L12819" t="s">
        <v>53</v>
      </c>
      <c r="M12819" t="s">
        <v>7663</v>
      </c>
      <c r="N12819" t="s">
        <v>5801</v>
      </c>
      <c r="O12819">
        <v>0</v>
      </c>
      <c r="P12819">
        <v>0</v>
      </c>
      <c r="Q12819">
        <v>1</v>
      </c>
    </row>
    <row r="12820" spans="10:17" x14ac:dyDescent="0.2">
      <c r="J12820" t="s">
        <v>498</v>
      </c>
      <c r="K12820" t="s">
        <v>356</v>
      </c>
      <c r="L12820" t="s">
        <v>53</v>
      </c>
      <c r="M12820" t="s">
        <v>7663</v>
      </c>
      <c r="N12820" t="s">
        <v>5802</v>
      </c>
      <c r="O12820">
        <v>0</v>
      </c>
      <c r="P12820">
        <v>0</v>
      </c>
      <c r="Q12820">
        <v>1</v>
      </c>
    </row>
    <row r="12821" spans="10:17" x14ac:dyDescent="0.2">
      <c r="J12821" t="s">
        <v>498</v>
      </c>
      <c r="K12821" t="s">
        <v>356</v>
      </c>
      <c r="L12821" t="s">
        <v>53</v>
      </c>
      <c r="M12821" t="s">
        <v>7663</v>
      </c>
      <c r="N12821" t="s">
        <v>5803</v>
      </c>
      <c r="O12821">
        <v>0</v>
      </c>
      <c r="P12821">
        <v>0</v>
      </c>
      <c r="Q12821">
        <v>1</v>
      </c>
    </row>
    <row r="12822" spans="10:17" x14ac:dyDescent="0.2">
      <c r="J12822" t="s">
        <v>498</v>
      </c>
      <c r="K12822" t="s">
        <v>356</v>
      </c>
      <c r="L12822" t="s">
        <v>53</v>
      </c>
      <c r="M12822" t="s">
        <v>7663</v>
      </c>
      <c r="N12822" t="s">
        <v>5804</v>
      </c>
      <c r="O12822">
        <v>0</v>
      </c>
      <c r="P12822">
        <v>0</v>
      </c>
      <c r="Q12822">
        <v>1</v>
      </c>
    </row>
    <row r="12823" spans="10:17" x14ac:dyDescent="0.2">
      <c r="J12823" t="s">
        <v>498</v>
      </c>
      <c r="K12823" t="s">
        <v>356</v>
      </c>
      <c r="L12823" t="s">
        <v>53</v>
      </c>
      <c r="M12823" t="s">
        <v>7663</v>
      </c>
      <c r="N12823" t="s">
        <v>5805</v>
      </c>
      <c r="O12823">
        <v>0</v>
      </c>
      <c r="P12823">
        <v>0</v>
      </c>
      <c r="Q12823">
        <v>1</v>
      </c>
    </row>
    <row r="12824" spans="10:17" x14ac:dyDescent="0.2">
      <c r="J12824" t="s">
        <v>498</v>
      </c>
      <c r="K12824" t="s">
        <v>356</v>
      </c>
      <c r="L12824" t="s">
        <v>53</v>
      </c>
      <c r="M12824" t="s">
        <v>7663</v>
      </c>
      <c r="N12824" t="s">
        <v>5806</v>
      </c>
      <c r="O12824">
        <v>1E-3</v>
      </c>
      <c r="P12824">
        <v>1E-3</v>
      </c>
      <c r="Q12824">
        <v>1</v>
      </c>
    </row>
    <row r="12825" spans="10:17" x14ac:dyDescent="0.2">
      <c r="J12825" t="s">
        <v>498</v>
      </c>
      <c r="K12825" t="s">
        <v>356</v>
      </c>
      <c r="L12825" t="s">
        <v>53</v>
      </c>
      <c r="M12825" t="s">
        <v>7663</v>
      </c>
      <c r="N12825" t="s">
        <v>5811</v>
      </c>
      <c r="O12825">
        <v>0</v>
      </c>
      <c r="P12825">
        <v>0</v>
      </c>
      <c r="Q12825">
        <v>1</v>
      </c>
    </row>
    <row r="12826" spans="10:17" x14ac:dyDescent="0.2">
      <c r="J12826" t="s">
        <v>498</v>
      </c>
      <c r="K12826" t="s">
        <v>356</v>
      </c>
      <c r="L12826" t="s">
        <v>53</v>
      </c>
      <c r="M12826" t="s">
        <v>7663</v>
      </c>
      <c r="N12826" t="s">
        <v>5813</v>
      </c>
      <c r="O12826">
        <v>0</v>
      </c>
      <c r="P12826">
        <v>1E-3</v>
      </c>
      <c r="Q12826">
        <v>1</v>
      </c>
    </row>
    <row r="12827" spans="10:17" x14ac:dyDescent="0.2">
      <c r="J12827" t="s">
        <v>498</v>
      </c>
      <c r="K12827" t="s">
        <v>356</v>
      </c>
      <c r="L12827" t="s">
        <v>53</v>
      </c>
      <c r="M12827" t="s">
        <v>7663</v>
      </c>
      <c r="N12827" t="s">
        <v>5814</v>
      </c>
      <c r="O12827">
        <v>1E-3</v>
      </c>
      <c r="P12827">
        <v>1E-3</v>
      </c>
      <c r="Q12827">
        <v>1</v>
      </c>
    </row>
    <row r="12828" spans="10:17" x14ac:dyDescent="0.2">
      <c r="J12828" t="s">
        <v>498</v>
      </c>
      <c r="K12828" t="s">
        <v>356</v>
      </c>
      <c r="L12828" t="s">
        <v>53</v>
      </c>
      <c r="M12828" t="s">
        <v>7663</v>
      </c>
      <c r="N12828" t="s">
        <v>5816</v>
      </c>
      <c r="O12828">
        <v>0</v>
      </c>
      <c r="P12828">
        <v>0</v>
      </c>
      <c r="Q12828">
        <v>1</v>
      </c>
    </row>
    <row r="12829" spans="10:17" x14ac:dyDescent="0.2">
      <c r="J12829" t="s">
        <v>498</v>
      </c>
      <c r="K12829" t="s">
        <v>356</v>
      </c>
      <c r="L12829" t="s">
        <v>53</v>
      </c>
      <c r="M12829" t="s">
        <v>7663</v>
      </c>
      <c r="N12829" t="s">
        <v>5817</v>
      </c>
      <c r="O12829">
        <v>0</v>
      </c>
      <c r="P12829">
        <v>0</v>
      </c>
      <c r="Q12829">
        <v>1</v>
      </c>
    </row>
    <row r="12830" spans="10:17" x14ac:dyDescent="0.2">
      <c r="J12830" t="s">
        <v>498</v>
      </c>
      <c r="K12830" t="s">
        <v>356</v>
      </c>
      <c r="L12830" t="s">
        <v>53</v>
      </c>
      <c r="M12830" t="s">
        <v>7663</v>
      </c>
      <c r="N12830" t="s">
        <v>5818</v>
      </c>
      <c r="O12830">
        <v>0</v>
      </c>
      <c r="P12830">
        <v>0</v>
      </c>
      <c r="Q12830">
        <v>1</v>
      </c>
    </row>
    <row r="12831" spans="10:17" x14ac:dyDescent="0.2">
      <c r="J12831" t="s">
        <v>498</v>
      </c>
      <c r="K12831" t="s">
        <v>356</v>
      </c>
      <c r="L12831" t="s">
        <v>53</v>
      </c>
      <c r="M12831" t="s">
        <v>7663</v>
      </c>
      <c r="N12831" t="s">
        <v>5819</v>
      </c>
      <c r="O12831">
        <v>0</v>
      </c>
      <c r="P12831">
        <v>0</v>
      </c>
      <c r="Q12831">
        <v>1</v>
      </c>
    </row>
    <row r="12832" spans="10:17" x14ac:dyDescent="0.2">
      <c r="J12832" t="s">
        <v>498</v>
      </c>
      <c r="K12832" t="s">
        <v>356</v>
      </c>
      <c r="L12832" t="s">
        <v>53</v>
      </c>
      <c r="M12832" t="s">
        <v>7663</v>
      </c>
      <c r="N12832" t="s">
        <v>5828</v>
      </c>
      <c r="O12832">
        <v>0</v>
      </c>
      <c r="P12832">
        <v>0</v>
      </c>
      <c r="Q12832">
        <v>1</v>
      </c>
    </row>
    <row r="12833" spans="10:17" x14ac:dyDescent="0.2">
      <c r="J12833" t="s">
        <v>498</v>
      </c>
      <c r="K12833" t="s">
        <v>356</v>
      </c>
      <c r="L12833" t="s">
        <v>53</v>
      </c>
      <c r="M12833" t="s">
        <v>7663</v>
      </c>
      <c r="N12833" t="s">
        <v>5837</v>
      </c>
      <c r="O12833">
        <v>1E-3</v>
      </c>
      <c r="P12833">
        <v>1E-3</v>
      </c>
      <c r="Q12833">
        <v>1</v>
      </c>
    </row>
    <row r="12834" spans="10:17" x14ac:dyDescent="0.2">
      <c r="J12834" t="s">
        <v>498</v>
      </c>
      <c r="K12834" t="s">
        <v>356</v>
      </c>
      <c r="L12834" t="s">
        <v>53</v>
      </c>
      <c r="M12834" t="s">
        <v>7663</v>
      </c>
      <c r="N12834" t="s">
        <v>5838</v>
      </c>
      <c r="O12834">
        <v>1E-3</v>
      </c>
      <c r="P12834">
        <v>1E-3</v>
      </c>
      <c r="Q12834">
        <v>1</v>
      </c>
    </row>
    <row r="12835" spans="10:17" x14ac:dyDescent="0.2">
      <c r="J12835" t="s">
        <v>498</v>
      </c>
      <c r="K12835" t="s">
        <v>356</v>
      </c>
      <c r="L12835" t="s">
        <v>53</v>
      </c>
      <c r="M12835" t="s">
        <v>7663</v>
      </c>
      <c r="N12835" t="s">
        <v>5839</v>
      </c>
      <c r="O12835">
        <v>1E-3</v>
      </c>
      <c r="P12835">
        <v>1E-3</v>
      </c>
      <c r="Q12835">
        <v>1</v>
      </c>
    </row>
    <row r="12836" spans="10:17" x14ac:dyDescent="0.2">
      <c r="J12836" t="s">
        <v>498</v>
      </c>
      <c r="K12836" t="s">
        <v>356</v>
      </c>
      <c r="L12836" t="s">
        <v>53</v>
      </c>
      <c r="M12836" t="s">
        <v>7663</v>
      </c>
      <c r="N12836" t="s">
        <v>5848</v>
      </c>
      <c r="O12836">
        <v>0</v>
      </c>
      <c r="P12836">
        <v>0</v>
      </c>
      <c r="Q12836">
        <v>1</v>
      </c>
    </row>
    <row r="12837" spans="10:17" x14ac:dyDescent="0.2">
      <c r="J12837" t="s">
        <v>498</v>
      </c>
      <c r="K12837" t="s">
        <v>356</v>
      </c>
      <c r="L12837" t="s">
        <v>53</v>
      </c>
      <c r="M12837" t="s">
        <v>7663</v>
      </c>
      <c r="N12837" t="s">
        <v>5849</v>
      </c>
      <c r="O12837">
        <v>1E-3</v>
      </c>
      <c r="P12837">
        <v>1E-3</v>
      </c>
      <c r="Q12837">
        <v>1</v>
      </c>
    </row>
    <row r="12838" spans="10:17" x14ac:dyDescent="0.2">
      <c r="J12838" t="s">
        <v>498</v>
      </c>
      <c r="K12838" t="s">
        <v>356</v>
      </c>
      <c r="L12838" t="s">
        <v>53</v>
      </c>
      <c r="M12838" t="s">
        <v>7663</v>
      </c>
      <c r="N12838" t="s">
        <v>5850</v>
      </c>
      <c r="O12838">
        <v>0</v>
      </c>
      <c r="P12838">
        <v>1E-3</v>
      </c>
      <c r="Q12838">
        <v>1</v>
      </c>
    </row>
    <row r="12839" spans="10:17" x14ac:dyDescent="0.2">
      <c r="J12839" t="s">
        <v>498</v>
      </c>
      <c r="K12839" t="s">
        <v>356</v>
      </c>
      <c r="L12839" t="s">
        <v>53</v>
      </c>
      <c r="M12839" t="s">
        <v>7663</v>
      </c>
      <c r="N12839" t="s">
        <v>5851</v>
      </c>
      <c r="O12839">
        <v>0</v>
      </c>
      <c r="P12839">
        <v>1E-3</v>
      </c>
      <c r="Q12839">
        <v>1</v>
      </c>
    </row>
    <row r="12840" spans="10:17" x14ac:dyDescent="0.2">
      <c r="J12840" t="s">
        <v>498</v>
      </c>
      <c r="K12840" t="s">
        <v>356</v>
      </c>
      <c r="L12840" t="s">
        <v>53</v>
      </c>
      <c r="M12840" t="s">
        <v>7663</v>
      </c>
      <c r="N12840" t="s">
        <v>5852</v>
      </c>
      <c r="O12840">
        <v>0</v>
      </c>
      <c r="P12840">
        <v>1E-3</v>
      </c>
      <c r="Q12840">
        <v>1</v>
      </c>
    </row>
    <row r="12841" spans="10:17" x14ac:dyDescent="0.2">
      <c r="J12841" t="s">
        <v>498</v>
      </c>
      <c r="K12841" t="s">
        <v>356</v>
      </c>
      <c r="L12841" t="s">
        <v>53</v>
      </c>
      <c r="M12841" t="s">
        <v>7663</v>
      </c>
      <c r="N12841" t="s">
        <v>5861</v>
      </c>
      <c r="O12841">
        <v>1E-3</v>
      </c>
      <c r="P12841">
        <v>1E-3</v>
      </c>
      <c r="Q12841">
        <v>1</v>
      </c>
    </row>
    <row r="12842" spans="10:17" x14ac:dyDescent="0.2">
      <c r="J12842" t="s">
        <v>498</v>
      </c>
      <c r="K12842" t="s">
        <v>356</v>
      </c>
      <c r="L12842" t="s">
        <v>53</v>
      </c>
      <c r="M12842" t="s">
        <v>7663</v>
      </c>
      <c r="N12842" t="s">
        <v>5866</v>
      </c>
      <c r="O12842">
        <v>1E-3</v>
      </c>
      <c r="P12842">
        <v>1E-3</v>
      </c>
      <c r="Q12842">
        <v>1</v>
      </c>
    </row>
    <row r="12843" spans="10:17" x14ac:dyDescent="0.2">
      <c r="J12843" t="s">
        <v>498</v>
      </c>
      <c r="K12843" t="s">
        <v>356</v>
      </c>
      <c r="L12843" t="s">
        <v>53</v>
      </c>
      <c r="M12843" t="s">
        <v>7663</v>
      </c>
      <c r="N12843" t="s">
        <v>5867</v>
      </c>
      <c r="O12843">
        <v>0</v>
      </c>
      <c r="P12843">
        <v>0</v>
      </c>
      <c r="Q12843">
        <v>1</v>
      </c>
    </row>
    <row r="12844" spans="10:17" x14ac:dyDescent="0.2">
      <c r="J12844" t="s">
        <v>498</v>
      </c>
      <c r="K12844" t="s">
        <v>356</v>
      </c>
      <c r="L12844" t="s">
        <v>53</v>
      </c>
      <c r="M12844" t="s">
        <v>7663</v>
      </c>
      <c r="N12844" t="s">
        <v>5870</v>
      </c>
      <c r="O12844">
        <v>1E-3</v>
      </c>
      <c r="P12844">
        <v>1E-3</v>
      </c>
      <c r="Q12844">
        <v>1</v>
      </c>
    </row>
    <row r="12845" spans="10:17" x14ac:dyDescent="0.2">
      <c r="J12845" t="s">
        <v>498</v>
      </c>
      <c r="K12845" t="s">
        <v>356</v>
      </c>
      <c r="L12845" t="s">
        <v>53</v>
      </c>
      <c r="M12845" t="s">
        <v>7663</v>
      </c>
      <c r="N12845" t="s">
        <v>5871</v>
      </c>
      <c r="O12845">
        <v>1E-3</v>
      </c>
      <c r="P12845">
        <v>1E-3</v>
      </c>
      <c r="Q12845">
        <v>1</v>
      </c>
    </row>
    <row r="12846" spans="10:17" x14ac:dyDescent="0.2">
      <c r="J12846" t="s">
        <v>498</v>
      </c>
      <c r="K12846" t="s">
        <v>356</v>
      </c>
      <c r="L12846" t="s">
        <v>53</v>
      </c>
      <c r="M12846" t="s">
        <v>7663</v>
      </c>
      <c r="N12846" t="s">
        <v>5872</v>
      </c>
      <c r="O12846">
        <v>1E-3</v>
      </c>
      <c r="P12846">
        <v>1E-3</v>
      </c>
      <c r="Q12846">
        <v>1</v>
      </c>
    </row>
    <row r="12847" spans="10:17" x14ac:dyDescent="0.2">
      <c r="J12847" t="s">
        <v>498</v>
      </c>
      <c r="K12847" t="s">
        <v>356</v>
      </c>
      <c r="L12847" t="s">
        <v>53</v>
      </c>
      <c r="M12847" t="s">
        <v>7663</v>
      </c>
      <c r="N12847" t="s">
        <v>5873</v>
      </c>
      <c r="O12847">
        <v>1E-3</v>
      </c>
      <c r="P12847">
        <v>1E-3</v>
      </c>
      <c r="Q12847">
        <v>1</v>
      </c>
    </row>
    <row r="12848" spans="10:17" x14ac:dyDescent="0.2">
      <c r="J12848" t="s">
        <v>498</v>
      </c>
      <c r="K12848" t="s">
        <v>356</v>
      </c>
      <c r="L12848" t="s">
        <v>53</v>
      </c>
      <c r="M12848" t="s">
        <v>7663</v>
      </c>
      <c r="N12848" t="s">
        <v>5874</v>
      </c>
      <c r="O12848">
        <v>1E-3</v>
      </c>
      <c r="P12848">
        <v>1E-3</v>
      </c>
      <c r="Q12848">
        <v>1</v>
      </c>
    </row>
    <row r="12849" spans="10:17" x14ac:dyDescent="0.2">
      <c r="J12849" t="s">
        <v>498</v>
      </c>
      <c r="K12849" t="s">
        <v>356</v>
      </c>
      <c r="L12849" t="s">
        <v>53</v>
      </c>
      <c r="M12849" t="s">
        <v>7663</v>
      </c>
      <c r="N12849" t="s">
        <v>5875</v>
      </c>
      <c r="O12849">
        <v>1E-3</v>
      </c>
      <c r="P12849">
        <v>1E-3</v>
      </c>
      <c r="Q12849">
        <v>1</v>
      </c>
    </row>
    <row r="12850" spans="10:17" x14ac:dyDescent="0.2">
      <c r="J12850" t="s">
        <v>498</v>
      </c>
      <c r="K12850" t="s">
        <v>356</v>
      </c>
      <c r="L12850" t="s">
        <v>53</v>
      </c>
      <c r="M12850" t="s">
        <v>7663</v>
      </c>
      <c r="N12850" t="s">
        <v>5876</v>
      </c>
      <c r="O12850">
        <v>1E-3</v>
      </c>
      <c r="P12850">
        <v>1E-3</v>
      </c>
      <c r="Q12850">
        <v>1</v>
      </c>
    </row>
    <row r="12851" spans="10:17" x14ac:dyDescent="0.2">
      <c r="J12851" t="s">
        <v>498</v>
      </c>
      <c r="K12851" t="s">
        <v>356</v>
      </c>
      <c r="L12851" t="s">
        <v>53</v>
      </c>
      <c r="M12851" t="s">
        <v>7663</v>
      </c>
      <c r="N12851" t="s">
        <v>5877</v>
      </c>
      <c r="O12851">
        <v>1E-3</v>
      </c>
      <c r="P12851">
        <v>1E-3</v>
      </c>
      <c r="Q12851">
        <v>1</v>
      </c>
    </row>
    <row r="12852" spans="10:17" x14ac:dyDescent="0.2">
      <c r="J12852" t="s">
        <v>498</v>
      </c>
      <c r="K12852" t="s">
        <v>356</v>
      </c>
      <c r="L12852" t="s">
        <v>53</v>
      </c>
      <c r="M12852" t="s">
        <v>7663</v>
      </c>
      <c r="N12852" t="s">
        <v>5878</v>
      </c>
      <c r="O12852">
        <v>1E-3</v>
      </c>
      <c r="P12852">
        <v>1E-3</v>
      </c>
      <c r="Q12852">
        <v>1</v>
      </c>
    </row>
    <row r="12853" spans="10:17" x14ac:dyDescent="0.2">
      <c r="J12853" t="s">
        <v>498</v>
      </c>
      <c r="K12853" t="s">
        <v>356</v>
      </c>
      <c r="L12853" t="s">
        <v>53</v>
      </c>
      <c r="M12853" t="s">
        <v>7663</v>
      </c>
      <c r="N12853" t="s">
        <v>5879</v>
      </c>
      <c r="O12853">
        <v>0</v>
      </c>
      <c r="P12853">
        <v>0</v>
      </c>
      <c r="Q12853">
        <v>1</v>
      </c>
    </row>
    <row r="12854" spans="10:17" x14ac:dyDescent="0.2">
      <c r="J12854" t="s">
        <v>498</v>
      </c>
      <c r="K12854" t="s">
        <v>356</v>
      </c>
      <c r="L12854" t="s">
        <v>53</v>
      </c>
      <c r="M12854" t="s">
        <v>7663</v>
      </c>
      <c r="N12854" t="s">
        <v>5880</v>
      </c>
      <c r="O12854">
        <v>0</v>
      </c>
      <c r="P12854">
        <v>0</v>
      </c>
      <c r="Q12854">
        <v>1</v>
      </c>
    </row>
    <row r="12855" spans="10:17" x14ac:dyDescent="0.2">
      <c r="J12855" t="s">
        <v>498</v>
      </c>
      <c r="K12855" t="s">
        <v>356</v>
      </c>
      <c r="L12855" t="s">
        <v>53</v>
      </c>
      <c r="M12855" t="s">
        <v>7663</v>
      </c>
      <c r="N12855" t="s">
        <v>5881</v>
      </c>
      <c r="O12855">
        <v>0</v>
      </c>
      <c r="P12855">
        <v>0</v>
      </c>
      <c r="Q12855">
        <v>1</v>
      </c>
    </row>
    <row r="12856" spans="10:17" x14ac:dyDescent="0.2">
      <c r="J12856" t="s">
        <v>498</v>
      </c>
      <c r="K12856" t="s">
        <v>356</v>
      </c>
      <c r="L12856" t="s">
        <v>53</v>
      </c>
      <c r="M12856" t="s">
        <v>7663</v>
      </c>
      <c r="N12856" t="s">
        <v>5882</v>
      </c>
      <c r="O12856">
        <v>0</v>
      </c>
      <c r="P12856">
        <v>0</v>
      </c>
      <c r="Q12856">
        <v>1</v>
      </c>
    </row>
    <row r="12857" spans="10:17" x14ac:dyDescent="0.2">
      <c r="J12857" t="s">
        <v>498</v>
      </c>
      <c r="K12857" t="s">
        <v>356</v>
      </c>
      <c r="L12857" t="s">
        <v>53</v>
      </c>
      <c r="M12857" t="s">
        <v>7663</v>
      </c>
      <c r="N12857" t="s">
        <v>5883</v>
      </c>
      <c r="O12857">
        <v>0</v>
      </c>
      <c r="P12857">
        <v>0</v>
      </c>
      <c r="Q12857">
        <v>1</v>
      </c>
    </row>
    <row r="12858" spans="10:17" x14ac:dyDescent="0.2">
      <c r="J12858" t="s">
        <v>498</v>
      </c>
      <c r="K12858" t="s">
        <v>356</v>
      </c>
      <c r="L12858" t="s">
        <v>53</v>
      </c>
      <c r="M12858" t="s">
        <v>7663</v>
      </c>
      <c r="N12858" t="s">
        <v>5884</v>
      </c>
      <c r="O12858">
        <v>0</v>
      </c>
      <c r="P12858">
        <v>1E-3</v>
      </c>
      <c r="Q12858">
        <v>1</v>
      </c>
    </row>
    <row r="12859" spans="10:17" x14ac:dyDescent="0.2">
      <c r="J12859" t="s">
        <v>498</v>
      </c>
      <c r="K12859" t="s">
        <v>356</v>
      </c>
      <c r="L12859" t="s">
        <v>53</v>
      </c>
      <c r="M12859" t="s">
        <v>7663</v>
      </c>
      <c r="N12859" t="s">
        <v>5885</v>
      </c>
      <c r="O12859">
        <v>1E-3</v>
      </c>
      <c r="P12859">
        <v>1E-3</v>
      </c>
      <c r="Q12859">
        <v>1</v>
      </c>
    </row>
    <row r="12860" spans="10:17" x14ac:dyDescent="0.2">
      <c r="J12860" t="s">
        <v>498</v>
      </c>
      <c r="K12860" t="s">
        <v>356</v>
      </c>
      <c r="L12860" t="s">
        <v>53</v>
      </c>
      <c r="M12860" t="s">
        <v>7663</v>
      </c>
      <c r="N12860" t="s">
        <v>5886</v>
      </c>
      <c r="O12860">
        <v>1E-3</v>
      </c>
      <c r="P12860">
        <v>1E-3</v>
      </c>
      <c r="Q12860">
        <v>1</v>
      </c>
    </row>
    <row r="12861" spans="10:17" x14ac:dyDescent="0.2">
      <c r="J12861" t="s">
        <v>498</v>
      </c>
      <c r="K12861" t="s">
        <v>356</v>
      </c>
      <c r="L12861" t="s">
        <v>53</v>
      </c>
      <c r="M12861" t="s">
        <v>7663</v>
      </c>
      <c r="N12861" t="s">
        <v>5887</v>
      </c>
      <c r="O12861">
        <v>1E-3</v>
      </c>
      <c r="P12861">
        <v>1E-3</v>
      </c>
      <c r="Q12861">
        <v>1</v>
      </c>
    </row>
    <row r="12862" spans="10:17" x14ac:dyDescent="0.2">
      <c r="J12862" t="s">
        <v>498</v>
      </c>
      <c r="K12862" t="s">
        <v>356</v>
      </c>
      <c r="L12862" t="s">
        <v>53</v>
      </c>
      <c r="M12862" t="s">
        <v>7663</v>
      </c>
      <c r="N12862" t="s">
        <v>5890</v>
      </c>
      <c r="O12862">
        <v>0</v>
      </c>
      <c r="P12862">
        <v>0</v>
      </c>
      <c r="Q12862">
        <v>1</v>
      </c>
    </row>
    <row r="12863" spans="10:17" x14ac:dyDescent="0.2">
      <c r="J12863" t="s">
        <v>498</v>
      </c>
      <c r="K12863" t="s">
        <v>356</v>
      </c>
      <c r="L12863" t="s">
        <v>53</v>
      </c>
      <c r="M12863" t="s">
        <v>7663</v>
      </c>
      <c r="N12863" t="s">
        <v>5891</v>
      </c>
      <c r="O12863">
        <v>0</v>
      </c>
      <c r="P12863">
        <v>0</v>
      </c>
      <c r="Q12863">
        <v>1</v>
      </c>
    </row>
    <row r="12864" spans="10:17" x14ac:dyDescent="0.2">
      <c r="J12864" t="s">
        <v>498</v>
      </c>
      <c r="K12864" t="s">
        <v>356</v>
      </c>
      <c r="L12864" t="s">
        <v>53</v>
      </c>
      <c r="M12864" t="s">
        <v>7663</v>
      </c>
      <c r="N12864" t="s">
        <v>5896</v>
      </c>
      <c r="O12864">
        <v>0</v>
      </c>
      <c r="P12864">
        <v>0</v>
      </c>
      <c r="Q12864">
        <v>1</v>
      </c>
    </row>
    <row r="12865" spans="10:17" x14ac:dyDescent="0.2">
      <c r="J12865" t="s">
        <v>498</v>
      </c>
      <c r="K12865" t="s">
        <v>356</v>
      </c>
      <c r="L12865" t="s">
        <v>53</v>
      </c>
      <c r="M12865" t="s">
        <v>7663</v>
      </c>
      <c r="N12865" t="s">
        <v>5908</v>
      </c>
      <c r="O12865">
        <v>0</v>
      </c>
      <c r="P12865">
        <v>1E-3</v>
      </c>
      <c r="Q12865">
        <v>1</v>
      </c>
    </row>
    <row r="12866" spans="10:17" x14ac:dyDescent="0.2">
      <c r="J12866" t="s">
        <v>498</v>
      </c>
      <c r="K12866" t="s">
        <v>356</v>
      </c>
      <c r="L12866" t="s">
        <v>53</v>
      </c>
      <c r="M12866" t="s">
        <v>7663</v>
      </c>
      <c r="N12866" t="s">
        <v>5909</v>
      </c>
      <c r="O12866">
        <v>1E-3</v>
      </c>
      <c r="P12866">
        <v>1E-3</v>
      </c>
      <c r="Q12866">
        <v>1</v>
      </c>
    </row>
    <row r="12867" spans="10:17" x14ac:dyDescent="0.2">
      <c r="J12867" t="s">
        <v>498</v>
      </c>
      <c r="K12867" t="s">
        <v>356</v>
      </c>
      <c r="L12867" t="s">
        <v>53</v>
      </c>
      <c r="M12867" t="s">
        <v>7663</v>
      </c>
      <c r="N12867" t="s">
        <v>5910</v>
      </c>
      <c r="O12867">
        <v>1E-3</v>
      </c>
      <c r="P12867">
        <v>1E-3</v>
      </c>
      <c r="Q12867">
        <v>1</v>
      </c>
    </row>
    <row r="12868" spans="10:17" x14ac:dyDescent="0.2">
      <c r="J12868" t="s">
        <v>498</v>
      </c>
      <c r="K12868" t="s">
        <v>356</v>
      </c>
      <c r="L12868" t="s">
        <v>53</v>
      </c>
      <c r="M12868" t="s">
        <v>7663</v>
      </c>
      <c r="N12868" t="s">
        <v>5911</v>
      </c>
      <c r="O12868">
        <v>1E-3</v>
      </c>
      <c r="P12868">
        <v>1E-3</v>
      </c>
      <c r="Q12868">
        <v>1</v>
      </c>
    </row>
    <row r="12869" spans="10:17" x14ac:dyDescent="0.2">
      <c r="J12869" t="s">
        <v>498</v>
      </c>
      <c r="K12869" t="s">
        <v>356</v>
      </c>
      <c r="L12869" t="s">
        <v>53</v>
      </c>
      <c r="M12869" t="s">
        <v>7663</v>
      </c>
      <c r="N12869" t="s">
        <v>5912</v>
      </c>
      <c r="O12869">
        <v>1E-3</v>
      </c>
      <c r="P12869">
        <v>1E-3</v>
      </c>
      <c r="Q12869">
        <v>1</v>
      </c>
    </row>
    <row r="12870" spans="10:17" x14ac:dyDescent="0.2">
      <c r="J12870" t="s">
        <v>498</v>
      </c>
      <c r="K12870" t="s">
        <v>356</v>
      </c>
      <c r="L12870" t="s">
        <v>53</v>
      </c>
      <c r="M12870" t="s">
        <v>7663</v>
      </c>
      <c r="N12870" t="s">
        <v>5913</v>
      </c>
      <c r="O12870">
        <v>0</v>
      </c>
      <c r="P12870">
        <v>0</v>
      </c>
      <c r="Q12870">
        <v>1</v>
      </c>
    </row>
    <row r="12871" spans="10:17" x14ac:dyDescent="0.2">
      <c r="J12871" t="s">
        <v>498</v>
      </c>
      <c r="K12871" t="s">
        <v>356</v>
      </c>
      <c r="L12871" t="s">
        <v>53</v>
      </c>
      <c r="M12871" t="s">
        <v>7663</v>
      </c>
      <c r="N12871" t="s">
        <v>5914</v>
      </c>
      <c r="O12871">
        <v>0</v>
      </c>
      <c r="P12871">
        <v>0</v>
      </c>
      <c r="Q12871">
        <v>1</v>
      </c>
    </row>
    <row r="12872" spans="10:17" x14ac:dyDescent="0.2">
      <c r="J12872" t="s">
        <v>498</v>
      </c>
      <c r="K12872" t="s">
        <v>356</v>
      </c>
      <c r="L12872" t="s">
        <v>53</v>
      </c>
      <c r="M12872" t="s">
        <v>7663</v>
      </c>
      <c r="N12872" t="s">
        <v>5915</v>
      </c>
      <c r="O12872">
        <v>0</v>
      </c>
      <c r="P12872">
        <v>0</v>
      </c>
      <c r="Q12872">
        <v>1</v>
      </c>
    </row>
    <row r="12873" spans="10:17" x14ac:dyDescent="0.2">
      <c r="J12873" t="s">
        <v>498</v>
      </c>
      <c r="K12873" t="s">
        <v>356</v>
      </c>
      <c r="L12873" t="s">
        <v>53</v>
      </c>
      <c r="M12873" t="s">
        <v>7663</v>
      </c>
      <c r="N12873" t="s">
        <v>5917</v>
      </c>
      <c r="O12873">
        <v>0</v>
      </c>
      <c r="P12873">
        <v>0</v>
      </c>
      <c r="Q12873">
        <v>1</v>
      </c>
    </row>
    <row r="12874" spans="10:17" x14ac:dyDescent="0.2">
      <c r="J12874" t="s">
        <v>498</v>
      </c>
      <c r="K12874" t="s">
        <v>356</v>
      </c>
      <c r="L12874" t="s">
        <v>53</v>
      </c>
      <c r="M12874" t="s">
        <v>7663</v>
      </c>
      <c r="N12874" t="s">
        <v>5918</v>
      </c>
      <c r="O12874">
        <v>0</v>
      </c>
      <c r="P12874">
        <v>0</v>
      </c>
      <c r="Q12874">
        <v>1</v>
      </c>
    </row>
    <row r="12875" spans="10:17" x14ac:dyDescent="0.2">
      <c r="J12875" t="s">
        <v>498</v>
      </c>
      <c r="K12875" t="s">
        <v>356</v>
      </c>
      <c r="L12875" t="s">
        <v>53</v>
      </c>
      <c r="M12875" t="s">
        <v>7663</v>
      </c>
      <c r="N12875" t="s">
        <v>5919</v>
      </c>
      <c r="O12875">
        <v>0</v>
      </c>
      <c r="P12875">
        <v>0</v>
      </c>
      <c r="Q12875">
        <v>1</v>
      </c>
    </row>
    <row r="12876" spans="10:17" x14ac:dyDescent="0.2">
      <c r="J12876" t="s">
        <v>498</v>
      </c>
      <c r="K12876" t="s">
        <v>356</v>
      </c>
      <c r="L12876" t="s">
        <v>53</v>
      </c>
      <c r="M12876" t="s">
        <v>7663</v>
      </c>
      <c r="N12876" t="s">
        <v>5920</v>
      </c>
      <c r="O12876">
        <v>0</v>
      </c>
      <c r="P12876">
        <v>0</v>
      </c>
      <c r="Q12876">
        <v>1</v>
      </c>
    </row>
    <row r="12877" spans="10:17" x14ac:dyDescent="0.2">
      <c r="J12877" t="s">
        <v>498</v>
      </c>
      <c r="K12877" t="s">
        <v>356</v>
      </c>
      <c r="L12877" t="s">
        <v>53</v>
      </c>
      <c r="M12877" t="s">
        <v>7663</v>
      </c>
      <c r="N12877" t="s">
        <v>5921</v>
      </c>
      <c r="O12877">
        <v>0</v>
      </c>
      <c r="P12877">
        <v>1E-3</v>
      </c>
      <c r="Q12877">
        <v>1</v>
      </c>
    </row>
    <row r="12878" spans="10:17" x14ac:dyDescent="0.2">
      <c r="J12878" t="s">
        <v>498</v>
      </c>
      <c r="K12878" t="s">
        <v>356</v>
      </c>
      <c r="L12878" t="s">
        <v>53</v>
      </c>
      <c r="M12878" t="s">
        <v>7663</v>
      </c>
      <c r="N12878" t="s">
        <v>5922</v>
      </c>
      <c r="O12878">
        <v>0</v>
      </c>
      <c r="P12878">
        <v>1E-3</v>
      </c>
      <c r="Q12878">
        <v>1</v>
      </c>
    </row>
    <row r="12879" spans="10:17" x14ac:dyDescent="0.2">
      <c r="J12879" t="s">
        <v>498</v>
      </c>
      <c r="K12879" t="s">
        <v>356</v>
      </c>
      <c r="L12879" t="s">
        <v>53</v>
      </c>
      <c r="M12879" t="s">
        <v>7663</v>
      </c>
      <c r="N12879" t="s">
        <v>5923</v>
      </c>
      <c r="O12879">
        <v>1E-3</v>
      </c>
      <c r="P12879">
        <v>1E-3</v>
      </c>
      <c r="Q12879">
        <v>1</v>
      </c>
    </row>
    <row r="12880" spans="10:17" x14ac:dyDescent="0.2">
      <c r="J12880" t="s">
        <v>498</v>
      </c>
      <c r="K12880" t="s">
        <v>356</v>
      </c>
      <c r="L12880" t="s">
        <v>53</v>
      </c>
      <c r="M12880" t="s">
        <v>7663</v>
      </c>
      <c r="N12880" t="s">
        <v>5924</v>
      </c>
      <c r="O12880">
        <v>0</v>
      </c>
      <c r="P12880">
        <v>1E-3</v>
      </c>
      <c r="Q12880">
        <v>1</v>
      </c>
    </row>
    <row r="12881" spans="10:17" x14ac:dyDescent="0.2">
      <c r="J12881" t="s">
        <v>498</v>
      </c>
      <c r="K12881" t="s">
        <v>356</v>
      </c>
      <c r="L12881" t="s">
        <v>53</v>
      </c>
      <c r="M12881" t="s">
        <v>7663</v>
      </c>
      <c r="N12881" t="s">
        <v>5925</v>
      </c>
      <c r="O12881">
        <v>0</v>
      </c>
      <c r="P12881">
        <v>0</v>
      </c>
      <c r="Q12881">
        <v>1</v>
      </c>
    </row>
    <row r="12882" spans="10:17" x14ac:dyDescent="0.2">
      <c r="J12882" t="s">
        <v>498</v>
      </c>
      <c r="K12882" t="s">
        <v>356</v>
      </c>
      <c r="L12882" t="s">
        <v>53</v>
      </c>
      <c r="M12882" t="s">
        <v>7663</v>
      </c>
      <c r="N12882" t="s">
        <v>5926</v>
      </c>
      <c r="O12882">
        <v>1E-3</v>
      </c>
      <c r="P12882">
        <v>1E-3</v>
      </c>
      <c r="Q12882">
        <v>1</v>
      </c>
    </row>
    <row r="12883" spans="10:17" x14ac:dyDescent="0.2">
      <c r="J12883" t="s">
        <v>498</v>
      </c>
      <c r="K12883" t="s">
        <v>356</v>
      </c>
      <c r="L12883" t="s">
        <v>53</v>
      </c>
      <c r="M12883" t="s">
        <v>7663</v>
      </c>
      <c r="N12883" t="s">
        <v>5927</v>
      </c>
      <c r="O12883">
        <v>0</v>
      </c>
      <c r="P12883">
        <v>0</v>
      </c>
      <c r="Q12883">
        <v>1</v>
      </c>
    </row>
    <row r="12884" spans="10:17" x14ac:dyDescent="0.2">
      <c r="J12884" t="s">
        <v>498</v>
      </c>
      <c r="K12884" t="s">
        <v>356</v>
      </c>
      <c r="L12884" t="s">
        <v>53</v>
      </c>
      <c r="M12884" t="s">
        <v>7663</v>
      </c>
      <c r="N12884" t="s">
        <v>5928</v>
      </c>
      <c r="O12884">
        <v>1E-3</v>
      </c>
      <c r="P12884">
        <v>1E-3</v>
      </c>
      <c r="Q12884">
        <v>1</v>
      </c>
    </row>
    <row r="12885" spans="10:17" x14ac:dyDescent="0.2">
      <c r="J12885" t="s">
        <v>498</v>
      </c>
      <c r="K12885" t="s">
        <v>356</v>
      </c>
      <c r="L12885" t="s">
        <v>53</v>
      </c>
      <c r="M12885" t="s">
        <v>7663</v>
      </c>
      <c r="N12885" t="s">
        <v>5929</v>
      </c>
      <c r="O12885">
        <v>1E-3</v>
      </c>
      <c r="P12885">
        <v>1E-3</v>
      </c>
      <c r="Q12885">
        <v>1</v>
      </c>
    </row>
    <row r="12886" spans="10:17" x14ac:dyDescent="0.2">
      <c r="J12886" t="s">
        <v>498</v>
      </c>
      <c r="K12886" t="s">
        <v>356</v>
      </c>
      <c r="L12886" t="s">
        <v>53</v>
      </c>
      <c r="M12886" t="s">
        <v>7663</v>
      </c>
      <c r="N12886" t="s">
        <v>5930</v>
      </c>
      <c r="O12886">
        <v>1E-3</v>
      </c>
      <c r="P12886">
        <v>1E-3</v>
      </c>
      <c r="Q12886">
        <v>1</v>
      </c>
    </row>
    <row r="12887" spans="10:17" x14ac:dyDescent="0.2">
      <c r="J12887" t="s">
        <v>498</v>
      </c>
      <c r="K12887" t="s">
        <v>356</v>
      </c>
      <c r="L12887" t="s">
        <v>53</v>
      </c>
      <c r="M12887" t="s">
        <v>7663</v>
      </c>
      <c r="N12887" t="s">
        <v>5931</v>
      </c>
      <c r="O12887">
        <v>1E-3</v>
      </c>
      <c r="P12887">
        <v>1E-3</v>
      </c>
      <c r="Q12887">
        <v>1</v>
      </c>
    </row>
    <row r="12888" spans="10:17" x14ac:dyDescent="0.2">
      <c r="J12888" t="s">
        <v>498</v>
      </c>
      <c r="K12888" t="s">
        <v>356</v>
      </c>
      <c r="L12888" t="s">
        <v>53</v>
      </c>
      <c r="M12888" t="s">
        <v>7663</v>
      </c>
      <c r="N12888" t="s">
        <v>5932</v>
      </c>
      <c r="O12888">
        <v>1E-3</v>
      </c>
      <c r="P12888">
        <v>1E-3</v>
      </c>
      <c r="Q12888">
        <v>1</v>
      </c>
    </row>
    <row r="12889" spans="10:17" x14ac:dyDescent="0.2">
      <c r="J12889" t="s">
        <v>498</v>
      </c>
      <c r="K12889" t="s">
        <v>356</v>
      </c>
      <c r="L12889" t="s">
        <v>53</v>
      </c>
      <c r="M12889" t="s">
        <v>7663</v>
      </c>
      <c r="N12889" t="s">
        <v>5933</v>
      </c>
      <c r="O12889">
        <v>1E-3</v>
      </c>
      <c r="P12889">
        <v>1E-3</v>
      </c>
      <c r="Q12889">
        <v>1</v>
      </c>
    </row>
    <row r="12890" spans="10:17" x14ac:dyDescent="0.2">
      <c r="J12890" t="s">
        <v>498</v>
      </c>
      <c r="K12890" t="s">
        <v>356</v>
      </c>
      <c r="L12890" t="s">
        <v>53</v>
      </c>
      <c r="M12890" t="s">
        <v>7663</v>
      </c>
      <c r="N12890" t="s">
        <v>5934</v>
      </c>
      <c r="O12890">
        <v>1E-3</v>
      </c>
      <c r="P12890">
        <v>1E-3</v>
      </c>
      <c r="Q12890">
        <v>1</v>
      </c>
    </row>
    <row r="12891" spans="10:17" x14ac:dyDescent="0.2">
      <c r="J12891" t="s">
        <v>498</v>
      </c>
      <c r="K12891" t="s">
        <v>356</v>
      </c>
      <c r="L12891" t="s">
        <v>53</v>
      </c>
      <c r="M12891" t="s">
        <v>7663</v>
      </c>
      <c r="N12891" t="s">
        <v>5935</v>
      </c>
      <c r="O12891">
        <v>1E-3</v>
      </c>
      <c r="P12891">
        <v>1E-3</v>
      </c>
      <c r="Q12891">
        <v>1</v>
      </c>
    </row>
    <row r="12892" spans="10:17" x14ac:dyDescent="0.2">
      <c r="J12892" t="s">
        <v>498</v>
      </c>
      <c r="K12892" t="s">
        <v>356</v>
      </c>
      <c r="L12892" t="s">
        <v>53</v>
      </c>
      <c r="M12892" t="s">
        <v>7663</v>
      </c>
      <c r="N12892" t="s">
        <v>5936</v>
      </c>
      <c r="O12892">
        <v>1E-3</v>
      </c>
      <c r="P12892">
        <v>1E-3</v>
      </c>
      <c r="Q12892">
        <v>1</v>
      </c>
    </row>
    <row r="12893" spans="10:17" x14ac:dyDescent="0.2">
      <c r="J12893" t="s">
        <v>498</v>
      </c>
      <c r="K12893" t="s">
        <v>356</v>
      </c>
      <c r="L12893" t="s">
        <v>53</v>
      </c>
      <c r="M12893" t="s">
        <v>7663</v>
      </c>
      <c r="N12893" t="s">
        <v>5937</v>
      </c>
      <c r="O12893">
        <v>1E-3</v>
      </c>
      <c r="P12893">
        <v>1E-3</v>
      </c>
      <c r="Q12893">
        <v>1</v>
      </c>
    </row>
    <row r="12894" spans="10:17" x14ac:dyDescent="0.2">
      <c r="J12894" t="s">
        <v>498</v>
      </c>
      <c r="K12894" t="s">
        <v>356</v>
      </c>
      <c r="L12894" t="s">
        <v>53</v>
      </c>
      <c r="M12894" t="s">
        <v>7663</v>
      </c>
      <c r="N12894" t="s">
        <v>5938</v>
      </c>
      <c r="O12894">
        <v>0</v>
      </c>
      <c r="P12894">
        <v>0</v>
      </c>
      <c r="Q12894">
        <v>1</v>
      </c>
    </row>
    <row r="12895" spans="10:17" x14ac:dyDescent="0.2">
      <c r="J12895" t="s">
        <v>498</v>
      </c>
      <c r="K12895" t="s">
        <v>356</v>
      </c>
      <c r="L12895" t="s">
        <v>53</v>
      </c>
      <c r="M12895" t="s">
        <v>7663</v>
      </c>
      <c r="N12895" t="s">
        <v>5939</v>
      </c>
      <c r="O12895">
        <v>0</v>
      </c>
      <c r="P12895">
        <v>0</v>
      </c>
      <c r="Q12895">
        <v>1</v>
      </c>
    </row>
    <row r="12896" spans="10:17" x14ac:dyDescent="0.2">
      <c r="J12896" t="s">
        <v>498</v>
      </c>
      <c r="K12896" t="s">
        <v>356</v>
      </c>
      <c r="L12896" t="s">
        <v>53</v>
      </c>
      <c r="M12896" t="s">
        <v>7663</v>
      </c>
      <c r="N12896" t="s">
        <v>5940</v>
      </c>
      <c r="O12896">
        <v>0</v>
      </c>
      <c r="P12896">
        <v>0</v>
      </c>
      <c r="Q12896">
        <v>1</v>
      </c>
    </row>
    <row r="12897" spans="10:17" x14ac:dyDescent="0.2">
      <c r="J12897" t="s">
        <v>498</v>
      </c>
      <c r="K12897" t="s">
        <v>356</v>
      </c>
      <c r="L12897" t="s">
        <v>53</v>
      </c>
      <c r="M12897" t="s">
        <v>7663</v>
      </c>
      <c r="N12897" t="s">
        <v>5941</v>
      </c>
      <c r="O12897">
        <v>0</v>
      </c>
      <c r="P12897">
        <v>0</v>
      </c>
      <c r="Q12897">
        <v>1</v>
      </c>
    </row>
    <row r="12898" spans="10:17" x14ac:dyDescent="0.2">
      <c r="J12898" t="s">
        <v>498</v>
      </c>
      <c r="K12898" t="s">
        <v>356</v>
      </c>
      <c r="L12898" t="s">
        <v>53</v>
      </c>
      <c r="M12898" t="s">
        <v>7663</v>
      </c>
      <c r="N12898" t="s">
        <v>5942</v>
      </c>
      <c r="O12898">
        <v>0</v>
      </c>
      <c r="P12898">
        <v>0</v>
      </c>
      <c r="Q12898">
        <v>1</v>
      </c>
    </row>
    <row r="12899" spans="10:17" x14ac:dyDescent="0.2">
      <c r="J12899" t="s">
        <v>498</v>
      </c>
      <c r="K12899" t="s">
        <v>356</v>
      </c>
      <c r="L12899" t="s">
        <v>53</v>
      </c>
      <c r="M12899" t="s">
        <v>7663</v>
      </c>
      <c r="N12899" t="s">
        <v>5943</v>
      </c>
      <c r="O12899">
        <v>0</v>
      </c>
      <c r="P12899">
        <v>1E-3</v>
      </c>
      <c r="Q12899">
        <v>1</v>
      </c>
    </row>
    <row r="12900" spans="10:17" x14ac:dyDescent="0.2">
      <c r="J12900" t="s">
        <v>498</v>
      </c>
      <c r="K12900" t="s">
        <v>356</v>
      </c>
      <c r="L12900" t="s">
        <v>53</v>
      </c>
      <c r="M12900" t="s">
        <v>7663</v>
      </c>
      <c r="N12900" t="s">
        <v>5944</v>
      </c>
      <c r="O12900">
        <v>1E-3</v>
      </c>
      <c r="P12900">
        <v>1E-3</v>
      </c>
      <c r="Q12900">
        <v>1</v>
      </c>
    </row>
    <row r="12901" spans="10:17" x14ac:dyDescent="0.2">
      <c r="J12901" t="s">
        <v>498</v>
      </c>
      <c r="K12901" t="s">
        <v>356</v>
      </c>
      <c r="L12901" t="s">
        <v>53</v>
      </c>
      <c r="M12901" t="s">
        <v>7663</v>
      </c>
      <c r="N12901" t="s">
        <v>5945</v>
      </c>
      <c r="O12901">
        <v>1E-3</v>
      </c>
      <c r="P12901">
        <v>1E-3</v>
      </c>
      <c r="Q12901">
        <v>1</v>
      </c>
    </row>
    <row r="12902" spans="10:17" x14ac:dyDescent="0.2">
      <c r="J12902" t="s">
        <v>498</v>
      </c>
      <c r="K12902" t="s">
        <v>356</v>
      </c>
      <c r="L12902" t="s">
        <v>53</v>
      </c>
      <c r="M12902" t="s">
        <v>7663</v>
      </c>
      <c r="N12902" t="s">
        <v>5946</v>
      </c>
      <c r="O12902">
        <v>1E-3</v>
      </c>
      <c r="P12902">
        <v>1E-3</v>
      </c>
      <c r="Q12902">
        <v>1</v>
      </c>
    </row>
    <row r="12903" spans="10:17" x14ac:dyDescent="0.2">
      <c r="J12903" t="s">
        <v>498</v>
      </c>
      <c r="K12903" t="s">
        <v>356</v>
      </c>
      <c r="L12903" t="s">
        <v>53</v>
      </c>
      <c r="M12903" t="s">
        <v>7663</v>
      </c>
      <c r="N12903" t="s">
        <v>5947</v>
      </c>
      <c r="O12903">
        <v>1E-3</v>
      </c>
      <c r="P12903">
        <v>1E-3</v>
      </c>
      <c r="Q12903">
        <v>1</v>
      </c>
    </row>
    <row r="12904" spans="10:17" x14ac:dyDescent="0.2">
      <c r="J12904" t="s">
        <v>498</v>
      </c>
      <c r="K12904" t="s">
        <v>356</v>
      </c>
      <c r="L12904" t="s">
        <v>53</v>
      </c>
      <c r="M12904" t="s">
        <v>7663</v>
      </c>
      <c r="N12904" t="s">
        <v>5948</v>
      </c>
      <c r="O12904">
        <v>1E-3</v>
      </c>
      <c r="P12904">
        <v>1E-3</v>
      </c>
      <c r="Q12904">
        <v>1</v>
      </c>
    </row>
    <row r="12905" spans="10:17" x14ac:dyDescent="0.2">
      <c r="J12905" t="s">
        <v>498</v>
      </c>
      <c r="K12905" t="s">
        <v>356</v>
      </c>
      <c r="L12905" t="s">
        <v>53</v>
      </c>
      <c r="M12905" t="s">
        <v>7663</v>
      </c>
      <c r="N12905" t="s">
        <v>5949</v>
      </c>
      <c r="O12905">
        <v>1E-3</v>
      </c>
      <c r="P12905">
        <v>1E-3</v>
      </c>
      <c r="Q12905">
        <v>1</v>
      </c>
    </row>
    <row r="12906" spans="10:17" x14ac:dyDescent="0.2">
      <c r="J12906" t="s">
        <v>498</v>
      </c>
      <c r="K12906" t="s">
        <v>356</v>
      </c>
      <c r="L12906" t="s">
        <v>53</v>
      </c>
      <c r="M12906" t="s">
        <v>7663</v>
      </c>
      <c r="N12906" t="s">
        <v>5950</v>
      </c>
      <c r="O12906">
        <v>1E-3</v>
      </c>
      <c r="P12906">
        <v>1E-3</v>
      </c>
      <c r="Q12906">
        <v>1</v>
      </c>
    </row>
    <row r="12907" spans="10:17" x14ac:dyDescent="0.2">
      <c r="J12907" t="s">
        <v>498</v>
      </c>
      <c r="K12907" t="s">
        <v>356</v>
      </c>
      <c r="L12907" t="s">
        <v>53</v>
      </c>
      <c r="M12907" t="s">
        <v>7663</v>
      </c>
      <c r="N12907" t="s">
        <v>5951</v>
      </c>
      <c r="O12907">
        <v>0</v>
      </c>
      <c r="P12907">
        <v>0</v>
      </c>
      <c r="Q12907">
        <v>1</v>
      </c>
    </row>
    <row r="12908" spans="10:17" x14ac:dyDescent="0.2">
      <c r="J12908" t="s">
        <v>498</v>
      </c>
      <c r="K12908" t="s">
        <v>356</v>
      </c>
      <c r="L12908" t="s">
        <v>53</v>
      </c>
      <c r="M12908" t="s">
        <v>7663</v>
      </c>
      <c r="N12908" t="s">
        <v>5952</v>
      </c>
      <c r="O12908">
        <v>0</v>
      </c>
      <c r="P12908">
        <v>0</v>
      </c>
      <c r="Q12908">
        <v>1</v>
      </c>
    </row>
    <row r="12909" spans="10:17" x14ac:dyDescent="0.2">
      <c r="J12909" t="s">
        <v>498</v>
      </c>
      <c r="K12909" t="s">
        <v>356</v>
      </c>
      <c r="L12909" t="s">
        <v>53</v>
      </c>
      <c r="M12909" t="s">
        <v>7663</v>
      </c>
      <c r="N12909" t="s">
        <v>5953</v>
      </c>
      <c r="O12909">
        <v>0</v>
      </c>
      <c r="P12909">
        <v>0</v>
      </c>
      <c r="Q12909">
        <v>1</v>
      </c>
    </row>
    <row r="12910" spans="10:17" x14ac:dyDescent="0.2">
      <c r="J12910" t="s">
        <v>498</v>
      </c>
      <c r="K12910" t="s">
        <v>356</v>
      </c>
      <c r="L12910" t="s">
        <v>53</v>
      </c>
      <c r="M12910" t="s">
        <v>7663</v>
      </c>
      <c r="N12910" t="s">
        <v>5970</v>
      </c>
      <c r="O12910">
        <v>0</v>
      </c>
      <c r="P12910">
        <v>1E-3</v>
      </c>
      <c r="Q12910">
        <v>1</v>
      </c>
    </row>
    <row r="12911" spans="10:17" x14ac:dyDescent="0.2">
      <c r="J12911" t="s">
        <v>498</v>
      </c>
      <c r="K12911" t="s">
        <v>356</v>
      </c>
      <c r="L12911" t="s">
        <v>53</v>
      </c>
      <c r="M12911" t="s">
        <v>7663</v>
      </c>
      <c r="N12911" t="s">
        <v>5971</v>
      </c>
      <c r="O12911">
        <v>0</v>
      </c>
      <c r="P12911">
        <v>1E-3</v>
      </c>
      <c r="Q12911">
        <v>1</v>
      </c>
    </row>
    <row r="12912" spans="10:17" x14ac:dyDescent="0.2">
      <c r="J12912" t="s">
        <v>498</v>
      </c>
      <c r="K12912" t="s">
        <v>356</v>
      </c>
      <c r="L12912" t="s">
        <v>53</v>
      </c>
      <c r="M12912" t="s">
        <v>7663</v>
      </c>
      <c r="N12912" t="s">
        <v>5995</v>
      </c>
      <c r="O12912">
        <v>0</v>
      </c>
      <c r="P12912">
        <v>0</v>
      </c>
      <c r="Q12912">
        <v>1</v>
      </c>
    </row>
    <row r="12913" spans="10:17" x14ac:dyDescent="0.2">
      <c r="J12913" t="s">
        <v>498</v>
      </c>
      <c r="K12913" t="s">
        <v>356</v>
      </c>
      <c r="L12913" t="s">
        <v>53</v>
      </c>
      <c r="M12913" t="s">
        <v>7663</v>
      </c>
      <c r="N12913" t="s">
        <v>5996</v>
      </c>
      <c r="O12913">
        <v>0</v>
      </c>
      <c r="P12913">
        <v>0</v>
      </c>
      <c r="Q12913">
        <v>1</v>
      </c>
    </row>
    <row r="12914" spans="10:17" x14ac:dyDescent="0.2">
      <c r="J12914" t="s">
        <v>498</v>
      </c>
      <c r="K12914" t="s">
        <v>356</v>
      </c>
      <c r="L12914" t="s">
        <v>53</v>
      </c>
      <c r="M12914" t="s">
        <v>7663</v>
      </c>
      <c r="N12914" t="s">
        <v>5997</v>
      </c>
      <c r="O12914">
        <v>0</v>
      </c>
      <c r="P12914">
        <v>0</v>
      </c>
      <c r="Q12914">
        <v>1</v>
      </c>
    </row>
    <row r="12915" spans="10:17" x14ac:dyDescent="0.2">
      <c r="J12915" t="s">
        <v>498</v>
      </c>
      <c r="K12915" t="s">
        <v>356</v>
      </c>
      <c r="L12915" t="s">
        <v>53</v>
      </c>
      <c r="M12915" t="s">
        <v>7663</v>
      </c>
      <c r="N12915" t="s">
        <v>5998</v>
      </c>
      <c r="O12915">
        <v>1E-3</v>
      </c>
      <c r="P12915">
        <v>1E-3</v>
      </c>
      <c r="Q12915">
        <v>1</v>
      </c>
    </row>
    <row r="12916" spans="10:17" x14ac:dyDescent="0.2">
      <c r="J12916" t="s">
        <v>498</v>
      </c>
      <c r="K12916" t="s">
        <v>356</v>
      </c>
      <c r="L12916" t="s">
        <v>53</v>
      </c>
      <c r="M12916" t="s">
        <v>7663</v>
      </c>
      <c r="N12916" t="s">
        <v>5999</v>
      </c>
      <c r="O12916">
        <v>0</v>
      </c>
      <c r="P12916">
        <v>0</v>
      </c>
      <c r="Q12916">
        <v>1</v>
      </c>
    </row>
    <row r="12917" spans="10:17" x14ac:dyDescent="0.2">
      <c r="J12917" t="s">
        <v>498</v>
      </c>
      <c r="K12917" t="s">
        <v>356</v>
      </c>
      <c r="L12917" t="s">
        <v>53</v>
      </c>
      <c r="M12917" t="s">
        <v>7663</v>
      </c>
      <c r="N12917" t="s">
        <v>6000</v>
      </c>
      <c r="O12917">
        <v>0</v>
      </c>
      <c r="P12917">
        <v>0</v>
      </c>
      <c r="Q12917">
        <v>1</v>
      </c>
    </row>
    <row r="12918" spans="10:17" x14ac:dyDescent="0.2">
      <c r="J12918" t="s">
        <v>498</v>
      </c>
      <c r="K12918" t="s">
        <v>356</v>
      </c>
      <c r="L12918" t="s">
        <v>53</v>
      </c>
      <c r="M12918" t="s">
        <v>7663</v>
      </c>
      <c r="N12918" t="s">
        <v>6001</v>
      </c>
      <c r="O12918">
        <v>0</v>
      </c>
      <c r="P12918">
        <v>0</v>
      </c>
      <c r="Q12918">
        <v>1</v>
      </c>
    </row>
    <row r="12919" spans="10:17" x14ac:dyDescent="0.2">
      <c r="J12919" t="s">
        <v>498</v>
      </c>
      <c r="K12919" t="s">
        <v>356</v>
      </c>
      <c r="L12919" t="s">
        <v>53</v>
      </c>
      <c r="M12919" t="s">
        <v>7663</v>
      </c>
      <c r="N12919" t="s">
        <v>6002</v>
      </c>
      <c r="O12919">
        <v>0</v>
      </c>
      <c r="P12919">
        <v>0</v>
      </c>
      <c r="Q12919">
        <v>1</v>
      </c>
    </row>
    <row r="12920" spans="10:17" x14ac:dyDescent="0.2">
      <c r="J12920" t="s">
        <v>498</v>
      </c>
      <c r="K12920" t="s">
        <v>356</v>
      </c>
      <c r="L12920" t="s">
        <v>53</v>
      </c>
      <c r="M12920" t="s">
        <v>7663</v>
      </c>
      <c r="N12920" t="s">
        <v>6003</v>
      </c>
      <c r="O12920">
        <v>1E-3</v>
      </c>
      <c r="P12920">
        <v>1E-3</v>
      </c>
      <c r="Q12920">
        <v>1</v>
      </c>
    </row>
    <row r="12921" spans="10:17" x14ac:dyDescent="0.2">
      <c r="J12921" t="s">
        <v>498</v>
      </c>
      <c r="K12921" t="s">
        <v>356</v>
      </c>
      <c r="L12921" t="s">
        <v>53</v>
      </c>
      <c r="M12921" t="s">
        <v>7663</v>
      </c>
      <c r="N12921" t="s">
        <v>6004</v>
      </c>
      <c r="O12921">
        <v>1E-3</v>
      </c>
      <c r="P12921">
        <v>1E-3</v>
      </c>
      <c r="Q12921">
        <v>1</v>
      </c>
    </row>
    <row r="12922" spans="10:17" x14ac:dyDescent="0.2">
      <c r="J12922" t="s">
        <v>498</v>
      </c>
      <c r="K12922" t="s">
        <v>356</v>
      </c>
      <c r="L12922" t="s">
        <v>53</v>
      </c>
      <c r="M12922" t="s">
        <v>7663</v>
      </c>
      <c r="N12922" t="s">
        <v>6005</v>
      </c>
      <c r="O12922">
        <v>1E-3</v>
      </c>
      <c r="P12922">
        <v>1E-3</v>
      </c>
      <c r="Q12922">
        <v>1</v>
      </c>
    </row>
    <row r="12923" spans="10:17" x14ac:dyDescent="0.2">
      <c r="J12923" t="s">
        <v>498</v>
      </c>
      <c r="K12923" t="s">
        <v>356</v>
      </c>
      <c r="L12923" t="s">
        <v>53</v>
      </c>
      <c r="M12923" t="s">
        <v>7663</v>
      </c>
      <c r="N12923" t="s">
        <v>6006</v>
      </c>
      <c r="O12923">
        <v>1E-3</v>
      </c>
      <c r="P12923">
        <v>1E-3</v>
      </c>
      <c r="Q12923">
        <v>1</v>
      </c>
    </row>
    <row r="12924" spans="10:17" x14ac:dyDescent="0.2">
      <c r="J12924" t="s">
        <v>498</v>
      </c>
      <c r="K12924" t="s">
        <v>356</v>
      </c>
      <c r="L12924" t="s">
        <v>53</v>
      </c>
      <c r="M12924" t="s">
        <v>7663</v>
      </c>
      <c r="N12924" t="s">
        <v>6007</v>
      </c>
      <c r="O12924">
        <v>1E-3</v>
      </c>
      <c r="P12924">
        <v>1E-3</v>
      </c>
      <c r="Q12924">
        <v>1</v>
      </c>
    </row>
    <row r="12925" spans="10:17" x14ac:dyDescent="0.2">
      <c r="J12925" t="s">
        <v>498</v>
      </c>
      <c r="K12925" t="s">
        <v>356</v>
      </c>
      <c r="L12925" t="s">
        <v>53</v>
      </c>
      <c r="M12925" t="s">
        <v>7663</v>
      </c>
      <c r="N12925" t="s">
        <v>6015</v>
      </c>
      <c r="O12925">
        <v>0</v>
      </c>
      <c r="P12925">
        <v>0</v>
      </c>
      <c r="Q12925">
        <v>1</v>
      </c>
    </row>
    <row r="12926" spans="10:17" x14ac:dyDescent="0.2">
      <c r="J12926" t="s">
        <v>498</v>
      </c>
      <c r="K12926" t="s">
        <v>356</v>
      </c>
      <c r="L12926" t="s">
        <v>53</v>
      </c>
      <c r="M12926" t="s">
        <v>7663</v>
      </c>
      <c r="N12926" t="s">
        <v>6016</v>
      </c>
      <c r="O12926">
        <v>0</v>
      </c>
      <c r="P12926">
        <v>0</v>
      </c>
      <c r="Q12926">
        <v>1</v>
      </c>
    </row>
    <row r="12927" spans="10:17" x14ac:dyDescent="0.2">
      <c r="J12927" t="s">
        <v>498</v>
      </c>
      <c r="K12927" t="s">
        <v>356</v>
      </c>
      <c r="L12927" t="s">
        <v>53</v>
      </c>
      <c r="M12927" t="s">
        <v>7663</v>
      </c>
      <c r="N12927" t="s">
        <v>6017</v>
      </c>
      <c r="O12927">
        <v>1E-3</v>
      </c>
      <c r="P12927">
        <v>1E-3</v>
      </c>
      <c r="Q12927">
        <v>1</v>
      </c>
    </row>
    <row r="12928" spans="10:17" x14ac:dyDescent="0.2">
      <c r="J12928" t="s">
        <v>498</v>
      </c>
      <c r="K12928" t="s">
        <v>356</v>
      </c>
      <c r="L12928" t="s">
        <v>53</v>
      </c>
      <c r="M12928" t="s">
        <v>7663</v>
      </c>
      <c r="N12928" t="s">
        <v>6052</v>
      </c>
      <c r="O12928">
        <v>1E-3</v>
      </c>
      <c r="P12928">
        <v>1E-3</v>
      </c>
      <c r="Q12928">
        <v>1</v>
      </c>
    </row>
    <row r="12929" spans="10:17" x14ac:dyDescent="0.2">
      <c r="J12929" t="s">
        <v>498</v>
      </c>
      <c r="K12929" t="s">
        <v>356</v>
      </c>
      <c r="L12929" t="s">
        <v>53</v>
      </c>
      <c r="M12929" t="s">
        <v>7663</v>
      </c>
      <c r="N12929" t="s">
        <v>6053</v>
      </c>
      <c r="O12929">
        <v>1E-3</v>
      </c>
      <c r="P12929">
        <v>1E-3</v>
      </c>
      <c r="Q12929">
        <v>1</v>
      </c>
    </row>
    <row r="12930" spans="10:17" x14ac:dyDescent="0.2">
      <c r="J12930" t="s">
        <v>498</v>
      </c>
      <c r="K12930" t="s">
        <v>356</v>
      </c>
      <c r="L12930" t="s">
        <v>53</v>
      </c>
      <c r="M12930" t="s">
        <v>7663</v>
      </c>
      <c r="N12930" t="s">
        <v>6054</v>
      </c>
      <c r="O12930">
        <v>1E-3</v>
      </c>
      <c r="P12930">
        <v>1E-3</v>
      </c>
      <c r="Q12930">
        <v>1</v>
      </c>
    </row>
    <row r="12931" spans="10:17" x14ac:dyDescent="0.2">
      <c r="J12931" t="s">
        <v>498</v>
      </c>
      <c r="K12931" t="s">
        <v>356</v>
      </c>
      <c r="L12931" t="s">
        <v>53</v>
      </c>
      <c r="M12931" t="s">
        <v>7663</v>
      </c>
      <c r="N12931" t="s">
        <v>6055</v>
      </c>
      <c r="O12931">
        <v>1E-3</v>
      </c>
      <c r="P12931">
        <v>1E-3</v>
      </c>
      <c r="Q12931">
        <v>1</v>
      </c>
    </row>
    <row r="12932" spans="10:17" x14ac:dyDescent="0.2">
      <c r="J12932" t="s">
        <v>498</v>
      </c>
      <c r="K12932" t="s">
        <v>356</v>
      </c>
      <c r="L12932" t="s">
        <v>53</v>
      </c>
      <c r="M12932" t="s">
        <v>7663</v>
      </c>
      <c r="N12932" t="s">
        <v>6056</v>
      </c>
      <c r="O12932">
        <v>1E-3</v>
      </c>
      <c r="P12932">
        <v>1E-3</v>
      </c>
      <c r="Q12932">
        <v>1</v>
      </c>
    </row>
    <row r="12933" spans="10:17" x14ac:dyDescent="0.2">
      <c r="J12933" t="s">
        <v>498</v>
      </c>
      <c r="K12933" t="s">
        <v>356</v>
      </c>
      <c r="L12933" t="s">
        <v>53</v>
      </c>
      <c r="M12933" t="s">
        <v>7663</v>
      </c>
      <c r="N12933" t="s">
        <v>6057</v>
      </c>
      <c r="O12933">
        <v>0</v>
      </c>
      <c r="P12933">
        <v>0</v>
      </c>
      <c r="Q12933">
        <v>1</v>
      </c>
    </row>
    <row r="12934" spans="10:17" x14ac:dyDescent="0.2">
      <c r="J12934" t="s">
        <v>498</v>
      </c>
      <c r="K12934" t="s">
        <v>356</v>
      </c>
      <c r="L12934" t="s">
        <v>53</v>
      </c>
      <c r="M12934" t="s">
        <v>7663</v>
      </c>
      <c r="N12934" t="s">
        <v>6058</v>
      </c>
      <c r="O12934">
        <v>0</v>
      </c>
      <c r="P12934">
        <v>0</v>
      </c>
      <c r="Q12934">
        <v>1</v>
      </c>
    </row>
    <row r="12935" spans="10:17" x14ac:dyDescent="0.2">
      <c r="J12935" t="s">
        <v>498</v>
      </c>
      <c r="K12935" t="s">
        <v>356</v>
      </c>
      <c r="L12935" t="s">
        <v>53</v>
      </c>
      <c r="M12935" t="s">
        <v>7663</v>
      </c>
      <c r="N12935" t="s">
        <v>6059</v>
      </c>
      <c r="O12935">
        <v>0</v>
      </c>
      <c r="P12935">
        <v>0</v>
      </c>
      <c r="Q12935">
        <v>1</v>
      </c>
    </row>
    <row r="12936" spans="10:17" x14ac:dyDescent="0.2">
      <c r="J12936" t="s">
        <v>498</v>
      </c>
      <c r="K12936" t="s">
        <v>356</v>
      </c>
      <c r="L12936" t="s">
        <v>53</v>
      </c>
      <c r="M12936" t="s">
        <v>7663</v>
      </c>
      <c r="N12936" t="s">
        <v>6061</v>
      </c>
      <c r="O12936">
        <v>0</v>
      </c>
      <c r="P12936">
        <v>0</v>
      </c>
      <c r="Q12936">
        <v>1</v>
      </c>
    </row>
    <row r="12937" spans="10:17" x14ac:dyDescent="0.2">
      <c r="J12937" t="s">
        <v>498</v>
      </c>
      <c r="K12937" t="s">
        <v>356</v>
      </c>
      <c r="L12937" t="s">
        <v>53</v>
      </c>
      <c r="M12937" t="s">
        <v>7663</v>
      </c>
      <c r="N12937" t="s">
        <v>6062</v>
      </c>
      <c r="O12937">
        <v>0</v>
      </c>
      <c r="P12937">
        <v>0</v>
      </c>
      <c r="Q12937">
        <v>1</v>
      </c>
    </row>
    <row r="12938" spans="10:17" x14ac:dyDescent="0.2">
      <c r="J12938" t="s">
        <v>498</v>
      </c>
      <c r="K12938" t="s">
        <v>356</v>
      </c>
      <c r="L12938" t="s">
        <v>53</v>
      </c>
      <c r="M12938" t="s">
        <v>7663</v>
      </c>
      <c r="N12938" t="s">
        <v>6064</v>
      </c>
      <c r="O12938">
        <v>0</v>
      </c>
      <c r="P12938">
        <v>0</v>
      </c>
      <c r="Q12938">
        <v>1</v>
      </c>
    </row>
    <row r="12939" spans="10:17" x14ac:dyDescent="0.2">
      <c r="J12939" t="s">
        <v>498</v>
      </c>
      <c r="K12939" t="s">
        <v>356</v>
      </c>
      <c r="L12939" t="s">
        <v>53</v>
      </c>
      <c r="M12939" t="s">
        <v>7663</v>
      </c>
      <c r="N12939" t="s">
        <v>6065</v>
      </c>
      <c r="O12939">
        <v>1E-3</v>
      </c>
      <c r="P12939">
        <v>1E-3</v>
      </c>
      <c r="Q12939">
        <v>1</v>
      </c>
    </row>
    <row r="12940" spans="10:17" x14ac:dyDescent="0.2">
      <c r="J12940" t="s">
        <v>498</v>
      </c>
      <c r="K12940" t="s">
        <v>356</v>
      </c>
      <c r="L12940" t="s">
        <v>53</v>
      </c>
      <c r="M12940" t="s">
        <v>7663</v>
      </c>
      <c r="N12940" t="s">
        <v>6066</v>
      </c>
      <c r="O12940">
        <v>1E-3</v>
      </c>
      <c r="P12940">
        <v>1E-3</v>
      </c>
      <c r="Q12940">
        <v>1</v>
      </c>
    </row>
    <row r="12941" spans="10:17" x14ac:dyDescent="0.2">
      <c r="J12941" t="s">
        <v>498</v>
      </c>
      <c r="K12941" t="s">
        <v>356</v>
      </c>
      <c r="L12941" t="s">
        <v>53</v>
      </c>
      <c r="M12941" t="s">
        <v>7663</v>
      </c>
      <c r="N12941" t="s">
        <v>6067</v>
      </c>
      <c r="O12941">
        <v>1E-3</v>
      </c>
      <c r="P12941">
        <v>1E-3</v>
      </c>
      <c r="Q12941">
        <v>1</v>
      </c>
    </row>
    <row r="12942" spans="10:17" x14ac:dyDescent="0.2">
      <c r="J12942" t="s">
        <v>498</v>
      </c>
      <c r="K12942" t="s">
        <v>356</v>
      </c>
      <c r="L12942" t="s">
        <v>53</v>
      </c>
      <c r="M12942" t="s">
        <v>7663</v>
      </c>
      <c r="N12942" t="s">
        <v>6068</v>
      </c>
      <c r="O12942">
        <v>1E-3</v>
      </c>
      <c r="P12942">
        <v>1E-3</v>
      </c>
      <c r="Q12942">
        <v>1</v>
      </c>
    </row>
    <row r="12943" spans="10:17" x14ac:dyDescent="0.2">
      <c r="J12943" t="s">
        <v>498</v>
      </c>
      <c r="K12943" t="s">
        <v>356</v>
      </c>
      <c r="L12943" t="s">
        <v>53</v>
      </c>
      <c r="M12943" t="s">
        <v>7663</v>
      </c>
      <c r="N12943" t="s">
        <v>6069</v>
      </c>
      <c r="O12943">
        <v>1E-3</v>
      </c>
      <c r="P12943">
        <v>1E-3</v>
      </c>
      <c r="Q12943">
        <v>1</v>
      </c>
    </row>
    <row r="12944" spans="10:17" x14ac:dyDescent="0.2">
      <c r="J12944" t="s">
        <v>498</v>
      </c>
      <c r="K12944" t="s">
        <v>356</v>
      </c>
      <c r="L12944" t="s">
        <v>53</v>
      </c>
      <c r="M12944" t="s">
        <v>7663</v>
      </c>
      <c r="N12944" t="s">
        <v>6070</v>
      </c>
      <c r="O12944">
        <v>1E-3</v>
      </c>
      <c r="P12944">
        <v>1E-3</v>
      </c>
      <c r="Q12944">
        <v>1</v>
      </c>
    </row>
    <row r="12945" spans="10:17" x14ac:dyDescent="0.2">
      <c r="J12945" t="s">
        <v>498</v>
      </c>
      <c r="K12945" t="s">
        <v>356</v>
      </c>
      <c r="L12945" t="s">
        <v>53</v>
      </c>
      <c r="M12945" t="s">
        <v>7663</v>
      </c>
      <c r="N12945" t="s">
        <v>6080</v>
      </c>
      <c r="O12945">
        <v>1E-3</v>
      </c>
      <c r="P12945">
        <v>1E-3</v>
      </c>
      <c r="Q12945">
        <v>1</v>
      </c>
    </row>
    <row r="12946" spans="10:17" x14ac:dyDescent="0.2">
      <c r="J12946" t="s">
        <v>498</v>
      </c>
      <c r="K12946" t="s">
        <v>356</v>
      </c>
      <c r="L12946" t="s">
        <v>53</v>
      </c>
      <c r="M12946" t="s">
        <v>7663</v>
      </c>
      <c r="N12946" t="s">
        <v>6113</v>
      </c>
      <c r="O12946">
        <v>0</v>
      </c>
      <c r="P12946">
        <v>0</v>
      </c>
      <c r="Q12946">
        <v>1</v>
      </c>
    </row>
    <row r="12947" spans="10:17" x14ac:dyDescent="0.2">
      <c r="J12947" t="s">
        <v>498</v>
      </c>
      <c r="K12947" t="s">
        <v>356</v>
      </c>
      <c r="L12947" t="s">
        <v>53</v>
      </c>
      <c r="M12947" t="s">
        <v>7663</v>
      </c>
      <c r="N12947" t="s">
        <v>6118</v>
      </c>
      <c r="O12947">
        <v>0</v>
      </c>
      <c r="P12947">
        <v>0</v>
      </c>
      <c r="Q12947">
        <v>1</v>
      </c>
    </row>
    <row r="12948" spans="10:17" x14ac:dyDescent="0.2">
      <c r="J12948" t="s">
        <v>498</v>
      </c>
      <c r="K12948" t="s">
        <v>356</v>
      </c>
      <c r="L12948" t="s">
        <v>53</v>
      </c>
      <c r="M12948" t="s">
        <v>7663</v>
      </c>
      <c r="N12948" t="s">
        <v>6125</v>
      </c>
      <c r="O12948">
        <v>0</v>
      </c>
      <c r="P12948">
        <v>0</v>
      </c>
      <c r="Q12948">
        <v>1</v>
      </c>
    </row>
    <row r="12949" spans="10:17" x14ac:dyDescent="0.2">
      <c r="J12949" t="s">
        <v>498</v>
      </c>
      <c r="K12949" t="s">
        <v>356</v>
      </c>
      <c r="L12949" t="s">
        <v>53</v>
      </c>
      <c r="M12949" t="s">
        <v>7663</v>
      </c>
      <c r="N12949" t="s">
        <v>6126</v>
      </c>
      <c r="O12949">
        <v>0</v>
      </c>
      <c r="P12949">
        <v>0</v>
      </c>
      <c r="Q12949">
        <v>1</v>
      </c>
    </row>
    <row r="12950" spans="10:17" x14ac:dyDescent="0.2">
      <c r="J12950" t="s">
        <v>498</v>
      </c>
      <c r="K12950" t="s">
        <v>356</v>
      </c>
      <c r="L12950" t="s">
        <v>53</v>
      </c>
      <c r="M12950" t="s">
        <v>7663</v>
      </c>
      <c r="N12950" t="s">
        <v>6127</v>
      </c>
      <c r="O12950">
        <v>0</v>
      </c>
      <c r="P12950">
        <v>0</v>
      </c>
      <c r="Q12950">
        <v>1</v>
      </c>
    </row>
    <row r="12951" spans="10:17" x14ac:dyDescent="0.2">
      <c r="J12951" t="s">
        <v>498</v>
      </c>
      <c r="K12951" t="s">
        <v>356</v>
      </c>
      <c r="L12951" t="s">
        <v>53</v>
      </c>
      <c r="M12951" t="s">
        <v>7663</v>
      </c>
      <c r="N12951" t="s">
        <v>6128</v>
      </c>
      <c r="O12951">
        <v>0</v>
      </c>
      <c r="P12951">
        <v>0</v>
      </c>
      <c r="Q12951">
        <v>1</v>
      </c>
    </row>
    <row r="12952" spans="10:17" x14ac:dyDescent="0.2">
      <c r="J12952" t="s">
        <v>498</v>
      </c>
      <c r="K12952" t="s">
        <v>356</v>
      </c>
      <c r="L12952" t="s">
        <v>53</v>
      </c>
      <c r="M12952" t="s">
        <v>7663</v>
      </c>
      <c r="N12952" t="s">
        <v>6136</v>
      </c>
      <c r="O12952">
        <v>0</v>
      </c>
      <c r="P12952">
        <v>0</v>
      </c>
      <c r="Q12952">
        <v>1</v>
      </c>
    </row>
    <row r="12953" spans="10:17" x14ac:dyDescent="0.2">
      <c r="J12953" t="s">
        <v>498</v>
      </c>
      <c r="K12953" t="s">
        <v>356</v>
      </c>
      <c r="L12953" t="s">
        <v>53</v>
      </c>
      <c r="M12953" t="s">
        <v>7663</v>
      </c>
      <c r="N12953" t="s">
        <v>6137</v>
      </c>
      <c r="O12953">
        <v>0</v>
      </c>
      <c r="P12953">
        <v>0</v>
      </c>
      <c r="Q12953">
        <v>1</v>
      </c>
    </row>
    <row r="12954" spans="10:17" x14ac:dyDescent="0.2">
      <c r="J12954" t="s">
        <v>498</v>
      </c>
      <c r="K12954" t="s">
        <v>356</v>
      </c>
      <c r="L12954" t="s">
        <v>53</v>
      </c>
      <c r="M12954" t="s">
        <v>7663</v>
      </c>
      <c r="N12954" t="s">
        <v>6138</v>
      </c>
      <c r="O12954">
        <v>0</v>
      </c>
      <c r="P12954">
        <v>0</v>
      </c>
      <c r="Q12954">
        <v>1</v>
      </c>
    </row>
    <row r="12955" spans="10:17" x14ac:dyDescent="0.2">
      <c r="J12955" t="s">
        <v>498</v>
      </c>
      <c r="K12955" t="s">
        <v>356</v>
      </c>
      <c r="L12955" t="s">
        <v>53</v>
      </c>
      <c r="M12955" t="s">
        <v>7663</v>
      </c>
      <c r="N12955" t="s">
        <v>6139</v>
      </c>
      <c r="O12955">
        <v>0</v>
      </c>
      <c r="P12955">
        <v>0</v>
      </c>
      <c r="Q12955">
        <v>1</v>
      </c>
    </row>
    <row r="12956" spans="10:17" x14ac:dyDescent="0.2">
      <c r="J12956" t="s">
        <v>498</v>
      </c>
      <c r="K12956" t="s">
        <v>356</v>
      </c>
      <c r="L12956" t="s">
        <v>53</v>
      </c>
      <c r="M12956" t="s">
        <v>7663</v>
      </c>
      <c r="N12956" t="s">
        <v>6140</v>
      </c>
      <c r="O12956">
        <v>0</v>
      </c>
      <c r="P12956">
        <v>0</v>
      </c>
      <c r="Q12956">
        <v>1</v>
      </c>
    </row>
    <row r="12957" spans="10:17" x14ac:dyDescent="0.2">
      <c r="J12957" t="s">
        <v>498</v>
      </c>
      <c r="K12957" t="s">
        <v>356</v>
      </c>
      <c r="L12957" t="s">
        <v>53</v>
      </c>
      <c r="M12957" t="s">
        <v>7663</v>
      </c>
      <c r="N12957" t="s">
        <v>6141</v>
      </c>
      <c r="O12957">
        <v>0</v>
      </c>
      <c r="P12957">
        <v>0</v>
      </c>
      <c r="Q12957">
        <v>1</v>
      </c>
    </row>
    <row r="12958" spans="10:17" x14ac:dyDescent="0.2">
      <c r="J12958" t="s">
        <v>498</v>
      </c>
      <c r="K12958" t="s">
        <v>356</v>
      </c>
      <c r="L12958" t="s">
        <v>53</v>
      </c>
      <c r="M12958" t="s">
        <v>7663</v>
      </c>
      <c r="N12958" t="s">
        <v>6142</v>
      </c>
      <c r="O12958">
        <v>1E-3</v>
      </c>
      <c r="P12958">
        <v>1E-3</v>
      </c>
      <c r="Q12958">
        <v>1</v>
      </c>
    </row>
    <row r="12959" spans="10:17" x14ac:dyDescent="0.2">
      <c r="J12959" t="s">
        <v>498</v>
      </c>
      <c r="K12959" t="s">
        <v>356</v>
      </c>
      <c r="L12959" t="s">
        <v>53</v>
      </c>
      <c r="M12959" t="s">
        <v>7663</v>
      </c>
      <c r="N12959" t="s">
        <v>6143</v>
      </c>
      <c r="O12959">
        <v>0</v>
      </c>
      <c r="P12959">
        <v>0</v>
      </c>
      <c r="Q12959">
        <v>1</v>
      </c>
    </row>
    <row r="12960" spans="10:17" x14ac:dyDescent="0.2">
      <c r="J12960" t="s">
        <v>498</v>
      </c>
      <c r="K12960" t="s">
        <v>356</v>
      </c>
      <c r="L12960" t="s">
        <v>53</v>
      </c>
      <c r="M12960" t="s">
        <v>7663</v>
      </c>
      <c r="N12960" t="s">
        <v>6144</v>
      </c>
      <c r="O12960">
        <v>0</v>
      </c>
      <c r="P12960">
        <v>0</v>
      </c>
      <c r="Q12960">
        <v>1</v>
      </c>
    </row>
    <row r="12961" spans="10:17" x14ac:dyDescent="0.2">
      <c r="J12961" t="s">
        <v>498</v>
      </c>
      <c r="K12961" t="s">
        <v>356</v>
      </c>
      <c r="L12961" t="s">
        <v>53</v>
      </c>
      <c r="M12961" t="s">
        <v>7663</v>
      </c>
      <c r="N12961" t="s">
        <v>6145</v>
      </c>
      <c r="O12961">
        <v>0</v>
      </c>
      <c r="P12961">
        <v>0</v>
      </c>
      <c r="Q12961">
        <v>1</v>
      </c>
    </row>
    <row r="12962" spans="10:17" x14ac:dyDescent="0.2">
      <c r="J12962" t="s">
        <v>498</v>
      </c>
      <c r="K12962" t="s">
        <v>356</v>
      </c>
      <c r="L12962" t="s">
        <v>53</v>
      </c>
      <c r="M12962" t="s">
        <v>7663</v>
      </c>
      <c r="N12962" t="s">
        <v>6146</v>
      </c>
      <c r="O12962">
        <v>0</v>
      </c>
      <c r="P12962">
        <v>0</v>
      </c>
      <c r="Q12962">
        <v>1</v>
      </c>
    </row>
    <row r="12963" spans="10:17" x14ac:dyDescent="0.2">
      <c r="J12963" t="s">
        <v>498</v>
      </c>
      <c r="K12963" t="s">
        <v>356</v>
      </c>
      <c r="L12963" t="s">
        <v>53</v>
      </c>
      <c r="M12963" t="s">
        <v>7663</v>
      </c>
      <c r="N12963" t="s">
        <v>6147</v>
      </c>
      <c r="O12963">
        <v>0</v>
      </c>
      <c r="P12963">
        <v>0</v>
      </c>
      <c r="Q12963">
        <v>1</v>
      </c>
    </row>
    <row r="12964" spans="10:17" x14ac:dyDescent="0.2">
      <c r="J12964" t="s">
        <v>498</v>
      </c>
      <c r="K12964" t="s">
        <v>356</v>
      </c>
      <c r="L12964" t="s">
        <v>53</v>
      </c>
      <c r="M12964" t="s">
        <v>7663</v>
      </c>
      <c r="N12964" t="s">
        <v>6149</v>
      </c>
      <c r="O12964">
        <v>1E-3</v>
      </c>
      <c r="P12964">
        <v>1E-3</v>
      </c>
      <c r="Q12964">
        <v>1</v>
      </c>
    </row>
    <row r="12965" spans="10:17" x14ac:dyDescent="0.2">
      <c r="J12965" t="s">
        <v>498</v>
      </c>
      <c r="K12965" t="s">
        <v>356</v>
      </c>
      <c r="L12965" t="s">
        <v>53</v>
      </c>
      <c r="M12965" t="s">
        <v>7663</v>
      </c>
      <c r="N12965" t="s">
        <v>6150</v>
      </c>
      <c r="O12965">
        <v>1E-3</v>
      </c>
      <c r="P12965">
        <v>1E-3</v>
      </c>
      <c r="Q12965">
        <v>1</v>
      </c>
    </row>
    <row r="12966" spans="10:17" x14ac:dyDescent="0.2">
      <c r="J12966" t="s">
        <v>498</v>
      </c>
      <c r="K12966" t="s">
        <v>356</v>
      </c>
      <c r="L12966" t="s">
        <v>53</v>
      </c>
      <c r="M12966" t="s">
        <v>7663</v>
      </c>
      <c r="N12966" t="s">
        <v>6160</v>
      </c>
      <c r="O12966">
        <v>0</v>
      </c>
      <c r="P12966">
        <v>0</v>
      </c>
      <c r="Q12966">
        <v>1</v>
      </c>
    </row>
    <row r="12967" spans="10:17" x14ac:dyDescent="0.2">
      <c r="J12967" t="s">
        <v>498</v>
      </c>
      <c r="K12967" t="s">
        <v>356</v>
      </c>
      <c r="L12967" t="s">
        <v>53</v>
      </c>
      <c r="M12967" t="s">
        <v>7663</v>
      </c>
      <c r="N12967" t="s">
        <v>6205</v>
      </c>
      <c r="O12967">
        <v>0</v>
      </c>
      <c r="P12967">
        <v>0</v>
      </c>
      <c r="Q12967">
        <v>1</v>
      </c>
    </row>
    <row r="12968" spans="10:17" x14ac:dyDescent="0.2">
      <c r="J12968" t="s">
        <v>498</v>
      </c>
      <c r="K12968" t="s">
        <v>356</v>
      </c>
      <c r="L12968" t="s">
        <v>53</v>
      </c>
      <c r="M12968" t="s">
        <v>7663</v>
      </c>
      <c r="N12968" t="s">
        <v>6207</v>
      </c>
      <c r="O12968">
        <v>0</v>
      </c>
      <c r="P12968">
        <v>0</v>
      </c>
      <c r="Q12968">
        <v>1</v>
      </c>
    </row>
    <row r="12969" spans="10:17" x14ac:dyDescent="0.2">
      <c r="J12969" t="s">
        <v>498</v>
      </c>
      <c r="K12969" t="s">
        <v>356</v>
      </c>
      <c r="L12969" t="s">
        <v>53</v>
      </c>
      <c r="M12969" t="s">
        <v>7663</v>
      </c>
      <c r="N12969" t="s">
        <v>6208</v>
      </c>
      <c r="O12969">
        <v>0</v>
      </c>
      <c r="P12969">
        <v>0</v>
      </c>
      <c r="Q12969">
        <v>1</v>
      </c>
    </row>
    <row r="12970" spans="10:17" x14ac:dyDescent="0.2">
      <c r="J12970" t="s">
        <v>498</v>
      </c>
      <c r="K12970" t="s">
        <v>356</v>
      </c>
      <c r="L12970" t="s">
        <v>53</v>
      </c>
      <c r="M12970" t="s">
        <v>7663</v>
      </c>
      <c r="N12970" t="s">
        <v>6209</v>
      </c>
      <c r="O12970">
        <v>1E-3</v>
      </c>
      <c r="P12970">
        <v>1E-3</v>
      </c>
      <c r="Q12970">
        <v>1</v>
      </c>
    </row>
    <row r="12971" spans="10:17" x14ac:dyDescent="0.2">
      <c r="J12971" t="s">
        <v>498</v>
      </c>
      <c r="K12971" t="s">
        <v>356</v>
      </c>
      <c r="L12971" t="s">
        <v>53</v>
      </c>
      <c r="M12971" t="s">
        <v>7663</v>
      </c>
      <c r="N12971" t="s">
        <v>6210</v>
      </c>
      <c r="O12971">
        <v>1E-3</v>
      </c>
      <c r="P12971">
        <v>1E-3</v>
      </c>
      <c r="Q12971">
        <v>1</v>
      </c>
    </row>
    <row r="12972" spans="10:17" x14ac:dyDescent="0.2">
      <c r="J12972" t="s">
        <v>498</v>
      </c>
      <c r="K12972" t="s">
        <v>356</v>
      </c>
      <c r="L12972" t="s">
        <v>53</v>
      </c>
      <c r="M12972" t="s">
        <v>7663</v>
      </c>
      <c r="N12972" t="s">
        <v>6211</v>
      </c>
      <c r="O12972">
        <v>1E-3</v>
      </c>
      <c r="P12972">
        <v>1E-3</v>
      </c>
      <c r="Q12972">
        <v>1</v>
      </c>
    </row>
    <row r="12973" spans="10:17" x14ac:dyDescent="0.2">
      <c r="J12973" t="s">
        <v>498</v>
      </c>
      <c r="K12973" t="s">
        <v>356</v>
      </c>
      <c r="L12973" t="s">
        <v>53</v>
      </c>
      <c r="M12973" t="s">
        <v>7663</v>
      </c>
      <c r="N12973" t="s">
        <v>6212</v>
      </c>
      <c r="O12973">
        <v>1E-3</v>
      </c>
      <c r="P12973">
        <v>1E-3</v>
      </c>
      <c r="Q12973">
        <v>1</v>
      </c>
    </row>
    <row r="12974" spans="10:17" x14ac:dyDescent="0.2">
      <c r="J12974" t="s">
        <v>498</v>
      </c>
      <c r="K12974" t="s">
        <v>356</v>
      </c>
      <c r="L12974" t="s">
        <v>53</v>
      </c>
      <c r="M12974" t="s">
        <v>7663</v>
      </c>
      <c r="N12974" t="s">
        <v>6213</v>
      </c>
      <c r="O12974">
        <v>1E-3</v>
      </c>
      <c r="P12974">
        <v>1E-3</v>
      </c>
      <c r="Q12974">
        <v>1</v>
      </c>
    </row>
    <row r="12975" spans="10:17" x14ac:dyDescent="0.2">
      <c r="J12975" t="s">
        <v>498</v>
      </c>
      <c r="K12975" t="s">
        <v>356</v>
      </c>
      <c r="L12975" t="s">
        <v>53</v>
      </c>
      <c r="M12975" t="s">
        <v>7663</v>
      </c>
      <c r="N12975" t="s">
        <v>6214</v>
      </c>
      <c r="O12975">
        <v>1E-3</v>
      </c>
      <c r="P12975">
        <v>1E-3</v>
      </c>
      <c r="Q12975">
        <v>1</v>
      </c>
    </row>
    <row r="12976" spans="10:17" x14ac:dyDescent="0.2">
      <c r="J12976" t="s">
        <v>498</v>
      </c>
      <c r="K12976" t="s">
        <v>356</v>
      </c>
      <c r="L12976" t="s">
        <v>53</v>
      </c>
      <c r="M12976" t="s">
        <v>7663</v>
      </c>
      <c r="N12976" t="s">
        <v>6215</v>
      </c>
      <c r="O12976">
        <v>0</v>
      </c>
      <c r="P12976">
        <v>0</v>
      </c>
      <c r="Q12976">
        <v>1</v>
      </c>
    </row>
    <row r="12977" spans="10:17" x14ac:dyDescent="0.2">
      <c r="J12977" t="s">
        <v>498</v>
      </c>
      <c r="K12977" t="s">
        <v>356</v>
      </c>
      <c r="L12977" t="s">
        <v>53</v>
      </c>
      <c r="M12977" t="s">
        <v>7663</v>
      </c>
      <c r="N12977" t="s">
        <v>6216</v>
      </c>
      <c r="O12977">
        <v>0</v>
      </c>
      <c r="P12977">
        <v>0</v>
      </c>
      <c r="Q12977">
        <v>1</v>
      </c>
    </row>
    <row r="12978" spans="10:17" x14ac:dyDescent="0.2">
      <c r="J12978" t="s">
        <v>498</v>
      </c>
      <c r="K12978" t="s">
        <v>356</v>
      </c>
      <c r="L12978" t="s">
        <v>53</v>
      </c>
      <c r="M12978" t="s">
        <v>7663</v>
      </c>
      <c r="N12978" t="s">
        <v>6217</v>
      </c>
      <c r="O12978">
        <v>0</v>
      </c>
      <c r="P12978">
        <v>0</v>
      </c>
      <c r="Q12978">
        <v>1</v>
      </c>
    </row>
    <row r="12979" spans="10:17" x14ac:dyDescent="0.2">
      <c r="J12979" t="s">
        <v>498</v>
      </c>
      <c r="K12979" t="s">
        <v>356</v>
      </c>
      <c r="L12979" t="s">
        <v>53</v>
      </c>
      <c r="M12979" t="s">
        <v>7663</v>
      </c>
      <c r="N12979" t="s">
        <v>6218</v>
      </c>
      <c r="O12979">
        <v>0</v>
      </c>
      <c r="P12979">
        <v>1E-3</v>
      </c>
      <c r="Q12979">
        <v>1</v>
      </c>
    </row>
    <row r="12980" spans="10:17" x14ac:dyDescent="0.2">
      <c r="J12980" t="s">
        <v>498</v>
      </c>
      <c r="K12980" t="s">
        <v>356</v>
      </c>
      <c r="L12980" t="s">
        <v>53</v>
      </c>
      <c r="M12980" t="s">
        <v>7663</v>
      </c>
      <c r="N12980" t="s">
        <v>6219</v>
      </c>
      <c r="O12980">
        <v>1E-3</v>
      </c>
      <c r="P12980">
        <v>1E-3</v>
      </c>
      <c r="Q12980">
        <v>1</v>
      </c>
    </row>
    <row r="12981" spans="10:17" x14ac:dyDescent="0.2">
      <c r="J12981" t="s">
        <v>498</v>
      </c>
      <c r="K12981" t="s">
        <v>356</v>
      </c>
      <c r="L12981" t="s">
        <v>53</v>
      </c>
      <c r="M12981" t="s">
        <v>7663</v>
      </c>
      <c r="N12981" t="s">
        <v>6221</v>
      </c>
      <c r="O12981">
        <v>1E-3</v>
      </c>
      <c r="P12981">
        <v>1E-3</v>
      </c>
      <c r="Q12981">
        <v>1</v>
      </c>
    </row>
    <row r="12982" spans="10:17" x14ac:dyDescent="0.2">
      <c r="J12982" t="s">
        <v>498</v>
      </c>
      <c r="K12982" t="s">
        <v>356</v>
      </c>
      <c r="L12982" t="s">
        <v>53</v>
      </c>
      <c r="M12982" t="s">
        <v>7663</v>
      </c>
      <c r="N12982" t="s">
        <v>6222</v>
      </c>
      <c r="O12982">
        <v>1E-3</v>
      </c>
      <c r="P12982">
        <v>1E-3</v>
      </c>
      <c r="Q12982">
        <v>1</v>
      </c>
    </row>
    <row r="12983" spans="10:17" x14ac:dyDescent="0.2">
      <c r="J12983" t="s">
        <v>498</v>
      </c>
      <c r="K12983" t="s">
        <v>356</v>
      </c>
      <c r="L12983" t="s">
        <v>53</v>
      </c>
      <c r="M12983" t="s">
        <v>7663</v>
      </c>
      <c r="N12983" t="s">
        <v>6223</v>
      </c>
      <c r="O12983">
        <v>1E-3</v>
      </c>
      <c r="P12983">
        <v>1E-3</v>
      </c>
      <c r="Q12983">
        <v>1</v>
      </c>
    </row>
    <row r="12984" spans="10:17" x14ac:dyDescent="0.2">
      <c r="J12984" t="s">
        <v>498</v>
      </c>
      <c r="K12984" t="s">
        <v>356</v>
      </c>
      <c r="L12984" t="s">
        <v>53</v>
      </c>
      <c r="M12984" t="s">
        <v>7663</v>
      </c>
      <c r="N12984" t="s">
        <v>6224</v>
      </c>
      <c r="O12984">
        <v>1E-3</v>
      </c>
      <c r="P12984">
        <v>1E-3</v>
      </c>
      <c r="Q12984">
        <v>1</v>
      </c>
    </row>
    <row r="12985" spans="10:17" x14ac:dyDescent="0.2">
      <c r="J12985" t="s">
        <v>498</v>
      </c>
      <c r="K12985" t="s">
        <v>356</v>
      </c>
      <c r="L12985" t="s">
        <v>53</v>
      </c>
      <c r="M12985" t="s">
        <v>7663</v>
      </c>
      <c r="N12985" t="s">
        <v>6225</v>
      </c>
      <c r="O12985">
        <v>0</v>
      </c>
      <c r="P12985">
        <v>0</v>
      </c>
      <c r="Q12985">
        <v>1</v>
      </c>
    </row>
    <row r="12986" spans="10:17" x14ac:dyDescent="0.2">
      <c r="J12986" t="s">
        <v>498</v>
      </c>
      <c r="K12986" t="s">
        <v>356</v>
      </c>
      <c r="L12986" t="s">
        <v>53</v>
      </c>
      <c r="M12986" t="s">
        <v>7663</v>
      </c>
      <c r="N12986" t="s">
        <v>6226</v>
      </c>
      <c r="O12986">
        <v>0</v>
      </c>
      <c r="P12986">
        <v>0</v>
      </c>
      <c r="Q12986">
        <v>1</v>
      </c>
    </row>
    <row r="12987" spans="10:17" x14ac:dyDescent="0.2">
      <c r="J12987" t="s">
        <v>498</v>
      </c>
      <c r="K12987" t="s">
        <v>356</v>
      </c>
      <c r="L12987" t="s">
        <v>53</v>
      </c>
      <c r="M12987" t="s">
        <v>7663</v>
      </c>
      <c r="N12987" t="s">
        <v>6227</v>
      </c>
      <c r="O12987">
        <v>0</v>
      </c>
      <c r="P12987">
        <v>0</v>
      </c>
      <c r="Q12987">
        <v>1</v>
      </c>
    </row>
    <row r="12988" spans="10:17" x14ac:dyDescent="0.2">
      <c r="J12988" t="s">
        <v>498</v>
      </c>
      <c r="K12988" t="s">
        <v>356</v>
      </c>
      <c r="L12988" t="s">
        <v>53</v>
      </c>
      <c r="M12988" t="s">
        <v>7663</v>
      </c>
      <c r="N12988" t="s">
        <v>6229</v>
      </c>
      <c r="O12988">
        <v>0</v>
      </c>
      <c r="P12988">
        <v>0</v>
      </c>
      <c r="Q12988">
        <v>1</v>
      </c>
    </row>
    <row r="12989" spans="10:17" x14ac:dyDescent="0.2">
      <c r="J12989" t="s">
        <v>498</v>
      </c>
      <c r="K12989" t="s">
        <v>356</v>
      </c>
      <c r="L12989" t="s">
        <v>53</v>
      </c>
      <c r="M12989" t="s">
        <v>7663</v>
      </c>
      <c r="N12989" t="s">
        <v>6230</v>
      </c>
      <c r="O12989">
        <v>0</v>
      </c>
      <c r="P12989">
        <v>0</v>
      </c>
      <c r="Q12989">
        <v>1</v>
      </c>
    </row>
    <row r="12990" spans="10:17" x14ac:dyDescent="0.2">
      <c r="J12990" t="s">
        <v>498</v>
      </c>
      <c r="K12990" t="s">
        <v>356</v>
      </c>
      <c r="L12990" t="s">
        <v>53</v>
      </c>
      <c r="M12990" t="s">
        <v>7663</v>
      </c>
      <c r="N12990" t="s">
        <v>6231</v>
      </c>
      <c r="O12990">
        <v>0</v>
      </c>
      <c r="P12990">
        <v>1E-3</v>
      </c>
      <c r="Q12990">
        <v>1</v>
      </c>
    </row>
    <row r="12991" spans="10:17" x14ac:dyDescent="0.2">
      <c r="J12991" t="s">
        <v>498</v>
      </c>
      <c r="K12991" t="s">
        <v>356</v>
      </c>
      <c r="L12991" t="s">
        <v>53</v>
      </c>
      <c r="M12991" t="s">
        <v>7663</v>
      </c>
      <c r="N12991" t="s">
        <v>6232</v>
      </c>
      <c r="O12991">
        <v>1E-3</v>
      </c>
      <c r="P12991">
        <v>1E-3</v>
      </c>
      <c r="Q12991">
        <v>1</v>
      </c>
    </row>
    <row r="12992" spans="10:17" x14ac:dyDescent="0.2">
      <c r="J12992" t="s">
        <v>498</v>
      </c>
      <c r="K12992" t="s">
        <v>356</v>
      </c>
      <c r="L12992" t="s">
        <v>53</v>
      </c>
      <c r="M12992" t="s">
        <v>7663</v>
      </c>
      <c r="N12992" t="s">
        <v>6233</v>
      </c>
      <c r="O12992">
        <v>1E-3</v>
      </c>
      <c r="P12992">
        <v>1E-3</v>
      </c>
      <c r="Q12992">
        <v>1</v>
      </c>
    </row>
    <row r="12993" spans="10:17" x14ac:dyDescent="0.2">
      <c r="J12993" t="s">
        <v>498</v>
      </c>
      <c r="K12993" t="s">
        <v>356</v>
      </c>
      <c r="L12993" t="s">
        <v>53</v>
      </c>
      <c r="M12993" t="s">
        <v>7663</v>
      </c>
      <c r="N12993" t="s">
        <v>6234</v>
      </c>
      <c r="O12993">
        <v>1E-3</v>
      </c>
      <c r="P12993">
        <v>1E-3</v>
      </c>
      <c r="Q12993">
        <v>1</v>
      </c>
    </row>
    <row r="12994" spans="10:17" x14ac:dyDescent="0.2">
      <c r="J12994" t="s">
        <v>498</v>
      </c>
      <c r="K12994" t="s">
        <v>356</v>
      </c>
      <c r="L12994" t="s">
        <v>53</v>
      </c>
      <c r="M12994" t="s">
        <v>7663</v>
      </c>
      <c r="N12994" t="s">
        <v>6235</v>
      </c>
      <c r="O12994">
        <v>1E-3</v>
      </c>
      <c r="P12994">
        <v>1E-3</v>
      </c>
      <c r="Q12994">
        <v>1</v>
      </c>
    </row>
    <row r="12995" spans="10:17" x14ac:dyDescent="0.2">
      <c r="J12995" t="s">
        <v>498</v>
      </c>
      <c r="K12995" t="s">
        <v>356</v>
      </c>
      <c r="L12995" t="s">
        <v>53</v>
      </c>
      <c r="M12995" t="s">
        <v>7663</v>
      </c>
      <c r="N12995" t="s">
        <v>6236</v>
      </c>
      <c r="O12995">
        <v>1E-3</v>
      </c>
      <c r="P12995">
        <v>1E-3</v>
      </c>
      <c r="Q12995">
        <v>1</v>
      </c>
    </row>
    <row r="12996" spans="10:17" x14ac:dyDescent="0.2">
      <c r="J12996" t="s">
        <v>498</v>
      </c>
      <c r="K12996" t="s">
        <v>356</v>
      </c>
      <c r="L12996" t="s">
        <v>53</v>
      </c>
      <c r="M12996" t="s">
        <v>7663</v>
      </c>
      <c r="N12996" t="s">
        <v>6237</v>
      </c>
      <c r="O12996">
        <v>0</v>
      </c>
      <c r="P12996">
        <v>0</v>
      </c>
      <c r="Q12996">
        <v>1</v>
      </c>
    </row>
    <row r="12997" spans="10:17" x14ac:dyDescent="0.2">
      <c r="J12997" t="s">
        <v>498</v>
      </c>
      <c r="K12997" t="s">
        <v>356</v>
      </c>
      <c r="L12997" t="s">
        <v>53</v>
      </c>
      <c r="M12997" t="s">
        <v>7663</v>
      </c>
      <c r="N12997" t="s">
        <v>6239</v>
      </c>
      <c r="O12997">
        <v>0</v>
      </c>
      <c r="P12997">
        <v>0</v>
      </c>
      <c r="Q12997">
        <v>1</v>
      </c>
    </row>
    <row r="12998" spans="10:17" x14ac:dyDescent="0.2">
      <c r="J12998" t="s">
        <v>498</v>
      </c>
      <c r="K12998" t="s">
        <v>356</v>
      </c>
      <c r="L12998" t="s">
        <v>53</v>
      </c>
      <c r="M12998" t="s">
        <v>7663</v>
      </c>
      <c r="N12998" t="s">
        <v>6240</v>
      </c>
      <c r="O12998">
        <v>0</v>
      </c>
      <c r="P12998">
        <v>0</v>
      </c>
      <c r="Q12998">
        <v>1</v>
      </c>
    </row>
    <row r="12999" spans="10:17" x14ac:dyDescent="0.2">
      <c r="J12999" t="s">
        <v>498</v>
      </c>
      <c r="K12999" t="s">
        <v>356</v>
      </c>
      <c r="L12999" t="s">
        <v>53</v>
      </c>
      <c r="M12999" t="s">
        <v>7663</v>
      </c>
      <c r="N12999" t="s">
        <v>6241</v>
      </c>
      <c r="O12999">
        <v>0</v>
      </c>
      <c r="P12999">
        <v>0</v>
      </c>
      <c r="Q12999">
        <v>1</v>
      </c>
    </row>
    <row r="13000" spans="10:17" x14ac:dyDescent="0.2">
      <c r="J13000" t="s">
        <v>498</v>
      </c>
      <c r="K13000" t="s">
        <v>356</v>
      </c>
      <c r="L13000" t="s">
        <v>53</v>
      </c>
      <c r="M13000" t="s">
        <v>7663</v>
      </c>
      <c r="N13000" t="s">
        <v>6242</v>
      </c>
      <c r="O13000">
        <v>0</v>
      </c>
      <c r="P13000">
        <v>0</v>
      </c>
      <c r="Q13000">
        <v>1</v>
      </c>
    </row>
    <row r="13001" spans="10:17" x14ac:dyDescent="0.2">
      <c r="J13001" t="s">
        <v>498</v>
      </c>
      <c r="K13001" t="s">
        <v>356</v>
      </c>
      <c r="L13001" t="s">
        <v>53</v>
      </c>
      <c r="M13001" t="s">
        <v>7663</v>
      </c>
      <c r="N13001" t="s">
        <v>6244</v>
      </c>
      <c r="O13001">
        <v>0</v>
      </c>
      <c r="P13001">
        <v>0</v>
      </c>
      <c r="Q13001">
        <v>1</v>
      </c>
    </row>
    <row r="13002" spans="10:17" x14ac:dyDescent="0.2">
      <c r="J13002" t="s">
        <v>498</v>
      </c>
      <c r="K13002" t="s">
        <v>356</v>
      </c>
      <c r="L13002" t="s">
        <v>53</v>
      </c>
      <c r="M13002" t="s">
        <v>7663</v>
      </c>
      <c r="N13002" t="s">
        <v>6245</v>
      </c>
      <c r="O13002">
        <v>0</v>
      </c>
      <c r="P13002">
        <v>0</v>
      </c>
      <c r="Q13002">
        <v>1</v>
      </c>
    </row>
    <row r="13003" spans="10:17" x14ac:dyDescent="0.2">
      <c r="J13003" t="s">
        <v>498</v>
      </c>
      <c r="K13003" t="s">
        <v>356</v>
      </c>
      <c r="L13003" t="s">
        <v>53</v>
      </c>
      <c r="M13003" t="s">
        <v>7663</v>
      </c>
      <c r="N13003" t="s">
        <v>6246</v>
      </c>
      <c r="O13003">
        <v>0</v>
      </c>
      <c r="P13003">
        <v>0</v>
      </c>
      <c r="Q13003">
        <v>1</v>
      </c>
    </row>
    <row r="13004" spans="10:17" x14ac:dyDescent="0.2">
      <c r="J13004" t="s">
        <v>498</v>
      </c>
      <c r="K13004" t="s">
        <v>356</v>
      </c>
      <c r="L13004" t="s">
        <v>53</v>
      </c>
      <c r="M13004" t="s">
        <v>7663</v>
      </c>
      <c r="N13004" t="s">
        <v>6247</v>
      </c>
      <c r="O13004">
        <v>0</v>
      </c>
      <c r="P13004">
        <v>0</v>
      </c>
      <c r="Q13004">
        <v>1</v>
      </c>
    </row>
    <row r="13005" spans="10:17" x14ac:dyDescent="0.2">
      <c r="J13005" t="s">
        <v>498</v>
      </c>
      <c r="K13005" t="s">
        <v>356</v>
      </c>
      <c r="L13005" t="s">
        <v>53</v>
      </c>
      <c r="M13005" t="s">
        <v>7663</v>
      </c>
      <c r="N13005" t="s">
        <v>6248</v>
      </c>
      <c r="O13005">
        <v>0</v>
      </c>
      <c r="P13005">
        <v>0</v>
      </c>
      <c r="Q13005">
        <v>1</v>
      </c>
    </row>
    <row r="13006" spans="10:17" x14ac:dyDescent="0.2">
      <c r="J13006" t="s">
        <v>498</v>
      </c>
      <c r="K13006" t="s">
        <v>356</v>
      </c>
      <c r="L13006" t="s">
        <v>53</v>
      </c>
      <c r="M13006" t="s">
        <v>7663</v>
      </c>
      <c r="N13006" t="s">
        <v>6249</v>
      </c>
      <c r="O13006">
        <v>0</v>
      </c>
      <c r="P13006">
        <v>0</v>
      </c>
      <c r="Q13006">
        <v>1</v>
      </c>
    </row>
    <row r="13007" spans="10:17" x14ac:dyDescent="0.2">
      <c r="J13007" t="s">
        <v>498</v>
      </c>
      <c r="K13007" t="s">
        <v>356</v>
      </c>
      <c r="L13007" t="s">
        <v>53</v>
      </c>
      <c r="M13007" t="s">
        <v>7663</v>
      </c>
      <c r="N13007" t="s">
        <v>6253</v>
      </c>
      <c r="O13007">
        <v>0</v>
      </c>
      <c r="P13007">
        <v>0</v>
      </c>
      <c r="Q13007">
        <v>1</v>
      </c>
    </row>
    <row r="13008" spans="10:17" x14ac:dyDescent="0.2">
      <c r="J13008" t="s">
        <v>498</v>
      </c>
      <c r="K13008" t="s">
        <v>356</v>
      </c>
      <c r="L13008" t="s">
        <v>53</v>
      </c>
      <c r="M13008" t="s">
        <v>7663</v>
      </c>
      <c r="N13008" t="s">
        <v>6254</v>
      </c>
      <c r="O13008">
        <v>0</v>
      </c>
      <c r="P13008">
        <v>0</v>
      </c>
      <c r="Q13008">
        <v>1</v>
      </c>
    </row>
    <row r="13009" spans="10:17" x14ac:dyDescent="0.2">
      <c r="J13009" t="s">
        <v>498</v>
      </c>
      <c r="K13009" t="s">
        <v>356</v>
      </c>
      <c r="L13009" t="s">
        <v>53</v>
      </c>
      <c r="M13009" t="s">
        <v>7663</v>
      </c>
      <c r="N13009" t="s">
        <v>6255</v>
      </c>
      <c r="O13009">
        <v>0</v>
      </c>
      <c r="P13009">
        <v>0</v>
      </c>
      <c r="Q13009">
        <v>1</v>
      </c>
    </row>
    <row r="13010" spans="10:17" x14ac:dyDescent="0.2">
      <c r="J13010" t="s">
        <v>498</v>
      </c>
      <c r="K13010" t="s">
        <v>356</v>
      </c>
      <c r="L13010" t="s">
        <v>53</v>
      </c>
      <c r="M13010" t="s">
        <v>7663</v>
      </c>
      <c r="N13010" t="s">
        <v>6256</v>
      </c>
      <c r="O13010">
        <v>0</v>
      </c>
      <c r="P13010">
        <v>0</v>
      </c>
      <c r="Q13010">
        <v>1</v>
      </c>
    </row>
    <row r="13011" spans="10:17" x14ac:dyDescent="0.2">
      <c r="J13011" t="s">
        <v>498</v>
      </c>
      <c r="K13011" t="s">
        <v>356</v>
      </c>
      <c r="L13011" t="s">
        <v>53</v>
      </c>
      <c r="M13011" t="s">
        <v>7663</v>
      </c>
      <c r="N13011" t="s">
        <v>6257</v>
      </c>
      <c r="O13011">
        <v>0</v>
      </c>
      <c r="P13011">
        <v>0</v>
      </c>
      <c r="Q13011">
        <v>1</v>
      </c>
    </row>
    <row r="13012" spans="10:17" x14ac:dyDescent="0.2">
      <c r="J13012" t="s">
        <v>498</v>
      </c>
      <c r="K13012" t="s">
        <v>356</v>
      </c>
      <c r="L13012" t="s">
        <v>53</v>
      </c>
      <c r="M13012" t="s">
        <v>7663</v>
      </c>
      <c r="N13012" t="s">
        <v>6258</v>
      </c>
      <c r="O13012">
        <v>0</v>
      </c>
      <c r="P13012">
        <v>0</v>
      </c>
      <c r="Q13012">
        <v>1</v>
      </c>
    </row>
    <row r="13013" spans="10:17" x14ac:dyDescent="0.2">
      <c r="J13013" t="s">
        <v>498</v>
      </c>
      <c r="K13013" t="s">
        <v>356</v>
      </c>
      <c r="L13013" t="s">
        <v>53</v>
      </c>
      <c r="M13013" t="s">
        <v>7663</v>
      </c>
      <c r="N13013" t="s">
        <v>6259</v>
      </c>
      <c r="O13013">
        <v>0</v>
      </c>
      <c r="P13013">
        <v>0</v>
      </c>
      <c r="Q13013">
        <v>1</v>
      </c>
    </row>
    <row r="13014" spans="10:17" x14ac:dyDescent="0.2">
      <c r="J13014" t="s">
        <v>498</v>
      </c>
      <c r="K13014" t="s">
        <v>356</v>
      </c>
      <c r="L13014" t="s">
        <v>53</v>
      </c>
      <c r="M13014" t="s">
        <v>7663</v>
      </c>
      <c r="N13014" t="s">
        <v>6260</v>
      </c>
      <c r="O13014">
        <v>0</v>
      </c>
      <c r="P13014">
        <v>0</v>
      </c>
      <c r="Q13014">
        <v>1</v>
      </c>
    </row>
    <row r="13015" spans="10:17" x14ac:dyDescent="0.2">
      <c r="J13015" t="s">
        <v>498</v>
      </c>
      <c r="K13015" t="s">
        <v>356</v>
      </c>
      <c r="L13015" t="s">
        <v>53</v>
      </c>
      <c r="M13015" t="s">
        <v>7663</v>
      </c>
      <c r="N13015" t="s">
        <v>6262</v>
      </c>
      <c r="O13015">
        <v>0</v>
      </c>
      <c r="P13015">
        <v>0</v>
      </c>
      <c r="Q13015">
        <v>1</v>
      </c>
    </row>
    <row r="13016" spans="10:17" x14ac:dyDescent="0.2">
      <c r="J13016" t="s">
        <v>498</v>
      </c>
      <c r="K13016" t="s">
        <v>356</v>
      </c>
      <c r="L13016" t="s">
        <v>53</v>
      </c>
      <c r="M13016" t="s">
        <v>7663</v>
      </c>
      <c r="N13016" t="s">
        <v>6267</v>
      </c>
      <c r="O13016">
        <v>0</v>
      </c>
      <c r="P13016">
        <v>0</v>
      </c>
      <c r="Q13016">
        <v>1</v>
      </c>
    </row>
    <row r="13017" spans="10:17" x14ac:dyDescent="0.2">
      <c r="J13017" t="s">
        <v>498</v>
      </c>
      <c r="K13017" t="s">
        <v>356</v>
      </c>
      <c r="L13017" t="s">
        <v>53</v>
      </c>
      <c r="M13017" t="s">
        <v>7663</v>
      </c>
      <c r="N13017" t="s">
        <v>6272</v>
      </c>
      <c r="O13017">
        <v>0</v>
      </c>
      <c r="P13017">
        <v>0</v>
      </c>
      <c r="Q13017">
        <v>1</v>
      </c>
    </row>
    <row r="13018" spans="10:17" x14ac:dyDescent="0.2">
      <c r="J13018" t="s">
        <v>498</v>
      </c>
      <c r="K13018" t="s">
        <v>356</v>
      </c>
      <c r="L13018" t="s">
        <v>53</v>
      </c>
      <c r="M13018" t="s">
        <v>7663</v>
      </c>
      <c r="N13018" t="s">
        <v>6278</v>
      </c>
      <c r="O13018">
        <v>0</v>
      </c>
      <c r="P13018">
        <v>0</v>
      </c>
      <c r="Q13018">
        <v>1</v>
      </c>
    </row>
    <row r="13019" spans="10:17" x14ac:dyDescent="0.2">
      <c r="J13019" t="s">
        <v>498</v>
      </c>
      <c r="K13019" t="s">
        <v>356</v>
      </c>
      <c r="L13019" t="s">
        <v>53</v>
      </c>
      <c r="M13019" t="s">
        <v>7663</v>
      </c>
      <c r="N13019" t="s">
        <v>6279</v>
      </c>
      <c r="O13019">
        <v>0</v>
      </c>
      <c r="P13019">
        <v>0</v>
      </c>
      <c r="Q13019">
        <v>1</v>
      </c>
    </row>
    <row r="13020" spans="10:17" x14ac:dyDescent="0.2">
      <c r="J13020" t="s">
        <v>498</v>
      </c>
      <c r="K13020" t="s">
        <v>356</v>
      </c>
      <c r="L13020" t="s">
        <v>53</v>
      </c>
      <c r="M13020" t="s">
        <v>7663</v>
      </c>
      <c r="N13020" t="s">
        <v>6280</v>
      </c>
      <c r="O13020">
        <v>0</v>
      </c>
      <c r="P13020">
        <v>0</v>
      </c>
      <c r="Q13020">
        <v>1</v>
      </c>
    </row>
    <row r="13021" spans="10:17" x14ac:dyDescent="0.2">
      <c r="J13021" t="s">
        <v>498</v>
      </c>
      <c r="K13021" t="s">
        <v>356</v>
      </c>
      <c r="L13021" t="s">
        <v>53</v>
      </c>
      <c r="M13021" t="s">
        <v>7663</v>
      </c>
      <c r="N13021" t="s">
        <v>6281</v>
      </c>
      <c r="O13021">
        <v>0</v>
      </c>
      <c r="P13021">
        <v>0</v>
      </c>
      <c r="Q13021">
        <v>1</v>
      </c>
    </row>
    <row r="13022" spans="10:17" x14ac:dyDescent="0.2">
      <c r="J13022" t="s">
        <v>498</v>
      </c>
      <c r="K13022" t="s">
        <v>356</v>
      </c>
      <c r="L13022" t="s">
        <v>53</v>
      </c>
      <c r="M13022" t="s">
        <v>7663</v>
      </c>
      <c r="N13022" t="s">
        <v>6291</v>
      </c>
      <c r="O13022">
        <v>0</v>
      </c>
      <c r="P13022">
        <v>0</v>
      </c>
      <c r="Q13022">
        <v>1</v>
      </c>
    </row>
    <row r="13023" spans="10:17" x14ac:dyDescent="0.2">
      <c r="J13023" t="s">
        <v>498</v>
      </c>
      <c r="K13023" t="s">
        <v>356</v>
      </c>
      <c r="L13023" t="s">
        <v>53</v>
      </c>
      <c r="M13023" t="s">
        <v>7663</v>
      </c>
      <c r="N13023" t="s">
        <v>6302</v>
      </c>
      <c r="O13023">
        <v>0</v>
      </c>
      <c r="P13023">
        <v>0</v>
      </c>
      <c r="Q13023">
        <v>1</v>
      </c>
    </row>
    <row r="13024" spans="10:17" x14ac:dyDescent="0.2">
      <c r="J13024" t="s">
        <v>498</v>
      </c>
      <c r="K13024" t="s">
        <v>356</v>
      </c>
      <c r="L13024" t="s">
        <v>53</v>
      </c>
      <c r="M13024" t="s">
        <v>7663</v>
      </c>
      <c r="N13024" t="s">
        <v>6303</v>
      </c>
      <c r="O13024">
        <v>0</v>
      </c>
      <c r="P13024">
        <v>0</v>
      </c>
      <c r="Q13024">
        <v>1</v>
      </c>
    </row>
    <row r="13025" spans="10:17" x14ac:dyDescent="0.2">
      <c r="J13025" t="s">
        <v>498</v>
      </c>
      <c r="K13025" t="s">
        <v>356</v>
      </c>
      <c r="L13025" t="s">
        <v>53</v>
      </c>
      <c r="M13025" t="s">
        <v>7663</v>
      </c>
      <c r="N13025" t="s">
        <v>6304</v>
      </c>
      <c r="O13025">
        <v>0</v>
      </c>
      <c r="P13025">
        <v>0</v>
      </c>
      <c r="Q13025">
        <v>1</v>
      </c>
    </row>
    <row r="13026" spans="10:17" x14ac:dyDescent="0.2">
      <c r="J13026" t="s">
        <v>498</v>
      </c>
      <c r="K13026" t="s">
        <v>356</v>
      </c>
      <c r="L13026" t="s">
        <v>53</v>
      </c>
      <c r="M13026" t="s">
        <v>7663</v>
      </c>
      <c r="N13026" t="s">
        <v>6305</v>
      </c>
      <c r="O13026">
        <v>0</v>
      </c>
      <c r="P13026">
        <v>0</v>
      </c>
      <c r="Q13026">
        <v>1</v>
      </c>
    </row>
    <row r="13027" spans="10:17" x14ac:dyDescent="0.2">
      <c r="J13027" t="s">
        <v>498</v>
      </c>
      <c r="K13027" t="s">
        <v>356</v>
      </c>
      <c r="L13027" t="s">
        <v>53</v>
      </c>
      <c r="M13027" t="s">
        <v>7663</v>
      </c>
      <c r="N13027" t="s">
        <v>6326</v>
      </c>
      <c r="O13027">
        <v>0</v>
      </c>
      <c r="P13027">
        <v>0</v>
      </c>
      <c r="Q13027">
        <v>1</v>
      </c>
    </row>
    <row r="13028" spans="10:17" x14ac:dyDescent="0.2">
      <c r="J13028" t="s">
        <v>498</v>
      </c>
      <c r="K13028" t="s">
        <v>356</v>
      </c>
      <c r="L13028" t="s">
        <v>53</v>
      </c>
      <c r="M13028" t="s">
        <v>7663</v>
      </c>
      <c r="N13028" t="s">
        <v>6327</v>
      </c>
      <c r="O13028">
        <v>0</v>
      </c>
      <c r="P13028">
        <v>0</v>
      </c>
      <c r="Q13028">
        <v>1</v>
      </c>
    </row>
    <row r="13029" spans="10:17" x14ac:dyDescent="0.2">
      <c r="J13029" t="s">
        <v>498</v>
      </c>
      <c r="K13029" t="s">
        <v>356</v>
      </c>
      <c r="L13029" t="s">
        <v>53</v>
      </c>
      <c r="M13029" t="s">
        <v>7663</v>
      </c>
      <c r="N13029" t="s">
        <v>6383</v>
      </c>
      <c r="O13029">
        <v>1E-3</v>
      </c>
      <c r="P13029">
        <v>1E-3</v>
      </c>
      <c r="Q13029">
        <v>1</v>
      </c>
    </row>
    <row r="13030" spans="10:17" x14ac:dyDescent="0.2">
      <c r="J13030" t="s">
        <v>498</v>
      </c>
      <c r="K13030" t="s">
        <v>356</v>
      </c>
      <c r="L13030" t="s">
        <v>53</v>
      </c>
      <c r="M13030" t="s">
        <v>7663</v>
      </c>
      <c r="N13030" t="s">
        <v>6384</v>
      </c>
      <c r="O13030">
        <v>1E-3</v>
      </c>
      <c r="P13030">
        <v>1E-3</v>
      </c>
      <c r="Q13030">
        <v>1</v>
      </c>
    </row>
    <row r="13031" spans="10:17" x14ac:dyDescent="0.2">
      <c r="J13031" t="s">
        <v>498</v>
      </c>
      <c r="K13031" t="s">
        <v>356</v>
      </c>
      <c r="L13031" t="s">
        <v>53</v>
      </c>
      <c r="M13031" t="s">
        <v>7663</v>
      </c>
      <c r="N13031" t="s">
        <v>6385</v>
      </c>
      <c r="O13031">
        <v>1E-3</v>
      </c>
      <c r="P13031">
        <v>1E-3</v>
      </c>
      <c r="Q13031">
        <v>1</v>
      </c>
    </row>
    <row r="13032" spans="10:17" x14ac:dyDescent="0.2">
      <c r="J13032" t="s">
        <v>498</v>
      </c>
      <c r="K13032" t="s">
        <v>356</v>
      </c>
      <c r="L13032" t="s">
        <v>53</v>
      </c>
      <c r="M13032" t="s">
        <v>7663</v>
      </c>
      <c r="N13032" t="s">
        <v>6387</v>
      </c>
      <c r="O13032">
        <v>1E-3</v>
      </c>
      <c r="P13032">
        <v>1E-3</v>
      </c>
      <c r="Q13032">
        <v>1</v>
      </c>
    </row>
    <row r="13033" spans="10:17" x14ac:dyDescent="0.2">
      <c r="J13033" t="s">
        <v>498</v>
      </c>
      <c r="K13033" t="s">
        <v>356</v>
      </c>
      <c r="L13033" t="s">
        <v>53</v>
      </c>
      <c r="M13033" t="s">
        <v>7663</v>
      </c>
      <c r="N13033" t="s">
        <v>6388</v>
      </c>
      <c r="O13033">
        <v>1E-3</v>
      </c>
      <c r="P13033">
        <v>1E-3</v>
      </c>
      <c r="Q13033">
        <v>1</v>
      </c>
    </row>
    <row r="13034" spans="10:17" x14ac:dyDescent="0.2">
      <c r="J13034" t="s">
        <v>498</v>
      </c>
      <c r="K13034" t="s">
        <v>356</v>
      </c>
      <c r="L13034" t="s">
        <v>53</v>
      </c>
      <c r="M13034" t="s">
        <v>7663</v>
      </c>
      <c r="N13034" t="s">
        <v>6570</v>
      </c>
      <c r="O13034">
        <v>1E-3</v>
      </c>
      <c r="P13034">
        <v>1E-3</v>
      </c>
      <c r="Q13034">
        <v>1</v>
      </c>
    </row>
    <row r="13035" spans="10:17" x14ac:dyDescent="0.2">
      <c r="J13035" t="s">
        <v>498</v>
      </c>
      <c r="K13035" t="s">
        <v>356</v>
      </c>
      <c r="L13035" t="s">
        <v>53</v>
      </c>
      <c r="M13035" t="s">
        <v>7663</v>
      </c>
      <c r="N13035" t="s">
        <v>6599</v>
      </c>
      <c r="O13035">
        <v>1E-3</v>
      </c>
      <c r="P13035">
        <v>1E-3</v>
      </c>
      <c r="Q13035">
        <v>1</v>
      </c>
    </row>
    <row r="13036" spans="10:17" x14ac:dyDescent="0.2">
      <c r="J13036" t="s">
        <v>498</v>
      </c>
      <c r="K13036" t="s">
        <v>356</v>
      </c>
      <c r="L13036" t="s">
        <v>53</v>
      </c>
      <c r="M13036" t="s">
        <v>7663</v>
      </c>
      <c r="N13036" t="s">
        <v>6600</v>
      </c>
      <c r="O13036">
        <v>1E-3</v>
      </c>
      <c r="P13036">
        <v>1E-3</v>
      </c>
      <c r="Q13036">
        <v>1</v>
      </c>
    </row>
    <row r="13037" spans="10:17" x14ac:dyDescent="0.2">
      <c r="J13037" t="s">
        <v>498</v>
      </c>
      <c r="K13037" t="s">
        <v>356</v>
      </c>
      <c r="L13037" t="s">
        <v>53</v>
      </c>
      <c r="M13037" t="s">
        <v>7663</v>
      </c>
      <c r="N13037" t="s">
        <v>6601</v>
      </c>
      <c r="O13037">
        <v>1E-3</v>
      </c>
      <c r="P13037">
        <v>1E-3</v>
      </c>
      <c r="Q13037">
        <v>1</v>
      </c>
    </row>
    <row r="13038" spans="10:17" x14ac:dyDescent="0.2">
      <c r="J13038" t="s">
        <v>498</v>
      </c>
      <c r="K13038" t="s">
        <v>356</v>
      </c>
      <c r="L13038" t="s">
        <v>53</v>
      </c>
      <c r="M13038" t="s">
        <v>7663</v>
      </c>
      <c r="N13038" t="s">
        <v>6617</v>
      </c>
      <c r="O13038">
        <v>1E-3</v>
      </c>
      <c r="P13038">
        <v>1E-3</v>
      </c>
      <c r="Q13038">
        <v>1</v>
      </c>
    </row>
    <row r="13039" spans="10:17" x14ac:dyDescent="0.2">
      <c r="J13039" t="s">
        <v>498</v>
      </c>
      <c r="K13039" t="s">
        <v>356</v>
      </c>
      <c r="L13039" t="s">
        <v>53</v>
      </c>
      <c r="M13039" t="s">
        <v>7663</v>
      </c>
      <c r="N13039" t="s">
        <v>6618</v>
      </c>
      <c r="O13039">
        <v>1E-3</v>
      </c>
      <c r="P13039">
        <v>1E-3</v>
      </c>
      <c r="Q13039">
        <v>1</v>
      </c>
    </row>
    <row r="13040" spans="10:17" x14ac:dyDescent="0.2">
      <c r="J13040" t="s">
        <v>498</v>
      </c>
      <c r="K13040" t="s">
        <v>356</v>
      </c>
      <c r="L13040" t="s">
        <v>53</v>
      </c>
      <c r="M13040" t="s">
        <v>7663</v>
      </c>
      <c r="N13040" t="s">
        <v>6619</v>
      </c>
      <c r="O13040">
        <v>1E-3</v>
      </c>
      <c r="P13040">
        <v>1E-3</v>
      </c>
      <c r="Q13040">
        <v>1</v>
      </c>
    </row>
    <row r="13041" spans="10:17" x14ac:dyDescent="0.2">
      <c r="J13041" t="s">
        <v>498</v>
      </c>
      <c r="K13041" t="s">
        <v>356</v>
      </c>
      <c r="L13041" t="s">
        <v>53</v>
      </c>
      <c r="M13041" t="s">
        <v>7663</v>
      </c>
      <c r="N13041" t="s">
        <v>6620</v>
      </c>
      <c r="O13041">
        <v>1E-3</v>
      </c>
      <c r="P13041">
        <v>1E-3</v>
      </c>
      <c r="Q13041">
        <v>1</v>
      </c>
    </row>
    <row r="13042" spans="10:17" x14ac:dyDescent="0.2">
      <c r="J13042" t="s">
        <v>498</v>
      </c>
      <c r="K13042" t="s">
        <v>356</v>
      </c>
      <c r="L13042" t="s">
        <v>53</v>
      </c>
      <c r="M13042" t="s">
        <v>7663</v>
      </c>
      <c r="N13042" t="s">
        <v>6621</v>
      </c>
      <c r="O13042">
        <v>1E-3</v>
      </c>
      <c r="P13042">
        <v>1E-3</v>
      </c>
      <c r="Q13042">
        <v>1</v>
      </c>
    </row>
    <row r="13043" spans="10:17" x14ac:dyDescent="0.2">
      <c r="J13043" t="s">
        <v>498</v>
      </c>
      <c r="K13043" t="s">
        <v>356</v>
      </c>
      <c r="L13043" t="s">
        <v>53</v>
      </c>
      <c r="M13043" t="s">
        <v>7663</v>
      </c>
      <c r="N13043" t="s">
        <v>6697</v>
      </c>
      <c r="O13043">
        <v>1E-3</v>
      </c>
      <c r="P13043">
        <v>1E-3</v>
      </c>
      <c r="Q13043">
        <v>1</v>
      </c>
    </row>
    <row r="13044" spans="10:17" x14ac:dyDescent="0.2">
      <c r="J13044" t="s">
        <v>498</v>
      </c>
      <c r="K13044" t="s">
        <v>356</v>
      </c>
      <c r="L13044" t="s">
        <v>53</v>
      </c>
      <c r="M13044" t="s">
        <v>7663</v>
      </c>
      <c r="N13044" t="s">
        <v>6699</v>
      </c>
      <c r="O13044">
        <v>1E-3</v>
      </c>
      <c r="P13044">
        <v>1E-3</v>
      </c>
      <c r="Q13044">
        <v>1</v>
      </c>
    </row>
    <row r="13045" spans="10:17" x14ac:dyDescent="0.2">
      <c r="J13045" t="s">
        <v>498</v>
      </c>
      <c r="K13045" t="s">
        <v>356</v>
      </c>
      <c r="L13045" t="s">
        <v>53</v>
      </c>
      <c r="M13045" t="s">
        <v>7663</v>
      </c>
      <c r="N13045" t="s">
        <v>6741</v>
      </c>
      <c r="O13045">
        <v>1E-3</v>
      </c>
      <c r="P13045">
        <v>1E-3</v>
      </c>
      <c r="Q13045">
        <v>1</v>
      </c>
    </row>
    <row r="13046" spans="10:17" x14ac:dyDescent="0.2">
      <c r="J13046" t="s">
        <v>498</v>
      </c>
      <c r="K13046" t="s">
        <v>356</v>
      </c>
      <c r="L13046" t="s">
        <v>53</v>
      </c>
      <c r="M13046" t="s">
        <v>7663</v>
      </c>
      <c r="N13046" t="s">
        <v>6742</v>
      </c>
      <c r="O13046">
        <v>1E-3</v>
      </c>
      <c r="P13046">
        <v>1E-3</v>
      </c>
      <c r="Q13046">
        <v>1</v>
      </c>
    </row>
    <row r="13047" spans="10:17" x14ac:dyDescent="0.2">
      <c r="J13047" t="s">
        <v>498</v>
      </c>
      <c r="K13047" t="s">
        <v>356</v>
      </c>
      <c r="L13047" t="s">
        <v>53</v>
      </c>
      <c r="M13047" t="s">
        <v>7663</v>
      </c>
      <c r="N13047" t="s">
        <v>6743</v>
      </c>
      <c r="O13047">
        <v>1E-3</v>
      </c>
      <c r="P13047">
        <v>1E-3</v>
      </c>
      <c r="Q13047">
        <v>1</v>
      </c>
    </row>
    <row r="13048" spans="10:17" x14ac:dyDescent="0.2">
      <c r="J13048" t="s">
        <v>498</v>
      </c>
      <c r="K13048" t="s">
        <v>356</v>
      </c>
      <c r="L13048" t="s">
        <v>53</v>
      </c>
      <c r="M13048" t="s">
        <v>7663</v>
      </c>
      <c r="N13048" t="s">
        <v>6744</v>
      </c>
      <c r="O13048">
        <v>1E-3</v>
      </c>
      <c r="P13048">
        <v>1E-3</v>
      </c>
      <c r="Q13048">
        <v>1</v>
      </c>
    </row>
    <row r="13049" spans="10:17" x14ac:dyDescent="0.2">
      <c r="J13049" t="s">
        <v>498</v>
      </c>
      <c r="K13049" t="s">
        <v>356</v>
      </c>
      <c r="L13049" t="s">
        <v>53</v>
      </c>
      <c r="M13049" t="s">
        <v>7663</v>
      </c>
      <c r="N13049" t="s">
        <v>6745</v>
      </c>
      <c r="O13049">
        <v>1E-3</v>
      </c>
      <c r="P13049">
        <v>1E-3</v>
      </c>
      <c r="Q13049">
        <v>1</v>
      </c>
    </row>
    <row r="13050" spans="10:17" x14ac:dyDescent="0.2">
      <c r="J13050" t="s">
        <v>498</v>
      </c>
      <c r="K13050" t="s">
        <v>356</v>
      </c>
      <c r="L13050" t="s">
        <v>53</v>
      </c>
      <c r="M13050" t="s">
        <v>7663</v>
      </c>
      <c r="N13050" t="s">
        <v>6747</v>
      </c>
      <c r="O13050">
        <v>1E-3</v>
      </c>
      <c r="P13050">
        <v>1E-3</v>
      </c>
      <c r="Q13050">
        <v>1</v>
      </c>
    </row>
    <row r="13051" spans="10:17" x14ac:dyDescent="0.2">
      <c r="J13051" t="s">
        <v>498</v>
      </c>
      <c r="K13051" t="s">
        <v>356</v>
      </c>
      <c r="L13051" t="s">
        <v>53</v>
      </c>
      <c r="M13051" t="s">
        <v>7663</v>
      </c>
      <c r="N13051" t="s">
        <v>6748</v>
      </c>
      <c r="O13051">
        <v>1E-3</v>
      </c>
      <c r="P13051">
        <v>1E-3</v>
      </c>
      <c r="Q13051">
        <v>1</v>
      </c>
    </row>
    <row r="13052" spans="10:17" x14ac:dyDescent="0.2">
      <c r="J13052" t="s">
        <v>498</v>
      </c>
      <c r="K13052" t="s">
        <v>356</v>
      </c>
      <c r="L13052" t="s">
        <v>53</v>
      </c>
      <c r="M13052" t="s">
        <v>7663</v>
      </c>
      <c r="N13052" t="s">
        <v>6749</v>
      </c>
      <c r="O13052">
        <v>1E-3</v>
      </c>
      <c r="P13052">
        <v>1E-3</v>
      </c>
      <c r="Q13052">
        <v>1</v>
      </c>
    </row>
    <row r="13053" spans="10:17" x14ac:dyDescent="0.2">
      <c r="J13053" t="s">
        <v>498</v>
      </c>
      <c r="K13053" t="s">
        <v>356</v>
      </c>
      <c r="L13053" t="s">
        <v>53</v>
      </c>
      <c r="M13053" t="s">
        <v>7663</v>
      </c>
      <c r="N13053" t="s">
        <v>6750</v>
      </c>
      <c r="O13053">
        <v>1E-3</v>
      </c>
      <c r="P13053">
        <v>1E-3</v>
      </c>
      <c r="Q13053">
        <v>1</v>
      </c>
    </row>
    <row r="13054" spans="10:17" x14ac:dyDescent="0.2">
      <c r="J13054" t="s">
        <v>498</v>
      </c>
      <c r="K13054" t="s">
        <v>356</v>
      </c>
      <c r="L13054" t="s">
        <v>53</v>
      </c>
      <c r="M13054" t="s">
        <v>7663</v>
      </c>
      <c r="N13054" t="s">
        <v>6751</v>
      </c>
      <c r="O13054">
        <v>1E-3</v>
      </c>
      <c r="P13054">
        <v>1E-3</v>
      </c>
      <c r="Q13054">
        <v>1</v>
      </c>
    </row>
    <row r="13055" spans="10:17" x14ac:dyDescent="0.2">
      <c r="J13055" t="s">
        <v>498</v>
      </c>
      <c r="K13055" t="s">
        <v>356</v>
      </c>
      <c r="L13055" t="s">
        <v>53</v>
      </c>
      <c r="M13055" t="s">
        <v>7663</v>
      </c>
      <c r="N13055" t="s">
        <v>6752</v>
      </c>
      <c r="O13055">
        <v>1E-3</v>
      </c>
      <c r="P13055">
        <v>1E-3</v>
      </c>
      <c r="Q13055">
        <v>1</v>
      </c>
    </row>
    <row r="13056" spans="10:17" x14ac:dyDescent="0.2">
      <c r="J13056" t="s">
        <v>498</v>
      </c>
      <c r="K13056" t="s">
        <v>356</v>
      </c>
      <c r="L13056" t="s">
        <v>53</v>
      </c>
      <c r="M13056" t="s">
        <v>7663</v>
      </c>
      <c r="N13056" t="s">
        <v>6814</v>
      </c>
      <c r="O13056">
        <v>1E-3</v>
      </c>
      <c r="P13056">
        <v>1E-3</v>
      </c>
      <c r="Q13056">
        <v>1</v>
      </c>
    </row>
    <row r="13057" spans="10:17" x14ac:dyDescent="0.2">
      <c r="J13057" t="s">
        <v>498</v>
      </c>
      <c r="K13057" t="s">
        <v>356</v>
      </c>
      <c r="L13057" t="s">
        <v>53</v>
      </c>
      <c r="M13057" t="s">
        <v>7663</v>
      </c>
      <c r="N13057" t="s">
        <v>6815</v>
      </c>
      <c r="O13057">
        <v>1E-3</v>
      </c>
      <c r="P13057">
        <v>1E-3</v>
      </c>
      <c r="Q13057">
        <v>1</v>
      </c>
    </row>
    <row r="13058" spans="10:17" x14ac:dyDescent="0.2">
      <c r="J13058" t="s">
        <v>498</v>
      </c>
      <c r="K13058" t="s">
        <v>356</v>
      </c>
      <c r="L13058" t="s">
        <v>53</v>
      </c>
      <c r="M13058" t="s">
        <v>7663</v>
      </c>
      <c r="N13058" t="s">
        <v>6817</v>
      </c>
      <c r="O13058">
        <v>1E-3</v>
      </c>
      <c r="P13058">
        <v>1E-3</v>
      </c>
      <c r="Q13058">
        <v>1</v>
      </c>
    </row>
    <row r="13059" spans="10:17" x14ac:dyDescent="0.2">
      <c r="J13059" t="s">
        <v>498</v>
      </c>
      <c r="K13059" t="s">
        <v>356</v>
      </c>
      <c r="L13059" t="s">
        <v>53</v>
      </c>
      <c r="M13059" t="s">
        <v>7663</v>
      </c>
      <c r="N13059" t="s">
        <v>6819</v>
      </c>
      <c r="O13059">
        <v>1E-3</v>
      </c>
      <c r="P13059">
        <v>1E-3</v>
      </c>
      <c r="Q13059">
        <v>1</v>
      </c>
    </row>
    <row r="13060" spans="10:17" x14ac:dyDescent="0.2">
      <c r="J13060" t="s">
        <v>498</v>
      </c>
      <c r="K13060" t="s">
        <v>356</v>
      </c>
      <c r="L13060" t="s">
        <v>53</v>
      </c>
      <c r="M13060" t="s">
        <v>7663</v>
      </c>
      <c r="N13060" t="s">
        <v>6820</v>
      </c>
      <c r="O13060">
        <v>1E-3</v>
      </c>
      <c r="P13060">
        <v>1E-3</v>
      </c>
      <c r="Q13060">
        <v>1</v>
      </c>
    </row>
    <row r="13061" spans="10:17" x14ac:dyDescent="0.2">
      <c r="J13061" t="s">
        <v>498</v>
      </c>
      <c r="K13061" t="s">
        <v>356</v>
      </c>
      <c r="L13061" t="s">
        <v>53</v>
      </c>
      <c r="M13061" t="s">
        <v>7663</v>
      </c>
      <c r="N13061" t="s">
        <v>6821</v>
      </c>
      <c r="O13061">
        <v>1E-3</v>
      </c>
      <c r="P13061">
        <v>1E-3</v>
      </c>
      <c r="Q13061">
        <v>1</v>
      </c>
    </row>
    <row r="13062" spans="10:17" x14ac:dyDescent="0.2">
      <c r="J13062" t="s">
        <v>498</v>
      </c>
      <c r="K13062" t="s">
        <v>356</v>
      </c>
      <c r="L13062" t="s">
        <v>53</v>
      </c>
      <c r="M13062" t="s">
        <v>7663</v>
      </c>
      <c r="N13062" t="s">
        <v>6822</v>
      </c>
      <c r="O13062">
        <v>1E-3</v>
      </c>
      <c r="P13062">
        <v>1E-3</v>
      </c>
      <c r="Q13062">
        <v>1</v>
      </c>
    </row>
    <row r="13063" spans="10:17" x14ac:dyDescent="0.2">
      <c r="J13063" t="s">
        <v>498</v>
      </c>
      <c r="K13063" t="s">
        <v>356</v>
      </c>
      <c r="L13063" t="s">
        <v>53</v>
      </c>
      <c r="M13063" t="s">
        <v>7663</v>
      </c>
      <c r="N13063" t="s">
        <v>6823</v>
      </c>
      <c r="O13063">
        <v>1E-3</v>
      </c>
      <c r="P13063">
        <v>1E-3</v>
      </c>
      <c r="Q13063">
        <v>1</v>
      </c>
    </row>
    <row r="13064" spans="10:17" x14ac:dyDescent="0.2">
      <c r="J13064" t="s">
        <v>498</v>
      </c>
      <c r="K13064" t="s">
        <v>356</v>
      </c>
      <c r="L13064" t="s">
        <v>53</v>
      </c>
      <c r="M13064" t="s">
        <v>7663</v>
      </c>
      <c r="N13064" t="s">
        <v>6828</v>
      </c>
      <c r="O13064">
        <v>1E-3</v>
      </c>
      <c r="P13064">
        <v>1E-3</v>
      </c>
      <c r="Q13064">
        <v>1</v>
      </c>
    </row>
    <row r="13065" spans="10:17" x14ac:dyDescent="0.2">
      <c r="J13065" t="s">
        <v>498</v>
      </c>
      <c r="K13065" t="s">
        <v>356</v>
      </c>
      <c r="L13065" t="s">
        <v>53</v>
      </c>
      <c r="M13065" t="s">
        <v>7663</v>
      </c>
      <c r="N13065" t="s">
        <v>6830</v>
      </c>
      <c r="O13065">
        <v>1E-3</v>
      </c>
      <c r="P13065">
        <v>1E-3</v>
      </c>
      <c r="Q13065">
        <v>1</v>
      </c>
    </row>
    <row r="13066" spans="10:17" x14ac:dyDescent="0.2">
      <c r="J13066" t="s">
        <v>498</v>
      </c>
      <c r="K13066" t="s">
        <v>356</v>
      </c>
      <c r="L13066" t="s">
        <v>53</v>
      </c>
      <c r="M13066" t="s">
        <v>7663</v>
      </c>
      <c r="N13066" t="s">
        <v>6831</v>
      </c>
      <c r="O13066">
        <v>1E-3</v>
      </c>
      <c r="P13066">
        <v>1E-3</v>
      </c>
      <c r="Q13066">
        <v>1</v>
      </c>
    </row>
    <row r="13067" spans="10:17" x14ac:dyDescent="0.2">
      <c r="J13067" t="s">
        <v>498</v>
      </c>
      <c r="K13067" t="s">
        <v>356</v>
      </c>
      <c r="L13067" t="s">
        <v>53</v>
      </c>
      <c r="M13067" t="s">
        <v>7663</v>
      </c>
      <c r="N13067" t="s">
        <v>6832</v>
      </c>
      <c r="O13067">
        <v>1E-3</v>
      </c>
      <c r="P13067">
        <v>1E-3</v>
      </c>
      <c r="Q13067">
        <v>1</v>
      </c>
    </row>
    <row r="13068" spans="10:17" x14ac:dyDescent="0.2">
      <c r="J13068" t="s">
        <v>498</v>
      </c>
      <c r="K13068" t="s">
        <v>356</v>
      </c>
      <c r="L13068" t="s">
        <v>53</v>
      </c>
      <c r="M13068" t="s">
        <v>7663</v>
      </c>
      <c r="N13068" t="s">
        <v>6833</v>
      </c>
      <c r="O13068">
        <v>1E-3</v>
      </c>
      <c r="P13068">
        <v>1E-3</v>
      </c>
      <c r="Q13068">
        <v>1</v>
      </c>
    </row>
    <row r="13069" spans="10:17" x14ac:dyDescent="0.2">
      <c r="J13069" t="s">
        <v>498</v>
      </c>
      <c r="K13069" t="s">
        <v>356</v>
      </c>
      <c r="L13069" t="s">
        <v>53</v>
      </c>
      <c r="M13069" t="s">
        <v>7663</v>
      </c>
      <c r="N13069" t="s">
        <v>6834</v>
      </c>
      <c r="O13069">
        <v>1E-3</v>
      </c>
      <c r="P13069">
        <v>1E-3</v>
      </c>
      <c r="Q13069">
        <v>1</v>
      </c>
    </row>
    <row r="13070" spans="10:17" x14ac:dyDescent="0.2">
      <c r="J13070" t="s">
        <v>498</v>
      </c>
      <c r="K13070" t="s">
        <v>356</v>
      </c>
      <c r="L13070" t="s">
        <v>53</v>
      </c>
      <c r="M13070" t="s">
        <v>7663</v>
      </c>
      <c r="N13070" t="s">
        <v>6900</v>
      </c>
      <c r="O13070">
        <v>1E-3</v>
      </c>
      <c r="P13070">
        <v>1E-3</v>
      </c>
      <c r="Q13070">
        <v>1</v>
      </c>
    </row>
    <row r="13071" spans="10:17" x14ac:dyDescent="0.2">
      <c r="J13071" t="s">
        <v>498</v>
      </c>
      <c r="K13071" t="s">
        <v>356</v>
      </c>
      <c r="L13071" t="s">
        <v>53</v>
      </c>
      <c r="M13071" t="s">
        <v>7663</v>
      </c>
      <c r="N13071" t="s">
        <v>6918</v>
      </c>
      <c r="O13071">
        <v>1E-3</v>
      </c>
      <c r="P13071">
        <v>1E-3</v>
      </c>
      <c r="Q13071">
        <v>1</v>
      </c>
    </row>
    <row r="13072" spans="10:17" x14ac:dyDescent="0.2">
      <c r="J13072" t="s">
        <v>498</v>
      </c>
      <c r="K13072" t="s">
        <v>356</v>
      </c>
      <c r="L13072" t="s">
        <v>53</v>
      </c>
      <c r="M13072" t="s">
        <v>7663</v>
      </c>
      <c r="N13072" t="s">
        <v>6919</v>
      </c>
      <c r="O13072">
        <v>1E-3</v>
      </c>
      <c r="P13072">
        <v>1E-3</v>
      </c>
      <c r="Q13072">
        <v>1</v>
      </c>
    </row>
    <row r="13073" spans="10:17" x14ac:dyDescent="0.2">
      <c r="J13073" t="s">
        <v>498</v>
      </c>
      <c r="K13073" t="s">
        <v>356</v>
      </c>
      <c r="L13073" t="s">
        <v>53</v>
      </c>
      <c r="M13073" t="s">
        <v>7663</v>
      </c>
      <c r="N13073" t="s">
        <v>6923</v>
      </c>
      <c r="O13073">
        <v>1E-3</v>
      </c>
      <c r="P13073">
        <v>1E-3</v>
      </c>
      <c r="Q13073">
        <v>1</v>
      </c>
    </row>
    <row r="13074" spans="10:17" x14ac:dyDescent="0.2">
      <c r="J13074" t="s">
        <v>498</v>
      </c>
      <c r="K13074" t="s">
        <v>356</v>
      </c>
      <c r="L13074" t="s">
        <v>53</v>
      </c>
      <c r="M13074" t="s">
        <v>7663</v>
      </c>
      <c r="N13074" t="s">
        <v>6924</v>
      </c>
      <c r="O13074">
        <v>1E-3</v>
      </c>
      <c r="P13074">
        <v>1E-3</v>
      </c>
      <c r="Q13074">
        <v>1</v>
      </c>
    </row>
    <row r="13075" spans="10:17" x14ac:dyDescent="0.2">
      <c r="J13075" t="s">
        <v>498</v>
      </c>
      <c r="K13075" t="s">
        <v>356</v>
      </c>
      <c r="L13075" t="s">
        <v>53</v>
      </c>
      <c r="M13075" t="s">
        <v>7663</v>
      </c>
      <c r="N13075" t="s">
        <v>6926</v>
      </c>
      <c r="O13075">
        <v>1E-3</v>
      </c>
      <c r="P13075">
        <v>1E-3</v>
      </c>
      <c r="Q13075">
        <v>1</v>
      </c>
    </row>
    <row r="13076" spans="10:17" x14ac:dyDescent="0.2">
      <c r="J13076" t="s">
        <v>498</v>
      </c>
      <c r="K13076" t="s">
        <v>356</v>
      </c>
      <c r="L13076" t="s">
        <v>53</v>
      </c>
      <c r="M13076" t="s">
        <v>7663</v>
      </c>
      <c r="N13076" t="s">
        <v>6927</v>
      </c>
      <c r="O13076">
        <v>1E-3</v>
      </c>
      <c r="P13076">
        <v>1E-3</v>
      </c>
      <c r="Q13076">
        <v>1</v>
      </c>
    </row>
    <row r="13077" spans="10:17" x14ac:dyDescent="0.2">
      <c r="J13077" t="s">
        <v>498</v>
      </c>
      <c r="K13077" t="s">
        <v>356</v>
      </c>
      <c r="L13077" t="s">
        <v>53</v>
      </c>
      <c r="M13077" t="s">
        <v>7663</v>
      </c>
      <c r="N13077" t="s">
        <v>6928</v>
      </c>
      <c r="O13077">
        <v>1E-3</v>
      </c>
      <c r="P13077">
        <v>1E-3</v>
      </c>
      <c r="Q13077">
        <v>1</v>
      </c>
    </row>
    <row r="13078" spans="10:17" x14ac:dyDescent="0.2">
      <c r="J13078" t="s">
        <v>498</v>
      </c>
      <c r="K13078" t="s">
        <v>356</v>
      </c>
      <c r="L13078" t="s">
        <v>53</v>
      </c>
      <c r="M13078" t="s">
        <v>7663</v>
      </c>
      <c r="N13078" t="s">
        <v>6929</v>
      </c>
      <c r="O13078">
        <v>1E-3</v>
      </c>
      <c r="P13078">
        <v>1E-3</v>
      </c>
      <c r="Q13078">
        <v>1</v>
      </c>
    </row>
    <row r="13079" spans="10:17" x14ac:dyDescent="0.2">
      <c r="J13079" t="s">
        <v>498</v>
      </c>
      <c r="K13079" t="s">
        <v>356</v>
      </c>
      <c r="L13079" t="s">
        <v>53</v>
      </c>
      <c r="M13079" t="s">
        <v>7663</v>
      </c>
      <c r="N13079" t="s">
        <v>6930</v>
      </c>
      <c r="O13079">
        <v>1E-3</v>
      </c>
      <c r="P13079">
        <v>1E-3</v>
      </c>
      <c r="Q13079">
        <v>1</v>
      </c>
    </row>
    <row r="13080" spans="10:17" x14ac:dyDescent="0.2">
      <c r="J13080" t="s">
        <v>498</v>
      </c>
      <c r="K13080" t="s">
        <v>356</v>
      </c>
      <c r="L13080" t="s">
        <v>53</v>
      </c>
      <c r="M13080" t="s">
        <v>7663</v>
      </c>
      <c r="N13080" t="s">
        <v>6931</v>
      </c>
      <c r="O13080">
        <v>1E-3</v>
      </c>
      <c r="P13080">
        <v>1E-3</v>
      </c>
      <c r="Q13080">
        <v>1</v>
      </c>
    </row>
    <row r="13081" spans="10:17" x14ac:dyDescent="0.2">
      <c r="J13081" t="s">
        <v>498</v>
      </c>
      <c r="K13081" t="s">
        <v>356</v>
      </c>
      <c r="L13081" t="s">
        <v>53</v>
      </c>
      <c r="M13081" t="s">
        <v>7663</v>
      </c>
      <c r="N13081" t="s">
        <v>6934</v>
      </c>
      <c r="O13081">
        <v>1E-3</v>
      </c>
      <c r="P13081">
        <v>1E-3</v>
      </c>
      <c r="Q13081">
        <v>1</v>
      </c>
    </row>
    <row r="13082" spans="10:17" x14ac:dyDescent="0.2">
      <c r="J13082" t="s">
        <v>498</v>
      </c>
      <c r="K13082" t="s">
        <v>356</v>
      </c>
      <c r="L13082" t="s">
        <v>53</v>
      </c>
      <c r="M13082" t="s">
        <v>7663</v>
      </c>
      <c r="N13082" t="s">
        <v>6935</v>
      </c>
      <c r="O13082">
        <v>1E-3</v>
      </c>
      <c r="P13082">
        <v>1E-3</v>
      </c>
      <c r="Q13082">
        <v>1</v>
      </c>
    </row>
    <row r="13083" spans="10:17" x14ac:dyDescent="0.2">
      <c r="J13083" t="s">
        <v>498</v>
      </c>
      <c r="K13083" t="s">
        <v>356</v>
      </c>
      <c r="L13083" t="s">
        <v>53</v>
      </c>
      <c r="M13083" t="s">
        <v>7663</v>
      </c>
      <c r="N13083" t="s">
        <v>6936</v>
      </c>
      <c r="O13083">
        <v>1E-3</v>
      </c>
      <c r="P13083">
        <v>1E-3</v>
      </c>
      <c r="Q13083">
        <v>1</v>
      </c>
    </row>
    <row r="13084" spans="10:17" x14ac:dyDescent="0.2">
      <c r="J13084" t="s">
        <v>498</v>
      </c>
      <c r="K13084" t="s">
        <v>356</v>
      </c>
      <c r="L13084" t="s">
        <v>53</v>
      </c>
      <c r="M13084" t="s">
        <v>7663</v>
      </c>
      <c r="N13084" t="s">
        <v>6937</v>
      </c>
      <c r="O13084">
        <v>1E-3</v>
      </c>
      <c r="P13084">
        <v>1E-3</v>
      </c>
      <c r="Q13084">
        <v>1</v>
      </c>
    </row>
    <row r="13085" spans="10:17" x14ac:dyDescent="0.2">
      <c r="J13085" t="s">
        <v>498</v>
      </c>
      <c r="K13085" t="s">
        <v>356</v>
      </c>
      <c r="L13085" t="s">
        <v>53</v>
      </c>
      <c r="M13085" t="s">
        <v>7663</v>
      </c>
      <c r="N13085" t="s">
        <v>6939</v>
      </c>
      <c r="O13085">
        <v>1E-3</v>
      </c>
      <c r="P13085">
        <v>1E-3</v>
      </c>
      <c r="Q13085">
        <v>1</v>
      </c>
    </row>
    <row r="13086" spans="10:17" x14ac:dyDescent="0.2">
      <c r="J13086" t="s">
        <v>498</v>
      </c>
      <c r="K13086" t="s">
        <v>356</v>
      </c>
      <c r="L13086" t="s">
        <v>53</v>
      </c>
      <c r="M13086" t="s">
        <v>7663</v>
      </c>
      <c r="N13086" t="s">
        <v>6940</v>
      </c>
      <c r="O13086">
        <v>2E-3</v>
      </c>
      <c r="P13086">
        <v>2E-3</v>
      </c>
      <c r="Q13086">
        <v>1</v>
      </c>
    </row>
    <row r="13087" spans="10:17" x14ac:dyDescent="0.2">
      <c r="J13087" t="s">
        <v>498</v>
      </c>
      <c r="K13087" t="s">
        <v>356</v>
      </c>
      <c r="L13087" t="s">
        <v>53</v>
      </c>
      <c r="M13087" t="s">
        <v>7663</v>
      </c>
      <c r="N13087" t="s">
        <v>6941</v>
      </c>
      <c r="O13087">
        <v>2E-3</v>
      </c>
      <c r="P13087">
        <v>2E-3</v>
      </c>
      <c r="Q13087">
        <v>1</v>
      </c>
    </row>
    <row r="13088" spans="10:17" x14ac:dyDescent="0.2">
      <c r="J13088" t="s">
        <v>498</v>
      </c>
      <c r="K13088" t="s">
        <v>356</v>
      </c>
      <c r="L13088" t="s">
        <v>53</v>
      </c>
      <c r="M13088" t="s">
        <v>7663</v>
      </c>
      <c r="N13088" t="s">
        <v>6948</v>
      </c>
      <c r="O13088">
        <v>1E-3</v>
      </c>
      <c r="P13088">
        <v>1E-3</v>
      </c>
      <c r="Q13088">
        <v>1</v>
      </c>
    </row>
    <row r="13089" spans="10:17" x14ac:dyDescent="0.2">
      <c r="J13089" t="s">
        <v>498</v>
      </c>
      <c r="K13089" t="s">
        <v>356</v>
      </c>
      <c r="L13089" t="s">
        <v>53</v>
      </c>
      <c r="M13089" t="s">
        <v>7663</v>
      </c>
      <c r="N13089" t="s">
        <v>6950</v>
      </c>
      <c r="O13089">
        <v>2E-3</v>
      </c>
      <c r="P13089">
        <v>2E-3</v>
      </c>
      <c r="Q13089">
        <v>1</v>
      </c>
    </row>
    <row r="13090" spans="10:17" x14ac:dyDescent="0.2">
      <c r="J13090" t="s">
        <v>498</v>
      </c>
      <c r="K13090" t="s">
        <v>356</v>
      </c>
      <c r="L13090" t="s">
        <v>53</v>
      </c>
      <c r="M13090" t="s">
        <v>7663</v>
      </c>
      <c r="N13090" t="s">
        <v>6996</v>
      </c>
      <c r="O13090">
        <v>1E-3</v>
      </c>
      <c r="P13090">
        <v>1E-3</v>
      </c>
      <c r="Q13090">
        <v>1</v>
      </c>
    </row>
    <row r="13091" spans="10:17" x14ac:dyDescent="0.2">
      <c r="J13091" t="s">
        <v>498</v>
      </c>
      <c r="K13091" t="s">
        <v>356</v>
      </c>
      <c r="L13091" t="s">
        <v>53</v>
      </c>
      <c r="M13091" t="s">
        <v>7663</v>
      </c>
      <c r="N13091" t="s">
        <v>6998</v>
      </c>
      <c r="O13091">
        <v>1E-3</v>
      </c>
      <c r="P13091">
        <v>1E-3</v>
      </c>
      <c r="Q13091">
        <v>1</v>
      </c>
    </row>
    <row r="13092" spans="10:17" x14ac:dyDescent="0.2">
      <c r="J13092" t="s">
        <v>498</v>
      </c>
      <c r="K13092" t="s">
        <v>356</v>
      </c>
      <c r="L13092" t="s">
        <v>53</v>
      </c>
      <c r="M13092" t="s">
        <v>7663</v>
      </c>
      <c r="N13092" t="s">
        <v>6999</v>
      </c>
      <c r="O13092">
        <v>1E-3</v>
      </c>
      <c r="P13092">
        <v>1E-3</v>
      </c>
      <c r="Q13092">
        <v>1</v>
      </c>
    </row>
    <row r="13093" spans="10:17" x14ac:dyDescent="0.2">
      <c r="J13093" t="s">
        <v>498</v>
      </c>
      <c r="K13093" t="s">
        <v>356</v>
      </c>
      <c r="L13093" t="s">
        <v>53</v>
      </c>
      <c r="M13093" t="s">
        <v>7663</v>
      </c>
      <c r="N13093" t="s">
        <v>7039</v>
      </c>
      <c r="O13093">
        <v>1E-3</v>
      </c>
      <c r="P13093">
        <v>1E-3</v>
      </c>
      <c r="Q13093">
        <v>1</v>
      </c>
    </row>
    <row r="13094" spans="10:17" x14ac:dyDescent="0.2">
      <c r="J13094" t="s">
        <v>498</v>
      </c>
      <c r="K13094" t="s">
        <v>356</v>
      </c>
      <c r="L13094" t="s">
        <v>53</v>
      </c>
      <c r="M13094" t="s">
        <v>7663</v>
      </c>
      <c r="N13094" t="s">
        <v>7041</v>
      </c>
      <c r="O13094">
        <v>1E-3</v>
      </c>
      <c r="P13094">
        <v>1E-3</v>
      </c>
      <c r="Q13094">
        <v>1</v>
      </c>
    </row>
    <row r="13095" spans="10:17" x14ac:dyDescent="0.2">
      <c r="J13095" t="s">
        <v>498</v>
      </c>
      <c r="K13095" t="s">
        <v>356</v>
      </c>
      <c r="L13095" t="s">
        <v>53</v>
      </c>
      <c r="M13095" t="s">
        <v>7663</v>
      </c>
      <c r="N13095" t="s">
        <v>7042</v>
      </c>
      <c r="O13095">
        <v>1E-3</v>
      </c>
      <c r="P13095">
        <v>1E-3</v>
      </c>
      <c r="Q13095">
        <v>1</v>
      </c>
    </row>
    <row r="13096" spans="10:17" x14ac:dyDescent="0.2">
      <c r="J13096" t="s">
        <v>498</v>
      </c>
      <c r="K13096" t="s">
        <v>356</v>
      </c>
      <c r="L13096" t="s">
        <v>53</v>
      </c>
      <c r="M13096" t="s">
        <v>7663</v>
      </c>
      <c r="N13096" t="s">
        <v>7043</v>
      </c>
      <c r="O13096">
        <v>1E-3</v>
      </c>
      <c r="P13096">
        <v>1E-3</v>
      </c>
      <c r="Q13096">
        <v>1</v>
      </c>
    </row>
    <row r="13097" spans="10:17" x14ac:dyDescent="0.2">
      <c r="J13097" t="s">
        <v>498</v>
      </c>
      <c r="K13097" t="s">
        <v>356</v>
      </c>
      <c r="L13097" t="s">
        <v>53</v>
      </c>
      <c r="M13097" t="s">
        <v>7663</v>
      </c>
      <c r="N13097" t="s">
        <v>7044</v>
      </c>
      <c r="O13097">
        <v>1E-3</v>
      </c>
      <c r="P13097">
        <v>1E-3</v>
      </c>
      <c r="Q13097">
        <v>1</v>
      </c>
    </row>
    <row r="13098" spans="10:17" x14ac:dyDescent="0.2">
      <c r="J13098" t="s">
        <v>498</v>
      </c>
      <c r="K13098" t="s">
        <v>356</v>
      </c>
      <c r="L13098" t="s">
        <v>53</v>
      </c>
      <c r="M13098" t="s">
        <v>7663</v>
      </c>
      <c r="N13098" t="s">
        <v>7047</v>
      </c>
      <c r="O13098">
        <v>1E-3</v>
      </c>
      <c r="P13098">
        <v>1E-3</v>
      </c>
      <c r="Q13098">
        <v>1</v>
      </c>
    </row>
    <row r="13099" spans="10:17" x14ac:dyDescent="0.2">
      <c r="J13099" t="s">
        <v>498</v>
      </c>
      <c r="K13099" t="s">
        <v>356</v>
      </c>
      <c r="L13099" t="s">
        <v>53</v>
      </c>
      <c r="M13099" t="s">
        <v>7663</v>
      </c>
      <c r="N13099" t="s">
        <v>7048</v>
      </c>
      <c r="O13099">
        <v>1E-3</v>
      </c>
      <c r="P13099">
        <v>1E-3</v>
      </c>
      <c r="Q13099">
        <v>1</v>
      </c>
    </row>
    <row r="13100" spans="10:17" x14ac:dyDescent="0.2">
      <c r="J13100" t="s">
        <v>498</v>
      </c>
      <c r="K13100" t="s">
        <v>356</v>
      </c>
      <c r="L13100" t="s">
        <v>53</v>
      </c>
      <c r="M13100" t="s">
        <v>7663</v>
      </c>
      <c r="N13100" t="s">
        <v>7049</v>
      </c>
      <c r="O13100">
        <v>1E-3</v>
      </c>
      <c r="P13100">
        <v>1E-3</v>
      </c>
      <c r="Q13100">
        <v>1</v>
      </c>
    </row>
    <row r="13101" spans="10:17" x14ac:dyDescent="0.2">
      <c r="J13101" t="s">
        <v>498</v>
      </c>
      <c r="K13101" t="s">
        <v>356</v>
      </c>
      <c r="L13101" t="s">
        <v>53</v>
      </c>
      <c r="M13101" t="s">
        <v>7663</v>
      </c>
      <c r="N13101" t="s">
        <v>7050</v>
      </c>
      <c r="O13101">
        <v>1E-3</v>
      </c>
      <c r="P13101">
        <v>1E-3</v>
      </c>
      <c r="Q13101">
        <v>1</v>
      </c>
    </row>
    <row r="13102" spans="10:17" x14ac:dyDescent="0.2">
      <c r="J13102" t="s">
        <v>498</v>
      </c>
      <c r="K13102" t="s">
        <v>356</v>
      </c>
      <c r="L13102" t="s">
        <v>53</v>
      </c>
      <c r="M13102" t="s">
        <v>7663</v>
      </c>
      <c r="N13102" t="s">
        <v>7051</v>
      </c>
      <c r="O13102">
        <v>1E-3</v>
      </c>
      <c r="P13102">
        <v>1E-3</v>
      </c>
      <c r="Q13102">
        <v>1</v>
      </c>
    </row>
    <row r="13103" spans="10:17" x14ac:dyDescent="0.2">
      <c r="J13103" t="s">
        <v>498</v>
      </c>
      <c r="K13103" t="s">
        <v>356</v>
      </c>
      <c r="L13103" t="s">
        <v>53</v>
      </c>
      <c r="M13103" t="s">
        <v>7663</v>
      </c>
      <c r="N13103" t="s">
        <v>7072</v>
      </c>
      <c r="O13103">
        <v>1E-3</v>
      </c>
      <c r="P13103">
        <v>1E-3</v>
      </c>
      <c r="Q13103">
        <v>1</v>
      </c>
    </row>
    <row r="13104" spans="10:17" x14ac:dyDescent="0.2">
      <c r="J13104" t="s">
        <v>498</v>
      </c>
      <c r="K13104" t="s">
        <v>356</v>
      </c>
      <c r="L13104" t="s">
        <v>53</v>
      </c>
      <c r="M13104" t="s">
        <v>7663</v>
      </c>
      <c r="N13104" t="s">
        <v>7073</v>
      </c>
      <c r="O13104">
        <v>1E-3</v>
      </c>
      <c r="P13104">
        <v>1E-3</v>
      </c>
      <c r="Q13104">
        <v>1</v>
      </c>
    </row>
    <row r="13105" spans="10:17" x14ac:dyDescent="0.2">
      <c r="J13105" t="s">
        <v>498</v>
      </c>
      <c r="K13105" t="s">
        <v>356</v>
      </c>
      <c r="L13105" t="s">
        <v>53</v>
      </c>
      <c r="M13105" t="s">
        <v>7663</v>
      </c>
      <c r="N13105" t="s">
        <v>7074</v>
      </c>
      <c r="O13105">
        <v>1E-3</v>
      </c>
      <c r="P13105">
        <v>1E-3</v>
      </c>
      <c r="Q13105">
        <v>1</v>
      </c>
    </row>
    <row r="13106" spans="10:17" x14ac:dyDescent="0.2">
      <c r="J13106" t="s">
        <v>498</v>
      </c>
      <c r="K13106" t="s">
        <v>356</v>
      </c>
      <c r="L13106" t="s">
        <v>53</v>
      </c>
      <c r="M13106" t="s">
        <v>7663</v>
      </c>
      <c r="N13106" t="s">
        <v>7075</v>
      </c>
      <c r="O13106">
        <v>1E-3</v>
      </c>
      <c r="P13106">
        <v>1E-3</v>
      </c>
      <c r="Q13106">
        <v>1</v>
      </c>
    </row>
    <row r="13107" spans="10:17" x14ac:dyDescent="0.2">
      <c r="J13107" t="s">
        <v>498</v>
      </c>
      <c r="K13107" t="s">
        <v>356</v>
      </c>
      <c r="L13107" t="s">
        <v>53</v>
      </c>
      <c r="M13107" t="s">
        <v>7663</v>
      </c>
      <c r="N13107" t="s">
        <v>7076</v>
      </c>
      <c r="O13107">
        <v>1E-3</v>
      </c>
      <c r="P13107">
        <v>1E-3</v>
      </c>
      <c r="Q13107">
        <v>1</v>
      </c>
    </row>
    <row r="13108" spans="10:17" x14ac:dyDescent="0.2">
      <c r="J13108" t="s">
        <v>498</v>
      </c>
      <c r="K13108" t="s">
        <v>356</v>
      </c>
      <c r="L13108" t="s">
        <v>53</v>
      </c>
      <c r="M13108" t="s">
        <v>7663</v>
      </c>
      <c r="N13108" t="s">
        <v>7077</v>
      </c>
      <c r="O13108">
        <v>1E-3</v>
      </c>
      <c r="P13108">
        <v>1E-3</v>
      </c>
      <c r="Q13108">
        <v>1</v>
      </c>
    </row>
    <row r="13109" spans="10:17" x14ac:dyDescent="0.2">
      <c r="J13109" t="s">
        <v>498</v>
      </c>
      <c r="K13109" t="s">
        <v>356</v>
      </c>
      <c r="L13109" t="s">
        <v>53</v>
      </c>
      <c r="M13109" t="s">
        <v>7663</v>
      </c>
      <c r="N13109" t="s">
        <v>7078</v>
      </c>
      <c r="O13109">
        <v>1E-3</v>
      </c>
      <c r="P13109">
        <v>1E-3</v>
      </c>
      <c r="Q13109">
        <v>1</v>
      </c>
    </row>
    <row r="13110" spans="10:17" x14ac:dyDescent="0.2">
      <c r="J13110" t="s">
        <v>498</v>
      </c>
      <c r="K13110" t="s">
        <v>356</v>
      </c>
      <c r="L13110" t="s">
        <v>53</v>
      </c>
      <c r="M13110" t="s">
        <v>7663</v>
      </c>
      <c r="N13110" t="s">
        <v>7079</v>
      </c>
      <c r="O13110">
        <v>1E-3</v>
      </c>
      <c r="P13110">
        <v>1E-3</v>
      </c>
      <c r="Q13110">
        <v>1</v>
      </c>
    </row>
    <row r="13111" spans="10:17" x14ac:dyDescent="0.2">
      <c r="J13111" t="s">
        <v>498</v>
      </c>
      <c r="K13111" t="s">
        <v>356</v>
      </c>
      <c r="L13111" t="s">
        <v>53</v>
      </c>
      <c r="M13111" t="s">
        <v>7663</v>
      </c>
      <c r="N13111" t="s">
        <v>7116</v>
      </c>
      <c r="O13111">
        <v>1E-3</v>
      </c>
      <c r="P13111">
        <v>1E-3</v>
      </c>
      <c r="Q13111">
        <v>1</v>
      </c>
    </row>
    <row r="13112" spans="10:17" x14ac:dyDescent="0.2">
      <c r="J13112" t="s">
        <v>498</v>
      </c>
      <c r="K13112" t="s">
        <v>356</v>
      </c>
      <c r="L13112" t="s">
        <v>53</v>
      </c>
      <c r="M13112" t="s">
        <v>7663</v>
      </c>
      <c r="N13112" t="s">
        <v>7118</v>
      </c>
      <c r="O13112">
        <v>1E-3</v>
      </c>
      <c r="P13112">
        <v>1E-3</v>
      </c>
      <c r="Q13112">
        <v>1</v>
      </c>
    </row>
    <row r="13113" spans="10:17" x14ac:dyDescent="0.2">
      <c r="J13113" t="s">
        <v>498</v>
      </c>
      <c r="K13113" t="s">
        <v>356</v>
      </c>
      <c r="L13113" t="s">
        <v>53</v>
      </c>
      <c r="M13113" t="s">
        <v>7663</v>
      </c>
      <c r="N13113" t="s">
        <v>7119</v>
      </c>
      <c r="O13113">
        <v>1E-3</v>
      </c>
      <c r="P13113">
        <v>1E-3</v>
      </c>
      <c r="Q13113">
        <v>1</v>
      </c>
    </row>
    <row r="13114" spans="10:17" x14ac:dyDescent="0.2">
      <c r="J13114" t="s">
        <v>498</v>
      </c>
      <c r="K13114" t="s">
        <v>356</v>
      </c>
      <c r="L13114" t="s">
        <v>53</v>
      </c>
      <c r="M13114" t="s">
        <v>7663</v>
      </c>
      <c r="N13114" t="s">
        <v>7120</v>
      </c>
      <c r="O13114">
        <v>1E-3</v>
      </c>
      <c r="P13114">
        <v>1E-3</v>
      </c>
      <c r="Q13114">
        <v>1</v>
      </c>
    </row>
    <row r="13115" spans="10:17" x14ac:dyDescent="0.2">
      <c r="J13115" t="s">
        <v>498</v>
      </c>
      <c r="K13115" t="s">
        <v>356</v>
      </c>
      <c r="L13115" t="s">
        <v>53</v>
      </c>
      <c r="M13115" t="s">
        <v>7663</v>
      </c>
      <c r="N13115" t="s">
        <v>7121</v>
      </c>
      <c r="O13115">
        <v>1E-3</v>
      </c>
      <c r="P13115">
        <v>1E-3</v>
      </c>
      <c r="Q13115">
        <v>1</v>
      </c>
    </row>
    <row r="13116" spans="10:17" x14ac:dyDescent="0.2">
      <c r="J13116" t="s">
        <v>498</v>
      </c>
      <c r="K13116" t="s">
        <v>356</v>
      </c>
      <c r="L13116" t="s">
        <v>53</v>
      </c>
      <c r="M13116" t="s">
        <v>7663</v>
      </c>
      <c r="N13116" t="s">
        <v>7140</v>
      </c>
      <c r="O13116">
        <v>1E-3</v>
      </c>
      <c r="P13116">
        <v>1E-3</v>
      </c>
      <c r="Q13116">
        <v>1</v>
      </c>
    </row>
    <row r="13117" spans="10:17" x14ac:dyDescent="0.2">
      <c r="J13117" t="s">
        <v>498</v>
      </c>
      <c r="K13117" t="s">
        <v>356</v>
      </c>
      <c r="L13117" t="s">
        <v>53</v>
      </c>
      <c r="M13117" t="s">
        <v>7663</v>
      </c>
      <c r="N13117" t="s">
        <v>7142</v>
      </c>
      <c r="O13117">
        <v>1E-3</v>
      </c>
      <c r="P13117">
        <v>1E-3</v>
      </c>
      <c r="Q13117">
        <v>1</v>
      </c>
    </row>
    <row r="13118" spans="10:17" x14ac:dyDescent="0.2">
      <c r="J13118" t="s">
        <v>498</v>
      </c>
      <c r="K13118" t="s">
        <v>356</v>
      </c>
      <c r="L13118" t="s">
        <v>53</v>
      </c>
      <c r="M13118" t="s">
        <v>7663</v>
      </c>
      <c r="N13118" t="s">
        <v>7188</v>
      </c>
      <c r="O13118">
        <v>0</v>
      </c>
      <c r="P13118">
        <v>0</v>
      </c>
      <c r="Q13118">
        <v>1</v>
      </c>
    </row>
    <row r="13119" spans="10:17" x14ac:dyDescent="0.2">
      <c r="J13119" t="s">
        <v>498</v>
      </c>
      <c r="K13119" t="s">
        <v>356</v>
      </c>
      <c r="L13119" t="s">
        <v>53</v>
      </c>
      <c r="M13119" t="s">
        <v>7663</v>
      </c>
      <c r="N13119" t="s">
        <v>7190</v>
      </c>
      <c r="O13119">
        <v>1E-3</v>
      </c>
      <c r="P13119">
        <v>1E-3</v>
      </c>
      <c r="Q13119">
        <v>1</v>
      </c>
    </row>
    <row r="13120" spans="10:17" x14ac:dyDescent="0.2">
      <c r="J13120" t="s">
        <v>498</v>
      </c>
      <c r="K13120" t="s">
        <v>356</v>
      </c>
      <c r="L13120" t="s">
        <v>53</v>
      </c>
      <c r="M13120" t="s">
        <v>7663</v>
      </c>
      <c r="N13120" t="s">
        <v>7191</v>
      </c>
      <c r="O13120">
        <v>1E-3</v>
      </c>
      <c r="P13120">
        <v>1E-3</v>
      </c>
      <c r="Q13120">
        <v>1</v>
      </c>
    </row>
    <row r="13121" spans="10:17" x14ac:dyDescent="0.2">
      <c r="J13121" t="s">
        <v>498</v>
      </c>
      <c r="K13121" t="s">
        <v>356</v>
      </c>
      <c r="L13121" t="s">
        <v>53</v>
      </c>
      <c r="M13121" t="s">
        <v>7663</v>
      </c>
      <c r="N13121" t="s">
        <v>7192</v>
      </c>
      <c r="O13121">
        <v>1E-3</v>
      </c>
      <c r="P13121">
        <v>1E-3</v>
      </c>
      <c r="Q13121">
        <v>1</v>
      </c>
    </row>
    <row r="13122" spans="10:17" x14ac:dyDescent="0.2">
      <c r="J13122" t="s">
        <v>498</v>
      </c>
      <c r="K13122" t="s">
        <v>356</v>
      </c>
      <c r="L13122" t="s">
        <v>53</v>
      </c>
      <c r="M13122" t="s">
        <v>7663</v>
      </c>
      <c r="N13122" t="s">
        <v>7212</v>
      </c>
      <c r="O13122">
        <v>1E-3</v>
      </c>
      <c r="P13122">
        <v>1E-3</v>
      </c>
      <c r="Q13122">
        <v>1</v>
      </c>
    </row>
    <row r="13123" spans="10:17" x14ac:dyDescent="0.2">
      <c r="J13123" t="s">
        <v>498</v>
      </c>
      <c r="K13123" t="s">
        <v>356</v>
      </c>
      <c r="L13123" t="s">
        <v>53</v>
      </c>
      <c r="M13123" t="s">
        <v>7663</v>
      </c>
      <c r="N13123" t="s">
        <v>7217</v>
      </c>
      <c r="O13123">
        <v>1E-3</v>
      </c>
      <c r="P13123">
        <v>1E-3</v>
      </c>
      <c r="Q13123">
        <v>1</v>
      </c>
    </row>
    <row r="13124" spans="10:17" x14ac:dyDescent="0.2">
      <c r="J13124" t="s">
        <v>498</v>
      </c>
      <c r="K13124" t="s">
        <v>356</v>
      </c>
      <c r="L13124" t="s">
        <v>53</v>
      </c>
      <c r="M13124" t="s">
        <v>7663</v>
      </c>
      <c r="N13124" t="s">
        <v>7218</v>
      </c>
      <c r="O13124">
        <v>1E-3</v>
      </c>
      <c r="P13124">
        <v>1E-3</v>
      </c>
      <c r="Q13124">
        <v>1</v>
      </c>
    </row>
    <row r="13125" spans="10:17" x14ac:dyDescent="0.2">
      <c r="J13125" t="s">
        <v>498</v>
      </c>
      <c r="K13125" t="s">
        <v>356</v>
      </c>
      <c r="L13125" t="s">
        <v>53</v>
      </c>
      <c r="M13125" t="s">
        <v>7663</v>
      </c>
      <c r="N13125" t="s">
        <v>7219</v>
      </c>
      <c r="O13125">
        <v>1E-3</v>
      </c>
      <c r="P13125">
        <v>1E-3</v>
      </c>
      <c r="Q13125">
        <v>1</v>
      </c>
    </row>
    <row r="13126" spans="10:17" x14ac:dyDescent="0.2">
      <c r="J13126" t="s">
        <v>498</v>
      </c>
      <c r="K13126" t="s">
        <v>356</v>
      </c>
      <c r="L13126" t="s">
        <v>53</v>
      </c>
      <c r="M13126" t="s">
        <v>7663</v>
      </c>
      <c r="N13126" t="s">
        <v>7220</v>
      </c>
      <c r="O13126">
        <v>1E-3</v>
      </c>
      <c r="P13126">
        <v>1E-3</v>
      </c>
      <c r="Q13126">
        <v>1</v>
      </c>
    </row>
    <row r="13127" spans="10:17" x14ac:dyDescent="0.2">
      <c r="J13127" t="s">
        <v>498</v>
      </c>
      <c r="K13127" t="s">
        <v>356</v>
      </c>
      <c r="L13127" t="s">
        <v>53</v>
      </c>
      <c r="M13127" t="s">
        <v>7663</v>
      </c>
      <c r="N13127" t="s">
        <v>7221</v>
      </c>
      <c r="O13127">
        <v>1E-3</v>
      </c>
      <c r="P13127">
        <v>1E-3</v>
      </c>
      <c r="Q13127">
        <v>1</v>
      </c>
    </row>
    <row r="13128" spans="10:17" x14ac:dyDescent="0.2">
      <c r="J13128" t="s">
        <v>498</v>
      </c>
      <c r="K13128" t="s">
        <v>356</v>
      </c>
      <c r="L13128" t="s">
        <v>53</v>
      </c>
      <c r="M13128" t="s">
        <v>7663</v>
      </c>
      <c r="N13128" t="s">
        <v>7222</v>
      </c>
      <c r="O13128">
        <v>1E-3</v>
      </c>
      <c r="P13128">
        <v>1E-3</v>
      </c>
      <c r="Q13128">
        <v>1</v>
      </c>
    </row>
    <row r="13129" spans="10:17" x14ac:dyDescent="0.2">
      <c r="J13129" t="s">
        <v>498</v>
      </c>
      <c r="K13129" t="s">
        <v>356</v>
      </c>
      <c r="L13129" t="s">
        <v>53</v>
      </c>
      <c r="M13129" t="s">
        <v>7663</v>
      </c>
      <c r="N13129" t="s">
        <v>7223</v>
      </c>
      <c r="O13129">
        <v>1E-3</v>
      </c>
      <c r="P13129">
        <v>1E-3</v>
      </c>
      <c r="Q13129">
        <v>1</v>
      </c>
    </row>
    <row r="13130" spans="10:17" x14ac:dyDescent="0.2">
      <c r="J13130" t="s">
        <v>498</v>
      </c>
      <c r="K13130" t="s">
        <v>356</v>
      </c>
      <c r="L13130" t="s">
        <v>53</v>
      </c>
      <c r="M13130" t="s">
        <v>7663</v>
      </c>
      <c r="N13130" t="s">
        <v>7224</v>
      </c>
      <c r="O13130">
        <v>1E-3</v>
      </c>
      <c r="P13130">
        <v>1E-3</v>
      </c>
      <c r="Q13130">
        <v>1</v>
      </c>
    </row>
    <row r="13131" spans="10:17" x14ac:dyDescent="0.2">
      <c r="J13131" t="s">
        <v>498</v>
      </c>
      <c r="K13131" t="s">
        <v>356</v>
      </c>
      <c r="L13131" t="s">
        <v>53</v>
      </c>
      <c r="M13131" t="s">
        <v>7663</v>
      </c>
      <c r="N13131" t="s">
        <v>7225</v>
      </c>
      <c r="O13131">
        <v>1E-3</v>
      </c>
      <c r="P13131">
        <v>1E-3</v>
      </c>
      <c r="Q13131">
        <v>1</v>
      </c>
    </row>
    <row r="13132" spans="10:17" x14ac:dyDescent="0.2">
      <c r="J13132" t="s">
        <v>498</v>
      </c>
      <c r="K13132" t="s">
        <v>356</v>
      </c>
      <c r="L13132" t="s">
        <v>53</v>
      </c>
      <c r="M13132" t="s">
        <v>7663</v>
      </c>
      <c r="N13132" t="s">
        <v>8141</v>
      </c>
      <c r="O13132">
        <v>1E-3</v>
      </c>
      <c r="P13132">
        <v>1E-3</v>
      </c>
      <c r="Q13132">
        <v>1</v>
      </c>
    </row>
    <row r="13133" spans="10:17" x14ac:dyDescent="0.2">
      <c r="J13133" t="s">
        <v>498</v>
      </c>
      <c r="K13133" t="s">
        <v>356</v>
      </c>
      <c r="L13133" t="s">
        <v>53</v>
      </c>
      <c r="M13133" t="s">
        <v>7663</v>
      </c>
      <c r="N13133" t="s">
        <v>8142</v>
      </c>
      <c r="O13133">
        <v>1E-3</v>
      </c>
      <c r="P13133">
        <v>1E-3</v>
      </c>
      <c r="Q13133">
        <v>1</v>
      </c>
    </row>
    <row r="13134" spans="10:17" x14ac:dyDescent="0.2">
      <c r="J13134" t="s">
        <v>498</v>
      </c>
      <c r="K13134" t="s">
        <v>356</v>
      </c>
      <c r="L13134" t="s">
        <v>53</v>
      </c>
      <c r="M13134" t="s">
        <v>7663</v>
      </c>
      <c r="N13134" t="s">
        <v>8143</v>
      </c>
      <c r="O13134">
        <v>1E-3</v>
      </c>
      <c r="P13134">
        <v>1E-3</v>
      </c>
      <c r="Q13134">
        <v>1</v>
      </c>
    </row>
    <row r="13135" spans="10:17" x14ac:dyDescent="0.2">
      <c r="J13135" t="s">
        <v>498</v>
      </c>
      <c r="K13135" t="s">
        <v>356</v>
      </c>
      <c r="L13135" t="s">
        <v>53</v>
      </c>
      <c r="M13135" t="s">
        <v>7663</v>
      </c>
      <c r="N13135" t="s">
        <v>7780</v>
      </c>
      <c r="O13135">
        <v>1E-3</v>
      </c>
      <c r="P13135">
        <v>1E-3</v>
      </c>
      <c r="Q13135">
        <v>1</v>
      </c>
    </row>
    <row r="13136" spans="10:17" x14ac:dyDescent="0.2">
      <c r="J13136" t="s">
        <v>498</v>
      </c>
      <c r="K13136" t="s">
        <v>356</v>
      </c>
      <c r="L13136" t="s">
        <v>53</v>
      </c>
      <c r="M13136" t="s">
        <v>7663</v>
      </c>
      <c r="N13136" t="s">
        <v>7781</v>
      </c>
      <c r="O13136">
        <v>1E-3</v>
      </c>
      <c r="P13136">
        <v>1E-3</v>
      </c>
      <c r="Q13136">
        <v>1</v>
      </c>
    </row>
    <row r="13137" spans="10:17" x14ac:dyDescent="0.2">
      <c r="J13137" t="s">
        <v>498</v>
      </c>
      <c r="K13137" t="s">
        <v>356</v>
      </c>
      <c r="L13137" t="s">
        <v>53</v>
      </c>
      <c r="M13137" t="s">
        <v>7663</v>
      </c>
      <c r="N13137" t="s">
        <v>7782</v>
      </c>
      <c r="O13137">
        <v>1E-3</v>
      </c>
      <c r="P13137">
        <v>1E-3</v>
      </c>
      <c r="Q13137">
        <v>1</v>
      </c>
    </row>
    <row r="13138" spans="10:17" x14ac:dyDescent="0.2">
      <c r="J13138" t="s">
        <v>498</v>
      </c>
      <c r="K13138" t="s">
        <v>356</v>
      </c>
      <c r="L13138" t="s">
        <v>53</v>
      </c>
      <c r="M13138" t="s">
        <v>7663</v>
      </c>
      <c r="N13138" t="s">
        <v>7783</v>
      </c>
      <c r="O13138">
        <v>1E-3</v>
      </c>
      <c r="P13138">
        <v>1E-3</v>
      </c>
      <c r="Q13138">
        <v>1</v>
      </c>
    </row>
    <row r="13139" spans="10:17" x14ac:dyDescent="0.2">
      <c r="J13139" t="s">
        <v>498</v>
      </c>
      <c r="K13139" t="s">
        <v>356</v>
      </c>
      <c r="L13139" t="s">
        <v>53</v>
      </c>
      <c r="M13139" t="s">
        <v>7663</v>
      </c>
      <c r="N13139" t="s">
        <v>8140</v>
      </c>
      <c r="O13139">
        <v>1E-3</v>
      </c>
      <c r="P13139">
        <v>1E-3</v>
      </c>
      <c r="Q13139">
        <v>1</v>
      </c>
    </row>
    <row r="13140" spans="10:17" x14ac:dyDescent="0.2">
      <c r="J13140" t="s">
        <v>498</v>
      </c>
      <c r="K13140" t="s">
        <v>356</v>
      </c>
      <c r="L13140" t="s">
        <v>53</v>
      </c>
      <c r="M13140" t="s">
        <v>7663</v>
      </c>
      <c r="N13140" t="s">
        <v>7226</v>
      </c>
      <c r="O13140">
        <v>1E-3</v>
      </c>
      <c r="P13140">
        <v>1E-3</v>
      </c>
      <c r="Q13140">
        <v>1</v>
      </c>
    </row>
    <row r="13141" spans="10:17" x14ac:dyDescent="0.2">
      <c r="J13141" t="s">
        <v>498</v>
      </c>
      <c r="K13141" t="s">
        <v>356</v>
      </c>
      <c r="L13141" t="s">
        <v>53</v>
      </c>
      <c r="M13141" t="s">
        <v>7663</v>
      </c>
      <c r="N13141" t="s">
        <v>7227</v>
      </c>
      <c r="O13141">
        <v>1E-3</v>
      </c>
      <c r="P13141">
        <v>1E-3</v>
      </c>
      <c r="Q13141">
        <v>1</v>
      </c>
    </row>
    <row r="13142" spans="10:17" x14ac:dyDescent="0.2">
      <c r="J13142" t="s">
        <v>498</v>
      </c>
      <c r="K13142" t="s">
        <v>356</v>
      </c>
      <c r="L13142" t="s">
        <v>53</v>
      </c>
      <c r="M13142" t="s">
        <v>7663</v>
      </c>
      <c r="N13142" t="s">
        <v>7228</v>
      </c>
      <c r="O13142">
        <v>1E-3</v>
      </c>
      <c r="P13142">
        <v>1E-3</v>
      </c>
      <c r="Q13142">
        <v>1</v>
      </c>
    </row>
    <row r="13143" spans="10:17" x14ac:dyDescent="0.2">
      <c r="J13143" t="s">
        <v>498</v>
      </c>
      <c r="K13143" t="s">
        <v>356</v>
      </c>
      <c r="L13143" t="s">
        <v>53</v>
      </c>
      <c r="M13143" t="s">
        <v>7663</v>
      </c>
      <c r="N13143" t="s">
        <v>7229</v>
      </c>
      <c r="O13143">
        <v>1E-3</v>
      </c>
      <c r="P13143">
        <v>1E-3</v>
      </c>
      <c r="Q13143">
        <v>1</v>
      </c>
    </row>
    <row r="13144" spans="10:17" x14ac:dyDescent="0.2">
      <c r="J13144" t="s">
        <v>498</v>
      </c>
      <c r="K13144" t="s">
        <v>356</v>
      </c>
      <c r="L13144" t="s">
        <v>53</v>
      </c>
      <c r="M13144" t="s">
        <v>7663</v>
      </c>
      <c r="N13144" t="s">
        <v>7230</v>
      </c>
      <c r="O13144">
        <v>1E-3</v>
      </c>
      <c r="P13144">
        <v>1E-3</v>
      </c>
      <c r="Q13144">
        <v>1</v>
      </c>
    </row>
    <row r="13145" spans="10:17" x14ac:dyDescent="0.2">
      <c r="J13145" t="s">
        <v>498</v>
      </c>
      <c r="K13145" t="s">
        <v>356</v>
      </c>
      <c r="L13145" t="s">
        <v>53</v>
      </c>
      <c r="M13145" t="s">
        <v>7663</v>
      </c>
      <c r="N13145" t="s">
        <v>7231</v>
      </c>
      <c r="O13145">
        <v>1E-3</v>
      </c>
      <c r="P13145">
        <v>1E-3</v>
      </c>
      <c r="Q13145">
        <v>1</v>
      </c>
    </row>
    <row r="13146" spans="10:17" x14ac:dyDescent="0.2">
      <c r="J13146" t="s">
        <v>498</v>
      </c>
      <c r="K13146" t="s">
        <v>356</v>
      </c>
      <c r="L13146" t="s">
        <v>53</v>
      </c>
      <c r="M13146" t="s">
        <v>7663</v>
      </c>
      <c r="N13146" t="s">
        <v>7232</v>
      </c>
      <c r="O13146">
        <v>1E-3</v>
      </c>
      <c r="P13146">
        <v>1E-3</v>
      </c>
      <c r="Q13146">
        <v>1</v>
      </c>
    </row>
    <row r="13147" spans="10:17" x14ac:dyDescent="0.2">
      <c r="J13147" t="s">
        <v>498</v>
      </c>
      <c r="K13147" t="s">
        <v>356</v>
      </c>
      <c r="L13147" t="s">
        <v>53</v>
      </c>
      <c r="M13147" t="s">
        <v>7663</v>
      </c>
      <c r="N13147" t="s">
        <v>7233</v>
      </c>
      <c r="O13147">
        <v>1E-3</v>
      </c>
      <c r="P13147">
        <v>1E-3</v>
      </c>
      <c r="Q13147">
        <v>1</v>
      </c>
    </row>
    <row r="13148" spans="10:17" x14ac:dyDescent="0.2">
      <c r="J13148" t="s">
        <v>498</v>
      </c>
      <c r="K13148" t="s">
        <v>356</v>
      </c>
      <c r="L13148" t="s">
        <v>53</v>
      </c>
      <c r="M13148" t="s">
        <v>7663</v>
      </c>
      <c r="N13148" t="s">
        <v>7234</v>
      </c>
      <c r="O13148">
        <v>1E-3</v>
      </c>
      <c r="P13148">
        <v>1E-3</v>
      </c>
      <c r="Q13148">
        <v>1</v>
      </c>
    </row>
    <row r="13149" spans="10:17" x14ac:dyDescent="0.2">
      <c r="J13149" t="s">
        <v>498</v>
      </c>
      <c r="K13149" t="s">
        <v>356</v>
      </c>
      <c r="L13149" t="s">
        <v>53</v>
      </c>
      <c r="M13149" t="s">
        <v>7663</v>
      </c>
      <c r="N13149" t="s">
        <v>7235</v>
      </c>
      <c r="O13149">
        <v>1E-3</v>
      </c>
      <c r="P13149">
        <v>1E-3</v>
      </c>
      <c r="Q13149">
        <v>1</v>
      </c>
    </row>
    <row r="13150" spans="10:17" x14ac:dyDescent="0.2">
      <c r="J13150" t="s">
        <v>498</v>
      </c>
      <c r="K13150" t="s">
        <v>356</v>
      </c>
      <c r="L13150" t="s">
        <v>53</v>
      </c>
      <c r="M13150" t="s">
        <v>7663</v>
      </c>
      <c r="N13150" t="s">
        <v>7236</v>
      </c>
      <c r="O13150">
        <v>1E-3</v>
      </c>
      <c r="P13150">
        <v>1E-3</v>
      </c>
      <c r="Q13150">
        <v>1</v>
      </c>
    </row>
    <row r="13151" spans="10:17" x14ac:dyDescent="0.2">
      <c r="J13151" t="s">
        <v>498</v>
      </c>
      <c r="K13151" t="s">
        <v>356</v>
      </c>
      <c r="L13151" t="s">
        <v>53</v>
      </c>
      <c r="M13151" t="s">
        <v>7663</v>
      </c>
      <c r="N13151" t="s">
        <v>7238</v>
      </c>
      <c r="O13151">
        <v>1E-3</v>
      </c>
      <c r="P13151">
        <v>1E-3</v>
      </c>
      <c r="Q13151">
        <v>1</v>
      </c>
    </row>
    <row r="13152" spans="10:17" x14ac:dyDescent="0.2">
      <c r="J13152" t="s">
        <v>498</v>
      </c>
      <c r="K13152" t="s">
        <v>356</v>
      </c>
      <c r="L13152" t="s">
        <v>53</v>
      </c>
      <c r="M13152" t="s">
        <v>7663</v>
      </c>
      <c r="N13152" t="s">
        <v>7239</v>
      </c>
      <c r="O13152">
        <v>1E-3</v>
      </c>
      <c r="P13152">
        <v>1E-3</v>
      </c>
      <c r="Q13152">
        <v>1</v>
      </c>
    </row>
    <row r="13153" spans="10:17" x14ac:dyDescent="0.2">
      <c r="J13153" t="s">
        <v>498</v>
      </c>
      <c r="K13153" t="s">
        <v>356</v>
      </c>
      <c r="L13153" t="s">
        <v>53</v>
      </c>
      <c r="M13153" t="s">
        <v>7663</v>
      </c>
      <c r="N13153" t="s">
        <v>7240</v>
      </c>
      <c r="O13153">
        <v>1E-3</v>
      </c>
      <c r="P13153">
        <v>1E-3</v>
      </c>
      <c r="Q13153">
        <v>1</v>
      </c>
    </row>
    <row r="13154" spans="10:17" x14ac:dyDescent="0.2">
      <c r="J13154" t="s">
        <v>498</v>
      </c>
      <c r="K13154" t="s">
        <v>356</v>
      </c>
      <c r="L13154" t="s">
        <v>53</v>
      </c>
      <c r="M13154" t="s">
        <v>7663</v>
      </c>
      <c r="N13154" t="s">
        <v>7241</v>
      </c>
      <c r="O13154">
        <v>1E-3</v>
      </c>
      <c r="P13154">
        <v>1E-3</v>
      </c>
      <c r="Q13154">
        <v>1</v>
      </c>
    </row>
    <row r="13155" spans="10:17" x14ac:dyDescent="0.2">
      <c r="J13155" t="s">
        <v>498</v>
      </c>
      <c r="K13155" t="s">
        <v>356</v>
      </c>
      <c r="L13155" t="s">
        <v>53</v>
      </c>
      <c r="M13155" t="s">
        <v>7663</v>
      </c>
      <c r="N13155" t="s">
        <v>7242</v>
      </c>
      <c r="O13155">
        <v>1E-3</v>
      </c>
      <c r="P13155">
        <v>1E-3</v>
      </c>
      <c r="Q13155">
        <v>1</v>
      </c>
    </row>
    <row r="13156" spans="10:17" x14ac:dyDescent="0.2">
      <c r="J13156" t="s">
        <v>498</v>
      </c>
      <c r="K13156" t="s">
        <v>356</v>
      </c>
      <c r="L13156" t="s">
        <v>53</v>
      </c>
      <c r="M13156" t="s">
        <v>7663</v>
      </c>
      <c r="N13156" t="s">
        <v>7243</v>
      </c>
      <c r="O13156">
        <v>1E-3</v>
      </c>
      <c r="P13156">
        <v>1E-3</v>
      </c>
      <c r="Q13156">
        <v>1</v>
      </c>
    </row>
    <row r="13157" spans="10:17" x14ac:dyDescent="0.2">
      <c r="J13157" t="s">
        <v>498</v>
      </c>
      <c r="K13157" t="s">
        <v>356</v>
      </c>
      <c r="L13157" t="s">
        <v>53</v>
      </c>
      <c r="M13157" t="s">
        <v>7663</v>
      </c>
      <c r="N13157" t="s">
        <v>7244</v>
      </c>
      <c r="O13157">
        <v>1E-3</v>
      </c>
      <c r="P13157">
        <v>1E-3</v>
      </c>
      <c r="Q13157">
        <v>1</v>
      </c>
    </row>
    <row r="13158" spans="10:17" x14ac:dyDescent="0.2">
      <c r="J13158" t="s">
        <v>498</v>
      </c>
      <c r="K13158" t="s">
        <v>356</v>
      </c>
      <c r="L13158" t="s">
        <v>53</v>
      </c>
      <c r="M13158" t="s">
        <v>7663</v>
      </c>
      <c r="N13158" t="s">
        <v>7245</v>
      </c>
      <c r="O13158">
        <v>1E-3</v>
      </c>
      <c r="P13158">
        <v>1E-3</v>
      </c>
      <c r="Q13158">
        <v>1</v>
      </c>
    </row>
    <row r="13159" spans="10:17" x14ac:dyDescent="0.2">
      <c r="J13159" t="s">
        <v>498</v>
      </c>
      <c r="K13159" t="s">
        <v>356</v>
      </c>
      <c r="L13159" t="s">
        <v>53</v>
      </c>
      <c r="M13159" t="s">
        <v>7663</v>
      </c>
      <c r="N13159" t="s">
        <v>7246</v>
      </c>
      <c r="O13159">
        <v>1E-3</v>
      </c>
      <c r="P13159">
        <v>1E-3</v>
      </c>
      <c r="Q13159">
        <v>1</v>
      </c>
    </row>
    <row r="13160" spans="10:17" x14ac:dyDescent="0.2">
      <c r="J13160" t="s">
        <v>498</v>
      </c>
      <c r="K13160" t="s">
        <v>356</v>
      </c>
      <c r="L13160" t="s">
        <v>53</v>
      </c>
      <c r="M13160" t="s">
        <v>7663</v>
      </c>
      <c r="N13160" t="s">
        <v>7247</v>
      </c>
      <c r="O13160">
        <v>1E-3</v>
      </c>
      <c r="P13160">
        <v>1E-3</v>
      </c>
      <c r="Q13160">
        <v>1</v>
      </c>
    </row>
    <row r="13161" spans="10:17" x14ac:dyDescent="0.2">
      <c r="J13161" t="s">
        <v>498</v>
      </c>
      <c r="K13161" t="s">
        <v>356</v>
      </c>
      <c r="L13161" t="s">
        <v>53</v>
      </c>
      <c r="M13161" t="s">
        <v>7663</v>
      </c>
      <c r="N13161" t="s">
        <v>7249</v>
      </c>
      <c r="O13161">
        <v>1E-3</v>
      </c>
      <c r="P13161">
        <v>1E-3</v>
      </c>
      <c r="Q13161">
        <v>1</v>
      </c>
    </row>
    <row r="13162" spans="10:17" x14ac:dyDescent="0.2">
      <c r="J13162" t="s">
        <v>498</v>
      </c>
      <c r="K13162" t="s">
        <v>356</v>
      </c>
      <c r="L13162" t="s">
        <v>53</v>
      </c>
      <c r="M13162" t="s">
        <v>7663</v>
      </c>
      <c r="N13162" t="s">
        <v>7250</v>
      </c>
      <c r="O13162">
        <v>1E-3</v>
      </c>
      <c r="P13162">
        <v>1E-3</v>
      </c>
      <c r="Q13162">
        <v>1</v>
      </c>
    </row>
    <row r="13163" spans="10:17" x14ac:dyDescent="0.2">
      <c r="J13163" t="s">
        <v>498</v>
      </c>
      <c r="K13163" t="s">
        <v>356</v>
      </c>
      <c r="L13163" t="s">
        <v>53</v>
      </c>
      <c r="M13163" t="s">
        <v>7663</v>
      </c>
      <c r="N13163" t="s">
        <v>7251</v>
      </c>
      <c r="O13163">
        <v>1E-3</v>
      </c>
      <c r="P13163">
        <v>1E-3</v>
      </c>
      <c r="Q13163">
        <v>1</v>
      </c>
    </row>
    <row r="13164" spans="10:17" x14ac:dyDescent="0.2">
      <c r="J13164" t="s">
        <v>498</v>
      </c>
      <c r="K13164" t="s">
        <v>356</v>
      </c>
      <c r="L13164" t="s">
        <v>53</v>
      </c>
      <c r="M13164" t="s">
        <v>7663</v>
      </c>
      <c r="N13164" t="s">
        <v>7252</v>
      </c>
      <c r="O13164">
        <v>1E-3</v>
      </c>
      <c r="P13164">
        <v>1E-3</v>
      </c>
      <c r="Q13164">
        <v>1</v>
      </c>
    </row>
    <row r="13165" spans="10:17" x14ac:dyDescent="0.2">
      <c r="J13165" t="s">
        <v>498</v>
      </c>
      <c r="K13165" t="s">
        <v>356</v>
      </c>
      <c r="L13165" t="s">
        <v>53</v>
      </c>
      <c r="M13165" t="s">
        <v>7663</v>
      </c>
      <c r="N13165" t="s">
        <v>7253</v>
      </c>
      <c r="O13165">
        <v>1E-3</v>
      </c>
      <c r="P13165">
        <v>1E-3</v>
      </c>
      <c r="Q13165">
        <v>1</v>
      </c>
    </row>
    <row r="13166" spans="10:17" x14ac:dyDescent="0.2">
      <c r="J13166" t="s">
        <v>498</v>
      </c>
      <c r="K13166" t="s">
        <v>356</v>
      </c>
      <c r="L13166" t="s">
        <v>53</v>
      </c>
      <c r="M13166" t="s">
        <v>7663</v>
      </c>
      <c r="N13166" t="s">
        <v>7254</v>
      </c>
      <c r="O13166">
        <v>1E-3</v>
      </c>
      <c r="P13166">
        <v>1E-3</v>
      </c>
      <c r="Q13166">
        <v>1</v>
      </c>
    </row>
    <row r="13167" spans="10:17" x14ac:dyDescent="0.2">
      <c r="J13167" t="s">
        <v>498</v>
      </c>
      <c r="K13167" t="s">
        <v>356</v>
      </c>
      <c r="L13167" t="s">
        <v>53</v>
      </c>
      <c r="M13167" t="s">
        <v>7663</v>
      </c>
      <c r="N13167" t="s">
        <v>7255</v>
      </c>
      <c r="O13167">
        <v>1E-3</v>
      </c>
      <c r="P13167">
        <v>1E-3</v>
      </c>
      <c r="Q13167">
        <v>1</v>
      </c>
    </row>
    <row r="13168" spans="10:17" x14ac:dyDescent="0.2">
      <c r="J13168" t="s">
        <v>498</v>
      </c>
      <c r="K13168" t="s">
        <v>356</v>
      </c>
      <c r="L13168" t="s">
        <v>53</v>
      </c>
      <c r="M13168" t="s">
        <v>7663</v>
      </c>
      <c r="N13168" t="s">
        <v>7256</v>
      </c>
      <c r="O13168">
        <v>1E-3</v>
      </c>
      <c r="P13168">
        <v>1E-3</v>
      </c>
      <c r="Q13168">
        <v>1</v>
      </c>
    </row>
    <row r="13169" spans="10:17" x14ac:dyDescent="0.2">
      <c r="J13169" t="s">
        <v>498</v>
      </c>
      <c r="K13169" t="s">
        <v>356</v>
      </c>
      <c r="L13169" t="s">
        <v>53</v>
      </c>
      <c r="M13169" t="s">
        <v>7663</v>
      </c>
      <c r="N13169" t="s">
        <v>7257</v>
      </c>
      <c r="O13169">
        <v>1E-3</v>
      </c>
      <c r="P13169">
        <v>1E-3</v>
      </c>
      <c r="Q13169">
        <v>1</v>
      </c>
    </row>
    <row r="13170" spans="10:17" x14ac:dyDescent="0.2">
      <c r="J13170" t="s">
        <v>498</v>
      </c>
      <c r="K13170" t="s">
        <v>356</v>
      </c>
      <c r="L13170" t="s">
        <v>53</v>
      </c>
      <c r="M13170" t="s">
        <v>7663</v>
      </c>
      <c r="N13170" t="s">
        <v>7258</v>
      </c>
      <c r="O13170">
        <v>1E-3</v>
      </c>
      <c r="P13170">
        <v>1E-3</v>
      </c>
      <c r="Q13170">
        <v>1</v>
      </c>
    </row>
    <row r="13171" spans="10:17" x14ac:dyDescent="0.2">
      <c r="J13171" t="s">
        <v>498</v>
      </c>
      <c r="K13171" t="s">
        <v>356</v>
      </c>
      <c r="L13171" t="s">
        <v>53</v>
      </c>
      <c r="M13171" t="s">
        <v>7663</v>
      </c>
      <c r="N13171" t="s">
        <v>7259</v>
      </c>
      <c r="O13171">
        <v>1E-3</v>
      </c>
      <c r="P13171">
        <v>1E-3</v>
      </c>
      <c r="Q13171">
        <v>1</v>
      </c>
    </row>
    <row r="13172" spans="10:17" x14ac:dyDescent="0.2">
      <c r="J13172" t="s">
        <v>498</v>
      </c>
      <c r="K13172" t="s">
        <v>356</v>
      </c>
      <c r="L13172" t="s">
        <v>53</v>
      </c>
      <c r="M13172" t="s">
        <v>7663</v>
      </c>
      <c r="N13172" t="s">
        <v>7260</v>
      </c>
      <c r="O13172">
        <v>1E-3</v>
      </c>
      <c r="P13172">
        <v>1E-3</v>
      </c>
      <c r="Q13172">
        <v>1</v>
      </c>
    </row>
    <row r="13173" spans="10:17" x14ac:dyDescent="0.2">
      <c r="J13173" t="s">
        <v>498</v>
      </c>
      <c r="K13173" t="s">
        <v>356</v>
      </c>
      <c r="L13173" t="s">
        <v>53</v>
      </c>
      <c r="M13173" t="s">
        <v>7663</v>
      </c>
      <c r="N13173" t="s">
        <v>7262</v>
      </c>
      <c r="O13173">
        <v>1E-3</v>
      </c>
      <c r="P13173">
        <v>1E-3</v>
      </c>
      <c r="Q13173">
        <v>1</v>
      </c>
    </row>
    <row r="13174" spans="10:17" x14ac:dyDescent="0.2">
      <c r="J13174" t="s">
        <v>498</v>
      </c>
      <c r="K13174" t="s">
        <v>356</v>
      </c>
      <c r="L13174" t="s">
        <v>53</v>
      </c>
      <c r="M13174" t="s">
        <v>7663</v>
      </c>
      <c r="N13174" t="s">
        <v>7263</v>
      </c>
      <c r="O13174">
        <v>1E-3</v>
      </c>
      <c r="P13174">
        <v>1E-3</v>
      </c>
      <c r="Q13174">
        <v>1</v>
      </c>
    </row>
    <row r="13175" spans="10:17" x14ac:dyDescent="0.2">
      <c r="J13175" t="s">
        <v>498</v>
      </c>
      <c r="K13175" t="s">
        <v>356</v>
      </c>
      <c r="L13175" t="s">
        <v>53</v>
      </c>
      <c r="M13175" t="s">
        <v>7663</v>
      </c>
      <c r="N13175" t="s">
        <v>7264</v>
      </c>
      <c r="O13175">
        <v>1E-3</v>
      </c>
      <c r="P13175">
        <v>1E-3</v>
      </c>
      <c r="Q13175">
        <v>1</v>
      </c>
    </row>
    <row r="13176" spans="10:17" x14ac:dyDescent="0.2">
      <c r="J13176" t="s">
        <v>498</v>
      </c>
      <c r="K13176" t="s">
        <v>356</v>
      </c>
      <c r="L13176" t="s">
        <v>53</v>
      </c>
      <c r="M13176" t="s">
        <v>7663</v>
      </c>
      <c r="N13176" t="s">
        <v>7265</v>
      </c>
      <c r="O13176">
        <v>1E-3</v>
      </c>
      <c r="P13176">
        <v>1E-3</v>
      </c>
      <c r="Q13176">
        <v>1</v>
      </c>
    </row>
    <row r="13177" spans="10:17" x14ac:dyDescent="0.2">
      <c r="J13177" t="s">
        <v>498</v>
      </c>
      <c r="K13177" t="s">
        <v>356</v>
      </c>
      <c r="L13177" t="s">
        <v>53</v>
      </c>
      <c r="M13177" t="s">
        <v>7663</v>
      </c>
      <c r="N13177" t="s">
        <v>7266</v>
      </c>
      <c r="O13177">
        <v>1E-3</v>
      </c>
      <c r="P13177">
        <v>1E-3</v>
      </c>
      <c r="Q13177">
        <v>1</v>
      </c>
    </row>
    <row r="13178" spans="10:17" x14ac:dyDescent="0.2">
      <c r="J13178" t="s">
        <v>498</v>
      </c>
      <c r="K13178" t="s">
        <v>356</v>
      </c>
      <c r="L13178" t="s">
        <v>53</v>
      </c>
      <c r="M13178" t="s">
        <v>7663</v>
      </c>
      <c r="N13178" t="s">
        <v>7267</v>
      </c>
      <c r="O13178">
        <v>1E-3</v>
      </c>
      <c r="P13178">
        <v>1E-3</v>
      </c>
      <c r="Q13178">
        <v>1</v>
      </c>
    </row>
    <row r="13179" spans="10:17" x14ac:dyDescent="0.2">
      <c r="J13179" t="s">
        <v>498</v>
      </c>
      <c r="K13179" t="s">
        <v>356</v>
      </c>
      <c r="L13179" t="s">
        <v>53</v>
      </c>
      <c r="M13179" t="s">
        <v>7663</v>
      </c>
      <c r="N13179" t="s">
        <v>7268</v>
      </c>
      <c r="O13179">
        <v>1E-3</v>
      </c>
      <c r="P13179">
        <v>1E-3</v>
      </c>
      <c r="Q13179">
        <v>1</v>
      </c>
    </row>
    <row r="13180" spans="10:17" x14ac:dyDescent="0.2">
      <c r="J13180" t="s">
        <v>498</v>
      </c>
      <c r="K13180" t="s">
        <v>356</v>
      </c>
      <c r="L13180" t="s">
        <v>53</v>
      </c>
      <c r="M13180" t="s">
        <v>7663</v>
      </c>
      <c r="N13180" t="s">
        <v>7414</v>
      </c>
      <c r="O13180">
        <v>1E-3</v>
      </c>
      <c r="P13180">
        <v>1E-3</v>
      </c>
      <c r="Q13180">
        <v>1</v>
      </c>
    </row>
    <row r="13181" spans="10:17" x14ac:dyDescent="0.2">
      <c r="J13181" t="s">
        <v>498</v>
      </c>
      <c r="K13181" t="s">
        <v>356</v>
      </c>
      <c r="L13181" t="s">
        <v>53</v>
      </c>
      <c r="M13181" t="s">
        <v>7663</v>
      </c>
      <c r="N13181" t="s">
        <v>7415</v>
      </c>
      <c r="O13181">
        <v>1E-3</v>
      </c>
      <c r="P13181">
        <v>1E-3</v>
      </c>
      <c r="Q13181">
        <v>1</v>
      </c>
    </row>
    <row r="13182" spans="10:17" x14ac:dyDescent="0.2">
      <c r="J13182" t="s">
        <v>498</v>
      </c>
      <c r="K13182" t="s">
        <v>356</v>
      </c>
      <c r="L13182" t="s">
        <v>53</v>
      </c>
      <c r="M13182" t="s">
        <v>7663</v>
      </c>
      <c r="N13182" t="s">
        <v>7416</v>
      </c>
      <c r="O13182">
        <v>1E-3</v>
      </c>
      <c r="P13182">
        <v>1E-3</v>
      </c>
      <c r="Q13182">
        <v>1</v>
      </c>
    </row>
    <row r="13183" spans="10:17" x14ac:dyDescent="0.2">
      <c r="J13183" t="s">
        <v>498</v>
      </c>
      <c r="K13183" t="s">
        <v>356</v>
      </c>
      <c r="L13183" t="s">
        <v>53</v>
      </c>
      <c r="M13183" t="s">
        <v>7663</v>
      </c>
      <c r="N13183" t="s">
        <v>7433</v>
      </c>
      <c r="O13183">
        <v>1E-3</v>
      </c>
      <c r="P13183">
        <v>1E-3</v>
      </c>
      <c r="Q13183">
        <v>1</v>
      </c>
    </row>
    <row r="13184" spans="10:17" x14ac:dyDescent="0.2">
      <c r="J13184" t="s">
        <v>498</v>
      </c>
      <c r="K13184" t="s">
        <v>356</v>
      </c>
      <c r="L13184" t="s">
        <v>53</v>
      </c>
      <c r="M13184" t="s">
        <v>7663</v>
      </c>
      <c r="N13184" t="s">
        <v>7434</v>
      </c>
      <c r="O13184">
        <v>1E-3</v>
      </c>
      <c r="P13184">
        <v>1E-3</v>
      </c>
      <c r="Q13184">
        <v>1</v>
      </c>
    </row>
    <row r="13185" spans="10:17" x14ac:dyDescent="0.2">
      <c r="J13185" t="s">
        <v>498</v>
      </c>
      <c r="K13185" t="s">
        <v>356</v>
      </c>
      <c r="L13185" t="s">
        <v>53</v>
      </c>
      <c r="M13185" t="s">
        <v>7663</v>
      </c>
      <c r="N13185" t="s">
        <v>7445</v>
      </c>
      <c r="O13185">
        <v>1E-3</v>
      </c>
      <c r="P13185">
        <v>1E-3</v>
      </c>
      <c r="Q13185">
        <v>1</v>
      </c>
    </row>
    <row r="13186" spans="10:17" x14ac:dyDescent="0.2">
      <c r="J13186" t="s">
        <v>498</v>
      </c>
      <c r="K13186" t="s">
        <v>356</v>
      </c>
      <c r="L13186" t="s">
        <v>53</v>
      </c>
      <c r="M13186" t="s">
        <v>7663</v>
      </c>
      <c r="N13186" t="s">
        <v>7558</v>
      </c>
      <c r="O13186">
        <v>1E-3</v>
      </c>
      <c r="P13186">
        <v>1E-3</v>
      </c>
      <c r="Q13186">
        <v>1</v>
      </c>
    </row>
    <row r="13187" spans="10:17" x14ac:dyDescent="0.2">
      <c r="J13187" t="s">
        <v>498</v>
      </c>
      <c r="K13187" t="s">
        <v>356</v>
      </c>
      <c r="L13187" t="s">
        <v>53</v>
      </c>
      <c r="M13187" t="s">
        <v>7663</v>
      </c>
      <c r="N13187" t="s">
        <v>7559</v>
      </c>
      <c r="O13187">
        <v>1E-3</v>
      </c>
      <c r="P13187">
        <v>1E-3</v>
      </c>
      <c r="Q13187">
        <v>1</v>
      </c>
    </row>
    <row r="13188" spans="10:17" x14ac:dyDescent="0.2">
      <c r="J13188" t="s">
        <v>498</v>
      </c>
      <c r="K13188" t="s">
        <v>356</v>
      </c>
      <c r="L13188" t="s">
        <v>53</v>
      </c>
      <c r="M13188" t="s">
        <v>7663</v>
      </c>
      <c r="N13188" t="s">
        <v>7561</v>
      </c>
      <c r="O13188">
        <v>1E-3</v>
      </c>
      <c r="P13188">
        <v>1E-3</v>
      </c>
      <c r="Q13188">
        <v>1</v>
      </c>
    </row>
    <row r="13189" spans="10:17" x14ac:dyDescent="0.2">
      <c r="J13189" t="s">
        <v>498</v>
      </c>
      <c r="K13189" t="s">
        <v>356</v>
      </c>
      <c r="L13189" t="s">
        <v>53</v>
      </c>
      <c r="M13189" t="s">
        <v>7663</v>
      </c>
      <c r="N13189" t="s">
        <v>7562</v>
      </c>
      <c r="O13189">
        <v>1E-3</v>
      </c>
      <c r="P13189">
        <v>1E-3</v>
      </c>
      <c r="Q13189">
        <v>1</v>
      </c>
    </row>
    <row r="13190" spans="10:17" x14ac:dyDescent="0.2">
      <c r="J13190" t="s">
        <v>498</v>
      </c>
      <c r="K13190" t="s">
        <v>356</v>
      </c>
      <c r="L13190" t="s">
        <v>53</v>
      </c>
      <c r="M13190" t="s">
        <v>7663</v>
      </c>
      <c r="N13190" t="s">
        <v>7563</v>
      </c>
      <c r="O13190">
        <v>1E-3</v>
      </c>
      <c r="P13190">
        <v>1E-3</v>
      </c>
      <c r="Q13190">
        <v>1</v>
      </c>
    </row>
    <row r="13191" spans="10:17" x14ac:dyDescent="0.2">
      <c r="J13191" t="s">
        <v>498</v>
      </c>
      <c r="K13191" t="s">
        <v>356</v>
      </c>
      <c r="L13191" t="s">
        <v>53</v>
      </c>
      <c r="M13191" t="s">
        <v>7663</v>
      </c>
      <c r="N13191" t="s">
        <v>7564</v>
      </c>
      <c r="O13191">
        <v>1E-3</v>
      </c>
      <c r="P13191">
        <v>1E-3</v>
      </c>
      <c r="Q13191">
        <v>1</v>
      </c>
    </row>
    <row r="13192" spans="10:17" x14ac:dyDescent="0.2">
      <c r="J13192" t="s">
        <v>498</v>
      </c>
      <c r="K13192" t="s">
        <v>356</v>
      </c>
      <c r="L13192" t="s">
        <v>53</v>
      </c>
      <c r="M13192" t="s">
        <v>7663</v>
      </c>
      <c r="N13192" t="s">
        <v>7570</v>
      </c>
      <c r="O13192">
        <v>1E-3</v>
      </c>
      <c r="P13192">
        <v>1E-3</v>
      </c>
      <c r="Q13192">
        <v>1</v>
      </c>
    </row>
    <row r="13193" spans="10:17" x14ac:dyDescent="0.2">
      <c r="J13193" t="s">
        <v>498</v>
      </c>
      <c r="K13193" t="s">
        <v>356</v>
      </c>
      <c r="L13193" t="s">
        <v>53</v>
      </c>
      <c r="M13193" t="s">
        <v>7663</v>
      </c>
      <c r="N13193" t="s">
        <v>7571</v>
      </c>
      <c r="O13193">
        <v>1E-3</v>
      </c>
      <c r="P13193">
        <v>1E-3</v>
      </c>
      <c r="Q13193">
        <v>1</v>
      </c>
    </row>
    <row r="13194" spans="10:17" x14ac:dyDescent="0.2">
      <c r="J13194" t="s">
        <v>498</v>
      </c>
      <c r="K13194" t="s">
        <v>356</v>
      </c>
      <c r="L13194" t="s">
        <v>53</v>
      </c>
      <c r="M13194" t="s">
        <v>7663</v>
      </c>
      <c r="N13194" t="s">
        <v>7572</v>
      </c>
      <c r="O13194">
        <v>1E-3</v>
      </c>
      <c r="P13194">
        <v>1E-3</v>
      </c>
      <c r="Q13194">
        <v>1</v>
      </c>
    </row>
  </sheetData>
  <mergeCells count="2">
    <mergeCell ref="K5:Q5"/>
    <mergeCell ref="T5:W5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93A33-5587-402E-94FC-1DC1CCECF869}">
  <sheetPr>
    <tabColor rgb="FF92D050"/>
  </sheetPr>
  <dimension ref="A1:AB82"/>
  <sheetViews>
    <sheetView topLeftCell="A25" workbookViewId="0">
      <selection activeCell="H9" sqref="H9"/>
    </sheetView>
  </sheetViews>
  <sheetFormatPr baseColWidth="10" defaultColWidth="8.83203125" defaultRowHeight="15" x14ac:dyDescent="0.2"/>
  <cols>
    <col min="1" max="1" width="40.5" bestFit="1" customWidth="1"/>
    <col min="2" max="2" width="11.83203125" style="2" bestFit="1" customWidth="1"/>
    <col min="3" max="3" width="44.1640625" bestFit="1" customWidth="1"/>
    <col min="7" max="7" width="40.5" bestFit="1" customWidth="1"/>
    <col min="16" max="16" width="40.5" bestFit="1" customWidth="1"/>
    <col min="21" max="21" width="12.83203125" bestFit="1" customWidth="1"/>
  </cols>
  <sheetData>
    <row r="1" spans="1:28" x14ac:dyDescent="0.2">
      <c r="G1" s="208" t="s">
        <v>8610</v>
      </c>
      <c r="H1" s="208"/>
      <c r="I1" s="208"/>
      <c r="J1" s="208"/>
      <c r="K1" s="208"/>
      <c r="L1" s="208"/>
      <c r="M1" s="208"/>
      <c r="P1" s="208" t="s">
        <v>8611</v>
      </c>
      <c r="Q1" s="208"/>
      <c r="R1" s="208"/>
      <c r="S1" s="208"/>
      <c r="Y1" s="208" t="s">
        <v>8612</v>
      </c>
      <c r="Z1" s="208"/>
      <c r="AA1" s="208"/>
      <c r="AB1" s="208"/>
    </row>
    <row r="3" spans="1:28" x14ac:dyDescent="0.2">
      <c r="A3" s="8" t="s">
        <v>8675</v>
      </c>
      <c r="B3" s="273"/>
      <c r="C3" s="13"/>
      <c r="D3" s="13"/>
      <c r="E3" s="13"/>
      <c r="F3" s="13"/>
      <c r="G3" s="13"/>
    </row>
    <row r="4" spans="1:28" x14ac:dyDescent="0.2">
      <c r="P4" s="217" t="s">
        <v>293</v>
      </c>
      <c r="Q4" s="217" t="s">
        <v>338</v>
      </c>
      <c r="R4" s="217"/>
      <c r="S4" s="217"/>
      <c r="T4" s="217"/>
      <c r="U4" s="222"/>
    </row>
    <row r="5" spans="1:28" x14ac:dyDescent="0.2">
      <c r="P5" s="217" t="s">
        <v>298</v>
      </c>
      <c r="Q5" s="431" t="s">
        <v>339</v>
      </c>
      <c r="R5" s="431"/>
      <c r="S5" s="431"/>
      <c r="T5" s="218"/>
      <c r="U5" s="223"/>
    </row>
    <row r="6" spans="1:28" x14ac:dyDescent="0.2">
      <c r="A6" s="217" t="s">
        <v>8524</v>
      </c>
      <c r="B6" s="222" t="s">
        <v>8990</v>
      </c>
      <c r="C6" s="217" t="s">
        <v>8991</v>
      </c>
      <c r="H6" s="217" t="s">
        <v>8684</v>
      </c>
      <c r="P6" s="217" t="s">
        <v>8524</v>
      </c>
      <c r="Q6" s="217" t="s">
        <v>8520</v>
      </c>
      <c r="R6" s="217" t="s">
        <v>8513</v>
      </c>
      <c r="S6" s="217" t="s">
        <v>8514</v>
      </c>
      <c r="T6" s="217" t="s">
        <v>8515</v>
      </c>
      <c r="U6" s="217" t="s">
        <v>8516</v>
      </c>
    </row>
    <row r="7" spans="1:28" x14ac:dyDescent="0.2">
      <c r="A7" t="s">
        <v>8315</v>
      </c>
      <c r="B7" s="2">
        <f>_xlfn.IFNA(VLOOKUP($A7,$G$7:$H$72,2,FALSE),0)-_xlfn.IFNA(VLOOKUP($A7,$P$7:$U$52,6,FALSE),0)</f>
        <v>15</v>
      </c>
      <c r="C7">
        <f>_xlfn.IFNA(VLOOKUP($A7,$P$7:$U$52,5,FALSE),0)</f>
        <v>0</v>
      </c>
      <c r="G7" t="s">
        <v>54</v>
      </c>
      <c r="H7">
        <v>10.69</v>
      </c>
      <c r="P7" t="s">
        <v>8266</v>
      </c>
      <c r="Q7" s="209" t="s">
        <v>9409</v>
      </c>
      <c r="R7" s="209">
        <v>98.342624002252251</v>
      </c>
      <c r="S7">
        <v>100</v>
      </c>
      <c r="T7">
        <v>0</v>
      </c>
      <c r="U7" s="224">
        <v>0</v>
      </c>
    </row>
    <row r="8" spans="1:28" x14ac:dyDescent="0.2">
      <c r="A8" t="s">
        <v>8296</v>
      </c>
      <c r="B8" s="2">
        <f t="shared" ref="B8:B33" si="0">_xlfn.IFNA(VLOOKUP($A8,$G$7:$H$72,2,FALSE),0)-_xlfn.IFNA(VLOOKUP($A8,$P$7:$U$52,6,FALSE),0)</f>
        <v>16.722082740826981</v>
      </c>
      <c r="C8">
        <f t="shared" ref="C8:C33" si="1">_xlfn.IFNA(VLOOKUP($A8,$P$7:$U$52,5,FALSE),0)</f>
        <v>1</v>
      </c>
      <c r="G8" t="s">
        <v>8676</v>
      </c>
      <c r="H8">
        <v>10.69</v>
      </c>
      <c r="P8" t="s">
        <v>424</v>
      </c>
      <c r="Q8" s="209" t="s">
        <v>9409</v>
      </c>
      <c r="R8" s="209">
        <v>9.9999718457125256E-2</v>
      </c>
      <c r="S8">
        <v>0.1</v>
      </c>
      <c r="T8">
        <v>1</v>
      </c>
      <c r="U8" s="224">
        <v>-7.0255907981636616</v>
      </c>
    </row>
    <row r="9" spans="1:28" x14ac:dyDescent="0.2">
      <c r="A9" t="s">
        <v>8271</v>
      </c>
      <c r="B9" s="2">
        <f t="shared" si="0"/>
        <v>16.721869722507677</v>
      </c>
      <c r="C9">
        <f t="shared" si="1"/>
        <v>1</v>
      </c>
      <c r="G9" t="s">
        <v>8286</v>
      </c>
      <c r="H9">
        <v>23.094408269999999</v>
      </c>
      <c r="P9" t="s">
        <v>8348</v>
      </c>
      <c r="Q9" s="209" t="s">
        <v>9409</v>
      </c>
      <c r="R9" s="209">
        <v>31.774072932656644</v>
      </c>
      <c r="S9">
        <v>100</v>
      </c>
      <c r="T9">
        <v>0</v>
      </c>
      <c r="U9" s="224">
        <v>0</v>
      </c>
    </row>
    <row r="10" spans="1:28" x14ac:dyDescent="0.2">
      <c r="A10" t="s">
        <v>8294</v>
      </c>
      <c r="B10" s="2">
        <f t="shared" si="0"/>
        <v>17.472001374969643</v>
      </c>
      <c r="C10">
        <f t="shared" si="1"/>
        <v>1</v>
      </c>
      <c r="G10" t="s">
        <v>8319</v>
      </c>
      <c r="H10">
        <v>27.272435583333337</v>
      </c>
      <c r="P10" t="s">
        <v>8315</v>
      </c>
      <c r="Q10" s="209" t="s">
        <v>9409</v>
      </c>
      <c r="R10" s="209">
        <v>-1.9867824829230543E-5</v>
      </c>
      <c r="S10">
        <v>0.1</v>
      </c>
      <c r="T10">
        <v>0</v>
      </c>
      <c r="U10" s="224">
        <v>0</v>
      </c>
    </row>
    <row r="11" spans="1:28" x14ac:dyDescent="0.2">
      <c r="A11" t="s">
        <v>8276</v>
      </c>
      <c r="B11" s="2">
        <f t="shared" si="0"/>
        <v>17.472246439428702</v>
      </c>
      <c r="C11">
        <f t="shared" si="1"/>
        <v>1</v>
      </c>
      <c r="G11" t="s">
        <v>8318</v>
      </c>
      <c r="H11">
        <v>28.074566050000001</v>
      </c>
      <c r="P11" t="s">
        <v>8282</v>
      </c>
      <c r="Q11" s="209" t="s">
        <v>9409</v>
      </c>
      <c r="R11" s="209">
        <v>9.8932907184801244E-2</v>
      </c>
      <c r="S11">
        <v>0.1</v>
      </c>
      <c r="T11">
        <v>1</v>
      </c>
      <c r="U11" s="224">
        <v>-1.8903406554408967E-4</v>
      </c>
    </row>
    <row r="12" spans="1:28" x14ac:dyDescent="0.2">
      <c r="A12" t="s">
        <v>8309</v>
      </c>
      <c r="B12" s="2">
        <f t="shared" si="0"/>
        <v>345.93768816142153</v>
      </c>
      <c r="C12">
        <f t="shared" si="1"/>
        <v>1</v>
      </c>
      <c r="G12" t="s">
        <v>8348</v>
      </c>
      <c r="H12">
        <v>14.56</v>
      </c>
      <c r="P12" t="s">
        <v>8296</v>
      </c>
      <c r="Q12" s="209" t="s">
        <v>9409</v>
      </c>
      <c r="R12" s="209">
        <v>9.999502987361597E-2</v>
      </c>
      <c r="S12">
        <v>0.1</v>
      </c>
      <c r="T12">
        <v>1</v>
      </c>
      <c r="U12" s="224">
        <v>-1.7220827408269817</v>
      </c>
    </row>
    <row r="13" spans="1:28" x14ac:dyDescent="0.2">
      <c r="A13" t="s">
        <v>8525</v>
      </c>
      <c r="B13" s="2">
        <f t="shared" si="0"/>
        <v>0</v>
      </c>
      <c r="C13">
        <f t="shared" si="1"/>
        <v>0</v>
      </c>
      <c r="G13" t="s">
        <v>8295</v>
      </c>
      <c r="H13">
        <v>14.56</v>
      </c>
      <c r="P13" t="s">
        <v>8271</v>
      </c>
      <c r="Q13" s="209" t="s">
        <v>9409</v>
      </c>
      <c r="R13" s="209">
        <v>9.9998333697662187E-2</v>
      </c>
      <c r="S13">
        <v>0.1</v>
      </c>
      <c r="T13">
        <v>1</v>
      </c>
      <c r="U13" s="224">
        <v>-16.721869722507677</v>
      </c>
    </row>
    <row r="14" spans="1:28" x14ac:dyDescent="0.2">
      <c r="A14" t="s">
        <v>8308</v>
      </c>
      <c r="B14" s="2">
        <f t="shared" si="0"/>
        <v>17.472003502235076</v>
      </c>
      <c r="C14">
        <f t="shared" si="1"/>
        <v>1</v>
      </c>
      <c r="G14" t="s">
        <v>8349</v>
      </c>
      <c r="H14">
        <v>15</v>
      </c>
      <c r="P14" t="s">
        <v>8294</v>
      </c>
      <c r="Q14" s="209" t="s">
        <v>9409</v>
      </c>
      <c r="R14" s="209">
        <v>9.9996138048358163E-2</v>
      </c>
      <c r="S14">
        <v>0.1</v>
      </c>
      <c r="T14">
        <v>1</v>
      </c>
      <c r="U14" s="224">
        <v>-2.4720013749696439</v>
      </c>
    </row>
    <row r="15" spans="1:28" x14ac:dyDescent="0.2">
      <c r="A15" t="s">
        <v>8277</v>
      </c>
      <c r="B15" s="2">
        <f t="shared" si="0"/>
        <v>17.472168242799103</v>
      </c>
      <c r="C15">
        <f t="shared" si="1"/>
        <v>1</v>
      </c>
      <c r="G15" t="s">
        <v>8296</v>
      </c>
      <c r="H15">
        <v>15</v>
      </c>
      <c r="P15" t="s">
        <v>8276</v>
      </c>
      <c r="Q15" s="209" t="s">
        <v>9409</v>
      </c>
      <c r="R15" s="209">
        <v>9.9990073954135977E-2</v>
      </c>
      <c r="S15">
        <v>0.1</v>
      </c>
      <c r="T15">
        <v>1</v>
      </c>
      <c r="U15" s="224">
        <v>-17.472246439428702</v>
      </c>
    </row>
    <row r="16" spans="1:28" x14ac:dyDescent="0.2">
      <c r="A16" t="s">
        <v>8349</v>
      </c>
      <c r="B16" s="2">
        <f t="shared" si="0"/>
        <v>15.874458376959613</v>
      </c>
      <c r="C16">
        <f t="shared" si="1"/>
        <v>1</v>
      </c>
      <c r="G16" t="s">
        <v>8354</v>
      </c>
      <c r="H16">
        <v>15</v>
      </c>
      <c r="P16" t="s">
        <v>8297</v>
      </c>
      <c r="Q16" s="209" t="s">
        <v>9409</v>
      </c>
      <c r="R16" s="209">
        <v>24.744430301690812</v>
      </c>
      <c r="S16">
        <v>100</v>
      </c>
      <c r="T16">
        <v>0</v>
      </c>
      <c r="U16" s="224">
        <v>0</v>
      </c>
    </row>
    <row r="17" spans="1:21" x14ac:dyDescent="0.2">
      <c r="A17" t="s">
        <v>8306</v>
      </c>
      <c r="B17" s="2">
        <f t="shared" si="0"/>
        <v>16.509557890825182</v>
      </c>
      <c r="C17">
        <f t="shared" si="1"/>
        <v>1</v>
      </c>
      <c r="G17" t="s">
        <v>8294</v>
      </c>
      <c r="H17">
        <v>15</v>
      </c>
      <c r="P17" t="s">
        <v>8309</v>
      </c>
      <c r="Q17" s="209" t="s">
        <v>9409</v>
      </c>
      <c r="R17" s="209">
        <v>9.9999359030689364E-2</v>
      </c>
      <c r="S17">
        <v>0.1</v>
      </c>
      <c r="T17">
        <v>1</v>
      </c>
      <c r="U17" s="224">
        <v>-330.93768816142153</v>
      </c>
    </row>
    <row r="18" spans="1:21" x14ac:dyDescent="0.2">
      <c r="A18" t="s">
        <v>8290</v>
      </c>
      <c r="B18" s="2">
        <f t="shared" si="0"/>
        <v>16.203313420906955</v>
      </c>
      <c r="C18">
        <f t="shared" si="1"/>
        <v>1</v>
      </c>
      <c r="G18" t="s">
        <v>8306</v>
      </c>
      <c r="H18">
        <v>15</v>
      </c>
      <c r="P18" t="s">
        <v>8525</v>
      </c>
      <c r="Q18" s="209" t="s">
        <v>9409</v>
      </c>
      <c r="R18" s="209">
        <v>0</v>
      </c>
      <c r="S18">
        <v>0.1</v>
      </c>
      <c r="T18">
        <v>0</v>
      </c>
      <c r="U18" s="224">
        <v>0</v>
      </c>
    </row>
    <row r="19" spans="1:21" x14ac:dyDescent="0.2">
      <c r="A19" t="s">
        <v>8313</v>
      </c>
      <c r="B19" s="2">
        <f t="shared" si="0"/>
        <v>15</v>
      </c>
      <c r="C19">
        <f t="shared" si="1"/>
        <v>0</v>
      </c>
      <c r="G19" t="s">
        <v>8290</v>
      </c>
      <c r="H19">
        <v>15</v>
      </c>
      <c r="P19" t="s">
        <v>8308</v>
      </c>
      <c r="Q19" s="209" t="s">
        <v>9409</v>
      </c>
      <c r="R19" s="209">
        <v>9.9998976433880102E-2</v>
      </c>
      <c r="S19">
        <v>0.1</v>
      </c>
      <c r="T19">
        <v>1</v>
      </c>
      <c r="U19" s="224">
        <v>-2.4720035022350761</v>
      </c>
    </row>
    <row r="20" spans="1:21" x14ac:dyDescent="0.2">
      <c r="A20" t="s">
        <v>8299</v>
      </c>
      <c r="B20" s="2">
        <f t="shared" si="0"/>
        <v>15.088130528753879</v>
      </c>
      <c r="C20">
        <f t="shared" si="1"/>
        <v>1</v>
      </c>
      <c r="G20" t="s">
        <v>8309</v>
      </c>
      <c r="H20">
        <v>15</v>
      </c>
      <c r="P20" t="s">
        <v>8277</v>
      </c>
      <c r="Q20" s="209" t="s">
        <v>9409</v>
      </c>
      <c r="R20" s="209">
        <v>9.9999786372903521E-2</v>
      </c>
      <c r="S20">
        <v>0.1</v>
      </c>
      <c r="T20">
        <v>1</v>
      </c>
      <c r="U20" s="224">
        <v>-17.472168242799103</v>
      </c>
    </row>
    <row r="21" spans="1:21" x14ac:dyDescent="0.2">
      <c r="A21" t="s">
        <v>8311</v>
      </c>
      <c r="B21" s="2">
        <f t="shared" si="0"/>
        <v>7.9955999999999996</v>
      </c>
      <c r="C21">
        <f t="shared" si="1"/>
        <v>0</v>
      </c>
      <c r="G21" t="s">
        <v>8308</v>
      </c>
      <c r="H21">
        <v>15</v>
      </c>
      <c r="P21" t="s">
        <v>8280</v>
      </c>
      <c r="Q21" s="209" t="s">
        <v>9409</v>
      </c>
      <c r="R21" s="209">
        <v>0</v>
      </c>
      <c r="S21">
        <v>0.1</v>
      </c>
      <c r="T21">
        <v>0</v>
      </c>
      <c r="U21" s="224">
        <v>0</v>
      </c>
    </row>
    <row r="22" spans="1:21" x14ac:dyDescent="0.2">
      <c r="A22" t="s">
        <v>8314</v>
      </c>
      <c r="B22" s="2">
        <f t="shared" si="0"/>
        <v>19.776880992880162</v>
      </c>
      <c r="C22">
        <f t="shared" si="1"/>
        <v>1</v>
      </c>
      <c r="G22" t="s">
        <v>8313</v>
      </c>
      <c r="H22">
        <v>15</v>
      </c>
      <c r="P22" t="s">
        <v>8279</v>
      </c>
      <c r="Q22" s="209" t="s">
        <v>9409</v>
      </c>
      <c r="R22" s="209">
        <v>0</v>
      </c>
      <c r="S22">
        <v>0.1</v>
      </c>
      <c r="T22">
        <v>0</v>
      </c>
      <c r="U22" s="224">
        <v>0</v>
      </c>
    </row>
    <row r="23" spans="1:21" x14ac:dyDescent="0.2">
      <c r="A23" t="s">
        <v>8320</v>
      </c>
      <c r="B23" s="2">
        <f t="shared" si="0"/>
        <v>25.031811804832369</v>
      </c>
      <c r="C23">
        <f t="shared" si="1"/>
        <v>1</v>
      </c>
      <c r="G23" t="s">
        <v>8677</v>
      </c>
      <c r="H23">
        <v>7.9955999999999996</v>
      </c>
      <c r="P23" t="s">
        <v>8995</v>
      </c>
      <c r="Q23" s="209" t="s">
        <v>9409</v>
      </c>
      <c r="R23" s="209">
        <v>3.1386663039708031E-5</v>
      </c>
      <c r="S23">
        <v>0.1</v>
      </c>
      <c r="T23">
        <v>0</v>
      </c>
      <c r="U23" s="224">
        <v>-1.0782461177579026E-6</v>
      </c>
    </row>
    <row r="24" spans="1:21" x14ac:dyDescent="0.2">
      <c r="A24" t="s">
        <v>8347</v>
      </c>
      <c r="B24" s="2">
        <f t="shared" si="0"/>
        <v>15.874573721134832</v>
      </c>
      <c r="C24">
        <f t="shared" si="1"/>
        <v>1</v>
      </c>
      <c r="G24" t="s">
        <v>8362</v>
      </c>
      <c r="H24">
        <v>7.9955999999999996</v>
      </c>
      <c r="P24" t="s">
        <v>396</v>
      </c>
      <c r="Q24" s="209" t="s">
        <v>9409</v>
      </c>
      <c r="R24" s="209">
        <v>25.999999133042262</v>
      </c>
      <c r="S24">
        <v>26</v>
      </c>
      <c r="T24">
        <v>1</v>
      </c>
      <c r="U24" s="224">
        <v>-5.1967427411594063</v>
      </c>
    </row>
    <row r="25" spans="1:21" x14ac:dyDescent="0.2">
      <c r="A25" t="s">
        <v>8284</v>
      </c>
      <c r="B25" s="2">
        <f t="shared" si="0"/>
        <v>10.69031766734248</v>
      </c>
      <c r="C25">
        <f t="shared" si="1"/>
        <v>1</v>
      </c>
      <c r="G25" t="s">
        <v>8311</v>
      </c>
      <c r="H25">
        <v>7.9955999999999996</v>
      </c>
      <c r="P25" t="s">
        <v>8286</v>
      </c>
      <c r="Q25" t="s">
        <v>9409</v>
      </c>
      <c r="R25">
        <v>9.9998382032060573E-2</v>
      </c>
      <c r="S25">
        <v>0.1</v>
      </c>
      <c r="T25">
        <v>1</v>
      </c>
      <c r="U25" s="226">
        <v>-3.0506454637127929</v>
      </c>
    </row>
    <row r="26" spans="1:21" x14ac:dyDescent="0.2">
      <c r="A26" t="s">
        <v>8300</v>
      </c>
      <c r="B26" s="2">
        <f t="shared" si="0"/>
        <v>15.088054165255</v>
      </c>
      <c r="C26">
        <f t="shared" si="1"/>
        <v>1</v>
      </c>
      <c r="G26" t="s">
        <v>8363</v>
      </c>
      <c r="H26">
        <v>7.9955999999999996</v>
      </c>
      <c r="P26" t="s">
        <v>8349</v>
      </c>
      <c r="Q26" t="s">
        <v>9409</v>
      </c>
      <c r="R26">
        <v>9.9998178777117475E-2</v>
      </c>
      <c r="S26">
        <v>0.1</v>
      </c>
      <c r="T26">
        <v>1</v>
      </c>
      <c r="U26" s="226">
        <v>-0.87445837695961193</v>
      </c>
    </row>
    <row r="27" spans="1:21" x14ac:dyDescent="0.2">
      <c r="A27" t="s">
        <v>8316</v>
      </c>
      <c r="B27" s="2">
        <f t="shared" si="0"/>
        <v>19.776813021583642</v>
      </c>
      <c r="C27">
        <f t="shared" si="1"/>
        <v>1</v>
      </c>
      <c r="G27" t="s">
        <v>8355</v>
      </c>
      <c r="H27">
        <v>7.9955999999999996</v>
      </c>
      <c r="P27" t="s">
        <v>8306</v>
      </c>
      <c r="Q27" t="s">
        <v>9409</v>
      </c>
      <c r="R27">
        <v>9.9998564339588245E-2</v>
      </c>
      <c r="S27">
        <v>0.1</v>
      </c>
      <c r="T27">
        <v>1</v>
      </c>
      <c r="U27" s="226">
        <v>-1.5095578908251828</v>
      </c>
    </row>
    <row r="28" spans="1:21" x14ac:dyDescent="0.2">
      <c r="A28" t="s">
        <v>8281</v>
      </c>
      <c r="B28" s="2">
        <f t="shared" si="0"/>
        <v>0</v>
      </c>
      <c r="C28">
        <f t="shared" si="1"/>
        <v>0</v>
      </c>
      <c r="G28" t="s">
        <v>409</v>
      </c>
      <c r="H28">
        <v>0</v>
      </c>
      <c r="P28" t="s">
        <v>8290</v>
      </c>
      <c r="Q28" t="s">
        <v>9409</v>
      </c>
      <c r="R28">
        <v>8.5249983430256773</v>
      </c>
      <c r="S28">
        <v>8.5250000000000004</v>
      </c>
      <c r="T28">
        <v>1</v>
      </c>
      <c r="U28" s="226">
        <v>-1.2033134209069554</v>
      </c>
    </row>
    <row r="29" spans="1:21" x14ac:dyDescent="0.2">
      <c r="A29" t="s">
        <v>8323</v>
      </c>
      <c r="B29" s="2">
        <f t="shared" si="0"/>
        <v>0</v>
      </c>
      <c r="C29">
        <f t="shared" si="1"/>
        <v>0</v>
      </c>
      <c r="G29" t="s">
        <v>8304</v>
      </c>
      <c r="H29">
        <v>8.5</v>
      </c>
      <c r="P29" t="s">
        <v>8313</v>
      </c>
      <c r="Q29" t="s">
        <v>9409</v>
      </c>
      <c r="R29">
        <v>2.566740265216535E-5</v>
      </c>
      <c r="S29">
        <v>0.1</v>
      </c>
      <c r="T29">
        <v>0</v>
      </c>
      <c r="U29" s="226">
        <v>0</v>
      </c>
    </row>
    <row r="30" spans="1:21" x14ac:dyDescent="0.2">
      <c r="A30" t="s">
        <v>8286</v>
      </c>
      <c r="B30" s="2">
        <f t="shared" si="0"/>
        <v>26.145053733712793</v>
      </c>
      <c r="C30">
        <f t="shared" si="1"/>
        <v>1</v>
      </c>
      <c r="G30" t="s">
        <v>8305</v>
      </c>
      <c r="H30">
        <v>8.6</v>
      </c>
      <c r="P30" t="s">
        <v>8299</v>
      </c>
      <c r="Q30" t="s">
        <v>9409</v>
      </c>
      <c r="R30">
        <v>9.9998370975247913E-2</v>
      </c>
      <c r="S30">
        <v>0.1</v>
      </c>
      <c r="T30">
        <v>1</v>
      </c>
      <c r="U30" s="226">
        <v>-15.088130528753879</v>
      </c>
    </row>
    <row r="31" spans="1:21" x14ac:dyDescent="0.2">
      <c r="A31" t="s">
        <v>8279</v>
      </c>
      <c r="B31" s="2">
        <f t="shared" si="0"/>
        <v>0</v>
      </c>
      <c r="C31">
        <f t="shared" si="1"/>
        <v>0</v>
      </c>
      <c r="G31" t="s">
        <v>8317</v>
      </c>
      <c r="H31">
        <v>12.8</v>
      </c>
      <c r="P31" t="s">
        <v>8311</v>
      </c>
      <c r="Q31" t="s">
        <v>9409</v>
      </c>
      <c r="R31">
        <v>9.3740210178111169E-6</v>
      </c>
      <c r="S31">
        <v>0.1</v>
      </c>
      <c r="T31">
        <v>0</v>
      </c>
      <c r="U31" s="226">
        <v>0</v>
      </c>
    </row>
    <row r="32" spans="1:21" x14ac:dyDescent="0.2">
      <c r="A32" t="s">
        <v>8280</v>
      </c>
      <c r="B32" s="2">
        <f t="shared" si="0"/>
        <v>0</v>
      </c>
      <c r="C32">
        <f t="shared" si="1"/>
        <v>0</v>
      </c>
      <c r="G32" t="s">
        <v>399</v>
      </c>
      <c r="H32">
        <v>7.9955999999999996</v>
      </c>
      <c r="P32" t="s">
        <v>409</v>
      </c>
      <c r="Q32" t="s">
        <v>9409</v>
      </c>
      <c r="R32">
        <v>28.978599296176952</v>
      </c>
      <c r="S32">
        <v>28.9786</v>
      </c>
      <c r="T32">
        <v>1</v>
      </c>
      <c r="U32" s="240">
        <v>-4.8622800683382632</v>
      </c>
    </row>
    <row r="33" spans="1:21" x14ac:dyDescent="0.2">
      <c r="A33" t="s">
        <v>8995</v>
      </c>
      <c r="B33" s="2">
        <f t="shared" si="0"/>
        <v>1.0782461177579026E-6</v>
      </c>
      <c r="C33">
        <f t="shared" si="1"/>
        <v>0</v>
      </c>
      <c r="G33" t="s">
        <v>8360</v>
      </c>
      <c r="H33">
        <v>26.651999364566802</v>
      </c>
      <c r="P33" t="s">
        <v>405</v>
      </c>
      <c r="Q33" t="s">
        <v>9409</v>
      </c>
      <c r="R33">
        <v>5.9999998374395034</v>
      </c>
      <c r="S33">
        <v>6</v>
      </c>
      <c r="T33">
        <v>1</v>
      </c>
      <c r="U33" s="240">
        <v>-9.0521688049480513</v>
      </c>
    </row>
    <row r="34" spans="1:21" x14ac:dyDescent="0.2">
      <c r="G34" t="s">
        <v>8292</v>
      </c>
      <c r="H34">
        <v>7.4625600317716598</v>
      </c>
      <c r="P34" t="s">
        <v>8526</v>
      </c>
      <c r="Q34" t="s">
        <v>9409</v>
      </c>
      <c r="R34">
        <v>0</v>
      </c>
      <c r="S34">
        <v>0.1</v>
      </c>
      <c r="T34">
        <v>0</v>
      </c>
      <c r="U34" s="240">
        <v>0</v>
      </c>
    </row>
    <row r="35" spans="1:21" x14ac:dyDescent="0.2">
      <c r="G35" t="s">
        <v>8310</v>
      </c>
      <c r="H35">
        <v>16.21796951</v>
      </c>
      <c r="P35" t="s">
        <v>406</v>
      </c>
      <c r="Q35" t="s">
        <v>9409</v>
      </c>
      <c r="R35">
        <v>17.699999909255357</v>
      </c>
      <c r="S35">
        <v>17.7</v>
      </c>
      <c r="T35">
        <v>1</v>
      </c>
      <c r="U35" s="240">
        <v>-7.7220745043246115</v>
      </c>
    </row>
    <row r="36" spans="1:21" x14ac:dyDescent="0.2">
      <c r="G36" t="s">
        <v>8291</v>
      </c>
      <c r="H36">
        <v>7.4625600317716598</v>
      </c>
      <c r="P36" t="s">
        <v>8304</v>
      </c>
      <c r="Q36" t="s">
        <v>9409</v>
      </c>
      <c r="R36">
        <v>54.859998721776954</v>
      </c>
      <c r="S36">
        <v>54.86</v>
      </c>
      <c r="T36">
        <v>1</v>
      </c>
      <c r="U36" s="256">
        <v>-206.0931285392345</v>
      </c>
    </row>
    <row r="37" spans="1:21" x14ac:dyDescent="0.2">
      <c r="G37" t="s">
        <v>8314</v>
      </c>
      <c r="H37">
        <v>15</v>
      </c>
      <c r="P37" t="s">
        <v>8305</v>
      </c>
      <c r="Q37" t="s">
        <v>9409</v>
      </c>
      <c r="R37">
        <v>9.9999984912732973</v>
      </c>
      <c r="S37">
        <v>10</v>
      </c>
      <c r="T37">
        <v>1</v>
      </c>
      <c r="U37" s="256">
        <v>-178.16444686252129</v>
      </c>
    </row>
    <row r="38" spans="1:21" x14ac:dyDescent="0.2">
      <c r="G38" t="s">
        <v>8315</v>
      </c>
      <c r="H38">
        <v>15</v>
      </c>
      <c r="P38" t="s">
        <v>8317</v>
      </c>
      <c r="Q38" t="s">
        <v>9409</v>
      </c>
      <c r="R38">
        <v>4.8867424421057515E-5</v>
      </c>
      <c r="S38">
        <v>0.1</v>
      </c>
      <c r="T38">
        <v>0</v>
      </c>
      <c r="U38" s="256">
        <v>0</v>
      </c>
    </row>
    <row r="39" spans="1:21" x14ac:dyDescent="0.2">
      <c r="G39" t="s">
        <v>8293</v>
      </c>
      <c r="H39">
        <v>3.808999860286713</v>
      </c>
      <c r="P39" t="s">
        <v>8360</v>
      </c>
      <c r="Q39" t="s">
        <v>9409</v>
      </c>
      <c r="R39">
        <v>0</v>
      </c>
      <c r="S39">
        <v>0.1</v>
      </c>
      <c r="T39">
        <v>0</v>
      </c>
      <c r="U39" s="257">
        <v>0</v>
      </c>
    </row>
    <row r="40" spans="1:21" x14ac:dyDescent="0.2">
      <c r="G40" t="s">
        <v>8678</v>
      </c>
      <c r="H40">
        <v>3.2230000698566439</v>
      </c>
      <c r="P40" t="s">
        <v>8292</v>
      </c>
      <c r="Q40" t="s">
        <v>9409</v>
      </c>
      <c r="R40">
        <v>8.8016895261153278E-7</v>
      </c>
      <c r="S40">
        <v>9</v>
      </c>
      <c r="T40">
        <v>0</v>
      </c>
      <c r="U40" s="257">
        <v>0</v>
      </c>
    </row>
    <row r="41" spans="1:21" x14ac:dyDescent="0.2">
      <c r="G41" t="s">
        <v>407</v>
      </c>
      <c r="H41">
        <v>10.69</v>
      </c>
      <c r="P41" t="s">
        <v>8310</v>
      </c>
      <c r="Q41" t="s">
        <v>9409</v>
      </c>
      <c r="R41">
        <v>23.504793476684217</v>
      </c>
      <c r="S41">
        <v>46.795000000000002</v>
      </c>
      <c r="T41">
        <v>0</v>
      </c>
      <c r="U41" s="257">
        <v>0</v>
      </c>
    </row>
    <row r="42" spans="1:21" x14ac:dyDescent="0.2">
      <c r="G42" t="s">
        <v>8288</v>
      </c>
      <c r="H42">
        <v>14.56</v>
      </c>
      <c r="P42" t="s">
        <v>8291</v>
      </c>
      <c r="Q42" t="s">
        <v>9409</v>
      </c>
      <c r="R42">
        <v>0</v>
      </c>
      <c r="S42">
        <v>0.1</v>
      </c>
      <c r="T42">
        <v>0</v>
      </c>
      <c r="U42" s="257">
        <v>0</v>
      </c>
    </row>
    <row r="43" spans="1:21" x14ac:dyDescent="0.2">
      <c r="G43" t="s">
        <v>52</v>
      </c>
      <c r="H43">
        <v>12.691027780000001</v>
      </c>
      <c r="P43" t="s">
        <v>8314</v>
      </c>
      <c r="Q43" t="s">
        <v>9409</v>
      </c>
      <c r="R43">
        <v>9.9999474657938889E-2</v>
      </c>
      <c r="S43">
        <v>0.1</v>
      </c>
      <c r="T43">
        <v>1</v>
      </c>
      <c r="U43" s="257">
        <v>-4.7768809928801614</v>
      </c>
    </row>
    <row r="44" spans="1:21" x14ac:dyDescent="0.2">
      <c r="G44" t="s">
        <v>8679</v>
      </c>
      <c r="H44">
        <v>10.69</v>
      </c>
      <c r="P44" t="s">
        <v>8320</v>
      </c>
      <c r="Q44" t="s">
        <v>9409</v>
      </c>
      <c r="R44">
        <v>9.9999607121565609E-2</v>
      </c>
      <c r="S44">
        <v>0.1</v>
      </c>
      <c r="T44">
        <v>1</v>
      </c>
      <c r="U44" s="257">
        <v>-25.031811804832369</v>
      </c>
    </row>
    <row r="45" spans="1:21" x14ac:dyDescent="0.2">
      <c r="G45" t="s">
        <v>8301</v>
      </c>
      <c r="H45">
        <v>10.69</v>
      </c>
      <c r="P45" t="s">
        <v>8289</v>
      </c>
      <c r="Q45" t="s">
        <v>9409</v>
      </c>
      <c r="R45">
        <v>14.999999962357329</v>
      </c>
      <c r="S45">
        <v>15</v>
      </c>
      <c r="T45">
        <v>1</v>
      </c>
      <c r="U45" s="257">
        <v>-12.388002483860184</v>
      </c>
    </row>
    <row r="46" spans="1:21" x14ac:dyDescent="0.2">
      <c r="G46" t="s">
        <v>8302</v>
      </c>
      <c r="H46">
        <v>10.69</v>
      </c>
      <c r="P46" t="s">
        <v>398</v>
      </c>
      <c r="Q46" t="s">
        <v>9409</v>
      </c>
      <c r="R46">
        <v>60.599912947975419</v>
      </c>
      <c r="S46">
        <v>60.6</v>
      </c>
      <c r="T46">
        <v>1</v>
      </c>
      <c r="U46" s="257">
        <v>-1.257534877469805</v>
      </c>
    </row>
    <row r="47" spans="1:21" x14ac:dyDescent="0.2">
      <c r="G47" t="s">
        <v>402</v>
      </c>
      <c r="H47">
        <v>10.69</v>
      </c>
      <c r="P47" t="s">
        <v>8322</v>
      </c>
      <c r="Q47" t="s">
        <v>9409</v>
      </c>
      <c r="R47">
        <v>9.999878745570788E-2</v>
      </c>
      <c r="S47">
        <v>0.1</v>
      </c>
      <c r="T47">
        <v>1</v>
      </c>
      <c r="U47" s="257">
        <v>-19.662279426343989</v>
      </c>
    </row>
    <row r="48" spans="1:21" x14ac:dyDescent="0.2">
      <c r="G48" t="s">
        <v>401</v>
      </c>
      <c r="H48">
        <v>10.69</v>
      </c>
      <c r="P48" t="s">
        <v>8274</v>
      </c>
      <c r="Q48" t="s">
        <v>9409</v>
      </c>
      <c r="R48">
        <v>9.9998772007338421E-2</v>
      </c>
      <c r="S48">
        <v>0.1</v>
      </c>
      <c r="T48">
        <v>1</v>
      </c>
      <c r="U48" s="257">
        <v>-19.662018430370754</v>
      </c>
    </row>
    <row r="49" spans="7:21" x14ac:dyDescent="0.2">
      <c r="G49" t="s">
        <v>404</v>
      </c>
      <c r="H49">
        <v>10.69</v>
      </c>
      <c r="P49" t="s">
        <v>8347</v>
      </c>
      <c r="Q49" t="s">
        <v>9409</v>
      </c>
      <c r="R49">
        <v>9.9999766291158365E-2</v>
      </c>
      <c r="S49">
        <v>0.1</v>
      </c>
      <c r="T49">
        <v>1</v>
      </c>
      <c r="U49" s="257">
        <v>-15.874573721134832</v>
      </c>
    </row>
    <row r="50" spans="7:21" x14ac:dyDescent="0.2">
      <c r="G50" t="s">
        <v>400</v>
      </c>
      <c r="H50">
        <v>10.69</v>
      </c>
      <c r="P50" t="s">
        <v>8284</v>
      </c>
      <c r="Q50" t="s">
        <v>9409</v>
      </c>
      <c r="R50">
        <v>0.10000053697171379</v>
      </c>
      <c r="S50">
        <v>0.1</v>
      </c>
      <c r="T50">
        <v>1</v>
      </c>
      <c r="U50" s="261">
        <v>-10.69031766734248</v>
      </c>
    </row>
    <row r="51" spans="7:21" x14ac:dyDescent="0.2">
      <c r="G51" t="s">
        <v>8297</v>
      </c>
      <c r="H51">
        <v>17.472000694274904</v>
      </c>
      <c r="P51" t="s">
        <v>8300</v>
      </c>
      <c r="Q51" t="s">
        <v>9409</v>
      </c>
      <c r="R51">
        <v>9.9998712999331774E-2</v>
      </c>
      <c r="S51">
        <v>0.1</v>
      </c>
      <c r="T51">
        <v>1</v>
      </c>
      <c r="U51" s="261">
        <v>-15.088054165255</v>
      </c>
    </row>
    <row r="52" spans="7:21" x14ac:dyDescent="0.2">
      <c r="G52" t="s">
        <v>408</v>
      </c>
      <c r="H52">
        <v>10.69</v>
      </c>
      <c r="P52" t="s">
        <v>8316</v>
      </c>
      <c r="Q52" t="s">
        <v>9409</v>
      </c>
      <c r="R52">
        <v>9.9999834259451983E-2</v>
      </c>
      <c r="S52">
        <v>0.1</v>
      </c>
      <c r="T52">
        <v>1</v>
      </c>
      <c r="U52" s="261">
        <v>-19.776813021583642</v>
      </c>
    </row>
    <row r="53" spans="7:21" x14ac:dyDescent="0.2">
      <c r="G53" t="s">
        <v>8361</v>
      </c>
      <c r="H53">
        <v>16.363461350000001</v>
      </c>
      <c r="P53" t="s">
        <v>8281</v>
      </c>
      <c r="Q53" t="s">
        <v>9409</v>
      </c>
      <c r="R53">
        <v>9.999975243866116E-2</v>
      </c>
      <c r="S53">
        <v>0.1</v>
      </c>
      <c r="T53">
        <v>1</v>
      </c>
      <c r="U53">
        <v>-10.690193678835069</v>
      </c>
    </row>
    <row r="54" spans="7:21" x14ac:dyDescent="0.2">
      <c r="G54" t="s">
        <v>8312</v>
      </c>
      <c r="H54">
        <v>29.148118419999999</v>
      </c>
      <c r="P54" t="s">
        <v>8323</v>
      </c>
      <c r="Q54" t="s">
        <v>9409</v>
      </c>
      <c r="R54">
        <v>9.999982780533434E-2</v>
      </c>
      <c r="S54">
        <v>0.1</v>
      </c>
      <c r="T54">
        <v>1</v>
      </c>
      <c r="U54">
        <v>-25.032033892564041</v>
      </c>
    </row>
    <row r="55" spans="7:21" x14ac:dyDescent="0.2">
      <c r="G55" t="s">
        <v>8298</v>
      </c>
      <c r="H55">
        <v>17.472000694274904</v>
      </c>
      <c r="P55" t="s">
        <v>8264</v>
      </c>
      <c r="Q55" t="s">
        <v>9409</v>
      </c>
      <c r="R55">
        <v>318.59999938209808</v>
      </c>
      <c r="S55">
        <v>318.60000000000002</v>
      </c>
      <c r="T55">
        <v>1</v>
      </c>
      <c r="U55">
        <v>-9.6062470813815448</v>
      </c>
    </row>
    <row r="56" spans="7:21" x14ac:dyDescent="0.2">
      <c r="G56" t="s">
        <v>394</v>
      </c>
      <c r="H56">
        <v>2.93</v>
      </c>
      <c r="P56" t="s">
        <v>395</v>
      </c>
      <c r="Q56" t="s">
        <v>9409</v>
      </c>
      <c r="R56">
        <v>108.32244936646143</v>
      </c>
      <c r="S56">
        <v>143.9</v>
      </c>
      <c r="T56">
        <v>0</v>
      </c>
      <c r="U56">
        <v>0</v>
      </c>
    </row>
    <row r="57" spans="7:21" x14ac:dyDescent="0.2">
      <c r="G57" t="s">
        <v>8283</v>
      </c>
      <c r="H57">
        <v>10.69</v>
      </c>
    </row>
    <row r="58" spans="7:21" x14ac:dyDescent="0.2">
      <c r="G58" t="s">
        <v>8268</v>
      </c>
      <c r="H58">
        <v>13.086528224945068</v>
      </c>
    </row>
    <row r="59" spans="7:21" x14ac:dyDescent="0.2">
      <c r="G59" t="s">
        <v>424</v>
      </c>
      <c r="H59">
        <v>10.69</v>
      </c>
    </row>
    <row r="60" spans="7:21" x14ac:dyDescent="0.2">
      <c r="G60" t="s">
        <v>8282</v>
      </c>
      <c r="H60">
        <v>10.69</v>
      </c>
    </row>
    <row r="61" spans="7:21" x14ac:dyDescent="0.2">
      <c r="G61" t="s">
        <v>8266</v>
      </c>
      <c r="H61">
        <v>24</v>
      </c>
    </row>
    <row r="62" spans="7:21" x14ac:dyDescent="0.2">
      <c r="G62" t="s">
        <v>8262</v>
      </c>
      <c r="H62">
        <v>14.56</v>
      </c>
    </row>
    <row r="63" spans="7:21" x14ac:dyDescent="0.2">
      <c r="G63" t="s">
        <v>8269</v>
      </c>
      <c r="H63">
        <v>14.56</v>
      </c>
    </row>
    <row r="64" spans="7:21" x14ac:dyDescent="0.2">
      <c r="G64" t="s">
        <v>8272</v>
      </c>
      <c r="H64">
        <v>14.56</v>
      </c>
    </row>
    <row r="65" spans="7:8" x14ac:dyDescent="0.2">
      <c r="G65" t="s">
        <v>8680</v>
      </c>
      <c r="H65">
        <v>17.472000694274904</v>
      </c>
    </row>
    <row r="66" spans="7:8" x14ac:dyDescent="0.2">
      <c r="G66" t="s">
        <v>8267</v>
      </c>
      <c r="H66">
        <v>17.472000694274904</v>
      </c>
    </row>
    <row r="67" spans="7:8" x14ac:dyDescent="0.2">
      <c r="G67" t="s">
        <v>403</v>
      </c>
      <c r="H67">
        <v>10.69</v>
      </c>
    </row>
    <row r="68" spans="7:8" x14ac:dyDescent="0.2">
      <c r="G68" t="s">
        <v>8681</v>
      </c>
      <c r="H68">
        <v>10.69</v>
      </c>
    </row>
    <row r="69" spans="7:8" x14ac:dyDescent="0.2">
      <c r="G69" t="s">
        <v>480</v>
      </c>
      <c r="H69">
        <v>10.69</v>
      </c>
    </row>
    <row r="70" spans="7:8" x14ac:dyDescent="0.2">
      <c r="G70" t="s">
        <v>55</v>
      </c>
      <c r="H70">
        <v>29.148118419999999</v>
      </c>
    </row>
    <row r="71" spans="7:8" x14ac:dyDescent="0.2">
      <c r="G71" t="s">
        <v>8682</v>
      </c>
      <c r="H71">
        <v>10.69</v>
      </c>
    </row>
    <row r="72" spans="7:8" x14ac:dyDescent="0.2">
      <c r="G72" t="s">
        <v>8683</v>
      </c>
      <c r="H72">
        <v>10.69</v>
      </c>
    </row>
    <row r="73" spans="7:8" x14ac:dyDescent="0.2">
      <c r="G73" t="s">
        <v>8276</v>
      </c>
      <c r="H73">
        <v>23.5</v>
      </c>
    </row>
    <row r="74" spans="7:8" x14ac:dyDescent="0.2">
      <c r="G74" t="s">
        <v>8277</v>
      </c>
      <c r="H74">
        <v>22.8</v>
      </c>
    </row>
    <row r="75" spans="7:8" x14ac:dyDescent="0.2">
      <c r="G75" t="s">
        <v>8300</v>
      </c>
      <c r="H75">
        <v>15</v>
      </c>
    </row>
    <row r="76" spans="7:8" x14ac:dyDescent="0.2">
      <c r="G76" t="s">
        <v>8316</v>
      </c>
      <c r="H76">
        <v>18.8</v>
      </c>
    </row>
    <row r="77" spans="7:8" x14ac:dyDescent="0.2">
      <c r="G77" t="s">
        <v>8281</v>
      </c>
      <c r="H77">
        <v>19.8</v>
      </c>
    </row>
    <row r="78" spans="7:8" x14ac:dyDescent="0.2">
      <c r="G78" t="s">
        <v>8323</v>
      </c>
      <c r="H78">
        <v>14.9</v>
      </c>
    </row>
    <row r="79" spans="7:8" x14ac:dyDescent="0.2">
      <c r="G79" t="s">
        <v>480</v>
      </c>
      <c r="H79">
        <v>10.69</v>
      </c>
    </row>
    <row r="80" spans="7:8" x14ac:dyDescent="0.2">
      <c r="G80" t="s">
        <v>55</v>
      </c>
      <c r="H80">
        <v>32.30186278</v>
      </c>
    </row>
    <row r="81" spans="7:8" x14ac:dyDescent="0.2">
      <c r="G81" t="s">
        <v>8682</v>
      </c>
      <c r="H81">
        <v>10.69</v>
      </c>
    </row>
    <row r="82" spans="7:8" x14ac:dyDescent="0.2">
      <c r="G82" t="s">
        <v>8683</v>
      </c>
      <c r="H82">
        <v>10.69</v>
      </c>
    </row>
  </sheetData>
  <mergeCells count="1">
    <mergeCell ref="Q5:S5"/>
  </mergeCells>
  <conditionalFormatting sqref="C7:C38">
    <cfRule type="cellIs" dxfId="5" priority="1" operator="equal">
      <formula>1</formula>
    </cfRule>
  </conditionalFormatting>
  <conditionalFormatting sqref="T7:U24">
    <cfRule type="cellIs" dxfId="4" priority="5" operator="equal">
      <formula>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95F7-0B2A-49B4-B1BD-45D35FB431D2}">
  <sheetPr>
    <tabColor rgb="FF92D050"/>
  </sheetPr>
  <dimension ref="A1:H11"/>
  <sheetViews>
    <sheetView workbookViewId="0">
      <selection activeCell="C11" sqref="C11"/>
    </sheetView>
  </sheetViews>
  <sheetFormatPr baseColWidth="10" defaultColWidth="8.83203125" defaultRowHeight="15" x14ac:dyDescent="0.2"/>
  <cols>
    <col min="1" max="1" width="48.83203125" bestFit="1" customWidth="1"/>
    <col min="3" max="4" width="12.6640625" bestFit="1" customWidth="1"/>
  </cols>
  <sheetData>
    <row r="1" spans="1:8" x14ac:dyDescent="0.2">
      <c r="A1" s="181" t="s">
        <v>9265</v>
      </c>
    </row>
    <row r="2" spans="1:8" x14ac:dyDescent="0.2">
      <c r="A2" s="314" t="s">
        <v>9264</v>
      </c>
      <c r="B2" s="314"/>
      <c r="C2" s="315"/>
      <c r="D2" s="315"/>
      <c r="E2" s="315"/>
      <c r="F2" s="315"/>
    </row>
    <row r="4" spans="1:8" x14ac:dyDescent="0.2">
      <c r="A4" s="31"/>
      <c r="H4" s="31"/>
    </row>
    <row r="6" spans="1:8" x14ac:dyDescent="0.2">
      <c r="A6" s="31" t="s">
        <v>9266</v>
      </c>
      <c r="B6" s="31" t="s">
        <v>9267</v>
      </c>
      <c r="C6" s="31" t="s">
        <v>52</v>
      </c>
      <c r="D6" s="31" t="s">
        <v>55</v>
      </c>
    </row>
    <row r="7" spans="1:8" x14ac:dyDescent="0.2">
      <c r="A7" t="s">
        <v>9269</v>
      </c>
      <c r="B7" t="s">
        <v>9268</v>
      </c>
      <c r="C7" s="6">
        <v>10.363593191616317</v>
      </c>
      <c r="D7" s="6">
        <v>0</v>
      </c>
    </row>
    <row r="8" spans="1:8" x14ac:dyDescent="0.2">
      <c r="A8" t="s">
        <v>9270</v>
      </c>
      <c r="B8" t="s">
        <v>9268</v>
      </c>
      <c r="C8" s="6">
        <v>10.734902702879818</v>
      </c>
      <c r="D8" s="6">
        <v>12.829237792466087</v>
      </c>
    </row>
    <row r="9" spans="1:8" x14ac:dyDescent="0.2">
      <c r="A9" t="s">
        <v>9271</v>
      </c>
      <c r="B9" t="s">
        <v>9268</v>
      </c>
      <c r="C9" s="6">
        <v>15.009650345901537</v>
      </c>
      <c r="D9" s="6">
        <v>0</v>
      </c>
    </row>
    <row r="10" spans="1:8" x14ac:dyDescent="0.2">
      <c r="A10" t="s">
        <v>9272</v>
      </c>
      <c r="B10" t="s">
        <v>9268</v>
      </c>
      <c r="C10" s="6">
        <v>6.8450873520401103</v>
      </c>
      <c r="D10" s="6">
        <v>12.831059922119881</v>
      </c>
    </row>
    <row r="11" spans="1:8" x14ac:dyDescent="0.2">
      <c r="A11" t="s">
        <v>9273</v>
      </c>
      <c r="B11" t="s">
        <v>9268</v>
      </c>
      <c r="C11" s="6">
        <v>8.535872505124928</v>
      </c>
      <c r="D11" s="6">
        <v>-1.8221296537941356E-3</v>
      </c>
    </row>
  </sheetData>
  <hyperlinks>
    <hyperlink ref="A1" location="Summary!A1" display="Go to Summary" xr:uid="{00000000-0004-0000-1F00-000000000000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0226-07FF-4C3B-BE18-FB7B10E8F4A5}">
  <sheetPr>
    <tabColor rgb="FF92D050"/>
  </sheetPr>
  <dimension ref="A1:CQ3000"/>
  <sheetViews>
    <sheetView workbookViewId="0"/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28.33203125" customWidth="1"/>
    <col min="4" max="4" width="26.33203125" style="9" bestFit="1" customWidth="1"/>
    <col min="5" max="5" width="24.5" bestFit="1" customWidth="1"/>
    <col min="6" max="6" width="11.5" customWidth="1"/>
    <col min="7" max="7" width="17.33203125" customWidth="1"/>
  </cols>
  <sheetData>
    <row r="1" spans="1:9" x14ac:dyDescent="0.2">
      <c r="A1" s="181" t="s">
        <v>446</v>
      </c>
    </row>
    <row r="2" spans="1:9" x14ac:dyDescent="0.2">
      <c r="A2" s="8" t="s">
        <v>431</v>
      </c>
      <c r="B2" s="8"/>
      <c r="C2" s="8"/>
      <c r="D2" s="19"/>
      <c r="F2" s="4"/>
      <c r="G2" s="4"/>
      <c r="H2" s="4"/>
      <c r="I2" s="4"/>
    </row>
    <row r="4" spans="1:9" x14ac:dyDescent="0.2">
      <c r="A4" s="276"/>
      <c r="B4" s="276" t="s">
        <v>8733</v>
      </c>
      <c r="C4" s="277" t="s">
        <v>372</v>
      </c>
      <c r="D4" s="276" t="s">
        <v>9413</v>
      </c>
      <c r="E4" s="278"/>
      <c r="F4" s="274"/>
      <c r="G4" s="274"/>
    </row>
    <row r="5" spans="1:9" x14ac:dyDescent="0.2">
      <c r="A5" s="276" t="s">
        <v>10</v>
      </c>
      <c r="B5" s="276" t="s">
        <v>57</v>
      </c>
      <c r="C5" s="277"/>
      <c r="D5" s="276"/>
      <c r="E5" s="278"/>
      <c r="F5" s="276" t="s">
        <v>45</v>
      </c>
      <c r="G5" s="276" t="s">
        <v>8</v>
      </c>
    </row>
    <row r="6" spans="1:9" x14ac:dyDescent="0.2">
      <c r="A6" s="274" t="s">
        <v>8559</v>
      </c>
      <c r="B6" s="274" t="s">
        <v>54</v>
      </c>
      <c r="C6" s="275" t="s">
        <v>356</v>
      </c>
      <c r="D6" s="279">
        <v>-0.84899484130000002</v>
      </c>
      <c r="E6" s="274"/>
      <c r="F6" s="275">
        <f t="shared" ref="F6:F69" si="0">IF(D6&lt;0,D6,"")</f>
        <v>-0.84899484130000002</v>
      </c>
      <c r="G6" s="275" t="str">
        <f t="shared" ref="G6:G69" si="1">IF(D6&gt;0,D6,"")</f>
        <v/>
      </c>
    </row>
    <row r="7" spans="1:9" x14ac:dyDescent="0.2">
      <c r="A7" s="274" t="s">
        <v>8559</v>
      </c>
      <c r="B7" s="274" t="s">
        <v>83</v>
      </c>
      <c r="C7" s="274" t="s">
        <v>356</v>
      </c>
      <c r="D7" s="275"/>
      <c r="E7" s="274"/>
      <c r="F7" s="275" t="str">
        <f t="shared" si="0"/>
        <v/>
      </c>
      <c r="G7" s="275" t="str">
        <f t="shared" si="1"/>
        <v/>
      </c>
    </row>
    <row r="8" spans="1:9" x14ac:dyDescent="0.2">
      <c r="A8" s="274" t="s">
        <v>8559</v>
      </c>
      <c r="B8" s="274" t="s">
        <v>9414</v>
      </c>
      <c r="C8" s="274"/>
      <c r="D8" s="275">
        <v>-0.41399750239999999</v>
      </c>
      <c r="E8" s="274"/>
      <c r="F8" s="275">
        <f t="shared" si="0"/>
        <v>-0.41399750239999999</v>
      </c>
      <c r="G8" s="275" t="str">
        <f t="shared" si="1"/>
        <v/>
      </c>
    </row>
    <row r="9" spans="1:9" x14ac:dyDescent="0.2">
      <c r="A9" s="274" t="s">
        <v>8559</v>
      </c>
      <c r="B9" s="274" t="s">
        <v>8289</v>
      </c>
      <c r="C9" s="274" t="s">
        <v>356</v>
      </c>
      <c r="D9" s="275">
        <v>1.2629923439999999</v>
      </c>
      <c r="E9" s="274"/>
      <c r="F9" s="275" t="str">
        <f t="shared" si="0"/>
        <v/>
      </c>
      <c r="G9" s="275">
        <f t="shared" si="1"/>
        <v>1.2629923439999999</v>
      </c>
    </row>
    <row r="10" spans="1:9" x14ac:dyDescent="0.2">
      <c r="A10" s="274" t="s">
        <v>9139</v>
      </c>
      <c r="B10" s="274" t="s">
        <v>8290</v>
      </c>
      <c r="C10" s="274" t="s">
        <v>358</v>
      </c>
      <c r="D10" s="275">
        <v>-2.660305107E-7</v>
      </c>
      <c r="E10" s="274"/>
      <c r="F10" s="275">
        <f t="shared" si="0"/>
        <v>-2.660305107E-7</v>
      </c>
      <c r="G10" s="275" t="str">
        <f t="shared" si="1"/>
        <v/>
      </c>
    </row>
    <row r="11" spans="1:9" x14ac:dyDescent="0.2">
      <c r="A11" s="274" t="s">
        <v>9139</v>
      </c>
      <c r="B11" s="274" t="s">
        <v>399</v>
      </c>
      <c r="C11" s="274" t="s">
        <v>358</v>
      </c>
      <c r="D11" s="275">
        <v>9.9729457449999992E-7</v>
      </c>
      <c r="E11" s="274"/>
      <c r="F11" s="275" t="str">
        <f t="shared" si="0"/>
        <v/>
      </c>
      <c r="G11" s="275">
        <f t="shared" si="1"/>
        <v>9.9729457449999992E-7</v>
      </c>
    </row>
    <row r="12" spans="1:9" x14ac:dyDescent="0.2">
      <c r="A12" s="274" t="s">
        <v>9139</v>
      </c>
      <c r="B12" s="274" t="s">
        <v>9414</v>
      </c>
      <c r="C12" s="274"/>
      <c r="D12" s="275">
        <v>-7.3126406380000003E-7</v>
      </c>
      <c r="E12" s="274"/>
      <c r="F12" s="275">
        <f t="shared" si="0"/>
        <v>-7.3126406380000003E-7</v>
      </c>
      <c r="G12" s="275" t="str">
        <f t="shared" si="1"/>
        <v/>
      </c>
    </row>
    <row r="13" spans="1:9" x14ac:dyDescent="0.2">
      <c r="A13" s="274" t="s">
        <v>9139</v>
      </c>
      <c r="B13" s="274" t="s">
        <v>52</v>
      </c>
      <c r="C13" s="274" t="s">
        <v>358</v>
      </c>
      <c r="D13" s="275"/>
      <c r="E13" s="274"/>
      <c r="F13" s="275" t="str">
        <f t="shared" si="0"/>
        <v/>
      </c>
      <c r="G13" s="275" t="str">
        <f t="shared" si="1"/>
        <v/>
      </c>
    </row>
    <row r="14" spans="1:9" x14ac:dyDescent="0.2">
      <c r="A14" s="274" t="s">
        <v>101</v>
      </c>
      <c r="B14" s="274" t="s">
        <v>8290</v>
      </c>
      <c r="C14" s="274" t="s">
        <v>358</v>
      </c>
      <c r="D14" s="275"/>
      <c r="E14" s="274"/>
      <c r="F14" s="275" t="str">
        <f t="shared" si="0"/>
        <v/>
      </c>
      <c r="G14" s="275" t="str">
        <f t="shared" si="1"/>
        <v/>
      </c>
    </row>
    <row r="15" spans="1:9" x14ac:dyDescent="0.2">
      <c r="A15" s="274" t="s">
        <v>101</v>
      </c>
      <c r="B15" s="274" t="s">
        <v>8291</v>
      </c>
      <c r="C15" s="274" t="s">
        <v>358</v>
      </c>
      <c r="D15" s="275"/>
      <c r="E15" s="274"/>
      <c r="F15" s="275" t="str">
        <f t="shared" si="0"/>
        <v/>
      </c>
      <c r="G15" s="275" t="str">
        <f t="shared" si="1"/>
        <v/>
      </c>
    </row>
    <row r="16" spans="1:9" x14ac:dyDescent="0.2">
      <c r="A16" s="274" t="s">
        <v>102</v>
      </c>
      <c r="B16" s="274" t="s">
        <v>8290</v>
      </c>
      <c r="C16" s="274" t="s">
        <v>358</v>
      </c>
      <c r="D16" s="275">
        <v>-3.1431908469999998E-7</v>
      </c>
      <c r="E16" s="274"/>
      <c r="F16" s="275">
        <f t="shared" si="0"/>
        <v>-3.1431908469999998E-7</v>
      </c>
      <c r="G16" s="275" t="str">
        <f t="shared" si="1"/>
        <v/>
      </c>
    </row>
    <row r="17" spans="1:7" x14ac:dyDescent="0.2">
      <c r="A17" s="274" t="s">
        <v>102</v>
      </c>
      <c r="B17" s="274" t="s">
        <v>8292</v>
      </c>
      <c r="C17" s="274" t="s">
        <v>358</v>
      </c>
      <c r="D17" s="275">
        <v>7.0317468620000001E-7</v>
      </c>
      <c r="E17" s="279"/>
      <c r="F17" s="275" t="str">
        <f t="shared" si="0"/>
        <v/>
      </c>
      <c r="G17" s="275">
        <f t="shared" si="1"/>
        <v>7.0317468620000001E-7</v>
      </c>
    </row>
    <row r="18" spans="1:7" x14ac:dyDescent="0.2">
      <c r="A18" s="274" t="s">
        <v>102</v>
      </c>
      <c r="B18" s="274" t="s">
        <v>9414</v>
      </c>
      <c r="C18" s="274"/>
      <c r="D18" s="275">
        <v>-3.8885560149999998E-7</v>
      </c>
      <c r="E18" s="279"/>
      <c r="F18" s="275">
        <f t="shared" si="0"/>
        <v>-3.8885560149999998E-7</v>
      </c>
      <c r="G18" s="275" t="str">
        <f t="shared" si="1"/>
        <v/>
      </c>
    </row>
    <row r="19" spans="1:7" x14ac:dyDescent="0.2">
      <c r="A19" s="274" t="s">
        <v>9140</v>
      </c>
      <c r="B19" s="274" t="s">
        <v>9274</v>
      </c>
      <c r="C19" s="274" t="s">
        <v>373</v>
      </c>
      <c r="D19" s="275"/>
      <c r="E19" s="279"/>
      <c r="F19" s="275" t="str">
        <f t="shared" si="0"/>
        <v/>
      </c>
      <c r="G19" s="275" t="str">
        <f t="shared" si="1"/>
        <v/>
      </c>
    </row>
    <row r="20" spans="1:7" x14ac:dyDescent="0.2">
      <c r="A20" s="274" t="s">
        <v>9140</v>
      </c>
      <c r="B20" s="274" t="s">
        <v>52</v>
      </c>
      <c r="C20" s="274" t="s">
        <v>373</v>
      </c>
      <c r="D20" s="275"/>
      <c r="E20" s="274"/>
      <c r="F20" s="275" t="str">
        <f t="shared" si="0"/>
        <v/>
      </c>
      <c r="G20" s="275" t="str">
        <f t="shared" si="1"/>
        <v/>
      </c>
    </row>
    <row r="21" spans="1:7" x14ac:dyDescent="0.2">
      <c r="A21" s="274" t="s">
        <v>9140</v>
      </c>
      <c r="B21" s="274" t="s">
        <v>8262</v>
      </c>
      <c r="C21" s="274" t="s">
        <v>373</v>
      </c>
      <c r="D21" s="275"/>
      <c r="E21" s="274"/>
      <c r="F21" s="275" t="str">
        <f t="shared" si="0"/>
        <v/>
      </c>
      <c r="G21" s="275" t="str">
        <f t="shared" si="1"/>
        <v/>
      </c>
    </row>
    <row r="22" spans="1:7" x14ac:dyDescent="0.2">
      <c r="A22" s="274" t="s">
        <v>9140</v>
      </c>
      <c r="B22" s="274" t="s">
        <v>55</v>
      </c>
      <c r="C22" s="274" t="s">
        <v>373</v>
      </c>
      <c r="D22" s="275"/>
      <c r="E22" s="274"/>
      <c r="F22" s="275" t="str">
        <f t="shared" si="0"/>
        <v/>
      </c>
      <c r="G22" s="275" t="str">
        <f t="shared" si="1"/>
        <v/>
      </c>
    </row>
    <row r="23" spans="1:7" x14ac:dyDescent="0.2">
      <c r="A23" s="274" t="s">
        <v>9141</v>
      </c>
      <c r="B23" s="274" t="s">
        <v>399</v>
      </c>
      <c r="C23" s="274" t="s">
        <v>373</v>
      </c>
      <c r="D23" s="275"/>
      <c r="E23" s="274"/>
      <c r="F23" s="275" t="str">
        <f t="shared" si="0"/>
        <v/>
      </c>
      <c r="G23" s="275" t="str">
        <f t="shared" si="1"/>
        <v/>
      </c>
    </row>
    <row r="24" spans="1:7" x14ac:dyDescent="0.2">
      <c r="A24" s="274" t="s">
        <v>9141</v>
      </c>
      <c r="B24" s="274" t="s">
        <v>9274</v>
      </c>
      <c r="C24" s="274" t="s">
        <v>373</v>
      </c>
      <c r="D24" s="275"/>
      <c r="E24" s="274"/>
      <c r="F24" s="275" t="str">
        <f t="shared" si="0"/>
        <v/>
      </c>
      <c r="G24" s="275" t="str">
        <f t="shared" si="1"/>
        <v/>
      </c>
    </row>
    <row r="25" spans="1:7" x14ac:dyDescent="0.2">
      <c r="A25" s="274" t="s">
        <v>9141</v>
      </c>
      <c r="B25" s="274" t="s">
        <v>52</v>
      </c>
      <c r="C25" s="274" t="s">
        <v>373</v>
      </c>
      <c r="D25" s="275"/>
      <c r="E25" s="274"/>
      <c r="F25" s="275" t="str">
        <f t="shared" si="0"/>
        <v/>
      </c>
      <c r="G25" s="275" t="str">
        <f t="shared" si="1"/>
        <v/>
      </c>
    </row>
    <row r="26" spans="1:7" x14ac:dyDescent="0.2">
      <c r="A26" s="274" t="s">
        <v>9141</v>
      </c>
      <c r="B26" s="274" t="s">
        <v>55</v>
      </c>
      <c r="C26" s="274" t="s">
        <v>373</v>
      </c>
      <c r="D26" s="275"/>
      <c r="E26" s="274"/>
      <c r="F26" s="275" t="str">
        <f t="shared" si="0"/>
        <v/>
      </c>
      <c r="G26" s="275" t="str">
        <f t="shared" si="1"/>
        <v/>
      </c>
    </row>
    <row r="27" spans="1:7" x14ac:dyDescent="0.2">
      <c r="A27" s="274" t="s">
        <v>9142</v>
      </c>
      <c r="B27" s="274" t="s">
        <v>399</v>
      </c>
      <c r="C27" s="274" t="s">
        <v>373</v>
      </c>
      <c r="D27" s="275">
        <v>2.0749573740000002E-6</v>
      </c>
      <c r="E27" s="274"/>
      <c r="F27" s="275" t="str">
        <f t="shared" si="0"/>
        <v/>
      </c>
      <c r="G27" s="275">
        <f t="shared" si="1"/>
        <v>2.0749573740000002E-6</v>
      </c>
    </row>
    <row r="28" spans="1:7" x14ac:dyDescent="0.2">
      <c r="A28" s="274" t="s">
        <v>9142</v>
      </c>
      <c r="B28" s="274" t="s">
        <v>9414</v>
      </c>
      <c r="C28" s="274"/>
      <c r="D28" s="275">
        <v>-2.0749573740000002E-6</v>
      </c>
      <c r="E28" s="274"/>
      <c r="F28" s="275">
        <f t="shared" si="0"/>
        <v>-2.0749573740000002E-6</v>
      </c>
      <c r="G28" s="275" t="str">
        <f t="shared" si="1"/>
        <v/>
      </c>
    </row>
    <row r="29" spans="1:7" x14ac:dyDescent="0.2">
      <c r="A29" s="274" t="s">
        <v>9142</v>
      </c>
      <c r="B29" s="274" t="s">
        <v>52</v>
      </c>
      <c r="C29" s="274" t="s">
        <v>373</v>
      </c>
      <c r="D29" s="275"/>
      <c r="E29" s="274"/>
      <c r="F29" s="275" t="str">
        <f t="shared" si="0"/>
        <v/>
      </c>
      <c r="G29" s="275" t="str">
        <f t="shared" si="1"/>
        <v/>
      </c>
    </row>
    <row r="30" spans="1:7" x14ac:dyDescent="0.2">
      <c r="A30" s="274" t="s">
        <v>9142</v>
      </c>
      <c r="B30" s="274" t="s">
        <v>55</v>
      </c>
      <c r="C30" s="274" t="s">
        <v>373</v>
      </c>
      <c r="D30" s="275"/>
      <c r="E30" s="274"/>
      <c r="F30" s="275" t="str">
        <f t="shared" si="0"/>
        <v/>
      </c>
      <c r="G30" s="275" t="str">
        <f t="shared" si="1"/>
        <v/>
      </c>
    </row>
    <row r="31" spans="1:7" x14ac:dyDescent="0.2">
      <c r="A31" s="274" t="s">
        <v>9143</v>
      </c>
      <c r="B31" s="274" t="s">
        <v>54</v>
      </c>
      <c r="C31" s="274" t="s">
        <v>373</v>
      </c>
      <c r="D31" s="275"/>
      <c r="E31" s="274"/>
      <c r="F31" s="275" t="str">
        <f t="shared" si="0"/>
        <v/>
      </c>
      <c r="G31" s="275" t="str">
        <f t="shared" si="1"/>
        <v/>
      </c>
    </row>
    <row r="32" spans="1:7" x14ac:dyDescent="0.2">
      <c r="A32" s="274" t="s">
        <v>9143</v>
      </c>
      <c r="B32" s="274" t="s">
        <v>9274</v>
      </c>
      <c r="C32" s="274" t="s">
        <v>373</v>
      </c>
      <c r="D32" s="275"/>
      <c r="E32" s="274"/>
      <c r="F32" s="275" t="str">
        <f t="shared" si="0"/>
        <v/>
      </c>
      <c r="G32" s="275" t="str">
        <f t="shared" si="1"/>
        <v/>
      </c>
    </row>
    <row r="33" spans="1:7" x14ac:dyDescent="0.2">
      <c r="A33" s="274" t="s">
        <v>9143</v>
      </c>
      <c r="B33" s="274" t="s">
        <v>55</v>
      </c>
      <c r="C33" s="274" t="s">
        <v>373</v>
      </c>
      <c r="D33" s="275"/>
      <c r="E33" s="274"/>
      <c r="F33" s="275" t="str">
        <f t="shared" si="0"/>
        <v/>
      </c>
      <c r="G33" s="275" t="str">
        <f t="shared" si="1"/>
        <v/>
      </c>
    </row>
    <row r="34" spans="1:7" x14ac:dyDescent="0.2">
      <c r="A34" s="274" t="s">
        <v>8734</v>
      </c>
      <c r="B34" s="274" t="s">
        <v>52</v>
      </c>
      <c r="C34" s="274" t="s">
        <v>359</v>
      </c>
      <c r="D34" s="275"/>
      <c r="E34" s="274"/>
      <c r="F34" s="275" t="str">
        <f t="shared" si="0"/>
        <v/>
      </c>
      <c r="G34" s="275" t="str">
        <f t="shared" si="1"/>
        <v/>
      </c>
    </row>
    <row r="35" spans="1:7" x14ac:dyDescent="0.2">
      <c r="A35" s="274" t="s">
        <v>8734</v>
      </c>
      <c r="B35" s="274" t="s">
        <v>480</v>
      </c>
      <c r="C35" s="274" t="s">
        <v>359</v>
      </c>
      <c r="D35" s="275"/>
      <c r="E35" s="274"/>
      <c r="F35" s="275" t="str">
        <f t="shared" si="0"/>
        <v/>
      </c>
      <c r="G35" s="275" t="str">
        <f t="shared" si="1"/>
        <v/>
      </c>
    </row>
    <row r="36" spans="1:7" x14ac:dyDescent="0.2">
      <c r="A36" s="274" t="s">
        <v>8734</v>
      </c>
      <c r="B36" s="274" t="s">
        <v>55</v>
      </c>
      <c r="C36" s="274" t="s">
        <v>359</v>
      </c>
      <c r="D36" s="275"/>
      <c r="E36" s="274"/>
      <c r="F36" s="275" t="str">
        <f t="shared" si="0"/>
        <v/>
      </c>
      <c r="G36" s="275" t="str">
        <f t="shared" si="1"/>
        <v/>
      </c>
    </row>
    <row r="37" spans="1:7" x14ac:dyDescent="0.2">
      <c r="A37" s="274" t="s">
        <v>8735</v>
      </c>
      <c r="B37" s="274" t="s">
        <v>52</v>
      </c>
      <c r="C37" s="274" t="s">
        <v>359</v>
      </c>
      <c r="D37" s="275"/>
      <c r="E37" s="274"/>
      <c r="F37" s="275" t="str">
        <f t="shared" si="0"/>
        <v/>
      </c>
      <c r="G37" s="275" t="str">
        <f t="shared" si="1"/>
        <v/>
      </c>
    </row>
    <row r="38" spans="1:7" x14ac:dyDescent="0.2">
      <c r="A38" s="274" t="s">
        <v>8735</v>
      </c>
      <c r="B38" s="274" t="s">
        <v>480</v>
      </c>
      <c r="C38" s="274" t="s">
        <v>359</v>
      </c>
      <c r="D38" s="275"/>
      <c r="E38" s="274"/>
      <c r="F38" s="275" t="str">
        <f t="shared" si="0"/>
        <v/>
      </c>
      <c r="G38" s="275" t="str">
        <f t="shared" si="1"/>
        <v/>
      </c>
    </row>
    <row r="39" spans="1:7" x14ac:dyDescent="0.2">
      <c r="A39" s="274" t="s">
        <v>8735</v>
      </c>
      <c r="B39" s="274" t="s">
        <v>55</v>
      </c>
      <c r="C39" s="274" t="s">
        <v>359</v>
      </c>
      <c r="D39" s="275"/>
      <c r="E39" s="274"/>
      <c r="F39" s="275" t="str">
        <f t="shared" si="0"/>
        <v/>
      </c>
      <c r="G39" s="275" t="str">
        <f t="shared" si="1"/>
        <v/>
      </c>
    </row>
    <row r="40" spans="1:7" x14ac:dyDescent="0.2">
      <c r="A40" s="274" t="s">
        <v>455</v>
      </c>
      <c r="B40" s="274" t="s">
        <v>52</v>
      </c>
      <c r="C40" s="274" t="s">
        <v>359</v>
      </c>
      <c r="D40" s="275"/>
      <c r="E40" s="274"/>
      <c r="F40" s="275" t="str">
        <f t="shared" si="0"/>
        <v/>
      </c>
      <c r="G40" s="275" t="str">
        <f t="shared" si="1"/>
        <v/>
      </c>
    </row>
    <row r="41" spans="1:7" x14ac:dyDescent="0.2">
      <c r="A41" s="274" t="s">
        <v>455</v>
      </c>
      <c r="B41" s="274" t="s">
        <v>395</v>
      </c>
      <c r="C41" s="274" t="s">
        <v>359</v>
      </c>
      <c r="D41" s="275"/>
      <c r="E41" s="274"/>
      <c r="F41" s="275" t="str">
        <f t="shared" si="0"/>
        <v/>
      </c>
      <c r="G41" s="275" t="str">
        <f t="shared" si="1"/>
        <v/>
      </c>
    </row>
    <row r="42" spans="1:7" x14ac:dyDescent="0.2">
      <c r="A42" s="274" t="s">
        <v>9144</v>
      </c>
      <c r="B42" s="274" t="s">
        <v>399</v>
      </c>
      <c r="C42" s="274" t="s">
        <v>360</v>
      </c>
      <c r="D42" s="275">
        <v>2.2502179840000001E-6</v>
      </c>
      <c r="E42" s="274"/>
      <c r="F42" s="275" t="str">
        <f t="shared" si="0"/>
        <v/>
      </c>
      <c r="G42" s="275">
        <f t="shared" si="1"/>
        <v>2.2502179840000001E-6</v>
      </c>
    </row>
    <row r="43" spans="1:7" x14ac:dyDescent="0.2">
      <c r="A43" s="274" t="s">
        <v>9144</v>
      </c>
      <c r="B43" s="274" t="s">
        <v>9414</v>
      </c>
      <c r="C43" s="274"/>
      <c r="D43" s="275">
        <v>-2.2502000810000001E-7</v>
      </c>
      <c r="E43" s="274"/>
      <c r="F43" s="275">
        <f t="shared" si="0"/>
        <v>-2.2502000810000001E-7</v>
      </c>
      <c r="G43" s="275" t="str">
        <f t="shared" si="1"/>
        <v/>
      </c>
    </row>
    <row r="44" spans="1:7" x14ac:dyDescent="0.2">
      <c r="A44" s="274" t="s">
        <v>9144</v>
      </c>
      <c r="B44" s="274" t="s">
        <v>9274</v>
      </c>
      <c r="C44" s="274" t="s">
        <v>360</v>
      </c>
      <c r="D44" s="275">
        <v>-2.025197976E-6</v>
      </c>
      <c r="E44" s="274"/>
      <c r="F44" s="275">
        <f t="shared" si="0"/>
        <v>-2.025197976E-6</v>
      </c>
      <c r="G44" s="275" t="str">
        <f t="shared" si="1"/>
        <v/>
      </c>
    </row>
    <row r="45" spans="1:7" x14ac:dyDescent="0.2">
      <c r="A45" s="274" t="s">
        <v>9144</v>
      </c>
      <c r="B45" s="274" t="s">
        <v>52</v>
      </c>
      <c r="C45" s="274" t="s">
        <v>360</v>
      </c>
      <c r="D45" s="275"/>
      <c r="E45" s="274"/>
      <c r="F45" s="275" t="str">
        <f t="shared" si="0"/>
        <v/>
      </c>
      <c r="G45" s="275" t="str">
        <f t="shared" si="1"/>
        <v/>
      </c>
    </row>
    <row r="46" spans="1:7" x14ac:dyDescent="0.2">
      <c r="A46" s="274" t="s">
        <v>8685</v>
      </c>
      <c r="B46" s="274" t="s">
        <v>54</v>
      </c>
      <c r="C46" s="274" t="s">
        <v>373</v>
      </c>
      <c r="D46" s="275">
        <v>0.7445603341</v>
      </c>
      <c r="E46" s="274"/>
      <c r="F46" s="275" t="str">
        <f t="shared" si="0"/>
        <v/>
      </c>
      <c r="G46" s="275">
        <f t="shared" si="1"/>
        <v>0.7445603341</v>
      </c>
    </row>
    <row r="47" spans="1:7" x14ac:dyDescent="0.2">
      <c r="A47" s="274" t="s">
        <v>8685</v>
      </c>
      <c r="B47" s="274" t="s">
        <v>9414</v>
      </c>
      <c r="C47" s="274"/>
      <c r="D47" s="275">
        <v>-5.9564786369999997E-2</v>
      </c>
      <c r="E47" s="274"/>
      <c r="F47" s="275">
        <f t="shared" si="0"/>
        <v>-5.9564786369999997E-2</v>
      </c>
      <c r="G47" s="275" t="str">
        <f t="shared" si="1"/>
        <v/>
      </c>
    </row>
    <row r="48" spans="1:7" x14ac:dyDescent="0.2">
      <c r="A48" s="274" t="s">
        <v>8685</v>
      </c>
      <c r="B48" s="274" t="s">
        <v>9274</v>
      </c>
      <c r="C48" s="274" t="s">
        <v>373</v>
      </c>
      <c r="D48" s="275">
        <v>-0.68499554780000005</v>
      </c>
      <c r="E48" s="274"/>
      <c r="F48" s="275">
        <f t="shared" si="0"/>
        <v>-0.68499554780000005</v>
      </c>
      <c r="G48" s="275" t="str">
        <f t="shared" si="1"/>
        <v/>
      </c>
    </row>
    <row r="49" spans="1:7" x14ac:dyDescent="0.2">
      <c r="A49" s="274" t="s">
        <v>8685</v>
      </c>
      <c r="B49" s="274" t="s">
        <v>52</v>
      </c>
      <c r="C49" s="274" t="s">
        <v>373</v>
      </c>
      <c r="D49" s="275"/>
      <c r="E49" s="274"/>
      <c r="F49" s="275" t="str">
        <f t="shared" si="0"/>
        <v/>
      </c>
      <c r="G49" s="275" t="str">
        <f t="shared" si="1"/>
        <v/>
      </c>
    </row>
    <row r="50" spans="1:7" x14ac:dyDescent="0.2">
      <c r="A50" s="274" t="s">
        <v>8685</v>
      </c>
      <c r="B50" s="274" t="s">
        <v>55</v>
      </c>
      <c r="C50" s="274" t="s">
        <v>373</v>
      </c>
      <c r="D50" s="275"/>
      <c r="E50" s="274"/>
      <c r="F50" s="275" t="str">
        <f t="shared" si="0"/>
        <v/>
      </c>
      <c r="G50" s="275" t="str">
        <f t="shared" si="1"/>
        <v/>
      </c>
    </row>
    <row r="51" spans="1:7" x14ac:dyDescent="0.2">
      <c r="A51" s="274" t="s">
        <v>9145</v>
      </c>
      <c r="B51" s="274" t="s">
        <v>9274</v>
      </c>
      <c r="C51" s="274" t="s">
        <v>360</v>
      </c>
      <c r="D51" s="275"/>
      <c r="E51" s="274"/>
      <c r="F51" s="275" t="str">
        <f t="shared" si="0"/>
        <v/>
      </c>
      <c r="G51" s="275" t="str">
        <f t="shared" si="1"/>
        <v/>
      </c>
    </row>
    <row r="52" spans="1:7" x14ac:dyDescent="0.2">
      <c r="A52" s="274" t="s">
        <v>9145</v>
      </c>
      <c r="B52" s="274" t="s">
        <v>52</v>
      </c>
      <c r="C52" s="274" t="s">
        <v>360</v>
      </c>
      <c r="D52" s="275"/>
      <c r="E52" s="274"/>
      <c r="F52" s="275" t="str">
        <f t="shared" si="0"/>
        <v/>
      </c>
      <c r="G52" s="275" t="str">
        <f t="shared" si="1"/>
        <v/>
      </c>
    </row>
    <row r="53" spans="1:7" x14ac:dyDescent="0.2">
      <c r="A53" s="274" t="s">
        <v>9145</v>
      </c>
      <c r="B53" s="274" t="s">
        <v>394</v>
      </c>
      <c r="C53" s="274" t="s">
        <v>360</v>
      </c>
      <c r="D53" s="275"/>
      <c r="E53" s="274"/>
      <c r="F53" s="275" t="str">
        <f t="shared" si="0"/>
        <v/>
      </c>
      <c r="G53" s="275" t="str">
        <f t="shared" si="1"/>
        <v/>
      </c>
    </row>
    <row r="54" spans="1:7" x14ac:dyDescent="0.2">
      <c r="A54" s="274" t="s">
        <v>8458</v>
      </c>
      <c r="B54" s="274" t="s">
        <v>480</v>
      </c>
      <c r="C54" s="274" t="s">
        <v>374</v>
      </c>
      <c r="D54" s="275"/>
      <c r="E54" s="274"/>
      <c r="F54" s="275" t="str">
        <f t="shared" si="0"/>
        <v/>
      </c>
      <c r="G54" s="275" t="str">
        <f t="shared" si="1"/>
        <v/>
      </c>
    </row>
    <row r="55" spans="1:7" x14ac:dyDescent="0.2">
      <c r="A55" s="274" t="s">
        <v>8458</v>
      </c>
      <c r="B55" s="274" t="s">
        <v>8204</v>
      </c>
      <c r="C55" s="274" t="s">
        <v>374</v>
      </c>
      <c r="D55" s="275"/>
      <c r="E55" s="274"/>
      <c r="F55" s="275" t="str">
        <f t="shared" si="0"/>
        <v/>
      </c>
      <c r="G55" s="275" t="str">
        <f t="shared" si="1"/>
        <v/>
      </c>
    </row>
    <row r="56" spans="1:7" x14ac:dyDescent="0.2">
      <c r="A56" s="274" t="s">
        <v>8736</v>
      </c>
      <c r="B56" s="274" t="s">
        <v>52</v>
      </c>
      <c r="C56" s="274" t="s">
        <v>374</v>
      </c>
      <c r="D56" s="275"/>
      <c r="E56" s="274"/>
      <c r="F56" s="275" t="str">
        <f t="shared" si="0"/>
        <v/>
      </c>
      <c r="G56" s="275" t="str">
        <f t="shared" si="1"/>
        <v/>
      </c>
    </row>
    <row r="57" spans="1:7" x14ac:dyDescent="0.2">
      <c r="A57" s="274" t="s">
        <v>8736</v>
      </c>
      <c r="B57" s="274" t="s">
        <v>480</v>
      </c>
      <c r="C57" s="274" t="s">
        <v>374</v>
      </c>
      <c r="D57" s="275"/>
      <c r="E57" s="274"/>
      <c r="F57" s="275" t="str">
        <f t="shared" si="0"/>
        <v/>
      </c>
      <c r="G57" s="275" t="str">
        <f t="shared" si="1"/>
        <v/>
      </c>
    </row>
    <row r="58" spans="1:7" x14ac:dyDescent="0.2">
      <c r="A58" s="274" t="s">
        <v>8736</v>
      </c>
      <c r="B58" s="274" t="s">
        <v>55</v>
      </c>
      <c r="C58" s="274" t="s">
        <v>374</v>
      </c>
      <c r="D58" s="275"/>
      <c r="E58" s="274"/>
      <c r="F58" s="275" t="str">
        <f t="shared" si="0"/>
        <v/>
      </c>
      <c r="G58" s="275" t="str">
        <f t="shared" si="1"/>
        <v/>
      </c>
    </row>
    <row r="59" spans="1:7" x14ac:dyDescent="0.2">
      <c r="A59" s="274" t="s">
        <v>8459</v>
      </c>
      <c r="B59" s="274" t="s">
        <v>52</v>
      </c>
      <c r="C59" s="274" t="s">
        <v>374</v>
      </c>
      <c r="D59" s="275"/>
      <c r="E59" s="274"/>
      <c r="F59" s="275" t="str">
        <f t="shared" si="0"/>
        <v/>
      </c>
      <c r="G59" s="275" t="str">
        <f t="shared" si="1"/>
        <v/>
      </c>
    </row>
    <row r="60" spans="1:7" x14ac:dyDescent="0.2">
      <c r="A60" s="274" t="s">
        <v>8459</v>
      </c>
      <c r="B60" s="274" t="s">
        <v>398</v>
      </c>
      <c r="C60" s="274" t="s">
        <v>374</v>
      </c>
      <c r="D60" s="275"/>
      <c r="E60" s="274"/>
      <c r="F60" s="275" t="str">
        <f t="shared" si="0"/>
        <v/>
      </c>
      <c r="G60" s="275" t="str">
        <f t="shared" si="1"/>
        <v/>
      </c>
    </row>
    <row r="61" spans="1:7" x14ac:dyDescent="0.2">
      <c r="A61" s="274" t="s">
        <v>8459</v>
      </c>
      <c r="B61" s="274" t="s">
        <v>480</v>
      </c>
      <c r="C61" s="274" t="s">
        <v>374</v>
      </c>
      <c r="D61" s="275"/>
      <c r="E61" s="274"/>
      <c r="F61" s="275" t="str">
        <f t="shared" si="0"/>
        <v/>
      </c>
      <c r="G61" s="275" t="str">
        <f t="shared" si="1"/>
        <v/>
      </c>
    </row>
    <row r="62" spans="1:7" x14ac:dyDescent="0.2">
      <c r="A62" s="274" t="s">
        <v>8460</v>
      </c>
      <c r="B62" s="274" t="s">
        <v>54</v>
      </c>
      <c r="C62" s="274" t="s">
        <v>374</v>
      </c>
      <c r="D62" s="275">
        <v>1.100670009E-2</v>
      </c>
      <c r="E62" s="274"/>
      <c r="F62" s="275" t="str">
        <f t="shared" si="0"/>
        <v/>
      </c>
      <c r="G62" s="275">
        <f t="shared" si="1"/>
        <v>1.100670009E-2</v>
      </c>
    </row>
    <row r="63" spans="1:7" x14ac:dyDescent="0.2">
      <c r="A63" s="274" t="s">
        <v>8460</v>
      </c>
      <c r="B63" s="274" t="s">
        <v>9414</v>
      </c>
      <c r="C63" s="274"/>
      <c r="D63" s="275">
        <v>-1.100670009E-2</v>
      </c>
      <c r="E63" s="274"/>
      <c r="F63" s="275">
        <f t="shared" si="0"/>
        <v>-1.100670009E-2</v>
      </c>
      <c r="G63" s="275" t="str">
        <f t="shared" si="1"/>
        <v/>
      </c>
    </row>
    <row r="64" spans="1:7" x14ac:dyDescent="0.2">
      <c r="A64" s="274" t="s">
        <v>8460</v>
      </c>
      <c r="B64" s="274" t="s">
        <v>52</v>
      </c>
      <c r="C64" s="274" t="s">
        <v>374</v>
      </c>
      <c r="D64" s="275"/>
      <c r="E64" s="274"/>
      <c r="F64" s="275" t="str">
        <f t="shared" si="0"/>
        <v/>
      </c>
      <c r="G64" s="275" t="str">
        <f t="shared" si="1"/>
        <v/>
      </c>
    </row>
    <row r="65" spans="1:7" x14ac:dyDescent="0.2">
      <c r="A65" s="274" t="s">
        <v>8460</v>
      </c>
      <c r="B65" s="274" t="s">
        <v>398</v>
      </c>
      <c r="C65" s="274" t="s">
        <v>374</v>
      </c>
      <c r="D65" s="275"/>
      <c r="E65" s="274"/>
      <c r="F65" s="275" t="str">
        <f t="shared" si="0"/>
        <v/>
      </c>
      <c r="G65" s="275" t="str">
        <f t="shared" si="1"/>
        <v/>
      </c>
    </row>
    <row r="66" spans="1:7" x14ac:dyDescent="0.2">
      <c r="A66" s="274" t="s">
        <v>8460</v>
      </c>
      <c r="B66" s="274" t="s">
        <v>480</v>
      </c>
      <c r="C66" s="274" t="s">
        <v>374</v>
      </c>
      <c r="D66" s="275"/>
      <c r="E66" s="274"/>
      <c r="F66" s="275" t="str">
        <f t="shared" si="0"/>
        <v/>
      </c>
      <c r="G66" s="275" t="str">
        <f t="shared" si="1"/>
        <v/>
      </c>
    </row>
    <row r="67" spans="1:7" x14ac:dyDescent="0.2">
      <c r="A67" s="274" t="s">
        <v>9146</v>
      </c>
      <c r="B67" s="274" t="s">
        <v>54</v>
      </c>
      <c r="C67" s="274" t="s">
        <v>374</v>
      </c>
      <c r="D67" s="275"/>
      <c r="E67" s="274"/>
      <c r="F67" s="275" t="str">
        <f t="shared" si="0"/>
        <v/>
      </c>
      <c r="G67" s="275" t="str">
        <f t="shared" si="1"/>
        <v/>
      </c>
    </row>
    <row r="68" spans="1:7" x14ac:dyDescent="0.2">
      <c r="A68" s="274" t="s">
        <v>9146</v>
      </c>
      <c r="B68" s="274" t="s">
        <v>52</v>
      </c>
      <c r="C68" s="274" t="s">
        <v>374</v>
      </c>
      <c r="D68" s="275"/>
      <c r="E68" s="274"/>
      <c r="F68" s="275" t="str">
        <f t="shared" si="0"/>
        <v/>
      </c>
      <c r="G68" s="275" t="str">
        <f t="shared" si="1"/>
        <v/>
      </c>
    </row>
    <row r="69" spans="1:7" x14ac:dyDescent="0.2">
      <c r="A69" s="274" t="s">
        <v>9146</v>
      </c>
      <c r="B69" s="274" t="s">
        <v>398</v>
      </c>
      <c r="C69" s="274" t="s">
        <v>374</v>
      </c>
      <c r="D69" s="275"/>
      <c r="E69" s="274"/>
      <c r="F69" s="275" t="str">
        <f t="shared" si="0"/>
        <v/>
      </c>
      <c r="G69" s="275" t="str">
        <f t="shared" si="1"/>
        <v/>
      </c>
    </row>
    <row r="70" spans="1:7" x14ac:dyDescent="0.2">
      <c r="A70" s="274" t="s">
        <v>9146</v>
      </c>
      <c r="B70" s="274" t="s">
        <v>480</v>
      </c>
      <c r="C70" s="274" t="s">
        <v>374</v>
      </c>
      <c r="D70" s="275"/>
      <c r="E70" s="274"/>
      <c r="F70" s="275" t="str">
        <f t="shared" ref="F70:F133" si="2">IF(D70&lt;0,D70,"")</f>
        <v/>
      </c>
      <c r="G70" s="275" t="str">
        <f t="shared" ref="G70:G133" si="3">IF(D70&gt;0,D70,"")</f>
        <v/>
      </c>
    </row>
    <row r="71" spans="1:7" x14ac:dyDescent="0.2">
      <c r="A71" s="274" t="s">
        <v>8737</v>
      </c>
      <c r="B71" s="274" t="s">
        <v>54</v>
      </c>
      <c r="C71" s="274" t="s">
        <v>374</v>
      </c>
      <c r="D71" s="275">
        <v>1.324591992</v>
      </c>
      <c r="E71" s="274"/>
      <c r="F71" s="275" t="str">
        <f t="shared" si="2"/>
        <v/>
      </c>
      <c r="G71" s="275">
        <f t="shared" si="3"/>
        <v>1.324591992</v>
      </c>
    </row>
    <row r="72" spans="1:7" x14ac:dyDescent="0.2">
      <c r="A72" s="274" t="s">
        <v>8737</v>
      </c>
      <c r="B72" s="274" t="s">
        <v>9414</v>
      </c>
      <c r="C72" s="274"/>
      <c r="D72" s="275">
        <v>-1.324591992</v>
      </c>
      <c r="E72" s="274"/>
      <c r="F72" s="275">
        <f t="shared" si="2"/>
        <v>-1.324591992</v>
      </c>
      <c r="G72" s="275" t="str">
        <f t="shared" si="3"/>
        <v/>
      </c>
    </row>
    <row r="73" spans="1:7" x14ac:dyDescent="0.2">
      <c r="A73" s="274" t="s">
        <v>8737</v>
      </c>
      <c r="B73" s="274" t="s">
        <v>480</v>
      </c>
      <c r="C73" s="274" t="s">
        <v>374</v>
      </c>
      <c r="D73" s="275"/>
      <c r="E73" s="274"/>
      <c r="F73" s="275" t="str">
        <f t="shared" si="2"/>
        <v/>
      </c>
      <c r="G73" s="275" t="str">
        <f t="shared" si="3"/>
        <v/>
      </c>
    </row>
    <row r="74" spans="1:7" x14ac:dyDescent="0.2">
      <c r="A74" s="274" t="s">
        <v>8461</v>
      </c>
      <c r="B74" s="274" t="s">
        <v>480</v>
      </c>
      <c r="C74" s="274" t="s">
        <v>359</v>
      </c>
      <c r="D74" s="275"/>
      <c r="E74" s="274"/>
      <c r="F74" s="275" t="str">
        <f t="shared" si="2"/>
        <v/>
      </c>
      <c r="G74" s="275" t="str">
        <f t="shared" si="3"/>
        <v/>
      </c>
    </row>
    <row r="75" spans="1:7" x14ac:dyDescent="0.2">
      <c r="A75" s="274" t="s">
        <v>8461</v>
      </c>
      <c r="B75" s="274" t="s">
        <v>8204</v>
      </c>
      <c r="C75" s="274" t="s">
        <v>359</v>
      </c>
      <c r="D75" s="275"/>
      <c r="E75" s="274"/>
      <c r="F75" s="275" t="str">
        <f t="shared" si="2"/>
        <v/>
      </c>
      <c r="G75" s="275" t="str">
        <f t="shared" si="3"/>
        <v/>
      </c>
    </row>
    <row r="76" spans="1:7" x14ac:dyDescent="0.2">
      <c r="A76" s="274" t="s">
        <v>8462</v>
      </c>
      <c r="B76" s="274" t="s">
        <v>54</v>
      </c>
      <c r="C76" s="274" t="s">
        <v>359</v>
      </c>
      <c r="D76" s="275">
        <v>11.09208117</v>
      </c>
      <c r="E76" s="274"/>
      <c r="F76" s="275" t="str">
        <f t="shared" si="2"/>
        <v/>
      </c>
      <c r="G76" s="275">
        <f t="shared" si="3"/>
        <v>11.09208117</v>
      </c>
    </row>
    <row r="77" spans="1:7" x14ac:dyDescent="0.2">
      <c r="A77" s="274" t="s">
        <v>8462</v>
      </c>
      <c r="B77" s="274" t="s">
        <v>9414</v>
      </c>
      <c r="C77" s="274"/>
      <c r="D77" s="275">
        <v>-11.09208117</v>
      </c>
      <c r="E77" s="274"/>
      <c r="F77" s="275">
        <f t="shared" si="2"/>
        <v>-11.09208117</v>
      </c>
      <c r="G77" s="275" t="str">
        <f t="shared" si="3"/>
        <v/>
      </c>
    </row>
    <row r="78" spans="1:7" x14ac:dyDescent="0.2">
      <c r="A78" s="274" t="s">
        <v>8462</v>
      </c>
      <c r="B78" s="274" t="s">
        <v>480</v>
      </c>
      <c r="C78" s="274" t="s">
        <v>359</v>
      </c>
      <c r="D78" s="275"/>
      <c r="E78" s="274"/>
      <c r="F78" s="275" t="str">
        <f t="shared" si="2"/>
        <v/>
      </c>
      <c r="G78" s="275" t="str">
        <f t="shared" si="3"/>
        <v/>
      </c>
    </row>
    <row r="79" spans="1:7" x14ac:dyDescent="0.2">
      <c r="A79" s="274" t="s">
        <v>8463</v>
      </c>
      <c r="B79" s="274" t="s">
        <v>54</v>
      </c>
      <c r="C79" s="274" t="s">
        <v>359</v>
      </c>
      <c r="D79" s="275">
        <v>1.6310842299999999</v>
      </c>
      <c r="E79" s="274"/>
      <c r="F79" s="275" t="str">
        <f t="shared" si="2"/>
        <v/>
      </c>
      <c r="G79" s="275">
        <f t="shared" si="3"/>
        <v>1.6310842299999999</v>
      </c>
    </row>
    <row r="80" spans="1:7" x14ac:dyDescent="0.2">
      <c r="A80" s="274" t="s">
        <v>8463</v>
      </c>
      <c r="B80" s="274" t="s">
        <v>9414</v>
      </c>
      <c r="C80" s="274"/>
      <c r="D80" s="275">
        <v>-1.6310842299999999</v>
      </c>
      <c r="E80" s="274"/>
      <c r="F80" s="275">
        <f t="shared" si="2"/>
        <v>-1.6310842299999999</v>
      </c>
      <c r="G80" s="275" t="str">
        <f t="shared" si="3"/>
        <v/>
      </c>
    </row>
    <row r="81" spans="1:7" x14ac:dyDescent="0.2">
      <c r="A81" s="274" t="s">
        <v>8463</v>
      </c>
      <c r="B81" s="274" t="s">
        <v>480</v>
      </c>
      <c r="C81" s="274" t="s">
        <v>359</v>
      </c>
      <c r="D81" s="275"/>
      <c r="E81" s="279"/>
      <c r="F81" s="275" t="str">
        <f t="shared" si="2"/>
        <v/>
      </c>
      <c r="G81" s="275" t="str">
        <f t="shared" si="3"/>
        <v/>
      </c>
    </row>
    <row r="82" spans="1:7" x14ac:dyDescent="0.2">
      <c r="A82" s="274" t="s">
        <v>8464</v>
      </c>
      <c r="B82" s="274" t="s">
        <v>480</v>
      </c>
      <c r="C82" s="274" t="s">
        <v>359</v>
      </c>
      <c r="D82" s="275"/>
      <c r="E82" s="274"/>
      <c r="F82" s="275" t="str">
        <f t="shared" si="2"/>
        <v/>
      </c>
      <c r="G82" s="275" t="str">
        <f t="shared" si="3"/>
        <v/>
      </c>
    </row>
    <row r="83" spans="1:7" x14ac:dyDescent="0.2">
      <c r="A83" s="274" t="s">
        <v>8464</v>
      </c>
      <c r="B83" s="274" t="s">
        <v>8204</v>
      </c>
      <c r="C83" s="274" t="s">
        <v>359</v>
      </c>
      <c r="D83" s="275"/>
      <c r="E83" s="274"/>
      <c r="F83" s="275" t="str">
        <f t="shared" si="2"/>
        <v/>
      </c>
      <c r="G83" s="275" t="str">
        <f t="shared" si="3"/>
        <v/>
      </c>
    </row>
    <row r="84" spans="1:7" x14ac:dyDescent="0.2">
      <c r="A84" s="274" t="s">
        <v>8465</v>
      </c>
      <c r="B84" s="274" t="s">
        <v>52</v>
      </c>
      <c r="C84" s="274" t="s">
        <v>360</v>
      </c>
      <c r="D84" s="275"/>
      <c r="E84" s="274"/>
      <c r="F84" s="275" t="str">
        <f t="shared" si="2"/>
        <v/>
      </c>
      <c r="G84" s="275" t="str">
        <f t="shared" si="3"/>
        <v/>
      </c>
    </row>
    <row r="85" spans="1:7" x14ac:dyDescent="0.2">
      <c r="A85" s="274" t="s">
        <v>8465</v>
      </c>
      <c r="B85" s="274" t="s">
        <v>8264</v>
      </c>
      <c r="C85" s="274" t="s">
        <v>360</v>
      </c>
      <c r="D85" s="275"/>
      <c r="E85" s="274"/>
      <c r="F85" s="275" t="str">
        <f t="shared" si="2"/>
        <v/>
      </c>
      <c r="G85" s="275" t="str">
        <f t="shared" si="3"/>
        <v/>
      </c>
    </row>
    <row r="86" spans="1:7" x14ac:dyDescent="0.2">
      <c r="A86" s="274" t="s">
        <v>9147</v>
      </c>
      <c r="B86" s="274" t="s">
        <v>54</v>
      </c>
      <c r="C86" s="274" t="s">
        <v>373</v>
      </c>
      <c r="D86" s="275">
        <v>4.656120952E-6</v>
      </c>
      <c r="E86" s="279"/>
      <c r="F86" s="275" t="str">
        <f t="shared" si="2"/>
        <v/>
      </c>
      <c r="G86" s="275">
        <f t="shared" si="3"/>
        <v>4.656120952E-6</v>
      </c>
    </row>
    <row r="87" spans="1:7" x14ac:dyDescent="0.2">
      <c r="A87" s="274" t="s">
        <v>9147</v>
      </c>
      <c r="B87" s="274" t="s">
        <v>9414</v>
      </c>
      <c r="C87" s="274"/>
      <c r="D87" s="275">
        <v>-4.656120952E-6</v>
      </c>
      <c r="E87" s="274"/>
      <c r="F87" s="275">
        <f t="shared" si="2"/>
        <v>-4.656120952E-6</v>
      </c>
      <c r="G87" s="275" t="str">
        <f t="shared" si="3"/>
        <v/>
      </c>
    </row>
    <row r="88" spans="1:7" x14ac:dyDescent="0.2">
      <c r="A88" s="274" t="s">
        <v>9147</v>
      </c>
      <c r="B88" s="274" t="s">
        <v>55</v>
      </c>
      <c r="C88" s="274" t="s">
        <v>373</v>
      </c>
      <c r="D88" s="275"/>
      <c r="E88" s="274"/>
      <c r="F88" s="275" t="str">
        <f t="shared" si="2"/>
        <v/>
      </c>
      <c r="G88" s="275" t="str">
        <f t="shared" si="3"/>
        <v/>
      </c>
    </row>
    <row r="89" spans="1:7" x14ac:dyDescent="0.2">
      <c r="A89" s="274" t="s">
        <v>9148</v>
      </c>
      <c r="B89" s="274" t="s">
        <v>400</v>
      </c>
      <c r="C89" s="274" t="s">
        <v>361</v>
      </c>
      <c r="D89" s="275"/>
      <c r="E89" s="274"/>
      <c r="F89" s="275" t="str">
        <f t="shared" si="2"/>
        <v/>
      </c>
      <c r="G89" s="275" t="str">
        <f t="shared" si="3"/>
        <v/>
      </c>
    </row>
    <row r="90" spans="1:7" x14ac:dyDescent="0.2">
      <c r="A90" s="274" t="s">
        <v>9148</v>
      </c>
      <c r="B90" s="274" t="s">
        <v>394</v>
      </c>
      <c r="C90" s="274" t="s">
        <v>361</v>
      </c>
      <c r="D90" s="275"/>
      <c r="E90" s="279"/>
      <c r="F90" s="275" t="str">
        <f t="shared" si="2"/>
        <v/>
      </c>
      <c r="G90" s="275" t="str">
        <f t="shared" si="3"/>
        <v/>
      </c>
    </row>
    <row r="91" spans="1:7" x14ac:dyDescent="0.2">
      <c r="A91" s="274" t="s">
        <v>8738</v>
      </c>
      <c r="B91" s="274" t="s">
        <v>401</v>
      </c>
      <c r="C91" s="274" t="s">
        <v>361</v>
      </c>
      <c r="D91" s="275"/>
      <c r="E91" s="279"/>
      <c r="F91" s="275" t="str">
        <f t="shared" si="2"/>
        <v/>
      </c>
      <c r="G91" s="275" t="str">
        <f t="shared" si="3"/>
        <v/>
      </c>
    </row>
    <row r="92" spans="1:7" x14ac:dyDescent="0.2">
      <c r="A92" s="274" t="s">
        <v>8738</v>
      </c>
      <c r="B92" s="274" t="s">
        <v>55</v>
      </c>
      <c r="C92" s="274" t="s">
        <v>361</v>
      </c>
      <c r="D92" s="275"/>
      <c r="E92" s="279"/>
      <c r="F92" s="275" t="str">
        <f t="shared" si="2"/>
        <v/>
      </c>
      <c r="G92" s="275" t="str">
        <f t="shared" si="3"/>
        <v/>
      </c>
    </row>
    <row r="93" spans="1:7" x14ac:dyDescent="0.2">
      <c r="A93" s="274" t="s">
        <v>8614</v>
      </c>
      <c r="B93" s="274" t="s">
        <v>52</v>
      </c>
      <c r="C93" s="274" t="s">
        <v>361</v>
      </c>
      <c r="D93" s="275"/>
      <c r="E93" s="274"/>
      <c r="F93" s="275" t="str">
        <f t="shared" si="2"/>
        <v/>
      </c>
      <c r="G93" s="275" t="str">
        <f t="shared" si="3"/>
        <v/>
      </c>
    </row>
    <row r="94" spans="1:7" x14ac:dyDescent="0.2">
      <c r="A94" s="274" t="s">
        <v>8614</v>
      </c>
      <c r="B94" s="274" t="s">
        <v>480</v>
      </c>
      <c r="C94" s="274" t="s">
        <v>361</v>
      </c>
      <c r="D94" s="275"/>
      <c r="E94" s="274"/>
      <c r="F94" s="275" t="str">
        <f t="shared" si="2"/>
        <v/>
      </c>
      <c r="G94" s="275" t="str">
        <f t="shared" si="3"/>
        <v/>
      </c>
    </row>
    <row r="95" spans="1:7" x14ac:dyDescent="0.2">
      <c r="A95" s="274" t="s">
        <v>8560</v>
      </c>
      <c r="B95" s="274" t="s">
        <v>52</v>
      </c>
      <c r="C95" s="274" t="s">
        <v>361</v>
      </c>
      <c r="D95" s="275"/>
      <c r="E95" s="274"/>
      <c r="F95" s="275" t="str">
        <f t="shared" si="2"/>
        <v/>
      </c>
      <c r="G95" s="275" t="str">
        <f t="shared" si="3"/>
        <v/>
      </c>
    </row>
    <row r="96" spans="1:7" x14ac:dyDescent="0.2">
      <c r="A96" s="274" t="s">
        <v>8560</v>
      </c>
      <c r="B96" s="274" t="s">
        <v>398</v>
      </c>
      <c r="C96" s="274" t="s">
        <v>361</v>
      </c>
      <c r="D96" s="275"/>
      <c r="E96" s="274"/>
      <c r="F96" s="275" t="str">
        <f t="shared" si="2"/>
        <v/>
      </c>
      <c r="G96" s="275" t="str">
        <f t="shared" si="3"/>
        <v/>
      </c>
    </row>
    <row r="97" spans="1:7" x14ac:dyDescent="0.2">
      <c r="A97" s="274" t="s">
        <v>8560</v>
      </c>
      <c r="B97" s="274" t="s">
        <v>480</v>
      </c>
      <c r="C97" s="274" t="s">
        <v>361</v>
      </c>
      <c r="D97" s="275"/>
      <c r="E97" s="274"/>
      <c r="F97" s="275" t="str">
        <f t="shared" si="2"/>
        <v/>
      </c>
      <c r="G97" s="275" t="str">
        <f t="shared" si="3"/>
        <v/>
      </c>
    </row>
    <row r="98" spans="1:7" x14ac:dyDescent="0.2">
      <c r="A98" s="274" t="s">
        <v>9149</v>
      </c>
      <c r="B98" s="274" t="s">
        <v>54</v>
      </c>
      <c r="C98" s="274" t="s">
        <v>361</v>
      </c>
      <c r="D98" s="275"/>
      <c r="E98" s="274"/>
      <c r="F98" s="275" t="str">
        <f t="shared" si="2"/>
        <v/>
      </c>
      <c r="G98" s="275" t="str">
        <f t="shared" si="3"/>
        <v/>
      </c>
    </row>
    <row r="99" spans="1:7" x14ac:dyDescent="0.2">
      <c r="A99" s="274" t="s">
        <v>9149</v>
      </c>
      <c r="B99" s="274" t="s">
        <v>398</v>
      </c>
      <c r="C99" s="274" t="s">
        <v>361</v>
      </c>
      <c r="D99" s="275"/>
      <c r="E99" s="274"/>
      <c r="F99" s="275" t="str">
        <f t="shared" si="2"/>
        <v/>
      </c>
      <c r="G99" s="275" t="str">
        <f t="shared" si="3"/>
        <v/>
      </c>
    </row>
    <row r="100" spans="1:7" x14ac:dyDescent="0.2">
      <c r="A100" s="274" t="s">
        <v>9149</v>
      </c>
      <c r="B100" s="274" t="s">
        <v>480</v>
      </c>
      <c r="C100" s="274" t="s">
        <v>361</v>
      </c>
      <c r="D100" s="275"/>
      <c r="E100" s="274"/>
      <c r="F100" s="275" t="str">
        <f t="shared" si="2"/>
        <v/>
      </c>
      <c r="G100" s="275" t="str">
        <f t="shared" si="3"/>
        <v/>
      </c>
    </row>
    <row r="101" spans="1:7" x14ac:dyDescent="0.2">
      <c r="A101" s="274" t="s">
        <v>9150</v>
      </c>
      <c r="B101" s="274" t="s">
        <v>8360</v>
      </c>
      <c r="C101" s="274" t="s">
        <v>361</v>
      </c>
      <c r="D101" s="275"/>
      <c r="E101" s="274"/>
      <c r="F101" s="275" t="str">
        <f t="shared" si="2"/>
        <v/>
      </c>
      <c r="G101" s="275" t="str">
        <f t="shared" si="3"/>
        <v/>
      </c>
    </row>
    <row r="102" spans="1:7" x14ac:dyDescent="0.2">
      <c r="A102" s="274" t="s">
        <v>9150</v>
      </c>
      <c r="B102" s="274" t="s">
        <v>52</v>
      </c>
      <c r="C102" s="274" t="s">
        <v>361</v>
      </c>
      <c r="D102" s="275"/>
      <c r="E102" s="274"/>
      <c r="F102" s="275" t="str">
        <f t="shared" si="2"/>
        <v/>
      </c>
      <c r="G102" s="275" t="str">
        <f t="shared" si="3"/>
        <v/>
      </c>
    </row>
    <row r="103" spans="1:7" x14ac:dyDescent="0.2">
      <c r="A103" s="274" t="s">
        <v>9150</v>
      </c>
      <c r="B103" s="274" t="s">
        <v>480</v>
      </c>
      <c r="C103" s="274" t="s">
        <v>361</v>
      </c>
      <c r="D103" s="275"/>
      <c r="E103" s="274"/>
      <c r="F103" s="275" t="str">
        <f t="shared" si="2"/>
        <v/>
      </c>
      <c r="G103" s="275" t="str">
        <f t="shared" si="3"/>
        <v/>
      </c>
    </row>
    <row r="104" spans="1:7" x14ac:dyDescent="0.2">
      <c r="A104" s="274" t="s">
        <v>9151</v>
      </c>
      <c r="B104" s="274" t="s">
        <v>8360</v>
      </c>
      <c r="C104" s="274" t="s">
        <v>361</v>
      </c>
      <c r="D104" s="275"/>
      <c r="E104" s="274"/>
      <c r="F104" s="275" t="str">
        <f t="shared" si="2"/>
        <v/>
      </c>
      <c r="G104" s="275" t="str">
        <f t="shared" si="3"/>
        <v/>
      </c>
    </row>
    <row r="105" spans="1:7" x14ac:dyDescent="0.2">
      <c r="A105" s="274" t="s">
        <v>9151</v>
      </c>
      <c r="B105" s="274" t="s">
        <v>9274</v>
      </c>
      <c r="C105" s="274" t="s">
        <v>361</v>
      </c>
      <c r="D105" s="275"/>
      <c r="E105" s="274"/>
      <c r="F105" s="275" t="str">
        <f t="shared" si="2"/>
        <v/>
      </c>
      <c r="G105" s="275" t="str">
        <f t="shared" si="3"/>
        <v/>
      </c>
    </row>
    <row r="106" spans="1:7" x14ac:dyDescent="0.2">
      <c r="A106" s="274" t="s">
        <v>9151</v>
      </c>
      <c r="B106" s="274" t="s">
        <v>52</v>
      </c>
      <c r="C106" s="274" t="s">
        <v>361</v>
      </c>
      <c r="D106" s="275"/>
      <c r="E106" s="274"/>
      <c r="F106" s="275" t="str">
        <f t="shared" si="2"/>
        <v/>
      </c>
      <c r="G106" s="275" t="str">
        <f t="shared" si="3"/>
        <v/>
      </c>
    </row>
    <row r="107" spans="1:7" x14ac:dyDescent="0.2">
      <c r="A107" s="274" t="s">
        <v>9151</v>
      </c>
      <c r="B107" s="274" t="s">
        <v>480</v>
      </c>
      <c r="C107" s="274" t="s">
        <v>361</v>
      </c>
      <c r="D107" s="275"/>
      <c r="E107" s="274"/>
      <c r="F107" s="275" t="str">
        <f t="shared" si="2"/>
        <v/>
      </c>
      <c r="G107" s="275" t="str">
        <f t="shared" si="3"/>
        <v/>
      </c>
    </row>
    <row r="108" spans="1:7" x14ac:dyDescent="0.2">
      <c r="A108" s="274" t="s">
        <v>9152</v>
      </c>
      <c r="B108" s="274" t="s">
        <v>399</v>
      </c>
      <c r="C108" s="274" t="s">
        <v>361</v>
      </c>
      <c r="D108" s="275"/>
      <c r="E108" s="274"/>
      <c r="F108" s="275" t="str">
        <f t="shared" si="2"/>
        <v/>
      </c>
      <c r="G108" s="275" t="str">
        <f t="shared" si="3"/>
        <v/>
      </c>
    </row>
    <row r="109" spans="1:7" x14ac:dyDescent="0.2">
      <c r="A109" s="274" t="s">
        <v>9152</v>
      </c>
      <c r="B109" s="274" t="s">
        <v>9274</v>
      </c>
      <c r="C109" s="274" t="s">
        <v>361</v>
      </c>
      <c r="D109" s="275"/>
      <c r="E109" s="274"/>
      <c r="F109" s="275" t="str">
        <f t="shared" si="2"/>
        <v/>
      </c>
      <c r="G109" s="275" t="str">
        <f t="shared" si="3"/>
        <v/>
      </c>
    </row>
    <row r="110" spans="1:7" x14ac:dyDescent="0.2">
      <c r="A110" s="274" t="s">
        <v>9152</v>
      </c>
      <c r="B110" s="274" t="s">
        <v>52</v>
      </c>
      <c r="C110" s="274" t="s">
        <v>361</v>
      </c>
      <c r="D110" s="275"/>
      <c r="E110" s="274"/>
      <c r="F110" s="275" t="str">
        <f t="shared" si="2"/>
        <v/>
      </c>
      <c r="G110" s="275" t="str">
        <f t="shared" si="3"/>
        <v/>
      </c>
    </row>
    <row r="111" spans="1:7" x14ac:dyDescent="0.2">
      <c r="A111" s="274" t="s">
        <v>9152</v>
      </c>
      <c r="B111" s="274" t="s">
        <v>401</v>
      </c>
      <c r="C111" s="274" t="s">
        <v>361</v>
      </c>
      <c r="D111" s="275"/>
      <c r="E111" s="274"/>
      <c r="F111" s="275" t="str">
        <f t="shared" si="2"/>
        <v/>
      </c>
      <c r="G111" s="275" t="str">
        <f t="shared" si="3"/>
        <v/>
      </c>
    </row>
    <row r="112" spans="1:7" x14ac:dyDescent="0.2">
      <c r="A112" s="274" t="s">
        <v>9153</v>
      </c>
      <c r="B112" s="274" t="s">
        <v>54</v>
      </c>
      <c r="C112" s="274" t="s">
        <v>361</v>
      </c>
      <c r="D112" s="275"/>
      <c r="E112" s="274"/>
      <c r="F112" s="275" t="str">
        <f t="shared" si="2"/>
        <v/>
      </c>
      <c r="G112" s="275" t="str">
        <f t="shared" si="3"/>
        <v/>
      </c>
    </row>
    <row r="113" spans="1:7" x14ac:dyDescent="0.2">
      <c r="A113" s="274" t="s">
        <v>9153</v>
      </c>
      <c r="B113" s="274" t="s">
        <v>9274</v>
      </c>
      <c r="C113" s="274" t="s">
        <v>361</v>
      </c>
      <c r="D113" s="275"/>
      <c r="E113" s="279"/>
      <c r="F113" s="275" t="str">
        <f t="shared" si="2"/>
        <v/>
      </c>
      <c r="G113" s="275" t="str">
        <f t="shared" si="3"/>
        <v/>
      </c>
    </row>
    <row r="114" spans="1:7" x14ac:dyDescent="0.2">
      <c r="A114" s="274" t="s">
        <v>9153</v>
      </c>
      <c r="B114" s="274" t="s">
        <v>52</v>
      </c>
      <c r="C114" s="274" t="s">
        <v>361</v>
      </c>
      <c r="D114" s="275"/>
      <c r="E114" s="274"/>
      <c r="F114" s="275" t="str">
        <f t="shared" si="2"/>
        <v/>
      </c>
      <c r="G114" s="275" t="str">
        <f t="shared" si="3"/>
        <v/>
      </c>
    </row>
    <row r="115" spans="1:7" x14ac:dyDescent="0.2">
      <c r="A115" s="274" t="s">
        <v>9153</v>
      </c>
      <c r="B115" s="274" t="s">
        <v>401</v>
      </c>
      <c r="C115" s="274" t="s">
        <v>361</v>
      </c>
      <c r="D115" s="275"/>
      <c r="E115" s="274"/>
      <c r="F115" s="275" t="str">
        <f t="shared" si="2"/>
        <v/>
      </c>
      <c r="G115" s="275" t="str">
        <f t="shared" si="3"/>
        <v/>
      </c>
    </row>
    <row r="116" spans="1:7" x14ac:dyDescent="0.2">
      <c r="A116" s="274" t="s">
        <v>9154</v>
      </c>
      <c r="B116" s="274" t="s">
        <v>399</v>
      </c>
      <c r="C116" s="274" t="s">
        <v>361</v>
      </c>
      <c r="D116" s="275"/>
      <c r="E116" s="274"/>
      <c r="F116" s="275" t="str">
        <f t="shared" si="2"/>
        <v/>
      </c>
      <c r="G116" s="275" t="str">
        <f t="shared" si="3"/>
        <v/>
      </c>
    </row>
    <row r="117" spans="1:7" x14ac:dyDescent="0.2">
      <c r="A117" s="274" t="s">
        <v>9154</v>
      </c>
      <c r="B117" s="274" t="s">
        <v>52</v>
      </c>
      <c r="C117" s="274" t="s">
        <v>361</v>
      </c>
      <c r="D117" s="275"/>
      <c r="E117" s="274"/>
      <c r="F117" s="275" t="str">
        <f t="shared" si="2"/>
        <v/>
      </c>
      <c r="G117" s="275" t="str">
        <f t="shared" si="3"/>
        <v/>
      </c>
    </row>
    <row r="118" spans="1:7" x14ac:dyDescent="0.2">
      <c r="A118" s="274" t="s">
        <v>9154</v>
      </c>
      <c r="B118" s="274" t="s">
        <v>401</v>
      </c>
      <c r="C118" s="274" t="s">
        <v>361</v>
      </c>
      <c r="D118" s="275"/>
      <c r="E118" s="274"/>
      <c r="F118" s="275" t="str">
        <f t="shared" si="2"/>
        <v/>
      </c>
      <c r="G118" s="275" t="str">
        <f t="shared" si="3"/>
        <v/>
      </c>
    </row>
    <row r="119" spans="1:7" x14ac:dyDescent="0.2">
      <c r="A119" s="274" t="s">
        <v>8561</v>
      </c>
      <c r="B119" s="274" t="s">
        <v>54</v>
      </c>
      <c r="C119" s="274" t="s">
        <v>361</v>
      </c>
      <c r="D119" s="275">
        <v>6.8408576710000002E-2</v>
      </c>
      <c r="E119" s="274"/>
      <c r="F119" s="275" t="str">
        <f t="shared" si="2"/>
        <v/>
      </c>
      <c r="G119" s="275">
        <f t="shared" si="3"/>
        <v>6.8408576710000002E-2</v>
      </c>
    </row>
    <row r="120" spans="1:7" x14ac:dyDescent="0.2">
      <c r="A120" s="274" t="s">
        <v>8561</v>
      </c>
      <c r="B120" s="274" t="s">
        <v>9414</v>
      </c>
      <c r="C120" s="274"/>
      <c r="D120" s="275">
        <v>-6.8408576710000002E-2</v>
      </c>
      <c r="E120" s="274"/>
      <c r="F120" s="275">
        <f t="shared" si="2"/>
        <v>-6.8408576710000002E-2</v>
      </c>
      <c r="G120" s="275" t="str">
        <f t="shared" si="3"/>
        <v/>
      </c>
    </row>
    <row r="121" spans="1:7" x14ac:dyDescent="0.2">
      <c r="A121" s="274" t="s">
        <v>8561</v>
      </c>
      <c r="B121" s="274" t="s">
        <v>52</v>
      </c>
      <c r="C121" s="274" t="s">
        <v>361</v>
      </c>
      <c r="D121" s="275"/>
      <c r="E121" s="274"/>
      <c r="F121" s="275" t="str">
        <f t="shared" si="2"/>
        <v/>
      </c>
      <c r="G121" s="275" t="str">
        <f t="shared" si="3"/>
        <v/>
      </c>
    </row>
    <row r="122" spans="1:7" x14ac:dyDescent="0.2">
      <c r="A122" s="274" t="s">
        <v>8561</v>
      </c>
      <c r="B122" s="274" t="s">
        <v>401</v>
      </c>
      <c r="C122" s="274" t="s">
        <v>361</v>
      </c>
      <c r="D122" s="275"/>
      <c r="E122" s="274"/>
      <c r="F122" s="275" t="str">
        <f t="shared" si="2"/>
        <v/>
      </c>
      <c r="G122" s="275" t="str">
        <f t="shared" si="3"/>
        <v/>
      </c>
    </row>
    <row r="123" spans="1:7" x14ac:dyDescent="0.2">
      <c r="A123" s="274" t="s">
        <v>9155</v>
      </c>
      <c r="B123" s="274" t="s">
        <v>399</v>
      </c>
      <c r="C123" s="274" t="s">
        <v>361</v>
      </c>
      <c r="D123" s="275"/>
      <c r="E123" s="274"/>
      <c r="F123" s="275" t="str">
        <f t="shared" si="2"/>
        <v/>
      </c>
      <c r="G123" s="275" t="str">
        <f t="shared" si="3"/>
        <v/>
      </c>
    </row>
    <row r="124" spans="1:7" x14ac:dyDescent="0.2">
      <c r="A124" s="274" t="s">
        <v>9155</v>
      </c>
      <c r="B124" s="274" t="s">
        <v>9274</v>
      </c>
      <c r="C124" s="274" t="s">
        <v>361</v>
      </c>
      <c r="D124" s="275"/>
      <c r="E124" s="274"/>
      <c r="F124" s="275" t="str">
        <f t="shared" si="2"/>
        <v/>
      </c>
      <c r="G124" s="275" t="str">
        <f t="shared" si="3"/>
        <v/>
      </c>
    </row>
    <row r="125" spans="1:7" x14ac:dyDescent="0.2">
      <c r="A125" s="274" t="s">
        <v>9155</v>
      </c>
      <c r="B125" s="274" t="s">
        <v>52</v>
      </c>
      <c r="C125" s="274" t="s">
        <v>361</v>
      </c>
      <c r="D125" s="275"/>
      <c r="E125" s="274"/>
      <c r="F125" s="275" t="str">
        <f t="shared" si="2"/>
        <v/>
      </c>
      <c r="G125" s="275" t="str">
        <f t="shared" si="3"/>
        <v/>
      </c>
    </row>
    <row r="126" spans="1:7" x14ac:dyDescent="0.2">
      <c r="A126" s="274" t="s">
        <v>9155</v>
      </c>
      <c r="B126" s="274" t="s">
        <v>402</v>
      </c>
      <c r="C126" s="274" t="s">
        <v>361</v>
      </c>
      <c r="D126" s="275"/>
      <c r="E126" s="274"/>
      <c r="F126" s="275" t="str">
        <f t="shared" si="2"/>
        <v/>
      </c>
      <c r="G126" s="275" t="str">
        <f t="shared" si="3"/>
        <v/>
      </c>
    </row>
    <row r="127" spans="1:7" x14ac:dyDescent="0.2">
      <c r="A127" s="274" t="s">
        <v>9156</v>
      </c>
      <c r="B127" s="274" t="s">
        <v>402</v>
      </c>
      <c r="C127" s="274" t="s">
        <v>361</v>
      </c>
      <c r="D127" s="275"/>
      <c r="E127" s="274"/>
      <c r="F127" s="275" t="str">
        <f t="shared" si="2"/>
        <v/>
      </c>
      <c r="G127" s="275" t="str">
        <f t="shared" si="3"/>
        <v/>
      </c>
    </row>
    <row r="128" spans="1:7" x14ac:dyDescent="0.2">
      <c r="A128" s="274" t="s">
        <v>9156</v>
      </c>
      <c r="B128" s="274" t="s">
        <v>394</v>
      </c>
      <c r="C128" s="274" t="s">
        <v>361</v>
      </c>
      <c r="D128" s="275"/>
      <c r="E128" s="274"/>
      <c r="F128" s="275" t="str">
        <f t="shared" si="2"/>
        <v/>
      </c>
      <c r="G128" s="275" t="str">
        <f t="shared" si="3"/>
        <v/>
      </c>
    </row>
    <row r="129" spans="1:7" x14ac:dyDescent="0.2">
      <c r="A129" s="274" t="s">
        <v>9157</v>
      </c>
      <c r="B129" s="274" t="s">
        <v>54</v>
      </c>
      <c r="C129" s="274" t="s">
        <v>361</v>
      </c>
      <c r="D129" s="275"/>
      <c r="E129" s="274"/>
      <c r="F129" s="275" t="str">
        <f t="shared" si="2"/>
        <v/>
      </c>
      <c r="G129" s="275" t="str">
        <f t="shared" si="3"/>
        <v/>
      </c>
    </row>
    <row r="130" spans="1:7" x14ac:dyDescent="0.2">
      <c r="A130" s="274" t="s">
        <v>9157</v>
      </c>
      <c r="B130" s="274" t="s">
        <v>9274</v>
      </c>
      <c r="C130" s="274" t="s">
        <v>361</v>
      </c>
      <c r="D130" s="275"/>
      <c r="E130" s="274"/>
      <c r="F130" s="275" t="str">
        <f t="shared" si="2"/>
        <v/>
      </c>
      <c r="G130" s="275" t="str">
        <f t="shared" si="3"/>
        <v/>
      </c>
    </row>
    <row r="131" spans="1:7" x14ac:dyDescent="0.2">
      <c r="A131" s="274" t="s">
        <v>9157</v>
      </c>
      <c r="B131" s="274" t="s">
        <v>52</v>
      </c>
      <c r="C131" s="274" t="s">
        <v>361</v>
      </c>
      <c r="D131" s="275"/>
      <c r="E131" s="274"/>
      <c r="F131" s="275" t="str">
        <f t="shared" si="2"/>
        <v/>
      </c>
      <c r="G131" s="275" t="str">
        <f t="shared" si="3"/>
        <v/>
      </c>
    </row>
    <row r="132" spans="1:7" x14ac:dyDescent="0.2">
      <c r="A132" s="274" t="s">
        <v>9157</v>
      </c>
      <c r="B132" s="274" t="s">
        <v>402</v>
      </c>
      <c r="C132" s="274" t="s">
        <v>361</v>
      </c>
      <c r="D132" s="275"/>
      <c r="E132" s="274"/>
      <c r="F132" s="275" t="str">
        <f t="shared" si="2"/>
        <v/>
      </c>
      <c r="G132" s="275" t="str">
        <f t="shared" si="3"/>
        <v/>
      </c>
    </row>
    <row r="133" spans="1:7" x14ac:dyDescent="0.2">
      <c r="A133" s="274" t="s">
        <v>9158</v>
      </c>
      <c r="B133" s="274" t="s">
        <v>402</v>
      </c>
      <c r="C133" s="274" t="s">
        <v>361</v>
      </c>
      <c r="D133" s="275"/>
      <c r="E133" s="274"/>
      <c r="F133" s="275" t="str">
        <f t="shared" si="2"/>
        <v/>
      </c>
      <c r="G133" s="275" t="str">
        <f t="shared" si="3"/>
        <v/>
      </c>
    </row>
    <row r="134" spans="1:7" x14ac:dyDescent="0.2">
      <c r="A134" s="274" t="s">
        <v>9158</v>
      </c>
      <c r="B134" s="274" t="s">
        <v>394</v>
      </c>
      <c r="C134" s="274" t="s">
        <v>361</v>
      </c>
      <c r="D134" s="275"/>
      <c r="E134" s="274"/>
      <c r="F134" s="275" t="str">
        <f t="shared" ref="F134:F197" si="4">IF(D134&lt;0,D134,"")</f>
        <v/>
      </c>
      <c r="G134" s="275" t="str">
        <f t="shared" ref="G134:G197" si="5">IF(D134&gt;0,D134,"")</f>
        <v/>
      </c>
    </row>
    <row r="135" spans="1:7" x14ac:dyDescent="0.2">
      <c r="A135" s="274" t="s">
        <v>8562</v>
      </c>
      <c r="B135" s="274" t="s">
        <v>54</v>
      </c>
      <c r="C135" s="274" t="s">
        <v>361</v>
      </c>
      <c r="D135" s="275">
        <v>0.41559722300000002</v>
      </c>
      <c r="E135" s="274"/>
      <c r="F135" s="275" t="str">
        <f t="shared" si="4"/>
        <v/>
      </c>
      <c r="G135" s="275">
        <f t="shared" si="5"/>
        <v>0.41559722300000002</v>
      </c>
    </row>
    <row r="136" spans="1:7" x14ac:dyDescent="0.2">
      <c r="A136" s="274" t="s">
        <v>8562</v>
      </c>
      <c r="B136" s="274" t="s">
        <v>9414</v>
      </c>
      <c r="C136" s="274"/>
      <c r="D136" s="275">
        <v>-0.41559722300000002</v>
      </c>
      <c r="E136" s="274"/>
      <c r="F136" s="275">
        <f t="shared" si="4"/>
        <v>-0.41559722300000002</v>
      </c>
      <c r="G136" s="275" t="str">
        <f t="shared" si="5"/>
        <v/>
      </c>
    </row>
    <row r="137" spans="1:7" x14ac:dyDescent="0.2">
      <c r="A137" s="274" t="s">
        <v>8562</v>
      </c>
      <c r="B137" s="274" t="s">
        <v>402</v>
      </c>
      <c r="C137" s="274" t="s">
        <v>361</v>
      </c>
      <c r="D137" s="275"/>
      <c r="E137" s="274"/>
      <c r="F137" s="275" t="str">
        <f t="shared" si="4"/>
        <v/>
      </c>
      <c r="G137" s="275" t="str">
        <f t="shared" si="5"/>
        <v/>
      </c>
    </row>
    <row r="138" spans="1:7" x14ac:dyDescent="0.2">
      <c r="A138" s="274" t="s">
        <v>9159</v>
      </c>
      <c r="B138" s="274" t="s">
        <v>399</v>
      </c>
      <c r="C138" s="274" t="s">
        <v>361</v>
      </c>
      <c r="D138" s="275"/>
      <c r="E138" s="274"/>
      <c r="F138" s="275" t="str">
        <f t="shared" si="4"/>
        <v/>
      </c>
      <c r="G138" s="275" t="str">
        <f t="shared" si="5"/>
        <v/>
      </c>
    </row>
    <row r="139" spans="1:7" x14ac:dyDescent="0.2">
      <c r="A139" s="274" t="s">
        <v>9159</v>
      </c>
      <c r="B139" s="274" t="s">
        <v>9274</v>
      </c>
      <c r="C139" s="274" t="s">
        <v>361</v>
      </c>
      <c r="D139" s="275"/>
      <c r="E139" s="274"/>
      <c r="F139" s="275" t="str">
        <f t="shared" si="4"/>
        <v/>
      </c>
      <c r="G139" s="275" t="str">
        <f t="shared" si="5"/>
        <v/>
      </c>
    </row>
    <row r="140" spans="1:7" x14ac:dyDescent="0.2">
      <c r="A140" s="274" t="s">
        <v>9159</v>
      </c>
      <c r="B140" s="274" t="s">
        <v>52</v>
      </c>
      <c r="C140" s="274" t="s">
        <v>361</v>
      </c>
      <c r="D140" s="275"/>
      <c r="E140" s="274"/>
      <c r="F140" s="275" t="str">
        <f t="shared" si="4"/>
        <v/>
      </c>
      <c r="G140" s="275" t="str">
        <f t="shared" si="5"/>
        <v/>
      </c>
    </row>
    <row r="141" spans="1:7" x14ac:dyDescent="0.2">
      <c r="A141" s="274" t="s">
        <v>9159</v>
      </c>
      <c r="B141" s="274" t="s">
        <v>401</v>
      </c>
      <c r="C141" s="274" t="s">
        <v>361</v>
      </c>
      <c r="D141" s="275"/>
      <c r="E141" s="274"/>
      <c r="F141" s="275" t="str">
        <f t="shared" si="4"/>
        <v/>
      </c>
      <c r="G141" s="275" t="str">
        <f t="shared" si="5"/>
        <v/>
      </c>
    </row>
    <row r="142" spans="1:7" x14ac:dyDescent="0.2">
      <c r="A142" s="274" t="s">
        <v>9160</v>
      </c>
      <c r="B142" s="274" t="s">
        <v>9274</v>
      </c>
      <c r="C142" s="274" t="s">
        <v>361</v>
      </c>
      <c r="D142" s="275"/>
      <c r="E142" s="274"/>
      <c r="F142" s="275" t="str">
        <f t="shared" si="4"/>
        <v/>
      </c>
      <c r="G142" s="275" t="str">
        <f t="shared" si="5"/>
        <v/>
      </c>
    </row>
    <row r="143" spans="1:7" x14ac:dyDescent="0.2">
      <c r="A143" s="274" t="s">
        <v>9160</v>
      </c>
      <c r="B143" s="274" t="s">
        <v>52</v>
      </c>
      <c r="C143" s="274" t="s">
        <v>361</v>
      </c>
      <c r="D143" s="275"/>
      <c r="E143" s="274"/>
      <c r="F143" s="275" t="str">
        <f t="shared" si="4"/>
        <v/>
      </c>
      <c r="G143" s="275" t="str">
        <f t="shared" si="5"/>
        <v/>
      </c>
    </row>
    <row r="144" spans="1:7" x14ac:dyDescent="0.2">
      <c r="A144" s="274" t="s">
        <v>9160</v>
      </c>
      <c r="B144" s="274" t="s">
        <v>401</v>
      </c>
      <c r="C144" s="274" t="s">
        <v>361</v>
      </c>
      <c r="D144" s="275"/>
      <c r="E144" s="274"/>
      <c r="F144" s="275" t="str">
        <f t="shared" si="4"/>
        <v/>
      </c>
      <c r="G144" s="275" t="str">
        <f t="shared" si="5"/>
        <v/>
      </c>
    </row>
    <row r="145" spans="1:7" x14ac:dyDescent="0.2">
      <c r="A145" s="274" t="s">
        <v>9160</v>
      </c>
      <c r="B145" s="274" t="s">
        <v>394</v>
      </c>
      <c r="C145" s="274" t="s">
        <v>361</v>
      </c>
      <c r="D145" s="275"/>
      <c r="E145" s="274"/>
      <c r="F145" s="275" t="str">
        <f t="shared" si="4"/>
        <v/>
      </c>
      <c r="G145" s="275" t="str">
        <f t="shared" si="5"/>
        <v/>
      </c>
    </row>
    <row r="146" spans="1:7" x14ac:dyDescent="0.2">
      <c r="A146" s="274" t="s">
        <v>9161</v>
      </c>
      <c r="B146" s="274" t="s">
        <v>54</v>
      </c>
      <c r="C146" s="274" t="s">
        <v>361</v>
      </c>
      <c r="D146" s="275"/>
      <c r="E146" s="274"/>
      <c r="F146" s="275" t="str">
        <f t="shared" si="4"/>
        <v/>
      </c>
      <c r="G146" s="275" t="str">
        <f t="shared" si="5"/>
        <v/>
      </c>
    </row>
    <row r="147" spans="1:7" x14ac:dyDescent="0.2">
      <c r="A147" s="274" t="s">
        <v>9161</v>
      </c>
      <c r="B147" s="274" t="s">
        <v>404</v>
      </c>
      <c r="C147" s="274" t="s">
        <v>361</v>
      </c>
      <c r="D147" s="275"/>
      <c r="E147" s="274"/>
      <c r="F147" s="275" t="str">
        <f t="shared" si="4"/>
        <v/>
      </c>
      <c r="G147" s="275" t="str">
        <f t="shared" si="5"/>
        <v/>
      </c>
    </row>
    <row r="148" spans="1:7" x14ac:dyDescent="0.2">
      <c r="A148" s="274" t="s">
        <v>109</v>
      </c>
      <c r="B148" s="274" t="s">
        <v>399</v>
      </c>
      <c r="C148" s="274" t="s">
        <v>361</v>
      </c>
      <c r="D148" s="275">
        <v>0.19116690350000001</v>
      </c>
      <c r="E148" s="274"/>
      <c r="F148" s="275" t="str">
        <f t="shared" si="4"/>
        <v/>
      </c>
      <c r="G148" s="275">
        <f t="shared" si="5"/>
        <v>0.19116690350000001</v>
      </c>
    </row>
    <row r="149" spans="1:7" x14ac:dyDescent="0.2">
      <c r="A149" s="274" t="s">
        <v>109</v>
      </c>
      <c r="B149" s="274" t="s">
        <v>9414</v>
      </c>
      <c r="C149" s="274"/>
      <c r="D149" s="275">
        <v>-0.19116690350000001</v>
      </c>
      <c r="E149" s="274"/>
      <c r="F149" s="275">
        <f t="shared" si="4"/>
        <v>-0.19116690350000001</v>
      </c>
      <c r="G149" s="275" t="str">
        <f t="shared" si="5"/>
        <v/>
      </c>
    </row>
    <row r="150" spans="1:7" x14ac:dyDescent="0.2">
      <c r="A150" s="274" t="s">
        <v>109</v>
      </c>
      <c r="B150" s="274" t="s">
        <v>402</v>
      </c>
      <c r="C150" s="274" t="s">
        <v>361</v>
      </c>
      <c r="D150" s="275"/>
      <c r="E150" s="274"/>
      <c r="F150" s="275" t="str">
        <f t="shared" si="4"/>
        <v/>
      </c>
      <c r="G150" s="275" t="str">
        <f t="shared" si="5"/>
        <v/>
      </c>
    </row>
    <row r="151" spans="1:7" x14ac:dyDescent="0.2">
      <c r="A151" s="274" t="s">
        <v>8563</v>
      </c>
      <c r="B151" s="274" t="s">
        <v>54</v>
      </c>
      <c r="C151" s="274" t="s">
        <v>361</v>
      </c>
      <c r="D151" s="275">
        <v>9.8590129639999999E-3</v>
      </c>
      <c r="E151" s="279"/>
      <c r="F151" s="275" t="str">
        <f t="shared" si="4"/>
        <v/>
      </c>
      <c r="G151" s="275">
        <f t="shared" si="5"/>
        <v>9.8590129639999999E-3</v>
      </c>
    </row>
    <row r="152" spans="1:7" x14ac:dyDescent="0.2">
      <c r="A152" s="274" t="s">
        <v>8563</v>
      </c>
      <c r="B152" s="274" t="s">
        <v>9414</v>
      </c>
      <c r="C152" s="274"/>
      <c r="D152" s="275">
        <v>-9.8590129639999999E-3</v>
      </c>
      <c r="E152" s="274"/>
      <c r="F152" s="275">
        <f t="shared" si="4"/>
        <v>-9.8590129639999999E-3</v>
      </c>
      <c r="G152" s="275" t="str">
        <f t="shared" si="5"/>
        <v/>
      </c>
    </row>
    <row r="153" spans="1:7" x14ac:dyDescent="0.2">
      <c r="A153" s="274" t="s">
        <v>8563</v>
      </c>
      <c r="B153" s="274" t="s">
        <v>401</v>
      </c>
      <c r="C153" s="274" t="s">
        <v>361</v>
      </c>
      <c r="D153" s="275"/>
      <c r="E153" s="274"/>
      <c r="F153" s="275" t="str">
        <f t="shared" si="4"/>
        <v/>
      </c>
      <c r="G153" s="275" t="str">
        <f t="shared" si="5"/>
        <v/>
      </c>
    </row>
    <row r="154" spans="1:7" x14ac:dyDescent="0.2">
      <c r="A154" s="274" t="s">
        <v>9162</v>
      </c>
      <c r="B154" s="274" t="s">
        <v>401</v>
      </c>
      <c r="C154" s="274" t="s">
        <v>361</v>
      </c>
      <c r="D154" s="275"/>
      <c r="E154" s="274"/>
      <c r="F154" s="275" t="str">
        <f t="shared" si="4"/>
        <v/>
      </c>
      <c r="G154" s="275" t="str">
        <f t="shared" si="5"/>
        <v/>
      </c>
    </row>
    <row r="155" spans="1:7" x14ac:dyDescent="0.2">
      <c r="A155" s="274" t="s">
        <v>9162</v>
      </c>
      <c r="B155" s="274" t="s">
        <v>394</v>
      </c>
      <c r="C155" s="274" t="s">
        <v>361</v>
      </c>
      <c r="D155" s="275"/>
      <c r="E155" s="274"/>
      <c r="F155" s="275" t="str">
        <f t="shared" si="4"/>
        <v/>
      </c>
      <c r="G155" s="275" t="str">
        <f t="shared" si="5"/>
        <v/>
      </c>
    </row>
    <row r="156" spans="1:7" x14ac:dyDescent="0.2">
      <c r="A156" s="274" t="s">
        <v>9163</v>
      </c>
      <c r="B156" s="274" t="s">
        <v>399</v>
      </c>
      <c r="C156" s="274" t="s">
        <v>361</v>
      </c>
      <c r="D156" s="275"/>
      <c r="E156" s="274"/>
      <c r="F156" s="275" t="str">
        <f t="shared" si="4"/>
        <v/>
      </c>
      <c r="G156" s="275" t="str">
        <f t="shared" si="5"/>
        <v/>
      </c>
    </row>
    <row r="157" spans="1:7" x14ac:dyDescent="0.2">
      <c r="A157" s="274" t="s">
        <v>9163</v>
      </c>
      <c r="B157" s="274" t="s">
        <v>9274</v>
      </c>
      <c r="C157" s="274" t="s">
        <v>361</v>
      </c>
      <c r="D157" s="275"/>
      <c r="E157" s="274"/>
      <c r="F157" s="275" t="str">
        <f t="shared" si="4"/>
        <v/>
      </c>
      <c r="G157" s="275" t="str">
        <f t="shared" si="5"/>
        <v/>
      </c>
    </row>
    <row r="158" spans="1:7" x14ac:dyDescent="0.2">
      <c r="A158" s="274" t="s">
        <v>9163</v>
      </c>
      <c r="B158" s="274" t="s">
        <v>52</v>
      </c>
      <c r="C158" s="274" t="s">
        <v>361</v>
      </c>
      <c r="D158" s="275"/>
      <c r="E158" s="274"/>
      <c r="F158" s="275" t="str">
        <f t="shared" si="4"/>
        <v/>
      </c>
      <c r="G158" s="275" t="str">
        <f t="shared" si="5"/>
        <v/>
      </c>
    </row>
    <row r="159" spans="1:7" x14ac:dyDescent="0.2">
      <c r="A159" s="274" t="s">
        <v>9163</v>
      </c>
      <c r="B159" s="274" t="s">
        <v>401</v>
      </c>
      <c r="C159" s="274" t="s">
        <v>361</v>
      </c>
      <c r="D159" s="275"/>
      <c r="E159" s="279"/>
      <c r="F159" s="275" t="str">
        <f t="shared" si="4"/>
        <v/>
      </c>
      <c r="G159" s="275" t="str">
        <f t="shared" si="5"/>
        <v/>
      </c>
    </row>
    <row r="160" spans="1:7" x14ac:dyDescent="0.2">
      <c r="A160" s="274" t="s">
        <v>9164</v>
      </c>
      <c r="B160" s="274" t="s">
        <v>400</v>
      </c>
      <c r="C160" s="274" t="s">
        <v>361</v>
      </c>
      <c r="D160" s="275"/>
      <c r="E160" s="279"/>
      <c r="F160" s="275" t="str">
        <f t="shared" si="4"/>
        <v/>
      </c>
      <c r="G160" s="275" t="str">
        <f t="shared" si="5"/>
        <v/>
      </c>
    </row>
    <row r="161" spans="1:7" x14ac:dyDescent="0.2">
      <c r="A161" s="274" t="s">
        <v>9164</v>
      </c>
      <c r="B161" s="274" t="s">
        <v>394</v>
      </c>
      <c r="C161" s="274" t="s">
        <v>361</v>
      </c>
      <c r="D161" s="275"/>
      <c r="E161" s="274"/>
      <c r="F161" s="275" t="str">
        <f t="shared" si="4"/>
        <v/>
      </c>
      <c r="G161" s="275" t="str">
        <f t="shared" si="5"/>
        <v/>
      </c>
    </row>
    <row r="162" spans="1:7" x14ac:dyDescent="0.2">
      <c r="A162" s="274" t="s">
        <v>9165</v>
      </c>
      <c r="B162" s="274" t="s">
        <v>54</v>
      </c>
      <c r="C162" s="274" t="s">
        <v>361</v>
      </c>
      <c r="D162" s="275"/>
      <c r="E162" s="279"/>
      <c r="F162" s="275" t="str">
        <f t="shared" si="4"/>
        <v/>
      </c>
      <c r="G162" s="275" t="str">
        <f t="shared" si="5"/>
        <v/>
      </c>
    </row>
    <row r="163" spans="1:7" x14ac:dyDescent="0.2">
      <c r="A163" s="274" t="s">
        <v>9165</v>
      </c>
      <c r="B163" s="274" t="s">
        <v>404</v>
      </c>
      <c r="C163" s="274" t="s">
        <v>361</v>
      </c>
      <c r="D163" s="275"/>
      <c r="E163" s="279"/>
      <c r="F163" s="275" t="str">
        <f t="shared" si="4"/>
        <v/>
      </c>
      <c r="G163" s="275" t="str">
        <f t="shared" si="5"/>
        <v/>
      </c>
    </row>
    <row r="164" spans="1:7" x14ac:dyDescent="0.2">
      <c r="A164" s="274" t="s">
        <v>8564</v>
      </c>
      <c r="B164" s="274" t="s">
        <v>54</v>
      </c>
      <c r="C164" s="274" t="s">
        <v>361</v>
      </c>
      <c r="D164" s="275">
        <v>5.3591202589999996E-4</v>
      </c>
      <c r="E164" s="274"/>
      <c r="F164" s="275" t="str">
        <f t="shared" si="4"/>
        <v/>
      </c>
      <c r="G164" s="275">
        <f t="shared" si="5"/>
        <v>5.3591202589999996E-4</v>
      </c>
    </row>
    <row r="165" spans="1:7" x14ac:dyDescent="0.2">
      <c r="A165" s="274" t="s">
        <v>8564</v>
      </c>
      <c r="B165" s="274" t="s">
        <v>9414</v>
      </c>
      <c r="C165" s="274"/>
      <c r="D165" s="275">
        <v>-5.3591202589999996E-4</v>
      </c>
      <c r="E165" s="279"/>
      <c r="F165" s="275">
        <f t="shared" si="4"/>
        <v>-5.3591202589999996E-4</v>
      </c>
      <c r="G165" s="275" t="str">
        <f t="shared" si="5"/>
        <v/>
      </c>
    </row>
    <row r="166" spans="1:7" x14ac:dyDescent="0.2">
      <c r="A166" s="274" t="s">
        <v>8564</v>
      </c>
      <c r="B166" s="274" t="s">
        <v>400</v>
      </c>
      <c r="C166" s="274" t="s">
        <v>361</v>
      </c>
      <c r="D166" s="275"/>
      <c r="E166" s="279"/>
      <c r="F166" s="275" t="str">
        <f t="shared" si="4"/>
        <v/>
      </c>
      <c r="G166" s="275" t="str">
        <f t="shared" si="5"/>
        <v/>
      </c>
    </row>
    <row r="167" spans="1:7" x14ac:dyDescent="0.2">
      <c r="A167" s="274" t="s">
        <v>9166</v>
      </c>
      <c r="B167" s="274" t="s">
        <v>399</v>
      </c>
      <c r="C167" s="274" t="s">
        <v>361</v>
      </c>
      <c r="D167" s="275">
        <v>3.5492523749999999E-5</v>
      </c>
      <c r="E167" s="274"/>
      <c r="F167" s="275" t="str">
        <f t="shared" si="4"/>
        <v/>
      </c>
      <c r="G167" s="275">
        <f t="shared" si="5"/>
        <v>3.5492523749999999E-5</v>
      </c>
    </row>
    <row r="168" spans="1:7" x14ac:dyDescent="0.2">
      <c r="A168" s="274" t="s">
        <v>9166</v>
      </c>
      <c r="B168" s="274" t="s">
        <v>9414</v>
      </c>
      <c r="C168" s="274"/>
      <c r="D168" s="275">
        <v>-3.5492523749999999E-5</v>
      </c>
      <c r="E168" s="274"/>
      <c r="F168" s="275">
        <f t="shared" si="4"/>
        <v>-3.5492523749999999E-5</v>
      </c>
      <c r="G168" s="275" t="str">
        <f t="shared" si="5"/>
        <v/>
      </c>
    </row>
    <row r="169" spans="1:7" x14ac:dyDescent="0.2">
      <c r="A169" s="274" t="s">
        <v>9166</v>
      </c>
      <c r="B169" s="274" t="s">
        <v>401</v>
      </c>
      <c r="C169" s="274" t="s">
        <v>361</v>
      </c>
      <c r="D169" s="275"/>
      <c r="E169" s="279"/>
      <c r="F169" s="275" t="str">
        <f t="shared" si="4"/>
        <v/>
      </c>
      <c r="G169" s="275" t="str">
        <f t="shared" si="5"/>
        <v/>
      </c>
    </row>
    <row r="170" spans="1:7" x14ac:dyDescent="0.2">
      <c r="A170" s="274" t="s">
        <v>8466</v>
      </c>
      <c r="B170" s="274" t="s">
        <v>54</v>
      </c>
      <c r="C170" s="274" t="s">
        <v>361</v>
      </c>
      <c r="D170" s="275">
        <v>1.451222982E-3</v>
      </c>
      <c r="E170" s="274"/>
      <c r="F170" s="275" t="str">
        <f t="shared" si="4"/>
        <v/>
      </c>
      <c r="G170" s="275">
        <f t="shared" si="5"/>
        <v>1.451222982E-3</v>
      </c>
    </row>
    <row r="171" spans="1:7" x14ac:dyDescent="0.2">
      <c r="A171" s="274" t="s">
        <v>8466</v>
      </c>
      <c r="B171" s="274" t="s">
        <v>9414</v>
      </c>
      <c r="C171" s="274"/>
      <c r="D171" s="275">
        <v>-1.451222982E-3</v>
      </c>
      <c r="E171" s="279"/>
      <c r="F171" s="275">
        <f t="shared" si="4"/>
        <v>-1.451222982E-3</v>
      </c>
      <c r="G171" s="275" t="str">
        <f t="shared" si="5"/>
        <v/>
      </c>
    </row>
    <row r="172" spans="1:7" x14ac:dyDescent="0.2">
      <c r="A172" s="274" t="s">
        <v>8466</v>
      </c>
      <c r="B172" s="274" t="s">
        <v>401</v>
      </c>
      <c r="C172" s="274" t="s">
        <v>361</v>
      </c>
      <c r="D172" s="275"/>
      <c r="E172" s="279"/>
      <c r="F172" s="275" t="str">
        <f t="shared" si="4"/>
        <v/>
      </c>
      <c r="G172" s="275" t="str">
        <f t="shared" si="5"/>
        <v/>
      </c>
    </row>
    <row r="173" spans="1:7" x14ac:dyDescent="0.2">
      <c r="A173" s="274" t="s">
        <v>8467</v>
      </c>
      <c r="B173" s="274" t="s">
        <v>54</v>
      </c>
      <c r="C173" s="274" t="s">
        <v>361</v>
      </c>
      <c r="D173" s="275">
        <v>1.0253516319999999E-5</v>
      </c>
      <c r="E173" s="274"/>
      <c r="F173" s="275" t="str">
        <f t="shared" si="4"/>
        <v/>
      </c>
      <c r="G173" s="275">
        <f t="shared" si="5"/>
        <v>1.0253516319999999E-5</v>
      </c>
    </row>
    <row r="174" spans="1:7" x14ac:dyDescent="0.2">
      <c r="A174" s="274" t="s">
        <v>8467</v>
      </c>
      <c r="B174" s="274" t="s">
        <v>9414</v>
      </c>
      <c r="C174" s="274"/>
      <c r="D174" s="275">
        <v>-1.0253516319999999E-5</v>
      </c>
      <c r="E174" s="274"/>
      <c r="F174" s="275">
        <f t="shared" si="4"/>
        <v>-1.0253516319999999E-5</v>
      </c>
      <c r="G174" s="275" t="str">
        <f t="shared" si="5"/>
        <v/>
      </c>
    </row>
    <row r="175" spans="1:7" x14ac:dyDescent="0.2">
      <c r="A175" s="274" t="s">
        <v>8467</v>
      </c>
      <c r="B175" s="274" t="s">
        <v>52</v>
      </c>
      <c r="C175" s="274" t="s">
        <v>361</v>
      </c>
      <c r="D175" s="275"/>
      <c r="E175" s="274"/>
      <c r="F175" s="275" t="str">
        <f t="shared" si="4"/>
        <v/>
      </c>
      <c r="G175" s="275" t="str">
        <f t="shared" si="5"/>
        <v/>
      </c>
    </row>
    <row r="176" spans="1:7" x14ac:dyDescent="0.2">
      <c r="A176" s="274" t="s">
        <v>8467</v>
      </c>
      <c r="B176" s="274" t="s">
        <v>401</v>
      </c>
      <c r="C176" s="274" t="s">
        <v>361</v>
      </c>
      <c r="D176" s="275"/>
      <c r="E176" s="279"/>
      <c r="F176" s="275" t="str">
        <f t="shared" si="4"/>
        <v/>
      </c>
      <c r="G176" s="275" t="str">
        <f t="shared" si="5"/>
        <v/>
      </c>
    </row>
    <row r="177" spans="1:7" x14ac:dyDescent="0.2">
      <c r="A177" s="274" t="s">
        <v>8558</v>
      </c>
      <c r="B177" s="274" t="s">
        <v>8348</v>
      </c>
      <c r="C177" s="274" t="s">
        <v>362</v>
      </c>
      <c r="D177" s="275">
        <v>-1.5732230279999999</v>
      </c>
      <c r="E177" s="274"/>
      <c r="F177" s="275">
        <f t="shared" si="4"/>
        <v>-1.5732230279999999</v>
      </c>
      <c r="G177" s="275" t="str">
        <f t="shared" si="5"/>
        <v/>
      </c>
    </row>
    <row r="178" spans="1:7" x14ac:dyDescent="0.2">
      <c r="A178" s="274" t="s">
        <v>8558</v>
      </c>
      <c r="B178" s="274" t="s">
        <v>8349</v>
      </c>
      <c r="C178" s="274" t="s">
        <v>362</v>
      </c>
      <c r="D178" s="275">
        <v>-1.6981568379999999E-2</v>
      </c>
      <c r="E178" s="274"/>
      <c r="F178" s="275">
        <f t="shared" si="4"/>
        <v>-1.6981568379999999E-2</v>
      </c>
      <c r="G178" s="275" t="str">
        <f t="shared" si="5"/>
        <v/>
      </c>
    </row>
    <row r="179" spans="1:7" x14ac:dyDescent="0.2">
      <c r="A179" s="274" t="s">
        <v>8558</v>
      </c>
      <c r="B179" s="274" t="s">
        <v>8320</v>
      </c>
      <c r="C179" s="274" t="s">
        <v>362</v>
      </c>
      <c r="D179" s="275">
        <v>0.26621572259999998</v>
      </c>
      <c r="E179" s="274"/>
      <c r="F179" s="275" t="str">
        <f t="shared" si="4"/>
        <v/>
      </c>
      <c r="G179" s="275">
        <f t="shared" si="5"/>
        <v>0.26621572259999998</v>
      </c>
    </row>
    <row r="180" spans="1:7" x14ac:dyDescent="0.2">
      <c r="A180" s="274" t="s">
        <v>8558</v>
      </c>
      <c r="B180" s="274" t="s">
        <v>9414</v>
      </c>
      <c r="C180" s="274"/>
      <c r="D180" s="275">
        <v>1.608071013</v>
      </c>
      <c r="E180" s="274"/>
      <c r="F180" s="275" t="str">
        <f t="shared" si="4"/>
        <v/>
      </c>
      <c r="G180" s="275">
        <f t="shared" si="5"/>
        <v>1.608071013</v>
      </c>
    </row>
    <row r="181" spans="1:7" x14ac:dyDescent="0.2">
      <c r="A181" s="274" t="s">
        <v>8558</v>
      </c>
      <c r="B181" s="274" t="s">
        <v>9415</v>
      </c>
      <c r="C181" s="274"/>
      <c r="D181" s="275">
        <v>-18.380969799999999</v>
      </c>
      <c r="E181" s="279"/>
      <c r="F181" s="275">
        <f t="shared" si="4"/>
        <v>-18.380969799999999</v>
      </c>
      <c r="G181" s="275" t="str">
        <f t="shared" si="5"/>
        <v/>
      </c>
    </row>
    <row r="182" spans="1:7" x14ac:dyDescent="0.2">
      <c r="A182" s="274" t="s">
        <v>8558</v>
      </c>
      <c r="B182" s="274" t="s">
        <v>52</v>
      </c>
      <c r="C182" s="274" t="s">
        <v>362</v>
      </c>
      <c r="D182" s="275"/>
      <c r="E182" s="274"/>
      <c r="F182" s="275" t="str">
        <f t="shared" si="4"/>
        <v/>
      </c>
      <c r="G182" s="275" t="str">
        <f t="shared" si="5"/>
        <v/>
      </c>
    </row>
    <row r="183" spans="1:7" x14ac:dyDescent="0.2">
      <c r="A183" s="274" t="s">
        <v>8558</v>
      </c>
      <c r="B183" s="274" t="s">
        <v>8266</v>
      </c>
      <c r="C183" s="274" t="s">
        <v>362</v>
      </c>
      <c r="D183" s="275">
        <v>24.66301915</v>
      </c>
      <c r="E183" s="279"/>
      <c r="F183" s="275" t="str">
        <f t="shared" si="4"/>
        <v/>
      </c>
      <c r="G183" s="275">
        <f t="shared" si="5"/>
        <v>24.66301915</v>
      </c>
    </row>
    <row r="184" spans="1:7" x14ac:dyDescent="0.2">
      <c r="A184" s="274" t="s">
        <v>8558</v>
      </c>
      <c r="B184" s="274" t="s">
        <v>8322</v>
      </c>
      <c r="C184" s="274" t="s">
        <v>362</v>
      </c>
      <c r="D184" s="275">
        <v>-1.9243996980000001E-3</v>
      </c>
      <c r="E184" s="274"/>
      <c r="F184" s="275">
        <f t="shared" si="4"/>
        <v>-1.9243996980000001E-3</v>
      </c>
      <c r="G184" s="275" t="str">
        <f t="shared" si="5"/>
        <v/>
      </c>
    </row>
    <row r="185" spans="1:7" x14ac:dyDescent="0.2">
      <c r="A185" s="274" t="s">
        <v>8558</v>
      </c>
      <c r="B185" s="274" t="s">
        <v>8274</v>
      </c>
      <c r="C185" s="274" t="s">
        <v>362</v>
      </c>
      <c r="D185" s="275">
        <v>-7.0171215800000006E-2</v>
      </c>
      <c r="E185" s="274"/>
      <c r="F185" s="275">
        <f t="shared" si="4"/>
        <v>-7.0171215800000006E-2</v>
      </c>
      <c r="G185" s="275" t="str">
        <f t="shared" si="5"/>
        <v/>
      </c>
    </row>
    <row r="186" spans="1:7" x14ac:dyDescent="0.2">
      <c r="A186" s="274" t="s">
        <v>8558</v>
      </c>
      <c r="B186" s="274" t="s">
        <v>8267</v>
      </c>
      <c r="C186" s="274" t="s">
        <v>362</v>
      </c>
      <c r="D186" s="275">
        <v>-6.5008709509999996</v>
      </c>
      <c r="E186" s="274"/>
      <c r="F186" s="275">
        <f t="shared" si="4"/>
        <v>-6.5008709509999996</v>
      </c>
      <c r="G186" s="275" t="str">
        <f t="shared" si="5"/>
        <v/>
      </c>
    </row>
    <row r="187" spans="1:7" x14ac:dyDescent="0.2">
      <c r="A187" s="274" t="s">
        <v>8558</v>
      </c>
      <c r="B187" s="274" t="s">
        <v>8347</v>
      </c>
      <c r="C187" s="274" t="s">
        <v>362</v>
      </c>
      <c r="D187" s="275">
        <v>-4.6571021190000003E-4</v>
      </c>
      <c r="E187" s="279"/>
      <c r="F187" s="275">
        <f t="shared" si="4"/>
        <v>-4.6571021190000003E-4</v>
      </c>
      <c r="G187" s="275" t="str">
        <f t="shared" si="5"/>
        <v/>
      </c>
    </row>
    <row r="188" spans="1:7" x14ac:dyDescent="0.2">
      <c r="A188" s="274" t="s">
        <v>8558</v>
      </c>
      <c r="B188" s="274" t="s">
        <v>8323</v>
      </c>
      <c r="C188" s="274" t="s">
        <v>362</v>
      </c>
      <c r="D188" s="275">
        <v>7.3007948749999997E-3</v>
      </c>
      <c r="E188" s="274"/>
      <c r="F188" s="275" t="str">
        <f t="shared" si="4"/>
        <v/>
      </c>
      <c r="G188" s="275">
        <f t="shared" si="5"/>
        <v>7.3007948749999997E-3</v>
      </c>
    </row>
    <row r="189" spans="1:7" x14ac:dyDescent="0.2">
      <c r="A189" s="274" t="s">
        <v>8558</v>
      </c>
      <c r="B189" s="274" t="s">
        <v>55</v>
      </c>
      <c r="C189" s="274" t="s">
        <v>362</v>
      </c>
      <c r="D189" s="275"/>
      <c r="E189" s="274"/>
      <c r="F189" s="275" t="str">
        <f t="shared" si="4"/>
        <v/>
      </c>
      <c r="G189" s="275" t="str">
        <f t="shared" si="5"/>
        <v/>
      </c>
    </row>
    <row r="190" spans="1:7" x14ac:dyDescent="0.2">
      <c r="A190" s="274" t="s">
        <v>8468</v>
      </c>
      <c r="B190" s="274" t="s">
        <v>52</v>
      </c>
      <c r="C190" s="274" t="s">
        <v>360</v>
      </c>
      <c r="D190" s="275"/>
      <c r="E190" s="274"/>
      <c r="F190" s="275" t="str">
        <f t="shared" si="4"/>
        <v/>
      </c>
      <c r="G190" s="275" t="str">
        <f t="shared" si="5"/>
        <v/>
      </c>
    </row>
    <row r="191" spans="1:7" x14ac:dyDescent="0.2">
      <c r="A191" s="274" t="s">
        <v>8468</v>
      </c>
      <c r="B191" s="274" t="s">
        <v>8264</v>
      </c>
      <c r="C191" s="274" t="s">
        <v>360</v>
      </c>
      <c r="D191" s="275"/>
      <c r="E191" s="279"/>
      <c r="F191" s="275" t="str">
        <f t="shared" si="4"/>
        <v/>
      </c>
      <c r="G191" s="275" t="str">
        <f t="shared" si="5"/>
        <v/>
      </c>
    </row>
    <row r="192" spans="1:7" x14ac:dyDescent="0.2">
      <c r="A192" s="274" t="s">
        <v>9167</v>
      </c>
      <c r="B192" s="274" t="s">
        <v>52</v>
      </c>
      <c r="C192" s="274" t="s">
        <v>360</v>
      </c>
      <c r="D192" s="275"/>
      <c r="E192" s="279"/>
      <c r="F192" s="275" t="str">
        <f t="shared" si="4"/>
        <v/>
      </c>
      <c r="G192" s="275" t="str">
        <f t="shared" si="5"/>
        <v/>
      </c>
    </row>
    <row r="193" spans="1:7" x14ac:dyDescent="0.2">
      <c r="A193" s="274" t="s">
        <v>9167</v>
      </c>
      <c r="B193" s="274" t="s">
        <v>394</v>
      </c>
      <c r="C193" s="274" t="s">
        <v>360</v>
      </c>
      <c r="D193" s="275"/>
      <c r="E193" s="279"/>
      <c r="F193" s="275" t="str">
        <f t="shared" si="4"/>
        <v/>
      </c>
      <c r="G193" s="275" t="str">
        <f t="shared" si="5"/>
        <v/>
      </c>
    </row>
    <row r="194" spans="1:7" x14ac:dyDescent="0.2">
      <c r="A194" s="274" t="s">
        <v>9168</v>
      </c>
      <c r="B194" s="274" t="s">
        <v>54</v>
      </c>
      <c r="C194" s="274" t="s">
        <v>360</v>
      </c>
      <c r="D194" s="275">
        <v>1.9901240960000001E-5</v>
      </c>
      <c r="E194" s="279"/>
      <c r="F194" s="275" t="str">
        <f t="shared" si="4"/>
        <v/>
      </c>
      <c r="G194" s="275">
        <f t="shared" si="5"/>
        <v>1.9901240960000001E-5</v>
      </c>
    </row>
    <row r="195" spans="1:7" x14ac:dyDescent="0.2">
      <c r="A195" s="274" t="s">
        <v>9168</v>
      </c>
      <c r="B195" s="274" t="s">
        <v>9414</v>
      </c>
      <c r="C195" s="274"/>
      <c r="D195" s="275">
        <v>-1.588692811E-6</v>
      </c>
      <c r="E195" s="274"/>
      <c r="F195" s="275">
        <f t="shared" si="4"/>
        <v>-1.588692811E-6</v>
      </c>
      <c r="G195" s="275" t="str">
        <f t="shared" si="5"/>
        <v/>
      </c>
    </row>
    <row r="196" spans="1:7" x14ac:dyDescent="0.2">
      <c r="A196" s="274" t="s">
        <v>9168</v>
      </c>
      <c r="B196" s="274" t="s">
        <v>9274</v>
      </c>
      <c r="C196" s="274" t="s">
        <v>360</v>
      </c>
      <c r="D196" s="275">
        <v>-1.831254815E-5</v>
      </c>
      <c r="E196" s="279"/>
      <c r="F196" s="275">
        <f t="shared" si="4"/>
        <v>-1.831254815E-5</v>
      </c>
      <c r="G196" s="275" t="str">
        <f t="shared" si="5"/>
        <v/>
      </c>
    </row>
    <row r="197" spans="1:7" x14ac:dyDescent="0.2">
      <c r="A197" s="274" t="s">
        <v>9168</v>
      </c>
      <c r="B197" s="274" t="s">
        <v>52</v>
      </c>
      <c r="C197" s="274" t="s">
        <v>360</v>
      </c>
      <c r="D197" s="275"/>
      <c r="E197" s="274"/>
      <c r="F197" s="275" t="str">
        <f t="shared" si="4"/>
        <v/>
      </c>
      <c r="G197" s="275" t="str">
        <f t="shared" si="5"/>
        <v/>
      </c>
    </row>
    <row r="198" spans="1:7" x14ac:dyDescent="0.2">
      <c r="A198" s="274" t="s">
        <v>9169</v>
      </c>
      <c r="B198" s="274" t="s">
        <v>399</v>
      </c>
      <c r="C198" s="274" t="s">
        <v>360</v>
      </c>
      <c r="D198" s="275">
        <v>7.7706951450000005E-6</v>
      </c>
      <c r="E198" s="274"/>
      <c r="F198" s="275" t="str">
        <f t="shared" ref="F198:F261" si="6">IF(D198&lt;0,D198,"")</f>
        <v/>
      </c>
      <c r="G198" s="275">
        <f t="shared" ref="G198:G261" si="7">IF(D198&gt;0,D198,"")</f>
        <v>7.7706951450000005E-6</v>
      </c>
    </row>
    <row r="199" spans="1:7" x14ac:dyDescent="0.2">
      <c r="A199" s="274" t="s">
        <v>9169</v>
      </c>
      <c r="B199" s="274" t="s">
        <v>9414</v>
      </c>
      <c r="C199" s="274"/>
      <c r="D199" s="275">
        <v>-7.7706951450000005E-6</v>
      </c>
      <c r="E199" s="274"/>
      <c r="F199" s="275">
        <f t="shared" si="6"/>
        <v>-7.7706951450000005E-6</v>
      </c>
      <c r="G199" s="275" t="str">
        <f t="shared" si="7"/>
        <v/>
      </c>
    </row>
    <row r="200" spans="1:7" x14ac:dyDescent="0.2">
      <c r="A200" s="274" t="s">
        <v>9169</v>
      </c>
      <c r="B200" s="274" t="s">
        <v>52</v>
      </c>
      <c r="C200" s="274" t="s">
        <v>360</v>
      </c>
      <c r="D200" s="275"/>
      <c r="E200" s="274"/>
      <c r="F200" s="275" t="str">
        <f t="shared" si="6"/>
        <v/>
      </c>
      <c r="G200" s="275" t="str">
        <f t="shared" si="7"/>
        <v/>
      </c>
    </row>
    <row r="201" spans="1:7" x14ac:dyDescent="0.2">
      <c r="A201" s="274" t="s">
        <v>9170</v>
      </c>
      <c r="B201" s="274" t="s">
        <v>399</v>
      </c>
      <c r="C201" s="274" t="s">
        <v>360</v>
      </c>
      <c r="D201" s="275"/>
      <c r="E201" s="274"/>
      <c r="F201" s="275" t="str">
        <f t="shared" si="6"/>
        <v/>
      </c>
      <c r="G201" s="275" t="str">
        <f t="shared" si="7"/>
        <v/>
      </c>
    </row>
    <row r="202" spans="1:7" x14ac:dyDescent="0.2">
      <c r="A202" s="274" t="s">
        <v>9170</v>
      </c>
      <c r="B202" s="274" t="s">
        <v>52</v>
      </c>
      <c r="C202" s="274" t="s">
        <v>360</v>
      </c>
      <c r="D202" s="275"/>
      <c r="E202" s="274"/>
      <c r="F202" s="275" t="str">
        <f t="shared" si="6"/>
        <v/>
      </c>
      <c r="G202" s="275" t="str">
        <f t="shared" si="7"/>
        <v/>
      </c>
    </row>
    <row r="203" spans="1:7" x14ac:dyDescent="0.2">
      <c r="A203" s="274" t="s">
        <v>9170</v>
      </c>
      <c r="B203" s="274" t="s">
        <v>394</v>
      </c>
      <c r="C203" s="274" t="s">
        <v>360</v>
      </c>
      <c r="D203" s="275"/>
      <c r="E203" s="274"/>
      <c r="F203" s="275" t="str">
        <f t="shared" si="6"/>
        <v/>
      </c>
      <c r="G203" s="275" t="str">
        <f t="shared" si="7"/>
        <v/>
      </c>
    </row>
    <row r="204" spans="1:7" x14ac:dyDescent="0.2">
      <c r="A204" s="274" t="s">
        <v>9170</v>
      </c>
      <c r="B204" s="274" t="s">
        <v>480</v>
      </c>
      <c r="C204" s="274" t="s">
        <v>360</v>
      </c>
      <c r="D204" s="275"/>
      <c r="E204" s="274"/>
      <c r="F204" s="275" t="str">
        <f t="shared" si="6"/>
        <v/>
      </c>
      <c r="G204" s="275" t="str">
        <f t="shared" si="7"/>
        <v/>
      </c>
    </row>
    <row r="205" spans="1:7" x14ac:dyDescent="0.2">
      <c r="A205" s="274" t="s">
        <v>8469</v>
      </c>
      <c r="B205" s="274" t="s">
        <v>54</v>
      </c>
      <c r="C205" s="274" t="s">
        <v>360</v>
      </c>
      <c r="D205" s="275">
        <v>7.2992014330000004E-5</v>
      </c>
      <c r="E205" s="279"/>
      <c r="F205" s="275" t="str">
        <f t="shared" si="6"/>
        <v/>
      </c>
      <c r="G205" s="275">
        <f t="shared" si="7"/>
        <v>7.2992014330000004E-5</v>
      </c>
    </row>
    <row r="206" spans="1:7" x14ac:dyDescent="0.2">
      <c r="A206" s="274" t="s">
        <v>8469</v>
      </c>
      <c r="B206" s="274" t="s">
        <v>9414</v>
      </c>
      <c r="C206" s="274"/>
      <c r="D206" s="275">
        <v>-7.2992014330000004E-5</v>
      </c>
      <c r="E206" s="279"/>
      <c r="F206" s="275">
        <f t="shared" si="6"/>
        <v>-7.2992014330000004E-5</v>
      </c>
      <c r="G206" s="275" t="str">
        <f t="shared" si="7"/>
        <v/>
      </c>
    </row>
    <row r="207" spans="1:7" x14ac:dyDescent="0.2">
      <c r="A207" s="274" t="s">
        <v>8469</v>
      </c>
      <c r="B207" s="274" t="s">
        <v>52</v>
      </c>
      <c r="C207" s="274" t="s">
        <v>360</v>
      </c>
      <c r="D207" s="275"/>
      <c r="E207" s="274"/>
      <c r="F207" s="275" t="str">
        <f t="shared" si="6"/>
        <v/>
      </c>
      <c r="G207" s="275" t="str">
        <f t="shared" si="7"/>
        <v/>
      </c>
    </row>
    <row r="208" spans="1:7" x14ac:dyDescent="0.2">
      <c r="A208" s="274" t="s">
        <v>8469</v>
      </c>
      <c r="B208" s="274" t="s">
        <v>480</v>
      </c>
      <c r="C208" s="274" t="s">
        <v>360</v>
      </c>
      <c r="D208" s="275"/>
      <c r="E208" s="274"/>
      <c r="F208" s="275" t="str">
        <f t="shared" si="6"/>
        <v/>
      </c>
      <c r="G208" s="275" t="str">
        <f t="shared" si="7"/>
        <v/>
      </c>
    </row>
    <row r="209" spans="1:7" x14ac:dyDescent="0.2">
      <c r="A209" s="274" t="s">
        <v>9171</v>
      </c>
      <c r="B209" s="274" t="s">
        <v>399</v>
      </c>
      <c r="C209" s="274" t="s">
        <v>360</v>
      </c>
      <c r="D209" s="275"/>
      <c r="E209" s="274"/>
      <c r="F209" s="275" t="str">
        <f t="shared" si="6"/>
        <v/>
      </c>
      <c r="G209" s="275" t="str">
        <f t="shared" si="7"/>
        <v/>
      </c>
    </row>
    <row r="210" spans="1:7" x14ac:dyDescent="0.2">
      <c r="A210" s="274" t="s">
        <v>9171</v>
      </c>
      <c r="B210" s="274" t="s">
        <v>52</v>
      </c>
      <c r="C210" s="274" t="s">
        <v>360</v>
      </c>
      <c r="D210" s="275"/>
      <c r="E210" s="274"/>
      <c r="F210" s="275" t="str">
        <f t="shared" si="6"/>
        <v/>
      </c>
      <c r="G210" s="275" t="str">
        <f t="shared" si="7"/>
        <v/>
      </c>
    </row>
    <row r="211" spans="1:7" x14ac:dyDescent="0.2">
      <c r="A211" s="274" t="s">
        <v>9171</v>
      </c>
      <c r="B211" s="274" t="s">
        <v>394</v>
      </c>
      <c r="C211" s="274" t="s">
        <v>360</v>
      </c>
      <c r="D211" s="275"/>
      <c r="E211" s="274"/>
      <c r="F211" s="275" t="str">
        <f t="shared" si="6"/>
        <v/>
      </c>
      <c r="G211" s="275" t="str">
        <f t="shared" si="7"/>
        <v/>
      </c>
    </row>
    <row r="212" spans="1:7" x14ac:dyDescent="0.2">
      <c r="A212" s="274" t="s">
        <v>9172</v>
      </c>
      <c r="B212" s="274" t="s">
        <v>399</v>
      </c>
      <c r="C212" s="274" t="s">
        <v>360</v>
      </c>
      <c r="D212" s="275"/>
      <c r="E212" s="274"/>
      <c r="F212" s="275" t="str">
        <f t="shared" si="6"/>
        <v/>
      </c>
      <c r="G212" s="275" t="str">
        <f t="shared" si="7"/>
        <v/>
      </c>
    </row>
    <row r="213" spans="1:7" x14ac:dyDescent="0.2">
      <c r="A213" s="274" t="s">
        <v>9172</v>
      </c>
      <c r="B213" s="274" t="s">
        <v>52</v>
      </c>
      <c r="C213" s="274" t="s">
        <v>360</v>
      </c>
      <c r="D213" s="275"/>
      <c r="E213" s="274"/>
      <c r="F213" s="275" t="str">
        <f t="shared" si="6"/>
        <v/>
      </c>
      <c r="G213" s="275" t="str">
        <f t="shared" si="7"/>
        <v/>
      </c>
    </row>
    <row r="214" spans="1:7" x14ac:dyDescent="0.2">
      <c r="A214" s="274" t="s">
        <v>9172</v>
      </c>
      <c r="B214" s="274" t="s">
        <v>394</v>
      </c>
      <c r="C214" s="274" t="s">
        <v>360</v>
      </c>
      <c r="D214" s="275"/>
      <c r="E214" s="274"/>
      <c r="F214" s="275" t="str">
        <f t="shared" si="6"/>
        <v/>
      </c>
      <c r="G214" s="275" t="str">
        <f t="shared" si="7"/>
        <v/>
      </c>
    </row>
    <row r="215" spans="1:7" x14ac:dyDescent="0.2">
      <c r="A215" s="274" t="s">
        <v>8565</v>
      </c>
      <c r="B215" s="274" t="s">
        <v>54</v>
      </c>
      <c r="C215" s="274" t="s">
        <v>360</v>
      </c>
      <c r="D215" s="275">
        <v>5.1508695060000003</v>
      </c>
      <c r="E215" s="279"/>
      <c r="F215" s="275" t="str">
        <f t="shared" si="6"/>
        <v/>
      </c>
      <c r="G215" s="275">
        <f t="shared" si="7"/>
        <v>5.1508695060000003</v>
      </c>
    </row>
    <row r="216" spans="1:7" x14ac:dyDescent="0.2">
      <c r="A216" s="274" t="s">
        <v>8565</v>
      </c>
      <c r="B216" s="274" t="s">
        <v>9414</v>
      </c>
      <c r="C216" s="274"/>
      <c r="D216" s="275">
        <v>-5.1508695060000003</v>
      </c>
      <c r="E216" s="279"/>
      <c r="F216" s="275">
        <f t="shared" si="6"/>
        <v>-5.1508695060000003</v>
      </c>
      <c r="G216" s="275" t="str">
        <f t="shared" si="7"/>
        <v/>
      </c>
    </row>
    <row r="217" spans="1:7" x14ac:dyDescent="0.2">
      <c r="A217" s="274" t="s">
        <v>8565</v>
      </c>
      <c r="B217" s="274" t="s">
        <v>52</v>
      </c>
      <c r="C217" s="274" t="s">
        <v>360</v>
      </c>
      <c r="D217" s="275"/>
      <c r="E217" s="274"/>
      <c r="F217" s="275" t="str">
        <f t="shared" si="6"/>
        <v/>
      </c>
      <c r="G217" s="275" t="str">
        <f t="shared" si="7"/>
        <v/>
      </c>
    </row>
    <row r="218" spans="1:7" x14ac:dyDescent="0.2">
      <c r="A218" s="274" t="s">
        <v>9173</v>
      </c>
      <c r="B218" s="274" t="s">
        <v>399</v>
      </c>
      <c r="C218" s="274" t="s">
        <v>360</v>
      </c>
      <c r="D218" s="275"/>
      <c r="E218" s="274"/>
      <c r="F218" s="275" t="str">
        <f t="shared" si="6"/>
        <v/>
      </c>
      <c r="G218" s="275" t="str">
        <f t="shared" si="7"/>
        <v/>
      </c>
    </row>
    <row r="219" spans="1:7" x14ac:dyDescent="0.2">
      <c r="A219" s="274" t="s">
        <v>9173</v>
      </c>
      <c r="B219" s="274" t="s">
        <v>9274</v>
      </c>
      <c r="C219" s="274" t="s">
        <v>360</v>
      </c>
      <c r="D219" s="275"/>
      <c r="E219" s="279"/>
      <c r="F219" s="275" t="str">
        <f t="shared" si="6"/>
        <v/>
      </c>
      <c r="G219" s="275" t="str">
        <f t="shared" si="7"/>
        <v/>
      </c>
    </row>
    <row r="220" spans="1:7" x14ac:dyDescent="0.2">
      <c r="A220" s="274" t="s">
        <v>9173</v>
      </c>
      <c r="B220" s="274" t="s">
        <v>52</v>
      </c>
      <c r="C220" s="274" t="s">
        <v>360</v>
      </c>
      <c r="D220" s="275"/>
      <c r="E220" s="279"/>
      <c r="F220" s="275" t="str">
        <f t="shared" si="6"/>
        <v/>
      </c>
      <c r="G220" s="275" t="str">
        <f t="shared" si="7"/>
        <v/>
      </c>
    </row>
    <row r="221" spans="1:7" x14ac:dyDescent="0.2">
      <c r="A221" s="274" t="s">
        <v>9173</v>
      </c>
      <c r="B221" s="274" t="s">
        <v>394</v>
      </c>
      <c r="C221" s="274" t="s">
        <v>360</v>
      </c>
      <c r="D221" s="275"/>
      <c r="E221" s="274"/>
      <c r="F221" s="275" t="str">
        <f t="shared" si="6"/>
        <v/>
      </c>
      <c r="G221" s="275" t="str">
        <f t="shared" si="7"/>
        <v/>
      </c>
    </row>
    <row r="222" spans="1:7" x14ac:dyDescent="0.2">
      <c r="A222" s="274" t="s">
        <v>110</v>
      </c>
      <c r="B222" s="274" t="s">
        <v>396</v>
      </c>
      <c r="C222" s="274" t="s">
        <v>356</v>
      </c>
      <c r="D222" s="275"/>
      <c r="E222" s="274"/>
      <c r="F222" s="275" t="str">
        <f t="shared" si="6"/>
        <v/>
      </c>
      <c r="G222" s="275" t="str">
        <f t="shared" si="7"/>
        <v/>
      </c>
    </row>
    <row r="223" spans="1:7" x14ac:dyDescent="0.2">
      <c r="A223" s="274" t="s">
        <v>110</v>
      </c>
      <c r="B223" s="274" t="s">
        <v>52</v>
      </c>
      <c r="C223" s="274" t="s">
        <v>356</v>
      </c>
      <c r="D223" s="275"/>
      <c r="E223" s="274"/>
      <c r="F223" s="275" t="str">
        <f t="shared" si="6"/>
        <v/>
      </c>
      <c r="G223" s="275" t="str">
        <f t="shared" si="7"/>
        <v/>
      </c>
    </row>
    <row r="224" spans="1:7" x14ac:dyDescent="0.2">
      <c r="A224" s="274" t="s">
        <v>110</v>
      </c>
      <c r="B224" s="274" t="s">
        <v>480</v>
      </c>
      <c r="C224" s="274" t="s">
        <v>356</v>
      </c>
      <c r="D224" s="275"/>
      <c r="E224" s="274"/>
      <c r="F224" s="275" t="str">
        <f t="shared" si="6"/>
        <v/>
      </c>
      <c r="G224" s="275" t="str">
        <f t="shared" si="7"/>
        <v/>
      </c>
    </row>
    <row r="225" spans="1:7" x14ac:dyDescent="0.2">
      <c r="A225" s="274" t="s">
        <v>111</v>
      </c>
      <c r="B225" s="274" t="s">
        <v>399</v>
      </c>
      <c r="C225" s="274" t="s">
        <v>356</v>
      </c>
      <c r="D225" s="275"/>
      <c r="E225" s="274"/>
      <c r="F225" s="275" t="str">
        <f t="shared" si="6"/>
        <v/>
      </c>
      <c r="G225" s="275" t="str">
        <f t="shared" si="7"/>
        <v/>
      </c>
    </row>
    <row r="226" spans="1:7" x14ac:dyDescent="0.2">
      <c r="A226" s="274" t="s">
        <v>111</v>
      </c>
      <c r="B226" s="274" t="s">
        <v>480</v>
      </c>
      <c r="C226" s="274" t="s">
        <v>356</v>
      </c>
      <c r="D226" s="275"/>
      <c r="E226" s="274"/>
      <c r="F226" s="275" t="str">
        <f t="shared" si="6"/>
        <v/>
      </c>
      <c r="G226" s="275" t="str">
        <f t="shared" si="7"/>
        <v/>
      </c>
    </row>
    <row r="227" spans="1:7" x14ac:dyDescent="0.2">
      <c r="A227" s="274" t="s">
        <v>112</v>
      </c>
      <c r="B227" s="274" t="s">
        <v>52</v>
      </c>
      <c r="C227" s="274" t="s">
        <v>356</v>
      </c>
      <c r="D227" s="275"/>
      <c r="E227" s="274"/>
      <c r="F227" s="275" t="str">
        <f t="shared" si="6"/>
        <v/>
      </c>
      <c r="G227" s="275" t="str">
        <f t="shared" si="7"/>
        <v/>
      </c>
    </row>
    <row r="228" spans="1:7" x14ac:dyDescent="0.2">
      <c r="A228" s="274" t="s">
        <v>112</v>
      </c>
      <c r="B228" s="274" t="s">
        <v>398</v>
      </c>
      <c r="C228" s="274" t="s">
        <v>356</v>
      </c>
      <c r="D228" s="275"/>
      <c r="E228" s="274"/>
      <c r="F228" s="275" t="str">
        <f t="shared" si="6"/>
        <v/>
      </c>
      <c r="G228" s="275" t="str">
        <f t="shared" si="7"/>
        <v/>
      </c>
    </row>
    <row r="229" spans="1:7" x14ac:dyDescent="0.2">
      <c r="A229" s="274" t="s">
        <v>112</v>
      </c>
      <c r="B229" s="274" t="s">
        <v>480</v>
      </c>
      <c r="C229" s="274" t="s">
        <v>356</v>
      </c>
      <c r="D229" s="275"/>
      <c r="E229" s="274"/>
      <c r="F229" s="275" t="str">
        <f t="shared" si="6"/>
        <v/>
      </c>
      <c r="G229" s="275" t="str">
        <f t="shared" si="7"/>
        <v/>
      </c>
    </row>
    <row r="230" spans="1:7" x14ac:dyDescent="0.2">
      <c r="A230" s="274" t="s">
        <v>114</v>
      </c>
      <c r="B230" s="274" t="s">
        <v>399</v>
      </c>
      <c r="C230" s="274" t="s">
        <v>360</v>
      </c>
      <c r="D230" s="275">
        <v>1.7926506419999999E-6</v>
      </c>
      <c r="E230" s="274"/>
      <c r="F230" s="275" t="str">
        <f t="shared" si="6"/>
        <v/>
      </c>
      <c r="G230" s="275">
        <f t="shared" si="7"/>
        <v>1.7926506419999999E-6</v>
      </c>
    </row>
    <row r="231" spans="1:7" x14ac:dyDescent="0.2">
      <c r="A231" s="274" t="s">
        <v>114</v>
      </c>
      <c r="B231" s="274" t="s">
        <v>9414</v>
      </c>
      <c r="C231" s="274"/>
      <c r="D231" s="275">
        <v>-1.7926506419999999E-6</v>
      </c>
      <c r="E231" s="274"/>
      <c r="F231" s="275">
        <f t="shared" si="6"/>
        <v>-1.7926506419999999E-6</v>
      </c>
      <c r="G231" s="275" t="str">
        <f t="shared" si="7"/>
        <v/>
      </c>
    </row>
    <row r="232" spans="1:7" x14ac:dyDescent="0.2">
      <c r="A232" s="274" t="s">
        <v>114</v>
      </c>
      <c r="B232" s="274" t="s">
        <v>52</v>
      </c>
      <c r="C232" s="274" t="s">
        <v>360</v>
      </c>
      <c r="D232" s="275"/>
      <c r="E232" s="274"/>
      <c r="F232" s="275" t="str">
        <f t="shared" si="6"/>
        <v/>
      </c>
      <c r="G232" s="275" t="str">
        <f t="shared" si="7"/>
        <v/>
      </c>
    </row>
    <row r="233" spans="1:7" x14ac:dyDescent="0.2">
      <c r="A233" s="274" t="s">
        <v>114</v>
      </c>
      <c r="B233" s="274" t="s">
        <v>480</v>
      </c>
      <c r="C233" s="274" t="s">
        <v>360</v>
      </c>
      <c r="D233" s="275"/>
      <c r="E233" s="274"/>
      <c r="F233" s="275" t="str">
        <f t="shared" si="6"/>
        <v/>
      </c>
      <c r="G233" s="275" t="str">
        <f t="shared" si="7"/>
        <v/>
      </c>
    </row>
    <row r="234" spans="1:7" x14ac:dyDescent="0.2">
      <c r="A234" s="274" t="s">
        <v>9174</v>
      </c>
      <c r="B234" s="274" t="s">
        <v>54</v>
      </c>
      <c r="C234" s="274" t="s">
        <v>360</v>
      </c>
      <c r="D234" s="275">
        <v>0.3137181886</v>
      </c>
      <c r="E234" s="274"/>
      <c r="F234" s="275" t="str">
        <f t="shared" si="6"/>
        <v/>
      </c>
      <c r="G234" s="275">
        <f t="shared" si="7"/>
        <v>0.3137181886</v>
      </c>
    </row>
    <row r="235" spans="1:7" x14ac:dyDescent="0.2">
      <c r="A235" s="274" t="s">
        <v>9174</v>
      </c>
      <c r="B235" s="274" t="s">
        <v>9414</v>
      </c>
      <c r="C235" s="274"/>
      <c r="D235" s="275">
        <v>-0.3137181886</v>
      </c>
      <c r="E235" s="274"/>
      <c r="F235" s="275">
        <f t="shared" si="6"/>
        <v>-0.3137181886</v>
      </c>
      <c r="G235" s="275" t="str">
        <f t="shared" si="7"/>
        <v/>
      </c>
    </row>
    <row r="236" spans="1:7" x14ac:dyDescent="0.2">
      <c r="A236" s="274" t="s">
        <v>9174</v>
      </c>
      <c r="B236" s="274" t="s">
        <v>52</v>
      </c>
      <c r="C236" s="274" t="s">
        <v>360</v>
      </c>
      <c r="D236" s="275"/>
      <c r="E236" s="274"/>
      <c r="F236" s="275" t="str">
        <f t="shared" si="6"/>
        <v/>
      </c>
      <c r="G236" s="275" t="str">
        <f t="shared" si="7"/>
        <v/>
      </c>
    </row>
    <row r="237" spans="1:7" x14ac:dyDescent="0.2">
      <c r="A237" s="274" t="s">
        <v>8470</v>
      </c>
      <c r="B237" s="274" t="s">
        <v>54</v>
      </c>
      <c r="C237" s="274" t="s">
        <v>359</v>
      </c>
      <c r="D237" s="275">
        <v>-3.9948038819999997E-6</v>
      </c>
      <c r="E237" s="274"/>
      <c r="F237" s="275">
        <f t="shared" si="6"/>
        <v>-3.9948038819999997E-6</v>
      </c>
      <c r="G237" s="275" t="str">
        <f t="shared" si="7"/>
        <v/>
      </c>
    </row>
    <row r="238" spans="1:7" x14ac:dyDescent="0.2">
      <c r="A238" s="274" t="s">
        <v>8470</v>
      </c>
      <c r="B238" s="274" t="s">
        <v>83</v>
      </c>
      <c r="C238" s="274" t="s">
        <v>359</v>
      </c>
      <c r="D238" s="275">
        <v>6.408625385E-6</v>
      </c>
      <c r="E238" s="274"/>
      <c r="F238" s="275" t="str">
        <f t="shared" si="6"/>
        <v/>
      </c>
      <c r="G238" s="275">
        <f t="shared" si="7"/>
        <v>6.408625385E-6</v>
      </c>
    </row>
    <row r="239" spans="1:7" x14ac:dyDescent="0.2">
      <c r="A239" s="274" t="s">
        <v>8470</v>
      </c>
      <c r="B239" s="274" t="s">
        <v>9414</v>
      </c>
      <c r="C239" s="274"/>
      <c r="D239" s="275">
        <v>-2.4138215029999998E-6</v>
      </c>
      <c r="E239" s="274"/>
      <c r="F239" s="275">
        <f t="shared" si="6"/>
        <v>-2.4138215029999998E-6</v>
      </c>
      <c r="G239" s="275" t="str">
        <f t="shared" si="7"/>
        <v/>
      </c>
    </row>
    <row r="240" spans="1:7" x14ac:dyDescent="0.2">
      <c r="A240" s="274" t="s">
        <v>9175</v>
      </c>
      <c r="B240" s="274" t="s">
        <v>54</v>
      </c>
      <c r="C240" s="274" t="s">
        <v>361</v>
      </c>
      <c r="D240" s="275"/>
      <c r="E240" s="274"/>
      <c r="F240" s="275" t="str">
        <f t="shared" si="6"/>
        <v/>
      </c>
      <c r="G240" s="275" t="str">
        <f t="shared" si="7"/>
        <v/>
      </c>
    </row>
    <row r="241" spans="1:7" x14ac:dyDescent="0.2">
      <c r="A241" s="274" t="s">
        <v>9175</v>
      </c>
      <c r="B241" s="274" t="s">
        <v>83</v>
      </c>
      <c r="C241" s="274" t="s">
        <v>361</v>
      </c>
      <c r="D241" s="275"/>
      <c r="E241" s="274"/>
      <c r="F241" s="275" t="str">
        <f t="shared" si="6"/>
        <v/>
      </c>
      <c r="G241" s="275" t="str">
        <f t="shared" si="7"/>
        <v/>
      </c>
    </row>
    <row r="242" spans="1:7" x14ac:dyDescent="0.2">
      <c r="A242" s="274" t="s">
        <v>8471</v>
      </c>
      <c r="B242" s="274" t="s">
        <v>54</v>
      </c>
      <c r="C242" s="274" t="s">
        <v>374</v>
      </c>
      <c r="D242" s="275">
        <v>-1.5306864199999999E-5</v>
      </c>
      <c r="E242" s="274"/>
      <c r="F242" s="275">
        <f t="shared" si="6"/>
        <v>-1.5306864199999999E-5</v>
      </c>
      <c r="G242" s="275" t="str">
        <f t="shared" si="7"/>
        <v/>
      </c>
    </row>
    <row r="243" spans="1:7" x14ac:dyDescent="0.2">
      <c r="A243" s="274" t="s">
        <v>8471</v>
      </c>
      <c r="B243" s="274" t="s">
        <v>83</v>
      </c>
      <c r="C243" s="274" t="s">
        <v>374</v>
      </c>
      <c r="D243" s="275">
        <v>2.4555888439999999E-5</v>
      </c>
      <c r="E243" s="274"/>
      <c r="F243" s="275" t="str">
        <f t="shared" si="6"/>
        <v/>
      </c>
      <c r="G243" s="275">
        <f t="shared" si="7"/>
        <v>2.4555888439999999E-5</v>
      </c>
    </row>
    <row r="244" spans="1:7" x14ac:dyDescent="0.2">
      <c r="A244" s="274" t="s">
        <v>8471</v>
      </c>
      <c r="B244" s="274" t="s">
        <v>9414</v>
      </c>
      <c r="C244" s="274"/>
      <c r="D244" s="275">
        <v>-9.2490242419999995E-6</v>
      </c>
      <c r="E244" s="274"/>
      <c r="F244" s="275">
        <f t="shared" si="6"/>
        <v>-9.2490242419999995E-6</v>
      </c>
      <c r="G244" s="275" t="str">
        <f t="shared" si="7"/>
        <v/>
      </c>
    </row>
    <row r="245" spans="1:7" x14ac:dyDescent="0.2">
      <c r="A245" s="274" t="s">
        <v>9176</v>
      </c>
      <c r="B245" s="274" t="s">
        <v>54</v>
      </c>
      <c r="C245" s="274" t="s">
        <v>356</v>
      </c>
      <c r="D245" s="275"/>
      <c r="E245" s="279"/>
      <c r="F245" s="275" t="str">
        <f t="shared" si="6"/>
        <v/>
      </c>
      <c r="G245" s="275" t="str">
        <f t="shared" si="7"/>
        <v/>
      </c>
    </row>
    <row r="246" spans="1:7" x14ac:dyDescent="0.2">
      <c r="A246" s="274" t="s">
        <v>9176</v>
      </c>
      <c r="B246" s="274" t="s">
        <v>83</v>
      </c>
      <c r="C246" s="274" t="s">
        <v>356</v>
      </c>
      <c r="D246" s="275"/>
      <c r="E246" s="274"/>
      <c r="F246" s="275" t="str">
        <f t="shared" si="6"/>
        <v/>
      </c>
      <c r="G246" s="275" t="str">
        <f t="shared" si="7"/>
        <v/>
      </c>
    </row>
    <row r="247" spans="1:7" x14ac:dyDescent="0.2">
      <c r="A247" s="274" t="s">
        <v>9177</v>
      </c>
      <c r="B247" s="274" t="s">
        <v>54</v>
      </c>
      <c r="C247" s="274" t="s">
        <v>360</v>
      </c>
      <c r="D247" s="275"/>
      <c r="E247" s="274"/>
      <c r="F247" s="275" t="str">
        <f t="shared" si="6"/>
        <v/>
      </c>
      <c r="G247" s="275" t="str">
        <f t="shared" si="7"/>
        <v/>
      </c>
    </row>
    <row r="248" spans="1:7" x14ac:dyDescent="0.2">
      <c r="A248" s="274" t="s">
        <v>9177</v>
      </c>
      <c r="B248" s="274" t="s">
        <v>83</v>
      </c>
      <c r="C248" s="274" t="s">
        <v>360</v>
      </c>
      <c r="D248" s="275"/>
      <c r="E248" s="274"/>
      <c r="F248" s="275" t="str">
        <f t="shared" si="6"/>
        <v/>
      </c>
      <c r="G248" s="275" t="str">
        <f t="shared" si="7"/>
        <v/>
      </c>
    </row>
    <row r="249" spans="1:7" x14ac:dyDescent="0.2">
      <c r="A249" s="274" t="s">
        <v>9178</v>
      </c>
      <c r="B249" s="274" t="s">
        <v>54</v>
      </c>
      <c r="C249" s="274" t="s">
        <v>363</v>
      </c>
      <c r="D249" s="275"/>
      <c r="E249" s="274"/>
      <c r="F249" s="275" t="str">
        <f t="shared" si="6"/>
        <v/>
      </c>
      <c r="G249" s="275" t="str">
        <f t="shared" si="7"/>
        <v/>
      </c>
    </row>
    <row r="250" spans="1:7" x14ac:dyDescent="0.2">
      <c r="A250" s="274" t="s">
        <v>9178</v>
      </c>
      <c r="B250" s="274" t="s">
        <v>83</v>
      </c>
      <c r="C250" s="274" t="s">
        <v>363</v>
      </c>
      <c r="D250" s="275"/>
      <c r="E250" s="274"/>
      <c r="F250" s="275" t="str">
        <f t="shared" si="6"/>
        <v/>
      </c>
      <c r="G250" s="275" t="str">
        <f t="shared" si="7"/>
        <v/>
      </c>
    </row>
    <row r="251" spans="1:7" x14ac:dyDescent="0.2">
      <c r="A251" s="274" t="s">
        <v>8739</v>
      </c>
      <c r="B251" s="274" t="s">
        <v>52</v>
      </c>
      <c r="C251" s="274" t="s">
        <v>361</v>
      </c>
      <c r="D251" s="275"/>
      <c r="E251" s="274"/>
      <c r="F251" s="275" t="str">
        <f t="shared" si="6"/>
        <v/>
      </c>
      <c r="G251" s="275" t="str">
        <f t="shared" si="7"/>
        <v/>
      </c>
    </row>
    <row r="252" spans="1:7" x14ac:dyDescent="0.2">
      <c r="A252" s="274" t="s">
        <v>8740</v>
      </c>
      <c r="B252" s="274" t="s">
        <v>402</v>
      </c>
      <c r="C252" s="274" t="s">
        <v>361</v>
      </c>
      <c r="D252" s="275"/>
      <c r="E252" s="274"/>
      <c r="F252" s="275" t="str">
        <f t="shared" si="6"/>
        <v/>
      </c>
      <c r="G252" s="275" t="str">
        <f t="shared" si="7"/>
        <v/>
      </c>
    </row>
    <row r="253" spans="1:7" x14ac:dyDescent="0.2">
      <c r="A253" s="274" t="s">
        <v>8740</v>
      </c>
      <c r="B253" s="274" t="s">
        <v>401</v>
      </c>
      <c r="C253" s="274" t="s">
        <v>361</v>
      </c>
      <c r="D253" s="275"/>
      <c r="E253" s="274"/>
      <c r="F253" s="275" t="str">
        <f t="shared" si="6"/>
        <v/>
      </c>
      <c r="G253" s="275" t="str">
        <f t="shared" si="7"/>
        <v/>
      </c>
    </row>
    <row r="254" spans="1:7" x14ac:dyDescent="0.2">
      <c r="A254" s="274" t="s">
        <v>8740</v>
      </c>
      <c r="B254" s="274" t="s">
        <v>404</v>
      </c>
      <c r="C254" s="274" t="s">
        <v>361</v>
      </c>
      <c r="D254" s="275"/>
      <c r="E254" s="274"/>
      <c r="F254" s="275" t="str">
        <f t="shared" si="6"/>
        <v/>
      </c>
      <c r="G254" s="275" t="str">
        <f t="shared" si="7"/>
        <v/>
      </c>
    </row>
    <row r="255" spans="1:7" x14ac:dyDescent="0.2">
      <c r="A255" s="274" t="s">
        <v>8740</v>
      </c>
      <c r="B255" s="274" t="s">
        <v>400</v>
      </c>
      <c r="C255" s="274" t="s">
        <v>361</v>
      </c>
      <c r="D255" s="275"/>
      <c r="E255" s="274"/>
      <c r="F255" s="275" t="str">
        <f t="shared" si="6"/>
        <v/>
      </c>
      <c r="G255" s="275" t="str">
        <f t="shared" si="7"/>
        <v/>
      </c>
    </row>
    <row r="256" spans="1:7" x14ac:dyDescent="0.2">
      <c r="A256" s="274" t="s">
        <v>8740</v>
      </c>
      <c r="B256" s="274" t="s">
        <v>480</v>
      </c>
      <c r="C256" s="274" t="s">
        <v>361</v>
      </c>
      <c r="D256" s="275"/>
      <c r="E256" s="274"/>
      <c r="F256" s="275" t="str">
        <f t="shared" si="6"/>
        <v/>
      </c>
      <c r="G256" s="275" t="str">
        <f t="shared" si="7"/>
        <v/>
      </c>
    </row>
    <row r="257" spans="1:7" x14ac:dyDescent="0.2">
      <c r="A257" s="274" t="s">
        <v>116</v>
      </c>
      <c r="B257" s="274" t="s">
        <v>9414</v>
      </c>
      <c r="C257" s="274"/>
      <c r="D257" s="275">
        <v>-0.1385366881</v>
      </c>
      <c r="E257" s="274"/>
      <c r="F257" s="275">
        <f t="shared" si="6"/>
        <v>-0.1385366881</v>
      </c>
      <c r="G257" s="275" t="str">
        <f t="shared" si="7"/>
        <v/>
      </c>
    </row>
    <row r="258" spans="1:7" x14ac:dyDescent="0.2">
      <c r="A258" s="274" t="s">
        <v>116</v>
      </c>
      <c r="B258" s="274" t="s">
        <v>8293</v>
      </c>
      <c r="C258" s="274" t="s">
        <v>361</v>
      </c>
      <c r="D258" s="275">
        <v>0.1095326194</v>
      </c>
      <c r="E258" s="274"/>
      <c r="F258" s="275" t="str">
        <f t="shared" si="6"/>
        <v/>
      </c>
      <c r="G258" s="275">
        <f t="shared" si="7"/>
        <v>0.1095326194</v>
      </c>
    </row>
    <row r="259" spans="1:7" x14ac:dyDescent="0.2">
      <c r="A259" s="274" t="s">
        <v>116</v>
      </c>
      <c r="B259" s="274" t="s">
        <v>8288</v>
      </c>
      <c r="C259" s="274" t="s">
        <v>361</v>
      </c>
      <c r="D259" s="275">
        <v>2.900406878E-2</v>
      </c>
      <c r="E259" s="274"/>
      <c r="F259" s="275" t="str">
        <f t="shared" si="6"/>
        <v/>
      </c>
      <c r="G259" s="275">
        <f t="shared" si="7"/>
        <v>2.900406878E-2</v>
      </c>
    </row>
    <row r="260" spans="1:7" x14ac:dyDescent="0.2">
      <c r="A260" s="274" t="s">
        <v>116</v>
      </c>
      <c r="B260" s="274" t="s">
        <v>401</v>
      </c>
      <c r="C260" s="274" t="s">
        <v>361</v>
      </c>
      <c r="D260" s="275"/>
      <c r="E260" s="274"/>
      <c r="F260" s="275" t="str">
        <f t="shared" si="6"/>
        <v/>
      </c>
      <c r="G260" s="275" t="str">
        <f t="shared" si="7"/>
        <v/>
      </c>
    </row>
    <row r="261" spans="1:7" x14ac:dyDescent="0.2">
      <c r="A261" s="274" t="s">
        <v>8730</v>
      </c>
      <c r="B261" s="274" t="s">
        <v>9414</v>
      </c>
      <c r="C261" s="274"/>
      <c r="D261" s="275">
        <v>-2.2204460490000001E-16</v>
      </c>
      <c r="E261" s="274"/>
      <c r="F261" s="275">
        <f t="shared" si="6"/>
        <v>-2.2204460490000001E-16</v>
      </c>
      <c r="G261" s="275" t="str">
        <f t="shared" si="7"/>
        <v/>
      </c>
    </row>
    <row r="262" spans="1:7" x14ac:dyDescent="0.2">
      <c r="A262" s="274" t="s">
        <v>8730</v>
      </c>
      <c r="B262" s="274" t="s">
        <v>9415</v>
      </c>
      <c r="C262" s="274"/>
      <c r="D262" s="275">
        <v>-1.4125508019999999</v>
      </c>
      <c r="E262" s="274"/>
      <c r="F262" s="275">
        <f t="shared" ref="F262:F325" si="8">IF(D262&lt;0,D262,"")</f>
        <v>-1.4125508019999999</v>
      </c>
      <c r="G262" s="275" t="str">
        <f t="shared" ref="G262:G325" si="9">IF(D262&gt;0,D262,"")</f>
        <v/>
      </c>
    </row>
    <row r="263" spans="1:7" x14ac:dyDescent="0.2">
      <c r="A263" s="274" t="s">
        <v>8730</v>
      </c>
      <c r="B263" s="274" t="s">
        <v>8322</v>
      </c>
      <c r="C263" s="274" t="s">
        <v>361</v>
      </c>
      <c r="D263" s="275">
        <v>3.404138692E-3</v>
      </c>
      <c r="E263" s="279"/>
      <c r="F263" s="275" t="str">
        <f t="shared" si="8"/>
        <v/>
      </c>
      <c r="G263" s="275">
        <f t="shared" si="9"/>
        <v>3.404138692E-3</v>
      </c>
    </row>
    <row r="264" spans="1:7" x14ac:dyDescent="0.2">
      <c r="A264" s="274" t="s">
        <v>8730</v>
      </c>
      <c r="B264" s="274" t="s">
        <v>8274</v>
      </c>
      <c r="C264" s="274" t="s">
        <v>361</v>
      </c>
      <c r="D264" s="275">
        <v>3.2969572789999999E-2</v>
      </c>
      <c r="E264" s="279"/>
      <c r="F264" s="275" t="str">
        <f t="shared" si="8"/>
        <v/>
      </c>
      <c r="G264" s="275">
        <f t="shared" si="9"/>
        <v>3.2969572789999999E-2</v>
      </c>
    </row>
    <row r="265" spans="1:7" x14ac:dyDescent="0.2">
      <c r="A265" s="274" t="s">
        <v>8730</v>
      </c>
      <c r="B265" s="274" t="s">
        <v>8267</v>
      </c>
      <c r="C265" s="274" t="s">
        <v>361</v>
      </c>
      <c r="D265" s="275">
        <v>1.376177091</v>
      </c>
      <c r="E265" s="274"/>
      <c r="F265" s="275" t="str">
        <f t="shared" si="8"/>
        <v/>
      </c>
      <c r="G265" s="275">
        <f t="shared" si="9"/>
        <v>1.376177091</v>
      </c>
    </row>
    <row r="266" spans="1:7" x14ac:dyDescent="0.2">
      <c r="A266" s="274" t="s">
        <v>8472</v>
      </c>
      <c r="B266" s="274" t="s">
        <v>52</v>
      </c>
      <c r="C266" s="274" t="s">
        <v>360</v>
      </c>
      <c r="D266" s="275"/>
      <c r="E266" s="274"/>
      <c r="F266" s="275" t="str">
        <f t="shared" si="8"/>
        <v/>
      </c>
      <c r="G266" s="275" t="str">
        <f t="shared" si="9"/>
        <v/>
      </c>
    </row>
    <row r="267" spans="1:7" x14ac:dyDescent="0.2">
      <c r="A267" s="274" t="s">
        <v>8566</v>
      </c>
      <c r="B267" s="274" t="s">
        <v>52</v>
      </c>
      <c r="C267" s="274" t="s">
        <v>360</v>
      </c>
      <c r="D267" s="275"/>
      <c r="E267" s="279"/>
      <c r="F267" s="275" t="str">
        <f t="shared" si="8"/>
        <v/>
      </c>
      <c r="G267" s="275" t="str">
        <f t="shared" si="9"/>
        <v/>
      </c>
    </row>
    <row r="268" spans="1:7" x14ac:dyDescent="0.2">
      <c r="A268" s="274" t="s">
        <v>8567</v>
      </c>
      <c r="B268" s="274" t="s">
        <v>52</v>
      </c>
      <c r="C268" s="274" t="s">
        <v>360</v>
      </c>
      <c r="D268" s="275"/>
      <c r="E268" s="279"/>
      <c r="F268" s="275" t="str">
        <f t="shared" si="8"/>
        <v/>
      </c>
      <c r="G268" s="275" t="str">
        <f t="shared" si="9"/>
        <v/>
      </c>
    </row>
    <row r="269" spans="1:7" x14ac:dyDescent="0.2">
      <c r="A269" s="274" t="s">
        <v>8689</v>
      </c>
      <c r="B269" s="274" t="s">
        <v>52</v>
      </c>
      <c r="C269" s="274" t="s">
        <v>360</v>
      </c>
      <c r="D269" s="275"/>
      <c r="E269" s="274"/>
      <c r="F269" s="275" t="str">
        <f t="shared" si="8"/>
        <v/>
      </c>
      <c r="G269" s="275" t="str">
        <f t="shared" si="9"/>
        <v/>
      </c>
    </row>
    <row r="270" spans="1:7" x14ac:dyDescent="0.2">
      <c r="A270" s="274" t="s">
        <v>8741</v>
      </c>
      <c r="B270" s="274" t="s">
        <v>52</v>
      </c>
      <c r="C270" s="274" t="s">
        <v>359</v>
      </c>
      <c r="D270" s="275"/>
      <c r="E270" s="274"/>
      <c r="F270" s="275" t="str">
        <f t="shared" si="8"/>
        <v/>
      </c>
      <c r="G270" s="275" t="str">
        <f t="shared" si="9"/>
        <v/>
      </c>
    </row>
    <row r="271" spans="1:7" x14ac:dyDescent="0.2">
      <c r="A271" s="274" t="s">
        <v>8742</v>
      </c>
      <c r="B271" s="274" t="s">
        <v>480</v>
      </c>
      <c r="C271" s="274" t="s">
        <v>359</v>
      </c>
      <c r="D271" s="275"/>
      <c r="E271" s="274"/>
      <c r="F271" s="275" t="str">
        <f t="shared" si="8"/>
        <v/>
      </c>
      <c r="G271" s="275" t="str">
        <f t="shared" si="9"/>
        <v/>
      </c>
    </row>
    <row r="272" spans="1:7" x14ac:dyDescent="0.2">
      <c r="A272" s="274" t="s">
        <v>117</v>
      </c>
      <c r="B272" s="274" t="s">
        <v>9414</v>
      </c>
      <c r="C272" s="274"/>
      <c r="D272" s="275">
        <v>-6.349553912E-2</v>
      </c>
      <c r="E272" s="274"/>
      <c r="F272" s="275">
        <f t="shared" si="8"/>
        <v>-6.349553912E-2</v>
      </c>
      <c r="G272" s="275" t="str">
        <f t="shared" si="9"/>
        <v/>
      </c>
    </row>
    <row r="273" spans="1:7" x14ac:dyDescent="0.2">
      <c r="A273" s="274" t="s">
        <v>117</v>
      </c>
      <c r="B273" s="274" t="s">
        <v>8262</v>
      </c>
      <c r="C273" s="274" t="s">
        <v>359</v>
      </c>
      <c r="D273" s="275">
        <v>6.349553912E-2</v>
      </c>
      <c r="E273" s="274"/>
      <c r="F273" s="275" t="str">
        <f t="shared" si="8"/>
        <v/>
      </c>
      <c r="G273" s="275">
        <f t="shared" si="9"/>
        <v>6.349553912E-2</v>
      </c>
    </row>
    <row r="274" spans="1:7" x14ac:dyDescent="0.2">
      <c r="A274" s="274" t="s">
        <v>117</v>
      </c>
      <c r="B274" s="274" t="s">
        <v>480</v>
      </c>
      <c r="C274" s="274" t="s">
        <v>359</v>
      </c>
      <c r="D274" s="275"/>
      <c r="E274" s="274"/>
      <c r="F274" s="275" t="str">
        <f t="shared" si="8"/>
        <v/>
      </c>
      <c r="G274" s="275" t="str">
        <f t="shared" si="9"/>
        <v/>
      </c>
    </row>
    <row r="275" spans="1:7" x14ac:dyDescent="0.2">
      <c r="A275" s="274" t="s">
        <v>118</v>
      </c>
      <c r="B275" s="274" t="s">
        <v>54</v>
      </c>
      <c r="C275" s="274" t="s">
        <v>359</v>
      </c>
      <c r="D275" s="275">
        <v>1.146602624E-5</v>
      </c>
      <c r="E275" s="274"/>
      <c r="F275" s="275" t="str">
        <f t="shared" si="8"/>
        <v/>
      </c>
      <c r="G275" s="275">
        <f t="shared" si="9"/>
        <v>1.146602624E-5</v>
      </c>
    </row>
    <row r="276" spans="1:7" x14ac:dyDescent="0.2">
      <c r="A276" s="274" t="s">
        <v>118</v>
      </c>
      <c r="B276" s="274" t="s">
        <v>9414</v>
      </c>
      <c r="C276" s="274"/>
      <c r="D276" s="275">
        <v>-1.146602624E-5</v>
      </c>
      <c r="E276" s="274"/>
      <c r="F276" s="275">
        <f t="shared" si="8"/>
        <v>-1.146602624E-5</v>
      </c>
      <c r="G276" s="275" t="str">
        <f t="shared" si="9"/>
        <v/>
      </c>
    </row>
    <row r="277" spans="1:7" x14ac:dyDescent="0.2">
      <c r="A277" s="274" t="s">
        <v>118</v>
      </c>
      <c r="B277" s="274" t="s">
        <v>480</v>
      </c>
      <c r="C277" s="274" t="s">
        <v>359</v>
      </c>
      <c r="D277" s="275"/>
      <c r="E277" s="274"/>
      <c r="F277" s="275" t="str">
        <f t="shared" si="8"/>
        <v/>
      </c>
      <c r="G277" s="275" t="str">
        <f t="shared" si="9"/>
        <v/>
      </c>
    </row>
    <row r="278" spans="1:7" x14ac:dyDescent="0.2">
      <c r="A278" s="274" t="s">
        <v>8743</v>
      </c>
      <c r="B278" s="274" t="s">
        <v>52</v>
      </c>
      <c r="C278" s="274" t="s">
        <v>374</v>
      </c>
      <c r="D278" s="275"/>
      <c r="E278" s="274"/>
      <c r="F278" s="275" t="str">
        <f t="shared" si="8"/>
        <v/>
      </c>
      <c r="G278" s="275" t="str">
        <f t="shared" si="9"/>
        <v/>
      </c>
    </row>
    <row r="279" spans="1:7" x14ac:dyDescent="0.2">
      <c r="A279" s="274" t="s">
        <v>8744</v>
      </c>
      <c r="B279" s="274" t="s">
        <v>480</v>
      </c>
      <c r="C279" s="274" t="s">
        <v>374</v>
      </c>
      <c r="D279" s="275"/>
      <c r="E279" s="274"/>
      <c r="F279" s="275" t="str">
        <f t="shared" si="8"/>
        <v/>
      </c>
      <c r="G279" s="275" t="str">
        <f t="shared" si="9"/>
        <v/>
      </c>
    </row>
    <row r="280" spans="1:7" x14ac:dyDescent="0.2">
      <c r="A280" s="274" t="s">
        <v>120</v>
      </c>
      <c r="B280" s="274" t="s">
        <v>399</v>
      </c>
      <c r="C280" s="274" t="s">
        <v>374</v>
      </c>
      <c r="D280" s="275">
        <v>7.5879799260000004E-5</v>
      </c>
      <c r="E280" s="279"/>
      <c r="F280" s="275" t="str">
        <f t="shared" si="8"/>
        <v/>
      </c>
      <c r="G280" s="275">
        <f t="shared" si="9"/>
        <v>7.5879799260000004E-5</v>
      </c>
    </row>
    <row r="281" spans="1:7" x14ac:dyDescent="0.2">
      <c r="A281" s="274" t="s">
        <v>120</v>
      </c>
      <c r="B281" s="274" t="s">
        <v>9414</v>
      </c>
      <c r="C281" s="274"/>
      <c r="D281" s="275">
        <v>-1.615882477E-4</v>
      </c>
      <c r="E281" s="274"/>
      <c r="F281" s="275">
        <f t="shared" si="8"/>
        <v>-1.615882477E-4</v>
      </c>
      <c r="G281" s="275" t="str">
        <f t="shared" si="9"/>
        <v/>
      </c>
    </row>
    <row r="282" spans="1:7" x14ac:dyDescent="0.2">
      <c r="A282" s="274" t="s">
        <v>120</v>
      </c>
      <c r="B282" s="274" t="s">
        <v>8288</v>
      </c>
      <c r="C282" s="274" t="s">
        <v>374</v>
      </c>
      <c r="D282" s="275">
        <v>8.5708448440000005E-5</v>
      </c>
      <c r="E282" s="274"/>
      <c r="F282" s="275" t="str">
        <f t="shared" si="8"/>
        <v/>
      </c>
      <c r="G282" s="275">
        <f t="shared" si="9"/>
        <v>8.5708448440000005E-5</v>
      </c>
    </row>
    <row r="283" spans="1:7" x14ac:dyDescent="0.2">
      <c r="A283" s="274" t="s">
        <v>120</v>
      </c>
      <c r="B283" s="274" t="s">
        <v>480</v>
      </c>
      <c r="C283" s="274" t="s">
        <v>374</v>
      </c>
      <c r="D283" s="275"/>
      <c r="E283" s="279"/>
      <c r="F283" s="275" t="str">
        <f t="shared" si="8"/>
        <v/>
      </c>
      <c r="G283" s="275" t="str">
        <f t="shared" si="9"/>
        <v/>
      </c>
    </row>
    <row r="284" spans="1:7" x14ac:dyDescent="0.2">
      <c r="A284" s="274" t="s">
        <v>121</v>
      </c>
      <c r="B284" s="274" t="s">
        <v>54</v>
      </c>
      <c r="C284" s="274" t="s">
        <v>374</v>
      </c>
      <c r="D284" s="275">
        <v>2.3841353390000002</v>
      </c>
      <c r="E284" s="274"/>
      <c r="F284" s="275" t="str">
        <f t="shared" si="8"/>
        <v/>
      </c>
      <c r="G284" s="275">
        <f t="shared" si="9"/>
        <v>2.3841353390000002</v>
      </c>
    </row>
    <row r="285" spans="1:7" x14ac:dyDescent="0.2">
      <c r="A285" s="274" t="s">
        <v>121</v>
      </c>
      <c r="B285" s="274" t="s">
        <v>9414</v>
      </c>
      <c r="C285" s="274"/>
      <c r="D285" s="275">
        <v>-2.3841353390000002</v>
      </c>
      <c r="E285" s="274"/>
      <c r="F285" s="275">
        <f t="shared" si="8"/>
        <v>-2.3841353390000002</v>
      </c>
      <c r="G285" s="275" t="str">
        <f t="shared" si="9"/>
        <v/>
      </c>
    </row>
    <row r="286" spans="1:7" x14ac:dyDescent="0.2">
      <c r="A286" s="274" t="s">
        <v>121</v>
      </c>
      <c r="B286" s="274" t="s">
        <v>480</v>
      </c>
      <c r="C286" s="274" t="s">
        <v>374</v>
      </c>
      <c r="D286" s="275"/>
      <c r="E286" s="274"/>
      <c r="F286" s="275" t="str">
        <f t="shared" si="8"/>
        <v/>
      </c>
      <c r="G286" s="275" t="str">
        <f t="shared" si="9"/>
        <v/>
      </c>
    </row>
    <row r="287" spans="1:7" x14ac:dyDescent="0.2">
      <c r="A287" s="274" t="s">
        <v>8745</v>
      </c>
      <c r="B287" s="274" t="s">
        <v>52</v>
      </c>
      <c r="C287" s="274" t="s">
        <v>356</v>
      </c>
      <c r="D287" s="275"/>
      <c r="E287" s="274"/>
      <c r="F287" s="275" t="str">
        <f t="shared" si="8"/>
        <v/>
      </c>
      <c r="G287" s="275" t="str">
        <f t="shared" si="9"/>
        <v/>
      </c>
    </row>
    <row r="288" spans="1:7" x14ac:dyDescent="0.2">
      <c r="A288" s="274" t="s">
        <v>8746</v>
      </c>
      <c r="B288" s="274" t="s">
        <v>480</v>
      </c>
      <c r="C288" s="274" t="s">
        <v>356</v>
      </c>
      <c r="D288" s="275"/>
      <c r="E288" s="274"/>
      <c r="F288" s="275" t="str">
        <f t="shared" si="8"/>
        <v/>
      </c>
      <c r="G288" s="275" t="str">
        <f t="shared" si="9"/>
        <v/>
      </c>
    </row>
    <row r="289" spans="1:7" x14ac:dyDescent="0.2">
      <c r="A289" s="274" t="s">
        <v>123</v>
      </c>
      <c r="B289" s="274" t="s">
        <v>9414</v>
      </c>
      <c r="C289" s="274"/>
      <c r="D289" s="275">
        <v>-3.630043262E-6</v>
      </c>
      <c r="E289" s="274"/>
      <c r="F289" s="275">
        <f t="shared" si="8"/>
        <v>-3.630043262E-6</v>
      </c>
      <c r="G289" s="275" t="str">
        <f t="shared" si="9"/>
        <v/>
      </c>
    </row>
    <row r="290" spans="1:7" x14ac:dyDescent="0.2">
      <c r="A290" s="274" t="s">
        <v>123</v>
      </c>
      <c r="B290" s="274" t="s">
        <v>8268</v>
      </c>
      <c r="C290" s="274" t="s">
        <v>356</v>
      </c>
      <c r="D290" s="275">
        <v>3.630043262E-6</v>
      </c>
      <c r="E290" s="274"/>
      <c r="F290" s="275" t="str">
        <f t="shared" si="8"/>
        <v/>
      </c>
      <c r="G290" s="275">
        <f t="shared" si="9"/>
        <v>3.630043262E-6</v>
      </c>
    </row>
    <row r="291" spans="1:7" x14ac:dyDescent="0.2">
      <c r="A291" s="274" t="s">
        <v>123</v>
      </c>
      <c r="B291" s="274" t="s">
        <v>480</v>
      </c>
      <c r="C291" s="274" t="s">
        <v>356</v>
      </c>
      <c r="D291" s="275"/>
      <c r="E291" s="274"/>
      <c r="F291" s="275" t="str">
        <f t="shared" si="8"/>
        <v/>
      </c>
      <c r="G291" s="275" t="str">
        <f t="shared" si="9"/>
        <v/>
      </c>
    </row>
    <row r="292" spans="1:7" x14ac:dyDescent="0.2">
      <c r="A292" s="274" t="s">
        <v>124</v>
      </c>
      <c r="B292" s="274" t="s">
        <v>54</v>
      </c>
      <c r="C292" s="274" t="s">
        <v>356</v>
      </c>
      <c r="D292" s="275">
        <v>1.1321474730000001</v>
      </c>
      <c r="E292" s="274"/>
      <c r="F292" s="275" t="str">
        <f t="shared" si="8"/>
        <v/>
      </c>
      <c r="G292" s="275">
        <f t="shared" si="9"/>
        <v>1.1321474730000001</v>
      </c>
    </row>
    <row r="293" spans="1:7" x14ac:dyDescent="0.2">
      <c r="A293" s="274" t="s">
        <v>124</v>
      </c>
      <c r="B293" s="274" t="s">
        <v>9414</v>
      </c>
      <c r="C293" s="274"/>
      <c r="D293" s="275">
        <v>-1.1321474730000001</v>
      </c>
      <c r="E293" s="274"/>
      <c r="F293" s="275">
        <f t="shared" si="8"/>
        <v>-1.1321474730000001</v>
      </c>
      <c r="G293" s="275" t="str">
        <f t="shared" si="9"/>
        <v/>
      </c>
    </row>
    <row r="294" spans="1:7" x14ac:dyDescent="0.2">
      <c r="A294" s="274" t="s">
        <v>124</v>
      </c>
      <c r="B294" s="274" t="s">
        <v>480</v>
      </c>
      <c r="C294" s="274" t="s">
        <v>356</v>
      </c>
      <c r="D294" s="275"/>
      <c r="E294" s="274"/>
      <c r="F294" s="275" t="str">
        <f t="shared" si="8"/>
        <v/>
      </c>
      <c r="G294" s="275" t="str">
        <f t="shared" si="9"/>
        <v/>
      </c>
    </row>
    <row r="295" spans="1:7" x14ac:dyDescent="0.2">
      <c r="A295" s="274" t="s">
        <v>8568</v>
      </c>
      <c r="B295" s="274" t="s">
        <v>52</v>
      </c>
      <c r="C295" s="274" t="s">
        <v>360</v>
      </c>
      <c r="D295" s="275"/>
      <c r="E295" s="274"/>
      <c r="F295" s="275" t="str">
        <f t="shared" si="8"/>
        <v/>
      </c>
      <c r="G295" s="275" t="str">
        <f t="shared" si="9"/>
        <v/>
      </c>
    </row>
    <row r="296" spans="1:7" x14ac:dyDescent="0.2">
      <c r="A296" s="274" t="s">
        <v>8569</v>
      </c>
      <c r="B296" s="274" t="s">
        <v>52</v>
      </c>
      <c r="C296" s="274" t="s">
        <v>360</v>
      </c>
      <c r="D296" s="275"/>
      <c r="E296" s="274"/>
      <c r="F296" s="275" t="str">
        <f t="shared" si="8"/>
        <v/>
      </c>
      <c r="G296" s="275" t="str">
        <f t="shared" si="9"/>
        <v/>
      </c>
    </row>
    <row r="297" spans="1:7" x14ac:dyDescent="0.2">
      <c r="A297" s="274" t="s">
        <v>8747</v>
      </c>
      <c r="B297" s="274" t="s">
        <v>52</v>
      </c>
      <c r="C297" s="274" t="s">
        <v>360</v>
      </c>
      <c r="D297" s="275"/>
      <c r="E297" s="274"/>
      <c r="F297" s="275" t="str">
        <f t="shared" si="8"/>
        <v/>
      </c>
      <c r="G297" s="275" t="str">
        <f t="shared" si="9"/>
        <v/>
      </c>
    </row>
    <row r="298" spans="1:7" x14ac:dyDescent="0.2">
      <c r="A298" s="274" t="s">
        <v>126</v>
      </c>
      <c r="B298" s="274" t="s">
        <v>54</v>
      </c>
      <c r="C298" s="274" t="s">
        <v>356</v>
      </c>
      <c r="D298" s="275">
        <v>1.205248524E-6</v>
      </c>
      <c r="E298" s="274"/>
      <c r="F298" s="275" t="str">
        <f t="shared" si="8"/>
        <v/>
      </c>
      <c r="G298" s="275">
        <f t="shared" si="9"/>
        <v>1.205248524E-6</v>
      </c>
    </row>
    <row r="299" spans="1:7" x14ac:dyDescent="0.2">
      <c r="A299" s="274" t="s">
        <v>126</v>
      </c>
      <c r="B299" s="274" t="s">
        <v>9414</v>
      </c>
      <c r="C299" s="274"/>
      <c r="D299" s="275">
        <v>-1.205248524E-6</v>
      </c>
      <c r="E299" s="274"/>
      <c r="F299" s="275">
        <f t="shared" si="8"/>
        <v>-1.205248524E-6</v>
      </c>
      <c r="G299" s="275" t="str">
        <f t="shared" si="9"/>
        <v/>
      </c>
    </row>
    <row r="300" spans="1:7" x14ac:dyDescent="0.2">
      <c r="A300" s="274" t="s">
        <v>126</v>
      </c>
      <c r="B300" s="274" t="s">
        <v>52</v>
      </c>
      <c r="C300" s="274" t="s">
        <v>356</v>
      </c>
      <c r="D300" s="275"/>
      <c r="E300" s="274"/>
      <c r="F300" s="275" t="str">
        <f t="shared" si="8"/>
        <v/>
      </c>
      <c r="G300" s="275" t="str">
        <f t="shared" si="9"/>
        <v/>
      </c>
    </row>
    <row r="301" spans="1:7" x14ac:dyDescent="0.2">
      <c r="A301" s="274" t="s">
        <v>126</v>
      </c>
      <c r="B301" s="274" t="s">
        <v>480</v>
      </c>
      <c r="C301" s="274" t="s">
        <v>356</v>
      </c>
      <c r="D301" s="275"/>
      <c r="E301" s="274"/>
      <c r="F301" s="275" t="str">
        <f t="shared" si="8"/>
        <v/>
      </c>
      <c r="G301" s="275" t="str">
        <f t="shared" si="9"/>
        <v/>
      </c>
    </row>
    <row r="302" spans="1:7" x14ac:dyDescent="0.2">
      <c r="A302" s="274" t="s">
        <v>8570</v>
      </c>
      <c r="B302" s="274" t="s">
        <v>54</v>
      </c>
      <c r="C302" s="274" t="s">
        <v>357</v>
      </c>
      <c r="D302" s="275">
        <v>2.031353971E-7</v>
      </c>
      <c r="E302" s="279"/>
      <c r="F302" s="275" t="str">
        <f t="shared" si="8"/>
        <v/>
      </c>
      <c r="G302" s="275">
        <f t="shared" si="9"/>
        <v>2.031353971E-7</v>
      </c>
    </row>
    <row r="303" spans="1:7" x14ac:dyDescent="0.2">
      <c r="A303" s="274" t="s">
        <v>8570</v>
      </c>
      <c r="B303" s="274" t="s">
        <v>9414</v>
      </c>
      <c r="C303" s="274"/>
      <c r="D303" s="275">
        <v>-2.031353971E-7</v>
      </c>
      <c r="E303" s="274"/>
      <c r="F303" s="275">
        <f t="shared" si="8"/>
        <v>-2.031353971E-7</v>
      </c>
      <c r="G303" s="275" t="str">
        <f t="shared" si="9"/>
        <v/>
      </c>
    </row>
    <row r="304" spans="1:7" x14ac:dyDescent="0.2">
      <c r="A304" s="274" t="s">
        <v>8571</v>
      </c>
      <c r="B304" s="274" t="s">
        <v>54</v>
      </c>
      <c r="C304" s="274" t="s">
        <v>357</v>
      </c>
      <c r="D304" s="275">
        <v>2.0313520920000001E-7</v>
      </c>
      <c r="E304" s="274"/>
      <c r="F304" s="275" t="str">
        <f t="shared" si="8"/>
        <v/>
      </c>
      <c r="G304" s="275">
        <f t="shared" si="9"/>
        <v>2.0313520920000001E-7</v>
      </c>
    </row>
    <row r="305" spans="1:7" x14ac:dyDescent="0.2">
      <c r="A305" s="274" t="s">
        <v>8571</v>
      </c>
      <c r="B305" s="274" t="s">
        <v>9414</v>
      </c>
      <c r="C305" s="274"/>
      <c r="D305" s="275">
        <v>-2.0313520920000001E-7</v>
      </c>
      <c r="E305" s="274"/>
      <c r="F305" s="275">
        <f t="shared" si="8"/>
        <v>-2.0313520920000001E-7</v>
      </c>
      <c r="G305" s="275" t="str">
        <f t="shared" si="9"/>
        <v/>
      </c>
    </row>
    <row r="306" spans="1:7" x14ac:dyDescent="0.2">
      <c r="A306" s="274" t="s">
        <v>8473</v>
      </c>
      <c r="B306" s="274" t="s">
        <v>54</v>
      </c>
      <c r="C306" s="274" t="s">
        <v>357</v>
      </c>
      <c r="D306" s="275">
        <v>2.0313480390000001E-7</v>
      </c>
      <c r="E306" s="279"/>
      <c r="F306" s="275" t="str">
        <f t="shared" si="8"/>
        <v/>
      </c>
      <c r="G306" s="275">
        <f t="shared" si="9"/>
        <v>2.0313480390000001E-7</v>
      </c>
    </row>
    <row r="307" spans="1:7" x14ac:dyDescent="0.2">
      <c r="A307" s="274" t="s">
        <v>8473</v>
      </c>
      <c r="B307" s="274" t="s">
        <v>9414</v>
      </c>
      <c r="C307" s="274"/>
      <c r="D307" s="275">
        <v>-2.0313480390000001E-7</v>
      </c>
      <c r="E307" s="279"/>
      <c r="F307" s="275">
        <f t="shared" si="8"/>
        <v>-2.0313480390000001E-7</v>
      </c>
      <c r="G307" s="275" t="str">
        <f t="shared" si="9"/>
        <v/>
      </c>
    </row>
    <row r="308" spans="1:7" x14ac:dyDescent="0.2">
      <c r="A308" s="274" t="s">
        <v>497</v>
      </c>
      <c r="B308" s="274" t="s">
        <v>54</v>
      </c>
      <c r="C308" s="274" t="s">
        <v>357</v>
      </c>
      <c r="D308" s="275">
        <v>4.0627097590000002E-7</v>
      </c>
      <c r="E308" s="274"/>
      <c r="F308" s="275" t="str">
        <f t="shared" si="8"/>
        <v/>
      </c>
      <c r="G308" s="275">
        <f t="shared" si="9"/>
        <v>4.0627097590000002E-7</v>
      </c>
    </row>
    <row r="309" spans="1:7" x14ac:dyDescent="0.2">
      <c r="A309" s="274" t="s">
        <v>497</v>
      </c>
      <c r="B309" s="274" t="s">
        <v>9414</v>
      </c>
      <c r="C309" s="274"/>
      <c r="D309" s="275">
        <v>-4.0627097590000002E-7</v>
      </c>
      <c r="E309" s="274"/>
      <c r="F309" s="275">
        <f t="shared" si="8"/>
        <v>-4.0627097590000002E-7</v>
      </c>
      <c r="G309" s="275" t="str">
        <f t="shared" si="9"/>
        <v/>
      </c>
    </row>
    <row r="310" spans="1:7" x14ac:dyDescent="0.2">
      <c r="A310" s="274" t="s">
        <v>8615</v>
      </c>
      <c r="B310" s="274" t="s">
        <v>54</v>
      </c>
      <c r="C310" s="274" t="s">
        <v>357</v>
      </c>
      <c r="D310" s="275">
        <v>2.0313540230000001E-7</v>
      </c>
      <c r="E310" s="274"/>
      <c r="F310" s="275" t="str">
        <f t="shared" si="8"/>
        <v/>
      </c>
      <c r="G310" s="275">
        <f t="shared" si="9"/>
        <v>2.0313540230000001E-7</v>
      </c>
    </row>
    <row r="311" spans="1:7" x14ac:dyDescent="0.2">
      <c r="A311" s="274" t="s">
        <v>8615</v>
      </c>
      <c r="B311" s="274" t="s">
        <v>9414</v>
      </c>
      <c r="C311" s="274"/>
      <c r="D311" s="275">
        <v>-2.0313540230000001E-7</v>
      </c>
      <c r="E311" s="274"/>
      <c r="F311" s="275">
        <f t="shared" si="8"/>
        <v>-2.0313540230000001E-7</v>
      </c>
      <c r="G311" s="275" t="str">
        <f t="shared" si="9"/>
        <v/>
      </c>
    </row>
    <row r="312" spans="1:7" x14ac:dyDescent="0.2">
      <c r="A312" s="274" t="s">
        <v>8572</v>
      </c>
      <c r="B312" s="274" t="s">
        <v>54</v>
      </c>
      <c r="C312" s="274" t="s">
        <v>357</v>
      </c>
      <c r="D312" s="275">
        <v>2.031352109E-7</v>
      </c>
      <c r="E312" s="274"/>
      <c r="F312" s="275" t="str">
        <f t="shared" si="8"/>
        <v/>
      </c>
      <c r="G312" s="275">
        <f t="shared" si="9"/>
        <v>2.031352109E-7</v>
      </c>
    </row>
    <row r="313" spans="1:7" x14ac:dyDescent="0.2">
      <c r="A313" s="274" t="s">
        <v>8572</v>
      </c>
      <c r="B313" s="274" t="s">
        <v>9414</v>
      </c>
      <c r="C313" s="274"/>
      <c r="D313" s="275">
        <v>-2.031352109E-7</v>
      </c>
      <c r="E313" s="274"/>
      <c r="F313" s="275">
        <f t="shared" si="8"/>
        <v>-2.031352109E-7</v>
      </c>
      <c r="G313" s="275" t="str">
        <f t="shared" si="9"/>
        <v/>
      </c>
    </row>
    <row r="314" spans="1:7" x14ac:dyDescent="0.2">
      <c r="A314" s="274" t="s">
        <v>8474</v>
      </c>
      <c r="B314" s="274" t="s">
        <v>54</v>
      </c>
      <c r="C314" s="274" t="s">
        <v>357</v>
      </c>
      <c r="D314" s="275">
        <v>4.086886096E-7</v>
      </c>
      <c r="E314" s="274"/>
      <c r="F314" s="275" t="str">
        <f t="shared" si="8"/>
        <v/>
      </c>
      <c r="G314" s="275">
        <f t="shared" si="9"/>
        <v>4.086886096E-7</v>
      </c>
    </row>
    <row r="315" spans="1:7" x14ac:dyDescent="0.2">
      <c r="A315" s="274" t="s">
        <v>8474</v>
      </c>
      <c r="B315" s="274" t="s">
        <v>9414</v>
      </c>
      <c r="C315" s="274"/>
      <c r="D315" s="275">
        <v>-4.086886096E-7</v>
      </c>
      <c r="E315" s="274"/>
      <c r="F315" s="275">
        <f t="shared" si="8"/>
        <v>-4.086886096E-7</v>
      </c>
      <c r="G315" s="275" t="str">
        <f t="shared" si="9"/>
        <v/>
      </c>
    </row>
    <row r="316" spans="1:7" x14ac:dyDescent="0.2">
      <c r="A316" s="274" t="s">
        <v>8151</v>
      </c>
      <c r="B316" s="274" t="s">
        <v>52</v>
      </c>
      <c r="C316" s="274" t="s">
        <v>360</v>
      </c>
      <c r="D316" s="275"/>
      <c r="E316" s="274"/>
      <c r="F316" s="275" t="str">
        <f t="shared" si="8"/>
        <v/>
      </c>
      <c r="G316" s="275" t="str">
        <f t="shared" si="9"/>
        <v/>
      </c>
    </row>
    <row r="317" spans="1:7" x14ac:dyDescent="0.2">
      <c r="A317" s="274" t="s">
        <v>8748</v>
      </c>
      <c r="B317" s="274" t="s">
        <v>52</v>
      </c>
      <c r="C317" s="274" t="s">
        <v>360</v>
      </c>
      <c r="D317" s="275"/>
      <c r="E317" s="274"/>
      <c r="F317" s="275" t="str">
        <f t="shared" si="8"/>
        <v/>
      </c>
      <c r="G317" s="275" t="str">
        <f t="shared" si="9"/>
        <v/>
      </c>
    </row>
    <row r="318" spans="1:7" x14ac:dyDescent="0.2">
      <c r="A318" s="274" t="s">
        <v>8749</v>
      </c>
      <c r="B318" s="274" t="s">
        <v>54</v>
      </c>
      <c r="C318" s="274" t="s">
        <v>360</v>
      </c>
      <c r="D318" s="275">
        <v>2.0801069279999999E-6</v>
      </c>
      <c r="E318" s="274"/>
      <c r="F318" s="275" t="str">
        <f t="shared" si="8"/>
        <v/>
      </c>
      <c r="G318" s="275">
        <f t="shared" si="9"/>
        <v>2.0801069279999999E-6</v>
      </c>
    </row>
    <row r="319" spans="1:7" x14ac:dyDescent="0.2">
      <c r="A319" s="274" t="s">
        <v>8749</v>
      </c>
      <c r="B319" s="274" t="s">
        <v>9414</v>
      </c>
      <c r="C319" s="274"/>
      <c r="D319" s="275">
        <v>-2.0801069279999999E-6</v>
      </c>
      <c r="E319" s="274"/>
      <c r="F319" s="275">
        <f t="shared" si="8"/>
        <v>-2.0801069279999999E-6</v>
      </c>
      <c r="G319" s="275" t="str">
        <f t="shared" si="9"/>
        <v/>
      </c>
    </row>
    <row r="320" spans="1:7" x14ac:dyDescent="0.2">
      <c r="A320" s="274" t="s">
        <v>8749</v>
      </c>
      <c r="B320" s="274" t="s">
        <v>52</v>
      </c>
      <c r="C320" s="274" t="s">
        <v>360</v>
      </c>
      <c r="D320" s="275"/>
      <c r="E320" s="274"/>
      <c r="F320" s="275" t="str">
        <f t="shared" si="8"/>
        <v/>
      </c>
      <c r="G320" s="275" t="str">
        <f t="shared" si="9"/>
        <v/>
      </c>
    </row>
    <row r="321" spans="1:7" x14ac:dyDescent="0.2">
      <c r="A321" s="274" t="s">
        <v>8750</v>
      </c>
      <c r="B321" s="274" t="s">
        <v>480</v>
      </c>
      <c r="C321" s="274" t="s">
        <v>363</v>
      </c>
      <c r="D321" s="275"/>
      <c r="E321" s="274"/>
      <c r="F321" s="275" t="str">
        <f t="shared" si="8"/>
        <v/>
      </c>
      <c r="G321" s="275" t="str">
        <f t="shared" si="9"/>
        <v/>
      </c>
    </row>
    <row r="322" spans="1:7" x14ac:dyDescent="0.2">
      <c r="A322" s="274" t="s">
        <v>8751</v>
      </c>
      <c r="B322" s="274" t="s">
        <v>52</v>
      </c>
      <c r="C322" s="274" t="s">
        <v>363</v>
      </c>
      <c r="D322" s="275"/>
      <c r="E322" s="274"/>
      <c r="F322" s="275" t="str">
        <f t="shared" si="8"/>
        <v/>
      </c>
      <c r="G322" s="275" t="str">
        <f t="shared" si="9"/>
        <v/>
      </c>
    </row>
    <row r="323" spans="1:7" x14ac:dyDescent="0.2">
      <c r="A323" s="274" t="s">
        <v>127</v>
      </c>
      <c r="B323" s="274" t="s">
        <v>8294</v>
      </c>
      <c r="C323" s="274" t="s">
        <v>363</v>
      </c>
      <c r="D323" s="275">
        <v>1.8128036559999999E-5</v>
      </c>
      <c r="E323" s="274"/>
      <c r="F323" s="275" t="str">
        <f t="shared" si="8"/>
        <v/>
      </c>
      <c r="G323" s="275">
        <f t="shared" si="9"/>
        <v>1.8128036559999999E-5</v>
      </c>
    </row>
    <row r="324" spans="1:7" x14ac:dyDescent="0.2">
      <c r="A324" s="274" t="s">
        <v>127</v>
      </c>
      <c r="B324" s="274" t="s">
        <v>9414</v>
      </c>
      <c r="C324" s="274"/>
      <c r="D324" s="275">
        <v>-2.1045060160000001E-4</v>
      </c>
      <c r="E324" s="274"/>
      <c r="F324" s="275">
        <f t="shared" si="8"/>
        <v>-2.1045060160000001E-4</v>
      </c>
      <c r="G324" s="275" t="str">
        <f t="shared" si="9"/>
        <v/>
      </c>
    </row>
    <row r="325" spans="1:7" x14ac:dyDescent="0.2">
      <c r="A325" s="274" t="s">
        <v>127</v>
      </c>
      <c r="B325" s="274" t="s">
        <v>8288</v>
      </c>
      <c r="C325" s="274" t="s">
        <v>363</v>
      </c>
      <c r="D325" s="275">
        <v>1.748849994E-4</v>
      </c>
      <c r="E325" s="274"/>
      <c r="F325" s="275" t="str">
        <f t="shared" si="8"/>
        <v/>
      </c>
      <c r="G325" s="275">
        <f t="shared" si="9"/>
        <v>1.748849994E-4</v>
      </c>
    </row>
    <row r="326" spans="1:7" x14ac:dyDescent="0.2">
      <c r="A326" s="274" t="s">
        <v>127</v>
      </c>
      <c r="B326" s="274" t="s">
        <v>8276</v>
      </c>
      <c r="C326" s="274" t="s">
        <v>363</v>
      </c>
      <c r="D326" s="275">
        <v>1.7437565620000001E-5</v>
      </c>
      <c r="E326" s="274"/>
      <c r="F326" s="275" t="str">
        <f t="shared" ref="F326:F389" si="10">IF(D326&lt;0,D326,"")</f>
        <v/>
      </c>
      <c r="G326" s="275">
        <f t="shared" ref="G326:G389" si="11">IF(D326&gt;0,D326,"")</f>
        <v>1.7437565620000001E-5</v>
      </c>
    </row>
    <row r="327" spans="1:7" x14ac:dyDescent="0.2">
      <c r="A327" s="274" t="s">
        <v>127</v>
      </c>
      <c r="B327" s="274" t="s">
        <v>480</v>
      </c>
      <c r="C327" s="274" t="s">
        <v>363</v>
      </c>
      <c r="D327" s="275"/>
      <c r="E327" s="279"/>
      <c r="F327" s="275" t="str">
        <f t="shared" si="10"/>
        <v/>
      </c>
      <c r="G327" s="275" t="str">
        <f t="shared" si="11"/>
        <v/>
      </c>
    </row>
    <row r="328" spans="1:7" x14ac:dyDescent="0.2">
      <c r="A328" s="274" t="s">
        <v>128</v>
      </c>
      <c r="B328" s="274" t="s">
        <v>8295</v>
      </c>
      <c r="C328" s="274" t="s">
        <v>363</v>
      </c>
      <c r="D328" s="275">
        <v>1.6065560489999999</v>
      </c>
      <c r="E328" s="279"/>
      <c r="F328" s="275" t="str">
        <f t="shared" si="10"/>
        <v/>
      </c>
      <c r="G328" s="275">
        <f t="shared" si="11"/>
        <v>1.6065560489999999</v>
      </c>
    </row>
    <row r="329" spans="1:7" x14ac:dyDescent="0.2">
      <c r="A329" s="274" t="s">
        <v>128</v>
      </c>
      <c r="B329" s="274" t="s">
        <v>8296</v>
      </c>
      <c r="C329" s="274" t="s">
        <v>363</v>
      </c>
      <c r="D329" s="275">
        <v>1.5834632379999999E-3</v>
      </c>
      <c r="E329" s="274"/>
      <c r="F329" s="275" t="str">
        <f t="shared" si="10"/>
        <v/>
      </c>
      <c r="G329" s="275">
        <f t="shared" si="11"/>
        <v>1.5834632379999999E-3</v>
      </c>
    </row>
    <row r="330" spans="1:7" x14ac:dyDescent="0.2">
      <c r="A330" s="274" t="s">
        <v>128</v>
      </c>
      <c r="B330" s="274" t="s">
        <v>8290</v>
      </c>
      <c r="C330" s="274" t="s">
        <v>363</v>
      </c>
      <c r="D330" s="275">
        <v>0.1033811052</v>
      </c>
      <c r="E330" s="274"/>
      <c r="F330" s="275" t="str">
        <f t="shared" si="10"/>
        <v/>
      </c>
      <c r="G330" s="275">
        <f t="shared" si="11"/>
        <v>0.1033811052</v>
      </c>
    </row>
    <row r="331" spans="1:7" x14ac:dyDescent="0.2">
      <c r="A331" s="274" t="s">
        <v>128</v>
      </c>
      <c r="B331" s="274" t="s">
        <v>9414</v>
      </c>
      <c r="C331" s="274"/>
      <c r="D331" s="275">
        <v>-1.7128997749999999</v>
      </c>
      <c r="E331" s="274"/>
      <c r="F331" s="275">
        <f t="shared" si="10"/>
        <v>-1.7128997749999999</v>
      </c>
      <c r="G331" s="275" t="str">
        <f t="shared" si="11"/>
        <v/>
      </c>
    </row>
    <row r="332" spans="1:7" x14ac:dyDescent="0.2">
      <c r="A332" s="274" t="s">
        <v>128</v>
      </c>
      <c r="B332" s="274" t="s">
        <v>8271</v>
      </c>
      <c r="C332" s="274" t="s">
        <v>363</v>
      </c>
      <c r="D332" s="275">
        <v>1.379157642E-3</v>
      </c>
      <c r="E332" s="274"/>
      <c r="F332" s="275" t="str">
        <f t="shared" si="10"/>
        <v/>
      </c>
      <c r="G332" s="275">
        <f t="shared" si="11"/>
        <v>1.379157642E-3</v>
      </c>
    </row>
    <row r="333" spans="1:7" x14ac:dyDescent="0.2">
      <c r="A333" s="274" t="s">
        <v>128</v>
      </c>
      <c r="B333" s="274" t="s">
        <v>480</v>
      </c>
      <c r="C333" s="274" t="s">
        <v>363</v>
      </c>
      <c r="D333" s="275"/>
      <c r="E333" s="274"/>
      <c r="F333" s="275" t="str">
        <f t="shared" si="10"/>
        <v/>
      </c>
      <c r="G333" s="275" t="str">
        <f t="shared" si="11"/>
        <v/>
      </c>
    </row>
    <row r="334" spans="1:7" x14ac:dyDescent="0.2">
      <c r="A334" s="274" t="s">
        <v>130</v>
      </c>
      <c r="B334" s="274" t="s">
        <v>8348</v>
      </c>
      <c r="C334" s="274" t="s">
        <v>358</v>
      </c>
      <c r="D334" s="275">
        <v>-3.736226051</v>
      </c>
      <c r="E334" s="274"/>
      <c r="F334" s="275">
        <f t="shared" si="10"/>
        <v>-3.736226051</v>
      </c>
      <c r="G334" s="275" t="str">
        <f t="shared" si="11"/>
        <v/>
      </c>
    </row>
    <row r="335" spans="1:7" x14ac:dyDescent="0.2">
      <c r="A335" s="274" t="s">
        <v>130</v>
      </c>
      <c r="B335" s="274" t="s">
        <v>8295</v>
      </c>
      <c r="C335" s="274" t="s">
        <v>358</v>
      </c>
      <c r="D335" s="275">
        <v>-7.346558559</v>
      </c>
      <c r="E335" s="274"/>
      <c r="F335" s="275">
        <f t="shared" si="10"/>
        <v>-7.346558559</v>
      </c>
      <c r="G335" s="275" t="str">
        <f t="shared" si="11"/>
        <v/>
      </c>
    </row>
    <row r="336" spans="1:7" x14ac:dyDescent="0.2">
      <c r="A336" s="274" t="s">
        <v>130</v>
      </c>
      <c r="B336" s="274" t="s">
        <v>9414</v>
      </c>
      <c r="C336" s="274"/>
      <c r="D336" s="275">
        <v>-1.135216172</v>
      </c>
      <c r="E336" s="274"/>
      <c r="F336" s="275">
        <f t="shared" si="10"/>
        <v>-1.135216172</v>
      </c>
      <c r="G336" s="275" t="str">
        <f t="shared" si="11"/>
        <v/>
      </c>
    </row>
    <row r="337" spans="1:7" x14ac:dyDescent="0.2">
      <c r="A337" s="274" t="s">
        <v>130</v>
      </c>
      <c r="B337" s="274" t="s">
        <v>8288</v>
      </c>
      <c r="C337" s="274" t="s">
        <v>358</v>
      </c>
      <c r="D337" s="275">
        <v>-39.108943879999998</v>
      </c>
      <c r="E337" s="274"/>
      <c r="F337" s="275">
        <f t="shared" si="10"/>
        <v>-39.108943879999998</v>
      </c>
      <c r="G337" s="275" t="str">
        <f t="shared" si="11"/>
        <v/>
      </c>
    </row>
    <row r="338" spans="1:7" x14ac:dyDescent="0.2">
      <c r="A338" s="274" t="s">
        <v>130</v>
      </c>
      <c r="B338" s="274" t="s">
        <v>52</v>
      </c>
      <c r="C338" s="274" t="s">
        <v>358</v>
      </c>
      <c r="D338" s="275"/>
      <c r="E338" s="274"/>
      <c r="F338" s="275" t="str">
        <f t="shared" si="10"/>
        <v/>
      </c>
      <c r="G338" s="275" t="str">
        <f t="shared" si="11"/>
        <v/>
      </c>
    </row>
    <row r="339" spans="1:7" x14ac:dyDescent="0.2">
      <c r="A339" s="274" t="s">
        <v>130</v>
      </c>
      <c r="B339" s="274" t="s">
        <v>401</v>
      </c>
      <c r="C339" s="274" t="s">
        <v>358</v>
      </c>
      <c r="D339" s="275"/>
      <c r="E339" s="274"/>
      <c r="F339" s="275" t="str">
        <f t="shared" si="10"/>
        <v/>
      </c>
      <c r="G339" s="275" t="str">
        <f t="shared" si="11"/>
        <v/>
      </c>
    </row>
    <row r="340" spans="1:7" x14ac:dyDescent="0.2">
      <c r="A340" s="274" t="s">
        <v>130</v>
      </c>
      <c r="B340" s="274" t="s">
        <v>8297</v>
      </c>
      <c r="C340" s="274" t="s">
        <v>358</v>
      </c>
      <c r="D340" s="275">
        <v>-18.856297770000001</v>
      </c>
      <c r="E340" s="274"/>
      <c r="F340" s="275">
        <f t="shared" si="10"/>
        <v>-18.856297770000001</v>
      </c>
      <c r="G340" s="275" t="str">
        <f t="shared" si="11"/>
        <v/>
      </c>
    </row>
    <row r="341" spans="1:7" x14ac:dyDescent="0.2">
      <c r="A341" s="274" t="s">
        <v>130</v>
      </c>
      <c r="B341" s="274" t="s">
        <v>8298</v>
      </c>
      <c r="C341" s="274" t="s">
        <v>358</v>
      </c>
      <c r="D341" s="275">
        <v>-16.90303681</v>
      </c>
      <c r="E341" s="274"/>
      <c r="F341" s="275">
        <f t="shared" si="10"/>
        <v>-16.90303681</v>
      </c>
      <c r="G341" s="275" t="str">
        <f t="shared" si="11"/>
        <v/>
      </c>
    </row>
    <row r="342" spans="1:7" x14ac:dyDescent="0.2">
      <c r="A342" s="274" t="s">
        <v>130</v>
      </c>
      <c r="B342" s="274" t="s">
        <v>8268</v>
      </c>
      <c r="C342" s="274" t="s">
        <v>358</v>
      </c>
      <c r="D342" s="275">
        <v>-3.056795868</v>
      </c>
      <c r="E342" s="274"/>
      <c r="F342" s="275">
        <f t="shared" si="10"/>
        <v>-3.056795868</v>
      </c>
      <c r="G342" s="275" t="str">
        <f t="shared" si="11"/>
        <v/>
      </c>
    </row>
    <row r="343" spans="1:7" x14ac:dyDescent="0.2">
      <c r="A343" s="274" t="s">
        <v>130</v>
      </c>
      <c r="B343" s="274" t="s">
        <v>8266</v>
      </c>
      <c r="C343" s="274" t="s">
        <v>358</v>
      </c>
      <c r="D343" s="275">
        <v>-17.484007729999998</v>
      </c>
      <c r="E343" s="274"/>
      <c r="F343" s="275">
        <f t="shared" si="10"/>
        <v>-17.484007729999998</v>
      </c>
      <c r="G343" s="275" t="str">
        <f t="shared" si="11"/>
        <v/>
      </c>
    </row>
    <row r="344" spans="1:7" x14ac:dyDescent="0.2">
      <c r="A344" s="274" t="s">
        <v>130</v>
      </c>
      <c r="B344" s="274" t="s">
        <v>8262</v>
      </c>
      <c r="C344" s="274" t="s">
        <v>358</v>
      </c>
      <c r="D344" s="275">
        <v>119.5625567</v>
      </c>
      <c r="E344" s="274"/>
      <c r="F344" s="275" t="str">
        <f t="shared" si="10"/>
        <v/>
      </c>
      <c r="G344" s="275">
        <f t="shared" si="11"/>
        <v>119.5625567</v>
      </c>
    </row>
    <row r="345" spans="1:7" x14ac:dyDescent="0.2">
      <c r="A345" s="274" t="s">
        <v>130</v>
      </c>
      <c r="B345" s="274" t="s">
        <v>8267</v>
      </c>
      <c r="C345" s="274" t="s">
        <v>358</v>
      </c>
      <c r="D345" s="275">
        <v>-3.9976121710000001</v>
      </c>
      <c r="E345" s="274"/>
      <c r="F345" s="275">
        <f t="shared" si="10"/>
        <v>-3.9976121710000001</v>
      </c>
      <c r="G345" s="275" t="str">
        <f t="shared" si="11"/>
        <v/>
      </c>
    </row>
    <row r="346" spans="1:7" x14ac:dyDescent="0.2">
      <c r="A346" s="274" t="s">
        <v>130</v>
      </c>
      <c r="B346" s="274" t="s">
        <v>403</v>
      </c>
      <c r="C346" s="274" t="s">
        <v>358</v>
      </c>
      <c r="D346" s="275">
        <v>-7.9378616659999999</v>
      </c>
      <c r="E346" s="274"/>
      <c r="F346" s="275">
        <f t="shared" si="10"/>
        <v>-7.9378616659999999</v>
      </c>
      <c r="G346" s="275" t="str">
        <f t="shared" si="11"/>
        <v/>
      </c>
    </row>
    <row r="347" spans="1:7" x14ac:dyDescent="0.2">
      <c r="A347" s="274" t="s">
        <v>130</v>
      </c>
      <c r="B347" s="274" t="s">
        <v>55</v>
      </c>
      <c r="C347" s="274" t="s">
        <v>358</v>
      </c>
      <c r="D347" s="275"/>
      <c r="E347" s="279"/>
      <c r="F347" s="275" t="str">
        <f t="shared" si="10"/>
        <v/>
      </c>
      <c r="G347" s="275" t="str">
        <f t="shared" si="11"/>
        <v/>
      </c>
    </row>
    <row r="348" spans="1:7" x14ac:dyDescent="0.2">
      <c r="A348" s="274" t="s">
        <v>8752</v>
      </c>
      <c r="B348" s="274" t="s">
        <v>54</v>
      </c>
      <c r="C348" s="274" t="s">
        <v>358</v>
      </c>
      <c r="D348" s="275"/>
      <c r="E348" s="274"/>
      <c r="F348" s="275" t="str">
        <f t="shared" si="10"/>
        <v/>
      </c>
      <c r="G348" s="275" t="str">
        <f t="shared" si="11"/>
        <v/>
      </c>
    </row>
    <row r="349" spans="1:7" x14ac:dyDescent="0.2">
      <c r="A349" s="274" t="s">
        <v>8752</v>
      </c>
      <c r="B349" s="274" t="s">
        <v>52</v>
      </c>
      <c r="C349" s="274" t="s">
        <v>358</v>
      </c>
      <c r="D349" s="275"/>
      <c r="E349" s="274"/>
      <c r="F349" s="275" t="str">
        <f t="shared" si="10"/>
        <v/>
      </c>
      <c r="G349" s="275" t="str">
        <f t="shared" si="11"/>
        <v/>
      </c>
    </row>
    <row r="350" spans="1:7" x14ac:dyDescent="0.2">
      <c r="A350" s="274" t="s">
        <v>8752</v>
      </c>
      <c r="B350" s="274" t="s">
        <v>480</v>
      </c>
      <c r="C350" s="274" t="s">
        <v>358</v>
      </c>
      <c r="D350" s="275"/>
      <c r="E350" s="274"/>
      <c r="F350" s="275" t="str">
        <f t="shared" si="10"/>
        <v/>
      </c>
      <c r="G350" s="275" t="str">
        <f t="shared" si="11"/>
        <v/>
      </c>
    </row>
    <row r="351" spans="1:7" x14ac:dyDescent="0.2">
      <c r="A351" s="274" t="s">
        <v>131</v>
      </c>
      <c r="B351" s="274" t="s">
        <v>54</v>
      </c>
      <c r="C351" s="274" t="s">
        <v>358</v>
      </c>
      <c r="D351" s="275">
        <v>6.6257017730000003E-6</v>
      </c>
      <c r="E351" s="274"/>
      <c r="F351" s="275" t="str">
        <f t="shared" si="10"/>
        <v/>
      </c>
      <c r="G351" s="275">
        <f t="shared" si="11"/>
        <v>6.6257017730000003E-6</v>
      </c>
    </row>
    <row r="352" spans="1:7" x14ac:dyDescent="0.2">
      <c r="A352" s="274" t="s">
        <v>131</v>
      </c>
      <c r="B352" s="274" t="s">
        <v>9414</v>
      </c>
      <c r="C352" s="274"/>
      <c r="D352" s="275">
        <v>-6.6257017730000003E-6</v>
      </c>
      <c r="E352" s="274"/>
      <c r="F352" s="275">
        <f t="shared" si="10"/>
        <v>-6.6257017730000003E-6</v>
      </c>
      <c r="G352" s="275" t="str">
        <f t="shared" si="11"/>
        <v/>
      </c>
    </row>
    <row r="353" spans="1:7" x14ac:dyDescent="0.2">
      <c r="A353" s="274" t="s">
        <v>131</v>
      </c>
      <c r="B353" s="274" t="s">
        <v>401</v>
      </c>
      <c r="C353" s="274" t="s">
        <v>358</v>
      </c>
      <c r="D353" s="275"/>
      <c r="E353" s="274"/>
      <c r="F353" s="275" t="str">
        <f t="shared" si="10"/>
        <v/>
      </c>
      <c r="G353" s="275" t="str">
        <f t="shared" si="11"/>
        <v/>
      </c>
    </row>
    <row r="354" spans="1:7" x14ac:dyDescent="0.2">
      <c r="A354" s="274" t="s">
        <v>132</v>
      </c>
      <c r="B354" s="274" t="s">
        <v>9414</v>
      </c>
      <c r="C354" s="274"/>
      <c r="D354" s="275">
        <v>-2.4228851739999999E-6</v>
      </c>
      <c r="E354" s="274"/>
      <c r="F354" s="275">
        <f t="shared" si="10"/>
        <v>-2.4228851739999999E-6</v>
      </c>
      <c r="G354" s="275" t="str">
        <f t="shared" si="11"/>
        <v/>
      </c>
    </row>
    <row r="355" spans="1:7" x14ac:dyDescent="0.2">
      <c r="A355" s="274" t="s">
        <v>132</v>
      </c>
      <c r="B355" s="274" t="s">
        <v>52</v>
      </c>
      <c r="C355" s="274" t="s">
        <v>358</v>
      </c>
      <c r="D355" s="275"/>
      <c r="E355" s="274"/>
      <c r="F355" s="275" t="str">
        <f t="shared" si="10"/>
        <v/>
      </c>
      <c r="G355" s="275" t="str">
        <f t="shared" si="11"/>
        <v/>
      </c>
    </row>
    <row r="356" spans="1:7" x14ac:dyDescent="0.2">
      <c r="A356" s="274" t="s">
        <v>132</v>
      </c>
      <c r="B356" s="274" t="s">
        <v>401</v>
      </c>
      <c r="C356" s="274" t="s">
        <v>358</v>
      </c>
      <c r="D356" s="275"/>
      <c r="E356" s="274"/>
      <c r="F356" s="275" t="str">
        <f t="shared" si="10"/>
        <v/>
      </c>
      <c r="G356" s="275" t="str">
        <f t="shared" si="11"/>
        <v/>
      </c>
    </row>
    <row r="357" spans="1:7" x14ac:dyDescent="0.2">
      <c r="A357" s="274" t="s">
        <v>132</v>
      </c>
      <c r="B357" s="274" t="s">
        <v>8267</v>
      </c>
      <c r="C357" s="274" t="s">
        <v>358</v>
      </c>
      <c r="D357" s="275">
        <v>7.7562941479999997E-7</v>
      </c>
      <c r="E357" s="274"/>
      <c r="F357" s="275" t="str">
        <f t="shared" si="10"/>
        <v/>
      </c>
      <c r="G357" s="275">
        <f t="shared" si="11"/>
        <v>7.7562941479999997E-7</v>
      </c>
    </row>
    <row r="358" spans="1:7" x14ac:dyDescent="0.2">
      <c r="A358" s="274" t="s">
        <v>132</v>
      </c>
      <c r="B358" s="274" t="s">
        <v>403</v>
      </c>
      <c r="C358" s="274" t="s">
        <v>358</v>
      </c>
      <c r="D358" s="275">
        <v>1.647255759E-6</v>
      </c>
      <c r="E358" s="274"/>
      <c r="F358" s="275" t="str">
        <f t="shared" si="10"/>
        <v/>
      </c>
      <c r="G358" s="275">
        <f t="shared" si="11"/>
        <v>1.647255759E-6</v>
      </c>
    </row>
    <row r="359" spans="1:7" x14ac:dyDescent="0.2">
      <c r="A359" s="274" t="s">
        <v>133</v>
      </c>
      <c r="B359" s="274" t="s">
        <v>9414</v>
      </c>
      <c r="C359" s="274"/>
      <c r="D359" s="275">
        <v>-5.2361699739999997E-6</v>
      </c>
      <c r="E359" s="274"/>
      <c r="F359" s="275">
        <f t="shared" si="10"/>
        <v>-5.2361699739999997E-6</v>
      </c>
      <c r="G359" s="275" t="str">
        <f t="shared" si="11"/>
        <v/>
      </c>
    </row>
    <row r="360" spans="1:7" x14ac:dyDescent="0.2">
      <c r="A360" s="274" t="s">
        <v>133</v>
      </c>
      <c r="B360" s="274" t="s">
        <v>52</v>
      </c>
      <c r="C360" s="274" t="s">
        <v>358</v>
      </c>
      <c r="D360" s="275"/>
      <c r="E360" s="274"/>
      <c r="F360" s="275" t="str">
        <f t="shared" si="10"/>
        <v/>
      </c>
      <c r="G360" s="275" t="str">
        <f t="shared" si="11"/>
        <v/>
      </c>
    </row>
    <row r="361" spans="1:7" x14ac:dyDescent="0.2">
      <c r="A361" s="274" t="s">
        <v>133</v>
      </c>
      <c r="B361" s="274" t="s">
        <v>401</v>
      </c>
      <c r="C361" s="274" t="s">
        <v>358</v>
      </c>
      <c r="D361" s="275"/>
      <c r="E361" s="274"/>
      <c r="F361" s="275" t="str">
        <f t="shared" si="10"/>
        <v/>
      </c>
      <c r="G361" s="275" t="str">
        <f t="shared" si="11"/>
        <v/>
      </c>
    </row>
    <row r="362" spans="1:7" x14ac:dyDescent="0.2">
      <c r="A362" s="274" t="s">
        <v>133</v>
      </c>
      <c r="B362" s="274" t="s">
        <v>403</v>
      </c>
      <c r="C362" s="274" t="s">
        <v>358</v>
      </c>
      <c r="D362" s="275">
        <v>5.2361699739999997E-6</v>
      </c>
      <c r="E362" s="274"/>
      <c r="F362" s="275" t="str">
        <f t="shared" si="10"/>
        <v/>
      </c>
      <c r="G362" s="275">
        <f t="shared" si="11"/>
        <v>5.2361699739999997E-6</v>
      </c>
    </row>
    <row r="363" spans="1:7" x14ac:dyDescent="0.2">
      <c r="A363" s="274" t="s">
        <v>134</v>
      </c>
      <c r="B363" s="274" t="s">
        <v>54</v>
      </c>
      <c r="C363" s="274" t="s">
        <v>357</v>
      </c>
      <c r="D363" s="275"/>
      <c r="E363" s="274"/>
      <c r="F363" s="275" t="str">
        <f t="shared" si="10"/>
        <v/>
      </c>
      <c r="G363" s="275" t="str">
        <f t="shared" si="11"/>
        <v/>
      </c>
    </row>
    <row r="364" spans="1:7" x14ac:dyDescent="0.2">
      <c r="A364" s="274" t="s">
        <v>134</v>
      </c>
      <c r="B364" s="274" t="s">
        <v>55</v>
      </c>
      <c r="C364" s="274" t="s">
        <v>357</v>
      </c>
      <c r="D364" s="275"/>
      <c r="E364" s="274"/>
      <c r="F364" s="275" t="str">
        <f t="shared" si="10"/>
        <v/>
      </c>
      <c r="G364" s="275" t="str">
        <f t="shared" si="11"/>
        <v/>
      </c>
    </row>
    <row r="365" spans="1:7" x14ac:dyDescent="0.2">
      <c r="A365" s="274" t="s">
        <v>9179</v>
      </c>
      <c r="B365" s="274" t="s">
        <v>54</v>
      </c>
      <c r="C365" s="274" t="s">
        <v>360</v>
      </c>
      <c r="D365" s="275"/>
      <c r="E365" s="274"/>
      <c r="F365" s="275" t="str">
        <f t="shared" si="10"/>
        <v/>
      </c>
      <c r="G365" s="275" t="str">
        <f t="shared" si="11"/>
        <v/>
      </c>
    </row>
    <row r="366" spans="1:7" x14ac:dyDescent="0.2">
      <c r="A366" s="274" t="s">
        <v>9179</v>
      </c>
      <c r="B366" s="274" t="s">
        <v>399</v>
      </c>
      <c r="C366" s="274" t="s">
        <v>360</v>
      </c>
      <c r="D366" s="275"/>
      <c r="E366" s="274"/>
      <c r="F366" s="275" t="str">
        <f t="shared" si="10"/>
        <v/>
      </c>
      <c r="G366" s="275" t="str">
        <f t="shared" si="11"/>
        <v/>
      </c>
    </row>
    <row r="367" spans="1:7" x14ac:dyDescent="0.2">
      <c r="A367" s="274" t="s">
        <v>9179</v>
      </c>
      <c r="B367" s="274" t="s">
        <v>407</v>
      </c>
      <c r="C367" s="274" t="s">
        <v>360</v>
      </c>
      <c r="D367" s="275"/>
      <c r="E367" s="274"/>
      <c r="F367" s="275" t="str">
        <f t="shared" si="10"/>
        <v/>
      </c>
      <c r="G367" s="275" t="str">
        <f t="shared" si="11"/>
        <v/>
      </c>
    </row>
    <row r="368" spans="1:7" x14ac:dyDescent="0.2">
      <c r="A368" s="274" t="s">
        <v>9179</v>
      </c>
      <c r="B368" s="274" t="s">
        <v>52</v>
      </c>
      <c r="C368" s="274" t="s">
        <v>360</v>
      </c>
      <c r="D368" s="275"/>
      <c r="E368" s="274"/>
      <c r="F368" s="275" t="str">
        <f t="shared" si="10"/>
        <v/>
      </c>
      <c r="G368" s="275" t="str">
        <f t="shared" si="11"/>
        <v/>
      </c>
    </row>
    <row r="369" spans="1:7" x14ac:dyDescent="0.2">
      <c r="A369" s="274" t="s">
        <v>9179</v>
      </c>
      <c r="B369" s="274" t="s">
        <v>408</v>
      </c>
      <c r="C369" s="274" t="s">
        <v>360</v>
      </c>
      <c r="D369" s="275"/>
      <c r="E369" s="274"/>
      <c r="F369" s="275" t="str">
        <f t="shared" si="10"/>
        <v/>
      </c>
      <c r="G369" s="275" t="str">
        <f t="shared" si="11"/>
        <v/>
      </c>
    </row>
    <row r="370" spans="1:7" x14ac:dyDescent="0.2">
      <c r="A370" s="274" t="s">
        <v>9179</v>
      </c>
      <c r="B370" s="274" t="s">
        <v>480</v>
      </c>
      <c r="C370" s="274" t="s">
        <v>360</v>
      </c>
      <c r="D370" s="275"/>
      <c r="E370" s="274"/>
      <c r="F370" s="275" t="str">
        <f t="shared" si="10"/>
        <v/>
      </c>
      <c r="G370" s="275" t="str">
        <f t="shared" si="11"/>
        <v/>
      </c>
    </row>
    <row r="371" spans="1:7" x14ac:dyDescent="0.2">
      <c r="A371" s="274" t="s">
        <v>8666</v>
      </c>
      <c r="B371" s="274" t="s">
        <v>52</v>
      </c>
      <c r="C371" s="274" t="s">
        <v>373</v>
      </c>
      <c r="D371" s="275"/>
      <c r="E371" s="274"/>
      <c r="F371" s="275" t="str">
        <f t="shared" si="10"/>
        <v/>
      </c>
      <c r="G371" s="275" t="str">
        <f t="shared" si="11"/>
        <v/>
      </c>
    </row>
    <row r="372" spans="1:7" x14ac:dyDescent="0.2">
      <c r="A372" s="274" t="s">
        <v>8666</v>
      </c>
      <c r="B372" s="274" t="s">
        <v>55</v>
      </c>
      <c r="C372" s="274" t="s">
        <v>373</v>
      </c>
      <c r="D372" s="275"/>
      <c r="E372" s="274"/>
      <c r="F372" s="275" t="str">
        <f t="shared" si="10"/>
        <v/>
      </c>
      <c r="G372" s="275" t="str">
        <f t="shared" si="11"/>
        <v/>
      </c>
    </row>
    <row r="373" spans="1:7" x14ac:dyDescent="0.2">
      <c r="A373" s="274" t="s">
        <v>8667</v>
      </c>
      <c r="B373" s="274" t="s">
        <v>55</v>
      </c>
      <c r="C373" s="274" t="s">
        <v>373</v>
      </c>
      <c r="D373" s="275"/>
      <c r="E373" s="274"/>
      <c r="F373" s="275" t="str">
        <f t="shared" si="10"/>
        <v/>
      </c>
      <c r="G373" s="275" t="str">
        <f t="shared" si="11"/>
        <v/>
      </c>
    </row>
    <row r="374" spans="1:7" x14ac:dyDescent="0.2">
      <c r="A374" s="274" t="s">
        <v>8150</v>
      </c>
      <c r="B374" s="274" t="s">
        <v>55</v>
      </c>
      <c r="C374" s="274" t="s">
        <v>373</v>
      </c>
      <c r="D374" s="275"/>
      <c r="E374" s="274"/>
      <c r="F374" s="275" t="str">
        <f t="shared" si="10"/>
        <v/>
      </c>
      <c r="G374" s="275" t="str">
        <f t="shared" si="11"/>
        <v/>
      </c>
    </row>
    <row r="375" spans="1:7" x14ac:dyDescent="0.2">
      <c r="A375" s="274" t="s">
        <v>8753</v>
      </c>
      <c r="B375" s="274" t="s">
        <v>52</v>
      </c>
      <c r="C375" s="274" t="s">
        <v>373</v>
      </c>
      <c r="D375" s="275"/>
      <c r="E375" s="274"/>
      <c r="F375" s="275" t="str">
        <f t="shared" si="10"/>
        <v/>
      </c>
      <c r="G375" s="275" t="str">
        <f t="shared" si="11"/>
        <v/>
      </c>
    </row>
    <row r="376" spans="1:7" x14ac:dyDescent="0.2">
      <c r="A376" s="274" t="s">
        <v>8753</v>
      </c>
      <c r="B376" s="274" t="s">
        <v>55</v>
      </c>
      <c r="C376" s="274" t="s">
        <v>373</v>
      </c>
      <c r="D376" s="275"/>
      <c r="E376" s="274"/>
      <c r="F376" s="275" t="str">
        <f t="shared" si="10"/>
        <v/>
      </c>
      <c r="G376" s="275" t="str">
        <f t="shared" si="11"/>
        <v/>
      </c>
    </row>
    <row r="377" spans="1:7" x14ac:dyDescent="0.2">
      <c r="A377" s="274" t="s">
        <v>8754</v>
      </c>
      <c r="B377" s="274" t="s">
        <v>55</v>
      </c>
      <c r="C377" s="274" t="s">
        <v>373</v>
      </c>
      <c r="D377" s="275"/>
      <c r="E377" s="274"/>
      <c r="F377" s="275" t="str">
        <f t="shared" si="10"/>
        <v/>
      </c>
      <c r="G377" s="275" t="str">
        <f t="shared" si="11"/>
        <v/>
      </c>
    </row>
    <row r="378" spans="1:7" x14ac:dyDescent="0.2">
      <c r="A378" s="274" t="s">
        <v>8152</v>
      </c>
      <c r="B378" s="274" t="s">
        <v>55</v>
      </c>
      <c r="C378" s="274" t="s">
        <v>373</v>
      </c>
      <c r="D378" s="275"/>
      <c r="E378" s="274"/>
      <c r="F378" s="275" t="str">
        <f t="shared" si="10"/>
        <v/>
      </c>
      <c r="G378" s="275" t="str">
        <f t="shared" si="11"/>
        <v/>
      </c>
    </row>
    <row r="379" spans="1:7" x14ac:dyDescent="0.2">
      <c r="A379" s="274" t="s">
        <v>8755</v>
      </c>
      <c r="B379" s="274" t="s">
        <v>52</v>
      </c>
      <c r="C379" s="274" t="s">
        <v>360</v>
      </c>
      <c r="D379" s="275"/>
      <c r="E379" s="274"/>
      <c r="F379" s="275" t="str">
        <f t="shared" si="10"/>
        <v/>
      </c>
      <c r="G379" s="275" t="str">
        <f t="shared" si="11"/>
        <v/>
      </c>
    </row>
    <row r="380" spans="1:7" x14ac:dyDescent="0.2">
      <c r="A380" s="274" t="s">
        <v>8756</v>
      </c>
      <c r="B380" s="274" t="s">
        <v>52</v>
      </c>
      <c r="C380" s="274" t="s">
        <v>360</v>
      </c>
      <c r="D380" s="275"/>
      <c r="E380" s="274"/>
      <c r="F380" s="275" t="str">
        <f t="shared" si="10"/>
        <v/>
      </c>
      <c r="G380" s="275" t="str">
        <f t="shared" si="11"/>
        <v/>
      </c>
    </row>
    <row r="381" spans="1:7" x14ac:dyDescent="0.2">
      <c r="A381" s="274" t="s">
        <v>8153</v>
      </c>
      <c r="B381" s="274" t="s">
        <v>52</v>
      </c>
      <c r="C381" s="274" t="s">
        <v>360</v>
      </c>
      <c r="D381" s="275"/>
      <c r="E381" s="274"/>
      <c r="F381" s="275" t="str">
        <f t="shared" si="10"/>
        <v/>
      </c>
      <c r="G381" s="275" t="str">
        <f t="shared" si="11"/>
        <v/>
      </c>
    </row>
    <row r="382" spans="1:7" x14ac:dyDescent="0.2">
      <c r="A382" s="274" t="s">
        <v>8757</v>
      </c>
      <c r="B382" s="274" t="s">
        <v>52</v>
      </c>
      <c r="C382" s="274" t="s">
        <v>360</v>
      </c>
      <c r="D382" s="275"/>
      <c r="E382" s="274"/>
      <c r="F382" s="275" t="str">
        <f t="shared" si="10"/>
        <v/>
      </c>
      <c r="G382" s="275" t="str">
        <f t="shared" si="11"/>
        <v/>
      </c>
    </row>
    <row r="383" spans="1:7" x14ac:dyDescent="0.2">
      <c r="A383" s="274" t="s">
        <v>8758</v>
      </c>
      <c r="B383" s="274" t="s">
        <v>52</v>
      </c>
      <c r="C383" s="274" t="s">
        <v>360</v>
      </c>
      <c r="D383" s="275"/>
      <c r="E383" s="274"/>
      <c r="F383" s="275" t="str">
        <f t="shared" si="10"/>
        <v/>
      </c>
      <c r="G383" s="275" t="str">
        <f t="shared" si="11"/>
        <v/>
      </c>
    </row>
    <row r="384" spans="1:7" x14ac:dyDescent="0.2">
      <c r="A384" s="274" t="s">
        <v>8154</v>
      </c>
      <c r="B384" s="274" t="s">
        <v>52</v>
      </c>
      <c r="C384" s="274" t="s">
        <v>360</v>
      </c>
      <c r="D384" s="275"/>
      <c r="E384" s="274"/>
      <c r="F384" s="275" t="str">
        <f t="shared" si="10"/>
        <v/>
      </c>
      <c r="G384" s="275" t="str">
        <f t="shared" si="11"/>
        <v/>
      </c>
    </row>
    <row r="385" spans="1:7" x14ac:dyDescent="0.2">
      <c r="A385" s="274" t="s">
        <v>8759</v>
      </c>
      <c r="B385" s="274" t="s">
        <v>52</v>
      </c>
      <c r="C385" s="274" t="s">
        <v>360</v>
      </c>
      <c r="D385" s="275"/>
      <c r="E385" s="274"/>
      <c r="F385" s="275" t="str">
        <f t="shared" si="10"/>
        <v/>
      </c>
      <c r="G385" s="275" t="str">
        <f t="shared" si="11"/>
        <v/>
      </c>
    </row>
    <row r="386" spans="1:7" x14ac:dyDescent="0.2">
      <c r="A386" s="274" t="s">
        <v>8760</v>
      </c>
      <c r="B386" s="274" t="s">
        <v>52</v>
      </c>
      <c r="C386" s="274" t="s">
        <v>360</v>
      </c>
      <c r="D386" s="275"/>
      <c r="E386" s="274"/>
      <c r="F386" s="275" t="str">
        <f t="shared" si="10"/>
        <v/>
      </c>
      <c r="G386" s="275" t="str">
        <f t="shared" si="11"/>
        <v/>
      </c>
    </row>
    <row r="387" spans="1:7" x14ac:dyDescent="0.2">
      <c r="A387" s="274" t="s">
        <v>8155</v>
      </c>
      <c r="B387" s="274" t="s">
        <v>52</v>
      </c>
      <c r="C387" s="274" t="s">
        <v>360</v>
      </c>
      <c r="D387" s="275"/>
      <c r="E387" s="274"/>
      <c r="F387" s="275" t="str">
        <f t="shared" si="10"/>
        <v/>
      </c>
      <c r="G387" s="275" t="str">
        <f t="shared" si="11"/>
        <v/>
      </c>
    </row>
    <row r="388" spans="1:7" x14ac:dyDescent="0.2">
      <c r="A388" s="274" t="s">
        <v>8761</v>
      </c>
      <c r="B388" s="274" t="s">
        <v>52</v>
      </c>
      <c r="C388" s="274" t="s">
        <v>360</v>
      </c>
      <c r="D388" s="275"/>
      <c r="E388" s="274"/>
      <c r="F388" s="275" t="str">
        <f t="shared" si="10"/>
        <v/>
      </c>
      <c r="G388" s="275" t="str">
        <f t="shared" si="11"/>
        <v/>
      </c>
    </row>
    <row r="389" spans="1:7" x14ac:dyDescent="0.2">
      <c r="A389" s="274" t="s">
        <v>8762</v>
      </c>
      <c r="B389" s="274" t="s">
        <v>52</v>
      </c>
      <c r="C389" s="274" t="s">
        <v>360</v>
      </c>
      <c r="D389" s="275"/>
      <c r="E389" s="274"/>
      <c r="F389" s="275" t="str">
        <f t="shared" si="10"/>
        <v/>
      </c>
      <c r="G389" s="275" t="str">
        <f t="shared" si="11"/>
        <v/>
      </c>
    </row>
    <row r="390" spans="1:7" x14ac:dyDescent="0.2">
      <c r="A390" s="274" t="s">
        <v>8156</v>
      </c>
      <c r="B390" s="274" t="s">
        <v>52</v>
      </c>
      <c r="C390" s="274" t="s">
        <v>360</v>
      </c>
      <c r="D390" s="275"/>
      <c r="E390" s="274"/>
      <c r="F390" s="275" t="str">
        <f t="shared" ref="F390:F453" si="12">IF(D390&lt;0,D390,"")</f>
        <v/>
      </c>
      <c r="G390" s="275" t="str">
        <f t="shared" ref="G390:G453" si="13">IF(D390&gt;0,D390,"")</f>
        <v/>
      </c>
    </row>
    <row r="391" spans="1:7" x14ac:dyDescent="0.2">
      <c r="A391" s="274" t="s">
        <v>8698</v>
      </c>
      <c r="B391" s="274" t="s">
        <v>52</v>
      </c>
      <c r="C391" s="274" t="s">
        <v>360</v>
      </c>
      <c r="D391" s="275"/>
      <c r="E391" s="274"/>
      <c r="F391" s="275" t="str">
        <f t="shared" si="12"/>
        <v/>
      </c>
      <c r="G391" s="275" t="str">
        <f t="shared" si="13"/>
        <v/>
      </c>
    </row>
    <row r="392" spans="1:7" x14ac:dyDescent="0.2">
      <c r="A392" s="274" t="s">
        <v>8699</v>
      </c>
      <c r="B392" s="274" t="s">
        <v>52</v>
      </c>
      <c r="C392" s="274" t="s">
        <v>360</v>
      </c>
      <c r="D392" s="275"/>
      <c r="E392" s="274"/>
      <c r="F392" s="275" t="str">
        <f t="shared" si="12"/>
        <v/>
      </c>
      <c r="G392" s="275" t="str">
        <f t="shared" si="13"/>
        <v/>
      </c>
    </row>
    <row r="393" spans="1:7" x14ac:dyDescent="0.2">
      <c r="A393" s="274" t="s">
        <v>8157</v>
      </c>
      <c r="B393" s="274" t="s">
        <v>52</v>
      </c>
      <c r="C393" s="274" t="s">
        <v>360</v>
      </c>
      <c r="D393" s="275"/>
      <c r="E393" s="274"/>
      <c r="F393" s="275" t="str">
        <f t="shared" si="12"/>
        <v/>
      </c>
      <c r="G393" s="275" t="str">
        <f t="shared" si="13"/>
        <v/>
      </c>
    </row>
    <row r="394" spans="1:7" x14ac:dyDescent="0.2">
      <c r="A394" s="274" t="s">
        <v>8763</v>
      </c>
      <c r="B394" s="274" t="s">
        <v>52</v>
      </c>
      <c r="C394" s="274" t="s">
        <v>360</v>
      </c>
      <c r="D394" s="275"/>
      <c r="E394" s="274"/>
      <c r="F394" s="275" t="str">
        <f t="shared" si="12"/>
        <v/>
      </c>
      <c r="G394" s="275" t="str">
        <f t="shared" si="13"/>
        <v/>
      </c>
    </row>
    <row r="395" spans="1:7" x14ac:dyDescent="0.2">
      <c r="A395" s="274" t="s">
        <v>8764</v>
      </c>
      <c r="B395" s="274" t="s">
        <v>52</v>
      </c>
      <c r="C395" s="274" t="s">
        <v>360</v>
      </c>
      <c r="D395" s="275"/>
      <c r="E395" s="274"/>
      <c r="F395" s="275" t="str">
        <f t="shared" si="12"/>
        <v/>
      </c>
      <c r="G395" s="275" t="str">
        <f t="shared" si="13"/>
        <v/>
      </c>
    </row>
    <row r="396" spans="1:7" x14ac:dyDescent="0.2">
      <c r="A396" s="274" t="s">
        <v>8146</v>
      </c>
      <c r="B396" s="274" t="s">
        <v>52</v>
      </c>
      <c r="C396" s="274" t="s">
        <v>360</v>
      </c>
      <c r="D396" s="275"/>
      <c r="E396" s="274"/>
      <c r="F396" s="275" t="str">
        <f t="shared" si="12"/>
        <v/>
      </c>
      <c r="G396" s="275" t="str">
        <f t="shared" si="13"/>
        <v/>
      </c>
    </row>
    <row r="397" spans="1:7" x14ac:dyDescent="0.2">
      <c r="A397" s="274" t="s">
        <v>8765</v>
      </c>
      <c r="B397" s="274" t="s">
        <v>52</v>
      </c>
      <c r="C397" s="274" t="s">
        <v>360</v>
      </c>
      <c r="D397" s="275"/>
      <c r="E397" s="274"/>
      <c r="F397" s="275" t="str">
        <f t="shared" si="12"/>
        <v/>
      </c>
      <c r="G397" s="275" t="str">
        <f t="shared" si="13"/>
        <v/>
      </c>
    </row>
    <row r="398" spans="1:7" x14ac:dyDescent="0.2">
      <c r="A398" s="274" t="s">
        <v>8766</v>
      </c>
      <c r="B398" s="274" t="s">
        <v>52</v>
      </c>
      <c r="C398" s="274" t="s">
        <v>360</v>
      </c>
      <c r="D398" s="275"/>
      <c r="E398" s="274"/>
      <c r="F398" s="275" t="str">
        <f t="shared" si="12"/>
        <v/>
      </c>
      <c r="G398" s="275" t="str">
        <f t="shared" si="13"/>
        <v/>
      </c>
    </row>
    <row r="399" spans="1:7" x14ac:dyDescent="0.2">
      <c r="A399" s="274" t="s">
        <v>8158</v>
      </c>
      <c r="B399" s="274" t="s">
        <v>52</v>
      </c>
      <c r="C399" s="274" t="s">
        <v>360</v>
      </c>
      <c r="D399" s="275"/>
      <c r="E399" s="274"/>
      <c r="F399" s="275" t="str">
        <f t="shared" si="12"/>
        <v/>
      </c>
      <c r="G399" s="275" t="str">
        <f t="shared" si="13"/>
        <v/>
      </c>
    </row>
    <row r="400" spans="1:7" x14ac:dyDescent="0.2">
      <c r="A400" s="274" t="s">
        <v>8573</v>
      </c>
      <c r="B400" s="274" t="s">
        <v>52</v>
      </c>
      <c r="C400" s="274" t="s">
        <v>373</v>
      </c>
      <c r="D400" s="275"/>
      <c r="E400" s="274"/>
      <c r="F400" s="275" t="str">
        <f t="shared" si="12"/>
        <v/>
      </c>
      <c r="G400" s="275" t="str">
        <f t="shared" si="13"/>
        <v/>
      </c>
    </row>
    <row r="401" spans="1:7" x14ac:dyDescent="0.2">
      <c r="A401" s="274" t="s">
        <v>8573</v>
      </c>
      <c r="B401" s="274" t="s">
        <v>55</v>
      </c>
      <c r="C401" s="274" t="s">
        <v>373</v>
      </c>
      <c r="D401" s="275"/>
      <c r="E401" s="274"/>
      <c r="F401" s="275" t="str">
        <f t="shared" si="12"/>
        <v/>
      </c>
      <c r="G401" s="275" t="str">
        <f t="shared" si="13"/>
        <v/>
      </c>
    </row>
    <row r="402" spans="1:7" x14ac:dyDescent="0.2">
      <c r="A402" s="274" t="s">
        <v>8574</v>
      </c>
      <c r="B402" s="274" t="s">
        <v>55</v>
      </c>
      <c r="C402" s="274" t="s">
        <v>373</v>
      </c>
      <c r="D402" s="275"/>
      <c r="E402" s="274"/>
      <c r="F402" s="275" t="str">
        <f t="shared" si="12"/>
        <v/>
      </c>
      <c r="G402" s="275" t="str">
        <f t="shared" si="13"/>
        <v/>
      </c>
    </row>
    <row r="403" spans="1:7" x14ac:dyDescent="0.2">
      <c r="A403" s="274" t="s">
        <v>8159</v>
      </c>
      <c r="B403" s="274" t="s">
        <v>55</v>
      </c>
      <c r="C403" s="274" t="s">
        <v>373</v>
      </c>
      <c r="D403" s="275"/>
      <c r="E403" s="274"/>
      <c r="F403" s="275" t="str">
        <f t="shared" si="12"/>
        <v/>
      </c>
      <c r="G403" s="275" t="str">
        <f t="shared" si="13"/>
        <v/>
      </c>
    </row>
    <row r="404" spans="1:7" x14ac:dyDescent="0.2">
      <c r="A404" s="274" t="s">
        <v>9180</v>
      </c>
      <c r="B404" s="274" t="s">
        <v>9274</v>
      </c>
      <c r="C404" s="274" t="s">
        <v>357</v>
      </c>
      <c r="D404" s="275"/>
      <c r="E404" s="274"/>
      <c r="F404" s="275" t="str">
        <f t="shared" si="12"/>
        <v/>
      </c>
      <c r="G404" s="275" t="str">
        <f t="shared" si="13"/>
        <v/>
      </c>
    </row>
    <row r="405" spans="1:7" x14ac:dyDescent="0.2">
      <c r="A405" s="274" t="s">
        <v>9180</v>
      </c>
      <c r="B405" s="274" t="s">
        <v>8270</v>
      </c>
      <c r="C405" s="274" t="s">
        <v>357</v>
      </c>
      <c r="D405" s="275"/>
      <c r="E405" s="274"/>
      <c r="F405" s="275" t="str">
        <f t="shared" si="12"/>
        <v/>
      </c>
      <c r="G405" s="275" t="str">
        <f t="shared" si="13"/>
        <v/>
      </c>
    </row>
    <row r="406" spans="1:7" x14ac:dyDescent="0.2">
      <c r="A406" s="274" t="s">
        <v>9180</v>
      </c>
      <c r="B406" s="274" t="s">
        <v>480</v>
      </c>
      <c r="C406" s="274" t="s">
        <v>357</v>
      </c>
      <c r="D406" s="275"/>
      <c r="E406" s="274"/>
      <c r="F406" s="275" t="str">
        <f t="shared" si="12"/>
        <v/>
      </c>
      <c r="G406" s="275" t="str">
        <f t="shared" si="13"/>
        <v/>
      </c>
    </row>
    <row r="407" spans="1:7" x14ac:dyDescent="0.2">
      <c r="A407" s="274" t="s">
        <v>9180</v>
      </c>
      <c r="B407" s="274" t="s">
        <v>55</v>
      </c>
      <c r="C407" s="274" t="s">
        <v>357</v>
      </c>
      <c r="D407" s="275"/>
      <c r="E407" s="274"/>
      <c r="F407" s="275" t="str">
        <f t="shared" si="12"/>
        <v/>
      </c>
      <c r="G407" s="275" t="str">
        <f t="shared" si="13"/>
        <v/>
      </c>
    </row>
    <row r="408" spans="1:7" x14ac:dyDescent="0.2">
      <c r="A408" s="274" t="s">
        <v>8767</v>
      </c>
      <c r="B408" s="274" t="s">
        <v>55</v>
      </c>
      <c r="C408" s="274" t="s">
        <v>373</v>
      </c>
      <c r="D408" s="275"/>
      <c r="E408" s="274"/>
      <c r="F408" s="275" t="str">
        <f t="shared" si="12"/>
        <v/>
      </c>
      <c r="G408" s="275" t="str">
        <f t="shared" si="13"/>
        <v/>
      </c>
    </row>
    <row r="409" spans="1:7" x14ac:dyDescent="0.2">
      <c r="A409" s="274" t="s">
        <v>8768</v>
      </c>
      <c r="B409" s="274" t="s">
        <v>52</v>
      </c>
      <c r="C409" s="274" t="s">
        <v>363</v>
      </c>
      <c r="D409" s="275"/>
      <c r="E409" s="279"/>
      <c r="F409" s="275" t="str">
        <f t="shared" si="12"/>
        <v/>
      </c>
      <c r="G409" s="275" t="str">
        <f t="shared" si="13"/>
        <v/>
      </c>
    </row>
    <row r="410" spans="1:7" x14ac:dyDescent="0.2">
      <c r="A410" s="274" t="s">
        <v>8768</v>
      </c>
      <c r="B410" s="274" t="s">
        <v>55</v>
      </c>
      <c r="C410" s="274" t="s">
        <v>363</v>
      </c>
      <c r="D410" s="275"/>
      <c r="E410" s="274"/>
      <c r="F410" s="275" t="str">
        <f t="shared" si="12"/>
        <v/>
      </c>
      <c r="G410" s="275" t="str">
        <f t="shared" si="13"/>
        <v/>
      </c>
    </row>
    <row r="411" spans="1:7" x14ac:dyDescent="0.2">
      <c r="A411" s="274" t="s">
        <v>8575</v>
      </c>
      <c r="B411" s="274" t="s">
        <v>55</v>
      </c>
      <c r="C411" s="274" t="s">
        <v>373</v>
      </c>
      <c r="D411" s="275"/>
      <c r="E411" s="274"/>
      <c r="F411" s="275" t="str">
        <f t="shared" si="12"/>
        <v/>
      </c>
      <c r="G411" s="275" t="str">
        <f t="shared" si="13"/>
        <v/>
      </c>
    </row>
    <row r="412" spans="1:7" x14ac:dyDescent="0.2">
      <c r="A412" s="274" t="s">
        <v>9181</v>
      </c>
      <c r="B412" s="274" t="s">
        <v>54</v>
      </c>
      <c r="C412" s="274" t="s">
        <v>373</v>
      </c>
      <c r="D412" s="275"/>
      <c r="E412" s="274"/>
      <c r="F412" s="275" t="str">
        <f t="shared" si="12"/>
        <v/>
      </c>
      <c r="G412" s="275" t="str">
        <f t="shared" si="13"/>
        <v/>
      </c>
    </row>
    <row r="413" spans="1:7" x14ac:dyDescent="0.2">
      <c r="A413" s="274" t="s">
        <v>9181</v>
      </c>
      <c r="B413" s="274" t="s">
        <v>55</v>
      </c>
      <c r="C413" s="274" t="s">
        <v>373</v>
      </c>
      <c r="D413" s="275"/>
      <c r="E413" s="274"/>
      <c r="F413" s="275" t="str">
        <f t="shared" si="12"/>
        <v/>
      </c>
      <c r="G413" s="275" t="str">
        <f t="shared" si="13"/>
        <v/>
      </c>
    </row>
    <row r="414" spans="1:7" x14ac:dyDescent="0.2">
      <c r="A414" s="274" t="s">
        <v>9181</v>
      </c>
      <c r="B414" s="274" t="s">
        <v>8204</v>
      </c>
      <c r="C414" s="274" t="s">
        <v>373</v>
      </c>
      <c r="D414" s="275"/>
      <c r="E414" s="274"/>
      <c r="F414" s="275" t="str">
        <f t="shared" si="12"/>
        <v/>
      </c>
      <c r="G414" s="275" t="str">
        <f t="shared" si="13"/>
        <v/>
      </c>
    </row>
    <row r="415" spans="1:7" x14ac:dyDescent="0.2">
      <c r="A415" s="274" t="s">
        <v>8616</v>
      </c>
      <c r="B415" s="274" t="s">
        <v>55</v>
      </c>
      <c r="C415" s="274" t="s">
        <v>373</v>
      </c>
      <c r="D415" s="275"/>
      <c r="E415" s="274"/>
      <c r="F415" s="275" t="str">
        <f t="shared" si="12"/>
        <v/>
      </c>
      <c r="G415" s="275" t="str">
        <f t="shared" si="13"/>
        <v/>
      </c>
    </row>
    <row r="416" spans="1:7" x14ac:dyDescent="0.2">
      <c r="A416" s="274" t="s">
        <v>8769</v>
      </c>
      <c r="B416" s="274" t="s">
        <v>55</v>
      </c>
      <c r="C416" s="274" t="s">
        <v>373</v>
      </c>
      <c r="D416" s="275"/>
      <c r="E416" s="274"/>
      <c r="F416" s="275" t="str">
        <f t="shared" si="12"/>
        <v/>
      </c>
      <c r="G416" s="275" t="str">
        <f t="shared" si="13"/>
        <v/>
      </c>
    </row>
    <row r="417" spans="1:7" x14ac:dyDescent="0.2">
      <c r="A417" s="274" t="s">
        <v>8451</v>
      </c>
      <c r="B417" s="274" t="s">
        <v>8295</v>
      </c>
      <c r="C417" s="274" t="s">
        <v>363</v>
      </c>
      <c r="D417" s="275">
        <v>6.0634648499999999</v>
      </c>
      <c r="E417" s="274"/>
      <c r="F417" s="275" t="str">
        <f t="shared" si="12"/>
        <v/>
      </c>
      <c r="G417" s="275">
        <f t="shared" si="13"/>
        <v>6.0634648499999999</v>
      </c>
    </row>
    <row r="418" spans="1:7" x14ac:dyDescent="0.2">
      <c r="A418" s="274" t="s">
        <v>8451</v>
      </c>
      <c r="B418" s="274" t="s">
        <v>8296</v>
      </c>
      <c r="C418" s="274" t="s">
        <v>363</v>
      </c>
      <c r="D418" s="275">
        <v>1.8110295159999999E-3</v>
      </c>
      <c r="E418" s="274"/>
      <c r="F418" s="275" t="str">
        <f t="shared" si="12"/>
        <v/>
      </c>
      <c r="G418" s="275">
        <f t="shared" si="13"/>
        <v>1.8110295159999999E-3</v>
      </c>
    </row>
    <row r="419" spans="1:7" x14ac:dyDescent="0.2">
      <c r="A419" s="274" t="s">
        <v>8451</v>
      </c>
      <c r="B419" s="274" t="s">
        <v>8294</v>
      </c>
      <c r="C419" s="274" t="s">
        <v>363</v>
      </c>
      <c r="D419" s="275">
        <v>1.5637135630000001E-5</v>
      </c>
      <c r="E419" s="274"/>
      <c r="F419" s="275" t="str">
        <f t="shared" si="12"/>
        <v/>
      </c>
      <c r="G419" s="275">
        <f t="shared" si="13"/>
        <v>1.5637135630000001E-5</v>
      </c>
    </row>
    <row r="420" spans="1:7" x14ac:dyDescent="0.2">
      <c r="A420" s="274" t="s">
        <v>8451</v>
      </c>
      <c r="B420" s="274" t="s">
        <v>8290</v>
      </c>
      <c r="C420" s="274" t="s">
        <v>363</v>
      </c>
      <c r="D420" s="275">
        <v>0.35396896420000001</v>
      </c>
      <c r="E420" s="274"/>
      <c r="F420" s="275" t="str">
        <f t="shared" si="12"/>
        <v/>
      </c>
      <c r="G420" s="275">
        <f t="shared" si="13"/>
        <v>0.35396896420000001</v>
      </c>
    </row>
    <row r="421" spans="1:7" x14ac:dyDescent="0.2">
      <c r="A421" s="274" t="s">
        <v>8451</v>
      </c>
      <c r="B421" s="274" t="s">
        <v>8299</v>
      </c>
      <c r="C421" s="274" t="s">
        <v>363</v>
      </c>
      <c r="D421" s="275">
        <v>1.5980750179999999E-3</v>
      </c>
      <c r="E421" s="274"/>
      <c r="F421" s="275" t="str">
        <f t="shared" si="12"/>
        <v/>
      </c>
      <c r="G421" s="275">
        <f t="shared" si="13"/>
        <v>1.5980750179999999E-3</v>
      </c>
    </row>
    <row r="422" spans="1:7" x14ac:dyDescent="0.2">
      <c r="A422" s="274" t="s">
        <v>8451</v>
      </c>
      <c r="B422" s="274" t="s">
        <v>9414</v>
      </c>
      <c r="C422" s="274"/>
      <c r="D422" s="275">
        <v>-6.7366928550000003</v>
      </c>
      <c r="E422" s="274"/>
      <c r="F422" s="275">
        <f t="shared" si="12"/>
        <v>-6.7366928550000003</v>
      </c>
      <c r="G422" s="275" t="str">
        <f t="shared" si="13"/>
        <v/>
      </c>
    </row>
    <row r="423" spans="1:7" x14ac:dyDescent="0.2">
      <c r="A423" s="274" t="s">
        <v>8451</v>
      </c>
      <c r="B423" s="274" t="s">
        <v>8288</v>
      </c>
      <c r="C423" s="274" t="s">
        <v>363</v>
      </c>
      <c r="D423" s="275">
        <v>0.2791612839</v>
      </c>
      <c r="E423" s="274"/>
      <c r="F423" s="275" t="str">
        <f t="shared" si="12"/>
        <v/>
      </c>
      <c r="G423" s="275">
        <f t="shared" si="13"/>
        <v>0.2791612839</v>
      </c>
    </row>
    <row r="424" spans="1:7" x14ac:dyDescent="0.2">
      <c r="A424" s="274" t="s">
        <v>8451</v>
      </c>
      <c r="B424" s="274" t="s">
        <v>8268</v>
      </c>
      <c r="C424" s="274" t="s">
        <v>363</v>
      </c>
      <c r="D424" s="275">
        <v>3.3501683589999998E-2</v>
      </c>
      <c r="E424" s="274"/>
      <c r="F424" s="275" t="str">
        <f t="shared" si="12"/>
        <v/>
      </c>
      <c r="G424" s="275">
        <f t="shared" si="13"/>
        <v>3.3501683589999998E-2</v>
      </c>
    </row>
    <row r="425" spans="1:7" x14ac:dyDescent="0.2">
      <c r="A425" s="274" t="s">
        <v>8451</v>
      </c>
      <c r="B425" s="274" t="s">
        <v>8271</v>
      </c>
      <c r="C425" s="274" t="s">
        <v>363</v>
      </c>
      <c r="D425" s="275">
        <v>1.5499689659999999E-3</v>
      </c>
      <c r="E425" s="274"/>
      <c r="F425" s="275" t="str">
        <f t="shared" si="12"/>
        <v/>
      </c>
      <c r="G425" s="275">
        <f t="shared" si="13"/>
        <v>1.5499689659999999E-3</v>
      </c>
    </row>
    <row r="426" spans="1:7" x14ac:dyDescent="0.2">
      <c r="A426" s="274" t="s">
        <v>8451</v>
      </c>
      <c r="B426" s="274" t="s">
        <v>8276</v>
      </c>
      <c r="C426" s="274" t="s">
        <v>363</v>
      </c>
      <c r="D426" s="275">
        <v>1.7827968620000001E-5</v>
      </c>
      <c r="E426" s="274"/>
      <c r="F426" s="275" t="str">
        <f t="shared" si="12"/>
        <v/>
      </c>
      <c r="G426" s="275">
        <f t="shared" si="13"/>
        <v>1.7827968620000001E-5</v>
      </c>
    </row>
    <row r="427" spans="1:7" x14ac:dyDescent="0.2">
      <c r="A427" s="274" t="s">
        <v>8451</v>
      </c>
      <c r="B427" s="274" t="s">
        <v>8300</v>
      </c>
      <c r="C427" s="274" t="s">
        <v>363</v>
      </c>
      <c r="D427" s="275">
        <v>1.60353536E-3</v>
      </c>
      <c r="E427" s="274"/>
      <c r="F427" s="275" t="str">
        <f t="shared" si="12"/>
        <v/>
      </c>
      <c r="G427" s="275">
        <f t="shared" si="13"/>
        <v>1.60353536E-3</v>
      </c>
    </row>
    <row r="428" spans="1:7" x14ac:dyDescent="0.2">
      <c r="A428" s="274" t="s">
        <v>8452</v>
      </c>
      <c r="B428" s="274" t="s">
        <v>8295</v>
      </c>
      <c r="C428" s="274" t="s">
        <v>363</v>
      </c>
      <c r="D428" s="275">
        <v>6.5753303049999997E-7</v>
      </c>
      <c r="E428" s="274"/>
      <c r="F428" s="275" t="str">
        <f t="shared" si="12"/>
        <v/>
      </c>
      <c r="G428" s="275">
        <f t="shared" si="13"/>
        <v>6.5753303049999997E-7</v>
      </c>
    </row>
    <row r="429" spans="1:7" x14ac:dyDescent="0.2">
      <c r="A429" s="274" t="s">
        <v>8452</v>
      </c>
      <c r="B429" s="274" t="s">
        <v>8296</v>
      </c>
      <c r="C429" s="274" t="s">
        <v>363</v>
      </c>
      <c r="D429" s="275">
        <v>7.3307704189999999E-7</v>
      </c>
      <c r="E429" s="274"/>
      <c r="F429" s="275" t="str">
        <f t="shared" si="12"/>
        <v/>
      </c>
      <c r="G429" s="275">
        <f t="shared" si="13"/>
        <v>7.3307704189999999E-7</v>
      </c>
    </row>
    <row r="430" spans="1:7" x14ac:dyDescent="0.2">
      <c r="A430" s="274" t="s">
        <v>8452</v>
      </c>
      <c r="B430" s="274" t="s">
        <v>8290</v>
      </c>
      <c r="C430" s="274" t="s">
        <v>363</v>
      </c>
      <c r="D430" s="275">
        <v>1.1714976720000001E-7</v>
      </c>
      <c r="E430" s="274"/>
      <c r="F430" s="275" t="str">
        <f t="shared" si="12"/>
        <v/>
      </c>
      <c r="G430" s="275">
        <f t="shared" si="13"/>
        <v>1.1714976720000001E-7</v>
      </c>
    </row>
    <row r="431" spans="1:7" x14ac:dyDescent="0.2">
      <c r="A431" s="274" t="s">
        <v>8452</v>
      </c>
      <c r="B431" s="274" t="s">
        <v>9414</v>
      </c>
      <c r="C431" s="274"/>
      <c r="D431" s="275">
        <v>-2.120689685E-6</v>
      </c>
      <c r="E431" s="274"/>
      <c r="F431" s="275">
        <f t="shared" si="12"/>
        <v>-2.120689685E-6</v>
      </c>
      <c r="G431" s="275" t="str">
        <f t="shared" si="13"/>
        <v/>
      </c>
    </row>
    <row r="432" spans="1:7" x14ac:dyDescent="0.2">
      <c r="A432" s="274" t="s">
        <v>8452</v>
      </c>
      <c r="B432" s="274" t="s">
        <v>52</v>
      </c>
      <c r="C432" s="274" t="s">
        <v>363</v>
      </c>
      <c r="D432" s="275"/>
      <c r="E432" s="274"/>
      <c r="F432" s="275" t="str">
        <f t="shared" si="12"/>
        <v/>
      </c>
      <c r="G432" s="275" t="str">
        <f t="shared" si="13"/>
        <v/>
      </c>
    </row>
    <row r="433" spans="1:7" x14ac:dyDescent="0.2">
      <c r="A433" s="274" t="s">
        <v>8452</v>
      </c>
      <c r="B433" s="274" t="s">
        <v>8271</v>
      </c>
      <c r="C433" s="274" t="s">
        <v>363</v>
      </c>
      <c r="D433" s="275">
        <v>6.1292984510000001E-7</v>
      </c>
      <c r="E433" s="274"/>
      <c r="F433" s="275" t="str">
        <f t="shared" si="12"/>
        <v/>
      </c>
      <c r="G433" s="275">
        <f t="shared" si="13"/>
        <v>6.1292984510000001E-7</v>
      </c>
    </row>
    <row r="434" spans="1:7" x14ac:dyDescent="0.2">
      <c r="A434" s="274" t="s">
        <v>8453</v>
      </c>
      <c r="B434" s="274" t="s">
        <v>52</v>
      </c>
      <c r="C434" s="274" t="s">
        <v>363</v>
      </c>
      <c r="D434" s="275"/>
      <c r="E434" s="274"/>
      <c r="F434" s="275" t="str">
        <f t="shared" si="12"/>
        <v/>
      </c>
      <c r="G434" s="275" t="str">
        <f t="shared" si="13"/>
        <v/>
      </c>
    </row>
    <row r="435" spans="1:7" x14ac:dyDescent="0.2">
      <c r="A435" s="274" t="s">
        <v>8770</v>
      </c>
      <c r="B435" s="274" t="s">
        <v>54</v>
      </c>
      <c r="C435" s="274" t="s">
        <v>363</v>
      </c>
      <c r="D435" s="275">
        <v>1.230956638E-5</v>
      </c>
      <c r="E435" s="274"/>
      <c r="F435" s="275" t="str">
        <f t="shared" si="12"/>
        <v/>
      </c>
      <c r="G435" s="275">
        <f t="shared" si="13"/>
        <v>1.230956638E-5</v>
      </c>
    </row>
    <row r="436" spans="1:7" x14ac:dyDescent="0.2">
      <c r="A436" s="274" t="s">
        <v>8770</v>
      </c>
      <c r="B436" s="274" t="s">
        <v>9414</v>
      </c>
      <c r="C436" s="274"/>
      <c r="D436" s="275">
        <v>-1.230956638E-5</v>
      </c>
      <c r="E436" s="274"/>
      <c r="F436" s="275">
        <f t="shared" si="12"/>
        <v>-1.230956638E-5</v>
      </c>
      <c r="G436" s="275" t="str">
        <f t="shared" si="13"/>
        <v/>
      </c>
    </row>
    <row r="437" spans="1:7" x14ac:dyDescent="0.2">
      <c r="A437" s="274" t="s">
        <v>8771</v>
      </c>
      <c r="B437" s="274" t="s">
        <v>52</v>
      </c>
      <c r="C437" s="274" t="s">
        <v>363</v>
      </c>
      <c r="D437" s="275"/>
      <c r="E437" s="274"/>
      <c r="F437" s="275" t="str">
        <f t="shared" si="12"/>
        <v/>
      </c>
      <c r="G437" s="275" t="str">
        <f t="shared" si="13"/>
        <v/>
      </c>
    </row>
    <row r="438" spans="1:7" x14ac:dyDescent="0.2">
      <c r="A438" s="274" t="s">
        <v>8454</v>
      </c>
      <c r="B438" s="274" t="s">
        <v>55</v>
      </c>
      <c r="C438" s="274" t="s">
        <v>363</v>
      </c>
      <c r="D438" s="275"/>
      <c r="E438" s="274"/>
      <c r="F438" s="275" t="str">
        <f t="shared" si="12"/>
        <v/>
      </c>
      <c r="G438" s="275" t="str">
        <f t="shared" si="13"/>
        <v/>
      </c>
    </row>
    <row r="439" spans="1:7" x14ac:dyDescent="0.2">
      <c r="A439" s="274" t="s">
        <v>8772</v>
      </c>
      <c r="B439" s="274" t="s">
        <v>8294</v>
      </c>
      <c r="C439" s="274" t="s">
        <v>363</v>
      </c>
      <c r="D439" s="275">
        <v>2.6599882859999998E-7</v>
      </c>
      <c r="E439" s="274"/>
      <c r="F439" s="275" t="str">
        <f t="shared" si="12"/>
        <v/>
      </c>
      <c r="G439" s="275">
        <f t="shared" si="13"/>
        <v>2.6599882859999998E-7</v>
      </c>
    </row>
    <row r="440" spans="1:7" x14ac:dyDescent="0.2">
      <c r="A440" s="274" t="s">
        <v>8772</v>
      </c>
      <c r="B440" s="274" t="s">
        <v>9414</v>
      </c>
      <c r="C440" s="274"/>
      <c r="D440" s="275">
        <v>-7.5092514919999998E-7</v>
      </c>
      <c r="E440" s="279"/>
      <c r="F440" s="275">
        <f t="shared" si="12"/>
        <v>-7.5092514919999998E-7</v>
      </c>
      <c r="G440" s="275" t="str">
        <f t="shared" si="13"/>
        <v/>
      </c>
    </row>
    <row r="441" spans="1:7" x14ac:dyDescent="0.2">
      <c r="A441" s="274" t="s">
        <v>8772</v>
      </c>
      <c r="B441" s="274" t="s">
        <v>8288</v>
      </c>
      <c r="C441" s="274" t="s">
        <v>363</v>
      </c>
      <c r="D441" s="275">
        <v>2.8001287150000002E-7</v>
      </c>
      <c r="E441" s="274"/>
      <c r="F441" s="275" t="str">
        <f t="shared" si="12"/>
        <v/>
      </c>
      <c r="G441" s="275">
        <f t="shared" si="13"/>
        <v>2.8001287150000002E-7</v>
      </c>
    </row>
    <row r="442" spans="1:7" x14ac:dyDescent="0.2">
      <c r="A442" s="274" t="s">
        <v>8772</v>
      </c>
      <c r="B442" s="274" t="s">
        <v>8276</v>
      </c>
      <c r="C442" s="274" t="s">
        <v>363</v>
      </c>
      <c r="D442" s="275">
        <v>2.0491344910000001E-7</v>
      </c>
      <c r="E442" s="274"/>
      <c r="F442" s="275" t="str">
        <f t="shared" si="12"/>
        <v/>
      </c>
      <c r="G442" s="275">
        <f t="shared" si="13"/>
        <v>2.0491344910000001E-7</v>
      </c>
    </row>
    <row r="443" spans="1:7" x14ac:dyDescent="0.2">
      <c r="A443" s="274" t="s">
        <v>8773</v>
      </c>
      <c r="B443" s="274" t="s">
        <v>8295</v>
      </c>
      <c r="C443" s="274" t="s">
        <v>363</v>
      </c>
      <c r="D443" s="275">
        <v>2.8455518219999998E-7</v>
      </c>
      <c r="E443" s="279"/>
      <c r="F443" s="275" t="str">
        <f t="shared" si="12"/>
        <v/>
      </c>
      <c r="G443" s="275">
        <f t="shared" si="13"/>
        <v>2.8455518219999998E-7</v>
      </c>
    </row>
    <row r="444" spans="1:7" x14ac:dyDescent="0.2">
      <c r="A444" s="274" t="s">
        <v>8773</v>
      </c>
      <c r="B444" s="274" t="s">
        <v>8296</v>
      </c>
      <c r="C444" s="274" t="s">
        <v>363</v>
      </c>
      <c r="D444" s="275">
        <v>3.0379035820000001E-7</v>
      </c>
      <c r="E444" s="279"/>
      <c r="F444" s="275" t="str">
        <f t="shared" si="12"/>
        <v/>
      </c>
      <c r="G444" s="275">
        <f t="shared" si="13"/>
        <v>3.0379035820000001E-7</v>
      </c>
    </row>
    <row r="445" spans="1:7" x14ac:dyDescent="0.2">
      <c r="A445" s="274" t="s">
        <v>8773</v>
      </c>
      <c r="B445" s="274" t="s">
        <v>8294</v>
      </c>
      <c r="C445" s="274" t="s">
        <v>363</v>
      </c>
      <c r="D445" s="275">
        <v>1.197787692E-7</v>
      </c>
      <c r="E445" s="274"/>
      <c r="F445" s="275" t="str">
        <f t="shared" si="12"/>
        <v/>
      </c>
      <c r="G445" s="275">
        <f t="shared" si="13"/>
        <v>1.197787692E-7</v>
      </c>
    </row>
    <row r="446" spans="1:7" x14ac:dyDescent="0.2">
      <c r="A446" s="274" t="s">
        <v>8773</v>
      </c>
      <c r="B446" s="274" t="s">
        <v>9414</v>
      </c>
      <c r="C446" s="274"/>
      <c r="D446" s="275">
        <v>-1.165326822E-6</v>
      </c>
      <c r="E446" s="279"/>
      <c r="F446" s="275">
        <f t="shared" si="12"/>
        <v>-1.165326822E-6</v>
      </c>
      <c r="G446" s="275" t="str">
        <f t="shared" si="13"/>
        <v/>
      </c>
    </row>
    <row r="447" spans="1:7" x14ac:dyDescent="0.2">
      <c r="A447" s="274" t="s">
        <v>8773</v>
      </c>
      <c r="B447" s="274" t="s">
        <v>8288</v>
      </c>
      <c r="C447" s="274" t="s">
        <v>363</v>
      </c>
      <c r="D447" s="275">
        <v>1.265869366E-7</v>
      </c>
      <c r="E447" s="279"/>
      <c r="F447" s="275" t="str">
        <f t="shared" si="12"/>
        <v/>
      </c>
      <c r="G447" s="275">
        <f t="shared" si="13"/>
        <v>1.265869366E-7</v>
      </c>
    </row>
    <row r="448" spans="1:7" x14ac:dyDescent="0.2">
      <c r="A448" s="274" t="s">
        <v>8773</v>
      </c>
      <c r="B448" s="274" t="s">
        <v>52</v>
      </c>
      <c r="C448" s="274" t="s">
        <v>363</v>
      </c>
      <c r="D448" s="275"/>
      <c r="E448" s="279"/>
      <c r="F448" s="275" t="str">
        <f t="shared" si="12"/>
        <v/>
      </c>
      <c r="G448" s="275" t="str">
        <f t="shared" si="13"/>
        <v/>
      </c>
    </row>
    <row r="449" spans="1:7" x14ac:dyDescent="0.2">
      <c r="A449" s="274" t="s">
        <v>8773</v>
      </c>
      <c r="B449" s="274" t="s">
        <v>8271</v>
      </c>
      <c r="C449" s="274" t="s">
        <v>363</v>
      </c>
      <c r="D449" s="275">
        <v>2.4283341280000001E-7</v>
      </c>
      <c r="E449" s="279"/>
      <c r="F449" s="275" t="str">
        <f t="shared" si="12"/>
        <v/>
      </c>
      <c r="G449" s="275">
        <f t="shared" si="13"/>
        <v>2.4283341280000001E-7</v>
      </c>
    </row>
    <row r="450" spans="1:7" x14ac:dyDescent="0.2">
      <c r="A450" s="274" t="s">
        <v>8773</v>
      </c>
      <c r="B450" s="274" t="s">
        <v>8276</v>
      </c>
      <c r="C450" s="274" t="s">
        <v>363</v>
      </c>
      <c r="D450" s="275">
        <v>8.7782163009999999E-8</v>
      </c>
      <c r="E450" s="274"/>
      <c r="F450" s="275" t="str">
        <f t="shared" si="12"/>
        <v/>
      </c>
      <c r="G450" s="275">
        <f t="shared" si="13"/>
        <v>8.7782163009999999E-8</v>
      </c>
    </row>
    <row r="451" spans="1:7" x14ac:dyDescent="0.2">
      <c r="A451" s="274" t="s">
        <v>8700</v>
      </c>
      <c r="B451" s="274" t="s">
        <v>8303</v>
      </c>
      <c r="C451" s="274" t="s">
        <v>361</v>
      </c>
      <c r="D451" s="275">
        <v>3.430552578E-5</v>
      </c>
      <c r="E451" s="279"/>
      <c r="F451" s="275" t="str">
        <f t="shared" si="12"/>
        <v/>
      </c>
      <c r="G451" s="275">
        <f t="shared" si="13"/>
        <v>3.430552578E-5</v>
      </c>
    </row>
    <row r="452" spans="1:7" x14ac:dyDescent="0.2">
      <c r="A452" s="274" t="s">
        <v>8700</v>
      </c>
      <c r="B452" s="274" t="s">
        <v>9414</v>
      </c>
      <c r="C452" s="274"/>
      <c r="D452" s="275">
        <v>-8.0730862720000008E-3</v>
      </c>
      <c r="E452" s="279"/>
      <c r="F452" s="275">
        <f t="shared" si="12"/>
        <v>-8.0730862720000008E-3</v>
      </c>
      <c r="G452" s="275" t="str">
        <f t="shared" si="13"/>
        <v/>
      </c>
    </row>
    <row r="453" spans="1:7" x14ac:dyDescent="0.2">
      <c r="A453" s="274" t="s">
        <v>8700</v>
      </c>
      <c r="B453" s="274" t="s">
        <v>407</v>
      </c>
      <c r="C453" s="274" t="s">
        <v>361</v>
      </c>
      <c r="D453" s="275">
        <v>8.3764162090000001E-4</v>
      </c>
      <c r="E453" s="274"/>
      <c r="F453" s="275" t="str">
        <f t="shared" si="12"/>
        <v/>
      </c>
      <c r="G453" s="275">
        <f t="shared" si="13"/>
        <v>8.3764162090000001E-4</v>
      </c>
    </row>
    <row r="454" spans="1:7" x14ac:dyDescent="0.2">
      <c r="A454" s="274" t="s">
        <v>8700</v>
      </c>
      <c r="B454" s="274" t="s">
        <v>408</v>
      </c>
      <c r="C454" s="274" t="s">
        <v>361</v>
      </c>
      <c r="D454" s="275">
        <v>7.1158110110000001E-3</v>
      </c>
      <c r="E454" s="274"/>
      <c r="F454" s="275" t="str">
        <f t="shared" ref="F454:F517" si="14">IF(D454&lt;0,D454,"")</f>
        <v/>
      </c>
      <c r="G454" s="275">
        <f t="shared" ref="G454:G517" si="15">IF(D454&gt;0,D454,"")</f>
        <v>7.1158110110000001E-3</v>
      </c>
    </row>
    <row r="455" spans="1:7" x14ac:dyDescent="0.2">
      <c r="A455" s="274" t="s">
        <v>8700</v>
      </c>
      <c r="B455" s="274" t="s">
        <v>403</v>
      </c>
      <c r="C455" s="274" t="s">
        <v>361</v>
      </c>
      <c r="D455" s="275">
        <v>8.5218904630000002E-5</v>
      </c>
      <c r="E455" s="274"/>
      <c r="F455" s="275" t="str">
        <f t="shared" si="14"/>
        <v/>
      </c>
      <c r="G455" s="275">
        <f t="shared" si="15"/>
        <v>8.5218904630000002E-5</v>
      </c>
    </row>
    <row r="456" spans="1:7" x14ac:dyDescent="0.2">
      <c r="A456" s="274" t="s">
        <v>8700</v>
      </c>
      <c r="B456" s="274" t="s">
        <v>8321</v>
      </c>
      <c r="C456" s="274" t="s">
        <v>361</v>
      </c>
      <c r="D456" s="275">
        <v>1.092091962E-7</v>
      </c>
      <c r="E456" s="274"/>
      <c r="F456" s="275" t="str">
        <f t="shared" si="14"/>
        <v/>
      </c>
      <c r="G456" s="275">
        <f t="shared" si="15"/>
        <v>1.092091962E-7</v>
      </c>
    </row>
    <row r="457" spans="1:7" x14ac:dyDescent="0.2">
      <c r="A457" s="274" t="s">
        <v>8700</v>
      </c>
      <c r="B457" s="274" t="s">
        <v>480</v>
      </c>
      <c r="C457" s="274" t="s">
        <v>361</v>
      </c>
      <c r="D457" s="275"/>
      <c r="E457" s="274"/>
      <c r="F457" s="275" t="str">
        <f t="shared" si="14"/>
        <v/>
      </c>
      <c r="G457" s="275" t="str">
        <f t="shared" si="15"/>
        <v/>
      </c>
    </row>
    <row r="458" spans="1:7" x14ac:dyDescent="0.2">
      <c r="A458" s="274" t="s">
        <v>9182</v>
      </c>
      <c r="B458" s="274" t="s">
        <v>8303</v>
      </c>
      <c r="C458" s="274" t="s">
        <v>361</v>
      </c>
      <c r="D458" s="275">
        <v>1.767877528E-7</v>
      </c>
      <c r="E458" s="274"/>
      <c r="F458" s="275" t="str">
        <f t="shared" si="14"/>
        <v/>
      </c>
      <c r="G458" s="275">
        <f t="shared" si="15"/>
        <v>1.767877528E-7</v>
      </c>
    </row>
    <row r="459" spans="1:7" x14ac:dyDescent="0.2">
      <c r="A459" s="274" t="s">
        <v>9182</v>
      </c>
      <c r="B459" s="274" t="s">
        <v>9414</v>
      </c>
      <c r="C459" s="274"/>
      <c r="D459" s="275">
        <v>-1.3989802680000001E-6</v>
      </c>
      <c r="E459" s="274"/>
      <c r="F459" s="275">
        <f t="shared" si="14"/>
        <v>-1.3989802680000001E-6</v>
      </c>
      <c r="G459" s="275" t="str">
        <f t="shared" si="15"/>
        <v/>
      </c>
    </row>
    <row r="460" spans="1:7" x14ac:dyDescent="0.2">
      <c r="A460" s="274" t="s">
        <v>9182</v>
      </c>
      <c r="B460" s="274" t="s">
        <v>407</v>
      </c>
      <c r="C460" s="274" t="s">
        <v>361</v>
      </c>
      <c r="D460" s="275">
        <v>1.1740033630000001E-7</v>
      </c>
      <c r="E460" s="274"/>
      <c r="F460" s="275" t="str">
        <f t="shared" si="14"/>
        <v/>
      </c>
      <c r="G460" s="275">
        <f t="shared" si="15"/>
        <v>1.1740033630000001E-7</v>
      </c>
    </row>
    <row r="461" spans="1:7" x14ac:dyDescent="0.2">
      <c r="A461" s="274" t="s">
        <v>9182</v>
      </c>
      <c r="B461" s="274" t="s">
        <v>52</v>
      </c>
      <c r="C461" s="274" t="s">
        <v>361</v>
      </c>
      <c r="D461" s="275"/>
      <c r="E461" s="279"/>
      <c r="F461" s="275" t="str">
        <f t="shared" si="14"/>
        <v/>
      </c>
      <c r="G461" s="275" t="str">
        <f t="shared" si="15"/>
        <v/>
      </c>
    </row>
    <row r="462" spans="1:7" x14ac:dyDescent="0.2">
      <c r="A462" s="274" t="s">
        <v>9182</v>
      </c>
      <c r="B462" s="274" t="s">
        <v>408</v>
      </c>
      <c r="C462" s="274" t="s">
        <v>361</v>
      </c>
      <c r="D462" s="275">
        <v>8.130282091E-7</v>
      </c>
      <c r="E462" s="274"/>
      <c r="F462" s="275" t="str">
        <f t="shared" si="14"/>
        <v/>
      </c>
      <c r="G462" s="275">
        <f t="shared" si="15"/>
        <v>8.130282091E-7</v>
      </c>
    </row>
    <row r="463" spans="1:7" x14ac:dyDescent="0.2">
      <c r="A463" s="274" t="s">
        <v>9182</v>
      </c>
      <c r="B463" s="274" t="s">
        <v>403</v>
      </c>
      <c r="C463" s="274" t="s">
        <v>361</v>
      </c>
      <c r="D463" s="275">
        <v>2.7753202189999998E-7</v>
      </c>
      <c r="E463" s="274"/>
      <c r="F463" s="275" t="str">
        <f t="shared" si="14"/>
        <v/>
      </c>
      <c r="G463" s="275">
        <f t="shared" si="15"/>
        <v>2.7753202189999998E-7</v>
      </c>
    </row>
    <row r="464" spans="1:7" x14ac:dyDescent="0.2">
      <c r="A464" s="274" t="s">
        <v>9182</v>
      </c>
      <c r="B464" s="274" t="s">
        <v>8321</v>
      </c>
      <c r="C464" s="274" t="s">
        <v>361</v>
      </c>
      <c r="D464" s="275">
        <v>1.423194778E-8</v>
      </c>
      <c r="E464" s="274"/>
      <c r="F464" s="275" t="str">
        <f t="shared" si="14"/>
        <v/>
      </c>
      <c r="G464" s="275">
        <f t="shared" si="15"/>
        <v>1.423194778E-8</v>
      </c>
    </row>
    <row r="465" spans="1:7" x14ac:dyDescent="0.2">
      <c r="A465" s="274" t="s">
        <v>9182</v>
      </c>
      <c r="B465" s="274" t="s">
        <v>480</v>
      </c>
      <c r="C465" s="274" t="s">
        <v>361</v>
      </c>
      <c r="D465" s="275"/>
      <c r="E465" s="274"/>
      <c r="F465" s="275" t="str">
        <f t="shared" si="14"/>
        <v/>
      </c>
      <c r="G465" s="275" t="str">
        <f t="shared" si="15"/>
        <v/>
      </c>
    </row>
    <row r="466" spans="1:7" x14ac:dyDescent="0.2">
      <c r="A466" s="274" t="s">
        <v>8774</v>
      </c>
      <c r="B466" s="274" t="s">
        <v>8303</v>
      </c>
      <c r="C466" s="274" t="s">
        <v>361</v>
      </c>
      <c r="D466" s="275"/>
      <c r="E466" s="274"/>
      <c r="F466" s="275" t="str">
        <f t="shared" si="14"/>
        <v/>
      </c>
      <c r="G466" s="275" t="str">
        <f t="shared" si="15"/>
        <v/>
      </c>
    </row>
    <row r="467" spans="1:7" x14ac:dyDescent="0.2">
      <c r="A467" s="274" t="s">
        <v>8774</v>
      </c>
      <c r="B467" s="274" t="s">
        <v>407</v>
      </c>
      <c r="C467" s="274" t="s">
        <v>361</v>
      </c>
      <c r="D467" s="275"/>
      <c r="E467" s="274"/>
      <c r="F467" s="275" t="str">
        <f t="shared" si="14"/>
        <v/>
      </c>
      <c r="G467" s="275" t="str">
        <f t="shared" si="15"/>
        <v/>
      </c>
    </row>
    <row r="468" spans="1:7" x14ac:dyDescent="0.2">
      <c r="A468" s="274" t="s">
        <v>8774</v>
      </c>
      <c r="B468" s="274" t="s">
        <v>408</v>
      </c>
      <c r="C468" s="274" t="s">
        <v>361</v>
      </c>
      <c r="D468" s="275"/>
      <c r="E468" s="274"/>
      <c r="F468" s="275" t="str">
        <f t="shared" si="14"/>
        <v/>
      </c>
      <c r="G468" s="275" t="str">
        <f t="shared" si="15"/>
        <v/>
      </c>
    </row>
    <row r="469" spans="1:7" x14ac:dyDescent="0.2">
      <c r="A469" s="274" t="s">
        <v>8774</v>
      </c>
      <c r="B469" s="274" t="s">
        <v>403</v>
      </c>
      <c r="C469" s="274" t="s">
        <v>361</v>
      </c>
      <c r="D469" s="275"/>
      <c r="E469" s="274"/>
      <c r="F469" s="275" t="str">
        <f t="shared" si="14"/>
        <v/>
      </c>
      <c r="G469" s="275" t="str">
        <f t="shared" si="15"/>
        <v/>
      </c>
    </row>
    <row r="470" spans="1:7" x14ac:dyDescent="0.2">
      <c r="A470" s="274" t="s">
        <v>8774</v>
      </c>
      <c r="B470" s="274" t="s">
        <v>8321</v>
      </c>
      <c r="C470" s="274" t="s">
        <v>361</v>
      </c>
      <c r="D470" s="275"/>
      <c r="E470" s="274"/>
      <c r="F470" s="275" t="str">
        <f t="shared" si="14"/>
        <v/>
      </c>
      <c r="G470" s="275" t="str">
        <f t="shared" si="15"/>
        <v/>
      </c>
    </row>
    <row r="471" spans="1:7" x14ac:dyDescent="0.2">
      <c r="A471" s="274" t="s">
        <v>8774</v>
      </c>
      <c r="B471" s="274" t="s">
        <v>480</v>
      </c>
      <c r="C471" s="274" t="s">
        <v>361</v>
      </c>
      <c r="D471" s="275"/>
      <c r="E471" s="274"/>
      <c r="F471" s="275" t="str">
        <f t="shared" si="14"/>
        <v/>
      </c>
      <c r="G471" s="275" t="str">
        <f t="shared" si="15"/>
        <v/>
      </c>
    </row>
    <row r="472" spans="1:7" x14ac:dyDescent="0.2">
      <c r="A472" s="274" t="s">
        <v>8775</v>
      </c>
      <c r="B472" s="274" t="s">
        <v>8295</v>
      </c>
      <c r="C472" s="274" t="s">
        <v>363</v>
      </c>
      <c r="D472" s="275">
        <v>4.9580348390000001E-2</v>
      </c>
      <c r="E472" s="274"/>
      <c r="F472" s="275" t="str">
        <f t="shared" si="14"/>
        <v/>
      </c>
      <c r="G472" s="275">
        <f t="shared" si="15"/>
        <v>4.9580348390000001E-2</v>
      </c>
    </row>
    <row r="473" spans="1:7" x14ac:dyDescent="0.2">
      <c r="A473" s="274" t="s">
        <v>8775</v>
      </c>
      <c r="B473" s="274" t="s">
        <v>8296</v>
      </c>
      <c r="C473" s="274" t="s">
        <v>363</v>
      </c>
      <c r="D473" s="275">
        <v>9.7971549129999996E-4</v>
      </c>
      <c r="E473" s="279"/>
      <c r="F473" s="275" t="str">
        <f t="shared" si="14"/>
        <v/>
      </c>
      <c r="G473" s="275">
        <f t="shared" si="15"/>
        <v>9.7971549129999996E-4</v>
      </c>
    </row>
    <row r="474" spans="1:7" x14ac:dyDescent="0.2">
      <c r="A474" s="274" t="s">
        <v>8775</v>
      </c>
      <c r="B474" s="274" t="s">
        <v>8290</v>
      </c>
      <c r="C474" s="274" t="s">
        <v>363</v>
      </c>
      <c r="D474" s="275">
        <v>0.21310559809999999</v>
      </c>
      <c r="E474" s="274"/>
      <c r="F474" s="275" t="str">
        <f t="shared" si="14"/>
        <v/>
      </c>
      <c r="G474" s="275">
        <f t="shared" si="15"/>
        <v>0.21310559809999999</v>
      </c>
    </row>
    <row r="475" spans="1:7" x14ac:dyDescent="0.2">
      <c r="A475" s="274" t="s">
        <v>8775</v>
      </c>
      <c r="B475" s="274" t="s">
        <v>9414</v>
      </c>
      <c r="C475" s="274"/>
      <c r="D475" s="275">
        <v>-0.26461761589999999</v>
      </c>
      <c r="E475" s="274"/>
      <c r="F475" s="275">
        <f t="shared" si="14"/>
        <v>-0.26461761589999999</v>
      </c>
      <c r="G475" s="275" t="str">
        <f t="shared" si="15"/>
        <v/>
      </c>
    </row>
    <row r="476" spans="1:7" x14ac:dyDescent="0.2">
      <c r="A476" s="274" t="s">
        <v>8775</v>
      </c>
      <c r="B476" s="274" t="s">
        <v>8271</v>
      </c>
      <c r="C476" s="274" t="s">
        <v>363</v>
      </c>
      <c r="D476" s="275">
        <v>9.5195398519999999E-4</v>
      </c>
      <c r="E476" s="274"/>
      <c r="F476" s="275" t="str">
        <f t="shared" si="14"/>
        <v/>
      </c>
      <c r="G476" s="275">
        <f t="shared" si="15"/>
        <v>9.5195398519999999E-4</v>
      </c>
    </row>
    <row r="477" spans="1:7" x14ac:dyDescent="0.2">
      <c r="A477" s="274" t="s">
        <v>8456</v>
      </c>
      <c r="B477" s="274" t="s">
        <v>54</v>
      </c>
      <c r="C477" s="274" t="s">
        <v>363</v>
      </c>
      <c r="D477" s="275">
        <v>0.1080208381</v>
      </c>
      <c r="E477" s="274"/>
      <c r="F477" s="275" t="str">
        <f t="shared" si="14"/>
        <v/>
      </c>
      <c r="G477" s="275">
        <f t="shared" si="15"/>
        <v>0.1080208381</v>
      </c>
    </row>
    <row r="478" spans="1:7" x14ac:dyDescent="0.2">
      <c r="A478" s="274" t="s">
        <v>8456</v>
      </c>
      <c r="B478" s="274" t="s">
        <v>8294</v>
      </c>
      <c r="C478" s="274" t="s">
        <v>363</v>
      </c>
      <c r="D478" s="275">
        <v>2.5941000610000001E-5</v>
      </c>
      <c r="E478" s="274"/>
      <c r="F478" s="275" t="str">
        <f t="shared" si="14"/>
        <v/>
      </c>
      <c r="G478" s="275">
        <f t="shared" si="15"/>
        <v>2.5941000610000001E-5</v>
      </c>
    </row>
    <row r="479" spans="1:7" x14ac:dyDescent="0.2">
      <c r="A479" s="274" t="s">
        <v>8456</v>
      </c>
      <c r="B479" s="274" t="s">
        <v>8299</v>
      </c>
      <c r="C479" s="274" t="s">
        <v>363</v>
      </c>
      <c r="D479" s="275">
        <v>1.6313658610000001E-3</v>
      </c>
      <c r="E479" s="274"/>
      <c r="F479" s="275" t="str">
        <f t="shared" si="14"/>
        <v/>
      </c>
      <c r="G479" s="275">
        <f t="shared" si="15"/>
        <v>1.6313658610000001E-3</v>
      </c>
    </row>
    <row r="480" spans="1:7" x14ac:dyDescent="0.2">
      <c r="A480" s="274" t="s">
        <v>8456</v>
      </c>
      <c r="B480" s="274" t="s">
        <v>9414</v>
      </c>
      <c r="C480" s="274"/>
      <c r="D480" s="275">
        <v>-7.685345431</v>
      </c>
      <c r="E480" s="274"/>
      <c r="F480" s="275">
        <f t="shared" si="14"/>
        <v>-7.685345431</v>
      </c>
      <c r="G480" s="275" t="str">
        <f t="shared" si="15"/>
        <v/>
      </c>
    </row>
    <row r="481" spans="1:7" x14ac:dyDescent="0.2">
      <c r="A481" s="274" t="s">
        <v>8456</v>
      </c>
      <c r="B481" s="274" t="s">
        <v>8288</v>
      </c>
      <c r="C481" s="274" t="s">
        <v>363</v>
      </c>
      <c r="D481" s="275">
        <v>7.5358680319999998</v>
      </c>
      <c r="E481" s="274"/>
      <c r="F481" s="275" t="str">
        <f t="shared" si="14"/>
        <v/>
      </c>
      <c r="G481" s="275">
        <f t="shared" si="15"/>
        <v>7.5358680319999998</v>
      </c>
    </row>
    <row r="482" spans="1:7" x14ac:dyDescent="0.2">
      <c r="A482" s="274" t="s">
        <v>8456</v>
      </c>
      <c r="B482" s="274" t="s">
        <v>8268</v>
      </c>
      <c r="C482" s="274" t="s">
        <v>363</v>
      </c>
      <c r="D482" s="275">
        <v>3.8145381220000003E-2</v>
      </c>
      <c r="E482" s="274"/>
      <c r="F482" s="275" t="str">
        <f t="shared" si="14"/>
        <v/>
      </c>
      <c r="G482" s="275">
        <f t="shared" si="15"/>
        <v>3.8145381220000003E-2</v>
      </c>
    </row>
    <row r="483" spans="1:7" x14ac:dyDescent="0.2">
      <c r="A483" s="274" t="s">
        <v>8456</v>
      </c>
      <c r="B483" s="274" t="s">
        <v>8276</v>
      </c>
      <c r="C483" s="274" t="s">
        <v>363</v>
      </c>
      <c r="D483" s="275">
        <v>2.1438943730000001E-5</v>
      </c>
      <c r="E483" s="274"/>
      <c r="F483" s="275" t="str">
        <f t="shared" si="14"/>
        <v/>
      </c>
      <c r="G483" s="275">
        <f t="shared" si="15"/>
        <v>2.1438943730000001E-5</v>
      </c>
    </row>
    <row r="484" spans="1:7" x14ac:dyDescent="0.2">
      <c r="A484" s="274" t="s">
        <v>8456</v>
      </c>
      <c r="B484" s="274" t="s">
        <v>8300</v>
      </c>
      <c r="C484" s="274" t="s">
        <v>363</v>
      </c>
      <c r="D484" s="275">
        <v>1.6324343240000001E-3</v>
      </c>
      <c r="E484" s="274"/>
      <c r="F484" s="275" t="str">
        <f t="shared" si="14"/>
        <v/>
      </c>
      <c r="G484" s="275">
        <f t="shared" si="15"/>
        <v>1.6324343240000001E-3</v>
      </c>
    </row>
    <row r="485" spans="1:7" x14ac:dyDescent="0.2">
      <c r="A485" s="274" t="s">
        <v>8776</v>
      </c>
      <c r="B485" s="274" t="s">
        <v>54</v>
      </c>
      <c r="C485" s="274" t="s">
        <v>363</v>
      </c>
      <c r="D485" s="275">
        <v>8.8134649109999999E-7</v>
      </c>
      <c r="E485" s="274"/>
      <c r="F485" s="275" t="str">
        <f t="shared" si="14"/>
        <v/>
      </c>
      <c r="G485" s="275">
        <f t="shared" si="15"/>
        <v>8.8134649109999999E-7</v>
      </c>
    </row>
    <row r="486" spans="1:7" x14ac:dyDescent="0.2">
      <c r="A486" s="274" t="s">
        <v>8776</v>
      </c>
      <c r="B486" s="274" t="s">
        <v>9414</v>
      </c>
      <c r="C486" s="274"/>
      <c r="D486" s="275">
        <v>-8.8134649109999999E-7</v>
      </c>
      <c r="E486" s="274"/>
      <c r="F486" s="275">
        <f t="shared" si="14"/>
        <v>-8.8134649109999999E-7</v>
      </c>
      <c r="G486" s="275" t="str">
        <f t="shared" si="15"/>
        <v/>
      </c>
    </row>
    <row r="487" spans="1:7" x14ac:dyDescent="0.2">
      <c r="A487" s="274" t="s">
        <v>8777</v>
      </c>
      <c r="B487" s="274" t="s">
        <v>55</v>
      </c>
      <c r="C487" s="274" t="s">
        <v>363</v>
      </c>
      <c r="D487" s="275"/>
      <c r="E487" s="274"/>
      <c r="F487" s="275" t="str">
        <f t="shared" si="14"/>
        <v/>
      </c>
      <c r="G487" s="275" t="str">
        <f t="shared" si="15"/>
        <v/>
      </c>
    </row>
    <row r="488" spans="1:7" x14ac:dyDescent="0.2">
      <c r="A488" s="274" t="s">
        <v>8475</v>
      </c>
      <c r="B488" s="274" t="s">
        <v>480</v>
      </c>
      <c r="C488" s="274" t="s">
        <v>375</v>
      </c>
      <c r="D488" s="275"/>
      <c r="E488" s="274"/>
      <c r="F488" s="275" t="str">
        <f t="shared" si="14"/>
        <v/>
      </c>
      <c r="G488" s="275" t="str">
        <f t="shared" si="15"/>
        <v/>
      </c>
    </row>
    <row r="489" spans="1:7" x14ac:dyDescent="0.2">
      <c r="A489" s="274" t="s">
        <v>135</v>
      </c>
      <c r="B489" s="274" t="s">
        <v>54</v>
      </c>
      <c r="C489" s="274" t="s">
        <v>362</v>
      </c>
      <c r="D489" s="275">
        <v>1.1018649280000001E-5</v>
      </c>
      <c r="E489" s="274"/>
      <c r="F489" s="275" t="str">
        <f t="shared" si="14"/>
        <v/>
      </c>
      <c r="G489" s="275">
        <f t="shared" si="15"/>
        <v>1.1018649280000001E-5</v>
      </c>
    </row>
    <row r="490" spans="1:7" x14ac:dyDescent="0.2">
      <c r="A490" s="274" t="s">
        <v>135</v>
      </c>
      <c r="B490" s="274" t="s">
        <v>9414</v>
      </c>
      <c r="C490" s="274"/>
      <c r="D490" s="275">
        <v>-1.1018649280000001E-5</v>
      </c>
      <c r="E490" s="274"/>
      <c r="F490" s="275">
        <f t="shared" si="14"/>
        <v>-1.1018649280000001E-5</v>
      </c>
      <c r="G490" s="275" t="str">
        <f t="shared" si="15"/>
        <v/>
      </c>
    </row>
    <row r="491" spans="1:7" x14ac:dyDescent="0.2">
      <c r="A491" s="274" t="s">
        <v>135</v>
      </c>
      <c r="B491" s="274" t="s">
        <v>401</v>
      </c>
      <c r="C491" s="274" t="s">
        <v>362</v>
      </c>
      <c r="D491" s="275"/>
      <c r="E491" s="274"/>
      <c r="F491" s="275" t="str">
        <f t="shared" si="14"/>
        <v/>
      </c>
      <c r="G491" s="275" t="str">
        <f t="shared" si="15"/>
        <v/>
      </c>
    </row>
    <row r="492" spans="1:7" x14ac:dyDescent="0.2">
      <c r="A492" s="274" t="s">
        <v>8576</v>
      </c>
      <c r="B492" s="274" t="s">
        <v>54</v>
      </c>
      <c r="C492" s="274" t="s">
        <v>358</v>
      </c>
      <c r="D492" s="275">
        <v>4.5470939709999998E-2</v>
      </c>
      <c r="E492" s="274"/>
      <c r="F492" s="275" t="str">
        <f t="shared" si="14"/>
        <v/>
      </c>
      <c r="G492" s="275">
        <f t="shared" si="15"/>
        <v>4.5470939709999998E-2</v>
      </c>
    </row>
    <row r="493" spans="1:7" x14ac:dyDescent="0.2">
      <c r="A493" s="274" t="s">
        <v>8576</v>
      </c>
      <c r="B493" s="274" t="s">
        <v>9414</v>
      </c>
      <c r="C493" s="274"/>
      <c r="D493" s="275">
        <v>-4.5470939709999998E-2</v>
      </c>
      <c r="E493" s="274"/>
      <c r="F493" s="275">
        <f t="shared" si="14"/>
        <v>-4.5470939709999998E-2</v>
      </c>
      <c r="G493" s="275" t="str">
        <f t="shared" si="15"/>
        <v/>
      </c>
    </row>
    <row r="494" spans="1:7" x14ac:dyDescent="0.2">
      <c r="A494" s="274" t="s">
        <v>8576</v>
      </c>
      <c r="B494" s="274" t="s">
        <v>401</v>
      </c>
      <c r="C494" s="274" t="s">
        <v>358</v>
      </c>
      <c r="D494" s="275"/>
      <c r="E494" s="274"/>
      <c r="F494" s="275" t="str">
        <f t="shared" si="14"/>
        <v/>
      </c>
      <c r="G494" s="275" t="str">
        <f t="shared" si="15"/>
        <v/>
      </c>
    </row>
    <row r="495" spans="1:7" x14ac:dyDescent="0.2">
      <c r="A495" s="274" t="s">
        <v>136</v>
      </c>
      <c r="B495" s="274" t="s">
        <v>54</v>
      </c>
      <c r="C495" s="274" t="s">
        <v>362</v>
      </c>
      <c r="D495" s="275">
        <v>1.045404626E-5</v>
      </c>
      <c r="E495" s="274"/>
      <c r="F495" s="275" t="str">
        <f t="shared" si="14"/>
        <v/>
      </c>
      <c r="G495" s="275">
        <f t="shared" si="15"/>
        <v>1.045404626E-5</v>
      </c>
    </row>
    <row r="496" spans="1:7" x14ac:dyDescent="0.2">
      <c r="A496" s="274" t="s">
        <v>136</v>
      </c>
      <c r="B496" s="274" t="s">
        <v>9414</v>
      </c>
      <c r="C496" s="274"/>
      <c r="D496" s="275">
        <v>-1.045404626E-5</v>
      </c>
      <c r="E496" s="274"/>
      <c r="F496" s="275">
        <f t="shared" si="14"/>
        <v>-1.045404626E-5</v>
      </c>
      <c r="G496" s="275" t="str">
        <f t="shared" si="15"/>
        <v/>
      </c>
    </row>
    <row r="497" spans="1:7" x14ac:dyDescent="0.2">
      <c r="A497" s="274" t="s">
        <v>136</v>
      </c>
      <c r="B497" s="274" t="s">
        <v>52</v>
      </c>
      <c r="C497" s="274" t="s">
        <v>362</v>
      </c>
      <c r="D497" s="275"/>
      <c r="E497" s="274"/>
      <c r="F497" s="275" t="str">
        <f t="shared" si="14"/>
        <v/>
      </c>
      <c r="G497" s="275" t="str">
        <f t="shared" si="15"/>
        <v/>
      </c>
    </row>
    <row r="498" spans="1:7" x14ac:dyDescent="0.2">
      <c r="A498" s="274" t="s">
        <v>136</v>
      </c>
      <c r="B498" s="274" t="s">
        <v>401</v>
      </c>
      <c r="C498" s="274" t="s">
        <v>362</v>
      </c>
      <c r="D498" s="275"/>
      <c r="E498" s="274"/>
      <c r="F498" s="275" t="str">
        <f t="shared" si="14"/>
        <v/>
      </c>
      <c r="G498" s="275" t="str">
        <f t="shared" si="15"/>
        <v/>
      </c>
    </row>
    <row r="499" spans="1:7" x14ac:dyDescent="0.2">
      <c r="A499" s="274" t="s">
        <v>8778</v>
      </c>
      <c r="B499" s="274" t="s">
        <v>54</v>
      </c>
      <c r="C499" s="274" t="s">
        <v>358</v>
      </c>
      <c r="D499" s="275">
        <v>0.58000581849999999</v>
      </c>
      <c r="E499" s="274"/>
      <c r="F499" s="275" t="str">
        <f t="shared" si="14"/>
        <v/>
      </c>
      <c r="G499" s="275">
        <f t="shared" si="15"/>
        <v>0.58000581849999999</v>
      </c>
    </row>
    <row r="500" spans="1:7" x14ac:dyDescent="0.2">
      <c r="A500" s="274" t="s">
        <v>8778</v>
      </c>
      <c r="B500" s="274" t="s">
        <v>9414</v>
      </c>
      <c r="C500" s="274"/>
      <c r="D500" s="275">
        <v>-0.58000581849999999</v>
      </c>
      <c r="E500" s="274"/>
      <c r="F500" s="275">
        <f t="shared" si="14"/>
        <v>-0.58000581849999999</v>
      </c>
      <c r="G500" s="275" t="str">
        <f t="shared" si="15"/>
        <v/>
      </c>
    </row>
    <row r="501" spans="1:7" x14ac:dyDescent="0.2">
      <c r="A501" s="274" t="s">
        <v>8778</v>
      </c>
      <c r="B501" s="274" t="s">
        <v>52</v>
      </c>
      <c r="C501" s="274" t="s">
        <v>358</v>
      </c>
      <c r="D501" s="275"/>
      <c r="E501" s="274"/>
      <c r="F501" s="275" t="str">
        <f t="shared" si="14"/>
        <v/>
      </c>
      <c r="G501" s="275" t="str">
        <f t="shared" si="15"/>
        <v/>
      </c>
    </row>
    <row r="502" spans="1:7" x14ac:dyDescent="0.2">
      <c r="A502" s="274" t="s">
        <v>8778</v>
      </c>
      <c r="B502" s="274" t="s">
        <v>401</v>
      </c>
      <c r="C502" s="274" t="s">
        <v>358</v>
      </c>
      <c r="D502" s="275"/>
      <c r="E502" s="274"/>
      <c r="F502" s="275" t="str">
        <f t="shared" si="14"/>
        <v/>
      </c>
      <c r="G502" s="275" t="str">
        <f t="shared" si="15"/>
        <v/>
      </c>
    </row>
    <row r="503" spans="1:7" x14ac:dyDescent="0.2">
      <c r="A503" s="274" t="s">
        <v>8687</v>
      </c>
      <c r="B503" s="274" t="s">
        <v>54</v>
      </c>
      <c r="C503" s="274" t="s">
        <v>365</v>
      </c>
      <c r="D503" s="275">
        <v>0.61943331960000003</v>
      </c>
      <c r="E503" s="274"/>
      <c r="F503" s="275" t="str">
        <f t="shared" si="14"/>
        <v/>
      </c>
      <c r="G503" s="275">
        <f t="shared" si="15"/>
        <v>0.61943331960000003</v>
      </c>
    </row>
    <row r="504" spans="1:7" x14ac:dyDescent="0.2">
      <c r="A504" s="274" t="s">
        <v>8687</v>
      </c>
      <c r="B504" s="274" t="s">
        <v>8676</v>
      </c>
      <c r="C504" s="274" t="s">
        <v>365</v>
      </c>
      <c r="D504" s="275">
        <v>2.6943459820000002</v>
      </c>
      <c r="E504" s="274"/>
      <c r="F504" s="275" t="str">
        <f t="shared" si="14"/>
        <v/>
      </c>
      <c r="G504" s="275">
        <f t="shared" si="15"/>
        <v>2.6943459820000002</v>
      </c>
    </row>
    <row r="505" spans="1:7" x14ac:dyDescent="0.2">
      <c r="A505" s="274" t="s">
        <v>8687</v>
      </c>
      <c r="B505" s="274" t="s">
        <v>9414</v>
      </c>
      <c r="C505" s="274"/>
      <c r="D505" s="275">
        <v>-0.61943331960000003</v>
      </c>
      <c r="E505" s="274"/>
      <c r="F505" s="275">
        <f t="shared" si="14"/>
        <v>-0.61943331960000003</v>
      </c>
      <c r="G505" s="275" t="str">
        <f t="shared" si="15"/>
        <v/>
      </c>
    </row>
    <row r="506" spans="1:7" x14ac:dyDescent="0.2">
      <c r="A506" s="274" t="s">
        <v>8687</v>
      </c>
      <c r="B506" s="274" t="s">
        <v>9415</v>
      </c>
      <c r="C506" s="274"/>
      <c r="D506" s="275">
        <v>-2.6943459820000002</v>
      </c>
      <c r="E506" s="274"/>
      <c r="F506" s="275">
        <f t="shared" si="14"/>
        <v>-2.6943459820000002</v>
      </c>
      <c r="G506" s="275" t="str">
        <f t="shared" si="15"/>
        <v/>
      </c>
    </row>
    <row r="507" spans="1:7" x14ac:dyDescent="0.2">
      <c r="A507" s="274" t="s">
        <v>8687</v>
      </c>
      <c r="B507" s="274" t="s">
        <v>52</v>
      </c>
      <c r="C507" s="274" t="s">
        <v>365</v>
      </c>
      <c r="D507" s="275"/>
      <c r="E507" s="274"/>
      <c r="F507" s="275" t="str">
        <f t="shared" si="14"/>
        <v/>
      </c>
      <c r="G507" s="275" t="str">
        <f t="shared" si="15"/>
        <v/>
      </c>
    </row>
    <row r="508" spans="1:7" x14ac:dyDescent="0.2">
      <c r="A508" s="274" t="s">
        <v>8687</v>
      </c>
      <c r="B508" s="274" t="s">
        <v>480</v>
      </c>
      <c r="C508" s="274" t="s">
        <v>365</v>
      </c>
      <c r="D508" s="275"/>
      <c r="E508" s="274"/>
      <c r="F508" s="275" t="str">
        <f t="shared" si="14"/>
        <v/>
      </c>
      <c r="G508" s="275" t="str">
        <f t="shared" si="15"/>
        <v/>
      </c>
    </row>
    <row r="509" spans="1:7" x14ac:dyDescent="0.2">
      <c r="A509" s="274" t="s">
        <v>9183</v>
      </c>
      <c r="B509" s="274" t="s">
        <v>52</v>
      </c>
      <c r="C509" s="274" t="s">
        <v>365</v>
      </c>
      <c r="D509" s="275"/>
      <c r="E509" s="274"/>
      <c r="F509" s="275" t="str">
        <f t="shared" si="14"/>
        <v/>
      </c>
      <c r="G509" s="275" t="str">
        <f t="shared" si="15"/>
        <v/>
      </c>
    </row>
    <row r="510" spans="1:7" x14ac:dyDescent="0.2">
      <c r="A510" s="274" t="s">
        <v>8617</v>
      </c>
      <c r="B510" s="274" t="s">
        <v>54</v>
      </c>
      <c r="C510" s="274" t="s">
        <v>365</v>
      </c>
      <c r="D510" s="275">
        <v>2.6943457780000002</v>
      </c>
      <c r="E510" s="274"/>
      <c r="F510" s="275" t="str">
        <f t="shared" si="14"/>
        <v/>
      </c>
      <c r="G510" s="275">
        <f t="shared" si="15"/>
        <v>2.6943457780000002</v>
      </c>
    </row>
    <row r="511" spans="1:7" x14ac:dyDescent="0.2">
      <c r="A511" s="274" t="s">
        <v>8617</v>
      </c>
      <c r="B511" s="274" t="s">
        <v>8676</v>
      </c>
      <c r="C511" s="274" t="s">
        <v>365</v>
      </c>
      <c r="D511" s="275">
        <v>-2.6943457780000002</v>
      </c>
      <c r="E511" s="274"/>
      <c r="F511" s="275">
        <f t="shared" si="14"/>
        <v>-2.6943457780000002</v>
      </c>
      <c r="G511" s="275" t="str">
        <f t="shared" si="15"/>
        <v/>
      </c>
    </row>
    <row r="512" spans="1:7" x14ac:dyDescent="0.2">
      <c r="A512" s="274" t="s">
        <v>8779</v>
      </c>
      <c r="B512" s="274" t="s">
        <v>402</v>
      </c>
      <c r="C512" s="274" t="s">
        <v>362</v>
      </c>
      <c r="D512" s="275"/>
      <c r="E512" s="274"/>
      <c r="F512" s="275" t="str">
        <f t="shared" si="14"/>
        <v/>
      </c>
      <c r="G512" s="275" t="str">
        <f t="shared" si="15"/>
        <v/>
      </c>
    </row>
    <row r="513" spans="1:7" x14ac:dyDescent="0.2">
      <c r="A513" s="274" t="s">
        <v>8779</v>
      </c>
      <c r="B513" s="274" t="s">
        <v>401</v>
      </c>
      <c r="C513" s="274" t="s">
        <v>362</v>
      </c>
      <c r="D513" s="275"/>
      <c r="E513" s="274"/>
      <c r="F513" s="275" t="str">
        <f t="shared" si="14"/>
        <v/>
      </c>
      <c r="G513" s="275" t="str">
        <f t="shared" si="15"/>
        <v/>
      </c>
    </row>
    <row r="514" spans="1:7" x14ac:dyDescent="0.2">
      <c r="A514" s="274" t="s">
        <v>8779</v>
      </c>
      <c r="B514" s="274" t="s">
        <v>404</v>
      </c>
      <c r="C514" s="274" t="s">
        <v>362</v>
      </c>
      <c r="D514" s="275"/>
      <c r="E514" s="274"/>
      <c r="F514" s="275" t="str">
        <f t="shared" si="14"/>
        <v/>
      </c>
      <c r="G514" s="275" t="str">
        <f t="shared" si="15"/>
        <v/>
      </c>
    </row>
    <row r="515" spans="1:7" x14ac:dyDescent="0.2">
      <c r="A515" s="274" t="s">
        <v>8779</v>
      </c>
      <c r="B515" s="274" t="s">
        <v>400</v>
      </c>
      <c r="C515" s="274" t="s">
        <v>362</v>
      </c>
      <c r="D515" s="275"/>
      <c r="E515" s="274"/>
      <c r="F515" s="275" t="str">
        <f t="shared" si="14"/>
        <v/>
      </c>
      <c r="G515" s="275" t="str">
        <f t="shared" si="15"/>
        <v/>
      </c>
    </row>
    <row r="516" spans="1:7" x14ac:dyDescent="0.2">
      <c r="A516" s="274" t="s">
        <v>8780</v>
      </c>
      <c r="B516" s="274" t="s">
        <v>401</v>
      </c>
      <c r="C516" s="274" t="s">
        <v>366</v>
      </c>
      <c r="D516" s="275"/>
      <c r="E516" s="274"/>
      <c r="F516" s="275" t="str">
        <f t="shared" si="14"/>
        <v/>
      </c>
      <c r="G516" s="275" t="str">
        <f t="shared" si="15"/>
        <v/>
      </c>
    </row>
    <row r="517" spans="1:7" x14ac:dyDescent="0.2">
      <c r="A517" s="274" t="s">
        <v>8780</v>
      </c>
      <c r="B517" s="274" t="s">
        <v>404</v>
      </c>
      <c r="C517" s="274" t="s">
        <v>366</v>
      </c>
      <c r="D517" s="275"/>
      <c r="E517" s="274"/>
      <c r="F517" s="275" t="str">
        <f t="shared" si="14"/>
        <v/>
      </c>
      <c r="G517" s="275" t="str">
        <f t="shared" si="15"/>
        <v/>
      </c>
    </row>
    <row r="518" spans="1:7" x14ac:dyDescent="0.2">
      <c r="A518" s="274" t="s">
        <v>8780</v>
      </c>
      <c r="B518" s="274" t="s">
        <v>400</v>
      </c>
      <c r="C518" s="274" t="s">
        <v>366</v>
      </c>
      <c r="D518" s="275"/>
      <c r="E518" s="274"/>
      <c r="F518" s="275" t="str">
        <f t="shared" ref="F518:F581" si="16">IF(D518&lt;0,D518,"")</f>
        <v/>
      </c>
      <c r="G518" s="275" t="str">
        <f t="shared" ref="G518:G581" si="17">IF(D518&gt;0,D518,"")</f>
        <v/>
      </c>
    </row>
    <row r="519" spans="1:7" x14ac:dyDescent="0.2">
      <c r="A519" s="274" t="s">
        <v>8780</v>
      </c>
      <c r="B519" s="274" t="s">
        <v>480</v>
      </c>
      <c r="C519" s="274" t="s">
        <v>366</v>
      </c>
      <c r="D519" s="275"/>
      <c r="E519" s="274"/>
      <c r="F519" s="275" t="str">
        <f t="shared" si="16"/>
        <v/>
      </c>
      <c r="G519" s="275" t="str">
        <f t="shared" si="17"/>
        <v/>
      </c>
    </row>
    <row r="520" spans="1:7" x14ac:dyDescent="0.2">
      <c r="A520" s="274" t="s">
        <v>8781</v>
      </c>
      <c r="B520" s="274" t="s">
        <v>52</v>
      </c>
      <c r="C520" s="274" t="s">
        <v>362</v>
      </c>
      <c r="D520" s="275"/>
      <c r="E520" s="274"/>
      <c r="F520" s="275" t="str">
        <f t="shared" si="16"/>
        <v/>
      </c>
      <c r="G520" s="275" t="str">
        <f t="shared" si="17"/>
        <v/>
      </c>
    </row>
    <row r="521" spans="1:7" x14ac:dyDescent="0.2">
      <c r="A521" s="274" t="s">
        <v>8782</v>
      </c>
      <c r="B521" s="274" t="s">
        <v>52</v>
      </c>
      <c r="C521" s="274" t="s">
        <v>366</v>
      </c>
      <c r="D521" s="275"/>
      <c r="E521" s="274"/>
      <c r="F521" s="275" t="str">
        <f t="shared" si="16"/>
        <v/>
      </c>
      <c r="G521" s="275" t="str">
        <f t="shared" si="17"/>
        <v/>
      </c>
    </row>
    <row r="522" spans="1:7" x14ac:dyDescent="0.2">
      <c r="A522" s="274" t="s">
        <v>9184</v>
      </c>
      <c r="B522" s="274" t="s">
        <v>54</v>
      </c>
      <c r="C522" s="274" t="s">
        <v>366</v>
      </c>
      <c r="D522" s="275">
        <v>2.156130501E-5</v>
      </c>
      <c r="E522" s="274"/>
      <c r="F522" s="275" t="str">
        <f t="shared" si="16"/>
        <v/>
      </c>
      <c r="G522" s="275">
        <f t="shared" si="17"/>
        <v>2.156130501E-5</v>
      </c>
    </row>
    <row r="523" spans="1:7" x14ac:dyDescent="0.2">
      <c r="A523" s="274" t="s">
        <v>9184</v>
      </c>
      <c r="B523" s="274" t="s">
        <v>9414</v>
      </c>
      <c r="C523" s="274"/>
      <c r="D523" s="275">
        <v>-2.156130501E-5</v>
      </c>
      <c r="E523" s="274"/>
      <c r="F523" s="275">
        <f t="shared" si="16"/>
        <v>-2.156130501E-5</v>
      </c>
      <c r="G523" s="275" t="str">
        <f t="shared" si="17"/>
        <v/>
      </c>
    </row>
    <row r="524" spans="1:7" x14ac:dyDescent="0.2">
      <c r="A524" s="274" t="s">
        <v>9184</v>
      </c>
      <c r="B524" s="274" t="s">
        <v>52</v>
      </c>
      <c r="C524" s="274" t="s">
        <v>366</v>
      </c>
      <c r="D524" s="275"/>
      <c r="E524" s="274"/>
      <c r="F524" s="275" t="str">
        <f t="shared" si="16"/>
        <v/>
      </c>
      <c r="G524" s="275" t="str">
        <f t="shared" si="17"/>
        <v/>
      </c>
    </row>
    <row r="525" spans="1:7" x14ac:dyDescent="0.2">
      <c r="A525" s="274" t="s">
        <v>9184</v>
      </c>
      <c r="B525" s="274" t="s">
        <v>401</v>
      </c>
      <c r="C525" s="274" t="s">
        <v>366</v>
      </c>
      <c r="D525" s="275"/>
      <c r="E525" s="274"/>
      <c r="F525" s="275" t="str">
        <f t="shared" si="16"/>
        <v/>
      </c>
      <c r="G525" s="275" t="str">
        <f t="shared" si="17"/>
        <v/>
      </c>
    </row>
    <row r="526" spans="1:7" x14ac:dyDescent="0.2">
      <c r="A526" s="274" t="s">
        <v>9185</v>
      </c>
      <c r="B526" s="274" t="s">
        <v>54</v>
      </c>
      <c r="C526" s="274" t="s">
        <v>366</v>
      </c>
      <c r="D526" s="275">
        <v>1.8719317650000001E-5</v>
      </c>
      <c r="E526" s="274"/>
      <c r="F526" s="275" t="str">
        <f t="shared" si="16"/>
        <v/>
      </c>
      <c r="G526" s="275">
        <f t="shared" si="17"/>
        <v>1.8719317650000001E-5</v>
      </c>
    </row>
    <row r="527" spans="1:7" x14ac:dyDescent="0.2">
      <c r="A527" s="274" t="s">
        <v>9185</v>
      </c>
      <c r="B527" s="274" t="s">
        <v>9414</v>
      </c>
      <c r="C527" s="274"/>
      <c r="D527" s="275">
        <v>-1.8719317650000001E-5</v>
      </c>
      <c r="E527" s="274"/>
      <c r="F527" s="275">
        <f t="shared" si="16"/>
        <v>-1.8719317650000001E-5</v>
      </c>
      <c r="G527" s="275" t="str">
        <f t="shared" si="17"/>
        <v/>
      </c>
    </row>
    <row r="528" spans="1:7" x14ac:dyDescent="0.2">
      <c r="A528" s="274" t="s">
        <v>9185</v>
      </c>
      <c r="B528" s="274" t="s">
        <v>401</v>
      </c>
      <c r="C528" s="274" t="s">
        <v>366</v>
      </c>
      <c r="D528" s="275"/>
      <c r="E528" s="274"/>
      <c r="F528" s="275" t="str">
        <f t="shared" si="16"/>
        <v/>
      </c>
      <c r="G528" s="275" t="str">
        <f t="shared" si="17"/>
        <v/>
      </c>
    </row>
    <row r="529" spans="1:7" x14ac:dyDescent="0.2">
      <c r="A529" s="274" t="s">
        <v>137</v>
      </c>
      <c r="B529" s="274" t="s">
        <v>9414</v>
      </c>
      <c r="C529" s="274"/>
      <c r="D529" s="275">
        <v>-5.20725077E-6</v>
      </c>
      <c r="E529" s="274"/>
      <c r="F529" s="275">
        <f t="shared" si="16"/>
        <v>-5.20725077E-6</v>
      </c>
      <c r="G529" s="275" t="str">
        <f t="shared" si="17"/>
        <v/>
      </c>
    </row>
    <row r="530" spans="1:7" x14ac:dyDescent="0.2">
      <c r="A530" s="274" t="s">
        <v>137</v>
      </c>
      <c r="B530" s="274" t="s">
        <v>52</v>
      </c>
      <c r="C530" s="274" t="s">
        <v>362</v>
      </c>
      <c r="D530" s="275"/>
      <c r="E530" s="274"/>
      <c r="F530" s="275" t="str">
        <f t="shared" si="16"/>
        <v/>
      </c>
      <c r="G530" s="275" t="str">
        <f t="shared" si="17"/>
        <v/>
      </c>
    </row>
    <row r="531" spans="1:7" x14ac:dyDescent="0.2">
      <c r="A531" s="274" t="s">
        <v>137</v>
      </c>
      <c r="B531" s="274" t="s">
        <v>401</v>
      </c>
      <c r="C531" s="274" t="s">
        <v>362</v>
      </c>
      <c r="D531" s="275"/>
      <c r="E531" s="274"/>
      <c r="F531" s="275" t="str">
        <f t="shared" si="16"/>
        <v/>
      </c>
      <c r="G531" s="275" t="str">
        <f t="shared" si="17"/>
        <v/>
      </c>
    </row>
    <row r="532" spans="1:7" x14ac:dyDescent="0.2">
      <c r="A532" s="274" t="s">
        <v>137</v>
      </c>
      <c r="B532" s="274" t="s">
        <v>8267</v>
      </c>
      <c r="C532" s="274" t="s">
        <v>362</v>
      </c>
      <c r="D532" s="275"/>
      <c r="E532" s="274"/>
      <c r="F532" s="275" t="str">
        <f t="shared" si="16"/>
        <v/>
      </c>
      <c r="G532" s="275" t="str">
        <f t="shared" si="17"/>
        <v/>
      </c>
    </row>
    <row r="533" spans="1:7" x14ac:dyDescent="0.2">
      <c r="A533" s="274" t="s">
        <v>137</v>
      </c>
      <c r="B533" s="274" t="s">
        <v>403</v>
      </c>
      <c r="C533" s="274" t="s">
        <v>362</v>
      </c>
      <c r="D533" s="275">
        <v>5.20725077E-6</v>
      </c>
      <c r="E533" s="274"/>
      <c r="F533" s="275" t="str">
        <f t="shared" si="16"/>
        <v/>
      </c>
      <c r="G533" s="275">
        <f t="shared" si="17"/>
        <v>5.20725077E-6</v>
      </c>
    </row>
    <row r="534" spans="1:7" x14ac:dyDescent="0.2">
      <c r="A534" s="274" t="s">
        <v>138</v>
      </c>
      <c r="B534" s="274" t="s">
        <v>9414</v>
      </c>
      <c r="C534" s="274"/>
      <c r="D534" s="275">
        <v>-2.1694012470000001E-5</v>
      </c>
      <c r="E534" s="274"/>
      <c r="F534" s="275">
        <f t="shared" si="16"/>
        <v>-2.1694012470000001E-5</v>
      </c>
      <c r="G534" s="275" t="str">
        <f t="shared" si="17"/>
        <v/>
      </c>
    </row>
    <row r="535" spans="1:7" x14ac:dyDescent="0.2">
      <c r="A535" s="274" t="s">
        <v>138</v>
      </c>
      <c r="B535" s="274" t="s">
        <v>8288</v>
      </c>
      <c r="C535" s="274" t="s">
        <v>362</v>
      </c>
      <c r="D535" s="275"/>
      <c r="E535" s="274"/>
      <c r="F535" s="275" t="str">
        <f t="shared" si="16"/>
        <v/>
      </c>
      <c r="G535" s="275" t="str">
        <f t="shared" si="17"/>
        <v/>
      </c>
    </row>
    <row r="536" spans="1:7" x14ac:dyDescent="0.2">
      <c r="A536" s="274" t="s">
        <v>138</v>
      </c>
      <c r="B536" s="274" t="s">
        <v>401</v>
      </c>
      <c r="C536" s="274" t="s">
        <v>362</v>
      </c>
      <c r="D536" s="275"/>
      <c r="E536" s="274"/>
      <c r="F536" s="275" t="str">
        <f t="shared" si="16"/>
        <v/>
      </c>
      <c r="G536" s="275" t="str">
        <f t="shared" si="17"/>
        <v/>
      </c>
    </row>
    <row r="537" spans="1:7" x14ac:dyDescent="0.2">
      <c r="A537" s="274" t="s">
        <v>138</v>
      </c>
      <c r="B537" s="274" t="s">
        <v>394</v>
      </c>
      <c r="C537" s="274" t="s">
        <v>362</v>
      </c>
      <c r="D537" s="275">
        <v>7.4561475559999995E-8</v>
      </c>
      <c r="E537" s="274"/>
      <c r="F537" s="275" t="str">
        <f t="shared" si="16"/>
        <v/>
      </c>
      <c r="G537" s="275">
        <f t="shared" si="17"/>
        <v>7.4561475559999995E-8</v>
      </c>
    </row>
    <row r="538" spans="1:7" x14ac:dyDescent="0.2">
      <c r="A538" s="274" t="s">
        <v>138</v>
      </c>
      <c r="B538" s="274" t="s">
        <v>8268</v>
      </c>
      <c r="C538" s="274" t="s">
        <v>362</v>
      </c>
      <c r="D538" s="275"/>
      <c r="E538" s="274"/>
      <c r="F538" s="275" t="str">
        <f t="shared" si="16"/>
        <v/>
      </c>
      <c r="G538" s="275" t="str">
        <f t="shared" si="17"/>
        <v/>
      </c>
    </row>
    <row r="539" spans="1:7" x14ac:dyDescent="0.2">
      <c r="A539" s="274" t="s">
        <v>138</v>
      </c>
      <c r="B539" s="274" t="s">
        <v>8267</v>
      </c>
      <c r="C539" s="274" t="s">
        <v>362</v>
      </c>
      <c r="D539" s="275"/>
      <c r="E539" s="274"/>
      <c r="F539" s="275" t="str">
        <f t="shared" si="16"/>
        <v/>
      </c>
      <c r="G539" s="275" t="str">
        <f t="shared" si="17"/>
        <v/>
      </c>
    </row>
    <row r="540" spans="1:7" x14ac:dyDescent="0.2">
      <c r="A540" s="274" t="s">
        <v>138</v>
      </c>
      <c r="B540" s="274" t="s">
        <v>403</v>
      </c>
      <c r="C540" s="274" t="s">
        <v>362</v>
      </c>
      <c r="D540" s="275">
        <v>2.1619451000000001E-5</v>
      </c>
      <c r="E540" s="274"/>
      <c r="F540" s="275" t="str">
        <f t="shared" si="16"/>
        <v/>
      </c>
      <c r="G540" s="275">
        <f t="shared" si="17"/>
        <v>2.1619451000000001E-5</v>
      </c>
    </row>
    <row r="541" spans="1:7" x14ac:dyDescent="0.2">
      <c r="A541" s="274" t="s">
        <v>8476</v>
      </c>
      <c r="B541" s="274" t="s">
        <v>54</v>
      </c>
      <c r="C541" s="274" t="s">
        <v>366</v>
      </c>
      <c r="D541" s="275">
        <v>-7.9804429369999992E-3</v>
      </c>
      <c r="E541" s="274"/>
      <c r="F541" s="275">
        <f t="shared" si="16"/>
        <v>-7.9804429369999992E-3</v>
      </c>
      <c r="G541" s="275" t="str">
        <f t="shared" si="17"/>
        <v/>
      </c>
    </row>
    <row r="542" spans="1:7" x14ac:dyDescent="0.2">
      <c r="A542" s="274" t="s">
        <v>8476</v>
      </c>
      <c r="B542" s="274" t="s">
        <v>9414</v>
      </c>
      <c r="C542" s="274"/>
      <c r="D542" s="275">
        <v>7.9804429369999992E-3</v>
      </c>
      <c r="E542" s="274"/>
      <c r="F542" s="275" t="str">
        <f t="shared" si="16"/>
        <v/>
      </c>
      <c r="G542" s="275">
        <f t="shared" si="17"/>
        <v>7.9804429369999992E-3</v>
      </c>
    </row>
    <row r="543" spans="1:7" x14ac:dyDescent="0.2">
      <c r="A543" s="274" t="s">
        <v>8476</v>
      </c>
      <c r="B543" s="274" t="s">
        <v>407</v>
      </c>
      <c r="C543" s="274" t="s">
        <v>366</v>
      </c>
      <c r="D543" s="275"/>
      <c r="E543" s="274"/>
      <c r="F543" s="275" t="str">
        <f t="shared" si="16"/>
        <v/>
      </c>
      <c r="G543" s="275" t="str">
        <f t="shared" si="17"/>
        <v/>
      </c>
    </row>
    <row r="544" spans="1:7" x14ac:dyDescent="0.2">
      <c r="A544" s="274" t="s">
        <v>8476</v>
      </c>
      <c r="B544" s="274" t="s">
        <v>52</v>
      </c>
      <c r="C544" s="274" t="s">
        <v>366</v>
      </c>
      <c r="D544" s="275"/>
      <c r="E544" s="274"/>
      <c r="F544" s="275" t="str">
        <f t="shared" si="16"/>
        <v/>
      </c>
      <c r="G544" s="275" t="str">
        <f t="shared" si="17"/>
        <v/>
      </c>
    </row>
    <row r="545" spans="1:7" x14ac:dyDescent="0.2">
      <c r="A545" s="274" t="s">
        <v>8476</v>
      </c>
      <c r="B545" s="274" t="s">
        <v>401</v>
      </c>
      <c r="C545" s="274" t="s">
        <v>366</v>
      </c>
      <c r="D545" s="275"/>
      <c r="E545" s="274"/>
      <c r="F545" s="275" t="str">
        <f t="shared" si="16"/>
        <v/>
      </c>
      <c r="G545" s="275" t="str">
        <f t="shared" si="17"/>
        <v/>
      </c>
    </row>
    <row r="546" spans="1:7" x14ac:dyDescent="0.2">
      <c r="A546" s="274" t="s">
        <v>8476</v>
      </c>
      <c r="B546" s="274" t="s">
        <v>408</v>
      </c>
      <c r="C546" s="274" t="s">
        <v>366</v>
      </c>
      <c r="D546" s="275"/>
      <c r="E546" s="274"/>
      <c r="F546" s="275" t="str">
        <f t="shared" si="16"/>
        <v/>
      </c>
      <c r="G546" s="275" t="str">
        <f t="shared" si="17"/>
        <v/>
      </c>
    </row>
    <row r="547" spans="1:7" x14ac:dyDescent="0.2">
      <c r="A547" s="274" t="s">
        <v>8476</v>
      </c>
      <c r="B547" s="274" t="s">
        <v>480</v>
      </c>
      <c r="C547" s="274" t="s">
        <v>366</v>
      </c>
      <c r="D547" s="275"/>
      <c r="E547" s="274"/>
      <c r="F547" s="275" t="str">
        <f t="shared" si="16"/>
        <v/>
      </c>
      <c r="G547" s="275" t="str">
        <f t="shared" si="17"/>
        <v/>
      </c>
    </row>
    <row r="548" spans="1:7" x14ac:dyDescent="0.2">
      <c r="A548" s="274" t="s">
        <v>9186</v>
      </c>
      <c r="B548" s="274" t="s">
        <v>8303</v>
      </c>
      <c r="C548" s="274" t="s">
        <v>358</v>
      </c>
      <c r="D548" s="275"/>
      <c r="E548" s="274"/>
      <c r="F548" s="275" t="str">
        <f t="shared" si="16"/>
        <v/>
      </c>
      <c r="G548" s="275" t="str">
        <f t="shared" si="17"/>
        <v/>
      </c>
    </row>
    <row r="549" spans="1:7" x14ac:dyDescent="0.2">
      <c r="A549" s="274" t="s">
        <v>9186</v>
      </c>
      <c r="B549" s="274" t="s">
        <v>407</v>
      </c>
      <c r="C549" s="274" t="s">
        <v>358</v>
      </c>
      <c r="D549" s="275"/>
      <c r="E549" s="274"/>
      <c r="F549" s="275" t="str">
        <f t="shared" si="16"/>
        <v/>
      </c>
      <c r="G549" s="275" t="str">
        <f t="shared" si="17"/>
        <v/>
      </c>
    </row>
    <row r="550" spans="1:7" x14ac:dyDescent="0.2">
      <c r="A550" s="274" t="s">
        <v>9186</v>
      </c>
      <c r="B550" s="274" t="s">
        <v>408</v>
      </c>
      <c r="C550" s="274" t="s">
        <v>358</v>
      </c>
      <c r="D550" s="275"/>
      <c r="E550" s="274"/>
      <c r="F550" s="275" t="str">
        <f t="shared" si="16"/>
        <v/>
      </c>
      <c r="G550" s="275" t="str">
        <f t="shared" si="17"/>
        <v/>
      </c>
    </row>
    <row r="551" spans="1:7" x14ac:dyDescent="0.2">
      <c r="A551" s="274" t="s">
        <v>9186</v>
      </c>
      <c r="B551" s="274" t="s">
        <v>8307</v>
      </c>
      <c r="C551" s="274" t="s">
        <v>358</v>
      </c>
      <c r="D551" s="275"/>
      <c r="E551" s="274"/>
      <c r="F551" s="275" t="str">
        <f t="shared" si="16"/>
        <v/>
      </c>
      <c r="G551" s="275" t="str">
        <f t="shared" si="17"/>
        <v/>
      </c>
    </row>
    <row r="552" spans="1:7" x14ac:dyDescent="0.2">
      <c r="A552" s="274" t="s">
        <v>9186</v>
      </c>
      <c r="B552" s="274" t="s">
        <v>403</v>
      </c>
      <c r="C552" s="274" t="s">
        <v>358</v>
      </c>
      <c r="D552" s="275"/>
      <c r="E552" s="274"/>
      <c r="F552" s="275" t="str">
        <f t="shared" si="16"/>
        <v/>
      </c>
      <c r="G552" s="275" t="str">
        <f t="shared" si="17"/>
        <v/>
      </c>
    </row>
    <row r="553" spans="1:7" x14ac:dyDescent="0.2">
      <c r="A553" s="274" t="s">
        <v>9186</v>
      </c>
      <c r="B553" s="274" t="s">
        <v>8321</v>
      </c>
      <c r="C553" s="274" t="s">
        <v>358</v>
      </c>
      <c r="D553" s="275"/>
      <c r="E553" s="274"/>
      <c r="F553" s="275" t="str">
        <f t="shared" si="16"/>
        <v/>
      </c>
      <c r="G553" s="275" t="str">
        <f t="shared" si="17"/>
        <v/>
      </c>
    </row>
    <row r="554" spans="1:7" x14ac:dyDescent="0.2">
      <c r="A554" s="274" t="s">
        <v>9187</v>
      </c>
      <c r="B554" s="274" t="s">
        <v>8303</v>
      </c>
      <c r="C554" s="274" t="s">
        <v>358</v>
      </c>
      <c r="D554" s="275">
        <v>4.244275033E-7</v>
      </c>
      <c r="E554" s="274"/>
      <c r="F554" s="275" t="str">
        <f t="shared" si="16"/>
        <v/>
      </c>
      <c r="G554" s="275">
        <f t="shared" si="17"/>
        <v>4.244275033E-7</v>
      </c>
    </row>
    <row r="555" spans="1:7" x14ac:dyDescent="0.2">
      <c r="A555" s="274" t="s">
        <v>9187</v>
      </c>
      <c r="B555" s="274" t="s">
        <v>9414</v>
      </c>
      <c r="C555" s="274"/>
      <c r="D555" s="275">
        <v>-3.1682250889999999E-6</v>
      </c>
      <c r="E555" s="274"/>
      <c r="F555" s="275">
        <f t="shared" si="16"/>
        <v>-3.1682250889999999E-6</v>
      </c>
      <c r="G555" s="275" t="str">
        <f t="shared" si="17"/>
        <v/>
      </c>
    </row>
    <row r="556" spans="1:7" x14ac:dyDescent="0.2">
      <c r="A556" s="274" t="s">
        <v>9187</v>
      </c>
      <c r="B556" s="274" t="s">
        <v>407</v>
      </c>
      <c r="C556" s="274" t="s">
        <v>358</v>
      </c>
      <c r="D556" s="275">
        <v>2.7580659160000002E-7</v>
      </c>
      <c r="E556" s="274"/>
      <c r="F556" s="275" t="str">
        <f t="shared" si="16"/>
        <v/>
      </c>
      <c r="G556" s="275">
        <f t="shared" si="17"/>
        <v>2.7580659160000002E-7</v>
      </c>
    </row>
    <row r="557" spans="1:7" x14ac:dyDescent="0.2">
      <c r="A557" s="274" t="s">
        <v>9187</v>
      </c>
      <c r="B557" s="274" t="s">
        <v>52</v>
      </c>
      <c r="C557" s="274" t="s">
        <v>358</v>
      </c>
      <c r="D557" s="275"/>
      <c r="E557" s="274"/>
      <c r="F557" s="275" t="str">
        <f t="shared" si="16"/>
        <v/>
      </c>
      <c r="G557" s="275" t="str">
        <f t="shared" si="17"/>
        <v/>
      </c>
    </row>
    <row r="558" spans="1:7" x14ac:dyDescent="0.2">
      <c r="A558" s="274" t="s">
        <v>9187</v>
      </c>
      <c r="B558" s="274" t="s">
        <v>408</v>
      </c>
      <c r="C558" s="274" t="s">
        <v>358</v>
      </c>
      <c r="D558" s="275">
        <v>1.7150185350000001E-6</v>
      </c>
      <c r="E558" s="274"/>
      <c r="F558" s="275" t="str">
        <f t="shared" si="16"/>
        <v/>
      </c>
      <c r="G558" s="275">
        <f t="shared" si="17"/>
        <v>1.7150185350000001E-6</v>
      </c>
    </row>
    <row r="559" spans="1:7" x14ac:dyDescent="0.2">
      <c r="A559" s="274" t="s">
        <v>9187</v>
      </c>
      <c r="B559" s="274" t="s">
        <v>403</v>
      </c>
      <c r="C559" s="274" t="s">
        <v>358</v>
      </c>
      <c r="D559" s="275">
        <v>5.3280180620000004E-7</v>
      </c>
      <c r="E559" s="274"/>
      <c r="F559" s="275" t="str">
        <f t="shared" si="16"/>
        <v/>
      </c>
      <c r="G559" s="275">
        <f t="shared" si="17"/>
        <v>5.3280180620000004E-7</v>
      </c>
    </row>
    <row r="560" spans="1:7" x14ac:dyDescent="0.2">
      <c r="A560" s="274" t="s">
        <v>9187</v>
      </c>
      <c r="B560" s="274" t="s">
        <v>8321</v>
      </c>
      <c r="C560" s="274" t="s">
        <v>358</v>
      </c>
      <c r="D560" s="275">
        <v>2.201706526E-7</v>
      </c>
      <c r="E560" s="274"/>
      <c r="F560" s="275" t="str">
        <f t="shared" si="16"/>
        <v/>
      </c>
      <c r="G560" s="275">
        <f t="shared" si="17"/>
        <v>2.201706526E-7</v>
      </c>
    </row>
    <row r="561" spans="1:7" x14ac:dyDescent="0.2">
      <c r="A561" s="274" t="s">
        <v>9187</v>
      </c>
      <c r="B561" s="274" t="s">
        <v>480</v>
      </c>
      <c r="C561" s="274" t="s">
        <v>358</v>
      </c>
      <c r="D561" s="275"/>
      <c r="E561" s="274"/>
      <c r="F561" s="275" t="str">
        <f t="shared" si="16"/>
        <v/>
      </c>
      <c r="G561" s="275" t="str">
        <f t="shared" si="17"/>
        <v/>
      </c>
    </row>
    <row r="562" spans="1:7" x14ac:dyDescent="0.2">
      <c r="A562" s="274" t="s">
        <v>8783</v>
      </c>
      <c r="B562" s="274" t="s">
        <v>8303</v>
      </c>
      <c r="C562" s="274" t="s">
        <v>358</v>
      </c>
      <c r="D562" s="275">
        <v>8.9364251929999994E-5</v>
      </c>
      <c r="E562" s="274"/>
      <c r="F562" s="275" t="str">
        <f t="shared" si="16"/>
        <v/>
      </c>
      <c r="G562" s="275">
        <f t="shared" si="17"/>
        <v>8.9364251929999994E-5</v>
      </c>
    </row>
    <row r="563" spans="1:7" x14ac:dyDescent="0.2">
      <c r="A563" s="274" t="s">
        <v>8783</v>
      </c>
      <c r="B563" s="274" t="s">
        <v>9414</v>
      </c>
      <c r="C563" s="274"/>
      <c r="D563" s="275">
        <v>-0.66807894030000003</v>
      </c>
      <c r="E563" s="274"/>
      <c r="F563" s="275">
        <f t="shared" si="16"/>
        <v>-0.66807894030000003</v>
      </c>
      <c r="G563" s="275" t="str">
        <f t="shared" si="17"/>
        <v/>
      </c>
    </row>
    <row r="564" spans="1:7" x14ac:dyDescent="0.2">
      <c r="A564" s="274" t="s">
        <v>8783</v>
      </c>
      <c r="B564" s="274" t="s">
        <v>407</v>
      </c>
      <c r="C564" s="274" t="s">
        <v>358</v>
      </c>
      <c r="D564" s="275">
        <v>6.528415355E-3</v>
      </c>
      <c r="E564" s="274"/>
      <c r="F564" s="275" t="str">
        <f t="shared" si="16"/>
        <v/>
      </c>
      <c r="G564" s="275">
        <f t="shared" si="17"/>
        <v>6.528415355E-3</v>
      </c>
    </row>
    <row r="565" spans="1:7" x14ac:dyDescent="0.2">
      <c r="A565" s="274" t="s">
        <v>8783</v>
      </c>
      <c r="B565" s="274" t="s">
        <v>408</v>
      </c>
      <c r="C565" s="274" t="s">
        <v>358</v>
      </c>
      <c r="D565" s="275">
        <v>0.66112241709999997</v>
      </c>
      <c r="E565" s="274"/>
      <c r="F565" s="275" t="str">
        <f t="shared" si="16"/>
        <v/>
      </c>
      <c r="G565" s="275">
        <f t="shared" si="17"/>
        <v>0.66112241709999997</v>
      </c>
    </row>
    <row r="566" spans="1:7" x14ac:dyDescent="0.2">
      <c r="A566" s="274" t="s">
        <v>8783</v>
      </c>
      <c r="B566" s="274" t="s">
        <v>403</v>
      </c>
      <c r="C566" s="274" t="s">
        <v>358</v>
      </c>
      <c r="D566" s="275">
        <v>3.3840930009999999E-4</v>
      </c>
      <c r="E566" s="274"/>
      <c r="F566" s="275" t="str">
        <f t="shared" si="16"/>
        <v/>
      </c>
      <c r="G566" s="275">
        <f t="shared" si="17"/>
        <v>3.3840930009999999E-4</v>
      </c>
    </row>
    <row r="567" spans="1:7" x14ac:dyDescent="0.2">
      <c r="A567" s="274" t="s">
        <v>8783</v>
      </c>
      <c r="B567" s="274" t="s">
        <v>8321</v>
      </c>
      <c r="C567" s="274" t="s">
        <v>358</v>
      </c>
      <c r="D567" s="275">
        <v>3.3422117480000002E-7</v>
      </c>
      <c r="E567" s="274"/>
      <c r="F567" s="275" t="str">
        <f t="shared" si="16"/>
        <v/>
      </c>
      <c r="G567" s="275">
        <f t="shared" si="17"/>
        <v>3.3422117480000002E-7</v>
      </c>
    </row>
    <row r="568" spans="1:7" x14ac:dyDescent="0.2">
      <c r="A568" s="274" t="s">
        <v>8783</v>
      </c>
      <c r="B568" s="274" t="s">
        <v>480</v>
      </c>
      <c r="C568" s="274" t="s">
        <v>358</v>
      </c>
      <c r="D568" s="275"/>
      <c r="E568" s="274"/>
      <c r="F568" s="275" t="str">
        <f t="shared" si="16"/>
        <v/>
      </c>
      <c r="G568" s="275" t="str">
        <f t="shared" si="17"/>
        <v/>
      </c>
    </row>
    <row r="569" spans="1:7" x14ac:dyDescent="0.2">
      <c r="A569" s="274" t="s">
        <v>9188</v>
      </c>
      <c r="B569" s="274" t="s">
        <v>8303</v>
      </c>
      <c r="C569" s="274" t="s">
        <v>362</v>
      </c>
      <c r="D569" s="275"/>
      <c r="E569" s="274"/>
      <c r="F569" s="275" t="str">
        <f t="shared" si="16"/>
        <v/>
      </c>
      <c r="G569" s="275" t="str">
        <f t="shared" si="17"/>
        <v/>
      </c>
    </row>
    <row r="570" spans="1:7" x14ac:dyDescent="0.2">
      <c r="A570" s="274" t="s">
        <v>9188</v>
      </c>
      <c r="B570" s="274" t="s">
        <v>407</v>
      </c>
      <c r="C570" s="274" t="s">
        <v>362</v>
      </c>
      <c r="D570" s="275"/>
      <c r="E570" s="274"/>
      <c r="F570" s="275" t="str">
        <f t="shared" si="16"/>
        <v/>
      </c>
      <c r="G570" s="275" t="str">
        <f t="shared" si="17"/>
        <v/>
      </c>
    </row>
    <row r="571" spans="1:7" x14ac:dyDescent="0.2">
      <c r="A571" s="274" t="s">
        <v>9188</v>
      </c>
      <c r="B571" s="274" t="s">
        <v>408</v>
      </c>
      <c r="C571" s="274" t="s">
        <v>362</v>
      </c>
      <c r="D571" s="275"/>
      <c r="E571" s="274"/>
      <c r="F571" s="275" t="str">
        <f t="shared" si="16"/>
        <v/>
      </c>
      <c r="G571" s="275" t="str">
        <f t="shared" si="17"/>
        <v/>
      </c>
    </row>
    <row r="572" spans="1:7" x14ac:dyDescent="0.2">
      <c r="A572" s="274" t="s">
        <v>9188</v>
      </c>
      <c r="B572" s="274" t="s">
        <v>403</v>
      </c>
      <c r="C572" s="274" t="s">
        <v>362</v>
      </c>
      <c r="D572" s="275"/>
      <c r="E572" s="274"/>
      <c r="F572" s="275" t="str">
        <f t="shared" si="16"/>
        <v/>
      </c>
      <c r="G572" s="275" t="str">
        <f t="shared" si="17"/>
        <v/>
      </c>
    </row>
    <row r="573" spans="1:7" x14ac:dyDescent="0.2">
      <c r="A573" s="274" t="s">
        <v>9188</v>
      </c>
      <c r="B573" s="274" t="s">
        <v>8321</v>
      </c>
      <c r="C573" s="274" t="s">
        <v>362</v>
      </c>
      <c r="D573" s="275"/>
      <c r="E573" s="274"/>
      <c r="F573" s="275" t="str">
        <f t="shared" si="16"/>
        <v/>
      </c>
      <c r="G573" s="275" t="str">
        <f t="shared" si="17"/>
        <v/>
      </c>
    </row>
    <row r="574" spans="1:7" x14ac:dyDescent="0.2">
      <c r="A574" s="274" t="s">
        <v>9188</v>
      </c>
      <c r="B574" s="274" t="s">
        <v>480</v>
      </c>
      <c r="C574" s="274" t="s">
        <v>362</v>
      </c>
      <c r="D574" s="275"/>
      <c r="E574" s="274"/>
      <c r="F574" s="275" t="str">
        <f t="shared" si="16"/>
        <v/>
      </c>
      <c r="G574" s="275" t="str">
        <f t="shared" si="17"/>
        <v/>
      </c>
    </row>
    <row r="575" spans="1:7" x14ac:dyDescent="0.2">
      <c r="A575" s="274" t="s">
        <v>9189</v>
      </c>
      <c r="B575" s="274" t="s">
        <v>8303</v>
      </c>
      <c r="C575" s="274" t="s">
        <v>362</v>
      </c>
      <c r="D575" s="275">
        <v>2.0216009160000002E-6</v>
      </c>
      <c r="E575" s="274"/>
      <c r="F575" s="275" t="str">
        <f t="shared" si="16"/>
        <v/>
      </c>
      <c r="G575" s="275">
        <f t="shared" si="17"/>
        <v>2.0216009160000002E-6</v>
      </c>
    </row>
    <row r="576" spans="1:7" x14ac:dyDescent="0.2">
      <c r="A576" s="274" t="s">
        <v>9189</v>
      </c>
      <c r="B576" s="274" t="s">
        <v>9414</v>
      </c>
      <c r="C576" s="274"/>
      <c r="D576" s="275">
        <v>-2.5303293429999999E-5</v>
      </c>
      <c r="E576" s="274"/>
      <c r="F576" s="275">
        <f t="shared" si="16"/>
        <v>-2.5303293429999999E-5</v>
      </c>
      <c r="G576" s="275" t="str">
        <f t="shared" si="17"/>
        <v/>
      </c>
    </row>
    <row r="577" spans="1:7" x14ac:dyDescent="0.2">
      <c r="A577" s="274" t="s">
        <v>9189</v>
      </c>
      <c r="B577" s="274" t="s">
        <v>407</v>
      </c>
      <c r="C577" s="274" t="s">
        <v>362</v>
      </c>
      <c r="D577" s="275">
        <v>1.9675676790000002E-6</v>
      </c>
      <c r="E577" s="274"/>
      <c r="F577" s="275" t="str">
        <f t="shared" si="16"/>
        <v/>
      </c>
      <c r="G577" s="275">
        <f t="shared" si="17"/>
        <v>1.9675676790000002E-6</v>
      </c>
    </row>
    <row r="578" spans="1:7" x14ac:dyDescent="0.2">
      <c r="A578" s="274" t="s">
        <v>9189</v>
      </c>
      <c r="B578" s="274" t="s">
        <v>52</v>
      </c>
      <c r="C578" s="274" t="s">
        <v>362</v>
      </c>
      <c r="D578" s="275"/>
      <c r="E578" s="274"/>
      <c r="F578" s="275" t="str">
        <f t="shared" si="16"/>
        <v/>
      </c>
      <c r="G578" s="275" t="str">
        <f t="shared" si="17"/>
        <v/>
      </c>
    </row>
    <row r="579" spans="1:7" x14ac:dyDescent="0.2">
      <c r="A579" s="274" t="s">
        <v>9189</v>
      </c>
      <c r="B579" s="274" t="s">
        <v>408</v>
      </c>
      <c r="C579" s="274" t="s">
        <v>362</v>
      </c>
      <c r="D579" s="275">
        <v>1.7448340720000001E-5</v>
      </c>
      <c r="E579" s="274"/>
      <c r="F579" s="275" t="str">
        <f t="shared" si="16"/>
        <v/>
      </c>
      <c r="G579" s="275">
        <f t="shared" si="17"/>
        <v>1.7448340720000001E-5</v>
      </c>
    </row>
    <row r="580" spans="1:7" x14ac:dyDescent="0.2">
      <c r="A580" s="274" t="s">
        <v>9189</v>
      </c>
      <c r="B580" s="274" t="s">
        <v>403</v>
      </c>
      <c r="C580" s="274" t="s">
        <v>362</v>
      </c>
      <c r="D580" s="275">
        <v>3.780144542E-6</v>
      </c>
      <c r="E580" s="274"/>
      <c r="F580" s="275" t="str">
        <f t="shared" si="16"/>
        <v/>
      </c>
      <c r="G580" s="275">
        <f t="shared" si="17"/>
        <v>3.780144542E-6</v>
      </c>
    </row>
    <row r="581" spans="1:7" x14ac:dyDescent="0.2">
      <c r="A581" s="274" t="s">
        <v>9189</v>
      </c>
      <c r="B581" s="274" t="s">
        <v>8321</v>
      </c>
      <c r="C581" s="274" t="s">
        <v>362</v>
      </c>
      <c r="D581" s="275">
        <v>8.5639567889999999E-8</v>
      </c>
      <c r="E581" s="274"/>
      <c r="F581" s="275" t="str">
        <f t="shared" si="16"/>
        <v/>
      </c>
      <c r="G581" s="275">
        <f t="shared" si="17"/>
        <v>8.5639567889999999E-8</v>
      </c>
    </row>
    <row r="582" spans="1:7" x14ac:dyDescent="0.2">
      <c r="A582" s="274" t="s">
        <v>9189</v>
      </c>
      <c r="B582" s="274" t="s">
        <v>480</v>
      </c>
      <c r="C582" s="274" t="s">
        <v>362</v>
      </c>
      <c r="D582" s="275"/>
      <c r="E582" s="274"/>
      <c r="F582" s="275" t="str">
        <f t="shared" ref="F582:F645" si="18">IF(D582&lt;0,D582,"")</f>
        <v/>
      </c>
      <c r="G582" s="275" t="str">
        <f t="shared" ref="G582:G645" si="19">IF(D582&gt;0,D582,"")</f>
        <v/>
      </c>
    </row>
    <row r="583" spans="1:7" x14ac:dyDescent="0.2">
      <c r="A583" s="274" t="s">
        <v>8701</v>
      </c>
      <c r="B583" s="274" t="s">
        <v>8303</v>
      </c>
      <c r="C583" s="274" t="s">
        <v>362</v>
      </c>
      <c r="D583" s="275">
        <v>9.9532000410000005E-5</v>
      </c>
      <c r="E583" s="274"/>
      <c r="F583" s="275" t="str">
        <f t="shared" si="18"/>
        <v/>
      </c>
      <c r="G583" s="275">
        <f t="shared" si="19"/>
        <v>9.9532000410000005E-5</v>
      </c>
    </row>
    <row r="584" spans="1:7" x14ac:dyDescent="0.2">
      <c r="A584" s="274" t="s">
        <v>8701</v>
      </c>
      <c r="B584" s="274" t="s">
        <v>9414</v>
      </c>
      <c r="C584" s="274"/>
      <c r="D584" s="275">
        <v>-0.5988870342</v>
      </c>
      <c r="E584" s="274"/>
      <c r="F584" s="275">
        <f t="shared" si="18"/>
        <v>-0.5988870342</v>
      </c>
      <c r="G584" s="275" t="str">
        <f t="shared" si="19"/>
        <v/>
      </c>
    </row>
    <row r="585" spans="1:7" x14ac:dyDescent="0.2">
      <c r="A585" s="274" t="s">
        <v>8701</v>
      </c>
      <c r="B585" s="274" t="s">
        <v>407</v>
      </c>
      <c r="C585" s="274" t="s">
        <v>362</v>
      </c>
      <c r="D585" s="275">
        <v>6.3956051150000004E-3</v>
      </c>
      <c r="E585" s="274"/>
      <c r="F585" s="275" t="str">
        <f t="shared" si="18"/>
        <v/>
      </c>
      <c r="G585" s="275">
        <f t="shared" si="19"/>
        <v>6.3956051150000004E-3</v>
      </c>
    </row>
    <row r="586" spans="1:7" x14ac:dyDescent="0.2">
      <c r="A586" s="274" t="s">
        <v>8701</v>
      </c>
      <c r="B586" s="274" t="s">
        <v>408</v>
      </c>
      <c r="C586" s="274" t="s">
        <v>362</v>
      </c>
      <c r="D586" s="275">
        <v>0.59203089600000003</v>
      </c>
      <c r="E586" s="274"/>
      <c r="F586" s="275" t="str">
        <f t="shared" si="18"/>
        <v/>
      </c>
      <c r="G586" s="275">
        <f t="shared" si="19"/>
        <v>0.59203089600000003</v>
      </c>
    </row>
    <row r="587" spans="1:7" x14ac:dyDescent="0.2">
      <c r="A587" s="274" t="s">
        <v>8701</v>
      </c>
      <c r="B587" s="274" t="s">
        <v>403</v>
      </c>
      <c r="C587" s="274" t="s">
        <v>362</v>
      </c>
      <c r="D587" s="275">
        <v>3.6089738399999998E-4</v>
      </c>
      <c r="E587" s="274"/>
      <c r="F587" s="275" t="str">
        <f t="shared" si="18"/>
        <v/>
      </c>
      <c r="G587" s="275">
        <f t="shared" si="19"/>
        <v>3.6089738399999998E-4</v>
      </c>
    </row>
    <row r="588" spans="1:7" x14ac:dyDescent="0.2">
      <c r="A588" s="274" t="s">
        <v>8701</v>
      </c>
      <c r="B588" s="274" t="s">
        <v>8321</v>
      </c>
      <c r="C588" s="274" t="s">
        <v>362</v>
      </c>
      <c r="D588" s="275">
        <v>1.03752119E-7</v>
      </c>
      <c r="E588" s="274"/>
      <c r="F588" s="275" t="str">
        <f t="shared" si="18"/>
        <v/>
      </c>
      <c r="G588" s="275">
        <f t="shared" si="19"/>
        <v>1.03752119E-7</v>
      </c>
    </row>
    <row r="589" spans="1:7" x14ac:dyDescent="0.2">
      <c r="A589" s="274" t="s">
        <v>8701</v>
      </c>
      <c r="B589" s="274" t="s">
        <v>480</v>
      </c>
      <c r="C589" s="274" t="s">
        <v>362</v>
      </c>
      <c r="D589" s="275"/>
      <c r="E589" s="274"/>
      <c r="F589" s="275" t="str">
        <f t="shared" si="18"/>
        <v/>
      </c>
      <c r="G589" s="275" t="str">
        <f t="shared" si="19"/>
        <v/>
      </c>
    </row>
    <row r="590" spans="1:7" x14ac:dyDescent="0.2">
      <c r="A590" s="274" t="s">
        <v>9190</v>
      </c>
      <c r="B590" s="274" t="s">
        <v>8303</v>
      </c>
      <c r="C590" s="274" t="s">
        <v>366</v>
      </c>
      <c r="D590" s="275"/>
      <c r="E590" s="274"/>
      <c r="F590" s="275" t="str">
        <f t="shared" si="18"/>
        <v/>
      </c>
      <c r="G590" s="275" t="str">
        <f t="shared" si="19"/>
        <v/>
      </c>
    </row>
    <row r="591" spans="1:7" x14ac:dyDescent="0.2">
      <c r="A591" s="274" t="s">
        <v>9190</v>
      </c>
      <c r="B591" s="274" t="s">
        <v>407</v>
      </c>
      <c r="C591" s="274" t="s">
        <v>366</v>
      </c>
      <c r="D591" s="275"/>
      <c r="E591" s="274"/>
      <c r="F591" s="275" t="str">
        <f t="shared" si="18"/>
        <v/>
      </c>
      <c r="G591" s="275" t="str">
        <f t="shared" si="19"/>
        <v/>
      </c>
    </row>
    <row r="592" spans="1:7" x14ac:dyDescent="0.2">
      <c r="A592" s="274" t="s">
        <v>9190</v>
      </c>
      <c r="B592" s="274" t="s">
        <v>408</v>
      </c>
      <c r="C592" s="274" t="s">
        <v>366</v>
      </c>
      <c r="D592" s="275"/>
      <c r="E592" s="274"/>
      <c r="F592" s="275" t="str">
        <f t="shared" si="18"/>
        <v/>
      </c>
      <c r="G592" s="275" t="str">
        <f t="shared" si="19"/>
        <v/>
      </c>
    </row>
    <row r="593" spans="1:7" x14ac:dyDescent="0.2">
      <c r="A593" s="274" t="s">
        <v>9190</v>
      </c>
      <c r="B593" s="274" t="s">
        <v>403</v>
      </c>
      <c r="C593" s="274" t="s">
        <v>366</v>
      </c>
      <c r="D593" s="275"/>
      <c r="E593" s="274"/>
      <c r="F593" s="275" t="str">
        <f t="shared" si="18"/>
        <v/>
      </c>
      <c r="G593" s="275" t="str">
        <f t="shared" si="19"/>
        <v/>
      </c>
    </row>
    <row r="594" spans="1:7" x14ac:dyDescent="0.2">
      <c r="A594" s="274" t="s">
        <v>9190</v>
      </c>
      <c r="B594" s="274" t="s">
        <v>8321</v>
      </c>
      <c r="C594" s="274" t="s">
        <v>366</v>
      </c>
      <c r="D594" s="275"/>
      <c r="E594" s="274"/>
      <c r="F594" s="275" t="str">
        <f t="shared" si="18"/>
        <v/>
      </c>
      <c r="G594" s="275" t="str">
        <f t="shared" si="19"/>
        <v/>
      </c>
    </row>
    <row r="595" spans="1:7" x14ac:dyDescent="0.2">
      <c r="A595" s="274" t="s">
        <v>9190</v>
      </c>
      <c r="B595" s="274" t="s">
        <v>480</v>
      </c>
      <c r="C595" s="274" t="s">
        <v>366</v>
      </c>
      <c r="D595" s="275"/>
      <c r="E595" s="274"/>
      <c r="F595" s="275" t="str">
        <f t="shared" si="18"/>
        <v/>
      </c>
      <c r="G595" s="275" t="str">
        <f t="shared" si="19"/>
        <v/>
      </c>
    </row>
    <row r="596" spans="1:7" x14ac:dyDescent="0.2">
      <c r="A596" s="274" t="s">
        <v>9191</v>
      </c>
      <c r="B596" s="274" t="s">
        <v>8303</v>
      </c>
      <c r="C596" s="274" t="s">
        <v>366</v>
      </c>
      <c r="D596" s="275">
        <v>1.8310322169999999E-7</v>
      </c>
      <c r="E596" s="274"/>
      <c r="F596" s="275" t="str">
        <f t="shared" si="18"/>
        <v/>
      </c>
      <c r="G596" s="275">
        <f t="shared" si="19"/>
        <v>1.8310322169999999E-7</v>
      </c>
    </row>
    <row r="597" spans="1:7" x14ac:dyDescent="0.2">
      <c r="A597" s="274" t="s">
        <v>9191</v>
      </c>
      <c r="B597" s="274" t="s">
        <v>9414</v>
      </c>
      <c r="C597" s="274"/>
      <c r="D597" s="275">
        <v>-2.4166305709999999E-6</v>
      </c>
      <c r="E597" s="274"/>
      <c r="F597" s="275">
        <f t="shared" si="18"/>
        <v>-2.4166305709999999E-6</v>
      </c>
      <c r="G597" s="275" t="str">
        <f t="shared" si="19"/>
        <v/>
      </c>
    </row>
    <row r="598" spans="1:7" x14ac:dyDescent="0.2">
      <c r="A598" s="274" t="s">
        <v>9191</v>
      </c>
      <c r="B598" s="274" t="s">
        <v>407</v>
      </c>
      <c r="C598" s="274" t="s">
        <v>366</v>
      </c>
      <c r="D598" s="275">
        <v>2.6989354340000001E-7</v>
      </c>
      <c r="E598" s="274"/>
      <c r="F598" s="275" t="str">
        <f t="shared" si="18"/>
        <v/>
      </c>
      <c r="G598" s="275">
        <f t="shared" si="19"/>
        <v>2.6989354340000001E-7</v>
      </c>
    </row>
    <row r="599" spans="1:7" x14ac:dyDescent="0.2">
      <c r="A599" s="274" t="s">
        <v>9191</v>
      </c>
      <c r="B599" s="274" t="s">
        <v>52</v>
      </c>
      <c r="C599" s="274" t="s">
        <v>366</v>
      </c>
      <c r="D599" s="275"/>
      <c r="E599" s="274"/>
      <c r="F599" s="275" t="str">
        <f t="shared" si="18"/>
        <v/>
      </c>
      <c r="G599" s="275" t="str">
        <f t="shared" si="19"/>
        <v/>
      </c>
    </row>
    <row r="600" spans="1:7" x14ac:dyDescent="0.2">
      <c r="A600" s="274" t="s">
        <v>9191</v>
      </c>
      <c r="B600" s="274" t="s">
        <v>408</v>
      </c>
      <c r="C600" s="274" t="s">
        <v>366</v>
      </c>
      <c r="D600" s="275">
        <v>1.6637366700000001E-6</v>
      </c>
      <c r="E600" s="274"/>
      <c r="F600" s="275" t="str">
        <f t="shared" si="18"/>
        <v/>
      </c>
      <c r="G600" s="275">
        <f t="shared" si="19"/>
        <v>1.6637366700000001E-6</v>
      </c>
    </row>
    <row r="601" spans="1:7" x14ac:dyDescent="0.2">
      <c r="A601" s="274" t="s">
        <v>9191</v>
      </c>
      <c r="B601" s="274" t="s">
        <v>403</v>
      </c>
      <c r="C601" s="274" t="s">
        <v>366</v>
      </c>
      <c r="D601" s="275">
        <v>2.8491194499999999E-7</v>
      </c>
      <c r="E601" s="274"/>
      <c r="F601" s="275" t="str">
        <f t="shared" si="18"/>
        <v/>
      </c>
      <c r="G601" s="275">
        <f t="shared" si="19"/>
        <v>2.8491194499999999E-7</v>
      </c>
    </row>
    <row r="602" spans="1:7" x14ac:dyDescent="0.2">
      <c r="A602" s="274" t="s">
        <v>9191</v>
      </c>
      <c r="B602" s="274" t="s">
        <v>8321</v>
      </c>
      <c r="C602" s="274" t="s">
        <v>366</v>
      </c>
      <c r="D602" s="275">
        <v>1.4985191340000001E-8</v>
      </c>
      <c r="E602" s="274"/>
      <c r="F602" s="275" t="str">
        <f t="shared" si="18"/>
        <v/>
      </c>
      <c r="G602" s="275">
        <f t="shared" si="19"/>
        <v>1.4985191340000001E-8</v>
      </c>
    </row>
    <row r="603" spans="1:7" x14ac:dyDescent="0.2">
      <c r="A603" s="274" t="s">
        <v>9191</v>
      </c>
      <c r="B603" s="274" t="s">
        <v>480</v>
      </c>
      <c r="C603" s="274" t="s">
        <v>366</v>
      </c>
      <c r="D603" s="275"/>
      <c r="E603" s="274"/>
      <c r="F603" s="275" t="str">
        <f t="shared" si="18"/>
        <v/>
      </c>
      <c r="G603" s="275" t="str">
        <f t="shared" si="19"/>
        <v/>
      </c>
    </row>
    <row r="604" spans="1:7" x14ac:dyDescent="0.2">
      <c r="A604" s="274" t="s">
        <v>8690</v>
      </c>
      <c r="B604" s="274" t="s">
        <v>8303</v>
      </c>
      <c r="C604" s="274" t="s">
        <v>366</v>
      </c>
      <c r="D604" s="275">
        <v>9.8146662590000003E-5</v>
      </c>
      <c r="E604" s="274"/>
      <c r="F604" s="275" t="str">
        <f t="shared" si="18"/>
        <v/>
      </c>
      <c r="G604" s="275">
        <f t="shared" si="19"/>
        <v>9.8146662590000003E-5</v>
      </c>
    </row>
    <row r="605" spans="1:7" x14ac:dyDescent="0.2">
      <c r="A605" s="274" t="s">
        <v>8690</v>
      </c>
      <c r="B605" s="274" t="s">
        <v>9414</v>
      </c>
      <c r="C605" s="274"/>
      <c r="D605" s="275">
        <v>-0.6614525121</v>
      </c>
      <c r="E605" s="274"/>
      <c r="F605" s="275">
        <f t="shared" si="18"/>
        <v>-0.6614525121</v>
      </c>
      <c r="G605" s="275" t="str">
        <f t="shared" si="19"/>
        <v/>
      </c>
    </row>
    <row r="606" spans="1:7" x14ac:dyDescent="0.2">
      <c r="A606" s="274" t="s">
        <v>8690</v>
      </c>
      <c r="B606" s="274" t="s">
        <v>407</v>
      </c>
      <c r="C606" s="274" t="s">
        <v>366</v>
      </c>
      <c r="D606" s="275">
        <v>5.8835890179999998E-3</v>
      </c>
      <c r="E606" s="274"/>
      <c r="F606" s="275" t="str">
        <f t="shared" si="18"/>
        <v/>
      </c>
      <c r="G606" s="275">
        <f t="shared" si="19"/>
        <v>5.8835890179999998E-3</v>
      </c>
    </row>
    <row r="607" spans="1:7" x14ac:dyDescent="0.2">
      <c r="A607" s="274" t="s">
        <v>8690</v>
      </c>
      <c r="B607" s="274" t="s">
        <v>408</v>
      </c>
      <c r="C607" s="274" t="s">
        <v>366</v>
      </c>
      <c r="D607" s="275">
        <v>0.65518372979999995</v>
      </c>
      <c r="E607" s="274"/>
      <c r="F607" s="275" t="str">
        <f t="shared" si="18"/>
        <v/>
      </c>
      <c r="G607" s="275">
        <f t="shared" si="19"/>
        <v>0.65518372979999995</v>
      </c>
    </row>
    <row r="608" spans="1:7" x14ac:dyDescent="0.2">
      <c r="A608" s="274" t="s">
        <v>8690</v>
      </c>
      <c r="B608" s="274" t="s">
        <v>403</v>
      </c>
      <c r="C608" s="274" t="s">
        <v>366</v>
      </c>
      <c r="D608" s="275">
        <v>2.869447503E-4</v>
      </c>
      <c r="E608" s="274"/>
      <c r="F608" s="275" t="str">
        <f t="shared" si="18"/>
        <v/>
      </c>
      <c r="G608" s="275">
        <f t="shared" si="19"/>
        <v>2.869447503E-4</v>
      </c>
    </row>
    <row r="609" spans="1:7" x14ac:dyDescent="0.2">
      <c r="A609" s="274" t="s">
        <v>8690</v>
      </c>
      <c r="B609" s="274" t="s">
        <v>8321</v>
      </c>
      <c r="C609" s="274" t="s">
        <v>366</v>
      </c>
      <c r="D609" s="275">
        <v>1.019188964E-7</v>
      </c>
      <c r="E609" s="274"/>
      <c r="F609" s="275" t="str">
        <f t="shared" si="18"/>
        <v/>
      </c>
      <c r="G609" s="275">
        <f t="shared" si="19"/>
        <v>1.019188964E-7</v>
      </c>
    </row>
    <row r="610" spans="1:7" x14ac:dyDescent="0.2">
      <c r="A610" s="274" t="s">
        <v>8690</v>
      </c>
      <c r="B610" s="274" t="s">
        <v>480</v>
      </c>
      <c r="C610" s="274" t="s">
        <v>366</v>
      </c>
      <c r="D610" s="275"/>
      <c r="E610" s="274"/>
      <c r="F610" s="275" t="str">
        <f t="shared" si="18"/>
        <v/>
      </c>
      <c r="G610" s="275" t="str">
        <f t="shared" si="19"/>
        <v/>
      </c>
    </row>
    <row r="611" spans="1:7" x14ac:dyDescent="0.2">
      <c r="A611" s="274" t="s">
        <v>8784</v>
      </c>
      <c r="B611" s="274" t="s">
        <v>401</v>
      </c>
      <c r="C611" s="274" t="s">
        <v>366</v>
      </c>
      <c r="D611" s="275"/>
      <c r="E611" s="274"/>
      <c r="F611" s="275" t="str">
        <f t="shared" si="18"/>
        <v/>
      </c>
      <c r="G611" s="275" t="str">
        <f t="shared" si="19"/>
        <v/>
      </c>
    </row>
    <row r="612" spans="1:7" x14ac:dyDescent="0.2">
      <c r="A612" s="274" t="s">
        <v>8784</v>
      </c>
      <c r="B612" s="274" t="s">
        <v>55</v>
      </c>
      <c r="C612" s="274" t="s">
        <v>366</v>
      </c>
      <c r="D612" s="275"/>
      <c r="E612" s="274"/>
      <c r="F612" s="275" t="str">
        <f t="shared" si="18"/>
        <v/>
      </c>
      <c r="G612" s="275" t="str">
        <f t="shared" si="19"/>
        <v/>
      </c>
    </row>
    <row r="613" spans="1:7" x14ac:dyDescent="0.2">
      <c r="A613" s="274" t="s">
        <v>9192</v>
      </c>
      <c r="B613" s="274" t="s">
        <v>399</v>
      </c>
      <c r="C613" s="274" t="s">
        <v>366</v>
      </c>
      <c r="D613" s="275"/>
      <c r="E613" s="274"/>
      <c r="F613" s="275" t="str">
        <f t="shared" si="18"/>
        <v/>
      </c>
      <c r="G613" s="275" t="str">
        <f t="shared" si="19"/>
        <v/>
      </c>
    </row>
    <row r="614" spans="1:7" x14ac:dyDescent="0.2">
      <c r="A614" s="274" t="s">
        <v>9192</v>
      </c>
      <c r="B614" s="274" t="s">
        <v>9274</v>
      </c>
      <c r="C614" s="274" t="s">
        <v>366</v>
      </c>
      <c r="D614" s="275"/>
      <c r="E614" s="274"/>
      <c r="F614" s="275" t="str">
        <f t="shared" si="18"/>
        <v/>
      </c>
      <c r="G614" s="275" t="str">
        <f t="shared" si="19"/>
        <v/>
      </c>
    </row>
    <row r="615" spans="1:7" x14ac:dyDescent="0.2">
      <c r="A615" s="274" t="s">
        <v>9192</v>
      </c>
      <c r="B615" s="274" t="s">
        <v>52</v>
      </c>
      <c r="C615" s="274" t="s">
        <v>366</v>
      </c>
      <c r="D615" s="275"/>
      <c r="E615" s="274"/>
      <c r="F615" s="275" t="str">
        <f t="shared" si="18"/>
        <v/>
      </c>
      <c r="G615" s="275" t="str">
        <f t="shared" si="19"/>
        <v/>
      </c>
    </row>
    <row r="616" spans="1:7" x14ac:dyDescent="0.2">
      <c r="A616" s="274" t="s">
        <v>9192</v>
      </c>
      <c r="B616" s="274" t="s">
        <v>401</v>
      </c>
      <c r="C616" s="274" t="s">
        <v>366</v>
      </c>
      <c r="D616" s="275"/>
      <c r="E616" s="274"/>
      <c r="F616" s="275" t="str">
        <f t="shared" si="18"/>
        <v/>
      </c>
      <c r="G616" s="275" t="str">
        <f t="shared" si="19"/>
        <v/>
      </c>
    </row>
    <row r="617" spans="1:7" x14ac:dyDescent="0.2">
      <c r="A617" s="274" t="s">
        <v>9193</v>
      </c>
      <c r="B617" s="274" t="s">
        <v>54</v>
      </c>
      <c r="C617" s="274" t="s">
        <v>366</v>
      </c>
      <c r="D617" s="275"/>
      <c r="E617" s="274"/>
      <c r="F617" s="275" t="str">
        <f t="shared" si="18"/>
        <v/>
      </c>
      <c r="G617" s="275" t="str">
        <f t="shared" si="19"/>
        <v/>
      </c>
    </row>
    <row r="618" spans="1:7" x14ac:dyDescent="0.2">
      <c r="A618" s="274" t="s">
        <v>9193</v>
      </c>
      <c r="B618" s="274" t="s">
        <v>9274</v>
      </c>
      <c r="C618" s="274" t="s">
        <v>366</v>
      </c>
      <c r="D618" s="275"/>
      <c r="E618" s="274"/>
      <c r="F618" s="275" t="str">
        <f t="shared" si="18"/>
        <v/>
      </c>
      <c r="G618" s="275" t="str">
        <f t="shared" si="19"/>
        <v/>
      </c>
    </row>
    <row r="619" spans="1:7" x14ac:dyDescent="0.2">
      <c r="A619" s="274" t="s">
        <v>9193</v>
      </c>
      <c r="B619" s="274" t="s">
        <v>52</v>
      </c>
      <c r="C619" s="274" t="s">
        <v>366</v>
      </c>
      <c r="D619" s="275"/>
      <c r="E619" s="274"/>
      <c r="F619" s="275" t="str">
        <f t="shared" si="18"/>
        <v/>
      </c>
      <c r="G619" s="275" t="str">
        <f t="shared" si="19"/>
        <v/>
      </c>
    </row>
    <row r="620" spans="1:7" x14ac:dyDescent="0.2">
      <c r="A620" s="274" t="s">
        <v>9193</v>
      </c>
      <c r="B620" s="274" t="s">
        <v>401</v>
      </c>
      <c r="C620" s="274" t="s">
        <v>366</v>
      </c>
      <c r="D620" s="275"/>
      <c r="E620" s="274"/>
      <c r="F620" s="275" t="str">
        <f t="shared" si="18"/>
        <v/>
      </c>
      <c r="G620" s="275" t="str">
        <f t="shared" si="19"/>
        <v/>
      </c>
    </row>
    <row r="621" spans="1:7" x14ac:dyDescent="0.2">
      <c r="A621" s="274" t="s">
        <v>9194</v>
      </c>
      <c r="B621" s="274" t="s">
        <v>399</v>
      </c>
      <c r="C621" s="274" t="s">
        <v>366</v>
      </c>
      <c r="D621" s="275">
        <v>2.6481670860000001E-5</v>
      </c>
      <c r="E621" s="274"/>
      <c r="F621" s="275" t="str">
        <f t="shared" si="18"/>
        <v/>
      </c>
      <c r="G621" s="275">
        <f t="shared" si="19"/>
        <v>2.6481670860000001E-5</v>
      </c>
    </row>
    <row r="622" spans="1:7" x14ac:dyDescent="0.2">
      <c r="A622" s="274" t="s">
        <v>9194</v>
      </c>
      <c r="B622" s="274" t="s">
        <v>9414</v>
      </c>
      <c r="C622" s="274"/>
      <c r="D622" s="275">
        <v>-5.4469515509999998E-6</v>
      </c>
      <c r="E622" s="274"/>
      <c r="F622" s="275">
        <f t="shared" si="18"/>
        <v>-5.4469515509999998E-6</v>
      </c>
      <c r="G622" s="275" t="str">
        <f t="shared" si="19"/>
        <v/>
      </c>
    </row>
    <row r="623" spans="1:7" x14ac:dyDescent="0.2">
      <c r="A623" s="274" t="s">
        <v>9194</v>
      </c>
      <c r="B623" s="274" t="s">
        <v>9274</v>
      </c>
      <c r="C623" s="274" t="s">
        <v>366</v>
      </c>
      <c r="D623" s="275">
        <v>-2.103471931E-5</v>
      </c>
      <c r="E623" s="274"/>
      <c r="F623" s="275">
        <f t="shared" si="18"/>
        <v>-2.103471931E-5</v>
      </c>
      <c r="G623" s="275" t="str">
        <f t="shared" si="19"/>
        <v/>
      </c>
    </row>
    <row r="624" spans="1:7" x14ac:dyDescent="0.2">
      <c r="A624" s="274" t="s">
        <v>9194</v>
      </c>
      <c r="B624" s="274" t="s">
        <v>52</v>
      </c>
      <c r="C624" s="274" t="s">
        <v>366</v>
      </c>
      <c r="D624" s="275"/>
      <c r="E624" s="274"/>
      <c r="F624" s="275" t="str">
        <f t="shared" si="18"/>
        <v/>
      </c>
      <c r="G624" s="275" t="str">
        <f t="shared" si="19"/>
        <v/>
      </c>
    </row>
    <row r="625" spans="1:7" x14ac:dyDescent="0.2">
      <c r="A625" s="274" t="s">
        <v>9194</v>
      </c>
      <c r="B625" s="274" t="s">
        <v>401</v>
      </c>
      <c r="C625" s="274" t="s">
        <v>366</v>
      </c>
      <c r="D625" s="275"/>
      <c r="E625" s="274"/>
      <c r="F625" s="275" t="str">
        <f t="shared" si="18"/>
        <v/>
      </c>
      <c r="G625" s="275" t="str">
        <f t="shared" si="19"/>
        <v/>
      </c>
    </row>
    <row r="626" spans="1:7" x14ac:dyDescent="0.2">
      <c r="A626" s="274" t="s">
        <v>9195</v>
      </c>
      <c r="B626" s="274" t="s">
        <v>399</v>
      </c>
      <c r="C626" s="274" t="s">
        <v>366</v>
      </c>
      <c r="D626" s="275"/>
      <c r="E626" s="274"/>
      <c r="F626" s="275" t="str">
        <f t="shared" si="18"/>
        <v/>
      </c>
      <c r="G626" s="275" t="str">
        <f t="shared" si="19"/>
        <v/>
      </c>
    </row>
    <row r="627" spans="1:7" x14ac:dyDescent="0.2">
      <c r="A627" s="274" t="s">
        <v>9195</v>
      </c>
      <c r="B627" s="274" t="s">
        <v>400</v>
      </c>
      <c r="C627" s="274" t="s">
        <v>366</v>
      </c>
      <c r="D627" s="275"/>
      <c r="E627" s="274"/>
      <c r="F627" s="275" t="str">
        <f t="shared" si="18"/>
        <v/>
      </c>
      <c r="G627" s="275" t="str">
        <f t="shared" si="19"/>
        <v/>
      </c>
    </row>
    <row r="628" spans="1:7" x14ac:dyDescent="0.2">
      <c r="A628" s="274" t="s">
        <v>8785</v>
      </c>
      <c r="B628" s="274" t="s">
        <v>402</v>
      </c>
      <c r="C628" s="274" t="s">
        <v>362</v>
      </c>
      <c r="D628" s="275"/>
      <c r="E628" s="274"/>
      <c r="F628" s="275" t="str">
        <f t="shared" si="18"/>
        <v/>
      </c>
      <c r="G628" s="275" t="str">
        <f t="shared" si="19"/>
        <v/>
      </c>
    </row>
    <row r="629" spans="1:7" x14ac:dyDescent="0.2">
      <c r="A629" s="274" t="s">
        <v>8785</v>
      </c>
      <c r="B629" s="274" t="s">
        <v>55</v>
      </c>
      <c r="C629" s="274" t="s">
        <v>362</v>
      </c>
      <c r="D629" s="275"/>
      <c r="E629" s="274"/>
      <c r="F629" s="275" t="str">
        <f t="shared" si="18"/>
        <v/>
      </c>
      <c r="G629" s="275" t="str">
        <f t="shared" si="19"/>
        <v/>
      </c>
    </row>
    <row r="630" spans="1:7" x14ac:dyDescent="0.2">
      <c r="A630" s="274" t="s">
        <v>9196</v>
      </c>
      <c r="B630" s="274" t="s">
        <v>399</v>
      </c>
      <c r="C630" s="274" t="s">
        <v>362</v>
      </c>
      <c r="D630" s="275"/>
      <c r="E630" s="274"/>
      <c r="F630" s="275" t="str">
        <f t="shared" si="18"/>
        <v/>
      </c>
      <c r="G630" s="275" t="str">
        <f t="shared" si="19"/>
        <v/>
      </c>
    </row>
    <row r="631" spans="1:7" x14ac:dyDescent="0.2">
      <c r="A631" s="274" t="s">
        <v>9196</v>
      </c>
      <c r="B631" s="274" t="s">
        <v>9274</v>
      </c>
      <c r="C631" s="274" t="s">
        <v>362</v>
      </c>
      <c r="D631" s="275"/>
      <c r="E631" s="274"/>
      <c r="F631" s="275" t="str">
        <f t="shared" si="18"/>
        <v/>
      </c>
      <c r="G631" s="275" t="str">
        <f t="shared" si="19"/>
        <v/>
      </c>
    </row>
    <row r="632" spans="1:7" x14ac:dyDescent="0.2">
      <c r="A632" s="274" t="s">
        <v>9196</v>
      </c>
      <c r="B632" s="274" t="s">
        <v>52</v>
      </c>
      <c r="C632" s="274" t="s">
        <v>362</v>
      </c>
      <c r="D632" s="275"/>
      <c r="E632" s="274"/>
      <c r="F632" s="275" t="str">
        <f t="shared" si="18"/>
        <v/>
      </c>
      <c r="G632" s="275" t="str">
        <f t="shared" si="19"/>
        <v/>
      </c>
    </row>
    <row r="633" spans="1:7" x14ac:dyDescent="0.2">
      <c r="A633" s="274" t="s">
        <v>9196</v>
      </c>
      <c r="B633" s="274" t="s">
        <v>401</v>
      </c>
      <c r="C633" s="274" t="s">
        <v>362</v>
      </c>
      <c r="D633" s="275"/>
      <c r="E633" s="274"/>
      <c r="F633" s="275" t="str">
        <f t="shared" si="18"/>
        <v/>
      </c>
      <c r="G633" s="275" t="str">
        <f t="shared" si="19"/>
        <v/>
      </c>
    </row>
    <row r="634" spans="1:7" x14ac:dyDescent="0.2">
      <c r="A634" s="274" t="s">
        <v>9197</v>
      </c>
      <c r="B634" s="274" t="s">
        <v>54</v>
      </c>
      <c r="C634" s="274" t="s">
        <v>362</v>
      </c>
      <c r="D634" s="275"/>
      <c r="E634" s="274"/>
      <c r="F634" s="275" t="str">
        <f t="shared" si="18"/>
        <v/>
      </c>
      <c r="G634" s="275" t="str">
        <f t="shared" si="19"/>
        <v/>
      </c>
    </row>
    <row r="635" spans="1:7" x14ac:dyDescent="0.2">
      <c r="A635" s="274" t="s">
        <v>9197</v>
      </c>
      <c r="B635" s="274" t="s">
        <v>9274</v>
      </c>
      <c r="C635" s="274" t="s">
        <v>362</v>
      </c>
      <c r="D635" s="275"/>
      <c r="E635" s="274"/>
      <c r="F635" s="275" t="str">
        <f t="shared" si="18"/>
        <v/>
      </c>
      <c r="G635" s="275" t="str">
        <f t="shared" si="19"/>
        <v/>
      </c>
    </row>
    <row r="636" spans="1:7" x14ac:dyDescent="0.2">
      <c r="A636" s="274" t="s">
        <v>9197</v>
      </c>
      <c r="B636" s="274" t="s">
        <v>52</v>
      </c>
      <c r="C636" s="274" t="s">
        <v>362</v>
      </c>
      <c r="D636" s="275"/>
      <c r="E636" s="274"/>
      <c r="F636" s="275" t="str">
        <f t="shared" si="18"/>
        <v/>
      </c>
      <c r="G636" s="275" t="str">
        <f t="shared" si="19"/>
        <v/>
      </c>
    </row>
    <row r="637" spans="1:7" x14ac:dyDescent="0.2">
      <c r="A637" s="274" t="s">
        <v>9197</v>
      </c>
      <c r="B637" s="274" t="s">
        <v>401</v>
      </c>
      <c r="C637" s="274" t="s">
        <v>362</v>
      </c>
      <c r="D637" s="275"/>
      <c r="E637" s="274"/>
      <c r="F637" s="275" t="str">
        <f t="shared" si="18"/>
        <v/>
      </c>
      <c r="G637" s="275" t="str">
        <f t="shared" si="19"/>
        <v/>
      </c>
    </row>
    <row r="638" spans="1:7" x14ac:dyDescent="0.2">
      <c r="A638" s="274" t="s">
        <v>9198</v>
      </c>
      <c r="B638" s="274" t="s">
        <v>399</v>
      </c>
      <c r="C638" s="274" t="s">
        <v>362</v>
      </c>
      <c r="D638" s="275"/>
      <c r="E638" s="274"/>
      <c r="F638" s="275" t="str">
        <f t="shared" si="18"/>
        <v/>
      </c>
      <c r="G638" s="275" t="str">
        <f t="shared" si="19"/>
        <v/>
      </c>
    </row>
    <row r="639" spans="1:7" x14ac:dyDescent="0.2">
      <c r="A639" s="274" t="s">
        <v>9198</v>
      </c>
      <c r="B639" s="274" t="s">
        <v>52</v>
      </c>
      <c r="C639" s="274" t="s">
        <v>362</v>
      </c>
      <c r="D639" s="275"/>
      <c r="E639" s="274"/>
      <c r="F639" s="275" t="str">
        <f t="shared" si="18"/>
        <v/>
      </c>
      <c r="G639" s="275" t="str">
        <f t="shared" si="19"/>
        <v/>
      </c>
    </row>
    <row r="640" spans="1:7" x14ac:dyDescent="0.2">
      <c r="A640" s="274" t="s">
        <v>9198</v>
      </c>
      <c r="B640" s="274" t="s">
        <v>401</v>
      </c>
      <c r="C640" s="274" t="s">
        <v>362</v>
      </c>
      <c r="D640" s="275"/>
      <c r="E640" s="274"/>
      <c r="F640" s="275" t="str">
        <f t="shared" si="18"/>
        <v/>
      </c>
      <c r="G640" s="275" t="str">
        <f t="shared" si="19"/>
        <v/>
      </c>
    </row>
    <row r="641" spans="1:7" x14ac:dyDescent="0.2">
      <c r="A641" s="274" t="s">
        <v>9199</v>
      </c>
      <c r="B641" s="274" t="s">
        <v>399</v>
      </c>
      <c r="C641" s="274" t="s">
        <v>362</v>
      </c>
      <c r="D641" s="275"/>
      <c r="E641" s="274"/>
      <c r="F641" s="275" t="str">
        <f t="shared" si="18"/>
        <v/>
      </c>
      <c r="G641" s="275" t="str">
        <f t="shared" si="19"/>
        <v/>
      </c>
    </row>
    <row r="642" spans="1:7" x14ac:dyDescent="0.2">
      <c r="A642" s="274" t="s">
        <v>9199</v>
      </c>
      <c r="B642" s="274" t="s">
        <v>404</v>
      </c>
      <c r="C642" s="274" t="s">
        <v>362</v>
      </c>
      <c r="D642" s="275"/>
      <c r="E642" s="274"/>
      <c r="F642" s="275" t="str">
        <f t="shared" si="18"/>
        <v/>
      </c>
      <c r="G642" s="275" t="str">
        <f t="shared" si="19"/>
        <v/>
      </c>
    </row>
    <row r="643" spans="1:7" x14ac:dyDescent="0.2">
      <c r="A643" s="274" t="s">
        <v>139</v>
      </c>
      <c r="B643" s="274" t="s">
        <v>399</v>
      </c>
      <c r="C643" s="274" t="s">
        <v>362</v>
      </c>
      <c r="D643" s="275">
        <v>1.3970980869999999E-5</v>
      </c>
      <c r="E643" s="274"/>
      <c r="F643" s="275" t="str">
        <f t="shared" si="18"/>
        <v/>
      </c>
      <c r="G643" s="275">
        <f t="shared" si="19"/>
        <v>1.3970980869999999E-5</v>
      </c>
    </row>
    <row r="644" spans="1:7" x14ac:dyDescent="0.2">
      <c r="A644" s="274" t="s">
        <v>139</v>
      </c>
      <c r="B644" s="274" t="s">
        <v>9414</v>
      </c>
      <c r="C644" s="274"/>
      <c r="D644" s="275">
        <v>-1.3970980869999999E-5</v>
      </c>
      <c r="E644" s="279"/>
      <c r="F644" s="275">
        <f t="shared" si="18"/>
        <v>-1.3970980869999999E-5</v>
      </c>
      <c r="G644" s="275" t="str">
        <f t="shared" si="19"/>
        <v/>
      </c>
    </row>
    <row r="645" spans="1:7" x14ac:dyDescent="0.2">
      <c r="A645" s="274" t="s">
        <v>139</v>
      </c>
      <c r="B645" s="274" t="s">
        <v>401</v>
      </c>
      <c r="C645" s="274" t="s">
        <v>362</v>
      </c>
      <c r="D645" s="275"/>
      <c r="E645" s="279"/>
      <c r="F645" s="275" t="str">
        <f t="shared" si="18"/>
        <v/>
      </c>
      <c r="G645" s="275" t="str">
        <f t="shared" si="19"/>
        <v/>
      </c>
    </row>
    <row r="646" spans="1:7" x14ac:dyDescent="0.2">
      <c r="A646" s="274" t="s">
        <v>8786</v>
      </c>
      <c r="B646" s="274" t="s">
        <v>401</v>
      </c>
      <c r="C646" s="274" t="s">
        <v>358</v>
      </c>
      <c r="D646" s="275"/>
      <c r="E646" s="279"/>
      <c r="F646" s="275" t="str">
        <f t="shared" ref="F646:F709" si="20">IF(D646&lt;0,D646,"")</f>
        <v/>
      </c>
      <c r="G646" s="275" t="str">
        <f t="shared" ref="G646:G709" si="21">IF(D646&gt;0,D646,"")</f>
        <v/>
      </c>
    </row>
    <row r="647" spans="1:7" x14ac:dyDescent="0.2">
      <c r="A647" s="274" t="s">
        <v>8786</v>
      </c>
      <c r="B647" s="274" t="s">
        <v>55</v>
      </c>
      <c r="C647" s="274" t="s">
        <v>358</v>
      </c>
      <c r="D647" s="275"/>
      <c r="E647" s="279"/>
      <c r="F647" s="275" t="str">
        <f t="shared" si="20"/>
        <v/>
      </c>
      <c r="G647" s="275" t="str">
        <f t="shared" si="21"/>
        <v/>
      </c>
    </row>
    <row r="648" spans="1:7" x14ac:dyDescent="0.2">
      <c r="A648" s="274" t="s">
        <v>9200</v>
      </c>
      <c r="B648" s="274" t="s">
        <v>399</v>
      </c>
      <c r="C648" s="274" t="s">
        <v>358</v>
      </c>
      <c r="D648" s="275"/>
      <c r="E648" s="274"/>
      <c r="F648" s="275" t="str">
        <f t="shared" si="20"/>
        <v/>
      </c>
      <c r="G648" s="275" t="str">
        <f t="shared" si="21"/>
        <v/>
      </c>
    </row>
    <row r="649" spans="1:7" x14ac:dyDescent="0.2">
      <c r="A649" s="274" t="s">
        <v>9200</v>
      </c>
      <c r="B649" s="274" t="s">
        <v>9274</v>
      </c>
      <c r="C649" s="274" t="s">
        <v>358</v>
      </c>
      <c r="D649" s="275"/>
      <c r="E649" s="274"/>
      <c r="F649" s="275" t="str">
        <f t="shared" si="20"/>
        <v/>
      </c>
      <c r="G649" s="275" t="str">
        <f t="shared" si="21"/>
        <v/>
      </c>
    </row>
    <row r="650" spans="1:7" x14ac:dyDescent="0.2">
      <c r="A650" s="274" t="s">
        <v>9200</v>
      </c>
      <c r="B650" s="274" t="s">
        <v>52</v>
      </c>
      <c r="C650" s="274" t="s">
        <v>358</v>
      </c>
      <c r="D650" s="275"/>
      <c r="E650" s="274"/>
      <c r="F650" s="275" t="str">
        <f t="shared" si="20"/>
        <v/>
      </c>
      <c r="G650" s="275" t="str">
        <f t="shared" si="21"/>
        <v/>
      </c>
    </row>
    <row r="651" spans="1:7" x14ac:dyDescent="0.2">
      <c r="A651" s="274" t="s">
        <v>9200</v>
      </c>
      <c r="B651" s="274" t="s">
        <v>401</v>
      </c>
      <c r="C651" s="274" t="s">
        <v>358</v>
      </c>
      <c r="D651" s="275"/>
      <c r="E651" s="274"/>
      <c r="F651" s="275" t="str">
        <f t="shared" si="20"/>
        <v/>
      </c>
      <c r="G651" s="275" t="str">
        <f t="shared" si="21"/>
        <v/>
      </c>
    </row>
    <row r="652" spans="1:7" x14ac:dyDescent="0.2">
      <c r="A652" s="274" t="s">
        <v>9201</v>
      </c>
      <c r="B652" s="274" t="s">
        <v>54</v>
      </c>
      <c r="C652" s="274" t="s">
        <v>358</v>
      </c>
      <c r="D652" s="275"/>
      <c r="E652" s="274"/>
      <c r="F652" s="275" t="str">
        <f t="shared" si="20"/>
        <v/>
      </c>
      <c r="G652" s="275" t="str">
        <f t="shared" si="21"/>
        <v/>
      </c>
    </row>
    <row r="653" spans="1:7" x14ac:dyDescent="0.2">
      <c r="A653" s="274" t="s">
        <v>9201</v>
      </c>
      <c r="B653" s="274" t="s">
        <v>9274</v>
      </c>
      <c r="C653" s="274" t="s">
        <v>358</v>
      </c>
      <c r="D653" s="275"/>
      <c r="E653" s="274"/>
      <c r="F653" s="275" t="str">
        <f t="shared" si="20"/>
        <v/>
      </c>
      <c r="G653" s="275" t="str">
        <f t="shared" si="21"/>
        <v/>
      </c>
    </row>
    <row r="654" spans="1:7" x14ac:dyDescent="0.2">
      <c r="A654" s="274" t="s">
        <v>9201</v>
      </c>
      <c r="B654" s="274" t="s">
        <v>52</v>
      </c>
      <c r="C654" s="274" t="s">
        <v>358</v>
      </c>
      <c r="D654" s="275"/>
      <c r="E654" s="274"/>
      <c r="F654" s="275" t="str">
        <f t="shared" si="20"/>
        <v/>
      </c>
      <c r="G654" s="275" t="str">
        <f t="shared" si="21"/>
        <v/>
      </c>
    </row>
    <row r="655" spans="1:7" x14ac:dyDescent="0.2">
      <c r="A655" s="274" t="s">
        <v>9201</v>
      </c>
      <c r="B655" s="274" t="s">
        <v>401</v>
      </c>
      <c r="C655" s="274" t="s">
        <v>358</v>
      </c>
      <c r="D655" s="275"/>
      <c r="E655" s="274"/>
      <c r="F655" s="275" t="str">
        <f t="shared" si="20"/>
        <v/>
      </c>
      <c r="G655" s="275" t="str">
        <f t="shared" si="21"/>
        <v/>
      </c>
    </row>
    <row r="656" spans="1:7" x14ac:dyDescent="0.2">
      <c r="A656" s="274" t="s">
        <v>9202</v>
      </c>
      <c r="B656" s="274" t="s">
        <v>399</v>
      </c>
      <c r="C656" s="274" t="s">
        <v>358</v>
      </c>
      <c r="D656" s="275"/>
      <c r="E656" s="274"/>
      <c r="F656" s="275" t="str">
        <f t="shared" si="20"/>
        <v/>
      </c>
      <c r="G656" s="275" t="str">
        <f t="shared" si="21"/>
        <v/>
      </c>
    </row>
    <row r="657" spans="1:7" x14ac:dyDescent="0.2">
      <c r="A657" s="274" t="s">
        <v>9202</v>
      </c>
      <c r="B657" s="274" t="s">
        <v>404</v>
      </c>
      <c r="C657" s="274" t="s">
        <v>358</v>
      </c>
      <c r="D657" s="275"/>
      <c r="E657" s="274"/>
      <c r="F657" s="275" t="str">
        <f t="shared" si="20"/>
        <v/>
      </c>
      <c r="G657" s="275" t="str">
        <f t="shared" si="21"/>
        <v/>
      </c>
    </row>
    <row r="658" spans="1:7" x14ac:dyDescent="0.2">
      <c r="A658" s="274" t="s">
        <v>9203</v>
      </c>
      <c r="B658" s="274" t="s">
        <v>399</v>
      </c>
      <c r="C658" s="274" t="s">
        <v>358</v>
      </c>
      <c r="D658" s="275">
        <v>3.3539073759999998E-5</v>
      </c>
      <c r="E658" s="279"/>
      <c r="F658" s="275" t="str">
        <f t="shared" si="20"/>
        <v/>
      </c>
      <c r="G658" s="275">
        <f t="shared" si="21"/>
        <v>3.3539073759999998E-5</v>
      </c>
    </row>
    <row r="659" spans="1:7" x14ac:dyDescent="0.2">
      <c r="A659" s="274" t="s">
        <v>9203</v>
      </c>
      <c r="B659" s="274" t="s">
        <v>9414</v>
      </c>
      <c r="C659" s="274"/>
      <c r="D659" s="275">
        <v>-3.3539073759999998E-5</v>
      </c>
      <c r="E659" s="279"/>
      <c r="F659" s="275">
        <f t="shared" si="20"/>
        <v>-3.3539073759999998E-5</v>
      </c>
      <c r="G659" s="275" t="str">
        <f t="shared" si="21"/>
        <v/>
      </c>
    </row>
    <row r="660" spans="1:7" x14ac:dyDescent="0.2">
      <c r="A660" s="274" t="s">
        <v>9203</v>
      </c>
      <c r="B660" s="274" t="s">
        <v>401</v>
      </c>
      <c r="C660" s="274" t="s">
        <v>358</v>
      </c>
      <c r="D660" s="275"/>
      <c r="E660" s="274"/>
      <c r="F660" s="275" t="str">
        <f t="shared" si="20"/>
        <v/>
      </c>
      <c r="G660" s="275" t="str">
        <f t="shared" si="21"/>
        <v/>
      </c>
    </row>
    <row r="661" spans="1:7" x14ac:dyDescent="0.2">
      <c r="A661" s="274" t="s">
        <v>9204</v>
      </c>
      <c r="B661" s="274" t="s">
        <v>399</v>
      </c>
      <c r="C661" s="274" t="s">
        <v>366</v>
      </c>
      <c r="D661" s="275"/>
      <c r="E661" s="274"/>
      <c r="F661" s="275" t="str">
        <f t="shared" si="20"/>
        <v/>
      </c>
      <c r="G661" s="275" t="str">
        <f t="shared" si="21"/>
        <v/>
      </c>
    </row>
    <row r="662" spans="1:7" x14ac:dyDescent="0.2">
      <c r="A662" s="274" t="s">
        <v>9204</v>
      </c>
      <c r="B662" s="274" t="s">
        <v>52</v>
      </c>
      <c r="C662" s="274" t="s">
        <v>366</v>
      </c>
      <c r="D662" s="275"/>
      <c r="E662" s="274"/>
      <c r="F662" s="275" t="str">
        <f t="shared" si="20"/>
        <v/>
      </c>
      <c r="G662" s="275" t="str">
        <f t="shared" si="21"/>
        <v/>
      </c>
    </row>
    <row r="663" spans="1:7" x14ac:dyDescent="0.2">
      <c r="A663" s="274" t="s">
        <v>9204</v>
      </c>
      <c r="B663" s="274" t="s">
        <v>401</v>
      </c>
      <c r="C663" s="274" t="s">
        <v>366</v>
      </c>
      <c r="D663" s="275"/>
      <c r="E663" s="274"/>
      <c r="F663" s="275" t="str">
        <f t="shared" si="20"/>
        <v/>
      </c>
      <c r="G663" s="275" t="str">
        <f t="shared" si="21"/>
        <v/>
      </c>
    </row>
    <row r="664" spans="1:7" x14ac:dyDescent="0.2">
      <c r="A664" s="274" t="s">
        <v>9205</v>
      </c>
      <c r="B664" s="274" t="s">
        <v>399</v>
      </c>
      <c r="C664" s="274" t="s">
        <v>358</v>
      </c>
      <c r="D664" s="275"/>
      <c r="E664" s="274"/>
      <c r="F664" s="275" t="str">
        <f t="shared" si="20"/>
        <v/>
      </c>
      <c r="G664" s="275" t="str">
        <f t="shared" si="21"/>
        <v/>
      </c>
    </row>
    <row r="665" spans="1:7" x14ac:dyDescent="0.2">
      <c r="A665" s="274" t="s">
        <v>9205</v>
      </c>
      <c r="B665" s="274" t="s">
        <v>52</v>
      </c>
      <c r="C665" s="274" t="s">
        <v>358</v>
      </c>
      <c r="D665" s="275"/>
      <c r="E665" s="279"/>
      <c r="F665" s="275" t="str">
        <f t="shared" si="20"/>
        <v/>
      </c>
      <c r="G665" s="275" t="str">
        <f t="shared" si="21"/>
        <v/>
      </c>
    </row>
    <row r="666" spans="1:7" x14ac:dyDescent="0.2">
      <c r="A666" s="274" t="s">
        <v>9205</v>
      </c>
      <c r="B666" s="274" t="s">
        <v>401</v>
      </c>
      <c r="C666" s="274" t="s">
        <v>358</v>
      </c>
      <c r="D666" s="275"/>
      <c r="E666" s="279"/>
      <c r="F666" s="275" t="str">
        <f t="shared" si="20"/>
        <v/>
      </c>
      <c r="G666" s="275" t="str">
        <f t="shared" si="21"/>
        <v/>
      </c>
    </row>
    <row r="667" spans="1:7" x14ac:dyDescent="0.2">
      <c r="A667" s="274" t="s">
        <v>9205</v>
      </c>
      <c r="B667" s="274" t="s">
        <v>480</v>
      </c>
      <c r="C667" s="274" t="s">
        <v>358</v>
      </c>
      <c r="D667" s="275"/>
      <c r="E667" s="274"/>
      <c r="F667" s="275" t="str">
        <f t="shared" si="20"/>
        <v/>
      </c>
      <c r="G667" s="275" t="str">
        <f t="shared" si="21"/>
        <v/>
      </c>
    </row>
    <row r="668" spans="1:7" x14ac:dyDescent="0.2">
      <c r="A668" s="274" t="s">
        <v>8477</v>
      </c>
      <c r="B668" s="274" t="s">
        <v>52</v>
      </c>
      <c r="C668" s="274" t="s">
        <v>360</v>
      </c>
      <c r="D668" s="275"/>
      <c r="E668" s="274"/>
      <c r="F668" s="275" t="str">
        <f t="shared" si="20"/>
        <v/>
      </c>
      <c r="G668" s="275" t="str">
        <f t="shared" si="21"/>
        <v/>
      </c>
    </row>
    <row r="669" spans="1:7" x14ac:dyDescent="0.2">
      <c r="A669" s="274" t="s">
        <v>9206</v>
      </c>
      <c r="B669" s="274" t="s">
        <v>52</v>
      </c>
      <c r="C669" s="274" t="s">
        <v>360</v>
      </c>
      <c r="D669" s="275"/>
      <c r="E669" s="274"/>
      <c r="F669" s="275" t="str">
        <f t="shared" si="20"/>
        <v/>
      </c>
      <c r="G669" s="275" t="str">
        <f t="shared" si="21"/>
        <v/>
      </c>
    </row>
    <row r="670" spans="1:7" x14ac:dyDescent="0.2">
      <c r="A670" s="274" t="s">
        <v>9206</v>
      </c>
      <c r="B670" s="274" t="s">
        <v>394</v>
      </c>
      <c r="C670" s="274" t="s">
        <v>360</v>
      </c>
      <c r="D670" s="275"/>
      <c r="E670" s="274"/>
      <c r="F670" s="275" t="str">
        <f t="shared" si="20"/>
        <v/>
      </c>
      <c r="G670" s="275" t="str">
        <f t="shared" si="21"/>
        <v/>
      </c>
    </row>
    <row r="671" spans="1:7" x14ac:dyDescent="0.2">
      <c r="A671" s="274" t="s">
        <v>9207</v>
      </c>
      <c r="B671" s="274" t="s">
        <v>9274</v>
      </c>
      <c r="C671" s="274" t="s">
        <v>360</v>
      </c>
      <c r="D671" s="275"/>
      <c r="E671" s="274"/>
      <c r="F671" s="275" t="str">
        <f t="shared" si="20"/>
        <v/>
      </c>
      <c r="G671" s="275" t="str">
        <f t="shared" si="21"/>
        <v/>
      </c>
    </row>
    <row r="672" spans="1:7" x14ac:dyDescent="0.2">
      <c r="A672" s="274" t="s">
        <v>9207</v>
      </c>
      <c r="B672" s="274" t="s">
        <v>52</v>
      </c>
      <c r="C672" s="274" t="s">
        <v>360</v>
      </c>
      <c r="D672" s="275"/>
      <c r="E672" s="274"/>
      <c r="F672" s="275" t="str">
        <f t="shared" si="20"/>
        <v/>
      </c>
      <c r="G672" s="275" t="str">
        <f t="shared" si="21"/>
        <v/>
      </c>
    </row>
    <row r="673" spans="1:7" x14ac:dyDescent="0.2">
      <c r="A673" s="274" t="s">
        <v>9207</v>
      </c>
      <c r="B673" s="274" t="s">
        <v>394</v>
      </c>
      <c r="C673" s="274" t="s">
        <v>360</v>
      </c>
      <c r="D673" s="275"/>
      <c r="E673" s="274"/>
      <c r="F673" s="275" t="str">
        <f t="shared" si="20"/>
        <v/>
      </c>
      <c r="G673" s="275" t="str">
        <f t="shared" si="21"/>
        <v/>
      </c>
    </row>
    <row r="674" spans="1:7" x14ac:dyDescent="0.2">
      <c r="A674" s="274" t="s">
        <v>8577</v>
      </c>
      <c r="B674" s="274" t="s">
        <v>52</v>
      </c>
      <c r="C674" s="274" t="s">
        <v>360</v>
      </c>
      <c r="D674" s="275"/>
      <c r="E674" s="274"/>
      <c r="F674" s="275" t="str">
        <f t="shared" si="20"/>
        <v/>
      </c>
      <c r="G674" s="275" t="str">
        <f t="shared" si="21"/>
        <v/>
      </c>
    </row>
    <row r="675" spans="1:7" x14ac:dyDescent="0.2">
      <c r="A675" s="274" t="s">
        <v>350</v>
      </c>
      <c r="B675" s="274" t="s">
        <v>52</v>
      </c>
      <c r="C675" s="274" t="s">
        <v>374</v>
      </c>
      <c r="D675" s="275"/>
      <c r="E675" s="274"/>
      <c r="F675" s="275" t="str">
        <f t="shared" si="20"/>
        <v/>
      </c>
      <c r="G675" s="275" t="str">
        <f t="shared" si="21"/>
        <v/>
      </c>
    </row>
    <row r="676" spans="1:7" x14ac:dyDescent="0.2">
      <c r="A676" s="274" t="s">
        <v>350</v>
      </c>
      <c r="B676" s="274" t="s">
        <v>395</v>
      </c>
      <c r="C676" s="274" t="s">
        <v>374</v>
      </c>
      <c r="D676" s="275"/>
      <c r="E676" s="274"/>
      <c r="F676" s="275" t="str">
        <f t="shared" si="20"/>
        <v/>
      </c>
      <c r="G676" s="275" t="str">
        <f t="shared" si="21"/>
        <v/>
      </c>
    </row>
    <row r="677" spans="1:7" x14ac:dyDescent="0.2">
      <c r="A677" s="274" t="s">
        <v>351</v>
      </c>
      <c r="B677" s="274" t="s">
        <v>52</v>
      </c>
      <c r="C677" s="274" t="s">
        <v>356</v>
      </c>
      <c r="D677" s="275"/>
      <c r="E677" s="274"/>
      <c r="F677" s="275" t="str">
        <f t="shared" si="20"/>
        <v/>
      </c>
      <c r="G677" s="275" t="str">
        <f t="shared" si="21"/>
        <v/>
      </c>
    </row>
    <row r="678" spans="1:7" x14ac:dyDescent="0.2">
      <c r="A678" s="274" t="s">
        <v>351</v>
      </c>
      <c r="B678" s="274" t="s">
        <v>395</v>
      </c>
      <c r="C678" s="274" t="s">
        <v>356</v>
      </c>
      <c r="D678" s="275"/>
      <c r="E678" s="274"/>
      <c r="F678" s="275" t="str">
        <f t="shared" si="20"/>
        <v/>
      </c>
      <c r="G678" s="275" t="str">
        <f t="shared" si="21"/>
        <v/>
      </c>
    </row>
    <row r="679" spans="1:7" x14ac:dyDescent="0.2">
      <c r="A679" s="274" t="s">
        <v>436</v>
      </c>
      <c r="B679" s="274" t="s">
        <v>52</v>
      </c>
      <c r="C679" s="274" t="s">
        <v>374</v>
      </c>
      <c r="D679" s="275"/>
      <c r="E679" s="274"/>
      <c r="F679" s="275" t="str">
        <f t="shared" si="20"/>
        <v/>
      </c>
      <c r="G679" s="275" t="str">
        <f t="shared" si="21"/>
        <v/>
      </c>
    </row>
    <row r="680" spans="1:7" x14ac:dyDescent="0.2">
      <c r="A680" s="274" t="s">
        <v>436</v>
      </c>
      <c r="B680" s="274" t="s">
        <v>395</v>
      </c>
      <c r="C680" s="274" t="s">
        <v>374</v>
      </c>
      <c r="D680" s="275"/>
      <c r="E680" s="274"/>
      <c r="F680" s="275" t="str">
        <f t="shared" si="20"/>
        <v/>
      </c>
      <c r="G680" s="275" t="str">
        <f t="shared" si="21"/>
        <v/>
      </c>
    </row>
    <row r="681" spans="1:7" x14ac:dyDescent="0.2">
      <c r="A681" s="274" t="s">
        <v>8478</v>
      </c>
      <c r="B681" s="274" t="s">
        <v>52</v>
      </c>
      <c r="C681" s="274" t="s">
        <v>360</v>
      </c>
      <c r="D681" s="275"/>
      <c r="E681" s="274"/>
      <c r="F681" s="275" t="str">
        <f t="shared" si="20"/>
        <v/>
      </c>
      <c r="G681" s="275" t="str">
        <f t="shared" si="21"/>
        <v/>
      </c>
    </row>
    <row r="682" spans="1:7" x14ac:dyDescent="0.2">
      <c r="A682" s="274" t="s">
        <v>8478</v>
      </c>
      <c r="B682" s="274" t="s">
        <v>395</v>
      </c>
      <c r="C682" s="274" t="s">
        <v>360</v>
      </c>
      <c r="D682" s="275"/>
      <c r="E682" s="274"/>
      <c r="F682" s="275" t="str">
        <f t="shared" si="20"/>
        <v/>
      </c>
      <c r="G682" s="275" t="str">
        <f t="shared" si="21"/>
        <v/>
      </c>
    </row>
    <row r="683" spans="1:7" x14ac:dyDescent="0.2">
      <c r="A683" s="274" t="s">
        <v>8673</v>
      </c>
      <c r="B683" s="274" t="s">
        <v>9414</v>
      </c>
      <c r="C683" s="274"/>
      <c r="D683" s="275">
        <v>2.1837804009999999</v>
      </c>
      <c r="E683" s="274"/>
      <c r="F683" s="275" t="str">
        <f t="shared" si="20"/>
        <v/>
      </c>
      <c r="G683" s="275">
        <f t="shared" si="21"/>
        <v>2.1837804009999999</v>
      </c>
    </row>
    <row r="684" spans="1:7" x14ac:dyDescent="0.2">
      <c r="A684" s="274" t="s">
        <v>8673</v>
      </c>
      <c r="B684" s="274" t="s">
        <v>9274</v>
      </c>
      <c r="C684" s="274" t="s">
        <v>365</v>
      </c>
      <c r="D684" s="275">
        <v>-2.1837804009999999</v>
      </c>
      <c r="E684" s="274"/>
      <c r="F684" s="275">
        <f t="shared" si="20"/>
        <v>-2.1837804009999999</v>
      </c>
      <c r="G684" s="275" t="str">
        <f t="shared" si="21"/>
        <v/>
      </c>
    </row>
    <row r="685" spans="1:7" x14ac:dyDescent="0.2">
      <c r="A685" s="274" t="s">
        <v>8673</v>
      </c>
      <c r="B685" s="274" t="s">
        <v>52</v>
      </c>
      <c r="C685" s="274" t="s">
        <v>365</v>
      </c>
      <c r="D685" s="275"/>
      <c r="E685" s="274"/>
      <c r="F685" s="275" t="str">
        <f t="shared" si="20"/>
        <v/>
      </c>
      <c r="G685" s="275" t="str">
        <f t="shared" si="21"/>
        <v/>
      </c>
    </row>
    <row r="686" spans="1:7" x14ac:dyDescent="0.2">
      <c r="A686" s="274" t="s">
        <v>9208</v>
      </c>
      <c r="B686" s="274" t="s">
        <v>54</v>
      </c>
      <c r="C686" s="274" t="s">
        <v>358</v>
      </c>
      <c r="D686" s="275"/>
      <c r="E686" s="274"/>
      <c r="F686" s="275" t="str">
        <f t="shared" si="20"/>
        <v/>
      </c>
      <c r="G686" s="275" t="str">
        <f t="shared" si="21"/>
        <v/>
      </c>
    </row>
    <row r="687" spans="1:7" x14ac:dyDescent="0.2">
      <c r="A687" s="274" t="s">
        <v>9208</v>
      </c>
      <c r="B687" s="274" t="s">
        <v>404</v>
      </c>
      <c r="C687" s="274" t="s">
        <v>358</v>
      </c>
      <c r="D687" s="275"/>
      <c r="E687" s="274"/>
      <c r="F687" s="275" t="str">
        <f t="shared" si="20"/>
        <v/>
      </c>
      <c r="G687" s="275" t="str">
        <f t="shared" si="21"/>
        <v/>
      </c>
    </row>
    <row r="688" spans="1:7" x14ac:dyDescent="0.2">
      <c r="A688" s="274" t="s">
        <v>9209</v>
      </c>
      <c r="B688" s="274" t="s">
        <v>54</v>
      </c>
      <c r="C688" s="274" t="s">
        <v>366</v>
      </c>
      <c r="D688" s="275"/>
      <c r="E688" s="274"/>
      <c r="F688" s="275" t="str">
        <f t="shared" si="20"/>
        <v/>
      </c>
      <c r="G688" s="275" t="str">
        <f t="shared" si="21"/>
        <v/>
      </c>
    </row>
    <row r="689" spans="1:7" x14ac:dyDescent="0.2">
      <c r="A689" s="274" t="s">
        <v>9209</v>
      </c>
      <c r="B689" s="274" t="s">
        <v>404</v>
      </c>
      <c r="C689" s="274" t="s">
        <v>366</v>
      </c>
      <c r="D689" s="275"/>
      <c r="E689" s="274"/>
      <c r="F689" s="275" t="str">
        <f t="shared" si="20"/>
        <v/>
      </c>
      <c r="G689" s="275" t="str">
        <f t="shared" si="21"/>
        <v/>
      </c>
    </row>
    <row r="690" spans="1:7" x14ac:dyDescent="0.2">
      <c r="A690" s="274" t="s">
        <v>9210</v>
      </c>
      <c r="B690" s="274" t="s">
        <v>54</v>
      </c>
      <c r="C690" s="274" t="s">
        <v>362</v>
      </c>
      <c r="D690" s="275"/>
      <c r="E690" s="274"/>
      <c r="F690" s="275" t="str">
        <f t="shared" si="20"/>
        <v/>
      </c>
      <c r="G690" s="275" t="str">
        <f t="shared" si="21"/>
        <v/>
      </c>
    </row>
    <row r="691" spans="1:7" x14ac:dyDescent="0.2">
      <c r="A691" s="274" t="s">
        <v>9210</v>
      </c>
      <c r="B691" s="274" t="s">
        <v>404</v>
      </c>
      <c r="C691" s="274" t="s">
        <v>362</v>
      </c>
      <c r="D691" s="275"/>
      <c r="E691" s="274"/>
      <c r="F691" s="275" t="str">
        <f t="shared" si="20"/>
        <v/>
      </c>
      <c r="G691" s="275" t="str">
        <f t="shared" si="21"/>
        <v/>
      </c>
    </row>
    <row r="692" spans="1:7" x14ac:dyDescent="0.2">
      <c r="A692" s="274" t="s">
        <v>8787</v>
      </c>
      <c r="B692" s="274" t="s">
        <v>55</v>
      </c>
      <c r="C692" s="274" t="s">
        <v>363</v>
      </c>
      <c r="D692" s="275"/>
      <c r="E692" s="274"/>
      <c r="F692" s="275" t="str">
        <f t="shared" si="20"/>
        <v/>
      </c>
      <c r="G692" s="275" t="str">
        <f t="shared" si="21"/>
        <v/>
      </c>
    </row>
    <row r="693" spans="1:7" x14ac:dyDescent="0.2">
      <c r="A693" s="274" t="s">
        <v>8147</v>
      </c>
      <c r="B693" s="274" t="s">
        <v>55</v>
      </c>
      <c r="C693" s="274" t="s">
        <v>363</v>
      </c>
      <c r="D693" s="275"/>
      <c r="E693" s="274"/>
      <c r="F693" s="275" t="str">
        <f t="shared" si="20"/>
        <v/>
      </c>
      <c r="G693" s="275" t="str">
        <f t="shared" si="21"/>
        <v/>
      </c>
    </row>
    <row r="694" spans="1:7" x14ac:dyDescent="0.2">
      <c r="A694" s="274" t="s">
        <v>8788</v>
      </c>
      <c r="B694" s="274" t="s">
        <v>55</v>
      </c>
      <c r="C694" s="274" t="s">
        <v>363</v>
      </c>
      <c r="D694" s="275"/>
      <c r="E694" s="274"/>
      <c r="F694" s="275" t="str">
        <f t="shared" si="20"/>
        <v/>
      </c>
      <c r="G694" s="275" t="str">
        <f t="shared" si="21"/>
        <v/>
      </c>
    </row>
    <row r="695" spans="1:7" x14ac:dyDescent="0.2">
      <c r="A695" s="274" t="s">
        <v>8789</v>
      </c>
      <c r="B695" s="274" t="s">
        <v>55</v>
      </c>
      <c r="C695" s="274" t="s">
        <v>363</v>
      </c>
      <c r="D695" s="275"/>
      <c r="E695" s="274"/>
      <c r="F695" s="275" t="str">
        <f t="shared" si="20"/>
        <v/>
      </c>
      <c r="G695" s="275" t="str">
        <f t="shared" si="21"/>
        <v/>
      </c>
    </row>
    <row r="696" spans="1:7" x14ac:dyDescent="0.2">
      <c r="A696" s="274" t="s">
        <v>8148</v>
      </c>
      <c r="B696" s="274" t="s">
        <v>55</v>
      </c>
      <c r="C696" s="274" t="s">
        <v>363</v>
      </c>
      <c r="D696" s="275"/>
      <c r="E696" s="274"/>
      <c r="F696" s="275" t="str">
        <f t="shared" si="20"/>
        <v/>
      </c>
      <c r="G696" s="275" t="str">
        <f t="shared" si="21"/>
        <v/>
      </c>
    </row>
    <row r="697" spans="1:7" x14ac:dyDescent="0.2">
      <c r="A697" s="274" t="s">
        <v>8578</v>
      </c>
      <c r="B697" s="274" t="s">
        <v>52</v>
      </c>
      <c r="C697" s="274" t="s">
        <v>363</v>
      </c>
      <c r="D697" s="275"/>
      <c r="E697" s="274"/>
      <c r="F697" s="275" t="str">
        <f t="shared" si="20"/>
        <v/>
      </c>
      <c r="G697" s="275" t="str">
        <f t="shared" si="21"/>
        <v/>
      </c>
    </row>
    <row r="698" spans="1:7" x14ac:dyDescent="0.2">
      <c r="A698" s="274" t="s">
        <v>8149</v>
      </c>
      <c r="B698" s="274" t="s">
        <v>52</v>
      </c>
      <c r="C698" s="274" t="s">
        <v>363</v>
      </c>
      <c r="D698" s="275"/>
      <c r="E698" s="274"/>
      <c r="F698" s="275" t="str">
        <f t="shared" si="20"/>
        <v/>
      </c>
      <c r="G698" s="275" t="str">
        <f t="shared" si="21"/>
        <v/>
      </c>
    </row>
    <row r="699" spans="1:7" x14ac:dyDescent="0.2">
      <c r="A699" s="274" t="s">
        <v>8790</v>
      </c>
      <c r="B699" s="274" t="s">
        <v>52</v>
      </c>
      <c r="C699" s="274" t="s">
        <v>363</v>
      </c>
      <c r="D699" s="275"/>
      <c r="E699" s="274"/>
      <c r="F699" s="275" t="str">
        <f t="shared" si="20"/>
        <v/>
      </c>
      <c r="G699" s="275" t="str">
        <f t="shared" si="21"/>
        <v/>
      </c>
    </row>
    <row r="700" spans="1:7" x14ac:dyDescent="0.2">
      <c r="A700" s="274" t="s">
        <v>8579</v>
      </c>
      <c r="B700" s="274" t="s">
        <v>52</v>
      </c>
      <c r="C700" s="274" t="s">
        <v>363</v>
      </c>
      <c r="D700" s="275"/>
      <c r="E700" s="274"/>
      <c r="F700" s="275" t="str">
        <f t="shared" si="20"/>
        <v/>
      </c>
      <c r="G700" s="275" t="str">
        <f t="shared" si="21"/>
        <v/>
      </c>
    </row>
    <row r="701" spans="1:7" x14ac:dyDescent="0.2">
      <c r="A701" s="274" t="s">
        <v>8580</v>
      </c>
      <c r="B701" s="274" t="s">
        <v>52</v>
      </c>
      <c r="C701" s="274" t="s">
        <v>363</v>
      </c>
      <c r="D701" s="275"/>
      <c r="E701" s="274"/>
      <c r="F701" s="275" t="str">
        <f t="shared" si="20"/>
        <v/>
      </c>
      <c r="G701" s="275" t="str">
        <f t="shared" si="21"/>
        <v/>
      </c>
    </row>
    <row r="702" spans="1:7" x14ac:dyDescent="0.2">
      <c r="A702" s="274" t="s">
        <v>8581</v>
      </c>
      <c r="B702" s="274" t="s">
        <v>52</v>
      </c>
      <c r="C702" s="274" t="s">
        <v>363</v>
      </c>
      <c r="D702" s="275"/>
      <c r="E702" s="274"/>
      <c r="F702" s="275" t="str">
        <f t="shared" si="20"/>
        <v/>
      </c>
      <c r="G702" s="275" t="str">
        <f t="shared" si="21"/>
        <v/>
      </c>
    </row>
    <row r="703" spans="1:7" x14ac:dyDescent="0.2">
      <c r="A703" s="274" t="s">
        <v>8582</v>
      </c>
      <c r="B703" s="274" t="s">
        <v>52</v>
      </c>
      <c r="C703" s="274" t="s">
        <v>360</v>
      </c>
      <c r="D703" s="275"/>
      <c r="E703" s="274"/>
      <c r="F703" s="275" t="str">
        <f t="shared" si="20"/>
        <v/>
      </c>
      <c r="G703" s="275" t="str">
        <f t="shared" si="21"/>
        <v/>
      </c>
    </row>
    <row r="704" spans="1:7" x14ac:dyDescent="0.2">
      <c r="A704" s="274" t="s">
        <v>8582</v>
      </c>
      <c r="B704" s="274" t="s">
        <v>55</v>
      </c>
      <c r="C704" s="274" t="s">
        <v>360</v>
      </c>
      <c r="D704" s="275"/>
      <c r="E704" s="274"/>
      <c r="F704" s="275" t="str">
        <f t="shared" si="20"/>
        <v/>
      </c>
      <c r="G704" s="275" t="str">
        <f t="shared" si="21"/>
        <v/>
      </c>
    </row>
    <row r="705" spans="1:7" x14ac:dyDescent="0.2">
      <c r="A705" s="274" t="s">
        <v>8791</v>
      </c>
      <c r="B705" s="274" t="s">
        <v>8295</v>
      </c>
      <c r="C705" s="274" t="s">
        <v>363</v>
      </c>
      <c r="D705" s="275">
        <v>1.6218037750000001E-7</v>
      </c>
      <c r="E705" s="274"/>
      <c r="F705" s="275" t="str">
        <f t="shared" si="20"/>
        <v/>
      </c>
      <c r="G705" s="275">
        <f t="shared" si="21"/>
        <v>1.6218037750000001E-7</v>
      </c>
    </row>
    <row r="706" spans="1:7" x14ac:dyDescent="0.2">
      <c r="A706" s="274" t="s">
        <v>8791</v>
      </c>
      <c r="B706" s="274" t="s">
        <v>8296</v>
      </c>
      <c r="C706" s="274" t="s">
        <v>363</v>
      </c>
      <c r="D706" s="275">
        <v>1.740011841E-7</v>
      </c>
      <c r="E706" s="274"/>
      <c r="F706" s="275" t="str">
        <f t="shared" si="20"/>
        <v/>
      </c>
      <c r="G706" s="275">
        <f t="shared" si="21"/>
        <v>1.740011841E-7</v>
      </c>
    </row>
    <row r="707" spans="1:7" x14ac:dyDescent="0.2">
      <c r="A707" s="274" t="s">
        <v>8791</v>
      </c>
      <c r="B707" s="274" t="s">
        <v>8290</v>
      </c>
      <c r="C707" s="274" t="s">
        <v>363</v>
      </c>
      <c r="D707" s="275">
        <v>1.8847355920000001E-6</v>
      </c>
      <c r="E707" s="274"/>
      <c r="F707" s="275" t="str">
        <f t="shared" si="20"/>
        <v/>
      </c>
      <c r="G707" s="275">
        <f t="shared" si="21"/>
        <v>1.8847355920000001E-6</v>
      </c>
    </row>
    <row r="708" spans="1:7" x14ac:dyDescent="0.2">
      <c r="A708" s="274" t="s">
        <v>8791</v>
      </c>
      <c r="B708" s="274" t="s">
        <v>9414</v>
      </c>
      <c r="C708" s="274"/>
      <c r="D708" s="275">
        <v>-2.3645091009999999E-6</v>
      </c>
      <c r="E708" s="274"/>
      <c r="F708" s="275">
        <f t="shared" si="20"/>
        <v>-2.3645091009999999E-6</v>
      </c>
      <c r="G708" s="275" t="str">
        <f t="shared" si="21"/>
        <v/>
      </c>
    </row>
    <row r="709" spans="1:7" x14ac:dyDescent="0.2">
      <c r="A709" s="274" t="s">
        <v>8791</v>
      </c>
      <c r="B709" s="274" t="s">
        <v>8271</v>
      </c>
      <c r="C709" s="274" t="s">
        <v>363</v>
      </c>
      <c r="D709" s="275">
        <v>1.435919475E-7</v>
      </c>
      <c r="E709" s="274"/>
      <c r="F709" s="275" t="str">
        <f t="shared" si="20"/>
        <v/>
      </c>
      <c r="G709" s="275">
        <f t="shared" si="21"/>
        <v>1.435919475E-7</v>
      </c>
    </row>
    <row r="710" spans="1:7" x14ac:dyDescent="0.2">
      <c r="A710" s="274" t="s">
        <v>9211</v>
      </c>
      <c r="B710" s="274" t="s">
        <v>9414</v>
      </c>
      <c r="C710" s="274"/>
      <c r="D710" s="275">
        <v>2.5931088839999998E-6</v>
      </c>
      <c r="E710" s="274"/>
      <c r="F710" s="275" t="str">
        <f t="shared" ref="F710:F773" si="22">IF(D710&lt;0,D710,"")</f>
        <v/>
      </c>
      <c r="G710" s="275">
        <f t="shared" ref="G710:G773" si="23">IF(D710&gt;0,D710,"")</f>
        <v>2.5931088839999998E-6</v>
      </c>
    </row>
    <row r="711" spans="1:7" x14ac:dyDescent="0.2">
      <c r="A711" s="274" t="s">
        <v>9211</v>
      </c>
      <c r="B711" s="274" t="s">
        <v>9274</v>
      </c>
      <c r="C711" s="274" t="s">
        <v>357</v>
      </c>
      <c r="D711" s="275">
        <v>-2.5931088839999998E-6</v>
      </c>
      <c r="E711" s="274"/>
      <c r="F711" s="275">
        <f t="shared" si="22"/>
        <v>-2.5931088839999998E-6</v>
      </c>
      <c r="G711" s="275" t="str">
        <f t="shared" si="23"/>
        <v/>
      </c>
    </row>
    <row r="712" spans="1:7" x14ac:dyDescent="0.2">
      <c r="A712" s="274" t="s">
        <v>9211</v>
      </c>
      <c r="B712" s="274" t="s">
        <v>52</v>
      </c>
      <c r="C712" s="274" t="s">
        <v>357</v>
      </c>
      <c r="D712" s="275"/>
      <c r="E712" s="279"/>
      <c r="F712" s="275" t="str">
        <f t="shared" si="22"/>
        <v/>
      </c>
      <c r="G712" s="275" t="str">
        <f t="shared" si="23"/>
        <v/>
      </c>
    </row>
    <row r="713" spans="1:7" x14ac:dyDescent="0.2">
      <c r="A713" s="274" t="s">
        <v>9211</v>
      </c>
      <c r="B713" s="274" t="s">
        <v>480</v>
      </c>
      <c r="C713" s="274" t="s">
        <v>357</v>
      </c>
      <c r="D713" s="275"/>
      <c r="E713" s="279"/>
      <c r="F713" s="275" t="str">
        <f t="shared" si="22"/>
        <v/>
      </c>
      <c r="G713" s="275" t="str">
        <f t="shared" si="23"/>
        <v/>
      </c>
    </row>
    <row r="714" spans="1:7" x14ac:dyDescent="0.2">
      <c r="A714" s="274" t="s">
        <v>8397</v>
      </c>
      <c r="B714" s="274" t="s">
        <v>8792</v>
      </c>
      <c r="C714" s="274" t="s">
        <v>357</v>
      </c>
      <c r="D714" s="275"/>
      <c r="E714" s="279"/>
      <c r="F714" s="275" t="str">
        <f t="shared" si="22"/>
        <v/>
      </c>
      <c r="G714" s="275" t="str">
        <f t="shared" si="23"/>
        <v/>
      </c>
    </row>
    <row r="715" spans="1:7" x14ac:dyDescent="0.2">
      <c r="A715" s="274" t="s">
        <v>9212</v>
      </c>
      <c r="B715" s="274" t="s">
        <v>54</v>
      </c>
      <c r="C715" s="274" t="s">
        <v>366</v>
      </c>
      <c r="D715" s="275"/>
      <c r="E715" s="279"/>
      <c r="F715" s="275" t="str">
        <f t="shared" si="22"/>
        <v/>
      </c>
      <c r="G715" s="275" t="str">
        <f t="shared" si="23"/>
        <v/>
      </c>
    </row>
    <row r="716" spans="1:7" x14ac:dyDescent="0.2">
      <c r="A716" s="274" t="s">
        <v>9212</v>
      </c>
      <c r="B716" s="274" t="s">
        <v>83</v>
      </c>
      <c r="C716" s="274" t="s">
        <v>366</v>
      </c>
      <c r="D716" s="275"/>
      <c r="E716" s="274"/>
      <c r="F716" s="275" t="str">
        <f t="shared" si="22"/>
        <v/>
      </c>
      <c r="G716" s="275" t="str">
        <f t="shared" si="23"/>
        <v/>
      </c>
    </row>
    <row r="717" spans="1:7" x14ac:dyDescent="0.2">
      <c r="A717" s="274" t="s">
        <v>9213</v>
      </c>
      <c r="B717" s="274" t="s">
        <v>54</v>
      </c>
      <c r="C717" s="274" t="s">
        <v>362</v>
      </c>
      <c r="D717" s="275"/>
      <c r="E717" s="274"/>
      <c r="F717" s="275" t="str">
        <f t="shared" si="22"/>
        <v/>
      </c>
      <c r="G717" s="275" t="str">
        <f t="shared" si="23"/>
        <v/>
      </c>
    </row>
    <row r="718" spans="1:7" x14ac:dyDescent="0.2">
      <c r="A718" s="274" t="s">
        <v>9213</v>
      </c>
      <c r="B718" s="274" t="s">
        <v>83</v>
      </c>
      <c r="C718" s="274" t="s">
        <v>362</v>
      </c>
      <c r="D718" s="275"/>
      <c r="E718" s="274"/>
      <c r="F718" s="275" t="str">
        <f t="shared" si="22"/>
        <v/>
      </c>
      <c r="G718" s="275" t="str">
        <f t="shared" si="23"/>
        <v/>
      </c>
    </row>
    <row r="719" spans="1:7" x14ac:dyDescent="0.2">
      <c r="A719" s="274" t="s">
        <v>9214</v>
      </c>
      <c r="B719" s="274" t="s">
        <v>54</v>
      </c>
      <c r="C719" s="274" t="s">
        <v>358</v>
      </c>
      <c r="D719" s="275"/>
      <c r="E719" s="274"/>
      <c r="F719" s="275" t="str">
        <f t="shared" si="22"/>
        <v/>
      </c>
      <c r="G719" s="275" t="str">
        <f t="shared" si="23"/>
        <v/>
      </c>
    </row>
    <row r="720" spans="1:7" x14ac:dyDescent="0.2">
      <c r="A720" s="274" t="s">
        <v>9214</v>
      </c>
      <c r="B720" s="274" t="s">
        <v>83</v>
      </c>
      <c r="C720" s="274" t="s">
        <v>358</v>
      </c>
      <c r="D720" s="275"/>
      <c r="E720" s="274"/>
      <c r="F720" s="275" t="str">
        <f t="shared" si="22"/>
        <v/>
      </c>
      <c r="G720" s="275" t="str">
        <f t="shared" si="23"/>
        <v/>
      </c>
    </row>
    <row r="721" spans="1:7" x14ac:dyDescent="0.2">
      <c r="A721" s="274" t="s">
        <v>9215</v>
      </c>
      <c r="B721" s="274" t="s">
        <v>9274</v>
      </c>
      <c r="C721" s="274" t="s">
        <v>373</v>
      </c>
      <c r="D721" s="275"/>
      <c r="E721" s="274"/>
      <c r="F721" s="275" t="str">
        <f t="shared" si="22"/>
        <v/>
      </c>
      <c r="G721" s="275" t="str">
        <f t="shared" si="23"/>
        <v/>
      </c>
    </row>
    <row r="722" spans="1:7" x14ac:dyDescent="0.2">
      <c r="A722" s="274" t="s">
        <v>9215</v>
      </c>
      <c r="B722" s="274" t="s">
        <v>52</v>
      </c>
      <c r="C722" s="274" t="s">
        <v>373</v>
      </c>
      <c r="D722" s="275"/>
      <c r="E722" s="274"/>
      <c r="F722" s="275" t="str">
        <f t="shared" si="22"/>
        <v/>
      </c>
      <c r="G722" s="275" t="str">
        <f t="shared" si="23"/>
        <v/>
      </c>
    </row>
    <row r="723" spans="1:7" x14ac:dyDescent="0.2">
      <c r="A723" s="274" t="s">
        <v>9215</v>
      </c>
      <c r="B723" s="274" t="s">
        <v>8262</v>
      </c>
      <c r="C723" s="274" t="s">
        <v>373</v>
      </c>
      <c r="D723" s="275"/>
      <c r="E723" s="274"/>
      <c r="F723" s="275" t="str">
        <f t="shared" si="22"/>
        <v/>
      </c>
      <c r="G723" s="275" t="str">
        <f t="shared" si="23"/>
        <v/>
      </c>
    </row>
    <row r="724" spans="1:7" x14ac:dyDescent="0.2">
      <c r="A724" s="274" t="s">
        <v>9215</v>
      </c>
      <c r="B724" s="274" t="s">
        <v>55</v>
      </c>
      <c r="C724" s="274" t="s">
        <v>373</v>
      </c>
      <c r="D724" s="275"/>
      <c r="E724" s="274"/>
      <c r="F724" s="275" t="str">
        <f t="shared" si="22"/>
        <v/>
      </c>
      <c r="G724" s="275" t="str">
        <f t="shared" si="23"/>
        <v/>
      </c>
    </row>
    <row r="725" spans="1:7" x14ac:dyDescent="0.2">
      <c r="A725" s="274" t="s">
        <v>9216</v>
      </c>
      <c r="B725" s="274" t="s">
        <v>8360</v>
      </c>
      <c r="C725" s="274" t="s">
        <v>361</v>
      </c>
      <c r="D725" s="275"/>
      <c r="E725" s="274"/>
      <c r="F725" s="275" t="str">
        <f t="shared" si="22"/>
        <v/>
      </c>
      <c r="G725" s="275" t="str">
        <f t="shared" si="23"/>
        <v/>
      </c>
    </row>
    <row r="726" spans="1:7" x14ac:dyDescent="0.2">
      <c r="A726" s="274" t="s">
        <v>9216</v>
      </c>
      <c r="B726" s="274" t="s">
        <v>9274</v>
      </c>
      <c r="C726" s="274" t="s">
        <v>361</v>
      </c>
      <c r="D726" s="275"/>
      <c r="E726" s="274"/>
      <c r="F726" s="275" t="str">
        <f t="shared" si="22"/>
        <v/>
      </c>
      <c r="G726" s="275" t="str">
        <f t="shared" si="23"/>
        <v/>
      </c>
    </row>
    <row r="727" spans="1:7" x14ac:dyDescent="0.2">
      <c r="A727" s="274" t="s">
        <v>9216</v>
      </c>
      <c r="B727" s="274" t="s">
        <v>52</v>
      </c>
      <c r="C727" s="274" t="s">
        <v>361</v>
      </c>
      <c r="D727" s="275"/>
      <c r="E727" s="274"/>
      <c r="F727" s="275" t="str">
        <f t="shared" si="22"/>
        <v/>
      </c>
      <c r="G727" s="275" t="str">
        <f t="shared" si="23"/>
        <v/>
      </c>
    </row>
    <row r="728" spans="1:7" x14ac:dyDescent="0.2">
      <c r="A728" s="274" t="s">
        <v>9216</v>
      </c>
      <c r="B728" s="274" t="s">
        <v>480</v>
      </c>
      <c r="C728" s="274" t="s">
        <v>361</v>
      </c>
      <c r="D728" s="275"/>
      <c r="E728" s="274"/>
      <c r="F728" s="275" t="str">
        <f t="shared" si="22"/>
        <v/>
      </c>
      <c r="G728" s="275" t="str">
        <f t="shared" si="23"/>
        <v/>
      </c>
    </row>
    <row r="729" spans="1:7" x14ac:dyDescent="0.2">
      <c r="A729" s="274" t="s">
        <v>9217</v>
      </c>
      <c r="B729" s="274" t="s">
        <v>399</v>
      </c>
      <c r="C729" s="274" t="s">
        <v>361</v>
      </c>
      <c r="D729" s="275">
        <v>2.527858746E-6</v>
      </c>
      <c r="E729" s="274"/>
      <c r="F729" s="275" t="str">
        <f t="shared" si="22"/>
        <v/>
      </c>
      <c r="G729" s="275">
        <f t="shared" si="23"/>
        <v>2.527858746E-6</v>
      </c>
    </row>
    <row r="730" spans="1:7" x14ac:dyDescent="0.2">
      <c r="A730" s="274" t="s">
        <v>9217</v>
      </c>
      <c r="B730" s="274" t="s">
        <v>9414</v>
      </c>
      <c r="C730" s="274"/>
      <c r="D730" s="275">
        <v>1.078269175E-6</v>
      </c>
      <c r="E730" s="274"/>
      <c r="F730" s="275" t="str">
        <f t="shared" si="22"/>
        <v/>
      </c>
      <c r="G730" s="275">
        <f t="shared" si="23"/>
        <v>1.078269175E-6</v>
      </c>
    </row>
    <row r="731" spans="1:7" x14ac:dyDescent="0.2">
      <c r="A731" s="274" t="s">
        <v>9217</v>
      </c>
      <c r="B731" s="274" t="s">
        <v>9274</v>
      </c>
      <c r="C731" s="274" t="s">
        <v>361</v>
      </c>
      <c r="D731" s="275">
        <v>-3.6061279200000001E-6</v>
      </c>
      <c r="E731" s="274"/>
      <c r="F731" s="275">
        <f t="shared" si="22"/>
        <v>-3.6061279200000001E-6</v>
      </c>
      <c r="G731" s="275" t="str">
        <f t="shared" si="23"/>
        <v/>
      </c>
    </row>
    <row r="732" spans="1:7" x14ac:dyDescent="0.2">
      <c r="A732" s="274" t="s">
        <v>9217</v>
      </c>
      <c r="B732" s="274" t="s">
        <v>52</v>
      </c>
      <c r="C732" s="274" t="s">
        <v>361</v>
      </c>
      <c r="D732" s="275"/>
      <c r="E732" s="274"/>
      <c r="F732" s="275" t="str">
        <f t="shared" si="22"/>
        <v/>
      </c>
      <c r="G732" s="275" t="str">
        <f t="shared" si="23"/>
        <v/>
      </c>
    </row>
    <row r="733" spans="1:7" x14ac:dyDescent="0.2">
      <c r="A733" s="274" t="s">
        <v>9217</v>
      </c>
      <c r="B733" s="274" t="s">
        <v>401</v>
      </c>
      <c r="C733" s="274" t="s">
        <v>361</v>
      </c>
      <c r="D733" s="275"/>
      <c r="E733" s="274"/>
      <c r="F733" s="275" t="str">
        <f t="shared" si="22"/>
        <v/>
      </c>
      <c r="G733" s="275" t="str">
        <f t="shared" si="23"/>
        <v/>
      </c>
    </row>
    <row r="734" spans="1:7" x14ac:dyDescent="0.2">
      <c r="A734" s="274" t="s">
        <v>9218</v>
      </c>
      <c r="B734" s="274" t="s">
        <v>54</v>
      </c>
      <c r="C734" s="274" t="s">
        <v>361</v>
      </c>
      <c r="D734" s="275">
        <v>2.2364172549999999E-5</v>
      </c>
      <c r="E734" s="274"/>
      <c r="F734" s="275" t="str">
        <f t="shared" si="22"/>
        <v/>
      </c>
      <c r="G734" s="275">
        <f t="shared" si="23"/>
        <v>2.2364172549999999E-5</v>
      </c>
    </row>
    <row r="735" spans="1:7" x14ac:dyDescent="0.2">
      <c r="A735" s="274" t="s">
        <v>9218</v>
      </c>
      <c r="B735" s="274" t="s">
        <v>9414</v>
      </c>
      <c r="C735" s="274"/>
      <c r="D735" s="275">
        <v>-3.7221787900000001E-6</v>
      </c>
      <c r="E735" s="274"/>
      <c r="F735" s="275">
        <f t="shared" si="22"/>
        <v>-3.7221787900000001E-6</v>
      </c>
      <c r="G735" s="275" t="str">
        <f t="shared" si="23"/>
        <v/>
      </c>
    </row>
    <row r="736" spans="1:7" x14ac:dyDescent="0.2">
      <c r="A736" s="274" t="s">
        <v>9218</v>
      </c>
      <c r="B736" s="274" t="s">
        <v>9274</v>
      </c>
      <c r="C736" s="274" t="s">
        <v>361</v>
      </c>
      <c r="D736" s="275">
        <v>-1.864199376E-5</v>
      </c>
      <c r="E736" s="274"/>
      <c r="F736" s="275">
        <f t="shared" si="22"/>
        <v>-1.864199376E-5</v>
      </c>
      <c r="G736" s="275" t="str">
        <f t="shared" si="23"/>
        <v/>
      </c>
    </row>
    <row r="737" spans="1:7" x14ac:dyDescent="0.2">
      <c r="A737" s="274" t="s">
        <v>9218</v>
      </c>
      <c r="B737" s="274" t="s">
        <v>52</v>
      </c>
      <c r="C737" s="274" t="s">
        <v>361</v>
      </c>
      <c r="D737" s="275"/>
      <c r="E737" s="274"/>
      <c r="F737" s="275" t="str">
        <f t="shared" si="22"/>
        <v/>
      </c>
      <c r="G737" s="275" t="str">
        <f t="shared" si="23"/>
        <v/>
      </c>
    </row>
    <row r="738" spans="1:7" x14ac:dyDescent="0.2">
      <c r="A738" s="274" t="s">
        <v>9218</v>
      </c>
      <c r="B738" s="274" t="s">
        <v>401</v>
      </c>
      <c r="C738" s="274" t="s">
        <v>361</v>
      </c>
      <c r="D738" s="275"/>
      <c r="E738" s="274"/>
      <c r="F738" s="275" t="str">
        <f t="shared" si="22"/>
        <v/>
      </c>
      <c r="G738" s="275" t="str">
        <f t="shared" si="23"/>
        <v/>
      </c>
    </row>
    <row r="739" spans="1:7" x14ac:dyDescent="0.2">
      <c r="A739" s="274" t="s">
        <v>9219</v>
      </c>
      <c r="B739" s="274" t="s">
        <v>399</v>
      </c>
      <c r="C739" s="274" t="s">
        <v>361</v>
      </c>
      <c r="D739" s="275">
        <v>3.3691816799999998E-5</v>
      </c>
      <c r="E739" s="274"/>
      <c r="F739" s="275" t="str">
        <f t="shared" si="22"/>
        <v/>
      </c>
      <c r="G739" s="275">
        <f t="shared" si="23"/>
        <v>3.3691816799999998E-5</v>
      </c>
    </row>
    <row r="740" spans="1:7" x14ac:dyDescent="0.2">
      <c r="A740" s="274" t="s">
        <v>9219</v>
      </c>
      <c r="B740" s="274" t="s">
        <v>9414</v>
      </c>
      <c r="C740" s="274"/>
      <c r="D740" s="275">
        <v>-7.2917961909999996E-6</v>
      </c>
      <c r="E740" s="274"/>
      <c r="F740" s="275">
        <f t="shared" si="22"/>
        <v>-7.2917961909999996E-6</v>
      </c>
      <c r="G740" s="275" t="str">
        <f t="shared" si="23"/>
        <v/>
      </c>
    </row>
    <row r="741" spans="1:7" x14ac:dyDescent="0.2">
      <c r="A741" s="274" t="s">
        <v>9219</v>
      </c>
      <c r="B741" s="274" t="s">
        <v>9274</v>
      </c>
      <c r="C741" s="274" t="s">
        <v>361</v>
      </c>
      <c r="D741" s="275">
        <v>-2.6400020609999999E-5</v>
      </c>
      <c r="E741" s="274"/>
      <c r="F741" s="275">
        <f t="shared" si="22"/>
        <v>-2.6400020609999999E-5</v>
      </c>
      <c r="G741" s="275" t="str">
        <f t="shared" si="23"/>
        <v/>
      </c>
    </row>
    <row r="742" spans="1:7" x14ac:dyDescent="0.2">
      <c r="A742" s="274" t="s">
        <v>9219</v>
      </c>
      <c r="B742" s="274" t="s">
        <v>52</v>
      </c>
      <c r="C742" s="274" t="s">
        <v>361</v>
      </c>
      <c r="D742" s="275"/>
      <c r="E742" s="274"/>
      <c r="F742" s="275" t="str">
        <f t="shared" si="22"/>
        <v/>
      </c>
      <c r="G742" s="275" t="str">
        <f t="shared" si="23"/>
        <v/>
      </c>
    </row>
    <row r="743" spans="1:7" x14ac:dyDescent="0.2">
      <c r="A743" s="274" t="s">
        <v>9219</v>
      </c>
      <c r="B743" s="274" t="s">
        <v>402</v>
      </c>
      <c r="C743" s="274" t="s">
        <v>361</v>
      </c>
      <c r="D743" s="275"/>
      <c r="E743" s="274"/>
      <c r="F743" s="275" t="str">
        <f t="shared" si="22"/>
        <v/>
      </c>
      <c r="G743" s="275" t="str">
        <f t="shared" si="23"/>
        <v/>
      </c>
    </row>
    <row r="744" spans="1:7" x14ac:dyDescent="0.2">
      <c r="A744" s="274" t="s">
        <v>8479</v>
      </c>
      <c r="B744" s="274" t="s">
        <v>9274</v>
      </c>
      <c r="C744" s="274" t="s">
        <v>361</v>
      </c>
      <c r="D744" s="275"/>
      <c r="E744" s="274"/>
      <c r="F744" s="275" t="str">
        <f t="shared" si="22"/>
        <v/>
      </c>
      <c r="G744" s="275" t="str">
        <f t="shared" si="23"/>
        <v/>
      </c>
    </row>
    <row r="745" spans="1:7" x14ac:dyDescent="0.2">
      <c r="A745" s="274" t="s">
        <v>8479</v>
      </c>
      <c r="B745" s="274" t="s">
        <v>52</v>
      </c>
      <c r="C745" s="274" t="s">
        <v>361</v>
      </c>
      <c r="D745" s="275"/>
      <c r="E745" s="274"/>
      <c r="F745" s="275" t="str">
        <f t="shared" si="22"/>
        <v/>
      </c>
      <c r="G745" s="275" t="str">
        <f t="shared" si="23"/>
        <v/>
      </c>
    </row>
    <row r="746" spans="1:7" x14ac:dyDescent="0.2">
      <c r="A746" s="274" t="s">
        <v>8479</v>
      </c>
      <c r="B746" s="274" t="s">
        <v>402</v>
      </c>
      <c r="C746" s="274" t="s">
        <v>361</v>
      </c>
      <c r="D746" s="275"/>
      <c r="E746" s="274"/>
      <c r="F746" s="275" t="str">
        <f t="shared" si="22"/>
        <v/>
      </c>
      <c r="G746" s="275" t="str">
        <f t="shared" si="23"/>
        <v/>
      </c>
    </row>
    <row r="747" spans="1:7" x14ac:dyDescent="0.2">
      <c r="A747" s="274" t="s">
        <v>8479</v>
      </c>
      <c r="B747" s="274" t="s">
        <v>394</v>
      </c>
      <c r="C747" s="274" t="s">
        <v>361</v>
      </c>
      <c r="D747" s="275"/>
      <c r="E747" s="274"/>
      <c r="F747" s="275" t="str">
        <f t="shared" si="22"/>
        <v/>
      </c>
      <c r="G747" s="275" t="str">
        <f t="shared" si="23"/>
        <v/>
      </c>
    </row>
    <row r="748" spans="1:7" x14ac:dyDescent="0.2">
      <c r="A748" s="274" t="s">
        <v>9220</v>
      </c>
      <c r="B748" s="274" t="s">
        <v>54</v>
      </c>
      <c r="C748" s="274" t="s">
        <v>361</v>
      </c>
      <c r="D748" s="275">
        <v>0.1518742082</v>
      </c>
      <c r="E748" s="274"/>
      <c r="F748" s="275" t="str">
        <f t="shared" si="22"/>
        <v/>
      </c>
      <c r="G748" s="275">
        <f t="shared" si="23"/>
        <v>0.1518742082</v>
      </c>
    </row>
    <row r="749" spans="1:7" x14ac:dyDescent="0.2">
      <c r="A749" s="274" t="s">
        <v>9220</v>
      </c>
      <c r="B749" s="274" t="s">
        <v>9414</v>
      </c>
      <c r="C749" s="274"/>
      <c r="D749" s="275">
        <v>-1.979508617E-2</v>
      </c>
      <c r="E749" s="274"/>
      <c r="F749" s="275">
        <f t="shared" si="22"/>
        <v>-1.979508617E-2</v>
      </c>
      <c r="G749" s="275" t="str">
        <f t="shared" si="23"/>
        <v/>
      </c>
    </row>
    <row r="750" spans="1:7" x14ac:dyDescent="0.2">
      <c r="A750" s="274" t="s">
        <v>9220</v>
      </c>
      <c r="B750" s="274" t="s">
        <v>9274</v>
      </c>
      <c r="C750" s="274" t="s">
        <v>361</v>
      </c>
      <c r="D750" s="275">
        <v>-0.1320791221</v>
      </c>
      <c r="E750" s="274"/>
      <c r="F750" s="275">
        <f t="shared" si="22"/>
        <v>-0.1320791221</v>
      </c>
      <c r="G750" s="275" t="str">
        <f t="shared" si="23"/>
        <v/>
      </c>
    </row>
    <row r="751" spans="1:7" x14ac:dyDescent="0.2">
      <c r="A751" s="274" t="s">
        <v>9220</v>
      </c>
      <c r="B751" s="274" t="s">
        <v>52</v>
      </c>
      <c r="C751" s="274" t="s">
        <v>361</v>
      </c>
      <c r="D751" s="275"/>
      <c r="E751" s="274"/>
      <c r="F751" s="275" t="str">
        <f t="shared" si="22"/>
        <v/>
      </c>
      <c r="G751" s="275" t="str">
        <f t="shared" si="23"/>
        <v/>
      </c>
    </row>
    <row r="752" spans="1:7" x14ac:dyDescent="0.2">
      <c r="A752" s="274" t="s">
        <v>9220</v>
      </c>
      <c r="B752" s="274" t="s">
        <v>402</v>
      </c>
      <c r="C752" s="274" t="s">
        <v>361</v>
      </c>
      <c r="D752" s="275"/>
      <c r="E752" s="274"/>
      <c r="F752" s="275" t="str">
        <f t="shared" si="22"/>
        <v/>
      </c>
      <c r="G752" s="275" t="str">
        <f t="shared" si="23"/>
        <v/>
      </c>
    </row>
    <row r="753" spans="1:7" x14ac:dyDescent="0.2">
      <c r="A753" s="274" t="s">
        <v>9221</v>
      </c>
      <c r="B753" s="274" t="s">
        <v>399</v>
      </c>
      <c r="C753" s="274" t="s">
        <v>361</v>
      </c>
      <c r="D753" s="275">
        <v>1.424413444E-5</v>
      </c>
      <c r="E753" s="274"/>
      <c r="F753" s="275" t="str">
        <f t="shared" si="22"/>
        <v/>
      </c>
      <c r="G753" s="275">
        <f t="shared" si="23"/>
        <v>1.424413444E-5</v>
      </c>
    </row>
    <row r="754" spans="1:7" x14ac:dyDescent="0.2">
      <c r="A754" s="274" t="s">
        <v>9221</v>
      </c>
      <c r="B754" s="274" t="s">
        <v>9414</v>
      </c>
      <c r="C754" s="274"/>
      <c r="D754" s="275">
        <v>-2.247477473E-6</v>
      </c>
      <c r="E754" s="274"/>
      <c r="F754" s="275">
        <f t="shared" si="22"/>
        <v>-2.247477473E-6</v>
      </c>
      <c r="G754" s="275" t="str">
        <f t="shared" si="23"/>
        <v/>
      </c>
    </row>
    <row r="755" spans="1:7" x14ac:dyDescent="0.2">
      <c r="A755" s="274" t="s">
        <v>9221</v>
      </c>
      <c r="B755" s="274" t="s">
        <v>9274</v>
      </c>
      <c r="C755" s="274" t="s">
        <v>361</v>
      </c>
      <c r="D755" s="275">
        <v>-1.199665696E-5</v>
      </c>
      <c r="E755" s="274"/>
      <c r="F755" s="275">
        <f t="shared" si="22"/>
        <v>-1.199665696E-5</v>
      </c>
      <c r="G755" s="275" t="str">
        <f t="shared" si="23"/>
        <v/>
      </c>
    </row>
    <row r="756" spans="1:7" x14ac:dyDescent="0.2">
      <c r="A756" s="274" t="s">
        <v>9221</v>
      </c>
      <c r="B756" s="274" t="s">
        <v>52</v>
      </c>
      <c r="C756" s="274" t="s">
        <v>361</v>
      </c>
      <c r="D756" s="275"/>
      <c r="E756" s="274"/>
      <c r="F756" s="275" t="str">
        <f t="shared" si="22"/>
        <v/>
      </c>
      <c r="G756" s="275" t="str">
        <f t="shared" si="23"/>
        <v/>
      </c>
    </row>
    <row r="757" spans="1:7" x14ac:dyDescent="0.2">
      <c r="A757" s="274" t="s">
        <v>9221</v>
      </c>
      <c r="B757" s="274" t="s">
        <v>401</v>
      </c>
      <c r="C757" s="274" t="s">
        <v>361</v>
      </c>
      <c r="D757" s="275"/>
      <c r="E757" s="274"/>
      <c r="F757" s="275" t="str">
        <f t="shared" si="22"/>
        <v/>
      </c>
      <c r="G757" s="275" t="str">
        <f t="shared" si="23"/>
        <v/>
      </c>
    </row>
    <row r="758" spans="1:7" x14ac:dyDescent="0.2">
      <c r="A758" s="274" t="s">
        <v>8480</v>
      </c>
      <c r="B758" s="274" t="s">
        <v>9274</v>
      </c>
      <c r="C758" s="274" t="s">
        <v>361</v>
      </c>
      <c r="D758" s="275"/>
      <c r="E758" s="274"/>
      <c r="F758" s="275" t="str">
        <f t="shared" si="22"/>
        <v/>
      </c>
      <c r="G758" s="275" t="str">
        <f t="shared" si="23"/>
        <v/>
      </c>
    </row>
    <row r="759" spans="1:7" x14ac:dyDescent="0.2">
      <c r="A759" s="274" t="s">
        <v>8480</v>
      </c>
      <c r="B759" s="274" t="s">
        <v>52</v>
      </c>
      <c r="C759" s="274" t="s">
        <v>361</v>
      </c>
      <c r="D759" s="275"/>
      <c r="E759" s="274"/>
      <c r="F759" s="275" t="str">
        <f t="shared" si="22"/>
        <v/>
      </c>
      <c r="G759" s="275" t="str">
        <f t="shared" si="23"/>
        <v/>
      </c>
    </row>
    <row r="760" spans="1:7" x14ac:dyDescent="0.2">
      <c r="A760" s="274" t="s">
        <v>8480</v>
      </c>
      <c r="B760" s="274" t="s">
        <v>401</v>
      </c>
      <c r="C760" s="274" t="s">
        <v>361</v>
      </c>
      <c r="D760" s="275"/>
      <c r="E760" s="274"/>
      <c r="F760" s="275" t="str">
        <f t="shared" si="22"/>
        <v/>
      </c>
      <c r="G760" s="275" t="str">
        <f t="shared" si="23"/>
        <v/>
      </c>
    </row>
    <row r="761" spans="1:7" x14ac:dyDescent="0.2">
      <c r="A761" s="274" t="s">
        <v>8480</v>
      </c>
      <c r="B761" s="274" t="s">
        <v>394</v>
      </c>
      <c r="C761" s="274" t="s">
        <v>361</v>
      </c>
      <c r="D761" s="275"/>
      <c r="E761" s="274"/>
      <c r="F761" s="275" t="str">
        <f t="shared" si="22"/>
        <v/>
      </c>
      <c r="G761" s="275" t="str">
        <f t="shared" si="23"/>
        <v/>
      </c>
    </row>
    <row r="762" spans="1:7" x14ac:dyDescent="0.2">
      <c r="A762" s="274" t="s">
        <v>9222</v>
      </c>
      <c r="B762" s="274" t="s">
        <v>54</v>
      </c>
      <c r="C762" s="274" t="s">
        <v>361</v>
      </c>
      <c r="D762" s="275">
        <v>3.1868129500000002E-2</v>
      </c>
      <c r="E762" s="274"/>
      <c r="F762" s="275" t="str">
        <f t="shared" si="22"/>
        <v/>
      </c>
      <c r="G762" s="275">
        <f t="shared" si="23"/>
        <v>3.1868129500000002E-2</v>
      </c>
    </row>
    <row r="763" spans="1:7" x14ac:dyDescent="0.2">
      <c r="A763" s="274" t="s">
        <v>9222</v>
      </c>
      <c r="B763" s="274" t="s">
        <v>9414</v>
      </c>
      <c r="C763" s="274"/>
      <c r="D763" s="275">
        <v>-4.3567804260000002E-3</v>
      </c>
      <c r="E763" s="274"/>
      <c r="F763" s="275">
        <f t="shared" si="22"/>
        <v>-4.3567804260000002E-3</v>
      </c>
      <c r="G763" s="275" t="str">
        <f t="shared" si="23"/>
        <v/>
      </c>
    </row>
    <row r="764" spans="1:7" x14ac:dyDescent="0.2">
      <c r="A764" s="274" t="s">
        <v>9222</v>
      </c>
      <c r="B764" s="274" t="s">
        <v>9274</v>
      </c>
      <c r="C764" s="274" t="s">
        <v>361</v>
      </c>
      <c r="D764" s="275">
        <v>-2.751134907E-2</v>
      </c>
      <c r="E764" s="274"/>
      <c r="F764" s="275">
        <f t="shared" si="22"/>
        <v>-2.751134907E-2</v>
      </c>
      <c r="G764" s="275" t="str">
        <f t="shared" si="23"/>
        <v/>
      </c>
    </row>
    <row r="765" spans="1:7" x14ac:dyDescent="0.2">
      <c r="A765" s="274" t="s">
        <v>9222</v>
      </c>
      <c r="B765" s="274" t="s">
        <v>52</v>
      </c>
      <c r="C765" s="274" t="s">
        <v>361</v>
      </c>
      <c r="D765" s="275"/>
      <c r="E765" s="274"/>
      <c r="F765" s="275" t="str">
        <f t="shared" si="22"/>
        <v/>
      </c>
      <c r="G765" s="275" t="str">
        <f t="shared" si="23"/>
        <v/>
      </c>
    </row>
    <row r="766" spans="1:7" x14ac:dyDescent="0.2">
      <c r="A766" s="274" t="s">
        <v>9222</v>
      </c>
      <c r="B766" s="274" t="s">
        <v>401</v>
      </c>
      <c r="C766" s="274" t="s">
        <v>361</v>
      </c>
      <c r="D766" s="275"/>
      <c r="E766" s="274"/>
      <c r="F766" s="275" t="str">
        <f t="shared" si="22"/>
        <v/>
      </c>
      <c r="G766" s="275" t="str">
        <f t="shared" si="23"/>
        <v/>
      </c>
    </row>
    <row r="767" spans="1:7" x14ac:dyDescent="0.2">
      <c r="A767" s="274" t="s">
        <v>9223</v>
      </c>
      <c r="B767" s="274" t="s">
        <v>399</v>
      </c>
      <c r="C767" s="274" t="s">
        <v>361</v>
      </c>
      <c r="D767" s="275">
        <v>1.424413444E-5</v>
      </c>
      <c r="E767" s="274"/>
      <c r="F767" s="275" t="str">
        <f t="shared" si="22"/>
        <v/>
      </c>
      <c r="G767" s="275">
        <f t="shared" si="23"/>
        <v>1.424413444E-5</v>
      </c>
    </row>
    <row r="768" spans="1:7" x14ac:dyDescent="0.2">
      <c r="A768" s="274" t="s">
        <v>9223</v>
      </c>
      <c r="B768" s="274" t="s">
        <v>9414</v>
      </c>
      <c r="C768" s="274"/>
      <c r="D768" s="275">
        <v>-2.247477473E-6</v>
      </c>
      <c r="E768" s="274"/>
      <c r="F768" s="275">
        <f t="shared" si="22"/>
        <v>-2.247477473E-6</v>
      </c>
      <c r="G768" s="275" t="str">
        <f t="shared" si="23"/>
        <v/>
      </c>
    </row>
    <row r="769" spans="1:7" x14ac:dyDescent="0.2">
      <c r="A769" s="274" t="s">
        <v>9223</v>
      </c>
      <c r="B769" s="274" t="s">
        <v>9274</v>
      </c>
      <c r="C769" s="274" t="s">
        <v>361</v>
      </c>
      <c r="D769" s="275">
        <v>-1.199665696E-5</v>
      </c>
      <c r="E769" s="274"/>
      <c r="F769" s="275">
        <f t="shared" si="22"/>
        <v>-1.199665696E-5</v>
      </c>
      <c r="G769" s="275" t="str">
        <f t="shared" si="23"/>
        <v/>
      </c>
    </row>
    <row r="770" spans="1:7" x14ac:dyDescent="0.2">
      <c r="A770" s="274" t="s">
        <v>9223</v>
      </c>
      <c r="B770" s="274" t="s">
        <v>52</v>
      </c>
      <c r="C770" s="274" t="s">
        <v>361</v>
      </c>
      <c r="D770" s="275"/>
      <c r="E770" s="274"/>
      <c r="F770" s="275" t="str">
        <f t="shared" si="22"/>
        <v/>
      </c>
      <c r="G770" s="275" t="str">
        <f t="shared" si="23"/>
        <v/>
      </c>
    </row>
    <row r="771" spans="1:7" x14ac:dyDescent="0.2">
      <c r="A771" s="274" t="s">
        <v>9223</v>
      </c>
      <c r="B771" s="274" t="s">
        <v>401</v>
      </c>
      <c r="C771" s="274" t="s">
        <v>361</v>
      </c>
      <c r="D771" s="275"/>
      <c r="E771" s="274"/>
      <c r="F771" s="275" t="str">
        <f t="shared" si="22"/>
        <v/>
      </c>
      <c r="G771" s="275" t="str">
        <f t="shared" si="23"/>
        <v/>
      </c>
    </row>
    <row r="772" spans="1:7" x14ac:dyDescent="0.2">
      <c r="A772" s="274" t="s">
        <v>9224</v>
      </c>
      <c r="B772" s="274" t="s">
        <v>400</v>
      </c>
      <c r="C772" s="274" t="s">
        <v>361</v>
      </c>
      <c r="D772" s="275"/>
      <c r="E772" s="274"/>
      <c r="F772" s="275" t="str">
        <f t="shared" si="22"/>
        <v/>
      </c>
      <c r="G772" s="275" t="str">
        <f t="shared" si="23"/>
        <v/>
      </c>
    </row>
    <row r="773" spans="1:7" x14ac:dyDescent="0.2">
      <c r="A773" s="274" t="s">
        <v>9224</v>
      </c>
      <c r="B773" s="274" t="s">
        <v>394</v>
      </c>
      <c r="C773" s="274" t="s">
        <v>361</v>
      </c>
      <c r="D773" s="275"/>
      <c r="E773" s="274"/>
      <c r="F773" s="275" t="str">
        <f t="shared" si="22"/>
        <v/>
      </c>
      <c r="G773" s="275" t="str">
        <f t="shared" si="23"/>
        <v/>
      </c>
    </row>
    <row r="774" spans="1:7" x14ac:dyDescent="0.2">
      <c r="A774" s="274" t="s">
        <v>8583</v>
      </c>
      <c r="B774" s="274" t="s">
        <v>54</v>
      </c>
      <c r="C774" s="274" t="s">
        <v>361</v>
      </c>
      <c r="D774" s="275">
        <v>1.023625114E-3</v>
      </c>
      <c r="E774" s="274"/>
      <c r="F774" s="275" t="str">
        <f t="shared" ref="F774:F837" si="24">IF(D774&lt;0,D774,"")</f>
        <v/>
      </c>
      <c r="G774" s="275">
        <f t="shared" ref="G774:G837" si="25">IF(D774&gt;0,D774,"")</f>
        <v>1.023625114E-3</v>
      </c>
    </row>
    <row r="775" spans="1:7" x14ac:dyDescent="0.2">
      <c r="A775" s="274" t="s">
        <v>8583</v>
      </c>
      <c r="B775" s="274" t="s">
        <v>9414</v>
      </c>
      <c r="C775" s="274"/>
      <c r="D775" s="275">
        <v>-1.023625114E-3</v>
      </c>
      <c r="E775" s="274"/>
      <c r="F775" s="275">
        <f t="shared" si="24"/>
        <v>-1.023625114E-3</v>
      </c>
      <c r="G775" s="275" t="str">
        <f t="shared" si="25"/>
        <v/>
      </c>
    </row>
    <row r="776" spans="1:7" x14ac:dyDescent="0.2">
      <c r="A776" s="274" t="s">
        <v>8583</v>
      </c>
      <c r="B776" s="274" t="s">
        <v>404</v>
      </c>
      <c r="C776" s="274" t="s">
        <v>361</v>
      </c>
      <c r="D776" s="275"/>
      <c r="E776" s="274"/>
      <c r="F776" s="275" t="str">
        <f t="shared" si="24"/>
        <v/>
      </c>
      <c r="G776" s="275" t="str">
        <f t="shared" si="25"/>
        <v/>
      </c>
    </row>
    <row r="777" spans="1:7" x14ac:dyDescent="0.2">
      <c r="A777" s="274" t="s">
        <v>9225</v>
      </c>
      <c r="B777" s="274" t="s">
        <v>54</v>
      </c>
      <c r="C777" s="274" t="s">
        <v>373</v>
      </c>
      <c r="D777" s="275">
        <v>4.7140481399999998E-6</v>
      </c>
      <c r="E777" s="274"/>
      <c r="F777" s="275" t="str">
        <f t="shared" si="24"/>
        <v/>
      </c>
      <c r="G777" s="275">
        <f t="shared" si="25"/>
        <v>4.7140481399999998E-6</v>
      </c>
    </row>
    <row r="778" spans="1:7" x14ac:dyDescent="0.2">
      <c r="A778" s="274" t="s">
        <v>9225</v>
      </c>
      <c r="B778" s="274" t="s">
        <v>9414</v>
      </c>
      <c r="C778" s="274"/>
      <c r="D778" s="275">
        <v>-1.851604411E-7</v>
      </c>
      <c r="E778" s="274"/>
      <c r="F778" s="275">
        <f t="shared" si="24"/>
        <v>-1.851604411E-7</v>
      </c>
      <c r="G778" s="275" t="str">
        <f t="shared" si="25"/>
        <v/>
      </c>
    </row>
    <row r="779" spans="1:7" x14ac:dyDescent="0.2">
      <c r="A779" s="274" t="s">
        <v>9225</v>
      </c>
      <c r="B779" s="274" t="s">
        <v>9274</v>
      </c>
      <c r="C779" s="274" t="s">
        <v>373</v>
      </c>
      <c r="D779" s="275">
        <v>-4.5288876990000003E-6</v>
      </c>
      <c r="E779" s="274"/>
      <c r="F779" s="275">
        <f t="shared" si="24"/>
        <v>-4.5288876990000003E-6</v>
      </c>
      <c r="G779" s="275" t="str">
        <f t="shared" si="25"/>
        <v/>
      </c>
    </row>
    <row r="780" spans="1:7" x14ac:dyDescent="0.2">
      <c r="A780" s="274" t="s">
        <v>9225</v>
      </c>
      <c r="B780" s="274" t="s">
        <v>55</v>
      </c>
      <c r="C780" s="274" t="s">
        <v>373</v>
      </c>
      <c r="D780" s="275"/>
      <c r="E780" s="274"/>
      <c r="F780" s="275" t="str">
        <f t="shared" si="24"/>
        <v/>
      </c>
      <c r="G780" s="275" t="str">
        <f t="shared" si="25"/>
        <v/>
      </c>
    </row>
    <row r="781" spans="1:7" x14ac:dyDescent="0.2">
      <c r="A781" s="274" t="s">
        <v>9226</v>
      </c>
      <c r="B781" s="274" t="s">
        <v>399</v>
      </c>
      <c r="C781" s="274" t="s">
        <v>360</v>
      </c>
      <c r="D781" s="275">
        <v>1.2937132510000001E-6</v>
      </c>
      <c r="E781" s="274"/>
      <c r="F781" s="275" t="str">
        <f t="shared" si="24"/>
        <v/>
      </c>
      <c r="G781" s="275">
        <f t="shared" si="25"/>
        <v>1.2937132510000001E-6</v>
      </c>
    </row>
    <row r="782" spans="1:7" x14ac:dyDescent="0.2">
      <c r="A782" s="274" t="s">
        <v>9226</v>
      </c>
      <c r="B782" s="274" t="s">
        <v>9414</v>
      </c>
      <c r="C782" s="274"/>
      <c r="D782" s="275">
        <v>-6.4685663460000005E-8</v>
      </c>
      <c r="E782" s="274"/>
      <c r="F782" s="275">
        <f t="shared" si="24"/>
        <v>-6.4685663460000005E-8</v>
      </c>
      <c r="G782" s="275" t="str">
        <f t="shared" si="25"/>
        <v/>
      </c>
    </row>
    <row r="783" spans="1:7" x14ac:dyDescent="0.2">
      <c r="A783" s="274" t="s">
        <v>9226</v>
      </c>
      <c r="B783" s="274" t="s">
        <v>9274</v>
      </c>
      <c r="C783" s="274" t="s">
        <v>360</v>
      </c>
      <c r="D783" s="275">
        <v>-1.229027587E-6</v>
      </c>
      <c r="E783" s="274"/>
      <c r="F783" s="275">
        <f t="shared" si="24"/>
        <v>-1.229027587E-6</v>
      </c>
      <c r="G783" s="275" t="str">
        <f t="shared" si="25"/>
        <v/>
      </c>
    </row>
    <row r="784" spans="1:7" x14ac:dyDescent="0.2">
      <c r="A784" s="274" t="s">
        <v>9226</v>
      </c>
      <c r="B784" s="274" t="s">
        <v>52</v>
      </c>
      <c r="C784" s="274" t="s">
        <v>360</v>
      </c>
      <c r="D784" s="275"/>
      <c r="E784" s="274"/>
      <c r="F784" s="275" t="str">
        <f t="shared" si="24"/>
        <v/>
      </c>
      <c r="G784" s="275" t="str">
        <f t="shared" si="25"/>
        <v/>
      </c>
    </row>
    <row r="785" spans="1:7" x14ac:dyDescent="0.2">
      <c r="A785" s="274" t="s">
        <v>9227</v>
      </c>
      <c r="B785" s="274" t="s">
        <v>9274</v>
      </c>
      <c r="C785" s="274" t="s">
        <v>360</v>
      </c>
      <c r="D785" s="275"/>
      <c r="E785" s="274"/>
      <c r="F785" s="275" t="str">
        <f t="shared" si="24"/>
        <v/>
      </c>
      <c r="G785" s="275" t="str">
        <f t="shared" si="25"/>
        <v/>
      </c>
    </row>
    <row r="786" spans="1:7" x14ac:dyDescent="0.2">
      <c r="A786" s="274" t="s">
        <v>9227</v>
      </c>
      <c r="B786" s="274" t="s">
        <v>52</v>
      </c>
      <c r="C786" s="274" t="s">
        <v>360</v>
      </c>
      <c r="D786" s="275"/>
      <c r="E786" s="274"/>
      <c r="F786" s="275" t="str">
        <f t="shared" si="24"/>
        <v/>
      </c>
      <c r="G786" s="275" t="str">
        <f t="shared" si="25"/>
        <v/>
      </c>
    </row>
    <row r="787" spans="1:7" x14ac:dyDescent="0.2">
      <c r="A787" s="274" t="s">
        <v>9227</v>
      </c>
      <c r="B787" s="274" t="s">
        <v>394</v>
      </c>
      <c r="C787" s="274" t="s">
        <v>360</v>
      </c>
      <c r="D787" s="275"/>
      <c r="E787" s="274"/>
      <c r="F787" s="275" t="str">
        <f t="shared" si="24"/>
        <v/>
      </c>
      <c r="G787" s="275" t="str">
        <f t="shared" si="25"/>
        <v/>
      </c>
    </row>
    <row r="788" spans="1:7" x14ac:dyDescent="0.2">
      <c r="A788" s="274" t="s">
        <v>9228</v>
      </c>
      <c r="B788" s="274" t="s">
        <v>54</v>
      </c>
      <c r="C788" s="274" t="s">
        <v>362</v>
      </c>
      <c r="D788" s="275"/>
      <c r="E788" s="274"/>
      <c r="F788" s="275" t="str">
        <f t="shared" si="24"/>
        <v/>
      </c>
      <c r="G788" s="275" t="str">
        <f t="shared" si="25"/>
        <v/>
      </c>
    </row>
    <row r="789" spans="1:7" x14ac:dyDescent="0.2">
      <c r="A789" s="274" t="s">
        <v>9228</v>
      </c>
      <c r="B789" s="274" t="s">
        <v>9274</v>
      </c>
      <c r="C789" s="274" t="s">
        <v>362</v>
      </c>
      <c r="D789" s="275"/>
      <c r="E789" s="274"/>
      <c r="F789" s="275" t="str">
        <f t="shared" si="24"/>
        <v/>
      </c>
      <c r="G789" s="275" t="str">
        <f t="shared" si="25"/>
        <v/>
      </c>
    </row>
    <row r="790" spans="1:7" x14ac:dyDescent="0.2">
      <c r="A790" s="274" t="s">
        <v>9228</v>
      </c>
      <c r="B790" s="274" t="s">
        <v>52</v>
      </c>
      <c r="C790" s="274" t="s">
        <v>362</v>
      </c>
      <c r="D790" s="275"/>
      <c r="E790" s="274"/>
      <c r="F790" s="275" t="str">
        <f t="shared" si="24"/>
        <v/>
      </c>
      <c r="G790" s="275" t="str">
        <f t="shared" si="25"/>
        <v/>
      </c>
    </row>
    <row r="791" spans="1:7" x14ac:dyDescent="0.2">
      <c r="A791" s="274" t="s">
        <v>9228</v>
      </c>
      <c r="B791" s="274" t="s">
        <v>8272</v>
      </c>
      <c r="C791" s="274" t="s">
        <v>362</v>
      </c>
      <c r="D791" s="275"/>
      <c r="E791" s="274"/>
      <c r="F791" s="275" t="str">
        <f t="shared" si="24"/>
        <v/>
      </c>
      <c r="G791" s="275" t="str">
        <f t="shared" si="25"/>
        <v/>
      </c>
    </row>
    <row r="792" spans="1:7" x14ac:dyDescent="0.2">
      <c r="A792" s="274" t="s">
        <v>9228</v>
      </c>
      <c r="B792" s="274" t="s">
        <v>8267</v>
      </c>
      <c r="C792" s="274" t="s">
        <v>362</v>
      </c>
      <c r="D792" s="275"/>
      <c r="E792" s="274"/>
      <c r="F792" s="275" t="str">
        <f t="shared" si="24"/>
        <v/>
      </c>
      <c r="G792" s="275" t="str">
        <f t="shared" si="25"/>
        <v/>
      </c>
    </row>
    <row r="793" spans="1:7" x14ac:dyDescent="0.2">
      <c r="A793" s="274" t="s">
        <v>9228</v>
      </c>
      <c r="B793" s="274" t="s">
        <v>480</v>
      </c>
      <c r="C793" s="274" t="s">
        <v>362</v>
      </c>
      <c r="D793" s="275"/>
      <c r="E793" s="274"/>
      <c r="F793" s="275" t="str">
        <f t="shared" si="24"/>
        <v/>
      </c>
      <c r="G793" s="275" t="str">
        <f t="shared" si="25"/>
        <v/>
      </c>
    </row>
    <row r="794" spans="1:7" x14ac:dyDescent="0.2">
      <c r="A794" s="274" t="s">
        <v>8793</v>
      </c>
      <c r="B794" s="274" t="s">
        <v>54</v>
      </c>
      <c r="C794" s="274" t="s">
        <v>360</v>
      </c>
      <c r="D794" s="275">
        <v>1.5530287920000001E-5</v>
      </c>
      <c r="E794" s="274"/>
      <c r="F794" s="275" t="str">
        <f t="shared" si="24"/>
        <v/>
      </c>
      <c r="G794" s="275">
        <f t="shared" si="25"/>
        <v>1.5530287920000001E-5</v>
      </c>
    </row>
    <row r="795" spans="1:7" x14ac:dyDescent="0.2">
      <c r="A795" s="274" t="s">
        <v>8793</v>
      </c>
      <c r="B795" s="274" t="s">
        <v>9414</v>
      </c>
      <c r="C795" s="274"/>
      <c r="D795" s="275">
        <v>-2.015182933E-6</v>
      </c>
      <c r="E795" s="274"/>
      <c r="F795" s="275">
        <f t="shared" si="24"/>
        <v>-2.015182933E-6</v>
      </c>
      <c r="G795" s="275" t="str">
        <f t="shared" si="25"/>
        <v/>
      </c>
    </row>
    <row r="796" spans="1:7" x14ac:dyDescent="0.2">
      <c r="A796" s="274" t="s">
        <v>8793</v>
      </c>
      <c r="B796" s="274" t="s">
        <v>9274</v>
      </c>
      <c r="C796" s="274" t="s">
        <v>360</v>
      </c>
      <c r="D796" s="275">
        <v>-1.3515104989999999E-5</v>
      </c>
      <c r="E796" s="274"/>
      <c r="F796" s="275">
        <f t="shared" si="24"/>
        <v>-1.3515104989999999E-5</v>
      </c>
      <c r="G796" s="275" t="str">
        <f t="shared" si="25"/>
        <v/>
      </c>
    </row>
    <row r="797" spans="1:7" x14ac:dyDescent="0.2">
      <c r="A797" s="274" t="s">
        <v>8793</v>
      </c>
      <c r="B797" s="274" t="s">
        <v>52</v>
      </c>
      <c r="C797" s="274" t="s">
        <v>360</v>
      </c>
      <c r="D797" s="275"/>
      <c r="E797" s="274"/>
      <c r="F797" s="275" t="str">
        <f t="shared" si="24"/>
        <v/>
      </c>
      <c r="G797" s="275" t="str">
        <f t="shared" si="25"/>
        <v/>
      </c>
    </row>
    <row r="798" spans="1:7" x14ac:dyDescent="0.2">
      <c r="A798" s="274" t="s">
        <v>9229</v>
      </c>
      <c r="B798" s="274" t="s">
        <v>399</v>
      </c>
      <c r="C798" s="274" t="s">
        <v>360</v>
      </c>
      <c r="D798" s="275"/>
      <c r="E798" s="274"/>
      <c r="F798" s="275" t="str">
        <f t="shared" si="24"/>
        <v/>
      </c>
      <c r="G798" s="275" t="str">
        <f t="shared" si="25"/>
        <v/>
      </c>
    </row>
    <row r="799" spans="1:7" x14ac:dyDescent="0.2">
      <c r="A799" s="274" t="s">
        <v>9229</v>
      </c>
      <c r="B799" s="274" t="s">
        <v>9274</v>
      </c>
      <c r="C799" s="274" t="s">
        <v>360</v>
      </c>
      <c r="D799" s="275"/>
      <c r="E799" s="274"/>
      <c r="F799" s="275" t="str">
        <f t="shared" si="24"/>
        <v/>
      </c>
      <c r="G799" s="275" t="str">
        <f t="shared" si="25"/>
        <v/>
      </c>
    </row>
    <row r="800" spans="1:7" x14ac:dyDescent="0.2">
      <c r="A800" s="274" t="s">
        <v>9229</v>
      </c>
      <c r="B800" s="274" t="s">
        <v>52</v>
      </c>
      <c r="C800" s="274" t="s">
        <v>360</v>
      </c>
      <c r="D800" s="275"/>
      <c r="E800" s="274"/>
      <c r="F800" s="275" t="str">
        <f t="shared" si="24"/>
        <v/>
      </c>
      <c r="G800" s="275" t="str">
        <f t="shared" si="25"/>
        <v/>
      </c>
    </row>
    <row r="801" spans="1:78" x14ac:dyDescent="0.2">
      <c r="A801" s="274" t="s">
        <v>9229</v>
      </c>
      <c r="B801" s="274" t="s">
        <v>394</v>
      </c>
      <c r="C801" s="274" t="s">
        <v>360</v>
      </c>
      <c r="D801" s="275"/>
      <c r="E801" s="274"/>
      <c r="F801" s="275" t="str">
        <f t="shared" si="24"/>
        <v/>
      </c>
      <c r="G801" s="275" t="str">
        <f t="shared" si="25"/>
        <v/>
      </c>
    </row>
    <row r="802" spans="1:78" x14ac:dyDescent="0.2">
      <c r="A802" s="274" t="s">
        <v>9230</v>
      </c>
      <c r="B802" s="274" t="s">
        <v>399</v>
      </c>
      <c r="C802" s="274" t="s">
        <v>373</v>
      </c>
      <c r="D802" s="275"/>
      <c r="E802" s="274"/>
      <c r="F802" s="275" t="str">
        <f t="shared" si="24"/>
        <v/>
      </c>
      <c r="G802" s="275" t="str">
        <f t="shared" si="25"/>
        <v/>
      </c>
    </row>
    <row r="803" spans="1:78" x14ac:dyDescent="0.2">
      <c r="A803" s="274" t="s">
        <v>9230</v>
      </c>
      <c r="B803" s="274" t="s">
        <v>9274</v>
      </c>
      <c r="C803" s="274" t="s">
        <v>373</v>
      </c>
      <c r="D803" s="275"/>
      <c r="E803" s="274"/>
      <c r="F803" s="275" t="str">
        <f t="shared" si="24"/>
        <v/>
      </c>
      <c r="G803" s="275" t="str">
        <f t="shared" si="25"/>
        <v/>
      </c>
    </row>
    <row r="804" spans="1:78" x14ac:dyDescent="0.2">
      <c r="A804" s="274" t="s">
        <v>9230</v>
      </c>
      <c r="B804" s="274" t="s">
        <v>52</v>
      </c>
      <c r="C804" s="274" t="s">
        <v>373</v>
      </c>
      <c r="D804" s="275"/>
      <c r="E804" s="274"/>
      <c r="F804" s="275" t="str">
        <f t="shared" si="24"/>
        <v/>
      </c>
      <c r="G804" s="275" t="str">
        <f t="shared" si="25"/>
        <v/>
      </c>
    </row>
    <row r="805" spans="1:78" x14ac:dyDescent="0.2">
      <c r="A805" s="274" t="s">
        <v>9230</v>
      </c>
      <c r="B805" s="274" t="s">
        <v>55</v>
      </c>
      <c r="C805" s="274" t="s">
        <v>373</v>
      </c>
      <c r="D805" s="275"/>
      <c r="E805" s="274"/>
      <c r="F805" s="275" t="str">
        <f t="shared" si="24"/>
        <v/>
      </c>
      <c r="G805" s="275" t="str">
        <f t="shared" si="25"/>
        <v/>
      </c>
    </row>
    <row r="806" spans="1:78" x14ac:dyDescent="0.2">
      <c r="A806" s="274" t="s">
        <v>9231</v>
      </c>
      <c r="B806" s="274" t="s">
        <v>399</v>
      </c>
      <c r="C806" s="274" t="s">
        <v>366</v>
      </c>
      <c r="D806" s="275">
        <v>4.8127883960000001E-5</v>
      </c>
      <c r="E806" s="274"/>
      <c r="F806" s="275" t="str">
        <f t="shared" si="24"/>
        <v/>
      </c>
      <c r="G806" s="275">
        <f t="shared" si="25"/>
        <v>4.8127883960000001E-5</v>
      </c>
    </row>
    <row r="807" spans="1:78" x14ac:dyDescent="0.2">
      <c r="A807" s="274" t="s">
        <v>9231</v>
      </c>
      <c r="B807" s="274" t="s">
        <v>9414</v>
      </c>
      <c r="C807" s="274"/>
      <c r="D807" s="275">
        <v>-1.096448774E-5</v>
      </c>
      <c r="E807" s="274"/>
      <c r="F807" s="275">
        <f t="shared" si="24"/>
        <v>-1.096448774E-5</v>
      </c>
      <c r="G807" s="275" t="str">
        <f t="shared" si="25"/>
        <v/>
      </c>
    </row>
    <row r="808" spans="1:78" x14ac:dyDescent="0.2">
      <c r="A808" s="274" t="s">
        <v>9231</v>
      </c>
      <c r="B808" s="274" t="s">
        <v>9274</v>
      </c>
      <c r="C808" s="274" t="s">
        <v>366</v>
      </c>
      <c r="D808" s="275">
        <v>-3.7163396220000003E-5</v>
      </c>
      <c r="E808" s="274"/>
      <c r="F808" s="275">
        <f t="shared" si="24"/>
        <v>-3.7163396220000003E-5</v>
      </c>
      <c r="G808" s="275" t="str">
        <f t="shared" si="25"/>
        <v/>
      </c>
    </row>
    <row r="809" spans="1:78" x14ac:dyDescent="0.2">
      <c r="A809" s="274" t="s">
        <v>9231</v>
      </c>
      <c r="B809" s="274" t="s">
        <v>52</v>
      </c>
      <c r="C809" s="274" t="s">
        <v>366</v>
      </c>
      <c r="D809" s="275"/>
      <c r="E809" s="274"/>
      <c r="F809" s="275" t="str">
        <f t="shared" si="24"/>
        <v/>
      </c>
      <c r="G809" s="275" t="str">
        <f t="shared" si="25"/>
        <v/>
      </c>
    </row>
    <row r="810" spans="1:78" x14ac:dyDescent="0.2">
      <c r="A810" s="274" t="s">
        <v>9231</v>
      </c>
      <c r="B810" s="274" t="s">
        <v>401</v>
      </c>
      <c r="C810" s="274" t="s">
        <v>366</v>
      </c>
      <c r="D810" s="275"/>
      <c r="E810" s="274"/>
      <c r="F810" s="275" t="str">
        <f t="shared" si="24"/>
        <v/>
      </c>
      <c r="G810" s="275" t="str">
        <f t="shared" si="25"/>
        <v/>
      </c>
    </row>
    <row r="811" spans="1:78" x14ac:dyDescent="0.2">
      <c r="A811" s="274" t="s">
        <v>9232</v>
      </c>
      <c r="B811" s="274" t="s">
        <v>54</v>
      </c>
      <c r="C811" s="274" t="s">
        <v>366</v>
      </c>
      <c r="D811" s="275">
        <v>3.38349226E-5</v>
      </c>
      <c r="E811" s="274"/>
      <c r="F811" s="275" t="str">
        <f t="shared" si="24"/>
        <v/>
      </c>
      <c r="G811" s="275">
        <f t="shared" si="25"/>
        <v>3.38349226E-5</v>
      </c>
    </row>
    <row r="812" spans="1:78" x14ac:dyDescent="0.2">
      <c r="A812" s="274" t="s">
        <v>9232</v>
      </c>
      <c r="B812" s="274" t="s">
        <v>9414</v>
      </c>
      <c r="C812" s="274"/>
      <c r="D812" s="275">
        <v>-5.5887392409999999E-6</v>
      </c>
      <c r="E812" s="274"/>
      <c r="F812" s="275">
        <f t="shared" si="24"/>
        <v>-5.5887392409999999E-6</v>
      </c>
      <c r="G812" s="275" t="str">
        <f t="shared" si="25"/>
        <v/>
      </c>
    </row>
    <row r="813" spans="1:78" x14ac:dyDescent="0.2">
      <c r="A813" s="274" t="s">
        <v>9232</v>
      </c>
      <c r="B813" s="274" t="s">
        <v>9274</v>
      </c>
      <c r="C813" s="274" t="s">
        <v>366</v>
      </c>
      <c r="D813" s="275">
        <v>-2.8246183360000001E-5</v>
      </c>
      <c r="E813" s="274"/>
      <c r="F813" s="275">
        <f t="shared" si="24"/>
        <v>-2.8246183360000001E-5</v>
      </c>
      <c r="G813" s="275" t="str">
        <f t="shared" si="25"/>
        <v/>
      </c>
    </row>
    <row r="814" spans="1:78" x14ac:dyDescent="0.2">
      <c r="A814" s="274" t="s">
        <v>9232</v>
      </c>
      <c r="B814" s="274" t="s">
        <v>52</v>
      </c>
      <c r="C814" s="274" t="s">
        <v>366</v>
      </c>
      <c r="D814" s="275"/>
      <c r="E814" s="274"/>
      <c r="F814" s="275" t="str">
        <f t="shared" si="24"/>
        <v/>
      </c>
      <c r="G814" s="275" t="str">
        <f t="shared" si="25"/>
        <v/>
      </c>
    </row>
    <row r="815" spans="1:78" x14ac:dyDescent="0.2">
      <c r="A815" s="274" t="s">
        <v>9232</v>
      </c>
      <c r="B815" s="274" t="s">
        <v>401</v>
      </c>
      <c r="C815" s="274" t="s">
        <v>366</v>
      </c>
      <c r="D815" s="275"/>
      <c r="E815" s="274"/>
      <c r="F815" s="275" t="str">
        <f t="shared" si="24"/>
        <v/>
      </c>
      <c r="G815" s="275" t="str">
        <f t="shared" si="25"/>
        <v/>
      </c>
    </row>
    <row r="816" spans="1:78" x14ac:dyDescent="0.2">
      <c r="A816" s="274" t="s">
        <v>9233</v>
      </c>
      <c r="B816" s="274" t="s">
        <v>399</v>
      </c>
      <c r="C816" s="274" t="s">
        <v>366</v>
      </c>
      <c r="D816" s="275">
        <v>8.1531987949999996E-5</v>
      </c>
      <c r="E816" s="274"/>
      <c r="F816" s="275" t="str">
        <f t="shared" si="24"/>
        <v/>
      </c>
      <c r="G816" s="275">
        <f t="shared" si="25"/>
        <v>8.1531987949999996E-5</v>
      </c>
      <c r="I816" t="s">
        <v>362</v>
      </c>
      <c r="K816" t="s">
        <v>362</v>
      </c>
      <c r="BZ816" t="s">
        <v>362</v>
      </c>
    </row>
    <row r="817" spans="1:93" x14ac:dyDescent="0.2">
      <c r="A817" s="274" t="s">
        <v>9233</v>
      </c>
      <c r="B817" s="274" t="s">
        <v>9414</v>
      </c>
      <c r="C817" s="274"/>
      <c r="D817" s="275">
        <v>-8.1531987949999996E-5</v>
      </c>
      <c r="E817" s="274"/>
      <c r="F817" s="275">
        <f t="shared" si="24"/>
        <v>-8.1531987949999996E-5</v>
      </c>
      <c r="G817" s="275" t="str">
        <f t="shared" si="25"/>
        <v/>
      </c>
      <c r="K817" t="s">
        <v>362</v>
      </c>
      <c r="AE817" t="s">
        <v>362</v>
      </c>
      <c r="AN817" t="s">
        <v>362</v>
      </c>
      <c r="AT817" t="s">
        <v>362</v>
      </c>
      <c r="AZ817" t="s">
        <v>362</v>
      </c>
    </row>
    <row r="818" spans="1:93" x14ac:dyDescent="0.2">
      <c r="A818" s="274" t="s">
        <v>9233</v>
      </c>
      <c r="B818" s="274" t="s">
        <v>401</v>
      </c>
      <c r="C818" s="274" t="s">
        <v>366</v>
      </c>
      <c r="D818" s="275"/>
      <c r="E818" s="274"/>
      <c r="F818" s="275" t="str">
        <f t="shared" si="24"/>
        <v/>
      </c>
      <c r="G818" s="275" t="str">
        <f t="shared" si="25"/>
        <v/>
      </c>
      <c r="I818" t="s">
        <v>362</v>
      </c>
      <c r="K818" t="s">
        <v>362</v>
      </c>
      <c r="U818" t="s">
        <v>362</v>
      </c>
      <c r="AJ818" t="s">
        <v>362</v>
      </c>
      <c r="AT818" t="s">
        <v>362</v>
      </c>
      <c r="AY818" t="s">
        <v>362</v>
      </c>
      <c r="BL818" t="s">
        <v>362</v>
      </c>
      <c r="BM818" t="s">
        <v>362</v>
      </c>
      <c r="BZ818" t="s">
        <v>362</v>
      </c>
      <c r="CE818" t="s">
        <v>362</v>
      </c>
      <c r="CF818" t="s">
        <v>362</v>
      </c>
    </row>
    <row r="819" spans="1:93" x14ac:dyDescent="0.2">
      <c r="A819" s="274" t="s">
        <v>9234</v>
      </c>
      <c r="B819" s="274" t="s">
        <v>399</v>
      </c>
      <c r="C819" s="274" t="s">
        <v>362</v>
      </c>
      <c r="D819" s="275">
        <v>7.6928626949999995E-6</v>
      </c>
      <c r="E819" s="274"/>
      <c r="F819" s="275" t="str">
        <f t="shared" si="24"/>
        <v/>
      </c>
      <c r="G819" s="275">
        <f t="shared" si="25"/>
        <v>7.6928626949999995E-6</v>
      </c>
      <c r="BS819" t="s">
        <v>363</v>
      </c>
      <c r="BT819" t="s">
        <v>363</v>
      </c>
      <c r="BU819" t="s">
        <v>363</v>
      </c>
    </row>
    <row r="820" spans="1:93" x14ac:dyDescent="0.2">
      <c r="A820" s="274" t="s">
        <v>9234</v>
      </c>
      <c r="B820" s="274" t="s">
        <v>9414</v>
      </c>
      <c r="C820" s="274"/>
      <c r="D820" s="275">
        <v>-1.432665917E-7</v>
      </c>
      <c r="E820" s="274"/>
      <c r="F820" s="275">
        <f t="shared" si="24"/>
        <v>-1.432665917E-7</v>
      </c>
      <c r="G820" s="275" t="str">
        <f t="shared" si="25"/>
        <v/>
      </c>
      <c r="AT820" t="s">
        <v>360</v>
      </c>
      <c r="BH820" t="s">
        <v>360</v>
      </c>
      <c r="CL820" t="s">
        <v>360</v>
      </c>
    </row>
    <row r="821" spans="1:93" x14ac:dyDescent="0.2">
      <c r="A821" s="274" t="s">
        <v>9234</v>
      </c>
      <c r="B821" s="274" t="s">
        <v>9274</v>
      </c>
      <c r="C821" s="274" t="s">
        <v>362</v>
      </c>
      <c r="D821" s="275">
        <v>-7.5495961039999999E-6</v>
      </c>
      <c r="E821" s="274"/>
      <c r="F821" s="275">
        <f t="shared" si="24"/>
        <v>-7.5495961039999999E-6</v>
      </c>
      <c r="G821" s="275" t="str">
        <f t="shared" si="25"/>
        <v/>
      </c>
      <c r="AZ821" t="s">
        <v>360</v>
      </c>
    </row>
    <row r="822" spans="1:93" x14ac:dyDescent="0.2">
      <c r="A822" s="274" t="s">
        <v>9234</v>
      </c>
      <c r="B822" s="274" t="s">
        <v>52</v>
      </c>
      <c r="C822" s="274" t="s">
        <v>362</v>
      </c>
      <c r="D822" s="275"/>
      <c r="E822" s="274"/>
      <c r="F822" s="275" t="str">
        <f t="shared" si="24"/>
        <v/>
      </c>
      <c r="G822" s="275" t="str">
        <f t="shared" si="25"/>
        <v/>
      </c>
      <c r="BH822" t="s">
        <v>360</v>
      </c>
    </row>
    <row r="823" spans="1:93" x14ac:dyDescent="0.2">
      <c r="A823" s="274" t="s">
        <v>9234</v>
      </c>
      <c r="B823" s="274" t="s">
        <v>401</v>
      </c>
      <c r="C823" s="274" t="s">
        <v>362</v>
      </c>
      <c r="D823" s="275"/>
      <c r="E823" s="274"/>
      <c r="F823" s="275" t="str">
        <f t="shared" si="24"/>
        <v/>
      </c>
      <c r="G823" s="275" t="str">
        <f t="shared" si="25"/>
        <v/>
      </c>
      <c r="AT823" t="s">
        <v>360</v>
      </c>
      <c r="AZ823" t="s">
        <v>360</v>
      </c>
      <c r="CL823" t="s">
        <v>360</v>
      </c>
    </row>
    <row r="824" spans="1:93" x14ac:dyDescent="0.2">
      <c r="A824" s="274" t="s">
        <v>9235</v>
      </c>
      <c r="B824" s="274" t="s">
        <v>54</v>
      </c>
      <c r="C824" s="274" t="s">
        <v>362</v>
      </c>
      <c r="D824" s="275">
        <v>1.4112093590000001E-5</v>
      </c>
      <c r="E824" s="274"/>
      <c r="F824" s="275" t="str">
        <f t="shared" si="24"/>
        <v/>
      </c>
      <c r="G824" s="275">
        <f t="shared" si="25"/>
        <v>1.4112093590000001E-5</v>
      </c>
      <c r="AZ824" t="s">
        <v>360</v>
      </c>
    </row>
    <row r="825" spans="1:93" x14ac:dyDescent="0.2">
      <c r="A825" s="274" t="s">
        <v>9235</v>
      </c>
      <c r="B825" s="274" t="s">
        <v>9414</v>
      </c>
      <c r="C825" s="274"/>
      <c r="D825" s="275">
        <v>-2.3180150499999998E-6</v>
      </c>
      <c r="E825" s="274"/>
      <c r="F825" s="275">
        <f t="shared" si="24"/>
        <v>-2.3180150499999998E-6</v>
      </c>
      <c r="G825" s="275" t="str">
        <f t="shared" si="25"/>
        <v/>
      </c>
      <c r="BH825" t="s">
        <v>360</v>
      </c>
    </row>
    <row r="826" spans="1:93" x14ac:dyDescent="0.2">
      <c r="A826" s="274" t="s">
        <v>9235</v>
      </c>
      <c r="B826" s="274" t="s">
        <v>9274</v>
      </c>
      <c r="C826" s="274" t="s">
        <v>362</v>
      </c>
      <c r="D826" s="275">
        <v>-1.179407854E-5</v>
      </c>
      <c r="E826" s="274"/>
      <c r="F826" s="275">
        <f t="shared" si="24"/>
        <v>-1.179407854E-5</v>
      </c>
      <c r="G826" s="275" t="str">
        <f t="shared" si="25"/>
        <v/>
      </c>
      <c r="AT826" t="s">
        <v>360</v>
      </c>
      <c r="AZ826" t="s">
        <v>360</v>
      </c>
      <c r="CL826" t="s">
        <v>360</v>
      </c>
    </row>
    <row r="827" spans="1:93" x14ac:dyDescent="0.2">
      <c r="A827" s="274" t="s">
        <v>9235</v>
      </c>
      <c r="B827" s="274" t="s">
        <v>52</v>
      </c>
      <c r="C827" s="274" t="s">
        <v>362</v>
      </c>
      <c r="D827" s="275"/>
      <c r="E827" s="274"/>
      <c r="F827" s="275" t="str">
        <f t="shared" si="24"/>
        <v/>
      </c>
      <c r="G827" s="275" t="str">
        <f t="shared" si="25"/>
        <v/>
      </c>
      <c r="L827" t="s">
        <v>358</v>
      </c>
      <c r="AK827" t="s">
        <v>358</v>
      </c>
      <c r="AL827" t="s">
        <v>358</v>
      </c>
      <c r="AP827" t="s">
        <v>358</v>
      </c>
      <c r="AW827" t="s">
        <v>358</v>
      </c>
      <c r="BL827" t="s">
        <v>358</v>
      </c>
      <c r="BT827" t="s">
        <v>358</v>
      </c>
      <c r="BW827" t="s">
        <v>358</v>
      </c>
      <c r="CK827" t="s">
        <v>358</v>
      </c>
      <c r="CM827" t="s">
        <v>358</v>
      </c>
      <c r="CO827" t="s">
        <v>358</v>
      </c>
    </row>
    <row r="828" spans="1:93" x14ac:dyDescent="0.2">
      <c r="A828" s="274" t="s">
        <v>9235</v>
      </c>
      <c r="B828" s="274" t="s">
        <v>401</v>
      </c>
      <c r="C828" s="274" t="s">
        <v>362</v>
      </c>
      <c r="D828" s="275"/>
      <c r="E828" s="274"/>
      <c r="F828" s="275" t="str">
        <f t="shared" si="24"/>
        <v/>
      </c>
      <c r="G828" s="275" t="str">
        <f t="shared" si="25"/>
        <v/>
      </c>
      <c r="Q828" t="s">
        <v>358</v>
      </c>
      <c r="AK828" t="s">
        <v>358</v>
      </c>
      <c r="AL828" t="s">
        <v>358</v>
      </c>
      <c r="AW828" t="s">
        <v>358</v>
      </c>
      <c r="BF828" t="s">
        <v>358</v>
      </c>
      <c r="BL828" t="s">
        <v>358</v>
      </c>
      <c r="BT828" t="s">
        <v>358</v>
      </c>
      <c r="BX828" t="s">
        <v>358</v>
      </c>
      <c r="CK828" t="s">
        <v>358</v>
      </c>
      <c r="CM828" t="s">
        <v>358</v>
      </c>
      <c r="CO828" t="s">
        <v>358</v>
      </c>
    </row>
    <row r="829" spans="1:93" x14ac:dyDescent="0.2">
      <c r="A829" s="274" t="s">
        <v>9236</v>
      </c>
      <c r="B829" s="274" t="s">
        <v>399</v>
      </c>
      <c r="C829" s="274" t="s">
        <v>362</v>
      </c>
      <c r="D829" s="275">
        <v>7.7568736610000003E-6</v>
      </c>
      <c r="E829" s="274"/>
      <c r="F829" s="275" t="str">
        <f t="shared" si="24"/>
        <v/>
      </c>
      <c r="G829" s="275">
        <f t="shared" si="25"/>
        <v>7.7568736610000003E-6</v>
      </c>
      <c r="CK829" t="s">
        <v>362</v>
      </c>
    </row>
    <row r="830" spans="1:93" x14ac:dyDescent="0.2">
      <c r="A830" s="274" t="s">
        <v>9236</v>
      </c>
      <c r="B830" s="274" t="s">
        <v>9414</v>
      </c>
      <c r="C830" s="274"/>
      <c r="D830" s="275">
        <v>-5.5139895019999997E-7</v>
      </c>
      <c r="E830" s="274"/>
      <c r="F830" s="275">
        <f t="shared" si="24"/>
        <v>-5.5139895019999997E-7</v>
      </c>
      <c r="G830" s="275" t="str">
        <f t="shared" si="25"/>
        <v/>
      </c>
      <c r="P830" t="s">
        <v>358</v>
      </c>
      <c r="AK830" t="s">
        <v>358</v>
      </c>
      <c r="AL830" t="s">
        <v>358</v>
      </c>
      <c r="AW830" t="s">
        <v>358</v>
      </c>
      <c r="AZ830" t="s">
        <v>358</v>
      </c>
      <c r="BL830" t="s">
        <v>358</v>
      </c>
      <c r="BT830" t="s">
        <v>358</v>
      </c>
      <c r="CK830" t="s">
        <v>358</v>
      </c>
      <c r="CM830" t="s">
        <v>358</v>
      </c>
      <c r="CO830" t="s">
        <v>358</v>
      </c>
    </row>
    <row r="831" spans="1:93" x14ac:dyDescent="0.2">
      <c r="A831" s="274" t="s">
        <v>9236</v>
      </c>
      <c r="B831" s="274" t="s">
        <v>9274</v>
      </c>
      <c r="C831" s="274" t="s">
        <v>362</v>
      </c>
      <c r="D831" s="275">
        <v>-7.2054747110000001E-6</v>
      </c>
      <c r="E831" s="274"/>
      <c r="F831" s="275">
        <f t="shared" si="24"/>
        <v>-7.2054747110000001E-6</v>
      </c>
      <c r="G831" s="275" t="str">
        <f t="shared" si="25"/>
        <v/>
      </c>
      <c r="AM831" t="s">
        <v>357</v>
      </c>
    </row>
    <row r="832" spans="1:93" x14ac:dyDescent="0.2">
      <c r="A832" s="274" t="s">
        <v>9236</v>
      </c>
      <c r="B832" s="274" t="s">
        <v>52</v>
      </c>
      <c r="C832" s="274" t="s">
        <v>362</v>
      </c>
      <c r="D832" s="275"/>
      <c r="E832" s="274"/>
      <c r="F832" s="275" t="str">
        <f t="shared" si="24"/>
        <v/>
      </c>
      <c r="G832" s="275" t="str">
        <f t="shared" si="25"/>
        <v/>
      </c>
      <c r="BE832" t="s">
        <v>358</v>
      </c>
    </row>
    <row r="833" spans="1:93" x14ac:dyDescent="0.2">
      <c r="A833" s="274" t="s">
        <v>9236</v>
      </c>
      <c r="B833" s="274" t="s">
        <v>401</v>
      </c>
      <c r="C833" s="274" t="s">
        <v>362</v>
      </c>
      <c r="D833" s="275"/>
      <c r="E833" s="274"/>
      <c r="F833" s="275" t="str">
        <f t="shared" si="24"/>
        <v/>
      </c>
      <c r="G833" s="275" t="str">
        <f t="shared" si="25"/>
        <v/>
      </c>
      <c r="AK833" t="s">
        <v>358</v>
      </c>
      <c r="AL833" t="s">
        <v>358</v>
      </c>
      <c r="AW833" t="s">
        <v>358</v>
      </c>
      <c r="BL833" t="s">
        <v>358</v>
      </c>
      <c r="BP833" t="s">
        <v>358</v>
      </c>
      <c r="BQ833" t="s">
        <v>358</v>
      </c>
      <c r="BT833" t="s">
        <v>358</v>
      </c>
      <c r="CK833" t="s">
        <v>358</v>
      </c>
      <c r="CM833" t="s">
        <v>358</v>
      </c>
      <c r="CN833" t="s">
        <v>358</v>
      </c>
      <c r="CO833" t="s">
        <v>358</v>
      </c>
    </row>
    <row r="834" spans="1:93" x14ac:dyDescent="0.2">
      <c r="A834" s="274" t="s">
        <v>9237</v>
      </c>
      <c r="B834" s="274" t="s">
        <v>54</v>
      </c>
      <c r="C834" s="274" t="s">
        <v>358</v>
      </c>
      <c r="D834" s="275">
        <v>2.3068904409999999E-5</v>
      </c>
      <c r="E834" s="274"/>
      <c r="F834" s="275" t="str">
        <f t="shared" si="24"/>
        <v/>
      </c>
      <c r="G834" s="275">
        <f t="shared" si="25"/>
        <v>2.3068904409999999E-5</v>
      </c>
      <c r="AR834" t="s">
        <v>374</v>
      </c>
    </row>
    <row r="835" spans="1:93" x14ac:dyDescent="0.2">
      <c r="A835" s="274" t="s">
        <v>9237</v>
      </c>
      <c r="B835" s="274" t="s">
        <v>9414</v>
      </c>
      <c r="C835" s="274"/>
      <c r="D835" s="275">
        <v>-3.8420951079999996E-6</v>
      </c>
      <c r="E835" s="274"/>
      <c r="F835" s="275">
        <f t="shared" si="24"/>
        <v>-3.8420951079999996E-6</v>
      </c>
      <c r="G835" s="275" t="str">
        <f t="shared" si="25"/>
        <v/>
      </c>
      <c r="AR835" t="s">
        <v>373</v>
      </c>
      <c r="CG835" t="s">
        <v>373</v>
      </c>
    </row>
    <row r="836" spans="1:93" x14ac:dyDescent="0.2">
      <c r="A836" s="274" t="s">
        <v>9237</v>
      </c>
      <c r="B836" s="274" t="s">
        <v>9274</v>
      </c>
      <c r="C836" s="274" t="s">
        <v>358</v>
      </c>
      <c r="D836" s="275">
        <v>-1.92268093E-5</v>
      </c>
      <c r="E836" s="274"/>
      <c r="F836" s="275">
        <f t="shared" si="24"/>
        <v>-1.92268093E-5</v>
      </c>
      <c r="G836" s="275" t="str">
        <f t="shared" si="25"/>
        <v/>
      </c>
      <c r="AR836" t="s">
        <v>362</v>
      </c>
      <c r="AV836" t="s">
        <v>362</v>
      </c>
      <c r="BE836" t="s">
        <v>362</v>
      </c>
    </row>
    <row r="837" spans="1:93" x14ac:dyDescent="0.2">
      <c r="A837" s="274" t="s">
        <v>9237</v>
      </c>
      <c r="B837" s="274" t="s">
        <v>52</v>
      </c>
      <c r="C837" s="274" t="s">
        <v>358</v>
      </c>
      <c r="D837" s="275"/>
      <c r="E837" s="274"/>
      <c r="F837" s="275" t="str">
        <f t="shared" si="24"/>
        <v/>
      </c>
      <c r="G837" s="275" t="str">
        <f t="shared" si="25"/>
        <v/>
      </c>
      <c r="AR837" t="s">
        <v>362</v>
      </c>
      <c r="AV837" t="s">
        <v>362</v>
      </c>
      <c r="CE837" t="s">
        <v>362</v>
      </c>
    </row>
    <row r="838" spans="1:93" x14ac:dyDescent="0.2">
      <c r="A838" s="274" t="s">
        <v>9237</v>
      </c>
      <c r="B838" s="274" t="s">
        <v>401</v>
      </c>
      <c r="C838" s="274" t="s">
        <v>358</v>
      </c>
      <c r="D838" s="275"/>
      <c r="E838" s="274"/>
      <c r="F838" s="275" t="str">
        <f t="shared" ref="F838:F901" si="26">IF(D838&lt;0,D838,"")</f>
        <v/>
      </c>
      <c r="G838" s="275" t="str">
        <f t="shared" ref="G838:G901" si="27">IF(D838&gt;0,D838,"")</f>
        <v/>
      </c>
      <c r="AR838" t="s">
        <v>362</v>
      </c>
      <c r="AV838" t="s">
        <v>362</v>
      </c>
      <c r="CE838" t="s">
        <v>362</v>
      </c>
    </row>
    <row r="839" spans="1:93" x14ac:dyDescent="0.2">
      <c r="A839" s="274" t="s">
        <v>9238</v>
      </c>
      <c r="B839" s="274" t="s">
        <v>399</v>
      </c>
      <c r="C839" s="274" t="s">
        <v>358</v>
      </c>
      <c r="D839" s="275">
        <v>2.0222840739999999E-5</v>
      </c>
      <c r="E839" s="274"/>
      <c r="F839" s="275" t="str">
        <f t="shared" si="26"/>
        <v/>
      </c>
      <c r="G839" s="275">
        <f t="shared" si="27"/>
        <v>2.0222840739999999E-5</v>
      </c>
      <c r="CJ839" t="s">
        <v>356</v>
      </c>
    </row>
    <row r="840" spans="1:93" x14ac:dyDescent="0.2">
      <c r="A840" s="274" t="s">
        <v>9238</v>
      </c>
      <c r="B840" s="274" t="s">
        <v>9414</v>
      </c>
      <c r="C840" s="274"/>
      <c r="D840" s="275">
        <v>-5.2872124359999998E-6</v>
      </c>
      <c r="E840" s="274"/>
      <c r="F840" s="275">
        <f t="shared" si="26"/>
        <v>-5.2872124359999998E-6</v>
      </c>
      <c r="G840" s="275" t="str">
        <f t="shared" si="27"/>
        <v/>
      </c>
      <c r="CJ840" t="s">
        <v>356</v>
      </c>
    </row>
    <row r="841" spans="1:93" x14ac:dyDescent="0.2">
      <c r="A841" s="274" t="s">
        <v>9238</v>
      </c>
      <c r="B841" s="274" t="s">
        <v>9274</v>
      </c>
      <c r="C841" s="274" t="s">
        <v>358</v>
      </c>
      <c r="D841" s="275">
        <v>-1.4935628309999999E-5</v>
      </c>
      <c r="E841" s="274"/>
      <c r="F841" s="275">
        <f t="shared" si="26"/>
        <v>-1.4935628309999999E-5</v>
      </c>
      <c r="G841" s="275" t="str">
        <f t="shared" si="27"/>
        <v/>
      </c>
      <c r="CJ841" t="s">
        <v>356</v>
      </c>
    </row>
    <row r="842" spans="1:93" x14ac:dyDescent="0.2">
      <c r="A842" s="274" t="s">
        <v>9238</v>
      </c>
      <c r="B842" s="274" t="s">
        <v>52</v>
      </c>
      <c r="C842" s="274" t="s">
        <v>358</v>
      </c>
      <c r="D842" s="275"/>
      <c r="E842" s="274"/>
      <c r="F842" s="275" t="str">
        <f t="shared" si="26"/>
        <v/>
      </c>
      <c r="G842" s="275" t="str">
        <f t="shared" si="27"/>
        <v/>
      </c>
      <c r="CJ842" t="s">
        <v>356</v>
      </c>
    </row>
    <row r="843" spans="1:93" x14ac:dyDescent="0.2">
      <c r="A843" s="274" t="s">
        <v>9238</v>
      </c>
      <c r="B843" s="274" t="s">
        <v>401</v>
      </c>
      <c r="C843" s="274" t="s">
        <v>358</v>
      </c>
      <c r="D843" s="275"/>
      <c r="E843" s="274"/>
      <c r="F843" s="275" t="str">
        <f t="shared" si="26"/>
        <v/>
      </c>
      <c r="G843" s="275" t="str">
        <f t="shared" si="27"/>
        <v/>
      </c>
      <c r="CJ843" t="s">
        <v>356</v>
      </c>
    </row>
    <row r="844" spans="1:93" x14ac:dyDescent="0.2">
      <c r="A844" s="274" t="s">
        <v>9239</v>
      </c>
      <c r="B844" s="274" t="s">
        <v>9274</v>
      </c>
      <c r="C844" s="274" t="s">
        <v>360</v>
      </c>
      <c r="D844" s="275"/>
      <c r="E844" s="274"/>
      <c r="F844" s="275" t="str">
        <f t="shared" si="26"/>
        <v/>
      </c>
      <c r="G844" s="275" t="str">
        <f t="shared" si="27"/>
        <v/>
      </c>
      <c r="AU844" t="s">
        <v>356</v>
      </c>
    </row>
    <row r="845" spans="1:93" x14ac:dyDescent="0.2">
      <c r="A845" s="274" t="s">
        <v>9239</v>
      </c>
      <c r="B845" s="274" t="s">
        <v>52</v>
      </c>
      <c r="C845" s="274" t="s">
        <v>360</v>
      </c>
      <c r="D845" s="275"/>
      <c r="E845" s="274"/>
      <c r="F845" s="275" t="str">
        <f t="shared" si="26"/>
        <v/>
      </c>
      <c r="G845" s="275" t="str">
        <f t="shared" si="27"/>
        <v/>
      </c>
      <c r="AU845" t="s">
        <v>356</v>
      </c>
    </row>
    <row r="846" spans="1:93" x14ac:dyDescent="0.2">
      <c r="A846" s="274" t="s">
        <v>9239</v>
      </c>
      <c r="B846" s="274" t="s">
        <v>394</v>
      </c>
      <c r="C846" s="274" t="s">
        <v>360</v>
      </c>
      <c r="D846" s="275"/>
      <c r="E846" s="274"/>
      <c r="F846" s="275" t="str">
        <f t="shared" si="26"/>
        <v/>
      </c>
      <c r="G846" s="275" t="str">
        <f t="shared" si="27"/>
        <v/>
      </c>
      <c r="AU846" t="s">
        <v>356</v>
      </c>
    </row>
    <row r="847" spans="1:93" x14ac:dyDescent="0.2">
      <c r="A847" s="274" t="s">
        <v>8794</v>
      </c>
      <c r="B847" s="274" t="s">
        <v>54</v>
      </c>
      <c r="C847" s="274" t="s">
        <v>358</v>
      </c>
      <c r="D847" s="275">
        <v>4.9384252529999997E-5</v>
      </c>
      <c r="E847" s="274"/>
      <c r="F847" s="275" t="str">
        <f t="shared" si="26"/>
        <v/>
      </c>
      <c r="G847" s="275">
        <f t="shared" si="27"/>
        <v>4.9384252529999997E-5</v>
      </c>
      <c r="AU847" t="s">
        <v>356</v>
      </c>
    </row>
    <row r="848" spans="1:93" x14ac:dyDescent="0.2">
      <c r="A848" s="274" t="s">
        <v>8794</v>
      </c>
      <c r="B848" s="274" t="s">
        <v>9414</v>
      </c>
      <c r="C848" s="274"/>
      <c r="D848" s="275">
        <v>-6.6649544840000002E-6</v>
      </c>
      <c r="E848" s="274"/>
      <c r="F848" s="275">
        <f t="shared" si="26"/>
        <v>-6.6649544840000002E-6</v>
      </c>
      <c r="G848" s="275" t="str">
        <f t="shared" si="27"/>
        <v/>
      </c>
      <c r="AU848" t="s">
        <v>356</v>
      </c>
    </row>
    <row r="849" spans="1:94" x14ac:dyDescent="0.2">
      <c r="A849" s="274" t="s">
        <v>8794</v>
      </c>
      <c r="B849" s="274" t="s">
        <v>9274</v>
      </c>
      <c r="C849" s="274" t="s">
        <v>358</v>
      </c>
      <c r="D849" s="275">
        <v>-4.2719298040000003E-5</v>
      </c>
      <c r="E849" s="274"/>
      <c r="F849" s="275">
        <f t="shared" si="26"/>
        <v>-4.2719298040000003E-5</v>
      </c>
      <c r="G849" s="275" t="str">
        <f t="shared" si="27"/>
        <v/>
      </c>
      <c r="AZ849" t="s">
        <v>362</v>
      </c>
      <c r="BO849" t="s">
        <v>362</v>
      </c>
      <c r="BU849" t="s">
        <v>362</v>
      </c>
      <c r="BX849" t="s">
        <v>362</v>
      </c>
    </row>
    <row r="850" spans="1:94" x14ac:dyDescent="0.2">
      <c r="A850" s="274" t="s">
        <v>8794</v>
      </c>
      <c r="B850" s="274" t="s">
        <v>52</v>
      </c>
      <c r="C850" s="274" t="s">
        <v>358</v>
      </c>
      <c r="D850" s="275"/>
      <c r="E850" s="274"/>
      <c r="F850" s="275" t="str">
        <f t="shared" si="26"/>
        <v/>
      </c>
      <c r="G850" s="275" t="str">
        <f t="shared" si="27"/>
        <v/>
      </c>
    </row>
    <row r="851" spans="1:94" x14ac:dyDescent="0.2">
      <c r="A851" s="274" t="s">
        <v>8794</v>
      </c>
      <c r="B851" s="274" t="s">
        <v>401</v>
      </c>
      <c r="C851" s="274" t="s">
        <v>358</v>
      </c>
      <c r="D851" s="275"/>
      <c r="E851" s="274"/>
      <c r="F851" s="275" t="str">
        <f t="shared" si="26"/>
        <v/>
      </c>
      <c r="G851" s="275" t="str">
        <f t="shared" si="27"/>
        <v/>
      </c>
      <c r="H851" t="s">
        <v>361</v>
      </c>
    </row>
    <row r="852" spans="1:94" x14ac:dyDescent="0.2">
      <c r="A852" s="274" t="s">
        <v>9240</v>
      </c>
      <c r="B852" s="274" t="s">
        <v>54</v>
      </c>
      <c r="C852" s="274" t="s">
        <v>366</v>
      </c>
      <c r="D852" s="275">
        <v>1.3426685089999999E-2</v>
      </c>
      <c r="E852" s="274"/>
      <c r="F852" s="275" t="str">
        <f t="shared" si="26"/>
        <v/>
      </c>
      <c r="G852" s="275">
        <f t="shared" si="27"/>
        <v>1.3426685089999999E-2</v>
      </c>
    </row>
    <row r="853" spans="1:94" x14ac:dyDescent="0.2">
      <c r="A853" s="274" t="s">
        <v>9240</v>
      </c>
      <c r="B853" s="274" t="s">
        <v>9414</v>
      </c>
      <c r="C853" s="274"/>
      <c r="D853" s="275">
        <v>-1.835500906E-3</v>
      </c>
      <c r="E853" s="274"/>
      <c r="F853" s="275">
        <f t="shared" si="26"/>
        <v>-1.835500906E-3</v>
      </c>
      <c r="G853" s="275" t="str">
        <f t="shared" si="27"/>
        <v/>
      </c>
    </row>
    <row r="854" spans="1:94" x14ac:dyDescent="0.2">
      <c r="A854" s="274" t="s">
        <v>9240</v>
      </c>
      <c r="B854" s="274" t="s">
        <v>9274</v>
      </c>
      <c r="C854" s="274" t="s">
        <v>366</v>
      </c>
      <c r="D854" s="275">
        <v>-1.1591184189999999E-2</v>
      </c>
      <c r="E854" s="274"/>
      <c r="F854" s="275">
        <f t="shared" si="26"/>
        <v>-1.1591184189999999E-2</v>
      </c>
      <c r="G854" s="275" t="str">
        <f t="shared" si="27"/>
        <v/>
      </c>
      <c r="AU854" t="s">
        <v>373</v>
      </c>
      <c r="AZ854" t="s">
        <v>373</v>
      </c>
      <c r="CJ854" t="s">
        <v>373</v>
      </c>
    </row>
    <row r="855" spans="1:94" x14ac:dyDescent="0.2">
      <c r="A855" s="274" t="s">
        <v>9240</v>
      </c>
      <c r="B855" s="274" t="s">
        <v>52</v>
      </c>
      <c r="C855" s="274" t="s">
        <v>366</v>
      </c>
      <c r="D855" s="275"/>
      <c r="E855" s="274"/>
      <c r="F855" s="275" t="str">
        <f t="shared" si="26"/>
        <v/>
      </c>
      <c r="G855" s="275" t="str">
        <f t="shared" si="27"/>
        <v/>
      </c>
      <c r="AU855" t="s">
        <v>373</v>
      </c>
    </row>
    <row r="856" spans="1:94" x14ac:dyDescent="0.2">
      <c r="A856" s="274" t="s">
        <v>9240</v>
      </c>
      <c r="B856" s="274" t="s">
        <v>401</v>
      </c>
      <c r="C856" s="274" t="s">
        <v>366</v>
      </c>
      <c r="D856" s="275"/>
      <c r="E856" s="274"/>
      <c r="F856" s="275" t="str">
        <f t="shared" si="26"/>
        <v/>
      </c>
      <c r="G856" s="275" t="str">
        <f t="shared" si="27"/>
        <v/>
      </c>
      <c r="AU856" t="s">
        <v>373</v>
      </c>
      <c r="CL856" t="s">
        <v>373</v>
      </c>
    </row>
    <row r="857" spans="1:94" x14ac:dyDescent="0.2">
      <c r="A857" s="274" t="s">
        <v>9241</v>
      </c>
      <c r="B857" s="274" t="s">
        <v>54</v>
      </c>
      <c r="C857" s="274" t="s">
        <v>362</v>
      </c>
      <c r="D857" s="275">
        <v>1.830228086E-5</v>
      </c>
      <c r="E857" s="274"/>
      <c r="F857" s="275" t="str">
        <f t="shared" si="26"/>
        <v/>
      </c>
      <c r="G857" s="275">
        <f t="shared" si="27"/>
        <v>1.830228086E-5</v>
      </c>
      <c r="AU857" t="s">
        <v>373</v>
      </c>
      <c r="AY857" t="s">
        <v>373</v>
      </c>
    </row>
    <row r="858" spans="1:94" x14ac:dyDescent="0.2">
      <c r="A858" s="274" t="s">
        <v>9241</v>
      </c>
      <c r="B858" s="274" t="s">
        <v>9414</v>
      </c>
      <c r="C858" s="274"/>
      <c r="D858" s="275">
        <v>-2.415567376E-6</v>
      </c>
      <c r="E858" s="274"/>
      <c r="F858" s="275">
        <f t="shared" si="26"/>
        <v>-2.415567376E-6</v>
      </c>
      <c r="G858" s="275" t="str">
        <f t="shared" si="27"/>
        <v/>
      </c>
      <c r="AU858" t="s">
        <v>362</v>
      </c>
      <c r="BW858" t="s">
        <v>362</v>
      </c>
    </row>
    <row r="859" spans="1:94" x14ac:dyDescent="0.2">
      <c r="A859" s="274" t="s">
        <v>9241</v>
      </c>
      <c r="B859" s="274" t="s">
        <v>9274</v>
      </c>
      <c r="C859" s="274" t="s">
        <v>362</v>
      </c>
      <c r="D859" s="275">
        <v>-1.5886713489999999E-5</v>
      </c>
      <c r="E859" s="274"/>
      <c r="F859" s="275">
        <f t="shared" si="26"/>
        <v>-1.5886713489999999E-5</v>
      </c>
      <c r="G859" s="275" t="str">
        <f t="shared" si="27"/>
        <v/>
      </c>
      <c r="AP859" t="s">
        <v>362</v>
      </c>
      <c r="AZ859" t="s">
        <v>362</v>
      </c>
      <c r="BU859" t="s">
        <v>362</v>
      </c>
      <c r="BW859" t="s">
        <v>362</v>
      </c>
      <c r="BX859" t="s">
        <v>362</v>
      </c>
    </row>
    <row r="860" spans="1:94" x14ac:dyDescent="0.2">
      <c r="A860" s="274" t="s">
        <v>9241</v>
      </c>
      <c r="B860" s="274" t="s">
        <v>52</v>
      </c>
      <c r="C860" s="274" t="s">
        <v>362</v>
      </c>
      <c r="D860" s="275"/>
      <c r="E860" s="274"/>
      <c r="F860" s="275" t="str">
        <f t="shared" si="26"/>
        <v/>
      </c>
      <c r="G860" s="275" t="str">
        <f t="shared" si="27"/>
        <v/>
      </c>
      <c r="K860" t="s">
        <v>358</v>
      </c>
      <c r="AM860" t="s">
        <v>358</v>
      </c>
      <c r="AU860" t="s">
        <v>358</v>
      </c>
      <c r="AZ860" t="s">
        <v>358</v>
      </c>
      <c r="BO860" t="s">
        <v>358</v>
      </c>
      <c r="CP860" t="s">
        <v>358</v>
      </c>
    </row>
    <row r="861" spans="1:94" x14ac:dyDescent="0.2">
      <c r="A861" s="274" t="s">
        <v>9241</v>
      </c>
      <c r="B861" s="274" t="s">
        <v>401</v>
      </c>
      <c r="C861" s="274" t="s">
        <v>362</v>
      </c>
      <c r="D861" s="275"/>
      <c r="E861" s="274"/>
      <c r="F861" s="275" t="str">
        <f t="shared" si="26"/>
        <v/>
      </c>
      <c r="G861" s="275" t="str">
        <f t="shared" si="27"/>
        <v/>
      </c>
      <c r="Q861" t="s">
        <v>358</v>
      </c>
      <c r="AM861" t="s">
        <v>358</v>
      </c>
      <c r="AU861" t="s">
        <v>358</v>
      </c>
      <c r="AZ861" t="s">
        <v>358</v>
      </c>
      <c r="BO861" t="s">
        <v>358</v>
      </c>
      <c r="CP861" t="s">
        <v>358</v>
      </c>
    </row>
    <row r="862" spans="1:94" x14ac:dyDescent="0.2">
      <c r="A862" s="274" t="s">
        <v>9242</v>
      </c>
      <c r="B862" s="274" t="s">
        <v>399</v>
      </c>
      <c r="C862" s="274" t="s">
        <v>358</v>
      </c>
      <c r="D862" s="275">
        <v>1.4514329629999999E-5</v>
      </c>
      <c r="E862" s="274"/>
      <c r="F862" s="275" t="str">
        <f t="shared" si="26"/>
        <v/>
      </c>
      <c r="G862" s="275">
        <f t="shared" si="27"/>
        <v>1.4514329629999999E-5</v>
      </c>
      <c r="CP862" t="s">
        <v>362</v>
      </c>
    </row>
    <row r="863" spans="1:94" x14ac:dyDescent="0.2">
      <c r="A863" s="274" t="s">
        <v>9242</v>
      </c>
      <c r="B863" s="274" t="s">
        <v>9414</v>
      </c>
      <c r="C863" s="274"/>
      <c r="D863" s="275">
        <v>-3.4326736130000001E-6</v>
      </c>
      <c r="E863" s="274"/>
      <c r="F863" s="275">
        <f t="shared" si="26"/>
        <v>-3.4326736130000001E-6</v>
      </c>
      <c r="G863" s="275" t="str">
        <f t="shared" si="27"/>
        <v/>
      </c>
      <c r="AU863" t="s">
        <v>358</v>
      </c>
      <c r="AZ863" t="s">
        <v>358</v>
      </c>
      <c r="BO863" t="s">
        <v>358</v>
      </c>
      <c r="BX863" t="s">
        <v>358</v>
      </c>
      <c r="CA863" t="s">
        <v>358</v>
      </c>
      <c r="CP863" t="s">
        <v>358</v>
      </c>
    </row>
    <row r="864" spans="1:94" x14ac:dyDescent="0.2">
      <c r="A864" s="274" t="s">
        <v>9242</v>
      </c>
      <c r="B864" s="274" t="s">
        <v>9274</v>
      </c>
      <c r="C864" s="274" t="s">
        <v>358</v>
      </c>
      <c r="D864" s="275">
        <v>-1.108165602E-5</v>
      </c>
      <c r="E864" s="274"/>
      <c r="F864" s="275">
        <f t="shared" si="26"/>
        <v>-1.108165602E-5</v>
      </c>
      <c r="G864" s="275" t="str">
        <f t="shared" si="27"/>
        <v/>
      </c>
      <c r="AU864" t="s">
        <v>358</v>
      </c>
      <c r="AZ864" t="s">
        <v>358</v>
      </c>
      <c r="BO864" t="s">
        <v>358</v>
      </c>
      <c r="BX864" t="s">
        <v>358</v>
      </c>
      <c r="CB864" t="s">
        <v>358</v>
      </c>
      <c r="CP864" t="s">
        <v>358</v>
      </c>
    </row>
    <row r="865" spans="1:95" x14ac:dyDescent="0.2">
      <c r="A865" s="274" t="s">
        <v>9242</v>
      </c>
      <c r="B865" s="274" t="s">
        <v>52</v>
      </c>
      <c r="C865" s="274" t="s">
        <v>358</v>
      </c>
      <c r="D865" s="275"/>
      <c r="E865" s="274"/>
      <c r="F865" s="275" t="str">
        <f t="shared" si="26"/>
        <v/>
      </c>
      <c r="G865" s="275" t="str">
        <f t="shared" si="27"/>
        <v/>
      </c>
      <c r="AP865" t="s">
        <v>357</v>
      </c>
    </row>
    <row r="866" spans="1:95" x14ac:dyDescent="0.2">
      <c r="A866" s="274" t="s">
        <v>9242</v>
      </c>
      <c r="B866" s="274" t="s">
        <v>401</v>
      </c>
      <c r="C866" s="274" t="s">
        <v>358</v>
      </c>
      <c r="D866" s="275"/>
      <c r="E866" s="274"/>
      <c r="F866" s="275" t="str">
        <f t="shared" si="26"/>
        <v/>
      </c>
      <c r="G866" s="275" t="str">
        <f t="shared" si="27"/>
        <v/>
      </c>
      <c r="BH866" t="s">
        <v>358</v>
      </c>
    </row>
    <row r="867" spans="1:95" x14ac:dyDescent="0.2">
      <c r="A867" s="274" t="s">
        <v>8481</v>
      </c>
      <c r="B867" s="274" t="s">
        <v>52</v>
      </c>
      <c r="C867" s="274" t="s">
        <v>360</v>
      </c>
      <c r="D867" s="275"/>
      <c r="E867" s="274"/>
      <c r="F867" s="275" t="str">
        <f t="shared" si="26"/>
        <v/>
      </c>
      <c r="G867" s="275" t="str">
        <f t="shared" si="27"/>
        <v/>
      </c>
      <c r="AU867" t="s">
        <v>358</v>
      </c>
      <c r="AZ867" t="s">
        <v>358</v>
      </c>
      <c r="BO867" t="s">
        <v>358</v>
      </c>
      <c r="BU867" t="s">
        <v>358</v>
      </c>
      <c r="BX867" t="s">
        <v>358</v>
      </c>
      <c r="CP867" t="s">
        <v>358</v>
      </c>
    </row>
    <row r="868" spans="1:95" x14ac:dyDescent="0.2">
      <c r="A868" s="274" t="s">
        <v>8481</v>
      </c>
      <c r="B868" s="274" t="s">
        <v>8273</v>
      </c>
      <c r="C868" s="274" t="s">
        <v>360</v>
      </c>
      <c r="D868" s="275"/>
      <c r="E868" s="274"/>
      <c r="F868" s="275" t="str">
        <f t="shared" si="26"/>
        <v/>
      </c>
      <c r="G868" s="275" t="str">
        <f t="shared" si="27"/>
        <v/>
      </c>
      <c r="AU868" t="s">
        <v>374</v>
      </c>
    </row>
    <row r="869" spans="1:95" x14ac:dyDescent="0.2">
      <c r="A869" s="274" t="s">
        <v>8482</v>
      </c>
      <c r="B869" s="274" t="s">
        <v>402</v>
      </c>
      <c r="C869" s="274" t="s">
        <v>362</v>
      </c>
      <c r="D869" s="275"/>
      <c r="E869" s="274"/>
      <c r="F869" s="275" t="str">
        <f t="shared" si="26"/>
        <v/>
      </c>
      <c r="G869" s="275" t="str">
        <f t="shared" si="27"/>
        <v/>
      </c>
      <c r="AP869" t="s">
        <v>357</v>
      </c>
    </row>
    <row r="870" spans="1:95" x14ac:dyDescent="0.2">
      <c r="A870" s="274" t="s">
        <v>8345</v>
      </c>
      <c r="B870" s="274" t="s">
        <v>480</v>
      </c>
      <c r="C870" s="274" t="s">
        <v>366</v>
      </c>
      <c r="D870" s="275"/>
      <c r="E870" s="274"/>
      <c r="F870" s="275" t="str">
        <f t="shared" si="26"/>
        <v/>
      </c>
      <c r="G870" s="275" t="str">
        <f t="shared" si="27"/>
        <v/>
      </c>
      <c r="BI870" t="s">
        <v>358</v>
      </c>
    </row>
    <row r="871" spans="1:95" x14ac:dyDescent="0.2">
      <c r="A871" s="274" t="s">
        <v>8324</v>
      </c>
      <c r="B871" s="274" t="s">
        <v>480</v>
      </c>
      <c r="C871" s="274" t="s">
        <v>361</v>
      </c>
      <c r="D871" s="275"/>
      <c r="E871" s="274"/>
      <c r="F871" s="275" t="str">
        <f t="shared" si="26"/>
        <v/>
      </c>
      <c r="G871" s="275" t="str">
        <f t="shared" si="27"/>
        <v/>
      </c>
      <c r="AV871" t="s">
        <v>358</v>
      </c>
      <c r="BA871" t="s">
        <v>358</v>
      </c>
      <c r="BP871" t="s">
        <v>358</v>
      </c>
      <c r="BV871" t="s">
        <v>358</v>
      </c>
      <c r="BY871" t="s">
        <v>358</v>
      </c>
      <c r="CQ871" t="s">
        <v>358</v>
      </c>
    </row>
    <row r="872" spans="1:95" x14ac:dyDescent="0.2">
      <c r="A872" s="274" t="s">
        <v>9243</v>
      </c>
      <c r="B872" s="274" t="s">
        <v>402</v>
      </c>
      <c r="C872" s="274" t="s">
        <v>365</v>
      </c>
      <c r="D872" s="275"/>
      <c r="E872" s="274"/>
      <c r="F872" s="275" t="str">
        <f t="shared" si="26"/>
        <v/>
      </c>
      <c r="G872" s="275" t="str">
        <f t="shared" si="27"/>
        <v/>
      </c>
      <c r="AV872" t="s">
        <v>374</v>
      </c>
    </row>
    <row r="873" spans="1:95" x14ac:dyDescent="0.2">
      <c r="A873" s="274" t="s">
        <v>8325</v>
      </c>
      <c r="B873" s="274" t="s">
        <v>52</v>
      </c>
      <c r="C873" s="274" t="s">
        <v>366</v>
      </c>
      <c r="D873" s="275"/>
      <c r="E873" s="274"/>
      <c r="F873" s="275" t="str">
        <f t="shared" si="26"/>
        <v/>
      </c>
      <c r="G873" s="275" t="str">
        <f t="shared" si="27"/>
        <v/>
      </c>
    </row>
    <row r="874" spans="1:95" x14ac:dyDescent="0.2">
      <c r="A874" s="274" t="s">
        <v>9244</v>
      </c>
      <c r="B874" s="274" t="s">
        <v>52</v>
      </c>
      <c r="C874" s="274" t="s">
        <v>358</v>
      </c>
      <c r="D874" s="275"/>
      <c r="E874" s="274"/>
      <c r="F874" s="275" t="str">
        <f t="shared" si="26"/>
        <v/>
      </c>
      <c r="G874" s="275" t="str">
        <f t="shared" si="27"/>
        <v/>
      </c>
    </row>
    <row r="875" spans="1:95" x14ac:dyDescent="0.2">
      <c r="A875" s="274" t="s">
        <v>9245</v>
      </c>
      <c r="B875" s="274" t="s">
        <v>52</v>
      </c>
      <c r="C875" s="274" t="s">
        <v>362</v>
      </c>
      <c r="D875" s="275"/>
      <c r="E875" s="274"/>
      <c r="F875" s="275" t="str">
        <f t="shared" si="26"/>
        <v/>
      </c>
      <c r="G875" s="275" t="str">
        <f t="shared" si="27"/>
        <v/>
      </c>
    </row>
    <row r="876" spans="1:95" x14ac:dyDescent="0.2">
      <c r="A876" s="274" t="s">
        <v>9246</v>
      </c>
      <c r="B876" s="274" t="s">
        <v>52</v>
      </c>
      <c r="C876" s="274" t="s">
        <v>361</v>
      </c>
      <c r="D876" s="275"/>
      <c r="E876" s="274"/>
      <c r="F876" s="275" t="str">
        <f t="shared" si="26"/>
        <v/>
      </c>
      <c r="G876" s="275" t="str">
        <f t="shared" si="27"/>
        <v/>
      </c>
    </row>
    <row r="877" spans="1:95" x14ac:dyDescent="0.2">
      <c r="A877" s="274" t="s">
        <v>9247</v>
      </c>
      <c r="B877" s="274" t="s">
        <v>52</v>
      </c>
      <c r="C877" s="274" t="s">
        <v>365</v>
      </c>
      <c r="D877" s="275"/>
      <c r="E877" s="274"/>
      <c r="F877" s="275" t="str">
        <f t="shared" si="26"/>
        <v/>
      </c>
      <c r="G877" s="275" t="str">
        <f t="shared" si="27"/>
        <v/>
      </c>
    </row>
    <row r="878" spans="1:95" x14ac:dyDescent="0.2">
      <c r="A878" s="274" t="s">
        <v>8980</v>
      </c>
      <c r="B878" s="274" t="s">
        <v>8294</v>
      </c>
      <c r="C878" s="274" t="s">
        <v>363</v>
      </c>
      <c r="D878" s="275"/>
      <c r="E878" s="274"/>
      <c r="F878" s="275" t="str">
        <f t="shared" si="26"/>
        <v/>
      </c>
      <c r="G878" s="275" t="str">
        <f t="shared" si="27"/>
        <v/>
      </c>
    </row>
    <row r="879" spans="1:95" x14ac:dyDescent="0.2">
      <c r="A879" s="274" t="s">
        <v>8980</v>
      </c>
      <c r="B879" s="274" t="s">
        <v>8288</v>
      </c>
      <c r="C879" s="274" t="s">
        <v>363</v>
      </c>
      <c r="D879" s="275"/>
      <c r="E879" s="274"/>
      <c r="F879" s="275" t="str">
        <f t="shared" si="26"/>
        <v/>
      </c>
      <c r="G879" s="275" t="str">
        <f t="shared" si="27"/>
        <v/>
      </c>
    </row>
    <row r="880" spans="1:95" x14ac:dyDescent="0.2">
      <c r="A880" s="274" t="s">
        <v>8980</v>
      </c>
      <c r="B880" s="274" t="s">
        <v>8276</v>
      </c>
      <c r="C880" s="274" t="s">
        <v>363</v>
      </c>
      <c r="D880" s="275"/>
      <c r="E880" s="274"/>
      <c r="F880" s="275" t="str">
        <f t="shared" si="26"/>
        <v/>
      </c>
      <c r="G880" s="275" t="str">
        <f t="shared" si="27"/>
        <v/>
      </c>
    </row>
    <row r="881" spans="1:7" x14ac:dyDescent="0.2">
      <c r="A881" s="274" t="s">
        <v>8795</v>
      </c>
      <c r="B881" s="274" t="s">
        <v>8294</v>
      </c>
      <c r="C881" s="274" t="s">
        <v>363</v>
      </c>
      <c r="D881" s="275">
        <v>6.2005272070000003E-6</v>
      </c>
      <c r="E881" s="274"/>
      <c r="F881" s="275" t="str">
        <f t="shared" si="26"/>
        <v/>
      </c>
      <c r="G881" s="275">
        <f t="shared" si="27"/>
        <v>6.2005272070000003E-6</v>
      </c>
    </row>
    <row r="882" spans="1:7" x14ac:dyDescent="0.2">
      <c r="A882" s="274" t="s">
        <v>8795</v>
      </c>
      <c r="B882" s="274" t="s">
        <v>9414</v>
      </c>
      <c r="C882" s="274"/>
      <c r="D882" s="275">
        <v>-4.5503139230000001E-5</v>
      </c>
      <c r="E882" s="274"/>
      <c r="F882" s="275">
        <f t="shared" si="26"/>
        <v>-4.5503139230000001E-5</v>
      </c>
      <c r="G882" s="275" t="str">
        <f t="shared" si="27"/>
        <v/>
      </c>
    </row>
    <row r="883" spans="1:7" x14ac:dyDescent="0.2">
      <c r="A883" s="274" t="s">
        <v>8795</v>
      </c>
      <c r="B883" s="274" t="s">
        <v>8288</v>
      </c>
      <c r="C883" s="274" t="s">
        <v>363</v>
      </c>
      <c r="D883" s="275">
        <v>3.3209690130000002E-5</v>
      </c>
      <c r="E883" s="274"/>
      <c r="F883" s="275" t="str">
        <f t="shared" si="26"/>
        <v/>
      </c>
      <c r="G883" s="275">
        <f t="shared" si="27"/>
        <v>3.3209690130000002E-5</v>
      </c>
    </row>
    <row r="884" spans="1:7" x14ac:dyDescent="0.2">
      <c r="A884" s="274" t="s">
        <v>8795</v>
      </c>
      <c r="B884" s="274" t="s">
        <v>8276</v>
      </c>
      <c r="C884" s="274" t="s">
        <v>363</v>
      </c>
      <c r="D884" s="275">
        <v>6.0929219010000003E-6</v>
      </c>
      <c r="E884" s="274"/>
      <c r="F884" s="275" t="str">
        <f t="shared" si="26"/>
        <v/>
      </c>
      <c r="G884" s="275">
        <f t="shared" si="27"/>
        <v>6.0929219010000003E-6</v>
      </c>
    </row>
    <row r="885" spans="1:7" x14ac:dyDescent="0.2">
      <c r="A885" s="274" t="s">
        <v>8426</v>
      </c>
      <c r="B885" s="274" t="s">
        <v>55</v>
      </c>
      <c r="C885" s="274" t="s">
        <v>363</v>
      </c>
      <c r="D885" s="275"/>
      <c r="E885" s="274"/>
      <c r="F885" s="275" t="str">
        <f t="shared" si="26"/>
        <v/>
      </c>
      <c r="G885" s="275" t="str">
        <f t="shared" si="27"/>
        <v/>
      </c>
    </row>
    <row r="886" spans="1:7" x14ac:dyDescent="0.2">
      <c r="A886" s="274" t="s">
        <v>8796</v>
      </c>
      <c r="B886" s="274" t="s">
        <v>54</v>
      </c>
      <c r="C886" s="274" t="s">
        <v>363</v>
      </c>
      <c r="D886" s="275">
        <v>2.3953127390000001E-4</v>
      </c>
      <c r="E886" s="274"/>
      <c r="F886" s="275" t="str">
        <f t="shared" si="26"/>
        <v/>
      </c>
      <c r="G886" s="275">
        <f t="shared" si="27"/>
        <v>2.3953127390000001E-4</v>
      </c>
    </row>
    <row r="887" spans="1:7" x14ac:dyDescent="0.2">
      <c r="A887" s="274" t="s">
        <v>8796</v>
      </c>
      <c r="B887" s="274" t="s">
        <v>9414</v>
      </c>
      <c r="C887" s="274"/>
      <c r="D887" s="275">
        <v>-2.3953127390000001E-4</v>
      </c>
      <c r="E887" s="274"/>
      <c r="F887" s="275">
        <f t="shared" si="26"/>
        <v>-2.3953127390000001E-4</v>
      </c>
      <c r="G887" s="275" t="str">
        <f t="shared" si="27"/>
        <v/>
      </c>
    </row>
    <row r="888" spans="1:7" x14ac:dyDescent="0.2">
      <c r="A888" s="274" t="s">
        <v>8427</v>
      </c>
      <c r="B888" s="274" t="s">
        <v>52</v>
      </c>
      <c r="C888" s="274" t="s">
        <v>363</v>
      </c>
      <c r="D888" s="275"/>
      <c r="E888" s="274"/>
      <c r="F888" s="275" t="str">
        <f t="shared" si="26"/>
        <v/>
      </c>
      <c r="G888" s="275" t="str">
        <f t="shared" si="27"/>
        <v/>
      </c>
    </row>
    <row r="889" spans="1:7" x14ac:dyDescent="0.2">
      <c r="A889" s="274" t="s">
        <v>8797</v>
      </c>
      <c r="B889" s="274" t="s">
        <v>8294</v>
      </c>
      <c r="C889" s="274" t="s">
        <v>363</v>
      </c>
      <c r="D889" s="275"/>
      <c r="E889" s="274"/>
      <c r="F889" s="275" t="str">
        <f t="shared" si="26"/>
        <v/>
      </c>
      <c r="G889" s="275" t="str">
        <f t="shared" si="27"/>
        <v/>
      </c>
    </row>
    <row r="890" spans="1:7" x14ac:dyDescent="0.2">
      <c r="A890" s="274" t="s">
        <v>8797</v>
      </c>
      <c r="B890" s="274" t="s">
        <v>8288</v>
      </c>
      <c r="C890" s="274" t="s">
        <v>363</v>
      </c>
      <c r="D890" s="275"/>
      <c r="E890" s="274"/>
      <c r="F890" s="275" t="str">
        <f t="shared" si="26"/>
        <v/>
      </c>
      <c r="G890" s="275" t="str">
        <f t="shared" si="27"/>
        <v/>
      </c>
    </row>
    <row r="891" spans="1:7" x14ac:dyDescent="0.2">
      <c r="A891" s="274" t="s">
        <v>8797</v>
      </c>
      <c r="B891" s="274" t="s">
        <v>8276</v>
      </c>
      <c r="C891" s="274" t="s">
        <v>363</v>
      </c>
      <c r="D891" s="275"/>
      <c r="E891" s="274"/>
      <c r="F891" s="275" t="str">
        <f t="shared" si="26"/>
        <v/>
      </c>
      <c r="G891" s="275" t="str">
        <f t="shared" si="27"/>
        <v/>
      </c>
    </row>
    <row r="892" spans="1:7" x14ac:dyDescent="0.2">
      <c r="A892" s="274" t="s">
        <v>8798</v>
      </c>
      <c r="B892" s="274" t="s">
        <v>8295</v>
      </c>
      <c r="C892" s="274" t="s">
        <v>363</v>
      </c>
      <c r="D892" s="275">
        <v>0.78693219339999998</v>
      </c>
      <c r="E892" s="274"/>
      <c r="F892" s="275" t="str">
        <f t="shared" si="26"/>
        <v/>
      </c>
      <c r="G892" s="275">
        <f t="shared" si="27"/>
        <v>0.78693219339999998</v>
      </c>
    </row>
    <row r="893" spans="1:7" x14ac:dyDescent="0.2">
      <c r="A893" s="274" t="s">
        <v>8798</v>
      </c>
      <c r="B893" s="274" t="s">
        <v>8296</v>
      </c>
      <c r="C893" s="274" t="s">
        <v>363</v>
      </c>
      <c r="D893" s="275">
        <v>1.5479487290000001E-3</v>
      </c>
      <c r="E893" s="274"/>
      <c r="F893" s="275" t="str">
        <f t="shared" si="26"/>
        <v/>
      </c>
      <c r="G893" s="275">
        <f t="shared" si="27"/>
        <v>1.5479487290000001E-3</v>
      </c>
    </row>
    <row r="894" spans="1:7" x14ac:dyDescent="0.2">
      <c r="A894" s="274" t="s">
        <v>8798</v>
      </c>
      <c r="B894" s="274" t="s">
        <v>9414</v>
      </c>
      <c r="C894" s="274"/>
      <c r="D894" s="275">
        <v>-0.78982168389999996</v>
      </c>
      <c r="E894" s="274"/>
      <c r="F894" s="275">
        <f t="shared" si="26"/>
        <v>-0.78982168389999996</v>
      </c>
      <c r="G894" s="275" t="str">
        <f t="shared" si="27"/>
        <v/>
      </c>
    </row>
    <row r="895" spans="1:7" x14ac:dyDescent="0.2">
      <c r="A895" s="274" t="s">
        <v>8798</v>
      </c>
      <c r="B895" s="274" t="s">
        <v>8271</v>
      </c>
      <c r="C895" s="274" t="s">
        <v>363</v>
      </c>
      <c r="D895" s="275">
        <v>1.3415417740000001E-3</v>
      </c>
      <c r="E895" s="274"/>
      <c r="F895" s="275" t="str">
        <f t="shared" si="26"/>
        <v/>
      </c>
      <c r="G895" s="275">
        <f t="shared" si="27"/>
        <v>1.3415417740000001E-3</v>
      </c>
    </row>
    <row r="896" spans="1:7" x14ac:dyDescent="0.2">
      <c r="A896" s="274" t="s">
        <v>8799</v>
      </c>
      <c r="B896" s="274" t="s">
        <v>9414</v>
      </c>
      <c r="C896" s="274"/>
      <c r="D896" s="275">
        <v>-3.3663191889999997E-8</v>
      </c>
      <c r="E896" s="274"/>
      <c r="F896" s="275">
        <f t="shared" si="26"/>
        <v>-3.3663191889999997E-8</v>
      </c>
      <c r="G896" s="275" t="str">
        <f t="shared" si="27"/>
        <v/>
      </c>
    </row>
    <row r="897" spans="1:7" x14ac:dyDescent="0.2">
      <c r="A897" s="274" t="s">
        <v>8799</v>
      </c>
      <c r="B897" s="274" t="s">
        <v>8293</v>
      </c>
      <c r="C897" s="274" t="s">
        <v>367</v>
      </c>
      <c r="D897" s="275">
        <v>3.3663191889999997E-8</v>
      </c>
      <c r="E897" s="274"/>
      <c r="F897" s="275" t="str">
        <f t="shared" si="26"/>
        <v/>
      </c>
      <c r="G897" s="275">
        <f t="shared" si="27"/>
        <v>3.3663191889999997E-8</v>
      </c>
    </row>
    <row r="898" spans="1:7" x14ac:dyDescent="0.2">
      <c r="A898" s="274" t="s">
        <v>8800</v>
      </c>
      <c r="B898" s="274" t="s">
        <v>402</v>
      </c>
      <c r="C898" s="274" t="s">
        <v>368</v>
      </c>
      <c r="D898" s="275"/>
      <c r="E898" s="274"/>
      <c r="F898" s="275" t="str">
        <f t="shared" si="26"/>
        <v/>
      </c>
      <c r="G898" s="275" t="str">
        <f t="shared" si="27"/>
        <v/>
      </c>
    </row>
    <row r="899" spans="1:7" x14ac:dyDescent="0.2">
      <c r="A899" s="274" t="s">
        <v>8800</v>
      </c>
      <c r="B899" s="274" t="s">
        <v>480</v>
      </c>
      <c r="C899" s="274" t="s">
        <v>368</v>
      </c>
      <c r="D899" s="275"/>
      <c r="E899" s="274"/>
      <c r="F899" s="275" t="str">
        <f t="shared" si="26"/>
        <v/>
      </c>
      <c r="G899" s="275" t="str">
        <f t="shared" si="27"/>
        <v/>
      </c>
    </row>
    <row r="900" spans="1:7" x14ac:dyDescent="0.2">
      <c r="A900" s="274" t="s">
        <v>8801</v>
      </c>
      <c r="B900" s="274" t="s">
        <v>52</v>
      </c>
      <c r="C900" s="274" t="s">
        <v>368</v>
      </c>
      <c r="D900" s="275"/>
      <c r="E900" s="274"/>
      <c r="F900" s="275" t="str">
        <f t="shared" si="26"/>
        <v/>
      </c>
      <c r="G900" s="275" t="str">
        <f t="shared" si="27"/>
        <v/>
      </c>
    </row>
    <row r="901" spans="1:7" x14ac:dyDescent="0.2">
      <c r="A901" s="274" t="s">
        <v>9248</v>
      </c>
      <c r="B901" s="274" t="s">
        <v>399</v>
      </c>
      <c r="C901" s="274" t="s">
        <v>361</v>
      </c>
      <c r="D901" s="275">
        <v>5.1145162380000003E-3</v>
      </c>
      <c r="E901" s="274"/>
      <c r="F901" s="275" t="str">
        <f t="shared" si="26"/>
        <v/>
      </c>
      <c r="G901" s="275">
        <f t="shared" si="27"/>
        <v>5.1145162380000003E-3</v>
      </c>
    </row>
    <row r="902" spans="1:7" x14ac:dyDescent="0.2">
      <c r="A902" s="274" t="s">
        <v>9248</v>
      </c>
      <c r="B902" s="274" t="s">
        <v>9414</v>
      </c>
      <c r="C902" s="274"/>
      <c r="D902" s="275">
        <v>-5.1145162380000003E-3</v>
      </c>
      <c r="E902" s="274"/>
      <c r="F902" s="275">
        <f t="shared" ref="F902:F965" si="28">IF(D902&lt;0,D902,"")</f>
        <v>-5.1145162380000003E-3</v>
      </c>
      <c r="G902" s="275" t="str">
        <f t="shared" ref="G902:G965" si="29">IF(D902&gt;0,D902,"")</f>
        <v/>
      </c>
    </row>
    <row r="903" spans="1:7" x14ac:dyDescent="0.2">
      <c r="A903" s="274" t="s">
        <v>9248</v>
      </c>
      <c r="B903" s="274" t="s">
        <v>400</v>
      </c>
      <c r="C903" s="274" t="s">
        <v>361</v>
      </c>
      <c r="D903" s="275"/>
      <c r="E903" s="274"/>
      <c r="F903" s="275" t="str">
        <f t="shared" si="28"/>
        <v/>
      </c>
      <c r="G903" s="275" t="str">
        <f t="shared" si="29"/>
        <v/>
      </c>
    </row>
    <row r="904" spans="1:7" x14ac:dyDescent="0.2">
      <c r="A904" s="274" t="s">
        <v>8424</v>
      </c>
      <c r="B904" s="274" t="s">
        <v>397</v>
      </c>
      <c r="C904" s="274" t="s">
        <v>368</v>
      </c>
      <c r="D904" s="275">
        <v>9.8329641960000005E-2</v>
      </c>
      <c r="E904" s="274"/>
      <c r="F904" s="275" t="str">
        <f t="shared" si="28"/>
        <v/>
      </c>
      <c r="G904" s="275">
        <f t="shared" si="29"/>
        <v>9.8329641960000005E-2</v>
      </c>
    </row>
    <row r="905" spans="1:7" x14ac:dyDescent="0.2">
      <c r="A905" s="274" t="s">
        <v>8424</v>
      </c>
      <c r="B905" s="274" t="s">
        <v>8294</v>
      </c>
      <c r="C905" s="274" t="s">
        <v>368</v>
      </c>
      <c r="D905" s="275">
        <v>6.3353199690000001E-6</v>
      </c>
      <c r="E905" s="274"/>
      <c r="F905" s="275" t="str">
        <f t="shared" si="28"/>
        <v/>
      </c>
      <c r="G905" s="275">
        <f t="shared" si="29"/>
        <v>6.3353199690000001E-6</v>
      </c>
    </row>
    <row r="906" spans="1:7" x14ac:dyDescent="0.2">
      <c r="A906" s="274" t="s">
        <v>8424</v>
      </c>
      <c r="B906" s="274" t="s">
        <v>409</v>
      </c>
      <c r="C906" s="274" t="s">
        <v>368</v>
      </c>
      <c r="D906" s="275">
        <v>0.1616054069</v>
      </c>
      <c r="E906" s="274"/>
      <c r="F906" s="275" t="str">
        <f t="shared" si="28"/>
        <v/>
      </c>
      <c r="G906" s="275">
        <f t="shared" si="29"/>
        <v>0.1616054069</v>
      </c>
    </row>
    <row r="907" spans="1:7" x14ac:dyDescent="0.2">
      <c r="A907" s="274" t="s">
        <v>8424</v>
      </c>
      <c r="B907" s="274" t="s">
        <v>9414</v>
      </c>
      <c r="C907" s="274"/>
      <c r="D907" s="275">
        <v>-0.26048864560000001</v>
      </c>
      <c r="E907" s="274"/>
      <c r="F907" s="275">
        <f t="shared" si="28"/>
        <v>-0.26048864560000001</v>
      </c>
      <c r="G907" s="275" t="str">
        <f t="shared" si="29"/>
        <v/>
      </c>
    </row>
    <row r="908" spans="1:7" x14ac:dyDescent="0.2">
      <c r="A908" s="274" t="s">
        <v>8424</v>
      </c>
      <c r="B908" s="274" t="s">
        <v>8288</v>
      </c>
      <c r="C908" s="274" t="s">
        <v>368</v>
      </c>
      <c r="D908" s="275">
        <v>5.4046023709999999E-4</v>
      </c>
      <c r="E908" s="274"/>
      <c r="F908" s="275" t="str">
        <f t="shared" si="28"/>
        <v/>
      </c>
      <c r="G908" s="275">
        <f t="shared" si="29"/>
        <v>5.4046023709999999E-4</v>
      </c>
    </row>
    <row r="909" spans="1:7" x14ac:dyDescent="0.2">
      <c r="A909" s="274" t="s">
        <v>8424</v>
      </c>
      <c r="B909" s="274" t="s">
        <v>52</v>
      </c>
      <c r="C909" s="274" t="s">
        <v>368</v>
      </c>
      <c r="D909" s="275"/>
      <c r="E909" s="274"/>
      <c r="F909" s="275" t="str">
        <f t="shared" si="28"/>
        <v/>
      </c>
      <c r="G909" s="275" t="str">
        <f t="shared" si="29"/>
        <v/>
      </c>
    </row>
    <row r="910" spans="1:7" x14ac:dyDescent="0.2">
      <c r="A910" s="274" t="s">
        <v>8424</v>
      </c>
      <c r="B910" s="274" t="s">
        <v>8276</v>
      </c>
      <c r="C910" s="274" t="s">
        <v>368</v>
      </c>
      <c r="D910" s="275">
        <v>6.8011613740000001E-6</v>
      </c>
      <c r="E910" s="274"/>
      <c r="F910" s="275" t="str">
        <f t="shared" si="28"/>
        <v/>
      </c>
      <c r="G910" s="275">
        <f t="shared" si="29"/>
        <v>6.8011613740000001E-6</v>
      </c>
    </row>
    <row r="911" spans="1:7" x14ac:dyDescent="0.2">
      <c r="A911" s="274" t="s">
        <v>8424</v>
      </c>
      <c r="B911" s="274" t="s">
        <v>480</v>
      </c>
      <c r="C911" s="274" t="s">
        <v>368</v>
      </c>
      <c r="D911" s="275"/>
      <c r="E911" s="274"/>
      <c r="F911" s="275" t="str">
        <f t="shared" si="28"/>
        <v/>
      </c>
      <c r="G911" s="275" t="str">
        <f t="shared" si="29"/>
        <v/>
      </c>
    </row>
    <row r="912" spans="1:7" x14ac:dyDescent="0.2">
      <c r="A912" s="274" t="s">
        <v>9249</v>
      </c>
      <c r="B912" s="274" t="s">
        <v>54</v>
      </c>
      <c r="C912" s="274" t="s">
        <v>362</v>
      </c>
      <c r="D912" s="275"/>
      <c r="E912" s="274"/>
      <c r="F912" s="275" t="str">
        <f t="shared" si="28"/>
        <v/>
      </c>
      <c r="G912" s="275" t="str">
        <f t="shared" si="29"/>
        <v/>
      </c>
    </row>
    <row r="913" spans="1:7" x14ac:dyDescent="0.2">
      <c r="A913" s="274" t="s">
        <v>9249</v>
      </c>
      <c r="B913" s="274" t="s">
        <v>398</v>
      </c>
      <c r="C913" s="274" t="s">
        <v>362</v>
      </c>
      <c r="D913" s="275"/>
      <c r="E913" s="274"/>
      <c r="F913" s="275" t="str">
        <f t="shared" si="28"/>
        <v/>
      </c>
      <c r="G913" s="275" t="str">
        <f t="shared" si="29"/>
        <v/>
      </c>
    </row>
    <row r="914" spans="1:7" x14ac:dyDescent="0.2">
      <c r="A914" s="274" t="s">
        <v>9249</v>
      </c>
      <c r="B914" s="274" t="s">
        <v>480</v>
      </c>
      <c r="C914" s="274" t="s">
        <v>362</v>
      </c>
      <c r="D914" s="275"/>
      <c r="E914" s="274"/>
      <c r="F914" s="275" t="str">
        <f t="shared" si="28"/>
        <v/>
      </c>
      <c r="G914" s="275" t="str">
        <f t="shared" si="29"/>
        <v/>
      </c>
    </row>
    <row r="915" spans="1:7" x14ac:dyDescent="0.2">
      <c r="A915" s="274" t="s">
        <v>9250</v>
      </c>
      <c r="B915" s="274" t="s">
        <v>54</v>
      </c>
      <c r="C915" s="274" t="s">
        <v>366</v>
      </c>
      <c r="D915" s="275">
        <v>2.5307702410000001E-7</v>
      </c>
      <c r="E915" s="274"/>
      <c r="F915" s="275" t="str">
        <f t="shared" si="28"/>
        <v/>
      </c>
      <c r="G915" s="275">
        <f t="shared" si="29"/>
        <v>2.5307702410000001E-7</v>
      </c>
    </row>
    <row r="916" spans="1:7" x14ac:dyDescent="0.2">
      <c r="A916" s="274" t="s">
        <v>9250</v>
      </c>
      <c r="B916" s="274" t="s">
        <v>9414</v>
      </c>
      <c r="C916" s="274"/>
      <c r="D916" s="275">
        <v>-2.5307702410000001E-7</v>
      </c>
      <c r="E916" s="274"/>
      <c r="F916" s="275">
        <f t="shared" si="28"/>
        <v>-2.5307702410000001E-7</v>
      </c>
      <c r="G916" s="275" t="str">
        <f t="shared" si="29"/>
        <v/>
      </c>
    </row>
    <row r="917" spans="1:7" x14ac:dyDescent="0.2">
      <c r="A917" s="274" t="s">
        <v>9250</v>
      </c>
      <c r="B917" s="274" t="s">
        <v>398</v>
      </c>
      <c r="C917" s="274" t="s">
        <v>366</v>
      </c>
      <c r="D917" s="275"/>
      <c r="E917" s="274"/>
      <c r="F917" s="275" t="str">
        <f t="shared" si="28"/>
        <v/>
      </c>
      <c r="G917" s="275" t="str">
        <f t="shared" si="29"/>
        <v/>
      </c>
    </row>
    <row r="918" spans="1:7" x14ac:dyDescent="0.2">
      <c r="A918" s="274" t="s">
        <v>9250</v>
      </c>
      <c r="B918" s="274" t="s">
        <v>480</v>
      </c>
      <c r="C918" s="274" t="s">
        <v>366</v>
      </c>
      <c r="D918" s="275"/>
      <c r="E918" s="274"/>
      <c r="F918" s="275" t="str">
        <f t="shared" si="28"/>
        <v/>
      </c>
      <c r="G918" s="275" t="str">
        <f t="shared" si="29"/>
        <v/>
      </c>
    </row>
    <row r="919" spans="1:7" x14ac:dyDescent="0.2">
      <c r="A919" s="274" t="s">
        <v>160</v>
      </c>
      <c r="B919" s="274" t="s">
        <v>396</v>
      </c>
      <c r="C919" s="274" t="s">
        <v>361</v>
      </c>
      <c r="D919" s="275"/>
      <c r="E919" s="274"/>
      <c r="F919" s="275" t="str">
        <f t="shared" si="28"/>
        <v/>
      </c>
      <c r="G919" s="275" t="str">
        <f t="shared" si="29"/>
        <v/>
      </c>
    </row>
    <row r="920" spans="1:7" x14ac:dyDescent="0.2">
      <c r="A920" s="274" t="s">
        <v>160</v>
      </c>
      <c r="B920" s="274" t="s">
        <v>52</v>
      </c>
      <c r="C920" s="274" t="s">
        <v>361</v>
      </c>
      <c r="D920" s="275"/>
      <c r="E920" s="274"/>
      <c r="F920" s="275" t="str">
        <f t="shared" si="28"/>
        <v/>
      </c>
      <c r="G920" s="275" t="str">
        <f t="shared" si="29"/>
        <v/>
      </c>
    </row>
    <row r="921" spans="1:7" x14ac:dyDescent="0.2">
      <c r="A921" s="274" t="s">
        <v>160</v>
      </c>
      <c r="B921" s="274" t="s">
        <v>480</v>
      </c>
      <c r="C921" s="274" t="s">
        <v>361</v>
      </c>
      <c r="D921" s="275"/>
      <c r="E921" s="274"/>
      <c r="F921" s="275" t="str">
        <f t="shared" si="28"/>
        <v/>
      </c>
      <c r="G921" s="275" t="str">
        <f t="shared" si="29"/>
        <v/>
      </c>
    </row>
    <row r="922" spans="1:7" x14ac:dyDescent="0.2">
      <c r="A922" s="274" t="s">
        <v>161</v>
      </c>
      <c r="B922" s="274" t="s">
        <v>52</v>
      </c>
      <c r="C922" s="274" t="s">
        <v>374</v>
      </c>
      <c r="D922" s="275"/>
      <c r="E922" s="274"/>
      <c r="F922" s="275" t="str">
        <f t="shared" si="28"/>
        <v/>
      </c>
      <c r="G922" s="275" t="str">
        <f t="shared" si="29"/>
        <v/>
      </c>
    </row>
    <row r="923" spans="1:7" x14ac:dyDescent="0.2">
      <c r="A923" s="274" t="s">
        <v>161</v>
      </c>
      <c r="B923" s="274" t="s">
        <v>398</v>
      </c>
      <c r="C923" s="274" t="s">
        <v>374</v>
      </c>
      <c r="D923" s="275"/>
      <c r="E923" s="274"/>
      <c r="F923" s="275" t="str">
        <f t="shared" si="28"/>
        <v/>
      </c>
      <c r="G923" s="275" t="str">
        <f t="shared" si="29"/>
        <v/>
      </c>
    </row>
    <row r="924" spans="1:7" x14ac:dyDescent="0.2">
      <c r="A924" s="274" t="s">
        <v>161</v>
      </c>
      <c r="B924" s="274" t="s">
        <v>480</v>
      </c>
      <c r="C924" s="274" t="s">
        <v>374</v>
      </c>
      <c r="D924" s="275"/>
      <c r="E924" s="274"/>
      <c r="F924" s="275" t="str">
        <f t="shared" si="28"/>
        <v/>
      </c>
      <c r="G924" s="275" t="str">
        <f t="shared" si="29"/>
        <v/>
      </c>
    </row>
    <row r="925" spans="1:7" x14ac:dyDescent="0.2">
      <c r="A925" s="274" t="s">
        <v>162</v>
      </c>
      <c r="B925" s="274" t="s">
        <v>52</v>
      </c>
      <c r="C925" s="274" t="s">
        <v>359</v>
      </c>
      <c r="D925" s="275"/>
      <c r="E925" s="274"/>
      <c r="F925" s="275" t="str">
        <f t="shared" si="28"/>
        <v/>
      </c>
      <c r="G925" s="275" t="str">
        <f t="shared" si="29"/>
        <v/>
      </c>
    </row>
    <row r="926" spans="1:7" x14ac:dyDescent="0.2">
      <c r="A926" s="274" t="s">
        <v>162</v>
      </c>
      <c r="B926" s="274" t="s">
        <v>398</v>
      </c>
      <c r="C926" s="274" t="s">
        <v>359</v>
      </c>
      <c r="D926" s="275"/>
      <c r="E926" s="274"/>
      <c r="F926" s="275" t="str">
        <f t="shared" si="28"/>
        <v/>
      </c>
      <c r="G926" s="275" t="str">
        <f t="shared" si="29"/>
        <v/>
      </c>
    </row>
    <row r="927" spans="1:7" x14ac:dyDescent="0.2">
      <c r="A927" s="274" t="s">
        <v>162</v>
      </c>
      <c r="B927" s="274" t="s">
        <v>480</v>
      </c>
      <c r="C927" s="274" t="s">
        <v>359</v>
      </c>
      <c r="D927" s="275"/>
      <c r="E927" s="274"/>
      <c r="F927" s="275" t="str">
        <f t="shared" si="28"/>
        <v/>
      </c>
      <c r="G927" s="275" t="str">
        <f t="shared" si="29"/>
        <v/>
      </c>
    </row>
    <row r="928" spans="1:7" x14ac:dyDescent="0.2">
      <c r="A928" s="274" t="s">
        <v>9251</v>
      </c>
      <c r="B928" s="274" t="s">
        <v>54</v>
      </c>
      <c r="C928" s="274" t="s">
        <v>357</v>
      </c>
      <c r="D928" s="275"/>
      <c r="E928" s="274"/>
      <c r="F928" s="275" t="str">
        <f t="shared" si="28"/>
        <v/>
      </c>
      <c r="G928" s="275" t="str">
        <f t="shared" si="29"/>
        <v/>
      </c>
    </row>
    <row r="929" spans="1:7" x14ac:dyDescent="0.2">
      <c r="A929" s="274" t="s">
        <v>9251</v>
      </c>
      <c r="B929" s="274" t="s">
        <v>480</v>
      </c>
      <c r="C929" s="274" t="s">
        <v>357</v>
      </c>
      <c r="D929" s="275"/>
      <c r="E929" s="274"/>
      <c r="F929" s="275" t="str">
        <f t="shared" si="28"/>
        <v/>
      </c>
      <c r="G929" s="275" t="str">
        <f t="shared" si="29"/>
        <v/>
      </c>
    </row>
    <row r="930" spans="1:7" x14ac:dyDescent="0.2">
      <c r="A930" s="274" t="s">
        <v>163</v>
      </c>
      <c r="B930" s="274" t="s">
        <v>54</v>
      </c>
      <c r="C930" s="274" t="s">
        <v>357</v>
      </c>
      <c r="D930" s="275">
        <v>3.9392242329999996E-6</v>
      </c>
      <c r="E930" s="274"/>
      <c r="F930" s="275" t="str">
        <f t="shared" si="28"/>
        <v/>
      </c>
      <c r="G930" s="275">
        <f t="shared" si="29"/>
        <v>3.9392242329999996E-6</v>
      </c>
    </row>
    <row r="931" spans="1:7" x14ac:dyDescent="0.2">
      <c r="A931" s="274" t="s">
        <v>163</v>
      </c>
      <c r="B931" s="274" t="s">
        <v>9414</v>
      </c>
      <c r="C931" s="274"/>
      <c r="D931" s="275">
        <v>-3.9392242329999996E-6</v>
      </c>
      <c r="E931" s="274"/>
      <c r="F931" s="275">
        <f t="shared" si="28"/>
        <v>-3.9392242329999996E-6</v>
      </c>
      <c r="G931" s="275" t="str">
        <f t="shared" si="29"/>
        <v/>
      </c>
    </row>
    <row r="932" spans="1:7" x14ac:dyDescent="0.2">
      <c r="A932" s="274" t="s">
        <v>163</v>
      </c>
      <c r="B932" s="274" t="s">
        <v>52</v>
      </c>
      <c r="C932" s="274" t="s">
        <v>357</v>
      </c>
      <c r="D932" s="275"/>
      <c r="E932" s="274"/>
      <c r="F932" s="275" t="str">
        <f t="shared" si="28"/>
        <v/>
      </c>
      <c r="G932" s="275" t="str">
        <f t="shared" si="29"/>
        <v/>
      </c>
    </row>
    <row r="933" spans="1:7" x14ac:dyDescent="0.2">
      <c r="A933" s="274" t="s">
        <v>163</v>
      </c>
      <c r="B933" s="274" t="s">
        <v>480</v>
      </c>
      <c r="C933" s="274" t="s">
        <v>357</v>
      </c>
      <c r="D933" s="275"/>
      <c r="E933" s="274"/>
      <c r="F933" s="275" t="str">
        <f t="shared" si="28"/>
        <v/>
      </c>
      <c r="G933" s="275" t="str">
        <f t="shared" si="29"/>
        <v/>
      </c>
    </row>
    <row r="934" spans="1:7" x14ac:dyDescent="0.2">
      <c r="A934" s="274" t="s">
        <v>9252</v>
      </c>
      <c r="B934" s="274" t="s">
        <v>8289</v>
      </c>
      <c r="C934" s="274" t="s">
        <v>356</v>
      </c>
      <c r="D934" s="275"/>
      <c r="E934" s="274"/>
      <c r="F934" s="275" t="str">
        <f t="shared" si="28"/>
        <v/>
      </c>
      <c r="G934" s="275" t="str">
        <f t="shared" si="29"/>
        <v/>
      </c>
    </row>
    <row r="935" spans="1:7" x14ac:dyDescent="0.2">
      <c r="A935" s="274" t="s">
        <v>9252</v>
      </c>
      <c r="B935" s="274" t="s">
        <v>52</v>
      </c>
      <c r="C935" s="274" t="s">
        <v>356</v>
      </c>
      <c r="D935" s="275"/>
      <c r="E935" s="274"/>
      <c r="F935" s="275" t="str">
        <f t="shared" si="28"/>
        <v/>
      </c>
      <c r="G935" s="275" t="str">
        <f t="shared" si="29"/>
        <v/>
      </c>
    </row>
    <row r="936" spans="1:7" x14ac:dyDescent="0.2">
      <c r="A936" s="274" t="s">
        <v>9252</v>
      </c>
      <c r="B936" s="274" t="s">
        <v>480</v>
      </c>
      <c r="C936" s="274" t="s">
        <v>356</v>
      </c>
      <c r="D936" s="275"/>
      <c r="E936" s="274"/>
      <c r="F936" s="275" t="str">
        <f t="shared" si="28"/>
        <v/>
      </c>
      <c r="G936" s="275" t="str">
        <f t="shared" si="29"/>
        <v/>
      </c>
    </row>
    <row r="937" spans="1:7" x14ac:dyDescent="0.2">
      <c r="A937" s="274" t="s">
        <v>437</v>
      </c>
      <c r="B937" s="274" t="s">
        <v>405</v>
      </c>
      <c r="C937" s="274" t="s">
        <v>368</v>
      </c>
      <c r="D937" s="275">
        <v>0.20711815980000001</v>
      </c>
      <c r="E937" s="274"/>
      <c r="F937" s="275" t="str">
        <f t="shared" si="28"/>
        <v/>
      </c>
      <c r="G937" s="275">
        <f t="shared" si="29"/>
        <v>0.20711815980000001</v>
      </c>
    </row>
    <row r="938" spans="1:7" x14ac:dyDescent="0.2">
      <c r="A938" s="274" t="s">
        <v>437</v>
      </c>
      <c r="B938" s="274" t="s">
        <v>9414</v>
      </c>
      <c r="C938" s="274"/>
      <c r="D938" s="275">
        <v>-0.20711815980000001</v>
      </c>
      <c r="E938" s="274"/>
      <c r="F938" s="275">
        <f t="shared" si="28"/>
        <v>-0.20711815980000001</v>
      </c>
      <c r="G938" s="275" t="str">
        <f t="shared" si="29"/>
        <v/>
      </c>
    </row>
    <row r="939" spans="1:7" x14ac:dyDescent="0.2">
      <c r="A939" s="274" t="s">
        <v>437</v>
      </c>
      <c r="B939" s="274" t="s">
        <v>52</v>
      </c>
      <c r="C939" s="274" t="s">
        <v>368</v>
      </c>
      <c r="D939" s="275"/>
      <c r="E939" s="274"/>
      <c r="F939" s="275" t="str">
        <f t="shared" si="28"/>
        <v/>
      </c>
      <c r="G939" s="275" t="str">
        <f t="shared" si="29"/>
        <v/>
      </c>
    </row>
    <row r="940" spans="1:7" x14ac:dyDescent="0.2">
      <c r="A940" s="274" t="s">
        <v>437</v>
      </c>
      <c r="B940" s="274" t="s">
        <v>480</v>
      </c>
      <c r="C940" s="274" t="s">
        <v>368</v>
      </c>
      <c r="D940" s="275"/>
      <c r="E940" s="274"/>
      <c r="F940" s="275" t="str">
        <f t="shared" si="28"/>
        <v/>
      </c>
      <c r="G940" s="275" t="str">
        <f t="shared" si="29"/>
        <v/>
      </c>
    </row>
    <row r="941" spans="1:7" x14ac:dyDescent="0.2">
      <c r="A941" s="274" t="s">
        <v>164</v>
      </c>
      <c r="B941" s="274" t="s">
        <v>83</v>
      </c>
      <c r="C941" s="274" t="s">
        <v>368</v>
      </c>
      <c r="D941" s="275">
        <v>-8.5621905960000001E-6</v>
      </c>
      <c r="E941" s="274"/>
      <c r="F941" s="275">
        <f t="shared" si="28"/>
        <v>-8.5621905960000001E-6</v>
      </c>
      <c r="G941" s="275" t="str">
        <f t="shared" si="29"/>
        <v/>
      </c>
    </row>
    <row r="942" spans="1:7" x14ac:dyDescent="0.2">
      <c r="A942" s="274" t="s">
        <v>164</v>
      </c>
      <c r="B942" s="274" t="s">
        <v>406</v>
      </c>
      <c r="C942" s="274" t="s">
        <v>368</v>
      </c>
      <c r="D942" s="275">
        <v>1.043937244E-5</v>
      </c>
      <c r="E942" s="274"/>
      <c r="F942" s="275" t="str">
        <f t="shared" si="28"/>
        <v/>
      </c>
      <c r="G942" s="275">
        <f t="shared" si="29"/>
        <v>1.043937244E-5</v>
      </c>
    </row>
    <row r="943" spans="1:7" x14ac:dyDescent="0.2">
      <c r="A943" s="274" t="s">
        <v>164</v>
      </c>
      <c r="B943" s="274" t="s">
        <v>9414</v>
      </c>
      <c r="C943" s="274"/>
      <c r="D943" s="275">
        <v>-1.877181844E-6</v>
      </c>
      <c r="E943" s="274"/>
      <c r="F943" s="275">
        <f t="shared" si="28"/>
        <v>-1.877181844E-6</v>
      </c>
      <c r="G943" s="275" t="str">
        <f t="shared" si="29"/>
        <v/>
      </c>
    </row>
    <row r="944" spans="1:7" x14ac:dyDescent="0.2">
      <c r="A944" s="274" t="s">
        <v>164</v>
      </c>
      <c r="B944" s="274" t="s">
        <v>480</v>
      </c>
      <c r="C944" s="274" t="s">
        <v>368</v>
      </c>
      <c r="D944" s="275"/>
      <c r="E944" s="274"/>
      <c r="F944" s="275" t="str">
        <f t="shared" si="28"/>
        <v/>
      </c>
      <c r="G944" s="275" t="str">
        <f t="shared" si="29"/>
        <v/>
      </c>
    </row>
    <row r="945" spans="1:7" x14ac:dyDescent="0.2">
      <c r="A945" s="274" t="s">
        <v>166</v>
      </c>
      <c r="B945" s="274" t="s">
        <v>399</v>
      </c>
      <c r="C945" s="274" t="s">
        <v>358</v>
      </c>
      <c r="D945" s="275">
        <v>1.598561122</v>
      </c>
      <c r="E945" s="274"/>
      <c r="F945" s="275" t="str">
        <f t="shared" si="28"/>
        <v/>
      </c>
      <c r="G945" s="275">
        <f t="shared" si="29"/>
        <v>1.598561122</v>
      </c>
    </row>
    <row r="946" spans="1:7" x14ac:dyDescent="0.2">
      <c r="A946" s="274" t="s">
        <v>166</v>
      </c>
      <c r="B946" s="274" t="s">
        <v>9414</v>
      </c>
      <c r="C946" s="274"/>
      <c r="D946" s="275">
        <v>-1.598561122</v>
      </c>
      <c r="E946" s="274"/>
      <c r="F946" s="275">
        <f t="shared" si="28"/>
        <v>-1.598561122</v>
      </c>
      <c r="G946" s="275" t="str">
        <f t="shared" si="29"/>
        <v/>
      </c>
    </row>
    <row r="947" spans="1:7" x14ac:dyDescent="0.2">
      <c r="A947" s="274" t="s">
        <v>166</v>
      </c>
      <c r="B947" s="274" t="s">
        <v>52</v>
      </c>
      <c r="C947" s="274" t="s">
        <v>358</v>
      </c>
      <c r="D947" s="275"/>
      <c r="E947" s="274"/>
      <c r="F947" s="275" t="str">
        <f t="shared" si="28"/>
        <v/>
      </c>
      <c r="G947" s="275" t="str">
        <f t="shared" si="29"/>
        <v/>
      </c>
    </row>
    <row r="948" spans="1:7" x14ac:dyDescent="0.2">
      <c r="A948" s="274" t="s">
        <v>166</v>
      </c>
      <c r="B948" s="274" t="s">
        <v>401</v>
      </c>
      <c r="C948" s="274" t="s">
        <v>358</v>
      </c>
      <c r="D948" s="275"/>
      <c r="E948" s="274"/>
      <c r="F948" s="275" t="str">
        <f t="shared" si="28"/>
        <v/>
      </c>
      <c r="G948" s="275" t="str">
        <f t="shared" si="29"/>
        <v/>
      </c>
    </row>
    <row r="949" spans="1:7" x14ac:dyDescent="0.2">
      <c r="A949" s="274" t="s">
        <v>9253</v>
      </c>
      <c r="B949" s="274" t="s">
        <v>399</v>
      </c>
      <c r="C949" s="274" t="s">
        <v>366</v>
      </c>
      <c r="D949" s="275">
        <v>2.4922896980000001E-4</v>
      </c>
      <c r="E949" s="274"/>
      <c r="F949" s="275" t="str">
        <f t="shared" si="28"/>
        <v/>
      </c>
      <c r="G949" s="275">
        <f t="shared" si="29"/>
        <v>2.4922896980000001E-4</v>
      </c>
    </row>
    <row r="950" spans="1:7" x14ac:dyDescent="0.2">
      <c r="A950" s="274" t="s">
        <v>9253</v>
      </c>
      <c r="B950" s="274" t="s">
        <v>9414</v>
      </c>
      <c r="C950" s="274"/>
      <c r="D950" s="275">
        <v>-2.4922896980000001E-4</v>
      </c>
      <c r="E950" s="274"/>
      <c r="F950" s="275">
        <f t="shared" si="28"/>
        <v>-2.4922896980000001E-4</v>
      </c>
      <c r="G950" s="275" t="str">
        <f t="shared" si="29"/>
        <v/>
      </c>
    </row>
    <row r="951" spans="1:7" x14ac:dyDescent="0.2">
      <c r="A951" s="274" t="s">
        <v>9253</v>
      </c>
      <c r="B951" s="274" t="s">
        <v>52</v>
      </c>
      <c r="C951" s="274" t="s">
        <v>366</v>
      </c>
      <c r="D951" s="275"/>
      <c r="E951" s="274"/>
      <c r="F951" s="275" t="str">
        <f t="shared" si="28"/>
        <v/>
      </c>
      <c r="G951" s="275" t="str">
        <f t="shared" si="29"/>
        <v/>
      </c>
    </row>
    <row r="952" spans="1:7" x14ac:dyDescent="0.2">
      <c r="A952" s="274" t="s">
        <v>9253</v>
      </c>
      <c r="B952" s="274" t="s">
        <v>401</v>
      </c>
      <c r="C952" s="274" t="s">
        <v>366</v>
      </c>
      <c r="D952" s="275"/>
      <c r="E952" s="274"/>
      <c r="F952" s="275" t="str">
        <f t="shared" si="28"/>
        <v/>
      </c>
      <c r="G952" s="275" t="str">
        <f t="shared" si="29"/>
        <v/>
      </c>
    </row>
    <row r="953" spans="1:7" x14ac:dyDescent="0.2">
      <c r="A953" s="274" t="s">
        <v>167</v>
      </c>
      <c r="B953" s="274" t="s">
        <v>399</v>
      </c>
      <c r="C953" s="274" t="s">
        <v>362</v>
      </c>
      <c r="D953" s="275">
        <v>3.8497156640000003E-5</v>
      </c>
      <c r="E953" s="274"/>
      <c r="F953" s="275" t="str">
        <f t="shared" si="28"/>
        <v/>
      </c>
      <c r="G953" s="275">
        <f t="shared" si="29"/>
        <v>3.8497156640000003E-5</v>
      </c>
    </row>
    <row r="954" spans="1:7" x14ac:dyDescent="0.2">
      <c r="A954" s="274" t="s">
        <v>167</v>
      </c>
      <c r="B954" s="274" t="s">
        <v>9414</v>
      </c>
      <c r="C954" s="274"/>
      <c r="D954" s="275">
        <v>-3.8497156640000003E-5</v>
      </c>
      <c r="E954" s="274"/>
      <c r="F954" s="275">
        <f t="shared" si="28"/>
        <v>-3.8497156640000003E-5</v>
      </c>
      <c r="G954" s="275" t="str">
        <f t="shared" si="29"/>
        <v/>
      </c>
    </row>
    <row r="955" spans="1:7" x14ac:dyDescent="0.2">
      <c r="A955" s="274" t="s">
        <v>167</v>
      </c>
      <c r="B955" s="274" t="s">
        <v>52</v>
      </c>
      <c r="C955" s="274" t="s">
        <v>362</v>
      </c>
      <c r="D955" s="275"/>
      <c r="E955" s="274"/>
      <c r="F955" s="275" t="str">
        <f t="shared" si="28"/>
        <v/>
      </c>
      <c r="G955" s="275" t="str">
        <f t="shared" si="29"/>
        <v/>
      </c>
    </row>
    <row r="956" spans="1:7" x14ac:dyDescent="0.2">
      <c r="A956" s="274" t="s">
        <v>167</v>
      </c>
      <c r="B956" s="274" t="s">
        <v>401</v>
      </c>
      <c r="C956" s="274" t="s">
        <v>362</v>
      </c>
      <c r="D956" s="275"/>
      <c r="E956" s="274"/>
      <c r="F956" s="275" t="str">
        <f t="shared" si="28"/>
        <v/>
      </c>
      <c r="G956" s="275" t="str">
        <f t="shared" si="29"/>
        <v/>
      </c>
    </row>
    <row r="957" spans="1:7" x14ac:dyDescent="0.2">
      <c r="A957" s="274" t="s">
        <v>168</v>
      </c>
      <c r="B957" s="274" t="s">
        <v>399</v>
      </c>
      <c r="C957" s="274" t="s">
        <v>361</v>
      </c>
      <c r="D957" s="275">
        <v>1.552759146E-4</v>
      </c>
      <c r="E957" s="274"/>
      <c r="F957" s="275" t="str">
        <f t="shared" si="28"/>
        <v/>
      </c>
      <c r="G957" s="275">
        <f t="shared" si="29"/>
        <v>1.552759146E-4</v>
      </c>
    </row>
    <row r="958" spans="1:7" x14ac:dyDescent="0.2">
      <c r="A958" s="274" t="s">
        <v>168</v>
      </c>
      <c r="B958" s="274" t="s">
        <v>9414</v>
      </c>
      <c r="C958" s="274"/>
      <c r="D958" s="275">
        <v>-1.552759146E-4</v>
      </c>
      <c r="E958" s="274"/>
      <c r="F958" s="275">
        <f t="shared" si="28"/>
        <v>-1.552759146E-4</v>
      </c>
      <c r="G958" s="275" t="str">
        <f t="shared" si="29"/>
        <v/>
      </c>
    </row>
    <row r="959" spans="1:7" x14ac:dyDescent="0.2">
      <c r="A959" s="274" t="s">
        <v>168</v>
      </c>
      <c r="B959" s="274" t="s">
        <v>52</v>
      </c>
      <c r="C959" s="274" t="s">
        <v>361</v>
      </c>
      <c r="D959" s="275"/>
      <c r="E959" s="274"/>
      <c r="F959" s="275" t="str">
        <f t="shared" si="28"/>
        <v/>
      </c>
      <c r="G959" s="275" t="str">
        <f t="shared" si="29"/>
        <v/>
      </c>
    </row>
    <row r="960" spans="1:7" x14ac:dyDescent="0.2">
      <c r="A960" s="274" t="s">
        <v>168</v>
      </c>
      <c r="B960" s="274" t="s">
        <v>401</v>
      </c>
      <c r="C960" s="274" t="s">
        <v>361</v>
      </c>
      <c r="D960" s="275"/>
      <c r="E960" s="274"/>
      <c r="F960" s="275" t="str">
        <f t="shared" si="28"/>
        <v/>
      </c>
      <c r="G960" s="275" t="str">
        <f t="shared" si="29"/>
        <v/>
      </c>
    </row>
    <row r="961" spans="1:7" x14ac:dyDescent="0.2">
      <c r="A961" s="274" t="s">
        <v>9254</v>
      </c>
      <c r="B961" s="274" t="s">
        <v>54</v>
      </c>
      <c r="C961" s="274" t="s">
        <v>357</v>
      </c>
      <c r="D961" s="275"/>
      <c r="E961" s="274"/>
      <c r="F961" s="275" t="str">
        <f t="shared" si="28"/>
        <v/>
      </c>
      <c r="G961" s="275" t="str">
        <f t="shared" si="29"/>
        <v/>
      </c>
    </row>
    <row r="962" spans="1:7" x14ac:dyDescent="0.2">
      <c r="A962" s="274" t="s">
        <v>9254</v>
      </c>
      <c r="B962" s="274" t="s">
        <v>83</v>
      </c>
      <c r="C962" s="274" t="s">
        <v>357</v>
      </c>
      <c r="D962" s="275"/>
      <c r="E962" s="274"/>
      <c r="F962" s="275" t="str">
        <f t="shared" si="28"/>
        <v/>
      </c>
      <c r="G962" s="275" t="str">
        <f t="shared" si="29"/>
        <v/>
      </c>
    </row>
    <row r="963" spans="1:7" x14ac:dyDescent="0.2">
      <c r="A963" s="274" t="s">
        <v>9255</v>
      </c>
      <c r="B963" s="274" t="s">
        <v>399</v>
      </c>
      <c r="C963" s="274" t="s">
        <v>374</v>
      </c>
      <c r="D963" s="275"/>
      <c r="E963" s="274"/>
      <c r="F963" s="275" t="str">
        <f t="shared" si="28"/>
        <v/>
      </c>
      <c r="G963" s="275" t="str">
        <f t="shared" si="29"/>
        <v/>
      </c>
    </row>
    <row r="964" spans="1:7" x14ac:dyDescent="0.2">
      <c r="A964" s="274" t="s">
        <v>9255</v>
      </c>
      <c r="B964" s="274" t="s">
        <v>52</v>
      </c>
      <c r="C964" s="274" t="s">
        <v>374</v>
      </c>
      <c r="D964" s="275"/>
      <c r="E964" s="274"/>
      <c r="F964" s="275" t="str">
        <f t="shared" si="28"/>
        <v/>
      </c>
      <c r="G964" s="275" t="str">
        <f t="shared" si="29"/>
        <v/>
      </c>
    </row>
    <row r="965" spans="1:7" x14ac:dyDescent="0.2">
      <c r="A965" s="274" t="s">
        <v>9255</v>
      </c>
      <c r="B965" s="274" t="s">
        <v>480</v>
      </c>
      <c r="C965" s="274" t="s">
        <v>374</v>
      </c>
      <c r="D965" s="275"/>
      <c r="E965" s="274"/>
      <c r="F965" s="275" t="str">
        <f t="shared" si="28"/>
        <v/>
      </c>
      <c r="G965" s="275" t="str">
        <f t="shared" si="29"/>
        <v/>
      </c>
    </row>
    <row r="966" spans="1:7" x14ac:dyDescent="0.2">
      <c r="A966" s="274" t="s">
        <v>410</v>
      </c>
      <c r="B966" s="274" t="s">
        <v>52</v>
      </c>
      <c r="C966" s="274" t="s">
        <v>361</v>
      </c>
      <c r="D966" s="275"/>
      <c r="E966" s="274"/>
      <c r="F966" s="275" t="str">
        <f t="shared" ref="F966:F1029" si="30">IF(D966&lt;0,D966,"")</f>
        <v/>
      </c>
      <c r="G966" s="275" t="str">
        <f t="shared" ref="G966:G1029" si="31">IF(D966&gt;0,D966,"")</f>
        <v/>
      </c>
    </row>
    <row r="967" spans="1:7" x14ac:dyDescent="0.2">
      <c r="A967" s="274" t="s">
        <v>410</v>
      </c>
      <c r="B967" s="274" t="s">
        <v>395</v>
      </c>
      <c r="C967" s="274" t="s">
        <v>361</v>
      </c>
      <c r="D967" s="275"/>
      <c r="E967" s="274"/>
      <c r="F967" s="275" t="str">
        <f t="shared" si="30"/>
        <v/>
      </c>
      <c r="G967" s="275" t="str">
        <f t="shared" si="31"/>
        <v/>
      </c>
    </row>
    <row r="968" spans="1:7" x14ac:dyDescent="0.2">
      <c r="A968" s="274" t="s">
        <v>8483</v>
      </c>
      <c r="B968" s="274" t="s">
        <v>396</v>
      </c>
      <c r="C968" s="274" t="s">
        <v>367</v>
      </c>
      <c r="D968" s="275"/>
      <c r="E968" s="274"/>
      <c r="F968" s="275" t="str">
        <f t="shared" si="30"/>
        <v/>
      </c>
      <c r="G968" s="275" t="str">
        <f t="shared" si="31"/>
        <v/>
      </c>
    </row>
    <row r="969" spans="1:7" x14ac:dyDescent="0.2">
      <c r="A969" s="274" t="s">
        <v>8483</v>
      </c>
      <c r="B969" s="274" t="s">
        <v>52</v>
      </c>
      <c r="C969" s="274" t="s">
        <v>367</v>
      </c>
      <c r="D969" s="275"/>
      <c r="E969" s="274"/>
      <c r="F969" s="275" t="str">
        <f t="shared" si="30"/>
        <v/>
      </c>
      <c r="G969" s="275" t="str">
        <f t="shared" si="31"/>
        <v/>
      </c>
    </row>
    <row r="970" spans="1:7" x14ac:dyDescent="0.2">
      <c r="A970" s="274" t="s">
        <v>8483</v>
      </c>
      <c r="B970" s="274" t="s">
        <v>480</v>
      </c>
      <c r="C970" s="274" t="s">
        <v>367</v>
      </c>
      <c r="D970" s="275"/>
      <c r="E970" s="274"/>
      <c r="F970" s="275" t="str">
        <f t="shared" si="30"/>
        <v/>
      </c>
      <c r="G970" s="275" t="str">
        <f t="shared" si="31"/>
        <v/>
      </c>
    </row>
    <row r="971" spans="1:7" x14ac:dyDescent="0.2">
      <c r="A971" s="274" t="s">
        <v>438</v>
      </c>
      <c r="B971" s="274" t="s">
        <v>83</v>
      </c>
      <c r="C971" s="274" t="s">
        <v>368</v>
      </c>
      <c r="D971" s="275">
        <v>-3.8399584749999997E-5</v>
      </c>
      <c r="E971" s="274"/>
      <c r="F971" s="275">
        <f t="shared" si="30"/>
        <v>-3.8399584749999997E-5</v>
      </c>
      <c r="G971" s="275" t="str">
        <f t="shared" si="31"/>
        <v/>
      </c>
    </row>
    <row r="972" spans="1:7" x14ac:dyDescent="0.2">
      <c r="A972" s="274" t="s">
        <v>438</v>
      </c>
      <c r="B972" s="274" t="s">
        <v>405</v>
      </c>
      <c r="C972" s="274" t="s">
        <v>368</v>
      </c>
      <c r="D972" s="275">
        <v>3.951365581E-5</v>
      </c>
      <c r="E972" s="274"/>
      <c r="F972" s="275" t="str">
        <f t="shared" si="30"/>
        <v/>
      </c>
      <c r="G972" s="275">
        <f t="shared" si="31"/>
        <v>3.951365581E-5</v>
      </c>
    </row>
    <row r="973" spans="1:7" x14ac:dyDescent="0.2">
      <c r="A973" s="274" t="s">
        <v>438</v>
      </c>
      <c r="B973" s="274" t="s">
        <v>9414</v>
      </c>
      <c r="C973" s="274"/>
      <c r="D973" s="275">
        <v>-1.114071061E-6</v>
      </c>
      <c r="E973" s="274"/>
      <c r="F973" s="275">
        <f t="shared" si="30"/>
        <v>-1.114071061E-6</v>
      </c>
      <c r="G973" s="275" t="str">
        <f t="shared" si="31"/>
        <v/>
      </c>
    </row>
    <row r="974" spans="1:7" x14ac:dyDescent="0.2">
      <c r="A974" s="274" t="s">
        <v>438</v>
      </c>
      <c r="B974" s="274" t="s">
        <v>52</v>
      </c>
      <c r="C974" s="274" t="s">
        <v>368</v>
      </c>
      <c r="D974" s="275"/>
      <c r="E974" s="274"/>
      <c r="F974" s="275" t="str">
        <f t="shared" si="30"/>
        <v/>
      </c>
      <c r="G974" s="275" t="str">
        <f t="shared" si="31"/>
        <v/>
      </c>
    </row>
    <row r="975" spans="1:7" x14ac:dyDescent="0.2">
      <c r="A975" s="274" t="s">
        <v>169</v>
      </c>
      <c r="B975" s="274" t="s">
        <v>54</v>
      </c>
      <c r="C975" s="274" t="s">
        <v>357</v>
      </c>
      <c r="D975" s="275"/>
      <c r="E975" s="274"/>
      <c r="F975" s="275" t="str">
        <f t="shared" si="30"/>
        <v/>
      </c>
      <c r="G975" s="275" t="str">
        <f t="shared" si="31"/>
        <v/>
      </c>
    </row>
    <row r="976" spans="1:7" x14ac:dyDescent="0.2">
      <c r="A976" s="274" t="s">
        <v>169</v>
      </c>
      <c r="B976" s="274" t="s">
        <v>52</v>
      </c>
      <c r="C976" s="274" t="s">
        <v>357</v>
      </c>
      <c r="D976" s="275"/>
      <c r="E976" s="274"/>
      <c r="F976" s="275" t="str">
        <f t="shared" si="30"/>
        <v/>
      </c>
      <c r="G976" s="275" t="str">
        <f t="shared" si="31"/>
        <v/>
      </c>
    </row>
    <row r="977" spans="1:7" x14ac:dyDescent="0.2">
      <c r="A977" s="274" t="s">
        <v>169</v>
      </c>
      <c r="B977" s="274" t="s">
        <v>8301</v>
      </c>
      <c r="C977" s="274" t="s">
        <v>357</v>
      </c>
      <c r="D977" s="275"/>
      <c r="E977" s="274"/>
      <c r="F977" s="275" t="str">
        <f t="shared" si="30"/>
        <v/>
      </c>
      <c r="G977" s="275" t="str">
        <f t="shared" si="31"/>
        <v/>
      </c>
    </row>
    <row r="978" spans="1:7" x14ac:dyDescent="0.2">
      <c r="A978" s="274" t="s">
        <v>169</v>
      </c>
      <c r="B978" s="274" t="s">
        <v>8302</v>
      </c>
      <c r="C978" s="274" t="s">
        <v>357</v>
      </c>
      <c r="D978" s="275"/>
      <c r="E978" s="274"/>
      <c r="F978" s="275" t="str">
        <f t="shared" si="30"/>
        <v/>
      </c>
      <c r="G978" s="275" t="str">
        <f t="shared" si="31"/>
        <v/>
      </c>
    </row>
    <row r="979" spans="1:7" x14ac:dyDescent="0.2">
      <c r="A979" s="274" t="s">
        <v>169</v>
      </c>
      <c r="B979" s="274" t="s">
        <v>480</v>
      </c>
      <c r="C979" s="274" t="s">
        <v>357</v>
      </c>
      <c r="D979" s="275"/>
      <c r="E979" s="274"/>
      <c r="F979" s="275" t="str">
        <f t="shared" si="30"/>
        <v/>
      </c>
      <c r="G979" s="275" t="str">
        <f t="shared" si="31"/>
        <v/>
      </c>
    </row>
    <row r="980" spans="1:7" x14ac:dyDescent="0.2">
      <c r="A980" s="274" t="s">
        <v>8802</v>
      </c>
      <c r="B980" s="274" t="s">
        <v>55</v>
      </c>
      <c r="C980" s="274" t="s">
        <v>363</v>
      </c>
      <c r="D980" s="275"/>
      <c r="E980" s="274"/>
      <c r="F980" s="275" t="str">
        <f t="shared" si="30"/>
        <v/>
      </c>
      <c r="G980" s="275" t="str">
        <f t="shared" si="31"/>
        <v/>
      </c>
    </row>
    <row r="981" spans="1:7" x14ac:dyDescent="0.2">
      <c r="A981" s="274" t="s">
        <v>170</v>
      </c>
      <c r="B981" s="274" t="s">
        <v>52</v>
      </c>
      <c r="C981" s="274" t="s">
        <v>360</v>
      </c>
      <c r="D981" s="275"/>
      <c r="E981" s="274"/>
      <c r="F981" s="275" t="str">
        <f t="shared" si="30"/>
        <v/>
      </c>
      <c r="G981" s="275" t="str">
        <f t="shared" si="31"/>
        <v/>
      </c>
    </row>
    <row r="982" spans="1:7" x14ac:dyDescent="0.2">
      <c r="A982" s="274" t="s">
        <v>170</v>
      </c>
      <c r="B982" s="274" t="s">
        <v>8803</v>
      </c>
      <c r="C982" s="274" t="s">
        <v>360</v>
      </c>
      <c r="D982" s="275"/>
      <c r="E982" s="274"/>
      <c r="F982" s="275" t="str">
        <f t="shared" si="30"/>
        <v/>
      </c>
      <c r="G982" s="275" t="str">
        <f t="shared" si="31"/>
        <v/>
      </c>
    </row>
    <row r="983" spans="1:7" x14ac:dyDescent="0.2">
      <c r="A983" s="274" t="s">
        <v>8484</v>
      </c>
      <c r="B983" s="274" t="s">
        <v>52</v>
      </c>
      <c r="C983" s="274" t="s">
        <v>360</v>
      </c>
      <c r="D983" s="275"/>
      <c r="E983" s="274"/>
      <c r="F983" s="275" t="str">
        <f t="shared" si="30"/>
        <v/>
      </c>
      <c r="G983" s="275" t="str">
        <f t="shared" si="31"/>
        <v/>
      </c>
    </row>
    <row r="984" spans="1:7" x14ac:dyDescent="0.2">
      <c r="A984" s="274" t="s">
        <v>8484</v>
      </c>
      <c r="B984" s="274" t="s">
        <v>8804</v>
      </c>
      <c r="C984" s="274" t="s">
        <v>360</v>
      </c>
      <c r="D984" s="275"/>
      <c r="E984" s="274"/>
      <c r="F984" s="275" t="str">
        <f t="shared" si="30"/>
        <v/>
      </c>
      <c r="G984" s="275" t="str">
        <f t="shared" si="31"/>
        <v/>
      </c>
    </row>
    <row r="985" spans="1:7" x14ac:dyDescent="0.2">
      <c r="A985" s="274" t="s">
        <v>8805</v>
      </c>
      <c r="B985" s="274" t="s">
        <v>9414</v>
      </c>
      <c r="C985" s="274"/>
      <c r="D985" s="275">
        <v>-2.217193</v>
      </c>
      <c r="E985" s="274"/>
      <c r="F985" s="275">
        <f t="shared" si="30"/>
        <v>-2.217193</v>
      </c>
      <c r="G985" s="275" t="str">
        <f t="shared" si="31"/>
        <v/>
      </c>
    </row>
    <row r="986" spans="1:7" x14ac:dyDescent="0.2">
      <c r="A986" s="274" t="s">
        <v>8805</v>
      </c>
      <c r="B986" s="274" t="s">
        <v>8293</v>
      </c>
      <c r="C986" s="274" t="s">
        <v>366</v>
      </c>
      <c r="D986" s="275">
        <v>-9.9061571089999995E-2</v>
      </c>
      <c r="E986" s="274"/>
      <c r="F986" s="275">
        <f t="shared" si="30"/>
        <v>-9.9061571089999995E-2</v>
      </c>
      <c r="G986" s="275" t="str">
        <f t="shared" si="31"/>
        <v/>
      </c>
    </row>
    <row r="987" spans="1:7" x14ac:dyDescent="0.2">
      <c r="A987" s="274" t="s">
        <v>8805</v>
      </c>
      <c r="B987" s="274" t="s">
        <v>407</v>
      </c>
      <c r="C987" s="274" t="s">
        <v>366</v>
      </c>
      <c r="D987" s="275">
        <v>-1.9647407990000001E-2</v>
      </c>
      <c r="E987" s="274"/>
      <c r="F987" s="275">
        <f t="shared" si="30"/>
        <v>-1.9647407990000001E-2</v>
      </c>
      <c r="G987" s="275" t="str">
        <f t="shared" si="31"/>
        <v/>
      </c>
    </row>
    <row r="988" spans="1:7" x14ac:dyDescent="0.2">
      <c r="A988" s="274" t="s">
        <v>8805</v>
      </c>
      <c r="B988" s="274" t="s">
        <v>8288</v>
      </c>
      <c r="C988" s="274" t="s">
        <v>366</v>
      </c>
      <c r="D988" s="275">
        <v>5.6363450790000002E-3</v>
      </c>
      <c r="E988" s="274"/>
      <c r="F988" s="275" t="str">
        <f t="shared" si="30"/>
        <v/>
      </c>
      <c r="G988" s="275">
        <f t="shared" si="31"/>
        <v>5.6363450790000002E-3</v>
      </c>
    </row>
    <row r="989" spans="1:7" x14ac:dyDescent="0.2">
      <c r="A989" s="274" t="s">
        <v>8805</v>
      </c>
      <c r="B989" s="274" t="s">
        <v>400</v>
      </c>
      <c r="C989" s="274" t="s">
        <v>366</v>
      </c>
      <c r="D989" s="275"/>
      <c r="E989" s="274"/>
      <c r="F989" s="275" t="str">
        <f t="shared" si="30"/>
        <v/>
      </c>
      <c r="G989" s="275" t="str">
        <f t="shared" si="31"/>
        <v/>
      </c>
    </row>
    <row r="990" spans="1:7" x14ac:dyDescent="0.2">
      <c r="A990" s="274" t="s">
        <v>8805</v>
      </c>
      <c r="B990" s="274" t="s">
        <v>408</v>
      </c>
      <c r="C990" s="274" t="s">
        <v>366</v>
      </c>
      <c r="D990" s="275">
        <v>-1.9154718289999999</v>
      </c>
      <c r="E990" s="274"/>
      <c r="F990" s="275">
        <f t="shared" si="30"/>
        <v>-1.9154718289999999</v>
      </c>
      <c r="G990" s="275" t="str">
        <f t="shared" si="31"/>
        <v/>
      </c>
    </row>
    <row r="991" spans="1:7" x14ac:dyDescent="0.2">
      <c r="A991" s="274" t="s">
        <v>8805</v>
      </c>
      <c r="B991" s="274" t="s">
        <v>394</v>
      </c>
      <c r="C991" s="274" t="s">
        <v>366</v>
      </c>
      <c r="D991" s="275">
        <v>4.2457374620000001</v>
      </c>
      <c r="E991" s="274"/>
      <c r="F991" s="275" t="str">
        <f t="shared" si="30"/>
        <v/>
      </c>
      <c r="G991" s="275">
        <f t="shared" si="31"/>
        <v>4.2457374620000001</v>
      </c>
    </row>
    <row r="992" spans="1:7" x14ac:dyDescent="0.2">
      <c r="A992" s="274" t="s">
        <v>9256</v>
      </c>
      <c r="B992" s="274" t="s">
        <v>54</v>
      </c>
      <c r="C992" s="274" t="s">
        <v>366</v>
      </c>
      <c r="D992" s="275"/>
      <c r="E992" s="274"/>
      <c r="F992" s="275" t="str">
        <f t="shared" si="30"/>
        <v/>
      </c>
      <c r="G992" s="275" t="str">
        <f t="shared" si="31"/>
        <v/>
      </c>
    </row>
    <row r="993" spans="1:7" x14ac:dyDescent="0.2">
      <c r="A993" s="274" t="s">
        <v>9256</v>
      </c>
      <c r="B993" s="274" t="s">
        <v>9274</v>
      </c>
      <c r="C993" s="274" t="s">
        <v>366</v>
      </c>
      <c r="D993" s="275"/>
      <c r="E993" s="274"/>
      <c r="F993" s="275" t="str">
        <f t="shared" si="30"/>
        <v/>
      </c>
      <c r="G993" s="275" t="str">
        <f t="shared" si="31"/>
        <v/>
      </c>
    </row>
    <row r="994" spans="1:7" x14ac:dyDescent="0.2">
      <c r="A994" s="274" t="s">
        <v>9256</v>
      </c>
      <c r="B994" s="274" t="s">
        <v>52</v>
      </c>
      <c r="C994" s="274" t="s">
        <v>366</v>
      </c>
      <c r="D994" s="275"/>
      <c r="E994" s="274"/>
      <c r="F994" s="275" t="str">
        <f t="shared" si="30"/>
        <v/>
      </c>
      <c r="G994" s="275" t="str">
        <f t="shared" si="31"/>
        <v/>
      </c>
    </row>
    <row r="995" spans="1:7" x14ac:dyDescent="0.2">
      <c r="A995" s="274" t="s">
        <v>9256</v>
      </c>
      <c r="B995" s="274" t="s">
        <v>394</v>
      </c>
      <c r="C995" s="274" t="s">
        <v>366</v>
      </c>
      <c r="D995" s="275"/>
      <c r="E995" s="274"/>
      <c r="F995" s="275" t="str">
        <f t="shared" si="30"/>
        <v/>
      </c>
      <c r="G995" s="275" t="str">
        <f t="shared" si="31"/>
        <v/>
      </c>
    </row>
    <row r="996" spans="1:7" x14ac:dyDescent="0.2">
      <c r="A996" s="274" t="s">
        <v>8723</v>
      </c>
      <c r="B996" s="274" t="s">
        <v>54</v>
      </c>
      <c r="C996" s="274" t="s">
        <v>366</v>
      </c>
      <c r="D996" s="275">
        <v>1.81657701</v>
      </c>
      <c r="E996" s="274"/>
      <c r="F996" s="275" t="str">
        <f t="shared" si="30"/>
        <v/>
      </c>
      <c r="G996" s="275">
        <f t="shared" si="31"/>
        <v>1.81657701</v>
      </c>
    </row>
    <row r="997" spans="1:7" x14ac:dyDescent="0.2">
      <c r="A997" s="274" t="s">
        <v>8723</v>
      </c>
      <c r="B997" s="274" t="s">
        <v>9414</v>
      </c>
      <c r="C997" s="274"/>
      <c r="D997" s="275">
        <v>-0.4515768932</v>
      </c>
      <c r="E997" s="274"/>
      <c r="F997" s="275">
        <f t="shared" si="30"/>
        <v>-0.4515768932</v>
      </c>
      <c r="G997" s="275" t="str">
        <f t="shared" si="31"/>
        <v/>
      </c>
    </row>
    <row r="998" spans="1:7" x14ac:dyDescent="0.2">
      <c r="A998" s="274" t="s">
        <v>8723</v>
      </c>
      <c r="B998" s="274" t="s">
        <v>9274</v>
      </c>
      <c r="C998" s="274" t="s">
        <v>366</v>
      </c>
      <c r="D998" s="275">
        <v>-1.3650001169999999</v>
      </c>
      <c r="E998" s="274"/>
      <c r="F998" s="275">
        <f t="shared" si="30"/>
        <v>-1.3650001169999999</v>
      </c>
      <c r="G998" s="275" t="str">
        <f t="shared" si="31"/>
        <v/>
      </c>
    </row>
    <row r="999" spans="1:7" x14ac:dyDescent="0.2">
      <c r="A999" s="274" t="s">
        <v>8723</v>
      </c>
      <c r="B999" s="274" t="s">
        <v>52</v>
      </c>
      <c r="C999" s="274" t="s">
        <v>366</v>
      </c>
      <c r="D999" s="275"/>
      <c r="E999" s="274"/>
      <c r="F999" s="275" t="str">
        <f t="shared" si="30"/>
        <v/>
      </c>
      <c r="G999" s="275" t="str">
        <f t="shared" si="31"/>
        <v/>
      </c>
    </row>
    <row r="1000" spans="1:7" x14ac:dyDescent="0.2">
      <c r="A1000" s="274" t="s">
        <v>8724</v>
      </c>
      <c r="B1000" s="274" t="s">
        <v>399</v>
      </c>
      <c r="C1000" s="274" t="s">
        <v>366</v>
      </c>
      <c r="D1000" s="275"/>
      <c r="E1000" s="274"/>
      <c r="F1000" s="275" t="str">
        <f t="shared" si="30"/>
        <v/>
      </c>
      <c r="G1000" s="275" t="str">
        <f t="shared" si="31"/>
        <v/>
      </c>
    </row>
    <row r="1001" spans="1:7" x14ac:dyDescent="0.2">
      <c r="A1001" s="274" t="s">
        <v>8724</v>
      </c>
      <c r="B1001" s="274" t="s">
        <v>52</v>
      </c>
      <c r="C1001" s="274" t="s">
        <v>366</v>
      </c>
      <c r="D1001" s="275"/>
      <c r="E1001" s="274"/>
      <c r="F1001" s="275" t="str">
        <f t="shared" si="30"/>
        <v/>
      </c>
      <c r="G1001" s="275" t="str">
        <f t="shared" si="31"/>
        <v/>
      </c>
    </row>
    <row r="1002" spans="1:7" x14ac:dyDescent="0.2">
      <c r="A1002" s="274" t="s">
        <v>8724</v>
      </c>
      <c r="B1002" s="274" t="s">
        <v>394</v>
      </c>
      <c r="C1002" s="274" t="s">
        <v>366</v>
      </c>
      <c r="D1002" s="275"/>
      <c r="E1002" s="274"/>
      <c r="F1002" s="275" t="str">
        <f t="shared" si="30"/>
        <v/>
      </c>
      <c r="G1002" s="275" t="str">
        <f t="shared" si="31"/>
        <v/>
      </c>
    </row>
    <row r="1003" spans="1:7" x14ac:dyDescent="0.2">
      <c r="A1003" s="274" t="s">
        <v>8724</v>
      </c>
      <c r="B1003" s="274" t="s">
        <v>55</v>
      </c>
      <c r="C1003" s="274" t="s">
        <v>366</v>
      </c>
      <c r="D1003" s="275"/>
      <c r="E1003" s="274"/>
      <c r="F1003" s="275" t="str">
        <f t="shared" si="30"/>
        <v/>
      </c>
      <c r="G1003" s="275" t="str">
        <f t="shared" si="31"/>
        <v/>
      </c>
    </row>
    <row r="1004" spans="1:7" x14ac:dyDescent="0.2">
      <c r="A1004" s="274" t="s">
        <v>9257</v>
      </c>
      <c r="B1004" s="274" t="s">
        <v>54</v>
      </c>
      <c r="C1004" s="274" t="s">
        <v>366</v>
      </c>
      <c r="D1004" s="275"/>
      <c r="E1004" s="274"/>
      <c r="F1004" s="275" t="str">
        <f t="shared" si="30"/>
        <v/>
      </c>
      <c r="G1004" s="275" t="str">
        <f t="shared" si="31"/>
        <v/>
      </c>
    </row>
    <row r="1005" spans="1:7" x14ac:dyDescent="0.2">
      <c r="A1005" s="274" t="s">
        <v>9257</v>
      </c>
      <c r="B1005" s="274" t="s">
        <v>52</v>
      </c>
      <c r="C1005" s="274" t="s">
        <v>366</v>
      </c>
      <c r="D1005" s="275"/>
      <c r="E1005" s="274"/>
      <c r="F1005" s="275" t="str">
        <f t="shared" si="30"/>
        <v/>
      </c>
      <c r="G1005" s="275" t="str">
        <f t="shared" si="31"/>
        <v/>
      </c>
    </row>
    <row r="1006" spans="1:7" x14ac:dyDescent="0.2">
      <c r="A1006" s="274" t="s">
        <v>9257</v>
      </c>
      <c r="B1006" s="274" t="s">
        <v>394</v>
      </c>
      <c r="C1006" s="274" t="s">
        <v>366</v>
      </c>
      <c r="D1006" s="275"/>
      <c r="E1006" s="274"/>
      <c r="F1006" s="275" t="str">
        <f t="shared" si="30"/>
        <v/>
      </c>
      <c r="G1006" s="275" t="str">
        <f t="shared" si="31"/>
        <v/>
      </c>
    </row>
    <row r="1007" spans="1:7" x14ac:dyDescent="0.2">
      <c r="A1007" s="274" t="s">
        <v>9258</v>
      </c>
      <c r="B1007" s="274" t="s">
        <v>54</v>
      </c>
      <c r="C1007" s="274" t="s">
        <v>366</v>
      </c>
      <c r="D1007" s="275"/>
      <c r="E1007" s="274"/>
      <c r="F1007" s="275" t="str">
        <f t="shared" si="30"/>
        <v/>
      </c>
      <c r="G1007" s="275" t="str">
        <f t="shared" si="31"/>
        <v/>
      </c>
    </row>
    <row r="1008" spans="1:7" x14ac:dyDescent="0.2">
      <c r="A1008" s="274" t="s">
        <v>9258</v>
      </c>
      <c r="B1008" s="274" t="s">
        <v>9274</v>
      </c>
      <c r="C1008" s="274" t="s">
        <v>366</v>
      </c>
      <c r="D1008" s="275"/>
      <c r="E1008" s="274"/>
      <c r="F1008" s="275" t="str">
        <f t="shared" si="30"/>
        <v/>
      </c>
      <c r="G1008" s="275" t="str">
        <f t="shared" si="31"/>
        <v/>
      </c>
    </row>
    <row r="1009" spans="1:7" x14ac:dyDescent="0.2">
      <c r="A1009" s="274" t="s">
        <v>9258</v>
      </c>
      <c r="B1009" s="274" t="s">
        <v>52</v>
      </c>
      <c r="C1009" s="274" t="s">
        <v>366</v>
      </c>
      <c r="D1009" s="275"/>
      <c r="E1009" s="274"/>
      <c r="F1009" s="275" t="str">
        <f t="shared" si="30"/>
        <v/>
      </c>
      <c r="G1009" s="275" t="str">
        <f t="shared" si="31"/>
        <v/>
      </c>
    </row>
    <row r="1010" spans="1:7" x14ac:dyDescent="0.2">
      <c r="A1010" s="274" t="s">
        <v>9258</v>
      </c>
      <c r="B1010" s="274" t="s">
        <v>394</v>
      </c>
      <c r="C1010" s="274" t="s">
        <v>366</v>
      </c>
      <c r="D1010" s="275"/>
      <c r="E1010" s="274"/>
      <c r="F1010" s="275" t="str">
        <f t="shared" si="30"/>
        <v/>
      </c>
      <c r="G1010" s="275" t="str">
        <f t="shared" si="31"/>
        <v/>
      </c>
    </row>
    <row r="1011" spans="1:7" x14ac:dyDescent="0.2">
      <c r="A1011" s="274" t="s">
        <v>8448</v>
      </c>
      <c r="B1011" s="274" t="s">
        <v>8294</v>
      </c>
      <c r="C1011" s="274" t="s">
        <v>364</v>
      </c>
      <c r="D1011" s="275">
        <v>1.4116502709999999E-5</v>
      </c>
      <c r="E1011" s="274"/>
      <c r="F1011" s="275" t="str">
        <f t="shared" si="30"/>
        <v/>
      </c>
      <c r="G1011" s="275">
        <f t="shared" si="31"/>
        <v>1.4116502709999999E-5</v>
      </c>
    </row>
    <row r="1012" spans="1:7" x14ac:dyDescent="0.2">
      <c r="A1012" s="274" t="s">
        <v>8448</v>
      </c>
      <c r="B1012" s="274" t="s">
        <v>9414</v>
      </c>
      <c r="C1012" s="274"/>
      <c r="D1012" s="275">
        <v>-0.72772779480000005</v>
      </c>
      <c r="E1012" s="274"/>
      <c r="F1012" s="275">
        <f t="shared" si="30"/>
        <v>-0.72772779480000005</v>
      </c>
      <c r="G1012" s="275" t="str">
        <f t="shared" si="31"/>
        <v/>
      </c>
    </row>
    <row r="1013" spans="1:7" x14ac:dyDescent="0.2">
      <c r="A1013" s="274" t="s">
        <v>8448</v>
      </c>
      <c r="B1013" s="274" t="s">
        <v>8288</v>
      </c>
      <c r="C1013" s="274" t="s">
        <v>364</v>
      </c>
      <c r="D1013" s="275">
        <v>0.72770108389999999</v>
      </c>
      <c r="E1013" s="274"/>
      <c r="F1013" s="275" t="str">
        <f t="shared" si="30"/>
        <v/>
      </c>
      <c r="G1013" s="275">
        <f t="shared" si="31"/>
        <v>0.72770108389999999</v>
      </c>
    </row>
    <row r="1014" spans="1:7" x14ac:dyDescent="0.2">
      <c r="A1014" s="274" t="s">
        <v>8448</v>
      </c>
      <c r="B1014" s="274" t="s">
        <v>8276</v>
      </c>
      <c r="C1014" s="274" t="s">
        <v>364</v>
      </c>
      <c r="D1014" s="275">
        <v>1.259439956E-5</v>
      </c>
      <c r="E1014" s="274"/>
      <c r="F1014" s="275" t="str">
        <f t="shared" si="30"/>
        <v/>
      </c>
      <c r="G1014" s="275">
        <f t="shared" si="31"/>
        <v>1.259439956E-5</v>
      </c>
    </row>
    <row r="1015" spans="1:7" x14ac:dyDescent="0.2">
      <c r="A1015" s="274" t="s">
        <v>8446</v>
      </c>
      <c r="B1015" s="274" t="s">
        <v>8294</v>
      </c>
      <c r="C1015" s="274" t="s">
        <v>364</v>
      </c>
      <c r="D1015" s="275">
        <v>1.678588041E-5</v>
      </c>
      <c r="E1015" s="274"/>
      <c r="F1015" s="275" t="str">
        <f t="shared" si="30"/>
        <v/>
      </c>
      <c r="G1015" s="275">
        <f t="shared" si="31"/>
        <v>1.678588041E-5</v>
      </c>
    </row>
    <row r="1016" spans="1:7" x14ac:dyDescent="0.2">
      <c r="A1016" s="274" t="s">
        <v>8446</v>
      </c>
      <c r="B1016" s="274" t="s">
        <v>9414</v>
      </c>
      <c r="C1016" s="274"/>
      <c r="D1016" s="275">
        <v>-0.6221629836</v>
      </c>
      <c r="E1016" s="274"/>
      <c r="F1016" s="275">
        <f t="shared" si="30"/>
        <v>-0.6221629836</v>
      </c>
      <c r="G1016" s="275" t="str">
        <f t="shared" si="31"/>
        <v/>
      </c>
    </row>
    <row r="1017" spans="1:7" x14ac:dyDescent="0.2">
      <c r="A1017" s="274" t="s">
        <v>8446</v>
      </c>
      <c r="B1017" s="274" t="s">
        <v>8288</v>
      </c>
      <c r="C1017" s="274" t="s">
        <v>364</v>
      </c>
      <c r="D1017" s="275">
        <v>0.43774154450000002</v>
      </c>
      <c r="E1017" s="274"/>
      <c r="F1017" s="275" t="str">
        <f t="shared" si="30"/>
        <v/>
      </c>
      <c r="G1017" s="275">
        <f t="shared" si="31"/>
        <v>0.43774154450000002</v>
      </c>
    </row>
    <row r="1018" spans="1:7" x14ac:dyDescent="0.2">
      <c r="A1018" s="274" t="s">
        <v>8446</v>
      </c>
      <c r="B1018" s="274" t="s">
        <v>8322</v>
      </c>
      <c r="C1018" s="274" t="s">
        <v>364</v>
      </c>
      <c r="D1018" s="275">
        <v>2.9165932470000002E-3</v>
      </c>
      <c r="E1018" s="274"/>
      <c r="F1018" s="275" t="str">
        <f t="shared" si="30"/>
        <v/>
      </c>
      <c r="G1018" s="275">
        <f t="shared" si="31"/>
        <v>2.9165932470000002E-3</v>
      </c>
    </row>
    <row r="1019" spans="1:7" x14ac:dyDescent="0.2">
      <c r="A1019" s="274" t="s">
        <v>8446</v>
      </c>
      <c r="B1019" s="274" t="s">
        <v>8274</v>
      </c>
      <c r="C1019" s="274" t="s">
        <v>364</v>
      </c>
      <c r="D1019" s="275">
        <v>2.5641610190000001E-2</v>
      </c>
      <c r="E1019" s="274"/>
      <c r="F1019" s="275" t="str">
        <f t="shared" si="30"/>
        <v/>
      </c>
      <c r="G1019" s="275">
        <f t="shared" si="31"/>
        <v>2.5641610190000001E-2</v>
      </c>
    </row>
    <row r="1020" spans="1:7" x14ac:dyDescent="0.2">
      <c r="A1020" s="274" t="s">
        <v>8446</v>
      </c>
      <c r="B1020" s="274" t="s">
        <v>8267</v>
      </c>
      <c r="C1020" s="274" t="s">
        <v>364</v>
      </c>
      <c r="D1020" s="275">
        <v>0.15582811020000001</v>
      </c>
      <c r="E1020" s="274"/>
      <c r="F1020" s="275" t="str">
        <f t="shared" si="30"/>
        <v/>
      </c>
      <c r="G1020" s="275">
        <f t="shared" si="31"/>
        <v>0.15582811020000001</v>
      </c>
    </row>
    <row r="1021" spans="1:7" x14ac:dyDescent="0.2">
      <c r="A1021" s="274" t="s">
        <v>8446</v>
      </c>
      <c r="B1021" s="274" t="s">
        <v>8276</v>
      </c>
      <c r="C1021" s="274" t="s">
        <v>364</v>
      </c>
      <c r="D1021" s="275">
        <v>1.8339555910000001E-5</v>
      </c>
      <c r="E1021" s="274"/>
      <c r="F1021" s="275" t="str">
        <f t="shared" si="30"/>
        <v/>
      </c>
      <c r="G1021" s="275">
        <f t="shared" si="31"/>
        <v>1.8339555910000001E-5</v>
      </c>
    </row>
    <row r="1022" spans="1:7" x14ac:dyDescent="0.2">
      <c r="A1022" s="274" t="s">
        <v>8447</v>
      </c>
      <c r="B1022" s="274" t="s">
        <v>8295</v>
      </c>
      <c r="C1022" s="274" t="s">
        <v>364</v>
      </c>
      <c r="D1022" s="275">
        <v>9.2550611830000004E-2</v>
      </c>
      <c r="E1022" s="274"/>
      <c r="F1022" s="275" t="str">
        <f t="shared" si="30"/>
        <v/>
      </c>
      <c r="G1022" s="275">
        <f t="shared" si="31"/>
        <v>9.2550611830000004E-2</v>
      </c>
    </row>
    <row r="1023" spans="1:7" x14ac:dyDescent="0.2">
      <c r="A1023" s="274" t="s">
        <v>8447</v>
      </c>
      <c r="B1023" s="274" t="s">
        <v>8296</v>
      </c>
      <c r="C1023" s="274" t="s">
        <v>364</v>
      </c>
      <c r="D1023" s="275">
        <v>1.120717812E-3</v>
      </c>
      <c r="E1023" s="274"/>
      <c r="F1023" s="275" t="str">
        <f t="shared" si="30"/>
        <v/>
      </c>
      <c r="G1023" s="275">
        <f t="shared" si="31"/>
        <v>1.120717812E-3</v>
      </c>
    </row>
    <row r="1024" spans="1:7" x14ac:dyDescent="0.2">
      <c r="A1024" s="274" t="s">
        <v>8447</v>
      </c>
      <c r="B1024" s="274" t="s">
        <v>8294</v>
      </c>
      <c r="C1024" s="274" t="s">
        <v>364</v>
      </c>
      <c r="D1024" s="275">
        <v>2.0602667919999999E-5</v>
      </c>
      <c r="E1024" s="274"/>
      <c r="F1024" s="275" t="str">
        <f t="shared" si="30"/>
        <v/>
      </c>
      <c r="G1024" s="275">
        <f t="shared" si="31"/>
        <v>2.0602667919999999E-5</v>
      </c>
    </row>
    <row r="1025" spans="1:7" x14ac:dyDescent="0.2">
      <c r="A1025" s="274" t="s">
        <v>8447</v>
      </c>
      <c r="B1025" s="274" t="s">
        <v>8290</v>
      </c>
      <c r="C1025" s="274" t="s">
        <v>364</v>
      </c>
      <c r="D1025" s="275">
        <v>6.0218359689999997E-3</v>
      </c>
      <c r="E1025" s="274"/>
      <c r="F1025" s="275" t="str">
        <f t="shared" si="30"/>
        <v/>
      </c>
      <c r="G1025" s="275">
        <f t="shared" si="31"/>
        <v>6.0218359689999997E-3</v>
      </c>
    </row>
    <row r="1026" spans="1:7" x14ac:dyDescent="0.2">
      <c r="A1026" s="274" t="s">
        <v>8447</v>
      </c>
      <c r="B1026" s="274" t="s">
        <v>8299</v>
      </c>
      <c r="C1026" s="274" t="s">
        <v>364</v>
      </c>
      <c r="D1026" s="275">
        <v>1.727878375E-3</v>
      </c>
      <c r="E1026" s="274"/>
      <c r="F1026" s="275" t="str">
        <f t="shared" si="30"/>
        <v/>
      </c>
      <c r="G1026" s="275">
        <f t="shared" si="31"/>
        <v>1.727878375E-3</v>
      </c>
    </row>
    <row r="1027" spans="1:7" x14ac:dyDescent="0.2">
      <c r="A1027" s="274" t="s">
        <v>8447</v>
      </c>
      <c r="B1027" s="274" t="s">
        <v>9414</v>
      </c>
      <c r="C1027" s="274"/>
      <c r="D1027" s="275">
        <v>-1.4567451789999999</v>
      </c>
      <c r="E1027" s="274"/>
      <c r="F1027" s="275">
        <f t="shared" si="30"/>
        <v>-1.4567451789999999</v>
      </c>
      <c r="G1027" s="275" t="str">
        <f t="shared" si="31"/>
        <v/>
      </c>
    </row>
    <row r="1028" spans="1:7" x14ac:dyDescent="0.2">
      <c r="A1028" s="274" t="s">
        <v>8447</v>
      </c>
      <c r="B1028" s="274" t="s">
        <v>8288</v>
      </c>
      <c r="C1028" s="274" t="s">
        <v>364</v>
      </c>
      <c r="D1028" s="275">
        <v>1.3087184279999999</v>
      </c>
      <c r="E1028" s="274"/>
      <c r="F1028" s="275" t="str">
        <f t="shared" si="30"/>
        <v/>
      </c>
      <c r="G1028" s="275">
        <f t="shared" si="31"/>
        <v>1.3087184279999999</v>
      </c>
    </row>
    <row r="1029" spans="1:7" x14ac:dyDescent="0.2">
      <c r="A1029" s="274" t="s">
        <v>8447</v>
      </c>
      <c r="B1029" s="274" t="s">
        <v>8268</v>
      </c>
      <c r="C1029" s="274" t="s">
        <v>364</v>
      </c>
      <c r="D1029" s="275">
        <v>4.3770249359999999E-2</v>
      </c>
      <c r="E1029" s="274"/>
      <c r="F1029" s="275" t="str">
        <f t="shared" si="30"/>
        <v/>
      </c>
      <c r="G1029" s="275">
        <f t="shared" si="31"/>
        <v>4.3770249359999999E-2</v>
      </c>
    </row>
    <row r="1030" spans="1:7" x14ac:dyDescent="0.2">
      <c r="A1030" s="274" t="s">
        <v>8447</v>
      </c>
      <c r="B1030" s="274" t="s">
        <v>8271</v>
      </c>
      <c r="C1030" s="274" t="s">
        <v>364</v>
      </c>
      <c r="D1030" s="275">
        <v>1.0657957269999999E-3</v>
      </c>
      <c r="E1030" s="274"/>
      <c r="F1030" s="275" t="str">
        <f t="shared" ref="F1030:F1093" si="32">IF(D1030&lt;0,D1030,"")</f>
        <v/>
      </c>
      <c r="G1030" s="275">
        <f t="shared" ref="G1030:G1093" si="33">IF(D1030&gt;0,D1030,"")</f>
        <v>1.0657957269999999E-3</v>
      </c>
    </row>
    <row r="1031" spans="1:7" x14ac:dyDescent="0.2">
      <c r="A1031" s="274" t="s">
        <v>8447</v>
      </c>
      <c r="B1031" s="274" t="s">
        <v>8276</v>
      </c>
      <c r="C1031" s="274" t="s">
        <v>364</v>
      </c>
      <c r="D1031" s="275">
        <v>1.972461742E-5</v>
      </c>
      <c r="E1031" s="274"/>
      <c r="F1031" s="275" t="str">
        <f t="shared" si="32"/>
        <v/>
      </c>
      <c r="G1031" s="275">
        <f t="shared" si="33"/>
        <v>1.972461742E-5</v>
      </c>
    </row>
    <row r="1032" spans="1:7" x14ac:dyDescent="0.2">
      <c r="A1032" s="274" t="s">
        <v>8447</v>
      </c>
      <c r="B1032" s="274" t="s">
        <v>8300</v>
      </c>
      <c r="C1032" s="274" t="s">
        <v>364</v>
      </c>
      <c r="D1032" s="275">
        <v>1.729334401E-3</v>
      </c>
      <c r="E1032" s="274"/>
      <c r="F1032" s="275" t="str">
        <f t="shared" si="32"/>
        <v/>
      </c>
      <c r="G1032" s="275">
        <f t="shared" si="33"/>
        <v>1.729334401E-3</v>
      </c>
    </row>
    <row r="1033" spans="1:7" x14ac:dyDescent="0.2">
      <c r="A1033" s="274" t="s">
        <v>9259</v>
      </c>
      <c r="B1033" s="274" t="s">
        <v>8294</v>
      </c>
      <c r="C1033" s="274" t="s">
        <v>364</v>
      </c>
      <c r="D1033" s="275">
        <v>9.9822928650000004E-8</v>
      </c>
      <c r="E1033" s="274"/>
      <c r="F1033" s="275" t="str">
        <f t="shared" si="32"/>
        <v/>
      </c>
      <c r="G1033" s="275">
        <f t="shared" si="33"/>
        <v>9.9822928650000004E-8</v>
      </c>
    </row>
    <row r="1034" spans="1:7" x14ac:dyDescent="0.2">
      <c r="A1034" s="274" t="s">
        <v>9259</v>
      </c>
      <c r="B1034" s="274" t="s">
        <v>9414</v>
      </c>
      <c r="C1034" s="274"/>
      <c r="D1034" s="275">
        <v>-2.7412928769999998E-7</v>
      </c>
      <c r="E1034" s="274"/>
      <c r="F1034" s="275">
        <f t="shared" si="32"/>
        <v>-2.7412928769999998E-7</v>
      </c>
      <c r="G1034" s="275" t="str">
        <f t="shared" si="33"/>
        <v/>
      </c>
    </row>
    <row r="1035" spans="1:7" x14ac:dyDescent="0.2">
      <c r="A1035" s="274" t="s">
        <v>9259</v>
      </c>
      <c r="B1035" s="274" t="s">
        <v>8288</v>
      </c>
      <c r="C1035" s="274" t="s">
        <v>364</v>
      </c>
      <c r="D1035" s="275">
        <v>1.056939814E-7</v>
      </c>
      <c r="E1035" s="274"/>
      <c r="F1035" s="275" t="str">
        <f t="shared" si="32"/>
        <v/>
      </c>
      <c r="G1035" s="275">
        <f t="shared" si="33"/>
        <v>1.056939814E-7</v>
      </c>
    </row>
    <row r="1036" spans="1:7" x14ac:dyDescent="0.2">
      <c r="A1036" s="274" t="s">
        <v>9259</v>
      </c>
      <c r="B1036" s="274" t="s">
        <v>8276</v>
      </c>
      <c r="C1036" s="274" t="s">
        <v>364</v>
      </c>
      <c r="D1036" s="275">
        <v>6.8612377629999995E-8</v>
      </c>
      <c r="E1036" s="274"/>
      <c r="F1036" s="275" t="str">
        <f t="shared" si="32"/>
        <v/>
      </c>
      <c r="G1036" s="275">
        <f t="shared" si="33"/>
        <v>6.8612377629999995E-8</v>
      </c>
    </row>
    <row r="1037" spans="1:7" x14ac:dyDescent="0.2">
      <c r="A1037" s="274" t="s">
        <v>9137</v>
      </c>
      <c r="B1037" s="274" t="s">
        <v>8294</v>
      </c>
      <c r="C1037" s="274" t="s">
        <v>364</v>
      </c>
      <c r="D1037" s="275">
        <v>7.1325258810000005E-7</v>
      </c>
      <c r="E1037" s="274"/>
      <c r="F1037" s="275" t="str">
        <f t="shared" si="32"/>
        <v/>
      </c>
      <c r="G1037" s="275">
        <f t="shared" si="33"/>
        <v>7.1325258810000005E-7</v>
      </c>
    </row>
    <row r="1038" spans="1:7" x14ac:dyDescent="0.2">
      <c r="A1038" s="274" t="s">
        <v>9137</v>
      </c>
      <c r="B1038" s="274" t="s">
        <v>9414</v>
      </c>
      <c r="C1038" s="274"/>
      <c r="D1038" s="275">
        <v>-2.744170422E-6</v>
      </c>
      <c r="E1038" s="274"/>
      <c r="F1038" s="275">
        <f t="shared" si="32"/>
        <v>-2.744170422E-6</v>
      </c>
      <c r="G1038" s="275" t="str">
        <f t="shared" si="33"/>
        <v/>
      </c>
    </row>
    <row r="1039" spans="1:7" x14ac:dyDescent="0.2">
      <c r="A1039" s="274" t="s">
        <v>9137</v>
      </c>
      <c r="B1039" s="274" t="s">
        <v>8288</v>
      </c>
      <c r="C1039" s="274" t="s">
        <v>364</v>
      </c>
      <c r="D1039" s="275">
        <v>7.8524229930000005E-7</v>
      </c>
      <c r="E1039" s="274"/>
      <c r="F1039" s="275" t="str">
        <f t="shared" si="32"/>
        <v/>
      </c>
      <c r="G1039" s="275">
        <f t="shared" si="33"/>
        <v>7.8524229930000005E-7</v>
      </c>
    </row>
    <row r="1040" spans="1:7" x14ac:dyDescent="0.2">
      <c r="A1040" s="274" t="s">
        <v>9137</v>
      </c>
      <c r="B1040" s="274" t="s">
        <v>8322</v>
      </c>
      <c r="C1040" s="274" t="s">
        <v>364</v>
      </c>
      <c r="D1040" s="275">
        <v>2.112752182E-7</v>
      </c>
      <c r="E1040" s="274"/>
      <c r="F1040" s="275" t="str">
        <f t="shared" si="32"/>
        <v/>
      </c>
      <c r="G1040" s="275">
        <f t="shared" si="33"/>
        <v>2.112752182E-7</v>
      </c>
    </row>
    <row r="1041" spans="1:7" x14ac:dyDescent="0.2">
      <c r="A1041" s="274" t="s">
        <v>9137</v>
      </c>
      <c r="B1041" s="274" t="s">
        <v>8274</v>
      </c>
      <c r="C1041" s="274" t="s">
        <v>364</v>
      </c>
      <c r="D1041" s="275">
        <v>2.5047927370000001E-7</v>
      </c>
      <c r="E1041" s="274"/>
      <c r="F1041" s="275" t="str">
        <f t="shared" si="32"/>
        <v/>
      </c>
      <c r="G1041" s="275">
        <f t="shared" si="33"/>
        <v>2.5047927370000001E-7</v>
      </c>
    </row>
    <row r="1042" spans="1:7" x14ac:dyDescent="0.2">
      <c r="A1042" s="274" t="s">
        <v>9137</v>
      </c>
      <c r="B1042" s="274" t="s">
        <v>8267</v>
      </c>
      <c r="C1042" s="274" t="s">
        <v>364</v>
      </c>
      <c r="D1042" s="275">
        <v>2.6544889460000002E-7</v>
      </c>
      <c r="E1042" s="274"/>
      <c r="F1042" s="275" t="str">
        <f t="shared" si="32"/>
        <v/>
      </c>
      <c r="G1042" s="275">
        <f t="shared" si="33"/>
        <v>2.6544889460000002E-7</v>
      </c>
    </row>
    <row r="1043" spans="1:7" x14ac:dyDescent="0.2">
      <c r="A1043" s="274" t="s">
        <v>9137</v>
      </c>
      <c r="B1043" s="274" t="s">
        <v>8276</v>
      </c>
      <c r="C1043" s="274" t="s">
        <v>364</v>
      </c>
      <c r="D1043" s="275">
        <v>5.1847214850000002E-7</v>
      </c>
      <c r="E1043" s="274"/>
      <c r="F1043" s="275" t="str">
        <f t="shared" si="32"/>
        <v/>
      </c>
      <c r="G1043" s="275">
        <f t="shared" si="33"/>
        <v>5.1847214850000002E-7</v>
      </c>
    </row>
    <row r="1044" spans="1:7" x14ac:dyDescent="0.2">
      <c r="A1044" s="274" t="s">
        <v>9138</v>
      </c>
      <c r="B1044" s="274" t="s">
        <v>52</v>
      </c>
      <c r="C1044" s="274" t="s">
        <v>364</v>
      </c>
      <c r="D1044" s="275"/>
      <c r="E1044" s="274"/>
      <c r="F1044" s="275" t="str">
        <f t="shared" si="32"/>
        <v/>
      </c>
      <c r="G1044" s="275" t="str">
        <f t="shared" si="33"/>
        <v/>
      </c>
    </row>
    <row r="1045" spans="1:7" x14ac:dyDescent="0.2">
      <c r="A1045" s="274" t="s">
        <v>171</v>
      </c>
      <c r="B1045" s="274" t="s">
        <v>399</v>
      </c>
      <c r="C1045" s="274" t="s">
        <v>359</v>
      </c>
      <c r="D1045" s="275">
        <v>1.239105882</v>
      </c>
      <c r="E1045" s="274"/>
      <c r="F1045" s="275" t="str">
        <f t="shared" si="32"/>
        <v/>
      </c>
      <c r="G1045" s="275">
        <f t="shared" si="33"/>
        <v>1.239105882</v>
      </c>
    </row>
    <row r="1046" spans="1:7" x14ac:dyDescent="0.2">
      <c r="A1046" s="274" t="s">
        <v>171</v>
      </c>
      <c r="B1046" s="274" t="s">
        <v>9414</v>
      </c>
      <c r="C1046" s="274"/>
      <c r="D1046" s="275">
        <v>-1.239105882</v>
      </c>
      <c r="E1046" s="274"/>
      <c r="F1046" s="275">
        <f t="shared" si="32"/>
        <v>-1.239105882</v>
      </c>
      <c r="G1046" s="275" t="str">
        <f t="shared" si="33"/>
        <v/>
      </c>
    </row>
    <row r="1047" spans="1:7" x14ac:dyDescent="0.2">
      <c r="A1047" s="274" t="s">
        <v>171</v>
      </c>
      <c r="B1047" s="274" t="s">
        <v>480</v>
      </c>
      <c r="C1047" s="274" t="s">
        <v>359</v>
      </c>
      <c r="D1047" s="275"/>
      <c r="E1047" s="274"/>
      <c r="F1047" s="275" t="str">
        <f t="shared" si="32"/>
        <v/>
      </c>
      <c r="G1047" s="275" t="str">
        <f t="shared" si="33"/>
        <v/>
      </c>
    </row>
    <row r="1048" spans="1:7" x14ac:dyDescent="0.2">
      <c r="A1048" s="274" t="s">
        <v>9315</v>
      </c>
      <c r="B1048" s="274" t="s">
        <v>402</v>
      </c>
      <c r="C1048" s="274" t="s">
        <v>365</v>
      </c>
      <c r="D1048" s="275"/>
      <c r="E1048" s="274"/>
      <c r="F1048" s="275" t="str">
        <f t="shared" si="32"/>
        <v/>
      </c>
      <c r="G1048" s="275" t="str">
        <f t="shared" si="33"/>
        <v/>
      </c>
    </row>
    <row r="1049" spans="1:7" x14ac:dyDescent="0.2">
      <c r="A1049" s="274" t="s">
        <v>9315</v>
      </c>
      <c r="B1049" s="274" t="s">
        <v>401</v>
      </c>
      <c r="C1049" s="274" t="s">
        <v>365</v>
      </c>
      <c r="D1049" s="275"/>
      <c r="E1049" s="274"/>
      <c r="F1049" s="275" t="str">
        <f t="shared" si="32"/>
        <v/>
      </c>
      <c r="G1049" s="275" t="str">
        <f t="shared" si="33"/>
        <v/>
      </c>
    </row>
    <row r="1050" spans="1:7" x14ac:dyDescent="0.2">
      <c r="A1050" s="274" t="s">
        <v>9315</v>
      </c>
      <c r="B1050" s="274" t="s">
        <v>404</v>
      </c>
      <c r="C1050" s="274" t="s">
        <v>365</v>
      </c>
      <c r="D1050" s="275"/>
      <c r="E1050" s="274"/>
      <c r="F1050" s="275" t="str">
        <f t="shared" si="32"/>
        <v/>
      </c>
      <c r="G1050" s="275" t="str">
        <f t="shared" si="33"/>
        <v/>
      </c>
    </row>
    <row r="1051" spans="1:7" x14ac:dyDescent="0.2">
      <c r="A1051" s="274" t="s">
        <v>9315</v>
      </c>
      <c r="B1051" s="274" t="s">
        <v>480</v>
      </c>
      <c r="C1051" s="274" t="s">
        <v>365</v>
      </c>
      <c r="D1051" s="275"/>
      <c r="E1051" s="274"/>
      <c r="F1051" s="275" t="str">
        <f t="shared" si="32"/>
        <v/>
      </c>
      <c r="G1051" s="275" t="str">
        <f t="shared" si="33"/>
        <v/>
      </c>
    </row>
    <row r="1052" spans="1:7" x14ac:dyDescent="0.2">
      <c r="A1052" s="274" t="s">
        <v>8806</v>
      </c>
      <c r="B1052" s="274" t="s">
        <v>52</v>
      </c>
      <c r="C1052" s="274" t="s">
        <v>365</v>
      </c>
      <c r="D1052" s="275"/>
      <c r="E1052" s="274"/>
      <c r="F1052" s="275" t="str">
        <f t="shared" si="32"/>
        <v/>
      </c>
      <c r="G1052" s="275" t="str">
        <f t="shared" si="33"/>
        <v/>
      </c>
    </row>
    <row r="1053" spans="1:7" x14ac:dyDescent="0.2">
      <c r="A1053" s="274" t="s">
        <v>8174</v>
      </c>
      <c r="B1053" s="274" t="s">
        <v>54</v>
      </c>
      <c r="C1053" s="274" t="s">
        <v>362</v>
      </c>
      <c r="D1053" s="275">
        <v>0.31521740149999999</v>
      </c>
      <c r="E1053" s="274"/>
      <c r="F1053" s="275" t="str">
        <f t="shared" si="32"/>
        <v/>
      </c>
      <c r="G1053" s="275">
        <f t="shared" si="33"/>
        <v>0.31521740149999999</v>
      </c>
    </row>
    <row r="1054" spans="1:7" x14ac:dyDescent="0.2">
      <c r="A1054" s="274" t="s">
        <v>8174</v>
      </c>
      <c r="B1054" s="274" t="s">
        <v>8303</v>
      </c>
      <c r="C1054" s="274" t="s">
        <v>362</v>
      </c>
      <c r="D1054" s="275">
        <v>-3.5097207769999998E-7</v>
      </c>
      <c r="E1054" s="274"/>
      <c r="F1054" s="275">
        <f t="shared" si="32"/>
        <v>-3.5097207769999998E-7</v>
      </c>
      <c r="G1054" s="275" t="str">
        <f t="shared" si="33"/>
        <v/>
      </c>
    </row>
    <row r="1055" spans="1:7" x14ac:dyDescent="0.2">
      <c r="A1055" s="274" t="s">
        <v>8174</v>
      </c>
      <c r="B1055" s="274" t="s">
        <v>9414</v>
      </c>
      <c r="C1055" s="274"/>
      <c r="D1055" s="275">
        <v>-3.584831951</v>
      </c>
      <c r="E1055" s="274"/>
      <c r="F1055" s="275">
        <f t="shared" si="32"/>
        <v>-3.584831951</v>
      </c>
      <c r="G1055" s="275" t="str">
        <f t="shared" si="33"/>
        <v/>
      </c>
    </row>
    <row r="1056" spans="1:7" x14ac:dyDescent="0.2">
      <c r="A1056" s="274" t="s">
        <v>8174</v>
      </c>
      <c r="B1056" s="274" t="s">
        <v>9415</v>
      </c>
      <c r="C1056" s="274"/>
      <c r="D1056" s="275">
        <v>-7.5837005099999999</v>
      </c>
      <c r="E1056" s="274"/>
      <c r="F1056" s="275">
        <f t="shared" si="32"/>
        <v>-7.5837005099999999</v>
      </c>
      <c r="G1056" s="275" t="str">
        <f t="shared" si="33"/>
        <v/>
      </c>
    </row>
    <row r="1057" spans="1:7" x14ac:dyDescent="0.2">
      <c r="A1057" s="274" t="s">
        <v>8174</v>
      </c>
      <c r="B1057" s="274" t="s">
        <v>52</v>
      </c>
      <c r="C1057" s="274" t="s">
        <v>362</v>
      </c>
      <c r="D1057" s="275"/>
      <c r="E1057" s="274"/>
      <c r="F1057" s="275" t="str">
        <f t="shared" si="32"/>
        <v/>
      </c>
      <c r="G1057" s="275" t="str">
        <f t="shared" si="33"/>
        <v/>
      </c>
    </row>
    <row r="1058" spans="1:7" x14ac:dyDescent="0.2">
      <c r="A1058" s="274" t="s">
        <v>8174</v>
      </c>
      <c r="B1058" s="274" t="s">
        <v>8322</v>
      </c>
      <c r="C1058" s="274" t="s">
        <v>362</v>
      </c>
      <c r="D1058" s="275">
        <v>2.746701562E-5</v>
      </c>
      <c r="E1058" s="274"/>
      <c r="F1058" s="275" t="str">
        <f t="shared" si="32"/>
        <v/>
      </c>
      <c r="G1058" s="275">
        <f t="shared" si="33"/>
        <v>2.746701562E-5</v>
      </c>
    </row>
    <row r="1059" spans="1:7" x14ac:dyDescent="0.2">
      <c r="A1059" s="274" t="s">
        <v>8174</v>
      </c>
      <c r="B1059" s="274" t="s">
        <v>8274</v>
      </c>
      <c r="C1059" s="274" t="s">
        <v>362</v>
      </c>
      <c r="D1059" s="275">
        <v>9.2647447670000007E-6</v>
      </c>
      <c r="E1059" s="274"/>
      <c r="F1059" s="275" t="str">
        <f t="shared" si="32"/>
        <v/>
      </c>
      <c r="G1059" s="275">
        <f t="shared" si="33"/>
        <v>9.2647447670000007E-6</v>
      </c>
    </row>
    <row r="1060" spans="1:7" x14ac:dyDescent="0.2">
      <c r="A1060" s="274" t="s">
        <v>8174</v>
      </c>
      <c r="B1060" s="274" t="s">
        <v>8267</v>
      </c>
      <c r="C1060" s="274" t="s">
        <v>362</v>
      </c>
      <c r="D1060" s="275">
        <v>11.28061821</v>
      </c>
      <c r="E1060" s="274"/>
      <c r="F1060" s="275" t="str">
        <f t="shared" si="32"/>
        <v/>
      </c>
      <c r="G1060" s="275">
        <f t="shared" si="33"/>
        <v>11.28061821</v>
      </c>
    </row>
    <row r="1061" spans="1:7" x14ac:dyDescent="0.2">
      <c r="A1061" s="274" t="s">
        <v>8174</v>
      </c>
      <c r="B1061" s="274" t="s">
        <v>403</v>
      </c>
      <c r="C1061" s="274" t="s">
        <v>362</v>
      </c>
      <c r="D1061" s="275">
        <v>-0.42733848679999997</v>
      </c>
      <c r="E1061" s="274"/>
      <c r="F1061" s="275">
        <f t="shared" si="32"/>
        <v>-0.42733848679999997</v>
      </c>
      <c r="G1061" s="275" t="str">
        <f t="shared" si="33"/>
        <v/>
      </c>
    </row>
    <row r="1062" spans="1:7" x14ac:dyDescent="0.2">
      <c r="A1062" s="274" t="s">
        <v>8174</v>
      </c>
      <c r="B1062" s="274" t="s">
        <v>8321</v>
      </c>
      <c r="C1062" s="274" t="s">
        <v>362</v>
      </c>
      <c r="D1062" s="275">
        <v>-1.040520358E-6</v>
      </c>
      <c r="E1062" s="274"/>
      <c r="F1062" s="275">
        <f t="shared" si="32"/>
        <v>-1.040520358E-6</v>
      </c>
      <c r="G1062" s="275" t="str">
        <f t="shared" si="33"/>
        <v/>
      </c>
    </row>
    <row r="1063" spans="1:7" x14ac:dyDescent="0.2">
      <c r="A1063" s="274" t="s">
        <v>8174</v>
      </c>
      <c r="B1063" s="274" t="s">
        <v>480</v>
      </c>
      <c r="C1063" s="274" t="s">
        <v>362</v>
      </c>
      <c r="D1063" s="275"/>
      <c r="E1063" s="274"/>
      <c r="F1063" s="275" t="str">
        <f t="shared" si="32"/>
        <v/>
      </c>
      <c r="G1063" s="275" t="str">
        <f t="shared" si="33"/>
        <v/>
      </c>
    </row>
    <row r="1064" spans="1:7" x14ac:dyDescent="0.2">
      <c r="A1064" s="274" t="s">
        <v>8174</v>
      </c>
      <c r="B1064" s="274" t="s">
        <v>55</v>
      </c>
      <c r="C1064" s="274" t="s">
        <v>362</v>
      </c>
      <c r="D1064" s="275"/>
      <c r="E1064" s="274"/>
      <c r="F1064" s="275" t="str">
        <f t="shared" si="32"/>
        <v/>
      </c>
      <c r="G1064" s="275" t="str">
        <f t="shared" si="33"/>
        <v/>
      </c>
    </row>
    <row r="1065" spans="1:7" x14ac:dyDescent="0.2">
      <c r="A1065" s="274" t="s">
        <v>9096</v>
      </c>
      <c r="B1065" s="274" t="s">
        <v>8295</v>
      </c>
      <c r="C1065" s="274" t="s">
        <v>364</v>
      </c>
      <c r="D1065" s="275">
        <v>1.418691924E-7</v>
      </c>
      <c r="E1065" s="274"/>
      <c r="F1065" s="275" t="str">
        <f t="shared" si="32"/>
        <v/>
      </c>
      <c r="G1065" s="275">
        <f t="shared" si="33"/>
        <v>1.418691924E-7</v>
      </c>
    </row>
    <row r="1066" spans="1:7" x14ac:dyDescent="0.2">
      <c r="A1066" s="274" t="s">
        <v>9096</v>
      </c>
      <c r="B1066" s="274" t="s">
        <v>8296</v>
      </c>
      <c r="C1066" s="274" t="s">
        <v>364</v>
      </c>
      <c r="D1066" s="275">
        <v>1.562535634E-7</v>
      </c>
      <c r="E1066" s="274"/>
      <c r="F1066" s="275" t="str">
        <f t="shared" si="32"/>
        <v/>
      </c>
      <c r="G1066" s="275">
        <f t="shared" si="33"/>
        <v>1.562535634E-7</v>
      </c>
    </row>
    <row r="1067" spans="1:7" x14ac:dyDescent="0.2">
      <c r="A1067" s="274" t="s">
        <v>9096</v>
      </c>
      <c r="B1067" s="274" t="s">
        <v>8294</v>
      </c>
      <c r="C1067" s="274" t="s">
        <v>364</v>
      </c>
      <c r="D1067" s="275">
        <v>1.3528572400000001E-6</v>
      </c>
      <c r="E1067" s="274"/>
      <c r="F1067" s="275" t="str">
        <f t="shared" si="32"/>
        <v/>
      </c>
      <c r="G1067" s="275">
        <f t="shared" si="33"/>
        <v>1.3528572400000001E-6</v>
      </c>
    </row>
    <row r="1068" spans="1:7" x14ac:dyDescent="0.2">
      <c r="A1068" s="274" t="s">
        <v>9096</v>
      </c>
      <c r="B1068" s="274" t="s">
        <v>8299</v>
      </c>
      <c r="C1068" s="274" t="s">
        <v>364</v>
      </c>
      <c r="D1068" s="275">
        <v>1.525250627E-7</v>
      </c>
      <c r="E1068" s="274"/>
      <c r="F1068" s="275" t="str">
        <f t="shared" si="32"/>
        <v/>
      </c>
      <c r="G1068" s="275">
        <f t="shared" si="33"/>
        <v>1.525250627E-7</v>
      </c>
    </row>
    <row r="1069" spans="1:7" x14ac:dyDescent="0.2">
      <c r="A1069" s="274" t="s">
        <v>9096</v>
      </c>
      <c r="B1069" s="274" t="s">
        <v>9414</v>
      </c>
      <c r="C1069" s="274"/>
      <c r="D1069" s="275">
        <v>-4.8543178479999998E-6</v>
      </c>
      <c r="E1069" s="274"/>
      <c r="F1069" s="275">
        <f t="shared" si="32"/>
        <v>-4.8543178479999998E-6</v>
      </c>
      <c r="G1069" s="275" t="str">
        <f t="shared" si="33"/>
        <v/>
      </c>
    </row>
    <row r="1070" spans="1:7" x14ac:dyDescent="0.2">
      <c r="A1070" s="274" t="s">
        <v>9096</v>
      </c>
      <c r="B1070" s="274" t="s">
        <v>8288</v>
      </c>
      <c r="C1070" s="274" t="s">
        <v>364</v>
      </c>
      <c r="D1070" s="275">
        <v>1.627563084E-6</v>
      </c>
      <c r="E1070" s="274"/>
      <c r="F1070" s="275" t="str">
        <f t="shared" si="32"/>
        <v/>
      </c>
      <c r="G1070" s="275">
        <f t="shared" si="33"/>
        <v>1.627563084E-6</v>
      </c>
    </row>
    <row r="1071" spans="1:7" x14ac:dyDescent="0.2">
      <c r="A1071" s="274" t="s">
        <v>9096</v>
      </c>
      <c r="B1071" s="274" t="s">
        <v>8268</v>
      </c>
      <c r="C1071" s="274" t="s">
        <v>364</v>
      </c>
      <c r="D1071" s="275">
        <v>1.634128166E-7</v>
      </c>
      <c r="E1071" s="274"/>
      <c r="F1071" s="275" t="str">
        <f t="shared" si="32"/>
        <v/>
      </c>
      <c r="G1071" s="275">
        <f t="shared" si="33"/>
        <v>1.634128166E-7</v>
      </c>
    </row>
    <row r="1072" spans="1:7" x14ac:dyDescent="0.2">
      <c r="A1072" s="274" t="s">
        <v>9096</v>
      </c>
      <c r="B1072" s="274" t="s">
        <v>8271</v>
      </c>
      <c r="C1072" s="274" t="s">
        <v>364</v>
      </c>
      <c r="D1072" s="275">
        <v>1.2770888729999999E-7</v>
      </c>
      <c r="E1072" s="274"/>
      <c r="F1072" s="275" t="str">
        <f t="shared" si="32"/>
        <v/>
      </c>
      <c r="G1072" s="275">
        <f t="shared" si="33"/>
        <v>1.2770888729999999E-7</v>
      </c>
    </row>
    <row r="1073" spans="1:7" x14ac:dyDescent="0.2">
      <c r="A1073" s="274" t="s">
        <v>9096</v>
      </c>
      <c r="B1073" s="274" t="s">
        <v>8276</v>
      </c>
      <c r="C1073" s="274" t="s">
        <v>364</v>
      </c>
      <c r="D1073" s="275">
        <v>9.8556356039999997E-7</v>
      </c>
      <c r="E1073" s="274"/>
      <c r="F1073" s="275" t="str">
        <f t="shared" si="32"/>
        <v/>
      </c>
      <c r="G1073" s="275">
        <f t="shared" si="33"/>
        <v>9.8556356039999997E-7</v>
      </c>
    </row>
    <row r="1074" spans="1:7" x14ac:dyDescent="0.2">
      <c r="A1074" s="274" t="s">
        <v>9096</v>
      </c>
      <c r="B1074" s="274" t="s">
        <v>8300</v>
      </c>
      <c r="C1074" s="274" t="s">
        <v>364</v>
      </c>
      <c r="D1074" s="275">
        <v>1.4656444169999999E-7</v>
      </c>
      <c r="E1074" s="274"/>
      <c r="F1074" s="275" t="str">
        <f t="shared" si="32"/>
        <v/>
      </c>
      <c r="G1074" s="275">
        <f t="shared" si="33"/>
        <v>1.4656444169999999E-7</v>
      </c>
    </row>
    <row r="1075" spans="1:7" x14ac:dyDescent="0.2">
      <c r="A1075" s="274" t="s">
        <v>8557</v>
      </c>
      <c r="B1075" s="274" t="s">
        <v>52</v>
      </c>
      <c r="C1075" s="274" t="s">
        <v>364</v>
      </c>
      <c r="D1075" s="275"/>
      <c r="E1075" s="274"/>
      <c r="F1075" s="275" t="str">
        <f t="shared" si="32"/>
        <v/>
      </c>
      <c r="G1075" s="275" t="str">
        <f t="shared" si="33"/>
        <v/>
      </c>
    </row>
    <row r="1076" spans="1:7" x14ac:dyDescent="0.2">
      <c r="A1076" s="274" t="s">
        <v>9260</v>
      </c>
      <c r="B1076" s="274" t="s">
        <v>54</v>
      </c>
      <c r="C1076" s="274" t="s">
        <v>366</v>
      </c>
      <c r="D1076" s="275"/>
      <c r="E1076" s="274"/>
      <c r="F1076" s="275" t="str">
        <f t="shared" si="32"/>
        <v/>
      </c>
      <c r="G1076" s="275" t="str">
        <f t="shared" si="33"/>
        <v/>
      </c>
    </row>
    <row r="1077" spans="1:7" x14ac:dyDescent="0.2">
      <c r="A1077" s="274" t="s">
        <v>9260</v>
      </c>
      <c r="B1077" s="274" t="s">
        <v>52</v>
      </c>
      <c r="C1077" s="274" t="s">
        <v>366</v>
      </c>
      <c r="D1077" s="275"/>
      <c r="E1077" s="274"/>
      <c r="F1077" s="275" t="str">
        <f t="shared" si="32"/>
        <v/>
      </c>
      <c r="G1077" s="275" t="str">
        <f t="shared" si="33"/>
        <v/>
      </c>
    </row>
    <row r="1078" spans="1:7" x14ac:dyDescent="0.2">
      <c r="A1078" s="274" t="s">
        <v>8807</v>
      </c>
      <c r="B1078" s="274" t="s">
        <v>54</v>
      </c>
      <c r="C1078" s="274" t="s">
        <v>366</v>
      </c>
      <c r="D1078" s="275"/>
      <c r="E1078" s="274"/>
      <c r="F1078" s="275" t="str">
        <f t="shared" si="32"/>
        <v/>
      </c>
      <c r="G1078" s="275" t="str">
        <f t="shared" si="33"/>
        <v/>
      </c>
    </row>
    <row r="1079" spans="1:7" x14ac:dyDescent="0.2">
      <c r="A1079" s="274" t="s">
        <v>8807</v>
      </c>
      <c r="B1079" s="274" t="s">
        <v>52</v>
      </c>
      <c r="C1079" s="274" t="s">
        <v>366</v>
      </c>
      <c r="D1079" s="275"/>
      <c r="E1079" s="274"/>
      <c r="F1079" s="275" t="str">
        <f t="shared" si="32"/>
        <v/>
      </c>
      <c r="G1079" s="275" t="str">
        <f t="shared" si="33"/>
        <v/>
      </c>
    </row>
    <row r="1080" spans="1:7" x14ac:dyDescent="0.2">
      <c r="A1080" s="274" t="s">
        <v>8618</v>
      </c>
      <c r="B1080" s="274" t="s">
        <v>52</v>
      </c>
      <c r="C1080" s="274" t="s">
        <v>361</v>
      </c>
      <c r="D1080" s="275"/>
      <c r="E1080" s="274"/>
      <c r="F1080" s="275" t="str">
        <f t="shared" si="32"/>
        <v/>
      </c>
      <c r="G1080" s="275" t="str">
        <f t="shared" si="33"/>
        <v/>
      </c>
    </row>
    <row r="1081" spans="1:7" x14ac:dyDescent="0.2">
      <c r="A1081" s="274" t="s">
        <v>8618</v>
      </c>
      <c r="B1081" s="274" t="s">
        <v>402</v>
      </c>
      <c r="C1081" s="274" t="s">
        <v>361</v>
      </c>
      <c r="D1081" s="275"/>
      <c r="E1081" s="274"/>
      <c r="F1081" s="275" t="str">
        <f t="shared" si="32"/>
        <v/>
      </c>
      <c r="G1081" s="275" t="str">
        <f t="shared" si="33"/>
        <v/>
      </c>
    </row>
    <row r="1082" spans="1:7" x14ac:dyDescent="0.2">
      <c r="A1082" s="274" t="s">
        <v>8663</v>
      </c>
      <c r="B1082" s="274" t="s">
        <v>397</v>
      </c>
      <c r="C1082" s="274" t="s">
        <v>368</v>
      </c>
      <c r="D1082" s="275">
        <v>1.8341581149999999</v>
      </c>
      <c r="E1082" s="274"/>
      <c r="F1082" s="275" t="str">
        <f t="shared" si="32"/>
        <v/>
      </c>
      <c r="G1082" s="275">
        <f t="shared" si="33"/>
        <v>1.8341581149999999</v>
      </c>
    </row>
    <row r="1083" spans="1:7" x14ac:dyDescent="0.2">
      <c r="A1083" s="274" t="s">
        <v>8663</v>
      </c>
      <c r="B1083" s="274" t="s">
        <v>8294</v>
      </c>
      <c r="C1083" s="274" t="s">
        <v>368</v>
      </c>
      <c r="D1083" s="275">
        <v>8.2462665460000005E-6</v>
      </c>
      <c r="E1083" s="274"/>
      <c r="F1083" s="275" t="str">
        <f t="shared" si="32"/>
        <v/>
      </c>
      <c r="G1083" s="275">
        <f t="shared" si="33"/>
        <v>8.2462665460000005E-6</v>
      </c>
    </row>
    <row r="1084" spans="1:7" x14ac:dyDescent="0.2">
      <c r="A1084" s="274" t="s">
        <v>8663</v>
      </c>
      <c r="B1084" s="274" t="s">
        <v>409</v>
      </c>
      <c r="C1084" s="274" t="s">
        <v>368</v>
      </c>
      <c r="D1084" s="275">
        <v>3.0144508060000001</v>
      </c>
      <c r="E1084" s="274"/>
      <c r="F1084" s="275" t="str">
        <f t="shared" si="32"/>
        <v/>
      </c>
      <c r="G1084" s="275">
        <f t="shared" si="33"/>
        <v>3.0144508060000001</v>
      </c>
    </row>
    <row r="1085" spans="1:7" x14ac:dyDescent="0.2">
      <c r="A1085" s="274" t="s">
        <v>8663</v>
      </c>
      <c r="B1085" s="274" t="s">
        <v>9414</v>
      </c>
      <c r="C1085" s="274"/>
      <c r="D1085" s="275">
        <v>-0.75161310209999999</v>
      </c>
      <c r="E1085" s="274"/>
      <c r="F1085" s="275">
        <f t="shared" si="32"/>
        <v>-0.75161310209999999</v>
      </c>
      <c r="G1085" s="275" t="str">
        <f t="shared" si="33"/>
        <v/>
      </c>
    </row>
    <row r="1086" spans="1:7" x14ac:dyDescent="0.2">
      <c r="A1086" s="274" t="s">
        <v>8663</v>
      </c>
      <c r="B1086" s="274" t="s">
        <v>9274</v>
      </c>
      <c r="C1086" s="274" t="s">
        <v>368</v>
      </c>
      <c r="D1086" s="275">
        <v>-4.1073077319999998</v>
      </c>
      <c r="E1086" s="274"/>
      <c r="F1086" s="275">
        <f t="shared" si="32"/>
        <v>-4.1073077319999998</v>
      </c>
      <c r="G1086" s="275" t="str">
        <f t="shared" si="33"/>
        <v/>
      </c>
    </row>
    <row r="1087" spans="1:7" x14ac:dyDescent="0.2">
      <c r="A1087" s="274" t="s">
        <v>8663</v>
      </c>
      <c r="B1087" s="274" t="s">
        <v>8288</v>
      </c>
      <c r="C1087" s="274" t="s">
        <v>368</v>
      </c>
      <c r="D1087" s="275">
        <v>1.029284217E-2</v>
      </c>
      <c r="E1087" s="274"/>
      <c r="F1087" s="275" t="str">
        <f t="shared" si="32"/>
        <v/>
      </c>
      <c r="G1087" s="275">
        <f t="shared" si="33"/>
        <v>1.029284217E-2</v>
      </c>
    </row>
    <row r="1088" spans="1:7" x14ac:dyDescent="0.2">
      <c r="A1088" s="274" t="s">
        <v>8663</v>
      </c>
      <c r="B1088" s="274" t="s">
        <v>52</v>
      </c>
      <c r="C1088" s="274" t="s">
        <v>368</v>
      </c>
      <c r="D1088" s="275"/>
      <c r="E1088" s="274"/>
      <c r="F1088" s="275" t="str">
        <f t="shared" si="32"/>
        <v/>
      </c>
      <c r="G1088" s="275" t="str">
        <f t="shared" si="33"/>
        <v/>
      </c>
    </row>
    <row r="1089" spans="1:7" x14ac:dyDescent="0.2">
      <c r="A1089" s="274" t="s">
        <v>8663</v>
      </c>
      <c r="B1089" s="274" t="s">
        <v>8276</v>
      </c>
      <c r="C1089" s="274" t="s">
        <v>368</v>
      </c>
      <c r="D1089" s="275">
        <v>1.0824947870000001E-5</v>
      </c>
      <c r="E1089" s="274"/>
      <c r="F1089" s="275" t="str">
        <f t="shared" si="32"/>
        <v/>
      </c>
      <c r="G1089" s="275">
        <f t="shared" si="33"/>
        <v>1.0824947870000001E-5</v>
      </c>
    </row>
    <row r="1090" spans="1:7" x14ac:dyDescent="0.2">
      <c r="A1090" s="274" t="s">
        <v>8663</v>
      </c>
      <c r="B1090" s="274" t="s">
        <v>480</v>
      </c>
      <c r="C1090" s="274" t="s">
        <v>368</v>
      </c>
      <c r="D1090" s="275"/>
      <c r="E1090" s="274"/>
      <c r="F1090" s="275" t="str">
        <f t="shared" si="32"/>
        <v/>
      </c>
      <c r="G1090" s="275" t="str">
        <f t="shared" si="33"/>
        <v/>
      </c>
    </row>
    <row r="1091" spans="1:7" x14ac:dyDescent="0.2">
      <c r="A1091" s="274" t="s">
        <v>172</v>
      </c>
      <c r="B1091" s="274" t="s">
        <v>9414</v>
      </c>
      <c r="C1091" s="274"/>
      <c r="D1091" s="275">
        <v>2.039014852E-6</v>
      </c>
      <c r="E1091" s="274"/>
      <c r="F1091" s="275" t="str">
        <f t="shared" si="32"/>
        <v/>
      </c>
      <c r="G1091" s="275">
        <f t="shared" si="33"/>
        <v>2.039014852E-6</v>
      </c>
    </row>
    <row r="1092" spans="1:7" x14ac:dyDescent="0.2">
      <c r="A1092" s="274" t="s">
        <v>172</v>
      </c>
      <c r="B1092" s="274" t="s">
        <v>9274</v>
      </c>
      <c r="C1092" s="274" t="s">
        <v>358</v>
      </c>
      <c r="D1092" s="275">
        <v>-2.039014852E-6</v>
      </c>
      <c r="E1092" s="274"/>
      <c r="F1092" s="275">
        <f t="shared" si="32"/>
        <v>-2.039014852E-6</v>
      </c>
      <c r="G1092" s="275" t="str">
        <f t="shared" si="33"/>
        <v/>
      </c>
    </row>
    <row r="1093" spans="1:7" x14ac:dyDescent="0.2">
      <c r="A1093" s="274" t="s">
        <v>172</v>
      </c>
      <c r="B1093" s="274" t="s">
        <v>52</v>
      </c>
      <c r="C1093" s="274" t="s">
        <v>358</v>
      </c>
      <c r="D1093" s="275"/>
      <c r="E1093" s="274"/>
      <c r="F1093" s="275" t="str">
        <f t="shared" si="32"/>
        <v/>
      </c>
      <c r="G1093" s="275" t="str">
        <f t="shared" si="33"/>
        <v/>
      </c>
    </row>
    <row r="1094" spans="1:7" x14ac:dyDescent="0.2">
      <c r="A1094" s="274" t="s">
        <v>172</v>
      </c>
      <c r="B1094" s="274" t="s">
        <v>402</v>
      </c>
      <c r="C1094" s="274" t="s">
        <v>358</v>
      </c>
      <c r="D1094" s="275"/>
      <c r="E1094" s="274"/>
      <c r="F1094" s="275" t="str">
        <f t="shared" ref="F1094:F1157" si="34">IF(D1094&lt;0,D1094,"")</f>
        <v/>
      </c>
      <c r="G1094" s="275" t="str">
        <f t="shared" ref="G1094:G1157" si="35">IF(D1094&gt;0,D1094,"")</f>
        <v/>
      </c>
    </row>
    <row r="1095" spans="1:7" x14ac:dyDescent="0.2">
      <c r="A1095" s="274" t="s">
        <v>9261</v>
      </c>
      <c r="B1095" s="274" t="s">
        <v>9274</v>
      </c>
      <c r="C1095" s="274" t="s">
        <v>362</v>
      </c>
      <c r="D1095" s="275"/>
      <c r="E1095" s="274"/>
      <c r="F1095" s="275" t="str">
        <f t="shared" si="34"/>
        <v/>
      </c>
      <c r="G1095" s="275" t="str">
        <f t="shared" si="35"/>
        <v/>
      </c>
    </row>
    <row r="1096" spans="1:7" x14ac:dyDescent="0.2">
      <c r="A1096" s="274" t="s">
        <v>9261</v>
      </c>
      <c r="B1096" s="274" t="s">
        <v>52</v>
      </c>
      <c r="C1096" s="274" t="s">
        <v>362</v>
      </c>
      <c r="D1096" s="275"/>
      <c r="E1096" s="274"/>
      <c r="F1096" s="275" t="str">
        <f t="shared" si="34"/>
        <v/>
      </c>
      <c r="G1096" s="275" t="str">
        <f t="shared" si="35"/>
        <v/>
      </c>
    </row>
    <row r="1097" spans="1:7" x14ac:dyDescent="0.2">
      <c r="A1097" s="274" t="s">
        <v>9261</v>
      </c>
      <c r="B1097" s="274" t="s">
        <v>401</v>
      </c>
      <c r="C1097" s="274" t="s">
        <v>362</v>
      </c>
      <c r="D1097" s="275"/>
      <c r="E1097" s="274"/>
      <c r="F1097" s="275" t="str">
        <f t="shared" si="34"/>
        <v/>
      </c>
      <c r="G1097" s="275" t="str">
        <f t="shared" si="35"/>
        <v/>
      </c>
    </row>
    <row r="1098" spans="1:7" x14ac:dyDescent="0.2">
      <c r="A1098" s="274" t="s">
        <v>9262</v>
      </c>
      <c r="B1098" s="274" t="s">
        <v>9274</v>
      </c>
      <c r="C1098" s="274" t="s">
        <v>366</v>
      </c>
      <c r="D1098" s="275"/>
      <c r="E1098" s="274"/>
      <c r="F1098" s="275" t="str">
        <f t="shared" si="34"/>
        <v/>
      </c>
      <c r="G1098" s="275" t="str">
        <f t="shared" si="35"/>
        <v/>
      </c>
    </row>
    <row r="1099" spans="1:7" x14ac:dyDescent="0.2">
      <c r="A1099" s="274" t="s">
        <v>9262</v>
      </c>
      <c r="B1099" s="274" t="s">
        <v>52</v>
      </c>
      <c r="C1099" s="274" t="s">
        <v>366</v>
      </c>
      <c r="D1099" s="275"/>
      <c r="E1099" s="274"/>
      <c r="F1099" s="275" t="str">
        <f t="shared" si="34"/>
        <v/>
      </c>
      <c r="G1099" s="275" t="str">
        <f t="shared" si="35"/>
        <v/>
      </c>
    </row>
    <row r="1100" spans="1:7" x14ac:dyDescent="0.2">
      <c r="A1100" s="274" t="s">
        <v>9262</v>
      </c>
      <c r="B1100" s="274" t="s">
        <v>401</v>
      </c>
      <c r="C1100" s="274" t="s">
        <v>366</v>
      </c>
      <c r="D1100" s="275"/>
      <c r="E1100" s="274"/>
      <c r="F1100" s="275" t="str">
        <f t="shared" si="34"/>
        <v/>
      </c>
      <c r="G1100" s="275" t="str">
        <f t="shared" si="35"/>
        <v/>
      </c>
    </row>
    <row r="1101" spans="1:7" x14ac:dyDescent="0.2">
      <c r="A1101" s="274" t="s">
        <v>8619</v>
      </c>
      <c r="B1101" s="274" t="s">
        <v>54</v>
      </c>
      <c r="C1101" s="274" t="s">
        <v>359</v>
      </c>
      <c r="D1101" s="275">
        <v>5.311003086E-4</v>
      </c>
      <c r="E1101" s="274"/>
      <c r="F1101" s="275" t="str">
        <f t="shared" si="34"/>
        <v/>
      </c>
      <c r="G1101" s="275">
        <f t="shared" si="35"/>
        <v>5.311003086E-4</v>
      </c>
    </row>
    <row r="1102" spans="1:7" x14ac:dyDescent="0.2">
      <c r="A1102" s="274" t="s">
        <v>8619</v>
      </c>
      <c r="B1102" s="274" t="s">
        <v>9414</v>
      </c>
      <c r="C1102" s="274"/>
      <c r="D1102" s="275">
        <v>-5.311003086E-4</v>
      </c>
      <c r="E1102" s="274"/>
      <c r="F1102" s="275">
        <f t="shared" si="34"/>
        <v>-5.311003086E-4</v>
      </c>
      <c r="G1102" s="275" t="str">
        <f t="shared" si="35"/>
        <v/>
      </c>
    </row>
    <row r="1103" spans="1:7" x14ac:dyDescent="0.2">
      <c r="A1103" s="274" t="s">
        <v>8619</v>
      </c>
      <c r="B1103" s="274" t="s">
        <v>480</v>
      </c>
      <c r="C1103" s="274" t="s">
        <v>359</v>
      </c>
      <c r="D1103" s="275"/>
      <c r="E1103" s="274"/>
      <c r="F1103" s="275" t="str">
        <f t="shared" si="34"/>
        <v/>
      </c>
      <c r="G1103" s="275" t="str">
        <f t="shared" si="35"/>
        <v/>
      </c>
    </row>
    <row r="1104" spans="1:7" x14ac:dyDescent="0.2">
      <c r="A1104" s="274" t="s">
        <v>8808</v>
      </c>
      <c r="B1104" s="274" t="s">
        <v>52</v>
      </c>
      <c r="C1104" s="274" t="s">
        <v>359</v>
      </c>
      <c r="D1104" s="275"/>
      <c r="E1104" s="274"/>
      <c r="F1104" s="275" t="str">
        <f t="shared" si="34"/>
        <v/>
      </c>
      <c r="G1104" s="275" t="str">
        <f t="shared" si="35"/>
        <v/>
      </c>
    </row>
    <row r="1105" spans="1:7" x14ac:dyDescent="0.2">
      <c r="A1105" s="274" t="s">
        <v>8808</v>
      </c>
      <c r="B1105" s="274" t="s">
        <v>398</v>
      </c>
      <c r="C1105" s="274" t="s">
        <v>359</v>
      </c>
      <c r="D1105" s="275"/>
      <c r="E1105" s="274"/>
      <c r="F1105" s="275" t="str">
        <f t="shared" si="34"/>
        <v/>
      </c>
      <c r="G1105" s="275" t="str">
        <f t="shared" si="35"/>
        <v/>
      </c>
    </row>
    <row r="1106" spans="1:7" x14ac:dyDescent="0.2">
      <c r="A1106" s="274" t="s">
        <v>8808</v>
      </c>
      <c r="B1106" s="274" t="s">
        <v>480</v>
      </c>
      <c r="C1106" s="274" t="s">
        <v>359</v>
      </c>
      <c r="D1106" s="275"/>
      <c r="E1106" s="274"/>
      <c r="F1106" s="275" t="str">
        <f t="shared" si="34"/>
        <v/>
      </c>
      <c r="G1106" s="275" t="str">
        <f t="shared" si="35"/>
        <v/>
      </c>
    </row>
    <row r="1107" spans="1:7" x14ac:dyDescent="0.2">
      <c r="A1107" s="274" t="s">
        <v>8809</v>
      </c>
      <c r="B1107" s="274" t="s">
        <v>54</v>
      </c>
      <c r="C1107" s="274" t="s">
        <v>363</v>
      </c>
      <c r="D1107" s="275">
        <v>1.568542072E-6</v>
      </c>
      <c r="E1107" s="274"/>
      <c r="F1107" s="275" t="str">
        <f t="shared" si="34"/>
        <v/>
      </c>
      <c r="G1107" s="275">
        <f t="shared" si="35"/>
        <v>1.568542072E-6</v>
      </c>
    </row>
    <row r="1108" spans="1:7" x14ac:dyDescent="0.2">
      <c r="A1108" s="274" t="s">
        <v>8809</v>
      </c>
      <c r="B1108" s="274" t="s">
        <v>9414</v>
      </c>
      <c r="C1108" s="274"/>
      <c r="D1108" s="275">
        <v>-1.568542072E-6</v>
      </c>
      <c r="E1108" s="274"/>
      <c r="F1108" s="275">
        <f t="shared" si="34"/>
        <v>-1.568542072E-6</v>
      </c>
      <c r="G1108" s="275" t="str">
        <f t="shared" si="35"/>
        <v/>
      </c>
    </row>
    <row r="1109" spans="1:7" x14ac:dyDescent="0.2">
      <c r="A1109" s="274" t="s">
        <v>8810</v>
      </c>
      <c r="B1109" s="274" t="s">
        <v>55</v>
      </c>
      <c r="C1109" s="274" t="s">
        <v>363</v>
      </c>
      <c r="D1109" s="275"/>
      <c r="E1109" s="274"/>
      <c r="F1109" s="275" t="str">
        <f t="shared" si="34"/>
        <v/>
      </c>
      <c r="G1109" s="275" t="str">
        <f t="shared" si="35"/>
        <v/>
      </c>
    </row>
    <row r="1110" spans="1:7" x14ac:dyDescent="0.2">
      <c r="A1110" s="274" t="s">
        <v>8811</v>
      </c>
      <c r="B1110" s="274" t="s">
        <v>52</v>
      </c>
      <c r="C1110" s="274" t="s">
        <v>363</v>
      </c>
      <c r="D1110" s="275"/>
      <c r="E1110" s="274"/>
      <c r="F1110" s="275" t="str">
        <f t="shared" si="34"/>
        <v/>
      </c>
      <c r="G1110" s="275" t="str">
        <f t="shared" si="35"/>
        <v/>
      </c>
    </row>
    <row r="1111" spans="1:7" x14ac:dyDescent="0.2">
      <c r="A1111" s="274" t="s">
        <v>8552</v>
      </c>
      <c r="B1111" s="274" t="s">
        <v>8294</v>
      </c>
      <c r="C1111" s="274" t="s">
        <v>363</v>
      </c>
      <c r="D1111" s="275">
        <v>1.2874439610000001E-6</v>
      </c>
      <c r="E1111" s="274"/>
      <c r="F1111" s="275" t="str">
        <f t="shared" si="34"/>
        <v/>
      </c>
      <c r="G1111" s="275">
        <f t="shared" si="35"/>
        <v>1.2874439610000001E-6</v>
      </c>
    </row>
    <row r="1112" spans="1:7" x14ac:dyDescent="0.2">
      <c r="A1112" s="274" t="s">
        <v>8552</v>
      </c>
      <c r="B1112" s="274" t="s">
        <v>9414</v>
      </c>
      <c r="C1112" s="274"/>
      <c r="D1112" s="275">
        <v>-3.8702743429999998E-6</v>
      </c>
      <c r="E1112" s="274"/>
      <c r="F1112" s="275">
        <f t="shared" si="34"/>
        <v>-3.8702743429999998E-6</v>
      </c>
      <c r="G1112" s="275" t="str">
        <f t="shared" si="35"/>
        <v/>
      </c>
    </row>
    <row r="1113" spans="1:7" x14ac:dyDescent="0.2">
      <c r="A1113" s="274" t="s">
        <v>8552</v>
      </c>
      <c r="B1113" s="274" t="s">
        <v>8288</v>
      </c>
      <c r="C1113" s="274" t="s">
        <v>363</v>
      </c>
      <c r="D1113" s="275">
        <v>1.685857092E-6</v>
      </c>
      <c r="E1113" s="274"/>
      <c r="F1113" s="275" t="str">
        <f t="shared" si="34"/>
        <v/>
      </c>
      <c r="G1113" s="275">
        <f t="shared" si="35"/>
        <v>1.685857092E-6</v>
      </c>
    </row>
    <row r="1114" spans="1:7" x14ac:dyDescent="0.2">
      <c r="A1114" s="274" t="s">
        <v>8552</v>
      </c>
      <c r="B1114" s="274" t="s">
        <v>52</v>
      </c>
      <c r="C1114" s="274" t="s">
        <v>363</v>
      </c>
      <c r="D1114" s="275"/>
      <c r="E1114" s="274"/>
      <c r="F1114" s="275" t="str">
        <f t="shared" si="34"/>
        <v/>
      </c>
      <c r="G1114" s="275" t="str">
        <f t="shared" si="35"/>
        <v/>
      </c>
    </row>
    <row r="1115" spans="1:7" x14ac:dyDescent="0.2">
      <c r="A1115" s="274" t="s">
        <v>8552</v>
      </c>
      <c r="B1115" s="274" t="s">
        <v>8276</v>
      </c>
      <c r="C1115" s="274" t="s">
        <v>363</v>
      </c>
      <c r="D1115" s="275">
        <v>8.9697328970000003E-7</v>
      </c>
      <c r="E1115" s="274"/>
      <c r="F1115" s="275" t="str">
        <f t="shared" si="34"/>
        <v/>
      </c>
      <c r="G1115" s="275">
        <f t="shared" si="35"/>
        <v>8.9697328970000003E-7</v>
      </c>
    </row>
    <row r="1116" spans="1:7" x14ac:dyDescent="0.2">
      <c r="A1116" s="274" t="s">
        <v>8485</v>
      </c>
      <c r="B1116" s="274" t="s">
        <v>54</v>
      </c>
      <c r="C1116" s="274" t="s">
        <v>363</v>
      </c>
      <c r="D1116" s="275"/>
      <c r="E1116" s="274"/>
      <c r="F1116" s="275" t="str">
        <f t="shared" si="34"/>
        <v/>
      </c>
      <c r="G1116" s="275" t="str">
        <f t="shared" si="35"/>
        <v/>
      </c>
    </row>
    <row r="1117" spans="1:7" x14ac:dyDescent="0.2">
      <c r="A1117" s="274" t="s">
        <v>8430</v>
      </c>
      <c r="B1117" s="274" t="s">
        <v>54</v>
      </c>
      <c r="C1117" s="274" t="s">
        <v>363</v>
      </c>
      <c r="D1117" s="275">
        <v>1.087368885E-2</v>
      </c>
      <c r="E1117" s="274"/>
      <c r="F1117" s="275" t="str">
        <f t="shared" si="34"/>
        <v/>
      </c>
      <c r="G1117" s="275">
        <f t="shared" si="35"/>
        <v>1.087368885E-2</v>
      </c>
    </row>
    <row r="1118" spans="1:7" x14ac:dyDescent="0.2">
      <c r="A1118" s="274" t="s">
        <v>8430</v>
      </c>
      <c r="B1118" s="274" t="s">
        <v>8295</v>
      </c>
      <c r="C1118" s="274" t="s">
        <v>363</v>
      </c>
      <c r="D1118" s="275">
        <v>4.1231931360000001E-2</v>
      </c>
      <c r="E1118" s="274"/>
      <c r="F1118" s="275" t="str">
        <f t="shared" si="34"/>
        <v/>
      </c>
      <c r="G1118" s="275">
        <f t="shared" si="35"/>
        <v>4.1231931360000001E-2</v>
      </c>
    </row>
    <row r="1119" spans="1:7" x14ac:dyDescent="0.2">
      <c r="A1119" s="274" t="s">
        <v>8430</v>
      </c>
      <c r="B1119" s="274" t="s">
        <v>8296</v>
      </c>
      <c r="C1119" s="274" t="s">
        <v>363</v>
      </c>
      <c r="D1119" s="275">
        <v>9.3164210990000001E-4</v>
      </c>
      <c r="E1119" s="274"/>
      <c r="F1119" s="275" t="str">
        <f t="shared" si="34"/>
        <v/>
      </c>
      <c r="G1119" s="275">
        <f t="shared" si="35"/>
        <v>9.3164210990000001E-4</v>
      </c>
    </row>
    <row r="1120" spans="1:7" x14ac:dyDescent="0.2">
      <c r="A1120" s="274" t="s">
        <v>8430</v>
      </c>
      <c r="B1120" s="274" t="s">
        <v>8294</v>
      </c>
      <c r="C1120" s="274" t="s">
        <v>363</v>
      </c>
      <c r="D1120" s="275">
        <v>2.4102189319999999E-5</v>
      </c>
      <c r="E1120" s="274"/>
      <c r="F1120" s="275" t="str">
        <f t="shared" si="34"/>
        <v/>
      </c>
      <c r="G1120" s="275">
        <f t="shared" si="35"/>
        <v>2.4102189319999999E-5</v>
      </c>
    </row>
    <row r="1121" spans="1:7" x14ac:dyDescent="0.2">
      <c r="A1121" s="274" t="s">
        <v>8430</v>
      </c>
      <c r="B1121" s="274" t="s">
        <v>8290</v>
      </c>
      <c r="C1121" s="274" t="s">
        <v>363</v>
      </c>
      <c r="D1121" s="275">
        <v>2.1226839549999999E-3</v>
      </c>
      <c r="E1121" s="274"/>
      <c r="F1121" s="275" t="str">
        <f t="shared" si="34"/>
        <v/>
      </c>
      <c r="G1121" s="275">
        <f t="shared" si="35"/>
        <v>2.1226839549999999E-3</v>
      </c>
    </row>
    <row r="1122" spans="1:7" x14ac:dyDescent="0.2">
      <c r="A1122" s="274" t="s">
        <v>8430</v>
      </c>
      <c r="B1122" s="274" t="s">
        <v>8299</v>
      </c>
      <c r="C1122" s="274" t="s">
        <v>363</v>
      </c>
      <c r="D1122" s="275">
        <v>1.7072030420000001E-3</v>
      </c>
      <c r="E1122" s="274"/>
      <c r="F1122" s="275" t="str">
        <f t="shared" si="34"/>
        <v/>
      </c>
      <c r="G1122" s="275">
        <f t="shared" si="35"/>
        <v>1.7072030420000001E-3</v>
      </c>
    </row>
    <row r="1123" spans="1:7" x14ac:dyDescent="0.2">
      <c r="A1123" s="274" t="s">
        <v>8430</v>
      </c>
      <c r="B1123" s="274" t="s">
        <v>9414</v>
      </c>
      <c r="C1123" s="274"/>
      <c r="D1123" s="275">
        <v>-2.9615245240000001</v>
      </c>
      <c r="E1123" s="274"/>
      <c r="F1123" s="275">
        <f t="shared" si="34"/>
        <v>-2.9615245240000001</v>
      </c>
      <c r="G1123" s="275" t="str">
        <f t="shared" si="35"/>
        <v/>
      </c>
    </row>
    <row r="1124" spans="1:7" x14ac:dyDescent="0.2">
      <c r="A1124" s="274" t="s">
        <v>8430</v>
      </c>
      <c r="B1124" s="274" t="s">
        <v>8288</v>
      </c>
      <c r="C1124" s="274" t="s">
        <v>363</v>
      </c>
      <c r="D1124" s="275">
        <v>2.860631197</v>
      </c>
      <c r="E1124" s="274"/>
      <c r="F1124" s="275" t="str">
        <f t="shared" si="34"/>
        <v/>
      </c>
      <c r="G1124" s="275">
        <f t="shared" si="35"/>
        <v>2.860631197</v>
      </c>
    </row>
    <row r="1125" spans="1:7" x14ac:dyDescent="0.2">
      <c r="A1125" s="274" t="s">
        <v>8430</v>
      </c>
      <c r="B1125" s="274" t="s">
        <v>8268</v>
      </c>
      <c r="C1125" s="274" t="s">
        <v>363</v>
      </c>
      <c r="D1125" s="275">
        <v>4.1363052599999998E-2</v>
      </c>
      <c r="E1125" s="274"/>
      <c r="F1125" s="275" t="str">
        <f t="shared" si="34"/>
        <v/>
      </c>
      <c r="G1125" s="275">
        <f t="shared" si="35"/>
        <v>4.1363052599999998E-2</v>
      </c>
    </row>
    <row r="1126" spans="1:7" x14ac:dyDescent="0.2">
      <c r="A1126" s="274" t="s">
        <v>8430</v>
      </c>
      <c r="B1126" s="274" t="s">
        <v>8271</v>
      </c>
      <c r="C1126" s="274" t="s">
        <v>363</v>
      </c>
      <c r="D1126" s="275">
        <v>9.1232280539999997E-4</v>
      </c>
      <c r="E1126" s="274"/>
      <c r="F1126" s="275" t="str">
        <f t="shared" si="34"/>
        <v/>
      </c>
      <c r="G1126" s="275">
        <f t="shared" si="35"/>
        <v>9.1232280539999997E-4</v>
      </c>
    </row>
    <row r="1127" spans="1:7" x14ac:dyDescent="0.2">
      <c r="A1127" s="274" t="s">
        <v>8430</v>
      </c>
      <c r="B1127" s="274" t="s">
        <v>8276</v>
      </c>
      <c r="C1127" s="274" t="s">
        <v>363</v>
      </c>
      <c r="D1127" s="275">
        <v>2.0532736569999999E-5</v>
      </c>
      <c r="E1127" s="274"/>
      <c r="F1127" s="275" t="str">
        <f t="shared" si="34"/>
        <v/>
      </c>
      <c r="G1127" s="275">
        <f t="shared" si="35"/>
        <v>2.0532736569999999E-5</v>
      </c>
    </row>
    <row r="1128" spans="1:7" x14ac:dyDescent="0.2">
      <c r="A1128" s="274" t="s">
        <v>8430</v>
      </c>
      <c r="B1128" s="274" t="s">
        <v>8300</v>
      </c>
      <c r="C1128" s="274" t="s">
        <v>363</v>
      </c>
      <c r="D1128" s="275">
        <v>1.706167593E-3</v>
      </c>
      <c r="E1128" s="274"/>
      <c r="F1128" s="275" t="str">
        <f t="shared" si="34"/>
        <v/>
      </c>
      <c r="G1128" s="275">
        <f t="shared" si="35"/>
        <v>1.706167593E-3</v>
      </c>
    </row>
    <row r="1129" spans="1:7" x14ac:dyDescent="0.2">
      <c r="A1129" s="274" t="s">
        <v>177</v>
      </c>
      <c r="B1129" s="274" t="s">
        <v>52</v>
      </c>
      <c r="C1129" s="274" t="s">
        <v>356</v>
      </c>
      <c r="D1129" s="275"/>
      <c r="E1129" s="274"/>
      <c r="F1129" s="275" t="str">
        <f t="shared" si="34"/>
        <v/>
      </c>
      <c r="G1129" s="275" t="str">
        <f t="shared" si="35"/>
        <v/>
      </c>
    </row>
    <row r="1130" spans="1:7" x14ac:dyDescent="0.2">
      <c r="A1130" s="274" t="s">
        <v>8584</v>
      </c>
      <c r="B1130" s="274" t="s">
        <v>8304</v>
      </c>
      <c r="C1130" s="274" t="s">
        <v>358</v>
      </c>
      <c r="D1130" s="275">
        <v>6.0126566510000004</v>
      </c>
      <c r="E1130" s="274"/>
      <c r="F1130" s="275" t="str">
        <f t="shared" si="34"/>
        <v/>
      </c>
      <c r="G1130" s="275">
        <f t="shared" si="35"/>
        <v>6.0126566510000004</v>
      </c>
    </row>
    <row r="1131" spans="1:7" x14ac:dyDescent="0.2">
      <c r="A1131" s="274" t="s">
        <v>8584</v>
      </c>
      <c r="B1131" s="274" t="s">
        <v>399</v>
      </c>
      <c r="C1131" s="274" t="s">
        <v>358</v>
      </c>
      <c r="D1131" s="275">
        <v>-6.0126566510000004</v>
      </c>
      <c r="E1131" s="274"/>
      <c r="F1131" s="275">
        <f t="shared" si="34"/>
        <v>-6.0126566510000004</v>
      </c>
      <c r="G1131" s="275" t="str">
        <f t="shared" si="35"/>
        <v/>
      </c>
    </row>
    <row r="1132" spans="1:7" x14ac:dyDescent="0.2">
      <c r="A1132" s="274" t="s">
        <v>8585</v>
      </c>
      <c r="B1132" s="274" t="s">
        <v>8305</v>
      </c>
      <c r="C1132" s="274" t="s">
        <v>358</v>
      </c>
      <c r="D1132" s="275">
        <v>1.0960002289999999</v>
      </c>
      <c r="E1132" s="274"/>
      <c r="F1132" s="275" t="str">
        <f t="shared" si="34"/>
        <v/>
      </c>
      <c r="G1132" s="275">
        <f t="shared" si="35"/>
        <v>1.0960002289999999</v>
      </c>
    </row>
    <row r="1133" spans="1:7" x14ac:dyDescent="0.2">
      <c r="A1133" s="274" t="s">
        <v>8585</v>
      </c>
      <c r="B1133" s="274" t="s">
        <v>399</v>
      </c>
      <c r="C1133" s="274" t="s">
        <v>358</v>
      </c>
      <c r="D1133" s="275">
        <v>-1.0960002289999999</v>
      </c>
      <c r="E1133" s="274"/>
      <c r="F1133" s="275">
        <f t="shared" si="34"/>
        <v>-1.0960002289999999</v>
      </c>
      <c r="G1133" s="275" t="str">
        <f t="shared" si="35"/>
        <v/>
      </c>
    </row>
    <row r="1134" spans="1:7" x14ac:dyDescent="0.2">
      <c r="A1134" s="274" t="s">
        <v>8486</v>
      </c>
      <c r="B1134" s="274" t="s">
        <v>52</v>
      </c>
      <c r="C1134" s="274" t="s">
        <v>360</v>
      </c>
      <c r="D1134" s="275"/>
      <c r="E1134" s="274"/>
      <c r="F1134" s="275" t="str">
        <f t="shared" si="34"/>
        <v/>
      </c>
      <c r="G1134" s="275" t="str">
        <f t="shared" si="35"/>
        <v/>
      </c>
    </row>
    <row r="1135" spans="1:7" x14ac:dyDescent="0.2">
      <c r="A1135" s="274" t="s">
        <v>8486</v>
      </c>
      <c r="B1135" s="274" t="s">
        <v>8263</v>
      </c>
      <c r="C1135" s="274" t="s">
        <v>360</v>
      </c>
      <c r="D1135" s="275"/>
      <c r="E1135" s="274"/>
      <c r="F1135" s="275" t="str">
        <f t="shared" si="34"/>
        <v/>
      </c>
      <c r="G1135" s="275" t="str">
        <f t="shared" si="35"/>
        <v/>
      </c>
    </row>
    <row r="1136" spans="1:7" x14ac:dyDescent="0.2">
      <c r="A1136" s="274" t="s">
        <v>8812</v>
      </c>
      <c r="B1136" s="274" t="s">
        <v>52</v>
      </c>
      <c r="C1136" s="274" t="s">
        <v>360</v>
      </c>
      <c r="D1136" s="275"/>
      <c r="E1136" s="274"/>
      <c r="F1136" s="275" t="str">
        <f t="shared" si="34"/>
        <v/>
      </c>
      <c r="G1136" s="275" t="str">
        <f t="shared" si="35"/>
        <v/>
      </c>
    </row>
    <row r="1137" spans="1:7" x14ac:dyDescent="0.2">
      <c r="A1137" s="274" t="s">
        <v>8812</v>
      </c>
      <c r="B1137" s="274" t="s">
        <v>8263</v>
      </c>
      <c r="C1137" s="274" t="s">
        <v>360</v>
      </c>
      <c r="D1137" s="275"/>
      <c r="E1137" s="274"/>
      <c r="F1137" s="275" t="str">
        <f t="shared" si="34"/>
        <v/>
      </c>
      <c r="G1137" s="275" t="str">
        <f t="shared" si="35"/>
        <v/>
      </c>
    </row>
    <row r="1138" spans="1:7" x14ac:dyDescent="0.2">
      <c r="A1138" s="274" t="s">
        <v>8813</v>
      </c>
      <c r="B1138" s="274" t="s">
        <v>83</v>
      </c>
      <c r="C1138" s="274" t="s">
        <v>357</v>
      </c>
      <c r="D1138" s="275">
        <v>-8.2138192510000003E-7</v>
      </c>
      <c r="E1138" s="274"/>
      <c r="F1138" s="275">
        <f t="shared" si="34"/>
        <v>-8.2138192510000003E-7</v>
      </c>
      <c r="G1138" s="275" t="str">
        <f t="shared" si="35"/>
        <v/>
      </c>
    </row>
    <row r="1139" spans="1:7" x14ac:dyDescent="0.2">
      <c r="A1139" s="274" t="s">
        <v>8813</v>
      </c>
      <c r="B1139" s="274" t="s">
        <v>399</v>
      </c>
      <c r="C1139" s="274" t="s">
        <v>357</v>
      </c>
      <c r="D1139" s="275">
        <v>1.517804416E-6</v>
      </c>
      <c r="E1139" s="274"/>
      <c r="F1139" s="275" t="str">
        <f t="shared" si="34"/>
        <v/>
      </c>
      <c r="G1139" s="275">
        <f t="shared" si="35"/>
        <v>1.517804416E-6</v>
      </c>
    </row>
    <row r="1140" spans="1:7" x14ac:dyDescent="0.2">
      <c r="A1140" s="274" t="s">
        <v>8813</v>
      </c>
      <c r="B1140" s="274" t="s">
        <v>9414</v>
      </c>
      <c r="C1140" s="274"/>
      <c r="D1140" s="275">
        <v>-6.9642249050000002E-7</v>
      </c>
      <c r="E1140" s="274"/>
      <c r="F1140" s="275">
        <f t="shared" si="34"/>
        <v>-6.9642249050000002E-7</v>
      </c>
      <c r="G1140" s="275" t="str">
        <f t="shared" si="35"/>
        <v/>
      </c>
    </row>
    <row r="1141" spans="1:7" x14ac:dyDescent="0.2">
      <c r="A1141" s="274" t="s">
        <v>8586</v>
      </c>
      <c r="B1141" s="274" t="s">
        <v>83</v>
      </c>
      <c r="C1141" s="274" t="s">
        <v>357</v>
      </c>
      <c r="D1141" s="275">
        <v>-1.8159866710000001E-6</v>
      </c>
      <c r="E1141" s="274"/>
      <c r="F1141" s="275">
        <f t="shared" si="34"/>
        <v>-1.8159866710000001E-6</v>
      </c>
      <c r="G1141" s="275" t="str">
        <f t="shared" si="35"/>
        <v/>
      </c>
    </row>
    <row r="1142" spans="1:7" x14ac:dyDescent="0.2">
      <c r="A1142" s="274" t="s">
        <v>8586</v>
      </c>
      <c r="B1142" s="274" t="s">
        <v>399</v>
      </c>
      <c r="C1142" s="274" t="s">
        <v>357</v>
      </c>
      <c r="D1142" s="275">
        <v>3.3557015350000001E-6</v>
      </c>
      <c r="E1142" s="274"/>
      <c r="F1142" s="275" t="str">
        <f t="shared" si="34"/>
        <v/>
      </c>
      <c r="G1142" s="275">
        <f t="shared" si="35"/>
        <v>3.3557015350000001E-6</v>
      </c>
    </row>
    <row r="1143" spans="1:7" x14ac:dyDescent="0.2">
      <c r="A1143" s="274" t="s">
        <v>8586</v>
      </c>
      <c r="B1143" s="274" t="s">
        <v>9414</v>
      </c>
      <c r="C1143" s="274"/>
      <c r="D1143" s="275">
        <v>-5.0982210949999997E-7</v>
      </c>
      <c r="E1143" s="274"/>
      <c r="F1143" s="275">
        <f t="shared" si="34"/>
        <v>-5.0982210949999997E-7</v>
      </c>
      <c r="G1143" s="275" t="str">
        <f t="shared" si="35"/>
        <v/>
      </c>
    </row>
    <row r="1144" spans="1:7" x14ac:dyDescent="0.2">
      <c r="A1144" s="274" t="s">
        <v>8586</v>
      </c>
      <c r="B1144" s="274" t="s">
        <v>9274</v>
      </c>
      <c r="C1144" s="274" t="s">
        <v>357</v>
      </c>
      <c r="D1144" s="275">
        <v>-1.029892755E-6</v>
      </c>
      <c r="E1144" s="274"/>
      <c r="F1144" s="275">
        <f t="shared" si="34"/>
        <v>-1.029892755E-6</v>
      </c>
      <c r="G1144" s="275" t="str">
        <f t="shared" si="35"/>
        <v/>
      </c>
    </row>
    <row r="1145" spans="1:7" x14ac:dyDescent="0.2">
      <c r="A1145" s="274" t="s">
        <v>8586</v>
      </c>
      <c r="B1145" s="274" t="s">
        <v>52</v>
      </c>
      <c r="C1145" s="274" t="s">
        <v>357</v>
      </c>
      <c r="D1145" s="275"/>
      <c r="E1145" s="274"/>
      <c r="F1145" s="275" t="str">
        <f t="shared" si="34"/>
        <v/>
      </c>
      <c r="G1145" s="275" t="str">
        <f t="shared" si="35"/>
        <v/>
      </c>
    </row>
    <row r="1146" spans="1:7" x14ac:dyDescent="0.2">
      <c r="A1146" s="274" t="s">
        <v>8814</v>
      </c>
      <c r="B1146" s="274" t="s">
        <v>8306</v>
      </c>
      <c r="C1146" s="274" t="s">
        <v>358</v>
      </c>
      <c r="D1146" s="275">
        <v>-7.8234951599999995E-7</v>
      </c>
      <c r="E1146" s="274"/>
      <c r="F1146" s="275">
        <f t="shared" si="34"/>
        <v>-7.8234951599999995E-7</v>
      </c>
      <c r="G1146" s="275" t="str">
        <f t="shared" si="35"/>
        <v/>
      </c>
    </row>
    <row r="1147" spans="1:7" x14ac:dyDescent="0.2">
      <c r="A1147" s="274" t="s">
        <v>8814</v>
      </c>
      <c r="B1147" s="274" t="s">
        <v>399</v>
      </c>
      <c r="C1147" s="274" t="s">
        <v>358</v>
      </c>
      <c r="D1147" s="275">
        <v>2.0958461579999998E-6</v>
      </c>
      <c r="E1147" s="274"/>
      <c r="F1147" s="275" t="str">
        <f t="shared" si="34"/>
        <v/>
      </c>
      <c r="G1147" s="275">
        <f t="shared" si="35"/>
        <v>2.0958461579999998E-6</v>
      </c>
    </row>
    <row r="1148" spans="1:7" x14ac:dyDescent="0.2">
      <c r="A1148" s="274" t="s">
        <v>8814</v>
      </c>
      <c r="B1148" s="274" t="s">
        <v>9414</v>
      </c>
      <c r="C1148" s="274"/>
      <c r="D1148" s="275">
        <v>-1.3134966420000001E-6</v>
      </c>
      <c r="E1148" s="274"/>
      <c r="F1148" s="275">
        <f t="shared" si="34"/>
        <v>-1.3134966420000001E-6</v>
      </c>
      <c r="G1148" s="275" t="str">
        <f t="shared" si="35"/>
        <v/>
      </c>
    </row>
    <row r="1149" spans="1:7" x14ac:dyDescent="0.2">
      <c r="A1149" s="274" t="s">
        <v>8814</v>
      </c>
      <c r="B1149" s="274" t="s">
        <v>52</v>
      </c>
      <c r="C1149" s="274" t="s">
        <v>358</v>
      </c>
      <c r="D1149" s="275"/>
      <c r="E1149" s="274"/>
      <c r="F1149" s="275" t="str">
        <f t="shared" si="34"/>
        <v/>
      </c>
      <c r="G1149" s="275" t="str">
        <f t="shared" si="35"/>
        <v/>
      </c>
    </row>
    <row r="1150" spans="1:7" x14ac:dyDescent="0.2">
      <c r="A1150" s="274" t="s">
        <v>8814</v>
      </c>
      <c r="B1150" s="274" t="s">
        <v>8307</v>
      </c>
      <c r="C1150" s="274" t="s">
        <v>358</v>
      </c>
      <c r="D1150" s="275"/>
      <c r="E1150" s="274"/>
      <c r="F1150" s="275" t="str">
        <f t="shared" si="34"/>
        <v/>
      </c>
      <c r="G1150" s="275" t="str">
        <f t="shared" si="35"/>
        <v/>
      </c>
    </row>
    <row r="1151" spans="1:7" x14ac:dyDescent="0.2">
      <c r="A1151" s="274" t="s">
        <v>8815</v>
      </c>
      <c r="B1151" s="274" t="s">
        <v>8294</v>
      </c>
      <c r="C1151" s="274" t="s">
        <v>358</v>
      </c>
      <c r="D1151" s="275">
        <v>-5.7673866250000003E-7</v>
      </c>
      <c r="E1151" s="274"/>
      <c r="F1151" s="275">
        <f t="shared" si="34"/>
        <v>-5.7673866250000003E-7</v>
      </c>
      <c r="G1151" s="275" t="str">
        <f t="shared" si="35"/>
        <v/>
      </c>
    </row>
    <row r="1152" spans="1:7" x14ac:dyDescent="0.2">
      <c r="A1152" s="274" t="s">
        <v>8815</v>
      </c>
      <c r="B1152" s="274" t="s">
        <v>8308</v>
      </c>
      <c r="C1152" s="274" t="s">
        <v>358</v>
      </c>
      <c r="D1152" s="275">
        <v>-2.3113517169999999E-7</v>
      </c>
      <c r="E1152" s="274"/>
      <c r="F1152" s="275">
        <f t="shared" si="34"/>
        <v>-2.3113517169999999E-7</v>
      </c>
      <c r="G1152" s="275" t="str">
        <f t="shared" si="35"/>
        <v/>
      </c>
    </row>
    <row r="1153" spans="1:7" x14ac:dyDescent="0.2">
      <c r="A1153" s="274" t="s">
        <v>8815</v>
      </c>
      <c r="B1153" s="274" t="s">
        <v>399</v>
      </c>
      <c r="C1153" s="274" t="s">
        <v>358</v>
      </c>
      <c r="D1153" s="275">
        <v>2.776381981E-6</v>
      </c>
      <c r="E1153" s="274"/>
      <c r="F1153" s="275" t="str">
        <f t="shared" si="34"/>
        <v/>
      </c>
      <c r="G1153" s="275">
        <f t="shared" si="35"/>
        <v>2.776381981E-6</v>
      </c>
    </row>
    <row r="1154" spans="1:7" x14ac:dyDescent="0.2">
      <c r="A1154" s="274" t="s">
        <v>8815</v>
      </c>
      <c r="B1154" s="274" t="s">
        <v>8320</v>
      </c>
      <c r="C1154" s="274" t="s">
        <v>358</v>
      </c>
      <c r="D1154" s="275">
        <v>-1.4159048860000001E-7</v>
      </c>
      <c r="E1154" s="274"/>
      <c r="F1154" s="275">
        <f t="shared" si="34"/>
        <v>-1.4159048860000001E-7</v>
      </c>
      <c r="G1154" s="275" t="str">
        <f t="shared" si="35"/>
        <v/>
      </c>
    </row>
    <row r="1155" spans="1:7" x14ac:dyDescent="0.2">
      <c r="A1155" s="274" t="s">
        <v>8815</v>
      </c>
      <c r="B1155" s="274" t="s">
        <v>9414</v>
      </c>
      <c r="C1155" s="274"/>
      <c r="D1155" s="275">
        <v>-1.826917659E-6</v>
      </c>
      <c r="E1155" s="274"/>
      <c r="F1155" s="275">
        <f t="shared" si="34"/>
        <v>-1.826917659E-6</v>
      </c>
      <c r="G1155" s="275" t="str">
        <f t="shared" si="35"/>
        <v/>
      </c>
    </row>
    <row r="1156" spans="1:7" x14ac:dyDescent="0.2">
      <c r="A1156" s="274" t="s">
        <v>8815</v>
      </c>
      <c r="B1156" s="274" t="s">
        <v>52</v>
      </c>
      <c r="C1156" s="274" t="s">
        <v>358</v>
      </c>
      <c r="D1156" s="275"/>
      <c r="E1156" s="274"/>
      <c r="F1156" s="275" t="str">
        <f t="shared" si="34"/>
        <v/>
      </c>
      <c r="G1156" s="275" t="str">
        <f t="shared" si="35"/>
        <v/>
      </c>
    </row>
    <row r="1157" spans="1:7" x14ac:dyDescent="0.2">
      <c r="A1157" s="274" t="s">
        <v>8815</v>
      </c>
      <c r="B1157" s="274" t="s">
        <v>8307</v>
      </c>
      <c r="C1157" s="274" t="s">
        <v>358</v>
      </c>
      <c r="D1157" s="275"/>
      <c r="E1157" s="274"/>
      <c r="F1157" s="275" t="str">
        <f t="shared" si="34"/>
        <v/>
      </c>
      <c r="G1157" s="275" t="str">
        <f t="shared" si="35"/>
        <v/>
      </c>
    </row>
    <row r="1158" spans="1:7" x14ac:dyDescent="0.2">
      <c r="A1158" s="274" t="s">
        <v>184</v>
      </c>
      <c r="B1158" s="274" t="s">
        <v>8296</v>
      </c>
      <c r="C1158" s="274" t="s">
        <v>358</v>
      </c>
      <c r="D1158" s="275">
        <v>-1.5665145680000001E-6</v>
      </c>
      <c r="E1158" s="274"/>
      <c r="F1158" s="275">
        <f t="shared" ref="F1158:F1221" si="36">IF(D1158&lt;0,D1158,"")</f>
        <v>-1.5665145680000001E-6</v>
      </c>
      <c r="G1158" s="275" t="str">
        <f t="shared" ref="G1158:G1221" si="37">IF(D1158&gt;0,D1158,"")</f>
        <v/>
      </c>
    </row>
    <row r="1159" spans="1:7" x14ac:dyDescent="0.2">
      <c r="A1159" s="274" t="s">
        <v>184</v>
      </c>
      <c r="B1159" s="274" t="s">
        <v>8299</v>
      </c>
      <c r="C1159" s="274" t="s">
        <v>358</v>
      </c>
      <c r="D1159" s="275">
        <v>-1.544856247E-7</v>
      </c>
      <c r="E1159" s="274"/>
      <c r="F1159" s="275">
        <f t="shared" si="36"/>
        <v>-1.544856247E-7</v>
      </c>
      <c r="G1159" s="275" t="str">
        <f t="shared" si="37"/>
        <v/>
      </c>
    </row>
    <row r="1160" spans="1:7" x14ac:dyDescent="0.2">
      <c r="A1160" s="274" t="s">
        <v>184</v>
      </c>
      <c r="B1160" s="274" t="s">
        <v>399</v>
      </c>
      <c r="C1160" s="274" t="s">
        <v>358</v>
      </c>
      <c r="D1160" s="275">
        <v>4.1214831929999998E-6</v>
      </c>
      <c r="E1160" s="274"/>
      <c r="F1160" s="275" t="str">
        <f t="shared" si="36"/>
        <v/>
      </c>
      <c r="G1160" s="275">
        <f t="shared" si="37"/>
        <v>4.1214831929999998E-6</v>
      </c>
    </row>
    <row r="1161" spans="1:7" x14ac:dyDescent="0.2">
      <c r="A1161" s="274" t="s">
        <v>184</v>
      </c>
      <c r="B1161" s="274" t="s">
        <v>9414</v>
      </c>
      <c r="C1161" s="274"/>
      <c r="D1161" s="275">
        <v>-2.4004829999999999E-6</v>
      </c>
      <c r="E1161" s="274"/>
      <c r="F1161" s="275">
        <f t="shared" si="36"/>
        <v>-2.4004829999999999E-6</v>
      </c>
      <c r="G1161" s="275" t="str">
        <f t="shared" si="37"/>
        <v/>
      </c>
    </row>
    <row r="1162" spans="1:7" x14ac:dyDescent="0.2">
      <c r="A1162" s="274" t="s">
        <v>184</v>
      </c>
      <c r="B1162" s="274" t="s">
        <v>52</v>
      </c>
      <c r="C1162" s="274" t="s">
        <v>358</v>
      </c>
      <c r="D1162" s="275"/>
      <c r="E1162" s="274"/>
      <c r="F1162" s="275" t="str">
        <f t="shared" si="36"/>
        <v/>
      </c>
      <c r="G1162" s="275" t="str">
        <f t="shared" si="37"/>
        <v/>
      </c>
    </row>
    <row r="1163" spans="1:7" x14ac:dyDescent="0.2">
      <c r="A1163" s="274" t="s">
        <v>185</v>
      </c>
      <c r="B1163" s="274" t="s">
        <v>8296</v>
      </c>
      <c r="C1163" s="274" t="s">
        <v>358</v>
      </c>
      <c r="D1163" s="275">
        <v>-4.184893368E-6</v>
      </c>
      <c r="E1163" s="274"/>
      <c r="F1163" s="275">
        <f t="shared" si="36"/>
        <v>-4.184893368E-6</v>
      </c>
      <c r="G1163" s="275" t="str">
        <f t="shared" si="37"/>
        <v/>
      </c>
    </row>
    <row r="1164" spans="1:7" x14ac:dyDescent="0.2">
      <c r="A1164" s="274" t="s">
        <v>185</v>
      </c>
      <c r="B1164" s="274" t="s">
        <v>8299</v>
      </c>
      <c r="C1164" s="274" t="s">
        <v>358</v>
      </c>
      <c r="D1164" s="275">
        <v>-4.1270338570000003E-7</v>
      </c>
      <c r="E1164" s="274"/>
      <c r="F1164" s="275">
        <f t="shared" si="36"/>
        <v>-4.1270338570000003E-7</v>
      </c>
      <c r="G1164" s="275" t="str">
        <f t="shared" si="37"/>
        <v/>
      </c>
    </row>
    <row r="1165" spans="1:7" x14ac:dyDescent="0.2">
      <c r="A1165" s="274" t="s">
        <v>185</v>
      </c>
      <c r="B1165" s="274" t="s">
        <v>399</v>
      </c>
      <c r="C1165" s="274" t="s">
        <v>358</v>
      </c>
      <c r="D1165" s="275">
        <v>1.1010410009999999E-5</v>
      </c>
      <c r="E1165" s="274"/>
      <c r="F1165" s="275" t="str">
        <f t="shared" si="36"/>
        <v/>
      </c>
      <c r="G1165" s="275">
        <f t="shared" si="37"/>
        <v>1.1010410009999999E-5</v>
      </c>
    </row>
    <row r="1166" spans="1:7" x14ac:dyDescent="0.2">
      <c r="A1166" s="274" t="s">
        <v>185</v>
      </c>
      <c r="B1166" s="274" t="s">
        <v>9414</v>
      </c>
      <c r="C1166" s="274"/>
      <c r="D1166" s="275">
        <v>-6.4128132550000002E-6</v>
      </c>
      <c r="E1166" s="274"/>
      <c r="F1166" s="275">
        <f t="shared" si="36"/>
        <v>-6.4128132550000002E-6</v>
      </c>
      <c r="G1166" s="275" t="str">
        <f t="shared" si="37"/>
        <v/>
      </c>
    </row>
    <row r="1167" spans="1:7" x14ac:dyDescent="0.2">
      <c r="A1167" s="274" t="s">
        <v>185</v>
      </c>
      <c r="B1167" s="274" t="s">
        <v>52</v>
      </c>
      <c r="C1167" s="274" t="s">
        <v>358</v>
      </c>
      <c r="D1167" s="275"/>
      <c r="E1167" s="274"/>
      <c r="F1167" s="275" t="str">
        <f t="shared" si="36"/>
        <v/>
      </c>
      <c r="G1167" s="275" t="str">
        <f t="shared" si="37"/>
        <v/>
      </c>
    </row>
    <row r="1168" spans="1:7" x14ac:dyDescent="0.2">
      <c r="A1168" s="274" t="s">
        <v>185</v>
      </c>
      <c r="B1168" s="274" t="s">
        <v>480</v>
      </c>
      <c r="C1168" s="274" t="s">
        <v>358</v>
      </c>
      <c r="D1168" s="275"/>
      <c r="E1168" s="274"/>
      <c r="F1168" s="275" t="str">
        <f t="shared" si="36"/>
        <v/>
      </c>
      <c r="G1168" s="275" t="str">
        <f t="shared" si="37"/>
        <v/>
      </c>
    </row>
    <row r="1169" spans="1:7" x14ac:dyDescent="0.2">
      <c r="A1169" s="274" t="s">
        <v>192</v>
      </c>
      <c r="B1169" s="274" t="s">
        <v>8296</v>
      </c>
      <c r="C1169" s="274" t="s">
        <v>358</v>
      </c>
      <c r="D1169" s="275">
        <v>-4.0078481299999999E-6</v>
      </c>
      <c r="E1169" s="274"/>
      <c r="F1169" s="275">
        <f t="shared" si="36"/>
        <v>-4.0078481299999999E-6</v>
      </c>
      <c r="G1169" s="275" t="str">
        <f t="shared" si="37"/>
        <v/>
      </c>
    </row>
    <row r="1170" spans="1:7" x14ac:dyDescent="0.2">
      <c r="A1170" s="274" t="s">
        <v>192</v>
      </c>
      <c r="B1170" s="274" t="s">
        <v>8299</v>
      </c>
      <c r="C1170" s="274" t="s">
        <v>358</v>
      </c>
      <c r="D1170" s="275">
        <v>-3.9392699050000002E-7</v>
      </c>
      <c r="E1170" s="274"/>
      <c r="F1170" s="275">
        <f t="shared" si="36"/>
        <v>-3.9392699050000002E-7</v>
      </c>
      <c r="G1170" s="275" t="str">
        <f t="shared" si="37"/>
        <v/>
      </c>
    </row>
    <row r="1171" spans="1:7" x14ac:dyDescent="0.2">
      <c r="A1171" s="274" t="s">
        <v>192</v>
      </c>
      <c r="B1171" s="274" t="s">
        <v>399</v>
      </c>
      <c r="C1171" s="274" t="s">
        <v>358</v>
      </c>
      <c r="D1171" s="275">
        <v>9.6250181479999995E-6</v>
      </c>
      <c r="E1171" s="274"/>
      <c r="F1171" s="275" t="str">
        <f t="shared" si="36"/>
        <v/>
      </c>
      <c r="G1171" s="275">
        <f t="shared" si="37"/>
        <v>9.6250181479999995E-6</v>
      </c>
    </row>
    <row r="1172" spans="1:7" x14ac:dyDescent="0.2">
      <c r="A1172" s="274" t="s">
        <v>192</v>
      </c>
      <c r="B1172" s="274" t="s">
        <v>9414</v>
      </c>
      <c r="C1172" s="274"/>
      <c r="D1172" s="275">
        <v>-5.2232430269999997E-6</v>
      </c>
      <c r="E1172" s="274"/>
      <c r="F1172" s="275">
        <f t="shared" si="36"/>
        <v>-5.2232430269999997E-6</v>
      </c>
      <c r="G1172" s="275" t="str">
        <f t="shared" si="37"/>
        <v/>
      </c>
    </row>
    <row r="1173" spans="1:7" x14ac:dyDescent="0.2">
      <c r="A1173" s="274" t="s">
        <v>192</v>
      </c>
      <c r="B1173" s="274" t="s">
        <v>52</v>
      </c>
      <c r="C1173" s="274" t="s">
        <v>358</v>
      </c>
      <c r="D1173" s="275"/>
      <c r="E1173" s="274"/>
      <c r="F1173" s="275" t="str">
        <f t="shared" si="36"/>
        <v/>
      </c>
      <c r="G1173" s="275" t="str">
        <f t="shared" si="37"/>
        <v/>
      </c>
    </row>
    <row r="1174" spans="1:7" x14ac:dyDescent="0.2">
      <c r="A1174" s="274" t="s">
        <v>192</v>
      </c>
      <c r="B1174" s="274" t="s">
        <v>480</v>
      </c>
      <c r="C1174" s="274" t="s">
        <v>358</v>
      </c>
      <c r="D1174" s="275"/>
      <c r="E1174" s="274"/>
      <c r="F1174" s="275" t="str">
        <f t="shared" si="36"/>
        <v/>
      </c>
      <c r="G1174" s="275" t="str">
        <f t="shared" si="37"/>
        <v/>
      </c>
    </row>
    <row r="1175" spans="1:7" x14ac:dyDescent="0.2">
      <c r="A1175" s="274" t="s">
        <v>193</v>
      </c>
      <c r="B1175" s="274" t="s">
        <v>8296</v>
      </c>
      <c r="C1175" s="274" t="s">
        <v>358</v>
      </c>
      <c r="D1175" s="275">
        <v>-3.2950462019999999E-6</v>
      </c>
      <c r="E1175" s="274"/>
      <c r="F1175" s="275">
        <f t="shared" si="36"/>
        <v>-3.2950462019999999E-6</v>
      </c>
      <c r="G1175" s="275" t="str">
        <f t="shared" si="37"/>
        <v/>
      </c>
    </row>
    <row r="1176" spans="1:7" x14ac:dyDescent="0.2">
      <c r="A1176" s="274" t="s">
        <v>193</v>
      </c>
      <c r="B1176" s="274" t="s">
        <v>8299</v>
      </c>
      <c r="C1176" s="274" t="s">
        <v>358</v>
      </c>
      <c r="D1176" s="275">
        <v>-3.2388799260000002E-7</v>
      </c>
      <c r="E1176" s="274"/>
      <c r="F1176" s="275">
        <f t="shared" si="36"/>
        <v>-3.2388799260000002E-7</v>
      </c>
      <c r="G1176" s="275" t="str">
        <f t="shared" si="37"/>
        <v/>
      </c>
    </row>
    <row r="1177" spans="1:7" x14ac:dyDescent="0.2">
      <c r="A1177" s="274" t="s">
        <v>193</v>
      </c>
      <c r="B1177" s="274" t="s">
        <v>399</v>
      </c>
      <c r="C1177" s="274" t="s">
        <v>358</v>
      </c>
      <c r="D1177" s="275">
        <v>9.1346936610000006E-6</v>
      </c>
      <c r="E1177" s="274"/>
      <c r="F1177" s="275" t="str">
        <f t="shared" si="36"/>
        <v/>
      </c>
      <c r="G1177" s="275">
        <f t="shared" si="37"/>
        <v>9.1346936610000006E-6</v>
      </c>
    </row>
    <row r="1178" spans="1:7" x14ac:dyDescent="0.2">
      <c r="A1178" s="274" t="s">
        <v>193</v>
      </c>
      <c r="B1178" s="274" t="s">
        <v>9414</v>
      </c>
      <c r="C1178" s="274"/>
      <c r="D1178" s="275">
        <v>-5.5157594670000002E-6</v>
      </c>
      <c r="E1178" s="274"/>
      <c r="F1178" s="275">
        <f t="shared" si="36"/>
        <v>-5.5157594670000002E-6</v>
      </c>
      <c r="G1178" s="275" t="str">
        <f t="shared" si="37"/>
        <v/>
      </c>
    </row>
    <row r="1179" spans="1:7" x14ac:dyDescent="0.2">
      <c r="A1179" s="274" t="s">
        <v>193</v>
      </c>
      <c r="B1179" s="274" t="s">
        <v>52</v>
      </c>
      <c r="C1179" s="274" t="s">
        <v>358</v>
      </c>
      <c r="D1179" s="275"/>
      <c r="E1179" s="274"/>
      <c r="F1179" s="275" t="str">
        <f t="shared" si="36"/>
        <v/>
      </c>
      <c r="G1179" s="275" t="str">
        <f t="shared" si="37"/>
        <v/>
      </c>
    </row>
    <row r="1180" spans="1:7" x14ac:dyDescent="0.2">
      <c r="A1180" s="274" t="s">
        <v>193</v>
      </c>
      <c r="B1180" s="274" t="s">
        <v>480</v>
      </c>
      <c r="C1180" s="274" t="s">
        <v>358</v>
      </c>
      <c r="D1180" s="275"/>
      <c r="E1180" s="274"/>
      <c r="F1180" s="275" t="str">
        <f t="shared" si="36"/>
        <v/>
      </c>
      <c r="G1180" s="275" t="str">
        <f t="shared" si="37"/>
        <v/>
      </c>
    </row>
    <row r="1181" spans="1:7" x14ac:dyDescent="0.2">
      <c r="A1181" s="274" t="s">
        <v>8691</v>
      </c>
      <c r="B1181" s="274" t="s">
        <v>54</v>
      </c>
      <c r="C1181" s="274" t="s">
        <v>373</v>
      </c>
      <c r="D1181" s="275">
        <v>3.6958177729999999</v>
      </c>
      <c r="E1181" s="274"/>
      <c r="F1181" s="275" t="str">
        <f t="shared" si="36"/>
        <v/>
      </c>
      <c r="G1181" s="275">
        <f t="shared" si="37"/>
        <v>3.6958177729999999</v>
      </c>
    </row>
    <row r="1182" spans="1:7" x14ac:dyDescent="0.2">
      <c r="A1182" s="274" t="s">
        <v>8691</v>
      </c>
      <c r="B1182" s="274" t="s">
        <v>9414</v>
      </c>
      <c r="C1182" s="274"/>
      <c r="D1182" s="275">
        <v>-1.6403320749999999</v>
      </c>
      <c r="E1182" s="274"/>
      <c r="F1182" s="275">
        <f t="shared" si="36"/>
        <v>-1.6403320749999999</v>
      </c>
      <c r="G1182" s="275" t="str">
        <f t="shared" si="37"/>
        <v/>
      </c>
    </row>
    <row r="1183" spans="1:7" x14ac:dyDescent="0.2">
      <c r="A1183" s="274" t="s">
        <v>8691</v>
      </c>
      <c r="B1183" s="274" t="s">
        <v>9274</v>
      </c>
      <c r="C1183" s="274" t="s">
        <v>373</v>
      </c>
      <c r="D1183" s="275">
        <v>-2.055485698</v>
      </c>
      <c r="E1183" s="274"/>
      <c r="F1183" s="275">
        <f t="shared" si="36"/>
        <v>-2.055485698</v>
      </c>
      <c r="G1183" s="275" t="str">
        <f t="shared" si="37"/>
        <v/>
      </c>
    </row>
    <row r="1184" spans="1:7" x14ac:dyDescent="0.2">
      <c r="A1184" s="274" t="s">
        <v>8691</v>
      </c>
      <c r="B1184" s="274" t="s">
        <v>52</v>
      </c>
      <c r="C1184" s="274" t="s">
        <v>373</v>
      </c>
      <c r="D1184" s="275"/>
      <c r="E1184" s="274"/>
      <c r="F1184" s="275" t="str">
        <f t="shared" si="36"/>
        <v/>
      </c>
      <c r="G1184" s="275" t="str">
        <f t="shared" si="37"/>
        <v/>
      </c>
    </row>
    <row r="1185" spans="1:7" x14ac:dyDescent="0.2">
      <c r="A1185" s="274" t="s">
        <v>8691</v>
      </c>
      <c r="B1185" s="274" t="s">
        <v>55</v>
      </c>
      <c r="C1185" s="274" t="s">
        <v>373</v>
      </c>
      <c r="D1185" s="275"/>
      <c r="E1185" s="274"/>
      <c r="F1185" s="275" t="str">
        <f t="shared" si="36"/>
        <v/>
      </c>
      <c r="G1185" s="275" t="str">
        <f t="shared" si="37"/>
        <v/>
      </c>
    </row>
    <row r="1186" spans="1:7" x14ac:dyDescent="0.2">
      <c r="A1186" s="274" t="s">
        <v>8816</v>
      </c>
      <c r="B1186" s="274" t="s">
        <v>54</v>
      </c>
      <c r="C1186" s="274" t="s">
        <v>373</v>
      </c>
      <c r="D1186" s="275">
        <v>2.0879567029999998E-5</v>
      </c>
      <c r="E1186" s="274"/>
      <c r="F1186" s="275" t="str">
        <f t="shared" si="36"/>
        <v/>
      </c>
      <c r="G1186" s="275">
        <f t="shared" si="37"/>
        <v>2.0879567029999998E-5</v>
      </c>
    </row>
    <row r="1187" spans="1:7" x14ac:dyDescent="0.2">
      <c r="A1187" s="274" t="s">
        <v>8816</v>
      </c>
      <c r="B1187" s="274" t="s">
        <v>9414</v>
      </c>
      <c r="C1187" s="274"/>
      <c r="D1187" s="275">
        <v>-6.8992747600000001E-6</v>
      </c>
      <c r="E1187" s="274"/>
      <c r="F1187" s="275">
        <f t="shared" si="36"/>
        <v>-6.8992747600000001E-6</v>
      </c>
      <c r="G1187" s="275" t="str">
        <f t="shared" si="37"/>
        <v/>
      </c>
    </row>
    <row r="1188" spans="1:7" x14ac:dyDescent="0.2">
      <c r="A1188" s="274" t="s">
        <v>8816</v>
      </c>
      <c r="B1188" s="274" t="s">
        <v>9274</v>
      </c>
      <c r="C1188" s="274" t="s">
        <v>373</v>
      </c>
      <c r="D1188" s="275">
        <v>-1.3980292270000001E-5</v>
      </c>
      <c r="E1188" s="274"/>
      <c r="F1188" s="275">
        <f t="shared" si="36"/>
        <v>-1.3980292270000001E-5</v>
      </c>
      <c r="G1188" s="275" t="str">
        <f t="shared" si="37"/>
        <v/>
      </c>
    </row>
    <row r="1189" spans="1:7" x14ac:dyDescent="0.2">
      <c r="A1189" s="274" t="s">
        <v>8816</v>
      </c>
      <c r="B1189" s="274" t="s">
        <v>52</v>
      </c>
      <c r="C1189" s="274" t="s">
        <v>373</v>
      </c>
      <c r="D1189" s="275"/>
      <c r="E1189" s="274"/>
      <c r="F1189" s="275" t="str">
        <f t="shared" si="36"/>
        <v/>
      </c>
      <c r="G1189" s="275" t="str">
        <f t="shared" si="37"/>
        <v/>
      </c>
    </row>
    <row r="1190" spans="1:7" x14ac:dyDescent="0.2">
      <c r="A1190" s="274" t="s">
        <v>8816</v>
      </c>
      <c r="B1190" s="274" t="s">
        <v>55</v>
      </c>
      <c r="C1190" s="274" t="s">
        <v>373</v>
      </c>
      <c r="D1190" s="275"/>
      <c r="E1190" s="274"/>
      <c r="F1190" s="275" t="str">
        <f t="shared" si="36"/>
        <v/>
      </c>
      <c r="G1190" s="275" t="str">
        <f t="shared" si="37"/>
        <v/>
      </c>
    </row>
    <row r="1191" spans="1:7" x14ac:dyDescent="0.2">
      <c r="A1191" s="274" t="s">
        <v>8817</v>
      </c>
      <c r="B1191" s="274" t="s">
        <v>54</v>
      </c>
      <c r="C1191" s="274" t="s">
        <v>373</v>
      </c>
      <c r="D1191" s="275">
        <v>1.812055236E-5</v>
      </c>
      <c r="E1191" s="274"/>
      <c r="F1191" s="275" t="str">
        <f t="shared" si="36"/>
        <v/>
      </c>
      <c r="G1191" s="275">
        <f t="shared" si="37"/>
        <v>1.812055236E-5</v>
      </c>
    </row>
    <row r="1192" spans="1:7" x14ac:dyDescent="0.2">
      <c r="A1192" s="274" t="s">
        <v>8817</v>
      </c>
      <c r="B1192" s="274" t="s">
        <v>9414</v>
      </c>
      <c r="C1192" s="274"/>
      <c r="D1192" s="275">
        <v>-8.3112317659999995E-6</v>
      </c>
      <c r="E1192" s="274"/>
      <c r="F1192" s="275">
        <f t="shared" si="36"/>
        <v>-8.3112317659999995E-6</v>
      </c>
      <c r="G1192" s="275" t="str">
        <f t="shared" si="37"/>
        <v/>
      </c>
    </row>
    <row r="1193" spans="1:7" x14ac:dyDescent="0.2">
      <c r="A1193" s="274" t="s">
        <v>8817</v>
      </c>
      <c r="B1193" s="274" t="s">
        <v>9274</v>
      </c>
      <c r="C1193" s="274" t="s">
        <v>373</v>
      </c>
      <c r="D1193" s="275">
        <v>-9.8093205940000002E-6</v>
      </c>
      <c r="E1193" s="274"/>
      <c r="F1193" s="275">
        <f t="shared" si="36"/>
        <v>-9.8093205940000002E-6</v>
      </c>
      <c r="G1193" s="275" t="str">
        <f t="shared" si="37"/>
        <v/>
      </c>
    </row>
    <row r="1194" spans="1:7" x14ac:dyDescent="0.2">
      <c r="A1194" s="274" t="s">
        <v>8817</v>
      </c>
      <c r="B1194" s="274" t="s">
        <v>52</v>
      </c>
      <c r="C1194" s="274" t="s">
        <v>373</v>
      </c>
      <c r="D1194" s="275"/>
      <c r="E1194" s="274"/>
      <c r="F1194" s="275" t="str">
        <f t="shared" si="36"/>
        <v/>
      </c>
      <c r="G1194" s="275" t="str">
        <f t="shared" si="37"/>
        <v/>
      </c>
    </row>
    <row r="1195" spans="1:7" x14ac:dyDescent="0.2">
      <c r="A1195" s="274" t="s">
        <v>8817</v>
      </c>
      <c r="B1195" s="274" t="s">
        <v>55</v>
      </c>
      <c r="C1195" s="274" t="s">
        <v>373</v>
      </c>
      <c r="D1195" s="275"/>
      <c r="E1195" s="274"/>
      <c r="F1195" s="275" t="str">
        <f t="shared" si="36"/>
        <v/>
      </c>
      <c r="G1195" s="275" t="str">
        <f t="shared" si="37"/>
        <v/>
      </c>
    </row>
    <row r="1196" spans="1:7" x14ac:dyDescent="0.2">
      <c r="A1196" s="274" t="s">
        <v>8818</v>
      </c>
      <c r="B1196" s="274" t="s">
        <v>54</v>
      </c>
      <c r="C1196" s="274" t="s">
        <v>373</v>
      </c>
      <c r="D1196" s="275"/>
      <c r="E1196" s="274"/>
      <c r="F1196" s="275" t="str">
        <f t="shared" si="36"/>
        <v/>
      </c>
      <c r="G1196" s="275" t="str">
        <f t="shared" si="37"/>
        <v/>
      </c>
    </row>
    <row r="1197" spans="1:7" x14ac:dyDescent="0.2">
      <c r="A1197" s="274" t="s">
        <v>8818</v>
      </c>
      <c r="B1197" s="274" t="s">
        <v>9274</v>
      </c>
      <c r="C1197" s="274" t="s">
        <v>373</v>
      </c>
      <c r="D1197" s="275"/>
      <c r="E1197" s="274"/>
      <c r="F1197" s="275" t="str">
        <f t="shared" si="36"/>
        <v/>
      </c>
      <c r="G1197" s="275" t="str">
        <f t="shared" si="37"/>
        <v/>
      </c>
    </row>
    <row r="1198" spans="1:7" x14ac:dyDescent="0.2">
      <c r="A1198" s="274" t="s">
        <v>8818</v>
      </c>
      <c r="B1198" s="274" t="s">
        <v>52</v>
      </c>
      <c r="C1198" s="274" t="s">
        <v>373</v>
      </c>
      <c r="D1198" s="275"/>
      <c r="E1198" s="274"/>
      <c r="F1198" s="275" t="str">
        <f t="shared" si="36"/>
        <v/>
      </c>
      <c r="G1198" s="275" t="str">
        <f t="shared" si="37"/>
        <v/>
      </c>
    </row>
    <row r="1199" spans="1:7" x14ac:dyDescent="0.2">
      <c r="A1199" s="274" t="s">
        <v>8818</v>
      </c>
      <c r="B1199" s="274" t="s">
        <v>55</v>
      </c>
      <c r="C1199" s="274" t="s">
        <v>373</v>
      </c>
      <c r="D1199" s="275"/>
      <c r="E1199" s="274"/>
      <c r="F1199" s="275" t="str">
        <f t="shared" si="36"/>
        <v/>
      </c>
      <c r="G1199" s="275" t="str">
        <f t="shared" si="37"/>
        <v/>
      </c>
    </row>
    <row r="1200" spans="1:7" x14ac:dyDescent="0.2">
      <c r="A1200" s="274" t="s">
        <v>8819</v>
      </c>
      <c r="B1200" s="274" t="s">
        <v>54</v>
      </c>
      <c r="C1200" s="274" t="s">
        <v>373</v>
      </c>
      <c r="D1200" s="275">
        <v>1.5324073129999998E-5</v>
      </c>
      <c r="E1200" s="274"/>
      <c r="F1200" s="275" t="str">
        <f t="shared" si="36"/>
        <v/>
      </c>
      <c r="G1200" s="275">
        <f t="shared" si="37"/>
        <v>1.5324073129999998E-5</v>
      </c>
    </row>
    <row r="1201" spans="1:7" x14ac:dyDescent="0.2">
      <c r="A1201" s="274" t="s">
        <v>8819</v>
      </c>
      <c r="B1201" s="274" t="s">
        <v>9414</v>
      </c>
      <c r="C1201" s="274"/>
      <c r="D1201" s="275">
        <v>-1.5069055280000001E-6</v>
      </c>
      <c r="E1201" s="274"/>
      <c r="F1201" s="275">
        <f t="shared" si="36"/>
        <v>-1.5069055280000001E-6</v>
      </c>
      <c r="G1201" s="275" t="str">
        <f t="shared" si="37"/>
        <v/>
      </c>
    </row>
    <row r="1202" spans="1:7" x14ac:dyDescent="0.2">
      <c r="A1202" s="274" t="s">
        <v>8819</v>
      </c>
      <c r="B1202" s="274" t="s">
        <v>9274</v>
      </c>
      <c r="C1202" s="274" t="s">
        <v>373</v>
      </c>
      <c r="D1202" s="275">
        <v>-1.38171676E-5</v>
      </c>
      <c r="E1202" s="274"/>
      <c r="F1202" s="275">
        <f t="shared" si="36"/>
        <v>-1.38171676E-5</v>
      </c>
      <c r="G1202" s="275" t="str">
        <f t="shared" si="37"/>
        <v/>
      </c>
    </row>
    <row r="1203" spans="1:7" x14ac:dyDescent="0.2">
      <c r="A1203" s="274" t="s">
        <v>8819</v>
      </c>
      <c r="B1203" s="274" t="s">
        <v>52</v>
      </c>
      <c r="C1203" s="274" t="s">
        <v>373</v>
      </c>
      <c r="D1203" s="275"/>
      <c r="E1203" s="274"/>
      <c r="F1203" s="275" t="str">
        <f t="shared" si="36"/>
        <v/>
      </c>
      <c r="G1203" s="275" t="str">
        <f t="shared" si="37"/>
        <v/>
      </c>
    </row>
    <row r="1204" spans="1:7" x14ac:dyDescent="0.2">
      <c r="A1204" s="274" t="s">
        <v>8819</v>
      </c>
      <c r="B1204" s="274" t="s">
        <v>55</v>
      </c>
      <c r="C1204" s="274" t="s">
        <v>373</v>
      </c>
      <c r="D1204" s="275"/>
      <c r="E1204" s="274"/>
      <c r="F1204" s="275" t="str">
        <f t="shared" si="36"/>
        <v/>
      </c>
      <c r="G1204" s="275" t="str">
        <f t="shared" si="37"/>
        <v/>
      </c>
    </row>
    <row r="1205" spans="1:7" x14ac:dyDescent="0.2">
      <c r="A1205" s="274" t="s">
        <v>8820</v>
      </c>
      <c r="B1205" s="274" t="s">
        <v>399</v>
      </c>
      <c r="C1205" s="274" t="s">
        <v>373</v>
      </c>
      <c r="D1205" s="275">
        <v>1.195934376E-6</v>
      </c>
      <c r="E1205" s="274"/>
      <c r="F1205" s="275" t="str">
        <f t="shared" si="36"/>
        <v/>
      </c>
      <c r="G1205" s="275">
        <f t="shared" si="37"/>
        <v>1.195934376E-6</v>
      </c>
    </row>
    <row r="1206" spans="1:7" x14ac:dyDescent="0.2">
      <c r="A1206" s="274" t="s">
        <v>8820</v>
      </c>
      <c r="B1206" s="274" t="s">
        <v>9414</v>
      </c>
      <c r="C1206" s="274"/>
      <c r="D1206" s="275">
        <v>-1.195934376E-6</v>
      </c>
      <c r="E1206" s="274"/>
      <c r="F1206" s="275">
        <f t="shared" si="36"/>
        <v>-1.195934376E-6</v>
      </c>
      <c r="G1206" s="275" t="str">
        <f t="shared" si="37"/>
        <v/>
      </c>
    </row>
    <row r="1207" spans="1:7" x14ac:dyDescent="0.2">
      <c r="A1207" s="274" t="s">
        <v>8820</v>
      </c>
      <c r="B1207" s="274" t="s">
        <v>52</v>
      </c>
      <c r="C1207" s="274" t="s">
        <v>373</v>
      </c>
      <c r="D1207" s="275"/>
      <c r="E1207" s="274"/>
      <c r="F1207" s="275" t="str">
        <f t="shared" si="36"/>
        <v/>
      </c>
      <c r="G1207" s="275" t="str">
        <f t="shared" si="37"/>
        <v/>
      </c>
    </row>
    <row r="1208" spans="1:7" x14ac:dyDescent="0.2">
      <c r="A1208" s="274" t="s">
        <v>8820</v>
      </c>
      <c r="B1208" s="274" t="s">
        <v>55</v>
      </c>
      <c r="C1208" s="274" t="s">
        <v>373</v>
      </c>
      <c r="D1208" s="275"/>
      <c r="E1208" s="274"/>
      <c r="F1208" s="275" t="str">
        <f t="shared" si="36"/>
        <v/>
      </c>
      <c r="G1208" s="275" t="str">
        <f t="shared" si="37"/>
        <v/>
      </c>
    </row>
    <row r="1209" spans="1:7" x14ac:dyDescent="0.2">
      <c r="A1209" s="274" t="s">
        <v>201</v>
      </c>
      <c r="B1209" s="274" t="s">
        <v>55</v>
      </c>
      <c r="C1209" s="274" t="s">
        <v>373</v>
      </c>
      <c r="D1209" s="275"/>
      <c r="E1209" s="274"/>
      <c r="F1209" s="275" t="str">
        <f t="shared" si="36"/>
        <v/>
      </c>
      <c r="G1209" s="275" t="str">
        <f t="shared" si="37"/>
        <v/>
      </c>
    </row>
    <row r="1210" spans="1:7" x14ac:dyDescent="0.2">
      <c r="A1210" s="274" t="s">
        <v>201</v>
      </c>
      <c r="B1210" s="274" t="s">
        <v>8204</v>
      </c>
      <c r="C1210" s="274" t="s">
        <v>373</v>
      </c>
      <c r="D1210" s="275"/>
      <c r="E1210" s="274"/>
      <c r="F1210" s="275" t="str">
        <f t="shared" si="36"/>
        <v/>
      </c>
      <c r="G1210" s="275" t="str">
        <f t="shared" si="37"/>
        <v/>
      </c>
    </row>
    <row r="1211" spans="1:7" x14ac:dyDescent="0.2">
      <c r="A1211" s="274" t="s">
        <v>202</v>
      </c>
      <c r="B1211" s="274" t="s">
        <v>52</v>
      </c>
      <c r="C1211" s="274" t="s">
        <v>373</v>
      </c>
      <c r="D1211" s="275"/>
      <c r="E1211" s="274"/>
      <c r="F1211" s="275" t="str">
        <f t="shared" si="36"/>
        <v/>
      </c>
      <c r="G1211" s="275" t="str">
        <f t="shared" si="37"/>
        <v/>
      </c>
    </row>
    <row r="1212" spans="1:7" x14ac:dyDescent="0.2">
      <c r="A1212" s="274" t="s">
        <v>202</v>
      </c>
      <c r="B1212" s="274" t="s">
        <v>55</v>
      </c>
      <c r="C1212" s="274" t="s">
        <v>373</v>
      </c>
      <c r="D1212" s="275"/>
      <c r="E1212" s="274"/>
      <c r="F1212" s="275" t="str">
        <f t="shared" si="36"/>
        <v/>
      </c>
      <c r="G1212" s="275" t="str">
        <f t="shared" si="37"/>
        <v/>
      </c>
    </row>
    <row r="1213" spans="1:7" x14ac:dyDescent="0.2">
      <c r="A1213" s="274" t="s">
        <v>202</v>
      </c>
      <c r="B1213" s="274" t="s">
        <v>395</v>
      </c>
      <c r="C1213" s="274" t="s">
        <v>373</v>
      </c>
      <c r="D1213" s="275"/>
      <c r="E1213" s="274"/>
      <c r="F1213" s="275" t="str">
        <f t="shared" si="36"/>
        <v/>
      </c>
      <c r="G1213" s="275" t="str">
        <f t="shared" si="37"/>
        <v/>
      </c>
    </row>
    <row r="1214" spans="1:7" x14ac:dyDescent="0.2">
      <c r="A1214" s="274" t="s">
        <v>203</v>
      </c>
      <c r="B1214" s="274" t="s">
        <v>54</v>
      </c>
      <c r="C1214" s="274" t="s">
        <v>373</v>
      </c>
      <c r="D1214" s="275"/>
      <c r="E1214" s="274"/>
      <c r="F1214" s="275" t="str">
        <f t="shared" si="36"/>
        <v/>
      </c>
      <c r="G1214" s="275" t="str">
        <f t="shared" si="37"/>
        <v/>
      </c>
    </row>
    <row r="1215" spans="1:7" x14ac:dyDescent="0.2">
      <c r="A1215" s="274" t="s">
        <v>203</v>
      </c>
      <c r="B1215" s="274" t="s">
        <v>406</v>
      </c>
      <c r="C1215" s="274" t="s">
        <v>373</v>
      </c>
      <c r="D1215" s="275">
        <v>7.8459668330000002E-7</v>
      </c>
      <c r="E1215" s="274"/>
      <c r="F1215" s="275" t="str">
        <f t="shared" si="36"/>
        <v/>
      </c>
      <c r="G1215" s="275">
        <f t="shared" si="37"/>
        <v>7.8459668330000002E-7</v>
      </c>
    </row>
    <row r="1216" spans="1:7" x14ac:dyDescent="0.2">
      <c r="A1216" s="274" t="s">
        <v>203</v>
      </c>
      <c r="B1216" s="274" t="s">
        <v>9414</v>
      </c>
      <c r="C1216" s="274"/>
      <c r="D1216" s="275">
        <v>-7.8459668330000002E-7</v>
      </c>
      <c r="E1216" s="274"/>
      <c r="F1216" s="275">
        <f t="shared" si="36"/>
        <v>-7.8459668330000002E-7</v>
      </c>
      <c r="G1216" s="275" t="str">
        <f t="shared" si="37"/>
        <v/>
      </c>
    </row>
    <row r="1217" spans="1:7" x14ac:dyDescent="0.2">
      <c r="A1217" s="274" t="s">
        <v>203</v>
      </c>
      <c r="B1217" s="274" t="s">
        <v>52</v>
      </c>
      <c r="C1217" s="274" t="s">
        <v>373</v>
      </c>
      <c r="D1217" s="275"/>
      <c r="E1217" s="274"/>
      <c r="F1217" s="275" t="str">
        <f t="shared" si="36"/>
        <v/>
      </c>
      <c r="G1217" s="275" t="str">
        <f t="shared" si="37"/>
        <v/>
      </c>
    </row>
    <row r="1218" spans="1:7" x14ac:dyDescent="0.2">
      <c r="A1218" s="274" t="s">
        <v>203</v>
      </c>
      <c r="B1218" s="274" t="s">
        <v>55</v>
      </c>
      <c r="C1218" s="274" t="s">
        <v>373</v>
      </c>
      <c r="D1218" s="275"/>
      <c r="E1218" s="274"/>
      <c r="F1218" s="275" t="str">
        <f t="shared" si="36"/>
        <v/>
      </c>
      <c r="G1218" s="275" t="str">
        <f t="shared" si="37"/>
        <v/>
      </c>
    </row>
    <row r="1219" spans="1:7" x14ac:dyDescent="0.2">
      <c r="A1219" s="274" t="s">
        <v>205</v>
      </c>
      <c r="B1219" s="274" t="s">
        <v>9414</v>
      </c>
      <c r="C1219" s="274"/>
      <c r="D1219" s="275">
        <v>-3.2226847700000001E-8</v>
      </c>
      <c r="E1219" s="274"/>
      <c r="F1219" s="275">
        <f t="shared" si="36"/>
        <v>-3.2226847700000001E-8</v>
      </c>
      <c r="G1219" s="275" t="str">
        <f t="shared" si="37"/>
        <v/>
      </c>
    </row>
    <row r="1220" spans="1:7" x14ac:dyDescent="0.2">
      <c r="A1220" s="274" t="s">
        <v>205</v>
      </c>
      <c r="B1220" s="274" t="s">
        <v>8276</v>
      </c>
      <c r="C1220" s="274" t="s">
        <v>358</v>
      </c>
      <c r="D1220" s="275">
        <v>-1.579571194E-6</v>
      </c>
      <c r="E1220" s="274"/>
      <c r="F1220" s="275">
        <f t="shared" si="36"/>
        <v>-1.579571194E-6</v>
      </c>
      <c r="G1220" s="275" t="str">
        <f t="shared" si="37"/>
        <v/>
      </c>
    </row>
    <row r="1221" spans="1:7" x14ac:dyDescent="0.2">
      <c r="A1221" s="274" t="s">
        <v>205</v>
      </c>
      <c r="B1221" s="274" t="s">
        <v>8277</v>
      </c>
      <c r="C1221" s="274" t="s">
        <v>358</v>
      </c>
      <c r="D1221" s="275">
        <v>-6.3303274639999999E-7</v>
      </c>
      <c r="E1221" s="274"/>
      <c r="F1221" s="275">
        <f t="shared" si="36"/>
        <v>-6.3303274639999999E-7</v>
      </c>
      <c r="G1221" s="275" t="str">
        <f t="shared" si="37"/>
        <v/>
      </c>
    </row>
    <row r="1222" spans="1:7" x14ac:dyDescent="0.2">
      <c r="A1222" s="274" t="s">
        <v>205</v>
      </c>
      <c r="B1222" s="274" t="s">
        <v>8323</v>
      </c>
      <c r="C1222" s="274" t="s">
        <v>358</v>
      </c>
      <c r="D1222" s="275">
        <v>-3.8778786839999998E-7</v>
      </c>
      <c r="E1222" s="274"/>
      <c r="F1222" s="275">
        <f t="shared" ref="F1222:F1285" si="38">IF(D1222&lt;0,D1222,"")</f>
        <v>-3.8778786839999998E-7</v>
      </c>
      <c r="G1222" s="275" t="str">
        <f t="shared" ref="G1222:G1285" si="39">IF(D1222&gt;0,D1222,"")</f>
        <v/>
      </c>
    </row>
    <row r="1223" spans="1:7" x14ac:dyDescent="0.2">
      <c r="A1223" s="274" t="s">
        <v>205</v>
      </c>
      <c r="B1223" s="274" t="s">
        <v>8278</v>
      </c>
      <c r="C1223" s="274" t="s">
        <v>358</v>
      </c>
      <c r="D1223" s="275">
        <v>2.6326186559999999E-6</v>
      </c>
      <c r="E1223" s="274"/>
      <c r="F1223" s="275" t="str">
        <f t="shared" si="38"/>
        <v/>
      </c>
      <c r="G1223" s="275">
        <f t="shared" si="39"/>
        <v>2.6326186559999999E-6</v>
      </c>
    </row>
    <row r="1224" spans="1:7" x14ac:dyDescent="0.2">
      <c r="A1224" s="274" t="s">
        <v>8821</v>
      </c>
      <c r="B1224" s="274" t="s">
        <v>9414</v>
      </c>
      <c r="C1224" s="274"/>
      <c r="D1224" s="275">
        <v>5.1146706599999996E-7</v>
      </c>
      <c r="E1224" s="274"/>
      <c r="F1224" s="275" t="str">
        <f t="shared" si="38"/>
        <v/>
      </c>
      <c r="G1224" s="275">
        <f t="shared" si="39"/>
        <v>5.1146706599999996E-7</v>
      </c>
    </row>
    <row r="1225" spans="1:7" x14ac:dyDescent="0.2">
      <c r="A1225" s="274" t="s">
        <v>8821</v>
      </c>
      <c r="B1225" s="274" t="s">
        <v>52</v>
      </c>
      <c r="C1225" s="274" t="s">
        <v>358</v>
      </c>
      <c r="D1225" s="275"/>
      <c r="E1225" s="274"/>
      <c r="F1225" s="275" t="str">
        <f t="shared" si="38"/>
        <v/>
      </c>
      <c r="G1225" s="275" t="str">
        <f t="shared" si="39"/>
        <v/>
      </c>
    </row>
    <row r="1226" spans="1:7" x14ac:dyDescent="0.2">
      <c r="A1226" s="274" t="s">
        <v>8821</v>
      </c>
      <c r="B1226" s="274" t="s">
        <v>8278</v>
      </c>
      <c r="C1226" s="274" t="s">
        <v>358</v>
      </c>
      <c r="D1226" s="275">
        <v>-5.1146706599999996E-7</v>
      </c>
      <c r="E1226" s="274"/>
      <c r="F1226" s="275">
        <f t="shared" si="38"/>
        <v>-5.1146706599999996E-7</v>
      </c>
      <c r="G1226" s="275" t="str">
        <f t="shared" si="39"/>
        <v/>
      </c>
    </row>
    <row r="1227" spans="1:7" x14ac:dyDescent="0.2">
      <c r="A1227" s="274" t="s">
        <v>8821</v>
      </c>
      <c r="B1227" s="274" t="s">
        <v>55</v>
      </c>
      <c r="C1227" s="274" t="s">
        <v>358</v>
      </c>
      <c r="D1227" s="275"/>
      <c r="E1227" s="274"/>
      <c r="F1227" s="275" t="str">
        <f t="shared" si="38"/>
        <v/>
      </c>
      <c r="G1227" s="275" t="str">
        <f t="shared" si="39"/>
        <v/>
      </c>
    </row>
    <row r="1228" spans="1:7" x14ac:dyDescent="0.2">
      <c r="A1228" s="274" t="s">
        <v>8702</v>
      </c>
      <c r="B1228" s="274" t="s">
        <v>9414</v>
      </c>
      <c r="C1228" s="274"/>
      <c r="D1228" s="275">
        <v>7.8450255800000003E-8</v>
      </c>
      <c r="E1228" s="274"/>
      <c r="F1228" s="275" t="str">
        <f t="shared" si="38"/>
        <v/>
      </c>
      <c r="G1228" s="275">
        <f t="shared" si="39"/>
        <v>7.8450255800000003E-8</v>
      </c>
    </row>
    <row r="1229" spans="1:7" x14ac:dyDescent="0.2">
      <c r="A1229" s="274" t="s">
        <v>8702</v>
      </c>
      <c r="B1229" s="274" t="s">
        <v>9274</v>
      </c>
      <c r="C1229" s="274" t="s">
        <v>358</v>
      </c>
      <c r="D1229" s="275">
        <v>2.4266970170000001E-6</v>
      </c>
      <c r="E1229" s="274"/>
      <c r="F1229" s="275" t="str">
        <f t="shared" si="38"/>
        <v/>
      </c>
      <c r="G1229" s="275">
        <f t="shared" si="39"/>
        <v>2.4266970170000001E-6</v>
      </c>
    </row>
    <row r="1230" spans="1:7" x14ac:dyDescent="0.2">
      <c r="A1230" s="274" t="s">
        <v>8702</v>
      </c>
      <c r="B1230" s="274" t="s">
        <v>52</v>
      </c>
      <c r="C1230" s="274" t="s">
        <v>358</v>
      </c>
      <c r="D1230" s="275"/>
      <c r="E1230" s="274"/>
      <c r="F1230" s="275" t="str">
        <f t="shared" si="38"/>
        <v/>
      </c>
      <c r="G1230" s="275" t="str">
        <f t="shared" si="39"/>
        <v/>
      </c>
    </row>
    <row r="1231" spans="1:7" x14ac:dyDescent="0.2">
      <c r="A1231" s="274" t="s">
        <v>8702</v>
      </c>
      <c r="B1231" s="274" t="s">
        <v>8278</v>
      </c>
      <c r="C1231" s="274" t="s">
        <v>358</v>
      </c>
      <c r="D1231" s="275">
        <v>-2.5051472729999998E-6</v>
      </c>
      <c r="E1231" s="274"/>
      <c r="F1231" s="275">
        <f t="shared" si="38"/>
        <v>-2.5051472729999998E-6</v>
      </c>
      <c r="G1231" s="275" t="str">
        <f t="shared" si="39"/>
        <v/>
      </c>
    </row>
    <row r="1232" spans="1:7" x14ac:dyDescent="0.2">
      <c r="A1232" s="274" t="s">
        <v>8702</v>
      </c>
      <c r="B1232" s="274" t="s">
        <v>55</v>
      </c>
      <c r="C1232" s="274" t="s">
        <v>358</v>
      </c>
      <c r="D1232" s="275"/>
      <c r="E1232" s="274"/>
      <c r="F1232" s="275" t="str">
        <f t="shared" si="38"/>
        <v/>
      </c>
      <c r="G1232" s="275" t="str">
        <f t="shared" si="39"/>
        <v/>
      </c>
    </row>
    <row r="1233" spans="1:7" x14ac:dyDescent="0.2">
      <c r="A1233" s="274" t="s">
        <v>8822</v>
      </c>
      <c r="B1233" s="274" t="s">
        <v>9414</v>
      </c>
      <c r="C1233" s="274"/>
      <c r="D1233" s="275">
        <v>2.9553310810000002E-7</v>
      </c>
      <c r="E1233" s="274"/>
      <c r="F1233" s="275" t="str">
        <f t="shared" si="38"/>
        <v/>
      </c>
      <c r="G1233" s="275">
        <f t="shared" si="39"/>
        <v>2.9553310810000002E-7</v>
      </c>
    </row>
    <row r="1234" spans="1:7" x14ac:dyDescent="0.2">
      <c r="A1234" s="274" t="s">
        <v>8822</v>
      </c>
      <c r="B1234" s="274" t="s">
        <v>52</v>
      </c>
      <c r="C1234" s="274" t="s">
        <v>358</v>
      </c>
      <c r="D1234" s="275"/>
      <c r="E1234" s="274"/>
      <c r="F1234" s="275" t="str">
        <f t="shared" si="38"/>
        <v/>
      </c>
      <c r="G1234" s="275" t="str">
        <f t="shared" si="39"/>
        <v/>
      </c>
    </row>
    <row r="1235" spans="1:7" x14ac:dyDescent="0.2">
      <c r="A1235" s="274" t="s">
        <v>8822</v>
      </c>
      <c r="B1235" s="274" t="s">
        <v>8278</v>
      </c>
      <c r="C1235" s="274" t="s">
        <v>358</v>
      </c>
      <c r="D1235" s="275">
        <v>-2.9553310810000002E-7</v>
      </c>
      <c r="E1235" s="274"/>
      <c r="F1235" s="275">
        <f t="shared" si="38"/>
        <v>-2.9553310810000002E-7</v>
      </c>
      <c r="G1235" s="275" t="str">
        <f t="shared" si="39"/>
        <v/>
      </c>
    </row>
    <row r="1236" spans="1:7" x14ac:dyDescent="0.2">
      <c r="A1236" s="274" t="s">
        <v>8823</v>
      </c>
      <c r="B1236" s="274" t="s">
        <v>9414</v>
      </c>
      <c r="C1236" s="274"/>
      <c r="D1236" s="275">
        <v>1.45524617E-8</v>
      </c>
      <c r="E1236" s="274"/>
      <c r="F1236" s="275" t="str">
        <f t="shared" si="38"/>
        <v/>
      </c>
      <c r="G1236" s="275">
        <f t="shared" si="39"/>
        <v>1.45524617E-8</v>
      </c>
    </row>
    <row r="1237" spans="1:7" x14ac:dyDescent="0.2">
      <c r="A1237" s="274" t="s">
        <v>8823</v>
      </c>
      <c r="B1237" s="274" t="s">
        <v>9274</v>
      </c>
      <c r="C1237" s="274" t="s">
        <v>358</v>
      </c>
      <c r="D1237" s="275">
        <v>4.501504174E-7</v>
      </c>
      <c r="E1237" s="274"/>
      <c r="F1237" s="275" t="str">
        <f t="shared" si="38"/>
        <v/>
      </c>
      <c r="G1237" s="275">
        <f t="shared" si="39"/>
        <v>4.501504174E-7</v>
      </c>
    </row>
    <row r="1238" spans="1:7" x14ac:dyDescent="0.2">
      <c r="A1238" s="274" t="s">
        <v>8823</v>
      </c>
      <c r="B1238" s="274" t="s">
        <v>52</v>
      </c>
      <c r="C1238" s="274" t="s">
        <v>358</v>
      </c>
      <c r="D1238" s="275"/>
      <c r="E1238" s="274"/>
      <c r="F1238" s="275" t="str">
        <f t="shared" si="38"/>
        <v/>
      </c>
      <c r="G1238" s="275" t="str">
        <f t="shared" si="39"/>
        <v/>
      </c>
    </row>
    <row r="1239" spans="1:7" x14ac:dyDescent="0.2">
      <c r="A1239" s="274" t="s">
        <v>8823</v>
      </c>
      <c r="B1239" s="274" t="s">
        <v>8278</v>
      </c>
      <c r="C1239" s="274" t="s">
        <v>358</v>
      </c>
      <c r="D1239" s="275">
        <v>-4.6470287910000001E-7</v>
      </c>
      <c r="E1239" s="274"/>
      <c r="F1239" s="275">
        <f t="shared" si="38"/>
        <v>-4.6470287910000001E-7</v>
      </c>
      <c r="G1239" s="275" t="str">
        <f t="shared" si="39"/>
        <v/>
      </c>
    </row>
    <row r="1240" spans="1:7" x14ac:dyDescent="0.2">
      <c r="A1240" s="274" t="s">
        <v>8824</v>
      </c>
      <c r="B1240" s="274" t="s">
        <v>9414</v>
      </c>
      <c r="C1240" s="274"/>
      <c r="D1240" s="275">
        <v>3.5035701859999997E-7</v>
      </c>
      <c r="E1240" s="274"/>
      <c r="F1240" s="275" t="str">
        <f t="shared" si="38"/>
        <v/>
      </c>
      <c r="G1240" s="275">
        <f t="shared" si="39"/>
        <v>3.5035701859999997E-7</v>
      </c>
    </row>
    <row r="1241" spans="1:7" x14ac:dyDescent="0.2">
      <c r="A1241" s="274" t="s">
        <v>8824</v>
      </c>
      <c r="B1241" s="274" t="s">
        <v>52</v>
      </c>
      <c r="C1241" s="274" t="s">
        <v>358</v>
      </c>
      <c r="D1241" s="275"/>
      <c r="E1241" s="274"/>
      <c r="F1241" s="275" t="str">
        <f t="shared" si="38"/>
        <v/>
      </c>
      <c r="G1241" s="275" t="str">
        <f t="shared" si="39"/>
        <v/>
      </c>
    </row>
    <row r="1242" spans="1:7" x14ac:dyDescent="0.2">
      <c r="A1242" s="274" t="s">
        <v>8824</v>
      </c>
      <c r="B1242" s="274" t="s">
        <v>8278</v>
      </c>
      <c r="C1242" s="274" t="s">
        <v>358</v>
      </c>
      <c r="D1242" s="275">
        <v>-3.5035701859999997E-7</v>
      </c>
      <c r="E1242" s="274"/>
      <c r="F1242" s="275">
        <f t="shared" si="38"/>
        <v>-3.5035701859999997E-7</v>
      </c>
      <c r="G1242" s="275" t="str">
        <f t="shared" si="39"/>
        <v/>
      </c>
    </row>
    <row r="1243" spans="1:7" x14ac:dyDescent="0.2">
      <c r="A1243" s="274" t="s">
        <v>8825</v>
      </c>
      <c r="B1243" s="274" t="s">
        <v>9414</v>
      </c>
      <c r="C1243" s="274"/>
      <c r="D1243" s="275">
        <v>1.8222018260000001E-8</v>
      </c>
      <c r="E1243" s="274"/>
      <c r="F1243" s="275" t="str">
        <f t="shared" si="38"/>
        <v/>
      </c>
      <c r="G1243" s="275">
        <f t="shared" si="39"/>
        <v>1.8222018260000001E-8</v>
      </c>
    </row>
    <row r="1244" spans="1:7" x14ac:dyDescent="0.2">
      <c r="A1244" s="274" t="s">
        <v>8825</v>
      </c>
      <c r="B1244" s="274" t="s">
        <v>9274</v>
      </c>
      <c r="C1244" s="274" t="s">
        <v>358</v>
      </c>
      <c r="D1244" s="275">
        <v>5.6366058829999998E-7</v>
      </c>
      <c r="E1244" s="274"/>
      <c r="F1244" s="275" t="str">
        <f t="shared" si="38"/>
        <v/>
      </c>
      <c r="G1244" s="275">
        <f t="shared" si="39"/>
        <v>5.6366058829999998E-7</v>
      </c>
    </row>
    <row r="1245" spans="1:7" x14ac:dyDescent="0.2">
      <c r="A1245" s="274" t="s">
        <v>8825</v>
      </c>
      <c r="B1245" s="274" t="s">
        <v>52</v>
      </c>
      <c r="C1245" s="274" t="s">
        <v>358</v>
      </c>
      <c r="D1245" s="275"/>
      <c r="E1245" s="274"/>
      <c r="F1245" s="275" t="str">
        <f t="shared" si="38"/>
        <v/>
      </c>
      <c r="G1245" s="275" t="str">
        <f t="shared" si="39"/>
        <v/>
      </c>
    </row>
    <row r="1246" spans="1:7" x14ac:dyDescent="0.2">
      <c r="A1246" s="274" t="s">
        <v>8825</v>
      </c>
      <c r="B1246" s="274" t="s">
        <v>8278</v>
      </c>
      <c r="C1246" s="274" t="s">
        <v>358</v>
      </c>
      <c r="D1246" s="275">
        <v>-5.8188260660000002E-7</v>
      </c>
      <c r="E1246" s="274"/>
      <c r="F1246" s="275">
        <f t="shared" si="38"/>
        <v>-5.8188260660000002E-7</v>
      </c>
      <c r="G1246" s="275" t="str">
        <f t="shared" si="39"/>
        <v/>
      </c>
    </row>
    <row r="1247" spans="1:7" x14ac:dyDescent="0.2">
      <c r="A1247" s="274" t="s">
        <v>8826</v>
      </c>
      <c r="B1247" s="274" t="s">
        <v>52</v>
      </c>
      <c r="C1247" s="274" t="s">
        <v>356</v>
      </c>
      <c r="D1247" s="275"/>
      <c r="E1247" s="274"/>
      <c r="F1247" s="275" t="str">
        <f t="shared" si="38"/>
        <v/>
      </c>
      <c r="G1247" s="275" t="str">
        <f t="shared" si="39"/>
        <v/>
      </c>
    </row>
    <row r="1248" spans="1:7" x14ac:dyDescent="0.2">
      <c r="A1248" s="274" t="s">
        <v>8827</v>
      </c>
      <c r="B1248" s="274" t="s">
        <v>54</v>
      </c>
      <c r="C1248" s="274" t="s">
        <v>356</v>
      </c>
      <c r="D1248" s="275">
        <v>4.8179629779999998E-13</v>
      </c>
      <c r="E1248" s="274"/>
      <c r="F1248" s="275" t="str">
        <f t="shared" si="38"/>
        <v/>
      </c>
      <c r="G1248" s="275">
        <f t="shared" si="39"/>
        <v>4.8179629779999998E-13</v>
      </c>
    </row>
    <row r="1249" spans="1:7" x14ac:dyDescent="0.2">
      <c r="A1249" s="274" t="s">
        <v>8827</v>
      </c>
      <c r="B1249" s="274" t="s">
        <v>9414</v>
      </c>
      <c r="C1249" s="274"/>
      <c r="D1249" s="275">
        <v>-4.8179629779999998E-13</v>
      </c>
      <c r="E1249" s="274"/>
      <c r="F1249" s="275">
        <f t="shared" si="38"/>
        <v>-4.8179629779999998E-13</v>
      </c>
      <c r="G1249" s="275" t="str">
        <f t="shared" si="39"/>
        <v/>
      </c>
    </row>
    <row r="1250" spans="1:7" x14ac:dyDescent="0.2">
      <c r="A1250" s="274" t="s">
        <v>8828</v>
      </c>
      <c r="B1250" s="274" t="s">
        <v>52</v>
      </c>
      <c r="C1250" s="274" t="s">
        <v>359</v>
      </c>
      <c r="D1250" s="275"/>
      <c r="E1250" s="274"/>
      <c r="F1250" s="275" t="str">
        <f t="shared" si="38"/>
        <v/>
      </c>
      <c r="G1250" s="275" t="str">
        <f t="shared" si="39"/>
        <v/>
      </c>
    </row>
    <row r="1251" spans="1:7" x14ac:dyDescent="0.2">
      <c r="A1251" s="274" t="s">
        <v>8829</v>
      </c>
      <c r="B1251" s="274" t="s">
        <v>52</v>
      </c>
      <c r="C1251" s="274" t="s">
        <v>366</v>
      </c>
      <c r="D1251" s="275"/>
      <c r="E1251" s="274"/>
      <c r="F1251" s="275" t="str">
        <f t="shared" si="38"/>
        <v/>
      </c>
      <c r="G1251" s="275" t="str">
        <f t="shared" si="39"/>
        <v/>
      </c>
    </row>
    <row r="1252" spans="1:7" x14ac:dyDescent="0.2">
      <c r="A1252" s="274" t="s">
        <v>8830</v>
      </c>
      <c r="B1252" s="274" t="s">
        <v>52</v>
      </c>
      <c r="C1252" s="274" t="s">
        <v>374</v>
      </c>
      <c r="D1252" s="275"/>
      <c r="E1252" s="274"/>
      <c r="F1252" s="275" t="str">
        <f t="shared" si="38"/>
        <v/>
      </c>
      <c r="G1252" s="275" t="str">
        <f t="shared" si="39"/>
        <v/>
      </c>
    </row>
    <row r="1253" spans="1:7" x14ac:dyDescent="0.2">
      <c r="A1253" s="274" t="s">
        <v>8831</v>
      </c>
      <c r="B1253" s="274" t="s">
        <v>52</v>
      </c>
      <c r="C1253" s="274" t="s">
        <v>362</v>
      </c>
      <c r="D1253" s="275"/>
      <c r="E1253" s="274"/>
      <c r="F1253" s="275" t="str">
        <f t="shared" si="38"/>
        <v/>
      </c>
      <c r="G1253" s="275" t="str">
        <f t="shared" si="39"/>
        <v/>
      </c>
    </row>
    <row r="1254" spans="1:7" x14ac:dyDescent="0.2">
      <c r="A1254" s="274" t="s">
        <v>8832</v>
      </c>
      <c r="B1254" s="274" t="s">
        <v>52</v>
      </c>
      <c r="C1254" s="274" t="s">
        <v>368</v>
      </c>
      <c r="D1254" s="275"/>
      <c r="E1254" s="274"/>
      <c r="F1254" s="275" t="str">
        <f t="shared" si="38"/>
        <v/>
      </c>
      <c r="G1254" s="275" t="str">
        <f t="shared" si="39"/>
        <v/>
      </c>
    </row>
    <row r="1255" spans="1:7" x14ac:dyDescent="0.2">
      <c r="A1255" s="274" t="s">
        <v>8833</v>
      </c>
      <c r="B1255" s="274" t="s">
        <v>480</v>
      </c>
      <c r="C1255" s="274" t="s">
        <v>368</v>
      </c>
      <c r="D1255" s="275"/>
      <c r="E1255" s="274"/>
      <c r="F1255" s="275" t="str">
        <f t="shared" si="38"/>
        <v/>
      </c>
      <c r="G1255" s="275" t="str">
        <f t="shared" si="39"/>
        <v/>
      </c>
    </row>
    <row r="1256" spans="1:7" x14ac:dyDescent="0.2">
      <c r="A1256" s="274" t="s">
        <v>8834</v>
      </c>
      <c r="B1256" s="274" t="s">
        <v>480</v>
      </c>
      <c r="C1256" s="274" t="s">
        <v>356</v>
      </c>
      <c r="D1256" s="275"/>
      <c r="E1256" s="274"/>
      <c r="F1256" s="275" t="str">
        <f t="shared" si="38"/>
        <v/>
      </c>
      <c r="G1256" s="275" t="str">
        <f t="shared" si="39"/>
        <v/>
      </c>
    </row>
    <row r="1257" spans="1:7" x14ac:dyDescent="0.2">
      <c r="A1257" s="274" t="s">
        <v>8835</v>
      </c>
      <c r="B1257" s="274" t="s">
        <v>480</v>
      </c>
      <c r="C1257" s="274" t="s">
        <v>362</v>
      </c>
      <c r="D1257" s="275"/>
      <c r="E1257" s="274"/>
      <c r="F1257" s="275" t="str">
        <f t="shared" si="38"/>
        <v/>
      </c>
      <c r="G1257" s="275" t="str">
        <f t="shared" si="39"/>
        <v/>
      </c>
    </row>
    <row r="1258" spans="1:7" x14ac:dyDescent="0.2">
      <c r="A1258" s="274" t="s">
        <v>8836</v>
      </c>
      <c r="B1258" s="274" t="s">
        <v>52</v>
      </c>
      <c r="C1258" s="274" t="s">
        <v>361</v>
      </c>
      <c r="D1258" s="275"/>
      <c r="E1258" s="274"/>
      <c r="F1258" s="275" t="str">
        <f t="shared" si="38"/>
        <v/>
      </c>
      <c r="G1258" s="275" t="str">
        <f t="shared" si="39"/>
        <v/>
      </c>
    </row>
    <row r="1259" spans="1:7" x14ac:dyDescent="0.2">
      <c r="A1259" s="274" t="s">
        <v>8837</v>
      </c>
      <c r="B1259" s="274" t="s">
        <v>52</v>
      </c>
      <c r="C1259" s="274" t="s">
        <v>358</v>
      </c>
      <c r="D1259" s="275"/>
      <c r="E1259" s="274"/>
      <c r="F1259" s="275" t="str">
        <f t="shared" si="38"/>
        <v/>
      </c>
      <c r="G1259" s="275" t="str">
        <f t="shared" si="39"/>
        <v/>
      </c>
    </row>
    <row r="1260" spans="1:7" x14ac:dyDescent="0.2">
      <c r="A1260" s="274" t="s">
        <v>8838</v>
      </c>
      <c r="B1260" s="274" t="s">
        <v>52</v>
      </c>
      <c r="C1260" s="274" t="s">
        <v>365</v>
      </c>
      <c r="D1260" s="275"/>
      <c r="E1260" s="274"/>
      <c r="F1260" s="275" t="str">
        <f t="shared" si="38"/>
        <v/>
      </c>
      <c r="G1260" s="275" t="str">
        <f t="shared" si="39"/>
        <v/>
      </c>
    </row>
    <row r="1261" spans="1:7" x14ac:dyDescent="0.2">
      <c r="A1261" s="274" t="s">
        <v>8839</v>
      </c>
      <c r="B1261" s="274" t="s">
        <v>480</v>
      </c>
      <c r="C1261" s="274" t="s">
        <v>359</v>
      </c>
      <c r="D1261" s="275"/>
      <c r="E1261" s="274"/>
      <c r="F1261" s="275" t="str">
        <f t="shared" si="38"/>
        <v/>
      </c>
      <c r="G1261" s="275" t="str">
        <f t="shared" si="39"/>
        <v/>
      </c>
    </row>
    <row r="1262" spans="1:7" x14ac:dyDescent="0.2">
      <c r="A1262" s="274" t="s">
        <v>8840</v>
      </c>
      <c r="B1262" s="274" t="s">
        <v>480</v>
      </c>
      <c r="C1262" s="274" t="s">
        <v>374</v>
      </c>
      <c r="D1262" s="275"/>
      <c r="E1262" s="274"/>
      <c r="F1262" s="275" t="str">
        <f t="shared" si="38"/>
        <v/>
      </c>
      <c r="G1262" s="275" t="str">
        <f t="shared" si="39"/>
        <v/>
      </c>
    </row>
    <row r="1263" spans="1:7" x14ac:dyDescent="0.2">
      <c r="A1263" s="274" t="s">
        <v>8841</v>
      </c>
      <c r="B1263" s="274" t="s">
        <v>480</v>
      </c>
      <c r="C1263" s="274" t="s">
        <v>358</v>
      </c>
      <c r="D1263" s="275"/>
      <c r="E1263" s="274"/>
      <c r="F1263" s="275" t="str">
        <f t="shared" si="38"/>
        <v/>
      </c>
      <c r="G1263" s="275" t="str">
        <f t="shared" si="39"/>
        <v/>
      </c>
    </row>
    <row r="1264" spans="1:7" x14ac:dyDescent="0.2">
      <c r="A1264" s="274" t="s">
        <v>8842</v>
      </c>
      <c r="B1264" s="274" t="s">
        <v>480</v>
      </c>
      <c r="C1264" s="274" t="s">
        <v>365</v>
      </c>
      <c r="D1264" s="275"/>
      <c r="E1264" s="274"/>
      <c r="F1264" s="275" t="str">
        <f t="shared" si="38"/>
        <v/>
      </c>
      <c r="G1264" s="275" t="str">
        <f t="shared" si="39"/>
        <v/>
      </c>
    </row>
    <row r="1265" spans="1:7" x14ac:dyDescent="0.2">
      <c r="A1265" s="274" t="s">
        <v>8843</v>
      </c>
      <c r="B1265" s="274" t="s">
        <v>480</v>
      </c>
      <c r="C1265" s="274" t="s">
        <v>366</v>
      </c>
      <c r="D1265" s="275"/>
      <c r="E1265" s="274"/>
      <c r="F1265" s="275" t="str">
        <f t="shared" si="38"/>
        <v/>
      </c>
      <c r="G1265" s="275" t="str">
        <f t="shared" si="39"/>
        <v/>
      </c>
    </row>
    <row r="1266" spans="1:7" x14ac:dyDescent="0.2">
      <c r="A1266" s="274" t="s">
        <v>8844</v>
      </c>
      <c r="B1266" s="274" t="s">
        <v>480</v>
      </c>
      <c r="C1266" s="274" t="s">
        <v>361</v>
      </c>
      <c r="D1266" s="275"/>
      <c r="E1266" s="274"/>
      <c r="F1266" s="275" t="str">
        <f t="shared" si="38"/>
        <v/>
      </c>
      <c r="G1266" s="275" t="str">
        <f t="shared" si="39"/>
        <v/>
      </c>
    </row>
    <row r="1267" spans="1:7" x14ac:dyDescent="0.2">
      <c r="A1267" s="274" t="s">
        <v>8845</v>
      </c>
      <c r="B1267" s="274" t="s">
        <v>54</v>
      </c>
      <c r="C1267" s="274" t="s">
        <v>362</v>
      </c>
      <c r="D1267" s="275"/>
      <c r="E1267" s="274"/>
      <c r="F1267" s="275" t="str">
        <f t="shared" si="38"/>
        <v/>
      </c>
      <c r="G1267" s="275" t="str">
        <f t="shared" si="39"/>
        <v/>
      </c>
    </row>
    <row r="1268" spans="1:7" x14ac:dyDescent="0.2">
      <c r="A1268" s="274" t="s">
        <v>8846</v>
      </c>
      <c r="B1268" s="274" t="s">
        <v>54</v>
      </c>
      <c r="C1268" s="274" t="s">
        <v>366</v>
      </c>
      <c r="D1268" s="275"/>
      <c r="E1268" s="274"/>
      <c r="F1268" s="275" t="str">
        <f t="shared" si="38"/>
        <v/>
      </c>
      <c r="G1268" s="275" t="str">
        <f t="shared" si="39"/>
        <v/>
      </c>
    </row>
    <row r="1269" spans="1:7" x14ac:dyDescent="0.2">
      <c r="A1269" s="274" t="s">
        <v>8847</v>
      </c>
      <c r="B1269" s="274" t="s">
        <v>54</v>
      </c>
      <c r="C1269" s="274" t="s">
        <v>358</v>
      </c>
      <c r="D1269" s="275"/>
      <c r="E1269" s="274"/>
      <c r="F1269" s="275" t="str">
        <f t="shared" si="38"/>
        <v/>
      </c>
      <c r="G1269" s="275" t="str">
        <f t="shared" si="39"/>
        <v/>
      </c>
    </row>
    <row r="1270" spans="1:7" x14ac:dyDescent="0.2">
      <c r="A1270" s="274" t="s">
        <v>8848</v>
      </c>
      <c r="B1270" s="274" t="s">
        <v>54</v>
      </c>
      <c r="C1270" s="274" t="s">
        <v>365</v>
      </c>
      <c r="D1270" s="275"/>
      <c r="E1270" s="274"/>
      <c r="F1270" s="275" t="str">
        <f t="shared" si="38"/>
        <v/>
      </c>
      <c r="G1270" s="275" t="str">
        <f t="shared" si="39"/>
        <v/>
      </c>
    </row>
    <row r="1271" spans="1:7" x14ac:dyDescent="0.2">
      <c r="A1271" s="274" t="s">
        <v>8849</v>
      </c>
      <c r="B1271" s="274" t="s">
        <v>54</v>
      </c>
      <c r="C1271" s="274" t="s">
        <v>361</v>
      </c>
      <c r="D1271" s="275"/>
      <c r="E1271" s="274"/>
      <c r="F1271" s="275" t="str">
        <f t="shared" si="38"/>
        <v/>
      </c>
      <c r="G1271" s="275" t="str">
        <f t="shared" si="39"/>
        <v/>
      </c>
    </row>
    <row r="1272" spans="1:7" x14ac:dyDescent="0.2">
      <c r="A1272" s="274" t="s">
        <v>8850</v>
      </c>
      <c r="B1272" s="274" t="s">
        <v>54</v>
      </c>
      <c r="C1272" s="274" t="s">
        <v>368</v>
      </c>
      <c r="D1272" s="275"/>
      <c r="E1272" s="274"/>
      <c r="F1272" s="275" t="str">
        <f t="shared" si="38"/>
        <v/>
      </c>
      <c r="G1272" s="275" t="str">
        <f t="shared" si="39"/>
        <v/>
      </c>
    </row>
    <row r="1273" spans="1:7" x14ac:dyDescent="0.2">
      <c r="A1273" s="274" t="s">
        <v>8851</v>
      </c>
      <c r="B1273" s="274" t="s">
        <v>54</v>
      </c>
      <c r="C1273" s="274" t="s">
        <v>374</v>
      </c>
      <c r="D1273" s="275"/>
      <c r="E1273" s="274"/>
      <c r="F1273" s="275" t="str">
        <f t="shared" si="38"/>
        <v/>
      </c>
      <c r="G1273" s="275" t="str">
        <f t="shared" si="39"/>
        <v/>
      </c>
    </row>
    <row r="1274" spans="1:7" x14ac:dyDescent="0.2">
      <c r="A1274" s="274" t="s">
        <v>8852</v>
      </c>
      <c r="B1274" s="274" t="s">
        <v>54</v>
      </c>
      <c r="C1274" s="274" t="s">
        <v>359</v>
      </c>
      <c r="D1274" s="275"/>
      <c r="E1274" s="274"/>
      <c r="F1274" s="275" t="str">
        <f t="shared" si="38"/>
        <v/>
      </c>
      <c r="G1274" s="275" t="str">
        <f t="shared" si="39"/>
        <v/>
      </c>
    </row>
    <row r="1275" spans="1:7" x14ac:dyDescent="0.2">
      <c r="A1275" s="274" t="s">
        <v>8620</v>
      </c>
      <c r="B1275" s="274" t="s">
        <v>54</v>
      </c>
      <c r="C1275" s="274" t="s">
        <v>357</v>
      </c>
      <c r="D1275" s="275">
        <v>-5.7378206899999998E-6</v>
      </c>
      <c r="E1275" s="274"/>
      <c r="F1275" s="275">
        <f t="shared" si="38"/>
        <v>-5.7378206899999998E-6</v>
      </c>
      <c r="G1275" s="275" t="str">
        <f t="shared" si="39"/>
        <v/>
      </c>
    </row>
    <row r="1276" spans="1:7" x14ac:dyDescent="0.2">
      <c r="A1276" s="274" t="s">
        <v>8620</v>
      </c>
      <c r="B1276" s="274" t="s">
        <v>83</v>
      </c>
      <c r="C1276" s="274" t="s">
        <v>357</v>
      </c>
      <c r="D1276" s="275">
        <v>1.019023619E-5</v>
      </c>
      <c r="E1276" s="274"/>
      <c r="F1276" s="275" t="str">
        <f t="shared" si="38"/>
        <v/>
      </c>
      <c r="G1276" s="275">
        <f t="shared" si="39"/>
        <v>1.019023619E-5</v>
      </c>
    </row>
    <row r="1277" spans="1:7" x14ac:dyDescent="0.2">
      <c r="A1277" s="274" t="s">
        <v>8620</v>
      </c>
      <c r="B1277" s="274" t="s">
        <v>9414</v>
      </c>
      <c r="C1277" s="274"/>
      <c r="D1277" s="275">
        <v>-4.4524155019999996E-6</v>
      </c>
      <c r="E1277" s="274"/>
      <c r="F1277" s="275">
        <f t="shared" si="38"/>
        <v>-4.4524155019999996E-6</v>
      </c>
      <c r="G1277" s="275" t="str">
        <f t="shared" si="39"/>
        <v/>
      </c>
    </row>
    <row r="1278" spans="1:7" x14ac:dyDescent="0.2">
      <c r="A1278" s="274" t="s">
        <v>8553</v>
      </c>
      <c r="B1278" s="274" t="s">
        <v>8308</v>
      </c>
      <c r="C1278" s="274" t="s">
        <v>370</v>
      </c>
      <c r="D1278" s="275">
        <v>0.39036718450000002</v>
      </c>
      <c r="E1278" s="274"/>
      <c r="F1278" s="275" t="str">
        <f t="shared" si="38"/>
        <v/>
      </c>
      <c r="G1278" s="275">
        <f t="shared" si="39"/>
        <v>0.39036718450000002</v>
      </c>
    </row>
    <row r="1279" spans="1:7" x14ac:dyDescent="0.2">
      <c r="A1279" s="274" t="s">
        <v>8553</v>
      </c>
      <c r="B1279" s="274" t="s">
        <v>9415</v>
      </c>
      <c r="C1279" s="274"/>
      <c r="D1279" s="275">
        <v>-10.39467084</v>
      </c>
      <c r="E1279" s="274"/>
      <c r="F1279" s="275">
        <f t="shared" si="38"/>
        <v>-10.39467084</v>
      </c>
      <c r="G1279" s="275" t="str">
        <f t="shared" si="39"/>
        <v/>
      </c>
    </row>
    <row r="1280" spans="1:7" x14ac:dyDescent="0.2">
      <c r="A1280" s="274" t="s">
        <v>8553</v>
      </c>
      <c r="B1280" s="274" t="s">
        <v>8298</v>
      </c>
      <c r="C1280" s="274" t="s">
        <v>370</v>
      </c>
      <c r="D1280" s="275">
        <v>9.9971522319999995</v>
      </c>
      <c r="E1280" s="274"/>
      <c r="F1280" s="275" t="str">
        <f t="shared" si="38"/>
        <v/>
      </c>
      <c r="G1280" s="275">
        <f t="shared" si="39"/>
        <v>9.9971522319999995</v>
      </c>
    </row>
    <row r="1281" spans="1:7" x14ac:dyDescent="0.2">
      <c r="A1281" s="274" t="s">
        <v>8553</v>
      </c>
      <c r="B1281" s="274" t="s">
        <v>8277</v>
      </c>
      <c r="C1281" s="274" t="s">
        <v>370</v>
      </c>
      <c r="D1281" s="275">
        <v>7.1514270670000003E-3</v>
      </c>
      <c r="E1281" s="274"/>
      <c r="F1281" s="275" t="str">
        <f t="shared" si="38"/>
        <v/>
      </c>
      <c r="G1281" s="275">
        <f t="shared" si="39"/>
        <v>7.1514270670000003E-3</v>
      </c>
    </row>
    <row r="1282" spans="1:7" x14ac:dyDescent="0.2">
      <c r="A1282" s="274" t="s">
        <v>8432</v>
      </c>
      <c r="B1282" s="274" t="s">
        <v>8294</v>
      </c>
      <c r="C1282" s="274" t="s">
        <v>370</v>
      </c>
      <c r="D1282" s="275">
        <v>1.2218713269999999</v>
      </c>
      <c r="E1282" s="274"/>
      <c r="F1282" s="275" t="str">
        <f t="shared" si="38"/>
        <v/>
      </c>
      <c r="G1282" s="275">
        <f t="shared" si="39"/>
        <v>1.2218713269999999</v>
      </c>
    </row>
    <row r="1283" spans="1:7" x14ac:dyDescent="0.2">
      <c r="A1283" s="274" t="s">
        <v>8432</v>
      </c>
      <c r="B1283" s="274" t="s">
        <v>8309</v>
      </c>
      <c r="C1283" s="274" t="s">
        <v>370</v>
      </c>
      <c r="D1283" s="275">
        <v>7.7402280650000002E-3</v>
      </c>
      <c r="E1283" s="274"/>
      <c r="F1283" s="275" t="str">
        <f t="shared" si="38"/>
        <v/>
      </c>
      <c r="G1283" s="275">
        <f t="shared" si="39"/>
        <v>7.7402280650000002E-3</v>
      </c>
    </row>
    <row r="1284" spans="1:7" x14ac:dyDescent="0.2">
      <c r="A1284" s="274" t="s">
        <v>8432</v>
      </c>
      <c r="B1284" s="274" t="s">
        <v>9415</v>
      </c>
      <c r="C1284" s="274"/>
      <c r="D1284" s="275">
        <v>-22.00836481</v>
      </c>
      <c r="E1284" s="274"/>
      <c r="F1284" s="275">
        <f t="shared" si="38"/>
        <v>-22.00836481</v>
      </c>
      <c r="G1284" s="275" t="str">
        <f t="shared" si="39"/>
        <v/>
      </c>
    </row>
    <row r="1285" spans="1:7" x14ac:dyDescent="0.2">
      <c r="A1285" s="274" t="s">
        <v>8432</v>
      </c>
      <c r="B1285" s="274" t="s">
        <v>8297</v>
      </c>
      <c r="C1285" s="274" t="s">
        <v>370</v>
      </c>
      <c r="D1285" s="275">
        <v>20.771516869999999</v>
      </c>
      <c r="E1285" s="274"/>
      <c r="F1285" s="275" t="str">
        <f t="shared" si="38"/>
        <v/>
      </c>
      <c r="G1285" s="275">
        <f t="shared" si="39"/>
        <v>20.771516869999999</v>
      </c>
    </row>
    <row r="1286" spans="1:7" x14ac:dyDescent="0.2">
      <c r="A1286" s="274" t="s">
        <v>8432</v>
      </c>
      <c r="B1286" s="274" t="s">
        <v>8276</v>
      </c>
      <c r="C1286" s="274" t="s">
        <v>370</v>
      </c>
      <c r="D1286" s="275">
        <v>7.2363800640000003E-3</v>
      </c>
      <c r="E1286" s="274"/>
      <c r="F1286" s="275" t="str">
        <f t="shared" ref="F1286:F1349" si="40">IF(D1286&lt;0,D1286,"")</f>
        <v/>
      </c>
      <c r="G1286" s="275">
        <f t="shared" ref="G1286:G1349" si="41">IF(D1286&gt;0,D1286,"")</f>
        <v>7.2363800640000003E-3</v>
      </c>
    </row>
    <row r="1287" spans="1:7" x14ac:dyDescent="0.2">
      <c r="A1287" s="274" t="s">
        <v>8853</v>
      </c>
      <c r="B1287" s="274" t="s">
        <v>8294</v>
      </c>
      <c r="C1287" s="274" t="s">
        <v>358</v>
      </c>
      <c r="D1287" s="275">
        <v>-8.5493758030000003E-7</v>
      </c>
      <c r="E1287" s="274"/>
      <c r="F1287" s="275">
        <f t="shared" si="40"/>
        <v>-8.5493758030000003E-7</v>
      </c>
      <c r="G1287" s="275" t="str">
        <f t="shared" si="41"/>
        <v/>
      </c>
    </row>
    <row r="1288" spans="1:7" x14ac:dyDescent="0.2">
      <c r="A1288" s="274" t="s">
        <v>8853</v>
      </c>
      <c r="B1288" s="274" t="s">
        <v>8308</v>
      </c>
      <c r="C1288" s="274" t="s">
        <v>358</v>
      </c>
      <c r="D1288" s="275">
        <v>-1.644608825E-6</v>
      </c>
      <c r="E1288" s="274"/>
      <c r="F1288" s="275">
        <f t="shared" si="40"/>
        <v>-1.644608825E-6</v>
      </c>
      <c r="G1288" s="275" t="str">
        <f t="shared" si="41"/>
        <v/>
      </c>
    </row>
    <row r="1289" spans="1:7" x14ac:dyDescent="0.2">
      <c r="A1289" s="274" t="s">
        <v>8853</v>
      </c>
      <c r="B1289" s="274" t="s">
        <v>399</v>
      </c>
      <c r="C1289" s="274" t="s">
        <v>358</v>
      </c>
      <c r="D1289" s="275">
        <v>9.8774718619999997E-6</v>
      </c>
      <c r="E1289" s="274"/>
      <c r="F1289" s="275" t="str">
        <f t="shared" si="40"/>
        <v/>
      </c>
      <c r="G1289" s="275">
        <f t="shared" si="41"/>
        <v>9.8774718619999997E-6</v>
      </c>
    </row>
    <row r="1290" spans="1:7" x14ac:dyDescent="0.2">
      <c r="A1290" s="274" t="s">
        <v>8853</v>
      </c>
      <c r="B1290" s="274" t="s">
        <v>8320</v>
      </c>
      <c r="C1290" s="274" t="s">
        <v>358</v>
      </c>
      <c r="D1290" s="275">
        <v>-8.3955550260000005E-7</v>
      </c>
      <c r="E1290" s="274"/>
      <c r="F1290" s="275">
        <f t="shared" si="40"/>
        <v>-8.3955550260000005E-7</v>
      </c>
      <c r="G1290" s="275" t="str">
        <f t="shared" si="41"/>
        <v/>
      </c>
    </row>
    <row r="1291" spans="1:7" x14ac:dyDescent="0.2">
      <c r="A1291" s="274" t="s">
        <v>8853</v>
      </c>
      <c r="B1291" s="274" t="s">
        <v>9414</v>
      </c>
      <c r="C1291" s="274"/>
      <c r="D1291" s="275">
        <v>-6.538369954E-6</v>
      </c>
      <c r="E1291" s="274"/>
      <c r="F1291" s="275">
        <f t="shared" si="40"/>
        <v>-6.538369954E-6</v>
      </c>
      <c r="G1291" s="275" t="str">
        <f t="shared" si="41"/>
        <v/>
      </c>
    </row>
    <row r="1292" spans="1:7" x14ac:dyDescent="0.2">
      <c r="A1292" s="274" t="s">
        <v>8853</v>
      </c>
      <c r="B1292" s="274" t="s">
        <v>52</v>
      </c>
      <c r="C1292" s="274" t="s">
        <v>358</v>
      </c>
      <c r="D1292" s="275"/>
      <c r="E1292" s="274"/>
      <c r="F1292" s="275" t="str">
        <f t="shared" si="40"/>
        <v/>
      </c>
      <c r="G1292" s="275" t="str">
        <f t="shared" si="41"/>
        <v/>
      </c>
    </row>
    <row r="1293" spans="1:7" x14ac:dyDescent="0.2">
      <c r="A1293" s="274" t="s">
        <v>8853</v>
      </c>
      <c r="B1293" s="274" t="s">
        <v>8307</v>
      </c>
      <c r="C1293" s="274" t="s">
        <v>358</v>
      </c>
      <c r="D1293" s="275"/>
      <c r="E1293" s="274"/>
      <c r="F1293" s="275" t="str">
        <f t="shared" si="40"/>
        <v/>
      </c>
      <c r="G1293" s="275" t="str">
        <f t="shared" si="41"/>
        <v/>
      </c>
    </row>
    <row r="1294" spans="1:7" x14ac:dyDescent="0.2">
      <c r="A1294" s="274" t="s">
        <v>210</v>
      </c>
      <c r="B1294" s="274" t="s">
        <v>8296</v>
      </c>
      <c r="C1294" s="274" t="s">
        <v>358</v>
      </c>
      <c r="D1294" s="275"/>
      <c r="E1294" s="274"/>
      <c r="F1294" s="275" t="str">
        <f t="shared" si="40"/>
        <v/>
      </c>
      <c r="G1294" s="275" t="str">
        <f t="shared" si="41"/>
        <v/>
      </c>
    </row>
    <row r="1295" spans="1:7" x14ac:dyDescent="0.2">
      <c r="A1295" s="274" t="s">
        <v>210</v>
      </c>
      <c r="B1295" s="274" t="s">
        <v>8294</v>
      </c>
      <c r="C1295" s="274" t="s">
        <v>358</v>
      </c>
      <c r="D1295" s="275"/>
      <c r="E1295" s="274"/>
      <c r="F1295" s="275" t="str">
        <f t="shared" si="40"/>
        <v/>
      </c>
      <c r="G1295" s="275" t="str">
        <f t="shared" si="41"/>
        <v/>
      </c>
    </row>
    <row r="1296" spans="1:7" x14ac:dyDescent="0.2">
      <c r="A1296" s="274" t="s">
        <v>210</v>
      </c>
      <c r="B1296" s="274" t="s">
        <v>8309</v>
      </c>
      <c r="C1296" s="274" t="s">
        <v>358</v>
      </c>
      <c r="D1296" s="275"/>
      <c r="E1296" s="274"/>
      <c r="F1296" s="275" t="str">
        <f t="shared" si="40"/>
        <v/>
      </c>
      <c r="G1296" s="275" t="str">
        <f t="shared" si="41"/>
        <v/>
      </c>
    </row>
    <row r="1297" spans="1:7" x14ac:dyDescent="0.2">
      <c r="A1297" s="274" t="s">
        <v>210</v>
      </c>
      <c r="B1297" s="274" t="s">
        <v>8308</v>
      </c>
      <c r="C1297" s="274" t="s">
        <v>358</v>
      </c>
      <c r="D1297" s="275"/>
      <c r="E1297" s="274"/>
      <c r="F1297" s="275" t="str">
        <f t="shared" si="40"/>
        <v/>
      </c>
      <c r="G1297" s="275" t="str">
        <f t="shared" si="41"/>
        <v/>
      </c>
    </row>
    <row r="1298" spans="1:7" x14ac:dyDescent="0.2">
      <c r="A1298" s="274" t="s">
        <v>210</v>
      </c>
      <c r="B1298" s="274" t="s">
        <v>399</v>
      </c>
      <c r="C1298" s="274" t="s">
        <v>358</v>
      </c>
      <c r="D1298" s="275"/>
      <c r="E1298" s="274"/>
      <c r="F1298" s="275" t="str">
        <f t="shared" si="40"/>
        <v/>
      </c>
      <c r="G1298" s="275" t="str">
        <f t="shared" si="41"/>
        <v/>
      </c>
    </row>
    <row r="1299" spans="1:7" x14ac:dyDescent="0.2">
      <c r="A1299" s="274" t="s">
        <v>210</v>
      </c>
      <c r="B1299" s="274" t="s">
        <v>52</v>
      </c>
      <c r="C1299" s="274" t="s">
        <v>358</v>
      </c>
      <c r="D1299" s="275"/>
      <c r="E1299" s="274"/>
      <c r="F1299" s="275" t="str">
        <f t="shared" si="40"/>
        <v/>
      </c>
      <c r="G1299" s="275" t="str">
        <f t="shared" si="41"/>
        <v/>
      </c>
    </row>
    <row r="1300" spans="1:7" x14ac:dyDescent="0.2">
      <c r="A1300" s="274" t="s">
        <v>211</v>
      </c>
      <c r="B1300" s="274" t="s">
        <v>8296</v>
      </c>
      <c r="C1300" s="274" t="s">
        <v>358</v>
      </c>
      <c r="D1300" s="275">
        <v>-3.2954876680000002E-7</v>
      </c>
      <c r="E1300" s="274"/>
      <c r="F1300" s="275">
        <f t="shared" si="40"/>
        <v>-3.2954876680000002E-7</v>
      </c>
      <c r="G1300" s="275" t="str">
        <f t="shared" si="41"/>
        <v/>
      </c>
    </row>
    <row r="1301" spans="1:7" x14ac:dyDescent="0.2">
      <c r="A1301" s="274" t="s">
        <v>211</v>
      </c>
      <c r="B1301" s="274" t="s">
        <v>8294</v>
      </c>
      <c r="C1301" s="274" t="s">
        <v>358</v>
      </c>
      <c r="D1301" s="275">
        <v>-1.66946169E-7</v>
      </c>
      <c r="E1301" s="274"/>
      <c r="F1301" s="275">
        <f t="shared" si="40"/>
        <v>-1.66946169E-7</v>
      </c>
      <c r="G1301" s="275" t="str">
        <f t="shared" si="41"/>
        <v/>
      </c>
    </row>
    <row r="1302" spans="1:7" x14ac:dyDescent="0.2">
      <c r="A1302" s="274" t="s">
        <v>211</v>
      </c>
      <c r="B1302" s="274" t="s">
        <v>8290</v>
      </c>
      <c r="C1302" s="274" t="s">
        <v>358</v>
      </c>
      <c r="D1302" s="275">
        <v>2.3165117579999998E-6</v>
      </c>
      <c r="E1302" s="274"/>
      <c r="F1302" s="275" t="str">
        <f t="shared" si="40"/>
        <v/>
      </c>
      <c r="G1302" s="275">
        <f t="shared" si="41"/>
        <v>2.3165117579999998E-6</v>
      </c>
    </row>
    <row r="1303" spans="1:7" x14ac:dyDescent="0.2">
      <c r="A1303" s="274" t="s">
        <v>211</v>
      </c>
      <c r="B1303" s="274" t="s">
        <v>8308</v>
      </c>
      <c r="C1303" s="274" t="s">
        <v>358</v>
      </c>
      <c r="D1303" s="275">
        <v>-1.3962938660000001E-6</v>
      </c>
      <c r="E1303" s="274"/>
      <c r="F1303" s="275">
        <f t="shared" si="40"/>
        <v>-1.3962938660000001E-6</v>
      </c>
      <c r="G1303" s="275" t="str">
        <f t="shared" si="41"/>
        <v/>
      </c>
    </row>
    <row r="1304" spans="1:7" x14ac:dyDescent="0.2">
      <c r="A1304" s="274" t="s">
        <v>211</v>
      </c>
      <c r="B1304" s="274" t="s">
        <v>9414</v>
      </c>
      <c r="C1304" s="274"/>
      <c r="D1304" s="275">
        <v>-4.2372295630000003E-7</v>
      </c>
      <c r="E1304" s="274"/>
      <c r="F1304" s="275">
        <f t="shared" si="40"/>
        <v>-4.2372295630000003E-7</v>
      </c>
      <c r="G1304" s="275" t="str">
        <f t="shared" si="41"/>
        <v/>
      </c>
    </row>
    <row r="1305" spans="1:7" x14ac:dyDescent="0.2">
      <c r="A1305" s="274" t="s">
        <v>211</v>
      </c>
      <c r="B1305" s="274" t="s">
        <v>52</v>
      </c>
      <c r="C1305" s="274" t="s">
        <v>358</v>
      </c>
      <c r="D1305" s="275"/>
      <c r="E1305" s="274"/>
      <c r="F1305" s="275" t="str">
        <f t="shared" si="40"/>
        <v/>
      </c>
      <c r="G1305" s="275" t="str">
        <f t="shared" si="41"/>
        <v/>
      </c>
    </row>
    <row r="1306" spans="1:7" x14ac:dyDescent="0.2">
      <c r="A1306" s="274" t="s">
        <v>211</v>
      </c>
      <c r="B1306" s="274" t="s">
        <v>55</v>
      </c>
      <c r="C1306" s="274" t="s">
        <v>358</v>
      </c>
      <c r="D1306" s="275"/>
      <c r="E1306" s="274"/>
      <c r="F1306" s="275" t="str">
        <f t="shared" si="40"/>
        <v/>
      </c>
      <c r="G1306" s="275" t="str">
        <f t="shared" si="41"/>
        <v/>
      </c>
    </row>
    <row r="1307" spans="1:7" x14ac:dyDescent="0.2">
      <c r="A1307" s="274" t="s">
        <v>212</v>
      </c>
      <c r="B1307" s="274" t="s">
        <v>8294</v>
      </c>
      <c r="C1307" s="274" t="s">
        <v>358</v>
      </c>
      <c r="D1307" s="275">
        <v>-8.8665619299999998E-2</v>
      </c>
      <c r="E1307" s="274"/>
      <c r="F1307" s="275">
        <f t="shared" si="40"/>
        <v>-8.8665619299999998E-2</v>
      </c>
      <c r="G1307" s="275" t="str">
        <f t="shared" si="41"/>
        <v/>
      </c>
    </row>
    <row r="1308" spans="1:7" x14ac:dyDescent="0.2">
      <c r="A1308" s="274" t="s">
        <v>212</v>
      </c>
      <c r="B1308" s="274" t="s">
        <v>8308</v>
      </c>
      <c r="C1308" s="274" t="s">
        <v>358</v>
      </c>
      <c r="D1308" s="275">
        <v>-0.38321094480000001</v>
      </c>
      <c r="E1308" s="274"/>
      <c r="F1308" s="275">
        <f t="shared" si="40"/>
        <v>-0.38321094480000001</v>
      </c>
      <c r="G1308" s="275" t="str">
        <f t="shared" si="41"/>
        <v/>
      </c>
    </row>
    <row r="1309" spans="1:7" x14ac:dyDescent="0.2">
      <c r="A1309" s="274" t="s">
        <v>212</v>
      </c>
      <c r="B1309" s="274" t="s">
        <v>8310</v>
      </c>
      <c r="C1309" s="274" t="s">
        <v>358</v>
      </c>
      <c r="D1309" s="275">
        <v>0.58182228179999995</v>
      </c>
      <c r="E1309" s="274"/>
      <c r="F1309" s="275" t="str">
        <f t="shared" si="40"/>
        <v/>
      </c>
      <c r="G1309" s="275">
        <f t="shared" si="41"/>
        <v>0.58182228179999995</v>
      </c>
    </row>
    <row r="1310" spans="1:7" x14ac:dyDescent="0.2">
      <c r="A1310" s="274" t="s">
        <v>212</v>
      </c>
      <c r="B1310" s="274" t="s">
        <v>8320</v>
      </c>
      <c r="C1310" s="274" t="s">
        <v>358</v>
      </c>
      <c r="D1310" s="275">
        <v>-0.1167701148</v>
      </c>
      <c r="E1310" s="274"/>
      <c r="F1310" s="275">
        <f t="shared" si="40"/>
        <v>-0.1167701148</v>
      </c>
      <c r="G1310" s="275" t="str">
        <f t="shared" si="41"/>
        <v/>
      </c>
    </row>
    <row r="1311" spans="1:7" x14ac:dyDescent="0.2">
      <c r="A1311" s="274" t="s">
        <v>212</v>
      </c>
      <c r="B1311" s="274" t="s">
        <v>9414</v>
      </c>
      <c r="C1311" s="274"/>
      <c r="D1311" s="275">
        <v>6.8243971679999996E-3</v>
      </c>
      <c r="E1311" s="274"/>
      <c r="F1311" s="275" t="str">
        <f t="shared" si="40"/>
        <v/>
      </c>
      <c r="G1311" s="275">
        <f t="shared" si="41"/>
        <v>6.8243971679999996E-3</v>
      </c>
    </row>
    <row r="1312" spans="1:7" x14ac:dyDescent="0.2">
      <c r="A1312" s="274" t="s">
        <v>212</v>
      </c>
      <c r="B1312" s="274" t="s">
        <v>52</v>
      </c>
      <c r="C1312" s="274" t="s">
        <v>358</v>
      </c>
      <c r="D1312" s="275"/>
      <c r="E1312" s="274"/>
      <c r="F1312" s="275" t="str">
        <f t="shared" si="40"/>
        <v/>
      </c>
      <c r="G1312" s="275" t="str">
        <f t="shared" si="41"/>
        <v/>
      </c>
    </row>
    <row r="1313" spans="1:7" x14ac:dyDescent="0.2">
      <c r="A1313" s="274" t="s">
        <v>212</v>
      </c>
      <c r="B1313" s="274" t="s">
        <v>402</v>
      </c>
      <c r="C1313" s="274" t="s">
        <v>358</v>
      </c>
      <c r="D1313" s="275"/>
      <c r="E1313" s="274"/>
      <c r="F1313" s="275" t="str">
        <f t="shared" si="40"/>
        <v/>
      </c>
      <c r="G1313" s="275" t="str">
        <f t="shared" si="41"/>
        <v/>
      </c>
    </row>
    <row r="1314" spans="1:7" x14ac:dyDescent="0.2">
      <c r="A1314" s="274" t="s">
        <v>212</v>
      </c>
      <c r="B1314" s="274" t="s">
        <v>55</v>
      </c>
      <c r="C1314" s="274" t="s">
        <v>358</v>
      </c>
      <c r="D1314" s="275"/>
      <c r="E1314" s="274"/>
      <c r="F1314" s="275" t="str">
        <f t="shared" si="40"/>
        <v/>
      </c>
      <c r="G1314" s="275" t="str">
        <f t="shared" si="41"/>
        <v/>
      </c>
    </row>
    <row r="1315" spans="1:7" x14ac:dyDescent="0.2">
      <c r="A1315" s="274" t="s">
        <v>8854</v>
      </c>
      <c r="B1315" s="274" t="s">
        <v>54</v>
      </c>
      <c r="C1315" s="274" t="s">
        <v>366</v>
      </c>
      <c r="D1315" s="275">
        <v>7.6498350099999997E-6</v>
      </c>
      <c r="E1315" s="274"/>
      <c r="F1315" s="275" t="str">
        <f t="shared" si="40"/>
        <v/>
      </c>
      <c r="G1315" s="275">
        <f t="shared" si="41"/>
        <v>7.6498350099999997E-6</v>
      </c>
    </row>
    <row r="1316" spans="1:7" x14ac:dyDescent="0.2">
      <c r="A1316" s="274" t="s">
        <v>8854</v>
      </c>
      <c r="B1316" s="274" t="s">
        <v>9414</v>
      </c>
      <c r="C1316" s="274"/>
      <c r="D1316" s="275">
        <v>-7.6498350099999997E-6</v>
      </c>
      <c r="E1316" s="274"/>
      <c r="F1316" s="275">
        <f t="shared" si="40"/>
        <v>-7.6498350099999997E-6</v>
      </c>
      <c r="G1316" s="275" t="str">
        <f t="shared" si="41"/>
        <v/>
      </c>
    </row>
    <row r="1317" spans="1:7" x14ac:dyDescent="0.2">
      <c r="A1317" s="274" t="s">
        <v>8854</v>
      </c>
      <c r="B1317" s="274" t="s">
        <v>400</v>
      </c>
      <c r="C1317" s="274" t="s">
        <v>366</v>
      </c>
      <c r="D1317" s="275"/>
      <c r="E1317" s="274"/>
      <c r="F1317" s="275" t="str">
        <f t="shared" si="40"/>
        <v/>
      </c>
      <c r="G1317" s="275" t="str">
        <f t="shared" si="41"/>
        <v/>
      </c>
    </row>
    <row r="1318" spans="1:7" x14ac:dyDescent="0.2">
      <c r="A1318" s="274" t="s">
        <v>8855</v>
      </c>
      <c r="B1318" s="274" t="s">
        <v>52</v>
      </c>
      <c r="C1318" s="274" t="s">
        <v>366</v>
      </c>
      <c r="D1318" s="275"/>
      <c r="E1318" s="274"/>
      <c r="F1318" s="275" t="str">
        <f t="shared" si="40"/>
        <v/>
      </c>
      <c r="G1318" s="275" t="str">
        <f t="shared" si="41"/>
        <v/>
      </c>
    </row>
    <row r="1319" spans="1:7" x14ac:dyDescent="0.2">
      <c r="A1319" s="274" t="s">
        <v>8855</v>
      </c>
      <c r="B1319" s="274" t="s">
        <v>400</v>
      </c>
      <c r="C1319" s="274" t="s">
        <v>366</v>
      </c>
      <c r="D1319" s="275"/>
      <c r="E1319" s="274"/>
      <c r="F1319" s="275" t="str">
        <f t="shared" si="40"/>
        <v/>
      </c>
      <c r="G1319" s="275" t="str">
        <f t="shared" si="41"/>
        <v/>
      </c>
    </row>
    <row r="1320" spans="1:7" x14ac:dyDescent="0.2">
      <c r="A1320" s="274" t="s">
        <v>8856</v>
      </c>
      <c r="B1320" s="274" t="s">
        <v>400</v>
      </c>
      <c r="C1320" s="274" t="s">
        <v>366</v>
      </c>
      <c r="D1320" s="275"/>
      <c r="E1320" s="274"/>
      <c r="F1320" s="275" t="str">
        <f t="shared" si="40"/>
        <v/>
      </c>
      <c r="G1320" s="275" t="str">
        <f t="shared" si="41"/>
        <v/>
      </c>
    </row>
    <row r="1321" spans="1:7" x14ac:dyDescent="0.2">
      <c r="A1321" s="274" t="s">
        <v>8856</v>
      </c>
      <c r="B1321" s="274" t="s">
        <v>55</v>
      </c>
      <c r="C1321" s="274" t="s">
        <v>366</v>
      </c>
      <c r="D1321" s="275"/>
      <c r="E1321" s="274"/>
      <c r="F1321" s="275" t="str">
        <f t="shared" si="40"/>
        <v/>
      </c>
      <c r="G1321" s="275" t="str">
        <f t="shared" si="41"/>
        <v/>
      </c>
    </row>
    <row r="1322" spans="1:7" x14ac:dyDescent="0.2">
      <c r="A1322" s="274" t="s">
        <v>8692</v>
      </c>
      <c r="B1322" s="274" t="s">
        <v>399</v>
      </c>
      <c r="C1322" s="274" t="s">
        <v>366</v>
      </c>
      <c r="D1322" s="275">
        <v>3.5293143909999998E-2</v>
      </c>
      <c r="E1322" s="274"/>
      <c r="F1322" s="275" t="str">
        <f t="shared" si="40"/>
        <v/>
      </c>
      <c r="G1322" s="275">
        <f t="shared" si="41"/>
        <v>3.5293143909999998E-2</v>
      </c>
    </row>
    <row r="1323" spans="1:7" x14ac:dyDescent="0.2">
      <c r="A1323" s="274" t="s">
        <v>8692</v>
      </c>
      <c r="B1323" s="274" t="s">
        <v>9414</v>
      </c>
      <c r="C1323" s="274"/>
      <c r="D1323" s="275">
        <v>-3.5293143909999998E-2</v>
      </c>
      <c r="E1323" s="274"/>
      <c r="F1323" s="275">
        <f t="shared" si="40"/>
        <v>-3.5293143909999998E-2</v>
      </c>
      <c r="G1323" s="275" t="str">
        <f t="shared" si="41"/>
        <v/>
      </c>
    </row>
    <row r="1324" spans="1:7" x14ac:dyDescent="0.2">
      <c r="A1324" s="274" t="s">
        <v>8692</v>
      </c>
      <c r="B1324" s="274" t="s">
        <v>404</v>
      </c>
      <c r="C1324" s="274" t="s">
        <v>366</v>
      </c>
      <c r="D1324" s="275"/>
      <c r="E1324" s="274"/>
      <c r="F1324" s="275" t="str">
        <f t="shared" si="40"/>
        <v/>
      </c>
      <c r="G1324" s="275" t="str">
        <f t="shared" si="41"/>
        <v/>
      </c>
    </row>
    <row r="1325" spans="1:7" x14ac:dyDescent="0.2">
      <c r="A1325" s="274" t="s">
        <v>8693</v>
      </c>
      <c r="B1325" s="274" t="s">
        <v>399</v>
      </c>
      <c r="C1325" s="274" t="s">
        <v>366</v>
      </c>
      <c r="D1325" s="275">
        <v>0.57946743040000004</v>
      </c>
      <c r="E1325" s="274"/>
      <c r="F1325" s="275" t="str">
        <f t="shared" si="40"/>
        <v/>
      </c>
      <c r="G1325" s="275">
        <f t="shared" si="41"/>
        <v>0.57946743040000004</v>
      </c>
    </row>
    <row r="1326" spans="1:7" x14ac:dyDescent="0.2">
      <c r="A1326" s="274" t="s">
        <v>8693</v>
      </c>
      <c r="B1326" s="274" t="s">
        <v>9414</v>
      </c>
      <c r="C1326" s="274"/>
      <c r="D1326" s="275">
        <v>-0.57946743040000004</v>
      </c>
      <c r="E1326" s="274"/>
      <c r="F1326" s="275">
        <f t="shared" si="40"/>
        <v>-0.57946743040000004</v>
      </c>
      <c r="G1326" s="275" t="str">
        <f t="shared" si="41"/>
        <v/>
      </c>
    </row>
    <row r="1327" spans="1:7" x14ac:dyDescent="0.2">
      <c r="A1327" s="274" t="s">
        <v>8693</v>
      </c>
      <c r="B1327" s="274" t="s">
        <v>400</v>
      </c>
      <c r="C1327" s="274" t="s">
        <v>366</v>
      </c>
      <c r="D1327" s="275"/>
      <c r="E1327" s="274"/>
      <c r="F1327" s="275" t="str">
        <f t="shared" si="40"/>
        <v/>
      </c>
      <c r="G1327" s="275" t="str">
        <f t="shared" si="41"/>
        <v/>
      </c>
    </row>
    <row r="1328" spans="1:7" x14ac:dyDescent="0.2">
      <c r="A1328" s="274" t="s">
        <v>8857</v>
      </c>
      <c r="B1328" s="274" t="s">
        <v>52</v>
      </c>
      <c r="C1328" s="274" t="s">
        <v>366</v>
      </c>
      <c r="D1328" s="275"/>
      <c r="E1328" s="274"/>
      <c r="F1328" s="275" t="str">
        <f t="shared" si="40"/>
        <v/>
      </c>
      <c r="G1328" s="275" t="str">
        <f t="shared" si="41"/>
        <v/>
      </c>
    </row>
    <row r="1329" spans="1:7" x14ac:dyDescent="0.2">
      <c r="A1329" s="274" t="s">
        <v>8857</v>
      </c>
      <c r="B1329" s="274" t="s">
        <v>401</v>
      </c>
      <c r="C1329" s="274" t="s">
        <v>366</v>
      </c>
      <c r="D1329" s="275"/>
      <c r="E1329" s="274"/>
      <c r="F1329" s="275" t="str">
        <f t="shared" si="40"/>
        <v/>
      </c>
      <c r="G1329" s="275" t="str">
        <f t="shared" si="41"/>
        <v/>
      </c>
    </row>
    <row r="1330" spans="1:7" x14ac:dyDescent="0.2">
      <c r="A1330" s="274" t="s">
        <v>8858</v>
      </c>
      <c r="B1330" s="274" t="s">
        <v>52</v>
      </c>
      <c r="C1330" s="274" t="s">
        <v>366</v>
      </c>
      <c r="D1330" s="275"/>
      <c r="E1330" s="274"/>
      <c r="F1330" s="275" t="str">
        <f t="shared" si="40"/>
        <v/>
      </c>
      <c r="G1330" s="275" t="str">
        <f t="shared" si="41"/>
        <v/>
      </c>
    </row>
    <row r="1331" spans="1:7" x14ac:dyDescent="0.2">
      <c r="A1331" s="274" t="s">
        <v>8858</v>
      </c>
      <c r="B1331" s="274" t="s">
        <v>402</v>
      </c>
      <c r="C1331" s="274" t="s">
        <v>366</v>
      </c>
      <c r="D1331" s="275"/>
      <c r="E1331" s="274"/>
      <c r="F1331" s="275" t="str">
        <f t="shared" si="40"/>
        <v/>
      </c>
      <c r="G1331" s="275" t="str">
        <f t="shared" si="41"/>
        <v/>
      </c>
    </row>
    <row r="1332" spans="1:7" x14ac:dyDescent="0.2">
      <c r="A1332" s="274" t="s">
        <v>8665</v>
      </c>
      <c r="B1332" s="274" t="s">
        <v>8348</v>
      </c>
      <c r="C1332" s="274" t="s">
        <v>362</v>
      </c>
      <c r="D1332" s="275"/>
      <c r="E1332" s="274"/>
      <c r="F1332" s="275" t="str">
        <f t="shared" si="40"/>
        <v/>
      </c>
      <c r="G1332" s="275" t="str">
        <f t="shared" si="41"/>
        <v/>
      </c>
    </row>
    <row r="1333" spans="1:7" x14ac:dyDescent="0.2">
      <c r="A1333" s="274" t="s">
        <v>8665</v>
      </c>
      <c r="B1333" s="274" t="s">
        <v>8349</v>
      </c>
      <c r="C1333" s="274" t="s">
        <v>362</v>
      </c>
      <c r="D1333" s="275"/>
      <c r="E1333" s="274"/>
      <c r="F1333" s="275" t="str">
        <f t="shared" si="40"/>
        <v/>
      </c>
      <c r="G1333" s="275" t="str">
        <f t="shared" si="41"/>
        <v/>
      </c>
    </row>
    <row r="1334" spans="1:7" x14ac:dyDescent="0.2">
      <c r="A1334" s="274" t="s">
        <v>8665</v>
      </c>
      <c r="B1334" s="274" t="s">
        <v>8320</v>
      </c>
      <c r="C1334" s="274" t="s">
        <v>362</v>
      </c>
      <c r="D1334" s="275"/>
      <c r="E1334" s="274"/>
      <c r="F1334" s="275" t="str">
        <f t="shared" si="40"/>
        <v/>
      </c>
      <c r="G1334" s="275" t="str">
        <f t="shared" si="41"/>
        <v/>
      </c>
    </row>
    <row r="1335" spans="1:7" x14ac:dyDescent="0.2">
      <c r="A1335" s="274" t="s">
        <v>8665</v>
      </c>
      <c r="B1335" s="274" t="s">
        <v>8303</v>
      </c>
      <c r="C1335" s="274" t="s">
        <v>362</v>
      </c>
      <c r="D1335" s="275"/>
      <c r="E1335" s="274"/>
      <c r="F1335" s="275" t="str">
        <f t="shared" si="40"/>
        <v/>
      </c>
      <c r="G1335" s="275" t="str">
        <f t="shared" si="41"/>
        <v/>
      </c>
    </row>
    <row r="1336" spans="1:7" x14ac:dyDescent="0.2">
      <c r="A1336" s="274" t="s">
        <v>8665</v>
      </c>
      <c r="B1336" s="274" t="s">
        <v>52</v>
      </c>
      <c r="C1336" s="274" t="s">
        <v>362</v>
      </c>
      <c r="D1336" s="275"/>
      <c r="E1336" s="274"/>
      <c r="F1336" s="275" t="str">
        <f t="shared" si="40"/>
        <v/>
      </c>
      <c r="G1336" s="275" t="str">
        <f t="shared" si="41"/>
        <v/>
      </c>
    </row>
    <row r="1337" spans="1:7" x14ac:dyDescent="0.2">
      <c r="A1337" s="274" t="s">
        <v>8665</v>
      </c>
      <c r="B1337" s="274" t="s">
        <v>8266</v>
      </c>
      <c r="C1337" s="274" t="s">
        <v>362</v>
      </c>
      <c r="D1337" s="275"/>
      <c r="E1337" s="274"/>
      <c r="F1337" s="275" t="str">
        <f t="shared" si="40"/>
        <v/>
      </c>
      <c r="G1337" s="275" t="str">
        <f t="shared" si="41"/>
        <v/>
      </c>
    </row>
    <row r="1338" spans="1:7" x14ac:dyDescent="0.2">
      <c r="A1338" s="274" t="s">
        <v>8665</v>
      </c>
      <c r="B1338" s="274" t="s">
        <v>8322</v>
      </c>
      <c r="C1338" s="274" t="s">
        <v>362</v>
      </c>
      <c r="D1338" s="275"/>
      <c r="E1338" s="274"/>
      <c r="F1338" s="275" t="str">
        <f t="shared" si="40"/>
        <v/>
      </c>
      <c r="G1338" s="275" t="str">
        <f t="shared" si="41"/>
        <v/>
      </c>
    </row>
    <row r="1339" spans="1:7" x14ac:dyDescent="0.2">
      <c r="A1339" s="274" t="s">
        <v>8665</v>
      </c>
      <c r="B1339" s="274" t="s">
        <v>8274</v>
      </c>
      <c r="C1339" s="274" t="s">
        <v>362</v>
      </c>
      <c r="D1339" s="275"/>
      <c r="E1339" s="274"/>
      <c r="F1339" s="275" t="str">
        <f t="shared" si="40"/>
        <v/>
      </c>
      <c r="G1339" s="275" t="str">
        <f t="shared" si="41"/>
        <v/>
      </c>
    </row>
    <row r="1340" spans="1:7" x14ac:dyDescent="0.2">
      <c r="A1340" s="274" t="s">
        <v>8665</v>
      </c>
      <c r="B1340" s="274" t="s">
        <v>8267</v>
      </c>
      <c r="C1340" s="274" t="s">
        <v>362</v>
      </c>
      <c r="D1340" s="275"/>
      <c r="E1340" s="274"/>
      <c r="F1340" s="275" t="str">
        <f t="shared" si="40"/>
        <v/>
      </c>
      <c r="G1340" s="275" t="str">
        <f t="shared" si="41"/>
        <v/>
      </c>
    </row>
    <row r="1341" spans="1:7" x14ac:dyDescent="0.2">
      <c r="A1341" s="274" t="s">
        <v>8665</v>
      </c>
      <c r="B1341" s="274" t="s">
        <v>403</v>
      </c>
      <c r="C1341" s="274" t="s">
        <v>362</v>
      </c>
      <c r="D1341" s="275"/>
      <c r="E1341" s="274"/>
      <c r="F1341" s="275" t="str">
        <f t="shared" si="40"/>
        <v/>
      </c>
      <c r="G1341" s="275" t="str">
        <f t="shared" si="41"/>
        <v/>
      </c>
    </row>
    <row r="1342" spans="1:7" x14ac:dyDescent="0.2">
      <c r="A1342" s="274" t="s">
        <v>8665</v>
      </c>
      <c r="B1342" s="274" t="s">
        <v>8347</v>
      </c>
      <c r="C1342" s="274" t="s">
        <v>362</v>
      </c>
      <c r="D1342" s="275"/>
      <c r="E1342" s="274"/>
      <c r="F1342" s="275" t="str">
        <f t="shared" si="40"/>
        <v/>
      </c>
      <c r="G1342" s="275" t="str">
        <f t="shared" si="41"/>
        <v/>
      </c>
    </row>
    <row r="1343" spans="1:7" x14ac:dyDescent="0.2">
      <c r="A1343" s="274" t="s">
        <v>8665</v>
      </c>
      <c r="B1343" s="274" t="s">
        <v>8323</v>
      </c>
      <c r="C1343" s="274" t="s">
        <v>362</v>
      </c>
      <c r="D1343" s="275"/>
      <c r="E1343" s="274"/>
      <c r="F1343" s="275" t="str">
        <f t="shared" si="40"/>
        <v/>
      </c>
      <c r="G1343" s="275" t="str">
        <f t="shared" si="41"/>
        <v/>
      </c>
    </row>
    <row r="1344" spans="1:7" x14ac:dyDescent="0.2">
      <c r="A1344" s="274" t="s">
        <v>8665</v>
      </c>
      <c r="B1344" s="274" t="s">
        <v>8321</v>
      </c>
      <c r="C1344" s="274" t="s">
        <v>362</v>
      </c>
      <c r="D1344" s="275"/>
      <c r="E1344" s="274"/>
      <c r="F1344" s="275" t="str">
        <f t="shared" si="40"/>
        <v/>
      </c>
      <c r="G1344" s="275" t="str">
        <f t="shared" si="41"/>
        <v/>
      </c>
    </row>
    <row r="1345" spans="1:7" x14ac:dyDescent="0.2">
      <c r="A1345" s="274" t="s">
        <v>8665</v>
      </c>
      <c r="B1345" s="274" t="s">
        <v>55</v>
      </c>
      <c r="C1345" s="274" t="s">
        <v>362</v>
      </c>
      <c r="D1345" s="275"/>
      <c r="E1345" s="274"/>
      <c r="F1345" s="275" t="str">
        <f t="shared" si="40"/>
        <v/>
      </c>
      <c r="G1345" s="275" t="str">
        <f t="shared" si="41"/>
        <v/>
      </c>
    </row>
    <row r="1346" spans="1:7" x14ac:dyDescent="0.2">
      <c r="A1346" s="274" t="s">
        <v>213</v>
      </c>
      <c r="B1346" s="274" t="s">
        <v>8303</v>
      </c>
      <c r="C1346" s="274" t="s">
        <v>362</v>
      </c>
      <c r="D1346" s="275">
        <v>3.9411773890000003E-3</v>
      </c>
      <c r="E1346" s="274"/>
      <c r="F1346" s="275" t="str">
        <f t="shared" si="40"/>
        <v/>
      </c>
      <c r="G1346" s="275">
        <f t="shared" si="41"/>
        <v>3.9411773890000003E-3</v>
      </c>
    </row>
    <row r="1347" spans="1:7" x14ac:dyDescent="0.2">
      <c r="A1347" s="274" t="s">
        <v>213</v>
      </c>
      <c r="B1347" s="274" t="s">
        <v>9414</v>
      </c>
      <c r="C1347" s="274"/>
      <c r="D1347" s="275">
        <v>-0.16632546779999999</v>
      </c>
      <c r="E1347" s="274"/>
      <c r="F1347" s="275">
        <f t="shared" si="40"/>
        <v>-0.16632546779999999</v>
      </c>
      <c r="G1347" s="275" t="str">
        <f t="shared" si="41"/>
        <v/>
      </c>
    </row>
    <row r="1348" spans="1:7" x14ac:dyDescent="0.2">
      <c r="A1348" s="274" t="s">
        <v>213</v>
      </c>
      <c r="B1348" s="274" t="s">
        <v>52</v>
      </c>
      <c r="C1348" s="274" t="s">
        <v>362</v>
      </c>
      <c r="D1348" s="275"/>
      <c r="E1348" s="274"/>
      <c r="F1348" s="275" t="str">
        <f t="shared" si="40"/>
        <v/>
      </c>
      <c r="G1348" s="275" t="str">
        <f t="shared" si="41"/>
        <v/>
      </c>
    </row>
    <row r="1349" spans="1:7" x14ac:dyDescent="0.2">
      <c r="A1349" s="274" t="s">
        <v>213</v>
      </c>
      <c r="B1349" s="274" t="s">
        <v>401</v>
      </c>
      <c r="C1349" s="274" t="s">
        <v>362</v>
      </c>
      <c r="D1349" s="275"/>
      <c r="E1349" s="274"/>
      <c r="F1349" s="275" t="str">
        <f t="shared" si="40"/>
        <v/>
      </c>
      <c r="G1349" s="275" t="str">
        <f t="shared" si="41"/>
        <v/>
      </c>
    </row>
    <row r="1350" spans="1:7" x14ac:dyDescent="0.2">
      <c r="A1350" s="274" t="s">
        <v>213</v>
      </c>
      <c r="B1350" s="274" t="s">
        <v>403</v>
      </c>
      <c r="C1350" s="274" t="s">
        <v>362</v>
      </c>
      <c r="D1350" s="275">
        <v>0.16238418099999999</v>
      </c>
      <c r="E1350" s="274"/>
      <c r="F1350" s="275" t="str">
        <f t="shared" ref="F1350:F1413" si="42">IF(D1350&lt;0,D1350,"")</f>
        <v/>
      </c>
      <c r="G1350" s="275">
        <f t="shared" ref="G1350:G1413" si="43">IF(D1350&gt;0,D1350,"")</f>
        <v>0.16238418099999999</v>
      </c>
    </row>
    <row r="1351" spans="1:7" x14ac:dyDescent="0.2">
      <c r="A1351" s="274" t="s">
        <v>213</v>
      </c>
      <c r="B1351" s="274" t="s">
        <v>8321</v>
      </c>
      <c r="C1351" s="274" t="s">
        <v>362</v>
      </c>
      <c r="D1351" s="275">
        <v>1.093295851E-7</v>
      </c>
      <c r="E1351" s="274"/>
      <c r="F1351" s="275" t="str">
        <f t="shared" si="42"/>
        <v/>
      </c>
      <c r="G1351" s="275">
        <f t="shared" si="43"/>
        <v>1.093295851E-7</v>
      </c>
    </row>
    <row r="1352" spans="1:7" x14ac:dyDescent="0.2">
      <c r="A1352" s="274" t="s">
        <v>214</v>
      </c>
      <c r="B1352" s="274" t="s">
        <v>8303</v>
      </c>
      <c r="C1352" s="274" t="s">
        <v>362</v>
      </c>
      <c r="D1352" s="275"/>
      <c r="E1352" s="274"/>
      <c r="F1352" s="275" t="str">
        <f t="shared" si="42"/>
        <v/>
      </c>
      <c r="G1352" s="275" t="str">
        <f t="shared" si="43"/>
        <v/>
      </c>
    </row>
    <row r="1353" spans="1:7" x14ac:dyDescent="0.2">
      <c r="A1353" s="274" t="s">
        <v>214</v>
      </c>
      <c r="B1353" s="274" t="s">
        <v>9414</v>
      </c>
      <c r="C1353" s="274"/>
      <c r="D1353" s="275">
        <v>1.3880245400000001E-7</v>
      </c>
      <c r="E1353" s="274"/>
      <c r="F1353" s="275" t="str">
        <f t="shared" si="42"/>
        <v/>
      </c>
      <c r="G1353" s="275">
        <f t="shared" si="43"/>
        <v>1.3880245400000001E-7</v>
      </c>
    </row>
    <row r="1354" spans="1:7" x14ac:dyDescent="0.2">
      <c r="A1354" s="274" t="s">
        <v>214</v>
      </c>
      <c r="B1354" s="274" t="s">
        <v>9274</v>
      </c>
      <c r="C1354" s="274" t="s">
        <v>362</v>
      </c>
      <c r="D1354" s="275">
        <v>-1.3880245400000001E-7</v>
      </c>
      <c r="E1354" s="274"/>
      <c r="F1354" s="275">
        <f t="shared" si="42"/>
        <v>-1.3880245400000001E-7</v>
      </c>
      <c r="G1354" s="275" t="str">
        <f t="shared" si="43"/>
        <v/>
      </c>
    </row>
    <row r="1355" spans="1:7" x14ac:dyDescent="0.2">
      <c r="A1355" s="274" t="s">
        <v>214</v>
      </c>
      <c r="B1355" s="274" t="s">
        <v>52</v>
      </c>
      <c r="C1355" s="274" t="s">
        <v>362</v>
      </c>
      <c r="D1355" s="275"/>
      <c r="E1355" s="274"/>
      <c r="F1355" s="275" t="str">
        <f t="shared" si="42"/>
        <v/>
      </c>
      <c r="G1355" s="275" t="str">
        <f t="shared" si="43"/>
        <v/>
      </c>
    </row>
    <row r="1356" spans="1:7" x14ac:dyDescent="0.2">
      <c r="A1356" s="274" t="s">
        <v>214</v>
      </c>
      <c r="B1356" s="274" t="s">
        <v>401</v>
      </c>
      <c r="C1356" s="274" t="s">
        <v>362</v>
      </c>
      <c r="D1356" s="275"/>
      <c r="E1356" s="274"/>
      <c r="F1356" s="275" t="str">
        <f t="shared" si="42"/>
        <v/>
      </c>
      <c r="G1356" s="275" t="str">
        <f t="shared" si="43"/>
        <v/>
      </c>
    </row>
    <row r="1357" spans="1:7" x14ac:dyDescent="0.2">
      <c r="A1357" s="274" t="s">
        <v>214</v>
      </c>
      <c r="B1357" s="274" t="s">
        <v>403</v>
      </c>
      <c r="C1357" s="274" t="s">
        <v>362</v>
      </c>
      <c r="D1357" s="275"/>
      <c r="E1357" s="274"/>
      <c r="F1357" s="275" t="str">
        <f t="shared" si="42"/>
        <v/>
      </c>
      <c r="G1357" s="275" t="str">
        <f t="shared" si="43"/>
        <v/>
      </c>
    </row>
    <row r="1358" spans="1:7" x14ac:dyDescent="0.2">
      <c r="A1358" s="274" t="s">
        <v>214</v>
      </c>
      <c r="B1358" s="274" t="s">
        <v>8321</v>
      </c>
      <c r="C1358" s="274" t="s">
        <v>362</v>
      </c>
      <c r="D1358" s="275"/>
      <c r="E1358" s="274"/>
      <c r="F1358" s="275" t="str">
        <f t="shared" si="42"/>
        <v/>
      </c>
      <c r="G1358" s="275" t="str">
        <f t="shared" si="43"/>
        <v/>
      </c>
    </row>
    <row r="1359" spans="1:7" x14ac:dyDescent="0.2">
      <c r="A1359" s="274" t="s">
        <v>447</v>
      </c>
      <c r="B1359" s="274" t="s">
        <v>54</v>
      </c>
      <c r="C1359" s="274" t="s">
        <v>362</v>
      </c>
      <c r="D1359" s="275"/>
      <c r="E1359" s="274"/>
      <c r="F1359" s="275" t="str">
        <f t="shared" si="42"/>
        <v/>
      </c>
      <c r="G1359" s="275" t="str">
        <f t="shared" si="43"/>
        <v/>
      </c>
    </row>
    <row r="1360" spans="1:7" x14ac:dyDescent="0.2">
      <c r="A1360" s="274" t="s">
        <v>447</v>
      </c>
      <c r="B1360" s="274" t="s">
        <v>400</v>
      </c>
      <c r="C1360" s="274" t="s">
        <v>362</v>
      </c>
      <c r="D1360" s="275"/>
      <c r="E1360" s="274"/>
      <c r="F1360" s="275" t="str">
        <f t="shared" si="42"/>
        <v/>
      </c>
      <c r="G1360" s="275" t="str">
        <f t="shared" si="43"/>
        <v/>
      </c>
    </row>
    <row r="1361" spans="1:7" x14ac:dyDescent="0.2">
      <c r="A1361" s="274" t="s">
        <v>440</v>
      </c>
      <c r="B1361" s="274" t="s">
        <v>54</v>
      </c>
      <c r="C1361" s="274" t="s">
        <v>362</v>
      </c>
      <c r="D1361" s="275">
        <v>5.8086105100000002E-4</v>
      </c>
      <c r="E1361" s="274"/>
      <c r="F1361" s="275" t="str">
        <f t="shared" si="42"/>
        <v/>
      </c>
      <c r="G1361" s="275">
        <f t="shared" si="43"/>
        <v>5.8086105100000002E-4</v>
      </c>
    </row>
    <row r="1362" spans="1:7" x14ac:dyDescent="0.2">
      <c r="A1362" s="274" t="s">
        <v>440</v>
      </c>
      <c r="B1362" s="274" t="s">
        <v>9414</v>
      </c>
      <c r="C1362" s="274"/>
      <c r="D1362" s="275">
        <v>-5.8086105100000002E-4</v>
      </c>
      <c r="E1362" s="274"/>
      <c r="F1362" s="275">
        <f t="shared" si="42"/>
        <v>-5.8086105100000002E-4</v>
      </c>
      <c r="G1362" s="275" t="str">
        <f t="shared" si="43"/>
        <v/>
      </c>
    </row>
    <row r="1363" spans="1:7" x14ac:dyDescent="0.2">
      <c r="A1363" s="274" t="s">
        <v>440</v>
      </c>
      <c r="B1363" s="274" t="s">
        <v>404</v>
      </c>
      <c r="C1363" s="274" t="s">
        <v>362</v>
      </c>
      <c r="D1363" s="275"/>
      <c r="E1363" s="274"/>
      <c r="F1363" s="275" t="str">
        <f t="shared" si="42"/>
        <v/>
      </c>
      <c r="G1363" s="275" t="str">
        <f t="shared" si="43"/>
        <v/>
      </c>
    </row>
    <row r="1364" spans="1:7" x14ac:dyDescent="0.2">
      <c r="A1364" s="274" t="s">
        <v>215</v>
      </c>
      <c r="B1364" s="274" t="s">
        <v>401</v>
      </c>
      <c r="C1364" s="274" t="s">
        <v>362</v>
      </c>
      <c r="D1364" s="275"/>
      <c r="E1364" s="274"/>
      <c r="F1364" s="275" t="str">
        <f t="shared" si="42"/>
        <v/>
      </c>
      <c r="G1364" s="275" t="str">
        <f t="shared" si="43"/>
        <v/>
      </c>
    </row>
    <row r="1365" spans="1:7" x14ac:dyDescent="0.2">
      <c r="A1365" s="274" t="s">
        <v>215</v>
      </c>
      <c r="B1365" s="274" t="s">
        <v>55</v>
      </c>
      <c r="C1365" s="274" t="s">
        <v>362</v>
      </c>
      <c r="D1365" s="275"/>
      <c r="E1365" s="274"/>
      <c r="F1365" s="275" t="str">
        <f t="shared" si="42"/>
        <v/>
      </c>
      <c r="G1365" s="275" t="str">
        <f t="shared" si="43"/>
        <v/>
      </c>
    </row>
    <row r="1366" spans="1:7" x14ac:dyDescent="0.2">
      <c r="A1366" s="274" t="s">
        <v>448</v>
      </c>
      <c r="B1366" s="274" t="s">
        <v>399</v>
      </c>
      <c r="C1366" s="274" t="s">
        <v>362</v>
      </c>
      <c r="D1366" s="275"/>
      <c r="E1366" s="274"/>
      <c r="F1366" s="275" t="str">
        <f t="shared" si="42"/>
        <v/>
      </c>
      <c r="G1366" s="275" t="str">
        <f t="shared" si="43"/>
        <v/>
      </c>
    </row>
    <row r="1367" spans="1:7" x14ac:dyDescent="0.2">
      <c r="A1367" s="274" t="s">
        <v>448</v>
      </c>
      <c r="B1367" s="274" t="s">
        <v>400</v>
      </c>
      <c r="C1367" s="274" t="s">
        <v>362</v>
      </c>
      <c r="D1367" s="275"/>
      <c r="E1367" s="274"/>
      <c r="F1367" s="275" t="str">
        <f t="shared" si="42"/>
        <v/>
      </c>
      <c r="G1367" s="275" t="str">
        <f t="shared" si="43"/>
        <v/>
      </c>
    </row>
    <row r="1368" spans="1:7" x14ac:dyDescent="0.2">
      <c r="A1368" s="274" t="s">
        <v>441</v>
      </c>
      <c r="B1368" s="274" t="s">
        <v>399</v>
      </c>
      <c r="C1368" s="274" t="s">
        <v>362</v>
      </c>
      <c r="D1368" s="275"/>
      <c r="E1368" s="274"/>
      <c r="F1368" s="275" t="str">
        <f t="shared" si="42"/>
        <v/>
      </c>
      <c r="G1368" s="275" t="str">
        <f t="shared" si="43"/>
        <v/>
      </c>
    </row>
    <row r="1369" spans="1:7" x14ac:dyDescent="0.2">
      <c r="A1369" s="274" t="s">
        <v>441</v>
      </c>
      <c r="B1369" s="274" t="s">
        <v>400</v>
      </c>
      <c r="C1369" s="274" t="s">
        <v>362</v>
      </c>
      <c r="D1369" s="275"/>
      <c r="E1369" s="274"/>
      <c r="F1369" s="275" t="str">
        <f t="shared" si="42"/>
        <v/>
      </c>
      <c r="G1369" s="275" t="str">
        <f t="shared" si="43"/>
        <v/>
      </c>
    </row>
    <row r="1370" spans="1:7" x14ac:dyDescent="0.2">
      <c r="A1370" s="274" t="s">
        <v>216</v>
      </c>
      <c r="B1370" s="274" t="s">
        <v>8303</v>
      </c>
      <c r="C1370" s="274" t="s">
        <v>362</v>
      </c>
      <c r="D1370" s="275">
        <v>4.1053813809999997E-3</v>
      </c>
      <c r="E1370" s="274"/>
      <c r="F1370" s="275" t="str">
        <f t="shared" si="42"/>
        <v/>
      </c>
      <c r="G1370" s="275">
        <f t="shared" si="43"/>
        <v>4.1053813809999997E-3</v>
      </c>
    </row>
    <row r="1371" spans="1:7" x14ac:dyDescent="0.2">
      <c r="A1371" s="274" t="s">
        <v>216</v>
      </c>
      <c r="B1371" s="274" t="s">
        <v>9414</v>
      </c>
      <c r="C1371" s="274"/>
      <c r="D1371" s="275">
        <v>-9.0257833829999995E-2</v>
      </c>
      <c r="E1371" s="274"/>
      <c r="F1371" s="275">
        <f t="shared" si="42"/>
        <v>-9.0257833829999995E-2</v>
      </c>
      <c r="G1371" s="275" t="str">
        <f t="shared" si="43"/>
        <v/>
      </c>
    </row>
    <row r="1372" spans="1:7" x14ac:dyDescent="0.2">
      <c r="A1372" s="274" t="s">
        <v>216</v>
      </c>
      <c r="B1372" s="274" t="s">
        <v>401</v>
      </c>
      <c r="C1372" s="274" t="s">
        <v>362</v>
      </c>
      <c r="D1372" s="275"/>
      <c r="E1372" s="274"/>
      <c r="F1372" s="275" t="str">
        <f t="shared" si="42"/>
        <v/>
      </c>
      <c r="G1372" s="275" t="str">
        <f t="shared" si="43"/>
        <v/>
      </c>
    </row>
    <row r="1373" spans="1:7" x14ac:dyDescent="0.2">
      <c r="A1373" s="274" t="s">
        <v>216</v>
      </c>
      <c r="B1373" s="274" t="s">
        <v>403</v>
      </c>
      <c r="C1373" s="274" t="s">
        <v>362</v>
      </c>
      <c r="D1373" s="275">
        <v>8.6152345089999999E-2</v>
      </c>
      <c r="E1373" s="274"/>
      <c r="F1373" s="275" t="str">
        <f t="shared" si="42"/>
        <v/>
      </c>
      <c r="G1373" s="275">
        <f t="shared" si="43"/>
        <v>8.6152345089999999E-2</v>
      </c>
    </row>
    <row r="1374" spans="1:7" x14ac:dyDescent="0.2">
      <c r="A1374" s="274" t="s">
        <v>216</v>
      </c>
      <c r="B1374" s="274" t="s">
        <v>8321</v>
      </c>
      <c r="C1374" s="274" t="s">
        <v>362</v>
      </c>
      <c r="D1374" s="275">
        <v>1.073566898E-7</v>
      </c>
      <c r="E1374" s="274"/>
      <c r="F1374" s="275" t="str">
        <f t="shared" si="42"/>
        <v/>
      </c>
      <c r="G1374" s="275">
        <f t="shared" si="43"/>
        <v>1.073566898E-7</v>
      </c>
    </row>
    <row r="1375" spans="1:7" x14ac:dyDescent="0.2">
      <c r="A1375" s="274" t="s">
        <v>217</v>
      </c>
      <c r="B1375" s="274" t="s">
        <v>8303</v>
      </c>
      <c r="C1375" s="274" t="s">
        <v>362</v>
      </c>
      <c r="D1375" s="275">
        <v>6.5810266829999997E-3</v>
      </c>
      <c r="E1375" s="274"/>
      <c r="F1375" s="275" t="str">
        <f t="shared" si="42"/>
        <v/>
      </c>
      <c r="G1375" s="275">
        <f t="shared" si="43"/>
        <v>6.5810266829999997E-3</v>
      </c>
    </row>
    <row r="1376" spans="1:7" x14ac:dyDescent="0.2">
      <c r="A1376" s="274" t="s">
        <v>217</v>
      </c>
      <c r="B1376" s="274" t="s">
        <v>9414</v>
      </c>
      <c r="C1376" s="274"/>
      <c r="D1376" s="275">
        <v>-2.9851507439999998</v>
      </c>
      <c r="E1376" s="274"/>
      <c r="F1376" s="275">
        <f t="shared" si="42"/>
        <v>-2.9851507439999998</v>
      </c>
      <c r="G1376" s="275" t="str">
        <f t="shared" si="43"/>
        <v/>
      </c>
    </row>
    <row r="1377" spans="1:7" x14ac:dyDescent="0.2">
      <c r="A1377" s="274" t="s">
        <v>217</v>
      </c>
      <c r="B1377" s="274" t="s">
        <v>402</v>
      </c>
      <c r="C1377" s="274" t="s">
        <v>362</v>
      </c>
      <c r="D1377" s="275"/>
      <c r="E1377" s="274"/>
      <c r="F1377" s="275" t="str">
        <f t="shared" si="42"/>
        <v/>
      </c>
      <c r="G1377" s="275" t="str">
        <f t="shared" si="43"/>
        <v/>
      </c>
    </row>
    <row r="1378" spans="1:7" x14ac:dyDescent="0.2">
      <c r="A1378" s="274" t="s">
        <v>217</v>
      </c>
      <c r="B1378" s="274" t="s">
        <v>403</v>
      </c>
      <c r="C1378" s="274" t="s">
        <v>362</v>
      </c>
      <c r="D1378" s="275">
        <v>2.9785696069999998</v>
      </c>
      <c r="E1378" s="274"/>
      <c r="F1378" s="275" t="str">
        <f t="shared" si="42"/>
        <v/>
      </c>
      <c r="G1378" s="275">
        <f t="shared" si="43"/>
        <v>2.9785696069999998</v>
      </c>
    </row>
    <row r="1379" spans="1:7" x14ac:dyDescent="0.2">
      <c r="A1379" s="274" t="s">
        <v>217</v>
      </c>
      <c r="B1379" s="274" t="s">
        <v>8321</v>
      </c>
      <c r="C1379" s="274" t="s">
        <v>362</v>
      </c>
      <c r="D1379" s="275">
        <v>1.097800783E-7</v>
      </c>
      <c r="E1379" s="274"/>
      <c r="F1379" s="275" t="str">
        <f t="shared" si="42"/>
        <v/>
      </c>
      <c r="G1379" s="275">
        <f t="shared" si="43"/>
        <v>1.097800783E-7</v>
      </c>
    </row>
    <row r="1380" spans="1:7" x14ac:dyDescent="0.2">
      <c r="A1380" s="274" t="s">
        <v>218</v>
      </c>
      <c r="B1380" s="274" t="s">
        <v>8303</v>
      </c>
      <c r="C1380" s="274" t="s">
        <v>362</v>
      </c>
      <c r="D1380" s="275"/>
      <c r="E1380" s="274"/>
      <c r="F1380" s="275" t="str">
        <f t="shared" si="42"/>
        <v/>
      </c>
      <c r="G1380" s="275" t="str">
        <f t="shared" si="43"/>
        <v/>
      </c>
    </row>
    <row r="1381" spans="1:7" x14ac:dyDescent="0.2">
      <c r="A1381" s="274" t="s">
        <v>218</v>
      </c>
      <c r="B1381" s="274" t="s">
        <v>9414</v>
      </c>
      <c r="C1381" s="274"/>
      <c r="D1381" s="275">
        <v>1.3264413950000001E-7</v>
      </c>
      <c r="E1381" s="274"/>
      <c r="F1381" s="275" t="str">
        <f t="shared" si="42"/>
        <v/>
      </c>
      <c r="G1381" s="275">
        <f t="shared" si="43"/>
        <v>1.3264413950000001E-7</v>
      </c>
    </row>
    <row r="1382" spans="1:7" x14ac:dyDescent="0.2">
      <c r="A1382" s="274" t="s">
        <v>218</v>
      </c>
      <c r="B1382" s="274" t="s">
        <v>9274</v>
      </c>
      <c r="C1382" s="274" t="s">
        <v>362</v>
      </c>
      <c r="D1382" s="275">
        <v>-1.3264413950000001E-7</v>
      </c>
      <c r="E1382" s="274"/>
      <c r="F1382" s="275">
        <f t="shared" si="42"/>
        <v>-1.3264413950000001E-7</v>
      </c>
      <c r="G1382" s="275" t="str">
        <f t="shared" si="43"/>
        <v/>
      </c>
    </row>
    <row r="1383" spans="1:7" x14ac:dyDescent="0.2">
      <c r="A1383" s="274" t="s">
        <v>218</v>
      </c>
      <c r="B1383" s="274" t="s">
        <v>52</v>
      </c>
      <c r="C1383" s="274" t="s">
        <v>362</v>
      </c>
      <c r="D1383" s="275"/>
      <c r="E1383" s="274"/>
      <c r="F1383" s="275" t="str">
        <f t="shared" si="42"/>
        <v/>
      </c>
      <c r="G1383" s="275" t="str">
        <f t="shared" si="43"/>
        <v/>
      </c>
    </row>
    <row r="1384" spans="1:7" x14ac:dyDescent="0.2">
      <c r="A1384" s="274" t="s">
        <v>218</v>
      </c>
      <c r="B1384" s="274" t="s">
        <v>401</v>
      </c>
      <c r="C1384" s="274" t="s">
        <v>362</v>
      </c>
      <c r="D1384" s="275"/>
      <c r="E1384" s="274"/>
      <c r="F1384" s="275" t="str">
        <f t="shared" si="42"/>
        <v/>
      </c>
      <c r="G1384" s="275" t="str">
        <f t="shared" si="43"/>
        <v/>
      </c>
    </row>
    <row r="1385" spans="1:7" x14ac:dyDescent="0.2">
      <c r="A1385" s="274" t="s">
        <v>218</v>
      </c>
      <c r="B1385" s="274" t="s">
        <v>403</v>
      </c>
      <c r="C1385" s="274" t="s">
        <v>362</v>
      </c>
      <c r="D1385" s="275"/>
      <c r="E1385" s="274"/>
      <c r="F1385" s="275" t="str">
        <f t="shared" si="42"/>
        <v/>
      </c>
      <c r="G1385" s="275" t="str">
        <f t="shared" si="43"/>
        <v/>
      </c>
    </row>
    <row r="1386" spans="1:7" x14ac:dyDescent="0.2">
      <c r="A1386" s="274" t="s">
        <v>218</v>
      </c>
      <c r="B1386" s="274" t="s">
        <v>8321</v>
      </c>
      <c r="C1386" s="274" t="s">
        <v>362</v>
      </c>
      <c r="D1386" s="275"/>
      <c r="E1386" s="274"/>
      <c r="F1386" s="275" t="str">
        <f t="shared" si="42"/>
        <v/>
      </c>
      <c r="G1386" s="275" t="str">
        <f t="shared" si="43"/>
        <v/>
      </c>
    </row>
    <row r="1387" spans="1:7" x14ac:dyDescent="0.2">
      <c r="A1387" s="274" t="s">
        <v>219</v>
      </c>
      <c r="B1387" s="274" t="s">
        <v>8303</v>
      </c>
      <c r="C1387" s="274" t="s">
        <v>362</v>
      </c>
      <c r="D1387" s="275"/>
      <c r="E1387" s="274"/>
      <c r="F1387" s="275" t="str">
        <f t="shared" si="42"/>
        <v/>
      </c>
      <c r="G1387" s="275" t="str">
        <f t="shared" si="43"/>
        <v/>
      </c>
    </row>
    <row r="1388" spans="1:7" x14ac:dyDescent="0.2">
      <c r="A1388" s="274" t="s">
        <v>219</v>
      </c>
      <c r="B1388" s="274" t="s">
        <v>9414</v>
      </c>
      <c r="C1388" s="274"/>
      <c r="D1388" s="275">
        <v>1.4346890260000001E-7</v>
      </c>
      <c r="E1388" s="274"/>
      <c r="F1388" s="275" t="str">
        <f t="shared" si="42"/>
        <v/>
      </c>
      <c r="G1388" s="275">
        <f t="shared" si="43"/>
        <v>1.4346890260000001E-7</v>
      </c>
    </row>
    <row r="1389" spans="1:7" x14ac:dyDescent="0.2">
      <c r="A1389" s="274" t="s">
        <v>219</v>
      </c>
      <c r="B1389" s="274" t="s">
        <v>9274</v>
      </c>
      <c r="C1389" s="274" t="s">
        <v>362</v>
      </c>
      <c r="D1389" s="275">
        <v>-1.4346890260000001E-7</v>
      </c>
      <c r="E1389" s="274"/>
      <c r="F1389" s="275">
        <f t="shared" si="42"/>
        <v>-1.4346890260000001E-7</v>
      </c>
      <c r="G1389" s="275" t="str">
        <f t="shared" si="43"/>
        <v/>
      </c>
    </row>
    <row r="1390" spans="1:7" x14ac:dyDescent="0.2">
      <c r="A1390" s="274" t="s">
        <v>219</v>
      </c>
      <c r="B1390" s="274" t="s">
        <v>52</v>
      </c>
      <c r="C1390" s="274" t="s">
        <v>362</v>
      </c>
      <c r="D1390" s="275"/>
      <c r="E1390" s="274"/>
      <c r="F1390" s="275" t="str">
        <f t="shared" si="42"/>
        <v/>
      </c>
      <c r="G1390" s="275" t="str">
        <f t="shared" si="43"/>
        <v/>
      </c>
    </row>
    <row r="1391" spans="1:7" x14ac:dyDescent="0.2">
      <c r="A1391" s="274" t="s">
        <v>219</v>
      </c>
      <c r="B1391" s="274" t="s">
        <v>402</v>
      </c>
      <c r="C1391" s="274" t="s">
        <v>362</v>
      </c>
      <c r="D1391" s="275"/>
      <c r="E1391" s="274"/>
      <c r="F1391" s="275" t="str">
        <f t="shared" si="42"/>
        <v/>
      </c>
      <c r="G1391" s="275" t="str">
        <f t="shared" si="43"/>
        <v/>
      </c>
    </row>
    <row r="1392" spans="1:7" x14ac:dyDescent="0.2">
      <c r="A1392" s="274" t="s">
        <v>219</v>
      </c>
      <c r="B1392" s="274" t="s">
        <v>403</v>
      </c>
      <c r="C1392" s="274" t="s">
        <v>362</v>
      </c>
      <c r="D1392" s="275"/>
      <c r="E1392" s="274"/>
      <c r="F1392" s="275" t="str">
        <f t="shared" si="42"/>
        <v/>
      </c>
      <c r="G1392" s="275" t="str">
        <f t="shared" si="43"/>
        <v/>
      </c>
    </row>
    <row r="1393" spans="1:7" x14ac:dyDescent="0.2">
      <c r="A1393" s="274" t="s">
        <v>219</v>
      </c>
      <c r="B1393" s="274" t="s">
        <v>8321</v>
      </c>
      <c r="C1393" s="274" t="s">
        <v>362</v>
      </c>
      <c r="D1393" s="275"/>
      <c r="E1393" s="274"/>
      <c r="F1393" s="275" t="str">
        <f t="shared" si="42"/>
        <v/>
      </c>
      <c r="G1393" s="275" t="str">
        <f t="shared" si="43"/>
        <v/>
      </c>
    </row>
    <row r="1394" spans="1:7" x14ac:dyDescent="0.2">
      <c r="A1394" s="274" t="s">
        <v>8621</v>
      </c>
      <c r="B1394" s="274" t="s">
        <v>52</v>
      </c>
      <c r="C1394" s="274" t="s">
        <v>362</v>
      </c>
      <c r="D1394" s="275"/>
      <c r="E1394" s="274"/>
      <c r="F1394" s="275" t="str">
        <f t="shared" si="42"/>
        <v/>
      </c>
      <c r="G1394" s="275" t="str">
        <f t="shared" si="43"/>
        <v/>
      </c>
    </row>
    <row r="1395" spans="1:7" x14ac:dyDescent="0.2">
      <c r="A1395" s="274" t="s">
        <v>8621</v>
      </c>
      <c r="B1395" s="274" t="s">
        <v>401</v>
      </c>
      <c r="C1395" s="274" t="s">
        <v>362</v>
      </c>
      <c r="D1395" s="275"/>
      <c r="E1395" s="274"/>
      <c r="F1395" s="275" t="str">
        <f t="shared" si="42"/>
        <v/>
      </c>
      <c r="G1395" s="275" t="str">
        <f t="shared" si="43"/>
        <v/>
      </c>
    </row>
    <row r="1396" spans="1:7" x14ac:dyDescent="0.2">
      <c r="A1396" s="274" t="s">
        <v>8587</v>
      </c>
      <c r="B1396" s="274" t="s">
        <v>52</v>
      </c>
      <c r="C1396" s="274" t="s">
        <v>362</v>
      </c>
      <c r="D1396" s="275"/>
      <c r="E1396" s="274"/>
      <c r="F1396" s="275" t="str">
        <f t="shared" si="42"/>
        <v/>
      </c>
      <c r="G1396" s="275" t="str">
        <f t="shared" si="43"/>
        <v/>
      </c>
    </row>
    <row r="1397" spans="1:7" x14ac:dyDescent="0.2">
      <c r="A1397" s="274" t="s">
        <v>8587</v>
      </c>
      <c r="B1397" s="274" t="s">
        <v>402</v>
      </c>
      <c r="C1397" s="274" t="s">
        <v>362</v>
      </c>
      <c r="D1397" s="275"/>
      <c r="E1397" s="274"/>
      <c r="F1397" s="275" t="str">
        <f t="shared" si="42"/>
        <v/>
      </c>
      <c r="G1397" s="275" t="str">
        <f t="shared" si="43"/>
        <v/>
      </c>
    </row>
    <row r="1398" spans="1:7" x14ac:dyDescent="0.2">
      <c r="A1398" s="274" t="s">
        <v>220</v>
      </c>
      <c r="B1398" s="274" t="s">
        <v>52</v>
      </c>
      <c r="C1398" s="274" t="s">
        <v>362</v>
      </c>
      <c r="D1398" s="275"/>
      <c r="E1398" s="274"/>
      <c r="F1398" s="275" t="str">
        <f t="shared" si="42"/>
        <v/>
      </c>
      <c r="G1398" s="275" t="str">
        <f t="shared" si="43"/>
        <v/>
      </c>
    </row>
    <row r="1399" spans="1:7" x14ac:dyDescent="0.2">
      <c r="A1399" s="274" t="s">
        <v>220</v>
      </c>
      <c r="B1399" s="274" t="s">
        <v>398</v>
      </c>
      <c r="C1399" s="274" t="s">
        <v>362</v>
      </c>
      <c r="D1399" s="275"/>
      <c r="E1399" s="274"/>
      <c r="F1399" s="275" t="str">
        <f t="shared" si="42"/>
        <v/>
      </c>
      <c r="G1399" s="275" t="str">
        <f t="shared" si="43"/>
        <v/>
      </c>
    </row>
    <row r="1400" spans="1:7" x14ac:dyDescent="0.2">
      <c r="A1400" s="274" t="s">
        <v>220</v>
      </c>
      <c r="B1400" s="274" t="s">
        <v>480</v>
      </c>
      <c r="C1400" s="274" t="s">
        <v>362</v>
      </c>
      <c r="D1400" s="275"/>
      <c r="E1400" s="274"/>
      <c r="F1400" s="275" t="str">
        <f t="shared" si="42"/>
        <v/>
      </c>
      <c r="G1400" s="275" t="str">
        <f t="shared" si="43"/>
        <v/>
      </c>
    </row>
    <row r="1401" spans="1:7" x14ac:dyDescent="0.2">
      <c r="A1401" s="274" t="s">
        <v>221</v>
      </c>
      <c r="B1401" s="274" t="s">
        <v>52</v>
      </c>
      <c r="C1401" s="274" t="s">
        <v>362</v>
      </c>
      <c r="D1401" s="275"/>
      <c r="E1401" s="274"/>
      <c r="F1401" s="275" t="str">
        <f t="shared" si="42"/>
        <v/>
      </c>
      <c r="G1401" s="275" t="str">
        <f t="shared" si="43"/>
        <v/>
      </c>
    </row>
    <row r="1402" spans="1:7" x14ac:dyDescent="0.2">
      <c r="A1402" s="274" t="s">
        <v>221</v>
      </c>
      <c r="B1402" s="274" t="s">
        <v>402</v>
      </c>
      <c r="C1402" s="274" t="s">
        <v>362</v>
      </c>
      <c r="D1402" s="275"/>
      <c r="E1402" s="274"/>
      <c r="F1402" s="275" t="str">
        <f t="shared" si="42"/>
        <v/>
      </c>
      <c r="G1402" s="275" t="str">
        <f t="shared" si="43"/>
        <v/>
      </c>
    </row>
    <row r="1403" spans="1:7" x14ac:dyDescent="0.2">
      <c r="A1403" s="274" t="s">
        <v>221</v>
      </c>
      <c r="B1403" s="274" t="s">
        <v>480</v>
      </c>
      <c r="C1403" s="274" t="s">
        <v>362</v>
      </c>
      <c r="D1403" s="275"/>
      <c r="E1403" s="274"/>
      <c r="F1403" s="275" t="str">
        <f t="shared" si="42"/>
        <v/>
      </c>
      <c r="G1403" s="275" t="str">
        <f t="shared" si="43"/>
        <v/>
      </c>
    </row>
    <row r="1404" spans="1:7" x14ac:dyDescent="0.2">
      <c r="A1404" s="274" t="s">
        <v>8859</v>
      </c>
      <c r="B1404" s="274" t="s">
        <v>54</v>
      </c>
      <c r="C1404" s="274" t="s">
        <v>365</v>
      </c>
      <c r="D1404" s="275"/>
      <c r="E1404" s="274"/>
      <c r="F1404" s="275" t="str">
        <f t="shared" si="42"/>
        <v/>
      </c>
      <c r="G1404" s="275" t="str">
        <f t="shared" si="43"/>
        <v/>
      </c>
    </row>
    <row r="1405" spans="1:7" x14ac:dyDescent="0.2">
      <c r="A1405" s="274" t="s">
        <v>8859</v>
      </c>
      <c r="B1405" s="274" t="s">
        <v>52</v>
      </c>
      <c r="C1405" s="274" t="s">
        <v>365</v>
      </c>
      <c r="D1405" s="275"/>
      <c r="E1405" s="274"/>
      <c r="F1405" s="275" t="str">
        <f t="shared" si="42"/>
        <v/>
      </c>
      <c r="G1405" s="275" t="str">
        <f t="shared" si="43"/>
        <v/>
      </c>
    </row>
    <row r="1406" spans="1:7" x14ac:dyDescent="0.2">
      <c r="A1406" s="274" t="s">
        <v>8859</v>
      </c>
      <c r="B1406" s="274" t="s">
        <v>401</v>
      </c>
      <c r="C1406" s="274" t="s">
        <v>365</v>
      </c>
      <c r="D1406" s="275"/>
      <c r="E1406" s="274"/>
      <c r="F1406" s="275" t="str">
        <f t="shared" si="42"/>
        <v/>
      </c>
      <c r="G1406" s="275" t="str">
        <f t="shared" si="43"/>
        <v/>
      </c>
    </row>
    <row r="1407" spans="1:7" x14ac:dyDescent="0.2">
      <c r="A1407" s="274" t="s">
        <v>8860</v>
      </c>
      <c r="B1407" s="274" t="s">
        <v>54</v>
      </c>
      <c r="C1407" s="274" t="s">
        <v>365</v>
      </c>
      <c r="D1407" s="275"/>
      <c r="E1407" s="274"/>
      <c r="F1407" s="275" t="str">
        <f t="shared" si="42"/>
        <v/>
      </c>
      <c r="G1407" s="275" t="str">
        <f t="shared" si="43"/>
        <v/>
      </c>
    </row>
    <row r="1408" spans="1:7" x14ac:dyDescent="0.2">
      <c r="A1408" s="274" t="s">
        <v>8860</v>
      </c>
      <c r="B1408" s="274" t="s">
        <v>9274</v>
      </c>
      <c r="C1408" s="274" t="s">
        <v>365</v>
      </c>
      <c r="D1408" s="275"/>
      <c r="E1408" s="274"/>
      <c r="F1408" s="275" t="str">
        <f t="shared" si="42"/>
        <v/>
      </c>
      <c r="G1408" s="275" t="str">
        <f t="shared" si="43"/>
        <v/>
      </c>
    </row>
    <row r="1409" spans="1:7" x14ac:dyDescent="0.2">
      <c r="A1409" s="274" t="s">
        <v>8860</v>
      </c>
      <c r="B1409" s="274" t="s">
        <v>52</v>
      </c>
      <c r="C1409" s="274" t="s">
        <v>365</v>
      </c>
      <c r="D1409" s="275"/>
      <c r="E1409" s="274"/>
      <c r="F1409" s="275" t="str">
        <f t="shared" si="42"/>
        <v/>
      </c>
      <c r="G1409" s="275" t="str">
        <f t="shared" si="43"/>
        <v/>
      </c>
    </row>
    <row r="1410" spans="1:7" x14ac:dyDescent="0.2">
      <c r="A1410" s="274" t="s">
        <v>8860</v>
      </c>
      <c r="B1410" s="274" t="s">
        <v>401</v>
      </c>
      <c r="C1410" s="274" t="s">
        <v>365</v>
      </c>
      <c r="D1410" s="275"/>
      <c r="E1410" s="274"/>
      <c r="F1410" s="275" t="str">
        <f t="shared" si="42"/>
        <v/>
      </c>
      <c r="G1410" s="275" t="str">
        <f t="shared" si="43"/>
        <v/>
      </c>
    </row>
    <row r="1411" spans="1:7" x14ac:dyDescent="0.2">
      <c r="A1411" s="274" t="s">
        <v>8861</v>
      </c>
      <c r="B1411" s="274" t="s">
        <v>399</v>
      </c>
      <c r="C1411" s="274" t="s">
        <v>365</v>
      </c>
      <c r="D1411" s="275"/>
      <c r="E1411" s="274"/>
      <c r="F1411" s="275" t="str">
        <f t="shared" si="42"/>
        <v/>
      </c>
      <c r="G1411" s="275" t="str">
        <f t="shared" si="43"/>
        <v/>
      </c>
    </row>
    <row r="1412" spans="1:7" x14ac:dyDescent="0.2">
      <c r="A1412" s="274" t="s">
        <v>8861</v>
      </c>
      <c r="B1412" s="274" t="s">
        <v>52</v>
      </c>
      <c r="C1412" s="274" t="s">
        <v>365</v>
      </c>
      <c r="D1412" s="275"/>
      <c r="E1412" s="274"/>
      <c r="F1412" s="275" t="str">
        <f t="shared" si="42"/>
        <v/>
      </c>
      <c r="G1412" s="275" t="str">
        <f t="shared" si="43"/>
        <v/>
      </c>
    </row>
    <row r="1413" spans="1:7" x14ac:dyDescent="0.2">
      <c r="A1413" s="274" t="s">
        <v>8861</v>
      </c>
      <c r="B1413" s="274" t="s">
        <v>401</v>
      </c>
      <c r="C1413" s="274" t="s">
        <v>365</v>
      </c>
      <c r="D1413" s="275"/>
      <c r="E1413" s="274"/>
      <c r="F1413" s="275" t="str">
        <f t="shared" si="42"/>
        <v/>
      </c>
      <c r="G1413" s="275" t="str">
        <f t="shared" si="43"/>
        <v/>
      </c>
    </row>
    <row r="1414" spans="1:7" x14ac:dyDescent="0.2">
      <c r="A1414" s="274" t="s">
        <v>8862</v>
      </c>
      <c r="B1414" s="274" t="s">
        <v>399</v>
      </c>
      <c r="C1414" s="274" t="s">
        <v>365</v>
      </c>
      <c r="D1414" s="275"/>
      <c r="E1414" s="274"/>
      <c r="F1414" s="275" t="str">
        <f t="shared" ref="F1414:F1477" si="44">IF(D1414&lt;0,D1414,"")</f>
        <v/>
      </c>
      <c r="G1414" s="275" t="str">
        <f t="shared" ref="G1414:G1477" si="45">IF(D1414&gt;0,D1414,"")</f>
        <v/>
      </c>
    </row>
    <row r="1415" spans="1:7" x14ac:dyDescent="0.2">
      <c r="A1415" s="274" t="s">
        <v>8862</v>
      </c>
      <c r="B1415" s="274" t="s">
        <v>9274</v>
      </c>
      <c r="C1415" s="274" t="s">
        <v>365</v>
      </c>
      <c r="D1415" s="275"/>
      <c r="E1415" s="274"/>
      <c r="F1415" s="275" t="str">
        <f t="shared" si="44"/>
        <v/>
      </c>
      <c r="G1415" s="275" t="str">
        <f t="shared" si="45"/>
        <v/>
      </c>
    </row>
    <row r="1416" spans="1:7" x14ac:dyDescent="0.2">
      <c r="A1416" s="274" t="s">
        <v>8862</v>
      </c>
      <c r="B1416" s="274" t="s">
        <v>52</v>
      </c>
      <c r="C1416" s="274" t="s">
        <v>365</v>
      </c>
      <c r="D1416" s="275"/>
      <c r="E1416" s="274"/>
      <c r="F1416" s="275" t="str">
        <f t="shared" si="44"/>
        <v/>
      </c>
      <c r="G1416" s="275" t="str">
        <f t="shared" si="45"/>
        <v/>
      </c>
    </row>
    <row r="1417" spans="1:7" x14ac:dyDescent="0.2">
      <c r="A1417" s="274" t="s">
        <v>8862</v>
      </c>
      <c r="B1417" s="274" t="s">
        <v>401</v>
      </c>
      <c r="C1417" s="274" t="s">
        <v>365</v>
      </c>
      <c r="D1417" s="275"/>
      <c r="E1417" s="274"/>
      <c r="F1417" s="275" t="str">
        <f t="shared" si="44"/>
        <v/>
      </c>
      <c r="G1417" s="275" t="str">
        <f t="shared" si="45"/>
        <v/>
      </c>
    </row>
    <row r="1418" spans="1:7" x14ac:dyDescent="0.2">
      <c r="A1418" s="274" t="s">
        <v>411</v>
      </c>
      <c r="B1418" s="274" t="s">
        <v>54</v>
      </c>
      <c r="C1418" s="274" t="s">
        <v>365</v>
      </c>
      <c r="D1418" s="275">
        <v>9.9931787320000007E-6</v>
      </c>
      <c r="E1418" s="274"/>
      <c r="F1418" s="275" t="str">
        <f t="shared" si="44"/>
        <v/>
      </c>
      <c r="G1418" s="275">
        <f t="shared" si="45"/>
        <v>9.9931787320000007E-6</v>
      </c>
    </row>
    <row r="1419" spans="1:7" x14ac:dyDescent="0.2">
      <c r="A1419" s="274" t="s">
        <v>411</v>
      </c>
      <c r="B1419" s="274" t="s">
        <v>9414</v>
      </c>
      <c r="C1419" s="274"/>
      <c r="D1419" s="275">
        <v>-9.9931787320000007E-6</v>
      </c>
      <c r="E1419" s="274"/>
      <c r="F1419" s="275">
        <f t="shared" si="44"/>
        <v>-9.9931787320000007E-6</v>
      </c>
      <c r="G1419" s="275" t="str">
        <f t="shared" si="45"/>
        <v/>
      </c>
    </row>
    <row r="1420" spans="1:7" x14ac:dyDescent="0.2">
      <c r="A1420" s="274" t="s">
        <v>411</v>
      </c>
      <c r="B1420" s="274" t="s">
        <v>401</v>
      </c>
      <c r="C1420" s="274" t="s">
        <v>365</v>
      </c>
      <c r="D1420" s="275"/>
      <c r="E1420" s="274"/>
      <c r="F1420" s="275" t="str">
        <f t="shared" si="44"/>
        <v/>
      </c>
      <c r="G1420" s="275" t="str">
        <f t="shared" si="45"/>
        <v/>
      </c>
    </row>
    <row r="1421" spans="1:7" x14ac:dyDescent="0.2">
      <c r="A1421" s="274" t="s">
        <v>412</v>
      </c>
      <c r="B1421" s="274" t="s">
        <v>54</v>
      </c>
      <c r="C1421" s="274" t="s">
        <v>365</v>
      </c>
      <c r="D1421" s="275">
        <v>4.9247543160000002E-4</v>
      </c>
      <c r="E1421" s="274"/>
      <c r="F1421" s="275" t="str">
        <f t="shared" si="44"/>
        <v/>
      </c>
      <c r="G1421" s="275">
        <f t="shared" si="45"/>
        <v>4.9247543160000002E-4</v>
      </c>
    </row>
    <row r="1422" spans="1:7" x14ac:dyDescent="0.2">
      <c r="A1422" s="274" t="s">
        <v>412</v>
      </c>
      <c r="B1422" s="274" t="s">
        <v>9414</v>
      </c>
      <c r="C1422" s="274"/>
      <c r="D1422" s="275">
        <v>-4.9247543160000002E-4</v>
      </c>
      <c r="E1422" s="274"/>
      <c r="F1422" s="275">
        <f t="shared" si="44"/>
        <v>-4.9247543160000002E-4</v>
      </c>
      <c r="G1422" s="275" t="str">
        <f t="shared" si="45"/>
        <v/>
      </c>
    </row>
    <row r="1423" spans="1:7" x14ac:dyDescent="0.2">
      <c r="A1423" s="274" t="s">
        <v>412</v>
      </c>
      <c r="B1423" s="274" t="s">
        <v>402</v>
      </c>
      <c r="C1423" s="274" t="s">
        <v>365</v>
      </c>
      <c r="D1423" s="275"/>
      <c r="E1423" s="274"/>
      <c r="F1423" s="275" t="str">
        <f t="shared" si="44"/>
        <v/>
      </c>
      <c r="G1423" s="275" t="str">
        <f t="shared" si="45"/>
        <v/>
      </c>
    </row>
    <row r="1424" spans="1:7" x14ac:dyDescent="0.2">
      <c r="A1424" s="274" t="s">
        <v>222</v>
      </c>
      <c r="B1424" s="274" t="s">
        <v>54</v>
      </c>
      <c r="C1424" s="274" t="s">
        <v>365</v>
      </c>
      <c r="D1424" s="275">
        <v>6.951325906E-4</v>
      </c>
      <c r="E1424" s="274"/>
      <c r="F1424" s="275" t="str">
        <f t="shared" si="44"/>
        <v/>
      </c>
      <c r="G1424" s="275">
        <f t="shared" si="45"/>
        <v>6.951325906E-4</v>
      </c>
    </row>
    <row r="1425" spans="1:7" x14ac:dyDescent="0.2">
      <c r="A1425" s="274" t="s">
        <v>222</v>
      </c>
      <c r="B1425" s="274" t="s">
        <v>9414</v>
      </c>
      <c r="C1425" s="274"/>
      <c r="D1425" s="275">
        <v>-9.4948757459999996E-5</v>
      </c>
      <c r="E1425" s="274"/>
      <c r="F1425" s="275">
        <f t="shared" si="44"/>
        <v>-9.4948757459999996E-5</v>
      </c>
      <c r="G1425" s="275" t="str">
        <f t="shared" si="45"/>
        <v/>
      </c>
    </row>
    <row r="1426" spans="1:7" x14ac:dyDescent="0.2">
      <c r="A1426" s="274" t="s">
        <v>222</v>
      </c>
      <c r="B1426" s="274" t="s">
        <v>9274</v>
      </c>
      <c r="C1426" s="274" t="s">
        <v>365</v>
      </c>
      <c r="D1426" s="275">
        <v>-6.001838332E-4</v>
      </c>
      <c r="E1426" s="274"/>
      <c r="F1426" s="275">
        <f t="shared" si="44"/>
        <v>-6.001838332E-4</v>
      </c>
      <c r="G1426" s="275" t="str">
        <f t="shared" si="45"/>
        <v/>
      </c>
    </row>
    <row r="1427" spans="1:7" x14ac:dyDescent="0.2">
      <c r="A1427" s="274" t="s">
        <v>222</v>
      </c>
      <c r="B1427" s="274" t="s">
        <v>52</v>
      </c>
      <c r="C1427" s="274" t="s">
        <v>365</v>
      </c>
      <c r="D1427" s="275"/>
      <c r="E1427" s="274"/>
      <c r="F1427" s="275" t="str">
        <f t="shared" si="44"/>
        <v/>
      </c>
      <c r="G1427" s="275" t="str">
        <f t="shared" si="45"/>
        <v/>
      </c>
    </row>
    <row r="1428" spans="1:7" x14ac:dyDescent="0.2">
      <c r="A1428" s="274" t="s">
        <v>222</v>
      </c>
      <c r="B1428" s="274" t="s">
        <v>401</v>
      </c>
      <c r="C1428" s="274" t="s">
        <v>365</v>
      </c>
      <c r="D1428" s="275"/>
      <c r="E1428" s="274"/>
      <c r="F1428" s="275" t="str">
        <f t="shared" si="44"/>
        <v/>
      </c>
      <c r="G1428" s="275" t="str">
        <f t="shared" si="45"/>
        <v/>
      </c>
    </row>
    <row r="1429" spans="1:7" x14ac:dyDescent="0.2">
      <c r="A1429" s="274" t="s">
        <v>223</v>
      </c>
      <c r="B1429" s="274" t="s">
        <v>54</v>
      </c>
      <c r="C1429" s="274" t="s">
        <v>365</v>
      </c>
      <c r="D1429" s="275">
        <v>6.1065662280000005E-5</v>
      </c>
      <c r="E1429" s="274"/>
      <c r="F1429" s="275" t="str">
        <f t="shared" si="44"/>
        <v/>
      </c>
      <c r="G1429" s="275">
        <f t="shared" si="45"/>
        <v>6.1065662280000005E-5</v>
      </c>
    </row>
    <row r="1430" spans="1:7" x14ac:dyDescent="0.2">
      <c r="A1430" s="274" t="s">
        <v>223</v>
      </c>
      <c r="B1430" s="274" t="s">
        <v>9414</v>
      </c>
      <c r="C1430" s="274"/>
      <c r="D1430" s="275">
        <v>-7.8719759519999993E-6</v>
      </c>
      <c r="E1430" s="274"/>
      <c r="F1430" s="275">
        <f t="shared" si="44"/>
        <v>-7.8719759519999993E-6</v>
      </c>
      <c r="G1430" s="275" t="str">
        <f t="shared" si="45"/>
        <v/>
      </c>
    </row>
    <row r="1431" spans="1:7" x14ac:dyDescent="0.2">
      <c r="A1431" s="274" t="s">
        <v>223</v>
      </c>
      <c r="B1431" s="274" t="s">
        <v>9274</v>
      </c>
      <c r="C1431" s="274" t="s">
        <v>365</v>
      </c>
      <c r="D1431" s="275">
        <v>-5.3193686329999998E-5</v>
      </c>
      <c r="E1431" s="274"/>
      <c r="F1431" s="275">
        <f t="shared" si="44"/>
        <v>-5.3193686329999998E-5</v>
      </c>
      <c r="G1431" s="275" t="str">
        <f t="shared" si="45"/>
        <v/>
      </c>
    </row>
    <row r="1432" spans="1:7" x14ac:dyDescent="0.2">
      <c r="A1432" s="274" t="s">
        <v>223</v>
      </c>
      <c r="B1432" s="274" t="s">
        <v>52</v>
      </c>
      <c r="C1432" s="274" t="s">
        <v>365</v>
      </c>
      <c r="D1432" s="275"/>
      <c r="E1432" s="274"/>
      <c r="F1432" s="275" t="str">
        <f t="shared" si="44"/>
        <v/>
      </c>
      <c r="G1432" s="275" t="str">
        <f t="shared" si="45"/>
        <v/>
      </c>
    </row>
    <row r="1433" spans="1:7" x14ac:dyDescent="0.2">
      <c r="A1433" s="274" t="s">
        <v>223</v>
      </c>
      <c r="B1433" s="274" t="s">
        <v>402</v>
      </c>
      <c r="C1433" s="274" t="s">
        <v>365</v>
      </c>
      <c r="D1433" s="275"/>
      <c r="E1433" s="274"/>
      <c r="F1433" s="275" t="str">
        <f t="shared" si="44"/>
        <v/>
      </c>
      <c r="G1433" s="275" t="str">
        <f t="shared" si="45"/>
        <v/>
      </c>
    </row>
    <row r="1434" spans="1:7" x14ac:dyDescent="0.2">
      <c r="A1434" s="274" t="s">
        <v>224</v>
      </c>
      <c r="B1434" s="274" t="s">
        <v>401</v>
      </c>
      <c r="C1434" s="274" t="s">
        <v>365</v>
      </c>
      <c r="D1434" s="275"/>
      <c r="E1434" s="274"/>
      <c r="F1434" s="275" t="str">
        <f t="shared" si="44"/>
        <v/>
      </c>
      <c r="G1434" s="275" t="str">
        <f t="shared" si="45"/>
        <v/>
      </c>
    </row>
    <row r="1435" spans="1:7" x14ac:dyDescent="0.2">
      <c r="A1435" s="274" t="s">
        <v>224</v>
      </c>
      <c r="B1435" s="274" t="s">
        <v>55</v>
      </c>
      <c r="C1435" s="274" t="s">
        <v>365</v>
      </c>
      <c r="D1435" s="275"/>
      <c r="E1435" s="274"/>
      <c r="F1435" s="275" t="str">
        <f t="shared" si="44"/>
        <v/>
      </c>
      <c r="G1435" s="275" t="str">
        <f t="shared" si="45"/>
        <v/>
      </c>
    </row>
    <row r="1436" spans="1:7" x14ac:dyDescent="0.2">
      <c r="A1436" s="274" t="s">
        <v>225</v>
      </c>
      <c r="B1436" s="274" t="s">
        <v>402</v>
      </c>
      <c r="C1436" s="274" t="s">
        <v>365</v>
      </c>
      <c r="D1436" s="275"/>
      <c r="E1436" s="274"/>
      <c r="F1436" s="275" t="str">
        <f t="shared" si="44"/>
        <v/>
      </c>
      <c r="G1436" s="275" t="str">
        <f t="shared" si="45"/>
        <v/>
      </c>
    </row>
    <row r="1437" spans="1:7" x14ac:dyDescent="0.2">
      <c r="A1437" s="274" t="s">
        <v>225</v>
      </c>
      <c r="B1437" s="274" t="s">
        <v>55</v>
      </c>
      <c r="C1437" s="274" t="s">
        <v>365</v>
      </c>
      <c r="D1437" s="275"/>
      <c r="E1437" s="274"/>
      <c r="F1437" s="275" t="str">
        <f t="shared" si="44"/>
        <v/>
      </c>
      <c r="G1437" s="275" t="str">
        <f t="shared" si="45"/>
        <v/>
      </c>
    </row>
    <row r="1438" spans="1:7" x14ac:dyDescent="0.2">
      <c r="A1438" s="274" t="s">
        <v>226</v>
      </c>
      <c r="B1438" s="274" t="s">
        <v>399</v>
      </c>
      <c r="C1438" s="274" t="s">
        <v>365</v>
      </c>
      <c r="D1438" s="275">
        <v>1.413040342E-2</v>
      </c>
      <c r="E1438" s="274"/>
      <c r="F1438" s="275" t="str">
        <f t="shared" si="44"/>
        <v/>
      </c>
      <c r="G1438" s="275">
        <f t="shared" si="45"/>
        <v>1.413040342E-2</v>
      </c>
    </row>
    <row r="1439" spans="1:7" x14ac:dyDescent="0.2">
      <c r="A1439" s="274" t="s">
        <v>226</v>
      </c>
      <c r="B1439" s="274" t="s">
        <v>9414</v>
      </c>
      <c r="C1439" s="274"/>
      <c r="D1439" s="275">
        <v>-1.413040342E-2</v>
      </c>
      <c r="E1439" s="274"/>
      <c r="F1439" s="275">
        <f t="shared" si="44"/>
        <v>-1.413040342E-2</v>
      </c>
      <c r="G1439" s="275" t="str">
        <f t="shared" si="45"/>
        <v/>
      </c>
    </row>
    <row r="1440" spans="1:7" x14ac:dyDescent="0.2">
      <c r="A1440" s="274" t="s">
        <v>226</v>
      </c>
      <c r="B1440" s="274" t="s">
        <v>401</v>
      </c>
      <c r="C1440" s="274" t="s">
        <v>365</v>
      </c>
      <c r="D1440" s="275"/>
      <c r="E1440" s="274"/>
      <c r="F1440" s="275" t="str">
        <f t="shared" si="44"/>
        <v/>
      </c>
      <c r="G1440" s="275" t="str">
        <f t="shared" si="45"/>
        <v/>
      </c>
    </row>
    <row r="1441" spans="1:7" x14ac:dyDescent="0.2">
      <c r="A1441" s="274" t="s">
        <v>227</v>
      </c>
      <c r="B1441" s="274" t="s">
        <v>399</v>
      </c>
      <c r="C1441" s="274" t="s">
        <v>365</v>
      </c>
      <c r="D1441" s="275">
        <v>0.65848183039999997</v>
      </c>
      <c r="E1441" s="274"/>
      <c r="F1441" s="275" t="str">
        <f t="shared" si="44"/>
        <v/>
      </c>
      <c r="G1441" s="275">
        <f t="shared" si="45"/>
        <v>0.65848183039999997</v>
      </c>
    </row>
    <row r="1442" spans="1:7" x14ac:dyDescent="0.2">
      <c r="A1442" s="274" t="s">
        <v>227</v>
      </c>
      <c r="B1442" s="274" t="s">
        <v>9414</v>
      </c>
      <c r="C1442" s="274"/>
      <c r="D1442" s="275">
        <v>-0.65848183039999997</v>
      </c>
      <c r="E1442" s="274"/>
      <c r="F1442" s="275">
        <f t="shared" si="44"/>
        <v>-0.65848183039999997</v>
      </c>
      <c r="G1442" s="275" t="str">
        <f t="shared" si="45"/>
        <v/>
      </c>
    </row>
    <row r="1443" spans="1:7" x14ac:dyDescent="0.2">
      <c r="A1443" s="274" t="s">
        <v>227</v>
      </c>
      <c r="B1443" s="274" t="s">
        <v>402</v>
      </c>
      <c r="C1443" s="274" t="s">
        <v>365</v>
      </c>
      <c r="D1443" s="275"/>
      <c r="E1443" s="274"/>
      <c r="F1443" s="275" t="str">
        <f t="shared" si="44"/>
        <v/>
      </c>
      <c r="G1443" s="275" t="str">
        <f t="shared" si="45"/>
        <v/>
      </c>
    </row>
    <row r="1444" spans="1:7" x14ac:dyDescent="0.2">
      <c r="A1444" s="274" t="s">
        <v>228</v>
      </c>
      <c r="B1444" s="274" t="s">
        <v>399</v>
      </c>
      <c r="C1444" s="274" t="s">
        <v>365</v>
      </c>
      <c r="D1444" s="275">
        <v>1.8034522980000001E-5</v>
      </c>
      <c r="E1444" s="274"/>
      <c r="F1444" s="275" t="str">
        <f t="shared" si="44"/>
        <v/>
      </c>
      <c r="G1444" s="275">
        <f t="shared" si="45"/>
        <v>1.8034522980000001E-5</v>
      </c>
    </row>
    <row r="1445" spans="1:7" x14ac:dyDescent="0.2">
      <c r="A1445" s="274" t="s">
        <v>228</v>
      </c>
      <c r="B1445" s="274" t="s">
        <v>9414</v>
      </c>
      <c r="C1445" s="274"/>
      <c r="D1445" s="275">
        <v>-3.2384653220000002E-6</v>
      </c>
      <c r="E1445" s="274"/>
      <c r="F1445" s="275">
        <f t="shared" si="44"/>
        <v>-3.2384653220000002E-6</v>
      </c>
      <c r="G1445" s="275" t="str">
        <f t="shared" si="45"/>
        <v/>
      </c>
    </row>
    <row r="1446" spans="1:7" x14ac:dyDescent="0.2">
      <c r="A1446" s="274" t="s">
        <v>228</v>
      </c>
      <c r="B1446" s="274" t="s">
        <v>9274</v>
      </c>
      <c r="C1446" s="274" t="s">
        <v>365</v>
      </c>
      <c r="D1446" s="275">
        <v>-1.479605766E-5</v>
      </c>
      <c r="E1446" s="274"/>
      <c r="F1446" s="275">
        <f t="shared" si="44"/>
        <v>-1.479605766E-5</v>
      </c>
      <c r="G1446" s="275" t="str">
        <f t="shared" si="45"/>
        <v/>
      </c>
    </row>
    <row r="1447" spans="1:7" x14ac:dyDescent="0.2">
      <c r="A1447" s="274" t="s">
        <v>228</v>
      </c>
      <c r="B1447" s="274" t="s">
        <v>52</v>
      </c>
      <c r="C1447" s="274" t="s">
        <v>365</v>
      </c>
      <c r="D1447" s="275"/>
      <c r="E1447" s="274"/>
      <c r="F1447" s="275" t="str">
        <f t="shared" si="44"/>
        <v/>
      </c>
      <c r="G1447" s="275" t="str">
        <f t="shared" si="45"/>
        <v/>
      </c>
    </row>
    <row r="1448" spans="1:7" x14ac:dyDescent="0.2">
      <c r="A1448" s="274" t="s">
        <v>228</v>
      </c>
      <c r="B1448" s="274" t="s">
        <v>401</v>
      </c>
      <c r="C1448" s="274" t="s">
        <v>365</v>
      </c>
      <c r="D1448" s="275"/>
      <c r="E1448" s="274"/>
      <c r="F1448" s="275" t="str">
        <f t="shared" si="44"/>
        <v/>
      </c>
      <c r="G1448" s="275" t="str">
        <f t="shared" si="45"/>
        <v/>
      </c>
    </row>
    <row r="1449" spans="1:7" x14ac:dyDescent="0.2">
      <c r="A1449" s="274" t="s">
        <v>229</v>
      </c>
      <c r="B1449" s="274" t="s">
        <v>399</v>
      </c>
      <c r="C1449" s="274" t="s">
        <v>365</v>
      </c>
      <c r="D1449" s="275">
        <v>2.7592756190000001E-5</v>
      </c>
      <c r="E1449" s="274"/>
      <c r="F1449" s="275" t="str">
        <f t="shared" si="44"/>
        <v/>
      </c>
      <c r="G1449" s="275">
        <f t="shared" si="45"/>
        <v>2.7592756190000001E-5</v>
      </c>
    </row>
    <row r="1450" spans="1:7" x14ac:dyDescent="0.2">
      <c r="A1450" s="274" t="s">
        <v>229</v>
      </c>
      <c r="B1450" s="274" t="s">
        <v>9414</v>
      </c>
      <c r="C1450" s="274"/>
      <c r="D1450" s="275">
        <v>-5.7047650270000003E-6</v>
      </c>
      <c r="E1450" s="274"/>
      <c r="F1450" s="275">
        <f t="shared" si="44"/>
        <v>-5.7047650270000003E-6</v>
      </c>
      <c r="G1450" s="275" t="str">
        <f t="shared" si="45"/>
        <v/>
      </c>
    </row>
    <row r="1451" spans="1:7" x14ac:dyDescent="0.2">
      <c r="A1451" s="274" t="s">
        <v>229</v>
      </c>
      <c r="B1451" s="274" t="s">
        <v>9274</v>
      </c>
      <c r="C1451" s="274" t="s">
        <v>365</v>
      </c>
      <c r="D1451" s="275">
        <v>-2.188799116E-5</v>
      </c>
      <c r="E1451" s="274"/>
      <c r="F1451" s="275">
        <f t="shared" si="44"/>
        <v>-2.188799116E-5</v>
      </c>
      <c r="G1451" s="275" t="str">
        <f t="shared" si="45"/>
        <v/>
      </c>
    </row>
    <row r="1452" spans="1:7" x14ac:dyDescent="0.2">
      <c r="A1452" s="274" t="s">
        <v>229</v>
      </c>
      <c r="B1452" s="274" t="s">
        <v>52</v>
      </c>
      <c r="C1452" s="274" t="s">
        <v>365</v>
      </c>
      <c r="D1452" s="275"/>
      <c r="E1452" s="274"/>
      <c r="F1452" s="275" t="str">
        <f t="shared" si="44"/>
        <v/>
      </c>
      <c r="G1452" s="275" t="str">
        <f t="shared" si="45"/>
        <v/>
      </c>
    </row>
    <row r="1453" spans="1:7" x14ac:dyDescent="0.2">
      <c r="A1453" s="274" t="s">
        <v>229</v>
      </c>
      <c r="B1453" s="274" t="s">
        <v>402</v>
      </c>
      <c r="C1453" s="274" t="s">
        <v>365</v>
      </c>
      <c r="D1453" s="275"/>
      <c r="E1453" s="274"/>
      <c r="F1453" s="275" t="str">
        <f t="shared" si="44"/>
        <v/>
      </c>
      <c r="G1453" s="275" t="str">
        <f t="shared" si="45"/>
        <v/>
      </c>
    </row>
    <row r="1454" spans="1:7" x14ac:dyDescent="0.2">
      <c r="A1454" s="274" t="s">
        <v>230</v>
      </c>
      <c r="B1454" s="274" t="s">
        <v>52</v>
      </c>
      <c r="C1454" s="274" t="s">
        <v>365</v>
      </c>
      <c r="D1454" s="275"/>
      <c r="E1454" s="274"/>
      <c r="F1454" s="275" t="str">
        <f t="shared" si="44"/>
        <v/>
      </c>
      <c r="G1454" s="275" t="str">
        <f t="shared" si="45"/>
        <v/>
      </c>
    </row>
    <row r="1455" spans="1:7" x14ac:dyDescent="0.2">
      <c r="A1455" s="274" t="s">
        <v>230</v>
      </c>
      <c r="B1455" s="274" t="s">
        <v>401</v>
      </c>
      <c r="C1455" s="274" t="s">
        <v>365</v>
      </c>
      <c r="D1455" s="275"/>
      <c r="E1455" s="274"/>
      <c r="F1455" s="275" t="str">
        <f t="shared" si="44"/>
        <v/>
      </c>
      <c r="G1455" s="275" t="str">
        <f t="shared" si="45"/>
        <v/>
      </c>
    </row>
    <row r="1456" spans="1:7" x14ac:dyDescent="0.2">
      <c r="A1456" s="274" t="s">
        <v>231</v>
      </c>
      <c r="B1456" s="274" t="s">
        <v>52</v>
      </c>
      <c r="C1456" s="274" t="s">
        <v>365</v>
      </c>
      <c r="D1456" s="275"/>
      <c r="E1456" s="274"/>
      <c r="F1456" s="275" t="str">
        <f t="shared" si="44"/>
        <v/>
      </c>
      <c r="G1456" s="275" t="str">
        <f t="shared" si="45"/>
        <v/>
      </c>
    </row>
    <row r="1457" spans="1:7" x14ac:dyDescent="0.2">
      <c r="A1457" s="274" t="s">
        <v>231</v>
      </c>
      <c r="B1457" s="274" t="s">
        <v>402</v>
      </c>
      <c r="C1457" s="274" t="s">
        <v>365</v>
      </c>
      <c r="D1457" s="275"/>
      <c r="E1457" s="274"/>
      <c r="F1457" s="275" t="str">
        <f t="shared" si="44"/>
        <v/>
      </c>
      <c r="G1457" s="275" t="str">
        <f t="shared" si="45"/>
        <v/>
      </c>
    </row>
    <row r="1458" spans="1:7" x14ac:dyDescent="0.2">
      <c r="A1458" s="274" t="s">
        <v>232</v>
      </c>
      <c r="B1458" s="274" t="s">
        <v>54</v>
      </c>
      <c r="C1458" s="274" t="s">
        <v>365</v>
      </c>
      <c r="D1458" s="275"/>
      <c r="E1458" s="274"/>
      <c r="F1458" s="275" t="str">
        <f t="shared" si="44"/>
        <v/>
      </c>
      <c r="G1458" s="275" t="str">
        <f t="shared" si="45"/>
        <v/>
      </c>
    </row>
    <row r="1459" spans="1:7" x14ac:dyDescent="0.2">
      <c r="A1459" s="274" t="s">
        <v>232</v>
      </c>
      <c r="B1459" s="274" t="s">
        <v>398</v>
      </c>
      <c r="C1459" s="274" t="s">
        <v>365</v>
      </c>
      <c r="D1459" s="275"/>
      <c r="E1459" s="274"/>
      <c r="F1459" s="275" t="str">
        <f t="shared" si="44"/>
        <v/>
      </c>
      <c r="G1459" s="275" t="str">
        <f t="shared" si="45"/>
        <v/>
      </c>
    </row>
    <row r="1460" spans="1:7" x14ac:dyDescent="0.2">
      <c r="A1460" s="274" t="s">
        <v>232</v>
      </c>
      <c r="B1460" s="274" t="s">
        <v>480</v>
      </c>
      <c r="C1460" s="274" t="s">
        <v>365</v>
      </c>
      <c r="D1460" s="275"/>
      <c r="E1460" s="274"/>
      <c r="F1460" s="275" t="str">
        <f t="shared" si="44"/>
        <v/>
      </c>
      <c r="G1460" s="275" t="str">
        <f t="shared" si="45"/>
        <v/>
      </c>
    </row>
    <row r="1461" spans="1:7" x14ac:dyDescent="0.2">
      <c r="A1461" s="274" t="s">
        <v>233</v>
      </c>
      <c r="B1461" s="274" t="s">
        <v>52</v>
      </c>
      <c r="C1461" s="274" t="s">
        <v>365</v>
      </c>
      <c r="D1461" s="275"/>
      <c r="E1461" s="274"/>
      <c r="F1461" s="275" t="str">
        <f t="shared" si="44"/>
        <v/>
      </c>
      <c r="G1461" s="275" t="str">
        <f t="shared" si="45"/>
        <v/>
      </c>
    </row>
    <row r="1462" spans="1:7" x14ac:dyDescent="0.2">
      <c r="A1462" s="274" t="s">
        <v>233</v>
      </c>
      <c r="B1462" s="274" t="s">
        <v>398</v>
      </c>
      <c r="C1462" s="274" t="s">
        <v>365</v>
      </c>
      <c r="D1462" s="275"/>
      <c r="E1462" s="274"/>
      <c r="F1462" s="275" t="str">
        <f t="shared" si="44"/>
        <v/>
      </c>
      <c r="G1462" s="275" t="str">
        <f t="shared" si="45"/>
        <v/>
      </c>
    </row>
    <row r="1463" spans="1:7" x14ac:dyDescent="0.2">
      <c r="A1463" s="274" t="s">
        <v>233</v>
      </c>
      <c r="B1463" s="274" t="s">
        <v>480</v>
      </c>
      <c r="C1463" s="274" t="s">
        <v>365</v>
      </c>
      <c r="D1463" s="275"/>
      <c r="E1463" s="274"/>
      <c r="F1463" s="275" t="str">
        <f t="shared" si="44"/>
        <v/>
      </c>
      <c r="G1463" s="275" t="str">
        <f t="shared" si="45"/>
        <v/>
      </c>
    </row>
    <row r="1464" spans="1:7" x14ac:dyDescent="0.2">
      <c r="A1464" s="274" t="s">
        <v>234</v>
      </c>
      <c r="B1464" s="274" t="s">
        <v>52</v>
      </c>
      <c r="C1464" s="274" t="s">
        <v>365</v>
      </c>
      <c r="D1464" s="275"/>
      <c r="E1464" s="274"/>
      <c r="F1464" s="275" t="str">
        <f t="shared" si="44"/>
        <v/>
      </c>
      <c r="G1464" s="275" t="str">
        <f t="shared" si="45"/>
        <v/>
      </c>
    </row>
    <row r="1465" spans="1:7" x14ac:dyDescent="0.2">
      <c r="A1465" s="274" t="s">
        <v>234</v>
      </c>
      <c r="B1465" s="274" t="s">
        <v>402</v>
      </c>
      <c r="C1465" s="274" t="s">
        <v>365</v>
      </c>
      <c r="D1465" s="275"/>
      <c r="E1465" s="274"/>
      <c r="F1465" s="275" t="str">
        <f t="shared" si="44"/>
        <v/>
      </c>
      <c r="G1465" s="275" t="str">
        <f t="shared" si="45"/>
        <v/>
      </c>
    </row>
    <row r="1466" spans="1:7" x14ac:dyDescent="0.2">
      <c r="A1466" s="274" t="s">
        <v>234</v>
      </c>
      <c r="B1466" s="274" t="s">
        <v>480</v>
      </c>
      <c r="C1466" s="274" t="s">
        <v>365</v>
      </c>
      <c r="D1466" s="275"/>
      <c r="E1466" s="274"/>
      <c r="F1466" s="275" t="str">
        <f t="shared" si="44"/>
        <v/>
      </c>
      <c r="G1466" s="275" t="str">
        <f t="shared" si="45"/>
        <v/>
      </c>
    </row>
    <row r="1467" spans="1:7" x14ac:dyDescent="0.2">
      <c r="A1467" s="274" t="s">
        <v>449</v>
      </c>
      <c r="B1467" s="274" t="s">
        <v>400</v>
      </c>
      <c r="C1467" s="274" t="s">
        <v>361</v>
      </c>
      <c r="D1467" s="275"/>
      <c r="E1467" s="274"/>
      <c r="F1467" s="275" t="str">
        <f t="shared" si="44"/>
        <v/>
      </c>
      <c r="G1467" s="275" t="str">
        <f t="shared" si="45"/>
        <v/>
      </c>
    </row>
    <row r="1468" spans="1:7" x14ac:dyDescent="0.2">
      <c r="A1468" s="274" t="s">
        <v>449</v>
      </c>
      <c r="B1468" s="274" t="s">
        <v>55</v>
      </c>
      <c r="C1468" s="274" t="s">
        <v>361</v>
      </c>
      <c r="D1468" s="275"/>
      <c r="E1468" s="274"/>
      <c r="F1468" s="275" t="str">
        <f t="shared" si="44"/>
        <v/>
      </c>
      <c r="G1468" s="275" t="str">
        <f t="shared" si="45"/>
        <v/>
      </c>
    </row>
    <row r="1469" spans="1:7" x14ac:dyDescent="0.2">
      <c r="A1469" s="274" t="s">
        <v>235</v>
      </c>
      <c r="B1469" s="274" t="s">
        <v>402</v>
      </c>
      <c r="C1469" s="274" t="s">
        <v>361</v>
      </c>
      <c r="D1469" s="275"/>
      <c r="E1469" s="274"/>
      <c r="F1469" s="275" t="str">
        <f t="shared" si="44"/>
        <v/>
      </c>
      <c r="G1469" s="275" t="str">
        <f t="shared" si="45"/>
        <v/>
      </c>
    </row>
    <row r="1470" spans="1:7" x14ac:dyDescent="0.2">
      <c r="A1470" s="274" t="s">
        <v>235</v>
      </c>
      <c r="B1470" s="274" t="s">
        <v>55</v>
      </c>
      <c r="C1470" s="274" t="s">
        <v>361</v>
      </c>
      <c r="D1470" s="275"/>
      <c r="E1470" s="274"/>
      <c r="F1470" s="275" t="str">
        <f t="shared" si="44"/>
        <v/>
      </c>
      <c r="G1470" s="275" t="str">
        <f t="shared" si="45"/>
        <v/>
      </c>
    </row>
    <row r="1471" spans="1:7" x14ac:dyDescent="0.2">
      <c r="A1471" s="274" t="s">
        <v>236</v>
      </c>
      <c r="B1471" s="274" t="s">
        <v>52</v>
      </c>
      <c r="C1471" s="274" t="s">
        <v>361</v>
      </c>
      <c r="D1471" s="275"/>
      <c r="E1471" s="274"/>
      <c r="F1471" s="275" t="str">
        <f t="shared" si="44"/>
        <v/>
      </c>
      <c r="G1471" s="275" t="str">
        <f t="shared" si="45"/>
        <v/>
      </c>
    </row>
    <row r="1472" spans="1:7" x14ac:dyDescent="0.2">
      <c r="A1472" s="274" t="s">
        <v>236</v>
      </c>
      <c r="B1472" s="274" t="s">
        <v>401</v>
      </c>
      <c r="C1472" s="274" t="s">
        <v>361</v>
      </c>
      <c r="D1472" s="275"/>
      <c r="E1472" s="274"/>
      <c r="F1472" s="275" t="str">
        <f t="shared" si="44"/>
        <v/>
      </c>
      <c r="G1472" s="275" t="str">
        <f t="shared" si="45"/>
        <v/>
      </c>
    </row>
    <row r="1473" spans="1:7" x14ac:dyDescent="0.2">
      <c r="A1473" s="274" t="s">
        <v>237</v>
      </c>
      <c r="B1473" s="274" t="s">
        <v>52</v>
      </c>
      <c r="C1473" s="274" t="s">
        <v>361</v>
      </c>
      <c r="D1473" s="275"/>
      <c r="E1473" s="274"/>
      <c r="F1473" s="275" t="str">
        <f t="shared" si="44"/>
        <v/>
      </c>
      <c r="G1473" s="275" t="str">
        <f t="shared" si="45"/>
        <v/>
      </c>
    </row>
    <row r="1474" spans="1:7" x14ac:dyDescent="0.2">
      <c r="A1474" s="274" t="s">
        <v>237</v>
      </c>
      <c r="B1474" s="274" t="s">
        <v>402</v>
      </c>
      <c r="C1474" s="274" t="s">
        <v>361</v>
      </c>
      <c r="D1474" s="275"/>
      <c r="E1474" s="274"/>
      <c r="F1474" s="275" t="str">
        <f t="shared" si="44"/>
        <v/>
      </c>
      <c r="G1474" s="275" t="str">
        <f t="shared" si="45"/>
        <v/>
      </c>
    </row>
    <row r="1475" spans="1:7" x14ac:dyDescent="0.2">
      <c r="A1475" s="274" t="s">
        <v>237</v>
      </c>
      <c r="B1475" s="274" t="s">
        <v>480</v>
      </c>
      <c r="C1475" s="274" t="s">
        <v>361</v>
      </c>
      <c r="D1475" s="275"/>
      <c r="E1475" s="274"/>
      <c r="F1475" s="275" t="str">
        <f t="shared" si="44"/>
        <v/>
      </c>
      <c r="G1475" s="275" t="str">
        <f t="shared" si="45"/>
        <v/>
      </c>
    </row>
    <row r="1476" spans="1:7" x14ac:dyDescent="0.2">
      <c r="A1476" s="274" t="s">
        <v>8863</v>
      </c>
      <c r="B1476" s="274" t="s">
        <v>54</v>
      </c>
      <c r="C1476" s="274" t="s">
        <v>361</v>
      </c>
      <c r="D1476" s="275"/>
      <c r="E1476" s="274"/>
      <c r="F1476" s="275" t="str">
        <f t="shared" si="44"/>
        <v/>
      </c>
      <c r="G1476" s="275" t="str">
        <f t="shared" si="45"/>
        <v/>
      </c>
    </row>
    <row r="1477" spans="1:7" x14ac:dyDescent="0.2">
      <c r="A1477" s="274" t="s">
        <v>8863</v>
      </c>
      <c r="B1477" s="274" t="s">
        <v>404</v>
      </c>
      <c r="C1477" s="274" t="s">
        <v>361</v>
      </c>
      <c r="D1477" s="275"/>
      <c r="E1477" s="274"/>
      <c r="F1477" s="275" t="str">
        <f t="shared" si="44"/>
        <v/>
      </c>
      <c r="G1477" s="275" t="str">
        <f t="shared" si="45"/>
        <v/>
      </c>
    </row>
    <row r="1478" spans="1:7" x14ac:dyDescent="0.2">
      <c r="A1478" s="274" t="s">
        <v>442</v>
      </c>
      <c r="B1478" s="274" t="s">
        <v>399</v>
      </c>
      <c r="C1478" s="274" t="s">
        <v>361</v>
      </c>
      <c r="D1478" s="275">
        <v>0.13936535629999999</v>
      </c>
      <c r="E1478" s="274"/>
      <c r="F1478" s="275" t="str">
        <f t="shared" ref="F1478:F1541" si="46">IF(D1478&lt;0,D1478,"")</f>
        <v/>
      </c>
      <c r="G1478" s="275">
        <f t="shared" ref="G1478:G1541" si="47">IF(D1478&gt;0,D1478,"")</f>
        <v>0.13936535629999999</v>
      </c>
    </row>
    <row r="1479" spans="1:7" x14ac:dyDescent="0.2">
      <c r="A1479" s="274" t="s">
        <v>442</v>
      </c>
      <c r="B1479" s="274" t="s">
        <v>9414</v>
      </c>
      <c r="C1479" s="274"/>
      <c r="D1479" s="275">
        <v>-0.13936535629999999</v>
      </c>
      <c r="E1479" s="274"/>
      <c r="F1479" s="275">
        <f t="shared" si="46"/>
        <v>-0.13936535629999999</v>
      </c>
      <c r="G1479" s="275" t="str">
        <f t="shared" si="47"/>
        <v/>
      </c>
    </row>
    <row r="1480" spans="1:7" x14ac:dyDescent="0.2">
      <c r="A1480" s="274" t="s">
        <v>442</v>
      </c>
      <c r="B1480" s="274" t="s">
        <v>400</v>
      </c>
      <c r="C1480" s="274" t="s">
        <v>361</v>
      </c>
      <c r="D1480" s="275"/>
      <c r="E1480" s="274"/>
      <c r="F1480" s="275" t="str">
        <f t="shared" si="46"/>
        <v/>
      </c>
      <c r="G1480" s="275" t="str">
        <f t="shared" si="47"/>
        <v/>
      </c>
    </row>
    <row r="1481" spans="1:7" x14ac:dyDescent="0.2">
      <c r="A1481" s="274" t="s">
        <v>244</v>
      </c>
      <c r="B1481" s="274" t="s">
        <v>399</v>
      </c>
      <c r="C1481" s="274" t="s">
        <v>358</v>
      </c>
      <c r="D1481" s="275">
        <v>2.0156674020000002E-6</v>
      </c>
      <c r="E1481" s="274"/>
      <c r="F1481" s="275" t="str">
        <f t="shared" si="46"/>
        <v/>
      </c>
      <c r="G1481" s="275">
        <f t="shared" si="47"/>
        <v>2.0156674020000002E-6</v>
      </c>
    </row>
    <row r="1482" spans="1:7" x14ac:dyDescent="0.2">
      <c r="A1482" s="274" t="s">
        <v>244</v>
      </c>
      <c r="B1482" s="274" t="s">
        <v>9414</v>
      </c>
      <c r="C1482" s="274"/>
      <c r="D1482" s="275">
        <v>-1.313114865E-6</v>
      </c>
      <c r="E1482" s="274"/>
      <c r="F1482" s="275">
        <f t="shared" si="46"/>
        <v>-1.313114865E-6</v>
      </c>
      <c r="G1482" s="275" t="str">
        <f t="shared" si="47"/>
        <v/>
      </c>
    </row>
    <row r="1483" spans="1:7" x14ac:dyDescent="0.2">
      <c r="A1483" s="274" t="s">
        <v>244</v>
      </c>
      <c r="B1483" s="274" t="s">
        <v>52</v>
      </c>
      <c r="C1483" s="274" t="s">
        <v>358</v>
      </c>
      <c r="D1483" s="275"/>
      <c r="E1483" s="274"/>
      <c r="F1483" s="275" t="str">
        <f t="shared" si="46"/>
        <v/>
      </c>
      <c r="G1483" s="275" t="str">
        <f t="shared" si="47"/>
        <v/>
      </c>
    </row>
    <row r="1484" spans="1:7" x14ac:dyDescent="0.2">
      <c r="A1484" s="274" t="s">
        <v>244</v>
      </c>
      <c r="B1484" s="274" t="s">
        <v>8272</v>
      </c>
      <c r="C1484" s="274" t="s">
        <v>358</v>
      </c>
      <c r="D1484" s="275">
        <v>-7.0255253700000005E-7</v>
      </c>
      <c r="E1484" s="274"/>
      <c r="F1484" s="275">
        <f t="shared" si="46"/>
        <v>-7.0255253700000005E-7</v>
      </c>
      <c r="G1484" s="275" t="str">
        <f t="shared" si="47"/>
        <v/>
      </c>
    </row>
    <row r="1485" spans="1:7" x14ac:dyDescent="0.2">
      <c r="A1485" s="274" t="s">
        <v>8864</v>
      </c>
      <c r="B1485" s="274" t="s">
        <v>8348</v>
      </c>
      <c r="C1485" s="274" t="s">
        <v>358</v>
      </c>
      <c r="D1485" s="275"/>
      <c r="E1485" s="274"/>
      <c r="F1485" s="275" t="str">
        <f t="shared" si="46"/>
        <v/>
      </c>
      <c r="G1485" s="275" t="str">
        <f t="shared" si="47"/>
        <v/>
      </c>
    </row>
    <row r="1486" spans="1:7" x14ac:dyDescent="0.2">
      <c r="A1486" s="274" t="s">
        <v>8864</v>
      </c>
      <c r="B1486" s="274" t="s">
        <v>8295</v>
      </c>
      <c r="C1486" s="274" t="s">
        <v>358</v>
      </c>
      <c r="D1486" s="275"/>
      <c r="E1486" s="274"/>
      <c r="F1486" s="275" t="str">
        <f t="shared" si="46"/>
        <v/>
      </c>
      <c r="G1486" s="275" t="str">
        <f t="shared" si="47"/>
        <v/>
      </c>
    </row>
    <row r="1487" spans="1:7" x14ac:dyDescent="0.2">
      <c r="A1487" s="274" t="s">
        <v>8864</v>
      </c>
      <c r="B1487" s="274" t="s">
        <v>8349</v>
      </c>
      <c r="C1487" s="274" t="s">
        <v>358</v>
      </c>
      <c r="D1487" s="275"/>
      <c r="E1487" s="274"/>
      <c r="F1487" s="275" t="str">
        <f t="shared" si="46"/>
        <v/>
      </c>
      <c r="G1487" s="275" t="str">
        <f t="shared" si="47"/>
        <v/>
      </c>
    </row>
    <row r="1488" spans="1:7" x14ac:dyDescent="0.2">
      <c r="A1488" s="274" t="s">
        <v>8864</v>
      </c>
      <c r="B1488" s="274" t="s">
        <v>8296</v>
      </c>
      <c r="C1488" s="274" t="s">
        <v>358</v>
      </c>
      <c r="D1488" s="275"/>
      <c r="E1488" s="274"/>
      <c r="F1488" s="275" t="str">
        <f t="shared" si="46"/>
        <v/>
      </c>
      <c r="G1488" s="275" t="str">
        <f t="shared" si="47"/>
        <v/>
      </c>
    </row>
    <row r="1489" spans="1:7" x14ac:dyDescent="0.2">
      <c r="A1489" s="274" t="s">
        <v>8864</v>
      </c>
      <c r="B1489" s="274" t="s">
        <v>8294</v>
      </c>
      <c r="C1489" s="274" t="s">
        <v>358</v>
      </c>
      <c r="D1489" s="275"/>
      <c r="E1489" s="274"/>
      <c r="F1489" s="275" t="str">
        <f t="shared" si="46"/>
        <v/>
      </c>
      <c r="G1489" s="275" t="str">
        <f t="shared" si="47"/>
        <v/>
      </c>
    </row>
    <row r="1490" spans="1:7" x14ac:dyDescent="0.2">
      <c r="A1490" s="274" t="s">
        <v>8864</v>
      </c>
      <c r="B1490" s="274" t="s">
        <v>8309</v>
      </c>
      <c r="C1490" s="274" t="s">
        <v>358</v>
      </c>
      <c r="D1490" s="275"/>
      <c r="E1490" s="274"/>
      <c r="F1490" s="275" t="str">
        <f t="shared" si="46"/>
        <v/>
      </c>
      <c r="G1490" s="275" t="str">
        <f t="shared" si="47"/>
        <v/>
      </c>
    </row>
    <row r="1491" spans="1:7" x14ac:dyDescent="0.2">
      <c r="A1491" s="274" t="s">
        <v>8864</v>
      </c>
      <c r="B1491" s="274" t="s">
        <v>8308</v>
      </c>
      <c r="C1491" s="274" t="s">
        <v>358</v>
      </c>
      <c r="D1491" s="275"/>
      <c r="E1491" s="274"/>
      <c r="F1491" s="275" t="str">
        <f t="shared" si="46"/>
        <v/>
      </c>
      <c r="G1491" s="275" t="str">
        <f t="shared" si="47"/>
        <v/>
      </c>
    </row>
    <row r="1492" spans="1:7" x14ac:dyDescent="0.2">
      <c r="A1492" s="274" t="s">
        <v>8864</v>
      </c>
      <c r="B1492" s="274" t="s">
        <v>8299</v>
      </c>
      <c r="C1492" s="274" t="s">
        <v>358</v>
      </c>
      <c r="D1492" s="275"/>
      <c r="E1492" s="274"/>
      <c r="F1492" s="275" t="str">
        <f t="shared" si="46"/>
        <v/>
      </c>
      <c r="G1492" s="275" t="str">
        <f t="shared" si="47"/>
        <v/>
      </c>
    </row>
    <row r="1493" spans="1:7" x14ac:dyDescent="0.2">
      <c r="A1493" s="274" t="s">
        <v>8864</v>
      </c>
      <c r="B1493" s="274" t="s">
        <v>8311</v>
      </c>
      <c r="C1493" s="274" t="s">
        <v>358</v>
      </c>
      <c r="D1493" s="275"/>
      <c r="E1493" s="274"/>
      <c r="F1493" s="275" t="str">
        <f t="shared" si="46"/>
        <v/>
      </c>
      <c r="G1493" s="275" t="str">
        <f t="shared" si="47"/>
        <v/>
      </c>
    </row>
    <row r="1494" spans="1:7" x14ac:dyDescent="0.2">
      <c r="A1494" s="274" t="s">
        <v>8864</v>
      </c>
      <c r="B1494" s="274" t="s">
        <v>8320</v>
      </c>
      <c r="C1494" s="274" t="s">
        <v>358</v>
      </c>
      <c r="D1494" s="275"/>
      <c r="E1494" s="274"/>
      <c r="F1494" s="275" t="str">
        <f t="shared" si="46"/>
        <v/>
      </c>
      <c r="G1494" s="275" t="str">
        <f t="shared" si="47"/>
        <v/>
      </c>
    </row>
    <row r="1495" spans="1:7" x14ac:dyDescent="0.2">
      <c r="A1495" s="274" t="s">
        <v>8864</v>
      </c>
      <c r="B1495" s="274" t="s">
        <v>8303</v>
      </c>
      <c r="C1495" s="274" t="s">
        <v>358</v>
      </c>
      <c r="D1495" s="275"/>
      <c r="E1495" s="274"/>
      <c r="F1495" s="275" t="str">
        <f t="shared" si="46"/>
        <v/>
      </c>
      <c r="G1495" s="275" t="str">
        <f t="shared" si="47"/>
        <v/>
      </c>
    </row>
    <row r="1496" spans="1:7" x14ac:dyDescent="0.2">
      <c r="A1496" s="274" t="s">
        <v>8864</v>
      </c>
      <c r="B1496" s="274" t="s">
        <v>8288</v>
      </c>
      <c r="C1496" s="274" t="s">
        <v>358</v>
      </c>
      <c r="D1496" s="275"/>
      <c r="E1496" s="274"/>
      <c r="F1496" s="275" t="str">
        <f t="shared" si="46"/>
        <v/>
      </c>
      <c r="G1496" s="275" t="str">
        <f t="shared" si="47"/>
        <v/>
      </c>
    </row>
    <row r="1497" spans="1:7" x14ac:dyDescent="0.2">
      <c r="A1497" s="274" t="s">
        <v>8864</v>
      </c>
      <c r="B1497" s="274" t="s">
        <v>52</v>
      </c>
      <c r="C1497" s="274" t="s">
        <v>358</v>
      </c>
      <c r="D1497" s="275"/>
      <c r="E1497" s="274"/>
      <c r="F1497" s="275" t="str">
        <f t="shared" si="46"/>
        <v/>
      </c>
      <c r="G1497" s="275" t="str">
        <f t="shared" si="47"/>
        <v/>
      </c>
    </row>
    <row r="1498" spans="1:7" x14ac:dyDescent="0.2">
      <c r="A1498" s="274" t="s">
        <v>8864</v>
      </c>
      <c r="B1498" s="274" t="s">
        <v>401</v>
      </c>
      <c r="C1498" s="274" t="s">
        <v>358</v>
      </c>
      <c r="D1498" s="275"/>
      <c r="E1498" s="274"/>
      <c r="F1498" s="275" t="str">
        <f t="shared" si="46"/>
        <v/>
      </c>
      <c r="G1498" s="275" t="str">
        <f t="shared" si="47"/>
        <v/>
      </c>
    </row>
    <row r="1499" spans="1:7" x14ac:dyDescent="0.2">
      <c r="A1499" s="274" t="s">
        <v>8864</v>
      </c>
      <c r="B1499" s="274" t="s">
        <v>8297</v>
      </c>
      <c r="C1499" s="274" t="s">
        <v>358</v>
      </c>
      <c r="D1499" s="275"/>
      <c r="E1499" s="274"/>
      <c r="F1499" s="275" t="str">
        <f t="shared" si="46"/>
        <v/>
      </c>
      <c r="G1499" s="275" t="str">
        <f t="shared" si="47"/>
        <v/>
      </c>
    </row>
    <row r="1500" spans="1:7" x14ac:dyDescent="0.2">
      <c r="A1500" s="274" t="s">
        <v>8864</v>
      </c>
      <c r="B1500" s="274" t="s">
        <v>8298</v>
      </c>
      <c r="C1500" s="274" t="s">
        <v>358</v>
      </c>
      <c r="D1500" s="275"/>
      <c r="E1500" s="274"/>
      <c r="F1500" s="275" t="str">
        <f t="shared" si="46"/>
        <v/>
      </c>
      <c r="G1500" s="275" t="str">
        <f t="shared" si="47"/>
        <v/>
      </c>
    </row>
    <row r="1501" spans="1:7" x14ac:dyDescent="0.2">
      <c r="A1501" s="274" t="s">
        <v>8864</v>
      </c>
      <c r="B1501" s="274" t="s">
        <v>8268</v>
      </c>
      <c r="C1501" s="274" t="s">
        <v>358</v>
      </c>
      <c r="D1501" s="275"/>
      <c r="E1501" s="274"/>
      <c r="F1501" s="275" t="str">
        <f t="shared" si="46"/>
        <v/>
      </c>
      <c r="G1501" s="275" t="str">
        <f t="shared" si="47"/>
        <v/>
      </c>
    </row>
    <row r="1502" spans="1:7" x14ac:dyDescent="0.2">
      <c r="A1502" s="274" t="s">
        <v>8864</v>
      </c>
      <c r="B1502" s="274" t="s">
        <v>8266</v>
      </c>
      <c r="C1502" s="274" t="s">
        <v>358</v>
      </c>
      <c r="D1502" s="275"/>
      <c r="E1502" s="274"/>
      <c r="F1502" s="275" t="str">
        <f t="shared" si="46"/>
        <v/>
      </c>
      <c r="G1502" s="275" t="str">
        <f t="shared" si="47"/>
        <v/>
      </c>
    </row>
    <row r="1503" spans="1:7" x14ac:dyDescent="0.2">
      <c r="A1503" s="274" t="s">
        <v>8864</v>
      </c>
      <c r="B1503" s="274" t="s">
        <v>8262</v>
      </c>
      <c r="C1503" s="274" t="s">
        <v>358</v>
      </c>
      <c r="D1503" s="275"/>
      <c r="E1503" s="274"/>
      <c r="F1503" s="275" t="str">
        <f t="shared" si="46"/>
        <v/>
      </c>
      <c r="G1503" s="275" t="str">
        <f t="shared" si="47"/>
        <v/>
      </c>
    </row>
    <row r="1504" spans="1:7" x14ac:dyDescent="0.2">
      <c r="A1504" s="274" t="s">
        <v>8864</v>
      </c>
      <c r="B1504" s="274" t="s">
        <v>8274</v>
      </c>
      <c r="C1504" s="274" t="s">
        <v>358</v>
      </c>
      <c r="D1504" s="275"/>
      <c r="E1504" s="274"/>
      <c r="F1504" s="275" t="str">
        <f t="shared" si="46"/>
        <v/>
      </c>
      <c r="G1504" s="275" t="str">
        <f t="shared" si="47"/>
        <v/>
      </c>
    </row>
    <row r="1505" spans="1:7" x14ac:dyDescent="0.2">
      <c r="A1505" s="274" t="s">
        <v>8864</v>
      </c>
      <c r="B1505" s="274" t="s">
        <v>8267</v>
      </c>
      <c r="C1505" s="274" t="s">
        <v>358</v>
      </c>
      <c r="D1505" s="275"/>
      <c r="E1505" s="274"/>
      <c r="F1505" s="275" t="str">
        <f t="shared" si="46"/>
        <v/>
      </c>
      <c r="G1505" s="275" t="str">
        <f t="shared" si="47"/>
        <v/>
      </c>
    </row>
    <row r="1506" spans="1:7" x14ac:dyDescent="0.2">
      <c r="A1506" s="274" t="s">
        <v>8864</v>
      </c>
      <c r="B1506" s="274" t="s">
        <v>403</v>
      </c>
      <c r="C1506" s="274" t="s">
        <v>358</v>
      </c>
      <c r="D1506" s="275"/>
      <c r="E1506" s="274"/>
      <c r="F1506" s="275" t="str">
        <f t="shared" si="46"/>
        <v/>
      </c>
      <c r="G1506" s="275" t="str">
        <f t="shared" si="47"/>
        <v/>
      </c>
    </row>
    <row r="1507" spans="1:7" x14ac:dyDescent="0.2">
      <c r="A1507" s="274" t="s">
        <v>8864</v>
      </c>
      <c r="B1507" s="274" t="s">
        <v>55</v>
      </c>
      <c r="C1507" s="274" t="s">
        <v>358</v>
      </c>
      <c r="D1507" s="275"/>
      <c r="E1507" s="274"/>
      <c r="F1507" s="275" t="str">
        <f t="shared" si="46"/>
        <v/>
      </c>
      <c r="G1507" s="275" t="str">
        <f t="shared" si="47"/>
        <v/>
      </c>
    </row>
    <row r="1508" spans="1:7" x14ac:dyDescent="0.2">
      <c r="A1508" s="274" t="s">
        <v>248</v>
      </c>
      <c r="B1508" s="274" t="s">
        <v>8296</v>
      </c>
      <c r="C1508" s="274" t="s">
        <v>358</v>
      </c>
      <c r="D1508" s="275">
        <v>-5.6988024049999999E-7</v>
      </c>
      <c r="E1508" s="274"/>
      <c r="F1508" s="275">
        <f t="shared" si="46"/>
        <v>-5.6988024049999999E-7</v>
      </c>
      <c r="G1508" s="275" t="str">
        <f t="shared" si="47"/>
        <v/>
      </c>
    </row>
    <row r="1509" spans="1:7" x14ac:dyDescent="0.2">
      <c r="A1509" s="274" t="s">
        <v>248</v>
      </c>
      <c r="B1509" s="274" t="s">
        <v>8294</v>
      </c>
      <c r="C1509" s="274" t="s">
        <v>358</v>
      </c>
      <c r="D1509" s="275">
        <v>-6.6743687180000004E-7</v>
      </c>
      <c r="E1509" s="274"/>
      <c r="F1509" s="275">
        <f t="shared" si="46"/>
        <v>-6.6743687180000004E-7</v>
      </c>
      <c r="G1509" s="275" t="str">
        <f t="shared" si="47"/>
        <v/>
      </c>
    </row>
    <row r="1510" spans="1:7" x14ac:dyDescent="0.2">
      <c r="A1510" s="274" t="s">
        <v>248</v>
      </c>
      <c r="B1510" s="274" t="s">
        <v>8311</v>
      </c>
      <c r="C1510" s="274" t="s">
        <v>358</v>
      </c>
      <c r="D1510" s="275">
        <v>1.3500103210000001E-6</v>
      </c>
      <c r="E1510" s="274"/>
      <c r="F1510" s="275" t="str">
        <f t="shared" si="46"/>
        <v/>
      </c>
      <c r="G1510" s="275">
        <f t="shared" si="47"/>
        <v>1.3500103210000001E-6</v>
      </c>
    </row>
    <row r="1511" spans="1:7" x14ac:dyDescent="0.2">
      <c r="A1511" s="274" t="s">
        <v>248</v>
      </c>
      <c r="B1511" s="274" t="s">
        <v>9414</v>
      </c>
      <c r="C1511" s="274"/>
      <c r="D1511" s="275">
        <v>-1.126932083E-7</v>
      </c>
      <c r="E1511" s="274"/>
      <c r="F1511" s="275">
        <f t="shared" si="46"/>
        <v>-1.126932083E-7</v>
      </c>
      <c r="G1511" s="275" t="str">
        <f t="shared" si="47"/>
        <v/>
      </c>
    </row>
    <row r="1512" spans="1:7" x14ac:dyDescent="0.2">
      <c r="A1512" s="274" t="s">
        <v>248</v>
      </c>
      <c r="B1512" s="274" t="s">
        <v>401</v>
      </c>
      <c r="C1512" s="274" t="s">
        <v>358</v>
      </c>
      <c r="D1512" s="275"/>
      <c r="E1512" s="274"/>
      <c r="F1512" s="275" t="str">
        <f t="shared" si="46"/>
        <v/>
      </c>
      <c r="G1512" s="275" t="str">
        <f t="shared" si="47"/>
        <v/>
      </c>
    </row>
    <row r="1513" spans="1:7" x14ac:dyDescent="0.2">
      <c r="A1513" s="274" t="s">
        <v>248</v>
      </c>
      <c r="B1513" s="274" t="s">
        <v>55</v>
      </c>
      <c r="C1513" s="274" t="s">
        <v>358</v>
      </c>
      <c r="D1513" s="275"/>
      <c r="E1513" s="274"/>
      <c r="F1513" s="275" t="str">
        <f t="shared" si="46"/>
        <v/>
      </c>
      <c r="G1513" s="275" t="str">
        <f t="shared" si="47"/>
        <v/>
      </c>
    </row>
    <row r="1514" spans="1:7" x14ac:dyDescent="0.2">
      <c r="A1514" s="274" t="s">
        <v>8865</v>
      </c>
      <c r="B1514" s="274" t="s">
        <v>8295</v>
      </c>
      <c r="C1514" s="274" t="s">
        <v>358</v>
      </c>
      <c r="D1514" s="275"/>
      <c r="E1514" s="274"/>
      <c r="F1514" s="275" t="str">
        <f t="shared" si="46"/>
        <v/>
      </c>
      <c r="G1514" s="275" t="str">
        <f t="shared" si="47"/>
        <v/>
      </c>
    </row>
    <row r="1515" spans="1:7" x14ac:dyDescent="0.2">
      <c r="A1515" s="274" t="s">
        <v>8865</v>
      </c>
      <c r="B1515" s="274" t="s">
        <v>8288</v>
      </c>
      <c r="C1515" s="274" t="s">
        <v>358</v>
      </c>
      <c r="D1515" s="275"/>
      <c r="E1515" s="274"/>
      <c r="F1515" s="275" t="str">
        <f t="shared" si="46"/>
        <v/>
      </c>
      <c r="G1515" s="275" t="str">
        <f t="shared" si="47"/>
        <v/>
      </c>
    </row>
    <row r="1516" spans="1:7" x14ac:dyDescent="0.2">
      <c r="A1516" s="274" t="s">
        <v>8865</v>
      </c>
      <c r="B1516" s="274" t="s">
        <v>52</v>
      </c>
      <c r="C1516" s="274" t="s">
        <v>358</v>
      </c>
      <c r="D1516" s="275"/>
      <c r="E1516" s="274"/>
      <c r="F1516" s="275" t="str">
        <f t="shared" si="46"/>
        <v/>
      </c>
      <c r="G1516" s="275" t="str">
        <f t="shared" si="47"/>
        <v/>
      </c>
    </row>
    <row r="1517" spans="1:7" x14ac:dyDescent="0.2">
      <c r="A1517" s="274" t="s">
        <v>8865</v>
      </c>
      <c r="B1517" s="274" t="s">
        <v>401</v>
      </c>
      <c r="C1517" s="274" t="s">
        <v>358</v>
      </c>
      <c r="D1517" s="275"/>
      <c r="E1517" s="274"/>
      <c r="F1517" s="275" t="str">
        <f t="shared" si="46"/>
        <v/>
      </c>
      <c r="G1517" s="275" t="str">
        <f t="shared" si="47"/>
        <v/>
      </c>
    </row>
    <row r="1518" spans="1:7" x14ac:dyDescent="0.2">
      <c r="A1518" s="274" t="s">
        <v>8865</v>
      </c>
      <c r="B1518" s="274" t="s">
        <v>8298</v>
      </c>
      <c r="C1518" s="274" t="s">
        <v>358</v>
      </c>
      <c r="D1518" s="275"/>
      <c r="E1518" s="274"/>
      <c r="F1518" s="275" t="str">
        <f t="shared" si="46"/>
        <v/>
      </c>
      <c r="G1518" s="275" t="str">
        <f t="shared" si="47"/>
        <v/>
      </c>
    </row>
    <row r="1519" spans="1:7" x14ac:dyDescent="0.2">
      <c r="A1519" s="274" t="s">
        <v>8865</v>
      </c>
      <c r="B1519" s="274" t="s">
        <v>8268</v>
      </c>
      <c r="C1519" s="274" t="s">
        <v>358</v>
      </c>
      <c r="D1519" s="275"/>
      <c r="E1519" s="274"/>
      <c r="F1519" s="275" t="str">
        <f t="shared" si="46"/>
        <v/>
      </c>
      <c r="G1519" s="275" t="str">
        <f t="shared" si="47"/>
        <v/>
      </c>
    </row>
    <row r="1520" spans="1:7" x14ac:dyDescent="0.2">
      <c r="A1520" s="274" t="s">
        <v>8865</v>
      </c>
      <c r="B1520" s="274" t="s">
        <v>8266</v>
      </c>
      <c r="C1520" s="274" t="s">
        <v>358</v>
      </c>
      <c r="D1520" s="275"/>
      <c r="E1520" s="274"/>
      <c r="F1520" s="275" t="str">
        <f t="shared" si="46"/>
        <v/>
      </c>
      <c r="G1520" s="275" t="str">
        <f t="shared" si="47"/>
        <v/>
      </c>
    </row>
    <row r="1521" spans="1:7" x14ac:dyDescent="0.2">
      <c r="A1521" s="274" t="s">
        <v>8865</v>
      </c>
      <c r="B1521" s="274" t="s">
        <v>8272</v>
      </c>
      <c r="C1521" s="274" t="s">
        <v>358</v>
      </c>
      <c r="D1521" s="275"/>
      <c r="E1521" s="274"/>
      <c r="F1521" s="275" t="str">
        <f t="shared" si="46"/>
        <v/>
      </c>
      <c r="G1521" s="275" t="str">
        <f t="shared" si="47"/>
        <v/>
      </c>
    </row>
    <row r="1522" spans="1:7" x14ac:dyDescent="0.2">
      <c r="A1522" s="274" t="s">
        <v>8865</v>
      </c>
      <c r="B1522" s="274" t="s">
        <v>8267</v>
      </c>
      <c r="C1522" s="274" t="s">
        <v>358</v>
      </c>
      <c r="D1522" s="275"/>
      <c r="E1522" s="274"/>
      <c r="F1522" s="275" t="str">
        <f t="shared" si="46"/>
        <v/>
      </c>
      <c r="G1522" s="275" t="str">
        <f t="shared" si="47"/>
        <v/>
      </c>
    </row>
    <row r="1523" spans="1:7" x14ac:dyDescent="0.2">
      <c r="A1523" s="274" t="s">
        <v>450</v>
      </c>
      <c r="B1523" s="274" t="s">
        <v>54</v>
      </c>
      <c r="C1523" s="274" t="s">
        <v>358</v>
      </c>
      <c r="D1523" s="275"/>
      <c r="E1523" s="274"/>
      <c r="F1523" s="275" t="str">
        <f t="shared" si="46"/>
        <v/>
      </c>
      <c r="G1523" s="275" t="str">
        <f t="shared" si="47"/>
        <v/>
      </c>
    </row>
    <row r="1524" spans="1:7" x14ac:dyDescent="0.2">
      <c r="A1524" s="274" t="s">
        <v>450</v>
      </c>
      <c r="B1524" s="274" t="s">
        <v>400</v>
      </c>
      <c r="C1524" s="274" t="s">
        <v>358</v>
      </c>
      <c r="D1524" s="275"/>
      <c r="E1524" s="274"/>
      <c r="F1524" s="275" t="str">
        <f t="shared" si="46"/>
        <v/>
      </c>
      <c r="G1524" s="275" t="str">
        <f t="shared" si="47"/>
        <v/>
      </c>
    </row>
    <row r="1525" spans="1:7" x14ac:dyDescent="0.2">
      <c r="A1525" s="274" t="s">
        <v>443</v>
      </c>
      <c r="B1525" s="274" t="s">
        <v>54</v>
      </c>
      <c r="C1525" s="274" t="s">
        <v>358</v>
      </c>
      <c r="D1525" s="275"/>
      <c r="E1525" s="274"/>
      <c r="F1525" s="275" t="str">
        <f t="shared" si="46"/>
        <v/>
      </c>
      <c r="G1525" s="275" t="str">
        <f t="shared" si="47"/>
        <v/>
      </c>
    </row>
    <row r="1526" spans="1:7" x14ac:dyDescent="0.2">
      <c r="A1526" s="274" t="s">
        <v>443</v>
      </c>
      <c r="B1526" s="274" t="s">
        <v>404</v>
      </c>
      <c r="C1526" s="274" t="s">
        <v>358</v>
      </c>
      <c r="D1526" s="275"/>
      <c r="E1526" s="274"/>
      <c r="F1526" s="275" t="str">
        <f t="shared" si="46"/>
        <v/>
      </c>
      <c r="G1526" s="275" t="str">
        <f t="shared" si="47"/>
        <v/>
      </c>
    </row>
    <row r="1527" spans="1:7" x14ac:dyDescent="0.2">
      <c r="A1527" s="274" t="s">
        <v>451</v>
      </c>
      <c r="B1527" s="274" t="s">
        <v>400</v>
      </c>
      <c r="C1527" s="274" t="s">
        <v>358</v>
      </c>
      <c r="D1527" s="275"/>
      <c r="E1527" s="274"/>
      <c r="F1527" s="275" t="str">
        <f t="shared" si="46"/>
        <v/>
      </c>
      <c r="G1527" s="275" t="str">
        <f t="shared" si="47"/>
        <v/>
      </c>
    </row>
    <row r="1528" spans="1:7" x14ac:dyDescent="0.2">
      <c r="A1528" s="274" t="s">
        <v>451</v>
      </c>
      <c r="B1528" s="274" t="s">
        <v>55</v>
      </c>
      <c r="C1528" s="274" t="s">
        <v>358</v>
      </c>
      <c r="D1528" s="275"/>
      <c r="E1528" s="274"/>
      <c r="F1528" s="275" t="str">
        <f t="shared" si="46"/>
        <v/>
      </c>
      <c r="G1528" s="275" t="str">
        <f t="shared" si="47"/>
        <v/>
      </c>
    </row>
    <row r="1529" spans="1:7" x14ac:dyDescent="0.2">
      <c r="A1529" s="274" t="s">
        <v>452</v>
      </c>
      <c r="B1529" s="274" t="s">
        <v>399</v>
      </c>
      <c r="C1529" s="274" t="s">
        <v>358</v>
      </c>
      <c r="D1529" s="275"/>
      <c r="E1529" s="274"/>
      <c r="F1529" s="275" t="str">
        <f t="shared" si="46"/>
        <v/>
      </c>
      <c r="G1529" s="275" t="str">
        <f t="shared" si="47"/>
        <v/>
      </c>
    </row>
    <row r="1530" spans="1:7" x14ac:dyDescent="0.2">
      <c r="A1530" s="274" t="s">
        <v>452</v>
      </c>
      <c r="B1530" s="274" t="s">
        <v>400</v>
      </c>
      <c r="C1530" s="274" t="s">
        <v>358</v>
      </c>
      <c r="D1530" s="275"/>
      <c r="E1530" s="274"/>
      <c r="F1530" s="275" t="str">
        <f t="shared" si="46"/>
        <v/>
      </c>
      <c r="G1530" s="275" t="str">
        <f t="shared" si="47"/>
        <v/>
      </c>
    </row>
    <row r="1531" spans="1:7" x14ac:dyDescent="0.2">
      <c r="A1531" s="274" t="s">
        <v>444</v>
      </c>
      <c r="B1531" s="274" t="s">
        <v>399</v>
      </c>
      <c r="C1531" s="274" t="s">
        <v>358</v>
      </c>
      <c r="D1531" s="275"/>
      <c r="E1531" s="274"/>
      <c r="F1531" s="275" t="str">
        <f t="shared" si="46"/>
        <v/>
      </c>
      <c r="G1531" s="275" t="str">
        <f t="shared" si="47"/>
        <v/>
      </c>
    </row>
    <row r="1532" spans="1:7" x14ac:dyDescent="0.2">
      <c r="A1532" s="274" t="s">
        <v>444</v>
      </c>
      <c r="B1532" s="274" t="s">
        <v>400</v>
      </c>
      <c r="C1532" s="274" t="s">
        <v>358</v>
      </c>
      <c r="D1532" s="275"/>
      <c r="E1532" s="274"/>
      <c r="F1532" s="275" t="str">
        <f t="shared" si="46"/>
        <v/>
      </c>
      <c r="G1532" s="275" t="str">
        <f t="shared" si="47"/>
        <v/>
      </c>
    </row>
    <row r="1533" spans="1:7" x14ac:dyDescent="0.2">
      <c r="A1533" s="274" t="s">
        <v>249</v>
      </c>
      <c r="B1533" s="274" t="s">
        <v>52</v>
      </c>
      <c r="C1533" s="274" t="s">
        <v>358</v>
      </c>
      <c r="D1533" s="275"/>
      <c r="E1533" s="274"/>
      <c r="F1533" s="275" t="str">
        <f t="shared" si="46"/>
        <v/>
      </c>
      <c r="G1533" s="275" t="str">
        <f t="shared" si="47"/>
        <v/>
      </c>
    </row>
    <row r="1534" spans="1:7" x14ac:dyDescent="0.2">
      <c r="A1534" s="274" t="s">
        <v>249</v>
      </c>
      <c r="B1534" s="274" t="s">
        <v>402</v>
      </c>
      <c r="C1534" s="274" t="s">
        <v>358</v>
      </c>
      <c r="D1534" s="275"/>
      <c r="E1534" s="274"/>
      <c r="F1534" s="275" t="str">
        <f t="shared" si="46"/>
        <v/>
      </c>
      <c r="G1534" s="275" t="str">
        <f t="shared" si="47"/>
        <v/>
      </c>
    </row>
    <row r="1535" spans="1:7" x14ac:dyDescent="0.2">
      <c r="A1535" s="274" t="s">
        <v>252</v>
      </c>
      <c r="B1535" s="274" t="s">
        <v>52</v>
      </c>
      <c r="C1535" s="274" t="s">
        <v>358</v>
      </c>
      <c r="D1535" s="275"/>
      <c r="E1535" s="274"/>
      <c r="F1535" s="275" t="str">
        <f t="shared" si="46"/>
        <v/>
      </c>
      <c r="G1535" s="275" t="str">
        <f t="shared" si="47"/>
        <v/>
      </c>
    </row>
    <row r="1536" spans="1:7" x14ac:dyDescent="0.2">
      <c r="A1536" s="274" t="s">
        <v>252</v>
      </c>
      <c r="B1536" s="274" t="s">
        <v>402</v>
      </c>
      <c r="C1536" s="274" t="s">
        <v>358</v>
      </c>
      <c r="D1536" s="275"/>
      <c r="E1536" s="274"/>
      <c r="F1536" s="275" t="str">
        <f t="shared" si="46"/>
        <v/>
      </c>
      <c r="G1536" s="275" t="str">
        <f t="shared" si="47"/>
        <v/>
      </c>
    </row>
    <row r="1537" spans="1:7" x14ac:dyDescent="0.2">
      <c r="A1537" s="274" t="s">
        <v>252</v>
      </c>
      <c r="B1537" s="274" t="s">
        <v>480</v>
      </c>
      <c r="C1537" s="274" t="s">
        <v>358</v>
      </c>
      <c r="D1537" s="275"/>
      <c r="E1537" s="274"/>
      <c r="F1537" s="275" t="str">
        <f t="shared" si="46"/>
        <v/>
      </c>
      <c r="G1537" s="275" t="str">
        <f t="shared" si="47"/>
        <v/>
      </c>
    </row>
    <row r="1538" spans="1:7" x14ac:dyDescent="0.2">
      <c r="A1538" s="274" t="s">
        <v>253</v>
      </c>
      <c r="B1538" s="274" t="s">
        <v>52</v>
      </c>
      <c r="C1538" s="274" t="s">
        <v>358</v>
      </c>
      <c r="D1538" s="275"/>
      <c r="E1538" s="274"/>
      <c r="F1538" s="275" t="str">
        <f t="shared" si="46"/>
        <v/>
      </c>
      <c r="G1538" s="275" t="str">
        <f t="shared" si="47"/>
        <v/>
      </c>
    </row>
    <row r="1539" spans="1:7" x14ac:dyDescent="0.2">
      <c r="A1539" s="274" t="s">
        <v>253</v>
      </c>
      <c r="B1539" s="274" t="s">
        <v>401</v>
      </c>
      <c r="C1539" s="274" t="s">
        <v>358</v>
      </c>
      <c r="D1539" s="275"/>
      <c r="E1539" s="274"/>
      <c r="F1539" s="275" t="str">
        <f t="shared" si="46"/>
        <v/>
      </c>
      <c r="G1539" s="275" t="str">
        <f t="shared" si="47"/>
        <v/>
      </c>
    </row>
    <row r="1540" spans="1:7" x14ac:dyDescent="0.2">
      <c r="A1540" s="274" t="s">
        <v>254</v>
      </c>
      <c r="B1540" s="274" t="s">
        <v>52</v>
      </c>
      <c r="C1540" s="274" t="s">
        <v>375</v>
      </c>
      <c r="D1540" s="275"/>
      <c r="E1540" s="274"/>
      <c r="F1540" s="275" t="str">
        <f t="shared" si="46"/>
        <v/>
      </c>
      <c r="G1540" s="275" t="str">
        <f t="shared" si="47"/>
        <v/>
      </c>
    </row>
    <row r="1541" spans="1:7" x14ac:dyDescent="0.2">
      <c r="A1541" s="274" t="s">
        <v>254</v>
      </c>
      <c r="B1541" s="274" t="s">
        <v>398</v>
      </c>
      <c r="C1541" s="274" t="s">
        <v>375</v>
      </c>
      <c r="D1541" s="275"/>
      <c r="E1541" s="274"/>
      <c r="F1541" s="275" t="str">
        <f t="shared" si="46"/>
        <v/>
      </c>
      <c r="G1541" s="275" t="str">
        <f t="shared" si="47"/>
        <v/>
      </c>
    </row>
    <row r="1542" spans="1:7" x14ac:dyDescent="0.2">
      <c r="A1542" s="274" t="s">
        <v>254</v>
      </c>
      <c r="B1542" s="274" t="s">
        <v>480</v>
      </c>
      <c r="C1542" s="274" t="s">
        <v>375</v>
      </c>
      <c r="D1542" s="275"/>
      <c r="E1542" s="274"/>
      <c r="F1542" s="275" t="str">
        <f t="shared" ref="F1542:F1605" si="48">IF(D1542&lt;0,D1542,"")</f>
        <v/>
      </c>
      <c r="G1542" s="275" t="str">
        <f t="shared" ref="G1542:G1605" si="49">IF(D1542&gt;0,D1542,"")</f>
        <v/>
      </c>
    </row>
    <row r="1543" spans="1:7" x14ac:dyDescent="0.2">
      <c r="A1543" s="274" t="s">
        <v>255</v>
      </c>
      <c r="B1543" s="274" t="s">
        <v>52</v>
      </c>
      <c r="C1543" s="274" t="s">
        <v>375</v>
      </c>
      <c r="D1543" s="275"/>
      <c r="E1543" s="274"/>
      <c r="F1543" s="275" t="str">
        <f t="shared" si="48"/>
        <v/>
      </c>
      <c r="G1543" s="275" t="str">
        <f t="shared" si="49"/>
        <v/>
      </c>
    </row>
    <row r="1544" spans="1:7" x14ac:dyDescent="0.2">
      <c r="A1544" s="274" t="s">
        <v>255</v>
      </c>
      <c r="B1544" s="274" t="s">
        <v>480</v>
      </c>
      <c r="C1544" s="274" t="s">
        <v>375</v>
      </c>
      <c r="D1544" s="275"/>
      <c r="E1544" s="274"/>
      <c r="F1544" s="275" t="str">
        <f t="shared" si="48"/>
        <v/>
      </c>
      <c r="G1544" s="275" t="str">
        <f t="shared" si="49"/>
        <v/>
      </c>
    </row>
    <row r="1545" spans="1:7" x14ac:dyDescent="0.2">
      <c r="A1545" s="274" t="s">
        <v>255</v>
      </c>
      <c r="B1545" s="274" t="s">
        <v>8204</v>
      </c>
      <c r="C1545" s="274" t="s">
        <v>375</v>
      </c>
      <c r="D1545" s="275"/>
      <c r="E1545" s="274"/>
      <c r="F1545" s="275" t="str">
        <f t="shared" si="48"/>
        <v/>
      </c>
      <c r="G1545" s="275" t="str">
        <f t="shared" si="49"/>
        <v/>
      </c>
    </row>
    <row r="1546" spans="1:7" x14ac:dyDescent="0.2">
      <c r="A1546" s="274" t="s">
        <v>413</v>
      </c>
      <c r="B1546" s="274" t="s">
        <v>52</v>
      </c>
      <c r="C1546" s="274" t="s">
        <v>360</v>
      </c>
      <c r="D1546" s="275"/>
      <c r="E1546" s="274"/>
      <c r="F1546" s="275" t="str">
        <f t="shared" si="48"/>
        <v/>
      </c>
      <c r="G1546" s="275" t="str">
        <f t="shared" si="49"/>
        <v/>
      </c>
    </row>
    <row r="1547" spans="1:7" x14ac:dyDescent="0.2">
      <c r="A1547" s="274" t="s">
        <v>413</v>
      </c>
      <c r="B1547" s="274" t="s">
        <v>395</v>
      </c>
      <c r="C1547" s="274" t="s">
        <v>360</v>
      </c>
      <c r="D1547" s="275"/>
      <c r="E1547" s="274"/>
      <c r="F1547" s="275" t="str">
        <f t="shared" si="48"/>
        <v/>
      </c>
      <c r="G1547" s="275" t="str">
        <f t="shared" si="49"/>
        <v/>
      </c>
    </row>
    <row r="1548" spans="1:7" x14ac:dyDescent="0.2">
      <c r="A1548" s="274" t="s">
        <v>8866</v>
      </c>
      <c r="B1548" s="274" t="s">
        <v>52</v>
      </c>
      <c r="C1548" s="274" t="s">
        <v>373</v>
      </c>
      <c r="D1548" s="275"/>
      <c r="E1548" s="274"/>
      <c r="F1548" s="275" t="str">
        <f t="shared" si="48"/>
        <v/>
      </c>
      <c r="G1548" s="275" t="str">
        <f t="shared" si="49"/>
        <v/>
      </c>
    </row>
    <row r="1549" spans="1:7" x14ac:dyDescent="0.2">
      <c r="A1549" s="274" t="s">
        <v>8866</v>
      </c>
      <c r="B1549" s="274" t="s">
        <v>55</v>
      </c>
      <c r="C1549" s="274" t="s">
        <v>373</v>
      </c>
      <c r="D1549" s="275"/>
      <c r="E1549" s="274"/>
      <c r="F1549" s="275" t="str">
        <f t="shared" si="48"/>
        <v/>
      </c>
      <c r="G1549" s="275" t="str">
        <f t="shared" si="49"/>
        <v/>
      </c>
    </row>
    <row r="1550" spans="1:7" x14ac:dyDescent="0.2">
      <c r="A1550" s="274" t="s">
        <v>8867</v>
      </c>
      <c r="B1550" s="274" t="s">
        <v>52</v>
      </c>
      <c r="C1550" s="274" t="s">
        <v>373</v>
      </c>
      <c r="D1550" s="275"/>
      <c r="E1550" s="274"/>
      <c r="F1550" s="275" t="str">
        <f t="shared" si="48"/>
        <v/>
      </c>
      <c r="G1550" s="275" t="str">
        <f t="shared" si="49"/>
        <v/>
      </c>
    </row>
    <row r="1551" spans="1:7" x14ac:dyDescent="0.2">
      <c r="A1551" s="274" t="s">
        <v>8867</v>
      </c>
      <c r="B1551" s="274" t="s">
        <v>55</v>
      </c>
      <c r="C1551" s="274" t="s">
        <v>373</v>
      </c>
      <c r="D1551" s="275"/>
      <c r="E1551" s="274"/>
      <c r="F1551" s="275" t="str">
        <f t="shared" si="48"/>
        <v/>
      </c>
      <c r="G1551" s="275" t="str">
        <f t="shared" si="49"/>
        <v/>
      </c>
    </row>
    <row r="1552" spans="1:7" x14ac:dyDescent="0.2">
      <c r="A1552" s="274" t="s">
        <v>8487</v>
      </c>
      <c r="B1552" s="274" t="s">
        <v>52</v>
      </c>
      <c r="C1552" s="274" t="s">
        <v>373</v>
      </c>
      <c r="D1552" s="275"/>
      <c r="E1552" s="274"/>
      <c r="F1552" s="275" t="str">
        <f t="shared" si="48"/>
        <v/>
      </c>
      <c r="G1552" s="275" t="str">
        <f t="shared" si="49"/>
        <v/>
      </c>
    </row>
    <row r="1553" spans="1:7" x14ac:dyDescent="0.2">
      <c r="A1553" s="274" t="s">
        <v>8487</v>
      </c>
      <c r="B1553" s="274" t="s">
        <v>55</v>
      </c>
      <c r="C1553" s="274" t="s">
        <v>373</v>
      </c>
      <c r="D1553" s="275"/>
      <c r="E1553" s="274"/>
      <c r="F1553" s="275" t="str">
        <f t="shared" si="48"/>
        <v/>
      </c>
      <c r="G1553" s="275" t="str">
        <f t="shared" si="49"/>
        <v/>
      </c>
    </row>
    <row r="1554" spans="1:7" x14ac:dyDescent="0.2">
      <c r="A1554" s="274" t="s">
        <v>445</v>
      </c>
      <c r="B1554" s="274" t="s">
        <v>405</v>
      </c>
      <c r="C1554" s="274" t="s">
        <v>368</v>
      </c>
      <c r="D1554" s="275">
        <v>0.34784307860000002</v>
      </c>
      <c r="E1554" s="274"/>
      <c r="F1554" s="275" t="str">
        <f t="shared" si="48"/>
        <v/>
      </c>
      <c r="G1554" s="275">
        <f t="shared" si="49"/>
        <v>0.34784307860000002</v>
      </c>
    </row>
    <row r="1555" spans="1:7" x14ac:dyDescent="0.2">
      <c r="A1555" s="274" t="s">
        <v>445</v>
      </c>
      <c r="B1555" s="274" t="s">
        <v>9414</v>
      </c>
      <c r="C1555" s="274"/>
      <c r="D1555" s="275">
        <v>-0.34784307860000002</v>
      </c>
      <c r="E1555" s="274"/>
      <c r="F1555" s="275">
        <f t="shared" si="48"/>
        <v>-0.34784307860000002</v>
      </c>
      <c r="G1555" s="275" t="str">
        <f t="shared" si="49"/>
        <v/>
      </c>
    </row>
    <row r="1556" spans="1:7" x14ac:dyDescent="0.2">
      <c r="A1556" s="274" t="s">
        <v>445</v>
      </c>
      <c r="B1556" s="274" t="s">
        <v>480</v>
      </c>
      <c r="C1556" s="274" t="s">
        <v>368</v>
      </c>
      <c r="D1556" s="275"/>
      <c r="E1556" s="274"/>
      <c r="F1556" s="275" t="str">
        <f t="shared" si="48"/>
        <v/>
      </c>
      <c r="G1556" s="275" t="str">
        <f t="shared" si="49"/>
        <v/>
      </c>
    </row>
    <row r="1557" spans="1:7" x14ac:dyDescent="0.2">
      <c r="A1557" s="274" t="s">
        <v>256</v>
      </c>
      <c r="B1557" s="274" t="s">
        <v>396</v>
      </c>
      <c r="C1557" s="274" t="s">
        <v>361</v>
      </c>
      <c r="D1557" s="275"/>
      <c r="E1557" s="274"/>
      <c r="F1557" s="275" t="str">
        <f t="shared" si="48"/>
        <v/>
      </c>
      <c r="G1557" s="275" t="str">
        <f t="shared" si="49"/>
        <v/>
      </c>
    </row>
    <row r="1558" spans="1:7" x14ac:dyDescent="0.2">
      <c r="A1558" s="274" t="s">
        <v>256</v>
      </c>
      <c r="B1558" s="274" t="s">
        <v>52</v>
      </c>
      <c r="C1558" s="274" t="s">
        <v>361</v>
      </c>
      <c r="D1558" s="275"/>
      <c r="E1558" s="274"/>
      <c r="F1558" s="275" t="str">
        <f t="shared" si="48"/>
        <v/>
      </c>
      <c r="G1558" s="275" t="str">
        <f t="shared" si="49"/>
        <v/>
      </c>
    </row>
    <row r="1559" spans="1:7" x14ac:dyDescent="0.2">
      <c r="A1559" s="274" t="s">
        <v>256</v>
      </c>
      <c r="B1559" s="274" t="s">
        <v>402</v>
      </c>
      <c r="C1559" s="274" t="s">
        <v>361</v>
      </c>
      <c r="D1559" s="275"/>
      <c r="E1559" s="274"/>
      <c r="F1559" s="275" t="str">
        <f t="shared" si="48"/>
        <v/>
      </c>
      <c r="G1559" s="275" t="str">
        <f t="shared" si="49"/>
        <v/>
      </c>
    </row>
    <row r="1560" spans="1:7" x14ac:dyDescent="0.2">
      <c r="A1560" s="274" t="s">
        <v>257</v>
      </c>
      <c r="B1560" s="274" t="s">
        <v>52</v>
      </c>
      <c r="C1560" s="274" t="s">
        <v>361</v>
      </c>
      <c r="D1560" s="275"/>
      <c r="E1560" s="274"/>
      <c r="F1560" s="275" t="str">
        <f t="shared" si="48"/>
        <v/>
      </c>
      <c r="G1560" s="275" t="str">
        <f t="shared" si="49"/>
        <v/>
      </c>
    </row>
    <row r="1561" spans="1:7" x14ac:dyDescent="0.2">
      <c r="A1561" s="274" t="s">
        <v>257</v>
      </c>
      <c r="B1561" s="274" t="s">
        <v>480</v>
      </c>
      <c r="C1561" s="274" t="s">
        <v>361</v>
      </c>
      <c r="D1561" s="275"/>
      <c r="E1561" s="274"/>
      <c r="F1561" s="275" t="str">
        <f t="shared" si="48"/>
        <v/>
      </c>
      <c r="G1561" s="275" t="str">
        <f t="shared" si="49"/>
        <v/>
      </c>
    </row>
    <row r="1562" spans="1:7" x14ac:dyDescent="0.2">
      <c r="A1562" s="274" t="s">
        <v>257</v>
      </c>
      <c r="B1562" s="274" t="s">
        <v>8204</v>
      </c>
      <c r="C1562" s="274" t="s">
        <v>361</v>
      </c>
      <c r="D1562" s="275"/>
      <c r="E1562" s="274"/>
      <c r="F1562" s="275" t="str">
        <f t="shared" si="48"/>
        <v/>
      </c>
      <c r="G1562" s="275" t="str">
        <f t="shared" si="49"/>
        <v/>
      </c>
    </row>
    <row r="1563" spans="1:7" x14ac:dyDescent="0.2">
      <c r="A1563" s="274" t="s">
        <v>8868</v>
      </c>
      <c r="B1563" s="274" t="s">
        <v>399</v>
      </c>
      <c r="C1563" s="274" t="s">
        <v>375</v>
      </c>
      <c r="D1563" s="275"/>
      <c r="E1563" s="274"/>
      <c r="F1563" s="275" t="str">
        <f t="shared" si="48"/>
        <v/>
      </c>
      <c r="G1563" s="275" t="str">
        <f t="shared" si="49"/>
        <v/>
      </c>
    </row>
    <row r="1564" spans="1:7" x14ac:dyDescent="0.2">
      <c r="A1564" s="274" t="s">
        <v>8868</v>
      </c>
      <c r="B1564" s="274" t="s">
        <v>480</v>
      </c>
      <c r="C1564" s="274" t="s">
        <v>375</v>
      </c>
      <c r="D1564" s="275"/>
      <c r="E1564" s="274"/>
      <c r="F1564" s="275" t="str">
        <f t="shared" si="48"/>
        <v/>
      </c>
      <c r="G1564" s="275" t="str">
        <f t="shared" si="49"/>
        <v/>
      </c>
    </row>
    <row r="1565" spans="1:7" x14ac:dyDescent="0.2">
      <c r="A1565" s="274" t="s">
        <v>258</v>
      </c>
      <c r="B1565" s="274" t="s">
        <v>52</v>
      </c>
      <c r="C1565" s="274" t="s">
        <v>359</v>
      </c>
      <c r="D1565" s="275"/>
      <c r="E1565" s="274"/>
      <c r="F1565" s="275" t="str">
        <f t="shared" si="48"/>
        <v/>
      </c>
      <c r="G1565" s="275" t="str">
        <f t="shared" si="49"/>
        <v/>
      </c>
    </row>
    <row r="1566" spans="1:7" x14ac:dyDescent="0.2">
      <c r="A1566" s="274" t="s">
        <v>258</v>
      </c>
      <c r="B1566" s="274" t="s">
        <v>398</v>
      </c>
      <c r="C1566" s="274" t="s">
        <v>359</v>
      </c>
      <c r="D1566" s="275"/>
      <c r="E1566" s="274"/>
      <c r="F1566" s="275" t="str">
        <f t="shared" si="48"/>
        <v/>
      </c>
      <c r="G1566" s="275" t="str">
        <f t="shared" si="49"/>
        <v/>
      </c>
    </row>
    <row r="1567" spans="1:7" x14ac:dyDescent="0.2">
      <c r="A1567" s="274" t="s">
        <v>258</v>
      </c>
      <c r="B1567" s="274" t="s">
        <v>480</v>
      </c>
      <c r="C1567" s="274" t="s">
        <v>359</v>
      </c>
      <c r="D1567" s="275"/>
      <c r="E1567" s="274"/>
      <c r="F1567" s="275" t="str">
        <f t="shared" si="48"/>
        <v/>
      </c>
      <c r="G1567" s="275" t="str">
        <f t="shared" si="49"/>
        <v/>
      </c>
    </row>
    <row r="1568" spans="1:7" x14ac:dyDescent="0.2">
      <c r="A1568" s="274" t="s">
        <v>8488</v>
      </c>
      <c r="B1568" s="274" t="s">
        <v>52</v>
      </c>
      <c r="C1568" s="274" t="s">
        <v>356</v>
      </c>
      <c r="D1568" s="275"/>
      <c r="E1568" s="274"/>
      <c r="F1568" s="275" t="str">
        <f t="shared" si="48"/>
        <v/>
      </c>
      <c r="G1568" s="275" t="str">
        <f t="shared" si="49"/>
        <v/>
      </c>
    </row>
    <row r="1569" spans="1:7" x14ac:dyDescent="0.2">
      <c r="A1569" s="274" t="s">
        <v>8488</v>
      </c>
      <c r="B1569" s="274" t="s">
        <v>395</v>
      </c>
      <c r="C1569" s="274" t="s">
        <v>356</v>
      </c>
      <c r="D1569" s="275"/>
      <c r="E1569" s="274"/>
      <c r="F1569" s="275" t="str">
        <f t="shared" si="48"/>
        <v/>
      </c>
      <c r="G1569" s="275" t="str">
        <f t="shared" si="49"/>
        <v/>
      </c>
    </row>
    <row r="1570" spans="1:7" x14ac:dyDescent="0.2">
      <c r="A1570" s="274" t="s">
        <v>8869</v>
      </c>
      <c r="B1570" s="274" t="s">
        <v>52</v>
      </c>
      <c r="C1570" s="274" t="s">
        <v>373</v>
      </c>
      <c r="D1570" s="275"/>
      <c r="E1570" s="274"/>
      <c r="F1570" s="275" t="str">
        <f t="shared" si="48"/>
        <v/>
      </c>
      <c r="G1570" s="275" t="str">
        <f t="shared" si="49"/>
        <v/>
      </c>
    </row>
    <row r="1571" spans="1:7" x14ac:dyDescent="0.2">
      <c r="A1571" s="274" t="s">
        <v>8869</v>
      </c>
      <c r="B1571" s="274" t="s">
        <v>55</v>
      </c>
      <c r="C1571" s="274" t="s">
        <v>373</v>
      </c>
      <c r="D1571" s="275"/>
      <c r="E1571" s="274"/>
      <c r="F1571" s="275" t="str">
        <f t="shared" si="48"/>
        <v/>
      </c>
      <c r="G1571" s="275" t="str">
        <f t="shared" si="49"/>
        <v/>
      </c>
    </row>
    <row r="1572" spans="1:7" x14ac:dyDescent="0.2">
      <c r="A1572" s="274" t="s">
        <v>8489</v>
      </c>
      <c r="B1572" s="274" t="s">
        <v>480</v>
      </c>
      <c r="C1572" s="274" t="s">
        <v>367</v>
      </c>
      <c r="D1572" s="275"/>
      <c r="E1572" s="274"/>
      <c r="F1572" s="275" t="str">
        <f t="shared" si="48"/>
        <v/>
      </c>
      <c r="G1572" s="275" t="str">
        <f t="shared" si="49"/>
        <v/>
      </c>
    </row>
    <row r="1573" spans="1:7" x14ac:dyDescent="0.2">
      <c r="A1573" s="274" t="s">
        <v>8490</v>
      </c>
      <c r="B1573" s="274" t="s">
        <v>480</v>
      </c>
      <c r="C1573" s="274" t="s">
        <v>362</v>
      </c>
      <c r="D1573" s="275"/>
      <c r="E1573" s="274"/>
      <c r="F1573" s="275" t="str">
        <f t="shared" si="48"/>
        <v/>
      </c>
      <c r="G1573" s="275" t="str">
        <f t="shared" si="49"/>
        <v/>
      </c>
    </row>
    <row r="1574" spans="1:7" x14ac:dyDescent="0.2">
      <c r="A1574" s="274" t="s">
        <v>8326</v>
      </c>
      <c r="B1574" s="274" t="s">
        <v>480</v>
      </c>
      <c r="C1574" s="274" t="s">
        <v>361</v>
      </c>
      <c r="D1574" s="275"/>
      <c r="E1574" s="274"/>
      <c r="F1574" s="275" t="str">
        <f t="shared" si="48"/>
        <v/>
      </c>
      <c r="G1574" s="275" t="str">
        <f t="shared" si="49"/>
        <v/>
      </c>
    </row>
    <row r="1575" spans="1:7" x14ac:dyDescent="0.2">
      <c r="A1575" s="274" t="s">
        <v>8327</v>
      </c>
      <c r="B1575" s="274" t="s">
        <v>52</v>
      </c>
      <c r="C1575" s="274" t="s">
        <v>361</v>
      </c>
      <c r="D1575" s="275"/>
      <c r="E1575" s="274"/>
      <c r="F1575" s="275" t="str">
        <f t="shared" si="48"/>
        <v/>
      </c>
      <c r="G1575" s="275" t="str">
        <f t="shared" si="49"/>
        <v/>
      </c>
    </row>
    <row r="1576" spans="1:7" x14ac:dyDescent="0.2">
      <c r="A1576" s="274" t="s">
        <v>263</v>
      </c>
      <c r="B1576" s="274" t="s">
        <v>8311</v>
      </c>
      <c r="C1576" s="274" t="s">
        <v>358</v>
      </c>
      <c r="D1576" s="275">
        <v>-5.1390483360000005E-7</v>
      </c>
      <c r="E1576" s="274"/>
      <c r="F1576" s="275">
        <f t="shared" si="48"/>
        <v>-5.1390483360000005E-7</v>
      </c>
      <c r="G1576" s="275" t="str">
        <f t="shared" si="49"/>
        <v/>
      </c>
    </row>
    <row r="1577" spans="1:7" x14ac:dyDescent="0.2">
      <c r="A1577" s="274" t="s">
        <v>263</v>
      </c>
      <c r="B1577" s="274" t="s">
        <v>399</v>
      </c>
      <c r="C1577" s="274" t="s">
        <v>358</v>
      </c>
      <c r="D1577" s="275">
        <v>1.3562459020000001E-6</v>
      </c>
      <c r="E1577" s="274"/>
      <c r="F1577" s="275" t="str">
        <f t="shared" si="48"/>
        <v/>
      </c>
      <c r="G1577" s="275">
        <f t="shared" si="49"/>
        <v>1.3562459020000001E-6</v>
      </c>
    </row>
    <row r="1578" spans="1:7" x14ac:dyDescent="0.2">
      <c r="A1578" s="274" t="s">
        <v>263</v>
      </c>
      <c r="B1578" s="274" t="s">
        <v>9414</v>
      </c>
      <c r="C1578" s="274"/>
      <c r="D1578" s="275">
        <v>-8.4234106859999999E-7</v>
      </c>
      <c r="E1578" s="274"/>
      <c r="F1578" s="275">
        <f t="shared" si="48"/>
        <v>-8.4234106859999999E-7</v>
      </c>
      <c r="G1578" s="275" t="str">
        <f t="shared" si="49"/>
        <v/>
      </c>
    </row>
    <row r="1579" spans="1:7" x14ac:dyDescent="0.2">
      <c r="A1579" s="274" t="s">
        <v>263</v>
      </c>
      <c r="B1579" s="274" t="s">
        <v>52</v>
      </c>
      <c r="C1579" s="274" t="s">
        <v>358</v>
      </c>
      <c r="D1579" s="275"/>
      <c r="E1579" s="274"/>
      <c r="F1579" s="275" t="str">
        <f t="shared" si="48"/>
        <v/>
      </c>
      <c r="G1579" s="275" t="str">
        <f t="shared" si="49"/>
        <v/>
      </c>
    </row>
    <row r="1580" spans="1:7" x14ac:dyDescent="0.2">
      <c r="A1580" s="274" t="s">
        <v>263</v>
      </c>
      <c r="B1580" s="274" t="s">
        <v>480</v>
      </c>
      <c r="C1580" s="274" t="s">
        <v>358</v>
      </c>
      <c r="D1580" s="275"/>
      <c r="E1580" s="274"/>
      <c r="F1580" s="275" t="str">
        <f t="shared" si="48"/>
        <v/>
      </c>
      <c r="G1580" s="275" t="str">
        <f t="shared" si="49"/>
        <v/>
      </c>
    </row>
    <row r="1581" spans="1:7" x14ac:dyDescent="0.2">
      <c r="A1581" s="274" t="s">
        <v>8870</v>
      </c>
      <c r="B1581" s="274" t="s">
        <v>52</v>
      </c>
      <c r="C1581" s="274" t="s">
        <v>363</v>
      </c>
      <c r="D1581" s="275"/>
      <c r="E1581" s="274"/>
      <c r="F1581" s="275" t="str">
        <f t="shared" si="48"/>
        <v/>
      </c>
      <c r="G1581" s="275" t="str">
        <f t="shared" si="49"/>
        <v/>
      </c>
    </row>
    <row r="1582" spans="1:7" x14ac:dyDescent="0.2">
      <c r="A1582" s="274" t="s">
        <v>8871</v>
      </c>
      <c r="B1582" s="274" t="s">
        <v>54</v>
      </c>
      <c r="C1582" s="274" t="s">
        <v>373</v>
      </c>
      <c r="D1582" s="275">
        <v>1.6231566120000001E-5</v>
      </c>
      <c r="E1582" s="274"/>
      <c r="F1582" s="275" t="str">
        <f t="shared" si="48"/>
        <v/>
      </c>
      <c r="G1582" s="275">
        <f t="shared" si="49"/>
        <v>1.6231566120000001E-5</v>
      </c>
    </row>
    <row r="1583" spans="1:7" x14ac:dyDescent="0.2">
      <c r="A1583" s="274" t="s">
        <v>8871</v>
      </c>
      <c r="B1583" s="274" t="s">
        <v>9414</v>
      </c>
      <c r="C1583" s="274"/>
      <c r="D1583" s="275">
        <v>-8.1074553760000006E-6</v>
      </c>
      <c r="E1583" s="274"/>
      <c r="F1583" s="275">
        <f t="shared" si="48"/>
        <v>-8.1074553760000006E-6</v>
      </c>
      <c r="G1583" s="275" t="str">
        <f t="shared" si="49"/>
        <v/>
      </c>
    </row>
    <row r="1584" spans="1:7" x14ac:dyDescent="0.2">
      <c r="A1584" s="274" t="s">
        <v>8871</v>
      </c>
      <c r="B1584" s="274" t="s">
        <v>9274</v>
      </c>
      <c r="C1584" s="274" t="s">
        <v>373</v>
      </c>
      <c r="D1584" s="275">
        <v>-8.1241107460000005E-6</v>
      </c>
      <c r="E1584" s="274"/>
      <c r="F1584" s="275">
        <f t="shared" si="48"/>
        <v>-8.1241107460000005E-6</v>
      </c>
      <c r="G1584" s="275" t="str">
        <f t="shared" si="49"/>
        <v/>
      </c>
    </row>
    <row r="1585" spans="1:7" x14ac:dyDescent="0.2">
      <c r="A1585" s="274" t="s">
        <v>8871</v>
      </c>
      <c r="B1585" s="274" t="s">
        <v>52</v>
      </c>
      <c r="C1585" s="274" t="s">
        <v>373</v>
      </c>
      <c r="D1585" s="275"/>
      <c r="E1585" s="274"/>
      <c r="F1585" s="275" t="str">
        <f t="shared" si="48"/>
        <v/>
      </c>
      <c r="G1585" s="275" t="str">
        <f t="shared" si="49"/>
        <v/>
      </c>
    </row>
    <row r="1586" spans="1:7" x14ac:dyDescent="0.2">
      <c r="A1586" s="274" t="s">
        <v>8871</v>
      </c>
      <c r="B1586" s="274" t="s">
        <v>55</v>
      </c>
      <c r="C1586" s="274" t="s">
        <v>373</v>
      </c>
      <c r="D1586" s="275"/>
      <c r="E1586" s="274"/>
      <c r="F1586" s="275" t="str">
        <f t="shared" si="48"/>
        <v/>
      </c>
      <c r="G1586" s="275" t="str">
        <f t="shared" si="49"/>
        <v/>
      </c>
    </row>
    <row r="1587" spans="1:7" x14ac:dyDescent="0.2">
      <c r="A1587" s="274" t="s">
        <v>8491</v>
      </c>
      <c r="B1587" s="274" t="s">
        <v>9414</v>
      </c>
      <c r="C1587" s="274"/>
      <c r="D1587" s="275">
        <v>-7.7193323610000008E-6</v>
      </c>
      <c r="E1587" s="274"/>
      <c r="F1587" s="275">
        <f t="shared" si="48"/>
        <v>-7.7193323610000008E-6</v>
      </c>
      <c r="G1587" s="275" t="str">
        <f t="shared" si="49"/>
        <v/>
      </c>
    </row>
    <row r="1588" spans="1:7" x14ac:dyDescent="0.2">
      <c r="A1588" s="274" t="s">
        <v>8491</v>
      </c>
      <c r="B1588" s="274" t="s">
        <v>8289</v>
      </c>
      <c r="C1588" s="274" t="s">
        <v>356</v>
      </c>
      <c r="D1588" s="275">
        <v>7.7193323610000008E-6</v>
      </c>
      <c r="E1588" s="274"/>
      <c r="F1588" s="275" t="str">
        <f t="shared" si="48"/>
        <v/>
      </c>
      <c r="G1588" s="275">
        <f t="shared" si="49"/>
        <v>7.7193323610000008E-6</v>
      </c>
    </row>
    <row r="1589" spans="1:7" x14ac:dyDescent="0.2">
      <c r="A1589" s="274" t="s">
        <v>8491</v>
      </c>
      <c r="B1589" s="274" t="s">
        <v>480</v>
      </c>
      <c r="C1589" s="274" t="s">
        <v>356</v>
      </c>
      <c r="D1589" s="275"/>
      <c r="E1589" s="274"/>
      <c r="F1589" s="275" t="str">
        <f t="shared" si="48"/>
        <v/>
      </c>
      <c r="G1589" s="275" t="str">
        <f t="shared" si="49"/>
        <v/>
      </c>
    </row>
    <row r="1590" spans="1:7" x14ac:dyDescent="0.2">
      <c r="A1590" s="274" t="s">
        <v>266</v>
      </c>
      <c r="B1590" s="274" t="s">
        <v>480</v>
      </c>
      <c r="C1590" s="274" t="s">
        <v>359</v>
      </c>
      <c r="D1590" s="275"/>
      <c r="E1590" s="274"/>
      <c r="F1590" s="275" t="str">
        <f t="shared" si="48"/>
        <v/>
      </c>
      <c r="G1590" s="275" t="str">
        <f t="shared" si="49"/>
        <v/>
      </c>
    </row>
    <row r="1591" spans="1:7" x14ac:dyDescent="0.2">
      <c r="A1591" s="274" t="s">
        <v>266</v>
      </c>
      <c r="B1591" s="274" t="s">
        <v>55</v>
      </c>
      <c r="C1591" s="274" t="s">
        <v>359</v>
      </c>
      <c r="D1591" s="275"/>
      <c r="E1591" s="274"/>
      <c r="F1591" s="275" t="str">
        <f t="shared" si="48"/>
        <v/>
      </c>
      <c r="G1591" s="275" t="str">
        <f t="shared" si="49"/>
        <v/>
      </c>
    </row>
    <row r="1592" spans="1:7" x14ac:dyDescent="0.2">
      <c r="A1592" s="274" t="s">
        <v>267</v>
      </c>
      <c r="B1592" s="274" t="s">
        <v>480</v>
      </c>
      <c r="C1592" s="274" t="s">
        <v>374</v>
      </c>
      <c r="D1592" s="275"/>
      <c r="E1592" s="274"/>
      <c r="F1592" s="275" t="str">
        <f t="shared" si="48"/>
        <v/>
      </c>
      <c r="G1592" s="275" t="str">
        <f t="shared" si="49"/>
        <v/>
      </c>
    </row>
    <row r="1593" spans="1:7" x14ac:dyDescent="0.2">
      <c r="A1593" s="274" t="s">
        <v>267</v>
      </c>
      <c r="B1593" s="274" t="s">
        <v>55</v>
      </c>
      <c r="C1593" s="274" t="s">
        <v>374</v>
      </c>
      <c r="D1593" s="275"/>
      <c r="E1593" s="274"/>
      <c r="F1593" s="275" t="str">
        <f t="shared" si="48"/>
        <v/>
      </c>
      <c r="G1593" s="275" t="str">
        <f t="shared" si="49"/>
        <v/>
      </c>
    </row>
    <row r="1594" spans="1:7" x14ac:dyDescent="0.2">
      <c r="A1594" s="274" t="s">
        <v>8872</v>
      </c>
      <c r="B1594" s="274" t="s">
        <v>52</v>
      </c>
      <c r="C1594" s="274" t="s">
        <v>363</v>
      </c>
      <c r="D1594" s="275"/>
      <c r="E1594" s="274"/>
      <c r="F1594" s="275" t="str">
        <f t="shared" si="48"/>
        <v/>
      </c>
      <c r="G1594" s="275" t="str">
        <f t="shared" si="49"/>
        <v/>
      </c>
    </row>
    <row r="1595" spans="1:7" x14ac:dyDescent="0.2">
      <c r="A1595" s="274" t="s">
        <v>8873</v>
      </c>
      <c r="B1595" s="274" t="s">
        <v>52</v>
      </c>
      <c r="C1595" s="274" t="s">
        <v>363</v>
      </c>
      <c r="D1595" s="275"/>
      <c r="E1595" s="274"/>
      <c r="F1595" s="275" t="str">
        <f t="shared" si="48"/>
        <v/>
      </c>
      <c r="G1595" s="275" t="str">
        <f t="shared" si="49"/>
        <v/>
      </c>
    </row>
    <row r="1596" spans="1:7" x14ac:dyDescent="0.2">
      <c r="A1596" s="274" t="s">
        <v>8874</v>
      </c>
      <c r="B1596" s="274" t="s">
        <v>52</v>
      </c>
      <c r="C1596" s="274" t="s">
        <v>363</v>
      </c>
      <c r="D1596" s="275"/>
      <c r="E1596" s="274"/>
      <c r="F1596" s="275" t="str">
        <f t="shared" si="48"/>
        <v/>
      </c>
      <c r="G1596" s="275" t="str">
        <f t="shared" si="49"/>
        <v/>
      </c>
    </row>
    <row r="1597" spans="1:7" x14ac:dyDescent="0.2">
      <c r="A1597" s="274" t="s">
        <v>8875</v>
      </c>
      <c r="B1597" s="274" t="s">
        <v>52</v>
      </c>
      <c r="C1597" s="274" t="s">
        <v>363</v>
      </c>
      <c r="D1597" s="275"/>
      <c r="E1597" s="274"/>
      <c r="F1597" s="275" t="str">
        <f t="shared" si="48"/>
        <v/>
      </c>
      <c r="G1597" s="275" t="str">
        <f t="shared" si="49"/>
        <v/>
      </c>
    </row>
    <row r="1598" spans="1:7" x14ac:dyDescent="0.2">
      <c r="A1598" s="274" t="s">
        <v>8876</v>
      </c>
      <c r="B1598" s="274" t="s">
        <v>8312</v>
      </c>
      <c r="C1598" s="274" t="s">
        <v>373</v>
      </c>
      <c r="D1598" s="275"/>
      <c r="E1598" s="274"/>
      <c r="F1598" s="275" t="str">
        <f t="shared" si="48"/>
        <v/>
      </c>
      <c r="G1598" s="275" t="str">
        <f t="shared" si="49"/>
        <v/>
      </c>
    </row>
    <row r="1599" spans="1:7" x14ac:dyDescent="0.2">
      <c r="A1599" s="274" t="s">
        <v>8876</v>
      </c>
      <c r="B1599" s="274" t="s">
        <v>55</v>
      </c>
      <c r="C1599" s="274" t="s">
        <v>373</v>
      </c>
      <c r="D1599" s="275"/>
      <c r="E1599" s="274"/>
      <c r="F1599" s="275" t="str">
        <f t="shared" si="48"/>
        <v/>
      </c>
      <c r="G1599" s="275" t="str">
        <f t="shared" si="49"/>
        <v/>
      </c>
    </row>
    <row r="1600" spans="1:7" x14ac:dyDescent="0.2">
      <c r="A1600" s="274" t="s">
        <v>8877</v>
      </c>
      <c r="B1600" s="274" t="s">
        <v>8361</v>
      </c>
      <c r="C1600" s="274" t="s">
        <v>373</v>
      </c>
      <c r="D1600" s="275"/>
      <c r="E1600" s="274"/>
      <c r="F1600" s="275" t="str">
        <f t="shared" si="48"/>
        <v/>
      </c>
      <c r="G1600" s="275" t="str">
        <f t="shared" si="49"/>
        <v/>
      </c>
    </row>
    <row r="1601" spans="1:7" x14ac:dyDescent="0.2">
      <c r="A1601" s="274" t="s">
        <v>8877</v>
      </c>
      <c r="B1601" s="274" t="s">
        <v>55</v>
      </c>
      <c r="C1601" s="274" t="s">
        <v>373</v>
      </c>
      <c r="D1601" s="275"/>
      <c r="E1601" s="274"/>
      <c r="F1601" s="275" t="str">
        <f t="shared" si="48"/>
        <v/>
      </c>
      <c r="G1601" s="275" t="str">
        <f t="shared" si="49"/>
        <v/>
      </c>
    </row>
    <row r="1602" spans="1:7" x14ac:dyDescent="0.2">
      <c r="A1602" s="274" t="s">
        <v>268</v>
      </c>
      <c r="B1602" s="274" t="s">
        <v>396</v>
      </c>
      <c r="C1602" s="274" t="s">
        <v>375</v>
      </c>
      <c r="D1602" s="275"/>
      <c r="E1602" s="274"/>
      <c r="F1602" s="275" t="str">
        <f t="shared" si="48"/>
        <v/>
      </c>
      <c r="G1602" s="275" t="str">
        <f t="shared" si="49"/>
        <v/>
      </c>
    </row>
    <row r="1603" spans="1:7" x14ac:dyDescent="0.2">
      <c r="A1603" s="274" t="s">
        <v>268</v>
      </c>
      <c r="B1603" s="274" t="s">
        <v>52</v>
      </c>
      <c r="C1603" s="274" t="s">
        <v>375</v>
      </c>
      <c r="D1603" s="275"/>
      <c r="E1603" s="274"/>
      <c r="F1603" s="275" t="str">
        <f t="shared" si="48"/>
        <v/>
      </c>
      <c r="G1603" s="275" t="str">
        <f t="shared" si="49"/>
        <v/>
      </c>
    </row>
    <row r="1604" spans="1:7" x14ac:dyDescent="0.2">
      <c r="A1604" s="274" t="s">
        <v>268</v>
      </c>
      <c r="B1604" s="274" t="s">
        <v>480</v>
      </c>
      <c r="C1604" s="274" t="s">
        <v>375</v>
      </c>
      <c r="D1604" s="275"/>
      <c r="E1604" s="274"/>
      <c r="F1604" s="275" t="str">
        <f t="shared" si="48"/>
        <v/>
      </c>
      <c r="G1604" s="275" t="str">
        <f t="shared" si="49"/>
        <v/>
      </c>
    </row>
    <row r="1605" spans="1:7" x14ac:dyDescent="0.2">
      <c r="A1605" s="274" t="s">
        <v>269</v>
      </c>
      <c r="B1605" s="274" t="s">
        <v>396</v>
      </c>
      <c r="C1605" s="274" t="s">
        <v>375</v>
      </c>
      <c r="D1605" s="275"/>
      <c r="E1605" s="274"/>
      <c r="F1605" s="275" t="str">
        <f t="shared" si="48"/>
        <v/>
      </c>
      <c r="G1605" s="275" t="str">
        <f t="shared" si="49"/>
        <v/>
      </c>
    </row>
    <row r="1606" spans="1:7" x14ac:dyDescent="0.2">
      <c r="A1606" s="274" t="s">
        <v>269</v>
      </c>
      <c r="B1606" s="274" t="s">
        <v>52</v>
      </c>
      <c r="C1606" s="274" t="s">
        <v>375</v>
      </c>
      <c r="D1606" s="275"/>
      <c r="E1606" s="274"/>
      <c r="F1606" s="275" t="str">
        <f t="shared" ref="F1606:F1669" si="50">IF(D1606&lt;0,D1606,"")</f>
        <v/>
      </c>
      <c r="G1606" s="275" t="str">
        <f t="shared" ref="G1606:G1669" si="51">IF(D1606&gt;0,D1606,"")</f>
        <v/>
      </c>
    </row>
    <row r="1607" spans="1:7" x14ac:dyDescent="0.2">
      <c r="A1607" s="274" t="s">
        <v>269</v>
      </c>
      <c r="B1607" s="274" t="s">
        <v>480</v>
      </c>
      <c r="C1607" s="274" t="s">
        <v>375</v>
      </c>
      <c r="D1607" s="275"/>
      <c r="E1607" s="274"/>
      <c r="F1607" s="275" t="str">
        <f t="shared" si="50"/>
        <v/>
      </c>
      <c r="G1607" s="275" t="str">
        <f t="shared" si="51"/>
        <v/>
      </c>
    </row>
    <row r="1608" spans="1:7" x14ac:dyDescent="0.2">
      <c r="A1608" s="274" t="s">
        <v>8556</v>
      </c>
      <c r="B1608" s="274" t="s">
        <v>9274</v>
      </c>
      <c r="C1608" s="274" t="s">
        <v>365</v>
      </c>
      <c r="D1608" s="275"/>
      <c r="E1608" s="274"/>
      <c r="F1608" s="275" t="str">
        <f t="shared" si="50"/>
        <v/>
      </c>
      <c r="G1608" s="275" t="str">
        <f t="shared" si="51"/>
        <v/>
      </c>
    </row>
    <row r="1609" spans="1:7" x14ac:dyDescent="0.2">
      <c r="A1609" s="274" t="s">
        <v>8556</v>
      </c>
      <c r="B1609" s="274" t="s">
        <v>52</v>
      </c>
      <c r="C1609" s="274" t="s">
        <v>365</v>
      </c>
      <c r="D1609" s="275"/>
      <c r="E1609" s="274"/>
      <c r="F1609" s="275" t="str">
        <f t="shared" si="50"/>
        <v/>
      </c>
      <c r="G1609" s="275" t="str">
        <f t="shared" si="51"/>
        <v/>
      </c>
    </row>
    <row r="1610" spans="1:7" x14ac:dyDescent="0.2">
      <c r="A1610" s="274" t="s">
        <v>8556</v>
      </c>
      <c r="B1610" s="274" t="s">
        <v>402</v>
      </c>
      <c r="C1610" s="274" t="s">
        <v>365</v>
      </c>
      <c r="D1610" s="275"/>
      <c r="E1610" s="274"/>
      <c r="F1610" s="275" t="str">
        <f t="shared" si="50"/>
        <v/>
      </c>
      <c r="G1610" s="275" t="str">
        <f t="shared" si="51"/>
        <v/>
      </c>
    </row>
    <row r="1611" spans="1:7" x14ac:dyDescent="0.2">
      <c r="A1611" s="274" t="s">
        <v>8556</v>
      </c>
      <c r="B1611" s="274" t="s">
        <v>55</v>
      </c>
      <c r="C1611" s="274" t="s">
        <v>365</v>
      </c>
      <c r="D1611" s="275"/>
      <c r="E1611" s="274"/>
      <c r="F1611" s="275" t="str">
        <f t="shared" si="50"/>
        <v/>
      </c>
      <c r="G1611" s="275" t="str">
        <f t="shared" si="51"/>
        <v/>
      </c>
    </row>
    <row r="1612" spans="1:7" x14ac:dyDescent="0.2">
      <c r="A1612" s="274" t="s">
        <v>8878</v>
      </c>
      <c r="B1612" s="274" t="s">
        <v>9414</v>
      </c>
      <c r="C1612" s="274"/>
      <c r="D1612" s="275">
        <v>-1.475830124E-7</v>
      </c>
      <c r="E1612" s="274"/>
      <c r="F1612" s="275">
        <f t="shared" si="50"/>
        <v>-1.475830124E-7</v>
      </c>
      <c r="G1612" s="275" t="str">
        <f t="shared" si="51"/>
        <v/>
      </c>
    </row>
    <row r="1613" spans="1:7" x14ac:dyDescent="0.2">
      <c r="A1613" s="274" t="s">
        <v>8878</v>
      </c>
      <c r="B1613" s="274" t="s">
        <v>9274</v>
      </c>
      <c r="C1613" s="274" t="s">
        <v>365</v>
      </c>
      <c r="D1613" s="275">
        <v>1.475830124E-7</v>
      </c>
      <c r="E1613" s="274"/>
      <c r="F1613" s="275" t="str">
        <f t="shared" si="50"/>
        <v/>
      </c>
      <c r="G1613" s="275">
        <f t="shared" si="51"/>
        <v>1.475830124E-7</v>
      </c>
    </row>
    <row r="1614" spans="1:7" x14ac:dyDescent="0.2">
      <c r="A1614" s="274" t="s">
        <v>8878</v>
      </c>
      <c r="B1614" s="274" t="s">
        <v>52</v>
      </c>
      <c r="C1614" s="274" t="s">
        <v>365</v>
      </c>
      <c r="D1614" s="275"/>
      <c r="E1614" s="274"/>
      <c r="F1614" s="275" t="str">
        <f t="shared" si="50"/>
        <v/>
      </c>
      <c r="G1614" s="275" t="str">
        <f t="shared" si="51"/>
        <v/>
      </c>
    </row>
    <row r="1615" spans="1:7" x14ac:dyDescent="0.2">
      <c r="A1615" s="274" t="s">
        <v>8878</v>
      </c>
      <c r="B1615" s="274" t="s">
        <v>402</v>
      </c>
      <c r="C1615" s="274" t="s">
        <v>365</v>
      </c>
      <c r="D1615" s="275"/>
      <c r="E1615" s="274"/>
      <c r="F1615" s="275" t="str">
        <f t="shared" si="50"/>
        <v/>
      </c>
      <c r="G1615" s="275" t="str">
        <f t="shared" si="51"/>
        <v/>
      </c>
    </row>
    <row r="1616" spans="1:7" x14ac:dyDescent="0.2">
      <c r="A1616" s="274" t="s">
        <v>8588</v>
      </c>
      <c r="B1616" s="274" t="s">
        <v>8294</v>
      </c>
      <c r="C1616" s="274" t="s">
        <v>358</v>
      </c>
      <c r="D1616" s="275">
        <v>-1.125957796</v>
      </c>
      <c r="E1616" s="274"/>
      <c r="F1616" s="275">
        <f t="shared" si="50"/>
        <v>-1.125957796</v>
      </c>
      <c r="G1616" s="275" t="str">
        <f t="shared" si="51"/>
        <v/>
      </c>
    </row>
    <row r="1617" spans="1:7" x14ac:dyDescent="0.2">
      <c r="A1617" s="274" t="s">
        <v>8588</v>
      </c>
      <c r="B1617" s="274" t="s">
        <v>8310</v>
      </c>
      <c r="C1617" s="274" t="s">
        <v>358</v>
      </c>
      <c r="D1617" s="275">
        <v>1.2891597749999999</v>
      </c>
      <c r="E1617" s="274"/>
      <c r="F1617" s="275" t="str">
        <f t="shared" si="50"/>
        <v/>
      </c>
      <c r="G1617" s="275">
        <f t="shared" si="51"/>
        <v>1.2891597749999999</v>
      </c>
    </row>
    <row r="1618" spans="1:7" x14ac:dyDescent="0.2">
      <c r="A1618" s="274" t="s">
        <v>8588</v>
      </c>
      <c r="B1618" s="274" t="s">
        <v>8320</v>
      </c>
      <c r="C1618" s="274" t="s">
        <v>358</v>
      </c>
      <c r="D1618" s="275">
        <v>-0.14214293480000001</v>
      </c>
      <c r="E1618" s="274"/>
      <c r="F1618" s="275">
        <f t="shared" si="50"/>
        <v>-0.14214293480000001</v>
      </c>
      <c r="G1618" s="275" t="str">
        <f t="shared" si="51"/>
        <v/>
      </c>
    </row>
    <row r="1619" spans="1:7" x14ac:dyDescent="0.2">
      <c r="A1619" s="274" t="s">
        <v>8588</v>
      </c>
      <c r="B1619" s="274" t="s">
        <v>8303</v>
      </c>
      <c r="C1619" s="274" t="s">
        <v>358</v>
      </c>
      <c r="D1619" s="275">
        <v>-4.1233548590000002E-2</v>
      </c>
      <c r="E1619" s="274"/>
      <c r="F1619" s="275">
        <f t="shared" si="50"/>
        <v>-4.1233548590000002E-2</v>
      </c>
      <c r="G1619" s="275" t="str">
        <f t="shared" si="51"/>
        <v/>
      </c>
    </row>
    <row r="1620" spans="1:7" x14ac:dyDescent="0.2">
      <c r="A1620" s="274" t="s">
        <v>8588</v>
      </c>
      <c r="B1620" s="274" t="s">
        <v>9414</v>
      </c>
      <c r="C1620" s="274"/>
      <c r="D1620" s="275">
        <v>2.0174504230000001E-2</v>
      </c>
      <c r="E1620" s="274"/>
      <c r="F1620" s="275" t="str">
        <f t="shared" si="50"/>
        <v/>
      </c>
      <c r="G1620" s="275">
        <f t="shared" si="51"/>
        <v>2.0174504230000001E-2</v>
      </c>
    </row>
    <row r="1621" spans="1:7" x14ac:dyDescent="0.2">
      <c r="A1621" s="274" t="s">
        <v>8588</v>
      </c>
      <c r="B1621" s="274" t="s">
        <v>52</v>
      </c>
      <c r="C1621" s="274" t="s">
        <v>358</v>
      </c>
      <c r="D1621" s="275"/>
      <c r="E1621" s="274"/>
      <c r="F1621" s="275" t="str">
        <f t="shared" si="50"/>
        <v/>
      </c>
      <c r="G1621" s="275" t="str">
        <f t="shared" si="51"/>
        <v/>
      </c>
    </row>
    <row r="1622" spans="1:7" x14ac:dyDescent="0.2">
      <c r="A1622" s="274" t="s">
        <v>8588</v>
      </c>
      <c r="B1622" s="274" t="s">
        <v>402</v>
      </c>
      <c r="C1622" s="274" t="s">
        <v>358</v>
      </c>
      <c r="D1622" s="275"/>
      <c r="E1622" s="274"/>
      <c r="F1622" s="275" t="str">
        <f t="shared" si="50"/>
        <v/>
      </c>
      <c r="G1622" s="275" t="str">
        <f t="shared" si="51"/>
        <v/>
      </c>
    </row>
    <row r="1623" spans="1:7" x14ac:dyDescent="0.2">
      <c r="A1623" s="274" t="s">
        <v>8588</v>
      </c>
      <c r="B1623" s="274" t="s">
        <v>55</v>
      </c>
      <c r="C1623" s="274" t="s">
        <v>358</v>
      </c>
      <c r="D1623" s="275"/>
      <c r="E1623" s="274"/>
      <c r="F1623" s="275" t="str">
        <f t="shared" si="50"/>
        <v/>
      </c>
      <c r="G1623" s="275" t="str">
        <f t="shared" si="51"/>
        <v/>
      </c>
    </row>
    <row r="1624" spans="1:7" x14ac:dyDescent="0.2">
      <c r="A1624" s="274" t="s">
        <v>8422</v>
      </c>
      <c r="B1624" s="274" t="s">
        <v>480</v>
      </c>
      <c r="C1624" s="274" t="s">
        <v>359</v>
      </c>
      <c r="D1624" s="275"/>
      <c r="E1624" s="274"/>
      <c r="F1624" s="275" t="str">
        <f t="shared" si="50"/>
        <v/>
      </c>
      <c r="G1624" s="275" t="str">
        <f t="shared" si="51"/>
        <v/>
      </c>
    </row>
    <row r="1625" spans="1:7" x14ac:dyDescent="0.2">
      <c r="A1625" s="274" t="s">
        <v>8705</v>
      </c>
      <c r="B1625" s="274" t="s">
        <v>480</v>
      </c>
      <c r="C1625" s="274" t="s">
        <v>359</v>
      </c>
      <c r="D1625" s="275"/>
      <c r="E1625" s="274"/>
      <c r="F1625" s="275" t="str">
        <f t="shared" si="50"/>
        <v/>
      </c>
      <c r="G1625" s="275" t="str">
        <f t="shared" si="51"/>
        <v/>
      </c>
    </row>
    <row r="1626" spans="1:7" x14ac:dyDescent="0.2">
      <c r="A1626" s="274" t="s">
        <v>8414</v>
      </c>
      <c r="B1626" s="274" t="s">
        <v>480</v>
      </c>
      <c r="C1626" s="274" t="s">
        <v>359</v>
      </c>
      <c r="D1626" s="275"/>
      <c r="E1626" s="274"/>
      <c r="F1626" s="275" t="str">
        <f t="shared" si="50"/>
        <v/>
      </c>
      <c r="G1626" s="275" t="str">
        <f t="shared" si="51"/>
        <v/>
      </c>
    </row>
    <row r="1627" spans="1:7" x14ac:dyDescent="0.2">
      <c r="A1627" s="274" t="s">
        <v>8419</v>
      </c>
      <c r="B1627" s="274" t="s">
        <v>480</v>
      </c>
      <c r="C1627" s="274" t="s">
        <v>359</v>
      </c>
      <c r="D1627" s="275"/>
      <c r="E1627" s="274"/>
      <c r="F1627" s="275" t="str">
        <f t="shared" si="50"/>
        <v/>
      </c>
      <c r="G1627" s="275" t="str">
        <f t="shared" si="51"/>
        <v/>
      </c>
    </row>
    <row r="1628" spans="1:7" x14ac:dyDescent="0.2">
      <c r="A1628" s="274" t="s">
        <v>8879</v>
      </c>
      <c r="B1628" s="274" t="s">
        <v>480</v>
      </c>
      <c r="C1628" s="274" t="s">
        <v>359</v>
      </c>
      <c r="D1628" s="275"/>
      <c r="E1628" s="274"/>
      <c r="F1628" s="275" t="str">
        <f t="shared" si="50"/>
        <v/>
      </c>
      <c r="G1628" s="275" t="str">
        <f t="shared" si="51"/>
        <v/>
      </c>
    </row>
    <row r="1629" spans="1:7" x14ac:dyDescent="0.2">
      <c r="A1629" s="274" t="s">
        <v>8423</v>
      </c>
      <c r="B1629" s="274" t="s">
        <v>480</v>
      </c>
      <c r="C1629" s="274" t="s">
        <v>359</v>
      </c>
      <c r="D1629" s="275"/>
      <c r="E1629" s="274"/>
      <c r="F1629" s="275" t="str">
        <f t="shared" si="50"/>
        <v/>
      </c>
      <c r="G1629" s="275" t="str">
        <f t="shared" si="51"/>
        <v/>
      </c>
    </row>
    <row r="1630" spans="1:7" x14ac:dyDescent="0.2">
      <c r="A1630" s="274" t="s">
        <v>8421</v>
      </c>
      <c r="B1630" s="274" t="s">
        <v>480</v>
      </c>
      <c r="C1630" s="274" t="s">
        <v>359</v>
      </c>
      <c r="D1630" s="275"/>
      <c r="E1630" s="274"/>
      <c r="F1630" s="275" t="str">
        <f t="shared" si="50"/>
        <v/>
      </c>
      <c r="G1630" s="275" t="str">
        <f t="shared" si="51"/>
        <v/>
      </c>
    </row>
    <row r="1631" spans="1:7" x14ac:dyDescent="0.2">
      <c r="A1631" s="274" t="s">
        <v>8880</v>
      </c>
      <c r="B1631" s="274" t="s">
        <v>480</v>
      </c>
      <c r="C1631" s="274" t="s">
        <v>359</v>
      </c>
      <c r="D1631" s="275"/>
      <c r="E1631" s="274"/>
      <c r="F1631" s="275" t="str">
        <f t="shared" si="50"/>
        <v/>
      </c>
      <c r="G1631" s="275" t="str">
        <f t="shared" si="51"/>
        <v/>
      </c>
    </row>
    <row r="1632" spans="1:7" x14ac:dyDescent="0.2">
      <c r="A1632" s="274" t="s">
        <v>8415</v>
      </c>
      <c r="B1632" s="274" t="s">
        <v>480</v>
      </c>
      <c r="C1632" s="274" t="s">
        <v>359</v>
      </c>
      <c r="D1632" s="275"/>
      <c r="E1632" s="274"/>
      <c r="F1632" s="275" t="str">
        <f t="shared" si="50"/>
        <v/>
      </c>
      <c r="G1632" s="275" t="str">
        <f t="shared" si="51"/>
        <v/>
      </c>
    </row>
    <row r="1633" spans="1:7" x14ac:dyDescent="0.2">
      <c r="A1633" s="274" t="s">
        <v>8881</v>
      </c>
      <c r="B1633" s="274" t="s">
        <v>480</v>
      </c>
      <c r="C1633" s="274" t="s">
        <v>359</v>
      </c>
      <c r="D1633" s="275"/>
      <c r="E1633" s="274"/>
      <c r="F1633" s="275" t="str">
        <f t="shared" si="50"/>
        <v/>
      </c>
      <c r="G1633" s="275" t="str">
        <f t="shared" si="51"/>
        <v/>
      </c>
    </row>
    <row r="1634" spans="1:7" x14ac:dyDescent="0.2">
      <c r="A1634" s="274" t="s">
        <v>8413</v>
      </c>
      <c r="B1634" s="274" t="s">
        <v>480</v>
      </c>
      <c r="C1634" s="274" t="s">
        <v>359</v>
      </c>
      <c r="D1634" s="275"/>
      <c r="E1634" s="274"/>
      <c r="F1634" s="275" t="str">
        <f t="shared" si="50"/>
        <v/>
      </c>
      <c r="G1634" s="275" t="str">
        <f t="shared" si="51"/>
        <v/>
      </c>
    </row>
    <row r="1635" spans="1:7" x14ac:dyDescent="0.2">
      <c r="A1635" s="274" t="s">
        <v>8882</v>
      </c>
      <c r="B1635" s="274" t="s">
        <v>480</v>
      </c>
      <c r="C1635" s="274" t="s">
        <v>359</v>
      </c>
      <c r="D1635" s="275"/>
      <c r="E1635" s="274"/>
      <c r="F1635" s="275" t="str">
        <f t="shared" si="50"/>
        <v/>
      </c>
      <c r="G1635" s="275" t="str">
        <f t="shared" si="51"/>
        <v/>
      </c>
    </row>
    <row r="1636" spans="1:7" x14ac:dyDescent="0.2">
      <c r="A1636" s="274" t="s">
        <v>8420</v>
      </c>
      <c r="B1636" s="274" t="s">
        <v>480</v>
      </c>
      <c r="C1636" s="274" t="s">
        <v>359</v>
      </c>
      <c r="D1636" s="275"/>
      <c r="E1636" s="274"/>
      <c r="F1636" s="275" t="str">
        <f t="shared" si="50"/>
        <v/>
      </c>
      <c r="G1636" s="275" t="str">
        <f t="shared" si="51"/>
        <v/>
      </c>
    </row>
    <row r="1637" spans="1:7" x14ac:dyDescent="0.2">
      <c r="A1637" s="274" t="s">
        <v>8417</v>
      </c>
      <c r="B1637" s="274" t="s">
        <v>480</v>
      </c>
      <c r="C1637" s="274" t="s">
        <v>359</v>
      </c>
      <c r="D1637" s="275"/>
      <c r="E1637" s="274"/>
      <c r="F1637" s="275" t="str">
        <f t="shared" si="50"/>
        <v/>
      </c>
      <c r="G1637" s="275" t="str">
        <f t="shared" si="51"/>
        <v/>
      </c>
    </row>
    <row r="1638" spans="1:7" x14ac:dyDescent="0.2">
      <c r="A1638" s="274" t="s">
        <v>8418</v>
      </c>
      <c r="B1638" s="274" t="s">
        <v>480</v>
      </c>
      <c r="C1638" s="274" t="s">
        <v>359</v>
      </c>
      <c r="D1638" s="275"/>
      <c r="E1638" s="274"/>
      <c r="F1638" s="275" t="str">
        <f t="shared" si="50"/>
        <v/>
      </c>
      <c r="G1638" s="275" t="str">
        <f t="shared" si="51"/>
        <v/>
      </c>
    </row>
    <row r="1639" spans="1:7" x14ac:dyDescent="0.2">
      <c r="A1639" s="274" t="s">
        <v>8409</v>
      </c>
      <c r="B1639" s="274" t="s">
        <v>480</v>
      </c>
      <c r="C1639" s="274" t="s">
        <v>374</v>
      </c>
      <c r="D1639" s="275"/>
      <c r="E1639" s="274"/>
      <c r="F1639" s="275" t="str">
        <f t="shared" si="50"/>
        <v/>
      </c>
      <c r="G1639" s="275" t="str">
        <f t="shared" si="51"/>
        <v/>
      </c>
    </row>
    <row r="1640" spans="1:7" x14ac:dyDescent="0.2">
      <c r="A1640" s="274" t="s">
        <v>8883</v>
      </c>
      <c r="B1640" s="274" t="s">
        <v>480</v>
      </c>
      <c r="C1640" s="274" t="s">
        <v>374</v>
      </c>
      <c r="D1640" s="275"/>
      <c r="E1640" s="274"/>
      <c r="F1640" s="275" t="str">
        <f t="shared" si="50"/>
        <v/>
      </c>
      <c r="G1640" s="275" t="str">
        <f t="shared" si="51"/>
        <v/>
      </c>
    </row>
    <row r="1641" spans="1:7" x14ac:dyDescent="0.2">
      <c r="A1641" s="274" t="s">
        <v>8410</v>
      </c>
      <c r="B1641" s="274" t="s">
        <v>480</v>
      </c>
      <c r="C1641" s="274" t="s">
        <v>374</v>
      </c>
      <c r="D1641" s="275"/>
      <c r="E1641" s="274"/>
      <c r="F1641" s="275" t="str">
        <f t="shared" si="50"/>
        <v/>
      </c>
      <c r="G1641" s="275" t="str">
        <f t="shared" si="51"/>
        <v/>
      </c>
    </row>
    <row r="1642" spans="1:7" x14ac:dyDescent="0.2">
      <c r="A1642" s="274" t="s">
        <v>8411</v>
      </c>
      <c r="B1642" s="274" t="s">
        <v>480</v>
      </c>
      <c r="C1642" s="274" t="s">
        <v>374</v>
      </c>
      <c r="D1642" s="275"/>
      <c r="E1642" s="274"/>
      <c r="F1642" s="275" t="str">
        <f t="shared" si="50"/>
        <v/>
      </c>
      <c r="G1642" s="275" t="str">
        <f t="shared" si="51"/>
        <v/>
      </c>
    </row>
    <row r="1643" spans="1:7" x14ac:dyDescent="0.2">
      <c r="A1643" s="274" t="s">
        <v>8412</v>
      </c>
      <c r="B1643" s="274" t="s">
        <v>480</v>
      </c>
      <c r="C1643" s="274" t="s">
        <v>374</v>
      </c>
      <c r="D1643" s="275"/>
      <c r="E1643" s="274"/>
      <c r="F1643" s="275" t="str">
        <f t="shared" si="50"/>
        <v/>
      </c>
      <c r="G1643" s="275" t="str">
        <f t="shared" si="51"/>
        <v/>
      </c>
    </row>
    <row r="1644" spans="1:7" x14ac:dyDescent="0.2">
      <c r="A1644" s="274" t="s">
        <v>8492</v>
      </c>
      <c r="B1644" s="274" t="s">
        <v>480</v>
      </c>
      <c r="C1644" s="274" t="s">
        <v>374</v>
      </c>
      <c r="D1644" s="275"/>
      <c r="E1644" s="274"/>
      <c r="F1644" s="275" t="str">
        <f t="shared" si="50"/>
        <v/>
      </c>
      <c r="G1644" s="275" t="str">
        <f t="shared" si="51"/>
        <v/>
      </c>
    </row>
    <row r="1645" spans="1:7" x14ac:dyDescent="0.2">
      <c r="A1645" s="274" t="s">
        <v>8396</v>
      </c>
      <c r="B1645" s="274" t="s">
        <v>480</v>
      </c>
      <c r="C1645" s="274" t="s">
        <v>374</v>
      </c>
      <c r="D1645" s="275"/>
      <c r="E1645" s="274"/>
      <c r="F1645" s="275" t="str">
        <f t="shared" si="50"/>
        <v/>
      </c>
      <c r="G1645" s="275" t="str">
        <f t="shared" si="51"/>
        <v/>
      </c>
    </row>
    <row r="1646" spans="1:7" x14ac:dyDescent="0.2">
      <c r="A1646" s="274" t="s">
        <v>8359</v>
      </c>
      <c r="B1646" s="274" t="s">
        <v>480</v>
      </c>
      <c r="C1646" s="274" t="s">
        <v>374</v>
      </c>
      <c r="D1646" s="275"/>
      <c r="E1646" s="274"/>
      <c r="F1646" s="275" t="str">
        <f t="shared" si="50"/>
        <v/>
      </c>
      <c r="G1646" s="275" t="str">
        <f t="shared" si="51"/>
        <v/>
      </c>
    </row>
    <row r="1647" spans="1:7" x14ac:dyDescent="0.2">
      <c r="A1647" s="274" t="s">
        <v>8401</v>
      </c>
      <c r="B1647" s="274" t="s">
        <v>480</v>
      </c>
      <c r="C1647" s="274" t="s">
        <v>374</v>
      </c>
      <c r="D1647" s="275"/>
      <c r="E1647" s="274"/>
      <c r="F1647" s="275" t="str">
        <f t="shared" si="50"/>
        <v/>
      </c>
      <c r="G1647" s="275" t="str">
        <f t="shared" si="51"/>
        <v/>
      </c>
    </row>
    <row r="1648" spans="1:7" x14ac:dyDescent="0.2">
      <c r="A1648" s="274" t="s">
        <v>8402</v>
      </c>
      <c r="B1648" s="274" t="s">
        <v>480</v>
      </c>
      <c r="C1648" s="274" t="s">
        <v>374</v>
      </c>
      <c r="D1648" s="275"/>
      <c r="E1648" s="274"/>
      <c r="F1648" s="275" t="str">
        <f t="shared" si="50"/>
        <v/>
      </c>
      <c r="G1648" s="275" t="str">
        <f t="shared" si="51"/>
        <v/>
      </c>
    </row>
    <row r="1649" spans="1:7" x14ac:dyDescent="0.2">
      <c r="A1649" s="274" t="s">
        <v>8493</v>
      </c>
      <c r="B1649" s="274" t="s">
        <v>480</v>
      </c>
      <c r="C1649" s="274" t="s">
        <v>374</v>
      </c>
      <c r="D1649" s="275"/>
      <c r="E1649" s="274"/>
      <c r="F1649" s="275" t="str">
        <f t="shared" si="50"/>
        <v/>
      </c>
      <c r="G1649" s="275" t="str">
        <f t="shared" si="51"/>
        <v/>
      </c>
    </row>
    <row r="1650" spans="1:7" x14ac:dyDescent="0.2">
      <c r="A1650" s="274" t="s">
        <v>8405</v>
      </c>
      <c r="B1650" s="274" t="s">
        <v>480</v>
      </c>
      <c r="C1650" s="274" t="s">
        <v>374</v>
      </c>
      <c r="D1650" s="275"/>
      <c r="E1650" s="274"/>
      <c r="F1650" s="275" t="str">
        <f t="shared" si="50"/>
        <v/>
      </c>
      <c r="G1650" s="275" t="str">
        <f t="shared" si="51"/>
        <v/>
      </c>
    </row>
    <row r="1651" spans="1:7" x14ac:dyDescent="0.2">
      <c r="A1651" s="274" t="s">
        <v>8406</v>
      </c>
      <c r="B1651" s="274" t="s">
        <v>480</v>
      </c>
      <c r="C1651" s="274" t="s">
        <v>374</v>
      </c>
      <c r="D1651" s="275"/>
      <c r="E1651" s="274"/>
      <c r="F1651" s="275" t="str">
        <f t="shared" si="50"/>
        <v/>
      </c>
      <c r="G1651" s="275" t="str">
        <f t="shared" si="51"/>
        <v/>
      </c>
    </row>
    <row r="1652" spans="1:7" x14ac:dyDescent="0.2">
      <c r="A1652" s="274" t="s">
        <v>8407</v>
      </c>
      <c r="B1652" s="274" t="s">
        <v>480</v>
      </c>
      <c r="C1652" s="274" t="s">
        <v>374</v>
      </c>
      <c r="D1652" s="275"/>
      <c r="E1652" s="274"/>
      <c r="F1652" s="275" t="str">
        <f t="shared" si="50"/>
        <v/>
      </c>
      <c r="G1652" s="275" t="str">
        <f t="shared" si="51"/>
        <v/>
      </c>
    </row>
    <row r="1653" spans="1:7" x14ac:dyDescent="0.2">
      <c r="A1653" s="274" t="s">
        <v>8408</v>
      </c>
      <c r="B1653" s="274" t="s">
        <v>480</v>
      </c>
      <c r="C1653" s="274" t="s">
        <v>374</v>
      </c>
      <c r="D1653" s="275"/>
      <c r="E1653" s="274"/>
      <c r="F1653" s="275" t="str">
        <f t="shared" si="50"/>
        <v/>
      </c>
      <c r="G1653" s="275" t="str">
        <f t="shared" si="51"/>
        <v/>
      </c>
    </row>
    <row r="1654" spans="1:7" x14ac:dyDescent="0.2">
      <c r="A1654" s="274" t="s">
        <v>8494</v>
      </c>
      <c r="B1654" s="274" t="s">
        <v>480</v>
      </c>
      <c r="C1654" s="274" t="s">
        <v>374</v>
      </c>
      <c r="D1654" s="275"/>
      <c r="E1654" s="274"/>
      <c r="F1654" s="275" t="str">
        <f t="shared" si="50"/>
        <v/>
      </c>
      <c r="G1654" s="275" t="str">
        <f t="shared" si="51"/>
        <v/>
      </c>
    </row>
    <row r="1655" spans="1:7" x14ac:dyDescent="0.2">
      <c r="A1655" s="274" t="s">
        <v>8403</v>
      </c>
      <c r="B1655" s="274" t="s">
        <v>480</v>
      </c>
      <c r="C1655" s="274" t="s">
        <v>374</v>
      </c>
      <c r="D1655" s="275"/>
      <c r="E1655" s="274"/>
      <c r="F1655" s="275" t="str">
        <f t="shared" si="50"/>
        <v/>
      </c>
      <c r="G1655" s="275" t="str">
        <f t="shared" si="51"/>
        <v/>
      </c>
    </row>
    <row r="1656" spans="1:7" x14ac:dyDescent="0.2">
      <c r="A1656" s="274" t="s">
        <v>8404</v>
      </c>
      <c r="B1656" s="274" t="s">
        <v>480</v>
      </c>
      <c r="C1656" s="274" t="s">
        <v>374</v>
      </c>
      <c r="D1656" s="275"/>
      <c r="E1656" s="274"/>
      <c r="F1656" s="275" t="str">
        <f t="shared" si="50"/>
        <v/>
      </c>
      <c r="G1656" s="275" t="str">
        <f t="shared" si="51"/>
        <v/>
      </c>
    </row>
    <row r="1657" spans="1:7" x14ac:dyDescent="0.2">
      <c r="A1657" s="274" t="s">
        <v>84</v>
      </c>
      <c r="B1657" s="274" t="s">
        <v>480</v>
      </c>
      <c r="C1657" s="274" t="s">
        <v>374</v>
      </c>
      <c r="D1657" s="275"/>
      <c r="E1657" s="274"/>
      <c r="F1657" s="275" t="str">
        <f t="shared" si="50"/>
        <v/>
      </c>
      <c r="G1657" s="275" t="str">
        <f t="shared" si="51"/>
        <v/>
      </c>
    </row>
    <row r="1658" spans="1:7" x14ac:dyDescent="0.2">
      <c r="A1658" s="274" t="s">
        <v>73</v>
      </c>
      <c r="B1658" s="274" t="s">
        <v>480</v>
      </c>
      <c r="C1658" s="274" t="s">
        <v>374</v>
      </c>
      <c r="D1658" s="275"/>
      <c r="E1658" s="274"/>
      <c r="F1658" s="275" t="str">
        <f t="shared" si="50"/>
        <v/>
      </c>
      <c r="G1658" s="275" t="str">
        <f t="shared" si="51"/>
        <v/>
      </c>
    </row>
    <row r="1659" spans="1:7" x14ac:dyDescent="0.2">
      <c r="A1659" s="274" t="s">
        <v>74</v>
      </c>
      <c r="B1659" s="274" t="s">
        <v>480</v>
      </c>
      <c r="C1659" s="274" t="s">
        <v>374</v>
      </c>
      <c r="D1659" s="275"/>
      <c r="E1659" s="274"/>
      <c r="F1659" s="275" t="str">
        <f t="shared" si="50"/>
        <v/>
      </c>
      <c r="G1659" s="275" t="str">
        <f t="shared" si="51"/>
        <v/>
      </c>
    </row>
    <row r="1660" spans="1:7" x14ac:dyDescent="0.2">
      <c r="A1660" s="274" t="s">
        <v>75</v>
      </c>
      <c r="B1660" s="274" t="s">
        <v>480</v>
      </c>
      <c r="C1660" s="274" t="s">
        <v>374</v>
      </c>
      <c r="D1660" s="275"/>
      <c r="E1660" s="274"/>
      <c r="F1660" s="275" t="str">
        <f t="shared" si="50"/>
        <v/>
      </c>
      <c r="G1660" s="275" t="str">
        <f t="shared" si="51"/>
        <v/>
      </c>
    </row>
    <row r="1661" spans="1:7" x14ac:dyDescent="0.2">
      <c r="A1661" s="274" t="s">
        <v>76</v>
      </c>
      <c r="B1661" s="274" t="s">
        <v>480</v>
      </c>
      <c r="C1661" s="274" t="s">
        <v>374</v>
      </c>
      <c r="D1661" s="275"/>
      <c r="E1661" s="274"/>
      <c r="F1661" s="275" t="str">
        <f t="shared" si="50"/>
        <v/>
      </c>
      <c r="G1661" s="275" t="str">
        <f t="shared" si="51"/>
        <v/>
      </c>
    </row>
    <row r="1662" spans="1:7" x14ac:dyDescent="0.2">
      <c r="A1662" s="274" t="s">
        <v>70</v>
      </c>
      <c r="B1662" s="274" t="s">
        <v>480</v>
      </c>
      <c r="C1662" s="274" t="s">
        <v>374</v>
      </c>
      <c r="D1662" s="275"/>
      <c r="E1662" s="274"/>
      <c r="F1662" s="275" t="str">
        <f t="shared" si="50"/>
        <v/>
      </c>
      <c r="G1662" s="275" t="str">
        <f t="shared" si="51"/>
        <v/>
      </c>
    </row>
    <row r="1663" spans="1:7" x14ac:dyDescent="0.2">
      <c r="A1663" s="274" t="s">
        <v>71</v>
      </c>
      <c r="B1663" s="274" t="s">
        <v>480</v>
      </c>
      <c r="C1663" s="274" t="s">
        <v>374</v>
      </c>
      <c r="D1663" s="275"/>
      <c r="E1663" s="274"/>
      <c r="F1663" s="275" t="str">
        <f t="shared" si="50"/>
        <v/>
      </c>
      <c r="G1663" s="275" t="str">
        <f t="shared" si="51"/>
        <v/>
      </c>
    </row>
    <row r="1664" spans="1:7" x14ac:dyDescent="0.2">
      <c r="A1664" s="274" t="s">
        <v>8884</v>
      </c>
      <c r="B1664" s="274" t="s">
        <v>9274</v>
      </c>
      <c r="C1664" s="274" t="s">
        <v>371</v>
      </c>
      <c r="D1664" s="275"/>
      <c r="E1664" s="274"/>
      <c r="F1664" s="275" t="str">
        <f t="shared" si="50"/>
        <v/>
      </c>
      <c r="G1664" s="275" t="str">
        <f t="shared" si="51"/>
        <v/>
      </c>
    </row>
    <row r="1665" spans="1:7" x14ac:dyDescent="0.2">
      <c r="A1665" s="274" t="s">
        <v>8884</v>
      </c>
      <c r="B1665" s="274" t="s">
        <v>52</v>
      </c>
      <c r="C1665" s="274" t="s">
        <v>371</v>
      </c>
      <c r="D1665" s="275"/>
      <c r="E1665" s="274"/>
      <c r="F1665" s="275" t="str">
        <f t="shared" si="50"/>
        <v/>
      </c>
      <c r="G1665" s="275" t="str">
        <f t="shared" si="51"/>
        <v/>
      </c>
    </row>
    <row r="1666" spans="1:7" x14ac:dyDescent="0.2">
      <c r="A1666" s="274" t="s">
        <v>8884</v>
      </c>
      <c r="B1666" s="274" t="s">
        <v>401</v>
      </c>
      <c r="C1666" s="274" t="s">
        <v>371</v>
      </c>
      <c r="D1666" s="275"/>
      <c r="E1666" s="274"/>
      <c r="F1666" s="275" t="str">
        <f t="shared" si="50"/>
        <v/>
      </c>
      <c r="G1666" s="275" t="str">
        <f t="shared" si="51"/>
        <v/>
      </c>
    </row>
    <row r="1667" spans="1:7" x14ac:dyDescent="0.2">
      <c r="A1667" s="274" t="s">
        <v>85</v>
      </c>
      <c r="B1667" s="274" t="s">
        <v>54</v>
      </c>
      <c r="C1667" s="274" t="s">
        <v>367</v>
      </c>
      <c r="D1667" s="275">
        <v>1.067281972E-3</v>
      </c>
      <c r="E1667" s="274"/>
      <c r="F1667" s="275" t="str">
        <f t="shared" si="50"/>
        <v/>
      </c>
      <c r="G1667" s="275">
        <f t="shared" si="51"/>
        <v>1.067281972E-3</v>
      </c>
    </row>
    <row r="1668" spans="1:7" x14ac:dyDescent="0.2">
      <c r="A1668" s="274" t="s">
        <v>85</v>
      </c>
      <c r="B1668" s="274" t="s">
        <v>9414</v>
      </c>
      <c r="C1668" s="274"/>
      <c r="D1668" s="275">
        <v>-1.067281972E-3</v>
      </c>
      <c r="E1668" s="274"/>
      <c r="F1668" s="275">
        <f t="shared" si="50"/>
        <v>-1.067281972E-3</v>
      </c>
      <c r="G1668" s="275" t="str">
        <f t="shared" si="51"/>
        <v/>
      </c>
    </row>
    <row r="1669" spans="1:7" x14ac:dyDescent="0.2">
      <c r="A1669" s="274" t="s">
        <v>85</v>
      </c>
      <c r="B1669" s="274" t="s">
        <v>402</v>
      </c>
      <c r="C1669" s="274" t="s">
        <v>367</v>
      </c>
      <c r="D1669" s="275"/>
      <c r="E1669" s="274"/>
      <c r="F1669" s="275" t="str">
        <f t="shared" si="50"/>
        <v/>
      </c>
      <c r="G1669" s="275" t="str">
        <f t="shared" si="51"/>
        <v/>
      </c>
    </row>
    <row r="1670" spans="1:7" x14ac:dyDescent="0.2">
      <c r="A1670" s="274" t="s">
        <v>86</v>
      </c>
      <c r="B1670" s="274" t="s">
        <v>54</v>
      </c>
      <c r="C1670" s="274" t="s">
        <v>367</v>
      </c>
      <c r="D1670" s="275">
        <v>0.35644282370000002</v>
      </c>
      <c r="E1670" s="274"/>
      <c r="F1670" s="275" t="str">
        <f t="shared" ref="F1670:F1733" si="52">IF(D1670&lt;0,D1670,"")</f>
        <v/>
      </c>
      <c r="G1670" s="275">
        <f t="shared" ref="G1670:G1733" si="53">IF(D1670&gt;0,D1670,"")</f>
        <v>0.35644282370000002</v>
      </c>
    </row>
    <row r="1671" spans="1:7" x14ac:dyDescent="0.2">
      <c r="A1671" s="274" t="s">
        <v>86</v>
      </c>
      <c r="B1671" s="274" t="s">
        <v>9414</v>
      </c>
      <c r="C1671" s="274"/>
      <c r="D1671" s="275">
        <v>-0.35644282370000002</v>
      </c>
      <c r="E1671" s="274"/>
      <c r="F1671" s="275">
        <f t="shared" si="52"/>
        <v>-0.35644282370000002</v>
      </c>
      <c r="G1671" s="275" t="str">
        <f t="shared" si="53"/>
        <v/>
      </c>
    </row>
    <row r="1672" spans="1:7" x14ac:dyDescent="0.2">
      <c r="A1672" s="274" t="s">
        <v>86</v>
      </c>
      <c r="B1672" s="274" t="s">
        <v>52</v>
      </c>
      <c r="C1672" s="274" t="s">
        <v>367</v>
      </c>
      <c r="D1672" s="275"/>
      <c r="E1672" s="274"/>
      <c r="F1672" s="275" t="str">
        <f t="shared" si="52"/>
        <v/>
      </c>
      <c r="G1672" s="275" t="str">
        <f t="shared" si="53"/>
        <v/>
      </c>
    </row>
    <row r="1673" spans="1:7" x14ac:dyDescent="0.2">
      <c r="A1673" s="274" t="s">
        <v>86</v>
      </c>
      <c r="B1673" s="274" t="s">
        <v>480</v>
      </c>
      <c r="C1673" s="274" t="s">
        <v>367</v>
      </c>
      <c r="D1673" s="275"/>
      <c r="E1673" s="274"/>
      <c r="F1673" s="275" t="str">
        <f t="shared" si="52"/>
        <v/>
      </c>
      <c r="G1673" s="275" t="str">
        <f t="shared" si="53"/>
        <v/>
      </c>
    </row>
    <row r="1674" spans="1:7" x14ac:dyDescent="0.2">
      <c r="A1674" s="274" t="s">
        <v>89</v>
      </c>
      <c r="B1674" s="274" t="s">
        <v>9414</v>
      </c>
      <c r="C1674" s="274"/>
      <c r="D1674" s="275">
        <v>-4.4696394680000001E-2</v>
      </c>
      <c r="E1674" s="274"/>
      <c r="F1674" s="275">
        <f t="shared" si="52"/>
        <v>-4.4696394680000001E-2</v>
      </c>
      <c r="G1674" s="275" t="str">
        <f t="shared" si="53"/>
        <v/>
      </c>
    </row>
    <row r="1675" spans="1:7" x14ac:dyDescent="0.2">
      <c r="A1675" s="274" t="s">
        <v>89</v>
      </c>
      <c r="B1675" s="274" t="s">
        <v>8288</v>
      </c>
      <c r="C1675" s="274" t="s">
        <v>367</v>
      </c>
      <c r="D1675" s="275">
        <v>3.649203259E-3</v>
      </c>
      <c r="E1675" s="274"/>
      <c r="F1675" s="275" t="str">
        <f t="shared" si="52"/>
        <v/>
      </c>
      <c r="G1675" s="275">
        <f t="shared" si="53"/>
        <v>3.649203259E-3</v>
      </c>
    </row>
    <row r="1676" spans="1:7" x14ac:dyDescent="0.2">
      <c r="A1676" s="274" t="s">
        <v>89</v>
      </c>
      <c r="B1676" s="274" t="s">
        <v>402</v>
      </c>
      <c r="C1676" s="274" t="s">
        <v>367</v>
      </c>
      <c r="D1676" s="275"/>
      <c r="E1676" s="274"/>
      <c r="F1676" s="275" t="str">
        <f t="shared" si="52"/>
        <v/>
      </c>
      <c r="G1676" s="275" t="str">
        <f t="shared" si="53"/>
        <v/>
      </c>
    </row>
    <row r="1677" spans="1:7" x14ac:dyDescent="0.2">
      <c r="A1677" s="274" t="s">
        <v>89</v>
      </c>
      <c r="B1677" s="274" t="s">
        <v>394</v>
      </c>
      <c r="C1677" s="274" t="s">
        <v>367</v>
      </c>
      <c r="D1677" s="275">
        <v>4.1047191419999997E-2</v>
      </c>
      <c r="E1677" s="274"/>
      <c r="F1677" s="275" t="str">
        <f t="shared" si="52"/>
        <v/>
      </c>
      <c r="G1677" s="275">
        <f t="shared" si="53"/>
        <v>4.1047191419999997E-2</v>
      </c>
    </row>
    <row r="1678" spans="1:7" x14ac:dyDescent="0.2">
      <c r="A1678" s="274" t="s">
        <v>272</v>
      </c>
      <c r="B1678" s="274" t="s">
        <v>83</v>
      </c>
      <c r="C1678" s="274" t="s">
        <v>367</v>
      </c>
      <c r="D1678" s="275">
        <v>-8.8988869419999999E-6</v>
      </c>
      <c r="E1678" s="274"/>
      <c r="F1678" s="275">
        <f t="shared" si="52"/>
        <v>-8.8988869419999999E-6</v>
      </c>
      <c r="G1678" s="275" t="str">
        <f t="shared" si="53"/>
        <v/>
      </c>
    </row>
    <row r="1679" spans="1:7" x14ac:dyDescent="0.2">
      <c r="A1679" s="274" t="s">
        <v>272</v>
      </c>
      <c r="B1679" s="274" t="s">
        <v>406</v>
      </c>
      <c r="C1679" s="274" t="s">
        <v>367</v>
      </c>
      <c r="D1679" s="275">
        <v>1.084983907E-5</v>
      </c>
      <c r="E1679" s="274"/>
      <c r="F1679" s="275" t="str">
        <f t="shared" si="52"/>
        <v/>
      </c>
      <c r="G1679" s="275">
        <f t="shared" si="53"/>
        <v>1.084983907E-5</v>
      </c>
    </row>
    <row r="1680" spans="1:7" x14ac:dyDescent="0.2">
      <c r="A1680" s="274" t="s">
        <v>272</v>
      </c>
      <c r="B1680" s="274" t="s">
        <v>9414</v>
      </c>
      <c r="C1680" s="274"/>
      <c r="D1680" s="275">
        <v>-1.9509521289999999E-6</v>
      </c>
      <c r="E1680" s="274"/>
      <c r="F1680" s="275">
        <f t="shared" si="52"/>
        <v>-1.9509521289999999E-6</v>
      </c>
      <c r="G1680" s="275" t="str">
        <f t="shared" si="53"/>
        <v/>
      </c>
    </row>
    <row r="1681" spans="1:7" x14ac:dyDescent="0.2">
      <c r="A1681" s="274" t="s">
        <v>272</v>
      </c>
      <c r="B1681" s="274" t="s">
        <v>480</v>
      </c>
      <c r="C1681" s="274" t="s">
        <v>367</v>
      </c>
      <c r="D1681" s="275"/>
      <c r="E1681" s="274"/>
      <c r="F1681" s="275" t="str">
        <f t="shared" si="52"/>
        <v/>
      </c>
      <c r="G1681" s="275" t="str">
        <f t="shared" si="53"/>
        <v/>
      </c>
    </row>
    <row r="1682" spans="1:7" x14ac:dyDescent="0.2">
      <c r="A1682" s="274" t="s">
        <v>8885</v>
      </c>
      <c r="B1682" s="274" t="s">
        <v>54</v>
      </c>
      <c r="C1682" s="274" t="s">
        <v>367</v>
      </c>
      <c r="D1682" s="275"/>
      <c r="E1682" s="274"/>
      <c r="F1682" s="275" t="str">
        <f t="shared" si="52"/>
        <v/>
      </c>
      <c r="G1682" s="275" t="str">
        <f t="shared" si="53"/>
        <v/>
      </c>
    </row>
    <row r="1683" spans="1:7" x14ac:dyDescent="0.2">
      <c r="A1683" s="274" t="s">
        <v>8885</v>
      </c>
      <c r="B1683" s="274" t="s">
        <v>83</v>
      </c>
      <c r="C1683" s="274" t="s">
        <v>367</v>
      </c>
      <c r="D1683" s="275"/>
      <c r="E1683" s="274"/>
      <c r="F1683" s="275" t="str">
        <f t="shared" si="52"/>
        <v/>
      </c>
      <c r="G1683" s="275" t="str">
        <f t="shared" si="53"/>
        <v/>
      </c>
    </row>
    <row r="1684" spans="1:7" x14ac:dyDescent="0.2">
      <c r="A1684" s="274" t="s">
        <v>87</v>
      </c>
      <c r="B1684" s="274" t="s">
        <v>396</v>
      </c>
      <c r="C1684" s="274" t="s">
        <v>367</v>
      </c>
      <c r="D1684" s="275"/>
      <c r="E1684" s="274"/>
      <c r="F1684" s="275" t="str">
        <f t="shared" si="52"/>
        <v/>
      </c>
      <c r="G1684" s="275" t="str">
        <f t="shared" si="53"/>
        <v/>
      </c>
    </row>
    <row r="1685" spans="1:7" x14ac:dyDescent="0.2">
      <c r="A1685" s="274" t="s">
        <v>87</v>
      </c>
      <c r="B1685" s="274" t="s">
        <v>52</v>
      </c>
      <c r="C1685" s="274" t="s">
        <v>367</v>
      </c>
      <c r="D1685" s="275"/>
      <c r="E1685" s="274"/>
      <c r="F1685" s="275" t="str">
        <f t="shared" si="52"/>
        <v/>
      </c>
      <c r="G1685" s="275" t="str">
        <f t="shared" si="53"/>
        <v/>
      </c>
    </row>
    <row r="1686" spans="1:7" x14ac:dyDescent="0.2">
      <c r="A1686" s="274" t="s">
        <v>87</v>
      </c>
      <c r="B1686" s="274" t="s">
        <v>402</v>
      </c>
      <c r="C1686" s="274" t="s">
        <v>367</v>
      </c>
      <c r="D1686" s="275"/>
      <c r="E1686" s="274"/>
      <c r="F1686" s="275" t="str">
        <f t="shared" si="52"/>
        <v/>
      </c>
      <c r="G1686" s="275" t="str">
        <f t="shared" si="53"/>
        <v/>
      </c>
    </row>
    <row r="1687" spans="1:7" x14ac:dyDescent="0.2">
      <c r="A1687" s="274" t="s">
        <v>8886</v>
      </c>
      <c r="B1687" s="274" t="s">
        <v>52</v>
      </c>
      <c r="C1687" s="274" t="s">
        <v>367</v>
      </c>
      <c r="D1687" s="275"/>
      <c r="E1687" s="274"/>
      <c r="F1687" s="275" t="str">
        <f t="shared" si="52"/>
        <v/>
      </c>
      <c r="G1687" s="275" t="str">
        <f t="shared" si="53"/>
        <v/>
      </c>
    </row>
    <row r="1688" spans="1:7" x14ac:dyDescent="0.2">
      <c r="A1688" s="274" t="s">
        <v>8887</v>
      </c>
      <c r="B1688" s="274" t="s">
        <v>402</v>
      </c>
      <c r="C1688" s="274" t="s">
        <v>367</v>
      </c>
      <c r="D1688" s="275"/>
      <c r="E1688" s="274"/>
      <c r="F1688" s="275" t="str">
        <f t="shared" si="52"/>
        <v/>
      </c>
      <c r="G1688" s="275" t="str">
        <f t="shared" si="53"/>
        <v/>
      </c>
    </row>
    <row r="1689" spans="1:7" x14ac:dyDescent="0.2">
      <c r="A1689" s="274" t="s">
        <v>8887</v>
      </c>
      <c r="B1689" s="274" t="s">
        <v>401</v>
      </c>
      <c r="C1689" s="274" t="s">
        <v>367</v>
      </c>
      <c r="D1689" s="275"/>
      <c r="E1689" s="274"/>
      <c r="F1689" s="275" t="str">
        <f t="shared" si="52"/>
        <v/>
      </c>
      <c r="G1689" s="275" t="str">
        <f t="shared" si="53"/>
        <v/>
      </c>
    </row>
    <row r="1690" spans="1:7" x14ac:dyDescent="0.2">
      <c r="A1690" s="274" t="s">
        <v>8887</v>
      </c>
      <c r="B1690" s="274" t="s">
        <v>480</v>
      </c>
      <c r="C1690" s="274" t="s">
        <v>367</v>
      </c>
      <c r="D1690" s="275"/>
      <c r="E1690" s="274"/>
      <c r="F1690" s="275" t="str">
        <f t="shared" si="52"/>
        <v/>
      </c>
      <c r="G1690" s="275" t="str">
        <f t="shared" si="53"/>
        <v/>
      </c>
    </row>
    <row r="1691" spans="1:7" x14ac:dyDescent="0.2">
      <c r="A1691" s="274" t="s">
        <v>8888</v>
      </c>
      <c r="B1691" s="274" t="s">
        <v>52</v>
      </c>
      <c r="C1691" s="274" t="s">
        <v>367</v>
      </c>
      <c r="D1691" s="275"/>
      <c r="E1691" s="274"/>
      <c r="F1691" s="275" t="str">
        <f t="shared" si="52"/>
        <v/>
      </c>
      <c r="G1691" s="275" t="str">
        <f t="shared" si="53"/>
        <v/>
      </c>
    </row>
    <row r="1692" spans="1:7" x14ac:dyDescent="0.2">
      <c r="A1692" s="274" t="s">
        <v>8889</v>
      </c>
      <c r="B1692" s="274" t="s">
        <v>480</v>
      </c>
      <c r="C1692" s="274" t="s">
        <v>367</v>
      </c>
      <c r="D1692" s="275"/>
      <c r="E1692" s="274"/>
      <c r="F1692" s="275" t="str">
        <f t="shared" si="52"/>
        <v/>
      </c>
      <c r="G1692" s="275" t="str">
        <f t="shared" si="53"/>
        <v/>
      </c>
    </row>
    <row r="1693" spans="1:7" x14ac:dyDescent="0.2">
      <c r="A1693" s="274" t="s">
        <v>77</v>
      </c>
      <c r="B1693" s="274" t="s">
        <v>52</v>
      </c>
      <c r="C1693" s="274" t="s">
        <v>367</v>
      </c>
      <c r="D1693" s="275"/>
      <c r="E1693" s="274"/>
      <c r="F1693" s="275" t="str">
        <f t="shared" si="52"/>
        <v/>
      </c>
      <c r="G1693" s="275" t="str">
        <f t="shared" si="53"/>
        <v/>
      </c>
    </row>
    <row r="1694" spans="1:7" x14ac:dyDescent="0.2">
      <c r="A1694" s="274" t="s">
        <v>77</v>
      </c>
      <c r="B1694" s="274" t="s">
        <v>402</v>
      </c>
      <c r="C1694" s="274" t="s">
        <v>367</v>
      </c>
      <c r="D1694" s="275"/>
      <c r="E1694" s="274"/>
      <c r="F1694" s="275" t="str">
        <f t="shared" si="52"/>
        <v/>
      </c>
      <c r="G1694" s="275" t="str">
        <f t="shared" si="53"/>
        <v/>
      </c>
    </row>
    <row r="1695" spans="1:7" x14ac:dyDescent="0.2">
      <c r="A1695" s="274" t="s">
        <v>78</v>
      </c>
      <c r="B1695" s="274" t="s">
        <v>52</v>
      </c>
      <c r="C1695" s="274" t="s">
        <v>367</v>
      </c>
      <c r="D1695" s="275"/>
      <c r="E1695" s="274"/>
      <c r="F1695" s="275" t="str">
        <f t="shared" si="52"/>
        <v/>
      </c>
      <c r="G1695" s="275" t="str">
        <f t="shared" si="53"/>
        <v/>
      </c>
    </row>
    <row r="1696" spans="1:7" x14ac:dyDescent="0.2">
      <c r="A1696" s="274" t="s">
        <v>78</v>
      </c>
      <c r="B1696" s="274" t="s">
        <v>398</v>
      </c>
      <c r="C1696" s="274" t="s">
        <v>367</v>
      </c>
      <c r="D1696" s="275"/>
      <c r="E1696" s="274"/>
      <c r="F1696" s="275" t="str">
        <f t="shared" si="52"/>
        <v/>
      </c>
      <c r="G1696" s="275" t="str">
        <f t="shared" si="53"/>
        <v/>
      </c>
    </row>
    <row r="1697" spans="1:7" x14ac:dyDescent="0.2">
      <c r="A1697" s="274" t="s">
        <v>78</v>
      </c>
      <c r="B1697" s="274" t="s">
        <v>480</v>
      </c>
      <c r="C1697" s="274" t="s">
        <v>367</v>
      </c>
      <c r="D1697" s="275"/>
      <c r="E1697" s="274"/>
      <c r="F1697" s="275" t="str">
        <f t="shared" si="52"/>
        <v/>
      </c>
      <c r="G1697" s="275" t="str">
        <f t="shared" si="53"/>
        <v/>
      </c>
    </row>
    <row r="1698" spans="1:7" x14ac:dyDescent="0.2">
      <c r="A1698" s="274" t="s">
        <v>79</v>
      </c>
      <c r="B1698" s="274" t="s">
        <v>399</v>
      </c>
      <c r="C1698" s="274" t="s">
        <v>367</v>
      </c>
      <c r="D1698" s="275">
        <v>1.4503551779999999</v>
      </c>
      <c r="E1698" s="274"/>
      <c r="F1698" s="275" t="str">
        <f t="shared" si="52"/>
        <v/>
      </c>
      <c r="G1698" s="275">
        <f t="shared" si="53"/>
        <v>1.4503551779999999</v>
      </c>
    </row>
    <row r="1699" spans="1:7" x14ac:dyDescent="0.2">
      <c r="A1699" s="274" t="s">
        <v>79</v>
      </c>
      <c r="B1699" s="274" t="s">
        <v>9414</v>
      </c>
      <c r="C1699" s="274"/>
      <c r="D1699" s="275">
        <v>-1.4503551779999999</v>
      </c>
      <c r="E1699" s="274"/>
      <c r="F1699" s="275">
        <f t="shared" si="52"/>
        <v>-1.4503551779999999</v>
      </c>
      <c r="G1699" s="275" t="str">
        <f t="shared" si="53"/>
        <v/>
      </c>
    </row>
    <row r="1700" spans="1:7" x14ac:dyDescent="0.2">
      <c r="A1700" s="274" t="s">
        <v>79</v>
      </c>
      <c r="B1700" s="274" t="s">
        <v>402</v>
      </c>
      <c r="C1700" s="274" t="s">
        <v>367</v>
      </c>
      <c r="D1700" s="275"/>
      <c r="E1700" s="274"/>
      <c r="F1700" s="275" t="str">
        <f t="shared" si="52"/>
        <v/>
      </c>
      <c r="G1700" s="275" t="str">
        <f t="shared" si="53"/>
        <v/>
      </c>
    </row>
    <row r="1701" spans="1:7" x14ac:dyDescent="0.2">
      <c r="A1701" s="274" t="s">
        <v>80</v>
      </c>
      <c r="B1701" s="274" t="s">
        <v>54</v>
      </c>
      <c r="C1701" s="274" t="s">
        <v>367</v>
      </c>
      <c r="D1701" s="275">
        <v>3.8501335499999997E-2</v>
      </c>
      <c r="E1701" s="274"/>
      <c r="F1701" s="275" t="str">
        <f t="shared" si="52"/>
        <v/>
      </c>
      <c r="G1701" s="275">
        <f t="shared" si="53"/>
        <v>3.8501335499999997E-2</v>
      </c>
    </row>
    <row r="1702" spans="1:7" x14ac:dyDescent="0.2">
      <c r="A1702" s="274" t="s">
        <v>80</v>
      </c>
      <c r="B1702" s="274" t="s">
        <v>9414</v>
      </c>
      <c r="C1702" s="274"/>
      <c r="D1702" s="275">
        <v>-3.8501335499999997E-2</v>
      </c>
      <c r="E1702" s="274"/>
      <c r="F1702" s="275">
        <f t="shared" si="52"/>
        <v>-3.8501335499999997E-2</v>
      </c>
      <c r="G1702" s="275" t="str">
        <f t="shared" si="53"/>
        <v/>
      </c>
    </row>
    <row r="1703" spans="1:7" x14ac:dyDescent="0.2">
      <c r="A1703" s="274" t="s">
        <v>80</v>
      </c>
      <c r="B1703" s="274" t="s">
        <v>402</v>
      </c>
      <c r="C1703" s="274" t="s">
        <v>367</v>
      </c>
      <c r="D1703" s="275"/>
      <c r="E1703" s="274"/>
      <c r="F1703" s="275" t="str">
        <f t="shared" si="52"/>
        <v/>
      </c>
      <c r="G1703" s="275" t="str">
        <f t="shared" si="53"/>
        <v/>
      </c>
    </row>
    <row r="1704" spans="1:7" x14ac:dyDescent="0.2">
      <c r="A1704" s="274" t="s">
        <v>81</v>
      </c>
      <c r="B1704" s="274" t="s">
        <v>402</v>
      </c>
      <c r="C1704" s="274" t="s">
        <v>367</v>
      </c>
      <c r="D1704" s="275"/>
      <c r="E1704" s="274"/>
      <c r="F1704" s="275" t="str">
        <f t="shared" si="52"/>
        <v/>
      </c>
      <c r="G1704" s="275" t="str">
        <f t="shared" si="53"/>
        <v/>
      </c>
    </row>
    <row r="1705" spans="1:7" x14ac:dyDescent="0.2">
      <c r="A1705" s="274" t="s">
        <v>81</v>
      </c>
      <c r="B1705" s="274" t="s">
        <v>55</v>
      </c>
      <c r="C1705" s="274" t="s">
        <v>367</v>
      </c>
      <c r="D1705" s="275"/>
      <c r="E1705" s="274"/>
      <c r="F1705" s="275" t="str">
        <f t="shared" si="52"/>
        <v/>
      </c>
      <c r="G1705" s="275" t="str">
        <f t="shared" si="53"/>
        <v/>
      </c>
    </row>
    <row r="1706" spans="1:7" x14ac:dyDescent="0.2">
      <c r="A1706" s="274" t="s">
        <v>273</v>
      </c>
      <c r="B1706" s="274" t="s">
        <v>406</v>
      </c>
      <c r="C1706" s="274" t="s">
        <v>367</v>
      </c>
      <c r="D1706" s="275">
        <v>1.939899077</v>
      </c>
      <c r="E1706" s="274"/>
      <c r="F1706" s="275" t="str">
        <f t="shared" si="52"/>
        <v/>
      </c>
      <c r="G1706" s="275">
        <f t="shared" si="53"/>
        <v>1.939899077</v>
      </c>
    </row>
    <row r="1707" spans="1:7" x14ac:dyDescent="0.2">
      <c r="A1707" s="274" t="s">
        <v>273</v>
      </c>
      <c r="B1707" s="274" t="s">
        <v>9414</v>
      </c>
      <c r="C1707" s="274"/>
      <c r="D1707" s="275">
        <v>-1.939899077</v>
      </c>
      <c r="E1707" s="274"/>
      <c r="F1707" s="275">
        <f t="shared" si="52"/>
        <v>-1.939899077</v>
      </c>
      <c r="G1707" s="275" t="str">
        <f t="shared" si="53"/>
        <v/>
      </c>
    </row>
    <row r="1708" spans="1:7" x14ac:dyDescent="0.2">
      <c r="A1708" s="274" t="s">
        <v>273</v>
      </c>
      <c r="B1708" s="274" t="s">
        <v>52</v>
      </c>
      <c r="C1708" s="274" t="s">
        <v>367</v>
      </c>
      <c r="D1708" s="275"/>
      <c r="E1708" s="274"/>
      <c r="F1708" s="275" t="str">
        <f t="shared" si="52"/>
        <v/>
      </c>
      <c r="G1708" s="275" t="str">
        <f t="shared" si="53"/>
        <v/>
      </c>
    </row>
    <row r="1709" spans="1:7" x14ac:dyDescent="0.2">
      <c r="A1709" s="274" t="s">
        <v>273</v>
      </c>
      <c r="B1709" s="274" t="s">
        <v>480</v>
      </c>
      <c r="C1709" s="274" t="s">
        <v>367</v>
      </c>
      <c r="D1709" s="275"/>
      <c r="E1709" s="274"/>
      <c r="F1709" s="275" t="str">
        <f t="shared" si="52"/>
        <v/>
      </c>
      <c r="G1709" s="275" t="str">
        <f t="shared" si="53"/>
        <v/>
      </c>
    </row>
    <row r="1710" spans="1:7" x14ac:dyDescent="0.2">
      <c r="A1710" s="274" t="s">
        <v>90</v>
      </c>
      <c r="B1710" s="274" t="s">
        <v>52</v>
      </c>
      <c r="C1710" s="274" t="s">
        <v>362</v>
      </c>
      <c r="D1710" s="275"/>
      <c r="E1710" s="274"/>
      <c r="F1710" s="275" t="str">
        <f t="shared" si="52"/>
        <v/>
      </c>
      <c r="G1710" s="275" t="str">
        <f t="shared" si="53"/>
        <v/>
      </c>
    </row>
    <row r="1711" spans="1:7" x14ac:dyDescent="0.2">
      <c r="A1711" s="274" t="s">
        <v>90</v>
      </c>
      <c r="B1711" s="274" t="s">
        <v>402</v>
      </c>
      <c r="C1711" s="274" t="s">
        <v>362</v>
      </c>
      <c r="D1711" s="275"/>
      <c r="E1711" s="274"/>
      <c r="F1711" s="275" t="str">
        <f t="shared" si="52"/>
        <v/>
      </c>
      <c r="G1711" s="275" t="str">
        <f t="shared" si="53"/>
        <v/>
      </c>
    </row>
    <row r="1712" spans="1:7" x14ac:dyDescent="0.2">
      <c r="A1712" s="274" t="s">
        <v>91</v>
      </c>
      <c r="B1712" s="274" t="s">
        <v>52</v>
      </c>
      <c r="C1712" s="274" t="s">
        <v>362</v>
      </c>
      <c r="D1712" s="275"/>
      <c r="E1712" s="274"/>
      <c r="F1712" s="275" t="str">
        <f t="shared" si="52"/>
        <v/>
      </c>
      <c r="G1712" s="275" t="str">
        <f t="shared" si="53"/>
        <v/>
      </c>
    </row>
    <row r="1713" spans="1:7" x14ac:dyDescent="0.2">
      <c r="A1713" s="274" t="s">
        <v>91</v>
      </c>
      <c r="B1713" s="274" t="s">
        <v>402</v>
      </c>
      <c r="C1713" s="274" t="s">
        <v>362</v>
      </c>
      <c r="D1713" s="275"/>
      <c r="E1713" s="274"/>
      <c r="F1713" s="275" t="str">
        <f t="shared" si="52"/>
        <v/>
      </c>
      <c r="G1713" s="275" t="str">
        <f t="shared" si="53"/>
        <v/>
      </c>
    </row>
    <row r="1714" spans="1:7" x14ac:dyDescent="0.2">
      <c r="A1714" s="274" t="s">
        <v>92</v>
      </c>
      <c r="B1714" s="274" t="s">
        <v>54</v>
      </c>
      <c r="C1714" s="274" t="s">
        <v>362</v>
      </c>
      <c r="D1714" s="275">
        <v>0.43542078839999998</v>
      </c>
      <c r="E1714" s="274"/>
      <c r="F1714" s="275" t="str">
        <f t="shared" si="52"/>
        <v/>
      </c>
      <c r="G1714" s="275">
        <f t="shared" si="53"/>
        <v>0.43542078839999998</v>
      </c>
    </row>
    <row r="1715" spans="1:7" x14ac:dyDescent="0.2">
      <c r="A1715" s="274" t="s">
        <v>92</v>
      </c>
      <c r="B1715" s="274" t="s">
        <v>9414</v>
      </c>
      <c r="C1715" s="274"/>
      <c r="D1715" s="275">
        <v>-0.43542078839999998</v>
      </c>
      <c r="E1715" s="274"/>
      <c r="F1715" s="275">
        <f t="shared" si="52"/>
        <v>-0.43542078839999998</v>
      </c>
      <c r="G1715" s="275" t="str">
        <f t="shared" si="53"/>
        <v/>
      </c>
    </row>
    <row r="1716" spans="1:7" x14ac:dyDescent="0.2">
      <c r="A1716" s="274" t="s">
        <v>92</v>
      </c>
      <c r="B1716" s="274" t="s">
        <v>402</v>
      </c>
      <c r="C1716" s="274" t="s">
        <v>362</v>
      </c>
      <c r="D1716" s="275"/>
      <c r="E1716" s="274"/>
      <c r="F1716" s="275" t="str">
        <f t="shared" si="52"/>
        <v/>
      </c>
      <c r="G1716" s="275" t="str">
        <f t="shared" si="53"/>
        <v/>
      </c>
    </row>
    <row r="1717" spans="1:7" x14ac:dyDescent="0.2">
      <c r="A1717" s="274" t="s">
        <v>93</v>
      </c>
      <c r="B1717" s="274" t="s">
        <v>402</v>
      </c>
      <c r="C1717" s="274" t="s">
        <v>362</v>
      </c>
      <c r="D1717" s="275"/>
      <c r="E1717" s="274"/>
      <c r="F1717" s="275" t="str">
        <f t="shared" si="52"/>
        <v/>
      </c>
      <c r="G1717" s="275" t="str">
        <f t="shared" si="53"/>
        <v/>
      </c>
    </row>
    <row r="1718" spans="1:7" x14ac:dyDescent="0.2">
      <c r="A1718" s="274" t="s">
        <v>93</v>
      </c>
      <c r="B1718" s="274" t="s">
        <v>55</v>
      </c>
      <c r="C1718" s="274" t="s">
        <v>362</v>
      </c>
      <c r="D1718" s="275"/>
      <c r="E1718" s="274"/>
      <c r="F1718" s="275" t="str">
        <f t="shared" si="52"/>
        <v/>
      </c>
      <c r="G1718" s="275" t="str">
        <f t="shared" si="53"/>
        <v/>
      </c>
    </row>
    <row r="1719" spans="1:7" x14ac:dyDescent="0.2">
      <c r="A1719" s="274" t="s">
        <v>94</v>
      </c>
      <c r="B1719" s="274" t="s">
        <v>52</v>
      </c>
      <c r="C1719" s="274" t="s">
        <v>362</v>
      </c>
      <c r="D1719" s="275"/>
      <c r="E1719" s="274"/>
      <c r="F1719" s="275" t="str">
        <f t="shared" si="52"/>
        <v/>
      </c>
      <c r="G1719" s="275" t="str">
        <f t="shared" si="53"/>
        <v/>
      </c>
    </row>
    <row r="1720" spans="1:7" x14ac:dyDescent="0.2">
      <c r="A1720" s="274" t="s">
        <v>94</v>
      </c>
      <c r="B1720" s="274" t="s">
        <v>402</v>
      </c>
      <c r="C1720" s="274" t="s">
        <v>362</v>
      </c>
      <c r="D1720" s="275"/>
      <c r="E1720" s="274"/>
      <c r="F1720" s="275" t="str">
        <f t="shared" si="52"/>
        <v/>
      </c>
      <c r="G1720" s="275" t="str">
        <f t="shared" si="53"/>
        <v/>
      </c>
    </row>
    <row r="1721" spans="1:7" x14ac:dyDescent="0.2">
      <c r="A1721" s="274" t="s">
        <v>8890</v>
      </c>
      <c r="B1721" s="274" t="s">
        <v>402</v>
      </c>
      <c r="C1721" s="274" t="s">
        <v>362</v>
      </c>
      <c r="D1721" s="275"/>
      <c r="E1721" s="274"/>
      <c r="F1721" s="275" t="str">
        <f t="shared" si="52"/>
        <v/>
      </c>
      <c r="G1721" s="275" t="str">
        <f t="shared" si="53"/>
        <v/>
      </c>
    </row>
    <row r="1722" spans="1:7" x14ac:dyDescent="0.2">
      <c r="A1722" s="274" t="s">
        <v>8688</v>
      </c>
      <c r="B1722" s="274" t="s">
        <v>52</v>
      </c>
      <c r="C1722" s="274" t="s">
        <v>362</v>
      </c>
      <c r="D1722" s="275"/>
      <c r="E1722" s="274"/>
      <c r="F1722" s="275" t="str">
        <f t="shared" si="52"/>
        <v/>
      </c>
      <c r="G1722" s="275" t="str">
        <f t="shared" si="53"/>
        <v/>
      </c>
    </row>
    <row r="1723" spans="1:7" x14ac:dyDescent="0.2">
      <c r="A1723" s="274" t="s">
        <v>8688</v>
      </c>
      <c r="B1723" s="274" t="s">
        <v>402</v>
      </c>
      <c r="C1723" s="274" t="s">
        <v>362</v>
      </c>
      <c r="D1723" s="275"/>
      <c r="E1723" s="274"/>
      <c r="F1723" s="275" t="str">
        <f t="shared" si="52"/>
        <v/>
      </c>
      <c r="G1723" s="275" t="str">
        <f t="shared" si="53"/>
        <v/>
      </c>
    </row>
    <row r="1724" spans="1:7" x14ac:dyDescent="0.2">
      <c r="A1724" s="274" t="s">
        <v>8688</v>
      </c>
      <c r="B1724" s="274" t="s">
        <v>55</v>
      </c>
      <c r="C1724" s="274" t="s">
        <v>362</v>
      </c>
      <c r="D1724" s="275"/>
      <c r="E1724" s="274"/>
      <c r="F1724" s="275" t="str">
        <f t="shared" si="52"/>
        <v/>
      </c>
      <c r="G1724" s="275" t="str">
        <f t="shared" si="53"/>
        <v/>
      </c>
    </row>
    <row r="1725" spans="1:7" x14ac:dyDescent="0.2">
      <c r="A1725" s="274" t="s">
        <v>8554</v>
      </c>
      <c r="B1725" s="274" t="s">
        <v>52</v>
      </c>
      <c r="C1725" s="274" t="s">
        <v>362</v>
      </c>
      <c r="D1725" s="275"/>
      <c r="E1725" s="274"/>
      <c r="F1725" s="275" t="str">
        <f t="shared" si="52"/>
        <v/>
      </c>
      <c r="G1725" s="275" t="str">
        <f t="shared" si="53"/>
        <v/>
      </c>
    </row>
    <row r="1726" spans="1:7" x14ac:dyDescent="0.2">
      <c r="A1726" s="274" t="s">
        <v>8554</v>
      </c>
      <c r="B1726" s="274" t="s">
        <v>402</v>
      </c>
      <c r="C1726" s="274" t="s">
        <v>362</v>
      </c>
      <c r="D1726" s="275"/>
      <c r="E1726" s="274"/>
      <c r="F1726" s="275" t="str">
        <f t="shared" si="52"/>
        <v/>
      </c>
      <c r="G1726" s="275" t="str">
        <f t="shared" si="53"/>
        <v/>
      </c>
    </row>
    <row r="1727" spans="1:7" x14ac:dyDescent="0.2">
      <c r="A1727" s="274" t="s">
        <v>8554</v>
      </c>
      <c r="B1727" s="274" t="s">
        <v>55</v>
      </c>
      <c r="C1727" s="274" t="s">
        <v>362</v>
      </c>
      <c r="D1727" s="275"/>
      <c r="E1727" s="274"/>
      <c r="F1727" s="275" t="str">
        <f t="shared" si="52"/>
        <v/>
      </c>
      <c r="G1727" s="275" t="str">
        <f t="shared" si="53"/>
        <v/>
      </c>
    </row>
    <row r="1728" spans="1:7" x14ac:dyDescent="0.2">
      <c r="A1728" s="274" t="s">
        <v>274</v>
      </c>
      <c r="B1728" s="274" t="s">
        <v>54</v>
      </c>
      <c r="C1728" s="274" t="s">
        <v>362</v>
      </c>
      <c r="D1728" s="275">
        <v>4.1984820339999999E-2</v>
      </c>
      <c r="E1728" s="274"/>
      <c r="F1728" s="275" t="str">
        <f t="shared" si="52"/>
        <v/>
      </c>
      <c r="G1728" s="275">
        <f t="shared" si="53"/>
        <v>4.1984820339999999E-2</v>
      </c>
    </row>
    <row r="1729" spans="1:7" x14ac:dyDescent="0.2">
      <c r="A1729" s="274" t="s">
        <v>274</v>
      </c>
      <c r="B1729" s="274" t="s">
        <v>9414</v>
      </c>
      <c r="C1729" s="274"/>
      <c r="D1729" s="275">
        <v>-4.1984820339999999E-2</v>
      </c>
      <c r="E1729" s="274"/>
      <c r="F1729" s="275">
        <f t="shared" si="52"/>
        <v>-4.1984820339999999E-2</v>
      </c>
      <c r="G1729" s="275" t="str">
        <f t="shared" si="53"/>
        <v/>
      </c>
    </row>
    <row r="1730" spans="1:7" x14ac:dyDescent="0.2">
      <c r="A1730" s="274" t="s">
        <v>274</v>
      </c>
      <c r="B1730" s="274" t="s">
        <v>402</v>
      </c>
      <c r="C1730" s="274" t="s">
        <v>362</v>
      </c>
      <c r="D1730" s="275"/>
      <c r="E1730" s="274"/>
      <c r="F1730" s="275" t="str">
        <f t="shared" si="52"/>
        <v/>
      </c>
      <c r="G1730" s="275" t="str">
        <f t="shared" si="53"/>
        <v/>
      </c>
    </row>
    <row r="1731" spans="1:7" x14ac:dyDescent="0.2">
      <c r="A1731" s="274" t="s">
        <v>8891</v>
      </c>
      <c r="B1731" s="274" t="s">
        <v>52</v>
      </c>
      <c r="C1731" s="274" t="s">
        <v>362</v>
      </c>
      <c r="D1731" s="275"/>
      <c r="E1731" s="274"/>
      <c r="F1731" s="275" t="str">
        <f t="shared" si="52"/>
        <v/>
      </c>
      <c r="G1731" s="275" t="str">
        <f t="shared" si="53"/>
        <v/>
      </c>
    </row>
    <row r="1732" spans="1:7" x14ac:dyDescent="0.2">
      <c r="A1732" s="274" t="s">
        <v>8891</v>
      </c>
      <c r="B1732" s="274" t="s">
        <v>402</v>
      </c>
      <c r="C1732" s="274" t="s">
        <v>362</v>
      </c>
      <c r="D1732" s="275"/>
      <c r="E1732" s="274"/>
      <c r="F1732" s="275" t="str">
        <f t="shared" si="52"/>
        <v/>
      </c>
      <c r="G1732" s="275" t="str">
        <f t="shared" si="53"/>
        <v/>
      </c>
    </row>
    <row r="1733" spans="1:7" x14ac:dyDescent="0.2">
      <c r="A1733" s="274" t="s">
        <v>8892</v>
      </c>
      <c r="B1733" s="274" t="s">
        <v>399</v>
      </c>
      <c r="C1733" s="274" t="s">
        <v>362</v>
      </c>
      <c r="D1733" s="275">
        <v>8.6799240489999999E-2</v>
      </c>
      <c r="E1733" s="274"/>
      <c r="F1733" s="275" t="str">
        <f t="shared" si="52"/>
        <v/>
      </c>
      <c r="G1733" s="275">
        <f t="shared" si="53"/>
        <v>8.6799240489999999E-2</v>
      </c>
    </row>
    <row r="1734" spans="1:7" x14ac:dyDescent="0.2">
      <c r="A1734" s="274" t="s">
        <v>8892</v>
      </c>
      <c r="B1734" s="274" t="s">
        <v>9414</v>
      </c>
      <c r="C1734" s="274"/>
      <c r="D1734" s="275">
        <v>-8.6799240489999999E-2</v>
      </c>
      <c r="E1734" s="274"/>
      <c r="F1734" s="275">
        <f t="shared" ref="F1734:F1797" si="54">IF(D1734&lt;0,D1734,"")</f>
        <v>-8.6799240489999999E-2</v>
      </c>
      <c r="G1734" s="275" t="str">
        <f t="shared" ref="G1734:G1797" si="55">IF(D1734&gt;0,D1734,"")</f>
        <v/>
      </c>
    </row>
    <row r="1735" spans="1:7" x14ac:dyDescent="0.2">
      <c r="A1735" s="274" t="s">
        <v>8892</v>
      </c>
      <c r="B1735" s="274" t="s">
        <v>402</v>
      </c>
      <c r="C1735" s="274" t="s">
        <v>362</v>
      </c>
      <c r="D1735" s="275"/>
      <c r="E1735" s="274"/>
      <c r="F1735" s="275" t="str">
        <f t="shared" si="54"/>
        <v/>
      </c>
      <c r="G1735" s="275" t="str">
        <f t="shared" si="55"/>
        <v/>
      </c>
    </row>
    <row r="1736" spans="1:7" x14ac:dyDescent="0.2">
      <c r="A1736" s="274" t="s">
        <v>8589</v>
      </c>
      <c r="B1736" s="274" t="s">
        <v>396</v>
      </c>
      <c r="C1736" s="274" t="s">
        <v>362</v>
      </c>
      <c r="D1736" s="275"/>
      <c r="E1736" s="274"/>
      <c r="F1736" s="275" t="str">
        <f t="shared" si="54"/>
        <v/>
      </c>
      <c r="G1736" s="275" t="str">
        <f t="shared" si="55"/>
        <v/>
      </c>
    </row>
    <row r="1737" spans="1:7" x14ac:dyDescent="0.2">
      <c r="A1737" s="274" t="s">
        <v>8589</v>
      </c>
      <c r="B1737" s="274" t="s">
        <v>52</v>
      </c>
      <c r="C1737" s="274" t="s">
        <v>362</v>
      </c>
      <c r="D1737" s="275"/>
      <c r="E1737" s="274"/>
      <c r="F1737" s="275" t="str">
        <f t="shared" si="54"/>
        <v/>
      </c>
      <c r="G1737" s="275" t="str">
        <f t="shared" si="55"/>
        <v/>
      </c>
    </row>
    <row r="1738" spans="1:7" x14ac:dyDescent="0.2">
      <c r="A1738" s="274" t="s">
        <v>8589</v>
      </c>
      <c r="B1738" s="274" t="s">
        <v>402</v>
      </c>
      <c r="C1738" s="274" t="s">
        <v>362</v>
      </c>
      <c r="D1738" s="275"/>
      <c r="E1738" s="274"/>
      <c r="F1738" s="275" t="str">
        <f t="shared" si="54"/>
        <v/>
      </c>
      <c r="G1738" s="275" t="str">
        <f t="shared" si="55"/>
        <v/>
      </c>
    </row>
    <row r="1739" spans="1:7" x14ac:dyDescent="0.2">
      <c r="A1739" s="274" t="s">
        <v>8893</v>
      </c>
      <c r="B1739" s="274" t="s">
        <v>404</v>
      </c>
      <c r="C1739" s="274" t="s">
        <v>366</v>
      </c>
      <c r="D1739" s="275"/>
      <c r="E1739" s="274"/>
      <c r="F1739" s="275" t="str">
        <f t="shared" si="54"/>
        <v/>
      </c>
      <c r="G1739" s="275" t="str">
        <f t="shared" si="55"/>
        <v/>
      </c>
    </row>
    <row r="1740" spans="1:7" x14ac:dyDescent="0.2">
      <c r="A1740" s="274" t="s">
        <v>8894</v>
      </c>
      <c r="B1740" s="274" t="s">
        <v>402</v>
      </c>
      <c r="C1740" s="274" t="s">
        <v>366</v>
      </c>
      <c r="D1740" s="275"/>
      <c r="E1740" s="274"/>
      <c r="F1740" s="275" t="str">
        <f t="shared" si="54"/>
        <v/>
      </c>
      <c r="G1740" s="275" t="str">
        <f t="shared" si="55"/>
        <v/>
      </c>
    </row>
    <row r="1741" spans="1:7" x14ac:dyDescent="0.2">
      <c r="A1741" s="274" t="s">
        <v>8895</v>
      </c>
      <c r="B1741" s="274" t="s">
        <v>401</v>
      </c>
      <c r="C1741" s="274" t="s">
        <v>366</v>
      </c>
      <c r="D1741" s="275"/>
      <c r="E1741" s="274"/>
      <c r="F1741" s="275" t="str">
        <f t="shared" si="54"/>
        <v/>
      </c>
      <c r="G1741" s="275" t="str">
        <f t="shared" si="55"/>
        <v/>
      </c>
    </row>
    <row r="1742" spans="1:7" x14ac:dyDescent="0.2">
      <c r="A1742" s="274" t="s">
        <v>8896</v>
      </c>
      <c r="B1742" s="274" t="s">
        <v>400</v>
      </c>
      <c r="C1742" s="274" t="s">
        <v>366</v>
      </c>
      <c r="D1742" s="275"/>
      <c r="E1742" s="274"/>
      <c r="F1742" s="275" t="str">
        <f t="shared" si="54"/>
        <v/>
      </c>
      <c r="G1742" s="275" t="str">
        <f t="shared" si="55"/>
        <v/>
      </c>
    </row>
    <row r="1743" spans="1:7" x14ac:dyDescent="0.2">
      <c r="A1743" s="274" t="s">
        <v>8897</v>
      </c>
      <c r="B1743" s="274" t="s">
        <v>404</v>
      </c>
      <c r="C1743" s="274" t="s">
        <v>362</v>
      </c>
      <c r="D1743" s="275"/>
      <c r="E1743" s="274"/>
      <c r="F1743" s="275" t="str">
        <f t="shared" si="54"/>
        <v/>
      </c>
      <c r="G1743" s="275" t="str">
        <f t="shared" si="55"/>
        <v/>
      </c>
    </row>
    <row r="1744" spans="1:7" x14ac:dyDescent="0.2">
      <c r="A1744" s="274" t="s">
        <v>8898</v>
      </c>
      <c r="B1744" s="274" t="s">
        <v>402</v>
      </c>
      <c r="C1744" s="274" t="s">
        <v>362</v>
      </c>
      <c r="D1744" s="275"/>
      <c r="E1744" s="274"/>
      <c r="F1744" s="275" t="str">
        <f t="shared" si="54"/>
        <v/>
      </c>
      <c r="G1744" s="275" t="str">
        <f t="shared" si="55"/>
        <v/>
      </c>
    </row>
    <row r="1745" spans="1:7" x14ac:dyDescent="0.2">
      <c r="A1745" s="274" t="s">
        <v>8899</v>
      </c>
      <c r="B1745" s="274" t="s">
        <v>401</v>
      </c>
      <c r="C1745" s="274" t="s">
        <v>362</v>
      </c>
      <c r="D1745" s="275"/>
      <c r="E1745" s="274"/>
      <c r="F1745" s="275" t="str">
        <f t="shared" si="54"/>
        <v/>
      </c>
      <c r="G1745" s="275" t="str">
        <f t="shared" si="55"/>
        <v/>
      </c>
    </row>
    <row r="1746" spans="1:7" x14ac:dyDescent="0.2">
      <c r="A1746" s="274" t="s">
        <v>8900</v>
      </c>
      <c r="B1746" s="274" t="s">
        <v>400</v>
      </c>
      <c r="C1746" s="274" t="s">
        <v>362</v>
      </c>
      <c r="D1746" s="275"/>
      <c r="E1746" s="274"/>
      <c r="F1746" s="275" t="str">
        <f t="shared" si="54"/>
        <v/>
      </c>
      <c r="G1746" s="275" t="str">
        <f t="shared" si="55"/>
        <v/>
      </c>
    </row>
    <row r="1747" spans="1:7" x14ac:dyDescent="0.2">
      <c r="A1747" s="274" t="s">
        <v>8901</v>
      </c>
      <c r="B1747" s="274" t="s">
        <v>402</v>
      </c>
      <c r="C1747" s="274" t="s">
        <v>362</v>
      </c>
      <c r="D1747" s="275"/>
      <c r="E1747" s="274"/>
      <c r="F1747" s="275" t="str">
        <f t="shared" si="54"/>
        <v/>
      </c>
      <c r="G1747" s="275" t="str">
        <f t="shared" si="55"/>
        <v/>
      </c>
    </row>
    <row r="1748" spans="1:7" x14ac:dyDescent="0.2">
      <c r="A1748" s="274" t="s">
        <v>8902</v>
      </c>
      <c r="B1748" s="274" t="s">
        <v>404</v>
      </c>
      <c r="C1748" s="274" t="s">
        <v>361</v>
      </c>
      <c r="D1748" s="275"/>
      <c r="E1748" s="274"/>
      <c r="F1748" s="275" t="str">
        <f t="shared" si="54"/>
        <v/>
      </c>
      <c r="G1748" s="275" t="str">
        <f t="shared" si="55"/>
        <v/>
      </c>
    </row>
    <row r="1749" spans="1:7" x14ac:dyDescent="0.2">
      <c r="A1749" s="274" t="s">
        <v>8903</v>
      </c>
      <c r="B1749" s="274" t="s">
        <v>402</v>
      </c>
      <c r="C1749" s="274" t="s">
        <v>361</v>
      </c>
      <c r="D1749" s="275"/>
      <c r="E1749" s="274"/>
      <c r="F1749" s="275" t="str">
        <f t="shared" si="54"/>
        <v/>
      </c>
      <c r="G1749" s="275" t="str">
        <f t="shared" si="55"/>
        <v/>
      </c>
    </row>
    <row r="1750" spans="1:7" x14ac:dyDescent="0.2">
      <c r="A1750" s="274" t="s">
        <v>8904</v>
      </c>
      <c r="B1750" s="274" t="s">
        <v>401</v>
      </c>
      <c r="C1750" s="274" t="s">
        <v>361</v>
      </c>
      <c r="D1750" s="275"/>
      <c r="E1750" s="274"/>
      <c r="F1750" s="275" t="str">
        <f t="shared" si="54"/>
        <v/>
      </c>
      <c r="G1750" s="275" t="str">
        <f t="shared" si="55"/>
        <v/>
      </c>
    </row>
    <row r="1751" spans="1:7" x14ac:dyDescent="0.2">
      <c r="A1751" s="274" t="s">
        <v>8905</v>
      </c>
      <c r="B1751" s="274" t="s">
        <v>400</v>
      </c>
      <c r="C1751" s="274" t="s">
        <v>361</v>
      </c>
      <c r="D1751" s="275"/>
      <c r="E1751" s="274"/>
      <c r="F1751" s="275" t="str">
        <f t="shared" si="54"/>
        <v/>
      </c>
      <c r="G1751" s="275" t="str">
        <f t="shared" si="55"/>
        <v/>
      </c>
    </row>
    <row r="1752" spans="1:7" x14ac:dyDescent="0.2">
      <c r="A1752" s="274" t="s">
        <v>8906</v>
      </c>
      <c r="B1752" s="274" t="s">
        <v>402</v>
      </c>
      <c r="C1752" s="274" t="s">
        <v>368</v>
      </c>
      <c r="D1752" s="275"/>
      <c r="E1752" s="274"/>
      <c r="F1752" s="275" t="str">
        <f t="shared" si="54"/>
        <v/>
      </c>
      <c r="G1752" s="275" t="str">
        <f t="shared" si="55"/>
        <v/>
      </c>
    </row>
    <row r="1753" spans="1:7" x14ac:dyDescent="0.2">
      <c r="A1753" s="274" t="s">
        <v>8907</v>
      </c>
      <c r="B1753" s="274" t="s">
        <v>402</v>
      </c>
      <c r="C1753" s="274" t="s">
        <v>367</v>
      </c>
      <c r="D1753" s="275"/>
      <c r="E1753" s="274"/>
      <c r="F1753" s="275" t="str">
        <f t="shared" si="54"/>
        <v/>
      </c>
      <c r="G1753" s="275" t="str">
        <f t="shared" si="55"/>
        <v/>
      </c>
    </row>
    <row r="1754" spans="1:7" x14ac:dyDescent="0.2">
      <c r="A1754" s="274" t="s">
        <v>8908</v>
      </c>
      <c r="B1754" s="274" t="s">
        <v>401</v>
      </c>
      <c r="C1754" s="274" t="s">
        <v>367</v>
      </c>
      <c r="D1754" s="275"/>
      <c r="E1754" s="274"/>
      <c r="F1754" s="275" t="str">
        <f t="shared" si="54"/>
        <v/>
      </c>
      <c r="G1754" s="275" t="str">
        <f t="shared" si="55"/>
        <v/>
      </c>
    </row>
    <row r="1755" spans="1:7" x14ac:dyDescent="0.2">
      <c r="A1755" s="274" t="s">
        <v>8909</v>
      </c>
      <c r="B1755" s="274" t="s">
        <v>404</v>
      </c>
      <c r="C1755" s="274" t="s">
        <v>358</v>
      </c>
      <c r="D1755" s="275"/>
      <c r="E1755" s="274"/>
      <c r="F1755" s="275" t="str">
        <f t="shared" si="54"/>
        <v/>
      </c>
      <c r="G1755" s="275" t="str">
        <f t="shared" si="55"/>
        <v/>
      </c>
    </row>
    <row r="1756" spans="1:7" x14ac:dyDescent="0.2">
      <c r="A1756" s="274" t="s">
        <v>8910</v>
      </c>
      <c r="B1756" s="274" t="s">
        <v>402</v>
      </c>
      <c r="C1756" s="274" t="s">
        <v>358</v>
      </c>
      <c r="D1756" s="275"/>
      <c r="E1756" s="274"/>
      <c r="F1756" s="275" t="str">
        <f t="shared" si="54"/>
        <v/>
      </c>
      <c r="G1756" s="275" t="str">
        <f t="shared" si="55"/>
        <v/>
      </c>
    </row>
    <row r="1757" spans="1:7" x14ac:dyDescent="0.2">
      <c r="A1757" s="274" t="s">
        <v>8911</v>
      </c>
      <c r="B1757" s="274" t="s">
        <v>401</v>
      </c>
      <c r="C1757" s="274" t="s">
        <v>358</v>
      </c>
      <c r="D1757" s="275"/>
      <c r="E1757" s="274"/>
      <c r="F1757" s="275" t="str">
        <f t="shared" si="54"/>
        <v/>
      </c>
      <c r="G1757" s="275" t="str">
        <f t="shared" si="55"/>
        <v/>
      </c>
    </row>
    <row r="1758" spans="1:7" x14ac:dyDescent="0.2">
      <c r="A1758" s="274" t="s">
        <v>8912</v>
      </c>
      <c r="B1758" s="274" t="s">
        <v>400</v>
      </c>
      <c r="C1758" s="274" t="s">
        <v>358</v>
      </c>
      <c r="D1758" s="275"/>
      <c r="E1758" s="274"/>
      <c r="F1758" s="275" t="str">
        <f t="shared" si="54"/>
        <v/>
      </c>
      <c r="G1758" s="275" t="str">
        <f t="shared" si="55"/>
        <v/>
      </c>
    </row>
    <row r="1759" spans="1:7" x14ac:dyDescent="0.2">
      <c r="A1759" s="274" t="s">
        <v>8913</v>
      </c>
      <c r="B1759" s="274" t="s">
        <v>404</v>
      </c>
      <c r="C1759" s="274" t="s">
        <v>365</v>
      </c>
      <c r="D1759" s="275"/>
      <c r="E1759" s="274"/>
      <c r="F1759" s="275" t="str">
        <f t="shared" si="54"/>
        <v/>
      </c>
      <c r="G1759" s="275" t="str">
        <f t="shared" si="55"/>
        <v/>
      </c>
    </row>
    <row r="1760" spans="1:7" x14ac:dyDescent="0.2">
      <c r="A1760" s="274" t="s">
        <v>8914</v>
      </c>
      <c r="B1760" s="274" t="s">
        <v>402</v>
      </c>
      <c r="C1760" s="274" t="s">
        <v>365</v>
      </c>
      <c r="D1760" s="275"/>
      <c r="E1760" s="274"/>
      <c r="F1760" s="275" t="str">
        <f t="shared" si="54"/>
        <v/>
      </c>
      <c r="G1760" s="275" t="str">
        <f t="shared" si="55"/>
        <v/>
      </c>
    </row>
    <row r="1761" spans="1:7" x14ac:dyDescent="0.2">
      <c r="A1761" s="274" t="s">
        <v>8915</v>
      </c>
      <c r="B1761" s="274" t="s">
        <v>401</v>
      </c>
      <c r="C1761" s="274" t="s">
        <v>365</v>
      </c>
      <c r="D1761" s="275"/>
      <c r="E1761" s="274"/>
      <c r="F1761" s="275" t="str">
        <f t="shared" si="54"/>
        <v/>
      </c>
      <c r="G1761" s="275" t="str">
        <f t="shared" si="55"/>
        <v/>
      </c>
    </row>
    <row r="1762" spans="1:7" x14ac:dyDescent="0.2">
      <c r="A1762" s="274" t="s">
        <v>8622</v>
      </c>
      <c r="B1762" s="274" t="s">
        <v>52</v>
      </c>
      <c r="C1762" s="274" t="s">
        <v>367</v>
      </c>
      <c r="D1762" s="275"/>
      <c r="E1762" s="274"/>
      <c r="F1762" s="275" t="str">
        <f t="shared" si="54"/>
        <v/>
      </c>
      <c r="G1762" s="275" t="str">
        <f t="shared" si="55"/>
        <v/>
      </c>
    </row>
    <row r="1763" spans="1:7" x14ac:dyDescent="0.2">
      <c r="A1763" s="274" t="s">
        <v>8622</v>
      </c>
      <c r="B1763" s="274" t="s">
        <v>401</v>
      </c>
      <c r="C1763" s="274" t="s">
        <v>367</v>
      </c>
      <c r="D1763" s="275"/>
      <c r="E1763" s="274"/>
      <c r="F1763" s="275" t="str">
        <f t="shared" si="54"/>
        <v/>
      </c>
      <c r="G1763" s="275" t="str">
        <f t="shared" si="55"/>
        <v/>
      </c>
    </row>
    <row r="1764" spans="1:7" x14ac:dyDescent="0.2">
      <c r="A1764" s="274" t="s">
        <v>8916</v>
      </c>
      <c r="B1764" s="274" t="s">
        <v>399</v>
      </c>
      <c r="C1764" s="274" t="s">
        <v>367</v>
      </c>
      <c r="D1764" s="275">
        <v>0.39851012940000002</v>
      </c>
      <c r="E1764" s="274"/>
      <c r="F1764" s="275" t="str">
        <f t="shared" si="54"/>
        <v/>
      </c>
      <c r="G1764" s="275">
        <f t="shared" si="55"/>
        <v>0.39851012940000002</v>
      </c>
    </row>
    <row r="1765" spans="1:7" x14ac:dyDescent="0.2">
      <c r="A1765" s="274" t="s">
        <v>8916</v>
      </c>
      <c r="B1765" s="274" t="s">
        <v>9414</v>
      </c>
      <c r="C1765" s="274"/>
      <c r="D1765" s="275">
        <v>-0.39851012940000002</v>
      </c>
      <c r="E1765" s="274"/>
      <c r="F1765" s="275">
        <f t="shared" si="54"/>
        <v>-0.39851012940000002</v>
      </c>
      <c r="G1765" s="275" t="str">
        <f t="shared" si="55"/>
        <v/>
      </c>
    </row>
    <row r="1766" spans="1:7" x14ac:dyDescent="0.2">
      <c r="A1766" s="274" t="s">
        <v>8916</v>
      </c>
      <c r="B1766" s="274" t="s">
        <v>401</v>
      </c>
      <c r="C1766" s="274" t="s">
        <v>367</v>
      </c>
      <c r="D1766" s="275"/>
      <c r="E1766" s="274"/>
      <c r="F1766" s="275" t="str">
        <f t="shared" si="54"/>
        <v/>
      </c>
      <c r="G1766" s="275" t="str">
        <f t="shared" si="55"/>
        <v/>
      </c>
    </row>
    <row r="1767" spans="1:7" x14ac:dyDescent="0.2">
      <c r="A1767" s="274" t="s">
        <v>8590</v>
      </c>
      <c r="B1767" s="274" t="s">
        <v>54</v>
      </c>
      <c r="C1767" s="274" t="s">
        <v>367</v>
      </c>
      <c r="D1767" s="275">
        <v>9.9398195619999994E-3</v>
      </c>
      <c r="E1767" s="274"/>
      <c r="F1767" s="275" t="str">
        <f t="shared" si="54"/>
        <v/>
      </c>
      <c r="G1767" s="275">
        <f t="shared" si="55"/>
        <v>9.9398195619999994E-3</v>
      </c>
    </row>
    <row r="1768" spans="1:7" x14ac:dyDescent="0.2">
      <c r="A1768" s="274" t="s">
        <v>8590</v>
      </c>
      <c r="B1768" s="274" t="s">
        <v>9414</v>
      </c>
      <c r="C1768" s="274"/>
      <c r="D1768" s="275">
        <v>-9.9398195619999994E-3</v>
      </c>
      <c r="E1768" s="274"/>
      <c r="F1768" s="275">
        <f t="shared" si="54"/>
        <v>-9.9398195619999994E-3</v>
      </c>
      <c r="G1768" s="275" t="str">
        <f t="shared" si="55"/>
        <v/>
      </c>
    </row>
    <row r="1769" spans="1:7" x14ac:dyDescent="0.2">
      <c r="A1769" s="274" t="s">
        <v>8590</v>
      </c>
      <c r="B1769" s="274" t="s">
        <v>401</v>
      </c>
      <c r="C1769" s="274" t="s">
        <v>367</v>
      </c>
      <c r="D1769" s="275"/>
      <c r="E1769" s="274"/>
      <c r="F1769" s="275" t="str">
        <f t="shared" si="54"/>
        <v/>
      </c>
      <c r="G1769" s="275" t="str">
        <f t="shared" si="55"/>
        <v/>
      </c>
    </row>
    <row r="1770" spans="1:7" x14ac:dyDescent="0.2">
      <c r="A1770" s="274" t="s">
        <v>275</v>
      </c>
      <c r="B1770" s="274" t="s">
        <v>401</v>
      </c>
      <c r="C1770" s="274" t="s">
        <v>367</v>
      </c>
      <c r="D1770" s="275"/>
      <c r="E1770" s="274"/>
      <c r="F1770" s="275" t="str">
        <f t="shared" si="54"/>
        <v/>
      </c>
      <c r="G1770" s="275" t="str">
        <f t="shared" si="55"/>
        <v/>
      </c>
    </row>
    <row r="1771" spans="1:7" x14ac:dyDescent="0.2">
      <c r="A1771" s="274" t="s">
        <v>275</v>
      </c>
      <c r="B1771" s="274" t="s">
        <v>55</v>
      </c>
      <c r="C1771" s="274" t="s">
        <v>367</v>
      </c>
      <c r="D1771" s="275"/>
      <c r="E1771" s="274"/>
      <c r="F1771" s="275" t="str">
        <f t="shared" si="54"/>
        <v/>
      </c>
      <c r="G1771" s="275" t="str">
        <f t="shared" si="55"/>
        <v/>
      </c>
    </row>
    <row r="1772" spans="1:7" x14ac:dyDescent="0.2">
      <c r="A1772" s="274" t="s">
        <v>8694</v>
      </c>
      <c r="B1772" s="274" t="s">
        <v>52</v>
      </c>
      <c r="C1772" s="274" t="s">
        <v>361</v>
      </c>
      <c r="D1772" s="275"/>
      <c r="E1772" s="274"/>
      <c r="F1772" s="275" t="str">
        <f t="shared" si="54"/>
        <v/>
      </c>
      <c r="G1772" s="275" t="str">
        <f t="shared" si="55"/>
        <v/>
      </c>
    </row>
    <row r="1773" spans="1:7" x14ac:dyDescent="0.2">
      <c r="A1773" s="274" t="s">
        <v>8694</v>
      </c>
      <c r="B1773" s="274" t="s">
        <v>402</v>
      </c>
      <c r="C1773" s="274" t="s">
        <v>361</v>
      </c>
      <c r="D1773" s="275"/>
      <c r="E1773" s="274"/>
      <c r="F1773" s="275" t="str">
        <f t="shared" si="54"/>
        <v/>
      </c>
      <c r="G1773" s="275" t="str">
        <f t="shared" si="55"/>
        <v/>
      </c>
    </row>
    <row r="1774" spans="1:7" x14ac:dyDescent="0.2">
      <c r="A1774" s="274" t="s">
        <v>8694</v>
      </c>
      <c r="B1774" s="274" t="s">
        <v>480</v>
      </c>
      <c r="C1774" s="274" t="s">
        <v>361</v>
      </c>
      <c r="D1774" s="275"/>
      <c r="E1774" s="274"/>
      <c r="F1774" s="275" t="str">
        <f t="shared" si="54"/>
        <v/>
      </c>
      <c r="G1774" s="275" t="str">
        <f t="shared" si="55"/>
        <v/>
      </c>
    </row>
    <row r="1775" spans="1:7" x14ac:dyDescent="0.2">
      <c r="A1775" s="274" t="s">
        <v>8591</v>
      </c>
      <c r="B1775" s="274" t="s">
        <v>52</v>
      </c>
      <c r="C1775" s="274" t="s">
        <v>362</v>
      </c>
      <c r="D1775" s="275"/>
      <c r="E1775" s="274"/>
      <c r="F1775" s="275" t="str">
        <f t="shared" si="54"/>
        <v/>
      </c>
      <c r="G1775" s="275" t="str">
        <f t="shared" si="55"/>
        <v/>
      </c>
    </row>
    <row r="1776" spans="1:7" x14ac:dyDescent="0.2">
      <c r="A1776" s="274" t="s">
        <v>8591</v>
      </c>
      <c r="B1776" s="274" t="s">
        <v>402</v>
      </c>
      <c r="C1776" s="274" t="s">
        <v>362</v>
      </c>
      <c r="D1776" s="275"/>
      <c r="E1776" s="274"/>
      <c r="F1776" s="275" t="str">
        <f t="shared" si="54"/>
        <v/>
      </c>
      <c r="G1776" s="275" t="str">
        <f t="shared" si="55"/>
        <v/>
      </c>
    </row>
    <row r="1777" spans="1:7" x14ac:dyDescent="0.2">
      <c r="A1777" s="274" t="s">
        <v>8591</v>
      </c>
      <c r="B1777" s="274" t="s">
        <v>480</v>
      </c>
      <c r="C1777" s="274" t="s">
        <v>362</v>
      </c>
      <c r="D1777" s="275"/>
      <c r="E1777" s="274"/>
      <c r="F1777" s="275" t="str">
        <f t="shared" si="54"/>
        <v/>
      </c>
      <c r="G1777" s="275" t="str">
        <f t="shared" si="55"/>
        <v/>
      </c>
    </row>
    <row r="1778" spans="1:7" x14ac:dyDescent="0.2">
      <c r="A1778" s="274" t="s">
        <v>8695</v>
      </c>
      <c r="B1778" s="274" t="s">
        <v>52</v>
      </c>
      <c r="C1778" s="274" t="s">
        <v>365</v>
      </c>
      <c r="D1778" s="275"/>
      <c r="E1778" s="274"/>
      <c r="F1778" s="275" t="str">
        <f t="shared" si="54"/>
        <v/>
      </c>
      <c r="G1778" s="275" t="str">
        <f t="shared" si="55"/>
        <v/>
      </c>
    </row>
    <row r="1779" spans="1:7" x14ac:dyDescent="0.2">
      <c r="A1779" s="274" t="s">
        <v>8695</v>
      </c>
      <c r="B1779" s="274" t="s">
        <v>402</v>
      </c>
      <c r="C1779" s="274" t="s">
        <v>365</v>
      </c>
      <c r="D1779" s="275"/>
      <c r="E1779" s="274"/>
      <c r="F1779" s="275" t="str">
        <f t="shared" si="54"/>
        <v/>
      </c>
      <c r="G1779" s="275" t="str">
        <f t="shared" si="55"/>
        <v/>
      </c>
    </row>
    <row r="1780" spans="1:7" x14ac:dyDescent="0.2">
      <c r="A1780" s="274" t="s">
        <v>8695</v>
      </c>
      <c r="B1780" s="274" t="s">
        <v>480</v>
      </c>
      <c r="C1780" s="274" t="s">
        <v>365</v>
      </c>
      <c r="D1780" s="275"/>
      <c r="E1780" s="274"/>
      <c r="F1780" s="275" t="str">
        <f t="shared" si="54"/>
        <v/>
      </c>
      <c r="G1780" s="275" t="str">
        <f t="shared" si="55"/>
        <v/>
      </c>
    </row>
    <row r="1781" spans="1:7" x14ac:dyDescent="0.2">
      <c r="A1781" s="274" t="s">
        <v>8696</v>
      </c>
      <c r="B1781" s="274" t="s">
        <v>52</v>
      </c>
      <c r="C1781" s="274" t="s">
        <v>367</v>
      </c>
      <c r="D1781" s="275"/>
      <c r="E1781" s="274"/>
      <c r="F1781" s="275" t="str">
        <f t="shared" si="54"/>
        <v/>
      </c>
      <c r="G1781" s="275" t="str">
        <f t="shared" si="55"/>
        <v/>
      </c>
    </row>
    <row r="1782" spans="1:7" x14ac:dyDescent="0.2">
      <c r="A1782" s="274" t="s">
        <v>8696</v>
      </c>
      <c r="B1782" s="274" t="s">
        <v>402</v>
      </c>
      <c r="C1782" s="274" t="s">
        <v>367</v>
      </c>
      <c r="D1782" s="275"/>
      <c r="E1782" s="274"/>
      <c r="F1782" s="275" t="str">
        <f t="shared" si="54"/>
        <v/>
      </c>
      <c r="G1782" s="275" t="str">
        <f t="shared" si="55"/>
        <v/>
      </c>
    </row>
    <row r="1783" spans="1:7" x14ac:dyDescent="0.2">
      <c r="A1783" s="274" t="s">
        <v>8696</v>
      </c>
      <c r="B1783" s="274" t="s">
        <v>480</v>
      </c>
      <c r="C1783" s="274" t="s">
        <v>367</v>
      </c>
      <c r="D1783" s="275"/>
      <c r="E1783" s="274"/>
      <c r="F1783" s="275" t="str">
        <f t="shared" si="54"/>
        <v/>
      </c>
      <c r="G1783" s="275" t="str">
        <f t="shared" si="55"/>
        <v/>
      </c>
    </row>
    <row r="1784" spans="1:7" x14ac:dyDescent="0.2">
      <c r="A1784" s="274" t="s">
        <v>8623</v>
      </c>
      <c r="B1784" s="274" t="s">
        <v>52</v>
      </c>
      <c r="C1784" s="274" t="s">
        <v>361</v>
      </c>
      <c r="D1784" s="275"/>
      <c r="E1784" s="274"/>
      <c r="F1784" s="275" t="str">
        <f t="shared" si="54"/>
        <v/>
      </c>
      <c r="G1784" s="275" t="str">
        <f t="shared" si="55"/>
        <v/>
      </c>
    </row>
    <row r="1785" spans="1:7" x14ac:dyDescent="0.2">
      <c r="A1785" s="274" t="s">
        <v>8623</v>
      </c>
      <c r="B1785" s="274" t="s">
        <v>480</v>
      </c>
      <c r="C1785" s="274" t="s">
        <v>361</v>
      </c>
      <c r="D1785" s="275"/>
      <c r="E1785" s="274"/>
      <c r="F1785" s="275" t="str">
        <f t="shared" si="54"/>
        <v/>
      </c>
      <c r="G1785" s="275" t="str">
        <f t="shared" si="55"/>
        <v/>
      </c>
    </row>
    <row r="1786" spans="1:7" x14ac:dyDescent="0.2">
      <c r="A1786" s="274" t="s">
        <v>8592</v>
      </c>
      <c r="B1786" s="274" t="s">
        <v>52</v>
      </c>
      <c r="C1786" s="274" t="s">
        <v>367</v>
      </c>
      <c r="D1786" s="275"/>
      <c r="E1786" s="274"/>
      <c r="F1786" s="275" t="str">
        <f t="shared" si="54"/>
        <v/>
      </c>
      <c r="G1786" s="275" t="str">
        <f t="shared" si="55"/>
        <v/>
      </c>
    </row>
    <row r="1787" spans="1:7" x14ac:dyDescent="0.2">
      <c r="A1787" s="274" t="s">
        <v>8592</v>
      </c>
      <c r="B1787" s="274" t="s">
        <v>480</v>
      </c>
      <c r="C1787" s="274" t="s">
        <v>367</v>
      </c>
      <c r="D1787" s="275"/>
      <c r="E1787" s="274"/>
      <c r="F1787" s="275" t="str">
        <f t="shared" si="54"/>
        <v/>
      </c>
      <c r="G1787" s="275" t="str">
        <f t="shared" si="55"/>
        <v/>
      </c>
    </row>
    <row r="1788" spans="1:7" x14ac:dyDescent="0.2">
      <c r="A1788" s="274" t="s">
        <v>8593</v>
      </c>
      <c r="B1788" s="274" t="s">
        <v>54</v>
      </c>
      <c r="C1788" s="274" t="s">
        <v>361</v>
      </c>
      <c r="D1788" s="275">
        <v>0.70485247809999996</v>
      </c>
      <c r="E1788" s="274"/>
      <c r="F1788" s="275" t="str">
        <f t="shared" si="54"/>
        <v/>
      </c>
      <c r="G1788" s="275">
        <f t="shared" si="55"/>
        <v>0.70485247809999996</v>
      </c>
    </row>
    <row r="1789" spans="1:7" x14ac:dyDescent="0.2">
      <c r="A1789" s="274" t="s">
        <v>8593</v>
      </c>
      <c r="B1789" s="274" t="s">
        <v>9414</v>
      </c>
      <c r="C1789" s="274"/>
      <c r="D1789" s="275">
        <v>-0.70485247809999996</v>
      </c>
      <c r="E1789" s="274"/>
      <c r="F1789" s="275">
        <f t="shared" si="54"/>
        <v>-0.70485247809999996</v>
      </c>
      <c r="G1789" s="275" t="str">
        <f t="shared" si="55"/>
        <v/>
      </c>
    </row>
    <row r="1790" spans="1:7" x14ac:dyDescent="0.2">
      <c r="A1790" s="274" t="s">
        <v>8593</v>
      </c>
      <c r="B1790" s="274" t="s">
        <v>480</v>
      </c>
      <c r="C1790" s="274" t="s">
        <v>361</v>
      </c>
      <c r="D1790" s="275"/>
      <c r="E1790" s="274"/>
      <c r="F1790" s="275" t="str">
        <f t="shared" si="54"/>
        <v/>
      </c>
      <c r="G1790" s="275" t="str">
        <f t="shared" si="55"/>
        <v/>
      </c>
    </row>
    <row r="1791" spans="1:7" x14ac:dyDescent="0.2">
      <c r="A1791" s="274" t="s">
        <v>8917</v>
      </c>
      <c r="B1791" s="274" t="s">
        <v>399</v>
      </c>
      <c r="C1791" s="274" t="s">
        <v>361</v>
      </c>
      <c r="D1791" s="275">
        <v>1.232288466E-4</v>
      </c>
      <c r="E1791" s="274"/>
      <c r="F1791" s="275" t="str">
        <f t="shared" si="54"/>
        <v/>
      </c>
      <c r="G1791" s="275">
        <f t="shared" si="55"/>
        <v>1.232288466E-4</v>
      </c>
    </row>
    <row r="1792" spans="1:7" x14ac:dyDescent="0.2">
      <c r="A1792" s="274" t="s">
        <v>8917</v>
      </c>
      <c r="B1792" s="274" t="s">
        <v>9414</v>
      </c>
      <c r="C1792" s="274"/>
      <c r="D1792" s="275">
        <v>-1.232288466E-4</v>
      </c>
      <c r="E1792" s="274"/>
      <c r="F1792" s="275">
        <f t="shared" si="54"/>
        <v>-1.232288466E-4</v>
      </c>
      <c r="G1792" s="275" t="str">
        <f t="shared" si="55"/>
        <v/>
      </c>
    </row>
    <row r="1793" spans="1:7" x14ac:dyDescent="0.2">
      <c r="A1793" s="274" t="s">
        <v>8917</v>
      </c>
      <c r="B1793" s="274" t="s">
        <v>480</v>
      </c>
      <c r="C1793" s="274" t="s">
        <v>361</v>
      </c>
      <c r="D1793" s="275"/>
      <c r="E1793" s="274"/>
      <c r="F1793" s="275" t="str">
        <f t="shared" si="54"/>
        <v/>
      </c>
      <c r="G1793" s="275" t="str">
        <f t="shared" si="55"/>
        <v/>
      </c>
    </row>
    <row r="1794" spans="1:7" x14ac:dyDescent="0.2">
      <c r="A1794" s="274" t="s">
        <v>8624</v>
      </c>
      <c r="B1794" s="274" t="s">
        <v>480</v>
      </c>
      <c r="C1794" s="274" t="s">
        <v>361</v>
      </c>
      <c r="D1794" s="275"/>
      <c r="E1794" s="274"/>
      <c r="F1794" s="275" t="str">
        <f t="shared" si="54"/>
        <v/>
      </c>
      <c r="G1794" s="275" t="str">
        <f t="shared" si="55"/>
        <v/>
      </c>
    </row>
    <row r="1795" spans="1:7" x14ac:dyDescent="0.2">
      <c r="A1795" s="274" t="s">
        <v>8624</v>
      </c>
      <c r="B1795" s="274" t="s">
        <v>55</v>
      </c>
      <c r="C1795" s="274" t="s">
        <v>361</v>
      </c>
      <c r="D1795" s="275"/>
      <c r="E1795" s="274"/>
      <c r="F1795" s="275" t="str">
        <f t="shared" si="54"/>
        <v/>
      </c>
      <c r="G1795" s="275" t="str">
        <f t="shared" si="55"/>
        <v/>
      </c>
    </row>
    <row r="1796" spans="1:7" x14ac:dyDescent="0.2">
      <c r="A1796" s="274" t="s">
        <v>8918</v>
      </c>
      <c r="B1796" s="274" t="s">
        <v>8303</v>
      </c>
      <c r="C1796" s="274" t="s">
        <v>362</v>
      </c>
      <c r="D1796" s="275">
        <v>2.166751478E-5</v>
      </c>
      <c r="E1796" s="274"/>
      <c r="F1796" s="275" t="str">
        <f t="shared" si="54"/>
        <v/>
      </c>
      <c r="G1796" s="275">
        <f t="shared" si="55"/>
        <v>2.166751478E-5</v>
      </c>
    </row>
    <row r="1797" spans="1:7" x14ac:dyDescent="0.2">
      <c r="A1797" s="274" t="s">
        <v>8918</v>
      </c>
      <c r="B1797" s="274" t="s">
        <v>9414</v>
      </c>
      <c r="C1797" s="274"/>
      <c r="D1797" s="275">
        <v>-7.5218408450000002E-5</v>
      </c>
      <c r="E1797" s="274"/>
      <c r="F1797" s="275">
        <f t="shared" si="54"/>
        <v>-7.5218408450000002E-5</v>
      </c>
      <c r="G1797" s="275" t="str">
        <f t="shared" si="55"/>
        <v/>
      </c>
    </row>
    <row r="1798" spans="1:7" x14ac:dyDescent="0.2">
      <c r="A1798" s="274" t="s">
        <v>8918</v>
      </c>
      <c r="B1798" s="274" t="s">
        <v>403</v>
      </c>
      <c r="C1798" s="274" t="s">
        <v>362</v>
      </c>
      <c r="D1798" s="275">
        <v>5.3453221129999997E-5</v>
      </c>
      <c r="E1798" s="274"/>
      <c r="F1798" s="275" t="str">
        <f t="shared" ref="F1798:F1861" si="56">IF(D1798&lt;0,D1798,"")</f>
        <v/>
      </c>
      <c r="G1798" s="275">
        <f t="shared" ref="G1798:G1861" si="57">IF(D1798&gt;0,D1798,"")</f>
        <v>5.3453221129999997E-5</v>
      </c>
    </row>
    <row r="1799" spans="1:7" x14ac:dyDescent="0.2">
      <c r="A1799" s="274" t="s">
        <v>8918</v>
      </c>
      <c r="B1799" s="274" t="s">
        <v>8321</v>
      </c>
      <c r="C1799" s="274" t="s">
        <v>362</v>
      </c>
      <c r="D1799" s="275">
        <v>9.7672535590000003E-8</v>
      </c>
      <c r="E1799" s="274"/>
      <c r="F1799" s="275" t="str">
        <f t="shared" si="56"/>
        <v/>
      </c>
      <c r="G1799" s="275">
        <f t="shared" si="57"/>
        <v>9.7672535590000003E-8</v>
      </c>
    </row>
    <row r="1800" spans="1:7" x14ac:dyDescent="0.2">
      <c r="A1800" s="274" t="s">
        <v>8918</v>
      </c>
      <c r="B1800" s="274" t="s">
        <v>480</v>
      </c>
      <c r="C1800" s="274" t="s">
        <v>362</v>
      </c>
      <c r="D1800" s="275"/>
      <c r="E1800" s="274"/>
      <c r="F1800" s="275" t="str">
        <f t="shared" si="56"/>
        <v/>
      </c>
      <c r="G1800" s="275" t="str">
        <f t="shared" si="57"/>
        <v/>
      </c>
    </row>
    <row r="1801" spans="1:7" x14ac:dyDescent="0.2">
      <c r="A1801" s="274" t="s">
        <v>8594</v>
      </c>
      <c r="B1801" s="274" t="s">
        <v>52</v>
      </c>
      <c r="C1801" s="274" t="s">
        <v>368</v>
      </c>
      <c r="D1801" s="275"/>
      <c r="E1801" s="274"/>
      <c r="F1801" s="275" t="str">
        <f t="shared" si="56"/>
        <v/>
      </c>
      <c r="G1801" s="275" t="str">
        <f t="shared" si="57"/>
        <v/>
      </c>
    </row>
    <row r="1802" spans="1:7" x14ac:dyDescent="0.2">
      <c r="A1802" s="274" t="s">
        <v>8594</v>
      </c>
      <c r="B1802" s="274" t="s">
        <v>402</v>
      </c>
      <c r="C1802" s="274" t="s">
        <v>368</v>
      </c>
      <c r="D1802" s="275"/>
      <c r="E1802" s="274"/>
      <c r="F1802" s="275" t="str">
        <f t="shared" si="56"/>
        <v/>
      </c>
      <c r="G1802" s="275" t="str">
        <f t="shared" si="57"/>
        <v/>
      </c>
    </row>
    <row r="1803" spans="1:7" x14ac:dyDescent="0.2">
      <c r="A1803" s="274" t="s">
        <v>8595</v>
      </c>
      <c r="B1803" s="274" t="s">
        <v>54</v>
      </c>
      <c r="C1803" s="274" t="s">
        <v>368</v>
      </c>
      <c r="D1803" s="275">
        <v>2.0784298110000001E-4</v>
      </c>
      <c r="E1803" s="274"/>
      <c r="F1803" s="275" t="str">
        <f t="shared" si="56"/>
        <v/>
      </c>
      <c r="G1803" s="275">
        <f t="shared" si="57"/>
        <v>2.0784298110000001E-4</v>
      </c>
    </row>
    <row r="1804" spans="1:7" x14ac:dyDescent="0.2">
      <c r="A1804" s="274" t="s">
        <v>8595</v>
      </c>
      <c r="B1804" s="274" t="s">
        <v>9414</v>
      </c>
      <c r="C1804" s="274"/>
      <c r="D1804" s="275">
        <v>-2.0784298110000001E-4</v>
      </c>
      <c r="E1804" s="274"/>
      <c r="F1804" s="275">
        <f t="shared" si="56"/>
        <v>-2.0784298110000001E-4</v>
      </c>
      <c r="G1804" s="275" t="str">
        <f t="shared" si="57"/>
        <v/>
      </c>
    </row>
    <row r="1805" spans="1:7" x14ac:dyDescent="0.2">
      <c r="A1805" s="274" t="s">
        <v>8595</v>
      </c>
      <c r="B1805" s="274" t="s">
        <v>402</v>
      </c>
      <c r="C1805" s="274" t="s">
        <v>368</v>
      </c>
      <c r="D1805" s="275"/>
      <c r="E1805" s="274"/>
      <c r="F1805" s="275" t="str">
        <f t="shared" si="56"/>
        <v/>
      </c>
      <c r="G1805" s="275" t="str">
        <f t="shared" si="57"/>
        <v/>
      </c>
    </row>
    <row r="1806" spans="1:7" x14ac:dyDescent="0.2">
      <c r="A1806" s="274" t="s">
        <v>8919</v>
      </c>
      <c r="B1806" s="274" t="s">
        <v>399</v>
      </c>
      <c r="C1806" s="274" t="s">
        <v>368</v>
      </c>
      <c r="D1806" s="275">
        <v>0.7110150663</v>
      </c>
      <c r="E1806" s="274"/>
      <c r="F1806" s="275" t="str">
        <f t="shared" si="56"/>
        <v/>
      </c>
      <c r="G1806" s="275">
        <f t="shared" si="57"/>
        <v>0.7110150663</v>
      </c>
    </row>
    <row r="1807" spans="1:7" x14ac:dyDescent="0.2">
      <c r="A1807" s="274" t="s">
        <v>8919</v>
      </c>
      <c r="B1807" s="274" t="s">
        <v>9414</v>
      </c>
      <c r="C1807" s="274"/>
      <c r="D1807" s="275">
        <v>-0.7110150663</v>
      </c>
      <c r="E1807" s="274"/>
      <c r="F1807" s="275">
        <f t="shared" si="56"/>
        <v>-0.7110150663</v>
      </c>
      <c r="G1807" s="275" t="str">
        <f t="shared" si="57"/>
        <v/>
      </c>
    </row>
    <row r="1808" spans="1:7" x14ac:dyDescent="0.2">
      <c r="A1808" s="274" t="s">
        <v>8919</v>
      </c>
      <c r="B1808" s="274" t="s">
        <v>402</v>
      </c>
      <c r="C1808" s="274" t="s">
        <v>368</v>
      </c>
      <c r="D1808" s="275"/>
      <c r="E1808" s="274"/>
      <c r="F1808" s="275" t="str">
        <f t="shared" si="56"/>
        <v/>
      </c>
      <c r="G1808" s="275" t="str">
        <f t="shared" si="57"/>
        <v/>
      </c>
    </row>
    <row r="1809" spans="1:7" x14ac:dyDescent="0.2">
      <c r="A1809" s="274" t="s">
        <v>8920</v>
      </c>
      <c r="B1809" s="274" t="s">
        <v>402</v>
      </c>
      <c r="C1809" s="274" t="s">
        <v>368</v>
      </c>
      <c r="D1809" s="275"/>
      <c r="E1809" s="274"/>
      <c r="F1809" s="275" t="str">
        <f t="shared" si="56"/>
        <v/>
      </c>
      <c r="G1809" s="275" t="str">
        <f t="shared" si="57"/>
        <v/>
      </c>
    </row>
    <row r="1810" spans="1:7" x14ac:dyDescent="0.2">
      <c r="A1810" s="274" t="s">
        <v>8920</v>
      </c>
      <c r="B1810" s="274" t="s">
        <v>55</v>
      </c>
      <c r="C1810" s="274" t="s">
        <v>368</v>
      </c>
      <c r="D1810" s="275"/>
      <c r="E1810" s="274"/>
      <c r="F1810" s="275" t="str">
        <f t="shared" si="56"/>
        <v/>
      </c>
      <c r="G1810" s="275" t="str">
        <f t="shared" si="57"/>
        <v/>
      </c>
    </row>
    <row r="1811" spans="1:7" x14ac:dyDescent="0.2">
      <c r="A1811" s="274" t="s">
        <v>8921</v>
      </c>
      <c r="B1811" s="274" t="s">
        <v>402</v>
      </c>
      <c r="C1811" s="274" t="s">
        <v>371</v>
      </c>
      <c r="D1811" s="275"/>
      <c r="E1811" s="274"/>
      <c r="F1811" s="275" t="str">
        <f t="shared" si="56"/>
        <v/>
      </c>
      <c r="G1811" s="275" t="str">
        <f t="shared" si="57"/>
        <v/>
      </c>
    </row>
    <row r="1812" spans="1:7" x14ac:dyDescent="0.2">
      <c r="A1812" s="274" t="s">
        <v>8921</v>
      </c>
      <c r="B1812" s="274" t="s">
        <v>401</v>
      </c>
      <c r="C1812" s="274" t="s">
        <v>371</v>
      </c>
      <c r="D1812" s="275"/>
      <c r="E1812" s="274"/>
      <c r="F1812" s="275" t="str">
        <f t="shared" si="56"/>
        <v/>
      </c>
      <c r="G1812" s="275" t="str">
        <f t="shared" si="57"/>
        <v/>
      </c>
    </row>
    <row r="1813" spans="1:7" x14ac:dyDescent="0.2">
      <c r="A1813" s="274" t="s">
        <v>8921</v>
      </c>
      <c r="B1813" s="274" t="s">
        <v>404</v>
      </c>
      <c r="C1813" s="274" t="s">
        <v>371</v>
      </c>
      <c r="D1813" s="275"/>
      <c r="E1813" s="274"/>
      <c r="F1813" s="275" t="str">
        <f t="shared" si="56"/>
        <v/>
      </c>
      <c r="G1813" s="275" t="str">
        <f t="shared" si="57"/>
        <v/>
      </c>
    </row>
    <row r="1814" spans="1:7" x14ac:dyDescent="0.2">
      <c r="A1814" s="274" t="s">
        <v>8921</v>
      </c>
      <c r="B1814" s="274" t="s">
        <v>400</v>
      </c>
      <c r="C1814" s="274" t="s">
        <v>371</v>
      </c>
      <c r="D1814" s="275"/>
      <c r="E1814" s="274"/>
      <c r="F1814" s="275" t="str">
        <f t="shared" si="56"/>
        <v/>
      </c>
      <c r="G1814" s="275" t="str">
        <f t="shared" si="57"/>
        <v/>
      </c>
    </row>
    <row r="1815" spans="1:7" x14ac:dyDescent="0.2">
      <c r="A1815" s="274" t="s">
        <v>8921</v>
      </c>
      <c r="B1815" s="274" t="s">
        <v>480</v>
      </c>
      <c r="C1815" s="274" t="s">
        <v>371</v>
      </c>
      <c r="D1815" s="275"/>
      <c r="E1815" s="274"/>
      <c r="F1815" s="275" t="str">
        <f t="shared" si="56"/>
        <v/>
      </c>
      <c r="G1815" s="275" t="str">
        <f t="shared" si="57"/>
        <v/>
      </c>
    </row>
    <row r="1816" spans="1:7" x14ac:dyDescent="0.2">
      <c r="A1816" s="274" t="s">
        <v>8922</v>
      </c>
      <c r="B1816" s="274" t="s">
        <v>400</v>
      </c>
      <c r="C1816" s="274" t="s">
        <v>371</v>
      </c>
      <c r="D1816" s="275"/>
      <c r="E1816" s="274"/>
      <c r="F1816" s="275" t="str">
        <f t="shared" si="56"/>
        <v/>
      </c>
      <c r="G1816" s="275" t="str">
        <f t="shared" si="57"/>
        <v/>
      </c>
    </row>
    <row r="1817" spans="1:7" x14ac:dyDescent="0.2">
      <c r="A1817" s="274" t="s">
        <v>8596</v>
      </c>
      <c r="B1817" s="274" t="s">
        <v>54</v>
      </c>
      <c r="C1817" s="274" t="s">
        <v>371</v>
      </c>
      <c r="D1817" s="275">
        <v>2.6156006159999998E-2</v>
      </c>
      <c r="E1817" s="274"/>
      <c r="F1817" s="275" t="str">
        <f t="shared" si="56"/>
        <v/>
      </c>
      <c r="G1817" s="275">
        <f t="shared" si="57"/>
        <v>2.6156006159999998E-2</v>
      </c>
    </row>
    <row r="1818" spans="1:7" x14ac:dyDescent="0.2">
      <c r="A1818" s="274" t="s">
        <v>8596</v>
      </c>
      <c r="B1818" s="274" t="s">
        <v>9414</v>
      </c>
      <c r="C1818" s="274"/>
      <c r="D1818" s="275">
        <v>-2.6156006159999998E-2</v>
      </c>
      <c r="E1818" s="274"/>
      <c r="F1818" s="275">
        <f t="shared" si="56"/>
        <v>-2.6156006159999998E-2</v>
      </c>
      <c r="G1818" s="275" t="str">
        <f t="shared" si="57"/>
        <v/>
      </c>
    </row>
    <row r="1819" spans="1:7" x14ac:dyDescent="0.2">
      <c r="A1819" s="274" t="s">
        <v>8596</v>
      </c>
      <c r="B1819" s="274" t="s">
        <v>400</v>
      </c>
      <c r="C1819" s="274" t="s">
        <v>371</v>
      </c>
      <c r="D1819" s="275"/>
      <c r="E1819" s="274"/>
      <c r="F1819" s="275" t="str">
        <f t="shared" si="56"/>
        <v/>
      </c>
      <c r="G1819" s="275" t="str">
        <f t="shared" si="57"/>
        <v/>
      </c>
    </row>
    <row r="1820" spans="1:7" x14ac:dyDescent="0.2">
      <c r="A1820" s="274" t="s">
        <v>8625</v>
      </c>
      <c r="B1820" s="274" t="s">
        <v>52</v>
      </c>
      <c r="C1820" s="274" t="s">
        <v>371</v>
      </c>
      <c r="D1820" s="275"/>
      <c r="E1820" s="274"/>
      <c r="F1820" s="275" t="str">
        <f t="shared" si="56"/>
        <v/>
      </c>
      <c r="G1820" s="275" t="str">
        <f t="shared" si="57"/>
        <v/>
      </c>
    </row>
    <row r="1821" spans="1:7" x14ac:dyDescent="0.2">
      <c r="A1821" s="274" t="s">
        <v>8625</v>
      </c>
      <c r="B1821" s="274" t="s">
        <v>400</v>
      </c>
      <c r="C1821" s="274" t="s">
        <v>371</v>
      </c>
      <c r="D1821" s="275"/>
      <c r="E1821" s="274"/>
      <c r="F1821" s="275" t="str">
        <f t="shared" si="56"/>
        <v/>
      </c>
      <c r="G1821" s="275" t="str">
        <f t="shared" si="57"/>
        <v/>
      </c>
    </row>
    <row r="1822" spans="1:7" x14ac:dyDescent="0.2">
      <c r="A1822" s="274" t="s">
        <v>453</v>
      </c>
      <c r="B1822" s="274" t="s">
        <v>400</v>
      </c>
      <c r="C1822" s="274" t="s">
        <v>371</v>
      </c>
      <c r="D1822" s="275"/>
      <c r="E1822" s="274"/>
      <c r="F1822" s="275" t="str">
        <f t="shared" si="56"/>
        <v/>
      </c>
      <c r="G1822" s="275" t="str">
        <f t="shared" si="57"/>
        <v/>
      </c>
    </row>
    <row r="1823" spans="1:7" x14ac:dyDescent="0.2">
      <c r="A1823" s="274" t="s">
        <v>453</v>
      </c>
      <c r="B1823" s="274" t="s">
        <v>55</v>
      </c>
      <c r="C1823" s="274" t="s">
        <v>371</v>
      </c>
      <c r="D1823" s="275"/>
      <c r="E1823" s="274"/>
      <c r="F1823" s="275" t="str">
        <f t="shared" si="56"/>
        <v/>
      </c>
      <c r="G1823" s="275" t="str">
        <f t="shared" si="57"/>
        <v/>
      </c>
    </row>
    <row r="1824" spans="1:7" x14ac:dyDescent="0.2">
      <c r="A1824" s="274" t="s">
        <v>8923</v>
      </c>
      <c r="B1824" s="274" t="s">
        <v>399</v>
      </c>
      <c r="C1824" s="274" t="s">
        <v>374</v>
      </c>
      <c r="D1824" s="275">
        <v>6.7030920889999998E-5</v>
      </c>
      <c r="E1824" s="274"/>
      <c r="F1824" s="275" t="str">
        <f t="shared" si="56"/>
        <v/>
      </c>
      <c r="G1824" s="275">
        <f t="shared" si="57"/>
        <v>6.7030920889999998E-5</v>
      </c>
    </row>
    <row r="1825" spans="1:7" x14ac:dyDescent="0.2">
      <c r="A1825" s="274" t="s">
        <v>8923</v>
      </c>
      <c r="B1825" s="274" t="s">
        <v>9414</v>
      </c>
      <c r="C1825" s="274"/>
      <c r="D1825" s="275">
        <v>-6.7030920889999998E-5</v>
      </c>
      <c r="E1825" s="274"/>
      <c r="F1825" s="275">
        <f t="shared" si="56"/>
        <v>-6.7030920889999998E-5</v>
      </c>
      <c r="G1825" s="275" t="str">
        <f t="shared" si="57"/>
        <v/>
      </c>
    </row>
    <row r="1826" spans="1:7" x14ac:dyDescent="0.2">
      <c r="A1826" s="274" t="s">
        <v>8923</v>
      </c>
      <c r="B1826" s="274" t="s">
        <v>480</v>
      </c>
      <c r="C1826" s="274" t="s">
        <v>374</v>
      </c>
      <c r="D1826" s="275"/>
      <c r="E1826" s="274"/>
      <c r="F1826" s="275" t="str">
        <f t="shared" si="56"/>
        <v/>
      </c>
      <c r="G1826" s="275" t="str">
        <f t="shared" si="57"/>
        <v/>
      </c>
    </row>
    <row r="1827" spans="1:7" x14ac:dyDescent="0.2">
      <c r="A1827" s="274" t="s">
        <v>8626</v>
      </c>
      <c r="B1827" s="274" t="s">
        <v>480</v>
      </c>
      <c r="C1827" s="274" t="s">
        <v>375</v>
      </c>
      <c r="D1827" s="275"/>
      <c r="E1827" s="274"/>
      <c r="F1827" s="275" t="str">
        <f t="shared" si="56"/>
        <v/>
      </c>
      <c r="G1827" s="275" t="str">
        <f t="shared" si="57"/>
        <v/>
      </c>
    </row>
    <row r="1828" spans="1:7" x14ac:dyDescent="0.2">
      <c r="A1828" s="274" t="s">
        <v>8626</v>
      </c>
      <c r="B1828" s="274" t="s">
        <v>55</v>
      </c>
      <c r="C1828" s="274" t="s">
        <v>375</v>
      </c>
      <c r="D1828" s="275"/>
      <c r="E1828" s="274"/>
      <c r="F1828" s="275" t="str">
        <f t="shared" si="56"/>
        <v/>
      </c>
      <c r="G1828" s="275" t="str">
        <f t="shared" si="57"/>
        <v/>
      </c>
    </row>
    <row r="1829" spans="1:7" x14ac:dyDescent="0.2">
      <c r="A1829" s="274" t="s">
        <v>8597</v>
      </c>
      <c r="B1829" s="274" t="s">
        <v>54</v>
      </c>
      <c r="C1829" s="274" t="s">
        <v>375</v>
      </c>
      <c r="D1829" s="275">
        <v>1.090045747</v>
      </c>
      <c r="E1829" s="274"/>
      <c r="F1829" s="275" t="str">
        <f t="shared" si="56"/>
        <v/>
      </c>
      <c r="G1829" s="275">
        <f t="shared" si="57"/>
        <v>1.090045747</v>
      </c>
    </row>
    <row r="1830" spans="1:7" x14ac:dyDescent="0.2">
      <c r="A1830" s="274" t="s">
        <v>8597</v>
      </c>
      <c r="B1830" s="274" t="s">
        <v>9414</v>
      </c>
      <c r="C1830" s="274"/>
      <c r="D1830" s="275">
        <v>-1.090045747</v>
      </c>
      <c r="E1830" s="274"/>
      <c r="F1830" s="275">
        <f t="shared" si="56"/>
        <v>-1.090045747</v>
      </c>
      <c r="G1830" s="275" t="str">
        <f t="shared" si="57"/>
        <v/>
      </c>
    </row>
    <row r="1831" spans="1:7" x14ac:dyDescent="0.2">
      <c r="A1831" s="274" t="s">
        <v>8597</v>
      </c>
      <c r="B1831" s="274" t="s">
        <v>480</v>
      </c>
      <c r="C1831" s="274" t="s">
        <v>375</v>
      </c>
      <c r="D1831" s="275"/>
      <c r="E1831" s="274"/>
      <c r="F1831" s="275" t="str">
        <f t="shared" si="56"/>
        <v/>
      </c>
      <c r="G1831" s="275" t="str">
        <f t="shared" si="57"/>
        <v/>
      </c>
    </row>
    <row r="1832" spans="1:7" x14ac:dyDescent="0.2">
      <c r="A1832" s="274" t="s">
        <v>8495</v>
      </c>
      <c r="B1832" s="274" t="s">
        <v>52</v>
      </c>
      <c r="C1832" s="274" t="s">
        <v>375</v>
      </c>
      <c r="D1832" s="275"/>
      <c r="E1832" s="274"/>
      <c r="F1832" s="275" t="str">
        <f t="shared" si="56"/>
        <v/>
      </c>
      <c r="G1832" s="275" t="str">
        <f t="shared" si="57"/>
        <v/>
      </c>
    </row>
    <row r="1833" spans="1:7" x14ac:dyDescent="0.2">
      <c r="A1833" s="274" t="s">
        <v>8495</v>
      </c>
      <c r="B1833" s="274" t="s">
        <v>480</v>
      </c>
      <c r="C1833" s="274" t="s">
        <v>375</v>
      </c>
      <c r="D1833" s="275"/>
      <c r="E1833" s="274"/>
      <c r="F1833" s="275" t="str">
        <f t="shared" si="56"/>
        <v/>
      </c>
      <c r="G1833" s="275" t="str">
        <f t="shared" si="57"/>
        <v/>
      </c>
    </row>
    <row r="1834" spans="1:7" x14ac:dyDescent="0.2">
      <c r="A1834" s="274" t="s">
        <v>8697</v>
      </c>
      <c r="B1834" s="274" t="s">
        <v>54</v>
      </c>
      <c r="C1834" s="274" t="s">
        <v>375</v>
      </c>
      <c r="D1834" s="275">
        <v>3.0561104810000001E-4</v>
      </c>
      <c r="E1834" s="274"/>
      <c r="F1834" s="275" t="str">
        <f t="shared" si="56"/>
        <v/>
      </c>
      <c r="G1834" s="275">
        <f t="shared" si="57"/>
        <v>3.0561104810000001E-4</v>
      </c>
    </row>
    <row r="1835" spans="1:7" x14ac:dyDescent="0.2">
      <c r="A1835" s="274" t="s">
        <v>8697</v>
      </c>
      <c r="B1835" s="274" t="s">
        <v>9414</v>
      </c>
      <c r="C1835" s="274"/>
      <c r="D1835" s="275">
        <v>-3.0561104810000001E-4</v>
      </c>
      <c r="E1835" s="274"/>
      <c r="F1835" s="275">
        <f t="shared" si="56"/>
        <v>-3.0561104810000001E-4</v>
      </c>
      <c r="G1835" s="275" t="str">
        <f t="shared" si="57"/>
        <v/>
      </c>
    </row>
    <row r="1836" spans="1:7" x14ac:dyDescent="0.2">
      <c r="A1836" s="274" t="s">
        <v>8697</v>
      </c>
      <c r="B1836" s="274" t="s">
        <v>52</v>
      </c>
      <c r="C1836" s="274" t="s">
        <v>375</v>
      </c>
      <c r="D1836" s="275"/>
      <c r="E1836" s="274"/>
      <c r="F1836" s="275" t="str">
        <f t="shared" si="56"/>
        <v/>
      </c>
      <c r="G1836" s="275" t="str">
        <f t="shared" si="57"/>
        <v/>
      </c>
    </row>
    <row r="1837" spans="1:7" x14ac:dyDescent="0.2">
      <c r="A1837" s="274" t="s">
        <v>8697</v>
      </c>
      <c r="B1837" s="274" t="s">
        <v>480</v>
      </c>
      <c r="C1837" s="274" t="s">
        <v>375</v>
      </c>
      <c r="D1837" s="275"/>
      <c r="E1837" s="274"/>
      <c r="F1837" s="275" t="str">
        <f t="shared" si="56"/>
        <v/>
      </c>
      <c r="G1837" s="275" t="str">
        <f t="shared" si="57"/>
        <v/>
      </c>
    </row>
    <row r="1838" spans="1:7" x14ac:dyDescent="0.2">
      <c r="A1838" s="274" t="s">
        <v>352</v>
      </c>
      <c r="B1838" s="274" t="s">
        <v>52</v>
      </c>
      <c r="C1838" s="274" t="s">
        <v>359</v>
      </c>
      <c r="D1838" s="275"/>
      <c r="E1838" s="274"/>
      <c r="F1838" s="275" t="str">
        <f t="shared" si="56"/>
        <v/>
      </c>
      <c r="G1838" s="275" t="str">
        <f t="shared" si="57"/>
        <v/>
      </c>
    </row>
    <row r="1839" spans="1:7" x14ac:dyDescent="0.2">
      <c r="A1839" s="274" t="s">
        <v>352</v>
      </c>
      <c r="B1839" s="274" t="s">
        <v>398</v>
      </c>
      <c r="C1839" s="274" t="s">
        <v>359</v>
      </c>
      <c r="D1839" s="275"/>
      <c r="E1839" s="274"/>
      <c r="F1839" s="275" t="str">
        <f t="shared" si="56"/>
        <v/>
      </c>
      <c r="G1839" s="275" t="str">
        <f t="shared" si="57"/>
        <v/>
      </c>
    </row>
    <row r="1840" spans="1:7" x14ac:dyDescent="0.2">
      <c r="A1840" s="274" t="s">
        <v>352</v>
      </c>
      <c r="B1840" s="274" t="s">
        <v>480</v>
      </c>
      <c r="C1840" s="274" t="s">
        <v>359</v>
      </c>
      <c r="D1840" s="275"/>
      <c r="E1840" s="274"/>
      <c r="F1840" s="275" t="str">
        <f t="shared" si="56"/>
        <v/>
      </c>
      <c r="G1840" s="275" t="str">
        <f t="shared" si="57"/>
        <v/>
      </c>
    </row>
    <row r="1841" spans="1:7" x14ac:dyDescent="0.2">
      <c r="A1841" s="274" t="s">
        <v>8924</v>
      </c>
      <c r="B1841" s="274" t="s">
        <v>54</v>
      </c>
      <c r="C1841" s="274" t="s">
        <v>359</v>
      </c>
      <c r="D1841" s="275">
        <v>4.7315526129999997E-6</v>
      </c>
      <c r="E1841" s="274"/>
      <c r="F1841" s="275" t="str">
        <f t="shared" si="56"/>
        <v/>
      </c>
      <c r="G1841" s="275">
        <f t="shared" si="57"/>
        <v>4.7315526129999997E-6</v>
      </c>
    </row>
    <row r="1842" spans="1:7" x14ac:dyDescent="0.2">
      <c r="A1842" s="274" t="s">
        <v>8924</v>
      </c>
      <c r="B1842" s="274" t="s">
        <v>9414</v>
      </c>
      <c r="C1842" s="274"/>
      <c r="D1842" s="275">
        <v>-4.7315526129999997E-6</v>
      </c>
      <c r="E1842" s="274"/>
      <c r="F1842" s="275">
        <f t="shared" si="56"/>
        <v>-4.7315526129999997E-6</v>
      </c>
      <c r="G1842" s="275" t="str">
        <f t="shared" si="57"/>
        <v/>
      </c>
    </row>
    <row r="1843" spans="1:7" x14ac:dyDescent="0.2">
      <c r="A1843" s="274" t="s">
        <v>8924</v>
      </c>
      <c r="B1843" s="274" t="s">
        <v>480</v>
      </c>
      <c r="C1843" s="274" t="s">
        <v>359</v>
      </c>
      <c r="D1843" s="275"/>
      <c r="E1843" s="274"/>
      <c r="F1843" s="275" t="str">
        <f t="shared" si="56"/>
        <v/>
      </c>
      <c r="G1843" s="275" t="str">
        <f t="shared" si="57"/>
        <v/>
      </c>
    </row>
    <row r="1844" spans="1:7" x14ac:dyDescent="0.2">
      <c r="A1844" s="274" t="s">
        <v>8925</v>
      </c>
      <c r="B1844" s="274" t="s">
        <v>52</v>
      </c>
      <c r="C1844" s="274" t="s">
        <v>359</v>
      </c>
      <c r="D1844" s="275"/>
      <c r="E1844" s="274"/>
      <c r="F1844" s="275" t="str">
        <f t="shared" si="56"/>
        <v/>
      </c>
      <c r="G1844" s="275" t="str">
        <f t="shared" si="57"/>
        <v/>
      </c>
    </row>
    <row r="1845" spans="1:7" x14ac:dyDescent="0.2">
      <c r="A1845" s="274" t="s">
        <v>8925</v>
      </c>
      <c r="B1845" s="274" t="s">
        <v>398</v>
      </c>
      <c r="C1845" s="274" t="s">
        <v>359</v>
      </c>
      <c r="D1845" s="275"/>
      <c r="E1845" s="274"/>
      <c r="F1845" s="275" t="str">
        <f t="shared" si="56"/>
        <v/>
      </c>
      <c r="G1845" s="275" t="str">
        <f t="shared" si="57"/>
        <v/>
      </c>
    </row>
    <row r="1846" spans="1:7" x14ac:dyDescent="0.2">
      <c r="A1846" s="274" t="s">
        <v>8925</v>
      </c>
      <c r="B1846" s="274" t="s">
        <v>480</v>
      </c>
      <c r="C1846" s="274" t="s">
        <v>359</v>
      </c>
      <c r="D1846" s="275"/>
      <c r="E1846" s="274"/>
      <c r="F1846" s="275" t="str">
        <f t="shared" si="56"/>
        <v/>
      </c>
      <c r="G1846" s="275" t="str">
        <f t="shared" si="57"/>
        <v/>
      </c>
    </row>
    <row r="1847" spans="1:7" x14ac:dyDescent="0.2">
      <c r="A1847" s="274" t="s">
        <v>414</v>
      </c>
      <c r="B1847" s="274" t="s">
        <v>54</v>
      </c>
      <c r="C1847" s="274" t="s">
        <v>365</v>
      </c>
      <c r="D1847" s="275">
        <v>7.1327367710000006E-2</v>
      </c>
      <c r="E1847" s="274"/>
      <c r="F1847" s="275" t="str">
        <f t="shared" si="56"/>
        <v/>
      </c>
      <c r="G1847" s="275">
        <f t="shared" si="57"/>
        <v>7.1327367710000006E-2</v>
      </c>
    </row>
    <row r="1848" spans="1:7" x14ac:dyDescent="0.2">
      <c r="A1848" s="274" t="s">
        <v>414</v>
      </c>
      <c r="B1848" s="274" t="s">
        <v>9414</v>
      </c>
      <c r="C1848" s="274"/>
      <c r="D1848" s="275">
        <v>-7.1327367710000006E-2</v>
      </c>
      <c r="E1848" s="274"/>
      <c r="F1848" s="275">
        <f t="shared" si="56"/>
        <v>-7.1327367710000006E-2</v>
      </c>
      <c r="G1848" s="275" t="str">
        <f t="shared" si="57"/>
        <v/>
      </c>
    </row>
    <row r="1849" spans="1:7" x14ac:dyDescent="0.2">
      <c r="A1849" s="274" t="s">
        <v>414</v>
      </c>
      <c r="B1849" s="274" t="s">
        <v>404</v>
      </c>
      <c r="C1849" s="274" t="s">
        <v>365</v>
      </c>
      <c r="D1849" s="275"/>
      <c r="E1849" s="274"/>
      <c r="F1849" s="275" t="str">
        <f t="shared" si="56"/>
        <v/>
      </c>
      <c r="G1849" s="275" t="str">
        <f t="shared" si="57"/>
        <v/>
      </c>
    </row>
    <row r="1850" spans="1:7" x14ac:dyDescent="0.2">
      <c r="A1850" s="274" t="s">
        <v>415</v>
      </c>
      <c r="B1850" s="274" t="s">
        <v>54</v>
      </c>
      <c r="C1850" s="274" t="s">
        <v>362</v>
      </c>
      <c r="D1850" s="275">
        <v>5.8086105100000002E-4</v>
      </c>
      <c r="E1850" s="274"/>
      <c r="F1850" s="275" t="str">
        <f t="shared" si="56"/>
        <v/>
      </c>
      <c r="G1850" s="275">
        <f t="shared" si="57"/>
        <v>5.8086105100000002E-4</v>
      </c>
    </row>
    <row r="1851" spans="1:7" x14ac:dyDescent="0.2">
      <c r="A1851" s="274" t="s">
        <v>415</v>
      </c>
      <c r="B1851" s="274" t="s">
        <v>9414</v>
      </c>
      <c r="C1851" s="274"/>
      <c r="D1851" s="275">
        <v>-5.8086105100000002E-4</v>
      </c>
      <c r="E1851" s="274"/>
      <c r="F1851" s="275">
        <f t="shared" si="56"/>
        <v>-5.8086105100000002E-4</v>
      </c>
      <c r="G1851" s="275" t="str">
        <f t="shared" si="57"/>
        <v/>
      </c>
    </row>
    <row r="1852" spans="1:7" x14ac:dyDescent="0.2">
      <c r="A1852" s="274" t="s">
        <v>415</v>
      </c>
      <c r="B1852" s="274" t="s">
        <v>404</v>
      </c>
      <c r="C1852" s="274" t="s">
        <v>362</v>
      </c>
      <c r="D1852" s="275"/>
      <c r="E1852" s="274"/>
      <c r="F1852" s="275" t="str">
        <f t="shared" si="56"/>
        <v/>
      </c>
      <c r="G1852" s="275" t="str">
        <f t="shared" si="57"/>
        <v/>
      </c>
    </row>
    <row r="1853" spans="1:7" x14ac:dyDescent="0.2">
      <c r="A1853" s="274" t="s">
        <v>416</v>
      </c>
      <c r="B1853" s="274" t="s">
        <v>52</v>
      </c>
      <c r="C1853" s="274" t="s">
        <v>362</v>
      </c>
      <c r="D1853" s="275"/>
      <c r="E1853" s="274"/>
      <c r="F1853" s="275" t="str">
        <f t="shared" si="56"/>
        <v/>
      </c>
      <c r="G1853" s="275" t="str">
        <f t="shared" si="57"/>
        <v/>
      </c>
    </row>
    <row r="1854" spans="1:7" x14ac:dyDescent="0.2">
      <c r="A1854" s="274" t="s">
        <v>416</v>
      </c>
      <c r="B1854" s="274" t="s">
        <v>404</v>
      </c>
      <c r="C1854" s="274" t="s">
        <v>362</v>
      </c>
      <c r="D1854" s="275"/>
      <c r="E1854" s="274"/>
      <c r="F1854" s="275" t="str">
        <f t="shared" si="56"/>
        <v/>
      </c>
      <c r="G1854" s="275" t="str">
        <f t="shared" si="57"/>
        <v/>
      </c>
    </row>
    <row r="1855" spans="1:7" x14ac:dyDescent="0.2">
      <c r="A1855" s="274" t="s">
        <v>8926</v>
      </c>
      <c r="B1855" s="274" t="s">
        <v>54</v>
      </c>
      <c r="C1855" s="274" t="s">
        <v>366</v>
      </c>
      <c r="D1855" s="275">
        <v>5.9908325839999999E-6</v>
      </c>
      <c r="E1855" s="274"/>
      <c r="F1855" s="275" t="str">
        <f t="shared" si="56"/>
        <v/>
      </c>
      <c r="G1855" s="275">
        <f t="shared" si="57"/>
        <v>5.9908325839999999E-6</v>
      </c>
    </row>
    <row r="1856" spans="1:7" x14ac:dyDescent="0.2">
      <c r="A1856" s="274" t="s">
        <v>8926</v>
      </c>
      <c r="B1856" s="274" t="s">
        <v>9414</v>
      </c>
      <c r="C1856" s="274"/>
      <c r="D1856" s="275">
        <v>-5.9908325839999999E-6</v>
      </c>
      <c r="E1856" s="274"/>
      <c r="F1856" s="275">
        <f t="shared" si="56"/>
        <v>-5.9908325839999999E-6</v>
      </c>
      <c r="G1856" s="275" t="str">
        <f t="shared" si="57"/>
        <v/>
      </c>
    </row>
    <row r="1857" spans="1:7" x14ac:dyDescent="0.2">
      <c r="A1857" s="274" t="s">
        <v>8926</v>
      </c>
      <c r="B1857" s="274" t="s">
        <v>404</v>
      </c>
      <c r="C1857" s="274" t="s">
        <v>366</v>
      </c>
      <c r="D1857" s="275"/>
      <c r="E1857" s="274"/>
      <c r="F1857" s="275" t="str">
        <f t="shared" si="56"/>
        <v/>
      </c>
      <c r="G1857" s="275" t="str">
        <f t="shared" si="57"/>
        <v/>
      </c>
    </row>
    <row r="1858" spans="1:7" x14ac:dyDescent="0.2">
      <c r="A1858" s="274" t="s">
        <v>8927</v>
      </c>
      <c r="B1858" s="274" t="s">
        <v>52</v>
      </c>
      <c r="C1858" s="274" t="s">
        <v>366</v>
      </c>
      <c r="D1858" s="275"/>
      <c r="E1858" s="274"/>
      <c r="F1858" s="275" t="str">
        <f t="shared" si="56"/>
        <v/>
      </c>
      <c r="G1858" s="275" t="str">
        <f t="shared" si="57"/>
        <v/>
      </c>
    </row>
    <row r="1859" spans="1:7" x14ac:dyDescent="0.2">
      <c r="A1859" s="274" t="s">
        <v>8927</v>
      </c>
      <c r="B1859" s="274" t="s">
        <v>404</v>
      </c>
      <c r="C1859" s="274" t="s">
        <v>366</v>
      </c>
      <c r="D1859" s="275"/>
      <c r="E1859" s="274"/>
      <c r="F1859" s="275" t="str">
        <f t="shared" si="56"/>
        <v/>
      </c>
      <c r="G1859" s="275" t="str">
        <f t="shared" si="57"/>
        <v/>
      </c>
    </row>
    <row r="1860" spans="1:7" x14ac:dyDescent="0.2">
      <c r="A1860" s="274" t="s">
        <v>8928</v>
      </c>
      <c r="B1860" s="274" t="s">
        <v>480</v>
      </c>
      <c r="C1860" s="274" t="s">
        <v>371</v>
      </c>
      <c r="D1860" s="275"/>
      <c r="E1860" s="274"/>
      <c r="F1860" s="275" t="str">
        <f t="shared" si="56"/>
        <v/>
      </c>
      <c r="G1860" s="275" t="str">
        <f t="shared" si="57"/>
        <v/>
      </c>
    </row>
    <row r="1861" spans="1:7" x14ac:dyDescent="0.2">
      <c r="A1861" s="274" t="s">
        <v>8929</v>
      </c>
      <c r="B1861" s="274" t="s">
        <v>402</v>
      </c>
      <c r="C1861" s="274" t="s">
        <v>371</v>
      </c>
      <c r="D1861" s="275"/>
      <c r="E1861" s="274"/>
      <c r="F1861" s="275" t="str">
        <f t="shared" si="56"/>
        <v/>
      </c>
      <c r="G1861" s="275" t="str">
        <f t="shared" si="57"/>
        <v/>
      </c>
    </row>
    <row r="1862" spans="1:7" x14ac:dyDescent="0.2">
      <c r="A1862" s="274" t="s">
        <v>8930</v>
      </c>
      <c r="B1862" s="274" t="s">
        <v>401</v>
      </c>
      <c r="C1862" s="274" t="s">
        <v>371</v>
      </c>
      <c r="D1862" s="275"/>
      <c r="E1862" s="274"/>
      <c r="F1862" s="275" t="str">
        <f t="shared" ref="F1862:F1925" si="58">IF(D1862&lt;0,D1862,"")</f>
        <v/>
      </c>
      <c r="G1862" s="275" t="str">
        <f t="shared" ref="G1862:G1925" si="59">IF(D1862&gt;0,D1862,"")</f>
        <v/>
      </c>
    </row>
    <row r="1863" spans="1:7" x14ac:dyDescent="0.2">
      <c r="A1863" s="274" t="s">
        <v>8931</v>
      </c>
      <c r="B1863" s="274" t="s">
        <v>404</v>
      </c>
      <c r="C1863" s="274" t="s">
        <v>371</v>
      </c>
      <c r="D1863" s="275"/>
      <c r="E1863" s="274"/>
      <c r="F1863" s="275" t="str">
        <f t="shared" si="58"/>
        <v/>
      </c>
      <c r="G1863" s="275" t="str">
        <f t="shared" si="59"/>
        <v/>
      </c>
    </row>
    <row r="1864" spans="1:7" x14ac:dyDescent="0.2">
      <c r="A1864" s="274" t="s">
        <v>417</v>
      </c>
      <c r="B1864" s="274" t="s">
        <v>54</v>
      </c>
      <c r="C1864" s="274" t="s">
        <v>371</v>
      </c>
      <c r="D1864" s="275">
        <v>5.8108893080000001E-3</v>
      </c>
      <c r="E1864" s="274"/>
      <c r="F1864" s="275" t="str">
        <f t="shared" si="58"/>
        <v/>
      </c>
      <c r="G1864" s="275">
        <f t="shared" si="59"/>
        <v>5.8108893080000001E-3</v>
      </c>
    </row>
    <row r="1865" spans="1:7" x14ac:dyDescent="0.2">
      <c r="A1865" s="274" t="s">
        <v>417</v>
      </c>
      <c r="B1865" s="274" t="s">
        <v>9414</v>
      </c>
      <c r="C1865" s="274"/>
      <c r="D1865" s="275">
        <v>-5.8108893080000001E-3</v>
      </c>
      <c r="E1865" s="274"/>
      <c r="F1865" s="275">
        <f t="shared" si="58"/>
        <v>-5.8108893080000001E-3</v>
      </c>
      <c r="G1865" s="275" t="str">
        <f t="shared" si="59"/>
        <v/>
      </c>
    </row>
    <row r="1866" spans="1:7" x14ac:dyDescent="0.2">
      <c r="A1866" s="274" t="s">
        <v>417</v>
      </c>
      <c r="B1866" s="274" t="s">
        <v>404</v>
      </c>
      <c r="C1866" s="274" t="s">
        <v>371</v>
      </c>
      <c r="D1866" s="275"/>
      <c r="E1866" s="274"/>
      <c r="F1866" s="275" t="str">
        <f t="shared" si="58"/>
        <v/>
      </c>
      <c r="G1866" s="275" t="str">
        <f t="shared" si="59"/>
        <v/>
      </c>
    </row>
    <row r="1867" spans="1:7" x14ac:dyDescent="0.2">
      <c r="A1867" s="274" t="s">
        <v>418</v>
      </c>
      <c r="B1867" s="274" t="s">
        <v>52</v>
      </c>
      <c r="C1867" s="274" t="s">
        <v>371</v>
      </c>
      <c r="D1867" s="275"/>
      <c r="E1867" s="274"/>
      <c r="F1867" s="275" t="str">
        <f t="shared" si="58"/>
        <v/>
      </c>
      <c r="G1867" s="275" t="str">
        <f t="shared" si="59"/>
        <v/>
      </c>
    </row>
    <row r="1868" spans="1:7" x14ac:dyDescent="0.2">
      <c r="A1868" s="274" t="s">
        <v>418</v>
      </c>
      <c r="B1868" s="274" t="s">
        <v>404</v>
      </c>
      <c r="C1868" s="274" t="s">
        <v>371</v>
      </c>
      <c r="D1868" s="275"/>
      <c r="E1868" s="274"/>
      <c r="F1868" s="275" t="str">
        <f t="shared" si="58"/>
        <v/>
      </c>
      <c r="G1868" s="275" t="str">
        <f t="shared" si="59"/>
        <v/>
      </c>
    </row>
    <row r="1869" spans="1:7" x14ac:dyDescent="0.2">
      <c r="A1869" s="274" t="s">
        <v>419</v>
      </c>
      <c r="B1869" s="274" t="s">
        <v>54</v>
      </c>
      <c r="C1869" s="274" t="s">
        <v>371</v>
      </c>
      <c r="D1869" s="275">
        <v>3.683857645E-3</v>
      </c>
      <c r="E1869" s="274"/>
      <c r="F1869" s="275" t="str">
        <f t="shared" si="58"/>
        <v/>
      </c>
      <c r="G1869" s="275">
        <f t="shared" si="59"/>
        <v>3.683857645E-3</v>
      </c>
    </row>
    <row r="1870" spans="1:7" x14ac:dyDescent="0.2">
      <c r="A1870" s="274" t="s">
        <v>419</v>
      </c>
      <c r="B1870" s="274" t="s">
        <v>9414</v>
      </c>
      <c r="C1870" s="274"/>
      <c r="D1870" s="275">
        <v>-3.683857645E-3</v>
      </c>
      <c r="E1870" s="274"/>
      <c r="F1870" s="275">
        <f t="shared" si="58"/>
        <v>-3.683857645E-3</v>
      </c>
      <c r="G1870" s="275" t="str">
        <f t="shared" si="59"/>
        <v/>
      </c>
    </row>
    <row r="1871" spans="1:7" x14ac:dyDescent="0.2">
      <c r="A1871" s="274" t="s">
        <v>419</v>
      </c>
      <c r="B1871" s="274" t="s">
        <v>401</v>
      </c>
      <c r="C1871" s="274" t="s">
        <v>371</v>
      </c>
      <c r="D1871" s="275"/>
      <c r="E1871" s="274"/>
      <c r="F1871" s="275" t="str">
        <f t="shared" si="58"/>
        <v/>
      </c>
      <c r="G1871" s="275" t="str">
        <f t="shared" si="59"/>
        <v/>
      </c>
    </row>
    <row r="1872" spans="1:7" x14ac:dyDescent="0.2">
      <c r="A1872" s="274" t="s">
        <v>8598</v>
      </c>
      <c r="B1872" s="274" t="s">
        <v>52</v>
      </c>
      <c r="C1872" s="274" t="s">
        <v>371</v>
      </c>
      <c r="D1872" s="275"/>
      <c r="E1872" s="274"/>
      <c r="F1872" s="275" t="str">
        <f t="shared" si="58"/>
        <v/>
      </c>
      <c r="G1872" s="275" t="str">
        <f t="shared" si="59"/>
        <v/>
      </c>
    </row>
    <row r="1873" spans="1:7" x14ac:dyDescent="0.2">
      <c r="A1873" s="274" t="s">
        <v>8598</v>
      </c>
      <c r="B1873" s="274" t="s">
        <v>401</v>
      </c>
      <c r="C1873" s="274" t="s">
        <v>371</v>
      </c>
      <c r="D1873" s="275"/>
      <c r="E1873" s="274"/>
      <c r="F1873" s="275" t="str">
        <f t="shared" si="58"/>
        <v/>
      </c>
      <c r="G1873" s="275" t="str">
        <f t="shared" si="59"/>
        <v/>
      </c>
    </row>
    <row r="1874" spans="1:7" x14ac:dyDescent="0.2">
      <c r="A1874" s="274" t="s">
        <v>8932</v>
      </c>
      <c r="B1874" s="274" t="s">
        <v>401</v>
      </c>
      <c r="C1874" s="274" t="s">
        <v>371</v>
      </c>
      <c r="D1874" s="275"/>
      <c r="E1874" s="274"/>
      <c r="F1874" s="275" t="str">
        <f t="shared" si="58"/>
        <v/>
      </c>
      <c r="G1874" s="275" t="str">
        <f t="shared" si="59"/>
        <v/>
      </c>
    </row>
    <row r="1875" spans="1:7" x14ac:dyDescent="0.2">
      <c r="A1875" s="274" t="s">
        <v>8932</v>
      </c>
      <c r="B1875" s="274" t="s">
        <v>55</v>
      </c>
      <c r="C1875" s="274" t="s">
        <v>371</v>
      </c>
      <c r="D1875" s="275"/>
      <c r="E1875" s="274"/>
      <c r="F1875" s="275" t="str">
        <f t="shared" si="58"/>
        <v/>
      </c>
      <c r="G1875" s="275" t="str">
        <f t="shared" si="59"/>
        <v/>
      </c>
    </row>
    <row r="1876" spans="1:7" x14ac:dyDescent="0.2">
      <c r="A1876" s="274" t="s">
        <v>420</v>
      </c>
      <c r="B1876" s="274" t="s">
        <v>52</v>
      </c>
      <c r="C1876" s="274" t="s">
        <v>371</v>
      </c>
      <c r="D1876" s="275"/>
      <c r="E1876" s="274"/>
      <c r="F1876" s="275" t="str">
        <f t="shared" si="58"/>
        <v/>
      </c>
      <c r="G1876" s="275" t="str">
        <f t="shared" si="59"/>
        <v/>
      </c>
    </row>
    <row r="1877" spans="1:7" x14ac:dyDescent="0.2">
      <c r="A1877" s="274" t="s">
        <v>420</v>
      </c>
      <c r="B1877" s="274" t="s">
        <v>402</v>
      </c>
      <c r="C1877" s="274" t="s">
        <v>371</v>
      </c>
      <c r="D1877" s="275"/>
      <c r="E1877" s="274"/>
      <c r="F1877" s="275" t="str">
        <f t="shared" si="58"/>
        <v/>
      </c>
      <c r="G1877" s="275" t="str">
        <f t="shared" si="59"/>
        <v/>
      </c>
    </row>
    <row r="1878" spans="1:7" x14ac:dyDescent="0.2">
      <c r="A1878" s="274" t="s">
        <v>421</v>
      </c>
      <c r="B1878" s="274" t="s">
        <v>52</v>
      </c>
      <c r="C1878" s="274" t="s">
        <v>371</v>
      </c>
      <c r="D1878" s="275"/>
      <c r="E1878" s="274"/>
      <c r="F1878" s="275" t="str">
        <f t="shared" si="58"/>
        <v/>
      </c>
      <c r="G1878" s="275" t="str">
        <f t="shared" si="59"/>
        <v/>
      </c>
    </row>
    <row r="1879" spans="1:7" x14ac:dyDescent="0.2">
      <c r="A1879" s="274" t="s">
        <v>421</v>
      </c>
      <c r="B1879" s="274" t="s">
        <v>398</v>
      </c>
      <c r="C1879" s="274" t="s">
        <v>371</v>
      </c>
      <c r="D1879" s="275"/>
      <c r="E1879" s="274"/>
      <c r="F1879" s="275" t="str">
        <f t="shared" si="58"/>
        <v/>
      </c>
      <c r="G1879" s="275" t="str">
        <f t="shared" si="59"/>
        <v/>
      </c>
    </row>
    <row r="1880" spans="1:7" x14ac:dyDescent="0.2">
      <c r="A1880" s="274" t="s">
        <v>421</v>
      </c>
      <c r="B1880" s="274" t="s">
        <v>480</v>
      </c>
      <c r="C1880" s="274" t="s">
        <v>371</v>
      </c>
      <c r="D1880" s="275"/>
      <c r="E1880" s="274"/>
      <c r="F1880" s="275" t="str">
        <f t="shared" si="58"/>
        <v/>
      </c>
      <c r="G1880" s="275" t="str">
        <f t="shared" si="59"/>
        <v/>
      </c>
    </row>
    <row r="1881" spans="1:7" x14ac:dyDescent="0.2">
      <c r="A1881" s="274" t="s">
        <v>422</v>
      </c>
      <c r="B1881" s="274" t="s">
        <v>9414</v>
      </c>
      <c r="C1881" s="274"/>
      <c r="D1881" s="275">
        <v>6.1055262790000002E-2</v>
      </c>
      <c r="E1881" s="274"/>
      <c r="F1881" s="275" t="str">
        <f t="shared" si="58"/>
        <v/>
      </c>
      <c r="G1881" s="275">
        <f t="shared" si="59"/>
        <v>6.1055262790000002E-2</v>
      </c>
    </row>
    <row r="1882" spans="1:7" x14ac:dyDescent="0.2">
      <c r="A1882" s="274" t="s">
        <v>422</v>
      </c>
      <c r="B1882" s="274" t="s">
        <v>9274</v>
      </c>
      <c r="C1882" s="274" t="s">
        <v>365</v>
      </c>
      <c r="D1882" s="275">
        <v>-6.1055262790000002E-2</v>
      </c>
      <c r="E1882" s="274"/>
      <c r="F1882" s="275">
        <f t="shared" si="58"/>
        <v>-6.1055262790000002E-2</v>
      </c>
      <c r="G1882" s="275" t="str">
        <f t="shared" si="59"/>
        <v/>
      </c>
    </row>
    <row r="1883" spans="1:7" x14ac:dyDescent="0.2">
      <c r="A1883" s="274" t="s">
        <v>422</v>
      </c>
      <c r="B1883" s="274" t="s">
        <v>52</v>
      </c>
      <c r="C1883" s="274" t="s">
        <v>365</v>
      </c>
      <c r="D1883" s="275"/>
      <c r="E1883" s="274"/>
      <c r="F1883" s="275" t="str">
        <f t="shared" si="58"/>
        <v/>
      </c>
      <c r="G1883" s="275" t="str">
        <f t="shared" si="59"/>
        <v/>
      </c>
    </row>
    <row r="1884" spans="1:7" x14ac:dyDescent="0.2">
      <c r="A1884" s="274" t="s">
        <v>422</v>
      </c>
      <c r="B1884" s="274" t="s">
        <v>402</v>
      </c>
      <c r="C1884" s="274" t="s">
        <v>365</v>
      </c>
      <c r="D1884" s="275"/>
      <c r="E1884" s="274"/>
      <c r="F1884" s="275" t="str">
        <f t="shared" si="58"/>
        <v/>
      </c>
      <c r="G1884" s="275" t="str">
        <f t="shared" si="59"/>
        <v/>
      </c>
    </row>
    <row r="1885" spans="1:7" x14ac:dyDescent="0.2">
      <c r="A1885" s="274" t="s">
        <v>8599</v>
      </c>
      <c r="B1885" s="274" t="s">
        <v>54</v>
      </c>
      <c r="C1885" s="274" t="s">
        <v>361</v>
      </c>
      <c r="D1885" s="275">
        <v>0.16994984260000001</v>
      </c>
      <c r="E1885" s="274"/>
      <c r="F1885" s="275" t="str">
        <f t="shared" si="58"/>
        <v/>
      </c>
      <c r="G1885" s="275">
        <f t="shared" si="59"/>
        <v>0.16994984260000001</v>
      </c>
    </row>
    <row r="1886" spans="1:7" x14ac:dyDescent="0.2">
      <c r="A1886" s="274" t="s">
        <v>8599</v>
      </c>
      <c r="B1886" s="274" t="s">
        <v>9414</v>
      </c>
      <c r="C1886" s="274"/>
      <c r="D1886" s="275">
        <v>-0.16994984260000001</v>
      </c>
      <c r="E1886" s="274"/>
      <c r="F1886" s="275">
        <f t="shared" si="58"/>
        <v>-0.16994984260000001</v>
      </c>
      <c r="G1886" s="275" t="str">
        <f t="shared" si="59"/>
        <v/>
      </c>
    </row>
    <row r="1887" spans="1:7" x14ac:dyDescent="0.2">
      <c r="A1887" s="274" t="s">
        <v>8599</v>
      </c>
      <c r="B1887" s="274" t="s">
        <v>404</v>
      </c>
      <c r="C1887" s="274" t="s">
        <v>361</v>
      </c>
      <c r="D1887" s="275"/>
      <c r="E1887" s="274"/>
      <c r="F1887" s="275" t="str">
        <f t="shared" si="58"/>
        <v/>
      </c>
      <c r="G1887" s="275" t="str">
        <f t="shared" si="59"/>
        <v/>
      </c>
    </row>
    <row r="1888" spans="1:7" x14ac:dyDescent="0.2">
      <c r="A1888" s="274" t="s">
        <v>8627</v>
      </c>
      <c r="B1888" s="274" t="s">
        <v>52</v>
      </c>
      <c r="C1888" s="274" t="s">
        <v>361</v>
      </c>
      <c r="D1888" s="275"/>
      <c r="E1888" s="274"/>
      <c r="F1888" s="275" t="str">
        <f t="shared" si="58"/>
        <v/>
      </c>
      <c r="G1888" s="275" t="str">
        <f t="shared" si="59"/>
        <v/>
      </c>
    </row>
    <row r="1889" spans="1:7" x14ac:dyDescent="0.2">
      <c r="A1889" s="274" t="s">
        <v>8627</v>
      </c>
      <c r="B1889" s="274" t="s">
        <v>404</v>
      </c>
      <c r="C1889" s="274" t="s">
        <v>361</v>
      </c>
      <c r="D1889" s="275"/>
      <c r="E1889" s="274"/>
      <c r="F1889" s="275" t="str">
        <f t="shared" si="58"/>
        <v/>
      </c>
      <c r="G1889" s="275" t="str">
        <f t="shared" si="59"/>
        <v/>
      </c>
    </row>
    <row r="1890" spans="1:7" x14ac:dyDescent="0.2">
      <c r="A1890" s="274" t="s">
        <v>8933</v>
      </c>
      <c r="B1890" s="274" t="s">
        <v>54</v>
      </c>
      <c r="C1890" s="274" t="s">
        <v>358</v>
      </c>
      <c r="D1890" s="275"/>
      <c r="E1890" s="274"/>
      <c r="F1890" s="275" t="str">
        <f t="shared" si="58"/>
        <v/>
      </c>
      <c r="G1890" s="275" t="str">
        <f t="shared" si="59"/>
        <v/>
      </c>
    </row>
    <row r="1891" spans="1:7" x14ac:dyDescent="0.2">
      <c r="A1891" s="274" t="s">
        <v>8933</v>
      </c>
      <c r="B1891" s="274" t="s">
        <v>404</v>
      </c>
      <c r="C1891" s="274" t="s">
        <v>358</v>
      </c>
      <c r="D1891" s="275"/>
      <c r="E1891" s="274"/>
      <c r="F1891" s="275" t="str">
        <f t="shared" si="58"/>
        <v/>
      </c>
      <c r="G1891" s="275" t="str">
        <f t="shared" si="59"/>
        <v/>
      </c>
    </row>
    <row r="1892" spans="1:7" x14ac:dyDescent="0.2">
      <c r="A1892" s="274" t="s">
        <v>8934</v>
      </c>
      <c r="B1892" s="274" t="s">
        <v>52</v>
      </c>
      <c r="C1892" s="274" t="s">
        <v>358</v>
      </c>
      <c r="D1892" s="275"/>
      <c r="E1892" s="274"/>
      <c r="F1892" s="275" t="str">
        <f t="shared" si="58"/>
        <v/>
      </c>
      <c r="G1892" s="275" t="str">
        <f t="shared" si="59"/>
        <v/>
      </c>
    </row>
    <row r="1893" spans="1:7" x14ac:dyDescent="0.2">
      <c r="A1893" s="274" t="s">
        <v>8934</v>
      </c>
      <c r="B1893" s="274" t="s">
        <v>404</v>
      </c>
      <c r="C1893" s="274" t="s">
        <v>358</v>
      </c>
      <c r="D1893" s="275"/>
      <c r="E1893" s="274"/>
      <c r="F1893" s="275" t="str">
        <f t="shared" si="58"/>
        <v/>
      </c>
      <c r="G1893" s="275" t="str">
        <f t="shared" si="59"/>
        <v/>
      </c>
    </row>
    <row r="1894" spans="1:7" x14ac:dyDescent="0.2">
      <c r="A1894" s="274" t="s">
        <v>8600</v>
      </c>
      <c r="B1894" s="274" t="s">
        <v>8303</v>
      </c>
      <c r="C1894" s="274" t="s">
        <v>362</v>
      </c>
      <c r="D1894" s="275">
        <v>1.2292094660000001E-2</v>
      </c>
      <c r="E1894" s="274"/>
      <c r="F1894" s="275" t="str">
        <f t="shared" si="58"/>
        <v/>
      </c>
      <c r="G1894" s="275">
        <f t="shared" si="59"/>
        <v>1.2292094660000001E-2</v>
      </c>
    </row>
    <row r="1895" spans="1:7" x14ac:dyDescent="0.2">
      <c r="A1895" s="274" t="s">
        <v>8600</v>
      </c>
      <c r="B1895" s="274" t="s">
        <v>9414</v>
      </c>
      <c r="C1895" s="274"/>
      <c r="D1895" s="275">
        <v>-0.81431037390000005</v>
      </c>
      <c r="E1895" s="274"/>
      <c r="F1895" s="275">
        <f t="shared" si="58"/>
        <v>-0.81431037390000005</v>
      </c>
      <c r="G1895" s="275" t="str">
        <f t="shared" si="59"/>
        <v/>
      </c>
    </row>
    <row r="1896" spans="1:7" x14ac:dyDescent="0.2">
      <c r="A1896" s="274" t="s">
        <v>8600</v>
      </c>
      <c r="B1896" s="274" t="s">
        <v>404</v>
      </c>
      <c r="C1896" s="274" t="s">
        <v>362</v>
      </c>
      <c r="D1896" s="275"/>
      <c r="E1896" s="274"/>
      <c r="F1896" s="275" t="str">
        <f t="shared" si="58"/>
        <v/>
      </c>
      <c r="G1896" s="275" t="str">
        <f t="shared" si="59"/>
        <v/>
      </c>
    </row>
    <row r="1897" spans="1:7" x14ac:dyDescent="0.2">
      <c r="A1897" s="274" t="s">
        <v>8600</v>
      </c>
      <c r="B1897" s="274" t="s">
        <v>403</v>
      </c>
      <c r="C1897" s="274" t="s">
        <v>362</v>
      </c>
      <c r="D1897" s="275">
        <v>0.80201816459999997</v>
      </c>
      <c r="E1897" s="274"/>
      <c r="F1897" s="275" t="str">
        <f t="shared" si="58"/>
        <v/>
      </c>
      <c r="G1897" s="275">
        <f t="shared" si="59"/>
        <v>0.80201816459999997</v>
      </c>
    </row>
    <row r="1898" spans="1:7" x14ac:dyDescent="0.2">
      <c r="A1898" s="274" t="s">
        <v>8600</v>
      </c>
      <c r="B1898" s="274" t="s">
        <v>8321</v>
      </c>
      <c r="C1898" s="274" t="s">
        <v>362</v>
      </c>
      <c r="D1898" s="275">
        <v>1.146486974E-7</v>
      </c>
      <c r="E1898" s="274"/>
      <c r="F1898" s="275" t="str">
        <f t="shared" si="58"/>
        <v/>
      </c>
      <c r="G1898" s="275">
        <f t="shared" si="59"/>
        <v>1.146486974E-7</v>
      </c>
    </row>
    <row r="1899" spans="1:7" x14ac:dyDescent="0.2">
      <c r="A1899" s="274" t="s">
        <v>8935</v>
      </c>
      <c r="B1899" s="274" t="s">
        <v>8303</v>
      </c>
      <c r="C1899" s="274" t="s">
        <v>362</v>
      </c>
      <c r="D1899" s="275"/>
      <c r="E1899" s="274"/>
      <c r="F1899" s="275" t="str">
        <f t="shared" si="58"/>
        <v/>
      </c>
      <c r="G1899" s="275" t="str">
        <f t="shared" si="59"/>
        <v/>
      </c>
    </row>
    <row r="1900" spans="1:7" x14ac:dyDescent="0.2">
      <c r="A1900" s="274" t="s">
        <v>8935</v>
      </c>
      <c r="B1900" s="274" t="s">
        <v>400</v>
      </c>
      <c r="C1900" s="274" t="s">
        <v>362</v>
      </c>
      <c r="D1900" s="275"/>
      <c r="E1900" s="274"/>
      <c r="F1900" s="275" t="str">
        <f t="shared" si="58"/>
        <v/>
      </c>
      <c r="G1900" s="275" t="str">
        <f t="shared" si="59"/>
        <v/>
      </c>
    </row>
    <row r="1901" spans="1:7" x14ac:dyDescent="0.2">
      <c r="A1901" s="274" t="s">
        <v>8935</v>
      </c>
      <c r="B1901" s="274" t="s">
        <v>403</v>
      </c>
      <c r="C1901" s="274" t="s">
        <v>362</v>
      </c>
      <c r="D1901" s="275"/>
      <c r="E1901" s="274"/>
      <c r="F1901" s="275" t="str">
        <f t="shared" si="58"/>
        <v/>
      </c>
      <c r="G1901" s="275" t="str">
        <f t="shared" si="59"/>
        <v/>
      </c>
    </row>
    <row r="1902" spans="1:7" x14ac:dyDescent="0.2">
      <c r="A1902" s="274" t="s">
        <v>8935</v>
      </c>
      <c r="B1902" s="274" t="s">
        <v>8321</v>
      </c>
      <c r="C1902" s="274" t="s">
        <v>362</v>
      </c>
      <c r="D1902" s="275"/>
      <c r="E1902" s="274"/>
      <c r="F1902" s="275" t="str">
        <f t="shared" si="58"/>
        <v/>
      </c>
      <c r="G1902" s="275" t="str">
        <f t="shared" si="59"/>
        <v/>
      </c>
    </row>
    <row r="1903" spans="1:7" x14ac:dyDescent="0.2">
      <c r="A1903" s="274" t="s">
        <v>8936</v>
      </c>
      <c r="B1903" s="274" t="s">
        <v>8268</v>
      </c>
      <c r="C1903" s="274" t="s">
        <v>362</v>
      </c>
      <c r="D1903" s="275"/>
      <c r="E1903" s="274"/>
      <c r="F1903" s="275" t="str">
        <f t="shared" si="58"/>
        <v/>
      </c>
      <c r="G1903" s="275" t="str">
        <f t="shared" si="59"/>
        <v/>
      </c>
    </row>
    <row r="1904" spans="1:7" x14ac:dyDescent="0.2">
      <c r="A1904" s="274" t="s">
        <v>8936</v>
      </c>
      <c r="B1904" s="274" t="s">
        <v>8266</v>
      </c>
      <c r="C1904" s="274" t="s">
        <v>362</v>
      </c>
      <c r="D1904" s="275"/>
      <c r="E1904" s="274"/>
      <c r="F1904" s="275" t="str">
        <f t="shared" si="58"/>
        <v/>
      </c>
      <c r="G1904" s="275" t="str">
        <f t="shared" si="59"/>
        <v/>
      </c>
    </row>
    <row r="1905" spans="1:7" x14ac:dyDescent="0.2">
      <c r="A1905" s="274" t="s">
        <v>8936</v>
      </c>
      <c r="B1905" s="274" t="s">
        <v>8262</v>
      </c>
      <c r="C1905" s="274" t="s">
        <v>362</v>
      </c>
      <c r="D1905" s="275"/>
      <c r="E1905" s="274"/>
      <c r="F1905" s="275" t="str">
        <f t="shared" si="58"/>
        <v/>
      </c>
      <c r="G1905" s="275" t="str">
        <f t="shared" si="59"/>
        <v/>
      </c>
    </row>
    <row r="1906" spans="1:7" x14ac:dyDescent="0.2">
      <c r="A1906" s="274" t="s">
        <v>8936</v>
      </c>
      <c r="B1906" s="274" t="s">
        <v>8267</v>
      </c>
      <c r="C1906" s="274" t="s">
        <v>362</v>
      </c>
      <c r="D1906" s="275"/>
      <c r="E1906" s="274"/>
      <c r="F1906" s="275" t="str">
        <f t="shared" si="58"/>
        <v/>
      </c>
      <c r="G1906" s="275" t="str">
        <f t="shared" si="59"/>
        <v/>
      </c>
    </row>
    <row r="1907" spans="1:7" x14ac:dyDescent="0.2">
      <c r="A1907" s="274" t="s">
        <v>423</v>
      </c>
      <c r="B1907" s="274" t="s">
        <v>54</v>
      </c>
      <c r="C1907" s="274" t="s">
        <v>362</v>
      </c>
      <c r="D1907" s="275">
        <v>0.72161963839999999</v>
      </c>
      <c r="E1907" s="274"/>
      <c r="F1907" s="275" t="str">
        <f t="shared" si="58"/>
        <v/>
      </c>
      <c r="G1907" s="275">
        <f t="shared" si="59"/>
        <v>0.72161963839999999</v>
      </c>
    </row>
    <row r="1908" spans="1:7" x14ac:dyDescent="0.2">
      <c r="A1908" s="274" t="s">
        <v>423</v>
      </c>
      <c r="B1908" s="274" t="s">
        <v>9414</v>
      </c>
      <c r="C1908" s="274"/>
      <c r="D1908" s="275">
        <v>-0.26518887749999998</v>
      </c>
      <c r="E1908" s="274"/>
      <c r="F1908" s="275">
        <f t="shared" si="58"/>
        <v>-0.26518887749999998</v>
      </c>
      <c r="G1908" s="275" t="str">
        <f t="shared" si="59"/>
        <v/>
      </c>
    </row>
    <row r="1909" spans="1:7" x14ac:dyDescent="0.2">
      <c r="A1909" s="274" t="s">
        <v>423</v>
      </c>
      <c r="B1909" s="274" t="s">
        <v>9274</v>
      </c>
      <c r="C1909" s="274" t="s">
        <v>362</v>
      </c>
      <c r="D1909" s="275">
        <v>0.12749467</v>
      </c>
      <c r="E1909" s="274"/>
      <c r="F1909" s="275" t="str">
        <f t="shared" si="58"/>
        <v/>
      </c>
      <c r="G1909" s="275">
        <f t="shared" si="59"/>
        <v>0.12749467</v>
      </c>
    </row>
    <row r="1910" spans="1:7" x14ac:dyDescent="0.2">
      <c r="A1910" s="274" t="s">
        <v>423</v>
      </c>
      <c r="B1910" s="274" t="s">
        <v>424</v>
      </c>
      <c r="C1910" s="274" t="s">
        <v>362</v>
      </c>
      <c r="D1910" s="275">
        <v>-0.58392543090000004</v>
      </c>
      <c r="E1910" s="274"/>
      <c r="F1910" s="275">
        <f t="shared" si="58"/>
        <v>-0.58392543090000004</v>
      </c>
      <c r="G1910" s="275" t="str">
        <f t="shared" si="59"/>
        <v/>
      </c>
    </row>
    <row r="1911" spans="1:7" x14ac:dyDescent="0.2">
      <c r="A1911" s="274" t="s">
        <v>423</v>
      </c>
      <c r="B1911" s="274" t="s">
        <v>480</v>
      </c>
      <c r="C1911" s="274" t="s">
        <v>362</v>
      </c>
      <c r="D1911" s="275"/>
      <c r="E1911" s="274"/>
      <c r="F1911" s="275" t="str">
        <f t="shared" si="58"/>
        <v/>
      </c>
      <c r="G1911" s="275" t="str">
        <f t="shared" si="59"/>
        <v/>
      </c>
    </row>
    <row r="1912" spans="1:7" x14ac:dyDescent="0.2">
      <c r="A1912" s="274" t="s">
        <v>8937</v>
      </c>
      <c r="B1912" s="274" t="s">
        <v>399</v>
      </c>
      <c r="C1912" s="274" t="s">
        <v>362</v>
      </c>
      <c r="D1912" s="275">
        <v>4.2471359499999997E-6</v>
      </c>
      <c r="E1912" s="274"/>
      <c r="F1912" s="275" t="str">
        <f t="shared" si="58"/>
        <v/>
      </c>
      <c r="G1912" s="275">
        <f t="shared" si="59"/>
        <v>4.2471359499999997E-6</v>
      </c>
    </row>
    <row r="1913" spans="1:7" x14ac:dyDescent="0.2">
      <c r="A1913" s="274" t="s">
        <v>8937</v>
      </c>
      <c r="B1913" s="274" t="s">
        <v>8314</v>
      </c>
      <c r="C1913" s="274" t="s">
        <v>362</v>
      </c>
      <c r="D1913" s="275">
        <v>-1.073093217E-6</v>
      </c>
      <c r="E1913" s="274"/>
      <c r="F1913" s="275">
        <f t="shared" si="58"/>
        <v>-1.073093217E-6</v>
      </c>
      <c r="G1913" s="275" t="str">
        <f t="shared" si="59"/>
        <v/>
      </c>
    </row>
    <row r="1914" spans="1:7" x14ac:dyDescent="0.2">
      <c r="A1914" s="274" t="s">
        <v>8937</v>
      </c>
      <c r="B1914" s="274" t="s">
        <v>8315</v>
      </c>
      <c r="C1914" s="274" t="s">
        <v>362</v>
      </c>
      <c r="D1914" s="275">
        <v>-4.1089711100000001E-7</v>
      </c>
      <c r="E1914" s="274"/>
      <c r="F1914" s="275">
        <f t="shared" si="58"/>
        <v>-4.1089711100000001E-7</v>
      </c>
      <c r="G1914" s="275" t="str">
        <f t="shared" si="59"/>
        <v/>
      </c>
    </row>
    <row r="1915" spans="1:7" x14ac:dyDescent="0.2">
      <c r="A1915" s="274" t="s">
        <v>8937</v>
      </c>
      <c r="B1915" s="274" t="s">
        <v>9414</v>
      </c>
      <c r="C1915" s="274"/>
      <c r="D1915" s="275">
        <v>-2.763145622E-6</v>
      </c>
      <c r="E1915" s="274"/>
      <c r="F1915" s="275">
        <f t="shared" si="58"/>
        <v>-2.763145622E-6</v>
      </c>
      <c r="G1915" s="275" t="str">
        <f t="shared" si="59"/>
        <v/>
      </c>
    </row>
    <row r="1916" spans="1:7" x14ac:dyDescent="0.2">
      <c r="A1916" s="274" t="s">
        <v>8937</v>
      </c>
      <c r="B1916" s="274" t="s">
        <v>52</v>
      </c>
      <c r="C1916" s="274" t="s">
        <v>362</v>
      </c>
      <c r="D1916" s="275"/>
      <c r="E1916" s="274"/>
      <c r="F1916" s="275" t="str">
        <f t="shared" si="58"/>
        <v/>
      </c>
      <c r="G1916" s="275" t="str">
        <f t="shared" si="59"/>
        <v/>
      </c>
    </row>
    <row r="1917" spans="1:7" x14ac:dyDescent="0.2">
      <c r="A1917" s="274" t="s">
        <v>8555</v>
      </c>
      <c r="B1917" s="274" t="s">
        <v>8314</v>
      </c>
      <c r="C1917" s="274" t="s">
        <v>362</v>
      </c>
      <c r="D1917" s="275">
        <v>6.8877701739999998E-3</v>
      </c>
      <c r="E1917" s="274"/>
      <c r="F1917" s="275" t="str">
        <f t="shared" si="58"/>
        <v/>
      </c>
      <c r="G1917" s="275">
        <f t="shared" si="59"/>
        <v>6.8877701739999998E-3</v>
      </c>
    </row>
    <row r="1918" spans="1:7" x14ac:dyDescent="0.2">
      <c r="A1918" s="274" t="s">
        <v>8555</v>
      </c>
      <c r="B1918" s="274" t="s">
        <v>9414</v>
      </c>
      <c r="C1918" s="274"/>
      <c r="D1918" s="275">
        <v>9.4542429440000004E-17</v>
      </c>
      <c r="E1918" s="274"/>
      <c r="F1918" s="275" t="str">
        <f t="shared" si="58"/>
        <v/>
      </c>
      <c r="G1918" s="275">
        <f t="shared" si="59"/>
        <v>9.4542429440000004E-17</v>
      </c>
    </row>
    <row r="1919" spans="1:7" x14ac:dyDescent="0.2">
      <c r="A1919" s="274" t="s">
        <v>8555</v>
      </c>
      <c r="B1919" s="274" t="s">
        <v>9415</v>
      </c>
      <c r="C1919" s="274"/>
      <c r="D1919" s="275">
        <v>-0.60455467969999999</v>
      </c>
      <c r="E1919" s="274"/>
      <c r="F1919" s="275">
        <f t="shared" si="58"/>
        <v>-0.60455467969999999</v>
      </c>
      <c r="G1919" s="275" t="str">
        <f t="shared" si="59"/>
        <v/>
      </c>
    </row>
    <row r="1920" spans="1:7" x14ac:dyDescent="0.2">
      <c r="A1920" s="274" t="s">
        <v>8555</v>
      </c>
      <c r="B1920" s="274" t="s">
        <v>424</v>
      </c>
      <c r="C1920" s="274" t="s">
        <v>362</v>
      </c>
      <c r="D1920" s="275">
        <v>0.5907901471</v>
      </c>
      <c r="E1920" s="274"/>
      <c r="F1920" s="275" t="str">
        <f t="shared" si="58"/>
        <v/>
      </c>
      <c r="G1920" s="275">
        <f t="shared" si="59"/>
        <v>0.5907901471</v>
      </c>
    </row>
    <row r="1921" spans="1:7" x14ac:dyDescent="0.2">
      <c r="A1921" s="274" t="s">
        <v>8555</v>
      </c>
      <c r="B1921" s="274" t="s">
        <v>8316</v>
      </c>
      <c r="C1921" s="274" t="s">
        <v>362</v>
      </c>
      <c r="D1921" s="275">
        <v>6.8767624650000001E-3</v>
      </c>
      <c r="E1921" s="274"/>
      <c r="F1921" s="275" t="str">
        <f t="shared" si="58"/>
        <v/>
      </c>
      <c r="G1921" s="275">
        <f t="shared" si="59"/>
        <v>6.8767624650000001E-3</v>
      </c>
    </row>
    <row r="1922" spans="1:7" x14ac:dyDescent="0.2">
      <c r="A1922" s="274" t="s">
        <v>8613</v>
      </c>
      <c r="B1922" s="274" t="s">
        <v>8299</v>
      </c>
      <c r="C1922" s="274" t="s">
        <v>362</v>
      </c>
      <c r="D1922" s="275"/>
      <c r="E1922" s="274"/>
      <c r="F1922" s="275" t="str">
        <f t="shared" si="58"/>
        <v/>
      </c>
      <c r="G1922" s="275" t="str">
        <f t="shared" si="59"/>
        <v/>
      </c>
    </row>
    <row r="1923" spans="1:7" x14ac:dyDescent="0.2">
      <c r="A1923" s="274" t="s">
        <v>8613</v>
      </c>
      <c r="B1923" s="274" t="s">
        <v>8314</v>
      </c>
      <c r="C1923" s="274" t="s">
        <v>362</v>
      </c>
      <c r="D1923" s="275"/>
      <c r="E1923" s="274"/>
      <c r="F1923" s="275" t="str">
        <f t="shared" si="58"/>
        <v/>
      </c>
      <c r="G1923" s="275" t="str">
        <f t="shared" si="59"/>
        <v/>
      </c>
    </row>
    <row r="1924" spans="1:7" x14ac:dyDescent="0.2">
      <c r="A1924" s="274" t="s">
        <v>8613</v>
      </c>
      <c r="B1924" s="274" t="s">
        <v>52</v>
      </c>
      <c r="C1924" s="274" t="s">
        <v>362</v>
      </c>
      <c r="D1924" s="275"/>
      <c r="E1924" s="274"/>
      <c r="F1924" s="275" t="str">
        <f t="shared" si="58"/>
        <v/>
      </c>
      <c r="G1924" s="275" t="str">
        <f t="shared" si="59"/>
        <v/>
      </c>
    </row>
    <row r="1925" spans="1:7" x14ac:dyDescent="0.2">
      <c r="A1925" s="274" t="s">
        <v>8613</v>
      </c>
      <c r="B1925" s="274" t="s">
        <v>402</v>
      </c>
      <c r="C1925" s="274" t="s">
        <v>362</v>
      </c>
      <c r="D1925" s="275"/>
      <c r="E1925" s="274"/>
      <c r="F1925" s="275" t="str">
        <f t="shared" si="58"/>
        <v/>
      </c>
      <c r="G1925" s="275" t="str">
        <f t="shared" si="59"/>
        <v/>
      </c>
    </row>
    <row r="1926" spans="1:7" x14ac:dyDescent="0.2">
      <c r="A1926" s="274" t="s">
        <v>8613</v>
      </c>
      <c r="B1926" s="274" t="s">
        <v>8268</v>
      </c>
      <c r="C1926" s="274" t="s">
        <v>362</v>
      </c>
      <c r="D1926" s="275"/>
      <c r="E1926" s="274"/>
      <c r="F1926" s="275" t="str">
        <f t="shared" ref="F1926:F1989" si="60">IF(D1926&lt;0,D1926,"")</f>
        <v/>
      </c>
      <c r="G1926" s="275" t="str">
        <f t="shared" ref="G1926:G1989" si="61">IF(D1926&gt;0,D1926,"")</f>
        <v/>
      </c>
    </row>
    <row r="1927" spans="1:7" x14ac:dyDescent="0.2">
      <c r="A1927" s="274" t="s">
        <v>8613</v>
      </c>
      <c r="B1927" s="274" t="s">
        <v>424</v>
      </c>
      <c r="C1927" s="274" t="s">
        <v>362</v>
      </c>
      <c r="D1927" s="275"/>
      <c r="E1927" s="274"/>
      <c r="F1927" s="275" t="str">
        <f t="shared" si="60"/>
        <v/>
      </c>
      <c r="G1927" s="275" t="str">
        <f t="shared" si="61"/>
        <v/>
      </c>
    </row>
    <row r="1928" spans="1:7" x14ac:dyDescent="0.2">
      <c r="A1928" s="274" t="s">
        <v>8613</v>
      </c>
      <c r="B1928" s="274" t="s">
        <v>8322</v>
      </c>
      <c r="C1928" s="274" t="s">
        <v>362</v>
      </c>
      <c r="D1928" s="275"/>
      <c r="E1928" s="274"/>
      <c r="F1928" s="275" t="str">
        <f t="shared" si="60"/>
        <v/>
      </c>
      <c r="G1928" s="275" t="str">
        <f t="shared" si="61"/>
        <v/>
      </c>
    </row>
    <row r="1929" spans="1:7" x14ac:dyDescent="0.2">
      <c r="A1929" s="274" t="s">
        <v>8613</v>
      </c>
      <c r="B1929" s="274" t="s">
        <v>8274</v>
      </c>
      <c r="C1929" s="274" t="s">
        <v>362</v>
      </c>
      <c r="D1929" s="275"/>
      <c r="E1929" s="274"/>
      <c r="F1929" s="275" t="str">
        <f t="shared" si="60"/>
        <v/>
      </c>
      <c r="G1929" s="275" t="str">
        <f t="shared" si="61"/>
        <v/>
      </c>
    </row>
    <row r="1930" spans="1:7" x14ac:dyDescent="0.2">
      <c r="A1930" s="274" t="s">
        <v>8613</v>
      </c>
      <c r="B1930" s="274" t="s">
        <v>8267</v>
      </c>
      <c r="C1930" s="274" t="s">
        <v>362</v>
      </c>
      <c r="D1930" s="275"/>
      <c r="E1930" s="274"/>
      <c r="F1930" s="275" t="str">
        <f t="shared" si="60"/>
        <v/>
      </c>
      <c r="G1930" s="275" t="str">
        <f t="shared" si="61"/>
        <v/>
      </c>
    </row>
    <row r="1931" spans="1:7" x14ac:dyDescent="0.2">
      <c r="A1931" s="274" t="s">
        <v>8613</v>
      </c>
      <c r="B1931" s="274" t="s">
        <v>8300</v>
      </c>
      <c r="C1931" s="274" t="s">
        <v>362</v>
      </c>
      <c r="D1931" s="275"/>
      <c r="E1931" s="274"/>
      <c r="F1931" s="275" t="str">
        <f t="shared" si="60"/>
        <v/>
      </c>
      <c r="G1931" s="275" t="str">
        <f t="shared" si="61"/>
        <v/>
      </c>
    </row>
    <row r="1932" spans="1:7" x14ac:dyDescent="0.2">
      <c r="A1932" s="274" t="s">
        <v>8613</v>
      </c>
      <c r="B1932" s="274" t="s">
        <v>8316</v>
      </c>
      <c r="C1932" s="274" t="s">
        <v>362</v>
      </c>
      <c r="D1932" s="275"/>
      <c r="E1932" s="274"/>
      <c r="F1932" s="275" t="str">
        <f t="shared" si="60"/>
        <v/>
      </c>
      <c r="G1932" s="275" t="str">
        <f t="shared" si="61"/>
        <v/>
      </c>
    </row>
    <row r="1933" spans="1:7" x14ac:dyDescent="0.2">
      <c r="A1933" s="274" t="s">
        <v>8668</v>
      </c>
      <c r="B1933" s="274" t="s">
        <v>9414</v>
      </c>
      <c r="C1933" s="274"/>
      <c r="D1933" s="275">
        <v>-1.0215273049999999E-6</v>
      </c>
      <c r="E1933" s="274"/>
      <c r="F1933" s="275">
        <f t="shared" si="60"/>
        <v>-1.0215273049999999E-6</v>
      </c>
      <c r="G1933" s="275" t="str">
        <f t="shared" si="61"/>
        <v/>
      </c>
    </row>
    <row r="1934" spans="1:7" x14ac:dyDescent="0.2">
      <c r="A1934" s="274" t="s">
        <v>8668</v>
      </c>
      <c r="B1934" s="274" t="s">
        <v>9274</v>
      </c>
      <c r="C1934" s="274" t="s">
        <v>362</v>
      </c>
      <c r="D1934" s="275">
        <v>1.1641600169999999E-5</v>
      </c>
      <c r="E1934" s="274"/>
      <c r="F1934" s="275" t="str">
        <f t="shared" si="60"/>
        <v/>
      </c>
      <c r="G1934" s="275">
        <f t="shared" si="61"/>
        <v>1.1641600169999999E-5</v>
      </c>
    </row>
    <row r="1935" spans="1:7" x14ac:dyDescent="0.2">
      <c r="A1935" s="274" t="s">
        <v>8668</v>
      </c>
      <c r="B1935" s="274" t="s">
        <v>52</v>
      </c>
      <c r="C1935" s="274" t="s">
        <v>362</v>
      </c>
      <c r="D1935" s="275"/>
      <c r="E1935" s="274"/>
      <c r="F1935" s="275" t="str">
        <f t="shared" si="60"/>
        <v/>
      </c>
      <c r="G1935" s="275" t="str">
        <f t="shared" si="61"/>
        <v/>
      </c>
    </row>
    <row r="1936" spans="1:7" x14ac:dyDescent="0.2">
      <c r="A1936" s="274" t="s">
        <v>8668</v>
      </c>
      <c r="B1936" s="274" t="s">
        <v>8316</v>
      </c>
      <c r="C1936" s="274" t="s">
        <v>362</v>
      </c>
      <c r="D1936" s="275">
        <v>-8.9301293280000008E-6</v>
      </c>
      <c r="E1936" s="274"/>
      <c r="F1936" s="275">
        <f t="shared" si="60"/>
        <v>-8.9301293280000008E-6</v>
      </c>
      <c r="G1936" s="275" t="str">
        <f t="shared" si="61"/>
        <v/>
      </c>
    </row>
    <row r="1937" spans="1:7" x14ac:dyDescent="0.2">
      <c r="A1937" s="274" t="s">
        <v>8668</v>
      </c>
      <c r="B1937" s="274" t="s">
        <v>8281</v>
      </c>
      <c r="C1937" s="274" t="s">
        <v>362</v>
      </c>
      <c r="D1937" s="275">
        <v>-1.6899435340000001E-6</v>
      </c>
      <c r="E1937" s="274"/>
      <c r="F1937" s="275">
        <f t="shared" si="60"/>
        <v>-1.6899435340000001E-6</v>
      </c>
      <c r="G1937" s="275" t="str">
        <f t="shared" si="61"/>
        <v/>
      </c>
    </row>
    <row r="1938" spans="1:7" x14ac:dyDescent="0.2">
      <c r="A1938" s="274" t="s">
        <v>8668</v>
      </c>
      <c r="B1938" s="274" t="s">
        <v>480</v>
      </c>
      <c r="C1938" s="274" t="s">
        <v>362</v>
      </c>
      <c r="D1938" s="275"/>
      <c r="E1938" s="274"/>
      <c r="F1938" s="275" t="str">
        <f t="shared" si="60"/>
        <v/>
      </c>
      <c r="G1938" s="275" t="str">
        <f t="shared" si="61"/>
        <v/>
      </c>
    </row>
    <row r="1939" spans="1:7" x14ac:dyDescent="0.2">
      <c r="A1939" s="274" t="s">
        <v>8668</v>
      </c>
      <c r="B1939" s="274" t="s">
        <v>55</v>
      </c>
      <c r="C1939" s="274" t="s">
        <v>362</v>
      </c>
      <c r="D1939" s="275"/>
      <c r="E1939" s="274"/>
      <c r="F1939" s="275" t="str">
        <f t="shared" si="60"/>
        <v/>
      </c>
      <c r="G1939" s="275" t="str">
        <f t="shared" si="61"/>
        <v/>
      </c>
    </row>
    <row r="1940" spans="1:7" x14ac:dyDescent="0.2">
      <c r="A1940" s="274" t="s">
        <v>425</v>
      </c>
      <c r="B1940" s="274" t="s">
        <v>9414</v>
      </c>
      <c r="C1940" s="274"/>
      <c r="D1940" s="275">
        <v>3.3006464520000002E-6</v>
      </c>
      <c r="E1940" s="274"/>
      <c r="F1940" s="275" t="str">
        <f t="shared" si="60"/>
        <v/>
      </c>
      <c r="G1940" s="275">
        <f t="shared" si="61"/>
        <v>3.3006464520000002E-6</v>
      </c>
    </row>
    <row r="1941" spans="1:7" x14ac:dyDescent="0.2">
      <c r="A1941" s="274" t="s">
        <v>425</v>
      </c>
      <c r="B1941" s="274" t="s">
        <v>52</v>
      </c>
      <c r="C1941" s="274" t="s">
        <v>362</v>
      </c>
      <c r="D1941" s="275"/>
      <c r="E1941" s="274"/>
      <c r="F1941" s="275" t="str">
        <f t="shared" si="60"/>
        <v/>
      </c>
      <c r="G1941" s="275" t="str">
        <f t="shared" si="61"/>
        <v/>
      </c>
    </row>
    <row r="1942" spans="1:7" x14ac:dyDescent="0.2">
      <c r="A1942" s="274" t="s">
        <v>425</v>
      </c>
      <c r="B1942" s="274" t="s">
        <v>8316</v>
      </c>
      <c r="C1942" s="274" t="s">
        <v>362</v>
      </c>
      <c r="D1942" s="275">
        <v>-2.4271441999999998E-6</v>
      </c>
      <c r="E1942" s="274"/>
      <c r="F1942" s="275">
        <f t="shared" si="60"/>
        <v>-2.4271441999999998E-6</v>
      </c>
      <c r="G1942" s="275" t="str">
        <f t="shared" si="61"/>
        <v/>
      </c>
    </row>
    <row r="1943" spans="1:7" x14ac:dyDescent="0.2">
      <c r="A1943" s="274" t="s">
        <v>425</v>
      </c>
      <c r="B1943" s="274" t="s">
        <v>8281</v>
      </c>
      <c r="C1943" s="274" t="s">
        <v>362</v>
      </c>
      <c r="D1943" s="275">
        <v>-8.7350225209999997E-7</v>
      </c>
      <c r="E1943" s="274"/>
      <c r="F1943" s="275">
        <f t="shared" si="60"/>
        <v>-8.7350225209999997E-7</v>
      </c>
      <c r="G1943" s="275" t="str">
        <f t="shared" si="61"/>
        <v/>
      </c>
    </row>
    <row r="1944" spans="1:7" x14ac:dyDescent="0.2">
      <c r="A1944" s="274" t="s">
        <v>425</v>
      </c>
      <c r="B1944" s="274" t="s">
        <v>55</v>
      </c>
      <c r="C1944" s="274" t="s">
        <v>362</v>
      </c>
      <c r="D1944" s="275"/>
      <c r="E1944" s="274"/>
      <c r="F1944" s="275" t="str">
        <f t="shared" si="60"/>
        <v/>
      </c>
      <c r="G1944" s="275" t="str">
        <f t="shared" si="61"/>
        <v/>
      </c>
    </row>
    <row r="1945" spans="1:7" x14ac:dyDescent="0.2">
      <c r="A1945" s="274" t="s">
        <v>8938</v>
      </c>
      <c r="B1945" s="274" t="s">
        <v>8295</v>
      </c>
      <c r="C1945" s="274" t="s">
        <v>358</v>
      </c>
      <c r="D1945" s="275">
        <v>-2.2689872469999998E-6</v>
      </c>
      <c r="E1945" s="274"/>
      <c r="F1945" s="275">
        <f t="shared" si="60"/>
        <v>-2.2689872469999998E-6</v>
      </c>
      <c r="G1945" s="275" t="str">
        <f t="shared" si="61"/>
        <v/>
      </c>
    </row>
    <row r="1946" spans="1:7" x14ac:dyDescent="0.2">
      <c r="A1946" s="274" t="s">
        <v>8938</v>
      </c>
      <c r="B1946" s="274" t="s">
        <v>8296</v>
      </c>
      <c r="C1946" s="274" t="s">
        <v>358</v>
      </c>
      <c r="D1946" s="275">
        <v>-2.5744106439999999E-6</v>
      </c>
      <c r="E1946" s="274"/>
      <c r="F1946" s="275">
        <f t="shared" si="60"/>
        <v>-2.5744106439999999E-6</v>
      </c>
      <c r="G1946" s="275" t="str">
        <f t="shared" si="61"/>
        <v/>
      </c>
    </row>
    <row r="1947" spans="1:7" x14ac:dyDescent="0.2">
      <c r="A1947" s="274" t="s">
        <v>8938</v>
      </c>
      <c r="B1947" s="274" t="s">
        <v>8314</v>
      </c>
      <c r="C1947" s="274" t="s">
        <v>358</v>
      </c>
      <c r="D1947" s="275">
        <v>2.276761153E-6</v>
      </c>
      <c r="E1947" s="274"/>
      <c r="F1947" s="275" t="str">
        <f t="shared" si="60"/>
        <v/>
      </c>
      <c r="G1947" s="275">
        <f t="shared" si="61"/>
        <v>2.276761153E-6</v>
      </c>
    </row>
    <row r="1948" spans="1:7" x14ac:dyDescent="0.2">
      <c r="A1948" s="274" t="s">
        <v>8938</v>
      </c>
      <c r="B1948" s="274" t="s">
        <v>9414</v>
      </c>
      <c r="C1948" s="274"/>
      <c r="D1948" s="275">
        <v>4.195928924E-7</v>
      </c>
      <c r="E1948" s="274"/>
      <c r="F1948" s="275" t="str">
        <f t="shared" si="60"/>
        <v/>
      </c>
      <c r="G1948" s="275">
        <f t="shared" si="61"/>
        <v>4.195928924E-7</v>
      </c>
    </row>
    <row r="1949" spans="1:7" x14ac:dyDescent="0.2">
      <c r="A1949" s="274" t="s">
        <v>8938</v>
      </c>
      <c r="B1949" s="274" t="s">
        <v>52</v>
      </c>
      <c r="C1949" s="274" t="s">
        <v>358</v>
      </c>
      <c r="D1949" s="275"/>
      <c r="E1949" s="274"/>
      <c r="F1949" s="275" t="str">
        <f t="shared" si="60"/>
        <v/>
      </c>
      <c r="G1949" s="275" t="str">
        <f t="shared" si="61"/>
        <v/>
      </c>
    </row>
    <row r="1950" spans="1:7" x14ac:dyDescent="0.2">
      <c r="A1950" s="274" t="s">
        <v>8938</v>
      </c>
      <c r="B1950" s="274" t="s">
        <v>424</v>
      </c>
      <c r="C1950" s="274" t="s">
        <v>358</v>
      </c>
      <c r="D1950" s="275">
        <v>2.2191169150000001E-6</v>
      </c>
      <c r="E1950" s="274"/>
      <c r="F1950" s="275" t="str">
        <f t="shared" si="60"/>
        <v/>
      </c>
      <c r="G1950" s="275">
        <f t="shared" si="61"/>
        <v>2.2191169150000001E-6</v>
      </c>
    </row>
    <row r="1951" spans="1:7" x14ac:dyDescent="0.2">
      <c r="A1951" s="274" t="s">
        <v>8938</v>
      </c>
      <c r="B1951" s="274" t="s">
        <v>8271</v>
      </c>
      <c r="C1951" s="274" t="s">
        <v>358</v>
      </c>
      <c r="D1951" s="275">
        <v>-3.2791615209999999E-6</v>
      </c>
      <c r="E1951" s="274"/>
      <c r="F1951" s="275">
        <f t="shared" si="60"/>
        <v>-3.2791615209999999E-6</v>
      </c>
      <c r="G1951" s="275" t="str">
        <f t="shared" si="61"/>
        <v/>
      </c>
    </row>
    <row r="1952" spans="1:7" x14ac:dyDescent="0.2">
      <c r="A1952" s="274" t="s">
        <v>8938</v>
      </c>
      <c r="B1952" s="274" t="s">
        <v>8316</v>
      </c>
      <c r="C1952" s="274" t="s">
        <v>358</v>
      </c>
      <c r="D1952" s="275">
        <v>3.2070884519999998E-6</v>
      </c>
      <c r="E1952" s="274"/>
      <c r="F1952" s="275" t="str">
        <f t="shared" si="60"/>
        <v/>
      </c>
      <c r="G1952" s="275">
        <f t="shared" si="61"/>
        <v>3.2070884519999998E-6</v>
      </c>
    </row>
    <row r="1953" spans="1:7" x14ac:dyDescent="0.2">
      <c r="A1953" s="274" t="s">
        <v>8601</v>
      </c>
      <c r="B1953" s="274" t="s">
        <v>54</v>
      </c>
      <c r="C1953" s="274" t="s">
        <v>362</v>
      </c>
      <c r="D1953" s="275">
        <v>5.365026527E-5</v>
      </c>
      <c r="E1953" s="274"/>
      <c r="F1953" s="275" t="str">
        <f t="shared" si="60"/>
        <v/>
      </c>
      <c r="G1953" s="275">
        <f t="shared" si="61"/>
        <v>5.365026527E-5</v>
      </c>
    </row>
    <row r="1954" spans="1:7" x14ac:dyDescent="0.2">
      <c r="A1954" s="274" t="s">
        <v>8601</v>
      </c>
      <c r="B1954" s="274" t="s">
        <v>9414</v>
      </c>
      <c r="C1954" s="274"/>
      <c r="D1954" s="275">
        <v>-5.365026527E-5</v>
      </c>
      <c r="E1954" s="274"/>
      <c r="F1954" s="275">
        <f t="shared" si="60"/>
        <v>-5.365026527E-5</v>
      </c>
      <c r="G1954" s="275" t="str">
        <f t="shared" si="61"/>
        <v/>
      </c>
    </row>
    <row r="1955" spans="1:7" x14ac:dyDescent="0.2">
      <c r="A1955" s="274" t="s">
        <v>8601</v>
      </c>
      <c r="B1955" s="274" t="s">
        <v>402</v>
      </c>
      <c r="C1955" s="274" t="s">
        <v>362</v>
      </c>
      <c r="D1955" s="275"/>
      <c r="E1955" s="274"/>
      <c r="F1955" s="275" t="str">
        <f t="shared" si="60"/>
        <v/>
      </c>
      <c r="G1955" s="275" t="str">
        <f t="shared" si="61"/>
        <v/>
      </c>
    </row>
    <row r="1956" spans="1:7" x14ac:dyDescent="0.2">
      <c r="A1956" s="274" t="s">
        <v>460</v>
      </c>
      <c r="B1956" s="274" t="s">
        <v>54</v>
      </c>
      <c r="C1956" s="274" t="s">
        <v>361</v>
      </c>
      <c r="D1956" s="275">
        <v>0.22582617830000001</v>
      </c>
      <c r="E1956" s="274"/>
      <c r="F1956" s="275" t="str">
        <f t="shared" si="60"/>
        <v/>
      </c>
      <c r="G1956" s="275">
        <f t="shared" si="61"/>
        <v>0.22582617830000001</v>
      </c>
    </row>
    <row r="1957" spans="1:7" x14ac:dyDescent="0.2">
      <c r="A1957" s="274" t="s">
        <v>460</v>
      </c>
      <c r="B1957" s="274" t="s">
        <v>9414</v>
      </c>
      <c r="C1957" s="274"/>
      <c r="D1957" s="275">
        <v>-0.22582617830000001</v>
      </c>
      <c r="E1957" s="274"/>
      <c r="F1957" s="275">
        <f t="shared" si="60"/>
        <v>-0.22582617830000001</v>
      </c>
      <c r="G1957" s="275" t="str">
        <f t="shared" si="61"/>
        <v/>
      </c>
    </row>
    <row r="1958" spans="1:7" x14ac:dyDescent="0.2">
      <c r="A1958" s="274" t="s">
        <v>460</v>
      </c>
      <c r="B1958" s="274" t="s">
        <v>52</v>
      </c>
      <c r="C1958" s="274" t="s">
        <v>361</v>
      </c>
      <c r="D1958" s="275"/>
      <c r="E1958" s="274"/>
      <c r="F1958" s="275" t="str">
        <f t="shared" si="60"/>
        <v/>
      </c>
      <c r="G1958" s="275" t="str">
        <f t="shared" si="61"/>
        <v/>
      </c>
    </row>
    <row r="1959" spans="1:7" x14ac:dyDescent="0.2">
      <c r="A1959" s="274" t="s">
        <v>461</v>
      </c>
      <c r="B1959" s="274" t="s">
        <v>54</v>
      </c>
      <c r="C1959" s="274" t="s">
        <v>361</v>
      </c>
      <c r="D1959" s="275">
        <v>6.1544236400000001E-8</v>
      </c>
      <c r="E1959" s="274"/>
      <c r="F1959" s="275" t="str">
        <f t="shared" si="60"/>
        <v/>
      </c>
      <c r="G1959" s="275">
        <f t="shared" si="61"/>
        <v>6.1544236400000001E-8</v>
      </c>
    </row>
    <row r="1960" spans="1:7" x14ac:dyDescent="0.2">
      <c r="A1960" s="274" t="s">
        <v>461</v>
      </c>
      <c r="B1960" s="274" t="s">
        <v>9414</v>
      </c>
      <c r="C1960" s="274"/>
      <c r="D1960" s="275">
        <v>-6.1544236400000001E-8</v>
      </c>
      <c r="E1960" s="274"/>
      <c r="F1960" s="275">
        <f t="shared" si="60"/>
        <v>-6.1544236400000001E-8</v>
      </c>
      <c r="G1960" s="275" t="str">
        <f t="shared" si="61"/>
        <v/>
      </c>
    </row>
    <row r="1961" spans="1:7" x14ac:dyDescent="0.2">
      <c r="A1961" s="274" t="s">
        <v>461</v>
      </c>
      <c r="B1961" s="274" t="s">
        <v>52</v>
      </c>
      <c r="C1961" s="274" t="s">
        <v>361</v>
      </c>
      <c r="D1961" s="275"/>
      <c r="E1961" s="274"/>
      <c r="F1961" s="275" t="str">
        <f t="shared" si="60"/>
        <v/>
      </c>
      <c r="G1961" s="275" t="str">
        <f t="shared" si="61"/>
        <v/>
      </c>
    </row>
    <row r="1962" spans="1:7" x14ac:dyDescent="0.2">
      <c r="A1962" s="274" t="s">
        <v>462</v>
      </c>
      <c r="B1962" s="274" t="s">
        <v>54</v>
      </c>
      <c r="C1962" s="274" t="s">
        <v>361</v>
      </c>
      <c r="D1962" s="275"/>
      <c r="E1962" s="274"/>
      <c r="F1962" s="275" t="str">
        <f t="shared" si="60"/>
        <v/>
      </c>
      <c r="G1962" s="275" t="str">
        <f t="shared" si="61"/>
        <v/>
      </c>
    </row>
    <row r="1963" spans="1:7" x14ac:dyDescent="0.2">
      <c r="A1963" s="274" t="s">
        <v>462</v>
      </c>
      <c r="B1963" s="274" t="s">
        <v>52</v>
      </c>
      <c r="C1963" s="274" t="s">
        <v>361</v>
      </c>
      <c r="D1963" s="275"/>
      <c r="E1963" s="274"/>
      <c r="F1963" s="275" t="str">
        <f t="shared" si="60"/>
        <v/>
      </c>
      <c r="G1963" s="275" t="str">
        <f t="shared" si="61"/>
        <v/>
      </c>
    </row>
    <row r="1964" spans="1:7" x14ac:dyDescent="0.2">
      <c r="A1964" s="274" t="s">
        <v>463</v>
      </c>
      <c r="B1964" s="274" t="s">
        <v>54</v>
      </c>
      <c r="C1964" s="274" t="s">
        <v>361</v>
      </c>
      <c r="D1964" s="275">
        <v>0.2360925083</v>
      </c>
      <c r="E1964" s="274"/>
      <c r="F1964" s="275" t="str">
        <f t="shared" si="60"/>
        <v/>
      </c>
      <c r="G1964" s="275">
        <f t="shared" si="61"/>
        <v>0.2360925083</v>
      </c>
    </row>
    <row r="1965" spans="1:7" x14ac:dyDescent="0.2">
      <c r="A1965" s="274" t="s">
        <v>463</v>
      </c>
      <c r="B1965" s="274" t="s">
        <v>9414</v>
      </c>
      <c r="C1965" s="274"/>
      <c r="D1965" s="275">
        <v>-0.2360925083</v>
      </c>
      <c r="E1965" s="274"/>
      <c r="F1965" s="275">
        <f t="shared" si="60"/>
        <v>-0.2360925083</v>
      </c>
      <c r="G1965" s="275" t="str">
        <f t="shared" si="61"/>
        <v/>
      </c>
    </row>
    <row r="1966" spans="1:7" x14ac:dyDescent="0.2">
      <c r="A1966" s="274" t="s">
        <v>463</v>
      </c>
      <c r="B1966" s="274" t="s">
        <v>52</v>
      </c>
      <c r="C1966" s="274" t="s">
        <v>361</v>
      </c>
      <c r="D1966" s="275"/>
      <c r="E1966" s="274"/>
      <c r="F1966" s="275" t="str">
        <f t="shared" si="60"/>
        <v/>
      </c>
      <c r="G1966" s="275" t="str">
        <f t="shared" si="61"/>
        <v/>
      </c>
    </row>
    <row r="1967" spans="1:7" x14ac:dyDescent="0.2">
      <c r="A1967" s="274" t="s">
        <v>464</v>
      </c>
      <c r="B1967" s="274" t="s">
        <v>52</v>
      </c>
      <c r="C1967" s="274" t="s">
        <v>361</v>
      </c>
      <c r="D1967" s="275"/>
      <c r="E1967" s="274"/>
      <c r="F1967" s="275" t="str">
        <f t="shared" si="60"/>
        <v/>
      </c>
      <c r="G1967" s="275" t="str">
        <f t="shared" si="61"/>
        <v/>
      </c>
    </row>
    <row r="1968" spans="1:7" x14ac:dyDescent="0.2">
      <c r="A1968" s="274" t="s">
        <v>8939</v>
      </c>
      <c r="B1968" s="274" t="s">
        <v>54</v>
      </c>
      <c r="C1968" s="274" t="s">
        <v>363</v>
      </c>
      <c r="D1968" s="275">
        <v>9.0907725490000001E-7</v>
      </c>
      <c r="E1968" s="274"/>
      <c r="F1968" s="275" t="str">
        <f t="shared" si="60"/>
        <v/>
      </c>
      <c r="G1968" s="275">
        <f t="shared" si="61"/>
        <v>9.0907725490000001E-7</v>
      </c>
    </row>
    <row r="1969" spans="1:7" x14ac:dyDescent="0.2">
      <c r="A1969" s="274" t="s">
        <v>8939</v>
      </c>
      <c r="B1969" s="274" t="s">
        <v>9414</v>
      </c>
      <c r="C1969" s="274"/>
      <c r="D1969" s="275">
        <v>-9.0907725490000001E-7</v>
      </c>
      <c r="E1969" s="274"/>
      <c r="F1969" s="275">
        <f t="shared" si="60"/>
        <v>-9.0907725490000001E-7</v>
      </c>
      <c r="G1969" s="275" t="str">
        <f t="shared" si="61"/>
        <v/>
      </c>
    </row>
    <row r="1970" spans="1:7" x14ac:dyDescent="0.2">
      <c r="A1970" s="274" t="s">
        <v>8940</v>
      </c>
      <c r="B1970" s="274" t="s">
        <v>55</v>
      </c>
      <c r="C1970" s="274" t="s">
        <v>363</v>
      </c>
      <c r="D1970" s="275"/>
      <c r="E1970" s="274"/>
      <c r="F1970" s="275" t="str">
        <f t="shared" si="60"/>
        <v/>
      </c>
      <c r="G1970" s="275" t="str">
        <f t="shared" si="61"/>
        <v/>
      </c>
    </row>
    <row r="1971" spans="1:7" x14ac:dyDescent="0.2">
      <c r="A1971" s="274" t="s">
        <v>8941</v>
      </c>
      <c r="B1971" s="274" t="s">
        <v>52</v>
      </c>
      <c r="C1971" s="274" t="s">
        <v>362</v>
      </c>
      <c r="D1971" s="275"/>
      <c r="E1971" s="274"/>
      <c r="F1971" s="275" t="str">
        <f t="shared" si="60"/>
        <v/>
      </c>
      <c r="G1971" s="275" t="str">
        <f t="shared" si="61"/>
        <v/>
      </c>
    </row>
    <row r="1972" spans="1:7" x14ac:dyDescent="0.2">
      <c r="A1972" s="274" t="s">
        <v>8941</v>
      </c>
      <c r="B1972" s="274" t="s">
        <v>8279</v>
      </c>
      <c r="C1972" s="274" t="s">
        <v>362</v>
      </c>
      <c r="D1972" s="275"/>
      <c r="E1972" s="274"/>
      <c r="F1972" s="275" t="str">
        <f t="shared" si="60"/>
        <v/>
      </c>
      <c r="G1972" s="275" t="str">
        <f t="shared" si="61"/>
        <v/>
      </c>
    </row>
    <row r="1973" spans="1:7" x14ac:dyDescent="0.2">
      <c r="A1973" s="274" t="s">
        <v>8941</v>
      </c>
      <c r="B1973" s="274" t="s">
        <v>480</v>
      </c>
      <c r="C1973" s="274" t="s">
        <v>362</v>
      </c>
      <c r="D1973" s="275"/>
      <c r="E1973" s="274"/>
      <c r="F1973" s="275" t="str">
        <f t="shared" si="60"/>
        <v/>
      </c>
      <c r="G1973" s="275" t="str">
        <f t="shared" si="61"/>
        <v/>
      </c>
    </row>
    <row r="1974" spans="1:7" x14ac:dyDescent="0.2">
      <c r="A1974" s="274" t="s">
        <v>8941</v>
      </c>
      <c r="B1974" s="274" t="s">
        <v>55</v>
      </c>
      <c r="C1974" s="274" t="s">
        <v>362</v>
      </c>
      <c r="D1974" s="275"/>
      <c r="E1974" s="274"/>
      <c r="F1974" s="275" t="str">
        <f t="shared" si="60"/>
        <v/>
      </c>
      <c r="G1974" s="275" t="str">
        <f t="shared" si="61"/>
        <v/>
      </c>
    </row>
    <row r="1975" spans="1:7" x14ac:dyDescent="0.2">
      <c r="A1975" s="274" t="s">
        <v>8941</v>
      </c>
      <c r="B1975" s="274" t="s">
        <v>8995</v>
      </c>
      <c r="C1975" s="274" t="s">
        <v>362</v>
      </c>
      <c r="D1975" s="275"/>
      <c r="E1975" s="274"/>
      <c r="F1975" s="275" t="str">
        <f t="shared" si="60"/>
        <v/>
      </c>
      <c r="G1975" s="275" t="str">
        <f t="shared" si="61"/>
        <v/>
      </c>
    </row>
    <row r="1976" spans="1:7" x14ac:dyDescent="0.2">
      <c r="A1976" s="274" t="s">
        <v>8602</v>
      </c>
      <c r="B1976" s="274" t="s">
        <v>8303</v>
      </c>
      <c r="C1976" s="274" t="s">
        <v>358</v>
      </c>
      <c r="D1976" s="275">
        <v>6.2686291479999998E-3</v>
      </c>
      <c r="E1976" s="274"/>
      <c r="F1976" s="275" t="str">
        <f t="shared" si="60"/>
        <v/>
      </c>
      <c r="G1976" s="275">
        <f t="shared" si="61"/>
        <v>6.2686291479999998E-3</v>
      </c>
    </row>
    <row r="1977" spans="1:7" x14ac:dyDescent="0.2">
      <c r="A1977" s="274" t="s">
        <v>8602</v>
      </c>
      <c r="B1977" s="274" t="s">
        <v>9414</v>
      </c>
      <c r="C1977" s="274"/>
      <c r="D1977" s="275">
        <v>-4.2564672769999996</v>
      </c>
      <c r="E1977" s="274"/>
      <c r="F1977" s="275">
        <f t="shared" si="60"/>
        <v>-4.2564672769999996</v>
      </c>
      <c r="G1977" s="275" t="str">
        <f t="shared" si="61"/>
        <v/>
      </c>
    </row>
    <row r="1978" spans="1:7" x14ac:dyDescent="0.2">
      <c r="A1978" s="274" t="s">
        <v>8602</v>
      </c>
      <c r="B1978" s="274" t="s">
        <v>401</v>
      </c>
      <c r="C1978" s="274" t="s">
        <v>358</v>
      </c>
      <c r="D1978" s="275"/>
      <c r="E1978" s="274"/>
      <c r="F1978" s="275" t="str">
        <f t="shared" si="60"/>
        <v/>
      </c>
      <c r="G1978" s="275" t="str">
        <f t="shared" si="61"/>
        <v/>
      </c>
    </row>
    <row r="1979" spans="1:7" x14ac:dyDescent="0.2">
      <c r="A1979" s="274" t="s">
        <v>8602</v>
      </c>
      <c r="B1979" s="274" t="s">
        <v>403</v>
      </c>
      <c r="C1979" s="274" t="s">
        <v>358</v>
      </c>
      <c r="D1979" s="275">
        <v>4.2501983159999996</v>
      </c>
      <c r="E1979" s="274"/>
      <c r="F1979" s="275" t="str">
        <f t="shared" si="60"/>
        <v/>
      </c>
      <c r="G1979" s="275">
        <f t="shared" si="61"/>
        <v>4.2501983159999996</v>
      </c>
    </row>
    <row r="1980" spans="1:7" x14ac:dyDescent="0.2">
      <c r="A1980" s="274" t="s">
        <v>8602</v>
      </c>
      <c r="B1980" s="274" t="s">
        <v>8321</v>
      </c>
      <c r="C1980" s="274" t="s">
        <v>358</v>
      </c>
      <c r="D1980" s="275">
        <v>3.3185036210000001E-7</v>
      </c>
      <c r="E1980" s="274"/>
      <c r="F1980" s="275" t="str">
        <f t="shared" si="60"/>
        <v/>
      </c>
      <c r="G1980" s="275">
        <f t="shared" si="61"/>
        <v>3.3185036210000001E-7</v>
      </c>
    </row>
    <row r="1981" spans="1:7" x14ac:dyDescent="0.2">
      <c r="A1981" s="274" t="s">
        <v>466</v>
      </c>
      <c r="B1981" s="274" t="s">
        <v>8303</v>
      </c>
      <c r="C1981" s="274" t="s">
        <v>358</v>
      </c>
      <c r="D1981" s="275">
        <v>2.5786039260000002E-7</v>
      </c>
      <c r="E1981" s="274"/>
      <c r="F1981" s="275" t="str">
        <f t="shared" si="60"/>
        <v/>
      </c>
      <c r="G1981" s="275">
        <f t="shared" si="61"/>
        <v>2.5786039260000002E-7</v>
      </c>
    </row>
    <row r="1982" spans="1:7" x14ac:dyDescent="0.2">
      <c r="A1982" s="274" t="s">
        <v>466</v>
      </c>
      <c r="B1982" s="274" t="s">
        <v>9414</v>
      </c>
      <c r="C1982" s="274"/>
      <c r="D1982" s="275">
        <v>-5.9405707830000001E-7</v>
      </c>
      <c r="E1982" s="274"/>
      <c r="F1982" s="275">
        <f t="shared" si="60"/>
        <v>-5.9405707830000001E-7</v>
      </c>
      <c r="G1982" s="275" t="str">
        <f t="shared" si="61"/>
        <v/>
      </c>
    </row>
    <row r="1983" spans="1:7" x14ac:dyDescent="0.2">
      <c r="A1983" s="274" t="s">
        <v>466</v>
      </c>
      <c r="B1983" s="274" t="s">
        <v>9274</v>
      </c>
      <c r="C1983" s="274" t="s">
        <v>358</v>
      </c>
      <c r="D1983" s="275">
        <v>-1.3264413950000001E-7</v>
      </c>
      <c r="E1983" s="274"/>
      <c r="F1983" s="275">
        <f t="shared" si="60"/>
        <v>-1.3264413950000001E-7</v>
      </c>
      <c r="G1983" s="275" t="str">
        <f t="shared" si="61"/>
        <v/>
      </c>
    </row>
    <row r="1984" spans="1:7" x14ac:dyDescent="0.2">
      <c r="A1984" s="274" t="s">
        <v>466</v>
      </c>
      <c r="B1984" s="274" t="s">
        <v>52</v>
      </c>
      <c r="C1984" s="274" t="s">
        <v>358</v>
      </c>
      <c r="D1984" s="275"/>
      <c r="E1984" s="274"/>
      <c r="F1984" s="275" t="str">
        <f t="shared" si="60"/>
        <v/>
      </c>
      <c r="G1984" s="275" t="str">
        <f t="shared" si="61"/>
        <v/>
      </c>
    </row>
    <row r="1985" spans="1:7" x14ac:dyDescent="0.2">
      <c r="A1985" s="274" t="s">
        <v>466</v>
      </c>
      <c r="B1985" s="274" t="s">
        <v>401</v>
      </c>
      <c r="C1985" s="274" t="s">
        <v>358</v>
      </c>
      <c r="D1985" s="275"/>
      <c r="E1985" s="274"/>
      <c r="F1985" s="275" t="str">
        <f t="shared" si="60"/>
        <v/>
      </c>
      <c r="G1985" s="275" t="str">
        <f t="shared" si="61"/>
        <v/>
      </c>
    </row>
    <row r="1986" spans="1:7" x14ac:dyDescent="0.2">
      <c r="A1986" s="274" t="s">
        <v>466</v>
      </c>
      <c r="B1986" s="274" t="s">
        <v>403</v>
      </c>
      <c r="C1986" s="274" t="s">
        <v>358</v>
      </c>
      <c r="D1986" s="275">
        <v>2.7648900630000002E-7</v>
      </c>
      <c r="E1986" s="274"/>
      <c r="F1986" s="275" t="str">
        <f t="shared" si="60"/>
        <v/>
      </c>
      <c r="G1986" s="275">
        <f t="shared" si="61"/>
        <v>2.7648900630000002E-7</v>
      </c>
    </row>
    <row r="1987" spans="1:7" x14ac:dyDescent="0.2">
      <c r="A1987" s="274" t="s">
        <v>466</v>
      </c>
      <c r="B1987" s="274" t="s">
        <v>8321</v>
      </c>
      <c r="C1987" s="274" t="s">
        <v>358</v>
      </c>
      <c r="D1987" s="275">
        <v>1.9235181890000001E-7</v>
      </c>
      <c r="E1987" s="274"/>
      <c r="F1987" s="275" t="str">
        <f t="shared" si="60"/>
        <v/>
      </c>
      <c r="G1987" s="275">
        <f t="shared" si="61"/>
        <v>1.9235181890000001E-7</v>
      </c>
    </row>
    <row r="1988" spans="1:7" x14ac:dyDescent="0.2">
      <c r="A1988" s="274" t="s">
        <v>8603</v>
      </c>
      <c r="B1988" s="274" t="s">
        <v>8303</v>
      </c>
      <c r="C1988" s="274" t="s">
        <v>358</v>
      </c>
      <c r="D1988" s="275">
        <v>7.7007120309999996E-3</v>
      </c>
      <c r="E1988" s="274"/>
      <c r="F1988" s="275" t="str">
        <f t="shared" si="60"/>
        <v/>
      </c>
      <c r="G1988" s="275">
        <f t="shared" si="61"/>
        <v>7.7007120309999996E-3</v>
      </c>
    </row>
    <row r="1989" spans="1:7" x14ac:dyDescent="0.2">
      <c r="A1989" s="274" t="s">
        <v>8603</v>
      </c>
      <c r="B1989" s="274" t="s">
        <v>9414</v>
      </c>
      <c r="C1989" s="274"/>
      <c r="D1989" s="275">
        <v>-9.2416389730000006E-2</v>
      </c>
      <c r="E1989" s="274"/>
      <c r="F1989" s="275">
        <f t="shared" si="60"/>
        <v>-9.2416389730000006E-2</v>
      </c>
      <c r="G1989" s="275" t="str">
        <f t="shared" si="61"/>
        <v/>
      </c>
    </row>
    <row r="1990" spans="1:7" x14ac:dyDescent="0.2">
      <c r="A1990" s="274" t="s">
        <v>8603</v>
      </c>
      <c r="B1990" s="274" t="s">
        <v>402</v>
      </c>
      <c r="C1990" s="274" t="s">
        <v>358</v>
      </c>
      <c r="D1990" s="275"/>
      <c r="E1990" s="274"/>
      <c r="F1990" s="275" t="str">
        <f t="shared" ref="F1990:F2046" si="62">IF(D1990&lt;0,D1990,"")</f>
        <v/>
      </c>
      <c r="G1990" s="275" t="str">
        <f t="shared" ref="G1990:G2046" si="63">IF(D1990&gt;0,D1990,"")</f>
        <v/>
      </c>
    </row>
    <row r="1991" spans="1:7" x14ac:dyDescent="0.2">
      <c r="A1991" s="274" t="s">
        <v>8603</v>
      </c>
      <c r="B1991" s="274" t="s">
        <v>403</v>
      </c>
      <c r="C1991" s="274" t="s">
        <v>358</v>
      </c>
      <c r="D1991" s="275">
        <v>8.4715340050000004E-2</v>
      </c>
      <c r="E1991" s="274"/>
      <c r="F1991" s="275" t="str">
        <f t="shared" si="62"/>
        <v/>
      </c>
      <c r="G1991" s="275">
        <f t="shared" si="63"/>
        <v>8.4715340050000004E-2</v>
      </c>
    </row>
    <row r="1992" spans="1:7" x14ac:dyDescent="0.2">
      <c r="A1992" s="274" t="s">
        <v>8603</v>
      </c>
      <c r="B1992" s="274" t="s">
        <v>8321</v>
      </c>
      <c r="C1992" s="274" t="s">
        <v>358</v>
      </c>
      <c r="D1992" s="275">
        <v>3.3765241699999999E-7</v>
      </c>
      <c r="E1992" s="274"/>
      <c r="F1992" s="275" t="str">
        <f t="shared" si="62"/>
        <v/>
      </c>
      <c r="G1992" s="275">
        <f t="shared" si="63"/>
        <v>3.3765241699999999E-7</v>
      </c>
    </row>
    <row r="1993" spans="1:7" x14ac:dyDescent="0.2">
      <c r="A1993" s="274" t="s">
        <v>8942</v>
      </c>
      <c r="B1993" s="274" t="s">
        <v>8303</v>
      </c>
      <c r="C1993" s="274" t="s">
        <v>358</v>
      </c>
      <c r="D1993" s="275">
        <v>2.5786039260000002E-7</v>
      </c>
      <c r="E1993" s="274"/>
      <c r="F1993" s="275" t="str">
        <f t="shared" si="62"/>
        <v/>
      </c>
      <c r="G1993" s="275">
        <f t="shared" si="63"/>
        <v>2.5786039260000002E-7</v>
      </c>
    </row>
    <row r="1994" spans="1:7" x14ac:dyDescent="0.2">
      <c r="A1994" s="274" t="s">
        <v>8942</v>
      </c>
      <c r="B1994" s="274" t="s">
        <v>9414</v>
      </c>
      <c r="C1994" s="274"/>
      <c r="D1994" s="275">
        <v>-5.8323231520000004E-7</v>
      </c>
      <c r="E1994" s="274"/>
      <c r="F1994" s="275">
        <f t="shared" si="62"/>
        <v>-5.8323231520000004E-7</v>
      </c>
      <c r="G1994" s="275" t="str">
        <f t="shared" si="63"/>
        <v/>
      </c>
    </row>
    <row r="1995" spans="1:7" x14ac:dyDescent="0.2">
      <c r="A1995" s="274" t="s">
        <v>8942</v>
      </c>
      <c r="B1995" s="274" t="s">
        <v>9274</v>
      </c>
      <c r="C1995" s="274" t="s">
        <v>358</v>
      </c>
      <c r="D1995" s="275">
        <v>-1.4346890260000001E-7</v>
      </c>
      <c r="E1995" s="274"/>
      <c r="F1995" s="275">
        <f t="shared" si="62"/>
        <v>-1.4346890260000001E-7</v>
      </c>
      <c r="G1995" s="275" t="str">
        <f t="shared" si="63"/>
        <v/>
      </c>
    </row>
    <row r="1996" spans="1:7" x14ac:dyDescent="0.2">
      <c r="A1996" s="274" t="s">
        <v>8942</v>
      </c>
      <c r="B1996" s="274" t="s">
        <v>52</v>
      </c>
      <c r="C1996" s="274" t="s">
        <v>358</v>
      </c>
      <c r="D1996" s="275"/>
      <c r="E1996" s="274"/>
      <c r="F1996" s="275" t="str">
        <f t="shared" si="62"/>
        <v/>
      </c>
      <c r="G1996" s="275" t="str">
        <f t="shared" si="63"/>
        <v/>
      </c>
    </row>
    <row r="1997" spans="1:7" x14ac:dyDescent="0.2">
      <c r="A1997" s="274" t="s">
        <v>8942</v>
      </c>
      <c r="B1997" s="274" t="s">
        <v>402</v>
      </c>
      <c r="C1997" s="274" t="s">
        <v>358</v>
      </c>
      <c r="D1997" s="275"/>
      <c r="E1997" s="274"/>
      <c r="F1997" s="275" t="str">
        <f t="shared" si="62"/>
        <v/>
      </c>
      <c r="G1997" s="275" t="str">
        <f t="shared" si="63"/>
        <v/>
      </c>
    </row>
    <row r="1998" spans="1:7" x14ac:dyDescent="0.2">
      <c r="A1998" s="274" t="s">
        <v>8942</v>
      </c>
      <c r="B1998" s="274" t="s">
        <v>403</v>
      </c>
      <c r="C1998" s="274" t="s">
        <v>358</v>
      </c>
      <c r="D1998" s="275">
        <v>2.7648900630000002E-7</v>
      </c>
      <c r="E1998" s="274"/>
      <c r="F1998" s="275" t="str">
        <f t="shared" si="62"/>
        <v/>
      </c>
      <c r="G1998" s="275">
        <f t="shared" si="63"/>
        <v>2.7648900630000002E-7</v>
      </c>
    </row>
    <row r="1999" spans="1:7" x14ac:dyDescent="0.2">
      <c r="A1999" s="274" t="s">
        <v>8942</v>
      </c>
      <c r="B1999" s="274" t="s">
        <v>8321</v>
      </c>
      <c r="C1999" s="274" t="s">
        <v>358</v>
      </c>
      <c r="D1999" s="275">
        <v>1.9235181890000001E-7</v>
      </c>
      <c r="E1999" s="274"/>
      <c r="F1999" s="275" t="str">
        <f t="shared" si="62"/>
        <v/>
      </c>
      <c r="G1999" s="275">
        <f t="shared" si="63"/>
        <v>1.9235181890000001E-7</v>
      </c>
    </row>
    <row r="2000" spans="1:7" x14ac:dyDescent="0.2">
      <c r="A2000" s="274" t="s">
        <v>8943</v>
      </c>
      <c r="B2000" s="274" t="s">
        <v>8306</v>
      </c>
      <c r="C2000" s="274" t="s">
        <v>363</v>
      </c>
      <c r="D2000" s="275">
        <v>1.494633941E-6</v>
      </c>
      <c r="E2000" s="274"/>
      <c r="F2000" s="275" t="str">
        <f t="shared" si="62"/>
        <v/>
      </c>
      <c r="G2000" s="275">
        <f t="shared" si="63"/>
        <v>1.494633941E-6</v>
      </c>
    </row>
    <row r="2001" spans="1:7" x14ac:dyDescent="0.2">
      <c r="A2001" s="274" t="s">
        <v>8943</v>
      </c>
      <c r="B2001" s="274" t="s">
        <v>9414</v>
      </c>
      <c r="C2001" s="274"/>
      <c r="D2001" s="275">
        <v>-1.494633941E-6</v>
      </c>
      <c r="E2001" s="274"/>
      <c r="F2001" s="275">
        <f t="shared" si="62"/>
        <v>-1.494633941E-6</v>
      </c>
      <c r="G2001" s="275" t="str">
        <f t="shared" si="63"/>
        <v/>
      </c>
    </row>
    <row r="2002" spans="1:7" x14ac:dyDescent="0.2">
      <c r="A2002" s="274" t="s">
        <v>8944</v>
      </c>
      <c r="B2002" s="274" t="s">
        <v>8306</v>
      </c>
      <c r="C2002" s="274" t="s">
        <v>363</v>
      </c>
      <c r="D2002" s="275">
        <v>6.9224604939999998E-3</v>
      </c>
      <c r="E2002" s="274"/>
      <c r="F2002" s="275" t="str">
        <f t="shared" si="62"/>
        <v/>
      </c>
      <c r="G2002" s="275">
        <f t="shared" si="63"/>
        <v>6.9224604939999998E-3</v>
      </c>
    </row>
    <row r="2003" spans="1:7" x14ac:dyDescent="0.2">
      <c r="A2003" s="274" t="s">
        <v>8944</v>
      </c>
      <c r="B2003" s="274" t="s">
        <v>9414</v>
      </c>
      <c r="C2003" s="274"/>
      <c r="D2003" s="275">
        <v>-6.9224604939999998E-3</v>
      </c>
      <c r="E2003" s="274"/>
      <c r="F2003" s="275">
        <f t="shared" si="62"/>
        <v>-6.9224604939999998E-3</v>
      </c>
      <c r="G2003" s="275" t="str">
        <f t="shared" si="63"/>
        <v/>
      </c>
    </row>
    <row r="2004" spans="1:7" x14ac:dyDescent="0.2">
      <c r="A2004" s="274" t="s">
        <v>8945</v>
      </c>
      <c r="B2004" s="274" t="s">
        <v>54</v>
      </c>
      <c r="C2004" s="274" t="s">
        <v>358</v>
      </c>
      <c r="D2004" s="275">
        <v>1.1912985359999999E-6</v>
      </c>
      <c r="E2004" s="274"/>
      <c r="F2004" s="275" t="str">
        <f t="shared" si="62"/>
        <v/>
      </c>
      <c r="G2004" s="275">
        <f t="shared" si="63"/>
        <v>1.1912985359999999E-6</v>
      </c>
    </row>
    <row r="2005" spans="1:7" x14ac:dyDescent="0.2">
      <c r="A2005" s="274" t="s">
        <v>8945</v>
      </c>
      <c r="B2005" s="274" t="s">
        <v>9414</v>
      </c>
      <c r="C2005" s="274"/>
      <c r="D2005" s="275">
        <v>-4.3882077239999998E-7</v>
      </c>
      <c r="E2005" s="274"/>
      <c r="F2005" s="275">
        <f t="shared" si="62"/>
        <v>-4.3882077239999998E-7</v>
      </c>
      <c r="G2005" s="275" t="str">
        <f t="shared" si="63"/>
        <v/>
      </c>
    </row>
    <row r="2006" spans="1:7" x14ac:dyDescent="0.2">
      <c r="A2006" s="274" t="s">
        <v>8945</v>
      </c>
      <c r="B2006" s="274" t="s">
        <v>9274</v>
      </c>
      <c r="C2006" s="274" t="s">
        <v>358</v>
      </c>
      <c r="D2006" s="275">
        <v>2.1932033230000001E-7</v>
      </c>
      <c r="E2006" s="274"/>
      <c r="F2006" s="275" t="str">
        <f t="shared" si="62"/>
        <v/>
      </c>
      <c r="G2006" s="275">
        <f t="shared" si="63"/>
        <v>2.1932033230000001E-7</v>
      </c>
    </row>
    <row r="2007" spans="1:7" x14ac:dyDescent="0.2">
      <c r="A2007" s="274" t="s">
        <v>8945</v>
      </c>
      <c r="B2007" s="274" t="s">
        <v>8282</v>
      </c>
      <c r="C2007" s="274" t="s">
        <v>358</v>
      </c>
      <c r="D2007" s="275">
        <v>-9.7179809600000003E-7</v>
      </c>
      <c r="E2007" s="274"/>
      <c r="F2007" s="275">
        <f t="shared" si="62"/>
        <v>-9.7179809600000003E-7</v>
      </c>
      <c r="G2007" s="275" t="str">
        <f t="shared" si="63"/>
        <v/>
      </c>
    </row>
    <row r="2008" spans="1:7" x14ac:dyDescent="0.2">
      <c r="A2008" s="274" t="s">
        <v>8945</v>
      </c>
      <c r="B2008" s="274" t="s">
        <v>480</v>
      </c>
      <c r="C2008" s="274" t="s">
        <v>358</v>
      </c>
      <c r="D2008" s="275"/>
      <c r="E2008" s="274"/>
      <c r="F2008" s="275" t="str">
        <f t="shared" si="62"/>
        <v/>
      </c>
      <c r="G2008" s="275" t="str">
        <f t="shared" si="63"/>
        <v/>
      </c>
    </row>
    <row r="2009" spans="1:7" x14ac:dyDescent="0.2">
      <c r="A2009" s="274" t="s">
        <v>8664</v>
      </c>
      <c r="B2009" s="274" t="s">
        <v>8315</v>
      </c>
      <c r="C2009" s="274" t="s">
        <v>370</v>
      </c>
      <c r="D2009" s="275">
        <v>4.0973773790000001E-6</v>
      </c>
      <c r="E2009" s="274"/>
      <c r="F2009" s="275" t="str">
        <f t="shared" si="62"/>
        <v/>
      </c>
      <c r="G2009" s="275">
        <f t="shared" si="63"/>
        <v>4.0973773790000001E-6</v>
      </c>
    </row>
    <row r="2010" spans="1:7" x14ac:dyDescent="0.2">
      <c r="A2010" s="274" t="s">
        <v>8664</v>
      </c>
      <c r="B2010" s="274" t="s">
        <v>9414</v>
      </c>
      <c r="C2010" s="274"/>
      <c r="D2010" s="275">
        <v>-8.6736173799999996E-19</v>
      </c>
      <c r="E2010" s="274"/>
      <c r="F2010" s="275">
        <f t="shared" si="62"/>
        <v>-8.6736173799999996E-19</v>
      </c>
      <c r="G2010" s="275" t="str">
        <f t="shared" si="63"/>
        <v/>
      </c>
    </row>
    <row r="2011" spans="1:7" x14ac:dyDescent="0.2">
      <c r="A2011" s="274" t="s">
        <v>8664</v>
      </c>
      <c r="B2011" s="274" t="s">
        <v>9415</v>
      </c>
      <c r="C2011" s="274"/>
      <c r="D2011" s="275">
        <v>-1.3672660519999999E-2</v>
      </c>
      <c r="E2011" s="274"/>
      <c r="F2011" s="275">
        <f t="shared" si="62"/>
        <v>-1.3672660519999999E-2</v>
      </c>
      <c r="G2011" s="275" t="str">
        <f t="shared" si="63"/>
        <v/>
      </c>
    </row>
    <row r="2012" spans="1:7" x14ac:dyDescent="0.2">
      <c r="A2012" s="274" t="s">
        <v>8664</v>
      </c>
      <c r="B2012" s="274" t="s">
        <v>8282</v>
      </c>
      <c r="C2012" s="274" t="s">
        <v>370</v>
      </c>
      <c r="D2012" s="275">
        <v>6.7957464830000003E-3</v>
      </c>
      <c r="E2012" s="274"/>
      <c r="F2012" s="275" t="str">
        <f t="shared" si="62"/>
        <v/>
      </c>
      <c r="G2012" s="275">
        <f t="shared" si="63"/>
        <v>6.7957464830000003E-3</v>
      </c>
    </row>
    <row r="2013" spans="1:7" x14ac:dyDescent="0.2">
      <c r="A2013" s="274" t="s">
        <v>8664</v>
      </c>
      <c r="B2013" s="274" t="s">
        <v>8281</v>
      </c>
      <c r="C2013" s="274" t="s">
        <v>370</v>
      </c>
      <c r="D2013" s="275">
        <v>6.8728166580000003E-3</v>
      </c>
      <c r="E2013" s="274"/>
      <c r="F2013" s="275" t="str">
        <f t="shared" si="62"/>
        <v/>
      </c>
      <c r="G2013" s="275">
        <f t="shared" si="63"/>
        <v>6.8728166580000003E-3</v>
      </c>
    </row>
    <row r="2014" spans="1:7" x14ac:dyDescent="0.2">
      <c r="A2014" s="274" t="s">
        <v>468</v>
      </c>
      <c r="B2014" s="274" t="s">
        <v>54</v>
      </c>
      <c r="C2014" s="274" t="s">
        <v>357</v>
      </c>
      <c r="D2014" s="275">
        <v>3.1598504120000001E-6</v>
      </c>
      <c r="E2014" s="274"/>
      <c r="F2014" s="275" t="str">
        <f t="shared" si="62"/>
        <v/>
      </c>
      <c r="G2014" s="275">
        <f t="shared" si="63"/>
        <v>3.1598504120000001E-6</v>
      </c>
    </row>
    <row r="2015" spans="1:7" x14ac:dyDescent="0.2">
      <c r="A2015" s="274" t="s">
        <v>468</v>
      </c>
      <c r="B2015" s="274" t="s">
        <v>52</v>
      </c>
      <c r="C2015" s="274" t="s">
        <v>357</v>
      </c>
      <c r="D2015" s="275"/>
      <c r="E2015" s="274"/>
      <c r="F2015" s="275" t="str">
        <f t="shared" si="62"/>
        <v/>
      </c>
      <c r="G2015" s="275" t="str">
        <f t="shared" si="63"/>
        <v/>
      </c>
    </row>
    <row r="2016" spans="1:7" x14ac:dyDescent="0.2">
      <c r="A2016" s="274" t="s">
        <v>468</v>
      </c>
      <c r="B2016" s="274" t="s">
        <v>8283</v>
      </c>
      <c r="C2016" s="274" t="s">
        <v>357</v>
      </c>
      <c r="D2016" s="275">
        <v>-3.1598504120000001E-6</v>
      </c>
      <c r="E2016" s="274"/>
      <c r="F2016" s="275">
        <f t="shared" si="62"/>
        <v>-3.1598504120000001E-6</v>
      </c>
      <c r="G2016" s="275" t="str">
        <f t="shared" si="63"/>
        <v/>
      </c>
    </row>
    <row r="2017" spans="1:7" x14ac:dyDescent="0.2">
      <c r="A2017" s="274" t="s">
        <v>8433</v>
      </c>
      <c r="B2017" s="274" t="s">
        <v>8313</v>
      </c>
      <c r="C2017" s="274" t="s">
        <v>370</v>
      </c>
      <c r="D2017" s="275">
        <v>2.416483653E-6</v>
      </c>
      <c r="E2017" s="274"/>
      <c r="F2017" s="275" t="str">
        <f t="shared" si="62"/>
        <v/>
      </c>
      <c r="G2017" s="275">
        <f t="shared" si="63"/>
        <v>2.416483653E-6</v>
      </c>
    </row>
    <row r="2018" spans="1:7" x14ac:dyDescent="0.2">
      <c r="A2018" s="274" t="s">
        <v>8433</v>
      </c>
      <c r="B2018" s="274" t="s">
        <v>9414</v>
      </c>
      <c r="C2018" s="274"/>
      <c r="D2018" s="275">
        <v>-1.301042607E-17</v>
      </c>
      <c r="E2018" s="274"/>
      <c r="F2018" s="275">
        <f t="shared" si="62"/>
        <v>-1.301042607E-17</v>
      </c>
      <c r="G2018" s="275" t="str">
        <f t="shared" si="63"/>
        <v/>
      </c>
    </row>
    <row r="2019" spans="1:7" x14ac:dyDescent="0.2">
      <c r="A2019" s="274" t="s">
        <v>8433</v>
      </c>
      <c r="B2019" s="274" t="s">
        <v>9415</v>
      </c>
      <c r="C2019" s="274"/>
      <c r="D2019" s="275">
        <v>-6.9788350540000001</v>
      </c>
      <c r="E2019" s="274"/>
      <c r="F2019" s="275">
        <f t="shared" si="62"/>
        <v>-6.9788350540000001</v>
      </c>
      <c r="G2019" s="275" t="str">
        <f t="shared" si="63"/>
        <v/>
      </c>
    </row>
    <row r="2020" spans="1:7" x14ac:dyDescent="0.2">
      <c r="A2020" s="274" t="s">
        <v>8433</v>
      </c>
      <c r="B2020" s="274" t="s">
        <v>8283</v>
      </c>
      <c r="C2020" s="274" t="s">
        <v>370</v>
      </c>
      <c r="D2020" s="275">
        <v>6.9731715870000004</v>
      </c>
      <c r="E2020" s="274"/>
      <c r="F2020" s="275" t="str">
        <f t="shared" si="62"/>
        <v/>
      </c>
      <c r="G2020" s="275">
        <f t="shared" si="63"/>
        <v>6.9731715870000004</v>
      </c>
    </row>
    <row r="2021" spans="1:7" x14ac:dyDescent="0.2">
      <c r="A2021" s="274" t="s">
        <v>8433</v>
      </c>
      <c r="B2021" s="274" t="s">
        <v>8284</v>
      </c>
      <c r="C2021" s="274" t="s">
        <v>370</v>
      </c>
      <c r="D2021" s="275">
        <v>5.661051276E-3</v>
      </c>
      <c r="E2021" s="274"/>
      <c r="F2021" s="275" t="str">
        <f t="shared" si="62"/>
        <v/>
      </c>
      <c r="G2021" s="275">
        <f t="shared" si="63"/>
        <v>5.661051276E-3</v>
      </c>
    </row>
    <row r="2022" spans="1:7" x14ac:dyDescent="0.2">
      <c r="A2022" s="274" t="s">
        <v>469</v>
      </c>
      <c r="B2022" s="274" t="s">
        <v>83</v>
      </c>
      <c r="C2022" s="274" t="s">
        <v>357</v>
      </c>
      <c r="D2022" s="275">
        <v>7.9929333429999997E-6</v>
      </c>
      <c r="E2022" s="274"/>
      <c r="F2022" s="275" t="str">
        <f t="shared" si="62"/>
        <v/>
      </c>
      <c r="G2022" s="275">
        <f t="shared" si="63"/>
        <v>7.9929333429999997E-6</v>
      </c>
    </row>
    <row r="2023" spans="1:7" x14ac:dyDescent="0.2">
      <c r="A2023" s="274" t="s">
        <v>469</v>
      </c>
      <c r="B2023" s="274" t="s">
        <v>8313</v>
      </c>
      <c r="C2023" s="274" t="s">
        <v>357</v>
      </c>
      <c r="D2023" s="275">
        <v>-4.982379095E-6</v>
      </c>
      <c r="E2023" s="274"/>
      <c r="F2023" s="275">
        <f t="shared" si="62"/>
        <v>-4.982379095E-6</v>
      </c>
      <c r="G2023" s="275" t="str">
        <f t="shared" si="63"/>
        <v/>
      </c>
    </row>
    <row r="2024" spans="1:7" x14ac:dyDescent="0.2">
      <c r="A2024" s="274" t="s">
        <v>469</v>
      </c>
      <c r="B2024" s="274" t="s">
        <v>9414</v>
      </c>
      <c r="C2024" s="274"/>
      <c r="D2024" s="275">
        <v>-3.0105542480000001E-6</v>
      </c>
      <c r="E2024" s="274"/>
      <c r="F2024" s="275">
        <f t="shared" si="62"/>
        <v>-3.0105542480000001E-6</v>
      </c>
      <c r="G2024" s="275" t="str">
        <f t="shared" si="63"/>
        <v/>
      </c>
    </row>
    <row r="2025" spans="1:7" x14ac:dyDescent="0.2">
      <c r="A2025" s="274" t="s">
        <v>469</v>
      </c>
      <c r="B2025" s="274" t="s">
        <v>52</v>
      </c>
      <c r="C2025" s="274" t="s">
        <v>357</v>
      </c>
      <c r="D2025" s="275"/>
      <c r="E2025" s="274"/>
      <c r="F2025" s="275" t="str">
        <f t="shared" si="62"/>
        <v/>
      </c>
      <c r="G2025" s="275" t="str">
        <f t="shared" si="63"/>
        <v/>
      </c>
    </row>
    <row r="2026" spans="1:7" x14ac:dyDescent="0.2">
      <c r="A2026" s="274" t="s">
        <v>467</v>
      </c>
      <c r="B2026" s="274" t="s">
        <v>9414</v>
      </c>
      <c r="C2026" s="274"/>
      <c r="D2026" s="275">
        <v>1.109389174E-14</v>
      </c>
      <c r="E2026" s="274"/>
      <c r="F2026" s="275" t="str">
        <f t="shared" si="62"/>
        <v/>
      </c>
      <c r="G2026" s="275">
        <f t="shared" si="63"/>
        <v>1.109389174E-14</v>
      </c>
    </row>
    <row r="2027" spans="1:7" x14ac:dyDescent="0.2">
      <c r="A2027" s="274" t="s">
        <v>467</v>
      </c>
      <c r="B2027" s="274" t="s">
        <v>9274</v>
      </c>
      <c r="C2027" s="274" t="s">
        <v>357</v>
      </c>
      <c r="D2027" s="275">
        <v>8.8526498019999998E-7</v>
      </c>
      <c r="E2027" s="274"/>
      <c r="F2027" s="275" t="str">
        <f t="shared" si="62"/>
        <v/>
      </c>
      <c r="G2027" s="275">
        <f t="shared" si="63"/>
        <v>8.8526498019999998E-7</v>
      </c>
    </row>
    <row r="2028" spans="1:7" x14ac:dyDescent="0.2">
      <c r="A2028" s="274" t="s">
        <v>467</v>
      </c>
      <c r="B2028" s="274" t="s">
        <v>52</v>
      </c>
      <c r="C2028" s="274" t="s">
        <v>357</v>
      </c>
      <c r="D2028" s="275"/>
      <c r="E2028" s="274"/>
      <c r="F2028" s="275" t="str">
        <f t="shared" si="62"/>
        <v/>
      </c>
      <c r="G2028" s="275" t="str">
        <f t="shared" si="63"/>
        <v/>
      </c>
    </row>
    <row r="2029" spans="1:7" x14ac:dyDescent="0.2">
      <c r="A2029" s="274" t="s">
        <v>467</v>
      </c>
      <c r="B2029" s="274" t="s">
        <v>8284</v>
      </c>
      <c r="C2029" s="274" t="s">
        <v>357</v>
      </c>
      <c r="D2029" s="275">
        <v>-8.8526499129999999E-7</v>
      </c>
      <c r="E2029" s="274"/>
      <c r="F2029" s="275">
        <f t="shared" si="62"/>
        <v>-8.8526499129999999E-7</v>
      </c>
      <c r="G2029" s="275" t="str">
        <f t="shared" si="63"/>
        <v/>
      </c>
    </row>
    <row r="2030" spans="1:7" x14ac:dyDescent="0.2">
      <c r="A2030" s="274" t="s">
        <v>467</v>
      </c>
      <c r="B2030" s="274" t="s">
        <v>480</v>
      </c>
      <c r="C2030" s="274" t="s">
        <v>357</v>
      </c>
      <c r="D2030" s="275"/>
      <c r="E2030" s="274"/>
      <c r="F2030" s="275" t="str">
        <f t="shared" si="62"/>
        <v/>
      </c>
      <c r="G2030" s="275" t="str">
        <f t="shared" si="63"/>
        <v/>
      </c>
    </row>
    <row r="2031" spans="1:7" x14ac:dyDescent="0.2">
      <c r="A2031" s="274" t="s">
        <v>467</v>
      </c>
      <c r="B2031" s="274" t="s">
        <v>55</v>
      </c>
      <c r="C2031" s="274" t="s">
        <v>357</v>
      </c>
      <c r="D2031" s="275"/>
      <c r="E2031" s="274"/>
      <c r="F2031" s="275" t="str">
        <f t="shared" si="62"/>
        <v/>
      </c>
      <c r="G2031" s="275" t="str">
        <f t="shared" si="63"/>
        <v/>
      </c>
    </row>
    <row r="2032" spans="1:7" x14ac:dyDescent="0.2">
      <c r="A2032" s="274" t="s">
        <v>8946</v>
      </c>
      <c r="B2032" s="274" t="s">
        <v>399</v>
      </c>
      <c r="C2032" s="274" t="s">
        <v>362</v>
      </c>
      <c r="D2032" s="275">
        <v>2.6359092309999999E-5</v>
      </c>
      <c r="E2032" s="274"/>
      <c r="F2032" s="275" t="str">
        <f t="shared" si="62"/>
        <v/>
      </c>
      <c r="G2032" s="275">
        <f t="shared" si="63"/>
        <v>2.6359092309999999E-5</v>
      </c>
    </row>
    <row r="2033" spans="1:7" x14ac:dyDescent="0.2">
      <c r="A2033" s="274" t="s">
        <v>8946</v>
      </c>
      <c r="B2033" s="274" t="s">
        <v>8314</v>
      </c>
      <c r="C2033" s="274" t="s">
        <v>362</v>
      </c>
      <c r="D2033" s="275">
        <v>-7.8920428579999994E-6</v>
      </c>
      <c r="E2033" s="274"/>
      <c r="F2033" s="275">
        <f t="shared" si="62"/>
        <v>-7.8920428579999994E-6</v>
      </c>
      <c r="G2033" s="275" t="str">
        <f t="shared" si="63"/>
        <v/>
      </c>
    </row>
    <row r="2034" spans="1:7" x14ac:dyDescent="0.2">
      <c r="A2034" s="274" t="s">
        <v>8946</v>
      </c>
      <c r="B2034" s="274" t="s">
        <v>8315</v>
      </c>
      <c r="C2034" s="274" t="s">
        <v>362</v>
      </c>
      <c r="D2034" s="275">
        <v>-1.296018044E-6</v>
      </c>
      <c r="E2034" s="274"/>
      <c r="F2034" s="275">
        <f t="shared" si="62"/>
        <v>-1.296018044E-6</v>
      </c>
      <c r="G2034" s="275" t="str">
        <f t="shared" si="63"/>
        <v/>
      </c>
    </row>
    <row r="2035" spans="1:7" x14ac:dyDescent="0.2">
      <c r="A2035" s="274" t="s">
        <v>8946</v>
      </c>
      <c r="B2035" s="274" t="s">
        <v>9414</v>
      </c>
      <c r="C2035" s="274"/>
      <c r="D2035" s="275">
        <v>-6.5793988099999998E-6</v>
      </c>
      <c r="E2035" s="274"/>
      <c r="F2035" s="275">
        <f t="shared" si="62"/>
        <v>-6.5793988099999998E-6</v>
      </c>
      <c r="G2035" s="275" t="str">
        <f t="shared" si="63"/>
        <v/>
      </c>
    </row>
    <row r="2036" spans="1:7" x14ac:dyDescent="0.2">
      <c r="A2036" s="274" t="s">
        <v>8946</v>
      </c>
      <c r="B2036" s="274" t="s">
        <v>9274</v>
      </c>
      <c r="C2036" s="274" t="s">
        <v>362</v>
      </c>
      <c r="D2036" s="275">
        <v>-1.0591632599999999E-5</v>
      </c>
      <c r="E2036" s="274"/>
      <c r="F2036" s="275">
        <f t="shared" si="62"/>
        <v>-1.0591632599999999E-5</v>
      </c>
      <c r="G2036" s="275" t="str">
        <f t="shared" si="63"/>
        <v/>
      </c>
    </row>
    <row r="2037" spans="1:7" x14ac:dyDescent="0.2">
      <c r="A2037" s="274" t="s">
        <v>8946</v>
      </c>
      <c r="B2037" s="274" t="s">
        <v>52</v>
      </c>
      <c r="C2037" s="274" t="s">
        <v>362</v>
      </c>
      <c r="D2037" s="275"/>
      <c r="E2037" s="274"/>
      <c r="F2037" s="275" t="str">
        <f t="shared" si="62"/>
        <v/>
      </c>
      <c r="G2037" s="275" t="str">
        <f t="shared" si="63"/>
        <v/>
      </c>
    </row>
    <row r="2038" spans="1:7" x14ac:dyDescent="0.2">
      <c r="A2038" s="274" t="s">
        <v>8669</v>
      </c>
      <c r="B2038" s="274" t="s">
        <v>83</v>
      </c>
      <c r="C2038" s="274" t="s">
        <v>362</v>
      </c>
      <c r="D2038" s="275">
        <v>1.5826886360000001E-5</v>
      </c>
      <c r="E2038" s="274"/>
      <c r="F2038" s="275" t="str">
        <f t="shared" si="62"/>
        <v/>
      </c>
      <c r="G2038" s="275">
        <f t="shared" si="63"/>
        <v>1.5826886360000001E-5</v>
      </c>
    </row>
    <row r="2039" spans="1:7" x14ac:dyDescent="0.2">
      <c r="A2039" s="274" t="s">
        <v>8669</v>
      </c>
      <c r="B2039" s="274" t="s">
        <v>8314</v>
      </c>
      <c r="C2039" s="274" t="s">
        <v>362</v>
      </c>
      <c r="D2039" s="275">
        <v>-7.4588735739999999E-6</v>
      </c>
      <c r="E2039" s="274"/>
      <c r="F2039" s="275">
        <f t="shared" si="62"/>
        <v>-7.4588735739999999E-6</v>
      </c>
      <c r="G2039" s="275" t="str">
        <f t="shared" si="63"/>
        <v/>
      </c>
    </row>
    <row r="2040" spans="1:7" x14ac:dyDescent="0.2">
      <c r="A2040" s="274" t="s">
        <v>8669</v>
      </c>
      <c r="B2040" s="274" t="s">
        <v>8315</v>
      </c>
      <c r="C2040" s="274" t="s">
        <v>362</v>
      </c>
      <c r="D2040" s="275">
        <v>-5.9290261100000002E-7</v>
      </c>
      <c r="E2040" s="274"/>
      <c r="F2040" s="275">
        <f t="shared" si="62"/>
        <v>-5.9290261100000002E-7</v>
      </c>
      <c r="G2040" s="275" t="str">
        <f t="shared" si="63"/>
        <v/>
      </c>
    </row>
    <row r="2041" spans="1:7" x14ac:dyDescent="0.2">
      <c r="A2041" s="274" t="s">
        <v>8669</v>
      </c>
      <c r="B2041" s="274" t="s">
        <v>9414</v>
      </c>
      <c r="C2041" s="274"/>
      <c r="D2041" s="275">
        <v>-9.7035338429999996E-6</v>
      </c>
      <c r="E2041" s="274"/>
      <c r="F2041" s="275">
        <f t="shared" si="62"/>
        <v>-9.7035338429999996E-6</v>
      </c>
      <c r="G2041" s="275" t="str">
        <f t="shared" si="63"/>
        <v/>
      </c>
    </row>
    <row r="2042" spans="1:7" x14ac:dyDescent="0.2">
      <c r="A2042" s="274" t="s">
        <v>8669</v>
      </c>
      <c r="B2042" s="274" t="s">
        <v>9274</v>
      </c>
      <c r="C2042" s="274" t="s">
        <v>362</v>
      </c>
      <c r="D2042" s="275">
        <v>1.9284236679999999E-6</v>
      </c>
      <c r="E2042" s="274"/>
      <c r="F2042" s="275" t="str">
        <f t="shared" si="62"/>
        <v/>
      </c>
      <c r="G2042" s="275">
        <f t="shared" si="63"/>
        <v>1.9284236679999999E-6</v>
      </c>
    </row>
    <row r="2043" spans="1:7" x14ac:dyDescent="0.2">
      <c r="A2043" s="274" t="s">
        <v>8669</v>
      </c>
      <c r="B2043" s="274" t="s">
        <v>480</v>
      </c>
      <c r="C2043" s="274" t="s">
        <v>362</v>
      </c>
      <c r="D2043" s="275"/>
      <c r="E2043" s="274"/>
      <c r="F2043" s="275" t="str">
        <f t="shared" si="62"/>
        <v/>
      </c>
      <c r="G2043" s="275" t="str">
        <f t="shared" si="63"/>
        <v/>
      </c>
    </row>
    <row r="2044" spans="1:7" x14ac:dyDescent="0.2">
      <c r="A2044" s="274" t="s">
        <v>8201</v>
      </c>
      <c r="B2044" s="274" t="s">
        <v>8290</v>
      </c>
      <c r="C2044" s="274" t="s">
        <v>358</v>
      </c>
      <c r="D2044" s="275">
        <v>-1.4357062789999999E-5</v>
      </c>
      <c r="E2044" s="274"/>
      <c r="F2044" s="275">
        <f t="shared" si="62"/>
        <v>-1.4357062789999999E-5</v>
      </c>
      <c r="G2044" s="275" t="str">
        <f t="shared" si="63"/>
        <v/>
      </c>
    </row>
    <row r="2045" spans="1:7" x14ac:dyDescent="0.2">
      <c r="A2045" s="274" t="s">
        <v>8201</v>
      </c>
      <c r="B2045" s="274" t="s">
        <v>399</v>
      </c>
      <c r="C2045" s="274" t="s">
        <v>358</v>
      </c>
      <c r="D2045" s="275">
        <v>5.3323958819999997E-5</v>
      </c>
      <c r="E2045" s="274"/>
      <c r="F2045" s="275" t="str">
        <f t="shared" si="62"/>
        <v/>
      </c>
      <c r="G2045" s="275">
        <f t="shared" si="63"/>
        <v>5.3323958819999997E-5</v>
      </c>
    </row>
    <row r="2046" spans="1:7" x14ac:dyDescent="0.2">
      <c r="A2046" s="274" t="s">
        <v>8201</v>
      </c>
      <c r="B2046" s="274" t="s">
        <v>9414</v>
      </c>
      <c r="C2046" s="274"/>
      <c r="D2046" s="275">
        <v>-3.2580116360000001E-5</v>
      </c>
      <c r="E2046" s="274"/>
      <c r="F2046" s="275">
        <f t="shared" si="62"/>
        <v>-3.2580116360000001E-5</v>
      </c>
      <c r="G2046" s="275" t="str">
        <f t="shared" si="63"/>
        <v/>
      </c>
    </row>
    <row r="2047" spans="1:7" x14ac:dyDescent="0.2">
      <c r="A2047" t="s">
        <v>8201</v>
      </c>
      <c r="B2047" t="s">
        <v>9274</v>
      </c>
      <c r="C2047" t="s">
        <v>358</v>
      </c>
      <c r="D2047" s="9">
        <v>-6.3867796720000004E-6</v>
      </c>
      <c r="F2047" s="9">
        <f t="shared" ref="F2047:F2054" si="64">IF(D2047&lt;0,D2047,"")</f>
        <v>-6.3867796720000004E-6</v>
      </c>
      <c r="G2047" s="9" t="str">
        <f t="shared" ref="G2047:G2054" si="65">IF(D2047&gt;0,D2047,"")</f>
        <v/>
      </c>
    </row>
    <row r="2048" spans="1:7" x14ac:dyDescent="0.2">
      <c r="A2048" t="s">
        <v>8201</v>
      </c>
      <c r="B2048" t="s">
        <v>52</v>
      </c>
      <c r="C2048" t="s">
        <v>358</v>
      </c>
      <c r="F2048" s="9" t="str">
        <f t="shared" si="64"/>
        <v/>
      </c>
      <c r="G2048" s="9" t="str">
        <f t="shared" si="65"/>
        <v/>
      </c>
    </row>
    <row r="2049" spans="1:7" x14ac:dyDescent="0.2">
      <c r="A2049" t="s">
        <v>8202</v>
      </c>
      <c r="B2049" t="s">
        <v>8306</v>
      </c>
      <c r="C2049" t="s">
        <v>358</v>
      </c>
      <c r="D2049" s="9">
        <v>-1.494113977E-6</v>
      </c>
      <c r="F2049" s="9">
        <f t="shared" si="64"/>
        <v>-1.494113977E-6</v>
      </c>
      <c r="G2049" s="9" t="str">
        <f t="shared" si="65"/>
        <v/>
      </c>
    </row>
    <row r="2050" spans="1:7" x14ac:dyDescent="0.2">
      <c r="A2050" t="s">
        <v>8202</v>
      </c>
      <c r="B2050" t="s">
        <v>399</v>
      </c>
      <c r="C2050" t="s">
        <v>358</v>
      </c>
      <c r="D2050" s="9">
        <v>4.0026011070000003E-6</v>
      </c>
      <c r="F2050" s="9" t="str">
        <f t="shared" si="64"/>
        <v/>
      </c>
      <c r="G2050" s="9">
        <f t="shared" si="65"/>
        <v>4.0026011070000003E-6</v>
      </c>
    </row>
    <row r="2051" spans="1:7" x14ac:dyDescent="0.2">
      <c r="A2051" t="s">
        <v>8202</v>
      </c>
      <c r="B2051" t="s">
        <v>9414</v>
      </c>
      <c r="D2051" s="9">
        <v>-8.8934684900000001E-7</v>
      </c>
      <c r="F2051" s="9">
        <f t="shared" si="64"/>
        <v>-8.8934684900000001E-7</v>
      </c>
      <c r="G2051" s="9" t="str">
        <f t="shared" si="65"/>
        <v/>
      </c>
    </row>
    <row r="2052" spans="1:7" x14ac:dyDescent="0.2">
      <c r="A2052" t="s">
        <v>8202</v>
      </c>
      <c r="B2052" t="s">
        <v>9274</v>
      </c>
      <c r="C2052" t="s">
        <v>358</v>
      </c>
      <c r="D2052" s="9">
        <v>-1.619140281E-6</v>
      </c>
      <c r="F2052" s="9">
        <f t="shared" si="64"/>
        <v>-1.619140281E-6</v>
      </c>
      <c r="G2052" s="9" t="str">
        <f t="shared" si="65"/>
        <v/>
      </c>
    </row>
    <row r="2053" spans="1:7" x14ac:dyDescent="0.2">
      <c r="A2053" t="s">
        <v>8202</v>
      </c>
      <c r="B2053" t="s">
        <v>52</v>
      </c>
      <c r="C2053" t="s">
        <v>358</v>
      </c>
      <c r="F2053" s="9" t="str">
        <f t="shared" si="64"/>
        <v/>
      </c>
      <c r="G2053" s="9" t="str">
        <f t="shared" si="65"/>
        <v/>
      </c>
    </row>
    <row r="2054" spans="1:7" x14ac:dyDescent="0.2">
      <c r="A2054" t="s">
        <v>8202</v>
      </c>
      <c r="B2054" t="s">
        <v>8307</v>
      </c>
      <c r="C2054" t="s">
        <v>358</v>
      </c>
      <c r="F2054" s="9" t="str">
        <f t="shared" si="64"/>
        <v/>
      </c>
      <c r="G2054" s="9" t="str">
        <f t="shared" si="65"/>
        <v/>
      </c>
    </row>
    <row r="2055" spans="1:7" x14ac:dyDescent="0.2">
      <c r="A2055" t="s">
        <v>8203</v>
      </c>
      <c r="B2055" t="s">
        <v>8294</v>
      </c>
      <c r="C2055" t="s">
        <v>358</v>
      </c>
      <c r="D2055" s="9">
        <v>-1.667372033E-6</v>
      </c>
      <c r="F2055" s="9">
        <f t="shared" ref="F2055:F2118" si="66">IF(D2055&lt;0,D2055,"")</f>
        <v>-1.667372033E-6</v>
      </c>
      <c r="G2055" s="9" t="str">
        <f t="shared" ref="G2055:G2118" si="67">IF(D2055&gt;0,D2055,"")</f>
        <v/>
      </c>
    </row>
    <row r="2056" spans="1:7" x14ac:dyDescent="0.2">
      <c r="A2056" t="s">
        <v>8203</v>
      </c>
      <c r="B2056" t="s">
        <v>8308</v>
      </c>
      <c r="C2056" t="s">
        <v>358</v>
      </c>
      <c r="D2056" s="9">
        <v>-3.2074561039999998E-6</v>
      </c>
      <c r="F2056" s="9">
        <f t="shared" si="66"/>
        <v>-3.2074561039999998E-6</v>
      </c>
      <c r="G2056" s="9" t="str">
        <f t="shared" si="67"/>
        <v/>
      </c>
    </row>
    <row r="2057" spans="1:7" x14ac:dyDescent="0.2">
      <c r="A2057" t="s">
        <v>8203</v>
      </c>
      <c r="B2057" t="s">
        <v>399</v>
      </c>
      <c r="C2057" t="s">
        <v>358</v>
      </c>
      <c r="D2057" s="9">
        <v>1.92638863E-5</v>
      </c>
      <c r="F2057" s="9" t="str">
        <f t="shared" si="66"/>
        <v/>
      </c>
      <c r="G2057" s="9">
        <f t="shared" si="67"/>
        <v>1.92638863E-5</v>
      </c>
    </row>
    <row r="2058" spans="1:7" x14ac:dyDescent="0.2">
      <c r="A2058" t="s">
        <v>8203</v>
      </c>
      <c r="B2058" t="s">
        <v>8320</v>
      </c>
      <c r="C2058" t="s">
        <v>358</v>
      </c>
      <c r="D2058" s="9">
        <v>-1.6373725960000001E-6</v>
      </c>
      <c r="F2058" s="9">
        <f t="shared" si="66"/>
        <v>-1.6373725960000001E-6</v>
      </c>
      <c r="G2058" s="9" t="str">
        <f t="shared" si="67"/>
        <v/>
      </c>
    </row>
    <row r="2059" spans="1:7" x14ac:dyDescent="0.2">
      <c r="A2059" t="s">
        <v>8203</v>
      </c>
      <c r="B2059" t="s">
        <v>9414</v>
      </c>
      <c r="D2059" s="9">
        <v>-3.4727500140000002E-6</v>
      </c>
      <c r="F2059" s="9">
        <f t="shared" si="66"/>
        <v>-3.4727500140000002E-6</v>
      </c>
      <c r="G2059" s="9" t="str">
        <f t="shared" si="67"/>
        <v/>
      </c>
    </row>
    <row r="2060" spans="1:7" x14ac:dyDescent="0.2">
      <c r="A2060" t="s">
        <v>8203</v>
      </c>
      <c r="B2060" t="s">
        <v>9274</v>
      </c>
      <c r="C2060" t="s">
        <v>358</v>
      </c>
      <c r="D2060" s="9">
        <v>-9.2789355510000001E-6</v>
      </c>
      <c r="F2060" s="9">
        <f t="shared" si="66"/>
        <v>-9.2789355510000001E-6</v>
      </c>
      <c r="G2060" s="9" t="str">
        <f t="shared" si="67"/>
        <v/>
      </c>
    </row>
    <row r="2061" spans="1:7" x14ac:dyDescent="0.2">
      <c r="A2061" t="s">
        <v>8203</v>
      </c>
      <c r="B2061" t="s">
        <v>52</v>
      </c>
      <c r="C2061" t="s">
        <v>358</v>
      </c>
      <c r="F2061" s="9" t="str">
        <f t="shared" si="66"/>
        <v/>
      </c>
      <c r="G2061" s="9" t="str">
        <f t="shared" si="67"/>
        <v/>
      </c>
    </row>
    <row r="2062" spans="1:7" x14ac:dyDescent="0.2">
      <c r="A2062" t="s">
        <v>8203</v>
      </c>
      <c r="B2062" t="s">
        <v>8307</v>
      </c>
      <c r="C2062" t="s">
        <v>358</v>
      </c>
      <c r="F2062" s="9" t="str">
        <f t="shared" si="66"/>
        <v/>
      </c>
      <c r="G2062" s="9" t="str">
        <f t="shared" si="67"/>
        <v/>
      </c>
    </row>
    <row r="2063" spans="1:7" x14ac:dyDescent="0.2">
      <c r="A2063" t="s">
        <v>8604</v>
      </c>
      <c r="B2063" t="s">
        <v>8317</v>
      </c>
      <c r="C2063" t="s">
        <v>358</v>
      </c>
      <c r="D2063" s="9">
        <v>5.7492202479999997E-6</v>
      </c>
      <c r="F2063" s="9" t="str">
        <f t="shared" si="66"/>
        <v/>
      </c>
      <c r="G2063" s="9">
        <f t="shared" si="67"/>
        <v>5.7492202479999997E-6</v>
      </c>
    </row>
    <row r="2064" spans="1:7" x14ac:dyDescent="0.2">
      <c r="A2064" t="s">
        <v>8604</v>
      </c>
      <c r="B2064" t="s">
        <v>399</v>
      </c>
      <c r="C2064" t="s">
        <v>358</v>
      </c>
      <c r="D2064" s="9">
        <v>-5.7492202479999997E-6</v>
      </c>
      <c r="F2064" s="9">
        <f t="shared" si="66"/>
        <v>-5.7492202479999997E-6</v>
      </c>
      <c r="G2064" s="9" t="str">
        <f t="shared" si="67"/>
        <v/>
      </c>
    </row>
    <row r="2065" spans="1:7" x14ac:dyDescent="0.2">
      <c r="A2065" t="s">
        <v>8947</v>
      </c>
      <c r="B2065" t="s">
        <v>480</v>
      </c>
      <c r="C2065" t="s">
        <v>359</v>
      </c>
      <c r="F2065" s="9" t="str">
        <f t="shared" si="66"/>
        <v/>
      </c>
      <c r="G2065" s="9" t="str">
        <f t="shared" si="67"/>
        <v/>
      </c>
    </row>
    <row r="2066" spans="1:7" x14ac:dyDescent="0.2">
      <c r="A2066" t="s">
        <v>8948</v>
      </c>
      <c r="B2066" t="s">
        <v>480</v>
      </c>
      <c r="C2066" t="s">
        <v>359</v>
      </c>
      <c r="F2066" s="9" t="str">
        <f t="shared" si="66"/>
        <v/>
      </c>
      <c r="G2066" s="9" t="str">
        <f t="shared" si="67"/>
        <v/>
      </c>
    </row>
    <row r="2067" spans="1:7" x14ac:dyDescent="0.2">
      <c r="A2067" t="s">
        <v>8949</v>
      </c>
      <c r="B2067" t="s">
        <v>480</v>
      </c>
      <c r="C2067" t="s">
        <v>359</v>
      </c>
      <c r="F2067" s="9" t="str">
        <f t="shared" si="66"/>
        <v/>
      </c>
      <c r="G2067" s="9" t="str">
        <f t="shared" si="67"/>
        <v/>
      </c>
    </row>
    <row r="2068" spans="1:7" x14ac:dyDescent="0.2">
      <c r="A2068" t="s">
        <v>8950</v>
      </c>
      <c r="B2068" t="s">
        <v>480</v>
      </c>
      <c r="C2068" t="s">
        <v>359</v>
      </c>
      <c r="F2068" s="9" t="str">
        <f t="shared" si="66"/>
        <v/>
      </c>
      <c r="G2068" s="9" t="str">
        <f t="shared" si="67"/>
        <v/>
      </c>
    </row>
    <row r="2069" spans="1:7" x14ac:dyDescent="0.2">
      <c r="A2069" t="s">
        <v>8416</v>
      </c>
      <c r="B2069" t="s">
        <v>480</v>
      </c>
      <c r="C2069" t="s">
        <v>359</v>
      </c>
      <c r="F2069" s="9" t="str">
        <f t="shared" si="66"/>
        <v/>
      </c>
      <c r="G2069" s="9" t="str">
        <f t="shared" si="67"/>
        <v/>
      </c>
    </row>
    <row r="2070" spans="1:7" x14ac:dyDescent="0.2">
      <c r="A2070" t="s">
        <v>8951</v>
      </c>
      <c r="B2070" t="s">
        <v>480</v>
      </c>
      <c r="C2070" t="s">
        <v>359</v>
      </c>
      <c r="F2070" s="9" t="str">
        <f t="shared" si="66"/>
        <v/>
      </c>
      <c r="G2070" s="9" t="str">
        <f t="shared" si="67"/>
        <v/>
      </c>
    </row>
    <row r="2071" spans="1:7" x14ac:dyDescent="0.2">
      <c r="A2071" t="s">
        <v>8165</v>
      </c>
      <c r="B2071" t="s">
        <v>480</v>
      </c>
      <c r="C2071" t="s">
        <v>359</v>
      </c>
      <c r="F2071" s="9" t="str">
        <f t="shared" si="66"/>
        <v/>
      </c>
      <c r="G2071" s="9" t="str">
        <f t="shared" si="67"/>
        <v/>
      </c>
    </row>
    <row r="2072" spans="1:7" x14ac:dyDescent="0.2">
      <c r="A2072" t="s">
        <v>8952</v>
      </c>
      <c r="B2072" t="s">
        <v>480</v>
      </c>
      <c r="C2072" t="s">
        <v>359</v>
      </c>
      <c r="F2072" s="9" t="str">
        <f t="shared" si="66"/>
        <v/>
      </c>
      <c r="G2072" s="9" t="str">
        <f t="shared" si="67"/>
        <v/>
      </c>
    </row>
    <row r="2073" spans="1:7" x14ac:dyDescent="0.2">
      <c r="A2073" t="s">
        <v>8166</v>
      </c>
      <c r="B2073" t="s">
        <v>480</v>
      </c>
      <c r="C2073" t="s">
        <v>359</v>
      </c>
      <c r="F2073" s="9" t="str">
        <f t="shared" si="66"/>
        <v/>
      </c>
      <c r="G2073" s="9" t="str">
        <f t="shared" si="67"/>
        <v/>
      </c>
    </row>
    <row r="2074" spans="1:7" x14ac:dyDescent="0.2">
      <c r="A2074" t="s">
        <v>8953</v>
      </c>
      <c r="B2074" t="s">
        <v>480</v>
      </c>
      <c r="C2074" t="s">
        <v>359</v>
      </c>
      <c r="F2074" s="9" t="str">
        <f t="shared" si="66"/>
        <v/>
      </c>
      <c r="G2074" s="9" t="str">
        <f t="shared" si="67"/>
        <v/>
      </c>
    </row>
    <row r="2075" spans="1:7" x14ac:dyDescent="0.2">
      <c r="A2075" t="s">
        <v>8703</v>
      </c>
      <c r="B2075" t="s">
        <v>9414</v>
      </c>
      <c r="D2075" s="9">
        <v>-4.7616242189999997E-8</v>
      </c>
      <c r="F2075" s="9">
        <f t="shared" si="66"/>
        <v>-4.7616242189999997E-8</v>
      </c>
      <c r="G2075" s="9" t="str">
        <f t="shared" si="67"/>
        <v/>
      </c>
    </row>
    <row r="2076" spans="1:7" x14ac:dyDescent="0.2">
      <c r="A2076" t="s">
        <v>8703</v>
      </c>
      <c r="B2076" t="s">
        <v>8276</v>
      </c>
      <c r="C2076" t="s">
        <v>358</v>
      </c>
      <c r="D2076" s="9">
        <v>-5.0477019160000001E-7</v>
      </c>
      <c r="F2076" s="9">
        <f t="shared" si="66"/>
        <v>-5.0477019160000001E-7</v>
      </c>
      <c r="G2076" s="9" t="str">
        <f t="shared" si="67"/>
        <v/>
      </c>
    </row>
    <row r="2077" spans="1:7" x14ac:dyDescent="0.2">
      <c r="A2077" t="s">
        <v>8703</v>
      </c>
      <c r="B2077" t="s">
        <v>8277</v>
      </c>
      <c r="C2077" t="s">
        <v>358</v>
      </c>
      <c r="D2077" s="9">
        <v>-9.710059903999999E-7</v>
      </c>
      <c r="F2077" s="9">
        <f t="shared" si="66"/>
        <v>-9.710059903999999E-7</v>
      </c>
      <c r="G2077" s="9" t="str">
        <f t="shared" si="67"/>
        <v/>
      </c>
    </row>
    <row r="2078" spans="1:7" x14ac:dyDescent="0.2">
      <c r="A2078" t="s">
        <v>8703</v>
      </c>
      <c r="B2078" t="s">
        <v>8323</v>
      </c>
      <c r="C2078" t="s">
        <v>358</v>
      </c>
      <c r="D2078" s="9">
        <v>-4.9568834230000005E-7</v>
      </c>
      <c r="F2078" s="9">
        <f t="shared" si="66"/>
        <v>-4.9568834230000005E-7</v>
      </c>
      <c r="G2078" s="9" t="str">
        <f t="shared" si="67"/>
        <v/>
      </c>
    </row>
    <row r="2079" spans="1:7" ht="12" customHeight="1" x14ac:dyDescent="0.2">
      <c r="A2079" t="s">
        <v>8703</v>
      </c>
      <c r="B2079" t="s">
        <v>8278</v>
      </c>
      <c r="C2079" t="s">
        <v>358</v>
      </c>
      <c r="D2079" s="9">
        <v>2.0190807670000001E-6</v>
      </c>
      <c r="F2079" s="9" t="str">
        <f t="shared" si="66"/>
        <v/>
      </c>
      <c r="G2079" s="9">
        <f t="shared" si="67"/>
        <v>2.0190807670000001E-6</v>
      </c>
    </row>
    <row r="2080" spans="1:7" x14ac:dyDescent="0.2">
      <c r="A2080" t="s">
        <v>8954</v>
      </c>
      <c r="B2080" t="s">
        <v>8290</v>
      </c>
      <c r="C2080" t="s">
        <v>362</v>
      </c>
      <c r="F2080" s="9" t="str">
        <f t="shared" si="66"/>
        <v/>
      </c>
      <c r="G2080" s="9" t="str">
        <f t="shared" si="67"/>
        <v/>
      </c>
    </row>
    <row r="2081" spans="1:7" x14ac:dyDescent="0.2">
      <c r="A2081" t="s">
        <v>8954</v>
      </c>
      <c r="B2081" t="s">
        <v>52</v>
      </c>
      <c r="C2081" t="s">
        <v>362</v>
      </c>
      <c r="F2081" s="9" t="str">
        <f t="shared" si="66"/>
        <v/>
      </c>
      <c r="G2081" s="9" t="str">
        <f t="shared" si="67"/>
        <v/>
      </c>
    </row>
    <row r="2082" spans="1:7" x14ac:dyDescent="0.2">
      <c r="A2082" t="s">
        <v>8954</v>
      </c>
      <c r="B2082" t="s">
        <v>402</v>
      </c>
      <c r="C2082" t="s">
        <v>362</v>
      </c>
      <c r="F2082" s="9" t="str">
        <f t="shared" si="66"/>
        <v/>
      </c>
      <c r="G2082" s="9" t="str">
        <f t="shared" si="67"/>
        <v/>
      </c>
    </row>
    <row r="2083" spans="1:7" x14ac:dyDescent="0.2">
      <c r="A2083" t="s">
        <v>8168</v>
      </c>
      <c r="B2083" t="s">
        <v>8294</v>
      </c>
      <c r="C2083" t="s">
        <v>358</v>
      </c>
      <c r="D2083" s="9">
        <v>-8.7336153860000002E-7</v>
      </c>
      <c r="F2083" s="9">
        <f t="shared" si="66"/>
        <v>-8.7336153860000002E-7</v>
      </c>
      <c r="G2083" s="9" t="str">
        <f t="shared" si="67"/>
        <v/>
      </c>
    </row>
    <row r="2084" spans="1:7" x14ac:dyDescent="0.2">
      <c r="A2084" t="s">
        <v>8168</v>
      </c>
      <c r="B2084" t="s">
        <v>8308</v>
      </c>
      <c r="C2084" t="s">
        <v>358</v>
      </c>
      <c r="D2084" s="9">
        <v>-3.5001046789999998E-7</v>
      </c>
      <c r="F2084" s="9">
        <f t="shared" si="66"/>
        <v>-3.5001046789999998E-7</v>
      </c>
      <c r="G2084" s="9" t="str">
        <f t="shared" si="67"/>
        <v/>
      </c>
    </row>
    <row r="2085" spans="1:7" x14ac:dyDescent="0.2">
      <c r="A2085" t="s">
        <v>8168</v>
      </c>
      <c r="B2085" t="s">
        <v>399</v>
      </c>
      <c r="C2085" t="s">
        <v>358</v>
      </c>
      <c r="D2085" s="9">
        <v>4.2043049939999998E-6</v>
      </c>
      <c r="F2085" s="9" t="str">
        <f t="shared" si="66"/>
        <v/>
      </c>
      <c r="G2085" s="9">
        <f t="shared" si="67"/>
        <v>4.2043049939999998E-6</v>
      </c>
    </row>
    <row r="2086" spans="1:7" x14ac:dyDescent="0.2">
      <c r="A2086" t="s">
        <v>8168</v>
      </c>
      <c r="B2086" t="s">
        <v>8320</v>
      </c>
      <c r="C2086" t="s">
        <v>358</v>
      </c>
      <c r="D2086" s="9">
        <v>-2.1441199450000001E-7</v>
      </c>
      <c r="F2086" s="9">
        <f t="shared" si="66"/>
        <v>-2.1441199450000001E-7</v>
      </c>
      <c r="G2086" s="9" t="str">
        <f t="shared" si="67"/>
        <v/>
      </c>
    </row>
    <row r="2087" spans="1:7" x14ac:dyDescent="0.2">
      <c r="A2087" t="s">
        <v>8168</v>
      </c>
      <c r="B2087" t="s">
        <v>9414</v>
      </c>
      <c r="D2087" s="9">
        <v>-7.4141170430000002E-7</v>
      </c>
      <c r="F2087" s="9">
        <f t="shared" si="66"/>
        <v>-7.4141170430000002E-7</v>
      </c>
      <c r="G2087" s="9" t="str">
        <f t="shared" si="67"/>
        <v/>
      </c>
    </row>
    <row r="2088" spans="1:7" x14ac:dyDescent="0.2">
      <c r="A2088" t="s">
        <v>8168</v>
      </c>
      <c r="B2088" t="s">
        <v>9274</v>
      </c>
      <c r="C2088" t="s">
        <v>358</v>
      </c>
      <c r="D2088" s="9">
        <v>-2.025109289E-6</v>
      </c>
      <c r="F2088" s="9">
        <f t="shared" si="66"/>
        <v>-2.025109289E-6</v>
      </c>
      <c r="G2088" s="9" t="str">
        <f t="shared" si="67"/>
        <v/>
      </c>
    </row>
    <row r="2089" spans="1:7" x14ac:dyDescent="0.2">
      <c r="A2089" t="s">
        <v>8168</v>
      </c>
      <c r="B2089" t="s">
        <v>52</v>
      </c>
      <c r="C2089" t="s">
        <v>358</v>
      </c>
      <c r="F2089" s="9" t="str">
        <f t="shared" si="66"/>
        <v/>
      </c>
      <c r="G2089" s="9" t="str">
        <f t="shared" si="67"/>
        <v/>
      </c>
    </row>
    <row r="2090" spans="1:7" x14ac:dyDescent="0.2">
      <c r="A2090" t="s">
        <v>8168</v>
      </c>
      <c r="B2090" t="s">
        <v>8307</v>
      </c>
      <c r="C2090" t="s">
        <v>358</v>
      </c>
      <c r="F2090" s="9" t="str">
        <f t="shared" si="66"/>
        <v/>
      </c>
      <c r="G2090" s="9" t="str">
        <f t="shared" si="67"/>
        <v/>
      </c>
    </row>
    <row r="2091" spans="1:7" x14ac:dyDescent="0.2">
      <c r="A2091" t="s">
        <v>8169</v>
      </c>
      <c r="B2091" t="s">
        <v>8303</v>
      </c>
      <c r="C2091" t="s">
        <v>373</v>
      </c>
      <c r="D2091" s="9">
        <v>2.5861788960000001E-7</v>
      </c>
      <c r="F2091" s="9" t="str">
        <f t="shared" si="66"/>
        <v/>
      </c>
      <c r="G2091" s="9">
        <f t="shared" si="67"/>
        <v>2.5861788960000001E-7</v>
      </c>
    </row>
    <row r="2092" spans="1:7" x14ac:dyDescent="0.2">
      <c r="A2092" t="s">
        <v>8169</v>
      </c>
      <c r="B2092" t="s">
        <v>9414</v>
      </c>
      <c r="D2092" s="9">
        <v>-7.267012178E-7</v>
      </c>
      <c r="F2092" s="9">
        <f t="shared" si="66"/>
        <v>-7.267012178E-7</v>
      </c>
      <c r="G2092" s="9" t="str">
        <f t="shared" si="67"/>
        <v/>
      </c>
    </row>
    <row r="2093" spans="1:7" x14ac:dyDescent="0.2">
      <c r="A2093" t="s">
        <v>8169</v>
      </c>
      <c r="B2093" t="s">
        <v>9274</v>
      </c>
      <c r="C2093" t="s">
        <v>373</v>
      </c>
      <c r="F2093" s="9" t="str">
        <f t="shared" si="66"/>
        <v/>
      </c>
      <c r="G2093" s="9" t="str">
        <f t="shared" si="67"/>
        <v/>
      </c>
    </row>
    <row r="2094" spans="1:7" x14ac:dyDescent="0.2">
      <c r="A2094" t="s">
        <v>8169</v>
      </c>
      <c r="B2094" t="s">
        <v>52</v>
      </c>
      <c r="C2094" t="s">
        <v>373</v>
      </c>
      <c r="F2094" s="9" t="str">
        <f t="shared" si="66"/>
        <v/>
      </c>
      <c r="G2094" s="9" t="str">
        <f t="shared" si="67"/>
        <v/>
      </c>
    </row>
    <row r="2095" spans="1:7" x14ac:dyDescent="0.2">
      <c r="A2095" t="s">
        <v>8169</v>
      </c>
      <c r="B2095" t="s">
        <v>403</v>
      </c>
      <c r="C2095" t="s">
        <v>373</v>
      </c>
      <c r="D2095" s="9">
        <v>2.7499162450000002E-7</v>
      </c>
      <c r="F2095" s="9" t="str">
        <f t="shared" si="66"/>
        <v/>
      </c>
      <c r="G2095" s="9">
        <f t="shared" si="67"/>
        <v>2.7499162450000002E-7</v>
      </c>
    </row>
    <row r="2096" spans="1:7" x14ac:dyDescent="0.2">
      <c r="A2096" t="s">
        <v>8169</v>
      </c>
      <c r="B2096" t="s">
        <v>8321</v>
      </c>
      <c r="C2096" t="s">
        <v>373</v>
      </c>
      <c r="D2096" s="9">
        <v>1.9309170369999999E-7</v>
      </c>
      <c r="F2096" s="9" t="str">
        <f t="shared" si="66"/>
        <v/>
      </c>
      <c r="G2096" s="9">
        <f t="shared" si="67"/>
        <v>1.9309170369999999E-7</v>
      </c>
    </row>
    <row r="2097" spans="1:7" x14ac:dyDescent="0.2">
      <c r="A2097" t="s">
        <v>8169</v>
      </c>
      <c r="B2097" t="s">
        <v>55</v>
      </c>
      <c r="C2097" t="s">
        <v>373</v>
      </c>
      <c r="F2097" s="9" t="str">
        <f t="shared" si="66"/>
        <v/>
      </c>
      <c r="G2097" s="9" t="str">
        <f t="shared" si="67"/>
        <v/>
      </c>
    </row>
    <row r="2098" spans="1:7" x14ac:dyDescent="0.2">
      <c r="A2098" t="s">
        <v>8732</v>
      </c>
      <c r="B2098" t="s">
        <v>8348</v>
      </c>
      <c r="C2098" t="s">
        <v>362</v>
      </c>
      <c r="F2098" s="9" t="str">
        <f t="shared" si="66"/>
        <v/>
      </c>
      <c r="G2098" s="9" t="str">
        <f t="shared" si="67"/>
        <v/>
      </c>
    </row>
    <row r="2099" spans="1:7" x14ac:dyDescent="0.2">
      <c r="A2099" t="s">
        <v>8732</v>
      </c>
      <c r="B2099" t="s">
        <v>52</v>
      </c>
      <c r="C2099" t="s">
        <v>362</v>
      </c>
      <c r="F2099" s="9" t="str">
        <f t="shared" si="66"/>
        <v/>
      </c>
      <c r="G2099" s="9" t="str">
        <f t="shared" si="67"/>
        <v/>
      </c>
    </row>
    <row r="2100" spans="1:7" x14ac:dyDescent="0.2">
      <c r="A2100" t="s">
        <v>8732</v>
      </c>
      <c r="B2100" t="s">
        <v>8267</v>
      </c>
      <c r="C2100" t="s">
        <v>362</v>
      </c>
      <c r="F2100" s="9" t="str">
        <f t="shared" si="66"/>
        <v/>
      </c>
      <c r="G2100" s="9" t="str">
        <f t="shared" si="67"/>
        <v/>
      </c>
    </row>
    <row r="2101" spans="1:7" x14ac:dyDescent="0.2">
      <c r="A2101" t="s">
        <v>8732</v>
      </c>
      <c r="B2101" t="s">
        <v>8279</v>
      </c>
      <c r="C2101" t="s">
        <v>362</v>
      </c>
      <c r="F2101" s="9" t="str">
        <f t="shared" si="66"/>
        <v/>
      </c>
      <c r="G2101" s="9" t="str">
        <f t="shared" si="67"/>
        <v/>
      </c>
    </row>
    <row r="2102" spans="1:7" x14ac:dyDescent="0.2">
      <c r="A2102" t="s">
        <v>8732</v>
      </c>
      <c r="B2102" t="s">
        <v>55</v>
      </c>
      <c r="C2102" t="s">
        <v>362</v>
      </c>
      <c r="F2102" s="9" t="str">
        <f t="shared" si="66"/>
        <v/>
      </c>
      <c r="G2102" s="9" t="str">
        <f t="shared" si="67"/>
        <v/>
      </c>
    </row>
    <row r="2103" spans="1:7" x14ac:dyDescent="0.2">
      <c r="A2103" t="s">
        <v>8200</v>
      </c>
      <c r="B2103" t="s">
        <v>52</v>
      </c>
      <c r="C2103" t="s">
        <v>360</v>
      </c>
      <c r="F2103" s="9" t="str">
        <f t="shared" si="66"/>
        <v/>
      </c>
      <c r="G2103" s="9" t="str">
        <f t="shared" si="67"/>
        <v/>
      </c>
    </row>
    <row r="2104" spans="1:7" x14ac:dyDescent="0.2">
      <c r="A2104" t="s">
        <v>8200</v>
      </c>
      <c r="B2104" t="s">
        <v>8263</v>
      </c>
      <c r="C2104" t="s">
        <v>360</v>
      </c>
      <c r="F2104" s="9" t="str">
        <f t="shared" si="66"/>
        <v/>
      </c>
      <c r="G2104" s="9" t="str">
        <f t="shared" si="67"/>
        <v/>
      </c>
    </row>
    <row r="2105" spans="1:7" x14ac:dyDescent="0.2">
      <c r="A2105" t="s">
        <v>8955</v>
      </c>
      <c r="B2105" t="s">
        <v>480</v>
      </c>
      <c r="C2105" t="s">
        <v>375</v>
      </c>
      <c r="F2105" s="9" t="str">
        <f t="shared" si="66"/>
        <v/>
      </c>
      <c r="G2105" s="9" t="str">
        <f t="shared" si="67"/>
        <v/>
      </c>
    </row>
    <row r="2106" spans="1:7" x14ac:dyDescent="0.2">
      <c r="A2106" t="s">
        <v>8956</v>
      </c>
      <c r="B2106" t="s">
        <v>480</v>
      </c>
      <c r="C2106" t="s">
        <v>375</v>
      </c>
      <c r="F2106" s="9" t="str">
        <f t="shared" si="66"/>
        <v/>
      </c>
      <c r="G2106" s="9" t="str">
        <f t="shared" si="67"/>
        <v/>
      </c>
    </row>
    <row r="2107" spans="1:7" x14ac:dyDescent="0.2">
      <c r="A2107" t="s">
        <v>8957</v>
      </c>
      <c r="B2107" t="s">
        <v>52</v>
      </c>
      <c r="C2107" t="s">
        <v>375</v>
      </c>
      <c r="F2107" s="9" t="str">
        <f t="shared" si="66"/>
        <v/>
      </c>
      <c r="G2107" s="9" t="str">
        <f t="shared" si="67"/>
        <v/>
      </c>
    </row>
    <row r="2108" spans="1:7" x14ac:dyDescent="0.2">
      <c r="A2108" t="s">
        <v>8957</v>
      </c>
      <c r="B2108" t="s">
        <v>398</v>
      </c>
      <c r="C2108" t="s">
        <v>375</v>
      </c>
      <c r="F2108" s="9" t="str">
        <f t="shared" si="66"/>
        <v/>
      </c>
      <c r="G2108" s="9" t="str">
        <f t="shared" si="67"/>
        <v/>
      </c>
    </row>
    <row r="2109" spans="1:7" x14ac:dyDescent="0.2">
      <c r="A2109" t="s">
        <v>8957</v>
      </c>
      <c r="B2109" t="s">
        <v>480</v>
      </c>
      <c r="C2109" t="s">
        <v>375</v>
      </c>
      <c r="F2109" s="9" t="str">
        <f t="shared" si="66"/>
        <v/>
      </c>
      <c r="G2109" s="9" t="str">
        <f t="shared" si="67"/>
        <v/>
      </c>
    </row>
    <row r="2110" spans="1:7" x14ac:dyDescent="0.2">
      <c r="A2110" t="s">
        <v>8958</v>
      </c>
      <c r="B2110" t="s">
        <v>8362</v>
      </c>
      <c r="C2110" t="s">
        <v>375</v>
      </c>
      <c r="F2110" s="9" t="str">
        <f t="shared" si="66"/>
        <v/>
      </c>
      <c r="G2110" s="9" t="str">
        <f t="shared" si="67"/>
        <v/>
      </c>
    </row>
    <row r="2111" spans="1:7" x14ac:dyDescent="0.2">
      <c r="A2111" t="s">
        <v>8958</v>
      </c>
      <c r="B2111" t="s">
        <v>52</v>
      </c>
      <c r="C2111" t="s">
        <v>375</v>
      </c>
      <c r="F2111" s="9" t="str">
        <f t="shared" si="66"/>
        <v/>
      </c>
      <c r="G2111" s="9" t="str">
        <f t="shared" si="67"/>
        <v/>
      </c>
    </row>
    <row r="2112" spans="1:7" x14ac:dyDescent="0.2">
      <c r="A2112" t="s">
        <v>8958</v>
      </c>
      <c r="B2112" t="s">
        <v>480</v>
      </c>
      <c r="C2112" t="s">
        <v>375</v>
      </c>
      <c r="F2112" s="9" t="str">
        <f t="shared" si="66"/>
        <v/>
      </c>
      <c r="G2112" s="9" t="str">
        <f t="shared" si="67"/>
        <v/>
      </c>
    </row>
    <row r="2113" spans="1:7" x14ac:dyDescent="0.2">
      <c r="A2113" t="s">
        <v>8496</v>
      </c>
      <c r="B2113" t="s">
        <v>52</v>
      </c>
      <c r="C2113" t="s">
        <v>375</v>
      </c>
      <c r="F2113" s="9" t="str">
        <f t="shared" si="66"/>
        <v/>
      </c>
      <c r="G2113" s="9" t="str">
        <f t="shared" si="67"/>
        <v/>
      </c>
    </row>
    <row r="2114" spans="1:7" x14ac:dyDescent="0.2">
      <c r="A2114" t="s">
        <v>8496</v>
      </c>
      <c r="B2114" t="s">
        <v>8307</v>
      </c>
      <c r="C2114" t="s">
        <v>375</v>
      </c>
      <c r="F2114" s="9" t="str">
        <f t="shared" si="66"/>
        <v/>
      </c>
      <c r="G2114" s="9" t="str">
        <f t="shared" si="67"/>
        <v/>
      </c>
    </row>
    <row r="2115" spans="1:7" x14ac:dyDescent="0.2">
      <c r="A2115" t="s">
        <v>8496</v>
      </c>
      <c r="B2115" t="s">
        <v>480</v>
      </c>
      <c r="C2115" t="s">
        <v>375</v>
      </c>
      <c r="F2115" s="9" t="str">
        <f t="shared" si="66"/>
        <v/>
      </c>
      <c r="G2115" s="9" t="str">
        <f t="shared" si="67"/>
        <v/>
      </c>
    </row>
    <row r="2116" spans="1:7" x14ac:dyDescent="0.2">
      <c r="A2116" t="s">
        <v>8959</v>
      </c>
      <c r="B2116" t="s">
        <v>8363</v>
      </c>
      <c r="C2116" t="s">
        <v>375</v>
      </c>
      <c r="F2116" s="9" t="str">
        <f t="shared" si="66"/>
        <v/>
      </c>
      <c r="G2116" s="9" t="str">
        <f t="shared" si="67"/>
        <v/>
      </c>
    </row>
    <row r="2117" spans="1:7" x14ac:dyDescent="0.2">
      <c r="A2117" t="s">
        <v>8959</v>
      </c>
      <c r="B2117" t="s">
        <v>52</v>
      </c>
      <c r="C2117" t="s">
        <v>375</v>
      </c>
      <c r="F2117" s="9" t="str">
        <f t="shared" si="66"/>
        <v/>
      </c>
      <c r="G2117" s="9" t="str">
        <f t="shared" si="67"/>
        <v/>
      </c>
    </row>
    <row r="2118" spans="1:7" x14ac:dyDescent="0.2">
      <c r="A2118" t="s">
        <v>8959</v>
      </c>
      <c r="B2118" t="s">
        <v>480</v>
      </c>
      <c r="C2118" t="s">
        <v>375</v>
      </c>
      <c r="F2118" s="9" t="str">
        <f t="shared" si="66"/>
        <v/>
      </c>
      <c r="G2118" s="9" t="str">
        <f t="shared" si="67"/>
        <v/>
      </c>
    </row>
    <row r="2119" spans="1:7" x14ac:dyDescent="0.2">
      <c r="A2119" t="s">
        <v>8960</v>
      </c>
      <c r="B2119" t="s">
        <v>8362</v>
      </c>
      <c r="C2119" t="s">
        <v>375</v>
      </c>
      <c r="F2119" s="9" t="str">
        <f t="shared" ref="F2119:F2182" si="68">IF(D2119&lt;0,D2119,"")</f>
        <v/>
      </c>
      <c r="G2119" s="9" t="str">
        <f t="shared" ref="G2119:G2182" si="69">IF(D2119&gt;0,D2119,"")</f>
        <v/>
      </c>
    </row>
    <row r="2120" spans="1:7" x14ac:dyDescent="0.2">
      <c r="A2120" t="s">
        <v>8960</v>
      </c>
      <c r="B2120" t="s">
        <v>480</v>
      </c>
      <c r="C2120" t="s">
        <v>375</v>
      </c>
      <c r="F2120" s="9" t="str">
        <f t="shared" si="68"/>
        <v/>
      </c>
      <c r="G2120" s="9" t="str">
        <f t="shared" si="69"/>
        <v/>
      </c>
    </row>
    <row r="2121" spans="1:7" x14ac:dyDescent="0.2">
      <c r="A2121" t="s">
        <v>8961</v>
      </c>
      <c r="B2121" t="s">
        <v>8363</v>
      </c>
      <c r="C2121" t="s">
        <v>375</v>
      </c>
      <c r="F2121" s="9" t="str">
        <f t="shared" si="68"/>
        <v/>
      </c>
      <c r="G2121" s="9" t="str">
        <f t="shared" si="69"/>
        <v/>
      </c>
    </row>
    <row r="2122" spans="1:7" x14ac:dyDescent="0.2">
      <c r="A2122" t="s">
        <v>8961</v>
      </c>
      <c r="B2122" t="s">
        <v>480</v>
      </c>
      <c r="C2122" t="s">
        <v>375</v>
      </c>
      <c r="F2122" s="9" t="str">
        <f t="shared" si="68"/>
        <v/>
      </c>
      <c r="G2122" s="9" t="str">
        <f t="shared" si="69"/>
        <v/>
      </c>
    </row>
    <row r="2123" spans="1:7" x14ac:dyDescent="0.2">
      <c r="A2123" t="s">
        <v>8962</v>
      </c>
      <c r="B2123" t="s">
        <v>8307</v>
      </c>
      <c r="C2123" t="s">
        <v>371</v>
      </c>
      <c r="F2123" s="9" t="str">
        <f t="shared" si="68"/>
        <v/>
      </c>
      <c r="G2123" s="9" t="str">
        <f t="shared" si="69"/>
        <v/>
      </c>
    </row>
    <row r="2124" spans="1:7" x14ac:dyDescent="0.2">
      <c r="A2124" t="s">
        <v>8431</v>
      </c>
      <c r="B2124" t="s">
        <v>52</v>
      </c>
      <c r="C2124" t="s">
        <v>363</v>
      </c>
      <c r="F2124" s="9" t="str">
        <f t="shared" si="68"/>
        <v/>
      </c>
      <c r="G2124" s="9" t="str">
        <f t="shared" si="69"/>
        <v/>
      </c>
    </row>
    <row r="2125" spans="1:7" x14ac:dyDescent="0.2">
      <c r="A2125" t="s">
        <v>8457</v>
      </c>
      <c r="B2125" t="s">
        <v>52</v>
      </c>
      <c r="C2125" t="s">
        <v>363</v>
      </c>
      <c r="F2125" s="9" t="str">
        <f t="shared" si="68"/>
        <v/>
      </c>
      <c r="G2125" s="9" t="str">
        <f t="shared" si="69"/>
        <v/>
      </c>
    </row>
    <row r="2126" spans="1:7" x14ac:dyDescent="0.2">
      <c r="A2126" t="s">
        <v>8428</v>
      </c>
      <c r="B2126" t="s">
        <v>54</v>
      </c>
      <c r="C2126" t="s">
        <v>363</v>
      </c>
      <c r="D2126" s="9">
        <v>1.8478654210000001E-2</v>
      </c>
      <c r="F2126" s="9" t="str">
        <f t="shared" si="68"/>
        <v/>
      </c>
      <c r="G2126" s="9">
        <f t="shared" si="69"/>
        <v>1.8478654210000001E-2</v>
      </c>
    </row>
    <row r="2127" spans="1:7" x14ac:dyDescent="0.2">
      <c r="A2127" t="s">
        <v>8428</v>
      </c>
      <c r="B2127" t="s">
        <v>8294</v>
      </c>
      <c r="C2127" t="s">
        <v>363</v>
      </c>
      <c r="D2127" s="9">
        <v>1.3174138159999999E-5</v>
      </c>
      <c r="F2127" s="9" t="str">
        <f t="shared" si="68"/>
        <v/>
      </c>
      <c r="G2127" s="9">
        <f t="shared" si="69"/>
        <v>1.3174138159999999E-5</v>
      </c>
    </row>
    <row r="2128" spans="1:7" x14ac:dyDescent="0.2">
      <c r="A2128" t="s">
        <v>8428</v>
      </c>
      <c r="B2128" t="s">
        <v>9414</v>
      </c>
      <c r="D2128" s="9">
        <v>-0.30271462529999998</v>
      </c>
      <c r="F2128" s="9">
        <f t="shared" si="68"/>
        <v>-0.30271462529999998</v>
      </c>
      <c r="G2128" s="9" t="str">
        <f t="shared" si="69"/>
        <v/>
      </c>
    </row>
    <row r="2129" spans="1:7" x14ac:dyDescent="0.2">
      <c r="A2129" t="s">
        <v>8428</v>
      </c>
      <c r="B2129" t="s">
        <v>8288</v>
      </c>
      <c r="C2129" t="s">
        <v>363</v>
      </c>
      <c r="D2129" s="9">
        <v>0.28419604209999999</v>
      </c>
      <c r="F2129" s="9" t="str">
        <f t="shared" si="68"/>
        <v/>
      </c>
      <c r="G2129" s="9">
        <f t="shared" si="69"/>
        <v>0.28419604209999999</v>
      </c>
    </row>
    <row r="2130" spans="1:7" x14ac:dyDescent="0.2">
      <c r="A2130" t="s">
        <v>8428</v>
      </c>
      <c r="B2130" t="s">
        <v>8276</v>
      </c>
      <c r="C2130" t="s">
        <v>363</v>
      </c>
      <c r="D2130" s="9">
        <v>2.6754804020000001E-5</v>
      </c>
      <c r="F2130" s="9" t="str">
        <f t="shared" si="68"/>
        <v/>
      </c>
      <c r="G2130" s="9">
        <f t="shared" si="69"/>
        <v>2.6754804020000001E-5</v>
      </c>
    </row>
    <row r="2131" spans="1:7" x14ac:dyDescent="0.2">
      <c r="A2131" t="s">
        <v>8551</v>
      </c>
      <c r="B2131" t="s">
        <v>8294</v>
      </c>
      <c r="C2131" t="s">
        <v>363</v>
      </c>
      <c r="D2131" s="9">
        <v>1.7605339569999999E-5</v>
      </c>
      <c r="F2131" s="9" t="str">
        <f t="shared" si="68"/>
        <v/>
      </c>
      <c r="G2131" s="9">
        <f t="shared" si="69"/>
        <v>1.7605339569999999E-5</v>
      </c>
    </row>
    <row r="2132" spans="1:7" x14ac:dyDescent="0.2">
      <c r="A2132" t="s">
        <v>8551</v>
      </c>
      <c r="B2132" t="s">
        <v>9414</v>
      </c>
      <c r="D2132" s="9">
        <v>-0.44453828909999998</v>
      </c>
      <c r="F2132" s="9">
        <f t="shared" si="68"/>
        <v>-0.44453828909999998</v>
      </c>
      <c r="G2132" s="9" t="str">
        <f t="shared" si="69"/>
        <v/>
      </c>
    </row>
    <row r="2133" spans="1:7" x14ac:dyDescent="0.2">
      <c r="A2133" t="s">
        <v>8551</v>
      </c>
      <c r="B2133" t="s">
        <v>8288</v>
      </c>
      <c r="C2133" t="s">
        <v>363</v>
      </c>
      <c r="D2133" s="9">
        <v>0.44450208990000001</v>
      </c>
      <c r="F2133" s="9" t="str">
        <f t="shared" si="68"/>
        <v/>
      </c>
      <c r="G2133" s="9">
        <f t="shared" si="69"/>
        <v>0.44450208990000001</v>
      </c>
    </row>
    <row r="2134" spans="1:7" x14ac:dyDescent="0.2">
      <c r="A2134" t="s">
        <v>8551</v>
      </c>
      <c r="B2134" t="s">
        <v>8276</v>
      </c>
      <c r="C2134" t="s">
        <v>363</v>
      </c>
      <c r="D2134" s="9">
        <v>1.859381535E-5</v>
      </c>
      <c r="F2134" s="9" t="str">
        <f t="shared" si="68"/>
        <v/>
      </c>
      <c r="G2134" s="9">
        <f t="shared" si="69"/>
        <v>1.859381535E-5</v>
      </c>
    </row>
    <row r="2135" spans="1:7" x14ac:dyDescent="0.2">
      <c r="A2135" t="s">
        <v>8963</v>
      </c>
      <c r="B2135" t="s">
        <v>8294</v>
      </c>
      <c r="C2135" t="s">
        <v>363</v>
      </c>
      <c r="D2135" s="9">
        <v>1.46640292E-7</v>
      </c>
      <c r="F2135" s="9" t="str">
        <f t="shared" si="68"/>
        <v/>
      </c>
      <c r="G2135" s="9">
        <f t="shared" si="69"/>
        <v>1.46640292E-7</v>
      </c>
    </row>
    <row r="2136" spans="1:7" x14ac:dyDescent="0.2">
      <c r="A2136" t="s">
        <v>8963</v>
      </c>
      <c r="B2136" t="s">
        <v>9414</v>
      </c>
      <c r="D2136" s="9">
        <v>-4.057068785E-7</v>
      </c>
      <c r="F2136" s="9">
        <f t="shared" si="68"/>
        <v>-4.057068785E-7</v>
      </c>
      <c r="G2136" s="9" t="str">
        <f t="shared" si="69"/>
        <v/>
      </c>
    </row>
    <row r="2137" spans="1:7" x14ac:dyDescent="0.2">
      <c r="A2137" t="s">
        <v>8963</v>
      </c>
      <c r="B2137" t="s">
        <v>8288</v>
      </c>
      <c r="C2137" t="s">
        <v>363</v>
      </c>
      <c r="D2137" s="9">
        <v>1.523756053E-7</v>
      </c>
      <c r="F2137" s="9" t="str">
        <f t="shared" si="68"/>
        <v/>
      </c>
      <c r="G2137" s="9">
        <f t="shared" si="69"/>
        <v>1.523756053E-7</v>
      </c>
    </row>
    <row r="2138" spans="1:7" x14ac:dyDescent="0.2">
      <c r="A2138" t="s">
        <v>8963</v>
      </c>
      <c r="B2138" t="s">
        <v>8276</v>
      </c>
      <c r="C2138" t="s">
        <v>363</v>
      </c>
      <c r="D2138" s="9">
        <v>1.0669098129999999E-7</v>
      </c>
      <c r="F2138" s="9" t="str">
        <f t="shared" si="68"/>
        <v/>
      </c>
      <c r="G2138" s="9">
        <f t="shared" si="69"/>
        <v>1.0669098129999999E-7</v>
      </c>
    </row>
    <row r="2139" spans="1:7" x14ac:dyDescent="0.2">
      <c r="A2139" t="s">
        <v>8964</v>
      </c>
      <c r="B2139" t="s">
        <v>52</v>
      </c>
      <c r="C2139" t="s">
        <v>363</v>
      </c>
      <c r="F2139" s="9" t="str">
        <f t="shared" si="68"/>
        <v/>
      </c>
      <c r="G2139" s="9" t="str">
        <f t="shared" si="69"/>
        <v/>
      </c>
    </row>
    <row r="2140" spans="1:7" x14ac:dyDescent="0.2">
      <c r="A2140" t="s">
        <v>8965</v>
      </c>
      <c r="B2140" t="s">
        <v>55</v>
      </c>
      <c r="C2140" t="s">
        <v>363</v>
      </c>
      <c r="F2140" s="9" t="str">
        <f t="shared" si="68"/>
        <v/>
      </c>
      <c r="G2140" s="9" t="str">
        <f t="shared" si="69"/>
        <v/>
      </c>
    </row>
    <row r="2141" spans="1:7" x14ac:dyDescent="0.2">
      <c r="A2141" t="s">
        <v>8384</v>
      </c>
      <c r="B2141" t="s">
        <v>52</v>
      </c>
      <c r="C2141" t="s">
        <v>367</v>
      </c>
      <c r="F2141" s="9" t="str">
        <f t="shared" si="68"/>
        <v/>
      </c>
      <c r="G2141" s="9" t="str">
        <f t="shared" si="69"/>
        <v/>
      </c>
    </row>
    <row r="2142" spans="1:7" x14ac:dyDescent="0.2">
      <c r="A2142" t="s">
        <v>8385</v>
      </c>
      <c r="B2142" t="s">
        <v>480</v>
      </c>
      <c r="C2142" t="s">
        <v>367</v>
      </c>
      <c r="F2142" s="9" t="str">
        <f t="shared" si="68"/>
        <v/>
      </c>
      <c r="G2142" s="9" t="str">
        <f t="shared" si="69"/>
        <v/>
      </c>
    </row>
    <row r="2143" spans="1:7" x14ac:dyDescent="0.2">
      <c r="A2143" t="s">
        <v>8328</v>
      </c>
      <c r="B2143" t="s">
        <v>52</v>
      </c>
      <c r="C2143" t="s">
        <v>362</v>
      </c>
      <c r="F2143" s="9" t="str">
        <f t="shared" si="68"/>
        <v/>
      </c>
      <c r="G2143" s="9" t="str">
        <f t="shared" si="69"/>
        <v/>
      </c>
    </row>
    <row r="2144" spans="1:7" x14ac:dyDescent="0.2">
      <c r="A2144" t="s">
        <v>8329</v>
      </c>
      <c r="B2144" t="s">
        <v>52</v>
      </c>
      <c r="C2144" t="s">
        <v>362</v>
      </c>
      <c r="F2144" s="9" t="str">
        <f t="shared" si="68"/>
        <v/>
      </c>
      <c r="G2144" s="9" t="str">
        <f t="shared" si="69"/>
        <v/>
      </c>
    </row>
    <row r="2145" spans="1:7" x14ac:dyDescent="0.2">
      <c r="A2145" t="s">
        <v>8364</v>
      </c>
      <c r="B2145" t="s">
        <v>52</v>
      </c>
      <c r="C2145" t="s">
        <v>365</v>
      </c>
      <c r="F2145" s="9" t="str">
        <f t="shared" si="68"/>
        <v/>
      </c>
      <c r="G2145" s="9" t="str">
        <f t="shared" si="69"/>
        <v/>
      </c>
    </row>
    <row r="2146" spans="1:7" x14ac:dyDescent="0.2">
      <c r="A2146" t="s">
        <v>8966</v>
      </c>
      <c r="B2146" t="s">
        <v>52</v>
      </c>
      <c r="C2146" t="s">
        <v>358</v>
      </c>
      <c r="F2146" s="9" t="str">
        <f t="shared" si="68"/>
        <v/>
      </c>
      <c r="G2146" s="9" t="str">
        <f t="shared" si="69"/>
        <v/>
      </c>
    </row>
    <row r="2147" spans="1:7" x14ac:dyDescent="0.2">
      <c r="A2147" t="s">
        <v>8330</v>
      </c>
      <c r="B2147" t="s">
        <v>52</v>
      </c>
      <c r="C2147" t="s">
        <v>366</v>
      </c>
      <c r="F2147" s="9" t="str">
        <f t="shared" si="68"/>
        <v/>
      </c>
      <c r="G2147" s="9" t="str">
        <f t="shared" si="69"/>
        <v/>
      </c>
    </row>
    <row r="2148" spans="1:7" x14ac:dyDescent="0.2">
      <c r="A2148" t="s">
        <v>8365</v>
      </c>
      <c r="B2148" t="s">
        <v>52</v>
      </c>
      <c r="C2148" t="s">
        <v>365</v>
      </c>
      <c r="F2148" s="9" t="str">
        <f t="shared" si="68"/>
        <v/>
      </c>
      <c r="G2148" s="9" t="str">
        <f t="shared" si="69"/>
        <v/>
      </c>
    </row>
    <row r="2149" spans="1:7" x14ac:dyDescent="0.2">
      <c r="A2149" t="s">
        <v>8967</v>
      </c>
      <c r="B2149" t="s">
        <v>52</v>
      </c>
      <c r="C2149" t="s">
        <v>358</v>
      </c>
      <c r="F2149" s="9" t="str">
        <f t="shared" si="68"/>
        <v/>
      </c>
      <c r="G2149" s="9" t="str">
        <f t="shared" si="69"/>
        <v/>
      </c>
    </row>
    <row r="2150" spans="1:7" x14ac:dyDescent="0.2">
      <c r="A2150" t="s">
        <v>8331</v>
      </c>
      <c r="B2150" t="s">
        <v>52</v>
      </c>
      <c r="C2150" t="s">
        <v>366</v>
      </c>
      <c r="F2150" s="9" t="str">
        <f t="shared" si="68"/>
        <v/>
      </c>
      <c r="G2150" s="9" t="str">
        <f t="shared" si="69"/>
        <v/>
      </c>
    </row>
    <row r="2151" spans="1:7" x14ac:dyDescent="0.2">
      <c r="A2151" t="s">
        <v>8332</v>
      </c>
      <c r="B2151" t="s">
        <v>480</v>
      </c>
      <c r="C2151" t="s">
        <v>356</v>
      </c>
      <c r="F2151" s="9" t="str">
        <f t="shared" si="68"/>
        <v/>
      </c>
      <c r="G2151" s="9" t="str">
        <f t="shared" si="69"/>
        <v/>
      </c>
    </row>
    <row r="2152" spans="1:7" x14ac:dyDescent="0.2">
      <c r="A2152" t="s">
        <v>8333</v>
      </c>
      <c r="B2152" t="s">
        <v>480</v>
      </c>
      <c r="C2152" t="s">
        <v>356</v>
      </c>
      <c r="F2152" s="9" t="str">
        <f t="shared" si="68"/>
        <v/>
      </c>
      <c r="G2152" s="9" t="str">
        <f t="shared" si="69"/>
        <v/>
      </c>
    </row>
    <row r="2153" spans="1:7" x14ac:dyDescent="0.2">
      <c r="A2153" t="s">
        <v>8334</v>
      </c>
      <c r="B2153" t="s">
        <v>480</v>
      </c>
      <c r="C2153" t="s">
        <v>356</v>
      </c>
      <c r="F2153" s="9" t="str">
        <f t="shared" si="68"/>
        <v/>
      </c>
      <c r="G2153" s="9" t="str">
        <f t="shared" si="69"/>
        <v/>
      </c>
    </row>
    <row r="2154" spans="1:7" x14ac:dyDescent="0.2">
      <c r="A2154" t="s">
        <v>8335</v>
      </c>
      <c r="B2154" t="s">
        <v>480</v>
      </c>
      <c r="C2154" t="s">
        <v>356</v>
      </c>
      <c r="F2154" s="9" t="str">
        <f t="shared" si="68"/>
        <v/>
      </c>
      <c r="G2154" s="9" t="str">
        <f t="shared" si="69"/>
        <v/>
      </c>
    </row>
    <row r="2155" spans="1:7" x14ac:dyDescent="0.2">
      <c r="A2155" t="s">
        <v>8336</v>
      </c>
      <c r="B2155" t="s">
        <v>480</v>
      </c>
      <c r="C2155" t="s">
        <v>356</v>
      </c>
      <c r="F2155" s="9" t="str">
        <f t="shared" si="68"/>
        <v/>
      </c>
      <c r="G2155" s="9" t="str">
        <f t="shared" si="69"/>
        <v/>
      </c>
    </row>
    <row r="2156" spans="1:7" x14ac:dyDescent="0.2">
      <c r="A2156" t="s">
        <v>8337</v>
      </c>
      <c r="B2156" t="s">
        <v>480</v>
      </c>
      <c r="C2156" t="s">
        <v>356</v>
      </c>
      <c r="F2156" s="9" t="str">
        <f t="shared" si="68"/>
        <v/>
      </c>
      <c r="G2156" s="9" t="str">
        <f t="shared" si="69"/>
        <v/>
      </c>
    </row>
    <row r="2157" spans="1:7" x14ac:dyDescent="0.2">
      <c r="A2157" t="s">
        <v>8338</v>
      </c>
      <c r="B2157" t="s">
        <v>480</v>
      </c>
      <c r="C2157" t="s">
        <v>356</v>
      </c>
      <c r="F2157" s="9" t="str">
        <f t="shared" si="68"/>
        <v/>
      </c>
      <c r="G2157" s="9" t="str">
        <f t="shared" si="69"/>
        <v/>
      </c>
    </row>
    <row r="2158" spans="1:7" x14ac:dyDescent="0.2">
      <c r="A2158" t="s">
        <v>8339</v>
      </c>
      <c r="B2158" t="s">
        <v>52</v>
      </c>
      <c r="C2158" t="s">
        <v>356</v>
      </c>
      <c r="F2158" s="9" t="str">
        <f t="shared" si="68"/>
        <v/>
      </c>
      <c r="G2158" s="9" t="str">
        <f t="shared" si="69"/>
        <v/>
      </c>
    </row>
    <row r="2159" spans="1:7" x14ac:dyDescent="0.2">
      <c r="A2159" t="s">
        <v>8340</v>
      </c>
      <c r="B2159" t="s">
        <v>52</v>
      </c>
      <c r="C2159" t="s">
        <v>356</v>
      </c>
      <c r="F2159" s="9" t="str">
        <f t="shared" si="68"/>
        <v/>
      </c>
      <c r="G2159" s="9" t="str">
        <f t="shared" si="69"/>
        <v/>
      </c>
    </row>
    <row r="2160" spans="1:7" x14ac:dyDescent="0.2">
      <c r="A2160" t="s">
        <v>8341</v>
      </c>
      <c r="B2160" t="s">
        <v>52</v>
      </c>
      <c r="C2160" t="s">
        <v>356</v>
      </c>
      <c r="F2160" s="9" t="str">
        <f t="shared" si="68"/>
        <v/>
      </c>
      <c r="G2160" s="9" t="str">
        <f t="shared" si="69"/>
        <v/>
      </c>
    </row>
    <row r="2161" spans="1:7" x14ac:dyDescent="0.2">
      <c r="A2161" t="s">
        <v>8342</v>
      </c>
      <c r="B2161" t="s">
        <v>52</v>
      </c>
      <c r="C2161" t="s">
        <v>356</v>
      </c>
      <c r="F2161" s="9" t="str">
        <f t="shared" si="68"/>
        <v/>
      </c>
      <c r="G2161" s="9" t="str">
        <f t="shared" si="69"/>
        <v/>
      </c>
    </row>
    <row r="2162" spans="1:7" x14ac:dyDescent="0.2">
      <c r="A2162" t="s">
        <v>8343</v>
      </c>
      <c r="B2162" t="s">
        <v>52</v>
      </c>
      <c r="C2162" t="s">
        <v>356</v>
      </c>
      <c r="F2162" s="9" t="str">
        <f t="shared" si="68"/>
        <v/>
      </c>
      <c r="G2162" s="9" t="str">
        <f t="shared" si="69"/>
        <v/>
      </c>
    </row>
    <row r="2163" spans="1:7" x14ac:dyDescent="0.2">
      <c r="A2163" t="s">
        <v>8434</v>
      </c>
      <c r="B2163" t="s">
        <v>8286</v>
      </c>
      <c r="C2163" t="s">
        <v>365</v>
      </c>
      <c r="F2163" s="9" t="str">
        <f t="shared" si="68"/>
        <v/>
      </c>
      <c r="G2163" s="9" t="str">
        <f t="shared" si="69"/>
        <v/>
      </c>
    </row>
    <row r="2164" spans="1:7" x14ac:dyDescent="0.2">
      <c r="A2164" t="s">
        <v>8434</v>
      </c>
      <c r="B2164" t="s">
        <v>9414</v>
      </c>
      <c r="D2164" s="9">
        <v>-2.3720046150000002E-3</v>
      </c>
      <c r="F2164" s="9">
        <f t="shared" si="68"/>
        <v>-2.3720046150000002E-3</v>
      </c>
      <c r="G2164" s="9" t="str">
        <f t="shared" si="69"/>
        <v/>
      </c>
    </row>
    <row r="2165" spans="1:7" x14ac:dyDescent="0.2">
      <c r="A2165" t="s">
        <v>8434</v>
      </c>
      <c r="B2165" t="s">
        <v>9274</v>
      </c>
      <c r="C2165" t="s">
        <v>365</v>
      </c>
      <c r="D2165" s="9">
        <v>2.3720046150000002E-3</v>
      </c>
      <c r="F2165" s="9" t="str">
        <f t="shared" si="68"/>
        <v/>
      </c>
      <c r="G2165" s="9">
        <f t="shared" si="69"/>
        <v>2.3720046150000002E-3</v>
      </c>
    </row>
    <row r="2166" spans="1:7" x14ac:dyDescent="0.2">
      <c r="A2166" t="s">
        <v>8434</v>
      </c>
      <c r="B2166" t="s">
        <v>52</v>
      </c>
      <c r="C2166" t="s">
        <v>365</v>
      </c>
      <c r="F2166" s="9" t="str">
        <f t="shared" si="68"/>
        <v/>
      </c>
      <c r="G2166" s="9" t="str">
        <f t="shared" si="69"/>
        <v/>
      </c>
    </row>
    <row r="2167" spans="1:7" x14ac:dyDescent="0.2">
      <c r="A2167" t="s">
        <v>8434</v>
      </c>
      <c r="B2167" t="s">
        <v>402</v>
      </c>
      <c r="C2167" t="s">
        <v>365</v>
      </c>
      <c r="F2167" s="9" t="str">
        <f t="shared" si="68"/>
        <v/>
      </c>
      <c r="G2167" s="9" t="str">
        <f t="shared" si="69"/>
        <v/>
      </c>
    </row>
    <row r="2168" spans="1:7" x14ac:dyDescent="0.2">
      <c r="A2168" t="s">
        <v>8968</v>
      </c>
      <c r="B2168" t="s">
        <v>8286</v>
      </c>
      <c r="C2168" t="s">
        <v>361</v>
      </c>
      <c r="F2168" s="9" t="str">
        <f t="shared" si="68"/>
        <v/>
      </c>
      <c r="G2168" s="9" t="str">
        <f t="shared" si="69"/>
        <v/>
      </c>
    </row>
    <row r="2169" spans="1:7" x14ac:dyDescent="0.2">
      <c r="A2169" t="s">
        <v>8968</v>
      </c>
      <c r="B2169" t="s">
        <v>8318</v>
      </c>
      <c r="C2169" t="s">
        <v>361</v>
      </c>
      <c r="F2169" s="9" t="str">
        <f t="shared" si="68"/>
        <v/>
      </c>
      <c r="G2169" s="9" t="str">
        <f t="shared" si="69"/>
        <v/>
      </c>
    </row>
    <row r="2170" spans="1:7" x14ac:dyDescent="0.2">
      <c r="A2170" t="s">
        <v>8969</v>
      </c>
      <c r="B2170" t="s">
        <v>8286</v>
      </c>
      <c r="C2170" t="s">
        <v>361</v>
      </c>
      <c r="F2170" s="9" t="str">
        <f t="shared" si="68"/>
        <v/>
      </c>
      <c r="G2170" s="9" t="str">
        <f t="shared" si="69"/>
        <v/>
      </c>
    </row>
    <row r="2171" spans="1:7" x14ac:dyDescent="0.2">
      <c r="A2171" t="s">
        <v>8969</v>
      </c>
      <c r="B2171" t="s">
        <v>8319</v>
      </c>
      <c r="C2171" t="s">
        <v>361</v>
      </c>
      <c r="F2171" s="9" t="str">
        <f t="shared" si="68"/>
        <v/>
      </c>
      <c r="G2171" s="9" t="str">
        <f t="shared" si="69"/>
        <v/>
      </c>
    </row>
    <row r="2172" spans="1:7" x14ac:dyDescent="0.2">
      <c r="A2172" t="s">
        <v>8715</v>
      </c>
      <c r="B2172" t="s">
        <v>8286</v>
      </c>
      <c r="C2172" t="s">
        <v>370</v>
      </c>
      <c r="F2172" s="9" t="str">
        <f t="shared" si="68"/>
        <v/>
      </c>
      <c r="G2172" s="9" t="str">
        <f t="shared" si="69"/>
        <v/>
      </c>
    </row>
    <row r="2173" spans="1:7" x14ac:dyDescent="0.2">
      <c r="A2173" t="s">
        <v>8970</v>
      </c>
      <c r="B2173" t="s">
        <v>54</v>
      </c>
      <c r="C2173" t="s">
        <v>373</v>
      </c>
      <c r="F2173" s="9" t="str">
        <f t="shared" si="68"/>
        <v/>
      </c>
      <c r="G2173" s="9" t="str">
        <f t="shared" si="69"/>
        <v/>
      </c>
    </row>
    <row r="2174" spans="1:7" x14ac:dyDescent="0.2">
      <c r="A2174" t="s">
        <v>8970</v>
      </c>
      <c r="B2174" t="s">
        <v>8286</v>
      </c>
      <c r="C2174" t="s">
        <v>373</v>
      </c>
      <c r="F2174" s="9" t="str">
        <f t="shared" si="68"/>
        <v/>
      </c>
      <c r="G2174" s="9" t="str">
        <f t="shared" si="69"/>
        <v/>
      </c>
    </row>
    <row r="2175" spans="1:7" x14ac:dyDescent="0.2">
      <c r="A2175" t="s">
        <v>8970</v>
      </c>
      <c r="B2175" t="s">
        <v>52</v>
      </c>
      <c r="C2175" t="s">
        <v>373</v>
      </c>
      <c r="F2175" s="9" t="str">
        <f t="shared" si="68"/>
        <v/>
      </c>
      <c r="G2175" s="9" t="str">
        <f t="shared" si="69"/>
        <v/>
      </c>
    </row>
    <row r="2176" spans="1:7" x14ac:dyDescent="0.2">
      <c r="A2176" t="s">
        <v>8970</v>
      </c>
      <c r="B2176" t="s">
        <v>401</v>
      </c>
      <c r="C2176" t="s">
        <v>373</v>
      </c>
      <c r="F2176" s="9" t="str">
        <f t="shared" si="68"/>
        <v/>
      </c>
      <c r="G2176" s="9" t="str">
        <f t="shared" si="69"/>
        <v/>
      </c>
    </row>
    <row r="2177" spans="1:7" x14ac:dyDescent="0.2">
      <c r="A2177" t="s">
        <v>8970</v>
      </c>
      <c r="B2177" t="s">
        <v>480</v>
      </c>
      <c r="C2177" t="s">
        <v>373</v>
      </c>
      <c r="F2177" s="9" t="str">
        <f t="shared" si="68"/>
        <v/>
      </c>
      <c r="G2177" s="9" t="str">
        <f t="shared" si="69"/>
        <v/>
      </c>
    </row>
    <row r="2178" spans="1:7" x14ac:dyDescent="0.2">
      <c r="A2178" t="s">
        <v>8971</v>
      </c>
      <c r="B2178" t="s">
        <v>8286</v>
      </c>
      <c r="C2178" t="s">
        <v>373</v>
      </c>
      <c r="F2178" s="9" t="str">
        <f t="shared" si="68"/>
        <v/>
      </c>
      <c r="G2178" s="9" t="str">
        <f t="shared" si="69"/>
        <v/>
      </c>
    </row>
    <row r="2179" spans="1:7" x14ac:dyDescent="0.2">
      <c r="A2179" t="s">
        <v>8971</v>
      </c>
      <c r="B2179" t="s">
        <v>52</v>
      </c>
      <c r="C2179" t="s">
        <v>373</v>
      </c>
      <c r="F2179" s="9" t="str">
        <f t="shared" si="68"/>
        <v/>
      </c>
      <c r="G2179" s="9" t="str">
        <f t="shared" si="69"/>
        <v/>
      </c>
    </row>
    <row r="2180" spans="1:7" x14ac:dyDescent="0.2">
      <c r="A2180" t="s">
        <v>8971</v>
      </c>
      <c r="B2180" t="s">
        <v>55</v>
      </c>
      <c r="C2180" t="s">
        <v>373</v>
      </c>
      <c r="F2180" s="9" t="str">
        <f t="shared" si="68"/>
        <v/>
      </c>
      <c r="G2180" s="9" t="str">
        <f t="shared" si="69"/>
        <v/>
      </c>
    </row>
    <row r="2181" spans="1:7" x14ac:dyDescent="0.2">
      <c r="A2181" t="s">
        <v>8670</v>
      </c>
      <c r="B2181" t="s">
        <v>8286</v>
      </c>
      <c r="C2181" t="s">
        <v>373</v>
      </c>
      <c r="F2181" s="9" t="str">
        <f t="shared" si="68"/>
        <v/>
      </c>
      <c r="G2181" s="9" t="str">
        <f t="shared" si="69"/>
        <v/>
      </c>
    </row>
    <row r="2182" spans="1:7" x14ac:dyDescent="0.2">
      <c r="A2182" t="s">
        <v>8670</v>
      </c>
      <c r="B2182" t="s">
        <v>52</v>
      </c>
      <c r="C2182" t="s">
        <v>373</v>
      </c>
      <c r="F2182" s="9" t="str">
        <f t="shared" si="68"/>
        <v/>
      </c>
      <c r="G2182" s="9" t="str">
        <f t="shared" si="69"/>
        <v/>
      </c>
    </row>
    <row r="2183" spans="1:7" x14ac:dyDescent="0.2">
      <c r="A2183" t="s">
        <v>8670</v>
      </c>
      <c r="B2183" t="s">
        <v>402</v>
      </c>
      <c r="C2183" t="s">
        <v>373</v>
      </c>
      <c r="F2183" s="9" t="str">
        <f t="shared" ref="F2183:F2246" si="70">IF(D2183&lt;0,D2183,"")</f>
        <v/>
      </c>
      <c r="G2183" s="9" t="str">
        <f t="shared" ref="G2183:G2246" si="71">IF(D2183&gt;0,D2183,"")</f>
        <v/>
      </c>
    </row>
    <row r="2184" spans="1:7" x14ac:dyDescent="0.2">
      <c r="A2184" t="s">
        <v>8972</v>
      </c>
      <c r="B2184" t="s">
        <v>8294</v>
      </c>
      <c r="C2184" t="s">
        <v>362</v>
      </c>
      <c r="F2184" s="9" t="str">
        <f t="shared" si="70"/>
        <v/>
      </c>
      <c r="G2184" s="9" t="str">
        <f t="shared" si="71"/>
        <v/>
      </c>
    </row>
    <row r="2185" spans="1:7" x14ac:dyDescent="0.2">
      <c r="A2185" t="s">
        <v>8972</v>
      </c>
      <c r="B2185" t="s">
        <v>8320</v>
      </c>
      <c r="C2185" t="s">
        <v>362</v>
      </c>
      <c r="F2185" s="9" t="str">
        <f t="shared" si="70"/>
        <v/>
      </c>
      <c r="G2185" s="9" t="str">
        <f t="shared" si="71"/>
        <v/>
      </c>
    </row>
    <row r="2186" spans="1:7" x14ac:dyDescent="0.2">
      <c r="A2186" t="s">
        <v>8972</v>
      </c>
      <c r="B2186" t="s">
        <v>8303</v>
      </c>
      <c r="C2186" t="s">
        <v>362</v>
      </c>
      <c r="F2186" s="9" t="str">
        <f t="shared" si="70"/>
        <v/>
      </c>
      <c r="G2186" s="9" t="str">
        <f t="shared" si="71"/>
        <v/>
      </c>
    </row>
    <row r="2187" spans="1:7" x14ac:dyDescent="0.2">
      <c r="A2187" t="s">
        <v>8972</v>
      </c>
      <c r="B2187" t="s">
        <v>8288</v>
      </c>
      <c r="C2187" t="s">
        <v>362</v>
      </c>
      <c r="F2187" s="9" t="str">
        <f t="shared" si="70"/>
        <v/>
      </c>
      <c r="G2187" s="9" t="str">
        <f t="shared" si="71"/>
        <v/>
      </c>
    </row>
    <row r="2188" spans="1:7" x14ac:dyDescent="0.2">
      <c r="A2188" t="s">
        <v>8972</v>
      </c>
      <c r="B2188" t="s">
        <v>8265</v>
      </c>
      <c r="C2188" t="s">
        <v>362</v>
      </c>
      <c r="F2188" s="9" t="str">
        <f t="shared" si="70"/>
        <v/>
      </c>
      <c r="G2188" s="9" t="str">
        <f t="shared" si="71"/>
        <v/>
      </c>
    </row>
    <row r="2189" spans="1:7" x14ac:dyDescent="0.2">
      <c r="A2189" t="s">
        <v>8972</v>
      </c>
      <c r="B2189" t="s">
        <v>401</v>
      </c>
      <c r="C2189" t="s">
        <v>362</v>
      </c>
      <c r="F2189" s="9" t="str">
        <f t="shared" si="70"/>
        <v/>
      </c>
      <c r="G2189" s="9" t="str">
        <f t="shared" si="71"/>
        <v/>
      </c>
    </row>
    <row r="2190" spans="1:7" x14ac:dyDescent="0.2">
      <c r="A2190" t="s">
        <v>8972</v>
      </c>
      <c r="B2190" t="s">
        <v>8266</v>
      </c>
      <c r="C2190" t="s">
        <v>362</v>
      </c>
      <c r="F2190" s="9" t="str">
        <f t="shared" si="70"/>
        <v/>
      </c>
      <c r="G2190" s="9" t="str">
        <f t="shared" si="71"/>
        <v/>
      </c>
    </row>
    <row r="2191" spans="1:7" x14ac:dyDescent="0.2">
      <c r="A2191" t="s">
        <v>8972</v>
      </c>
      <c r="B2191" t="s">
        <v>403</v>
      </c>
      <c r="C2191" t="s">
        <v>362</v>
      </c>
      <c r="F2191" s="9" t="str">
        <f t="shared" si="70"/>
        <v/>
      </c>
      <c r="G2191" s="9" t="str">
        <f t="shared" si="71"/>
        <v/>
      </c>
    </row>
    <row r="2192" spans="1:7" x14ac:dyDescent="0.2">
      <c r="A2192" t="s">
        <v>8972</v>
      </c>
      <c r="B2192" t="s">
        <v>8276</v>
      </c>
      <c r="C2192" t="s">
        <v>362</v>
      </c>
      <c r="F2192" s="9" t="str">
        <f t="shared" si="70"/>
        <v/>
      </c>
      <c r="G2192" s="9" t="str">
        <f t="shared" si="71"/>
        <v/>
      </c>
    </row>
    <row r="2193" spans="1:7" x14ac:dyDescent="0.2">
      <c r="A2193" t="s">
        <v>8972</v>
      </c>
      <c r="B2193" t="s">
        <v>8323</v>
      </c>
      <c r="C2193" t="s">
        <v>362</v>
      </c>
      <c r="F2193" s="9" t="str">
        <f t="shared" si="70"/>
        <v/>
      </c>
      <c r="G2193" s="9" t="str">
        <f t="shared" si="71"/>
        <v/>
      </c>
    </row>
    <row r="2194" spans="1:7" x14ac:dyDescent="0.2">
      <c r="A2194" t="s">
        <v>8972</v>
      </c>
      <c r="B2194" t="s">
        <v>8321</v>
      </c>
      <c r="C2194" t="s">
        <v>362</v>
      </c>
      <c r="F2194" s="9" t="str">
        <f t="shared" si="70"/>
        <v/>
      </c>
      <c r="G2194" s="9" t="str">
        <f t="shared" si="71"/>
        <v/>
      </c>
    </row>
    <row r="2195" spans="1:7" x14ac:dyDescent="0.2">
      <c r="A2195" t="s">
        <v>8973</v>
      </c>
      <c r="B2195" t="s">
        <v>8308</v>
      </c>
      <c r="C2195" t="s">
        <v>362</v>
      </c>
      <c r="F2195" s="9" t="str">
        <f t="shared" si="70"/>
        <v/>
      </c>
      <c r="G2195" s="9" t="str">
        <f t="shared" si="71"/>
        <v/>
      </c>
    </row>
    <row r="2196" spans="1:7" x14ac:dyDescent="0.2">
      <c r="A2196" t="s">
        <v>8973</v>
      </c>
      <c r="B2196" t="s">
        <v>8320</v>
      </c>
      <c r="C2196" t="s">
        <v>362</v>
      </c>
      <c r="F2196" s="9" t="str">
        <f t="shared" si="70"/>
        <v/>
      </c>
      <c r="G2196" s="9" t="str">
        <f t="shared" si="71"/>
        <v/>
      </c>
    </row>
    <row r="2197" spans="1:7" x14ac:dyDescent="0.2">
      <c r="A2197" t="s">
        <v>8973</v>
      </c>
      <c r="B2197" t="s">
        <v>8303</v>
      </c>
      <c r="C2197" t="s">
        <v>362</v>
      </c>
      <c r="F2197" s="9" t="str">
        <f t="shared" si="70"/>
        <v/>
      </c>
      <c r="G2197" s="9" t="str">
        <f t="shared" si="71"/>
        <v/>
      </c>
    </row>
    <row r="2198" spans="1:7" x14ac:dyDescent="0.2">
      <c r="A2198" t="s">
        <v>8973</v>
      </c>
      <c r="B2198" t="s">
        <v>8265</v>
      </c>
      <c r="C2198" t="s">
        <v>362</v>
      </c>
      <c r="F2198" s="9" t="str">
        <f t="shared" si="70"/>
        <v/>
      </c>
      <c r="G2198" s="9" t="str">
        <f t="shared" si="71"/>
        <v/>
      </c>
    </row>
    <row r="2199" spans="1:7" x14ac:dyDescent="0.2">
      <c r="A2199" t="s">
        <v>8973</v>
      </c>
      <c r="B2199" t="s">
        <v>401</v>
      </c>
      <c r="C2199" t="s">
        <v>362</v>
      </c>
      <c r="F2199" s="9" t="str">
        <f t="shared" si="70"/>
        <v/>
      </c>
      <c r="G2199" s="9" t="str">
        <f t="shared" si="71"/>
        <v/>
      </c>
    </row>
    <row r="2200" spans="1:7" x14ac:dyDescent="0.2">
      <c r="A2200" t="s">
        <v>8973</v>
      </c>
      <c r="B2200" t="s">
        <v>8298</v>
      </c>
      <c r="C2200" t="s">
        <v>362</v>
      </c>
      <c r="F2200" s="9" t="str">
        <f t="shared" si="70"/>
        <v/>
      </c>
      <c r="G2200" s="9" t="str">
        <f t="shared" si="71"/>
        <v/>
      </c>
    </row>
    <row r="2201" spans="1:7" x14ac:dyDescent="0.2">
      <c r="A2201" t="s">
        <v>8973</v>
      </c>
      <c r="B2201" t="s">
        <v>8266</v>
      </c>
      <c r="C2201" t="s">
        <v>362</v>
      </c>
      <c r="F2201" s="9" t="str">
        <f t="shared" si="70"/>
        <v/>
      </c>
      <c r="G2201" s="9" t="str">
        <f t="shared" si="71"/>
        <v/>
      </c>
    </row>
    <row r="2202" spans="1:7" x14ac:dyDescent="0.2">
      <c r="A2202" t="s">
        <v>8973</v>
      </c>
      <c r="B2202" t="s">
        <v>403</v>
      </c>
      <c r="C2202" t="s">
        <v>362</v>
      </c>
      <c r="F2202" s="9" t="str">
        <f t="shared" si="70"/>
        <v/>
      </c>
      <c r="G2202" s="9" t="str">
        <f t="shared" si="71"/>
        <v/>
      </c>
    </row>
    <row r="2203" spans="1:7" x14ac:dyDescent="0.2">
      <c r="A2203" t="s">
        <v>8973</v>
      </c>
      <c r="B2203" t="s">
        <v>8277</v>
      </c>
      <c r="C2203" t="s">
        <v>362</v>
      </c>
      <c r="F2203" s="9" t="str">
        <f t="shared" si="70"/>
        <v/>
      </c>
      <c r="G2203" s="9" t="str">
        <f t="shared" si="71"/>
        <v/>
      </c>
    </row>
    <row r="2204" spans="1:7" x14ac:dyDescent="0.2">
      <c r="A2204" t="s">
        <v>8973</v>
      </c>
      <c r="B2204" t="s">
        <v>8323</v>
      </c>
      <c r="C2204" t="s">
        <v>362</v>
      </c>
      <c r="F2204" s="9" t="str">
        <f t="shared" si="70"/>
        <v/>
      </c>
      <c r="G2204" s="9" t="str">
        <f t="shared" si="71"/>
        <v/>
      </c>
    </row>
    <row r="2205" spans="1:7" x14ac:dyDescent="0.2">
      <c r="A2205" t="s">
        <v>8973</v>
      </c>
      <c r="B2205" t="s">
        <v>8321</v>
      </c>
      <c r="C2205" t="s">
        <v>362</v>
      </c>
      <c r="F2205" s="9" t="str">
        <f t="shared" si="70"/>
        <v/>
      </c>
      <c r="G2205" s="9" t="str">
        <f t="shared" si="71"/>
        <v/>
      </c>
    </row>
    <row r="2206" spans="1:7" x14ac:dyDescent="0.2">
      <c r="A2206" t="s">
        <v>9263</v>
      </c>
      <c r="B2206" t="s">
        <v>9414</v>
      </c>
      <c r="D2206" s="9">
        <v>-3.9767597830000001E-6</v>
      </c>
      <c r="F2206" s="9">
        <f t="shared" si="70"/>
        <v>-3.9767597830000001E-6</v>
      </c>
      <c r="G2206" s="9" t="str">
        <f t="shared" si="71"/>
        <v/>
      </c>
    </row>
    <row r="2207" spans="1:7" x14ac:dyDescent="0.2">
      <c r="A2207" t="s">
        <v>9263</v>
      </c>
      <c r="B2207" t="s">
        <v>9274</v>
      </c>
      <c r="C2207" t="s">
        <v>357</v>
      </c>
      <c r="D2207" s="9">
        <v>3.9767597830000001E-6</v>
      </c>
      <c r="F2207" s="9" t="str">
        <f t="shared" si="70"/>
        <v/>
      </c>
      <c r="G2207" s="9">
        <f t="shared" si="71"/>
        <v>3.9767597830000001E-6</v>
      </c>
    </row>
    <row r="2208" spans="1:7" x14ac:dyDescent="0.2">
      <c r="A2208" t="s">
        <v>8628</v>
      </c>
      <c r="B2208" t="s">
        <v>8307</v>
      </c>
      <c r="C2208" t="s">
        <v>358</v>
      </c>
      <c r="F2208" s="9" t="str">
        <f t="shared" si="70"/>
        <v/>
      </c>
      <c r="G2208" s="9" t="str">
        <f t="shared" si="71"/>
        <v/>
      </c>
    </row>
    <row r="2209" spans="1:7" x14ac:dyDescent="0.2">
      <c r="A2209" t="s">
        <v>8709</v>
      </c>
      <c r="B2209" t="s">
        <v>52</v>
      </c>
      <c r="C2209" t="s">
        <v>374</v>
      </c>
      <c r="F2209" s="9" t="str">
        <f t="shared" si="70"/>
        <v/>
      </c>
      <c r="G2209" s="9" t="str">
        <f t="shared" si="71"/>
        <v/>
      </c>
    </row>
    <row r="2210" spans="1:7" x14ac:dyDescent="0.2">
      <c r="A2210" t="s">
        <v>8974</v>
      </c>
      <c r="B2210" t="s">
        <v>8286</v>
      </c>
      <c r="C2210" t="s">
        <v>373</v>
      </c>
      <c r="F2210" s="9" t="str">
        <f t="shared" si="70"/>
        <v/>
      </c>
      <c r="G2210" s="9" t="str">
        <f t="shared" si="71"/>
        <v/>
      </c>
    </row>
    <row r="2211" spans="1:7" x14ac:dyDescent="0.2">
      <c r="A2211" t="s">
        <v>8974</v>
      </c>
      <c r="B2211" t="s">
        <v>52</v>
      </c>
      <c r="C2211" t="s">
        <v>373</v>
      </c>
      <c r="F2211" s="9" t="str">
        <f t="shared" si="70"/>
        <v/>
      </c>
      <c r="G2211" s="9" t="str">
        <f t="shared" si="71"/>
        <v/>
      </c>
    </row>
    <row r="2212" spans="1:7" x14ac:dyDescent="0.2">
      <c r="A2212" t="s">
        <v>8974</v>
      </c>
      <c r="B2212" t="s">
        <v>55</v>
      </c>
      <c r="C2212" t="s">
        <v>373</v>
      </c>
      <c r="F2212" s="9" t="str">
        <f t="shared" si="70"/>
        <v/>
      </c>
      <c r="G2212" s="9" t="str">
        <f t="shared" si="71"/>
        <v/>
      </c>
    </row>
    <row r="2213" spans="1:7" x14ac:dyDescent="0.2">
      <c r="A2213" t="s">
        <v>8605</v>
      </c>
      <c r="B2213" t="s">
        <v>52</v>
      </c>
      <c r="C2213" t="s">
        <v>358</v>
      </c>
      <c r="F2213" s="9" t="str">
        <f t="shared" si="70"/>
        <v/>
      </c>
      <c r="G2213" s="9" t="str">
        <f t="shared" si="71"/>
        <v/>
      </c>
    </row>
    <row r="2214" spans="1:7" x14ac:dyDescent="0.2">
      <c r="A2214" t="s">
        <v>8605</v>
      </c>
      <c r="B2214" t="s">
        <v>402</v>
      </c>
      <c r="C2214" t="s">
        <v>358</v>
      </c>
      <c r="F2214" s="9" t="str">
        <f t="shared" si="70"/>
        <v/>
      </c>
      <c r="G2214" s="9" t="str">
        <f t="shared" si="71"/>
        <v/>
      </c>
    </row>
    <row r="2215" spans="1:7" x14ac:dyDescent="0.2">
      <c r="A2215" t="s">
        <v>8605</v>
      </c>
      <c r="B2215" t="s">
        <v>8307</v>
      </c>
      <c r="C2215" t="s">
        <v>358</v>
      </c>
      <c r="F2215" s="9" t="str">
        <f t="shared" si="70"/>
        <v/>
      </c>
      <c r="G2215" s="9" t="str">
        <f t="shared" si="71"/>
        <v/>
      </c>
    </row>
    <row r="2216" spans="1:7" x14ac:dyDescent="0.2">
      <c r="A2216" t="s">
        <v>8629</v>
      </c>
      <c r="B2216" t="s">
        <v>52</v>
      </c>
      <c r="C2216" t="s">
        <v>358</v>
      </c>
      <c r="F2216" s="9" t="str">
        <f t="shared" si="70"/>
        <v/>
      </c>
      <c r="G2216" s="9" t="str">
        <f t="shared" si="71"/>
        <v/>
      </c>
    </row>
    <row r="2217" spans="1:7" x14ac:dyDescent="0.2">
      <c r="A2217" t="s">
        <v>8629</v>
      </c>
      <c r="B2217" t="s">
        <v>402</v>
      </c>
      <c r="C2217" t="s">
        <v>358</v>
      </c>
      <c r="F2217" s="9" t="str">
        <f t="shared" si="70"/>
        <v/>
      </c>
      <c r="G2217" s="9" t="str">
        <f t="shared" si="71"/>
        <v/>
      </c>
    </row>
    <row r="2218" spans="1:7" x14ac:dyDescent="0.2">
      <c r="A2218" t="s">
        <v>8629</v>
      </c>
      <c r="B2218" t="s">
        <v>480</v>
      </c>
      <c r="C2218" t="s">
        <v>358</v>
      </c>
      <c r="F2218" s="9" t="str">
        <f t="shared" si="70"/>
        <v/>
      </c>
      <c r="G2218" s="9" t="str">
        <f t="shared" si="71"/>
        <v/>
      </c>
    </row>
    <row r="2219" spans="1:7" x14ac:dyDescent="0.2">
      <c r="A2219" t="s">
        <v>8606</v>
      </c>
      <c r="B2219" t="s">
        <v>402</v>
      </c>
      <c r="C2219" t="s">
        <v>375</v>
      </c>
      <c r="F2219" s="9" t="str">
        <f t="shared" si="70"/>
        <v/>
      </c>
      <c r="G2219" s="9" t="str">
        <f t="shared" si="71"/>
        <v/>
      </c>
    </row>
    <row r="2220" spans="1:7" x14ac:dyDescent="0.2">
      <c r="A2220" t="s">
        <v>8607</v>
      </c>
      <c r="B2220" t="s">
        <v>401</v>
      </c>
      <c r="C2220" t="s">
        <v>375</v>
      </c>
      <c r="F2220" s="9" t="str">
        <f t="shared" si="70"/>
        <v/>
      </c>
      <c r="G2220" s="9" t="str">
        <f t="shared" si="71"/>
        <v/>
      </c>
    </row>
    <row r="2221" spans="1:7" x14ac:dyDescent="0.2">
      <c r="A2221" t="s">
        <v>8398</v>
      </c>
      <c r="B2221" t="s">
        <v>9415</v>
      </c>
      <c r="D2221" s="9">
        <v>-10.50000414</v>
      </c>
      <c r="F2221" s="9">
        <f t="shared" si="70"/>
        <v>-10.50000414</v>
      </c>
      <c r="G2221" s="9" t="str">
        <f t="shared" si="71"/>
        <v/>
      </c>
    </row>
    <row r="2222" spans="1:7" x14ac:dyDescent="0.2">
      <c r="A2222" t="s">
        <v>8398</v>
      </c>
      <c r="B2222" t="s">
        <v>9274</v>
      </c>
      <c r="C2222" t="s">
        <v>357</v>
      </c>
      <c r="D2222" s="9">
        <v>10.50000414</v>
      </c>
      <c r="F2222" s="9" t="str">
        <f t="shared" si="70"/>
        <v/>
      </c>
      <c r="G2222" s="9">
        <f t="shared" si="71"/>
        <v>10.50000414</v>
      </c>
    </row>
    <row r="2223" spans="1:7" x14ac:dyDescent="0.2">
      <c r="A2223" t="s">
        <v>8398</v>
      </c>
      <c r="B2223" t="s">
        <v>8792</v>
      </c>
      <c r="C2223" t="s">
        <v>357</v>
      </c>
      <c r="F2223" s="9" t="str">
        <f t="shared" si="70"/>
        <v/>
      </c>
      <c r="G2223" s="9" t="str">
        <f t="shared" si="71"/>
        <v/>
      </c>
    </row>
    <row r="2224" spans="1:7" x14ac:dyDescent="0.2">
      <c r="A2224" t="s">
        <v>8399</v>
      </c>
      <c r="B2224" t="s">
        <v>8792</v>
      </c>
      <c r="C2224" t="s">
        <v>357</v>
      </c>
      <c r="F2224" s="9" t="str">
        <f t="shared" si="70"/>
        <v/>
      </c>
      <c r="G2224" s="9" t="str">
        <f t="shared" si="71"/>
        <v/>
      </c>
    </row>
    <row r="2225" spans="1:7" x14ac:dyDescent="0.2">
      <c r="A2225" t="s">
        <v>8550</v>
      </c>
      <c r="B2225" t="s">
        <v>8348</v>
      </c>
      <c r="C2225" t="s">
        <v>362</v>
      </c>
      <c r="D2225" s="9">
        <v>6.7015931560000004</v>
      </c>
      <c r="F2225" s="9" t="str">
        <f t="shared" si="70"/>
        <v/>
      </c>
      <c r="G2225" s="9">
        <f t="shared" si="71"/>
        <v>6.7015931560000004</v>
      </c>
    </row>
    <row r="2226" spans="1:7" x14ac:dyDescent="0.2">
      <c r="A2226" t="s">
        <v>8550</v>
      </c>
      <c r="B2226" t="s">
        <v>8349</v>
      </c>
      <c r="C2226" t="s">
        <v>362</v>
      </c>
      <c r="D2226" s="9">
        <v>2.136516452E-2</v>
      </c>
      <c r="F2226" s="9" t="str">
        <f t="shared" si="70"/>
        <v/>
      </c>
      <c r="G2226" s="9">
        <f t="shared" si="71"/>
        <v>2.136516452E-2</v>
      </c>
    </row>
    <row r="2227" spans="1:7" x14ac:dyDescent="0.2">
      <c r="A2227" t="s">
        <v>8550</v>
      </c>
      <c r="B2227" t="s">
        <v>9414</v>
      </c>
      <c r="D2227" s="9">
        <v>6.2016364270000004E-16</v>
      </c>
      <c r="F2227" s="9" t="str">
        <f t="shared" si="70"/>
        <v/>
      </c>
      <c r="G2227" s="9">
        <f t="shared" si="71"/>
        <v>6.2016364270000004E-16</v>
      </c>
    </row>
    <row r="2228" spans="1:7" x14ac:dyDescent="0.2">
      <c r="A2228" t="s">
        <v>8550</v>
      </c>
      <c r="B2228" t="s">
        <v>9415</v>
      </c>
      <c r="D2228" s="9">
        <v>-6.7278076179999999</v>
      </c>
      <c r="F2228" s="9">
        <f t="shared" si="70"/>
        <v>-6.7278076179999999</v>
      </c>
      <c r="G2228" s="9" t="str">
        <f t="shared" si="71"/>
        <v/>
      </c>
    </row>
    <row r="2229" spans="1:7" x14ac:dyDescent="0.2">
      <c r="A2229" t="s">
        <v>8550</v>
      </c>
      <c r="B2229" t="s">
        <v>8347</v>
      </c>
      <c r="C2229" t="s">
        <v>362</v>
      </c>
      <c r="D2229" s="9">
        <v>4.849298137E-3</v>
      </c>
      <c r="F2229" s="9" t="str">
        <f t="shared" si="70"/>
        <v/>
      </c>
      <c r="G2229" s="9">
        <f t="shared" si="71"/>
        <v>4.849298137E-3</v>
      </c>
    </row>
    <row r="2230" spans="1:7" x14ac:dyDescent="0.2">
      <c r="A2230" t="s">
        <v>8671</v>
      </c>
      <c r="B2230" t="s">
        <v>8349</v>
      </c>
      <c r="C2230" t="s">
        <v>362</v>
      </c>
      <c r="D2230" s="9">
        <v>-7.1953446030000003E-7</v>
      </c>
      <c r="F2230" s="9">
        <f t="shared" si="70"/>
        <v>-7.1953446030000003E-7</v>
      </c>
      <c r="G2230" s="9" t="str">
        <f t="shared" si="71"/>
        <v/>
      </c>
    </row>
    <row r="2231" spans="1:7" x14ac:dyDescent="0.2">
      <c r="A2231" t="s">
        <v>8671</v>
      </c>
      <c r="B2231" t="s">
        <v>399</v>
      </c>
      <c r="C2231" t="s">
        <v>362</v>
      </c>
      <c r="D2231" s="9">
        <v>5.0022461169999996E-6</v>
      </c>
      <c r="F2231" s="9" t="str">
        <f t="shared" si="70"/>
        <v/>
      </c>
      <c r="G2231" s="9">
        <f t="shared" si="71"/>
        <v>5.0022461169999996E-6</v>
      </c>
    </row>
    <row r="2232" spans="1:7" x14ac:dyDescent="0.2">
      <c r="A2232" t="s">
        <v>8671</v>
      </c>
      <c r="B2232" t="s">
        <v>9414</v>
      </c>
      <c r="D2232" s="9">
        <v>-1.5883785430000001E-6</v>
      </c>
      <c r="F2232" s="9">
        <f t="shared" si="70"/>
        <v>-1.5883785430000001E-6</v>
      </c>
      <c r="G2232" s="9" t="str">
        <f t="shared" si="71"/>
        <v/>
      </c>
    </row>
    <row r="2233" spans="1:7" x14ac:dyDescent="0.2">
      <c r="A2233" t="s">
        <v>8671</v>
      </c>
      <c r="B2233" t="s">
        <v>9274</v>
      </c>
      <c r="C2233" t="s">
        <v>362</v>
      </c>
      <c r="D2233" s="9">
        <v>-2.6943331139999998E-6</v>
      </c>
      <c r="F2233" s="9">
        <f t="shared" si="70"/>
        <v>-2.6943331139999998E-6</v>
      </c>
      <c r="G2233" s="9" t="str">
        <f t="shared" si="71"/>
        <v/>
      </c>
    </row>
    <row r="2234" spans="1:7" x14ac:dyDescent="0.2">
      <c r="A2234" t="s">
        <v>8671</v>
      </c>
      <c r="B2234" t="s">
        <v>52</v>
      </c>
      <c r="C2234" t="s">
        <v>362</v>
      </c>
      <c r="F2234" s="9" t="str">
        <f t="shared" si="70"/>
        <v/>
      </c>
      <c r="G2234" s="9" t="str">
        <f t="shared" si="71"/>
        <v/>
      </c>
    </row>
    <row r="2235" spans="1:7" x14ac:dyDescent="0.2">
      <c r="A2235" t="s">
        <v>8671</v>
      </c>
      <c r="B2235" t="s">
        <v>401</v>
      </c>
      <c r="C2235" t="s">
        <v>362</v>
      </c>
      <c r="F2235" s="9" t="str">
        <f t="shared" si="70"/>
        <v/>
      </c>
      <c r="G2235" s="9" t="str">
        <f t="shared" si="71"/>
        <v/>
      </c>
    </row>
    <row r="2236" spans="1:7" x14ac:dyDescent="0.2">
      <c r="A2236" t="s">
        <v>8630</v>
      </c>
      <c r="B2236" t="s">
        <v>8348</v>
      </c>
      <c r="C2236" t="s">
        <v>362</v>
      </c>
      <c r="D2236" s="9">
        <v>-8.4642251520000004E-7</v>
      </c>
      <c r="F2236" s="9">
        <f t="shared" si="70"/>
        <v>-8.4642251520000004E-7</v>
      </c>
      <c r="G2236" s="9" t="str">
        <f t="shared" si="71"/>
        <v/>
      </c>
    </row>
    <row r="2237" spans="1:7" x14ac:dyDescent="0.2">
      <c r="A2237" t="s">
        <v>8630</v>
      </c>
      <c r="B2237" t="s">
        <v>8349</v>
      </c>
      <c r="C2237" t="s">
        <v>362</v>
      </c>
      <c r="D2237" s="9">
        <v>-9.3711340919999997E-7</v>
      </c>
      <c r="F2237" s="9">
        <f t="shared" si="70"/>
        <v>-9.3711340919999997E-7</v>
      </c>
      <c r="G2237" s="9" t="str">
        <f t="shared" si="71"/>
        <v/>
      </c>
    </row>
    <row r="2238" spans="1:7" x14ac:dyDescent="0.2">
      <c r="A2238" t="s">
        <v>8630</v>
      </c>
      <c r="B2238" t="s">
        <v>8299</v>
      </c>
      <c r="C2238" t="s">
        <v>362</v>
      </c>
      <c r="D2238" s="9">
        <v>-1.592090233E-6</v>
      </c>
      <c r="F2238" s="9">
        <f t="shared" si="70"/>
        <v>-1.592090233E-6</v>
      </c>
      <c r="G2238" s="9" t="str">
        <f t="shared" si="71"/>
        <v/>
      </c>
    </row>
    <row r="2239" spans="1:7" x14ac:dyDescent="0.2">
      <c r="A2239" t="s">
        <v>8630</v>
      </c>
      <c r="B2239" t="s">
        <v>8314</v>
      </c>
      <c r="C2239" t="s">
        <v>362</v>
      </c>
      <c r="D2239" s="9">
        <v>3.6544810099999998E-6</v>
      </c>
      <c r="F2239" s="9" t="str">
        <f t="shared" si="70"/>
        <v/>
      </c>
      <c r="G2239" s="9">
        <f t="shared" si="71"/>
        <v>3.6544810099999998E-6</v>
      </c>
    </row>
    <row r="2240" spans="1:7" x14ac:dyDescent="0.2">
      <c r="A2240" t="s">
        <v>8630</v>
      </c>
      <c r="B2240" t="s">
        <v>9414</v>
      </c>
      <c r="D2240" s="9">
        <v>-3.2605893560000001E-6</v>
      </c>
      <c r="F2240" s="9">
        <f t="shared" si="70"/>
        <v>-3.2605893560000001E-6</v>
      </c>
      <c r="G2240" s="9" t="str">
        <f t="shared" si="71"/>
        <v/>
      </c>
    </row>
    <row r="2241" spans="1:7" x14ac:dyDescent="0.2">
      <c r="A2241" t="s">
        <v>8630</v>
      </c>
      <c r="B2241" t="s">
        <v>52</v>
      </c>
      <c r="C2241" t="s">
        <v>362</v>
      </c>
      <c r="F2241" s="9" t="str">
        <f t="shared" si="70"/>
        <v/>
      </c>
      <c r="G2241" s="9" t="str">
        <f t="shared" si="71"/>
        <v/>
      </c>
    </row>
    <row r="2242" spans="1:7" x14ac:dyDescent="0.2">
      <c r="A2242" t="s">
        <v>8630</v>
      </c>
      <c r="B2242" t="s">
        <v>402</v>
      </c>
      <c r="C2242" t="s">
        <v>362</v>
      </c>
      <c r="F2242" s="9" t="str">
        <f t="shared" si="70"/>
        <v/>
      </c>
      <c r="G2242" s="9" t="str">
        <f t="shared" si="71"/>
        <v/>
      </c>
    </row>
    <row r="2243" spans="1:7" x14ac:dyDescent="0.2">
      <c r="A2243" t="s">
        <v>8630</v>
      </c>
      <c r="B2243" t="s">
        <v>8268</v>
      </c>
      <c r="C2243" t="s">
        <v>362</v>
      </c>
      <c r="D2243" s="9">
        <v>-1.439701636E-6</v>
      </c>
      <c r="F2243" s="9">
        <f t="shared" si="70"/>
        <v>-1.439701636E-6</v>
      </c>
      <c r="G2243" s="9" t="str">
        <f t="shared" si="71"/>
        <v/>
      </c>
    </row>
    <row r="2244" spans="1:7" x14ac:dyDescent="0.2">
      <c r="A2244" t="s">
        <v>8630</v>
      </c>
      <c r="B2244" t="s">
        <v>424</v>
      </c>
      <c r="C2244" t="s">
        <v>362</v>
      </c>
      <c r="D2244" s="9">
        <v>3.3017394989999999E-6</v>
      </c>
      <c r="F2244" s="9" t="str">
        <f t="shared" si="70"/>
        <v/>
      </c>
      <c r="G2244" s="9">
        <f t="shared" si="71"/>
        <v>3.3017394989999999E-6</v>
      </c>
    </row>
    <row r="2245" spans="1:7" x14ac:dyDescent="0.2">
      <c r="A2245" t="s">
        <v>8630</v>
      </c>
      <c r="B2245" t="s">
        <v>8347</v>
      </c>
      <c r="C2245" t="s">
        <v>362</v>
      </c>
      <c r="D2245" s="9">
        <v>-9.3318956359999998E-7</v>
      </c>
      <c r="F2245" s="9">
        <f t="shared" si="70"/>
        <v>-9.3318956359999998E-7</v>
      </c>
      <c r="G2245" s="9" t="str">
        <f t="shared" si="71"/>
        <v/>
      </c>
    </row>
    <row r="2246" spans="1:7" x14ac:dyDescent="0.2">
      <c r="A2246" t="s">
        <v>8630</v>
      </c>
      <c r="B2246" t="s">
        <v>8300</v>
      </c>
      <c r="C2246" t="s">
        <v>362</v>
      </c>
      <c r="D2246" s="9">
        <v>-1.587362827E-6</v>
      </c>
      <c r="F2246" s="9">
        <f t="shared" si="70"/>
        <v>-1.587362827E-6</v>
      </c>
      <c r="G2246" s="9" t="str">
        <f t="shared" si="71"/>
        <v/>
      </c>
    </row>
    <row r="2247" spans="1:7" x14ac:dyDescent="0.2">
      <c r="A2247" t="s">
        <v>8630</v>
      </c>
      <c r="B2247" t="s">
        <v>8316</v>
      </c>
      <c r="C2247" t="s">
        <v>362</v>
      </c>
      <c r="D2247" s="9">
        <v>3.6402490319999999E-6</v>
      </c>
      <c r="F2247" s="9" t="str">
        <f t="shared" ref="F2247:F2310" si="72">IF(D2247&lt;0,D2247,"")</f>
        <v/>
      </c>
      <c r="G2247" s="9">
        <f t="shared" ref="G2247:G2310" si="73">IF(D2247&gt;0,D2247,"")</f>
        <v>3.6402490319999999E-6</v>
      </c>
    </row>
    <row r="2248" spans="1:7" x14ac:dyDescent="0.2">
      <c r="A2248" t="s">
        <v>8712</v>
      </c>
      <c r="B2248" t="s">
        <v>9415</v>
      </c>
      <c r="D2248" s="9">
        <v>-0.19710079589999999</v>
      </c>
      <c r="F2248" s="9">
        <f t="shared" si="72"/>
        <v>-0.19710079589999999</v>
      </c>
      <c r="G2248" s="9" t="str">
        <f t="shared" si="73"/>
        <v/>
      </c>
    </row>
    <row r="2249" spans="1:7" x14ac:dyDescent="0.2">
      <c r="A2249" t="s">
        <v>8712</v>
      </c>
      <c r="B2249" t="s">
        <v>8322</v>
      </c>
      <c r="C2249" t="s">
        <v>363</v>
      </c>
      <c r="D2249" s="9">
        <v>2.8765456639999998E-3</v>
      </c>
      <c r="F2249" s="9" t="str">
        <f t="shared" si="72"/>
        <v/>
      </c>
      <c r="G2249" s="9">
        <f t="shared" si="73"/>
        <v>2.8765456639999998E-3</v>
      </c>
    </row>
    <row r="2250" spans="1:7" x14ac:dyDescent="0.2">
      <c r="A2250" t="s">
        <v>8712</v>
      </c>
      <c r="B2250" t="s">
        <v>8274</v>
      </c>
      <c r="C2250" t="s">
        <v>363</v>
      </c>
      <c r="D2250" s="9">
        <v>1.885107753E-2</v>
      </c>
      <c r="F2250" s="9" t="str">
        <f t="shared" si="72"/>
        <v/>
      </c>
      <c r="G2250" s="9">
        <f t="shared" si="73"/>
        <v>1.885107753E-2</v>
      </c>
    </row>
    <row r="2251" spans="1:7" x14ac:dyDescent="0.2">
      <c r="A2251" t="s">
        <v>8712</v>
      </c>
      <c r="B2251" t="s">
        <v>8267</v>
      </c>
      <c r="C2251" t="s">
        <v>363</v>
      </c>
      <c r="D2251" s="9">
        <v>0.1753731727</v>
      </c>
      <c r="F2251" s="9" t="str">
        <f t="shared" si="72"/>
        <v/>
      </c>
      <c r="G2251" s="9">
        <f t="shared" si="73"/>
        <v>0.1753731727</v>
      </c>
    </row>
    <row r="2252" spans="1:7" x14ac:dyDescent="0.2">
      <c r="A2252" t="s">
        <v>8975</v>
      </c>
      <c r="B2252" t="s">
        <v>401</v>
      </c>
      <c r="C2252" t="s">
        <v>360</v>
      </c>
      <c r="F2252" s="9" t="str">
        <f t="shared" si="72"/>
        <v/>
      </c>
      <c r="G2252" s="9" t="str">
        <f t="shared" si="73"/>
        <v/>
      </c>
    </row>
    <row r="2253" spans="1:7" x14ac:dyDescent="0.2">
      <c r="A2253" t="s">
        <v>8976</v>
      </c>
      <c r="B2253" t="s">
        <v>8307</v>
      </c>
      <c r="C2253" t="s">
        <v>360</v>
      </c>
      <c r="F2253" s="9" t="str">
        <f t="shared" si="72"/>
        <v/>
      </c>
      <c r="G2253" s="9" t="str">
        <f t="shared" si="73"/>
        <v/>
      </c>
    </row>
    <row r="2254" spans="1:7" x14ac:dyDescent="0.2">
      <c r="A2254" t="s">
        <v>8977</v>
      </c>
      <c r="B2254" t="s">
        <v>54</v>
      </c>
      <c r="C2254" t="s">
        <v>362</v>
      </c>
      <c r="F2254" s="9" t="str">
        <f t="shared" si="72"/>
        <v/>
      </c>
      <c r="G2254" s="9" t="str">
        <f t="shared" si="73"/>
        <v/>
      </c>
    </row>
    <row r="2255" spans="1:7" x14ac:dyDescent="0.2">
      <c r="A2255" t="s">
        <v>8977</v>
      </c>
      <c r="B2255" t="s">
        <v>52</v>
      </c>
      <c r="C2255" t="s">
        <v>362</v>
      </c>
      <c r="F2255" s="9" t="str">
        <f t="shared" si="72"/>
        <v/>
      </c>
      <c r="G2255" s="9" t="str">
        <f t="shared" si="73"/>
        <v/>
      </c>
    </row>
    <row r="2256" spans="1:7" x14ac:dyDescent="0.2">
      <c r="A2256" t="s">
        <v>8977</v>
      </c>
      <c r="B2256" t="s">
        <v>402</v>
      </c>
      <c r="C2256" t="s">
        <v>362</v>
      </c>
      <c r="F2256" s="9" t="str">
        <f t="shared" si="72"/>
        <v/>
      </c>
      <c r="G2256" s="9" t="str">
        <f t="shared" si="73"/>
        <v/>
      </c>
    </row>
    <row r="2257" spans="1:7" x14ac:dyDescent="0.2">
      <c r="A2257" t="s">
        <v>8977</v>
      </c>
      <c r="B2257" t="s">
        <v>8316</v>
      </c>
      <c r="C2257" t="s">
        <v>362</v>
      </c>
      <c r="F2257" s="9" t="str">
        <f t="shared" si="72"/>
        <v/>
      </c>
      <c r="G2257" s="9" t="str">
        <f t="shared" si="73"/>
        <v/>
      </c>
    </row>
    <row r="2258" spans="1:7" x14ac:dyDescent="0.2">
      <c r="A2258" t="s">
        <v>8977</v>
      </c>
      <c r="B2258" t="s">
        <v>8995</v>
      </c>
      <c r="C2258" t="s">
        <v>362</v>
      </c>
      <c r="F2258" s="9" t="str">
        <f t="shared" si="72"/>
        <v/>
      </c>
      <c r="G2258" s="9" t="str">
        <f t="shared" si="73"/>
        <v/>
      </c>
    </row>
    <row r="2259" spans="1:7" x14ac:dyDescent="0.2">
      <c r="A2259" t="s">
        <v>8978</v>
      </c>
      <c r="B2259" t="s">
        <v>52</v>
      </c>
      <c r="C2259" t="s">
        <v>362</v>
      </c>
      <c r="F2259" s="9" t="str">
        <f t="shared" si="72"/>
        <v/>
      </c>
      <c r="G2259" s="9" t="str">
        <f t="shared" si="73"/>
        <v/>
      </c>
    </row>
    <row r="2260" spans="1:7" x14ac:dyDescent="0.2">
      <c r="A2260" t="s">
        <v>8978</v>
      </c>
      <c r="B2260" t="s">
        <v>8280</v>
      </c>
      <c r="C2260" t="s">
        <v>362</v>
      </c>
      <c r="F2260" s="9" t="str">
        <f t="shared" si="72"/>
        <v/>
      </c>
      <c r="G2260" s="9" t="str">
        <f t="shared" si="73"/>
        <v/>
      </c>
    </row>
    <row r="2261" spans="1:7" x14ac:dyDescent="0.2">
      <c r="A2261" t="s">
        <v>8978</v>
      </c>
      <c r="B2261" t="s">
        <v>8995</v>
      </c>
      <c r="C2261" t="s">
        <v>362</v>
      </c>
      <c r="F2261" s="9" t="str">
        <f t="shared" si="72"/>
        <v/>
      </c>
      <c r="G2261" s="9" t="str">
        <f t="shared" si="73"/>
        <v/>
      </c>
    </row>
    <row r="2262" spans="1:7" x14ac:dyDescent="0.2">
      <c r="A2262" t="s">
        <v>8608</v>
      </c>
      <c r="B2262" t="s">
        <v>52</v>
      </c>
      <c r="C2262" t="s">
        <v>360</v>
      </c>
      <c r="F2262" s="9" t="str">
        <f t="shared" si="72"/>
        <v/>
      </c>
      <c r="G2262" s="9" t="str">
        <f t="shared" si="73"/>
        <v/>
      </c>
    </row>
    <row r="2263" spans="1:7" x14ac:dyDescent="0.2">
      <c r="A2263" t="s">
        <v>8449</v>
      </c>
      <c r="B2263" t="s">
        <v>52</v>
      </c>
      <c r="C2263" t="s">
        <v>362</v>
      </c>
      <c r="F2263" s="9" t="str">
        <f t="shared" si="72"/>
        <v/>
      </c>
      <c r="G2263" s="9" t="str">
        <f t="shared" si="73"/>
        <v/>
      </c>
    </row>
    <row r="2264" spans="1:7" x14ac:dyDescent="0.2">
      <c r="A2264" t="s">
        <v>8449</v>
      </c>
      <c r="B2264" t="s">
        <v>8280</v>
      </c>
      <c r="C2264" t="s">
        <v>362</v>
      </c>
      <c r="F2264" s="9" t="str">
        <f t="shared" si="72"/>
        <v/>
      </c>
      <c r="G2264" s="9" t="str">
        <f t="shared" si="73"/>
        <v/>
      </c>
    </row>
    <row r="2265" spans="1:7" x14ac:dyDescent="0.2">
      <c r="A2265" t="s">
        <v>8449</v>
      </c>
      <c r="B2265" t="s">
        <v>8995</v>
      </c>
      <c r="C2265" t="s">
        <v>362</v>
      </c>
      <c r="F2265" s="9" t="str">
        <f t="shared" si="72"/>
        <v/>
      </c>
      <c r="G2265" s="9" t="str">
        <f t="shared" si="73"/>
        <v/>
      </c>
    </row>
    <row r="2266" spans="1:7" x14ac:dyDescent="0.2">
      <c r="A2266" t="s">
        <v>8609</v>
      </c>
      <c r="B2266" t="s">
        <v>54</v>
      </c>
      <c r="C2266" t="s">
        <v>362</v>
      </c>
      <c r="D2266" s="9">
        <v>1.154535769E-7</v>
      </c>
      <c r="F2266" s="9" t="str">
        <f t="shared" si="72"/>
        <v/>
      </c>
      <c r="G2266" s="9">
        <f t="shared" si="73"/>
        <v>1.154535769E-7</v>
      </c>
    </row>
    <row r="2267" spans="1:7" x14ac:dyDescent="0.2">
      <c r="A2267" t="s">
        <v>8609</v>
      </c>
      <c r="B2267" t="s">
        <v>9414</v>
      </c>
      <c r="D2267" s="9">
        <v>-8.2986927989999997E-7</v>
      </c>
      <c r="F2267" s="9">
        <f t="shared" si="72"/>
        <v>-8.2986927989999997E-7</v>
      </c>
      <c r="G2267" s="9" t="str">
        <f t="shared" si="73"/>
        <v/>
      </c>
    </row>
    <row r="2268" spans="1:7" x14ac:dyDescent="0.2">
      <c r="A2268" t="s">
        <v>8609</v>
      </c>
      <c r="B2268" t="s">
        <v>52</v>
      </c>
      <c r="C2268" t="s">
        <v>362</v>
      </c>
      <c r="F2268" s="9" t="str">
        <f t="shared" si="72"/>
        <v/>
      </c>
      <c r="G2268" s="9" t="str">
        <f t="shared" si="73"/>
        <v/>
      </c>
    </row>
    <row r="2269" spans="1:7" x14ac:dyDescent="0.2">
      <c r="A2269" t="s">
        <v>8609</v>
      </c>
      <c r="B2269" t="s">
        <v>402</v>
      </c>
      <c r="C2269" t="s">
        <v>362</v>
      </c>
      <c r="F2269" s="9" t="str">
        <f t="shared" si="72"/>
        <v/>
      </c>
      <c r="G2269" s="9" t="str">
        <f t="shared" si="73"/>
        <v/>
      </c>
    </row>
    <row r="2270" spans="1:7" x14ac:dyDescent="0.2">
      <c r="A2270" t="s">
        <v>8609</v>
      </c>
      <c r="B2270" t="s">
        <v>8316</v>
      </c>
      <c r="C2270" t="s">
        <v>362</v>
      </c>
      <c r="D2270" s="9">
        <v>-1.250208782E-6</v>
      </c>
      <c r="F2270" s="9">
        <f t="shared" si="72"/>
        <v>-1.250208782E-6</v>
      </c>
      <c r="G2270" s="9" t="str">
        <f t="shared" si="73"/>
        <v/>
      </c>
    </row>
    <row r="2271" spans="1:7" x14ac:dyDescent="0.2">
      <c r="A2271" t="s">
        <v>8609</v>
      </c>
      <c r="B2271" t="s">
        <v>8995</v>
      </c>
      <c r="C2271" t="s">
        <v>362</v>
      </c>
      <c r="D2271" s="9">
        <v>1.964624485E-6</v>
      </c>
      <c r="F2271" s="9" t="str">
        <f t="shared" si="72"/>
        <v/>
      </c>
      <c r="G2271" s="9">
        <f t="shared" si="73"/>
        <v>1.964624485E-6</v>
      </c>
    </row>
    <row r="2272" spans="1:7" x14ac:dyDescent="0.2">
      <c r="A2272" t="s">
        <v>8674</v>
      </c>
      <c r="B2272" t="s">
        <v>52</v>
      </c>
      <c r="C2272" t="s">
        <v>362</v>
      </c>
      <c r="F2272" s="9" t="str">
        <f t="shared" si="72"/>
        <v/>
      </c>
      <c r="G2272" s="9" t="str">
        <f t="shared" si="73"/>
        <v/>
      </c>
    </row>
    <row r="2273" spans="1:7" x14ac:dyDescent="0.2">
      <c r="A2273" t="s">
        <v>8674</v>
      </c>
      <c r="B2273" t="s">
        <v>8279</v>
      </c>
      <c r="C2273" t="s">
        <v>362</v>
      </c>
      <c r="F2273" s="9" t="str">
        <f t="shared" si="72"/>
        <v/>
      </c>
      <c r="G2273" s="9" t="str">
        <f t="shared" si="73"/>
        <v/>
      </c>
    </row>
    <row r="2274" spans="1:7" x14ac:dyDescent="0.2">
      <c r="A2274" t="s">
        <v>8674</v>
      </c>
      <c r="B2274" t="s">
        <v>480</v>
      </c>
      <c r="C2274" t="s">
        <v>362</v>
      </c>
      <c r="F2274" s="9" t="str">
        <f t="shared" si="72"/>
        <v/>
      </c>
      <c r="G2274" s="9" t="str">
        <f t="shared" si="73"/>
        <v/>
      </c>
    </row>
    <row r="2275" spans="1:7" x14ac:dyDescent="0.2">
      <c r="A2275" t="s">
        <v>8674</v>
      </c>
      <c r="B2275" t="s">
        <v>55</v>
      </c>
      <c r="C2275" t="s">
        <v>362</v>
      </c>
      <c r="F2275" s="9" t="str">
        <f t="shared" si="72"/>
        <v/>
      </c>
      <c r="G2275" s="9" t="str">
        <f t="shared" si="73"/>
        <v/>
      </c>
    </row>
    <row r="2276" spans="1:7" x14ac:dyDescent="0.2">
      <c r="A2276" t="s">
        <v>8674</v>
      </c>
      <c r="B2276" t="s">
        <v>8995</v>
      </c>
      <c r="C2276" t="s">
        <v>362</v>
      </c>
      <c r="F2276" s="9" t="str">
        <f t="shared" si="72"/>
        <v/>
      </c>
      <c r="G2276" s="9" t="str">
        <f t="shared" si="73"/>
        <v/>
      </c>
    </row>
    <row r="2277" spans="1:7" x14ac:dyDescent="0.2">
      <c r="A2277" t="s">
        <v>8686</v>
      </c>
      <c r="B2277" t="s">
        <v>399</v>
      </c>
      <c r="C2277" t="s">
        <v>362</v>
      </c>
      <c r="D2277" s="9">
        <v>1.3054673930000001E-5</v>
      </c>
      <c r="F2277" s="9" t="str">
        <f t="shared" si="72"/>
        <v/>
      </c>
      <c r="G2277" s="9">
        <f t="shared" si="73"/>
        <v>1.3054673930000001E-5</v>
      </c>
    </row>
    <row r="2278" spans="1:7" x14ac:dyDescent="0.2">
      <c r="A2278" t="s">
        <v>8686</v>
      </c>
      <c r="B2278" t="s">
        <v>8314</v>
      </c>
      <c r="C2278" t="s">
        <v>362</v>
      </c>
      <c r="D2278" s="9">
        <v>-9.0814489609999992E-6</v>
      </c>
      <c r="F2278" s="9">
        <f t="shared" si="72"/>
        <v>-9.0814489609999992E-6</v>
      </c>
      <c r="G2278" s="9" t="str">
        <f t="shared" si="73"/>
        <v/>
      </c>
    </row>
    <row r="2279" spans="1:7" x14ac:dyDescent="0.2">
      <c r="A2279" t="s">
        <v>8686</v>
      </c>
      <c r="B2279" t="s">
        <v>8315</v>
      </c>
      <c r="C2279" t="s">
        <v>362</v>
      </c>
      <c r="D2279" s="9">
        <v>-1.4048242470000001E-6</v>
      </c>
      <c r="F2279" s="9">
        <f t="shared" si="72"/>
        <v>-1.4048242470000001E-6</v>
      </c>
      <c r="G2279" s="9" t="str">
        <f t="shared" si="73"/>
        <v/>
      </c>
    </row>
    <row r="2280" spans="1:7" x14ac:dyDescent="0.2">
      <c r="A2280" t="s">
        <v>8686</v>
      </c>
      <c r="B2280" t="s">
        <v>9414</v>
      </c>
      <c r="D2280" s="9">
        <v>-2.568400719E-6</v>
      </c>
      <c r="F2280" s="9">
        <f t="shared" si="72"/>
        <v>-2.568400719E-6</v>
      </c>
      <c r="G2280" s="9" t="str">
        <f t="shared" si="73"/>
        <v/>
      </c>
    </row>
    <row r="2281" spans="1:7" x14ac:dyDescent="0.2">
      <c r="A2281" t="s">
        <v>8686</v>
      </c>
      <c r="B2281" t="s">
        <v>52</v>
      </c>
      <c r="C2281" t="s">
        <v>362</v>
      </c>
      <c r="F2281" s="9" t="str">
        <f t="shared" si="72"/>
        <v/>
      </c>
      <c r="G2281" s="9" t="str">
        <f t="shared" si="73"/>
        <v/>
      </c>
    </row>
    <row r="2282" spans="1:7" x14ac:dyDescent="0.2">
      <c r="A2282" t="s">
        <v>8686</v>
      </c>
      <c r="B2282" t="s">
        <v>55</v>
      </c>
      <c r="C2282" t="s">
        <v>362</v>
      </c>
      <c r="F2282" s="9" t="str">
        <f t="shared" si="72"/>
        <v/>
      </c>
      <c r="G2282" s="9" t="str">
        <f t="shared" si="73"/>
        <v/>
      </c>
    </row>
    <row r="2283" spans="1:7" x14ac:dyDescent="0.2">
      <c r="F2283" s="9" t="str">
        <f t="shared" si="72"/>
        <v/>
      </c>
      <c r="G2283" s="9" t="str">
        <f t="shared" si="73"/>
        <v/>
      </c>
    </row>
    <row r="2284" spans="1:7" x14ac:dyDescent="0.2">
      <c r="F2284" s="9" t="str">
        <f t="shared" si="72"/>
        <v/>
      </c>
      <c r="G2284" s="9" t="str">
        <f t="shared" si="73"/>
        <v/>
      </c>
    </row>
    <row r="2285" spans="1:7" x14ac:dyDescent="0.2">
      <c r="F2285" s="9" t="str">
        <f t="shared" si="72"/>
        <v/>
      </c>
      <c r="G2285" s="9" t="str">
        <f t="shared" si="73"/>
        <v/>
      </c>
    </row>
    <row r="2286" spans="1:7" x14ac:dyDescent="0.2">
      <c r="F2286" s="9" t="str">
        <f t="shared" si="72"/>
        <v/>
      </c>
      <c r="G2286" s="9" t="str">
        <f t="shared" si="73"/>
        <v/>
      </c>
    </row>
    <row r="2287" spans="1:7" x14ac:dyDescent="0.2">
      <c r="F2287" s="9" t="str">
        <f t="shared" si="72"/>
        <v/>
      </c>
      <c r="G2287" s="9" t="str">
        <f t="shared" si="73"/>
        <v/>
      </c>
    </row>
    <row r="2288" spans="1:7" x14ac:dyDescent="0.2">
      <c r="F2288" s="9" t="str">
        <f t="shared" si="72"/>
        <v/>
      </c>
      <c r="G2288" s="9" t="str">
        <f t="shared" si="73"/>
        <v/>
      </c>
    </row>
    <row r="2289" spans="6:7" x14ac:dyDescent="0.2">
      <c r="F2289" s="9" t="str">
        <f t="shared" si="72"/>
        <v/>
      </c>
      <c r="G2289" s="9" t="str">
        <f t="shared" si="73"/>
        <v/>
      </c>
    </row>
    <row r="2290" spans="6:7" x14ac:dyDescent="0.2">
      <c r="F2290" s="9" t="str">
        <f t="shared" si="72"/>
        <v/>
      </c>
      <c r="G2290" s="9" t="str">
        <f t="shared" si="73"/>
        <v/>
      </c>
    </row>
    <row r="2291" spans="6:7" x14ac:dyDescent="0.2">
      <c r="F2291" s="9" t="str">
        <f t="shared" si="72"/>
        <v/>
      </c>
      <c r="G2291" s="9" t="str">
        <f t="shared" si="73"/>
        <v/>
      </c>
    </row>
    <row r="2292" spans="6:7" x14ac:dyDescent="0.2">
      <c r="F2292" s="9" t="str">
        <f t="shared" si="72"/>
        <v/>
      </c>
      <c r="G2292" s="9" t="str">
        <f t="shared" si="73"/>
        <v/>
      </c>
    </row>
    <row r="2293" spans="6:7" x14ac:dyDescent="0.2">
      <c r="F2293" s="9" t="str">
        <f t="shared" si="72"/>
        <v/>
      </c>
      <c r="G2293" s="9" t="str">
        <f t="shared" si="73"/>
        <v/>
      </c>
    </row>
    <row r="2294" spans="6:7" x14ac:dyDescent="0.2">
      <c r="F2294" s="9" t="str">
        <f t="shared" si="72"/>
        <v/>
      </c>
      <c r="G2294" s="9" t="str">
        <f t="shared" si="73"/>
        <v/>
      </c>
    </row>
    <row r="2295" spans="6:7" x14ac:dyDescent="0.2">
      <c r="F2295" s="9" t="str">
        <f t="shared" si="72"/>
        <v/>
      </c>
      <c r="G2295" s="9" t="str">
        <f t="shared" si="73"/>
        <v/>
      </c>
    </row>
    <row r="2296" spans="6:7" x14ac:dyDescent="0.2">
      <c r="F2296" s="9" t="str">
        <f t="shared" si="72"/>
        <v/>
      </c>
      <c r="G2296" s="9" t="str">
        <f t="shared" si="73"/>
        <v/>
      </c>
    </row>
    <row r="2297" spans="6:7" x14ac:dyDescent="0.2">
      <c r="F2297" s="9" t="str">
        <f t="shared" si="72"/>
        <v/>
      </c>
      <c r="G2297" s="9" t="str">
        <f t="shared" si="73"/>
        <v/>
      </c>
    </row>
    <row r="2298" spans="6:7" x14ac:dyDescent="0.2">
      <c r="F2298" s="9" t="str">
        <f t="shared" si="72"/>
        <v/>
      </c>
      <c r="G2298" s="9" t="str">
        <f t="shared" si="73"/>
        <v/>
      </c>
    </row>
    <row r="2299" spans="6:7" x14ac:dyDescent="0.2">
      <c r="F2299" s="9" t="str">
        <f t="shared" si="72"/>
        <v/>
      </c>
      <c r="G2299" s="9" t="str">
        <f t="shared" si="73"/>
        <v/>
      </c>
    </row>
    <row r="2300" spans="6:7" x14ac:dyDescent="0.2">
      <c r="F2300" s="9" t="str">
        <f t="shared" si="72"/>
        <v/>
      </c>
      <c r="G2300" s="9" t="str">
        <f t="shared" si="73"/>
        <v/>
      </c>
    </row>
    <row r="2301" spans="6:7" x14ac:dyDescent="0.2">
      <c r="F2301" s="9" t="str">
        <f t="shared" si="72"/>
        <v/>
      </c>
      <c r="G2301" s="9" t="str">
        <f t="shared" si="73"/>
        <v/>
      </c>
    </row>
    <row r="2302" spans="6:7" x14ac:dyDescent="0.2">
      <c r="F2302" s="9" t="str">
        <f t="shared" si="72"/>
        <v/>
      </c>
      <c r="G2302" s="9" t="str">
        <f t="shared" si="73"/>
        <v/>
      </c>
    </row>
    <row r="2303" spans="6:7" x14ac:dyDescent="0.2">
      <c r="F2303" s="9" t="str">
        <f t="shared" si="72"/>
        <v/>
      </c>
      <c r="G2303" s="9" t="str">
        <f t="shared" si="73"/>
        <v/>
      </c>
    </row>
    <row r="2304" spans="6:7" x14ac:dyDescent="0.2">
      <c r="F2304" s="9" t="str">
        <f t="shared" si="72"/>
        <v/>
      </c>
      <c r="G2304" s="9" t="str">
        <f t="shared" si="73"/>
        <v/>
      </c>
    </row>
    <row r="2305" spans="6:7" x14ac:dyDescent="0.2">
      <c r="F2305" s="9" t="str">
        <f t="shared" si="72"/>
        <v/>
      </c>
      <c r="G2305" s="9" t="str">
        <f t="shared" si="73"/>
        <v/>
      </c>
    </row>
    <row r="2306" spans="6:7" x14ac:dyDescent="0.2">
      <c r="F2306" s="9" t="str">
        <f t="shared" si="72"/>
        <v/>
      </c>
      <c r="G2306" s="9" t="str">
        <f t="shared" si="73"/>
        <v/>
      </c>
    </row>
    <row r="2307" spans="6:7" x14ac:dyDescent="0.2">
      <c r="F2307" s="9" t="str">
        <f t="shared" si="72"/>
        <v/>
      </c>
      <c r="G2307" s="9" t="str">
        <f t="shared" si="73"/>
        <v/>
      </c>
    </row>
    <row r="2308" spans="6:7" x14ac:dyDescent="0.2">
      <c r="F2308" s="9" t="str">
        <f t="shared" si="72"/>
        <v/>
      </c>
      <c r="G2308" s="9" t="str">
        <f t="shared" si="73"/>
        <v/>
      </c>
    </row>
    <row r="2309" spans="6:7" x14ac:dyDescent="0.2">
      <c r="F2309" s="9" t="str">
        <f t="shared" si="72"/>
        <v/>
      </c>
      <c r="G2309" s="9" t="str">
        <f t="shared" si="73"/>
        <v/>
      </c>
    </row>
    <row r="2310" spans="6:7" x14ac:dyDescent="0.2">
      <c r="F2310" s="9" t="str">
        <f t="shared" si="72"/>
        <v/>
      </c>
      <c r="G2310" s="9" t="str">
        <f t="shared" si="73"/>
        <v/>
      </c>
    </row>
    <row r="2311" spans="6:7" x14ac:dyDescent="0.2">
      <c r="F2311" s="9" t="str">
        <f t="shared" ref="F2311:F2374" si="74">IF(D2311&lt;0,D2311,"")</f>
        <v/>
      </c>
      <c r="G2311" s="9" t="str">
        <f t="shared" ref="G2311:G2374" si="75">IF(D2311&gt;0,D2311,"")</f>
        <v/>
      </c>
    </row>
    <row r="2312" spans="6:7" x14ac:dyDescent="0.2">
      <c r="F2312" s="9" t="str">
        <f t="shared" si="74"/>
        <v/>
      </c>
      <c r="G2312" s="9" t="str">
        <f t="shared" si="75"/>
        <v/>
      </c>
    </row>
    <row r="2313" spans="6:7" x14ac:dyDescent="0.2">
      <c r="F2313" s="9" t="str">
        <f t="shared" si="74"/>
        <v/>
      </c>
      <c r="G2313" s="9" t="str">
        <f t="shared" si="75"/>
        <v/>
      </c>
    </row>
    <row r="2314" spans="6:7" x14ac:dyDescent="0.2">
      <c r="F2314" s="9" t="str">
        <f t="shared" si="74"/>
        <v/>
      </c>
      <c r="G2314" s="9" t="str">
        <f t="shared" si="75"/>
        <v/>
      </c>
    </row>
    <row r="2315" spans="6:7" x14ac:dyDescent="0.2">
      <c r="F2315" s="9" t="str">
        <f t="shared" si="74"/>
        <v/>
      </c>
      <c r="G2315" s="9" t="str">
        <f t="shared" si="75"/>
        <v/>
      </c>
    </row>
    <row r="2316" spans="6:7" x14ac:dyDescent="0.2">
      <c r="F2316" s="9" t="str">
        <f t="shared" si="74"/>
        <v/>
      </c>
      <c r="G2316" s="9" t="str">
        <f t="shared" si="75"/>
        <v/>
      </c>
    </row>
    <row r="2317" spans="6:7" x14ac:dyDescent="0.2">
      <c r="F2317" s="9" t="str">
        <f t="shared" si="74"/>
        <v/>
      </c>
      <c r="G2317" s="9" t="str">
        <f t="shared" si="75"/>
        <v/>
      </c>
    </row>
    <row r="2318" spans="6:7" x14ac:dyDescent="0.2">
      <c r="F2318" s="9" t="str">
        <f t="shared" si="74"/>
        <v/>
      </c>
      <c r="G2318" s="9" t="str">
        <f t="shared" si="75"/>
        <v/>
      </c>
    </row>
    <row r="2319" spans="6:7" x14ac:dyDescent="0.2">
      <c r="F2319" s="9" t="str">
        <f t="shared" si="74"/>
        <v/>
      </c>
      <c r="G2319" s="9" t="str">
        <f t="shared" si="75"/>
        <v/>
      </c>
    </row>
    <row r="2320" spans="6:7" x14ac:dyDescent="0.2">
      <c r="F2320" s="9" t="str">
        <f t="shared" si="74"/>
        <v/>
      </c>
      <c r="G2320" s="9" t="str">
        <f t="shared" si="75"/>
        <v/>
      </c>
    </row>
    <row r="2321" spans="6:7" x14ac:dyDescent="0.2">
      <c r="F2321" s="9" t="str">
        <f t="shared" si="74"/>
        <v/>
      </c>
      <c r="G2321" s="9" t="str">
        <f t="shared" si="75"/>
        <v/>
      </c>
    </row>
    <row r="2322" spans="6:7" x14ac:dyDescent="0.2">
      <c r="F2322" s="9" t="str">
        <f t="shared" si="74"/>
        <v/>
      </c>
      <c r="G2322" s="9" t="str">
        <f t="shared" si="75"/>
        <v/>
      </c>
    </row>
    <row r="2323" spans="6:7" x14ac:dyDescent="0.2">
      <c r="F2323" s="9" t="str">
        <f t="shared" si="74"/>
        <v/>
      </c>
      <c r="G2323" s="9" t="str">
        <f t="shared" si="75"/>
        <v/>
      </c>
    </row>
    <row r="2324" spans="6:7" x14ac:dyDescent="0.2">
      <c r="F2324" s="9" t="str">
        <f t="shared" si="74"/>
        <v/>
      </c>
      <c r="G2324" s="9" t="str">
        <f t="shared" si="75"/>
        <v/>
      </c>
    </row>
    <row r="2325" spans="6:7" x14ac:dyDescent="0.2">
      <c r="F2325" s="9" t="str">
        <f t="shared" si="74"/>
        <v/>
      </c>
      <c r="G2325" s="9" t="str">
        <f t="shared" si="75"/>
        <v/>
      </c>
    </row>
    <row r="2326" spans="6:7" x14ac:dyDescent="0.2">
      <c r="F2326" s="9" t="str">
        <f t="shared" si="74"/>
        <v/>
      </c>
      <c r="G2326" s="9" t="str">
        <f t="shared" si="75"/>
        <v/>
      </c>
    </row>
    <row r="2327" spans="6:7" x14ac:dyDescent="0.2">
      <c r="F2327" s="9" t="str">
        <f t="shared" si="74"/>
        <v/>
      </c>
      <c r="G2327" s="9" t="str">
        <f t="shared" si="75"/>
        <v/>
      </c>
    </row>
    <row r="2328" spans="6:7" x14ac:dyDescent="0.2">
      <c r="F2328" s="9" t="str">
        <f t="shared" si="74"/>
        <v/>
      </c>
      <c r="G2328" s="9" t="str">
        <f t="shared" si="75"/>
        <v/>
      </c>
    </row>
    <row r="2329" spans="6:7" x14ac:dyDescent="0.2">
      <c r="F2329" s="9" t="str">
        <f t="shared" si="74"/>
        <v/>
      </c>
      <c r="G2329" s="9" t="str">
        <f t="shared" si="75"/>
        <v/>
      </c>
    </row>
    <row r="2330" spans="6:7" x14ac:dyDescent="0.2">
      <c r="F2330" s="9" t="str">
        <f t="shared" si="74"/>
        <v/>
      </c>
      <c r="G2330" s="9" t="str">
        <f t="shared" si="75"/>
        <v/>
      </c>
    </row>
    <row r="2331" spans="6:7" x14ac:dyDescent="0.2">
      <c r="F2331" s="9" t="str">
        <f t="shared" si="74"/>
        <v/>
      </c>
      <c r="G2331" s="9" t="str">
        <f t="shared" si="75"/>
        <v/>
      </c>
    </row>
    <row r="2332" spans="6:7" x14ac:dyDescent="0.2">
      <c r="F2332" s="9" t="str">
        <f t="shared" si="74"/>
        <v/>
      </c>
      <c r="G2332" s="9" t="str">
        <f t="shared" si="75"/>
        <v/>
      </c>
    </row>
    <row r="2333" spans="6:7" x14ac:dyDescent="0.2">
      <c r="F2333" s="9" t="str">
        <f t="shared" si="74"/>
        <v/>
      </c>
      <c r="G2333" s="9" t="str">
        <f t="shared" si="75"/>
        <v/>
      </c>
    </row>
    <row r="2334" spans="6:7" x14ac:dyDescent="0.2">
      <c r="F2334" s="9" t="str">
        <f t="shared" si="74"/>
        <v/>
      </c>
      <c r="G2334" s="9" t="str">
        <f t="shared" si="75"/>
        <v/>
      </c>
    </row>
    <row r="2335" spans="6:7" x14ac:dyDescent="0.2">
      <c r="F2335" s="9" t="str">
        <f t="shared" si="74"/>
        <v/>
      </c>
      <c r="G2335" s="9" t="str">
        <f t="shared" si="75"/>
        <v/>
      </c>
    </row>
    <row r="2336" spans="6:7" x14ac:dyDescent="0.2">
      <c r="F2336" s="9" t="str">
        <f t="shared" si="74"/>
        <v/>
      </c>
      <c r="G2336" s="9" t="str">
        <f t="shared" si="75"/>
        <v/>
      </c>
    </row>
    <row r="2337" spans="6:7" x14ac:dyDescent="0.2">
      <c r="F2337" s="9" t="str">
        <f t="shared" si="74"/>
        <v/>
      </c>
      <c r="G2337" s="9" t="str">
        <f t="shared" si="75"/>
        <v/>
      </c>
    </row>
    <row r="2338" spans="6:7" x14ac:dyDescent="0.2">
      <c r="F2338" s="9" t="str">
        <f t="shared" si="74"/>
        <v/>
      </c>
      <c r="G2338" s="9" t="str">
        <f t="shared" si="75"/>
        <v/>
      </c>
    </row>
    <row r="2339" spans="6:7" x14ac:dyDescent="0.2">
      <c r="F2339" s="9" t="str">
        <f t="shared" si="74"/>
        <v/>
      </c>
      <c r="G2339" s="9" t="str">
        <f t="shared" si="75"/>
        <v/>
      </c>
    </row>
    <row r="2340" spans="6:7" x14ac:dyDescent="0.2">
      <c r="F2340" s="9" t="str">
        <f t="shared" si="74"/>
        <v/>
      </c>
      <c r="G2340" s="9" t="str">
        <f t="shared" si="75"/>
        <v/>
      </c>
    </row>
    <row r="2341" spans="6:7" x14ac:dyDescent="0.2">
      <c r="F2341" s="9" t="str">
        <f t="shared" si="74"/>
        <v/>
      </c>
      <c r="G2341" s="9" t="str">
        <f t="shared" si="75"/>
        <v/>
      </c>
    </row>
    <row r="2342" spans="6:7" x14ac:dyDescent="0.2">
      <c r="F2342" s="9" t="str">
        <f t="shared" si="74"/>
        <v/>
      </c>
      <c r="G2342" s="9" t="str">
        <f t="shared" si="75"/>
        <v/>
      </c>
    </row>
    <row r="2343" spans="6:7" x14ac:dyDescent="0.2">
      <c r="F2343" s="9" t="str">
        <f t="shared" si="74"/>
        <v/>
      </c>
      <c r="G2343" s="9" t="str">
        <f t="shared" si="75"/>
        <v/>
      </c>
    </row>
    <row r="2344" spans="6:7" x14ac:dyDescent="0.2">
      <c r="F2344" s="9" t="str">
        <f t="shared" si="74"/>
        <v/>
      </c>
      <c r="G2344" s="9" t="str">
        <f t="shared" si="75"/>
        <v/>
      </c>
    </row>
    <row r="2345" spans="6:7" x14ac:dyDescent="0.2">
      <c r="F2345" s="9" t="str">
        <f t="shared" si="74"/>
        <v/>
      </c>
      <c r="G2345" s="9" t="str">
        <f t="shared" si="75"/>
        <v/>
      </c>
    </row>
    <row r="2346" spans="6:7" x14ac:dyDescent="0.2">
      <c r="F2346" s="9" t="str">
        <f t="shared" si="74"/>
        <v/>
      </c>
      <c r="G2346" s="9" t="str">
        <f t="shared" si="75"/>
        <v/>
      </c>
    </row>
    <row r="2347" spans="6:7" x14ac:dyDescent="0.2">
      <c r="F2347" s="9" t="str">
        <f t="shared" si="74"/>
        <v/>
      </c>
      <c r="G2347" s="9" t="str">
        <f t="shared" si="75"/>
        <v/>
      </c>
    </row>
    <row r="2348" spans="6:7" x14ac:dyDescent="0.2">
      <c r="F2348" s="9" t="str">
        <f t="shared" si="74"/>
        <v/>
      </c>
      <c r="G2348" s="9" t="str">
        <f t="shared" si="75"/>
        <v/>
      </c>
    </row>
    <row r="2349" spans="6:7" x14ac:dyDescent="0.2">
      <c r="F2349" s="9" t="str">
        <f t="shared" si="74"/>
        <v/>
      </c>
      <c r="G2349" s="9" t="str">
        <f t="shared" si="75"/>
        <v/>
      </c>
    </row>
    <row r="2350" spans="6:7" x14ac:dyDescent="0.2">
      <c r="F2350" s="9" t="str">
        <f t="shared" si="74"/>
        <v/>
      </c>
      <c r="G2350" s="9" t="str">
        <f t="shared" si="75"/>
        <v/>
      </c>
    </row>
    <row r="2351" spans="6:7" x14ac:dyDescent="0.2">
      <c r="F2351" s="9" t="str">
        <f t="shared" si="74"/>
        <v/>
      </c>
      <c r="G2351" s="9" t="str">
        <f t="shared" si="75"/>
        <v/>
      </c>
    </row>
    <row r="2352" spans="6:7" x14ac:dyDescent="0.2">
      <c r="F2352" s="9" t="str">
        <f t="shared" si="74"/>
        <v/>
      </c>
      <c r="G2352" s="9" t="str">
        <f t="shared" si="75"/>
        <v/>
      </c>
    </row>
    <row r="2353" spans="6:7" x14ac:dyDescent="0.2">
      <c r="F2353" s="9" t="str">
        <f t="shared" si="74"/>
        <v/>
      </c>
      <c r="G2353" s="9" t="str">
        <f t="shared" si="75"/>
        <v/>
      </c>
    </row>
    <row r="2354" spans="6:7" x14ac:dyDescent="0.2">
      <c r="F2354" s="9" t="str">
        <f t="shared" si="74"/>
        <v/>
      </c>
      <c r="G2354" s="9" t="str">
        <f t="shared" si="75"/>
        <v/>
      </c>
    </row>
    <row r="2355" spans="6:7" x14ac:dyDescent="0.2">
      <c r="F2355" s="9" t="str">
        <f t="shared" si="74"/>
        <v/>
      </c>
      <c r="G2355" s="9" t="str">
        <f t="shared" si="75"/>
        <v/>
      </c>
    </row>
    <row r="2356" spans="6:7" x14ac:dyDescent="0.2">
      <c r="F2356" s="9" t="str">
        <f t="shared" si="74"/>
        <v/>
      </c>
      <c r="G2356" s="9" t="str">
        <f t="shared" si="75"/>
        <v/>
      </c>
    </row>
    <row r="2357" spans="6:7" x14ac:dyDescent="0.2">
      <c r="F2357" s="9" t="str">
        <f t="shared" si="74"/>
        <v/>
      </c>
      <c r="G2357" s="9" t="str">
        <f t="shared" si="75"/>
        <v/>
      </c>
    </row>
    <row r="2358" spans="6:7" x14ac:dyDescent="0.2">
      <c r="F2358" s="9" t="str">
        <f t="shared" si="74"/>
        <v/>
      </c>
      <c r="G2358" s="9" t="str">
        <f t="shared" si="75"/>
        <v/>
      </c>
    </row>
    <row r="2359" spans="6:7" x14ac:dyDescent="0.2">
      <c r="F2359" s="9" t="str">
        <f t="shared" si="74"/>
        <v/>
      </c>
      <c r="G2359" s="9" t="str">
        <f t="shared" si="75"/>
        <v/>
      </c>
    </row>
    <row r="2360" spans="6:7" x14ac:dyDescent="0.2">
      <c r="F2360" s="9" t="str">
        <f t="shared" si="74"/>
        <v/>
      </c>
      <c r="G2360" s="9" t="str">
        <f t="shared" si="75"/>
        <v/>
      </c>
    </row>
    <row r="2361" spans="6:7" x14ac:dyDescent="0.2">
      <c r="F2361" s="9" t="str">
        <f t="shared" si="74"/>
        <v/>
      </c>
      <c r="G2361" s="9" t="str">
        <f t="shared" si="75"/>
        <v/>
      </c>
    </row>
    <row r="2362" spans="6:7" x14ac:dyDescent="0.2">
      <c r="F2362" s="9" t="str">
        <f t="shared" si="74"/>
        <v/>
      </c>
      <c r="G2362" s="9" t="str">
        <f t="shared" si="75"/>
        <v/>
      </c>
    </row>
    <row r="2363" spans="6:7" x14ac:dyDescent="0.2">
      <c r="F2363" s="9" t="str">
        <f t="shared" si="74"/>
        <v/>
      </c>
      <c r="G2363" s="9" t="str">
        <f t="shared" si="75"/>
        <v/>
      </c>
    </row>
    <row r="2364" spans="6:7" x14ac:dyDescent="0.2">
      <c r="F2364" s="9" t="str">
        <f t="shared" si="74"/>
        <v/>
      </c>
      <c r="G2364" s="9" t="str">
        <f t="shared" si="75"/>
        <v/>
      </c>
    </row>
    <row r="2365" spans="6:7" x14ac:dyDescent="0.2">
      <c r="F2365" s="9" t="str">
        <f t="shared" si="74"/>
        <v/>
      </c>
      <c r="G2365" s="9" t="str">
        <f t="shared" si="75"/>
        <v/>
      </c>
    </row>
    <row r="2366" spans="6:7" x14ac:dyDescent="0.2">
      <c r="F2366" s="9" t="str">
        <f t="shared" si="74"/>
        <v/>
      </c>
      <c r="G2366" s="9" t="str">
        <f t="shared" si="75"/>
        <v/>
      </c>
    </row>
    <row r="2367" spans="6:7" x14ac:dyDescent="0.2">
      <c r="F2367" s="9" t="str">
        <f t="shared" si="74"/>
        <v/>
      </c>
      <c r="G2367" s="9" t="str">
        <f t="shared" si="75"/>
        <v/>
      </c>
    </row>
    <row r="2368" spans="6:7" x14ac:dyDescent="0.2">
      <c r="F2368" s="9" t="str">
        <f t="shared" si="74"/>
        <v/>
      </c>
      <c r="G2368" s="9" t="str">
        <f t="shared" si="75"/>
        <v/>
      </c>
    </row>
    <row r="2369" spans="6:7" x14ac:dyDescent="0.2">
      <c r="F2369" s="9" t="str">
        <f t="shared" si="74"/>
        <v/>
      </c>
      <c r="G2369" s="9" t="str">
        <f t="shared" si="75"/>
        <v/>
      </c>
    </row>
    <row r="2370" spans="6:7" x14ac:dyDescent="0.2">
      <c r="F2370" s="9" t="str">
        <f t="shared" si="74"/>
        <v/>
      </c>
      <c r="G2370" s="9" t="str">
        <f t="shared" si="75"/>
        <v/>
      </c>
    </row>
    <row r="2371" spans="6:7" x14ac:dyDescent="0.2">
      <c r="F2371" s="9" t="str">
        <f t="shared" si="74"/>
        <v/>
      </c>
      <c r="G2371" s="9" t="str">
        <f t="shared" si="75"/>
        <v/>
      </c>
    </row>
    <row r="2372" spans="6:7" x14ac:dyDescent="0.2">
      <c r="F2372" s="9" t="str">
        <f t="shared" si="74"/>
        <v/>
      </c>
      <c r="G2372" s="9" t="str">
        <f t="shared" si="75"/>
        <v/>
      </c>
    </row>
    <row r="2373" spans="6:7" x14ac:dyDescent="0.2">
      <c r="F2373" s="9" t="str">
        <f t="shared" si="74"/>
        <v/>
      </c>
      <c r="G2373" s="9" t="str">
        <f t="shared" si="75"/>
        <v/>
      </c>
    </row>
    <row r="2374" spans="6:7" x14ac:dyDescent="0.2">
      <c r="F2374" s="9" t="str">
        <f t="shared" si="74"/>
        <v/>
      </c>
      <c r="G2374" s="9" t="str">
        <f t="shared" si="75"/>
        <v/>
      </c>
    </row>
    <row r="2375" spans="6:7" x14ac:dyDescent="0.2">
      <c r="F2375" s="9" t="str">
        <f t="shared" ref="F2375:F2438" si="76">IF(D2375&lt;0,D2375,"")</f>
        <v/>
      </c>
      <c r="G2375" s="9" t="str">
        <f t="shared" ref="G2375:G2438" si="77">IF(D2375&gt;0,D2375,"")</f>
        <v/>
      </c>
    </row>
    <row r="2376" spans="6:7" x14ac:dyDescent="0.2">
      <c r="F2376" s="9" t="str">
        <f t="shared" si="76"/>
        <v/>
      </c>
      <c r="G2376" s="9" t="str">
        <f t="shared" si="77"/>
        <v/>
      </c>
    </row>
    <row r="2377" spans="6:7" x14ac:dyDescent="0.2">
      <c r="F2377" s="9" t="str">
        <f t="shared" si="76"/>
        <v/>
      </c>
      <c r="G2377" s="9" t="str">
        <f t="shared" si="77"/>
        <v/>
      </c>
    </row>
    <row r="2378" spans="6:7" x14ac:dyDescent="0.2">
      <c r="F2378" s="9" t="str">
        <f t="shared" si="76"/>
        <v/>
      </c>
      <c r="G2378" s="9" t="str">
        <f t="shared" si="77"/>
        <v/>
      </c>
    </row>
    <row r="2379" spans="6:7" x14ac:dyDescent="0.2">
      <c r="F2379" s="9" t="str">
        <f t="shared" si="76"/>
        <v/>
      </c>
      <c r="G2379" s="9" t="str">
        <f t="shared" si="77"/>
        <v/>
      </c>
    </row>
    <row r="2380" spans="6:7" x14ac:dyDescent="0.2">
      <c r="F2380" s="9" t="str">
        <f t="shared" si="76"/>
        <v/>
      </c>
      <c r="G2380" s="9" t="str">
        <f t="shared" si="77"/>
        <v/>
      </c>
    </row>
    <row r="2381" spans="6:7" x14ac:dyDescent="0.2">
      <c r="F2381" s="9" t="str">
        <f t="shared" si="76"/>
        <v/>
      </c>
      <c r="G2381" s="9" t="str">
        <f t="shared" si="77"/>
        <v/>
      </c>
    </row>
    <row r="2382" spans="6:7" x14ac:dyDescent="0.2">
      <c r="F2382" s="9" t="str">
        <f t="shared" si="76"/>
        <v/>
      </c>
      <c r="G2382" s="9" t="str">
        <f t="shared" si="77"/>
        <v/>
      </c>
    </row>
    <row r="2383" spans="6:7" x14ac:dyDescent="0.2">
      <c r="F2383" s="9" t="str">
        <f t="shared" si="76"/>
        <v/>
      </c>
      <c r="G2383" s="9" t="str">
        <f t="shared" si="77"/>
        <v/>
      </c>
    </row>
    <row r="2384" spans="6:7" x14ac:dyDescent="0.2">
      <c r="F2384" s="9" t="str">
        <f t="shared" si="76"/>
        <v/>
      </c>
      <c r="G2384" s="9" t="str">
        <f t="shared" si="77"/>
        <v/>
      </c>
    </row>
    <row r="2385" spans="6:7" x14ac:dyDescent="0.2">
      <c r="F2385" s="9" t="str">
        <f t="shared" si="76"/>
        <v/>
      </c>
      <c r="G2385" s="9" t="str">
        <f t="shared" si="77"/>
        <v/>
      </c>
    </row>
    <row r="2386" spans="6:7" x14ac:dyDescent="0.2">
      <c r="F2386" s="9" t="str">
        <f t="shared" si="76"/>
        <v/>
      </c>
      <c r="G2386" s="9" t="str">
        <f t="shared" si="77"/>
        <v/>
      </c>
    </row>
    <row r="2387" spans="6:7" x14ac:dyDescent="0.2">
      <c r="F2387" s="9" t="str">
        <f t="shared" si="76"/>
        <v/>
      </c>
      <c r="G2387" s="9" t="str">
        <f t="shared" si="77"/>
        <v/>
      </c>
    </row>
    <row r="2388" spans="6:7" x14ac:dyDescent="0.2">
      <c r="F2388" s="9" t="str">
        <f t="shared" si="76"/>
        <v/>
      </c>
      <c r="G2388" s="9" t="str">
        <f t="shared" si="77"/>
        <v/>
      </c>
    </row>
    <row r="2389" spans="6:7" x14ac:dyDescent="0.2">
      <c r="F2389" s="9" t="str">
        <f t="shared" si="76"/>
        <v/>
      </c>
      <c r="G2389" s="9" t="str">
        <f t="shared" si="77"/>
        <v/>
      </c>
    </row>
    <row r="2390" spans="6:7" x14ac:dyDescent="0.2">
      <c r="F2390" s="9" t="str">
        <f t="shared" si="76"/>
        <v/>
      </c>
      <c r="G2390" s="9" t="str">
        <f t="shared" si="77"/>
        <v/>
      </c>
    </row>
    <row r="2391" spans="6:7" x14ac:dyDescent="0.2">
      <c r="F2391" s="9" t="str">
        <f t="shared" si="76"/>
        <v/>
      </c>
      <c r="G2391" s="9" t="str">
        <f t="shared" si="77"/>
        <v/>
      </c>
    </row>
    <row r="2392" spans="6:7" x14ac:dyDescent="0.2">
      <c r="F2392" s="9" t="str">
        <f t="shared" si="76"/>
        <v/>
      </c>
      <c r="G2392" s="9" t="str">
        <f t="shared" si="77"/>
        <v/>
      </c>
    </row>
    <row r="2393" spans="6:7" x14ac:dyDescent="0.2">
      <c r="F2393" s="9" t="str">
        <f t="shared" si="76"/>
        <v/>
      </c>
      <c r="G2393" s="9" t="str">
        <f t="shared" si="77"/>
        <v/>
      </c>
    </row>
    <row r="2394" spans="6:7" x14ac:dyDescent="0.2">
      <c r="F2394" s="9" t="str">
        <f t="shared" si="76"/>
        <v/>
      </c>
      <c r="G2394" s="9" t="str">
        <f t="shared" si="77"/>
        <v/>
      </c>
    </row>
    <row r="2395" spans="6:7" x14ac:dyDescent="0.2">
      <c r="F2395" s="9" t="str">
        <f t="shared" si="76"/>
        <v/>
      </c>
      <c r="G2395" s="9" t="str">
        <f t="shared" si="77"/>
        <v/>
      </c>
    </row>
    <row r="2396" spans="6:7" x14ac:dyDescent="0.2">
      <c r="F2396" s="9" t="str">
        <f t="shared" si="76"/>
        <v/>
      </c>
      <c r="G2396" s="9" t="str">
        <f t="shared" si="77"/>
        <v/>
      </c>
    </row>
    <row r="2397" spans="6:7" x14ac:dyDescent="0.2">
      <c r="F2397" s="9" t="str">
        <f t="shared" si="76"/>
        <v/>
      </c>
      <c r="G2397" s="9" t="str">
        <f t="shared" si="77"/>
        <v/>
      </c>
    </row>
    <row r="2398" spans="6:7" x14ac:dyDescent="0.2">
      <c r="F2398" s="9" t="str">
        <f t="shared" si="76"/>
        <v/>
      </c>
      <c r="G2398" s="9" t="str">
        <f t="shared" si="77"/>
        <v/>
      </c>
    </row>
    <row r="2399" spans="6:7" x14ac:dyDescent="0.2">
      <c r="F2399" s="9" t="str">
        <f t="shared" si="76"/>
        <v/>
      </c>
      <c r="G2399" s="9" t="str">
        <f t="shared" si="77"/>
        <v/>
      </c>
    </row>
    <row r="2400" spans="6:7" x14ac:dyDescent="0.2">
      <c r="F2400" s="9" t="str">
        <f t="shared" si="76"/>
        <v/>
      </c>
      <c r="G2400" s="9" t="str">
        <f t="shared" si="77"/>
        <v/>
      </c>
    </row>
    <row r="2401" spans="6:7" x14ac:dyDescent="0.2">
      <c r="F2401" s="9" t="str">
        <f t="shared" si="76"/>
        <v/>
      </c>
      <c r="G2401" s="9" t="str">
        <f t="shared" si="77"/>
        <v/>
      </c>
    </row>
    <row r="2402" spans="6:7" x14ac:dyDescent="0.2">
      <c r="F2402" s="9" t="str">
        <f t="shared" si="76"/>
        <v/>
      </c>
      <c r="G2402" s="9" t="str">
        <f t="shared" si="77"/>
        <v/>
      </c>
    </row>
    <row r="2403" spans="6:7" x14ac:dyDescent="0.2">
      <c r="F2403" s="9" t="str">
        <f t="shared" si="76"/>
        <v/>
      </c>
      <c r="G2403" s="9" t="str">
        <f t="shared" si="77"/>
        <v/>
      </c>
    </row>
    <row r="2404" spans="6:7" x14ac:dyDescent="0.2">
      <c r="F2404" s="9" t="str">
        <f t="shared" si="76"/>
        <v/>
      </c>
      <c r="G2404" s="9" t="str">
        <f t="shared" si="77"/>
        <v/>
      </c>
    </row>
    <row r="2405" spans="6:7" x14ac:dyDescent="0.2">
      <c r="F2405" s="9" t="str">
        <f t="shared" si="76"/>
        <v/>
      </c>
      <c r="G2405" s="9" t="str">
        <f t="shared" si="77"/>
        <v/>
      </c>
    </row>
    <row r="2406" spans="6:7" x14ac:dyDescent="0.2">
      <c r="F2406" s="9" t="str">
        <f t="shared" si="76"/>
        <v/>
      </c>
      <c r="G2406" s="9" t="str">
        <f t="shared" si="77"/>
        <v/>
      </c>
    </row>
    <row r="2407" spans="6:7" x14ac:dyDescent="0.2">
      <c r="F2407" s="9" t="str">
        <f t="shared" si="76"/>
        <v/>
      </c>
      <c r="G2407" s="9" t="str">
        <f t="shared" si="77"/>
        <v/>
      </c>
    </row>
    <row r="2408" spans="6:7" x14ac:dyDescent="0.2">
      <c r="F2408" s="9" t="str">
        <f t="shared" si="76"/>
        <v/>
      </c>
      <c r="G2408" s="9" t="str">
        <f t="shared" si="77"/>
        <v/>
      </c>
    </row>
    <row r="2409" spans="6:7" x14ac:dyDescent="0.2">
      <c r="F2409" s="9" t="str">
        <f t="shared" si="76"/>
        <v/>
      </c>
      <c r="G2409" s="9" t="str">
        <f t="shared" si="77"/>
        <v/>
      </c>
    </row>
    <row r="2410" spans="6:7" x14ac:dyDescent="0.2">
      <c r="F2410" s="9" t="str">
        <f t="shared" si="76"/>
        <v/>
      </c>
      <c r="G2410" s="9" t="str">
        <f t="shared" si="77"/>
        <v/>
      </c>
    </row>
    <row r="2411" spans="6:7" x14ac:dyDescent="0.2">
      <c r="F2411" s="9" t="str">
        <f t="shared" si="76"/>
        <v/>
      </c>
      <c r="G2411" s="9" t="str">
        <f t="shared" si="77"/>
        <v/>
      </c>
    </row>
    <row r="2412" spans="6:7" x14ac:dyDescent="0.2">
      <c r="F2412" s="9" t="str">
        <f t="shared" si="76"/>
        <v/>
      </c>
      <c r="G2412" s="9" t="str">
        <f t="shared" si="77"/>
        <v/>
      </c>
    </row>
    <row r="2413" spans="6:7" x14ac:dyDescent="0.2">
      <c r="F2413" s="9" t="str">
        <f t="shared" si="76"/>
        <v/>
      </c>
      <c r="G2413" s="9" t="str">
        <f t="shared" si="77"/>
        <v/>
      </c>
    </row>
    <row r="2414" spans="6:7" x14ac:dyDescent="0.2">
      <c r="F2414" s="9" t="str">
        <f t="shared" si="76"/>
        <v/>
      </c>
      <c r="G2414" s="9" t="str">
        <f t="shared" si="77"/>
        <v/>
      </c>
    </row>
    <row r="2415" spans="6:7" x14ac:dyDescent="0.2">
      <c r="F2415" s="9" t="str">
        <f t="shared" si="76"/>
        <v/>
      </c>
      <c r="G2415" s="9" t="str">
        <f t="shared" si="77"/>
        <v/>
      </c>
    </row>
    <row r="2416" spans="6:7" x14ac:dyDescent="0.2">
      <c r="F2416" s="9" t="str">
        <f t="shared" si="76"/>
        <v/>
      </c>
      <c r="G2416" s="9" t="str">
        <f t="shared" si="77"/>
        <v/>
      </c>
    </row>
    <row r="2417" spans="6:7" x14ac:dyDescent="0.2">
      <c r="F2417" s="9" t="str">
        <f t="shared" si="76"/>
        <v/>
      </c>
      <c r="G2417" s="9" t="str">
        <f t="shared" si="77"/>
        <v/>
      </c>
    </row>
    <row r="2418" spans="6:7" x14ac:dyDescent="0.2">
      <c r="F2418" s="9" t="str">
        <f t="shared" si="76"/>
        <v/>
      </c>
      <c r="G2418" s="9" t="str">
        <f t="shared" si="77"/>
        <v/>
      </c>
    </row>
    <row r="2419" spans="6:7" x14ac:dyDescent="0.2">
      <c r="F2419" s="9" t="str">
        <f t="shared" si="76"/>
        <v/>
      </c>
      <c r="G2419" s="9" t="str">
        <f t="shared" si="77"/>
        <v/>
      </c>
    </row>
    <row r="2420" spans="6:7" x14ac:dyDescent="0.2">
      <c r="F2420" s="9" t="str">
        <f t="shared" si="76"/>
        <v/>
      </c>
      <c r="G2420" s="9" t="str">
        <f t="shared" si="77"/>
        <v/>
      </c>
    </row>
    <row r="2421" spans="6:7" x14ac:dyDescent="0.2">
      <c r="F2421" s="9" t="str">
        <f t="shared" si="76"/>
        <v/>
      </c>
      <c r="G2421" s="9" t="str">
        <f t="shared" si="77"/>
        <v/>
      </c>
    </row>
    <row r="2422" spans="6:7" x14ac:dyDescent="0.2">
      <c r="F2422" s="9" t="str">
        <f t="shared" si="76"/>
        <v/>
      </c>
      <c r="G2422" s="9" t="str">
        <f t="shared" si="77"/>
        <v/>
      </c>
    </row>
    <row r="2423" spans="6:7" x14ac:dyDescent="0.2">
      <c r="F2423" s="9" t="str">
        <f t="shared" si="76"/>
        <v/>
      </c>
      <c r="G2423" s="9" t="str">
        <f t="shared" si="77"/>
        <v/>
      </c>
    </row>
    <row r="2424" spans="6:7" x14ac:dyDescent="0.2">
      <c r="F2424" s="9" t="str">
        <f t="shared" si="76"/>
        <v/>
      </c>
      <c r="G2424" s="9" t="str">
        <f t="shared" si="77"/>
        <v/>
      </c>
    </row>
    <row r="2425" spans="6:7" x14ac:dyDescent="0.2">
      <c r="F2425" s="9" t="str">
        <f t="shared" si="76"/>
        <v/>
      </c>
      <c r="G2425" s="9" t="str">
        <f t="shared" si="77"/>
        <v/>
      </c>
    </row>
    <row r="2426" spans="6:7" x14ac:dyDescent="0.2">
      <c r="F2426" s="9" t="str">
        <f t="shared" si="76"/>
        <v/>
      </c>
      <c r="G2426" s="9" t="str">
        <f t="shared" si="77"/>
        <v/>
      </c>
    </row>
    <row r="2427" spans="6:7" x14ac:dyDescent="0.2">
      <c r="F2427" s="9" t="str">
        <f t="shared" si="76"/>
        <v/>
      </c>
      <c r="G2427" s="9" t="str">
        <f t="shared" si="77"/>
        <v/>
      </c>
    </row>
    <row r="2428" spans="6:7" x14ac:dyDescent="0.2">
      <c r="F2428" s="9" t="str">
        <f t="shared" si="76"/>
        <v/>
      </c>
      <c r="G2428" s="9" t="str">
        <f t="shared" si="77"/>
        <v/>
      </c>
    </row>
    <row r="2429" spans="6:7" x14ac:dyDescent="0.2">
      <c r="F2429" s="9" t="str">
        <f t="shared" si="76"/>
        <v/>
      </c>
      <c r="G2429" s="9" t="str">
        <f t="shared" si="77"/>
        <v/>
      </c>
    </row>
    <row r="2430" spans="6:7" x14ac:dyDescent="0.2">
      <c r="F2430" s="9" t="str">
        <f t="shared" si="76"/>
        <v/>
      </c>
      <c r="G2430" s="9" t="str">
        <f t="shared" si="77"/>
        <v/>
      </c>
    </row>
    <row r="2431" spans="6:7" x14ac:dyDescent="0.2">
      <c r="F2431" s="9" t="str">
        <f t="shared" si="76"/>
        <v/>
      </c>
      <c r="G2431" s="9" t="str">
        <f t="shared" si="77"/>
        <v/>
      </c>
    </row>
    <row r="2432" spans="6:7" x14ac:dyDescent="0.2">
      <c r="F2432" s="9" t="str">
        <f t="shared" si="76"/>
        <v/>
      </c>
      <c r="G2432" s="9" t="str">
        <f t="shared" si="77"/>
        <v/>
      </c>
    </row>
    <row r="2433" spans="6:7" x14ac:dyDescent="0.2">
      <c r="F2433" s="9" t="str">
        <f t="shared" si="76"/>
        <v/>
      </c>
      <c r="G2433" s="9" t="str">
        <f t="shared" si="77"/>
        <v/>
      </c>
    </row>
    <row r="2434" spans="6:7" x14ac:dyDescent="0.2">
      <c r="F2434" s="9" t="str">
        <f t="shared" si="76"/>
        <v/>
      </c>
      <c r="G2434" s="9" t="str">
        <f t="shared" si="77"/>
        <v/>
      </c>
    </row>
    <row r="2435" spans="6:7" x14ac:dyDescent="0.2">
      <c r="F2435" s="9" t="str">
        <f t="shared" si="76"/>
        <v/>
      </c>
      <c r="G2435" s="9" t="str">
        <f t="shared" si="77"/>
        <v/>
      </c>
    </row>
    <row r="2436" spans="6:7" x14ac:dyDescent="0.2">
      <c r="F2436" s="9" t="str">
        <f t="shared" si="76"/>
        <v/>
      </c>
      <c r="G2436" s="9" t="str">
        <f t="shared" si="77"/>
        <v/>
      </c>
    </row>
    <row r="2437" spans="6:7" x14ac:dyDescent="0.2">
      <c r="F2437" s="9" t="str">
        <f t="shared" si="76"/>
        <v/>
      </c>
      <c r="G2437" s="9" t="str">
        <f t="shared" si="77"/>
        <v/>
      </c>
    </row>
    <row r="2438" spans="6:7" x14ac:dyDescent="0.2">
      <c r="F2438" s="9" t="str">
        <f t="shared" si="76"/>
        <v/>
      </c>
      <c r="G2438" s="9" t="str">
        <f t="shared" si="77"/>
        <v/>
      </c>
    </row>
    <row r="2439" spans="6:7" x14ac:dyDescent="0.2">
      <c r="F2439" s="9" t="str">
        <f t="shared" ref="F2439:F2502" si="78">IF(D2439&lt;0,D2439,"")</f>
        <v/>
      </c>
      <c r="G2439" s="9" t="str">
        <f t="shared" ref="G2439:G2502" si="79">IF(D2439&gt;0,D2439,"")</f>
        <v/>
      </c>
    </row>
    <row r="2440" spans="6:7" x14ac:dyDescent="0.2">
      <c r="F2440" s="9" t="str">
        <f t="shared" si="78"/>
        <v/>
      </c>
      <c r="G2440" s="9" t="str">
        <f t="shared" si="79"/>
        <v/>
      </c>
    </row>
    <row r="2441" spans="6:7" x14ac:dyDescent="0.2">
      <c r="F2441" s="9" t="str">
        <f t="shared" si="78"/>
        <v/>
      </c>
      <c r="G2441" s="9" t="str">
        <f t="shared" si="79"/>
        <v/>
      </c>
    </row>
    <row r="2442" spans="6:7" x14ac:dyDescent="0.2">
      <c r="F2442" s="9" t="str">
        <f t="shared" si="78"/>
        <v/>
      </c>
      <c r="G2442" s="9" t="str">
        <f t="shared" si="79"/>
        <v/>
      </c>
    </row>
    <row r="2443" spans="6:7" x14ac:dyDescent="0.2">
      <c r="F2443" s="9" t="str">
        <f t="shared" si="78"/>
        <v/>
      </c>
      <c r="G2443" s="9" t="str">
        <f t="shared" si="79"/>
        <v/>
      </c>
    </row>
    <row r="2444" spans="6:7" x14ac:dyDescent="0.2">
      <c r="F2444" s="9" t="str">
        <f t="shared" si="78"/>
        <v/>
      </c>
      <c r="G2444" s="9" t="str">
        <f t="shared" si="79"/>
        <v/>
      </c>
    </row>
    <row r="2445" spans="6:7" x14ac:dyDescent="0.2">
      <c r="F2445" s="9" t="str">
        <f t="shared" si="78"/>
        <v/>
      </c>
      <c r="G2445" s="9" t="str">
        <f t="shared" si="79"/>
        <v/>
      </c>
    </row>
    <row r="2446" spans="6:7" x14ac:dyDescent="0.2">
      <c r="F2446" s="9" t="str">
        <f t="shared" si="78"/>
        <v/>
      </c>
      <c r="G2446" s="9" t="str">
        <f t="shared" si="79"/>
        <v/>
      </c>
    </row>
    <row r="2447" spans="6:7" x14ac:dyDescent="0.2">
      <c r="F2447" s="9" t="str">
        <f t="shared" si="78"/>
        <v/>
      </c>
      <c r="G2447" s="9" t="str">
        <f t="shared" si="79"/>
        <v/>
      </c>
    </row>
    <row r="2448" spans="6:7" x14ac:dyDescent="0.2">
      <c r="F2448" s="9" t="str">
        <f t="shared" si="78"/>
        <v/>
      </c>
      <c r="G2448" s="9" t="str">
        <f t="shared" si="79"/>
        <v/>
      </c>
    </row>
    <row r="2449" spans="6:7" x14ac:dyDescent="0.2">
      <c r="F2449" s="9" t="str">
        <f t="shared" si="78"/>
        <v/>
      </c>
      <c r="G2449" s="9" t="str">
        <f t="shared" si="79"/>
        <v/>
      </c>
    </row>
    <row r="2450" spans="6:7" x14ac:dyDescent="0.2">
      <c r="F2450" s="9" t="str">
        <f t="shared" si="78"/>
        <v/>
      </c>
      <c r="G2450" s="9" t="str">
        <f t="shared" si="79"/>
        <v/>
      </c>
    </row>
    <row r="2451" spans="6:7" x14ac:dyDescent="0.2">
      <c r="F2451" s="9" t="str">
        <f t="shared" si="78"/>
        <v/>
      </c>
      <c r="G2451" s="9" t="str">
        <f t="shared" si="79"/>
        <v/>
      </c>
    </row>
    <row r="2452" spans="6:7" x14ac:dyDescent="0.2">
      <c r="F2452" s="9" t="str">
        <f t="shared" si="78"/>
        <v/>
      </c>
      <c r="G2452" s="9" t="str">
        <f t="shared" si="79"/>
        <v/>
      </c>
    </row>
    <row r="2453" spans="6:7" x14ac:dyDescent="0.2">
      <c r="F2453" s="9" t="str">
        <f t="shared" si="78"/>
        <v/>
      </c>
      <c r="G2453" s="9" t="str">
        <f t="shared" si="79"/>
        <v/>
      </c>
    </row>
    <row r="2454" spans="6:7" x14ac:dyDescent="0.2">
      <c r="F2454" s="9" t="str">
        <f t="shared" si="78"/>
        <v/>
      </c>
      <c r="G2454" s="9" t="str">
        <f t="shared" si="79"/>
        <v/>
      </c>
    </row>
    <row r="2455" spans="6:7" x14ac:dyDescent="0.2">
      <c r="F2455" s="9" t="str">
        <f t="shared" si="78"/>
        <v/>
      </c>
      <c r="G2455" s="9" t="str">
        <f t="shared" si="79"/>
        <v/>
      </c>
    </row>
    <row r="2456" spans="6:7" x14ac:dyDescent="0.2">
      <c r="F2456" s="9" t="str">
        <f t="shared" si="78"/>
        <v/>
      </c>
      <c r="G2456" s="9" t="str">
        <f t="shared" si="79"/>
        <v/>
      </c>
    </row>
    <row r="2457" spans="6:7" x14ac:dyDescent="0.2">
      <c r="F2457" s="9" t="str">
        <f t="shared" si="78"/>
        <v/>
      </c>
      <c r="G2457" s="9" t="str">
        <f t="shared" si="79"/>
        <v/>
      </c>
    </row>
    <row r="2458" spans="6:7" x14ac:dyDescent="0.2">
      <c r="F2458" s="9" t="str">
        <f t="shared" si="78"/>
        <v/>
      </c>
      <c r="G2458" s="9" t="str">
        <f t="shared" si="79"/>
        <v/>
      </c>
    </row>
    <row r="2459" spans="6:7" x14ac:dyDescent="0.2">
      <c r="F2459" s="9" t="str">
        <f t="shared" si="78"/>
        <v/>
      </c>
      <c r="G2459" s="9" t="str">
        <f t="shared" si="79"/>
        <v/>
      </c>
    </row>
    <row r="2460" spans="6:7" x14ac:dyDescent="0.2">
      <c r="F2460" s="9" t="str">
        <f t="shared" si="78"/>
        <v/>
      </c>
      <c r="G2460" s="9" t="str">
        <f t="shared" si="79"/>
        <v/>
      </c>
    </row>
    <row r="2461" spans="6:7" x14ac:dyDescent="0.2">
      <c r="F2461" s="9" t="str">
        <f t="shared" si="78"/>
        <v/>
      </c>
      <c r="G2461" s="9" t="str">
        <f t="shared" si="79"/>
        <v/>
      </c>
    </row>
    <row r="2462" spans="6:7" x14ac:dyDescent="0.2">
      <c r="F2462" s="9" t="str">
        <f t="shared" si="78"/>
        <v/>
      </c>
      <c r="G2462" s="9" t="str">
        <f t="shared" si="79"/>
        <v/>
      </c>
    </row>
    <row r="2463" spans="6:7" x14ac:dyDescent="0.2">
      <c r="F2463" s="9" t="str">
        <f t="shared" si="78"/>
        <v/>
      </c>
      <c r="G2463" s="9" t="str">
        <f t="shared" si="79"/>
        <v/>
      </c>
    </row>
    <row r="2464" spans="6:7" x14ac:dyDescent="0.2">
      <c r="F2464" s="9" t="str">
        <f t="shared" si="78"/>
        <v/>
      </c>
      <c r="G2464" s="9" t="str">
        <f t="shared" si="79"/>
        <v/>
      </c>
    </row>
    <row r="2465" spans="6:7" x14ac:dyDescent="0.2">
      <c r="F2465" s="9" t="str">
        <f t="shared" si="78"/>
        <v/>
      </c>
      <c r="G2465" s="9" t="str">
        <f t="shared" si="79"/>
        <v/>
      </c>
    </row>
    <row r="2466" spans="6:7" x14ac:dyDescent="0.2">
      <c r="F2466" s="9" t="str">
        <f t="shared" si="78"/>
        <v/>
      </c>
      <c r="G2466" s="9" t="str">
        <f t="shared" si="79"/>
        <v/>
      </c>
    </row>
    <row r="2467" spans="6:7" x14ac:dyDescent="0.2">
      <c r="F2467" s="9" t="str">
        <f t="shared" si="78"/>
        <v/>
      </c>
      <c r="G2467" s="9" t="str">
        <f t="shared" si="79"/>
        <v/>
      </c>
    </row>
    <row r="2468" spans="6:7" x14ac:dyDescent="0.2">
      <c r="F2468" s="9" t="str">
        <f t="shared" si="78"/>
        <v/>
      </c>
      <c r="G2468" s="9" t="str">
        <f t="shared" si="79"/>
        <v/>
      </c>
    </row>
    <row r="2469" spans="6:7" x14ac:dyDescent="0.2">
      <c r="F2469" s="9" t="str">
        <f t="shared" si="78"/>
        <v/>
      </c>
      <c r="G2469" s="9" t="str">
        <f t="shared" si="79"/>
        <v/>
      </c>
    </row>
    <row r="2470" spans="6:7" x14ac:dyDescent="0.2">
      <c r="F2470" s="9" t="str">
        <f t="shared" si="78"/>
        <v/>
      </c>
      <c r="G2470" s="9" t="str">
        <f t="shared" si="79"/>
        <v/>
      </c>
    </row>
    <row r="2471" spans="6:7" x14ac:dyDescent="0.2">
      <c r="F2471" s="9" t="str">
        <f t="shared" si="78"/>
        <v/>
      </c>
      <c r="G2471" s="9" t="str">
        <f t="shared" si="79"/>
        <v/>
      </c>
    </row>
    <row r="2472" spans="6:7" x14ac:dyDescent="0.2">
      <c r="F2472" s="9" t="str">
        <f t="shared" si="78"/>
        <v/>
      </c>
      <c r="G2472" s="9" t="str">
        <f t="shared" si="79"/>
        <v/>
      </c>
    </row>
    <row r="2473" spans="6:7" x14ac:dyDescent="0.2">
      <c r="F2473" s="9" t="str">
        <f t="shared" si="78"/>
        <v/>
      </c>
      <c r="G2473" s="9" t="str">
        <f t="shared" si="79"/>
        <v/>
      </c>
    </row>
    <row r="2474" spans="6:7" x14ac:dyDescent="0.2">
      <c r="F2474" s="9" t="str">
        <f t="shared" si="78"/>
        <v/>
      </c>
      <c r="G2474" s="9" t="str">
        <f t="shared" si="79"/>
        <v/>
      </c>
    </row>
    <row r="2475" spans="6:7" x14ac:dyDescent="0.2">
      <c r="F2475" s="9" t="str">
        <f t="shared" si="78"/>
        <v/>
      </c>
      <c r="G2475" s="9" t="str">
        <f t="shared" si="79"/>
        <v/>
      </c>
    </row>
    <row r="2476" spans="6:7" x14ac:dyDescent="0.2">
      <c r="F2476" s="9" t="str">
        <f t="shared" si="78"/>
        <v/>
      </c>
      <c r="G2476" s="9" t="str">
        <f t="shared" si="79"/>
        <v/>
      </c>
    </row>
    <row r="2477" spans="6:7" x14ac:dyDescent="0.2">
      <c r="F2477" s="9" t="str">
        <f t="shared" si="78"/>
        <v/>
      </c>
      <c r="G2477" s="9" t="str">
        <f t="shared" si="79"/>
        <v/>
      </c>
    </row>
    <row r="2478" spans="6:7" x14ac:dyDescent="0.2">
      <c r="F2478" s="9" t="str">
        <f t="shared" si="78"/>
        <v/>
      </c>
      <c r="G2478" s="9" t="str">
        <f t="shared" si="79"/>
        <v/>
      </c>
    </row>
    <row r="2479" spans="6:7" x14ac:dyDescent="0.2">
      <c r="F2479" s="9" t="str">
        <f t="shared" si="78"/>
        <v/>
      </c>
      <c r="G2479" s="9" t="str">
        <f t="shared" si="79"/>
        <v/>
      </c>
    </row>
    <row r="2480" spans="6:7" x14ac:dyDescent="0.2">
      <c r="F2480" s="9" t="str">
        <f t="shared" si="78"/>
        <v/>
      </c>
      <c r="G2480" s="9" t="str">
        <f t="shared" si="79"/>
        <v/>
      </c>
    </row>
    <row r="2481" spans="6:7" x14ac:dyDescent="0.2">
      <c r="F2481" s="9" t="str">
        <f t="shared" si="78"/>
        <v/>
      </c>
      <c r="G2481" s="9" t="str">
        <f t="shared" si="79"/>
        <v/>
      </c>
    </row>
    <row r="2482" spans="6:7" x14ac:dyDescent="0.2">
      <c r="F2482" s="9" t="str">
        <f t="shared" si="78"/>
        <v/>
      </c>
      <c r="G2482" s="9" t="str">
        <f t="shared" si="79"/>
        <v/>
      </c>
    </row>
    <row r="2483" spans="6:7" x14ac:dyDescent="0.2">
      <c r="F2483" s="9" t="str">
        <f t="shared" si="78"/>
        <v/>
      </c>
      <c r="G2483" s="9" t="str">
        <f t="shared" si="79"/>
        <v/>
      </c>
    </row>
    <row r="2484" spans="6:7" x14ac:dyDescent="0.2">
      <c r="F2484" s="9" t="str">
        <f t="shared" si="78"/>
        <v/>
      </c>
      <c r="G2484" s="9" t="str">
        <f t="shared" si="79"/>
        <v/>
      </c>
    </row>
    <row r="2485" spans="6:7" x14ac:dyDescent="0.2">
      <c r="F2485" s="9" t="str">
        <f t="shared" si="78"/>
        <v/>
      </c>
      <c r="G2485" s="9" t="str">
        <f t="shared" si="79"/>
        <v/>
      </c>
    </row>
    <row r="2486" spans="6:7" x14ac:dyDescent="0.2">
      <c r="F2486" s="9" t="str">
        <f t="shared" si="78"/>
        <v/>
      </c>
      <c r="G2486" s="9" t="str">
        <f t="shared" si="79"/>
        <v/>
      </c>
    </row>
    <row r="2487" spans="6:7" x14ac:dyDescent="0.2">
      <c r="F2487" s="9" t="str">
        <f t="shared" si="78"/>
        <v/>
      </c>
      <c r="G2487" s="9" t="str">
        <f t="shared" si="79"/>
        <v/>
      </c>
    </row>
    <row r="2488" spans="6:7" x14ac:dyDescent="0.2">
      <c r="F2488" s="9" t="str">
        <f t="shared" si="78"/>
        <v/>
      </c>
      <c r="G2488" s="9" t="str">
        <f t="shared" si="79"/>
        <v/>
      </c>
    </row>
    <row r="2489" spans="6:7" x14ac:dyDescent="0.2">
      <c r="F2489" s="9" t="str">
        <f t="shared" si="78"/>
        <v/>
      </c>
      <c r="G2489" s="9" t="str">
        <f t="shared" si="79"/>
        <v/>
      </c>
    </row>
    <row r="2490" spans="6:7" x14ac:dyDescent="0.2">
      <c r="F2490" s="9" t="str">
        <f t="shared" si="78"/>
        <v/>
      </c>
      <c r="G2490" s="9" t="str">
        <f t="shared" si="79"/>
        <v/>
      </c>
    </row>
    <row r="2491" spans="6:7" x14ac:dyDescent="0.2">
      <c r="F2491" s="9" t="str">
        <f t="shared" si="78"/>
        <v/>
      </c>
      <c r="G2491" s="9" t="str">
        <f t="shared" si="79"/>
        <v/>
      </c>
    </row>
    <row r="2492" spans="6:7" x14ac:dyDescent="0.2">
      <c r="F2492" s="9" t="str">
        <f t="shared" si="78"/>
        <v/>
      </c>
      <c r="G2492" s="9" t="str">
        <f t="shared" si="79"/>
        <v/>
      </c>
    </row>
    <row r="2493" spans="6:7" x14ac:dyDescent="0.2">
      <c r="F2493" s="9" t="str">
        <f t="shared" si="78"/>
        <v/>
      </c>
      <c r="G2493" s="9" t="str">
        <f t="shared" si="79"/>
        <v/>
      </c>
    </row>
    <row r="2494" spans="6:7" x14ac:dyDescent="0.2">
      <c r="F2494" s="9" t="str">
        <f t="shared" si="78"/>
        <v/>
      </c>
      <c r="G2494" s="9" t="str">
        <f t="shared" si="79"/>
        <v/>
      </c>
    </row>
    <row r="2495" spans="6:7" x14ac:dyDescent="0.2">
      <c r="F2495" s="9" t="str">
        <f t="shared" si="78"/>
        <v/>
      </c>
      <c r="G2495" s="9" t="str">
        <f t="shared" si="79"/>
        <v/>
      </c>
    </row>
    <row r="2496" spans="6:7" x14ac:dyDescent="0.2">
      <c r="F2496" s="9" t="str">
        <f t="shared" si="78"/>
        <v/>
      </c>
      <c r="G2496" s="9" t="str">
        <f t="shared" si="79"/>
        <v/>
      </c>
    </row>
    <row r="2497" spans="6:7" x14ac:dyDescent="0.2">
      <c r="F2497" s="9" t="str">
        <f t="shared" si="78"/>
        <v/>
      </c>
      <c r="G2497" s="9" t="str">
        <f t="shared" si="79"/>
        <v/>
      </c>
    </row>
    <row r="2498" spans="6:7" x14ac:dyDescent="0.2">
      <c r="F2498" s="9" t="str">
        <f t="shared" si="78"/>
        <v/>
      </c>
      <c r="G2498" s="9" t="str">
        <f t="shared" si="79"/>
        <v/>
      </c>
    </row>
    <row r="2499" spans="6:7" x14ac:dyDescent="0.2">
      <c r="F2499" s="9" t="str">
        <f t="shared" si="78"/>
        <v/>
      </c>
      <c r="G2499" s="9" t="str">
        <f t="shared" si="79"/>
        <v/>
      </c>
    </row>
    <row r="2500" spans="6:7" x14ac:dyDescent="0.2">
      <c r="F2500" s="9" t="str">
        <f t="shared" si="78"/>
        <v/>
      </c>
      <c r="G2500" s="9" t="str">
        <f t="shared" si="79"/>
        <v/>
      </c>
    </row>
    <row r="2501" spans="6:7" x14ac:dyDescent="0.2">
      <c r="F2501" s="9" t="str">
        <f t="shared" si="78"/>
        <v/>
      </c>
      <c r="G2501" s="9" t="str">
        <f t="shared" si="79"/>
        <v/>
      </c>
    </row>
    <row r="2502" spans="6:7" x14ac:dyDescent="0.2">
      <c r="F2502" s="9" t="str">
        <f t="shared" si="78"/>
        <v/>
      </c>
      <c r="G2502" s="9" t="str">
        <f t="shared" si="79"/>
        <v/>
      </c>
    </row>
    <row r="2503" spans="6:7" x14ac:dyDescent="0.2">
      <c r="F2503" s="9" t="str">
        <f t="shared" ref="F2503:F2566" si="80">IF(D2503&lt;0,D2503,"")</f>
        <v/>
      </c>
      <c r="G2503" s="9" t="str">
        <f t="shared" ref="G2503:G2566" si="81">IF(D2503&gt;0,D2503,"")</f>
        <v/>
      </c>
    </row>
    <row r="2504" spans="6:7" x14ac:dyDescent="0.2">
      <c r="F2504" s="9" t="str">
        <f t="shared" si="80"/>
        <v/>
      </c>
      <c r="G2504" s="9" t="str">
        <f t="shared" si="81"/>
        <v/>
      </c>
    </row>
    <row r="2505" spans="6:7" x14ac:dyDescent="0.2">
      <c r="F2505" s="9" t="str">
        <f t="shared" si="80"/>
        <v/>
      </c>
      <c r="G2505" s="9" t="str">
        <f t="shared" si="81"/>
        <v/>
      </c>
    </row>
    <row r="2506" spans="6:7" x14ac:dyDescent="0.2">
      <c r="F2506" s="9" t="str">
        <f t="shared" si="80"/>
        <v/>
      </c>
      <c r="G2506" s="9" t="str">
        <f t="shared" si="81"/>
        <v/>
      </c>
    </row>
    <row r="2507" spans="6:7" x14ac:dyDescent="0.2">
      <c r="F2507" s="9" t="str">
        <f t="shared" si="80"/>
        <v/>
      </c>
      <c r="G2507" s="9" t="str">
        <f t="shared" si="81"/>
        <v/>
      </c>
    </row>
    <row r="2508" spans="6:7" x14ac:dyDescent="0.2">
      <c r="F2508" s="9" t="str">
        <f t="shared" si="80"/>
        <v/>
      </c>
      <c r="G2508" s="9" t="str">
        <f t="shared" si="81"/>
        <v/>
      </c>
    </row>
    <row r="2509" spans="6:7" x14ac:dyDescent="0.2">
      <c r="F2509" s="9" t="str">
        <f t="shared" si="80"/>
        <v/>
      </c>
      <c r="G2509" s="9" t="str">
        <f t="shared" si="81"/>
        <v/>
      </c>
    </row>
    <row r="2510" spans="6:7" x14ac:dyDescent="0.2">
      <c r="F2510" s="9" t="str">
        <f t="shared" si="80"/>
        <v/>
      </c>
      <c r="G2510" s="9" t="str">
        <f t="shared" si="81"/>
        <v/>
      </c>
    </row>
    <row r="2511" spans="6:7" x14ac:dyDescent="0.2">
      <c r="F2511" s="9" t="str">
        <f t="shared" si="80"/>
        <v/>
      </c>
      <c r="G2511" s="9" t="str">
        <f t="shared" si="81"/>
        <v/>
      </c>
    </row>
    <row r="2512" spans="6:7" x14ac:dyDescent="0.2">
      <c r="F2512" s="9" t="str">
        <f t="shared" si="80"/>
        <v/>
      </c>
      <c r="G2512" s="9" t="str">
        <f t="shared" si="81"/>
        <v/>
      </c>
    </row>
    <row r="2513" spans="6:7" x14ac:dyDescent="0.2">
      <c r="F2513" s="9" t="str">
        <f t="shared" si="80"/>
        <v/>
      </c>
      <c r="G2513" s="9" t="str">
        <f t="shared" si="81"/>
        <v/>
      </c>
    </row>
    <row r="2514" spans="6:7" x14ac:dyDescent="0.2">
      <c r="F2514" s="9" t="str">
        <f t="shared" si="80"/>
        <v/>
      </c>
      <c r="G2514" s="9" t="str">
        <f t="shared" si="81"/>
        <v/>
      </c>
    </row>
    <row r="2515" spans="6:7" x14ac:dyDescent="0.2">
      <c r="F2515" s="9" t="str">
        <f t="shared" si="80"/>
        <v/>
      </c>
      <c r="G2515" s="9" t="str">
        <f t="shared" si="81"/>
        <v/>
      </c>
    </row>
    <row r="2516" spans="6:7" x14ac:dyDescent="0.2">
      <c r="F2516" s="9" t="str">
        <f t="shared" si="80"/>
        <v/>
      </c>
      <c r="G2516" s="9" t="str">
        <f t="shared" si="81"/>
        <v/>
      </c>
    </row>
    <row r="2517" spans="6:7" x14ac:dyDescent="0.2">
      <c r="F2517" s="9" t="str">
        <f t="shared" si="80"/>
        <v/>
      </c>
      <c r="G2517" s="9" t="str">
        <f t="shared" si="81"/>
        <v/>
      </c>
    </row>
    <row r="2518" spans="6:7" x14ac:dyDescent="0.2">
      <c r="F2518" s="9" t="str">
        <f t="shared" si="80"/>
        <v/>
      </c>
      <c r="G2518" s="9" t="str">
        <f t="shared" si="81"/>
        <v/>
      </c>
    </row>
    <row r="2519" spans="6:7" x14ac:dyDescent="0.2">
      <c r="F2519" s="9" t="str">
        <f t="shared" si="80"/>
        <v/>
      </c>
      <c r="G2519" s="9" t="str">
        <f t="shared" si="81"/>
        <v/>
      </c>
    </row>
    <row r="2520" spans="6:7" x14ac:dyDescent="0.2">
      <c r="F2520" s="9" t="str">
        <f t="shared" si="80"/>
        <v/>
      </c>
      <c r="G2520" s="9" t="str">
        <f t="shared" si="81"/>
        <v/>
      </c>
    </row>
    <row r="2521" spans="6:7" x14ac:dyDescent="0.2">
      <c r="F2521" s="9" t="str">
        <f t="shared" si="80"/>
        <v/>
      </c>
      <c r="G2521" s="9" t="str">
        <f t="shared" si="81"/>
        <v/>
      </c>
    </row>
    <row r="2522" spans="6:7" x14ac:dyDescent="0.2">
      <c r="F2522" s="9" t="str">
        <f t="shared" si="80"/>
        <v/>
      </c>
      <c r="G2522" s="9" t="str">
        <f t="shared" si="81"/>
        <v/>
      </c>
    </row>
    <row r="2523" spans="6:7" x14ac:dyDescent="0.2">
      <c r="F2523" s="9" t="str">
        <f t="shared" si="80"/>
        <v/>
      </c>
      <c r="G2523" s="9" t="str">
        <f t="shared" si="81"/>
        <v/>
      </c>
    </row>
    <row r="2524" spans="6:7" x14ac:dyDescent="0.2">
      <c r="F2524" s="9" t="str">
        <f t="shared" si="80"/>
        <v/>
      </c>
      <c r="G2524" s="9" t="str">
        <f t="shared" si="81"/>
        <v/>
      </c>
    </row>
    <row r="2525" spans="6:7" x14ac:dyDescent="0.2">
      <c r="F2525" s="9" t="str">
        <f t="shared" si="80"/>
        <v/>
      </c>
      <c r="G2525" s="9" t="str">
        <f t="shared" si="81"/>
        <v/>
      </c>
    </row>
    <row r="2526" spans="6:7" x14ac:dyDescent="0.2">
      <c r="F2526" s="9" t="str">
        <f t="shared" si="80"/>
        <v/>
      </c>
      <c r="G2526" s="9" t="str">
        <f t="shared" si="81"/>
        <v/>
      </c>
    </row>
    <row r="2527" spans="6:7" x14ac:dyDescent="0.2">
      <c r="F2527" s="9" t="str">
        <f t="shared" si="80"/>
        <v/>
      </c>
      <c r="G2527" s="9" t="str">
        <f t="shared" si="81"/>
        <v/>
      </c>
    </row>
    <row r="2528" spans="6:7" x14ac:dyDescent="0.2">
      <c r="F2528" s="9" t="str">
        <f t="shared" si="80"/>
        <v/>
      </c>
      <c r="G2528" s="9" t="str">
        <f t="shared" si="81"/>
        <v/>
      </c>
    </row>
    <row r="2529" spans="6:7" x14ac:dyDescent="0.2">
      <c r="F2529" s="9" t="str">
        <f t="shared" si="80"/>
        <v/>
      </c>
      <c r="G2529" s="9" t="str">
        <f t="shared" si="81"/>
        <v/>
      </c>
    </row>
    <row r="2530" spans="6:7" x14ac:dyDescent="0.2">
      <c r="F2530" s="9" t="str">
        <f t="shared" si="80"/>
        <v/>
      </c>
      <c r="G2530" s="9" t="str">
        <f t="shared" si="81"/>
        <v/>
      </c>
    </row>
    <row r="2531" spans="6:7" x14ac:dyDescent="0.2">
      <c r="F2531" s="9" t="str">
        <f t="shared" si="80"/>
        <v/>
      </c>
      <c r="G2531" s="9" t="str">
        <f t="shared" si="81"/>
        <v/>
      </c>
    </row>
    <row r="2532" spans="6:7" x14ac:dyDescent="0.2">
      <c r="F2532" s="9" t="str">
        <f t="shared" si="80"/>
        <v/>
      </c>
      <c r="G2532" s="9" t="str">
        <f t="shared" si="81"/>
        <v/>
      </c>
    </row>
    <row r="2533" spans="6:7" x14ac:dyDescent="0.2">
      <c r="F2533" s="9" t="str">
        <f t="shared" si="80"/>
        <v/>
      </c>
      <c r="G2533" s="9" t="str">
        <f t="shared" si="81"/>
        <v/>
      </c>
    </row>
    <row r="2534" spans="6:7" x14ac:dyDescent="0.2">
      <c r="F2534" s="9" t="str">
        <f t="shared" si="80"/>
        <v/>
      </c>
      <c r="G2534" s="9" t="str">
        <f t="shared" si="81"/>
        <v/>
      </c>
    </row>
    <row r="2535" spans="6:7" x14ac:dyDescent="0.2">
      <c r="F2535" s="9" t="str">
        <f t="shared" si="80"/>
        <v/>
      </c>
      <c r="G2535" s="9" t="str">
        <f t="shared" si="81"/>
        <v/>
      </c>
    </row>
    <row r="2536" spans="6:7" x14ac:dyDescent="0.2">
      <c r="F2536" s="9" t="str">
        <f t="shared" si="80"/>
        <v/>
      </c>
      <c r="G2536" s="9" t="str">
        <f t="shared" si="81"/>
        <v/>
      </c>
    </row>
    <row r="2537" spans="6:7" x14ac:dyDescent="0.2">
      <c r="F2537" s="9" t="str">
        <f t="shared" si="80"/>
        <v/>
      </c>
      <c r="G2537" s="9" t="str">
        <f t="shared" si="81"/>
        <v/>
      </c>
    </row>
    <row r="2538" spans="6:7" x14ac:dyDescent="0.2">
      <c r="F2538" s="9" t="str">
        <f t="shared" si="80"/>
        <v/>
      </c>
      <c r="G2538" s="9" t="str">
        <f t="shared" si="81"/>
        <v/>
      </c>
    </row>
    <row r="2539" spans="6:7" x14ac:dyDescent="0.2">
      <c r="F2539" s="9" t="str">
        <f t="shared" si="80"/>
        <v/>
      </c>
      <c r="G2539" s="9" t="str">
        <f t="shared" si="81"/>
        <v/>
      </c>
    </row>
    <row r="2540" spans="6:7" x14ac:dyDescent="0.2">
      <c r="F2540" s="9" t="str">
        <f t="shared" si="80"/>
        <v/>
      </c>
      <c r="G2540" s="9" t="str">
        <f t="shared" si="81"/>
        <v/>
      </c>
    </row>
    <row r="2541" spans="6:7" x14ac:dyDescent="0.2">
      <c r="F2541" s="9" t="str">
        <f t="shared" si="80"/>
        <v/>
      </c>
      <c r="G2541" s="9" t="str">
        <f t="shared" si="81"/>
        <v/>
      </c>
    </row>
    <row r="2542" spans="6:7" x14ac:dyDescent="0.2">
      <c r="F2542" s="9" t="str">
        <f t="shared" si="80"/>
        <v/>
      </c>
      <c r="G2542" s="9" t="str">
        <f t="shared" si="81"/>
        <v/>
      </c>
    </row>
    <row r="2543" spans="6:7" x14ac:dyDescent="0.2">
      <c r="F2543" s="9" t="str">
        <f t="shared" si="80"/>
        <v/>
      </c>
      <c r="G2543" s="9" t="str">
        <f t="shared" si="81"/>
        <v/>
      </c>
    </row>
    <row r="2544" spans="6:7" x14ac:dyDescent="0.2">
      <c r="F2544" s="9" t="str">
        <f t="shared" si="80"/>
        <v/>
      </c>
      <c r="G2544" s="9" t="str">
        <f t="shared" si="81"/>
        <v/>
      </c>
    </row>
    <row r="2545" spans="6:7" x14ac:dyDescent="0.2">
      <c r="F2545" s="9" t="str">
        <f t="shared" si="80"/>
        <v/>
      </c>
      <c r="G2545" s="9" t="str">
        <f t="shared" si="81"/>
        <v/>
      </c>
    </row>
    <row r="2546" spans="6:7" x14ac:dyDescent="0.2">
      <c r="F2546" s="9" t="str">
        <f t="shared" si="80"/>
        <v/>
      </c>
      <c r="G2546" s="9" t="str">
        <f t="shared" si="81"/>
        <v/>
      </c>
    </row>
    <row r="2547" spans="6:7" x14ac:dyDescent="0.2">
      <c r="F2547" s="9" t="str">
        <f t="shared" si="80"/>
        <v/>
      </c>
      <c r="G2547" s="9" t="str">
        <f t="shared" si="81"/>
        <v/>
      </c>
    </row>
    <row r="2548" spans="6:7" x14ac:dyDescent="0.2">
      <c r="F2548" s="9" t="str">
        <f t="shared" si="80"/>
        <v/>
      </c>
      <c r="G2548" s="9" t="str">
        <f t="shared" si="81"/>
        <v/>
      </c>
    </row>
    <row r="2549" spans="6:7" x14ac:dyDescent="0.2">
      <c r="F2549" s="9" t="str">
        <f t="shared" si="80"/>
        <v/>
      </c>
      <c r="G2549" s="9" t="str">
        <f t="shared" si="81"/>
        <v/>
      </c>
    </row>
    <row r="2550" spans="6:7" x14ac:dyDescent="0.2">
      <c r="F2550" s="9" t="str">
        <f t="shared" si="80"/>
        <v/>
      </c>
      <c r="G2550" s="9" t="str">
        <f t="shared" si="81"/>
        <v/>
      </c>
    </row>
    <row r="2551" spans="6:7" x14ac:dyDescent="0.2">
      <c r="F2551" s="9" t="str">
        <f t="shared" si="80"/>
        <v/>
      </c>
      <c r="G2551" s="9" t="str">
        <f t="shared" si="81"/>
        <v/>
      </c>
    </row>
    <row r="2552" spans="6:7" x14ac:dyDescent="0.2">
      <c r="F2552" s="9" t="str">
        <f t="shared" si="80"/>
        <v/>
      </c>
      <c r="G2552" s="9" t="str">
        <f t="shared" si="81"/>
        <v/>
      </c>
    </row>
    <row r="2553" spans="6:7" x14ac:dyDescent="0.2">
      <c r="F2553" s="9" t="str">
        <f t="shared" si="80"/>
        <v/>
      </c>
      <c r="G2553" s="9" t="str">
        <f t="shared" si="81"/>
        <v/>
      </c>
    </row>
    <row r="2554" spans="6:7" x14ac:dyDescent="0.2">
      <c r="F2554" s="9" t="str">
        <f t="shared" si="80"/>
        <v/>
      </c>
      <c r="G2554" s="9" t="str">
        <f t="shared" si="81"/>
        <v/>
      </c>
    </row>
    <row r="2555" spans="6:7" x14ac:dyDescent="0.2">
      <c r="F2555" s="9" t="str">
        <f t="shared" si="80"/>
        <v/>
      </c>
      <c r="G2555" s="9" t="str">
        <f t="shared" si="81"/>
        <v/>
      </c>
    </row>
    <row r="2556" spans="6:7" x14ac:dyDescent="0.2">
      <c r="F2556" s="9" t="str">
        <f t="shared" si="80"/>
        <v/>
      </c>
      <c r="G2556" s="9" t="str">
        <f t="shared" si="81"/>
        <v/>
      </c>
    </row>
    <row r="2557" spans="6:7" x14ac:dyDescent="0.2">
      <c r="F2557" s="9" t="str">
        <f t="shared" si="80"/>
        <v/>
      </c>
      <c r="G2557" s="9" t="str">
        <f t="shared" si="81"/>
        <v/>
      </c>
    </row>
    <row r="2558" spans="6:7" x14ac:dyDescent="0.2">
      <c r="F2558" s="9" t="str">
        <f t="shared" si="80"/>
        <v/>
      </c>
      <c r="G2558" s="9" t="str">
        <f t="shared" si="81"/>
        <v/>
      </c>
    </row>
    <row r="2559" spans="6:7" x14ac:dyDescent="0.2">
      <c r="F2559" s="9" t="str">
        <f t="shared" si="80"/>
        <v/>
      </c>
      <c r="G2559" s="9" t="str">
        <f t="shared" si="81"/>
        <v/>
      </c>
    </row>
    <row r="2560" spans="6:7" x14ac:dyDescent="0.2">
      <c r="F2560" s="9" t="str">
        <f t="shared" si="80"/>
        <v/>
      </c>
      <c r="G2560" s="9" t="str">
        <f t="shared" si="81"/>
        <v/>
      </c>
    </row>
    <row r="2561" spans="6:7" x14ac:dyDescent="0.2">
      <c r="F2561" s="9" t="str">
        <f t="shared" si="80"/>
        <v/>
      </c>
      <c r="G2561" s="9" t="str">
        <f t="shared" si="81"/>
        <v/>
      </c>
    </row>
    <row r="2562" spans="6:7" x14ac:dyDescent="0.2">
      <c r="F2562" s="9" t="str">
        <f t="shared" si="80"/>
        <v/>
      </c>
      <c r="G2562" s="9" t="str">
        <f t="shared" si="81"/>
        <v/>
      </c>
    </row>
    <row r="2563" spans="6:7" x14ac:dyDescent="0.2">
      <c r="F2563" s="9" t="str">
        <f t="shared" si="80"/>
        <v/>
      </c>
      <c r="G2563" s="9" t="str">
        <f t="shared" si="81"/>
        <v/>
      </c>
    </row>
    <row r="2564" spans="6:7" x14ac:dyDescent="0.2">
      <c r="F2564" s="9" t="str">
        <f t="shared" si="80"/>
        <v/>
      </c>
      <c r="G2564" s="9" t="str">
        <f t="shared" si="81"/>
        <v/>
      </c>
    </row>
    <row r="2565" spans="6:7" x14ac:dyDescent="0.2">
      <c r="F2565" s="9" t="str">
        <f t="shared" si="80"/>
        <v/>
      </c>
      <c r="G2565" s="9" t="str">
        <f t="shared" si="81"/>
        <v/>
      </c>
    </row>
    <row r="2566" spans="6:7" x14ac:dyDescent="0.2">
      <c r="F2566" s="9" t="str">
        <f t="shared" si="80"/>
        <v/>
      </c>
      <c r="G2566" s="9" t="str">
        <f t="shared" si="81"/>
        <v/>
      </c>
    </row>
    <row r="2567" spans="6:7" x14ac:dyDescent="0.2">
      <c r="F2567" s="9" t="str">
        <f t="shared" ref="F2567:F2630" si="82">IF(D2567&lt;0,D2567,"")</f>
        <v/>
      </c>
      <c r="G2567" s="9" t="str">
        <f t="shared" ref="G2567:G2630" si="83">IF(D2567&gt;0,D2567,"")</f>
        <v/>
      </c>
    </row>
    <row r="2568" spans="6:7" x14ac:dyDescent="0.2">
      <c r="F2568" s="9" t="str">
        <f t="shared" si="82"/>
        <v/>
      </c>
      <c r="G2568" s="9" t="str">
        <f t="shared" si="83"/>
        <v/>
      </c>
    </row>
    <row r="2569" spans="6:7" x14ac:dyDescent="0.2">
      <c r="F2569" s="9" t="str">
        <f t="shared" si="82"/>
        <v/>
      </c>
      <c r="G2569" s="9" t="str">
        <f t="shared" si="83"/>
        <v/>
      </c>
    </row>
    <row r="2570" spans="6:7" x14ac:dyDescent="0.2">
      <c r="F2570" s="9" t="str">
        <f t="shared" si="82"/>
        <v/>
      </c>
      <c r="G2570" s="9" t="str">
        <f t="shared" si="83"/>
        <v/>
      </c>
    </row>
    <row r="2571" spans="6:7" x14ac:dyDescent="0.2">
      <c r="F2571" s="9" t="str">
        <f t="shared" si="82"/>
        <v/>
      </c>
      <c r="G2571" s="9" t="str">
        <f t="shared" si="83"/>
        <v/>
      </c>
    </row>
    <row r="2572" spans="6:7" x14ac:dyDescent="0.2">
      <c r="F2572" s="9" t="str">
        <f t="shared" si="82"/>
        <v/>
      </c>
      <c r="G2572" s="9" t="str">
        <f t="shared" si="83"/>
        <v/>
      </c>
    </row>
    <row r="2573" spans="6:7" x14ac:dyDescent="0.2">
      <c r="F2573" s="9" t="str">
        <f t="shared" si="82"/>
        <v/>
      </c>
      <c r="G2573" s="9" t="str">
        <f t="shared" si="83"/>
        <v/>
      </c>
    </row>
    <row r="2574" spans="6:7" x14ac:dyDescent="0.2">
      <c r="F2574" s="9" t="str">
        <f t="shared" si="82"/>
        <v/>
      </c>
      <c r="G2574" s="9" t="str">
        <f t="shared" si="83"/>
        <v/>
      </c>
    </row>
    <row r="2575" spans="6:7" x14ac:dyDescent="0.2">
      <c r="F2575" s="9" t="str">
        <f t="shared" si="82"/>
        <v/>
      </c>
      <c r="G2575" s="9" t="str">
        <f t="shared" si="83"/>
        <v/>
      </c>
    </row>
    <row r="2576" spans="6:7" x14ac:dyDescent="0.2">
      <c r="F2576" s="9" t="str">
        <f t="shared" si="82"/>
        <v/>
      </c>
      <c r="G2576" s="9" t="str">
        <f t="shared" si="83"/>
        <v/>
      </c>
    </row>
    <row r="2577" spans="6:7" x14ac:dyDescent="0.2">
      <c r="F2577" s="9" t="str">
        <f t="shared" si="82"/>
        <v/>
      </c>
      <c r="G2577" s="9" t="str">
        <f t="shared" si="83"/>
        <v/>
      </c>
    </row>
    <row r="2578" spans="6:7" x14ac:dyDescent="0.2">
      <c r="F2578" s="9" t="str">
        <f t="shared" si="82"/>
        <v/>
      </c>
      <c r="G2578" s="9" t="str">
        <f t="shared" si="83"/>
        <v/>
      </c>
    </row>
    <row r="2579" spans="6:7" x14ac:dyDescent="0.2">
      <c r="F2579" s="9" t="str">
        <f t="shared" si="82"/>
        <v/>
      </c>
      <c r="G2579" s="9" t="str">
        <f t="shared" si="83"/>
        <v/>
      </c>
    </row>
    <row r="2580" spans="6:7" x14ac:dyDescent="0.2">
      <c r="F2580" s="9" t="str">
        <f t="shared" si="82"/>
        <v/>
      </c>
      <c r="G2580" s="9" t="str">
        <f t="shared" si="83"/>
        <v/>
      </c>
    </row>
    <row r="2581" spans="6:7" x14ac:dyDescent="0.2">
      <c r="F2581" s="9" t="str">
        <f t="shared" si="82"/>
        <v/>
      </c>
      <c r="G2581" s="9" t="str">
        <f t="shared" si="83"/>
        <v/>
      </c>
    </row>
    <row r="2582" spans="6:7" x14ac:dyDescent="0.2">
      <c r="F2582" s="9" t="str">
        <f t="shared" si="82"/>
        <v/>
      </c>
      <c r="G2582" s="9" t="str">
        <f t="shared" si="83"/>
        <v/>
      </c>
    </row>
    <row r="2583" spans="6:7" x14ac:dyDescent="0.2">
      <c r="F2583" s="9" t="str">
        <f t="shared" si="82"/>
        <v/>
      </c>
      <c r="G2583" s="9" t="str">
        <f t="shared" si="83"/>
        <v/>
      </c>
    </row>
    <row r="2584" spans="6:7" x14ac:dyDescent="0.2">
      <c r="F2584" s="9" t="str">
        <f t="shared" si="82"/>
        <v/>
      </c>
      <c r="G2584" s="9" t="str">
        <f t="shared" si="83"/>
        <v/>
      </c>
    </row>
    <row r="2585" spans="6:7" x14ac:dyDescent="0.2">
      <c r="F2585" s="9" t="str">
        <f t="shared" si="82"/>
        <v/>
      </c>
      <c r="G2585" s="9" t="str">
        <f t="shared" si="83"/>
        <v/>
      </c>
    </row>
    <row r="2586" spans="6:7" x14ac:dyDescent="0.2">
      <c r="F2586" s="9" t="str">
        <f t="shared" si="82"/>
        <v/>
      </c>
      <c r="G2586" s="9" t="str">
        <f t="shared" si="83"/>
        <v/>
      </c>
    </row>
    <row r="2587" spans="6:7" x14ac:dyDescent="0.2">
      <c r="F2587" s="9" t="str">
        <f t="shared" si="82"/>
        <v/>
      </c>
      <c r="G2587" s="9" t="str">
        <f t="shared" si="83"/>
        <v/>
      </c>
    </row>
    <row r="2588" spans="6:7" x14ac:dyDescent="0.2">
      <c r="F2588" s="9" t="str">
        <f t="shared" si="82"/>
        <v/>
      </c>
      <c r="G2588" s="9" t="str">
        <f t="shared" si="83"/>
        <v/>
      </c>
    </row>
    <row r="2589" spans="6:7" x14ac:dyDescent="0.2">
      <c r="F2589" s="9" t="str">
        <f t="shared" si="82"/>
        <v/>
      </c>
      <c r="G2589" s="9" t="str">
        <f t="shared" si="83"/>
        <v/>
      </c>
    </row>
    <row r="2590" spans="6:7" x14ac:dyDescent="0.2">
      <c r="F2590" s="9" t="str">
        <f t="shared" si="82"/>
        <v/>
      </c>
      <c r="G2590" s="9" t="str">
        <f t="shared" si="83"/>
        <v/>
      </c>
    </row>
    <row r="2591" spans="6:7" x14ac:dyDescent="0.2">
      <c r="F2591" s="9" t="str">
        <f t="shared" si="82"/>
        <v/>
      </c>
      <c r="G2591" s="9" t="str">
        <f t="shared" si="83"/>
        <v/>
      </c>
    </row>
    <row r="2592" spans="6:7" x14ac:dyDescent="0.2">
      <c r="F2592" s="9" t="str">
        <f t="shared" si="82"/>
        <v/>
      </c>
      <c r="G2592" s="9" t="str">
        <f t="shared" si="83"/>
        <v/>
      </c>
    </row>
    <row r="2593" spans="6:7" x14ac:dyDescent="0.2">
      <c r="F2593" s="9" t="str">
        <f t="shared" si="82"/>
        <v/>
      </c>
      <c r="G2593" s="9" t="str">
        <f t="shared" si="83"/>
        <v/>
      </c>
    </row>
    <row r="2594" spans="6:7" x14ac:dyDescent="0.2">
      <c r="F2594" s="9" t="str">
        <f t="shared" si="82"/>
        <v/>
      </c>
      <c r="G2594" s="9" t="str">
        <f t="shared" si="83"/>
        <v/>
      </c>
    </row>
    <row r="2595" spans="6:7" x14ac:dyDescent="0.2">
      <c r="F2595" s="9" t="str">
        <f t="shared" si="82"/>
        <v/>
      </c>
      <c r="G2595" s="9" t="str">
        <f t="shared" si="83"/>
        <v/>
      </c>
    </row>
    <row r="2596" spans="6:7" x14ac:dyDescent="0.2">
      <c r="F2596" s="9" t="str">
        <f t="shared" si="82"/>
        <v/>
      </c>
      <c r="G2596" s="9" t="str">
        <f t="shared" si="83"/>
        <v/>
      </c>
    </row>
    <row r="2597" spans="6:7" x14ac:dyDescent="0.2">
      <c r="F2597" s="9" t="str">
        <f t="shared" si="82"/>
        <v/>
      </c>
      <c r="G2597" s="9" t="str">
        <f t="shared" si="83"/>
        <v/>
      </c>
    </row>
    <row r="2598" spans="6:7" x14ac:dyDescent="0.2">
      <c r="F2598" s="9" t="str">
        <f t="shared" si="82"/>
        <v/>
      </c>
      <c r="G2598" s="9" t="str">
        <f t="shared" si="83"/>
        <v/>
      </c>
    </row>
    <row r="2599" spans="6:7" x14ac:dyDescent="0.2">
      <c r="F2599" s="9" t="str">
        <f t="shared" si="82"/>
        <v/>
      </c>
      <c r="G2599" s="9" t="str">
        <f t="shared" si="83"/>
        <v/>
      </c>
    </row>
    <row r="2600" spans="6:7" x14ac:dyDescent="0.2">
      <c r="F2600" s="9" t="str">
        <f t="shared" si="82"/>
        <v/>
      </c>
      <c r="G2600" s="9" t="str">
        <f t="shared" si="83"/>
        <v/>
      </c>
    </row>
    <row r="2601" spans="6:7" x14ac:dyDescent="0.2">
      <c r="F2601" s="9" t="str">
        <f t="shared" si="82"/>
        <v/>
      </c>
      <c r="G2601" s="9" t="str">
        <f t="shared" si="83"/>
        <v/>
      </c>
    </row>
    <row r="2602" spans="6:7" x14ac:dyDescent="0.2">
      <c r="F2602" s="9" t="str">
        <f t="shared" si="82"/>
        <v/>
      </c>
      <c r="G2602" s="9" t="str">
        <f t="shared" si="83"/>
        <v/>
      </c>
    </row>
    <row r="2603" spans="6:7" x14ac:dyDescent="0.2">
      <c r="F2603" s="9" t="str">
        <f t="shared" si="82"/>
        <v/>
      </c>
      <c r="G2603" s="9" t="str">
        <f t="shared" si="83"/>
        <v/>
      </c>
    </row>
    <row r="2604" spans="6:7" x14ac:dyDescent="0.2">
      <c r="F2604" s="9" t="str">
        <f t="shared" si="82"/>
        <v/>
      </c>
      <c r="G2604" s="9" t="str">
        <f t="shared" si="83"/>
        <v/>
      </c>
    </row>
    <row r="2605" spans="6:7" x14ac:dyDescent="0.2">
      <c r="F2605" s="9" t="str">
        <f t="shared" si="82"/>
        <v/>
      </c>
      <c r="G2605" s="9" t="str">
        <f t="shared" si="83"/>
        <v/>
      </c>
    </row>
    <row r="2606" spans="6:7" x14ac:dyDescent="0.2">
      <c r="F2606" s="9" t="str">
        <f t="shared" si="82"/>
        <v/>
      </c>
      <c r="G2606" s="9" t="str">
        <f t="shared" si="83"/>
        <v/>
      </c>
    </row>
    <row r="2607" spans="6:7" x14ac:dyDescent="0.2">
      <c r="F2607" s="9" t="str">
        <f t="shared" si="82"/>
        <v/>
      </c>
      <c r="G2607" s="9" t="str">
        <f t="shared" si="83"/>
        <v/>
      </c>
    </row>
    <row r="2608" spans="6:7" x14ac:dyDescent="0.2">
      <c r="F2608" s="9" t="str">
        <f t="shared" si="82"/>
        <v/>
      </c>
      <c r="G2608" s="9" t="str">
        <f t="shared" si="83"/>
        <v/>
      </c>
    </row>
    <row r="2609" spans="6:7" x14ac:dyDescent="0.2">
      <c r="F2609" s="9" t="str">
        <f t="shared" si="82"/>
        <v/>
      </c>
      <c r="G2609" s="9" t="str">
        <f t="shared" si="83"/>
        <v/>
      </c>
    </row>
    <row r="2610" spans="6:7" x14ac:dyDescent="0.2">
      <c r="F2610" s="9" t="str">
        <f t="shared" si="82"/>
        <v/>
      </c>
      <c r="G2610" s="9" t="str">
        <f t="shared" si="83"/>
        <v/>
      </c>
    </row>
    <row r="2611" spans="6:7" x14ac:dyDescent="0.2">
      <c r="F2611" s="9" t="str">
        <f t="shared" si="82"/>
        <v/>
      </c>
      <c r="G2611" s="9" t="str">
        <f t="shared" si="83"/>
        <v/>
      </c>
    </row>
    <row r="2612" spans="6:7" x14ac:dyDescent="0.2">
      <c r="F2612" s="9" t="str">
        <f t="shared" si="82"/>
        <v/>
      </c>
      <c r="G2612" s="9" t="str">
        <f t="shared" si="83"/>
        <v/>
      </c>
    </row>
    <row r="2613" spans="6:7" x14ac:dyDescent="0.2">
      <c r="F2613" s="9" t="str">
        <f t="shared" si="82"/>
        <v/>
      </c>
      <c r="G2613" s="9" t="str">
        <f t="shared" si="83"/>
        <v/>
      </c>
    </row>
    <row r="2614" spans="6:7" x14ac:dyDescent="0.2">
      <c r="F2614" s="9" t="str">
        <f t="shared" si="82"/>
        <v/>
      </c>
      <c r="G2614" s="9" t="str">
        <f t="shared" si="83"/>
        <v/>
      </c>
    </row>
    <row r="2615" spans="6:7" x14ac:dyDescent="0.2">
      <c r="F2615" s="9" t="str">
        <f t="shared" si="82"/>
        <v/>
      </c>
      <c r="G2615" s="9" t="str">
        <f t="shared" si="83"/>
        <v/>
      </c>
    </row>
    <row r="2616" spans="6:7" x14ac:dyDescent="0.2">
      <c r="F2616" s="9" t="str">
        <f t="shared" si="82"/>
        <v/>
      </c>
      <c r="G2616" s="9" t="str">
        <f t="shared" si="83"/>
        <v/>
      </c>
    </row>
    <row r="2617" spans="6:7" x14ac:dyDescent="0.2">
      <c r="F2617" s="9" t="str">
        <f t="shared" si="82"/>
        <v/>
      </c>
      <c r="G2617" s="9" t="str">
        <f t="shared" si="83"/>
        <v/>
      </c>
    </row>
    <row r="2618" spans="6:7" x14ac:dyDescent="0.2">
      <c r="F2618" s="9" t="str">
        <f t="shared" si="82"/>
        <v/>
      </c>
      <c r="G2618" s="9" t="str">
        <f t="shared" si="83"/>
        <v/>
      </c>
    </row>
    <row r="2619" spans="6:7" x14ac:dyDescent="0.2">
      <c r="F2619" s="9" t="str">
        <f t="shared" si="82"/>
        <v/>
      </c>
      <c r="G2619" s="9" t="str">
        <f t="shared" si="83"/>
        <v/>
      </c>
    </row>
    <row r="2620" spans="6:7" x14ac:dyDescent="0.2">
      <c r="F2620" s="9" t="str">
        <f t="shared" si="82"/>
        <v/>
      </c>
      <c r="G2620" s="9" t="str">
        <f t="shared" si="83"/>
        <v/>
      </c>
    </row>
    <row r="2621" spans="6:7" x14ac:dyDescent="0.2">
      <c r="F2621" s="9" t="str">
        <f t="shared" si="82"/>
        <v/>
      </c>
      <c r="G2621" s="9" t="str">
        <f t="shared" si="83"/>
        <v/>
      </c>
    </row>
    <row r="2622" spans="6:7" x14ac:dyDescent="0.2">
      <c r="F2622" s="9" t="str">
        <f t="shared" si="82"/>
        <v/>
      </c>
      <c r="G2622" s="9" t="str">
        <f t="shared" si="83"/>
        <v/>
      </c>
    </row>
    <row r="2623" spans="6:7" x14ac:dyDescent="0.2">
      <c r="F2623" s="9" t="str">
        <f t="shared" si="82"/>
        <v/>
      </c>
      <c r="G2623" s="9" t="str">
        <f t="shared" si="83"/>
        <v/>
      </c>
    </row>
    <row r="2624" spans="6:7" x14ac:dyDescent="0.2">
      <c r="F2624" s="9" t="str">
        <f t="shared" si="82"/>
        <v/>
      </c>
      <c r="G2624" s="9" t="str">
        <f t="shared" si="83"/>
        <v/>
      </c>
    </row>
    <row r="2625" spans="6:7" x14ac:dyDescent="0.2">
      <c r="F2625" s="9" t="str">
        <f t="shared" si="82"/>
        <v/>
      </c>
      <c r="G2625" s="9" t="str">
        <f t="shared" si="83"/>
        <v/>
      </c>
    </row>
    <row r="2626" spans="6:7" x14ac:dyDescent="0.2">
      <c r="F2626" s="9" t="str">
        <f t="shared" si="82"/>
        <v/>
      </c>
      <c r="G2626" s="9" t="str">
        <f t="shared" si="83"/>
        <v/>
      </c>
    </row>
    <row r="2627" spans="6:7" x14ac:dyDescent="0.2">
      <c r="F2627" s="9" t="str">
        <f t="shared" si="82"/>
        <v/>
      </c>
      <c r="G2627" s="9" t="str">
        <f t="shared" si="83"/>
        <v/>
      </c>
    </row>
    <row r="2628" spans="6:7" x14ac:dyDescent="0.2">
      <c r="F2628" s="9" t="str">
        <f t="shared" si="82"/>
        <v/>
      </c>
      <c r="G2628" s="9" t="str">
        <f t="shared" si="83"/>
        <v/>
      </c>
    </row>
    <row r="2629" spans="6:7" x14ac:dyDescent="0.2">
      <c r="F2629" s="9" t="str">
        <f t="shared" si="82"/>
        <v/>
      </c>
      <c r="G2629" s="9" t="str">
        <f t="shared" si="83"/>
        <v/>
      </c>
    </row>
    <row r="2630" spans="6:7" x14ac:dyDescent="0.2">
      <c r="F2630" s="9" t="str">
        <f t="shared" si="82"/>
        <v/>
      </c>
      <c r="G2630" s="9" t="str">
        <f t="shared" si="83"/>
        <v/>
      </c>
    </row>
    <row r="2631" spans="6:7" x14ac:dyDescent="0.2">
      <c r="F2631" s="9" t="str">
        <f t="shared" ref="F2631:F2694" si="84">IF(D2631&lt;0,D2631,"")</f>
        <v/>
      </c>
      <c r="G2631" s="9" t="str">
        <f t="shared" ref="G2631:G2694" si="85">IF(D2631&gt;0,D2631,"")</f>
        <v/>
      </c>
    </row>
    <row r="2632" spans="6:7" x14ac:dyDescent="0.2">
      <c r="F2632" s="9" t="str">
        <f t="shared" si="84"/>
        <v/>
      </c>
      <c r="G2632" s="9" t="str">
        <f t="shared" si="85"/>
        <v/>
      </c>
    </row>
    <row r="2633" spans="6:7" x14ac:dyDescent="0.2">
      <c r="F2633" s="9" t="str">
        <f t="shared" si="84"/>
        <v/>
      </c>
      <c r="G2633" s="9" t="str">
        <f t="shared" si="85"/>
        <v/>
      </c>
    </row>
    <row r="2634" spans="6:7" x14ac:dyDescent="0.2">
      <c r="F2634" s="9" t="str">
        <f t="shared" si="84"/>
        <v/>
      </c>
      <c r="G2634" s="9" t="str">
        <f t="shared" si="85"/>
        <v/>
      </c>
    </row>
    <row r="2635" spans="6:7" x14ac:dyDescent="0.2">
      <c r="F2635" s="9" t="str">
        <f t="shared" si="84"/>
        <v/>
      </c>
      <c r="G2635" s="9" t="str">
        <f t="shared" si="85"/>
        <v/>
      </c>
    </row>
    <row r="2636" spans="6:7" x14ac:dyDescent="0.2">
      <c r="F2636" s="9" t="str">
        <f t="shared" si="84"/>
        <v/>
      </c>
      <c r="G2636" s="9" t="str">
        <f t="shared" si="85"/>
        <v/>
      </c>
    </row>
    <row r="2637" spans="6:7" x14ac:dyDescent="0.2">
      <c r="F2637" s="9" t="str">
        <f t="shared" si="84"/>
        <v/>
      </c>
      <c r="G2637" s="9" t="str">
        <f t="shared" si="85"/>
        <v/>
      </c>
    </row>
    <row r="2638" spans="6:7" x14ac:dyDescent="0.2">
      <c r="F2638" s="9" t="str">
        <f t="shared" si="84"/>
        <v/>
      </c>
      <c r="G2638" s="9" t="str">
        <f t="shared" si="85"/>
        <v/>
      </c>
    </row>
    <row r="2639" spans="6:7" x14ac:dyDescent="0.2">
      <c r="F2639" s="9" t="str">
        <f t="shared" si="84"/>
        <v/>
      </c>
      <c r="G2639" s="9" t="str">
        <f t="shared" si="85"/>
        <v/>
      </c>
    </row>
    <row r="2640" spans="6:7" x14ac:dyDescent="0.2">
      <c r="F2640" s="9" t="str">
        <f t="shared" si="84"/>
        <v/>
      </c>
      <c r="G2640" s="9" t="str">
        <f t="shared" si="85"/>
        <v/>
      </c>
    </row>
    <row r="2641" spans="6:7" x14ac:dyDescent="0.2">
      <c r="F2641" s="9" t="str">
        <f t="shared" si="84"/>
        <v/>
      </c>
      <c r="G2641" s="9" t="str">
        <f t="shared" si="85"/>
        <v/>
      </c>
    </row>
    <row r="2642" spans="6:7" x14ac:dyDescent="0.2">
      <c r="F2642" s="9" t="str">
        <f t="shared" si="84"/>
        <v/>
      </c>
      <c r="G2642" s="9" t="str">
        <f t="shared" si="85"/>
        <v/>
      </c>
    </row>
    <row r="2643" spans="6:7" x14ac:dyDescent="0.2">
      <c r="F2643" s="9" t="str">
        <f t="shared" si="84"/>
        <v/>
      </c>
      <c r="G2643" s="9" t="str">
        <f t="shared" si="85"/>
        <v/>
      </c>
    </row>
    <row r="2644" spans="6:7" x14ac:dyDescent="0.2">
      <c r="F2644" s="9" t="str">
        <f t="shared" si="84"/>
        <v/>
      </c>
      <c r="G2644" s="9" t="str">
        <f t="shared" si="85"/>
        <v/>
      </c>
    </row>
    <row r="2645" spans="6:7" x14ac:dyDescent="0.2">
      <c r="F2645" s="9" t="str">
        <f t="shared" si="84"/>
        <v/>
      </c>
      <c r="G2645" s="9" t="str">
        <f t="shared" si="85"/>
        <v/>
      </c>
    </row>
    <row r="2646" spans="6:7" x14ac:dyDescent="0.2">
      <c r="F2646" s="9" t="str">
        <f t="shared" si="84"/>
        <v/>
      </c>
      <c r="G2646" s="9" t="str">
        <f t="shared" si="85"/>
        <v/>
      </c>
    </row>
    <row r="2647" spans="6:7" x14ac:dyDescent="0.2">
      <c r="F2647" s="9" t="str">
        <f t="shared" si="84"/>
        <v/>
      </c>
      <c r="G2647" s="9" t="str">
        <f t="shared" si="85"/>
        <v/>
      </c>
    </row>
    <row r="2648" spans="6:7" x14ac:dyDescent="0.2">
      <c r="F2648" s="9" t="str">
        <f t="shared" si="84"/>
        <v/>
      </c>
      <c r="G2648" s="9" t="str">
        <f t="shared" si="85"/>
        <v/>
      </c>
    </row>
    <row r="2649" spans="6:7" x14ac:dyDescent="0.2">
      <c r="F2649" s="9" t="str">
        <f t="shared" si="84"/>
        <v/>
      </c>
      <c r="G2649" s="9" t="str">
        <f t="shared" si="85"/>
        <v/>
      </c>
    </row>
    <row r="2650" spans="6:7" x14ac:dyDescent="0.2">
      <c r="F2650" s="9" t="str">
        <f t="shared" si="84"/>
        <v/>
      </c>
      <c r="G2650" s="9" t="str">
        <f t="shared" si="85"/>
        <v/>
      </c>
    </row>
    <row r="2651" spans="6:7" x14ac:dyDescent="0.2">
      <c r="F2651" s="9" t="str">
        <f t="shared" si="84"/>
        <v/>
      </c>
      <c r="G2651" s="9" t="str">
        <f t="shared" si="85"/>
        <v/>
      </c>
    </row>
    <row r="2652" spans="6:7" x14ac:dyDescent="0.2">
      <c r="F2652" s="9" t="str">
        <f t="shared" si="84"/>
        <v/>
      </c>
      <c r="G2652" s="9" t="str">
        <f t="shared" si="85"/>
        <v/>
      </c>
    </row>
    <row r="2653" spans="6:7" x14ac:dyDescent="0.2">
      <c r="F2653" s="9" t="str">
        <f t="shared" si="84"/>
        <v/>
      </c>
      <c r="G2653" s="9" t="str">
        <f t="shared" si="85"/>
        <v/>
      </c>
    </row>
    <row r="2654" spans="6:7" x14ac:dyDescent="0.2">
      <c r="F2654" s="9" t="str">
        <f t="shared" si="84"/>
        <v/>
      </c>
      <c r="G2654" s="9" t="str">
        <f t="shared" si="85"/>
        <v/>
      </c>
    </row>
    <row r="2655" spans="6:7" x14ac:dyDescent="0.2">
      <c r="F2655" s="9" t="str">
        <f t="shared" si="84"/>
        <v/>
      </c>
      <c r="G2655" s="9" t="str">
        <f t="shared" si="85"/>
        <v/>
      </c>
    </row>
    <row r="2656" spans="6:7" x14ac:dyDescent="0.2">
      <c r="F2656" s="9" t="str">
        <f t="shared" si="84"/>
        <v/>
      </c>
      <c r="G2656" s="9" t="str">
        <f t="shared" si="85"/>
        <v/>
      </c>
    </row>
    <row r="2657" spans="6:7" x14ac:dyDescent="0.2">
      <c r="F2657" s="9" t="str">
        <f t="shared" si="84"/>
        <v/>
      </c>
      <c r="G2657" s="9" t="str">
        <f t="shared" si="85"/>
        <v/>
      </c>
    </row>
    <row r="2658" spans="6:7" x14ac:dyDescent="0.2">
      <c r="F2658" s="9" t="str">
        <f t="shared" si="84"/>
        <v/>
      </c>
      <c r="G2658" s="9" t="str">
        <f t="shared" si="85"/>
        <v/>
      </c>
    </row>
    <row r="2659" spans="6:7" x14ac:dyDescent="0.2">
      <c r="F2659" s="9" t="str">
        <f t="shared" si="84"/>
        <v/>
      </c>
      <c r="G2659" s="9" t="str">
        <f t="shared" si="85"/>
        <v/>
      </c>
    </row>
    <row r="2660" spans="6:7" x14ac:dyDescent="0.2">
      <c r="F2660" s="9" t="str">
        <f t="shared" si="84"/>
        <v/>
      </c>
      <c r="G2660" s="9" t="str">
        <f t="shared" si="85"/>
        <v/>
      </c>
    </row>
    <row r="2661" spans="6:7" x14ac:dyDescent="0.2">
      <c r="F2661" s="9" t="str">
        <f t="shared" si="84"/>
        <v/>
      </c>
      <c r="G2661" s="9" t="str">
        <f t="shared" si="85"/>
        <v/>
      </c>
    </row>
    <row r="2662" spans="6:7" x14ac:dyDescent="0.2">
      <c r="F2662" s="9" t="str">
        <f t="shared" si="84"/>
        <v/>
      </c>
      <c r="G2662" s="9" t="str">
        <f t="shared" si="85"/>
        <v/>
      </c>
    </row>
    <row r="2663" spans="6:7" x14ac:dyDescent="0.2">
      <c r="F2663" s="9" t="str">
        <f t="shared" si="84"/>
        <v/>
      </c>
      <c r="G2663" s="9" t="str">
        <f t="shared" si="85"/>
        <v/>
      </c>
    </row>
    <row r="2664" spans="6:7" x14ac:dyDescent="0.2">
      <c r="F2664" s="9" t="str">
        <f t="shared" si="84"/>
        <v/>
      </c>
      <c r="G2664" s="9" t="str">
        <f t="shared" si="85"/>
        <v/>
      </c>
    </row>
    <row r="2665" spans="6:7" x14ac:dyDescent="0.2">
      <c r="F2665" s="9" t="str">
        <f t="shared" si="84"/>
        <v/>
      </c>
      <c r="G2665" s="9" t="str">
        <f t="shared" si="85"/>
        <v/>
      </c>
    </row>
    <row r="2666" spans="6:7" x14ac:dyDescent="0.2">
      <c r="F2666" s="9" t="str">
        <f t="shared" si="84"/>
        <v/>
      </c>
      <c r="G2666" s="9" t="str">
        <f t="shared" si="85"/>
        <v/>
      </c>
    </row>
    <row r="2667" spans="6:7" x14ac:dyDescent="0.2">
      <c r="F2667" s="9" t="str">
        <f t="shared" si="84"/>
        <v/>
      </c>
      <c r="G2667" s="9" t="str">
        <f t="shared" si="85"/>
        <v/>
      </c>
    </row>
    <row r="2668" spans="6:7" x14ac:dyDescent="0.2">
      <c r="F2668" s="9" t="str">
        <f t="shared" si="84"/>
        <v/>
      </c>
      <c r="G2668" s="9" t="str">
        <f t="shared" si="85"/>
        <v/>
      </c>
    </row>
    <row r="2669" spans="6:7" x14ac:dyDescent="0.2">
      <c r="F2669" s="9" t="str">
        <f t="shared" si="84"/>
        <v/>
      </c>
      <c r="G2669" s="9" t="str">
        <f t="shared" si="85"/>
        <v/>
      </c>
    </row>
    <row r="2670" spans="6:7" x14ac:dyDescent="0.2">
      <c r="F2670" s="9" t="str">
        <f t="shared" si="84"/>
        <v/>
      </c>
      <c r="G2670" s="9" t="str">
        <f t="shared" si="85"/>
        <v/>
      </c>
    </row>
    <row r="2671" spans="6:7" x14ac:dyDescent="0.2">
      <c r="F2671" s="9" t="str">
        <f t="shared" si="84"/>
        <v/>
      </c>
      <c r="G2671" s="9" t="str">
        <f t="shared" si="85"/>
        <v/>
      </c>
    </row>
    <row r="2672" spans="6:7" x14ac:dyDescent="0.2">
      <c r="F2672" s="9" t="str">
        <f t="shared" si="84"/>
        <v/>
      </c>
      <c r="G2672" s="9" t="str">
        <f t="shared" si="85"/>
        <v/>
      </c>
    </row>
    <row r="2673" spans="6:7" x14ac:dyDescent="0.2">
      <c r="F2673" s="9" t="str">
        <f t="shared" si="84"/>
        <v/>
      </c>
      <c r="G2673" s="9" t="str">
        <f t="shared" si="85"/>
        <v/>
      </c>
    </row>
    <row r="2674" spans="6:7" x14ac:dyDescent="0.2">
      <c r="F2674" s="9" t="str">
        <f t="shared" si="84"/>
        <v/>
      </c>
      <c r="G2674" s="9" t="str">
        <f t="shared" si="85"/>
        <v/>
      </c>
    </row>
    <row r="2675" spans="6:7" x14ac:dyDescent="0.2">
      <c r="F2675" s="9" t="str">
        <f t="shared" si="84"/>
        <v/>
      </c>
      <c r="G2675" s="9" t="str">
        <f t="shared" si="85"/>
        <v/>
      </c>
    </row>
    <row r="2676" spans="6:7" x14ac:dyDescent="0.2">
      <c r="F2676" s="9" t="str">
        <f t="shared" si="84"/>
        <v/>
      </c>
      <c r="G2676" s="9" t="str">
        <f t="shared" si="85"/>
        <v/>
      </c>
    </row>
    <row r="2677" spans="6:7" x14ac:dyDescent="0.2">
      <c r="F2677" s="9" t="str">
        <f t="shared" si="84"/>
        <v/>
      </c>
      <c r="G2677" s="9" t="str">
        <f t="shared" si="85"/>
        <v/>
      </c>
    </row>
    <row r="2678" spans="6:7" x14ac:dyDescent="0.2">
      <c r="F2678" s="9" t="str">
        <f t="shared" si="84"/>
        <v/>
      </c>
      <c r="G2678" s="9" t="str">
        <f t="shared" si="85"/>
        <v/>
      </c>
    </row>
    <row r="2679" spans="6:7" x14ac:dyDescent="0.2">
      <c r="F2679" s="9" t="str">
        <f t="shared" si="84"/>
        <v/>
      </c>
      <c r="G2679" s="9" t="str">
        <f t="shared" si="85"/>
        <v/>
      </c>
    </row>
    <row r="2680" spans="6:7" x14ac:dyDescent="0.2">
      <c r="F2680" s="9" t="str">
        <f t="shared" si="84"/>
        <v/>
      </c>
      <c r="G2680" s="9" t="str">
        <f t="shared" si="85"/>
        <v/>
      </c>
    </row>
    <row r="2681" spans="6:7" x14ac:dyDescent="0.2">
      <c r="F2681" s="9" t="str">
        <f t="shared" si="84"/>
        <v/>
      </c>
      <c r="G2681" s="9" t="str">
        <f t="shared" si="85"/>
        <v/>
      </c>
    </row>
    <row r="2682" spans="6:7" x14ac:dyDescent="0.2">
      <c r="F2682" s="9" t="str">
        <f t="shared" si="84"/>
        <v/>
      </c>
      <c r="G2682" s="9" t="str">
        <f t="shared" si="85"/>
        <v/>
      </c>
    </row>
    <row r="2683" spans="6:7" x14ac:dyDescent="0.2">
      <c r="F2683" s="9" t="str">
        <f t="shared" si="84"/>
        <v/>
      </c>
      <c r="G2683" s="9" t="str">
        <f t="shared" si="85"/>
        <v/>
      </c>
    </row>
    <row r="2684" spans="6:7" x14ac:dyDescent="0.2">
      <c r="F2684" s="9" t="str">
        <f t="shared" si="84"/>
        <v/>
      </c>
      <c r="G2684" s="9" t="str">
        <f t="shared" si="85"/>
        <v/>
      </c>
    </row>
    <row r="2685" spans="6:7" x14ac:dyDescent="0.2">
      <c r="F2685" s="9" t="str">
        <f t="shared" si="84"/>
        <v/>
      </c>
      <c r="G2685" s="9" t="str">
        <f t="shared" si="85"/>
        <v/>
      </c>
    </row>
    <row r="2686" spans="6:7" x14ac:dyDescent="0.2">
      <c r="F2686" s="9" t="str">
        <f t="shared" si="84"/>
        <v/>
      </c>
      <c r="G2686" s="9" t="str">
        <f t="shared" si="85"/>
        <v/>
      </c>
    </row>
    <row r="2687" spans="6:7" x14ac:dyDescent="0.2">
      <c r="F2687" s="9" t="str">
        <f t="shared" si="84"/>
        <v/>
      </c>
      <c r="G2687" s="9" t="str">
        <f t="shared" si="85"/>
        <v/>
      </c>
    </row>
    <row r="2688" spans="6:7" x14ac:dyDescent="0.2">
      <c r="F2688" s="9" t="str">
        <f t="shared" si="84"/>
        <v/>
      </c>
      <c r="G2688" s="9" t="str">
        <f t="shared" si="85"/>
        <v/>
      </c>
    </row>
    <row r="2689" spans="6:7" x14ac:dyDescent="0.2">
      <c r="F2689" s="9" t="str">
        <f t="shared" si="84"/>
        <v/>
      </c>
      <c r="G2689" s="9" t="str">
        <f t="shared" si="85"/>
        <v/>
      </c>
    </row>
    <row r="2690" spans="6:7" x14ac:dyDescent="0.2">
      <c r="F2690" s="9" t="str">
        <f t="shared" si="84"/>
        <v/>
      </c>
      <c r="G2690" s="9" t="str">
        <f t="shared" si="85"/>
        <v/>
      </c>
    </row>
    <row r="2691" spans="6:7" x14ac:dyDescent="0.2">
      <c r="F2691" s="9" t="str">
        <f t="shared" si="84"/>
        <v/>
      </c>
      <c r="G2691" s="9" t="str">
        <f t="shared" si="85"/>
        <v/>
      </c>
    </row>
    <row r="2692" spans="6:7" x14ac:dyDescent="0.2">
      <c r="F2692" s="9" t="str">
        <f t="shared" si="84"/>
        <v/>
      </c>
      <c r="G2692" s="9" t="str">
        <f t="shared" si="85"/>
        <v/>
      </c>
    </row>
    <row r="2693" spans="6:7" x14ac:dyDescent="0.2">
      <c r="F2693" s="9" t="str">
        <f t="shared" si="84"/>
        <v/>
      </c>
      <c r="G2693" s="9" t="str">
        <f t="shared" si="85"/>
        <v/>
      </c>
    </row>
    <row r="2694" spans="6:7" x14ac:dyDescent="0.2">
      <c r="F2694" s="9" t="str">
        <f t="shared" si="84"/>
        <v/>
      </c>
      <c r="G2694" s="9" t="str">
        <f t="shared" si="85"/>
        <v/>
      </c>
    </row>
    <row r="2695" spans="6:7" x14ac:dyDescent="0.2">
      <c r="F2695" s="9" t="str">
        <f t="shared" ref="F2695:F2758" si="86">IF(D2695&lt;0,D2695,"")</f>
        <v/>
      </c>
      <c r="G2695" s="9" t="str">
        <f t="shared" ref="G2695:G2758" si="87">IF(D2695&gt;0,D2695,"")</f>
        <v/>
      </c>
    </row>
    <row r="2696" spans="6:7" x14ac:dyDescent="0.2">
      <c r="F2696" s="9" t="str">
        <f t="shared" si="86"/>
        <v/>
      </c>
      <c r="G2696" s="9" t="str">
        <f t="shared" si="87"/>
        <v/>
      </c>
    </row>
    <row r="2697" spans="6:7" x14ac:dyDescent="0.2">
      <c r="F2697" s="9" t="str">
        <f t="shared" si="86"/>
        <v/>
      </c>
      <c r="G2697" s="9" t="str">
        <f t="shared" si="87"/>
        <v/>
      </c>
    </row>
    <row r="2698" spans="6:7" x14ac:dyDescent="0.2">
      <c r="F2698" s="9" t="str">
        <f t="shared" si="86"/>
        <v/>
      </c>
      <c r="G2698" s="9" t="str">
        <f t="shared" si="87"/>
        <v/>
      </c>
    </row>
    <row r="2699" spans="6:7" x14ac:dyDescent="0.2">
      <c r="F2699" s="9" t="str">
        <f t="shared" si="86"/>
        <v/>
      </c>
      <c r="G2699" s="9" t="str">
        <f t="shared" si="87"/>
        <v/>
      </c>
    </row>
    <row r="2700" spans="6:7" x14ac:dyDescent="0.2">
      <c r="F2700" s="9" t="str">
        <f t="shared" si="86"/>
        <v/>
      </c>
      <c r="G2700" s="9" t="str">
        <f t="shared" si="87"/>
        <v/>
      </c>
    </row>
    <row r="2701" spans="6:7" x14ac:dyDescent="0.2">
      <c r="F2701" s="9" t="str">
        <f t="shared" si="86"/>
        <v/>
      </c>
      <c r="G2701" s="9" t="str">
        <f t="shared" si="87"/>
        <v/>
      </c>
    </row>
    <row r="2702" spans="6:7" x14ac:dyDescent="0.2">
      <c r="F2702" s="9" t="str">
        <f t="shared" si="86"/>
        <v/>
      </c>
      <c r="G2702" s="9" t="str">
        <f t="shared" si="87"/>
        <v/>
      </c>
    </row>
    <row r="2703" spans="6:7" x14ac:dyDescent="0.2">
      <c r="F2703" s="9" t="str">
        <f t="shared" si="86"/>
        <v/>
      </c>
      <c r="G2703" s="9" t="str">
        <f t="shared" si="87"/>
        <v/>
      </c>
    </row>
    <row r="2704" spans="6:7" x14ac:dyDescent="0.2">
      <c r="F2704" s="9" t="str">
        <f t="shared" si="86"/>
        <v/>
      </c>
      <c r="G2704" s="9" t="str">
        <f t="shared" si="87"/>
        <v/>
      </c>
    </row>
    <row r="2705" spans="6:7" x14ac:dyDescent="0.2">
      <c r="F2705" s="9" t="str">
        <f t="shared" si="86"/>
        <v/>
      </c>
      <c r="G2705" s="9" t="str">
        <f t="shared" si="87"/>
        <v/>
      </c>
    </row>
    <row r="2706" spans="6:7" x14ac:dyDescent="0.2">
      <c r="F2706" s="9" t="str">
        <f t="shared" si="86"/>
        <v/>
      </c>
      <c r="G2706" s="9" t="str">
        <f t="shared" si="87"/>
        <v/>
      </c>
    </row>
    <row r="2707" spans="6:7" x14ac:dyDescent="0.2">
      <c r="F2707" s="9" t="str">
        <f t="shared" si="86"/>
        <v/>
      </c>
      <c r="G2707" s="9" t="str">
        <f t="shared" si="87"/>
        <v/>
      </c>
    </row>
    <row r="2708" spans="6:7" x14ac:dyDescent="0.2">
      <c r="F2708" s="9" t="str">
        <f t="shared" si="86"/>
        <v/>
      </c>
      <c r="G2708" s="9" t="str">
        <f t="shared" si="87"/>
        <v/>
      </c>
    </row>
    <row r="2709" spans="6:7" x14ac:dyDescent="0.2">
      <c r="F2709" s="9" t="str">
        <f t="shared" si="86"/>
        <v/>
      </c>
      <c r="G2709" s="9" t="str">
        <f t="shared" si="87"/>
        <v/>
      </c>
    </row>
    <row r="2710" spans="6:7" x14ac:dyDescent="0.2">
      <c r="F2710" s="9" t="str">
        <f t="shared" si="86"/>
        <v/>
      </c>
      <c r="G2710" s="9" t="str">
        <f t="shared" si="87"/>
        <v/>
      </c>
    </row>
    <row r="2711" spans="6:7" x14ac:dyDescent="0.2">
      <c r="F2711" s="9" t="str">
        <f t="shared" si="86"/>
        <v/>
      </c>
      <c r="G2711" s="9" t="str">
        <f t="shared" si="87"/>
        <v/>
      </c>
    </row>
    <row r="2712" spans="6:7" x14ac:dyDescent="0.2">
      <c r="F2712" s="9" t="str">
        <f t="shared" si="86"/>
        <v/>
      </c>
      <c r="G2712" s="9" t="str">
        <f t="shared" si="87"/>
        <v/>
      </c>
    </row>
    <row r="2713" spans="6:7" x14ac:dyDescent="0.2">
      <c r="F2713" s="9" t="str">
        <f t="shared" si="86"/>
        <v/>
      </c>
      <c r="G2713" s="9" t="str">
        <f t="shared" si="87"/>
        <v/>
      </c>
    </row>
    <row r="2714" spans="6:7" x14ac:dyDescent="0.2">
      <c r="F2714" s="9" t="str">
        <f t="shared" si="86"/>
        <v/>
      </c>
      <c r="G2714" s="9" t="str">
        <f t="shared" si="87"/>
        <v/>
      </c>
    </row>
    <row r="2715" spans="6:7" x14ac:dyDescent="0.2">
      <c r="F2715" s="9" t="str">
        <f t="shared" si="86"/>
        <v/>
      </c>
      <c r="G2715" s="9" t="str">
        <f t="shared" si="87"/>
        <v/>
      </c>
    </row>
    <row r="2716" spans="6:7" x14ac:dyDescent="0.2">
      <c r="F2716" s="9" t="str">
        <f t="shared" si="86"/>
        <v/>
      </c>
      <c r="G2716" s="9" t="str">
        <f t="shared" si="87"/>
        <v/>
      </c>
    </row>
    <row r="2717" spans="6:7" x14ac:dyDescent="0.2">
      <c r="F2717" s="9" t="str">
        <f t="shared" si="86"/>
        <v/>
      </c>
      <c r="G2717" s="9" t="str">
        <f t="shared" si="87"/>
        <v/>
      </c>
    </row>
    <row r="2718" spans="6:7" x14ac:dyDescent="0.2">
      <c r="F2718" s="9" t="str">
        <f t="shared" si="86"/>
        <v/>
      </c>
      <c r="G2718" s="9" t="str">
        <f t="shared" si="87"/>
        <v/>
      </c>
    </row>
    <row r="2719" spans="6:7" x14ac:dyDescent="0.2">
      <c r="F2719" s="9" t="str">
        <f t="shared" si="86"/>
        <v/>
      </c>
      <c r="G2719" s="9" t="str">
        <f t="shared" si="87"/>
        <v/>
      </c>
    </row>
    <row r="2720" spans="6:7" x14ac:dyDescent="0.2">
      <c r="F2720" s="9" t="str">
        <f t="shared" si="86"/>
        <v/>
      </c>
      <c r="G2720" s="9" t="str">
        <f t="shared" si="87"/>
        <v/>
      </c>
    </row>
    <row r="2721" spans="6:7" x14ac:dyDescent="0.2">
      <c r="F2721" s="9" t="str">
        <f t="shared" si="86"/>
        <v/>
      </c>
      <c r="G2721" s="9" t="str">
        <f t="shared" si="87"/>
        <v/>
      </c>
    </row>
    <row r="2722" spans="6:7" x14ac:dyDescent="0.2">
      <c r="F2722" s="9" t="str">
        <f t="shared" si="86"/>
        <v/>
      </c>
      <c r="G2722" s="9" t="str">
        <f t="shared" si="87"/>
        <v/>
      </c>
    </row>
    <row r="2723" spans="6:7" x14ac:dyDescent="0.2">
      <c r="F2723" s="9" t="str">
        <f t="shared" si="86"/>
        <v/>
      </c>
      <c r="G2723" s="9" t="str">
        <f t="shared" si="87"/>
        <v/>
      </c>
    </row>
    <row r="2724" spans="6:7" x14ac:dyDescent="0.2">
      <c r="F2724" s="9" t="str">
        <f t="shared" si="86"/>
        <v/>
      </c>
      <c r="G2724" s="9" t="str">
        <f t="shared" si="87"/>
        <v/>
      </c>
    </row>
    <row r="2725" spans="6:7" x14ac:dyDescent="0.2">
      <c r="F2725" s="9" t="str">
        <f t="shared" si="86"/>
        <v/>
      </c>
      <c r="G2725" s="9" t="str">
        <f t="shared" si="87"/>
        <v/>
      </c>
    </row>
    <row r="2726" spans="6:7" x14ac:dyDescent="0.2">
      <c r="F2726" s="9" t="str">
        <f t="shared" si="86"/>
        <v/>
      </c>
      <c r="G2726" s="9" t="str">
        <f t="shared" si="87"/>
        <v/>
      </c>
    </row>
    <row r="2727" spans="6:7" x14ac:dyDescent="0.2">
      <c r="F2727" s="9" t="str">
        <f t="shared" si="86"/>
        <v/>
      </c>
      <c r="G2727" s="9" t="str">
        <f t="shared" si="87"/>
        <v/>
      </c>
    </row>
    <row r="2728" spans="6:7" x14ac:dyDescent="0.2">
      <c r="F2728" s="9" t="str">
        <f t="shared" si="86"/>
        <v/>
      </c>
      <c r="G2728" s="9" t="str">
        <f t="shared" si="87"/>
        <v/>
      </c>
    </row>
    <row r="2729" spans="6:7" x14ac:dyDescent="0.2">
      <c r="F2729" s="9" t="str">
        <f t="shared" si="86"/>
        <v/>
      </c>
      <c r="G2729" s="9" t="str">
        <f t="shared" si="87"/>
        <v/>
      </c>
    </row>
    <row r="2730" spans="6:7" x14ac:dyDescent="0.2">
      <c r="F2730" s="9" t="str">
        <f t="shared" si="86"/>
        <v/>
      </c>
      <c r="G2730" s="9" t="str">
        <f t="shared" si="87"/>
        <v/>
      </c>
    </row>
    <row r="2731" spans="6:7" x14ac:dyDescent="0.2">
      <c r="F2731" s="9" t="str">
        <f t="shared" si="86"/>
        <v/>
      </c>
      <c r="G2731" s="9" t="str">
        <f t="shared" si="87"/>
        <v/>
      </c>
    </row>
    <row r="2732" spans="6:7" x14ac:dyDescent="0.2">
      <c r="F2732" s="9" t="str">
        <f t="shared" si="86"/>
        <v/>
      </c>
      <c r="G2732" s="9" t="str">
        <f t="shared" si="87"/>
        <v/>
      </c>
    </row>
    <row r="2733" spans="6:7" x14ac:dyDescent="0.2">
      <c r="F2733" s="9" t="str">
        <f t="shared" si="86"/>
        <v/>
      </c>
      <c r="G2733" s="9" t="str">
        <f t="shared" si="87"/>
        <v/>
      </c>
    </row>
    <row r="2734" spans="6:7" x14ac:dyDescent="0.2">
      <c r="F2734" s="9" t="str">
        <f t="shared" si="86"/>
        <v/>
      </c>
      <c r="G2734" s="9" t="str">
        <f t="shared" si="87"/>
        <v/>
      </c>
    </row>
    <row r="2735" spans="6:7" x14ac:dyDescent="0.2">
      <c r="F2735" s="9" t="str">
        <f t="shared" si="86"/>
        <v/>
      </c>
      <c r="G2735" s="9" t="str">
        <f t="shared" si="87"/>
        <v/>
      </c>
    </row>
    <row r="2736" spans="6:7" x14ac:dyDescent="0.2">
      <c r="F2736" s="9" t="str">
        <f t="shared" si="86"/>
        <v/>
      </c>
      <c r="G2736" s="9" t="str">
        <f t="shared" si="87"/>
        <v/>
      </c>
    </row>
    <row r="2737" spans="6:7" x14ac:dyDescent="0.2">
      <c r="F2737" s="9" t="str">
        <f t="shared" si="86"/>
        <v/>
      </c>
      <c r="G2737" s="9" t="str">
        <f t="shared" si="87"/>
        <v/>
      </c>
    </row>
    <row r="2738" spans="6:7" x14ac:dyDescent="0.2">
      <c r="F2738" s="9" t="str">
        <f t="shared" si="86"/>
        <v/>
      </c>
      <c r="G2738" s="9" t="str">
        <f t="shared" si="87"/>
        <v/>
      </c>
    </row>
    <row r="2739" spans="6:7" x14ac:dyDescent="0.2">
      <c r="F2739" s="9" t="str">
        <f t="shared" si="86"/>
        <v/>
      </c>
      <c r="G2739" s="9" t="str">
        <f t="shared" si="87"/>
        <v/>
      </c>
    </row>
    <row r="2740" spans="6:7" x14ac:dyDescent="0.2">
      <c r="F2740" s="9" t="str">
        <f t="shared" si="86"/>
        <v/>
      </c>
      <c r="G2740" s="9" t="str">
        <f t="shared" si="87"/>
        <v/>
      </c>
    </row>
    <row r="2741" spans="6:7" x14ac:dyDescent="0.2">
      <c r="F2741" s="9" t="str">
        <f t="shared" si="86"/>
        <v/>
      </c>
      <c r="G2741" s="9" t="str">
        <f t="shared" si="87"/>
        <v/>
      </c>
    </row>
    <row r="2742" spans="6:7" x14ac:dyDescent="0.2">
      <c r="F2742" s="9" t="str">
        <f t="shared" si="86"/>
        <v/>
      </c>
      <c r="G2742" s="9" t="str">
        <f t="shared" si="87"/>
        <v/>
      </c>
    </row>
    <row r="2743" spans="6:7" x14ac:dyDescent="0.2">
      <c r="F2743" s="9" t="str">
        <f t="shared" si="86"/>
        <v/>
      </c>
      <c r="G2743" s="9" t="str">
        <f t="shared" si="87"/>
        <v/>
      </c>
    </row>
    <row r="2744" spans="6:7" x14ac:dyDescent="0.2">
      <c r="F2744" s="9" t="str">
        <f t="shared" si="86"/>
        <v/>
      </c>
      <c r="G2744" s="9" t="str">
        <f t="shared" si="87"/>
        <v/>
      </c>
    </row>
    <row r="2745" spans="6:7" x14ac:dyDescent="0.2">
      <c r="F2745" s="9" t="str">
        <f t="shared" si="86"/>
        <v/>
      </c>
      <c r="G2745" s="9" t="str">
        <f t="shared" si="87"/>
        <v/>
      </c>
    </row>
    <row r="2746" spans="6:7" x14ac:dyDescent="0.2">
      <c r="F2746" s="9" t="str">
        <f t="shared" si="86"/>
        <v/>
      </c>
      <c r="G2746" s="9" t="str">
        <f t="shared" si="87"/>
        <v/>
      </c>
    </row>
    <row r="2747" spans="6:7" x14ac:dyDescent="0.2">
      <c r="F2747" s="9" t="str">
        <f t="shared" si="86"/>
        <v/>
      </c>
      <c r="G2747" s="9" t="str">
        <f t="shared" si="87"/>
        <v/>
      </c>
    </row>
    <row r="2748" spans="6:7" x14ac:dyDescent="0.2">
      <c r="F2748" s="9" t="str">
        <f t="shared" si="86"/>
        <v/>
      </c>
      <c r="G2748" s="9" t="str">
        <f t="shared" si="87"/>
        <v/>
      </c>
    </row>
    <row r="2749" spans="6:7" x14ac:dyDescent="0.2">
      <c r="F2749" s="9" t="str">
        <f t="shared" si="86"/>
        <v/>
      </c>
      <c r="G2749" s="9" t="str">
        <f t="shared" si="87"/>
        <v/>
      </c>
    </row>
    <row r="2750" spans="6:7" x14ac:dyDescent="0.2">
      <c r="F2750" s="9" t="str">
        <f t="shared" si="86"/>
        <v/>
      </c>
      <c r="G2750" s="9" t="str">
        <f t="shared" si="87"/>
        <v/>
      </c>
    </row>
    <row r="2751" spans="6:7" x14ac:dyDescent="0.2">
      <c r="F2751" s="9" t="str">
        <f t="shared" si="86"/>
        <v/>
      </c>
      <c r="G2751" s="9" t="str">
        <f t="shared" si="87"/>
        <v/>
      </c>
    </row>
    <row r="2752" spans="6:7" x14ac:dyDescent="0.2">
      <c r="F2752" s="9" t="str">
        <f t="shared" si="86"/>
        <v/>
      </c>
      <c r="G2752" s="9" t="str">
        <f t="shared" si="87"/>
        <v/>
      </c>
    </row>
    <row r="2753" spans="6:7" x14ac:dyDescent="0.2">
      <c r="F2753" s="9" t="str">
        <f t="shared" si="86"/>
        <v/>
      </c>
      <c r="G2753" s="9" t="str">
        <f t="shared" si="87"/>
        <v/>
      </c>
    </row>
    <row r="2754" spans="6:7" x14ac:dyDescent="0.2">
      <c r="F2754" s="9" t="str">
        <f t="shared" si="86"/>
        <v/>
      </c>
      <c r="G2754" s="9" t="str">
        <f t="shared" si="87"/>
        <v/>
      </c>
    </row>
    <row r="2755" spans="6:7" x14ac:dyDescent="0.2">
      <c r="F2755" s="9" t="str">
        <f t="shared" si="86"/>
        <v/>
      </c>
      <c r="G2755" s="9" t="str">
        <f t="shared" si="87"/>
        <v/>
      </c>
    </row>
    <row r="2756" spans="6:7" x14ac:dyDescent="0.2">
      <c r="F2756" s="9" t="str">
        <f t="shared" si="86"/>
        <v/>
      </c>
      <c r="G2756" s="9" t="str">
        <f t="shared" si="87"/>
        <v/>
      </c>
    </row>
    <row r="2757" spans="6:7" x14ac:dyDescent="0.2">
      <c r="F2757" s="9" t="str">
        <f t="shared" si="86"/>
        <v/>
      </c>
      <c r="G2757" s="9" t="str">
        <f t="shared" si="87"/>
        <v/>
      </c>
    </row>
    <row r="2758" spans="6:7" x14ac:dyDescent="0.2">
      <c r="F2758" s="9" t="str">
        <f t="shared" si="86"/>
        <v/>
      </c>
      <c r="G2758" s="9" t="str">
        <f t="shared" si="87"/>
        <v/>
      </c>
    </row>
    <row r="2759" spans="6:7" x14ac:dyDescent="0.2">
      <c r="F2759" s="9" t="str">
        <f t="shared" ref="F2759:F2822" si="88">IF(D2759&lt;0,D2759,"")</f>
        <v/>
      </c>
      <c r="G2759" s="9" t="str">
        <f t="shared" ref="G2759:G2822" si="89">IF(D2759&gt;0,D2759,"")</f>
        <v/>
      </c>
    </row>
    <row r="2760" spans="6:7" x14ac:dyDescent="0.2">
      <c r="F2760" s="9" t="str">
        <f t="shared" si="88"/>
        <v/>
      </c>
      <c r="G2760" s="9" t="str">
        <f t="shared" si="89"/>
        <v/>
      </c>
    </row>
    <row r="2761" spans="6:7" x14ac:dyDescent="0.2">
      <c r="F2761" s="9" t="str">
        <f t="shared" si="88"/>
        <v/>
      </c>
      <c r="G2761" s="9" t="str">
        <f t="shared" si="89"/>
        <v/>
      </c>
    </row>
    <row r="2762" spans="6:7" x14ac:dyDescent="0.2">
      <c r="F2762" s="9" t="str">
        <f t="shared" si="88"/>
        <v/>
      </c>
      <c r="G2762" s="9" t="str">
        <f t="shared" si="89"/>
        <v/>
      </c>
    </row>
    <row r="2763" spans="6:7" x14ac:dyDescent="0.2">
      <c r="F2763" s="9" t="str">
        <f t="shared" si="88"/>
        <v/>
      </c>
      <c r="G2763" s="9" t="str">
        <f t="shared" si="89"/>
        <v/>
      </c>
    </row>
    <row r="2764" spans="6:7" x14ac:dyDescent="0.2">
      <c r="F2764" s="9" t="str">
        <f t="shared" si="88"/>
        <v/>
      </c>
      <c r="G2764" s="9" t="str">
        <f t="shared" si="89"/>
        <v/>
      </c>
    </row>
    <row r="2765" spans="6:7" x14ac:dyDescent="0.2">
      <c r="F2765" s="9" t="str">
        <f t="shared" si="88"/>
        <v/>
      </c>
      <c r="G2765" s="9" t="str">
        <f t="shared" si="89"/>
        <v/>
      </c>
    </row>
    <row r="2766" spans="6:7" x14ac:dyDescent="0.2">
      <c r="F2766" s="9" t="str">
        <f t="shared" si="88"/>
        <v/>
      </c>
      <c r="G2766" s="9" t="str">
        <f t="shared" si="89"/>
        <v/>
      </c>
    </row>
    <row r="2767" spans="6:7" x14ac:dyDescent="0.2">
      <c r="F2767" s="9" t="str">
        <f t="shared" si="88"/>
        <v/>
      </c>
      <c r="G2767" s="9" t="str">
        <f t="shared" si="89"/>
        <v/>
      </c>
    </row>
    <row r="2768" spans="6:7" x14ac:dyDescent="0.2">
      <c r="F2768" s="9" t="str">
        <f t="shared" si="88"/>
        <v/>
      </c>
      <c r="G2768" s="9" t="str">
        <f t="shared" si="89"/>
        <v/>
      </c>
    </row>
    <row r="2769" spans="6:7" x14ac:dyDescent="0.2">
      <c r="F2769" s="9" t="str">
        <f t="shared" si="88"/>
        <v/>
      </c>
      <c r="G2769" s="9" t="str">
        <f t="shared" si="89"/>
        <v/>
      </c>
    </row>
    <row r="2770" spans="6:7" x14ac:dyDescent="0.2">
      <c r="F2770" s="9" t="str">
        <f t="shared" si="88"/>
        <v/>
      </c>
      <c r="G2770" s="9" t="str">
        <f t="shared" si="89"/>
        <v/>
      </c>
    </row>
    <row r="2771" spans="6:7" x14ac:dyDescent="0.2">
      <c r="F2771" s="9" t="str">
        <f t="shared" si="88"/>
        <v/>
      </c>
      <c r="G2771" s="9" t="str">
        <f t="shared" si="89"/>
        <v/>
      </c>
    </row>
    <row r="2772" spans="6:7" x14ac:dyDescent="0.2">
      <c r="F2772" s="9" t="str">
        <f t="shared" si="88"/>
        <v/>
      </c>
      <c r="G2772" s="9" t="str">
        <f t="shared" si="89"/>
        <v/>
      </c>
    </row>
    <row r="2773" spans="6:7" x14ac:dyDescent="0.2">
      <c r="F2773" s="9" t="str">
        <f t="shared" si="88"/>
        <v/>
      </c>
      <c r="G2773" s="9" t="str">
        <f t="shared" si="89"/>
        <v/>
      </c>
    </row>
    <row r="2774" spans="6:7" x14ac:dyDescent="0.2">
      <c r="F2774" s="9" t="str">
        <f t="shared" si="88"/>
        <v/>
      </c>
      <c r="G2774" s="9" t="str">
        <f t="shared" si="89"/>
        <v/>
      </c>
    </row>
    <row r="2775" spans="6:7" x14ac:dyDescent="0.2">
      <c r="F2775" s="9" t="str">
        <f t="shared" si="88"/>
        <v/>
      </c>
      <c r="G2775" s="9" t="str">
        <f t="shared" si="89"/>
        <v/>
      </c>
    </row>
    <row r="2776" spans="6:7" x14ac:dyDescent="0.2">
      <c r="F2776" s="9" t="str">
        <f t="shared" si="88"/>
        <v/>
      </c>
      <c r="G2776" s="9" t="str">
        <f t="shared" si="89"/>
        <v/>
      </c>
    </row>
    <row r="2777" spans="6:7" x14ac:dyDescent="0.2">
      <c r="F2777" s="9" t="str">
        <f t="shared" si="88"/>
        <v/>
      </c>
      <c r="G2777" s="9" t="str">
        <f t="shared" si="89"/>
        <v/>
      </c>
    </row>
    <row r="2778" spans="6:7" x14ac:dyDescent="0.2">
      <c r="F2778" s="9" t="str">
        <f t="shared" si="88"/>
        <v/>
      </c>
      <c r="G2778" s="9" t="str">
        <f t="shared" si="89"/>
        <v/>
      </c>
    </row>
    <row r="2779" spans="6:7" x14ac:dyDescent="0.2">
      <c r="F2779" s="9" t="str">
        <f t="shared" si="88"/>
        <v/>
      </c>
      <c r="G2779" s="9" t="str">
        <f t="shared" si="89"/>
        <v/>
      </c>
    </row>
    <row r="2780" spans="6:7" x14ac:dyDescent="0.2">
      <c r="F2780" s="9" t="str">
        <f t="shared" si="88"/>
        <v/>
      </c>
      <c r="G2780" s="9" t="str">
        <f t="shared" si="89"/>
        <v/>
      </c>
    </row>
    <row r="2781" spans="6:7" x14ac:dyDescent="0.2">
      <c r="F2781" s="9" t="str">
        <f t="shared" si="88"/>
        <v/>
      </c>
      <c r="G2781" s="9" t="str">
        <f t="shared" si="89"/>
        <v/>
      </c>
    </row>
    <row r="2782" spans="6:7" x14ac:dyDescent="0.2">
      <c r="F2782" s="9" t="str">
        <f t="shared" si="88"/>
        <v/>
      </c>
      <c r="G2782" s="9" t="str">
        <f t="shared" si="89"/>
        <v/>
      </c>
    </row>
    <row r="2783" spans="6:7" x14ac:dyDescent="0.2">
      <c r="F2783" s="9" t="str">
        <f t="shared" si="88"/>
        <v/>
      </c>
      <c r="G2783" s="9" t="str">
        <f t="shared" si="89"/>
        <v/>
      </c>
    </row>
    <row r="2784" spans="6:7" x14ac:dyDescent="0.2">
      <c r="F2784" s="9" t="str">
        <f t="shared" si="88"/>
        <v/>
      </c>
      <c r="G2784" s="9" t="str">
        <f t="shared" si="89"/>
        <v/>
      </c>
    </row>
    <row r="2785" spans="6:7" x14ac:dyDescent="0.2">
      <c r="F2785" s="9" t="str">
        <f t="shared" si="88"/>
        <v/>
      </c>
      <c r="G2785" s="9" t="str">
        <f t="shared" si="89"/>
        <v/>
      </c>
    </row>
    <row r="2786" spans="6:7" x14ac:dyDescent="0.2">
      <c r="F2786" s="9" t="str">
        <f t="shared" si="88"/>
        <v/>
      </c>
      <c r="G2786" s="9" t="str">
        <f t="shared" si="89"/>
        <v/>
      </c>
    </row>
    <row r="2787" spans="6:7" x14ac:dyDescent="0.2">
      <c r="F2787" s="9" t="str">
        <f t="shared" si="88"/>
        <v/>
      </c>
      <c r="G2787" s="9" t="str">
        <f t="shared" si="89"/>
        <v/>
      </c>
    </row>
    <row r="2788" spans="6:7" x14ac:dyDescent="0.2">
      <c r="F2788" s="9" t="str">
        <f t="shared" si="88"/>
        <v/>
      </c>
      <c r="G2788" s="9" t="str">
        <f t="shared" si="89"/>
        <v/>
      </c>
    </row>
    <row r="2789" spans="6:7" x14ac:dyDescent="0.2">
      <c r="F2789" s="9" t="str">
        <f t="shared" si="88"/>
        <v/>
      </c>
      <c r="G2789" s="9" t="str">
        <f t="shared" si="89"/>
        <v/>
      </c>
    </row>
    <row r="2790" spans="6:7" x14ac:dyDescent="0.2">
      <c r="F2790" s="9" t="str">
        <f t="shared" si="88"/>
        <v/>
      </c>
      <c r="G2790" s="9" t="str">
        <f t="shared" si="89"/>
        <v/>
      </c>
    </row>
    <row r="2791" spans="6:7" x14ac:dyDescent="0.2">
      <c r="F2791" s="9" t="str">
        <f t="shared" si="88"/>
        <v/>
      </c>
      <c r="G2791" s="9" t="str">
        <f t="shared" si="89"/>
        <v/>
      </c>
    </row>
    <row r="2792" spans="6:7" x14ac:dyDescent="0.2">
      <c r="F2792" s="9" t="str">
        <f t="shared" si="88"/>
        <v/>
      </c>
      <c r="G2792" s="9" t="str">
        <f t="shared" si="89"/>
        <v/>
      </c>
    </row>
    <row r="2793" spans="6:7" x14ac:dyDescent="0.2">
      <c r="F2793" s="9" t="str">
        <f t="shared" si="88"/>
        <v/>
      </c>
      <c r="G2793" s="9" t="str">
        <f t="shared" si="89"/>
        <v/>
      </c>
    </row>
    <row r="2794" spans="6:7" x14ac:dyDescent="0.2">
      <c r="F2794" s="9" t="str">
        <f t="shared" si="88"/>
        <v/>
      </c>
      <c r="G2794" s="9" t="str">
        <f t="shared" si="89"/>
        <v/>
      </c>
    </row>
    <row r="2795" spans="6:7" x14ac:dyDescent="0.2">
      <c r="F2795" s="9" t="str">
        <f t="shared" si="88"/>
        <v/>
      </c>
      <c r="G2795" s="9" t="str">
        <f t="shared" si="89"/>
        <v/>
      </c>
    </row>
    <row r="2796" spans="6:7" x14ac:dyDescent="0.2">
      <c r="F2796" s="9" t="str">
        <f t="shared" si="88"/>
        <v/>
      </c>
      <c r="G2796" s="9" t="str">
        <f t="shared" si="89"/>
        <v/>
      </c>
    </row>
    <row r="2797" spans="6:7" x14ac:dyDescent="0.2">
      <c r="F2797" s="9" t="str">
        <f t="shared" si="88"/>
        <v/>
      </c>
      <c r="G2797" s="9" t="str">
        <f t="shared" si="89"/>
        <v/>
      </c>
    </row>
    <row r="2798" spans="6:7" x14ac:dyDescent="0.2">
      <c r="F2798" s="9" t="str">
        <f t="shared" si="88"/>
        <v/>
      </c>
      <c r="G2798" s="9" t="str">
        <f t="shared" si="89"/>
        <v/>
      </c>
    </row>
    <row r="2799" spans="6:7" x14ac:dyDescent="0.2">
      <c r="F2799" s="9" t="str">
        <f t="shared" si="88"/>
        <v/>
      </c>
      <c r="G2799" s="9" t="str">
        <f t="shared" si="89"/>
        <v/>
      </c>
    </row>
    <row r="2800" spans="6:7" x14ac:dyDescent="0.2">
      <c r="F2800" s="9" t="str">
        <f t="shared" si="88"/>
        <v/>
      </c>
      <c r="G2800" s="9" t="str">
        <f t="shared" si="89"/>
        <v/>
      </c>
    </row>
    <row r="2801" spans="6:7" x14ac:dyDescent="0.2">
      <c r="F2801" s="9" t="str">
        <f t="shared" si="88"/>
        <v/>
      </c>
      <c r="G2801" s="9" t="str">
        <f t="shared" si="89"/>
        <v/>
      </c>
    </row>
    <row r="2802" spans="6:7" x14ac:dyDescent="0.2">
      <c r="F2802" s="9" t="str">
        <f t="shared" si="88"/>
        <v/>
      </c>
      <c r="G2802" s="9" t="str">
        <f t="shared" si="89"/>
        <v/>
      </c>
    </row>
    <row r="2803" spans="6:7" x14ac:dyDescent="0.2">
      <c r="F2803" s="9" t="str">
        <f t="shared" si="88"/>
        <v/>
      </c>
      <c r="G2803" s="9" t="str">
        <f t="shared" si="89"/>
        <v/>
      </c>
    </row>
    <row r="2804" spans="6:7" x14ac:dyDescent="0.2">
      <c r="F2804" s="9" t="str">
        <f t="shared" si="88"/>
        <v/>
      </c>
      <c r="G2804" s="9" t="str">
        <f t="shared" si="89"/>
        <v/>
      </c>
    </row>
    <row r="2805" spans="6:7" x14ac:dyDescent="0.2">
      <c r="F2805" s="9" t="str">
        <f t="shared" si="88"/>
        <v/>
      </c>
      <c r="G2805" s="9" t="str">
        <f t="shared" si="89"/>
        <v/>
      </c>
    </row>
    <row r="2806" spans="6:7" x14ac:dyDescent="0.2">
      <c r="F2806" s="9" t="str">
        <f t="shared" si="88"/>
        <v/>
      </c>
      <c r="G2806" s="9" t="str">
        <f t="shared" si="89"/>
        <v/>
      </c>
    </row>
    <row r="2807" spans="6:7" x14ac:dyDescent="0.2">
      <c r="F2807" s="9" t="str">
        <f t="shared" si="88"/>
        <v/>
      </c>
      <c r="G2807" s="9" t="str">
        <f t="shared" si="89"/>
        <v/>
      </c>
    </row>
    <row r="2808" spans="6:7" x14ac:dyDescent="0.2">
      <c r="F2808" s="9" t="str">
        <f t="shared" si="88"/>
        <v/>
      </c>
      <c r="G2808" s="9" t="str">
        <f t="shared" si="89"/>
        <v/>
      </c>
    </row>
    <row r="2809" spans="6:7" x14ac:dyDescent="0.2">
      <c r="F2809" s="9" t="str">
        <f t="shared" si="88"/>
        <v/>
      </c>
      <c r="G2809" s="9" t="str">
        <f t="shared" si="89"/>
        <v/>
      </c>
    </row>
    <row r="2810" spans="6:7" x14ac:dyDescent="0.2">
      <c r="F2810" s="9" t="str">
        <f t="shared" si="88"/>
        <v/>
      </c>
      <c r="G2810" s="9" t="str">
        <f t="shared" si="89"/>
        <v/>
      </c>
    </row>
    <row r="2811" spans="6:7" x14ac:dyDescent="0.2">
      <c r="F2811" s="9" t="str">
        <f t="shared" si="88"/>
        <v/>
      </c>
      <c r="G2811" s="9" t="str">
        <f t="shared" si="89"/>
        <v/>
      </c>
    </row>
    <row r="2812" spans="6:7" x14ac:dyDescent="0.2">
      <c r="F2812" s="9" t="str">
        <f t="shared" si="88"/>
        <v/>
      </c>
      <c r="G2812" s="9" t="str">
        <f t="shared" si="89"/>
        <v/>
      </c>
    </row>
    <row r="2813" spans="6:7" x14ac:dyDescent="0.2">
      <c r="F2813" s="9" t="str">
        <f t="shared" si="88"/>
        <v/>
      </c>
      <c r="G2813" s="9" t="str">
        <f t="shared" si="89"/>
        <v/>
      </c>
    </row>
    <row r="2814" spans="6:7" x14ac:dyDescent="0.2">
      <c r="F2814" s="9" t="str">
        <f t="shared" si="88"/>
        <v/>
      </c>
      <c r="G2814" s="9" t="str">
        <f t="shared" si="89"/>
        <v/>
      </c>
    </row>
    <row r="2815" spans="6:7" x14ac:dyDescent="0.2">
      <c r="F2815" s="9" t="str">
        <f t="shared" si="88"/>
        <v/>
      </c>
      <c r="G2815" s="9" t="str">
        <f t="shared" si="89"/>
        <v/>
      </c>
    </row>
    <row r="2816" spans="6:7" x14ac:dyDescent="0.2">
      <c r="F2816" s="9" t="str">
        <f t="shared" si="88"/>
        <v/>
      </c>
      <c r="G2816" s="9" t="str">
        <f t="shared" si="89"/>
        <v/>
      </c>
    </row>
    <row r="2817" spans="6:7" x14ac:dyDescent="0.2">
      <c r="F2817" s="9" t="str">
        <f t="shared" si="88"/>
        <v/>
      </c>
      <c r="G2817" s="9" t="str">
        <f t="shared" si="89"/>
        <v/>
      </c>
    </row>
    <row r="2818" spans="6:7" x14ac:dyDescent="0.2">
      <c r="F2818" s="9" t="str">
        <f t="shared" si="88"/>
        <v/>
      </c>
      <c r="G2818" s="9" t="str">
        <f t="shared" si="89"/>
        <v/>
      </c>
    </row>
    <row r="2819" spans="6:7" x14ac:dyDescent="0.2">
      <c r="F2819" s="9" t="str">
        <f t="shared" si="88"/>
        <v/>
      </c>
      <c r="G2819" s="9" t="str">
        <f t="shared" si="89"/>
        <v/>
      </c>
    </row>
    <row r="2820" spans="6:7" x14ac:dyDescent="0.2">
      <c r="F2820" s="9" t="str">
        <f t="shared" si="88"/>
        <v/>
      </c>
      <c r="G2820" s="9" t="str">
        <f t="shared" si="89"/>
        <v/>
      </c>
    </row>
    <row r="2821" spans="6:7" x14ac:dyDescent="0.2">
      <c r="F2821" s="9" t="str">
        <f t="shared" si="88"/>
        <v/>
      </c>
      <c r="G2821" s="9" t="str">
        <f t="shared" si="89"/>
        <v/>
      </c>
    </row>
    <row r="2822" spans="6:7" x14ac:dyDescent="0.2">
      <c r="F2822" s="9" t="str">
        <f t="shared" si="88"/>
        <v/>
      </c>
      <c r="G2822" s="9" t="str">
        <f t="shared" si="89"/>
        <v/>
      </c>
    </row>
    <row r="2823" spans="6:7" x14ac:dyDescent="0.2">
      <c r="F2823" s="9" t="str">
        <f t="shared" ref="F2823:F2886" si="90">IF(D2823&lt;0,D2823,"")</f>
        <v/>
      </c>
      <c r="G2823" s="9" t="str">
        <f t="shared" ref="G2823:G2886" si="91">IF(D2823&gt;0,D2823,"")</f>
        <v/>
      </c>
    </row>
    <row r="2824" spans="6:7" x14ac:dyDescent="0.2">
      <c r="F2824" s="9" t="str">
        <f t="shared" si="90"/>
        <v/>
      </c>
      <c r="G2824" s="9" t="str">
        <f t="shared" si="91"/>
        <v/>
      </c>
    </row>
    <row r="2825" spans="6:7" x14ac:dyDescent="0.2">
      <c r="F2825" s="9" t="str">
        <f t="shared" si="90"/>
        <v/>
      </c>
      <c r="G2825" s="9" t="str">
        <f t="shared" si="91"/>
        <v/>
      </c>
    </row>
    <row r="2826" spans="6:7" x14ac:dyDescent="0.2">
      <c r="F2826" s="9" t="str">
        <f t="shared" si="90"/>
        <v/>
      </c>
      <c r="G2826" s="9" t="str">
        <f t="shared" si="91"/>
        <v/>
      </c>
    </row>
    <row r="2827" spans="6:7" x14ac:dyDescent="0.2">
      <c r="F2827" s="9" t="str">
        <f t="shared" si="90"/>
        <v/>
      </c>
      <c r="G2827" s="9" t="str">
        <f t="shared" si="91"/>
        <v/>
      </c>
    </row>
    <row r="2828" spans="6:7" x14ac:dyDescent="0.2">
      <c r="F2828" s="9" t="str">
        <f t="shared" si="90"/>
        <v/>
      </c>
      <c r="G2828" s="9" t="str">
        <f t="shared" si="91"/>
        <v/>
      </c>
    </row>
    <row r="2829" spans="6:7" x14ac:dyDescent="0.2">
      <c r="F2829" s="9" t="str">
        <f t="shared" si="90"/>
        <v/>
      </c>
      <c r="G2829" s="9" t="str">
        <f t="shared" si="91"/>
        <v/>
      </c>
    </row>
    <row r="2830" spans="6:7" x14ac:dyDescent="0.2">
      <c r="F2830" s="9" t="str">
        <f t="shared" si="90"/>
        <v/>
      </c>
      <c r="G2830" s="9" t="str">
        <f t="shared" si="91"/>
        <v/>
      </c>
    </row>
    <row r="2831" spans="6:7" x14ac:dyDescent="0.2">
      <c r="F2831" s="9" t="str">
        <f t="shared" si="90"/>
        <v/>
      </c>
      <c r="G2831" s="9" t="str">
        <f t="shared" si="91"/>
        <v/>
      </c>
    </row>
    <row r="2832" spans="6:7" x14ac:dyDescent="0.2">
      <c r="F2832" s="9" t="str">
        <f t="shared" si="90"/>
        <v/>
      </c>
      <c r="G2832" s="9" t="str">
        <f t="shared" si="91"/>
        <v/>
      </c>
    </row>
    <row r="2833" spans="6:7" x14ac:dyDescent="0.2">
      <c r="F2833" s="9" t="str">
        <f t="shared" si="90"/>
        <v/>
      </c>
      <c r="G2833" s="9" t="str">
        <f t="shared" si="91"/>
        <v/>
      </c>
    </row>
    <row r="2834" spans="6:7" x14ac:dyDescent="0.2">
      <c r="F2834" s="9" t="str">
        <f t="shared" si="90"/>
        <v/>
      </c>
      <c r="G2834" s="9" t="str">
        <f t="shared" si="91"/>
        <v/>
      </c>
    </row>
    <row r="2835" spans="6:7" x14ac:dyDescent="0.2">
      <c r="F2835" s="9" t="str">
        <f t="shared" si="90"/>
        <v/>
      </c>
      <c r="G2835" s="9" t="str">
        <f t="shared" si="91"/>
        <v/>
      </c>
    </row>
    <row r="2836" spans="6:7" x14ac:dyDescent="0.2">
      <c r="F2836" s="9" t="str">
        <f t="shared" si="90"/>
        <v/>
      </c>
      <c r="G2836" s="9" t="str">
        <f t="shared" si="91"/>
        <v/>
      </c>
    </row>
    <row r="2837" spans="6:7" x14ac:dyDescent="0.2">
      <c r="F2837" s="9" t="str">
        <f t="shared" si="90"/>
        <v/>
      </c>
      <c r="G2837" s="9" t="str">
        <f t="shared" si="91"/>
        <v/>
      </c>
    </row>
    <row r="2838" spans="6:7" x14ac:dyDescent="0.2">
      <c r="F2838" s="9" t="str">
        <f t="shared" si="90"/>
        <v/>
      </c>
      <c r="G2838" s="9" t="str">
        <f t="shared" si="91"/>
        <v/>
      </c>
    </row>
    <row r="2839" spans="6:7" x14ac:dyDescent="0.2">
      <c r="F2839" s="9" t="str">
        <f t="shared" si="90"/>
        <v/>
      </c>
      <c r="G2839" s="9" t="str">
        <f t="shared" si="91"/>
        <v/>
      </c>
    </row>
    <row r="2840" spans="6:7" x14ac:dyDescent="0.2">
      <c r="F2840" s="9" t="str">
        <f t="shared" si="90"/>
        <v/>
      </c>
      <c r="G2840" s="9" t="str">
        <f t="shared" si="91"/>
        <v/>
      </c>
    </row>
    <row r="2841" spans="6:7" x14ac:dyDescent="0.2">
      <c r="F2841" s="9" t="str">
        <f t="shared" si="90"/>
        <v/>
      </c>
      <c r="G2841" s="9" t="str">
        <f t="shared" si="91"/>
        <v/>
      </c>
    </row>
    <row r="2842" spans="6:7" x14ac:dyDescent="0.2">
      <c r="F2842" s="9" t="str">
        <f t="shared" si="90"/>
        <v/>
      </c>
      <c r="G2842" s="9" t="str">
        <f t="shared" si="91"/>
        <v/>
      </c>
    </row>
    <row r="2843" spans="6:7" x14ac:dyDescent="0.2">
      <c r="F2843" s="9" t="str">
        <f t="shared" si="90"/>
        <v/>
      </c>
      <c r="G2843" s="9" t="str">
        <f t="shared" si="91"/>
        <v/>
      </c>
    </row>
    <row r="2844" spans="6:7" x14ac:dyDescent="0.2">
      <c r="F2844" s="9" t="str">
        <f t="shared" si="90"/>
        <v/>
      </c>
      <c r="G2844" s="9" t="str">
        <f t="shared" si="91"/>
        <v/>
      </c>
    </row>
    <row r="2845" spans="6:7" x14ac:dyDescent="0.2">
      <c r="F2845" s="9" t="str">
        <f t="shared" si="90"/>
        <v/>
      </c>
      <c r="G2845" s="9" t="str">
        <f t="shared" si="91"/>
        <v/>
      </c>
    </row>
    <row r="2846" spans="6:7" x14ac:dyDescent="0.2">
      <c r="F2846" s="9" t="str">
        <f t="shared" si="90"/>
        <v/>
      </c>
      <c r="G2846" s="9" t="str">
        <f t="shared" si="91"/>
        <v/>
      </c>
    </row>
    <row r="2847" spans="6:7" x14ac:dyDescent="0.2">
      <c r="F2847" s="9" t="str">
        <f t="shared" si="90"/>
        <v/>
      </c>
      <c r="G2847" s="9" t="str">
        <f t="shared" si="91"/>
        <v/>
      </c>
    </row>
    <row r="2848" spans="6:7" x14ac:dyDescent="0.2">
      <c r="F2848" s="9" t="str">
        <f t="shared" si="90"/>
        <v/>
      </c>
      <c r="G2848" s="9" t="str">
        <f t="shared" si="91"/>
        <v/>
      </c>
    </row>
    <row r="2849" spans="6:7" x14ac:dyDescent="0.2">
      <c r="F2849" s="9" t="str">
        <f t="shared" si="90"/>
        <v/>
      </c>
      <c r="G2849" s="9" t="str">
        <f t="shared" si="91"/>
        <v/>
      </c>
    </row>
    <row r="2850" spans="6:7" x14ac:dyDescent="0.2">
      <c r="F2850" s="9" t="str">
        <f t="shared" si="90"/>
        <v/>
      </c>
      <c r="G2850" s="9" t="str">
        <f t="shared" si="91"/>
        <v/>
      </c>
    </row>
    <row r="2851" spans="6:7" x14ac:dyDescent="0.2">
      <c r="F2851" s="9" t="str">
        <f t="shared" si="90"/>
        <v/>
      </c>
      <c r="G2851" s="9" t="str">
        <f t="shared" si="91"/>
        <v/>
      </c>
    </row>
    <row r="2852" spans="6:7" x14ac:dyDescent="0.2">
      <c r="F2852" s="9" t="str">
        <f t="shared" si="90"/>
        <v/>
      </c>
      <c r="G2852" s="9" t="str">
        <f t="shared" si="91"/>
        <v/>
      </c>
    </row>
    <row r="2853" spans="6:7" x14ac:dyDescent="0.2">
      <c r="F2853" s="9" t="str">
        <f t="shared" si="90"/>
        <v/>
      </c>
      <c r="G2853" s="9" t="str">
        <f t="shared" si="91"/>
        <v/>
      </c>
    </row>
    <row r="2854" spans="6:7" x14ac:dyDescent="0.2">
      <c r="F2854" s="9" t="str">
        <f t="shared" si="90"/>
        <v/>
      </c>
      <c r="G2854" s="9" t="str">
        <f t="shared" si="91"/>
        <v/>
      </c>
    </row>
    <row r="2855" spans="6:7" x14ac:dyDescent="0.2">
      <c r="F2855" s="9" t="str">
        <f t="shared" si="90"/>
        <v/>
      </c>
      <c r="G2855" s="9" t="str">
        <f t="shared" si="91"/>
        <v/>
      </c>
    </row>
    <row r="2856" spans="6:7" x14ac:dyDescent="0.2">
      <c r="F2856" s="9" t="str">
        <f t="shared" si="90"/>
        <v/>
      </c>
      <c r="G2856" s="9" t="str">
        <f t="shared" si="91"/>
        <v/>
      </c>
    </row>
    <row r="2857" spans="6:7" x14ac:dyDescent="0.2">
      <c r="F2857" s="9" t="str">
        <f t="shared" si="90"/>
        <v/>
      </c>
      <c r="G2857" s="9" t="str">
        <f t="shared" si="91"/>
        <v/>
      </c>
    </row>
    <row r="2858" spans="6:7" x14ac:dyDescent="0.2">
      <c r="F2858" s="9" t="str">
        <f t="shared" si="90"/>
        <v/>
      </c>
      <c r="G2858" s="9" t="str">
        <f t="shared" si="91"/>
        <v/>
      </c>
    </row>
    <row r="2859" spans="6:7" x14ac:dyDescent="0.2">
      <c r="F2859" s="9" t="str">
        <f t="shared" si="90"/>
        <v/>
      </c>
      <c r="G2859" s="9" t="str">
        <f t="shared" si="91"/>
        <v/>
      </c>
    </row>
    <row r="2860" spans="6:7" x14ac:dyDescent="0.2">
      <c r="F2860" s="9" t="str">
        <f t="shared" si="90"/>
        <v/>
      </c>
      <c r="G2860" s="9" t="str">
        <f t="shared" si="91"/>
        <v/>
      </c>
    </row>
    <row r="2861" spans="6:7" x14ac:dyDescent="0.2">
      <c r="F2861" s="9" t="str">
        <f t="shared" si="90"/>
        <v/>
      </c>
      <c r="G2861" s="9" t="str">
        <f t="shared" si="91"/>
        <v/>
      </c>
    </row>
    <row r="2862" spans="6:7" x14ac:dyDescent="0.2">
      <c r="F2862" s="9" t="str">
        <f t="shared" si="90"/>
        <v/>
      </c>
      <c r="G2862" s="9" t="str">
        <f t="shared" si="91"/>
        <v/>
      </c>
    </row>
    <row r="2863" spans="6:7" x14ac:dyDescent="0.2">
      <c r="F2863" s="9" t="str">
        <f t="shared" si="90"/>
        <v/>
      </c>
      <c r="G2863" s="9" t="str">
        <f t="shared" si="91"/>
        <v/>
      </c>
    </row>
    <row r="2864" spans="6:7" x14ac:dyDescent="0.2">
      <c r="F2864" s="9" t="str">
        <f t="shared" si="90"/>
        <v/>
      </c>
      <c r="G2864" s="9" t="str">
        <f t="shared" si="91"/>
        <v/>
      </c>
    </row>
    <row r="2865" spans="6:7" x14ac:dyDescent="0.2">
      <c r="F2865" s="9" t="str">
        <f t="shared" si="90"/>
        <v/>
      </c>
      <c r="G2865" s="9" t="str">
        <f t="shared" si="91"/>
        <v/>
      </c>
    </row>
    <row r="2866" spans="6:7" x14ac:dyDescent="0.2">
      <c r="F2866" s="9" t="str">
        <f t="shared" si="90"/>
        <v/>
      </c>
      <c r="G2866" s="9" t="str">
        <f t="shared" si="91"/>
        <v/>
      </c>
    </row>
    <row r="2867" spans="6:7" x14ac:dyDescent="0.2">
      <c r="F2867" s="9" t="str">
        <f t="shared" si="90"/>
        <v/>
      </c>
      <c r="G2867" s="9" t="str">
        <f t="shared" si="91"/>
        <v/>
      </c>
    </row>
    <row r="2868" spans="6:7" x14ac:dyDescent="0.2">
      <c r="F2868" s="9" t="str">
        <f t="shared" si="90"/>
        <v/>
      </c>
      <c r="G2868" s="9" t="str">
        <f t="shared" si="91"/>
        <v/>
      </c>
    </row>
    <row r="2869" spans="6:7" x14ac:dyDescent="0.2">
      <c r="F2869" s="9" t="str">
        <f t="shared" si="90"/>
        <v/>
      </c>
      <c r="G2869" s="9" t="str">
        <f t="shared" si="91"/>
        <v/>
      </c>
    </row>
    <row r="2870" spans="6:7" x14ac:dyDescent="0.2">
      <c r="F2870" s="9" t="str">
        <f t="shared" si="90"/>
        <v/>
      </c>
      <c r="G2870" s="9" t="str">
        <f t="shared" si="91"/>
        <v/>
      </c>
    </row>
    <row r="2871" spans="6:7" x14ac:dyDescent="0.2">
      <c r="F2871" s="9" t="str">
        <f t="shared" si="90"/>
        <v/>
      </c>
      <c r="G2871" s="9" t="str">
        <f t="shared" si="91"/>
        <v/>
      </c>
    </row>
    <row r="2872" spans="6:7" x14ac:dyDescent="0.2">
      <c r="F2872" s="9" t="str">
        <f t="shared" si="90"/>
        <v/>
      </c>
      <c r="G2872" s="9" t="str">
        <f t="shared" si="91"/>
        <v/>
      </c>
    </row>
    <row r="2873" spans="6:7" x14ac:dyDescent="0.2">
      <c r="F2873" s="9" t="str">
        <f t="shared" si="90"/>
        <v/>
      </c>
      <c r="G2873" s="9" t="str">
        <f t="shared" si="91"/>
        <v/>
      </c>
    </row>
    <row r="2874" spans="6:7" x14ac:dyDescent="0.2">
      <c r="F2874" s="9" t="str">
        <f t="shared" si="90"/>
        <v/>
      </c>
      <c r="G2874" s="9" t="str">
        <f t="shared" si="91"/>
        <v/>
      </c>
    </row>
    <row r="2875" spans="6:7" x14ac:dyDescent="0.2">
      <c r="F2875" s="9" t="str">
        <f t="shared" si="90"/>
        <v/>
      </c>
      <c r="G2875" s="9" t="str">
        <f t="shared" si="91"/>
        <v/>
      </c>
    </row>
    <row r="2876" spans="6:7" x14ac:dyDescent="0.2">
      <c r="F2876" s="9" t="str">
        <f t="shared" si="90"/>
        <v/>
      </c>
      <c r="G2876" s="9" t="str">
        <f t="shared" si="91"/>
        <v/>
      </c>
    </row>
    <row r="2877" spans="6:7" x14ac:dyDescent="0.2">
      <c r="F2877" s="9" t="str">
        <f t="shared" si="90"/>
        <v/>
      </c>
      <c r="G2877" s="9" t="str">
        <f t="shared" si="91"/>
        <v/>
      </c>
    </row>
    <row r="2878" spans="6:7" x14ac:dyDescent="0.2">
      <c r="F2878" s="9" t="str">
        <f t="shared" si="90"/>
        <v/>
      </c>
      <c r="G2878" s="9" t="str">
        <f t="shared" si="91"/>
        <v/>
      </c>
    </row>
    <row r="2879" spans="6:7" x14ac:dyDescent="0.2">
      <c r="F2879" s="9" t="str">
        <f t="shared" si="90"/>
        <v/>
      </c>
      <c r="G2879" s="9" t="str">
        <f t="shared" si="91"/>
        <v/>
      </c>
    </row>
    <row r="2880" spans="6:7" x14ac:dyDescent="0.2">
      <c r="F2880" s="9" t="str">
        <f t="shared" si="90"/>
        <v/>
      </c>
      <c r="G2880" s="9" t="str">
        <f t="shared" si="91"/>
        <v/>
      </c>
    </row>
    <row r="2881" spans="6:7" x14ac:dyDescent="0.2">
      <c r="F2881" s="9" t="str">
        <f t="shared" si="90"/>
        <v/>
      </c>
      <c r="G2881" s="9" t="str">
        <f t="shared" si="91"/>
        <v/>
      </c>
    </row>
    <row r="2882" spans="6:7" x14ac:dyDescent="0.2">
      <c r="F2882" s="9" t="str">
        <f t="shared" si="90"/>
        <v/>
      </c>
      <c r="G2882" s="9" t="str">
        <f t="shared" si="91"/>
        <v/>
      </c>
    </row>
    <row r="2883" spans="6:7" x14ac:dyDescent="0.2">
      <c r="F2883" s="9" t="str">
        <f t="shared" si="90"/>
        <v/>
      </c>
      <c r="G2883" s="9" t="str">
        <f t="shared" si="91"/>
        <v/>
      </c>
    </row>
    <row r="2884" spans="6:7" x14ac:dyDescent="0.2">
      <c r="F2884" s="9" t="str">
        <f t="shared" si="90"/>
        <v/>
      </c>
      <c r="G2884" s="9" t="str">
        <f t="shared" si="91"/>
        <v/>
      </c>
    </row>
    <row r="2885" spans="6:7" x14ac:dyDescent="0.2">
      <c r="F2885" s="9" t="str">
        <f t="shared" si="90"/>
        <v/>
      </c>
      <c r="G2885" s="9" t="str">
        <f t="shared" si="91"/>
        <v/>
      </c>
    </row>
    <row r="2886" spans="6:7" x14ac:dyDescent="0.2">
      <c r="F2886" s="9" t="str">
        <f t="shared" si="90"/>
        <v/>
      </c>
      <c r="G2886" s="9" t="str">
        <f t="shared" si="91"/>
        <v/>
      </c>
    </row>
    <row r="2887" spans="6:7" x14ac:dyDescent="0.2">
      <c r="F2887" s="9" t="str">
        <f t="shared" ref="F2887:F2950" si="92">IF(D2887&lt;0,D2887,"")</f>
        <v/>
      </c>
      <c r="G2887" s="9" t="str">
        <f t="shared" ref="G2887:G2950" si="93">IF(D2887&gt;0,D2887,"")</f>
        <v/>
      </c>
    </row>
    <row r="2888" spans="6:7" x14ac:dyDescent="0.2">
      <c r="F2888" s="9" t="str">
        <f t="shared" si="92"/>
        <v/>
      </c>
      <c r="G2888" s="9" t="str">
        <f t="shared" si="93"/>
        <v/>
      </c>
    </row>
    <row r="2889" spans="6:7" x14ac:dyDescent="0.2">
      <c r="F2889" s="9" t="str">
        <f t="shared" si="92"/>
        <v/>
      </c>
      <c r="G2889" s="9" t="str">
        <f t="shared" si="93"/>
        <v/>
      </c>
    </row>
    <row r="2890" spans="6:7" x14ac:dyDescent="0.2">
      <c r="F2890" s="9" t="str">
        <f t="shared" si="92"/>
        <v/>
      </c>
      <c r="G2890" s="9" t="str">
        <f t="shared" si="93"/>
        <v/>
      </c>
    </row>
    <row r="2891" spans="6:7" x14ac:dyDescent="0.2">
      <c r="F2891" s="9" t="str">
        <f t="shared" si="92"/>
        <v/>
      </c>
      <c r="G2891" s="9" t="str">
        <f t="shared" si="93"/>
        <v/>
      </c>
    </row>
    <row r="2892" spans="6:7" x14ac:dyDescent="0.2">
      <c r="F2892" s="9" t="str">
        <f t="shared" si="92"/>
        <v/>
      </c>
      <c r="G2892" s="9" t="str">
        <f t="shared" si="93"/>
        <v/>
      </c>
    </row>
    <row r="2893" spans="6:7" x14ac:dyDescent="0.2">
      <c r="F2893" s="9" t="str">
        <f t="shared" si="92"/>
        <v/>
      </c>
      <c r="G2893" s="9" t="str">
        <f t="shared" si="93"/>
        <v/>
      </c>
    </row>
    <row r="2894" spans="6:7" x14ac:dyDescent="0.2">
      <c r="F2894" s="9" t="str">
        <f t="shared" si="92"/>
        <v/>
      </c>
      <c r="G2894" s="9" t="str">
        <f t="shared" si="93"/>
        <v/>
      </c>
    </row>
    <row r="2895" spans="6:7" x14ac:dyDescent="0.2">
      <c r="F2895" s="9" t="str">
        <f t="shared" si="92"/>
        <v/>
      </c>
      <c r="G2895" s="9" t="str">
        <f t="shared" si="93"/>
        <v/>
      </c>
    </row>
    <row r="2896" spans="6:7" x14ac:dyDescent="0.2">
      <c r="F2896" s="9" t="str">
        <f t="shared" si="92"/>
        <v/>
      </c>
      <c r="G2896" s="9" t="str">
        <f t="shared" si="93"/>
        <v/>
      </c>
    </row>
    <row r="2897" spans="6:7" x14ac:dyDescent="0.2">
      <c r="F2897" s="9" t="str">
        <f t="shared" si="92"/>
        <v/>
      </c>
      <c r="G2897" s="9" t="str">
        <f t="shared" si="93"/>
        <v/>
      </c>
    </row>
    <row r="2898" spans="6:7" x14ac:dyDescent="0.2">
      <c r="F2898" s="9" t="str">
        <f t="shared" si="92"/>
        <v/>
      </c>
      <c r="G2898" s="9" t="str">
        <f t="shared" si="93"/>
        <v/>
      </c>
    </row>
    <row r="2899" spans="6:7" x14ac:dyDescent="0.2">
      <c r="F2899" s="9" t="str">
        <f t="shared" si="92"/>
        <v/>
      </c>
      <c r="G2899" s="9" t="str">
        <f t="shared" si="93"/>
        <v/>
      </c>
    </row>
    <row r="2900" spans="6:7" x14ac:dyDescent="0.2">
      <c r="F2900" s="9" t="str">
        <f t="shared" si="92"/>
        <v/>
      </c>
      <c r="G2900" s="9" t="str">
        <f t="shared" si="93"/>
        <v/>
      </c>
    </row>
    <row r="2901" spans="6:7" x14ac:dyDescent="0.2">
      <c r="F2901" s="9" t="str">
        <f t="shared" si="92"/>
        <v/>
      </c>
      <c r="G2901" s="9" t="str">
        <f t="shared" si="93"/>
        <v/>
      </c>
    </row>
    <row r="2902" spans="6:7" x14ac:dyDescent="0.2">
      <c r="F2902" s="9" t="str">
        <f t="shared" si="92"/>
        <v/>
      </c>
      <c r="G2902" s="9" t="str">
        <f t="shared" si="93"/>
        <v/>
      </c>
    </row>
    <row r="2903" spans="6:7" x14ac:dyDescent="0.2">
      <c r="F2903" s="9" t="str">
        <f t="shared" si="92"/>
        <v/>
      </c>
      <c r="G2903" s="9" t="str">
        <f t="shared" si="93"/>
        <v/>
      </c>
    </row>
    <row r="2904" spans="6:7" x14ac:dyDescent="0.2">
      <c r="F2904" s="9" t="str">
        <f t="shared" si="92"/>
        <v/>
      </c>
      <c r="G2904" s="9" t="str">
        <f t="shared" si="93"/>
        <v/>
      </c>
    </row>
    <row r="2905" spans="6:7" x14ac:dyDescent="0.2">
      <c r="F2905" s="9" t="str">
        <f t="shared" si="92"/>
        <v/>
      </c>
      <c r="G2905" s="9" t="str">
        <f t="shared" si="93"/>
        <v/>
      </c>
    </row>
    <row r="2906" spans="6:7" x14ac:dyDescent="0.2">
      <c r="F2906" s="9" t="str">
        <f t="shared" si="92"/>
        <v/>
      </c>
      <c r="G2906" s="9" t="str">
        <f t="shared" si="93"/>
        <v/>
      </c>
    </row>
    <row r="2907" spans="6:7" x14ac:dyDescent="0.2">
      <c r="F2907" s="9" t="str">
        <f t="shared" si="92"/>
        <v/>
      </c>
      <c r="G2907" s="9" t="str">
        <f t="shared" si="93"/>
        <v/>
      </c>
    </row>
    <row r="2908" spans="6:7" x14ac:dyDescent="0.2">
      <c r="F2908" s="9" t="str">
        <f t="shared" si="92"/>
        <v/>
      </c>
      <c r="G2908" s="9" t="str">
        <f t="shared" si="93"/>
        <v/>
      </c>
    </row>
    <row r="2909" spans="6:7" x14ac:dyDescent="0.2">
      <c r="F2909" s="9" t="str">
        <f t="shared" si="92"/>
        <v/>
      </c>
      <c r="G2909" s="9" t="str">
        <f t="shared" si="93"/>
        <v/>
      </c>
    </row>
    <row r="2910" spans="6:7" x14ac:dyDescent="0.2">
      <c r="F2910" s="9" t="str">
        <f t="shared" si="92"/>
        <v/>
      </c>
      <c r="G2910" s="9" t="str">
        <f t="shared" si="93"/>
        <v/>
      </c>
    </row>
    <row r="2911" spans="6:7" x14ac:dyDescent="0.2">
      <c r="F2911" s="9" t="str">
        <f t="shared" si="92"/>
        <v/>
      </c>
      <c r="G2911" s="9" t="str">
        <f t="shared" si="93"/>
        <v/>
      </c>
    </row>
    <row r="2912" spans="6:7" x14ac:dyDescent="0.2">
      <c r="F2912" s="9" t="str">
        <f t="shared" si="92"/>
        <v/>
      </c>
      <c r="G2912" s="9" t="str">
        <f t="shared" si="93"/>
        <v/>
      </c>
    </row>
    <row r="2913" spans="6:7" x14ac:dyDescent="0.2">
      <c r="F2913" s="9" t="str">
        <f t="shared" si="92"/>
        <v/>
      </c>
      <c r="G2913" s="9" t="str">
        <f t="shared" si="93"/>
        <v/>
      </c>
    </row>
    <row r="2914" spans="6:7" x14ac:dyDescent="0.2">
      <c r="F2914" s="9" t="str">
        <f t="shared" si="92"/>
        <v/>
      </c>
      <c r="G2914" s="9" t="str">
        <f t="shared" si="93"/>
        <v/>
      </c>
    </row>
    <row r="2915" spans="6:7" x14ac:dyDescent="0.2">
      <c r="F2915" s="9" t="str">
        <f t="shared" si="92"/>
        <v/>
      </c>
      <c r="G2915" s="9" t="str">
        <f t="shared" si="93"/>
        <v/>
      </c>
    </row>
    <row r="2916" spans="6:7" x14ac:dyDescent="0.2">
      <c r="F2916" s="9" t="str">
        <f t="shared" si="92"/>
        <v/>
      </c>
      <c r="G2916" s="9" t="str">
        <f t="shared" si="93"/>
        <v/>
      </c>
    </row>
    <row r="2917" spans="6:7" x14ac:dyDescent="0.2">
      <c r="F2917" s="9" t="str">
        <f t="shared" si="92"/>
        <v/>
      </c>
      <c r="G2917" s="9" t="str">
        <f t="shared" si="93"/>
        <v/>
      </c>
    </row>
    <row r="2918" spans="6:7" x14ac:dyDescent="0.2">
      <c r="F2918" s="9" t="str">
        <f t="shared" si="92"/>
        <v/>
      </c>
      <c r="G2918" s="9" t="str">
        <f t="shared" si="93"/>
        <v/>
      </c>
    </row>
    <row r="2919" spans="6:7" x14ac:dyDescent="0.2">
      <c r="F2919" s="9" t="str">
        <f t="shared" si="92"/>
        <v/>
      </c>
      <c r="G2919" s="9" t="str">
        <f t="shared" si="93"/>
        <v/>
      </c>
    </row>
    <row r="2920" spans="6:7" x14ac:dyDescent="0.2">
      <c r="F2920" s="9" t="str">
        <f t="shared" si="92"/>
        <v/>
      </c>
      <c r="G2920" s="9" t="str">
        <f t="shared" si="93"/>
        <v/>
      </c>
    </row>
    <row r="2921" spans="6:7" x14ac:dyDescent="0.2">
      <c r="F2921" s="9" t="str">
        <f t="shared" si="92"/>
        <v/>
      </c>
      <c r="G2921" s="9" t="str">
        <f t="shared" si="93"/>
        <v/>
      </c>
    </row>
    <row r="2922" spans="6:7" x14ac:dyDescent="0.2">
      <c r="F2922" s="9" t="str">
        <f t="shared" si="92"/>
        <v/>
      </c>
      <c r="G2922" s="9" t="str">
        <f t="shared" si="93"/>
        <v/>
      </c>
    </row>
    <row r="2923" spans="6:7" x14ac:dyDescent="0.2">
      <c r="F2923" s="9" t="str">
        <f t="shared" si="92"/>
        <v/>
      </c>
      <c r="G2923" s="9" t="str">
        <f t="shared" si="93"/>
        <v/>
      </c>
    </row>
    <row r="2924" spans="6:7" x14ac:dyDescent="0.2">
      <c r="F2924" s="9" t="str">
        <f t="shared" si="92"/>
        <v/>
      </c>
      <c r="G2924" s="9" t="str">
        <f t="shared" si="93"/>
        <v/>
      </c>
    </row>
    <row r="2925" spans="6:7" x14ac:dyDescent="0.2">
      <c r="F2925" s="9" t="str">
        <f t="shared" si="92"/>
        <v/>
      </c>
      <c r="G2925" s="9" t="str">
        <f t="shared" si="93"/>
        <v/>
      </c>
    </row>
    <row r="2926" spans="6:7" x14ac:dyDescent="0.2">
      <c r="F2926" s="9" t="str">
        <f t="shared" si="92"/>
        <v/>
      </c>
      <c r="G2926" s="9" t="str">
        <f t="shared" si="93"/>
        <v/>
      </c>
    </row>
    <row r="2927" spans="6:7" x14ac:dyDescent="0.2">
      <c r="F2927" s="9" t="str">
        <f t="shared" si="92"/>
        <v/>
      </c>
      <c r="G2927" s="9" t="str">
        <f t="shared" si="93"/>
        <v/>
      </c>
    </row>
    <row r="2928" spans="6:7" x14ac:dyDescent="0.2">
      <c r="F2928" s="9" t="str">
        <f t="shared" si="92"/>
        <v/>
      </c>
      <c r="G2928" s="9" t="str">
        <f t="shared" si="93"/>
        <v/>
      </c>
    </row>
    <row r="2929" spans="6:7" x14ac:dyDescent="0.2">
      <c r="F2929" s="9" t="str">
        <f t="shared" si="92"/>
        <v/>
      </c>
      <c r="G2929" s="9" t="str">
        <f t="shared" si="93"/>
        <v/>
      </c>
    </row>
    <row r="2930" spans="6:7" x14ac:dyDescent="0.2">
      <c r="F2930" s="9" t="str">
        <f t="shared" si="92"/>
        <v/>
      </c>
      <c r="G2930" s="9" t="str">
        <f t="shared" si="93"/>
        <v/>
      </c>
    </row>
    <row r="2931" spans="6:7" x14ac:dyDescent="0.2">
      <c r="F2931" s="9" t="str">
        <f t="shared" si="92"/>
        <v/>
      </c>
      <c r="G2931" s="9" t="str">
        <f t="shared" si="93"/>
        <v/>
      </c>
    </row>
    <row r="2932" spans="6:7" x14ac:dyDescent="0.2">
      <c r="F2932" s="9" t="str">
        <f t="shared" si="92"/>
        <v/>
      </c>
      <c r="G2932" s="9" t="str">
        <f t="shared" si="93"/>
        <v/>
      </c>
    </row>
    <row r="2933" spans="6:7" x14ac:dyDescent="0.2">
      <c r="F2933" s="9" t="str">
        <f t="shared" si="92"/>
        <v/>
      </c>
      <c r="G2933" s="9" t="str">
        <f t="shared" si="93"/>
        <v/>
      </c>
    </row>
    <row r="2934" spans="6:7" x14ac:dyDescent="0.2">
      <c r="F2934" s="9" t="str">
        <f t="shared" si="92"/>
        <v/>
      </c>
      <c r="G2934" s="9" t="str">
        <f t="shared" si="93"/>
        <v/>
      </c>
    </row>
    <row r="2935" spans="6:7" x14ac:dyDescent="0.2">
      <c r="F2935" s="9" t="str">
        <f t="shared" si="92"/>
        <v/>
      </c>
      <c r="G2935" s="9" t="str">
        <f t="shared" si="93"/>
        <v/>
      </c>
    </row>
    <row r="2936" spans="6:7" x14ac:dyDescent="0.2">
      <c r="F2936" s="9" t="str">
        <f t="shared" si="92"/>
        <v/>
      </c>
      <c r="G2936" s="9" t="str">
        <f t="shared" si="93"/>
        <v/>
      </c>
    </row>
    <row r="2937" spans="6:7" x14ac:dyDescent="0.2">
      <c r="F2937" s="9" t="str">
        <f t="shared" si="92"/>
        <v/>
      </c>
      <c r="G2937" s="9" t="str">
        <f t="shared" si="93"/>
        <v/>
      </c>
    </row>
    <row r="2938" spans="6:7" x14ac:dyDescent="0.2">
      <c r="F2938" s="9" t="str">
        <f t="shared" si="92"/>
        <v/>
      </c>
      <c r="G2938" s="9" t="str">
        <f t="shared" si="93"/>
        <v/>
      </c>
    </row>
    <row r="2939" spans="6:7" x14ac:dyDescent="0.2">
      <c r="F2939" s="9" t="str">
        <f t="shared" si="92"/>
        <v/>
      </c>
      <c r="G2939" s="9" t="str">
        <f t="shared" si="93"/>
        <v/>
      </c>
    </row>
    <row r="2940" spans="6:7" x14ac:dyDescent="0.2">
      <c r="F2940" s="9" t="str">
        <f t="shared" si="92"/>
        <v/>
      </c>
      <c r="G2940" s="9" t="str">
        <f t="shared" si="93"/>
        <v/>
      </c>
    </row>
    <row r="2941" spans="6:7" x14ac:dyDescent="0.2">
      <c r="F2941" s="9" t="str">
        <f t="shared" si="92"/>
        <v/>
      </c>
      <c r="G2941" s="9" t="str">
        <f t="shared" si="93"/>
        <v/>
      </c>
    </row>
    <row r="2942" spans="6:7" x14ac:dyDescent="0.2">
      <c r="F2942" s="9" t="str">
        <f t="shared" si="92"/>
        <v/>
      </c>
      <c r="G2942" s="9" t="str">
        <f t="shared" si="93"/>
        <v/>
      </c>
    </row>
    <row r="2943" spans="6:7" x14ac:dyDescent="0.2">
      <c r="F2943" s="9" t="str">
        <f t="shared" si="92"/>
        <v/>
      </c>
      <c r="G2943" s="9" t="str">
        <f t="shared" si="93"/>
        <v/>
      </c>
    </row>
    <row r="2944" spans="6:7" x14ac:dyDescent="0.2">
      <c r="F2944" s="9" t="str">
        <f t="shared" si="92"/>
        <v/>
      </c>
      <c r="G2944" s="9" t="str">
        <f t="shared" si="93"/>
        <v/>
      </c>
    </row>
    <row r="2945" spans="6:7" x14ac:dyDescent="0.2">
      <c r="F2945" s="9" t="str">
        <f t="shared" si="92"/>
        <v/>
      </c>
      <c r="G2945" s="9" t="str">
        <f t="shared" si="93"/>
        <v/>
      </c>
    </row>
    <row r="2946" spans="6:7" x14ac:dyDescent="0.2">
      <c r="F2946" s="9" t="str">
        <f t="shared" si="92"/>
        <v/>
      </c>
      <c r="G2946" s="9" t="str">
        <f t="shared" si="93"/>
        <v/>
      </c>
    </row>
    <row r="2947" spans="6:7" x14ac:dyDescent="0.2">
      <c r="F2947" s="9" t="str">
        <f t="shared" si="92"/>
        <v/>
      </c>
      <c r="G2947" s="9" t="str">
        <f t="shared" si="93"/>
        <v/>
      </c>
    </row>
    <row r="2948" spans="6:7" x14ac:dyDescent="0.2">
      <c r="F2948" s="9" t="str">
        <f t="shared" si="92"/>
        <v/>
      </c>
      <c r="G2948" s="9" t="str">
        <f t="shared" si="93"/>
        <v/>
      </c>
    </row>
    <row r="2949" spans="6:7" x14ac:dyDescent="0.2">
      <c r="F2949" s="9" t="str">
        <f t="shared" si="92"/>
        <v/>
      </c>
      <c r="G2949" s="9" t="str">
        <f t="shared" si="93"/>
        <v/>
      </c>
    </row>
    <row r="2950" spans="6:7" x14ac:dyDescent="0.2">
      <c r="F2950" s="9" t="str">
        <f t="shared" si="92"/>
        <v/>
      </c>
      <c r="G2950" s="9" t="str">
        <f t="shared" si="93"/>
        <v/>
      </c>
    </row>
    <row r="2951" spans="6:7" x14ac:dyDescent="0.2">
      <c r="F2951" s="9" t="str">
        <f t="shared" ref="F2951:F3000" si="94">IF(D2951&lt;0,D2951,"")</f>
        <v/>
      </c>
      <c r="G2951" s="9" t="str">
        <f t="shared" ref="G2951:G3000" si="95">IF(D2951&gt;0,D2951,"")</f>
        <v/>
      </c>
    </row>
    <row r="2952" spans="6:7" x14ac:dyDescent="0.2">
      <c r="F2952" s="9" t="str">
        <f t="shared" si="94"/>
        <v/>
      </c>
      <c r="G2952" s="9" t="str">
        <f t="shared" si="95"/>
        <v/>
      </c>
    </row>
    <row r="2953" spans="6:7" x14ac:dyDescent="0.2">
      <c r="F2953" s="9" t="str">
        <f t="shared" si="94"/>
        <v/>
      </c>
      <c r="G2953" s="9" t="str">
        <f t="shared" si="95"/>
        <v/>
      </c>
    </row>
    <row r="2954" spans="6:7" x14ac:dyDescent="0.2">
      <c r="F2954" s="9" t="str">
        <f t="shared" si="94"/>
        <v/>
      </c>
      <c r="G2954" s="9" t="str">
        <f t="shared" si="95"/>
        <v/>
      </c>
    </row>
    <row r="2955" spans="6:7" x14ac:dyDescent="0.2">
      <c r="F2955" s="9" t="str">
        <f t="shared" si="94"/>
        <v/>
      </c>
      <c r="G2955" s="9" t="str">
        <f t="shared" si="95"/>
        <v/>
      </c>
    </row>
    <row r="2956" spans="6:7" x14ac:dyDescent="0.2">
      <c r="F2956" s="9" t="str">
        <f t="shared" si="94"/>
        <v/>
      </c>
      <c r="G2956" s="9" t="str">
        <f t="shared" si="95"/>
        <v/>
      </c>
    </row>
    <row r="2957" spans="6:7" x14ac:dyDescent="0.2">
      <c r="F2957" s="9" t="str">
        <f t="shared" si="94"/>
        <v/>
      </c>
      <c r="G2957" s="9" t="str">
        <f t="shared" si="95"/>
        <v/>
      </c>
    </row>
    <row r="2958" spans="6:7" x14ac:dyDescent="0.2">
      <c r="F2958" s="9" t="str">
        <f t="shared" si="94"/>
        <v/>
      </c>
      <c r="G2958" s="9" t="str">
        <f t="shared" si="95"/>
        <v/>
      </c>
    </row>
    <row r="2959" spans="6:7" x14ac:dyDescent="0.2">
      <c r="F2959" s="9" t="str">
        <f t="shared" si="94"/>
        <v/>
      </c>
      <c r="G2959" s="9" t="str">
        <f t="shared" si="95"/>
        <v/>
      </c>
    </row>
    <row r="2960" spans="6:7" x14ac:dyDescent="0.2">
      <c r="F2960" s="9" t="str">
        <f t="shared" si="94"/>
        <v/>
      </c>
      <c r="G2960" s="9" t="str">
        <f t="shared" si="95"/>
        <v/>
      </c>
    </row>
    <row r="2961" spans="6:7" x14ac:dyDescent="0.2">
      <c r="F2961" s="9" t="str">
        <f t="shared" si="94"/>
        <v/>
      </c>
      <c r="G2961" s="9" t="str">
        <f t="shared" si="95"/>
        <v/>
      </c>
    </row>
    <row r="2962" spans="6:7" x14ac:dyDescent="0.2">
      <c r="F2962" s="9" t="str">
        <f t="shared" si="94"/>
        <v/>
      </c>
      <c r="G2962" s="9" t="str">
        <f t="shared" si="95"/>
        <v/>
      </c>
    </row>
    <row r="2963" spans="6:7" x14ac:dyDescent="0.2">
      <c r="F2963" s="9" t="str">
        <f t="shared" si="94"/>
        <v/>
      </c>
      <c r="G2963" s="9" t="str">
        <f t="shared" si="95"/>
        <v/>
      </c>
    </row>
    <row r="2964" spans="6:7" x14ac:dyDescent="0.2">
      <c r="F2964" s="9" t="str">
        <f t="shared" si="94"/>
        <v/>
      </c>
      <c r="G2964" s="9" t="str">
        <f t="shared" si="95"/>
        <v/>
      </c>
    </row>
    <row r="2965" spans="6:7" x14ac:dyDescent="0.2">
      <c r="F2965" s="9" t="str">
        <f t="shared" si="94"/>
        <v/>
      </c>
      <c r="G2965" s="9" t="str">
        <f t="shared" si="95"/>
        <v/>
      </c>
    </row>
    <row r="2966" spans="6:7" x14ac:dyDescent="0.2">
      <c r="F2966" s="9" t="str">
        <f t="shared" si="94"/>
        <v/>
      </c>
      <c r="G2966" s="9" t="str">
        <f t="shared" si="95"/>
        <v/>
      </c>
    </row>
    <row r="2967" spans="6:7" x14ac:dyDescent="0.2">
      <c r="F2967" s="9" t="str">
        <f t="shared" si="94"/>
        <v/>
      </c>
      <c r="G2967" s="9" t="str">
        <f t="shared" si="95"/>
        <v/>
      </c>
    </row>
    <row r="2968" spans="6:7" x14ac:dyDescent="0.2">
      <c r="F2968" s="9" t="str">
        <f t="shared" si="94"/>
        <v/>
      </c>
      <c r="G2968" s="9" t="str">
        <f t="shared" si="95"/>
        <v/>
      </c>
    </row>
    <row r="2969" spans="6:7" x14ac:dyDescent="0.2">
      <c r="F2969" s="9" t="str">
        <f t="shared" si="94"/>
        <v/>
      </c>
      <c r="G2969" s="9" t="str">
        <f t="shared" si="95"/>
        <v/>
      </c>
    </row>
    <row r="2970" spans="6:7" x14ac:dyDescent="0.2">
      <c r="F2970" s="9" t="str">
        <f t="shared" si="94"/>
        <v/>
      </c>
      <c r="G2970" s="9" t="str">
        <f t="shared" si="95"/>
        <v/>
      </c>
    </row>
    <row r="2971" spans="6:7" x14ac:dyDescent="0.2">
      <c r="F2971" s="9" t="str">
        <f t="shared" si="94"/>
        <v/>
      </c>
      <c r="G2971" s="9" t="str">
        <f t="shared" si="95"/>
        <v/>
      </c>
    </row>
    <row r="2972" spans="6:7" x14ac:dyDescent="0.2">
      <c r="F2972" s="9" t="str">
        <f t="shared" si="94"/>
        <v/>
      </c>
      <c r="G2972" s="9" t="str">
        <f t="shared" si="95"/>
        <v/>
      </c>
    </row>
    <row r="2973" spans="6:7" x14ac:dyDescent="0.2">
      <c r="F2973" s="9" t="str">
        <f t="shared" si="94"/>
        <v/>
      </c>
      <c r="G2973" s="9" t="str">
        <f t="shared" si="95"/>
        <v/>
      </c>
    </row>
    <row r="2974" spans="6:7" x14ac:dyDescent="0.2">
      <c r="F2974" s="9" t="str">
        <f t="shared" si="94"/>
        <v/>
      </c>
      <c r="G2974" s="9" t="str">
        <f t="shared" si="95"/>
        <v/>
      </c>
    </row>
    <row r="2975" spans="6:7" x14ac:dyDescent="0.2">
      <c r="F2975" s="9" t="str">
        <f t="shared" si="94"/>
        <v/>
      </c>
      <c r="G2975" s="9" t="str">
        <f t="shared" si="95"/>
        <v/>
      </c>
    </row>
    <row r="2976" spans="6:7" x14ac:dyDescent="0.2">
      <c r="F2976" s="9" t="str">
        <f t="shared" si="94"/>
        <v/>
      </c>
      <c r="G2976" s="9" t="str">
        <f t="shared" si="95"/>
        <v/>
      </c>
    </row>
    <row r="2977" spans="6:7" x14ac:dyDescent="0.2">
      <c r="F2977" s="9" t="str">
        <f t="shared" si="94"/>
        <v/>
      </c>
      <c r="G2977" s="9" t="str">
        <f t="shared" si="95"/>
        <v/>
      </c>
    </row>
    <row r="2978" spans="6:7" x14ac:dyDescent="0.2">
      <c r="F2978" s="9" t="str">
        <f t="shared" si="94"/>
        <v/>
      </c>
      <c r="G2978" s="9" t="str">
        <f t="shared" si="95"/>
        <v/>
      </c>
    </row>
    <row r="2979" spans="6:7" x14ac:dyDescent="0.2">
      <c r="F2979" s="9" t="str">
        <f t="shared" si="94"/>
        <v/>
      </c>
      <c r="G2979" s="9" t="str">
        <f t="shared" si="95"/>
        <v/>
      </c>
    </row>
    <row r="2980" spans="6:7" x14ac:dyDescent="0.2">
      <c r="F2980" s="9" t="str">
        <f t="shared" si="94"/>
        <v/>
      </c>
      <c r="G2980" s="9" t="str">
        <f t="shared" si="95"/>
        <v/>
      </c>
    </row>
    <row r="2981" spans="6:7" x14ac:dyDescent="0.2">
      <c r="F2981" s="9" t="str">
        <f t="shared" si="94"/>
        <v/>
      </c>
      <c r="G2981" s="9" t="str">
        <f t="shared" si="95"/>
        <v/>
      </c>
    </row>
    <row r="2982" spans="6:7" x14ac:dyDescent="0.2">
      <c r="F2982" s="9" t="str">
        <f t="shared" si="94"/>
        <v/>
      </c>
      <c r="G2982" s="9" t="str">
        <f t="shared" si="95"/>
        <v/>
      </c>
    </row>
    <row r="2983" spans="6:7" x14ac:dyDescent="0.2">
      <c r="F2983" s="9" t="str">
        <f t="shared" si="94"/>
        <v/>
      </c>
      <c r="G2983" s="9" t="str">
        <f t="shared" si="95"/>
        <v/>
      </c>
    </row>
    <row r="2984" spans="6:7" x14ac:dyDescent="0.2">
      <c r="F2984" s="9" t="str">
        <f t="shared" si="94"/>
        <v/>
      </c>
      <c r="G2984" s="9" t="str">
        <f t="shared" si="95"/>
        <v/>
      </c>
    </row>
    <row r="2985" spans="6:7" x14ac:dyDescent="0.2">
      <c r="F2985" s="9" t="str">
        <f t="shared" si="94"/>
        <v/>
      </c>
      <c r="G2985" s="9" t="str">
        <f t="shared" si="95"/>
        <v/>
      </c>
    </row>
    <row r="2986" spans="6:7" x14ac:dyDescent="0.2">
      <c r="F2986" s="9" t="str">
        <f t="shared" si="94"/>
        <v/>
      </c>
      <c r="G2986" s="9" t="str">
        <f t="shared" si="95"/>
        <v/>
      </c>
    </row>
    <row r="2987" spans="6:7" x14ac:dyDescent="0.2">
      <c r="F2987" s="9" t="str">
        <f t="shared" si="94"/>
        <v/>
      </c>
      <c r="G2987" s="9" t="str">
        <f t="shared" si="95"/>
        <v/>
      </c>
    </row>
    <row r="2988" spans="6:7" x14ac:dyDescent="0.2">
      <c r="F2988" s="9" t="str">
        <f t="shared" si="94"/>
        <v/>
      </c>
      <c r="G2988" s="9" t="str">
        <f t="shared" si="95"/>
        <v/>
      </c>
    </row>
    <row r="2989" spans="6:7" x14ac:dyDescent="0.2">
      <c r="F2989" s="9" t="str">
        <f t="shared" si="94"/>
        <v/>
      </c>
      <c r="G2989" s="9" t="str">
        <f t="shared" si="95"/>
        <v/>
      </c>
    </row>
    <row r="2990" spans="6:7" x14ac:dyDescent="0.2">
      <c r="F2990" s="9" t="str">
        <f t="shared" si="94"/>
        <v/>
      </c>
      <c r="G2990" s="9" t="str">
        <f t="shared" si="95"/>
        <v/>
      </c>
    </row>
    <row r="2991" spans="6:7" x14ac:dyDescent="0.2">
      <c r="F2991" s="9" t="str">
        <f t="shared" si="94"/>
        <v/>
      </c>
      <c r="G2991" s="9" t="str">
        <f t="shared" si="95"/>
        <v/>
      </c>
    </row>
    <row r="2992" spans="6:7" x14ac:dyDescent="0.2">
      <c r="F2992" s="9" t="str">
        <f t="shared" si="94"/>
        <v/>
      </c>
      <c r="G2992" s="9" t="str">
        <f t="shared" si="95"/>
        <v/>
      </c>
    </row>
    <row r="2993" spans="6:7" x14ac:dyDescent="0.2">
      <c r="F2993" s="9" t="str">
        <f t="shared" si="94"/>
        <v/>
      </c>
      <c r="G2993" s="9" t="str">
        <f t="shared" si="95"/>
        <v/>
      </c>
    </row>
    <row r="2994" spans="6:7" x14ac:dyDescent="0.2">
      <c r="F2994" s="9" t="str">
        <f t="shared" si="94"/>
        <v/>
      </c>
      <c r="G2994" s="9" t="str">
        <f t="shared" si="95"/>
        <v/>
      </c>
    </row>
    <row r="2995" spans="6:7" x14ac:dyDescent="0.2">
      <c r="F2995" s="9" t="str">
        <f t="shared" si="94"/>
        <v/>
      </c>
      <c r="G2995" s="9" t="str">
        <f t="shared" si="95"/>
        <v/>
      </c>
    </row>
    <row r="2996" spans="6:7" x14ac:dyDescent="0.2">
      <c r="F2996" s="9" t="str">
        <f t="shared" si="94"/>
        <v/>
      </c>
      <c r="G2996" s="9" t="str">
        <f t="shared" si="95"/>
        <v/>
      </c>
    </row>
    <row r="2997" spans="6:7" x14ac:dyDescent="0.2">
      <c r="F2997" s="9" t="str">
        <f t="shared" si="94"/>
        <v/>
      </c>
      <c r="G2997" s="9" t="str">
        <f t="shared" si="95"/>
        <v/>
      </c>
    </row>
    <row r="2998" spans="6:7" x14ac:dyDescent="0.2">
      <c r="F2998" s="9" t="str">
        <f t="shared" si="94"/>
        <v/>
      </c>
      <c r="G2998" s="9" t="str">
        <f t="shared" si="95"/>
        <v/>
      </c>
    </row>
    <row r="2999" spans="6:7" x14ac:dyDescent="0.2">
      <c r="F2999" s="9" t="str">
        <f t="shared" si="94"/>
        <v/>
      </c>
      <c r="G2999" s="9" t="str">
        <f t="shared" si="95"/>
        <v/>
      </c>
    </row>
    <row r="3000" spans="6:7" x14ac:dyDescent="0.2">
      <c r="F3000" s="9" t="str">
        <f t="shared" si="94"/>
        <v/>
      </c>
      <c r="G3000" s="9" t="str">
        <f t="shared" si="95"/>
        <v/>
      </c>
    </row>
  </sheetData>
  <hyperlinks>
    <hyperlink ref="A1" location="Summary!A1" display="Go to Summary Sheet" xr:uid="{00000000-0004-0000-2000-000000000000}"/>
  </hyperlink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6AAB-1AFC-4A24-AA66-988C402B1B7F}">
  <sheetPr>
    <tabColor rgb="FF92D050"/>
  </sheetPr>
  <dimension ref="A1:W67"/>
  <sheetViews>
    <sheetView workbookViewId="0">
      <selection activeCell="O16" sqref="O16"/>
    </sheetView>
  </sheetViews>
  <sheetFormatPr baseColWidth="10" defaultColWidth="8.83203125" defaultRowHeight="15" x14ac:dyDescent="0.2"/>
  <cols>
    <col min="2" max="2" width="8.6640625" bestFit="1" customWidth="1"/>
    <col min="5" max="7" width="9" bestFit="1" customWidth="1"/>
    <col min="8" max="11" width="8.6640625" bestFit="1" customWidth="1"/>
    <col min="12" max="13" width="9" bestFit="1" customWidth="1"/>
    <col min="17" max="17" width="17.1640625" customWidth="1"/>
  </cols>
  <sheetData>
    <row r="1" spans="1:23" x14ac:dyDescent="0.2">
      <c r="A1" s="3" t="s">
        <v>426</v>
      </c>
      <c r="B1" s="3"/>
      <c r="C1" s="3" t="s">
        <v>427</v>
      </c>
      <c r="D1" s="3"/>
      <c r="E1" s="3" t="s">
        <v>428</v>
      </c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x14ac:dyDescent="0.2">
      <c r="A4" s="3" t="s">
        <v>429</v>
      </c>
      <c r="B4" s="11">
        <f>SUM(B7:B12)</f>
        <v>201.639498668589</v>
      </c>
      <c r="C4" s="11"/>
      <c r="D4" s="11"/>
      <c r="E4" s="11">
        <f>SUM(E7:E11)</f>
        <v>-81.720346771600688</v>
      </c>
      <c r="F4" s="11">
        <f t="shared" ref="F4:L4" si="0">SUM(F7:F11)</f>
        <v>-33.29703261024008</v>
      </c>
      <c r="G4" s="11">
        <f t="shared" si="0"/>
        <v>-29.000872524291253</v>
      </c>
      <c r="H4" s="11">
        <f t="shared" si="0"/>
        <v>-10.39467084352288</v>
      </c>
      <c r="I4" s="11">
        <f t="shared" si="0"/>
        <v>-34.986920182168546</v>
      </c>
      <c r="J4" s="11">
        <f t="shared" si="0"/>
        <v>-1.6096515983513804</v>
      </c>
      <c r="K4" s="11">
        <f t="shared" si="0"/>
        <v>-10.500004138414136</v>
      </c>
      <c r="L4" s="11">
        <f t="shared" si="0"/>
        <v>-0.12990829093246195</v>
      </c>
      <c r="M4" s="11">
        <f>SUM(E4:L4)</f>
        <v>-201.63940695952144</v>
      </c>
      <c r="N4" s="4"/>
      <c r="O4" s="4"/>
      <c r="P4" s="4"/>
      <c r="Q4" s="3" t="s">
        <v>432</v>
      </c>
      <c r="R4" s="3"/>
      <c r="S4" s="3"/>
      <c r="T4" s="3"/>
      <c r="U4" s="3"/>
      <c r="V4" s="4"/>
      <c r="W4" s="4"/>
    </row>
    <row r="5" spans="1:23" x14ac:dyDescent="0.2">
      <c r="A5" s="3" t="s">
        <v>430</v>
      </c>
      <c r="B5" s="11">
        <f>SUM(B7:B11)</f>
        <v>201.509498668589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>
        <f>SUM(E4:K4)</f>
        <v>-201.50949866858898</v>
      </c>
      <c r="N5" s="4"/>
      <c r="O5" s="4"/>
      <c r="P5" s="4"/>
      <c r="Q5" s="3" t="s">
        <v>433</v>
      </c>
      <c r="R5" s="3"/>
      <c r="S5" s="3"/>
      <c r="T5" s="3"/>
      <c r="U5" s="3"/>
      <c r="V5" s="4"/>
      <c r="W5" s="4"/>
    </row>
    <row r="6" spans="1:23" x14ac:dyDescent="0.2">
      <c r="B6" s="6"/>
      <c r="C6" s="6"/>
      <c r="D6" s="6"/>
      <c r="E6" s="178" t="s">
        <v>8160</v>
      </c>
      <c r="F6" s="178" t="s">
        <v>474</v>
      </c>
      <c r="G6" s="178" t="s">
        <v>8161</v>
      </c>
      <c r="H6" s="178" t="s">
        <v>475</v>
      </c>
      <c r="I6" s="178" t="s">
        <v>8182</v>
      </c>
      <c r="J6" s="178" t="s">
        <v>476</v>
      </c>
      <c r="K6" s="178" t="s">
        <v>65</v>
      </c>
      <c r="L6" s="178" t="s">
        <v>472</v>
      </c>
      <c r="M6" s="6"/>
      <c r="Q6" s="150"/>
      <c r="R6" s="150" t="s">
        <v>470</v>
      </c>
      <c r="S6" s="150" t="s">
        <v>9416</v>
      </c>
      <c r="T6" s="150" t="s">
        <v>368</v>
      </c>
      <c r="U6" s="150" t="s">
        <v>471</v>
      </c>
      <c r="V6" s="150" t="s">
        <v>473</v>
      </c>
    </row>
    <row r="7" spans="1:23" x14ac:dyDescent="0.2">
      <c r="A7" t="s">
        <v>470</v>
      </c>
      <c r="B7" s="6">
        <v>175.86827024276158</v>
      </c>
      <c r="C7" s="6"/>
      <c r="D7" s="6" t="s">
        <v>470</v>
      </c>
      <c r="E7" s="6">
        <v>-69.248232691505336</v>
      </c>
      <c r="F7" s="6">
        <v>-32.964454538906459</v>
      </c>
      <c r="G7" s="6">
        <v>-20.771523363036266</v>
      </c>
      <c r="H7" s="6">
        <v>-9.9971529588826549</v>
      </c>
      <c r="I7" s="6">
        <v>-34.986909779011</v>
      </c>
      <c r="J7" s="6">
        <v>-1.5907505032685307</v>
      </c>
      <c r="K7" s="6">
        <v>-6.3092464081513349</v>
      </c>
      <c r="L7" s="6">
        <v>-7.8059342372650331E-2</v>
      </c>
      <c r="M7" s="6"/>
      <c r="N7" s="6"/>
      <c r="Q7" t="s">
        <v>8266</v>
      </c>
      <c r="R7">
        <v>1</v>
      </c>
    </row>
    <row r="8" spans="1:23" x14ac:dyDescent="0.2">
      <c r="A8" t="s">
        <v>9416</v>
      </c>
      <c r="B8" s="6">
        <v>16.661931337185198</v>
      </c>
      <c r="C8" s="6"/>
      <c r="D8" s="6" t="s">
        <v>9416</v>
      </c>
      <c r="E8" s="6">
        <v>-12.067396528207999</v>
      </c>
      <c r="F8" s="6">
        <v>-0.30159514666055631</v>
      </c>
      <c r="G8" s="6">
        <v>-1.2296191866129766</v>
      </c>
      <c r="H8" s="6">
        <v>-0.39036749092572481</v>
      </c>
      <c r="I8" s="6">
        <v>-7.4167006286683994E-6</v>
      </c>
      <c r="J8" s="6">
        <v>-1.3689137013921826E-2</v>
      </c>
      <c r="K8" s="6">
        <v>-2.6592564310633917</v>
      </c>
      <c r="L8" s="6">
        <v>-3.2900887805057552E-2</v>
      </c>
      <c r="M8" s="6"/>
      <c r="N8" s="6"/>
      <c r="Q8" t="s">
        <v>424</v>
      </c>
      <c r="R8">
        <v>0.92225405874714717</v>
      </c>
      <c r="S8">
        <v>5.6100130499712839E-2</v>
      </c>
      <c r="T8">
        <v>2.1645646827581577E-2</v>
      </c>
      <c r="U8">
        <v>3.6211181140765514E-8</v>
      </c>
      <c r="V8">
        <v>1.2771437711456533E-7</v>
      </c>
    </row>
    <row r="9" spans="1:23" x14ac:dyDescent="0.2">
      <c r="A9" t="s">
        <v>368</v>
      </c>
      <c r="B9" s="6">
        <v>1.9324897212787153</v>
      </c>
      <c r="C9" s="6"/>
      <c r="D9" s="6" t="s">
        <v>368</v>
      </c>
      <c r="E9" s="6">
        <v>-0.38820594780758272</v>
      </c>
      <c r="F9" s="6">
        <v>-1.279074470014311E-2</v>
      </c>
      <c r="G9" s="6">
        <v>-6.3017458602330786E-7</v>
      </c>
      <c r="H9" s="6">
        <v>-1.7645857068493671E-7</v>
      </c>
      <c r="I9" s="6">
        <v>-2.5179126495054882E-6</v>
      </c>
      <c r="J9" s="6">
        <v>-3.2148317341551547E-9</v>
      </c>
      <c r="K9" s="6">
        <v>-1.5314897010103514</v>
      </c>
      <c r="L9" s="6">
        <v>-1.8947917259485043E-2</v>
      </c>
      <c r="M9" s="6"/>
      <c r="N9" s="6"/>
      <c r="Q9" t="s">
        <v>8348</v>
      </c>
      <c r="R9">
        <v>0.99742501789978488</v>
      </c>
      <c r="S9">
        <v>2.506213277845077E-3</v>
      </c>
      <c r="T9">
        <v>1.7831992732541714E-9</v>
      </c>
      <c r="U9">
        <v>2.0593983608198372E-9</v>
      </c>
      <c r="V9">
        <v>6.8764979772445407E-5</v>
      </c>
    </row>
    <row r="10" spans="1:23" x14ac:dyDescent="0.2">
      <c r="A10" t="s">
        <v>471</v>
      </c>
      <c r="B10" s="6">
        <v>7.0511125289999146E-6</v>
      </c>
      <c r="C10" s="6"/>
      <c r="D10" s="6" t="s">
        <v>471</v>
      </c>
      <c r="E10" s="6">
        <v>-6.2975333644284028E-8</v>
      </c>
      <c r="F10" s="6">
        <v>-2.6525096658412895E-6</v>
      </c>
      <c r="G10" s="6">
        <v>-1.3720075464430457E-6</v>
      </c>
      <c r="H10" s="6">
        <v>-3.9422631102620716E-7</v>
      </c>
      <c r="I10" s="6">
        <v>-1.6965764003617943E-10</v>
      </c>
      <c r="J10" s="6">
        <v>-7.182259762844891E-9</v>
      </c>
      <c r="K10" s="6">
        <v>-2.5620417546422079E-6</v>
      </c>
      <c r="L10" s="6">
        <v>-3.1698127091733431E-8</v>
      </c>
      <c r="M10" s="6"/>
      <c r="N10" s="6"/>
      <c r="Q10" t="s">
        <v>9274</v>
      </c>
      <c r="R10">
        <v>0.6008803734723337</v>
      </c>
      <c r="S10">
        <v>0.25326241742463079</v>
      </c>
      <c r="T10">
        <v>0.14585610451403683</v>
      </c>
      <c r="U10">
        <v>2.440038804622E-7</v>
      </c>
      <c r="V10">
        <v>8.6058511832646458E-7</v>
      </c>
    </row>
    <row r="11" spans="1:23" x14ac:dyDescent="0.2">
      <c r="A11" t="s">
        <v>473</v>
      </c>
      <c r="B11" s="6">
        <v>7.0468003162509651</v>
      </c>
      <c r="D11" t="s">
        <v>473</v>
      </c>
      <c r="E11" s="6">
        <v>-1.6511541104450002E-2</v>
      </c>
      <c r="F11" s="6">
        <v>-1.818952746326067E-2</v>
      </c>
      <c r="G11" s="6">
        <v>-6.9997279724598789</v>
      </c>
      <c r="H11" s="6">
        <v>-7.149823029619507E-3</v>
      </c>
      <c r="I11" s="6">
        <v>-4.6837461560018512E-7</v>
      </c>
      <c r="J11" s="6">
        <v>-5.2119476718364933E-3</v>
      </c>
      <c r="K11" s="6">
        <v>-9.0361473038854975E-6</v>
      </c>
      <c r="L11" s="6">
        <v>-1.117971419237008E-7</v>
      </c>
      <c r="M11" s="6"/>
      <c r="N11" s="6"/>
      <c r="Q11" t="s">
        <v>8315</v>
      </c>
      <c r="R11">
        <v>9.4436440511701733E-3</v>
      </c>
      <c r="S11">
        <v>0.98826401353613569</v>
      </c>
      <c r="T11">
        <v>2.2923250525909533E-3</v>
      </c>
      <c r="U11">
        <v>3.8348494907121291E-9</v>
      </c>
      <c r="V11">
        <v>1.3525253764314355E-8</v>
      </c>
    </row>
    <row r="12" spans="1:23" x14ac:dyDescent="0.2">
      <c r="A12" t="s">
        <v>472</v>
      </c>
      <c r="B12" s="6">
        <v>0.13</v>
      </c>
      <c r="Q12" t="s">
        <v>8282</v>
      </c>
      <c r="R12">
        <v>1.3146509145666761E-4</v>
      </c>
      <c r="S12">
        <v>8.2929246873287074E-6</v>
      </c>
      <c r="T12">
        <v>3.2428935410813114E-6</v>
      </c>
      <c r="U12">
        <v>5.4250633566968335E-12</v>
      </c>
      <c r="V12">
        <v>0.9998569990848899</v>
      </c>
    </row>
    <row r="13" spans="1:23" x14ac:dyDescent="0.2">
      <c r="K13" s="6"/>
      <c r="M13" s="6"/>
      <c r="N13" s="6"/>
      <c r="Q13" t="s">
        <v>8295</v>
      </c>
      <c r="R13">
        <v>0.99999980725819126</v>
      </c>
      <c r="S13">
        <v>8.1891152531708598E-8</v>
      </c>
      <c r="T13">
        <v>1.6783257614627526E-9</v>
      </c>
      <c r="U13">
        <v>3.8553685899755339E-11</v>
      </c>
      <c r="V13">
        <v>1.0913377665555236E-7</v>
      </c>
    </row>
    <row r="14" spans="1:23" x14ac:dyDescent="0.2">
      <c r="K14" s="6"/>
      <c r="Q14" t="s">
        <v>8296</v>
      </c>
      <c r="R14">
        <v>8.5870244801955484E-5</v>
      </c>
      <c r="S14">
        <v>0.99977788026274117</v>
      </c>
      <c r="T14">
        <v>2.062874873417932E-6</v>
      </c>
      <c r="U14">
        <v>4.7387361706786015E-8</v>
      </c>
      <c r="V14">
        <v>1.3413923022174846E-4</v>
      </c>
    </row>
    <row r="15" spans="1:23" x14ac:dyDescent="0.2">
      <c r="K15" s="6"/>
      <c r="Q15" t="s">
        <v>8271</v>
      </c>
      <c r="R15">
        <v>1.2113269035219418E-4</v>
      </c>
      <c r="S15">
        <v>1.4198820554478048E-4</v>
      </c>
      <c r="T15">
        <v>2.909990344773836E-6</v>
      </c>
      <c r="U15">
        <v>6.6846887713831434E-8</v>
      </c>
      <c r="V15">
        <v>0.99973390226687064</v>
      </c>
    </row>
    <row r="16" spans="1:23" x14ac:dyDescent="0.2">
      <c r="K16" s="6"/>
      <c r="Q16" t="s">
        <v>8288</v>
      </c>
      <c r="R16">
        <v>1</v>
      </c>
    </row>
    <row r="17" spans="11:22" x14ac:dyDescent="0.2">
      <c r="Q17" t="s">
        <v>8294</v>
      </c>
      <c r="S17">
        <v>1</v>
      </c>
    </row>
    <row r="18" spans="11:22" x14ac:dyDescent="0.2">
      <c r="Q18" t="s">
        <v>8276</v>
      </c>
      <c r="R18">
        <v>1.2703060685887799E-4</v>
      </c>
      <c r="S18">
        <v>5.3541570003498558E-5</v>
      </c>
      <c r="T18">
        <v>3.0835071818738855E-5</v>
      </c>
      <c r="U18">
        <v>6.8888672089687677E-5</v>
      </c>
      <c r="V18">
        <v>0.99971970407922917</v>
      </c>
    </row>
    <row r="19" spans="11:22" x14ac:dyDescent="0.2">
      <c r="Q19" t="s">
        <v>8297</v>
      </c>
      <c r="R19">
        <v>1</v>
      </c>
    </row>
    <row r="20" spans="11:22" x14ac:dyDescent="0.2">
      <c r="K20" s="6"/>
      <c r="Q20" t="s">
        <v>8309</v>
      </c>
      <c r="S20">
        <v>1</v>
      </c>
    </row>
    <row r="21" spans="11:22" x14ac:dyDescent="0.2">
      <c r="Q21" t="s">
        <v>8298</v>
      </c>
      <c r="R21">
        <v>1</v>
      </c>
    </row>
    <row r="22" spans="11:22" x14ac:dyDescent="0.2">
      <c r="Q22" t="s">
        <v>8308</v>
      </c>
      <c r="S22">
        <v>1</v>
      </c>
    </row>
    <row r="23" spans="11:22" x14ac:dyDescent="0.2">
      <c r="Q23" t="s">
        <v>8277</v>
      </c>
      <c r="R23">
        <v>1.0165142045325596E-4</v>
      </c>
      <c r="S23">
        <v>4.2844608702841094E-5</v>
      </c>
      <c r="T23">
        <v>2.4674595577072978E-5</v>
      </c>
      <c r="U23">
        <v>5.51255444983802E-5</v>
      </c>
      <c r="V23">
        <v>0.99977570383076841</v>
      </c>
    </row>
    <row r="24" spans="11:22" x14ac:dyDescent="0.2">
      <c r="Q24" t="s">
        <v>397</v>
      </c>
      <c r="T24">
        <v>1</v>
      </c>
    </row>
    <row r="25" spans="11:22" x14ac:dyDescent="0.2">
      <c r="Q25" t="s">
        <v>8995</v>
      </c>
      <c r="T25">
        <v>1</v>
      </c>
    </row>
    <row r="26" spans="11:22" x14ac:dyDescent="0.2">
      <c r="Q26" t="s">
        <v>8283</v>
      </c>
      <c r="R26">
        <v>4.4315552619731016E-7</v>
      </c>
      <c r="S26">
        <v>9.9884088325925948E-9</v>
      </c>
      <c r="V26">
        <v>0.99999954685606496</v>
      </c>
    </row>
    <row r="27" spans="11:22" x14ac:dyDescent="0.2">
      <c r="Q27" t="s">
        <v>54</v>
      </c>
      <c r="R27">
        <v>0.97795753609295588</v>
      </c>
      <c r="S27">
        <v>2.204246390704416E-2</v>
      </c>
    </row>
    <row r="28" spans="11:22" x14ac:dyDescent="0.2">
      <c r="Q28" t="s">
        <v>8676</v>
      </c>
      <c r="R28">
        <v>0.97795753609295588</v>
      </c>
      <c r="S28">
        <v>2.204246390704416E-2</v>
      </c>
    </row>
    <row r="29" spans="11:22" x14ac:dyDescent="0.2">
      <c r="Q29" t="s">
        <v>8349</v>
      </c>
      <c r="R29">
        <v>0.78611965708102893</v>
      </c>
      <c r="S29">
        <v>0.21363230888247414</v>
      </c>
      <c r="T29">
        <v>3.0462023933834197E-7</v>
      </c>
      <c r="U29">
        <v>1.2234318719795481E-8</v>
      </c>
      <c r="V29">
        <v>2.4771718193889337E-4</v>
      </c>
    </row>
    <row r="30" spans="11:22" x14ac:dyDescent="0.2">
      <c r="Q30" t="s">
        <v>8306</v>
      </c>
      <c r="S30">
        <v>1</v>
      </c>
    </row>
    <row r="31" spans="11:22" x14ac:dyDescent="0.2">
      <c r="Q31" t="s">
        <v>8290</v>
      </c>
      <c r="S31">
        <v>1</v>
      </c>
    </row>
    <row r="32" spans="11:22" x14ac:dyDescent="0.2">
      <c r="Q32" t="s">
        <v>83</v>
      </c>
      <c r="S32">
        <v>1</v>
      </c>
    </row>
    <row r="33" spans="17:22" x14ac:dyDescent="0.2">
      <c r="Q33" t="s">
        <v>8313</v>
      </c>
      <c r="S33">
        <v>1</v>
      </c>
    </row>
    <row r="34" spans="17:22" x14ac:dyDescent="0.2">
      <c r="Q34" t="s">
        <v>8299</v>
      </c>
      <c r="R34">
        <v>6.8717493540270853E-5</v>
      </c>
      <c r="S34">
        <v>0.99984769655499628</v>
      </c>
      <c r="T34">
        <v>1.6421861724923499E-6</v>
      </c>
      <c r="U34">
        <v>2.8938687264494503E-8</v>
      </c>
      <c r="V34">
        <v>8.1914826603789217E-5</v>
      </c>
    </row>
    <row r="35" spans="17:22" x14ac:dyDescent="0.2">
      <c r="Q35" t="s">
        <v>8311</v>
      </c>
      <c r="S35">
        <v>1</v>
      </c>
    </row>
    <row r="36" spans="17:22" x14ac:dyDescent="0.2">
      <c r="Q36" t="s">
        <v>409</v>
      </c>
      <c r="S36">
        <v>1</v>
      </c>
    </row>
    <row r="37" spans="17:22" x14ac:dyDescent="0.2">
      <c r="Q37" t="s">
        <v>405</v>
      </c>
      <c r="S37">
        <v>1</v>
      </c>
    </row>
    <row r="38" spans="17:22" x14ac:dyDescent="0.2">
      <c r="Q38" t="s">
        <v>406</v>
      </c>
      <c r="S38">
        <v>1</v>
      </c>
    </row>
    <row r="39" spans="17:22" x14ac:dyDescent="0.2">
      <c r="Q39" t="s">
        <v>8304</v>
      </c>
      <c r="S39">
        <v>1</v>
      </c>
    </row>
    <row r="40" spans="17:22" x14ac:dyDescent="0.2">
      <c r="Q40" t="s">
        <v>8305</v>
      </c>
      <c r="S40">
        <v>1</v>
      </c>
    </row>
    <row r="41" spans="17:22" x14ac:dyDescent="0.2">
      <c r="Q41" t="s">
        <v>8317</v>
      </c>
      <c r="S41">
        <v>1</v>
      </c>
    </row>
    <row r="42" spans="17:22" x14ac:dyDescent="0.2">
      <c r="Q42" t="s">
        <v>399</v>
      </c>
      <c r="S42">
        <v>1</v>
      </c>
    </row>
    <row r="43" spans="17:22" x14ac:dyDescent="0.2">
      <c r="Q43" t="s">
        <v>8292</v>
      </c>
      <c r="S43">
        <v>1</v>
      </c>
    </row>
    <row r="44" spans="17:22" x14ac:dyDescent="0.2">
      <c r="Q44" t="s">
        <v>8310</v>
      </c>
      <c r="S44">
        <v>1</v>
      </c>
    </row>
    <row r="45" spans="17:22" x14ac:dyDescent="0.2">
      <c r="Q45" t="s">
        <v>8314</v>
      </c>
      <c r="R45">
        <v>7.0612727801208075E-5</v>
      </c>
      <c r="S45">
        <v>0.99991224679655855</v>
      </c>
      <c r="T45">
        <v>1.7140345834025566E-5</v>
      </c>
      <c r="U45">
        <v>2.8674225942760229E-11</v>
      </c>
      <c r="V45">
        <v>1.0113204789664352E-10</v>
      </c>
    </row>
    <row r="46" spans="17:22" x14ac:dyDescent="0.2">
      <c r="Q46" t="s">
        <v>8320</v>
      </c>
      <c r="S46">
        <v>1</v>
      </c>
    </row>
    <row r="47" spans="17:22" x14ac:dyDescent="0.2">
      <c r="Q47" t="s">
        <v>8303</v>
      </c>
      <c r="R47">
        <v>8.4611599579621124E-6</v>
      </c>
      <c r="S47">
        <v>0.99999153761075832</v>
      </c>
      <c r="T47">
        <v>1.6153428368868507E-14</v>
      </c>
      <c r="U47">
        <v>3.6088394298825199E-14</v>
      </c>
      <c r="V47">
        <v>1.2292315709116927E-9</v>
      </c>
    </row>
    <row r="48" spans="17:22" x14ac:dyDescent="0.2">
      <c r="Q48" t="s">
        <v>8293</v>
      </c>
      <c r="R48">
        <v>1</v>
      </c>
    </row>
    <row r="49" spans="17:22" x14ac:dyDescent="0.2">
      <c r="Q49" t="s">
        <v>407</v>
      </c>
      <c r="R49">
        <v>1</v>
      </c>
    </row>
    <row r="50" spans="17:22" x14ac:dyDescent="0.2">
      <c r="Q50" t="s">
        <v>8289</v>
      </c>
      <c r="S50">
        <v>1</v>
      </c>
    </row>
    <row r="51" spans="17:22" x14ac:dyDescent="0.2">
      <c r="Q51" t="s">
        <v>408</v>
      </c>
      <c r="R51">
        <v>1</v>
      </c>
    </row>
    <row r="52" spans="17:22" x14ac:dyDescent="0.2">
      <c r="Q52" t="s">
        <v>394</v>
      </c>
      <c r="R52">
        <v>1</v>
      </c>
    </row>
    <row r="53" spans="17:22" x14ac:dyDescent="0.2">
      <c r="Q53" t="s">
        <v>8268</v>
      </c>
      <c r="R53">
        <v>0.99999966449921307</v>
      </c>
      <c r="S53">
        <v>1.7070335754965597E-7</v>
      </c>
      <c r="T53">
        <v>3.2377218297081797E-9</v>
      </c>
      <c r="U53">
        <v>5.7055296804229065E-11</v>
      </c>
      <c r="V53">
        <v>1.6150265220497355E-7</v>
      </c>
    </row>
    <row r="54" spans="17:22" x14ac:dyDescent="0.2">
      <c r="Q54" t="s">
        <v>8262</v>
      </c>
      <c r="R54">
        <v>1</v>
      </c>
    </row>
    <row r="55" spans="17:22" x14ac:dyDescent="0.2">
      <c r="Q55" t="s">
        <v>8272</v>
      </c>
      <c r="S55">
        <v>1</v>
      </c>
    </row>
    <row r="56" spans="17:22" x14ac:dyDescent="0.2">
      <c r="Q56" t="s">
        <v>8322</v>
      </c>
      <c r="R56">
        <v>0.20631989608345319</v>
      </c>
      <c r="S56">
        <v>2.2270442161469732E-3</v>
      </c>
      <c r="T56">
        <v>8.1305070006732238E-10</v>
      </c>
      <c r="U56">
        <v>1.8164375746707623E-9</v>
      </c>
      <c r="V56">
        <v>0.79145305707091163</v>
      </c>
    </row>
    <row r="57" spans="17:22" x14ac:dyDescent="0.2">
      <c r="Q57" t="s">
        <v>8274</v>
      </c>
      <c r="R57">
        <v>0.89583003533162298</v>
      </c>
      <c r="S57">
        <v>0.10390479999723991</v>
      </c>
      <c r="T57">
        <v>3.5302229750692672E-9</v>
      </c>
      <c r="U57">
        <v>7.8868755150827135E-9</v>
      </c>
      <c r="V57">
        <v>2.6515325403865742E-4</v>
      </c>
    </row>
    <row r="58" spans="17:22" x14ac:dyDescent="0.2">
      <c r="Q58" t="s">
        <v>8267</v>
      </c>
      <c r="R58">
        <v>0.99450995191307323</v>
      </c>
      <c r="S58">
        <v>5.3435170864979181E-3</v>
      </c>
      <c r="T58">
        <v>1.9508145713942635E-9</v>
      </c>
      <c r="U58">
        <v>4.3583172468855461E-9</v>
      </c>
      <c r="V58">
        <v>1.4652469129689132E-4</v>
      </c>
    </row>
    <row r="59" spans="17:22" x14ac:dyDescent="0.2">
      <c r="Q59" t="s">
        <v>403</v>
      </c>
      <c r="R59">
        <v>0.99969645400064</v>
      </c>
      <c r="S59">
        <v>2.9616815182697577E-4</v>
      </c>
      <c r="T59">
        <v>9.6948752114994586E-11</v>
      </c>
      <c r="U59">
        <v>2.1659332701458357E-10</v>
      </c>
      <c r="V59">
        <v>7.3775339908595935E-6</v>
      </c>
    </row>
    <row r="60" spans="17:22" x14ac:dyDescent="0.2">
      <c r="Q60" t="s">
        <v>8347</v>
      </c>
      <c r="R60">
        <v>9.5038601953428087E-2</v>
      </c>
      <c r="S60">
        <v>1.0950089657823369E-3</v>
      </c>
      <c r="T60">
        <v>1.3232671405824839E-6</v>
      </c>
      <c r="U60">
        <v>2.4148315273707911E-8</v>
      </c>
      <c r="V60">
        <v>0.90386504166533366</v>
      </c>
    </row>
    <row r="61" spans="17:22" x14ac:dyDescent="0.2">
      <c r="Q61" t="s">
        <v>8284</v>
      </c>
      <c r="R61">
        <v>9.3964589367088143E-5</v>
      </c>
      <c r="S61">
        <v>3.9604720183987196E-5</v>
      </c>
      <c r="T61">
        <v>2.2808714633405474E-5</v>
      </c>
      <c r="U61">
        <v>3.8156886867702542E-11</v>
      </c>
      <c r="V61">
        <v>0.99984362193765863</v>
      </c>
    </row>
    <row r="62" spans="17:22" x14ac:dyDescent="0.2">
      <c r="Q62" t="s">
        <v>8300</v>
      </c>
      <c r="R62">
        <v>6.8442145479987343E-5</v>
      </c>
      <c r="S62">
        <v>8.623453495058516E-5</v>
      </c>
      <c r="T62">
        <v>1.6356060026705975E-6</v>
      </c>
      <c r="U62">
        <v>2.8822731181190038E-8</v>
      </c>
      <c r="V62">
        <v>0.9998436588908356</v>
      </c>
    </row>
    <row r="63" spans="17:22" x14ac:dyDescent="0.2">
      <c r="Q63" t="s">
        <v>8316</v>
      </c>
      <c r="R63">
        <v>7.8938263081486555E-4</v>
      </c>
      <c r="S63">
        <v>3.287803609124697E-4</v>
      </c>
      <c r="T63">
        <v>3.6075991904742686E-4</v>
      </c>
      <c r="U63">
        <v>3.5259790261027793E-4</v>
      </c>
      <c r="V63">
        <v>0.998168479186615</v>
      </c>
    </row>
    <row r="64" spans="17:22" x14ac:dyDescent="0.2">
      <c r="Q64" t="s">
        <v>8281</v>
      </c>
      <c r="R64">
        <v>1.4774930753043487E-4</v>
      </c>
      <c r="S64">
        <v>6.2274203734990257E-5</v>
      </c>
      <c r="T64">
        <v>3.5864274142460259E-5</v>
      </c>
      <c r="U64">
        <v>1.2709529556244147E-4</v>
      </c>
      <c r="V64">
        <v>0.99962701691902978</v>
      </c>
    </row>
    <row r="65" spans="17:22" x14ac:dyDescent="0.2">
      <c r="Q65" t="s">
        <v>8323</v>
      </c>
      <c r="R65">
        <v>5.4842346300776345E-5</v>
      </c>
      <c r="S65">
        <v>2.3115258568206317E-5</v>
      </c>
      <c r="T65">
        <v>1.3312285351602248E-5</v>
      </c>
      <c r="U65">
        <v>2.974099316978298E-5</v>
      </c>
      <c r="V65">
        <v>0.99987898911660966</v>
      </c>
    </row>
    <row r="66" spans="17:22" x14ac:dyDescent="0.2">
      <c r="Q66" t="s">
        <v>8321</v>
      </c>
      <c r="R66">
        <v>0.99405805206261622</v>
      </c>
      <c r="S66">
        <v>5.7975257212349125E-3</v>
      </c>
      <c r="T66">
        <v>1.897783001180597E-9</v>
      </c>
      <c r="U66">
        <v>4.2398393502772299E-9</v>
      </c>
      <c r="V66">
        <v>1.4441607852650151E-4</v>
      </c>
    </row>
    <row r="67" spans="17:22" x14ac:dyDescent="0.2">
      <c r="Q67" t="s">
        <v>8278</v>
      </c>
      <c r="R67">
        <v>0.45320147384496939</v>
      </c>
      <c r="S67">
        <v>0.19101788960605368</v>
      </c>
      <c r="T67">
        <v>0.1100089209988</v>
      </c>
      <c r="U67">
        <v>0.24577106647182256</v>
      </c>
      <c r="V67">
        <v>6.4907835438322693E-7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21FA-142C-45BE-999C-734F4C7D0731}">
  <sheetPr>
    <tabColor rgb="FF92D050"/>
  </sheetPr>
  <dimension ref="A1:AN95"/>
  <sheetViews>
    <sheetView topLeftCell="A33" workbookViewId="0">
      <selection activeCell="C17" sqref="C17"/>
    </sheetView>
  </sheetViews>
  <sheetFormatPr baseColWidth="10" defaultColWidth="9.1640625" defaultRowHeight="15" x14ac:dyDescent="0.2"/>
  <cols>
    <col min="1" max="1" width="22.83203125" style="6" customWidth="1"/>
    <col min="2" max="2" width="18.33203125" style="6" bestFit="1" customWidth="1"/>
    <col min="3" max="7" width="9.1640625" style="6"/>
    <col min="8" max="8" width="29.1640625" style="6" customWidth="1"/>
    <col min="9" max="9" width="14.5" style="6" customWidth="1"/>
    <col min="10" max="10" width="15.1640625" style="367" customWidth="1"/>
    <col min="11" max="11" width="15.6640625" style="367" customWidth="1"/>
    <col min="12" max="18" width="9.1640625" style="367"/>
    <col min="19" max="19" width="8.83203125" style="367"/>
    <col min="20" max="37" width="9.1640625" style="367"/>
    <col min="38" max="38" width="8.83203125" style="367"/>
    <col min="39" max="40" width="9.1640625" style="367"/>
    <col min="41" max="16384" width="9.1640625" style="6"/>
  </cols>
  <sheetData>
    <row r="1" spans="1:40" s="238" customFormat="1" x14ac:dyDescent="0.2">
      <c r="H1" s="375" t="s">
        <v>9304</v>
      </c>
      <c r="I1" s="375"/>
      <c r="J1" s="376"/>
      <c r="K1" s="373"/>
      <c r="L1" s="373"/>
      <c r="M1" s="373"/>
      <c r="N1" s="373"/>
      <c r="O1" s="373"/>
      <c r="P1" s="373"/>
      <c r="Q1" s="373"/>
      <c r="R1" s="373"/>
      <c r="S1" s="373"/>
      <c r="T1" s="373"/>
      <c r="U1" s="373"/>
      <c r="V1" s="373"/>
      <c r="W1" s="373"/>
      <c r="X1" s="373"/>
      <c r="Y1" s="373"/>
      <c r="Z1" s="373"/>
      <c r="AA1" s="373"/>
      <c r="AB1" s="373"/>
      <c r="AC1" s="373"/>
      <c r="AD1" s="373"/>
      <c r="AE1" s="373"/>
      <c r="AF1" s="373"/>
      <c r="AG1" s="373"/>
      <c r="AH1" s="373"/>
      <c r="AI1" s="373"/>
      <c r="AJ1" s="373"/>
      <c r="AK1" s="373"/>
      <c r="AL1" s="373"/>
      <c r="AM1" s="373"/>
      <c r="AN1" s="373"/>
    </row>
    <row r="2" spans="1:40" s="238" customFormat="1" x14ac:dyDescent="0.2">
      <c r="I2" s="377" t="s">
        <v>9301</v>
      </c>
      <c r="J2" s="377" t="s">
        <v>9302</v>
      </c>
      <c r="K2" s="377" t="s">
        <v>9303</v>
      </c>
      <c r="L2" s="373"/>
      <c r="M2" s="390" t="s">
        <v>9305</v>
      </c>
      <c r="N2" s="373"/>
      <c r="O2" s="373"/>
      <c r="P2" s="373"/>
      <c r="Q2" s="373"/>
      <c r="R2" s="373"/>
      <c r="S2" s="373"/>
      <c r="T2" s="373"/>
      <c r="U2" s="373"/>
      <c r="V2" s="373"/>
      <c r="W2" s="373"/>
      <c r="X2" s="373"/>
      <c r="Y2" s="373"/>
      <c r="Z2" s="373"/>
      <c r="AA2" s="373"/>
      <c r="AB2" s="373"/>
      <c r="AC2" s="373"/>
      <c r="AD2" s="373"/>
      <c r="AE2" s="373"/>
      <c r="AF2" s="373"/>
      <c r="AG2" s="373"/>
      <c r="AH2" s="373"/>
      <c r="AI2" s="373"/>
      <c r="AJ2" s="373"/>
      <c r="AK2" s="373"/>
      <c r="AL2" s="373"/>
      <c r="AM2" s="373"/>
      <c r="AN2" s="373"/>
    </row>
    <row r="3" spans="1:40" x14ac:dyDescent="0.2">
      <c r="H3" s="374" t="s">
        <v>357</v>
      </c>
      <c r="I3" s="6">
        <v>3.2343384908983808E-5</v>
      </c>
      <c r="J3" s="367">
        <v>0</v>
      </c>
      <c r="K3" s="367">
        <v>5.7240139702153058E-5</v>
      </c>
      <c r="M3" s="391">
        <v>0.30831649411072704</v>
      </c>
    </row>
    <row r="4" spans="1:40" x14ac:dyDescent="0.2">
      <c r="H4" s="374" t="s">
        <v>358</v>
      </c>
      <c r="I4" s="6">
        <v>1.2468781139141072E-5</v>
      </c>
      <c r="J4" s="367">
        <v>0</v>
      </c>
      <c r="K4" s="367">
        <v>143.42519004889266</v>
      </c>
      <c r="M4" s="367">
        <v>-6.7220509123544616</v>
      </c>
    </row>
    <row r="5" spans="1:40" x14ac:dyDescent="0.2">
      <c r="H5" s="374" t="s">
        <v>373</v>
      </c>
      <c r="I5" s="6">
        <v>0.61633793770349177</v>
      </c>
      <c r="J5" s="367">
        <v>7.453889935837843E-18</v>
      </c>
      <c r="K5" s="367">
        <v>19.796787405428006</v>
      </c>
    </row>
    <row r="6" spans="1:40" x14ac:dyDescent="0.2">
      <c r="H6" s="374" t="s">
        <v>375</v>
      </c>
      <c r="I6" s="6">
        <v>10.822390459464238</v>
      </c>
      <c r="J6" s="367">
        <v>0</v>
      </c>
      <c r="K6" s="367">
        <v>1.2971483446014993</v>
      </c>
    </row>
    <row r="7" spans="1:40" x14ac:dyDescent="0.2">
      <c r="H7" s="374" t="s">
        <v>360</v>
      </c>
      <c r="I7" s="6">
        <v>26.74750263150629</v>
      </c>
      <c r="J7" s="372">
        <v>1.4350191708686777</v>
      </c>
      <c r="K7" s="372">
        <v>63.236891234603604</v>
      </c>
      <c r="L7" s="372"/>
      <c r="M7" s="372"/>
      <c r="N7" s="372"/>
      <c r="O7" s="372"/>
      <c r="P7" s="372"/>
      <c r="Q7" s="372"/>
      <c r="R7" s="372"/>
      <c r="S7" s="372"/>
      <c r="T7" s="372"/>
      <c r="U7" s="372"/>
      <c r="V7" s="372"/>
      <c r="W7" s="372"/>
      <c r="X7" s="372"/>
      <c r="Y7" s="372"/>
      <c r="Z7" s="372"/>
      <c r="AA7" s="372"/>
      <c r="AB7" s="372"/>
      <c r="AC7" s="372"/>
      <c r="AD7" s="372"/>
      <c r="AE7" s="372"/>
      <c r="AF7" s="372"/>
      <c r="AG7" s="372"/>
      <c r="AH7" s="372"/>
      <c r="AI7" s="372"/>
      <c r="AJ7" s="372"/>
      <c r="AK7" s="372"/>
      <c r="AL7" s="372"/>
      <c r="AM7" s="372"/>
      <c r="AN7" s="372"/>
    </row>
    <row r="8" spans="1:40" x14ac:dyDescent="0.2">
      <c r="H8" s="374" t="s">
        <v>368</v>
      </c>
      <c r="I8" s="6">
        <v>0</v>
      </c>
      <c r="J8" s="372">
        <v>0</v>
      </c>
      <c r="K8" s="372">
        <v>49.600548893645453</v>
      </c>
      <c r="L8" s="372"/>
      <c r="M8" s="372"/>
      <c r="N8" s="372"/>
      <c r="O8" s="372"/>
      <c r="P8" s="372"/>
      <c r="Q8" s="372"/>
      <c r="R8" s="372"/>
      <c r="S8" s="372"/>
      <c r="T8" s="372"/>
      <c r="U8" s="372"/>
      <c r="V8" s="372"/>
      <c r="W8" s="372"/>
      <c r="X8" s="372"/>
      <c r="Y8" s="372"/>
      <c r="Z8" s="372"/>
      <c r="AA8" s="372"/>
      <c r="AB8" s="372"/>
      <c r="AC8" s="372"/>
      <c r="AD8" s="372"/>
      <c r="AE8" s="372"/>
      <c r="AF8" s="372"/>
      <c r="AG8" s="372"/>
      <c r="AH8" s="372"/>
      <c r="AI8" s="372"/>
      <c r="AJ8" s="372"/>
      <c r="AK8" s="372"/>
      <c r="AL8" s="372"/>
      <c r="AM8" s="372"/>
      <c r="AN8" s="372"/>
    </row>
    <row r="9" spans="1:40" x14ac:dyDescent="0.2">
      <c r="J9" s="372"/>
      <c r="K9" s="372"/>
      <c r="L9" s="372"/>
      <c r="M9" s="372"/>
      <c r="N9" s="372"/>
      <c r="O9" s="372"/>
      <c r="P9" s="372"/>
      <c r="Q9" s="372"/>
      <c r="R9" s="372"/>
      <c r="S9" s="372"/>
      <c r="T9" s="372"/>
      <c r="U9" s="372"/>
      <c r="V9" s="372"/>
      <c r="W9" s="372"/>
      <c r="X9" s="372"/>
      <c r="Y9" s="372"/>
      <c r="Z9" s="372"/>
      <c r="AA9" s="372"/>
      <c r="AB9" s="372"/>
      <c r="AC9" s="372"/>
      <c r="AD9" s="372"/>
      <c r="AE9" s="372"/>
      <c r="AF9" s="372"/>
      <c r="AG9" s="372"/>
      <c r="AH9" s="372"/>
      <c r="AI9" s="372"/>
      <c r="AJ9" s="372"/>
      <c r="AK9" s="372"/>
      <c r="AL9" s="372"/>
      <c r="AM9" s="372"/>
      <c r="AN9" s="372"/>
    </row>
    <row r="10" spans="1:40" x14ac:dyDescent="0.2">
      <c r="J10" s="372"/>
      <c r="K10" s="372"/>
      <c r="L10" s="372"/>
      <c r="M10" s="372"/>
      <c r="N10" s="372"/>
      <c r="O10" s="372"/>
      <c r="P10" s="372"/>
      <c r="Q10" s="372"/>
      <c r="R10" s="372"/>
      <c r="S10" s="372"/>
      <c r="T10" s="372"/>
      <c r="U10" s="372"/>
      <c r="V10" s="372"/>
      <c r="W10" s="372"/>
      <c r="X10" s="372"/>
      <c r="Y10" s="372"/>
      <c r="Z10" s="372"/>
      <c r="AA10" s="372"/>
      <c r="AB10" s="372"/>
      <c r="AC10" s="372"/>
      <c r="AD10" s="372"/>
      <c r="AE10" s="372"/>
      <c r="AF10" s="372"/>
      <c r="AG10" s="372"/>
      <c r="AH10" s="372"/>
      <c r="AI10" s="372"/>
      <c r="AJ10" s="372"/>
      <c r="AK10" s="372"/>
      <c r="AL10" s="372"/>
      <c r="AM10" s="372"/>
      <c r="AN10" s="372"/>
    </row>
    <row r="11" spans="1:40" x14ac:dyDescent="0.2">
      <c r="B11" s="366" t="s">
        <v>9417</v>
      </c>
      <c r="C11" s="366" t="s">
        <v>8145</v>
      </c>
      <c r="D11" s="366" t="s">
        <v>9418</v>
      </c>
      <c r="E11" s="366" t="s">
        <v>9419</v>
      </c>
      <c r="F11" s="366" t="s">
        <v>9420</v>
      </c>
      <c r="G11" s="366" t="s">
        <v>9421</v>
      </c>
      <c r="H11" s="366" t="s">
        <v>9422</v>
      </c>
      <c r="I11" s="366" t="s">
        <v>9423</v>
      </c>
      <c r="J11" s="368" t="s">
        <v>9424</v>
      </c>
      <c r="K11" s="369" t="s">
        <v>9425</v>
      </c>
      <c r="L11" s="370" t="s">
        <v>9426</v>
      </c>
      <c r="M11" s="370" t="s">
        <v>9427</v>
      </c>
      <c r="N11" s="370" t="s">
        <v>9428</v>
      </c>
      <c r="O11" s="370" t="s">
        <v>9429</v>
      </c>
      <c r="P11" s="370" t="s">
        <v>9430</v>
      </c>
      <c r="Q11" s="370" t="s">
        <v>9431</v>
      </c>
      <c r="R11" s="370" t="s">
        <v>9432</v>
      </c>
      <c r="S11" s="371" t="s">
        <v>8144</v>
      </c>
      <c r="T11" s="371" t="s">
        <v>9433</v>
      </c>
      <c r="U11" s="371" t="s">
        <v>9434</v>
      </c>
      <c r="V11" s="374" t="s">
        <v>9435</v>
      </c>
    </row>
    <row r="12" spans="1:40" x14ac:dyDescent="0.2">
      <c r="A12" s="366" t="s">
        <v>54</v>
      </c>
      <c r="B12" s="6">
        <v>0</v>
      </c>
      <c r="C12" s="6">
        <v>665.52026249306698</v>
      </c>
      <c r="D12" s="6">
        <v>96.54940017561303</v>
      </c>
      <c r="E12" s="6">
        <v>-3.6751005342747208E-5</v>
      </c>
      <c r="F12" s="6">
        <v>1.2542534551888352E-4</v>
      </c>
      <c r="G12" s="6">
        <v>6.9031537670901939E-5</v>
      </c>
      <c r="H12" s="6">
        <v>0</v>
      </c>
      <c r="I12" s="6">
        <v>0</v>
      </c>
      <c r="J12" s="367">
        <v>19.264158025975185</v>
      </c>
      <c r="K12" s="367">
        <v>0</v>
      </c>
      <c r="L12" s="367">
        <v>78.453321159630235</v>
      </c>
      <c r="M12" s="367">
        <v>0</v>
      </c>
      <c r="N12" s="367">
        <v>11.052244178218361</v>
      </c>
      <c r="O12" s="367">
        <v>0</v>
      </c>
      <c r="P12" s="367">
        <v>5.0027179058413678</v>
      </c>
      <c r="Q12" s="367">
        <v>290.51991561071412</v>
      </c>
      <c r="R12" s="367">
        <v>161.968354887732</v>
      </c>
      <c r="S12" s="367">
        <v>0.27846059853090177</v>
      </c>
      <c r="T12" s="367">
        <v>2.4315968059987485</v>
      </c>
      <c r="U12" s="367">
        <v>0</v>
      </c>
      <c r="V12" s="367">
        <v>0</v>
      </c>
    </row>
    <row r="13" spans="1:40" x14ac:dyDescent="0.2">
      <c r="A13" s="366" t="s">
        <v>8676</v>
      </c>
      <c r="B13" s="6">
        <v>0</v>
      </c>
      <c r="C13" s="6">
        <v>3.5889681555545394E-6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367">
        <v>0</v>
      </c>
      <c r="K13" s="367">
        <v>0</v>
      </c>
      <c r="L13" s="367">
        <v>0</v>
      </c>
      <c r="M13" s="367">
        <v>0</v>
      </c>
      <c r="N13" s="367">
        <v>0</v>
      </c>
      <c r="O13" s="367">
        <v>0</v>
      </c>
      <c r="P13" s="367">
        <v>0</v>
      </c>
      <c r="Q13" s="367">
        <v>0</v>
      </c>
      <c r="R13" s="367">
        <v>-47.603281706911275</v>
      </c>
      <c r="S13" s="367">
        <v>47.603285295879431</v>
      </c>
      <c r="T13" s="367">
        <v>0</v>
      </c>
      <c r="U13" s="367">
        <v>0</v>
      </c>
      <c r="V13" s="367">
        <v>0</v>
      </c>
    </row>
    <row r="14" spans="1:40" x14ac:dyDescent="0.2">
      <c r="A14" s="366" t="s">
        <v>396</v>
      </c>
      <c r="B14" s="6">
        <v>26.000001670699167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367">
        <v>0.7999767625315839</v>
      </c>
      <c r="K14" s="367">
        <v>0</v>
      </c>
      <c r="L14" s="367">
        <v>0</v>
      </c>
      <c r="M14" s="367">
        <v>0</v>
      </c>
      <c r="N14" s="367">
        <v>0</v>
      </c>
      <c r="O14" s="367">
        <v>0</v>
      </c>
      <c r="P14" s="367">
        <v>24.18935112968078</v>
      </c>
      <c r="Q14" s="367">
        <v>0</v>
      </c>
      <c r="R14" s="367">
        <v>1.0106737784867976</v>
      </c>
      <c r="S14" s="367">
        <v>0</v>
      </c>
      <c r="T14" s="367">
        <v>0</v>
      </c>
      <c r="U14" s="367">
        <v>0</v>
      </c>
      <c r="V14" s="367">
        <v>0</v>
      </c>
    </row>
    <row r="15" spans="1:40" x14ac:dyDescent="0.2">
      <c r="A15" s="366" t="s">
        <v>397</v>
      </c>
      <c r="B15" s="6">
        <v>25.697975858131795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25.697975858131795</v>
      </c>
      <c r="I15" s="6">
        <v>0</v>
      </c>
      <c r="J15" s="367">
        <v>0</v>
      </c>
      <c r="K15" s="367">
        <v>0</v>
      </c>
      <c r="L15" s="367">
        <v>0</v>
      </c>
      <c r="M15" s="367">
        <v>0</v>
      </c>
      <c r="N15" s="367">
        <v>0</v>
      </c>
      <c r="O15" s="367">
        <v>0</v>
      </c>
      <c r="P15" s="367">
        <v>0</v>
      </c>
      <c r="Q15" s="367">
        <v>0</v>
      </c>
      <c r="R15" s="367">
        <v>0</v>
      </c>
      <c r="S15" s="367">
        <v>0</v>
      </c>
      <c r="T15" s="367">
        <v>0</v>
      </c>
      <c r="U15" s="367">
        <v>0</v>
      </c>
      <c r="V15" s="367">
        <v>0</v>
      </c>
    </row>
    <row r="16" spans="1:40" x14ac:dyDescent="0.2">
      <c r="A16" s="366" t="s">
        <v>8286</v>
      </c>
      <c r="B16" s="6">
        <v>0</v>
      </c>
      <c r="C16" s="6">
        <v>0.10005027189196408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367">
        <v>0</v>
      </c>
      <c r="K16" s="367">
        <v>0</v>
      </c>
      <c r="L16" s="367">
        <v>7.6450636647864373E-6</v>
      </c>
      <c r="M16" s="367">
        <v>0</v>
      </c>
      <c r="N16" s="367">
        <v>0</v>
      </c>
      <c r="O16" s="367">
        <v>0</v>
      </c>
      <c r="P16" s="367">
        <v>0</v>
      </c>
      <c r="Q16" s="367">
        <v>0</v>
      </c>
      <c r="R16" s="367">
        <v>0</v>
      </c>
      <c r="S16" s="367">
        <v>0.1000426268282993</v>
      </c>
      <c r="T16" s="367">
        <v>0</v>
      </c>
      <c r="U16" s="367">
        <v>0</v>
      </c>
      <c r="V16" s="367">
        <v>0</v>
      </c>
    </row>
    <row r="17" spans="1:22" x14ac:dyDescent="0.2">
      <c r="A17" s="366" t="s">
        <v>8348</v>
      </c>
      <c r="B17" s="6">
        <v>0</v>
      </c>
      <c r="C17" s="6">
        <v>31.774087420720637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367">
        <v>0</v>
      </c>
      <c r="K17" s="367">
        <v>0</v>
      </c>
      <c r="L17" s="367">
        <v>0</v>
      </c>
      <c r="M17" s="367">
        <v>0</v>
      </c>
      <c r="N17" s="367">
        <v>0</v>
      </c>
      <c r="O17" s="367">
        <v>85.275114416917532</v>
      </c>
      <c r="P17" s="367">
        <v>0</v>
      </c>
      <c r="Q17" s="367">
        <v>0</v>
      </c>
      <c r="R17" s="367">
        <v>-35.907047404113797</v>
      </c>
      <c r="S17" s="367">
        <v>152.95624924175198</v>
      </c>
      <c r="T17" s="367">
        <v>0</v>
      </c>
      <c r="U17" s="367">
        <v>0</v>
      </c>
      <c r="V17" s="367">
        <v>0</v>
      </c>
    </row>
    <row r="18" spans="1:22" x14ac:dyDescent="0.2">
      <c r="A18" s="366" t="s">
        <v>8295</v>
      </c>
      <c r="B18" s="6">
        <v>0</v>
      </c>
      <c r="C18" s="6">
        <v>17.968839683780562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367">
        <v>0</v>
      </c>
      <c r="K18" s="367">
        <v>0</v>
      </c>
      <c r="L18" s="367">
        <v>0</v>
      </c>
      <c r="M18" s="367">
        <v>0</v>
      </c>
      <c r="N18" s="367">
        <v>0</v>
      </c>
      <c r="O18" s="367">
        <v>102.03557145189868</v>
      </c>
      <c r="P18" s="367">
        <v>0</v>
      </c>
      <c r="Q18" s="367">
        <v>0</v>
      </c>
      <c r="R18" s="367">
        <v>0</v>
      </c>
      <c r="S18" s="367">
        <v>0</v>
      </c>
      <c r="T18" s="367">
        <v>120.00441113567923</v>
      </c>
      <c r="U18" s="367">
        <v>0</v>
      </c>
      <c r="V18" s="367">
        <v>0</v>
      </c>
    </row>
    <row r="19" spans="1:22" x14ac:dyDescent="0.2">
      <c r="A19" s="366" t="s">
        <v>8349</v>
      </c>
      <c r="B19" s="6">
        <v>0.10001278995840934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367">
        <v>0</v>
      </c>
      <c r="K19" s="367">
        <v>0</v>
      </c>
      <c r="L19" s="367">
        <v>0</v>
      </c>
      <c r="M19" s="367">
        <v>0</v>
      </c>
      <c r="N19" s="367">
        <v>0</v>
      </c>
      <c r="O19" s="367">
        <v>0</v>
      </c>
      <c r="P19" s="367">
        <v>0</v>
      </c>
      <c r="Q19" s="367">
        <v>0</v>
      </c>
      <c r="R19" s="367">
        <v>-0.38762281445198798</v>
      </c>
      <c r="S19" s="367">
        <v>0.48763560441039733</v>
      </c>
      <c r="T19" s="367">
        <v>0</v>
      </c>
      <c r="U19" s="367">
        <v>0</v>
      </c>
      <c r="V19" s="367">
        <v>0</v>
      </c>
    </row>
    <row r="20" spans="1:22" x14ac:dyDescent="0.2">
      <c r="A20" s="366" t="s">
        <v>8296</v>
      </c>
      <c r="B20" s="6">
        <v>9.9991909392342065E-2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367">
        <v>0</v>
      </c>
      <c r="K20" s="367">
        <v>0</v>
      </c>
      <c r="L20" s="367">
        <v>0</v>
      </c>
      <c r="M20" s="367">
        <v>0</v>
      </c>
      <c r="N20" s="367">
        <v>0</v>
      </c>
      <c r="O20" s="367">
        <v>2.0763997675548056E-4</v>
      </c>
      <c r="P20" s="367">
        <v>0</v>
      </c>
      <c r="Q20" s="367">
        <v>0</v>
      </c>
      <c r="R20" s="367">
        <v>0</v>
      </c>
      <c r="S20" s="367">
        <v>0</v>
      </c>
      <c r="T20" s="367">
        <v>0.10019954936909756</v>
      </c>
      <c r="U20" s="367">
        <v>0</v>
      </c>
      <c r="V20" s="367">
        <v>0</v>
      </c>
    </row>
    <row r="21" spans="1:22" x14ac:dyDescent="0.2">
      <c r="A21" s="366" t="s">
        <v>8294</v>
      </c>
      <c r="B21" s="6">
        <v>0.10000293199937398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1.9615389213140471E-4</v>
      </c>
      <c r="I21" s="6">
        <v>0</v>
      </c>
      <c r="J21" s="367">
        <v>0</v>
      </c>
      <c r="K21" s="367">
        <v>0</v>
      </c>
      <c r="L21" s="367">
        <v>0</v>
      </c>
      <c r="M21" s="367">
        <v>0</v>
      </c>
      <c r="N21" s="367">
        <v>0</v>
      </c>
      <c r="O21" s="367">
        <v>16.339377950951757</v>
      </c>
      <c r="P21" s="367">
        <v>0</v>
      </c>
      <c r="Q21" s="367">
        <v>0</v>
      </c>
      <c r="R21" s="367">
        <v>0</v>
      </c>
      <c r="S21" s="367">
        <v>0</v>
      </c>
      <c r="T21" s="367">
        <v>2.371336866547885E-3</v>
      </c>
      <c r="U21" s="367">
        <v>16.436813392192452</v>
      </c>
      <c r="V21" s="367">
        <v>0</v>
      </c>
    </row>
    <row r="22" spans="1:22" x14ac:dyDescent="0.2">
      <c r="A22" s="366" t="s">
        <v>8306</v>
      </c>
      <c r="B22" s="6">
        <v>9.9995359184697361E-2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367">
        <v>0</v>
      </c>
      <c r="K22" s="367">
        <v>0</v>
      </c>
      <c r="L22" s="367">
        <v>0</v>
      </c>
      <c r="M22" s="367">
        <v>0</v>
      </c>
      <c r="N22" s="367">
        <v>0</v>
      </c>
      <c r="O22" s="367">
        <v>3.2887366735174738E-5</v>
      </c>
      <c r="P22" s="367">
        <v>0</v>
      </c>
      <c r="Q22" s="367">
        <v>0</v>
      </c>
      <c r="R22" s="367">
        <v>0</v>
      </c>
      <c r="S22" s="367">
        <v>0</v>
      </c>
      <c r="T22" s="367">
        <v>0.10002824655143254</v>
      </c>
      <c r="U22" s="367">
        <v>0</v>
      </c>
      <c r="V22" s="367">
        <v>0</v>
      </c>
    </row>
    <row r="23" spans="1:22" x14ac:dyDescent="0.2">
      <c r="A23" s="366" t="s">
        <v>8290</v>
      </c>
      <c r="B23" s="6">
        <v>8.5249946964090046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367">
        <v>0</v>
      </c>
      <c r="K23" s="367">
        <v>0</v>
      </c>
      <c r="L23" s="367">
        <v>0</v>
      </c>
      <c r="M23" s="367">
        <v>0</v>
      </c>
      <c r="N23" s="367">
        <v>2.9101906916993962E-5</v>
      </c>
      <c r="O23" s="367">
        <v>1.8765593706665475E-4</v>
      </c>
      <c r="P23" s="367">
        <v>0</v>
      </c>
      <c r="Q23" s="367">
        <v>0</v>
      </c>
      <c r="R23" s="367">
        <v>0</v>
      </c>
      <c r="S23" s="367">
        <v>0</v>
      </c>
      <c r="T23" s="367">
        <v>8.5251532504391552</v>
      </c>
      <c r="U23" s="367">
        <v>0</v>
      </c>
      <c r="V23" s="367">
        <v>0</v>
      </c>
    </row>
    <row r="24" spans="1:22" x14ac:dyDescent="0.2">
      <c r="A24" s="366" t="s">
        <v>83</v>
      </c>
      <c r="B24" s="6">
        <v>7.1327518494309827E-5</v>
      </c>
      <c r="C24" s="6">
        <v>0</v>
      </c>
      <c r="D24" s="6">
        <v>0</v>
      </c>
      <c r="E24" s="6">
        <v>0</v>
      </c>
      <c r="F24" s="6">
        <v>1.1222726809897322E-4</v>
      </c>
      <c r="G24" s="6">
        <v>2.904590893411974E-5</v>
      </c>
      <c r="H24" s="6">
        <v>0</v>
      </c>
      <c r="I24" s="6">
        <v>5.1720015636998868E-4</v>
      </c>
      <c r="J24" s="367">
        <v>0</v>
      </c>
      <c r="K24" s="367">
        <v>0</v>
      </c>
      <c r="L24" s="367">
        <v>0</v>
      </c>
      <c r="M24" s="367">
        <v>0</v>
      </c>
      <c r="N24" s="367">
        <v>8.8027898107013999E-5</v>
      </c>
      <c r="O24" s="367">
        <v>0</v>
      </c>
      <c r="P24" s="367">
        <v>0</v>
      </c>
      <c r="Q24" s="367">
        <v>3.4101886639095622E-4</v>
      </c>
      <c r="R24" s="367">
        <v>7.6299551201474826E-5</v>
      </c>
      <c r="S24" s="367">
        <v>0</v>
      </c>
      <c r="T24" s="367">
        <v>0</v>
      </c>
      <c r="U24" s="367">
        <v>0</v>
      </c>
      <c r="V24" s="367">
        <v>0</v>
      </c>
    </row>
    <row r="25" spans="1:22" x14ac:dyDescent="0.2">
      <c r="A25" s="366" t="s">
        <v>8309</v>
      </c>
      <c r="B25" s="6">
        <v>0.10000294799534933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367">
        <v>0</v>
      </c>
      <c r="K25" s="367">
        <v>0</v>
      </c>
      <c r="L25" s="367">
        <v>0</v>
      </c>
      <c r="M25" s="367">
        <v>0</v>
      </c>
      <c r="N25" s="367">
        <v>0</v>
      </c>
      <c r="O25" s="367">
        <v>0</v>
      </c>
      <c r="P25" s="367">
        <v>0</v>
      </c>
      <c r="Q25" s="367">
        <v>0</v>
      </c>
      <c r="R25" s="367">
        <v>0</v>
      </c>
      <c r="S25" s="367">
        <v>0</v>
      </c>
      <c r="T25" s="367">
        <v>0</v>
      </c>
      <c r="U25" s="367">
        <v>0.10000294799534933</v>
      </c>
      <c r="V25" s="367">
        <v>0</v>
      </c>
    </row>
    <row r="26" spans="1:22" x14ac:dyDescent="0.2">
      <c r="A26" s="366" t="s">
        <v>8308</v>
      </c>
      <c r="B26" s="6">
        <v>9.9991746177081009E-2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367">
        <v>0</v>
      </c>
      <c r="K26" s="367">
        <v>0</v>
      </c>
      <c r="L26" s="367">
        <v>0</v>
      </c>
      <c r="M26" s="367">
        <v>0</v>
      </c>
      <c r="N26" s="367">
        <v>0</v>
      </c>
      <c r="O26" s="367">
        <v>5.3596889014030618</v>
      </c>
      <c r="P26" s="367">
        <v>0</v>
      </c>
      <c r="Q26" s="367">
        <v>0</v>
      </c>
      <c r="R26" s="367">
        <v>0</v>
      </c>
      <c r="S26" s="367">
        <v>0</v>
      </c>
      <c r="T26" s="367">
        <v>0</v>
      </c>
      <c r="U26" s="367">
        <v>5.4596806475801429</v>
      </c>
      <c r="V26" s="367">
        <v>0</v>
      </c>
    </row>
    <row r="27" spans="1:22" x14ac:dyDescent="0.2">
      <c r="A27" s="366" t="s">
        <v>8313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367">
        <v>0</v>
      </c>
      <c r="K27" s="367">
        <v>0</v>
      </c>
      <c r="L27" s="367">
        <v>0</v>
      </c>
      <c r="M27" s="367">
        <v>0</v>
      </c>
      <c r="N27" s="367">
        <v>0</v>
      </c>
      <c r="O27" s="367">
        <v>8.8027898107013999E-5</v>
      </c>
      <c r="P27" s="367">
        <v>0</v>
      </c>
      <c r="Q27" s="367">
        <v>0</v>
      </c>
      <c r="R27" s="367">
        <v>0</v>
      </c>
      <c r="S27" s="367">
        <v>0</v>
      </c>
      <c r="T27" s="367">
        <v>0</v>
      </c>
      <c r="U27" s="367">
        <v>4.2694056933226561E-5</v>
      </c>
      <c r="V27" s="367">
        <v>4.5333841173787439E-5</v>
      </c>
    </row>
    <row r="28" spans="1:22" x14ac:dyDescent="0.2">
      <c r="A28" s="366" t="s">
        <v>8299</v>
      </c>
      <c r="B28" s="6">
        <v>9.9999268047925499E-2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367">
        <v>0</v>
      </c>
      <c r="K28" s="367">
        <v>0</v>
      </c>
      <c r="L28" s="367">
        <v>0</v>
      </c>
      <c r="M28" s="367">
        <v>0</v>
      </c>
      <c r="N28" s="367">
        <v>0</v>
      </c>
      <c r="O28" s="367">
        <v>1.928900636937957E-5</v>
      </c>
      <c r="P28" s="367">
        <v>0</v>
      </c>
      <c r="Q28" s="367">
        <v>0</v>
      </c>
      <c r="R28" s="367">
        <v>-2.389863284069011E-5</v>
      </c>
      <c r="S28" s="367">
        <v>0</v>
      </c>
      <c r="T28" s="367">
        <v>0.10004245568713557</v>
      </c>
      <c r="U28" s="367">
        <v>0</v>
      </c>
      <c r="V28" s="367">
        <v>0</v>
      </c>
    </row>
    <row r="29" spans="1:22" x14ac:dyDescent="0.2">
      <c r="A29" s="366" t="s">
        <v>8311</v>
      </c>
      <c r="B29" s="6">
        <v>1.1247428072610361E-5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367">
        <v>0</v>
      </c>
      <c r="K29" s="367">
        <v>0</v>
      </c>
      <c r="L29" s="367">
        <v>0</v>
      </c>
      <c r="M29" s="367">
        <v>0</v>
      </c>
      <c r="N29" s="367">
        <v>1.8160560138220294E-5</v>
      </c>
      <c r="O29" s="367">
        <v>6.9131320656099337E-6</v>
      </c>
      <c r="P29" s="367">
        <v>0</v>
      </c>
      <c r="Q29" s="367">
        <v>0</v>
      </c>
      <c r="R29" s="367">
        <v>0</v>
      </c>
      <c r="S29" s="367">
        <v>0</v>
      </c>
      <c r="T29" s="367">
        <v>0</v>
      </c>
      <c r="U29" s="367">
        <v>0</v>
      </c>
      <c r="V29" s="367">
        <v>0</v>
      </c>
    </row>
    <row r="30" spans="1:22" x14ac:dyDescent="0.2">
      <c r="A30" s="366" t="s">
        <v>409</v>
      </c>
      <c r="B30" s="6">
        <v>28.978615063449404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28.978615063449404</v>
      </c>
      <c r="I30" s="6">
        <v>0</v>
      </c>
      <c r="J30" s="367">
        <v>0</v>
      </c>
      <c r="K30" s="367">
        <v>0</v>
      </c>
      <c r="L30" s="367">
        <v>0</v>
      </c>
      <c r="M30" s="367">
        <v>0</v>
      </c>
      <c r="N30" s="367">
        <v>0</v>
      </c>
      <c r="O30" s="367">
        <v>0</v>
      </c>
      <c r="P30" s="367">
        <v>0</v>
      </c>
      <c r="Q30" s="367">
        <v>0</v>
      </c>
      <c r="R30" s="367">
        <v>0</v>
      </c>
      <c r="S30" s="367">
        <v>0</v>
      </c>
      <c r="T30" s="367">
        <v>0</v>
      </c>
      <c r="U30" s="367">
        <v>0</v>
      </c>
      <c r="V30" s="367">
        <v>0</v>
      </c>
    </row>
    <row r="31" spans="1:22" x14ac:dyDescent="0.2">
      <c r="A31" s="366" t="s">
        <v>405</v>
      </c>
      <c r="B31" s="6">
        <v>6.0000080531979094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6.0000080531979094</v>
      </c>
      <c r="I31" s="6">
        <v>0</v>
      </c>
      <c r="J31" s="367">
        <v>0</v>
      </c>
      <c r="K31" s="367">
        <v>0</v>
      </c>
      <c r="L31" s="367">
        <v>0</v>
      </c>
      <c r="M31" s="367">
        <v>0</v>
      </c>
      <c r="N31" s="367">
        <v>0</v>
      </c>
      <c r="O31" s="367">
        <v>0</v>
      </c>
      <c r="P31" s="367">
        <v>0</v>
      </c>
      <c r="Q31" s="367">
        <v>0</v>
      </c>
      <c r="R31" s="367">
        <v>0</v>
      </c>
      <c r="S31" s="367">
        <v>0</v>
      </c>
      <c r="T31" s="367">
        <v>0</v>
      </c>
      <c r="U31" s="367">
        <v>0</v>
      </c>
      <c r="V31" s="367">
        <v>0</v>
      </c>
    </row>
    <row r="32" spans="1:22" x14ac:dyDescent="0.2">
      <c r="A32" s="366" t="s">
        <v>406</v>
      </c>
      <c r="B32" s="6">
        <v>17.700010483017074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9.5249748464041229E-5</v>
      </c>
      <c r="I32" s="6">
        <v>0</v>
      </c>
      <c r="J32" s="367">
        <v>0</v>
      </c>
      <c r="K32" s="367">
        <v>0</v>
      </c>
      <c r="L32" s="367">
        <v>7.1587288569233822E-6</v>
      </c>
      <c r="M32" s="367">
        <v>0</v>
      </c>
      <c r="N32" s="367">
        <v>0</v>
      </c>
      <c r="O32" s="367">
        <v>0</v>
      </c>
      <c r="P32" s="367">
        <v>0</v>
      </c>
      <c r="Q32" s="367">
        <v>0</v>
      </c>
      <c r="R32" s="367">
        <v>17.699908074539753</v>
      </c>
      <c r="S32" s="367">
        <v>0</v>
      </c>
      <c r="T32" s="367">
        <v>0</v>
      </c>
      <c r="U32" s="367">
        <v>0</v>
      </c>
      <c r="V32" s="367">
        <v>0</v>
      </c>
    </row>
    <row r="33" spans="1:22" x14ac:dyDescent="0.2">
      <c r="A33" s="366" t="s">
        <v>8304</v>
      </c>
      <c r="B33" s="6">
        <v>54.860005899702124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367">
        <v>0</v>
      </c>
      <c r="K33" s="367">
        <v>0</v>
      </c>
      <c r="L33" s="367">
        <v>0</v>
      </c>
      <c r="M33" s="367">
        <v>0</v>
      </c>
      <c r="N33" s="367">
        <v>0</v>
      </c>
      <c r="O33" s="367">
        <v>0</v>
      </c>
      <c r="P33" s="367">
        <v>0</v>
      </c>
      <c r="Q33" s="367">
        <v>0</v>
      </c>
      <c r="R33" s="367">
        <v>0</v>
      </c>
      <c r="S33" s="367">
        <v>0</v>
      </c>
      <c r="T33" s="367">
        <v>0</v>
      </c>
      <c r="U33" s="367">
        <v>0</v>
      </c>
      <c r="V33" s="367">
        <v>0</v>
      </c>
    </row>
    <row r="34" spans="1:22" x14ac:dyDescent="0.2">
      <c r="A34" s="366" t="s">
        <v>8305</v>
      </c>
      <c r="B34" s="6">
        <v>0</v>
      </c>
      <c r="C34" s="6">
        <v>10.000002080236669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367">
        <v>0</v>
      </c>
      <c r="K34" s="367">
        <v>0</v>
      </c>
      <c r="L34" s="367">
        <v>0</v>
      </c>
      <c r="M34" s="367">
        <v>0</v>
      </c>
      <c r="N34" s="367">
        <v>0</v>
      </c>
      <c r="O34" s="367">
        <v>0</v>
      </c>
      <c r="P34" s="367">
        <v>0</v>
      </c>
      <c r="Q34" s="367">
        <v>0</v>
      </c>
      <c r="R34" s="367">
        <v>0</v>
      </c>
      <c r="S34" s="367">
        <v>0</v>
      </c>
      <c r="T34" s="367">
        <v>0</v>
      </c>
      <c r="U34" s="367">
        <v>0</v>
      </c>
      <c r="V34" s="367">
        <v>0</v>
      </c>
    </row>
    <row r="35" spans="1:22" x14ac:dyDescent="0.2">
      <c r="A35" s="366" t="s">
        <v>8317</v>
      </c>
      <c r="B35" s="6">
        <v>0</v>
      </c>
      <c r="C35" s="6">
        <v>5.2456389080913186E-5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367">
        <v>0</v>
      </c>
      <c r="K35" s="367">
        <v>0</v>
      </c>
      <c r="L35" s="367">
        <v>0</v>
      </c>
      <c r="M35" s="367">
        <v>0</v>
      </c>
      <c r="N35" s="367">
        <v>0</v>
      </c>
      <c r="O35" s="367">
        <v>0</v>
      </c>
      <c r="P35" s="367">
        <v>0</v>
      </c>
      <c r="Q35" s="367">
        <v>0</v>
      </c>
      <c r="R35" s="367">
        <v>0</v>
      </c>
      <c r="S35" s="367">
        <v>0</v>
      </c>
      <c r="T35" s="367">
        <v>0</v>
      </c>
      <c r="U35" s="367">
        <v>0</v>
      </c>
      <c r="V35" s="367">
        <v>0</v>
      </c>
    </row>
    <row r="36" spans="1:22" x14ac:dyDescent="0.2">
      <c r="A36" s="366" t="s">
        <v>399</v>
      </c>
      <c r="B36" s="6">
        <v>1.4690859606774734E-4</v>
      </c>
      <c r="C36" s="6">
        <v>0</v>
      </c>
      <c r="D36" s="6">
        <v>1.195919435350599E-4</v>
      </c>
      <c r="E36" s="6">
        <v>0</v>
      </c>
      <c r="F36" s="6">
        <v>4.4466295139976197E-5</v>
      </c>
      <c r="G36" s="6">
        <v>0</v>
      </c>
      <c r="H36" s="6">
        <v>0</v>
      </c>
      <c r="I36" s="6">
        <v>0</v>
      </c>
      <c r="J36" s="367">
        <v>0</v>
      </c>
      <c r="K36" s="367">
        <v>0</v>
      </c>
      <c r="L36" s="367">
        <v>2.9843902813014769E-5</v>
      </c>
      <c r="M36" s="367">
        <v>0</v>
      </c>
      <c r="N36" s="367">
        <v>14.587255498774887</v>
      </c>
      <c r="O36" s="367">
        <v>0</v>
      </c>
      <c r="P36" s="367">
        <v>0</v>
      </c>
      <c r="Q36" s="367">
        <v>11.307014525252539</v>
      </c>
      <c r="R36" s="367">
        <v>38.965743418755039</v>
      </c>
      <c r="S36" s="367">
        <v>0</v>
      </c>
      <c r="T36" s="367">
        <v>0</v>
      </c>
      <c r="U36" s="367">
        <v>0</v>
      </c>
      <c r="V36" s="367">
        <v>0</v>
      </c>
    </row>
    <row r="37" spans="1:22" x14ac:dyDescent="0.2">
      <c r="A37" s="366" t="s">
        <v>8292</v>
      </c>
      <c r="B37" s="6">
        <v>8.8338529644340064E-6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367">
        <v>0</v>
      </c>
      <c r="K37" s="367">
        <v>0</v>
      </c>
      <c r="L37" s="367">
        <v>0</v>
      </c>
      <c r="M37" s="367">
        <v>0</v>
      </c>
      <c r="N37" s="367">
        <v>8.8338529644340064E-6</v>
      </c>
      <c r="O37" s="367">
        <v>0</v>
      </c>
      <c r="P37" s="367">
        <v>0</v>
      </c>
      <c r="Q37" s="367">
        <v>0</v>
      </c>
      <c r="R37" s="367">
        <v>0</v>
      </c>
      <c r="S37" s="367">
        <v>0</v>
      </c>
      <c r="T37" s="367">
        <v>0</v>
      </c>
      <c r="U37" s="367">
        <v>0</v>
      </c>
      <c r="V37" s="367">
        <v>0</v>
      </c>
    </row>
    <row r="38" spans="1:22" x14ac:dyDescent="0.2">
      <c r="A38" s="366" t="s">
        <v>8310</v>
      </c>
      <c r="B38" s="6">
        <v>23.50480003254544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367">
        <v>0</v>
      </c>
      <c r="K38" s="367">
        <v>0</v>
      </c>
      <c r="L38" s="367">
        <v>0</v>
      </c>
      <c r="M38" s="367">
        <v>0</v>
      </c>
      <c r="N38" s="367">
        <v>23.50480003254544</v>
      </c>
      <c r="O38" s="367">
        <v>0</v>
      </c>
      <c r="P38" s="367">
        <v>0</v>
      </c>
      <c r="Q38" s="367">
        <v>0</v>
      </c>
      <c r="R38" s="367">
        <v>0</v>
      </c>
      <c r="S38" s="367">
        <v>0</v>
      </c>
      <c r="T38" s="367">
        <v>0</v>
      </c>
      <c r="U38" s="367">
        <v>0</v>
      </c>
      <c r="V38" s="367">
        <v>0</v>
      </c>
    </row>
    <row r="39" spans="1:22" x14ac:dyDescent="0.2">
      <c r="A39" s="366" t="s">
        <v>8314</v>
      </c>
      <c r="B39" s="6">
        <v>0.10000318472268696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367">
        <v>0</v>
      </c>
      <c r="K39" s="367">
        <v>0</v>
      </c>
      <c r="L39" s="367">
        <v>0</v>
      </c>
      <c r="M39" s="367">
        <v>0</v>
      </c>
      <c r="N39" s="367">
        <v>3.3150388774471749E-5</v>
      </c>
      <c r="O39" s="367">
        <v>0</v>
      </c>
      <c r="P39" s="367">
        <v>0</v>
      </c>
      <c r="Q39" s="367">
        <v>0</v>
      </c>
      <c r="R39" s="367">
        <v>-3.1815739719415204E-4</v>
      </c>
      <c r="S39" s="367">
        <v>0.10028819173110665</v>
      </c>
      <c r="T39" s="367">
        <v>0</v>
      </c>
      <c r="U39" s="367">
        <v>0</v>
      </c>
      <c r="V39" s="367">
        <v>0</v>
      </c>
    </row>
    <row r="40" spans="1:22" x14ac:dyDescent="0.2">
      <c r="A40" s="366" t="s">
        <v>8315</v>
      </c>
      <c r="B40" s="6">
        <v>5.7183556736469559E-6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367">
        <v>0</v>
      </c>
      <c r="K40" s="367">
        <v>0</v>
      </c>
      <c r="L40" s="367">
        <v>0</v>
      </c>
      <c r="M40" s="367">
        <v>0</v>
      </c>
      <c r="N40" s="367">
        <v>0</v>
      </c>
      <c r="O40" s="367">
        <v>0</v>
      </c>
      <c r="P40" s="367">
        <v>0</v>
      </c>
      <c r="Q40" s="367">
        <v>0</v>
      </c>
      <c r="R40" s="367">
        <v>-5.3940802191966427E-5</v>
      </c>
      <c r="S40" s="367">
        <v>0</v>
      </c>
      <c r="T40" s="367">
        <v>0</v>
      </c>
      <c r="U40" s="367">
        <v>5.9659157865613376E-5</v>
      </c>
      <c r="V40" s="367">
        <v>0</v>
      </c>
    </row>
    <row r="41" spans="1:22" x14ac:dyDescent="0.2">
      <c r="A41" s="366" t="s">
        <v>8320</v>
      </c>
      <c r="B41" s="6">
        <v>9.9997810263445702E-2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367">
        <v>0</v>
      </c>
      <c r="K41" s="367">
        <v>0</v>
      </c>
      <c r="L41" s="367">
        <v>0</v>
      </c>
      <c r="M41" s="367">
        <v>0</v>
      </c>
      <c r="N41" s="367">
        <v>0</v>
      </c>
      <c r="O41" s="367">
        <v>3.5467929632745778</v>
      </c>
      <c r="P41" s="367">
        <v>0</v>
      </c>
      <c r="Q41" s="367">
        <v>0</v>
      </c>
      <c r="R41" s="367">
        <v>0.95870482645541077</v>
      </c>
      <c r="S41" s="367">
        <v>2.6880859470826128</v>
      </c>
      <c r="T41" s="367">
        <v>0</v>
      </c>
      <c r="U41" s="367">
        <v>0</v>
      </c>
      <c r="V41" s="367">
        <v>0</v>
      </c>
    </row>
    <row r="42" spans="1:22" x14ac:dyDescent="0.2">
      <c r="A42" s="366" t="s">
        <v>8303</v>
      </c>
      <c r="B42" s="6">
        <v>2.5756353290140969E-5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367">
        <v>0</v>
      </c>
      <c r="K42" s="367">
        <v>0</v>
      </c>
      <c r="L42" s="367">
        <v>3.8773298771219219E-6</v>
      </c>
      <c r="M42" s="367">
        <v>0</v>
      </c>
      <c r="N42" s="367">
        <v>0</v>
      </c>
      <c r="O42" s="367">
        <v>0.40740486355764177</v>
      </c>
      <c r="P42" s="367">
        <v>0</v>
      </c>
      <c r="Q42" s="367">
        <v>0</v>
      </c>
      <c r="R42" s="367">
        <v>0.40742674258105477</v>
      </c>
      <c r="S42" s="367">
        <v>0</v>
      </c>
      <c r="T42" s="367">
        <v>0</v>
      </c>
      <c r="U42" s="367">
        <v>0</v>
      </c>
      <c r="V42" s="367">
        <v>0</v>
      </c>
    </row>
    <row r="43" spans="1:22" x14ac:dyDescent="0.2">
      <c r="A43" s="366" t="s">
        <v>9274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367">
        <v>0</v>
      </c>
      <c r="K43" s="367">
        <v>0</v>
      </c>
      <c r="L43" s="367">
        <v>0</v>
      </c>
      <c r="M43" s="367">
        <v>0</v>
      </c>
      <c r="N43" s="367">
        <v>0</v>
      </c>
      <c r="O43" s="367">
        <v>0</v>
      </c>
      <c r="P43" s="367">
        <v>0</v>
      </c>
      <c r="Q43" s="367">
        <v>0</v>
      </c>
      <c r="R43" s="367">
        <v>0</v>
      </c>
      <c r="S43" s="367">
        <v>0</v>
      </c>
      <c r="T43" s="367">
        <v>0</v>
      </c>
      <c r="U43" s="367">
        <v>0</v>
      </c>
      <c r="V43" s="367">
        <v>1.7198616554238566E-5</v>
      </c>
    </row>
    <row r="44" spans="1:22" x14ac:dyDescent="0.2">
      <c r="A44" s="366" t="s">
        <v>8792</v>
      </c>
      <c r="B44" s="6">
        <v>0</v>
      </c>
      <c r="C44" s="6">
        <v>0</v>
      </c>
      <c r="D44" s="6">
        <v>0</v>
      </c>
      <c r="E44" s="6">
        <v>0</v>
      </c>
      <c r="F44" s="6">
        <v>10.500004138414138</v>
      </c>
      <c r="G44" s="6">
        <v>10.500004138414138</v>
      </c>
      <c r="H44" s="6">
        <v>0</v>
      </c>
      <c r="I44" s="6">
        <v>0</v>
      </c>
      <c r="J44" s="367">
        <v>0</v>
      </c>
      <c r="K44" s="367">
        <v>0</v>
      </c>
      <c r="L44" s="367">
        <v>0</v>
      </c>
      <c r="M44" s="367">
        <v>0</v>
      </c>
      <c r="N44" s="367">
        <v>0</v>
      </c>
      <c r="O44" s="367">
        <v>0</v>
      </c>
      <c r="P44" s="367">
        <v>0</v>
      </c>
      <c r="Q44" s="367">
        <v>0</v>
      </c>
      <c r="R44" s="367">
        <v>0</v>
      </c>
      <c r="S44" s="367">
        <v>0</v>
      </c>
      <c r="T44" s="367">
        <v>0</v>
      </c>
      <c r="U44" s="367">
        <v>0</v>
      </c>
      <c r="V44" s="367">
        <v>0</v>
      </c>
    </row>
    <row r="45" spans="1:22" x14ac:dyDescent="0.2">
      <c r="A45" s="366" t="s">
        <v>8293</v>
      </c>
      <c r="B45" s="6">
        <v>0</v>
      </c>
      <c r="C45" s="6">
        <v>9.3575170134093777E-2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367">
        <v>0</v>
      </c>
      <c r="K45" s="367">
        <v>0</v>
      </c>
      <c r="L45" s="367">
        <v>0</v>
      </c>
      <c r="M45" s="367">
        <v>0</v>
      </c>
      <c r="N45" s="367">
        <v>0</v>
      </c>
      <c r="O45" s="367">
        <v>0</v>
      </c>
      <c r="P45" s="367">
        <v>0</v>
      </c>
      <c r="Q45" s="367">
        <v>0</v>
      </c>
      <c r="R45" s="367">
        <v>9.3575170134093749E-2</v>
      </c>
      <c r="S45" s="367">
        <v>0</v>
      </c>
      <c r="T45" s="367">
        <v>0</v>
      </c>
      <c r="U45" s="367">
        <v>0</v>
      </c>
      <c r="V45" s="367">
        <v>0</v>
      </c>
    </row>
    <row r="46" spans="1:22" x14ac:dyDescent="0.2">
      <c r="A46" s="366" t="s">
        <v>407</v>
      </c>
      <c r="B46" s="6">
        <v>0</v>
      </c>
      <c r="C46" s="6">
        <v>1.1065974556356828E-5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367">
        <v>0</v>
      </c>
      <c r="K46" s="367">
        <v>0</v>
      </c>
      <c r="L46" s="367">
        <v>0</v>
      </c>
      <c r="M46" s="367">
        <v>0</v>
      </c>
      <c r="N46" s="367">
        <v>0.15248694805425558</v>
      </c>
      <c r="O46" s="367">
        <v>0</v>
      </c>
      <c r="P46" s="367">
        <v>0</v>
      </c>
      <c r="Q46" s="367">
        <v>0</v>
      </c>
      <c r="R46" s="367">
        <v>-0.1524758820796992</v>
      </c>
      <c r="S46" s="367">
        <v>0</v>
      </c>
      <c r="T46" s="367">
        <v>0</v>
      </c>
      <c r="U46" s="367">
        <v>0</v>
      </c>
      <c r="V46" s="367">
        <v>0</v>
      </c>
    </row>
    <row r="47" spans="1:22" x14ac:dyDescent="0.2">
      <c r="A47" s="366" t="s">
        <v>8288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0.14584477708795593</v>
      </c>
      <c r="I47" s="6">
        <v>0</v>
      </c>
      <c r="J47" s="367">
        <v>0</v>
      </c>
      <c r="K47" s="367">
        <v>0</v>
      </c>
      <c r="L47" s="367">
        <v>0</v>
      </c>
      <c r="M47" s="367">
        <v>0</v>
      </c>
      <c r="N47" s="367">
        <v>0</v>
      </c>
      <c r="O47" s="367">
        <v>526.50936779072777</v>
      </c>
      <c r="P47" s="367">
        <v>0</v>
      </c>
      <c r="Q47" s="367">
        <v>1.1538614066910159E-3</v>
      </c>
      <c r="R47" s="367">
        <v>0.51547907204232035</v>
      </c>
      <c r="S47" s="367">
        <v>0</v>
      </c>
      <c r="T47" s="367">
        <v>186.84428625632032</v>
      </c>
      <c r="U47" s="367">
        <v>0</v>
      </c>
      <c r="V47" s="367">
        <v>339.00260382387057</v>
      </c>
    </row>
    <row r="48" spans="1:22" x14ac:dyDescent="0.2">
      <c r="A48" s="366" t="s">
        <v>8289</v>
      </c>
      <c r="B48" s="6">
        <v>15.000000347034822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367">
        <v>0</v>
      </c>
      <c r="K48" s="367">
        <v>0</v>
      </c>
      <c r="L48" s="367">
        <v>0</v>
      </c>
      <c r="M48" s="367">
        <v>0</v>
      </c>
      <c r="N48" s="367">
        <v>0</v>
      </c>
      <c r="O48" s="367">
        <v>0</v>
      </c>
      <c r="P48" s="367">
        <v>15.000000347034822</v>
      </c>
      <c r="Q48" s="367">
        <v>0</v>
      </c>
      <c r="R48" s="367">
        <v>0</v>
      </c>
      <c r="S48" s="367">
        <v>0</v>
      </c>
      <c r="T48" s="367">
        <v>0</v>
      </c>
      <c r="U48" s="367">
        <v>0</v>
      </c>
      <c r="V48" s="367">
        <v>0</v>
      </c>
    </row>
    <row r="49" spans="1:22" x14ac:dyDescent="0.2">
      <c r="A49" s="366" t="s">
        <v>52</v>
      </c>
      <c r="B49" s="6">
        <v>2.2116447503606196E-5</v>
      </c>
      <c r="C49" s="6">
        <v>0</v>
      </c>
      <c r="D49" s="6">
        <v>7.1054273576010019E-15</v>
      </c>
      <c r="E49" s="6">
        <v>390.93203631047174</v>
      </c>
      <c r="F49" s="6">
        <v>1.0370005256801864E-5</v>
      </c>
      <c r="G49" s="6">
        <v>2.2053762050230339E-5</v>
      </c>
      <c r="H49" s="6">
        <v>0</v>
      </c>
      <c r="I49" s="6">
        <v>5.2889741576114577</v>
      </c>
      <c r="J49" s="367">
        <v>1.5934940722935258</v>
      </c>
      <c r="K49" s="367">
        <v>2.699765570285419E-3</v>
      </c>
      <c r="L49" s="367">
        <v>0.54825499724532079</v>
      </c>
      <c r="M49" s="367">
        <v>0.23873683247173039</v>
      </c>
      <c r="N49" s="367">
        <v>12.756675447775928</v>
      </c>
      <c r="O49" s="367">
        <v>4.381150399975513</v>
      </c>
      <c r="P49" s="367">
        <v>43.44617120935375</v>
      </c>
      <c r="Q49" s="367">
        <v>152.33088587090214</v>
      </c>
      <c r="R49" s="367">
        <v>159.43324105761957</v>
      </c>
      <c r="S49" s="367">
        <v>0</v>
      </c>
      <c r="T49" s="367">
        <v>60.127335431741614</v>
      </c>
      <c r="U49" s="367">
        <v>0</v>
      </c>
      <c r="V49" s="367">
        <v>0</v>
      </c>
    </row>
    <row r="50" spans="1:22" x14ac:dyDescent="0.2">
      <c r="A50" s="366" t="s">
        <v>8804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367">
        <v>0</v>
      </c>
      <c r="K50" s="367">
        <v>0</v>
      </c>
      <c r="L50" s="367">
        <v>0</v>
      </c>
      <c r="M50" s="367">
        <v>0</v>
      </c>
      <c r="N50" s="367">
        <v>0</v>
      </c>
      <c r="O50" s="367">
        <v>0</v>
      </c>
      <c r="P50" s="367">
        <v>0</v>
      </c>
      <c r="Q50" s="367">
        <v>0</v>
      </c>
      <c r="R50" s="367">
        <v>0</v>
      </c>
      <c r="S50" s="367">
        <v>0</v>
      </c>
      <c r="T50" s="367">
        <v>0</v>
      </c>
      <c r="U50" s="367">
        <v>0</v>
      </c>
      <c r="V50" s="367">
        <v>24.642314467344399</v>
      </c>
    </row>
    <row r="51" spans="1:22" x14ac:dyDescent="0.2">
      <c r="A51" s="366" t="s">
        <v>402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367">
        <v>0</v>
      </c>
      <c r="K51" s="367">
        <v>0</v>
      </c>
      <c r="L51" s="367">
        <v>0</v>
      </c>
      <c r="M51" s="367">
        <v>0</v>
      </c>
      <c r="N51" s="367">
        <v>1.2476040332604441</v>
      </c>
      <c r="O51" s="367">
        <v>1.2476183802231828</v>
      </c>
      <c r="P51" s="367">
        <v>0</v>
      </c>
      <c r="Q51" s="367">
        <v>0</v>
      </c>
      <c r="R51" s="367">
        <v>-1.5808310578532049E-6</v>
      </c>
      <c r="S51" s="367">
        <v>0</v>
      </c>
      <c r="T51" s="367">
        <v>0</v>
      </c>
      <c r="U51" s="367">
        <v>0</v>
      </c>
      <c r="V51" s="367">
        <v>1.592779379563669E-5</v>
      </c>
    </row>
    <row r="52" spans="1:22" x14ac:dyDescent="0.2">
      <c r="A52" s="366" t="s">
        <v>401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367">
        <v>0</v>
      </c>
      <c r="K52" s="367">
        <v>0</v>
      </c>
      <c r="L52" s="367">
        <v>0</v>
      </c>
      <c r="M52" s="367">
        <v>0</v>
      </c>
      <c r="N52" s="367">
        <v>79.037415981261276</v>
      </c>
      <c r="O52" s="367">
        <v>79.037463312280252</v>
      </c>
      <c r="P52" s="367">
        <v>0</v>
      </c>
      <c r="Q52" s="367">
        <v>0</v>
      </c>
      <c r="R52" s="367">
        <v>-2.478094857125645E-6</v>
      </c>
      <c r="S52" s="367">
        <v>0</v>
      </c>
      <c r="T52" s="367">
        <v>0</v>
      </c>
      <c r="U52" s="367">
        <v>0</v>
      </c>
      <c r="V52" s="367">
        <v>4.9809113811009022E-5</v>
      </c>
    </row>
    <row r="53" spans="1:22" x14ac:dyDescent="0.2">
      <c r="A53" s="366" t="s">
        <v>404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367">
        <v>0</v>
      </c>
      <c r="K53" s="367">
        <v>0</v>
      </c>
      <c r="L53" s="367">
        <v>0</v>
      </c>
      <c r="M53" s="367">
        <v>0</v>
      </c>
      <c r="N53" s="367">
        <v>0</v>
      </c>
      <c r="O53" s="367">
        <v>0</v>
      </c>
      <c r="P53" s="367">
        <v>0</v>
      </c>
      <c r="Q53" s="367">
        <v>0</v>
      </c>
      <c r="R53" s="367">
        <v>-5.1270663104169287E-7</v>
      </c>
      <c r="S53" s="367">
        <v>0</v>
      </c>
      <c r="T53" s="367">
        <v>0</v>
      </c>
      <c r="U53" s="367">
        <v>0</v>
      </c>
      <c r="V53" s="367">
        <v>5.1270663270486239E-7</v>
      </c>
    </row>
    <row r="54" spans="1:22" x14ac:dyDescent="0.2">
      <c r="A54" s="366" t="s">
        <v>400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367">
        <v>0</v>
      </c>
      <c r="K54" s="367">
        <v>0</v>
      </c>
      <c r="L54" s="367">
        <v>0</v>
      </c>
      <c r="M54" s="367">
        <v>0</v>
      </c>
      <c r="N54" s="367">
        <v>0</v>
      </c>
      <c r="O54" s="367">
        <v>0</v>
      </c>
      <c r="P54" s="367">
        <v>0</v>
      </c>
      <c r="Q54" s="367">
        <v>0</v>
      </c>
      <c r="R54" s="367">
        <v>-4.6998298405079048E-7</v>
      </c>
      <c r="S54" s="367">
        <v>0</v>
      </c>
      <c r="T54" s="367">
        <v>0</v>
      </c>
      <c r="U54" s="367">
        <v>0</v>
      </c>
      <c r="V54" s="367">
        <v>4.6998298382874587E-7</v>
      </c>
    </row>
    <row r="55" spans="1:22" x14ac:dyDescent="0.2">
      <c r="A55" s="366" t="s">
        <v>8297</v>
      </c>
      <c r="B55" s="6">
        <v>0</v>
      </c>
      <c r="C55" s="6">
        <v>24.744433159410761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367">
        <v>0</v>
      </c>
      <c r="K55" s="367">
        <v>0</v>
      </c>
      <c r="L55" s="367">
        <v>0</v>
      </c>
      <c r="M55" s="367">
        <v>0</v>
      </c>
      <c r="N55" s="367">
        <v>0</v>
      </c>
      <c r="O55" s="367">
        <v>243.62142172985014</v>
      </c>
      <c r="P55" s="367">
        <v>0</v>
      </c>
      <c r="Q55" s="367">
        <v>0</v>
      </c>
      <c r="R55" s="367">
        <v>0</v>
      </c>
      <c r="S55" s="367">
        <v>0</v>
      </c>
      <c r="T55" s="367">
        <v>0</v>
      </c>
      <c r="U55" s="367">
        <v>268.3658548892609</v>
      </c>
      <c r="V55" s="367">
        <v>0</v>
      </c>
    </row>
    <row r="56" spans="1:22" x14ac:dyDescent="0.2">
      <c r="A56" s="366" t="s">
        <v>408</v>
      </c>
      <c r="B56" s="6">
        <v>0</v>
      </c>
      <c r="C56" s="6">
        <v>1.1065941900589849E-5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367">
        <v>0</v>
      </c>
      <c r="K56" s="367">
        <v>0</v>
      </c>
      <c r="L56" s="367">
        <v>0</v>
      </c>
      <c r="M56" s="367">
        <v>0</v>
      </c>
      <c r="N56" s="367">
        <v>2.7449556717135764</v>
      </c>
      <c r="O56" s="367">
        <v>0</v>
      </c>
      <c r="P56" s="367">
        <v>0</v>
      </c>
      <c r="Q56" s="367">
        <v>0</v>
      </c>
      <c r="R56" s="367">
        <v>-2.7449446057716762</v>
      </c>
      <c r="S56" s="367">
        <v>0</v>
      </c>
      <c r="T56" s="367">
        <v>0</v>
      </c>
      <c r="U56" s="367">
        <v>0</v>
      </c>
      <c r="V56" s="367">
        <v>0</v>
      </c>
    </row>
    <row r="57" spans="1:22" x14ac:dyDescent="0.2">
      <c r="A57" s="366" t="s">
        <v>8803</v>
      </c>
      <c r="B57" s="6">
        <v>0</v>
      </c>
      <c r="C57" s="6">
        <v>54.034741245245549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367">
        <v>0</v>
      </c>
      <c r="K57" s="367">
        <v>0</v>
      </c>
      <c r="L57" s="367">
        <v>0</v>
      </c>
      <c r="M57" s="367">
        <v>0</v>
      </c>
      <c r="N57" s="367">
        <v>0</v>
      </c>
      <c r="O57" s="367">
        <v>0</v>
      </c>
      <c r="P57" s="367">
        <v>0</v>
      </c>
      <c r="Q57" s="367">
        <v>0</v>
      </c>
      <c r="R57" s="367">
        <v>0</v>
      </c>
      <c r="S57" s="367">
        <v>0</v>
      </c>
      <c r="T57" s="367">
        <v>0</v>
      </c>
      <c r="U57" s="367">
        <v>0</v>
      </c>
      <c r="V57" s="367">
        <v>0</v>
      </c>
    </row>
    <row r="58" spans="1:22" x14ac:dyDescent="0.2">
      <c r="A58" s="366" t="s">
        <v>8307</v>
      </c>
      <c r="B58" s="6">
        <v>4.0315122592964124E-6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367">
        <v>0</v>
      </c>
      <c r="K58" s="367">
        <v>0</v>
      </c>
      <c r="L58" s="367">
        <v>0</v>
      </c>
      <c r="M58" s="367">
        <v>0</v>
      </c>
      <c r="N58" s="367">
        <v>0</v>
      </c>
      <c r="O58" s="367">
        <v>0</v>
      </c>
      <c r="P58" s="367">
        <v>0</v>
      </c>
      <c r="Q58" s="367">
        <v>0</v>
      </c>
      <c r="R58" s="367">
        <v>0</v>
      </c>
      <c r="S58" s="367">
        <v>0</v>
      </c>
      <c r="T58" s="367">
        <v>0</v>
      </c>
      <c r="U58" s="367">
        <v>0</v>
      </c>
      <c r="V58" s="367">
        <v>0</v>
      </c>
    </row>
    <row r="59" spans="1:22" x14ac:dyDescent="0.2">
      <c r="A59" s="366" t="s">
        <v>8298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367">
        <v>0</v>
      </c>
      <c r="K59" s="367">
        <v>0</v>
      </c>
      <c r="L59" s="367">
        <v>0</v>
      </c>
      <c r="M59" s="367">
        <v>0</v>
      </c>
      <c r="N59" s="367">
        <v>0</v>
      </c>
      <c r="O59" s="367">
        <v>236.4060981844811</v>
      </c>
      <c r="P59" s="367">
        <v>0</v>
      </c>
      <c r="Q59" s="367">
        <v>0</v>
      </c>
      <c r="R59" s="367">
        <v>0</v>
      </c>
      <c r="S59" s="367">
        <v>0</v>
      </c>
      <c r="T59" s="367">
        <v>0</v>
      </c>
      <c r="U59" s="367">
        <v>139.82030440880166</v>
      </c>
      <c r="V59" s="367">
        <v>96.585793775679434</v>
      </c>
    </row>
    <row r="60" spans="1:22" x14ac:dyDescent="0.2">
      <c r="A60" s="366" t="s">
        <v>394</v>
      </c>
      <c r="B60" s="6">
        <v>0</v>
      </c>
      <c r="C60" s="6">
        <v>45.274990836283663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367">
        <v>0</v>
      </c>
      <c r="K60" s="367">
        <v>0</v>
      </c>
      <c r="L60" s="367">
        <v>0</v>
      </c>
      <c r="M60" s="367">
        <v>0</v>
      </c>
      <c r="N60" s="367">
        <v>0</v>
      </c>
      <c r="O60" s="367">
        <v>0</v>
      </c>
      <c r="P60" s="367">
        <v>0</v>
      </c>
      <c r="Q60" s="367">
        <v>0</v>
      </c>
      <c r="R60" s="367">
        <v>45.274990836283663</v>
      </c>
      <c r="S60" s="367">
        <v>0</v>
      </c>
      <c r="T60" s="367">
        <v>0</v>
      </c>
      <c r="U60" s="367">
        <v>0</v>
      </c>
      <c r="V60" s="367">
        <v>0</v>
      </c>
    </row>
    <row r="61" spans="1:22" x14ac:dyDescent="0.2">
      <c r="A61" s="366" t="s">
        <v>8283</v>
      </c>
      <c r="B61" s="6">
        <v>0</v>
      </c>
      <c r="C61" s="6">
        <v>123.20085405346936</v>
      </c>
      <c r="D61" s="6">
        <v>0</v>
      </c>
      <c r="E61" s="6">
        <v>0</v>
      </c>
      <c r="F61" s="6">
        <v>0</v>
      </c>
      <c r="G61" s="6">
        <v>5.5827745102837942E-5</v>
      </c>
      <c r="H61" s="6">
        <v>0</v>
      </c>
      <c r="I61" s="6">
        <v>0</v>
      </c>
      <c r="J61" s="367">
        <v>0</v>
      </c>
      <c r="K61" s="367">
        <v>0</v>
      </c>
      <c r="L61" s="367">
        <v>0</v>
      </c>
      <c r="M61" s="367">
        <v>0</v>
      </c>
      <c r="N61" s="367">
        <v>0</v>
      </c>
      <c r="O61" s="367">
        <v>0</v>
      </c>
      <c r="P61" s="367">
        <v>0</v>
      </c>
      <c r="Q61" s="367">
        <v>0</v>
      </c>
      <c r="R61" s="367">
        <v>0</v>
      </c>
      <c r="S61" s="367">
        <v>0</v>
      </c>
      <c r="T61" s="367">
        <v>0</v>
      </c>
      <c r="U61" s="367">
        <v>123.20090988121446</v>
      </c>
      <c r="V61" s="367">
        <v>0</v>
      </c>
    </row>
    <row r="62" spans="1:22" x14ac:dyDescent="0.2">
      <c r="A62" s="366" t="s">
        <v>8268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367">
        <v>0</v>
      </c>
      <c r="K62" s="367">
        <v>0</v>
      </c>
      <c r="L62" s="367">
        <v>0</v>
      </c>
      <c r="M62" s="367">
        <v>0</v>
      </c>
      <c r="N62" s="367">
        <v>0</v>
      </c>
      <c r="O62" s="367">
        <v>45.830254497875657</v>
      </c>
      <c r="P62" s="367">
        <v>5.4424899055367811E-5</v>
      </c>
      <c r="Q62" s="367">
        <v>0</v>
      </c>
      <c r="R62" s="367">
        <v>-2.1585311951929492E-5</v>
      </c>
      <c r="S62" s="367">
        <v>0</v>
      </c>
      <c r="T62" s="367">
        <v>2.3505958228926365</v>
      </c>
      <c r="U62" s="367">
        <v>0</v>
      </c>
      <c r="V62" s="367">
        <v>43.479625835395915</v>
      </c>
    </row>
    <row r="63" spans="1:22" x14ac:dyDescent="0.2">
      <c r="A63" s="366" t="s">
        <v>424</v>
      </c>
      <c r="B63" s="6">
        <v>0</v>
      </c>
      <c r="C63" s="6">
        <v>0.10000344970751672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367">
        <v>0</v>
      </c>
      <c r="K63" s="367">
        <v>0</v>
      </c>
      <c r="L63" s="367">
        <v>0</v>
      </c>
      <c r="M63" s="367">
        <v>0</v>
      </c>
      <c r="N63" s="367">
        <v>3.2301555952584833E-5</v>
      </c>
      <c r="O63" s="367">
        <v>0</v>
      </c>
      <c r="P63" s="367">
        <v>0</v>
      </c>
      <c r="Q63" s="367">
        <v>0</v>
      </c>
      <c r="R63" s="367">
        <v>-8.4995942313611277</v>
      </c>
      <c r="S63" s="367">
        <v>8.5995653795126916</v>
      </c>
      <c r="T63" s="367">
        <v>0</v>
      </c>
      <c r="U63" s="367">
        <v>0</v>
      </c>
      <c r="V63" s="367">
        <v>0</v>
      </c>
    </row>
    <row r="64" spans="1:22" x14ac:dyDescent="0.2">
      <c r="A64" s="366" t="s">
        <v>8282</v>
      </c>
      <c r="B64" s="6">
        <v>0</v>
      </c>
      <c r="C64" s="6">
        <v>9.8934146925936634E-2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367">
        <v>0</v>
      </c>
      <c r="K64" s="367">
        <v>0</v>
      </c>
      <c r="L64" s="367">
        <v>0</v>
      </c>
      <c r="M64" s="367">
        <v>0</v>
      </c>
      <c r="N64" s="367">
        <v>0</v>
      </c>
      <c r="O64" s="367">
        <v>1.4149698859195374E-5</v>
      </c>
      <c r="P64" s="367">
        <v>0</v>
      </c>
      <c r="Q64" s="367">
        <v>0</v>
      </c>
      <c r="R64" s="367">
        <v>0</v>
      </c>
      <c r="S64" s="367">
        <v>0</v>
      </c>
      <c r="T64" s="367">
        <v>0</v>
      </c>
      <c r="U64" s="367">
        <v>9.8948296624795831E-2</v>
      </c>
      <c r="V64" s="367">
        <v>0</v>
      </c>
    </row>
    <row r="65" spans="1:22" x14ac:dyDescent="0.2">
      <c r="A65" s="366" t="s">
        <v>8266</v>
      </c>
      <c r="B65" s="6">
        <v>0</v>
      </c>
      <c r="C65" s="6">
        <v>98.342623582014284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367">
        <v>0</v>
      </c>
      <c r="K65" s="367">
        <v>0</v>
      </c>
      <c r="L65" s="367">
        <v>0</v>
      </c>
      <c r="M65" s="367">
        <v>0</v>
      </c>
      <c r="N65" s="367">
        <v>0</v>
      </c>
      <c r="O65" s="367">
        <v>239.50695871633471</v>
      </c>
      <c r="P65" s="367">
        <v>0</v>
      </c>
      <c r="Q65" s="367">
        <v>0</v>
      </c>
      <c r="R65" s="367">
        <v>88.817276690412939</v>
      </c>
      <c r="S65" s="367">
        <v>249.03230560793605</v>
      </c>
      <c r="T65" s="367">
        <v>0</v>
      </c>
      <c r="U65" s="367">
        <v>0</v>
      </c>
      <c r="V65" s="367">
        <v>0</v>
      </c>
    </row>
    <row r="66" spans="1:22" x14ac:dyDescent="0.2">
      <c r="A66" s="366" t="s">
        <v>8262</v>
      </c>
      <c r="B66" s="6">
        <v>0</v>
      </c>
      <c r="C66" s="6">
        <v>1638.71306820372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367">
        <v>0</v>
      </c>
      <c r="K66" s="367">
        <v>0</v>
      </c>
      <c r="L66" s="367">
        <v>0</v>
      </c>
      <c r="M66" s="367">
        <v>0</v>
      </c>
      <c r="N66" s="367">
        <v>1637.8432662852392</v>
      </c>
      <c r="O66" s="367">
        <v>0</v>
      </c>
      <c r="P66" s="367">
        <v>0</v>
      </c>
      <c r="Q66" s="367">
        <v>0.86980191848084454</v>
      </c>
      <c r="R66" s="367">
        <v>0</v>
      </c>
      <c r="S66" s="367">
        <v>0</v>
      </c>
      <c r="T66" s="367">
        <v>0</v>
      </c>
      <c r="U66" s="367">
        <v>0</v>
      </c>
      <c r="V66" s="367">
        <v>0</v>
      </c>
    </row>
    <row r="67" spans="1:22" x14ac:dyDescent="0.2">
      <c r="A67" s="366" t="s">
        <v>8272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367">
        <v>0</v>
      </c>
      <c r="K67" s="367">
        <v>0</v>
      </c>
      <c r="L67" s="367">
        <v>0</v>
      </c>
      <c r="M67" s="367">
        <v>0</v>
      </c>
      <c r="N67" s="367">
        <v>0</v>
      </c>
      <c r="O67" s="367">
        <v>9.6246892288304072E-6</v>
      </c>
      <c r="P67" s="367">
        <v>0</v>
      </c>
      <c r="Q67" s="367">
        <v>0</v>
      </c>
      <c r="R67" s="367">
        <v>0</v>
      </c>
      <c r="S67" s="367">
        <v>0</v>
      </c>
      <c r="T67" s="367">
        <v>0</v>
      </c>
      <c r="U67" s="367">
        <v>0</v>
      </c>
      <c r="V67" s="367">
        <v>9.6246892288304072E-6</v>
      </c>
    </row>
    <row r="68" spans="1:22" x14ac:dyDescent="0.2">
      <c r="A68" s="366" t="s">
        <v>398</v>
      </c>
      <c r="B68" s="6">
        <v>60.599949301376761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367">
        <v>0.40105508247654359</v>
      </c>
      <c r="K68" s="367">
        <v>0</v>
      </c>
      <c r="L68" s="367">
        <v>0</v>
      </c>
      <c r="M68" s="367">
        <v>0</v>
      </c>
      <c r="N68" s="367">
        <v>0</v>
      </c>
      <c r="O68" s="367">
        <v>0</v>
      </c>
      <c r="P68" s="367">
        <v>1.8399959722713357</v>
      </c>
      <c r="Q68" s="367">
        <v>48.858891304592639</v>
      </c>
      <c r="R68" s="367">
        <v>9.5000069420362383</v>
      </c>
      <c r="S68" s="367">
        <v>0</v>
      </c>
      <c r="T68" s="367">
        <v>0</v>
      </c>
      <c r="U68" s="367">
        <v>0</v>
      </c>
      <c r="V68" s="367">
        <v>0</v>
      </c>
    </row>
    <row r="69" spans="1:22" x14ac:dyDescent="0.2">
      <c r="A69" s="366" t="s">
        <v>8322</v>
      </c>
      <c r="B69" s="6">
        <v>0.10000762059536908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367">
        <v>0</v>
      </c>
      <c r="K69" s="367">
        <v>0</v>
      </c>
      <c r="L69" s="367">
        <v>0</v>
      </c>
      <c r="M69" s="367">
        <v>0</v>
      </c>
      <c r="N69" s="367">
        <v>0</v>
      </c>
      <c r="O69" s="367">
        <v>0</v>
      </c>
      <c r="P69" s="367">
        <v>0</v>
      </c>
      <c r="Q69" s="367">
        <v>0</v>
      </c>
      <c r="R69" s="367">
        <v>-2.6004192623810478E-2</v>
      </c>
      <c r="S69" s="367">
        <v>8.6055586294489908E-2</v>
      </c>
      <c r="T69" s="367">
        <v>3.9956226924689649E-2</v>
      </c>
      <c r="U69" s="367">
        <v>0</v>
      </c>
      <c r="V69" s="367">
        <v>0</v>
      </c>
    </row>
    <row r="70" spans="1:22" x14ac:dyDescent="0.2">
      <c r="A70" s="366" t="s">
        <v>8274</v>
      </c>
      <c r="B70" s="6">
        <v>0.1000076717830147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367">
        <v>0</v>
      </c>
      <c r="K70" s="367">
        <v>0</v>
      </c>
      <c r="L70" s="367">
        <v>0</v>
      </c>
      <c r="M70" s="367">
        <v>0</v>
      </c>
      <c r="N70" s="367">
        <v>0</v>
      </c>
      <c r="O70" s="367">
        <v>0</v>
      </c>
      <c r="P70" s="367">
        <v>0</v>
      </c>
      <c r="Q70" s="367">
        <v>0</v>
      </c>
      <c r="R70" s="367">
        <v>-0.96112897709183964</v>
      </c>
      <c r="S70" s="367">
        <v>0.70987827839857776</v>
      </c>
      <c r="T70" s="367">
        <v>0.35125837047627656</v>
      </c>
      <c r="U70" s="367">
        <v>0</v>
      </c>
      <c r="V70" s="367">
        <v>0</v>
      </c>
    </row>
    <row r="71" spans="1:22" x14ac:dyDescent="0.2">
      <c r="A71" s="366" t="s">
        <v>8267</v>
      </c>
      <c r="B71" s="6">
        <v>0</v>
      </c>
      <c r="C71" s="6">
        <v>34.102938845220194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367">
        <v>0</v>
      </c>
      <c r="K71" s="367">
        <v>0</v>
      </c>
      <c r="L71" s="367">
        <v>0</v>
      </c>
      <c r="M71" s="367">
        <v>0</v>
      </c>
      <c r="N71" s="367">
        <v>1.0625060633511674E-5</v>
      </c>
      <c r="O71" s="367">
        <v>54.761811369239922</v>
      </c>
      <c r="P71" s="367">
        <v>0</v>
      </c>
      <c r="Q71" s="367">
        <v>0</v>
      </c>
      <c r="R71" s="367">
        <v>57.749539821942513</v>
      </c>
      <c r="S71" s="367">
        <v>28.980564452834955</v>
      </c>
      <c r="T71" s="367">
        <v>2.1346353146220203</v>
      </c>
      <c r="U71" s="367">
        <v>0</v>
      </c>
      <c r="V71" s="367">
        <v>0</v>
      </c>
    </row>
    <row r="72" spans="1:22" x14ac:dyDescent="0.2">
      <c r="A72" s="366" t="s">
        <v>403</v>
      </c>
      <c r="B72" s="6">
        <v>0</v>
      </c>
      <c r="C72" s="6">
        <v>3.2045978627525902E-5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367">
        <v>0</v>
      </c>
      <c r="K72" s="367">
        <v>0</v>
      </c>
      <c r="L72" s="367">
        <v>4.1228131718259903E-6</v>
      </c>
      <c r="M72" s="367">
        <v>0</v>
      </c>
      <c r="N72" s="367">
        <v>0</v>
      </c>
      <c r="O72" s="367">
        <v>54.012021232246383</v>
      </c>
      <c r="P72" s="367">
        <v>0</v>
      </c>
      <c r="Q72" s="367">
        <v>0</v>
      </c>
      <c r="R72" s="367">
        <v>54.012049155411859</v>
      </c>
      <c r="S72" s="367">
        <v>0</v>
      </c>
      <c r="T72" s="367">
        <v>0</v>
      </c>
      <c r="U72" s="367">
        <v>0</v>
      </c>
      <c r="V72" s="367">
        <v>0</v>
      </c>
    </row>
    <row r="73" spans="1:22" x14ac:dyDescent="0.2">
      <c r="A73" s="366" t="s">
        <v>8347</v>
      </c>
      <c r="B73" s="6">
        <v>0.10002911463700653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367">
        <v>0</v>
      </c>
      <c r="K73" s="367">
        <v>0</v>
      </c>
      <c r="L73" s="367">
        <v>0</v>
      </c>
      <c r="M73" s="367">
        <v>0</v>
      </c>
      <c r="N73" s="367">
        <v>0</v>
      </c>
      <c r="O73" s="367">
        <v>0</v>
      </c>
      <c r="P73" s="367">
        <v>0</v>
      </c>
      <c r="Q73" s="367">
        <v>0</v>
      </c>
      <c r="R73" s="367">
        <v>-1.0650605426054796E-2</v>
      </c>
      <c r="S73" s="367">
        <v>0.11067972006306133</v>
      </c>
      <c r="T73" s="367">
        <v>0</v>
      </c>
      <c r="U73" s="367">
        <v>0</v>
      </c>
      <c r="V73" s="367">
        <v>0</v>
      </c>
    </row>
    <row r="74" spans="1:22" x14ac:dyDescent="0.2">
      <c r="A74" s="366" t="s">
        <v>8271</v>
      </c>
      <c r="B74" s="6">
        <v>9.9980404336205114E-2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367">
        <v>0</v>
      </c>
      <c r="K74" s="367">
        <v>0</v>
      </c>
      <c r="L74" s="367">
        <v>0</v>
      </c>
      <c r="M74" s="367">
        <v>0</v>
      </c>
      <c r="N74" s="367">
        <v>0</v>
      </c>
      <c r="O74" s="367">
        <v>4.5543911975177377E-5</v>
      </c>
      <c r="P74" s="367">
        <v>0</v>
      </c>
      <c r="Q74" s="367">
        <v>0</v>
      </c>
      <c r="R74" s="367">
        <v>0</v>
      </c>
      <c r="S74" s="367">
        <v>0</v>
      </c>
      <c r="T74" s="367">
        <v>0.10002594824818027</v>
      </c>
      <c r="U74" s="367">
        <v>0</v>
      </c>
      <c r="V74" s="367">
        <v>0</v>
      </c>
    </row>
    <row r="75" spans="1:22" x14ac:dyDescent="0.2">
      <c r="A75" s="366" t="s">
        <v>8276</v>
      </c>
      <c r="B75" s="6">
        <v>0.10000511079492917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2.3710931092870053E-4</v>
      </c>
      <c r="I75" s="6">
        <v>0</v>
      </c>
      <c r="J75" s="367">
        <v>0</v>
      </c>
      <c r="K75" s="367">
        <v>0</v>
      </c>
      <c r="L75" s="367">
        <v>0</v>
      </c>
      <c r="M75" s="367">
        <v>0</v>
      </c>
      <c r="N75" s="367">
        <v>0</v>
      </c>
      <c r="O75" s="367">
        <v>0</v>
      </c>
      <c r="P75" s="367">
        <v>0</v>
      </c>
      <c r="Q75" s="367">
        <v>0</v>
      </c>
      <c r="R75" s="367">
        <v>0</v>
      </c>
      <c r="S75" s="367">
        <v>0</v>
      </c>
      <c r="T75" s="367">
        <v>2.4510695097269071E-3</v>
      </c>
      <c r="U75" s="367">
        <v>9.7344970876274917E-2</v>
      </c>
      <c r="V75" s="367">
        <v>0</v>
      </c>
    </row>
    <row r="76" spans="1:22" x14ac:dyDescent="0.2">
      <c r="A76" s="366" t="s">
        <v>8277</v>
      </c>
      <c r="B76" s="6">
        <v>9.9997520207001769E-2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367">
        <v>0</v>
      </c>
      <c r="K76" s="367">
        <v>0</v>
      </c>
      <c r="L76" s="367">
        <v>0</v>
      </c>
      <c r="M76" s="367">
        <v>0</v>
      </c>
      <c r="N76" s="367">
        <v>0</v>
      </c>
      <c r="O76" s="367">
        <v>0</v>
      </c>
      <c r="P76" s="367">
        <v>0</v>
      </c>
      <c r="Q76" s="367">
        <v>0</v>
      </c>
      <c r="R76" s="367">
        <v>0</v>
      </c>
      <c r="S76" s="367">
        <v>0</v>
      </c>
      <c r="T76" s="367">
        <v>0</v>
      </c>
      <c r="U76" s="367">
        <v>0.10001995431416265</v>
      </c>
      <c r="V76" s="367">
        <v>0</v>
      </c>
    </row>
    <row r="77" spans="1:22" x14ac:dyDescent="0.2">
      <c r="A77" s="366" t="s">
        <v>8284</v>
      </c>
      <c r="B77" s="6">
        <v>0.10000293180978857</v>
      </c>
      <c r="C77" s="6">
        <v>0</v>
      </c>
      <c r="D77" s="6">
        <v>0</v>
      </c>
      <c r="E77" s="6">
        <v>0</v>
      </c>
      <c r="F77" s="6">
        <v>0</v>
      </c>
      <c r="G77" s="6">
        <v>1.564072403116261E-5</v>
      </c>
      <c r="H77" s="6">
        <v>0</v>
      </c>
      <c r="I77" s="6">
        <v>0</v>
      </c>
      <c r="J77" s="367">
        <v>0</v>
      </c>
      <c r="K77" s="367">
        <v>0</v>
      </c>
      <c r="L77" s="367">
        <v>0</v>
      </c>
      <c r="M77" s="367">
        <v>0</v>
      </c>
      <c r="N77" s="367">
        <v>0</v>
      </c>
      <c r="O77" s="367">
        <v>0</v>
      </c>
      <c r="P77" s="367">
        <v>0</v>
      </c>
      <c r="Q77" s="367">
        <v>0</v>
      </c>
      <c r="R77" s="367">
        <v>0</v>
      </c>
      <c r="S77" s="367">
        <v>0</v>
      </c>
      <c r="T77" s="367">
        <v>0</v>
      </c>
      <c r="U77" s="367">
        <v>0.10001857253381974</v>
      </c>
      <c r="V77" s="367">
        <v>0</v>
      </c>
    </row>
    <row r="78" spans="1:22" x14ac:dyDescent="0.2">
      <c r="A78" s="366" t="s">
        <v>8300</v>
      </c>
      <c r="B78" s="6">
        <v>0.10000046807357137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367">
        <v>0</v>
      </c>
      <c r="K78" s="367">
        <v>0</v>
      </c>
      <c r="L78" s="367">
        <v>0</v>
      </c>
      <c r="M78" s="367">
        <v>0</v>
      </c>
      <c r="N78" s="367">
        <v>0</v>
      </c>
      <c r="O78" s="367">
        <v>0</v>
      </c>
      <c r="P78" s="367">
        <v>0</v>
      </c>
      <c r="Q78" s="367">
        <v>0</v>
      </c>
      <c r="R78" s="367">
        <v>-2.3798544356576818E-5</v>
      </c>
      <c r="S78" s="367">
        <v>0</v>
      </c>
      <c r="T78" s="367">
        <v>0.10002426661792793</v>
      </c>
      <c r="U78" s="367">
        <v>0</v>
      </c>
      <c r="V78" s="367">
        <v>0</v>
      </c>
    </row>
    <row r="79" spans="1:22" x14ac:dyDescent="0.2">
      <c r="A79" s="366" t="s">
        <v>8316</v>
      </c>
      <c r="B79" s="6">
        <v>0.10001458887844815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367">
        <v>0</v>
      </c>
      <c r="K79" s="367">
        <v>0</v>
      </c>
      <c r="L79" s="367">
        <v>0</v>
      </c>
      <c r="M79" s="367">
        <v>0</v>
      </c>
      <c r="N79" s="367">
        <v>0</v>
      </c>
      <c r="O79" s="367">
        <v>0</v>
      </c>
      <c r="P79" s="367">
        <v>0</v>
      </c>
      <c r="Q79" s="367">
        <v>0</v>
      </c>
      <c r="R79" s="367">
        <v>-8.3844902072824118E-5</v>
      </c>
      <c r="S79" s="367">
        <v>0.10009843378052097</v>
      </c>
      <c r="T79" s="367">
        <v>0</v>
      </c>
      <c r="U79" s="367">
        <v>0</v>
      </c>
      <c r="V79" s="367">
        <v>0</v>
      </c>
    </row>
    <row r="80" spans="1:22" x14ac:dyDescent="0.2">
      <c r="A80" s="366" t="s">
        <v>8281</v>
      </c>
      <c r="B80" s="6">
        <v>0.10000368482920444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367">
        <v>0</v>
      </c>
      <c r="K80" s="367">
        <v>0</v>
      </c>
      <c r="L80" s="367">
        <v>0</v>
      </c>
      <c r="M80" s="367">
        <v>0</v>
      </c>
      <c r="N80" s="367">
        <v>0</v>
      </c>
      <c r="O80" s="367">
        <v>3.7313620994738833E-5</v>
      </c>
      <c r="P80" s="367">
        <v>0</v>
      </c>
      <c r="Q80" s="367">
        <v>0</v>
      </c>
      <c r="R80" s="367">
        <v>0</v>
      </c>
      <c r="S80" s="367">
        <v>0</v>
      </c>
      <c r="T80" s="367">
        <v>0</v>
      </c>
      <c r="U80" s="367">
        <v>0.10004099845019918</v>
      </c>
      <c r="V80" s="367">
        <v>0</v>
      </c>
    </row>
    <row r="81" spans="1:22" x14ac:dyDescent="0.2">
      <c r="A81" s="366" t="s">
        <v>8323</v>
      </c>
      <c r="B81" s="6">
        <v>9.999878775679856E-2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367">
        <v>0</v>
      </c>
      <c r="K81" s="367">
        <v>0</v>
      </c>
      <c r="L81" s="367">
        <v>0</v>
      </c>
      <c r="M81" s="367">
        <v>0</v>
      </c>
      <c r="N81" s="367">
        <v>0</v>
      </c>
      <c r="O81" s="367">
        <v>0</v>
      </c>
      <c r="P81" s="367">
        <v>0</v>
      </c>
      <c r="Q81" s="367">
        <v>0</v>
      </c>
      <c r="R81" s="367">
        <v>2.6291862917007441E-2</v>
      </c>
      <c r="S81" s="367">
        <v>7.3719027253814767E-2</v>
      </c>
      <c r="T81" s="367">
        <v>0</v>
      </c>
      <c r="U81" s="367">
        <v>0</v>
      </c>
      <c r="V81" s="367">
        <v>0</v>
      </c>
    </row>
    <row r="82" spans="1:22" x14ac:dyDescent="0.2">
      <c r="A82" s="366" t="s">
        <v>8321</v>
      </c>
      <c r="B82" s="6">
        <v>2.5932446529765032E-5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367">
        <v>0</v>
      </c>
      <c r="K82" s="367">
        <v>0</v>
      </c>
      <c r="L82" s="367">
        <v>2.8949282398997854E-6</v>
      </c>
      <c r="M82" s="367">
        <v>0</v>
      </c>
      <c r="N82" s="367">
        <v>2.4116916439974381E-5</v>
      </c>
      <c r="O82" s="367">
        <v>0</v>
      </c>
      <c r="P82" s="367">
        <v>0</v>
      </c>
      <c r="Q82" s="367">
        <v>0</v>
      </c>
      <c r="R82" s="367">
        <v>-1.07939815010914E-6</v>
      </c>
      <c r="S82" s="367">
        <v>0</v>
      </c>
      <c r="T82" s="367">
        <v>0</v>
      </c>
      <c r="U82" s="367">
        <v>0</v>
      </c>
      <c r="V82" s="367">
        <v>0</v>
      </c>
    </row>
    <row r="83" spans="1:22" x14ac:dyDescent="0.2">
      <c r="A83" s="366" t="s">
        <v>8278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367">
        <v>0</v>
      </c>
      <c r="K83" s="367">
        <v>0</v>
      </c>
      <c r="L83" s="367">
        <v>0</v>
      </c>
      <c r="M83" s="367">
        <v>0</v>
      </c>
      <c r="N83" s="367">
        <v>0</v>
      </c>
      <c r="O83" s="367">
        <v>6.3347449975580873E-5</v>
      </c>
      <c r="P83" s="367">
        <v>0</v>
      </c>
      <c r="Q83" s="367">
        <v>0</v>
      </c>
      <c r="R83" s="367">
        <v>0</v>
      </c>
      <c r="S83" s="367">
        <v>0</v>
      </c>
      <c r="T83" s="367">
        <v>0</v>
      </c>
      <c r="U83" s="367">
        <v>0</v>
      </c>
      <c r="V83" s="367">
        <v>7.7202678971384809E-7</v>
      </c>
    </row>
    <row r="84" spans="1:22" x14ac:dyDescent="0.2">
      <c r="A84" s="366" t="s">
        <v>8263</v>
      </c>
      <c r="B84" s="6">
        <v>0</v>
      </c>
      <c r="C84" s="6">
        <v>37.414295732813834</v>
      </c>
      <c r="D84" s="6">
        <v>37.414295732813834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367">
        <v>0</v>
      </c>
      <c r="K84" s="367">
        <v>0</v>
      </c>
      <c r="L84" s="367">
        <v>0</v>
      </c>
      <c r="M84" s="367">
        <v>0</v>
      </c>
      <c r="N84" s="367">
        <v>0</v>
      </c>
      <c r="O84" s="367">
        <v>0</v>
      </c>
      <c r="P84" s="367">
        <v>0</v>
      </c>
      <c r="Q84" s="367">
        <v>0</v>
      </c>
      <c r="R84" s="367">
        <v>0</v>
      </c>
      <c r="S84" s="367">
        <v>0</v>
      </c>
      <c r="T84" s="367">
        <v>0</v>
      </c>
      <c r="U84" s="367">
        <v>0</v>
      </c>
      <c r="V84" s="367">
        <v>0</v>
      </c>
    </row>
    <row r="85" spans="1:22" x14ac:dyDescent="0.2">
      <c r="A85" s="366" t="s">
        <v>480</v>
      </c>
      <c r="B85" s="6">
        <v>0</v>
      </c>
      <c r="C85" s="6">
        <v>0</v>
      </c>
      <c r="D85" s="6">
        <v>0</v>
      </c>
      <c r="E85" s="6">
        <v>1.0766543325533148E-4</v>
      </c>
      <c r="F85" s="6">
        <v>1.2435075088433169E-5</v>
      </c>
      <c r="G85" s="6">
        <v>4.2509655540073656E-5</v>
      </c>
      <c r="H85" s="6">
        <v>0</v>
      </c>
      <c r="I85" s="6">
        <v>5.9329320134053027</v>
      </c>
      <c r="J85" s="367">
        <v>0</v>
      </c>
      <c r="K85" s="367">
        <v>9.9365586749409296</v>
      </c>
      <c r="L85" s="367">
        <v>0</v>
      </c>
      <c r="M85" s="367">
        <v>0</v>
      </c>
      <c r="N85" s="367">
        <v>5.5858057595026424E-5</v>
      </c>
      <c r="O85" s="367">
        <v>2.1779407625825451</v>
      </c>
      <c r="P85" s="367">
        <v>3.3330082125634104E-2</v>
      </c>
      <c r="Q85" s="367">
        <v>31.778021733150617</v>
      </c>
      <c r="R85" s="367">
        <v>-13.763845937837733</v>
      </c>
      <c r="S85" s="367">
        <v>0</v>
      </c>
      <c r="T85" s="367">
        <v>-8.5451571152361794E-8</v>
      </c>
      <c r="U85" s="367">
        <v>0</v>
      </c>
      <c r="V85" s="367">
        <v>7.5408978046953973E-6</v>
      </c>
    </row>
    <row r="86" spans="1:22" x14ac:dyDescent="0.2">
      <c r="A86" s="366" t="s">
        <v>8273</v>
      </c>
      <c r="B86" s="6">
        <v>1.7854501286427972E-5</v>
      </c>
      <c r="C86" s="6">
        <v>0</v>
      </c>
      <c r="D86" s="6">
        <v>1.7854501286427972E-5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367">
        <v>0</v>
      </c>
      <c r="K86" s="367">
        <v>0</v>
      </c>
      <c r="L86" s="367">
        <v>0</v>
      </c>
      <c r="M86" s="367">
        <v>0</v>
      </c>
      <c r="N86" s="367">
        <v>0</v>
      </c>
      <c r="O86" s="367">
        <v>0</v>
      </c>
      <c r="P86" s="367">
        <v>0</v>
      </c>
      <c r="Q86" s="367">
        <v>0</v>
      </c>
      <c r="R86" s="367">
        <v>0</v>
      </c>
      <c r="S86" s="367">
        <v>0</v>
      </c>
      <c r="T86" s="367">
        <v>0</v>
      </c>
      <c r="U86" s="367">
        <v>0</v>
      </c>
      <c r="V86" s="367">
        <v>0</v>
      </c>
    </row>
    <row r="87" spans="1:22" x14ac:dyDescent="0.2">
      <c r="A87" s="366" t="s">
        <v>55</v>
      </c>
      <c r="B87" s="6">
        <v>0</v>
      </c>
      <c r="C87" s="6">
        <v>0</v>
      </c>
      <c r="D87" s="6">
        <v>6.8509648115077385E-5</v>
      </c>
      <c r="E87" s="6">
        <v>0</v>
      </c>
      <c r="F87" s="6">
        <v>1.8768868837395127E-5</v>
      </c>
      <c r="G87" s="6">
        <v>0</v>
      </c>
      <c r="H87" s="6">
        <v>0</v>
      </c>
      <c r="I87" s="6">
        <v>0</v>
      </c>
      <c r="J87" s="367">
        <v>4.0425610921609999E-5</v>
      </c>
      <c r="K87" s="367">
        <v>0</v>
      </c>
      <c r="L87" s="367">
        <v>0</v>
      </c>
      <c r="M87" s="367">
        <v>58.349842420088713</v>
      </c>
      <c r="N87" s="367">
        <v>60.954967581141098</v>
      </c>
      <c r="O87" s="367">
        <v>0</v>
      </c>
      <c r="P87" s="367">
        <v>0</v>
      </c>
      <c r="Q87" s="367">
        <v>3.8427522357975725E-3</v>
      </c>
      <c r="R87" s="367">
        <v>-3.1624541355216937</v>
      </c>
      <c r="S87" s="367">
        <v>0.53160659525327747</v>
      </c>
      <c r="T87" s="367">
        <v>2.1746281948968663E-2</v>
      </c>
      <c r="U87" s="367">
        <v>0</v>
      </c>
      <c r="V87" s="367">
        <v>5.6409033674399511E-6</v>
      </c>
    </row>
    <row r="88" spans="1:22" x14ac:dyDescent="0.2">
      <c r="A88" s="366" t="s">
        <v>8264</v>
      </c>
      <c r="B88" s="6">
        <v>318.60000808316795</v>
      </c>
      <c r="C88" s="6">
        <v>0</v>
      </c>
      <c r="D88" s="6">
        <v>318.60000808316795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367">
        <v>0</v>
      </c>
      <c r="K88" s="367">
        <v>0</v>
      </c>
      <c r="L88" s="367">
        <v>0</v>
      </c>
      <c r="M88" s="367">
        <v>0</v>
      </c>
      <c r="N88" s="367">
        <v>0</v>
      </c>
      <c r="O88" s="367">
        <v>0</v>
      </c>
      <c r="P88" s="367">
        <v>0</v>
      </c>
      <c r="Q88" s="367">
        <v>0</v>
      </c>
      <c r="R88" s="367">
        <v>0</v>
      </c>
      <c r="S88" s="367">
        <v>0</v>
      </c>
      <c r="T88" s="367">
        <v>0</v>
      </c>
      <c r="U88" s="367">
        <v>0</v>
      </c>
      <c r="V88" s="367">
        <v>0</v>
      </c>
    </row>
    <row r="89" spans="1:22" x14ac:dyDescent="0.2">
      <c r="A89" s="366" t="s">
        <v>395</v>
      </c>
      <c r="B89" s="6">
        <v>108.3224686251577</v>
      </c>
      <c r="C89" s="6">
        <v>0</v>
      </c>
      <c r="D89" s="6">
        <v>29.787610314190452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367">
        <v>0</v>
      </c>
      <c r="K89" s="367">
        <v>0</v>
      </c>
      <c r="L89" s="367">
        <v>7.2896049758095242E-5</v>
      </c>
      <c r="M89" s="367">
        <v>0</v>
      </c>
      <c r="N89" s="367">
        <v>0</v>
      </c>
      <c r="O89" s="367">
        <v>0</v>
      </c>
      <c r="P89" s="367">
        <v>6.9197686361661477</v>
      </c>
      <c r="Q89" s="367">
        <v>67.540861969534234</v>
      </c>
      <c r="R89" s="367">
        <v>4.0741548092171005</v>
      </c>
      <c r="S89" s="367">
        <v>0</v>
      </c>
      <c r="T89" s="367">
        <v>0</v>
      </c>
      <c r="U89" s="367">
        <v>0</v>
      </c>
      <c r="V89" s="367">
        <v>0</v>
      </c>
    </row>
    <row r="90" spans="1:22" x14ac:dyDescent="0.2">
      <c r="A90" s="368" t="s">
        <v>8204</v>
      </c>
      <c r="B90" s="6">
        <v>0.18910896070676997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367">
        <v>7.2875689192011602E-5</v>
      </c>
      <c r="K90" s="367">
        <v>0</v>
      </c>
      <c r="L90" s="367">
        <v>0</v>
      </c>
      <c r="M90" s="367">
        <v>0</v>
      </c>
      <c r="N90" s="367">
        <v>0</v>
      </c>
      <c r="O90" s="367">
        <v>0</v>
      </c>
      <c r="P90" s="367">
        <v>0</v>
      </c>
      <c r="Q90" s="367">
        <v>0.18901593480835599</v>
      </c>
      <c r="R90" s="367">
        <v>2.0150209221996484E-5</v>
      </c>
      <c r="S90" s="367">
        <v>0</v>
      </c>
      <c r="T90" s="367">
        <v>0</v>
      </c>
      <c r="U90" s="367">
        <v>0</v>
      </c>
      <c r="V90" s="367">
        <v>0</v>
      </c>
    </row>
    <row r="91" spans="1:22" x14ac:dyDescent="0.2">
      <c r="A91" s="368" t="s">
        <v>8995</v>
      </c>
      <c r="B91" s="6">
        <v>2.6912664577646545E-5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367">
        <v>0</v>
      </c>
      <c r="K91" s="367">
        <v>0</v>
      </c>
      <c r="L91" s="367">
        <v>0</v>
      </c>
      <c r="M91" s="367">
        <v>0</v>
      </c>
      <c r="N91" s="367">
        <v>0</v>
      </c>
      <c r="O91" s="367">
        <v>0</v>
      </c>
      <c r="P91" s="367">
        <v>0</v>
      </c>
      <c r="Q91" s="367">
        <v>0</v>
      </c>
      <c r="R91" s="367">
        <v>2.6912664577646545E-5</v>
      </c>
      <c r="S91" s="367">
        <v>0</v>
      </c>
      <c r="T91" s="367">
        <v>0</v>
      </c>
      <c r="U91" s="367">
        <v>0</v>
      </c>
      <c r="V91" s="367">
        <v>0</v>
      </c>
    </row>
    <row r="92" spans="1:22" x14ac:dyDescent="0.2">
      <c r="A92" s="368"/>
    </row>
    <row r="93" spans="1:22" x14ac:dyDescent="0.2">
      <c r="A93" s="368"/>
    </row>
    <row r="94" spans="1:22" x14ac:dyDescent="0.2">
      <c r="A94" s="368"/>
    </row>
    <row r="95" spans="1:22" x14ac:dyDescent="0.2">
      <c r="A95" s="395"/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9BBBA-7BFF-4509-8EE2-4B011CFB5B72}">
  <sheetPr>
    <tabColor rgb="FF92D050"/>
  </sheetPr>
  <dimension ref="A1:AF148"/>
  <sheetViews>
    <sheetView workbookViewId="0">
      <selection activeCell="A29" sqref="A28:A29"/>
    </sheetView>
  </sheetViews>
  <sheetFormatPr baseColWidth="10" defaultColWidth="9.1640625" defaultRowHeight="15" x14ac:dyDescent="0.2"/>
  <cols>
    <col min="1" max="1" width="19.33203125" style="6" bestFit="1" customWidth="1"/>
    <col min="2" max="2" width="18.33203125" style="6" bestFit="1" customWidth="1"/>
    <col min="3" max="3" width="12" style="6" bestFit="1" customWidth="1"/>
    <col min="4" max="4" width="22.6640625" style="6" bestFit="1" customWidth="1"/>
    <col min="5" max="5" width="24" style="6" bestFit="1" customWidth="1"/>
    <col min="6" max="7" width="9.1640625" style="6"/>
    <col min="8" max="8" width="16" style="6" bestFit="1" customWidth="1"/>
    <col min="9" max="9" width="21.6640625" style="6" bestFit="1" customWidth="1"/>
    <col min="10" max="10" width="24" style="6" bestFit="1" customWidth="1"/>
    <col min="11" max="11" width="18.33203125" style="6" bestFit="1" customWidth="1"/>
    <col min="12" max="16384" width="9.1640625" style="6"/>
  </cols>
  <sheetData>
    <row r="1" spans="1:22" x14ac:dyDescent="0.2">
      <c r="H1" s="375" t="s">
        <v>9304</v>
      </c>
      <c r="I1" s="375"/>
      <c r="J1" s="376"/>
      <c r="K1" s="373"/>
    </row>
    <row r="2" spans="1:22" x14ac:dyDescent="0.2">
      <c r="H2" s="238"/>
      <c r="I2" s="377" t="s">
        <v>9301</v>
      </c>
      <c r="J2" s="377" t="s">
        <v>9302</v>
      </c>
      <c r="K2" s="377" t="s">
        <v>9303</v>
      </c>
      <c r="M2" s="393" t="s">
        <v>9305</v>
      </c>
    </row>
    <row r="3" spans="1:22" x14ac:dyDescent="0.2">
      <c r="H3" s="374" t="s">
        <v>357</v>
      </c>
      <c r="I3" s="6">
        <v>3.2343384908983808E-5</v>
      </c>
      <c r="J3" s="367">
        <v>0</v>
      </c>
      <c r="K3" s="367">
        <v>5.7240139702153058E-5</v>
      </c>
      <c r="M3" s="392">
        <v>0.30831649411072704</v>
      </c>
    </row>
    <row r="4" spans="1:22" x14ac:dyDescent="0.2">
      <c r="H4" s="374" t="s">
        <v>358</v>
      </c>
      <c r="I4" s="6">
        <v>1.2468781139141072E-5</v>
      </c>
      <c r="J4" s="367">
        <v>0</v>
      </c>
      <c r="K4" s="367">
        <v>143.42519004889266</v>
      </c>
    </row>
    <row r="5" spans="1:22" x14ac:dyDescent="0.2">
      <c r="H5" s="374" t="s">
        <v>373</v>
      </c>
      <c r="I5" s="6">
        <v>0.61633793770349177</v>
      </c>
      <c r="J5" s="367">
        <v>7.453889935837843E-18</v>
      </c>
      <c r="K5" s="367">
        <v>19.796787405428006</v>
      </c>
    </row>
    <row r="6" spans="1:22" x14ac:dyDescent="0.2">
      <c r="H6" s="374" t="s">
        <v>375</v>
      </c>
      <c r="I6" s="6">
        <v>10.822390459464238</v>
      </c>
      <c r="J6" s="367">
        <v>0</v>
      </c>
      <c r="K6" s="367">
        <v>1.2971483446014993</v>
      </c>
    </row>
    <row r="7" spans="1:22" x14ac:dyDescent="0.2">
      <c r="H7" s="374" t="s">
        <v>360</v>
      </c>
      <c r="I7" s="6">
        <v>26.74750263150629</v>
      </c>
      <c r="J7" s="372">
        <v>1.4350191708686777</v>
      </c>
      <c r="K7" s="372">
        <v>63.236891234603604</v>
      </c>
    </row>
    <row r="8" spans="1:22" x14ac:dyDescent="0.2">
      <c r="H8" s="374" t="s">
        <v>368</v>
      </c>
      <c r="I8" s="6">
        <v>0</v>
      </c>
      <c r="J8" s="372">
        <v>0</v>
      </c>
      <c r="K8" s="372">
        <v>49.600548893645453</v>
      </c>
    </row>
    <row r="10" spans="1:22" x14ac:dyDescent="0.2">
      <c r="B10" s="435" t="s">
        <v>9309</v>
      </c>
      <c r="C10" s="435"/>
      <c r="D10" s="434" t="s">
        <v>9311</v>
      </c>
      <c r="E10" s="434"/>
      <c r="F10" s="434"/>
      <c r="G10" s="434"/>
      <c r="H10" s="434"/>
      <c r="I10" s="434"/>
      <c r="J10" s="434"/>
      <c r="K10" s="434"/>
      <c r="L10" s="434"/>
      <c r="M10" s="434"/>
      <c r="N10" s="434"/>
      <c r="O10" s="434"/>
      <c r="P10" s="436" t="s">
        <v>9310</v>
      </c>
      <c r="Q10" s="436"/>
      <c r="R10" s="436"/>
      <c r="S10" s="436"/>
      <c r="T10" s="436"/>
      <c r="U10" s="436"/>
      <c r="V10" s="436"/>
    </row>
    <row r="11" spans="1:22" x14ac:dyDescent="0.2">
      <c r="B11" s="383" t="s">
        <v>9417</v>
      </c>
      <c r="C11" s="383" t="s">
        <v>8145</v>
      </c>
      <c r="D11" s="384" t="s">
        <v>9418</v>
      </c>
      <c r="E11" s="384" t="s">
        <v>9419</v>
      </c>
      <c r="F11" s="384" t="s">
        <v>9422</v>
      </c>
      <c r="G11" s="384" t="s">
        <v>9423</v>
      </c>
      <c r="H11" s="384" t="s">
        <v>9424</v>
      </c>
      <c r="I11" s="384" t="s">
        <v>9425</v>
      </c>
      <c r="J11" s="385" t="s">
        <v>9426</v>
      </c>
      <c r="K11" s="386" t="s">
        <v>9427</v>
      </c>
      <c r="L11" s="387" t="s">
        <v>9428</v>
      </c>
      <c r="M11" s="387" t="s">
        <v>9429</v>
      </c>
      <c r="N11" s="387" t="s">
        <v>9430</v>
      </c>
      <c r="O11" s="387" t="s">
        <v>9431</v>
      </c>
      <c r="P11" s="387" t="s">
        <v>9432</v>
      </c>
      <c r="Q11" s="387" t="s">
        <v>8144</v>
      </c>
      <c r="R11" s="387" t="s">
        <v>9433</v>
      </c>
      <c r="S11" s="388" t="s">
        <v>9434</v>
      </c>
      <c r="T11" s="388" t="s">
        <v>9435</v>
      </c>
      <c r="U11" s="388"/>
      <c r="V11" s="377"/>
    </row>
    <row r="12" spans="1:22" x14ac:dyDescent="0.2">
      <c r="A12" s="417" t="s">
        <v>480</v>
      </c>
      <c r="B12" s="378">
        <v>0</v>
      </c>
      <c r="C12" s="378">
        <v>0</v>
      </c>
      <c r="D12" s="398">
        <v>0</v>
      </c>
      <c r="E12" s="380">
        <v>0</v>
      </c>
      <c r="F12" s="379">
        <v>0</v>
      </c>
      <c r="G12" s="380">
        <v>5.9329320134053027</v>
      </c>
      <c r="H12" s="379">
        <v>0</v>
      </c>
      <c r="I12" s="380">
        <v>23.700409654394193</v>
      </c>
      <c r="J12" s="379">
        <v>0</v>
      </c>
      <c r="K12" s="380">
        <v>0</v>
      </c>
      <c r="L12" s="389">
        <v>0</v>
      </c>
      <c r="M12" s="380">
        <v>2.1779465825066637</v>
      </c>
      <c r="N12" s="389">
        <v>0</v>
      </c>
      <c r="O12" s="380">
        <v>31.778021733150617</v>
      </c>
      <c r="P12" s="381">
        <v>0</v>
      </c>
      <c r="Q12" s="381">
        <v>0</v>
      </c>
      <c r="R12" s="381">
        <v>0</v>
      </c>
      <c r="S12" s="381">
        <v>0</v>
      </c>
      <c r="T12" s="381">
        <v>0</v>
      </c>
      <c r="U12" s="381"/>
      <c r="V12" s="382"/>
    </row>
    <row r="13" spans="1:22" x14ac:dyDescent="0.2">
      <c r="A13" s="417" t="s">
        <v>55</v>
      </c>
      <c r="B13" s="378">
        <v>0</v>
      </c>
      <c r="C13" s="378">
        <v>0</v>
      </c>
      <c r="D13" s="379">
        <v>0</v>
      </c>
      <c r="E13" s="380">
        <v>0</v>
      </c>
      <c r="F13" s="379">
        <v>0</v>
      </c>
      <c r="G13" s="380">
        <v>0</v>
      </c>
      <c r="H13" s="379">
        <v>0</v>
      </c>
      <c r="I13" s="380">
        <v>0</v>
      </c>
      <c r="J13" s="379">
        <v>0</v>
      </c>
      <c r="K13" s="380">
        <v>58.349842420088713</v>
      </c>
      <c r="L13" s="389">
        <v>60.954967581141098</v>
      </c>
      <c r="M13" s="380">
        <v>0</v>
      </c>
      <c r="N13" s="389">
        <v>0</v>
      </c>
      <c r="O13" s="380">
        <v>0</v>
      </c>
      <c r="P13" s="381">
        <v>-3.1624541355216937</v>
      </c>
      <c r="Q13" s="381">
        <v>0.53160659525327747</v>
      </c>
      <c r="R13" s="381">
        <v>0</v>
      </c>
      <c r="S13" s="381">
        <v>0</v>
      </c>
      <c r="T13" s="381">
        <v>0</v>
      </c>
      <c r="U13" s="381"/>
      <c r="V13" s="382"/>
    </row>
    <row r="14" spans="1:22" x14ac:dyDescent="0.2">
      <c r="A14" s="417" t="s">
        <v>52</v>
      </c>
      <c r="B14" s="378">
        <v>0</v>
      </c>
      <c r="C14" s="378">
        <v>54.034741245245549</v>
      </c>
      <c r="D14" s="379">
        <v>0</v>
      </c>
      <c r="E14" s="380">
        <v>390.93203631047174</v>
      </c>
      <c r="F14" s="379">
        <v>0</v>
      </c>
      <c r="G14" s="380">
        <v>5.2889741576114577</v>
      </c>
      <c r="H14" s="379">
        <v>1.5907943067232404</v>
      </c>
      <c r="I14" s="380">
        <v>0</v>
      </c>
      <c r="J14" s="379">
        <v>0.3095181647735904</v>
      </c>
      <c r="K14" s="380">
        <v>0</v>
      </c>
      <c r="L14" s="389">
        <v>8.3755250478004157</v>
      </c>
      <c r="M14" s="380">
        <v>0</v>
      </c>
      <c r="N14" s="389">
        <v>43.44617120935375</v>
      </c>
      <c r="O14" s="380">
        <v>152.33088587090214</v>
      </c>
      <c r="P14" s="381">
        <v>159.43324105761957</v>
      </c>
      <c r="Q14" s="381">
        <v>0</v>
      </c>
      <c r="R14" s="381">
        <v>60.127335431741614</v>
      </c>
      <c r="S14" s="381">
        <v>0</v>
      </c>
      <c r="T14" s="381">
        <v>24.642314467344399</v>
      </c>
      <c r="U14" s="381"/>
      <c r="V14" s="382"/>
    </row>
    <row r="15" spans="1:22" x14ac:dyDescent="0.2">
      <c r="A15" s="417" t="s">
        <v>397</v>
      </c>
      <c r="B15" s="378">
        <v>25.698002770796371</v>
      </c>
      <c r="C15" s="378">
        <v>0</v>
      </c>
      <c r="D15" s="379">
        <v>0</v>
      </c>
      <c r="E15" s="380">
        <v>0</v>
      </c>
      <c r="F15" s="379">
        <v>25.697975858131795</v>
      </c>
      <c r="G15" s="380">
        <v>0</v>
      </c>
      <c r="H15" s="379">
        <v>0</v>
      </c>
      <c r="I15" s="380">
        <v>0</v>
      </c>
      <c r="J15" s="379">
        <v>0</v>
      </c>
      <c r="K15" s="380">
        <v>0</v>
      </c>
      <c r="L15" s="389">
        <v>0</v>
      </c>
      <c r="M15" s="380">
        <v>0</v>
      </c>
      <c r="N15" s="389">
        <v>0</v>
      </c>
      <c r="O15" s="380">
        <v>0</v>
      </c>
      <c r="P15" s="381">
        <v>0</v>
      </c>
      <c r="Q15" s="381">
        <v>0</v>
      </c>
      <c r="R15" s="381">
        <v>0</v>
      </c>
      <c r="S15" s="381">
        <v>0</v>
      </c>
      <c r="T15" s="381">
        <v>0</v>
      </c>
      <c r="U15" s="381"/>
      <c r="V15" s="382"/>
    </row>
    <row r="16" spans="1:22" x14ac:dyDescent="0.2">
      <c r="A16" s="415" t="s">
        <v>9436</v>
      </c>
      <c r="B16" s="378">
        <v>0</v>
      </c>
      <c r="C16" s="378">
        <v>0</v>
      </c>
      <c r="D16" s="379">
        <v>0</v>
      </c>
      <c r="E16" s="416">
        <v>91.419413036978568</v>
      </c>
      <c r="F16" s="379">
        <v>0</v>
      </c>
      <c r="G16" s="416">
        <v>49.600548893645453</v>
      </c>
      <c r="H16" s="379">
        <v>0</v>
      </c>
      <c r="I16" s="416">
        <v>12.119538804065737</v>
      </c>
      <c r="J16" s="379">
        <v>0</v>
      </c>
      <c r="K16" s="416">
        <v>20.413125343131497</v>
      </c>
      <c r="L16" s="389">
        <v>0</v>
      </c>
      <c r="M16" s="416">
        <v>143.4252025176738</v>
      </c>
      <c r="N16" s="389">
        <v>0</v>
      </c>
      <c r="O16" s="416">
        <v>0</v>
      </c>
      <c r="P16" s="381">
        <v>0</v>
      </c>
      <c r="Q16" s="381">
        <v>0</v>
      </c>
      <c r="R16" s="381">
        <v>0</v>
      </c>
      <c r="S16" s="381">
        <v>0</v>
      </c>
      <c r="T16" s="381">
        <v>0</v>
      </c>
      <c r="U16" s="381"/>
      <c r="V16" s="382"/>
    </row>
    <row r="17" spans="1:22" x14ac:dyDescent="0.2">
      <c r="A17" s="366" t="s">
        <v>9312</v>
      </c>
      <c r="B17" s="378">
        <v>0</v>
      </c>
      <c r="C17" s="378">
        <v>207.80274603054522</v>
      </c>
      <c r="D17" s="379">
        <v>0</v>
      </c>
      <c r="E17" s="380">
        <v>0</v>
      </c>
      <c r="F17" s="379">
        <v>0</v>
      </c>
      <c r="G17" s="380">
        <v>0</v>
      </c>
      <c r="H17" s="379">
        <v>0</v>
      </c>
      <c r="I17" s="380">
        <v>0</v>
      </c>
      <c r="J17" s="379">
        <v>0</v>
      </c>
      <c r="K17" s="380">
        <v>0</v>
      </c>
      <c r="L17" s="389">
        <v>0</v>
      </c>
      <c r="M17" s="380">
        <v>1587.9586290142611</v>
      </c>
      <c r="N17" s="389">
        <v>0</v>
      </c>
      <c r="O17" s="380">
        <v>0.87095577988753559</v>
      </c>
      <c r="P17" s="381">
        <v>165.18727575038389</v>
      </c>
      <c r="Q17" s="381">
        <v>430.96911930252304</v>
      </c>
      <c r="R17" s="381">
        <v>311.3339285295142</v>
      </c>
      <c r="S17" s="381">
        <v>408.18615929806253</v>
      </c>
      <c r="T17" s="381">
        <v>479.06803305963518</v>
      </c>
      <c r="U17" s="381"/>
      <c r="V17" s="382"/>
    </row>
    <row r="18" spans="1:22" x14ac:dyDescent="0.2">
      <c r="A18" s="366" t="s">
        <v>54</v>
      </c>
      <c r="B18" s="378">
        <v>0</v>
      </c>
      <c r="C18" s="378">
        <v>788.92005773213793</v>
      </c>
      <c r="D18" s="379">
        <v>96.54940017561303</v>
      </c>
      <c r="E18" s="380">
        <v>0</v>
      </c>
      <c r="F18" s="379">
        <v>0</v>
      </c>
      <c r="G18" s="380">
        <v>0</v>
      </c>
      <c r="H18" s="379">
        <v>33.028009005428444</v>
      </c>
      <c r="I18" s="380">
        <v>0</v>
      </c>
      <c r="J18" s="379">
        <v>78.453321159630235</v>
      </c>
      <c r="K18" s="380">
        <v>0</v>
      </c>
      <c r="L18" s="389">
        <v>11.052276479774314</v>
      </c>
      <c r="M18" s="380">
        <v>0</v>
      </c>
      <c r="N18" s="389">
        <v>5.0027179058413678</v>
      </c>
      <c r="O18" s="380">
        <v>290.51991561071412</v>
      </c>
      <c r="P18" s="381">
        <v>92.101627970006334</v>
      </c>
      <c r="Q18" s="381">
        <v>56.481311273923026</v>
      </c>
      <c r="R18" s="381">
        <v>2.4315968059987485</v>
      </c>
      <c r="S18" s="381">
        <v>123.29985817783925</v>
      </c>
      <c r="T18" s="381">
        <v>0</v>
      </c>
      <c r="U18" s="381"/>
      <c r="V18" s="382"/>
    </row>
    <row r="19" spans="1:22" x14ac:dyDescent="0.2">
      <c r="A19" s="366" t="s">
        <v>396</v>
      </c>
      <c r="B19" s="378">
        <v>26.000001670699167</v>
      </c>
      <c r="C19" s="378">
        <v>0</v>
      </c>
      <c r="D19" s="379">
        <v>0</v>
      </c>
      <c r="E19" s="380">
        <v>0</v>
      </c>
      <c r="F19" s="379">
        <v>0</v>
      </c>
      <c r="G19" s="380">
        <v>0</v>
      </c>
      <c r="H19" s="379">
        <v>0.7999767625315839</v>
      </c>
      <c r="I19" s="380">
        <v>0</v>
      </c>
      <c r="J19" s="379">
        <v>0</v>
      </c>
      <c r="K19" s="380">
        <v>0</v>
      </c>
      <c r="L19" s="389">
        <v>0</v>
      </c>
      <c r="M19" s="380">
        <v>0</v>
      </c>
      <c r="N19" s="389">
        <v>24.18935112968078</v>
      </c>
      <c r="O19" s="380">
        <v>0</v>
      </c>
      <c r="P19" s="381">
        <v>1.0106737784867976</v>
      </c>
      <c r="Q19" s="381">
        <v>0</v>
      </c>
      <c r="R19" s="381">
        <v>0</v>
      </c>
      <c r="S19" s="381">
        <v>0</v>
      </c>
      <c r="T19" s="381">
        <v>0</v>
      </c>
      <c r="U19" s="381"/>
      <c r="V19" s="382"/>
    </row>
    <row r="20" spans="1:22" x14ac:dyDescent="0.2">
      <c r="A20" s="366" t="s">
        <v>8354</v>
      </c>
      <c r="B20" s="378">
        <v>0</v>
      </c>
      <c r="C20" s="378">
        <v>9.5250317906422932</v>
      </c>
      <c r="D20" s="379">
        <v>0</v>
      </c>
      <c r="E20" s="380">
        <v>0</v>
      </c>
      <c r="F20" s="379">
        <v>0</v>
      </c>
      <c r="G20" s="380">
        <v>0</v>
      </c>
      <c r="H20" s="379">
        <v>0</v>
      </c>
      <c r="I20" s="380">
        <v>0</v>
      </c>
      <c r="J20" s="379">
        <v>0</v>
      </c>
      <c r="K20" s="380">
        <v>0</v>
      </c>
      <c r="L20" s="389">
        <v>0</v>
      </c>
      <c r="M20" s="380">
        <v>25.65380017937207</v>
      </c>
      <c r="N20" s="389">
        <v>0</v>
      </c>
      <c r="O20" s="380">
        <v>0</v>
      </c>
      <c r="P20" s="381">
        <v>0</v>
      </c>
      <c r="Q20" s="381">
        <v>3.9858880216226948</v>
      </c>
      <c r="R20" s="381">
        <v>9.1790532093896466</v>
      </c>
      <c r="S20" s="381">
        <v>21.996599340982744</v>
      </c>
      <c r="T20" s="381">
        <v>0</v>
      </c>
      <c r="U20" s="381"/>
      <c r="V20" s="382"/>
    </row>
    <row r="21" spans="1:22" x14ac:dyDescent="0.2">
      <c r="A21" s="366" t="s">
        <v>83</v>
      </c>
      <c r="B21" s="378">
        <v>38.700090210768302</v>
      </c>
      <c r="C21" s="378">
        <v>0</v>
      </c>
      <c r="D21" s="379">
        <v>0</v>
      </c>
      <c r="E21" s="380">
        <v>0</v>
      </c>
      <c r="F21" s="379">
        <v>6.0001033029463731</v>
      </c>
      <c r="G21" s="380">
        <v>0</v>
      </c>
      <c r="H21" s="379">
        <v>0</v>
      </c>
      <c r="I21" s="380">
        <v>0</v>
      </c>
      <c r="J21" s="379">
        <v>0</v>
      </c>
      <c r="K21" s="380">
        <v>0</v>
      </c>
      <c r="L21" s="389">
        <v>0</v>
      </c>
      <c r="M21" s="380">
        <v>0</v>
      </c>
      <c r="N21" s="389">
        <v>15.000000347034822</v>
      </c>
      <c r="O21" s="380">
        <v>0</v>
      </c>
      <c r="P21" s="381">
        <v>17.699984374090953</v>
      </c>
      <c r="Q21" s="381">
        <v>0</v>
      </c>
      <c r="R21" s="381">
        <v>0</v>
      </c>
      <c r="S21" s="381">
        <v>0</v>
      </c>
      <c r="T21" s="381">
        <v>0</v>
      </c>
      <c r="U21" s="381"/>
      <c r="V21" s="382"/>
    </row>
    <row r="22" spans="1:22" x14ac:dyDescent="0.2">
      <c r="A22" s="366" t="s">
        <v>8355</v>
      </c>
      <c r="B22" s="378">
        <v>107.34358798557406</v>
      </c>
      <c r="C22" s="378">
        <v>10.000054536625751</v>
      </c>
      <c r="D22" s="379">
        <v>0</v>
      </c>
      <c r="E22" s="380">
        <v>0</v>
      </c>
      <c r="F22" s="379">
        <v>28.978615063449404</v>
      </c>
      <c r="G22" s="380">
        <v>0</v>
      </c>
      <c r="H22" s="379">
        <v>0</v>
      </c>
      <c r="I22" s="380">
        <v>0</v>
      </c>
      <c r="J22" s="379">
        <v>0</v>
      </c>
      <c r="K22" s="380">
        <v>0</v>
      </c>
      <c r="L22" s="389">
        <v>38.092082525733431</v>
      </c>
      <c r="M22" s="380">
        <v>0</v>
      </c>
      <c r="N22" s="389">
        <v>0</v>
      </c>
      <c r="O22" s="380">
        <v>11.307014525252539</v>
      </c>
      <c r="P22" s="381">
        <v>38.965743418755039</v>
      </c>
      <c r="Q22" s="381">
        <v>0</v>
      </c>
      <c r="R22" s="381">
        <v>0</v>
      </c>
      <c r="S22" s="381">
        <v>0</v>
      </c>
      <c r="T22" s="381">
        <v>0</v>
      </c>
      <c r="U22" s="381"/>
      <c r="V22" s="382"/>
    </row>
    <row r="23" spans="1:22" x14ac:dyDescent="0.2">
      <c r="A23" s="366" t="s">
        <v>394</v>
      </c>
      <c r="B23" s="378">
        <v>0</v>
      </c>
      <c r="C23" s="378">
        <v>45.368588138334218</v>
      </c>
      <c r="D23" s="379">
        <v>0</v>
      </c>
      <c r="E23" s="380">
        <v>0</v>
      </c>
      <c r="F23" s="379">
        <v>0</v>
      </c>
      <c r="G23" s="380">
        <v>0</v>
      </c>
      <c r="H23" s="379">
        <v>0</v>
      </c>
      <c r="I23" s="380">
        <v>0</v>
      </c>
      <c r="J23" s="379">
        <v>0</v>
      </c>
      <c r="K23" s="380">
        <v>0</v>
      </c>
      <c r="L23" s="389">
        <v>2.897442619767832</v>
      </c>
      <c r="M23" s="380">
        <v>0</v>
      </c>
      <c r="N23" s="389">
        <v>0</v>
      </c>
      <c r="O23" s="380">
        <v>0</v>
      </c>
      <c r="P23" s="381">
        <v>42.471145518566381</v>
      </c>
      <c r="Q23" s="381">
        <v>0</v>
      </c>
      <c r="R23" s="381">
        <v>0</v>
      </c>
      <c r="S23" s="381">
        <v>0</v>
      </c>
      <c r="T23" s="381">
        <v>0</v>
      </c>
      <c r="U23" s="381"/>
      <c r="V23" s="382"/>
    </row>
    <row r="24" spans="1:22" x14ac:dyDescent="0.2">
      <c r="A24" s="366" t="s">
        <v>8262</v>
      </c>
      <c r="B24" s="378">
        <v>0</v>
      </c>
      <c r="C24" s="378">
        <v>1637.8432769102999</v>
      </c>
      <c r="D24" s="379">
        <v>0</v>
      </c>
      <c r="E24" s="380">
        <v>0</v>
      </c>
      <c r="F24" s="379">
        <v>0</v>
      </c>
      <c r="G24" s="380">
        <v>0</v>
      </c>
      <c r="H24" s="379">
        <v>0</v>
      </c>
      <c r="I24" s="380">
        <v>0</v>
      </c>
      <c r="J24" s="379">
        <v>0</v>
      </c>
      <c r="K24" s="380">
        <v>0</v>
      </c>
      <c r="L24" s="389">
        <v>1637.8432769102999</v>
      </c>
      <c r="M24" s="380">
        <v>0</v>
      </c>
      <c r="N24" s="389">
        <v>0</v>
      </c>
      <c r="O24" s="380">
        <v>0</v>
      </c>
      <c r="P24" s="381">
        <v>0</v>
      </c>
      <c r="Q24" s="381">
        <v>0</v>
      </c>
      <c r="R24" s="381">
        <v>0</v>
      </c>
      <c r="S24" s="381">
        <v>0</v>
      </c>
      <c r="T24" s="381">
        <v>0</v>
      </c>
      <c r="U24" s="381"/>
      <c r="V24" s="382"/>
    </row>
    <row r="25" spans="1:22" x14ac:dyDescent="0.2">
      <c r="A25" s="366" t="s">
        <v>398</v>
      </c>
      <c r="B25" s="378">
        <v>60.599949301376761</v>
      </c>
      <c r="C25" s="378">
        <v>0</v>
      </c>
      <c r="D25" s="379">
        <v>0</v>
      </c>
      <c r="E25" s="380">
        <v>0</v>
      </c>
      <c r="F25" s="379">
        <v>0</v>
      </c>
      <c r="G25" s="380">
        <v>0</v>
      </c>
      <c r="H25" s="379">
        <v>0.40105508247654359</v>
      </c>
      <c r="I25" s="380">
        <v>0</v>
      </c>
      <c r="J25" s="379">
        <v>0</v>
      </c>
      <c r="K25" s="380">
        <v>0</v>
      </c>
      <c r="L25" s="389">
        <v>0</v>
      </c>
      <c r="M25" s="380">
        <v>0</v>
      </c>
      <c r="N25" s="399">
        <v>1.8399959722713357</v>
      </c>
      <c r="O25" s="380">
        <v>48.858891304592639</v>
      </c>
      <c r="P25" s="381">
        <v>9.5000069420362383</v>
      </c>
      <c r="Q25" s="381">
        <v>0</v>
      </c>
      <c r="R25" s="381">
        <v>0</v>
      </c>
      <c r="S25" s="381">
        <v>0</v>
      </c>
      <c r="T25" s="381">
        <v>0</v>
      </c>
      <c r="U25" s="381"/>
      <c r="V25" s="382"/>
    </row>
    <row r="26" spans="1:22" x14ac:dyDescent="0.2">
      <c r="A26" s="366" t="s">
        <v>8356</v>
      </c>
      <c r="B26" s="378">
        <v>0</v>
      </c>
      <c r="C26" s="378">
        <v>1.0000661643648523</v>
      </c>
      <c r="D26" s="379">
        <v>0</v>
      </c>
      <c r="E26" s="380">
        <v>0</v>
      </c>
      <c r="F26" s="379">
        <v>0</v>
      </c>
      <c r="G26" s="380">
        <v>0</v>
      </c>
      <c r="H26" s="379">
        <v>0</v>
      </c>
      <c r="I26" s="380">
        <v>0</v>
      </c>
      <c r="J26" s="379">
        <v>0</v>
      </c>
      <c r="K26" s="380">
        <v>0</v>
      </c>
      <c r="L26" s="389">
        <v>0</v>
      </c>
      <c r="M26" s="380">
        <v>0</v>
      </c>
      <c r="N26" s="389">
        <v>0</v>
      </c>
      <c r="O26" s="380">
        <v>0</v>
      </c>
      <c r="P26" s="381">
        <v>0</v>
      </c>
      <c r="Q26" s="381">
        <v>0.37055276739188692</v>
      </c>
      <c r="R26" s="381">
        <v>0</v>
      </c>
      <c r="S26" s="381">
        <v>0.39742449617445652</v>
      </c>
      <c r="T26" s="381">
        <v>0</v>
      </c>
      <c r="U26" s="381"/>
      <c r="V26" s="382"/>
    </row>
    <row r="27" spans="1:22" x14ac:dyDescent="0.2">
      <c r="A27" s="366" t="s">
        <v>8263</v>
      </c>
      <c r="B27" s="378">
        <v>0</v>
      </c>
      <c r="C27" s="378">
        <v>37.414295732813834</v>
      </c>
      <c r="D27" s="379">
        <v>37.414295732813834</v>
      </c>
      <c r="E27" s="380">
        <v>0</v>
      </c>
      <c r="F27" s="379">
        <v>0</v>
      </c>
      <c r="G27" s="380">
        <v>0</v>
      </c>
      <c r="H27" s="379">
        <v>0</v>
      </c>
      <c r="I27" s="380">
        <v>0</v>
      </c>
      <c r="J27" s="379">
        <v>0</v>
      </c>
      <c r="K27" s="380">
        <v>0</v>
      </c>
      <c r="L27" s="389">
        <v>0</v>
      </c>
      <c r="M27" s="380">
        <v>0</v>
      </c>
      <c r="N27" s="389">
        <v>0</v>
      </c>
      <c r="O27" s="380">
        <v>0</v>
      </c>
      <c r="P27" s="381">
        <v>0</v>
      </c>
      <c r="Q27" s="381">
        <v>0</v>
      </c>
      <c r="R27" s="381">
        <v>0</v>
      </c>
      <c r="S27" s="381">
        <v>0</v>
      </c>
      <c r="T27" s="381">
        <v>0</v>
      </c>
      <c r="U27" s="381"/>
      <c r="V27" s="382"/>
    </row>
    <row r="28" spans="1:22" x14ac:dyDescent="0.2">
      <c r="A28" s="417" t="s">
        <v>8264</v>
      </c>
      <c r="B28" s="378">
        <v>318.60000808316795</v>
      </c>
      <c r="C28" s="378">
        <v>0</v>
      </c>
      <c r="D28" s="379">
        <v>318.60000808316795</v>
      </c>
      <c r="E28" s="380">
        <v>0</v>
      </c>
      <c r="F28" s="379">
        <v>0</v>
      </c>
      <c r="G28" s="380">
        <v>0</v>
      </c>
      <c r="H28" s="379">
        <v>0</v>
      </c>
      <c r="I28" s="380">
        <v>0</v>
      </c>
      <c r="J28" s="379">
        <v>0</v>
      </c>
      <c r="K28" s="380">
        <v>0</v>
      </c>
      <c r="L28" s="389">
        <v>0</v>
      </c>
      <c r="M28" s="380">
        <v>0</v>
      </c>
      <c r="N28" s="389">
        <v>0</v>
      </c>
      <c r="O28" s="380">
        <v>0</v>
      </c>
      <c r="P28" s="381">
        <v>0</v>
      </c>
      <c r="Q28" s="381">
        <v>0</v>
      </c>
      <c r="R28" s="381">
        <v>0</v>
      </c>
      <c r="S28" s="381">
        <v>0</v>
      </c>
      <c r="T28" s="381">
        <v>0</v>
      </c>
      <c r="U28" s="381"/>
      <c r="V28" s="382"/>
    </row>
    <row r="29" spans="1:22" x14ac:dyDescent="0.2">
      <c r="A29" s="417" t="s">
        <v>395</v>
      </c>
      <c r="B29" s="378">
        <v>108.3224686251577</v>
      </c>
      <c r="C29" s="378">
        <v>0</v>
      </c>
      <c r="D29" s="379">
        <v>29.787610314190452</v>
      </c>
      <c r="E29" s="380">
        <v>0</v>
      </c>
      <c r="F29" s="379">
        <v>0</v>
      </c>
      <c r="G29" s="380">
        <v>0</v>
      </c>
      <c r="H29" s="379">
        <v>0</v>
      </c>
      <c r="I29" s="380">
        <v>0</v>
      </c>
      <c r="J29" s="379">
        <v>0</v>
      </c>
      <c r="K29" s="380">
        <v>0</v>
      </c>
      <c r="L29" s="389">
        <v>0</v>
      </c>
      <c r="M29" s="380">
        <v>0</v>
      </c>
      <c r="N29" s="389">
        <v>6.9197686361661477</v>
      </c>
      <c r="O29" s="380">
        <v>67.540861969534234</v>
      </c>
      <c r="P29" s="381">
        <v>4.0741548092171005</v>
      </c>
      <c r="Q29" s="381">
        <v>0</v>
      </c>
      <c r="R29" s="381">
        <v>0</v>
      </c>
      <c r="S29" s="381">
        <v>0</v>
      </c>
      <c r="T29" s="381">
        <v>0</v>
      </c>
      <c r="U29" s="381"/>
      <c r="V29" s="382"/>
    </row>
    <row r="30" spans="1:22" x14ac:dyDescent="0.2">
      <c r="A30" s="400" t="s">
        <v>395</v>
      </c>
      <c r="B30" s="378">
        <v>132.63362446613581</v>
      </c>
      <c r="C30" s="378">
        <v>0</v>
      </c>
      <c r="D30" s="379">
        <v>47.668064267455449</v>
      </c>
      <c r="E30" s="380">
        <v>0</v>
      </c>
      <c r="F30" s="379">
        <v>0</v>
      </c>
      <c r="G30" s="380">
        <v>0</v>
      </c>
      <c r="H30" s="379">
        <v>0</v>
      </c>
      <c r="I30" s="380">
        <v>0</v>
      </c>
      <c r="J30" s="379">
        <v>0</v>
      </c>
      <c r="K30" s="380">
        <v>0</v>
      </c>
      <c r="L30" s="389">
        <v>0</v>
      </c>
      <c r="M30" s="380">
        <v>0</v>
      </c>
      <c r="N30" s="389">
        <v>0</v>
      </c>
      <c r="O30" s="380">
        <v>0</v>
      </c>
      <c r="P30" s="381">
        <v>10.760523330973871</v>
      </c>
      <c r="Q30" s="381">
        <v>71.795086697213748</v>
      </c>
      <c r="R30" s="381">
        <v>2.4099266221606048</v>
      </c>
      <c r="S30" s="381">
        <v>0</v>
      </c>
      <c r="T30" s="381">
        <v>0</v>
      </c>
      <c r="U30" s="381">
        <v>0</v>
      </c>
      <c r="V30" s="382">
        <v>0</v>
      </c>
    </row>
    <row r="31" spans="1:22" x14ac:dyDescent="0.2">
      <c r="A31" s="414" t="s">
        <v>8204</v>
      </c>
      <c r="B31" s="378">
        <v>1.1769441060314834</v>
      </c>
      <c r="C31" s="378">
        <v>0</v>
      </c>
      <c r="D31" s="379">
        <v>0</v>
      </c>
      <c r="E31" s="380">
        <v>0</v>
      </c>
      <c r="F31" s="379">
        <v>0</v>
      </c>
      <c r="G31" s="380">
        <v>0</v>
      </c>
      <c r="H31" s="379">
        <v>0</v>
      </c>
      <c r="I31" s="380">
        <v>0</v>
      </c>
      <c r="J31" s="379">
        <v>0</v>
      </c>
      <c r="K31" s="380">
        <v>0</v>
      </c>
      <c r="L31" s="389">
        <v>0</v>
      </c>
      <c r="M31" s="380">
        <v>0</v>
      </c>
      <c r="N31" s="389">
        <v>0</v>
      </c>
      <c r="O31" s="380">
        <v>0</v>
      </c>
      <c r="P31" s="381">
        <v>0</v>
      </c>
      <c r="Q31" s="381">
        <v>1.1769276763763172</v>
      </c>
      <c r="R31" s="381">
        <v>0</v>
      </c>
      <c r="S31" s="381">
        <v>0</v>
      </c>
      <c r="T31" s="381">
        <v>0</v>
      </c>
      <c r="U31" s="381">
        <v>0</v>
      </c>
      <c r="V31" s="382">
        <v>0</v>
      </c>
    </row>
    <row r="34" spans="3:7" x14ac:dyDescent="0.2">
      <c r="D34" s="238" t="s">
        <v>9306</v>
      </c>
      <c r="E34" s="238" t="s">
        <v>9307</v>
      </c>
      <c r="G34" s="238" t="s">
        <v>9308</v>
      </c>
    </row>
    <row r="35" spans="3:7" x14ac:dyDescent="0.2">
      <c r="C35" s="366" t="s">
        <v>480</v>
      </c>
      <c r="D35" s="6">
        <f>SUM(B12:C12,E12,G12,I12,K12,M12,O12)</f>
        <v>63.589309983456772</v>
      </c>
      <c r="E35" s="6">
        <f>SUM(D12,F12,H12,J12,L12,N12,P12:V12)</f>
        <v>0</v>
      </c>
      <c r="F35" s="394" t="str">
        <f>IF((E35-D35)&gt;0.1,1,"")</f>
        <v/>
      </c>
      <c r="G35" s="2">
        <f>D35-E35</f>
        <v>63.589309983456772</v>
      </c>
    </row>
    <row r="36" spans="3:7" x14ac:dyDescent="0.2">
      <c r="C36" s="366" t="s">
        <v>55</v>
      </c>
      <c r="D36" s="6">
        <f>SUM(B13:C13,E13,G13,I13,K13,M13,O13)</f>
        <v>58.349842420088713</v>
      </c>
      <c r="E36" s="6">
        <f>SUM(D13,F13,H13,J13,L13,N13,P13:V13)</f>
        <v>58.324120040872685</v>
      </c>
      <c r="F36" s="394" t="str">
        <f t="shared" ref="F36:F52" si="0">IF((E36-D36)&gt;0.1,1,"")</f>
        <v/>
      </c>
      <c r="G36" s="2">
        <f>D36-E36</f>
        <v>2.5722379216027491E-2</v>
      </c>
    </row>
    <row r="37" spans="3:7" x14ac:dyDescent="0.2">
      <c r="C37" s="366" t="s">
        <v>52</v>
      </c>
      <c r="D37" s="6">
        <f>SUM(B14:C14,E14,G14,I14,K14,M14,O14)</f>
        <v>602.58663758423086</v>
      </c>
      <c r="E37" s="6">
        <f>SUM(D14,F14,H14,J14,L14,N14,P14:V14)</f>
        <v>297.92489968535659</v>
      </c>
      <c r="F37" s="394" t="str">
        <f t="shared" si="0"/>
        <v/>
      </c>
      <c r="G37" s="2">
        <f t="shared" ref="G37:G52" si="1">D37-E37</f>
        <v>304.66173789887426</v>
      </c>
    </row>
    <row r="38" spans="3:7" x14ac:dyDescent="0.2">
      <c r="C38" s="366" t="s">
        <v>397</v>
      </c>
      <c r="D38" s="6">
        <f>SUM(B15:C15,E15,G15,I15,K15,M15,O15)</f>
        <v>25.698002770796371</v>
      </c>
      <c r="E38" s="6">
        <f>SUM(D15,F15,H15,J15,L15,N15,P15:V15)</f>
        <v>25.697975858131795</v>
      </c>
      <c r="F38" s="394" t="str">
        <f t="shared" si="0"/>
        <v/>
      </c>
      <c r="G38" s="2">
        <f t="shared" si="1"/>
        <v>2.6912664576883571E-5</v>
      </c>
    </row>
    <row r="39" spans="3:7" x14ac:dyDescent="0.2">
      <c r="C39" s="366" t="s">
        <v>9312</v>
      </c>
      <c r="D39" s="6">
        <f>SUM(B17:C17,E17,G17,I17,K17,M17,O17)</f>
        <v>1796.6323308246938</v>
      </c>
      <c r="E39" s="6">
        <f>SUM(D17,F17,H17,J17,L17,N17,P17:V17)</f>
        <v>1794.7445159401186</v>
      </c>
      <c r="F39" s="394" t="str">
        <f t="shared" si="0"/>
        <v/>
      </c>
      <c r="G39" s="2">
        <f t="shared" si="1"/>
        <v>1.8878148845751639</v>
      </c>
    </row>
    <row r="40" spans="3:7" x14ac:dyDescent="0.2">
      <c r="C40" s="366" t="s">
        <v>54</v>
      </c>
      <c r="D40" s="6">
        <f t="shared" ref="D40:D53" si="2">SUM(B18:C18,E18,G18,I18,K18,M18,O18)</f>
        <v>1079.439973342852</v>
      </c>
      <c r="E40" s="6">
        <f t="shared" ref="E40:E53" si="3">SUM(D18,F18,H18,J18,L18,N18,P18:V18)</f>
        <v>498.40011895405479</v>
      </c>
      <c r="F40" s="394" t="str">
        <f t="shared" si="0"/>
        <v/>
      </c>
      <c r="G40" s="2">
        <f t="shared" si="1"/>
        <v>581.03985438879727</v>
      </c>
    </row>
    <row r="41" spans="3:7" x14ac:dyDescent="0.2">
      <c r="C41" s="366" t="s">
        <v>396</v>
      </c>
      <c r="D41" s="6">
        <f t="shared" si="2"/>
        <v>26.000001670699167</v>
      </c>
      <c r="E41" s="6">
        <f t="shared" si="3"/>
        <v>26.000001670699163</v>
      </c>
      <c r="F41" s="394" t="str">
        <f t="shared" si="0"/>
        <v/>
      </c>
      <c r="G41" s="2">
        <f t="shared" si="1"/>
        <v>0</v>
      </c>
    </row>
    <row r="42" spans="3:7" x14ac:dyDescent="0.2">
      <c r="C42" s="366" t="s">
        <v>8286</v>
      </c>
      <c r="D42" s="6">
        <f t="shared" si="2"/>
        <v>35.178831970014365</v>
      </c>
      <c r="E42" s="6">
        <f t="shared" si="3"/>
        <v>35.16154057199509</v>
      </c>
      <c r="F42" s="394" t="str">
        <f t="shared" si="0"/>
        <v/>
      </c>
      <c r="G42" s="2">
        <f t="shared" si="1"/>
        <v>1.7291398019274595E-2</v>
      </c>
    </row>
    <row r="43" spans="3:7" x14ac:dyDescent="0.2">
      <c r="C43" s="366" t="s">
        <v>8354</v>
      </c>
      <c r="D43" s="6">
        <f t="shared" si="2"/>
        <v>38.700090210768302</v>
      </c>
      <c r="E43" s="6">
        <f t="shared" si="3"/>
        <v>38.700088024072144</v>
      </c>
      <c r="F43" s="394" t="str">
        <f t="shared" si="0"/>
        <v/>
      </c>
      <c r="G43" s="2">
        <f t="shared" si="1"/>
        <v>2.186696157480128E-6</v>
      </c>
    </row>
    <row r="44" spans="3:7" x14ac:dyDescent="0.2">
      <c r="C44" s="366" t="s">
        <v>83</v>
      </c>
      <c r="D44" s="6">
        <f t="shared" si="2"/>
        <v>128.65065704745234</v>
      </c>
      <c r="E44" s="6">
        <f t="shared" si="3"/>
        <v>106.03644100793787</v>
      </c>
      <c r="F44" s="394" t="str">
        <f t="shared" si="0"/>
        <v/>
      </c>
      <c r="G44" s="2">
        <f t="shared" si="1"/>
        <v>22.614216039514474</v>
      </c>
    </row>
    <row r="45" spans="3:7" x14ac:dyDescent="0.2">
      <c r="C45" s="366" t="s">
        <v>8355</v>
      </c>
      <c r="D45" s="6">
        <f t="shared" si="2"/>
        <v>45.368588138334218</v>
      </c>
      <c r="E45" s="6">
        <f t="shared" si="3"/>
        <v>45.368588138334211</v>
      </c>
      <c r="F45" s="394" t="str">
        <f t="shared" si="0"/>
        <v/>
      </c>
      <c r="G45" s="2">
        <f t="shared" si="1"/>
        <v>0</v>
      </c>
    </row>
    <row r="46" spans="3:7" x14ac:dyDescent="0.2">
      <c r="C46" s="366" t="s">
        <v>394</v>
      </c>
      <c r="D46" s="6">
        <f t="shared" si="2"/>
        <v>1637.8432769102999</v>
      </c>
      <c r="E46" s="6">
        <f>SUM(D24,F24,H24,J24,L24,N24,P24:V24)</f>
        <v>1637.8432769102999</v>
      </c>
      <c r="F46" s="394" t="str">
        <f t="shared" si="0"/>
        <v/>
      </c>
      <c r="G46" s="2">
        <f t="shared" si="1"/>
        <v>0</v>
      </c>
    </row>
    <row r="47" spans="3:7" x14ac:dyDescent="0.2">
      <c r="C47" s="366" t="s">
        <v>8262</v>
      </c>
      <c r="D47" s="6">
        <f t="shared" si="2"/>
        <v>109.4588406059694</v>
      </c>
      <c r="E47" s="6">
        <f t="shared" si="3"/>
        <v>11.741057996784118</v>
      </c>
      <c r="F47" s="394" t="str">
        <f t="shared" si="0"/>
        <v/>
      </c>
      <c r="G47" s="2">
        <f t="shared" si="1"/>
        <v>97.717782609185278</v>
      </c>
    </row>
    <row r="48" spans="3:7" x14ac:dyDescent="0.2">
      <c r="C48" s="366" t="s">
        <v>398</v>
      </c>
      <c r="D48" s="6">
        <f t="shared" si="2"/>
        <v>1.0000661643648523</v>
      </c>
      <c r="E48" s="6">
        <f t="shared" si="3"/>
        <v>0.76797726356634344</v>
      </c>
      <c r="F48" s="394"/>
      <c r="G48" s="2">
        <f t="shared" si="1"/>
        <v>0.23208890079850886</v>
      </c>
    </row>
    <row r="49" spans="1:32" x14ac:dyDescent="0.2">
      <c r="C49" s="366" t="s">
        <v>8356</v>
      </c>
      <c r="D49" s="6">
        <f t="shared" si="2"/>
        <v>37.414295732813834</v>
      </c>
      <c r="E49" s="6">
        <f t="shared" si="3"/>
        <v>37.414295732813834</v>
      </c>
      <c r="F49" s="394" t="str">
        <f t="shared" si="0"/>
        <v/>
      </c>
      <c r="G49" s="2">
        <f t="shared" si="1"/>
        <v>0</v>
      </c>
    </row>
    <row r="50" spans="1:32" x14ac:dyDescent="0.2">
      <c r="C50" s="366" t="s">
        <v>8263</v>
      </c>
      <c r="D50" s="6">
        <f t="shared" si="2"/>
        <v>318.60000808316795</v>
      </c>
      <c r="E50" s="6">
        <f t="shared" si="3"/>
        <v>318.60000808316795</v>
      </c>
      <c r="F50" s="394" t="str">
        <f t="shared" si="0"/>
        <v/>
      </c>
      <c r="G50" s="2">
        <f t="shared" si="1"/>
        <v>0</v>
      </c>
    </row>
    <row r="51" spans="1:32" x14ac:dyDescent="0.2">
      <c r="C51" s="366" t="s">
        <v>8264</v>
      </c>
      <c r="D51" s="6">
        <f t="shared" si="2"/>
        <v>175.86333059469194</v>
      </c>
      <c r="E51" s="6">
        <f t="shared" si="3"/>
        <v>40.781533759573698</v>
      </c>
      <c r="F51" s="394" t="str">
        <f t="shared" si="0"/>
        <v/>
      </c>
      <c r="G51" s="2">
        <f t="shared" si="1"/>
        <v>135.08179683511824</v>
      </c>
    </row>
    <row r="52" spans="1:32" x14ac:dyDescent="0.2">
      <c r="C52" s="400" t="s">
        <v>395</v>
      </c>
      <c r="D52" s="6">
        <f t="shared" si="2"/>
        <v>132.63362446613581</v>
      </c>
      <c r="E52" s="6">
        <f t="shared" si="3"/>
        <v>132.63360091780368</v>
      </c>
      <c r="F52" s="394" t="str">
        <f t="shared" si="0"/>
        <v/>
      </c>
      <c r="G52" s="2">
        <f t="shared" si="1"/>
        <v>2.3548332137579564E-5</v>
      </c>
    </row>
    <row r="53" spans="1:32" x14ac:dyDescent="0.2">
      <c r="C53" s="414" t="s">
        <v>8204</v>
      </c>
      <c r="D53" s="6">
        <f t="shared" si="2"/>
        <v>1.1769441060314834</v>
      </c>
      <c r="E53" s="6">
        <f t="shared" si="3"/>
        <v>1.1769276763763172</v>
      </c>
      <c r="F53" s="394" t="str">
        <f t="shared" ref="F53" si="4">IF((E53-D53)&gt;0.1,1,"")</f>
        <v/>
      </c>
      <c r="G53" s="2">
        <f t="shared" ref="G53" si="5">D53-E53</f>
        <v>1.6429655166128043E-5</v>
      </c>
    </row>
    <row r="56" spans="1:32" x14ac:dyDescent="0.2">
      <c r="A56" s="404" t="s">
        <v>9314</v>
      </c>
      <c r="B56" s="404"/>
      <c r="C56" s="404"/>
    </row>
    <row r="58" spans="1:32" x14ac:dyDescent="0.2">
      <c r="A58" s="408" t="s">
        <v>9443</v>
      </c>
      <c r="B58" s="408" t="s">
        <v>9444</v>
      </c>
      <c r="C58" s="409" t="s">
        <v>57</v>
      </c>
      <c r="D58" s="411" t="s">
        <v>9318</v>
      </c>
    </row>
    <row r="59" spans="1:32" x14ac:dyDescent="0.2">
      <c r="A59" s="405" t="s">
        <v>9417</v>
      </c>
      <c r="B59" s="405" t="s">
        <v>9437</v>
      </c>
      <c r="C59" s="410" t="s">
        <v>8264</v>
      </c>
      <c r="D59" s="412">
        <v>318.60000808316795</v>
      </c>
      <c r="AF59" s="406"/>
    </row>
    <row r="60" spans="1:32" x14ac:dyDescent="0.2">
      <c r="A60" s="405" t="s">
        <v>9417</v>
      </c>
      <c r="B60" s="405" t="s">
        <v>9437</v>
      </c>
      <c r="C60" s="407" t="s">
        <v>395</v>
      </c>
      <c r="D60" s="6">
        <v>29.787610314190452</v>
      </c>
      <c r="AC60" s="406"/>
      <c r="AD60" s="406"/>
      <c r="AE60" s="406"/>
    </row>
    <row r="61" spans="1:32" x14ac:dyDescent="0.2">
      <c r="A61" s="405" t="s">
        <v>9417</v>
      </c>
      <c r="B61" s="405" t="s">
        <v>9438</v>
      </c>
      <c r="C61" s="407" t="s">
        <v>83</v>
      </c>
      <c r="D61" s="6">
        <v>17.69998656078711</v>
      </c>
      <c r="AC61" s="406"/>
      <c r="AD61" s="406"/>
      <c r="AE61" s="406"/>
    </row>
    <row r="62" spans="1:32" x14ac:dyDescent="0.2">
      <c r="A62" s="405" t="s">
        <v>9417</v>
      </c>
      <c r="B62" s="405" t="s">
        <v>9439</v>
      </c>
      <c r="C62" s="407" t="s">
        <v>397</v>
      </c>
      <c r="D62" s="6">
        <v>25.697975858131795</v>
      </c>
      <c r="AC62" s="406"/>
      <c r="AD62" s="406"/>
      <c r="AE62" s="406"/>
    </row>
    <row r="63" spans="1:32" x14ac:dyDescent="0.2">
      <c r="A63" s="405" t="s">
        <v>9417</v>
      </c>
      <c r="B63" s="405" t="s">
        <v>9439</v>
      </c>
      <c r="C63" s="407" t="s">
        <v>83</v>
      </c>
      <c r="D63" s="6">
        <v>6.0001033029463731</v>
      </c>
      <c r="AC63" s="406"/>
      <c r="AD63" s="406"/>
      <c r="AE63" s="406"/>
    </row>
    <row r="64" spans="1:32" x14ac:dyDescent="0.2">
      <c r="A64" s="407" t="s">
        <v>9417</v>
      </c>
      <c r="B64" s="407" t="s">
        <v>9439</v>
      </c>
      <c r="C64" s="407" t="s">
        <v>8355</v>
      </c>
      <c r="D64" s="6">
        <v>28.978615063449404</v>
      </c>
      <c r="AC64" s="406"/>
      <c r="AD64" s="406"/>
      <c r="AE64" s="406"/>
    </row>
    <row r="65" spans="1:4" x14ac:dyDescent="0.2">
      <c r="A65" s="407" t="s">
        <v>9417</v>
      </c>
      <c r="B65" s="407" t="s">
        <v>9440</v>
      </c>
      <c r="C65" s="407" t="s">
        <v>396</v>
      </c>
      <c r="D65" s="6">
        <v>0.7999767625315839</v>
      </c>
    </row>
    <row r="66" spans="1:4" x14ac:dyDescent="0.2">
      <c r="A66" s="407" t="s">
        <v>9417</v>
      </c>
      <c r="B66" s="407" t="s">
        <v>9440</v>
      </c>
      <c r="C66" s="407" t="s">
        <v>398</v>
      </c>
      <c r="D66" s="6">
        <v>0.40105508247654359</v>
      </c>
    </row>
    <row r="67" spans="1:4" x14ac:dyDescent="0.2">
      <c r="A67" s="407" t="s">
        <v>9417</v>
      </c>
      <c r="B67" s="407" t="s">
        <v>9441</v>
      </c>
      <c r="C67" s="407" t="s">
        <v>8355</v>
      </c>
      <c r="D67" s="6">
        <v>28.092027989107681</v>
      </c>
    </row>
    <row r="68" spans="1:4" x14ac:dyDescent="0.2">
      <c r="A68" s="407" t="s">
        <v>9417</v>
      </c>
      <c r="B68" s="407" t="s">
        <v>9430</v>
      </c>
      <c r="C68" s="407" t="s">
        <v>396</v>
      </c>
      <c r="D68" s="6">
        <v>24.18935112968078</v>
      </c>
    </row>
    <row r="69" spans="1:4" x14ac:dyDescent="0.2">
      <c r="A69" s="407" t="s">
        <v>9417</v>
      </c>
      <c r="B69" s="407" t="s">
        <v>9430</v>
      </c>
      <c r="C69" s="407" t="s">
        <v>83</v>
      </c>
      <c r="D69" s="6">
        <v>15.000000347034822</v>
      </c>
    </row>
    <row r="70" spans="1:4" x14ac:dyDescent="0.2">
      <c r="A70" s="407" t="s">
        <v>9417</v>
      </c>
      <c r="B70" s="407" t="s">
        <v>9430</v>
      </c>
      <c r="C70" s="407" t="s">
        <v>398</v>
      </c>
      <c r="D70" s="6">
        <v>1.8399959722713357</v>
      </c>
    </row>
    <row r="71" spans="1:4" x14ac:dyDescent="0.2">
      <c r="A71" s="410" t="s">
        <v>9417</v>
      </c>
      <c r="B71" s="410" t="s">
        <v>9430</v>
      </c>
      <c r="C71" s="410" t="s">
        <v>395</v>
      </c>
      <c r="D71" s="6">
        <v>6.9197686361661477</v>
      </c>
    </row>
    <row r="72" spans="1:4" x14ac:dyDescent="0.2">
      <c r="A72" s="410" t="s">
        <v>9417</v>
      </c>
      <c r="B72" s="410" t="s">
        <v>9431</v>
      </c>
      <c r="C72" s="410" t="s">
        <v>8355</v>
      </c>
      <c r="D72" s="6">
        <v>11.307014525252539</v>
      </c>
    </row>
    <row r="73" spans="1:4" x14ac:dyDescent="0.2">
      <c r="A73" s="410" t="s">
        <v>9417</v>
      </c>
      <c r="B73" s="410" t="s">
        <v>9431</v>
      </c>
      <c r="C73" s="410" t="s">
        <v>398</v>
      </c>
      <c r="D73" s="6">
        <v>48.858891304592639</v>
      </c>
    </row>
    <row r="74" spans="1:4" x14ac:dyDescent="0.2">
      <c r="A74" s="410" t="s">
        <v>9417</v>
      </c>
      <c r="B74" s="410" t="s">
        <v>9431</v>
      </c>
      <c r="C74" s="410" t="s">
        <v>395</v>
      </c>
      <c r="D74" s="6">
        <v>67.540861969534234</v>
      </c>
    </row>
    <row r="75" spans="1:4" x14ac:dyDescent="0.2">
      <c r="A75" s="410" t="s">
        <v>9417</v>
      </c>
      <c r="B75" s="410" t="s">
        <v>9432</v>
      </c>
      <c r="C75" s="410" t="s">
        <v>396</v>
      </c>
      <c r="D75" s="6">
        <v>1.0106737784867976</v>
      </c>
    </row>
    <row r="76" spans="1:4" x14ac:dyDescent="0.2">
      <c r="A76" s="410" t="s">
        <v>9417</v>
      </c>
      <c r="B76" s="410" t="s">
        <v>9432</v>
      </c>
      <c r="C76" s="410" t="s">
        <v>8355</v>
      </c>
      <c r="D76" s="6">
        <v>38.965743418755039</v>
      </c>
    </row>
    <row r="77" spans="1:4" x14ac:dyDescent="0.2">
      <c r="A77" s="410" t="s">
        <v>9417</v>
      </c>
      <c r="B77" s="410" t="s">
        <v>9432</v>
      </c>
      <c r="C77" s="410" t="s">
        <v>398</v>
      </c>
      <c r="D77" s="6">
        <v>9.5000069420362383</v>
      </c>
    </row>
    <row r="78" spans="1:4" x14ac:dyDescent="0.2">
      <c r="A78" s="410" t="s">
        <v>9417</v>
      </c>
      <c r="B78" s="410" t="s">
        <v>9432</v>
      </c>
      <c r="C78" s="410" t="s">
        <v>395</v>
      </c>
      <c r="D78" s="6">
        <v>4.0741548092171005</v>
      </c>
    </row>
    <row r="79" spans="1:4" x14ac:dyDescent="0.2">
      <c r="A79" s="410" t="s">
        <v>8145</v>
      </c>
      <c r="B79" s="410" t="s">
        <v>9437</v>
      </c>
      <c r="C79" s="410" t="s">
        <v>52</v>
      </c>
      <c r="D79" s="6">
        <v>54.034741245245549</v>
      </c>
    </row>
    <row r="80" spans="1:4" x14ac:dyDescent="0.2">
      <c r="A80" s="410" t="s">
        <v>8145</v>
      </c>
      <c r="B80" s="410" t="s">
        <v>9437</v>
      </c>
      <c r="C80" s="410" t="s">
        <v>8263</v>
      </c>
      <c r="D80" s="6">
        <v>37.414295732813834</v>
      </c>
    </row>
    <row r="81" spans="1:4" x14ac:dyDescent="0.2">
      <c r="A81" s="413" t="s">
        <v>8145</v>
      </c>
      <c r="B81" s="413" t="s">
        <v>9438</v>
      </c>
      <c r="C81" s="413" t="s">
        <v>54</v>
      </c>
      <c r="D81" s="6">
        <v>788.92005773213793</v>
      </c>
    </row>
    <row r="82" spans="1:4" x14ac:dyDescent="0.2">
      <c r="A82" s="413" t="s">
        <v>8145</v>
      </c>
      <c r="B82" s="413" t="s">
        <v>9441</v>
      </c>
      <c r="C82" s="413" t="s">
        <v>8355</v>
      </c>
      <c r="D82" s="6">
        <v>10.000054536625751</v>
      </c>
    </row>
    <row r="83" spans="1:4" x14ac:dyDescent="0.2">
      <c r="A83" s="414" t="s">
        <v>8145</v>
      </c>
      <c r="B83" s="414" t="s">
        <v>9441</v>
      </c>
      <c r="C83" s="414" t="s">
        <v>394</v>
      </c>
      <c r="D83" s="6">
        <v>2.897442619767832</v>
      </c>
    </row>
    <row r="84" spans="1:4" x14ac:dyDescent="0.2">
      <c r="A84" s="418" t="s">
        <v>8145</v>
      </c>
      <c r="B84" s="418" t="s">
        <v>9441</v>
      </c>
      <c r="C84" s="418" t="s">
        <v>8262</v>
      </c>
      <c r="D84" s="6">
        <v>1637.8432769102999</v>
      </c>
    </row>
    <row r="85" spans="1:4" x14ac:dyDescent="0.2">
      <c r="A85" s="418" t="s">
        <v>8145</v>
      </c>
      <c r="B85" s="418" t="s">
        <v>9432</v>
      </c>
      <c r="C85" s="418" t="s">
        <v>9312</v>
      </c>
      <c r="D85" s="6">
        <v>56.431921514468513</v>
      </c>
    </row>
    <row r="86" spans="1:4" x14ac:dyDescent="0.2">
      <c r="A86" s="419" t="s">
        <v>8145</v>
      </c>
      <c r="B86" s="419" t="s">
        <v>9432</v>
      </c>
      <c r="C86" s="419" t="s">
        <v>394</v>
      </c>
      <c r="D86" s="6">
        <v>42.471145518566381</v>
      </c>
    </row>
    <row r="87" spans="1:4" x14ac:dyDescent="0.2">
      <c r="A87" s="419" t="s">
        <v>8145</v>
      </c>
      <c r="B87" s="419" t="s">
        <v>8144</v>
      </c>
      <c r="C87" s="419" t="s">
        <v>9312</v>
      </c>
      <c r="D87" s="6">
        <v>151.37082451607671</v>
      </c>
    </row>
    <row r="88" spans="1:4" x14ac:dyDescent="0.2">
      <c r="A88" s="419" t="s">
        <v>8145</v>
      </c>
      <c r="B88" s="419" t="s">
        <v>9434</v>
      </c>
      <c r="C88" s="419" t="s">
        <v>8354</v>
      </c>
      <c r="D88" s="6">
        <v>9.5250317906422932</v>
      </c>
    </row>
    <row r="89" spans="1:4" x14ac:dyDescent="0.2">
      <c r="A89" s="419" t="s">
        <v>8145</v>
      </c>
      <c r="B89" s="419" t="s">
        <v>9434</v>
      </c>
      <c r="C89" s="419" t="s">
        <v>8356</v>
      </c>
      <c r="D89" s="6">
        <v>1.0000661643648523</v>
      </c>
    </row>
    <row r="90" spans="1:4" x14ac:dyDescent="0.2">
      <c r="A90" s="419" t="s">
        <v>9437</v>
      </c>
      <c r="B90" s="419" t="s">
        <v>9440</v>
      </c>
      <c r="C90" s="419" t="s">
        <v>52</v>
      </c>
      <c r="D90" s="6">
        <v>1.5907943067232404</v>
      </c>
    </row>
    <row r="91" spans="1:4" x14ac:dyDescent="0.2">
      <c r="A91" s="419" t="s">
        <v>9437</v>
      </c>
      <c r="B91" s="419" t="s">
        <v>9442</v>
      </c>
      <c r="C91" s="419" t="s">
        <v>52</v>
      </c>
      <c r="D91" s="6">
        <v>0.3095181647735904</v>
      </c>
    </row>
    <row r="92" spans="1:4" x14ac:dyDescent="0.2">
      <c r="A92" s="419" t="s">
        <v>9437</v>
      </c>
      <c r="B92" s="419" t="s">
        <v>9441</v>
      </c>
      <c r="C92" s="419" t="s">
        <v>52</v>
      </c>
      <c r="D92" s="6">
        <v>8.3755250478004157</v>
      </c>
    </row>
    <row r="93" spans="1:4" x14ac:dyDescent="0.2">
      <c r="A93" s="419" t="s">
        <v>9437</v>
      </c>
      <c r="B93" s="419" t="s">
        <v>9436</v>
      </c>
      <c r="C93" s="419" t="s">
        <v>9436</v>
      </c>
      <c r="D93" s="6">
        <v>91.419413036978568</v>
      </c>
    </row>
    <row r="94" spans="1:4" x14ac:dyDescent="0.2">
      <c r="A94" s="419" t="s">
        <v>9437</v>
      </c>
      <c r="B94" s="419" t="s">
        <v>9430</v>
      </c>
      <c r="C94" s="419" t="s">
        <v>52</v>
      </c>
      <c r="D94" s="6">
        <v>43.44617120935375</v>
      </c>
    </row>
    <row r="95" spans="1:4" x14ac:dyDescent="0.2">
      <c r="A95" s="419" t="s">
        <v>9437</v>
      </c>
      <c r="B95" s="419" t="s">
        <v>9431</v>
      </c>
      <c r="C95" s="419" t="s">
        <v>52</v>
      </c>
      <c r="D95" s="6">
        <v>152.33088587090214</v>
      </c>
    </row>
    <row r="96" spans="1:4" x14ac:dyDescent="0.2">
      <c r="A96" s="419" t="s">
        <v>9437</v>
      </c>
      <c r="B96" s="419" t="s">
        <v>9432</v>
      </c>
      <c r="C96" s="419" t="s">
        <v>52</v>
      </c>
      <c r="D96" s="6">
        <v>159.43324105761957</v>
      </c>
    </row>
    <row r="97" spans="1:4" x14ac:dyDescent="0.2">
      <c r="A97" s="419" t="s">
        <v>9437</v>
      </c>
      <c r="B97" s="419" t="s">
        <v>9433</v>
      </c>
      <c r="C97" s="419" t="s">
        <v>52</v>
      </c>
      <c r="D97" s="6">
        <v>60.127335431741614</v>
      </c>
    </row>
    <row r="98" spans="1:4" x14ac:dyDescent="0.2">
      <c r="A98" s="419" t="s">
        <v>9437</v>
      </c>
      <c r="B98" s="419" t="s">
        <v>9435</v>
      </c>
      <c r="C98" s="419" t="s">
        <v>52</v>
      </c>
      <c r="D98" s="6">
        <v>24.642314467344399</v>
      </c>
    </row>
    <row r="99" spans="1:4" x14ac:dyDescent="0.2">
      <c r="A99" s="419" t="s">
        <v>9438</v>
      </c>
      <c r="B99" s="419" t="s">
        <v>9437</v>
      </c>
      <c r="C99" s="419" t="s">
        <v>54</v>
      </c>
      <c r="D99" s="6">
        <v>96.54940017561303</v>
      </c>
    </row>
    <row r="100" spans="1:4" x14ac:dyDescent="0.2">
      <c r="A100" s="419" t="s">
        <v>9438</v>
      </c>
      <c r="B100" s="419" t="s">
        <v>9440</v>
      </c>
      <c r="C100" s="419" t="s">
        <v>54</v>
      </c>
      <c r="D100" s="6">
        <v>33.028009005428444</v>
      </c>
    </row>
    <row r="101" spans="1:4" x14ac:dyDescent="0.2">
      <c r="A101" s="419" t="s">
        <v>9438</v>
      </c>
      <c r="B101" s="419" t="s">
        <v>9442</v>
      </c>
      <c r="C101" s="419" t="s">
        <v>54</v>
      </c>
      <c r="D101" s="6">
        <v>78.453321159630235</v>
      </c>
    </row>
    <row r="102" spans="1:4" x14ac:dyDescent="0.2">
      <c r="A102" s="419" t="s">
        <v>9438</v>
      </c>
      <c r="B102" s="419" t="s">
        <v>9441</v>
      </c>
      <c r="C102" s="419" t="s">
        <v>54</v>
      </c>
      <c r="D102" s="6">
        <v>11.052276479774314</v>
      </c>
    </row>
    <row r="103" spans="1:4" x14ac:dyDescent="0.2">
      <c r="A103" s="419" t="s">
        <v>9438</v>
      </c>
      <c r="B103" s="419" t="s">
        <v>9441</v>
      </c>
      <c r="C103" s="419" t="s">
        <v>83</v>
      </c>
      <c r="D103" s="6">
        <v>8.8027898107013999E-5</v>
      </c>
    </row>
    <row r="104" spans="1:4" x14ac:dyDescent="0.2">
      <c r="A104" s="419" t="s">
        <v>9438</v>
      </c>
      <c r="B104" s="419" t="s">
        <v>9430</v>
      </c>
      <c r="C104" s="419" t="s">
        <v>54</v>
      </c>
      <c r="D104" s="6">
        <v>5.0027179058413678</v>
      </c>
    </row>
    <row r="105" spans="1:4" x14ac:dyDescent="0.2">
      <c r="A105" s="419" t="s">
        <v>9438</v>
      </c>
      <c r="B105" s="419" t="s">
        <v>9431</v>
      </c>
      <c r="C105" s="419" t="s">
        <v>54</v>
      </c>
      <c r="D105" s="6">
        <v>290.51991561071412</v>
      </c>
    </row>
    <row r="106" spans="1:4" x14ac:dyDescent="0.2">
      <c r="A106" s="419" t="s">
        <v>9438</v>
      </c>
      <c r="B106" s="419" t="s">
        <v>9432</v>
      </c>
      <c r="C106" s="419" t="s">
        <v>54</v>
      </c>
      <c r="D106" s="6">
        <v>92.101627970006334</v>
      </c>
    </row>
    <row r="107" spans="1:4" x14ac:dyDescent="0.2">
      <c r="A107" s="419" t="s">
        <v>9438</v>
      </c>
      <c r="B107" s="419" t="s">
        <v>9432</v>
      </c>
      <c r="C107" s="419" t="s">
        <v>83</v>
      </c>
      <c r="D107" s="6">
        <v>17.699984374090953</v>
      </c>
    </row>
    <row r="108" spans="1:4" x14ac:dyDescent="0.2">
      <c r="A108" s="419" t="s">
        <v>9438</v>
      </c>
      <c r="B108" s="419" t="s">
        <v>8144</v>
      </c>
      <c r="C108" s="419" t="s">
        <v>54</v>
      </c>
      <c r="D108" s="6">
        <v>56.481311273923026</v>
      </c>
    </row>
    <row r="109" spans="1:4" x14ac:dyDescent="0.2">
      <c r="A109" s="419" t="s">
        <v>9438</v>
      </c>
      <c r="B109" s="419" t="s">
        <v>9433</v>
      </c>
      <c r="C109" s="419" t="s">
        <v>54</v>
      </c>
      <c r="D109" s="6">
        <v>2.4315968059987485</v>
      </c>
    </row>
    <row r="110" spans="1:4" x14ac:dyDescent="0.2">
      <c r="A110" s="419" t="s">
        <v>9438</v>
      </c>
      <c r="B110" s="419" t="s">
        <v>9434</v>
      </c>
      <c r="C110" s="419" t="s">
        <v>54</v>
      </c>
      <c r="D110" s="6">
        <v>123.29985817783925</v>
      </c>
    </row>
    <row r="111" spans="1:4" x14ac:dyDescent="0.2">
      <c r="A111" s="419" t="s">
        <v>9439</v>
      </c>
      <c r="B111" s="419" t="s">
        <v>9437</v>
      </c>
      <c r="C111" s="419" t="s">
        <v>52</v>
      </c>
      <c r="D111" s="6">
        <v>5.2889741576114577</v>
      </c>
    </row>
    <row r="112" spans="1:4" x14ac:dyDescent="0.2">
      <c r="A112" s="419" t="s">
        <v>9439</v>
      </c>
      <c r="B112" s="419" t="s">
        <v>9440</v>
      </c>
      <c r="C112" s="419" t="s">
        <v>480</v>
      </c>
      <c r="D112" s="6">
        <v>5.9329320134053027</v>
      </c>
    </row>
    <row r="113" spans="1:4" x14ac:dyDescent="0.2">
      <c r="A113" s="419" t="s">
        <v>9439</v>
      </c>
      <c r="B113" s="419" t="s">
        <v>9436</v>
      </c>
      <c r="C113" s="419" t="s">
        <v>9436</v>
      </c>
      <c r="D113" s="6">
        <v>49.600548893645453</v>
      </c>
    </row>
    <row r="114" spans="1:4" x14ac:dyDescent="0.2">
      <c r="A114" s="419" t="s">
        <v>9440</v>
      </c>
      <c r="B114" s="419" t="s">
        <v>9436</v>
      </c>
      <c r="C114" s="419" t="s">
        <v>9436</v>
      </c>
      <c r="D114" s="6">
        <v>12.119538804065737</v>
      </c>
    </row>
    <row r="115" spans="1:4" x14ac:dyDescent="0.2">
      <c r="A115" s="419" t="s">
        <v>9440</v>
      </c>
      <c r="B115" s="419" t="s">
        <v>9431</v>
      </c>
      <c r="C115" s="419" t="s">
        <v>480</v>
      </c>
      <c r="D115" s="6">
        <v>31.778021733150617</v>
      </c>
    </row>
    <row r="116" spans="1:4" x14ac:dyDescent="0.2">
      <c r="A116" s="419" t="s">
        <v>9442</v>
      </c>
      <c r="B116" s="419" t="s">
        <v>9441</v>
      </c>
      <c r="C116" s="419" t="s">
        <v>55</v>
      </c>
      <c r="D116" s="6">
        <v>60.954967581141098</v>
      </c>
    </row>
    <row r="117" spans="1:4" x14ac:dyDescent="0.2">
      <c r="A117" s="419" t="s">
        <v>9442</v>
      </c>
      <c r="B117" s="419" t="s">
        <v>9436</v>
      </c>
      <c r="C117" s="419" t="s">
        <v>9436</v>
      </c>
      <c r="D117" s="6">
        <v>20.413125343131497</v>
      </c>
    </row>
    <row r="118" spans="1:4" x14ac:dyDescent="0.2">
      <c r="A118" s="419" t="s">
        <v>9442</v>
      </c>
      <c r="B118" s="419" t="s">
        <v>9432</v>
      </c>
      <c r="C118" s="419" t="s">
        <v>55</v>
      </c>
      <c r="D118" s="6">
        <v>-3.1624541355216937</v>
      </c>
    </row>
    <row r="119" spans="1:4" x14ac:dyDescent="0.2">
      <c r="A119" s="419" t="s">
        <v>9442</v>
      </c>
      <c r="B119" s="419" t="s">
        <v>8144</v>
      </c>
      <c r="C119" s="419" t="s">
        <v>55</v>
      </c>
      <c r="D119" s="6">
        <v>0.53160659525327747</v>
      </c>
    </row>
    <row r="120" spans="1:4" x14ac:dyDescent="0.2">
      <c r="A120" s="419" t="s">
        <v>9441</v>
      </c>
      <c r="B120" s="419" t="s">
        <v>9440</v>
      </c>
      <c r="C120" s="419" t="s">
        <v>480</v>
      </c>
      <c r="D120" s="6">
        <v>2.1779465825066637</v>
      </c>
    </row>
    <row r="121" spans="1:4" x14ac:dyDescent="0.2">
      <c r="A121" s="419" t="s">
        <v>9441</v>
      </c>
      <c r="B121" s="419" t="s">
        <v>9436</v>
      </c>
      <c r="C121" s="419" t="s">
        <v>9436</v>
      </c>
      <c r="D121" s="6">
        <v>143.73351901178452</v>
      </c>
    </row>
    <row r="122" spans="1:4" x14ac:dyDescent="0.2">
      <c r="A122" s="419" t="s">
        <v>9441</v>
      </c>
      <c r="B122" s="419" t="s">
        <v>9431</v>
      </c>
      <c r="C122" s="419" t="s">
        <v>9312</v>
      </c>
      <c r="D122" s="6">
        <v>0.87095577988753559</v>
      </c>
    </row>
    <row r="123" spans="1:4" x14ac:dyDescent="0.2">
      <c r="A123" s="419" t="s">
        <v>9441</v>
      </c>
      <c r="B123" s="419" t="s">
        <v>9432</v>
      </c>
      <c r="C123" s="419" t="s">
        <v>9312</v>
      </c>
      <c r="D123" s="6">
        <v>108.75535423591538</v>
      </c>
    </row>
    <row r="124" spans="1:4" x14ac:dyDescent="0.2">
      <c r="A124" s="419" t="s">
        <v>9441</v>
      </c>
      <c r="B124" s="419" t="s">
        <v>8144</v>
      </c>
      <c r="C124" s="419" t="s">
        <v>9312</v>
      </c>
      <c r="D124" s="6">
        <v>279.59829478644633</v>
      </c>
    </row>
    <row r="125" spans="1:4" x14ac:dyDescent="0.2">
      <c r="A125" s="419" t="s">
        <v>9441</v>
      </c>
      <c r="B125" s="419" t="s">
        <v>8144</v>
      </c>
      <c r="C125" s="419" t="s">
        <v>8354</v>
      </c>
      <c r="D125" s="6">
        <v>3.9858880216226948</v>
      </c>
    </row>
    <row r="126" spans="1:4" x14ac:dyDescent="0.2">
      <c r="A126" s="419" t="s">
        <v>9441</v>
      </c>
      <c r="B126" s="419" t="s">
        <v>8144</v>
      </c>
      <c r="C126" s="419" t="s">
        <v>8356</v>
      </c>
      <c r="D126" s="6">
        <v>0.37055276739188692</v>
      </c>
    </row>
    <row r="127" spans="1:4" x14ac:dyDescent="0.2">
      <c r="A127" s="419" t="s">
        <v>9441</v>
      </c>
      <c r="B127" s="419" t="s">
        <v>9433</v>
      </c>
      <c r="C127" s="419" t="s">
        <v>9312</v>
      </c>
      <c r="D127" s="6">
        <v>311.3339285295142</v>
      </c>
    </row>
    <row r="128" spans="1:4" x14ac:dyDescent="0.2">
      <c r="A128" s="419" t="s">
        <v>9441</v>
      </c>
      <c r="B128" s="419" t="s">
        <v>9433</v>
      </c>
      <c r="C128" s="419" t="s">
        <v>8354</v>
      </c>
      <c r="D128" s="6">
        <v>9.1790532093896466</v>
      </c>
    </row>
    <row r="129" spans="1:4" x14ac:dyDescent="0.2">
      <c r="A129" s="419" t="s">
        <v>9441</v>
      </c>
      <c r="B129" s="419" t="s">
        <v>9434</v>
      </c>
      <c r="C129" s="419" t="s">
        <v>9312</v>
      </c>
      <c r="D129" s="6">
        <v>408.18615929806253</v>
      </c>
    </row>
    <row r="130" spans="1:4" x14ac:dyDescent="0.2">
      <c r="A130" s="419" t="s">
        <v>9441</v>
      </c>
      <c r="B130" s="419" t="s">
        <v>9434</v>
      </c>
      <c r="C130" s="419" t="s">
        <v>8354</v>
      </c>
      <c r="D130" s="6">
        <v>12.471567550340451</v>
      </c>
    </row>
    <row r="131" spans="1:4" x14ac:dyDescent="0.2">
      <c r="A131" s="419" t="s">
        <v>9441</v>
      </c>
      <c r="B131" s="419" t="s">
        <v>9434</v>
      </c>
      <c r="C131" s="419" t="s">
        <v>8356</v>
      </c>
      <c r="D131" s="6">
        <v>-0.60264166819039577</v>
      </c>
    </row>
    <row r="132" spans="1:4" x14ac:dyDescent="0.2">
      <c r="A132" s="419" t="s">
        <v>9441</v>
      </c>
      <c r="B132" s="419" t="s">
        <v>9435</v>
      </c>
      <c r="C132" s="419" t="s">
        <v>9312</v>
      </c>
      <c r="D132" s="6">
        <v>479.06803305963518</v>
      </c>
    </row>
    <row r="133" spans="1:4" x14ac:dyDescent="0.2">
      <c r="A133" s="419"/>
      <c r="B133" s="419"/>
      <c r="C133" s="419"/>
    </row>
    <row r="134" spans="1:4" x14ac:dyDescent="0.2">
      <c r="A134" s="419"/>
      <c r="B134" s="419"/>
      <c r="C134" s="419"/>
    </row>
    <row r="135" spans="1:4" x14ac:dyDescent="0.2">
      <c r="A135" s="419"/>
      <c r="B135" s="419"/>
      <c r="C135" s="419"/>
    </row>
    <row r="136" spans="1:4" x14ac:dyDescent="0.2">
      <c r="A136" s="419"/>
      <c r="B136" s="419"/>
      <c r="C136" s="419"/>
    </row>
    <row r="137" spans="1:4" x14ac:dyDescent="0.2">
      <c r="A137" s="419"/>
      <c r="B137" s="419"/>
      <c r="C137" s="419"/>
    </row>
    <row r="138" spans="1:4" x14ac:dyDescent="0.2">
      <c r="A138" s="419"/>
      <c r="B138" s="419"/>
      <c r="C138" s="419"/>
    </row>
    <row r="139" spans="1:4" x14ac:dyDescent="0.2">
      <c r="A139" s="419"/>
      <c r="B139" s="419"/>
      <c r="C139" s="419"/>
    </row>
    <row r="140" spans="1:4" x14ac:dyDescent="0.2">
      <c r="A140" s="419"/>
      <c r="B140" s="419"/>
      <c r="C140" s="419"/>
    </row>
    <row r="141" spans="1:4" x14ac:dyDescent="0.2">
      <c r="A141" s="419"/>
      <c r="B141" s="419"/>
      <c r="C141" s="419"/>
    </row>
    <row r="142" spans="1:4" x14ac:dyDescent="0.2">
      <c r="A142" s="420"/>
      <c r="B142" s="420"/>
      <c r="C142" s="420"/>
    </row>
    <row r="143" spans="1:4" x14ac:dyDescent="0.2">
      <c r="A143" s="420"/>
      <c r="B143" s="420"/>
      <c r="C143" s="420"/>
    </row>
    <row r="144" spans="1:4" x14ac:dyDescent="0.2">
      <c r="A144" s="420"/>
      <c r="B144" s="420"/>
      <c r="C144" s="420"/>
    </row>
    <row r="145" spans="1:3" x14ac:dyDescent="0.2">
      <c r="A145" s="420"/>
      <c r="B145" s="420"/>
      <c r="C145" s="420"/>
    </row>
    <row r="146" spans="1:3" x14ac:dyDescent="0.2">
      <c r="A146" s="420"/>
      <c r="B146" s="420"/>
      <c r="C146" s="420"/>
    </row>
    <row r="147" spans="1:3" x14ac:dyDescent="0.2">
      <c r="A147" s="420"/>
      <c r="B147" s="420"/>
      <c r="C147" s="420"/>
    </row>
    <row r="148" spans="1:3" x14ac:dyDescent="0.2">
      <c r="A148" s="420"/>
      <c r="B148" s="420"/>
      <c r="C148" s="420"/>
    </row>
  </sheetData>
  <mergeCells count="3">
    <mergeCell ref="D10:O10"/>
    <mergeCell ref="B10:C10"/>
    <mergeCell ref="P10:V10"/>
  </mergeCells>
  <conditionalFormatting sqref="B12:U31">
    <cfRule type="cellIs" dxfId="3" priority="2" operator="lessThan">
      <formula>-0.01</formula>
    </cfRule>
  </conditionalFormatting>
  <conditionalFormatting sqref="B12:V31">
    <cfRule type="cellIs" dxfId="2" priority="1" operator="lessThan">
      <formula>-0.1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D9314-B1DB-44E9-B4CA-E1CE1CF0D2C6}">
  <sheetPr>
    <tabColor rgb="FF92D050"/>
  </sheetPr>
  <dimension ref="A1:AC58"/>
  <sheetViews>
    <sheetView workbookViewId="0">
      <selection activeCell="H7" sqref="H7:N7"/>
    </sheetView>
  </sheetViews>
  <sheetFormatPr baseColWidth="10" defaultColWidth="8.83203125" defaultRowHeight="15" x14ac:dyDescent="0.2"/>
  <cols>
    <col min="1" max="1" width="18" bestFit="1" customWidth="1"/>
    <col min="2" max="2" width="10.1640625" bestFit="1" customWidth="1"/>
    <col min="3" max="3" width="12.5" bestFit="1" customWidth="1"/>
    <col min="13" max="13" width="26.1640625" bestFit="1" customWidth="1"/>
    <col min="15" max="15" width="12" bestFit="1" customWidth="1"/>
    <col min="16" max="16" width="15.5" bestFit="1" customWidth="1"/>
    <col min="17" max="17" width="10.1640625" bestFit="1" customWidth="1"/>
    <col min="18" max="18" width="12.5" bestFit="1" customWidth="1"/>
    <col min="28" max="28" width="26.1640625" bestFit="1" customWidth="1"/>
  </cols>
  <sheetData>
    <row r="1" spans="1:29" x14ac:dyDescent="0.2">
      <c r="A1" s="3" t="s">
        <v>8390</v>
      </c>
      <c r="B1" s="3"/>
      <c r="C1" s="3"/>
      <c r="D1" s="3"/>
      <c r="P1" s="3" t="s">
        <v>8383</v>
      </c>
      <c r="Q1" s="3"/>
      <c r="R1" s="3"/>
      <c r="S1" s="3"/>
    </row>
    <row r="4" spans="1:29" x14ac:dyDescent="0.2">
      <c r="B4" s="253" t="s">
        <v>356</v>
      </c>
      <c r="C4" s="253" t="s">
        <v>359</v>
      </c>
      <c r="D4" s="253" t="s">
        <v>374</v>
      </c>
      <c r="E4" s="253" t="s">
        <v>363</v>
      </c>
      <c r="F4" s="253" t="s">
        <v>364</v>
      </c>
      <c r="G4" s="253" t="s">
        <v>370</v>
      </c>
      <c r="H4" s="253" t="s">
        <v>361</v>
      </c>
      <c r="I4" s="253" t="s">
        <v>362</v>
      </c>
      <c r="J4" s="253" t="s">
        <v>365</v>
      </c>
      <c r="K4" s="253" t="s">
        <v>366</v>
      </c>
      <c r="L4" s="253" t="s">
        <v>371</v>
      </c>
      <c r="M4" s="253" t="s">
        <v>367</v>
      </c>
      <c r="N4" s="253" t="s">
        <v>368</v>
      </c>
      <c r="Q4" s="253" t="s">
        <v>356</v>
      </c>
      <c r="R4" s="253" t="s">
        <v>359</v>
      </c>
      <c r="S4" s="253" t="s">
        <v>374</v>
      </c>
      <c r="T4" s="253" t="s">
        <v>363</v>
      </c>
      <c r="U4" s="253" t="s">
        <v>364</v>
      </c>
      <c r="V4" s="253" t="s">
        <v>370</v>
      </c>
      <c r="W4" s="253" t="s">
        <v>361</v>
      </c>
      <c r="X4" s="253" t="s">
        <v>362</v>
      </c>
      <c r="Y4" s="253" t="s">
        <v>365</v>
      </c>
      <c r="Z4" s="253" t="s">
        <v>366</v>
      </c>
      <c r="AA4" s="253" t="s">
        <v>371</v>
      </c>
      <c r="AB4" s="253" t="s">
        <v>367</v>
      </c>
      <c r="AC4" s="253" t="s">
        <v>368</v>
      </c>
    </row>
    <row r="5" spans="1:29" x14ac:dyDescent="0.2">
      <c r="A5" s="253" t="s">
        <v>480</v>
      </c>
      <c r="B5" s="305">
        <v>3.3330082125634104E-2</v>
      </c>
      <c r="C5" s="305">
        <v>22.678020733679343</v>
      </c>
      <c r="D5" s="305">
        <v>9.1000009994712716</v>
      </c>
      <c r="E5" s="425"/>
      <c r="F5" s="425"/>
      <c r="G5" s="425"/>
      <c r="H5" s="425"/>
      <c r="I5" s="425"/>
      <c r="J5" s="305">
        <v>0.65577304051692098</v>
      </c>
      <c r="K5" s="423">
        <v>1.0923898906660867E-6</v>
      </c>
      <c r="L5" s="425"/>
      <c r="M5" s="425"/>
      <c r="N5" s="425"/>
      <c r="O5" s="6"/>
      <c r="P5" s="253" t="s">
        <v>480</v>
      </c>
      <c r="Q5" s="254">
        <v>3.3330082125634104E-2</v>
      </c>
      <c r="R5" s="254">
        <v>22.678020733679343</v>
      </c>
      <c r="S5" s="254">
        <v>9.1000009994712716</v>
      </c>
      <c r="T5" s="425"/>
      <c r="U5" s="425"/>
      <c r="V5" s="425"/>
      <c r="W5" s="425"/>
      <c r="X5" s="425"/>
      <c r="Y5" s="272">
        <v>0.65577304051692098</v>
      </c>
      <c r="Z5" s="423">
        <v>1.0923898906660867E-6</v>
      </c>
      <c r="AA5" s="425"/>
      <c r="AB5" s="425"/>
      <c r="AC5" s="425"/>
    </row>
    <row r="6" spans="1:29" x14ac:dyDescent="0.2">
      <c r="A6" s="253" t="s">
        <v>55</v>
      </c>
      <c r="B6" s="425"/>
      <c r="C6" s="306">
        <v>3.153109873084931E-3</v>
      </c>
      <c r="D6" s="305">
        <v>6.8964236271264157E-4</v>
      </c>
      <c r="E6" s="305">
        <v>2.1746281948968663E-2</v>
      </c>
      <c r="F6" s="425"/>
      <c r="G6" s="425"/>
      <c r="H6" s="306">
        <v>1.2374592754656958E-4</v>
      </c>
      <c r="I6" s="319">
        <v>0.53160659525327747</v>
      </c>
      <c r="J6" s="305">
        <v>4.0857562294086691E-5</v>
      </c>
      <c r="K6" s="307">
        <v>3.7830235239302547E-5</v>
      </c>
      <c r="L6" s="306">
        <v>4.0670679300071531E-5</v>
      </c>
      <c r="M6" s="307">
        <v>4.1892811651878098E-5</v>
      </c>
      <c r="N6" s="307">
        <v>2.1125431145996527E-5</v>
      </c>
      <c r="O6" s="6"/>
      <c r="P6" s="253" t="s">
        <v>55</v>
      </c>
      <c r="Q6" s="425"/>
      <c r="R6" s="283">
        <v>3.153109873084931E-3</v>
      </c>
      <c r="S6" s="254">
        <v>6.8964236271264157E-4</v>
      </c>
      <c r="T6" s="254">
        <v>2.1746281948968663E-2</v>
      </c>
      <c r="U6" s="425"/>
      <c r="V6" s="425"/>
      <c r="W6" s="283">
        <v>1.2374592754656958E-4</v>
      </c>
      <c r="X6" s="425"/>
      <c r="Y6" s="284">
        <v>4.0857562294086691E-5</v>
      </c>
      <c r="Z6" s="284">
        <v>3.7830235239302547E-5</v>
      </c>
      <c r="AA6" s="283">
        <v>4.0670679300071531E-5</v>
      </c>
      <c r="AB6" s="284">
        <v>4.1892811651878098E-5</v>
      </c>
      <c r="AC6" s="284">
        <v>2.1125431145996527E-5</v>
      </c>
    </row>
    <row r="7" spans="1:29" x14ac:dyDescent="0.2">
      <c r="A7" s="253" t="s">
        <v>52</v>
      </c>
      <c r="B7" s="305">
        <v>50.365948478279009</v>
      </c>
      <c r="C7" s="305">
        <v>85.360599424509488</v>
      </c>
      <c r="D7" s="305">
        <v>134.5111484159269</v>
      </c>
      <c r="E7" s="305">
        <v>60.127326893150119</v>
      </c>
      <c r="F7" s="313">
        <v>8.5385914914395767E-6</v>
      </c>
      <c r="G7" s="425"/>
      <c r="H7" s="305">
        <v>50.574021857814664</v>
      </c>
      <c r="I7" s="305">
        <v>54.493649573973926</v>
      </c>
      <c r="J7" s="305">
        <v>5.0001101075516283</v>
      </c>
      <c r="K7" s="305">
        <v>11.607616966370085</v>
      </c>
      <c r="L7" s="305">
        <v>0.39757624712340833</v>
      </c>
      <c r="M7" s="305">
        <v>38.522415261832052</v>
      </c>
      <c r="N7" s="305">
        <v>6.1249999999999947</v>
      </c>
      <c r="O7" s="6"/>
      <c r="P7" s="253" t="s">
        <v>52</v>
      </c>
      <c r="Q7" s="254">
        <v>50.365948478279009</v>
      </c>
      <c r="R7" s="254">
        <v>85.360599424509488</v>
      </c>
      <c r="S7" s="254">
        <v>134.5111484159269</v>
      </c>
      <c r="T7" s="254">
        <v>60.127326893150119</v>
      </c>
      <c r="U7" s="313">
        <v>8.5385914914395767E-6</v>
      </c>
      <c r="V7" s="425"/>
      <c r="W7" s="254">
        <v>50.574021857814664</v>
      </c>
      <c r="X7" s="254">
        <v>54.493649573973926</v>
      </c>
      <c r="Y7" s="254">
        <v>5.0001101075516283</v>
      </c>
      <c r="Z7" s="254">
        <v>11.607616966370085</v>
      </c>
      <c r="AA7" s="254">
        <v>0.39757624712340833</v>
      </c>
      <c r="AB7" s="254">
        <v>38.522415261832052</v>
      </c>
      <c r="AC7" s="254">
        <v>6.1249999999999947</v>
      </c>
    </row>
    <row r="8" spans="1:29" x14ac:dyDescent="0.2">
      <c r="A8" s="253" t="s">
        <v>397</v>
      </c>
      <c r="B8" s="425"/>
      <c r="C8" s="425"/>
      <c r="D8" s="425"/>
      <c r="E8" s="425"/>
      <c r="F8" s="425"/>
      <c r="G8" s="425"/>
      <c r="H8" s="425"/>
      <c r="I8" s="305">
        <v>2.6912664577646545E-5</v>
      </c>
      <c r="J8" s="425"/>
      <c r="K8" s="425"/>
      <c r="L8" s="425"/>
      <c r="M8" s="425"/>
      <c r="N8" s="425"/>
      <c r="O8" s="6"/>
      <c r="P8" s="253" t="s">
        <v>397</v>
      </c>
      <c r="Q8" s="425"/>
      <c r="R8" s="425"/>
      <c r="S8" s="425"/>
      <c r="T8" s="425"/>
      <c r="U8" s="425"/>
      <c r="V8" s="425"/>
      <c r="W8" s="425"/>
      <c r="X8" s="254">
        <v>2.6912664577646545E-5</v>
      </c>
      <c r="Y8" s="425"/>
      <c r="Z8" s="425"/>
      <c r="AA8" s="425"/>
      <c r="AB8" s="425"/>
      <c r="AC8" s="425"/>
    </row>
    <row r="9" spans="1:29" x14ac:dyDescent="0.2">
      <c r="A9" s="253" t="s">
        <v>54</v>
      </c>
      <c r="B9" s="403">
        <v>5.0027081169603251</v>
      </c>
      <c r="C9" s="317">
        <v>224.80050434928853</v>
      </c>
      <c r="D9" s="318">
        <v>65.719411261425577</v>
      </c>
      <c r="E9" s="305">
        <v>2.4315967205471773</v>
      </c>
      <c r="F9" s="425"/>
      <c r="G9" s="305">
        <v>123.29985817783925</v>
      </c>
      <c r="H9" s="305">
        <v>35.36766135203424</v>
      </c>
      <c r="I9" s="305">
        <v>12.456068107445118</v>
      </c>
      <c r="J9" s="313">
        <v>59.829775498577696</v>
      </c>
      <c r="K9" s="305">
        <v>32.192581405638158</v>
      </c>
      <c r="L9" s="305">
        <v>0.62987161351079313</v>
      </c>
      <c r="M9" s="396">
        <v>4.508506614122691</v>
      </c>
      <c r="N9" s="305">
        <v>3.6720092513789042E-3</v>
      </c>
      <c r="O9" s="6"/>
      <c r="P9" s="253" t="s">
        <v>54</v>
      </c>
      <c r="Q9" s="254">
        <v>5.0027081169603251</v>
      </c>
      <c r="R9" s="254">
        <v>224.80050434928853</v>
      </c>
      <c r="S9" s="254">
        <v>65.719411261425577</v>
      </c>
      <c r="T9" s="254">
        <v>2.4315967205471773</v>
      </c>
      <c r="U9" s="425"/>
      <c r="V9" s="425"/>
      <c r="W9" s="254">
        <v>35.36766135203424</v>
      </c>
      <c r="X9" s="254">
        <v>3.5780421294015241</v>
      </c>
      <c r="Y9" s="313">
        <v>12.226490202698265</v>
      </c>
      <c r="Z9" s="254">
        <v>32.192581405638158</v>
      </c>
      <c r="AA9" s="254">
        <v>0.62987161351079313</v>
      </c>
      <c r="AB9" s="254">
        <v>4.508506614122691</v>
      </c>
      <c r="AC9" s="254">
        <v>3.6720092513789042E-3</v>
      </c>
    </row>
    <row r="10" spans="1:29" x14ac:dyDescent="0.2">
      <c r="A10" s="253" t="s">
        <v>396</v>
      </c>
      <c r="B10" s="305">
        <v>24.18935112968078</v>
      </c>
      <c r="C10" s="425"/>
      <c r="D10" s="425"/>
      <c r="E10" s="425"/>
      <c r="F10" s="425"/>
      <c r="G10" s="425"/>
      <c r="H10" s="305">
        <v>7.9940328604524227E-2</v>
      </c>
      <c r="I10" s="305">
        <v>3.6348303416944587E-4</v>
      </c>
      <c r="J10" s="425"/>
      <c r="K10" s="425"/>
      <c r="L10" s="425"/>
      <c r="M10" s="305">
        <v>0.93036996684810391</v>
      </c>
      <c r="N10" s="425"/>
      <c r="O10" s="6"/>
      <c r="P10" s="253" t="s">
        <v>396</v>
      </c>
      <c r="Q10" s="254">
        <v>24.18935112968078</v>
      </c>
      <c r="R10" s="425"/>
      <c r="S10" s="425"/>
      <c r="T10" s="425"/>
      <c r="U10" s="425"/>
      <c r="V10" s="425"/>
      <c r="W10" s="254">
        <v>7.9940328604524227E-2</v>
      </c>
      <c r="X10" s="254">
        <v>3.6348303416944587E-4</v>
      </c>
      <c r="Y10" s="425"/>
      <c r="Z10" s="425"/>
      <c r="AA10" s="425"/>
      <c r="AB10" s="254">
        <v>0.93036996684810391</v>
      </c>
      <c r="AC10" s="425"/>
    </row>
    <row r="11" spans="1:29" x14ac:dyDescent="0.2">
      <c r="A11" s="253" t="s">
        <v>8286</v>
      </c>
      <c r="B11" s="425"/>
      <c r="C11" s="425"/>
      <c r="D11" s="425"/>
      <c r="E11" s="425"/>
      <c r="F11" s="425"/>
      <c r="G11" s="425"/>
      <c r="H11" s="425"/>
      <c r="I11" s="425"/>
      <c r="J11" s="313">
        <v>0.1000426268282993</v>
      </c>
      <c r="K11" s="425"/>
      <c r="L11" s="425"/>
      <c r="M11" s="425"/>
      <c r="N11" s="425"/>
      <c r="O11" s="6"/>
      <c r="P11" s="253" t="s">
        <v>8354</v>
      </c>
      <c r="Q11" s="425"/>
      <c r="R11" s="425"/>
      <c r="S11" s="425"/>
      <c r="T11" s="280">
        <v>8.711401090430007</v>
      </c>
      <c r="U11" s="254">
        <v>0.46765211895963898</v>
      </c>
      <c r="V11" s="254">
        <v>5.4596806475801429</v>
      </c>
      <c r="W11" s="401">
        <v>5.1565099572835305E-4</v>
      </c>
      <c r="X11" s="425"/>
      <c r="Y11" s="425"/>
      <c r="Z11" s="423">
        <v>1.4742094578745156E-3</v>
      </c>
      <c r="AA11" s="425"/>
      <c r="AB11" s="425"/>
      <c r="AC11" s="425"/>
    </row>
    <row r="12" spans="1:29" x14ac:dyDescent="0.2">
      <c r="A12" s="253" t="s">
        <v>8354</v>
      </c>
      <c r="B12" s="425"/>
      <c r="C12" s="425"/>
      <c r="D12" s="425"/>
      <c r="E12" s="313">
        <v>8.9696350329940042</v>
      </c>
      <c r="F12" s="313">
        <v>0.46765211895963898</v>
      </c>
      <c r="G12" s="313">
        <v>21.996599340982744</v>
      </c>
      <c r="H12" s="313">
        <v>0.45215496636021363</v>
      </c>
      <c r="I12" s="313">
        <v>3.2910086839010213</v>
      </c>
      <c r="J12" s="425"/>
      <c r="K12" s="423">
        <v>1.4742094578745156E-3</v>
      </c>
      <c r="L12" s="425"/>
      <c r="M12" s="425"/>
      <c r="N12" s="425"/>
      <c r="O12" s="6"/>
      <c r="P12" s="253" t="s">
        <v>83</v>
      </c>
      <c r="Q12" s="254">
        <v>15.000000347034822</v>
      </c>
      <c r="R12" s="255">
        <v>7.0579572999196664E-5</v>
      </c>
      <c r="S12" s="255">
        <v>2.7043929339175954E-4</v>
      </c>
      <c r="T12" s="425"/>
      <c r="U12" s="425"/>
      <c r="V12" s="425"/>
      <c r="W12" s="425"/>
      <c r="X12" s="423">
        <v>1.7430491160788422E-4</v>
      </c>
      <c r="Y12" s="425"/>
      <c r="Z12" s="425"/>
      <c r="AA12" s="425"/>
      <c r="AB12" s="254">
        <v>17.699810069179346</v>
      </c>
      <c r="AC12" s="425"/>
    </row>
    <row r="13" spans="1:29" x14ac:dyDescent="0.2">
      <c r="A13" s="253" t="s">
        <v>83</v>
      </c>
      <c r="B13" s="313">
        <v>15.000000347034822</v>
      </c>
      <c r="C13" s="312">
        <v>7.0579572999196664E-5</v>
      </c>
      <c r="D13" s="313">
        <v>2.7043929339175954E-4</v>
      </c>
      <c r="E13" s="425"/>
      <c r="F13" s="425"/>
      <c r="G13" s="425"/>
      <c r="H13" s="425"/>
      <c r="I13" s="423">
        <v>1.7430491160788422E-4</v>
      </c>
      <c r="J13" s="425"/>
      <c r="K13" s="425"/>
      <c r="L13" s="425"/>
      <c r="M13" s="313">
        <v>17.699810069179346</v>
      </c>
      <c r="N13" s="425"/>
      <c r="O13" s="6"/>
      <c r="P13" s="253" t="s">
        <v>8355</v>
      </c>
      <c r="Q13" s="425"/>
      <c r="R13" s="312">
        <v>11.305710595325193</v>
      </c>
      <c r="S13" s="313">
        <v>1.3039299273451409E-3</v>
      </c>
      <c r="T13" s="425"/>
      <c r="U13" s="425"/>
      <c r="V13" s="425"/>
      <c r="W13" s="280">
        <v>3.0656364566433498</v>
      </c>
      <c r="X13" s="254">
        <v>0.79054358409854941</v>
      </c>
      <c r="Y13" s="313">
        <v>6.137389238446544</v>
      </c>
      <c r="Z13" s="284">
        <v>5.6122846867049629</v>
      </c>
      <c r="AA13" s="425"/>
      <c r="AB13" s="313">
        <v>16.86920899288711</v>
      </c>
      <c r="AC13" s="313">
        <v>6.4873637387972565</v>
      </c>
    </row>
    <row r="14" spans="1:29" x14ac:dyDescent="0.2">
      <c r="A14" s="253" t="s">
        <v>8355</v>
      </c>
      <c r="B14" s="425"/>
      <c r="C14" s="313">
        <v>11.305710595325193</v>
      </c>
      <c r="D14" s="313">
        <v>1.3039299273451409E-3</v>
      </c>
      <c r="E14" s="425"/>
      <c r="F14" s="425"/>
      <c r="G14" s="425"/>
      <c r="H14" s="313">
        <v>3.0659259213466981</v>
      </c>
      <c r="I14" s="313">
        <v>0.79302756795111096</v>
      </c>
      <c r="J14" s="313">
        <v>6.137389238446544</v>
      </c>
      <c r="K14" s="305">
        <v>5.6128279593263199</v>
      </c>
      <c r="L14" s="425"/>
      <c r="M14" s="313">
        <v>16.86920899288711</v>
      </c>
      <c r="N14" s="313">
        <v>6.4873637387972565</v>
      </c>
      <c r="O14" s="6"/>
      <c r="P14" s="253" t="s">
        <v>394</v>
      </c>
      <c r="Q14" s="425"/>
      <c r="R14" s="425"/>
      <c r="S14" s="425"/>
      <c r="T14" s="425"/>
      <c r="U14" s="425"/>
      <c r="V14" s="425"/>
      <c r="W14" s="316">
        <v>1.0279537642731473</v>
      </c>
      <c r="X14" s="402">
        <v>2.6075815905490347</v>
      </c>
      <c r="Y14" s="425"/>
      <c r="Z14" s="254">
        <v>14.885600485773452</v>
      </c>
      <c r="AA14" s="425"/>
      <c r="AB14" s="313">
        <v>0.43352130386308496</v>
      </c>
      <c r="AC14" s="425"/>
    </row>
    <row r="15" spans="1:29" x14ac:dyDescent="0.2">
      <c r="A15" s="253" t="s">
        <v>394</v>
      </c>
      <c r="B15" s="425"/>
      <c r="C15" s="425"/>
      <c r="D15" s="425"/>
      <c r="E15" s="425"/>
      <c r="F15" s="425"/>
      <c r="G15" s="425"/>
      <c r="H15" s="316">
        <v>1.0279568231268403</v>
      </c>
      <c r="I15" s="402">
        <v>2.6075815905490347</v>
      </c>
      <c r="J15" s="425"/>
      <c r="K15" s="421">
        <v>38.402085801027425</v>
      </c>
      <c r="L15" s="425"/>
      <c r="M15" s="313">
        <v>0.43352130386308496</v>
      </c>
      <c r="N15" s="425"/>
      <c r="O15" s="6"/>
      <c r="P15" s="253" t="s">
        <v>8262</v>
      </c>
      <c r="Q15" s="423">
        <v>5.4424899055367811E-5</v>
      </c>
      <c r="R15" s="313">
        <v>0.86980191848084454</v>
      </c>
      <c r="S15" s="313">
        <v>1.1538614066910159E-3</v>
      </c>
      <c r="T15" s="254">
        <v>273.94886353584121</v>
      </c>
      <c r="U15" s="254">
        <v>37.385064993673026</v>
      </c>
      <c r="V15" s="254">
        <v>139.82030440880166</v>
      </c>
      <c r="W15" s="271">
        <v>0.39175086560496092</v>
      </c>
      <c r="X15" s="254">
        <v>160.78706749154503</v>
      </c>
      <c r="Y15" s="425"/>
      <c r="Z15" s="421">
        <v>8.0186338614250993E-2</v>
      </c>
      <c r="AA15" s="425"/>
      <c r="AB15" s="317">
        <v>4.9127885092763633E-2</v>
      </c>
      <c r="AC15" s="425"/>
    </row>
    <row r="16" spans="1:29" x14ac:dyDescent="0.2">
      <c r="A16" s="253" t="s">
        <v>8262</v>
      </c>
      <c r="B16" s="423">
        <v>5.4424899055367811E-5</v>
      </c>
      <c r="C16" s="305">
        <v>0.86980191848084454</v>
      </c>
      <c r="D16" s="313">
        <v>1.1538614066910159E-3</v>
      </c>
      <c r="E16" s="313">
        <v>276.35123580032689</v>
      </c>
      <c r="F16" s="313">
        <v>37.385064993673026</v>
      </c>
      <c r="G16" s="313">
        <v>408.18615929806253</v>
      </c>
      <c r="H16" s="305">
        <v>19.243494194911126</v>
      </c>
      <c r="I16" s="307">
        <v>571.2079788502798</v>
      </c>
      <c r="J16" s="425"/>
      <c r="K16" s="421">
        <v>8.0186338614250993E-2</v>
      </c>
      <c r="L16" s="425"/>
      <c r="M16" s="317">
        <v>4.9127885092763633E-2</v>
      </c>
      <c r="N16" s="425"/>
      <c r="O16" s="6"/>
      <c r="P16" s="253" t="s">
        <v>8356</v>
      </c>
      <c r="Q16" s="425"/>
      <c r="R16" s="425"/>
      <c r="S16" s="425"/>
      <c r="T16" s="254">
        <v>0.1610649174446217</v>
      </c>
      <c r="U16" s="254">
        <v>8.1392593855903056E-2</v>
      </c>
      <c r="V16" s="254">
        <v>0.10001995431416265</v>
      </c>
      <c r="W16" s="423">
        <v>1.74400563819858E-6</v>
      </c>
      <c r="X16" s="254">
        <v>-1.0559739852738836E-2</v>
      </c>
      <c r="Y16" s="425"/>
      <c r="Z16" s="423">
        <v>1.7526850633993702E-6</v>
      </c>
      <c r="AA16" s="425"/>
      <c r="AB16" s="425"/>
      <c r="AC16" s="425"/>
    </row>
    <row r="17" spans="1:29" x14ac:dyDescent="0.2">
      <c r="A17" s="253" t="s">
        <v>398</v>
      </c>
      <c r="B17" s="313">
        <v>1.8399959722713357</v>
      </c>
      <c r="C17" s="313">
        <v>33.928882652882173</v>
      </c>
      <c r="D17" s="313">
        <v>14.930008651710466</v>
      </c>
      <c r="E17" s="425"/>
      <c r="F17" s="425"/>
      <c r="G17" s="425"/>
      <c r="H17" s="305">
        <v>7.6417590896925862</v>
      </c>
      <c r="I17" s="305">
        <v>4.103687810437573E-5</v>
      </c>
      <c r="J17" s="313">
        <v>0.46841178315955184</v>
      </c>
      <c r="K17" s="308">
        <v>7.3377991263804794E-6</v>
      </c>
      <c r="L17" s="313">
        <v>0.38406510121340731</v>
      </c>
      <c r="M17" s="313">
        <v>1.0057225932934624</v>
      </c>
      <c r="N17" s="425"/>
      <c r="O17" s="6"/>
      <c r="P17" s="253" t="s">
        <v>8204</v>
      </c>
      <c r="Q17" s="425"/>
      <c r="R17" s="312">
        <v>0.18765261170495109</v>
      </c>
      <c r="S17" s="254">
        <v>1.3633231034048863E-3</v>
      </c>
      <c r="T17" s="425"/>
      <c r="U17" s="425"/>
      <c r="V17" s="425"/>
      <c r="W17" s="313">
        <v>2.0150209221996484E-5</v>
      </c>
      <c r="X17" s="425"/>
      <c r="Y17" s="425"/>
      <c r="Z17" s="425"/>
      <c r="AA17" s="425"/>
      <c r="AB17" s="425"/>
      <c r="AC17" s="425"/>
    </row>
    <row r="18" spans="1:29" x14ac:dyDescent="0.2">
      <c r="A18" s="253" t="s">
        <v>8356</v>
      </c>
      <c r="B18" s="425"/>
      <c r="C18" s="425"/>
      <c r="D18" s="425"/>
      <c r="E18" s="313">
        <v>0.20046965314993864</v>
      </c>
      <c r="F18" s="313">
        <v>8.1392593855903056E-2</v>
      </c>
      <c r="G18" s="313">
        <v>0.39742449617445652</v>
      </c>
      <c r="H18" s="313">
        <v>4.6633888256409947E-2</v>
      </c>
      <c r="I18" s="313">
        <v>0.28451599412206896</v>
      </c>
      <c r="J18" s="425"/>
      <c r="K18" s="423">
        <v>1.7526850633993702E-6</v>
      </c>
      <c r="L18" s="425"/>
      <c r="M18" s="425"/>
      <c r="N18" s="425"/>
      <c r="O18" s="6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x14ac:dyDescent="0.2">
      <c r="A19" s="253" t="s">
        <v>8204</v>
      </c>
      <c r="B19" s="425"/>
      <c r="C19" s="6">
        <v>0.18765261170495109</v>
      </c>
      <c r="D19" s="6">
        <v>1.3633231034048863E-3</v>
      </c>
      <c r="E19" s="425"/>
      <c r="F19" s="425"/>
      <c r="G19" s="425"/>
      <c r="H19" s="309">
        <v>2.0150209221996484E-5</v>
      </c>
      <c r="I19" s="425"/>
      <c r="J19" s="425"/>
      <c r="K19" s="425"/>
      <c r="L19" s="425"/>
      <c r="M19" s="425"/>
      <c r="N19" s="425"/>
      <c r="O19" s="6"/>
    </row>
    <row r="21" spans="1:29" x14ac:dyDescent="0.2">
      <c r="A21" s="3" t="s">
        <v>8391</v>
      </c>
      <c r="B21" s="3"/>
      <c r="C21" s="3"/>
      <c r="D21" s="3"/>
    </row>
    <row r="24" spans="1:29" x14ac:dyDescent="0.2">
      <c r="B24" s="100" t="s">
        <v>356</v>
      </c>
      <c r="C24" s="100" t="s">
        <v>359</v>
      </c>
      <c r="D24" s="100" t="s">
        <v>374</v>
      </c>
      <c r="E24" s="100" t="s">
        <v>363</v>
      </c>
      <c r="F24" s="100" t="s">
        <v>364</v>
      </c>
      <c r="G24" s="100" t="s">
        <v>370</v>
      </c>
      <c r="H24" s="100" t="s">
        <v>361</v>
      </c>
      <c r="I24" s="100" t="s">
        <v>362</v>
      </c>
      <c r="J24" s="100" t="s">
        <v>365</v>
      </c>
      <c r="K24" s="100" t="s">
        <v>366</v>
      </c>
      <c r="L24" s="100" t="s">
        <v>371</v>
      </c>
      <c r="M24" s="100" t="s">
        <v>367</v>
      </c>
      <c r="N24" s="100" t="s">
        <v>368</v>
      </c>
    </row>
    <row r="25" spans="1:29" x14ac:dyDescent="0.2">
      <c r="A25" s="253" t="s">
        <v>480</v>
      </c>
      <c r="B25" s="305">
        <v>3.3330082125634104E-2</v>
      </c>
      <c r="C25" s="305">
        <v>22.678020733679343</v>
      </c>
      <c r="D25" s="305">
        <v>9.1000009994712716</v>
      </c>
      <c r="E25" s="425"/>
      <c r="F25" s="425"/>
      <c r="G25" s="425"/>
      <c r="H25" s="425"/>
      <c r="I25" s="425"/>
      <c r="J25" s="305">
        <v>0.65577304051692098</v>
      </c>
      <c r="K25" s="423">
        <v>1.0923898906660867E-6</v>
      </c>
      <c r="L25" s="425"/>
      <c r="M25" s="425"/>
      <c r="N25" s="425"/>
    </row>
    <row r="26" spans="1:29" x14ac:dyDescent="0.2">
      <c r="A26" s="253" t="s">
        <v>55</v>
      </c>
      <c r="B26" s="425"/>
      <c r="C26" s="306">
        <v>3.153109873084931E-3</v>
      </c>
      <c r="D26" s="305">
        <v>6.8964236271264157E-4</v>
      </c>
      <c r="E26" s="305">
        <v>2.1746281948968663E-2</v>
      </c>
      <c r="F26" s="425"/>
      <c r="G26" s="425"/>
      <c r="H26" s="306">
        <v>1.2374592754656958E-4</v>
      </c>
      <c r="I26" s="425"/>
      <c r="J26" s="307">
        <v>4.0857562294086691E-5</v>
      </c>
      <c r="K26" s="307">
        <v>3.7830235239302547E-5</v>
      </c>
      <c r="L26" s="306">
        <v>4.0670679300071531E-5</v>
      </c>
      <c r="M26" s="307">
        <v>4.1892811651878098E-5</v>
      </c>
      <c r="N26" s="307">
        <v>2.1125431145996527E-5</v>
      </c>
    </row>
    <row r="27" spans="1:29" x14ac:dyDescent="0.2">
      <c r="A27" s="253" t="s">
        <v>52</v>
      </c>
      <c r="B27" s="305">
        <v>50.365948478279009</v>
      </c>
      <c r="C27" s="305">
        <v>85.360599424509488</v>
      </c>
      <c r="D27" s="305">
        <v>134.5111484159269</v>
      </c>
      <c r="E27" s="305">
        <v>60.127326893150119</v>
      </c>
      <c r="F27" s="313">
        <v>8.5385914914395767E-6</v>
      </c>
      <c r="G27" s="425"/>
      <c r="H27" s="305">
        <v>50.574021857814664</v>
      </c>
      <c r="I27" s="305">
        <v>54.493649573973926</v>
      </c>
      <c r="J27" s="305">
        <v>5.0001101075516283</v>
      </c>
      <c r="K27" s="305">
        <v>11.607616966370085</v>
      </c>
      <c r="L27" s="305">
        <v>0.39757624712340833</v>
      </c>
      <c r="M27" s="305">
        <v>38.522415261832052</v>
      </c>
      <c r="N27" s="305">
        <v>6.1249999999999947</v>
      </c>
    </row>
    <row r="28" spans="1:29" x14ac:dyDescent="0.2">
      <c r="A28" s="253" t="s">
        <v>397</v>
      </c>
      <c r="B28" s="425"/>
      <c r="C28" s="425"/>
      <c r="D28" s="425"/>
      <c r="E28" s="425"/>
      <c r="F28" s="425"/>
      <c r="G28" s="425"/>
      <c r="H28" s="425"/>
      <c r="I28" s="305">
        <v>2.6912664577646545E-5</v>
      </c>
      <c r="J28" s="425"/>
      <c r="K28" s="425"/>
      <c r="L28" s="425"/>
      <c r="M28" s="425"/>
      <c r="N28" s="425"/>
    </row>
    <row r="29" spans="1:29" x14ac:dyDescent="0.2">
      <c r="A29" s="253" t="s">
        <v>54</v>
      </c>
      <c r="B29" s="403">
        <v>5.0027081169603251</v>
      </c>
      <c r="C29" s="365">
        <v>224.80050434928853</v>
      </c>
      <c r="D29" s="365">
        <v>65.719411261425577</v>
      </c>
      <c r="E29" s="365">
        <v>2.4315967205471773</v>
      </c>
      <c r="F29" s="425"/>
      <c r="G29" s="365">
        <v>123.29985817783925</v>
      </c>
      <c r="H29" s="305">
        <v>35.36766135203424</v>
      </c>
      <c r="I29" s="403">
        <v>3.5780421294015241</v>
      </c>
      <c r="J29" s="365">
        <v>12.226490202698265</v>
      </c>
      <c r="K29" s="365">
        <v>32.192581405638158</v>
      </c>
      <c r="L29" s="365">
        <v>0.62987161351079313</v>
      </c>
      <c r="M29" s="396">
        <v>4.508506614122691</v>
      </c>
      <c r="N29" s="365">
        <v>3.6720092513789042E-3</v>
      </c>
    </row>
    <row r="30" spans="1:29" x14ac:dyDescent="0.2">
      <c r="A30" s="253" t="s">
        <v>396</v>
      </c>
      <c r="B30" s="365">
        <v>24.18935112968078</v>
      </c>
      <c r="C30" s="425"/>
      <c r="D30" s="425"/>
      <c r="E30" s="425"/>
      <c r="F30" s="425"/>
      <c r="G30" s="425"/>
      <c r="H30" s="305">
        <v>7.9940328604524227E-2</v>
      </c>
      <c r="I30" s="365">
        <v>3.6348303416944587E-4</v>
      </c>
      <c r="J30" s="425"/>
      <c r="K30" s="425"/>
      <c r="L30" s="425"/>
      <c r="M30" s="365">
        <v>0.93036996684810391</v>
      </c>
      <c r="N30" s="425"/>
    </row>
    <row r="31" spans="1:29" x14ac:dyDescent="0.2">
      <c r="A31" s="253" t="s">
        <v>8354</v>
      </c>
      <c r="B31" s="425"/>
      <c r="C31" s="425"/>
      <c r="D31" s="425"/>
      <c r="E31" s="403">
        <v>8.711401090430007</v>
      </c>
      <c r="F31" s="403">
        <v>0.46765211895963898</v>
      </c>
      <c r="G31" s="365">
        <v>21.996599340982744</v>
      </c>
      <c r="H31" s="403">
        <v>5.1697624131917877E-4</v>
      </c>
      <c r="I31" s="422">
        <v>1.4992594961217409E-2</v>
      </c>
      <c r="J31" s="425"/>
      <c r="K31" s="423">
        <v>1.4742094578745156E-3</v>
      </c>
      <c r="L31" s="425"/>
      <c r="M31" s="425"/>
      <c r="N31" s="425"/>
    </row>
    <row r="32" spans="1:29" x14ac:dyDescent="0.2">
      <c r="A32" s="253" t="s">
        <v>83</v>
      </c>
      <c r="B32" s="403">
        <v>15.000000347034822</v>
      </c>
      <c r="C32" s="403">
        <v>7.0579572999196664E-5</v>
      </c>
      <c r="D32" s="403">
        <v>2.7043929339175954E-4</v>
      </c>
      <c r="E32" s="425"/>
      <c r="F32" s="425"/>
      <c r="G32" s="425"/>
      <c r="H32" s="425"/>
      <c r="I32" s="423">
        <v>1.7430491160788422E-4</v>
      </c>
      <c r="J32" s="425"/>
      <c r="K32" s="425"/>
      <c r="L32" s="425"/>
      <c r="M32" s="403">
        <v>17.699810069179346</v>
      </c>
      <c r="N32" s="425"/>
    </row>
    <row r="33" spans="1:14" x14ac:dyDescent="0.2">
      <c r="A33" s="253" t="s">
        <v>8355</v>
      </c>
      <c r="B33" s="425"/>
      <c r="C33" s="365">
        <v>11.305710595325193</v>
      </c>
      <c r="D33" s="365">
        <v>1.3039299273451409E-3</v>
      </c>
      <c r="E33" s="425"/>
      <c r="F33" s="425"/>
      <c r="G33" s="425"/>
      <c r="H33" s="403">
        <v>3.0659259213466981</v>
      </c>
      <c r="I33" s="305">
        <v>0.79302756795111096</v>
      </c>
      <c r="J33" s="403">
        <v>6.137389238446544</v>
      </c>
      <c r="K33" s="403">
        <v>5.6128279593263199</v>
      </c>
      <c r="L33" s="425"/>
      <c r="M33" s="313">
        <v>16.86920899288711</v>
      </c>
      <c r="N33" s="403">
        <v>6.4873637387972565</v>
      </c>
    </row>
    <row r="34" spans="1:14" x14ac:dyDescent="0.2">
      <c r="A34" s="253" t="s">
        <v>394</v>
      </c>
      <c r="B34" s="425"/>
      <c r="C34" s="425"/>
      <c r="D34" s="425"/>
      <c r="E34" s="425"/>
      <c r="F34" s="425"/>
      <c r="G34" s="425"/>
      <c r="H34" s="313">
        <v>1.0279568231268403</v>
      </c>
      <c r="I34" s="313">
        <v>2.6075815905490347</v>
      </c>
      <c r="J34" s="425"/>
      <c r="K34" s="421">
        <v>38.402085801027425</v>
      </c>
      <c r="L34" s="425"/>
      <c r="M34" s="313">
        <v>0.43352130386308496</v>
      </c>
      <c r="N34" s="425"/>
    </row>
    <row r="35" spans="1:14" x14ac:dyDescent="0.2">
      <c r="A35" s="253" t="s">
        <v>8262</v>
      </c>
      <c r="B35" s="423">
        <v>5.4424899055367811E-5</v>
      </c>
      <c r="C35" s="403">
        <v>0.86980191848084454</v>
      </c>
      <c r="D35" s="403">
        <v>1.1538614066910159E-3</v>
      </c>
      <c r="E35" s="403">
        <v>273.94886353584121</v>
      </c>
      <c r="F35" s="403">
        <v>37.385064993673026</v>
      </c>
      <c r="G35" s="403">
        <v>408.18615929806253</v>
      </c>
      <c r="H35" s="316">
        <v>0.39175294605500677</v>
      </c>
      <c r="I35" s="402">
        <v>161.49297306109858</v>
      </c>
      <c r="J35" s="425"/>
      <c r="K35" s="421">
        <v>8.0186338614250993E-2</v>
      </c>
      <c r="L35" s="425"/>
      <c r="M35" s="313">
        <v>4.9127885092763633E-2</v>
      </c>
      <c r="N35" s="425"/>
    </row>
    <row r="36" spans="1:14" x14ac:dyDescent="0.2">
      <c r="A36" s="253" t="s">
        <v>398</v>
      </c>
      <c r="B36" s="365">
        <v>1.8399959722713357</v>
      </c>
      <c r="C36" s="365">
        <v>33.928882652882173</v>
      </c>
      <c r="D36" s="365">
        <v>14.930008651710466</v>
      </c>
      <c r="E36" s="425"/>
      <c r="F36" s="425"/>
      <c r="G36" s="425"/>
      <c r="H36" s="305">
        <v>7.6417590896925862</v>
      </c>
      <c r="I36" s="365">
        <v>4.103687810437573E-5</v>
      </c>
      <c r="J36" s="403">
        <v>0.46841178315955184</v>
      </c>
      <c r="K36" s="403">
        <v>7.3377991263804794E-6</v>
      </c>
      <c r="L36" s="403">
        <v>0.38406510121340731</v>
      </c>
      <c r="M36" s="365">
        <v>1.0057225932934624</v>
      </c>
      <c r="N36" s="425"/>
    </row>
    <row r="37" spans="1:14" x14ac:dyDescent="0.2">
      <c r="A37" s="253" t="s">
        <v>8356</v>
      </c>
      <c r="B37" s="425"/>
      <c r="C37" s="425"/>
      <c r="D37" s="425"/>
      <c r="E37" s="403">
        <v>0.1610649174446217</v>
      </c>
      <c r="F37" s="403">
        <v>8.1392593855903056E-2</v>
      </c>
      <c r="G37" s="403">
        <v>0.39742449617445652</v>
      </c>
      <c r="H37" s="423">
        <v>1.8506919088517028E-6</v>
      </c>
      <c r="I37" s="425"/>
      <c r="J37" s="425"/>
      <c r="K37" s="423">
        <v>1.7526850633993702E-6</v>
      </c>
      <c r="L37" s="425"/>
      <c r="M37" s="425"/>
      <c r="N37" s="425"/>
    </row>
    <row r="38" spans="1:14" x14ac:dyDescent="0.2">
      <c r="A38" s="253" t="s">
        <v>8204</v>
      </c>
      <c r="B38" s="425"/>
      <c r="C38" s="403">
        <v>0.18765261170495109</v>
      </c>
      <c r="D38" s="403">
        <v>1.3633231034048863E-3</v>
      </c>
      <c r="E38" s="425"/>
      <c r="F38" s="425"/>
      <c r="G38" s="425"/>
      <c r="H38" s="401">
        <v>2.0150209221996484E-5</v>
      </c>
      <c r="I38" s="425"/>
      <c r="J38" s="425"/>
      <c r="K38" s="425"/>
      <c r="L38" s="425"/>
      <c r="M38" s="425"/>
      <c r="N38" s="425"/>
    </row>
    <row r="39" spans="1:14" x14ac:dyDescent="0.2">
      <c r="A39" s="253"/>
      <c r="B39" s="403"/>
      <c r="C39" s="6"/>
      <c r="D39" s="6"/>
      <c r="E39" s="403"/>
      <c r="F39" s="403"/>
      <c r="G39" s="403"/>
      <c r="H39" s="309"/>
      <c r="I39" s="403"/>
      <c r="J39" s="403"/>
      <c r="K39" s="403"/>
      <c r="L39" s="403"/>
      <c r="M39" s="403"/>
      <c r="N39" s="403"/>
    </row>
    <row r="41" spans="1:14" x14ac:dyDescent="0.2">
      <c r="A41" s="3" t="s">
        <v>8392</v>
      </c>
    </row>
    <row r="44" spans="1:14" x14ac:dyDescent="0.2">
      <c r="B44" s="100" t="s">
        <v>363</v>
      </c>
      <c r="C44" s="100" t="s">
        <v>361</v>
      </c>
      <c r="D44" s="100" t="s">
        <v>362</v>
      </c>
      <c r="E44" s="100" t="s">
        <v>365</v>
      </c>
      <c r="F44" s="100"/>
    </row>
    <row r="45" spans="1:14" x14ac:dyDescent="0.2">
      <c r="A45" s="253" t="s">
        <v>55</v>
      </c>
      <c r="B45" s="425"/>
      <c r="C45" s="425"/>
      <c r="D45" s="421">
        <v>0.53160659525327747</v>
      </c>
      <c r="E45" s="425"/>
      <c r="F45" s="6"/>
    </row>
    <row r="46" spans="1:14" x14ac:dyDescent="0.2">
      <c r="A46" s="253" t="s">
        <v>54</v>
      </c>
      <c r="B46" s="425"/>
      <c r="C46" s="425"/>
      <c r="D46" s="421">
        <v>8.8780259780435937</v>
      </c>
      <c r="E46" s="422">
        <v>47.603285295879431</v>
      </c>
      <c r="F46" s="6"/>
    </row>
    <row r="47" spans="1:14" x14ac:dyDescent="0.2">
      <c r="A47" s="253" t="s">
        <v>8286</v>
      </c>
      <c r="B47" s="425"/>
      <c r="C47" s="425"/>
      <c r="D47" s="425"/>
      <c r="E47" s="313">
        <v>0.1000426268282993</v>
      </c>
      <c r="F47" s="6"/>
    </row>
    <row r="48" spans="1:14" x14ac:dyDescent="0.2">
      <c r="A48" s="253" t="s">
        <v>8354</v>
      </c>
      <c r="B48" s="422">
        <v>0.2582339425639964</v>
      </c>
      <c r="C48" s="422">
        <v>0.45163799011889444</v>
      </c>
      <c r="D48" s="422">
        <v>3.2760160889398038</v>
      </c>
      <c r="E48" s="425"/>
      <c r="F48" s="6"/>
    </row>
    <row r="49" spans="1:6" x14ac:dyDescent="0.2">
      <c r="A49" s="253" t="s">
        <v>8262</v>
      </c>
      <c r="B49" s="310">
        <v>2.4023722644856802</v>
      </c>
      <c r="C49" s="310">
        <v>18.851741248856118</v>
      </c>
      <c r="D49" s="421">
        <v>409.71500578918119</v>
      </c>
      <c r="E49" s="425"/>
      <c r="F49" s="6"/>
    </row>
    <row r="50" spans="1:6" x14ac:dyDescent="0.2">
      <c r="A50" s="253" t="s">
        <v>8356</v>
      </c>
      <c r="B50" s="311">
        <v>3.9404735705316947E-2</v>
      </c>
      <c r="C50" s="311">
        <v>4.6632037564501093E-2</v>
      </c>
      <c r="D50" s="421">
        <v>0.28451599412206896</v>
      </c>
      <c r="E50" s="425"/>
      <c r="F50" s="6"/>
    </row>
    <row r="51" spans="1:6" x14ac:dyDescent="0.2">
      <c r="A51" s="253"/>
      <c r="B51" s="6"/>
      <c r="C51" s="6"/>
      <c r="D51" s="421"/>
      <c r="E51" s="422"/>
      <c r="F51" s="6"/>
    </row>
    <row r="52" spans="1:6" x14ac:dyDescent="0.2">
      <c r="A52" s="253"/>
    </row>
    <row r="53" spans="1:6" x14ac:dyDescent="0.2">
      <c r="A53" s="253"/>
    </row>
    <row r="54" spans="1:6" x14ac:dyDescent="0.2">
      <c r="A54" s="253"/>
    </row>
    <row r="55" spans="1:6" x14ac:dyDescent="0.2">
      <c r="A55" s="253"/>
    </row>
    <row r="56" spans="1:6" x14ac:dyDescent="0.2">
      <c r="A56" s="253"/>
    </row>
    <row r="57" spans="1:6" x14ac:dyDescent="0.2">
      <c r="A57" s="253"/>
    </row>
    <row r="58" spans="1:6" x14ac:dyDescent="0.2">
      <c r="A58" s="253"/>
    </row>
  </sheetData>
  <conditionalFormatting sqref="B5:N18">
    <cfRule type="cellIs" dxfId="1" priority="2" operator="lessThan">
      <formula>-0.01</formula>
    </cfRule>
  </conditionalFormatting>
  <conditionalFormatting sqref="B25:N38">
    <cfRule type="cellIs" dxfId="0" priority="1" operator="lessThan">
      <formula>-0.01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B6916-CB6E-4D16-A58C-FB938C268A81}">
  <sheetPr>
    <tabColor rgb="FF92D050"/>
  </sheetPr>
  <dimension ref="A1:AH21"/>
  <sheetViews>
    <sheetView workbookViewId="0">
      <selection activeCell="P5" sqref="P5:P17"/>
    </sheetView>
  </sheetViews>
  <sheetFormatPr baseColWidth="10" defaultColWidth="8.83203125" defaultRowHeight="15" x14ac:dyDescent="0.2"/>
  <sheetData>
    <row r="1" spans="1:34" x14ac:dyDescent="0.2">
      <c r="A1" s="3" t="s">
        <v>8393</v>
      </c>
      <c r="B1" s="3"/>
      <c r="C1" s="3"/>
      <c r="D1" s="3"/>
      <c r="E1" s="4"/>
      <c r="P1" s="3" t="s">
        <v>8394</v>
      </c>
      <c r="Q1" s="3"/>
      <c r="R1" s="3"/>
      <c r="S1" s="3"/>
    </row>
    <row r="4" spans="1:34" x14ac:dyDescent="0.2">
      <c r="Q4" t="s">
        <v>358</v>
      </c>
      <c r="R4" t="s">
        <v>368</v>
      </c>
      <c r="S4" t="s">
        <v>357</v>
      </c>
      <c r="T4" t="s">
        <v>373</v>
      </c>
      <c r="U4" t="s">
        <v>375</v>
      </c>
      <c r="V4" t="s">
        <v>360</v>
      </c>
      <c r="W4" t="s">
        <v>356</v>
      </c>
      <c r="X4" t="s">
        <v>359</v>
      </c>
      <c r="Y4" t="s">
        <v>374</v>
      </c>
      <c r="Z4" t="s">
        <v>363</v>
      </c>
      <c r="AA4" t="s">
        <v>364</v>
      </c>
      <c r="AB4" t="s">
        <v>361</v>
      </c>
      <c r="AC4" t="s">
        <v>362</v>
      </c>
      <c r="AD4" t="s">
        <v>365</v>
      </c>
      <c r="AE4" t="s">
        <v>366</v>
      </c>
      <c r="AF4" t="s">
        <v>371</v>
      </c>
      <c r="AG4" t="s">
        <v>367</v>
      </c>
      <c r="AH4" t="s">
        <v>367</v>
      </c>
    </row>
    <row r="5" spans="1:34" x14ac:dyDescent="0.2">
      <c r="P5" s="253" t="s">
        <v>480</v>
      </c>
      <c r="Q5" s="283">
        <v>-2.1778849045249498</v>
      </c>
      <c r="R5">
        <v>-5.9329320134055381</v>
      </c>
      <c r="S5" s="283">
        <v>-3.0074580451640485E-5</v>
      </c>
      <c r="T5" s="425"/>
      <c r="U5">
        <v>-9.9365586749409314</v>
      </c>
      <c r="V5" s="313">
        <v>-1.0766543325533148E-4</v>
      </c>
      <c r="W5">
        <v>3.3330082125634104E-2</v>
      </c>
      <c r="X5">
        <v>22.678020733679343</v>
      </c>
      <c r="Y5">
        <v>9.1000009994712716</v>
      </c>
      <c r="Z5" s="313">
        <v>-8.5451571152361794E-8</v>
      </c>
      <c r="AA5" s="425"/>
      <c r="AB5" s="254">
        <v>-3.4343569807404134E-7</v>
      </c>
      <c r="AC5" s="271">
        <v>-14.419621052853181</v>
      </c>
      <c r="AD5" s="313">
        <v>0.65577363868036842</v>
      </c>
      <c r="AE5" s="403">
        <v>1.9469048438010491E-6</v>
      </c>
      <c r="AF5" s="425"/>
      <c r="AG5">
        <v>-1.271338321632003E-7</v>
      </c>
      <c r="AH5">
        <v>5.805520406828496E-2</v>
      </c>
    </row>
    <row r="6" spans="1:34" x14ac:dyDescent="0.2">
      <c r="P6" s="253" t="s">
        <v>55</v>
      </c>
      <c r="Q6">
        <v>60.954883585010329</v>
      </c>
      <c r="R6" s="284">
        <v>2.1125431145996527E-5</v>
      </c>
      <c r="S6" s="284">
        <v>1.8768868837395127E-5</v>
      </c>
      <c r="T6">
        <v>-58.349842420088713</v>
      </c>
      <c r="U6" s="283">
        <v>4.0425610921609999E-5</v>
      </c>
      <c r="V6">
        <v>6.8509648115077385E-5</v>
      </c>
      <c r="W6" s="425"/>
      <c r="X6" s="283">
        <v>3.153109873084931E-3</v>
      </c>
      <c r="Y6">
        <v>6.8964236271264157E-4</v>
      </c>
      <c r="Z6">
        <v>2.1746281948968663E-2</v>
      </c>
      <c r="AA6" s="425"/>
      <c r="AB6" s="281">
        <v>1.2374592754656958E-4</v>
      </c>
      <c r="AC6" s="284">
        <v>-3.6942828572913795</v>
      </c>
      <c r="AD6" s="284">
        <v>4.0857562294086691E-5</v>
      </c>
      <c r="AE6" s="283">
        <v>3.7830235239302547E-5</v>
      </c>
      <c r="AF6" s="284">
        <v>4.0670679300071531E-5</v>
      </c>
      <c r="AG6" s="281">
        <v>4.1892811651878098E-5</v>
      </c>
      <c r="AH6">
        <v>1.6101868653472326E-6</v>
      </c>
    </row>
    <row r="7" spans="1:34" x14ac:dyDescent="0.2">
      <c r="P7" s="253" t="s">
        <v>52</v>
      </c>
      <c r="Q7">
        <v>8.3755250478004175</v>
      </c>
      <c r="R7">
        <v>0.83602584238853694</v>
      </c>
      <c r="S7" s="284">
        <v>-1.1683756793428479E-5</v>
      </c>
      <c r="T7">
        <v>0.30951816477359034</v>
      </c>
      <c r="U7">
        <v>1.5907943067232404</v>
      </c>
      <c r="V7">
        <v>-420.32446313109858</v>
      </c>
      <c r="W7">
        <v>43.44617120935375</v>
      </c>
      <c r="X7">
        <v>55.034320195385469</v>
      </c>
      <c r="Y7">
        <v>97.296565675516675</v>
      </c>
      <c r="Z7">
        <v>60.127326893150119</v>
      </c>
      <c r="AA7">
        <v>8.5385914914395767E-6</v>
      </c>
      <c r="AB7" s="254">
        <v>46.197986278044304</v>
      </c>
      <c r="AC7">
        <v>53.869712888756801</v>
      </c>
      <c r="AD7">
        <v>5.0001101075516283</v>
      </c>
      <c r="AE7">
        <v>11.583122241669612</v>
      </c>
      <c r="AF7">
        <v>0.39757624712340833</v>
      </c>
      <c r="AG7">
        <v>36.259733294473818</v>
      </c>
      <c r="AH7">
        <v>27.414803767460004</v>
      </c>
    </row>
    <row r="8" spans="1:34" x14ac:dyDescent="0.2">
      <c r="P8" s="253" t="s">
        <v>397</v>
      </c>
      <c r="Q8" s="425"/>
      <c r="R8">
        <v>25.697975858131795</v>
      </c>
      <c r="S8" s="425"/>
      <c r="T8" s="425"/>
      <c r="U8" s="425"/>
      <c r="V8" s="425"/>
      <c r="W8" s="425"/>
      <c r="X8" s="425"/>
      <c r="Y8" s="425"/>
      <c r="Z8" s="425"/>
      <c r="AA8" s="425"/>
      <c r="AB8" s="425"/>
      <c r="AC8" s="425"/>
      <c r="AD8" s="425"/>
      <c r="AE8" s="425"/>
      <c r="AF8" s="425"/>
      <c r="AG8" s="425"/>
      <c r="AH8" s="254"/>
    </row>
    <row r="9" spans="1:34" x14ac:dyDescent="0.2">
      <c r="P9" s="253" t="s">
        <v>54</v>
      </c>
      <c r="Q9">
        <v>11.052244178218361</v>
      </c>
      <c r="R9">
        <v>3.6721374291037779E-3</v>
      </c>
      <c r="S9">
        <v>5.6393807847981585E-5</v>
      </c>
      <c r="T9" s="313">
        <v>78.453321159630235</v>
      </c>
      <c r="U9">
        <v>19.264158025975185</v>
      </c>
      <c r="V9">
        <v>96.54943692661837</v>
      </c>
      <c r="W9">
        <v>5.0027179058413678</v>
      </c>
      <c r="X9">
        <v>224.80050434928853</v>
      </c>
      <c r="Y9">
        <v>65.719411261425577</v>
      </c>
      <c r="Z9">
        <v>2.4315968059987485</v>
      </c>
      <c r="AA9" s="425"/>
      <c r="AB9" s="254">
        <v>35.642607274756685</v>
      </c>
      <c r="AC9" s="313">
        <v>26.497369869422378</v>
      </c>
      <c r="AD9">
        <v>59.829771909609541</v>
      </c>
      <c r="AE9">
        <v>32.192778072617237</v>
      </c>
      <c r="AF9">
        <v>0.62987195531695406</v>
      </c>
      <c r="AG9">
        <v>7.1722836685800937</v>
      </c>
      <c r="AH9">
        <v>7.0819908526338242</v>
      </c>
    </row>
    <row r="10" spans="1:34" x14ac:dyDescent="0.2">
      <c r="P10" s="253" t="s">
        <v>396</v>
      </c>
      <c r="Q10" s="425"/>
      <c r="R10" s="425"/>
      <c r="S10" s="425"/>
      <c r="T10" s="425"/>
      <c r="U10">
        <v>0.7999767625315839</v>
      </c>
      <c r="V10" s="425"/>
      <c r="W10">
        <v>24.18935112968078</v>
      </c>
      <c r="X10" s="425"/>
      <c r="Y10" s="425"/>
      <c r="Z10" s="425"/>
      <c r="AA10" s="425"/>
      <c r="AB10" s="254">
        <v>7.9940328604524227E-2</v>
      </c>
      <c r="AC10" s="313">
        <v>3.6348303416944587E-4</v>
      </c>
      <c r="AD10" s="425"/>
      <c r="AE10" s="425"/>
      <c r="AF10" s="425"/>
      <c r="AG10" s="254">
        <v>0.93036996684810391</v>
      </c>
      <c r="AH10">
        <v>7.5190714572971906</v>
      </c>
    </row>
    <row r="11" spans="1:34" x14ac:dyDescent="0.2">
      <c r="P11" s="253" t="s">
        <v>8286</v>
      </c>
      <c r="Q11" s="425"/>
      <c r="R11" s="425"/>
      <c r="S11" s="425"/>
      <c r="T11" s="313">
        <v>7.6450636647864373E-6</v>
      </c>
      <c r="U11" s="425"/>
      <c r="V11" s="425"/>
      <c r="W11" s="425"/>
      <c r="X11" s="425"/>
      <c r="Y11" s="425"/>
      <c r="Z11" s="425"/>
      <c r="AA11" s="425"/>
      <c r="AB11" s="425"/>
      <c r="AC11" s="425"/>
      <c r="AD11" s="423">
        <v>-0.1000426268282993</v>
      </c>
      <c r="AE11" s="425"/>
      <c r="AF11" s="425"/>
      <c r="AG11" s="425"/>
      <c r="AH11" s="254"/>
    </row>
    <row r="12" spans="1:34" x14ac:dyDescent="0.2">
      <c r="P12" s="253" t="s">
        <v>83</v>
      </c>
      <c r="Q12" s="425"/>
      <c r="R12" s="313">
        <v>-5.1720015636998868E-4</v>
      </c>
      <c r="S12" s="313">
        <v>1.7120925727186751E-4</v>
      </c>
      <c r="T12" s="425"/>
      <c r="U12" s="425"/>
      <c r="V12" s="425"/>
      <c r="W12" s="425"/>
      <c r="X12" s="313">
        <v>7.0579572999196664E-5</v>
      </c>
      <c r="Y12" s="313">
        <v>2.7043929339175954E-4</v>
      </c>
      <c r="Z12" s="425"/>
      <c r="AA12" s="425"/>
      <c r="AB12" s="425"/>
      <c r="AC12" s="423">
        <v>1.7430491160788422E-4</v>
      </c>
      <c r="AD12" s="425"/>
      <c r="AE12" s="425"/>
      <c r="AF12" s="425"/>
      <c r="AG12" s="254">
        <v>-9.8005360406409396E-5</v>
      </c>
      <c r="AH12">
        <v>0.12201029277240849</v>
      </c>
    </row>
    <row r="13" spans="1:34" x14ac:dyDescent="0.2">
      <c r="P13" s="253" t="s">
        <v>394</v>
      </c>
      <c r="Q13" s="425"/>
      <c r="R13" s="425"/>
      <c r="S13" s="425"/>
      <c r="T13" s="425"/>
      <c r="U13" s="425"/>
      <c r="V13" s="425"/>
      <c r="W13" s="425"/>
      <c r="X13" s="425"/>
      <c r="Y13" s="425"/>
      <c r="Z13" s="425"/>
      <c r="AA13" s="425"/>
      <c r="AB13" s="425"/>
      <c r="AC13" s="423">
        <v>7.8748300571271772E-7</v>
      </c>
      <c r="AD13" s="425"/>
      <c r="AE13" s="421">
        <v>44.841469045769806</v>
      </c>
      <c r="AF13" s="425"/>
      <c r="AG13" s="316">
        <v>0.4335210030308565</v>
      </c>
      <c r="AH13">
        <v>1.1563787416249356</v>
      </c>
    </row>
    <row r="14" spans="1:34" x14ac:dyDescent="0.2">
      <c r="P14" s="253" t="s">
        <v>8262</v>
      </c>
      <c r="Q14" s="313">
        <v>1637.8432662852392</v>
      </c>
      <c r="R14" s="425"/>
      <c r="S14" s="425"/>
      <c r="T14" s="425"/>
      <c r="U14" s="425"/>
      <c r="V14" s="425"/>
      <c r="W14" s="425"/>
      <c r="X14" s="313">
        <v>0.86980191848084454</v>
      </c>
      <c r="Y14" s="425"/>
      <c r="Z14" s="425"/>
      <c r="AA14" s="425"/>
      <c r="AB14" s="425"/>
      <c r="AC14" s="425"/>
      <c r="AD14" s="425"/>
      <c r="AE14" s="425"/>
      <c r="AF14" s="425"/>
      <c r="AG14" s="425"/>
      <c r="AH14">
        <v>0.48389041117856935</v>
      </c>
    </row>
    <row r="15" spans="1:34" x14ac:dyDescent="0.2">
      <c r="P15" s="253" t="s">
        <v>8263</v>
      </c>
      <c r="Q15" s="425"/>
      <c r="R15" s="425"/>
      <c r="S15" s="425"/>
      <c r="T15" s="425"/>
      <c r="U15" s="425"/>
      <c r="V15" s="254">
        <v>37.414295732813834</v>
      </c>
      <c r="W15" s="425"/>
      <c r="X15" s="425"/>
      <c r="Y15" s="425"/>
      <c r="Z15" s="425"/>
      <c r="AA15" s="425"/>
      <c r="AB15" s="425"/>
      <c r="AC15" s="425"/>
      <c r="AD15" s="425"/>
      <c r="AE15" s="425"/>
      <c r="AF15" s="425"/>
      <c r="AG15" s="425"/>
      <c r="AH15">
        <v>5.2353093367840109E-2</v>
      </c>
    </row>
    <row r="16" spans="1:34" x14ac:dyDescent="0.2">
      <c r="P16" s="253" t="s">
        <v>8264</v>
      </c>
      <c r="Q16" s="425"/>
      <c r="R16" s="425"/>
      <c r="S16" s="425"/>
      <c r="T16" s="425"/>
      <c r="U16" s="425"/>
      <c r="V16">
        <v>318.60000808316795</v>
      </c>
      <c r="W16" s="425"/>
      <c r="X16" s="425"/>
      <c r="Y16" s="425"/>
      <c r="Z16" s="425"/>
      <c r="AA16" s="425"/>
      <c r="AB16" s="425"/>
      <c r="AC16" s="425"/>
      <c r="AD16" s="425"/>
      <c r="AE16" s="425"/>
      <c r="AF16" s="425"/>
      <c r="AG16" s="425"/>
      <c r="AH16" s="254"/>
    </row>
    <row r="17" spans="16:34" x14ac:dyDescent="0.2">
      <c r="P17" s="253" t="s">
        <v>395</v>
      </c>
      <c r="Q17" s="425"/>
      <c r="R17" s="425"/>
      <c r="S17" s="425"/>
      <c r="T17" s="401">
        <v>7.2896049758095242E-5</v>
      </c>
      <c r="U17" s="425"/>
      <c r="V17" s="397">
        <v>29.787610314190452</v>
      </c>
      <c r="W17" s="397">
        <v>6.9197686361661477</v>
      </c>
      <c r="X17" s="312">
        <v>30.326279229124019</v>
      </c>
      <c r="Y17" s="254">
        <v>37.214582740410215</v>
      </c>
      <c r="Z17" s="425"/>
      <c r="AA17" s="425"/>
      <c r="AB17" s="313">
        <v>4.0741548092171005</v>
      </c>
      <c r="AC17" s="425"/>
      <c r="AD17" s="425"/>
      <c r="AE17" s="425"/>
      <c r="AF17" s="425"/>
      <c r="AG17" s="425"/>
      <c r="AH17" s="254"/>
    </row>
    <row r="18" spans="16:34" x14ac:dyDescent="0.2">
      <c r="P18" t="s">
        <v>8204</v>
      </c>
      <c r="Q18" s="425"/>
      <c r="R18" s="425"/>
      <c r="S18" s="425"/>
      <c r="T18" s="425"/>
      <c r="U18" s="254">
        <v>7.2875689192011602E-5</v>
      </c>
      <c r="V18" s="425"/>
      <c r="W18" s="425"/>
      <c r="X18" s="254">
        <v>0.18765261170495109</v>
      </c>
      <c r="Y18" s="254">
        <v>1.3633231034048863E-3</v>
      </c>
      <c r="Z18" s="425"/>
      <c r="AA18" s="425"/>
      <c r="AB18" s="254">
        <v>2.0150209221996484E-5</v>
      </c>
      <c r="AC18" s="425"/>
      <c r="AD18" s="425"/>
      <c r="AE18" s="425"/>
      <c r="AF18" s="425"/>
      <c r="AG18" s="425"/>
      <c r="AH18" s="254"/>
    </row>
    <row r="19" spans="16:34" x14ac:dyDescent="0.2">
      <c r="Q19" s="254"/>
      <c r="R19" s="254"/>
      <c r="S19" s="254"/>
      <c r="T19" s="254"/>
      <c r="U19" s="254"/>
      <c r="W19" s="254"/>
      <c r="X19" s="254"/>
      <c r="Y19" s="254"/>
      <c r="Z19" s="254"/>
      <c r="AA19" s="254"/>
      <c r="AB19" s="254"/>
      <c r="AC19" s="254"/>
      <c r="AD19" s="254"/>
      <c r="AE19" s="254"/>
      <c r="AF19" s="254"/>
      <c r="AG19" s="254"/>
      <c r="AH19" s="254"/>
    </row>
    <row r="20" spans="16:34" x14ac:dyDescent="0.2">
      <c r="Q20" s="254"/>
      <c r="R20" s="254"/>
      <c r="S20" s="254"/>
      <c r="U20" s="254"/>
      <c r="Z20" s="254"/>
      <c r="AA20" s="254"/>
      <c r="AB20" s="254"/>
      <c r="AD20" s="254"/>
      <c r="AE20" s="254"/>
      <c r="AF20" s="254"/>
      <c r="AG20" s="254"/>
      <c r="AH20" s="254"/>
    </row>
    <row r="21" spans="16:34" x14ac:dyDescent="0.2">
      <c r="Q21" s="254"/>
      <c r="R21" s="254"/>
      <c r="S21" s="254"/>
      <c r="T21" s="254"/>
      <c r="V21" s="254"/>
      <c r="W21" s="254"/>
      <c r="X21" s="254"/>
      <c r="Z21" s="254"/>
      <c r="AA21" s="254"/>
      <c r="AB21" s="254"/>
      <c r="AD21" s="254"/>
      <c r="AE21" s="254"/>
      <c r="AF21" s="254"/>
      <c r="AG21" s="254"/>
      <c r="AH21" s="254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93071-4A7F-4BF0-8E93-45BAF74DA632}">
  <sheetPr>
    <tabColor theme="4"/>
  </sheetPr>
  <dimension ref="A1:W2046"/>
  <sheetViews>
    <sheetView workbookViewId="0">
      <selection activeCell="B7" sqref="B7:B11"/>
    </sheetView>
  </sheetViews>
  <sheetFormatPr baseColWidth="10" defaultColWidth="8.83203125" defaultRowHeight="15" x14ac:dyDescent="0.2"/>
  <cols>
    <col min="2" max="2" width="8.6640625" bestFit="1" customWidth="1"/>
    <col min="5" max="7" width="9" bestFit="1" customWidth="1"/>
    <col min="8" max="11" width="8.6640625" bestFit="1" customWidth="1"/>
    <col min="12" max="13" width="9" bestFit="1" customWidth="1"/>
    <col min="17" max="17" width="17.1640625" customWidth="1"/>
  </cols>
  <sheetData>
    <row r="1" spans="1:23" x14ac:dyDescent="0.2">
      <c r="A1" s="3" t="s">
        <v>426</v>
      </c>
      <c r="B1" s="3"/>
      <c r="C1" s="3" t="s">
        <v>427</v>
      </c>
      <c r="D1" s="3"/>
      <c r="E1" s="3" t="s">
        <v>428</v>
      </c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x14ac:dyDescent="0.2">
      <c r="A4" s="3" t="s">
        <v>429</v>
      </c>
      <c r="B4" s="11">
        <f>'Carbon balance'!B4</f>
        <v>201.639498668589</v>
      </c>
      <c r="C4" s="11"/>
      <c r="D4" s="11"/>
      <c r="E4" s="11">
        <f>'Carbon balance'!E4</f>
        <v>-81.720346771600688</v>
      </c>
      <c r="F4" s="11">
        <f>'Carbon balance'!F4</f>
        <v>-33.29703261024008</v>
      </c>
      <c r="G4" s="11">
        <f>'Carbon balance'!G4</f>
        <v>-29.000872524291253</v>
      </c>
      <c r="H4" s="11">
        <f>'Carbon balance'!H4</f>
        <v>-10.39467084352288</v>
      </c>
      <c r="I4" s="11">
        <f>'Carbon balance'!I4</f>
        <v>-34.986920182168546</v>
      </c>
      <c r="J4" s="11">
        <f>'Carbon balance'!J4</f>
        <v>-1.6096515983513804</v>
      </c>
      <c r="K4" s="11">
        <f>'Carbon balance'!K4</f>
        <v>-10.500004138414136</v>
      </c>
      <c r="L4" s="11">
        <f>'Carbon balance'!L4</f>
        <v>-0.12990829093246195</v>
      </c>
      <c r="M4" s="11">
        <f>SUM(E4:L4)</f>
        <v>-201.63940695952144</v>
      </c>
      <c r="N4" s="4"/>
      <c r="O4" s="4"/>
      <c r="P4" s="4"/>
      <c r="Q4" s="3"/>
      <c r="R4" s="3"/>
      <c r="S4" s="3"/>
      <c r="T4" s="3"/>
      <c r="U4" s="3"/>
      <c r="V4" s="4"/>
      <c r="W4" s="4"/>
    </row>
    <row r="5" spans="1:23" x14ac:dyDescent="0.2">
      <c r="A5" s="3" t="s">
        <v>430</v>
      </c>
      <c r="B5" s="11">
        <f>'Carbon balance'!B5</f>
        <v>201.509498668589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>
        <f>SUM(E4:K4)</f>
        <v>-201.50949866858898</v>
      </c>
      <c r="N5" s="4"/>
      <c r="O5" s="4"/>
      <c r="P5" s="4"/>
      <c r="Q5" s="3"/>
      <c r="R5" s="3"/>
      <c r="S5" s="3"/>
      <c r="T5" s="3"/>
      <c r="U5" s="3"/>
      <c r="V5" s="4"/>
      <c r="W5" s="4"/>
    </row>
    <row r="6" spans="1:23" x14ac:dyDescent="0.2">
      <c r="B6" s="11"/>
      <c r="C6" s="6"/>
      <c r="D6" s="6"/>
      <c r="E6" s="178" t="s">
        <v>8160</v>
      </c>
      <c r="F6" s="178" t="s">
        <v>474</v>
      </c>
      <c r="G6" s="178" t="s">
        <v>8161</v>
      </c>
      <c r="H6" s="178" t="s">
        <v>475</v>
      </c>
      <c r="I6" s="178" t="s">
        <v>8182</v>
      </c>
      <c r="J6" s="178" t="s">
        <v>476</v>
      </c>
      <c r="K6" s="178" t="s">
        <v>65</v>
      </c>
      <c r="L6" s="178" t="s">
        <v>472</v>
      </c>
      <c r="M6" s="6"/>
    </row>
    <row r="7" spans="1:23" x14ac:dyDescent="0.2">
      <c r="A7" t="s">
        <v>470</v>
      </c>
      <c r="B7" s="11">
        <f>'Carbon balance'!B7</f>
        <v>175.86827024276158</v>
      </c>
      <c r="C7" s="6"/>
      <c r="D7" s="6" t="s">
        <v>470</v>
      </c>
      <c r="E7" s="6">
        <f>-'Carbon balance'!E7</f>
        <v>69.248232691505336</v>
      </c>
      <c r="F7" s="6">
        <f>-'Carbon balance'!F7</f>
        <v>32.964454538906459</v>
      </c>
      <c r="G7" s="6">
        <f>-'Carbon balance'!G7</f>
        <v>20.771523363036266</v>
      </c>
      <c r="H7" s="6">
        <f>-'Carbon balance'!H7</f>
        <v>9.9971529588826549</v>
      </c>
      <c r="I7" s="6">
        <f>-'Carbon balance'!I7</f>
        <v>34.986909779011</v>
      </c>
      <c r="J7" s="6">
        <f>-'Carbon balance'!J7</f>
        <v>1.5907505032685307</v>
      </c>
      <c r="K7" s="6">
        <f>-'Carbon balance'!K7</f>
        <v>6.3092464081513349</v>
      </c>
      <c r="L7" s="6">
        <f>-'Carbon balance'!L7</f>
        <v>7.8059342372650331E-2</v>
      </c>
      <c r="M7" s="6"/>
      <c r="N7" s="6"/>
      <c r="O7" s="6"/>
    </row>
    <row r="8" spans="1:23" x14ac:dyDescent="0.2">
      <c r="A8" t="s">
        <v>8183</v>
      </c>
      <c r="B8" s="11">
        <f>'Carbon balance'!B8</f>
        <v>16.661931337185198</v>
      </c>
      <c r="C8" s="6"/>
      <c r="D8" s="6" t="s">
        <v>8183</v>
      </c>
      <c r="E8" s="6">
        <f>-'Carbon balance'!E8</f>
        <v>12.067396528207999</v>
      </c>
      <c r="F8" s="6">
        <f>-'Carbon balance'!F8</f>
        <v>0.30159514666055631</v>
      </c>
      <c r="G8" s="6">
        <f>-'Carbon balance'!G8</f>
        <v>1.2296191866129766</v>
      </c>
      <c r="H8" s="6">
        <f>-'Carbon balance'!H8</f>
        <v>0.39036749092572481</v>
      </c>
      <c r="I8" s="6">
        <f>-'Carbon balance'!I8</f>
        <v>7.4167006286683994E-6</v>
      </c>
      <c r="J8" s="6">
        <f>-'Carbon balance'!J8</f>
        <v>1.3689137013921826E-2</v>
      </c>
      <c r="K8" s="6">
        <f>-'Carbon balance'!K8</f>
        <v>2.6592564310633917</v>
      </c>
      <c r="L8" s="6">
        <f>-'Carbon balance'!L8</f>
        <v>3.2900887805057552E-2</v>
      </c>
      <c r="M8" s="6"/>
      <c r="N8" s="6"/>
      <c r="O8" s="6"/>
    </row>
    <row r="9" spans="1:23" x14ac:dyDescent="0.2">
      <c r="A9" t="s">
        <v>368</v>
      </c>
      <c r="B9" s="11">
        <f>'Carbon balance'!B9</f>
        <v>1.9324897212787153</v>
      </c>
      <c r="C9" s="6"/>
      <c r="D9" s="6" t="s">
        <v>368</v>
      </c>
      <c r="E9" s="6">
        <f>-'Carbon balance'!E9</f>
        <v>0.38820594780758272</v>
      </c>
      <c r="F9" s="6">
        <f>-'Carbon balance'!F9</f>
        <v>1.279074470014311E-2</v>
      </c>
      <c r="G9" s="6">
        <f>-'Carbon balance'!G9</f>
        <v>6.3017458602330786E-7</v>
      </c>
      <c r="H9" s="6">
        <f>-'Carbon balance'!H9</f>
        <v>1.7645857068493671E-7</v>
      </c>
      <c r="I9" s="6">
        <f>-'Carbon balance'!I9</f>
        <v>2.5179126495054882E-6</v>
      </c>
      <c r="J9" s="6">
        <f>-'Carbon balance'!J9</f>
        <v>3.2148317341551547E-9</v>
      </c>
      <c r="K9" s="6">
        <f>-'Carbon balance'!K9</f>
        <v>1.5314897010103514</v>
      </c>
      <c r="L9" s="6">
        <f>-'Carbon balance'!L9</f>
        <v>1.8947917259485043E-2</v>
      </c>
      <c r="M9" s="6"/>
      <c r="N9" s="6"/>
      <c r="O9" s="6"/>
    </row>
    <row r="10" spans="1:23" x14ac:dyDescent="0.2">
      <c r="A10" t="s">
        <v>471</v>
      </c>
      <c r="B10" s="11">
        <f>'Carbon balance'!B10</f>
        <v>7.0511125289999146E-6</v>
      </c>
      <c r="C10" s="6"/>
      <c r="D10" s="6" t="s">
        <v>471</v>
      </c>
      <c r="E10" s="6">
        <f>-'Carbon balance'!E10</f>
        <v>6.2975333644284028E-8</v>
      </c>
      <c r="F10" s="6">
        <f>-'Carbon balance'!F10</f>
        <v>2.6525096658412895E-6</v>
      </c>
      <c r="G10" s="6">
        <f>-'Carbon balance'!G10</f>
        <v>1.3720075464430457E-6</v>
      </c>
      <c r="H10" s="6">
        <f>-'Carbon balance'!H10</f>
        <v>3.9422631102620716E-7</v>
      </c>
      <c r="I10" s="6">
        <f>-'Carbon balance'!I10</f>
        <v>1.6965764003617943E-10</v>
      </c>
      <c r="J10" s="6">
        <f>-'Carbon balance'!J10</f>
        <v>7.182259762844891E-9</v>
      </c>
      <c r="K10" s="6">
        <f>-'Carbon balance'!K10</f>
        <v>2.5620417546422079E-6</v>
      </c>
      <c r="L10" s="6">
        <f>-'Carbon balance'!L10</f>
        <v>3.1698127091733431E-8</v>
      </c>
      <c r="M10" s="6"/>
      <c r="N10" s="6"/>
      <c r="O10" s="6"/>
    </row>
    <row r="11" spans="1:23" x14ac:dyDescent="0.2">
      <c r="A11" t="s">
        <v>473</v>
      </c>
      <c r="B11" s="11">
        <f>'Carbon balance'!B11</f>
        <v>7.0468003162509651</v>
      </c>
      <c r="D11" t="s">
        <v>473</v>
      </c>
      <c r="E11" s="6">
        <f>-'Carbon balance'!E11</f>
        <v>1.6511541104450002E-2</v>
      </c>
      <c r="F11" s="6">
        <f>-'Carbon balance'!F11</f>
        <v>1.818952746326067E-2</v>
      </c>
      <c r="G11" s="6">
        <f>-'Carbon balance'!G11</f>
        <v>6.9997279724598789</v>
      </c>
      <c r="H11" s="6">
        <f>-'Carbon balance'!H11</f>
        <v>7.149823029619507E-3</v>
      </c>
      <c r="I11" s="6">
        <f>-'Carbon balance'!I11</f>
        <v>4.6837461560018512E-7</v>
      </c>
      <c r="J11" s="6">
        <f>-'Carbon balance'!J11</f>
        <v>5.2119476718364933E-3</v>
      </c>
      <c r="K11" s="6">
        <f>-'Carbon balance'!K11</f>
        <v>9.0361473038854975E-6</v>
      </c>
      <c r="L11" s="6">
        <f>-'Carbon balance'!L11</f>
        <v>1.117971419237008E-7</v>
      </c>
      <c r="M11" s="6"/>
      <c r="N11" s="6"/>
      <c r="O11" s="6"/>
    </row>
    <row r="12" spans="1:23" x14ac:dyDescent="0.2">
      <c r="A12" t="s">
        <v>472</v>
      </c>
      <c r="B12" s="11">
        <f>'Carbon balance'!B12</f>
        <v>0.13</v>
      </c>
      <c r="M12" s="6"/>
      <c r="N12" s="6"/>
    </row>
    <row r="16" spans="1:23" x14ac:dyDescent="0.2">
      <c r="M16" s="6"/>
      <c r="N16" s="6"/>
      <c r="O16" s="6"/>
    </row>
    <row r="17" spans="5:15" x14ac:dyDescent="0.2">
      <c r="M17" s="6"/>
      <c r="N17" s="6"/>
      <c r="O17" s="6"/>
    </row>
    <row r="18" spans="5:15" x14ac:dyDescent="0.2">
      <c r="M18" s="6"/>
      <c r="N18" s="6"/>
      <c r="O18" s="6"/>
    </row>
    <row r="19" spans="5:15" x14ac:dyDescent="0.2">
      <c r="E19" s="54"/>
      <c r="F19" s="54"/>
      <c r="I19" s="54"/>
      <c r="J19" s="54"/>
      <c r="K19" s="54"/>
      <c r="L19" s="54"/>
      <c r="M19" s="6"/>
      <c r="N19" s="6"/>
      <c r="O19" s="6"/>
    </row>
    <row r="20" spans="5:15" x14ac:dyDescent="0.2">
      <c r="E20" s="54"/>
      <c r="F20" s="54"/>
      <c r="I20" s="54"/>
      <c r="J20" s="54"/>
      <c r="K20" s="54"/>
      <c r="L20" s="54"/>
      <c r="M20" s="6"/>
      <c r="N20" s="6"/>
      <c r="O20" s="6"/>
    </row>
    <row r="21" spans="5:15" x14ac:dyDescent="0.2">
      <c r="M21" s="6"/>
      <c r="N21" s="6"/>
    </row>
    <row r="298" spans="7:7" x14ac:dyDescent="0.2">
      <c r="G298" s="54"/>
    </row>
    <row r="930" spans="7:7" x14ac:dyDescent="0.2">
      <c r="G930" s="54"/>
    </row>
    <row r="1068" spans="7:7" x14ac:dyDescent="0.2">
      <c r="G1068" s="54"/>
    </row>
    <row r="1206" spans="7:7" x14ac:dyDescent="0.2">
      <c r="G1206" s="54"/>
    </row>
    <row r="1259" spans="7:7" x14ac:dyDescent="0.2">
      <c r="G1259" s="54"/>
    </row>
    <row r="1407" spans="7:7" x14ac:dyDescent="0.2">
      <c r="G1407" s="54"/>
    </row>
    <row r="1411" spans="7:7" x14ac:dyDescent="0.2">
      <c r="G1411" s="54"/>
    </row>
    <row r="1772" spans="7:7" x14ac:dyDescent="0.2">
      <c r="G1772" s="54"/>
    </row>
    <row r="2046" spans="7:7" x14ac:dyDescent="0.2">
      <c r="G2046" s="54"/>
    </row>
  </sheetData>
  <pageMargins left="0.7" right="0.7" top="0.75" bottom="0.75" header="0.3" footer="0.3"/>
  <pageSetup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E5D4C-02EF-44ED-9F45-B5C7B72F4993}">
  <sheetPr>
    <tabColor theme="4"/>
  </sheetPr>
  <dimension ref="A1:AO1989"/>
  <sheetViews>
    <sheetView topLeftCell="V1" workbookViewId="0">
      <selection activeCell="X7" sqref="X7"/>
    </sheetView>
  </sheetViews>
  <sheetFormatPr baseColWidth="10" defaultColWidth="8.83203125" defaultRowHeight="15" x14ac:dyDescent="0.2"/>
  <cols>
    <col min="1" max="1" width="43.6640625" customWidth="1"/>
    <col min="2" max="2" width="10.33203125" bestFit="1" customWidth="1"/>
    <col min="6" max="7" width="10.5" bestFit="1" customWidth="1"/>
    <col min="8" max="8" width="9.5" bestFit="1" customWidth="1"/>
    <col min="9" max="9" width="9.1640625" bestFit="1" customWidth="1"/>
    <col min="10" max="10" width="9.5" bestFit="1" customWidth="1"/>
    <col min="25" max="25" width="9.5" bestFit="1" customWidth="1"/>
    <col min="26" max="26" width="9.1640625" bestFit="1" customWidth="1"/>
    <col min="27" max="27" width="9.5" bestFit="1" customWidth="1"/>
  </cols>
  <sheetData>
    <row r="1" spans="1:41" x14ac:dyDescent="0.2">
      <c r="F1" t="s">
        <v>477</v>
      </c>
      <c r="Y1" t="s">
        <v>478</v>
      </c>
    </row>
    <row r="2" spans="1:41" x14ac:dyDescent="0.2">
      <c r="A2" t="s">
        <v>479</v>
      </c>
      <c r="B2" t="s">
        <v>372</v>
      </c>
      <c r="C2" t="s">
        <v>53</v>
      </c>
      <c r="D2" t="s">
        <v>402</v>
      </c>
      <c r="E2" t="s">
        <v>401</v>
      </c>
      <c r="F2" t="s">
        <v>404</v>
      </c>
      <c r="G2" t="s">
        <v>400</v>
      </c>
      <c r="H2" t="s">
        <v>54</v>
      </c>
      <c r="I2" t="s">
        <v>55</v>
      </c>
      <c r="J2" t="s">
        <v>52</v>
      </c>
      <c r="K2" t="s">
        <v>403</v>
      </c>
      <c r="L2" t="s">
        <v>480</v>
      </c>
      <c r="M2" t="s">
        <v>399</v>
      </c>
      <c r="N2" t="s">
        <v>407</v>
      </c>
      <c r="O2" t="s">
        <v>408</v>
      </c>
      <c r="P2" t="s">
        <v>397</v>
      </c>
      <c r="Q2" t="s">
        <v>409</v>
      </c>
      <c r="R2" t="s">
        <v>405</v>
      </c>
      <c r="S2" t="s">
        <v>406</v>
      </c>
      <c r="T2" t="s">
        <v>83</v>
      </c>
      <c r="U2" t="s">
        <v>398</v>
      </c>
      <c r="V2" t="s">
        <v>396</v>
      </c>
      <c r="W2" t="s">
        <v>395</v>
      </c>
      <c r="X2" t="s">
        <v>394</v>
      </c>
      <c r="Y2" t="s">
        <v>54</v>
      </c>
      <c r="Z2" t="s">
        <v>55</v>
      </c>
      <c r="AA2" t="s">
        <v>52</v>
      </c>
      <c r="AB2" t="s">
        <v>403</v>
      </c>
      <c r="AC2" t="s">
        <v>480</v>
      </c>
      <c r="AD2" t="s">
        <v>399</v>
      </c>
      <c r="AE2" t="s">
        <v>407</v>
      </c>
      <c r="AF2" t="s">
        <v>408</v>
      </c>
      <c r="AG2" t="s">
        <v>397</v>
      </c>
      <c r="AH2" t="s">
        <v>409</v>
      </c>
      <c r="AI2" t="s">
        <v>405</v>
      </c>
      <c r="AJ2" t="s">
        <v>406</v>
      </c>
      <c r="AK2" t="s">
        <v>83</v>
      </c>
      <c r="AL2" t="s">
        <v>398</v>
      </c>
      <c r="AM2" t="s">
        <v>396</v>
      </c>
      <c r="AN2" t="s">
        <v>395</v>
      </c>
      <c r="AO2" t="s">
        <v>394</v>
      </c>
    </row>
    <row r="3" spans="1:41" x14ac:dyDescent="0.2">
      <c r="A3" s="9" t="str">
        <f>'Cost per option'!A11</f>
        <v>913 Mono manure AD Green gas</v>
      </c>
      <c r="B3" t="str">
        <f>_xlfn.IFNA(VLOOKUP(A3,'Energy balance options'!A$7:C$3000,3,FALSE),"")</f>
        <v>Landbouw</v>
      </c>
      <c r="C3">
        <f>SUMIFS('Energy balance options'!$F$7:$F$3000,'Energy balance options'!$B$7:$B$3000,HeatGen!C$2,'Energy balance options'!$A$7:$A$3000,HeatGen!$A3)</f>
        <v>0</v>
      </c>
      <c r="D3">
        <f>SUMIFS('Energy balance options'!$F$7:$F$3000,'Energy balance options'!$B$7:$B$3000,HeatGen!D$2,'Energy balance options'!$A$7:$A$3000,HeatGen!$A3)</f>
        <v>0</v>
      </c>
      <c r="E3">
        <f>SUMIFS('Energy balance options'!$F$7:$F$3000,'Energy balance options'!$B$7:$B$3000,HeatGen!E$2,'Energy balance options'!$A$7:$A$3000,HeatGen!$A3)</f>
        <v>0</v>
      </c>
      <c r="F3">
        <f>SUMIFS('Energy balance options'!$F$7:$F$3000,'Energy balance options'!$B$7:$B$3000,HeatGen!F$2,'Energy balance options'!$A$7:$A$3000,HeatGen!$A3)</f>
        <v>0</v>
      </c>
      <c r="G3">
        <f>SUMIFS('Energy balance options'!$F$7:$F$3000,'Energy balance options'!$B$7:$B$3000,HeatGen!G$2,'Energy balance options'!$A$7:$A$3000,HeatGen!$A3)</f>
        <v>0</v>
      </c>
      <c r="H3">
        <f>SUMIFS('Energy balance options'!$G$7:$G$3000,'Energy balance options'!$B$7:$B$3000,HeatGen!H$2,'Energy balance options'!$A$7:$A$3000,HeatGen!$A3)</f>
        <v>0</v>
      </c>
      <c r="I3">
        <f>SUMIFS('Energy balance options'!$G$7:$G$3000,'Energy balance options'!$B$7:$B$3000,HeatGen!I$2,'Energy balance options'!$A$7:$A$3000,HeatGen!$A3)</f>
        <v>0</v>
      </c>
      <c r="J3">
        <f>SUMIFS('Energy balance options'!$G$7:$G$3000,'Energy balance options'!$B$7:$B$3000,HeatGen!J$2,'Energy balance options'!$A$7:$A$3000,HeatGen!$A3)</f>
        <v>0</v>
      </c>
      <c r="K3">
        <f>SUMIFS('Energy balance options'!$G$7:$G$3000,'Energy balance options'!$B$7:$B$3000,HeatGen!K$2,'Energy balance options'!$A$7:$A$3000,HeatGen!$A3)</f>
        <v>0</v>
      </c>
      <c r="L3">
        <f>SUMIFS('Energy balance options'!$G$7:$G$3000,'Energy balance options'!$B$7:$B$3000,HeatGen!L$2,'Energy balance options'!$A$7:$A$3000,HeatGen!$A3)</f>
        <v>0</v>
      </c>
      <c r="M3">
        <f>SUMIFS('Energy balance options'!$G$7:$G$3000,'Energy balance options'!$B$7:$B$3000,HeatGen!M$2,'Energy balance options'!$A$7:$A$3000,HeatGen!$A3)</f>
        <v>0</v>
      </c>
      <c r="N3">
        <f>SUMIFS('Energy balance options'!$G$7:$G$3000,'Energy balance options'!$B$7:$B$3000,HeatGen!N$2,'Energy balance options'!$A$7:$A$3000,HeatGen!$A3)</f>
        <v>0</v>
      </c>
      <c r="O3">
        <f>SUMIFS('Energy balance options'!$G$7:$G$3000,'Energy balance options'!$B$7:$B$3000,HeatGen!O$2,'Energy balance options'!$A$7:$A$3000,HeatGen!$A3)</f>
        <v>0</v>
      </c>
      <c r="P3">
        <f>SUMIFS('Energy balance options'!$G$7:$G$3000,'Energy balance options'!$B$7:$B$3000,HeatGen!P$2,'Energy balance options'!$A$7:$A$3000,HeatGen!$A3)</f>
        <v>0</v>
      </c>
      <c r="Q3">
        <f>SUMIFS('Energy balance options'!$G$7:$G$3000,'Energy balance options'!$B$7:$B$3000,HeatGen!Q$2,'Energy balance options'!$A$7:$A$3000,HeatGen!$A3)</f>
        <v>0</v>
      </c>
      <c r="R3">
        <f>SUMIFS('Energy balance options'!$G$7:$G$3000,'Energy balance options'!$B$7:$B$3000,HeatGen!R$2,'Energy balance options'!$A$7:$A$3000,HeatGen!$A3)</f>
        <v>0</v>
      </c>
      <c r="S3">
        <f>SUMIFS('Energy balance options'!$G$7:$G$3000,'Energy balance options'!$B$7:$B$3000,HeatGen!S$2,'Energy balance options'!$A$7:$A$3000,HeatGen!$A3)</f>
        <v>0</v>
      </c>
      <c r="T3">
        <f>SUMIFS('Energy balance options'!$G$7:$G$3000,'Energy balance options'!$B$7:$B$3000,HeatGen!T$2,'Energy balance options'!$A$7:$A$3000,HeatGen!$A3)</f>
        <v>0</v>
      </c>
      <c r="U3">
        <f>SUMIFS('Energy balance options'!$G$7:$G$3000,'Energy balance options'!$B$7:$B$3000,HeatGen!U$2,'Energy balance options'!$A$7:$A$3000,HeatGen!$A3)</f>
        <v>0</v>
      </c>
      <c r="V3">
        <f>SUMIFS('Energy balance options'!$G$7:$G$3000,'Energy balance options'!$B$7:$B$3000,HeatGen!V$2,'Energy balance options'!$A$7:$A$3000,HeatGen!$A3)</f>
        <v>0</v>
      </c>
      <c r="W3">
        <f>SUMIFS('Energy balance options'!$G$7:$G$3000,'Energy balance options'!$B$7:$B$3000,HeatGen!W$2,'Energy balance options'!$A$7:$A$3000,HeatGen!$A3)</f>
        <v>0</v>
      </c>
      <c r="X3">
        <f>SUMIFS('Energy balance options'!$G$7:$G$3000,'Energy balance options'!$B$7:$B$3000,HeatGen!X$2,'Energy balance options'!$A$7:$A$3000,HeatGen!$A3)</f>
        <v>0</v>
      </c>
      <c r="Y3">
        <f t="shared" ref="Y3:Y66" si="0">IFERROR(H3/SUM($H3:$X3),0)*SUM($C3:$G3)</f>
        <v>0</v>
      </c>
      <c r="Z3">
        <f t="shared" ref="Z3:Z66" si="1">IFERROR(I3/SUM($H3:$X3),0)*SUM($C3:$G3)</f>
        <v>0</v>
      </c>
      <c r="AA3">
        <f t="shared" ref="AA3:AA66" si="2">IFERROR(J3/SUM($H3:$X3),0)*SUM($C3:$G3)</f>
        <v>0</v>
      </c>
      <c r="AB3">
        <f t="shared" ref="AB3:AB66" si="3">IFERROR(K3/SUM($H3:$X3),0)*SUM($C3:$G3)</f>
        <v>0</v>
      </c>
      <c r="AC3">
        <f t="shared" ref="AC3:AC66" si="4">IFERROR(L3/SUM($H3:$X3),0)*SUM($C3:$G3)</f>
        <v>0</v>
      </c>
      <c r="AD3">
        <f t="shared" ref="AD3:AD66" si="5">IFERROR(M3/SUM($H3:$X3),0)*SUM($C3:$G3)</f>
        <v>0</v>
      </c>
      <c r="AE3">
        <f t="shared" ref="AE3:AE66" si="6">IFERROR(N3/SUM($H3:$X3),0)*SUM($C3:$G3)</f>
        <v>0</v>
      </c>
      <c r="AF3">
        <f t="shared" ref="AF3:AF66" si="7">IFERROR(O3/SUM($H3:$X3),0)*SUM($C3:$G3)</f>
        <v>0</v>
      </c>
      <c r="AG3">
        <f t="shared" ref="AG3:AG66" si="8">IFERROR(P3/SUM($H3:$X3),0)*SUM($C3:$G3)</f>
        <v>0</v>
      </c>
      <c r="AH3">
        <f t="shared" ref="AH3:AH66" si="9">IFERROR(Q3/SUM($H3:$X3),0)*SUM($C3:$G3)</f>
        <v>0</v>
      </c>
      <c r="AI3">
        <f t="shared" ref="AI3:AI66" si="10">IFERROR(R3/SUM($H3:$X3),0)*SUM($C3:$G3)</f>
        <v>0</v>
      </c>
      <c r="AJ3">
        <f t="shared" ref="AJ3:AJ66" si="11">IFERROR(S3/SUM($H3:$X3),0)*SUM($C3:$G3)</f>
        <v>0</v>
      </c>
      <c r="AK3">
        <f t="shared" ref="AK3:AK66" si="12">IFERROR(T3/SUM($H3:$X3),0)*SUM($C3:$G3)</f>
        <v>0</v>
      </c>
      <c r="AL3">
        <f t="shared" ref="AL3:AL66" si="13">IFERROR(U3/SUM($H3:$X3),0)*SUM($C3:$G3)</f>
        <v>0</v>
      </c>
      <c r="AM3">
        <f t="shared" ref="AM3:AM66" si="14">IFERROR(V3/SUM($H3:$X3),0)*SUM($C3:$G3)</f>
        <v>0</v>
      </c>
      <c r="AN3">
        <f t="shared" ref="AN3:AN66" si="15">IFERROR(W3/SUM($H3:$X3),0)*SUM($C3:$G3)</f>
        <v>0</v>
      </c>
      <c r="AO3">
        <f t="shared" ref="AO3:AO66" si="16">IFERROR(X3/SUM($H3:$X3),0)*SUM($C3:$G3)</f>
        <v>0</v>
      </c>
    </row>
    <row r="4" spans="1:41" x14ac:dyDescent="0.2">
      <c r="A4" s="9" t="str">
        <f>'Cost per option'!A12</f>
        <v>985 Lignocellulosic ethanol production</v>
      </c>
      <c r="B4" t="str">
        <f>_xlfn.IFNA(VLOOKUP(A4,'Energy balance options'!A$7:C$3000,3,FALSE),"")</f>
        <v>Raffinaderijen</v>
      </c>
      <c r="C4">
        <f>SUMIFS('Energy balance options'!$F$7:$F$3000,'Energy balance options'!$B$7:$B$3000,HeatGen!C$2,'Energy balance options'!$A$7:$A$3000,HeatGen!$A4)</f>
        <v>0</v>
      </c>
      <c r="D4">
        <f>SUMIFS('Energy balance options'!$F$7:$F$3000,'Energy balance options'!$B$7:$B$3000,HeatGen!D$2,'Energy balance options'!$A$7:$A$3000,HeatGen!$A4)</f>
        <v>0</v>
      </c>
      <c r="E4">
        <f>SUMIFS('Energy balance options'!$F$7:$F$3000,'Energy balance options'!$B$7:$B$3000,HeatGen!E$2,'Energy balance options'!$A$7:$A$3000,HeatGen!$A4)</f>
        <v>0</v>
      </c>
      <c r="F4">
        <f>SUMIFS('Energy balance options'!$F$7:$F$3000,'Energy balance options'!$B$7:$B$3000,HeatGen!F$2,'Energy balance options'!$A$7:$A$3000,HeatGen!$A4)</f>
        <v>0</v>
      </c>
      <c r="G4">
        <f>SUMIFS('Energy balance options'!$F$7:$F$3000,'Energy balance options'!$B$7:$B$3000,HeatGen!G$2,'Energy balance options'!$A$7:$A$3000,HeatGen!$A4)</f>
        <v>0</v>
      </c>
      <c r="H4">
        <f>SUMIFS('Energy balance options'!$G$7:$G$3000,'Energy balance options'!$B$7:$B$3000,HeatGen!H$2,'Energy balance options'!$A$7:$A$3000,HeatGen!$A4)</f>
        <v>0</v>
      </c>
      <c r="I4">
        <f>SUMIFS('Energy balance options'!$G$7:$G$3000,'Energy balance options'!$B$7:$B$3000,HeatGen!I$2,'Energy balance options'!$A$7:$A$3000,HeatGen!$A4)</f>
        <v>0</v>
      </c>
      <c r="J4">
        <f>SUMIFS('Energy balance options'!$G$7:$G$3000,'Energy balance options'!$B$7:$B$3000,HeatGen!J$2,'Energy balance options'!$A$7:$A$3000,HeatGen!$A4)</f>
        <v>0</v>
      </c>
      <c r="K4">
        <f>SUMIFS('Energy balance options'!$G$7:$G$3000,'Energy balance options'!$B$7:$B$3000,HeatGen!K$2,'Energy balance options'!$A$7:$A$3000,HeatGen!$A4)</f>
        <v>0</v>
      </c>
      <c r="L4">
        <f>SUMIFS('Energy balance options'!$G$7:$G$3000,'Energy balance options'!$B$7:$B$3000,HeatGen!L$2,'Energy balance options'!$A$7:$A$3000,HeatGen!$A4)</f>
        <v>0</v>
      </c>
      <c r="M4">
        <f>SUMIFS('Energy balance options'!$G$7:$G$3000,'Energy balance options'!$B$7:$B$3000,HeatGen!M$2,'Energy balance options'!$A$7:$A$3000,HeatGen!$A4)</f>
        <v>9.0994030450000004E-6</v>
      </c>
      <c r="N4">
        <f>SUMIFS('Energy balance options'!$G$7:$G$3000,'Energy balance options'!$B$7:$B$3000,HeatGen!N$2,'Energy balance options'!$A$7:$A$3000,HeatGen!$A4)</f>
        <v>0</v>
      </c>
      <c r="O4">
        <f>SUMIFS('Energy balance options'!$G$7:$G$3000,'Energy balance options'!$B$7:$B$3000,HeatGen!O$2,'Energy balance options'!$A$7:$A$3000,HeatGen!$A4)</f>
        <v>0</v>
      </c>
      <c r="P4">
        <f>SUMIFS('Energy balance options'!$G$7:$G$3000,'Energy balance options'!$B$7:$B$3000,HeatGen!P$2,'Energy balance options'!$A$7:$A$3000,HeatGen!$A4)</f>
        <v>0</v>
      </c>
      <c r="Q4">
        <f>SUMIFS('Energy balance options'!$G$7:$G$3000,'Energy balance options'!$B$7:$B$3000,HeatGen!Q$2,'Energy balance options'!$A$7:$A$3000,HeatGen!$A4)</f>
        <v>0</v>
      </c>
      <c r="R4">
        <f>SUMIFS('Energy balance options'!$G$7:$G$3000,'Energy balance options'!$B$7:$B$3000,HeatGen!R$2,'Energy balance options'!$A$7:$A$3000,HeatGen!$A4)</f>
        <v>0</v>
      </c>
      <c r="S4">
        <f>SUMIFS('Energy balance options'!$G$7:$G$3000,'Energy balance options'!$B$7:$B$3000,HeatGen!S$2,'Energy balance options'!$A$7:$A$3000,HeatGen!$A4)</f>
        <v>0</v>
      </c>
      <c r="T4">
        <f>SUMIFS('Energy balance options'!$G$7:$G$3000,'Energy balance options'!$B$7:$B$3000,HeatGen!T$2,'Energy balance options'!$A$7:$A$3000,HeatGen!$A4)</f>
        <v>0</v>
      </c>
      <c r="U4">
        <f>SUMIFS('Energy balance options'!$G$7:$G$3000,'Energy balance options'!$B$7:$B$3000,HeatGen!U$2,'Energy balance options'!$A$7:$A$3000,HeatGen!$A4)</f>
        <v>0</v>
      </c>
      <c r="V4">
        <f>SUMIFS('Energy balance options'!$G$7:$G$3000,'Energy balance options'!$B$7:$B$3000,HeatGen!V$2,'Energy balance options'!$A$7:$A$3000,HeatGen!$A4)</f>
        <v>0</v>
      </c>
      <c r="W4">
        <f>SUMIFS('Energy balance options'!$G$7:$G$3000,'Energy balance options'!$B$7:$B$3000,HeatGen!W$2,'Energy balance options'!$A$7:$A$3000,HeatGen!$A4)</f>
        <v>0</v>
      </c>
      <c r="X4">
        <f>SUMIFS('Energy balance options'!$G$7:$G$3000,'Energy balance options'!$B$7:$B$3000,HeatGen!X$2,'Energy balance options'!$A$7:$A$3000,HeatGen!$A4)</f>
        <v>0</v>
      </c>
      <c r="Y4">
        <f t="shared" si="0"/>
        <v>0</v>
      </c>
      <c r="Z4">
        <f t="shared" si="1"/>
        <v>0</v>
      </c>
      <c r="AA4">
        <f t="shared" si="2"/>
        <v>0</v>
      </c>
      <c r="AB4">
        <f t="shared" si="3"/>
        <v>0</v>
      </c>
      <c r="AC4">
        <f t="shared" si="4"/>
        <v>0</v>
      </c>
      <c r="AD4">
        <f t="shared" si="5"/>
        <v>0</v>
      </c>
      <c r="AE4">
        <f t="shared" si="6"/>
        <v>0</v>
      </c>
      <c r="AF4">
        <f t="shared" si="7"/>
        <v>0</v>
      </c>
      <c r="AG4">
        <f t="shared" si="8"/>
        <v>0</v>
      </c>
      <c r="AH4">
        <f t="shared" si="9"/>
        <v>0</v>
      </c>
      <c r="AI4">
        <f t="shared" si="10"/>
        <v>0</v>
      </c>
      <c r="AJ4">
        <f t="shared" si="11"/>
        <v>0</v>
      </c>
      <c r="AK4">
        <f t="shared" si="12"/>
        <v>0</v>
      </c>
      <c r="AL4">
        <f t="shared" si="13"/>
        <v>0</v>
      </c>
      <c r="AM4">
        <f t="shared" si="14"/>
        <v>0</v>
      </c>
      <c r="AN4">
        <f t="shared" si="15"/>
        <v>0</v>
      </c>
      <c r="AO4">
        <f t="shared" si="16"/>
        <v>0</v>
      </c>
    </row>
    <row r="5" spans="1:41" x14ac:dyDescent="0.2">
      <c r="A5" s="9" t="str">
        <f>'Cost per option'!A13</f>
        <v>987 Ethanol uit biomassa (suiker) 2011</v>
      </c>
      <c r="B5" t="str">
        <f>_xlfn.IFNA(VLOOKUP(A5,'Energy balance options'!A$7:C$3000,3,FALSE),"")</f>
        <v>Raffinaderijen</v>
      </c>
      <c r="C5">
        <f>SUMIFS('Energy balance options'!$F$7:$F$3000,'Energy balance options'!$B$7:$B$3000,HeatGen!C$2,'Energy balance options'!$A$7:$A$3000,HeatGen!$A5)</f>
        <v>0</v>
      </c>
      <c r="D5">
        <f>SUMIFS('Energy balance options'!$F$7:$F$3000,'Energy balance options'!$B$7:$B$3000,HeatGen!D$2,'Energy balance options'!$A$7:$A$3000,HeatGen!$A5)</f>
        <v>0</v>
      </c>
      <c r="E5">
        <f>SUMIFS('Energy balance options'!$F$7:$F$3000,'Energy balance options'!$B$7:$B$3000,HeatGen!E$2,'Energy balance options'!$A$7:$A$3000,HeatGen!$A5)</f>
        <v>0</v>
      </c>
      <c r="F5">
        <f>SUMIFS('Energy balance options'!$F$7:$F$3000,'Energy balance options'!$B$7:$B$3000,HeatGen!F$2,'Energy balance options'!$A$7:$A$3000,HeatGen!$A5)</f>
        <v>0</v>
      </c>
      <c r="G5">
        <f>SUMIFS('Energy balance options'!$F$7:$F$3000,'Energy balance options'!$B$7:$B$3000,HeatGen!G$2,'Energy balance options'!$A$7:$A$3000,HeatGen!$A5)</f>
        <v>0</v>
      </c>
      <c r="H5">
        <f>SUMIFS('Energy balance options'!$G$7:$G$3000,'Energy balance options'!$B$7:$B$3000,HeatGen!H$2,'Energy balance options'!$A$7:$A$3000,HeatGen!$A5)</f>
        <v>0</v>
      </c>
      <c r="I5">
        <f>SUMIFS('Energy balance options'!$G$7:$G$3000,'Energy balance options'!$B$7:$B$3000,HeatGen!I$2,'Energy balance options'!$A$7:$A$3000,HeatGen!$A5)</f>
        <v>0</v>
      </c>
      <c r="J5">
        <f>SUMIFS('Energy balance options'!$G$7:$G$3000,'Energy balance options'!$B$7:$B$3000,HeatGen!J$2,'Energy balance options'!$A$7:$A$3000,HeatGen!$A5)</f>
        <v>0</v>
      </c>
      <c r="K5">
        <f>SUMIFS('Energy balance options'!$G$7:$G$3000,'Energy balance options'!$B$7:$B$3000,HeatGen!K$2,'Energy balance options'!$A$7:$A$3000,HeatGen!$A5)</f>
        <v>0</v>
      </c>
      <c r="L5">
        <f>SUMIFS('Energy balance options'!$G$7:$G$3000,'Energy balance options'!$B$7:$B$3000,HeatGen!L$2,'Energy balance options'!$A$7:$A$3000,HeatGen!$A5)</f>
        <v>0</v>
      </c>
      <c r="M5">
        <f>SUMIFS('Energy balance options'!$G$7:$G$3000,'Energy balance options'!$B$7:$B$3000,HeatGen!M$2,'Energy balance options'!$A$7:$A$3000,HeatGen!$A5)</f>
        <v>0</v>
      </c>
      <c r="N5">
        <f>SUMIFS('Energy balance options'!$G$7:$G$3000,'Energy balance options'!$B$7:$B$3000,HeatGen!N$2,'Energy balance options'!$A$7:$A$3000,HeatGen!$A5)</f>
        <v>0</v>
      </c>
      <c r="O5">
        <f>SUMIFS('Energy balance options'!$G$7:$G$3000,'Energy balance options'!$B$7:$B$3000,HeatGen!O$2,'Energy balance options'!$A$7:$A$3000,HeatGen!$A5)</f>
        <v>0</v>
      </c>
      <c r="P5">
        <f>SUMIFS('Energy balance options'!$G$7:$G$3000,'Energy balance options'!$B$7:$B$3000,HeatGen!P$2,'Energy balance options'!$A$7:$A$3000,HeatGen!$A5)</f>
        <v>0</v>
      </c>
      <c r="Q5">
        <f>SUMIFS('Energy balance options'!$G$7:$G$3000,'Energy balance options'!$B$7:$B$3000,HeatGen!Q$2,'Energy balance options'!$A$7:$A$3000,HeatGen!$A5)</f>
        <v>0</v>
      </c>
      <c r="R5">
        <f>SUMIFS('Energy balance options'!$G$7:$G$3000,'Energy balance options'!$B$7:$B$3000,HeatGen!R$2,'Energy balance options'!$A$7:$A$3000,HeatGen!$A5)</f>
        <v>0</v>
      </c>
      <c r="S5">
        <f>SUMIFS('Energy balance options'!$G$7:$G$3000,'Energy balance options'!$B$7:$B$3000,HeatGen!S$2,'Energy balance options'!$A$7:$A$3000,HeatGen!$A5)</f>
        <v>0</v>
      </c>
      <c r="T5">
        <f>SUMIFS('Energy balance options'!$G$7:$G$3000,'Energy balance options'!$B$7:$B$3000,HeatGen!T$2,'Energy balance options'!$A$7:$A$3000,HeatGen!$A5)</f>
        <v>0</v>
      </c>
      <c r="U5">
        <f>SUMIFS('Energy balance options'!$G$7:$G$3000,'Energy balance options'!$B$7:$B$3000,HeatGen!U$2,'Energy balance options'!$A$7:$A$3000,HeatGen!$A5)</f>
        <v>0</v>
      </c>
      <c r="V5">
        <f>SUMIFS('Energy balance options'!$G$7:$G$3000,'Energy balance options'!$B$7:$B$3000,HeatGen!V$2,'Energy balance options'!$A$7:$A$3000,HeatGen!$A5)</f>
        <v>0</v>
      </c>
      <c r="W5">
        <f>SUMIFS('Energy balance options'!$G$7:$G$3000,'Energy balance options'!$B$7:$B$3000,HeatGen!W$2,'Energy balance options'!$A$7:$A$3000,HeatGen!$A5)</f>
        <v>0</v>
      </c>
      <c r="X5">
        <f>SUMIFS('Energy balance options'!$G$7:$G$3000,'Energy balance options'!$B$7:$B$3000,HeatGen!X$2,'Energy balance options'!$A$7:$A$3000,HeatGen!$A5)</f>
        <v>0</v>
      </c>
      <c r="Y5">
        <f t="shared" si="0"/>
        <v>0</v>
      </c>
      <c r="Z5">
        <f t="shared" si="1"/>
        <v>0</v>
      </c>
      <c r="AA5">
        <f t="shared" si="2"/>
        <v>0</v>
      </c>
      <c r="AB5">
        <f t="shared" si="3"/>
        <v>0</v>
      </c>
      <c r="AC5">
        <f t="shared" si="4"/>
        <v>0</v>
      </c>
      <c r="AD5">
        <f t="shared" si="5"/>
        <v>0</v>
      </c>
      <c r="AE5">
        <f t="shared" si="6"/>
        <v>0</v>
      </c>
      <c r="AF5">
        <f t="shared" si="7"/>
        <v>0</v>
      </c>
      <c r="AG5">
        <f t="shared" si="8"/>
        <v>0</v>
      </c>
      <c r="AH5">
        <f t="shared" si="9"/>
        <v>0</v>
      </c>
      <c r="AI5">
        <f t="shared" si="10"/>
        <v>0</v>
      </c>
      <c r="AJ5">
        <f t="shared" si="11"/>
        <v>0</v>
      </c>
      <c r="AK5">
        <f t="shared" si="12"/>
        <v>0</v>
      </c>
      <c r="AL5">
        <f t="shared" si="13"/>
        <v>0</v>
      </c>
      <c r="AM5">
        <f t="shared" si="14"/>
        <v>0</v>
      </c>
      <c r="AN5">
        <f t="shared" si="15"/>
        <v>0</v>
      </c>
      <c r="AO5">
        <f t="shared" si="16"/>
        <v>0</v>
      </c>
    </row>
    <row r="6" spans="1:41" x14ac:dyDescent="0.2">
      <c r="A6" s="9" t="str">
        <f>'Cost per option'!A14</f>
        <v>998 H2 uit biomassavergassing 2011</v>
      </c>
      <c r="B6" t="str">
        <f>_xlfn.IFNA(VLOOKUP(A6,'Energy balance options'!A$7:C$3000,3,FALSE),"")</f>
        <v>H2 voorziening</v>
      </c>
      <c r="C6">
        <f>SUMIFS('Energy balance options'!$F$7:$F$3000,'Energy balance options'!$B$7:$B$3000,HeatGen!C$2,'Energy balance options'!$A$7:$A$3000,HeatGen!$A6)</f>
        <v>0</v>
      </c>
      <c r="D6">
        <f>SUMIFS('Energy balance options'!$F$7:$F$3000,'Energy balance options'!$B$7:$B$3000,HeatGen!D$2,'Energy balance options'!$A$7:$A$3000,HeatGen!$A6)</f>
        <v>0</v>
      </c>
      <c r="E6">
        <f>SUMIFS('Energy balance options'!$F$7:$F$3000,'Energy balance options'!$B$7:$B$3000,HeatGen!E$2,'Energy balance options'!$A$7:$A$3000,HeatGen!$A6)</f>
        <v>0</v>
      </c>
      <c r="F6">
        <f>SUMIFS('Energy balance options'!$F$7:$F$3000,'Energy balance options'!$B$7:$B$3000,HeatGen!F$2,'Energy balance options'!$A$7:$A$3000,HeatGen!$A6)</f>
        <v>0</v>
      </c>
      <c r="G6">
        <f>SUMIFS('Energy balance options'!$F$7:$F$3000,'Energy balance options'!$B$7:$B$3000,HeatGen!G$2,'Energy balance options'!$A$7:$A$3000,HeatGen!$A6)</f>
        <v>0</v>
      </c>
      <c r="H6">
        <f>SUMIFS('Energy balance options'!$G$7:$G$3000,'Energy balance options'!$B$7:$B$3000,HeatGen!H$2,'Energy balance options'!$A$7:$A$3000,HeatGen!$A6)</f>
        <v>0</v>
      </c>
      <c r="I6">
        <f>SUMIFS('Energy balance options'!$G$7:$G$3000,'Energy balance options'!$B$7:$B$3000,HeatGen!I$2,'Energy balance options'!$A$7:$A$3000,HeatGen!$A6)</f>
        <v>0</v>
      </c>
      <c r="J6">
        <f>SUMIFS('Energy balance options'!$G$7:$G$3000,'Energy balance options'!$B$7:$B$3000,HeatGen!J$2,'Energy balance options'!$A$7:$A$3000,HeatGen!$A6)</f>
        <v>1.157629923E-6</v>
      </c>
      <c r="K6">
        <f>SUMIFS('Energy balance options'!$G$7:$G$3000,'Energy balance options'!$B$7:$B$3000,HeatGen!K$2,'Energy balance options'!$A$7:$A$3000,HeatGen!$A6)</f>
        <v>0</v>
      </c>
      <c r="L6">
        <f>SUMIFS('Energy balance options'!$G$7:$G$3000,'Energy balance options'!$B$7:$B$3000,HeatGen!L$2,'Energy balance options'!$A$7:$A$3000,HeatGen!$A6)</f>
        <v>0</v>
      </c>
      <c r="M6">
        <f>SUMIFS('Energy balance options'!$G$7:$G$3000,'Energy balance options'!$B$7:$B$3000,HeatGen!M$2,'Energy balance options'!$A$7:$A$3000,HeatGen!$A6)</f>
        <v>1.8932092819999998E-5</v>
      </c>
      <c r="N6">
        <f>SUMIFS('Energy balance options'!$G$7:$G$3000,'Energy balance options'!$B$7:$B$3000,HeatGen!N$2,'Energy balance options'!$A$7:$A$3000,HeatGen!$A6)</f>
        <v>0</v>
      </c>
      <c r="O6">
        <f>SUMIFS('Energy balance options'!$G$7:$G$3000,'Energy balance options'!$B$7:$B$3000,HeatGen!O$2,'Energy balance options'!$A$7:$A$3000,HeatGen!$A6)</f>
        <v>0</v>
      </c>
      <c r="P6">
        <f>SUMIFS('Energy balance options'!$G$7:$G$3000,'Energy balance options'!$B$7:$B$3000,HeatGen!P$2,'Energy balance options'!$A$7:$A$3000,HeatGen!$A6)</f>
        <v>0</v>
      </c>
      <c r="Q6">
        <f>SUMIFS('Energy balance options'!$G$7:$G$3000,'Energy balance options'!$B$7:$B$3000,HeatGen!Q$2,'Energy balance options'!$A$7:$A$3000,HeatGen!$A6)</f>
        <v>0</v>
      </c>
      <c r="R6">
        <f>SUMIFS('Energy balance options'!$G$7:$G$3000,'Energy balance options'!$B$7:$B$3000,HeatGen!R$2,'Energy balance options'!$A$7:$A$3000,HeatGen!$A6)</f>
        <v>0</v>
      </c>
      <c r="S6">
        <f>SUMIFS('Energy balance options'!$G$7:$G$3000,'Energy balance options'!$B$7:$B$3000,HeatGen!S$2,'Energy balance options'!$A$7:$A$3000,HeatGen!$A6)</f>
        <v>0</v>
      </c>
      <c r="T6">
        <f>SUMIFS('Energy balance options'!$G$7:$G$3000,'Energy balance options'!$B$7:$B$3000,HeatGen!T$2,'Energy balance options'!$A$7:$A$3000,HeatGen!$A6)</f>
        <v>0</v>
      </c>
      <c r="U6">
        <f>SUMIFS('Energy balance options'!$G$7:$G$3000,'Energy balance options'!$B$7:$B$3000,HeatGen!U$2,'Energy balance options'!$A$7:$A$3000,HeatGen!$A6)</f>
        <v>0</v>
      </c>
      <c r="V6">
        <f>SUMIFS('Energy balance options'!$G$7:$G$3000,'Energy balance options'!$B$7:$B$3000,HeatGen!V$2,'Energy balance options'!$A$7:$A$3000,HeatGen!$A6)</f>
        <v>0</v>
      </c>
      <c r="W6">
        <f>SUMIFS('Energy balance options'!$G$7:$G$3000,'Energy balance options'!$B$7:$B$3000,HeatGen!W$2,'Energy balance options'!$A$7:$A$3000,HeatGen!$A6)</f>
        <v>0</v>
      </c>
      <c r="X6">
        <f>SUMIFS('Energy balance options'!$G$7:$G$3000,'Energy balance options'!$B$7:$B$3000,HeatGen!X$2,'Energy balance options'!$A$7:$A$3000,HeatGen!$A6)</f>
        <v>0</v>
      </c>
      <c r="Y6">
        <f t="shared" si="0"/>
        <v>0</v>
      </c>
      <c r="Z6">
        <f t="shared" si="1"/>
        <v>0</v>
      </c>
      <c r="AA6">
        <f t="shared" si="2"/>
        <v>0</v>
      </c>
      <c r="AB6">
        <f t="shared" si="3"/>
        <v>0</v>
      </c>
      <c r="AC6">
        <f t="shared" si="4"/>
        <v>0</v>
      </c>
      <c r="AD6">
        <f t="shared" si="5"/>
        <v>0</v>
      </c>
      <c r="AE6">
        <f t="shared" si="6"/>
        <v>0</v>
      </c>
      <c r="AF6">
        <f t="shared" si="7"/>
        <v>0</v>
      </c>
      <c r="AG6">
        <f t="shared" si="8"/>
        <v>0</v>
      </c>
      <c r="AH6">
        <f t="shared" si="9"/>
        <v>0</v>
      </c>
      <c r="AI6">
        <f t="shared" si="10"/>
        <v>0</v>
      </c>
      <c r="AJ6">
        <f t="shared" si="11"/>
        <v>0</v>
      </c>
      <c r="AK6">
        <f t="shared" si="12"/>
        <v>0</v>
      </c>
      <c r="AL6">
        <f t="shared" si="13"/>
        <v>0</v>
      </c>
      <c r="AM6">
        <f t="shared" si="14"/>
        <v>0</v>
      </c>
      <c r="AN6">
        <f t="shared" si="15"/>
        <v>0</v>
      </c>
      <c r="AO6">
        <f t="shared" si="16"/>
        <v>0</v>
      </c>
    </row>
    <row r="7" spans="1:41" x14ac:dyDescent="0.2">
      <c r="A7" s="9" t="str">
        <f>'Cost per option'!A15</f>
        <v>1003 Micro-WKK Brandstofcel 2011 (WB nieuwbouw)</v>
      </c>
      <c r="B7" t="str">
        <f>_xlfn.IFNA(VLOOKUP(A7,'Energy balance options'!A$7:C$3000,3,FALSE),"")</f>
        <v>Huishoudens</v>
      </c>
      <c r="C7">
        <f>SUMIFS('Energy balance options'!$F$7:$F$3000,'Energy balance options'!$B$7:$B$3000,HeatGen!C$2,'Energy balance options'!$A$7:$A$3000,HeatGen!$A7)</f>
        <v>-3.0241470379999999E-7</v>
      </c>
      <c r="D7">
        <f>SUMIFS('Energy balance options'!$F$7:$F$3000,'Energy balance options'!$B$7:$B$3000,HeatGen!D$2,'Energy balance options'!$A$7:$A$3000,HeatGen!$A7)</f>
        <v>0</v>
      </c>
      <c r="E7">
        <f>SUMIFS('Energy balance options'!$F$7:$F$3000,'Energy balance options'!$B$7:$B$3000,HeatGen!E$2,'Energy balance options'!$A$7:$A$3000,HeatGen!$A7)</f>
        <v>0</v>
      </c>
      <c r="F7">
        <f>SUMIFS('Energy balance options'!$F$7:$F$3000,'Energy balance options'!$B$7:$B$3000,HeatGen!F$2,'Energy balance options'!$A$7:$A$3000,HeatGen!$A7)</f>
        <v>0</v>
      </c>
      <c r="G7">
        <f>SUMIFS('Energy balance options'!$F$7:$F$3000,'Energy balance options'!$B$7:$B$3000,HeatGen!G$2,'Energy balance options'!$A$7:$A$3000,HeatGen!$A7)</f>
        <v>0</v>
      </c>
      <c r="H7">
        <f>SUMIFS('Energy balance options'!$G$7:$G$3000,'Energy balance options'!$B$7:$B$3000,HeatGen!H$2,'Energy balance options'!$A$7:$A$3000,HeatGen!$A7)</f>
        <v>0</v>
      </c>
      <c r="I7">
        <f>SUMIFS('Energy balance options'!$G$7:$G$3000,'Energy balance options'!$B$7:$B$3000,HeatGen!I$2,'Energy balance options'!$A$7:$A$3000,HeatGen!$A7)</f>
        <v>4.8668062259999996E-7</v>
      </c>
      <c r="J7">
        <f>SUMIFS('Energy balance options'!$G$7:$G$3000,'Energy balance options'!$B$7:$B$3000,HeatGen!J$2,'Energy balance options'!$A$7:$A$3000,HeatGen!$A7)</f>
        <v>0</v>
      </c>
      <c r="K7">
        <f>SUMIFS('Energy balance options'!$G$7:$G$3000,'Energy balance options'!$B$7:$B$3000,HeatGen!K$2,'Energy balance options'!$A$7:$A$3000,HeatGen!$A7)</f>
        <v>0</v>
      </c>
      <c r="L7">
        <f>SUMIFS('Energy balance options'!$G$7:$G$3000,'Energy balance options'!$B$7:$B$3000,HeatGen!L$2,'Energy balance options'!$A$7:$A$3000,HeatGen!$A7)</f>
        <v>0</v>
      </c>
      <c r="M7">
        <f>SUMIFS('Energy balance options'!$G$7:$G$3000,'Energy balance options'!$B$7:$B$3000,HeatGen!M$2,'Energy balance options'!$A$7:$A$3000,HeatGen!$A7)</f>
        <v>0</v>
      </c>
      <c r="N7">
        <f>SUMIFS('Energy balance options'!$G$7:$G$3000,'Energy balance options'!$B$7:$B$3000,HeatGen!N$2,'Energy balance options'!$A$7:$A$3000,HeatGen!$A7)</f>
        <v>0</v>
      </c>
      <c r="O7">
        <f>SUMIFS('Energy balance options'!$G$7:$G$3000,'Energy balance options'!$B$7:$B$3000,HeatGen!O$2,'Energy balance options'!$A$7:$A$3000,HeatGen!$A7)</f>
        <v>0</v>
      </c>
      <c r="P7">
        <f>SUMIFS('Energy balance options'!$G$7:$G$3000,'Energy balance options'!$B$7:$B$3000,HeatGen!P$2,'Energy balance options'!$A$7:$A$3000,HeatGen!$A7)</f>
        <v>0</v>
      </c>
      <c r="Q7">
        <f>SUMIFS('Energy balance options'!$G$7:$G$3000,'Energy balance options'!$B$7:$B$3000,HeatGen!Q$2,'Energy balance options'!$A$7:$A$3000,HeatGen!$A7)</f>
        <v>0</v>
      </c>
      <c r="R7">
        <f>SUMIFS('Energy balance options'!$G$7:$G$3000,'Energy balance options'!$B$7:$B$3000,HeatGen!R$2,'Energy balance options'!$A$7:$A$3000,HeatGen!$A7)</f>
        <v>0</v>
      </c>
      <c r="S7">
        <f>SUMIFS('Energy balance options'!$G$7:$G$3000,'Energy balance options'!$B$7:$B$3000,HeatGen!S$2,'Energy balance options'!$A$7:$A$3000,HeatGen!$A7)</f>
        <v>0</v>
      </c>
      <c r="T7">
        <f>SUMIFS('Energy balance options'!$G$7:$G$3000,'Energy balance options'!$B$7:$B$3000,HeatGen!T$2,'Energy balance options'!$A$7:$A$3000,HeatGen!$A7)</f>
        <v>0</v>
      </c>
      <c r="U7">
        <f>SUMIFS('Energy balance options'!$G$7:$G$3000,'Energy balance options'!$B$7:$B$3000,HeatGen!U$2,'Energy balance options'!$A$7:$A$3000,HeatGen!$A7)</f>
        <v>0</v>
      </c>
      <c r="V7">
        <f>SUMIFS('Energy balance options'!$G$7:$G$3000,'Energy balance options'!$B$7:$B$3000,HeatGen!V$2,'Energy balance options'!$A$7:$A$3000,HeatGen!$A7)</f>
        <v>0</v>
      </c>
      <c r="W7">
        <f>SUMIFS('Energy balance options'!$G$7:$G$3000,'Energy balance options'!$B$7:$B$3000,HeatGen!W$2,'Energy balance options'!$A$7:$A$3000,HeatGen!$A7)</f>
        <v>0</v>
      </c>
      <c r="X7">
        <f>SUMIFS('Energy balance options'!$G$7:$G$3000,'Energy balance options'!$B$7:$B$3000,HeatGen!X$2,'Energy balance options'!$A$7:$A$3000,HeatGen!$A7)</f>
        <v>0</v>
      </c>
      <c r="Y7">
        <f t="shared" si="0"/>
        <v>0</v>
      </c>
      <c r="Z7">
        <f t="shared" si="1"/>
        <v>-3.0241470379999999E-7</v>
      </c>
      <c r="AA7">
        <f t="shared" si="2"/>
        <v>0</v>
      </c>
      <c r="AB7">
        <f t="shared" si="3"/>
        <v>0</v>
      </c>
      <c r="AC7">
        <f t="shared" si="4"/>
        <v>0</v>
      </c>
      <c r="AD7">
        <f t="shared" si="5"/>
        <v>0</v>
      </c>
      <c r="AE7">
        <f t="shared" si="6"/>
        <v>0</v>
      </c>
      <c r="AF7">
        <f t="shared" si="7"/>
        <v>0</v>
      </c>
      <c r="AG7">
        <f t="shared" si="8"/>
        <v>0</v>
      </c>
      <c r="AH7">
        <f t="shared" si="9"/>
        <v>0</v>
      </c>
      <c r="AI7">
        <f t="shared" si="10"/>
        <v>0</v>
      </c>
      <c r="AJ7">
        <f t="shared" si="11"/>
        <v>0</v>
      </c>
      <c r="AK7">
        <f t="shared" si="12"/>
        <v>0</v>
      </c>
      <c r="AL7">
        <f t="shared" si="13"/>
        <v>0</v>
      </c>
      <c r="AM7">
        <f t="shared" si="14"/>
        <v>0</v>
      </c>
      <c r="AN7">
        <f t="shared" si="15"/>
        <v>0</v>
      </c>
      <c r="AO7">
        <f t="shared" si="16"/>
        <v>0</v>
      </c>
    </row>
    <row r="8" spans="1:41" x14ac:dyDescent="0.2">
      <c r="A8" s="9" t="str">
        <f>'Cost per option'!A16</f>
        <v>1012 Solar-PV Residential</v>
      </c>
      <c r="B8" t="str">
        <f>_xlfn.IFNA(VLOOKUP(A8,'Energy balance options'!A$7:C$3000,3,FALSE),"")</f>
        <v>Huishoudens</v>
      </c>
      <c r="C8">
        <f>SUMIFS('Energy balance options'!$F$7:$F$3000,'Energy balance options'!$B$7:$B$3000,HeatGen!C$2,'Energy balance options'!$A$7:$A$3000,HeatGen!$A8)</f>
        <v>0</v>
      </c>
      <c r="D8">
        <f>SUMIFS('Energy balance options'!$F$7:$F$3000,'Energy balance options'!$B$7:$B$3000,HeatGen!D$2,'Energy balance options'!$A$7:$A$3000,HeatGen!$A8)</f>
        <v>0</v>
      </c>
      <c r="E8">
        <f>SUMIFS('Energy balance options'!$F$7:$F$3000,'Energy balance options'!$B$7:$B$3000,HeatGen!E$2,'Energy balance options'!$A$7:$A$3000,HeatGen!$A8)</f>
        <v>0</v>
      </c>
      <c r="F8">
        <f>SUMIFS('Energy balance options'!$F$7:$F$3000,'Energy balance options'!$B$7:$B$3000,HeatGen!F$2,'Energy balance options'!$A$7:$A$3000,HeatGen!$A8)</f>
        <v>0</v>
      </c>
      <c r="G8">
        <f>SUMIFS('Energy balance options'!$F$7:$F$3000,'Energy balance options'!$B$7:$B$3000,HeatGen!G$2,'Energy balance options'!$A$7:$A$3000,HeatGen!$A8)</f>
        <v>0</v>
      </c>
      <c r="H8">
        <f>SUMIFS('Energy balance options'!$G$7:$G$3000,'Energy balance options'!$B$7:$B$3000,HeatGen!H$2,'Energy balance options'!$A$7:$A$3000,HeatGen!$A8)</f>
        <v>0</v>
      </c>
      <c r="I8">
        <f>SUMIFS('Energy balance options'!$G$7:$G$3000,'Energy balance options'!$B$7:$B$3000,HeatGen!I$2,'Energy balance options'!$A$7:$A$3000,HeatGen!$A8)</f>
        <v>0</v>
      </c>
      <c r="J8">
        <f>SUMIFS('Energy balance options'!$G$7:$G$3000,'Energy balance options'!$B$7:$B$3000,HeatGen!J$2,'Energy balance options'!$A$7:$A$3000,HeatGen!$A8)</f>
        <v>0</v>
      </c>
      <c r="K8">
        <f>SUMIFS('Energy balance options'!$G$7:$G$3000,'Energy balance options'!$B$7:$B$3000,HeatGen!K$2,'Energy balance options'!$A$7:$A$3000,HeatGen!$A8)</f>
        <v>0</v>
      </c>
      <c r="L8">
        <f>SUMIFS('Energy balance options'!$G$7:$G$3000,'Energy balance options'!$B$7:$B$3000,HeatGen!L$2,'Energy balance options'!$A$7:$A$3000,HeatGen!$A8)</f>
        <v>0</v>
      </c>
      <c r="M8">
        <f>SUMIFS('Energy balance options'!$G$7:$G$3000,'Energy balance options'!$B$7:$B$3000,HeatGen!M$2,'Energy balance options'!$A$7:$A$3000,HeatGen!$A8)</f>
        <v>0</v>
      </c>
      <c r="N8">
        <f>SUMIFS('Energy balance options'!$G$7:$G$3000,'Energy balance options'!$B$7:$B$3000,HeatGen!N$2,'Energy balance options'!$A$7:$A$3000,HeatGen!$A8)</f>
        <v>0</v>
      </c>
      <c r="O8">
        <f>SUMIFS('Energy balance options'!$G$7:$G$3000,'Energy balance options'!$B$7:$B$3000,HeatGen!O$2,'Energy balance options'!$A$7:$A$3000,HeatGen!$A8)</f>
        <v>0</v>
      </c>
      <c r="P8">
        <f>SUMIFS('Energy balance options'!$G$7:$G$3000,'Energy balance options'!$B$7:$B$3000,HeatGen!P$2,'Energy balance options'!$A$7:$A$3000,HeatGen!$A8)</f>
        <v>0</v>
      </c>
      <c r="Q8">
        <f>SUMIFS('Energy balance options'!$G$7:$G$3000,'Energy balance options'!$B$7:$B$3000,HeatGen!Q$2,'Energy balance options'!$A$7:$A$3000,HeatGen!$A8)</f>
        <v>0</v>
      </c>
      <c r="R8">
        <f>SUMIFS('Energy balance options'!$G$7:$G$3000,'Energy balance options'!$B$7:$B$3000,HeatGen!R$2,'Energy balance options'!$A$7:$A$3000,HeatGen!$A8)</f>
        <v>0</v>
      </c>
      <c r="S8">
        <f>SUMIFS('Energy balance options'!$G$7:$G$3000,'Energy balance options'!$B$7:$B$3000,HeatGen!S$2,'Energy balance options'!$A$7:$A$3000,HeatGen!$A8)</f>
        <v>0</v>
      </c>
      <c r="T8">
        <f>SUMIFS('Energy balance options'!$G$7:$G$3000,'Energy balance options'!$B$7:$B$3000,HeatGen!T$2,'Energy balance options'!$A$7:$A$3000,HeatGen!$A8)</f>
        <v>0</v>
      </c>
      <c r="U8">
        <f>SUMIFS('Energy balance options'!$G$7:$G$3000,'Energy balance options'!$B$7:$B$3000,HeatGen!U$2,'Energy balance options'!$A$7:$A$3000,HeatGen!$A8)</f>
        <v>0</v>
      </c>
      <c r="V8">
        <f>SUMIFS('Energy balance options'!$G$7:$G$3000,'Energy balance options'!$B$7:$B$3000,HeatGen!V$2,'Energy balance options'!$A$7:$A$3000,HeatGen!$A8)</f>
        <v>0</v>
      </c>
      <c r="W8">
        <f>SUMIFS('Energy balance options'!$G$7:$G$3000,'Energy balance options'!$B$7:$B$3000,HeatGen!W$2,'Energy balance options'!$A$7:$A$3000,HeatGen!$A8)</f>
        <v>30.326279230000001</v>
      </c>
      <c r="X8">
        <f>SUMIFS('Energy balance options'!$G$7:$G$3000,'Energy balance options'!$B$7:$B$3000,HeatGen!X$2,'Energy balance options'!$A$7:$A$3000,HeatGen!$A8)</f>
        <v>0</v>
      </c>
      <c r="Y8">
        <f t="shared" si="0"/>
        <v>0</v>
      </c>
      <c r="Z8">
        <f t="shared" si="1"/>
        <v>0</v>
      </c>
      <c r="AA8">
        <f t="shared" si="2"/>
        <v>0</v>
      </c>
      <c r="AB8">
        <f t="shared" si="3"/>
        <v>0</v>
      </c>
      <c r="AC8">
        <f t="shared" si="4"/>
        <v>0</v>
      </c>
      <c r="AD8">
        <f t="shared" si="5"/>
        <v>0</v>
      </c>
      <c r="AE8">
        <f t="shared" si="6"/>
        <v>0</v>
      </c>
      <c r="AF8">
        <f t="shared" si="7"/>
        <v>0</v>
      </c>
      <c r="AG8">
        <f t="shared" si="8"/>
        <v>0</v>
      </c>
      <c r="AH8">
        <f t="shared" si="9"/>
        <v>0</v>
      </c>
      <c r="AI8">
        <f t="shared" si="10"/>
        <v>0</v>
      </c>
      <c r="AJ8">
        <f t="shared" si="11"/>
        <v>0</v>
      </c>
      <c r="AK8">
        <f t="shared" si="12"/>
        <v>0</v>
      </c>
      <c r="AL8">
        <f t="shared" si="13"/>
        <v>0</v>
      </c>
      <c r="AM8">
        <f t="shared" si="14"/>
        <v>0</v>
      </c>
      <c r="AN8">
        <f t="shared" si="15"/>
        <v>0</v>
      </c>
      <c r="AO8">
        <f t="shared" si="16"/>
        <v>0</v>
      </c>
    </row>
    <row r="9" spans="1:41" x14ac:dyDescent="0.2">
      <c r="A9" s="9" t="str">
        <f>'Cost per option'!A17</f>
        <v>1013 Biomassavergassing met CCS 7000u 2011</v>
      </c>
      <c r="B9" t="str">
        <f>_xlfn.IFNA(VLOOKUP(A9,'Energy balance options'!A$7:C$3000,3,FALSE),"")</f>
        <v>Elektriciteitsopwekking</v>
      </c>
      <c r="C9">
        <f>SUMIFS('Energy balance options'!$F$7:$F$3000,'Energy balance options'!$B$7:$B$3000,HeatGen!C$2,'Energy balance options'!$A$7:$A$3000,HeatGen!$A9)</f>
        <v>0</v>
      </c>
      <c r="D9">
        <f>SUMIFS('Energy balance options'!$F$7:$F$3000,'Energy balance options'!$B$7:$B$3000,HeatGen!D$2,'Energy balance options'!$A$7:$A$3000,HeatGen!$A9)</f>
        <v>0</v>
      </c>
      <c r="E9">
        <f>SUMIFS('Energy balance options'!$F$7:$F$3000,'Energy balance options'!$B$7:$B$3000,HeatGen!E$2,'Energy balance options'!$A$7:$A$3000,HeatGen!$A9)</f>
        <v>0</v>
      </c>
      <c r="F9">
        <f>SUMIFS('Energy balance options'!$F$7:$F$3000,'Energy balance options'!$B$7:$B$3000,HeatGen!F$2,'Energy balance options'!$A$7:$A$3000,HeatGen!$A9)</f>
        <v>0</v>
      </c>
      <c r="G9">
        <f>SUMIFS('Energy balance options'!$F$7:$F$3000,'Energy balance options'!$B$7:$B$3000,HeatGen!G$2,'Energy balance options'!$A$7:$A$3000,HeatGen!$A9)</f>
        <v>0</v>
      </c>
      <c r="H9">
        <f>SUMIFS('Energy balance options'!$G$7:$G$3000,'Energy balance options'!$B$7:$B$3000,HeatGen!H$2,'Energy balance options'!$A$7:$A$3000,HeatGen!$A9)</f>
        <v>0</v>
      </c>
      <c r="I9">
        <f>SUMIFS('Energy balance options'!$G$7:$G$3000,'Energy balance options'!$B$7:$B$3000,HeatGen!I$2,'Energy balance options'!$A$7:$A$3000,HeatGen!$A9)</f>
        <v>0</v>
      </c>
      <c r="J9">
        <f>SUMIFS('Energy balance options'!$G$7:$G$3000,'Energy balance options'!$B$7:$B$3000,HeatGen!J$2,'Energy balance options'!$A$7:$A$3000,HeatGen!$A9)</f>
        <v>0</v>
      </c>
      <c r="K9">
        <f>SUMIFS('Energy balance options'!$G$7:$G$3000,'Energy balance options'!$B$7:$B$3000,HeatGen!K$2,'Energy balance options'!$A$7:$A$3000,HeatGen!$A9)</f>
        <v>0</v>
      </c>
      <c r="L9">
        <f>SUMIFS('Energy balance options'!$G$7:$G$3000,'Energy balance options'!$B$7:$B$3000,HeatGen!L$2,'Energy balance options'!$A$7:$A$3000,HeatGen!$A9)</f>
        <v>0</v>
      </c>
      <c r="M9">
        <f>SUMIFS('Energy balance options'!$G$7:$G$3000,'Energy balance options'!$B$7:$B$3000,HeatGen!M$2,'Energy balance options'!$A$7:$A$3000,HeatGen!$A9)</f>
        <v>2.053118597E-5</v>
      </c>
      <c r="N9">
        <f>SUMIFS('Energy balance options'!$G$7:$G$3000,'Energy balance options'!$B$7:$B$3000,HeatGen!N$2,'Energy balance options'!$A$7:$A$3000,HeatGen!$A9)</f>
        <v>0</v>
      </c>
      <c r="O9">
        <f>SUMIFS('Energy balance options'!$G$7:$G$3000,'Energy balance options'!$B$7:$B$3000,HeatGen!O$2,'Energy balance options'!$A$7:$A$3000,HeatGen!$A9)</f>
        <v>0</v>
      </c>
      <c r="P9">
        <f>SUMIFS('Energy balance options'!$G$7:$G$3000,'Energy balance options'!$B$7:$B$3000,HeatGen!P$2,'Energy balance options'!$A$7:$A$3000,HeatGen!$A9)</f>
        <v>0</v>
      </c>
      <c r="Q9">
        <f>SUMIFS('Energy balance options'!$G$7:$G$3000,'Energy balance options'!$B$7:$B$3000,HeatGen!Q$2,'Energy balance options'!$A$7:$A$3000,HeatGen!$A9)</f>
        <v>0</v>
      </c>
      <c r="R9">
        <f>SUMIFS('Energy balance options'!$G$7:$G$3000,'Energy balance options'!$B$7:$B$3000,HeatGen!R$2,'Energy balance options'!$A$7:$A$3000,HeatGen!$A9)</f>
        <v>0</v>
      </c>
      <c r="S9">
        <f>SUMIFS('Energy balance options'!$G$7:$G$3000,'Energy balance options'!$B$7:$B$3000,HeatGen!S$2,'Energy balance options'!$A$7:$A$3000,HeatGen!$A9)</f>
        <v>0</v>
      </c>
      <c r="T9">
        <f>SUMIFS('Energy balance options'!$G$7:$G$3000,'Energy balance options'!$B$7:$B$3000,HeatGen!T$2,'Energy balance options'!$A$7:$A$3000,HeatGen!$A9)</f>
        <v>0</v>
      </c>
      <c r="U9">
        <f>SUMIFS('Energy balance options'!$G$7:$G$3000,'Energy balance options'!$B$7:$B$3000,HeatGen!U$2,'Energy balance options'!$A$7:$A$3000,HeatGen!$A9)</f>
        <v>0</v>
      </c>
      <c r="V9">
        <f>SUMIFS('Energy balance options'!$G$7:$G$3000,'Energy balance options'!$B$7:$B$3000,HeatGen!V$2,'Energy balance options'!$A$7:$A$3000,HeatGen!$A9)</f>
        <v>0</v>
      </c>
      <c r="W9">
        <f>SUMIFS('Energy balance options'!$G$7:$G$3000,'Energy balance options'!$B$7:$B$3000,HeatGen!W$2,'Energy balance options'!$A$7:$A$3000,HeatGen!$A9)</f>
        <v>0</v>
      </c>
      <c r="X9">
        <f>SUMIFS('Energy balance options'!$G$7:$G$3000,'Energy balance options'!$B$7:$B$3000,HeatGen!X$2,'Energy balance options'!$A$7:$A$3000,HeatGen!$A9)</f>
        <v>0</v>
      </c>
      <c r="Y9">
        <f t="shared" si="0"/>
        <v>0</v>
      </c>
      <c r="Z9">
        <f t="shared" si="1"/>
        <v>0</v>
      </c>
      <c r="AA9">
        <f t="shared" si="2"/>
        <v>0</v>
      </c>
      <c r="AB9">
        <f t="shared" si="3"/>
        <v>0</v>
      </c>
      <c r="AC9">
        <f t="shared" si="4"/>
        <v>0</v>
      </c>
      <c r="AD9">
        <f t="shared" si="5"/>
        <v>0</v>
      </c>
      <c r="AE9">
        <f t="shared" si="6"/>
        <v>0</v>
      </c>
      <c r="AF9">
        <f t="shared" si="7"/>
        <v>0</v>
      </c>
      <c r="AG9">
        <f t="shared" si="8"/>
        <v>0</v>
      </c>
      <c r="AH9">
        <f t="shared" si="9"/>
        <v>0</v>
      </c>
      <c r="AI9">
        <f t="shared" si="10"/>
        <v>0</v>
      </c>
      <c r="AJ9">
        <f t="shared" si="11"/>
        <v>0</v>
      </c>
      <c r="AK9">
        <f t="shared" si="12"/>
        <v>0</v>
      </c>
      <c r="AL9">
        <f t="shared" si="13"/>
        <v>0</v>
      </c>
      <c r="AM9">
        <f t="shared" si="14"/>
        <v>0</v>
      </c>
      <c r="AN9">
        <f t="shared" si="15"/>
        <v>0</v>
      </c>
      <c r="AO9">
        <f t="shared" si="16"/>
        <v>0</v>
      </c>
    </row>
    <row r="10" spans="1:41" x14ac:dyDescent="0.2">
      <c r="A10" s="9" t="str">
        <f>'Cost per option'!A18</f>
        <v>1016 ATR with CC</v>
      </c>
      <c r="B10" t="str">
        <f>_xlfn.IFNA(VLOOKUP(A10,'Energy balance options'!A$7:C$3000,3,FALSE),"")</f>
        <v>H2 voorziening</v>
      </c>
      <c r="C10">
        <f>SUMIFS('Energy balance options'!$F$7:$F$3000,'Energy balance options'!$B$7:$B$3000,HeatGen!C$2,'Energy balance options'!$A$7:$A$3000,HeatGen!$A10)</f>
        <v>0</v>
      </c>
      <c r="D10">
        <f>SUMIFS('Energy balance options'!$F$7:$F$3000,'Energy balance options'!$B$7:$B$3000,HeatGen!D$2,'Energy balance options'!$A$7:$A$3000,HeatGen!$A10)</f>
        <v>0</v>
      </c>
      <c r="E10">
        <f>SUMIFS('Energy balance options'!$F$7:$F$3000,'Energy balance options'!$B$7:$B$3000,HeatGen!E$2,'Energy balance options'!$A$7:$A$3000,HeatGen!$A10)</f>
        <v>0</v>
      </c>
      <c r="F10">
        <f>SUMIFS('Energy balance options'!$F$7:$F$3000,'Energy balance options'!$B$7:$B$3000,HeatGen!F$2,'Energy balance options'!$A$7:$A$3000,HeatGen!$A10)</f>
        <v>0</v>
      </c>
      <c r="G10">
        <f>SUMIFS('Energy balance options'!$F$7:$F$3000,'Energy balance options'!$B$7:$B$3000,HeatGen!G$2,'Energy balance options'!$A$7:$A$3000,HeatGen!$A10)</f>
        <v>0</v>
      </c>
      <c r="H10">
        <f>SUMIFS('Energy balance options'!$G$7:$G$3000,'Energy balance options'!$B$7:$B$3000,HeatGen!H$2,'Energy balance options'!$A$7:$A$3000,HeatGen!$A10)</f>
        <v>13.15477606</v>
      </c>
      <c r="I10">
        <f>SUMIFS('Energy balance options'!$G$7:$G$3000,'Energy balance options'!$B$7:$B$3000,HeatGen!I$2,'Energy balance options'!$A$7:$A$3000,HeatGen!$A10)</f>
        <v>0</v>
      </c>
      <c r="J10">
        <f>SUMIFS('Energy balance options'!$G$7:$G$3000,'Energy balance options'!$B$7:$B$3000,HeatGen!J$2,'Energy balance options'!$A$7:$A$3000,HeatGen!$A10)</f>
        <v>0.54811571000000003</v>
      </c>
      <c r="K10">
        <f>SUMIFS('Energy balance options'!$G$7:$G$3000,'Energy balance options'!$B$7:$B$3000,HeatGen!K$2,'Energy balance options'!$A$7:$A$3000,HeatGen!$A10)</f>
        <v>0</v>
      </c>
      <c r="L10">
        <f>SUMIFS('Energy balance options'!$G$7:$G$3000,'Energy balance options'!$B$7:$B$3000,HeatGen!L$2,'Energy balance options'!$A$7:$A$3000,HeatGen!$A10)</f>
        <v>0</v>
      </c>
      <c r="M10">
        <f>SUMIFS('Energy balance options'!$G$7:$G$3000,'Energy balance options'!$B$7:$B$3000,HeatGen!M$2,'Energy balance options'!$A$7:$A$3000,HeatGen!$A10)</f>
        <v>0</v>
      </c>
      <c r="N10">
        <f>SUMIFS('Energy balance options'!$G$7:$G$3000,'Energy balance options'!$B$7:$B$3000,HeatGen!N$2,'Energy balance options'!$A$7:$A$3000,HeatGen!$A10)</f>
        <v>0</v>
      </c>
      <c r="O10">
        <f>SUMIFS('Energy balance options'!$G$7:$G$3000,'Energy balance options'!$B$7:$B$3000,HeatGen!O$2,'Energy balance options'!$A$7:$A$3000,HeatGen!$A10)</f>
        <v>0</v>
      </c>
      <c r="P10">
        <f>SUMIFS('Energy balance options'!$G$7:$G$3000,'Energy balance options'!$B$7:$B$3000,HeatGen!P$2,'Energy balance options'!$A$7:$A$3000,HeatGen!$A10)</f>
        <v>0</v>
      </c>
      <c r="Q10">
        <f>SUMIFS('Energy balance options'!$G$7:$G$3000,'Energy balance options'!$B$7:$B$3000,HeatGen!Q$2,'Energy balance options'!$A$7:$A$3000,HeatGen!$A10)</f>
        <v>0</v>
      </c>
      <c r="R10">
        <f>SUMIFS('Energy balance options'!$G$7:$G$3000,'Energy balance options'!$B$7:$B$3000,HeatGen!R$2,'Energy balance options'!$A$7:$A$3000,HeatGen!$A10)</f>
        <v>0</v>
      </c>
      <c r="S10">
        <f>SUMIFS('Energy balance options'!$G$7:$G$3000,'Energy balance options'!$B$7:$B$3000,HeatGen!S$2,'Energy balance options'!$A$7:$A$3000,HeatGen!$A10)</f>
        <v>0</v>
      </c>
      <c r="T10">
        <f>SUMIFS('Energy balance options'!$G$7:$G$3000,'Energy balance options'!$B$7:$B$3000,HeatGen!T$2,'Energy balance options'!$A$7:$A$3000,HeatGen!$A10)</f>
        <v>0</v>
      </c>
      <c r="U10">
        <f>SUMIFS('Energy balance options'!$G$7:$G$3000,'Energy balance options'!$B$7:$B$3000,HeatGen!U$2,'Energy balance options'!$A$7:$A$3000,HeatGen!$A10)</f>
        <v>0</v>
      </c>
      <c r="V10">
        <f>SUMIFS('Energy balance options'!$G$7:$G$3000,'Energy balance options'!$B$7:$B$3000,HeatGen!V$2,'Energy balance options'!$A$7:$A$3000,HeatGen!$A10)</f>
        <v>0</v>
      </c>
      <c r="W10">
        <f>SUMIFS('Energy balance options'!$G$7:$G$3000,'Energy balance options'!$B$7:$B$3000,HeatGen!W$2,'Energy balance options'!$A$7:$A$3000,HeatGen!$A10)</f>
        <v>0</v>
      </c>
      <c r="X10">
        <f>SUMIFS('Energy balance options'!$G$7:$G$3000,'Energy balance options'!$B$7:$B$3000,HeatGen!X$2,'Energy balance options'!$A$7:$A$3000,HeatGen!$A10)</f>
        <v>0</v>
      </c>
      <c r="Y10">
        <f t="shared" si="0"/>
        <v>0</v>
      </c>
      <c r="Z10">
        <f t="shared" si="1"/>
        <v>0</v>
      </c>
      <c r="AA10">
        <f t="shared" si="2"/>
        <v>0</v>
      </c>
      <c r="AB10">
        <f t="shared" si="3"/>
        <v>0</v>
      </c>
      <c r="AC10">
        <f t="shared" si="4"/>
        <v>0</v>
      </c>
      <c r="AD10">
        <f t="shared" si="5"/>
        <v>0</v>
      </c>
      <c r="AE10">
        <f t="shared" si="6"/>
        <v>0</v>
      </c>
      <c r="AF10">
        <f t="shared" si="7"/>
        <v>0</v>
      </c>
      <c r="AG10">
        <f t="shared" si="8"/>
        <v>0</v>
      </c>
      <c r="AH10">
        <f t="shared" si="9"/>
        <v>0</v>
      </c>
      <c r="AI10">
        <f t="shared" si="10"/>
        <v>0</v>
      </c>
      <c r="AJ10">
        <f t="shared" si="11"/>
        <v>0</v>
      </c>
      <c r="AK10">
        <f t="shared" si="12"/>
        <v>0</v>
      </c>
      <c r="AL10">
        <f t="shared" si="13"/>
        <v>0</v>
      </c>
      <c r="AM10">
        <f t="shared" si="14"/>
        <v>0</v>
      </c>
      <c r="AN10">
        <f t="shared" si="15"/>
        <v>0</v>
      </c>
      <c r="AO10">
        <f t="shared" si="16"/>
        <v>0</v>
      </c>
    </row>
    <row r="11" spans="1:41" x14ac:dyDescent="0.2">
      <c r="A11" s="9" t="str">
        <f>'Cost per option'!A19</f>
        <v>1020 Solar thermal - Services</v>
      </c>
      <c r="B11" t="str">
        <f>_xlfn.IFNA(VLOOKUP(A11,'Energy balance options'!A$7:C$3000,3,FALSE),"")</f>
        <v>HDO</v>
      </c>
      <c r="C11">
        <f>SUMIFS('Energy balance options'!$F$7:$F$3000,'Energy balance options'!$B$7:$B$3000,HeatGen!C$2,'Energy balance options'!$A$7:$A$3000,HeatGen!$A11)</f>
        <v>-1.3633231030000001E-3</v>
      </c>
      <c r="D11">
        <f>SUMIFS('Energy balance options'!$F$7:$F$3000,'Energy balance options'!$B$7:$B$3000,HeatGen!D$2,'Energy balance options'!$A$7:$A$3000,HeatGen!$A11)</f>
        <v>0</v>
      </c>
      <c r="E11">
        <f>SUMIFS('Energy balance options'!$F$7:$F$3000,'Energy balance options'!$B$7:$B$3000,HeatGen!E$2,'Energy balance options'!$A$7:$A$3000,HeatGen!$A11)</f>
        <v>0</v>
      </c>
      <c r="F11">
        <f>SUMIFS('Energy balance options'!$F$7:$F$3000,'Energy balance options'!$B$7:$B$3000,HeatGen!F$2,'Energy balance options'!$A$7:$A$3000,HeatGen!$A11)</f>
        <v>0</v>
      </c>
      <c r="G11">
        <f>SUMIFS('Energy balance options'!$F$7:$F$3000,'Energy balance options'!$B$7:$B$3000,HeatGen!G$2,'Energy balance options'!$A$7:$A$3000,HeatGen!$A11)</f>
        <v>0</v>
      </c>
      <c r="H11">
        <f>SUMIFS('Energy balance options'!$G$7:$G$3000,'Energy balance options'!$B$7:$B$3000,HeatGen!H$2,'Energy balance options'!$A$7:$A$3000,HeatGen!$A11)</f>
        <v>0</v>
      </c>
      <c r="I11">
        <f>SUMIFS('Energy balance options'!$G$7:$G$3000,'Energy balance options'!$B$7:$B$3000,HeatGen!I$2,'Energy balance options'!$A$7:$A$3000,HeatGen!$A11)</f>
        <v>0</v>
      </c>
      <c r="J11">
        <f>SUMIFS('Energy balance options'!$G$7:$G$3000,'Energy balance options'!$B$7:$B$3000,HeatGen!J$2,'Energy balance options'!$A$7:$A$3000,HeatGen!$A11)</f>
        <v>0</v>
      </c>
      <c r="K11">
        <f>SUMIFS('Energy balance options'!$G$7:$G$3000,'Energy balance options'!$B$7:$B$3000,HeatGen!K$2,'Energy balance options'!$A$7:$A$3000,HeatGen!$A11)</f>
        <v>0</v>
      </c>
      <c r="L11">
        <f>SUMIFS('Energy balance options'!$G$7:$G$3000,'Energy balance options'!$B$7:$B$3000,HeatGen!L$2,'Energy balance options'!$A$7:$A$3000,HeatGen!$A11)</f>
        <v>0</v>
      </c>
      <c r="M11">
        <f>SUMIFS('Energy balance options'!$G$7:$G$3000,'Energy balance options'!$B$7:$B$3000,HeatGen!M$2,'Energy balance options'!$A$7:$A$3000,HeatGen!$A11)</f>
        <v>0</v>
      </c>
      <c r="N11">
        <f>SUMIFS('Energy balance options'!$G$7:$G$3000,'Energy balance options'!$B$7:$B$3000,HeatGen!N$2,'Energy balance options'!$A$7:$A$3000,HeatGen!$A11)</f>
        <v>0</v>
      </c>
      <c r="O11">
        <f>SUMIFS('Energy balance options'!$G$7:$G$3000,'Energy balance options'!$B$7:$B$3000,HeatGen!O$2,'Energy balance options'!$A$7:$A$3000,HeatGen!$A11)</f>
        <v>0</v>
      </c>
      <c r="P11">
        <f>SUMIFS('Energy balance options'!$G$7:$G$3000,'Energy balance options'!$B$7:$B$3000,HeatGen!P$2,'Energy balance options'!$A$7:$A$3000,HeatGen!$A11)</f>
        <v>0</v>
      </c>
      <c r="Q11">
        <f>SUMIFS('Energy balance options'!$G$7:$G$3000,'Energy balance options'!$B$7:$B$3000,HeatGen!Q$2,'Energy balance options'!$A$7:$A$3000,HeatGen!$A11)</f>
        <v>0</v>
      </c>
      <c r="R11">
        <f>SUMIFS('Energy balance options'!$G$7:$G$3000,'Energy balance options'!$B$7:$B$3000,HeatGen!R$2,'Energy balance options'!$A$7:$A$3000,HeatGen!$A11)</f>
        <v>0</v>
      </c>
      <c r="S11">
        <f>SUMIFS('Energy balance options'!$G$7:$G$3000,'Energy balance options'!$B$7:$B$3000,HeatGen!S$2,'Energy balance options'!$A$7:$A$3000,HeatGen!$A11)</f>
        <v>0</v>
      </c>
      <c r="T11">
        <f>SUMIFS('Energy balance options'!$G$7:$G$3000,'Energy balance options'!$B$7:$B$3000,HeatGen!T$2,'Energy balance options'!$A$7:$A$3000,HeatGen!$A11)</f>
        <v>0</v>
      </c>
      <c r="U11">
        <f>SUMIFS('Energy balance options'!$G$7:$G$3000,'Energy balance options'!$B$7:$B$3000,HeatGen!U$2,'Energy balance options'!$A$7:$A$3000,HeatGen!$A11)</f>
        <v>0</v>
      </c>
      <c r="V11">
        <f>SUMIFS('Energy balance options'!$G$7:$G$3000,'Energy balance options'!$B$7:$B$3000,HeatGen!V$2,'Energy balance options'!$A$7:$A$3000,HeatGen!$A11)</f>
        <v>0</v>
      </c>
      <c r="W11">
        <f>SUMIFS('Energy balance options'!$G$7:$G$3000,'Energy balance options'!$B$7:$B$3000,HeatGen!W$2,'Energy balance options'!$A$7:$A$3000,HeatGen!$A11)</f>
        <v>0</v>
      </c>
      <c r="X11">
        <f>SUMIFS('Energy balance options'!$G$7:$G$3000,'Energy balance options'!$B$7:$B$3000,HeatGen!X$2,'Energy balance options'!$A$7:$A$3000,HeatGen!$A11)</f>
        <v>0</v>
      </c>
      <c r="Y11">
        <f t="shared" si="0"/>
        <v>0</v>
      </c>
      <c r="Z11">
        <f t="shared" si="1"/>
        <v>0</v>
      </c>
      <c r="AA11">
        <f t="shared" si="2"/>
        <v>0</v>
      </c>
      <c r="AB11">
        <f t="shared" si="3"/>
        <v>0</v>
      </c>
      <c r="AC11">
        <f t="shared" si="4"/>
        <v>0</v>
      </c>
      <c r="AD11">
        <f t="shared" si="5"/>
        <v>0</v>
      </c>
      <c r="AE11">
        <f t="shared" si="6"/>
        <v>0</v>
      </c>
      <c r="AF11">
        <f t="shared" si="7"/>
        <v>0</v>
      </c>
      <c r="AG11">
        <f t="shared" si="8"/>
        <v>0</v>
      </c>
      <c r="AH11">
        <f t="shared" si="9"/>
        <v>0</v>
      </c>
      <c r="AI11">
        <f t="shared" si="10"/>
        <v>0</v>
      </c>
      <c r="AJ11">
        <f t="shared" si="11"/>
        <v>0</v>
      </c>
      <c r="AK11">
        <f t="shared" si="12"/>
        <v>0</v>
      </c>
      <c r="AL11">
        <f t="shared" si="13"/>
        <v>0</v>
      </c>
      <c r="AM11">
        <f t="shared" si="14"/>
        <v>0</v>
      </c>
      <c r="AN11">
        <f t="shared" si="15"/>
        <v>0</v>
      </c>
      <c r="AO11">
        <f t="shared" si="16"/>
        <v>0</v>
      </c>
    </row>
    <row r="12" spans="1:41" x14ac:dyDescent="0.2">
      <c r="A12" s="9" t="str">
        <f>'Cost per option'!A20</f>
        <v>1021 Micro WKK brandstofcel Utiliteitsbouw eDesign 2011</v>
      </c>
      <c r="B12" t="str">
        <f>_xlfn.IFNA(VLOOKUP(A12,'Energy balance options'!A$7:C$3000,3,FALSE),"")</f>
        <v>HDO</v>
      </c>
      <c r="C12">
        <f>SUMIFS('Energy balance options'!$F$7:$F$3000,'Energy balance options'!$B$7:$B$3000,HeatGen!C$2,'Energy balance options'!$A$7:$A$3000,HeatGen!$A12)</f>
        <v>-2.341851064E-7</v>
      </c>
      <c r="D12">
        <f>SUMIFS('Energy balance options'!$F$7:$F$3000,'Energy balance options'!$B$7:$B$3000,HeatGen!D$2,'Energy balance options'!$A$7:$A$3000,HeatGen!$A12)</f>
        <v>0</v>
      </c>
      <c r="E12">
        <f>SUMIFS('Energy balance options'!$F$7:$F$3000,'Energy balance options'!$B$7:$B$3000,HeatGen!E$2,'Energy balance options'!$A$7:$A$3000,HeatGen!$A12)</f>
        <v>0</v>
      </c>
      <c r="F12">
        <f>SUMIFS('Energy balance options'!$F$7:$F$3000,'Energy balance options'!$B$7:$B$3000,HeatGen!F$2,'Energy balance options'!$A$7:$A$3000,HeatGen!$A12)</f>
        <v>0</v>
      </c>
      <c r="G12">
        <f>SUMIFS('Energy balance options'!$F$7:$F$3000,'Energy balance options'!$B$7:$B$3000,HeatGen!G$2,'Energy balance options'!$A$7:$A$3000,HeatGen!$A12)</f>
        <v>0</v>
      </c>
      <c r="H12">
        <f>SUMIFS('Energy balance options'!$G$7:$G$3000,'Energy balance options'!$B$7:$B$3000,HeatGen!H$2,'Energy balance options'!$A$7:$A$3000,HeatGen!$A12)</f>
        <v>0</v>
      </c>
      <c r="I12">
        <f>SUMIFS('Energy balance options'!$G$7:$G$3000,'Energy balance options'!$B$7:$B$3000,HeatGen!I$2,'Energy balance options'!$A$7:$A$3000,HeatGen!$A12)</f>
        <v>3.7003775920000001E-7</v>
      </c>
      <c r="J12">
        <f>SUMIFS('Energy balance options'!$G$7:$G$3000,'Energy balance options'!$B$7:$B$3000,HeatGen!J$2,'Energy balance options'!$A$7:$A$3000,HeatGen!$A12)</f>
        <v>0</v>
      </c>
      <c r="K12">
        <f>SUMIFS('Energy balance options'!$G$7:$G$3000,'Energy balance options'!$B$7:$B$3000,HeatGen!K$2,'Energy balance options'!$A$7:$A$3000,HeatGen!$A12)</f>
        <v>0</v>
      </c>
      <c r="L12">
        <f>SUMIFS('Energy balance options'!$G$7:$G$3000,'Energy balance options'!$B$7:$B$3000,HeatGen!L$2,'Energy balance options'!$A$7:$A$3000,HeatGen!$A12)</f>
        <v>0</v>
      </c>
      <c r="M12">
        <f>SUMIFS('Energy balance options'!$G$7:$G$3000,'Energy balance options'!$B$7:$B$3000,HeatGen!M$2,'Energy balance options'!$A$7:$A$3000,HeatGen!$A12)</f>
        <v>0</v>
      </c>
      <c r="N12">
        <f>SUMIFS('Energy balance options'!$G$7:$G$3000,'Energy balance options'!$B$7:$B$3000,HeatGen!N$2,'Energy balance options'!$A$7:$A$3000,HeatGen!$A12)</f>
        <v>0</v>
      </c>
      <c r="O12">
        <f>SUMIFS('Energy balance options'!$G$7:$G$3000,'Energy balance options'!$B$7:$B$3000,HeatGen!O$2,'Energy balance options'!$A$7:$A$3000,HeatGen!$A12)</f>
        <v>0</v>
      </c>
      <c r="P12">
        <f>SUMIFS('Energy balance options'!$G$7:$G$3000,'Energy balance options'!$B$7:$B$3000,HeatGen!P$2,'Energy balance options'!$A$7:$A$3000,HeatGen!$A12)</f>
        <v>0</v>
      </c>
      <c r="Q12">
        <f>SUMIFS('Energy balance options'!$G$7:$G$3000,'Energy balance options'!$B$7:$B$3000,HeatGen!Q$2,'Energy balance options'!$A$7:$A$3000,HeatGen!$A12)</f>
        <v>0</v>
      </c>
      <c r="R12">
        <f>SUMIFS('Energy balance options'!$G$7:$G$3000,'Energy balance options'!$B$7:$B$3000,HeatGen!R$2,'Energy balance options'!$A$7:$A$3000,HeatGen!$A12)</f>
        <v>0</v>
      </c>
      <c r="S12">
        <f>SUMIFS('Energy balance options'!$G$7:$G$3000,'Energy balance options'!$B$7:$B$3000,HeatGen!S$2,'Energy balance options'!$A$7:$A$3000,HeatGen!$A12)</f>
        <v>0</v>
      </c>
      <c r="T12">
        <f>SUMIFS('Energy balance options'!$G$7:$G$3000,'Energy balance options'!$B$7:$B$3000,HeatGen!T$2,'Energy balance options'!$A$7:$A$3000,HeatGen!$A12)</f>
        <v>0</v>
      </c>
      <c r="U12">
        <f>SUMIFS('Energy balance options'!$G$7:$G$3000,'Energy balance options'!$B$7:$B$3000,HeatGen!U$2,'Energy balance options'!$A$7:$A$3000,HeatGen!$A12)</f>
        <v>0</v>
      </c>
      <c r="V12">
        <f>SUMIFS('Energy balance options'!$G$7:$G$3000,'Energy balance options'!$B$7:$B$3000,HeatGen!V$2,'Energy balance options'!$A$7:$A$3000,HeatGen!$A12)</f>
        <v>0</v>
      </c>
      <c r="W12">
        <f>SUMIFS('Energy balance options'!$G$7:$G$3000,'Energy balance options'!$B$7:$B$3000,HeatGen!W$2,'Energy balance options'!$A$7:$A$3000,HeatGen!$A12)</f>
        <v>0</v>
      </c>
      <c r="X12">
        <f>SUMIFS('Energy balance options'!$G$7:$G$3000,'Energy balance options'!$B$7:$B$3000,HeatGen!X$2,'Energy balance options'!$A$7:$A$3000,HeatGen!$A12)</f>
        <v>0</v>
      </c>
      <c r="Y12">
        <f t="shared" si="0"/>
        <v>0</v>
      </c>
      <c r="Z12">
        <f t="shared" si="1"/>
        <v>-2.341851064E-7</v>
      </c>
      <c r="AA12">
        <f t="shared" si="2"/>
        <v>0</v>
      </c>
      <c r="AB12">
        <f t="shared" si="3"/>
        <v>0</v>
      </c>
      <c r="AC12">
        <f t="shared" si="4"/>
        <v>0</v>
      </c>
      <c r="AD12">
        <f t="shared" si="5"/>
        <v>0</v>
      </c>
      <c r="AE12">
        <f t="shared" si="6"/>
        <v>0</v>
      </c>
      <c r="AF12">
        <f t="shared" si="7"/>
        <v>0</v>
      </c>
      <c r="AG12">
        <f t="shared" si="8"/>
        <v>0</v>
      </c>
      <c r="AH12">
        <f t="shared" si="9"/>
        <v>0</v>
      </c>
      <c r="AI12">
        <f t="shared" si="10"/>
        <v>0</v>
      </c>
      <c r="AJ12">
        <f t="shared" si="11"/>
        <v>0</v>
      </c>
      <c r="AK12">
        <f t="shared" si="12"/>
        <v>0</v>
      </c>
      <c r="AL12">
        <f t="shared" si="13"/>
        <v>0</v>
      </c>
      <c r="AM12">
        <f t="shared" si="14"/>
        <v>0</v>
      </c>
      <c r="AN12">
        <f t="shared" si="15"/>
        <v>0</v>
      </c>
      <c r="AO12">
        <f t="shared" si="16"/>
        <v>0</v>
      </c>
    </row>
    <row r="13" spans="1:41" x14ac:dyDescent="0.2">
      <c r="A13" s="9" t="str">
        <f>'Cost per option'!A21</f>
        <v>1022 Soil heat pump - Services</v>
      </c>
      <c r="B13" t="str">
        <f>_xlfn.IFNA(VLOOKUP(A13,'Energy balance options'!A$7:C$3000,3,FALSE),"")</f>
        <v>HDO</v>
      </c>
      <c r="C13">
        <f>SUMIFS('Energy balance options'!$F$7:$F$3000,'Energy balance options'!$B$7:$B$3000,HeatGen!C$2,'Energy balance options'!$A$7:$A$3000,HeatGen!$A13)</f>
        <v>-1.1253718399999999E-4</v>
      </c>
      <c r="D13">
        <f>SUMIFS('Energy balance options'!$F$7:$F$3000,'Energy balance options'!$B$7:$B$3000,HeatGen!D$2,'Energy balance options'!$A$7:$A$3000,HeatGen!$A13)</f>
        <v>0</v>
      </c>
      <c r="E13">
        <f>SUMIFS('Energy balance options'!$F$7:$F$3000,'Energy balance options'!$B$7:$B$3000,HeatGen!E$2,'Energy balance options'!$A$7:$A$3000,HeatGen!$A13)</f>
        <v>0</v>
      </c>
      <c r="F13">
        <f>SUMIFS('Energy balance options'!$F$7:$F$3000,'Energy balance options'!$B$7:$B$3000,HeatGen!F$2,'Energy balance options'!$A$7:$A$3000,HeatGen!$A13)</f>
        <v>0</v>
      </c>
      <c r="G13">
        <f>SUMIFS('Energy balance options'!$F$7:$F$3000,'Energy balance options'!$B$7:$B$3000,HeatGen!G$2,'Energy balance options'!$A$7:$A$3000,HeatGen!$A13)</f>
        <v>0</v>
      </c>
      <c r="H13">
        <f>SUMIFS('Energy balance options'!$G$7:$G$3000,'Energy balance options'!$B$7:$B$3000,HeatGen!H$2,'Energy balance options'!$A$7:$A$3000,HeatGen!$A13)</f>
        <v>0</v>
      </c>
      <c r="I13">
        <f>SUMIFS('Energy balance options'!$G$7:$G$3000,'Energy balance options'!$B$7:$B$3000,HeatGen!I$2,'Energy balance options'!$A$7:$A$3000,HeatGen!$A13)</f>
        <v>0</v>
      </c>
      <c r="J13">
        <f>SUMIFS('Energy balance options'!$G$7:$G$3000,'Energy balance options'!$B$7:$B$3000,HeatGen!J$2,'Energy balance options'!$A$7:$A$3000,HeatGen!$A13)</f>
        <v>4.1408401019999997E-5</v>
      </c>
      <c r="K13">
        <f>SUMIFS('Energy balance options'!$G$7:$G$3000,'Energy balance options'!$B$7:$B$3000,HeatGen!K$2,'Energy balance options'!$A$7:$A$3000,HeatGen!$A13)</f>
        <v>0</v>
      </c>
      <c r="L13">
        <f>SUMIFS('Energy balance options'!$G$7:$G$3000,'Energy balance options'!$B$7:$B$3000,HeatGen!L$2,'Energy balance options'!$A$7:$A$3000,HeatGen!$A13)</f>
        <v>0</v>
      </c>
      <c r="M13">
        <f>SUMIFS('Energy balance options'!$G$7:$G$3000,'Energy balance options'!$B$7:$B$3000,HeatGen!M$2,'Energy balance options'!$A$7:$A$3000,HeatGen!$A13)</f>
        <v>0</v>
      </c>
      <c r="N13">
        <f>SUMIFS('Energy balance options'!$G$7:$G$3000,'Energy balance options'!$B$7:$B$3000,HeatGen!N$2,'Energy balance options'!$A$7:$A$3000,HeatGen!$A13)</f>
        <v>0</v>
      </c>
      <c r="O13">
        <f>SUMIFS('Energy balance options'!$G$7:$G$3000,'Energy balance options'!$B$7:$B$3000,HeatGen!O$2,'Energy balance options'!$A$7:$A$3000,HeatGen!$A13)</f>
        <v>0</v>
      </c>
      <c r="P13">
        <f>SUMIFS('Energy balance options'!$G$7:$G$3000,'Energy balance options'!$B$7:$B$3000,HeatGen!P$2,'Energy balance options'!$A$7:$A$3000,HeatGen!$A13)</f>
        <v>0</v>
      </c>
      <c r="Q13">
        <f>SUMIFS('Energy balance options'!$G$7:$G$3000,'Energy balance options'!$B$7:$B$3000,HeatGen!Q$2,'Energy balance options'!$A$7:$A$3000,HeatGen!$A13)</f>
        <v>0</v>
      </c>
      <c r="R13">
        <f>SUMIFS('Energy balance options'!$G$7:$G$3000,'Energy balance options'!$B$7:$B$3000,HeatGen!R$2,'Energy balance options'!$A$7:$A$3000,HeatGen!$A13)</f>
        <v>0</v>
      </c>
      <c r="S13">
        <f>SUMIFS('Energy balance options'!$G$7:$G$3000,'Energy balance options'!$B$7:$B$3000,HeatGen!S$2,'Energy balance options'!$A$7:$A$3000,HeatGen!$A13)</f>
        <v>0</v>
      </c>
      <c r="T13">
        <f>SUMIFS('Energy balance options'!$G$7:$G$3000,'Energy balance options'!$B$7:$B$3000,HeatGen!T$2,'Energy balance options'!$A$7:$A$3000,HeatGen!$A13)</f>
        <v>0</v>
      </c>
      <c r="U13">
        <f>SUMIFS('Energy balance options'!$G$7:$G$3000,'Energy balance options'!$B$7:$B$3000,HeatGen!U$2,'Energy balance options'!$A$7:$A$3000,HeatGen!$A13)</f>
        <v>7.3425053650000006E-5</v>
      </c>
      <c r="V13">
        <f>SUMIFS('Energy balance options'!$G$7:$G$3000,'Energy balance options'!$B$7:$B$3000,HeatGen!V$2,'Energy balance options'!$A$7:$A$3000,HeatGen!$A13)</f>
        <v>0</v>
      </c>
      <c r="W13">
        <f>SUMIFS('Energy balance options'!$G$7:$G$3000,'Energy balance options'!$B$7:$B$3000,HeatGen!W$2,'Energy balance options'!$A$7:$A$3000,HeatGen!$A13)</f>
        <v>0</v>
      </c>
      <c r="X13">
        <f>SUMIFS('Energy balance options'!$G$7:$G$3000,'Energy balance options'!$B$7:$B$3000,HeatGen!X$2,'Energy balance options'!$A$7:$A$3000,HeatGen!$A13)</f>
        <v>0</v>
      </c>
      <c r="Y13">
        <f t="shared" si="0"/>
        <v>0</v>
      </c>
      <c r="Z13">
        <f t="shared" si="1"/>
        <v>0</v>
      </c>
      <c r="AA13">
        <f t="shared" si="2"/>
        <v>-4.0580376669194975E-5</v>
      </c>
      <c r="AB13">
        <f t="shared" si="3"/>
        <v>0</v>
      </c>
      <c r="AC13">
        <f t="shared" si="4"/>
        <v>0</v>
      </c>
      <c r="AD13">
        <f t="shared" si="5"/>
        <v>0</v>
      </c>
      <c r="AE13">
        <f t="shared" si="6"/>
        <v>0</v>
      </c>
      <c r="AF13">
        <f t="shared" si="7"/>
        <v>0</v>
      </c>
      <c r="AG13">
        <f t="shared" si="8"/>
        <v>0</v>
      </c>
      <c r="AH13">
        <f t="shared" si="9"/>
        <v>0</v>
      </c>
      <c r="AI13">
        <f t="shared" si="10"/>
        <v>0</v>
      </c>
      <c r="AJ13">
        <f t="shared" si="11"/>
        <v>0</v>
      </c>
      <c r="AK13">
        <f t="shared" si="12"/>
        <v>0</v>
      </c>
      <c r="AL13">
        <f t="shared" si="13"/>
        <v>-7.1956807330805019E-5</v>
      </c>
      <c r="AM13">
        <f t="shared" si="14"/>
        <v>0</v>
      </c>
      <c r="AN13">
        <f t="shared" si="15"/>
        <v>0</v>
      </c>
      <c r="AO13">
        <f t="shared" si="16"/>
        <v>0</v>
      </c>
    </row>
    <row r="14" spans="1:41" x14ac:dyDescent="0.2">
      <c r="A14" s="9" t="str">
        <f>'Cost per option'!A22</f>
        <v>1023 Ground water heat pump - Services</v>
      </c>
      <c r="B14" t="str">
        <f>_xlfn.IFNA(VLOOKUP(A14,'Energy balance options'!A$7:C$3000,3,FALSE),"")</f>
        <v>HDO</v>
      </c>
      <c r="C14">
        <f>SUMIFS('Energy balance options'!$F$7:$F$3000,'Energy balance options'!$B$7:$B$3000,HeatGen!C$2,'Energy balance options'!$A$7:$A$3000,HeatGen!$A14)</f>
        <v>-18.443154509999999</v>
      </c>
      <c r="D14">
        <f>SUMIFS('Energy balance options'!$F$7:$F$3000,'Energy balance options'!$B$7:$B$3000,HeatGen!D$2,'Energy balance options'!$A$7:$A$3000,HeatGen!$A14)</f>
        <v>0</v>
      </c>
      <c r="E14">
        <f>SUMIFS('Energy balance options'!$F$7:$F$3000,'Energy balance options'!$B$7:$B$3000,HeatGen!E$2,'Energy balance options'!$A$7:$A$3000,HeatGen!$A14)</f>
        <v>0</v>
      </c>
      <c r="F14">
        <f>SUMIFS('Energy balance options'!$F$7:$F$3000,'Energy balance options'!$B$7:$B$3000,HeatGen!F$2,'Energy balance options'!$A$7:$A$3000,HeatGen!$A14)</f>
        <v>0</v>
      </c>
      <c r="G14">
        <f>SUMIFS('Energy balance options'!$F$7:$F$3000,'Energy balance options'!$B$7:$B$3000,HeatGen!G$2,'Energy balance options'!$A$7:$A$3000,HeatGen!$A14)</f>
        <v>0</v>
      </c>
      <c r="H14">
        <f>SUMIFS('Energy balance options'!$G$7:$G$3000,'Energy balance options'!$B$7:$B$3000,HeatGen!H$2,'Energy balance options'!$A$7:$A$3000,HeatGen!$A14)</f>
        <v>0.1944646635</v>
      </c>
      <c r="I14">
        <f>SUMIFS('Energy balance options'!$G$7:$G$3000,'Energy balance options'!$B$7:$B$3000,HeatGen!I$2,'Energy balance options'!$A$7:$A$3000,HeatGen!$A14)</f>
        <v>0</v>
      </c>
      <c r="J14">
        <f>SUMIFS('Energy balance options'!$G$7:$G$3000,'Energy balance options'!$B$7:$B$3000,HeatGen!J$2,'Energy balance options'!$A$7:$A$3000,HeatGen!$A14)</f>
        <v>3.3197678480000001</v>
      </c>
      <c r="K14">
        <f>SUMIFS('Energy balance options'!$G$7:$G$3000,'Energy balance options'!$B$7:$B$3000,HeatGen!K$2,'Energy balance options'!$A$7:$A$3000,HeatGen!$A14)</f>
        <v>0</v>
      </c>
      <c r="L14">
        <f>SUMIFS('Energy balance options'!$G$7:$G$3000,'Energy balance options'!$B$7:$B$3000,HeatGen!L$2,'Energy balance options'!$A$7:$A$3000,HeatGen!$A14)</f>
        <v>0</v>
      </c>
      <c r="M14">
        <f>SUMIFS('Energy balance options'!$G$7:$G$3000,'Energy balance options'!$B$7:$B$3000,HeatGen!M$2,'Energy balance options'!$A$7:$A$3000,HeatGen!$A14)</f>
        <v>0</v>
      </c>
      <c r="N14">
        <f>SUMIFS('Energy balance options'!$G$7:$G$3000,'Energy balance options'!$B$7:$B$3000,HeatGen!N$2,'Energy balance options'!$A$7:$A$3000,HeatGen!$A14)</f>
        <v>0</v>
      </c>
      <c r="O14">
        <f>SUMIFS('Energy balance options'!$G$7:$G$3000,'Energy balance options'!$B$7:$B$3000,HeatGen!O$2,'Energy balance options'!$A$7:$A$3000,HeatGen!$A14)</f>
        <v>0</v>
      </c>
      <c r="P14">
        <f>SUMIFS('Energy balance options'!$G$7:$G$3000,'Energy balance options'!$B$7:$B$3000,HeatGen!P$2,'Energy balance options'!$A$7:$A$3000,HeatGen!$A14)</f>
        <v>0</v>
      </c>
      <c r="Q14">
        <f>SUMIFS('Energy balance options'!$G$7:$G$3000,'Energy balance options'!$B$7:$B$3000,HeatGen!Q$2,'Energy balance options'!$A$7:$A$3000,HeatGen!$A14)</f>
        <v>0</v>
      </c>
      <c r="R14">
        <f>SUMIFS('Energy balance options'!$G$7:$G$3000,'Energy balance options'!$B$7:$B$3000,HeatGen!R$2,'Energy balance options'!$A$7:$A$3000,HeatGen!$A14)</f>
        <v>0</v>
      </c>
      <c r="S14">
        <f>SUMIFS('Energy balance options'!$G$7:$G$3000,'Energy balance options'!$B$7:$B$3000,HeatGen!S$2,'Energy balance options'!$A$7:$A$3000,HeatGen!$A14)</f>
        <v>0</v>
      </c>
      <c r="T14">
        <f>SUMIFS('Energy balance options'!$G$7:$G$3000,'Energy balance options'!$B$7:$B$3000,HeatGen!T$2,'Energy balance options'!$A$7:$A$3000,HeatGen!$A14)</f>
        <v>0</v>
      </c>
      <c r="U14">
        <f>SUMIFS('Energy balance options'!$G$7:$G$3000,'Energy balance options'!$B$7:$B$3000,HeatGen!U$2,'Energy balance options'!$A$7:$A$3000,HeatGen!$A14)</f>
        <v>14.929366720000001</v>
      </c>
      <c r="V14">
        <f>SUMIFS('Energy balance options'!$G$7:$G$3000,'Energy balance options'!$B$7:$B$3000,HeatGen!V$2,'Energy balance options'!$A$7:$A$3000,HeatGen!$A14)</f>
        <v>0</v>
      </c>
      <c r="W14">
        <f>SUMIFS('Energy balance options'!$G$7:$G$3000,'Energy balance options'!$B$7:$B$3000,HeatGen!W$2,'Energy balance options'!$A$7:$A$3000,HeatGen!$A14)</f>
        <v>0</v>
      </c>
      <c r="X14">
        <f>SUMIFS('Energy balance options'!$G$7:$G$3000,'Energy balance options'!$B$7:$B$3000,HeatGen!X$2,'Energy balance options'!$A$7:$A$3000,HeatGen!$A14)</f>
        <v>0</v>
      </c>
      <c r="Y14">
        <f t="shared" si="0"/>
        <v>-0.19445997446854993</v>
      </c>
      <c r="Z14">
        <f t="shared" si="1"/>
        <v>0</v>
      </c>
      <c r="AA14">
        <f t="shared" si="2"/>
        <v>-3.3196878000593304</v>
      </c>
      <c r="AB14">
        <f t="shared" si="3"/>
        <v>0</v>
      </c>
      <c r="AC14">
        <f t="shared" si="4"/>
        <v>0</v>
      </c>
      <c r="AD14">
        <f t="shared" si="5"/>
        <v>0</v>
      </c>
      <c r="AE14">
        <f t="shared" si="6"/>
        <v>0</v>
      </c>
      <c r="AF14">
        <f t="shared" si="7"/>
        <v>0</v>
      </c>
      <c r="AG14">
        <f t="shared" si="8"/>
        <v>0</v>
      </c>
      <c r="AH14">
        <f t="shared" si="9"/>
        <v>0</v>
      </c>
      <c r="AI14">
        <f t="shared" si="10"/>
        <v>0</v>
      </c>
      <c r="AJ14">
        <f t="shared" si="11"/>
        <v>0</v>
      </c>
      <c r="AK14">
        <f t="shared" si="12"/>
        <v>0</v>
      </c>
      <c r="AL14">
        <f t="shared" si="13"/>
        <v>-14.929006735472118</v>
      </c>
      <c r="AM14">
        <f t="shared" si="14"/>
        <v>0</v>
      </c>
      <c r="AN14">
        <f t="shared" si="15"/>
        <v>0</v>
      </c>
      <c r="AO14">
        <f t="shared" si="16"/>
        <v>0</v>
      </c>
    </row>
    <row r="15" spans="1:41" x14ac:dyDescent="0.2">
      <c r="A15" s="9" t="str">
        <f>'Cost per option'!A23</f>
        <v>1024 Hybride WP ketel Utiliteitsbouw eDesign 2011</v>
      </c>
      <c r="B15" t="str">
        <f>_xlfn.IFNA(VLOOKUP(A15,'Energy balance options'!A$7:C$3000,3,FALSE),"")</f>
        <v>HDO</v>
      </c>
      <c r="C15">
        <f>SUMIFS('Energy balance options'!$F$7:$F$3000,'Energy balance options'!$B$7:$B$3000,HeatGen!C$2,'Energy balance options'!$A$7:$A$3000,HeatGen!$A15)</f>
        <v>-1.642413042E-7</v>
      </c>
      <c r="D15">
        <f>SUMIFS('Energy balance options'!$F$7:$F$3000,'Energy balance options'!$B$7:$B$3000,HeatGen!D$2,'Energy balance options'!$A$7:$A$3000,HeatGen!$A15)</f>
        <v>0</v>
      </c>
      <c r="E15">
        <f>SUMIFS('Energy balance options'!$F$7:$F$3000,'Energy balance options'!$B$7:$B$3000,HeatGen!E$2,'Energy balance options'!$A$7:$A$3000,HeatGen!$A15)</f>
        <v>0</v>
      </c>
      <c r="F15">
        <f>SUMIFS('Energy balance options'!$F$7:$F$3000,'Energy balance options'!$B$7:$B$3000,HeatGen!F$2,'Energy balance options'!$A$7:$A$3000,HeatGen!$A15)</f>
        <v>0</v>
      </c>
      <c r="G15">
        <f>SUMIFS('Energy balance options'!$F$7:$F$3000,'Energy balance options'!$B$7:$B$3000,HeatGen!G$2,'Energy balance options'!$A$7:$A$3000,HeatGen!$A15)</f>
        <v>0</v>
      </c>
      <c r="H15">
        <f>SUMIFS('Energy balance options'!$G$7:$G$3000,'Energy balance options'!$B$7:$B$3000,HeatGen!H$2,'Energy balance options'!$A$7:$A$3000,HeatGen!$A15)</f>
        <v>0</v>
      </c>
      <c r="I15">
        <f>SUMIFS('Energy balance options'!$G$7:$G$3000,'Energy balance options'!$B$7:$B$3000,HeatGen!I$2,'Energy balance options'!$A$7:$A$3000,HeatGen!$A15)</f>
        <v>0</v>
      </c>
      <c r="J15">
        <f>SUMIFS('Energy balance options'!$G$7:$G$3000,'Energy balance options'!$B$7:$B$3000,HeatGen!J$2,'Energy balance options'!$A$7:$A$3000,HeatGen!$A15)</f>
        <v>0</v>
      </c>
      <c r="K15">
        <f>SUMIFS('Energy balance options'!$G$7:$G$3000,'Energy balance options'!$B$7:$B$3000,HeatGen!K$2,'Energy balance options'!$A$7:$A$3000,HeatGen!$A15)</f>
        <v>0</v>
      </c>
      <c r="L15">
        <f>SUMIFS('Energy balance options'!$G$7:$G$3000,'Energy balance options'!$B$7:$B$3000,HeatGen!L$2,'Energy balance options'!$A$7:$A$3000,HeatGen!$A15)</f>
        <v>0</v>
      </c>
      <c r="M15">
        <f>SUMIFS('Energy balance options'!$G$7:$G$3000,'Energy balance options'!$B$7:$B$3000,HeatGen!M$2,'Energy balance options'!$A$7:$A$3000,HeatGen!$A15)</f>
        <v>0</v>
      </c>
      <c r="N15">
        <f>SUMIFS('Energy balance options'!$G$7:$G$3000,'Energy balance options'!$B$7:$B$3000,HeatGen!N$2,'Energy balance options'!$A$7:$A$3000,HeatGen!$A15)</f>
        <v>0</v>
      </c>
      <c r="O15">
        <f>SUMIFS('Energy balance options'!$G$7:$G$3000,'Energy balance options'!$B$7:$B$3000,HeatGen!O$2,'Energy balance options'!$A$7:$A$3000,HeatGen!$A15)</f>
        <v>0</v>
      </c>
      <c r="P15">
        <f>SUMIFS('Energy balance options'!$G$7:$G$3000,'Energy balance options'!$B$7:$B$3000,HeatGen!P$2,'Energy balance options'!$A$7:$A$3000,HeatGen!$A15)</f>
        <v>0</v>
      </c>
      <c r="Q15">
        <f>SUMIFS('Energy balance options'!$G$7:$G$3000,'Energy balance options'!$B$7:$B$3000,HeatGen!Q$2,'Energy balance options'!$A$7:$A$3000,HeatGen!$A15)</f>
        <v>0</v>
      </c>
      <c r="R15">
        <f>SUMIFS('Energy balance options'!$G$7:$G$3000,'Energy balance options'!$B$7:$B$3000,HeatGen!R$2,'Energy balance options'!$A$7:$A$3000,HeatGen!$A15)</f>
        <v>0</v>
      </c>
      <c r="S15">
        <f>SUMIFS('Energy balance options'!$G$7:$G$3000,'Energy balance options'!$B$7:$B$3000,HeatGen!S$2,'Energy balance options'!$A$7:$A$3000,HeatGen!$A15)</f>
        <v>0</v>
      </c>
      <c r="T15">
        <f>SUMIFS('Energy balance options'!$G$7:$G$3000,'Energy balance options'!$B$7:$B$3000,HeatGen!T$2,'Energy balance options'!$A$7:$A$3000,HeatGen!$A15)</f>
        <v>0</v>
      </c>
      <c r="U15">
        <f>SUMIFS('Energy balance options'!$G$7:$G$3000,'Energy balance options'!$B$7:$B$3000,HeatGen!U$2,'Energy balance options'!$A$7:$A$3000,HeatGen!$A15)</f>
        <v>1.8203576710000001E-6</v>
      </c>
      <c r="V15">
        <f>SUMIFS('Energy balance options'!$G$7:$G$3000,'Energy balance options'!$B$7:$B$3000,HeatGen!V$2,'Energy balance options'!$A$7:$A$3000,HeatGen!$A15)</f>
        <v>0</v>
      </c>
      <c r="W15">
        <f>SUMIFS('Energy balance options'!$G$7:$G$3000,'Energy balance options'!$B$7:$B$3000,HeatGen!W$2,'Energy balance options'!$A$7:$A$3000,HeatGen!$A15)</f>
        <v>0</v>
      </c>
      <c r="X15">
        <f>SUMIFS('Energy balance options'!$G$7:$G$3000,'Energy balance options'!$B$7:$B$3000,HeatGen!X$2,'Energy balance options'!$A$7:$A$3000,HeatGen!$A15)</f>
        <v>0</v>
      </c>
      <c r="Y15">
        <f t="shared" si="0"/>
        <v>0</v>
      </c>
      <c r="Z15">
        <f t="shared" si="1"/>
        <v>0</v>
      </c>
      <c r="AA15">
        <f t="shared" si="2"/>
        <v>0</v>
      </c>
      <c r="AB15">
        <f t="shared" si="3"/>
        <v>0</v>
      </c>
      <c r="AC15">
        <f t="shared" si="4"/>
        <v>0</v>
      </c>
      <c r="AD15">
        <f t="shared" si="5"/>
        <v>0</v>
      </c>
      <c r="AE15">
        <f t="shared" si="6"/>
        <v>0</v>
      </c>
      <c r="AF15">
        <f t="shared" si="7"/>
        <v>0</v>
      </c>
      <c r="AG15">
        <f t="shared" si="8"/>
        <v>0</v>
      </c>
      <c r="AH15">
        <f t="shared" si="9"/>
        <v>0</v>
      </c>
      <c r="AI15">
        <f t="shared" si="10"/>
        <v>0</v>
      </c>
      <c r="AJ15">
        <f t="shared" si="11"/>
        <v>0</v>
      </c>
      <c r="AK15">
        <f t="shared" si="12"/>
        <v>0</v>
      </c>
      <c r="AL15">
        <f t="shared" si="13"/>
        <v>-1.642413042E-7</v>
      </c>
      <c r="AM15">
        <f t="shared" si="14"/>
        <v>0</v>
      </c>
      <c r="AN15">
        <f t="shared" si="15"/>
        <v>0</v>
      </c>
      <c r="AO15">
        <f t="shared" si="16"/>
        <v>0</v>
      </c>
    </row>
    <row r="16" spans="1:41" x14ac:dyDescent="0.2">
      <c r="A16" s="9" t="str">
        <f>'Cost per option'!A24</f>
        <v>1027 REF HR-107 - Services</v>
      </c>
      <c r="B16" t="str">
        <f>_xlfn.IFNA(VLOOKUP(A16,'Energy balance options'!A$7:C$3000,3,FALSE),"")</f>
        <v>HDO</v>
      </c>
      <c r="C16">
        <f>SUMIFS('Energy balance options'!$F$7:$F$3000,'Energy balance options'!$B$7:$B$3000,HeatGen!C$2,'Energy balance options'!$A$7:$A$3000,HeatGen!$A16)</f>
        <v>-21.593237810000002</v>
      </c>
      <c r="D16">
        <f>SUMIFS('Energy balance options'!$F$7:$F$3000,'Energy balance options'!$B$7:$B$3000,HeatGen!D$2,'Energy balance options'!$A$7:$A$3000,HeatGen!$A16)</f>
        <v>0</v>
      </c>
      <c r="E16">
        <f>SUMIFS('Energy balance options'!$F$7:$F$3000,'Energy balance options'!$B$7:$B$3000,HeatGen!E$2,'Energy balance options'!$A$7:$A$3000,HeatGen!$A16)</f>
        <v>0</v>
      </c>
      <c r="F16">
        <f>SUMIFS('Energy balance options'!$F$7:$F$3000,'Energy balance options'!$B$7:$B$3000,HeatGen!F$2,'Energy balance options'!$A$7:$A$3000,HeatGen!$A16)</f>
        <v>0</v>
      </c>
      <c r="G16">
        <f>SUMIFS('Energy balance options'!$F$7:$F$3000,'Energy balance options'!$B$7:$B$3000,HeatGen!G$2,'Energy balance options'!$A$7:$A$3000,HeatGen!$A16)</f>
        <v>0</v>
      </c>
      <c r="H16">
        <f>SUMIFS('Energy balance options'!$G$7:$G$3000,'Energy balance options'!$B$7:$B$3000,HeatGen!H$2,'Energy balance options'!$A$7:$A$3000,HeatGen!$A16)</f>
        <v>23.40268507</v>
      </c>
      <c r="I16">
        <f>SUMIFS('Energy balance options'!$G$7:$G$3000,'Energy balance options'!$B$7:$B$3000,HeatGen!I$2,'Energy balance options'!$A$7:$A$3000,HeatGen!$A16)</f>
        <v>0</v>
      </c>
      <c r="J16">
        <f>SUMIFS('Energy balance options'!$G$7:$G$3000,'Energy balance options'!$B$7:$B$3000,HeatGen!J$2,'Energy balance options'!$A$7:$A$3000,HeatGen!$A16)</f>
        <v>0</v>
      </c>
      <c r="K16">
        <f>SUMIFS('Energy balance options'!$G$7:$G$3000,'Energy balance options'!$B$7:$B$3000,HeatGen!K$2,'Energy balance options'!$A$7:$A$3000,HeatGen!$A16)</f>
        <v>0</v>
      </c>
      <c r="L16">
        <f>SUMIFS('Energy balance options'!$G$7:$G$3000,'Energy balance options'!$B$7:$B$3000,HeatGen!L$2,'Energy balance options'!$A$7:$A$3000,HeatGen!$A16)</f>
        <v>0</v>
      </c>
      <c r="M16">
        <f>SUMIFS('Energy balance options'!$G$7:$G$3000,'Energy balance options'!$B$7:$B$3000,HeatGen!M$2,'Energy balance options'!$A$7:$A$3000,HeatGen!$A16)</f>
        <v>0</v>
      </c>
      <c r="N16">
        <f>SUMIFS('Energy balance options'!$G$7:$G$3000,'Energy balance options'!$B$7:$B$3000,HeatGen!N$2,'Energy balance options'!$A$7:$A$3000,HeatGen!$A16)</f>
        <v>0</v>
      </c>
      <c r="O16">
        <f>SUMIFS('Energy balance options'!$G$7:$G$3000,'Energy balance options'!$B$7:$B$3000,HeatGen!O$2,'Energy balance options'!$A$7:$A$3000,HeatGen!$A16)</f>
        <v>0</v>
      </c>
      <c r="P16">
        <f>SUMIFS('Energy balance options'!$G$7:$G$3000,'Energy balance options'!$B$7:$B$3000,HeatGen!P$2,'Energy balance options'!$A$7:$A$3000,HeatGen!$A16)</f>
        <v>0</v>
      </c>
      <c r="Q16">
        <f>SUMIFS('Energy balance options'!$G$7:$G$3000,'Energy balance options'!$B$7:$B$3000,HeatGen!Q$2,'Energy balance options'!$A$7:$A$3000,HeatGen!$A16)</f>
        <v>0</v>
      </c>
      <c r="R16">
        <f>SUMIFS('Energy balance options'!$G$7:$G$3000,'Energy balance options'!$B$7:$B$3000,HeatGen!R$2,'Energy balance options'!$A$7:$A$3000,HeatGen!$A16)</f>
        <v>0</v>
      </c>
      <c r="S16">
        <f>SUMIFS('Energy balance options'!$G$7:$G$3000,'Energy balance options'!$B$7:$B$3000,HeatGen!S$2,'Energy balance options'!$A$7:$A$3000,HeatGen!$A16)</f>
        <v>0</v>
      </c>
      <c r="T16">
        <f>SUMIFS('Energy balance options'!$G$7:$G$3000,'Energy balance options'!$B$7:$B$3000,HeatGen!T$2,'Energy balance options'!$A$7:$A$3000,HeatGen!$A16)</f>
        <v>0</v>
      </c>
      <c r="U16">
        <f>SUMIFS('Energy balance options'!$G$7:$G$3000,'Energy balance options'!$B$7:$B$3000,HeatGen!U$2,'Energy balance options'!$A$7:$A$3000,HeatGen!$A16)</f>
        <v>0</v>
      </c>
      <c r="V16">
        <f>SUMIFS('Energy balance options'!$G$7:$G$3000,'Energy balance options'!$B$7:$B$3000,HeatGen!V$2,'Energy balance options'!$A$7:$A$3000,HeatGen!$A16)</f>
        <v>0</v>
      </c>
      <c r="W16">
        <f>SUMIFS('Energy balance options'!$G$7:$G$3000,'Energy balance options'!$B$7:$B$3000,HeatGen!W$2,'Energy balance options'!$A$7:$A$3000,HeatGen!$A16)</f>
        <v>0</v>
      </c>
      <c r="X16">
        <f>SUMIFS('Energy balance options'!$G$7:$G$3000,'Energy balance options'!$B$7:$B$3000,HeatGen!X$2,'Energy balance options'!$A$7:$A$3000,HeatGen!$A16)</f>
        <v>0</v>
      </c>
      <c r="Y16">
        <f t="shared" si="0"/>
        <v>-21.593237810000002</v>
      </c>
      <c r="Z16">
        <f t="shared" si="1"/>
        <v>0</v>
      </c>
      <c r="AA16">
        <f t="shared" si="2"/>
        <v>0</v>
      </c>
      <c r="AB16">
        <f t="shared" si="3"/>
        <v>0</v>
      </c>
      <c r="AC16">
        <f t="shared" si="4"/>
        <v>0</v>
      </c>
      <c r="AD16">
        <f t="shared" si="5"/>
        <v>0</v>
      </c>
      <c r="AE16">
        <f t="shared" si="6"/>
        <v>0</v>
      </c>
      <c r="AF16">
        <f t="shared" si="7"/>
        <v>0</v>
      </c>
      <c r="AG16">
        <f t="shared" si="8"/>
        <v>0</v>
      </c>
      <c r="AH16">
        <f t="shared" si="9"/>
        <v>0</v>
      </c>
      <c r="AI16">
        <f t="shared" si="10"/>
        <v>0</v>
      </c>
      <c r="AJ16">
        <f t="shared" si="11"/>
        <v>0</v>
      </c>
      <c r="AK16">
        <f t="shared" si="12"/>
        <v>0</v>
      </c>
      <c r="AL16">
        <f t="shared" si="13"/>
        <v>0</v>
      </c>
      <c r="AM16">
        <f t="shared" si="14"/>
        <v>0</v>
      </c>
      <c r="AN16">
        <f t="shared" si="15"/>
        <v>0</v>
      </c>
      <c r="AO16">
        <f t="shared" si="16"/>
        <v>0</v>
      </c>
    </row>
    <row r="17" spans="1:41" x14ac:dyDescent="0.2">
      <c r="A17" s="9" t="str">
        <f>'Cost per option'!A25</f>
        <v>1029 Solar thermal - Newly built - Residential</v>
      </c>
      <c r="B17" t="str">
        <f>_xlfn.IFNA(VLOOKUP(A17,'Energy balance options'!A$7:C$3000,3,FALSE),"")</f>
        <v>Huishoudens</v>
      </c>
      <c r="C17">
        <f>SUMIFS('Energy balance options'!$F$7:$F$3000,'Energy balance options'!$B$7:$B$3000,HeatGen!C$2,'Energy balance options'!$A$7:$A$3000,HeatGen!$A17)</f>
        <v>-6.140354166E-3</v>
      </c>
      <c r="D17">
        <f>SUMIFS('Energy balance options'!$F$7:$F$3000,'Energy balance options'!$B$7:$B$3000,HeatGen!D$2,'Energy balance options'!$A$7:$A$3000,HeatGen!$A17)</f>
        <v>0</v>
      </c>
      <c r="E17">
        <f>SUMIFS('Energy balance options'!$F$7:$F$3000,'Energy balance options'!$B$7:$B$3000,HeatGen!E$2,'Energy balance options'!$A$7:$A$3000,HeatGen!$A17)</f>
        <v>0</v>
      </c>
      <c r="F17">
        <f>SUMIFS('Energy balance options'!$F$7:$F$3000,'Energy balance options'!$B$7:$B$3000,HeatGen!F$2,'Energy balance options'!$A$7:$A$3000,HeatGen!$A17)</f>
        <v>0</v>
      </c>
      <c r="G17">
        <f>SUMIFS('Energy balance options'!$F$7:$F$3000,'Energy balance options'!$B$7:$B$3000,HeatGen!G$2,'Energy balance options'!$A$7:$A$3000,HeatGen!$A17)</f>
        <v>0</v>
      </c>
      <c r="H17">
        <f>SUMIFS('Energy balance options'!$G$7:$G$3000,'Energy balance options'!$B$7:$B$3000,HeatGen!H$2,'Energy balance options'!$A$7:$A$3000,HeatGen!$A17)</f>
        <v>0</v>
      </c>
      <c r="I17">
        <f>SUMIFS('Energy balance options'!$G$7:$G$3000,'Energy balance options'!$B$7:$B$3000,HeatGen!I$2,'Energy balance options'!$A$7:$A$3000,HeatGen!$A17)</f>
        <v>0</v>
      </c>
      <c r="J17">
        <f>SUMIFS('Energy balance options'!$G$7:$G$3000,'Energy balance options'!$B$7:$B$3000,HeatGen!J$2,'Energy balance options'!$A$7:$A$3000,HeatGen!$A17)</f>
        <v>0</v>
      </c>
      <c r="K17">
        <f>SUMIFS('Energy balance options'!$G$7:$G$3000,'Energy balance options'!$B$7:$B$3000,HeatGen!K$2,'Energy balance options'!$A$7:$A$3000,HeatGen!$A17)</f>
        <v>0</v>
      </c>
      <c r="L17">
        <f>SUMIFS('Energy balance options'!$G$7:$G$3000,'Energy balance options'!$B$7:$B$3000,HeatGen!L$2,'Energy balance options'!$A$7:$A$3000,HeatGen!$A17)</f>
        <v>0</v>
      </c>
      <c r="M17">
        <f>SUMIFS('Energy balance options'!$G$7:$G$3000,'Energy balance options'!$B$7:$B$3000,HeatGen!M$2,'Energy balance options'!$A$7:$A$3000,HeatGen!$A17)</f>
        <v>0</v>
      </c>
      <c r="N17">
        <f>SUMIFS('Energy balance options'!$G$7:$G$3000,'Energy balance options'!$B$7:$B$3000,HeatGen!N$2,'Energy balance options'!$A$7:$A$3000,HeatGen!$A17)</f>
        <v>0</v>
      </c>
      <c r="O17">
        <f>SUMIFS('Energy balance options'!$G$7:$G$3000,'Energy balance options'!$B$7:$B$3000,HeatGen!O$2,'Energy balance options'!$A$7:$A$3000,HeatGen!$A17)</f>
        <v>0</v>
      </c>
      <c r="P17">
        <f>SUMIFS('Energy balance options'!$G$7:$G$3000,'Energy balance options'!$B$7:$B$3000,HeatGen!P$2,'Energy balance options'!$A$7:$A$3000,HeatGen!$A17)</f>
        <v>0</v>
      </c>
      <c r="Q17">
        <f>SUMIFS('Energy balance options'!$G$7:$G$3000,'Energy balance options'!$B$7:$B$3000,HeatGen!Q$2,'Energy balance options'!$A$7:$A$3000,HeatGen!$A17)</f>
        <v>0</v>
      </c>
      <c r="R17">
        <f>SUMIFS('Energy balance options'!$G$7:$G$3000,'Energy balance options'!$B$7:$B$3000,HeatGen!R$2,'Energy balance options'!$A$7:$A$3000,HeatGen!$A17)</f>
        <v>0</v>
      </c>
      <c r="S17">
        <f>SUMIFS('Energy balance options'!$G$7:$G$3000,'Energy balance options'!$B$7:$B$3000,HeatGen!S$2,'Energy balance options'!$A$7:$A$3000,HeatGen!$A17)</f>
        <v>0</v>
      </c>
      <c r="T17">
        <f>SUMIFS('Energy balance options'!$G$7:$G$3000,'Energy balance options'!$B$7:$B$3000,HeatGen!T$2,'Energy balance options'!$A$7:$A$3000,HeatGen!$A17)</f>
        <v>0</v>
      </c>
      <c r="U17">
        <f>SUMIFS('Energy balance options'!$G$7:$G$3000,'Energy balance options'!$B$7:$B$3000,HeatGen!U$2,'Energy balance options'!$A$7:$A$3000,HeatGen!$A17)</f>
        <v>0</v>
      </c>
      <c r="V17">
        <f>SUMIFS('Energy balance options'!$G$7:$G$3000,'Energy balance options'!$B$7:$B$3000,HeatGen!V$2,'Energy balance options'!$A$7:$A$3000,HeatGen!$A17)</f>
        <v>0</v>
      </c>
      <c r="W17">
        <f>SUMIFS('Energy balance options'!$G$7:$G$3000,'Energy balance options'!$B$7:$B$3000,HeatGen!W$2,'Energy balance options'!$A$7:$A$3000,HeatGen!$A17)</f>
        <v>0</v>
      </c>
      <c r="X17">
        <f>SUMIFS('Energy balance options'!$G$7:$G$3000,'Energy balance options'!$B$7:$B$3000,HeatGen!X$2,'Energy balance options'!$A$7:$A$3000,HeatGen!$A17)</f>
        <v>0</v>
      </c>
      <c r="Y17">
        <f t="shared" si="0"/>
        <v>0</v>
      </c>
      <c r="Z17">
        <f t="shared" si="1"/>
        <v>0</v>
      </c>
      <c r="AA17">
        <f t="shared" si="2"/>
        <v>0</v>
      </c>
      <c r="AB17">
        <f t="shared" si="3"/>
        <v>0</v>
      </c>
      <c r="AC17">
        <f t="shared" si="4"/>
        <v>0</v>
      </c>
      <c r="AD17">
        <f t="shared" si="5"/>
        <v>0</v>
      </c>
      <c r="AE17">
        <f t="shared" si="6"/>
        <v>0</v>
      </c>
      <c r="AF17">
        <f t="shared" si="7"/>
        <v>0</v>
      </c>
      <c r="AG17">
        <f t="shared" si="8"/>
        <v>0</v>
      </c>
      <c r="AH17">
        <f t="shared" si="9"/>
        <v>0</v>
      </c>
      <c r="AI17">
        <f t="shared" si="10"/>
        <v>0</v>
      </c>
      <c r="AJ17">
        <f t="shared" si="11"/>
        <v>0</v>
      </c>
      <c r="AK17">
        <f t="shared" si="12"/>
        <v>0</v>
      </c>
      <c r="AL17">
        <f t="shared" si="13"/>
        <v>0</v>
      </c>
      <c r="AM17">
        <f t="shared" si="14"/>
        <v>0</v>
      </c>
      <c r="AN17">
        <f t="shared" si="15"/>
        <v>0</v>
      </c>
      <c r="AO17">
        <f t="shared" si="16"/>
        <v>0</v>
      </c>
    </row>
    <row r="18" spans="1:41" x14ac:dyDescent="0.2">
      <c r="A18" s="9" t="str">
        <f>'Cost per option'!A26</f>
        <v>1035 REF HR-107 - Existing - Residential</v>
      </c>
      <c r="B18" t="str">
        <f>_xlfn.IFNA(VLOOKUP(A18,'Energy balance options'!A$7:C$3000,3,FALSE),"")</f>
        <v>Huishoudens</v>
      </c>
      <c r="C18">
        <f>SUMIFS('Energy balance options'!$F$7:$F$3000,'Energy balance options'!$B$7:$B$3000,HeatGen!C$2,'Energy balance options'!$A$7:$A$3000,HeatGen!$A18)</f>
        <v>-182.93310389999999</v>
      </c>
      <c r="D18">
        <f>SUMIFS('Energy balance options'!$F$7:$F$3000,'Energy balance options'!$B$7:$B$3000,HeatGen!D$2,'Energy balance options'!$A$7:$A$3000,HeatGen!$A18)</f>
        <v>0</v>
      </c>
      <c r="E18">
        <f>SUMIFS('Energy balance options'!$F$7:$F$3000,'Energy balance options'!$B$7:$B$3000,HeatGen!E$2,'Energy balance options'!$A$7:$A$3000,HeatGen!$A18)</f>
        <v>0</v>
      </c>
      <c r="F18">
        <f>SUMIFS('Energy balance options'!$F$7:$F$3000,'Energy balance options'!$B$7:$B$3000,HeatGen!F$2,'Energy balance options'!$A$7:$A$3000,HeatGen!$A18)</f>
        <v>0</v>
      </c>
      <c r="G18">
        <f>SUMIFS('Energy balance options'!$F$7:$F$3000,'Energy balance options'!$B$7:$B$3000,HeatGen!G$2,'Energy balance options'!$A$7:$A$3000,HeatGen!$A18)</f>
        <v>0</v>
      </c>
      <c r="H18">
        <f>SUMIFS('Energy balance options'!$G$7:$G$3000,'Energy balance options'!$B$7:$B$3000,HeatGen!H$2,'Energy balance options'!$A$7:$A$3000,HeatGen!$A18)</f>
        <v>195.97316309999999</v>
      </c>
      <c r="I18">
        <f>SUMIFS('Energy balance options'!$G$7:$G$3000,'Energy balance options'!$B$7:$B$3000,HeatGen!I$2,'Energy balance options'!$A$7:$A$3000,HeatGen!$A18)</f>
        <v>0</v>
      </c>
      <c r="J18">
        <f>SUMIFS('Energy balance options'!$G$7:$G$3000,'Energy balance options'!$B$7:$B$3000,HeatGen!J$2,'Energy balance options'!$A$7:$A$3000,HeatGen!$A18)</f>
        <v>0</v>
      </c>
      <c r="K18">
        <f>SUMIFS('Energy balance options'!$G$7:$G$3000,'Energy balance options'!$B$7:$B$3000,HeatGen!K$2,'Energy balance options'!$A$7:$A$3000,HeatGen!$A18)</f>
        <v>0</v>
      </c>
      <c r="L18">
        <f>SUMIFS('Energy balance options'!$G$7:$G$3000,'Energy balance options'!$B$7:$B$3000,HeatGen!L$2,'Energy balance options'!$A$7:$A$3000,HeatGen!$A18)</f>
        <v>0</v>
      </c>
      <c r="M18">
        <f>SUMIFS('Energy balance options'!$G$7:$G$3000,'Energy balance options'!$B$7:$B$3000,HeatGen!M$2,'Energy balance options'!$A$7:$A$3000,HeatGen!$A18)</f>
        <v>0</v>
      </c>
      <c r="N18">
        <f>SUMIFS('Energy balance options'!$G$7:$G$3000,'Energy balance options'!$B$7:$B$3000,HeatGen!N$2,'Energy balance options'!$A$7:$A$3000,HeatGen!$A18)</f>
        <v>0</v>
      </c>
      <c r="O18">
        <f>SUMIFS('Energy balance options'!$G$7:$G$3000,'Energy balance options'!$B$7:$B$3000,HeatGen!O$2,'Energy balance options'!$A$7:$A$3000,HeatGen!$A18)</f>
        <v>0</v>
      </c>
      <c r="P18">
        <f>SUMIFS('Energy balance options'!$G$7:$G$3000,'Energy balance options'!$B$7:$B$3000,HeatGen!P$2,'Energy balance options'!$A$7:$A$3000,HeatGen!$A18)</f>
        <v>0</v>
      </c>
      <c r="Q18">
        <f>SUMIFS('Energy balance options'!$G$7:$G$3000,'Energy balance options'!$B$7:$B$3000,HeatGen!Q$2,'Energy balance options'!$A$7:$A$3000,HeatGen!$A18)</f>
        <v>0</v>
      </c>
      <c r="R18">
        <f>SUMIFS('Energy balance options'!$G$7:$G$3000,'Energy balance options'!$B$7:$B$3000,HeatGen!R$2,'Energy balance options'!$A$7:$A$3000,HeatGen!$A18)</f>
        <v>0</v>
      </c>
      <c r="S18">
        <f>SUMIFS('Energy balance options'!$G$7:$G$3000,'Energy balance options'!$B$7:$B$3000,HeatGen!S$2,'Energy balance options'!$A$7:$A$3000,HeatGen!$A18)</f>
        <v>0</v>
      </c>
      <c r="T18">
        <f>SUMIFS('Energy balance options'!$G$7:$G$3000,'Energy balance options'!$B$7:$B$3000,HeatGen!T$2,'Energy balance options'!$A$7:$A$3000,HeatGen!$A18)</f>
        <v>0</v>
      </c>
      <c r="U18">
        <f>SUMIFS('Energy balance options'!$G$7:$G$3000,'Energy balance options'!$B$7:$B$3000,HeatGen!U$2,'Energy balance options'!$A$7:$A$3000,HeatGen!$A18)</f>
        <v>0</v>
      </c>
      <c r="V18">
        <f>SUMIFS('Energy balance options'!$G$7:$G$3000,'Energy balance options'!$B$7:$B$3000,HeatGen!V$2,'Energy balance options'!$A$7:$A$3000,HeatGen!$A18)</f>
        <v>0</v>
      </c>
      <c r="W18">
        <f>SUMIFS('Energy balance options'!$G$7:$G$3000,'Energy balance options'!$B$7:$B$3000,HeatGen!W$2,'Energy balance options'!$A$7:$A$3000,HeatGen!$A18)</f>
        <v>0</v>
      </c>
      <c r="X18">
        <f>SUMIFS('Energy balance options'!$G$7:$G$3000,'Energy balance options'!$B$7:$B$3000,HeatGen!X$2,'Energy balance options'!$A$7:$A$3000,HeatGen!$A18)</f>
        <v>0</v>
      </c>
      <c r="Y18">
        <f t="shared" si="0"/>
        <v>-182.93310389999999</v>
      </c>
      <c r="Z18">
        <f t="shared" si="1"/>
        <v>0</v>
      </c>
      <c r="AA18">
        <f t="shared" si="2"/>
        <v>0</v>
      </c>
      <c r="AB18">
        <f t="shared" si="3"/>
        <v>0</v>
      </c>
      <c r="AC18">
        <f t="shared" si="4"/>
        <v>0</v>
      </c>
      <c r="AD18">
        <f t="shared" si="5"/>
        <v>0</v>
      </c>
      <c r="AE18">
        <f t="shared" si="6"/>
        <v>0</v>
      </c>
      <c r="AF18">
        <f t="shared" si="7"/>
        <v>0</v>
      </c>
      <c r="AG18">
        <f t="shared" si="8"/>
        <v>0</v>
      </c>
      <c r="AH18">
        <f t="shared" si="9"/>
        <v>0</v>
      </c>
      <c r="AI18">
        <f t="shared" si="10"/>
        <v>0</v>
      </c>
      <c r="AJ18">
        <f t="shared" si="11"/>
        <v>0</v>
      </c>
      <c r="AK18">
        <f t="shared" si="12"/>
        <v>0</v>
      </c>
      <c r="AL18">
        <f t="shared" si="13"/>
        <v>0</v>
      </c>
      <c r="AM18">
        <f t="shared" si="14"/>
        <v>0</v>
      </c>
      <c r="AN18">
        <f t="shared" si="15"/>
        <v>0</v>
      </c>
      <c r="AO18">
        <f t="shared" si="16"/>
        <v>0</v>
      </c>
    </row>
    <row r="19" spans="1:41" x14ac:dyDescent="0.2">
      <c r="A19" s="9" t="str">
        <f>'Cost per option'!A27</f>
        <v>1037 REF HR-107 - Newly built - Residential</v>
      </c>
      <c r="B19" t="str">
        <f>_xlfn.IFNA(VLOOKUP(A19,'Energy balance options'!A$7:C$3000,3,FALSE),"")</f>
        <v>Huishoudens</v>
      </c>
      <c r="C19">
        <f>SUMIFS('Energy balance options'!$F$7:$F$3000,'Energy balance options'!$B$7:$B$3000,HeatGen!C$2,'Energy balance options'!$A$7:$A$3000,HeatGen!$A19)</f>
        <v>-29.057134420000001</v>
      </c>
      <c r="D19">
        <f>SUMIFS('Energy balance options'!$F$7:$F$3000,'Energy balance options'!$B$7:$B$3000,HeatGen!D$2,'Energy balance options'!$A$7:$A$3000,HeatGen!$A19)</f>
        <v>0</v>
      </c>
      <c r="E19">
        <f>SUMIFS('Energy balance options'!$F$7:$F$3000,'Energy balance options'!$B$7:$B$3000,HeatGen!E$2,'Energy balance options'!$A$7:$A$3000,HeatGen!$A19)</f>
        <v>0</v>
      </c>
      <c r="F19">
        <f>SUMIFS('Energy balance options'!$F$7:$F$3000,'Energy balance options'!$B$7:$B$3000,HeatGen!F$2,'Energy balance options'!$A$7:$A$3000,HeatGen!$A19)</f>
        <v>0</v>
      </c>
      <c r="G19">
        <f>SUMIFS('Energy balance options'!$F$7:$F$3000,'Energy balance options'!$B$7:$B$3000,HeatGen!G$2,'Energy balance options'!$A$7:$A$3000,HeatGen!$A19)</f>
        <v>0</v>
      </c>
      <c r="H19">
        <f>SUMIFS('Energy balance options'!$G$7:$G$3000,'Energy balance options'!$B$7:$B$3000,HeatGen!H$2,'Energy balance options'!$A$7:$A$3000,HeatGen!$A19)</f>
        <v>28.81774222</v>
      </c>
      <c r="I19">
        <f>SUMIFS('Energy balance options'!$G$7:$G$3000,'Energy balance options'!$B$7:$B$3000,HeatGen!I$2,'Energy balance options'!$A$7:$A$3000,HeatGen!$A19)</f>
        <v>0</v>
      </c>
      <c r="J19">
        <f>SUMIFS('Energy balance options'!$G$7:$G$3000,'Energy balance options'!$B$7:$B$3000,HeatGen!J$2,'Energy balance options'!$A$7:$A$3000,HeatGen!$A19)</f>
        <v>0</v>
      </c>
      <c r="K19">
        <f>SUMIFS('Energy balance options'!$G$7:$G$3000,'Energy balance options'!$B$7:$B$3000,HeatGen!K$2,'Energy balance options'!$A$7:$A$3000,HeatGen!$A19)</f>
        <v>0</v>
      </c>
      <c r="L19">
        <f>SUMIFS('Energy balance options'!$G$7:$G$3000,'Energy balance options'!$B$7:$B$3000,HeatGen!L$2,'Energy balance options'!$A$7:$A$3000,HeatGen!$A19)</f>
        <v>0</v>
      </c>
      <c r="M19">
        <f>SUMIFS('Energy balance options'!$G$7:$G$3000,'Energy balance options'!$B$7:$B$3000,HeatGen!M$2,'Energy balance options'!$A$7:$A$3000,HeatGen!$A19)</f>
        <v>0</v>
      </c>
      <c r="N19">
        <f>SUMIFS('Energy balance options'!$G$7:$G$3000,'Energy balance options'!$B$7:$B$3000,HeatGen!N$2,'Energy balance options'!$A$7:$A$3000,HeatGen!$A19)</f>
        <v>0</v>
      </c>
      <c r="O19">
        <f>SUMIFS('Energy balance options'!$G$7:$G$3000,'Energy balance options'!$B$7:$B$3000,HeatGen!O$2,'Energy balance options'!$A$7:$A$3000,HeatGen!$A19)</f>
        <v>0</v>
      </c>
      <c r="P19">
        <f>SUMIFS('Energy balance options'!$G$7:$G$3000,'Energy balance options'!$B$7:$B$3000,HeatGen!P$2,'Energy balance options'!$A$7:$A$3000,HeatGen!$A19)</f>
        <v>0</v>
      </c>
      <c r="Q19">
        <f>SUMIFS('Energy balance options'!$G$7:$G$3000,'Energy balance options'!$B$7:$B$3000,HeatGen!Q$2,'Energy balance options'!$A$7:$A$3000,HeatGen!$A19)</f>
        <v>0</v>
      </c>
      <c r="R19">
        <f>SUMIFS('Energy balance options'!$G$7:$G$3000,'Energy balance options'!$B$7:$B$3000,HeatGen!R$2,'Energy balance options'!$A$7:$A$3000,HeatGen!$A19)</f>
        <v>0</v>
      </c>
      <c r="S19">
        <f>SUMIFS('Energy balance options'!$G$7:$G$3000,'Energy balance options'!$B$7:$B$3000,HeatGen!S$2,'Energy balance options'!$A$7:$A$3000,HeatGen!$A19)</f>
        <v>0</v>
      </c>
      <c r="T19">
        <f>SUMIFS('Energy balance options'!$G$7:$G$3000,'Energy balance options'!$B$7:$B$3000,HeatGen!T$2,'Energy balance options'!$A$7:$A$3000,HeatGen!$A19)</f>
        <v>0</v>
      </c>
      <c r="U19">
        <f>SUMIFS('Energy balance options'!$G$7:$G$3000,'Energy balance options'!$B$7:$B$3000,HeatGen!U$2,'Energy balance options'!$A$7:$A$3000,HeatGen!$A19)</f>
        <v>0</v>
      </c>
      <c r="V19">
        <f>SUMIFS('Energy balance options'!$G$7:$G$3000,'Energy balance options'!$B$7:$B$3000,HeatGen!V$2,'Energy balance options'!$A$7:$A$3000,HeatGen!$A19)</f>
        <v>0</v>
      </c>
      <c r="W19">
        <f>SUMIFS('Energy balance options'!$G$7:$G$3000,'Energy balance options'!$B$7:$B$3000,HeatGen!W$2,'Energy balance options'!$A$7:$A$3000,HeatGen!$A19)</f>
        <v>0</v>
      </c>
      <c r="X19">
        <f>SUMIFS('Energy balance options'!$G$7:$G$3000,'Energy balance options'!$B$7:$B$3000,HeatGen!X$2,'Energy balance options'!$A$7:$A$3000,HeatGen!$A19)</f>
        <v>0</v>
      </c>
      <c r="Y19">
        <f t="shared" si="0"/>
        <v>-29.057134420000001</v>
      </c>
      <c r="Z19">
        <f t="shared" si="1"/>
        <v>0</v>
      </c>
      <c r="AA19">
        <f t="shared" si="2"/>
        <v>0</v>
      </c>
      <c r="AB19">
        <f t="shared" si="3"/>
        <v>0</v>
      </c>
      <c r="AC19">
        <f t="shared" si="4"/>
        <v>0</v>
      </c>
      <c r="AD19">
        <f t="shared" si="5"/>
        <v>0</v>
      </c>
      <c r="AE19">
        <f t="shared" si="6"/>
        <v>0</v>
      </c>
      <c r="AF19">
        <f t="shared" si="7"/>
        <v>0</v>
      </c>
      <c r="AG19">
        <f t="shared" si="8"/>
        <v>0</v>
      </c>
      <c r="AH19">
        <f t="shared" si="9"/>
        <v>0</v>
      </c>
      <c r="AI19">
        <f t="shared" si="10"/>
        <v>0</v>
      </c>
      <c r="AJ19">
        <f t="shared" si="11"/>
        <v>0</v>
      </c>
      <c r="AK19">
        <f t="shared" si="12"/>
        <v>0</v>
      </c>
      <c r="AL19">
        <f t="shared" si="13"/>
        <v>0</v>
      </c>
      <c r="AM19">
        <f t="shared" si="14"/>
        <v>0</v>
      </c>
      <c r="AN19">
        <f t="shared" si="15"/>
        <v>0</v>
      </c>
      <c r="AO19">
        <f t="shared" si="16"/>
        <v>0</v>
      </c>
    </row>
    <row r="20" spans="1:41" x14ac:dyDescent="0.2">
      <c r="A20" s="9" t="str">
        <f>'Cost per option'!A28</f>
        <v>1039 Solar thermal - Existing - Residential</v>
      </c>
      <c r="B20" t="str">
        <f>_xlfn.IFNA(VLOOKUP(A20,'Energy balance options'!A$7:C$3000,3,FALSE),"")</f>
        <v>Huishoudens</v>
      </c>
      <c r="C20">
        <f>SUMIFS('Energy balance options'!$F$7:$F$3000,'Energy balance options'!$B$7:$B$3000,HeatGen!C$2,'Energy balance options'!$A$7:$A$3000,HeatGen!$A20)</f>
        <v>-0.1815122575</v>
      </c>
      <c r="D20">
        <f>SUMIFS('Energy balance options'!$F$7:$F$3000,'Energy balance options'!$B$7:$B$3000,HeatGen!D$2,'Energy balance options'!$A$7:$A$3000,HeatGen!$A20)</f>
        <v>0</v>
      </c>
      <c r="E20">
        <f>SUMIFS('Energy balance options'!$F$7:$F$3000,'Energy balance options'!$B$7:$B$3000,HeatGen!E$2,'Energy balance options'!$A$7:$A$3000,HeatGen!$A20)</f>
        <v>0</v>
      </c>
      <c r="F20">
        <f>SUMIFS('Energy balance options'!$F$7:$F$3000,'Energy balance options'!$B$7:$B$3000,HeatGen!F$2,'Energy balance options'!$A$7:$A$3000,HeatGen!$A20)</f>
        <v>0</v>
      </c>
      <c r="G20">
        <f>SUMIFS('Energy balance options'!$F$7:$F$3000,'Energy balance options'!$B$7:$B$3000,HeatGen!G$2,'Energy balance options'!$A$7:$A$3000,HeatGen!$A20)</f>
        <v>0</v>
      </c>
      <c r="H20">
        <f>SUMIFS('Energy balance options'!$G$7:$G$3000,'Energy balance options'!$B$7:$B$3000,HeatGen!H$2,'Energy balance options'!$A$7:$A$3000,HeatGen!$A20)</f>
        <v>0</v>
      </c>
      <c r="I20">
        <f>SUMIFS('Energy balance options'!$G$7:$G$3000,'Energy balance options'!$B$7:$B$3000,HeatGen!I$2,'Energy balance options'!$A$7:$A$3000,HeatGen!$A20)</f>
        <v>0</v>
      </c>
      <c r="J20">
        <f>SUMIFS('Energy balance options'!$G$7:$G$3000,'Energy balance options'!$B$7:$B$3000,HeatGen!J$2,'Energy balance options'!$A$7:$A$3000,HeatGen!$A20)</f>
        <v>0</v>
      </c>
      <c r="K20">
        <f>SUMIFS('Energy balance options'!$G$7:$G$3000,'Energy balance options'!$B$7:$B$3000,HeatGen!K$2,'Energy balance options'!$A$7:$A$3000,HeatGen!$A20)</f>
        <v>0</v>
      </c>
      <c r="L20">
        <f>SUMIFS('Energy balance options'!$G$7:$G$3000,'Energy balance options'!$B$7:$B$3000,HeatGen!L$2,'Energy balance options'!$A$7:$A$3000,HeatGen!$A20)</f>
        <v>0</v>
      </c>
      <c r="M20">
        <f>SUMIFS('Energy balance options'!$G$7:$G$3000,'Energy balance options'!$B$7:$B$3000,HeatGen!M$2,'Energy balance options'!$A$7:$A$3000,HeatGen!$A20)</f>
        <v>0</v>
      </c>
      <c r="N20">
        <f>SUMIFS('Energy balance options'!$G$7:$G$3000,'Energy balance options'!$B$7:$B$3000,HeatGen!N$2,'Energy balance options'!$A$7:$A$3000,HeatGen!$A20)</f>
        <v>0</v>
      </c>
      <c r="O20">
        <f>SUMIFS('Energy balance options'!$G$7:$G$3000,'Energy balance options'!$B$7:$B$3000,HeatGen!O$2,'Energy balance options'!$A$7:$A$3000,HeatGen!$A20)</f>
        <v>0</v>
      </c>
      <c r="P20">
        <f>SUMIFS('Energy balance options'!$G$7:$G$3000,'Energy balance options'!$B$7:$B$3000,HeatGen!P$2,'Energy balance options'!$A$7:$A$3000,HeatGen!$A20)</f>
        <v>0</v>
      </c>
      <c r="Q20">
        <f>SUMIFS('Energy balance options'!$G$7:$G$3000,'Energy balance options'!$B$7:$B$3000,HeatGen!Q$2,'Energy balance options'!$A$7:$A$3000,HeatGen!$A20)</f>
        <v>0</v>
      </c>
      <c r="R20">
        <f>SUMIFS('Energy balance options'!$G$7:$G$3000,'Energy balance options'!$B$7:$B$3000,HeatGen!R$2,'Energy balance options'!$A$7:$A$3000,HeatGen!$A20)</f>
        <v>0</v>
      </c>
      <c r="S20">
        <f>SUMIFS('Energy balance options'!$G$7:$G$3000,'Energy balance options'!$B$7:$B$3000,HeatGen!S$2,'Energy balance options'!$A$7:$A$3000,HeatGen!$A20)</f>
        <v>0</v>
      </c>
      <c r="T20">
        <f>SUMIFS('Energy balance options'!$G$7:$G$3000,'Energy balance options'!$B$7:$B$3000,HeatGen!T$2,'Energy balance options'!$A$7:$A$3000,HeatGen!$A20)</f>
        <v>0</v>
      </c>
      <c r="U20">
        <f>SUMIFS('Energy balance options'!$G$7:$G$3000,'Energy balance options'!$B$7:$B$3000,HeatGen!U$2,'Energy balance options'!$A$7:$A$3000,HeatGen!$A20)</f>
        <v>0</v>
      </c>
      <c r="V20">
        <f>SUMIFS('Energy balance options'!$G$7:$G$3000,'Energy balance options'!$B$7:$B$3000,HeatGen!V$2,'Energy balance options'!$A$7:$A$3000,HeatGen!$A20)</f>
        <v>0</v>
      </c>
      <c r="W20">
        <f>SUMIFS('Energy balance options'!$G$7:$G$3000,'Energy balance options'!$B$7:$B$3000,HeatGen!W$2,'Energy balance options'!$A$7:$A$3000,HeatGen!$A20)</f>
        <v>0</v>
      </c>
      <c r="X20">
        <f>SUMIFS('Energy balance options'!$G$7:$G$3000,'Energy balance options'!$B$7:$B$3000,HeatGen!X$2,'Energy balance options'!$A$7:$A$3000,HeatGen!$A20)</f>
        <v>0</v>
      </c>
      <c r="Y20">
        <f t="shared" si="0"/>
        <v>0</v>
      </c>
      <c r="Z20">
        <f t="shared" si="1"/>
        <v>0</v>
      </c>
      <c r="AA20">
        <f t="shared" si="2"/>
        <v>0</v>
      </c>
      <c r="AB20">
        <f t="shared" si="3"/>
        <v>0</v>
      </c>
      <c r="AC20">
        <f t="shared" si="4"/>
        <v>0</v>
      </c>
      <c r="AD20">
        <f t="shared" si="5"/>
        <v>0</v>
      </c>
      <c r="AE20">
        <f t="shared" si="6"/>
        <v>0</v>
      </c>
      <c r="AF20">
        <f t="shared" si="7"/>
        <v>0</v>
      </c>
      <c r="AG20">
        <f t="shared" si="8"/>
        <v>0</v>
      </c>
      <c r="AH20">
        <f t="shared" si="9"/>
        <v>0</v>
      </c>
      <c r="AI20">
        <f t="shared" si="10"/>
        <v>0</v>
      </c>
      <c r="AJ20">
        <f t="shared" si="11"/>
        <v>0</v>
      </c>
      <c r="AK20">
        <f t="shared" si="12"/>
        <v>0</v>
      </c>
      <c r="AL20">
        <f t="shared" si="13"/>
        <v>0</v>
      </c>
      <c r="AM20">
        <f t="shared" si="14"/>
        <v>0</v>
      </c>
      <c r="AN20">
        <f t="shared" si="15"/>
        <v>0</v>
      </c>
      <c r="AO20">
        <f t="shared" si="16"/>
        <v>0</v>
      </c>
    </row>
    <row r="21" spans="1:41" x14ac:dyDescent="0.2">
      <c r="A21" s="9" t="str">
        <f>'Cost per option'!A29</f>
        <v>1042 Wind op Zee band 1</v>
      </c>
      <c r="B21" t="str">
        <f>_xlfn.IFNA(VLOOKUP(A21,'Energy balance options'!A$7:C$3000,3,FALSE),"")</f>
        <v>Elektriciteitsopwekking</v>
      </c>
      <c r="C21">
        <f>SUMIFS('Energy balance options'!$F$7:$F$3000,'Energy balance options'!$B$7:$B$3000,HeatGen!C$2,'Energy balance options'!$A$7:$A$3000,HeatGen!$A21)</f>
        <v>0</v>
      </c>
      <c r="D21">
        <f>SUMIFS('Energy balance options'!$F$7:$F$3000,'Energy balance options'!$B$7:$B$3000,HeatGen!D$2,'Energy balance options'!$A$7:$A$3000,HeatGen!$A21)</f>
        <v>0</v>
      </c>
      <c r="E21">
        <f>SUMIFS('Energy balance options'!$F$7:$F$3000,'Energy balance options'!$B$7:$B$3000,HeatGen!E$2,'Energy balance options'!$A$7:$A$3000,HeatGen!$A21)</f>
        <v>0</v>
      </c>
      <c r="F21">
        <f>SUMIFS('Energy balance options'!$F$7:$F$3000,'Energy balance options'!$B$7:$B$3000,HeatGen!F$2,'Energy balance options'!$A$7:$A$3000,HeatGen!$A21)</f>
        <v>0</v>
      </c>
      <c r="G21">
        <f>SUMIFS('Energy balance options'!$F$7:$F$3000,'Energy balance options'!$B$7:$B$3000,HeatGen!G$2,'Energy balance options'!$A$7:$A$3000,HeatGen!$A21)</f>
        <v>0</v>
      </c>
      <c r="H21">
        <f>SUMIFS('Energy balance options'!$G$7:$G$3000,'Energy balance options'!$B$7:$B$3000,HeatGen!H$2,'Energy balance options'!$A$7:$A$3000,HeatGen!$A21)</f>
        <v>0</v>
      </c>
      <c r="I21">
        <f>SUMIFS('Energy balance options'!$G$7:$G$3000,'Energy balance options'!$B$7:$B$3000,HeatGen!I$2,'Energy balance options'!$A$7:$A$3000,HeatGen!$A21)</f>
        <v>0</v>
      </c>
      <c r="J21">
        <f>SUMIFS('Energy balance options'!$G$7:$G$3000,'Energy balance options'!$B$7:$B$3000,HeatGen!J$2,'Energy balance options'!$A$7:$A$3000,HeatGen!$A21)</f>
        <v>0</v>
      </c>
      <c r="K21">
        <f>SUMIFS('Energy balance options'!$G$7:$G$3000,'Energy balance options'!$B$7:$B$3000,HeatGen!K$2,'Energy balance options'!$A$7:$A$3000,HeatGen!$A21)</f>
        <v>0</v>
      </c>
      <c r="L21">
        <f>SUMIFS('Energy balance options'!$G$7:$G$3000,'Energy balance options'!$B$7:$B$3000,HeatGen!L$2,'Energy balance options'!$A$7:$A$3000,HeatGen!$A21)</f>
        <v>0</v>
      </c>
      <c r="M21">
        <f>SUMIFS('Energy balance options'!$G$7:$G$3000,'Energy balance options'!$B$7:$B$3000,HeatGen!M$2,'Energy balance options'!$A$7:$A$3000,HeatGen!$A21)</f>
        <v>0</v>
      </c>
      <c r="N21">
        <f>SUMIFS('Energy balance options'!$G$7:$G$3000,'Energy balance options'!$B$7:$B$3000,HeatGen!N$2,'Energy balance options'!$A$7:$A$3000,HeatGen!$A21)</f>
        <v>0</v>
      </c>
      <c r="O21">
        <f>SUMIFS('Energy balance options'!$G$7:$G$3000,'Energy balance options'!$B$7:$B$3000,HeatGen!O$2,'Energy balance options'!$A$7:$A$3000,HeatGen!$A21)</f>
        <v>0</v>
      </c>
      <c r="P21">
        <f>SUMIFS('Energy balance options'!$G$7:$G$3000,'Energy balance options'!$B$7:$B$3000,HeatGen!P$2,'Energy balance options'!$A$7:$A$3000,HeatGen!$A21)</f>
        <v>0</v>
      </c>
      <c r="Q21">
        <f>SUMIFS('Energy balance options'!$G$7:$G$3000,'Energy balance options'!$B$7:$B$3000,HeatGen!Q$2,'Energy balance options'!$A$7:$A$3000,HeatGen!$A21)</f>
        <v>0</v>
      </c>
      <c r="R21">
        <f>SUMIFS('Energy balance options'!$G$7:$G$3000,'Energy balance options'!$B$7:$B$3000,HeatGen!R$2,'Energy balance options'!$A$7:$A$3000,HeatGen!$A21)</f>
        <v>0</v>
      </c>
      <c r="S21">
        <f>SUMIFS('Energy balance options'!$G$7:$G$3000,'Energy balance options'!$B$7:$B$3000,HeatGen!S$2,'Energy balance options'!$A$7:$A$3000,HeatGen!$A21)</f>
        <v>0</v>
      </c>
      <c r="T21">
        <f>SUMIFS('Energy balance options'!$G$7:$G$3000,'Energy balance options'!$B$7:$B$3000,HeatGen!T$2,'Energy balance options'!$A$7:$A$3000,HeatGen!$A21)</f>
        <v>0</v>
      </c>
      <c r="U21">
        <f>SUMIFS('Energy balance options'!$G$7:$G$3000,'Energy balance options'!$B$7:$B$3000,HeatGen!U$2,'Energy balance options'!$A$7:$A$3000,HeatGen!$A21)</f>
        <v>0</v>
      </c>
      <c r="V21">
        <f>SUMIFS('Energy balance options'!$G$7:$G$3000,'Energy balance options'!$B$7:$B$3000,HeatGen!V$2,'Energy balance options'!$A$7:$A$3000,HeatGen!$A21)</f>
        <v>0</v>
      </c>
      <c r="W21">
        <f>SUMIFS('Energy balance options'!$G$7:$G$3000,'Energy balance options'!$B$7:$B$3000,HeatGen!W$2,'Energy balance options'!$A$7:$A$3000,HeatGen!$A21)</f>
        <v>0</v>
      </c>
      <c r="X21">
        <f>SUMIFS('Energy balance options'!$G$7:$G$3000,'Energy balance options'!$B$7:$B$3000,HeatGen!X$2,'Energy balance options'!$A$7:$A$3000,HeatGen!$A21)</f>
        <v>0</v>
      </c>
      <c r="Y21">
        <f t="shared" si="0"/>
        <v>0</v>
      </c>
      <c r="Z21">
        <f t="shared" si="1"/>
        <v>0</v>
      </c>
      <c r="AA21">
        <f t="shared" si="2"/>
        <v>0</v>
      </c>
      <c r="AB21">
        <f t="shared" si="3"/>
        <v>0</v>
      </c>
      <c r="AC21">
        <f t="shared" si="4"/>
        <v>0</v>
      </c>
      <c r="AD21">
        <f t="shared" si="5"/>
        <v>0</v>
      </c>
      <c r="AE21">
        <f t="shared" si="6"/>
        <v>0</v>
      </c>
      <c r="AF21">
        <f t="shared" si="7"/>
        <v>0</v>
      </c>
      <c r="AG21">
        <f t="shared" si="8"/>
        <v>0</v>
      </c>
      <c r="AH21">
        <f t="shared" si="9"/>
        <v>0</v>
      </c>
      <c r="AI21">
        <f t="shared" si="10"/>
        <v>0</v>
      </c>
      <c r="AJ21">
        <f t="shared" si="11"/>
        <v>0</v>
      </c>
      <c r="AK21">
        <f t="shared" si="12"/>
        <v>0</v>
      </c>
      <c r="AL21">
        <f t="shared" si="13"/>
        <v>0</v>
      </c>
      <c r="AM21">
        <f t="shared" si="14"/>
        <v>0</v>
      </c>
      <c r="AN21">
        <f t="shared" si="15"/>
        <v>0</v>
      </c>
      <c r="AO21">
        <f t="shared" si="16"/>
        <v>0</v>
      </c>
    </row>
    <row r="22" spans="1:41" x14ac:dyDescent="0.2">
      <c r="A22" s="9" t="str">
        <f>'Cost per option'!A30</f>
        <v>1043 REF H2 uit SMR 2011</v>
      </c>
      <c r="B22" t="str">
        <f>_xlfn.IFNA(VLOOKUP(A22,'Energy balance options'!A$7:C$3000,3,FALSE),"")</f>
        <v>H2 voorziening</v>
      </c>
      <c r="C22">
        <f>SUMIFS('Energy balance options'!$F$7:$F$3000,'Energy balance options'!$B$7:$B$3000,HeatGen!C$2,'Energy balance options'!$A$7:$A$3000,HeatGen!$A22)</f>
        <v>0</v>
      </c>
      <c r="D22">
        <f>SUMIFS('Energy balance options'!$F$7:$F$3000,'Energy balance options'!$B$7:$B$3000,HeatGen!D$2,'Energy balance options'!$A$7:$A$3000,HeatGen!$A22)</f>
        <v>0</v>
      </c>
      <c r="E22">
        <f>SUMIFS('Energy balance options'!$F$7:$F$3000,'Energy balance options'!$B$7:$B$3000,HeatGen!E$2,'Energy balance options'!$A$7:$A$3000,HeatGen!$A22)</f>
        <v>0</v>
      </c>
      <c r="F22">
        <f>SUMIFS('Energy balance options'!$F$7:$F$3000,'Energy balance options'!$B$7:$B$3000,HeatGen!F$2,'Energy balance options'!$A$7:$A$3000,HeatGen!$A22)</f>
        <v>0</v>
      </c>
      <c r="G22">
        <f>SUMIFS('Energy balance options'!$F$7:$F$3000,'Energy balance options'!$B$7:$B$3000,HeatGen!G$2,'Energy balance options'!$A$7:$A$3000,HeatGen!$A22)</f>
        <v>0</v>
      </c>
      <c r="H22">
        <f>SUMIFS('Energy balance options'!$G$7:$G$3000,'Energy balance options'!$B$7:$B$3000,HeatGen!H$2,'Energy balance options'!$A$7:$A$3000,HeatGen!$A22)</f>
        <v>8.2263620029999994E-5</v>
      </c>
      <c r="I22">
        <f>SUMIFS('Energy balance options'!$G$7:$G$3000,'Energy balance options'!$B$7:$B$3000,HeatGen!I$2,'Energy balance options'!$A$7:$A$3000,HeatGen!$A22)</f>
        <v>0</v>
      </c>
      <c r="J22">
        <f>SUMIFS('Energy balance options'!$G$7:$G$3000,'Energy balance options'!$B$7:$B$3000,HeatGen!J$2,'Energy balance options'!$A$7:$A$3000,HeatGen!$A22)</f>
        <v>0</v>
      </c>
      <c r="K22">
        <f>SUMIFS('Energy balance options'!$G$7:$G$3000,'Energy balance options'!$B$7:$B$3000,HeatGen!K$2,'Energy balance options'!$A$7:$A$3000,HeatGen!$A22)</f>
        <v>0</v>
      </c>
      <c r="L22">
        <f>SUMIFS('Energy balance options'!$G$7:$G$3000,'Energy balance options'!$B$7:$B$3000,HeatGen!L$2,'Energy balance options'!$A$7:$A$3000,HeatGen!$A22)</f>
        <v>0</v>
      </c>
      <c r="M22">
        <f>SUMIFS('Energy balance options'!$G$7:$G$3000,'Energy balance options'!$B$7:$B$3000,HeatGen!M$2,'Energy balance options'!$A$7:$A$3000,HeatGen!$A22)</f>
        <v>0</v>
      </c>
      <c r="N22">
        <f>SUMIFS('Energy balance options'!$G$7:$G$3000,'Energy balance options'!$B$7:$B$3000,HeatGen!N$2,'Energy balance options'!$A$7:$A$3000,HeatGen!$A22)</f>
        <v>0</v>
      </c>
      <c r="O22">
        <f>SUMIFS('Energy balance options'!$G$7:$G$3000,'Energy balance options'!$B$7:$B$3000,HeatGen!O$2,'Energy balance options'!$A$7:$A$3000,HeatGen!$A22)</f>
        <v>0</v>
      </c>
      <c r="P22">
        <f>SUMIFS('Energy balance options'!$G$7:$G$3000,'Energy balance options'!$B$7:$B$3000,HeatGen!P$2,'Energy balance options'!$A$7:$A$3000,HeatGen!$A22)</f>
        <v>0</v>
      </c>
      <c r="Q22">
        <f>SUMIFS('Energy balance options'!$G$7:$G$3000,'Energy balance options'!$B$7:$B$3000,HeatGen!Q$2,'Energy balance options'!$A$7:$A$3000,HeatGen!$A22)</f>
        <v>0</v>
      </c>
      <c r="R22">
        <f>SUMIFS('Energy balance options'!$G$7:$G$3000,'Energy balance options'!$B$7:$B$3000,HeatGen!R$2,'Energy balance options'!$A$7:$A$3000,HeatGen!$A22)</f>
        <v>0</v>
      </c>
      <c r="S22">
        <f>SUMIFS('Energy balance options'!$G$7:$G$3000,'Energy balance options'!$B$7:$B$3000,HeatGen!S$2,'Energy balance options'!$A$7:$A$3000,HeatGen!$A22)</f>
        <v>0</v>
      </c>
      <c r="T22">
        <f>SUMIFS('Energy balance options'!$G$7:$G$3000,'Energy balance options'!$B$7:$B$3000,HeatGen!T$2,'Energy balance options'!$A$7:$A$3000,HeatGen!$A22)</f>
        <v>0</v>
      </c>
      <c r="U22">
        <f>SUMIFS('Energy balance options'!$G$7:$G$3000,'Energy balance options'!$B$7:$B$3000,HeatGen!U$2,'Energy balance options'!$A$7:$A$3000,HeatGen!$A22)</f>
        <v>0</v>
      </c>
      <c r="V22">
        <f>SUMIFS('Energy balance options'!$G$7:$G$3000,'Energy balance options'!$B$7:$B$3000,HeatGen!V$2,'Energy balance options'!$A$7:$A$3000,HeatGen!$A22)</f>
        <v>0</v>
      </c>
      <c r="W22">
        <f>SUMIFS('Energy balance options'!$G$7:$G$3000,'Energy balance options'!$B$7:$B$3000,HeatGen!W$2,'Energy balance options'!$A$7:$A$3000,HeatGen!$A22)</f>
        <v>0</v>
      </c>
      <c r="X22">
        <f>SUMIFS('Energy balance options'!$G$7:$G$3000,'Energy balance options'!$B$7:$B$3000,HeatGen!X$2,'Energy balance options'!$A$7:$A$3000,HeatGen!$A22)</f>
        <v>0</v>
      </c>
      <c r="Y22">
        <f t="shared" si="0"/>
        <v>0</v>
      </c>
      <c r="Z22">
        <f t="shared" si="1"/>
        <v>0</v>
      </c>
      <c r="AA22">
        <f t="shared" si="2"/>
        <v>0</v>
      </c>
      <c r="AB22">
        <f t="shared" si="3"/>
        <v>0</v>
      </c>
      <c r="AC22">
        <f t="shared" si="4"/>
        <v>0</v>
      </c>
      <c r="AD22">
        <f t="shared" si="5"/>
        <v>0</v>
      </c>
      <c r="AE22">
        <f t="shared" si="6"/>
        <v>0</v>
      </c>
      <c r="AF22">
        <f t="shared" si="7"/>
        <v>0</v>
      </c>
      <c r="AG22">
        <f t="shared" si="8"/>
        <v>0</v>
      </c>
      <c r="AH22">
        <f t="shared" si="9"/>
        <v>0</v>
      </c>
      <c r="AI22">
        <f t="shared" si="10"/>
        <v>0</v>
      </c>
      <c r="AJ22">
        <f t="shared" si="11"/>
        <v>0</v>
      </c>
      <c r="AK22">
        <f t="shared" si="12"/>
        <v>0</v>
      </c>
      <c r="AL22">
        <f t="shared" si="13"/>
        <v>0</v>
      </c>
      <c r="AM22">
        <f t="shared" si="14"/>
        <v>0</v>
      </c>
      <c r="AN22">
        <f t="shared" si="15"/>
        <v>0</v>
      </c>
      <c r="AO22">
        <f t="shared" si="16"/>
        <v>0</v>
      </c>
    </row>
    <row r="23" spans="1:41" x14ac:dyDescent="0.2">
      <c r="A23" s="9" t="str">
        <f>'Cost per option'!A31</f>
        <v>1045 Hydrogen Medium Temp Boilers - Industry</v>
      </c>
      <c r="B23" t="str">
        <f>_xlfn.IFNA(VLOOKUP(A23,'Energy balance options'!A$7:C$3000,3,FALSE),"")</f>
        <v>Industrie</v>
      </c>
      <c r="C23">
        <f>SUMIFS('Energy balance options'!$F$7:$F$3000,'Energy balance options'!$B$7:$B$3000,HeatGen!C$2,'Energy balance options'!$A$7:$A$3000,HeatGen!$A23)</f>
        <v>0</v>
      </c>
      <c r="D23">
        <f>SUMIFS('Energy balance options'!$F$7:$F$3000,'Energy balance options'!$B$7:$B$3000,HeatGen!D$2,'Energy balance options'!$A$7:$A$3000,HeatGen!$A23)</f>
        <v>0</v>
      </c>
      <c r="E23">
        <f>SUMIFS('Energy balance options'!$F$7:$F$3000,'Energy balance options'!$B$7:$B$3000,HeatGen!E$2,'Energy balance options'!$A$7:$A$3000,HeatGen!$A23)</f>
        <v>-3.1980030710000002E-5</v>
      </c>
      <c r="F23">
        <f>SUMIFS('Energy balance options'!$F$7:$F$3000,'Energy balance options'!$B$7:$B$3000,HeatGen!F$2,'Energy balance options'!$A$7:$A$3000,HeatGen!$A23)</f>
        <v>0</v>
      </c>
      <c r="G23">
        <f>SUMIFS('Energy balance options'!$F$7:$F$3000,'Energy balance options'!$B$7:$B$3000,HeatGen!G$2,'Energy balance options'!$A$7:$A$3000,HeatGen!$A23)</f>
        <v>0</v>
      </c>
      <c r="H23">
        <f>SUMIFS('Energy balance options'!$G$7:$G$3000,'Energy balance options'!$B$7:$B$3000,HeatGen!H$2,'Energy balance options'!$A$7:$A$3000,HeatGen!$A23)</f>
        <v>0</v>
      </c>
      <c r="I23">
        <f>SUMIFS('Energy balance options'!$G$7:$G$3000,'Energy balance options'!$B$7:$B$3000,HeatGen!I$2,'Energy balance options'!$A$7:$A$3000,HeatGen!$A23)</f>
        <v>3.5493134260000003E-5</v>
      </c>
      <c r="J23">
        <f>SUMIFS('Energy balance options'!$G$7:$G$3000,'Energy balance options'!$B$7:$B$3000,HeatGen!J$2,'Energy balance options'!$A$7:$A$3000,HeatGen!$A23)</f>
        <v>0</v>
      </c>
      <c r="K23">
        <f>SUMIFS('Energy balance options'!$G$7:$G$3000,'Energy balance options'!$B$7:$B$3000,HeatGen!K$2,'Energy balance options'!$A$7:$A$3000,HeatGen!$A23)</f>
        <v>0</v>
      </c>
      <c r="L23">
        <f>SUMIFS('Energy balance options'!$G$7:$G$3000,'Energy balance options'!$B$7:$B$3000,HeatGen!L$2,'Energy balance options'!$A$7:$A$3000,HeatGen!$A23)</f>
        <v>0</v>
      </c>
      <c r="M23">
        <f>SUMIFS('Energy balance options'!$G$7:$G$3000,'Energy balance options'!$B$7:$B$3000,HeatGen!M$2,'Energy balance options'!$A$7:$A$3000,HeatGen!$A23)</f>
        <v>0</v>
      </c>
      <c r="N23">
        <f>SUMIFS('Energy balance options'!$G$7:$G$3000,'Energy balance options'!$B$7:$B$3000,HeatGen!N$2,'Energy balance options'!$A$7:$A$3000,HeatGen!$A23)</f>
        <v>0</v>
      </c>
      <c r="O23">
        <f>SUMIFS('Energy balance options'!$G$7:$G$3000,'Energy balance options'!$B$7:$B$3000,HeatGen!O$2,'Energy balance options'!$A$7:$A$3000,HeatGen!$A23)</f>
        <v>0</v>
      </c>
      <c r="P23">
        <f>SUMIFS('Energy balance options'!$G$7:$G$3000,'Energy balance options'!$B$7:$B$3000,HeatGen!P$2,'Energy balance options'!$A$7:$A$3000,HeatGen!$A23)</f>
        <v>0</v>
      </c>
      <c r="Q23">
        <f>SUMIFS('Energy balance options'!$G$7:$G$3000,'Energy balance options'!$B$7:$B$3000,HeatGen!Q$2,'Energy balance options'!$A$7:$A$3000,HeatGen!$A23)</f>
        <v>0</v>
      </c>
      <c r="R23">
        <f>SUMIFS('Energy balance options'!$G$7:$G$3000,'Energy balance options'!$B$7:$B$3000,HeatGen!R$2,'Energy balance options'!$A$7:$A$3000,HeatGen!$A23)</f>
        <v>0</v>
      </c>
      <c r="S23">
        <f>SUMIFS('Energy balance options'!$G$7:$G$3000,'Energy balance options'!$B$7:$B$3000,HeatGen!S$2,'Energy balance options'!$A$7:$A$3000,HeatGen!$A23)</f>
        <v>0</v>
      </c>
      <c r="T23">
        <f>SUMIFS('Energy balance options'!$G$7:$G$3000,'Energy balance options'!$B$7:$B$3000,HeatGen!T$2,'Energy balance options'!$A$7:$A$3000,HeatGen!$A23)</f>
        <v>0</v>
      </c>
      <c r="U23">
        <f>SUMIFS('Energy balance options'!$G$7:$G$3000,'Energy balance options'!$B$7:$B$3000,HeatGen!U$2,'Energy balance options'!$A$7:$A$3000,HeatGen!$A23)</f>
        <v>0</v>
      </c>
      <c r="V23">
        <f>SUMIFS('Energy balance options'!$G$7:$G$3000,'Energy balance options'!$B$7:$B$3000,HeatGen!V$2,'Energy balance options'!$A$7:$A$3000,HeatGen!$A23)</f>
        <v>0</v>
      </c>
      <c r="W23">
        <f>SUMIFS('Energy balance options'!$G$7:$G$3000,'Energy balance options'!$B$7:$B$3000,HeatGen!W$2,'Energy balance options'!$A$7:$A$3000,HeatGen!$A23)</f>
        <v>0</v>
      </c>
      <c r="X23">
        <f>SUMIFS('Energy balance options'!$G$7:$G$3000,'Energy balance options'!$B$7:$B$3000,HeatGen!X$2,'Energy balance options'!$A$7:$A$3000,HeatGen!$A23)</f>
        <v>0</v>
      </c>
      <c r="Y23">
        <f t="shared" si="0"/>
        <v>0</v>
      </c>
      <c r="Z23">
        <f t="shared" si="1"/>
        <v>-3.1980030710000002E-5</v>
      </c>
      <c r="AA23">
        <f t="shared" si="2"/>
        <v>0</v>
      </c>
      <c r="AB23">
        <f t="shared" si="3"/>
        <v>0</v>
      </c>
      <c r="AC23">
        <f t="shared" si="4"/>
        <v>0</v>
      </c>
      <c r="AD23">
        <f t="shared" si="5"/>
        <v>0</v>
      </c>
      <c r="AE23">
        <f t="shared" si="6"/>
        <v>0</v>
      </c>
      <c r="AF23">
        <f t="shared" si="7"/>
        <v>0</v>
      </c>
      <c r="AG23">
        <f t="shared" si="8"/>
        <v>0</v>
      </c>
      <c r="AH23">
        <f t="shared" si="9"/>
        <v>0</v>
      </c>
      <c r="AI23">
        <f t="shared" si="10"/>
        <v>0</v>
      </c>
      <c r="AJ23">
        <f t="shared" si="11"/>
        <v>0</v>
      </c>
      <c r="AK23">
        <f t="shared" si="12"/>
        <v>0</v>
      </c>
      <c r="AL23">
        <f t="shared" si="13"/>
        <v>0</v>
      </c>
      <c r="AM23">
        <f t="shared" si="14"/>
        <v>0</v>
      </c>
      <c r="AN23">
        <f t="shared" si="15"/>
        <v>0</v>
      </c>
      <c r="AO23">
        <f t="shared" si="16"/>
        <v>0</v>
      </c>
    </row>
    <row r="24" spans="1:41" x14ac:dyDescent="0.2">
      <c r="A24" s="9" t="str">
        <f>'Cost per option'!A32</f>
        <v>1046 Hot water electric boiler - Industry</v>
      </c>
      <c r="B24" t="str">
        <f>_xlfn.IFNA(VLOOKUP(A24,'Energy balance options'!A$7:C$3000,3,FALSE),"")</f>
        <v>Industrie</v>
      </c>
      <c r="C24">
        <f>SUMIFS('Energy balance options'!$F$7:$F$3000,'Energy balance options'!$B$7:$B$3000,HeatGen!C$2,'Energy balance options'!$A$7:$A$3000,HeatGen!$A24)</f>
        <v>-2.8362092229999999E-4</v>
      </c>
      <c r="D24">
        <f>SUMIFS('Energy balance options'!$F$7:$F$3000,'Energy balance options'!$B$7:$B$3000,HeatGen!D$2,'Energy balance options'!$A$7:$A$3000,HeatGen!$A24)</f>
        <v>0</v>
      </c>
      <c r="E24">
        <f>SUMIFS('Energy balance options'!$F$7:$F$3000,'Energy balance options'!$B$7:$B$3000,HeatGen!E$2,'Energy balance options'!$A$7:$A$3000,HeatGen!$A24)</f>
        <v>0</v>
      </c>
      <c r="F24">
        <f>SUMIFS('Energy balance options'!$F$7:$F$3000,'Energy balance options'!$B$7:$B$3000,HeatGen!F$2,'Energy balance options'!$A$7:$A$3000,HeatGen!$A24)</f>
        <v>0</v>
      </c>
      <c r="G24">
        <f>SUMIFS('Energy balance options'!$F$7:$F$3000,'Energy balance options'!$B$7:$B$3000,HeatGen!G$2,'Energy balance options'!$A$7:$A$3000,HeatGen!$A24)</f>
        <v>0</v>
      </c>
      <c r="H24">
        <f>SUMIFS('Energy balance options'!$G$7:$G$3000,'Energy balance options'!$B$7:$B$3000,HeatGen!H$2,'Energy balance options'!$A$7:$A$3000,HeatGen!$A24)</f>
        <v>0</v>
      </c>
      <c r="I24">
        <f>SUMIFS('Energy balance options'!$G$7:$G$3000,'Energy balance options'!$B$7:$B$3000,HeatGen!I$2,'Energy balance options'!$A$7:$A$3000,HeatGen!$A24)</f>
        <v>0</v>
      </c>
      <c r="J24">
        <f>SUMIFS('Energy balance options'!$G$7:$G$3000,'Energy balance options'!$B$7:$B$3000,HeatGen!J$2,'Energy balance options'!$A$7:$A$3000,HeatGen!$A24)</f>
        <v>2.8645670429999998E-4</v>
      </c>
      <c r="K24">
        <f>SUMIFS('Energy balance options'!$G$7:$G$3000,'Energy balance options'!$B$7:$B$3000,HeatGen!K$2,'Energy balance options'!$A$7:$A$3000,HeatGen!$A24)</f>
        <v>0</v>
      </c>
      <c r="L24">
        <f>SUMIFS('Energy balance options'!$G$7:$G$3000,'Energy balance options'!$B$7:$B$3000,HeatGen!L$2,'Energy balance options'!$A$7:$A$3000,HeatGen!$A24)</f>
        <v>0</v>
      </c>
      <c r="M24">
        <f>SUMIFS('Energy balance options'!$G$7:$G$3000,'Energy balance options'!$B$7:$B$3000,HeatGen!M$2,'Energy balance options'!$A$7:$A$3000,HeatGen!$A24)</f>
        <v>0</v>
      </c>
      <c r="N24">
        <f>SUMIFS('Energy balance options'!$G$7:$G$3000,'Energy balance options'!$B$7:$B$3000,HeatGen!N$2,'Energy balance options'!$A$7:$A$3000,HeatGen!$A24)</f>
        <v>0</v>
      </c>
      <c r="O24">
        <f>SUMIFS('Energy balance options'!$G$7:$G$3000,'Energy balance options'!$B$7:$B$3000,HeatGen!O$2,'Energy balance options'!$A$7:$A$3000,HeatGen!$A24)</f>
        <v>0</v>
      </c>
      <c r="P24">
        <f>SUMIFS('Energy balance options'!$G$7:$G$3000,'Energy balance options'!$B$7:$B$3000,HeatGen!P$2,'Energy balance options'!$A$7:$A$3000,HeatGen!$A24)</f>
        <v>0</v>
      </c>
      <c r="Q24">
        <f>SUMIFS('Energy balance options'!$G$7:$G$3000,'Energy balance options'!$B$7:$B$3000,HeatGen!Q$2,'Energy balance options'!$A$7:$A$3000,HeatGen!$A24)</f>
        <v>0</v>
      </c>
      <c r="R24">
        <f>SUMIFS('Energy balance options'!$G$7:$G$3000,'Energy balance options'!$B$7:$B$3000,HeatGen!R$2,'Energy balance options'!$A$7:$A$3000,HeatGen!$A24)</f>
        <v>0</v>
      </c>
      <c r="S24">
        <f>SUMIFS('Energy balance options'!$G$7:$G$3000,'Energy balance options'!$B$7:$B$3000,HeatGen!S$2,'Energy balance options'!$A$7:$A$3000,HeatGen!$A24)</f>
        <v>0</v>
      </c>
      <c r="T24">
        <f>SUMIFS('Energy balance options'!$G$7:$G$3000,'Energy balance options'!$B$7:$B$3000,HeatGen!T$2,'Energy balance options'!$A$7:$A$3000,HeatGen!$A24)</f>
        <v>0</v>
      </c>
      <c r="U24">
        <f>SUMIFS('Energy balance options'!$G$7:$G$3000,'Energy balance options'!$B$7:$B$3000,HeatGen!U$2,'Energy balance options'!$A$7:$A$3000,HeatGen!$A24)</f>
        <v>0</v>
      </c>
      <c r="V24">
        <f>SUMIFS('Energy balance options'!$G$7:$G$3000,'Energy balance options'!$B$7:$B$3000,HeatGen!V$2,'Energy balance options'!$A$7:$A$3000,HeatGen!$A24)</f>
        <v>0</v>
      </c>
      <c r="W24">
        <f>SUMIFS('Energy balance options'!$G$7:$G$3000,'Energy balance options'!$B$7:$B$3000,HeatGen!W$2,'Energy balance options'!$A$7:$A$3000,HeatGen!$A24)</f>
        <v>0</v>
      </c>
      <c r="X24">
        <f>SUMIFS('Energy balance options'!$G$7:$G$3000,'Energy balance options'!$B$7:$B$3000,HeatGen!X$2,'Energy balance options'!$A$7:$A$3000,HeatGen!$A24)</f>
        <v>0</v>
      </c>
      <c r="Y24">
        <f t="shared" si="0"/>
        <v>0</v>
      </c>
      <c r="Z24">
        <f t="shared" si="1"/>
        <v>0</v>
      </c>
      <c r="AA24">
        <f t="shared" si="2"/>
        <v>-2.8362092229999999E-4</v>
      </c>
      <c r="AB24">
        <f t="shared" si="3"/>
        <v>0</v>
      </c>
      <c r="AC24">
        <f t="shared" si="4"/>
        <v>0</v>
      </c>
      <c r="AD24">
        <f t="shared" si="5"/>
        <v>0</v>
      </c>
      <c r="AE24">
        <f t="shared" si="6"/>
        <v>0</v>
      </c>
      <c r="AF24">
        <f t="shared" si="7"/>
        <v>0</v>
      </c>
      <c r="AG24">
        <f t="shared" si="8"/>
        <v>0</v>
      </c>
      <c r="AH24">
        <f t="shared" si="9"/>
        <v>0</v>
      </c>
      <c r="AI24">
        <f t="shared" si="10"/>
        <v>0</v>
      </c>
      <c r="AJ24">
        <f t="shared" si="11"/>
        <v>0</v>
      </c>
      <c r="AK24">
        <f t="shared" si="12"/>
        <v>0</v>
      </c>
      <c r="AL24">
        <f t="shared" si="13"/>
        <v>0</v>
      </c>
      <c r="AM24">
        <f t="shared" si="14"/>
        <v>0</v>
      </c>
      <c r="AN24">
        <f t="shared" si="15"/>
        <v>0</v>
      </c>
      <c r="AO24">
        <f t="shared" si="16"/>
        <v>0</v>
      </c>
    </row>
    <row r="25" spans="1:41" x14ac:dyDescent="0.2">
      <c r="A25" s="9" t="str">
        <f>'Cost per option'!A33</f>
        <v>1047 Electric Industrial Heat Pump - Industry</v>
      </c>
      <c r="B25" t="str">
        <f>_xlfn.IFNA(VLOOKUP(A25,'Energy balance options'!A$7:C$3000,3,FALSE),"")</f>
        <v>Industrie</v>
      </c>
      <c r="C25">
        <f>SUMIFS('Energy balance options'!$F$7:$F$3000,'Energy balance options'!$B$7:$B$3000,HeatGen!C$2,'Energy balance options'!$A$7:$A$3000,HeatGen!$A25)</f>
        <v>-10.698459140000001</v>
      </c>
      <c r="D25">
        <f>SUMIFS('Energy balance options'!$F$7:$F$3000,'Energy balance options'!$B$7:$B$3000,HeatGen!D$2,'Energy balance options'!$A$7:$A$3000,HeatGen!$A25)</f>
        <v>0</v>
      </c>
      <c r="E25">
        <f>SUMIFS('Energy balance options'!$F$7:$F$3000,'Energy balance options'!$B$7:$B$3000,HeatGen!E$2,'Energy balance options'!$A$7:$A$3000,HeatGen!$A25)</f>
        <v>0</v>
      </c>
      <c r="F25">
        <f>SUMIFS('Energy balance options'!$F$7:$F$3000,'Energy balance options'!$B$7:$B$3000,HeatGen!F$2,'Energy balance options'!$A$7:$A$3000,HeatGen!$A25)</f>
        <v>0</v>
      </c>
      <c r="G25">
        <f>SUMIFS('Energy balance options'!$F$7:$F$3000,'Energy balance options'!$B$7:$B$3000,HeatGen!G$2,'Energy balance options'!$A$7:$A$3000,HeatGen!$A25)</f>
        <v>0</v>
      </c>
      <c r="H25">
        <f>SUMIFS('Energy balance options'!$G$7:$G$3000,'Energy balance options'!$B$7:$B$3000,HeatGen!H$2,'Energy balance options'!$A$7:$A$3000,HeatGen!$A25)</f>
        <v>0</v>
      </c>
      <c r="I25">
        <f>SUMIFS('Energy balance options'!$G$7:$G$3000,'Energy balance options'!$B$7:$B$3000,HeatGen!I$2,'Energy balance options'!$A$7:$A$3000,HeatGen!$A25)</f>
        <v>0</v>
      </c>
      <c r="J25">
        <f>SUMIFS('Energy balance options'!$G$7:$G$3000,'Energy balance options'!$B$7:$B$3000,HeatGen!J$2,'Energy balance options'!$A$7:$A$3000,HeatGen!$A25)</f>
        <v>3.0567026450000001</v>
      </c>
      <c r="K25">
        <f>SUMIFS('Energy balance options'!$G$7:$G$3000,'Energy balance options'!$B$7:$B$3000,HeatGen!K$2,'Energy balance options'!$A$7:$A$3000,HeatGen!$A25)</f>
        <v>0</v>
      </c>
      <c r="L25">
        <f>SUMIFS('Energy balance options'!$G$7:$G$3000,'Energy balance options'!$B$7:$B$3000,HeatGen!L$2,'Energy balance options'!$A$7:$A$3000,HeatGen!$A25)</f>
        <v>0</v>
      </c>
      <c r="M25">
        <f>SUMIFS('Energy balance options'!$G$7:$G$3000,'Energy balance options'!$B$7:$B$3000,HeatGen!M$2,'Energy balance options'!$A$7:$A$3000,HeatGen!$A25)</f>
        <v>0</v>
      </c>
      <c r="N25">
        <f>SUMIFS('Energy balance options'!$G$7:$G$3000,'Energy balance options'!$B$7:$B$3000,HeatGen!N$2,'Energy balance options'!$A$7:$A$3000,HeatGen!$A25)</f>
        <v>0</v>
      </c>
      <c r="O25">
        <f>SUMIFS('Energy balance options'!$G$7:$G$3000,'Energy balance options'!$B$7:$B$3000,HeatGen!O$2,'Energy balance options'!$A$7:$A$3000,HeatGen!$A25)</f>
        <v>0</v>
      </c>
      <c r="P25">
        <f>SUMIFS('Energy balance options'!$G$7:$G$3000,'Energy balance options'!$B$7:$B$3000,HeatGen!P$2,'Energy balance options'!$A$7:$A$3000,HeatGen!$A25)</f>
        <v>0</v>
      </c>
      <c r="Q25">
        <f>SUMIFS('Energy balance options'!$G$7:$G$3000,'Energy balance options'!$B$7:$B$3000,HeatGen!Q$2,'Energy balance options'!$A$7:$A$3000,HeatGen!$A25)</f>
        <v>0</v>
      </c>
      <c r="R25">
        <f>SUMIFS('Energy balance options'!$G$7:$G$3000,'Energy balance options'!$B$7:$B$3000,HeatGen!R$2,'Energy balance options'!$A$7:$A$3000,HeatGen!$A25)</f>
        <v>0</v>
      </c>
      <c r="S25">
        <f>SUMIFS('Energy balance options'!$G$7:$G$3000,'Energy balance options'!$B$7:$B$3000,HeatGen!S$2,'Energy balance options'!$A$7:$A$3000,HeatGen!$A25)</f>
        <v>0</v>
      </c>
      <c r="T25">
        <f>SUMIFS('Energy balance options'!$G$7:$G$3000,'Energy balance options'!$B$7:$B$3000,HeatGen!T$2,'Energy balance options'!$A$7:$A$3000,HeatGen!$A25)</f>
        <v>0</v>
      </c>
      <c r="U25">
        <f>SUMIFS('Energy balance options'!$G$7:$G$3000,'Energy balance options'!$B$7:$B$3000,HeatGen!U$2,'Energy balance options'!$A$7:$A$3000,HeatGen!$A25)</f>
        <v>7.6417590899999999</v>
      </c>
      <c r="V25">
        <f>SUMIFS('Energy balance options'!$G$7:$G$3000,'Energy balance options'!$B$7:$B$3000,HeatGen!V$2,'Energy balance options'!$A$7:$A$3000,HeatGen!$A25)</f>
        <v>0</v>
      </c>
      <c r="W25">
        <f>SUMIFS('Energy balance options'!$G$7:$G$3000,'Energy balance options'!$B$7:$B$3000,HeatGen!W$2,'Energy balance options'!$A$7:$A$3000,HeatGen!$A25)</f>
        <v>0</v>
      </c>
      <c r="X25">
        <f>SUMIFS('Energy balance options'!$G$7:$G$3000,'Energy balance options'!$B$7:$B$3000,HeatGen!X$2,'Energy balance options'!$A$7:$A$3000,HeatGen!$A25)</f>
        <v>0</v>
      </c>
      <c r="Y25">
        <f t="shared" si="0"/>
        <v>0</v>
      </c>
      <c r="Z25">
        <f t="shared" si="1"/>
        <v>0</v>
      </c>
      <c r="AA25">
        <f t="shared" si="2"/>
        <v>-3.0567019035716005</v>
      </c>
      <c r="AB25">
        <f t="shared" si="3"/>
        <v>0</v>
      </c>
      <c r="AC25">
        <f t="shared" si="4"/>
        <v>0</v>
      </c>
      <c r="AD25">
        <f t="shared" si="5"/>
        <v>0</v>
      </c>
      <c r="AE25">
        <f t="shared" si="6"/>
        <v>0</v>
      </c>
      <c r="AF25">
        <f t="shared" si="7"/>
        <v>0</v>
      </c>
      <c r="AG25">
        <f t="shared" si="8"/>
        <v>0</v>
      </c>
      <c r="AH25">
        <f t="shared" si="9"/>
        <v>0</v>
      </c>
      <c r="AI25">
        <f t="shared" si="10"/>
        <v>0</v>
      </c>
      <c r="AJ25">
        <f t="shared" si="11"/>
        <v>0</v>
      </c>
      <c r="AK25">
        <f t="shared" si="12"/>
        <v>0</v>
      </c>
      <c r="AL25">
        <f t="shared" si="13"/>
        <v>-7.6417572364283997</v>
      </c>
      <c r="AM25">
        <f t="shared" si="14"/>
        <v>0</v>
      </c>
      <c r="AN25">
        <f t="shared" si="15"/>
        <v>0</v>
      </c>
      <c r="AO25">
        <f t="shared" si="16"/>
        <v>0</v>
      </c>
    </row>
    <row r="26" spans="1:41" x14ac:dyDescent="0.2">
      <c r="A26" s="9" t="str">
        <f>'Cost per option'!A34</f>
        <v>1054 WKK gas eDesign 2011</v>
      </c>
      <c r="B26" t="str">
        <f>_xlfn.IFNA(VLOOKUP(A26,'Energy balance options'!A$7:C$3000,3,FALSE),"")</f>
        <v>Industrie</v>
      </c>
      <c r="C26">
        <f>SUMIFS('Energy balance options'!$F$7:$F$3000,'Energy balance options'!$B$7:$B$3000,HeatGen!C$2,'Energy balance options'!$A$7:$A$3000,HeatGen!$A26)</f>
        <v>0</v>
      </c>
      <c r="D26">
        <f>SUMIFS('Energy balance options'!$F$7:$F$3000,'Energy balance options'!$B$7:$B$3000,HeatGen!D$2,'Energy balance options'!$A$7:$A$3000,HeatGen!$A26)</f>
        <v>0</v>
      </c>
      <c r="E26">
        <f>SUMIFS('Energy balance options'!$F$7:$F$3000,'Energy balance options'!$B$7:$B$3000,HeatGen!E$2,'Energy balance options'!$A$7:$A$3000,HeatGen!$A26)</f>
        <v>-0.72580129069999999</v>
      </c>
      <c r="F26">
        <f>SUMIFS('Energy balance options'!$F$7:$F$3000,'Energy balance options'!$B$7:$B$3000,HeatGen!F$2,'Energy balance options'!$A$7:$A$3000,HeatGen!$A26)</f>
        <v>0</v>
      </c>
      <c r="G26">
        <f>SUMIFS('Energy balance options'!$F$7:$F$3000,'Energy balance options'!$B$7:$B$3000,HeatGen!G$2,'Energy balance options'!$A$7:$A$3000,HeatGen!$A26)</f>
        <v>0</v>
      </c>
      <c r="H26">
        <f>SUMIFS('Energy balance options'!$G$7:$G$3000,'Energy balance options'!$B$7:$B$3000,HeatGen!H$2,'Energy balance options'!$A$7:$A$3000,HeatGen!$A26)</f>
        <v>1.2086320820000001</v>
      </c>
      <c r="I26">
        <f>SUMIFS('Energy balance options'!$G$7:$G$3000,'Energy balance options'!$B$7:$B$3000,HeatGen!I$2,'Energy balance options'!$A$7:$A$3000,HeatGen!$A26)</f>
        <v>0</v>
      </c>
      <c r="J26">
        <f>SUMIFS('Energy balance options'!$G$7:$G$3000,'Energy balance options'!$B$7:$B$3000,HeatGen!J$2,'Energy balance options'!$A$7:$A$3000,HeatGen!$A26)</f>
        <v>0</v>
      </c>
      <c r="K26">
        <f>SUMIFS('Energy balance options'!$G$7:$G$3000,'Energy balance options'!$B$7:$B$3000,HeatGen!K$2,'Energy balance options'!$A$7:$A$3000,HeatGen!$A26)</f>
        <v>0</v>
      </c>
      <c r="L26">
        <f>SUMIFS('Energy balance options'!$G$7:$G$3000,'Energy balance options'!$B$7:$B$3000,HeatGen!L$2,'Energy balance options'!$A$7:$A$3000,HeatGen!$A26)</f>
        <v>0</v>
      </c>
      <c r="M26">
        <f>SUMIFS('Energy balance options'!$G$7:$G$3000,'Energy balance options'!$B$7:$B$3000,HeatGen!M$2,'Energy balance options'!$A$7:$A$3000,HeatGen!$A26)</f>
        <v>0</v>
      </c>
      <c r="N26">
        <f>SUMIFS('Energy balance options'!$G$7:$G$3000,'Energy balance options'!$B$7:$B$3000,HeatGen!N$2,'Energy balance options'!$A$7:$A$3000,HeatGen!$A26)</f>
        <v>0</v>
      </c>
      <c r="O26">
        <f>SUMIFS('Energy balance options'!$G$7:$G$3000,'Energy balance options'!$B$7:$B$3000,HeatGen!O$2,'Energy balance options'!$A$7:$A$3000,HeatGen!$A26)</f>
        <v>0</v>
      </c>
      <c r="P26">
        <f>SUMIFS('Energy balance options'!$G$7:$G$3000,'Energy balance options'!$B$7:$B$3000,HeatGen!P$2,'Energy balance options'!$A$7:$A$3000,HeatGen!$A26)</f>
        <v>0</v>
      </c>
      <c r="Q26">
        <f>SUMIFS('Energy balance options'!$G$7:$G$3000,'Energy balance options'!$B$7:$B$3000,HeatGen!Q$2,'Energy balance options'!$A$7:$A$3000,HeatGen!$A26)</f>
        <v>0</v>
      </c>
      <c r="R26">
        <f>SUMIFS('Energy balance options'!$G$7:$G$3000,'Energy balance options'!$B$7:$B$3000,HeatGen!R$2,'Energy balance options'!$A$7:$A$3000,HeatGen!$A26)</f>
        <v>0</v>
      </c>
      <c r="S26">
        <f>SUMIFS('Energy balance options'!$G$7:$G$3000,'Energy balance options'!$B$7:$B$3000,HeatGen!S$2,'Energy balance options'!$A$7:$A$3000,HeatGen!$A26)</f>
        <v>0</v>
      </c>
      <c r="T26">
        <f>SUMIFS('Energy balance options'!$G$7:$G$3000,'Energy balance options'!$B$7:$B$3000,HeatGen!T$2,'Energy balance options'!$A$7:$A$3000,HeatGen!$A26)</f>
        <v>0</v>
      </c>
      <c r="U26">
        <f>SUMIFS('Energy balance options'!$G$7:$G$3000,'Energy balance options'!$B$7:$B$3000,HeatGen!U$2,'Energy balance options'!$A$7:$A$3000,HeatGen!$A26)</f>
        <v>0</v>
      </c>
      <c r="V26">
        <f>SUMIFS('Energy balance options'!$G$7:$G$3000,'Energy balance options'!$B$7:$B$3000,HeatGen!V$2,'Energy balance options'!$A$7:$A$3000,HeatGen!$A26)</f>
        <v>0</v>
      </c>
      <c r="W26">
        <f>SUMIFS('Energy balance options'!$G$7:$G$3000,'Energy balance options'!$B$7:$B$3000,HeatGen!W$2,'Energy balance options'!$A$7:$A$3000,HeatGen!$A26)</f>
        <v>0</v>
      </c>
      <c r="X26">
        <f>SUMIFS('Energy balance options'!$G$7:$G$3000,'Energy balance options'!$B$7:$B$3000,HeatGen!X$2,'Energy balance options'!$A$7:$A$3000,HeatGen!$A26)</f>
        <v>0</v>
      </c>
      <c r="Y26">
        <f t="shared" si="0"/>
        <v>-0.72580129069999999</v>
      </c>
      <c r="Z26">
        <f t="shared" si="1"/>
        <v>0</v>
      </c>
      <c r="AA26">
        <f t="shared" si="2"/>
        <v>0</v>
      </c>
      <c r="AB26">
        <f t="shared" si="3"/>
        <v>0</v>
      </c>
      <c r="AC26">
        <f t="shared" si="4"/>
        <v>0</v>
      </c>
      <c r="AD26">
        <f t="shared" si="5"/>
        <v>0</v>
      </c>
      <c r="AE26">
        <f t="shared" si="6"/>
        <v>0</v>
      </c>
      <c r="AF26">
        <f t="shared" si="7"/>
        <v>0</v>
      </c>
      <c r="AG26">
        <f t="shared" si="8"/>
        <v>0</v>
      </c>
      <c r="AH26">
        <f t="shared" si="9"/>
        <v>0</v>
      </c>
      <c r="AI26">
        <f t="shared" si="10"/>
        <v>0</v>
      </c>
      <c r="AJ26">
        <f t="shared" si="11"/>
        <v>0</v>
      </c>
      <c r="AK26">
        <f t="shared" si="12"/>
        <v>0</v>
      </c>
      <c r="AL26">
        <f t="shared" si="13"/>
        <v>0</v>
      </c>
      <c r="AM26">
        <f t="shared" si="14"/>
        <v>0</v>
      </c>
      <c r="AN26">
        <f t="shared" si="15"/>
        <v>0</v>
      </c>
      <c r="AO26">
        <f t="shared" si="16"/>
        <v>0</v>
      </c>
    </row>
    <row r="27" spans="1:41" x14ac:dyDescent="0.2">
      <c r="A27" s="9" t="str">
        <f>'Cost per option'!A35</f>
        <v>1060 Natural Gas Low Temp Boilers - Industry</v>
      </c>
      <c r="B27" t="str">
        <f>_xlfn.IFNA(VLOOKUP(A27,'Energy balance options'!A$7:C$3000,3,FALSE),"")</f>
        <v>Industrie</v>
      </c>
      <c r="C27">
        <f>SUMIFS('Energy balance options'!$F$7:$F$3000,'Energy balance options'!$B$7:$B$3000,HeatGen!C$2,'Energy balance options'!$A$7:$A$3000,HeatGen!$A27)</f>
        <v>0</v>
      </c>
      <c r="D27">
        <f>SUMIFS('Energy balance options'!$F$7:$F$3000,'Energy balance options'!$B$7:$B$3000,HeatGen!D$2,'Energy balance options'!$A$7:$A$3000,HeatGen!$A27)</f>
        <v>-6.6090972389999996</v>
      </c>
      <c r="E27">
        <f>SUMIFS('Energy balance options'!$F$7:$F$3000,'Energy balance options'!$B$7:$B$3000,HeatGen!E$2,'Energy balance options'!$A$7:$A$3000,HeatGen!$A27)</f>
        <v>0</v>
      </c>
      <c r="F27">
        <f>SUMIFS('Energy balance options'!$F$7:$F$3000,'Energy balance options'!$B$7:$B$3000,HeatGen!F$2,'Energy balance options'!$A$7:$A$3000,HeatGen!$A27)</f>
        <v>0</v>
      </c>
      <c r="G27">
        <f>SUMIFS('Energy balance options'!$F$7:$F$3000,'Energy balance options'!$B$7:$B$3000,HeatGen!G$2,'Energy balance options'!$A$7:$A$3000,HeatGen!$A27)</f>
        <v>0</v>
      </c>
      <c r="H27">
        <f>SUMIFS('Energy balance options'!$G$7:$G$3000,'Energy balance options'!$B$7:$B$3000,HeatGen!H$2,'Energy balance options'!$A$7:$A$3000,HeatGen!$A27)</f>
        <v>7.3427070280000004</v>
      </c>
      <c r="I27">
        <f>SUMIFS('Energy balance options'!$G$7:$G$3000,'Energy balance options'!$B$7:$B$3000,HeatGen!I$2,'Energy balance options'!$A$7:$A$3000,HeatGen!$A27)</f>
        <v>0</v>
      </c>
      <c r="J27">
        <f>SUMIFS('Energy balance options'!$G$7:$G$3000,'Energy balance options'!$B$7:$B$3000,HeatGen!J$2,'Energy balance options'!$A$7:$A$3000,HeatGen!$A27)</f>
        <v>0</v>
      </c>
      <c r="K27">
        <f>SUMIFS('Energy balance options'!$G$7:$G$3000,'Energy balance options'!$B$7:$B$3000,HeatGen!K$2,'Energy balance options'!$A$7:$A$3000,HeatGen!$A27)</f>
        <v>0</v>
      </c>
      <c r="L27">
        <f>SUMIFS('Energy balance options'!$G$7:$G$3000,'Energy balance options'!$B$7:$B$3000,HeatGen!L$2,'Energy balance options'!$A$7:$A$3000,HeatGen!$A27)</f>
        <v>0</v>
      </c>
      <c r="M27">
        <f>SUMIFS('Energy balance options'!$G$7:$G$3000,'Energy balance options'!$B$7:$B$3000,HeatGen!M$2,'Energy balance options'!$A$7:$A$3000,HeatGen!$A27)</f>
        <v>0</v>
      </c>
      <c r="N27">
        <f>SUMIFS('Energy balance options'!$G$7:$G$3000,'Energy balance options'!$B$7:$B$3000,HeatGen!N$2,'Energy balance options'!$A$7:$A$3000,HeatGen!$A27)</f>
        <v>0</v>
      </c>
      <c r="O27">
        <f>SUMIFS('Energy balance options'!$G$7:$G$3000,'Energy balance options'!$B$7:$B$3000,HeatGen!O$2,'Energy balance options'!$A$7:$A$3000,HeatGen!$A27)</f>
        <v>0</v>
      </c>
      <c r="P27">
        <f>SUMIFS('Energy balance options'!$G$7:$G$3000,'Energy balance options'!$B$7:$B$3000,HeatGen!P$2,'Energy balance options'!$A$7:$A$3000,HeatGen!$A27)</f>
        <v>0</v>
      </c>
      <c r="Q27">
        <f>SUMIFS('Energy balance options'!$G$7:$G$3000,'Energy balance options'!$B$7:$B$3000,HeatGen!Q$2,'Energy balance options'!$A$7:$A$3000,HeatGen!$A27)</f>
        <v>0</v>
      </c>
      <c r="R27">
        <f>SUMIFS('Energy balance options'!$G$7:$G$3000,'Energy balance options'!$B$7:$B$3000,HeatGen!R$2,'Energy balance options'!$A$7:$A$3000,HeatGen!$A27)</f>
        <v>0</v>
      </c>
      <c r="S27">
        <f>SUMIFS('Energy balance options'!$G$7:$G$3000,'Energy balance options'!$B$7:$B$3000,HeatGen!S$2,'Energy balance options'!$A$7:$A$3000,HeatGen!$A27)</f>
        <v>0</v>
      </c>
      <c r="T27">
        <f>SUMIFS('Energy balance options'!$G$7:$G$3000,'Energy balance options'!$B$7:$B$3000,HeatGen!T$2,'Energy balance options'!$A$7:$A$3000,HeatGen!$A27)</f>
        <v>0</v>
      </c>
      <c r="U27">
        <f>SUMIFS('Energy balance options'!$G$7:$G$3000,'Energy balance options'!$B$7:$B$3000,HeatGen!U$2,'Energy balance options'!$A$7:$A$3000,HeatGen!$A27)</f>
        <v>0</v>
      </c>
      <c r="V27">
        <f>SUMIFS('Energy balance options'!$G$7:$G$3000,'Energy balance options'!$B$7:$B$3000,HeatGen!V$2,'Energy balance options'!$A$7:$A$3000,HeatGen!$A27)</f>
        <v>0</v>
      </c>
      <c r="W27">
        <f>SUMIFS('Energy balance options'!$G$7:$G$3000,'Energy balance options'!$B$7:$B$3000,HeatGen!W$2,'Energy balance options'!$A$7:$A$3000,HeatGen!$A27)</f>
        <v>0</v>
      </c>
      <c r="X27">
        <f>SUMIFS('Energy balance options'!$G$7:$G$3000,'Energy balance options'!$B$7:$B$3000,HeatGen!X$2,'Energy balance options'!$A$7:$A$3000,HeatGen!$A27)</f>
        <v>0</v>
      </c>
      <c r="Y27">
        <f t="shared" si="0"/>
        <v>-6.6090972389999996</v>
      </c>
      <c r="Z27">
        <f t="shared" si="1"/>
        <v>0</v>
      </c>
      <c r="AA27">
        <f t="shared" si="2"/>
        <v>0</v>
      </c>
      <c r="AB27">
        <f t="shared" si="3"/>
        <v>0</v>
      </c>
      <c r="AC27">
        <f t="shared" si="4"/>
        <v>0</v>
      </c>
      <c r="AD27">
        <f t="shared" si="5"/>
        <v>0</v>
      </c>
      <c r="AE27">
        <f t="shared" si="6"/>
        <v>0</v>
      </c>
      <c r="AF27">
        <f t="shared" si="7"/>
        <v>0</v>
      </c>
      <c r="AG27">
        <f t="shared" si="8"/>
        <v>0</v>
      </c>
      <c r="AH27">
        <f t="shared" si="9"/>
        <v>0</v>
      </c>
      <c r="AI27">
        <f t="shared" si="10"/>
        <v>0</v>
      </c>
      <c r="AJ27">
        <f t="shared" si="11"/>
        <v>0</v>
      </c>
      <c r="AK27">
        <f t="shared" si="12"/>
        <v>0</v>
      </c>
      <c r="AL27">
        <f t="shared" si="13"/>
        <v>0</v>
      </c>
      <c r="AM27">
        <f t="shared" si="14"/>
        <v>0</v>
      </c>
      <c r="AN27">
        <f t="shared" si="15"/>
        <v>0</v>
      </c>
      <c r="AO27">
        <f t="shared" si="16"/>
        <v>0</v>
      </c>
    </row>
    <row r="28" spans="1:41" x14ac:dyDescent="0.2">
      <c r="A28" s="9" t="str">
        <f>'Cost per option'!A36</f>
        <v>1064 Biomass Medium Temp Boilers - Industry</v>
      </c>
      <c r="B28" t="str">
        <f>_xlfn.IFNA(VLOOKUP(A28,'Energy balance options'!A$7:C$3000,3,FALSE),"")</f>
        <v>Industrie</v>
      </c>
      <c r="C28">
        <f>SUMIFS('Energy balance options'!$F$7:$F$3000,'Energy balance options'!$B$7:$B$3000,HeatGen!C$2,'Energy balance options'!$A$7:$A$3000,HeatGen!$A28)</f>
        <v>0</v>
      </c>
      <c r="D28">
        <f>SUMIFS('Energy balance options'!$F$7:$F$3000,'Energy balance options'!$B$7:$B$3000,HeatGen!D$2,'Energy balance options'!$A$7:$A$3000,HeatGen!$A28)</f>
        <v>-1.5518003339999999</v>
      </c>
      <c r="E28">
        <f>SUMIFS('Energy balance options'!$F$7:$F$3000,'Energy balance options'!$B$7:$B$3000,HeatGen!E$2,'Energy balance options'!$A$7:$A$3000,HeatGen!$A28)</f>
        <v>0</v>
      </c>
      <c r="F28">
        <f>SUMIFS('Energy balance options'!$F$7:$F$3000,'Energy balance options'!$B$7:$B$3000,HeatGen!F$2,'Energy balance options'!$A$7:$A$3000,HeatGen!$A28)</f>
        <v>0</v>
      </c>
      <c r="G28">
        <f>SUMIFS('Energy balance options'!$F$7:$F$3000,'Energy balance options'!$B$7:$B$3000,HeatGen!G$2,'Energy balance options'!$A$7:$A$3000,HeatGen!$A28)</f>
        <v>0</v>
      </c>
      <c r="H28">
        <f>SUMIFS('Energy balance options'!$G$7:$G$3000,'Energy balance options'!$B$7:$B$3000,HeatGen!H$2,'Energy balance options'!$A$7:$A$3000,HeatGen!$A28)</f>
        <v>0</v>
      </c>
      <c r="I28">
        <f>SUMIFS('Energy balance options'!$G$7:$G$3000,'Energy balance options'!$B$7:$B$3000,HeatGen!I$2,'Energy balance options'!$A$7:$A$3000,HeatGen!$A28)</f>
        <v>0</v>
      </c>
      <c r="J28">
        <f>SUMIFS('Energy balance options'!$G$7:$G$3000,'Energy balance options'!$B$7:$B$3000,HeatGen!J$2,'Energy balance options'!$A$7:$A$3000,HeatGen!$A28)</f>
        <v>0</v>
      </c>
      <c r="K28">
        <f>SUMIFS('Energy balance options'!$G$7:$G$3000,'Energy balance options'!$B$7:$B$3000,HeatGen!K$2,'Energy balance options'!$A$7:$A$3000,HeatGen!$A28)</f>
        <v>0</v>
      </c>
      <c r="L28">
        <f>SUMIFS('Energy balance options'!$G$7:$G$3000,'Energy balance options'!$B$7:$B$3000,HeatGen!L$2,'Energy balance options'!$A$7:$A$3000,HeatGen!$A28)</f>
        <v>0</v>
      </c>
      <c r="M28">
        <f>SUMIFS('Energy balance options'!$G$7:$G$3000,'Energy balance options'!$B$7:$B$3000,HeatGen!M$2,'Energy balance options'!$A$7:$A$3000,HeatGen!$A28)</f>
        <v>1.744223571</v>
      </c>
      <c r="N28">
        <f>SUMIFS('Energy balance options'!$G$7:$G$3000,'Energy balance options'!$B$7:$B$3000,HeatGen!N$2,'Energy balance options'!$A$7:$A$3000,HeatGen!$A28)</f>
        <v>0</v>
      </c>
      <c r="O28">
        <f>SUMIFS('Energy balance options'!$G$7:$G$3000,'Energy balance options'!$B$7:$B$3000,HeatGen!O$2,'Energy balance options'!$A$7:$A$3000,HeatGen!$A28)</f>
        <v>0</v>
      </c>
      <c r="P28">
        <f>SUMIFS('Energy balance options'!$G$7:$G$3000,'Energy balance options'!$B$7:$B$3000,HeatGen!P$2,'Energy balance options'!$A$7:$A$3000,HeatGen!$A28)</f>
        <v>0</v>
      </c>
      <c r="Q28">
        <f>SUMIFS('Energy balance options'!$G$7:$G$3000,'Energy balance options'!$B$7:$B$3000,HeatGen!Q$2,'Energy balance options'!$A$7:$A$3000,HeatGen!$A28)</f>
        <v>0</v>
      </c>
      <c r="R28">
        <f>SUMIFS('Energy balance options'!$G$7:$G$3000,'Energy balance options'!$B$7:$B$3000,HeatGen!R$2,'Energy balance options'!$A$7:$A$3000,HeatGen!$A28)</f>
        <v>0</v>
      </c>
      <c r="S28">
        <f>SUMIFS('Energy balance options'!$G$7:$G$3000,'Energy balance options'!$B$7:$B$3000,HeatGen!S$2,'Energy balance options'!$A$7:$A$3000,HeatGen!$A28)</f>
        <v>0</v>
      </c>
      <c r="T28">
        <f>SUMIFS('Energy balance options'!$G$7:$G$3000,'Energy balance options'!$B$7:$B$3000,HeatGen!T$2,'Energy balance options'!$A$7:$A$3000,HeatGen!$A28)</f>
        <v>0</v>
      </c>
      <c r="U28">
        <f>SUMIFS('Energy balance options'!$G$7:$G$3000,'Energy balance options'!$B$7:$B$3000,HeatGen!U$2,'Energy balance options'!$A$7:$A$3000,HeatGen!$A28)</f>
        <v>0</v>
      </c>
      <c r="V28">
        <f>SUMIFS('Energy balance options'!$G$7:$G$3000,'Energy balance options'!$B$7:$B$3000,HeatGen!V$2,'Energy balance options'!$A$7:$A$3000,HeatGen!$A28)</f>
        <v>0</v>
      </c>
      <c r="W28">
        <f>SUMIFS('Energy balance options'!$G$7:$G$3000,'Energy balance options'!$B$7:$B$3000,HeatGen!W$2,'Energy balance options'!$A$7:$A$3000,HeatGen!$A28)</f>
        <v>0</v>
      </c>
      <c r="X28">
        <f>SUMIFS('Energy balance options'!$G$7:$G$3000,'Energy balance options'!$B$7:$B$3000,HeatGen!X$2,'Energy balance options'!$A$7:$A$3000,HeatGen!$A28)</f>
        <v>0</v>
      </c>
      <c r="Y28">
        <f t="shared" si="0"/>
        <v>0</v>
      </c>
      <c r="Z28">
        <f t="shared" si="1"/>
        <v>0</v>
      </c>
      <c r="AA28">
        <f t="shared" si="2"/>
        <v>0</v>
      </c>
      <c r="AB28">
        <f t="shared" si="3"/>
        <v>0</v>
      </c>
      <c r="AC28">
        <f t="shared" si="4"/>
        <v>0</v>
      </c>
      <c r="AD28">
        <f t="shared" si="5"/>
        <v>-1.5518003339999999</v>
      </c>
      <c r="AE28">
        <f t="shared" si="6"/>
        <v>0</v>
      </c>
      <c r="AF28">
        <f t="shared" si="7"/>
        <v>0</v>
      </c>
      <c r="AG28">
        <f t="shared" si="8"/>
        <v>0</v>
      </c>
      <c r="AH28">
        <f t="shared" si="9"/>
        <v>0</v>
      </c>
      <c r="AI28">
        <f t="shared" si="10"/>
        <v>0</v>
      </c>
      <c r="AJ28">
        <f t="shared" si="11"/>
        <v>0</v>
      </c>
      <c r="AK28">
        <f t="shared" si="12"/>
        <v>0</v>
      </c>
      <c r="AL28">
        <f t="shared" si="13"/>
        <v>0</v>
      </c>
      <c r="AM28">
        <f t="shared" si="14"/>
        <v>0</v>
      </c>
      <c r="AN28">
        <f t="shared" si="15"/>
        <v>0</v>
      </c>
      <c r="AO28">
        <f t="shared" si="16"/>
        <v>0</v>
      </c>
    </row>
    <row r="29" spans="1:41" x14ac:dyDescent="0.2">
      <c r="A29" s="9" t="str">
        <f>'Cost per option'!A37</f>
        <v>1065 Natural Gas Medium Temp Boilers - Industry</v>
      </c>
      <c r="B29" t="str">
        <f>_xlfn.IFNA(VLOOKUP(A29,'Energy balance options'!A$7:C$3000,3,FALSE),"")</f>
        <v>Industrie</v>
      </c>
      <c r="C29">
        <f>SUMIFS('Energy balance options'!$F$7:$F$3000,'Energy balance options'!$B$7:$B$3000,HeatGen!C$2,'Energy balance options'!$A$7:$A$3000,HeatGen!$A29)</f>
        <v>0</v>
      </c>
      <c r="D29">
        <f>SUMIFS('Energy balance options'!$F$7:$F$3000,'Energy balance options'!$B$7:$B$3000,HeatGen!D$2,'Energy balance options'!$A$7:$A$3000,HeatGen!$A29)</f>
        <v>0</v>
      </c>
      <c r="E29">
        <f>SUMIFS('Energy balance options'!$F$7:$F$3000,'Energy balance options'!$B$7:$B$3000,HeatGen!E$2,'Energy balance options'!$A$7:$A$3000,HeatGen!$A29)</f>
        <v>-0.15678443810000001</v>
      </c>
      <c r="F29">
        <f>SUMIFS('Energy balance options'!$F$7:$F$3000,'Energy balance options'!$B$7:$B$3000,HeatGen!F$2,'Energy balance options'!$A$7:$A$3000,HeatGen!$A29)</f>
        <v>0</v>
      </c>
      <c r="G29">
        <f>SUMIFS('Energy balance options'!$F$7:$F$3000,'Energy balance options'!$B$7:$B$3000,HeatGen!G$2,'Energy balance options'!$A$7:$A$3000,HeatGen!$A29)</f>
        <v>0</v>
      </c>
      <c r="H29">
        <f>SUMIFS('Energy balance options'!$G$7:$G$3000,'Energy balance options'!$B$7:$B$3000,HeatGen!H$2,'Energy balance options'!$A$7:$A$3000,HeatGen!$A29)</f>
        <v>0.17418750599999999</v>
      </c>
      <c r="I29">
        <f>SUMIFS('Energy balance options'!$G$7:$G$3000,'Energy balance options'!$B$7:$B$3000,HeatGen!I$2,'Energy balance options'!$A$7:$A$3000,HeatGen!$A29)</f>
        <v>0</v>
      </c>
      <c r="J29">
        <f>SUMIFS('Energy balance options'!$G$7:$G$3000,'Energy balance options'!$B$7:$B$3000,HeatGen!J$2,'Energy balance options'!$A$7:$A$3000,HeatGen!$A29)</f>
        <v>0</v>
      </c>
      <c r="K29">
        <f>SUMIFS('Energy balance options'!$G$7:$G$3000,'Energy balance options'!$B$7:$B$3000,HeatGen!K$2,'Energy balance options'!$A$7:$A$3000,HeatGen!$A29)</f>
        <v>0</v>
      </c>
      <c r="L29">
        <f>SUMIFS('Energy balance options'!$G$7:$G$3000,'Energy balance options'!$B$7:$B$3000,HeatGen!L$2,'Energy balance options'!$A$7:$A$3000,HeatGen!$A29)</f>
        <v>0</v>
      </c>
      <c r="M29">
        <f>SUMIFS('Energy balance options'!$G$7:$G$3000,'Energy balance options'!$B$7:$B$3000,HeatGen!M$2,'Energy balance options'!$A$7:$A$3000,HeatGen!$A29)</f>
        <v>0</v>
      </c>
      <c r="N29">
        <f>SUMIFS('Energy balance options'!$G$7:$G$3000,'Energy balance options'!$B$7:$B$3000,HeatGen!N$2,'Energy balance options'!$A$7:$A$3000,HeatGen!$A29)</f>
        <v>0</v>
      </c>
      <c r="O29">
        <f>SUMIFS('Energy balance options'!$G$7:$G$3000,'Energy balance options'!$B$7:$B$3000,HeatGen!O$2,'Energy balance options'!$A$7:$A$3000,HeatGen!$A29)</f>
        <v>0</v>
      </c>
      <c r="P29">
        <f>SUMIFS('Energy balance options'!$G$7:$G$3000,'Energy balance options'!$B$7:$B$3000,HeatGen!P$2,'Energy balance options'!$A$7:$A$3000,HeatGen!$A29)</f>
        <v>0</v>
      </c>
      <c r="Q29">
        <f>SUMIFS('Energy balance options'!$G$7:$G$3000,'Energy balance options'!$B$7:$B$3000,HeatGen!Q$2,'Energy balance options'!$A$7:$A$3000,HeatGen!$A29)</f>
        <v>0</v>
      </c>
      <c r="R29">
        <f>SUMIFS('Energy balance options'!$G$7:$G$3000,'Energy balance options'!$B$7:$B$3000,HeatGen!R$2,'Energy balance options'!$A$7:$A$3000,HeatGen!$A29)</f>
        <v>0</v>
      </c>
      <c r="S29">
        <f>SUMIFS('Energy balance options'!$G$7:$G$3000,'Energy balance options'!$B$7:$B$3000,HeatGen!S$2,'Energy balance options'!$A$7:$A$3000,HeatGen!$A29)</f>
        <v>0</v>
      </c>
      <c r="T29">
        <f>SUMIFS('Energy balance options'!$G$7:$G$3000,'Energy balance options'!$B$7:$B$3000,HeatGen!T$2,'Energy balance options'!$A$7:$A$3000,HeatGen!$A29)</f>
        <v>0</v>
      </c>
      <c r="U29">
        <f>SUMIFS('Energy balance options'!$G$7:$G$3000,'Energy balance options'!$B$7:$B$3000,HeatGen!U$2,'Energy balance options'!$A$7:$A$3000,HeatGen!$A29)</f>
        <v>0</v>
      </c>
      <c r="V29">
        <f>SUMIFS('Energy balance options'!$G$7:$G$3000,'Energy balance options'!$B$7:$B$3000,HeatGen!V$2,'Energy balance options'!$A$7:$A$3000,HeatGen!$A29)</f>
        <v>0</v>
      </c>
      <c r="W29">
        <f>SUMIFS('Energy balance options'!$G$7:$G$3000,'Energy balance options'!$B$7:$B$3000,HeatGen!W$2,'Energy balance options'!$A$7:$A$3000,HeatGen!$A29)</f>
        <v>0</v>
      </c>
      <c r="X29">
        <f>SUMIFS('Energy balance options'!$G$7:$G$3000,'Energy balance options'!$B$7:$B$3000,HeatGen!X$2,'Energy balance options'!$A$7:$A$3000,HeatGen!$A29)</f>
        <v>0</v>
      </c>
      <c r="Y29">
        <f t="shared" si="0"/>
        <v>-0.15678443810000001</v>
      </c>
      <c r="Z29">
        <f t="shared" si="1"/>
        <v>0</v>
      </c>
      <c r="AA29">
        <f t="shared" si="2"/>
        <v>0</v>
      </c>
      <c r="AB29">
        <f t="shared" si="3"/>
        <v>0</v>
      </c>
      <c r="AC29">
        <f t="shared" si="4"/>
        <v>0</v>
      </c>
      <c r="AD29">
        <f t="shared" si="5"/>
        <v>0</v>
      </c>
      <c r="AE29">
        <f t="shared" si="6"/>
        <v>0</v>
      </c>
      <c r="AF29">
        <f t="shared" si="7"/>
        <v>0</v>
      </c>
      <c r="AG29">
        <f t="shared" si="8"/>
        <v>0</v>
      </c>
      <c r="AH29">
        <f t="shared" si="9"/>
        <v>0</v>
      </c>
      <c r="AI29">
        <f t="shared" si="10"/>
        <v>0</v>
      </c>
      <c r="AJ29">
        <f t="shared" si="11"/>
        <v>0</v>
      </c>
      <c r="AK29">
        <f t="shared" si="12"/>
        <v>0</v>
      </c>
      <c r="AL29">
        <f t="shared" si="13"/>
        <v>0</v>
      </c>
      <c r="AM29">
        <f t="shared" si="14"/>
        <v>0</v>
      </c>
      <c r="AN29">
        <f t="shared" si="15"/>
        <v>0</v>
      </c>
      <c r="AO29">
        <f t="shared" si="16"/>
        <v>0</v>
      </c>
    </row>
    <row r="30" spans="1:41" x14ac:dyDescent="0.2">
      <c r="A30" s="9" t="str">
        <f>'Cost per option'!A38</f>
        <v>1070 Natural Gas DF &gt; 400 C - Industry</v>
      </c>
      <c r="B30" t="str">
        <f>_xlfn.IFNA(VLOOKUP(A30,'Energy balance options'!A$7:C$3000,3,FALSE),"")</f>
        <v>Industrie</v>
      </c>
      <c r="C30">
        <f>SUMIFS('Energy balance options'!$F$7:$F$3000,'Energy balance options'!$B$7:$B$3000,HeatGen!C$2,'Energy balance options'!$A$7:$A$3000,HeatGen!$A30)</f>
        <v>0</v>
      </c>
      <c r="D30">
        <f>SUMIFS('Energy balance options'!$F$7:$F$3000,'Energy balance options'!$B$7:$B$3000,HeatGen!D$2,'Energy balance options'!$A$7:$A$3000,HeatGen!$A30)</f>
        <v>0</v>
      </c>
      <c r="E30">
        <f>SUMIFS('Energy balance options'!$F$7:$F$3000,'Energy balance options'!$B$7:$B$3000,HeatGen!E$2,'Energy balance options'!$A$7:$A$3000,HeatGen!$A30)</f>
        <v>0</v>
      </c>
      <c r="F30">
        <f>SUMIFS('Energy balance options'!$F$7:$F$3000,'Energy balance options'!$B$7:$B$3000,HeatGen!F$2,'Energy balance options'!$A$7:$A$3000,HeatGen!$A30)</f>
        <v>0</v>
      </c>
      <c r="G30">
        <f>SUMIFS('Energy balance options'!$F$7:$F$3000,'Energy balance options'!$B$7:$B$3000,HeatGen!G$2,'Energy balance options'!$A$7:$A$3000,HeatGen!$A30)</f>
        <v>-9.4684102329999995E-3</v>
      </c>
      <c r="H30">
        <f>SUMIFS('Energy balance options'!$G$7:$G$3000,'Energy balance options'!$B$7:$B$3000,HeatGen!H$2,'Energy balance options'!$A$7:$A$3000,HeatGen!$A30)</f>
        <v>9.4684102329999995E-3</v>
      </c>
      <c r="I30">
        <f>SUMIFS('Energy balance options'!$G$7:$G$3000,'Energy balance options'!$B$7:$B$3000,HeatGen!I$2,'Energy balance options'!$A$7:$A$3000,HeatGen!$A30)</f>
        <v>0</v>
      </c>
      <c r="J30">
        <f>SUMIFS('Energy balance options'!$G$7:$G$3000,'Energy balance options'!$B$7:$B$3000,HeatGen!J$2,'Energy balance options'!$A$7:$A$3000,HeatGen!$A30)</f>
        <v>0</v>
      </c>
      <c r="K30">
        <f>SUMIFS('Energy balance options'!$G$7:$G$3000,'Energy balance options'!$B$7:$B$3000,HeatGen!K$2,'Energy balance options'!$A$7:$A$3000,HeatGen!$A30)</f>
        <v>0</v>
      </c>
      <c r="L30">
        <f>SUMIFS('Energy balance options'!$G$7:$G$3000,'Energy balance options'!$B$7:$B$3000,HeatGen!L$2,'Energy balance options'!$A$7:$A$3000,HeatGen!$A30)</f>
        <v>0</v>
      </c>
      <c r="M30">
        <f>SUMIFS('Energy balance options'!$G$7:$G$3000,'Energy balance options'!$B$7:$B$3000,HeatGen!M$2,'Energy balance options'!$A$7:$A$3000,HeatGen!$A30)</f>
        <v>0</v>
      </c>
      <c r="N30">
        <f>SUMIFS('Energy balance options'!$G$7:$G$3000,'Energy balance options'!$B$7:$B$3000,HeatGen!N$2,'Energy balance options'!$A$7:$A$3000,HeatGen!$A30)</f>
        <v>0</v>
      </c>
      <c r="O30">
        <f>SUMIFS('Energy balance options'!$G$7:$G$3000,'Energy balance options'!$B$7:$B$3000,HeatGen!O$2,'Energy balance options'!$A$7:$A$3000,HeatGen!$A30)</f>
        <v>0</v>
      </c>
      <c r="P30">
        <f>SUMIFS('Energy balance options'!$G$7:$G$3000,'Energy balance options'!$B$7:$B$3000,HeatGen!P$2,'Energy balance options'!$A$7:$A$3000,HeatGen!$A30)</f>
        <v>0</v>
      </c>
      <c r="Q30">
        <f>SUMIFS('Energy balance options'!$G$7:$G$3000,'Energy balance options'!$B$7:$B$3000,HeatGen!Q$2,'Energy balance options'!$A$7:$A$3000,HeatGen!$A30)</f>
        <v>0</v>
      </c>
      <c r="R30">
        <f>SUMIFS('Energy balance options'!$G$7:$G$3000,'Energy balance options'!$B$7:$B$3000,HeatGen!R$2,'Energy balance options'!$A$7:$A$3000,HeatGen!$A30)</f>
        <v>0</v>
      </c>
      <c r="S30">
        <f>SUMIFS('Energy balance options'!$G$7:$G$3000,'Energy balance options'!$B$7:$B$3000,HeatGen!S$2,'Energy balance options'!$A$7:$A$3000,HeatGen!$A30)</f>
        <v>0</v>
      </c>
      <c r="T30">
        <f>SUMIFS('Energy balance options'!$G$7:$G$3000,'Energy balance options'!$B$7:$B$3000,HeatGen!T$2,'Energy balance options'!$A$7:$A$3000,HeatGen!$A30)</f>
        <v>0</v>
      </c>
      <c r="U30">
        <f>SUMIFS('Energy balance options'!$G$7:$G$3000,'Energy balance options'!$B$7:$B$3000,HeatGen!U$2,'Energy balance options'!$A$7:$A$3000,HeatGen!$A30)</f>
        <v>0</v>
      </c>
      <c r="V30">
        <f>SUMIFS('Energy balance options'!$G$7:$G$3000,'Energy balance options'!$B$7:$B$3000,HeatGen!V$2,'Energy balance options'!$A$7:$A$3000,HeatGen!$A30)</f>
        <v>0</v>
      </c>
      <c r="W30">
        <f>SUMIFS('Energy balance options'!$G$7:$G$3000,'Energy balance options'!$B$7:$B$3000,HeatGen!W$2,'Energy balance options'!$A$7:$A$3000,HeatGen!$A30)</f>
        <v>0</v>
      </c>
      <c r="X30">
        <f>SUMIFS('Energy balance options'!$G$7:$G$3000,'Energy balance options'!$B$7:$B$3000,HeatGen!X$2,'Energy balance options'!$A$7:$A$3000,HeatGen!$A30)</f>
        <v>0</v>
      </c>
      <c r="Y30">
        <f t="shared" si="0"/>
        <v>-9.4684102329999995E-3</v>
      </c>
      <c r="Z30">
        <f t="shared" si="1"/>
        <v>0</v>
      </c>
      <c r="AA30">
        <f t="shared" si="2"/>
        <v>0</v>
      </c>
      <c r="AB30">
        <f t="shared" si="3"/>
        <v>0</v>
      </c>
      <c r="AC30">
        <f t="shared" si="4"/>
        <v>0</v>
      </c>
      <c r="AD30">
        <f t="shared" si="5"/>
        <v>0</v>
      </c>
      <c r="AE30">
        <f t="shared" si="6"/>
        <v>0</v>
      </c>
      <c r="AF30">
        <f t="shared" si="7"/>
        <v>0</v>
      </c>
      <c r="AG30">
        <f t="shared" si="8"/>
        <v>0</v>
      </c>
      <c r="AH30">
        <f t="shared" si="9"/>
        <v>0</v>
      </c>
      <c r="AI30">
        <f t="shared" si="10"/>
        <v>0</v>
      </c>
      <c r="AJ30">
        <f t="shared" si="11"/>
        <v>0</v>
      </c>
      <c r="AK30">
        <f t="shared" si="12"/>
        <v>0</v>
      </c>
      <c r="AL30">
        <f t="shared" si="13"/>
        <v>0</v>
      </c>
      <c r="AM30">
        <f t="shared" si="14"/>
        <v>0</v>
      </c>
      <c r="AN30">
        <f t="shared" si="15"/>
        <v>0</v>
      </c>
      <c r="AO30">
        <f t="shared" si="16"/>
        <v>0</v>
      </c>
    </row>
    <row r="31" spans="1:41" x14ac:dyDescent="0.2">
      <c r="A31" s="9" t="str">
        <f>'Cost per option'!A39</f>
        <v>1071 Biomass High Temp Boilers - Industry</v>
      </c>
      <c r="B31" t="str">
        <f>_xlfn.IFNA(VLOOKUP(A31,'Energy balance options'!A$7:C$3000,3,FALSE),"")</f>
        <v>Industrie</v>
      </c>
      <c r="C31">
        <f>SUMIFS('Energy balance options'!$F$7:$F$3000,'Energy balance options'!$B$7:$B$3000,HeatGen!C$2,'Energy balance options'!$A$7:$A$3000,HeatGen!$A31)</f>
        <v>0</v>
      </c>
      <c r="D31">
        <f>SUMIFS('Energy balance options'!$F$7:$F$3000,'Energy balance options'!$B$7:$B$3000,HeatGen!D$2,'Energy balance options'!$A$7:$A$3000,HeatGen!$A31)</f>
        <v>0</v>
      </c>
      <c r="E31">
        <f>SUMIFS('Energy balance options'!$F$7:$F$3000,'Energy balance options'!$B$7:$B$3000,HeatGen!E$2,'Energy balance options'!$A$7:$A$3000,HeatGen!$A31)</f>
        <v>-2.8811583030000001E-4</v>
      </c>
      <c r="F31">
        <f>SUMIFS('Energy balance options'!$F$7:$F$3000,'Energy balance options'!$B$7:$B$3000,HeatGen!F$2,'Energy balance options'!$A$7:$A$3000,HeatGen!$A31)</f>
        <v>0</v>
      </c>
      <c r="G31">
        <f>SUMIFS('Energy balance options'!$F$7:$F$3000,'Energy balance options'!$B$7:$B$3000,HeatGen!G$2,'Energy balance options'!$A$7:$A$3000,HeatGen!$A31)</f>
        <v>0</v>
      </c>
      <c r="H31">
        <f>SUMIFS('Energy balance options'!$G$7:$G$3000,'Energy balance options'!$B$7:$B$3000,HeatGen!H$2,'Energy balance options'!$A$7:$A$3000,HeatGen!$A31)</f>
        <v>0</v>
      </c>
      <c r="I31">
        <f>SUMIFS('Energy balance options'!$G$7:$G$3000,'Energy balance options'!$B$7:$B$3000,HeatGen!I$2,'Energy balance options'!$A$7:$A$3000,HeatGen!$A31)</f>
        <v>0</v>
      </c>
      <c r="J31">
        <f>SUMIFS('Energy balance options'!$G$7:$G$3000,'Energy balance options'!$B$7:$B$3000,HeatGen!J$2,'Energy balance options'!$A$7:$A$3000,HeatGen!$A31)</f>
        <v>0</v>
      </c>
      <c r="K31">
        <f>SUMIFS('Energy balance options'!$G$7:$G$3000,'Energy balance options'!$B$7:$B$3000,HeatGen!K$2,'Energy balance options'!$A$7:$A$3000,HeatGen!$A31)</f>
        <v>0</v>
      </c>
      <c r="L31">
        <f>SUMIFS('Energy balance options'!$G$7:$G$3000,'Energy balance options'!$B$7:$B$3000,HeatGen!L$2,'Energy balance options'!$A$7:$A$3000,HeatGen!$A31)</f>
        <v>0</v>
      </c>
      <c r="M31">
        <f>SUMIFS('Energy balance options'!$G$7:$G$3000,'Energy balance options'!$B$7:$B$3000,HeatGen!M$2,'Energy balance options'!$A$7:$A$3000,HeatGen!$A31)</f>
        <v>3.2383689519999999E-4</v>
      </c>
      <c r="N31">
        <f>SUMIFS('Energy balance options'!$G$7:$G$3000,'Energy balance options'!$B$7:$B$3000,HeatGen!N$2,'Energy balance options'!$A$7:$A$3000,HeatGen!$A31)</f>
        <v>0</v>
      </c>
      <c r="O31">
        <f>SUMIFS('Energy balance options'!$G$7:$G$3000,'Energy balance options'!$B$7:$B$3000,HeatGen!O$2,'Energy balance options'!$A$7:$A$3000,HeatGen!$A31)</f>
        <v>0</v>
      </c>
      <c r="P31">
        <f>SUMIFS('Energy balance options'!$G$7:$G$3000,'Energy balance options'!$B$7:$B$3000,HeatGen!P$2,'Energy balance options'!$A$7:$A$3000,HeatGen!$A31)</f>
        <v>0</v>
      </c>
      <c r="Q31">
        <f>SUMIFS('Energy balance options'!$G$7:$G$3000,'Energy balance options'!$B$7:$B$3000,HeatGen!Q$2,'Energy balance options'!$A$7:$A$3000,HeatGen!$A31)</f>
        <v>0</v>
      </c>
      <c r="R31">
        <f>SUMIFS('Energy balance options'!$G$7:$G$3000,'Energy balance options'!$B$7:$B$3000,HeatGen!R$2,'Energy balance options'!$A$7:$A$3000,HeatGen!$A31)</f>
        <v>0</v>
      </c>
      <c r="S31">
        <f>SUMIFS('Energy balance options'!$G$7:$G$3000,'Energy balance options'!$B$7:$B$3000,HeatGen!S$2,'Energy balance options'!$A$7:$A$3000,HeatGen!$A31)</f>
        <v>0</v>
      </c>
      <c r="T31">
        <f>SUMIFS('Energy balance options'!$G$7:$G$3000,'Energy balance options'!$B$7:$B$3000,HeatGen!T$2,'Energy balance options'!$A$7:$A$3000,HeatGen!$A31)</f>
        <v>0</v>
      </c>
      <c r="U31">
        <f>SUMIFS('Energy balance options'!$G$7:$G$3000,'Energy balance options'!$B$7:$B$3000,HeatGen!U$2,'Energy balance options'!$A$7:$A$3000,HeatGen!$A31)</f>
        <v>0</v>
      </c>
      <c r="V31">
        <f>SUMIFS('Energy balance options'!$G$7:$G$3000,'Energy balance options'!$B$7:$B$3000,HeatGen!V$2,'Energy balance options'!$A$7:$A$3000,HeatGen!$A31)</f>
        <v>0</v>
      </c>
      <c r="W31">
        <f>SUMIFS('Energy balance options'!$G$7:$G$3000,'Energy balance options'!$B$7:$B$3000,HeatGen!W$2,'Energy balance options'!$A$7:$A$3000,HeatGen!$A31)</f>
        <v>0</v>
      </c>
      <c r="X31">
        <f>SUMIFS('Energy balance options'!$G$7:$G$3000,'Energy balance options'!$B$7:$B$3000,HeatGen!X$2,'Energy balance options'!$A$7:$A$3000,HeatGen!$A31)</f>
        <v>0</v>
      </c>
      <c r="Y31">
        <f t="shared" si="0"/>
        <v>0</v>
      </c>
      <c r="Z31">
        <f t="shared" si="1"/>
        <v>0</v>
      </c>
      <c r="AA31">
        <f t="shared" si="2"/>
        <v>0</v>
      </c>
      <c r="AB31">
        <f t="shared" si="3"/>
        <v>0</v>
      </c>
      <c r="AC31">
        <f t="shared" si="4"/>
        <v>0</v>
      </c>
      <c r="AD31">
        <f t="shared" si="5"/>
        <v>-2.8811583030000001E-4</v>
      </c>
      <c r="AE31">
        <f t="shared" si="6"/>
        <v>0</v>
      </c>
      <c r="AF31">
        <f t="shared" si="7"/>
        <v>0</v>
      </c>
      <c r="AG31">
        <f t="shared" si="8"/>
        <v>0</v>
      </c>
      <c r="AH31">
        <f t="shared" si="9"/>
        <v>0</v>
      </c>
      <c r="AI31">
        <f t="shared" si="10"/>
        <v>0</v>
      </c>
      <c r="AJ31">
        <f t="shared" si="11"/>
        <v>0</v>
      </c>
      <c r="AK31">
        <f t="shared" si="12"/>
        <v>0</v>
      </c>
      <c r="AL31">
        <f t="shared" si="13"/>
        <v>0</v>
      </c>
      <c r="AM31">
        <f t="shared" si="14"/>
        <v>0</v>
      </c>
      <c r="AN31">
        <f t="shared" si="15"/>
        <v>0</v>
      </c>
      <c r="AO31">
        <f t="shared" si="16"/>
        <v>0</v>
      </c>
    </row>
    <row r="32" spans="1:41" x14ac:dyDescent="0.2">
      <c r="A32" s="9" t="str">
        <f>'Cost per option'!A40</f>
        <v>1072 REF Ketels aardgas industrie eDesign 2011</v>
      </c>
      <c r="B32" t="str">
        <f>_xlfn.IFNA(VLOOKUP(A32,'Energy balance options'!A$7:C$3000,3,FALSE),"")</f>
        <v>Industrie</v>
      </c>
      <c r="C32">
        <f>SUMIFS('Energy balance options'!$F$7:$F$3000,'Energy balance options'!$B$7:$B$3000,HeatGen!C$2,'Energy balance options'!$A$7:$A$3000,HeatGen!$A32)</f>
        <v>0</v>
      </c>
      <c r="D32">
        <f>SUMIFS('Energy balance options'!$F$7:$F$3000,'Energy balance options'!$B$7:$B$3000,HeatGen!D$2,'Energy balance options'!$A$7:$A$3000,HeatGen!$A32)</f>
        <v>0</v>
      </c>
      <c r="E32">
        <f>SUMIFS('Energy balance options'!$F$7:$F$3000,'Energy balance options'!$B$7:$B$3000,HeatGen!E$2,'Energy balance options'!$A$7:$A$3000,HeatGen!$A32)</f>
        <v>-2.3074687810000001E-2</v>
      </c>
      <c r="F32">
        <f>SUMIFS('Energy balance options'!$F$7:$F$3000,'Energy balance options'!$B$7:$B$3000,HeatGen!F$2,'Energy balance options'!$A$7:$A$3000,HeatGen!$A32)</f>
        <v>0</v>
      </c>
      <c r="G32">
        <f>SUMIFS('Energy balance options'!$F$7:$F$3000,'Energy balance options'!$B$7:$B$3000,HeatGen!G$2,'Energy balance options'!$A$7:$A$3000,HeatGen!$A32)</f>
        <v>0</v>
      </c>
      <c r="H32">
        <f>SUMIFS('Energy balance options'!$G$7:$G$3000,'Energy balance options'!$B$7:$B$3000,HeatGen!H$2,'Energy balance options'!$A$7:$A$3000,HeatGen!$A32)</f>
        <v>2.563998168E-2</v>
      </c>
      <c r="I32">
        <f>SUMIFS('Energy balance options'!$G$7:$G$3000,'Energy balance options'!$B$7:$B$3000,HeatGen!I$2,'Energy balance options'!$A$7:$A$3000,HeatGen!$A32)</f>
        <v>0</v>
      </c>
      <c r="J32">
        <f>SUMIFS('Energy balance options'!$G$7:$G$3000,'Energy balance options'!$B$7:$B$3000,HeatGen!J$2,'Energy balance options'!$A$7:$A$3000,HeatGen!$A32)</f>
        <v>0</v>
      </c>
      <c r="K32">
        <f>SUMIFS('Energy balance options'!$G$7:$G$3000,'Energy balance options'!$B$7:$B$3000,HeatGen!K$2,'Energy balance options'!$A$7:$A$3000,HeatGen!$A32)</f>
        <v>0</v>
      </c>
      <c r="L32">
        <f>SUMIFS('Energy balance options'!$G$7:$G$3000,'Energy balance options'!$B$7:$B$3000,HeatGen!L$2,'Energy balance options'!$A$7:$A$3000,HeatGen!$A32)</f>
        <v>0</v>
      </c>
      <c r="M32">
        <f>SUMIFS('Energy balance options'!$G$7:$G$3000,'Energy balance options'!$B$7:$B$3000,HeatGen!M$2,'Energy balance options'!$A$7:$A$3000,HeatGen!$A32)</f>
        <v>0</v>
      </c>
      <c r="N32">
        <f>SUMIFS('Energy balance options'!$G$7:$G$3000,'Energy balance options'!$B$7:$B$3000,HeatGen!N$2,'Energy balance options'!$A$7:$A$3000,HeatGen!$A32)</f>
        <v>0</v>
      </c>
      <c r="O32">
        <f>SUMIFS('Energy balance options'!$G$7:$G$3000,'Energy balance options'!$B$7:$B$3000,HeatGen!O$2,'Energy balance options'!$A$7:$A$3000,HeatGen!$A32)</f>
        <v>0</v>
      </c>
      <c r="P32">
        <f>SUMIFS('Energy balance options'!$G$7:$G$3000,'Energy balance options'!$B$7:$B$3000,HeatGen!P$2,'Energy balance options'!$A$7:$A$3000,HeatGen!$A32)</f>
        <v>0</v>
      </c>
      <c r="Q32">
        <f>SUMIFS('Energy balance options'!$G$7:$G$3000,'Energy balance options'!$B$7:$B$3000,HeatGen!Q$2,'Energy balance options'!$A$7:$A$3000,HeatGen!$A32)</f>
        <v>0</v>
      </c>
      <c r="R32">
        <f>SUMIFS('Energy balance options'!$G$7:$G$3000,'Energy balance options'!$B$7:$B$3000,HeatGen!R$2,'Energy balance options'!$A$7:$A$3000,HeatGen!$A32)</f>
        <v>0</v>
      </c>
      <c r="S32">
        <f>SUMIFS('Energy balance options'!$G$7:$G$3000,'Energy balance options'!$B$7:$B$3000,HeatGen!S$2,'Energy balance options'!$A$7:$A$3000,HeatGen!$A32)</f>
        <v>0</v>
      </c>
      <c r="T32">
        <f>SUMIFS('Energy balance options'!$G$7:$G$3000,'Energy balance options'!$B$7:$B$3000,HeatGen!T$2,'Energy balance options'!$A$7:$A$3000,HeatGen!$A32)</f>
        <v>0</v>
      </c>
      <c r="U32">
        <f>SUMIFS('Energy balance options'!$G$7:$G$3000,'Energy balance options'!$B$7:$B$3000,HeatGen!U$2,'Energy balance options'!$A$7:$A$3000,HeatGen!$A32)</f>
        <v>0</v>
      </c>
      <c r="V32">
        <f>SUMIFS('Energy balance options'!$G$7:$G$3000,'Energy balance options'!$B$7:$B$3000,HeatGen!V$2,'Energy balance options'!$A$7:$A$3000,HeatGen!$A32)</f>
        <v>0</v>
      </c>
      <c r="W32">
        <f>SUMIFS('Energy balance options'!$G$7:$G$3000,'Energy balance options'!$B$7:$B$3000,HeatGen!W$2,'Energy balance options'!$A$7:$A$3000,HeatGen!$A32)</f>
        <v>0</v>
      </c>
      <c r="X32">
        <f>SUMIFS('Energy balance options'!$G$7:$G$3000,'Energy balance options'!$B$7:$B$3000,HeatGen!X$2,'Energy balance options'!$A$7:$A$3000,HeatGen!$A32)</f>
        <v>0</v>
      </c>
      <c r="Y32">
        <f t="shared" si="0"/>
        <v>-2.3074687810000001E-2</v>
      </c>
      <c r="Z32">
        <f t="shared" si="1"/>
        <v>0</v>
      </c>
      <c r="AA32">
        <f t="shared" si="2"/>
        <v>0</v>
      </c>
      <c r="AB32">
        <f t="shared" si="3"/>
        <v>0</v>
      </c>
      <c r="AC32">
        <f t="shared" si="4"/>
        <v>0</v>
      </c>
      <c r="AD32">
        <f t="shared" si="5"/>
        <v>0</v>
      </c>
      <c r="AE32">
        <f t="shared" si="6"/>
        <v>0</v>
      </c>
      <c r="AF32">
        <f t="shared" si="7"/>
        <v>0</v>
      </c>
      <c r="AG32">
        <f t="shared" si="8"/>
        <v>0</v>
      </c>
      <c r="AH32">
        <f t="shared" si="9"/>
        <v>0</v>
      </c>
      <c r="AI32">
        <f t="shared" si="10"/>
        <v>0</v>
      </c>
      <c r="AJ32">
        <f t="shared" si="11"/>
        <v>0</v>
      </c>
      <c r="AK32">
        <f t="shared" si="12"/>
        <v>0</v>
      </c>
      <c r="AL32">
        <f t="shared" si="13"/>
        <v>0</v>
      </c>
      <c r="AM32">
        <f t="shared" si="14"/>
        <v>0</v>
      </c>
      <c r="AN32">
        <f t="shared" si="15"/>
        <v>0</v>
      </c>
      <c r="AO32">
        <f t="shared" si="16"/>
        <v>0</v>
      </c>
    </row>
    <row r="33" spans="1:41" x14ac:dyDescent="0.2">
      <c r="A33" s="9" t="str">
        <f>'Cost per option'!A41</f>
        <v>1073 REF WKK gas eDesign 2011</v>
      </c>
      <c r="B33" t="str">
        <f>_xlfn.IFNA(VLOOKUP(A33,'Energy balance options'!A$7:C$3000,3,FALSE),"")</f>
        <v>Industrie</v>
      </c>
      <c r="C33">
        <f>SUMIFS('Energy balance options'!$F$7:$F$3000,'Energy balance options'!$B$7:$B$3000,HeatGen!C$2,'Energy balance options'!$A$7:$A$3000,HeatGen!$A33)</f>
        <v>0</v>
      </c>
      <c r="D33">
        <f>SUMIFS('Energy balance options'!$F$7:$F$3000,'Energy balance options'!$B$7:$B$3000,HeatGen!D$2,'Energy balance options'!$A$7:$A$3000,HeatGen!$A33)</f>
        <v>0</v>
      </c>
      <c r="E33">
        <f>SUMIFS('Energy balance options'!$F$7:$F$3000,'Energy balance options'!$B$7:$B$3000,HeatGen!E$2,'Energy balance options'!$A$7:$A$3000,HeatGen!$A33)</f>
        <v>-1.13456469E-4</v>
      </c>
      <c r="F33">
        <f>SUMIFS('Energy balance options'!$F$7:$F$3000,'Energy balance options'!$B$7:$B$3000,HeatGen!F$2,'Energy balance options'!$A$7:$A$3000,HeatGen!$A33)</f>
        <v>0</v>
      </c>
      <c r="G33">
        <f>SUMIFS('Energy balance options'!$F$7:$F$3000,'Energy balance options'!$B$7:$B$3000,HeatGen!G$2,'Energy balance options'!$A$7:$A$3000,HeatGen!$A33)</f>
        <v>0</v>
      </c>
      <c r="H33">
        <f>SUMIFS('Energy balance options'!$G$7:$G$3000,'Energy balance options'!$B$7:$B$3000,HeatGen!H$2,'Energy balance options'!$A$7:$A$3000,HeatGen!$A33)</f>
        <v>1.8115752990000001E-4</v>
      </c>
      <c r="I33">
        <f>SUMIFS('Energy balance options'!$G$7:$G$3000,'Energy balance options'!$B$7:$B$3000,HeatGen!I$2,'Energy balance options'!$A$7:$A$3000,HeatGen!$A33)</f>
        <v>0</v>
      </c>
      <c r="J33">
        <f>SUMIFS('Energy balance options'!$G$7:$G$3000,'Energy balance options'!$B$7:$B$3000,HeatGen!J$2,'Energy balance options'!$A$7:$A$3000,HeatGen!$A33)</f>
        <v>0</v>
      </c>
      <c r="K33">
        <f>SUMIFS('Energy balance options'!$G$7:$G$3000,'Energy balance options'!$B$7:$B$3000,HeatGen!K$2,'Energy balance options'!$A$7:$A$3000,HeatGen!$A33)</f>
        <v>0</v>
      </c>
      <c r="L33">
        <f>SUMIFS('Energy balance options'!$G$7:$G$3000,'Energy balance options'!$B$7:$B$3000,HeatGen!L$2,'Energy balance options'!$A$7:$A$3000,HeatGen!$A33)</f>
        <v>0</v>
      </c>
      <c r="M33">
        <f>SUMIFS('Energy balance options'!$G$7:$G$3000,'Energy balance options'!$B$7:$B$3000,HeatGen!M$2,'Energy balance options'!$A$7:$A$3000,HeatGen!$A33)</f>
        <v>0</v>
      </c>
      <c r="N33">
        <f>SUMIFS('Energy balance options'!$G$7:$G$3000,'Energy balance options'!$B$7:$B$3000,HeatGen!N$2,'Energy balance options'!$A$7:$A$3000,HeatGen!$A33)</f>
        <v>0</v>
      </c>
      <c r="O33">
        <f>SUMIFS('Energy balance options'!$G$7:$G$3000,'Energy balance options'!$B$7:$B$3000,HeatGen!O$2,'Energy balance options'!$A$7:$A$3000,HeatGen!$A33)</f>
        <v>0</v>
      </c>
      <c r="P33">
        <f>SUMIFS('Energy balance options'!$G$7:$G$3000,'Energy balance options'!$B$7:$B$3000,HeatGen!P$2,'Energy balance options'!$A$7:$A$3000,HeatGen!$A33)</f>
        <v>0</v>
      </c>
      <c r="Q33">
        <f>SUMIFS('Energy balance options'!$G$7:$G$3000,'Energy balance options'!$B$7:$B$3000,HeatGen!Q$2,'Energy balance options'!$A$7:$A$3000,HeatGen!$A33)</f>
        <v>0</v>
      </c>
      <c r="R33">
        <f>SUMIFS('Energy balance options'!$G$7:$G$3000,'Energy balance options'!$B$7:$B$3000,HeatGen!R$2,'Energy balance options'!$A$7:$A$3000,HeatGen!$A33)</f>
        <v>0</v>
      </c>
      <c r="S33">
        <f>SUMIFS('Energy balance options'!$G$7:$G$3000,'Energy balance options'!$B$7:$B$3000,HeatGen!S$2,'Energy balance options'!$A$7:$A$3000,HeatGen!$A33)</f>
        <v>0</v>
      </c>
      <c r="T33">
        <f>SUMIFS('Energy balance options'!$G$7:$G$3000,'Energy balance options'!$B$7:$B$3000,HeatGen!T$2,'Energy balance options'!$A$7:$A$3000,HeatGen!$A33)</f>
        <v>0</v>
      </c>
      <c r="U33">
        <f>SUMIFS('Energy balance options'!$G$7:$G$3000,'Energy balance options'!$B$7:$B$3000,HeatGen!U$2,'Energy balance options'!$A$7:$A$3000,HeatGen!$A33)</f>
        <v>0</v>
      </c>
      <c r="V33">
        <f>SUMIFS('Energy balance options'!$G$7:$G$3000,'Energy balance options'!$B$7:$B$3000,HeatGen!V$2,'Energy balance options'!$A$7:$A$3000,HeatGen!$A33)</f>
        <v>0</v>
      </c>
      <c r="W33">
        <f>SUMIFS('Energy balance options'!$G$7:$G$3000,'Energy balance options'!$B$7:$B$3000,HeatGen!W$2,'Energy balance options'!$A$7:$A$3000,HeatGen!$A33)</f>
        <v>0</v>
      </c>
      <c r="X33">
        <f>SUMIFS('Energy balance options'!$G$7:$G$3000,'Energy balance options'!$B$7:$B$3000,HeatGen!X$2,'Energy balance options'!$A$7:$A$3000,HeatGen!$A33)</f>
        <v>0</v>
      </c>
      <c r="Y33">
        <f t="shared" si="0"/>
        <v>-1.13456469E-4</v>
      </c>
      <c r="Z33">
        <f t="shared" si="1"/>
        <v>0</v>
      </c>
      <c r="AA33">
        <f t="shared" si="2"/>
        <v>0</v>
      </c>
      <c r="AB33">
        <f t="shared" si="3"/>
        <v>0</v>
      </c>
      <c r="AC33">
        <f t="shared" si="4"/>
        <v>0</v>
      </c>
      <c r="AD33">
        <f t="shared" si="5"/>
        <v>0</v>
      </c>
      <c r="AE33">
        <f t="shared" si="6"/>
        <v>0</v>
      </c>
      <c r="AF33">
        <f t="shared" si="7"/>
        <v>0</v>
      </c>
      <c r="AG33">
        <f t="shared" si="8"/>
        <v>0</v>
      </c>
      <c r="AH33">
        <f t="shared" si="9"/>
        <v>0</v>
      </c>
      <c r="AI33">
        <f t="shared" si="10"/>
        <v>0</v>
      </c>
      <c r="AJ33">
        <f t="shared" si="11"/>
        <v>0</v>
      </c>
      <c r="AK33">
        <f t="shared" si="12"/>
        <v>0</v>
      </c>
      <c r="AL33">
        <f t="shared" si="13"/>
        <v>0</v>
      </c>
      <c r="AM33">
        <f t="shared" si="14"/>
        <v>0</v>
      </c>
      <c r="AN33">
        <f t="shared" si="15"/>
        <v>0</v>
      </c>
      <c r="AO33">
        <f t="shared" si="16"/>
        <v>0</v>
      </c>
    </row>
    <row r="34" spans="1:41" x14ac:dyDescent="0.2">
      <c r="A34" s="9" t="str">
        <f>'Cost per option'!A42</f>
        <v>1083 REF Steam Cracking (conventional)</v>
      </c>
      <c r="B34" t="str">
        <f>_xlfn.IFNA(VLOOKUP(A34,'Energy balance options'!A$7:C$3000,3,FALSE),"")</f>
        <v>Chemie</v>
      </c>
      <c r="C34">
        <f>SUMIFS('Energy balance options'!$F$7:$F$3000,'Energy balance options'!$B$7:$B$3000,HeatGen!C$2,'Energy balance options'!$A$7:$A$3000,HeatGen!$A34)</f>
        <v>0</v>
      </c>
      <c r="D34">
        <f>SUMIFS('Energy balance options'!$F$7:$F$3000,'Energy balance options'!$B$7:$B$3000,HeatGen!D$2,'Energy balance options'!$A$7:$A$3000,HeatGen!$A34)</f>
        <v>0</v>
      </c>
      <c r="E34">
        <f>SUMIFS('Energy balance options'!$F$7:$F$3000,'Energy balance options'!$B$7:$B$3000,HeatGen!E$2,'Energy balance options'!$A$7:$A$3000,HeatGen!$A34)</f>
        <v>0</v>
      </c>
      <c r="F34">
        <f>SUMIFS('Energy balance options'!$F$7:$F$3000,'Energy balance options'!$B$7:$B$3000,HeatGen!F$2,'Energy balance options'!$A$7:$A$3000,HeatGen!$A34)</f>
        <v>0</v>
      </c>
      <c r="G34">
        <f>SUMIFS('Energy balance options'!$F$7:$F$3000,'Energy balance options'!$B$7:$B$3000,HeatGen!G$2,'Energy balance options'!$A$7:$A$3000,HeatGen!$A34)</f>
        <v>0</v>
      </c>
      <c r="H34">
        <f>SUMIFS('Energy balance options'!$G$7:$G$3000,'Energy balance options'!$B$7:$B$3000,HeatGen!H$2,'Energy balance options'!$A$7:$A$3000,HeatGen!$A34)</f>
        <v>0</v>
      </c>
      <c r="I34">
        <f>SUMIFS('Energy balance options'!$G$7:$G$3000,'Energy balance options'!$B$7:$B$3000,HeatGen!I$2,'Energy balance options'!$A$7:$A$3000,HeatGen!$A34)</f>
        <v>0</v>
      </c>
      <c r="J34">
        <f>SUMIFS('Energy balance options'!$G$7:$G$3000,'Energy balance options'!$B$7:$B$3000,HeatGen!J$2,'Energy balance options'!$A$7:$A$3000,HeatGen!$A34)</f>
        <v>3.4762208750000001</v>
      </c>
      <c r="K34">
        <f>SUMIFS('Energy balance options'!$G$7:$G$3000,'Energy balance options'!$B$7:$B$3000,HeatGen!K$2,'Energy balance options'!$A$7:$A$3000,HeatGen!$A34)</f>
        <v>0</v>
      </c>
      <c r="L34">
        <f>SUMIFS('Energy balance options'!$G$7:$G$3000,'Energy balance options'!$B$7:$B$3000,HeatGen!L$2,'Energy balance options'!$A$7:$A$3000,HeatGen!$A34)</f>
        <v>0</v>
      </c>
      <c r="M34">
        <f>SUMIFS('Energy balance options'!$G$7:$G$3000,'Energy balance options'!$B$7:$B$3000,HeatGen!M$2,'Energy balance options'!$A$7:$A$3000,HeatGen!$A34)</f>
        <v>0</v>
      </c>
      <c r="N34">
        <f>SUMIFS('Energy balance options'!$G$7:$G$3000,'Energy balance options'!$B$7:$B$3000,HeatGen!N$2,'Energy balance options'!$A$7:$A$3000,HeatGen!$A34)</f>
        <v>0</v>
      </c>
      <c r="O34">
        <f>SUMIFS('Energy balance options'!$G$7:$G$3000,'Energy balance options'!$B$7:$B$3000,HeatGen!O$2,'Energy balance options'!$A$7:$A$3000,HeatGen!$A34)</f>
        <v>0</v>
      </c>
      <c r="P34">
        <f>SUMIFS('Energy balance options'!$G$7:$G$3000,'Energy balance options'!$B$7:$B$3000,HeatGen!P$2,'Energy balance options'!$A$7:$A$3000,HeatGen!$A34)</f>
        <v>0</v>
      </c>
      <c r="Q34">
        <f>SUMIFS('Energy balance options'!$G$7:$G$3000,'Energy balance options'!$B$7:$B$3000,HeatGen!Q$2,'Energy balance options'!$A$7:$A$3000,HeatGen!$A34)</f>
        <v>0</v>
      </c>
      <c r="R34">
        <f>SUMIFS('Energy balance options'!$G$7:$G$3000,'Energy balance options'!$B$7:$B$3000,HeatGen!R$2,'Energy balance options'!$A$7:$A$3000,HeatGen!$A34)</f>
        <v>0</v>
      </c>
      <c r="S34">
        <f>SUMIFS('Energy balance options'!$G$7:$G$3000,'Energy balance options'!$B$7:$B$3000,HeatGen!S$2,'Energy balance options'!$A$7:$A$3000,HeatGen!$A34)</f>
        <v>0</v>
      </c>
      <c r="T34">
        <f>SUMIFS('Energy balance options'!$G$7:$G$3000,'Energy balance options'!$B$7:$B$3000,HeatGen!T$2,'Energy balance options'!$A$7:$A$3000,HeatGen!$A34)</f>
        <v>0</v>
      </c>
      <c r="U34">
        <f>SUMIFS('Energy balance options'!$G$7:$G$3000,'Energy balance options'!$B$7:$B$3000,HeatGen!U$2,'Energy balance options'!$A$7:$A$3000,HeatGen!$A34)</f>
        <v>0</v>
      </c>
      <c r="V34">
        <f>SUMIFS('Energy balance options'!$G$7:$G$3000,'Energy balance options'!$B$7:$B$3000,HeatGen!V$2,'Energy balance options'!$A$7:$A$3000,HeatGen!$A34)</f>
        <v>0</v>
      </c>
      <c r="W34">
        <f>SUMIFS('Energy balance options'!$G$7:$G$3000,'Energy balance options'!$B$7:$B$3000,HeatGen!W$2,'Energy balance options'!$A$7:$A$3000,HeatGen!$A34)</f>
        <v>0</v>
      </c>
      <c r="X34">
        <f>SUMIFS('Energy balance options'!$G$7:$G$3000,'Energy balance options'!$B$7:$B$3000,HeatGen!X$2,'Energy balance options'!$A$7:$A$3000,HeatGen!$A34)</f>
        <v>0</v>
      </c>
      <c r="Y34">
        <f t="shared" si="0"/>
        <v>0</v>
      </c>
      <c r="Z34">
        <f t="shared" si="1"/>
        <v>0</v>
      </c>
      <c r="AA34">
        <f t="shared" si="2"/>
        <v>0</v>
      </c>
      <c r="AB34">
        <f t="shared" si="3"/>
        <v>0</v>
      </c>
      <c r="AC34">
        <f t="shared" si="4"/>
        <v>0</v>
      </c>
      <c r="AD34">
        <f t="shared" si="5"/>
        <v>0</v>
      </c>
      <c r="AE34">
        <f t="shared" si="6"/>
        <v>0</v>
      </c>
      <c r="AF34">
        <f t="shared" si="7"/>
        <v>0</v>
      </c>
      <c r="AG34">
        <f t="shared" si="8"/>
        <v>0</v>
      </c>
      <c r="AH34">
        <f t="shared" si="9"/>
        <v>0</v>
      </c>
      <c r="AI34">
        <f t="shared" si="10"/>
        <v>0</v>
      </c>
      <c r="AJ34">
        <f t="shared" si="11"/>
        <v>0</v>
      </c>
      <c r="AK34">
        <f t="shared" si="12"/>
        <v>0</v>
      </c>
      <c r="AL34">
        <f t="shared" si="13"/>
        <v>0</v>
      </c>
      <c r="AM34">
        <f t="shared" si="14"/>
        <v>0</v>
      </c>
      <c r="AN34">
        <f t="shared" si="15"/>
        <v>0</v>
      </c>
      <c r="AO34">
        <f t="shared" si="16"/>
        <v>0</v>
      </c>
    </row>
    <row r="35" spans="1:41" x14ac:dyDescent="0.2">
      <c r="A35" s="9" t="str">
        <f>'Cost per option'!A43</f>
        <v>1090 Wind op Land band 1</v>
      </c>
      <c r="B35" t="str">
        <f>_xlfn.IFNA(VLOOKUP(A35,'Energy balance options'!A$7:C$3000,3,FALSE),"")</f>
        <v>Elektriciteitsopwekking</v>
      </c>
      <c r="C35">
        <f>SUMIFS('Energy balance options'!$F$7:$F$3000,'Energy balance options'!$B$7:$B$3000,HeatGen!C$2,'Energy balance options'!$A$7:$A$3000,HeatGen!$A35)</f>
        <v>0</v>
      </c>
      <c r="D35">
        <f>SUMIFS('Energy balance options'!$F$7:$F$3000,'Energy balance options'!$B$7:$B$3000,HeatGen!D$2,'Energy balance options'!$A$7:$A$3000,HeatGen!$A35)</f>
        <v>0</v>
      </c>
      <c r="E35">
        <f>SUMIFS('Energy balance options'!$F$7:$F$3000,'Energy balance options'!$B$7:$B$3000,HeatGen!E$2,'Energy balance options'!$A$7:$A$3000,HeatGen!$A35)</f>
        <v>0</v>
      </c>
      <c r="F35">
        <f>SUMIFS('Energy balance options'!$F$7:$F$3000,'Energy balance options'!$B$7:$B$3000,HeatGen!F$2,'Energy balance options'!$A$7:$A$3000,HeatGen!$A35)</f>
        <v>0</v>
      </c>
      <c r="G35">
        <f>SUMIFS('Energy balance options'!$F$7:$F$3000,'Energy balance options'!$B$7:$B$3000,HeatGen!G$2,'Energy balance options'!$A$7:$A$3000,HeatGen!$A35)</f>
        <v>0</v>
      </c>
      <c r="H35">
        <f>SUMIFS('Energy balance options'!$G$7:$G$3000,'Energy balance options'!$B$7:$B$3000,HeatGen!H$2,'Energy balance options'!$A$7:$A$3000,HeatGen!$A35)</f>
        <v>0</v>
      </c>
      <c r="I35">
        <f>SUMIFS('Energy balance options'!$G$7:$G$3000,'Energy balance options'!$B$7:$B$3000,HeatGen!I$2,'Energy balance options'!$A$7:$A$3000,HeatGen!$A35)</f>
        <v>0</v>
      </c>
      <c r="J35">
        <f>SUMIFS('Energy balance options'!$G$7:$G$3000,'Energy balance options'!$B$7:$B$3000,HeatGen!J$2,'Energy balance options'!$A$7:$A$3000,HeatGen!$A35)</f>
        <v>0</v>
      </c>
      <c r="K35">
        <f>SUMIFS('Energy balance options'!$G$7:$G$3000,'Energy balance options'!$B$7:$B$3000,HeatGen!K$2,'Energy balance options'!$A$7:$A$3000,HeatGen!$A35)</f>
        <v>0</v>
      </c>
      <c r="L35">
        <f>SUMIFS('Energy balance options'!$G$7:$G$3000,'Energy balance options'!$B$7:$B$3000,HeatGen!L$2,'Energy balance options'!$A$7:$A$3000,HeatGen!$A35)</f>
        <v>0</v>
      </c>
      <c r="M35">
        <f>SUMIFS('Energy balance options'!$G$7:$G$3000,'Energy balance options'!$B$7:$B$3000,HeatGen!M$2,'Energy balance options'!$A$7:$A$3000,HeatGen!$A35)</f>
        <v>0</v>
      </c>
      <c r="N35">
        <f>SUMIFS('Energy balance options'!$G$7:$G$3000,'Energy balance options'!$B$7:$B$3000,HeatGen!N$2,'Energy balance options'!$A$7:$A$3000,HeatGen!$A35)</f>
        <v>0</v>
      </c>
      <c r="O35">
        <f>SUMIFS('Energy balance options'!$G$7:$G$3000,'Energy balance options'!$B$7:$B$3000,HeatGen!O$2,'Energy balance options'!$A$7:$A$3000,HeatGen!$A35)</f>
        <v>0</v>
      </c>
      <c r="P35">
        <f>SUMIFS('Energy balance options'!$G$7:$G$3000,'Energy balance options'!$B$7:$B$3000,HeatGen!P$2,'Energy balance options'!$A$7:$A$3000,HeatGen!$A35)</f>
        <v>0</v>
      </c>
      <c r="Q35">
        <f>SUMIFS('Energy balance options'!$G$7:$G$3000,'Energy balance options'!$B$7:$B$3000,HeatGen!Q$2,'Energy balance options'!$A$7:$A$3000,HeatGen!$A35)</f>
        <v>0</v>
      </c>
      <c r="R35">
        <f>SUMIFS('Energy balance options'!$G$7:$G$3000,'Energy balance options'!$B$7:$B$3000,HeatGen!R$2,'Energy balance options'!$A$7:$A$3000,HeatGen!$A35)</f>
        <v>0</v>
      </c>
      <c r="S35">
        <f>SUMIFS('Energy balance options'!$G$7:$G$3000,'Energy balance options'!$B$7:$B$3000,HeatGen!S$2,'Energy balance options'!$A$7:$A$3000,HeatGen!$A35)</f>
        <v>0</v>
      </c>
      <c r="T35">
        <f>SUMIFS('Energy balance options'!$G$7:$G$3000,'Energy balance options'!$B$7:$B$3000,HeatGen!T$2,'Energy balance options'!$A$7:$A$3000,HeatGen!$A35)</f>
        <v>0</v>
      </c>
      <c r="U35">
        <f>SUMIFS('Energy balance options'!$G$7:$G$3000,'Energy balance options'!$B$7:$B$3000,HeatGen!U$2,'Energy balance options'!$A$7:$A$3000,HeatGen!$A35)</f>
        <v>0</v>
      </c>
      <c r="V35">
        <f>SUMIFS('Energy balance options'!$G$7:$G$3000,'Energy balance options'!$B$7:$B$3000,HeatGen!V$2,'Energy balance options'!$A$7:$A$3000,HeatGen!$A35)</f>
        <v>0</v>
      </c>
      <c r="W35">
        <f>SUMIFS('Energy balance options'!$G$7:$G$3000,'Energy balance options'!$B$7:$B$3000,HeatGen!W$2,'Energy balance options'!$A$7:$A$3000,HeatGen!$A35)</f>
        <v>0</v>
      </c>
      <c r="X35">
        <f>SUMIFS('Energy balance options'!$G$7:$G$3000,'Energy balance options'!$B$7:$B$3000,HeatGen!X$2,'Energy balance options'!$A$7:$A$3000,HeatGen!$A35)</f>
        <v>0</v>
      </c>
      <c r="Y35">
        <f t="shared" si="0"/>
        <v>0</v>
      </c>
      <c r="Z35">
        <f t="shared" si="1"/>
        <v>0</v>
      </c>
      <c r="AA35">
        <f t="shared" si="2"/>
        <v>0</v>
      </c>
      <c r="AB35">
        <f t="shared" si="3"/>
        <v>0</v>
      </c>
      <c r="AC35">
        <f t="shared" si="4"/>
        <v>0</v>
      </c>
      <c r="AD35">
        <f t="shared" si="5"/>
        <v>0</v>
      </c>
      <c r="AE35">
        <f t="shared" si="6"/>
        <v>0</v>
      </c>
      <c r="AF35">
        <f t="shared" si="7"/>
        <v>0</v>
      </c>
      <c r="AG35">
        <f t="shared" si="8"/>
        <v>0</v>
      </c>
      <c r="AH35">
        <f t="shared" si="9"/>
        <v>0</v>
      </c>
      <c r="AI35">
        <f t="shared" si="10"/>
        <v>0</v>
      </c>
      <c r="AJ35">
        <f t="shared" si="11"/>
        <v>0</v>
      </c>
      <c r="AK35">
        <f t="shared" si="12"/>
        <v>0</v>
      </c>
      <c r="AL35">
        <f t="shared" si="13"/>
        <v>0</v>
      </c>
      <c r="AM35">
        <f t="shared" si="14"/>
        <v>0</v>
      </c>
      <c r="AN35">
        <f t="shared" si="15"/>
        <v>0</v>
      </c>
      <c r="AO35">
        <f t="shared" si="16"/>
        <v>0</v>
      </c>
    </row>
    <row r="36" spans="1:41" x14ac:dyDescent="0.2">
      <c r="A36" s="9" t="str">
        <f>'Cost per option'!A44</f>
        <v>1096 Gasverbranding STEG CCS 7000u eDesign 2011</v>
      </c>
      <c r="B36" t="str">
        <f>_xlfn.IFNA(VLOOKUP(A36,'Energy balance options'!A$7:C$3000,3,FALSE),"")</f>
        <v>Elektriciteitsopwekking</v>
      </c>
      <c r="C36">
        <f>SUMIFS('Energy balance options'!$F$7:$F$3000,'Energy balance options'!$B$7:$B$3000,HeatGen!C$2,'Energy balance options'!$A$7:$A$3000,HeatGen!$A36)</f>
        <v>0</v>
      </c>
      <c r="D36">
        <f>SUMIFS('Energy balance options'!$F$7:$F$3000,'Energy balance options'!$B$7:$B$3000,HeatGen!D$2,'Energy balance options'!$A$7:$A$3000,HeatGen!$A36)</f>
        <v>0</v>
      </c>
      <c r="E36">
        <f>SUMIFS('Energy balance options'!$F$7:$F$3000,'Energy balance options'!$B$7:$B$3000,HeatGen!E$2,'Energy balance options'!$A$7:$A$3000,HeatGen!$A36)</f>
        <v>0</v>
      </c>
      <c r="F36">
        <f>SUMIFS('Energy balance options'!$F$7:$F$3000,'Energy balance options'!$B$7:$B$3000,HeatGen!F$2,'Energy balance options'!$A$7:$A$3000,HeatGen!$A36)</f>
        <v>0</v>
      </c>
      <c r="G36">
        <f>SUMIFS('Energy balance options'!$F$7:$F$3000,'Energy balance options'!$B$7:$B$3000,HeatGen!G$2,'Energy balance options'!$A$7:$A$3000,HeatGen!$A36)</f>
        <v>0</v>
      </c>
      <c r="H36">
        <f>SUMIFS('Energy balance options'!$G$7:$G$3000,'Energy balance options'!$B$7:$B$3000,HeatGen!H$2,'Energy balance options'!$A$7:$A$3000,HeatGen!$A36)</f>
        <v>3.5161202659999999E-4</v>
      </c>
      <c r="I36">
        <f>SUMIFS('Energy balance options'!$G$7:$G$3000,'Energy balance options'!$B$7:$B$3000,HeatGen!I$2,'Energy balance options'!$A$7:$A$3000,HeatGen!$A36)</f>
        <v>0</v>
      </c>
      <c r="J36">
        <f>SUMIFS('Energy balance options'!$G$7:$G$3000,'Energy balance options'!$B$7:$B$3000,HeatGen!J$2,'Energy balance options'!$A$7:$A$3000,HeatGen!$A36)</f>
        <v>0</v>
      </c>
      <c r="K36">
        <f>SUMIFS('Energy balance options'!$G$7:$G$3000,'Energy balance options'!$B$7:$B$3000,HeatGen!K$2,'Energy balance options'!$A$7:$A$3000,HeatGen!$A36)</f>
        <v>0</v>
      </c>
      <c r="L36">
        <f>SUMIFS('Energy balance options'!$G$7:$G$3000,'Energy balance options'!$B$7:$B$3000,HeatGen!L$2,'Energy balance options'!$A$7:$A$3000,HeatGen!$A36)</f>
        <v>0</v>
      </c>
      <c r="M36">
        <f>SUMIFS('Energy balance options'!$G$7:$G$3000,'Energy balance options'!$B$7:$B$3000,HeatGen!M$2,'Energy balance options'!$A$7:$A$3000,HeatGen!$A36)</f>
        <v>0</v>
      </c>
      <c r="N36">
        <f>SUMIFS('Energy balance options'!$G$7:$G$3000,'Energy balance options'!$B$7:$B$3000,HeatGen!N$2,'Energy balance options'!$A$7:$A$3000,HeatGen!$A36)</f>
        <v>0</v>
      </c>
      <c r="O36">
        <f>SUMIFS('Energy balance options'!$G$7:$G$3000,'Energy balance options'!$B$7:$B$3000,HeatGen!O$2,'Energy balance options'!$A$7:$A$3000,HeatGen!$A36)</f>
        <v>0</v>
      </c>
      <c r="P36">
        <f>SUMIFS('Energy balance options'!$G$7:$G$3000,'Energy balance options'!$B$7:$B$3000,HeatGen!P$2,'Energy balance options'!$A$7:$A$3000,HeatGen!$A36)</f>
        <v>0</v>
      </c>
      <c r="Q36">
        <f>SUMIFS('Energy balance options'!$G$7:$G$3000,'Energy balance options'!$B$7:$B$3000,HeatGen!Q$2,'Energy balance options'!$A$7:$A$3000,HeatGen!$A36)</f>
        <v>0</v>
      </c>
      <c r="R36">
        <f>SUMIFS('Energy balance options'!$G$7:$G$3000,'Energy balance options'!$B$7:$B$3000,HeatGen!R$2,'Energy balance options'!$A$7:$A$3000,HeatGen!$A36)</f>
        <v>0</v>
      </c>
      <c r="S36">
        <f>SUMIFS('Energy balance options'!$G$7:$G$3000,'Energy balance options'!$B$7:$B$3000,HeatGen!S$2,'Energy balance options'!$A$7:$A$3000,HeatGen!$A36)</f>
        <v>0</v>
      </c>
      <c r="T36">
        <f>SUMIFS('Energy balance options'!$G$7:$G$3000,'Energy balance options'!$B$7:$B$3000,HeatGen!T$2,'Energy balance options'!$A$7:$A$3000,HeatGen!$A36)</f>
        <v>0</v>
      </c>
      <c r="U36">
        <f>SUMIFS('Energy balance options'!$G$7:$G$3000,'Energy balance options'!$B$7:$B$3000,HeatGen!U$2,'Energy balance options'!$A$7:$A$3000,HeatGen!$A36)</f>
        <v>0</v>
      </c>
      <c r="V36">
        <f>SUMIFS('Energy balance options'!$G$7:$G$3000,'Energy balance options'!$B$7:$B$3000,HeatGen!V$2,'Energy balance options'!$A$7:$A$3000,HeatGen!$A36)</f>
        <v>0</v>
      </c>
      <c r="W36">
        <f>SUMIFS('Energy balance options'!$G$7:$G$3000,'Energy balance options'!$B$7:$B$3000,HeatGen!W$2,'Energy balance options'!$A$7:$A$3000,HeatGen!$A36)</f>
        <v>0</v>
      </c>
      <c r="X36">
        <f>SUMIFS('Energy balance options'!$G$7:$G$3000,'Energy balance options'!$B$7:$B$3000,HeatGen!X$2,'Energy balance options'!$A$7:$A$3000,HeatGen!$A36)</f>
        <v>0</v>
      </c>
      <c r="Y36">
        <f t="shared" si="0"/>
        <v>0</v>
      </c>
      <c r="Z36">
        <f t="shared" si="1"/>
        <v>0</v>
      </c>
      <c r="AA36">
        <f t="shared" si="2"/>
        <v>0</v>
      </c>
      <c r="AB36">
        <f t="shared" si="3"/>
        <v>0</v>
      </c>
      <c r="AC36">
        <f t="shared" si="4"/>
        <v>0</v>
      </c>
      <c r="AD36">
        <f t="shared" si="5"/>
        <v>0</v>
      </c>
      <c r="AE36">
        <f t="shared" si="6"/>
        <v>0</v>
      </c>
      <c r="AF36">
        <f t="shared" si="7"/>
        <v>0</v>
      </c>
      <c r="AG36">
        <f t="shared" si="8"/>
        <v>0</v>
      </c>
      <c r="AH36">
        <f t="shared" si="9"/>
        <v>0</v>
      </c>
      <c r="AI36">
        <f t="shared" si="10"/>
        <v>0</v>
      </c>
      <c r="AJ36">
        <f t="shared" si="11"/>
        <v>0</v>
      </c>
      <c r="AK36">
        <f t="shared" si="12"/>
        <v>0</v>
      </c>
      <c r="AL36">
        <f t="shared" si="13"/>
        <v>0</v>
      </c>
      <c r="AM36">
        <f t="shared" si="14"/>
        <v>0</v>
      </c>
      <c r="AN36">
        <f t="shared" si="15"/>
        <v>0</v>
      </c>
      <c r="AO36">
        <f t="shared" si="16"/>
        <v>0</v>
      </c>
    </row>
    <row r="37" spans="1:41" x14ac:dyDescent="0.2">
      <c r="A37" s="9" t="str">
        <f>'Cost per option'!A45</f>
        <v>1098 Biomassavergassing 7000u eDesign 2011</v>
      </c>
      <c r="B37" t="str">
        <f>_xlfn.IFNA(VLOOKUP(A37,'Energy balance options'!A$7:C$3000,3,FALSE),"")</f>
        <v>Elektriciteitsopwekking</v>
      </c>
      <c r="C37">
        <f>SUMIFS('Energy balance options'!$F$7:$F$3000,'Energy balance options'!$B$7:$B$3000,HeatGen!C$2,'Energy balance options'!$A$7:$A$3000,HeatGen!$A37)</f>
        <v>0</v>
      </c>
      <c r="D37">
        <f>SUMIFS('Energy balance options'!$F$7:$F$3000,'Energy balance options'!$B$7:$B$3000,HeatGen!D$2,'Energy balance options'!$A$7:$A$3000,HeatGen!$A37)</f>
        <v>0</v>
      </c>
      <c r="E37">
        <f>SUMIFS('Energy balance options'!$F$7:$F$3000,'Energy balance options'!$B$7:$B$3000,HeatGen!E$2,'Energy balance options'!$A$7:$A$3000,HeatGen!$A37)</f>
        <v>0</v>
      </c>
      <c r="F37">
        <f>SUMIFS('Energy balance options'!$F$7:$F$3000,'Energy balance options'!$B$7:$B$3000,HeatGen!F$2,'Energy balance options'!$A$7:$A$3000,HeatGen!$A37)</f>
        <v>0</v>
      </c>
      <c r="G37">
        <f>SUMIFS('Energy balance options'!$F$7:$F$3000,'Energy balance options'!$B$7:$B$3000,HeatGen!G$2,'Energy balance options'!$A$7:$A$3000,HeatGen!$A37)</f>
        <v>0</v>
      </c>
      <c r="H37">
        <f>SUMIFS('Energy balance options'!$G$7:$G$3000,'Energy balance options'!$B$7:$B$3000,HeatGen!H$2,'Energy balance options'!$A$7:$A$3000,HeatGen!$A37)</f>
        <v>0</v>
      </c>
      <c r="I37">
        <f>SUMIFS('Energy balance options'!$G$7:$G$3000,'Energy balance options'!$B$7:$B$3000,HeatGen!I$2,'Energy balance options'!$A$7:$A$3000,HeatGen!$A37)</f>
        <v>0</v>
      </c>
      <c r="J37">
        <f>SUMIFS('Energy balance options'!$G$7:$G$3000,'Energy balance options'!$B$7:$B$3000,HeatGen!J$2,'Energy balance options'!$A$7:$A$3000,HeatGen!$A37)</f>
        <v>0</v>
      </c>
      <c r="K37">
        <f>SUMIFS('Energy balance options'!$G$7:$G$3000,'Energy balance options'!$B$7:$B$3000,HeatGen!K$2,'Energy balance options'!$A$7:$A$3000,HeatGen!$A37)</f>
        <v>0</v>
      </c>
      <c r="L37">
        <f>SUMIFS('Energy balance options'!$G$7:$G$3000,'Energy balance options'!$B$7:$B$3000,HeatGen!L$2,'Energy balance options'!$A$7:$A$3000,HeatGen!$A37)</f>
        <v>0</v>
      </c>
      <c r="M37">
        <f>SUMIFS('Energy balance options'!$G$7:$G$3000,'Energy balance options'!$B$7:$B$3000,HeatGen!M$2,'Energy balance options'!$A$7:$A$3000,HeatGen!$A37)</f>
        <v>7.0900503100000003E-5</v>
      </c>
      <c r="N37">
        <f>SUMIFS('Energy balance options'!$G$7:$G$3000,'Energy balance options'!$B$7:$B$3000,HeatGen!N$2,'Energy balance options'!$A$7:$A$3000,HeatGen!$A37)</f>
        <v>0</v>
      </c>
      <c r="O37">
        <f>SUMIFS('Energy balance options'!$G$7:$G$3000,'Energy balance options'!$B$7:$B$3000,HeatGen!O$2,'Energy balance options'!$A$7:$A$3000,HeatGen!$A37)</f>
        <v>0</v>
      </c>
      <c r="P37">
        <f>SUMIFS('Energy balance options'!$G$7:$G$3000,'Energy balance options'!$B$7:$B$3000,HeatGen!P$2,'Energy balance options'!$A$7:$A$3000,HeatGen!$A37)</f>
        <v>0</v>
      </c>
      <c r="Q37">
        <f>SUMIFS('Energy balance options'!$G$7:$G$3000,'Energy balance options'!$B$7:$B$3000,HeatGen!Q$2,'Energy balance options'!$A$7:$A$3000,HeatGen!$A37)</f>
        <v>0</v>
      </c>
      <c r="R37">
        <f>SUMIFS('Energy balance options'!$G$7:$G$3000,'Energy balance options'!$B$7:$B$3000,HeatGen!R$2,'Energy balance options'!$A$7:$A$3000,HeatGen!$A37)</f>
        <v>0</v>
      </c>
      <c r="S37">
        <f>SUMIFS('Energy balance options'!$G$7:$G$3000,'Energy balance options'!$B$7:$B$3000,HeatGen!S$2,'Energy balance options'!$A$7:$A$3000,HeatGen!$A37)</f>
        <v>0</v>
      </c>
      <c r="T37">
        <f>SUMIFS('Energy balance options'!$G$7:$G$3000,'Energy balance options'!$B$7:$B$3000,HeatGen!T$2,'Energy balance options'!$A$7:$A$3000,HeatGen!$A37)</f>
        <v>0</v>
      </c>
      <c r="U37">
        <f>SUMIFS('Energy balance options'!$G$7:$G$3000,'Energy balance options'!$B$7:$B$3000,HeatGen!U$2,'Energy balance options'!$A$7:$A$3000,HeatGen!$A37)</f>
        <v>0</v>
      </c>
      <c r="V37">
        <f>SUMIFS('Energy balance options'!$G$7:$G$3000,'Energy balance options'!$B$7:$B$3000,HeatGen!V$2,'Energy balance options'!$A$7:$A$3000,HeatGen!$A37)</f>
        <v>0</v>
      </c>
      <c r="W37">
        <f>SUMIFS('Energy balance options'!$G$7:$G$3000,'Energy balance options'!$B$7:$B$3000,HeatGen!W$2,'Energy balance options'!$A$7:$A$3000,HeatGen!$A37)</f>
        <v>0</v>
      </c>
      <c r="X37">
        <f>SUMIFS('Energy balance options'!$G$7:$G$3000,'Energy balance options'!$B$7:$B$3000,HeatGen!X$2,'Energy balance options'!$A$7:$A$3000,HeatGen!$A37)</f>
        <v>0</v>
      </c>
      <c r="Y37">
        <f t="shared" si="0"/>
        <v>0</v>
      </c>
      <c r="Z37">
        <f t="shared" si="1"/>
        <v>0</v>
      </c>
      <c r="AA37">
        <f t="shared" si="2"/>
        <v>0</v>
      </c>
      <c r="AB37">
        <f t="shared" si="3"/>
        <v>0</v>
      </c>
      <c r="AC37">
        <f t="shared" si="4"/>
        <v>0</v>
      </c>
      <c r="AD37">
        <f t="shared" si="5"/>
        <v>0</v>
      </c>
      <c r="AE37">
        <f t="shared" si="6"/>
        <v>0</v>
      </c>
      <c r="AF37">
        <f t="shared" si="7"/>
        <v>0</v>
      </c>
      <c r="AG37">
        <f t="shared" si="8"/>
        <v>0</v>
      </c>
      <c r="AH37">
        <f t="shared" si="9"/>
        <v>0</v>
      </c>
      <c r="AI37">
        <f t="shared" si="10"/>
        <v>0</v>
      </c>
      <c r="AJ37">
        <f t="shared" si="11"/>
        <v>0</v>
      </c>
      <c r="AK37">
        <f t="shared" si="12"/>
        <v>0</v>
      </c>
      <c r="AL37">
        <f t="shared" si="13"/>
        <v>0</v>
      </c>
      <c r="AM37">
        <f t="shared" si="14"/>
        <v>0</v>
      </c>
      <c r="AN37">
        <f t="shared" si="15"/>
        <v>0</v>
      </c>
      <c r="AO37">
        <f t="shared" si="16"/>
        <v>0</v>
      </c>
    </row>
    <row r="38" spans="1:41" x14ac:dyDescent="0.2">
      <c r="A38" s="9" t="str">
        <f>'Cost per option'!A46</f>
        <v>1101 REF natural gas CCGT</v>
      </c>
      <c r="B38" t="str">
        <f>_xlfn.IFNA(VLOOKUP(A38,'Energy balance options'!A$7:C$3000,3,FALSE),"")</f>
        <v>Elektriciteitsopwekking</v>
      </c>
      <c r="C38">
        <f>SUMIFS('Energy balance options'!$F$7:$F$3000,'Energy balance options'!$B$7:$B$3000,HeatGen!C$2,'Energy balance options'!$A$7:$A$3000,HeatGen!$A38)</f>
        <v>-9.6878536590000003E-5</v>
      </c>
      <c r="D38">
        <f>SUMIFS('Energy balance options'!$F$7:$F$3000,'Energy balance options'!$B$7:$B$3000,HeatGen!D$2,'Energy balance options'!$A$7:$A$3000,HeatGen!$A38)</f>
        <v>0</v>
      </c>
      <c r="E38">
        <f>SUMIFS('Energy balance options'!$F$7:$F$3000,'Energy balance options'!$B$7:$B$3000,HeatGen!E$2,'Energy balance options'!$A$7:$A$3000,HeatGen!$A38)</f>
        <v>0</v>
      </c>
      <c r="F38">
        <f>SUMIFS('Energy balance options'!$F$7:$F$3000,'Energy balance options'!$B$7:$B$3000,HeatGen!F$2,'Energy balance options'!$A$7:$A$3000,HeatGen!$A38)</f>
        <v>0</v>
      </c>
      <c r="G38">
        <f>SUMIFS('Energy balance options'!$F$7:$F$3000,'Energy balance options'!$B$7:$B$3000,HeatGen!G$2,'Energy balance options'!$A$7:$A$3000,HeatGen!$A38)</f>
        <v>0</v>
      </c>
      <c r="H38">
        <f>SUMIFS('Energy balance options'!$G$7:$G$3000,'Energy balance options'!$B$7:$B$3000,HeatGen!H$2,'Energy balance options'!$A$7:$A$3000,HeatGen!$A38)</f>
        <v>1.289611544E-3</v>
      </c>
      <c r="I38">
        <f>SUMIFS('Energy balance options'!$G$7:$G$3000,'Energy balance options'!$B$7:$B$3000,HeatGen!I$2,'Energy balance options'!$A$7:$A$3000,HeatGen!$A38)</f>
        <v>0</v>
      </c>
      <c r="J38">
        <f>SUMIFS('Energy balance options'!$G$7:$G$3000,'Energy balance options'!$B$7:$B$3000,HeatGen!J$2,'Energy balance options'!$A$7:$A$3000,HeatGen!$A38)</f>
        <v>0</v>
      </c>
      <c r="K38">
        <f>SUMIFS('Energy balance options'!$G$7:$G$3000,'Energy balance options'!$B$7:$B$3000,HeatGen!K$2,'Energy balance options'!$A$7:$A$3000,HeatGen!$A38)</f>
        <v>0</v>
      </c>
      <c r="L38">
        <f>SUMIFS('Energy balance options'!$G$7:$G$3000,'Energy balance options'!$B$7:$B$3000,HeatGen!L$2,'Energy balance options'!$A$7:$A$3000,HeatGen!$A38)</f>
        <v>0</v>
      </c>
      <c r="M38">
        <f>SUMIFS('Energy balance options'!$G$7:$G$3000,'Energy balance options'!$B$7:$B$3000,HeatGen!M$2,'Energy balance options'!$A$7:$A$3000,HeatGen!$A38)</f>
        <v>0</v>
      </c>
      <c r="N38">
        <f>SUMIFS('Energy balance options'!$G$7:$G$3000,'Energy balance options'!$B$7:$B$3000,HeatGen!N$2,'Energy balance options'!$A$7:$A$3000,HeatGen!$A38)</f>
        <v>0</v>
      </c>
      <c r="O38">
        <f>SUMIFS('Energy balance options'!$G$7:$G$3000,'Energy balance options'!$B$7:$B$3000,HeatGen!O$2,'Energy balance options'!$A$7:$A$3000,HeatGen!$A38)</f>
        <v>0</v>
      </c>
      <c r="P38">
        <f>SUMIFS('Energy balance options'!$G$7:$G$3000,'Energy balance options'!$B$7:$B$3000,HeatGen!P$2,'Energy balance options'!$A$7:$A$3000,HeatGen!$A38)</f>
        <v>0</v>
      </c>
      <c r="Q38">
        <f>SUMIFS('Energy balance options'!$G$7:$G$3000,'Energy balance options'!$B$7:$B$3000,HeatGen!Q$2,'Energy balance options'!$A$7:$A$3000,HeatGen!$A38)</f>
        <v>0</v>
      </c>
      <c r="R38">
        <f>SUMIFS('Energy balance options'!$G$7:$G$3000,'Energy balance options'!$B$7:$B$3000,HeatGen!R$2,'Energy balance options'!$A$7:$A$3000,HeatGen!$A38)</f>
        <v>0</v>
      </c>
      <c r="S38">
        <f>SUMIFS('Energy balance options'!$G$7:$G$3000,'Energy balance options'!$B$7:$B$3000,HeatGen!S$2,'Energy balance options'!$A$7:$A$3000,HeatGen!$A38)</f>
        <v>0</v>
      </c>
      <c r="T38">
        <f>SUMIFS('Energy balance options'!$G$7:$G$3000,'Energy balance options'!$B$7:$B$3000,HeatGen!T$2,'Energy balance options'!$A$7:$A$3000,HeatGen!$A38)</f>
        <v>0</v>
      </c>
      <c r="U38">
        <f>SUMIFS('Energy balance options'!$G$7:$G$3000,'Energy balance options'!$B$7:$B$3000,HeatGen!U$2,'Energy balance options'!$A$7:$A$3000,HeatGen!$A38)</f>
        <v>0</v>
      </c>
      <c r="V38">
        <f>SUMIFS('Energy balance options'!$G$7:$G$3000,'Energy balance options'!$B$7:$B$3000,HeatGen!V$2,'Energy balance options'!$A$7:$A$3000,HeatGen!$A38)</f>
        <v>0</v>
      </c>
      <c r="W38">
        <f>SUMIFS('Energy balance options'!$G$7:$G$3000,'Energy balance options'!$B$7:$B$3000,HeatGen!W$2,'Energy balance options'!$A$7:$A$3000,HeatGen!$A38)</f>
        <v>0</v>
      </c>
      <c r="X38">
        <f>SUMIFS('Energy balance options'!$G$7:$G$3000,'Energy balance options'!$B$7:$B$3000,HeatGen!X$2,'Energy balance options'!$A$7:$A$3000,HeatGen!$A38)</f>
        <v>0</v>
      </c>
      <c r="Y38">
        <f t="shared" si="0"/>
        <v>-9.6878536590000003E-5</v>
      </c>
      <c r="Z38">
        <f t="shared" si="1"/>
        <v>0</v>
      </c>
      <c r="AA38">
        <f t="shared" si="2"/>
        <v>0</v>
      </c>
      <c r="AB38">
        <f t="shared" si="3"/>
        <v>0</v>
      </c>
      <c r="AC38">
        <f t="shared" si="4"/>
        <v>0</v>
      </c>
      <c r="AD38">
        <f t="shared" si="5"/>
        <v>0</v>
      </c>
      <c r="AE38">
        <f t="shared" si="6"/>
        <v>0</v>
      </c>
      <c r="AF38">
        <f t="shared" si="7"/>
        <v>0</v>
      </c>
      <c r="AG38">
        <f t="shared" si="8"/>
        <v>0</v>
      </c>
      <c r="AH38">
        <f t="shared" si="9"/>
        <v>0</v>
      </c>
      <c r="AI38">
        <f t="shared" si="10"/>
        <v>0</v>
      </c>
      <c r="AJ38">
        <f t="shared" si="11"/>
        <v>0</v>
      </c>
      <c r="AK38">
        <f t="shared" si="12"/>
        <v>0</v>
      </c>
      <c r="AL38">
        <f t="shared" si="13"/>
        <v>0</v>
      </c>
      <c r="AM38">
        <f t="shared" si="14"/>
        <v>0</v>
      </c>
      <c r="AN38">
        <f t="shared" si="15"/>
        <v>0</v>
      </c>
      <c r="AO38">
        <f t="shared" si="16"/>
        <v>0</v>
      </c>
    </row>
    <row r="39" spans="1:41" x14ac:dyDescent="0.2">
      <c r="A39" s="9" t="str">
        <f>'Cost per option'!A47</f>
        <v>1108 Natural gas CCGT</v>
      </c>
      <c r="B39" t="str">
        <f>_xlfn.IFNA(VLOOKUP(A39,'Energy balance options'!A$7:C$3000,3,FALSE),"")</f>
        <v>Elektriciteitsopwekking</v>
      </c>
      <c r="C39">
        <f>SUMIFS('Energy balance options'!$F$7:$F$3000,'Energy balance options'!$B$7:$B$3000,HeatGen!C$2,'Energy balance options'!$A$7:$A$3000,HeatGen!$A39)</f>
        <v>0</v>
      </c>
      <c r="D39">
        <f>SUMIFS('Energy balance options'!$F$7:$F$3000,'Energy balance options'!$B$7:$B$3000,HeatGen!D$2,'Energy balance options'!$A$7:$A$3000,HeatGen!$A39)</f>
        <v>0</v>
      </c>
      <c r="E39">
        <f>SUMIFS('Energy balance options'!$F$7:$F$3000,'Energy balance options'!$B$7:$B$3000,HeatGen!E$2,'Energy balance options'!$A$7:$A$3000,HeatGen!$A39)</f>
        <v>0</v>
      </c>
      <c r="F39">
        <f>SUMIFS('Energy balance options'!$F$7:$F$3000,'Energy balance options'!$B$7:$B$3000,HeatGen!F$2,'Energy balance options'!$A$7:$A$3000,HeatGen!$A39)</f>
        <v>0</v>
      </c>
      <c r="G39">
        <f>SUMIFS('Energy balance options'!$F$7:$F$3000,'Energy balance options'!$B$7:$B$3000,HeatGen!G$2,'Energy balance options'!$A$7:$A$3000,HeatGen!$A39)</f>
        <v>0</v>
      </c>
      <c r="H39">
        <f>SUMIFS('Energy balance options'!$G$7:$G$3000,'Energy balance options'!$B$7:$B$3000,HeatGen!H$2,'Energy balance options'!$A$7:$A$3000,HeatGen!$A39)</f>
        <v>91.004760450000006</v>
      </c>
      <c r="I39">
        <f>SUMIFS('Energy balance options'!$G$7:$G$3000,'Energy balance options'!$B$7:$B$3000,HeatGen!I$2,'Energy balance options'!$A$7:$A$3000,HeatGen!$A39)</f>
        <v>0</v>
      </c>
      <c r="J39">
        <f>SUMIFS('Energy balance options'!$G$7:$G$3000,'Energy balance options'!$B$7:$B$3000,HeatGen!J$2,'Energy balance options'!$A$7:$A$3000,HeatGen!$A39)</f>
        <v>0</v>
      </c>
      <c r="K39">
        <f>SUMIFS('Energy balance options'!$G$7:$G$3000,'Energy balance options'!$B$7:$B$3000,HeatGen!K$2,'Energy balance options'!$A$7:$A$3000,HeatGen!$A39)</f>
        <v>0</v>
      </c>
      <c r="L39">
        <f>SUMIFS('Energy balance options'!$G$7:$G$3000,'Energy balance options'!$B$7:$B$3000,HeatGen!L$2,'Energy balance options'!$A$7:$A$3000,HeatGen!$A39)</f>
        <v>0</v>
      </c>
      <c r="M39">
        <f>SUMIFS('Energy balance options'!$G$7:$G$3000,'Energy balance options'!$B$7:$B$3000,HeatGen!M$2,'Energy balance options'!$A$7:$A$3000,HeatGen!$A39)</f>
        <v>0</v>
      </c>
      <c r="N39">
        <f>SUMIFS('Energy balance options'!$G$7:$G$3000,'Energy balance options'!$B$7:$B$3000,HeatGen!N$2,'Energy balance options'!$A$7:$A$3000,HeatGen!$A39)</f>
        <v>0</v>
      </c>
      <c r="O39">
        <f>SUMIFS('Energy balance options'!$G$7:$G$3000,'Energy balance options'!$B$7:$B$3000,HeatGen!O$2,'Energy balance options'!$A$7:$A$3000,HeatGen!$A39)</f>
        <v>0</v>
      </c>
      <c r="P39">
        <f>SUMIFS('Energy balance options'!$G$7:$G$3000,'Energy balance options'!$B$7:$B$3000,HeatGen!P$2,'Energy balance options'!$A$7:$A$3000,HeatGen!$A39)</f>
        <v>0</v>
      </c>
      <c r="Q39">
        <f>SUMIFS('Energy balance options'!$G$7:$G$3000,'Energy balance options'!$B$7:$B$3000,HeatGen!Q$2,'Energy balance options'!$A$7:$A$3000,HeatGen!$A39)</f>
        <v>0</v>
      </c>
      <c r="R39">
        <f>SUMIFS('Energy balance options'!$G$7:$G$3000,'Energy balance options'!$B$7:$B$3000,HeatGen!R$2,'Energy balance options'!$A$7:$A$3000,HeatGen!$A39)</f>
        <v>0</v>
      </c>
      <c r="S39">
        <f>SUMIFS('Energy balance options'!$G$7:$G$3000,'Energy balance options'!$B$7:$B$3000,HeatGen!S$2,'Energy balance options'!$A$7:$A$3000,HeatGen!$A39)</f>
        <v>0</v>
      </c>
      <c r="T39">
        <f>SUMIFS('Energy balance options'!$G$7:$G$3000,'Energy balance options'!$B$7:$B$3000,HeatGen!T$2,'Energy balance options'!$A$7:$A$3000,HeatGen!$A39)</f>
        <v>0</v>
      </c>
      <c r="U39">
        <f>SUMIFS('Energy balance options'!$G$7:$G$3000,'Energy balance options'!$B$7:$B$3000,HeatGen!U$2,'Energy balance options'!$A$7:$A$3000,HeatGen!$A39)</f>
        <v>0</v>
      </c>
      <c r="V39">
        <f>SUMIFS('Energy balance options'!$G$7:$G$3000,'Energy balance options'!$B$7:$B$3000,HeatGen!V$2,'Energy balance options'!$A$7:$A$3000,HeatGen!$A39)</f>
        <v>0</v>
      </c>
      <c r="W39">
        <f>SUMIFS('Energy balance options'!$G$7:$G$3000,'Energy balance options'!$B$7:$B$3000,HeatGen!W$2,'Energy balance options'!$A$7:$A$3000,HeatGen!$A39)</f>
        <v>0</v>
      </c>
      <c r="X39">
        <f>SUMIFS('Energy balance options'!$G$7:$G$3000,'Energy balance options'!$B$7:$B$3000,HeatGen!X$2,'Energy balance options'!$A$7:$A$3000,HeatGen!$A39)</f>
        <v>0</v>
      </c>
      <c r="Y39">
        <f t="shared" si="0"/>
        <v>0</v>
      </c>
      <c r="Z39">
        <f t="shared" si="1"/>
        <v>0</v>
      </c>
      <c r="AA39">
        <f t="shared" si="2"/>
        <v>0</v>
      </c>
      <c r="AB39">
        <f t="shared" si="3"/>
        <v>0</v>
      </c>
      <c r="AC39">
        <f t="shared" si="4"/>
        <v>0</v>
      </c>
      <c r="AD39">
        <f t="shared" si="5"/>
        <v>0</v>
      </c>
      <c r="AE39">
        <f t="shared" si="6"/>
        <v>0</v>
      </c>
      <c r="AF39">
        <f t="shared" si="7"/>
        <v>0</v>
      </c>
      <c r="AG39">
        <f t="shared" si="8"/>
        <v>0</v>
      </c>
      <c r="AH39">
        <f t="shared" si="9"/>
        <v>0</v>
      </c>
      <c r="AI39">
        <f t="shared" si="10"/>
        <v>0</v>
      </c>
      <c r="AJ39">
        <f t="shared" si="11"/>
        <v>0</v>
      </c>
      <c r="AK39">
        <f t="shared" si="12"/>
        <v>0</v>
      </c>
      <c r="AL39">
        <f t="shared" si="13"/>
        <v>0</v>
      </c>
      <c r="AM39">
        <f t="shared" si="14"/>
        <v>0</v>
      </c>
      <c r="AN39">
        <f t="shared" si="15"/>
        <v>0</v>
      </c>
      <c r="AO39">
        <f t="shared" si="16"/>
        <v>0</v>
      </c>
    </row>
    <row r="40" spans="1:41" x14ac:dyDescent="0.2">
      <c r="A40" s="9" t="str">
        <f>'Cost per option'!A48</f>
        <v>1111 Landbouw Geothermie eDesign 2011</v>
      </c>
      <c r="B40" t="str">
        <f>_xlfn.IFNA(VLOOKUP(A40,'Energy balance options'!A$7:C$3000,3,FALSE),"")</f>
        <v>Landbouw</v>
      </c>
      <c r="C40">
        <f>SUMIFS('Energy balance options'!$F$7:$F$3000,'Energy balance options'!$B$7:$B$3000,HeatGen!C$2,'Energy balance options'!$A$7:$A$3000,HeatGen!$A40)</f>
        <v>-25.6949124</v>
      </c>
      <c r="D40">
        <f>SUMIFS('Energy balance options'!$F$7:$F$3000,'Energy balance options'!$B$7:$B$3000,HeatGen!D$2,'Energy balance options'!$A$7:$A$3000,HeatGen!$A40)</f>
        <v>0</v>
      </c>
      <c r="E40">
        <f>SUMIFS('Energy balance options'!$F$7:$F$3000,'Energy balance options'!$B$7:$B$3000,HeatGen!E$2,'Energy balance options'!$A$7:$A$3000,HeatGen!$A40)</f>
        <v>0</v>
      </c>
      <c r="F40">
        <f>SUMIFS('Energy balance options'!$F$7:$F$3000,'Energy balance options'!$B$7:$B$3000,HeatGen!F$2,'Energy balance options'!$A$7:$A$3000,HeatGen!$A40)</f>
        <v>0</v>
      </c>
      <c r="G40">
        <f>SUMIFS('Energy balance options'!$F$7:$F$3000,'Energy balance options'!$B$7:$B$3000,HeatGen!G$2,'Energy balance options'!$A$7:$A$3000,HeatGen!$A40)</f>
        <v>0</v>
      </c>
      <c r="H40">
        <f>SUMIFS('Energy balance options'!$G$7:$G$3000,'Energy balance options'!$B$7:$B$3000,HeatGen!H$2,'Energy balance options'!$A$7:$A$3000,HeatGen!$A40)</f>
        <v>0</v>
      </c>
      <c r="I40">
        <f>SUMIFS('Energy balance options'!$G$7:$G$3000,'Energy balance options'!$B$7:$B$3000,HeatGen!I$2,'Energy balance options'!$A$7:$A$3000,HeatGen!$A40)</f>
        <v>0</v>
      </c>
      <c r="J40">
        <f>SUMIFS('Energy balance options'!$G$7:$G$3000,'Energy balance options'!$B$7:$B$3000,HeatGen!J$2,'Energy balance options'!$A$7:$A$3000,HeatGen!$A40)</f>
        <v>1.50556131</v>
      </c>
      <c r="K40">
        <f>SUMIFS('Energy balance options'!$G$7:$G$3000,'Energy balance options'!$B$7:$B$3000,HeatGen!K$2,'Energy balance options'!$A$7:$A$3000,HeatGen!$A40)</f>
        <v>0</v>
      </c>
      <c r="L40">
        <f>SUMIFS('Energy balance options'!$G$7:$G$3000,'Energy balance options'!$B$7:$B$3000,HeatGen!L$2,'Energy balance options'!$A$7:$A$3000,HeatGen!$A40)</f>
        <v>0</v>
      </c>
      <c r="M40">
        <f>SUMIFS('Energy balance options'!$G$7:$G$3000,'Energy balance options'!$B$7:$B$3000,HeatGen!M$2,'Energy balance options'!$A$7:$A$3000,HeatGen!$A40)</f>
        <v>0</v>
      </c>
      <c r="N40">
        <f>SUMIFS('Energy balance options'!$G$7:$G$3000,'Energy balance options'!$B$7:$B$3000,HeatGen!N$2,'Energy balance options'!$A$7:$A$3000,HeatGen!$A40)</f>
        <v>0</v>
      </c>
      <c r="O40">
        <f>SUMIFS('Energy balance options'!$G$7:$G$3000,'Energy balance options'!$B$7:$B$3000,HeatGen!O$2,'Energy balance options'!$A$7:$A$3000,HeatGen!$A40)</f>
        <v>0</v>
      </c>
      <c r="P40">
        <f>SUMIFS('Energy balance options'!$G$7:$G$3000,'Energy balance options'!$B$7:$B$3000,HeatGen!P$2,'Energy balance options'!$A$7:$A$3000,HeatGen!$A40)</f>
        <v>0</v>
      </c>
      <c r="Q40">
        <f>SUMIFS('Energy balance options'!$G$7:$G$3000,'Energy balance options'!$B$7:$B$3000,HeatGen!Q$2,'Energy balance options'!$A$7:$A$3000,HeatGen!$A40)</f>
        <v>0</v>
      </c>
      <c r="R40">
        <f>SUMIFS('Energy balance options'!$G$7:$G$3000,'Energy balance options'!$B$7:$B$3000,HeatGen!R$2,'Energy balance options'!$A$7:$A$3000,HeatGen!$A40)</f>
        <v>0</v>
      </c>
      <c r="S40">
        <f>SUMIFS('Energy balance options'!$G$7:$G$3000,'Energy balance options'!$B$7:$B$3000,HeatGen!S$2,'Energy balance options'!$A$7:$A$3000,HeatGen!$A40)</f>
        <v>0</v>
      </c>
      <c r="T40">
        <f>SUMIFS('Energy balance options'!$G$7:$G$3000,'Energy balance options'!$B$7:$B$3000,HeatGen!T$2,'Energy balance options'!$A$7:$A$3000,HeatGen!$A40)</f>
        <v>0</v>
      </c>
      <c r="U40">
        <f>SUMIFS('Energy balance options'!$G$7:$G$3000,'Energy balance options'!$B$7:$B$3000,HeatGen!U$2,'Energy balance options'!$A$7:$A$3000,HeatGen!$A40)</f>
        <v>0</v>
      </c>
      <c r="V40">
        <f>SUMIFS('Energy balance options'!$G$7:$G$3000,'Energy balance options'!$B$7:$B$3000,HeatGen!V$2,'Energy balance options'!$A$7:$A$3000,HeatGen!$A40)</f>
        <v>24.189351129999999</v>
      </c>
      <c r="W40">
        <f>SUMIFS('Energy balance options'!$G$7:$G$3000,'Energy balance options'!$B$7:$B$3000,HeatGen!W$2,'Energy balance options'!$A$7:$A$3000,HeatGen!$A40)</f>
        <v>0</v>
      </c>
      <c r="X40">
        <f>SUMIFS('Energy balance options'!$G$7:$G$3000,'Energy balance options'!$B$7:$B$3000,HeatGen!X$2,'Energy balance options'!$A$7:$A$3000,HeatGen!$A40)</f>
        <v>0</v>
      </c>
      <c r="Y40">
        <f t="shared" si="0"/>
        <v>0</v>
      </c>
      <c r="Z40">
        <f t="shared" si="1"/>
        <v>0</v>
      </c>
      <c r="AA40">
        <f t="shared" si="2"/>
        <v>-1.50556130765625</v>
      </c>
      <c r="AB40">
        <f t="shared" si="3"/>
        <v>0</v>
      </c>
      <c r="AC40">
        <f t="shared" si="4"/>
        <v>0</v>
      </c>
      <c r="AD40">
        <f t="shared" si="5"/>
        <v>0</v>
      </c>
      <c r="AE40">
        <f t="shared" si="6"/>
        <v>0</v>
      </c>
      <c r="AF40">
        <f t="shared" si="7"/>
        <v>0</v>
      </c>
      <c r="AG40">
        <f t="shared" si="8"/>
        <v>0</v>
      </c>
      <c r="AH40">
        <f t="shared" si="9"/>
        <v>0</v>
      </c>
      <c r="AI40">
        <f t="shared" si="10"/>
        <v>0</v>
      </c>
      <c r="AJ40">
        <f t="shared" si="11"/>
        <v>0</v>
      </c>
      <c r="AK40">
        <f t="shared" si="12"/>
        <v>0</v>
      </c>
      <c r="AL40">
        <f t="shared" si="13"/>
        <v>0</v>
      </c>
      <c r="AM40">
        <f t="shared" si="14"/>
        <v>-24.189351092343749</v>
      </c>
      <c r="AN40">
        <f t="shared" si="15"/>
        <v>0</v>
      </c>
      <c r="AO40">
        <f t="shared" si="16"/>
        <v>0</v>
      </c>
    </row>
    <row r="41" spans="1:41" x14ac:dyDescent="0.2">
      <c r="A41" s="9" t="str">
        <f>'Cost per option'!A49</f>
        <v>1114 Landbouw WKO met warmtepomp eDesign 2011</v>
      </c>
      <c r="B41" t="str">
        <f>_xlfn.IFNA(VLOOKUP(A41,'Energy balance options'!A$7:C$3000,3,FALSE),"")</f>
        <v>Landbouw</v>
      </c>
      <c r="C41">
        <f>SUMIFS('Energy balance options'!$F$7:$F$3000,'Energy balance options'!$B$7:$B$3000,HeatGen!C$2,'Energy balance options'!$A$7:$A$3000,HeatGen!$A41)</f>
        <v>-1.839992383</v>
      </c>
      <c r="D41">
        <f>SUMIFS('Energy balance options'!$F$7:$F$3000,'Energy balance options'!$B$7:$B$3000,HeatGen!D$2,'Energy balance options'!$A$7:$A$3000,HeatGen!$A41)</f>
        <v>0</v>
      </c>
      <c r="E41">
        <f>SUMIFS('Energy balance options'!$F$7:$F$3000,'Energy balance options'!$B$7:$B$3000,HeatGen!E$2,'Energy balance options'!$A$7:$A$3000,HeatGen!$A41)</f>
        <v>0</v>
      </c>
      <c r="F41">
        <f>SUMIFS('Energy balance options'!$F$7:$F$3000,'Energy balance options'!$B$7:$B$3000,HeatGen!F$2,'Energy balance options'!$A$7:$A$3000,HeatGen!$A41)</f>
        <v>0</v>
      </c>
      <c r="G41">
        <f>SUMIFS('Energy balance options'!$F$7:$F$3000,'Energy balance options'!$B$7:$B$3000,HeatGen!G$2,'Energy balance options'!$A$7:$A$3000,HeatGen!$A41)</f>
        <v>0</v>
      </c>
      <c r="H41">
        <f>SUMIFS('Energy balance options'!$G$7:$G$3000,'Energy balance options'!$B$7:$B$3000,HeatGen!H$2,'Energy balance options'!$A$7:$A$3000,HeatGen!$A41)</f>
        <v>0</v>
      </c>
      <c r="I41">
        <f>SUMIFS('Energy balance options'!$G$7:$G$3000,'Energy balance options'!$B$7:$B$3000,HeatGen!I$2,'Energy balance options'!$A$7:$A$3000,HeatGen!$A41)</f>
        <v>0</v>
      </c>
      <c r="J41">
        <f>SUMIFS('Energy balance options'!$G$7:$G$3000,'Energy balance options'!$B$7:$B$3000,HeatGen!J$2,'Energy balance options'!$A$7:$A$3000,HeatGen!$A41)</f>
        <v>0.40888722960000001</v>
      </c>
      <c r="K41">
        <f>SUMIFS('Energy balance options'!$G$7:$G$3000,'Energy balance options'!$B$7:$B$3000,HeatGen!K$2,'Energy balance options'!$A$7:$A$3000,HeatGen!$A41)</f>
        <v>0</v>
      </c>
      <c r="L41">
        <f>SUMIFS('Energy balance options'!$G$7:$G$3000,'Energy balance options'!$B$7:$B$3000,HeatGen!L$2,'Energy balance options'!$A$7:$A$3000,HeatGen!$A41)</f>
        <v>0</v>
      </c>
      <c r="M41">
        <f>SUMIFS('Energy balance options'!$G$7:$G$3000,'Energy balance options'!$B$7:$B$3000,HeatGen!M$2,'Energy balance options'!$A$7:$A$3000,HeatGen!$A41)</f>
        <v>0</v>
      </c>
      <c r="N41">
        <f>SUMIFS('Energy balance options'!$G$7:$G$3000,'Energy balance options'!$B$7:$B$3000,HeatGen!N$2,'Energy balance options'!$A$7:$A$3000,HeatGen!$A41)</f>
        <v>0</v>
      </c>
      <c r="O41">
        <f>SUMIFS('Energy balance options'!$G$7:$G$3000,'Energy balance options'!$B$7:$B$3000,HeatGen!O$2,'Energy balance options'!$A$7:$A$3000,HeatGen!$A41)</f>
        <v>0</v>
      </c>
      <c r="P41">
        <f>SUMIFS('Energy balance options'!$G$7:$G$3000,'Energy balance options'!$B$7:$B$3000,HeatGen!P$2,'Energy balance options'!$A$7:$A$3000,HeatGen!$A41)</f>
        <v>0</v>
      </c>
      <c r="Q41">
        <f>SUMIFS('Energy balance options'!$G$7:$G$3000,'Energy balance options'!$B$7:$B$3000,HeatGen!Q$2,'Energy balance options'!$A$7:$A$3000,HeatGen!$A41)</f>
        <v>0</v>
      </c>
      <c r="R41">
        <f>SUMIFS('Energy balance options'!$G$7:$G$3000,'Energy balance options'!$B$7:$B$3000,HeatGen!R$2,'Energy balance options'!$A$7:$A$3000,HeatGen!$A41)</f>
        <v>0</v>
      </c>
      <c r="S41">
        <f>SUMIFS('Energy balance options'!$G$7:$G$3000,'Energy balance options'!$B$7:$B$3000,HeatGen!S$2,'Energy balance options'!$A$7:$A$3000,HeatGen!$A41)</f>
        <v>0</v>
      </c>
      <c r="T41">
        <f>SUMIFS('Energy balance options'!$G$7:$G$3000,'Energy balance options'!$B$7:$B$3000,HeatGen!T$2,'Energy balance options'!$A$7:$A$3000,HeatGen!$A41)</f>
        <v>0</v>
      </c>
      <c r="U41">
        <f>SUMIFS('Energy balance options'!$G$7:$G$3000,'Energy balance options'!$B$7:$B$3000,HeatGen!U$2,'Energy balance options'!$A$7:$A$3000,HeatGen!$A41)</f>
        <v>1.8399959720000001</v>
      </c>
      <c r="V41">
        <f>SUMIFS('Energy balance options'!$G$7:$G$3000,'Energy balance options'!$B$7:$B$3000,HeatGen!V$2,'Energy balance options'!$A$7:$A$3000,HeatGen!$A41)</f>
        <v>0</v>
      </c>
      <c r="W41">
        <f>SUMIFS('Energy balance options'!$G$7:$G$3000,'Energy balance options'!$B$7:$B$3000,HeatGen!W$2,'Energy balance options'!$A$7:$A$3000,HeatGen!$A41)</f>
        <v>0</v>
      </c>
      <c r="X41">
        <f>SUMIFS('Energy balance options'!$G$7:$G$3000,'Energy balance options'!$B$7:$B$3000,HeatGen!X$2,'Energy balance options'!$A$7:$A$3000,HeatGen!$A41)</f>
        <v>0</v>
      </c>
      <c r="Y41">
        <f t="shared" si="0"/>
        <v>0</v>
      </c>
      <c r="Z41">
        <f t="shared" si="1"/>
        <v>0</v>
      </c>
      <c r="AA41">
        <f t="shared" si="2"/>
        <v>-0.33454355808016284</v>
      </c>
      <c r="AB41">
        <f t="shared" si="3"/>
        <v>0</v>
      </c>
      <c r="AC41">
        <f t="shared" si="4"/>
        <v>0</v>
      </c>
      <c r="AD41">
        <f t="shared" si="5"/>
        <v>0</v>
      </c>
      <c r="AE41">
        <f t="shared" si="6"/>
        <v>0</v>
      </c>
      <c r="AF41">
        <f t="shared" si="7"/>
        <v>0</v>
      </c>
      <c r="AG41">
        <f t="shared" si="8"/>
        <v>0</v>
      </c>
      <c r="AH41">
        <f t="shared" si="9"/>
        <v>0</v>
      </c>
      <c r="AI41">
        <f t="shared" si="10"/>
        <v>0</v>
      </c>
      <c r="AJ41">
        <f t="shared" si="11"/>
        <v>0</v>
      </c>
      <c r="AK41">
        <f t="shared" si="12"/>
        <v>0</v>
      </c>
      <c r="AL41">
        <f t="shared" si="13"/>
        <v>-1.5054488249198372</v>
      </c>
      <c r="AM41">
        <f t="shared" si="14"/>
        <v>0</v>
      </c>
      <c r="AN41">
        <f t="shared" si="15"/>
        <v>0</v>
      </c>
      <c r="AO41">
        <f t="shared" si="16"/>
        <v>0</v>
      </c>
    </row>
    <row r="42" spans="1:41" x14ac:dyDescent="0.2">
      <c r="A42" s="9" t="str">
        <f>'Cost per option'!A50</f>
        <v>1117 Kleinschalige biomassaverbranding 7000u eDesign 2011</v>
      </c>
      <c r="B42" t="str">
        <f>_xlfn.IFNA(VLOOKUP(A42,'Energy balance options'!A$7:C$3000,3,FALSE),"")</f>
        <v>Elektriciteitsopwekking</v>
      </c>
      <c r="C42">
        <f>SUMIFS('Energy balance options'!$F$7:$F$3000,'Energy balance options'!$B$7:$B$3000,HeatGen!C$2,'Energy balance options'!$A$7:$A$3000,HeatGen!$A42)</f>
        <v>-1.0786896659999999E-5</v>
      </c>
      <c r="D42">
        <f>SUMIFS('Energy balance options'!$F$7:$F$3000,'Energy balance options'!$B$7:$B$3000,HeatGen!D$2,'Energy balance options'!$A$7:$A$3000,HeatGen!$A42)</f>
        <v>0</v>
      </c>
      <c r="E42">
        <f>SUMIFS('Energy balance options'!$F$7:$F$3000,'Energy balance options'!$B$7:$B$3000,HeatGen!E$2,'Energy balance options'!$A$7:$A$3000,HeatGen!$A42)</f>
        <v>0</v>
      </c>
      <c r="F42">
        <f>SUMIFS('Energy balance options'!$F$7:$F$3000,'Energy balance options'!$B$7:$B$3000,HeatGen!F$2,'Energy balance options'!$A$7:$A$3000,HeatGen!$A42)</f>
        <v>0</v>
      </c>
      <c r="G42">
        <f>SUMIFS('Energy balance options'!$F$7:$F$3000,'Energy balance options'!$B$7:$B$3000,HeatGen!G$2,'Energy balance options'!$A$7:$A$3000,HeatGen!$A42)</f>
        <v>0</v>
      </c>
      <c r="H42">
        <f>SUMIFS('Energy balance options'!$G$7:$G$3000,'Energy balance options'!$B$7:$B$3000,HeatGen!H$2,'Energy balance options'!$A$7:$A$3000,HeatGen!$A42)</f>
        <v>0</v>
      </c>
      <c r="I42">
        <f>SUMIFS('Energy balance options'!$G$7:$G$3000,'Energy balance options'!$B$7:$B$3000,HeatGen!I$2,'Energy balance options'!$A$7:$A$3000,HeatGen!$A42)</f>
        <v>0</v>
      </c>
      <c r="J42">
        <f>SUMIFS('Energy balance options'!$G$7:$G$3000,'Energy balance options'!$B$7:$B$3000,HeatGen!J$2,'Energy balance options'!$A$7:$A$3000,HeatGen!$A42)</f>
        <v>0</v>
      </c>
      <c r="K42">
        <f>SUMIFS('Energy balance options'!$G$7:$G$3000,'Energy balance options'!$B$7:$B$3000,HeatGen!K$2,'Energy balance options'!$A$7:$A$3000,HeatGen!$A42)</f>
        <v>0</v>
      </c>
      <c r="L42">
        <f>SUMIFS('Energy balance options'!$G$7:$G$3000,'Energy balance options'!$B$7:$B$3000,HeatGen!L$2,'Energy balance options'!$A$7:$A$3000,HeatGen!$A42)</f>
        <v>0</v>
      </c>
      <c r="M42">
        <f>SUMIFS('Energy balance options'!$G$7:$G$3000,'Energy balance options'!$B$7:$B$3000,HeatGen!M$2,'Energy balance options'!$A$7:$A$3000,HeatGen!$A42)</f>
        <v>1.6356301459999999E-5</v>
      </c>
      <c r="N42">
        <f>SUMIFS('Energy balance options'!$G$7:$G$3000,'Energy balance options'!$B$7:$B$3000,HeatGen!N$2,'Energy balance options'!$A$7:$A$3000,HeatGen!$A42)</f>
        <v>0</v>
      </c>
      <c r="O42">
        <f>SUMIFS('Energy balance options'!$G$7:$G$3000,'Energy balance options'!$B$7:$B$3000,HeatGen!O$2,'Energy balance options'!$A$7:$A$3000,HeatGen!$A42)</f>
        <v>0</v>
      </c>
      <c r="P42">
        <f>SUMIFS('Energy balance options'!$G$7:$G$3000,'Energy balance options'!$B$7:$B$3000,HeatGen!P$2,'Energy balance options'!$A$7:$A$3000,HeatGen!$A42)</f>
        <v>0</v>
      </c>
      <c r="Q42">
        <f>SUMIFS('Energy balance options'!$G$7:$G$3000,'Energy balance options'!$B$7:$B$3000,HeatGen!Q$2,'Energy balance options'!$A$7:$A$3000,HeatGen!$A42)</f>
        <v>0</v>
      </c>
      <c r="R42">
        <f>SUMIFS('Energy balance options'!$G$7:$G$3000,'Energy balance options'!$B$7:$B$3000,HeatGen!R$2,'Energy balance options'!$A$7:$A$3000,HeatGen!$A42)</f>
        <v>0</v>
      </c>
      <c r="S42">
        <f>SUMIFS('Energy balance options'!$G$7:$G$3000,'Energy balance options'!$B$7:$B$3000,HeatGen!S$2,'Energy balance options'!$A$7:$A$3000,HeatGen!$A42)</f>
        <v>0</v>
      </c>
      <c r="T42">
        <f>SUMIFS('Energy balance options'!$G$7:$G$3000,'Energy balance options'!$B$7:$B$3000,HeatGen!T$2,'Energy balance options'!$A$7:$A$3000,HeatGen!$A42)</f>
        <v>0</v>
      </c>
      <c r="U42">
        <f>SUMIFS('Energy balance options'!$G$7:$G$3000,'Energy balance options'!$B$7:$B$3000,HeatGen!U$2,'Energy balance options'!$A$7:$A$3000,HeatGen!$A42)</f>
        <v>0</v>
      </c>
      <c r="V42">
        <f>SUMIFS('Energy balance options'!$G$7:$G$3000,'Energy balance options'!$B$7:$B$3000,HeatGen!V$2,'Energy balance options'!$A$7:$A$3000,HeatGen!$A42)</f>
        <v>0</v>
      </c>
      <c r="W42">
        <f>SUMIFS('Energy balance options'!$G$7:$G$3000,'Energy balance options'!$B$7:$B$3000,HeatGen!W$2,'Energy balance options'!$A$7:$A$3000,HeatGen!$A42)</f>
        <v>0</v>
      </c>
      <c r="X42">
        <f>SUMIFS('Energy balance options'!$G$7:$G$3000,'Energy balance options'!$B$7:$B$3000,HeatGen!X$2,'Energy balance options'!$A$7:$A$3000,HeatGen!$A42)</f>
        <v>0</v>
      </c>
      <c r="Y42">
        <f t="shared" si="0"/>
        <v>0</v>
      </c>
      <c r="Z42">
        <f t="shared" si="1"/>
        <v>0</v>
      </c>
      <c r="AA42">
        <f t="shared" si="2"/>
        <v>0</v>
      </c>
      <c r="AB42">
        <f t="shared" si="3"/>
        <v>0</v>
      </c>
      <c r="AC42">
        <f t="shared" si="4"/>
        <v>0</v>
      </c>
      <c r="AD42">
        <f t="shared" si="5"/>
        <v>-1.0786896659999999E-5</v>
      </c>
      <c r="AE42">
        <f t="shared" si="6"/>
        <v>0</v>
      </c>
      <c r="AF42">
        <f t="shared" si="7"/>
        <v>0</v>
      </c>
      <c r="AG42">
        <f t="shared" si="8"/>
        <v>0</v>
      </c>
      <c r="AH42">
        <f t="shared" si="9"/>
        <v>0</v>
      </c>
      <c r="AI42">
        <f t="shared" si="10"/>
        <v>0</v>
      </c>
      <c r="AJ42">
        <f t="shared" si="11"/>
        <v>0</v>
      </c>
      <c r="AK42">
        <f t="shared" si="12"/>
        <v>0</v>
      </c>
      <c r="AL42">
        <f t="shared" si="13"/>
        <v>0</v>
      </c>
      <c r="AM42">
        <f t="shared" si="14"/>
        <v>0</v>
      </c>
      <c r="AN42">
        <f t="shared" si="15"/>
        <v>0</v>
      </c>
      <c r="AO42">
        <f t="shared" si="16"/>
        <v>0</v>
      </c>
    </row>
    <row r="43" spans="1:41" x14ac:dyDescent="0.2">
      <c r="A43" s="9" t="str">
        <f>'Cost per option'!A51</f>
        <v>1118 Gasturbine 250u eDesign 2011</v>
      </c>
      <c r="B43" t="str">
        <f>_xlfn.IFNA(VLOOKUP(A43,'Energy balance options'!A$7:C$3000,3,FALSE),"")</f>
        <v>Elektriciteitsopwekking</v>
      </c>
      <c r="C43">
        <f>SUMIFS('Energy balance options'!$F$7:$F$3000,'Energy balance options'!$B$7:$B$3000,HeatGen!C$2,'Energy balance options'!$A$7:$A$3000,HeatGen!$A43)</f>
        <v>0</v>
      </c>
      <c r="D43">
        <f>SUMIFS('Energy balance options'!$F$7:$F$3000,'Energy balance options'!$B$7:$B$3000,HeatGen!D$2,'Energy balance options'!$A$7:$A$3000,HeatGen!$A43)</f>
        <v>0</v>
      </c>
      <c r="E43">
        <f>SUMIFS('Energy balance options'!$F$7:$F$3000,'Energy balance options'!$B$7:$B$3000,HeatGen!E$2,'Energy balance options'!$A$7:$A$3000,HeatGen!$A43)</f>
        <v>0</v>
      </c>
      <c r="F43">
        <f>SUMIFS('Energy balance options'!$F$7:$F$3000,'Energy balance options'!$B$7:$B$3000,HeatGen!F$2,'Energy balance options'!$A$7:$A$3000,HeatGen!$A43)</f>
        <v>0</v>
      </c>
      <c r="G43">
        <f>SUMIFS('Energy balance options'!$F$7:$F$3000,'Energy balance options'!$B$7:$B$3000,HeatGen!G$2,'Energy balance options'!$A$7:$A$3000,HeatGen!$A43)</f>
        <v>0</v>
      </c>
      <c r="H43">
        <f>SUMIFS('Energy balance options'!$G$7:$G$3000,'Energy balance options'!$B$7:$B$3000,HeatGen!H$2,'Energy balance options'!$A$7:$A$3000,HeatGen!$A43)</f>
        <v>5.5427241110000001</v>
      </c>
      <c r="I43">
        <f>SUMIFS('Energy balance options'!$G$7:$G$3000,'Energy balance options'!$B$7:$B$3000,HeatGen!I$2,'Energy balance options'!$A$7:$A$3000,HeatGen!$A43)</f>
        <v>0</v>
      </c>
      <c r="J43">
        <f>SUMIFS('Energy balance options'!$G$7:$G$3000,'Energy balance options'!$B$7:$B$3000,HeatGen!J$2,'Energy balance options'!$A$7:$A$3000,HeatGen!$A43)</f>
        <v>0</v>
      </c>
      <c r="K43">
        <f>SUMIFS('Energy balance options'!$G$7:$G$3000,'Energy balance options'!$B$7:$B$3000,HeatGen!K$2,'Energy balance options'!$A$7:$A$3000,HeatGen!$A43)</f>
        <v>0</v>
      </c>
      <c r="L43">
        <f>SUMIFS('Energy balance options'!$G$7:$G$3000,'Energy balance options'!$B$7:$B$3000,HeatGen!L$2,'Energy balance options'!$A$7:$A$3000,HeatGen!$A43)</f>
        <v>0</v>
      </c>
      <c r="M43">
        <f>SUMIFS('Energy balance options'!$G$7:$G$3000,'Energy balance options'!$B$7:$B$3000,HeatGen!M$2,'Energy balance options'!$A$7:$A$3000,HeatGen!$A43)</f>
        <v>0</v>
      </c>
      <c r="N43">
        <f>SUMIFS('Energy balance options'!$G$7:$G$3000,'Energy balance options'!$B$7:$B$3000,HeatGen!N$2,'Energy balance options'!$A$7:$A$3000,HeatGen!$A43)</f>
        <v>0</v>
      </c>
      <c r="O43">
        <f>SUMIFS('Energy balance options'!$G$7:$G$3000,'Energy balance options'!$B$7:$B$3000,HeatGen!O$2,'Energy balance options'!$A$7:$A$3000,HeatGen!$A43)</f>
        <v>0</v>
      </c>
      <c r="P43">
        <f>SUMIFS('Energy balance options'!$G$7:$G$3000,'Energy balance options'!$B$7:$B$3000,HeatGen!P$2,'Energy balance options'!$A$7:$A$3000,HeatGen!$A43)</f>
        <v>0</v>
      </c>
      <c r="Q43">
        <f>SUMIFS('Energy balance options'!$G$7:$G$3000,'Energy balance options'!$B$7:$B$3000,HeatGen!Q$2,'Energy balance options'!$A$7:$A$3000,HeatGen!$A43)</f>
        <v>0</v>
      </c>
      <c r="R43">
        <f>SUMIFS('Energy balance options'!$G$7:$G$3000,'Energy balance options'!$B$7:$B$3000,HeatGen!R$2,'Energy balance options'!$A$7:$A$3000,HeatGen!$A43)</f>
        <v>0</v>
      </c>
      <c r="S43">
        <f>SUMIFS('Energy balance options'!$G$7:$G$3000,'Energy balance options'!$B$7:$B$3000,HeatGen!S$2,'Energy balance options'!$A$7:$A$3000,HeatGen!$A43)</f>
        <v>0</v>
      </c>
      <c r="T43">
        <f>SUMIFS('Energy balance options'!$G$7:$G$3000,'Energy balance options'!$B$7:$B$3000,HeatGen!T$2,'Energy balance options'!$A$7:$A$3000,HeatGen!$A43)</f>
        <v>0</v>
      </c>
      <c r="U43">
        <f>SUMIFS('Energy balance options'!$G$7:$G$3000,'Energy balance options'!$B$7:$B$3000,HeatGen!U$2,'Energy balance options'!$A$7:$A$3000,HeatGen!$A43)</f>
        <v>0</v>
      </c>
      <c r="V43">
        <f>SUMIFS('Energy balance options'!$G$7:$G$3000,'Energy balance options'!$B$7:$B$3000,HeatGen!V$2,'Energy balance options'!$A$7:$A$3000,HeatGen!$A43)</f>
        <v>0</v>
      </c>
      <c r="W43">
        <f>SUMIFS('Energy balance options'!$G$7:$G$3000,'Energy balance options'!$B$7:$B$3000,HeatGen!W$2,'Energy balance options'!$A$7:$A$3000,HeatGen!$A43)</f>
        <v>0</v>
      </c>
      <c r="X43">
        <f>SUMIFS('Energy balance options'!$G$7:$G$3000,'Energy balance options'!$B$7:$B$3000,HeatGen!X$2,'Energy balance options'!$A$7:$A$3000,HeatGen!$A43)</f>
        <v>0</v>
      </c>
      <c r="Y43">
        <f t="shared" si="0"/>
        <v>0</v>
      </c>
      <c r="Z43">
        <f t="shared" si="1"/>
        <v>0</v>
      </c>
      <c r="AA43">
        <f t="shared" si="2"/>
        <v>0</v>
      </c>
      <c r="AB43">
        <f t="shared" si="3"/>
        <v>0</v>
      </c>
      <c r="AC43">
        <f t="shared" si="4"/>
        <v>0</v>
      </c>
      <c r="AD43">
        <f t="shared" si="5"/>
        <v>0</v>
      </c>
      <c r="AE43">
        <f t="shared" si="6"/>
        <v>0</v>
      </c>
      <c r="AF43">
        <f t="shared" si="7"/>
        <v>0</v>
      </c>
      <c r="AG43">
        <f t="shared" si="8"/>
        <v>0</v>
      </c>
      <c r="AH43">
        <f t="shared" si="9"/>
        <v>0</v>
      </c>
      <c r="AI43">
        <f t="shared" si="10"/>
        <v>0</v>
      </c>
      <c r="AJ43">
        <f t="shared" si="11"/>
        <v>0</v>
      </c>
      <c r="AK43">
        <f t="shared" si="12"/>
        <v>0</v>
      </c>
      <c r="AL43">
        <f t="shared" si="13"/>
        <v>0</v>
      </c>
      <c r="AM43">
        <f t="shared" si="14"/>
        <v>0</v>
      </c>
      <c r="AN43">
        <f t="shared" si="15"/>
        <v>0</v>
      </c>
      <c r="AO43">
        <f t="shared" si="16"/>
        <v>0</v>
      </c>
    </row>
    <row r="44" spans="1:41" x14ac:dyDescent="0.2">
      <c r="A44" s="9" t="str">
        <f>'Cost per option'!A52</f>
        <v>1133 Groen aardgas Huishoudens</v>
      </c>
      <c r="B44" t="str">
        <f>_xlfn.IFNA(VLOOKUP(A44,'Energy balance options'!A$7:C$3000,3,FALSE),"")</f>
        <v>Huishoudens</v>
      </c>
      <c r="C44">
        <f>SUMIFS('Energy balance options'!$F$7:$F$3000,'Energy balance options'!$B$7:$B$3000,HeatGen!C$2,'Energy balance options'!$A$7:$A$3000,HeatGen!$A44)</f>
        <v>0</v>
      </c>
      <c r="D44">
        <f>SUMIFS('Energy balance options'!$F$7:$F$3000,'Energy balance options'!$B$7:$B$3000,HeatGen!D$2,'Energy balance options'!$A$7:$A$3000,HeatGen!$A44)</f>
        <v>0</v>
      </c>
      <c r="E44">
        <f>SUMIFS('Energy balance options'!$F$7:$F$3000,'Energy balance options'!$B$7:$B$3000,HeatGen!E$2,'Energy balance options'!$A$7:$A$3000,HeatGen!$A44)</f>
        <v>0</v>
      </c>
      <c r="F44">
        <f>SUMIFS('Energy balance options'!$F$7:$F$3000,'Energy balance options'!$B$7:$B$3000,HeatGen!F$2,'Energy balance options'!$A$7:$A$3000,HeatGen!$A44)</f>
        <v>0</v>
      </c>
      <c r="G44">
        <f>SUMIFS('Energy balance options'!$F$7:$F$3000,'Energy balance options'!$B$7:$B$3000,HeatGen!G$2,'Energy balance options'!$A$7:$A$3000,HeatGen!$A44)</f>
        <v>0</v>
      </c>
      <c r="H44">
        <f>SUMIFS('Energy balance options'!$G$7:$G$3000,'Energy balance options'!$B$7:$B$3000,HeatGen!H$2,'Energy balance options'!$A$7:$A$3000,HeatGen!$A44)</f>
        <v>0</v>
      </c>
      <c r="I44">
        <f>SUMIFS('Energy balance options'!$G$7:$G$3000,'Energy balance options'!$B$7:$B$3000,HeatGen!I$2,'Energy balance options'!$A$7:$A$3000,HeatGen!$A44)</f>
        <v>0</v>
      </c>
      <c r="J44">
        <f>SUMIFS('Energy balance options'!$G$7:$G$3000,'Energy balance options'!$B$7:$B$3000,HeatGen!J$2,'Energy balance options'!$A$7:$A$3000,HeatGen!$A44)</f>
        <v>0</v>
      </c>
      <c r="K44">
        <f>SUMIFS('Energy balance options'!$G$7:$G$3000,'Energy balance options'!$B$7:$B$3000,HeatGen!K$2,'Energy balance options'!$A$7:$A$3000,HeatGen!$A44)</f>
        <v>0</v>
      </c>
      <c r="L44">
        <f>SUMIFS('Energy balance options'!$G$7:$G$3000,'Energy balance options'!$B$7:$B$3000,HeatGen!L$2,'Energy balance options'!$A$7:$A$3000,HeatGen!$A44)</f>
        <v>0</v>
      </c>
      <c r="M44">
        <f>SUMIFS('Energy balance options'!$G$7:$G$3000,'Energy balance options'!$B$7:$B$3000,HeatGen!M$2,'Energy balance options'!$A$7:$A$3000,HeatGen!$A44)</f>
        <v>0</v>
      </c>
      <c r="N44">
        <f>SUMIFS('Energy balance options'!$G$7:$G$3000,'Energy balance options'!$B$7:$B$3000,HeatGen!N$2,'Energy balance options'!$A$7:$A$3000,HeatGen!$A44)</f>
        <v>0</v>
      </c>
      <c r="O44">
        <f>SUMIFS('Energy balance options'!$G$7:$G$3000,'Energy balance options'!$B$7:$B$3000,HeatGen!O$2,'Energy balance options'!$A$7:$A$3000,HeatGen!$A44)</f>
        <v>0</v>
      </c>
      <c r="P44">
        <f>SUMIFS('Energy balance options'!$G$7:$G$3000,'Energy balance options'!$B$7:$B$3000,HeatGen!P$2,'Energy balance options'!$A$7:$A$3000,HeatGen!$A44)</f>
        <v>0</v>
      </c>
      <c r="Q44">
        <f>SUMIFS('Energy balance options'!$G$7:$G$3000,'Energy balance options'!$B$7:$B$3000,HeatGen!Q$2,'Energy balance options'!$A$7:$A$3000,HeatGen!$A44)</f>
        <v>0</v>
      </c>
      <c r="R44">
        <f>SUMIFS('Energy balance options'!$G$7:$G$3000,'Energy balance options'!$B$7:$B$3000,HeatGen!R$2,'Energy balance options'!$A$7:$A$3000,HeatGen!$A44)</f>
        <v>0</v>
      </c>
      <c r="S44">
        <f>SUMIFS('Energy balance options'!$G$7:$G$3000,'Energy balance options'!$B$7:$B$3000,HeatGen!S$2,'Energy balance options'!$A$7:$A$3000,HeatGen!$A44)</f>
        <v>0</v>
      </c>
      <c r="T44">
        <f>SUMIFS('Energy balance options'!$G$7:$G$3000,'Energy balance options'!$B$7:$B$3000,HeatGen!T$2,'Energy balance options'!$A$7:$A$3000,HeatGen!$A44)</f>
        <v>7.0579573000000004E-5</v>
      </c>
      <c r="U44">
        <f>SUMIFS('Energy balance options'!$G$7:$G$3000,'Energy balance options'!$B$7:$B$3000,HeatGen!U$2,'Energy balance options'!$A$7:$A$3000,HeatGen!$A44)</f>
        <v>0</v>
      </c>
      <c r="V44">
        <f>SUMIFS('Energy balance options'!$G$7:$G$3000,'Energy balance options'!$B$7:$B$3000,HeatGen!V$2,'Energy balance options'!$A$7:$A$3000,HeatGen!$A44)</f>
        <v>0</v>
      </c>
      <c r="W44">
        <f>SUMIFS('Energy balance options'!$G$7:$G$3000,'Energy balance options'!$B$7:$B$3000,HeatGen!W$2,'Energy balance options'!$A$7:$A$3000,HeatGen!$A44)</f>
        <v>0</v>
      </c>
      <c r="X44">
        <f>SUMIFS('Energy balance options'!$G$7:$G$3000,'Energy balance options'!$B$7:$B$3000,HeatGen!X$2,'Energy balance options'!$A$7:$A$3000,HeatGen!$A44)</f>
        <v>0</v>
      </c>
      <c r="Y44">
        <f t="shared" si="0"/>
        <v>0</v>
      </c>
      <c r="Z44">
        <f t="shared" si="1"/>
        <v>0</v>
      </c>
      <c r="AA44">
        <f t="shared" si="2"/>
        <v>0</v>
      </c>
      <c r="AB44">
        <f t="shared" si="3"/>
        <v>0</v>
      </c>
      <c r="AC44">
        <f t="shared" si="4"/>
        <v>0</v>
      </c>
      <c r="AD44">
        <f t="shared" si="5"/>
        <v>0</v>
      </c>
      <c r="AE44">
        <f t="shared" si="6"/>
        <v>0</v>
      </c>
      <c r="AF44">
        <f t="shared" si="7"/>
        <v>0</v>
      </c>
      <c r="AG44">
        <f t="shared" si="8"/>
        <v>0</v>
      </c>
      <c r="AH44">
        <f t="shared" si="9"/>
        <v>0</v>
      </c>
      <c r="AI44">
        <f t="shared" si="10"/>
        <v>0</v>
      </c>
      <c r="AJ44">
        <f t="shared" si="11"/>
        <v>0</v>
      </c>
      <c r="AK44">
        <f t="shared" si="12"/>
        <v>0</v>
      </c>
      <c r="AL44">
        <f t="shared" si="13"/>
        <v>0</v>
      </c>
      <c r="AM44">
        <f t="shared" si="14"/>
        <v>0</v>
      </c>
      <c r="AN44">
        <f t="shared" si="15"/>
        <v>0</v>
      </c>
      <c r="AO44">
        <f t="shared" si="16"/>
        <v>0</v>
      </c>
    </row>
    <row r="45" spans="1:41" x14ac:dyDescent="0.2">
      <c r="A45" s="9" t="str">
        <f>'Cost per option'!A53</f>
        <v>1135 Groen aardgas HDO</v>
      </c>
      <c r="B45" t="str">
        <f>_xlfn.IFNA(VLOOKUP(A45,'Energy balance options'!A$7:C$3000,3,FALSE),"")</f>
        <v>HDO</v>
      </c>
      <c r="C45">
        <f>SUMIFS('Energy balance options'!$F$7:$F$3000,'Energy balance options'!$B$7:$B$3000,HeatGen!C$2,'Energy balance options'!$A$7:$A$3000,HeatGen!$A45)</f>
        <v>0</v>
      </c>
      <c r="D45">
        <f>SUMIFS('Energy balance options'!$F$7:$F$3000,'Energy balance options'!$B$7:$B$3000,HeatGen!D$2,'Energy balance options'!$A$7:$A$3000,HeatGen!$A45)</f>
        <v>0</v>
      </c>
      <c r="E45">
        <f>SUMIFS('Energy balance options'!$F$7:$F$3000,'Energy balance options'!$B$7:$B$3000,HeatGen!E$2,'Energy balance options'!$A$7:$A$3000,HeatGen!$A45)</f>
        <v>0</v>
      </c>
      <c r="F45">
        <f>SUMIFS('Energy balance options'!$F$7:$F$3000,'Energy balance options'!$B$7:$B$3000,HeatGen!F$2,'Energy balance options'!$A$7:$A$3000,HeatGen!$A45)</f>
        <v>0</v>
      </c>
      <c r="G45">
        <f>SUMIFS('Energy balance options'!$F$7:$F$3000,'Energy balance options'!$B$7:$B$3000,HeatGen!G$2,'Energy balance options'!$A$7:$A$3000,HeatGen!$A45)</f>
        <v>0</v>
      </c>
      <c r="H45">
        <f>SUMIFS('Energy balance options'!$G$7:$G$3000,'Energy balance options'!$B$7:$B$3000,HeatGen!H$2,'Energy balance options'!$A$7:$A$3000,HeatGen!$A45)</f>
        <v>0</v>
      </c>
      <c r="I45">
        <f>SUMIFS('Energy balance options'!$G$7:$G$3000,'Energy balance options'!$B$7:$B$3000,HeatGen!I$2,'Energy balance options'!$A$7:$A$3000,HeatGen!$A45)</f>
        <v>0</v>
      </c>
      <c r="J45">
        <f>SUMIFS('Energy balance options'!$G$7:$G$3000,'Energy balance options'!$B$7:$B$3000,HeatGen!J$2,'Energy balance options'!$A$7:$A$3000,HeatGen!$A45)</f>
        <v>0</v>
      </c>
      <c r="K45">
        <f>SUMIFS('Energy balance options'!$G$7:$G$3000,'Energy balance options'!$B$7:$B$3000,HeatGen!K$2,'Energy balance options'!$A$7:$A$3000,HeatGen!$A45)</f>
        <v>0</v>
      </c>
      <c r="L45">
        <f>SUMIFS('Energy balance options'!$G$7:$G$3000,'Energy balance options'!$B$7:$B$3000,HeatGen!L$2,'Energy balance options'!$A$7:$A$3000,HeatGen!$A45)</f>
        <v>0</v>
      </c>
      <c r="M45">
        <f>SUMIFS('Energy balance options'!$G$7:$G$3000,'Energy balance options'!$B$7:$B$3000,HeatGen!M$2,'Energy balance options'!$A$7:$A$3000,HeatGen!$A45)</f>
        <v>0</v>
      </c>
      <c r="N45">
        <f>SUMIFS('Energy balance options'!$G$7:$G$3000,'Energy balance options'!$B$7:$B$3000,HeatGen!N$2,'Energy balance options'!$A$7:$A$3000,HeatGen!$A45)</f>
        <v>0</v>
      </c>
      <c r="O45">
        <f>SUMIFS('Energy balance options'!$G$7:$G$3000,'Energy balance options'!$B$7:$B$3000,HeatGen!O$2,'Energy balance options'!$A$7:$A$3000,HeatGen!$A45)</f>
        <v>0</v>
      </c>
      <c r="P45">
        <f>SUMIFS('Energy balance options'!$G$7:$G$3000,'Energy balance options'!$B$7:$B$3000,HeatGen!P$2,'Energy balance options'!$A$7:$A$3000,HeatGen!$A45)</f>
        <v>0</v>
      </c>
      <c r="Q45">
        <f>SUMIFS('Energy balance options'!$G$7:$G$3000,'Energy balance options'!$B$7:$B$3000,HeatGen!Q$2,'Energy balance options'!$A$7:$A$3000,HeatGen!$A45)</f>
        <v>0</v>
      </c>
      <c r="R45">
        <f>SUMIFS('Energy balance options'!$G$7:$G$3000,'Energy balance options'!$B$7:$B$3000,HeatGen!R$2,'Energy balance options'!$A$7:$A$3000,HeatGen!$A45)</f>
        <v>0</v>
      </c>
      <c r="S45">
        <f>SUMIFS('Energy balance options'!$G$7:$G$3000,'Energy balance options'!$B$7:$B$3000,HeatGen!S$2,'Energy balance options'!$A$7:$A$3000,HeatGen!$A45)</f>
        <v>0</v>
      </c>
      <c r="T45">
        <f>SUMIFS('Energy balance options'!$G$7:$G$3000,'Energy balance options'!$B$7:$B$3000,HeatGen!T$2,'Energy balance options'!$A$7:$A$3000,HeatGen!$A45)</f>
        <v>2.7043929340000002E-4</v>
      </c>
      <c r="U45">
        <f>SUMIFS('Energy balance options'!$G$7:$G$3000,'Energy balance options'!$B$7:$B$3000,HeatGen!U$2,'Energy balance options'!$A$7:$A$3000,HeatGen!$A45)</f>
        <v>0</v>
      </c>
      <c r="V45">
        <f>SUMIFS('Energy balance options'!$G$7:$G$3000,'Energy balance options'!$B$7:$B$3000,HeatGen!V$2,'Energy balance options'!$A$7:$A$3000,HeatGen!$A45)</f>
        <v>0</v>
      </c>
      <c r="W45">
        <f>SUMIFS('Energy balance options'!$G$7:$G$3000,'Energy balance options'!$B$7:$B$3000,HeatGen!W$2,'Energy balance options'!$A$7:$A$3000,HeatGen!$A45)</f>
        <v>0</v>
      </c>
      <c r="X45">
        <f>SUMIFS('Energy balance options'!$G$7:$G$3000,'Energy balance options'!$B$7:$B$3000,HeatGen!X$2,'Energy balance options'!$A$7:$A$3000,HeatGen!$A45)</f>
        <v>0</v>
      </c>
      <c r="Y45">
        <f t="shared" si="0"/>
        <v>0</v>
      </c>
      <c r="Z45">
        <f t="shared" si="1"/>
        <v>0</v>
      </c>
      <c r="AA45">
        <f t="shared" si="2"/>
        <v>0</v>
      </c>
      <c r="AB45">
        <f t="shared" si="3"/>
        <v>0</v>
      </c>
      <c r="AC45">
        <f t="shared" si="4"/>
        <v>0</v>
      </c>
      <c r="AD45">
        <f t="shared" si="5"/>
        <v>0</v>
      </c>
      <c r="AE45">
        <f t="shared" si="6"/>
        <v>0</v>
      </c>
      <c r="AF45">
        <f t="shared" si="7"/>
        <v>0</v>
      </c>
      <c r="AG45">
        <f t="shared" si="8"/>
        <v>0</v>
      </c>
      <c r="AH45">
        <f t="shared" si="9"/>
        <v>0</v>
      </c>
      <c r="AI45">
        <f t="shared" si="10"/>
        <v>0</v>
      </c>
      <c r="AJ45">
        <f t="shared" si="11"/>
        <v>0</v>
      </c>
      <c r="AK45">
        <f t="shared" si="12"/>
        <v>0</v>
      </c>
      <c r="AL45">
        <f t="shared" si="13"/>
        <v>0</v>
      </c>
      <c r="AM45">
        <f t="shared" si="14"/>
        <v>0</v>
      </c>
      <c r="AN45">
        <f t="shared" si="15"/>
        <v>0</v>
      </c>
      <c r="AO45">
        <f t="shared" si="16"/>
        <v>0</v>
      </c>
    </row>
    <row r="46" spans="1:41" x14ac:dyDescent="0.2">
      <c r="A46" s="9" t="str">
        <f>'Cost per option'!A54</f>
        <v>1156 REF Final Electricity Demand  - Industry</v>
      </c>
      <c r="B46" t="str">
        <f>_xlfn.IFNA(VLOOKUP(A46,'Energy balance options'!A$7:C$3000,3,FALSE),"")</f>
        <v>Industrie</v>
      </c>
      <c r="C46">
        <f>SUMIFS('Energy balance options'!$F$7:$F$3000,'Energy balance options'!$B$7:$B$3000,HeatGen!C$2,'Energy balance options'!$A$7:$A$3000,HeatGen!$A46)</f>
        <v>0</v>
      </c>
      <c r="D46">
        <f>SUMIFS('Energy balance options'!$F$7:$F$3000,'Energy balance options'!$B$7:$B$3000,HeatGen!D$2,'Energy balance options'!$A$7:$A$3000,HeatGen!$A46)</f>
        <v>0</v>
      </c>
      <c r="E46">
        <f>SUMIFS('Energy balance options'!$F$7:$F$3000,'Energy balance options'!$B$7:$B$3000,HeatGen!E$2,'Energy balance options'!$A$7:$A$3000,HeatGen!$A46)</f>
        <v>0</v>
      </c>
      <c r="F46">
        <f>SUMIFS('Energy balance options'!$F$7:$F$3000,'Energy balance options'!$B$7:$B$3000,HeatGen!F$2,'Energy balance options'!$A$7:$A$3000,HeatGen!$A46)</f>
        <v>0</v>
      </c>
      <c r="G46">
        <f>SUMIFS('Energy balance options'!$F$7:$F$3000,'Energy balance options'!$B$7:$B$3000,HeatGen!G$2,'Energy balance options'!$A$7:$A$3000,HeatGen!$A46)</f>
        <v>0</v>
      </c>
      <c r="H46">
        <f>SUMIFS('Energy balance options'!$G$7:$G$3000,'Energy balance options'!$B$7:$B$3000,HeatGen!H$2,'Energy balance options'!$A$7:$A$3000,HeatGen!$A46)</f>
        <v>0</v>
      </c>
      <c r="I46">
        <f>SUMIFS('Energy balance options'!$G$7:$G$3000,'Energy balance options'!$B$7:$B$3000,HeatGen!I$2,'Energy balance options'!$A$7:$A$3000,HeatGen!$A46)</f>
        <v>0</v>
      </c>
      <c r="J46">
        <f>SUMIFS('Energy balance options'!$G$7:$G$3000,'Energy balance options'!$B$7:$B$3000,HeatGen!J$2,'Energy balance options'!$A$7:$A$3000,HeatGen!$A46)</f>
        <v>43.151980170000002</v>
      </c>
      <c r="K46">
        <f>SUMIFS('Energy balance options'!$G$7:$G$3000,'Energy balance options'!$B$7:$B$3000,HeatGen!K$2,'Energy balance options'!$A$7:$A$3000,HeatGen!$A46)</f>
        <v>0</v>
      </c>
      <c r="L46">
        <f>SUMIFS('Energy balance options'!$G$7:$G$3000,'Energy balance options'!$B$7:$B$3000,HeatGen!L$2,'Energy balance options'!$A$7:$A$3000,HeatGen!$A46)</f>
        <v>0</v>
      </c>
      <c r="M46">
        <f>SUMIFS('Energy balance options'!$G$7:$G$3000,'Energy balance options'!$B$7:$B$3000,HeatGen!M$2,'Energy balance options'!$A$7:$A$3000,HeatGen!$A46)</f>
        <v>0</v>
      </c>
      <c r="N46">
        <f>SUMIFS('Energy balance options'!$G$7:$G$3000,'Energy balance options'!$B$7:$B$3000,HeatGen!N$2,'Energy balance options'!$A$7:$A$3000,HeatGen!$A46)</f>
        <v>0</v>
      </c>
      <c r="O46">
        <f>SUMIFS('Energy balance options'!$G$7:$G$3000,'Energy balance options'!$B$7:$B$3000,HeatGen!O$2,'Energy balance options'!$A$7:$A$3000,HeatGen!$A46)</f>
        <v>0</v>
      </c>
      <c r="P46">
        <f>SUMIFS('Energy balance options'!$G$7:$G$3000,'Energy balance options'!$B$7:$B$3000,HeatGen!P$2,'Energy balance options'!$A$7:$A$3000,HeatGen!$A46)</f>
        <v>0</v>
      </c>
      <c r="Q46">
        <f>SUMIFS('Energy balance options'!$G$7:$G$3000,'Energy balance options'!$B$7:$B$3000,HeatGen!Q$2,'Energy balance options'!$A$7:$A$3000,HeatGen!$A46)</f>
        <v>0</v>
      </c>
      <c r="R46">
        <f>SUMIFS('Energy balance options'!$G$7:$G$3000,'Energy balance options'!$B$7:$B$3000,HeatGen!R$2,'Energy balance options'!$A$7:$A$3000,HeatGen!$A46)</f>
        <v>0</v>
      </c>
      <c r="S46">
        <f>SUMIFS('Energy balance options'!$G$7:$G$3000,'Energy balance options'!$B$7:$B$3000,HeatGen!S$2,'Energy balance options'!$A$7:$A$3000,HeatGen!$A46)</f>
        <v>0</v>
      </c>
      <c r="T46">
        <f>SUMIFS('Energy balance options'!$G$7:$G$3000,'Energy balance options'!$B$7:$B$3000,HeatGen!T$2,'Energy balance options'!$A$7:$A$3000,HeatGen!$A46)</f>
        <v>0</v>
      </c>
      <c r="U46">
        <f>SUMIFS('Energy balance options'!$G$7:$G$3000,'Energy balance options'!$B$7:$B$3000,HeatGen!U$2,'Energy balance options'!$A$7:$A$3000,HeatGen!$A46)</f>
        <v>0</v>
      </c>
      <c r="V46">
        <f>SUMIFS('Energy balance options'!$G$7:$G$3000,'Energy balance options'!$B$7:$B$3000,HeatGen!V$2,'Energy balance options'!$A$7:$A$3000,HeatGen!$A46)</f>
        <v>0</v>
      </c>
      <c r="W46">
        <f>SUMIFS('Energy balance options'!$G$7:$G$3000,'Energy balance options'!$B$7:$B$3000,HeatGen!W$2,'Energy balance options'!$A$7:$A$3000,HeatGen!$A46)</f>
        <v>0</v>
      </c>
      <c r="X46">
        <f>SUMIFS('Energy balance options'!$G$7:$G$3000,'Energy balance options'!$B$7:$B$3000,HeatGen!X$2,'Energy balance options'!$A$7:$A$3000,HeatGen!$A46)</f>
        <v>0</v>
      </c>
      <c r="Y46">
        <f t="shared" si="0"/>
        <v>0</v>
      </c>
      <c r="Z46">
        <f t="shared" si="1"/>
        <v>0</v>
      </c>
      <c r="AA46">
        <f t="shared" si="2"/>
        <v>0</v>
      </c>
      <c r="AB46">
        <f t="shared" si="3"/>
        <v>0</v>
      </c>
      <c r="AC46">
        <f t="shared" si="4"/>
        <v>0</v>
      </c>
      <c r="AD46">
        <f t="shared" si="5"/>
        <v>0</v>
      </c>
      <c r="AE46">
        <f t="shared" si="6"/>
        <v>0</v>
      </c>
      <c r="AF46">
        <f t="shared" si="7"/>
        <v>0</v>
      </c>
      <c r="AG46">
        <f t="shared" si="8"/>
        <v>0</v>
      </c>
      <c r="AH46">
        <f t="shared" si="9"/>
        <v>0</v>
      </c>
      <c r="AI46">
        <f t="shared" si="10"/>
        <v>0</v>
      </c>
      <c r="AJ46">
        <f t="shared" si="11"/>
        <v>0</v>
      </c>
      <c r="AK46">
        <f t="shared" si="12"/>
        <v>0</v>
      </c>
      <c r="AL46">
        <f t="shared" si="13"/>
        <v>0</v>
      </c>
      <c r="AM46">
        <f t="shared" si="14"/>
        <v>0</v>
      </c>
      <c r="AN46">
        <f t="shared" si="15"/>
        <v>0</v>
      </c>
      <c r="AO46">
        <f t="shared" si="16"/>
        <v>0</v>
      </c>
    </row>
    <row r="47" spans="1:41" x14ac:dyDescent="0.2">
      <c r="A47" s="9" t="str">
        <f>'Cost per option'!A55</f>
        <v>1157 REF Final  Heat Demand - Industry</v>
      </c>
      <c r="B47" t="str">
        <f>_xlfn.IFNA(VLOOKUP(A47,'Energy balance options'!A$7:C$3000,3,FALSE),"")</f>
        <v>Industrie</v>
      </c>
      <c r="C47">
        <f>SUMIFS('Energy balance options'!$F$7:$F$3000,'Energy balance options'!$B$7:$B$3000,HeatGen!C$2,'Energy balance options'!$A$7:$A$3000,HeatGen!$A47)</f>
        <v>0</v>
      </c>
      <c r="D47">
        <f>SUMIFS('Energy balance options'!$F$7:$F$3000,'Energy balance options'!$B$7:$B$3000,HeatGen!D$2,'Energy balance options'!$A$7:$A$3000,HeatGen!$A47)</f>
        <v>0</v>
      </c>
      <c r="E47">
        <f>SUMIFS('Energy balance options'!$F$7:$F$3000,'Energy balance options'!$B$7:$B$3000,HeatGen!E$2,'Energy balance options'!$A$7:$A$3000,HeatGen!$A47)</f>
        <v>0</v>
      </c>
      <c r="F47">
        <f>SUMIFS('Energy balance options'!$F$7:$F$3000,'Energy balance options'!$B$7:$B$3000,HeatGen!F$2,'Energy balance options'!$A$7:$A$3000,HeatGen!$A47)</f>
        <v>0</v>
      </c>
      <c r="G47">
        <f>SUMIFS('Energy balance options'!$F$7:$F$3000,'Energy balance options'!$B$7:$B$3000,HeatGen!G$2,'Energy balance options'!$A$7:$A$3000,HeatGen!$A47)</f>
        <v>0</v>
      </c>
      <c r="H47">
        <f>SUMIFS('Energy balance options'!$G$7:$G$3000,'Energy balance options'!$B$7:$B$3000,HeatGen!H$2,'Energy balance options'!$A$7:$A$3000,HeatGen!$A47)</f>
        <v>0</v>
      </c>
      <c r="I47">
        <f>SUMIFS('Energy balance options'!$G$7:$G$3000,'Energy balance options'!$B$7:$B$3000,HeatGen!I$2,'Energy balance options'!$A$7:$A$3000,HeatGen!$A47)</f>
        <v>0</v>
      </c>
      <c r="J47">
        <f>SUMIFS('Energy balance options'!$G$7:$G$3000,'Energy balance options'!$B$7:$B$3000,HeatGen!J$2,'Energy balance options'!$A$7:$A$3000,HeatGen!$A47)</f>
        <v>0</v>
      </c>
      <c r="K47">
        <f>SUMIFS('Energy balance options'!$G$7:$G$3000,'Energy balance options'!$B$7:$B$3000,HeatGen!K$2,'Energy balance options'!$A$7:$A$3000,HeatGen!$A47)</f>
        <v>0</v>
      </c>
      <c r="L47">
        <f>SUMIFS('Energy balance options'!$G$7:$G$3000,'Energy balance options'!$B$7:$B$3000,HeatGen!L$2,'Energy balance options'!$A$7:$A$3000,HeatGen!$A47)</f>
        <v>22.442578780000002</v>
      </c>
      <c r="M47">
        <f>SUMIFS('Energy balance options'!$G$7:$G$3000,'Energy balance options'!$B$7:$B$3000,HeatGen!M$2,'Energy balance options'!$A$7:$A$3000,HeatGen!$A47)</f>
        <v>0</v>
      </c>
      <c r="N47">
        <f>SUMIFS('Energy balance options'!$G$7:$G$3000,'Energy balance options'!$B$7:$B$3000,HeatGen!N$2,'Energy balance options'!$A$7:$A$3000,HeatGen!$A47)</f>
        <v>0</v>
      </c>
      <c r="O47">
        <f>SUMIFS('Energy balance options'!$G$7:$G$3000,'Energy balance options'!$B$7:$B$3000,HeatGen!O$2,'Energy balance options'!$A$7:$A$3000,HeatGen!$A47)</f>
        <v>0</v>
      </c>
      <c r="P47">
        <f>SUMIFS('Energy balance options'!$G$7:$G$3000,'Energy balance options'!$B$7:$B$3000,HeatGen!P$2,'Energy balance options'!$A$7:$A$3000,HeatGen!$A47)</f>
        <v>0</v>
      </c>
      <c r="Q47">
        <f>SUMIFS('Energy balance options'!$G$7:$G$3000,'Energy balance options'!$B$7:$B$3000,HeatGen!Q$2,'Energy balance options'!$A$7:$A$3000,HeatGen!$A47)</f>
        <v>0</v>
      </c>
      <c r="R47">
        <f>SUMIFS('Energy balance options'!$G$7:$G$3000,'Energy balance options'!$B$7:$B$3000,HeatGen!R$2,'Energy balance options'!$A$7:$A$3000,HeatGen!$A47)</f>
        <v>0</v>
      </c>
      <c r="S47">
        <f>SUMIFS('Energy balance options'!$G$7:$G$3000,'Energy balance options'!$B$7:$B$3000,HeatGen!S$2,'Energy balance options'!$A$7:$A$3000,HeatGen!$A47)</f>
        <v>0</v>
      </c>
      <c r="T47">
        <f>SUMIFS('Energy balance options'!$G$7:$G$3000,'Energy balance options'!$B$7:$B$3000,HeatGen!T$2,'Energy balance options'!$A$7:$A$3000,HeatGen!$A47)</f>
        <v>0</v>
      </c>
      <c r="U47">
        <f>SUMIFS('Energy balance options'!$G$7:$G$3000,'Energy balance options'!$B$7:$B$3000,HeatGen!U$2,'Energy balance options'!$A$7:$A$3000,HeatGen!$A47)</f>
        <v>0</v>
      </c>
      <c r="V47">
        <f>SUMIFS('Energy balance options'!$G$7:$G$3000,'Energy balance options'!$B$7:$B$3000,HeatGen!V$2,'Energy balance options'!$A$7:$A$3000,HeatGen!$A47)</f>
        <v>0</v>
      </c>
      <c r="W47">
        <f>SUMIFS('Energy balance options'!$G$7:$G$3000,'Energy balance options'!$B$7:$B$3000,HeatGen!W$2,'Energy balance options'!$A$7:$A$3000,HeatGen!$A47)</f>
        <v>0</v>
      </c>
      <c r="X47">
        <f>SUMIFS('Energy balance options'!$G$7:$G$3000,'Energy balance options'!$B$7:$B$3000,HeatGen!X$2,'Energy balance options'!$A$7:$A$3000,HeatGen!$A47)</f>
        <v>0</v>
      </c>
      <c r="Y47">
        <f t="shared" si="0"/>
        <v>0</v>
      </c>
      <c r="Z47">
        <f t="shared" si="1"/>
        <v>0</v>
      </c>
      <c r="AA47">
        <f t="shared" si="2"/>
        <v>0</v>
      </c>
      <c r="AB47">
        <f t="shared" si="3"/>
        <v>0</v>
      </c>
      <c r="AC47">
        <f t="shared" si="4"/>
        <v>0</v>
      </c>
      <c r="AD47">
        <f t="shared" si="5"/>
        <v>0</v>
      </c>
      <c r="AE47">
        <f t="shared" si="6"/>
        <v>0</v>
      </c>
      <c r="AF47">
        <f t="shared" si="7"/>
        <v>0</v>
      </c>
      <c r="AG47">
        <f t="shared" si="8"/>
        <v>0</v>
      </c>
      <c r="AH47">
        <f t="shared" si="9"/>
        <v>0</v>
      </c>
      <c r="AI47">
        <f t="shared" si="10"/>
        <v>0</v>
      </c>
      <c r="AJ47">
        <f t="shared" si="11"/>
        <v>0</v>
      </c>
      <c r="AK47">
        <f t="shared" si="12"/>
        <v>0</v>
      </c>
      <c r="AL47">
        <f t="shared" si="13"/>
        <v>0</v>
      </c>
      <c r="AM47">
        <f t="shared" si="14"/>
        <v>0</v>
      </c>
      <c r="AN47">
        <f t="shared" si="15"/>
        <v>0</v>
      </c>
      <c r="AO47">
        <f t="shared" si="16"/>
        <v>0</v>
      </c>
    </row>
    <row r="48" spans="1:41" x14ac:dyDescent="0.2">
      <c r="A48" s="9" t="str">
        <f>'Cost per option'!A56</f>
        <v>1159 REF Ketels rest industrie ebalans</v>
      </c>
      <c r="B48" t="str">
        <f>_xlfn.IFNA(VLOOKUP(A48,'Energy balance options'!A$7:C$3000,3,FALSE),"")</f>
        <v>Industrie</v>
      </c>
      <c r="C48">
        <f>SUMIFS('Energy balance options'!$F$7:$F$3000,'Energy balance options'!$B$7:$B$3000,HeatGen!C$2,'Energy balance options'!$A$7:$A$3000,HeatGen!$A48)</f>
        <v>0</v>
      </c>
      <c r="D48">
        <f>SUMIFS('Energy balance options'!$F$7:$F$3000,'Energy balance options'!$B$7:$B$3000,HeatGen!D$2,'Energy balance options'!$A$7:$A$3000,HeatGen!$A48)</f>
        <v>0</v>
      </c>
      <c r="E48">
        <f>SUMIFS('Energy balance options'!$F$7:$F$3000,'Energy balance options'!$B$7:$B$3000,HeatGen!E$2,'Energy balance options'!$A$7:$A$3000,HeatGen!$A48)</f>
        <v>-1.2125266450000001</v>
      </c>
      <c r="F48">
        <f>SUMIFS('Energy balance options'!$F$7:$F$3000,'Energy balance options'!$B$7:$B$3000,HeatGen!F$2,'Energy balance options'!$A$7:$A$3000,HeatGen!$A48)</f>
        <v>0</v>
      </c>
      <c r="G48">
        <f>SUMIFS('Energy balance options'!$F$7:$F$3000,'Energy balance options'!$B$7:$B$3000,HeatGen!G$2,'Energy balance options'!$A$7:$A$3000,HeatGen!$A48)</f>
        <v>0</v>
      </c>
      <c r="H48">
        <f>SUMIFS('Energy balance options'!$G$7:$G$3000,'Energy balance options'!$B$7:$B$3000,HeatGen!H$2,'Energy balance options'!$A$7:$A$3000,HeatGen!$A48)</f>
        <v>0</v>
      </c>
      <c r="I48">
        <f>SUMIFS('Energy balance options'!$G$7:$G$3000,'Energy balance options'!$B$7:$B$3000,HeatGen!I$2,'Energy balance options'!$A$7:$A$3000,HeatGen!$A48)</f>
        <v>0</v>
      </c>
      <c r="J48">
        <f>SUMIFS('Energy balance options'!$G$7:$G$3000,'Energy balance options'!$B$7:$B$3000,HeatGen!J$2,'Energy balance options'!$A$7:$A$3000,HeatGen!$A48)</f>
        <v>0</v>
      </c>
      <c r="K48">
        <f>SUMIFS('Energy balance options'!$G$7:$G$3000,'Energy balance options'!$B$7:$B$3000,HeatGen!K$2,'Energy balance options'!$A$7:$A$3000,HeatGen!$A48)</f>
        <v>0</v>
      </c>
      <c r="L48">
        <f>SUMIFS('Energy balance options'!$G$7:$G$3000,'Energy balance options'!$B$7:$B$3000,HeatGen!L$2,'Energy balance options'!$A$7:$A$3000,HeatGen!$A48)</f>
        <v>0</v>
      </c>
      <c r="M48">
        <f>SUMIFS('Energy balance options'!$G$7:$G$3000,'Energy balance options'!$B$7:$B$3000,HeatGen!M$2,'Energy balance options'!$A$7:$A$3000,HeatGen!$A48)</f>
        <v>0</v>
      </c>
      <c r="N48">
        <f>SUMIFS('Energy balance options'!$G$7:$G$3000,'Energy balance options'!$B$7:$B$3000,HeatGen!N$2,'Energy balance options'!$A$7:$A$3000,HeatGen!$A48)</f>
        <v>0</v>
      </c>
      <c r="O48">
        <f>SUMIFS('Energy balance options'!$G$7:$G$3000,'Energy balance options'!$B$7:$B$3000,HeatGen!O$2,'Energy balance options'!$A$7:$A$3000,HeatGen!$A48)</f>
        <v>0</v>
      </c>
      <c r="P48">
        <f>SUMIFS('Energy balance options'!$G$7:$G$3000,'Energy balance options'!$B$7:$B$3000,HeatGen!P$2,'Energy balance options'!$A$7:$A$3000,HeatGen!$A48)</f>
        <v>0</v>
      </c>
      <c r="Q48">
        <f>SUMIFS('Energy balance options'!$G$7:$G$3000,'Energy balance options'!$B$7:$B$3000,HeatGen!Q$2,'Energy balance options'!$A$7:$A$3000,HeatGen!$A48)</f>
        <v>0</v>
      </c>
      <c r="R48">
        <f>SUMIFS('Energy balance options'!$G$7:$G$3000,'Energy balance options'!$B$7:$B$3000,HeatGen!R$2,'Energy balance options'!$A$7:$A$3000,HeatGen!$A48)</f>
        <v>0</v>
      </c>
      <c r="S48">
        <f>SUMIFS('Energy balance options'!$G$7:$G$3000,'Energy balance options'!$B$7:$B$3000,HeatGen!S$2,'Energy balance options'!$A$7:$A$3000,HeatGen!$A48)</f>
        <v>0</v>
      </c>
      <c r="T48">
        <f>SUMIFS('Energy balance options'!$G$7:$G$3000,'Energy balance options'!$B$7:$B$3000,HeatGen!T$2,'Energy balance options'!$A$7:$A$3000,HeatGen!$A48)</f>
        <v>0</v>
      </c>
      <c r="U48">
        <f>SUMIFS('Energy balance options'!$G$7:$G$3000,'Energy balance options'!$B$7:$B$3000,HeatGen!U$2,'Energy balance options'!$A$7:$A$3000,HeatGen!$A48)</f>
        <v>0</v>
      </c>
      <c r="V48">
        <f>SUMIFS('Energy balance options'!$G$7:$G$3000,'Energy balance options'!$B$7:$B$3000,HeatGen!V$2,'Energy balance options'!$A$7:$A$3000,HeatGen!$A48)</f>
        <v>0</v>
      </c>
      <c r="W48">
        <f>SUMIFS('Energy balance options'!$G$7:$G$3000,'Energy balance options'!$B$7:$B$3000,HeatGen!W$2,'Energy balance options'!$A$7:$A$3000,HeatGen!$A48)</f>
        <v>0</v>
      </c>
      <c r="X48">
        <f>SUMIFS('Energy balance options'!$G$7:$G$3000,'Energy balance options'!$B$7:$B$3000,HeatGen!X$2,'Energy balance options'!$A$7:$A$3000,HeatGen!$A48)</f>
        <v>0</v>
      </c>
      <c r="Y48">
        <f t="shared" si="0"/>
        <v>0</v>
      </c>
      <c r="Z48">
        <f t="shared" si="1"/>
        <v>0</v>
      </c>
      <c r="AA48">
        <f t="shared" si="2"/>
        <v>0</v>
      </c>
      <c r="AB48">
        <f t="shared" si="3"/>
        <v>0</v>
      </c>
      <c r="AC48">
        <f t="shared" si="4"/>
        <v>0</v>
      </c>
      <c r="AD48">
        <f t="shared" si="5"/>
        <v>0</v>
      </c>
      <c r="AE48">
        <f t="shared" si="6"/>
        <v>0</v>
      </c>
      <c r="AF48">
        <f t="shared" si="7"/>
        <v>0</v>
      </c>
      <c r="AG48">
        <f t="shared" si="8"/>
        <v>0</v>
      </c>
      <c r="AH48">
        <f t="shared" si="9"/>
        <v>0</v>
      </c>
      <c r="AI48">
        <f t="shared" si="10"/>
        <v>0</v>
      </c>
      <c r="AJ48">
        <f t="shared" si="11"/>
        <v>0</v>
      </c>
      <c r="AK48">
        <f t="shared" si="12"/>
        <v>0</v>
      </c>
      <c r="AL48">
        <f t="shared" si="13"/>
        <v>0</v>
      </c>
      <c r="AM48">
        <f t="shared" si="14"/>
        <v>0</v>
      </c>
      <c r="AN48">
        <f t="shared" si="15"/>
        <v>0</v>
      </c>
      <c r="AO48">
        <f t="shared" si="16"/>
        <v>0</v>
      </c>
    </row>
    <row r="49" spans="1:41" x14ac:dyDescent="0.2">
      <c r="A49" s="9" t="str">
        <f>'Cost per option'!A57</f>
        <v>1161 REF NonEn industrie ebalans</v>
      </c>
      <c r="B49" t="str">
        <f>_xlfn.IFNA(VLOOKUP(A49,'Energy balance options'!A$7:C$3000,3,FALSE),"")</f>
        <v>Industrie</v>
      </c>
      <c r="C49">
        <f>SUMIFS('Energy balance options'!$F$7:$F$3000,'Energy balance options'!$B$7:$B$3000,HeatGen!C$2,'Energy balance options'!$A$7:$A$3000,HeatGen!$A49)</f>
        <v>0</v>
      </c>
      <c r="D49">
        <f>SUMIFS('Energy balance options'!$F$7:$F$3000,'Energy balance options'!$B$7:$B$3000,HeatGen!D$2,'Energy balance options'!$A$7:$A$3000,HeatGen!$A49)</f>
        <v>0</v>
      </c>
      <c r="E49">
        <f>SUMIFS('Energy balance options'!$F$7:$F$3000,'Energy balance options'!$B$7:$B$3000,HeatGen!E$2,'Energy balance options'!$A$7:$A$3000,HeatGen!$A49)</f>
        <v>0</v>
      </c>
      <c r="F49">
        <f>SUMIFS('Energy balance options'!$F$7:$F$3000,'Energy balance options'!$B$7:$B$3000,HeatGen!F$2,'Energy balance options'!$A$7:$A$3000,HeatGen!$A49)</f>
        <v>0</v>
      </c>
      <c r="G49">
        <f>SUMIFS('Energy balance options'!$F$7:$F$3000,'Energy balance options'!$B$7:$B$3000,HeatGen!G$2,'Energy balance options'!$A$7:$A$3000,HeatGen!$A49)</f>
        <v>0</v>
      </c>
      <c r="H49">
        <f>SUMIFS('Energy balance options'!$G$7:$G$3000,'Energy balance options'!$B$7:$B$3000,HeatGen!H$2,'Energy balance options'!$A$7:$A$3000,HeatGen!$A49)</f>
        <v>0</v>
      </c>
      <c r="I49">
        <f>SUMIFS('Energy balance options'!$G$7:$G$3000,'Energy balance options'!$B$7:$B$3000,HeatGen!I$2,'Energy balance options'!$A$7:$A$3000,HeatGen!$A49)</f>
        <v>0</v>
      </c>
      <c r="J49">
        <f>SUMIFS('Energy balance options'!$G$7:$G$3000,'Energy balance options'!$B$7:$B$3000,HeatGen!J$2,'Energy balance options'!$A$7:$A$3000,HeatGen!$A49)</f>
        <v>0</v>
      </c>
      <c r="K49">
        <f>SUMIFS('Energy balance options'!$G$7:$G$3000,'Energy balance options'!$B$7:$B$3000,HeatGen!K$2,'Energy balance options'!$A$7:$A$3000,HeatGen!$A49)</f>
        <v>0</v>
      </c>
      <c r="L49">
        <f>SUMIFS('Energy balance options'!$G$7:$G$3000,'Energy balance options'!$B$7:$B$3000,HeatGen!L$2,'Energy balance options'!$A$7:$A$3000,HeatGen!$A49)</f>
        <v>0</v>
      </c>
      <c r="M49">
        <f>SUMIFS('Energy balance options'!$G$7:$G$3000,'Energy balance options'!$B$7:$B$3000,HeatGen!M$2,'Energy balance options'!$A$7:$A$3000,HeatGen!$A49)</f>
        <v>0</v>
      </c>
      <c r="N49">
        <f>SUMIFS('Energy balance options'!$G$7:$G$3000,'Energy balance options'!$B$7:$B$3000,HeatGen!N$2,'Energy balance options'!$A$7:$A$3000,HeatGen!$A49)</f>
        <v>0</v>
      </c>
      <c r="O49">
        <f>SUMIFS('Energy balance options'!$G$7:$G$3000,'Energy balance options'!$B$7:$B$3000,HeatGen!O$2,'Energy balance options'!$A$7:$A$3000,HeatGen!$A49)</f>
        <v>0</v>
      </c>
      <c r="P49">
        <f>SUMIFS('Energy balance options'!$G$7:$G$3000,'Energy balance options'!$B$7:$B$3000,HeatGen!P$2,'Energy balance options'!$A$7:$A$3000,HeatGen!$A49)</f>
        <v>0</v>
      </c>
      <c r="Q49">
        <f>SUMIFS('Energy balance options'!$G$7:$G$3000,'Energy balance options'!$B$7:$B$3000,HeatGen!Q$2,'Energy balance options'!$A$7:$A$3000,HeatGen!$A49)</f>
        <v>0</v>
      </c>
      <c r="R49">
        <f>SUMIFS('Energy balance options'!$G$7:$G$3000,'Energy balance options'!$B$7:$B$3000,HeatGen!R$2,'Energy balance options'!$A$7:$A$3000,HeatGen!$A49)</f>
        <v>0</v>
      </c>
      <c r="S49">
        <f>SUMIFS('Energy balance options'!$G$7:$G$3000,'Energy balance options'!$B$7:$B$3000,HeatGen!S$2,'Energy balance options'!$A$7:$A$3000,HeatGen!$A49)</f>
        <v>0</v>
      </c>
      <c r="T49">
        <f>SUMIFS('Energy balance options'!$G$7:$G$3000,'Energy balance options'!$B$7:$B$3000,HeatGen!T$2,'Energy balance options'!$A$7:$A$3000,HeatGen!$A49)</f>
        <v>0</v>
      </c>
      <c r="U49">
        <f>SUMIFS('Energy balance options'!$G$7:$G$3000,'Energy balance options'!$B$7:$B$3000,HeatGen!U$2,'Energy balance options'!$A$7:$A$3000,HeatGen!$A49)</f>
        <v>0</v>
      </c>
      <c r="V49">
        <f>SUMIFS('Energy balance options'!$G$7:$G$3000,'Energy balance options'!$B$7:$B$3000,HeatGen!V$2,'Energy balance options'!$A$7:$A$3000,HeatGen!$A49)</f>
        <v>0</v>
      </c>
      <c r="W49">
        <f>SUMIFS('Energy balance options'!$G$7:$G$3000,'Energy balance options'!$B$7:$B$3000,HeatGen!W$2,'Energy balance options'!$A$7:$A$3000,HeatGen!$A49)</f>
        <v>0</v>
      </c>
      <c r="X49">
        <f>SUMIFS('Energy balance options'!$G$7:$G$3000,'Energy balance options'!$B$7:$B$3000,HeatGen!X$2,'Energy balance options'!$A$7:$A$3000,HeatGen!$A49)</f>
        <v>0</v>
      </c>
      <c r="Y49">
        <f t="shared" si="0"/>
        <v>0</v>
      </c>
      <c r="Z49">
        <f t="shared" si="1"/>
        <v>0</v>
      </c>
      <c r="AA49">
        <f t="shared" si="2"/>
        <v>0</v>
      </c>
      <c r="AB49">
        <f t="shared" si="3"/>
        <v>0</v>
      </c>
      <c r="AC49">
        <f t="shared" si="4"/>
        <v>0</v>
      </c>
      <c r="AD49">
        <f t="shared" si="5"/>
        <v>0</v>
      </c>
      <c r="AE49">
        <f t="shared" si="6"/>
        <v>0</v>
      </c>
      <c r="AF49">
        <f t="shared" si="7"/>
        <v>0</v>
      </c>
      <c r="AG49">
        <f t="shared" si="8"/>
        <v>0</v>
      </c>
      <c r="AH49">
        <f t="shared" si="9"/>
        <v>0</v>
      </c>
      <c r="AI49">
        <f t="shared" si="10"/>
        <v>0</v>
      </c>
      <c r="AJ49">
        <f t="shared" si="11"/>
        <v>0</v>
      </c>
      <c r="AK49">
        <f t="shared" si="12"/>
        <v>0</v>
      </c>
      <c r="AL49">
        <f t="shared" si="13"/>
        <v>0</v>
      </c>
      <c r="AM49">
        <f t="shared" si="14"/>
        <v>0</v>
      </c>
      <c r="AN49">
        <f t="shared" si="15"/>
        <v>0</v>
      </c>
      <c r="AO49">
        <f t="shared" si="16"/>
        <v>0</v>
      </c>
    </row>
    <row r="50" spans="1:41" x14ac:dyDescent="0.2">
      <c r="A50" s="9" t="str">
        <f>'Cost per option'!A58</f>
        <v>1212 REF Elektricteit HT transmissielijn</v>
      </c>
      <c r="B50" t="str">
        <f>_xlfn.IFNA(VLOOKUP(A50,'Energy balance options'!A$7:C$3000,3,FALSE),"")</f>
        <v>Elektriciteitsopwekking</v>
      </c>
      <c r="C50">
        <f>SUMIFS('Energy balance options'!$F$7:$F$3000,'Energy balance options'!$B$7:$B$3000,HeatGen!C$2,'Energy balance options'!$A$7:$A$3000,HeatGen!$A50)</f>
        <v>0</v>
      </c>
      <c r="D50">
        <f>SUMIFS('Energy balance options'!$F$7:$F$3000,'Energy balance options'!$B$7:$B$3000,HeatGen!D$2,'Energy balance options'!$A$7:$A$3000,HeatGen!$A50)</f>
        <v>0</v>
      </c>
      <c r="E50">
        <f>SUMIFS('Energy balance options'!$F$7:$F$3000,'Energy balance options'!$B$7:$B$3000,HeatGen!E$2,'Energy balance options'!$A$7:$A$3000,HeatGen!$A50)</f>
        <v>0</v>
      </c>
      <c r="F50">
        <f>SUMIFS('Energy balance options'!$F$7:$F$3000,'Energy balance options'!$B$7:$B$3000,HeatGen!F$2,'Energy balance options'!$A$7:$A$3000,HeatGen!$A50)</f>
        <v>0</v>
      </c>
      <c r="G50">
        <f>SUMIFS('Energy balance options'!$F$7:$F$3000,'Energy balance options'!$B$7:$B$3000,HeatGen!G$2,'Energy balance options'!$A$7:$A$3000,HeatGen!$A50)</f>
        <v>0</v>
      </c>
      <c r="H50">
        <f>SUMIFS('Energy balance options'!$G$7:$G$3000,'Energy balance options'!$B$7:$B$3000,HeatGen!H$2,'Energy balance options'!$A$7:$A$3000,HeatGen!$A50)</f>
        <v>0</v>
      </c>
      <c r="I50">
        <f>SUMIFS('Energy balance options'!$G$7:$G$3000,'Energy balance options'!$B$7:$B$3000,HeatGen!I$2,'Energy balance options'!$A$7:$A$3000,HeatGen!$A50)</f>
        <v>0</v>
      </c>
      <c r="J50">
        <f>SUMIFS('Energy balance options'!$G$7:$G$3000,'Energy balance options'!$B$7:$B$3000,HeatGen!J$2,'Energy balance options'!$A$7:$A$3000,HeatGen!$A50)</f>
        <v>8.9209348930000001</v>
      </c>
      <c r="K50">
        <f>SUMIFS('Energy balance options'!$G$7:$G$3000,'Energy balance options'!$B$7:$B$3000,HeatGen!K$2,'Energy balance options'!$A$7:$A$3000,HeatGen!$A50)</f>
        <v>0</v>
      </c>
      <c r="L50">
        <f>SUMIFS('Energy balance options'!$G$7:$G$3000,'Energy balance options'!$B$7:$B$3000,HeatGen!L$2,'Energy balance options'!$A$7:$A$3000,HeatGen!$A50)</f>
        <v>0</v>
      </c>
      <c r="M50">
        <f>SUMIFS('Energy balance options'!$G$7:$G$3000,'Energy balance options'!$B$7:$B$3000,HeatGen!M$2,'Energy balance options'!$A$7:$A$3000,HeatGen!$A50)</f>
        <v>0</v>
      </c>
      <c r="N50">
        <f>SUMIFS('Energy balance options'!$G$7:$G$3000,'Energy balance options'!$B$7:$B$3000,HeatGen!N$2,'Energy balance options'!$A$7:$A$3000,HeatGen!$A50)</f>
        <v>0</v>
      </c>
      <c r="O50">
        <f>SUMIFS('Energy balance options'!$G$7:$G$3000,'Energy balance options'!$B$7:$B$3000,HeatGen!O$2,'Energy balance options'!$A$7:$A$3000,HeatGen!$A50)</f>
        <v>0</v>
      </c>
      <c r="P50">
        <f>SUMIFS('Energy balance options'!$G$7:$G$3000,'Energy balance options'!$B$7:$B$3000,HeatGen!P$2,'Energy balance options'!$A$7:$A$3000,HeatGen!$A50)</f>
        <v>0</v>
      </c>
      <c r="Q50">
        <f>SUMIFS('Energy balance options'!$G$7:$G$3000,'Energy balance options'!$B$7:$B$3000,HeatGen!Q$2,'Energy balance options'!$A$7:$A$3000,HeatGen!$A50)</f>
        <v>0</v>
      </c>
      <c r="R50">
        <f>SUMIFS('Energy balance options'!$G$7:$G$3000,'Energy balance options'!$B$7:$B$3000,HeatGen!R$2,'Energy balance options'!$A$7:$A$3000,HeatGen!$A50)</f>
        <v>0</v>
      </c>
      <c r="S50">
        <f>SUMIFS('Energy balance options'!$G$7:$G$3000,'Energy balance options'!$B$7:$B$3000,HeatGen!S$2,'Energy balance options'!$A$7:$A$3000,HeatGen!$A50)</f>
        <v>0</v>
      </c>
      <c r="T50">
        <f>SUMIFS('Energy balance options'!$G$7:$G$3000,'Energy balance options'!$B$7:$B$3000,HeatGen!T$2,'Energy balance options'!$A$7:$A$3000,HeatGen!$A50)</f>
        <v>0</v>
      </c>
      <c r="U50">
        <f>SUMIFS('Energy balance options'!$G$7:$G$3000,'Energy balance options'!$B$7:$B$3000,HeatGen!U$2,'Energy balance options'!$A$7:$A$3000,HeatGen!$A50)</f>
        <v>0</v>
      </c>
      <c r="V50">
        <f>SUMIFS('Energy balance options'!$G$7:$G$3000,'Energy balance options'!$B$7:$B$3000,HeatGen!V$2,'Energy balance options'!$A$7:$A$3000,HeatGen!$A50)</f>
        <v>0</v>
      </c>
      <c r="W50">
        <f>SUMIFS('Energy balance options'!$G$7:$G$3000,'Energy balance options'!$B$7:$B$3000,HeatGen!W$2,'Energy balance options'!$A$7:$A$3000,HeatGen!$A50)</f>
        <v>0</v>
      </c>
      <c r="X50">
        <f>SUMIFS('Energy balance options'!$G$7:$G$3000,'Energy balance options'!$B$7:$B$3000,HeatGen!X$2,'Energy balance options'!$A$7:$A$3000,HeatGen!$A50)</f>
        <v>0</v>
      </c>
      <c r="Y50">
        <f t="shared" si="0"/>
        <v>0</v>
      </c>
      <c r="Z50">
        <f t="shared" si="1"/>
        <v>0</v>
      </c>
      <c r="AA50">
        <f t="shared" si="2"/>
        <v>0</v>
      </c>
      <c r="AB50">
        <f t="shared" si="3"/>
        <v>0</v>
      </c>
      <c r="AC50">
        <f t="shared" si="4"/>
        <v>0</v>
      </c>
      <c r="AD50">
        <f t="shared" si="5"/>
        <v>0</v>
      </c>
      <c r="AE50">
        <f t="shared" si="6"/>
        <v>0</v>
      </c>
      <c r="AF50">
        <f t="shared" si="7"/>
        <v>0</v>
      </c>
      <c r="AG50">
        <f t="shared" si="8"/>
        <v>0</v>
      </c>
      <c r="AH50">
        <f t="shared" si="9"/>
        <v>0</v>
      </c>
      <c r="AI50">
        <f t="shared" si="10"/>
        <v>0</v>
      </c>
      <c r="AJ50">
        <f t="shared" si="11"/>
        <v>0</v>
      </c>
      <c r="AK50">
        <f t="shared" si="12"/>
        <v>0</v>
      </c>
      <c r="AL50">
        <f t="shared" si="13"/>
        <v>0</v>
      </c>
      <c r="AM50">
        <f t="shared" si="14"/>
        <v>0</v>
      </c>
      <c r="AN50">
        <f t="shared" si="15"/>
        <v>0</v>
      </c>
      <c r="AO50">
        <f t="shared" si="16"/>
        <v>0</v>
      </c>
    </row>
    <row r="51" spans="1:41" x14ac:dyDescent="0.2">
      <c r="A51" s="9" t="str">
        <f>'Cost per option'!A59</f>
        <v>1213 REF Elektriciteit MT transmissielijn</v>
      </c>
      <c r="B51" t="str">
        <f>_xlfn.IFNA(VLOOKUP(A51,'Energy balance options'!A$7:C$3000,3,FALSE),"")</f>
        <v>Elektriciteitsopwekking</v>
      </c>
      <c r="C51">
        <f>SUMIFS('Energy balance options'!$F$7:$F$3000,'Energy balance options'!$B$7:$B$3000,HeatGen!C$2,'Energy balance options'!$A$7:$A$3000,HeatGen!$A51)</f>
        <v>0</v>
      </c>
      <c r="D51">
        <f>SUMIFS('Energy balance options'!$F$7:$F$3000,'Energy balance options'!$B$7:$B$3000,HeatGen!D$2,'Energy balance options'!$A$7:$A$3000,HeatGen!$A51)</f>
        <v>0</v>
      </c>
      <c r="E51">
        <f>SUMIFS('Energy balance options'!$F$7:$F$3000,'Energy balance options'!$B$7:$B$3000,HeatGen!E$2,'Energy balance options'!$A$7:$A$3000,HeatGen!$A51)</f>
        <v>0</v>
      </c>
      <c r="F51">
        <f>SUMIFS('Energy balance options'!$F$7:$F$3000,'Energy balance options'!$B$7:$B$3000,HeatGen!F$2,'Energy balance options'!$A$7:$A$3000,HeatGen!$A51)</f>
        <v>0</v>
      </c>
      <c r="G51">
        <f>SUMIFS('Energy balance options'!$F$7:$F$3000,'Energy balance options'!$B$7:$B$3000,HeatGen!G$2,'Energy balance options'!$A$7:$A$3000,HeatGen!$A51)</f>
        <v>0</v>
      </c>
      <c r="H51">
        <f>SUMIFS('Energy balance options'!$G$7:$G$3000,'Energy balance options'!$B$7:$B$3000,HeatGen!H$2,'Energy balance options'!$A$7:$A$3000,HeatGen!$A51)</f>
        <v>0</v>
      </c>
      <c r="I51">
        <f>SUMIFS('Energy balance options'!$G$7:$G$3000,'Energy balance options'!$B$7:$B$3000,HeatGen!I$2,'Energy balance options'!$A$7:$A$3000,HeatGen!$A51)</f>
        <v>0</v>
      </c>
      <c r="J51">
        <f>SUMIFS('Energy balance options'!$G$7:$G$3000,'Energy balance options'!$B$7:$B$3000,HeatGen!J$2,'Energy balance options'!$A$7:$A$3000,HeatGen!$A51)</f>
        <v>6.2142936830000002</v>
      </c>
      <c r="K51">
        <f>SUMIFS('Energy balance options'!$G$7:$G$3000,'Energy balance options'!$B$7:$B$3000,HeatGen!K$2,'Energy balance options'!$A$7:$A$3000,HeatGen!$A51)</f>
        <v>0</v>
      </c>
      <c r="L51">
        <f>SUMIFS('Energy balance options'!$G$7:$G$3000,'Energy balance options'!$B$7:$B$3000,HeatGen!L$2,'Energy balance options'!$A$7:$A$3000,HeatGen!$A51)</f>
        <v>0</v>
      </c>
      <c r="M51">
        <f>SUMIFS('Energy balance options'!$G$7:$G$3000,'Energy balance options'!$B$7:$B$3000,HeatGen!M$2,'Energy balance options'!$A$7:$A$3000,HeatGen!$A51)</f>
        <v>0</v>
      </c>
      <c r="N51">
        <f>SUMIFS('Energy balance options'!$G$7:$G$3000,'Energy balance options'!$B$7:$B$3000,HeatGen!N$2,'Energy balance options'!$A$7:$A$3000,HeatGen!$A51)</f>
        <v>0</v>
      </c>
      <c r="O51">
        <f>SUMIFS('Energy balance options'!$G$7:$G$3000,'Energy balance options'!$B$7:$B$3000,HeatGen!O$2,'Energy balance options'!$A$7:$A$3000,HeatGen!$A51)</f>
        <v>0</v>
      </c>
      <c r="P51">
        <f>SUMIFS('Energy balance options'!$G$7:$G$3000,'Energy balance options'!$B$7:$B$3000,HeatGen!P$2,'Energy balance options'!$A$7:$A$3000,HeatGen!$A51)</f>
        <v>0</v>
      </c>
      <c r="Q51">
        <f>SUMIFS('Energy balance options'!$G$7:$G$3000,'Energy balance options'!$B$7:$B$3000,HeatGen!Q$2,'Energy balance options'!$A$7:$A$3000,HeatGen!$A51)</f>
        <v>0</v>
      </c>
      <c r="R51">
        <f>SUMIFS('Energy balance options'!$G$7:$G$3000,'Energy balance options'!$B$7:$B$3000,HeatGen!R$2,'Energy balance options'!$A$7:$A$3000,HeatGen!$A51)</f>
        <v>0</v>
      </c>
      <c r="S51">
        <f>SUMIFS('Energy balance options'!$G$7:$G$3000,'Energy balance options'!$B$7:$B$3000,HeatGen!S$2,'Energy balance options'!$A$7:$A$3000,HeatGen!$A51)</f>
        <v>0</v>
      </c>
      <c r="T51">
        <f>SUMIFS('Energy balance options'!$G$7:$G$3000,'Energy balance options'!$B$7:$B$3000,HeatGen!T$2,'Energy balance options'!$A$7:$A$3000,HeatGen!$A51)</f>
        <v>0</v>
      </c>
      <c r="U51">
        <f>SUMIFS('Energy balance options'!$G$7:$G$3000,'Energy balance options'!$B$7:$B$3000,HeatGen!U$2,'Energy balance options'!$A$7:$A$3000,HeatGen!$A51)</f>
        <v>0</v>
      </c>
      <c r="V51">
        <f>SUMIFS('Energy balance options'!$G$7:$G$3000,'Energy balance options'!$B$7:$B$3000,HeatGen!V$2,'Energy balance options'!$A$7:$A$3000,HeatGen!$A51)</f>
        <v>0</v>
      </c>
      <c r="W51">
        <f>SUMIFS('Energy balance options'!$G$7:$G$3000,'Energy balance options'!$B$7:$B$3000,HeatGen!W$2,'Energy balance options'!$A$7:$A$3000,HeatGen!$A51)</f>
        <v>0</v>
      </c>
      <c r="X51">
        <f>SUMIFS('Energy balance options'!$G$7:$G$3000,'Energy balance options'!$B$7:$B$3000,HeatGen!X$2,'Energy balance options'!$A$7:$A$3000,HeatGen!$A51)</f>
        <v>0</v>
      </c>
      <c r="Y51">
        <f t="shared" si="0"/>
        <v>0</v>
      </c>
      <c r="Z51">
        <f t="shared" si="1"/>
        <v>0</v>
      </c>
      <c r="AA51">
        <f t="shared" si="2"/>
        <v>0</v>
      </c>
      <c r="AB51">
        <f t="shared" si="3"/>
        <v>0</v>
      </c>
      <c r="AC51">
        <f t="shared" si="4"/>
        <v>0</v>
      </c>
      <c r="AD51">
        <f t="shared" si="5"/>
        <v>0</v>
      </c>
      <c r="AE51">
        <f t="shared" si="6"/>
        <v>0</v>
      </c>
      <c r="AF51">
        <f t="shared" si="7"/>
        <v>0</v>
      </c>
      <c r="AG51">
        <f t="shared" si="8"/>
        <v>0</v>
      </c>
      <c r="AH51">
        <f t="shared" si="9"/>
        <v>0</v>
      </c>
      <c r="AI51">
        <f t="shared" si="10"/>
        <v>0</v>
      </c>
      <c r="AJ51">
        <f t="shared" si="11"/>
        <v>0</v>
      </c>
      <c r="AK51">
        <f t="shared" si="12"/>
        <v>0</v>
      </c>
      <c r="AL51">
        <f t="shared" si="13"/>
        <v>0</v>
      </c>
      <c r="AM51">
        <f t="shared" si="14"/>
        <v>0</v>
      </c>
      <c r="AN51">
        <f t="shared" si="15"/>
        <v>0</v>
      </c>
      <c r="AO51">
        <f t="shared" si="16"/>
        <v>0</v>
      </c>
    </row>
    <row r="52" spans="1:41" x14ac:dyDescent="0.2">
      <c r="A52" s="9" t="str">
        <f>'Cost per option'!A60</f>
        <v>1214 REF Elektricteit HT to MT transformator</v>
      </c>
      <c r="B52" t="str">
        <f>_xlfn.IFNA(VLOOKUP(A52,'Energy balance options'!A$7:C$3000,3,FALSE),"")</f>
        <v>Elektriciteitsopwekking</v>
      </c>
      <c r="C52">
        <f>SUMIFS('Energy balance options'!$F$7:$F$3000,'Energy balance options'!$B$7:$B$3000,HeatGen!C$2,'Energy balance options'!$A$7:$A$3000,HeatGen!$A52)</f>
        <v>0</v>
      </c>
      <c r="D52">
        <f>SUMIFS('Energy balance options'!$F$7:$F$3000,'Energy balance options'!$B$7:$B$3000,HeatGen!D$2,'Energy balance options'!$A$7:$A$3000,HeatGen!$A52)</f>
        <v>0</v>
      </c>
      <c r="E52">
        <f>SUMIFS('Energy balance options'!$F$7:$F$3000,'Energy balance options'!$B$7:$B$3000,HeatGen!E$2,'Energy balance options'!$A$7:$A$3000,HeatGen!$A52)</f>
        <v>0</v>
      </c>
      <c r="F52">
        <f>SUMIFS('Energy balance options'!$F$7:$F$3000,'Energy balance options'!$B$7:$B$3000,HeatGen!F$2,'Energy balance options'!$A$7:$A$3000,HeatGen!$A52)</f>
        <v>0</v>
      </c>
      <c r="G52">
        <f>SUMIFS('Energy balance options'!$F$7:$F$3000,'Energy balance options'!$B$7:$B$3000,HeatGen!G$2,'Energy balance options'!$A$7:$A$3000,HeatGen!$A52)</f>
        <v>0</v>
      </c>
      <c r="H52">
        <f>SUMIFS('Energy balance options'!$G$7:$G$3000,'Energy balance options'!$B$7:$B$3000,HeatGen!H$2,'Energy balance options'!$A$7:$A$3000,HeatGen!$A52)</f>
        <v>0</v>
      </c>
      <c r="I52">
        <f>SUMIFS('Energy balance options'!$G$7:$G$3000,'Energy balance options'!$B$7:$B$3000,HeatGen!I$2,'Energy balance options'!$A$7:$A$3000,HeatGen!$A52)</f>
        <v>0</v>
      </c>
      <c r="J52">
        <f>SUMIFS('Energy balance options'!$G$7:$G$3000,'Energy balance options'!$B$7:$B$3000,HeatGen!J$2,'Energy balance options'!$A$7:$A$3000,HeatGen!$A52)</f>
        <v>6.1973264419999996</v>
      </c>
      <c r="K52">
        <f>SUMIFS('Energy balance options'!$G$7:$G$3000,'Energy balance options'!$B$7:$B$3000,HeatGen!K$2,'Energy balance options'!$A$7:$A$3000,HeatGen!$A52)</f>
        <v>0</v>
      </c>
      <c r="L52">
        <f>SUMIFS('Energy balance options'!$G$7:$G$3000,'Energy balance options'!$B$7:$B$3000,HeatGen!L$2,'Energy balance options'!$A$7:$A$3000,HeatGen!$A52)</f>
        <v>0</v>
      </c>
      <c r="M52">
        <f>SUMIFS('Energy balance options'!$G$7:$G$3000,'Energy balance options'!$B$7:$B$3000,HeatGen!M$2,'Energy balance options'!$A$7:$A$3000,HeatGen!$A52)</f>
        <v>0</v>
      </c>
      <c r="N52">
        <f>SUMIFS('Energy balance options'!$G$7:$G$3000,'Energy balance options'!$B$7:$B$3000,HeatGen!N$2,'Energy balance options'!$A$7:$A$3000,HeatGen!$A52)</f>
        <v>0</v>
      </c>
      <c r="O52">
        <f>SUMIFS('Energy balance options'!$G$7:$G$3000,'Energy balance options'!$B$7:$B$3000,HeatGen!O$2,'Energy balance options'!$A$7:$A$3000,HeatGen!$A52)</f>
        <v>0</v>
      </c>
      <c r="P52">
        <f>SUMIFS('Energy balance options'!$G$7:$G$3000,'Energy balance options'!$B$7:$B$3000,HeatGen!P$2,'Energy balance options'!$A$7:$A$3000,HeatGen!$A52)</f>
        <v>0</v>
      </c>
      <c r="Q52">
        <f>SUMIFS('Energy balance options'!$G$7:$G$3000,'Energy balance options'!$B$7:$B$3000,HeatGen!Q$2,'Energy balance options'!$A$7:$A$3000,HeatGen!$A52)</f>
        <v>0</v>
      </c>
      <c r="R52">
        <f>SUMIFS('Energy balance options'!$G$7:$G$3000,'Energy balance options'!$B$7:$B$3000,HeatGen!R$2,'Energy balance options'!$A$7:$A$3000,HeatGen!$A52)</f>
        <v>0</v>
      </c>
      <c r="S52">
        <f>SUMIFS('Energy balance options'!$G$7:$G$3000,'Energy balance options'!$B$7:$B$3000,HeatGen!S$2,'Energy balance options'!$A$7:$A$3000,HeatGen!$A52)</f>
        <v>0</v>
      </c>
      <c r="T52">
        <f>SUMIFS('Energy balance options'!$G$7:$G$3000,'Energy balance options'!$B$7:$B$3000,HeatGen!T$2,'Energy balance options'!$A$7:$A$3000,HeatGen!$A52)</f>
        <v>0</v>
      </c>
      <c r="U52">
        <f>SUMIFS('Energy balance options'!$G$7:$G$3000,'Energy balance options'!$B$7:$B$3000,HeatGen!U$2,'Energy balance options'!$A$7:$A$3000,HeatGen!$A52)</f>
        <v>0</v>
      </c>
      <c r="V52">
        <f>SUMIFS('Energy balance options'!$G$7:$G$3000,'Energy balance options'!$B$7:$B$3000,HeatGen!V$2,'Energy balance options'!$A$7:$A$3000,HeatGen!$A52)</f>
        <v>0</v>
      </c>
      <c r="W52">
        <f>SUMIFS('Energy balance options'!$G$7:$G$3000,'Energy balance options'!$B$7:$B$3000,HeatGen!W$2,'Energy balance options'!$A$7:$A$3000,HeatGen!$A52)</f>
        <v>0</v>
      </c>
      <c r="X52">
        <f>SUMIFS('Energy balance options'!$G$7:$G$3000,'Energy balance options'!$B$7:$B$3000,HeatGen!X$2,'Energy balance options'!$A$7:$A$3000,HeatGen!$A52)</f>
        <v>0</v>
      </c>
      <c r="Y52">
        <f t="shared" si="0"/>
        <v>0</v>
      </c>
      <c r="Z52">
        <f t="shared" si="1"/>
        <v>0</v>
      </c>
      <c r="AA52">
        <f t="shared" si="2"/>
        <v>0</v>
      </c>
      <c r="AB52">
        <f t="shared" si="3"/>
        <v>0</v>
      </c>
      <c r="AC52">
        <f t="shared" si="4"/>
        <v>0</v>
      </c>
      <c r="AD52">
        <f t="shared" si="5"/>
        <v>0</v>
      </c>
      <c r="AE52">
        <f t="shared" si="6"/>
        <v>0</v>
      </c>
      <c r="AF52">
        <f t="shared" si="7"/>
        <v>0</v>
      </c>
      <c r="AG52">
        <f t="shared" si="8"/>
        <v>0</v>
      </c>
      <c r="AH52">
        <f t="shared" si="9"/>
        <v>0</v>
      </c>
      <c r="AI52">
        <f t="shared" si="10"/>
        <v>0</v>
      </c>
      <c r="AJ52">
        <f t="shared" si="11"/>
        <v>0</v>
      </c>
      <c r="AK52">
        <f t="shared" si="12"/>
        <v>0</v>
      </c>
      <c r="AL52">
        <f t="shared" si="13"/>
        <v>0</v>
      </c>
      <c r="AM52">
        <f t="shared" si="14"/>
        <v>0</v>
      </c>
      <c r="AN52">
        <f t="shared" si="15"/>
        <v>0</v>
      </c>
      <c r="AO52">
        <f t="shared" si="16"/>
        <v>0</v>
      </c>
    </row>
    <row r="53" spans="1:41" x14ac:dyDescent="0.2">
      <c r="A53" s="9" t="str">
        <f>'Cost per option'!A61</f>
        <v>1215 REF Elektricteit MT to HT transformator</v>
      </c>
      <c r="B53" t="str">
        <f>_xlfn.IFNA(VLOOKUP(A53,'Energy balance options'!A$7:C$3000,3,FALSE),"")</f>
        <v>Elektriciteitsopwekking</v>
      </c>
      <c r="C53">
        <f>SUMIFS('Energy balance options'!$F$7:$F$3000,'Energy balance options'!$B$7:$B$3000,HeatGen!C$2,'Energy balance options'!$A$7:$A$3000,HeatGen!$A53)</f>
        <v>0</v>
      </c>
      <c r="D53">
        <f>SUMIFS('Energy balance options'!$F$7:$F$3000,'Energy balance options'!$B$7:$B$3000,HeatGen!D$2,'Energy balance options'!$A$7:$A$3000,HeatGen!$A53)</f>
        <v>0</v>
      </c>
      <c r="E53">
        <f>SUMIFS('Energy balance options'!$F$7:$F$3000,'Energy balance options'!$B$7:$B$3000,HeatGen!E$2,'Energy balance options'!$A$7:$A$3000,HeatGen!$A53)</f>
        <v>0</v>
      </c>
      <c r="F53">
        <f>SUMIFS('Energy balance options'!$F$7:$F$3000,'Energy balance options'!$B$7:$B$3000,HeatGen!F$2,'Energy balance options'!$A$7:$A$3000,HeatGen!$A53)</f>
        <v>0</v>
      </c>
      <c r="G53">
        <f>SUMIFS('Energy balance options'!$F$7:$F$3000,'Energy balance options'!$B$7:$B$3000,HeatGen!G$2,'Energy balance options'!$A$7:$A$3000,HeatGen!$A53)</f>
        <v>0</v>
      </c>
      <c r="H53">
        <f>SUMIFS('Energy balance options'!$G$7:$G$3000,'Energy balance options'!$B$7:$B$3000,HeatGen!H$2,'Energy balance options'!$A$7:$A$3000,HeatGen!$A53)</f>
        <v>0</v>
      </c>
      <c r="I53">
        <f>SUMIFS('Energy balance options'!$G$7:$G$3000,'Energy balance options'!$B$7:$B$3000,HeatGen!I$2,'Energy balance options'!$A$7:$A$3000,HeatGen!$A53)</f>
        <v>0</v>
      </c>
      <c r="J53">
        <f>SUMIFS('Energy balance options'!$G$7:$G$3000,'Energy balance options'!$B$7:$B$3000,HeatGen!J$2,'Energy balance options'!$A$7:$A$3000,HeatGen!$A53)</f>
        <v>1.6193122079999999E-6</v>
      </c>
      <c r="K53">
        <f>SUMIFS('Energy balance options'!$G$7:$G$3000,'Energy balance options'!$B$7:$B$3000,HeatGen!K$2,'Energy balance options'!$A$7:$A$3000,HeatGen!$A53)</f>
        <v>0</v>
      </c>
      <c r="L53">
        <f>SUMIFS('Energy balance options'!$G$7:$G$3000,'Energy balance options'!$B$7:$B$3000,HeatGen!L$2,'Energy balance options'!$A$7:$A$3000,HeatGen!$A53)</f>
        <v>0</v>
      </c>
      <c r="M53">
        <f>SUMIFS('Energy balance options'!$G$7:$G$3000,'Energy balance options'!$B$7:$B$3000,HeatGen!M$2,'Energy balance options'!$A$7:$A$3000,HeatGen!$A53)</f>
        <v>0</v>
      </c>
      <c r="N53">
        <f>SUMIFS('Energy balance options'!$G$7:$G$3000,'Energy balance options'!$B$7:$B$3000,HeatGen!N$2,'Energy balance options'!$A$7:$A$3000,HeatGen!$A53)</f>
        <v>0</v>
      </c>
      <c r="O53">
        <f>SUMIFS('Energy balance options'!$G$7:$G$3000,'Energy balance options'!$B$7:$B$3000,HeatGen!O$2,'Energy balance options'!$A$7:$A$3000,HeatGen!$A53)</f>
        <v>0</v>
      </c>
      <c r="P53">
        <f>SUMIFS('Energy balance options'!$G$7:$G$3000,'Energy balance options'!$B$7:$B$3000,HeatGen!P$2,'Energy balance options'!$A$7:$A$3000,HeatGen!$A53)</f>
        <v>0</v>
      </c>
      <c r="Q53">
        <f>SUMIFS('Energy balance options'!$G$7:$G$3000,'Energy balance options'!$B$7:$B$3000,HeatGen!Q$2,'Energy balance options'!$A$7:$A$3000,HeatGen!$A53)</f>
        <v>0</v>
      </c>
      <c r="R53">
        <f>SUMIFS('Energy balance options'!$G$7:$G$3000,'Energy balance options'!$B$7:$B$3000,HeatGen!R$2,'Energy balance options'!$A$7:$A$3000,HeatGen!$A53)</f>
        <v>0</v>
      </c>
      <c r="S53">
        <f>SUMIFS('Energy balance options'!$G$7:$G$3000,'Energy balance options'!$B$7:$B$3000,HeatGen!S$2,'Energy balance options'!$A$7:$A$3000,HeatGen!$A53)</f>
        <v>0</v>
      </c>
      <c r="T53">
        <f>SUMIFS('Energy balance options'!$G$7:$G$3000,'Energy balance options'!$B$7:$B$3000,HeatGen!T$2,'Energy balance options'!$A$7:$A$3000,HeatGen!$A53)</f>
        <v>0</v>
      </c>
      <c r="U53">
        <f>SUMIFS('Energy balance options'!$G$7:$G$3000,'Energy balance options'!$B$7:$B$3000,HeatGen!U$2,'Energy balance options'!$A$7:$A$3000,HeatGen!$A53)</f>
        <v>0</v>
      </c>
      <c r="V53">
        <f>SUMIFS('Energy balance options'!$G$7:$G$3000,'Energy balance options'!$B$7:$B$3000,HeatGen!V$2,'Energy balance options'!$A$7:$A$3000,HeatGen!$A53)</f>
        <v>0</v>
      </c>
      <c r="W53">
        <f>SUMIFS('Energy balance options'!$G$7:$G$3000,'Energy balance options'!$B$7:$B$3000,HeatGen!W$2,'Energy balance options'!$A$7:$A$3000,HeatGen!$A53)</f>
        <v>0</v>
      </c>
      <c r="X53">
        <f>SUMIFS('Energy balance options'!$G$7:$G$3000,'Energy balance options'!$B$7:$B$3000,HeatGen!X$2,'Energy balance options'!$A$7:$A$3000,HeatGen!$A53)</f>
        <v>0</v>
      </c>
      <c r="Y53">
        <f t="shared" si="0"/>
        <v>0</v>
      </c>
      <c r="Z53">
        <f t="shared" si="1"/>
        <v>0</v>
      </c>
      <c r="AA53">
        <f t="shared" si="2"/>
        <v>0</v>
      </c>
      <c r="AB53">
        <f t="shared" si="3"/>
        <v>0</v>
      </c>
      <c r="AC53">
        <f t="shared" si="4"/>
        <v>0</v>
      </c>
      <c r="AD53">
        <f t="shared" si="5"/>
        <v>0</v>
      </c>
      <c r="AE53">
        <f t="shared" si="6"/>
        <v>0</v>
      </c>
      <c r="AF53">
        <f t="shared" si="7"/>
        <v>0</v>
      </c>
      <c r="AG53">
        <f t="shared" si="8"/>
        <v>0</v>
      </c>
      <c r="AH53">
        <f t="shared" si="9"/>
        <v>0</v>
      </c>
      <c r="AI53">
        <f t="shared" si="10"/>
        <v>0</v>
      </c>
      <c r="AJ53">
        <f t="shared" si="11"/>
        <v>0</v>
      </c>
      <c r="AK53">
        <f t="shared" si="12"/>
        <v>0</v>
      </c>
      <c r="AL53">
        <f t="shared" si="13"/>
        <v>0</v>
      </c>
      <c r="AM53">
        <f t="shared" si="14"/>
        <v>0</v>
      </c>
      <c r="AN53">
        <f t="shared" si="15"/>
        <v>0</v>
      </c>
      <c r="AO53">
        <f t="shared" si="16"/>
        <v>0</v>
      </c>
    </row>
    <row r="54" spans="1:41" x14ac:dyDescent="0.2">
      <c r="A54" s="9" t="str">
        <f>'Cost per option'!A62</f>
        <v>1216 REF finale electriciteitsvraag huishoudens</v>
      </c>
      <c r="B54" t="str">
        <f>_xlfn.IFNA(VLOOKUP(A54,'Energy balance options'!A$7:C$3000,3,FALSE),"")</f>
        <v>Huishoudens</v>
      </c>
      <c r="C54">
        <f>SUMIFS('Energy balance options'!$F$7:$F$3000,'Energy balance options'!$B$7:$B$3000,HeatGen!C$2,'Energy balance options'!$A$7:$A$3000,HeatGen!$A54)</f>
        <v>0</v>
      </c>
      <c r="D54">
        <f>SUMIFS('Energy balance options'!$F$7:$F$3000,'Energy balance options'!$B$7:$B$3000,HeatGen!D$2,'Energy balance options'!$A$7:$A$3000,HeatGen!$A54)</f>
        <v>0</v>
      </c>
      <c r="E54">
        <f>SUMIFS('Energy balance options'!$F$7:$F$3000,'Energy balance options'!$B$7:$B$3000,HeatGen!E$2,'Energy balance options'!$A$7:$A$3000,HeatGen!$A54)</f>
        <v>0</v>
      </c>
      <c r="F54">
        <f>SUMIFS('Energy balance options'!$F$7:$F$3000,'Energy balance options'!$B$7:$B$3000,HeatGen!F$2,'Energy balance options'!$A$7:$A$3000,HeatGen!$A54)</f>
        <v>0</v>
      </c>
      <c r="G54">
        <f>SUMIFS('Energy balance options'!$F$7:$F$3000,'Energy balance options'!$B$7:$B$3000,HeatGen!G$2,'Energy balance options'!$A$7:$A$3000,HeatGen!$A54)</f>
        <v>0</v>
      </c>
      <c r="H54">
        <f>SUMIFS('Energy balance options'!$G$7:$G$3000,'Energy balance options'!$B$7:$B$3000,HeatGen!H$2,'Energy balance options'!$A$7:$A$3000,HeatGen!$A54)</f>
        <v>0</v>
      </c>
      <c r="I54">
        <f>SUMIFS('Energy balance options'!$G$7:$G$3000,'Energy balance options'!$B$7:$B$3000,HeatGen!I$2,'Energy balance options'!$A$7:$A$3000,HeatGen!$A54)</f>
        <v>0</v>
      </c>
      <c r="J54">
        <f>SUMIFS('Energy balance options'!$G$7:$G$3000,'Energy balance options'!$B$7:$B$3000,HeatGen!J$2,'Energy balance options'!$A$7:$A$3000,HeatGen!$A54)</f>
        <v>72.512962340000001</v>
      </c>
      <c r="K54">
        <f>SUMIFS('Energy balance options'!$G$7:$G$3000,'Energy balance options'!$B$7:$B$3000,HeatGen!K$2,'Energy balance options'!$A$7:$A$3000,HeatGen!$A54)</f>
        <v>0</v>
      </c>
      <c r="L54">
        <f>SUMIFS('Energy balance options'!$G$7:$G$3000,'Energy balance options'!$B$7:$B$3000,HeatGen!L$2,'Energy balance options'!$A$7:$A$3000,HeatGen!$A54)</f>
        <v>0</v>
      </c>
      <c r="M54">
        <f>SUMIFS('Energy balance options'!$G$7:$G$3000,'Energy balance options'!$B$7:$B$3000,HeatGen!M$2,'Energy balance options'!$A$7:$A$3000,HeatGen!$A54)</f>
        <v>0</v>
      </c>
      <c r="N54">
        <f>SUMIFS('Energy balance options'!$G$7:$G$3000,'Energy balance options'!$B$7:$B$3000,HeatGen!N$2,'Energy balance options'!$A$7:$A$3000,HeatGen!$A54)</f>
        <v>0</v>
      </c>
      <c r="O54">
        <f>SUMIFS('Energy balance options'!$G$7:$G$3000,'Energy balance options'!$B$7:$B$3000,HeatGen!O$2,'Energy balance options'!$A$7:$A$3000,HeatGen!$A54)</f>
        <v>0</v>
      </c>
      <c r="P54">
        <f>SUMIFS('Energy balance options'!$G$7:$G$3000,'Energy balance options'!$B$7:$B$3000,HeatGen!P$2,'Energy balance options'!$A$7:$A$3000,HeatGen!$A54)</f>
        <v>0</v>
      </c>
      <c r="Q54">
        <f>SUMIFS('Energy balance options'!$G$7:$G$3000,'Energy balance options'!$B$7:$B$3000,HeatGen!Q$2,'Energy balance options'!$A$7:$A$3000,HeatGen!$A54)</f>
        <v>0</v>
      </c>
      <c r="R54">
        <f>SUMIFS('Energy balance options'!$G$7:$G$3000,'Energy balance options'!$B$7:$B$3000,HeatGen!R$2,'Energy balance options'!$A$7:$A$3000,HeatGen!$A54)</f>
        <v>0</v>
      </c>
      <c r="S54">
        <f>SUMIFS('Energy balance options'!$G$7:$G$3000,'Energy balance options'!$B$7:$B$3000,HeatGen!S$2,'Energy balance options'!$A$7:$A$3000,HeatGen!$A54)</f>
        <v>0</v>
      </c>
      <c r="T54">
        <f>SUMIFS('Energy balance options'!$G$7:$G$3000,'Energy balance options'!$B$7:$B$3000,HeatGen!T$2,'Energy balance options'!$A$7:$A$3000,HeatGen!$A54)</f>
        <v>0</v>
      </c>
      <c r="U54">
        <f>SUMIFS('Energy balance options'!$G$7:$G$3000,'Energy balance options'!$B$7:$B$3000,HeatGen!U$2,'Energy balance options'!$A$7:$A$3000,HeatGen!$A54)</f>
        <v>0</v>
      </c>
      <c r="V54">
        <f>SUMIFS('Energy balance options'!$G$7:$G$3000,'Energy balance options'!$B$7:$B$3000,HeatGen!V$2,'Energy balance options'!$A$7:$A$3000,HeatGen!$A54)</f>
        <v>0</v>
      </c>
      <c r="W54">
        <f>SUMIFS('Energy balance options'!$G$7:$G$3000,'Energy balance options'!$B$7:$B$3000,HeatGen!W$2,'Energy balance options'!$A$7:$A$3000,HeatGen!$A54)</f>
        <v>0</v>
      </c>
      <c r="X54">
        <f>SUMIFS('Energy balance options'!$G$7:$G$3000,'Energy balance options'!$B$7:$B$3000,HeatGen!X$2,'Energy balance options'!$A$7:$A$3000,HeatGen!$A54)</f>
        <v>0</v>
      </c>
      <c r="Y54">
        <f t="shared" si="0"/>
        <v>0</v>
      </c>
      <c r="Z54">
        <f t="shared" si="1"/>
        <v>0</v>
      </c>
      <c r="AA54">
        <f t="shared" si="2"/>
        <v>0</v>
      </c>
      <c r="AB54">
        <f t="shared" si="3"/>
        <v>0</v>
      </c>
      <c r="AC54">
        <f t="shared" si="4"/>
        <v>0</v>
      </c>
      <c r="AD54">
        <f t="shared" si="5"/>
        <v>0</v>
      </c>
      <c r="AE54">
        <f t="shared" si="6"/>
        <v>0</v>
      </c>
      <c r="AF54">
        <f t="shared" si="7"/>
        <v>0</v>
      </c>
      <c r="AG54">
        <f t="shared" si="8"/>
        <v>0</v>
      </c>
      <c r="AH54">
        <f t="shared" si="9"/>
        <v>0</v>
      </c>
      <c r="AI54">
        <f t="shared" si="10"/>
        <v>0</v>
      </c>
      <c r="AJ54">
        <f t="shared" si="11"/>
        <v>0</v>
      </c>
      <c r="AK54">
        <f t="shared" si="12"/>
        <v>0</v>
      </c>
      <c r="AL54">
        <f t="shared" si="13"/>
        <v>0</v>
      </c>
      <c r="AM54">
        <f t="shared" si="14"/>
        <v>0</v>
      </c>
      <c r="AN54">
        <f t="shared" si="15"/>
        <v>0</v>
      </c>
      <c r="AO54">
        <f t="shared" si="16"/>
        <v>0</v>
      </c>
    </row>
    <row r="55" spans="1:41" x14ac:dyDescent="0.2">
      <c r="A55" s="9" t="str">
        <f>'Cost per option'!A63</f>
        <v>1219 REF Ketels rest huishoudens ebalans</v>
      </c>
      <c r="B55" t="str">
        <f>_xlfn.IFNA(VLOOKUP(A55,'Energy balance options'!A$7:C$3000,3,FALSE),"")</f>
        <v>Huishoudens</v>
      </c>
      <c r="C55">
        <f>SUMIFS('Energy balance options'!$F$7:$F$3000,'Energy balance options'!$B$7:$B$3000,HeatGen!C$2,'Energy balance options'!$A$7:$A$3000,HeatGen!$A55)</f>
        <v>-0.69584154330000003</v>
      </c>
      <c r="D55">
        <f>SUMIFS('Energy balance options'!$F$7:$F$3000,'Energy balance options'!$B$7:$B$3000,HeatGen!D$2,'Energy balance options'!$A$7:$A$3000,HeatGen!$A55)</f>
        <v>0</v>
      </c>
      <c r="E55">
        <f>SUMIFS('Energy balance options'!$F$7:$F$3000,'Energy balance options'!$B$7:$B$3000,HeatGen!E$2,'Energy balance options'!$A$7:$A$3000,HeatGen!$A55)</f>
        <v>0</v>
      </c>
      <c r="F55">
        <f>SUMIFS('Energy balance options'!$F$7:$F$3000,'Energy balance options'!$B$7:$B$3000,HeatGen!F$2,'Energy balance options'!$A$7:$A$3000,HeatGen!$A55)</f>
        <v>0</v>
      </c>
      <c r="G55">
        <f>SUMIFS('Energy balance options'!$F$7:$F$3000,'Energy balance options'!$B$7:$B$3000,HeatGen!G$2,'Energy balance options'!$A$7:$A$3000,HeatGen!$A55)</f>
        <v>0</v>
      </c>
      <c r="H55">
        <f>SUMIFS('Energy balance options'!$G$7:$G$3000,'Energy balance options'!$B$7:$B$3000,HeatGen!H$2,'Energy balance options'!$A$7:$A$3000,HeatGen!$A55)</f>
        <v>0</v>
      </c>
      <c r="I55">
        <f>SUMIFS('Energy balance options'!$G$7:$G$3000,'Energy balance options'!$B$7:$B$3000,HeatGen!I$2,'Energy balance options'!$A$7:$A$3000,HeatGen!$A55)</f>
        <v>0</v>
      </c>
      <c r="J55">
        <f>SUMIFS('Energy balance options'!$G$7:$G$3000,'Energy balance options'!$B$7:$B$3000,HeatGen!J$2,'Energy balance options'!$A$7:$A$3000,HeatGen!$A55)</f>
        <v>0</v>
      </c>
      <c r="K55">
        <f>SUMIFS('Energy balance options'!$G$7:$G$3000,'Energy balance options'!$B$7:$B$3000,HeatGen!K$2,'Energy balance options'!$A$7:$A$3000,HeatGen!$A55)</f>
        <v>0</v>
      </c>
      <c r="L55">
        <f>SUMIFS('Energy balance options'!$G$7:$G$3000,'Energy balance options'!$B$7:$B$3000,HeatGen!L$2,'Energy balance options'!$A$7:$A$3000,HeatGen!$A55)</f>
        <v>0</v>
      </c>
      <c r="M55">
        <f>SUMIFS('Energy balance options'!$G$7:$G$3000,'Energy balance options'!$B$7:$B$3000,HeatGen!M$2,'Energy balance options'!$A$7:$A$3000,HeatGen!$A55)</f>
        <v>0</v>
      </c>
      <c r="N55">
        <f>SUMIFS('Energy balance options'!$G$7:$G$3000,'Energy balance options'!$B$7:$B$3000,HeatGen!N$2,'Energy balance options'!$A$7:$A$3000,HeatGen!$A55)</f>
        <v>0</v>
      </c>
      <c r="O55">
        <f>SUMIFS('Energy balance options'!$G$7:$G$3000,'Energy balance options'!$B$7:$B$3000,HeatGen!O$2,'Energy balance options'!$A$7:$A$3000,HeatGen!$A55)</f>
        <v>0</v>
      </c>
      <c r="P55">
        <f>SUMIFS('Energy balance options'!$G$7:$G$3000,'Energy balance options'!$B$7:$B$3000,HeatGen!P$2,'Energy balance options'!$A$7:$A$3000,HeatGen!$A55)</f>
        <v>0</v>
      </c>
      <c r="Q55">
        <f>SUMIFS('Energy balance options'!$G$7:$G$3000,'Energy balance options'!$B$7:$B$3000,HeatGen!Q$2,'Energy balance options'!$A$7:$A$3000,HeatGen!$A55)</f>
        <v>0</v>
      </c>
      <c r="R55">
        <f>SUMIFS('Energy balance options'!$G$7:$G$3000,'Energy balance options'!$B$7:$B$3000,HeatGen!R$2,'Energy balance options'!$A$7:$A$3000,HeatGen!$A55)</f>
        <v>0</v>
      </c>
      <c r="S55">
        <f>SUMIFS('Energy balance options'!$G$7:$G$3000,'Energy balance options'!$B$7:$B$3000,HeatGen!S$2,'Energy balance options'!$A$7:$A$3000,HeatGen!$A55)</f>
        <v>0</v>
      </c>
      <c r="T55">
        <f>SUMIFS('Energy balance options'!$G$7:$G$3000,'Energy balance options'!$B$7:$B$3000,HeatGen!T$2,'Energy balance options'!$A$7:$A$3000,HeatGen!$A55)</f>
        <v>0</v>
      </c>
      <c r="U55">
        <f>SUMIFS('Energy balance options'!$G$7:$G$3000,'Energy balance options'!$B$7:$B$3000,HeatGen!U$2,'Energy balance options'!$A$7:$A$3000,HeatGen!$A55)</f>
        <v>0</v>
      </c>
      <c r="V55">
        <f>SUMIFS('Energy balance options'!$G$7:$G$3000,'Energy balance options'!$B$7:$B$3000,HeatGen!V$2,'Energy balance options'!$A$7:$A$3000,HeatGen!$A55)</f>
        <v>0</v>
      </c>
      <c r="W55">
        <f>SUMIFS('Energy balance options'!$G$7:$G$3000,'Energy balance options'!$B$7:$B$3000,HeatGen!W$2,'Energy balance options'!$A$7:$A$3000,HeatGen!$A55)</f>
        <v>0</v>
      </c>
      <c r="X55">
        <f>SUMIFS('Energy balance options'!$G$7:$G$3000,'Energy balance options'!$B$7:$B$3000,HeatGen!X$2,'Energy balance options'!$A$7:$A$3000,HeatGen!$A55)</f>
        <v>0</v>
      </c>
      <c r="Y55">
        <f t="shared" si="0"/>
        <v>0</v>
      </c>
      <c r="Z55">
        <f t="shared" si="1"/>
        <v>0</v>
      </c>
      <c r="AA55">
        <f t="shared" si="2"/>
        <v>0</v>
      </c>
      <c r="AB55">
        <f t="shared" si="3"/>
        <v>0</v>
      </c>
      <c r="AC55">
        <f t="shared" si="4"/>
        <v>0</v>
      </c>
      <c r="AD55">
        <f t="shared" si="5"/>
        <v>0</v>
      </c>
      <c r="AE55">
        <f t="shared" si="6"/>
        <v>0</v>
      </c>
      <c r="AF55">
        <f t="shared" si="7"/>
        <v>0</v>
      </c>
      <c r="AG55">
        <f t="shared" si="8"/>
        <v>0</v>
      </c>
      <c r="AH55">
        <f t="shared" si="9"/>
        <v>0</v>
      </c>
      <c r="AI55">
        <f t="shared" si="10"/>
        <v>0</v>
      </c>
      <c r="AJ55">
        <f t="shared" si="11"/>
        <v>0</v>
      </c>
      <c r="AK55">
        <f t="shared" si="12"/>
        <v>0</v>
      </c>
      <c r="AL55">
        <f t="shared" si="13"/>
        <v>0</v>
      </c>
      <c r="AM55">
        <f t="shared" si="14"/>
        <v>0</v>
      </c>
      <c r="AN55">
        <f t="shared" si="15"/>
        <v>0</v>
      </c>
      <c r="AO55">
        <f t="shared" si="16"/>
        <v>0</v>
      </c>
    </row>
    <row r="56" spans="1:41" x14ac:dyDescent="0.2">
      <c r="A56" s="9" t="str">
        <f>'Cost per option'!A64</f>
        <v>1220 REF Ketels aardgas huishoudens ebalans</v>
      </c>
      <c r="B56" t="str">
        <f>_xlfn.IFNA(VLOOKUP(A56,'Energy balance options'!A$7:C$3000,3,FALSE),"")</f>
        <v>Huishoudens</v>
      </c>
      <c r="C56">
        <f>SUMIFS('Energy balance options'!$F$7:$F$3000,'Energy balance options'!$B$7:$B$3000,HeatGen!C$2,'Energy balance options'!$A$7:$A$3000,HeatGen!$A56)</f>
        <v>-1.033962883E-4</v>
      </c>
      <c r="D56">
        <f>SUMIFS('Energy balance options'!$F$7:$F$3000,'Energy balance options'!$B$7:$B$3000,HeatGen!D$2,'Energy balance options'!$A$7:$A$3000,HeatGen!$A56)</f>
        <v>0</v>
      </c>
      <c r="E56">
        <f>SUMIFS('Energy balance options'!$F$7:$F$3000,'Energy balance options'!$B$7:$B$3000,HeatGen!E$2,'Energy balance options'!$A$7:$A$3000,HeatGen!$A56)</f>
        <v>0</v>
      </c>
      <c r="F56">
        <f>SUMIFS('Energy balance options'!$F$7:$F$3000,'Energy balance options'!$B$7:$B$3000,HeatGen!F$2,'Energy balance options'!$A$7:$A$3000,HeatGen!$A56)</f>
        <v>0</v>
      </c>
      <c r="G56">
        <f>SUMIFS('Energy balance options'!$F$7:$F$3000,'Energy balance options'!$B$7:$B$3000,HeatGen!G$2,'Energy balance options'!$A$7:$A$3000,HeatGen!$A56)</f>
        <v>0</v>
      </c>
      <c r="H56">
        <f>SUMIFS('Energy balance options'!$G$7:$G$3000,'Energy balance options'!$B$7:$B$3000,HeatGen!H$2,'Energy balance options'!$A$7:$A$3000,HeatGen!$A56)</f>
        <v>2.025799664E-4</v>
      </c>
      <c r="I56">
        <f>SUMIFS('Energy balance options'!$G$7:$G$3000,'Energy balance options'!$B$7:$B$3000,HeatGen!I$2,'Energy balance options'!$A$7:$A$3000,HeatGen!$A56)</f>
        <v>0</v>
      </c>
      <c r="J56">
        <f>SUMIFS('Energy balance options'!$G$7:$G$3000,'Energy balance options'!$B$7:$B$3000,HeatGen!J$2,'Energy balance options'!$A$7:$A$3000,HeatGen!$A56)</f>
        <v>0</v>
      </c>
      <c r="K56">
        <f>SUMIFS('Energy balance options'!$G$7:$G$3000,'Energy balance options'!$B$7:$B$3000,HeatGen!K$2,'Energy balance options'!$A$7:$A$3000,HeatGen!$A56)</f>
        <v>0</v>
      </c>
      <c r="L56">
        <f>SUMIFS('Energy balance options'!$G$7:$G$3000,'Energy balance options'!$B$7:$B$3000,HeatGen!L$2,'Energy balance options'!$A$7:$A$3000,HeatGen!$A56)</f>
        <v>0</v>
      </c>
      <c r="M56">
        <f>SUMIFS('Energy balance options'!$G$7:$G$3000,'Energy balance options'!$B$7:$B$3000,HeatGen!M$2,'Energy balance options'!$A$7:$A$3000,HeatGen!$A56)</f>
        <v>0</v>
      </c>
      <c r="N56">
        <f>SUMIFS('Energy balance options'!$G$7:$G$3000,'Energy balance options'!$B$7:$B$3000,HeatGen!N$2,'Energy balance options'!$A$7:$A$3000,HeatGen!$A56)</f>
        <v>0</v>
      </c>
      <c r="O56">
        <f>SUMIFS('Energy balance options'!$G$7:$G$3000,'Energy balance options'!$B$7:$B$3000,HeatGen!O$2,'Energy balance options'!$A$7:$A$3000,HeatGen!$A56)</f>
        <v>0</v>
      </c>
      <c r="P56">
        <f>SUMIFS('Energy balance options'!$G$7:$G$3000,'Energy balance options'!$B$7:$B$3000,HeatGen!P$2,'Energy balance options'!$A$7:$A$3000,HeatGen!$A56)</f>
        <v>0</v>
      </c>
      <c r="Q56">
        <f>SUMIFS('Energy balance options'!$G$7:$G$3000,'Energy balance options'!$B$7:$B$3000,HeatGen!Q$2,'Energy balance options'!$A$7:$A$3000,HeatGen!$A56)</f>
        <v>0</v>
      </c>
      <c r="R56">
        <f>SUMIFS('Energy balance options'!$G$7:$G$3000,'Energy balance options'!$B$7:$B$3000,HeatGen!R$2,'Energy balance options'!$A$7:$A$3000,HeatGen!$A56)</f>
        <v>0</v>
      </c>
      <c r="S56">
        <f>SUMIFS('Energy balance options'!$G$7:$G$3000,'Energy balance options'!$B$7:$B$3000,HeatGen!S$2,'Energy balance options'!$A$7:$A$3000,HeatGen!$A56)</f>
        <v>0</v>
      </c>
      <c r="T56">
        <f>SUMIFS('Energy balance options'!$G$7:$G$3000,'Energy balance options'!$B$7:$B$3000,HeatGen!T$2,'Energy balance options'!$A$7:$A$3000,HeatGen!$A56)</f>
        <v>0</v>
      </c>
      <c r="U56">
        <f>SUMIFS('Energy balance options'!$G$7:$G$3000,'Energy balance options'!$B$7:$B$3000,HeatGen!U$2,'Energy balance options'!$A$7:$A$3000,HeatGen!$A56)</f>
        <v>0</v>
      </c>
      <c r="V56">
        <f>SUMIFS('Energy balance options'!$G$7:$G$3000,'Energy balance options'!$B$7:$B$3000,HeatGen!V$2,'Energy balance options'!$A$7:$A$3000,HeatGen!$A56)</f>
        <v>0</v>
      </c>
      <c r="W56">
        <f>SUMIFS('Energy balance options'!$G$7:$G$3000,'Energy balance options'!$B$7:$B$3000,HeatGen!W$2,'Energy balance options'!$A$7:$A$3000,HeatGen!$A56)</f>
        <v>0</v>
      </c>
      <c r="X56">
        <f>SUMIFS('Energy balance options'!$G$7:$G$3000,'Energy balance options'!$B$7:$B$3000,HeatGen!X$2,'Energy balance options'!$A$7:$A$3000,HeatGen!$A56)</f>
        <v>0</v>
      </c>
      <c r="Y56">
        <f t="shared" si="0"/>
        <v>-1.033962883E-4</v>
      </c>
      <c r="Z56">
        <f t="shared" si="1"/>
        <v>0</v>
      </c>
      <c r="AA56">
        <f t="shared" si="2"/>
        <v>0</v>
      </c>
      <c r="AB56">
        <f t="shared" si="3"/>
        <v>0</v>
      </c>
      <c r="AC56">
        <f t="shared" si="4"/>
        <v>0</v>
      </c>
      <c r="AD56">
        <f t="shared" si="5"/>
        <v>0</v>
      </c>
      <c r="AE56">
        <f t="shared" si="6"/>
        <v>0</v>
      </c>
      <c r="AF56">
        <f t="shared" si="7"/>
        <v>0</v>
      </c>
      <c r="AG56">
        <f t="shared" si="8"/>
        <v>0</v>
      </c>
      <c r="AH56">
        <f t="shared" si="9"/>
        <v>0</v>
      </c>
      <c r="AI56">
        <f t="shared" si="10"/>
        <v>0</v>
      </c>
      <c r="AJ56">
        <f t="shared" si="11"/>
        <v>0</v>
      </c>
      <c r="AK56">
        <f t="shared" si="12"/>
        <v>0</v>
      </c>
      <c r="AL56">
        <f t="shared" si="13"/>
        <v>0</v>
      </c>
      <c r="AM56">
        <f t="shared" si="14"/>
        <v>0</v>
      </c>
      <c r="AN56">
        <f t="shared" si="15"/>
        <v>0</v>
      </c>
      <c r="AO56">
        <f t="shared" si="16"/>
        <v>0</v>
      </c>
    </row>
    <row r="57" spans="1:41" x14ac:dyDescent="0.2">
      <c r="A57" s="9" t="str">
        <f>'Cost per option'!A65</f>
        <v>1222 REF finale electriciteitsvraag HDO</v>
      </c>
      <c r="B57" t="str">
        <f>_xlfn.IFNA(VLOOKUP(A57,'Energy balance options'!A$7:C$3000,3,FALSE),"")</f>
        <v>HDO</v>
      </c>
      <c r="C57">
        <f>SUMIFS('Energy balance options'!$F$7:$F$3000,'Energy balance options'!$B$7:$B$3000,HeatGen!C$2,'Energy balance options'!$A$7:$A$3000,HeatGen!$A57)</f>
        <v>0</v>
      </c>
      <c r="D57">
        <f>SUMIFS('Energy balance options'!$F$7:$F$3000,'Energy balance options'!$B$7:$B$3000,HeatGen!D$2,'Energy balance options'!$A$7:$A$3000,HeatGen!$A57)</f>
        <v>0</v>
      </c>
      <c r="E57">
        <f>SUMIFS('Energy balance options'!$F$7:$F$3000,'Energy balance options'!$B$7:$B$3000,HeatGen!E$2,'Energy balance options'!$A$7:$A$3000,HeatGen!$A57)</f>
        <v>0</v>
      </c>
      <c r="F57">
        <f>SUMIFS('Energy balance options'!$F$7:$F$3000,'Energy balance options'!$B$7:$B$3000,HeatGen!F$2,'Energy balance options'!$A$7:$A$3000,HeatGen!$A57)</f>
        <v>0</v>
      </c>
      <c r="G57">
        <f>SUMIFS('Energy balance options'!$F$7:$F$3000,'Energy balance options'!$B$7:$B$3000,HeatGen!G$2,'Energy balance options'!$A$7:$A$3000,HeatGen!$A57)</f>
        <v>0</v>
      </c>
      <c r="H57">
        <f>SUMIFS('Energy balance options'!$G$7:$G$3000,'Energy balance options'!$B$7:$B$3000,HeatGen!H$2,'Energy balance options'!$A$7:$A$3000,HeatGen!$A57)</f>
        <v>0</v>
      </c>
      <c r="I57">
        <f>SUMIFS('Energy balance options'!$G$7:$G$3000,'Energy balance options'!$B$7:$B$3000,HeatGen!I$2,'Energy balance options'!$A$7:$A$3000,HeatGen!$A57)</f>
        <v>0</v>
      </c>
      <c r="J57">
        <f>SUMIFS('Energy balance options'!$G$7:$G$3000,'Energy balance options'!$B$7:$B$3000,HeatGen!J$2,'Energy balance options'!$A$7:$A$3000,HeatGen!$A57)</f>
        <v>114.05541959999999</v>
      </c>
      <c r="K57">
        <f>SUMIFS('Energy balance options'!$G$7:$G$3000,'Energy balance options'!$B$7:$B$3000,HeatGen!K$2,'Energy balance options'!$A$7:$A$3000,HeatGen!$A57)</f>
        <v>0</v>
      </c>
      <c r="L57">
        <f>SUMIFS('Energy balance options'!$G$7:$G$3000,'Energy balance options'!$B$7:$B$3000,HeatGen!L$2,'Energy balance options'!$A$7:$A$3000,HeatGen!$A57)</f>
        <v>0</v>
      </c>
      <c r="M57">
        <f>SUMIFS('Energy balance options'!$G$7:$G$3000,'Energy balance options'!$B$7:$B$3000,HeatGen!M$2,'Energy balance options'!$A$7:$A$3000,HeatGen!$A57)</f>
        <v>0</v>
      </c>
      <c r="N57">
        <f>SUMIFS('Energy balance options'!$G$7:$G$3000,'Energy balance options'!$B$7:$B$3000,HeatGen!N$2,'Energy balance options'!$A$7:$A$3000,HeatGen!$A57)</f>
        <v>0</v>
      </c>
      <c r="O57">
        <f>SUMIFS('Energy balance options'!$G$7:$G$3000,'Energy balance options'!$B$7:$B$3000,HeatGen!O$2,'Energy balance options'!$A$7:$A$3000,HeatGen!$A57)</f>
        <v>0</v>
      </c>
      <c r="P57">
        <f>SUMIFS('Energy balance options'!$G$7:$G$3000,'Energy balance options'!$B$7:$B$3000,HeatGen!P$2,'Energy balance options'!$A$7:$A$3000,HeatGen!$A57)</f>
        <v>0</v>
      </c>
      <c r="Q57">
        <f>SUMIFS('Energy balance options'!$G$7:$G$3000,'Energy balance options'!$B$7:$B$3000,HeatGen!Q$2,'Energy balance options'!$A$7:$A$3000,HeatGen!$A57)</f>
        <v>0</v>
      </c>
      <c r="R57">
        <f>SUMIFS('Energy balance options'!$G$7:$G$3000,'Energy balance options'!$B$7:$B$3000,HeatGen!R$2,'Energy balance options'!$A$7:$A$3000,HeatGen!$A57)</f>
        <v>0</v>
      </c>
      <c r="S57">
        <f>SUMIFS('Energy balance options'!$G$7:$G$3000,'Energy balance options'!$B$7:$B$3000,HeatGen!S$2,'Energy balance options'!$A$7:$A$3000,HeatGen!$A57)</f>
        <v>0</v>
      </c>
      <c r="T57">
        <f>SUMIFS('Energy balance options'!$G$7:$G$3000,'Energy balance options'!$B$7:$B$3000,HeatGen!T$2,'Energy balance options'!$A$7:$A$3000,HeatGen!$A57)</f>
        <v>0</v>
      </c>
      <c r="U57">
        <f>SUMIFS('Energy balance options'!$G$7:$G$3000,'Energy balance options'!$B$7:$B$3000,HeatGen!U$2,'Energy balance options'!$A$7:$A$3000,HeatGen!$A57)</f>
        <v>0</v>
      </c>
      <c r="V57">
        <f>SUMIFS('Energy balance options'!$G$7:$G$3000,'Energy balance options'!$B$7:$B$3000,HeatGen!V$2,'Energy balance options'!$A$7:$A$3000,HeatGen!$A57)</f>
        <v>0</v>
      </c>
      <c r="W57">
        <f>SUMIFS('Energy balance options'!$G$7:$G$3000,'Energy balance options'!$B$7:$B$3000,HeatGen!W$2,'Energy balance options'!$A$7:$A$3000,HeatGen!$A57)</f>
        <v>0</v>
      </c>
      <c r="X57">
        <f>SUMIFS('Energy balance options'!$G$7:$G$3000,'Energy balance options'!$B$7:$B$3000,HeatGen!X$2,'Energy balance options'!$A$7:$A$3000,HeatGen!$A57)</f>
        <v>0</v>
      </c>
      <c r="Y57">
        <f t="shared" si="0"/>
        <v>0</v>
      </c>
      <c r="Z57">
        <f t="shared" si="1"/>
        <v>0</v>
      </c>
      <c r="AA57">
        <f t="shared" si="2"/>
        <v>0</v>
      </c>
      <c r="AB57">
        <f t="shared" si="3"/>
        <v>0</v>
      </c>
      <c r="AC57">
        <f t="shared" si="4"/>
        <v>0</v>
      </c>
      <c r="AD57">
        <f t="shared" si="5"/>
        <v>0</v>
      </c>
      <c r="AE57">
        <f t="shared" si="6"/>
        <v>0</v>
      </c>
      <c r="AF57">
        <f t="shared" si="7"/>
        <v>0</v>
      </c>
      <c r="AG57">
        <f t="shared" si="8"/>
        <v>0</v>
      </c>
      <c r="AH57">
        <f t="shared" si="9"/>
        <v>0</v>
      </c>
      <c r="AI57">
        <f t="shared" si="10"/>
        <v>0</v>
      </c>
      <c r="AJ57">
        <f t="shared" si="11"/>
        <v>0</v>
      </c>
      <c r="AK57">
        <f t="shared" si="12"/>
        <v>0</v>
      </c>
      <c r="AL57">
        <f t="shared" si="13"/>
        <v>0</v>
      </c>
      <c r="AM57">
        <f t="shared" si="14"/>
        <v>0</v>
      </c>
      <c r="AN57">
        <f t="shared" si="15"/>
        <v>0</v>
      </c>
      <c r="AO57">
        <f t="shared" si="16"/>
        <v>0</v>
      </c>
    </row>
    <row r="58" spans="1:41" x14ac:dyDescent="0.2">
      <c r="A58" s="9" t="str">
        <f>'Cost per option'!A66</f>
        <v>1225 REF Ketels rest HDO ebalans</v>
      </c>
      <c r="B58" t="str">
        <f>_xlfn.IFNA(VLOOKUP(A58,'Energy balance options'!A$7:C$3000,3,FALSE),"")</f>
        <v>HDO</v>
      </c>
      <c r="C58">
        <f>SUMIFS('Energy balance options'!$F$7:$F$3000,'Energy balance options'!$B$7:$B$3000,HeatGen!C$2,'Energy balance options'!$A$7:$A$3000,HeatGen!$A58)</f>
        <v>-1.6560944739999999E-3</v>
      </c>
      <c r="D58">
        <f>SUMIFS('Energy balance options'!$F$7:$F$3000,'Energy balance options'!$B$7:$B$3000,HeatGen!D$2,'Energy balance options'!$A$7:$A$3000,HeatGen!$A58)</f>
        <v>0</v>
      </c>
      <c r="E58">
        <f>SUMIFS('Energy balance options'!$F$7:$F$3000,'Energy balance options'!$B$7:$B$3000,HeatGen!E$2,'Energy balance options'!$A$7:$A$3000,HeatGen!$A58)</f>
        <v>0</v>
      </c>
      <c r="F58">
        <f>SUMIFS('Energy balance options'!$F$7:$F$3000,'Energy balance options'!$B$7:$B$3000,HeatGen!F$2,'Energy balance options'!$A$7:$A$3000,HeatGen!$A58)</f>
        <v>0</v>
      </c>
      <c r="G58">
        <f>SUMIFS('Energy balance options'!$F$7:$F$3000,'Energy balance options'!$B$7:$B$3000,HeatGen!G$2,'Energy balance options'!$A$7:$A$3000,HeatGen!$A58)</f>
        <v>0</v>
      </c>
      <c r="H58">
        <f>SUMIFS('Energy balance options'!$G$7:$G$3000,'Energy balance options'!$B$7:$B$3000,HeatGen!H$2,'Energy balance options'!$A$7:$A$3000,HeatGen!$A58)</f>
        <v>0</v>
      </c>
      <c r="I58">
        <f>SUMIFS('Energy balance options'!$G$7:$G$3000,'Energy balance options'!$B$7:$B$3000,HeatGen!I$2,'Energy balance options'!$A$7:$A$3000,HeatGen!$A58)</f>
        <v>0</v>
      </c>
      <c r="J58">
        <f>SUMIFS('Energy balance options'!$G$7:$G$3000,'Energy balance options'!$B$7:$B$3000,HeatGen!J$2,'Energy balance options'!$A$7:$A$3000,HeatGen!$A58)</f>
        <v>0</v>
      </c>
      <c r="K58">
        <f>SUMIFS('Energy balance options'!$G$7:$G$3000,'Energy balance options'!$B$7:$B$3000,HeatGen!K$2,'Energy balance options'!$A$7:$A$3000,HeatGen!$A58)</f>
        <v>0</v>
      </c>
      <c r="L58">
        <f>SUMIFS('Energy balance options'!$G$7:$G$3000,'Energy balance options'!$B$7:$B$3000,HeatGen!L$2,'Energy balance options'!$A$7:$A$3000,HeatGen!$A58)</f>
        <v>0</v>
      </c>
      <c r="M58">
        <f>SUMIFS('Energy balance options'!$G$7:$G$3000,'Energy balance options'!$B$7:$B$3000,HeatGen!M$2,'Energy balance options'!$A$7:$A$3000,HeatGen!$A58)</f>
        <v>6.9233393430000005E-4</v>
      </c>
      <c r="N58">
        <f>SUMIFS('Energy balance options'!$G$7:$G$3000,'Energy balance options'!$B$7:$B$3000,HeatGen!N$2,'Energy balance options'!$A$7:$A$3000,HeatGen!$A58)</f>
        <v>0</v>
      </c>
      <c r="O58">
        <f>SUMIFS('Energy balance options'!$G$7:$G$3000,'Energy balance options'!$B$7:$B$3000,HeatGen!O$2,'Energy balance options'!$A$7:$A$3000,HeatGen!$A58)</f>
        <v>0</v>
      </c>
      <c r="P58">
        <f>SUMIFS('Energy balance options'!$G$7:$G$3000,'Energy balance options'!$B$7:$B$3000,HeatGen!P$2,'Energy balance options'!$A$7:$A$3000,HeatGen!$A58)</f>
        <v>0</v>
      </c>
      <c r="Q58">
        <f>SUMIFS('Energy balance options'!$G$7:$G$3000,'Energy balance options'!$B$7:$B$3000,HeatGen!Q$2,'Energy balance options'!$A$7:$A$3000,HeatGen!$A58)</f>
        <v>0</v>
      </c>
      <c r="R58">
        <f>SUMIFS('Energy balance options'!$G$7:$G$3000,'Energy balance options'!$B$7:$B$3000,HeatGen!R$2,'Energy balance options'!$A$7:$A$3000,HeatGen!$A58)</f>
        <v>0</v>
      </c>
      <c r="S58">
        <f>SUMIFS('Energy balance options'!$G$7:$G$3000,'Energy balance options'!$B$7:$B$3000,HeatGen!S$2,'Energy balance options'!$A$7:$A$3000,HeatGen!$A58)</f>
        <v>0</v>
      </c>
      <c r="T58">
        <f>SUMIFS('Energy balance options'!$G$7:$G$3000,'Energy balance options'!$B$7:$B$3000,HeatGen!T$2,'Energy balance options'!$A$7:$A$3000,HeatGen!$A58)</f>
        <v>0</v>
      </c>
      <c r="U58">
        <f>SUMIFS('Energy balance options'!$G$7:$G$3000,'Energy balance options'!$B$7:$B$3000,HeatGen!U$2,'Energy balance options'!$A$7:$A$3000,HeatGen!$A58)</f>
        <v>0</v>
      </c>
      <c r="V58">
        <f>SUMIFS('Energy balance options'!$G$7:$G$3000,'Energy balance options'!$B$7:$B$3000,HeatGen!V$2,'Energy balance options'!$A$7:$A$3000,HeatGen!$A58)</f>
        <v>0</v>
      </c>
      <c r="W58">
        <f>SUMIFS('Energy balance options'!$G$7:$G$3000,'Energy balance options'!$B$7:$B$3000,HeatGen!W$2,'Energy balance options'!$A$7:$A$3000,HeatGen!$A58)</f>
        <v>0</v>
      </c>
      <c r="X58">
        <f>SUMIFS('Energy balance options'!$G$7:$G$3000,'Energy balance options'!$B$7:$B$3000,HeatGen!X$2,'Energy balance options'!$A$7:$A$3000,HeatGen!$A58)</f>
        <v>0</v>
      </c>
      <c r="Y58">
        <f t="shared" si="0"/>
        <v>0</v>
      </c>
      <c r="Z58">
        <f t="shared" si="1"/>
        <v>0</v>
      </c>
      <c r="AA58">
        <f t="shared" si="2"/>
        <v>0</v>
      </c>
      <c r="AB58">
        <f t="shared" si="3"/>
        <v>0</v>
      </c>
      <c r="AC58">
        <f t="shared" si="4"/>
        <v>0</v>
      </c>
      <c r="AD58">
        <f t="shared" si="5"/>
        <v>-1.6560944739999999E-3</v>
      </c>
      <c r="AE58">
        <f t="shared" si="6"/>
        <v>0</v>
      </c>
      <c r="AF58">
        <f t="shared" si="7"/>
        <v>0</v>
      </c>
      <c r="AG58">
        <f t="shared" si="8"/>
        <v>0</v>
      </c>
      <c r="AH58">
        <f t="shared" si="9"/>
        <v>0</v>
      </c>
      <c r="AI58">
        <f t="shared" si="10"/>
        <v>0</v>
      </c>
      <c r="AJ58">
        <f t="shared" si="11"/>
        <v>0</v>
      </c>
      <c r="AK58">
        <f t="shared" si="12"/>
        <v>0</v>
      </c>
      <c r="AL58">
        <f t="shared" si="13"/>
        <v>0</v>
      </c>
      <c r="AM58">
        <f t="shared" si="14"/>
        <v>0</v>
      </c>
      <c r="AN58">
        <f t="shared" si="15"/>
        <v>0</v>
      </c>
      <c r="AO58">
        <f t="shared" si="16"/>
        <v>0</v>
      </c>
    </row>
    <row r="59" spans="1:41" x14ac:dyDescent="0.2">
      <c r="A59" s="9" t="str">
        <f>'Cost per option'!A67</f>
        <v>1226 REF Ketels aardgas HDO ebalans</v>
      </c>
      <c r="B59" t="str">
        <f>_xlfn.IFNA(VLOOKUP(A59,'Energy balance options'!A$7:C$3000,3,FALSE),"")</f>
        <v>HDO</v>
      </c>
      <c r="C59">
        <f>SUMIFS('Energy balance options'!$F$7:$F$3000,'Energy balance options'!$B$7:$B$3000,HeatGen!C$2,'Energy balance options'!$A$7:$A$3000,HeatGen!$A59)</f>
        <v>-39.084777090000003</v>
      </c>
      <c r="D59">
        <f>SUMIFS('Energy balance options'!$F$7:$F$3000,'Energy balance options'!$B$7:$B$3000,HeatGen!D$2,'Energy balance options'!$A$7:$A$3000,HeatGen!$A59)</f>
        <v>0</v>
      </c>
      <c r="E59">
        <f>SUMIFS('Energy balance options'!$F$7:$F$3000,'Energy balance options'!$B$7:$B$3000,HeatGen!E$2,'Energy balance options'!$A$7:$A$3000,HeatGen!$A59)</f>
        <v>0</v>
      </c>
      <c r="F59">
        <f>SUMIFS('Energy balance options'!$F$7:$F$3000,'Energy balance options'!$B$7:$B$3000,HeatGen!F$2,'Energy balance options'!$A$7:$A$3000,HeatGen!$A59)</f>
        <v>0</v>
      </c>
      <c r="G59">
        <f>SUMIFS('Energy balance options'!$F$7:$F$3000,'Energy balance options'!$B$7:$B$3000,HeatGen!G$2,'Energy balance options'!$A$7:$A$3000,HeatGen!$A59)</f>
        <v>0</v>
      </c>
      <c r="H59">
        <f>SUMIFS('Energy balance options'!$G$7:$G$3000,'Energy balance options'!$B$7:$B$3000,HeatGen!H$2,'Energy balance options'!$A$7:$A$3000,HeatGen!$A59)</f>
        <v>42.122531960000003</v>
      </c>
      <c r="I59">
        <f>SUMIFS('Energy balance options'!$G$7:$G$3000,'Energy balance options'!$B$7:$B$3000,HeatGen!I$2,'Energy balance options'!$A$7:$A$3000,HeatGen!$A59)</f>
        <v>0</v>
      </c>
      <c r="J59">
        <f>SUMIFS('Energy balance options'!$G$7:$G$3000,'Energy balance options'!$B$7:$B$3000,HeatGen!J$2,'Energy balance options'!$A$7:$A$3000,HeatGen!$A59)</f>
        <v>0</v>
      </c>
      <c r="K59">
        <f>SUMIFS('Energy balance options'!$G$7:$G$3000,'Energy balance options'!$B$7:$B$3000,HeatGen!K$2,'Energy balance options'!$A$7:$A$3000,HeatGen!$A59)</f>
        <v>0</v>
      </c>
      <c r="L59">
        <f>SUMIFS('Energy balance options'!$G$7:$G$3000,'Energy balance options'!$B$7:$B$3000,HeatGen!L$2,'Energy balance options'!$A$7:$A$3000,HeatGen!$A59)</f>
        <v>0</v>
      </c>
      <c r="M59">
        <f>SUMIFS('Energy balance options'!$G$7:$G$3000,'Energy balance options'!$B$7:$B$3000,HeatGen!M$2,'Energy balance options'!$A$7:$A$3000,HeatGen!$A59)</f>
        <v>0</v>
      </c>
      <c r="N59">
        <f>SUMIFS('Energy balance options'!$G$7:$G$3000,'Energy balance options'!$B$7:$B$3000,HeatGen!N$2,'Energy balance options'!$A$7:$A$3000,HeatGen!$A59)</f>
        <v>0</v>
      </c>
      <c r="O59">
        <f>SUMIFS('Energy balance options'!$G$7:$G$3000,'Energy balance options'!$B$7:$B$3000,HeatGen!O$2,'Energy balance options'!$A$7:$A$3000,HeatGen!$A59)</f>
        <v>0</v>
      </c>
      <c r="P59">
        <f>SUMIFS('Energy balance options'!$G$7:$G$3000,'Energy balance options'!$B$7:$B$3000,HeatGen!P$2,'Energy balance options'!$A$7:$A$3000,HeatGen!$A59)</f>
        <v>0</v>
      </c>
      <c r="Q59">
        <f>SUMIFS('Energy balance options'!$G$7:$G$3000,'Energy balance options'!$B$7:$B$3000,HeatGen!Q$2,'Energy balance options'!$A$7:$A$3000,HeatGen!$A59)</f>
        <v>0</v>
      </c>
      <c r="R59">
        <f>SUMIFS('Energy balance options'!$G$7:$G$3000,'Energy balance options'!$B$7:$B$3000,HeatGen!R$2,'Energy balance options'!$A$7:$A$3000,HeatGen!$A59)</f>
        <v>0</v>
      </c>
      <c r="S59">
        <f>SUMIFS('Energy balance options'!$G$7:$G$3000,'Energy balance options'!$B$7:$B$3000,HeatGen!S$2,'Energy balance options'!$A$7:$A$3000,HeatGen!$A59)</f>
        <v>0</v>
      </c>
      <c r="T59">
        <f>SUMIFS('Energy balance options'!$G$7:$G$3000,'Energy balance options'!$B$7:$B$3000,HeatGen!T$2,'Energy balance options'!$A$7:$A$3000,HeatGen!$A59)</f>
        <v>0</v>
      </c>
      <c r="U59">
        <f>SUMIFS('Energy balance options'!$G$7:$G$3000,'Energy balance options'!$B$7:$B$3000,HeatGen!U$2,'Energy balance options'!$A$7:$A$3000,HeatGen!$A59)</f>
        <v>0</v>
      </c>
      <c r="V59">
        <f>SUMIFS('Energy balance options'!$G$7:$G$3000,'Energy balance options'!$B$7:$B$3000,HeatGen!V$2,'Energy balance options'!$A$7:$A$3000,HeatGen!$A59)</f>
        <v>0</v>
      </c>
      <c r="W59">
        <f>SUMIFS('Energy balance options'!$G$7:$G$3000,'Energy balance options'!$B$7:$B$3000,HeatGen!W$2,'Energy balance options'!$A$7:$A$3000,HeatGen!$A59)</f>
        <v>0</v>
      </c>
      <c r="X59">
        <f>SUMIFS('Energy balance options'!$G$7:$G$3000,'Energy balance options'!$B$7:$B$3000,HeatGen!X$2,'Energy balance options'!$A$7:$A$3000,HeatGen!$A59)</f>
        <v>0</v>
      </c>
      <c r="Y59">
        <f t="shared" si="0"/>
        <v>-39.084777090000003</v>
      </c>
      <c r="Z59">
        <f t="shared" si="1"/>
        <v>0</v>
      </c>
      <c r="AA59">
        <f t="shared" si="2"/>
        <v>0</v>
      </c>
      <c r="AB59">
        <f t="shared" si="3"/>
        <v>0</v>
      </c>
      <c r="AC59">
        <f t="shared" si="4"/>
        <v>0</v>
      </c>
      <c r="AD59">
        <f t="shared" si="5"/>
        <v>0</v>
      </c>
      <c r="AE59">
        <f t="shared" si="6"/>
        <v>0</v>
      </c>
      <c r="AF59">
        <f t="shared" si="7"/>
        <v>0</v>
      </c>
      <c r="AG59">
        <f t="shared" si="8"/>
        <v>0</v>
      </c>
      <c r="AH59">
        <f t="shared" si="9"/>
        <v>0</v>
      </c>
      <c r="AI59">
        <f t="shared" si="10"/>
        <v>0</v>
      </c>
      <c r="AJ59">
        <f t="shared" si="11"/>
        <v>0</v>
      </c>
      <c r="AK59">
        <f t="shared" si="12"/>
        <v>0</v>
      </c>
      <c r="AL59">
        <f t="shared" si="13"/>
        <v>0</v>
      </c>
      <c r="AM59">
        <f t="shared" si="14"/>
        <v>0</v>
      </c>
      <c r="AN59">
        <f t="shared" si="15"/>
        <v>0</v>
      </c>
      <c r="AO59">
        <f t="shared" si="16"/>
        <v>0</v>
      </c>
    </row>
    <row r="60" spans="1:41" x14ac:dyDescent="0.2">
      <c r="A60" s="9" t="str">
        <f>'Cost per option'!A68</f>
        <v>1228 REF finale electriciteitsvraag Landbouw</v>
      </c>
      <c r="B60" t="str">
        <f>_xlfn.IFNA(VLOOKUP(A60,'Energy balance options'!A$7:C$3000,3,FALSE),"")</f>
        <v>Landbouw</v>
      </c>
      <c r="C60">
        <f>SUMIFS('Energy balance options'!$F$7:$F$3000,'Energy balance options'!$B$7:$B$3000,HeatGen!C$2,'Energy balance options'!$A$7:$A$3000,HeatGen!$A60)</f>
        <v>0</v>
      </c>
      <c r="D60">
        <f>SUMIFS('Energy balance options'!$F$7:$F$3000,'Energy balance options'!$B$7:$B$3000,HeatGen!D$2,'Energy balance options'!$A$7:$A$3000,HeatGen!$A60)</f>
        <v>0</v>
      </c>
      <c r="E60">
        <f>SUMIFS('Energy balance options'!$F$7:$F$3000,'Energy balance options'!$B$7:$B$3000,HeatGen!E$2,'Energy balance options'!$A$7:$A$3000,HeatGen!$A60)</f>
        <v>0</v>
      </c>
      <c r="F60">
        <f>SUMIFS('Energy balance options'!$F$7:$F$3000,'Energy balance options'!$B$7:$B$3000,HeatGen!F$2,'Energy balance options'!$A$7:$A$3000,HeatGen!$A60)</f>
        <v>0</v>
      </c>
      <c r="G60">
        <f>SUMIFS('Energy balance options'!$F$7:$F$3000,'Energy balance options'!$B$7:$B$3000,HeatGen!G$2,'Energy balance options'!$A$7:$A$3000,HeatGen!$A60)</f>
        <v>0</v>
      </c>
      <c r="H60">
        <f>SUMIFS('Energy balance options'!$G$7:$G$3000,'Energy balance options'!$B$7:$B$3000,HeatGen!H$2,'Energy balance options'!$A$7:$A$3000,HeatGen!$A60)</f>
        <v>0</v>
      </c>
      <c r="I60">
        <f>SUMIFS('Energy balance options'!$G$7:$G$3000,'Energy balance options'!$B$7:$B$3000,HeatGen!I$2,'Energy balance options'!$A$7:$A$3000,HeatGen!$A60)</f>
        <v>0</v>
      </c>
      <c r="J60">
        <f>SUMIFS('Energy balance options'!$G$7:$G$3000,'Energy balance options'!$B$7:$B$3000,HeatGen!J$2,'Energy balance options'!$A$7:$A$3000,HeatGen!$A60)</f>
        <v>48.451499939999998</v>
      </c>
      <c r="K60">
        <f>SUMIFS('Energy balance options'!$G$7:$G$3000,'Energy balance options'!$B$7:$B$3000,HeatGen!K$2,'Energy balance options'!$A$7:$A$3000,HeatGen!$A60)</f>
        <v>0</v>
      </c>
      <c r="L60">
        <f>SUMIFS('Energy balance options'!$G$7:$G$3000,'Energy balance options'!$B$7:$B$3000,HeatGen!L$2,'Energy balance options'!$A$7:$A$3000,HeatGen!$A60)</f>
        <v>0</v>
      </c>
      <c r="M60">
        <f>SUMIFS('Energy balance options'!$G$7:$G$3000,'Energy balance options'!$B$7:$B$3000,HeatGen!M$2,'Energy balance options'!$A$7:$A$3000,HeatGen!$A60)</f>
        <v>0</v>
      </c>
      <c r="N60">
        <f>SUMIFS('Energy balance options'!$G$7:$G$3000,'Energy balance options'!$B$7:$B$3000,HeatGen!N$2,'Energy balance options'!$A$7:$A$3000,HeatGen!$A60)</f>
        <v>0</v>
      </c>
      <c r="O60">
        <f>SUMIFS('Energy balance options'!$G$7:$G$3000,'Energy balance options'!$B$7:$B$3000,HeatGen!O$2,'Energy balance options'!$A$7:$A$3000,HeatGen!$A60)</f>
        <v>0</v>
      </c>
      <c r="P60">
        <f>SUMIFS('Energy balance options'!$G$7:$G$3000,'Energy balance options'!$B$7:$B$3000,HeatGen!P$2,'Energy balance options'!$A$7:$A$3000,HeatGen!$A60)</f>
        <v>0</v>
      </c>
      <c r="Q60">
        <f>SUMIFS('Energy balance options'!$G$7:$G$3000,'Energy balance options'!$B$7:$B$3000,HeatGen!Q$2,'Energy balance options'!$A$7:$A$3000,HeatGen!$A60)</f>
        <v>0</v>
      </c>
      <c r="R60">
        <f>SUMIFS('Energy balance options'!$G$7:$G$3000,'Energy balance options'!$B$7:$B$3000,HeatGen!R$2,'Energy balance options'!$A$7:$A$3000,HeatGen!$A60)</f>
        <v>0</v>
      </c>
      <c r="S60">
        <f>SUMIFS('Energy balance options'!$G$7:$G$3000,'Energy balance options'!$B$7:$B$3000,HeatGen!S$2,'Energy balance options'!$A$7:$A$3000,HeatGen!$A60)</f>
        <v>0</v>
      </c>
      <c r="T60">
        <f>SUMIFS('Energy balance options'!$G$7:$G$3000,'Energy balance options'!$B$7:$B$3000,HeatGen!T$2,'Energy balance options'!$A$7:$A$3000,HeatGen!$A60)</f>
        <v>0</v>
      </c>
      <c r="U60">
        <f>SUMIFS('Energy balance options'!$G$7:$G$3000,'Energy balance options'!$B$7:$B$3000,HeatGen!U$2,'Energy balance options'!$A$7:$A$3000,HeatGen!$A60)</f>
        <v>0</v>
      </c>
      <c r="V60">
        <f>SUMIFS('Energy balance options'!$G$7:$G$3000,'Energy balance options'!$B$7:$B$3000,HeatGen!V$2,'Energy balance options'!$A$7:$A$3000,HeatGen!$A60)</f>
        <v>0</v>
      </c>
      <c r="W60">
        <f>SUMIFS('Energy balance options'!$G$7:$G$3000,'Energy balance options'!$B$7:$B$3000,HeatGen!W$2,'Energy balance options'!$A$7:$A$3000,HeatGen!$A60)</f>
        <v>0</v>
      </c>
      <c r="X60">
        <f>SUMIFS('Energy balance options'!$G$7:$G$3000,'Energy balance options'!$B$7:$B$3000,HeatGen!X$2,'Energy balance options'!$A$7:$A$3000,HeatGen!$A60)</f>
        <v>0</v>
      </c>
      <c r="Y60">
        <f t="shared" si="0"/>
        <v>0</v>
      </c>
      <c r="Z60">
        <f t="shared" si="1"/>
        <v>0</v>
      </c>
      <c r="AA60">
        <f t="shared" si="2"/>
        <v>0</v>
      </c>
      <c r="AB60">
        <f t="shared" si="3"/>
        <v>0</v>
      </c>
      <c r="AC60">
        <f t="shared" si="4"/>
        <v>0</v>
      </c>
      <c r="AD60">
        <f t="shared" si="5"/>
        <v>0</v>
      </c>
      <c r="AE60">
        <f t="shared" si="6"/>
        <v>0</v>
      </c>
      <c r="AF60">
        <f t="shared" si="7"/>
        <v>0</v>
      </c>
      <c r="AG60">
        <f t="shared" si="8"/>
        <v>0</v>
      </c>
      <c r="AH60">
        <f t="shared" si="9"/>
        <v>0</v>
      </c>
      <c r="AI60">
        <f t="shared" si="10"/>
        <v>0</v>
      </c>
      <c r="AJ60">
        <f t="shared" si="11"/>
        <v>0</v>
      </c>
      <c r="AK60">
        <f t="shared" si="12"/>
        <v>0</v>
      </c>
      <c r="AL60">
        <f t="shared" si="13"/>
        <v>0</v>
      </c>
      <c r="AM60">
        <f t="shared" si="14"/>
        <v>0</v>
      </c>
      <c r="AN60">
        <f t="shared" si="15"/>
        <v>0</v>
      </c>
      <c r="AO60">
        <f t="shared" si="16"/>
        <v>0</v>
      </c>
    </row>
    <row r="61" spans="1:41" x14ac:dyDescent="0.2">
      <c r="A61" s="9" t="str">
        <f>'Cost per option'!A69</f>
        <v>1229 REF finale warmtevraag Landbouw</v>
      </c>
      <c r="B61" t="str">
        <f>_xlfn.IFNA(VLOOKUP(A61,'Energy balance options'!A$7:C$3000,3,FALSE),"")</f>
        <v>Landbouw</v>
      </c>
      <c r="C61">
        <f>SUMIFS('Energy balance options'!$F$7:$F$3000,'Energy balance options'!$B$7:$B$3000,HeatGen!C$2,'Energy balance options'!$A$7:$A$3000,HeatGen!$A61)</f>
        <v>0</v>
      </c>
      <c r="D61">
        <f>SUMIFS('Energy balance options'!$F$7:$F$3000,'Energy balance options'!$B$7:$B$3000,HeatGen!D$2,'Energy balance options'!$A$7:$A$3000,HeatGen!$A61)</f>
        <v>0</v>
      </c>
      <c r="E61">
        <f>SUMIFS('Energy balance options'!$F$7:$F$3000,'Energy balance options'!$B$7:$B$3000,HeatGen!E$2,'Energy balance options'!$A$7:$A$3000,HeatGen!$A61)</f>
        <v>0</v>
      </c>
      <c r="F61">
        <f>SUMIFS('Energy balance options'!$F$7:$F$3000,'Energy balance options'!$B$7:$B$3000,HeatGen!F$2,'Energy balance options'!$A$7:$A$3000,HeatGen!$A61)</f>
        <v>0</v>
      </c>
      <c r="G61">
        <f>SUMIFS('Energy balance options'!$F$7:$F$3000,'Energy balance options'!$B$7:$B$3000,HeatGen!G$2,'Energy balance options'!$A$7:$A$3000,HeatGen!$A61)</f>
        <v>0</v>
      </c>
      <c r="H61">
        <f>SUMIFS('Energy balance options'!$G$7:$G$3000,'Energy balance options'!$B$7:$B$3000,HeatGen!H$2,'Energy balance options'!$A$7:$A$3000,HeatGen!$A61)</f>
        <v>0</v>
      </c>
      <c r="I61">
        <f>SUMIFS('Energy balance options'!$G$7:$G$3000,'Energy balance options'!$B$7:$B$3000,HeatGen!I$2,'Energy balance options'!$A$7:$A$3000,HeatGen!$A61)</f>
        <v>0</v>
      </c>
      <c r="J61">
        <f>SUMIFS('Energy balance options'!$G$7:$G$3000,'Energy balance options'!$B$7:$B$3000,HeatGen!J$2,'Energy balance options'!$A$7:$A$3000,HeatGen!$A61)</f>
        <v>0</v>
      </c>
      <c r="K61">
        <f>SUMIFS('Energy balance options'!$G$7:$G$3000,'Energy balance options'!$B$7:$B$3000,HeatGen!K$2,'Energy balance options'!$A$7:$A$3000,HeatGen!$A61)</f>
        <v>0</v>
      </c>
      <c r="L61">
        <f>SUMIFS('Energy balance options'!$G$7:$G$3000,'Energy balance options'!$B$7:$B$3000,HeatGen!L$2,'Energy balance options'!$A$7:$A$3000,HeatGen!$A61)</f>
        <v>45.570718210000003</v>
      </c>
      <c r="M61">
        <f>SUMIFS('Energy balance options'!$G$7:$G$3000,'Energy balance options'!$B$7:$B$3000,HeatGen!M$2,'Energy balance options'!$A$7:$A$3000,HeatGen!$A61)</f>
        <v>0</v>
      </c>
      <c r="N61">
        <f>SUMIFS('Energy balance options'!$G$7:$G$3000,'Energy balance options'!$B$7:$B$3000,HeatGen!N$2,'Energy balance options'!$A$7:$A$3000,HeatGen!$A61)</f>
        <v>0</v>
      </c>
      <c r="O61">
        <f>SUMIFS('Energy balance options'!$G$7:$G$3000,'Energy balance options'!$B$7:$B$3000,HeatGen!O$2,'Energy balance options'!$A$7:$A$3000,HeatGen!$A61)</f>
        <v>0</v>
      </c>
      <c r="P61">
        <f>SUMIFS('Energy balance options'!$G$7:$G$3000,'Energy balance options'!$B$7:$B$3000,HeatGen!P$2,'Energy balance options'!$A$7:$A$3000,HeatGen!$A61)</f>
        <v>0</v>
      </c>
      <c r="Q61">
        <f>SUMIFS('Energy balance options'!$G$7:$G$3000,'Energy balance options'!$B$7:$B$3000,HeatGen!Q$2,'Energy balance options'!$A$7:$A$3000,HeatGen!$A61)</f>
        <v>0</v>
      </c>
      <c r="R61">
        <f>SUMIFS('Energy balance options'!$G$7:$G$3000,'Energy balance options'!$B$7:$B$3000,HeatGen!R$2,'Energy balance options'!$A$7:$A$3000,HeatGen!$A61)</f>
        <v>0</v>
      </c>
      <c r="S61">
        <f>SUMIFS('Energy balance options'!$G$7:$G$3000,'Energy balance options'!$B$7:$B$3000,HeatGen!S$2,'Energy balance options'!$A$7:$A$3000,HeatGen!$A61)</f>
        <v>0</v>
      </c>
      <c r="T61">
        <f>SUMIFS('Energy balance options'!$G$7:$G$3000,'Energy balance options'!$B$7:$B$3000,HeatGen!T$2,'Energy balance options'!$A$7:$A$3000,HeatGen!$A61)</f>
        <v>0</v>
      </c>
      <c r="U61">
        <f>SUMIFS('Energy balance options'!$G$7:$G$3000,'Energy balance options'!$B$7:$B$3000,HeatGen!U$2,'Energy balance options'!$A$7:$A$3000,HeatGen!$A61)</f>
        <v>0</v>
      </c>
      <c r="V61">
        <f>SUMIFS('Energy balance options'!$G$7:$G$3000,'Energy balance options'!$B$7:$B$3000,HeatGen!V$2,'Energy balance options'!$A$7:$A$3000,HeatGen!$A61)</f>
        <v>0</v>
      </c>
      <c r="W61">
        <f>SUMIFS('Energy balance options'!$G$7:$G$3000,'Energy balance options'!$B$7:$B$3000,HeatGen!W$2,'Energy balance options'!$A$7:$A$3000,HeatGen!$A61)</f>
        <v>0</v>
      </c>
      <c r="X61">
        <f>SUMIFS('Energy balance options'!$G$7:$G$3000,'Energy balance options'!$B$7:$B$3000,HeatGen!X$2,'Energy balance options'!$A$7:$A$3000,HeatGen!$A61)</f>
        <v>0</v>
      </c>
      <c r="Y61">
        <f t="shared" si="0"/>
        <v>0</v>
      </c>
      <c r="Z61">
        <f t="shared" si="1"/>
        <v>0</v>
      </c>
      <c r="AA61">
        <f t="shared" si="2"/>
        <v>0</v>
      </c>
      <c r="AB61">
        <f t="shared" si="3"/>
        <v>0</v>
      </c>
      <c r="AC61">
        <f t="shared" si="4"/>
        <v>0</v>
      </c>
      <c r="AD61">
        <f t="shared" si="5"/>
        <v>0</v>
      </c>
      <c r="AE61">
        <f t="shared" si="6"/>
        <v>0</v>
      </c>
      <c r="AF61">
        <f t="shared" si="7"/>
        <v>0</v>
      </c>
      <c r="AG61">
        <f t="shared" si="8"/>
        <v>0</v>
      </c>
      <c r="AH61">
        <f t="shared" si="9"/>
        <v>0</v>
      </c>
      <c r="AI61">
        <f t="shared" si="10"/>
        <v>0</v>
      </c>
      <c r="AJ61">
        <f t="shared" si="11"/>
        <v>0</v>
      </c>
      <c r="AK61">
        <f t="shared" si="12"/>
        <v>0</v>
      </c>
      <c r="AL61">
        <f t="shared" si="13"/>
        <v>0</v>
      </c>
      <c r="AM61">
        <f t="shared" si="14"/>
        <v>0</v>
      </c>
      <c r="AN61">
        <f t="shared" si="15"/>
        <v>0</v>
      </c>
      <c r="AO61">
        <f t="shared" si="16"/>
        <v>0</v>
      </c>
    </row>
    <row r="62" spans="1:41" x14ac:dyDescent="0.2">
      <c r="A62" s="9" t="str">
        <f>'Cost per option'!A70</f>
        <v>1231 REF Ketels rest Landbouw ebalans</v>
      </c>
      <c r="B62" t="str">
        <f>_xlfn.IFNA(VLOOKUP(A62,'Energy balance options'!A$7:C$3000,3,FALSE),"")</f>
        <v>Landbouw</v>
      </c>
      <c r="C62">
        <f>SUMIFS('Energy balance options'!$F$7:$F$3000,'Energy balance options'!$B$7:$B$3000,HeatGen!C$2,'Energy balance options'!$A$7:$A$3000,HeatGen!$A62)</f>
        <v>-4.7206026490000001E-5</v>
      </c>
      <c r="D62">
        <f>SUMIFS('Energy balance options'!$F$7:$F$3000,'Energy balance options'!$B$7:$B$3000,HeatGen!D$2,'Energy balance options'!$A$7:$A$3000,HeatGen!$A62)</f>
        <v>0</v>
      </c>
      <c r="E62">
        <f>SUMIFS('Energy balance options'!$F$7:$F$3000,'Energy balance options'!$B$7:$B$3000,HeatGen!E$2,'Energy balance options'!$A$7:$A$3000,HeatGen!$A62)</f>
        <v>0</v>
      </c>
      <c r="F62">
        <f>SUMIFS('Energy balance options'!$F$7:$F$3000,'Energy balance options'!$B$7:$B$3000,HeatGen!F$2,'Energy balance options'!$A$7:$A$3000,HeatGen!$A62)</f>
        <v>0</v>
      </c>
      <c r="G62">
        <f>SUMIFS('Energy balance options'!$F$7:$F$3000,'Energy balance options'!$B$7:$B$3000,HeatGen!G$2,'Energy balance options'!$A$7:$A$3000,HeatGen!$A62)</f>
        <v>0</v>
      </c>
      <c r="H62">
        <f>SUMIFS('Energy balance options'!$G$7:$G$3000,'Energy balance options'!$B$7:$B$3000,HeatGen!H$2,'Energy balance options'!$A$7:$A$3000,HeatGen!$A62)</f>
        <v>0</v>
      </c>
      <c r="I62">
        <f>SUMIFS('Energy balance options'!$G$7:$G$3000,'Energy balance options'!$B$7:$B$3000,HeatGen!I$2,'Energy balance options'!$A$7:$A$3000,HeatGen!$A62)</f>
        <v>0</v>
      </c>
      <c r="J62">
        <f>SUMIFS('Energy balance options'!$G$7:$G$3000,'Energy balance options'!$B$7:$B$3000,HeatGen!J$2,'Energy balance options'!$A$7:$A$3000,HeatGen!$A62)</f>
        <v>0</v>
      </c>
      <c r="K62">
        <f>SUMIFS('Energy balance options'!$G$7:$G$3000,'Energy balance options'!$B$7:$B$3000,HeatGen!K$2,'Energy balance options'!$A$7:$A$3000,HeatGen!$A62)</f>
        <v>0</v>
      </c>
      <c r="L62">
        <f>SUMIFS('Energy balance options'!$G$7:$G$3000,'Energy balance options'!$B$7:$B$3000,HeatGen!L$2,'Energy balance options'!$A$7:$A$3000,HeatGen!$A62)</f>
        <v>0</v>
      </c>
      <c r="M62">
        <f>SUMIFS('Energy balance options'!$G$7:$G$3000,'Energy balance options'!$B$7:$B$3000,HeatGen!M$2,'Energy balance options'!$A$7:$A$3000,HeatGen!$A62)</f>
        <v>0</v>
      </c>
      <c r="N62">
        <f>SUMIFS('Energy balance options'!$G$7:$G$3000,'Energy balance options'!$B$7:$B$3000,HeatGen!N$2,'Energy balance options'!$A$7:$A$3000,HeatGen!$A62)</f>
        <v>0</v>
      </c>
      <c r="O62">
        <f>SUMIFS('Energy balance options'!$G$7:$G$3000,'Energy balance options'!$B$7:$B$3000,HeatGen!O$2,'Energy balance options'!$A$7:$A$3000,HeatGen!$A62)</f>
        <v>0</v>
      </c>
      <c r="P62">
        <f>SUMIFS('Energy balance options'!$G$7:$G$3000,'Energy balance options'!$B$7:$B$3000,HeatGen!P$2,'Energy balance options'!$A$7:$A$3000,HeatGen!$A62)</f>
        <v>0</v>
      </c>
      <c r="Q62">
        <f>SUMIFS('Energy balance options'!$G$7:$G$3000,'Energy balance options'!$B$7:$B$3000,HeatGen!Q$2,'Energy balance options'!$A$7:$A$3000,HeatGen!$A62)</f>
        <v>0</v>
      </c>
      <c r="R62">
        <f>SUMIFS('Energy balance options'!$G$7:$G$3000,'Energy balance options'!$B$7:$B$3000,HeatGen!R$2,'Energy balance options'!$A$7:$A$3000,HeatGen!$A62)</f>
        <v>0</v>
      </c>
      <c r="S62">
        <f>SUMIFS('Energy balance options'!$G$7:$G$3000,'Energy balance options'!$B$7:$B$3000,HeatGen!S$2,'Energy balance options'!$A$7:$A$3000,HeatGen!$A62)</f>
        <v>0</v>
      </c>
      <c r="T62">
        <f>SUMIFS('Energy balance options'!$G$7:$G$3000,'Energy balance options'!$B$7:$B$3000,HeatGen!T$2,'Energy balance options'!$A$7:$A$3000,HeatGen!$A62)</f>
        <v>0</v>
      </c>
      <c r="U62">
        <f>SUMIFS('Energy balance options'!$G$7:$G$3000,'Energy balance options'!$B$7:$B$3000,HeatGen!U$2,'Energy balance options'!$A$7:$A$3000,HeatGen!$A62)</f>
        <v>0</v>
      </c>
      <c r="V62">
        <f>SUMIFS('Energy balance options'!$G$7:$G$3000,'Energy balance options'!$B$7:$B$3000,HeatGen!V$2,'Energy balance options'!$A$7:$A$3000,HeatGen!$A62)</f>
        <v>0</v>
      </c>
      <c r="W62">
        <f>SUMIFS('Energy balance options'!$G$7:$G$3000,'Energy balance options'!$B$7:$B$3000,HeatGen!W$2,'Energy balance options'!$A$7:$A$3000,HeatGen!$A62)</f>
        <v>0</v>
      </c>
      <c r="X62">
        <f>SUMIFS('Energy balance options'!$G$7:$G$3000,'Energy balance options'!$B$7:$B$3000,HeatGen!X$2,'Energy balance options'!$A$7:$A$3000,HeatGen!$A62)</f>
        <v>0</v>
      </c>
      <c r="Y62">
        <f t="shared" si="0"/>
        <v>0</v>
      </c>
      <c r="Z62">
        <f t="shared" si="1"/>
        <v>0</v>
      </c>
      <c r="AA62">
        <f t="shared" si="2"/>
        <v>0</v>
      </c>
      <c r="AB62">
        <f t="shared" si="3"/>
        <v>0</v>
      </c>
      <c r="AC62">
        <f t="shared" si="4"/>
        <v>0</v>
      </c>
      <c r="AD62">
        <f t="shared" si="5"/>
        <v>0</v>
      </c>
      <c r="AE62">
        <f t="shared" si="6"/>
        <v>0</v>
      </c>
      <c r="AF62">
        <f t="shared" si="7"/>
        <v>0</v>
      </c>
      <c r="AG62">
        <f t="shared" si="8"/>
        <v>0</v>
      </c>
      <c r="AH62">
        <f t="shared" si="9"/>
        <v>0</v>
      </c>
      <c r="AI62">
        <f t="shared" si="10"/>
        <v>0</v>
      </c>
      <c r="AJ62">
        <f t="shared" si="11"/>
        <v>0</v>
      </c>
      <c r="AK62">
        <f t="shared" si="12"/>
        <v>0</v>
      </c>
      <c r="AL62">
        <f t="shared" si="13"/>
        <v>0</v>
      </c>
      <c r="AM62">
        <f t="shared" si="14"/>
        <v>0</v>
      </c>
      <c r="AN62">
        <f t="shared" si="15"/>
        <v>0</v>
      </c>
      <c r="AO62">
        <f t="shared" si="16"/>
        <v>0</v>
      </c>
    </row>
    <row r="63" spans="1:41" x14ac:dyDescent="0.2">
      <c r="A63" s="9" t="str">
        <f>'Cost per option'!A71</f>
        <v>1232 REF Ketels aardgas Landbouw ebalans</v>
      </c>
      <c r="B63" t="str">
        <f>_xlfn.IFNA(VLOOKUP(A63,'Energy balance options'!A$7:C$3000,3,FALSE),"")</f>
        <v>Landbouw</v>
      </c>
      <c r="C63">
        <f>SUMIFS('Energy balance options'!$F$7:$F$3000,'Energy balance options'!$B$7:$B$3000,HeatGen!C$2,'Energy balance options'!$A$7:$A$3000,HeatGen!$A63)</f>
        <v>-18.002343410000002</v>
      </c>
      <c r="D63">
        <f>SUMIFS('Energy balance options'!$F$7:$F$3000,'Energy balance options'!$B$7:$B$3000,HeatGen!D$2,'Energy balance options'!$A$7:$A$3000,HeatGen!$A63)</f>
        <v>0</v>
      </c>
      <c r="E63">
        <f>SUMIFS('Energy balance options'!$F$7:$F$3000,'Energy balance options'!$B$7:$B$3000,HeatGen!E$2,'Energy balance options'!$A$7:$A$3000,HeatGen!$A63)</f>
        <v>0</v>
      </c>
      <c r="F63">
        <f>SUMIFS('Energy balance options'!$F$7:$F$3000,'Energy balance options'!$B$7:$B$3000,HeatGen!F$2,'Energy balance options'!$A$7:$A$3000,HeatGen!$A63)</f>
        <v>0</v>
      </c>
      <c r="G63">
        <f>SUMIFS('Energy balance options'!$F$7:$F$3000,'Energy balance options'!$B$7:$B$3000,HeatGen!G$2,'Energy balance options'!$A$7:$A$3000,HeatGen!$A63)</f>
        <v>0</v>
      </c>
      <c r="H63">
        <f>SUMIFS('Energy balance options'!$G$7:$G$3000,'Energy balance options'!$B$7:$B$3000,HeatGen!H$2,'Energy balance options'!$A$7:$A$3000,HeatGen!$A63)</f>
        <v>20.002605280000001</v>
      </c>
      <c r="I63">
        <f>SUMIFS('Energy balance options'!$G$7:$G$3000,'Energy balance options'!$B$7:$B$3000,HeatGen!I$2,'Energy balance options'!$A$7:$A$3000,HeatGen!$A63)</f>
        <v>0</v>
      </c>
      <c r="J63">
        <f>SUMIFS('Energy balance options'!$G$7:$G$3000,'Energy balance options'!$B$7:$B$3000,HeatGen!J$2,'Energy balance options'!$A$7:$A$3000,HeatGen!$A63)</f>
        <v>0</v>
      </c>
      <c r="K63">
        <f>SUMIFS('Energy balance options'!$G$7:$G$3000,'Energy balance options'!$B$7:$B$3000,HeatGen!K$2,'Energy balance options'!$A$7:$A$3000,HeatGen!$A63)</f>
        <v>0</v>
      </c>
      <c r="L63">
        <f>SUMIFS('Energy balance options'!$G$7:$G$3000,'Energy balance options'!$B$7:$B$3000,HeatGen!L$2,'Energy balance options'!$A$7:$A$3000,HeatGen!$A63)</f>
        <v>0</v>
      </c>
      <c r="M63">
        <f>SUMIFS('Energy balance options'!$G$7:$G$3000,'Energy balance options'!$B$7:$B$3000,HeatGen!M$2,'Energy balance options'!$A$7:$A$3000,HeatGen!$A63)</f>
        <v>0</v>
      </c>
      <c r="N63">
        <f>SUMIFS('Energy balance options'!$G$7:$G$3000,'Energy balance options'!$B$7:$B$3000,HeatGen!N$2,'Energy balance options'!$A$7:$A$3000,HeatGen!$A63)</f>
        <v>0</v>
      </c>
      <c r="O63">
        <f>SUMIFS('Energy balance options'!$G$7:$G$3000,'Energy balance options'!$B$7:$B$3000,HeatGen!O$2,'Energy balance options'!$A$7:$A$3000,HeatGen!$A63)</f>
        <v>0</v>
      </c>
      <c r="P63">
        <f>SUMIFS('Energy balance options'!$G$7:$G$3000,'Energy balance options'!$B$7:$B$3000,HeatGen!P$2,'Energy balance options'!$A$7:$A$3000,HeatGen!$A63)</f>
        <v>0</v>
      </c>
      <c r="Q63">
        <f>SUMIFS('Energy balance options'!$G$7:$G$3000,'Energy balance options'!$B$7:$B$3000,HeatGen!Q$2,'Energy balance options'!$A$7:$A$3000,HeatGen!$A63)</f>
        <v>0</v>
      </c>
      <c r="R63">
        <f>SUMIFS('Energy balance options'!$G$7:$G$3000,'Energy balance options'!$B$7:$B$3000,HeatGen!R$2,'Energy balance options'!$A$7:$A$3000,HeatGen!$A63)</f>
        <v>0</v>
      </c>
      <c r="S63">
        <f>SUMIFS('Energy balance options'!$G$7:$G$3000,'Energy balance options'!$B$7:$B$3000,HeatGen!S$2,'Energy balance options'!$A$7:$A$3000,HeatGen!$A63)</f>
        <v>0</v>
      </c>
      <c r="T63">
        <f>SUMIFS('Energy balance options'!$G$7:$G$3000,'Energy balance options'!$B$7:$B$3000,HeatGen!T$2,'Energy balance options'!$A$7:$A$3000,HeatGen!$A63)</f>
        <v>0</v>
      </c>
      <c r="U63">
        <f>SUMIFS('Energy balance options'!$G$7:$G$3000,'Energy balance options'!$B$7:$B$3000,HeatGen!U$2,'Energy balance options'!$A$7:$A$3000,HeatGen!$A63)</f>
        <v>0</v>
      </c>
      <c r="V63">
        <f>SUMIFS('Energy balance options'!$G$7:$G$3000,'Energy balance options'!$B$7:$B$3000,HeatGen!V$2,'Energy balance options'!$A$7:$A$3000,HeatGen!$A63)</f>
        <v>0</v>
      </c>
      <c r="W63">
        <f>SUMIFS('Energy balance options'!$G$7:$G$3000,'Energy balance options'!$B$7:$B$3000,HeatGen!W$2,'Energy balance options'!$A$7:$A$3000,HeatGen!$A63)</f>
        <v>0</v>
      </c>
      <c r="X63">
        <f>SUMIFS('Energy balance options'!$G$7:$G$3000,'Energy balance options'!$B$7:$B$3000,HeatGen!X$2,'Energy balance options'!$A$7:$A$3000,HeatGen!$A63)</f>
        <v>0</v>
      </c>
      <c r="Y63">
        <f t="shared" si="0"/>
        <v>-18.002343410000002</v>
      </c>
      <c r="Z63">
        <f t="shared" si="1"/>
        <v>0</v>
      </c>
      <c r="AA63">
        <f t="shared" si="2"/>
        <v>0</v>
      </c>
      <c r="AB63">
        <f t="shared" si="3"/>
        <v>0</v>
      </c>
      <c r="AC63">
        <f t="shared" si="4"/>
        <v>0</v>
      </c>
      <c r="AD63">
        <f t="shared" si="5"/>
        <v>0</v>
      </c>
      <c r="AE63">
        <f t="shared" si="6"/>
        <v>0</v>
      </c>
      <c r="AF63">
        <f t="shared" si="7"/>
        <v>0</v>
      </c>
      <c r="AG63">
        <f t="shared" si="8"/>
        <v>0</v>
      </c>
      <c r="AH63">
        <f t="shared" si="9"/>
        <v>0</v>
      </c>
      <c r="AI63">
        <f t="shared" si="10"/>
        <v>0</v>
      </c>
      <c r="AJ63">
        <f t="shared" si="11"/>
        <v>0</v>
      </c>
      <c r="AK63">
        <f t="shared" si="12"/>
        <v>0</v>
      </c>
      <c r="AL63">
        <f t="shared" si="13"/>
        <v>0</v>
      </c>
      <c r="AM63">
        <f t="shared" si="14"/>
        <v>0</v>
      </c>
      <c r="AN63">
        <f t="shared" si="15"/>
        <v>0</v>
      </c>
      <c r="AO63">
        <f t="shared" si="16"/>
        <v>0</v>
      </c>
    </row>
    <row r="64" spans="1:41" x14ac:dyDescent="0.2">
      <c r="A64" s="9" t="str">
        <f>'Cost per option'!A72</f>
        <v>1244 REF Elektricteit LT distributienet</v>
      </c>
      <c r="B64" t="str">
        <f>_xlfn.IFNA(VLOOKUP(A64,'Energy balance options'!A$7:C$3000,3,FALSE),"")</f>
        <v>Elektriciteitsopwekking</v>
      </c>
      <c r="C64">
        <f>SUMIFS('Energy balance options'!$F$7:$F$3000,'Energy balance options'!$B$7:$B$3000,HeatGen!C$2,'Energy balance options'!$A$7:$A$3000,HeatGen!$A64)</f>
        <v>0</v>
      </c>
      <c r="D64">
        <f>SUMIFS('Energy balance options'!$F$7:$F$3000,'Energy balance options'!$B$7:$B$3000,HeatGen!D$2,'Energy balance options'!$A$7:$A$3000,HeatGen!$A64)</f>
        <v>0</v>
      </c>
      <c r="E64">
        <f>SUMIFS('Energy balance options'!$F$7:$F$3000,'Energy balance options'!$B$7:$B$3000,HeatGen!E$2,'Energy balance options'!$A$7:$A$3000,HeatGen!$A64)</f>
        <v>0</v>
      </c>
      <c r="F64">
        <f>SUMIFS('Energy balance options'!$F$7:$F$3000,'Energy balance options'!$B$7:$B$3000,HeatGen!F$2,'Energy balance options'!$A$7:$A$3000,HeatGen!$A64)</f>
        <v>0</v>
      </c>
      <c r="G64">
        <f>SUMIFS('Energy balance options'!$F$7:$F$3000,'Energy balance options'!$B$7:$B$3000,HeatGen!G$2,'Energy balance options'!$A$7:$A$3000,HeatGen!$A64)</f>
        <v>0</v>
      </c>
      <c r="H64">
        <f>SUMIFS('Energy balance options'!$G$7:$G$3000,'Energy balance options'!$B$7:$B$3000,HeatGen!H$2,'Energy balance options'!$A$7:$A$3000,HeatGen!$A64)</f>
        <v>0</v>
      </c>
      <c r="I64">
        <f>SUMIFS('Energy balance options'!$G$7:$G$3000,'Energy balance options'!$B$7:$B$3000,HeatGen!I$2,'Energy balance options'!$A$7:$A$3000,HeatGen!$A64)</f>
        <v>0</v>
      </c>
      <c r="J64">
        <f>SUMIFS('Energy balance options'!$G$7:$G$3000,'Energy balance options'!$B$7:$B$3000,HeatGen!J$2,'Energy balance options'!$A$7:$A$3000,HeatGen!$A64)</f>
        <v>1.3478911229999999</v>
      </c>
      <c r="K64">
        <f>SUMIFS('Energy balance options'!$G$7:$G$3000,'Energy balance options'!$B$7:$B$3000,HeatGen!K$2,'Energy balance options'!$A$7:$A$3000,HeatGen!$A64)</f>
        <v>0</v>
      </c>
      <c r="L64">
        <f>SUMIFS('Energy balance options'!$G$7:$G$3000,'Energy balance options'!$B$7:$B$3000,HeatGen!L$2,'Energy balance options'!$A$7:$A$3000,HeatGen!$A64)</f>
        <v>0</v>
      </c>
      <c r="M64">
        <f>SUMIFS('Energy balance options'!$G$7:$G$3000,'Energy balance options'!$B$7:$B$3000,HeatGen!M$2,'Energy balance options'!$A$7:$A$3000,HeatGen!$A64)</f>
        <v>0</v>
      </c>
      <c r="N64">
        <f>SUMIFS('Energy balance options'!$G$7:$G$3000,'Energy balance options'!$B$7:$B$3000,HeatGen!N$2,'Energy balance options'!$A$7:$A$3000,HeatGen!$A64)</f>
        <v>0</v>
      </c>
      <c r="O64">
        <f>SUMIFS('Energy balance options'!$G$7:$G$3000,'Energy balance options'!$B$7:$B$3000,HeatGen!O$2,'Energy balance options'!$A$7:$A$3000,HeatGen!$A64)</f>
        <v>0</v>
      </c>
      <c r="P64">
        <f>SUMIFS('Energy balance options'!$G$7:$G$3000,'Energy balance options'!$B$7:$B$3000,HeatGen!P$2,'Energy balance options'!$A$7:$A$3000,HeatGen!$A64)</f>
        <v>0</v>
      </c>
      <c r="Q64">
        <f>SUMIFS('Energy balance options'!$G$7:$G$3000,'Energy balance options'!$B$7:$B$3000,HeatGen!Q$2,'Energy balance options'!$A$7:$A$3000,HeatGen!$A64)</f>
        <v>0</v>
      </c>
      <c r="R64">
        <f>SUMIFS('Energy balance options'!$G$7:$G$3000,'Energy balance options'!$B$7:$B$3000,HeatGen!R$2,'Energy balance options'!$A$7:$A$3000,HeatGen!$A64)</f>
        <v>0</v>
      </c>
      <c r="S64">
        <f>SUMIFS('Energy balance options'!$G$7:$G$3000,'Energy balance options'!$B$7:$B$3000,HeatGen!S$2,'Energy balance options'!$A$7:$A$3000,HeatGen!$A64)</f>
        <v>0</v>
      </c>
      <c r="T64">
        <f>SUMIFS('Energy balance options'!$G$7:$G$3000,'Energy balance options'!$B$7:$B$3000,HeatGen!T$2,'Energy balance options'!$A$7:$A$3000,HeatGen!$A64)</f>
        <v>0</v>
      </c>
      <c r="U64">
        <f>SUMIFS('Energy balance options'!$G$7:$G$3000,'Energy balance options'!$B$7:$B$3000,HeatGen!U$2,'Energy balance options'!$A$7:$A$3000,HeatGen!$A64)</f>
        <v>0</v>
      </c>
      <c r="V64">
        <f>SUMIFS('Energy balance options'!$G$7:$G$3000,'Energy balance options'!$B$7:$B$3000,HeatGen!V$2,'Energy balance options'!$A$7:$A$3000,HeatGen!$A64)</f>
        <v>0</v>
      </c>
      <c r="W64">
        <f>SUMIFS('Energy balance options'!$G$7:$G$3000,'Energy balance options'!$B$7:$B$3000,HeatGen!W$2,'Energy balance options'!$A$7:$A$3000,HeatGen!$A64)</f>
        <v>0</v>
      </c>
      <c r="X64">
        <f>SUMIFS('Energy balance options'!$G$7:$G$3000,'Energy balance options'!$B$7:$B$3000,HeatGen!X$2,'Energy balance options'!$A$7:$A$3000,HeatGen!$A64)</f>
        <v>0</v>
      </c>
      <c r="Y64">
        <f t="shared" si="0"/>
        <v>0</v>
      </c>
      <c r="Z64">
        <f t="shared" si="1"/>
        <v>0</v>
      </c>
      <c r="AA64">
        <f t="shared" si="2"/>
        <v>0</v>
      </c>
      <c r="AB64">
        <f t="shared" si="3"/>
        <v>0</v>
      </c>
      <c r="AC64">
        <f t="shared" si="4"/>
        <v>0</v>
      </c>
      <c r="AD64">
        <f t="shared" si="5"/>
        <v>0</v>
      </c>
      <c r="AE64">
        <f t="shared" si="6"/>
        <v>0</v>
      </c>
      <c r="AF64">
        <f t="shared" si="7"/>
        <v>0</v>
      </c>
      <c r="AG64">
        <f t="shared" si="8"/>
        <v>0</v>
      </c>
      <c r="AH64">
        <f t="shared" si="9"/>
        <v>0</v>
      </c>
      <c r="AI64">
        <f t="shared" si="10"/>
        <v>0</v>
      </c>
      <c r="AJ64">
        <f t="shared" si="11"/>
        <v>0</v>
      </c>
      <c r="AK64">
        <f t="shared" si="12"/>
        <v>0</v>
      </c>
      <c r="AL64">
        <f t="shared" si="13"/>
        <v>0</v>
      </c>
      <c r="AM64">
        <f t="shared" si="14"/>
        <v>0</v>
      </c>
      <c r="AN64">
        <f t="shared" si="15"/>
        <v>0</v>
      </c>
      <c r="AO64">
        <f t="shared" si="16"/>
        <v>0</v>
      </c>
    </row>
    <row r="65" spans="1:41" x14ac:dyDescent="0.2">
      <c r="A65" s="9" t="str">
        <f>'Cost per option'!A73</f>
        <v>1245 REF Elektricteit MT to LT transformator</v>
      </c>
      <c r="B65" t="str">
        <f>_xlfn.IFNA(VLOOKUP(A65,'Energy balance options'!A$7:C$3000,3,FALSE),"")</f>
        <v>Elektriciteitsopwekking</v>
      </c>
      <c r="C65">
        <f>SUMIFS('Energy balance options'!$F$7:$F$3000,'Energy balance options'!$B$7:$B$3000,HeatGen!C$2,'Energy balance options'!$A$7:$A$3000,HeatGen!$A65)</f>
        <v>0</v>
      </c>
      <c r="D65">
        <f>SUMIFS('Energy balance options'!$F$7:$F$3000,'Energy balance options'!$B$7:$B$3000,HeatGen!D$2,'Energy balance options'!$A$7:$A$3000,HeatGen!$A65)</f>
        <v>0</v>
      </c>
      <c r="E65">
        <f>SUMIFS('Energy balance options'!$F$7:$F$3000,'Energy balance options'!$B$7:$B$3000,HeatGen!E$2,'Energy balance options'!$A$7:$A$3000,HeatGen!$A65)</f>
        <v>0</v>
      </c>
      <c r="F65">
        <f>SUMIFS('Energy balance options'!$F$7:$F$3000,'Energy balance options'!$B$7:$B$3000,HeatGen!F$2,'Energy balance options'!$A$7:$A$3000,HeatGen!$A65)</f>
        <v>0</v>
      </c>
      <c r="G65">
        <f>SUMIFS('Energy balance options'!$F$7:$F$3000,'Energy balance options'!$B$7:$B$3000,HeatGen!G$2,'Energy balance options'!$A$7:$A$3000,HeatGen!$A65)</f>
        <v>0</v>
      </c>
      <c r="H65">
        <f>SUMIFS('Energy balance options'!$G$7:$G$3000,'Energy balance options'!$B$7:$B$3000,HeatGen!H$2,'Energy balance options'!$A$7:$A$3000,HeatGen!$A65)</f>
        <v>0</v>
      </c>
      <c r="I65">
        <f>SUMIFS('Energy balance options'!$G$7:$G$3000,'Energy balance options'!$B$7:$B$3000,HeatGen!I$2,'Energy balance options'!$A$7:$A$3000,HeatGen!$A65)</f>
        <v>0</v>
      </c>
      <c r="J65">
        <f>SUMIFS('Energy balance options'!$G$7:$G$3000,'Energy balance options'!$B$7:$B$3000,HeatGen!J$2,'Energy balance options'!$A$7:$A$3000,HeatGen!$A65)</f>
        <v>1.3621838589999999</v>
      </c>
      <c r="K65">
        <f>SUMIFS('Energy balance options'!$G$7:$G$3000,'Energy balance options'!$B$7:$B$3000,HeatGen!K$2,'Energy balance options'!$A$7:$A$3000,HeatGen!$A65)</f>
        <v>0</v>
      </c>
      <c r="L65">
        <f>SUMIFS('Energy balance options'!$G$7:$G$3000,'Energy balance options'!$B$7:$B$3000,HeatGen!L$2,'Energy balance options'!$A$7:$A$3000,HeatGen!$A65)</f>
        <v>0</v>
      </c>
      <c r="M65">
        <f>SUMIFS('Energy balance options'!$G$7:$G$3000,'Energy balance options'!$B$7:$B$3000,HeatGen!M$2,'Energy balance options'!$A$7:$A$3000,HeatGen!$A65)</f>
        <v>0</v>
      </c>
      <c r="N65">
        <f>SUMIFS('Energy balance options'!$G$7:$G$3000,'Energy balance options'!$B$7:$B$3000,HeatGen!N$2,'Energy balance options'!$A$7:$A$3000,HeatGen!$A65)</f>
        <v>0</v>
      </c>
      <c r="O65">
        <f>SUMIFS('Energy balance options'!$G$7:$G$3000,'Energy balance options'!$B$7:$B$3000,HeatGen!O$2,'Energy balance options'!$A$7:$A$3000,HeatGen!$A65)</f>
        <v>0</v>
      </c>
      <c r="P65">
        <f>SUMIFS('Energy balance options'!$G$7:$G$3000,'Energy balance options'!$B$7:$B$3000,HeatGen!P$2,'Energy balance options'!$A$7:$A$3000,HeatGen!$A65)</f>
        <v>0</v>
      </c>
      <c r="Q65">
        <f>SUMIFS('Energy balance options'!$G$7:$G$3000,'Energy balance options'!$B$7:$B$3000,HeatGen!Q$2,'Energy balance options'!$A$7:$A$3000,HeatGen!$A65)</f>
        <v>0</v>
      </c>
      <c r="R65">
        <f>SUMIFS('Energy balance options'!$G$7:$G$3000,'Energy balance options'!$B$7:$B$3000,HeatGen!R$2,'Energy balance options'!$A$7:$A$3000,HeatGen!$A65)</f>
        <v>0</v>
      </c>
      <c r="S65">
        <f>SUMIFS('Energy balance options'!$G$7:$G$3000,'Energy balance options'!$B$7:$B$3000,HeatGen!S$2,'Energy balance options'!$A$7:$A$3000,HeatGen!$A65)</f>
        <v>0</v>
      </c>
      <c r="T65">
        <f>SUMIFS('Energy balance options'!$G$7:$G$3000,'Energy balance options'!$B$7:$B$3000,HeatGen!T$2,'Energy balance options'!$A$7:$A$3000,HeatGen!$A65)</f>
        <v>0</v>
      </c>
      <c r="U65">
        <f>SUMIFS('Energy balance options'!$G$7:$G$3000,'Energy balance options'!$B$7:$B$3000,HeatGen!U$2,'Energy balance options'!$A$7:$A$3000,HeatGen!$A65)</f>
        <v>0</v>
      </c>
      <c r="V65">
        <f>SUMIFS('Energy balance options'!$G$7:$G$3000,'Energy balance options'!$B$7:$B$3000,HeatGen!V$2,'Energy balance options'!$A$7:$A$3000,HeatGen!$A65)</f>
        <v>0</v>
      </c>
      <c r="W65">
        <f>SUMIFS('Energy balance options'!$G$7:$G$3000,'Energy balance options'!$B$7:$B$3000,HeatGen!W$2,'Energy balance options'!$A$7:$A$3000,HeatGen!$A65)</f>
        <v>0</v>
      </c>
      <c r="X65">
        <f>SUMIFS('Energy balance options'!$G$7:$G$3000,'Energy balance options'!$B$7:$B$3000,HeatGen!X$2,'Energy balance options'!$A$7:$A$3000,HeatGen!$A65)</f>
        <v>0</v>
      </c>
      <c r="Y65">
        <f t="shared" si="0"/>
        <v>0</v>
      </c>
      <c r="Z65">
        <f t="shared" si="1"/>
        <v>0</v>
      </c>
      <c r="AA65">
        <f t="shared" si="2"/>
        <v>0</v>
      </c>
      <c r="AB65">
        <f t="shared" si="3"/>
        <v>0</v>
      </c>
      <c r="AC65">
        <f t="shared" si="4"/>
        <v>0</v>
      </c>
      <c r="AD65">
        <f t="shared" si="5"/>
        <v>0</v>
      </c>
      <c r="AE65">
        <f t="shared" si="6"/>
        <v>0</v>
      </c>
      <c r="AF65">
        <f t="shared" si="7"/>
        <v>0</v>
      </c>
      <c r="AG65">
        <f t="shared" si="8"/>
        <v>0</v>
      </c>
      <c r="AH65">
        <f t="shared" si="9"/>
        <v>0</v>
      </c>
      <c r="AI65">
        <f t="shared" si="10"/>
        <v>0</v>
      </c>
      <c r="AJ65">
        <f t="shared" si="11"/>
        <v>0</v>
      </c>
      <c r="AK65">
        <f t="shared" si="12"/>
        <v>0</v>
      </c>
      <c r="AL65">
        <f t="shared" si="13"/>
        <v>0</v>
      </c>
      <c r="AM65">
        <f t="shared" si="14"/>
        <v>0</v>
      </c>
      <c r="AN65">
        <f t="shared" si="15"/>
        <v>0</v>
      </c>
      <c r="AO65">
        <f t="shared" si="16"/>
        <v>0</v>
      </c>
    </row>
    <row r="66" spans="1:41" x14ac:dyDescent="0.2">
      <c r="A66" s="9" t="str">
        <f>'Cost per option'!A74</f>
        <v>1246 REF Elektricteit LT to MT transformator</v>
      </c>
      <c r="B66" t="str">
        <f>_xlfn.IFNA(VLOOKUP(A66,'Energy balance options'!A$7:C$3000,3,FALSE),"")</f>
        <v>Elektriciteitsopwekking</v>
      </c>
      <c r="C66">
        <f>SUMIFS('Energy balance options'!$F$7:$F$3000,'Energy balance options'!$B$7:$B$3000,HeatGen!C$2,'Energy balance options'!$A$7:$A$3000,HeatGen!$A66)</f>
        <v>0</v>
      </c>
      <c r="D66">
        <f>SUMIFS('Energy balance options'!$F$7:$F$3000,'Energy balance options'!$B$7:$B$3000,HeatGen!D$2,'Energy balance options'!$A$7:$A$3000,HeatGen!$A66)</f>
        <v>0</v>
      </c>
      <c r="E66">
        <f>SUMIFS('Energy balance options'!$F$7:$F$3000,'Energy balance options'!$B$7:$B$3000,HeatGen!E$2,'Energy balance options'!$A$7:$A$3000,HeatGen!$A66)</f>
        <v>0</v>
      </c>
      <c r="F66">
        <f>SUMIFS('Energy balance options'!$F$7:$F$3000,'Energy balance options'!$B$7:$B$3000,HeatGen!F$2,'Energy balance options'!$A$7:$A$3000,HeatGen!$A66)</f>
        <v>0</v>
      </c>
      <c r="G66">
        <f>SUMIFS('Energy balance options'!$F$7:$F$3000,'Energy balance options'!$B$7:$B$3000,HeatGen!G$2,'Energy balance options'!$A$7:$A$3000,HeatGen!$A66)</f>
        <v>0</v>
      </c>
      <c r="H66">
        <f>SUMIFS('Energy balance options'!$G$7:$G$3000,'Energy balance options'!$B$7:$B$3000,HeatGen!H$2,'Energy balance options'!$A$7:$A$3000,HeatGen!$A66)</f>
        <v>0</v>
      </c>
      <c r="I66">
        <f>SUMIFS('Energy balance options'!$G$7:$G$3000,'Energy balance options'!$B$7:$B$3000,HeatGen!I$2,'Energy balance options'!$A$7:$A$3000,HeatGen!$A66)</f>
        <v>0</v>
      </c>
      <c r="J66">
        <f>SUMIFS('Energy balance options'!$G$7:$G$3000,'Energy balance options'!$B$7:$B$3000,HeatGen!J$2,'Energy balance options'!$A$7:$A$3000,HeatGen!$A66)</f>
        <v>1.55801051E-6</v>
      </c>
      <c r="K66">
        <f>SUMIFS('Energy balance options'!$G$7:$G$3000,'Energy balance options'!$B$7:$B$3000,HeatGen!K$2,'Energy balance options'!$A$7:$A$3000,HeatGen!$A66)</f>
        <v>0</v>
      </c>
      <c r="L66">
        <f>SUMIFS('Energy balance options'!$G$7:$G$3000,'Energy balance options'!$B$7:$B$3000,HeatGen!L$2,'Energy balance options'!$A$7:$A$3000,HeatGen!$A66)</f>
        <v>0</v>
      </c>
      <c r="M66">
        <f>SUMIFS('Energy balance options'!$G$7:$G$3000,'Energy balance options'!$B$7:$B$3000,HeatGen!M$2,'Energy balance options'!$A$7:$A$3000,HeatGen!$A66)</f>
        <v>0</v>
      </c>
      <c r="N66">
        <f>SUMIFS('Energy balance options'!$G$7:$G$3000,'Energy balance options'!$B$7:$B$3000,HeatGen!N$2,'Energy balance options'!$A$7:$A$3000,HeatGen!$A66)</f>
        <v>0</v>
      </c>
      <c r="O66">
        <f>SUMIFS('Energy balance options'!$G$7:$G$3000,'Energy balance options'!$B$7:$B$3000,HeatGen!O$2,'Energy balance options'!$A$7:$A$3000,HeatGen!$A66)</f>
        <v>0</v>
      </c>
      <c r="P66">
        <f>SUMIFS('Energy balance options'!$G$7:$G$3000,'Energy balance options'!$B$7:$B$3000,HeatGen!P$2,'Energy balance options'!$A$7:$A$3000,HeatGen!$A66)</f>
        <v>0</v>
      </c>
      <c r="Q66">
        <f>SUMIFS('Energy balance options'!$G$7:$G$3000,'Energy balance options'!$B$7:$B$3000,HeatGen!Q$2,'Energy balance options'!$A$7:$A$3000,HeatGen!$A66)</f>
        <v>0</v>
      </c>
      <c r="R66">
        <f>SUMIFS('Energy balance options'!$G$7:$G$3000,'Energy balance options'!$B$7:$B$3000,HeatGen!R$2,'Energy balance options'!$A$7:$A$3000,HeatGen!$A66)</f>
        <v>0</v>
      </c>
      <c r="S66">
        <f>SUMIFS('Energy balance options'!$G$7:$G$3000,'Energy balance options'!$B$7:$B$3000,HeatGen!S$2,'Energy balance options'!$A$7:$A$3000,HeatGen!$A66)</f>
        <v>0</v>
      </c>
      <c r="T66">
        <f>SUMIFS('Energy balance options'!$G$7:$G$3000,'Energy balance options'!$B$7:$B$3000,HeatGen!T$2,'Energy balance options'!$A$7:$A$3000,HeatGen!$A66)</f>
        <v>0</v>
      </c>
      <c r="U66">
        <f>SUMIFS('Energy balance options'!$G$7:$G$3000,'Energy balance options'!$B$7:$B$3000,HeatGen!U$2,'Energy balance options'!$A$7:$A$3000,HeatGen!$A66)</f>
        <v>0</v>
      </c>
      <c r="V66">
        <f>SUMIFS('Energy balance options'!$G$7:$G$3000,'Energy balance options'!$B$7:$B$3000,HeatGen!V$2,'Energy balance options'!$A$7:$A$3000,HeatGen!$A66)</f>
        <v>0</v>
      </c>
      <c r="W66">
        <f>SUMIFS('Energy balance options'!$G$7:$G$3000,'Energy balance options'!$B$7:$B$3000,HeatGen!W$2,'Energy balance options'!$A$7:$A$3000,HeatGen!$A66)</f>
        <v>0</v>
      </c>
      <c r="X66">
        <f>SUMIFS('Energy balance options'!$G$7:$G$3000,'Energy balance options'!$B$7:$B$3000,HeatGen!X$2,'Energy balance options'!$A$7:$A$3000,HeatGen!$A66)</f>
        <v>0</v>
      </c>
      <c r="Y66">
        <f t="shared" si="0"/>
        <v>0</v>
      </c>
      <c r="Z66">
        <f t="shared" si="1"/>
        <v>0</v>
      </c>
      <c r="AA66">
        <f t="shared" si="2"/>
        <v>0</v>
      </c>
      <c r="AB66">
        <f t="shared" si="3"/>
        <v>0</v>
      </c>
      <c r="AC66">
        <f t="shared" si="4"/>
        <v>0</v>
      </c>
      <c r="AD66">
        <f t="shared" si="5"/>
        <v>0</v>
      </c>
      <c r="AE66">
        <f t="shared" si="6"/>
        <v>0</v>
      </c>
      <c r="AF66">
        <f t="shared" si="7"/>
        <v>0</v>
      </c>
      <c r="AG66">
        <f t="shared" si="8"/>
        <v>0</v>
      </c>
      <c r="AH66">
        <f t="shared" si="9"/>
        <v>0</v>
      </c>
      <c r="AI66">
        <f t="shared" si="10"/>
        <v>0</v>
      </c>
      <c r="AJ66">
        <f t="shared" si="11"/>
        <v>0</v>
      </c>
      <c r="AK66">
        <f t="shared" si="12"/>
        <v>0</v>
      </c>
      <c r="AL66">
        <f t="shared" si="13"/>
        <v>0</v>
      </c>
      <c r="AM66">
        <f t="shared" si="14"/>
        <v>0</v>
      </c>
      <c r="AN66">
        <f t="shared" si="15"/>
        <v>0</v>
      </c>
      <c r="AO66">
        <f t="shared" si="16"/>
        <v>0</v>
      </c>
    </row>
    <row r="67" spans="1:41" x14ac:dyDescent="0.2">
      <c r="A67" s="9" t="str">
        <f>'Cost per option'!A75</f>
        <v>1248 REF WKK gas Landbouw ebalans</v>
      </c>
      <c r="B67" t="str">
        <f>_xlfn.IFNA(VLOOKUP(A67,'Energy balance options'!A$7:C$3000,3,FALSE),"")</f>
        <v>Landbouw</v>
      </c>
      <c r="C67">
        <f>SUMIFS('Energy balance options'!$F$7:$F$3000,'Energy balance options'!$B$7:$B$3000,HeatGen!C$2,'Energy balance options'!$A$7:$A$3000,HeatGen!$A67)</f>
        <v>-1.013469496E-5</v>
      </c>
      <c r="D67">
        <f>SUMIFS('Energy balance options'!$F$7:$F$3000,'Energy balance options'!$B$7:$B$3000,HeatGen!D$2,'Energy balance options'!$A$7:$A$3000,HeatGen!$A67)</f>
        <v>0</v>
      </c>
      <c r="E67">
        <f>SUMIFS('Energy balance options'!$F$7:$F$3000,'Energy balance options'!$B$7:$B$3000,HeatGen!E$2,'Energy balance options'!$A$7:$A$3000,HeatGen!$A67)</f>
        <v>0</v>
      </c>
      <c r="F67">
        <f>SUMIFS('Energy balance options'!$F$7:$F$3000,'Energy balance options'!$B$7:$B$3000,HeatGen!F$2,'Energy balance options'!$A$7:$A$3000,HeatGen!$A67)</f>
        <v>0</v>
      </c>
      <c r="G67">
        <f>SUMIFS('Energy balance options'!$F$7:$F$3000,'Energy balance options'!$B$7:$B$3000,HeatGen!G$2,'Energy balance options'!$A$7:$A$3000,HeatGen!$A67)</f>
        <v>0</v>
      </c>
      <c r="H67">
        <f>SUMIFS('Energy balance options'!$G$7:$G$3000,'Energy balance options'!$B$7:$B$3000,HeatGen!H$2,'Energy balance options'!$A$7:$A$3000,HeatGen!$A67)</f>
        <v>2.129414326E-5</v>
      </c>
      <c r="I67">
        <f>SUMIFS('Energy balance options'!$G$7:$G$3000,'Energy balance options'!$B$7:$B$3000,HeatGen!I$2,'Energy balance options'!$A$7:$A$3000,HeatGen!$A67)</f>
        <v>0</v>
      </c>
      <c r="J67">
        <f>SUMIFS('Energy balance options'!$G$7:$G$3000,'Energy balance options'!$B$7:$B$3000,HeatGen!J$2,'Energy balance options'!$A$7:$A$3000,HeatGen!$A67)</f>
        <v>0</v>
      </c>
      <c r="K67">
        <f>SUMIFS('Energy balance options'!$G$7:$G$3000,'Energy balance options'!$B$7:$B$3000,HeatGen!K$2,'Energy balance options'!$A$7:$A$3000,HeatGen!$A67)</f>
        <v>0</v>
      </c>
      <c r="L67">
        <f>SUMIFS('Energy balance options'!$G$7:$G$3000,'Energy balance options'!$B$7:$B$3000,HeatGen!L$2,'Energy balance options'!$A$7:$A$3000,HeatGen!$A67)</f>
        <v>0</v>
      </c>
      <c r="M67">
        <f>SUMIFS('Energy balance options'!$G$7:$G$3000,'Energy balance options'!$B$7:$B$3000,HeatGen!M$2,'Energy balance options'!$A$7:$A$3000,HeatGen!$A67)</f>
        <v>0</v>
      </c>
      <c r="N67">
        <f>SUMIFS('Energy balance options'!$G$7:$G$3000,'Energy balance options'!$B$7:$B$3000,HeatGen!N$2,'Energy balance options'!$A$7:$A$3000,HeatGen!$A67)</f>
        <v>0</v>
      </c>
      <c r="O67">
        <f>SUMIFS('Energy balance options'!$G$7:$G$3000,'Energy balance options'!$B$7:$B$3000,HeatGen!O$2,'Energy balance options'!$A$7:$A$3000,HeatGen!$A67)</f>
        <v>0</v>
      </c>
      <c r="P67">
        <f>SUMIFS('Energy balance options'!$G$7:$G$3000,'Energy balance options'!$B$7:$B$3000,HeatGen!P$2,'Energy balance options'!$A$7:$A$3000,HeatGen!$A67)</f>
        <v>0</v>
      </c>
      <c r="Q67">
        <f>SUMIFS('Energy balance options'!$G$7:$G$3000,'Energy balance options'!$B$7:$B$3000,HeatGen!Q$2,'Energy balance options'!$A$7:$A$3000,HeatGen!$A67)</f>
        <v>0</v>
      </c>
      <c r="R67">
        <f>SUMIFS('Energy balance options'!$G$7:$G$3000,'Energy balance options'!$B$7:$B$3000,HeatGen!R$2,'Energy balance options'!$A$7:$A$3000,HeatGen!$A67)</f>
        <v>0</v>
      </c>
      <c r="S67">
        <f>SUMIFS('Energy balance options'!$G$7:$G$3000,'Energy balance options'!$B$7:$B$3000,HeatGen!S$2,'Energy balance options'!$A$7:$A$3000,HeatGen!$A67)</f>
        <v>0</v>
      </c>
      <c r="T67">
        <f>SUMIFS('Energy balance options'!$G$7:$G$3000,'Energy balance options'!$B$7:$B$3000,HeatGen!T$2,'Energy balance options'!$A$7:$A$3000,HeatGen!$A67)</f>
        <v>0</v>
      </c>
      <c r="U67">
        <f>SUMIFS('Energy balance options'!$G$7:$G$3000,'Energy balance options'!$B$7:$B$3000,HeatGen!U$2,'Energy balance options'!$A$7:$A$3000,HeatGen!$A67)</f>
        <v>0</v>
      </c>
      <c r="V67">
        <f>SUMIFS('Energy balance options'!$G$7:$G$3000,'Energy balance options'!$B$7:$B$3000,HeatGen!V$2,'Energy balance options'!$A$7:$A$3000,HeatGen!$A67)</f>
        <v>0</v>
      </c>
      <c r="W67">
        <f>SUMIFS('Energy balance options'!$G$7:$G$3000,'Energy balance options'!$B$7:$B$3000,HeatGen!W$2,'Energy balance options'!$A$7:$A$3000,HeatGen!$A67)</f>
        <v>0</v>
      </c>
      <c r="X67">
        <f>SUMIFS('Energy balance options'!$G$7:$G$3000,'Energy balance options'!$B$7:$B$3000,HeatGen!X$2,'Energy balance options'!$A$7:$A$3000,HeatGen!$A67)</f>
        <v>0</v>
      </c>
      <c r="Y67">
        <f t="shared" ref="Y67:Y130" si="17">IFERROR(H67/SUM($H67:$X67),0)*SUM($C67:$G67)</f>
        <v>-1.013469496E-5</v>
      </c>
      <c r="Z67">
        <f t="shared" ref="Z67:Z130" si="18">IFERROR(I67/SUM($H67:$X67),0)*SUM($C67:$G67)</f>
        <v>0</v>
      </c>
      <c r="AA67">
        <f t="shared" ref="AA67:AA130" si="19">IFERROR(J67/SUM($H67:$X67),0)*SUM($C67:$G67)</f>
        <v>0</v>
      </c>
      <c r="AB67">
        <f t="shared" ref="AB67:AB130" si="20">IFERROR(K67/SUM($H67:$X67),0)*SUM($C67:$G67)</f>
        <v>0</v>
      </c>
      <c r="AC67">
        <f t="shared" ref="AC67:AC130" si="21">IFERROR(L67/SUM($H67:$X67),0)*SUM($C67:$G67)</f>
        <v>0</v>
      </c>
      <c r="AD67">
        <f t="shared" ref="AD67:AD130" si="22">IFERROR(M67/SUM($H67:$X67),0)*SUM($C67:$G67)</f>
        <v>0</v>
      </c>
      <c r="AE67">
        <f t="shared" ref="AE67:AE130" si="23">IFERROR(N67/SUM($H67:$X67),0)*SUM($C67:$G67)</f>
        <v>0</v>
      </c>
      <c r="AF67">
        <f t="shared" ref="AF67:AF130" si="24">IFERROR(O67/SUM($H67:$X67),0)*SUM($C67:$G67)</f>
        <v>0</v>
      </c>
      <c r="AG67">
        <f t="shared" ref="AG67:AG130" si="25">IFERROR(P67/SUM($H67:$X67),0)*SUM($C67:$G67)</f>
        <v>0</v>
      </c>
      <c r="AH67">
        <f t="shared" ref="AH67:AH130" si="26">IFERROR(Q67/SUM($H67:$X67),0)*SUM($C67:$G67)</f>
        <v>0</v>
      </c>
      <c r="AI67">
        <f t="shared" ref="AI67:AI130" si="27">IFERROR(R67/SUM($H67:$X67),0)*SUM($C67:$G67)</f>
        <v>0</v>
      </c>
      <c r="AJ67">
        <f t="shared" ref="AJ67:AJ130" si="28">IFERROR(S67/SUM($H67:$X67),0)*SUM($C67:$G67)</f>
        <v>0</v>
      </c>
      <c r="AK67">
        <f t="shared" ref="AK67:AK130" si="29">IFERROR(T67/SUM($H67:$X67),0)*SUM($C67:$G67)</f>
        <v>0</v>
      </c>
      <c r="AL67">
        <f t="shared" ref="AL67:AL130" si="30">IFERROR(U67/SUM($H67:$X67),0)*SUM($C67:$G67)</f>
        <v>0</v>
      </c>
      <c r="AM67">
        <f t="shared" ref="AM67:AM130" si="31">IFERROR(V67/SUM($H67:$X67),0)*SUM($C67:$G67)</f>
        <v>0</v>
      </c>
      <c r="AN67">
        <f t="shared" ref="AN67:AN130" si="32">IFERROR(W67/SUM($H67:$X67),0)*SUM($C67:$G67)</f>
        <v>0</v>
      </c>
      <c r="AO67">
        <f t="shared" ref="AO67:AO130" si="33">IFERROR(X67/SUM($H67:$X67),0)*SUM($C67:$G67)</f>
        <v>0</v>
      </c>
    </row>
    <row r="68" spans="1:41" x14ac:dyDescent="0.2">
      <c r="A68" s="9" t="str">
        <f>'Cost per option'!A76</f>
        <v>1263 REF Aardgas MD pijplijn</v>
      </c>
      <c r="B68" t="str">
        <f>_xlfn.IFNA(VLOOKUP(A68,'Energy balance options'!A$7:C$3000,3,FALSE),"")</f>
        <v>Gasvoorziening</v>
      </c>
      <c r="C68">
        <f>SUMIFS('Energy balance options'!$F$7:$F$3000,'Energy balance options'!$B$7:$B$3000,HeatGen!C$2,'Energy balance options'!$A$7:$A$3000,HeatGen!$A68)</f>
        <v>0</v>
      </c>
      <c r="D68">
        <f>SUMIFS('Energy balance options'!$F$7:$F$3000,'Energy balance options'!$B$7:$B$3000,HeatGen!D$2,'Energy balance options'!$A$7:$A$3000,HeatGen!$A68)</f>
        <v>0</v>
      </c>
      <c r="E68">
        <f>SUMIFS('Energy balance options'!$F$7:$F$3000,'Energy balance options'!$B$7:$B$3000,HeatGen!E$2,'Energy balance options'!$A$7:$A$3000,HeatGen!$A68)</f>
        <v>0</v>
      </c>
      <c r="F68">
        <f>SUMIFS('Energy balance options'!$F$7:$F$3000,'Energy balance options'!$B$7:$B$3000,HeatGen!F$2,'Energy balance options'!$A$7:$A$3000,HeatGen!$A68)</f>
        <v>0</v>
      </c>
      <c r="G68">
        <f>SUMIFS('Energy balance options'!$F$7:$F$3000,'Energy balance options'!$B$7:$B$3000,HeatGen!G$2,'Energy balance options'!$A$7:$A$3000,HeatGen!$A68)</f>
        <v>0</v>
      </c>
      <c r="H68">
        <f>SUMIFS('Energy balance options'!$G$7:$G$3000,'Energy balance options'!$B$7:$B$3000,HeatGen!H$2,'Energy balance options'!$A$7:$A$3000,HeatGen!$A68)</f>
        <v>3.5889540869999999E-6</v>
      </c>
      <c r="I68">
        <f>SUMIFS('Energy balance options'!$G$7:$G$3000,'Energy balance options'!$B$7:$B$3000,HeatGen!I$2,'Energy balance options'!$A$7:$A$3000,HeatGen!$A68)</f>
        <v>0</v>
      </c>
      <c r="J68">
        <f>SUMIFS('Energy balance options'!$G$7:$G$3000,'Energy balance options'!$B$7:$B$3000,HeatGen!J$2,'Energy balance options'!$A$7:$A$3000,HeatGen!$A68)</f>
        <v>0</v>
      </c>
      <c r="K68">
        <f>SUMIFS('Energy balance options'!$G$7:$G$3000,'Energy balance options'!$B$7:$B$3000,HeatGen!K$2,'Energy balance options'!$A$7:$A$3000,HeatGen!$A68)</f>
        <v>0</v>
      </c>
      <c r="L68">
        <f>SUMIFS('Energy balance options'!$G$7:$G$3000,'Energy balance options'!$B$7:$B$3000,HeatGen!L$2,'Energy balance options'!$A$7:$A$3000,HeatGen!$A68)</f>
        <v>0</v>
      </c>
      <c r="M68">
        <f>SUMIFS('Energy balance options'!$G$7:$G$3000,'Energy balance options'!$B$7:$B$3000,HeatGen!M$2,'Energy balance options'!$A$7:$A$3000,HeatGen!$A68)</f>
        <v>0</v>
      </c>
      <c r="N68">
        <f>SUMIFS('Energy balance options'!$G$7:$G$3000,'Energy balance options'!$B$7:$B$3000,HeatGen!N$2,'Energy balance options'!$A$7:$A$3000,HeatGen!$A68)</f>
        <v>0</v>
      </c>
      <c r="O68">
        <f>SUMIFS('Energy balance options'!$G$7:$G$3000,'Energy balance options'!$B$7:$B$3000,HeatGen!O$2,'Energy balance options'!$A$7:$A$3000,HeatGen!$A68)</f>
        <v>0</v>
      </c>
      <c r="P68">
        <f>SUMIFS('Energy balance options'!$G$7:$G$3000,'Energy balance options'!$B$7:$B$3000,HeatGen!P$2,'Energy balance options'!$A$7:$A$3000,HeatGen!$A68)</f>
        <v>0</v>
      </c>
      <c r="Q68">
        <f>SUMIFS('Energy balance options'!$G$7:$G$3000,'Energy balance options'!$B$7:$B$3000,HeatGen!Q$2,'Energy balance options'!$A$7:$A$3000,HeatGen!$A68)</f>
        <v>0</v>
      </c>
      <c r="R68">
        <f>SUMIFS('Energy balance options'!$G$7:$G$3000,'Energy balance options'!$B$7:$B$3000,HeatGen!R$2,'Energy balance options'!$A$7:$A$3000,HeatGen!$A68)</f>
        <v>0</v>
      </c>
      <c r="S68">
        <f>SUMIFS('Energy balance options'!$G$7:$G$3000,'Energy balance options'!$B$7:$B$3000,HeatGen!S$2,'Energy balance options'!$A$7:$A$3000,HeatGen!$A68)</f>
        <v>0</v>
      </c>
      <c r="T68">
        <f>SUMIFS('Energy balance options'!$G$7:$G$3000,'Energy balance options'!$B$7:$B$3000,HeatGen!T$2,'Energy balance options'!$A$7:$A$3000,HeatGen!$A68)</f>
        <v>0</v>
      </c>
      <c r="U68">
        <f>SUMIFS('Energy balance options'!$G$7:$G$3000,'Energy balance options'!$B$7:$B$3000,HeatGen!U$2,'Energy balance options'!$A$7:$A$3000,HeatGen!$A68)</f>
        <v>0</v>
      </c>
      <c r="V68">
        <f>SUMIFS('Energy balance options'!$G$7:$G$3000,'Energy balance options'!$B$7:$B$3000,HeatGen!V$2,'Energy balance options'!$A$7:$A$3000,HeatGen!$A68)</f>
        <v>0</v>
      </c>
      <c r="W68">
        <f>SUMIFS('Energy balance options'!$G$7:$G$3000,'Energy balance options'!$B$7:$B$3000,HeatGen!W$2,'Energy balance options'!$A$7:$A$3000,HeatGen!$A68)</f>
        <v>0</v>
      </c>
      <c r="X68">
        <f>SUMIFS('Energy balance options'!$G$7:$G$3000,'Energy balance options'!$B$7:$B$3000,HeatGen!X$2,'Energy balance options'!$A$7:$A$3000,HeatGen!$A68)</f>
        <v>0</v>
      </c>
      <c r="Y68">
        <f t="shared" si="17"/>
        <v>0</v>
      </c>
      <c r="Z68">
        <f t="shared" si="18"/>
        <v>0</v>
      </c>
      <c r="AA68">
        <f t="shared" si="19"/>
        <v>0</v>
      </c>
      <c r="AB68">
        <f t="shared" si="20"/>
        <v>0</v>
      </c>
      <c r="AC68">
        <f t="shared" si="21"/>
        <v>0</v>
      </c>
      <c r="AD68">
        <f t="shared" si="22"/>
        <v>0</v>
      </c>
      <c r="AE68">
        <f t="shared" si="23"/>
        <v>0</v>
      </c>
      <c r="AF68">
        <f t="shared" si="24"/>
        <v>0</v>
      </c>
      <c r="AG68">
        <f t="shared" si="25"/>
        <v>0</v>
      </c>
      <c r="AH68">
        <f t="shared" si="26"/>
        <v>0</v>
      </c>
      <c r="AI68">
        <f t="shared" si="27"/>
        <v>0</v>
      </c>
      <c r="AJ68">
        <f t="shared" si="28"/>
        <v>0</v>
      </c>
      <c r="AK68">
        <f t="shared" si="29"/>
        <v>0</v>
      </c>
      <c r="AL68">
        <f t="shared" si="30"/>
        <v>0</v>
      </c>
      <c r="AM68">
        <f t="shared" si="31"/>
        <v>0</v>
      </c>
      <c r="AN68">
        <f t="shared" si="32"/>
        <v>0</v>
      </c>
      <c r="AO68">
        <f t="shared" si="33"/>
        <v>0</v>
      </c>
    </row>
    <row r="69" spans="1:41" x14ac:dyDescent="0.2">
      <c r="A69" s="9" t="str">
        <f>'Cost per option'!A77</f>
        <v>1264 REF Aardgas HD pijplijn</v>
      </c>
      <c r="B69" t="str">
        <f>_xlfn.IFNA(VLOOKUP(A69,'Energy balance options'!A$7:C$3000,3,FALSE),"")</f>
        <v>Gasvoorziening</v>
      </c>
      <c r="C69">
        <f>SUMIFS('Energy balance options'!$F$7:$F$3000,'Energy balance options'!$B$7:$B$3000,HeatGen!C$2,'Energy balance options'!$A$7:$A$3000,HeatGen!$A69)</f>
        <v>0</v>
      </c>
      <c r="D69">
        <f>SUMIFS('Energy balance options'!$F$7:$F$3000,'Energy balance options'!$B$7:$B$3000,HeatGen!D$2,'Energy balance options'!$A$7:$A$3000,HeatGen!$A69)</f>
        <v>0</v>
      </c>
      <c r="E69">
        <f>SUMIFS('Energy balance options'!$F$7:$F$3000,'Energy balance options'!$B$7:$B$3000,HeatGen!E$2,'Energy balance options'!$A$7:$A$3000,HeatGen!$A69)</f>
        <v>0</v>
      </c>
      <c r="F69">
        <f>SUMIFS('Energy balance options'!$F$7:$F$3000,'Energy balance options'!$B$7:$B$3000,HeatGen!F$2,'Energy balance options'!$A$7:$A$3000,HeatGen!$A69)</f>
        <v>0</v>
      </c>
      <c r="G69">
        <f>SUMIFS('Energy balance options'!$F$7:$F$3000,'Energy balance options'!$B$7:$B$3000,HeatGen!G$2,'Energy balance options'!$A$7:$A$3000,HeatGen!$A69)</f>
        <v>0</v>
      </c>
      <c r="H69">
        <f>SUMIFS('Energy balance options'!$G$7:$G$3000,'Energy balance options'!$B$7:$B$3000,HeatGen!H$2,'Energy balance options'!$A$7:$A$3000,HeatGen!$A69)</f>
        <v>7.1779323459999997E-6</v>
      </c>
      <c r="I69">
        <f>SUMIFS('Energy balance options'!$G$7:$G$3000,'Energy balance options'!$B$7:$B$3000,HeatGen!I$2,'Energy balance options'!$A$7:$A$3000,HeatGen!$A69)</f>
        <v>0</v>
      </c>
      <c r="J69">
        <f>SUMIFS('Energy balance options'!$G$7:$G$3000,'Energy balance options'!$B$7:$B$3000,HeatGen!J$2,'Energy balance options'!$A$7:$A$3000,HeatGen!$A69)</f>
        <v>0</v>
      </c>
      <c r="K69">
        <f>SUMIFS('Energy balance options'!$G$7:$G$3000,'Energy balance options'!$B$7:$B$3000,HeatGen!K$2,'Energy balance options'!$A$7:$A$3000,HeatGen!$A69)</f>
        <v>0</v>
      </c>
      <c r="L69">
        <f>SUMIFS('Energy balance options'!$G$7:$G$3000,'Energy balance options'!$B$7:$B$3000,HeatGen!L$2,'Energy balance options'!$A$7:$A$3000,HeatGen!$A69)</f>
        <v>0</v>
      </c>
      <c r="M69">
        <f>SUMIFS('Energy balance options'!$G$7:$G$3000,'Energy balance options'!$B$7:$B$3000,HeatGen!M$2,'Energy balance options'!$A$7:$A$3000,HeatGen!$A69)</f>
        <v>0</v>
      </c>
      <c r="N69">
        <f>SUMIFS('Energy balance options'!$G$7:$G$3000,'Energy balance options'!$B$7:$B$3000,HeatGen!N$2,'Energy balance options'!$A$7:$A$3000,HeatGen!$A69)</f>
        <v>0</v>
      </c>
      <c r="O69">
        <f>SUMIFS('Energy balance options'!$G$7:$G$3000,'Energy balance options'!$B$7:$B$3000,HeatGen!O$2,'Energy balance options'!$A$7:$A$3000,HeatGen!$A69)</f>
        <v>0</v>
      </c>
      <c r="P69">
        <f>SUMIFS('Energy balance options'!$G$7:$G$3000,'Energy balance options'!$B$7:$B$3000,HeatGen!P$2,'Energy balance options'!$A$7:$A$3000,HeatGen!$A69)</f>
        <v>0</v>
      </c>
      <c r="Q69">
        <f>SUMIFS('Energy balance options'!$G$7:$G$3000,'Energy balance options'!$B$7:$B$3000,HeatGen!Q$2,'Energy balance options'!$A$7:$A$3000,HeatGen!$A69)</f>
        <v>0</v>
      </c>
      <c r="R69">
        <f>SUMIFS('Energy balance options'!$G$7:$G$3000,'Energy balance options'!$B$7:$B$3000,HeatGen!R$2,'Energy balance options'!$A$7:$A$3000,HeatGen!$A69)</f>
        <v>0</v>
      </c>
      <c r="S69">
        <f>SUMIFS('Energy balance options'!$G$7:$G$3000,'Energy balance options'!$B$7:$B$3000,HeatGen!S$2,'Energy balance options'!$A$7:$A$3000,HeatGen!$A69)</f>
        <v>0</v>
      </c>
      <c r="T69">
        <f>SUMIFS('Energy balance options'!$G$7:$G$3000,'Energy balance options'!$B$7:$B$3000,HeatGen!T$2,'Energy balance options'!$A$7:$A$3000,HeatGen!$A69)</f>
        <v>0</v>
      </c>
      <c r="U69">
        <f>SUMIFS('Energy balance options'!$G$7:$G$3000,'Energy balance options'!$B$7:$B$3000,HeatGen!U$2,'Energy balance options'!$A$7:$A$3000,HeatGen!$A69)</f>
        <v>0</v>
      </c>
      <c r="V69">
        <f>SUMIFS('Energy balance options'!$G$7:$G$3000,'Energy balance options'!$B$7:$B$3000,HeatGen!V$2,'Energy balance options'!$A$7:$A$3000,HeatGen!$A69)</f>
        <v>0</v>
      </c>
      <c r="W69">
        <f>SUMIFS('Energy balance options'!$G$7:$G$3000,'Energy balance options'!$B$7:$B$3000,HeatGen!W$2,'Energy balance options'!$A$7:$A$3000,HeatGen!$A69)</f>
        <v>0</v>
      </c>
      <c r="X69">
        <f>SUMIFS('Energy balance options'!$G$7:$G$3000,'Energy balance options'!$B$7:$B$3000,HeatGen!X$2,'Energy balance options'!$A$7:$A$3000,HeatGen!$A69)</f>
        <v>0</v>
      </c>
      <c r="Y69">
        <f t="shared" si="17"/>
        <v>0</v>
      </c>
      <c r="Z69">
        <f t="shared" si="18"/>
        <v>0</v>
      </c>
      <c r="AA69">
        <f t="shared" si="19"/>
        <v>0</v>
      </c>
      <c r="AB69">
        <f t="shared" si="20"/>
        <v>0</v>
      </c>
      <c r="AC69">
        <f t="shared" si="21"/>
        <v>0</v>
      </c>
      <c r="AD69">
        <f t="shared" si="22"/>
        <v>0</v>
      </c>
      <c r="AE69">
        <f t="shared" si="23"/>
        <v>0</v>
      </c>
      <c r="AF69">
        <f t="shared" si="24"/>
        <v>0</v>
      </c>
      <c r="AG69">
        <f t="shared" si="25"/>
        <v>0</v>
      </c>
      <c r="AH69">
        <f t="shared" si="26"/>
        <v>0</v>
      </c>
      <c r="AI69">
        <f t="shared" si="27"/>
        <v>0</v>
      </c>
      <c r="AJ69">
        <f t="shared" si="28"/>
        <v>0</v>
      </c>
      <c r="AK69">
        <f t="shared" si="29"/>
        <v>0</v>
      </c>
      <c r="AL69">
        <f t="shared" si="30"/>
        <v>0</v>
      </c>
      <c r="AM69">
        <f t="shared" si="31"/>
        <v>0</v>
      </c>
      <c r="AN69">
        <f t="shared" si="32"/>
        <v>0</v>
      </c>
      <c r="AO69">
        <f t="shared" si="33"/>
        <v>0</v>
      </c>
    </row>
    <row r="70" spans="1:41" x14ac:dyDescent="0.2">
      <c r="A70" s="9" t="str">
        <f>'Cost per option'!A78</f>
        <v>1267 REF Aardgas LD distributienet</v>
      </c>
      <c r="B70" t="str">
        <f>_xlfn.IFNA(VLOOKUP(A70,'Energy balance options'!A$7:C$3000,3,FALSE),"")</f>
        <v>Gasvoorziening</v>
      </c>
      <c r="C70">
        <f>SUMIFS('Energy balance options'!$F$7:$F$3000,'Energy balance options'!$B$7:$B$3000,HeatGen!C$2,'Energy balance options'!$A$7:$A$3000,HeatGen!$A70)</f>
        <v>0</v>
      </c>
      <c r="D70">
        <f>SUMIFS('Energy balance options'!$F$7:$F$3000,'Energy balance options'!$B$7:$B$3000,HeatGen!D$2,'Energy balance options'!$A$7:$A$3000,HeatGen!$A70)</f>
        <v>0</v>
      </c>
      <c r="E70">
        <f>SUMIFS('Energy balance options'!$F$7:$F$3000,'Energy balance options'!$B$7:$B$3000,HeatGen!E$2,'Energy balance options'!$A$7:$A$3000,HeatGen!$A70)</f>
        <v>0</v>
      </c>
      <c r="F70">
        <f>SUMIFS('Energy balance options'!$F$7:$F$3000,'Energy balance options'!$B$7:$B$3000,HeatGen!F$2,'Energy balance options'!$A$7:$A$3000,HeatGen!$A70)</f>
        <v>0</v>
      </c>
      <c r="G70">
        <f>SUMIFS('Energy balance options'!$F$7:$F$3000,'Energy balance options'!$B$7:$B$3000,HeatGen!G$2,'Energy balance options'!$A$7:$A$3000,HeatGen!$A70)</f>
        <v>0</v>
      </c>
      <c r="H70">
        <f>SUMIFS('Energy balance options'!$G$7:$G$3000,'Energy balance options'!$B$7:$B$3000,HeatGen!H$2,'Energy balance options'!$A$7:$A$3000,HeatGen!$A70)</f>
        <v>7.2206467219999998E-6</v>
      </c>
      <c r="I70">
        <f>SUMIFS('Energy balance options'!$G$7:$G$3000,'Energy balance options'!$B$7:$B$3000,HeatGen!I$2,'Energy balance options'!$A$7:$A$3000,HeatGen!$A70)</f>
        <v>0</v>
      </c>
      <c r="J70">
        <f>SUMIFS('Energy balance options'!$G$7:$G$3000,'Energy balance options'!$B$7:$B$3000,HeatGen!J$2,'Energy balance options'!$A$7:$A$3000,HeatGen!$A70)</f>
        <v>0</v>
      </c>
      <c r="K70">
        <f>SUMIFS('Energy balance options'!$G$7:$G$3000,'Energy balance options'!$B$7:$B$3000,HeatGen!K$2,'Energy balance options'!$A$7:$A$3000,HeatGen!$A70)</f>
        <v>0</v>
      </c>
      <c r="L70">
        <f>SUMIFS('Energy balance options'!$G$7:$G$3000,'Energy balance options'!$B$7:$B$3000,HeatGen!L$2,'Energy balance options'!$A$7:$A$3000,HeatGen!$A70)</f>
        <v>0</v>
      </c>
      <c r="M70">
        <f>SUMIFS('Energy balance options'!$G$7:$G$3000,'Energy balance options'!$B$7:$B$3000,HeatGen!M$2,'Energy balance options'!$A$7:$A$3000,HeatGen!$A70)</f>
        <v>0</v>
      </c>
      <c r="N70">
        <f>SUMIFS('Energy balance options'!$G$7:$G$3000,'Energy balance options'!$B$7:$B$3000,HeatGen!N$2,'Energy balance options'!$A$7:$A$3000,HeatGen!$A70)</f>
        <v>0</v>
      </c>
      <c r="O70">
        <f>SUMIFS('Energy balance options'!$G$7:$G$3000,'Energy balance options'!$B$7:$B$3000,HeatGen!O$2,'Energy balance options'!$A$7:$A$3000,HeatGen!$A70)</f>
        <v>0</v>
      </c>
      <c r="P70">
        <f>SUMIFS('Energy balance options'!$G$7:$G$3000,'Energy balance options'!$B$7:$B$3000,HeatGen!P$2,'Energy balance options'!$A$7:$A$3000,HeatGen!$A70)</f>
        <v>0</v>
      </c>
      <c r="Q70">
        <f>SUMIFS('Energy balance options'!$G$7:$G$3000,'Energy balance options'!$B$7:$B$3000,HeatGen!Q$2,'Energy balance options'!$A$7:$A$3000,HeatGen!$A70)</f>
        <v>0</v>
      </c>
      <c r="R70">
        <f>SUMIFS('Energy balance options'!$G$7:$G$3000,'Energy balance options'!$B$7:$B$3000,HeatGen!R$2,'Energy balance options'!$A$7:$A$3000,HeatGen!$A70)</f>
        <v>0</v>
      </c>
      <c r="S70">
        <f>SUMIFS('Energy balance options'!$G$7:$G$3000,'Energy balance options'!$B$7:$B$3000,HeatGen!S$2,'Energy balance options'!$A$7:$A$3000,HeatGen!$A70)</f>
        <v>0</v>
      </c>
      <c r="T70">
        <f>SUMIFS('Energy balance options'!$G$7:$G$3000,'Energy balance options'!$B$7:$B$3000,HeatGen!T$2,'Energy balance options'!$A$7:$A$3000,HeatGen!$A70)</f>
        <v>0</v>
      </c>
      <c r="U70">
        <f>SUMIFS('Energy balance options'!$G$7:$G$3000,'Energy balance options'!$B$7:$B$3000,HeatGen!U$2,'Energy balance options'!$A$7:$A$3000,HeatGen!$A70)</f>
        <v>0</v>
      </c>
      <c r="V70">
        <f>SUMIFS('Energy balance options'!$G$7:$G$3000,'Energy balance options'!$B$7:$B$3000,HeatGen!V$2,'Energy balance options'!$A$7:$A$3000,HeatGen!$A70)</f>
        <v>0</v>
      </c>
      <c r="W70">
        <f>SUMIFS('Energy balance options'!$G$7:$G$3000,'Energy balance options'!$B$7:$B$3000,HeatGen!W$2,'Energy balance options'!$A$7:$A$3000,HeatGen!$A70)</f>
        <v>0</v>
      </c>
      <c r="X70">
        <f>SUMIFS('Energy balance options'!$G$7:$G$3000,'Energy balance options'!$B$7:$B$3000,HeatGen!X$2,'Energy balance options'!$A$7:$A$3000,HeatGen!$A70)</f>
        <v>0</v>
      </c>
      <c r="Y70">
        <f t="shared" si="17"/>
        <v>0</v>
      </c>
      <c r="Z70">
        <f t="shared" si="18"/>
        <v>0</v>
      </c>
      <c r="AA70">
        <f t="shared" si="19"/>
        <v>0</v>
      </c>
      <c r="AB70">
        <f t="shared" si="20"/>
        <v>0</v>
      </c>
      <c r="AC70">
        <f t="shared" si="21"/>
        <v>0</v>
      </c>
      <c r="AD70">
        <f t="shared" si="22"/>
        <v>0</v>
      </c>
      <c r="AE70">
        <f t="shared" si="23"/>
        <v>0</v>
      </c>
      <c r="AF70">
        <f t="shared" si="24"/>
        <v>0</v>
      </c>
      <c r="AG70">
        <f t="shared" si="25"/>
        <v>0</v>
      </c>
      <c r="AH70">
        <f t="shared" si="26"/>
        <v>0</v>
      </c>
      <c r="AI70">
        <f t="shared" si="27"/>
        <v>0</v>
      </c>
      <c r="AJ70">
        <f t="shared" si="28"/>
        <v>0</v>
      </c>
      <c r="AK70">
        <f t="shared" si="29"/>
        <v>0</v>
      </c>
      <c r="AL70">
        <f t="shared" si="30"/>
        <v>0</v>
      </c>
      <c r="AM70">
        <f t="shared" si="31"/>
        <v>0</v>
      </c>
      <c r="AN70">
        <f t="shared" si="32"/>
        <v>0</v>
      </c>
      <c r="AO70">
        <f t="shared" si="33"/>
        <v>0</v>
      </c>
    </row>
    <row r="71" spans="1:41" x14ac:dyDescent="0.2">
      <c r="A71" s="9" t="str">
        <f>'Cost per option'!A79</f>
        <v>1268 CAES Opslag</v>
      </c>
      <c r="B71" t="str">
        <f>_xlfn.IFNA(VLOOKUP(A71,'Energy balance options'!A$7:C$3000,3,FALSE),"")</f>
        <v>Elektriciteitsopwekking</v>
      </c>
      <c r="C71">
        <f>SUMIFS('Energy balance options'!$F$7:$F$3000,'Energy balance options'!$B$7:$B$3000,HeatGen!C$2,'Energy balance options'!$A$7:$A$3000,HeatGen!$A71)</f>
        <v>0</v>
      </c>
      <c r="D71">
        <f>SUMIFS('Energy balance options'!$F$7:$F$3000,'Energy balance options'!$B$7:$B$3000,HeatGen!D$2,'Energy balance options'!$A$7:$A$3000,HeatGen!$A71)</f>
        <v>0</v>
      </c>
      <c r="E71">
        <f>SUMIFS('Energy balance options'!$F$7:$F$3000,'Energy balance options'!$B$7:$B$3000,HeatGen!E$2,'Energy balance options'!$A$7:$A$3000,HeatGen!$A71)</f>
        <v>0</v>
      </c>
      <c r="F71">
        <f>SUMIFS('Energy balance options'!$F$7:$F$3000,'Energy balance options'!$B$7:$B$3000,HeatGen!F$2,'Energy balance options'!$A$7:$A$3000,HeatGen!$A71)</f>
        <v>0</v>
      </c>
      <c r="G71">
        <f>SUMIFS('Energy balance options'!$F$7:$F$3000,'Energy balance options'!$B$7:$B$3000,HeatGen!G$2,'Energy balance options'!$A$7:$A$3000,HeatGen!$A71)</f>
        <v>0</v>
      </c>
      <c r="H71">
        <f>SUMIFS('Energy balance options'!$G$7:$G$3000,'Energy balance options'!$B$7:$B$3000,HeatGen!H$2,'Energy balance options'!$A$7:$A$3000,HeatGen!$A71)</f>
        <v>0</v>
      </c>
      <c r="I71">
        <f>SUMIFS('Energy balance options'!$G$7:$G$3000,'Energy balance options'!$B$7:$B$3000,HeatGen!I$2,'Energy balance options'!$A$7:$A$3000,HeatGen!$A71)</f>
        <v>0</v>
      </c>
      <c r="J71">
        <f>SUMIFS('Energy balance options'!$G$7:$G$3000,'Energy balance options'!$B$7:$B$3000,HeatGen!J$2,'Energy balance options'!$A$7:$A$3000,HeatGen!$A71)</f>
        <v>3.3881317889999998E-20</v>
      </c>
      <c r="K71">
        <f>SUMIFS('Energy balance options'!$G$7:$G$3000,'Energy balance options'!$B$7:$B$3000,HeatGen!K$2,'Energy balance options'!$A$7:$A$3000,HeatGen!$A71)</f>
        <v>0</v>
      </c>
      <c r="L71">
        <f>SUMIFS('Energy balance options'!$G$7:$G$3000,'Energy balance options'!$B$7:$B$3000,HeatGen!L$2,'Energy balance options'!$A$7:$A$3000,HeatGen!$A71)</f>
        <v>0</v>
      </c>
      <c r="M71">
        <f>SUMIFS('Energy balance options'!$G$7:$G$3000,'Energy balance options'!$B$7:$B$3000,HeatGen!M$2,'Energy balance options'!$A$7:$A$3000,HeatGen!$A71)</f>
        <v>0</v>
      </c>
      <c r="N71">
        <f>SUMIFS('Energy balance options'!$G$7:$G$3000,'Energy balance options'!$B$7:$B$3000,HeatGen!N$2,'Energy balance options'!$A$7:$A$3000,HeatGen!$A71)</f>
        <v>0</v>
      </c>
      <c r="O71">
        <f>SUMIFS('Energy balance options'!$G$7:$G$3000,'Energy balance options'!$B$7:$B$3000,HeatGen!O$2,'Energy balance options'!$A$7:$A$3000,HeatGen!$A71)</f>
        <v>0</v>
      </c>
      <c r="P71">
        <f>SUMIFS('Energy balance options'!$G$7:$G$3000,'Energy balance options'!$B$7:$B$3000,HeatGen!P$2,'Energy balance options'!$A$7:$A$3000,HeatGen!$A71)</f>
        <v>0</v>
      </c>
      <c r="Q71">
        <f>SUMIFS('Energy balance options'!$G$7:$G$3000,'Energy balance options'!$B$7:$B$3000,HeatGen!Q$2,'Energy balance options'!$A$7:$A$3000,HeatGen!$A71)</f>
        <v>0</v>
      </c>
      <c r="R71">
        <f>SUMIFS('Energy balance options'!$G$7:$G$3000,'Energy balance options'!$B$7:$B$3000,HeatGen!R$2,'Energy balance options'!$A$7:$A$3000,HeatGen!$A71)</f>
        <v>0</v>
      </c>
      <c r="S71">
        <f>SUMIFS('Energy balance options'!$G$7:$G$3000,'Energy balance options'!$B$7:$B$3000,HeatGen!S$2,'Energy balance options'!$A$7:$A$3000,HeatGen!$A71)</f>
        <v>0</v>
      </c>
      <c r="T71">
        <f>SUMIFS('Energy balance options'!$G$7:$G$3000,'Energy balance options'!$B$7:$B$3000,HeatGen!T$2,'Energy balance options'!$A$7:$A$3000,HeatGen!$A71)</f>
        <v>0</v>
      </c>
      <c r="U71">
        <f>SUMIFS('Energy balance options'!$G$7:$G$3000,'Energy balance options'!$B$7:$B$3000,HeatGen!U$2,'Energy balance options'!$A$7:$A$3000,HeatGen!$A71)</f>
        <v>0</v>
      </c>
      <c r="V71">
        <f>SUMIFS('Energy balance options'!$G$7:$G$3000,'Energy balance options'!$B$7:$B$3000,HeatGen!V$2,'Energy balance options'!$A$7:$A$3000,HeatGen!$A71)</f>
        <v>0</v>
      </c>
      <c r="W71">
        <f>SUMIFS('Energy balance options'!$G$7:$G$3000,'Energy balance options'!$B$7:$B$3000,HeatGen!W$2,'Energy balance options'!$A$7:$A$3000,HeatGen!$A71)</f>
        <v>0</v>
      </c>
      <c r="X71">
        <f>SUMIFS('Energy balance options'!$G$7:$G$3000,'Energy balance options'!$B$7:$B$3000,HeatGen!X$2,'Energy balance options'!$A$7:$A$3000,HeatGen!$A71)</f>
        <v>0</v>
      </c>
      <c r="Y71">
        <f t="shared" si="17"/>
        <v>0</v>
      </c>
      <c r="Z71">
        <f t="shared" si="18"/>
        <v>0</v>
      </c>
      <c r="AA71">
        <f t="shared" si="19"/>
        <v>0</v>
      </c>
      <c r="AB71">
        <f t="shared" si="20"/>
        <v>0</v>
      </c>
      <c r="AC71">
        <f t="shared" si="21"/>
        <v>0</v>
      </c>
      <c r="AD71">
        <f t="shared" si="22"/>
        <v>0</v>
      </c>
      <c r="AE71">
        <f t="shared" si="23"/>
        <v>0</v>
      </c>
      <c r="AF71">
        <f t="shared" si="24"/>
        <v>0</v>
      </c>
      <c r="AG71">
        <f t="shared" si="25"/>
        <v>0</v>
      </c>
      <c r="AH71">
        <f t="shared" si="26"/>
        <v>0</v>
      </c>
      <c r="AI71">
        <f t="shared" si="27"/>
        <v>0</v>
      </c>
      <c r="AJ71">
        <f t="shared" si="28"/>
        <v>0</v>
      </c>
      <c r="AK71">
        <f t="shared" si="29"/>
        <v>0</v>
      </c>
      <c r="AL71">
        <f t="shared" si="30"/>
        <v>0</v>
      </c>
      <c r="AM71">
        <f t="shared" si="31"/>
        <v>0</v>
      </c>
      <c r="AN71">
        <f t="shared" si="32"/>
        <v>0</v>
      </c>
      <c r="AO71">
        <f t="shared" si="33"/>
        <v>0</v>
      </c>
    </row>
    <row r="72" spans="1:41" x14ac:dyDescent="0.2">
      <c r="A72" s="9" t="str">
        <f>'Cost per option'!A80</f>
        <v>1269 CAES lader</v>
      </c>
      <c r="B72" t="str">
        <f>_xlfn.IFNA(VLOOKUP(A72,'Energy balance options'!A$7:C$3000,3,FALSE),"")</f>
        <v>Elektriciteitsopwekking</v>
      </c>
      <c r="C72">
        <f>SUMIFS('Energy balance options'!$F$7:$F$3000,'Energy balance options'!$B$7:$B$3000,HeatGen!C$2,'Energy balance options'!$A$7:$A$3000,HeatGen!$A72)</f>
        <v>0</v>
      </c>
      <c r="D72">
        <f>SUMIFS('Energy balance options'!$F$7:$F$3000,'Energy balance options'!$B$7:$B$3000,HeatGen!D$2,'Energy balance options'!$A$7:$A$3000,HeatGen!$A72)</f>
        <v>0</v>
      </c>
      <c r="E72">
        <f>SUMIFS('Energy balance options'!$F$7:$F$3000,'Energy balance options'!$B$7:$B$3000,HeatGen!E$2,'Energy balance options'!$A$7:$A$3000,HeatGen!$A72)</f>
        <v>0</v>
      </c>
      <c r="F72">
        <f>SUMIFS('Energy balance options'!$F$7:$F$3000,'Energy balance options'!$B$7:$B$3000,HeatGen!F$2,'Energy balance options'!$A$7:$A$3000,HeatGen!$A72)</f>
        <v>0</v>
      </c>
      <c r="G72">
        <f>SUMIFS('Energy balance options'!$F$7:$F$3000,'Energy balance options'!$B$7:$B$3000,HeatGen!G$2,'Energy balance options'!$A$7:$A$3000,HeatGen!$A72)</f>
        <v>0</v>
      </c>
      <c r="H72">
        <f>SUMIFS('Energy balance options'!$G$7:$G$3000,'Energy balance options'!$B$7:$B$3000,HeatGen!H$2,'Energy balance options'!$A$7:$A$3000,HeatGen!$A72)</f>
        <v>0</v>
      </c>
      <c r="I72">
        <f>SUMIFS('Energy balance options'!$G$7:$G$3000,'Energy balance options'!$B$7:$B$3000,HeatGen!I$2,'Energy balance options'!$A$7:$A$3000,HeatGen!$A72)</f>
        <v>0</v>
      </c>
      <c r="J72">
        <f>SUMIFS('Energy balance options'!$G$7:$G$3000,'Energy balance options'!$B$7:$B$3000,HeatGen!J$2,'Energy balance options'!$A$7:$A$3000,HeatGen!$A72)</f>
        <v>1.3110099849999999E-5</v>
      </c>
      <c r="K72">
        <f>SUMIFS('Energy balance options'!$G$7:$G$3000,'Energy balance options'!$B$7:$B$3000,HeatGen!K$2,'Energy balance options'!$A$7:$A$3000,HeatGen!$A72)</f>
        <v>0</v>
      </c>
      <c r="L72">
        <f>SUMIFS('Energy balance options'!$G$7:$G$3000,'Energy balance options'!$B$7:$B$3000,HeatGen!L$2,'Energy balance options'!$A$7:$A$3000,HeatGen!$A72)</f>
        <v>0</v>
      </c>
      <c r="M72">
        <f>SUMIFS('Energy balance options'!$G$7:$G$3000,'Energy balance options'!$B$7:$B$3000,HeatGen!M$2,'Energy balance options'!$A$7:$A$3000,HeatGen!$A72)</f>
        <v>0</v>
      </c>
      <c r="N72">
        <f>SUMIFS('Energy balance options'!$G$7:$G$3000,'Energy balance options'!$B$7:$B$3000,HeatGen!N$2,'Energy balance options'!$A$7:$A$3000,HeatGen!$A72)</f>
        <v>0</v>
      </c>
      <c r="O72">
        <f>SUMIFS('Energy balance options'!$G$7:$G$3000,'Energy balance options'!$B$7:$B$3000,HeatGen!O$2,'Energy balance options'!$A$7:$A$3000,HeatGen!$A72)</f>
        <v>0</v>
      </c>
      <c r="P72">
        <f>SUMIFS('Energy balance options'!$G$7:$G$3000,'Energy balance options'!$B$7:$B$3000,HeatGen!P$2,'Energy balance options'!$A$7:$A$3000,HeatGen!$A72)</f>
        <v>0</v>
      </c>
      <c r="Q72">
        <f>SUMIFS('Energy balance options'!$G$7:$G$3000,'Energy balance options'!$B$7:$B$3000,HeatGen!Q$2,'Energy balance options'!$A$7:$A$3000,HeatGen!$A72)</f>
        <v>0</v>
      </c>
      <c r="R72">
        <f>SUMIFS('Energy balance options'!$G$7:$G$3000,'Energy balance options'!$B$7:$B$3000,HeatGen!R$2,'Energy balance options'!$A$7:$A$3000,HeatGen!$A72)</f>
        <v>0</v>
      </c>
      <c r="S72">
        <f>SUMIFS('Energy balance options'!$G$7:$G$3000,'Energy balance options'!$B$7:$B$3000,HeatGen!S$2,'Energy balance options'!$A$7:$A$3000,HeatGen!$A72)</f>
        <v>0</v>
      </c>
      <c r="T72">
        <f>SUMIFS('Energy balance options'!$G$7:$G$3000,'Energy balance options'!$B$7:$B$3000,HeatGen!T$2,'Energy balance options'!$A$7:$A$3000,HeatGen!$A72)</f>
        <v>0</v>
      </c>
      <c r="U72">
        <f>SUMIFS('Energy balance options'!$G$7:$G$3000,'Energy balance options'!$B$7:$B$3000,HeatGen!U$2,'Energy balance options'!$A$7:$A$3000,HeatGen!$A72)</f>
        <v>0</v>
      </c>
      <c r="V72">
        <f>SUMIFS('Energy balance options'!$G$7:$G$3000,'Energy balance options'!$B$7:$B$3000,HeatGen!V$2,'Energy balance options'!$A$7:$A$3000,HeatGen!$A72)</f>
        <v>0</v>
      </c>
      <c r="W72">
        <f>SUMIFS('Energy balance options'!$G$7:$G$3000,'Energy balance options'!$B$7:$B$3000,HeatGen!W$2,'Energy balance options'!$A$7:$A$3000,HeatGen!$A72)</f>
        <v>0</v>
      </c>
      <c r="X72">
        <f>SUMIFS('Energy balance options'!$G$7:$G$3000,'Energy balance options'!$B$7:$B$3000,HeatGen!X$2,'Energy balance options'!$A$7:$A$3000,HeatGen!$A72)</f>
        <v>0</v>
      </c>
      <c r="Y72">
        <f t="shared" si="17"/>
        <v>0</v>
      </c>
      <c r="Z72">
        <f t="shared" si="18"/>
        <v>0</v>
      </c>
      <c r="AA72">
        <f t="shared" si="19"/>
        <v>0</v>
      </c>
      <c r="AB72">
        <f t="shared" si="20"/>
        <v>0</v>
      </c>
      <c r="AC72">
        <f t="shared" si="21"/>
        <v>0</v>
      </c>
      <c r="AD72">
        <f t="shared" si="22"/>
        <v>0</v>
      </c>
      <c r="AE72">
        <f t="shared" si="23"/>
        <v>0</v>
      </c>
      <c r="AF72">
        <f t="shared" si="24"/>
        <v>0</v>
      </c>
      <c r="AG72">
        <f t="shared" si="25"/>
        <v>0</v>
      </c>
      <c r="AH72">
        <f t="shared" si="26"/>
        <v>0</v>
      </c>
      <c r="AI72">
        <f t="shared" si="27"/>
        <v>0</v>
      </c>
      <c r="AJ72">
        <f t="shared" si="28"/>
        <v>0</v>
      </c>
      <c r="AK72">
        <f t="shared" si="29"/>
        <v>0</v>
      </c>
      <c r="AL72">
        <f t="shared" si="30"/>
        <v>0</v>
      </c>
      <c r="AM72">
        <f t="shared" si="31"/>
        <v>0</v>
      </c>
      <c r="AN72">
        <f t="shared" si="32"/>
        <v>0</v>
      </c>
      <c r="AO72">
        <f t="shared" si="33"/>
        <v>0</v>
      </c>
    </row>
    <row r="73" spans="1:41" x14ac:dyDescent="0.2">
      <c r="A73" s="9" t="str">
        <f>'Cost per option'!A81</f>
        <v>1270 CAES ontlader</v>
      </c>
      <c r="B73" t="str">
        <f>_xlfn.IFNA(VLOOKUP(A73,'Energy balance options'!A$7:C$3000,3,FALSE),"")</f>
        <v>Elektriciteitsopwekking</v>
      </c>
      <c r="C73">
        <f>SUMIFS('Energy balance options'!$F$7:$F$3000,'Energy balance options'!$B$7:$B$3000,HeatGen!C$2,'Energy balance options'!$A$7:$A$3000,HeatGen!$A73)</f>
        <v>0</v>
      </c>
      <c r="D73">
        <f>SUMIFS('Energy balance options'!$F$7:$F$3000,'Energy balance options'!$B$7:$B$3000,HeatGen!D$2,'Energy balance options'!$A$7:$A$3000,HeatGen!$A73)</f>
        <v>0</v>
      </c>
      <c r="E73">
        <f>SUMIFS('Energy balance options'!$F$7:$F$3000,'Energy balance options'!$B$7:$B$3000,HeatGen!E$2,'Energy balance options'!$A$7:$A$3000,HeatGen!$A73)</f>
        <v>0</v>
      </c>
      <c r="F73">
        <f>SUMIFS('Energy balance options'!$F$7:$F$3000,'Energy balance options'!$B$7:$B$3000,HeatGen!F$2,'Energy balance options'!$A$7:$A$3000,HeatGen!$A73)</f>
        <v>0</v>
      </c>
      <c r="G73">
        <f>SUMIFS('Energy balance options'!$F$7:$F$3000,'Energy balance options'!$B$7:$B$3000,HeatGen!G$2,'Energy balance options'!$A$7:$A$3000,HeatGen!$A73)</f>
        <v>0</v>
      </c>
      <c r="H73">
        <f>SUMIFS('Energy balance options'!$G$7:$G$3000,'Energy balance options'!$B$7:$B$3000,HeatGen!H$2,'Energy balance options'!$A$7:$A$3000,HeatGen!$A73)</f>
        <v>3.6751005340000002E-5</v>
      </c>
      <c r="I73">
        <f>SUMIFS('Energy balance options'!$G$7:$G$3000,'Energy balance options'!$B$7:$B$3000,HeatGen!I$2,'Energy balance options'!$A$7:$A$3000,HeatGen!$A73)</f>
        <v>0</v>
      </c>
      <c r="J73">
        <f>SUMIFS('Energy balance options'!$G$7:$G$3000,'Energy balance options'!$B$7:$B$3000,HeatGen!J$2,'Energy balance options'!$A$7:$A$3000,HeatGen!$A73)</f>
        <v>0</v>
      </c>
      <c r="K73">
        <f>SUMIFS('Energy balance options'!$G$7:$G$3000,'Energy balance options'!$B$7:$B$3000,HeatGen!K$2,'Energy balance options'!$A$7:$A$3000,HeatGen!$A73)</f>
        <v>0</v>
      </c>
      <c r="L73">
        <f>SUMIFS('Energy balance options'!$G$7:$G$3000,'Energy balance options'!$B$7:$B$3000,HeatGen!L$2,'Energy balance options'!$A$7:$A$3000,HeatGen!$A73)</f>
        <v>0</v>
      </c>
      <c r="M73">
        <f>SUMIFS('Energy balance options'!$G$7:$G$3000,'Energy balance options'!$B$7:$B$3000,HeatGen!M$2,'Energy balance options'!$A$7:$A$3000,HeatGen!$A73)</f>
        <v>0</v>
      </c>
      <c r="N73">
        <f>SUMIFS('Energy balance options'!$G$7:$G$3000,'Energy balance options'!$B$7:$B$3000,HeatGen!N$2,'Energy balance options'!$A$7:$A$3000,HeatGen!$A73)</f>
        <v>0</v>
      </c>
      <c r="O73">
        <f>SUMIFS('Energy balance options'!$G$7:$G$3000,'Energy balance options'!$B$7:$B$3000,HeatGen!O$2,'Energy balance options'!$A$7:$A$3000,HeatGen!$A73)</f>
        <v>0</v>
      </c>
      <c r="P73">
        <f>SUMIFS('Energy balance options'!$G$7:$G$3000,'Energy balance options'!$B$7:$B$3000,HeatGen!P$2,'Energy balance options'!$A$7:$A$3000,HeatGen!$A73)</f>
        <v>0</v>
      </c>
      <c r="Q73">
        <f>SUMIFS('Energy balance options'!$G$7:$G$3000,'Energy balance options'!$B$7:$B$3000,HeatGen!Q$2,'Energy balance options'!$A$7:$A$3000,HeatGen!$A73)</f>
        <v>0</v>
      </c>
      <c r="R73">
        <f>SUMIFS('Energy balance options'!$G$7:$G$3000,'Energy balance options'!$B$7:$B$3000,HeatGen!R$2,'Energy balance options'!$A$7:$A$3000,HeatGen!$A73)</f>
        <v>0</v>
      </c>
      <c r="S73">
        <f>SUMIFS('Energy balance options'!$G$7:$G$3000,'Energy balance options'!$B$7:$B$3000,HeatGen!S$2,'Energy balance options'!$A$7:$A$3000,HeatGen!$A73)</f>
        <v>0</v>
      </c>
      <c r="T73">
        <f>SUMIFS('Energy balance options'!$G$7:$G$3000,'Energy balance options'!$B$7:$B$3000,HeatGen!T$2,'Energy balance options'!$A$7:$A$3000,HeatGen!$A73)</f>
        <v>0</v>
      </c>
      <c r="U73">
        <f>SUMIFS('Energy balance options'!$G$7:$G$3000,'Energy balance options'!$B$7:$B$3000,HeatGen!U$2,'Energy balance options'!$A$7:$A$3000,HeatGen!$A73)</f>
        <v>0</v>
      </c>
      <c r="V73">
        <f>SUMIFS('Energy balance options'!$G$7:$G$3000,'Energy balance options'!$B$7:$B$3000,HeatGen!V$2,'Energy balance options'!$A$7:$A$3000,HeatGen!$A73)</f>
        <v>0</v>
      </c>
      <c r="W73">
        <f>SUMIFS('Energy balance options'!$G$7:$G$3000,'Energy balance options'!$B$7:$B$3000,HeatGen!W$2,'Energy balance options'!$A$7:$A$3000,HeatGen!$A73)</f>
        <v>0</v>
      </c>
      <c r="X73">
        <f>SUMIFS('Energy balance options'!$G$7:$G$3000,'Energy balance options'!$B$7:$B$3000,HeatGen!X$2,'Energy balance options'!$A$7:$A$3000,HeatGen!$A73)</f>
        <v>0</v>
      </c>
      <c r="Y73">
        <f t="shared" si="17"/>
        <v>0</v>
      </c>
      <c r="Z73">
        <f t="shared" si="18"/>
        <v>0</v>
      </c>
      <c r="AA73">
        <f t="shared" si="19"/>
        <v>0</v>
      </c>
      <c r="AB73">
        <f t="shared" si="20"/>
        <v>0</v>
      </c>
      <c r="AC73">
        <f t="shared" si="21"/>
        <v>0</v>
      </c>
      <c r="AD73">
        <f t="shared" si="22"/>
        <v>0</v>
      </c>
      <c r="AE73">
        <f t="shared" si="23"/>
        <v>0</v>
      </c>
      <c r="AF73">
        <f t="shared" si="24"/>
        <v>0</v>
      </c>
      <c r="AG73">
        <f t="shared" si="25"/>
        <v>0</v>
      </c>
      <c r="AH73">
        <f t="shared" si="26"/>
        <v>0</v>
      </c>
      <c r="AI73">
        <f t="shared" si="27"/>
        <v>0</v>
      </c>
      <c r="AJ73">
        <f t="shared" si="28"/>
        <v>0</v>
      </c>
      <c r="AK73">
        <f t="shared" si="29"/>
        <v>0</v>
      </c>
      <c r="AL73">
        <f t="shared" si="30"/>
        <v>0</v>
      </c>
      <c r="AM73">
        <f t="shared" si="31"/>
        <v>0</v>
      </c>
      <c r="AN73">
        <f t="shared" si="32"/>
        <v>0</v>
      </c>
      <c r="AO73">
        <f t="shared" si="33"/>
        <v>0</v>
      </c>
    </row>
    <row r="74" spans="1:41" x14ac:dyDescent="0.2">
      <c r="A74" s="9" t="str">
        <f>'Cost per option'!A82</f>
        <v>1271 REF Finale vraag verkeer th</v>
      </c>
      <c r="B74" t="str">
        <f>_xlfn.IFNA(VLOOKUP(A74,'Energy balance options'!A$7:C$3000,3,FALSE),"")</f>
        <v>Verkeer</v>
      </c>
      <c r="C74">
        <f>SUMIFS('Energy balance options'!$F$7:$F$3000,'Energy balance options'!$B$7:$B$3000,HeatGen!C$2,'Energy balance options'!$A$7:$A$3000,HeatGen!$A74)</f>
        <v>0</v>
      </c>
      <c r="D74">
        <f>SUMIFS('Energy balance options'!$F$7:$F$3000,'Energy balance options'!$B$7:$B$3000,HeatGen!D$2,'Energy balance options'!$A$7:$A$3000,HeatGen!$A74)</f>
        <v>0</v>
      </c>
      <c r="E74">
        <f>SUMIFS('Energy balance options'!$F$7:$F$3000,'Energy balance options'!$B$7:$B$3000,HeatGen!E$2,'Energy balance options'!$A$7:$A$3000,HeatGen!$A74)</f>
        <v>0</v>
      </c>
      <c r="F74">
        <f>SUMIFS('Energy balance options'!$F$7:$F$3000,'Energy balance options'!$B$7:$B$3000,HeatGen!F$2,'Energy balance options'!$A$7:$A$3000,HeatGen!$A74)</f>
        <v>0</v>
      </c>
      <c r="G74">
        <f>SUMIFS('Energy balance options'!$F$7:$F$3000,'Energy balance options'!$B$7:$B$3000,HeatGen!G$2,'Energy balance options'!$A$7:$A$3000,HeatGen!$A74)</f>
        <v>0</v>
      </c>
      <c r="H74">
        <f>SUMIFS('Energy balance options'!$G$7:$G$3000,'Energy balance options'!$B$7:$B$3000,HeatGen!H$2,'Energy balance options'!$A$7:$A$3000,HeatGen!$A74)</f>
        <v>0</v>
      </c>
      <c r="I74">
        <f>SUMIFS('Energy balance options'!$G$7:$G$3000,'Energy balance options'!$B$7:$B$3000,HeatGen!I$2,'Energy balance options'!$A$7:$A$3000,HeatGen!$A74)</f>
        <v>0</v>
      </c>
      <c r="J74">
        <f>SUMIFS('Energy balance options'!$G$7:$G$3000,'Energy balance options'!$B$7:$B$3000,HeatGen!J$2,'Energy balance options'!$A$7:$A$3000,HeatGen!$A74)</f>
        <v>0</v>
      </c>
      <c r="K74">
        <f>SUMIFS('Energy balance options'!$G$7:$G$3000,'Energy balance options'!$B$7:$B$3000,HeatGen!K$2,'Energy balance options'!$A$7:$A$3000,HeatGen!$A74)</f>
        <v>0</v>
      </c>
      <c r="L74">
        <f>SUMIFS('Energy balance options'!$G$7:$G$3000,'Energy balance options'!$B$7:$B$3000,HeatGen!L$2,'Energy balance options'!$A$7:$A$3000,HeatGen!$A74)</f>
        <v>23.653917310000001</v>
      </c>
      <c r="M74">
        <f>SUMIFS('Energy balance options'!$G$7:$G$3000,'Energy balance options'!$B$7:$B$3000,HeatGen!M$2,'Energy balance options'!$A$7:$A$3000,HeatGen!$A74)</f>
        <v>0</v>
      </c>
      <c r="N74">
        <f>SUMIFS('Energy balance options'!$G$7:$G$3000,'Energy balance options'!$B$7:$B$3000,HeatGen!N$2,'Energy balance options'!$A$7:$A$3000,HeatGen!$A74)</f>
        <v>0</v>
      </c>
      <c r="O74">
        <f>SUMIFS('Energy balance options'!$G$7:$G$3000,'Energy balance options'!$B$7:$B$3000,HeatGen!O$2,'Energy balance options'!$A$7:$A$3000,HeatGen!$A74)</f>
        <v>0</v>
      </c>
      <c r="P74">
        <f>SUMIFS('Energy balance options'!$G$7:$G$3000,'Energy balance options'!$B$7:$B$3000,HeatGen!P$2,'Energy balance options'!$A$7:$A$3000,HeatGen!$A74)</f>
        <v>0</v>
      </c>
      <c r="Q74">
        <f>SUMIFS('Energy balance options'!$G$7:$G$3000,'Energy balance options'!$B$7:$B$3000,HeatGen!Q$2,'Energy balance options'!$A$7:$A$3000,HeatGen!$A74)</f>
        <v>0</v>
      </c>
      <c r="R74">
        <f>SUMIFS('Energy balance options'!$G$7:$G$3000,'Energy balance options'!$B$7:$B$3000,HeatGen!R$2,'Energy balance options'!$A$7:$A$3000,HeatGen!$A74)</f>
        <v>0</v>
      </c>
      <c r="S74">
        <f>SUMIFS('Energy balance options'!$G$7:$G$3000,'Energy balance options'!$B$7:$B$3000,HeatGen!S$2,'Energy balance options'!$A$7:$A$3000,HeatGen!$A74)</f>
        <v>0</v>
      </c>
      <c r="T74">
        <f>SUMIFS('Energy balance options'!$G$7:$G$3000,'Energy balance options'!$B$7:$B$3000,HeatGen!T$2,'Energy balance options'!$A$7:$A$3000,HeatGen!$A74)</f>
        <v>0</v>
      </c>
      <c r="U74">
        <f>SUMIFS('Energy balance options'!$G$7:$G$3000,'Energy balance options'!$B$7:$B$3000,HeatGen!U$2,'Energy balance options'!$A$7:$A$3000,HeatGen!$A74)</f>
        <v>0</v>
      </c>
      <c r="V74">
        <f>SUMIFS('Energy balance options'!$G$7:$G$3000,'Energy balance options'!$B$7:$B$3000,HeatGen!V$2,'Energy balance options'!$A$7:$A$3000,HeatGen!$A74)</f>
        <v>0</v>
      </c>
      <c r="W74">
        <f>SUMIFS('Energy balance options'!$G$7:$G$3000,'Energy balance options'!$B$7:$B$3000,HeatGen!W$2,'Energy balance options'!$A$7:$A$3000,HeatGen!$A74)</f>
        <v>0</v>
      </c>
      <c r="X74">
        <f>SUMIFS('Energy balance options'!$G$7:$G$3000,'Energy balance options'!$B$7:$B$3000,HeatGen!X$2,'Energy balance options'!$A$7:$A$3000,HeatGen!$A74)</f>
        <v>0</v>
      </c>
      <c r="Y74">
        <f t="shared" si="17"/>
        <v>0</v>
      </c>
      <c r="Z74">
        <f t="shared" si="18"/>
        <v>0</v>
      </c>
      <c r="AA74">
        <f t="shared" si="19"/>
        <v>0</v>
      </c>
      <c r="AB74">
        <f t="shared" si="20"/>
        <v>0</v>
      </c>
      <c r="AC74">
        <f t="shared" si="21"/>
        <v>0</v>
      </c>
      <c r="AD74">
        <f t="shared" si="22"/>
        <v>0</v>
      </c>
      <c r="AE74">
        <f t="shared" si="23"/>
        <v>0</v>
      </c>
      <c r="AF74">
        <f t="shared" si="24"/>
        <v>0</v>
      </c>
      <c r="AG74">
        <f t="shared" si="25"/>
        <v>0</v>
      </c>
      <c r="AH74">
        <f t="shared" si="26"/>
        <v>0</v>
      </c>
      <c r="AI74">
        <f t="shared" si="27"/>
        <v>0</v>
      </c>
      <c r="AJ74">
        <f t="shared" si="28"/>
        <v>0</v>
      </c>
      <c r="AK74">
        <f t="shared" si="29"/>
        <v>0</v>
      </c>
      <c r="AL74">
        <f t="shared" si="30"/>
        <v>0</v>
      </c>
      <c r="AM74">
        <f t="shared" si="31"/>
        <v>0</v>
      </c>
      <c r="AN74">
        <f t="shared" si="32"/>
        <v>0</v>
      </c>
      <c r="AO74">
        <f t="shared" si="33"/>
        <v>0</v>
      </c>
    </row>
    <row r="75" spans="1:41" x14ac:dyDescent="0.2">
      <c r="A75" s="9" t="str">
        <f>'Cost per option'!A83</f>
        <v>1272 REF Finale vraag verkeer el</v>
      </c>
      <c r="B75" t="str">
        <f>_xlfn.IFNA(VLOOKUP(A75,'Energy balance options'!A$7:C$3000,3,FALSE),"")</f>
        <v>Verkeer</v>
      </c>
      <c r="C75">
        <f>SUMIFS('Energy balance options'!$F$7:$F$3000,'Energy balance options'!$B$7:$B$3000,HeatGen!C$2,'Energy balance options'!$A$7:$A$3000,HeatGen!$A75)</f>
        <v>0</v>
      </c>
      <c r="D75">
        <f>SUMIFS('Energy balance options'!$F$7:$F$3000,'Energy balance options'!$B$7:$B$3000,HeatGen!D$2,'Energy balance options'!$A$7:$A$3000,HeatGen!$A75)</f>
        <v>0</v>
      </c>
      <c r="E75">
        <f>SUMIFS('Energy balance options'!$F$7:$F$3000,'Energy balance options'!$B$7:$B$3000,HeatGen!E$2,'Energy balance options'!$A$7:$A$3000,HeatGen!$A75)</f>
        <v>0</v>
      </c>
      <c r="F75">
        <f>SUMIFS('Energy balance options'!$F$7:$F$3000,'Energy balance options'!$B$7:$B$3000,HeatGen!F$2,'Energy balance options'!$A$7:$A$3000,HeatGen!$A75)</f>
        <v>0</v>
      </c>
      <c r="G75">
        <f>SUMIFS('Energy balance options'!$F$7:$F$3000,'Energy balance options'!$B$7:$B$3000,HeatGen!G$2,'Energy balance options'!$A$7:$A$3000,HeatGen!$A75)</f>
        <v>0</v>
      </c>
      <c r="H75">
        <f>SUMIFS('Energy balance options'!$G$7:$G$3000,'Energy balance options'!$B$7:$B$3000,HeatGen!H$2,'Energy balance options'!$A$7:$A$3000,HeatGen!$A75)</f>
        <v>0</v>
      </c>
      <c r="I75">
        <f>SUMIFS('Energy balance options'!$G$7:$G$3000,'Energy balance options'!$B$7:$B$3000,HeatGen!I$2,'Energy balance options'!$A$7:$A$3000,HeatGen!$A75)</f>
        <v>0</v>
      </c>
      <c r="J75">
        <f>SUMIFS('Energy balance options'!$G$7:$G$3000,'Energy balance options'!$B$7:$B$3000,HeatGen!J$2,'Energy balance options'!$A$7:$A$3000,HeatGen!$A75)</f>
        <v>7.3774700160000002</v>
      </c>
      <c r="K75">
        <f>SUMIFS('Energy balance options'!$G$7:$G$3000,'Energy balance options'!$B$7:$B$3000,HeatGen!K$2,'Energy balance options'!$A$7:$A$3000,HeatGen!$A75)</f>
        <v>0</v>
      </c>
      <c r="L75">
        <f>SUMIFS('Energy balance options'!$G$7:$G$3000,'Energy balance options'!$B$7:$B$3000,HeatGen!L$2,'Energy balance options'!$A$7:$A$3000,HeatGen!$A75)</f>
        <v>0</v>
      </c>
      <c r="M75">
        <f>SUMIFS('Energy balance options'!$G$7:$G$3000,'Energy balance options'!$B$7:$B$3000,HeatGen!M$2,'Energy balance options'!$A$7:$A$3000,HeatGen!$A75)</f>
        <v>0</v>
      </c>
      <c r="N75">
        <f>SUMIFS('Energy balance options'!$G$7:$G$3000,'Energy balance options'!$B$7:$B$3000,HeatGen!N$2,'Energy balance options'!$A$7:$A$3000,HeatGen!$A75)</f>
        <v>0</v>
      </c>
      <c r="O75">
        <f>SUMIFS('Energy balance options'!$G$7:$G$3000,'Energy balance options'!$B$7:$B$3000,HeatGen!O$2,'Energy balance options'!$A$7:$A$3000,HeatGen!$A75)</f>
        <v>0</v>
      </c>
      <c r="P75">
        <f>SUMIFS('Energy balance options'!$G$7:$G$3000,'Energy balance options'!$B$7:$B$3000,HeatGen!P$2,'Energy balance options'!$A$7:$A$3000,HeatGen!$A75)</f>
        <v>0</v>
      </c>
      <c r="Q75">
        <f>SUMIFS('Energy balance options'!$G$7:$G$3000,'Energy balance options'!$B$7:$B$3000,HeatGen!Q$2,'Energy balance options'!$A$7:$A$3000,HeatGen!$A75)</f>
        <v>0</v>
      </c>
      <c r="R75">
        <f>SUMIFS('Energy balance options'!$G$7:$G$3000,'Energy balance options'!$B$7:$B$3000,HeatGen!R$2,'Energy balance options'!$A$7:$A$3000,HeatGen!$A75)</f>
        <v>0</v>
      </c>
      <c r="S75">
        <f>SUMIFS('Energy balance options'!$G$7:$G$3000,'Energy balance options'!$B$7:$B$3000,HeatGen!S$2,'Energy balance options'!$A$7:$A$3000,HeatGen!$A75)</f>
        <v>0</v>
      </c>
      <c r="T75">
        <f>SUMIFS('Energy balance options'!$G$7:$G$3000,'Energy balance options'!$B$7:$B$3000,HeatGen!T$2,'Energy balance options'!$A$7:$A$3000,HeatGen!$A75)</f>
        <v>0</v>
      </c>
      <c r="U75">
        <f>SUMIFS('Energy balance options'!$G$7:$G$3000,'Energy balance options'!$B$7:$B$3000,HeatGen!U$2,'Energy balance options'!$A$7:$A$3000,HeatGen!$A75)</f>
        <v>0</v>
      </c>
      <c r="V75">
        <f>SUMIFS('Energy balance options'!$G$7:$G$3000,'Energy balance options'!$B$7:$B$3000,HeatGen!V$2,'Energy balance options'!$A$7:$A$3000,HeatGen!$A75)</f>
        <v>0</v>
      </c>
      <c r="W75">
        <f>SUMIFS('Energy balance options'!$G$7:$G$3000,'Energy balance options'!$B$7:$B$3000,HeatGen!W$2,'Energy balance options'!$A$7:$A$3000,HeatGen!$A75)</f>
        <v>0</v>
      </c>
      <c r="X75">
        <f>SUMIFS('Energy balance options'!$G$7:$G$3000,'Energy balance options'!$B$7:$B$3000,HeatGen!X$2,'Energy balance options'!$A$7:$A$3000,HeatGen!$A75)</f>
        <v>0</v>
      </c>
      <c r="Y75">
        <f t="shared" si="17"/>
        <v>0</v>
      </c>
      <c r="Z75">
        <f t="shared" si="18"/>
        <v>0</v>
      </c>
      <c r="AA75">
        <f t="shared" si="19"/>
        <v>0</v>
      </c>
      <c r="AB75">
        <f t="shared" si="20"/>
        <v>0</v>
      </c>
      <c r="AC75">
        <f t="shared" si="21"/>
        <v>0</v>
      </c>
      <c r="AD75">
        <f t="shared" si="22"/>
        <v>0</v>
      </c>
      <c r="AE75">
        <f t="shared" si="23"/>
        <v>0</v>
      </c>
      <c r="AF75">
        <f t="shared" si="24"/>
        <v>0</v>
      </c>
      <c r="AG75">
        <f t="shared" si="25"/>
        <v>0</v>
      </c>
      <c r="AH75">
        <f t="shared" si="26"/>
        <v>0</v>
      </c>
      <c r="AI75">
        <f t="shared" si="27"/>
        <v>0</v>
      </c>
      <c r="AJ75">
        <f t="shared" si="28"/>
        <v>0</v>
      </c>
      <c r="AK75">
        <f t="shared" si="29"/>
        <v>0</v>
      </c>
      <c r="AL75">
        <f t="shared" si="30"/>
        <v>0</v>
      </c>
      <c r="AM75">
        <f t="shared" si="31"/>
        <v>0</v>
      </c>
      <c r="AN75">
        <f t="shared" si="32"/>
        <v>0</v>
      </c>
      <c r="AO75">
        <f t="shared" si="33"/>
        <v>0</v>
      </c>
    </row>
    <row r="76" spans="1:41" x14ac:dyDescent="0.2">
      <c r="A76" s="9" t="str">
        <f>'Cost per option'!A84</f>
        <v>1273 REF diesel</v>
      </c>
      <c r="B76" t="str">
        <f>_xlfn.IFNA(VLOOKUP(A76,'Energy balance options'!A$7:C$3000,3,FALSE),"")</f>
        <v>Verkeer</v>
      </c>
      <c r="C76">
        <f>SUMIFS('Energy balance options'!$F$7:$F$3000,'Energy balance options'!$B$7:$B$3000,HeatGen!C$2,'Energy balance options'!$A$7:$A$3000,HeatGen!$A76)</f>
        <v>-2.8327614659999999E-3</v>
      </c>
      <c r="D76">
        <f>SUMIFS('Energy balance options'!$F$7:$F$3000,'Energy balance options'!$B$7:$B$3000,HeatGen!D$2,'Energy balance options'!$A$7:$A$3000,HeatGen!$A76)</f>
        <v>0</v>
      </c>
      <c r="E76">
        <f>SUMIFS('Energy balance options'!$F$7:$F$3000,'Energy balance options'!$B$7:$B$3000,HeatGen!E$2,'Energy balance options'!$A$7:$A$3000,HeatGen!$A76)</f>
        <v>0</v>
      </c>
      <c r="F76">
        <f>SUMIFS('Energy balance options'!$F$7:$F$3000,'Energy balance options'!$B$7:$B$3000,HeatGen!F$2,'Energy balance options'!$A$7:$A$3000,HeatGen!$A76)</f>
        <v>0</v>
      </c>
      <c r="G76">
        <f>SUMIFS('Energy balance options'!$F$7:$F$3000,'Energy balance options'!$B$7:$B$3000,HeatGen!G$2,'Energy balance options'!$A$7:$A$3000,HeatGen!$A76)</f>
        <v>0</v>
      </c>
      <c r="H76">
        <f>SUMIFS('Energy balance options'!$G$7:$G$3000,'Energy balance options'!$B$7:$B$3000,HeatGen!H$2,'Energy balance options'!$A$7:$A$3000,HeatGen!$A76)</f>
        <v>0</v>
      </c>
      <c r="I76">
        <f>SUMIFS('Energy balance options'!$G$7:$G$3000,'Energy balance options'!$B$7:$B$3000,HeatGen!I$2,'Energy balance options'!$A$7:$A$3000,HeatGen!$A76)</f>
        <v>0</v>
      </c>
      <c r="J76">
        <f>SUMIFS('Energy balance options'!$G$7:$G$3000,'Energy balance options'!$B$7:$B$3000,HeatGen!J$2,'Energy balance options'!$A$7:$A$3000,HeatGen!$A76)</f>
        <v>0</v>
      </c>
      <c r="K76">
        <f>SUMIFS('Energy balance options'!$G$7:$G$3000,'Energy balance options'!$B$7:$B$3000,HeatGen!K$2,'Energy balance options'!$A$7:$A$3000,HeatGen!$A76)</f>
        <v>0</v>
      </c>
      <c r="L76">
        <f>SUMIFS('Energy balance options'!$G$7:$G$3000,'Energy balance options'!$B$7:$B$3000,HeatGen!L$2,'Energy balance options'!$A$7:$A$3000,HeatGen!$A76)</f>
        <v>0</v>
      </c>
      <c r="M76">
        <f>SUMIFS('Energy balance options'!$G$7:$G$3000,'Energy balance options'!$B$7:$B$3000,HeatGen!M$2,'Energy balance options'!$A$7:$A$3000,HeatGen!$A76)</f>
        <v>0</v>
      </c>
      <c r="N76">
        <f>SUMIFS('Energy balance options'!$G$7:$G$3000,'Energy balance options'!$B$7:$B$3000,HeatGen!N$2,'Energy balance options'!$A$7:$A$3000,HeatGen!$A76)</f>
        <v>0</v>
      </c>
      <c r="O76">
        <f>SUMIFS('Energy balance options'!$G$7:$G$3000,'Energy balance options'!$B$7:$B$3000,HeatGen!O$2,'Energy balance options'!$A$7:$A$3000,HeatGen!$A76)</f>
        <v>0</v>
      </c>
      <c r="P76">
        <f>SUMIFS('Energy balance options'!$G$7:$G$3000,'Energy balance options'!$B$7:$B$3000,HeatGen!P$2,'Energy balance options'!$A$7:$A$3000,HeatGen!$A76)</f>
        <v>0</v>
      </c>
      <c r="Q76">
        <f>SUMIFS('Energy balance options'!$G$7:$G$3000,'Energy balance options'!$B$7:$B$3000,HeatGen!Q$2,'Energy balance options'!$A$7:$A$3000,HeatGen!$A76)</f>
        <v>0</v>
      </c>
      <c r="R76">
        <f>SUMIFS('Energy balance options'!$G$7:$G$3000,'Energy balance options'!$B$7:$B$3000,HeatGen!R$2,'Energy balance options'!$A$7:$A$3000,HeatGen!$A76)</f>
        <v>0</v>
      </c>
      <c r="S76">
        <f>SUMIFS('Energy balance options'!$G$7:$G$3000,'Energy balance options'!$B$7:$B$3000,HeatGen!S$2,'Energy balance options'!$A$7:$A$3000,HeatGen!$A76)</f>
        <v>0</v>
      </c>
      <c r="T76">
        <f>SUMIFS('Energy balance options'!$G$7:$G$3000,'Energy balance options'!$B$7:$B$3000,HeatGen!T$2,'Energy balance options'!$A$7:$A$3000,HeatGen!$A76)</f>
        <v>0</v>
      </c>
      <c r="U76">
        <f>SUMIFS('Energy balance options'!$G$7:$G$3000,'Energy balance options'!$B$7:$B$3000,HeatGen!U$2,'Energy balance options'!$A$7:$A$3000,HeatGen!$A76)</f>
        <v>0</v>
      </c>
      <c r="V76">
        <f>SUMIFS('Energy balance options'!$G$7:$G$3000,'Energy balance options'!$B$7:$B$3000,HeatGen!V$2,'Energy balance options'!$A$7:$A$3000,HeatGen!$A76)</f>
        <v>0</v>
      </c>
      <c r="W76">
        <f>SUMIFS('Energy balance options'!$G$7:$G$3000,'Energy balance options'!$B$7:$B$3000,HeatGen!W$2,'Energy balance options'!$A$7:$A$3000,HeatGen!$A76)</f>
        <v>0</v>
      </c>
      <c r="X76">
        <f>SUMIFS('Energy balance options'!$G$7:$G$3000,'Energy balance options'!$B$7:$B$3000,HeatGen!X$2,'Energy balance options'!$A$7:$A$3000,HeatGen!$A76)</f>
        <v>0</v>
      </c>
      <c r="Y76">
        <f t="shared" si="17"/>
        <v>0</v>
      </c>
      <c r="Z76">
        <f t="shared" si="18"/>
        <v>0</v>
      </c>
      <c r="AA76">
        <f t="shared" si="19"/>
        <v>0</v>
      </c>
      <c r="AB76">
        <f t="shared" si="20"/>
        <v>0</v>
      </c>
      <c r="AC76">
        <f t="shared" si="21"/>
        <v>0</v>
      </c>
      <c r="AD76">
        <f t="shared" si="22"/>
        <v>0</v>
      </c>
      <c r="AE76">
        <f t="shared" si="23"/>
        <v>0</v>
      </c>
      <c r="AF76">
        <f t="shared" si="24"/>
        <v>0</v>
      </c>
      <c r="AG76">
        <f t="shared" si="25"/>
        <v>0</v>
      </c>
      <c r="AH76">
        <f t="shared" si="26"/>
        <v>0</v>
      </c>
      <c r="AI76">
        <f t="shared" si="27"/>
        <v>0</v>
      </c>
      <c r="AJ76">
        <f t="shared" si="28"/>
        <v>0</v>
      </c>
      <c r="AK76">
        <f t="shared" si="29"/>
        <v>0</v>
      </c>
      <c r="AL76">
        <f t="shared" si="30"/>
        <v>0</v>
      </c>
      <c r="AM76">
        <f t="shared" si="31"/>
        <v>0</v>
      </c>
      <c r="AN76">
        <f t="shared" si="32"/>
        <v>0</v>
      </c>
      <c r="AO76">
        <f t="shared" si="33"/>
        <v>0</v>
      </c>
    </row>
    <row r="77" spans="1:41" x14ac:dyDescent="0.2">
      <c r="A77" s="9" t="str">
        <f>'Cost per option'!A85</f>
        <v>1274 REF benzine</v>
      </c>
      <c r="B77" t="str">
        <f>_xlfn.IFNA(VLOOKUP(A77,'Energy balance options'!A$7:C$3000,3,FALSE),"")</f>
        <v>Verkeer</v>
      </c>
      <c r="C77">
        <f>SUMIFS('Energy balance options'!$F$7:$F$3000,'Energy balance options'!$B$7:$B$3000,HeatGen!C$2,'Energy balance options'!$A$7:$A$3000,HeatGen!$A77)</f>
        <v>-23.651084640000001</v>
      </c>
      <c r="D77">
        <f>SUMIFS('Energy balance options'!$F$7:$F$3000,'Energy balance options'!$B$7:$B$3000,HeatGen!D$2,'Energy balance options'!$A$7:$A$3000,HeatGen!$A77)</f>
        <v>0</v>
      </c>
      <c r="E77">
        <f>SUMIFS('Energy balance options'!$F$7:$F$3000,'Energy balance options'!$B$7:$B$3000,HeatGen!E$2,'Energy balance options'!$A$7:$A$3000,HeatGen!$A77)</f>
        <v>0</v>
      </c>
      <c r="F77">
        <f>SUMIFS('Energy balance options'!$F$7:$F$3000,'Energy balance options'!$B$7:$B$3000,HeatGen!F$2,'Energy balance options'!$A$7:$A$3000,HeatGen!$A77)</f>
        <v>0</v>
      </c>
      <c r="G77">
        <f>SUMIFS('Energy balance options'!$F$7:$F$3000,'Energy balance options'!$B$7:$B$3000,HeatGen!G$2,'Energy balance options'!$A$7:$A$3000,HeatGen!$A77)</f>
        <v>0</v>
      </c>
      <c r="H77">
        <f>SUMIFS('Energy balance options'!$G$7:$G$3000,'Energy balance options'!$B$7:$B$3000,HeatGen!H$2,'Energy balance options'!$A$7:$A$3000,HeatGen!$A77)</f>
        <v>0</v>
      </c>
      <c r="I77">
        <f>SUMIFS('Energy balance options'!$G$7:$G$3000,'Energy balance options'!$B$7:$B$3000,HeatGen!I$2,'Energy balance options'!$A$7:$A$3000,HeatGen!$A77)</f>
        <v>0</v>
      </c>
      <c r="J77">
        <f>SUMIFS('Energy balance options'!$G$7:$G$3000,'Energy balance options'!$B$7:$B$3000,HeatGen!J$2,'Energy balance options'!$A$7:$A$3000,HeatGen!$A77)</f>
        <v>0</v>
      </c>
      <c r="K77">
        <f>SUMIFS('Energy balance options'!$G$7:$G$3000,'Energy balance options'!$B$7:$B$3000,HeatGen!K$2,'Energy balance options'!$A$7:$A$3000,HeatGen!$A77)</f>
        <v>0</v>
      </c>
      <c r="L77">
        <f>SUMIFS('Energy balance options'!$G$7:$G$3000,'Energy balance options'!$B$7:$B$3000,HeatGen!L$2,'Energy balance options'!$A$7:$A$3000,HeatGen!$A77)</f>
        <v>0</v>
      </c>
      <c r="M77">
        <f>SUMIFS('Energy balance options'!$G$7:$G$3000,'Energy balance options'!$B$7:$B$3000,HeatGen!M$2,'Energy balance options'!$A$7:$A$3000,HeatGen!$A77)</f>
        <v>0</v>
      </c>
      <c r="N77">
        <f>SUMIFS('Energy balance options'!$G$7:$G$3000,'Energy balance options'!$B$7:$B$3000,HeatGen!N$2,'Energy balance options'!$A$7:$A$3000,HeatGen!$A77)</f>
        <v>0</v>
      </c>
      <c r="O77">
        <f>SUMIFS('Energy balance options'!$G$7:$G$3000,'Energy balance options'!$B$7:$B$3000,HeatGen!O$2,'Energy balance options'!$A$7:$A$3000,HeatGen!$A77)</f>
        <v>0</v>
      </c>
      <c r="P77">
        <f>SUMIFS('Energy balance options'!$G$7:$G$3000,'Energy balance options'!$B$7:$B$3000,HeatGen!P$2,'Energy balance options'!$A$7:$A$3000,HeatGen!$A77)</f>
        <v>0</v>
      </c>
      <c r="Q77">
        <f>SUMIFS('Energy balance options'!$G$7:$G$3000,'Energy balance options'!$B$7:$B$3000,HeatGen!Q$2,'Energy balance options'!$A$7:$A$3000,HeatGen!$A77)</f>
        <v>0</v>
      </c>
      <c r="R77">
        <f>SUMIFS('Energy balance options'!$G$7:$G$3000,'Energy balance options'!$B$7:$B$3000,HeatGen!R$2,'Energy balance options'!$A$7:$A$3000,HeatGen!$A77)</f>
        <v>0</v>
      </c>
      <c r="S77">
        <f>SUMIFS('Energy balance options'!$G$7:$G$3000,'Energy balance options'!$B$7:$B$3000,HeatGen!S$2,'Energy balance options'!$A$7:$A$3000,HeatGen!$A77)</f>
        <v>0</v>
      </c>
      <c r="T77">
        <f>SUMIFS('Energy balance options'!$G$7:$G$3000,'Energy balance options'!$B$7:$B$3000,HeatGen!T$2,'Energy balance options'!$A$7:$A$3000,HeatGen!$A77)</f>
        <v>0</v>
      </c>
      <c r="U77">
        <f>SUMIFS('Energy balance options'!$G$7:$G$3000,'Energy balance options'!$B$7:$B$3000,HeatGen!U$2,'Energy balance options'!$A$7:$A$3000,HeatGen!$A77)</f>
        <v>0</v>
      </c>
      <c r="V77">
        <f>SUMIFS('Energy balance options'!$G$7:$G$3000,'Energy balance options'!$B$7:$B$3000,HeatGen!V$2,'Energy balance options'!$A$7:$A$3000,HeatGen!$A77)</f>
        <v>0</v>
      </c>
      <c r="W77">
        <f>SUMIFS('Energy balance options'!$G$7:$G$3000,'Energy balance options'!$B$7:$B$3000,HeatGen!W$2,'Energy balance options'!$A$7:$A$3000,HeatGen!$A77)</f>
        <v>0</v>
      </c>
      <c r="X77">
        <f>SUMIFS('Energy balance options'!$G$7:$G$3000,'Energy balance options'!$B$7:$B$3000,HeatGen!X$2,'Energy balance options'!$A$7:$A$3000,HeatGen!$A77)</f>
        <v>0</v>
      </c>
      <c r="Y77">
        <f t="shared" si="17"/>
        <v>0</v>
      </c>
      <c r="Z77">
        <f t="shared" si="18"/>
        <v>0</v>
      </c>
      <c r="AA77">
        <f t="shared" si="19"/>
        <v>0</v>
      </c>
      <c r="AB77">
        <f t="shared" si="20"/>
        <v>0</v>
      </c>
      <c r="AC77">
        <f t="shared" si="21"/>
        <v>0</v>
      </c>
      <c r="AD77">
        <f t="shared" si="22"/>
        <v>0</v>
      </c>
      <c r="AE77">
        <f t="shared" si="23"/>
        <v>0</v>
      </c>
      <c r="AF77">
        <f t="shared" si="24"/>
        <v>0</v>
      </c>
      <c r="AG77">
        <f t="shared" si="25"/>
        <v>0</v>
      </c>
      <c r="AH77">
        <f t="shared" si="26"/>
        <v>0</v>
      </c>
      <c r="AI77">
        <f t="shared" si="27"/>
        <v>0</v>
      </c>
      <c r="AJ77">
        <f t="shared" si="28"/>
        <v>0</v>
      </c>
      <c r="AK77">
        <f t="shared" si="29"/>
        <v>0</v>
      </c>
      <c r="AL77">
        <f t="shared" si="30"/>
        <v>0</v>
      </c>
      <c r="AM77">
        <f t="shared" si="31"/>
        <v>0</v>
      </c>
      <c r="AN77">
        <f t="shared" si="32"/>
        <v>0</v>
      </c>
      <c r="AO77">
        <f t="shared" si="33"/>
        <v>0</v>
      </c>
    </row>
    <row r="78" spans="1:41" x14ac:dyDescent="0.2">
      <c r="A78" s="9" t="str">
        <f>'Cost per option'!A86</f>
        <v>1284 REF OvOmz raffinaderijen ebalans</v>
      </c>
      <c r="B78" t="str">
        <f>_xlfn.IFNA(VLOOKUP(A78,'Energy balance options'!A$7:C$3000,3,FALSE),"")</f>
        <v>Raffinaderijen</v>
      </c>
      <c r="C78">
        <f>SUMIFS('Energy balance options'!$F$7:$F$3000,'Energy balance options'!$B$7:$B$3000,HeatGen!C$2,'Energy balance options'!$A$7:$A$3000,HeatGen!$A78)</f>
        <v>0</v>
      </c>
      <c r="D78">
        <f>SUMIFS('Energy balance options'!$F$7:$F$3000,'Energy balance options'!$B$7:$B$3000,HeatGen!D$2,'Energy balance options'!$A$7:$A$3000,HeatGen!$A78)</f>
        <v>0</v>
      </c>
      <c r="E78">
        <f>SUMIFS('Energy balance options'!$F$7:$F$3000,'Energy balance options'!$B$7:$B$3000,HeatGen!E$2,'Energy balance options'!$A$7:$A$3000,HeatGen!$A78)</f>
        <v>0</v>
      </c>
      <c r="F78">
        <f>SUMIFS('Energy balance options'!$F$7:$F$3000,'Energy balance options'!$B$7:$B$3000,HeatGen!F$2,'Energy balance options'!$A$7:$A$3000,HeatGen!$A78)</f>
        <v>0</v>
      </c>
      <c r="G78">
        <f>SUMIFS('Energy balance options'!$F$7:$F$3000,'Energy balance options'!$B$7:$B$3000,HeatGen!G$2,'Energy balance options'!$A$7:$A$3000,HeatGen!$A78)</f>
        <v>0</v>
      </c>
      <c r="H78">
        <f>SUMIFS('Energy balance options'!$G$7:$G$3000,'Energy balance options'!$B$7:$B$3000,HeatGen!H$2,'Energy balance options'!$A$7:$A$3000,HeatGen!$A78)</f>
        <v>0</v>
      </c>
      <c r="I78">
        <f>SUMIFS('Energy balance options'!$G$7:$G$3000,'Energy balance options'!$B$7:$B$3000,HeatGen!I$2,'Energy balance options'!$A$7:$A$3000,HeatGen!$A78)</f>
        <v>57.722363270000002</v>
      </c>
      <c r="J78">
        <f>SUMIFS('Energy balance options'!$G$7:$G$3000,'Energy balance options'!$B$7:$B$3000,HeatGen!J$2,'Energy balance options'!$A$7:$A$3000,HeatGen!$A78)</f>
        <v>8.4429298250000002</v>
      </c>
      <c r="K78">
        <f>SUMIFS('Energy balance options'!$G$7:$G$3000,'Energy balance options'!$B$7:$B$3000,HeatGen!K$2,'Energy balance options'!$A$7:$A$3000,HeatGen!$A78)</f>
        <v>0</v>
      </c>
      <c r="L78">
        <f>SUMIFS('Energy balance options'!$G$7:$G$3000,'Energy balance options'!$B$7:$B$3000,HeatGen!L$2,'Energy balance options'!$A$7:$A$3000,HeatGen!$A78)</f>
        <v>0</v>
      </c>
      <c r="M78">
        <f>SUMIFS('Energy balance options'!$G$7:$G$3000,'Energy balance options'!$B$7:$B$3000,HeatGen!M$2,'Energy balance options'!$A$7:$A$3000,HeatGen!$A78)</f>
        <v>0</v>
      </c>
      <c r="N78">
        <f>SUMIFS('Energy balance options'!$G$7:$G$3000,'Energy balance options'!$B$7:$B$3000,HeatGen!N$2,'Energy balance options'!$A$7:$A$3000,HeatGen!$A78)</f>
        <v>0</v>
      </c>
      <c r="O78">
        <f>SUMIFS('Energy balance options'!$G$7:$G$3000,'Energy balance options'!$B$7:$B$3000,HeatGen!O$2,'Energy balance options'!$A$7:$A$3000,HeatGen!$A78)</f>
        <v>0</v>
      </c>
      <c r="P78">
        <f>SUMIFS('Energy balance options'!$G$7:$G$3000,'Energy balance options'!$B$7:$B$3000,HeatGen!P$2,'Energy balance options'!$A$7:$A$3000,HeatGen!$A78)</f>
        <v>0</v>
      </c>
      <c r="Q78">
        <f>SUMIFS('Energy balance options'!$G$7:$G$3000,'Energy balance options'!$B$7:$B$3000,HeatGen!Q$2,'Energy balance options'!$A$7:$A$3000,HeatGen!$A78)</f>
        <v>0</v>
      </c>
      <c r="R78">
        <f>SUMIFS('Energy balance options'!$G$7:$G$3000,'Energy balance options'!$B$7:$B$3000,HeatGen!R$2,'Energy balance options'!$A$7:$A$3000,HeatGen!$A78)</f>
        <v>0</v>
      </c>
      <c r="S78">
        <f>SUMIFS('Energy balance options'!$G$7:$G$3000,'Energy balance options'!$B$7:$B$3000,HeatGen!S$2,'Energy balance options'!$A$7:$A$3000,HeatGen!$A78)</f>
        <v>0</v>
      </c>
      <c r="T78">
        <f>SUMIFS('Energy balance options'!$G$7:$G$3000,'Energy balance options'!$B$7:$B$3000,HeatGen!T$2,'Energy balance options'!$A$7:$A$3000,HeatGen!$A78)</f>
        <v>0</v>
      </c>
      <c r="U78">
        <f>SUMIFS('Energy balance options'!$G$7:$G$3000,'Energy balance options'!$B$7:$B$3000,HeatGen!U$2,'Energy balance options'!$A$7:$A$3000,HeatGen!$A78)</f>
        <v>0</v>
      </c>
      <c r="V78">
        <f>SUMIFS('Energy balance options'!$G$7:$G$3000,'Energy balance options'!$B$7:$B$3000,HeatGen!V$2,'Energy balance options'!$A$7:$A$3000,HeatGen!$A78)</f>
        <v>0</v>
      </c>
      <c r="W78">
        <f>SUMIFS('Energy balance options'!$G$7:$G$3000,'Energy balance options'!$B$7:$B$3000,HeatGen!W$2,'Energy balance options'!$A$7:$A$3000,HeatGen!$A78)</f>
        <v>0</v>
      </c>
      <c r="X78">
        <f>SUMIFS('Energy balance options'!$G$7:$G$3000,'Energy balance options'!$B$7:$B$3000,HeatGen!X$2,'Energy balance options'!$A$7:$A$3000,HeatGen!$A78)</f>
        <v>0</v>
      </c>
      <c r="Y78">
        <f t="shared" si="17"/>
        <v>0</v>
      </c>
      <c r="Z78">
        <f t="shared" si="18"/>
        <v>0</v>
      </c>
      <c r="AA78">
        <f t="shared" si="19"/>
        <v>0</v>
      </c>
      <c r="AB78">
        <f t="shared" si="20"/>
        <v>0</v>
      </c>
      <c r="AC78">
        <f t="shared" si="21"/>
        <v>0</v>
      </c>
      <c r="AD78">
        <f t="shared" si="22"/>
        <v>0</v>
      </c>
      <c r="AE78">
        <f t="shared" si="23"/>
        <v>0</v>
      </c>
      <c r="AF78">
        <f t="shared" si="24"/>
        <v>0</v>
      </c>
      <c r="AG78">
        <f t="shared" si="25"/>
        <v>0</v>
      </c>
      <c r="AH78">
        <f t="shared" si="26"/>
        <v>0</v>
      </c>
      <c r="AI78">
        <f t="shared" si="27"/>
        <v>0</v>
      </c>
      <c r="AJ78">
        <f t="shared" si="28"/>
        <v>0</v>
      </c>
      <c r="AK78">
        <f t="shared" si="29"/>
        <v>0</v>
      </c>
      <c r="AL78">
        <f t="shared" si="30"/>
        <v>0</v>
      </c>
      <c r="AM78">
        <f t="shared" si="31"/>
        <v>0</v>
      </c>
      <c r="AN78">
        <f t="shared" si="32"/>
        <v>0</v>
      </c>
      <c r="AO78">
        <f t="shared" si="33"/>
        <v>0</v>
      </c>
    </row>
    <row r="79" spans="1:41" x14ac:dyDescent="0.2">
      <c r="A79" s="9" t="str">
        <f>'Cost per option'!A87</f>
        <v>1286 REF Ketels aardgas raffinaderijen ebalans</v>
      </c>
      <c r="B79" t="str">
        <f>_xlfn.IFNA(VLOOKUP(A79,'Energy balance options'!A$7:C$3000,3,FALSE),"")</f>
        <v>Raffinaderijen</v>
      </c>
      <c r="C79">
        <f>SUMIFS('Energy balance options'!$F$7:$F$3000,'Energy balance options'!$B$7:$B$3000,HeatGen!C$2,'Energy balance options'!$A$7:$A$3000,HeatGen!$A79)</f>
        <v>0</v>
      </c>
      <c r="D79">
        <f>SUMIFS('Energy balance options'!$F$7:$F$3000,'Energy balance options'!$B$7:$B$3000,HeatGen!D$2,'Energy balance options'!$A$7:$A$3000,HeatGen!$A79)</f>
        <v>0</v>
      </c>
      <c r="E79">
        <f>SUMIFS('Energy balance options'!$F$7:$F$3000,'Energy balance options'!$B$7:$B$3000,HeatGen!E$2,'Energy balance options'!$A$7:$A$3000,HeatGen!$A79)</f>
        <v>-1.0853855809999999E-4</v>
      </c>
      <c r="F79">
        <f>SUMIFS('Energy balance options'!$F$7:$F$3000,'Energy balance options'!$B$7:$B$3000,HeatGen!F$2,'Energy balance options'!$A$7:$A$3000,HeatGen!$A79)</f>
        <v>0</v>
      </c>
      <c r="G79">
        <f>SUMIFS('Energy balance options'!$F$7:$F$3000,'Energy balance options'!$B$7:$B$3000,HeatGen!G$2,'Energy balance options'!$A$7:$A$3000,HeatGen!$A79)</f>
        <v>0</v>
      </c>
      <c r="H79">
        <f>SUMIFS('Energy balance options'!$G$7:$G$3000,'Energy balance options'!$B$7:$B$3000,HeatGen!H$2,'Energy balance options'!$A$7:$A$3000,HeatGen!$A79)</f>
        <v>1.170618673E-4</v>
      </c>
      <c r="I79">
        <f>SUMIFS('Energy balance options'!$G$7:$G$3000,'Energy balance options'!$B$7:$B$3000,HeatGen!I$2,'Energy balance options'!$A$7:$A$3000,HeatGen!$A79)</f>
        <v>0</v>
      </c>
      <c r="J79">
        <f>SUMIFS('Energy balance options'!$G$7:$G$3000,'Energy balance options'!$B$7:$B$3000,HeatGen!J$2,'Energy balance options'!$A$7:$A$3000,HeatGen!$A79)</f>
        <v>0</v>
      </c>
      <c r="K79">
        <f>SUMIFS('Energy balance options'!$G$7:$G$3000,'Energy balance options'!$B$7:$B$3000,HeatGen!K$2,'Energy balance options'!$A$7:$A$3000,HeatGen!$A79)</f>
        <v>0</v>
      </c>
      <c r="L79">
        <f>SUMIFS('Energy balance options'!$G$7:$G$3000,'Energy balance options'!$B$7:$B$3000,HeatGen!L$2,'Energy balance options'!$A$7:$A$3000,HeatGen!$A79)</f>
        <v>0</v>
      </c>
      <c r="M79">
        <f>SUMIFS('Energy balance options'!$G$7:$G$3000,'Energy balance options'!$B$7:$B$3000,HeatGen!M$2,'Energy balance options'!$A$7:$A$3000,HeatGen!$A79)</f>
        <v>0</v>
      </c>
      <c r="N79">
        <f>SUMIFS('Energy balance options'!$G$7:$G$3000,'Energy balance options'!$B$7:$B$3000,HeatGen!N$2,'Energy balance options'!$A$7:$A$3000,HeatGen!$A79)</f>
        <v>0</v>
      </c>
      <c r="O79">
        <f>SUMIFS('Energy balance options'!$G$7:$G$3000,'Energy balance options'!$B$7:$B$3000,HeatGen!O$2,'Energy balance options'!$A$7:$A$3000,HeatGen!$A79)</f>
        <v>0</v>
      </c>
      <c r="P79">
        <f>SUMIFS('Energy balance options'!$G$7:$G$3000,'Energy balance options'!$B$7:$B$3000,HeatGen!P$2,'Energy balance options'!$A$7:$A$3000,HeatGen!$A79)</f>
        <v>0</v>
      </c>
      <c r="Q79">
        <f>SUMIFS('Energy balance options'!$G$7:$G$3000,'Energy balance options'!$B$7:$B$3000,HeatGen!Q$2,'Energy balance options'!$A$7:$A$3000,HeatGen!$A79)</f>
        <v>0</v>
      </c>
      <c r="R79">
        <f>SUMIFS('Energy balance options'!$G$7:$G$3000,'Energy balance options'!$B$7:$B$3000,HeatGen!R$2,'Energy balance options'!$A$7:$A$3000,HeatGen!$A79)</f>
        <v>0</v>
      </c>
      <c r="S79">
        <f>SUMIFS('Energy balance options'!$G$7:$G$3000,'Energy balance options'!$B$7:$B$3000,HeatGen!S$2,'Energy balance options'!$A$7:$A$3000,HeatGen!$A79)</f>
        <v>0</v>
      </c>
      <c r="T79">
        <f>SUMIFS('Energy balance options'!$G$7:$G$3000,'Energy balance options'!$B$7:$B$3000,HeatGen!T$2,'Energy balance options'!$A$7:$A$3000,HeatGen!$A79)</f>
        <v>0</v>
      </c>
      <c r="U79">
        <f>SUMIFS('Energy balance options'!$G$7:$G$3000,'Energy balance options'!$B$7:$B$3000,HeatGen!U$2,'Energy balance options'!$A$7:$A$3000,HeatGen!$A79)</f>
        <v>0</v>
      </c>
      <c r="V79">
        <f>SUMIFS('Energy balance options'!$G$7:$G$3000,'Energy balance options'!$B$7:$B$3000,HeatGen!V$2,'Energy balance options'!$A$7:$A$3000,HeatGen!$A79)</f>
        <v>0</v>
      </c>
      <c r="W79">
        <f>SUMIFS('Energy balance options'!$G$7:$G$3000,'Energy balance options'!$B$7:$B$3000,HeatGen!W$2,'Energy balance options'!$A$7:$A$3000,HeatGen!$A79)</f>
        <v>0</v>
      </c>
      <c r="X79">
        <f>SUMIFS('Energy balance options'!$G$7:$G$3000,'Energy balance options'!$B$7:$B$3000,HeatGen!X$2,'Energy balance options'!$A$7:$A$3000,HeatGen!$A79)</f>
        <v>0</v>
      </c>
      <c r="Y79">
        <f t="shared" si="17"/>
        <v>-1.0853855809999999E-4</v>
      </c>
      <c r="Z79">
        <f t="shared" si="18"/>
        <v>0</v>
      </c>
      <c r="AA79">
        <f t="shared" si="19"/>
        <v>0</v>
      </c>
      <c r="AB79">
        <f t="shared" si="20"/>
        <v>0</v>
      </c>
      <c r="AC79">
        <f t="shared" si="21"/>
        <v>0</v>
      </c>
      <c r="AD79">
        <f t="shared" si="22"/>
        <v>0</v>
      </c>
      <c r="AE79">
        <f t="shared" si="23"/>
        <v>0</v>
      </c>
      <c r="AF79">
        <f t="shared" si="24"/>
        <v>0</v>
      </c>
      <c r="AG79">
        <f t="shared" si="25"/>
        <v>0</v>
      </c>
      <c r="AH79">
        <f t="shared" si="26"/>
        <v>0</v>
      </c>
      <c r="AI79">
        <f t="shared" si="27"/>
        <v>0</v>
      </c>
      <c r="AJ79">
        <f t="shared" si="28"/>
        <v>0</v>
      </c>
      <c r="AK79">
        <f t="shared" si="29"/>
        <v>0</v>
      </c>
      <c r="AL79">
        <f t="shared" si="30"/>
        <v>0</v>
      </c>
      <c r="AM79">
        <f t="shared" si="31"/>
        <v>0</v>
      </c>
      <c r="AN79">
        <f t="shared" si="32"/>
        <v>0</v>
      </c>
      <c r="AO79">
        <f t="shared" si="33"/>
        <v>0</v>
      </c>
    </row>
    <row r="80" spans="1:41" x14ac:dyDescent="0.2">
      <c r="A80" s="9" t="str">
        <f>'Cost per option'!A88</f>
        <v>1289 REF Ketels rest raffinaderijen ebalans</v>
      </c>
      <c r="B80" t="str">
        <f>_xlfn.IFNA(VLOOKUP(A80,'Energy balance options'!A$7:C$3000,3,FALSE),"")</f>
        <v>Raffinaderijen</v>
      </c>
      <c r="C80">
        <f>SUMIFS('Energy balance options'!$F$7:$F$3000,'Energy balance options'!$B$7:$B$3000,HeatGen!C$2,'Energy balance options'!$A$7:$A$3000,HeatGen!$A80)</f>
        <v>0</v>
      </c>
      <c r="D80">
        <f>SUMIFS('Energy balance options'!$F$7:$F$3000,'Energy balance options'!$B$7:$B$3000,HeatGen!D$2,'Energy balance options'!$A$7:$A$3000,HeatGen!$A80)</f>
        <v>0</v>
      </c>
      <c r="E80">
        <f>SUMIFS('Energy balance options'!$F$7:$F$3000,'Energy balance options'!$B$7:$B$3000,HeatGen!E$2,'Energy balance options'!$A$7:$A$3000,HeatGen!$A80)</f>
        <v>-2.8622429949999998E-5</v>
      </c>
      <c r="F80">
        <f>SUMIFS('Energy balance options'!$F$7:$F$3000,'Energy balance options'!$B$7:$B$3000,HeatGen!F$2,'Energy balance options'!$A$7:$A$3000,HeatGen!$A80)</f>
        <v>0</v>
      </c>
      <c r="G80">
        <f>SUMIFS('Energy balance options'!$F$7:$F$3000,'Energy balance options'!$B$7:$B$3000,HeatGen!G$2,'Energy balance options'!$A$7:$A$3000,HeatGen!$A80)</f>
        <v>0</v>
      </c>
      <c r="H80">
        <f>SUMIFS('Energy balance options'!$G$7:$G$3000,'Energy balance options'!$B$7:$B$3000,HeatGen!H$2,'Energy balance options'!$A$7:$A$3000,HeatGen!$A80)</f>
        <v>0</v>
      </c>
      <c r="I80">
        <f>SUMIFS('Energy balance options'!$G$7:$G$3000,'Energy balance options'!$B$7:$B$3000,HeatGen!I$2,'Energy balance options'!$A$7:$A$3000,HeatGen!$A80)</f>
        <v>0</v>
      </c>
      <c r="J80">
        <f>SUMIFS('Energy balance options'!$G$7:$G$3000,'Energy balance options'!$B$7:$B$3000,HeatGen!J$2,'Energy balance options'!$A$7:$A$3000,HeatGen!$A80)</f>
        <v>0</v>
      </c>
      <c r="K80">
        <f>SUMIFS('Energy balance options'!$G$7:$G$3000,'Energy balance options'!$B$7:$B$3000,HeatGen!K$2,'Energy balance options'!$A$7:$A$3000,HeatGen!$A80)</f>
        <v>2.4696489409999999E-5</v>
      </c>
      <c r="L80">
        <f>SUMIFS('Energy balance options'!$G$7:$G$3000,'Energy balance options'!$B$7:$B$3000,HeatGen!L$2,'Energy balance options'!$A$7:$A$3000,HeatGen!$A80)</f>
        <v>0</v>
      </c>
      <c r="M80">
        <f>SUMIFS('Energy balance options'!$G$7:$G$3000,'Energy balance options'!$B$7:$B$3000,HeatGen!M$2,'Energy balance options'!$A$7:$A$3000,HeatGen!$A80)</f>
        <v>0</v>
      </c>
      <c r="N80">
        <f>SUMIFS('Energy balance options'!$G$7:$G$3000,'Energy balance options'!$B$7:$B$3000,HeatGen!N$2,'Energy balance options'!$A$7:$A$3000,HeatGen!$A80)</f>
        <v>0</v>
      </c>
      <c r="O80">
        <f>SUMIFS('Energy balance options'!$G$7:$G$3000,'Energy balance options'!$B$7:$B$3000,HeatGen!O$2,'Energy balance options'!$A$7:$A$3000,HeatGen!$A80)</f>
        <v>0</v>
      </c>
      <c r="P80">
        <f>SUMIFS('Energy balance options'!$G$7:$G$3000,'Energy balance options'!$B$7:$B$3000,HeatGen!P$2,'Energy balance options'!$A$7:$A$3000,HeatGen!$A80)</f>
        <v>0</v>
      </c>
      <c r="Q80">
        <f>SUMIFS('Energy balance options'!$G$7:$G$3000,'Energy balance options'!$B$7:$B$3000,HeatGen!Q$2,'Energy balance options'!$A$7:$A$3000,HeatGen!$A80)</f>
        <v>0</v>
      </c>
      <c r="R80">
        <f>SUMIFS('Energy balance options'!$G$7:$G$3000,'Energy balance options'!$B$7:$B$3000,HeatGen!R$2,'Energy balance options'!$A$7:$A$3000,HeatGen!$A80)</f>
        <v>0</v>
      </c>
      <c r="S80">
        <f>SUMIFS('Energy balance options'!$G$7:$G$3000,'Energy balance options'!$B$7:$B$3000,HeatGen!S$2,'Energy balance options'!$A$7:$A$3000,HeatGen!$A80)</f>
        <v>0</v>
      </c>
      <c r="T80">
        <f>SUMIFS('Energy balance options'!$G$7:$G$3000,'Energy balance options'!$B$7:$B$3000,HeatGen!T$2,'Energy balance options'!$A$7:$A$3000,HeatGen!$A80)</f>
        <v>0</v>
      </c>
      <c r="U80">
        <f>SUMIFS('Energy balance options'!$G$7:$G$3000,'Energy balance options'!$B$7:$B$3000,HeatGen!U$2,'Energy balance options'!$A$7:$A$3000,HeatGen!$A80)</f>
        <v>0</v>
      </c>
      <c r="V80">
        <f>SUMIFS('Energy balance options'!$G$7:$G$3000,'Energy balance options'!$B$7:$B$3000,HeatGen!V$2,'Energy balance options'!$A$7:$A$3000,HeatGen!$A80)</f>
        <v>0</v>
      </c>
      <c r="W80">
        <f>SUMIFS('Energy balance options'!$G$7:$G$3000,'Energy balance options'!$B$7:$B$3000,HeatGen!W$2,'Energy balance options'!$A$7:$A$3000,HeatGen!$A80)</f>
        <v>0</v>
      </c>
      <c r="X80">
        <f>SUMIFS('Energy balance options'!$G$7:$G$3000,'Energy balance options'!$B$7:$B$3000,HeatGen!X$2,'Energy balance options'!$A$7:$A$3000,HeatGen!$A80)</f>
        <v>0</v>
      </c>
      <c r="Y80">
        <f t="shared" si="17"/>
        <v>0</v>
      </c>
      <c r="Z80">
        <f t="shared" si="18"/>
        <v>0</v>
      </c>
      <c r="AA80">
        <f t="shared" si="19"/>
        <v>0</v>
      </c>
      <c r="AB80">
        <f t="shared" si="20"/>
        <v>-2.8622429949999998E-5</v>
      </c>
      <c r="AC80">
        <f t="shared" si="21"/>
        <v>0</v>
      </c>
      <c r="AD80">
        <f t="shared" si="22"/>
        <v>0</v>
      </c>
      <c r="AE80">
        <f t="shared" si="23"/>
        <v>0</v>
      </c>
      <c r="AF80">
        <f t="shared" si="24"/>
        <v>0</v>
      </c>
      <c r="AG80">
        <f t="shared" si="25"/>
        <v>0</v>
      </c>
      <c r="AH80">
        <f t="shared" si="26"/>
        <v>0</v>
      </c>
      <c r="AI80">
        <f t="shared" si="27"/>
        <v>0</v>
      </c>
      <c r="AJ80">
        <f t="shared" si="28"/>
        <v>0</v>
      </c>
      <c r="AK80">
        <f t="shared" si="29"/>
        <v>0</v>
      </c>
      <c r="AL80">
        <f t="shared" si="30"/>
        <v>0</v>
      </c>
      <c r="AM80">
        <f t="shared" si="31"/>
        <v>0</v>
      </c>
      <c r="AN80">
        <f t="shared" si="32"/>
        <v>0</v>
      </c>
      <c r="AO80">
        <f t="shared" si="33"/>
        <v>0</v>
      </c>
    </row>
    <row r="81" spans="1:41" x14ac:dyDescent="0.2">
      <c r="A81" s="9" t="str">
        <f>'Cost per option'!A89</f>
        <v>1290 REF WKK rest raffinaderijen ebalans</v>
      </c>
      <c r="B81" t="str">
        <f>_xlfn.IFNA(VLOOKUP(A81,'Energy balance options'!A$7:C$3000,3,FALSE),"")</f>
        <v>Raffinaderijen</v>
      </c>
      <c r="C81">
        <f>SUMIFS('Energy balance options'!$F$7:$F$3000,'Energy balance options'!$B$7:$B$3000,HeatGen!C$2,'Energy balance options'!$A$7:$A$3000,HeatGen!$A81)</f>
        <v>0</v>
      </c>
      <c r="D81">
        <f>SUMIFS('Energy balance options'!$F$7:$F$3000,'Energy balance options'!$B$7:$B$3000,HeatGen!D$2,'Energy balance options'!$A$7:$A$3000,HeatGen!$A81)</f>
        <v>0</v>
      </c>
      <c r="E81">
        <f>SUMIFS('Energy balance options'!$F$7:$F$3000,'Energy balance options'!$B$7:$B$3000,HeatGen!E$2,'Energy balance options'!$A$7:$A$3000,HeatGen!$A81)</f>
        <v>-6.8857845080000005E-5</v>
      </c>
      <c r="F81">
        <f>SUMIFS('Energy balance options'!$F$7:$F$3000,'Energy balance options'!$B$7:$B$3000,HeatGen!F$2,'Energy balance options'!$A$7:$A$3000,HeatGen!$A81)</f>
        <v>0</v>
      </c>
      <c r="G81">
        <f>SUMIFS('Energy balance options'!$F$7:$F$3000,'Energy balance options'!$B$7:$B$3000,HeatGen!G$2,'Energy balance options'!$A$7:$A$3000,HeatGen!$A81)</f>
        <v>0</v>
      </c>
      <c r="H81">
        <f>SUMIFS('Energy balance options'!$G$7:$G$3000,'Energy balance options'!$B$7:$B$3000,HeatGen!H$2,'Energy balance options'!$A$7:$A$3000,HeatGen!$A81)</f>
        <v>0</v>
      </c>
      <c r="I81">
        <f>SUMIFS('Energy balance options'!$G$7:$G$3000,'Energy balance options'!$B$7:$B$3000,HeatGen!I$2,'Energy balance options'!$A$7:$A$3000,HeatGen!$A81)</f>
        <v>0</v>
      </c>
      <c r="J81">
        <f>SUMIFS('Energy balance options'!$G$7:$G$3000,'Energy balance options'!$B$7:$B$3000,HeatGen!J$2,'Energy balance options'!$A$7:$A$3000,HeatGen!$A81)</f>
        <v>0</v>
      </c>
      <c r="K81">
        <f>SUMIFS('Energy balance options'!$G$7:$G$3000,'Energy balance options'!$B$7:$B$3000,HeatGen!K$2,'Energy balance options'!$A$7:$A$3000,HeatGen!$A81)</f>
        <v>7.8503301979999997E-5</v>
      </c>
      <c r="L81">
        <f>SUMIFS('Energy balance options'!$G$7:$G$3000,'Energy balance options'!$B$7:$B$3000,HeatGen!L$2,'Energy balance options'!$A$7:$A$3000,HeatGen!$A81)</f>
        <v>0</v>
      </c>
      <c r="M81">
        <f>SUMIFS('Energy balance options'!$G$7:$G$3000,'Energy balance options'!$B$7:$B$3000,HeatGen!M$2,'Energy balance options'!$A$7:$A$3000,HeatGen!$A81)</f>
        <v>0</v>
      </c>
      <c r="N81">
        <f>SUMIFS('Energy balance options'!$G$7:$G$3000,'Energy balance options'!$B$7:$B$3000,HeatGen!N$2,'Energy balance options'!$A$7:$A$3000,HeatGen!$A81)</f>
        <v>0</v>
      </c>
      <c r="O81">
        <f>SUMIFS('Energy balance options'!$G$7:$G$3000,'Energy balance options'!$B$7:$B$3000,HeatGen!O$2,'Energy balance options'!$A$7:$A$3000,HeatGen!$A81)</f>
        <v>0</v>
      </c>
      <c r="P81">
        <f>SUMIFS('Energy balance options'!$G$7:$G$3000,'Energy balance options'!$B$7:$B$3000,HeatGen!P$2,'Energy balance options'!$A$7:$A$3000,HeatGen!$A81)</f>
        <v>0</v>
      </c>
      <c r="Q81">
        <f>SUMIFS('Energy balance options'!$G$7:$G$3000,'Energy balance options'!$B$7:$B$3000,HeatGen!Q$2,'Energy balance options'!$A$7:$A$3000,HeatGen!$A81)</f>
        <v>0</v>
      </c>
      <c r="R81">
        <f>SUMIFS('Energy balance options'!$G$7:$G$3000,'Energy balance options'!$B$7:$B$3000,HeatGen!R$2,'Energy balance options'!$A$7:$A$3000,HeatGen!$A81)</f>
        <v>0</v>
      </c>
      <c r="S81">
        <f>SUMIFS('Energy balance options'!$G$7:$G$3000,'Energy balance options'!$B$7:$B$3000,HeatGen!S$2,'Energy balance options'!$A$7:$A$3000,HeatGen!$A81)</f>
        <v>0</v>
      </c>
      <c r="T81">
        <f>SUMIFS('Energy balance options'!$G$7:$G$3000,'Energy balance options'!$B$7:$B$3000,HeatGen!T$2,'Energy balance options'!$A$7:$A$3000,HeatGen!$A81)</f>
        <v>0</v>
      </c>
      <c r="U81">
        <f>SUMIFS('Energy balance options'!$G$7:$G$3000,'Energy balance options'!$B$7:$B$3000,HeatGen!U$2,'Energy balance options'!$A$7:$A$3000,HeatGen!$A81)</f>
        <v>0</v>
      </c>
      <c r="V81">
        <f>SUMIFS('Energy balance options'!$G$7:$G$3000,'Energy balance options'!$B$7:$B$3000,HeatGen!V$2,'Energy balance options'!$A$7:$A$3000,HeatGen!$A81)</f>
        <v>0</v>
      </c>
      <c r="W81">
        <f>SUMIFS('Energy balance options'!$G$7:$G$3000,'Energy balance options'!$B$7:$B$3000,HeatGen!W$2,'Energy balance options'!$A$7:$A$3000,HeatGen!$A81)</f>
        <v>0</v>
      </c>
      <c r="X81">
        <f>SUMIFS('Energy balance options'!$G$7:$G$3000,'Energy balance options'!$B$7:$B$3000,HeatGen!X$2,'Energy balance options'!$A$7:$A$3000,HeatGen!$A81)</f>
        <v>0</v>
      </c>
      <c r="Y81">
        <f t="shared" si="17"/>
        <v>0</v>
      </c>
      <c r="Z81">
        <f t="shared" si="18"/>
        <v>0</v>
      </c>
      <c r="AA81">
        <f t="shared" si="19"/>
        <v>0</v>
      </c>
      <c r="AB81">
        <f t="shared" si="20"/>
        <v>-6.8857845080000005E-5</v>
      </c>
      <c r="AC81">
        <f t="shared" si="21"/>
        <v>0</v>
      </c>
      <c r="AD81">
        <f t="shared" si="22"/>
        <v>0</v>
      </c>
      <c r="AE81">
        <f t="shared" si="23"/>
        <v>0</v>
      </c>
      <c r="AF81">
        <f t="shared" si="24"/>
        <v>0</v>
      </c>
      <c r="AG81">
        <f t="shared" si="25"/>
        <v>0</v>
      </c>
      <c r="AH81">
        <f t="shared" si="26"/>
        <v>0</v>
      </c>
      <c r="AI81">
        <f t="shared" si="27"/>
        <v>0</v>
      </c>
      <c r="AJ81">
        <f t="shared" si="28"/>
        <v>0</v>
      </c>
      <c r="AK81">
        <f t="shared" si="29"/>
        <v>0</v>
      </c>
      <c r="AL81">
        <f t="shared" si="30"/>
        <v>0</v>
      </c>
      <c r="AM81">
        <f t="shared" si="31"/>
        <v>0</v>
      </c>
      <c r="AN81">
        <f t="shared" si="32"/>
        <v>0</v>
      </c>
      <c r="AO81">
        <f t="shared" si="33"/>
        <v>0</v>
      </c>
    </row>
    <row r="82" spans="1:41" x14ac:dyDescent="0.2">
      <c r="A82" s="9" t="str">
        <f>'Cost per option'!A90</f>
        <v>1294 H2 vessels on pipeline charge</v>
      </c>
      <c r="B82" t="str">
        <f>_xlfn.IFNA(VLOOKUP(A82,'Energy balance options'!A$7:C$3000,3,FALSE),"")</f>
        <v>H2 voorziening</v>
      </c>
      <c r="C82">
        <f>SUMIFS('Energy balance options'!$F$7:$F$3000,'Energy balance options'!$B$7:$B$3000,HeatGen!C$2,'Energy balance options'!$A$7:$A$3000,HeatGen!$A82)</f>
        <v>0</v>
      </c>
      <c r="D82">
        <f>SUMIFS('Energy balance options'!$F$7:$F$3000,'Energy balance options'!$B$7:$B$3000,HeatGen!D$2,'Energy balance options'!$A$7:$A$3000,HeatGen!$A82)</f>
        <v>0</v>
      </c>
      <c r="E82">
        <f>SUMIFS('Energy balance options'!$F$7:$F$3000,'Energy balance options'!$B$7:$B$3000,HeatGen!E$2,'Energy balance options'!$A$7:$A$3000,HeatGen!$A82)</f>
        <v>0</v>
      </c>
      <c r="F82">
        <f>SUMIFS('Energy balance options'!$F$7:$F$3000,'Energy balance options'!$B$7:$B$3000,HeatGen!F$2,'Energy balance options'!$A$7:$A$3000,HeatGen!$A82)</f>
        <v>0</v>
      </c>
      <c r="G82">
        <f>SUMIFS('Energy balance options'!$F$7:$F$3000,'Energy balance options'!$B$7:$B$3000,HeatGen!G$2,'Energy balance options'!$A$7:$A$3000,HeatGen!$A82)</f>
        <v>0</v>
      </c>
      <c r="H82">
        <f>SUMIFS('Energy balance options'!$G$7:$G$3000,'Energy balance options'!$B$7:$B$3000,HeatGen!H$2,'Energy balance options'!$A$7:$A$3000,HeatGen!$A82)</f>
        <v>0</v>
      </c>
      <c r="I82">
        <f>SUMIFS('Energy balance options'!$G$7:$G$3000,'Energy balance options'!$B$7:$B$3000,HeatGen!I$2,'Energy balance options'!$A$7:$A$3000,HeatGen!$A82)</f>
        <v>1.4365678789999999E-18</v>
      </c>
      <c r="J82">
        <f>SUMIFS('Energy balance options'!$G$7:$G$3000,'Energy balance options'!$B$7:$B$3000,HeatGen!J$2,'Energy balance options'!$A$7:$A$3000,HeatGen!$A82)</f>
        <v>1.065003067E-5</v>
      </c>
      <c r="K82">
        <f>SUMIFS('Energy balance options'!$G$7:$G$3000,'Energy balance options'!$B$7:$B$3000,HeatGen!K$2,'Energy balance options'!$A$7:$A$3000,HeatGen!$A82)</f>
        <v>0</v>
      </c>
      <c r="L82">
        <f>SUMIFS('Energy balance options'!$G$7:$G$3000,'Energy balance options'!$B$7:$B$3000,HeatGen!L$2,'Energy balance options'!$A$7:$A$3000,HeatGen!$A82)</f>
        <v>0</v>
      </c>
      <c r="M82">
        <f>SUMIFS('Energy balance options'!$G$7:$G$3000,'Energy balance options'!$B$7:$B$3000,HeatGen!M$2,'Energy balance options'!$A$7:$A$3000,HeatGen!$A82)</f>
        <v>0</v>
      </c>
      <c r="N82">
        <f>SUMIFS('Energy balance options'!$G$7:$G$3000,'Energy balance options'!$B$7:$B$3000,HeatGen!N$2,'Energy balance options'!$A$7:$A$3000,HeatGen!$A82)</f>
        <v>0</v>
      </c>
      <c r="O82">
        <f>SUMIFS('Energy balance options'!$G$7:$G$3000,'Energy balance options'!$B$7:$B$3000,HeatGen!O$2,'Energy balance options'!$A$7:$A$3000,HeatGen!$A82)</f>
        <v>0</v>
      </c>
      <c r="P82">
        <f>SUMIFS('Energy balance options'!$G$7:$G$3000,'Energy balance options'!$B$7:$B$3000,HeatGen!P$2,'Energy balance options'!$A$7:$A$3000,HeatGen!$A82)</f>
        <v>0</v>
      </c>
      <c r="Q82">
        <f>SUMIFS('Energy balance options'!$G$7:$G$3000,'Energy balance options'!$B$7:$B$3000,HeatGen!Q$2,'Energy balance options'!$A$7:$A$3000,HeatGen!$A82)</f>
        <v>0</v>
      </c>
      <c r="R82">
        <f>SUMIFS('Energy balance options'!$G$7:$G$3000,'Energy balance options'!$B$7:$B$3000,HeatGen!R$2,'Energy balance options'!$A$7:$A$3000,HeatGen!$A82)</f>
        <v>0</v>
      </c>
      <c r="S82">
        <f>SUMIFS('Energy balance options'!$G$7:$G$3000,'Energy balance options'!$B$7:$B$3000,HeatGen!S$2,'Energy balance options'!$A$7:$A$3000,HeatGen!$A82)</f>
        <v>0</v>
      </c>
      <c r="T82">
        <f>SUMIFS('Energy balance options'!$G$7:$G$3000,'Energy balance options'!$B$7:$B$3000,HeatGen!T$2,'Energy balance options'!$A$7:$A$3000,HeatGen!$A82)</f>
        <v>0</v>
      </c>
      <c r="U82">
        <f>SUMIFS('Energy balance options'!$G$7:$G$3000,'Energy balance options'!$B$7:$B$3000,HeatGen!U$2,'Energy balance options'!$A$7:$A$3000,HeatGen!$A82)</f>
        <v>0</v>
      </c>
      <c r="V82">
        <f>SUMIFS('Energy balance options'!$G$7:$G$3000,'Energy balance options'!$B$7:$B$3000,HeatGen!V$2,'Energy balance options'!$A$7:$A$3000,HeatGen!$A82)</f>
        <v>0</v>
      </c>
      <c r="W82">
        <f>SUMIFS('Energy balance options'!$G$7:$G$3000,'Energy balance options'!$B$7:$B$3000,HeatGen!W$2,'Energy balance options'!$A$7:$A$3000,HeatGen!$A82)</f>
        <v>0</v>
      </c>
      <c r="X82">
        <f>SUMIFS('Energy balance options'!$G$7:$G$3000,'Energy balance options'!$B$7:$B$3000,HeatGen!X$2,'Energy balance options'!$A$7:$A$3000,HeatGen!$A82)</f>
        <v>0</v>
      </c>
      <c r="Y82">
        <f t="shared" si="17"/>
        <v>0</v>
      </c>
      <c r="Z82">
        <f t="shared" si="18"/>
        <v>0</v>
      </c>
      <c r="AA82">
        <f t="shared" si="19"/>
        <v>0</v>
      </c>
      <c r="AB82">
        <f t="shared" si="20"/>
        <v>0</v>
      </c>
      <c r="AC82">
        <f t="shared" si="21"/>
        <v>0</v>
      </c>
      <c r="AD82">
        <f t="shared" si="22"/>
        <v>0</v>
      </c>
      <c r="AE82">
        <f t="shared" si="23"/>
        <v>0</v>
      </c>
      <c r="AF82">
        <f t="shared" si="24"/>
        <v>0</v>
      </c>
      <c r="AG82">
        <f t="shared" si="25"/>
        <v>0</v>
      </c>
      <c r="AH82">
        <f t="shared" si="26"/>
        <v>0</v>
      </c>
      <c r="AI82">
        <f t="shared" si="27"/>
        <v>0</v>
      </c>
      <c r="AJ82">
        <f t="shared" si="28"/>
        <v>0</v>
      </c>
      <c r="AK82">
        <f t="shared" si="29"/>
        <v>0</v>
      </c>
      <c r="AL82">
        <f t="shared" si="30"/>
        <v>0</v>
      </c>
      <c r="AM82">
        <f t="shared" si="31"/>
        <v>0</v>
      </c>
      <c r="AN82">
        <f t="shared" si="32"/>
        <v>0</v>
      </c>
      <c r="AO82">
        <f t="shared" si="33"/>
        <v>0</v>
      </c>
    </row>
    <row r="83" spans="1:41" x14ac:dyDescent="0.2">
      <c r="A83" s="9" t="str">
        <f>'Cost per option'!A91</f>
        <v>1295 H2 vessels on pipeline discharge</v>
      </c>
      <c r="B83" t="str">
        <f>_xlfn.IFNA(VLOOKUP(A83,'Energy balance options'!A$7:C$3000,3,FALSE),"")</f>
        <v>H2 voorziening</v>
      </c>
      <c r="C83">
        <f>SUMIFS('Energy balance options'!$F$7:$F$3000,'Energy balance options'!$B$7:$B$3000,HeatGen!C$2,'Energy balance options'!$A$7:$A$3000,HeatGen!$A83)</f>
        <v>0</v>
      </c>
      <c r="D83">
        <f>SUMIFS('Energy balance options'!$F$7:$F$3000,'Energy balance options'!$B$7:$B$3000,HeatGen!D$2,'Energy balance options'!$A$7:$A$3000,HeatGen!$A83)</f>
        <v>0</v>
      </c>
      <c r="E83">
        <f>SUMIFS('Energy balance options'!$F$7:$F$3000,'Energy balance options'!$B$7:$B$3000,HeatGen!E$2,'Energy balance options'!$A$7:$A$3000,HeatGen!$A83)</f>
        <v>0</v>
      </c>
      <c r="F83">
        <f>SUMIFS('Energy balance options'!$F$7:$F$3000,'Energy balance options'!$B$7:$B$3000,HeatGen!F$2,'Energy balance options'!$A$7:$A$3000,HeatGen!$A83)</f>
        <v>0</v>
      </c>
      <c r="G83">
        <f>SUMIFS('Energy balance options'!$F$7:$F$3000,'Energy balance options'!$B$7:$B$3000,HeatGen!G$2,'Energy balance options'!$A$7:$A$3000,HeatGen!$A83)</f>
        <v>0</v>
      </c>
      <c r="H83">
        <f>SUMIFS('Energy balance options'!$G$7:$G$3000,'Energy balance options'!$B$7:$B$3000,HeatGen!H$2,'Energy balance options'!$A$7:$A$3000,HeatGen!$A83)</f>
        <v>0</v>
      </c>
      <c r="I83">
        <f>SUMIFS('Energy balance options'!$G$7:$G$3000,'Energy balance options'!$B$7:$B$3000,HeatGen!I$2,'Energy balance options'!$A$7:$A$3000,HeatGen!$A83)</f>
        <v>1.1113072270000001E-18</v>
      </c>
      <c r="J83">
        <f>SUMIFS('Energy balance options'!$G$7:$G$3000,'Energy balance options'!$B$7:$B$3000,HeatGen!J$2,'Energy balance options'!$A$7:$A$3000,HeatGen!$A83)</f>
        <v>0</v>
      </c>
      <c r="K83">
        <f>SUMIFS('Energy balance options'!$G$7:$G$3000,'Energy balance options'!$B$7:$B$3000,HeatGen!K$2,'Energy balance options'!$A$7:$A$3000,HeatGen!$A83)</f>
        <v>0</v>
      </c>
      <c r="L83">
        <f>SUMIFS('Energy balance options'!$G$7:$G$3000,'Energy balance options'!$B$7:$B$3000,HeatGen!L$2,'Energy balance options'!$A$7:$A$3000,HeatGen!$A83)</f>
        <v>0</v>
      </c>
      <c r="M83">
        <f>SUMIFS('Energy balance options'!$G$7:$G$3000,'Energy balance options'!$B$7:$B$3000,HeatGen!M$2,'Energy balance options'!$A$7:$A$3000,HeatGen!$A83)</f>
        <v>0</v>
      </c>
      <c r="N83">
        <f>SUMIFS('Energy balance options'!$G$7:$G$3000,'Energy balance options'!$B$7:$B$3000,HeatGen!N$2,'Energy balance options'!$A$7:$A$3000,HeatGen!$A83)</f>
        <v>0</v>
      </c>
      <c r="O83">
        <f>SUMIFS('Energy balance options'!$G$7:$G$3000,'Energy balance options'!$B$7:$B$3000,HeatGen!O$2,'Energy balance options'!$A$7:$A$3000,HeatGen!$A83)</f>
        <v>0</v>
      </c>
      <c r="P83">
        <f>SUMIFS('Energy balance options'!$G$7:$G$3000,'Energy balance options'!$B$7:$B$3000,HeatGen!P$2,'Energy balance options'!$A$7:$A$3000,HeatGen!$A83)</f>
        <v>0</v>
      </c>
      <c r="Q83">
        <f>SUMIFS('Energy balance options'!$G$7:$G$3000,'Energy balance options'!$B$7:$B$3000,HeatGen!Q$2,'Energy balance options'!$A$7:$A$3000,HeatGen!$A83)</f>
        <v>0</v>
      </c>
      <c r="R83">
        <f>SUMIFS('Energy balance options'!$G$7:$G$3000,'Energy balance options'!$B$7:$B$3000,HeatGen!R$2,'Energy balance options'!$A$7:$A$3000,HeatGen!$A83)</f>
        <v>0</v>
      </c>
      <c r="S83">
        <f>SUMIFS('Energy balance options'!$G$7:$G$3000,'Energy balance options'!$B$7:$B$3000,HeatGen!S$2,'Energy balance options'!$A$7:$A$3000,HeatGen!$A83)</f>
        <v>0</v>
      </c>
      <c r="T83">
        <f>SUMIFS('Energy balance options'!$G$7:$G$3000,'Energy balance options'!$B$7:$B$3000,HeatGen!T$2,'Energy balance options'!$A$7:$A$3000,HeatGen!$A83)</f>
        <v>0</v>
      </c>
      <c r="U83">
        <f>SUMIFS('Energy balance options'!$G$7:$G$3000,'Energy balance options'!$B$7:$B$3000,HeatGen!U$2,'Energy balance options'!$A$7:$A$3000,HeatGen!$A83)</f>
        <v>0</v>
      </c>
      <c r="V83">
        <f>SUMIFS('Energy balance options'!$G$7:$G$3000,'Energy balance options'!$B$7:$B$3000,HeatGen!V$2,'Energy balance options'!$A$7:$A$3000,HeatGen!$A83)</f>
        <v>0</v>
      </c>
      <c r="W83">
        <f>SUMIFS('Energy balance options'!$G$7:$G$3000,'Energy balance options'!$B$7:$B$3000,HeatGen!W$2,'Energy balance options'!$A$7:$A$3000,HeatGen!$A83)</f>
        <v>0</v>
      </c>
      <c r="X83">
        <f>SUMIFS('Energy balance options'!$G$7:$G$3000,'Energy balance options'!$B$7:$B$3000,HeatGen!X$2,'Energy balance options'!$A$7:$A$3000,HeatGen!$A83)</f>
        <v>0</v>
      </c>
      <c r="Y83">
        <f t="shared" si="17"/>
        <v>0</v>
      </c>
      <c r="Z83">
        <f t="shared" si="18"/>
        <v>0</v>
      </c>
      <c r="AA83">
        <f t="shared" si="19"/>
        <v>0</v>
      </c>
      <c r="AB83">
        <f t="shared" si="20"/>
        <v>0</v>
      </c>
      <c r="AC83">
        <f t="shared" si="21"/>
        <v>0</v>
      </c>
      <c r="AD83">
        <f t="shared" si="22"/>
        <v>0</v>
      </c>
      <c r="AE83">
        <f t="shared" si="23"/>
        <v>0</v>
      </c>
      <c r="AF83">
        <f t="shared" si="24"/>
        <v>0</v>
      </c>
      <c r="AG83">
        <f t="shared" si="25"/>
        <v>0</v>
      </c>
      <c r="AH83">
        <f t="shared" si="26"/>
        <v>0</v>
      </c>
      <c r="AI83">
        <f t="shared" si="27"/>
        <v>0</v>
      </c>
      <c r="AJ83">
        <f t="shared" si="28"/>
        <v>0</v>
      </c>
      <c r="AK83">
        <f t="shared" si="29"/>
        <v>0</v>
      </c>
      <c r="AL83">
        <f t="shared" si="30"/>
        <v>0</v>
      </c>
      <c r="AM83">
        <f t="shared" si="31"/>
        <v>0</v>
      </c>
      <c r="AN83">
        <f t="shared" si="32"/>
        <v>0</v>
      </c>
      <c r="AO83">
        <f t="shared" si="33"/>
        <v>0</v>
      </c>
    </row>
    <row r="84" spans="1:41" x14ac:dyDescent="0.2">
      <c r="A84" s="9" t="str">
        <f>'Cost per option'!A92</f>
        <v>1296 H2 vessels on pipeline</v>
      </c>
      <c r="B84" t="str">
        <f>_xlfn.IFNA(VLOOKUP(A84,'Energy balance options'!A$7:C$3000,3,FALSE),"")</f>
        <v>H2 voorziening</v>
      </c>
      <c r="C84">
        <f>SUMIFS('Energy balance options'!$F$7:$F$3000,'Energy balance options'!$B$7:$B$3000,HeatGen!C$2,'Energy balance options'!$A$7:$A$3000,HeatGen!$A84)</f>
        <v>0</v>
      </c>
      <c r="D84">
        <f>SUMIFS('Energy balance options'!$F$7:$F$3000,'Energy balance options'!$B$7:$B$3000,HeatGen!D$2,'Energy balance options'!$A$7:$A$3000,HeatGen!$A84)</f>
        <v>0</v>
      </c>
      <c r="E84">
        <f>SUMIFS('Energy balance options'!$F$7:$F$3000,'Energy balance options'!$B$7:$B$3000,HeatGen!E$2,'Energy balance options'!$A$7:$A$3000,HeatGen!$A84)</f>
        <v>0</v>
      </c>
      <c r="F84">
        <f>SUMIFS('Energy balance options'!$F$7:$F$3000,'Energy balance options'!$B$7:$B$3000,HeatGen!F$2,'Energy balance options'!$A$7:$A$3000,HeatGen!$A84)</f>
        <v>0</v>
      </c>
      <c r="G84">
        <f>SUMIFS('Energy balance options'!$F$7:$F$3000,'Energy balance options'!$B$7:$B$3000,HeatGen!G$2,'Energy balance options'!$A$7:$A$3000,HeatGen!$A84)</f>
        <v>0</v>
      </c>
      <c r="H84">
        <f>SUMIFS('Energy balance options'!$G$7:$G$3000,'Energy balance options'!$B$7:$B$3000,HeatGen!H$2,'Energy balance options'!$A$7:$A$3000,HeatGen!$A84)</f>
        <v>0</v>
      </c>
      <c r="I84">
        <f>SUMIFS('Energy balance options'!$G$7:$G$3000,'Energy balance options'!$B$7:$B$3000,HeatGen!I$2,'Energy balance options'!$A$7:$A$3000,HeatGen!$A84)</f>
        <v>0</v>
      </c>
      <c r="J84">
        <f>SUMIFS('Energy balance options'!$G$7:$G$3000,'Energy balance options'!$B$7:$B$3000,HeatGen!J$2,'Energy balance options'!$A$7:$A$3000,HeatGen!$A84)</f>
        <v>0</v>
      </c>
      <c r="K84">
        <f>SUMIFS('Energy balance options'!$G$7:$G$3000,'Energy balance options'!$B$7:$B$3000,HeatGen!K$2,'Energy balance options'!$A$7:$A$3000,HeatGen!$A84)</f>
        <v>0</v>
      </c>
      <c r="L84">
        <f>SUMIFS('Energy balance options'!$G$7:$G$3000,'Energy balance options'!$B$7:$B$3000,HeatGen!L$2,'Energy balance options'!$A$7:$A$3000,HeatGen!$A84)</f>
        <v>0</v>
      </c>
      <c r="M84">
        <f>SUMIFS('Energy balance options'!$G$7:$G$3000,'Energy balance options'!$B$7:$B$3000,HeatGen!M$2,'Energy balance options'!$A$7:$A$3000,HeatGen!$A84)</f>
        <v>0</v>
      </c>
      <c r="N84">
        <f>SUMIFS('Energy balance options'!$G$7:$G$3000,'Energy balance options'!$B$7:$B$3000,HeatGen!N$2,'Energy balance options'!$A$7:$A$3000,HeatGen!$A84)</f>
        <v>0</v>
      </c>
      <c r="O84">
        <f>SUMIFS('Energy balance options'!$G$7:$G$3000,'Energy balance options'!$B$7:$B$3000,HeatGen!O$2,'Energy balance options'!$A$7:$A$3000,HeatGen!$A84)</f>
        <v>0</v>
      </c>
      <c r="P84">
        <f>SUMIFS('Energy balance options'!$G$7:$G$3000,'Energy balance options'!$B$7:$B$3000,HeatGen!P$2,'Energy balance options'!$A$7:$A$3000,HeatGen!$A84)</f>
        <v>0</v>
      </c>
      <c r="Q84">
        <f>SUMIFS('Energy balance options'!$G$7:$G$3000,'Energy balance options'!$B$7:$B$3000,HeatGen!Q$2,'Energy balance options'!$A$7:$A$3000,HeatGen!$A84)</f>
        <v>0</v>
      </c>
      <c r="R84">
        <f>SUMIFS('Energy balance options'!$G$7:$G$3000,'Energy balance options'!$B$7:$B$3000,HeatGen!R$2,'Energy balance options'!$A$7:$A$3000,HeatGen!$A84)</f>
        <v>0</v>
      </c>
      <c r="S84">
        <f>SUMIFS('Energy balance options'!$G$7:$G$3000,'Energy balance options'!$B$7:$B$3000,HeatGen!S$2,'Energy balance options'!$A$7:$A$3000,HeatGen!$A84)</f>
        <v>0</v>
      </c>
      <c r="T84">
        <f>SUMIFS('Energy balance options'!$G$7:$G$3000,'Energy balance options'!$B$7:$B$3000,HeatGen!T$2,'Energy balance options'!$A$7:$A$3000,HeatGen!$A84)</f>
        <v>0</v>
      </c>
      <c r="U84">
        <f>SUMIFS('Energy balance options'!$G$7:$G$3000,'Energy balance options'!$B$7:$B$3000,HeatGen!U$2,'Energy balance options'!$A$7:$A$3000,HeatGen!$A84)</f>
        <v>0</v>
      </c>
      <c r="V84">
        <f>SUMIFS('Energy balance options'!$G$7:$G$3000,'Energy balance options'!$B$7:$B$3000,HeatGen!V$2,'Energy balance options'!$A$7:$A$3000,HeatGen!$A84)</f>
        <v>0</v>
      </c>
      <c r="W84">
        <f>SUMIFS('Energy balance options'!$G$7:$G$3000,'Energy balance options'!$B$7:$B$3000,HeatGen!W$2,'Energy balance options'!$A$7:$A$3000,HeatGen!$A84)</f>
        <v>0</v>
      </c>
      <c r="X84">
        <f>SUMIFS('Energy balance options'!$G$7:$G$3000,'Energy balance options'!$B$7:$B$3000,HeatGen!X$2,'Energy balance options'!$A$7:$A$3000,HeatGen!$A84)</f>
        <v>0</v>
      </c>
      <c r="Y84">
        <f t="shared" si="17"/>
        <v>0</v>
      </c>
      <c r="Z84">
        <f t="shared" si="18"/>
        <v>0</v>
      </c>
      <c r="AA84">
        <f t="shared" si="19"/>
        <v>0</v>
      </c>
      <c r="AB84">
        <f t="shared" si="20"/>
        <v>0</v>
      </c>
      <c r="AC84">
        <f t="shared" si="21"/>
        <v>0</v>
      </c>
      <c r="AD84">
        <f t="shared" si="22"/>
        <v>0</v>
      </c>
      <c r="AE84">
        <f t="shared" si="23"/>
        <v>0</v>
      </c>
      <c r="AF84">
        <f t="shared" si="24"/>
        <v>0</v>
      </c>
      <c r="AG84">
        <f t="shared" si="25"/>
        <v>0</v>
      </c>
      <c r="AH84">
        <f t="shared" si="26"/>
        <v>0</v>
      </c>
      <c r="AI84">
        <f t="shared" si="27"/>
        <v>0</v>
      </c>
      <c r="AJ84">
        <f t="shared" si="28"/>
        <v>0</v>
      </c>
      <c r="AK84">
        <f t="shared" si="29"/>
        <v>0</v>
      </c>
      <c r="AL84">
        <f t="shared" si="30"/>
        <v>0</v>
      </c>
      <c r="AM84">
        <f t="shared" si="31"/>
        <v>0</v>
      </c>
      <c r="AN84">
        <f t="shared" si="32"/>
        <v>0</v>
      </c>
      <c r="AO84">
        <f t="shared" si="33"/>
        <v>0</v>
      </c>
    </row>
    <row r="85" spans="1:41" x14ac:dyDescent="0.2">
      <c r="A85" s="9" t="str">
        <f>'Cost per option'!A93</f>
        <v>1297 H2 vessels on distribution net charge</v>
      </c>
      <c r="B85" t="str">
        <f>_xlfn.IFNA(VLOOKUP(A85,'Energy balance options'!A$7:C$3000,3,FALSE),"")</f>
        <v>H2 voorziening</v>
      </c>
      <c r="C85">
        <f>SUMIFS('Energy balance options'!$F$7:$F$3000,'Energy balance options'!$B$7:$B$3000,HeatGen!C$2,'Energy balance options'!$A$7:$A$3000,HeatGen!$A85)</f>
        <v>0</v>
      </c>
      <c r="D85">
        <f>SUMIFS('Energy balance options'!$F$7:$F$3000,'Energy balance options'!$B$7:$B$3000,HeatGen!D$2,'Energy balance options'!$A$7:$A$3000,HeatGen!$A85)</f>
        <v>0</v>
      </c>
      <c r="E85">
        <f>SUMIFS('Energy balance options'!$F$7:$F$3000,'Energy balance options'!$B$7:$B$3000,HeatGen!E$2,'Energy balance options'!$A$7:$A$3000,HeatGen!$A85)</f>
        <v>0</v>
      </c>
      <c r="F85">
        <f>SUMIFS('Energy balance options'!$F$7:$F$3000,'Energy balance options'!$B$7:$B$3000,HeatGen!F$2,'Energy balance options'!$A$7:$A$3000,HeatGen!$A85)</f>
        <v>0</v>
      </c>
      <c r="G85">
        <f>SUMIFS('Energy balance options'!$F$7:$F$3000,'Energy balance options'!$B$7:$B$3000,HeatGen!G$2,'Energy balance options'!$A$7:$A$3000,HeatGen!$A85)</f>
        <v>0</v>
      </c>
      <c r="H85">
        <f>SUMIFS('Energy balance options'!$G$7:$G$3000,'Energy balance options'!$B$7:$B$3000,HeatGen!H$2,'Energy balance options'!$A$7:$A$3000,HeatGen!$A85)</f>
        <v>0</v>
      </c>
      <c r="I85">
        <f>SUMIFS('Energy balance options'!$G$7:$G$3000,'Energy balance options'!$B$7:$B$3000,HeatGen!I$2,'Energy balance options'!$A$7:$A$3000,HeatGen!$A85)</f>
        <v>1.3552527159999999E-19</v>
      </c>
      <c r="J85">
        <f>SUMIFS('Energy balance options'!$G$7:$G$3000,'Energy balance options'!$B$7:$B$3000,HeatGen!J$2,'Energy balance options'!$A$7:$A$3000,HeatGen!$A85)</f>
        <v>1.0426224279999999E-5</v>
      </c>
      <c r="K85">
        <f>SUMIFS('Energy balance options'!$G$7:$G$3000,'Energy balance options'!$B$7:$B$3000,HeatGen!K$2,'Energy balance options'!$A$7:$A$3000,HeatGen!$A85)</f>
        <v>0</v>
      </c>
      <c r="L85">
        <f>SUMIFS('Energy balance options'!$G$7:$G$3000,'Energy balance options'!$B$7:$B$3000,HeatGen!L$2,'Energy balance options'!$A$7:$A$3000,HeatGen!$A85)</f>
        <v>0</v>
      </c>
      <c r="M85">
        <f>SUMIFS('Energy balance options'!$G$7:$G$3000,'Energy balance options'!$B$7:$B$3000,HeatGen!M$2,'Energy balance options'!$A$7:$A$3000,HeatGen!$A85)</f>
        <v>0</v>
      </c>
      <c r="N85">
        <f>SUMIFS('Energy balance options'!$G$7:$G$3000,'Energy balance options'!$B$7:$B$3000,HeatGen!N$2,'Energy balance options'!$A$7:$A$3000,HeatGen!$A85)</f>
        <v>0</v>
      </c>
      <c r="O85">
        <f>SUMIFS('Energy balance options'!$G$7:$G$3000,'Energy balance options'!$B$7:$B$3000,HeatGen!O$2,'Energy balance options'!$A$7:$A$3000,HeatGen!$A85)</f>
        <v>0</v>
      </c>
      <c r="P85">
        <f>SUMIFS('Energy balance options'!$G$7:$G$3000,'Energy balance options'!$B$7:$B$3000,HeatGen!P$2,'Energy balance options'!$A$7:$A$3000,HeatGen!$A85)</f>
        <v>0</v>
      </c>
      <c r="Q85">
        <f>SUMIFS('Energy balance options'!$G$7:$G$3000,'Energy balance options'!$B$7:$B$3000,HeatGen!Q$2,'Energy balance options'!$A$7:$A$3000,HeatGen!$A85)</f>
        <v>0</v>
      </c>
      <c r="R85">
        <f>SUMIFS('Energy balance options'!$G$7:$G$3000,'Energy balance options'!$B$7:$B$3000,HeatGen!R$2,'Energy balance options'!$A$7:$A$3000,HeatGen!$A85)</f>
        <v>0</v>
      </c>
      <c r="S85">
        <f>SUMIFS('Energy balance options'!$G$7:$G$3000,'Energy balance options'!$B$7:$B$3000,HeatGen!S$2,'Energy balance options'!$A$7:$A$3000,HeatGen!$A85)</f>
        <v>0</v>
      </c>
      <c r="T85">
        <f>SUMIFS('Energy balance options'!$G$7:$G$3000,'Energy balance options'!$B$7:$B$3000,HeatGen!T$2,'Energy balance options'!$A$7:$A$3000,HeatGen!$A85)</f>
        <v>0</v>
      </c>
      <c r="U85">
        <f>SUMIFS('Energy balance options'!$G$7:$G$3000,'Energy balance options'!$B$7:$B$3000,HeatGen!U$2,'Energy balance options'!$A$7:$A$3000,HeatGen!$A85)</f>
        <v>0</v>
      </c>
      <c r="V85">
        <f>SUMIFS('Energy balance options'!$G$7:$G$3000,'Energy balance options'!$B$7:$B$3000,HeatGen!V$2,'Energy balance options'!$A$7:$A$3000,HeatGen!$A85)</f>
        <v>0</v>
      </c>
      <c r="W85">
        <f>SUMIFS('Energy balance options'!$G$7:$G$3000,'Energy balance options'!$B$7:$B$3000,HeatGen!W$2,'Energy balance options'!$A$7:$A$3000,HeatGen!$A85)</f>
        <v>0</v>
      </c>
      <c r="X85">
        <f>SUMIFS('Energy balance options'!$G$7:$G$3000,'Energy balance options'!$B$7:$B$3000,HeatGen!X$2,'Energy balance options'!$A$7:$A$3000,HeatGen!$A85)</f>
        <v>0</v>
      </c>
      <c r="Y85">
        <f t="shared" si="17"/>
        <v>0</v>
      </c>
      <c r="Z85">
        <f t="shared" si="18"/>
        <v>0</v>
      </c>
      <c r="AA85">
        <f t="shared" si="19"/>
        <v>0</v>
      </c>
      <c r="AB85">
        <f t="shared" si="20"/>
        <v>0</v>
      </c>
      <c r="AC85">
        <f t="shared" si="21"/>
        <v>0</v>
      </c>
      <c r="AD85">
        <f t="shared" si="22"/>
        <v>0</v>
      </c>
      <c r="AE85">
        <f t="shared" si="23"/>
        <v>0</v>
      </c>
      <c r="AF85">
        <f t="shared" si="24"/>
        <v>0</v>
      </c>
      <c r="AG85">
        <f t="shared" si="25"/>
        <v>0</v>
      </c>
      <c r="AH85">
        <f t="shared" si="26"/>
        <v>0</v>
      </c>
      <c r="AI85">
        <f t="shared" si="27"/>
        <v>0</v>
      </c>
      <c r="AJ85">
        <f t="shared" si="28"/>
        <v>0</v>
      </c>
      <c r="AK85">
        <f t="shared" si="29"/>
        <v>0</v>
      </c>
      <c r="AL85">
        <f t="shared" si="30"/>
        <v>0</v>
      </c>
      <c r="AM85">
        <f t="shared" si="31"/>
        <v>0</v>
      </c>
      <c r="AN85">
        <f t="shared" si="32"/>
        <v>0</v>
      </c>
      <c r="AO85">
        <f t="shared" si="33"/>
        <v>0</v>
      </c>
    </row>
    <row r="86" spans="1:41" x14ac:dyDescent="0.2">
      <c r="A86" s="9" t="str">
        <f>'Cost per option'!A94</f>
        <v>1298 H2 vessels on distribution net discharge</v>
      </c>
      <c r="B86" t="str">
        <f>_xlfn.IFNA(VLOOKUP(A86,'Energy balance options'!A$7:C$3000,3,FALSE),"")</f>
        <v>H2 voorziening</v>
      </c>
      <c r="C86">
        <f>SUMIFS('Energy balance options'!$F$7:$F$3000,'Energy balance options'!$B$7:$B$3000,HeatGen!C$2,'Energy balance options'!$A$7:$A$3000,HeatGen!$A86)</f>
        <v>0</v>
      </c>
      <c r="D86">
        <f>SUMIFS('Energy balance options'!$F$7:$F$3000,'Energy balance options'!$B$7:$B$3000,HeatGen!D$2,'Energy balance options'!$A$7:$A$3000,HeatGen!$A86)</f>
        <v>0</v>
      </c>
      <c r="E86">
        <f>SUMIFS('Energy balance options'!$F$7:$F$3000,'Energy balance options'!$B$7:$B$3000,HeatGen!E$2,'Energy balance options'!$A$7:$A$3000,HeatGen!$A86)</f>
        <v>0</v>
      </c>
      <c r="F86">
        <f>SUMIFS('Energy balance options'!$F$7:$F$3000,'Energy balance options'!$B$7:$B$3000,HeatGen!F$2,'Energy balance options'!$A$7:$A$3000,HeatGen!$A86)</f>
        <v>0</v>
      </c>
      <c r="G86">
        <f>SUMIFS('Energy balance options'!$F$7:$F$3000,'Energy balance options'!$B$7:$B$3000,HeatGen!G$2,'Energy balance options'!$A$7:$A$3000,HeatGen!$A86)</f>
        <v>0</v>
      </c>
      <c r="H86">
        <f>SUMIFS('Energy balance options'!$G$7:$G$3000,'Energy balance options'!$B$7:$B$3000,HeatGen!H$2,'Energy balance options'!$A$7:$A$3000,HeatGen!$A86)</f>
        <v>0</v>
      </c>
      <c r="I86">
        <f>SUMIFS('Energy balance options'!$G$7:$G$3000,'Energy balance options'!$B$7:$B$3000,HeatGen!I$2,'Energy balance options'!$A$7:$A$3000,HeatGen!$A86)</f>
        <v>1.3010426069999999E-18</v>
      </c>
      <c r="J86">
        <f>SUMIFS('Energy balance options'!$G$7:$G$3000,'Energy balance options'!$B$7:$B$3000,HeatGen!J$2,'Energy balance options'!$A$7:$A$3000,HeatGen!$A86)</f>
        <v>0</v>
      </c>
      <c r="K86">
        <f>SUMIFS('Energy balance options'!$G$7:$G$3000,'Energy balance options'!$B$7:$B$3000,HeatGen!K$2,'Energy balance options'!$A$7:$A$3000,HeatGen!$A86)</f>
        <v>0</v>
      </c>
      <c r="L86">
        <f>SUMIFS('Energy balance options'!$G$7:$G$3000,'Energy balance options'!$B$7:$B$3000,HeatGen!L$2,'Energy balance options'!$A$7:$A$3000,HeatGen!$A86)</f>
        <v>0</v>
      </c>
      <c r="M86">
        <f>SUMIFS('Energy balance options'!$G$7:$G$3000,'Energy balance options'!$B$7:$B$3000,HeatGen!M$2,'Energy balance options'!$A$7:$A$3000,HeatGen!$A86)</f>
        <v>0</v>
      </c>
      <c r="N86">
        <f>SUMIFS('Energy balance options'!$G$7:$G$3000,'Energy balance options'!$B$7:$B$3000,HeatGen!N$2,'Energy balance options'!$A$7:$A$3000,HeatGen!$A86)</f>
        <v>0</v>
      </c>
      <c r="O86">
        <f>SUMIFS('Energy balance options'!$G$7:$G$3000,'Energy balance options'!$B$7:$B$3000,HeatGen!O$2,'Energy balance options'!$A$7:$A$3000,HeatGen!$A86)</f>
        <v>0</v>
      </c>
      <c r="P86">
        <f>SUMIFS('Energy balance options'!$G$7:$G$3000,'Energy balance options'!$B$7:$B$3000,HeatGen!P$2,'Energy balance options'!$A$7:$A$3000,HeatGen!$A86)</f>
        <v>0</v>
      </c>
      <c r="Q86">
        <f>SUMIFS('Energy balance options'!$G$7:$G$3000,'Energy balance options'!$B$7:$B$3000,HeatGen!Q$2,'Energy balance options'!$A$7:$A$3000,HeatGen!$A86)</f>
        <v>0</v>
      </c>
      <c r="R86">
        <f>SUMIFS('Energy balance options'!$G$7:$G$3000,'Energy balance options'!$B$7:$B$3000,HeatGen!R$2,'Energy balance options'!$A$7:$A$3000,HeatGen!$A86)</f>
        <v>0</v>
      </c>
      <c r="S86">
        <f>SUMIFS('Energy balance options'!$G$7:$G$3000,'Energy balance options'!$B$7:$B$3000,HeatGen!S$2,'Energy balance options'!$A$7:$A$3000,HeatGen!$A86)</f>
        <v>0</v>
      </c>
      <c r="T86">
        <f>SUMIFS('Energy balance options'!$G$7:$G$3000,'Energy balance options'!$B$7:$B$3000,HeatGen!T$2,'Energy balance options'!$A$7:$A$3000,HeatGen!$A86)</f>
        <v>0</v>
      </c>
      <c r="U86">
        <f>SUMIFS('Energy balance options'!$G$7:$G$3000,'Energy balance options'!$B$7:$B$3000,HeatGen!U$2,'Energy balance options'!$A$7:$A$3000,HeatGen!$A86)</f>
        <v>0</v>
      </c>
      <c r="V86">
        <f>SUMIFS('Energy balance options'!$G$7:$G$3000,'Energy balance options'!$B$7:$B$3000,HeatGen!V$2,'Energy balance options'!$A$7:$A$3000,HeatGen!$A86)</f>
        <v>0</v>
      </c>
      <c r="W86">
        <f>SUMIFS('Energy balance options'!$G$7:$G$3000,'Energy balance options'!$B$7:$B$3000,HeatGen!W$2,'Energy balance options'!$A$7:$A$3000,HeatGen!$A86)</f>
        <v>0</v>
      </c>
      <c r="X86">
        <f>SUMIFS('Energy balance options'!$G$7:$G$3000,'Energy balance options'!$B$7:$B$3000,HeatGen!X$2,'Energy balance options'!$A$7:$A$3000,HeatGen!$A86)</f>
        <v>0</v>
      </c>
      <c r="Y86">
        <f t="shared" si="17"/>
        <v>0</v>
      </c>
      <c r="Z86">
        <f t="shared" si="18"/>
        <v>0</v>
      </c>
      <c r="AA86">
        <f t="shared" si="19"/>
        <v>0</v>
      </c>
      <c r="AB86">
        <f t="shared" si="20"/>
        <v>0</v>
      </c>
      <c r="AC86">
        <f t="shared" si="21"/>
        <v>0</v>
      </c>
      <c r="AD86">
        <f t="shared" si="22"/>
        <v>0</v>
      </c>
      <c r="AE86">
        <f t="shared" si="23"/>
        <v>0</v>
      </c>
      <c r="AF86">
        <f t="shared" si="24"/>
        <v>0</v>
      </c>
      <c r="AG86">
        <f t="shared" si="25"/>
        <v>0</v>
      </c>
      <c r="AH86">
        <f t="shared" si="26"/>
        <v>0</v>
      </c>
      <c r="AI86">
        <f t="shared" si="27"/>
        <v>0</v>
      </c>
      <c r="AJ86">
        <f t="shared" si="28"/>
        <v>0</v>
      </c>
      <c r="AK86">
        <f t="shared" si="29"/>
        <v>0</v>
      </c>
      <c r="AL86">
        <f t="shared" si="30"/>
        <v>0</v>
      </c>
      <c r="AM86">
        <f t="shared" si="31"/>
        <v>0</v>
      </c>
      <c r="AN86">
        <f t="shared" si="32"/>
        <v>0</v>
      </c>
      <c r="AO86">
        <f t="shared" si="33"/>
        <v>0</v>
      </c>
    </row>
    <row r="87" spans="1:41" x14ac:dyDescent="0.2">
      <c r="A87" s="9" t="str">
        <f>'Cost per option'!A95</f>
        <v>1299 H2 vessels on distribution net</v>
      </c>
      <c r="B87" t="str">
        <f>_xlfn.IFNA(VLOOKUP(A87,'Energy balance options'!A$7:C$3000,3,FALSE),"")</f>
        <v>H2 voorziening</v>
      </c>
      <c r="C87">
        <f>SUMIFS('Energy balance options'!$F$7:$F$3000,'Energy balance options'!$B$7:$B$3000,HeatGen!C$2,'Energy balance options'!$A$7:$A$3000,HeatGen!$A87)</f>
        <v>0</v>
      </c>
      <c r="D87">
        <f>SUMIFS('Energy balance options'!$F$7:$F$3000,'Energy balance options'!$B$7:$B$3000,HeatGen!D$2,'Energy balance options'!$A$7:$A$3000,HeatGen!$A87)</f>
        <v>0</v>
      </c>
      <c r="E87">
        <f>SUMIFS('Energy balance options'!$F$7:$F$3000,'Energy balance options'!$B$7:$B$3000,HeatGen!E$2,'Energy balance options'!$A$7:$A$3000,HeatGen!$A87)</f>
        <v>0</v>
      </c>
      <c r="F87">
        <f>SUMIFS('Energy balance options'!$F$7:$F$3000,'Energy balance options'!$B$7:$B$3000,HeatGen!F$2,'Energy balance options'!$A$7:$A$3000,HeatGen!$A87)</f>
        <v>0</v>
      </c>
      <c r="G87">
        <f>SUMIFS('Energy balance options'!$F$7:$F$3000,'Energy balance options'!$B$7:$B$3000,HeatGen!G$2,'Energy balance options'!$A$7:$A$3000,HeatGen!$A87)</f>
        <v>0</v>
      </c>
      <c r="H87">
        <f>SUMIFS('Energy balance options'!$G$7:$G$3000,'Energy balance options'!$B$7:$B$3000,HeatGen!H$2,'Energy balance options'!$A$7:$A$3000,HeatGen!$A87)</f>
        <v>0</v>
      </c>
      <c r="I87">
        <f>SUMIFS('Energy balance options'!$G$7:$G$3000,'Energy balance options'!$B$7:$B$3000,HeatGen!I$2,'Energy balance options'!$A$7:$A$3000,HeatGen!$A87)</f>
        <v>0</v>
      </c>
      <c r="J87">
        <f>SUMIFS('Energy balance options'!$G$7:$G$3000,'Energy balance options'!$B$7:$B$3000,HeatGen!J$2,'Energy balance options'!$A$7:$A$3000,HeatGen!$A87)</f>
        <v>0</v>
      </c>
      <c r="K87">
        <f>SUMIFS('Energy balance options'!$G$7:$G$3000,'Energy balance options'!$B$7:$B$3000,HeatGen!K$2,'Energy balance options'!$A$7:$A$3000,HeatGen!$A87)</f>
        <v>0</v>
      </c>
      <c r="L87">
        <f>SUMIFS('Energy balance options'!$G$7:$G$3000,'Energy balance options'!$B$7:$B$3000,HeatGen!L$2,'Energy balance options'!$A$7:$A$3000,HeatGen!$A87)</f>
        <v>0</v>
      </c>
      <c r="M87">
        <f>SUMIFS('Energy balance options'!$G$7:$G$3000,'Energy balance options'!$B$7:$B$3000,HeatGen!M$2,'Energy balance options'!$A$7:$A$3000,HeatGen!$A87)</f>
        <v>0</v>
      </c>
      <c r="N87">
        <f>SUMIFS('Energy balance options'!$G$7:$G$3000,'Energy balance options'!$B$7:$B$3000,HeatGen!N$2,'Energy balance options'!$A$7:$A$3000,HeatGen!$A87)</f>
        <v>0</v>
      </c>
      <c r="O87">
        <f>SUMIFS('Energy balance options'!$G$7:$G$3000,'Energy balance options'!$B$7:$B$3000,HeatGen!O$2,'Energy balance options'!$A$7:$A$3000,HeatGen!$A87)</f>
        <v>0</v>
      </c>
      <c r="P87">
        <f>SUMIFS('Energy balance options'!$G$7:$G$3000,'Energy balance options'!$B$7:$B$3000,HeatGen!P$2,'Energy balance options'!$A$7:$A$3000,HeatGen!$A87)</f>
        <v>0</v>
      </c>
      <c r="Q87">
        <f>SUMIFS('Energy balance options'!$G$7:$G$3000,'Energy balance options'!$B$7:$B$3000,HeatGen!Q$2,'Energy balance options'!$A$7:$A$3000,HeatGen!$A87)</f>
        <v>0</v>
      </c>
      <c r="R87">
        <f>SUMIFS('Energy balance options'!$G$7:$G$3000,'Energy balance options'!$B$7:$B$3000,HeatGen!R$2,'Energy balance options'!$A$7:$A$3000,HeatGen!$A87)</f>
        <v>0</v>
      </c>
      <c r="S87">
        <f>SUMIFS('Energy balance options'!$G$7:$G$3000,'Energy balance options'!$B$7:$B$3000,HeatGen!S$2,'Energy balance options'!$A$7:$A$3000,HeatGen!$A87)</f>
        <v>0</v>
      </c>
      <c r="T87">
        <f>SUMIFS('Energy balance options'!$G$7:$G$3000,'Energy balance options'!$B$7:$B$3000,HeatGen!T$2,'Energy balance options'!$A$7:$A$3000,HeatGen!$A87)</f>
        <v>0</v>
      </c>
      <c r="U87">
        <f>SUMIFS('Energy balance options'!$G$7:$G$3000,'Energy balance options'!$B$7:$B$3000,HeatGen!U$2,'Energy balance options'!$A$7:$A$3000,HeatGen!$A87)</f>
        <v>0</v>
      </c>
      <c r="V87">
        <f>SUMIFS('Energy balance options'!$G$7:$G$3000,'Energy balance options'!$B$7:$B$3000,HeatGen!V$2,'Energy balance options'!$A$7:$A$3000,HeatGen!$A87)</f>
        <v>0</v>
      </c>
      <c r="W87">
        <f>SUMIFS('Energy balance options'!$G$7:$G$3000,'Energy balance options'!$B$7:$B$3000,HeatGen!W$2,'Energy balance options'!$A$7:$A$3000,HeatGen!$A87)</f>
        <v>0</v>
      </c>
      <c r="X87">
        <f>SUMIFS('Energy balance options'!$G$7:$G$3000,'Energy balance options'!$B$7:$B$3000,HeatGen!X$2,'Energy balance options'!$A$7:$A$3000,HeatGen!$A87)</f>
        <v>0</v>
      </c>
      <c r="Y87">
        <f t="shared" si="17"/>
        <v>0</v>
      </c>
      <c r="Z87">
        <f t="shared" si="18"/>
        <v>0</v>
      </c>
      <c r="AA87">
        <f t="shared" si="19"/>
        <v>0</v>
      </c>
      <c r="AB87">
        <f t="shared" si="20"/>
        <v>0</v>
      </c>
      <c r="AC87">
        <f t="shared" si="21"/>
        <v>0</v>
      </c>
      <c r="AD87">
        <f t="shared" si="22"/>
        <v>0</v>
      </c>
      <c r="AE87">
        <f t="shared" si="23"/>
        <v>0</v>
      </c>
      <c r="AF87">
        <f t="shared" si="24"/>
        <v>0</v>
      </c>
      <c r="AG87">
        <f t="shared" si="25"/>
        <v>0</v>
      </c>
      <c r="AH87">
        <f t="shared" si="26"/>
        <v>0</v>
      </c>
      <c r="AI87">
        <f t="shared" si="27"/>
        <v>0</v>
      </c>
      <c r="AJ87">
        <f t="shared" si="28"/>
        <v>0</v>
      </c>
      <c r="AK87">
        <f t="shared" si="29"/>
        <v>0</v>
      </c>
      <c r="AL87">
        <f t="shared" si="30"/>
        <v>0</v>
      </c>
      <c r="AM87">
        <f t="shared" si="31"/>
        <v>0</v>
      </c>
      <c r="AN87">
        <f t="shared" si="32"/>
        <v>0</v>
      </c>
      <c r="AO87">
        <f t="shared" si="33"/>
        <v>0</v>
      </c>
    </row>
    <row r="88" spans="1:41" x14ac:dyDescent="0.2">
      <c r="A88" s="9" t="str">
        <f>'Cost per option'!A96</f>
        <v>1300 A-CAES ontlader</v>
      </c>
      <c r="B88" t="str">
        <f>_xlfn.IFNA(VLOOKUP(A88,'Energy balance options'!A$7:C$3000,3,FALSE),"")</f>
        <v>Elektriciteitsopwekking</v>
      </c>
      <c r="C88">
        <f>SUMIFS('Energy balance options'!$F$7:$F$3000,'Energy balance options'!$B$7:$B$3000,HeatGen!C$2,'Energy balance options'!$A$7:$A$3000,HeatGen!$A88)</f>
        <v>0</v>
      </c>
      <c r="D88">
        <f>SUMIFS('Energy balance options'!$F$7:$F$3000,'Energy balance options'!$B$7:$B$3000,HeatGen!D$2,'Energy balance options'!$A$7:$A$3000,HeatGen!$A88)</f>
        <v>0</v>
      </c>
      <c r="E88">
        <f>SUMIFS('Energy balance options'!$F$7:$F$3000,'Energy balance options'!$B$7:$B$3000,HeatGen!E$2,'Energy balance options'!$A$7:$A$3000,HeatGen!$A88)</f>
        <v>0</v>
      </c>
      <c r="F88">
        <f>SUMIFS('Energy balance options'!$F$7:$F$3000,'Energy balance options'!$B$7:$B$3000,HeatGen!F$2,'Energy balance options'!$A$7:$A$3000,HeatGen!$A88)</f>
        <v>0</v>
      </c>
      <c r="G88">
        <f>SUMIFS('Energy balance options'!$F$7:$F$3000,'Energy balance options'!$B$7:$B$3000,HeatGen!G$2,'Energy balance options'!$A$7:$A$3000,HeatGen!$A88)</f>
        <v>0</v>
      </c>
      <c r="H88">
        <f>SUMIFS('Energy balance options'!$G$7:$G$3000,'Energy balance options'!$B$7:$B$3000,HeatGen!H$2,'Energy balance options'!$A$7:$A$3000,HeatGen!$A88)</f>
        <v>0</v>
      </c>
      <c r="I88">
        <f>SUMIFS('Energy balance options'!$G$7:$G$3000,'Energy balance options'!$B$7:$B$3000,HeatGen!I$2,'Energy balance options'!$A$7:$A$3000,HeatGen!$A88)</f>
        <v>0</v>
      </c>
      <c r="J88">
        <f>SUMIFS('Energy balance options'!$G$7:$G$3000,'Energy balance options'!$B$7:$B$3000,HeatGen!J$2,'Energy balance options'!$A$7:$A$3000,HeatGen!$A88)</f>
        <v>2.710505431E-20</v>
      </c>
      <c r="K88">
        <f>SUMIFS('Energy balance options'!$G$7:$G$3000,'Energy balance options'!$B$7:$B$3000,HeatGen!K$2,'Energy balance options'!$A$7:$A$3000,HeatGen!$A88)</f>
        <v>0</v>
      </c>
      <c r="L88">
        <f>SUMIFS('Energy balance options'!$G$7:$G$3000,'Energy balance options'!$B$7:$B$3000,HeatGen!L$2,'Energy balance options'!$A$7:$A$3000,HeatGen!$A88)</f>
        <v>0</v>
      </c>
      <c r="M88">
        <f>SUMIFS('Energy balance options'!$G$7:$G$3000,'Energy balance options'!$B$7:$B$3000,HeatGen!M$2,'Energy balance options'!$A$7:$A$3000,HeatGen!$A88)</f>
        <v>0</v>
      </c>
      <c r="N88">
        <f>SUMIFS('Energy balance options'!$G$7:$G$3000,'Energy balance options'!$B$7:$B$3000,HeatGen!N$2,'Energy balance options'!$A$7:$A$3000,HeatGen!$A88)</f>
        <v>0</v>
      </c>
      <c r="O88">
        <f>SUMIFS('Energy balance options'!$G$7:$G$3000,'Energy balance options'!$B$7:$B$3000,HeatGen!O$2,'Energy balance options'!$A$7:$A$3000,HeatGen!$A88)</f>
        <v>0</v>
      </c>
      <c r="P88">
        <f>SUMIFS('Energy balance options'!$G$7:$G$3000,'Energy balance options'!$B$7:$B$3000,HeatGen!P$2,'Energy balance options'!$A$7:$A$3000,HeatGen!$A88)</f>
        <v>0</v>
      </c>
      <c r="Q88">
        <f>SUMIFS('Energy balance options'!$G$7:$G$3000,'Energy balance options'!$B$7:$B$3000,HeatGen!Q$2,'Energy balance options'!$A$7:$A$3000,HeatGen!$A88)</f>
        <v>0</v>
      </c>
      <c r="R88">
        <f>SUMIFS('Energy balance options'!$G$7:$G$3000,'Energy balance options'!$B$7:$B$3000,HeatGen!R$2,'Energy balance options'!$A$7:$A$3000,HeatGen!$A88)</f>
        <v>0</v>
      </c>
      <c r="S88">
        <f>SUMIFS('Energy balance options'!$G$7:$G$3000,'Energy balance options'!$B$7:$B$3000,HeatGen!S$2,'Energy balance options'!$A$7:$A$3000,HeatGen!$A88)</f>
        <v>0</v>
      </c>
      <c r="T88">
        <f>SUMIFS('Energy balance options'!$G$7:$G$3000,'Energy balance options'!$B$7:$B$3000,HeatGen!T$2,'Energy balance options'!$A$7:$A$3000,HeatGen!$A88)</f>
        <v>0</v>
      </c>
      <c r="U88">
        <f>SUMIFS('Energy balance options'!$G$7:$G$3000,'Energy balance options'!$B$7:$B$3000,HeatGen!U$2,'Energy balance options'!$A$7:$A$3000,HeatGen!$A88)</f>
        <v>0</v>
      </c>
      <c r="V88">
        <f>SUMIFS('Energy balance options'!$G$7:$G$3000,'Energy balance options'!$B$7:$B$3000,HeatGen!V$2,'Energy balance options'!$A$7:$A$3000,HeatGen!$A88)</f>
        <v>0</v>
      </c>
      <c r="W88">
        <f>SUMIFS('Energy balance options'!$G$7:$G$3000,'Energy balance options'!$B$7:$B$3000,HeatGen!W$2,'Energy balance options'!$A$7:$A$3000,HeatGen!$A88)</f>
        <v>0</v>
      </c>
      <c r="X88">
        <f>SUMIFS('Energy balance options'!$G$7:$G$3000,'Energy balance options'!$B$7:$B$3000,HeatGen!X$2,'Energy balance options'!$A$7:$A$3000,HeatGen!$A88)</f>
        <v>0</v>
      </c>
      <c r="Y88">
        <f t="shared" si="17"/>
        <v>0</v>
      </c>
      <c r="Z88">
        <f t="shared" si="18"/>
        <v>0</v>
      </c>
      <c r="AA88">
        <f t="shared" si="19"/>
        <v>0</v>
      </c>
      <c r="AB88">
        <f t="shared" si="20"/>
        <v>0</v>
      </c>
      <c r="AC88">
        <f t="shared" si="21"/>
        <v>0</v>
      </c>
      <c r="AD88">
        <f t="shared" si="22"/>
        <v>0</v>
      </c>
      <c r="AE88">
        <f t="shared" si="23"/>
        <v>0</v>
      </c>
      <c r="AF88">
        <f t="shared" si="24"/>
        <v>0</v>
      </c>
      <c r="AG88">
        <f t="shared" si="25"/>
        <v>0</v>
      </c>
      <c r="AH88">
        <f t="shared" si="26"/>
        <v>0</v>
      </c>
      <c r="AI88">
        <f t="shared" si="27"/>
        <v>0</v>
      </c>
      <c r="AJ88">
        <f t="shared" si="28"/>
        <v>0</v>
      </c>
      <c r="AK88">
        <f t="shared" si="29"/>
        <v>0</v>
      </c>
      <c r="AL88">
        <f t="shared" si="30"/>
        <v>0</v>
      </c>
      <c r="AM88">
        <f t="shared" si="31"/>
        <v>0</v>
      </c>
      <c r="AN88">
        <f t="shared" si="32"/>
        <v>0</v>
      </c>
      <c r="AO88">
        <f t="shared" si="33"/>
        <v>0</v>
      </c>
    </row>
    <row r="89" spans="1:41" x14ac:dyDescent="0.2">
      <c r="A89" s="9" t="str">
        <f>'Cost per option'!A97</f>
        <v>1301 A-CAES lader</v>
      </c>
      <c r="B89" t="str">
        <f>_xlfn.IFNA(VLOOKUP(A89,'Energy balance options'!A$7:C$3000,3,FALSE),"")</f>
        <v>Elektriciteitsopwekking</v>
      </c>
      <c r="C89">
        <f>SUMIFS('Energy balance options'!$F$7:$F$3000,'Energy balance options'!$B$7:$B$3000,HeatGen!C$2,'Energy balance options'!$A$7:$A$3000,HeatGen!$A89)</f>
        <v>0</v>
      </c>
      <c r="D89">
        <f>SUMIFS('Energy balance options'!$F$7:$F$3000,'Energy balance options'!$B$7:$B$3000,HeatGen!D$2,'Energy balance options'!$A$7:$A$3000,HeatGen!$A89)</f>
        <v>0</v>
      </c>
      <c r="E89">
        <f>SUMIFS('Energy balance options'!$F$7:$F$3000,'Energy balance options'!$B$7:$B$3000,HeatGen!E$2,'Energy balance options'!$A$7:$A$3000,HeatGen!$A89)</f>
        <v>0</v>
      </c>
      <c r="F89">
        <f>SUMIFS('Energy balance options'!$F$7:$F$3000,'Energy balance options'!$B$7:$B$3000,HeatGen!F$2,'Energy balance options'!$A$7:$A$3000,HeatGen!$A89)</f>
        <v>0</v>
      </c>
      <c r="G89">
        <f>SUMIFS('Energy balance options'!$F$7:$F$3000,'Energy balance options'!$B$7:$B$3000,HeatGen!G$2,'Energy balance options'!$A$7:$A$3000,HeatGen!$A89)</f>
        <v>0</v>
      </c>
      <c r="H89">
        <f>SUMIFS('Energy balance options'!$G$7:$G$3000,'Energy balance options'!$B$7:$B$3000,HeatGen!H$2,'Energy balance options'!$A$7:$A$3000,HeatGen!$A89)</f>
        <v>0</v>
      </c>
      <c r="I89">
        <f>SUMIFS('Energy balance options'!$G$7:$G$3000,'Energy balance options'!$B$7:$B$3000,HeatGen!I$2,'Energy balance options'!$A$7:$A$3000,HeatGen!$A89)</f>
        <v>0</v>
      </c>
      <c r="J89">
        <f>SUMIFS('Energy balance options'!$G$7:$G$3000,'Energy balance options'!$B$7:$B$3000,HeatGen!J$2,'Energy balance options'!$A$7:$A$3000,HeatGen!$A89)</f>
        <v>2.2408691280000002E-5</v>
      </c>
      <c r="K89">
        <f>SUMIFS('Energy balance options'!$G$7:$G$3000,'Energy balance options'!$B$7:$B$3000,HeatGen!K$2,'Energy balance options'!$A$7:$A$3000,HeatGen!$A89)</f>
        <v>0</v>
      </c>
      <c r="L89">
        <f>SUMIFS('Energy balance options'!$G$7:$G$3000,'Energy balance options'!$B$7:$B$3000,HeatGen!L$2,'Energy balance options'!$A$7:$A$3000,HeatGen!$A89)</f>
        <v>0</v>
      </c>
      <c r="M89">
        <f>SUMIFS('Energy balance options'!$G$7:$G$3000,'Energy balance options'!$B$7:$B$3000,HeatGen!M$2,'Energy balance options'!$A$7:$A$3000,HeatGen!$A89)</f>
        <v>0</v>
      </c>
      <c r="N89">
        <f>SUMIFS('Energy balance options'!$G$7:$G$3000,'Energy balance options'!$B$7:$B$3000,HeatGen!N$2,'Energy balance options'!$A$7:$A$3000,HeatGen!$A89)</f>
        <v>0</v>
      </c>
      <c r="O89">
        <f>SUMIFS('Energy balance options'!$G$7:$G$3000,'Energy balance options'!$B$7:$B$3000,HeatGen!O$2,'Energy balance options'!$A$7:$A$3000,HeatGen!$A89)</f>
        <v>0</v>
      </c>
      <c r="P89">
        <f>SUMIFS('Energy balance options'!$G$7:$G$3000,'Energy balance options'!$B$7:$B$3000,HeatGen!P$2,'Energy balance options'!$A$7:$A$3000,HeatGen!$A89)</f>
        <v>0</v>
      </c>
      <c r="Q89">
        <f>SUMIFS('Energy balance options'!$G$7:$G$3000,'Energy balance options'!$B$7:$B$3000,HeatGen!Q$2,'Energy balance options'!$A$7:$A$3000,HeatGen!$A89)</f>
        <v>0</v>
      </c>
      <c r="R89">
        <f>SUMIFS('Energy balance options'!$G$7:$G$3000,'Energy balance options'!$B$7:$B$3000,HeatGen!R$2,'Energy balance options'!$A$7:$A$3000,HeatGen!$A89)</f>
        <v>0</v>
      </c>
      <c r="S89">
        <f>SUMIFS('Energy balance options'!$G$7:$G$3000,'Energy balance options'!$B$7:$B$3000,HeatGen!S$2,'Energy balance options'!$A$7:$A$3000,HeatGen!$A89)</f>
        <v>0</v>
      </c>
      <c r="T89">
        <f>SUMIFS('Energy balance options'!$G$7:$G$3000,'Energy balance options'!$B$7:$B$3000,HeatGen!T$2,'Energy balance options'!$A$7:$A$3000,HeatGen!$A89)</f>
        <v>0</v>
      </c>
      <c r="U89">
        <f>SUMIFS('Energy balance options'!$G$7:$G$3000,'Energy balance options'!$B$7:$B$3000,HeatGen!U$2,'Energy balance options'!$A$7:$A$3000,HeatGen!$A89)</f>
        <v>0</v>
      </c>
      <c r="V89">
        <f>SUMIFS('Energy balance options'!$G$7:$G$3000,'Energy balance options'!$B$7:$B$3000,HeatGen!V$2,'Energy balance options'!$A$7:$A$3000,HeatGen!$A89)</f>
        <v>0</v>
      </c>
      <c r="W89">
        <f>SUMIFS('Energy balance options'!$G$7:$G$3000,'Energy balance options'!$B$7:$B$3000,HeatGen!W$2,'Energy balance options'!$A$7:$A$3000,HeatGen!$A89)</f>
        <v>0</v>
      </c>
      <c r="X89">
        <f>SUMIFS('Energy balance options'!$G$7:$G$3000,'Energy balance options'!$B$7:$B$3000,HeatGen!X$2,'Energy balance options'!$A$7:$A$3000,HeatGen!$A89)</f>
        <v>0</v>
      </c>
      <c r="Y89">
        <f t="shared" si="17"/>
        <v>0</v>
      </c>
      <c r="Z89">
        <f t="shared" si="18"/>
        <v>0</v>
      </c>
      <c r="AA89">
        <f t="shared" si="19"/>
        <v>0</v>
      </c>
      <c r="AB89">
        <f t="shared" si="20"/>
        <v>0</v>
      </c>
      <c r="AC89">
        <f t="shared" si="21"/>
        <v>0</v>
      </c>
      <c r="AD89">
        <f t="shared" si="22"/>
        <v>0</v>
      </c>
      <c r="AE89">
        <f t="shared" si="23"/>
        <v>0</v>
      </c>
      <c r="AF89">
        <f t="shared" si="24"/>
        <v>0</v>
      </c>
      <c r="AG89">
        <f t="shared" si="25"/>
        <v>0</v>
      </c>
      <c r="AH89">
        <f t="shared" si="26"/>
        <v>0</v>
      </c>
      <c r="AI89">
        <f t="shared" si="27"/>
        <v>0</v>
      </c>
      <c r="AJ89">
        <f t="shared" si="28"/>
        <v>0</v>
      </c>
      <c r="AK89">
        <f t="shared" si="29"/>
        <v>0</v>
      </c>
      <c r="AL89">
        <f t="shared" si="30"/>
        <v>0</v>
      </c>
      <c r="AM89">
        <f t="shared" si="31"/>
        <v>0</v>
      </c>
      <c r="AN89">
        <f t="shared" si="32"/>
        <v>0</v>
      </c>
      <c r="AO89">
        <f t="shared" si="33"/>
        <v>0</v>
      </c>
    </row>
    <row r="90" spans="1:41" x14ac:dyDescent="0.2">
      <c r="A90" s="9" t="str">
        <f>'Cost per option'!A98</f>
        <v>1302 A-CAES Opslag</v>
      </c>
      <c r="B90" t="str">
        <f>_xlfn.IFNA(VLOOKUP(A90,'Energy balance options'!A$7:C$3000,3,FALSE),"")</f>
        <v>Elektriciteitsopwekking</v>
      </c>
      <c r="C90">
        <f>SUMIFS('Energy balance options'!$F$7:$F$3000,'Energy balance options'!$B$7:$B$3000,HeatGen!C$2,'Energy balance options'!$A$7:$A$3000,HeatGen!$A90)</f>
        <v>0</v>
      </c>
      <c r="D90">
        <f>SUMIFS('Energy balance options'!$F$7:$F$3000,'Energy balance options'!$B$7:$B$3000,HeatGen!D$2,'Energy balance options'!$A$7:$A$3000,HeatGen!$A90)</f>
        <v>0</v>
      </c>
      <c r="E90">
        <f>SUMIFS('Energy balance options'!$F$7:$F$3000,'Energy balance options'!$B$7:$B$3000,HeatGen!E$2,'Energy balance options'!$A$7:$A$3000,HeatGen!$A90)</f>
        <v>0</v>
      </c>
      <c r="F90">
        <f>SUMIFS('Energy balance options'!$F$7:$F$3000,'Energy balance options'!$B$7:$B$3000,HeatGen!F$2,'Energy balance options'!$A$7:$A$3000,HeatGen!$A90)</f>
        <v>0</v>
      </c>
      <c r="G90">
        <f>SUMIFS('Energy balance options'!$F$7:$F$3000,'Energy balance options'!$B$7:$B$3000,HeatGen!G$2,'Energy balance options'!$A$7:$A$3000,HeatGen!$A90)</f>
        <v>0</v>
      </c>
      <c r="H90">
        <f>SUMIFS('Energy balance options'!$G$7:$G$3000,'Energy balance options'!$B$7:$B$3000,HeatGen!H$2,'Energy balance options'!$A$7:$A$3000,HeatGen!$A90)</f>
        <v>0</v>
      </c>
      <c r="I90">
        <f>SUMIFS('Energy balance options'!$G$7:$G$3000,'Energy balance options'!$B$7:$B$3000,HeatGen!I$2,'Energy balance options'!$A$7:$A$3000,HeatGen!$A90)</f>
        <v>0</v>
      </c>
      <c r="J90">
        <f>SUMIFS('Energy balance options'!$G$7:$G$3000,'Energy balance options'!$B$7:$B$3000,HeatGen!J$2,'Energy balance options'!$A$7:$A$3000,HeatGen!$A90)</f>
        <v>1.0164395370000001E-19</v>
      </c>
      <c r="K90">
        <f>SUMIFS('Energy balance options'!$G$7:$G$3000,'Energy balance options'!$B$7:$B$3000,HeatGen!K$2,'Energy balance options'!$A$7:$A$3000,HeatGen!$A90)</f>
        <v>0</v>
      </c>
      <c r="L90">
        <f>SUMIFS('Energy balance options'!$G$7:$G$3000,'Energy balance options'!$B$7:$B$3000,HeatGen!L$2,'Energy balance options'!$A$7:$A$3000,HeatGen!$A90)</f>
        <v>0</v>
      </c>
      <c r="M90">
        <f>SUMIFS('Energy balance options'!$G$7:$G$3000,'Energy balance options'!$B$7:$B$3000,HeatGen!M$2,'Energy balance options'!$A$7:$A$3000,HeatGen!$A90)</f>
        <v>0</v>
      </c>
      <c r="N90">
        <f>SUMIFS('Energy balance options'!$G$7:$G$3000,'Energy balance options'!$B$7:$B$3000,HeatGen!N$2,'Energy balance options'!$A$7:$A$3000,HeatGen!$A90)</f>
        <v>0</v>
      </c>
      <c r="O90">
        <f>SUMIFS('Energy balance options'!$G$7:$G$3000,'Energy balance options'!$B$7:$B$3000,HeatGen!O$2,'Energy balance options'!$A$7:$A$3000,HeatGen!$A90)</f>
        <v>0</v>
      </c>
      <c r="P90">
        <f>SUMIFS('Energy balance options'!$G$7:$G$3000,'Energy balance options'!$B$7:$B$3000,HeatGen!P$2,'Energy balance options'!$A$7:$A$3000,HeatGen!$A90)</f>
        <v>0</v>
      </c>
      <c r="Q90">
        <f>SUMIFS('Energy balance options'!$G$7:$G$3000,'Energy balance options'!$B$7:$B$3000,HeatGen!Q$2,'Energy balance options'!$A$7:$A$3000,HeatGen!$A90)</f>
        <v>0</v>
      </c>
      <c r="R90">
        <f>SUMIFS('Energy balance options'!$G$7:$G$3000,'Energy balance options'!$B$7:$B$3000,HeatGen!R$2,'Energy balance options'!$A$7:$A$3000,HeatGen!$A90)</f>
        <v>0</v>
      </c>
      <c r="S90">
        <f>SUMIFS('Energy balance options'!$G$7:$G$3000,'Energy balance options'!$B$7:$B$3000,HeatGen!S$2,'Energy balance options'!$A$7:$A$3000,HeatGen!$A90)</f>
        <v>0</v>
      </c>
      <c r="T90">
        <f>SUMIFS('Energy balance options'!$G$7:$G$3000,'Energy balance options'!$B$7:$B$3000,HeatGen!T$2,'Energy balance options'!$A$7:$A$3000,HeatGen!$A90)</f>
        <v>0</v>
      </c>
      <c r="U90">
        <f>SUMIFS('Energy balance options'!$G$7:$G$3000,'Energy balance options'!$B$7:$B$3000,HeatGen!U$2,'Energy balance options'!$A$7:$A$3000,HeatGen!$A90)</f>
        <v>0</v>
      </c>
      <c r="V90">
        <f>SUMIFS('Energy balance options'!$G$7:$G$3000,'Energy balance options'!$B$7:$B$3000,HeatGen!V$2,'Energy balance options'!$A$7:$A$3000,HeatGen!$A90)</f>
        <v>0</v>
      </c>
      <c r="W90">
        <f>SUMIFS('Energy balance options'!$G$7:$G$3000,'Energy balance options'!$B$7:$B$3000,HeatGen!W$2,'Energy balance options'!$A$7:$A$3000,HeatGen!$A90)</f>
        <v>0</v>
      </c>
      <c r="X90">
        <f>SUMIFS('Energy balance options'!$G$7:$G$3000,'Energy balance options'!$B$7:$B$3000,HeatGen!X$2,'Energy balance options'!$A$7:$A$3000,HeatGen!$A90)</f>
        <v>0</v>
      </c>
      <c r="Y90">
        <f t="shared" si="17"/>
        <v>0</v>
      </c>
      <c r="Z90">
        <f t="shared" si="18"/>
        <v>0</v>
      </c>
      <c r="AA90">
        <f t="shared" si="19"/>
        <v>0</v>
      </c>
      <c r="AB90">
        <f t="shared" si="20"/>
        <v>0</v>
      </c>
      <c r="AC90">
        <f t="shared" si="21"/>
        <v>0</v>
      </c>
      <c r="AD90">
        <f t="shared" si="22"/>
        <v>0</v>
      </c>
      <c r="AE90">
        <f t="shared" si="23"/>
        <v>0</v>
      </c>
      <c r="AF90">
        <f t="shared" si="24"/>
        <v>0</v>
      </c>
      <c r="AG90">
        <f t="shared" si="25"/>
        <v>0</v>
      </c>
      <c r="AH90">
        <f t="shared" si="26"/>
        <v>0</v>
      </c>
      <c r="AI90">
        <f t="shared" si="27"/>
        <v>0</v>
      </c>
      <c r="AJ90">
        <f t="shared" si="28"/>
        <v>0</v>
      </c>
      <c r="AK90">
        <f t="shared" si="29"/>
        <v>0</v>
      </c>
      <c r="AL90">
        <f t="shared" si="30"/>
        <v>0</v>
      </c>
      <c r="AM90">
        <f t="shared" si="31"/>
        <v>0</v>
      </c>
      <c r="AN90">
        <f t="shared" si="32"/>
        <v>0</v>
      </c>
      <c r="AO90">
        <f t="shared" si="33"/>
        <v>0</v>
      </c>
    </row>
    <row r="91" spans="1:41" x14ac:dyDescent="0.2">
      <c r="A91" s="9" t="str">
        <f>'Cost per option'!A99</f>
        <v>1303 Pb batterij ontlader</v>
      </c>
      <c r="B91" t="str">
        <f>_xlfn.IFNA(VLOOKUP(A91,'Energy balance options'!A$7:C$3000,3,FALSE),"")</f>
        <v>Elektriciteitsopwekking</v>
      </c>
      <c r="C91">
        <f>SUMIFS('Energy balance options'!$F$7:$F$3000,'Energy balance options'!$B$7:$B$3000,HeatGen!C$2,'Energy balance options'!$A$7:$A$3000,HeatGen!$A91)</f>
        <v>0</v>
      </c>
      <c r="D91">
        <f>SUMIFS('Energy balance options'!$F$7:$F$3000,'Energy balance options'!$B$7:$B$3000,HeatGen!D$2,'Energy balance options'!$A$7:$A$3000,HeatGen!$A91)</f>
        <v>0</v>
      </c>
      <c r="E91">
        <f>SUMIFS('Energy balance options'!$F$7:$F$3000,'Energy balance options'!$B$7:$B$3000,HeatGen!E$2,'Energy balance options'!$A$7:$A$3000,HeatGen!$A91)</f>
        <v>0</v>
      </c>
      <c r="F91">
        <f>SUMIFS('Energy balance options'!$F$7:$F$3000,'Energy balance options'!$B$7:$B$3000,HeatGen!F$2,'Energy balance options'!$A$7:$A$3000,HeatGen!$A91)</f>
        <v>0</v>
      </c>
      <c r="G91">
        <f>SUMIFS('Energy balance options'!$F$7:$F$3000,'Energy balance options'!$B$7:$B$3000,HeatGen!G$2,'Energy balance options'!$A$7:$A$3000,HeatGen!$A91)</f>
        <v>0</v>
      </c>
      <c r="H91">
        <f>SUMIFS('Energy balance options'!$G$7:$G$3000,'Energy balance options'!$B$7:$B$3000,HeatGen!H$2,'Energy balance options'!$A$7:$A$3000,HeatGen!$A91)</f>
        <v>0</v>
      </c>
      <c r="I91">
        <f>SUMIFS('Energy balance options'!$G$7:$G$3000,'Energy balance options'!$B$7:$B$3000,HeatGen!I$2,'Energy balance options'!$A$7:$A$3000,HeatGen!$A91)</f>
        <v>0</v>
      </c>
      <c r="J91">
        <f>SUMIFS('Energy balance options'!$G$7:$G$3000,'Energy balance options'!$B$7:$B$3000,HeatGen!J$2,'Energy balance options'!$A$7:$A$3000,HeatGen!$A91)</f>
        <v>0</v>
      </c>
      <c r="K91">
        <f>SUMIFS('Energy balance options'!$G$7:$G$3000,'Energy balance options'!$B$7:$B$3000,HeatGen!K$2,'Energy balance options'!$A$7:$A$3000,HeatGen!$A91)</f>
        <v>0</v>
      </c>
      <c r="L91">
        <f>SUMIFS('Energy balance options'!$G$7:$G$3000,'Energy balance options'!$B$7:$B$3000,HeatGen!L$2,'Energy balance options'!$A$7:$A$3000,HeatGen!$A91)</f>
        <v>0</v>
      </c>
      <c r="M91">
        <f>SUMIFS('Energy balance options'!$G$7:$G$3000,'Energy balance options'!$B$7:$B$3000,HeatGen!M$2,'Energy balance options'!$A$7:$A$3000,HeatGen!$A91)</f>
        <v>0</v>
      </c>
      <c r="N91">
        <f>SUMIFS('Energy balance options'!$G$7:$G$3000,'Energy balance options'!$B$7:$B$3000,HeatGen!N$2,'Energy balance options'!$A$7:$A$3000,HeatGen!$A91)</f>
        <v>0</v>
      </c>
      <c r="O91">
        <f>SUMIFS('Energy balance options'!$G$7:$G$3000,'Energy balance options'!$B$7:$B$3000,HeatGen!O$2,'Energy balance options'!$A$7:$A$3000,HeatGen!$A91)</f>
        <v>0</v>
      </c>
      <c r="P91">
        <f>SUMIFS('Energy balance options'!$G$7:$G$3000,'Energy balance options'!$B$7:$B$3000,HeatGen!P$2,'Energy balance options'!$A$7:$A$3000,HeatGen!$A91)</f>
        <v>0</v>
      </c>
      <c r="Q91">
        <f>SUMIFS('Energy balance options'!$G$7:$G$3000,'Energy balance options'!$B$7:$B$3000,HeatGen!Q$2,'Energy balance options'!$A$7:$A$3000,HeatGen!$A91)</f>
        <v>0</v>
      </c>
      <c r="R91">
        <f>SUMIFS('Energy balance options'!$G$7:$G$3000,'Energy balance options'!$B$7:$B$3000,HeatGen!R$2,'Energy balance options'!$A$7:$A$3000,HeatGen!$A91)</f>
        <v>0</v>
      </c>
      <c r="S91">
        <f>SUMIFS('Energy balance options'!$G$7:$G$3000,'Energy balance options'!$B$7:$B$3000,HeatGen!S$2,'Energy balance options'!$A$7:$A$3000,HeatGen!$A91)</f>
        <v>0</v>
      </c>
      <c r="T91">
        <f>SUMIFS('Energy balance options'!$G$7:$G$3000,'Energy balance options'!$B$7:$B$3000,HeatGen!T$2,'Energy balance options'!$A$7:$A$3000,HeatGen!$A91)</f>
        <v>0</v>
      </c>
      <c r="U91">
        <f>SUMIFS('Energy balance options'!$G$7:$G$3000,'Energy balance options'!$B$7:$B$3000,HeatGen!U$2,'Energy balance options'!$A$7:$A$3000,HeatGen!$A91)</f>
        <v>0</v>
      </c>
      <c r="V91">
        <f>SUMIFS('Energy balance options'!$G$7:$G$3000,'Energy balance options'!$B$7:$B$3000,HeatGen!V$2,'Energy balance options'!$A$7:$A$3000,HeatGen!$A91)</f>
        <v>0</v>
      </c>
      <c r="W91">
        <f>SUMIFS('Energy balance options'!$G$7:$G$3000,'Energy balance options'!$B$7:$B$3000,HeatGen!W$2,'Energy balance options'!$A$7:$A$3000,HeatGen!$A91)</f>
        <v>0</v>
      </c>
      <c r="X91">
        <f>SUMIFS('Energy balance options'!$G$7:$G$3000,'Energy balance options'!$B$7:$B$3000,HeatGen!X$2,'Energy balance options'!$A$7:$A$3000,HeatGen!$A91)</f>
        <v>0</v>
      </c>
      <c r="Y91">
        <f t="shared" si="17"/>
        <v>0</v>
      </c>
      <c r="Z91">
        <f t="shared" si="18"/>
        <v>0</v>
      </c>
      <c r="AA91">
        <f t="shared" si="19"/>
        <v>0</v>
      </c>
      <c r="AB91">
        <f t="shared" si="20"/>
        <v>0</v>
      </c>
      <c r="AC91">
        <f t="shared" si="21"/>
        <v>0</v>
      </c>
      <c r="AD91">
        <f t="shared" si="22"/>
        <v>0</v>
      </c>
      <c r="AE91">
        <f t="shared" si="23"/>
        <v>0</v>
      </c>
      <c r="AF91">
        <f t="shared" si="24"/>
        <v>0</v>
      </c>
      <c r="AG91">
        <f t="shared" si="25"/>
        <v>0</v>
      </c>
      <c r="AH91">
        <f t="shared" si="26"/>
        <v>0</v>
      </c>
      <c r="AI91">
        <f t="shared" si="27"/>
        <v>0</v>
      </c>
      <c r="AJ91">
        <f t="shared" si="28"/>
        <v>0</v>
      </c>
      <c r="AK91">
        <f t="shared" si="29"/>
        <v>0</v>
      </c>
      <c r="AL91">
        <f t="shared" si="30"/>
        <v>0</v>
      </c>
      <c r="AM91">
        <f t="shared" si="31"/>
        <v>0</v>
      </c>
      <c r="AN91">
        <f t="shared" si="32"/>
        <v>0</v>
      </c>
      <c r="AO91">
        <f t="shared" si="33"/>
        <v>0</v>
      </c>
    </row>
    <row r="92" spans="1:41" x14ac:dyDescent="0.2">
      <c r="A92" s="9" t="str">
        <f>'Cost per option'!A100</f>
        <v>1304 Pb batterij lader</v>
      </c>
      <c r="B92" t="str">
        <f>_xlfn.IFNA(VLOOKUP(A92,'Energy balance options'!A$7:C$3000,3,FALSE),"")</f>
        <v>Elektriciteitsopwekking</v>
      </c>
      <c r="C92">
        <f>SUMIFS('Energy balance options'!$F$7:$F$3000,'Energy balance options'!$B$7:$B$3000,HeatGen!C$2,'Energy balance options'!$A$7:$A$3000,HeatGen!$A92)</f>
        <v>0</v>
      </c>
      <c r="D92">
        <f>SUMIFS('Energy balance options'!$F$7:$F$3000,'Energy balance options'!$B$7:$B$3000,HeatGen!D$2,'Energy balance options'!$A$7:$A$3000,HeatGen!$A92)</f>
        <v>0</v>
      </c>
      <c r="E92">
        <f>SUMIFS('Energy balance options'!$F$7:$F$3000,'Energy balance options'!$B$7:$B$3000,HeatGen!E$2,'Energy balance options'!$A$7:$A$3000,HeatGen!$A92)</f>
        <v>0</v>
      </c>
      <c r="F92">
        <f>SUMIFS('Energy balance options'!$F$7:$F$3000,'Energy balance options'!$B$7:$B$3000,HeatGen!F$2,'Energy balance options'!$A$7:$A$3000,HeatGen!$A92)</f>
        <v>0</v>
      </c>
      <c r="G92">
        <f>SUMIFS('Energy balance options'!$F$7:$F$3000,'Energy balance options'!$B$7:$B$3000,HeatGen!G$2,'Energy balance options'!$A$7:$A$3000,HeatGen!$A92)</f>
        <v>0</v>
      </c>
      <c r="H92">
        <f>SUMIFS('Energy balance options'!$G$7:$G$3000,'Energy balance options'!$B$7:$B$3000,HeatGen!H$2,'Energy balance options'!$A$7:$A$3000,HeatGen!$A92)</f>
        <v>0</v>
      </c>
      <c r="I92">
        <f>SUMIFS('Energy balance options'!$G$7:$G$3000,'Energy balance options'!$B$7:$B$3000,HeatGen!I$2,'Energy balance options'!$A$7:$A$3000,HeatGen!$A92)</f>
        <v>0</v>
      </c>
      <c r="J92">
        <f>SUMIFS('Energy balance options'!$G$7:$G$3000,'Energy balance options'!$B$7:$B$3000,HeatGen!J$2,'Energy balance options'!$A$7:$A$3000,HeatGen!$A92)</f>
        <v>9.1657342979999999E-6</v>
      </c>
      <c r="K92">
        <f>SUMIFS('Energy balance options'!$G$7:$G$3000,'Energy balance options'!$B$7:$B$3000,HeatGen!K$2,'Energy balance options'!$A$7:$A$3000,HeatGen!$A92)</f>
        <v>0</v>
      </c>
      <c r="L92">
        <f>SUMIFS('Energy balance options'!$G$7:$G$3000,'Energy balance options'!$B$7:$B$3000,HeatGen!L$2,'Energy balance options'!$A$7:$A$3000,HeatGen!$A92)</f>
        <v>0</v>
      </c>
      <c r="M92">
        <f>SUMIFS('Energy balance options'!$G$7:$G$3000,'Energy balance options'!$B$7:$B$3000,HeatGen!M$2,'Energy balance options'!$A$7:$A$3000,HeatGen!$A92)</f>
        <v>0</v>
      </c>
      <c r="N92">
        <f>SUMIFS('Energy balance options'!$G$7:$G$3000,'Energy balance options'!$B$7:$B$3000,HeatGen!N$2,'Energy balance options'!$A$7:$A$3000,HeatGen!$A92)</f>
        <v>0</v>
      </c>
      <c r="O92">
        <f>SUMIFS('Energy balance options'!$G$7:$G$3000,'Energy balance options'!$B$7:$B$3000,HeatGen!O$2,'Energy balance options'!$A$7:$A$3000,HeatGen!$A92)</f>
        <v>0</v>
      </c>
      <c r="P92">
        <f>SUMIFS('Energy balance options'!$G$7:$G$3000,'Energy balance options'!$B$7:$B$3000,HeatGen!P$2,'Energy balance options'!$A$7:$A$3000,HeatGen!$A92)</f>
        <v>0</v>
      </c>
      <c r="Q92">
        <f>SUMIFS('Energy balance options'!$G$7:$G$3000,'Energy balance options'!$B$7:$B$3000,HeatGen!Q$2,'Energy balance options'!$A$7:$A$3000,HeatGen!$A92)</f>
        <v>0</v>
      </c>
      <c r="R92">
        <f>SUMIFS('Energy balance options'!$G$7:$G$3000,'Energy balance options'!$B$7:$B$3000,HeatGen!R$2,'Energy balance options'!$A$7:$A$3000,HeatGen!$A92)</f>
        <v>0</v>
      </c>
      <c r="S92">
        <f>SUMIFS('Energy balance options'!$G$7:$G$3000,'Energy balance options'!$B$7:$B$3000,HeatGen!S$2,'Energy balance options'!$A$7:$A$3000,HeatGen!$A92)</f>
        <v>0</v>
      </c>
      <c r="T92">
        <f>SUMIFS('Energy balance options'!$G$7:$G$3000,'Energy balance options'!$B$7:$B$3000,HeatGen!T$2,'Energy balance options'!$A$7:$A$3000,HeatGen!$A92)</f>
        <v>0</v>
      </c>
      <c r="U92">
        <f>SUMIFS('Energy balance options'!$G$7:$G$3000,'Energy balance options'!$B$7:$B$3000,HeatGen!U$2,'Energy balance options'!$A$7:$A$3000,HeatGen!$A92)</f>
        <v>0</v>
      </c>
      <c r="V92">
        <f>SUMIFS('Energy balance options'!$G$7:$G$3000,'Energy balance options'!$B$7:$B$3000,HeatGen!V$2,'Energy balance options'!$A$7:$A$3000,HeatGen!$A92)</f>
        <v>0</v>
      </c>
      <c r="W92">
        <f>SUMIFS('Energy balance options'!$G$7:$G$3000,'Energy balance options'!$B$7:$B$3000,HeatGen!W$2,'Energy balance options'!$A$7:$A$3000,HeatGen!$A92)</f>
        <v>0</v>
      </c>
      <c r="X92">
        <f>SUMIFS('Energy balance options'!$G$7:$G$3000,'Energy balance options'!$B$7:$B$3000,HeatGen!X$2,'Energy balance options'!$A$7:$A$3000,HeatGen!$A92)</f>
        <v>0</v>
      </c>
      <c r="Y92">
        <f t="shared" si="17"/>
        <v>0</v>
      </c>
      <c r="Z92">
        <f t="shared" si="18"/>
        <v>0</v>
      </c>
      <c r="AA92">
        <f t="shared" si="19"/>
        <v>0</v>
      </c>
      <c r="AB92">
        <f t="shared" si="20"/>
        <v>0</v>
      </c>
      <c r="AC92">
        <f t="shared" si="21"/>
        <v>0</v>
      </c>
      <c r="AD92">
        <f t="shared" si="22"/>
        <v>0</v>
      </c>
      <c r="AE92">
        <f t="shared" si="23"/>
        <v>0</v>
      </c>
      <c r="AF92">
        <f t="shared" si="24"/>
        <v>0</v>
      </c>
      <c r="AG92">
        <f t="shared" si="25"/>
        <v>0</v>
      </c>
      <c r="AH92">
        <f t="shared" si="26"/>
        <v>0</v>
      </c>
      <c r="AI92">
        <f t="shared" si="27"/>
        <v>0</v>
      </c>
      <c r="AJ92">
        <f t="shared" si="28"/>
        <v>0</v>
      </c>
      <c r="AK92">
        <f t="shared" si="29"/>
        <v>0</v>
      </c>
      <c r="AL92">
        <f t="shared" si="30"/>
        <v>0</v>
      </c>
      <c r="AM92">
        <f t="shared" si="31"/>
        <v>0</v>
      </c>
      <c r="AN92">
        <f t="shared" si="32"/>
        <v>0</v>
      </c>
      <c r="AO92">
        <f t="shared" si="33"/>
        <v>0</v>
      </c>
    </row>
    <row r="93" spans="1:41" x14ac:dyDescent="0.2">
      <c r="A93" s="9" t="str">
        <f>'Cost per option'!A101</f>
        <v>1305 Pb batterij Opslag</v>
      </c>
      <c r="B93" t="str">
        <f>_xlfn.IFNA(VLOOKUP(A93,'Energy balance options'!A$7:C$3000,3,FALSE),"")</f>
        <v>Elektriciteitsopwekking</v>
      </c>
      <c r="C93">
        <f>SUMIFS('Energy balance options'!$F$7:$F$3000,'Energy balance options'!$B$7:$B$3000,HeatGen!C$2,'Energy balance options'!$A$7:$A$3000,HeatGen!$A93)</f>
        <v>0</v>
      </c>
      <c r="D93">
        <f>SUMIFS('Energy balance options'!$F$7:$F$3000,'Energy balance options'!$B$7:$B$3000,HeatGen!D$2,'Energy balance options'!$A$7:$A$3000,HeatGen!$A93)</f>
        <v>0</v>
      </c>
      <c r="E93">
        <f>SUMIFS('Energy balance options'!$F$7:$F$3000,'Energy balance options'!$B$7:$B$3000,HeatGen!E$2,'Energy balance options'!$A$7:$A$3000,HeatGen!$A93)</f>
        <v>0</v>
      </c>
      <c r="F93">
        <f>SUMIFS('Energy balance options'!$F$7:$F$3000,'Energy balance options'!$B$7:$B$3000,HeatGen!F$2,'Energy balance options'!$A$7:$A$3000,HeatGen!$A93)</f>
        <v>0</v>
      </c>
      <c r="G93">
        <f>SUMIFS('Energy balance options'!$F$7:$F$3000,'Energy balance options'!$B$7:$B$3000,HeatGen!G$2,'Energy balance options'!$A$7:$A$3000,HeatGen!$A93)</f>
        <v>0</v>
      </c>
      <c r="H93">
        <f>SUMIFS('Energy balance options'!$G$7:$G$3000,'Energy balance options'!$B$7:$B$3000,HeatGen!H$2,'Energy balance options'!$A$7:$A$3000,HeatGen!$A93)</f>
        <v>0</v>
      </c>
      <c r="I93">
        <f>SUMIFS('Energy balance options'!$G$7:$G$3000,'Energy balance options'!$B$7:$B$3000,HeatGen!I$2,'Energy balance options'!$A$7:$A$3000,HeatGen!$A93)</f>
        <v>0</v>
      </c>
      <c r="J93">
        <f>SUMIFS('Energy balance options'!$G$7:$G$3000,'Energy balance options'!$B$7:$B$3000,HeatGen!J$2,'Energy balance options'!$A$7:$A$3000,HeatGen!$A93)</f>
        <v>2.5606012130000001E-7</v>
      </c>
      <c r="K93">
        <f>SUMIFS('Energy balance options'!$G$7:$G$3000,'Energy balance options'!$B$7:$B$3000,HeatGen!K$2,'Energy balance options'!$A$7:$A$3000,HeatGen!$A93)</f>
        <v>0</v>
      </c>
      <c r="L93">
        <f>SUMIFS('Energy balance options'!$G$7:$G$3000,'Energy balance options'!$B$7:$B$3000,HeatGen!L$2,'Energy balance options'!$A$7:$A$3000,HeatGen!$A93)</f>
        <v>0</v>
      </c>
      <c r="M93">
        <f>SUMIFS('Energy balance options'!$G$7:$G$3000,'Energy balance options'!$B$7:$B$3000,HeatGen!M$2,'Energy balance options'!$A$7:$A$3000,HeatGen!$A93)</f>
        <v>0</v>
      </c>
      <c r="N93">
        <f>SUMIFS('Energy balance options'!$G$7:$G$3000,'Energy balance options'!$B$7:$B$3000,HeatGen!N$2,'Energy balance options'!$A$7:$A$3000,HeatGen!$A93)</f>
        <v>0</v>
      </c>
      <c r="O93">
        <f>SUMIFS('Energy balance options'!$G$7:$G$3000,'Energy balance options'!$B$7:$B$3000,HeatGen!O$2,'Energy balance options'!$A$7:$A$3000,HeatGen!$A93)</f>
        <v>0</v>
      </c>
      <c r="P93">
        <f>SUMIFS('Energy balance options'!$G$7:$G$3000,'Energy balance options'!$B$7:$B$3000,HeatGen!P$2,'Energy balance options'!$A$7:$A$3000,HeatGen!$A93)</f>
        <v>0</v>
      </c>
      <c r="Q93">
        <f>SUMIFS('Energy balance options'!$G$7:$G$3000,'Energy balance options'!$B$7:$B$3000,HeatGen!Q$2,'Energy balance options'!$A$7:$A$3000,HeatGen!$A93)</f>
        <v>0</v>
      </c>
      <c r="R93">
        <f>SUMIFS('Energy balance options'!$G$7:$G$3000,'Energy balance options'!$B$7:$B$3000,HeatGen!R$2,'Energy balance options'!$A$7:$A$3000,HeatGen!$A93)</f>
        <v>0</v>
      </c>
      <c r="S93">
        <f>SUMIFS('Energy balance options'!$G$7:$G$3000,'Energy balance options'!$B$7:$B$3000,HeatGen!S$2,'Energy balance options'!$A$7:$A$3000,HeatGen!$A93)</f>
        <v>0</v>
      </c>
      <c r="T93">
        <f>SUMIFS('Energy balance options'!$G$7:$G$3000,'Energy balance options'!$B$7:$B$3000,HeatGen!T$2,'Energy balance options'!$A$7:$A$3000,HeatGen!$A93)</f>
        <v>0</v>
      </c>
      <c r="U93">
        <f>SUMIFS('Energy balance options'!$G$7:$G$3000,'Energy balance options'!$B$7:$B$3000,HeatGen!U$2,'Energy balance options'!$A$7:$A$3000,HeatGen!$A93)</f>
        <v>0</v>
      </c>
      <c r="V93">
        <f>SUMIFS('Energy balance options'!$G$7:$G$3000,'Energy balance options'!$B$7:$B$3000,HeatGen!V$2,'Energy balance options'!$A$7:$A$3000,HeatGen!$A93)</f>
        <v>0</v>
      </c>
      <c r="W93">
        <f>SUMIFS('Energy balance options'!$G$7:$G$3000,'Energy balance options'!$B$7:$B$3000,HeatGen!W$2,'Energy balance options'!$A$7:$A$3000,HeatGen!$A93)</f>
        <v>0</v>
      </c>
      <c r="X93">
        <f>SUMIFS('Energy balance options'!$G$7:$G$3000,'Energy balance options'!$B$7:$B$3000,HeatGen!X$2,'Energy balance options'!$A$7:$A$3000,HeatGen!$A93)</f>
        <v>0</v>
      </c>
      <c r="Y93">
        <f t="shared" si="17"/>
        <v>0</v>
      </c>
      <c r="Z93">
        <f t="shared" si="18"/>
        <v>0</v>
      </c>
      <c r="AA93">
        <f t="shared" si="19"/>
        <v>0</v>
      </c>
      <c r="AB93">
        <f t="shared" si="20"/>
        <v>0</v>
      </c>
      <c r="AC93">
        <f t="shared" si="21"/>
        <v>0</v>
      </c>
      <c r="AD93">
        <f t="shared" si="22"/>
        <v>0</v>
      </c>
      <c r="AE93">
        <f t="shared" si="23"/>
        <v>0</v>
      </c>
      <c r="AF93">
        <f t="shared" si="24"/>
        <v>0</v>
      </c>
      <c r="AG93">
        <f t="shared" si="25"/>
        <v>0</v>
      </c>
      <c r="AH93">
        <f t="shared" si="26"/>
        <v>0</v>
      </c>
      <c r="AI93">
        <f t="shared" si="27"/>
        <v>0</v>
      </c>
      <c r="AJ93">
        <f t="shared" si="28"/>
        <v>0</v>
      </c>
      <c r="AK93">
        <f t="shared" si="29"/>
        <v>0</v>
      </c>
      <c r="AL93">
        <f t="shared" si="30"/>
        <v>0</v>
      </c>
      <c r="AM93">
        <f t="shared" si="31"/>
        <v>0</v>
      </c>
      <c r="AN93">
        <f t="shared" si="32"/>
        <v>0</v>
      </c>
      <c r="AO93">
        <f t="shared" si="33"/>
        <v>0</v>
      </c>
    </row>
    <row r="94" spans="1:41" x14ac:dyDescent="0.2">
      <c r="A94" s="9" t="str">
        <f>'Cost per option'!A102</f>
        <v>1306 NiCd batterij ontlader</v>
      </c>
      <c r="B94" t="str">
        <f>_xlfn.IFNA(VLOOKUP(A94,'Energy balance options'!A$7:C$3000,3,FALSE),"")</f>
        <v>Elektriciteitsopwekking</v>
      </c>
      <c r="C94">
        <f>SUMIFS('Energy balance options'!$F$7:$F$3000,'Energy balance options'!$B$7:$B$3000,HeatGen!C$2,'Energy balance options'!$A$7:$A$3000,HeatGen!$A94)</f>
        <v>0</v>
      </c>
      <c r="D94">
        <f>SUMIFS('Energy balance options'!$F$7:$F$3000,'Energy balance options'!$B$7:$B$3000,HeatGen!D$2,'Energy balance options'!$A$7:$A$3000,HeatGen!$A94)</f>
        <v>0</v>
      </c>
      <c r="E94">
        <f>SUMIFS('Energy balance options'!$F$7:$F$3000,'Energy balance options'!$B$7:$B$3000,HeatGen!E$2,'Energy balance options'!$A$7:$A$3000,HeatGen!$A94)</f>
        <v>0</v>
      </c>
      <c r="F94">
        <f>SUMIFS('Energy balance options'!$F$7:$F$3000,'Energy balance options'!$B$7:$B$3000,HeatGen!F$2,'Energy balance options'!$A$7:$A$3000,HeatGen!$A94)</f>
        <v>0</v>
      </c>
      <c r="G94">
        <f>SUMIFS('Energy balance options'!$F$7:$F$3000,'Energy balance options'!$B$7:$B$3000,HeatGen!G$2,'Energy balance options'!$A$7:$A$3000,HeatGen!$A94)</f>
        <v>0</v>
      </c>
      <c r="H94">
        <f>SUMIFS('Energy balance options'!$G$7:$G$3000,'Energy balance options'!$B$7:$B$3000,HeatGen!H$2,'Energy balance options'!$A$7:$A$3000,HeatGen!$A94)</f>
        <v>0</v>
      </c>
      <c r="I94">
        <f>SUMIFS('Energy balance options'!$G$7:$G$3000,'Energy balance options'!$B$7:$B$3000,HeatGen!I$2,'Energy balance options'!$A$7:$A$3000,HeatGen!$A94)</f>
        <v>0</v>
      </c>
      <c r="J94">
        <f>SUMIFS('Energy balance options'!$G$7:$G$3000,'Energy balance options'!$B$7:$B$3000,HeatGen!J$2,'Energy balance options'!$A$7:$A$3000,HeatGen!$A94)</f>
        <v>0</v>
      </c>
      <c r="K94">
        <f>SUMIFS('Energy balance options'!$G$7:$G$3000,'Energy balance options'!$B$7:$B$3000,HeatGen!K$2,'Energy balance options'!$A$7:$A$3000,HeatGen!$A94)</f>
        <v>0</v>
      </c>
      <c r="L94">
        <f>SUMIFS('Energy balance options'!$G$7:$G$3000,'Energy balance options'!$B$7:$B$3000,HeatGen!L$2,'Energy balance options'!$A$7:$A$3000,HeatGen!$A94)</f>
        <v>0</v>
      </c>
      <c r="M94">
        <f>SUMIFS('Energy balance options'!$G$7:$G$3000,'Energy balance options'!$B$7:$B$3000,HeatGen!M$2,'Energy balance options'!$A$7:$A$3000,HeatGen!$A94)</f>
        <v>0</v>
      </c>
      <c r="N94">
        <f>SUMIFS('Energy balance options'!$G$7:$G$3000,'Energy balance options'!$B$7:$B$3000,HeatGen!N$2,'Energy balance options'!$A$7:$A$3000,HeatGen!$A94)</f>
        <v>0</v>
      </c>
      <c r="O94">
        <f>SUMIFS('Energy balance options'!$G$7:$G$3000,'Energy balance options'!$B$7:$B$3000,HeatGen!O$2,'Energy balance options'!$A$7:$A$3000,HeatGen!$A94)</f>
        <v>0</v>
      </c>
      <c r="P94">
        <f>SUMIFS('Energy balance options'!$G$7:$G$3000,'Energy balance options'!$B$7:$B$3000,HeatGen!P$2,'Energy balance options'!$A$7:$A$3000,HeatGen!$A94)</f>
        <v>0</v>
      </c>
      <c r="Q94">
        <f>SUMIFS('Energy balance options'!$G$7:$G$3000,'Energy balance options'!$B$7:$B$3000,HeatGen!Q$2,'Energy balance options'!$A$7:$A$3000,HeatGen!$A94)</f>
        <v>0</v>
      </c>
      <c r="R94">
        <f>SUMIFS('Energy balance options'!$G$7:$G$3000,'Energy balance options'!$B$7:$B$3000,HeatGen!R$2,'Energy balance options'!$A$7:$A$3000,HeatGen!$A94)</f>
        <v>0</v>
      </c>
      <c r="S94">
        <f>SUMIFS('Energy balance options'!$G$7:$G$3000,'Energy balance options'!$B$7:$B$3000,HeatGen!S$2,'Energy balance options'!$A$7:$A$3000,HeatGen!$A94)</f>
        <v>0</v>
      </c>
      <c r="T94">
        <f>SUMIFS('Energy balance options'!$G$7:$G$3000,'Energy balance options'!$B$7:$B$3000,HeatGen!T$2,'Energy balance options'!$A$7:$A$3000,HeatGen!$A94)</f>
        <v>0</v>
      </c>
      <c r="U94">
        <f>SUMIFS('Energy balance options'!$G$7:$G$3000,'Energy balance options'!$B$7:$B$3000,HeatGen!U$2,'Energy balance options'!$A$7:$A$3000,HeatGen!$A94)</f>
        <v>0</v>
      </c>
      <c r="V94">
        <f>SUMIFS('Energy balance options'!$G$7:$G$3000,'Energy balance options'!$B$7:$B$3000,HeatGen!V$2,'Energy balance options'!$A$7:$A$3000,HeatGen!$A94)</f>
        <v>0</v>
      </c>
      <c r="W94">
        <f>SUMIFS('Energy balance options'!$G$7:$G$3000,'Energy balance options'!$B$7:$B$3000,HeatGen!W$2,'Energy balance options'!$A$7:$A$3000,HeatGen!$A94)</f>
        <v>0</v>
      </c>
      <c r="X94">
        <f>SUMIFS('Energy balance options'!$G$7:$G$3000,'Energy balance options'!$B$7:$B$3000,HeatGen!X$2,'Energy balance options'!$A$7:$A$3000,HeatGen!$A94)</f>
        <v>0</v>
      </c>
      <c r="Y94">
        <f t="shared" si="17"/>
        <v>0</v>
      </c>
      <c r="Z94">
        <f t="shared" si="18"/>
        <v>0</v>
      </c>
      <c r="AA94">
        <f t="shared" si="19"/>
        <v>0</v>
      </c>
      <c r="AB94">
        <f t="shared" si="20"/>
        <v>0</v>
      </c>
      <c r="AC94">
        <f t="shared" si="21"/>
        <v>0</v>
      </c>
      <c r="AD94">
        <f t="shared" si="22"/>
        <v>0</v>
      </c>
      <c r="AE94">
        <f t="shared" si="23"/>
        <v>0</v>
      </c>
      <c r="AF94">
        <f t="shared" si="24"/>
        <v>0</v>
      </c>
      <c r="AG94">
        <f t="shared" si="25"/>
        <v>0</v>
      </c>
      <c r="AH94">
        <f t="shared" si="26"/>
        <v>0</v>
      </c>
      <c r="AI94">
        <f t="shared" si="27"/>
        <v>0</v>
      </c>
      <c r="AJ94">
        <f t="shared" si="28"/>
        <v>0</v>
      </c>
      <c r="AK94">
        <f t="shared" si="29"/>
        <v>0</v>
      </c>
      <c r="AL94">
        <f t="shared" si="30"/>
        <v>0</v>
      </c>
      <c r="AM94">
        <f t="shared" si="31"/>
        <v>0</v>
      </c>
      <c r="AN94">
        <f t="shared" si="32"/>
        <v>0</v>
      </c>
      <c r="AO94">
        <f t="shared" si="33"/>
        <v>0</v>
      </c>
    </row>
    <row r="95" spans="1:41" x14ac:dyDescent="0.2">
      <c r="A95" s="9" t="str">
        <f>'Cost per option'!A103</f>
        <v>1307 NiCd batterij lader</v>
      </c>
      <c r="B95" t="str">
        <f>_xlfn.IFNA(VLOOKUP(A95,'Energy balance options'!A$7:C$3000,3,FALSE),"")</f>
        <v>Elektriciteitsopwekking</v>
      </c>
      <c r="C95">
        <f>SUMIFS('Energy balance options'!$F$7:$F$3000,'Energy balance options'!$B$7:$B$3000,HeatGen!C$2,'Energy balance options'!$A$7:$A$3000,HeatGen!$A95)</f>
        <v>0</v>
      </c>
      <c r="D95">
        <f>SUMIFS('Energy balance options'!$F$7:$F$3000,'Energy balance options'!$B$7:$B$3000,HeatGen!D$2,'Energy balance options'!$A$7:$A$3000,HeatGen!$A95)</f>
        <v>0</v>
      </c>
      <c r="E95">
        <f>SUMIFS('Energy balance options'!$F$7:$F$3000,'Energy balance options'!$B$7:$B$3000,HeatGen!E$2,'Energy balance options'!$A$7:$A$3000,HeatGen!$A95)</f>
        <v>0</v>
      </c>
      <c r="F95">
        <f>SUMIFS('Energy balance options'!$F$7:$F$3000,'Energy balance options'!$B$7:$B$3000,HeatGen!F$2,'Energy balance options'!$A$7:$A$3000,HeatGen!$A95)</f>
        <v>0</v>
      </c>
      <c r="G95">
        <f>SUMIFS('Energy balance options'!$F$7:$F$3000,'Energy balance options'!$B$7:$B$3000,HeatGen!G$2,'Energy balance options'!$A$7:$A$3000,HeatGen!$A95)</f>
        <v>0</v>
      </c>
      <c r="H95">
        <f>SUMIFS('Energy balance options'!$G$7:$G$3000,'Energy balance options'!$B$7:$B$3000,HeatGen!H$2,'Energy balance options'!$A$7:$A$3000,HeatGen!$A95)</f>
        <v>0</v>
      </c>
      <c r="I95">
        <f>SUMIFS('Energy balance options'!$G$7:$G$3000,'Energy balance options'!$B$7:$B$3000,HeatGen!I$2,'Energy balance options'!$A$7:$A$3000,HeatGen!$A95)</f>
        <v>0</v>
      </c>
      <c r="J95">
        <f>SUMIFS('Energy balance options'!$G$7:$G$3000,'Energy balance options'!$B$7:$B$3000,HeatGen!J$2,'Energy balance options'!$A$7:$A$3000,HeatGen!$A95)</f>
        <v>4.2840833579999996E-3</v>
      </c>
      <c r="K95">
        <f>SUMIFS('Energy balance options'!$G$7:$G$3000,'Energy balance options'!$B$7:$B$3000,HeatGen!K$2,'Energy balance options'!$A$7:$A$3000,HeatGen!$A95)</f>
        <v>0</v>
      </c>
      <c r="L95">
        <f>SUMIFS('Energy balance options'!$G$7:$G$3000,'Energy balance options'!$B$7:$B$3000,HeatGen!L$2,'Energy balance options'!$A$7:$A$3000,HeatGen!$A95)</f>
        <v>0</v>
      </c>
      <c r="M95">
        <f>SUMIFS('Energy balance options'!$G$7:$G$3000,'Energy balance options'!$B$7:$B$3000,HeatGen!M$2,'Energy balance options'!$A$7:$A$3000,HeatGen!$A95)</f>
        <v>0</v>
      </c>
      <c r="N95">
        <f>SUMIFS('Energy balance options'!$G$7:$G$3000,'Energy balance options'!$B$7:$B$3000,HeatGen!N$2,'Energy balance options'!$A$7:$A$3000,HeatGen!$A95)</f>
        <v>0</v>
      </c>
      <c r="O95">
        <f>SUMIFS('Energy balance options'!$G$7:$G$3000,'Energy balance options'!$B$7:$B$3000,HeatGen!O$2,'Energy balance options'!$A$7:$A$3000,HeatGen!$A95)</f>
        <v>0</v>
      </c>
      <c r="P95">
        <f>SUMIFS('Energy balance options'!$G$7:$G$3000,'Energy balance options'!$B$7:$B$3000,HeatGen!P$2,'Energy balance options'!$A$7:$A$3000,HeatGen!$A95)</f>
        <v>0</v>
      </c>
      <c r="Q95">
        <f>SUMIFS('Energy balance options'!$G$7:$G$3000,'Energy balance options'!$B$7:$B$3000,HeatGen!Q$2,'Energy balance options'!$A$7:$A$3000,HeatGen!$A95)</f>
        <v>0</v>
      </c>
      <c r="R95">
        <f>SUMIFS('Energy balance options'!$G$7:$G$3000,'Energy balance options'!$B$7:$B$3000,HeatGen!R$2,'Energy balance options'!$A$7:$A$3000,HeatGen!$A95)</f>
        <v>0</v>
      </c>
      <c r="S95">
        <f>SUMIFS('Energy balance options'!$G$7:$G$3000,'Energy balance options'!$B$7:$B$3000,HeatGen!S$2,'Energy balance options'!$A$7:$A$3000,HeatGen!$A95)</f>
        <v>0</v>
      </c>
      <c r="T95">
        <f>SUMIFS('Energy balance options'!$G$7:$G$3000,'Energy balance options'!$B$7:$B$3000,HeatGen!T$2,'Energy balance options'!$A$7:$A$3000,HeatGen!$A95)</f>
        <v>0</v>
      </c>
      <c r="U95">
        <f>SUMIFS('Energy balance options'!$G$7:$G$3000,'Energy balance options'!$B$7:$B$3000,HeatGen!U$2,'Energy balance options'!$A$7:$A$3000,HeatGen!$A95)</f>
        <v>0</v>
      </c>
      <c r="V95">
        <f>SUMIFS('Energy balance options'!$G$7:$G$3000,'Energy balance options'!$B$7:$B$3000,HeatGen!V$2,'Energy balance options'!$A$7:$A$3000,HeatGen!$A95)</f>
        <v>0</v>
      </c>
      <c r="W95">
        <f>SUMIFS('Energy balance options'!$G$7:$G$3000,'Energy balance options'!$B$7:$B$3000,HeatGen!W$2,'Energy balance options'!$A$7:$A$3000,HeatGen!$A95)</f>
        <v>0</v>
      </c>
      <c r="X95">
        <f>SUMIFS('Energy balance options'!$G$7:$G$3000,'Energy balance options'!$B$7:$B$3000,HeatGen!X$2,'Energy balance options'!$A$7:$A$3000,HeatGen!$A95)</f>
        <v>0</v>
      </c>
      <c r="Y95">
        <f t="shared" si="17"/>
        <v>0</v>
      </c>
      <c r="Z95">
        <f t="shared" si="18"/>
        <v>0</v>
      </c>
      <c r="AA95">
        <f t="shared" si="19"/>
        <v>0</v>
      </c>
      <c r="AB95">
        <f t="shared" si="20"/>
        <v>0</v>
      </c>
      <c r="AC95">
        <f t="shared" si="21"/>
        <v>0</v>
      </c>
      <c r="AD95">
        <f t="shared" si="22"/>
        <v>0</v>
      </c>
      <c r="AE95">
        <f t="shared" si="23"/>
        <v>0</v>
      </c>
      <c r="AF95">
        <f t="shared" si="24"/>
        <v>0</v>
      </c>
      <c r="AG95">
        <f t="shared" si="25"/>
        <v>0</v>
      </c>
      <c r="AH95">
        <f t="shared" si="26"/>
        <v>0</v>
      </c>
      <c r="AI95">
        <f t="shared" si="27"/>
        <v>0</v>
      </c>
      <c r="AJ95">
        <f t="shared" si="28"/>
        <v>0</v>
      </c>
      <c r="AK95">
        <f t="shared" si="29"/>
        <v>0</v>
      </c>
      <c r="AL95">
        <f t="shared" si="30"/>
        <v>0</v>
      </c>
      <c r="AM95">
        <f t="shared" si="31"/>
        <v>0</v>
      </c>
      <c r="AN95">
        <f t="shared" si="32"/>
        <v>0</v>
      </c>
      <c r="AO95">
        <f t="shared" si="33"/>
        <v>0</v>
      </c>
    </row>
    <row r="96" spans="1:41" x14ac:dyDescent="0.2">
      <c r="A96" s="9" t="str">
        <f>'Cost per option'!A104</f>
        <v>1308 NiCd batterij Opslag</v>
      </c>
      <c r="B96" t="str">
        <f>_xlfn.IFNA(VLOOKUP(A96,'Energy balance options'!A$7:C$3000,3,FALSE),"")</f>
        <v>Elektriciteitsopwekking</v>
      </c>
      <c r="C96">
        <f>SUMIFS('Energy balance options'!$F$7:$F$3000,'Energy balance options'!$B$7:$B$3000,HeatGen!C$2,'Energy balance options'!$A$7:$A$3000,HeatGen!$A96)</f>
        <v>0</v>
      </c>
      <c r="D96">
        <f>SUMIFS('Energy balance options'!$F$7:$F$3000,'Energy balance options'!$B$7:$B$3000,HeatGen!D$2,'Energy balance options'!$A$7:$A$3000,HeatGen!$A96)</f>
        <v>0</v>
      </c>
      <c r="E96">
        <f>SUMIFS('Energy balance options'!$F$7:$F$3000,'Energy balance options'!$B$7:$B$3000,HeatGen!E$2,'Energy balance options'!$A$7:$A$3000,HeatGen!$A96)</f>
        <v>0</v>
      </c>
      <c r="F96">
        <f>SUMIFS('Energy balance options'!$F$7:$F$3000,'Energy balance options'!$B$7:$B$3000,HeatGen!F$2,'Energy balance options'!$A$7:$A$3000,HeatGen!$A96)</f>
        <v>0</v>
      </c>
      <c r="G96">
        <f>SUMIFS('Energy balance options'!$F$7:$F$3000,'Energy balance options'!$B$7:$B$3000,HeatGen!G$2,'Energy balance options'!$A$7:$A$3000,HeatGen!$A96)</f>
        <v>0</v>
      </c>
      <c r="H96">
        <f>SUMIFS('Energy balance options'!$G$7:$G$3000,'Energy balance options'!$B$7:$B$3000,HeatGen!H$2,'Energy balance options'!$A$7:$A$3000,HeatGen!$A96)</f>
        <v>0</v>
      </c>
      <c r="I96">
        <f>SUMIFS('Energy balance options'!$G$7:$G$3000,'Energy balance options'!$B$7:$B$3000,HeatGen!I$2,'Energy balance options'!$A$7:$A$3000,HeatGen!$A96)</f>
        <v>0</v>
      </c>
      <c r="J96">
        <f>SUMIFS('Energy balance options'!$G$7:$G$3000,'Energy balance options'!$B$7:$B$3000,HeatGen!J$2,'Energy balance options'!$A$7:$A$3000,HeatGen!$A96)</f>
        <v>6.0657343810000004E-3</v>
      </c>
      <c r="K96">
        <f>SUMIFS('Energy balance options'!$G$7:$G$3000,'Energy balance options'!$B$7:$B$3000,HeatGen!K$2,'Energy balance options'!$A$7:$A$3000,HeatGen!$A96)</f>
        <v>0</v>
      </c>
      <c r="L96">
        <f>SUMIFS('Energy balance options'!$G$7:$G$3000,'Energy balance options'!$B$7:$B$3000,HeatGen!L$2,'Energy balance options'!$A$7:$A$3000,HeatGen!$A96)</f>
        <v>0</v>
      </c>
      <c r="M96">
        <f>SUMIFS('Energy balance options'!$G$7:$G$3000,'Energy balance options'!$B$7:$B$3000,HeatGen!M$2,'Energy balance options'!$A$7:$A$3000,HeatGen!$A96)</f>
        <v>0</v>
      </c>
      <c r="N96">
        <f>SUMIFS('Energy balance options'!$G$7:$G$3000,'Energy balance options'!$B$7:$B$3000,HeatGen!N$2,'Energy balance options'!$A$7:$A$3000,HeatGen!$A96)</f>
        <v>0</v>
      </c>
      <c r="O96">
        <f>SUMIFS('Energy balance options'!$G$7:$G$3000,'Energy balance options'!$B$7:$B$3000,HeatGen!O$2,'Energy balance options'!$A$7:$A$3000,HeatGen!$A96)</f>
        <v>0</v>
      </c>
      <c r="P96">
        <f>SUMIFS('Energy balance options'!$G$7:$G$3000,'Energy balance options'!$B$7:$B$3000,HeatGen!P$2,'Energy balance options'!$A$7:$A$3000,HeatGen!$A96)</f>
        <v>0</v>
      </c>
      <c r="Q96">
        <f>SUMIFS('Energy balance options'!$G$7:$G$3000,'Energy balance options'!$B$7:$B$3000,HeatGen!Q$2,'Energy balance options'!$A$7:$A$3000,HeatGen!$A96)</f>
        <v>0</v>
      </c>
      <c r="R96">
        <f>SUMIFS('Energy balance options'!$G$7:$G$3000,'Energy balance options'!$B$7:$B$3000,HeatGen!R$2,'Energy balance options'!$A$7:$A$3000,HeatGen!$A96)</f>
        <v>0</v>
      </c>
      <c r="S96">
        <f>SUMIFS('Energy balance options'!$G$7:$G$3000,'Energy balance options'!$B$7:$B$3000,HeatGen!S$2,'Energy balance options'!$A$7:$A$3000,HeatGen!$A96)</f>
        <v>0</v>
      </c>
      <c r="T96">
        <f>SUMIFS('Energy balance options'!$G$7:$G$3000,'Energy balance options'!$B$7:$B$3000,HeatGen!T$2,'Energy balance options'!$A$7:$A$3000,HeatGen!$A96)</f>
        <v>0</v>
      </c>
      <c r="U96">
        <f>SUMIFS('Energy balance options'!$G$7:$G$3000,'Energy balance options'!$B$7:$B$3000,HeatGen!U$2,'Energy balance options'!$A$7:$A$3000,HeatGen!$A96)</f>
        <v>0</v>
      </c>
      <c r="V96">
        <f>SUMIFS('Energy balance options'!$G$7:$G$3000,'Energy balance options'!$B$7:$B$3000,HeatGen!V$2,'Energy balance options'!$A$7:$A$3000,HeatGen!$A96)</f>
        <v>0</v>
      </c>
      <c r="W96">
        <f>SUMIFS('Energy balance options'!$G$7:$G$3000,'Energy balance options'!$B$7:$B$3000,HeatGen!W$2,'Energy balance options'!$A$7:$A$3000,HeatGen!$A96)</f>
        <v>0</v>
      </c>
      <c r="X96">
        <f>SUMIFS('Energy balance options'!$G$7:$G$3000,'Energy balance options'!$B$7:$B$3000,HeatGen!X$2,'Energy balance options'!$A$7:$A$3000,HeatGen!$A96)</f>
        <v>0</v>
      </c>
      <c r="Y96">
        <f t="shared" si="17"/>
        <v>0</v>
      </c>
      <c r="Z96">
        <f t="shared" si="18"/>
        <v>0</v>
      </c>
      <c r="AA96">
        <f t="shared" si="19"/>
        <v>0</v>
      </c>
      <c r="AB96">
        <f t="shared" si="20"/>
        <v>0</v>
      </c>
      <c r="AC96">
        <f t="shared" si="21"/>
        <v>0</v>
      </c>
      <c r="AD96">
        <f t="shared" si="22"/>
        <v>0</v>
      </c>
      <c r="AE96">
        <f t="shared" si="23"/>
        <v>0</v>
      </c>
      <c r="AF96">
        <f t="shared" si="24"/>
        <v>0</v>
      </c>
      <c r="AG96">
        <f t="shared" si="25"/>
        <v>0</v>
      </c>
      <c r="AH96">
        <f t="shared" si="26"/>
        <v>0</v>
      </c>
      <c r="AI96">
        <f t="shared" si="27"/>
        <v>0</v>
      </c>
      <c r="AJ96">
        <f t="shared" si="28"/>
        <v>0</v>
      </c>
      <c r="AK96">
        <f t="shared" si="29"/>
        <v>0</v>
      </c>
      <c r="AL96">
        <f t="shared" si="30"/>
        <v>0</v>
      </c>
      <c r="AM96">
        <f t="shared" si="31"/>
        <v>0</v>
      </c>
      <c r="AN96">
        <f t="shared" si="32"/>
        <v>0</v>
      </c>
      <c r="AO96">
        <f t="shared" si="33"/>
        <v>0</v>
      </c>
    </row>
    <row r="97" spans="1:41" x14ac:dyDescent="0.2">
      <c r="A97" s="9" t="str">
        <f>'Cost per option'!A105</f>
        <v>1309 NaS batterij ontlader</v>
      </c>
      <c r="B97" t="str">
        <f>_xlfn.IFNA(VLOOKUP(A97,'Energy balance options'!A$7:C$3000,3,FALSE),"")</f>
        <v>Elektriciteitsopwekking</v>
      </c>
      <c r="C97">
        <f>SUMIFS('Energy balance options'!$F$7:$F$3000,'Energy balance options'!$B$7:$B$3000,HeatGen!C$2,'Energy balance options'!$A$7:$A$3000,HeatGen!$A97)</f>
        <v>0</v>
      </c>
      <c r="D97">
        <f>SUMIFS('Energy balance options'!$F$7:$F$3000,'Energy balance options'!$B$7:$B$3000,HeatGen!D$2,'Energy balance options'!$A$7:$A$3000,HeatGen!$A97)</f>
        <v>0</v>
      </c>
      <c r="E97">
        <f>SUMIFS('Energy balance options'!$F$7:$F$3000,'Energy balance options'!$B$7:$B$3000,HeatGen!E$2,'Energy balance options'!$A$7:$A$3000,HeatGen!$A97)</f>
        <v>0</v>
      </c>
      <c r="F97">
        <f>SUMIFS('Energy balance options'!$F$7:$F$3000,'Energy balance options'!$B$7:$B$3000,HeatGen!F$2,'Energy balance options'!$A$7:$A$3000,HeatGen!$A97)</f>
        <v>0</v>
      </c>
      <c r="G97">
        <f>SUMIFS('Energy balance options'!$F$7:$F$3000,'Energy balance options'!$B$7:$B$3000,HeatGen!G$2,'Energy balance options'!$A$7:$A$3000,HeatGen!$A97)</f>
        <v>0</v>
      </c>
      <c r="H97">
        <f>SUMIFS('Energy balance options'!$G$7:$G$3000,'Energy balance options'!$B$7:$B$3000,HeatGen!H$2,'Energy balance options'!$A$7:$A$3000,HeatGen!$A97)</f>
        <v>0</v>
      </c>
      <c r="I97">
        <f>SUMIFS('Energy balance options'!$G$7:$G$3000,'Energy balance options'!$B$7:$B$3000,HeatGen!I$2,'Energy balance options'!$A$7:$A$3000,HeatGen!$A97)</f>
        <v>0</v>
      </c>
      <c r="J97">
        <f>SUMIFS('Energy balance options'!$G$7:$G$3000,'Energy balance options'!$B$7:$B$3000,HeatGen!J$2,'Energy balance options'!$A$7:$A$3000,HeatGen!$A97)</f>
        <v>0</v>
      </c>
      <c r="K97">
        <f>SUMIFS('Energy balance options'!$G$7:$G$3000,'Energy balance options'!$B$7:$B$3000,HeatGen!K$2,'Energy balance options'!$A$7:$A$3000,HeatGen!$A97)</f>
        <v>0</v>
      </c>
      <c r="L97">
        <f>SUMIFS('Energy balance options'!$G$7:$G$3000,'Energy balance options'!$B$7:$B$3000,HeatGen!L$2,'Energy balance options'!$A$7:$A$3000,HeatGen!$A97)</f>
        <v>0</v>
      </c>
      <c r="M97">
        <f>SUMIFS('Energy balance options'!$G$7:$G$3000,'Energy balance options'!$B$7:$B$3000,HeatGen!M$2,'Energy balance options'!$A$7:$A$3000,HeatGen!$A97)</f>
        <v>0</v>
      </c>
      <c r="N97">
        <f>SUMIFS('Energy balance options'!$G$7:$G$3000,'Energy balance options'!$B$7:$B$3000,HeatGen!N$2,'Energy balance options'!$A$7:$A$3000,HeatGen!$A97)</f>
        <v>0</v>
      </c>
      <c r="O97">
        <f>SUMIFS('Energy balance options'!$G$7:$G$3000,'Energy balance options'!$B$7:$B$3000,HeatGen!O$2,'Energy balance options'!$A$7:$A$3000,HeatGen!$A97)</f>
        <v>0</v>
      </c>
      <c r="P97">
        <f>SUMIFS('Energy balance options'!$G$7:$G$3000,'Energy balance options'!$B$7:$B$3000,HeatGen!P$2,'Energy balance options'!$A$7:$A$3000,HeatGen!$A97)</f>
        <v>0</v>
      </c>
      <c r="Q97">
        <f>SUMIFS('Energy balance options'!$G$7:$G$3000,'Energy balance options'!$B$7:$B$3000,HeatGen!Q$2,'Energy balance options'!$A$7:$A$3000,HeatGen!$A97)</f>
        <v>0</v>
      </c>
      <c r="R97">
        <f>SUMIFS('Energy balance options'!$G$7:$G$3000,'Energy balance options'!$B$7:$B$3000,HeatGen!R$2,'Energy balance options'!$A$7:$A$3000,HeatGen!$A97)</f>
        <v>0</v>
      </c>
      <c r="S97">
        <f>SUMIFS('Energy balance options'!$G$7:$G$3000,'Energy balance options'!$B$7:$B$3000,HeatGen!S$2,'Energy balance options'!$A$7:$A$3000,HeatGen!$A97)</f>
        <v>0</v>
      </c>
      <c r="T97">
        <f>SUMIFS('Energy balance options'!$G$7:$G$3000,'Energy balance options'!$B$7:$B$3000,HeatGen!T$2,'Energy balance options'!$A$7:$A$3000,HeatGen!$A97)</f>
        <v>0</v>
      </c>
      <c r="U97">
        <f>SUMIFS('Energy balance options'!$G$7:$G$3000,'Energy balance options'!$B$7:$B$3000,HeatGen!U$2,'Energy balance options'!$A$7:$A$3000,HeatGen!$A97)</f>
        <v>0</v>
      </c>
      <c r="V97">
        <f>SUMIFS('Energy balance options'!$G$7:$G$3000,'Energy balance options'!$B$7:$B$3000,HeatGen!V$2,'Energy balance options'!$A$7:$A$3000,HeatGen!$A97)</f>
        <v>0</v>
      </c>
      <c r="W97">
        <f>SUMIFS('Energy balance options'!$G$7:$G$3000,'Energy balance options'!$B$7:$B$3000,HeatGen!W$2,'Energy balance options'!$A$7:$A$3000,HeatGen!$A97)</f>
        <v>0</v>
      </c>
      <c r="X97">
        <f>SUMIFS('Energy balance options'!$G$7:$G$3000,'Energy balance options'!$B$7:$B$3000,HeatGen!X$2,'Energy balance options'!$A$7:$A$3000,HeatGen!$A97)</f>
        <v>0</v>
      </c>
      <c r="Y97">
        <f t="shared" si="17"/>
        <v>0</v>
      </c>
      <c r="Z97">
        <f t="shared" si="18"/>
        <v>0</v>
      </c>
      <c r="AA97">
        <f t="shared" si="19"/>
        <v>0</v>
      </c>
      <c r="AB97">
        <f t="shared" si="20"/>
        <v>0</v>
      </c>
      <c r="AC97">
        <f t="shared" si="21"/>
        <v>0</v>
      </c>
      <c r="AD97">
        <f t="shared" si="22"/>
        <v>0</v>
      </c>
      <c r="AE97">
        <f t="shared" si="23"/>
        <v>0</v>
      </c>
      <c r="AF97">
        <f t="shared" si="24"/>
        <v>0</v>
      </c>
      <c r="AG97">
        <f t="shared" si="25"/>
        <v>0</v>
      </c>
      <c r="AH97">
        <f t="shared" si="26"/>
        <v>0</v>
      </c>
      <c r="AI97">
        <f t="shared" si="27"/>
        <v>0</v>
      </c>
      <c r="AJ97">
        <f t="shared" si="28"/>
        <v>0</v>
      </c>
      <c r="AK97">
        <f t="shared" si="29"/>
        <v>0</v>
      </c>
      <c r="AL97">
        <f t="shared" si="30"/>
        <v>0</v>
      </c>
      <c r="AM97">
        <f t="shared" si="31"/>
        <v>0</v>
      </c>
      <c r="AN97">
        <f t="shared" si="32"/>
        <v>0</v>
      </c>
      <c r="AO97">
        <f t="shared" si="33"/>
        <v>0</v>
      </c>
    </row>
    <row r="98" spans="1:41" x14ac:dyDescent="0.2">
      <c r="A98" s="9" t="str">
        <f>'Cost per option'!A106</f>
        <v>1310 NaS batterij lader</v>
      </c>
      <c r="B98" t="str">
        <f>_xlfn.IFNA(VLOOKUP(A98,'Energy balance options'!A$7:C$3000,3,FALSE),"")</f>
        <v>Elektriciteitsopwekking</v>
      </c>
      <c r="C98">
        <f>SUMIFS('Energy balance options'!$F$7:$F$3000,'Energy balance options'!$B$7:$B$3000,HeatGen!C$2,'Energy balance options'!$A$7:$A$3000,HeatGen!$A98)</f>
        <v>0</v>
      </c>
      <c r="D98">
        <f>SUMIFS('Energy balance options'!$F$7:$F$3000,'Energy balance options'!$B$7:$B$3000,HeatGen!D$2,'Energy balance options'!$A$7:$A$3000,HeatGen!$A98)</f>
        <v>0</v>
      </c>
      <c r="E98">
        <f>SUMIFS('Energy balance options'!$F$7:$F$3000,'Energy balance options'!$B$7:$B$3000,HeatGen!E$2,'Energy balance options'!$A$7:$A$3000,HeatGen!$A98)</f>
        <v>0</v>
      </c>
      <c r="F98">
        <f>SUMIFS('Energy balance options'!$F$7:$F$3000,'Energy balance options'!$B$7:$B$3000,HeatGen!F$2,'Energy balance options'!$A$7:$A$3000,HeatGen!$A98)</f>
        <v>0</v>
      </c>
      <c r="G98">
        <f>SUMIFS('Energy balance options'!$F$7:$F$3000,'Energy balance options'!$B$7:$B$3000,HeatGen!G$2,'Energy balance options'!$A$7:$A$3000,HeatGen!$A98)</f>
        <v>0</v>
      </c>
      <c r="H98">
        <f>SUMIFS('Energy balance options'!$G$7:$G$3000,'Energy balance options'!$B$7:$B$3000,HeatGen!H$2,'Energy balance options'!$A$7:$A$3000,HeatGen!$A98)</f>
        <v>0</v>
      </c>
      <c r="I98">
        <f>SUMIFS('Energy balance options'!$G$7:$G$3000,'Energy balance options'!$B$7:$B$3000,HeatGen!I$2,'Energy balance options'!$A$7:$A$3000,HeatGen!$A98)</f>
        <v>0</v>
      </c>
      <c r="J98">
        <f>SUMIFS('Energy balance options'!$G$7:$G$3000,'Energy balance options'!$B$7:$B$3000,HeatGen!J$2,'Energy balance options'!$A$7:$A$3000,HeatGen!$A98)</f>
        <v>6.653729705E-6</v>
      </c>
      <c r="K98">
        <f>SUMIFS('Energy balance options'!$G$7:$G$3000,'Energy balance options'!$B$7:$B$3000,HeatGen!K$2,'Energy balance options'!$A$7:$A$3000,HeatGen!$A98)</f>
        <v>0</v>
      </c>
      <c r="L98">
        <f>SUMIFS('Energy balance options'!$G$7:$G$3000,'Energy balance options'!$B$7:$B$3000,HeatGen!L$2,'Energy balance options'!$A$7:$A$3000,HeatGen!$A98)</f>
        <v>0</v>
      </c>
      <c r="M98">
        <f>SUMIFS('Energy balance options'!$G$7:$G$3000,'Energy balance options'!$B$7:$B$3000,HeatGen!M$2,'Energy balance options'!$A$7:$A$3000,HeatGen!$A98)</f>
        <v>0</v>
      </c>
      <c r="N98">
        <f>SUMIFS('Energy balance options'!$G$7:$G$3000,'Energy balance options'!$B$7:$B$3000,HeatGen!N$2,'Energy balance options'!$A$7:$A$3000,HeatGen!$A98)</f>
        <v>0</v>
      </c>
      <c r="O98">
        <f>SUMIFS('Energy balance options'!$G$7:$G$3000,'Energy balance options'!$B$7:$B$3000,HeatGen!O$2,'Energy balance options'!$A$7:$A$3000,HeatGen!$A98)</f>
        <v>0</v>
      </c>
      <c r="P98">
        <f>SUMIFS('Energy balance options'!$G$7:$G$3000,'Energy balance options'!$B$7:$B$3000,HeatGen!P$2,'Energy balance options'!$A$7:$A$3000,HeatGen!$A98)</f>
        <v>0</v>
      </c>
      <c r="Q98">
        <f>SUMIFS('Energy balance options'!$G$7:$G$3000,'Energy balance options'!$B$7:$B$3000,HeatGen!Q$2,'Energy balance options'!$A$7:$A$3000,HeatGen!$A98)</f>
        <v>0</v>
      </c>
      <c r="R98">
        <f>SUMIFS('Energy balance options'!$G$7:$G$3000,'Energy balance options'!$B$7:$B$3000,HeatGen!R$2,'Energy balance options'!$A$7:$A$3000,HeatGen!$A98)</f>
        <v>0</v>
      </c>
      <c r="S98">
        <f>SUMIFS('Energy balance options'!$G$7:$G$3000,'Energy balance options'!$B$7:$B$3000,HeatGen!S$2,'Energy balance options'!$A$7:$A$3000,HeatGen!$A98)</f>
        <v>0</v>
      </c>
      <c r="T98">
        <f>SUMIFS('Energy balance options'!$G$7:$G$3000,'Energy balance options'!$B$7:$B$3000,HeatGen!T$2,'Energy balance options'!$A$7:$A$3000,HeatGen!$A98)</f>
        <v>0</v>
      </c>
      <c r="U98">
        <f>SUMIFS('Energy balance options'!$G$7:$G$3000,'Energy balance options'!$B$7:$B$3000,HeatGen!U$2,'Energy balance options'!$A$7:$A$3000,HeatGen!$A98)</f>
        <v>0</v>
      </c>
      <c r="V98">
        <f>SUMIFS('Energy balance options'!$G$7:$G$3000,'Energy balance options'!$B$7:$B$3000,HeatGen!V$2,'Energy balance options'!$A$7:$A$3000,HeatGen!$A98)</f>
        <v>0</v>
      </c>
      <c r="W98">
        <f>SUMIFS('Energy balance options'!$G$7:$G$3000,'Energy balance options'!$B$7:$B$3000,HeatGen!W$2,'Energy balance options'!$A$7:$A$3000,HeatGen!$A98)</f>
        <v>0</v>
      </c>
      <c r="X98">
        <f>SUMIFS('Energy balance options'!$G$7:$G$3000,'Energy balance options'!$B$7:$B$3000,HeatGen!X$2,'Energy balance options'!$A$7:$A$3000,HeatGen!$A98)</f>
        <v>0</v>
      </c>
      <c r="Y98">
        <f t="shared" si="17"/>
        <v>0</v>
      </c>
      <c r="Z98">
        <f t="shared" si="18"/>
        <v>0</v>
      </c>
      <c r="AA98">
        <f t="shared" si="19"/>
        <v>0</v>
      </c>
      <c r="AB98">
        <f t="shared" si="20"/>
        <v>0</v>
      </c>
      <c r="AC98">
        <f t="shared" si="21"/>
        <v>0</v>
      </c>
      <c r="AD98">
        <f t="shared" si="22"/>
        <v>0</v>
      </c>
      <c r="AE98">
        <f t="shared" si="23"/>
        <v>0</v>
      </c>
      <c r="AF98">
        <f t="shared" si="24"/>
        <v>0</v>
      </c>
      <c r="AG98">
        <f t="shared" si="25"/>
        <v>0</v>
      </c>
      <c r="AH98">
        <f t="shared" si="26"/>
        <v>0</v>
      </c>
      <c r="AI98">
        <f t="shared" si="27"/>
        <v>0</v>
      </c>
      <c r="AJ98">
        <f t="shared" si="28"/>
        <v>0</v>
      </c>
      <c r="AK98">
        <f t="shared" si="29"/>
        <v>0</v>
      </c>
      <c r="AL98">
        <f t="shared" si="30"/>
        <v>0</v>
      </c>
      <c r="AM98">
        <f t="shared" si="31"/>
        <v>0</v>
      </c>
      <c r="AN98">
        <f t="shared" si="32"/>
        <v>0</v>
      </c>
      <c r="AO98">
        <f t="shared" si="33"/>
        <v>0</v>
      </c>
    </row>
    <row r="99" spans="1:41" x14ac:dyDescent="0.2">
      <c r="A99" s="9" t="str">
        <f>'Cost per option'!A107</f>
        <v>1311 NaS batterij Opslag</v>
      </c>
      <c r="B99" t="str">
        <f>_xlfn.IFNA(VLOOKUP(A99,'Energy balance options'!A$7:C$3000,3,FALSE),"")</f>
        <v>Elektriciteitsopwekking</v>
      </c>
      <c r="C99">
        <f>SUMIFS('Energy balance options'!$F$7:$F$3000,'Energy balance options'!$B$7:$B$3000,HeatGen!C$2,'Energy balance options'!$A$7:$A$3000,HeatGen!$A99)</f>
        <v>0</v>
      </c>
      <c r="D99">
        <f>SUMIFS('Energy balance options'!$F$7:$F$3000,'Energy balance options'!$B$7:$B$3000,HeatGen!D$2,'Energy balance options'!$A$7:$A$3000,HeatGen!$A99)</f>
        <v>0</v>
      </c>
      <c r="E99">
        <f>SUMIFS('Energy balance options'!$F$7:$F$3000,'Energy balance options'!$B$7:$B$3000,HeatGen!E$2,'Energy balance options'!$A$7:$A$3000,HeatGen!$A99)</f>
        <v>0</v>
      </c>
      <c r="F99">
        <f>SUMIFS('Energy balance options'!$F$7:$F$3000,'Energy balance options'!$B$7:$B$3000,HeatGen!F$2,'Energy balance options'!$A$7:$A$3000,HeatGen!$A99)</f>
        <v>0</v>
      </c>
      <c r="G99">
        <f>SUMIFS('Energy balance options'!$F$7:$F$3000,'Energy balance options'!$B$7:$B$3000,HeatGen!G$2,'Energy balance options'!$A$7:$A$3000,HeatGen!$A99)</f>
        <v>0</v>
      </c>
      <c r="H99">
        <f>SUMIFS('Energy balance options'!$G$7:$G$3000,'Energy balance options'!$B$7:$B$3000,HeatGen!H$2,'Energy balance options'!$A$7:$A$3000,HeatGen!$A99)</f>
        <v>0</v>
      </c>
      <c r="I99">
        <f>SUMIFS('Energy balance options'!$G$7:$G$3000,'Energy balance options'!$B$7:$B$3000,HeatGen!I$2,'Energy balance options'!$A$7:$A$3000,HeatGen!$A99)</f>
        <v>0</v>
      </c>
      <c r="J99">
        <f>SUMIFS('Energy balance options'!$G$7:$G$3000,'Energy balance options'!$B$7:$B$3000,HeatGen!J$2,'Energy balance options'!$A$7:$A$3000,HeatGen!$A99)</f>
        <v>9.2079886310000001E-7</v>
      </c>
      <c r="K99">
        <f>SUMIFS('Energy balance options'!$G$7:$G$3000,'Energy balance options'!$B$7:$B$3000,HeatGen!K$2,'Energy balance options'!$A$7:$A$3000,HeatGen!$A99)</f>
        <v>0</v>
      </c>
      <c r="L99">
        <f>SUMIFS('Energy balance options'!$G$7:$G$3000,'Energy balance options'!$B$7:$B$3000,HeatGen!L$2,'Energy balance options'!$A$7:$A$3000,HeatGen!$A99)</f>
        <v>0</v>
      </c>
      <c r="M99">
        <f>SUMIFS('Energy balance options'!$G$7:$G$3000,'Energy balance options'!$B$7:$B$3000,HeatGen!M$2,'Energy balance options'!$A$7:$A$3000,HeatGen!$A99)</f>
        <v>0</v>
      </c>
      <c r="N99">
        <f>SUMIFS('Energy balance options'!$G$7:$G$3000,'Energy balance options'!$B$7:$B$3000,HeatGen!N$2,'Energy balance options'!$A$7:$A$3000,HeatGen!$A99)</f>
        <v>0</v>
      </c>
      <c r="O99">
        <f>SUMIFS('Energy balance options'!$G$7:$G$3000,'Energy balance options'!$B$7:$B$3000,HeatGen!O$2,'Energy balance options'!$A$7:$A$3000,HeatGen!$A99)</f>
        <v>0</v>
      </c>
      <c r="P99">
        <f>SUMIFS('Energy balance options'!$G$7:$G$3000,'Energy balance options'!$B$7:$B$3000,HeatGen!P$2,'Energy balance options'!$A$7:$A$3000,HeatGen!$A99)</f>
        <v>0</v>
      </c>
      <c r="Q99">
        <f>SUMIFS('Energy balance options'!$G$7:$G$3000,'Energy balance options'!$B$7:$B$3000,HeatGen!Q$2,'Energy balance options'!$A$7:$A$3000,HeatGen!$A99)</f>
        <v>0</v>
      </c>
      <c r="R99">
        <f>SUMIFS('Energy balance options'!$G$7:$G$3000,'Energy balance options'!$B$7:$B$3000,HeatGen!R$2,'Energy balance options'!$A$7:$A$3000,HeatGen!$A99)</f>
        <v>0</v>
      </c>
      <c r="S99">
        <f>SUMIFS('Energy balance options'!$G$7:$G$3000,'Energy balance options'!$B$7:$B$3000,HeatGen!S$2,'Energy balance options'!$A$7:$A$3000,HeatGen!$A99)</f>
        <v>0</v>
      </c>
      <c r="T99">
        <f>SUMIFS('Energy balance options'!$G$7:$G$3000,'Energy balance options'!$B$7:$B$3000,HeatGen!T$2,'Energy balance options'!$A$7:$A$3000,HeatGen!$A99)</f>
        <v>0</v>
      </c>
      <c r="U99">
        <f>SUMIFS('Energy balance options'!$G$7:$G$3000,'Energy balance options'!$B$7:$B$3000,HeatGen!U$2,'Energy balance options'!$A$7:$A$3000,HeatGen!$A99)</f>
        <v>0</v>
      </c>
      <c r="V99">
        <f>SUMIFS('Energy balance options'!$G$7:$G$3000,'Energy balance options'!$B$7:$B$3000,HeatGen!V$2,'Energy balance options'!$A$7:$A$3000,HeatGen!$A99)</f>
        <v>0</v>
      </c>
      <c r="W99">
        <f>SUMIFS('Energy balance options'!$G$7:$G$3000,'Energy balance options'!$B$7:$B$3000,HeatGen!W$2,'Energy balance options'!$A$7:$A$3000,HeatGen!$A99)</f>
        <v>0</v>
      </c>
      <c r="X99">
        <f>SUMIFS('Energy balance options'!$G$7:$G$3000,'Energy balance options'!$B$7:$B$3000,HeatGen!X$2,'Energy balance options'!$A$7:$A$3000,HeatGen!$A99)</f>
        <v>0</v>
      </c>
      <c r="Y99">
        <f t="shared" si="17"/>
        <v>0</v>
      </c>
      <c r="Z99">
        <f t="shared" si="18"/>
        <v>0</v>
      </c>
      <c r="AA99">
        <f t="shared" si="19"/>
        <v>0</v>
      </c>
      <c r="AB99">
        <f t="shared" si="20"/>
        <v>0</v>
      </c>
      <c r="AC99">
        <f t="shared" si="21"/>
        <v>0</v>
      </c>
      <c r="AD99">
        <f t="shared" si="22"/>
        <v>0</v>
      </c>
      <c r="AE99">
        <f t="shared" si="23"/>
        <v>0</v>
      </c>
      <c r="AF99">
        <f t="shared" si="24"/>
        <v>0</v>
      </c>
      <c r="AG99">
        <f t="shared" si="25"/>
        <v>0</v>
      </c>
      <c r="AH99">
        <f t="shared" si="26"/>
        <v>0</v>
      </c>
      <c r="AI99">
        <f t="shared" si="27"/>
        <v>0</v>
      </c>
      <c r="AJ99">
        <f t="shared" si="28"/>
        <v>0</v>
      </c>
      <c r="AK99">
        <f t="shared" si="29"/>
        <v>0</v>
      </c>
      <c r="AL99">
        <f t="shared" si="30"/>
        <v>0</v>
      </c>
      <c r="AM99">
        <f t="shared" si="31"/>
        <v>0</v>
      </c>
      <c r="AN99">
        <f t="shared" si="32"/>
        <v>0</v>
      </c>
      <c r="AO99">
        <f t="shared" si="33"/>
        <v>0</v>
      </c>
    </row>
    <row r="100" spans="1:41" x14ac:dyDescent="0.2">
      <c r="A100" s="9" t="str">
        <f>'Cost per option'!A108</f>
        <v>1312 Li ion batterij ontlader</v>
      </c>
      <c r="B100" t="str">
        <f>_xlfn.IFNA(VLOOKUP(A100,'Energy balance options'!A$7:C$3000,3,FALSE),"")</f>
        <v>Elektriciteitsopwekking</v>
      </c>
      <c r="C100">
        <f>SUMIFS('Energy balance options'!$F$7:$F$3000,'Energy balance options'!$B$7:$B$3000,HeatGen!C$2,'Energy balance options'!$A$7:$A$3000,HeatGen!$A100)</f>
        <v>0</v>
      </c>
      <c r="D100">
        <f>SUMIFS('Energy balance options'!$F$7:$F$3000,'Energy balance options'!$B$7:$B$3000,HeatGen!D$2,'Energy balance options'!$A$7:$A$3000,HeatGen!$A100)</f>
        <v>0</v>
      </c>
      <c r="E100">
        <f>SUMIFS('Energy balance options'!$F$7:$F$3000,'Energy balance options'!$B$7:$B$3000,HeatGen!E$2,'Energy balance options'!$A$7:$A$3000,HeatGen!$A100)</f>
        <v>0</v>
      </c>
      <c r="F100">
        <f>SUMIFS('Energy balance options'!$F$7:$F$3000,'Energy balance options'!$B$7:$B$3000,HeatGen!F$2,'Energy balance options'!$A$7:$A$3000,HeatGen!$A100)</f>
        <v>0</v>
      </c>
      <c r="G100">
        <f>SUMIFS('Energy balance options'!$F$7:$F$3000,'Energy balance options'!$B$7:$B$3000,HeatGen!G$2,'Energy balance options'!$A$7:$A$3000,HeatGen!$A100)</f>
        <v>0</v>
      </c>
      <c r="H100">
        <f>SUMIFS('Energy balance options'!$G$7:$G$3000,'Energy balance options'!$B$7:$B$3000,HeatGen!H$2,'Energy balance options'!$A$7:$A$3000,HeatGen!$A100)</f>
        <v>0</v>
      </c>
      <c r="I100">
        <f>SUMIFS('Energy balance options'!$G$7:$G$3000,'Energy balance options'!$B$7:$B$3000,HeatGen!I$2,'Energy balance options'!$A$7:$A$3000,HeatGen!$A100)</f>
        <v>0</v>
      </c>
      <c r="J100">
        <f>SUMIFS('Energy balance options'!$G$7:$G$3000,'Energy balance options'!$B$7:$B$3000,HeatGen!J$2,'Energy balance options'!$A$7:$A$3000,HeatGen!$A100)</f>
        <v>2.9221070010000002E-13</v>
      </c>
      <c r="K100">
        <f>SUMIFS('Energy balance options'!$G$7:$G$3000,'Energy balance options'!$B$7:$B$3000,HeatGen!K$2,'Energy balance options'!$A$7:$A$3000,HeatGen!$A100)</f>
        <v>0</v>
      </c>
      <c r="L100">
        <f>SUMIFS('Energy balance options'!$G$7:$G$3000,'Energy balance options'!$B$7:$B$3000,HeatGen!L$2,'Energy balance options'!$A$7:$A$3000,HeatGen!$A100)</f>
        <v>0</v>
      </c>
      <c r="M100">
        <f>SUMIFS('Energy balance options'!$G$7:$G$3000,'Energy balance options'!$B$7:$B$3000,HeatGen!M$2,'Energy balance options'!$A$7:$A$3000,HeatGen!$A100)</f>
        <v>0</v>
      </c>
      <c r="N100">
        <f>SUMIFS('Energy balance options'!$G$7:$G$3000,'Energy balance options'!$B$7:$B$3000,HeatGen!N$2,'Energy balance options'!$A$7:$A$3000,HeatGen!$A100)</f>
        <v>0</v>
      </c>
      <c r="O100">
        <f>SUMIFS('Energy balance options'!$G$7:$G$3000,'Energy balance options'!$B$7:$B$3000,HeatGen!O$2,'Energy balance options'!$A$7:$A$3000,HeatGen!$A100)</f>
        <v>0</v>
      </c>
      <c r="P100">
        <f>SUMIFS('Energy balance options'!$G$7:$G$3000,'Energy balance options'!$B$7:$B$3000,HeatGen!P$2,'Energy balance options'!$A$7:$A$3000,HeatGen!$A100)</f>
        <v>0</v>
      </c>
      <c r="Q100">
        <f>SUMIFS('Energy balance options'!$G$7:$G$3000,'Energy balance options'!$B$7:$B$3000,HeatGen!Q$2,'Energy balance options'!$A$7:$A$3000,HeatGen!$A100)</f>
        <v>0</v>
      </c>
      <c r="R100">
        <f>SUMIFS('Energy balance options'!$G$7:$G$3000,'Energy balance options'!$B$7:$B$3000,HeatGen!R$2,'Energy balance options'!$A$7:$A$3000,HeatGen!$A100)</f>
        <v>0</v>
      </c>
      <c r="S100">
        <f>SUMIFS('Energy balance options'!$G$7:$G$3000,'Energy balance options'!$B$7:$B$3000,HeatGen!S$2,'Energy balance options'!$A$7:$A$3000,HeatGen!$A100)</f>
        <v>0</v>
      </c>
      <c r="T100">
        <f>SUMIFS('Energy balance options'!$G$7:$G$3000,'Energy balance options'!$B$7:$B$3000,HeatGen!T$2,'Energy balance options'!$A$7:$A$3000,HeatGen!$A100)</f>
        <v>0</v>
      </c>
      <c r="U100">
        <f>SUMIFS('Energy balance options'!$G$7:$G$3000,'Energy balance options'!$B$7:$B$3000,HeatGen!U$2,'Energy balance options'!$A$7:$A$3000,HeatGen!$A100)</f>
        <v>0</v>
      </c>
      <c r="V100">
        <f>SUMIFS('Energy balance options'!$G$7:$G$3000,'Energy balance options'!$B$7:$B$3000,HeatGen!V$2,'Energy balance options'!$A$7:$A$3000,HeatGen!$A100)</f>
        <v>0</v>
      </c>
      <c r="W100">
        <f>SUMIFS('Energy balance options'!$G$7:$G$3000,'Energy balance options'!$B$7:$B$3000,HeatGen!W$2,'Energy balance options'!$A$7:$A$3000,HeatGen!$A100)</f>
        <v>0</v>
      </c>
      <c r="X100">
        <f>SUMIFS('Energy balance options'!$G$7:$G$3000,'Energy balance options'!$B$7:$B$3000,HeatGen!X$2,'Energy balance options'!$A$7:$A$3000,HeatGen!$A100)</f>
        <v>0</v>
      </c>
      <c r="Y100">
        <f t="shared" si="17"/>
        <v>0</v>
      </c>
      <c r="Z100">
        <f t="shared" si="18"/>
        <v>0</v>
      </c>
      <c r="AA100">
        <f t="shared" si="19"/>
        <v>0</v>
      </c>
      <c r="AB100">
        <f t="shared" si="20"/>
        <v>0</v>
      </c>
      <c r="AC100">
        <f t="shared" si="21"/>
        <v>0</v>
      </c>
      <c r="AD100">
        <f t="shared" si="22"/>
        <v>0</v>
      </c>
      <c r="AE100">
        <f t="shared" si="23"/>
        <v>0</v>
      </c>
      <c r="AF100">
        <f t="shared" si="24"/>
        <v>0</v>
      </c>
      <c r="AG100">
        <f t="shared" si="25"/>
        <v>0</v>
      </c>
      <c r="AH100">
        <f t="shared" si="26"/>
        <v>0</v>
      </c>
      <c r="AI100">
        <f t="shared" si="27"/>
        <v>0</v>
      </c>
      <c r="AJ100">
        <f t="shared" si="28"/>
        <v>0</v>
      </c>
      <c r="AK100">
        <f t="shared" si="29"/>
        <v>0</v>
      </c>
      <c r="AL100">
        <f t="shared" si="30"/>
        <v>0</v>
      </c>
      <c r="AM100">
        <f t="shared" si="31"/>
        <v>0</v>
      </c>
      <c r="AN100">
        <f t="shared" si="32"/>
        <v>0</v>
      </c>
      <c r="AO100">
        <f t="shared" si="33"/>
        <v>0</v>
      </c>
    </row>
    <row r="101" spans="1:41" x14ac:dyDescent="0.2">
      <c r="A101" s="9" t="str">
        <f>'Cost per option'!A109</f>
        <v>1313 Li ion batterij lader</v>
      </c>
      <c r="B101" t="str">
        <f>_xlfn.IFNA(VLOOKUP(A101,'Energy balance options'!A$7:C$3000,3,FALSE),"")</f>
        <v>Elektriciteitsopwekking</v>
      </c>
      <c r="C101">
        <f>SUMIFS('Energy balance options'!$F$7:$F$3000,'Energy balance options'!$B$7:$B$3000,HeatGen!C$2,'Energy balance options'!$A$7:$A$3000,HeatGen!$A101)</f>
        <v>0</v>
      </c>
      <c r="D101">
        <f>SUMIFS('Energy balance options'!$F$7:$F$3000,'Energy balance options'!$B$7:$B$3000,HeatGen!D$2,'Energy balance options'!$A$7:$A$3000,HeatGen!$A101)</f>
        <v>0</v>
      </c>
      <c r="E101">
        <f>SUMIFS('Energy balance options'!$F$7:$F$3000,'Energy balance options'!$B$7:$B$3000,HeatGen!E$2,'Energy balance options'!$A$7:$A$3000,HeatGen!$A101)</f>
        <v>0</v>
      </c>
      <c r="F101">
        <f>SUMIFS('Energy balance options'!$F$7:$F$3000,'Energy balance options'!$B$7:$B$3000,HeatGen!F$2,'Energy balance options'!$A$7:$A$3000,HeatGen!$A101)</f>
        <v>0</v>
      </c>
      <c r="G101">
        <f>SUMIFS('Energy balance options'!$F$7:$F$3000,'Energy balance options'!$B$7:$B$3000,HeatGen!G$2,'Energy balance options'!$A$7:$A$3000,HeatGen!$A101)</f>
        <v>0</v>
      </c>
      <c r="H101">
        <f>SUMIFS('Energy balance options'!$G$7:$G$3000,'Energy balance options'!$B$7:$B$3000,HeatGen!H$2,'Energy balance options'!$A$7:$A$3000,HeatGen!$A101)</f>
        <v>0</v>
      </c>
      <c r="I101">
        <f>SUMIFS('Energy balance options'!$G$7:$G$3000,'Energy balance options'!$B$7:$B$3000,HeatGen!I$2,'Energy balance options'!$A$7:$A$3000,HeatGen!$A101)</f>
        <v>0</v>
      </c>
      <c r="J101">
        <f>SUMIFS('Energy balance options'!$G$7:$G$3000,'Energy balance options'!$B$7:$B$3000,HeatGen!J$2,'Energy balance options'!$A$7:$A$3000,HeatGen!$A101)</f>
        <v>1.253700619</v>
      </c>
      <c r="K101">
        <f>SUMIFS('Energy balance options'!$G$7:$G$3000,'Energy balance options'!$B$7:$B$3000,HeatGen!K$2,'Energy balance options'!$A$7:$A$3000,HeatGen!$A101)</f>
        <v>0</v>
      </c>
      <c r="L101">
        <f>SUMIFS('Energy balance options'!$G$7:$G$3000,'Energy balance options'!$B$7:$B$3000,HeatGen!L$2,'Energy balance options'!$A$7:$A$3000,HeatGen!$A101)</f>
        <v>0</v>
      </c>
      <c r="M101">
        <f>SUMIFS('Energy balance options'!$G$7:$G$3000,'Energy balance options'!$B$7:$B$3000,HeatGen!M$2,'Energy balance options'!$A$7:$A$3000,HeatGen!$A101)</f>
        <v>0</v>
      </c>
      <c r="N101">
        <f>SUMIFS('Energy balance options'!$G$7:$G$3000,'Energy balance options'!$B$7:$B$3000,HeatGen!N$2,'Energy balance options'!$A$7:$A$3000,HeatGen!$A101)</f>
        <v>0</v>
      </c>
      <c r="O101">
        <f>SUMIFS('Energy balance options'!$G$7:$G$3000,'Energy balance options'!$B$7:$B$3000,HeatGen!O$2,'Energy balance options'!$A$7:$A$3000,HeatGen!$A101)</f>
        <v>0</v>
      </c>
      <c r="P101">
        <f>SUMIFS('Energy balance options'!$G$7:$G$3000,'Energy balance options'!$B$7:$B$3000,HeatGen!P$2,'Energy balance options'!$A$7:$A$3000,HeatGen!$A101)</f>
        <v>0</v>
      </c>
      <c r="Q101">
        <f>SUMIFS('Energy balance options'!$G$7:$G$3000,'Energy balance options'!$B$7:$B$3000,HeatGen!Q$2,'Energy balance options'!$A$7:$A$3000,HeatGen!$A101)</f>
        <v>0</v>
      </c>
      <c r="R101">
        <f>SUMIFS('Energy balance options'!$G$7:$G$3000,'Energy balance options'!$B$7:$B$3000,HeatGen!R$2,'Energy balance options'!$A$7:$A$3000,HeatGen!$A101)</f>
        <v>0</v>
      </c>
      <c r="S101">
        <f>SUMIFS('Energy balance options'!$G$7:$G$3000,'Energy balance options'!$B$7:$B$3000,HeatGen!S$2,'Energy balance options'!$A$7:$A$3000,HeatGen!$A101)</f>
        <v>0</v>
      </c>
      <c r="T101">
        <f>SUMIFS('Energy balance options'!$G$7:$G$3000,'Energy balance options'!$B$7:$B$3000,HeatGen!T$2,'Energy balance options'!$A$7:$A$3000,HeatGen!$A101)</f>
        <v>0</v>
      </c>
      <c r="U101">
        <f>SUMIFS('Energy balance options'!$G$7:$G$3000,'Energy balance options'!$B$7:$B$3000,HeatGen!U$2,'Energy balance options'!$A$7:$A$3000,HeatGen!$A101)</f>
        <v>0</v>
      </c>
      <c r="V101">
        <f>SUMIFS('Energy balance options'!$G$7:$G$3000,'Energy balance options'!$B$7:$B$3000,HeatGen!V$2,'Energy balance options'!$A$7:$A$3000,HeatGen!$A101)</f>
        <v>0</v>
      </c>
      <c r="W101">
        <f>SUMIFS('Energy balance options'!$G$7:$G$3000,'Energy balance options'!$B$7:$B$3000,HeatGen!W$2,'Energy balance options'!$A$7:$A$3000,HeatGen!$A101)</f>
        <v>0</v>
      </c>
      <c r="X101">
        <f>SUMIFS('Energy balance options'!$G$7:$G$3000,'Energy balance options'!$B$7:$B$3000,HeatGen!X$2,'Energy balance options'!$A$7:$A$3000,HeatGen!$A101)</f>
        <v>0</v>
      </c>
      <c r="Y101">
        <f t="shared" si="17"/>
        <v>0</v>
      </c>
      <c r="Z101">
        <f t="shared" si="18"/>
        <v>0</v>
      </c>
      <c r="AA101">
        <f t="shared" si="19"/>
        <v>0</v>
      </c>
      <c r="AB101">
        <f t="shared" si="20"/>
        <v>0</v>
      </c>
      <c r="AC101">
        <f t="shared" si="21"/>
        <v>0</v>
      </c>
      <c r="AD101">
        <f t="shared" si="22"/>
        <v>0</v>
      </c>
      <c r="AE101">
        <f t="shared" si="23"/>
        <v>0</v>
      </c>
      <c r="AF101">
        <f t="shared" si="24"/>
        <v>0</v>
      </c>
      <c r="AG101">
        <f t="shared" si="25"/>
        <v>0</v>
      </c>
      <c r="AH101">
        <f t="shared" si="26"/>
        <v>0</v>
      </c>
      <c r="AI101">
        <f t="shared" si="27"/>
        <v>0</v>
      </c>
      <c r="AJ101">
        <f t="shared" si="28"/>
        <v>0</v>
      </c>
      <c r="AK101">
        <f t="shared" si="29"/>
        <v>0</v>
      </c>
      <c r="AL101">
        <f t="shared" si="30"/>
        <v>0</v>
      </c>
      <c r="AM101">
        <f t="shared" si="31"/>
        <v>0</v>
      </c>
      <c r="AN101">
        <f t="shared" si="32"/>
        <v>0</v>
      </c>
      <c r="AO101">
        <f t="shared" si="33"/>
        <v>0</v>
      </c>
    </row>
    <row r="102" spans="1:41" x14ac:dyDescent="0.2">
      <c r="A102" s="9" t="str">
        <f>'Cost per option'!A110</f>
        <v>1314 Li ion batterij Opslag</v>
      </c>
      <c r="B102" t="str">
        <f>_xlfn.IFNA(VLOOKUP(A102,'Energy balance options'!A$7:C$3000,3,FALSE),"")</f>
        <v>Elektriciteitsopwekking</v>
      </c>
      <c r="C102">
        <f>SUMIFS('Energy balance options'!$F$7:$F$3000,'Energy balance options'!$B$7:$B$3000,HeatGen!C$2,'Energy balance options'!$A$7:$A$3000,HeatGen!$A102)</f>
        <v>0</v>
      </c>
      <c r="D102">
        <f>SUMIFS('Energy balance options'!$F$7:$F$3000,'Energy balance options'!$B$7:$B$3000,HeatGen!D$2,'Energy balance options'!$A$7:$A$3000,HeatGen!$A102)</f>
        <v>0</v>
      </c>
      <c r="E102">
        <f>SUMIFS('Energy balance options'!$F$7:$F$3000,'Energy balance options'!$B$7:$B$3000,HeatGen!E$2,'Energy balance options'!$A$7:$A$3000,HeatGen!$A102)</f>
        <v>0</v>
      </c>
      <c r="F102">
        <f>SUMIFS('Energy balance options'!$F$7:$F$3000,'Energy balance options'!$B$7:$B$3000,HeatGen!F$2,'Energy balance options'!$A$7:$A$3000,HeatGen!$A102)</f>
        <v>0</v>
      </c>
      <c r="G102">
        <f>SUMIFS('Energy balance options'!$F$7:$F$3000,'Energy balance options'!$B$7:$B$3000,HeatGen!G$2,'Energy balance options'!$A$7:$A$3000,HeatGen!$A102)</f>
        <v>0</v>
      </c>
      <c r="H102">
        <f>SUMIFS('Energy balance options'!$G$7:$G$3000,'Energy balance options'!$B$7:$B$3000,HeatGen!H$2,'Energy balance options'!$A$7:$A$3000,HeatGen!$A102)</f>
        <v>0</v>
      </c>
      <c r="I102">
        <f>SUMIFS('Energy balance options'!$G$7:$G$3000,'Energy balance options'!$B$7:$B$3000,HeatGen!I$2,'Energy balance options'!$A$7:$A$3000,HeatGen!$A102)</f>
        <v>0</v>
      </c>
      <c r="J102">
        <f>SUMIFS('Energy balance options'!$G$7:$G$3000,'Energy balance options'!$B$7:$B$3000,HeatGen!J$2,'Energy balance options'!$A$7:$A$3000,HeatGen!$A102)</f>
        <v>0.17090367209999999</v>
      </c>
      <c r="K102">
        <f>SUMIFS('Energy balance options'!$G$7:$G$3000,'Energy balance options'!$B$7:$B$3000,HeatGen!K$2,'Energy balance options'!$A$7:$A$3000,HeatGen!$A102)</f>
        <v>0</v>
      </c>
      <c r="L102">
        <f>SUMIFS('Energy balance options'!$G$7:$G$3000,'Energy balance options'!$B$7:$B$3000,HeatGen!L$2,'Energy balance options'!$A$7:$A$3000,HeatGen!$A102)</f>
        <v>0</v>
      </c>
      <c r="M102">
        <f>SUMIFS('Energy balance options'!$G$7:$G$3000,'Energy balance options'!$B$7:$B$3000,HeatGen!M$2,'Energy balance options'!$A$7:$A$3000,HeatGen!$A102)</f>
        <v>0</v>
      </c>
      <c r="N102">
        <f>SUMIFS('Energy balance options'!$G$7:$G$3000,'Energy balance options'!$B$7:$B$3000,HeatGen!N$2,'Energy balance options'!$A$7:$A$3000,HeatGen!$A102)</f>
        <v>0</v>
      </c>
      <c r="O102">
        <f>SUMIFS('Energy balance options'!$G$7:$G$3000,'Energy balance options'!$B$7:$B$3000,HeatGen!O$2,'Energy balance options'!$A$7:$A$3000,HeatGen!$A102)</f>
        <v>0</v>
      </c>
      <c r="P102">
        <f>SUMIFS('Energy balance options'!$G$7:$G$3000,'Energy balance options'!$B$7:$B$3000,HeatGen!P$2,'Energy balance options'!$A$7:$A$3000,HeatGen!$A102)</f>
        <v>0</v>
      </c>
      <c r="Q102">
        <f>SUMIFS('Energy balance options'!$G$7:$G$3000,'Energy balance options'!$B$7:$B$3000,HeatGen!Q$2,'Energy balance options'!$A$7:$A$3000,HeatGen!$A102)</f>
        <v>0</v>
      </c>
      <c r="R102">
        <f>SUMIFS('Energy balance options'!$G$7:$G$3000,'Energy balance options'!$B$7:$B$3000,HeatGen!R$2,'Energy balance options'!$A$7:$A$3000,HeatGen!$A102)</f>
        <v>0</v>
      </c>
      <c r="S102">
        <f>SUMIFS('Energy balance options'!$G$7:$G$3000,'Energy balance options'!$B$7:$B$3000,HeatGen!S$2,'Energy balance options'!$A$7:$A$3000,HeatGen!$A102)</f>
        <v>0</v>
      </c>
      <c r="T102">
        <f>SUMIFS('Energy balance options'!$G$7:$G$3000,'Energy balance options'!$B$7:$B$3000,HeatGen!T$2,'Energy balance options'!$A$7:$A$3000,HeatGen!$A102)</f>
        <v>0</v>
      </c>
      <c r="U102">
        <f>SUMIFS('Energy balance options'!$G$7:$G$3000,'Energy balance options'!$B$7:$B$3000,HeatGen!U$2,'Energy balance options'!$A$7:$A$3000,HeatGen!$A102)</f>
        <v>0</v>
      </c>
      <c r="V102">
        <f>SUMIFS('Energy balance options'!$G$7:$G$3000,'Energy balance options'!$B$7:$B$3000,HeatGen!V$2,'Energy balance options'!$A$7:$A$3000,HeatGen!$A102)</f>
        <v>0</v>
      </c>
      <c r="W102">
        <f>SUMIFS('Energy balance options'!$G$7:$G$3000,'Energy balance options'!$B$7:$B$3000,HeatGen!W$2,'Energy balance options'!$A$7:$A$3000,HeatGen!$A102)</f>
        <v>0</v>
      </c>
      <c r="X102">
        <f>SUMIFS('Energy balance options'!$G$7:$G$3000,'Energy balance options'!$B$7:$B$3000,HeatGen!X$2,'Energy balance options'!$A$7:$A$3000,HeatGen!$A102)</f>
        <v>0</v>
      </c>
      <c r="Y102">
        <f t="shared" si="17"/>
        <v>0</v>
      </c>
      <c r="Z102">
        <f t="shared" si="18"/>
        <v>0</v>
      </c>
      <c r="AA102">
        <f t="shared" si="19"/>
        <v>0</v>
      </c>
      <c r="AB102">
        <f t="shared" si="20"/>
        <v>0</v>
      </c>
      <c r="AC102">
        <f t="shared" si="21"/>
        <v>0</v>
      </c>
      <c r="AD102">
        <f t="shared" si="22"/>
        <v>0</v>
      </c>
      <c r="AE102">
        <f t="shared" si="23"/>
        <v>0</v>
      </c>
      <c r="AF102">
        <f t="shared" si="24"/>
        <v>0</v>
      </c>
      <c r="AG102">
        <f t="shared" si="25"/>
        <v>0</v>
      </c>
      <c r="AH102">
        <f t="shared" si="26"/>
        <v>0</v>
      </c>
      <c r="AI102">
        <f t="shared" si="27"/>
        <v>0</v>
      </c>
      <c r="AJ102">
        <f t="shared" si="28"/>
        <v>0</v>
      </c>
      <c r="AK102">
        <f t="shared" si="29"/>
        <v>0</v>
      </c>
      <c r="AL102">
        <f t="shared" si="30"/>
        <v>0</v>
      </c>
      <c r="AM102">
        <f t="shared" si="31"/>
        <v>0</v>
      </c>
      <c r="AN102">
        <f t="shared" si="32"/>
        <v>0</v>
      </c>
      <c r="AO102">
        <f t="shared" si="33"/>
        <v>0</v>
      </c>
    </row>
    <row r="103" spans="1:41" x14ac:dyDescent="0.2">
      <c r="A103" s="9" t="str">
        <f>'Cost per option'!A111</f>
        <v>1315 VRB batterij ontlader</v>
      </c>
      <c r="B103" t="str">
        <f>_xlfn.IFNA(VLOOKUP(A103,'Energy balance options'!A$7:C$3000,3,FALSE),"")</f>
        <v>Elektriciteitsopwekking</v>
      </c>
      <c r="C103">
        <f>SUMIFS('Energy balance options'!$F$7:$F$3000,'Energy balance options'!$B$7:$B$3000,HeatGen!C$2,'Energy balance options'!$A$7:$A$3000,HeatGen!$A103)</f>
        <v>0</v>
      </c>
      <c r="D103">
        <f>SUMIFS('Energy balance options'!$F$7:$F$3000,'Energy balance options'!$B$7:$B$3000,HeatGen!D$2,'Energy balance options'!$A$7:$A$3000,HeatGen!$A103)</f>
        <v>0</v>
      </c>
      <c r="E103">
        <f>SUMIFS('Energy balance options'!$F$7:$F$3000,'Energy balance options'!$B$7:$B$3000,HeatGen!E$2,'Energy balance options'!$A$7:$A$3000,HeatGen!$A103)</f>
        <v>0</v>
      </c>
      <c r="F103">
        <f>SUMIFS('Energy balance options'!$F$7:$F$3000,'Energy balance options'!$B$7:$B$3000,HeatGen!F$2,'Energy balance options'!$A$7:$A$3000,HeatGen!$A103)</f>
        <v>0</v>
      </c>
      <c r="G103">
        <f>SUMIFS('Energy balance options'!$F$7:$F$3000,'Energy balance options'!$B$7:$B$3000,HeatGen!G$2,'Energy balance options'!$A$7:$A$3000,HeatGen!$A103)</f>
        <v>0</v>
      </c>
      <c r="H103">
        <f>SUMIFS('Energy balance options'!$G$7:$G$3000,'Energy balance options'!$B$7:$B$3000,HeatGen!H$2,'Energy balance options'!$A$7:$A$3000,HeatGen!$A103)</f>
        <v>0</v>
      </c>
      <c r="I103">
        <f>SUMIFS('Energy balance options'!$G$7:$G$3000,'Energy balance options'!$B$7:$B$3000,HeatGen!I$2,'Energy balance options'!$A$7:$A$3000,HeatGen!$A103)</f>
        <v>0</v>
      </c>
      <c r="J103">
        <f>SUMIFS('Energy balance options'!$G$7:$G$3000,'Energy balance options'!$B$7:$B$3000,HeatGen!J$2,'Energy balance options'!$A$7:$A$3000,HeatGen!$A103)</f>
        <v>0</v>
      </c>
      <c r="K103">
        <f>SUMIFS('Energy balance options'!$G$7:$G$3000,'Energy balance options'!$B$7:$B$3000,HeatGen!K$2,'Energy balance options'!$A$7:$A$3000,HeatGen!$A103)</f>
        <v>0</v>
      </c>
      <c r="L103">
        <f>SUMIFS('Energy balance options'!$G$7:$G$3000,'Energy balance options'!$B$7:$B$3000,HeatGen!L$2,'Energy balance options'!$A$7:$A$3000,HeatGen!$A103)</f>
        <v>0</v>
      </c>
      <c r="M103">
        <f>SUMIFS('Energy balance options'!$G$7:$G$3000,'Energy balance options'!$B$7:$B$3000,HeatGen!M$2,'Energy balance options'!$A$7:$A$3000,HeatGen!$A103)</f>
        <v>0</v>
      </c>
      <c r="N103">
        <f>SUMIFS('Energy balance options'!$G$7:$G$3000,'Energy balance options'!$B$7:$B$3000,HeatGen!N$2,'Energy balance options'!$A$7:$A$3000,HeatGen!$A103)</f>
        <v>0</v>
      </c>
      <c r="O103">
        <f>SUMIFS('Energy balance options'!$G$7:$G$3000,'Energy balance options'!$B$7:$B$3000,HeatGen!O$2,'Energy balance options'!$A$7:$A$3000,HeatGen!$A103)</f>
        <v>0</v>
      </c>
      <c r="P103">
        <f>SUMIFS('Energy balance options'!$G$7:$G$3000,'Energy balance options'!$B$7:$B$3000,HeatGen!P$2,'Energy balance options'!$A$7:$A$3000,HeatGen!$A103)</f>
        <v>0</v>
      </c>
      <c r="Q103">
        <f>SUMIFS('Energy balance options'!$G$7:$G$3000,'Energy balance options'!$B$7:$B$3000,HeatGen!Q$2,'Energy balance options'!$A$7:$A$3000,HeatGen!$A103)</f>
        <v>0</v>
      </c>
      <c r="R103">
        <f>SUMIFS('Energy balance options'!$G$7:$G$3000,'Energy balance options'!$B$7:$B$3000,HeatGen!R$2,'Energy balance options'!$A$7:$A$3000,HeatGen!$A103)</f>
        <v>0</v>
      </c>
      <c r="S103">
        <f>SUMIFS('Energy balance options'!$G$7:$G$3000,'Energy balance options'!$B$7:$B$3000,HeatGen!S$2,'Energy balance options'!$A$7:$A$3000,HeatGen!$A103)</f>
        <v>0</v>
      </c>
      <c r="T103">
        <f>SUMIFS('Energy balance options'!$G$7:$G$3000,'Energy balance options'!$B$7:$B$3000,HeatGen!T$2,'Energy balance options'!$A$7:$A$3000,HeatGen!$A103)</f>
        <v>0</v>
      </c>
      <c r="U103">
        <f>SUMIFS('Energy balance options'!$G$7:$G$3000,'Energy balance options'!$B$7:$B$3000,HeatGen!U$2,'Energy balance options'!$A$7:$A$3000,HeatGen!$A103)</f>
        <v>0</v>
      </c>
      <c r="V103">
        <f>SUMIFS('Energy balance options'!$G$7:$G$3000,'Energy balance options'!$B$7:$B$3000,HeatGen!V$2,'Energy balance options'!$A$7:$A$3000,HeatGen!$A103)</f>
        <v>0</v>
      </c>
      <c r="W103">
        <f>SUMIFS('Energy balance options'!$G$7:$G$3000,'Energy balance options'!$B$7:$B$3000,HeatGen!W$2,'Energy balance options'!$A$7:$A$3000,HeatGen!$A103)</f>
        <v>0</v>
      </c>
      <c r="X103">
        <f>SUMIFS('Energy balance options'!$G$7:$G$3000,'Energy balance options'!$B$7:$B$3000,HeatGen!X$2,'Energy balance options'!$A$7:$A$3000,HeatGen!$A103)</f>
        <v>0</v>
      </c>
      <c r="Y103">
        <f t="shared" si="17"/>
        <v>0</v>
      </c>
      <c r="Z103">
        <f t="shared" si="18"/>
        <v>0</v>
      </c>
      <c r="AA103">
        <f t="shared" si="19"/>
        <v>0</v>
      </c>
      <c r="AB103">
        <f t="shared" si="20"/>
        <v>0</v>
      </c>
      <c r="AC103">
        <f t="shared" si="21"/>
        <v>0</v>
      </c>
      <c r="AD103">
        <f t="shared" si="22"/>
        <v>0</v>
      </c>
      <c r="AE103">
        <f t="shared" si="23"/>
        <v>0</v>
      </c>
      <c r="AF103">
        <f t="shared" si="24"/>
        <v>0</v>
      </c>
      <c r="AG103">
        <f t="shared" si="25"/>
        <v>0</v>
      </c>
      <c r="AH103">
        <f t="shared" si="26"/>
        <v>0</v>
      </c>
      <c r="AI103">
        <f t="shared" si="27"/>
        <v>0</v>
      </c>
      <c r="AJ103">
        <f t="shared" si="28"/>
        <v>0</v>
      </c>
      <c r="AK103">
        <f t="shared" si="29"/>
        <v>0</v>
      </c>
      <c r="AL103">
        <f t="shared" si="30"/>
        <v>0</v>
      </c>
      <c r="AM103">
        <f t="shared" si="31"/>
        <v>0</v>
      </c>
      <c r="AN103">
        <f t="shared" si="32"/>
        <v>0</v>
      </c>
      <c r="AO103">
        <f t="shared" si="33"/>
        <v>0</v>
      </c>
    </row>
    <row r="104" spans="1:41" x14ac:dyDescent="0.2">
      <c r="A104" s="9" t="str">
        <f>'Cost per option'!A112</f>
        <v>1316 VRB batterij lader</v>
      </c>
      <c r="B104" t="str">
        <f>_xlfn.IFNA(VLOOKUP(A104,'Energy balance options'!A$7:C$3000,3,FALSE),"")</f>
        <v>Elektriciteitsopwekking</v>
      </c>
      <c r="C104">
        <f>SUMIFS('Energy balance options'!$F$7:$F$3000,'Energy balance options'!$B$7:$B$3000,HeatGen!C$2,'Energy balance options'!$A$7:$A$3000,HeatGen!$A104)</f>
        <v>0</v>
      </c>
      <c r="D104">
        <f>SUMIFS('Energy balance options'!$F$7:$F$3000,'Energy balance options'!$B$7:$B$3000,HeatGen!D$2,'Energy balance options'!$A$7:$A$3000,HeatGen!$A104)</f>
        <v>0</v>
      </c>
      <c r="E104">
        <f>SUMIFS('Energy balance options'!$F$7:$F$3000,'Energy balance options'!$B$7:$B$3000,HeatGen!E$2,'Energy balance options'!$A$7:$A$3000,HeatGen!$A104)</f>
        <v>0</v>
      </c>
      <c r="F104">
        <f>SUMIFS('Energy balance options'!$F$7:$F$3000,'Energy balance options'!$B$7:$B$3000,HeatGen!F$2,'Energy balance options'!$A$7:$A$3000,HeatGen!$A104)</f>
        <v>0</v>
      </c>
      <c r="G104">
        <f>SUMIFS('Energy balance options'!$F$7:$F$3000,'Energy balance options'!$B$7:$B$3000,HeatGen!G$2,'Energy balance options'!$A$7:$A$3000,HeatGen!$A104)</f>
        <v>0</v>
      </c>
      <c r="H104">
        <f>SUMIFS('Energy balance options'!$G$7:$G$3000,'Energy balance options'!$B$7:$B$3000,HeatGen!H$2,'Energy balance options'!$A$7:$A$3000,HeatGen!$A104)</f>
        <v>0</v>
      </c>
      <c r="I104">
        <f>SUMIFS('Energy balance options'!$G$7:$G$3000,'Energy balance options'!$B$7:$B$3000,HeatGen!I$2,'Energy balance options'!$A$7:$A$3000,HeatGen!$A104)</f>
        <v>0</v>
      </c>
      <c r="J104">
        <f>SUMIFS('Energy balance options'!$G$7:$G$3000,'Energy balance options'!$B$7:$B$3000,HeatGen!J$2,'Energy balance options'!$A$7:$A$3000,HeatGen!$A104)</f>
        <v>6.5972684599999999E-6</v>
      </c>
      <c r="K104">
        <f>SUMIFS('Energy balance options'!$G$7:$G$3000,'Energy balance options'!$B$7:$B$3000,HeatGen!K$2,'Energy balance options'!$A$7:$A$3000,HeatGen!$A104)</f>
        <v>0</v>
      </c>
      <c r="L104">
        <f>SUMIFS('Energy balance options'!$G$7:$G$3000,'Energy balance options'!$B$7:$B$3000,HeatGen!L$2,'Energy balance options'!$A$7:$A$3000,HeatGen!$A104)</f>
        <v>0</v>
      </c>
      <c r="M104">
        <f>SUMIFS('Energy balance options'!$G$7:$G$3000,'Energy balance options'!$B$7:$B$3000,HeatGen!M$2,'Energy balance options'!$A$7:$A$3000,HeatGen!$A104)</f>
        <v>0</v>
      </c>
      <c r="N104">
        <f>SUMIFS('Energy balance options'!$G$7:$G$3000,'Energy balance options'!$B$7:$B$3000,HeatGen!N$2,'Energy balance options'!$A$7:$A$3000,HeatGen!$A104)</f>
        <v>0</v>
      </c>
      <c r="O104">
        <f>SUMIFS('Energy balance options'!$G$7:$G$3000,'Energy balance options'!$B$7:$B$3000,HeatGen!O$2,'Energy balance options'!$A$7:$A$3000,HeatGen!$A104)</f>
        <v>0</v>
      </c>
      <c r="P104">
        <f>SUMIFS('Energy balance options'!$G$7:$G$3000,'Energy balance options'!$B$7:$B$3000,HeatGen!P$2,'Energy balance options'!$A$7:$A$3000,HeatGen!$A104)</f>
        <v>0</v>
      </c>
      <c r="Q104">
        <f>SUMIFS('Energy balance options'!$G$7:$G$3000,'Energy balance options'!$B$7:$B$3000,HeatGen!Q$2,'Energy balance options'!$A$7:$A$3000,HeatGen!$A104)</f>
        <v>0</v>
      </c>
      <c r="R104">
        <f>SUMIFS('Energy balance options'!$G$7:$G$3000,'Energy balance options'!$B$7:$B$3000,HeatGen!R$2,'Energy balance options'!$A$7:$A$3000,HeatGen!$A104)</f>
        <v>0</v>
      </c>
      <c r="S104">
        <f>SUMIFS('Energy balance options'!$G$7:$G$3000,'Energy balance options'!$B$7:$B$3000,HeatGen!S$2,'Energy balance options'!$A$7:$A$3000,HeatGen!$A104)</f>
        <v>0</v>
      </c>
      <c r="T104">
        <f>SUMIFS('Energy balance options'!$G$7:$G$3000,'Energy balance options'!$B$7:$B$3000,HeatGen!T$2,'Energy balance options'!$A$7:$A$3000,HeatGen!$A104)</f>
        <v>0</v>
      </c>
      <c r="U104">
        <f>SUMIFS('Energy balance options'!$G$7:$G$3000,'Energy balance options'!$B$7:$B$3000,HeatGen!U$2,'Energy balance options'!$A$7:$A$3000,HeatGen!$A104)</f>
        <v>0</v>
      </c>
      <c r="V104">
        <f>SUMIFS('Energy balance options'!$G$7:$G$3000,'Energy balance options'!$B$7:$B$3000,HeatGen!V$2,'Energy balance options'!$A$7:$A$3000,HeatGen!$A104)</f>
        <v>0</v>
      </c>
      <c r="W104">
        <f>SUMIFS('Energy balance options'!$G$7:$G$3000,'Energy balance options'!$B$7:$B$3000,HeatGen!W$2,'Energy balance options'!$A$7:$A$3000,HeatGen!$A104)</f>
        <v>0</v>
      </c>
      <c r="X104">
        <f>SUMIFS('Energy balance options'!$G$7:$G$3000,'Energy balance options'!$B$7:$B$3000,HeatGen!X$2,'Energy balance options'!$A$7:$A$3000,HeatGen!$A104)</f>
        <v>0</v>
      </c>
      <c r="Y104">
        <f t="shared" si="17"/>
        <v>0</v>
      </c>
      <c r="Z104">
        <f t="shared" si="18"/>
        <v>0</v>
      </c>
      <c r="AA104">
        <f t="shared" si="19"/>
        <v>0</v>
      </c>
      <c r="AB104">
        <f t="shared" si="20"/>
        <v>0</v>
      </c>
      <c r="AC104">
        <f t="shared" si="21"/>
        <v>0</v>
      </c>
      <c r="AD104">
        <f t="shared" si="22"/>
        <v>0</v>
      </c>
      <c r="AE104">
        <f t="shared" si="23"/>
        <v>0</v>
      </c>
      <c r="AF104">
        <f t="shared" si="24"/>
        <v>0</v>
      </c>
      <c r="AG104">
        <f t="shared" si="25"/>
        <v>0</v>
      </c>
      <c r="AH104">
        <f t="shared" si="26"/>
        <v>0</v>
      </c>
      <c r="AI104">
        <f t="shared" si="27"/>
        <v>0</v>
      </c>
      <c r="AJ104">
        <f t="shared" si="28"/>
        <v>0</v>
      </c>
      <c r="AK104">
        <f t="shared" si="29"/>
        <v>0</v>
      </c>
      <c r="AL104">
        <f t="shared" si="30"/>
        <v>0</v>
      </c>
      <c r="AM104">
        <f t="shared" si="31"/>
        <v>0</v>
      </c>
      <c r="AN104">
        <f t="shared" si="32"/>
        <v>0</v>
      </c>
      <c r="AO104">
        <f t="shared" si="33"/>
        <v>0</v>
      </c>
    </row>
    <row r="105" spans="1:41" x14ac:dyDescent="0.2">
      <c r="A105" s="9" t="str">
        <f>'Cost per option'!A113</f>
        <v>1317 VRB batterij Opslag</v>
      </c>
      <c r="B105" t="str">
        <f>_xlfn.IFNA(VLOOKUP(A105,'Energy balance options'!A$7:C$3000,3,FALSE),"")</f>
        <v>Elektriciteitsopwekking</v>
      </c>
      <c r="C105">
        <f>SUMIFS('Energy balance options'!$F$7:$F$3000,'Energy balance options'!$B$7:$B$3000,HeatGen!C$2,'Energy balance options'!$A$7:$A$3000,HeatGen!$A105)</f>
        <v>0</v>
      </c>
      <c r="D105">
        <f>SUMIFS('Energy balance options'!$F$7:$F$3000,'Energy balance options'!$B$7:$B$3000,HeatGen!D$2,'Energy balance options'!$A$7:$A$3000,HeatGen!$A105)</f>
        <v>0</v>
      </c>
      <c r="E105">
        <f>SUMIFS('Energy balance options'!$F$7:$F$3000,'Energy balance options'!$B$7:$B$3000,HeatGen!E$2,'Energy balance options'!$A$7:$A$3000,HeatGen!$A105)</f>
        <v>0</v>
      </c>
      <c r="F105">
        <f>SUMIFS('Energy balance options'!$F$7:$F$3000,'Energy balance options'!$B$7:$B$3000,HeatGen!F$2,'Energy balance options'!$A$7:$A$3000,HeatGen!$A105)</f>
        <v>0</v>
      </c>
      <c r="G105">
        <f>SUMIFS('Energy balance options'!$F$7:$F$3000,'Energy balance options'!$B$7:$B$3000,HeatGen!G$2,'Energy balance options'!$A$7:$A$3000,HeatGen!$A105)</f>
        <v>0</v>
      </c>
      <c r="H105">
        <f>SUMIFS('Energy balance options'!$G$7:$G$3000,'Energy balance options'!$B$7:$B$3000,HeatGen!H$2,'Energy balance options'!$A$7:$A$3000,HeatGen!$A105)</f>
        <v>0</v>
      </c>
      <c r="I105">
        <f>SUMIFS('Energy balance options'!$G$7:$G$3000,'Energy balance options'!$B$7:$B$3000,HeatGen!I$2,'Energy balance options'!$A$7:$A$3000,HeatGen!$A105)</f>
        <v>0</v>
      </c>
      <c r="J105">
        <f>SUMIFS('Energy balance options'!$G$7:$G$3000,'Energy balance options'!$B$7:$B$3000,HeatGen!J$2,'Energy balance options'!$A$7:$A$3000,HeatGen!$A105)</f>
        <v>9.1479558300000002E-20</v>
      </c>
      <c r="K105">
        <f>SUMIFS('Energy balance options'!$G$7:$G$3000,'Energy balance options'!$B$7:$B$3000,HeatGen!K$2,'Energy balance options'!$A$7:$A$3000,HeatGen!$A105)</f>
        <v>0</v>
      </c>
      <c r="L105">
        <f>SUMIFS('Energy balance options'!$G$7:$G$3000,'Energy balance options'!$B$7:$B$3000,HeatGen!L$2,'Energy balance options'!$A$7:$A$3000,HeatGen!$A105)</f>
        <v>0</v>
      </c>
      <c r="M105">
        <f>SUMIFS('Energy balance options'!$G$7:$G$3000,'Energy balance options'!$B$7:$B$3000,HeatGen!M$2,'Energy balance options'!$A$7:$A$3000,HeatGen!$A105)</f>
        <v>0</v>
      </c>
      <c r="N105">
        <f>SUMIFS('Energy balance options'!$G$7:$G$3000,'Energy balance options'!$B$7:$B$3000,HeatGen!N$2,'Energy balance options'!$A$7:$A$3000,HeatGen!$A105)</f>
        <v>0</v>
      </c>
      <c r="O105">
        <f>SUMIFS('Energy balance options'!$G$7:$G$3000,'Energy balance options'!$B$7:$B$3000,HeatGen!O$2,'Energy balance options'!$A$7:$A$3000,HeatGen!$A105)</f>
        <v>0</v>
      </c>
      <c r="P105">
        <f>SUMIFS('Energy balance options'!$G$7:$G$3000,'Energy balance options'!$B$7:$B$3000,HeatGen!P$2,'Energy balance options'!$A$7:$A$3000,HeatGen!$A105)</f>
        <v>0</v>
      </c>
      <c r="Q105">
        <f>SUMIFS('Energy balance options'!$G$7:$G$3000,'Energy balance options'!$B$7:$B$3000,HeatGen!Q$2,'Energy balance options'!$A$7:$A$3000,HeatGen!$A105)</f>
        <v>0</v>
      </c>
      <c r="R105">
        <f>SUMIFS('Energy balance options'!$G$7:$G$3000,'Energy balance options'!$B$7:$B$3000,HeatGen!R$2,'Energy balance options'!$A$7:$A$3000,HeatGen!$A105)</f>
        <v>0</v>
      </c>
      <c r="S105">
        <f>SUMIFS('Energy balance options'!$G$7:$G$3000,'Energy balance options'!$B$7:$B$3000,HeatGen!S$2,'Energy balance options'!$A$7:$A$3000,HeatGen!$A105)</f>
        <v>0</v>
      </c>
      <c r="T105">
        <f>SUMIFS('Energy balance options'!$G$7:$G$3000,'Energy balance options'!$B$7:$B$3000,HeatGen!T$2,'Energy balance options'!$A$7:$A$3000,HeatGen!$A105)</f>
        <v>0</v>
      </c>
      <c r="U105">
        <f>SUMIFS('Energy balance options'!$G$7:$G$3000,'Energy balance options'!$B$7:$B$3000,HeatGen!U$2,'Energy balance options'!$A$7:$A$3000,HeatGen!$A105)</f>
        <v>0</v>
      </c>
      <c r="V105">
        <f>SUMIFS('Energy balance options'!$G$7:$G$3000,'Energy balance options'!$B$7:$B$3000,HeatGen!V$2,'Energy balance options'!$A$7:$A$3000,HeatGen!$A105)</f>
        <v>0</v>
      </c>
      <c r="W105">
        <f>SUMIFS('Energy balance options'!$G$7:$G$3000,'Energy balance options'!$B$7:$B$3000,HeatGen!W$2,'Energy balance options'!$A$7:$A$3000,HeatGen!$A105)</f>
        <v>0</v>
      </c>
      <c r="X105">
        <f>SUMIFS('Energy balance options'!$G$7:$G$3000,'Energy balance options'!$B$7:$B$3000,HeatGen!X$2,'Energy balance options'!$A$7:$A$3000,HeatGen!$A105)</f>
        <v>0</v>
      </c>
      <c r="Y105">
        <f t="shared" si="17"/>
        <v>0</v>
      </c>
      <c r="Z105">
        <f t="shared" si="18"/>
        <v>0</v>
      </c>
      <c r="AA105">
        <f t="shared" si="19"/>
        <v>0</v>
      </c>
      <c r="AB105">
        <f t="shared" si="20"/>
        <v>0</v>
      </c>
      <c r="AC105">
        <f t="shared" si="21"/>
        <v>0</v>
      </c>
      <c r="AD105">
        <f t="shared" si="22"/>
        <v>0</v>
      </c>
      <c r="AE105">
        <f t="shared" si="23"/>
        <v>0</v>
      </c>
      <c r="AF105">
        <f t="shared" si="24"/>
        <v>0</v>
      </c>
      <c r="AG105">
        <f t="shared" si="25"/>
        <v>0</v>
      </c>
      <c r="AH105">
        <f t="shared" si="26"/>
        <v>0</v>
      </c>
      <c r="AI105">
        <f t="shared" si="27"/>
        <v>0</v>
      </c>
      <c r="AJ105">
        <f t="shared" si="28"/>
        <v>0</v>
      </c>
      <c r="AK105">
        <f t="shared" si="29"/>
        <v>0</v>
      </c>
      <c r="AL105">
        <f t="shared" si="30"/>
        <v>0</v>
      </c>
      <c r="AM105">
        <f t="shared" si="31"/>
        <v>0</v>
      </c>
      <c r="AN105">
        <f t="shared" si="32"/>
        <v>0</v>
      </c>
      <c r="AO105">
        <f t="shared" si="33"/>
        <v>0</v>
      </c>
    </row>
    <row r="106" spans="1:41" x14ac:dyDescent="0.2">
      <c r="A106" s="9" t="str">
        <f>'Cost per option'!A114</f>
        <v>1318 ZnBr batterij ontlader</v>
      </c>
      <c r="B106" t="str">
        <f>_xlfn.IFNA(VLOOKUP(A106,'Energy balance options'!A$7:C$3000,3,FALSE),"")</f>
        <v>Elektriciteitsopwekking</v>
      </c>
      <c r="C106">
        <f>SUMIFS('Energy balance options'!$F$7:$F$3000,'Energy balance options'!$B$7:$B$3000,HeatGen!C$2,'Energy balance options'!$A$7:$A$3000,HeatGen!$A106)</f>
        <v>0</v>
      </c>
      <c r="D106">
        <f>SUMIFS('Energy balance options'!$F$7:$F$3000,'Energy balance options'!$B$7:$B$3000,HeatGen!D$2,'Energy balance options'!$A$7:$A$3000,HeatGen!$A106)</f>
        <v>0</v>
      </c>
      <c r="E106">
        <f>SUMIFS('Energy balance options'!$F$7:$F$3000,'Energy balance options'!$B$7:$B$3000,HeatGen!E$2,'Energy balance options'!$A$7:$A$3000,HeatGen!$A106)</f>
        <v>0</v>
      </c>
      <c r="F106">
        <f>SUMIFS('Energy balance options'!$F$7:$F$3000,'Energy balance options'!$B$7:$B$3000,HeatGen!F$2,'Energy balance options'!$A$7:$A$3000,HeatGen!$A106)</f>
        <v>0</v>
      </c>
      <c r="G106">
        <f>SUMIFS('Energy balance options'!$F$7:$F$3000,'Energy balance options'!$B$7:$B$3000,HeatGen!G$2,'Energy balance options'!$A$7:$A$3000,HeatGen!$A106)</f>
        <v>0</v>
      </c>
      <c r="H106">
        <f>SUMIFS('Energy balance options'!$G$7:$G$3000,'Energy balance options'!$B$7:$B$3000,HeatGen!H$2,'Energy balance options'!$A$7:$A$3000,HeatGen!$A106)</f>
        <v>0</v>
      </c>
      <c r="I106">
        <f>SUMIFS('Energy balance options'!$G$7:$G$3000,'Energy balance options'!$B$7:$B$3000,HeatGen!I$2,'Energy balance options'!$A$7:$A$3000,HeatGen!$A106)</f>
        <v>0</v>
      </c>
      <c r="J106">
        <f>SUMIFS('Energy balance options'!$G$7:$G$3000,'Energy balance options'!$B$7:$B$3000,HeatGen!J$2,'Energy balance options'!$A$7:$A$3000,HeatGen!$A106)</f>
        <v>3.0493186100000001E-20</v>
      </c>
      <c r="K106">
        <f>SUMIFS('Energy balance options'!$G$7:$G$3000,'Energy balance options'!$B$7:$B$3000,HeatGen!K$2,'Energy balance options'!$A$7:$A$3000,HeatGen!$A106)</f>
        <v>0</v>
      </c>
      <c r="L106">
        <f>SUMIFS('Energy balance options'!$G$7:$G$3000,'Energy balance options'!$B$7:$B$3000,HeatGen!L$2,'Energy balance options'!$A$7:$A$3000,HeatGen!$A106)</f>
        <v>0</v>
      </c>
      <c r="M106">
        <f>SUMIFS('Energy balance options'!$G$7:$G$3000,'Energy balance options'!$B$7:$B$3000,HeatGen!M$2,'Energy balance options'!$A$7:$A$3000,HeatGen!$A106)</f>
        <v>0</v>
      </c>
      <c r="N106">
        <f>SUMIFS('Energy balance options'!$G$7:$G$3000,'Energy balance options'!$B$7:$B$3000,HeatGen!N$2,'Energy balance options'!$A$7:$A$3000,HeatGen!$A106)</f>
        <v>0</v>
      </c>
      <c r="O106">
        <f>SUMIFS('Energy balance options'!$G$7:$G$3000,'Energy balance options'!$B$7:$B$3000,HeatGen!O$2,'Energy balance options'!$A$7:$A$3000,HeatGen!$A106)</f>
        <v>0</v>
      </c>
      <c r="P106">
        <f>SUMIFS('Energy balance options'!$G$7:$G$3000,'Energy balance options'!$B$7:$B$3000,HeatGen!P$2,'Energy balance options'!$A$7:$A$3000,HeatGen!$A106)</f>
        <v>0</v>
      </c>
      <c r="Q106">
        <f>SUMIFS('Energy balance options'!$G$7:$G$3000,'Energy balance options'!$B$7:$B$3000,HeatGen!Q$2,'Energy balance options'!$A$7:$A$3000,HeatGen!$A106)</f>
        <v>0</v>
      </c>
      <c r="R106">
        <f>SUMIFS('Energy balance options'!$G$7:$G$3000,'Energy balance options'!$B$7:$B$3000,HeatGen!R$2,'Energy balance options'!$A$7:$A$3000,HeatGen!$A106)</f>
        <v>0</v>
      </c>
      <c r="S106">
        <f>SUMIFS('Energy balance options'!$G$7:$G$3000,'Energy balance options'!$B$7:$B$3000,HeatGen!S$2,'Energy balance options'!$A$7:$A$3000,HeatGen!$A106)</f>
        <v>0</v>
      </c>
      <c r="T106">
        <f>SUMIFS('Energy balance options'!$G$7:$G$3000,'Energy balance options'!$B$7:$B$3000,HeatGen!T$2,'Energy balance options'!$A$7:$A$3000,HeatGen!$A106)</f>
        <v>0</v>
      </c>
      <c r="U106">
        <f>SUMIFS('Energy balance options'!$G$7:$G$3000,'Energy balance options'!$B$7:$B$3000,HeatGen!U$2,'Energy balance options'!$A$7:$A$3000,HeatGen!$A106)</f>
        <v>0</v>
      </c>
      <c r="V106">
        <f>SUMIFS('Energy balance options'!$G$7:$G$3000,'Energy balance options'!$B$7:$B$3000,HeatGen!V$2,'Energy balance options'!$A$7:$A$3000,HeatGen!$A106)</f>
        <v>0</v>
      </c>
      <c r="W106">
        <f>SUMIFS('Energy balance options'!$G$7:$G$3000,'Energy balance options'!$B$7:$B$3000,HeatGen!W$2,'Energy balance options'!$A$7:$A$3000,HeatGen!$A106)</f>
        <v>0</v>
      </c>
      <c r="X106">
        <f>SUMIFS('Energy balance options'!$G$7:$G$3000,'Energy balance options'!$B$7:$B$3000,HeatGen!X$2,'Energy balance options'!$A$7:$A$3000,HeatGen!$A106)</f>
        <v>0</v>
      </c>
      <c r="Y106">
        <f t="shared" si="17"/>
        <v>0</v>
      </c>
      <c r="Z106">
        <f t="shared" si="18"/>
        <v>0</v>
      </c>
      <c r="AA106">
        <f t="shared" si="19"/>
        <v>0</v>
      </c>
      <c r="AB106">
        <f t="shared" si="20"/>
        <v>0</v>
      </c>
      <c r="AC106">
        <f t="shared" si="21"/>
        <v>0</v>
      </c>
      <c r="AD106">
        <f t="shared" si="22"/>
        <v>0</v>
      </c>
      <c r="AE106">
        <f t="shared" si="23"/>
        <v>0</v>
      </c>
      <c r="AF106">
        <f t="shared" si="24"/>
        <v>0</v>
      </c>
      <c r="AG106">
        <f t="shared" si="25"/>
        <v>0</v>
      </c>
      <c r="AH106">
        <f t="shared" si="26"/>
        <v>0</v>
      </c>
      <c r="AI106">
        <f t="shared" si="27"/>
        <v>0</v>
      </c>
      <c r="AJ106">
        <f t="shared" si="28"/>
        <v>0</v>
      </c>
      <c r="AK106">
        <f t="shared" si="29"/>
        <v>0</v>
      </c>
      <c r="AL106">
        <f t="shared" si="30"/>
        <v>0</v>
      </c>
      <c r="AM106">
        <f t="shared" si="31"/>
        <v>0</v>
      </c>
      <c r="AN106">
        <f t="shared" si="32"/>
        <v>0</v>
      </c>
      <c r="AO106">
        <f t="shared" si="33"/>
        <v>0</v>
      </c>
    </row>
    <row r="107" spans="1:41" x14ac:dyDescent="0.2">
      <c r="A107" s="9" t="str">
        <f>'Cost per option'!A115</f>
        <v>1319 ZnBr batterij lader</v>
      </c>
      <c r="B107" t="str">
        <f>_xlfn.IFNA(VLOOKUP(A107,'Energy balance options'!A$7:C$3000,3,FALSE),"")</f>
        <v>Elektriciteitsopwekking</v>
      </c>
      <c r="C107">
        <f>SUMIFS('Energy balance options'!$F$7:$F$3000,'Energy balance options'!$B$7:$B$3000,HeatGen!C$2,'Energy balance options'!$A$7:$A$3000,HeatGen!$A107)</f>
        <v>0</v>
      </c>
      <c r="D107">
        <f>SUMIFS('Energy balance options'!$F$7:$F$3000,'Energy balance options'!$B$7:$B$3000,HeatGen!D$2,'Energy balance options'!$A$7:$A$3000,HeatGen!$A107)</f>
        <v>0</v>
      </c>
      <c r="E107">
        <f>SUMIFS('Energy balance options'!$F$7:$F$3000,'Energy balance options'!$B$7:$B$3000,HeatGen!E$2,'Energy balance options'!$A$7:$A$3000,HeatGen!$A107)</f>
        <v>0</v>
      </c>
      <c r="F107">
        <f>SUMIFS('Energy balance options'!$F$7:$F$3000,'Energy balance options'!$B$7:$B$3000,HeatGen!F$2,'Energy balance options'!$A$7:$A$3000,HeatGen!$A107)</f>
        <v>0</v>
      </c>
      <c r="G107">
        <f>SUMIFS('Energy balance options'!$F$7:$F$3000,'Energy balance options'!$B$7:$B$3000,HeatGen!G$2,'Energy balance options'!$A$7:$A$3000,HeatGen!$A107)</f>
        <v>0</v>
      </c>
      <c r="H107">
        <f>SUMIFS('Energy balance options'!$G$7:$G$3000,'Energy balance options'!$B$7:$B$3000,HeatGen!H$2,'Energy balance options'!$A$7:$A$3000,HeatGen!$A107)</f>
        <v>0</v>
      </c>
      <c r="I107">
        <f>SUMIFS('Energy balance options'!$G$7:$G$3000,'Energy balance options'!$B$7:$B$3000,HeatGen!I$2,'Energy balance options'!$A$7:$A$3000,HeatGen!$A107)</f>
        <v>0</v>
      </c>
      <c r="J107">
        <f>SUMIFS('Energy balance options'!$G$7:$G$3000,'Energy balance options'!$B$7:$B$3000,HeatGen!J$2,'Energy balance options'!$A$7:$A$3000,HeatGen!$A107)</f>
        <v>5.9492382420000002E-6</v>
      </c>
      <c r="K107">
        <f>SUMIFS('Energy balance options'!$G$7:$G$3000,'Energy balance options'!$B$7:$B$3000,HeatGen!K$2,'Energy balance options'!$A$7:$A$3000,HeatGen!$A107)</f>
        <v>0</v>
      </c>
      <c r="L107">
        <f>SUMIFS('Energy balance options'!$G$7:$G$3000,'Energy balance options'!$B$7:$B$3000,HeatGen!L$2,'Energy balance options'!$A$7:$A$3000,HeatGen!$A107)</f>
        <v>0</v>
      </c>
      <c r="M107">
        <f>SUMIFS('Energy balance options'!$G$7:$G$3000,'Energy balance options'!$B$7:$B$3000,HeatGen!M$2,'Energy balance options'!$A$7:$A$3000,HeatGen!$A107)</f>
        <v>0</v>
      </c>
      <c r="N107">
        <f>SUMIFS('Energy balance options'!$G$7:$G$3000,'Energy balance options'!$B$7:$B$3000,HeatGen!N$2,'Energy balance options'!$A$7:$A$3000,HeatGen!$A107)</f>
        <v>0</v>
      </c>
      <c r="O107">
        <f>SUMIFS('Energy balance options'!$G$7:$G$3000,'Energy balance options'!$B$7:$B$3000,HeatGen!O$2,'Energy balance options'!$A$7:$A$3000,HeatGen!$A107)</f>
        <v>0</v>
      </c>
      <c r="P107">
        <f>SUMIFS('Energy balance options'!$G$7:$G$3000,'Energy balance options'!$B$7:$B$3000,HeatGen!P$2,'Energy balance options'!$A$7:$A$3000,HeatGen!$A107)</f>
        <v>0</v>
      </c>
      <c r="Q107">
        <f>SUMIFS('Energy balance options'!$G$7:$G$3000,'Energy balance options'!$B$7:$B$3000,HeatGen!Q$2,'Energy balance options'!$A$7:$A$3000,HeatGen!$A107)</f>
        <v>0</v>
      </c>
      <c r="R107">
        <f>SUMIFS('Energy balance options'!$G$7:$G$3000,'Energy balance options'!$B$7:$B$3000,HeatGen!R$2,'Energy balance options'!$A$7:$A$3000,HeatGen!$A107)</f>
        <v>0</v>
      </c>
      <c r="S107">
        <f>SUMIFS('Energy balance options'!$G$7:$G$3000,'Energy balance options'!$B$7:$B$3000,HeatGen!S$2,'Energy balance options'!$A$7:$A$3000,HeatGen!$A107)</f>
        <v>0</v>
      </c>
      <c r="T107">
        <f>SUMIFS('Energy balance options'!$G$7:$G$3000,'Energy balance options'!$B$7:$B$3000,HeatGen!T$2,'Energy balance options'!$A$7:$A$3000,HeatGen!$A107)</f>
        <v>0</v>
      </c>
      <c r="U107">
        <f>SUMIFS('Energy balance options'!$G$7:$G$3000,'Energy balance options'!$B$7:$B$3000,HeatGen!U$2,'Energy balance options'!$A$7:$A$3000,HeatGen!$A107)</f>
        <v>0</v>
      </c>
      <c r="V107">
        <f>SUMIFS('Energy balance options'!$G$7:$G$3000,'Energy balance options'!$B$7:$B$3000,HeatGen!V$2,'Energy balance options'!$A$7:$A$3000,HeatGen!$A107)</f>
        <v>0</v>
      </c>
      <c r="W107">
        <f>SUMIFS('Energy balance options'!$G$7:$G$3000,'Energy balance options'!$B$7:$B$3000,HeatGen!W$2,'Energy balance options'!$A$7:$A$3000,HeatGen!$A107)</f>
        <v>0</v>
      </c>
      <c r="X107">
        <f>SUMIFS('Energy balance options'!$G$7:$G$3000,'Energy balance options'!$B$7:$B$3000,HeatGen!X$2,'Energy balance options'!$A$7:$A$3000,HeatGen!$A107)</f>
        <v>0</v>
      </c>
      <c r="Y107">
        <f t="shared" si="17"/>
        <v>0</v>
      </c>
      <c r="Z107">
        <f t="shared" si="18"/>
        <v>0</v>
      </c>
      <c r="AA107">
        <f t="shared" si="19"/>
        <v>0</v>
      </c>
      <c r="AB107">
        <f t="shared" si="20"/>
        <v>0</v>
      </c>
      <c r="AC107">
        <f t="shared" si="21"/>
        <v>0</v>
      </c>
      <c r="AD107">
        <f t="shared" si="22"/>
        <v>0</v>
      </c>
      <c r="AE107">
        <f t="shared" si="23"/>
        <v>0</v>
      </c>
      <c r="AF107">
        <f t="shared" si="24"/>
        <v>0</v>
      </c>
      <c r="AG107">
        <f t="shared" si="25"/>
        <v>0</v>
      </c>
      <c r="AH107">
        <f t="shared" si="26"/>
        <v>0</v>
      </c>
      <c r="AI107">
        <f t="shared" si="27"/>
        <v>0</v>
      </c>
      <c r="AJ107">
        <f t="shared" si="28"/>
        <v>0</v>
      </c>
      <c r="AK107">
        <f t="shared" si="29"/>
        <v>0</v>
      </c>
      <c r="AL107">
        <f t="shared" si="30"/>
        <v>0</v>
      </c>
      <c r="AM107">
        <f t="shared" si="31"/>
        <v>0</v>
      </c>
      <c r="AN107">
        <f t="shared" si="32"/>
        <v>0</v>
      </c>
      <c r="AO107">
        <f t="shared" si="33"/>
        <v>0</v>
      </c>
    </row>
    <row r="108" spans="1:41" x14ac:dyDescent="0.2">
      <c r="A108" s="9" t="str">
        <f>'Cost per option'!A116</f>
        <v>1320 ZnBr batterij Opslag</v>
      </c>
      <c r="B108" t="str">
        <f>_xlfn.IFNA(VLOOKUP(A108,'Energy balance options'!A$7:C$3000,3,FALSE),"")</f>
        <v>Elektriciteitsopwekking</v>
      </c>
      <c r="C108">
        <f>SUMIFS('Energy balance options'!$F$7:$F$3000,'Energy balance options'!$B$7:$B$3000,HeatGen!C$2,'Energy balance options'!$A$7:$A$3000,HeatGen!$A108)</f>
        <v>0</v>
      </c>
      <c r="D108">
        <f>SUMIFS('Energy balance options'!$F$7:$F$3000,'Energy balance options'!$B$7:$B$3000,HeatGen!D$2,'Energy balance options'!$A$7:$A$3000,HeatGen!$A108)</f>
        <v>0</v>
      </c>
      <c r="E108">
        <f>SUMIFS('Energy balance options'!$F$7:$F$3000,'Energy balance options'!$B$7:$B$3000,HeatGen!E$2,'Energy balance options'!$A$7:$A$3000,HeatGen!$A108)</f>
        <v>0</v>
      </c>
      <c r="F108">
        <f>SUMIFS('Energy balance options'!$F$7:$F$3000,'Energy balance options'!$B$7:$B$3000,HeatGen!F$2,'Energy balance options'!$A$7:$A$3000,HeatGen!$A108)</f>
        <v>0</v>
      </c>
      <c r="G108">
        <f>SUMIFS('Energy balance options'!$F$7:$F$3000,'Energy balance options'!$B$7:$B$3000,HeatGen!G$2,'Energy balance options'!$A$7:$A$3000,HeatGen!$A108)</f>
        <v>0</v>
      </c>
      <c r="H108">
        <f>SUMIFS('Energy balance options'!$G$7:$G$3000,'Energy balance options'!$B$7:$B$3000,HeatGen!H$2,'Energy balance options'!$A$7:$A$3000,HeatGen!$A108)</f>
        <v>0</v>
      </c>
      <c r="I108">
        <f>SUMIFS('Energy balance options'!$G$7:$G$3000,'Energy balance options'!$B$7:$B$3000,HeatGen!I$2,'Energy balance options'!$A$7:$A$3000,HeatGen!$A108)</f>
        <v>0</v>
      </c>
      <c r="J108">
        <f>SUMIFS('Energy balance options'!$G$7:$G$3000,'Energy balance options'!$B$7:$B$3000,HeatGen!J$2,'Energy balance options'!$A$7:$A$3000,HeatGen!$A108)</f>
        <v>4.4045713260000002E-20</v>
      </c>
      <c r="K108">
        <f>SUMIFS('Energy balance options'!$G$7:$G$3000,'Energy balance options'!$B$7:$B$3000,HeatGen!K$2,'Energy balance options'!$A$7:$A$3000,HeatGen!$A108)</f>
        <v>0</v>
      </c>
      <c r="L108">
        <f>SUMIFS('Energy balance options'!$G$7:$G$3000,'Energy balance options'!$B$7:$B$3000,HeatGen!L$2,'Energy balance options'!$A$7:$A$3000,HeatGen!$A108)</f>
        <v>0</v>
      </c>
      <c r="M108">
        <f>SUMIFS('Energy balance options'!$G$7:$G$3000,'Energy balance options'!$B$7:$B$3000,HeatGen!M$2,'Energy balance options'!$A$7:$A$3000,HeatGen!$A108)</f>
        <v>0</v>
      </c>
      <c r="N108">
        <f>SUMIFS('Energy balance options'!$G$7:$G$3000,'Energy balance options'!$B$7:$B$3000,HeatGen!N$2,'Energy balance options'!$A$7:$A$3000,HeatGen!$A108)</f>
        <v>0</v>
      </c>
      <c r="O108">
        <f>SUMIFS('Energy balance options'!$G$7:$G$3000,'Energy balance options'!$B$7:$B$3000,HeatGen!O$2,'Energy balance options'!$A$7:$A$3000,HeatGen!$A108)</f>
        <v>0</v>
      </c>
      <c r="P108">
        <f>SUMIFS('Energy balance options'!$G$7:$G$3000,'Energy balance options'!$B$7:$B$3000,HeatGen!P$2,'Energy balance options'!$A$7:$A$3000,HeatGen!$A108)</f>
        <v>0</v>
      </c>
      <c r="Q108">
        <f>SUMIFS('Energy balance options'!$G$7:$G$3000,'Energy balance options'!$B$7:$B$3000,HeatGen!Q$2,'Energy balance options'!$A$7:$A$3000,HeatGen!$A108)</f>
        <v>0</v>
      </c>
      <c r="R108">
        <f>SUMIFS('Energy balance options'!$G$7:$G$3000,'Energy balance options'!$B$7:$B$3000,HeatGen!R$2,'Energy balance options'!$A$7:$A$3000,HeatGen!$A108)</f>
        <v>0</v>
      </c>
      <c r="S108">
        <f>SUMIFS('Energy balance options'!$G$7:$G$3000,'Energy balance options'!$B$7:$B$3000,HeatGen!S$2,'Energy balance options'!$A$7:$A$3000,HeatGen!$A108)</f>
        <v>0</v>
      </c>
      <c r="T108">
        <f>SUMIFS('Energy balance options'!$G$7:$G$3000,'Energy balance options'!$B$7:$B$3000,HeatGen!T$2,'Energy balance options'!$A$7:$A$3000,HeatGen!$A108)</f>
        <v>0</v>
      </c>
      <c r="U108">
        <f>SUMIFS('Energy balance options'!$G$7:$G$3000,'Energy balance options'!$B$7:$B$3000,HeatGen!U$2,'Energy balance options'!$A$7:$A$3000,HeatGen!$A108)</f>
        <v>0</v>
      </c>
      <c r="V108">
        <f>SUMIFS('Energy balance options'!$G$7:$G$3000,'Energy balance options'!$B$7:$B$3000,HeatGen!V$2,'Energy balance options'!$A$7:$A$3000,HeatGen!$A108)</f>
        <v>0</v>
      </c>
      <c r="W108">
        <f>SUMIFS('Energy balance options'!$G$7:$G$3000,'Energy balance options'!$B$7:$B$3000,HeatGen!W$2,'Energy balance options'!$A$7:$A$3000,HeatGen!$A108)</f>
        <v>0</v>
      </c>
      <c r="X108">
        <f>SUMIFS('Energy balance options'!$G$7:$G$3000,'Energy balance options'!$B$7:$B$3000,HeatGen!X$2,'Energy balance options'!$A$7:$A$3000,HeatGen!$A108)</f>
        <v>0</v>
      </c>
      <c r="Y108">
        <f t="shared" si="17"/>
        <v>0</v>
      </c>
      <c r="Z108">
        <f t="shared" si="18"/>
        <v>0</v>
      </c>
      <c r="AA108">
        <f t="shared" si="19"/>
        <v>0</v>
      </c>
      <c r="AB108">
        <f t="shared" si="20"/>
        <v>0</v>
      </c>
      <c r="AC108">
        <f t="shared" si="21"/>
        <v>0</v>
      </c>
      <c r="AD108">
        <f t="shared" si="22"/>
        <v>0</v>
      </c>
      <c r="AE108">
        <f t="shared" si="23"/>
        <v>0</v>
      </c>
      <c r="AF108">
        <f t="shared" si="24"/>
        <v>0</v>
      </c>
      <c r="AG108">
        <f t="shared" si="25"/>
        <v>0</v>
      </c>
      <c r="AH108">
        <f t="shared" si="26"/>
        <v>0</v>
      </c>
      <c r="AI108">
        <f t="shared" si="27"/>
        <v>0</v>
      </c>
      <c r="AJ108">
        <f t="shared" si="28"/>
        <v>0</v>
      </c>
      <c r="AK108">
        <f t="shared" si="29"/>
        <v>0</v>
      </c>
      <c r="AL108">
        <f t="shared" si="30"/>
        <v>0</v>
      </c>
      <c r="AM108">
        <f t="shared" si="31"/>
        <v>0</v>
      </c>
      <c r="AN108">
        <f t="shared" si="32"/>
        <v>0</v>
      </c>
      <c r="AO108">
        <f t="shared" si="33"/>
        <v>0</v>
      </c>
    </row>
    <row r="109" spans="1:41" x14ac:dyDescent="0.2">
      <c r="A109" s="9" t="str">
        <f>'Cost per option'!A117</f>
        <v>1321 H2 ondergronds laden</v>
      </c>
      <c r="B109" t="str">
        <f>_xlfn.IFNA(VLOOKUP(A109,'Energy balance options'!A$7:C$3000,3,FALSE),"")</f>
        <v>H2 voorziening</v>
      </c>
      <c r="C109">
        <f>SUMIFS('Energy balance options'!$F$7:$F$3000,'Energy balance options'!$B$7:$B$3000,HeatGen!C$2,'Energy balance options'!$A$7:$A$3000,HeatGen!$A109)</f>
        <v>0</v>
      </c>
      <c r="D109">
        <f>SUMIFS('Energy balance options'!$F$7:$F$3000,'Energy balance options'!$B$7:$B$3000,HeatGen!D$2,'Energy balance options'!$A$7:$A$3000,HeatGen!$A109)</f>
        <v>0</v>
      </c>
      <c r="E109">
        <f>SUMIFS('Energy balance options'!$F$7:$F$3000,'Energy balance options'!$B$7:$B$3000,HeatGen!E$2,'Energy balance options'!$A$7:$A$3000,HeatGen!$A109)</f>
        <v>0</v>
      </c>
      <c r="F109">
        <f>SUMIFS('Energy balance options'!$F$7:$F$3000,'Energy balance options'!$B$7:$B$3000,HeatGen!F$2,'Energy balance options'!$A$7:$A$3000,HeatGen!$A109)</f>
        <v>0</v>
      </c>
      <c r="G109">
        <f>SUMIFS('Energy balance options'!$F$7:$F$3000,'Energy balance options'!$B$7:$B$3000,HeatGen!G$2,'Energy balance options'!$A$7:$A$3000,HeatGen!$A109)</f>
        <v>0</v>
      </c>
      <c r="H109">
        <f>SUMIFS('Energy balance options'!$G$7:$G$3000,'Energy balance options'!$B$7:$B$3000,HeatGen!H$2,'Energy balance options'!$A$7:$A$3000,HeatGen!$A109)</f>
        <v>0</v>
      </c>
      <c r="I109">
        <f>SUMIFS('Energy balance options'!$G$7:$G$3000,'Energy balance options'!$B$7:$B$3000,HeatGen!I$2,'Energy balance options'!$A$7:$A$3000,HeatGen!$A109)</f>
        <v>3.4694469519999998E-18</v>
      </c>
      <c r="J109">
        <f>SUMIFS('Energy balance options'!$G$7:$G$3000,'Energy balance options'!$B$7:$B$3000,HeatGen!J$2,'Energy balance options'!$A$7:$A$3000,HeatGen!$A109)</f>
        <v>2.2324351130000001E-4</v>
      </c>
      <c r="K109">
        <f>SUMIFS('Energy balance options'!$G$7:$G$3000,'Energy balance options'!$B$7:$B$3000,HeatGen!K$2,'Energy balance options'!$A$7:$A$3000,HeatGen!$A109)</f>
        <v>0</v>
      </c>
      <c r="L109">
        <f>SUMIFS('Energy balance options'!$G$7:$G$3000,'Energy balance options'!$B$7:$B$3000,HeatGen!L$2,'Energy balance options'!$A$7:$A$3000,HeatGen!$A109)</f>
        <v>0</v>
      </c>
      <c r="M109">
        <f>SUMIFS('Energy balance options'!$G$7:$G$3000,'Energy balance options'!$B$7:$B$3000,HeatGen!M$2,'Energy balance options'!$A$7:$A$3000,HeatGen!$A109)</f>
        <v>0</v>
      </c>
      <c r="N109">
        <f>SUMIFS('Energy balance options'!$G$7:$G$3000,'Energy balance options'!$B$7:$B$3000,HeatGen!N$2,'Energy balance options'!$A$7:$A$3000,HeatGen!$A109)</f>
        <v>0</v>
      </c>
      <c r="O109">
        <f>SUMIFS('Energy balance options'!$G$7:$G$3000,'Energy balance options'!$B$7:$B$3000,HeatGen!O$2,'Energy balance options'!$A$7:$A$3000,HeatGen!$A109)</f>
        <v>0</v>
      </c>
      <c r="P109">
        <f>SUMIFS('Energy balance options'!$G$7:$G$3000,'Energy balance options'!$B$7:$B$3000,HeatGen!P$2,'Energy balance options'!$A$7:$A$3000,HeatGen!$A109)</f>
        <v>0</v>
      </c>
      <c r="Q109">
        <f>SUMIFS('Energy balance options'!$G$7:$G$3000,'Energy balance options'!$B$7:$B$3000,HeatGen!Q$2,'Energy balance options'!$A$7:$A$3000,HeatGen!$A109)</f>
        <v>0</v>
      </c>
      <c r="R109">
        <f>SUMIFS('Energy balance options'!$G$7:$G$3000,'Energy balance options'!$B$7:$B$3000,HeatGen!R$2,'Energy balance options'!$A$7:$A$3000,HeatGen!$A109)</f>
        <v>0</v>
      </c>
      <c r="S109">
        <f>SUMIFS('Energy balance options'!$G$7:$G$3000,'Energy balance options'!$B$7:$B$3000,HeatGen!S$2,'Energy balance options'!$A$7:$A$3000,HeatGen!$A109)</f>
        <v>0</v>
      </c>
      <c r="T109">
        <f>SUMIFS('Energy balance options'!$G$7:$G$3000,'Energy balance options'!$B$7:$B$3000,HeatGen!T$2,'Energy balance options'!$A$7:$A$3000,HeatGen!$A109)</f>
        <v>0</v>
      </c>
      <c r="U109">
        <f>SUMIFS('Energy balance options'!$G$7:$G$3000,'Energy balance options'!$B$7:$B$3000,HeatGen!U$2,'Energy balance options'!$A$7:$A$3000,HeatGen!$A109)</f>
        <v>0</v>
      </c>
      <c r="V109">
        <f>SUMIFS('Energy balance options'!$G$7:$G$3000,'Energy balance options'!$B$7:$B$3000,HeatGen!V$2,'Energy balance options'!$A$7:$A$3000,HeatGen!$A109)</f>
        <v>0</v>
      </c>
      <c r="W109">
        <f>SUMIFS('Energy balance options'!$G$7:$G$3000,'Energy balance options'!$B$7:$B$3000,HeatGen!W$2,'Energy balance options'!$A$7:$A$3000,HeatGen!$A109)</f>
        <v>0</v>
      </c>
      <c r="X109">
        <f>SUMIFS('Energy balance options'!$G$7:$G$3000,'Energy balance options'!$B$7:$B$3000,HeatGen!X$2,'Energy balance options'!$A$7:$A$3000,HeatGen!$A109)</f>
        <v>0</v>
      </c>
      <c r="Y109">
        <f t="shared" si="17"/>
        <v>0</v>
      </c>
      <c r="Z109">
        <f t="shared" si="18"/>
        <v>0</v>
      </c>
      <c r="AA109">
        <f t="shared" si="19"/>
        <v>0</v>
      </c>
      <c r="AB109">
        <f t="shared" si="20"/>
        <v>0</v>
      </c>
      <c r="AC109">
        <f t="shared" si="21"/>
        <v>0</v>
      </c>
      <c r="AD109">
        <f t="shared" si="22"/>
        <v>0</v>
      </c>
      <c r="AE109">
        <f t="shared" si="23"/>
        <v>0</v>
      </c>
      <c r="AF109">
        <f t="shared" si="24"/>
        <v>0</v>
      </c>
      <c r="AG109">
        <f t="shared" si="25"/>
        <v>0</v>
      </c>
      <c r="AH109">
        <f t="shared" si="26"/>
        <v>0</v>
      </c>
      <c r="AI109">
        <f t="shared" si="27"/>
        <v>0</v>
      </c>
      <c r="AJ109">
        <f t="shared" si="28"/>
        <v>0</v>
      </c>
      <c r="AK109">
        <f t="shared" si="29"/>
        <v>0</v>
      </c>
      <c r="AL109">
        <f t="shared" si="30"/>
        <v>0</v>
      </c>
      <c r="AM109">
        <f t="shared" si="31"/>
        <v>0</v>
      </c>
      <c r="AN109">
        <f t="shared" si="32"/>
        <v>0</v>
      </c>
      <c r="AO109">
        <f t="shared" si="33"/>
        <v>0</v>
      </c>
    </row>
    <row r="110" spans="1:41" x14ac:dyDescent="0.2">
      <c r="A110" s="9" t="str">
        <f>'Cost per option'!A118</f>
        <v>1322 H2 ondergronds ontladen</v>
      </c>
      <c r="B110" t="str">
        <f>_xlfn.IFNA(VLOOKUP(A110,'Energy balance options'!A$7:C$3000,3,FALSE),"")</f>
        <v>H2 voorziening</v>
      </c>
      <c r="C110">
        <f>SUMIFS('Energy balance options'!$F$7:$F$3000,'Energy balance options'!$B$7:$B$3000,HeatGen!C$2,'Energy balance options'!$A$7:$A$3000,HeatGen!$A110)</f>
        <v>0</v>
      </c>
      <c r="D110">
        <f>SUMIFS('Energy balance options'!$F$7:$F$3000,'Energy balance options'!$B$7:$B$3000,HeatGen!D$2,'Energy balance options'!$A$7:$A$3000,HeatGen!$A110)</f>
        <v>0</v>
      </c>
      <c r="E110">
        <f>SUMIFS('Energy balance options'!$F$7:$F$3000,'Energy balance options'!$B$7:$B$3000,HeatGen!E$2,'Energy balance options'!$A$7:$A$3000,HeatGen!$A110)</f>
        <v>0</v>
      </c>
      <c r="F110">
        <f>SUMIFS('Energy balance options'!$F$7:$F$3000,'Energy balance options'!$B$7:$B$3000,HeatGen!F$2,'Energy balance options'!$A$7:$A$3000,HeatGen!$A110)</f>
        <v>0</v>
      </c>
      <c r="G110">
        <f>SUMIFS('Energy balance options'!$F$7:$F$3000,'Energy balance options'!$B$7:$B$3000,HeatGen!G$2,'Energy balance options'!$A$7:$A$3000,HeatGen!$A110)</f>
        <v>0</v>
      </c>
      <c r="H110">
        <f>SUMIFS('Energy balance options'!$G$7:$G$3000,'Energy balance options'!$B$7:$B$3000,HeatGen!H$2,'Energy balance options'!$A$7:$A$3000,HeatGen!$A110)</f>
        <v>0</v>
      </c>
      <c r="I110">
        <f>SUMIFS('Energy balance options'!$G$7:$G$3000,'Energy balance options'!$B$7:$B$3000,HeatGen!I$2,'Energy balance options'!$A$7:$A$3000,HeatGen!$A110)</f>
        <v>0</v>
      </c>
      <c r="J110">
        <f>SUMIFS('Energy balance options'!$G$7:$G$3000,'Energy balance options'!$B$7:$B$3000,HeatGen!J$2,'Energy balance options'!$A$7:$A$3000,HeatGen!$A110)</f>
        <v>0</v>
      </c>
      <c r="K110">
        <f>SUMIFS('Energy balance options'!$G$7:$G$3000,'Energy balance options'!$B$7:$B$3000,HeatGen!K$2,'Energy balance options'!$A$7:$A$3000,HeatGen!$A110)</f>
        <v>0</v>
      </c>
      <c r="L110">
        <f>SUMIFS('Energy balance options'!$G$7:$G$3000,'Energy balance options'!$B$7:$B$3000,HeatGen!L$2,'Energy balance options'!$A$7:$A$3000,HeatGen!$A110)</f>
        <v>0</v>
      </c>
      <c r="M110">
        <f>SUMIFS('Energy balance options'!$G$7:$G$3000,'Energy balance options'!$B$7:$B$3000,HeatGen!M$2,'Energy balance options'!$A$7:$A$3000,HeatGen!$A110)</f>
        <v>0</v>
      </c>
      <c r="N110">
        <f>SUMIFS('Energy balance options'!$G$7:$G$3000,'Energy balance options'!$B$7:$B$3000,HeatGen!N$2,'Energy balance options'!$A$7:$A$3000,HeatGen!$A110)</f>
        <v>0</v>
      </c>
      <c r="O110">
        <f>SUMIFS('Energy balance options'!$G$7:$G$3000,'Energy balance options'!$B$7:$B$3000,HeatGen!O$2,'Energy balance options'!$A$7:$A$3000,HeatGen!$A110)</f>
        <v>0</v>
      </c>
      <c r="P110">
        <f>SUMIFS('Energy balance options'!$G$7:$G$3000,'Energy balance options'!$B$7:$B$3000,HeatGen!P$2,'Energy balance options'!$A$7:$A$3000,HeatGen!$A110)</f>
        <v>0</v>
      </c>
      <c r="Q110">
        <f>SUMIFS('Energy balance options'!$G$7:$G$3000,'Energy balance options'!$B$7:$B$3000,HeatGen!Q$2,'Energy balance options'!$A$7:$A$3000,HeatGen!$A110)</f>
        <v>0</v>
      </c>
      <c r="R110">
        <f>SUMIFS('Energy balance options'!$G$7:$G$3000,'Energy balance options'!$B$7:$B$3000,HeatGen!R$2,'Energy balance options'!$A$7:$A$3000,HeatGen!$A110)</f>
        <v>0</v>
      </c>
      <c r="S110">
        <f>SUMIFS('Energy balance options'!$G$7:$G$3000,'Energy balance options'!$B$7:$B$3000,HeatGen!S$2,'Energy balance options'!$A$7:$A$3000,HeatGen!$A110)</f>
        <v>0</v>
      </c>
      <c r="T110">
        <f>SUMIFS('Energy balance options'!$G$7:$G$3000,'Energy balance options'!$B$7:$B$3000,HeatGen!T$2,'Energy balance options'!$A$7:$A$3000,HeatGen!$A110)</f>
        <v>0</v>
      </c>
      <c r="U110">
        <f>SUMIFS('Energy balance options'!$G$7:$G$3000,'Energy balance options'!$B$7:$B$3000,HeatGen!U$2,'Energy balance options'!$A$7:$A$3000,HeatGen!$A110)</f>
        <v>0</v>
      </c>
      <c r="V110">
        <f>SUMIFS('Energy balance options'!$G$7:$G$3000,'Energy balance options'!$B$7:$B$3000,HeatGen!V$2,'Energy balance options'!$A$7:$A$3000,HeatGen!$A110)</f>
        <v>0</v>
      </c>
      <c r="W110">
        <f>SUMIFS('Energy balance options'!$G$7:$G$3000,'Energy balance options'!$B$7:$B$3000,HeatGen!W$2,'Energy balance options'!$A$7:$A$3000,HeatGen!$A110)</f>
        <v>0</v>
      </c>
      <c r="X110">
        <f>SUMIFS('Energy balance options'!$G$7:$G$3000,'Energy balance options'!$B$7:$B$3000,HeatGen!X$2,'Energy balance options'!$A$7:$A$3000,HeatGen!$A110)</f>
        <v>0</v>
      </c>
      <c r="Y110">
        <f t="shared" si="17"/>
        <v>0</v>
      </c>
      <c r="Z110">
        <f t="shared" si="18"/>
        <v>0</v>
      </c>
      <c r="AA110">
        <f t="shared" si="19"/>
        <v>0</v>
      </c>
      <c r="AB110">
        <f t="shared" si="20"/>
        <v>0</v>
      </c>
      <c r="AC110">
        <f t="shared" si="21"/>
        <v>0</v>
      </c>
      <c r="AD110">
        <f t="shared" si="22"/>
        <v>0</v>
      </c>
      <c r="AE110">
        <f t="shared" si="23"/>
        <v>0</v>
      </c>
      <c r="AF110">
        <f t="shared" si="24"/>
        <v>0</v>
      </c>
      <c r="AG110">
        <f t="shared" si="25"/>
        <v>0</v>
      </c>
      <c r="AH110">
        <f t="shared" si="26"/>
        <v>0</v>
      </c>
      <c r="AI110">
        <f t="shared" si="27"/>
        <v>0</v>
      </c>
      <c r="AJ110">
        <f t="shared" si="28"/>
        <v>0</v>
      </c>
      <c r="AK110">
        <f t="shared" si="29"/>
        <v>0</v>
      </c>
      <c r="AL110">
        <f t="shared" si="30"/>
        <v>0</v>
      </c>
      <c r="AM110">
        <f t="shared" si="31"/>
        <v>0</v>
      </c>
      <c r="AN110">
        <f t="shared" si="32"/>
        <v>0</v>
      </c>
      <c r="AO110">
        <f t="shared" si="33"/>
        <v>0</v>
      </c>
    </row>
    <row r="111" spans="1:41" x14ac:dyDescent="0.2">
      <c r="A111" s="9" t="str">
        <f>'Cost per option'!A119</f>
        <v>1323 H2 ondergronds opslag</v>
      </c>
      <c r="B111" t="str">
        <f>_xlfn.IFNA(VLOOKUP(A111,'Energy balance options'!A$7:C$3000,3,FALSE),"")</f>
        <v>H2 voorziening</v>
      </c>
      <c r="C111">
        <f>SUMIFS('Energy balance options'!$F$7:$F$3000,'Energy balance options'!$B$7:$B$3000,HeatGen!C$2,'Energy balance options'!$A$7:$A$3000,HeatGen!$A111)</f>
        <v>0</v>
      </c>
      <c r="D111">
        <f>SUMIFS('Energy balance options'!$F$7:$F$3000,'Energy balance options'!$B$7:$B$3000,HeatGen!D$2,'Energy balance options'!$A$7:$A$3000,HeatGen!$A111)</f>
        <v>0</v>
      </c>
      <c r="E111">
        <f>SUMIFS('Energy balance options'!$F$7:$F$3000,'Energy balance options'!$B$7:$B$3000,HeatGen!E$2,'Energy balance options'!$A$7:$A$3000,HeatGen!$A111)</f>
        <v>0</v>
      </c>
      <c r="F111">
        <f>SUMIFS('Energy balance options'!$F$7:$F$3000,'Energy balance options'!$B$7:$B$3000,HeatGen!F$2,'Energy balance options'!$A$7:$A$3000,HeatGen!$A111)</f>
        <v>0</v>
      </c>
      <c r="G111">
        <f>SUMIFS('Energy balance options'!$F$7:$F$3000,'Energy balance options'!$B$7:$B$3000,HeatGen!G$2,'Energy balance options'!$A$7:$A$3000,HeatGen!$A111)</f>
        <v>0</v>
      </c>
      <c r="H111">
        <f>SUMIFS('Energy balance options'!$G$7:$G$3000,'Energy balance options'!$B$7:$B$3000,HeatGen!H$2,'Energy balance options'!$A$7:$A$3000,HeatGen!$A111)</f>
        <v>0</v>
      </c>
      <c r="I111">
        <f>SUMIFS('Energy balance options'!$G$7:$G$3000,'Energy balance options'!$B$7:$B$3000,HeatGen!I$2,'Energy balance options'!$A$7:$A$3000,HeatGen!$A111)</f>
        <v>0</v>
      </c>
      <c r="J111">
        <f>SUMIFS('Energy balance options'!$G$7:$G$3000,'Energy balance options'!$B$7:$B$3000,HeatGen!J$2,'Energy balance options'!$A$7:$A$3000,HeatGen!$A111)</f>
        <v>0</v>
      </c>
      <c r="K111">
        <f>SUMIFS('Energy balance options'!$G$7:$G$3000,'Energy balance options'!$B$7:$B$3000,HeatGen!K$2,'Energy balance options'!$A$7:$A$3000,HeatGen!$A111)</f>
        <v>0</v>
      </c>
      <c r="L111">
        <f>SUMIFS('Energy balance options'!$G$7:$G$3000,'Energy balance options'!$B$7:$B$3000,HeatGen!L$2,'Energy balance options'!$A$7:$A$3000,HeatGen!$A111)</f>
        <v>0</v>
      </c>
      <c r="M111">
        <f>SUMIFS('Energy balance options'!$G$7:$G$3000,'Energy balance options'!$B$7:$B$3000,HeatGen!M$2,'Energy balance options'!$A$7:$A$3000,HeatGen!$A111)</f>
        <v>0</v>
      </c>
      <c r="N111">
        <f>SUMIFS('Energy balance options'!$G$7:$G$3000,'Energy balance options'!$B$7:$B$3000,HeatGen!N$2,'Energy balance options'!$A$7:$A$3000,HeatGen!$A111)</f>
        <v>0</v>
      </c>
      <c r="O111">
        <f>SUMIFS('Energy balance options'!$G$7:$G$3000,'Energy balance options'!$B$7:$B$3000,HeatGen!O$2,'Energy balance options'!$A$7:$A$3000,HeatGen!$A111)</f>
        <v>0</v>
      </c>
      <c r="P111">
        <f>SUMIFS('Energy balance options'!$G$7:$G$3000,'Energy balance options'!$B$7:$B$3000,HeatGen!P$2,'Energy balance options'!$A$7:$A$3000,HeatGen!$A111)</f>
        <v>0</v>
      </c>
      <c r="Q111">
        <f>SUMIFS('Energy balance options'!$G$7:$G$3000,'Energy balance options'!$B$7:$B$3000,HeatGen!Q$2,'Energy balance options'!$A$7:$A$3000,HeatGen!$A111)</f>
        <v>0</v>
      </c>
      <c r="R111">
        <f>SUMIFS('Energy balance options'!$G$7:$G$3000,'Energy balance options'!$B$7:$B$3000,HeatGen!R$2,'Energy balance options'!$A$7:$A$3000,HeatGen!$A111)</f>
        <v>0</v>
      </c>
      <c r="S111">
        <f>SUMIFS('Energy balance options'!$G$7:$G$3000,'Energy balance options'!$B$7:$B$3000,HeatGen!S$2,'Energy balance options'!$A$7:$A$3000,HeatGen!$A111)</f>
        <v>0</v>
      </c>
      <c r="T111">
        <f>SUMIFS('Energy balance options'!$G$7:$G$3000,'Energy balance options'!$B$7:$B$3000,HeatGen!T$2,'Energy balance options'!$A$7:$A$3000,HeatGen!$A111)</f>
        <v>0</v>
      </c>
      <c r="U111">
        <f>SUMIFS('Energy balance options'!$G$7:$G$3000,'Energy balance options'!$B$7:$B$3000,HeatGen!U$2,'Energy balance options'!$A$7:$A$3000,HeatGen!$A111)</f>
        <v>0</v>
      </c>
      <c r="V111">
        <f>SUMIFS('Energy balance options'!$G$7:$G$3000,'Energy balance options'!$B$7:$B$3000,HeatGen!V$2,'Energy balance options'!$A$7:$A$3000,HeatGen!$A111)</f>
        <v>0</v>
      </c>
      <c r="W111">
        <f>SUMIFS('Energy balance options'!$G$7:$G$3000,'Energy balance options'!$B$7:$B$3000,HeatGen!W$2,'Energy balance options'!$A$7:$A$3000,HeatGen!$A111)</f>
        <v>0</v>
      </c>
      <c r="X111">
        <f>SUMIFS('Energy balance options'!$G$7:$G$3000,'Energy balance options'!$B$7:$B$3000,HeatGen!X$2,'Energy balance options'!$A$7:$A$3000,HeatGen!$A111)</f>
        <v>0</v>
      </c>
      <c r="Y111">
        <f t="shared" si="17"/>
        <v>0</v>
      </c>
      <c r="Z111">
        <f t="shared" si="18"/>
        <v>0</v>
      </c>
      <c r="AA111">
        <f t="shared" si="19"/>
        <v>0</v>
      </c>
      <c r="AB111">
        <f t="shared" si="20"/>
        <v>0</v>
      </c>
      <c r="AC111">
        <f t="shared" si="21"/>
        <v>0</v>
      </c>
      <c r="AD111">
        <f t="shared" si="22"/>
        <v>0</v>
      </c>
      <c r="AE111">
        <f t="shared" si="23"/>
        <v>0</v>
      </c>
      <c r="AF111">
        <f t="shared" si="24"/>
        <v>0</v>
      </c>
      <c r="AG111">
        <f t="shared" si="25"/>
        <v>0</v>
      </c>
      <c r="AH111">
        <f t="shared" si="26"/>
        <v>0</v>
      </c>
      <c r="AI111">
        <f t="shared" si="27"/>
        <v>0</v>
      </c>
      <c r="AJ111">
        <f t="shared" si="28"/>
        <v>0</v>
      </c>
      <c r="AK111">
        <f t="shared" si="29"/>
        <v>0</v>
      </c>
      <c r="AL111">
        <f t="shared" si="30"/>
        <v>0</v>
      </c>
      <c r="AM111">
        <f t="shared" si="31"/>
        <v>0</v>
      </c>
      <c r="AN111">
        <f t="shared" si="32"/>
        <v>0</v>
      </c>
      <c r="AO111">
        <f t="shared" si="33"/>
        <v>0</v>
      </c>
    </row>
    <row r="112" spans="1:41" x14ac:dyDescent="0.2">
      <c r="A112" s="9" t="str">
        <f>'Cost per option'!A120</f>
        <v>1328 H2 distributienetwerk</v>
      </c>
      <c r="B112" t="str">
        <f>_xlfn.IFNA(VLOOKUP(A112,'Energy balance options'!A$7:C$3000,3,FALSE),"")</f>
        <v>H2 voorziening</v>
      </c>
      <c r="C112">
        <f>SUMIFS('Energy balance options'!$F$7:$F$3000,'Energy balance options'!$B$7:$B$3000,HeatGen!C$2,'Energy balance options'!$A$7:$A$3000,HeatGen!$A112)</f>
        <v>0</v>
      </c>
      <c r="D112">
        <f>SUMIFS('Energy balance options'!$F$7:$F$3000,'Energy balance options'!$B$7:$B$3000,HeatGen!D$2,'Energy balance options'!$A$7:$A$3000,HeatGen!$A112)</f>
        <v>0</v>
      </c>
      <c r="E112">
        <f>SUMIFS('Energy balance options'!$F$7:$F$3000,'Energy balance options'!$B$7:$B$3000,HeatGen!E$2,'Energy balance options'!$A$7:$A$3000,HeatGen!$A112)</f>
        <v>0</v>
      </c>
      <c r="F112">
        <f>SUMIFS('Energy balance options'!$F$7:$F$3000,'Energy balance options'!$B$7:$B$3000,HeatGen!F$2,'Energy balance options'!$A$7:$A$3000,HeatGen!$A112)</f>
        <v>0</v>
      </c>
      <c r="G112">
        <f>SUMIFS('Energy balance options'!$F$7:$F$3000,'Energy balance options'!$B$7:$B$3000,HeatGen!G$2,'Energy balance options'!$A$7:$A$3000,HeatGen!$A112)</f>
        <v>0</v>
      </c>
      <c r="H112">
        <f>SUMIFS('Energy balance options'!$G$7:$G$3000,'Energy balance options'!$B$7:$B$3000,HeatGen!H$2,'Energy balance options'!$A$7:$A$3000,HeatGen!$A112)</f>
        <v>0</v>
      </c>
      <c r="I112">
        <f>SUMIFS('Energy balance options'!$G$7:$G$3000,'Energy balance options'!$B$7:$B$3000,HeatGen!I$2,'Energy balance options'!$A$7:$A$3000,HeatGen!$A112)</f>
        <v>2.6099954430000002E-4</v>
      </c>
      <c r="J112">
        <f>SUMIFS('Energy balance options'!$G$7:$G$3000,'Energy balance options'!$B$7:$B$3000,HeatGen!J$2,'Energy balance options'!$A$7:$A$3000,HeatGen!$A112)</f>
        <v>0</v>
      </c>
      <c r="K112">
        <f>SUMIFS('Energy balance options'!$G$7:$G$3000,'Energy balance options'!$B$7:$B$3000,HeatGen!K$2,'Energy balance options'!$A$7:$A$3000,HeatGen!$A112)</f>
        <v>0</v>
      </c>
      <c r="L112">
        <f>SUMIFS('Energy balance options'!$G$7:$G$3000,'Energy balance options'!$B$7:$B$3000,HeatGen!L$2,'Energy balance options'!$A$7:$A$3000,HeatGen!$A112)</f>
        <v>0</v>
      </c>
      <c r="M112">
        <f>SUMIFS('Energy balance options'!$G$7:$G$3000,'Energy balance options'!$B$7:$B$3000,HeatGen!M$2,'Energy balance options'!$A$7:$A$3000,HeatGen!$A112)</f>
        <v>0</v>
      </c>
      <c r="N112">
        <f>SUMIFS('Energy balance options'!$G$7:$G$3000,'Energy balance options'!$B$7:$B$3000,HeatGen!N$2,'Energy balance options'!$A$7:$A$3000,HeatGen!$A112)</f>
        <v>0</v>
      </c>
      <c r="O112">
        <f>SUMIFS('Energy balance options'!$G$7:$G$3000,'Energy balance options'!$B$7:$B$3000,HeatGen!O$2,'Energy balance options'!$A$7:$A$3000,HeatGen!$A112)</f>
        <v>0</v>
      </c>
      <c r="P112">
        <f>SUMIFS('Energy balance options'!$G$7:$G$3000,'Energy balance options'!$B$7:$B$3000,HeatGen!P$2,'Energy balance options'!$A$7:$A$3000,HeatGen!$A112)</f>
        <v>0</v>
      </c>
      <c r="Q112">
        <f>SUMIFS('Energy balance options'!$G$7:$G$3000,'Energy balance options'!$B$7:$B$3000,HeatGen!Q$2,'Energy balance options'!$A$7:$A$3000,HeatGen!$A112)</f>
        <v>0</v>
      </c>
      <c r="R112">
        <f>SUMIFS('Energy balance options'!$G$7:$G$3000,'Energy balance options'!$B$7:$B$3000,HeatGen!R$2,'Energy balance options'!$A$7:$A$3000,HeatGen!$A112)</f>
        <v>0</v>
      </c>
      <c r="S112">
        <f>SUMIFS('Energy balance options'!$G$7:$G$3000,'Energy balance options'!$B$7:$B$3000,HeatGen!S$2,'Energy balance options'!$A$7:$A$3000,HeatGen!$A112)</f>
        <v>0</v>
      </c>
      <c r="T112">
        <f>SUMIFS('Energy balance options'!$G$7:$G$3000,'Energy balance options'!$B$7:$B$3000,HeatGen!T$2,'Energy balance options'!$A$7:$A$3000,HeatGen!$A112)</f>
        <v>0</v>
      </c>
      <c r="U112">
        <f>SUMIFS('Energy balance options'!$G$7:$G$3000,'Energy balance options'!$B$7:$B$3000,HeatGen!U$2,'Energy balance options'!$A$7:$A$3000,HeatGen!$A112)</f>
        <v>0</v>
      </c>
      <c r="V112">
        <f>SUMIFS('Energy balance options'!$G$7:$G$3000,'Energy balance options'!$B$7:$B$3000,HeatGen!V$2,'Energy balance options'!$A$7:$A$3000,HeatGen!$A112)</f>
        <v>0</v>
      </c>
      <c r="W112">
        <f>SUMIFS('Energy balance options'!$G$7:$G$3000,'Energy balance options'!$B$7:$B$3000,HeatGen!W$2,'Energy balance options'!$A$7:$A$3000,HeatGen!$A112)</f>
        <v>0</v>
      </c>
      <c r="X112">
        <f>SUMIFS('Energy balance options'!$G$7:$G$3000,'Energy balance options'!$B$7:$B$3000,HeatGen!X$2,'Energy balance options'!$A$7:$A$3000,HeatGen!$A112)</f>
        <v>0</v>
      </c>
      <c r="Y112">
        <f t="shared" si="17"/>
        <v>0</v>
      </c>
      <c r="Z112">
        <f t="shared" si="18"/>
        <v>0</v>
      </c>
      <c r="AA112">
        <f t="shared" si="19"/>
        <v>0</v>
      </c>
      <c r="AB112">
        <f t="shared" si="20"/>
        <v>0</v>
      </c>
      <c r="AC112">
        <f t="shared" si="21"/>
        <v>0</v>
      </c>
      <c r="AD112">
        <f t="shared" si="22"/>
        <v>0</v>
      </c>
      <c r="AE112">
        <f t="shared" si="23"/>
        <v>0</v>
      </c>
      <c r="AF112">
        <f t="shared" si="24"/>
        <v>0</v>
      </c>
      <c r="AG112">
        <f t="shared" si="25"/>
        <v>0</v>
      </c>
      <c r="AH112">
        <f t="shared" si="26"/>
        <v>0</v>
      </c>
      <c r="AI112">
        <f t="shared" si="27"/>
        <v>0</v>
      </c>
      <c r="AJ112">
        <f t="shared" si="28"/>
        <v>0</v>
      </c>
      <c r="AK112">
        <f t="shared" si="29"/>
        <v>0</v>
      </c>
      <c r="AL112">
        <f t="shared" si="30"/>
        <v>0</v>
      </c>
      <c r="AM112">
        <f t="shared" si="31"/>
        <v>0</v>
      </c>
      <c r="AN112">
        <f t="shared" si="32"/>
        <v>0</v>
      </c>
      <c r="AO112">
        <f t="shared" si="33"/>
        <v>0</v>
      </c>
    </row>
    <row r="113" spans="1:41" x14ac:dyDescent="0.2">
      <c r="A113" s="9" t="str">
        <f>'Cost per option'!A121</f>
        <v>1329 H2 filling station</v>
      </c>
      <c r="B113" t="str">
        <f>_xlfn.IFNA(VLOOKUP(A113,'Energy balance options'!A$7:C$3000,3,FALSE),"")</f>
        <v>Verkeer</v>
      </c>
      <c r="C113">
        <f>SUMIFS('Energy balance options'!$F$7:$F$3000,'Energy balance options'!$B$7:$B$3000,HeatGen!C$2,'Energy balance options'!$A$7:$A$3000,HeatGen!$A113)</f>
        <v>0</v>
      </c>
      <c r="D113">
        <f>SUMIFS('Energy balance options'!$F$7:$F$3000,'Energy balance options'!$B$7:$B$3000,HeatGen!D$2,'Energy balance options'!$A$7:$A$3000,HeatGen!$A113)</f>
        <v>0</v>
      </c>
      <c r="E113">
        <f>SUMIFS('Energy balance options'!$F$7:$F$3000,'Energy balance options'!$B$7:$B$3000,HeatGen!E$2,'Energy balance options'!$A$7:$A$3000,HeatGen!$A113)</f>
        <v>0</v>
      </c>
      <c r="F113">
        <f>SUMIFS('Energy balance options'!$F$7:$F$3000,'Energy balance options'!$B$7:$B$3000,HeatGen!F$2,'Energy balance options'!$A$7:$A$3000,HeatGen!$A113)</f>
        <v>0</v>
      </c>
      <c r="G113">
        <f>SUMIFS('Energy balance options'!$F$7:$F$3000,'Energy balance options'!$B$7:$B$3000,HeatGen!G$2,'Energy balance options'!$A$7:$A$3000,HeatGen!$A113)</f>
        <v>0</v>
      </c>
      <c r="H113">
        <f>SUMIFS('Energy balance options'!$G$7:$G$3000,'Energy balance options'!$B$7:$B$3000,HeatGen!H$2,'Energy balance options'!$A$7:$A$3000,HeatGen!$A113)</f>
        <v>0</v>
      </c>
      <c r="I113">
        <f>SUMIFS('Energy balance options'!$G$7:$G$3000,'Energy balance options'!$B$7:$B$3000,HeatGen!I$2,'Energy balance options'!$A$7:$A$3000,HeatGen!$A113)</f>
        <v>0</v>
      </c>
      <c r="J113">
        <f>SUMIFS('Energy balance options'!$G$7:$G$3000,'Energy balance options'!$B$7:$B$3000,HeatGen!J$2,'Energy balance options'!$A$7:$A$3000,HeatGen!$A113)</f>
        <v>1.359043073E-3</v>
      </c>
      <c r="K113">
        <f>SUMIFS('Energy balance options'!$G$7:$G$3000,'Energy balance options'!$B$7:$B$3000,HeatGen!K$2,'Energy balance options'!$A$7:$A$3000,HeatGen!$A113)</f>
        <v>0</v>
      </c>
      <c r="L113">
        <f>SUMIFS('Energy balance options'!$G$7:$G$3000,'Energy balance options'!$B$7:$B$3000,HeatGen!L$2,'Energy balance options'!$A$7:$A$3000,HeatGen!$A113)</f>
        <v>0</v>
      </c>
      <c r="M113">
        <f>SUMIFS('Energy balance options'!$G$7:$G$3000,'Energy balance options'!$B$7:$B$3000,HeatGen!M$2,'Energy balance options'!$A$7:$A$3000,HeatGen!$A113)</f>
        <v>0</v>
      </c>
      <c r="N113">
        <f>SUMIFS('Energy balance options'!$G$7:$G$3000,'Energy balance options'!$B$7:$B$3000,HeatGen!N$2,'Energy balance options'!$A$7:$A$3000,HeatGen!$A113)</f>
        <v>0</v>
      </c>
      <c r="O113">
        <f>SUMIFS('Energy balance options'!$G$7:$G$3000,'Energy balance options'!$B$7:$B$3000,HeatGen!O$2,'Energy balance options'!$A$7:$A$3000,HeatGen!$A113)</f>
        <v>0</v>
      </c>
      <c r="P113">
        <f>SUMIFS('Energy balance options'!$G$7:$G$3000,'Energy balance options'!$B$7:$B$3000,HeatGen!P$2,'Energy balance options'!$A$7:$A$3000,HeatGen!$A113)</f>
        <v>0</v>
      </c>
      <c r="Q113">
        <f>SUMIFS('Energy balance options'!$G$7:$G$3000,'Energy balance options'!$B$7:$B$3000,HeatGen!Q$2,'Energy balance options'!$A$7:$A$3000,HeatGen!$A113)</f>
        <v>0</v>
      </c>
      <c r="R113">
        <f>SUMIFS('Energy balance options'!$G$7:$G$3000,'Energy balance options'!$B$7:$B$3000,HeatGen!R$2,'Energy balance options'!$A$7:$A$3000,HeatGen!$A113)</f>
        <v>0</v>
      </c>
      <c r="S113">
        <f>SUMIFS('Energy balance options'!$G$7:$G$3000,'Energy balance options'!$B$7:$B$3000,HeatGen!S$2,'Energy balance options'!$A$7:$A$3000,HeatGen!$A113)</f>
        <v>0</v>
      </c>
      <c r="T113">
        <f>SUMIFS('Energy balance options'!$G$7:$G$3000,'Energy balance options'!$B$7:$B$3000,HeatGen!T$2,'Energy balance options'!$A$7:$A$3000,HeatGen!$A113)</f>
        <v>0</v>
      </c>
      <c r="U113">
        <f>SUMIFS('Energy balance options'!$G$7:$G$3000,'Energy balance options'!$B$7:$B$3000,HeatGen!U$2,'Energy balance options'!$A$7:$A$3000,HeatGen!$A113)</f>
        <v>0</v>
      </c>
      <c r="V113">
        <f>SUMIFS('Energy balance options'!$G$7:$G$3000,'Energy balance options'!$B$7:$B$3000,HeatGen!V$2,'Energy balance options'!$A$7:$A$3000,HeatGen!$A113)</f>
        <v>0</v>
      </c>
      <c r="W113">
        <f>SUMIFS('Energy balance options'!$G$7:$G$3000,'Energy balance options'!$B$7:$B$3000,HeatGen!W$2,'Energy balance options'!$A$7:$A$3000,HeatGen!$A113)</f>
        <v>0</v>
      </c>
      <c r="X113">
        <f>SUMIFS('Energy balance options'!$G$7:$G$3000,'Energy balance options'!$B$7:$B$3000,HeatGen!X$2,'Energy balance options'!$A$7:$A$3000,HeatGen!$A113)</f>
        <v>0</v>
      </c>
      <c r="Y113">
        <f t="shared" si="17"/>
        <v>0</v>
      </c>
      <c r="Z113">
        <f t="shared" si="18"/>
        <v>0</v>
      </c>
      <c r="AA113">
        <f t="shared" si="19"/>
        <v>0</v>
      </c>
      <c r="AB113">
        <f t="shared" si="20"/>
        <v>0</v>
      </c>
      <c r="AC113">
        <f t="shared" si="21"/>
        <v>0</v>
      </c>
      <c r="AD113">
        <f t="shared" si="22"/>
        <v>0</v>
      </c>
      <c r="AE113">
        <f t="shared" si="23"/>
        <v>0</v>
      </c>
      <c r="AF113">
        <f t="shared" si="24"/>
        <v>0</v>
      </c>
      <c r="AG113">
        <f t="shared" si="25"/>
        <v>0</v>
      </c>
      <c r="AH113">
        <f t="shared" si="26"/>
        <v>0</v>
      </c>
      <c r="AI113">
        <f t="shared" si="27"/>
        <v>0</v>
      </c>
      <c r="AJ113">
        <f t="shared" si="28"/>
        <v>0</v>
      </c>
      <c r="AK113">
        <f t="shared" si="29"/>
        <v>0</v>
      </c>
      <c r="AL113">
        <f t="shared" si="30"/>
        <v>0</v>
      </c>
      <c r="AM113">
        <f t="shared" si="31"/>
        <v>0</v>
      </c>
      <c r="AN113">
        <f t="shared" si="32"/>
        <v>0</v>
      </c>
      <c r="AO113">
        <f t="shared" si="33"/>
        <v>0</v>
      </c>
    </row>
    <row r="114" spans="1:41" x14ac:dyDescent="0.2">
      <c r="A114" s="9" t="str">
        <f>'Cost per option'!A122</f>
        <v>1330 H2 pipeline</v>
      </c>
      <c r="B114" t="str">
        <f>_xlfn.IFNA(VLOOKUP(A114,'Energy balance options'!A$7:C$3000,3,FALSE),"")</f>
        <v>H2 voorziening</v>
      </c>
      <c r="C114">
        <f>SUMIFS('Energy balance options'!$F$7:$F$3000,'Energy balance options'!$B$7:$B$3000,HeatGen!C$2,'Energy balance options'!$A$7:$A$3000,HeatGen!$A114)</f>
        <v>0</v>
      </c>
      <c r="D114">
        <f>SUMIFS('Energy balance options'!$F$7:$F$3000,'Energy balance options'!$B$7:$B$3000,HeatGen!D$2,'Energy balance options'!$A$7:$A$3000,HeatGen!$A114)</f>
        <v>0</v>
      </c>
      <c r="E114">
        <f>SUMIFS('Energy balance options'!$F$7:$F$3000,'Energy balance options'!$B$7:$B$3000,HeatGen!E$2,'Energy balance options'!$A$7:$A$3000,HeatGen!$A114)</f>
        <v>0</v>
      </c>
      <c r="F114">
        <f>SUMIFS('Energy balance options'!$F$7:$F$3000,'Energy balance options'!$B$7:$B$3000,HeatGen!F$2,'Energy balance options'!$A$7:$A$3000,HeatGen!$A114)</f>
        <v>0</v>
      </c>
      <c r="G114">
        <f>SUMIFS('Energy balance options'!$F$7:$F$3000,'Energy balance options'!$B$7:$B$3000,HeatGen!G$2,'Energy balance options'!$A$7:$A$3000,HeatGen!$A114)</f>
        <v>0</v>
      </c>
      <c r="H114">
        <f>SUMIFS('Energy balance options'!$G$7:$G$3000,'Energy balance options'!$B$7:$B$3000,HeatGen!H$2,'Energy balance options'!$A$7:$A$3000,HeatGen!$A114)</f>
        <v>0</v>
      </c>
      <c r="I114">
        <f>SUMIFS('Energy balance options'!$G$7:$G$3000,'Energy balance options'!$B$7:$B$3000,HeatGen!I$2,'Energy balance options'!$A$7:$A$3000,HeatGen!$A114)</f>
        <v>0.61607693819999998</v>
      </c>
      <c r="J114">
        <f>SUMIFS('Energy balance options'!$G$7:$G$3000,'Energy balance options'!$B$7:$B$3000,HeatGen!J$2,'Energy balance options'!$A$7:$A$3000,HeatGen!$A114)</f>
        <v>0</v>
      </c>
      <c r="K114">
        <f>SUMIFS('Energy balance options'!$G$7:$G$3000,'Energy balance options'!$B$7:$B$3000,HeatGen!K$2,'Energy balance options'!$A$7:$A$3000,HeatGen!$A114)</f>
        <v>0</v>
      </c>
      <c r="L114">
        <f>SUMIFS('Energy balance options'!$G$7:$G$3000,'Energy balance options'!$B$7:$B$3000,HeatGen!L$2,'Energy balance options'!$A$7:$A$3000,HeatGen!$A114)</f>
        <v>0</v>
      </c>
      <c r="M114">
        <f>SUMIFS('Energy balance options'!$G$7:$G$3000,'Energy balance options'!$B$7:$B$3000,HeatGen!M$2,'Energy balance options'!$A$7:$A$3000,HeatGen!$A114)</f>
        <v>0</v>
      </c>
      <c r="N114">
        <f>SUMIFS('Energy balance options'!$G$7:$G$3000,'Energy balance options'!$B$7:$B$3000,HeatGen!N$2,'Energy balance options'!$A$7:$A$3000,HeatGen!$A114)</f>
        <v>0</v>
      </c>
      <c r="O114">
        <f>SUMIFS('Energy balance options'!$G$7:$G$3000,'Energy balance options'!$B$7:$B$3000,HeatGen!O$2,'Energy balance options'!$A$7:$A$3000,HeatGen!$A114)</f>
        <v>0</v>
      </c>
      <c r="P114">
        <f>SUMIFS('Energy balance options'!$G$7:$G$3000,'Energy balance options'!$B$7:$B$3000,HeatGen!P$2,'Energy balance options'!$A$7:$A$3000,HeatGen!$A114)</f>
        <v>0</v>
      </c>
      <c r="Q114">
        <f>SUMIFS('Energy balance options'!$G$7:$G$3000,'Energy balance options'!$B$7:$B$3000,HeatGen!Q$2,'Energy balance options'!$A$7:$A$3000,HeatGen!$A114)</f>
        <v>0</v>
      </c>
      <c r="R114">
        <f>SUMIFS('Energy balance options'!$G$7:$G$3000,'Energy balance options'!$B$7:$B$3000,HeatGen!R$2,'Energy balance options'!$A$7:$A$3000,HeatGen!$A114)</f>
        <v>0</v>
      </c>
      <c r="S114">
        <f>SUMIFS('Energy balance options'!$G$7:$G$3000,'Energy balance options'!$B$7:$B$3000,HeatGen!S$2,'Energy balance options'!$A$7:$A$3000,HeatGen!$A114)</f>
        <v>0</v>
      </c>
      <c r="T114">
        <f>SUMIFS('Energy balance options'!$G$7:$G$3000,'Energy balance options'!$B$7:$B$3000,HeatGen!T$2,'Energy balance options'!$A$7:$A$3000,HeatGen!$A114)</f>
        <v>0</v>
      </c>
      <c r="U114">
        <f>SUMIFS('Energy balance options'!$G$7:$G$3000,'Energy balance options'!$B$7:$B$3000,HeatGen!U$2,'Energy balance options'!$A$7:$A$3000,HeatGen!$A114)</f>
        <v>0</v>
      </c>
      <c r="V114">
        <f>SUMIFS('Energy balance options'!$G$7:$G$3000,'Energy balance options'!$B$7:$B$3000,HeatGen!V$2,'Energy balance options'!$A$7:$A$3000,HeatGen!$A114)</f>
        <v>0</v>
      </c>
      <c r="W114">
        <f>SUMIFS('Energy balance options'!$G$7:$G$3000,'Energy balance options'!$B$7:$B$3000,HeatGen!W$2,'Energy balance options'!$A$7:$A$3000,HeatGen!$A114)</f>
        <v>0</v>
      </c>
      <c r="X114">
        <f>SUMIFS('Energy balance options'!$G$7:$G$3000,'Energy balance options'!$B$7:$B$3000,HeatGen!X$2,'Energy balance options'!$A$7:$A$3000,HeatGen!$A114)</f>
        <v>0</v>
      </c>
      <c r="Y114">
        <f t="shared" si="17"/>
        <v>0</v>
      </c>
      <c r="Z114">
        <f t="shared" si="18"/>
        <v>0</v>
      </c>
      <c r="AA114">
        <f t="shared" si="19"/>
        <v>0</v>
      </c>
      <c r="AB114">
        <f t="shared" si="20"/>
        <v>0</v>
      </c>
      <c r="AC114">
        <f t="shared" si="21"/>
        <v>0</v>
      </c>
      <c r="AD114">
        <f t="shared" si="22"/>
        <v>0</v>
      </c>
      <c r="AE114">
        <f t="shared" si="23"/>
        <v>0</v>
      </c>
      <c r="AF114">
        <f t="shared" si="24"/>
        <v>0</v>
      </c>
      <c r="AG114">
        <f t="shared" si="25"/>
        <v>0</v>
      </c>
      <c r="AH114">
        <f t="shared" si="26"/>
        <v>0</v>
      </c>
      <c r="AI114">
        <f t="shared" si="27"/>
        <v>0</v>
      </c>
      <c r="AJ114">
        <f t="shared" si="28"/>
        <v>0</v>
      </c>
      <c r="AK114">
        <f t="shared" si="29"/>
        <v>0</v>
      </c>
      <c r="AL114">
        <f t="shared" si="30"/>
        <v>0</v>
      </c>
      <c r="AM114">
        <f t="shared" si="31"/>
        <v>0</v>
      </c>
      <c r="AN114">
        <f t="shared" si="32"/>
        <v>0</v>
      </c>
      <c r="AO114">
        <f t="shared" si="33"/>
        <v>0</v>
      </c>
    </row>
    <row r="115" spans="1:41" x14ac:dyDescent="0.2">
      <c r="A115" s="9" t="str">
        <f>'Cost per option'!A123</f>
        <v>1351 REF ICE personenauto</v>
      </c>
      <c r="B115" t="str">
        <f>_xlfn.IFNA(VLOOKUP(A115,'Energy balance options'!A$7:C$3000,3,FALSE),"")</f>
        <v>Verkeer</v>
      </c>
      <c r="C115">
        <f>SUMIFS('Energy balance options'!$F$7:$F$3000,'Energy balance options'!$B$7:$B$3000,HeatGen!C$2,'Energy balance options'!$A$7:$A$3000,HeatGen!$A115)</f>
        <v>0</v>
      </c>
      <c r="D115">
        <f>SUMIFS('Energy balance options'!$F$7:$F$3000,'Energy balance options'!$B$7:$B$3000,HeatGen!D$2,'Energy balance options'!$A$7:$A$3000,HeatGen!$A115)</f>
        <v>0</v>
      </c>
      <c r="E115">
        <f>SUMIFS('Energy balance options'!$F$7:$F$3000,'Energy balance options'!$B$7:$B$3000,HeatGen!E$2,'Energy balance options'!$A$7:$A$3000,HeatGen!$A115)</f>
        <v>0</v>
      </c>
      <c r="F115">
        <f>SUMIFS('Energy balance options'!$F$7:$F$3000,'Energy balance options'!$B$7:$B$3000,HeatGen!F$2,'Energy balance options'!$A$7:$A$3000,HeatGen!$A115)</f>
        <v>0</v>
      </c>
      <c r="G115">
        <f>SUMIFS('Energy balance options'!$F$7:$F$3000,'Energy balance options'!$B$7:$B$3000,HeatGen!G$2,'Energy balance options'!$A$7:$A$3000,HeatGen!$A115)</f>
        <v>0</v>
      </c>
      <c r="H115">
        <f>SUMIFS('Energy balance options'!$G$7:$G$3000,'Energy balance options'!$B$7:$B$3000,HeatGen!H$2,'Energy balance options'!$A$7:$A$3000,HeatGen!$A115)</f>
        <v>0</v>
      </c>
      <c r="I115">
        <f>SUMIFS('Energy balance options'!$G$7:$G$3000,'Energy balance options'!$B$7:$B$3000,HeatGen!I$2,'Energy balance options'!$A$7:$A$3000,HeatGen!$A115)</f>
        <v>0</v>
      </c>
      <c r="J115">
        <f>SUMIFS('Energy balance options'!$G$7:$G$3000,'Energy balance options'!$B$7:$B$3000,HeatGen!J$2,'Energy balance options'!$A$7:$A$3000,HeatGen!$A115)</f>
        <v>0</v>
      </c>
      <c r="K115">
        <f>SUMIFS('Energy balance options'!$G$7:$G$3000,'Energy balance options'!$B$7:$B$3000,HeatGen!K$2,'Energy balance options'!$A$7:$A$3000,HeatGen!$A115)</f>
        <v>0</v>
      </c>
      <c r="L115">
        <f>SUMIFS('Energy balance options'!$G$7:$G$3000,'Energy balance options'!$B$7:$B$3000,HeatGen!L$2,'Energy balance options'!$A$7:$A$3000,HeatGen!$A115)</f>
        <v>0</v>
      </c>
      <c r="M115">
        <f>SUMIFS('Energy balance options'!$G$7:$G$3000,'Energy balance options'!$B$7:$B$3000,HeatGen!M$2,'Energy balance options'!$A$7:$A$3000,HeatGen!$A115)</f>
        <v>0</v>
      </c>
      <c r="N115">
        <f>SUMIFS('Energy balance options'!$G$7:$G$3000,'Energy balance options'!$B$7:$B$3000,HeatGen!N$2,'Energy balance options'!$A$7:$A$3000,HeatGen!$A115)</f>
        <v>0</v>
      </c>
      <c r="O115">
        <f>SUMIFS('Energy balance options'!$G$7:$G$3000,'Energy balance options'!$B$7:$B$3000,HeatGen!O$2,'Energy balance options'!$A$7:$A$3000,HeatGen!$A115)</f>
        <v>0</v>
      </c>
      <c r="P115">
        <f>SUMIFS('Energy balance options'!$G$7:$G$3000,'Energy balance options'!$B$7:$B$3000,HeatGen!P$2,'Energy balance options'!$A$7:$A$3000,HeatGen!$A115)</f>
        <v>0</v>
      </c>
      <c r="Q115">
        <f>SUMIFS('Energy balance options'!$G$7:$G$3000,'Energy balance options'!$B$7:$B$3000,HeatGen!Q$2,'Energy balance options'!$A$7:$A$3000,HeatGen!$A115)</f>
        <v>0</v>
      </c>
      <c r="R115">
        <f>SUMIFS('Energy balance options'!$G$7:$G$3000,'Energy balance options'!$B$7:$B$3000,HeatGen!R$2,'Energy balance options'!$A$7:$A$3000,HeatGen!$A115)</f>
        <v>0</v>
      </c>
      <c r="S115">
        <f>SUMIFS('Energy balance options'!$G$7:$G$3000,'Energy balance options'!$B$7:$B$3000,HeatGen!S$2,'Energy balance options'!$A$7:$A$3000,HeatGen!$A115)</f>
        <v>0</v>
      </c>
      <c r="T115">
        <f>SUMIFS('Energy balance options'!$G$7:$G$3000,'Energy balance options'!$B$7:$B$3000,HeatGen!T$2,'Energy balance options'!$A$7:$A$3000,HeatGen!$A115)</f>
        <v>0</v>
      </c>
      <c r="U115">
        <f>SUMIFS('Energy balance options'!$G$7:$G$3000,'Energy balance options'!$B$7:$B$3000,HeatGen!U$2,'Energy balance options'!$A$7:$A$3000,HeatGen!$A115)</f>
        <v>0</v>
      </c>
      <c r="V115">
        <f>SUMIFS('Energy balance options'!$G$7:$G$3000,'Energy balance options'!$B$7:$B$3000,HeatGen!V$2,'Energy balance options'!$A$7:$A$3000,HeatGen!$A115)</f>
        <v>0</v>
      </c>
      <c r="W115">
        <f>SUMIFS('Energy balance options'!$G$7:$G$3000,'Energy balance options'!$B$7:$B$3000,HeatGen!W$2,'Energy balance options'!$A$7:$A$3000,HeatGen!$A115)</f>
        <v>0</v>
      </c>
      <c r="X115">
        <f>SUMIFS('Energy balance options'!$G$7:$G$3000,'Energy balance options'!$B$7:$B$3000,HeatGen!X$2,'Energy balance options'!$A$7:$A$3000,HeatGen!$A115)</f>
        <v>0</v>
      </c>
      <c r="Y115">
        <f t="shared" si="17"/>
        <v>0</v>
      </c>
      <c r="Z115">
        <f t="shared" si="18"/>
        <v>0</v>
      </c>
      <c r="AA115">
        <f t="shared" si="19"/>
        <v>0</v>
      </c>
      <c r="AB115">
        <f t="shared" si="20"/>
        <v>0</v>
      </c>
      <c r="AC115">
        <f t="shared" si="21"/>
        <v>0</v>
      </c>
      <c r="AD115">
        <f t="shared" si="22"/>
        <v>0</v>
      </c>
      <c r="AE115">
        <f t="shared" si="23"/>
        <v>0</v>
      </c>
      <c r="AF115">
        <f t="shared" si="24"/>
        <v>0</v>
      </c>
      <c r="AG115">
        <f t="shared" si="25"/>
        <v>0</v>
      </c>
      <c r="AH115">
        <f t="shared" si="26"/>
        <v>0</v>
      </c>
      <c r="AI115">
        <f t="shared" si="27"/>
        <v>0</v>
      </c>
      <c r="AJ115">
        <f t="shared" si="28"/>
        <v>0</v>
      </c>
      <c r="AK115">
        <f t="shared" si="29"/>
        <v>0</v>
      </c>
      <c r="AL115">
        <f t="shared" si="30"/>
        <v>0</v>
      </c>
      <c r="AM115">
        <f t="shared" si="31"/>
        <v>0</v>
      </c>
      <c r="AN115">
        <f t="shared" si="32"/>
        <v>0</v>
      </c>
      <c r="AO115">
        <f t="shared" si="33"/>
        <v>0</v>
      </c>
    </row>
    <row r="116" spans="1:41" x14ac:dyDescent="0.2">
      <c r="A116" s="9" t="str">
        <f>'Cost per option'!A124</f>
        <v>1352 REF PI hybride auto</v>
      </c>
      <c r="B116" t="str">
        <f>_xlfn.IFNA(VLOOKUP(A116,'Energy balance options'!A$7:C$3000,3,FALSE),"")</f>
        <v>Verkeer</v>
      </c>
      <c r="C116">
        <f>SUMIFS('Energy balance options'!$F$7:$F$3000,'Energy balance options'!$B$7:$B$3000,HeatGen!C$2,'Energy balance options'!$A$7:$A$3000,HeatGen!$A116)</f>
        <v>0</v>
      </c>
      <c r="D116">
        <f>SUMIFS('Energy balance options'!$F$7:$F$3000,'Energy balance options'!$B$7:$B$3000,HeatGen!D$2,'Energy balance options'!$A$7:$A$3000,HeatGen!$A116)</f>
        <v>0</v>
      </c>
      <c r="E116">
        <f>SUMIFS('Energy balance options'!$F$7:$F$3000,'Energy balance options'!$B$7:$B$3000,HeatGen!E$2,'Energy balance options'!$A$7:$A$3000,HeatGen!$A116)</f>
        <v>0</v>
      </c>
      <c r="F116">
        <f>SUMIFS('Energy balance options'!$F$7:$F$3000,'Energy balance options'!$B$7:$B$3000,HeatGen!F$2,'Energy balance options'!$A$7:$A$3000,HeatGen!$A116)</f>
        <v>0</v>
      </c>
      <c r="G116">
        <f>SUMIFS('Energy balance options'!$F$7:$F$3000,'Energy balance options'!$B$7:$B$3000,HeatGen!G$2,'Energy balance options'!$A$7:$A$3000,HeatGen!$A116)</f>
        <v>0</v>
      </c>
      <c r="H116">
        <f>SUMIFS('Energy balance options'!$G$7:$G$3000,'Energy balance options'!$B$7:$B$3000,HeatGen!H$2,'Energy balance options'!$A$7:$A$3000,HeatGen!$A116)</f>
        <v>0</v>
      </c>
      <c r="I116">
        <f>SUMIFS('Energy balance options'!$G$7:$G$3000,'Energy balance options'!$B$7:$B$3000,HeatGen!I$2,'Energy balance options'!$A$7:$A$3000,HeatGen!$A116)</f>
        <v>0</v>
      </c>
      <c r="J116">
        <f>SUMIFS('Energy balance options'!$G$7:$G$3000,'Energy balance options'!$B$7:$B$3000,HeatGen!J$2,'Energy balance options'!$A$7:$A$3000,HeatGen!$A116)</f>
        <v>4.3258596929999997E-6</v>
      </c>
      <c r="K116">
        <f>SUMIFS('Energy balance options'!$G$7:$G$3000,'Energy balance options'!$B$7:$B$3000,HeatGen!K$2,'Energy balance options'!$A$7:$A$3000,HeatGen!$A116)</f>
        <v>0</v>
      </c>
      <c r="L116">
        <f>SUMIFS('Energy balance options'!$G$7:$G$3000,'Energy balance options'!$B$7:$B$3000,HeatGen!L$2,'Energy balance options'!$A$7:$A$3000,HeatGen!$A116)</f>
        <v>0</v>
      </c>
      <c r="M116">
        <f>SUMIFS('Energy balance options'!$G$7:$G$3000,'Energy balance options'!$B$7:$B$3000,HeatGen!M$2,'Energy balance options'!$A$7:$A$3000,HeatGen!$A116)</f>
        <v>0</v>
      </c>
      <c r="N116">
        <f>SUMIFS('Energy balance options'!$G$7:$G$3000,'Energy balance options'!$B$7:$B$3000,HeatGen!N$2,'Energy balance options'!$A$7:$A$3000,HeatGen!$A116)</f>
        <v>0</v>
      </c>
      <c r="O116">
        <f>SUMIFS('Energy balance options'!$G$7:$G$3000,'Energy balance options'!$B$7:$B$3000,HeatGen!O$2,'Energy balance options'!$A$7:$A$3000,HeatGen!$A116)</f>
        <v>0</v>
      </c>
      <c r="P116">
        <f>SUMIFS('Energy balance options'!$G$7:$G$3000,'Energy balance options'!$B$7:$B$3000,HeatGen!P$2,'Energy balance options'!$A$7:$A$3000,HeatGen!$A116)</f>
        <v>0</v>
      </c>
      <c r="Q116">
        <f>SUMIFS('Energy balance options'!$G$7:$G$3000,'Energy balance options'!$B$7:$B$3000,HeatGen!Q$2,'Energy balance options'!$A$7:$A$3000,HeatGen!$A116)</f>
        <v>0</v>
      </c>
      <c r="R116">
        <f>SUMIFS('Energy balance options'!$G$7:$G$3000,'Energy balance options'!$B$7:$B$3000,HeatGen!R$2,'Energy balance options'!$A$7:$A$3000,HeatGen!$A116)</f>
        <v>0</v>
      </c>
      <c r="S116">
        <f>SUMIFS('Energy balance options'!$G$7:$G$3000,'Energy balance options'!$B$7:$B$3000,HeatGen!S$2,'Energy balance options'!$A$7:$A$3000,HeatGen!$A116)</f>
        <v>0</v>
      </c>
      <c r="T116">
        <f>SUMIFS('Energy balance options'!$G$7:$G$3000,'Energy balance options'!$B$7:$B$3000,HeatGen!T$2,'Energy balance options'!$A$7:$A$3000,HeatGen!$A116)</f>
        <v>0</v>
      </c>
      <c r="U116">
        <f>SUMIFS('Energy balance options'!$G$7:$G$3000,'Energy balance options'!$B$7:$B$3000,HeatGen!U$2,'Energy balance options'!$A$7:$A$3000,HeatGen!$A116)</f>
        <v>0</v>
      </c>
      <c r="V116">
        <f>SUMIFS('Energy balance options'!$G$7:$G$3000,'Energy balance options'!$B$7:$B$3000,HeatGen!V$2,'Energy balance options'!$A$7:$A$3000,HeatGen!$A116)</f>
        <v>0</v>
      </c>
      <c r="W116">
        <f>SUMIFS('Energy balance options'!$G$7:$G$3000,'Energy balance options'!$B$7:$B$3000,HeatGen!W$2,'Energy balance options'!$A$7:$A$3000,HeatGen!$A116)</f>
        <v>0</v>
      </c>
      <c r="X116">
        <f>SUMIFS('Energy balance options'!$G$7:$G$3000,'Energy balance options'!$B$7:$B$3000,HeatGen!X$2,'Energy balance options'!$A$7:$A$3000,HeatGen!$A116)</f>
        <v>0</v>
      </c>
      <c r="Y116">
        <f t="shared" si="17"/>
        <v>0</v>
      </c>
      <c r="Z116">
        <f t="shared" si="18"/>
        <v>0</v>
      </c>
      <c r="AA116">
        <f t="shared" si="19"/>
        <v>0</v>
      </c>
      <c r="AB116">
        <f t="shared" si="20"/>
        <v>0</v>
      </c>
      <c r="AC116">
        <f t="shared" si="21"/>
        <v>0</v>
      </c>
      <c r="AD116">
        <f t="shared" si="22"/>
        <v>0</v>
      </c>
      <c r="AE116">
        <f t="shared" si="23"/>
        <v>0</v>
      </c>
      <c r="AF116">
        <f t="shared" si="24"/>
        <v>0</v>
      </c>
      <c r="AG116">
        <f t="shared" si="25"/>
        <v>0</v>
      </c>
      <c r="AH116">
        <f t="shared" si="26"/>
        <v>0</v>
      </c>
      <c r="AI116">
        <f t="shared" si="27"/>
        <v>0</v>
      </c>
      <c r="AJ116">
        <f t="shared" si="28"/>
        <v>0</v>
      </c>
      <c r="AK116">
        <f t="shared" si="29"/>
        <v>0</v>
      </c>
      <c r="AL116">
        <f t="shared" si="30"/>
        <v>0</v>
      </c>
      <c r="AM116">
        <f t="shared" si="31"/>
        <v>0</v>
      </c>
      <c r="AN116">
        <f t="shared" si="32"/>
        <v>0</v>
      </c>
      <c r="AO116">
        <f t="shared" si="33"/>
        <v>0</v>
      </c>
    </row>
    <row r="117" spans="1:41" x14ac:dyDescent="0.2">
      <c r="A117" s="9" t="str">
        <f>'Cost per option'!A125</f>
        <v>1353 REF elektrische auto</v>
      </c>
      <c r="B117" t="str">
        <f>_xlfn.IFNA(VLOOKUP(A117,'Energy balance options'!A$7:C$3000,3,FALSE),"")</f>
        <v>Verkeer</v>
      </c>
      <c r="C117">
        <f>SUMIFS('Energy balance options'!$F$7:$F$3000,'Energy balance options'!$B$7:$B$3000,HeatGen!C$2,'Energy balance options'!$A$7:$A$3000,HeatGen!$A117)</f>
        <v>0</v>
      </c>
      <c r="D117">
        <f>SUMIFS('Energy balance options'!$F$7:$F$3000,'Energy balance options'!$B$7:$B$3000,HeatGen!D$2,'Energy balance options'!$A$7:$A$3000,HeatGen!$A117)</f>
        <v>0</v>
      </c>
      <c r="E117">
        <f>SUMIFS('Energy balance options'!$F$7:$F$3000,'Energy balance options'!$B$7:$B$3000,HeatGen!E$2,'Energy balance options'!$A$7:$A$3000,HeatGen!$A117)</f>
        <v>0</v>
      </c>
      <c r="F117">
        <f>SUMIFS('Energy balance options'!$F$7:$F$3000,'Energy balance options'!$B$7:$B$3000,HeatGen!F$2,'Energy balance options'!$A$7:$A$3000,HeatGen!$A117)</f>
        <v>0</v>
      </c>
      <c r="G117">
        <f>SUMIFS('Energy balance options'!$F$7:$F$3000,'Energy balance options'!$B$7:$B$3000,HeatGen!G$2,'Energy balance options'!$A$7:$A$3000,HeatGen!$A117)</f>
        <v>0</v>
      </c>
      <c r="H117">
        <f>SUMIFS('Energy balance options'!$G$7:$G$3000,'Energy balance options'!$B$7:$B$3000,HeatGen!H$2,'Energy balance options'!$A$7:$A$3000,HeatGen!$A117)</f>
        <v>0</v>
      </c>
      <c r="I117">
        <f>SUMIFS('Energy balance options'!$G$7:$G$3000,'Energy balance options'!$B$7:$B$3000,HeatGen!I$2,'Energy balance options'!$A$7:$A$3000,HeatGen!$A117)</f>
        <v>0</v>
      </c>
      <c r="J117">
        <f>SUMIFS('Energy balance options'!$G$7:$G$3000,'Energy balance options'!$B$7:$B$3000,HeatGen!J$2,'Energy balance options'!$A$7:$A$3000,HeatGen!$A117)</f>
        <v>37.82045085</v>
      </c>
      <c r="K117">
        <f>SUMIFS('Energy balance options'!$G$7:$G$3000,'Energy balance options'!$B$7:$B$3000,HeatGen!K$2,'Energy balance options'!$A$7:$A$3000,HeatGen!$A117)</f>
        <v>0</v>
      </c>
      <c r="L117">
        <f>SUMIFS('Energy balance options'!$G$7:$G$3000,'Energy balance options'!$B$7:$B$3000,HeatGen!L$2,'Energy balance options'!$A$7:$A$3000,HeatGen!$A117)</f>
        <v>0</v>
      </c>
      <c r="M117">
        <f>SUMIFS('Energy balance options'!$G$7:$G$3000,'Energy balance options'!$B$7:$B$3000,HeatGen!M$2,'Energy balance options'!$A$7:$A$3000,HeatGen!$A117)</f>
        <v>0</v>
      </c>
      <c r="N117">
        <f>SUMIFS('Energy balance options'!$G$7:$G$3000,'Energy balance options'!$B$7:$B$3000,HeatGen!N$2,'Energy balance options'!$A$7:$A$3000,HeatGen!$A117)</f>
        <v>0</v>
      </c>
      <c r="O117">
        <f>SUMIFS('Energy balance options'!$G$7:$G$3000,'Energy balance options'!$B$7:$B$3000,HeatGen!O$2,'Energy balance options'!$A$7:$A$3000,HeatGen!$A117)</f>
        <v>0</v>
      </c>
      <c r="P117">
        <f>SUMIFS('Energy balance options'!$G$7:$G$3000,'Energy balance options'!$B$7:$B$3000,HeatGen!P$2,'Energy balance options'!$A$7:$A$3000,HeatGen!$A117)</f>
        <v>0</v>
      </c>
      <c r="Q117">
        <f>SUMIFS('Energy balance options'!$G$7:$G$3000,'Energy balance options'!$B$7:$B$3000,HeatGen!Q$2,'Energy balance options'!$A$7:$A$3000,HeatGen!$A117)</f>
        <v>0</v>
      </c>
      <c r="R117">
        <f>SUMIFS('Energy balance options'!$G$7:$G$3000,'Energy balance options'!$B$7:$B$3000,HeatGen!R$2,'Energy balance options'!$A$7:$A$3000,HeatGen!$A117)</f>
        <v>0</v>
      </c>
      <c r="S117">
        <f>SUMIFS('Energy balance options'!$G$7:$G$3000,'Energy balance options'!$B$7:$B$3000,HeatGen!S$2,'Energy balance options'!$A$7:$A$3000,HeatGen!$A117)</f>
        <v>0</v>
      </c>
      <c r="T117">
        <f>SUMIFS('Energy balance options'!$G$7:$G$3000,'Energy balance options'!$B$7:$B$3000,HeatGen!T$2,'Energy balance options'!$A$7:$A$3000,HeatGen!$A117)</f>
        <v>0</v>
      </c>
      <c r="U117">
        <f>SUMIFS('Energy balance options'!$G$7:$G$3000,'Energy balance options'!$B$7:$B$3000,HeatGen!U$2,'Energy balance options'!$A$7:$A$3000,HeatGen!$A117)</f>
        <v>0</v>
      </c>
      <c r="V117">
        <f>SUMIFS('Energy balance options'!$G$7:$G$3000,'Energy balance options'!$B$7:$B$3000,HeatGen!V$2,'Energy balance options'!$A$7:$A$3000,HeatGen!$A117)</f>
        <v>0</v>
      </c>
      <c r="W117">
        <f>SUMIFS('Energy balance options'!$G$7:$G$3000,'Energy balance options'!$B$7:$B$3000,HeatGen!W$2,'Energy balance options'!$A$7:$A$3000,HeatGen!$A117)</f>
        <v>0</v>
      </c>
      <c r="X117">
        <f>SUMIFS('Energy balance options'!$G$7:$G$3000,'Energy balance options'!$B$7:$B$3000,HeatGen!X$2,'Energy balance options'!$A$7:$A$3000,HeatGen!$A117)</f>
        <v>0</v>
      </c>
      <c r="Y117">
        <f t="shared" si="17"/>
        <v>0</v>
      </c>
      <c r="Z117">
        <f t="shared" si="18"/>
        <v>0</v>
      </c>
      <c r="AA117">
        <f t="shared" si="19"/>
        <v>0</v>
      </c>
      <c r="AB117">
        <f t="shared" si="20"/>
        <v>0</v>
      </c>
      <c r="AC117">
        <f t="shared" si="21"/>
        <v>0</v>
      </c>
      <c r="AD117">
        <f t="shared" si="22"/>
        <v>0</v>
      </c>
      <c r="AE117">
        <f t="shared" si="23"/>
        <v>0</v>
      </c>
      <c r="AF117">
        <f t="shared" si="24"/>
        <v>0</v>
      </c>
      <c r="AG117">
        <f t="shared" si="25"/>
        <v>0</v>
      </c>
      <c r="AH117">
        <f t="shared" si="26"/>
        <v>0</v>
      </c>
      <c r="AI117">
        <f t="shared" si="27"/>
        <v>0</v>
      </c>
      <c r="AJ117">
        <f t="shared" si="28"/>
        <v>0</v>
      </c>
      <c r="AK117">
        <f t="shared" si="29"/>
        <v>0</v>
      </c>
      <c r="AL117">
        <f t="shared" si="30"/>
        <v>0</v>
      </c>
      <c r="AM117">
        <f t="shared" si="31"/>
        <v>0</v>
      </c>
      <c r="AN117">
        <f t="shared" si="32"/>
        <v>0</v>
      </c>
      <c r="AO117">
        <f t="shared" si="33"/>
        <v>0</v>
      </c>
    </row>
    <row r="118" spans="1:41" x14ac:dyDescent="0.2">
      <c r="A118" s="9" t="str">
        <f>'Cost per option'!A126</f>
        <v>1354 CNG auto</v>
      </c>
      <c r="B118" t="str">
        <f>_xlfn.IFNA(VLOOKUP(A118,'Energy balance options'!A$7:C$3000,3,FALSE),"")</f>
        <v>Verkeer</v>
      </c>
      <c r="C118">
        <f>SUMIFS('Energy balance options'!$F$7:$F$3000,'Energy balance options'!$B$7:$B$3000,HeatGen!C$2,'Energy balance options'!$A$7:$A$3000,HeatGen!$A118)</f>
        <v>0</v>
      </c>
      <c r="D118">
        <f>SUMIFS('Energy balance options'!$F$7:$F$3000,'Energy balance options'!$B$7:$B$3000,HeatGen!D$2,'Energy balance options'!$A$7:$A$3000,HeatGen!$A118)</f>
        <v>0</v>
      </c>
      <c r="E118">
        <f>SUMIFS('Energy balance options'!$F$7:$F$3000,'Energy balance options'!$B$7:$B$3000,HeatGen!E$2,'Energy balance options'!$A$7:$A$3000,HeatGen!$A118)</f>
        <v>0</v>
      </c>
      <c r="F118">
        <f>SUMIFS('Energy balance options'!$F$7:$F$3000,'Energy balance options'!$B$7:$B$3000,HeatGen!F$2,'Energy balance options'!$A$7:$A$3000,HeatGen!$A118)</f>
        <v>0</v>
      </c>
      <c r="G118">
        <f>SUMIFS('Energy balance options'!$F$7:$F$3000,'Energy balance options'!$B$7:$B$3000,HeatGen!G$2,'Energy balance options'!$A$7:$A$3000,HeatGen!$A118)</f>
        <v>0</v>
      </c>
      <c r="H118">
        <f>SUMIFS('Energy balance options'!$G$7:$G$3000,'Energy balance options'!$B$7:$B$3000,HeatGen!H$2,'Energy balance options'!$A$7:$A$3000,HeatGen!$A118)</f>
        <v>2.1748350229999999E-4</v>
      </c>
      <c r="I118">
        <f>SUMIFS('Energy balance options'!$G$7:$G$3000,'Energy balance options'!$B$7:$B$3000,HeatGen!I$2,'Energy balance options'!$A$7:$A$3000,HeatGen!$A118)</f>
        <v>0</v>
      </c>
      <c r="J118">
        <f>SUMIFS('Energy balance options'!$G$7:$G$3000,'Energy balance options'!$B$7:$B$3000,HeatGen!J$2,'Energy balance options'!$A$7:$A$3000,HeatGen!$A118)</f>
        <v>0</v>
      </c>
      <c r="K118">
        <f>SUMIFS('Energy balance options'!$G$7:$G$3000,'Energy balance options'!$B$7:$B$3000,HeatGen!K$2,'Energy balance options'!$A$7:$A$3000,HeatGen!$A118)</f>
        <v>0</v>
      </c>
      <c r="L118">
        <f>SUMIFS('Energy balance options'!$G$7:$G$3000,'Energy balance options'!$B$7:$B$3000,HeatGen!L$2,'Energy balance options'!$A$7:$A$3000,HeatGen!$A118)</f>
        <v>0</v>
      </c>
      <c r="M118">
        <f>SUMIFS('Energy balance options'!$G$7:$G$3000,'Energy balance options'!$B$7:$B$3000,HeatGen!M$2,'Energy balance options'!$A$7:$A$3000,HeatGen!$A118)</f>
        <v>0</v>
      </c>
      <c r="N118">
        <f>SUMIFS('Energy balance options'!$G$7:$G$3000,'Energy balance options'!$B$7:$B$3000,HeatGen!N$2,'Energy balance options'!$A$7:$A$3000,HeatGen!$A118)</f>
        <v>0</v>
      </c>
      <c r="O118">
        <f>SUMIFS('Energy balance options'!$G$7:$G$3000,'Energy balance options'!$B$7:$B$3000,HeatGen!O$2,'Energy balance options'!$A$7:$A$3000,HeatGen!$A118)</f>
        <v>0</v>
      </c>
      <c r="P118">
        <f>SUMIFS('Energy balance options'!$G$7:$G$3000,'Energy balance options'!$B$7:$B$3000,HeatGen!P$2,'Energy balance options'!$A$7:$A$3000,HeatGen!$A118)</f>
        <v>0</v>
      </c>
      <c r="Q118">
        <f>SUMIFS('Energy balance options'!$G$7:$G$3000,'Energy balance options'!$B$7:$B$3000,HeatGen!Q$2,'Energy balance options'!$A$7:$A$3000,HeatGen!$A118)</f>
        <v>0</v>
      </c>
      <c r="R118">
        <f>SUMIFS('Energy balance options'!$G$7:$G$3000,'Energy balance options'!$B$7:$B$3000,HeatGen!R$2,'Energy balance options'!$A$7:$A$3000,HeatGen!$A118)</f>
        <v>0</v>
      </c>
      <c r="S118">
        <f>SUMIFS('Energy balance options'!$G$7:$G$3000,'Energy balance options'!$B$7:$B$3000,HeatGen!S$2,'Energy balance options'!$A$7:$A$3000,HeatGen!$A118)</f>
        <v>0</v>
      </c>
      <c r="T118">
        <f>SUMIFS('Energy balance options'!$G$7:$G$3000,'Energy balance options'!$B$7:$B$3000,HeatGen!T$2,'Energy balance options'!$A$7:$A$3000,HeatGen!$A118)</f>
        <v>0</v>
      </c>
      <c r="U118">
        <f>SUMIFS('Energy balance options'!$G$7:$G$3000,'Energy balance options'!$B$7:$B$3000,HeatGen!U$2,'Energy balance options'!$A$7:$A$3000,HeatGen!$A118)</f>
        <v>0</v>
      </c>
      <c r="V118">
        <f>SUMIFS('Energy balance options'!$G$7:$G$3000,'Energy balance options'!$B$7:$B$3000,HeatGen!V$2,'Energy balance options'!$A$7:$A$3000,HeatGen!$A118)</f>
        <v>0</v>
      </c>
      <c r="W118">
        <f>SUMIFS('Energy balance options'!$G$7:$G$3000,'Energy balance options'!$B$7:$B$3000,HeatGen!W$2,'Energy balance options'!$A$7:$A$3000,HeatGen!$A118)</f>
        <v>0</v>
      </c>
      <c r="X118">
        <f>SUMIFS('Energy balance options'!$G$7:$G$3000,'Energy balance options'!$B$7:$B$3000,HeatGen!X$2,'Energy balance options'!$A$7:$A$3000,HeatGen!$A118)</f>
        <v>0</v>
      </c>
      <c r="Y118">
        <f t="shared" si="17"/>
        <v>0</v>
      </c>
      <c r="Z118">
        <f t="shared" si="18"/>
        <v>0</v>
      </c>
      <c r="AA118">
        <f t="shared" si="19"/>
        <v>0</v>
      </c>
      <c r="AB118">
        <f t="shared" si="20"/>
        <v>0</v>
      </c>
      <c r="AC118">
        <f t="shared" si="21"/>
        <v>0</v>
      </c>
      <c r="AD118">
        <f t="shared" si="22"/>
        <v>0</v>
      </c>
      <c r="AE118">
        <f t="shared" si="23"/>
        <v>0</v>
      </c>
      <c r="AF118">
        <f t="shared" si="24"/>
        <v>0</v>
      </c>
      <c r="AG118">
        <f t="shared" si="25"/>
        <v>0</v>
      </c>
      <c r="AH118">
        <f t="shared" si="26"/>
        <v>0</v>
      </c>
      <c r="AI118">
        <f t="shared" si="27"/>
        <v>0</v>
      </c>
      <c r="AJ118">
        <f t="shared" si="28"/>
        <v>0</v>
      </c>
      <c r="AK118">
        <f t="shared" si="29"/>
        <v>0</v>
      </c>
      <c r="AL118">
        <f t="shared" si="30"/>
        <v>0</v>
      </c>
      <c r="AM118">
        <f t="shared" si="31"/>
        <v>0</v>
      </c>
      <c r="AN118">
        <f t="shared" si="32"/>
        <v>0</v>
      </c>
      <c r="AO118">
        <f t="shared" si="33"/>
        <v>0</v>
      </c>
    </row>
    <row r="119" spans="1:41" x14ac:dyDescent="0.2">
      <c r="A119" s="9" t="str">
        <f>'Cost per option'!A127</f>
        <v>1355 Elektrische auto</v>
      </c>
      <c r="B119" t="str">
        <f>_xlfn.IFNA(VLOOKUP(A119,'Energy balance options'!A$7:C$3000,3,FALSE),"")</f>
        <v>Verkeer</v>
      </c>
      <c r="C119">
        <f>SUMIFS('Energy balance options'!$F$7:$F$3000,'Energy balance options'!$B$7:$B$3000,HeatGen!C$2,'Energy balance options'!$A$7:$A$3000,HeatGen!$A119)</f>
        <v>0</v>
      </c>
      <c r="D119">
        <f>SUMIFS('Energy balance options'!$F$7:$F$3000,'Energy balance options'!$B$7:$B$3000,HeatGen!D$2,'Energy balance options'!$A$7:$A$3000,HeatGen!$A119)</f>
        <v>0</v>
      </c>
      <c r="E119">
        <f>SUMIFS('Energy balance options'!$F$7:$F$3000,'Energy balance options'!$B$7:$B$3000,HeatGen!E$2,'Energy balance options'!$A$7:$A$3000,HeatGen!$A119)</f>
        <v>0</v>
      </c>
      <c r="F119">
        <f>SUMIFS('Energy balance options'!$F$7:$F$3000,'Energy balance options'!$B$7:$B$3000,HeatGen!F$2,'Energy balance options'!$A$7:$A$3000,HeatGen!$A119)</f>
        <v>0</v>
      </c>
      <c r="G119">
        <f>SUMIFS('Energy balance options'!$F$7:$F$3000,'Energy balance options'!$B$7:$B$3000,HeatGen!G$2,'Energy balance options'!$A$7:$A$3000,HeatGen!$A119)</f>
        <v>0</v>
      </c>
      <c r="H119">
        <f>SUMIFS('Energy balance options'!$G$7:$G$3000,'Energy balance options'!$B$7:$B$3000,HeatGen!H$2,'Energy balance options'!$A$7:$A$3000,HeatGen!$A119)</f>
        <v>0</v>
      </c>
      <c r="I119">
        <f>SUMIFS('Energy balance options'!$G$7:$G$3000,'Energy balance options'!$B$7:$B$3000,HeatGen!I$2,'Energy balance options'!$A$7:$A$3000,HeatGen!$A119)</f>
        <v>0</v>
      </c>
      <c r="J119">
        <f>SUMIFS('Energy balance options'!$G$7:$G$3000,'Energy balance options'!$B$7:$B$3000,HeatGen!J$2,'Energy balance options'!$A$7:$A$3000,HeatGen!$A119)</f>
        <v>6.7241771749999996E-7</v>
      </c>
      <c r="K119">
        <f>SUMIFS('Energy balance options'!$G$7:$G$3000,'Energy balance options'!$B$7:$B$3000,HeatGen!K$2,'Energy balance options'!$A$7:$A$3000,HeatGen!$A119)</f>
        <v>0</v>
      </c>
      <c r="L119">
        <f>SUMIFS('Energy balance options'!$G$7:$G$3000,'Energy balance options'!$B$7:$B$3000,HeatGen!L$2,'Energy balance options'!$A$7:$A$3000,HeatGen!$A119)</f>
        <v>0</v>
      </c>
      <c r="M119">
        <f>SUMIFS('Energy balance options'!$G$7:$G$3000,'Energy balance options'!$B$7:$B$3000,HeatGen!M$2,'Energy balance options'!$A$7:$A$3000,HeatGen!$A119)</f>
        <v>0</v>
      </c>
      <c r="N119">
        <f>SUMIFS('Energy balance options'!$G$7:$G$3000,'Energy balance options'!$B$7:$B$3000,HeatGen!N$2,'Energy balance options'!$A$7:$A$3000,HeatGen!$A119)</f>
        <v>0</v>
      </c>
      <c r="O119">
        <f>SUMIFS('Energy balance options'!$G$7:$G$3000,'Energy balance options'!$B$7:$B$3000,HeatGen!O$2,'Energy balance options'!$A$7:$A$3000,HeatGen!$A119)</f>
        <v>0</v>
      </c>
      <c r="P119">
        <f>SUMIFS('Energy balance options'!$G$7:$G$3000,'Energy balance options'!$B$7:$B$3000,HeatGen!P$2,'Energy balance options'!$A$7:$A$3000,HeatGen!$A119)</f>
        <v>0</v>
      </c>
      <c r="Q119">
        <f>SUMIFS('Energy balance options'!$G$7:$G$3000,'Energy balance options'!$B$7:$B$3000,HeatGen!Q$2,'Energy balance options'!$A$7:$A$3000,HeatGen!$A119)</f>
        <v>0</v>
      </c>
      <c r="R119">
        <f>SUMIFS('Energy balance options'!$G$7:$G$3000,'Energy balance options'!$B$7:$B$3000,HeatGen!R$2,'Energy balance options'!$A$7:$A$3000,HeatGen!$A119)</f>
        <v>0</v>
      </c>
      <c r="S119">
        <f>SUMIFS('Energy balance options'!$G$7:$G$3000,'Energy balance options'!$B$7:$B$3000,HeatGen!S$2,'Energy balance options'!$A$7:$A$3000,HeatGen!$A119)</f>
        <v>0</v>
      </c>
      <c r="T119">
        <f>SUMIFS('Energy balance options'!$G$7:$G$3000,'Energy balance options'!$B$7:$B$3000,HeatGen!T$2,'Energy balance options'!$A$7:$A$3000,HeatGen!$A119)</f>
        <v>0</v>
      </c>
      <c r="U119">
        <f>SUMIFS('Energy balance options'!$G$7:$G$3000,'Energy balance options'!$B$7:$B$3000,HeatGen!U$2,'Energy balance options'!$A$7:$A$3000,HeatGen!$A119)</f>
        <v>0</v>
      </c>
      <c r="V119">
        <f>SUMIFS('Energy balance options'!$G$7:$G$3000,'Energy balance options'!$B$7:$B$3000,HeatGen!V$2,'Energy balance options'!$A$7:$A$3000,HeatGen!$A119)</f>
        <v>0</v>
      </c>
      <c r="W119">
        <f>SUMIFS('Energy balance options'!$G$7:$G$3000,'Energy balance options'!$B$7:$B$3000,HeatGen!W$2,'Energy balance options'!$A$7:$A$3000,HeatGen!$A119)</f>
        <v>0</v>
      </c>
      <c r="X119">
        <f>SUMIFS('Energy balance options'!$G$7:$G$3000,'Energy balance options'!$B$7:$B$3000,HeatGen!X$2,'Energy balance options'!$A$7:$A$3000,HeatGen!$A119)</f>
        <v>0</v>
      </c>
      <c r="Y119">
        <f t="shared" si="17"/>
        <v>0</v>
      </c>
      <c r="Z119">
        <f t="shared" si="18"/>
        <v>0</v>
      </c>
      <c r="AA119">
        <f t="shared" si="19"/>
        <v>0</v>
      </c>
      <c r="AB119">
        <f t="shared" si="20"/>
        <v>0</v>
      </c>
      <c r="AC119">
        <f t="shared" si="21"/>
        <v>0</v>
      </c>
      <c r="AD119">
        <f t="shared" si="22"/>
        <v>0</v>
      </c>
      <c r="AE119">
        <f t="shared" si="23"/>
        <v>0</v>
      </c>
      <c r="AF119">
        <f t="shared" si="24"/>
        <v>0</v>
      </c>
      <c r="AG119">
        <f t="shared" si="25"/>
        <v>0</v>
      </c>
      <c r="AH119">
        <f t="shared" si="26"/>
        <v>0</v>
      </c>
      <c r="AI119">
        <f t="shared" si="27"/>
        <v>0</v>
      </c>
      <c r="AJ119">
        <f t="shared" si="28"/>
        <v>0</v>
      </c>
      <c r="AK119">
        <f t="shared" si="29"/>
        <v>0</v>
      </c>
      <c r="AL119">
        <f t="shared" si="30"/>
        <v>0</v>
      </c>
      <c r="AM119">
        <f t="shared" si="31"/>
        <v>0</v>
      </c>
      <c r="AN119">
        <f t="shared" si="32"/>
        <v>0</v>
      </c>
      <c r="AO119">
        <f t="shared" si="33"/>
        <v>0</v>
      </c>
    </row>
    <row r="120" spans="1:41" x14ac:dyDescent="0.2">
      <c r="A120" s="9" t="str">
        <f>'Cost per option'!A128</f>
        <v>1356 REF H2 auto</v>
      </c>
      <c r="B120" t="str">
        <f>_xlfn.IFNA(VLOOKUP(A120,'Energy balance options'!A$7:C$3000,3,FALSE),"")</f>
        <v>Verkeer</v>
      </c>
      <c r="C120">
        <f>SUMIFS('Energy balance options'!$F$7:$F$3000,'Energy balance options'!$B$7:$B$3000,HeatGen!C$2,'Energy balance options'!$A$7:$A$3000,HeatGen!$A120)</f>
        <v>0</v>
      </c>
      <c r="D120">
        <f>SUMIFS('Energy balance options'!$F$7:$F$3000,'Energy balance options'!$B$7:$B$3000,HeatGen!D$2,'Energy balance options'!$A$7:$A$3000,HeatGen!$A120)</f>
        <v>0</v>
      </c>
      <c r="E120">
        <f>SUMIFS('Energy balance options'!$F$7:$F$3000,'Energy balance options'!$B$7:$B$3000,HeatGen!E$2,'Energy balance options'!$A$7:$A$3000,HeatGen!$A120)</f>
        <v>0</v>
      </c>
      <c r="F120">
        <f>SUMIFS('Energy balance options'!$F$7:$F$3000,'Energy balance options'!$B$7:$B$3000,HeatGen!F$2,'Energy balance options'!$A$7:$A$3000,HeatGen!$A120)</f>
        <v>0</v>
      </c>
      <c r="G120">
        <f>SUMIFS('Energy balance options'!$F$7:$F$3000,'Energy balance options'!$B$7:$B$3000,HeatGen!G$2,'Energy balance options'!$A$7:$A$3000,HeatGen!$A120)</f>
        <v>0</v>
      </c>
      <c r="H120">
        <f>SUMIFS('Energy balance options'!$G$7:$G$3000,'Energy balance options'!$B$7:$B$3000,HeatGen!H$2,'Energy balance options'!$A$7:$A$3000,HeatGen!$A120)</f>
        <v>0</v>
      </c>
      <c r="I120">
        <f>SUMIFS('Energy balance options'!$G$7:$G$3000,'Energy balance options'!$B$7:$B$3000,HeatGen!I$2,'Energy balance options'!$A$7:$A$3000,HeatGen!$A120)</f>
        <v>2.1734726999999999E-2</v>
      </c>
      <c r="J120">
        <f>SUMIFS('Energy balance options'!$G$7:$G$3000,'Energy balance options'!$B$7:$B$3000,HeatGen!J$2,'Energy balance options'!$A$7:$A$3000,HeatGen!$A120)</f>
        <v>0</v>
      </c>
      <c r="K120">
        <f>SUMIFS('Energy balance options'!$G$7:$G$3000,'Energy balance options'!$B$7:$B$3000,HeatGen!K$2,'Energy balance options'!$A$7:$A$3000,HeatGen!$A120)</f>
        <v>0</v>
      </c>
      <c r="L120">
        <f>SUMIFS('Energy balance options'!$G$7:$G$3000,'Energy balance options'!$B$7:$B$3000,HeatGen!L$2,'Energy balance options'!$A$7:$A$3000,HeatGen!$A120)</f>
        <v>0</v>
      </c>
      <c r="M120">
        <f>SUMIFS('Energy balance options'!$G$7:$G$3000,'Energy balance options'!$B$7:$B$3000,HeatGen!M$2,'Energy balance options'!$A$7:$A$3000,HeatGen!$A120)</f>
        <v>0</v>
      </c>
      <c r="N120">
        <f>SUMIFS('Energy balance options'!$G$7:$G$3000,'Energy balance options'!$B$7:$B$3000,HeatGen!N$2,'Energy balance options'!$A$7:$A$3000,HeatGen!$A120)</f>
        <v>0</v>
      </c>
      <c r="O120">
        <f>SUMIFS('Energy balance options'!$G$7:$G$3000,'Energy balance options'!$B$7:$B$3000,HeatGen!O$2,'Energy balance options'!$A$7:$A$3000,HeatGen!$A120)</f>
        <v>0</v>
      </c>
      <c r="P120">
        <f>SUMIFS('Energy balance options'!$G$7:$G$3000,'Energy balance options'!$B$7:$B$3000,HeatGen!P$2,'Energy balance options'!$A$7:$A$3000,HeatGen!$A120)</f>
        <v>0</v>
      </c>
      <c r="Q120">
        <f>SUMIFS('Energy balance options'!$G$7:$G$3000,'Energy balance options'!$B$7:$B$3000,HeatGen!Q$2,'Energy balance options'!$A$7:$A$3000,HeatGen!$A120)</f>
        <v>0</v>
      </c>
      <c r="R120">
        <f>SUMIFS('Energy balance options'!$G$7:$G$3000,'Energy balance options'!$B$7:$B$3000,HeatGen!R$2,'Energy balance options'!$A$7:$A$3000,HeatGen!$A120)</f>
        <v>0</v>
      </c>
      <c r="S120">
        <f>SUMIFS('Energy balance options'!$G$7:$G$3000,'Energy balance options'!$B$7:$B$3000,HeatGen!S$2,'Energy balance options'!$A$7:$A$3000,HeatGen!$A120)</f>
        <v>0</v>
      </c>
      <c r="T120">
        <f>SUMIFS('Energy balance options'!$G$7:$G$3000,'Energy balance options'!$B$7:$B$3000,HeatGen!T$2,'Energy balance options'!$A$7:$A$3000,HeatGen!$A120)</f>
        <v>0</v>
      </c>
      <c r="U120">
        <f>SUMIFS('Energy balance options'!$G$7:$G$3000,'Energy balance options'!$B$7:$B$3000,HeatGen!U$2,'Energy balance options'!$A$7:$A$3000,HeatGen!$A120)</f>
        <v>0</v>
      </c>
      <c r="V120">
        <f>SUMIFS('Energy balance options'!$G$7:$G$3000,'Energy balance options'!$B$7:$B$3000,HeatGen!V$2,'Energy balance options'!$A$7:$A$3000,HeatGen!$A120)</f>
        <v>0</v>
      </c>
      <c r="W120">
        <f>SUMIFS('Energy balance options'!$G$7:$G$3000,'Energy balance options'!$B$7:$B$3000,HeatGen!W$2,'Energy balance options'!$A$7:$A$3000,HeatGen!$A120)</f>
        <v>0</v>
      </c>
      <c r="X120">
        <f>SUMIFS('Energy balance options'!$G$7:$G$3000,'Energy balance options'!$B$7:$B$3000,HeatGen!X$2,'Energy balance options'!$A$7:$A$3000,HeatGen!$A120)</f>
        <v>0</v>
      </c>
      <c r="Y120">
        <f t="shared" si="17"/>
        <v>0</v>
      </c>
      <c r="Z120">
        <f t="shared" si="18"/>
        <v>0</v>
      </c>
      <c r="AA120">
        <f t="shared" si="19"/>
        <v>0</v>
      </c>
      <c r="AB120">
        <f t="shared" si="20"/>
        <v>0</v>
      </c>
      <c r="AC120">
        <f t="shared" si="21"/>
        <v>0</v>
      </c>
      <c r="AD120">
        <f t="shared" si="22"/>
        <v>0</v>
      </c>
      <c r="AE120">
        <f t="shared" si="23"/>
        <v>0</v>
      </c>
      <c r="AF120">
        <f t="shared" si="24"/>
        <v>0</v>
      </c>
      <c r="AG120">
        <f t="shared" si="25"/>
        <v>0</v>
      </c>
      <c r="AH120">
        <f t="shared" si="26"/>
        <v>0</v>
      </c>
      <c r="AI120">
        <f t="shared" si="27"/>
        <v>0</v>
      </c>
      <c r="AJ120">
        <f t="shared" si="28"/>
        <v>0</v>
      </c>
      <c r="AK120">
        <f t="shared" si="29"/>
        <v>0</v>
      </c>
      <c r="AL120">
        <f t="shared" si="30"/>
        <v>0</v>
      </c>
      <c r="AM120">
        <f t="shared" si="31"/>
        <v>0</v>
      </c>
      <c r="AN120">
        <f t="shared" si="32"/>
        <v>0</v>
      </c>
      <c r="AO120">
        <f t="shared" si="33"/>
        <v>0</v>
      </c>
    </row>
    <row r="121" spans="1:41" x14ac:dyDescent="0.2">
      <c r="A121" s="9" t="str">
        <f>'Cost per option'!A129</f>
        <v>1357 Diesel hybrid car with high fuel reduction</v>
      </c>
      <c r="B121" t="str">
        <f>_xlfn.IFNA(VLOOKUP(A121,'Energy balance options'!A$7:C$3000,3,FALSE),"")</f>
        <v>Verkeer</v>
      </c>
      <c r="C121">
        <f>SUMIFS('Energy balance options'!$F$7:$F$3000,'Energy balance options'!$B$7:$B$3000,HeatGen!C$2,'Energy balance options'!$A$7:$A$3000,HeatGen!$A121)</f>
        <v>0</v>
      </c>
      <c r="D121">
        <f>SUMIFS('Energy balance options'!$F$7:$F$3000,'Energy balance options'!$B$7:$B$3000,HeatGen!D$2,'Energy balance options'!$A$7:$A$3000,HeatGen!$A121)</f>
        <v>0</v>
      </c>
      <c r="E121">
        <f>SUMIFS('Energy balance options'!$F$7:$F$3000,'Energy balance options'!$B$7:$B$3000,HeatGen!E$2,'Energy balance options'!$A$7:$A$3000,HeatGen!$A121)</f>
        <v>0</v>
      </c>
      <c r="F121">
        <f>SUMIFS('Energy balance options'!$F$7:$F$3000,'Energy balance options'!$B$7:$B$3000,HeatGen!F$2,'Energy balance options'!$A$7:$A$3000,HeatGen!$A121)</f>
        <v>0</v>
      </c>
      <c r="G121">
        <f>SUMIFS('Energy balance options'!$F$7:$F$3000,'Energy balance options'!$B$7:$B$3000,HeatGen!G$2,'Energy balance options'!$A$7:$A$3000,HeatGen!$A121)</f>
        <v>0</v>
      </c>
      <c r="H121">
        <f>SUMIFS('Energy balance options'!$G$7:$G$3000,'Energy balance options'!$B$7:$B$3000,HeatGen!H$2,'Energy balance options'!$A$7:$A$3000,HeatGen!$A121)</f>
        <v>0</v>
      </c>
      <c r="I121">
        <f>SUMIFS('Energy balance options'!$G$7:$G$3000,'Energy balance options'!$B$7:$B$3000,HeatGen!I$2,'Energy balance options'!$A$7:$A$3000,HeatGen!$A121)</f>
        <v>0</v>
      </c>
      <c r="J121">
        <f>SUMIFS('Energy balance options'!$G$7:$G$3000,'Energy balance options'!$B$7:$B$3000,HeatGen!J$2,'Energy balance options'!$A$7:$A$3000,HeatGen!$A121)</f>
        <v>0</v>
      </c>
      <c r="K121">
        <f>SUMIFS('Energy balance options'!$G$7:$G$3000,'Energy balance options'!$B$7:$B$3000,HeatGen!K$2,'Energy balance options'!$A$7:$A$3000,HeatGen!$A121)</f>
        <v>0</v>
      </c>
      <c r="L121">
        <f>SUMIFS('Energy balance options'!$G$7:$G$3000,'Energy balance options'!$B$7:$B$3000,HeatGen!L$2,'Energy balance options'!$A$7:$A$3000,HeatGen!$A121)</f>
        <v>0</v>
      </c>
      <c r="M121">
        <f>SUMIFS('Energy balance options'!$G$7:$G$3000,'Energy balance options'!$B$7:$B$3000,HeatGen!M$2,'Energy balance options'!$A$7:$A$3000,HeatGen!$A121)</f>
        <v>0</v>
      </c>
      <c r="N121">
        <f>SUMIFS('Energy balance options'!$G$7:$G$3000,'Energy balance options'!$B$7:$B$3000,HeatGen!N$2,'Energy balance options'!$A$7:$A$3000,HeatGen!$A121)</f>
        <v>0</v>
      </c>
      <c r="O121">
        <f>SUMIFS('Energy balance options'!$G$7:$G$3000,'Energy balance options'!$B$7:$B$3000,HeatGen!O$2,'Energy balance options'!$A$7:$A$3000,HeatGen!$A121)</f>
        <v>0</v>
      </c>
      <c r="P121">
        <f>SUMIFS('Energy balance options'!$G$7:$G$3000,'Energy balance options'!$B$7:$B$3000,HeatGen!P$2,'Energy balance options'!$A$7:$A$3000,HeatGen!$A121)</f>
        <v>0</v>
      </c>
      <c r="Q121">
        <f>SUMIFS('Energy balance options'!$G$7:$G$3000,'Energy balance options'!$B$7:$B$3000,HeatGen!Q$2,'Energy balance options'!$A$7:$A$3000,HeatGen!$A121)</f>
        <v>0</v>
      </c>
      <c r="R121">
        <f>SUMIFS('Energy balance options'!$G$7:$G$3000,'Energy balance options'!$B$7:$B$3000,HeatGen!R$2,'Energy balance options'!$A$7:$A$3000,HeatGen!$A121)</f>
        <v>0</v>
      </c>
      <c r="S121">
        <f>SUMIFS('Energy balance options'!$G$7:$G$3000,'Energy balance options'!$B$7:$B$3000,HeatGen!S$2,'Energy balance options'!$A$7:$A$3000,HeatGen!$A121)</f>
        <v>0</v>
      </c>
      <c r="T121">
        <f>SUMIFS('Energy balance options'!$G$7:$G$3000,'Energy balance options'!$B$7:$B$3000,HeatGen!T$2,'Energy balance options'!$A$7:$A$3000,HeatGen!$A121)</f>
        <v>0</v>
      </c>
      <c r="U121">
        <f>SUMIFS('Energy balance options'!$G$7:$G$3000,'Energy balance options'!$B$7:$B$3000,HeatGen!U$2,'Energy balance options'!$A$7:$A$3000,HeatGen!$A121)</f>
        <v>0</v>
      </c>
      <c r="V121">
        <f>SUMIFS('Energy balance options'!$G$7:$G$3000,'Energy balance options'!$B$7:$B$3000,HeatGen!V$2,'Energy balance options'!$A$7:$A$3000,HeatGen!$A121)</f>
        <v>0</v>
      </c>
      <c r="W121">
        <f>SUMIFS('Energy balance options'!$G$7:$G$3000,'Energy balance options'!$B$7:$B$3000,HeatGen!W$2,'Energy balance options'!$A$7:$A$3000,HeatGen!$A121)</f>
        <v>0</v>
      </c>
      <c r="X121">
        <f>SUMIFS('Energy balance options'!$G$7:$G$3000,'Energy balance options'!$B$7:$B$3000,HeatGen!X$2,'Energy balance options'!$A$7:$A$3000,HeatGen!$A121)</f>
        <v>0</v>
      </c>
      <c r="Y121">
        <f t="shared" si="17"/>
        <v>0</v>
      </c>
      <c r="Z121">
        <f t="shared" si="18"/>
        <v>0</v>
      </c>
      <c r="AA121">
        <f t="shared" si="19"/>
        <v>0</v>
      </c>
      <c r="AB121">
        <f t="shared" si="20"/>
        <v>0</v>
      </c>
      <c r="AC121">
        <f t="shared" si="21"/>
        <v>0</v>
      </c>
      <c r="AD121">
        <f t="shared" si="22"/>
        <v>0</v>
      </c>
      <c r="AE121">
        <f t="shared" si="23"/>
        <v>0</v>
      </c>
      <c r="AF121">
        <f t="shared" si="24"/>
        <v>0</v>
      </c>
      <c r="AG121">
        <f t="shared" si="25"/>
        <v>0</v>
      </c>
      <c r="AH121">
        <f t="shared" si="26"/>
        <v>0</v>
      </c>
      <c r="AI121">
        <f t="shared" si="27"/>
        <v>0</v>
      </c>
      <c r="AJ121">
        <f t="shared" si="28"/>
        <v>0</v>
      </c>
      <c r="AK121">
        <f t="shared" si="29"/>
        <v>0</v>
      </c>
      <c r="AL121">
        <f t="shared" si="30"/>
        <v>0</v>
      </c>
      <c r="AM121">
        <f t="shared" si="31"/>
        <v>0</v>
      </c>
      <c r="AN121">
        <f t="shared" si="32"/>
        <v>0</v>
      </c>
      <c r="AO121">
        <f t="shared" si="33"/>
        <v>0</v>
      </c>
    </row>
    <row r="122" spans="1:41" x14ac:dyDescent="0.2">
      <c r="A122" s="9" t="str">
        <f>'Cost per option'!A130</f>
        <v>1358 PI auto</v>
      </c>
      <c r="B122" t="str">
        <f>_xlfn.IFNA(VLOOKUP(A122,'Energy balance options'!A$7:C$3000,3,FALSE),"")</f>
        <v>Verkeer</v>
      </c>
      <c r="C122">
        <f>SUMIFS('Energy balance options'!$F$7:$F$3000,'Energy balance options'!$B$7:$B$3000,HeatGen!C$2,'Energy balance options'!$A$7:$A$3000,HeatGen!$A122)</f>
        <v>0</v>
      </c>
      <c r="D122">
        <f>SUMIFS('Energy balance options'!$F$7:$F$3000,'Energy balance options'!$B$7:$B$3000,HeatGen!D$2,'Energy balance options'!$A$7:$A$3000,HeatGen!$A122)</f>
        <v>0</v>
      </c>
      <c r="E122">
        <f>SUMIFS('Energy balance options'!$F$7:$F$3000,'Energy balance options'!$B$7:$B$3000,HeatGen!E$2,'Energy balance options'!$A$7:$A$3000,HeatGen!$A122)</f>
        <v>0</v>
      </c>
      <c r="F122">
        <f>SUMIFS('Energy balance options'!$F$7:$F$3000,'Energy balance options'!$B$7:$B$3000,HeatGen!F$2,'Energy balance options'!$A$7:$A$3000,HeatGen!$A122)</f>
        <v>0</v>
      </c>
      <c r="G122">
        <f>SUMIFS('Energy balance options'!$F$7:$F$3000,'Energy balance options'!$B$7:$B$3000,HeatGen!G$2,'Energy balance options'!$A$7:$A$3000,HeatGen!$A122)</f>
        <v>0</v>
      </c>
      <c r="H122">
        <f>SUMIFS('Energy balance options'!$G$7:$G$3000,'Energy balance options'!$B$7:$B$3000,HeatGen!H$2,'Energy balance options'!$A$7:$A$3000,HeatGen!$A122)</f>
        <v>0</v>
      </c>
      <c r="I122">
        <f>SUMIFS('Energy balance options'!$G$7:$G$3000,'Energy balance options'!$B$7:$B$3000,HeatGen!I$2,'Energy balance options'!$A$7:$A$3000,HeatGen!$A122)</f>
        <v>0</v>
      </c>
      <c r="J122">
        <f>SUMIFS('Energy balance options'!$G$7:$G$3000,'Energy balance options'!$B$7:$B$3000,HeatGen!J$2,'Energy balance options'!$A$7:$A$3000,HeatGen!$A122)</f>
        <v>2.0732315260000001E-5</v>
      </c>
      <c r="K122">
        <f>SUMIFS('Energy balance options'!$G$7:$G$3000,'Energy balance options'!$B$7:$B$3000,HeatGen!K$2,'Energy balance options'!$A$7:$A$3000,HeatGen!$A122)</f>
        <v>0</v>
      </c>
      <c r="L122">
        <f>SUMIFS('Energy balance options'!$G$7:$G$3000,'Energy balance options'!$B$7:$B$3000,HeatGen!L$2,'Energy balance options'!$A$7:$A$3000,HeatGen!$A122)</f>
        <v>0</v>
      </c>
      <c r="M122">
        <f>SUMIFS('Energy balance options'!$G$7:$G$3000,'Energy balance options'!$B$7:$B$3000,HeatGen!M$2,'Energy balance options'!$A$7:$A$3000,HeatGen!$A122)</f>
        <v>0</v>
      </c>
      <c r="N122">
        <f>SUMIFS('Energy balance options'!$G$7:$G$3000,'Energy balance options'!$B$7:$B$3000,HeatGen!N$2,'Energy balance options'!$A$7:$A$3000,HeatGen!$A122)</f>
        <v>0</v>
      </c>
      <c r="O122">
        <f>SUMIFS('Energy balance options'!$G$7:$G$3000,'Energy balance options'!$B$7:$B$3000,HeatGen!O$2,'Energy balance options'!$A$7:$A$3000,HeatGen!$A122)</f>
        <v>0</v>
      </c>
      <c r="P122">
        <f>SUMIFS('Energy balance options'!$G$7:$G$3000,'Energy balance options'!$B$7:$B$3000,HeatGen!P$2,'Energy balance options'!$A$7:$A$3000,HeatGen!$A122)</f>
        <v>0</v>
      </c>
      <c r="Q122">
        <f>SUMIFS('Energy balance options'!$G$7:$G$3000,'Energy balance options'!$B$7:$B$3000,HeatGen!Q$2,'Energy balance options'!$A$7:$A$3000,HeatGen!$A122)</f>
        <v>0</v>
      </c>
      <c r="R122">
        <f>SUMIFS('Energy balance options'!$G$7:$G$3000,'Energy balance options'!$B$7:$B$3000,HeatGen!R$2,'Energy balance options'!$A$7:$A$3000,HeatGen!$A122)</f>
        <v>0</v>
      </c>
      <c r="S122">
        <f>SUMIFS('Energy balance options'!$G$7:$G$3000,'Energy balance options'!$B$7:$B$3000,HeatGen!S$2,'Energy balance options'!$A$7:$A$3000,HeatGen!$A122)</f>
        <v>0</v>
      </c>
      <c r="T122">
        <f>SUMIFS('Energy balance options'!$G$7:$G$3000,'Energy balance options'!$B$7:$B$3000,HeatGen!T$2,'Energy balance options'!$A$7:$A$3000,HeatGen!$A122)</f>
        <v>0</v>
      </c>
      <c r="U122">
        <f>SUMIFS('Energy balance options'!$G$7:$G$3000,'Energy balance options'!$B$7:$B$3000,HeatGen!U$2,'Energy balance options'!$A$7:$A$3000,HeatGen!$A122)</f>
        <v>0</v>
      </c>
      <c r="V122">
        <f>SUMIFS('Energy balance options'!$G$7:$G$3000,'Energy balance options'!$B$7:$B$3000,HeatGen!V$2,'Energy balance options'!$A$7:$A$3000,HeatGen!$A122)</f>
        <v>0</v>
      </c>
      <c r="W122">
        <f>SUMIFS('Energy balance options'!$G$7:$G$3000,'Energy balance options'!$B$7:$B$3000,HeatGen!W$2,'Energy balance options'!$A$7:$A$3000,HeatGen!$A122)</f>
        <v>0</v>
      </c>
      <c r="X122">
        <f>SUMIFS('Energy balance options'!$G$7:$G$3000,'Energy balance options'!$B$7:$B$3000,HeatGen!X$2,'Energy balance options'!$A$7:$A$3000,HeatGen!$A122)</f>
        <v>0</v>
      </c>
      <c r="Y122">
        <f t="shared" si="17"/>
        <v>0</v>
      </c>
      <c r="Z122">
        <f t="shared" si="18"/>
        <v>0</v>
      </c>
      <c r="AA122">
        <f t="shared" si="19"/>
        <v>0</v>
      </c>
      <c r="AB122">
        <f t="shared" si="20"/>
        <v>0</v>
      </c>
      <c r="AC122">
        <f t="shared" si="21"/>
        <v>0</v>
      </c>
      <c r="AD122">
        <f t="shared" si="22"/>
        <v>0</v>
      </c>
      <c r="AE122">
        <f t="shared" si="23"/>
        <v>0</v>
      </c>
      <c r="AF122">
        <f t="shared" si="24"/>
        <v>0</v>
      </c>
      <c r="AG122">
        <f t="shared" si="25"/>
        <v>0</v>
      </c>
      <c r="AH122">
        <f t="shared" si="26"/>
        <v>0</v>
      </c>
      <c r="AI122">
        <f t="shared" si="27"/>
        <v>0</v>
      </c>
      <c r="AJ122">
        <f t="shared" si="28"/>
        <v>0</v>
      </c>
      <c r="AK122">
        <f t="shared" si="29"/>
        <v>0</v>
      </c>
      <c r="AL122">
        <f t="shared" si="30"/>
        <v>0</v>
      </c>
      <c r="AM122">
        <f t="shared" si="31"/>
        <v>0</v>
      </c>
      <c r="AN122">
        <f t="shared" si="32"/>
        <v>0</v>
      </c>
      <c r="AO122">
        <f t="shared" si="33"/>
        <v>0</v>
      </c>
    </row>
    <row r="123" spans="1:41" x14ac:dyDescent="0.2">
      <c r="A123" s="9" t="str">
        <f>'Cost per option'!A131</f>
        <v>1359 Flex ketel restgassen</v>
      </c>
      <c r="B123" t="str">
        <f>_xlfn.IFNA(VLOOKUP(A123,'Energy balance options'!A$7:C$3000,3,FALSE),"")</f>
        <v>Industrie</v>
      </c>
      <c r="C123">
        <f>SUMIFS('Energy balance options'!$F$7:$F$3000,'Energy balance options'!$B$7:$B$3000,HeatGen!C$2,'Energy balance options'!$A$7:$A$3000,HeatGen!$A123)</f>
        <v>-3.8176709099999998E-2</v>
      </c>
      <c r="D123">
        <f>SUMIFS('Energy balance options'!$F$7:$F$3000,'Energy balance options'!$B$7:$B$3000,HeatGen!D$2,'Energy balance options'!$A$7:$A$3000,HeatGen!$A123)</f>
        <v>0</v>
      </c>
      <c r="E123">
        <f>SUMIFS('Energy balance options'!$F$7:$F$3000,'Energy balance options'!$B$7:$B$3000,HeatGen!E$2,'Energy balance options'!$A$7:$A$3000,HeatGen!$A123)</f>
        <v>0</v>
      </c>
      <c r="F123">
        <f>SUMIFS('Energy balance options'!$F$7:$F$3000,'Energy balance options'!$B$7:$B$3000,HeatGen!F$2,'Energy balance options'!$A$7:$A$3000,HeatGen!$A123)</f>
        <v>0</v>
      </c>
      <c r="G123">
        <f>SUMIFS('Energy balance options'!$F$7:$F$3000,'Energy balance options'!$B$7:$B$3000,HeatGen!G$2,'Energy balance options'!$A$7:$A$3000,HeatGen!$A123)</f>
        <v>0</v>
      </c>
      <c r="H123">
        <f>SUMIFS('Energy balance options'!$G$7:$G$3000,'Energy balance options'!$B$7:$B$3000,HeatGen!H$2,'Energy balance options'!$A$7:$A$3000,HeatGen!$A123)</f>
        <v>0</v>
      </c>
      <c r="I123">
        <f>SUMIFS('Energy balance options'!$G$7:$G$3000,'Energy balance options'!$B$7:$B$3000,HeatGen!I$2,'Energy balance options'!$A$7:$A$3000,HeatGen!$A123)</f>
        <v>0</v>
      </c>
      <c r="J123">
        <f>SUMIFS('Energy balance options'!$G$7:$G$3000,'Energy balance options'!$B$7:$B$3000,HeatGen!J$2,'Energy balance options'!$A$7:$A$3000,HeatGen!$A123)</f>
        <v>0</v>
      </c>
      <c r="K123">
        <f>SUMIFS('Energy balance options'!$G$7:$G$3000,'Energy balance options'!$B$7:$B$3000,HeatGen!K$2,'Energy balance options'!$A$7:$A$3000,HeatGen!$A123)</f>
        <v>1.2776448120000001E-3</v>
      </c>
      <c r="L123">
        <f>SUMIFS('Energy balance options'!$G$7:$G$3000,'Energy balance options'!$B$7:$B$3000,HeatGen!L$2,'Energy balance options'!$A$7:$A$3000,HeatGen!$A123)</f>
        <v>0</v>
      </c>
      <c r="M123">
        <f>SUMIFS('Energy balance options'!$G$7:$G$3000,'Energy balance options'!$B$7:$B$3000,HeatGen!M$2,'Energy balance options'!$A$7:$A$3000,HeatGen!$A123)</f>
        <v>0</v>
      </c>
      <c r="N123">
        <f>SUMIFS('Energy balance options'!$G$7:$G$3000,'Energy balance options'!$B$7:$B$3000,HeatGen!N$2,'Energy balance options'!$A$7:$A$3000,HeatGen!$A123)</f>
        <v>1.9564321730000001E-2</v>
      </c>
      <c r="O123">
        <f>SUMIFS('Energy balance options'!$G$7:$G$3000,'Energy balance options'!$B$7:$B$3000,HeatGen!O$2,'Energy balance options'!$A$7:$A$3000,HeatGen!$A123)</f>
        <v>2.954450586E-2</v>
      </c>
      <c r="P123">
        <f>SUMIFS('Energy balance options'!$G$7:$G$3000,'Energy balance options'!$B$7:$B$3000,HeatGen!P$2,'Energy balance options'!$A$7:$A$3000,HeatGen!$A123)</f>
        <v>0</v>
      </c>
      <c r="Q123">
        <f>SUMIFS('Energy balance options'!$G$7:$G$3000,'Energy balance options'!$B$7:$B$3000,HeatGen!Q$2,'Energy balance options'!$A$7:$A$3000,HeatGen!$A123)</f>
        <v>0</v>
      </c>
      <c r="R123">
        <f>SUMIFS('Energy balance options'!$G$7:$G$3000,'Energy balance options'!$B$7:$B$3000,HeatGen!R$2,'Energy balance options'!$A$7:$A$3000,HeatGen!$A123)</f>
        <v>0</v>
      </c>
      <c r="S123">
        <f>SUMIFS('Energy balance options'!$G$7:$G$3000,'Energy balance options'!$B$7:$B$3000,HeatGen!S$2,'Energy balance options'!$A$7:$A$3000,HeatGen!$A123)</f>
        <v>0</v>
      </c>
      <c r="T123">
        <f>SUMIFS('Energy balance options'!$G$7:$G$3000,'Energy balance options'!$B$7:$B$3000,HeatGen!T$2,'Energy balance options'!$A$7:$A$3000,HeatGen!$A123)</f>
        <v>0</v>
      </c>
      <c r="U123">
        <f>SUMIFS('Energy balance options'!$G$7:$G$3000,'Energy balance options'!$B$7:$B$3000,HeatGen!U$2,'Energy balance options'!$A$7:$A$3000,HeatGen!$A123)</f>
        <v>0</v>
      </c>
      <c r="V123">
        <f>SUMIFS('Energy balance options'!$G$7:$G$3000,'Energy balance options'!$B$7:$B$3000,HeatGen!V$2,'Energy balance options'!$A$7:$A$3000,HeatGen!$A123)</f>
        <v>0</v>
      </c>
      <c r="W123">
        <f>SUMIFS('Energy balance options'!$G$7:$G$3000,'Energy balance options'!$B$7:$B$3000,HeatGen!W$2,'Energy balance options'!$A$7:$A$3000,HeatGen!$A123)</f>
        <v>0</v>
      </c>
      <c r="X123">
        <f>SUMIFS('Energy balance options'!$G$7:$G$3000,'Energy balance options'!$B$7:$B$3000,HeatGen!X$2,'Energy balance options'!$A$7:$A$3000,HeatGen!$A123)</f>
        <v>0</v>
      </c>
      <c r="Y123">
        <f t="shared" si="17"/>
        <v>0</v>
      </c>
      <c r="Z123">
        <f t="shared" si="18"/>
        <v>0</v>
      </c>
      <c r="AA123">
        <f t="shared" si="19"/>
        <v>0</v>
      </c>
      <c r="AB123">
        <f t="shared" si="20"/>
        <v>-9.6804304797714117E-4</v>
      </c>
      <c r="AC123">
        <f t="shared" si="21"/>
        <v>0</v>
      </c>
      <c r="AD123">
        <f t="shared" si="22"/>
        <v>0</v>
      </c>
      <c r="AE123">
        <f t="shared" si="23"/>
        <v>-1.4823451291965653E-2</v>
      </c>
      <c r="AF123">
        <f t="shared" si="24"/>
        <v>-2.2385214760057198E-2</v>
      </c>
      <c r="AG123">
        <f t="shared" si="25"/>
        <v>0</v>
      </c>
      <c r="AH123">
        <f t="shared" si="26"/>
        <v>0</v>
      </c>
      <c r="AI123">
        <f t="shared" si="27"/>
        <v>0</v>
      </c>
      <c r="AJ123">
        <f t="shared" si="28"/>
        <v>0</v>
      </c>
      <c r="AK123">
        <f t="shared" si="29"/>
        <v>0</v>
      </c>
      <c r="AL123">
        <f t="shared" si="30"/>
        <v>0</v>
      </c>
      <c r="AM123">
        <f t="shared" si="31"/>
        <v>0</v>
      </c>
      <c r="AN123">
        <f t="shared" si="32"/>
        <v>0</v>
      </c>
      <c r="AO123">
        <f t="shared" si="33"/>
        <v>0</v>
      </c>
    </row>
    <row r="124" spans="1:41" x14ac:dyDescent="0.2">
      <c r="A124" s="9" t="str">
        <f>'Cost per option'!A132</f>
        <v>1360 Flex WKK restgassen</v>
      </c>
      <c r="B124" t="str">
        <f>_xlfn.IFNA(VLOOKUP(A124,'Energy balance options'!A$7:C$3000,3,FALSE),"")</f>
        <v>Industrie</v>
      </c>
      <c r="C124">
        <f>SUMIFS('Energy balance options'!$F$7:$F$3000,'Energy balance options'!$B$7:$B$3000,HeatGen!C$2,'Energy balance options'!$A$7:$A$3000,HeatGen!$A124)</f>
        <v>-2.346363275E-6</v>
      </c>
      <c r="D124">
        <f>SUMIFS('Energy balance options'!$F$7:$F$3000,'Energy balance options'!$B$7:$B$3000,HeatGen!D$2,'Energy balance options'!$A$7:$A$3000,HeatGen!$A124)</f>
        <v>0</v>
      </c>
      <c r="E124">
        <f>SUMIFS('Energy balance options'!$F$7:$F$3000,'Energy balance options'!$B$7:$B$3000,HeatGen!E$2,'Energy balance options'!$A$7:$A$3000,HeatGen!$A124)</f>
        <v>0</v>
      </c>
      <c r="F124">
        <f>SUMIFS('Energy balance options'!$F$7:$F$3000,'Energy balance options'!$B$7:$B$3000,HeatGen!F$2,'Energy balance options'!$A$7:$A$3000,HeatGen!$A124)</f>
        <v>0</v>
      </c>
      <c r="G124">
        <f>SUMIFS('Energy balance options'!$F$7:$F$3000,'Energy balance options'!$B$7:$B$3000,HeatGen!G$2,'Energy balance options'!$A$7:$A$3000,HeatGen!$A124)</f>
        <v>0</v>
      </c>
      <c r="H124">
        <f>SUMIFS('Energy balance options'!$G$7:$G$3000,'Energy balance options'!$B$7:$B$3000,HeatGen!H$2,'Energy balance options'!$A$7:$A$3000,HeatGen!$A124)</f>
        <v>0</v>
      </c>
      <c r="I124">
        <f>SUMIFS('Energy balance options'!$G$7:$G$3000,'Energy balance options'!$B$7:$B$3000,HeatGen!I$2,'Energy balance options'!$A$7:$A$3000,HeatGen!$A124)</f>
        <v>0</v>
      </c>
      <c r="J124">
        <f>SUMIFS('Energy balance options'!$G$7:$G$3000,'Energy balance options'!$B$7:$B$3000,HeatGen!J$2,'Energy balance options'!$A$7:$A$3000,HeatGen!$A124)</f>
        <v>0</v>
      </c>
      <c r="K124">
        <f>SUMIFS('Energy balance options'!$G$7:$G$3000,'Energy balance options'!$B$7:$B$3000,HeatGen!K$2,'Energy balance options'!$A$7:$A$3000,HeatGen!$A124)</f>
        <v>4.1609000920000002E-6</v>
      </c>
      <c r="L124">
        <f>SUMIFS('Energy balance options'!$G$7:$G$3000,'Energy balance options'!$B$7:$B$3000,HeatGen!L$2,'Energy balance options'!$A$7:$A$3000,HeatGen!$A124)</f>
        <v>0</v>
      </c>
      <c r="M124">
        <f>SUMIFS('Energy balance options'!$G$7:$G$3000,'Energy balance options'!$B$7:$B$3000,HeatGen!M$2,'Energy balance options'!$A$7:$A$3000,HeatGen!$A124)</f>
        <v>0</v>
      </c>
      <c r="N124">
        <f>SUMIFS('Energy balance options'!$G$7:$G$3000,'Energy balance options'!$B$7:$B$3000,HeatGen!N$2,'Energy balance options'!$A$7:$A$3000,HeatGen!$A124)</f>
        <v>2.7420532759999999E-6</v>
      </c>
      <c r="O124">
        <f>SUMIFS('Energy balance options'!$G$7:$G$3000,'Energy balance options'!$B$7:$B$3000,HeatGen!O$2,'Energy balance options'!$A$7:$A$3000,HeatGen!$A124)</f>
        <v>3.3756541099999999E-6</v>
      </c>
      <c r="P124">
        <f>SUMIFS('Energy balance options'!$G$7:$G$3000,'Energy balance options'!$B$7:$B$3000,HeatGen!P$2,'Energy balance options'!$A$7:$A$3000,HeatGen!$A124)</f>
        <v>0</v>
      </c>
      <c r="Q124">
        <f>SUMIFS('Energy balance options'!$G$7:$G$3000,'Energy balance options'!$B$7:$B$3000,HeatGen!Q$2,'Energy balance options'!$A$7:$A$3000,HeatGen!$A124)</f>
        <v>0</v>
      </c>
      <c r="R124">
        <f>SUMIFS('Energy balance options'!$G$7:$G$3000,'Energy balance options'!$B$7:$B$3000,HeatGen!R$2,'Energy balance options'!$A$7:$A$3000,HeatGen!$A124)</f>
        <v>0</v>
      </c>
      <c r="S124">
        <f>SUMIFS('Energy balance options'!$G$7:$G$3000,'Energy balance options'!$B$7:$B$3000,HeatGen!S$2,'Energy balance options'!$A$7:$A$3000,HeatGen!$A124)</f>
        <v>0</v>
      </c>
      <c r="T124">
        <f>SUMIFS('Energy balance options'!$G$7:$G$3000,'Energy balance options'!$B$7:$B$3000,HeatGen!T$2,'Energy balance options'!$A$7:$A$3000,HeatGen!$A124)</f>
        <v>0</v>
      </c>
      <c r="U124">
        <f>SUMIFS('Energy balance options'!$G$7:$G$3000,'Energy balance options'!$B$7:$B$3000,HeatGen!U$2,'Energy balance options'!$A$7:$A$3000,HeatGen!$A124)</f>
        <v>0</v>
      </c>
      <c r="V124">
        <f>SUMIFS('Energy balance options'!$G$7:$G$3000,'Energy balance options'!$B$7:$B$3000,HeatGen!V$2,'Energy balance options'!$A$7:$A$3000,HeatGen!$A124)</f>
        <v>0</v>
      </c>
      <c r="W124">
        <f>SUMIFS('Energy balance options'!$G$7:$G$3000,'Energy balance options'!$B$7:$B$3000,HeatGen!W$2,'Energy balance options'!$A$7:$A$3000,HeatGen!$A124)</f>
        <v>0</v>
      </c>
      <c r="X124">
        <f>SUMIFS('Energy balance options'!$G$7:$G$3000,'Energy balance options'!$B$7:$B$3000,HeatGen!X$2,'Energy balance options'!$A$7:$A$3000,HeatGen!$A124)</f>
        <v>0</v>
      </c>
      <c r="Y124">
        <f t="shared" si="17"/>
        <v>0</v>
      </c>
      <c r="Z124">
        <f t="shared" si="18"/>
        <v>0</v>
      </c>
      <c r="AA124">
        <f t="shared" si="19"/>
        <v>0</v>
      </c>
      <c r="AB124">
        <f t="shared" si="20"/>
        <v>-9.4983519778426175E-7</v>
      </c>
      <c r="AC124">
        <f t="shared" si="21"/>
        <v>0</v>
      </c>
      <c r="AD124">
        <f t="shared" si="22"/>
        <v>0</v>
      </c>
      <c r="AE124">
        <f t="shared" si="23"/>
        <v>-6.2594598720406926E-7</v>
      </c>
      <c r="AF124">
        <f t="shared" si="24"/>
        <v>-7.7058209001166906E-7</v>
      </c>
      <c r="AG124">
        <f t="shared" si="25"/>
        <v>0</v>
      </c>
      <c r="AH124">
        <f t="shared" si="26"/>
        <v>0</v>
      </c>
      <c r="AI124">
        <f t="shared" si="27"/>
        <v>0</v>
      </c>
      <c r="AJ124">
        <f t="shared" si="28"/>
        <v>0</v>
      </c>
      <c r="AK124">
        <f t="shared" si="29"/>
        <v>0</v>
      </c>
      <c r="AL124">
        <f t="shared" si="30"/>
        <v>0</v>
      </c>
      <c r="AM124">
        <f t="shared" si="31"/>
        <v>0</v>
      </c>
      <c r="AN124">
        <f t="shared" si="32"/>
        <v>0</v>
      </c>
      <c r="AO124">
        <f t="shared" si="33"/>
        <v>0</v>
      </c>
    </row>
    <row r="125" spans="1:41" x14ac:dyDescent="0.2">
      <c r="A125" s="9" t="str">
        <f>'Cost per option'!A133</f>
        <v>1363 E85 flex-fuel car</v>
      </c>
      <c r="B125" t="str">
        <f>_xlfn.IFNA(VLOOKUP(A125,'Energy balance options'!A$7:C$3000,3,FALSE),"")</f>
        <v>Verkeer</v>
      </c>
      <c r="C125">
        <f>SUMIFS('Energy balance options'!$F$7:$F$3000,'Energy balance options'!$B$7:$B$3000,HeatGen!C$2,'Energy balance options'!$A$7:$A$3000,HeatGen!$A125)</f>
        <v>0</v>
      </c>
      <c r="D125">
        <f>SUMIFS('Energy balance options'!$F$7:$F$3000,'Energy balance options'!$B$7:$B$3000,HeatGen!D$2,'Energy balance options'!$A$7:$A$3000,HeatGen!$A125)</f>
        <v>0</v>
      </c>
      <c r="E125">
        <f>SUMIFS('Energy balance options'!$F$7:$F$3000,'Energy balance options'!$B$7:$B$3000,HeatGen!E$2,'Energy balance options'!$A$7:$A$3000,HeatGen!$A125)</f>
        <v>0</v>
      </c>
      <c r="F125">
        <f>SUMIFS('Energy balance options'!$F$7:$F$3000,'Energy balance options'!$B$7:$B$3000,HeatGen!F$2,'Energy balance options'!$A$7:$A$3000,HeatGen!$A125)</f>
        <v>0</v>
      </c>
      <c r="G125">
        <f>SUMIFS('Energy balance options'!$F$7:$F$3000,'Energy balance options'!$B$7:$B$3000,HeatGen!G$2,'Energy balance options'!$A$7:$A$3000,HeatGen!$A125)</f>
        <v>0</v>
      </c>
      <c r="H125">
        <f>SUMIFS('Energy balance options'!$G$7:$G$3000,'Energy balance options'!$B$7:$B$3000,HeatGen!H$2,'Energy balance options'!$A$7:$A$3000,HeatGen!$A125)</f>
        <v>0</v>
      </c>
      <c r="I125">
        <f>SUMIFS('Energy balance options'!$G$7:$G$3000,'Energy balance options'!$B$7:$B$3000,HeatGen!I$2,'Energy balance options'!$A$7:$A$3000,HeatGen!$A125)</f>
        <v>0</v>
      </c>
      <c r="J125">
        <f>SUMIFS('Energy balance options'!$G$7:$G$3000,'Energy balance options'!$B$7:$B$3000,HeatGen!J$2,'Energy balance options'!$A$7:$A$3000,HeatGen!$A125)</f>
        <v>0</v>
      </c>
      <c r="K125">
        <f>SUMIFS('Energy balance options'!$G$7:$G$3000,'Energy balance options'!$B$7:$B$3000,HeatGen!K$2,'Energy balance options'!$A$7:$A$3000,HeatGen!$A125)</f>
        <v>0</v>
      </c>
      <c r="L125">
        <f>SUMIFS('Energy balance options'!$G$7:$G$3000,'Energy balance options'!$B$7:$B$3000,HeatGen!L$2,'Energy balance options'!$A$7:$A$3000,HeatGen!$A125)</f>
        <v>0</v>
      </c>
      <c r="M125">
        <f>SUMIFS('Energy balance options'!$G$7:$G$3000,'Energy balance options'!$B$7:$B$3000,HeatGen!M$2,'Energy balance options'!$A$7:$A$3000,HeatGen!$A125)</f>
        <v>0</v>
      </c>
      <c r="N125">
        <f>SUMIFS('Energy balance options'!$G$7:$G$3000,'Energy balance options'!$B$7:$B$3000,HeatGen!N$2,'Energy balance options'!$A$7:$A$3000,HeatGen!$A125)</f>
        <v>0</v>
      </c>
      <c r="O125">
        <f>SUMIFS('Energy balance options'!$G$7:$G$3000,'Energy balance options'!$B$7:$B$3000,HeatGen!O$2,'Energy balance options'!$A$7:$A$3000,HeatGen!$A125)</f>
        <v>0</v>
      </c>
      <c r="P125">
        <f>SUMIFS('Energy balance options'!$G$7:$G$3000,'Energy balance options'!$B$7:$B$3000,HeatGen!P$2,'Energy balance options'!$A$7:$A$3000,HeatGen!$A125)</f>
        <v>0</v>
      </c>
      <c r="Q125">
        <f>SUMIFS('Energy balance options'!$G$7:$G$3000,'Energy balance options'!$B$7:$B$3000,HeatGen!Q$2,'Energy balance options'!$A$7:$A$3000,HeatGen!$A125)</f>
        <v>0</v>
      </c>
      <c r="R125">
        <f>SUMIFS('Energy balance options'!$G$7:$G$3000,'Energy balance options'!$B$7:$B$3000,HeatGen!R$2,'Energy balance options'!$A$7:$A$3000,HeatGen!$A125)</f>
        <v>0</v>
      </c>
      <c r="S125">
        <f>SUMIFS('Energy balance options'!$G$7:$G$3000,'Energy balance options'!$B$7:$B$3000,HeatGen!S$2,'Energy balance options'!$A$7:$A$3000,HeatGen!$A125)</f>
        <v>0</v>
      </c>
      <c r="T125">
        <f>SUMIFS('Energy balance options'!$G$7:$G$3000,'Energy balance options'!$B$7:$B$3000,HeatGen!T$2,'Energy balance options'!$A$7:$A$3000,HeatGen!$A125)</f>
        <v>0</v>
      </c>
      <c r="U125">
        <f>SUMIFS('Energy balance options'!$G$7:$G$3000,'Energy balance options'!$B$7:$B$3000,HeatGen!U$2,'Energy balance options'!$A$7:$A$3000,HeatGen!$A125)</f>
        <v>0</v>
      </c>
      <c r="V125">
        <f>SUMIFS('Energy balance options'!$G$7:$G$3000,'Energy balance options'!$B$7:$B$3000,HeatGen!V$2,'Energy balance options'!$A$7:$A$3000,HeatGen!$A125)</f>
        <v>0</v>
      </c>
      <c r="W125">
        <f>SUMIFS('Energy balance options'!$G$7:$G$3000,'Energy balance options'!$B$7:$B$3000,HeatGen!W$2,'Energy balance options'!$A$7:$A$3000,HeatGen!$A125)</f>
        <v>0</v>
      </c>
      <c r="X125">
        <f>SUMIFS('Energy balance options'!$G$7:$G$3000,'Energy balance options'!$B$7:$B$3000,HeatGen!X$2,'Energy balance options'!$A$7:$A$3000,HeatGen!$A125)</f>
        <v>0</v>
      </c>
      <c r="Y125">
        <f t="shared" si="17"/>
        <v>0</v>
      </c>
      <c r="Z125">
        <f t="shared" si="18"/>
        <v>0</v>
      </c>
      <c r="AA125">
        <f t="shared" si="19"/>
        <v>0</v>
      </c>
      <c r="AB125">
        <f t="shared" si="20"/>
        <v>0</v>
      </c>
      <c r="AC125">
        <f t="shared" si="21"/>
        <v>0</v>
      </c>
      <c r="AD125">
        <f t="shared" si="22"/>
        <v>0</v>
      </c>
      <c r="AE125">
        <f t="shared" si="23"/>
        <v>0</v>
      </c>
      <c r="AF125">
        <f t="shared" si="24"/>
        <v>0</v>
      </c>
      <c r="AG125">
        <f t="shared" si="25"/>
        <v>0</v>
      </c>
      <c r="AH125">
        <f t="shared" si="26"/>
        <v>0</v>
      </c>
      <c r="AI125">
        <f t="shared" si="27"/>
        <v>0</v>
      </c>
      <c r="AJ125">
        <f t="shared" si="28"/>
        <v>0</v>
      </c>
      <c r="AK125">
        <f t="shared" si="29"/>
        <v>0</v>
      </c>
      <c r="AL125">
        <f t="shared" si="30"/>
        <v>0</v>
      </c>
      <c r="AM125">
        <f t="shared" si="31"/>
        <v>0</v>
      </c>
      <c r="AN125">
        <f t="shared" si="32"/>
        <v>0</v>
      </c>
      <c r="AO125">
        <f t="shared" si="33"/>
        <v>0</v>
      </c>
    </row>
    <row r="126" spans="1:41" x14ac:dyDescent="0.2">
      <c r="A126" s="9" t="str">
        <f>'Cost per option'!A134</f>
        <v>1364 REF HDV vracht</v>
      </c>
      <c r="B126" t="str">
        <f>_xlfn.IFNA(VLOOKUP(A126,'Energy balance options'!A$7:C$3000,3,FALSE),"")</f>
        <v>Verkeer</v>
      </c>
      <c r="C126">
        <f>SUMIFS('Energy balance options'!$F$7:$F$3000,'Energy balance options'!$B$7:$B$3000,HeatGen!C$2,'Energy balance options'!$A$7:$A$3000,HeatGen!$A126)</f>
        <v>0</v>
      </c>
      <c r="D126">
        <f>SUMIFS('Energy balance options'!$F$7:$F$3000,'Energy balance options'!$B$7:$B$3000,HeatGen!D$2,'Energy balance options'!$A$7:$A$3000,HeatGen!$A126)</f>
        <v>0</v>
      </c>
      <c r="E126">
        <f>SUMIFS('Energy balance options'!$F$7:$F$3000,'Energy balance options'!$B$7:$B$3000,HeatGen!E$2,'Energy balance options'!$A$7:$A$3000,HeatGen!$A126)</f>
        <v>0</v>
      </c>
      <c r="F126">
        <f>SUMIFS('Energy balance options'!$F$7:$F$3000,'Energy balance options'!$B$7:$B$3000,HeatGen!F$2,'Energy balance options'!$A$7:$A$3000,HeatGen!$A126)</f>
        <v>0</v>
      </c>
      <c r="G126">
        <f>SUMIFS('Energy balance options'!$F$7:$F$3000,'Energy balance options'!$B$7:$B$3000,HeatGen!G$2,'Energy balance options'!$A$7:$A$3000,HeatGen!$A126)</f>
        <v>0</v>
      </c>
      <c r="H126">
        <f>SUMIFS('Energy balance options'!$G$7:$G$3000,'Energy balance options'!$B$7:$B$3000,HeatGen!H$2,'Energy balance options'!$A$7:$A$3000,HeatGen!$A126)</f>
        <v>1.9084953490000001</v>
      </c>
      <c r="I126">
        <f>SUMIFS('Energy balance options'!$G$7:$G$3000,'Energy balance options'!$B$7:$B$3000,HeatGen!I$2,'Energy balance options'!$A$7:$A$3000,HeatGen!$A126)</f>
        <v>0</v>
      </c>
      <c r="J126">
        <f>SUMIFS('Energy balance options'!$G$7:$G$3000,'Energy balance options'!$B$7:$B$3000,HeatGen!J$2,'Energy balance options'!$A$7:$A$3000,HeatGen!$A126)</f>
        <v>0</v>
      </c>
      <c r="K126">
        <f>SUMIFS('Energy balance options'!$G$7:$G$3000,'Energy balance options'!$B$7:$B$3000,HeatGen!K$2,'Energy balance options'!$A$7:$A$3000,HeatGen!$A126)</f>
        <v>0</v>
      </c>
      <c r="L126">
        <f>SUMIFS('Energy balance options'!$G$7:$G$3000,'Energy balance options'!$B$7:$B$3000,HeatGen!L$2,'Energy balance options'!$A$7:$A$3000,HeatGen!$A126)</f>
        <v>0</v>
      </c>
      <c r="M126">
        <f>SUMIFS('Energy balance options'!$G$7:$G$3000,'Energy balance options'!$B$7:$B$3000,HeatGen!M$2,'Energy balance options'!$A$7:$A$3000,HeatGen!$A126)</f>
        <v>0</v>
      </c>
      <c r="N126">
        <f>SUMIFS('Energy balance options'!$G$7:$G$3000,'Energy balance options'!$B$7:$B$3000,HeatGen!N$2,'Energy balance options'!$A$7:$A$3000,HeatGen!$A126)</f>
        <v>0</v>
      </c>
      <c r="O126">
        <f>SUMIFS('Energy balance options'!$G$7:$G$3000,'Energy balance options'!$B$7:$B$3000,HeatGen!O$2,'Energy balance options'!$A$7:$A$3000,HeatGen!$A126)</f>
        <v>0</v>
      </c>
      <c r="P126">
        <f>SUMIFS('Energy balance options'!$G$7:$G$3000,'Energy balance options'!$B$7:$B$3000,HeatGen!P$2,'Energy balance options'!$A$7:$A$3000,HeatGen!$A126)</f>
        <v>0</v>
      </c>
      <c r="Q126">
        <f>SUMIFS('Energy balance options'!$G$7:$G$3000,'Energy balance options'!$B$7:$B$3000,HeatGen!Q$2,'Energy balance options'!$A$7:$A$3000,HeatGen!$A126)</f>
        <v>0</v>
      </c>
      <c r="R126">
        <f>SUMIFS('Energy balance options'!$G$7:$G$3000,'Energy balance options'!$B$7:$B$3000,HeatGen!R$2,'Energy balance options'!$A$7:$A$3000,HeatGen!$A126)</f>
        <v>0</v>
      </c>
      <c r="S126">
        <f>SUMIFS('Energy balance options'!$G$7:$G$3000,'Energy balance options'!$B$7:$B$3000,HeatGen!S$2,'Energy balance options'!$A$7:$A$3000,HeatGen!$A126)</f>
        <v>0</v>
      </c>
      <c r="T126">
        <f>SUMIFS('Energy balance options'!$G$7:$G$3000,'Energy balance options'!$B$7:$B$3000,HeatGen!T$2,'Energy balance options'!$A$7:$A$3000,HeatGen!$A126)</f>
        <v>0</v>
      </c>
      <c r="U126">
        <f>SUMIFS('Energy balance options'!$G$7:$G$3000,'Energy balance options'!$B$7:$B$3000,HeatGen!U$2,'Energy balance options'!$A$7:$A$3000,HeatGen!$A126)</f>
        <v>0</v>
      </c>
      <c r="V126">
        <f>SUMIFS('Energy balance options'!$G$7:$G$3000,'Energy balance options'!$B$7:$B$3000,HeatGen!V$2,'Energy balance options'!$A$7:$A$3000,HeatGen!$A126)</f>
        <v>0</v>
      </c>
      <c r="W126">
        <f>SUMIFS('Energy balance options'!$G$7:$G$3000,'Energy balance options'!$B$7:$B$3000,HeatGen!W$2,'Energy balance options'!$A$7:$A$3000,HeatGen!$A126)</f>
        <v>0</v>
      </c>
      <c r="X126">
        <f>SUMIFS('Energy balance options'!$G$7:$G$3000,'Energy balance options'!$B$7:$B$3000,HeatGen!X$2,'Energy balance options'!$A$7:$A$3000,HeatGen!$A126)</f>
        <v>0</v>
      </c>
      <c r="Y126">
        <f t="shared" si="17"/>
        <v>0</v>
      </c>
      <c r="Z126">
        <f t="shared" si="18"/>
        <v>0</v>
      </c>
      <c r="AA126">
        <f t="shared" si="19"/>
        <v>0</v>
      </c>
      <c r="AB126">
        <f t="shared" si="20"/>
        <v>0</v>
      </c>
      <c r="AC126">
        <f t="shared" si="21"/>
        <v>0</v>
      </c>
      <c r="AD126">
        <f t="shared" si="22"/>
        <v>0</v>
      </c>
      <c r="AE126">
        <f t="shared" si="23"/>
        <v>0</v>
      </c>
      <c r="AF126">
        <f t="shared" si="24"/>
        <v>0</v>
      </c>
      <c r="AG126">
        <f t="shared" si="25"/>
        <v>0</v>
      </c>
      <c r="AH126">
        <f t="shared" si="26"/>
        <v>0</v>
      </c>
      <c r="AI126">
        <f t="shared" si="27"/>
        <v>0</v>
      </c>
      <c r="AJ126">
        <f t="shared" si="28"/>
        <v>0</v>
      </c>
      <c r="AK126">
        <f t="shared" si="29"/>
        <v>0</v>
      </c>
      <c r="AL126">
        <f t="shared" si="30"/>
        <v>0</v>
      </c>
      <c r="AM126">
        <f t="shared" si="31"/>
        <v>0</v>
      </c>
      <c r="AN126">
        <f t="shared" si="32"/>
        <v>0</v>
      </c>
      <c r="AO126">
        <f t="shared" si="33"/>
        <v>0</v>
      </c>
    </row>
    <row r="127" spans="1:41" x14ac:dyDescent="0.2">
      <c r="A127" s="9" t="str">
        <f>'Cost per option'!A135</f>
        <v>1365 LNG truck</v>
      </c>
      <c r="B127" t="str">
        <f>_xlfn.IFNA(VLOOKUP(A127,'Energy balance options'!A$7:C$3000,3,FALSE),"")</f>
        <v>Verkeer</v>
      </c>
      <c r="C127">
        <f>SUMIFS('Energy balance options'!$F$7:$F$3000,'Energy balance options'!$B$7:$B$3000,HeatGen!C$2,'Energy balance options'!$A$7:$A$3000,HeatGen!$A127)</f>
        <v>0</v>
      </c>
      <c r="D127">
        <f>SUMIFS('Energy balance options'!$F$7:$F$3000,'Energy balance options'!$B$7:$B$3000,HeatGen!D$2,'Energy balance options'!$A$7:$A$3000,HeatGen!$A127)</f>
        <v>0</v>
      </c>
      <c r="E127">
        <f>SUMIFS('Energy balance options'!$F$7:$F$3000,'Energy balance options'!$B$7:$B$3000,HeatGen!E$2,'Energy balance options'!$A$7:$A$3000,HeatGen!$A127)</f>
        <v>0</v>
      </c>
      <c r="F127">
        <f>SUMIFS('Energy balance options'!$F$7:$F$3000,'Energy balance options'!$B$7:$B$3000,HeatGen!F$2,'Energy balance options'!$A$7:$A$3000,HeatGen!$A127)</f>
        <v>0</v>
      </c>
      <c r="G127">
        <f>SUMIFS('Energy balance options'!$F$7:$F$3000,'Energy balance options'!$B$7:$B$3000,HeatGen!G$2,'Energy balance options'!$A$7:$A$3000,HeatGen!$A127)</f>
        <v>0</v>
      </c>
      <c r="H127">
        <f>SUMIFS('Energy balance options'!$G$7:$G$3000,'Energy balance options'!$B$7:$B$3000,HeatGen!H$2,'Energy balance options'!$A$7:$A$3000,HeatGen!$A127)</f>
        <v>1.557149258E-5</v>
      </c>
      <c r="I127">
        <f>SUMIFS('Energy balance options'!$G$7:$G$3000,'Energy balance options'!$B$7:$B$3000,HeatGen!I$2,'Energy balance options'!$A$7:$A$3000,HeatGen!$A127)</f>
        <v>0</v>
      </c>
      <c r="J127">
        <f>SUMIFS('Energy balance options'!$G$7:$G$3000,'Energy balance options'!$B$7:$B$3000,HeatGen!J$2,'Energy balance options'!$A$7:$A$3000,HeatGen!$A127)</f>
        <v>0</v>
      </c>
      <c r="K127">
        <f>SUMIFS('Energy balance options'!$G$7:$G$3000,'Energy balance options'!$B$7:$B$3000,HeatGen!K$2,'Energy balance options'!$A$7:$A$3000,HeatGen!$A127)</f>
        <v>0</v>
      </c>
      <c r="L127">
        <f>SUMIFS('Energy balance options'!$G$7:$G$3000,'Energy balance options'!$B$7:$B$3000,HeatGen!L$2,'Energy balance options'!$A$7:$A$3000,HeatGen!$A127)</f>
        <v>0</v>
      </c>
      <c r="M127">
        <f>SUMIFS('Energy balance options'!$G$7:$G$3000,'Energy balance options'!$B$7:$B$3000,HeatGen!M$2,'Energy balance options'!$A$7:$A$3000,HeatGen!$A127)</f>
        <v>0</v>
      </c>
      <c r="N127">
        <f>SUMIFS('Energy balance options'!$G$7:$G$3000,'Energy balance options'!$B$7:$B$3000,HeatGen!N$2,'Energy balance options'!$A$7:$A$3000,HeatGen!$A127)</f>
        <v>0</v>
      </c>
      <c r="O127">
        <f>SUMIFS('Energy balance options'!$G$7:$G$3000,'Energy balance options'!$B$7:$B$3000,HeatGen!O$2,'Energy balance options'!$A$7:$A$3000,HeatGen!$A127)</f>
        <v>0</v>
      </c>
      <c r="P127">
        <f>SUMIFS('Energy balance options'!$G$7:$G$3000,'Energy balance options'!$B$7:$B$3000,HeatGen!P$2,'Energy balance options'!$A$7:$A$3000,HeatGen!$A127)</f>
        <v>0</v>
      </c>
      <c r="Q127">
        <f>SUMIFS('Energy balance options'!$G$7:$G$3000,'Energy balance options'!$B$7:$B$3000,HeatGen!Q$2,'Energy balance options'!$A$7:$A$3000,HeatGen!$A127)</f>
        <v>0</v>
      </c>
      <c r="R127">
        <f>SUMIFS('Energy balance options'!$G$7:$G$3000,'Energy balance options'!$B$7:$B$3000,HeatGen!R$2,'Energy balance options'!$A$7:$A$3000,HeatGen!$A127)</f>
        <v>0</v>
      </c>
      <c r="S127">
        <f>SUMIFS('Energy balance options'!$G$7:$G$3000,'Energy balance options'!$B$7:$B$3000,HeatGen!S$2,'Energy balance options'!$A$7:$A$3000,HeatGen!$A127)</f>
        <v>0</v>
      </c>
      <c r="T127">
        <f>SUMIFS('Energy balance options'!$G$7:$G$3000,'Energy balance options'!$B$7:$B$3000,HeatGen!T$2,'Energy balance options'!$A$7:$A$3000,HeatGen!$A127)</f>
        <v>0</v>
      </c>
      <c r="U127">
        <f>SUMIFS('Energy balance options'!$G$7:$G$3000,'Energy balance options'!$B$7:$B$3000,HeatGen!U$2,'Energy balance options'!$A$7:$A$3000,HeatGen!$A127)</f>
        <v>0</v>
      </c>
      <c r="V127">
        <f>SUMIFS('Energy balance options'!$G$7:$G$3000,'Energy balance options'!$B$7:$B$3000,HeatGen!V$2,'Energy balance options'!$A$7:$A$3000,HeatGen!$A127)</f>
        <v>0</v>
      </c>
      <c r="W127">
        <f>SUMIFS('Energy balance options'!$G$7:$G$3000,'Energy balance options'!$B$7:$B$3000,HeatGen!W$2,'Energy balance options'!$A$7:$A$3000,HeatGen!$A127)</f>
        <v>0</v>
      </c>
      <c r="X127">
        <f>SUMIFS('Energy balance options'!$G$7:$G$3000,'Energy balance options'!$B$7:$B$3000,HeatGen!X$2,'Energy balance options'!$A$7:$A$3000,HeatGen!$A127)</f>
        <v>0</v>
      </c>
      <c r="Y127">
        <f t="shared" si="17"/>
        <v>0</v>
      </c>
      <c r="Z127">
        <f t="shared" si="18"/>
        <v>0</v>
      </c>
      <c r="AA127">
        <f t="shared" si="19"/>
        <v>0</v>
      </c>
      <c r="AB127">
        <f t="shared" si="20"/>
        <v>0</v>
      </c>
      <c r="AC127">
        <f t="shared" si="21"/>
        <v>0</v>
      </c>
      <c r="AD127">
        <f t="shared" si="22"/>
        <v>0</v>
      </c>
      <c r="AE127">
        <f t="shared" si="23"/>
        <v>0</v>
      </c>
      <c r="AF127">
        <f t="shared" si="24"/>
        <v>0</v>
      </c>
      <c r="AG127">
        <f t="shared" si="25"/>
        <v>0</v>
      </c>
      <c r="AH127">
        <f t="shared" si="26"/>
        <v>0</v>
      </c>
      <c r="AI127">
        <f t="shared" si="27"/>
        <v>0</v>
      </c>
      <c r="AJ127">
        <f t="shared" si="28"/>
        <v>0</v>
      </c>
      <c r="AK127">
        <f t="shared" si="29"/>
        <v>0</v>
      </c>
      <c r="AL127">
        <f t="shared" si="30"/>
        <v>0</v>
      </c>
      <c r="AM127">
        <f t="shared" si="31"/>
        <v>0</v>
      </c>
      <c r="AN127">
        <f t="shared" si="32"/>
        <v>0</v>
      </c>
      <c r="AO127">
        <f t="shared" si="33"/>
        <v>0</v>
      </c>
    </row>
    <row r="128" spans="1:41" x14ac:dyDescent="0.2">
      <c r="A128" s="9" t="str">
        <f>'Cost per option'!A136</f>
        <v>1366 H2 HDV vracht</v>
      </c>
      <c r="B128" t="str">
        <f>_xlfn.IFNA(VLOOKUP(A128,'Energy balance options'!A$7:C$3000,3,FALSE),"")</f>
        <v>Verkeer</v>
      </c>
      <c r="C128">
        <f>SUMIFS('Energy balance options'!$F$7:$F$3000,'Energy balance options'!$B$7:$B$3000,HeatGen!C$2,'Energy balance options'!$A$7:$A$3000,HeatGen!$A128)</f>
        <v>0</v>
      </c>
      <c r="D128">
        <f>SUMIFS('Energy balance options'!$F$7:$F$3000,'Energy balance options'!$B$7:$B$3000,HeatGen!D$2,'Energy balance options'!$A$7:$A$3000,HeatGen!$A128)</f>
        <v>0</v>
      </c>
      <c r="E128">
        <f>SUMIFS('Energy balance options'!$F$7:$F$3000,'Energy balance options'!$B$7:$B$3000,HeatGen!E$2,'Energy balance options'!$A$7:$A$3000,HeatGen!$A128)</f>
        <v>0</v>
      </c>
      <c r="F128">
        <f>SUMIFS('Energy balance options'!$F$7:$F$3000,'Energy balance options'!$B$7:$B$3000,HeatGen!F$2,'Energy balance options'!$A$7:$A$3000,HeatGen!$A128)</f>
        <v>0</v>
      </c>
      <c r="G128">
        <f>SUMIFS('Energy balance options'!$F$7:$F$3000,'Energy balance options'!$B$7:$B$3000,HeatGen!G$2,'Energy balance options'!$A$7:$A$3000,HeatGen!$A128)</f>
        <v>0</v>
      </c>
      <c r="H128">
        <f>SUMIFS('Energy balance options'!$G$7:$G$3000,'Energy balance options'!$B$7:$B$3000,HeatGen!H$2,'Energy balance options'!$A$7:$A$3000,HeatGen!$A128)</f>
        <v>0</v>
      </c>
      <c r="I128">
        <f>SUMIFS('Energy balance options'!$G$7:$G$3000,'Energy balance options'!$B$7:$B$3000,HeatGen!I$2,'Energy balance options'!$A$7:$A$3000,HeatGen!$A128)</f>
        <v>6.3864456360000001E-7</v>
      </c>
      <c r="J128">
        <f>SUMIFS('Energy balance options'!$G$7:$G$3000,'Energy balance options'!$B$7:$B$3000,HeatGen!J$2,'Energy balance options'!$A$7:$A$3000,HeatGen!$A128)</f>
        <v>0</v>
      </c>
      <c r="K128">
        <f>SUMIFS('Energy balance options'!$G$7:$G$3000,'Energy balance options'!$B$7:$B$3000,HeatGen!K$2,'Energy balance options'!$A$7:$A$3000,HeatGen!$A128)</f>
        <v>0</v>
      </c>
      <c r="L128">
        <f>SUMIFS('Energy balance options'!$G$7:$G$3000,'Energy balance options'!$B$7:$B$3000,HeatGen!L$2,'Energy balance options'!$A$7:$A$3000,HeatGen!$A128)</f>
        <v>0</v>
      </c>
      <c r="M128">
        <f>SUMIFS('Energy balance options'!$G$7:$G$3000,'Energy balance options'!$B$7:$B$3000,HeatGen!M$2,'Energy balance options'!$A$7:$A$3000,HeatGen!$A128)</f>
        <v>0</v>
      </c>
      <c r="N128">
        <f>SUMIFS('Energy balance options'!$G$7:$G$3000,'Energy balance options'!$B$7:$B$3000,HeatGen!N$2,'Energy balance options'!$A$7:$A$3000,HeatGen!$A128)</f>
        <v>0</v>
      </c>
      <c r="O128">
        <f>SUMIFS('Energy balance options'!$G$7:$G$3000,'Energy balance options'!$B$7:$B$3000,HeatGen!O$2,'Energy balance options'!$A$7:$A$3000,HeatGen!$A128)</f>
        <v>0</v>
      </c>
      <c r="P128">
        <f>SUMIFS('Energy balance options'!$G$7:$G$3000,'Energy balance options'!$B$7:$B$3000,HeatGen!P$2,'Energy balance options'!$A$7:$A$3000,HeatGen!$A128)</f>
        <v>0</v>
      </c>
      <c r="Q128">
        <f>SUMIFS('Energy balance options'!$G$7:$G$3000,'Energy balance options'!$B$7:$B$3000,HeatGen!Q$2,'Energy balance options'!$A$7:$A$3000,HeatGen!$A128)</f>
        <v>0</v>
      </c>
      <c r="R128">
        <f>SUMIFS('Energy balance options'!$G$7:$G$3000,'Energy balance options'!$B$7:$B$3000,HeatGen!R$2,'Energy balance options'!$A$7:$A$3000,HeatGen!$A128)</f>
        <v>0</v>
      </c>
      <c r="S128">
        <f>SUMIFS('Energy balance options'!$G$7:$G$3000,'Energy balance options'!$B$7:$B$3000,HeatGen!S$2,'Energy balance options'!$A$7:$A$3000,HeatGen!$A128)</f>
        <v>0</v>
      </c>
      <c r="T128">
        <f>SUMIFS('Energy balance options'!$G$7:$G$3000,'Energy balance options'!$B$7:$B$3000,HeatGen!T$2,'Energy balance options'!$A$7:$A$3000,HeatGen!$A128)</f>
        <v>0</v>
      </c>
      <c r="U128">
        <f>SUMIFS('Energy balance options'!$G$7:$G$3000,'Energy balance options'!$B$7:$B$3000,HeatGen!U$2,'Energy balance options'!$A$7:$A$3000,HeatGen!$A128)</f>
        <v>0</v>
      </c>
      <c r="V128">
        <f>SUMIFS('Energy balance options'!$G$7:$G$3000,'Energy balance options'!$B$7:$B$3000,HeatGen!V$2,'Energy balance options'!$A$7:$A$3000,HeatGen!$A128)</f>
        <v>0</v>
      </c>
      <c r="W128">
        <f>SUMIFS('Energy balance options'!$G$7:$G$3000,'Energy balance options'!$B$7:$B$3000,HeatGen!W$2,'Energy balance options'!$A$7:$A$3000,HeatGen!$A128)</f>
        <v>0</v>
      </c>
      <c r="X128">
        <f>SUMIFS('Energy balance options'!$G$7:$G$3000,'Energy balance options'!$B$7:$B$3000,HeatGen!X$2,'Energy balance options'!$A$7:$A$3000,HeatGen!$A128)</f>
        <v>0</v>
      </c>
      <c r="Y128">
        <f t="shared" si="17"/>
        <v>0</v>
      </c>
      <c r="Z128">
        <f t="shared" si="18"/>
        <v>0</v>
      </c>
      <c r="AA128">
        <f t="shared" si="19"/>
        <v>0</v>
      </c>
      <c r="AB128">
        <f t="shared" si="20"/>
        <v>0</v>
      </c>
      <c r="AC128">
        <f t="shared" si="21"/>
        <v>0</v>
      </c>
      <c r="AD128">
        <f t="shared" si="22"/>
        <v>0</v>
      </c>
      <c r="AE128">
        <f t="shared" si="23"/>
        <v>0</v>
      </c>
      <c r="AF128">
        <f t="shared" si="24"/>
        <v>0</v>
      </c>
      <c r="AG128">
        <f t="shared" si="25"/>
        <v>0</v>
      </c>
      <c r="AH128">
        <f t="shared" si="26"/>
        <v>0</v>
      </c>
      <c r="AI128">
        <f t="shared" si="27"/>
        <v>0</v>
      </c>
      <c r="AJ128">
        <f t="shared" si="28"/>
        <v>0</v>
      </c>
      <c r="AK128">
        <f t="shared" si="29"/>
        <v>0</v>
      </c>
      <c r="AL128">
        <f t="shared" si="30"/>
        <v>0</v>
      </c>
      <c r="AM128">
        <f t="shared" si="31"/>
        <v>0</v>
      </c>
      <c r="AN128">
        <f t="shared" si="32"/>
        <v>0</v>
      </c>
      <c r="AO128">
        <f t="shared" si="33"/>
        <v>0</v>
      </c>
    </row>
    <row r="129" spans="1:41" x14ac:dyDescent="0.2">
      <c r="A129" s="9" t="str">
        <f>'Cost per option'!A137</f>
        <v>1370 Heat transmission grid</v>
      </c>
      <c r="B129" t="str">
        <f>_xlfn.IFNA(VLOOKUP(A129,'Energy balance options'!A$7:C$3000,3,FALSE),"")</f>
        <v>Warmteopwekking (centraal)</v>
      </c>
      <c r="C129">
        <f>SUMIFS('Energy balance options'!$F$7:$F$3000,'Energy balance options'!$B$7:$B$3000,HeatGen!C$2,'Energy balance options'!$A$7:$A$3000,HeatGen!$A129)</f>
        <v>0</v>
      </c>
      <c r="D129">
        <f>SUMIFS('Energy balance options'!$F$7:$F$3000,'Energy balance options'!$B$7:$B$3000,HeatGen!D$2,'Energy balance options'!$A$7:$A$3000,HeatGen!$A129)</f>
        <v>0</v>
      </c>
      <c r="E129">
        <f>SUMIFS('Energy balance options'!$F$7:$F$3000,'Energy balance options'!$B$7:$B$3000,HeatGen!E$2,'Energy balance options'!$A$7:$A$3000,HeatGen!$A129)</f>
        <v>0</v>
      </c>
      <c r="F129">
        <f>SUMIFS('Energy balance options'!$F$7:$F$3000,'Energy balance options'!$B$7:$B$3000,HeatGen!F$2,'Energy balance options'!$A$7:$A$3000,HeatGen!$A129)</f>
        <v>0</v>
      </c>
      <c r="G129">
        <f>SUMIFS('Energy balance options'!$F$7:$F$3000,'Energy balance options'!$B$7:$B$3000,HeatGen!G$2,'Energy balance options'!$A$7:$A$3000,HeatGen!$A129)</f>
        <v>0</v>
      </c>
      <c r="H129">
        <f>SUMIFS('Energy balance options'!$G$7:$G$3000,'Energy balance options'!$B$7:$B$3000,HeatGen!H$2,'Energy balance options'!$A$7:$A$3000,HeatGen!$A129)</f>
        <v>0</v>
      </c>
      <c r="I129">
        <f>SUMIFS('Energy balance options'!$G$7:$G$3000,'Energy balance options'!$B$7:$B$3000,HeatGen!I$2,'Energy balance options'!$A$7:$A$3000,HeatGen!$A129)</f>
        <v>0</v>
      </c>
      <c r="J129">
        <f>SUMIFS('Energy balance options'!$G$7:$G$3000,'Energy balance options'!$B$7:$B$3000,HeatGen!J$2,'Energy balance options'!$A$7:$A$3000,HeatGen!$A129)</f>
        <v>0</v>
      </c>
      <c r="K129">
        <f>SUMIFS('Energy balance options'!$G$7:$G$3000,'Energy balance options'!$B$7:$B$3000,HeatGen!K$2,'Energy balance options'!$A$7:$A$3000,HeatGen!$A129)</f>
        <v>0</v>
      </c>
      <c r="L129">
        <f>SUMIFS('Energy balance options'!$G$7:$G$3000,'Energy balance options'!$B$7:$B$3000,HeatGen!L$2,'Energy balance options'!$A$7:$A$3000,HeatGen!$A129)</f>
        <v>10.822390459999999</v>
      </c>
      <c r="M129">
        <f>SUMIFS('Energy balance options'!$G$7:$G$3000,'Energy balance options'!$B$7:$B$3000,HeatGen!M$2,'Energy balance options'!$A$7:$A$3000,HeatGen!$A129)</f>
        <v>0</v>
      </c>
      <c r="N129">
        <f>SUMIFS('Energy balance options'!$G$7:$G$3000,'Energy balance options'!$B$7:$B$3000,HeatGen!N$2,'Energy balance options'!$A$7:$A$3000,HeatGen!$A129)</f>
        <v>0</v>
      </c>
      <c r="O129">
        <f>SUMIFS('Energy balance options'!$G$7:$G$3000,'Energy balance options'!$B$7:$B$3000,HeatGen!O$2,'Energy balance options'!$A$7:$A$3000,HeatGen!$A129)</f>
        <v>0</v>
      </c>
      <c r="P129">
        <f>SUMIFS('Energy balance options'!$G$7:$G$3000,'Energy balance options'!$B$7:$B$3000,HeatGen!P$2,'Energy balance options'!$A$7:$A$3000,HeatGen!$A129)</f>
        <v>0</v>
      </c>
      <c r="Q129">
        <f>SUMIFS('Energy balance options'!$G$7:$G$3000,'Energy balance options'!$B$7:$B$3000,HeatGen!Q$2,'Energy balance options'!$A$7:$A$3000,HeatGen!$A129)</f>
        <v>0</v>
      </c>
      <c r="R129">
        <f>SUMIFS('Energy balance options'!$G$7:$G$3000,'Energy balance options'!$B$7:$B$3000,HeatGen!R$2,'Energy balance options'!$A$7:$A$3000,HeatGen!$A129)</f>
        <v>0</v>
      </c>
      <c r="S129">
        <f>SUMIFS('Energy balance options'!$G$7:$G$3000,'Energy balance options'!$B$7:$B$3000,HeatGen!S$2,'Energy balance options'!$A$7:$A$3000,HeatGen!$A129)</f>
        <v>0</v>
      </c>
      <c r="T129">
        <f>SUMIFS('Energy balance options'!$G$7:$G$3000,'Energy balance options'!$B$7:$B$3000,HeatGen!T$2,'Energy balance options'!$A$7:$A$3000,HeatGen!$A129)</f>
        <v>0</v>
      </c>
      <c r="U129">
        <f>SUMIFS('Energy balance options'!$G$7:$G$3000,'Energy balance options'!$B$7:$B$3000,HeatGen!U$2,'Energy balance options'!$A$7:$A$3000,HeatGen!$A129)</f>
        <v>0</v>
      </c>
      <c r="V129">
        <f>SUMIFS('Energy balance options'!$G$7:$G$3000,'Energy balance options'!$B$7:$B$3000,HeatGen!V$2,'Energy balance options'!$A$7:$A$3000,HeatGen!$A129)</f>
        <v>0</v>
      </c>
      <c r="W129">
        <f>SUMIFS('Energy balance options'!$G$7:$G$3000,'Energy balance options'!$B$7:$B$3000,HeatGen!W$2,'Energy balance options'!$A$7:$A$3000,HeatGen!$A129)</f>
        <v>0</v>
      </c>
      <c r="X129">
        <f>SUMIFS('Energy balance options'!$G$7:$G$3000,'Energy balance options'!$B$7:$B$3000,HeatGen!X$2,'Energy balance options'!$A$7:$A$3000,HeatGen!$A129)</f>
        <v>0</v>
      </c>
      <c r="Y129">
        <f t="shared" si="17"/>
        <v>0</v>
      </c>
      <c r="Z129">
        <f t="shared" si="18"/>
        <v>0</v>
      </c>
      <c r="AA129">
        <f t="shared" si="19"/>
        <v>0</v>
      </c>
      <c r="AB129">
        <f t="shared" si="20"/>
        <v>0</v>
      </c>
      <c r="AC129">
        <f t="shared" si="21"/>
        <v>0</v>
      </c>
      <c r="AD129">
        <f t="shared" si="22"/>
        <v>0</v>
      </c>
      <c r="AE129">
        <f t="shared" si="23"/>
        <v>0</v>
      </c>
      <c r="AF129">
        <f t="shared" si="24"/>
        <v>0</v>
      </c>
      <c r="AG129">
        <f t="shared" si="25"/>
        <v>0</v>
      </c>
      <c r="AH129">
        <f t="shared" si="26"/>
        <v>0</v>
      </c>
      <c r="AI129">
        <f t="shared" si="27"/>
        <v>0</v>
      </c>
      <c r="AJ129">
        <f t="shared" si="28"/>
        <v>0</v>
      </c>
      <c r="AK129">
        <f t="shared" si="29"/>
        <v>0</v>
      </c>
      <c r="AL129">
        <f t="shared" si="30"/>
        <v>0</v>
      </c>
      <c r="AM129">
        <f t="shared" si="31"/>
        <v>0</v>
      </c>
      <c r="AN129">
        <f t="shared" si="32"/>
        <v>0</v>
      </c>
      <c r="AO129">
        <f t="shared" si="33"/>
        <v>0</v>
      </c>
    </row>
    <row r="130" spans="1:41" x14ac:dyDescent="0.2">
      <c r="A130" s="9" t="str">
        <f>'Cost per option'!A138</f>
        <v>1371 Natural Gas Medium Temp Boilers - Chemical</v>
      </c>
      <c r="B130" t="str">
        <f>_xlfn.IFNA(VLOOKUP(A130,'Energy balance options'!A$7:C$3000,3,FALSE),"")</f>
        <v>Chemie</v>
      </c>
      <c r="C130">
        <f>SUMIFS('Energy balance options'!$F$7:$F$3000,'Energy balance options'!$B$7:$B$3000,HeatGen!C$2,'Energy balance options'!$A$7:$A$3000,HeatGen!$A130)</f>
        <v>0</v>
      </c>
      <c r="D130">
        <f>SUMIFS('Energy balance options'!$F$7:$F$3000,'Energy balance options'!$B$7:$B$3000,HeatGen!D$2,'Energy balance options'!$A$7:$A$3000,HeatGen!$A130)</f>
        <v>0</v>
      </c>
      <c r="E130">
        <f>SUMIFS('Energy balance options'!$F$7:$F$3000,'Energy balance options'!$B$7:$B$3000,HeatGen!E$2,'Energy balance options'!$A$7:$A$3000,HeatGen!$A130)</f>
        <v>-1.7516762819999999E-4</v>
      </c>
      <c r="F130">
        <f>SUMIFS('Energy balance options'!$F$7:$F$3000,'Energy balance options'!$B$7:$B$3000,HeatGen!F$2,'Energy balance options'!$A$7:$A$3000,HeatGen!$A130)</f>
        <v>0</v>
      </c>
      <c r="G130">
        <f>SUMIFS('Energy balance options'!$F$7:$F$3000,'Energy balance options'!$B$7:$B$3000,HeatGen!G$2,'Energy balance options'!$A$7:$A$3000,HeatGen!$A130)</f>
        <v>0</v>
      </c>
      <c r="H130">
        <f>SUMIFS('Energy balance options'!$G$7:$G$3000,'Energy balance options'!$B$7:$B$3000,HeatGen!H$2,'Energy balance options'!$A$7:$A$3000,HeatGen!$A130)</f>
        <v>1.946757799E-4</v>
      </c>
      <c r="I130">
        <f>SUMIFS('Energy balance options'!$G$7:$G$3000,'Energy balance options'!$B$7:$B$3000,HeatGen!I$2,'Energy balance options'!$A$7:$A$3000,HeatGen!$A130)</f>
        <v>0</v>
      </c>
      <c r="J130">
        <f>SUMIFS('Energy balance options'!$G$7:$G$3000,'Energy balance options'!$B$7:$B$3000,HeatGen!J$2,'Energy balance options'!$A$7:$A$3000,HeatGen!$A130)</f>
        <v>0</v>
      </c>
      <c r="K130">
        <f>SUMIFS('Energy balance options'!$G$7:$G$3000,'Energy balance options'!$B$7:$B$3000,HeatGen!K$2,'Energy balance options'!$A$7:$A$3000,HeatGen!$A130)</f>
        <v>0</v>
      </c>
      <c r="L130">
        <f>SUMIFS('Energy balance options'!$G$7:$G$3000,'Energy balance options'!$B$7:$B$3000,HeatGen!L$2,'Energy balance options'!$A$7:$A$3000,HeatGen!$A130)</f>
        <v>0</v>
      </c>
      <c r="M130">
        <f>SUMIFS('Energy balance options'!$G$7:$G$3000,'Energy balance options'!$B$7:$B$3000,HeatGen!M$2,'Energy balance options'!$A$7:$A$3000,HeatGen!$A130)</f>
        <v>0</v>
      </c>
      <c r="N130">
        <f>SUMIFS('Energy balance options'!$G$7:$G$3000,'Energy balance options'!$B$7:$B$3000,HeatGen!N$2,'Energy balance options'!$A$7:$A$3000,HeatGen!$A130)</f>
        <v>0</v>
      </c>
      <c r="O130">
        <f>SUMIFS('Energy balance options'!$G$7:$G$3000,'Energy balance options'!$B$7:$B$3000,HeatGen!O$2,'Energy balance options'!$A$7:$A$3000,HeatGen!$A130)</f>
        <v>0</v>
      </c>
      <c r="P130">
        <f>SUMIFS('Energy balance options'!$G$7:$G$3000,'Energy balance options'!$B$7:$B$3000,HeatGen!P$2,'Energy balance options'!$A$7:$A$3000,HeatGen!$A130)</f>
        <v>0</v>
      </c>
      <c r="Q130">
        <f>SUMIFS('Energy balance options'!$G$7:$G$3000,'Energy balance options'!$B$7:$B$3000,HeatGen!Q$2,'Energy balance options'!$A$7:$A$3000,HeatGen!$A130)</f>
        <v>0</v>
      </c>
      <c r="R130">
        <f>SUMIFS('Energy balance options'!$G$7:$G$3000,'Energy balance options'!$B$7:$B$3000,HeatGen!R$2,'Energy balance options'!$A$7:$A$3000,HeatGen!$A130)</f>
        <v>0</v>
      </c>
      <c r="S130">
        <f>SUMIFS('Energy balance options'!$G$7:$G$3000,'Energy balance options'!$B$7:$B$3000,HeatGen!S$2,'Energy balance options'!$A$7:$A$3000,HeatGen!$A130)</f>
        <v>0</v>
      </c>
      <c r="T130">
        <f>SUMIFS('Energy balance options'!$G$7:$G$3000,'Energy balance options'!$B$7:$B$3000,HeatGen!T$2,'Energy balance options'!$A$7:$A$3000,HeatGen!$A130)</f>
        <v>0</v>
      </c>
      <c r="U130">
        <f>SUMIFS('Energy balance options'!$G$7:$G$3000,'Energy balance options'!$B$7:$B$3000,HeatGen!U$2,'Energy balance options'!$A$7:$A$3000,HeatGen!$A130)</f>
        <v>0</v>
      </c>
      <c r="V130">
        <f>SUMIFS('Energy balance options'!$G$7:$G$3000,'Energy balance options'!$B$7:$B$3000,HeatGen!V$2,'Energy balance options'!$A$7:$A$3000,HeatGen!$A130)</f>
        <v>0</v>
      </c>
      <c r="W130">
        <f>SUMIFS('Energy balance options'!$G$7:$G$3000,'Energy balance options'!$B$7:$B$3000,HeatGen!W$2,'Energy balance options'!$A$7:$A$3000,HeatGen!$A130)</f>
        <v>0</v>
      </c>
      <c r="X130">
        <f>SUMIFS('Energy balance options'!$G$7:$G$3000,'Energy balance options'!$B$7:$B$3000,HeatGen!X$2,'Energy balance options'!$A$7:$A$3000,HeatGen!$A130)</f>
        <v>0</v>
      </c>
      <c r="Y130">
        <f t="shared" si="17"/>
        <v>-1.7516762819999999E-4</v>
      </c>
      <c r="Z130">
        <f t="shared" si="18"/>
        <v>0</v>
      </c>
      <c r="AA130">
        <f t="shared" si="19"/>
        <v>0</v>
      </c>
      <c r="AB130">
        <f t="shared" si="20"/>
        <v>0</v>
      </c>
      <c r="AC130">
        <f t="shared" si="21"/>
        <v>0</v>
      </c>
      <c r="AD130">
        <f t="shared" si="22"/>
        <v>0</v>
      </c>
      <c r="AE130">
        <f t="shared" si="23"/>
        <v>0</v>
      </c>
      <c r="AF130">
        <f t="shared" si="24"/>
        <v>0</v>
      </c>
      <c r="AG130">
        <f t="shared" si="25"/>
        <v>0</v>
      </c>
      <c r="AH130">
        <f t="shared" si="26"/>
        <v>0</v>
      </c>
      <c r="AI130">
        <f t="shared" si="27"/>
        <v>0</v>
      </c>
      <c r="AJ130">
        <f t="shared" si="28"/>
        <v>0</v>
      </c>
      <c r="AK130">
        <f t="shared" si="29"/>
        <v>0</v>
      </c>
      <c r="AL130">
        <f t="shared" si="30"/>
        <v>0</v>
      </c>
      <c r="AM130">
        <f t="shared" si="31"/>
        <v>0</v>
      </c>
      <c r="AN130">
        <f t="shared" si="32"/>
        <v>0</v>
      </c>
      <c r="AO130">
        <f t="shared" si="33"/>
        <v>0</v>
      </c>
    </row>
    <row r="131" spans="1:41" x14ac:dyDescent="0.2">
      <c r="A131" s="9" t="str">
        <f>'Cost per option'!A139</f>
        <v>1372 Natural Gas Medium Temp Boilers - Refineries</v>
      </c>
      <c r="B131" t="str">
        <f>_xlfn.IFNA(VLOOKUP(A131,'Energy balance options'!A$7:C$3000,3,FALSE),"")</f>
        <v>Raffinaderijen</v>
      </c>
      <c r="C131">
        <f>SUMIFS('Energy balance options'!$F$7:$F$3000,'Energy balance options'!$B$7:$B$3000,HeatGen!C$2,'Energy balance options'!$A$7:$A$3000,HeatGen!$A131)</f>
        <v>0</v>
      </c>
      <c r="D131">
        <f>SUMIFS('Energy balance options'!$F$7:$F$3000,'Energy balance options'!$B$7:$B$3000,HeatGen!D$2,'Energy balance options'!$A$7:$A$3000,HeatGen!$A131)</f>
        <v>0</v>
      </c>
      <c r="E131">
        <f>SUMIFS('Energy balance options'!$F$7:$F$3000,'Energy balance options'!$B$7:$B$3000,HeatGen!E$2,'Energy balance options'!$A$7:$A$3000,HeatGen!$A131)</f>
        <v>-0.72311004150000002</v>
      </c>
      <c r="F131">
        <f>SUMIFS('Energy balance options'!$F$7:$F$3000,'Energy balance options'!$B$7:$B$3000,HeatGen!F$2,'Energy balance options'!$A$7:$A$3000,HeatGen!$A131)</f>
        <v>0</v>
      </c>
      <c r="G131">
        <f>SUMIFS('Energy balance options'!$F$7:$F$3000,'Energy balance options'!$B$7:$B$3000,HeatGen!G$2,'Energy balance options'!$A$7:$A$3000,HeatGen!$A131)</f>
        <v>0</v>
      </c>
      <c r="H131">
        <f>SUMIFS('Energy balance options'!$G$7:$G$3000,'Energy balance options'!$B$7:$B$3000,HeatGen!H$2,'Energy balance options'!$A$7:$A$3000,HeatGen!$A131)</f>
        <v>0.803373483</v>
      </c>
      <c r="I131">
        <f>SUMIFS('Energy balance options'!$G$7:$G$3000,'Energy balance options'!$B$7:$B$3000,HeatGen!I$2,'Energy balance options'!$A$7:$A$3000,HeatGen!$A131)</f>
        <v>0</v>
      </c>
      <c r="J131">
        <f>SUMIFS('Energy balance options'!$G$7:$G$3000,'Energy balance options'!$B$7:$B$3000,HeatGen!J$2,'Energy balance options'!$A$7:$A$3000,HeatGen!$A131)</f>
        <v>0</v>
      </c>
      <c r="K131">
        <f>SUMIFS('Energy balance options'!$G$7:$G$3000,'Energy balance options'!$B$7:$B$3000,HeatGen!K$2,'Energy balance options'!$A$7:$A$3000,HeatGen!$A131)</f>
        <v>0</v>
      </c>
      <c r="L131">
        <f>SUMIFS('Energy balance options'!$G$7:$G$3000,'Energy balance options'!$B$7:$B$3000,HeatGen!L$2,'Energy balance options'!$A$7:$A$3000,HeatGen!$A131)</f>
        <v>0</v>
      </c>
      <c r="M131">
        <f>SUMIFS('Energy balance options'!$G$7:$G$3000,'Energy balance options'!$B$7:$B$3000,HeatGen!M$2,'Energy balance options'!$A$7:$A$3000,HeatGen!$A131)</f>
        <v>0</v>
      </c>
      <c r="N131">
        <f>SUMIFS('Energy balance options'!$G$7:$G$3000,'Energy balance options'!$B$7:$B$3000,HeatGen!N$2,'Energy balance options'!$A$7:$A$3000,HeatGen!$A131)</f>
        <v>0</v>
      </c>
      <c r="O131">
        <f>SUMIFS('Energy balance options'!$G$7:$G$3000,'Energy balance options'!$B$7:$B$3000,HeatGen!O$2,'Energy balance options'!$A$7:$A$3000,HeatGen!$A131)</f>
        <v>0</v>
      </c>
      <c r="P131">
        <f>SUMIFS('Energy balance options'!$G$7:$G$3000,'Energy balance options'!$B$7:$B$3000,HeatGen!P$2,'Energy balance options'!$A$7:$A$3000,HeatGen!$A131)</f>
        <v>0</v>
      </c>
      <c r="Q131">
        <f>SUMIFS('Energy balance options'!$G$7:$G$3000,'Energy balance options'!$B$7:$B$3000,HeatGen!Q$2,'Energy balance options'!$A$7:$A$3000,HeatGen!$A131)</f>
        <v>0</v>
      </c>
      <c r="R131">
        <f>SUMIFS('Energy balance options'!$G$7:$G$3000,'Energy balance options'!$B$7:$B$3000,HeatGen!R$2,'Energy balance options'!$A$7:$A$3000,HeatGen!$A131)</f>
        <v>0</v>
      </c>
      <c r="S131">
        <f>SUMIFS('Energy balance options'!$G$7:$G$3000,'Energy balance options'!$B$7:$B$3000,HeatGen!S$2,'Energy balance options'!$A$7:$A$3000,HeatGen!$A131)</f>
        <v>0</v>
      </c>
      <c r="T131">
        <f>SUMIFS('Energy balance options'!$G$7:$G$3000,'Energy balance options'!$B$7:$B$3000,HeatGen!T$2,'Energy balance options'!$A$7:$A$3000,HeatGen!$A131)</f>
        <v>0</v>
      </c>
      <c r="U131">
        <f>SUMIFS('Energy balance options'!$G$7:$G$3000,'Energy balance options'!$B$7:$B$3000,HeatGen!U$2,'Energy balance options'!$A$7:$A$3000,HeatGen!$A131)</f>
        <v>0</v>
      </c>
      <c r="V131">
        <f>SUMIFS('Energy balance options'!$G$7:$G$3000,'Energy balance options'!$B$7:$B$3000,HeatGen!V$2,'Energy balance options'!$A$7:$A$3000,HeatGen!$A131)</f>
        <v>0</v>
      </c>
      <c r="W131">
        <f>SUMIFS('Energy balance options'!$G$7:$G$3000,'Energy balance options'!$B$7:$B$3000,HeatGen!W$2,'Energy balance options'!$A$7:$A$3000,HeatGen!$A131)</f>
        <v>0</v>
      </c>
      <c r="X131">
        <f>SUMIFS('Energy balance options'!$G$7:$G$3000,'Energy balance options'!$B$7:$B$3000,HeatGen!X$2,'Energy balance options'!$A$7:$A$3000,HeatGen!$A131)</f>
        <v>0</v>
      </c>
      <c r="Y131">
        <f t="shared" ref="Y131:Y194" si="34">IFERROR(H131/SUM($H131:$X131),0)*SUM($C131:$G131)</f>
        <v>-0.72311004150000002</v>
      </c>
      <c r="Z131">
        <f t="shared" ref="Z131:Z194" si="35">IFERROR(I131/SUM($H131:$X131),0)*SUM($C131:$G131)</f>
        <v>0</v>
      </c>
      <c r="AA131">
        <f t="shared" ref="AA131:AA194" si="36">IFERROR(J131/SUM($H131:$X131),0)*SUM($C131:$G131)</f>
        <v>0</v>
      </c>
      <c r="AB131">
        <f t="shared" ref="AB131:AB194" si="37">IFERROR(K131/SUM($H131:$X131),0)*SUM($C131:$G131)</f>
        <v>0</v>
      </c>
      <c r="AC131">
        <f t="shared" ref="AC131:AC194" si="38">IFERROR(L131/SUM($H131:$X131),0)*SUM($C131:$G131)</f>
        <v>0</v>
      </c>
      <c r="AD131">
        <f t="shared" ref="AD131:AD194" si="39">IFERROR(M131/SUM($H131:$X131),0)*SUM($C131:$G131)</f>
        <v>0</v>
      </c>
      <c r="AE131">
        <f t="shared" ref="AE131:AE194" si="40">IFERROR(N131/SUM($H131:$X131),0)*SUM($C131:$G131)</f>
        <v>0</v>
      </c>
      <c r="AF131">
        <f t="shared" ref="AF131:AF194" si="41">IFERROR(O131/SUM($H131:$X131),0)*SUM($C131:$G131)</f>
        <v>0</v>
      </c>
      <c r="AG131">
        <f t="shared" ref="AG131:AG194" si="42">IFERROR(P131/SUM($H131:$X131),0)*SUM($C131:$G131)</f>
        <v>0</v>
      </c>
      <c r="AH131">
        <f t="shared" ref="AH131:AH194" si="43">IFERROR(Q131/SUM($H131:$X131),0)*SUM($C131:$G131)</f>
        <v>0</v>
      </c>
      <c r="AI131">
        <f t="shared" ref="AI131:AI194" si="44">IFERROR(R131/SUM($H131:$X131),0)*SUM($C131:$G131)</f>
        <v>0</v>
      </c>
      <c r="AJ131">
        <f t="shared" ref="AJ131:AJ194" si="45">IFERROR(S131/SUM($H131:$X131),0)*SUM($C131:$G131)</f>
        <v>0</v>
      </c>
      <c r="AK131">
        <f t="shared" ref="AK131:AK194" si="46">IFERROR(T131/SUM($H131:$X131),0)*SUM($C131:$G131)</f>
        <v>0</v>
      </c>
      <c r="AL131">
        <f t="shared" ref="AL131:AL194" si="47">IFERROR(U131/SUM($H131:$X131),0)*SUM($C131:$G131)</f>
        <v>0</v>
      </c>
      <c r="AM131">
        <f t="shared" ref="AM131:AM194" si="48">IFERROR(V131/SUM($H131:$X131),0)*SUM($C131:$G131)</f>
        <v>0</v>
      </c>
      <c r="AN131">
        <f t="shared" ref="AN131:AN194" si="49">IFERROR(W131/SUM($H131:$X131),0)*SUM($C131:$G131)</f>
        <v>0</v>
      </c>
      <c r="AO131">
        <f t="shared" ref="AO131:AO194" si="50">IFERROR(X131/SUM($H131:$X131),0)*SUM($C131:$G131)</f>
        <v>0</v>
      </c>
    </row>
    <row r="132" spans="1:41" x14ac:dyDescent="0.2">
      <c r="A132" s="9" t="str">
        <f>'Cost per option'!A140</f>
        <v>1373 Natural Gas CHP - Chemical</v>
      </c>
      <c r="B132" t="str">
        <f>_xlfn.IFNA(VLOOKUP(A132,'Energy balance options'!A$7:C$3000,3,FALSE),"")</f>
        <v>Chemie</v>
      </c>
      <c r="C132">
        <f>SUMIFS('Energy balance options'!$F$7:$F$3000,'Energy balance options'!$B$7:$B$3000,HeatGen!C$2,'Energy balance options'!$A$7:$A$3000,HeatGen!$A132)</f>
        <v>0</v>
      </c>
      <c r="D132">
        <f>SUMIFS('Energy balance options'!$F$7:$F$3000,'Energy balance options'!$B$7:$B$3000,HeatGen!D$2,'Energy balance options'!$A$7:$A$3000,HeatGen!$A132)</f>
        <v>0</v>
      </c>
      <c r="E132">
        <f>SUMIFS('Energy balance options'!$F$7:$F$3000,'Energy balance options'!$B$7:$B$3000,HeatGen!E$2,'Energy balance options'!$A$7:$A$3000,HeatGen!$A132)</f>
        <v>-1.1303487210000001E-4</v>
      </c>
      <c r="F132">
        <f>SUMIFS('Energy balance options'!$F$7:$F$3000,'Energy balance options'!$B$7:$B$3000,HeatGen!F$2,'Energy balance options'!$A$7:$A$3000,HeatGen!$A132)</f>
        <v>0</v>
      </c>
      <c r="G132">
        <f>SUMIFS('Energy balance options'!$F$7:$F$3000,'Energy balance options'!$B$7:$B$3000,HeatGen!G$2,'Energy balance options'!$A$7:$A$3000,HeatGen!$A132)</f>
        <v>0</v>
      </c>
      <c r="H132">
        <f>SUMIFS('Energy balance options'!$G$7:$G$3000,'Energy balance options'!$B$7:$B$3000,HeatGen!H$2,'Energy balance options'!$A$7:$A$3000,HeatGen!$A132)</f>
        <v>1.847004617E-4</v>
      </c>
      <c r="I132">
        <f>SUMIFS('Energy balance options'!$G$7:$G$3000,'Energy balance options'!$B$7:$B$3000,HeatGen!I$2,'Energy balance options'!$A$7:$A$3000,HeatGen!$A132)</f>
        <v>0</v>
      </c>
      <c r="J132">
        <f>SUMIFS('Energy balance options'!$G$7:$G$3000,'Energy balance options'!$B$7:$B$3000,HeatGen!J$2,'Energy balance options'!$A$7:$A$3000,HeatGen!$A132)</f>
        <v>0</v>
      </c>
      <c r="K132">
        <f>SUMIFS('Energy balance options'!$G$7:$G$3000,'Energy balance options'!$B$7:$B$3000,HeatGen!K$2,'Energy balance options'!$A$7:$A$3000,HeatGen!$A132)</f>
        <v>0</v>
      </c>
      <c r="L132">
        <f>SUMIFS('Energy balance options'!$G$7:$G$3000,'Energy balance options'!$B$7:$B$3000,HeatGen!L$2,'Energy balance options'!$A$7:$A$3000,HeatGen!$A132)</f>
        <v>0</v>
      </c>
      <c r="M132">
        <f>SUMIFS('Energy balance options'!$G$7:$G$3000,'Energy balance options'!$B$7:$B$3000,HeatGen!M$2,'Energy balance options'!$A$7:$A$3000,HeatGen!$A132)</f>
        <v>0</v>
      </c>
      <c r="N132">
        <f>SUMIFS('Energy balance options'!$G$7:$G$3000,'Energy balance options'!$B$7:$B$3000,HeatGen!N$2,'Energy balance options'!$A$7:$A$3000,HeatGen!$A132)</f>
        <v>0</v>
      </c>
      <c r="O132">
        <f>SUMIFS('Energy balance options'!$G$7:$G$3000,'Energy balance options'!$B$7:$B$3000,HeatGen!O$2,'Energy balance options'!$A$7:$A$3000,HeatGen!$A132)</f>
        <v>0</v>
      </c>
      <c r="P132">
        <f>SUMIFS('Energy balance options'!$G$7:$G$3000,'Energy balance options'!$B$7:$B$3000,HeatGen!P$2,'Energy balance options'!$A$7:$A$3000,HeatGen!$A132)</f>
        <v>0</v>
      </c>
      <c r="Q132">
        <f>SUMIFS('Energy balance options'!$G$7:$G$3000,'Energy balance options'!$B$7:$B$3000,HeatGen!Q$2,'Energy balance options'!$A$7:$A$3000,HeatGen!$A132)</f>
        <v>0</v>
      </c>
      <c r="R132">
        <f>SUMIFS('Energy balance options'!$G$7:$G$3000,'Energy balance options'!$B$7:$B$3000,HeatGen!R$2,'Energy balance options'!$A$7:$A$3000,HeatGen!$A132)</f>
        <v>0</v>
      </c>
      <c r="S132">
        <f>SUMIFS('Energy balance options'!$G$7:$G$3000,'Energy balance options'!$B$7:$B$3000,HeatGen!S$2,'Energy balance options'!$A$7:$A$3000,HeatGen!$A132)</f>
        <v>0</v>
      </c>
      <c r="T132">
        <f>SUMIFS('Energy balance options'!$G$7:$G$3000,'Energy balance options'!$B$7:$B$3000,HeatGen!T$2,'Energy balance options'!$A$7:$A$3000,HeatGen!$A132)</f>
        <v>0</v>
      </c>
      <c r="U132">
        <f>SUMIFS('Energy balance options'!$G$7:$G$3000,'Energy balance options'!$B$7:$B$3000,HeatGen!U$2,'Energy balance options'!$A$7:$A$3000,HeatGen!$A132)</f>
        <v>0</v>
      </c>
      <c r="V132">
        <f>SUMIFS('Energy balance options'!$G$7:$G$3000,'Energy balance options'!$B$7:$B$3000,HeatGen!V$2,'Energy balance options'!$A$7:$A$3000,HeatGen!$A132)</f>
        <v>0</v>
      </c>
      <c r="W132">
        <f>SUMIFS('Energy balance options'!$G$7:$G$3000,'Energy balance options'!$B$7:$B$3000,HeatGen!W$2,'Energy balance options'!$A$7:$A$3000,HeatGen!$A132)</f>
        <v>0</v>
      </c>
      <c r="X132">
        <f>SUMIFS('Energy balance options'!$G$7:$G$3000,'Energy balance options'!$B$7:$B$3000,HeatGen!X$2,'Energy balance options'!$A$7:$A$3000,HeatGen!$A132)</f>
        <v>0</v>
      </c>
      <c r="Y132">
        <f t="shared" si="34"/>
        <v>-1.1303487210000001E-4</v>
      </c>
      <c r="Z132">
        <f t="shared" si="35"/>
        <v>0</v>
      </c>
      <c r="AA132">
        <f t="shared" si="36"/>
        <v>0</v>
      </c>
      <c r="AB132">
        <f t="shared" si="37"/>
        <v>0</v>
      </c>
      <c r="AC132">
        <f t="shared" si="38"/>
        <v>0</v>
      </c>
      <c r="AD132">
        <f t="shared" si="39"/>
        <v>0</v>
      </c>
      <c r="AE132">
        <f t="shared" si="40"/>
        <v>0</v>
      </c>
      <c r="AF132">
        <f t="shared" si="41"/>
        <v>0</v>
      </c>
      <c r="AG132">
        <f t="shared" si="42"/>
        <v>0</v>
      </c>
      <c r="AH132">
        <f t="shared" si="43"/>
        <v>0</v>
      </c>
      <c r="AI132">
        <f t="shared" si="44"/>
        <v>0</v>
      </c>
      <c r="AJ132">
        <f t="shared" si="45"/>
        <v>0</v>
      </c>
      <c r="AK132">
        <f t="shared" si="46"/>
        <v>0</v>
      </c>
      <c r="AL132">
        <f t="shared" si="47"/>
        <v>0</v>
      </c>
      <c r="AM132">
        <f t="shared" si="48"/>
        <v>0</v>
      </c>
      <c r="AN132">
        <f t="shared" si="49"/>
        <v>0</v>
      </c>
      <c r="AO132">
        <f t="shared" si="50"/>
        <v>0</v>
      </c>
    </row>
    <row r="133" spans="1:41" x14ac:dyDescent="0.2">
      <c r="A133" s="9" t="str">
        <f>'Cost per option'!A141</f>
        <v>1374 Natural Gas CHP - Refineries</v>
      </c>
      <c r="B133" t="str">
        <f>_xlfn.IFNA(VLOOKUP(A133,'Energy balance options'!A$7:C$3000,3,FALSE),"")</f>
        <v>Raffinaderijen</v>
      </c>
      <c r="C133">
        <f>SUMIFS('Energy balance options'!$F$7:$F$3000,'Energy balance options'!$B$7:$B$3000,HeatGen!C$2,'Energy balance options'!$A$7:$A$3000,HeatGen!$A133)</f>
        <v>0</v>
      </c>
      <c r="D133">
        <f>SUMIFS('Energy balance options'!$F$7:$F$3000,'Energy balance options'!$B$7:$B$3000,HeatGen!D$2,'Energy balance options'!$A$7:$A$3000,HeatGen!$A133)</f>
        <v>0</v>
      </c>
      <c r="E133">
        <f>SUMIFS('Energy balance options'!$F$7:$F$3000,'Energy balance options'!$B$7:$B$3000,HeatGen!E$2,'Energy balance options'!$A$7:$A$3000,HeatGen!$A133)</f>
        <v>-6.1472763669999999</v>
      </c>
      <c r="F133">
        <f>SUMIFS('Energy balance options'!$F$7:$F$3000,'Energy balance options'!$B$7:$B$3000,HeatGen!F$2,'Energy balance options'!$A$7:$A$3000,HeatGen!$A133)</f>
        <v>0</v>
      </c>
      <c r="G133">
        <f>SUMIFS('Energy balance options'!$F$7:$F$3000,'Energy balance options'!$B$7:$B$3000,HeatGen!G$2,'Energy balance options'!$A$7:$A$3000,HeatGen!$A133)</f>
        <v>0</v>
      </c>
      <c r="H133">
        <f>SUMIFS('Energy balance options'!$G$7:$G$3000,'Energy balance options'!$B$7:$B$3000,HeatGen!H$2,'Energy balance options'!$A$7:$A$3000,HeatGen!$A133)</f>
        <v>10.247452490000001</v>
      </c>
      <c r="I133">
        <f>SUMIFS('Energy balance options'!$G$7:$G$3000,'Energy balance options'!$B$7:$B$3000,HeatGen!I$2,'Energy balance options'!$A$7:$A$3000,HeatGen!$A133)</f>
        <v>0</v>
      </c>
      <c r="J133">
        <f>SUMIFS('Energy balance options'!$G$7:$G$3000,'Energy balance options'!$B$7:$B$3000,HeatGen!J$2,'Energy balance options'!$A$7:$A$3000,HeatGen!$A133)</f>
        <v>0</v>
      </c>
      <c r="K133">
        <f>SUMIFS('Energy balance options'!$G$7:$G$3000,'Energy balance options'!$B$7:$B$3000,HeatGen!K$2,'Energy balance options'!$A$7:$A$3000,HeatGen!$A133)</f>
        <v>0</v>
      </c>
      <c r="L133">
        <f>SUMIFS('Energy balance options'!$G$7:$G$3000,'Energy balance options'!$B$7:$B$3000,HeatGen!L$2,'Energy balance options'!$A$7:$A$3000,HeatGen!$A133)</f>
        <v>0</v>
      </c>
      <c r="M133">
        <f>SUMIFS('Energy balance options'!$G$7:$G$3000,'Energy balance options'!$B$7:$B$3000,HeatGen!M$2,'Energy balance options'!$A$7:$A$3000,HeatGen!$A133)</f>
        <v>0</v>
      </c>
      <c r="N133">
        <f>SUMIFS('Energy balance options'!$G$7:$G$3000,'Energy balance options'!$B$7:$B$3000,HeatGen!N$2,'Energy balance options'!$A$7:$A$3000,HeatGen!$A133)</f>
        <v>0</v>
      </c>
      <c r="O133">
        <f>SUMIFS('Energy balance options'!$G$7:$G$3000,'Energy balance options'!$B$7:$B$3000,HeatGen!O$2,'Energy balance options'!$A$7:$A$3000,HeatGen!$A133)</f>
        <v>0</v>
      </c>
      <c r="P133">
        <f>SUMIFS('Energy balance options'!$G$7:$G$3000,'Energy balance options'!$B$7:$B$3000,HeatGen!P$2,'Energy balance options'!$A$7:$A$3000,HeatGen!$A133)</f>
        <v>0</v>
      </c>
      <c r="Q133">
        <f>SUMIFS('Energy balance options'!$G$7:$G$3000,'Energy balance options'!$B$7:$B$3000,HeatGen!Q$2,'Energy balance options'!$A$7:$A$3000,HeatGen!$A133)</f>
        <v>0</v>
      </c>
      <c r="R133">
        <f>SUMIFS('Energy balance options'!$G$7:$G$3000,'Energy balance options'!$B$7:$B$3000,HeatGen!R$2,'Energy balance options'!$A$7:$A$3000,HeatGen!$A133)</f>
        <v>0</v>
      </c>
      <c r="S133">
        <f>SUMIFS('Energy balance options'!$G$7:$G$3000,'Energy balance options'!$B$7:$B$3000,HeatGen!S$2,'Energy balance options'!$A$7:$A$3000,HeatGen!$A133)</f>
        <v>0</v>
      </c>
      <c r="T133">
        <f>SUMIFS('Energy balance options'!$G$7:$G$3000,'Energy balance options'!$B$7:$B$3000,HeatGen!T$2,'Energy balance options'!$A$7:$A$3000,HeatGen!$A133)</f>
        <v>0</v>
      </c>
      <c r="U133">
        <f>SUMIFS('Energy balance options'!$G$7:$G$3000,'Energy balance options'!$B$7:$B$3000,HeatGen!U$2,'Energy balance options'!$A$7:$A$3000,HeatGen!$A133)</f>
        <v>0</v>
      </c>
      <c r="V133">
        <f>SUMIFS('Energy balance options'!$G$7:$G$3000,'Energy balance options'!$B$7:$B$3000,HeatGen!V$2,'Energy balance options'!$A$7:$A$3000,HeatGen!$A133)</f>
        <v>0</v>
      </c>
      <c r="W133">
        <f>SUMIFS('Energy balance options'!$G$7:$G$3000,'Energy balance options'!$B$7:$B$3000,HeatGen!W$2,'Energy balance options'!$A$7:$A$3000,HeatGen!$A133)</f>
        <v>0</v>
      </c>
      <c r="X133">
        <f>SUMIFS('Energy balance options'!$G$7:$G$3000,'Energy balance options'!$B$7:$B$3000,HeatGen!X$2,'Energy balance options'!$A$7:$A$3000,HeatGen!$A133)</f>
        <v>0</v>
      </c>
      <c r="Y133">
        <f t="shared" si="34"/>
        <v>-6.1472763669999999</v>
      </c>
      <c r="Z133">
        <f t="shared" si="35"/>
        <v>0</v>
      </c>
      <c r="AA133">
        <f t="shared" si="36"/>
        <v>0</v>
      </c>
      <c r="AB133">
        <f t="shared" si="37"/>
        <v>0</v>
      </c>
      <c r="AC133">
        <f t="shared" si="38"/>
        <v>0</v>
      </c>
      <c r="AD133">
        <f t="shared" si="39"/>
        <v>0</v>
      </c>
      <c r="AE133">
        <f t="shared" si="40"/>
        <v>0</v>
      </c>
      <c r="AF133">
        <f t="shared" si="41"/>
        <v>0</v>
      </c>
      <c r="AG133">
        <f t="shared" si="42"/>
        <v>0</v>
      </c>
      <c r="AH133">
        <f t="shared" si="43"/>
        <v>0</v>
      </c>
      <c r="AI133">
        <f t="shared" si="44"/>
        <v>0</v>
      </c>
      <c r="AJ133">
        <f t="shared" si="45"/>
        <v>0</v>
      </c>
      <c r="AK133">
        <f t="shared" si="46"/>
        <v>0</v>
      </c>
      <c r="AL133">
        <f t="shared" si="47"/>
        <v>0</v>
      </c>
      <c r="AM133">
        <f t="shared" si="48"/>
        <v>0</v>
      </c>
      <c r="AN133">
        <f t="shared" si="49"/>
        <v>0</v>
      </c>
      <c r="AO133">
        <f t="shared" si="50"/>
        <v>0</v>
      </c>
    </row>
    <row r="134" spans="1:41" x14ac:dyDescent="0.2">
      <c r="A134" s="9" t="str">
        <f>'Cost per option'!A142</f>
        <v>1375 REF ammoniak productie</v>
      </c>
      <c r="B134" t="str">
        <f>_xlfn.IFNA(VLOOKUP(A134,'Energy balance options'!A$7:C$3000,3,FALSE),"")</f>
        <v>Kunstmestindustrie</v>
      </c>
      <c r="C134">
        <f>SUMIFS('Energy balance options'!$F$7:$F$3000,'Energy balance options'!$B$7:$B$3000,HeatGen!C$2,'Energy balance options'!$A$7:$A$3000,HeatGen!$A134)</f>
        <v>0</v>
      </c>
      <c r="D134">
        <f>SUMIFS('Energy balance options'!$F$7:$F$3000,'Energy balance options'!$B$7:$B$3000,HeatGen!D$2,'Energy balance options'!$A$7:$A$3000,HeatGen!$A134)</f>
        <v>0</v>
      </c>
      <c r="E134">
        <f>SUMIFS('Energy balance options'!$F$7:$F$3000,'Energy balance options'!$B$7:$B$3000,HeatGen!E$2,'Energy balance options'!$A$7:$A$3000,HeatGen!$A134)</f>
        <v>0</v>
      </c>
      <c r="F134">
        <f>SUMIFS('Energy balance options'!$F$7:$F$3000,'Energy balance options'!$B$7:$B$3000,HeatGen!F$2,'Energy balance options'!$A$7:$A$3000,HeatGen!$A134)</f>
        <v>0</v>
      </c>
      <c r="G134">
        <f>SUMIFS('Energy balance options'!$F$7:$F$3000,'Energy balance options'!$B$7:$B$3000,HeatGen!G$2,'Energy balance options'!$A$7:$A$3000,HeatGen!$A134)</f>
        <v>0</v>
      </c>
      <c r="H134">
        <f>SUMIFS('Energy balance options'!$G$7:$G$3000,'Energy balance options'!$B$7:$B$3000,HeatGen!H$2,'Energy balance options'!$A$7:$A$3000,HeatGen!$A134)</f>
        <v>10.94405145</v>
      </c>
      <c r="I134">
        <f>SUMIFS('Energy balance options'!$G$7:$G$3000,'Energy balance options'!$B$7:$B$3000,HeatGen!I$2,'Energy balance options'!$A$7:$A$3000,HeatGen!$A134)</f>
        <v>0</v>
      </c>
      <c r="J134">
        <f>SUMIFS('Energy balance options'!$G$7:$G$3000,'Energy balance options'!$B$7:$B$3000,HeatGen!J$2,'Energy balance options'!$A$7:$A$3000,HeatGen!$A134)</f>
        <v>3.4850184319999999</v>
      </c>
      <c r="K134">
        <f>SUMIFS('Energy balance options'!$G$7:$G$3000,'Energy balance options'!$B$7:$B$3000,HeatGen!K$2,'Energy balance options'!$A$7:$A$3000,HeatGen!$A134)</f>
        <v>0</v>
      </c>
      <c r="L134">
        <f>SUMIFS('Energy balance options'!$G$7:$G$3000,'Energy balance options'!$B$7:$B$3000,HeatGen!L$2,'Energy balance options'!$A$7:$A$3000,HeatGen!$A134)</f>
        <v>1.3115209290000001</v>
      </c>
      <c r="M134">
        <f>SUMIFS('Energy balance options'!$G$7:$G$3000,'Energy balance options'!$B$7:$B$3000,HeatGen!M$2,'Energy balance options'!$A$7:$A$3000,HeatGen!$A134)</f>
        <v>0</v>
      </c>
      <c r="N134">
        <f>SUMIFS('Energy balance options'!$G$7:$G$3000,'Energy balance options'!$B$7:$B$3000,HeatGen!N$2,'Energy balance options'!$A$7:$A$3000,HeatGen!$A134)</f>
        <v>0</v>
      </c>
      <c r="O134">
        <f>SUMIFS('Energy balance options'!$G$7:$G$3000,'Energy balance options'!$B$7:$B$3000,HeatGen!O$2,'Energy balance options'!$A$7:$A$3000,HeatGen!$A134)</f>
        <v>0</v>
      </c>
      <c r="P134">
        <f>SUMIFS('Energy balance options'!$G$7:$G$3000,'Energy balance options'!$B$7:$B$3000,HeatGen!P$2,'Energy balance options'!$A$7:$A$3000,HeatGen!$A134)</f>
        <v>0</v>
      </c>
      <c r="Q134">
        <f>SUMIFS('Energy balance options'!$G$7:$G$3000,'Energy balance options'!$B$7:$B$3000,HeatGen!Q$2,'Energy balance options'!$A$7:$A$3000,HeatGen!$A134)</f>
        <v>0</v>
      </c>
      <c r="R134">
        <f>SUMIFS('Energy balance options'!$G$7:$G$3000,'Energy balance options'!$B$7:$B$3000,HeatGen!R$2,'Energy balance options'!$A$7:$A$3000,HeatGen!$A134)</f>
        <v>0</v>
      </c>
      <c r="S134">
        <f>SUMIFS('Energy balance options'!$G$7:$G$3000,'Energy balance options'!$B$7:$B$3000,HeatGen!S$2,'Energy balance options'!$A$7:$A$3000,HeatGen!$A134)</f>
        <v>0</v>
      </c>
      <c r="T134">
        <f>SUMIFS('Energy balance options'!$G$7:$G$3000,'Energy balance options'!$B$7:$B$3000,HeatGen!T$2,'Energy balance options'!$A$7:$A$3000,HeatGen!$A134)</f>
        <v>0</v>
      </c>
      <c r="U134">
        <f>SUMIFS('Energy balance options'!$G$7:$G$3000,'Energy balance options'!$B$7:$B$3000,HeatGen!U$2,'Energy balance options'!$A$7:$A$3000,HeatGen!$A134)</f>
        <v>0</v>
      </c>
      <c r="V134">
        <f>SUMIFS('Energy balance options'!$G$7:$G$3000,'Energy balance options'!$B$7:$B$3000,HeatGen!V$2,'Energy balance options'!$A$7:$A$3000,HeatGen!$A134)</f>
        <v>0</v>
      </c>
      <c r="W134">
        <f>SUMIFS('Energy balance options'!$G$7:$G$3000,'Energy balance options'!$B$7:$B$3000,HeatGen!W$2,'Energy balance options'!$A$7:$A$3000,HeatGen!$A134)</f>
        <v>0</v>
      </c>
      <c r="X134">
        <f>SUMIFS('Energy balance options'!$G$7:$G$3000,'Energy balance options'!$B$7:$B$3000,HeatGen!X$2,'Energy balance options'!$A$7:$A$3000,HeatGen!$A134)</f>
        <v>0</v>
      </c>
      <c r="Y134">
        <f t="shared" si="34"/>
        <v>0</v>
      </c>
      <c r="Z134">
        <f t="shared" si="35"/>
        <v>0</v>
      </c>
      <c r="AA134">
        <f t="shared" si="36"/>
        <v>0</v>
      </c>
      <c r="AB134">
        <f t="shared" si="37"/>
        <v>0</v>
      </c>
      <c r="AC134">
        <f t="shared" si="38"/>
        <v>0</v>
      </c>
      <c r="AD134">
        <f t="shared" si="39"/>
        <v>0</v>
      </c>
      <c r="AE134">
        <f t="shared" si="40"/>
        <v>0</v>
      </c>
      <c r="AF134">
        <f t="shared" si="41"/>
        <v>0</v>
      </c>
      <c r="AG134">
        <f t="shared" si="42"/>
        <v>0</v>
      </c>
      <c r="AH134">
        <f t="shared" si="43"/>
        <v>0</v>
      </c>
      <c r="AI134">
        <f t="shared" si="44"/>
        <v>0</v>
      </c>
      <c r="AJ134">
        <f t="shared" si="45"/>
        <v>0</v>
      </c>
      <c r="AK134">
        <f t="shared" si="46"/>
        <v>0</v>
      </c>
      <c r="AL134">
        <f t="shared" si="47"/>
        <v>0</v>
      </c>
      <c r="AM134">
        <f t="shared" si="48"/>
        <v>0</v>
      </c>
      <c r="AN134">
        <f t="shared" si="49"/>
        <v>0</v>
      </c>
      <c r="AO134">
        <f t="shared" si="50"/>
        <v>0</v>
      </c>
    </row>
    <row r="135" spans="1:41" x14ac:dyDescent="0.2">
      <c r="A135" s="9" t="str">
        <f>'Cost per option'!A143</f>
        <v>1377 REF Aardgas naar feedstock NH3</v>
      </c>
      <c r="B135" t="str">
        <f>_xlfn.IFNA(VLOOKUP(A135,'Energy balance options'!A$7:C$3000,3,FALSE),"")</f>
        <v>Kunstmestindustrie</v>
      </c>
      <c r="C135">
        <f>SUMIFS('Energy balance options'!$F$7:$F$3000,'Energy balance options'!$B$7:$B$3000,HeatGen!C$2,'Energy balance options'!$A$7:$A$3000,HeatGen!$A135)</f>
        <v>0</v>
      </c>
      <c r="D135">
        <f>SUMIFS('Energy balance options'!$F$7:$F$3000,'Energy balance options'!$B$7:$B$3000,HeatGen!D$2,'Energy balance options'!$A$7:$A$3000,HeatGen!$A135)</f>
        <v>0</v>
      </c>
      <c r="E135">
        <f>SUMIFS('Energy balance options'!$F$7:$F$3000,'Energy balance options'!$B$7:$B$3000,HeatGen!E$2,'Energy balance options'!$A$7:$A$3000,HeatGen!$A135)</f>
        <v>0</v>
      </c>
      <c r="F135">
        <f>SUMIFS('Energy balance options'!$F$7:$F$3000,'Energy balance options'!$B$7:$B$3000,HeatGen!F$2,'Energy balance options'!$A$7:$A$3000,HeatGen!$A135)</f>
        <v>0</v>
      </c>
      <c r="G135">
        <f>SUMIFS('Energy balance options'!$F$7:$F$3000,'Energy balance options'!$B$7:$B$3000,HeatGen!G$2,'Energy balance options'!$A$7:$A$3000,HeatGen!$A135)</f>
        <v>0</v>
      </c>
      <c r="H135">
        <f>SUMIFS('Energy balance options'!$G$7:$G$3000,'Energy balance options'!$B$7:$B$3000,HeatGen!H$2,'Energy balance options'!$A$7:$A$3000,HeatGen!$A135)</f>
        <v>47.603281709999997</v>
      </c>
      <c r="I135">
        <f>SUMIFS('Energy balance options'!$G$7:$G$3000,'Energy balance options'!$B$7:$B$3000,HeatGen!I$2,'Energy balance options'!$A$7:$A$3000,HeatGen!$A135)</f>
        <v>0</v>
      </c>
      <c r="J135">
        <f>SUMIFS('Energy balance options'!$G$7:$G$3000,'Energy balance options'!$B$7:$B$3000,HeatGen!J$2,'Energy balance options'!$A$7:$A$3000,HeatGen!$A135)</f>
        <v>0</v>
      </c>
      <c r="K135">
        <f>SUMIFS('Energy balance options'!$G$7:$G$3000,'Energy balance options'!$B$7:$B$3000,HeatGen!K$2,'Energy balance options'!$A$7:$A$3000,HeatGen!$A135)</f>
        <v>0</v>
      </c>
      <c r="L135">
        <f>SUMIFS('Energy balance options'!$G$7:$G$3000,'Energy balance options'!$B$7:$B$3000,HeatGen!L$2,'Energy balance options'!$A$7:$A$3000,HeatGen!$A135)</f>
        <v>0</v>
      </c>
      <c r="M135">
        <f>SUMIFS('Energy balance options'!$G$7:$G$3000,'Energy balance options'!$B$7:$B$3000,HeatGen!M$2,'Energy balance options'!$A$7:$A$3000,HeatGen!$A135)</f>
        <v>0</v>
      </c>
      <c r="N135">
        <f>SUMIFS('Energy balance options'!$G$7:$G$3000,'Energy balance options'!$B$7:$B$3000,HeatGen!N$2,'Energy balance options'!$A$7:$A$3000,HeatGen!$A135)</f>
        <v>0</v>
      </c>
      <c r="O135">
        <f>SUMIFS('Energy balance options'!$G$7:$G$3000,'Energy balance options'!$B$7:$B$3000,HeatGen!O$2,'Energy balance options'!$A$7:$A$3000,HeatGen!$A135)</f>
        <v>0</v>
      </c>
      <c r="P135">
        <f>SUMIFS('Energy balance options'!$G$7:$G$3000,'Energy balance options'!$B$7:$B$3000,HeatGen!P$2,'Energy balance options'!$A$7:$A$3000,HeatGen!$A135)</f>
        <v>0</v>
      </c>
      <c r="Q135">
        <f>SUMIFS('Energy balance options'!$G$7:$G$3000,'Energy balance options'!$B$7:$B$3000,HeatGen!Q$2,'Energy balance options'!$A$7:$A$3000,HeatGen!$A135)</f>
        <v>0</v>
      </c>
      <c r="R135">
        <f>SUMIFS('Energy balance options'!$G$7:$G$3000,'Energy balance options'!$B$7:$B$3000,HeatGen!R$2,'Energy balance options'!$A$7:$A$3000,HeatGen!$A135)</f>
        <v>0</v>
      </c>
      <c r="S135">
        <f>SUMIFS('Energy balance options'!$G$7:$G$3000,'Energy balance options'!$B$7:$B$3000,HeatGen!S$2,'Energy balance options'!$A$7:$A$3000,HeatGen!$A135)</f>
        <v>0</v>
      </c>
      <c r="T135">
        <f>SUMIFS('Energy balance options'!$G$7:$G$3000,'Energy balance options'!$B$7:$B$3000,HeatGen!T$2,'Energy balance options'!$A$7:$A$3000,HeatGen!$A135)</f>
        <v>0</v>
      </c>
      <c r="U135">
        <f>SUMIFS('Energy balance options'!$G$7:$G$3000,'Energy balance options'!$B$7:$B$3000,HeatGen!U$2,'Energy balance options'!$A$7:$A$3000,HeatGen!$A135)</f>
        <v>0</v>
      </c>
      <c r="V135">
        <f>SUMIFS('Energy balance options'!$G$7:$G$3000,'Energy balance options'!$B$7:$B$3000,HeatGen!V$2,'Energy balance options'!$A$7:$A$3000,HeatGen!$A135)</f>
        <v>0</v>
      </c>
      <c r="W135">
        <f>SUMIFS('Energy balance options'!$G$7:$G$3000,'Energy balance options'!$B$7:$B$3000,HeatGen!W$2,'Energy balance options'!$A$7:$A$3000,HeatGen!$A135)</f>
        <v>0</v>
      </c>
      <c r="X135">
        <f>SUMIFS('Energy balance options'!$G$7:$G$3000,'Energy balance options'!$B$7:$B$3000,HeatGen!X$2,'Energy balance options'!$A$7:$A$3000,HeatGen!$A135)</f>
        <v>0</v>
      </c>
      <c r="Y135">
        <f t="shared" si="34"/>
        <v>0</v>
      </c>
      <c r="Z135">
        <f t="shared" si="35"/>
        <v>0</v>
      </c>
      <c r="AA135">
        <f t="shared" si="36"/>
        <v>0</v>
      </c>
      <c r="AB135">
        <f t="shared" si="37"/>
        <v>0</v>
      </c>
      <c r="AC135">
        <f t="shared" si="38"/>
        <v>0</v>
      </c>
      <c r="AD135">
        <f t="shared" si="39"/>
        <v>0</v>
      </c>
      <c r="AE135">
        <f t="shared" si="40"/>
        <v>0</v>
      </c>
      <c r="AF135">
        <f t="shared" si="41"/>
        <v>0</v>
      </c>
      <c r="AG135">
        <f t="shared" si="42"/>
        <v>0</v>
      </c>
      <c r="AH135">
        <f t="shared" si="43"/>
        <v>0</v>
      </c>
      <c r="AI135">
        <f t="shared" si="44"/>
        <v>0</v>
      </c>
      <c r="AJ135">
        <f t="shared" si="45"/>
        <v>0</v>
      </c>
      <c r="AK135">
        <f t="shared" si="46"/>
        <v>0</v>
      </c>
      <c r="AL135">
        <f t="shared" si="47"/>
        <v>0</v>
      </c>
      <c r="AM135">
        <f t="shared" si="48"/>
        <v>0</v>
      </c>
      <c r="AN135">
        <f t="shared" si="49"/>
        <v>0</v>
      </c>
      <c r="AO135">
        <f t="shared" si="50"/>
        <v>0</v>
      </c>
    </row>
    <row r="136" spans="1:41" x14ac:dyDescent="0.2">
      <c r="A136" s="9" t="str">
        <f>'Cost per option'!A144</f>
        <v>1378 REF Final Heat Demand Not Covered By Processes - Chemical</v>
      </c>
      <c r="B136" t="str">
        <f>_xlfn.IFNA(VLOOKUP(A136,'Energy balance options'!A$7:C$3000,3,FALSE),"")</f>
        <v>Chemie</v>
      </c>
      <c r="C136">
        <f>SUMIFS('Energy balance options'!$F$7:$F$3000,'Energy balance options'!$B$7:$B$3000,HeatGen!C$2,'Energy balance options'!$A$7:$A$3000,HeatGen!$A136)</f>
        <v>0</v>
      </c>
      <c r="D136">
        <f>SUMIFS('Energy balance options'!$F$7:$F$3000,'Energy balance options'!$B$7:$B$3000,HeatGen!D$2,'Energy balance options'!$A$7:$A$3000,HeatGen!$A136)</f>
        <v>0</v>
      </c>
      <c r="E136">
        <f>SUMIFS('Energy balance options'!$F$7:$F$3000,'Energy balance options'!$B$7:$B$3000,HeatGen!E$2,'Energy balance options'!$A$7:$A$3000,HeatGen!$A136)</f>
        <v>0</v>
      </c>
      <c r="F136">
        <f>SUMIFS('Energy balance options'!$F$7:$F$3000,'Energy balance options'!$B$7:$B$3000,HeatGen!F$2,'Energy balance options'!$A$7:$A$3000,HeatGen!$A136)</f>
        <v>0</v>
      </c>
      <c r="G136">
        <f>SUMIFS('Energy balance options'!$F$7:$F$3000,'Energy balance options'!$B$7:$B$3000,HeatGen!G$2,'Energy balance options'!$A$7:$A$3000,HeatGen!$A136)</f>
        <v>0</v>
      </c>
      <c r="H136">
        <f>SUMIFS('Energy balance options'!$G$7:$G$3000,'Energy balance options'!$B$7:$B$3000,HeatGen!H$2,'Energy balance options'!$A$7:$A$3000,HeatGen!$A136)</f>
        <v>0</v>
      </c>
      <c r="I136">
        <f>SUMIFS('Energy balance options'!$G$7:$G$3000,'Energy balance options'!$B$7:$B$3000,HeatGen!I$2,'Energy balance options'!$A$7:$A$3000,HeatGen!$A136)</f>
        <v>0</v>
      </c>
      <c r="J136">
        <f>SUMIFS('Energy balance options'!$G$7:$G$3000,'Energy balance options'!$B$7:$B$3000,HeatGen!J$2,'Energy balance options'!$A$7:$A$3000,HeatGen!$A136)</f>
        <v>0</v>
      </c>
      <c r="K136">
        <f>SUMIFS('Energy balance options'!$G$7:$G$3000,'Energy balance options'!$B$7:$B$3000,HeatGen!K$2,'Energy balance options'!$A$7:$A$3000,HeatGen!$A136)</f>
        <v>0</v>
      </c>
      <c r="L136">
        <f>SUMIFS('Energy balance options'!$G$7:$G$3000,'Energy balance options'!$B$7:$B$3000,HeatGen!L$2,'Energy balance options'!$A$7:$A$3000,HeatGen!$A136)</f>
        <v>0</v>
      </c>
      <c r="M136">
        <f>SUMIFS('Energy balance options'!$G$7:$G$3000,'Energy balance options'!$B$7:$B$3000,HeatGen!M$2,'Energy balance options'!$A$7:$A$3000,HeatGen!$A136)</f>
        <v>0</v>
      </c>
      <c r="N136">
        <f>SUMIFS('Energy balance options'!$G$7:$G$3000,'Energy balance options'!$B$7:$B$3000,HeatGen!N$2,'Energy balance options'!$A$7:$A$3000,HeatGen!$A136)</f>
        <v>0</v>
      </c>
      <c r="O136">
        <f>SUMIFS('Energy balance options'!$G$7:$G$3000,'Energy balance options'!$B$7:$B$3000,HeatGen!O$2,'Energy balance options'!$A$7:$A$3000,HeatGen!$A136)</f>
        <v>0</v>
      </c>
      <c r="P136">
        <f>SUMIFS('Energy balance options'!$G$7:$G$3000,'Energy balance options'!$B$7:$B$3000,HeatGen!P$2,'Energy balance options'!$A$7:$A$3000,HeatGen!$A136)</f>
        <v>0</v>
      </c>
      <c r="Q136">
        <f>SUMIFS('Energy balance options'!$G$7:$G$3000,'Energy balance options'!$B$7:$B$3000,HeatGen!Q$2,'Energy balance options'!$A$7:$A$3000,HeatGen!$A136)</f>
        <v>0</v>
      </c>
      <c r="R136">
        <f>SUMIFS('Energy balance options'!$G$7:$G$3000,'Energy balance options'!$B$7:$B$3000,HeatGen!R$2,'Energy balance options'!$A$7:$A$3000,HeatGen!$A136)</f>
        <v>0</v>
      </c>
      <c r="S136">
        <f>SUMIFS('Energy balance options'!$G$7:$G$3000,'Energy balance options'!$B$7:$B$3000,HeatGen!S$2,'Energy balance options'!$A$7:$A$3000,HeatGen!$A136)</f>
        <v>0</v>
      </c>
      <c r="T136">
        <f>SUMIFS('Energy balance options'!$G$7:$G$3000,'Energy balance options'!$B$7:$B$3000,HeatGen!T$2,'Energy balance options'!$A$7:$A$3000,HeatGen!$A136)</f>
        <v>0</v>
      </c>
      <c r="U136">
        <f>SUMIFS('Energy balance options'!$G$7:$G$3000,'Energy balance options'!$B$7:$B$3000,HeatGen!U$2,'Energy balance options'!$A$7:$A$3000,HeatGen!$A136)</f>
        <v>0</v>
      </c>
      <c r="V136">
        <f>SUMIFS('Energy balance options'!$G$7:$G$3000,'Energy balance options'!$B$7:$B$3000,HeatGen!V$2,'Energy balance options'!$A$7:$A$3000,HeatGen!$A136)</f>
        <v>0</v>
      </c>
      <c r="W136">
        <f>SUMIFS('Energy balance options'!$G$7:$G$3000,'Energy balance options'!$B$7:$B$3000,HeatGen!W$2,'Energy balance options'!$A$7:$A$3000,HeatGen!$A136)</f>
        <v>0</v>
      </c>
      <c r="X136">
        <f>SUMIFS('Energy balance options'!$G$7:$G$3000,'Energy balance options'!$B$7:$B$3000,HeatGen!X$2,'Energy balance options'!$A$7:$A$3000,HeatGen!$A136)</f>
        <v>0</v>
      </c>
      <c r="Y136">
        <f t="shared" si="34"/>
        <v>0</v>
      </c>
      <c r="Z136">
        <f t="shared" si="35"/>
        <v>0</v>
      </c>
      <c r="AA136">
        <f t="shared" si="36"/>
        <v>0</v>
      </c>
      <c r="AB136">
        <f t="shared" si="37"/>
        <v>0</v>
      </c>
      <c r="AC136">
        <f t="shared" si="38"/>
        <v>0</v>
      </c>
      <c r="AD136">
        <f t="shared" si="39"/>
        <v>0</v>
      </c>
      <c r="AE136">
        <f t="shared" si="40"/>
        <v>0</v>
      </c>
      <c r="AF136">
        <f t="shared" si="41"/>
        <v>0</v>
      </c>
      <c r="AG136">
        <f t="shared" si="42"/>
        <v>0</v>
      </c>
      <c r="AH136">
        <f t="shared" si="43"/>
        <v>0</v>
      </c>
      <c r="AI136">
        <f t="shared" si="44"/>
        <v>0</v>
      </c>
      <c r="AJ136">
        <f t="shared" si="45"/>
        <v>0</v>
      </c>
      <c r="AK136">
        <f t="shared" si="46"/>
        <v>0</v>
      </c>
      <c r="AL136">
        <f t="shared" si="47"/>
        <v>0</v>
      </c>
      <c r="AM136">
        <f t="shared" si="48"/>
        <v>0</v>
      </c>
      <c r="AN136">
        <f t="shared" si="49"/>
        <v>0</v>
      </c>
      <c r="AO136">
        <f t="shared" si="50"/>
        <v>0</v>
      </c>
    </row>
    <row r="137" spans="1:41" x14ac:dyDescent="0.2">
      <c r="A137" s="9" t="str">
        <f>'Cost per option'!A145</f>
        <v>1379 REF Final Heat Demand Not Covered By Processes - Basic Metals ferro</v>
      </c>
      <c r="B137" t="str">
        <f>_xlfn.IFNA(VLOOKUP(A137,'Energy balance options'!A$7:C$3000,3,FALSE),"")</f>
        <v>Basismetaal ferro</v>
      </c>
      <c r="C137">
        <f>SUMIFS('Energy balance options'!$F$7:$F$3000,'Energy balance options'!$B$7:$B$3000,HeatGen!C$2,'Energy balance options'!$A$7:$A$3000,HeatGen!$A137)</f>
        <v>0</v>
      </c>
      <c r="D137">
        <f>SUMIFS('Energy balance options'!$F$7:$F$3000,'Energy balance options'!$B$7:$B$3000,HeatGen!D$2,'Energy balance options'!$A$7:$A$3000,HeatGen!$A137)</f>
        <v>0</v>
      </c>
      <c r="E137">
        <f>SUMIFS('Energy balance options'!$F$7:$F$3000,'Energy balance options'!$B$7:$B$3000,HeatGen!E$2,'Energy balance options'!$A$7:$A$3000,HeatGen!$A137)</f>
        <v>0</v>
      </c>
      <c r="F137">
        <f>SUMIFS('Energy balance options'!$F$7:$F$3000,'Energy balance options'!$B$7:$B$3000,HeatGen!F$2,'Energy balance options'!$A$7:$A$3000,HeatGen!$A137)</f>
        <v>0</v>
      </c>
      <c r="G137">
        <f>SUMIFS('Energy balance options'!$F$7:$F$3000,'Energy balance options'!$B$7:$B$3000,HeatGen!G$2,'Energy balance options'!$A$7:$A$3000,HeatGen!$A137)</f>
        <v>0</v>
      </c>
      <c r="H137">
        <f>SUMIFS('Energy balance options'!$G$7:$G$3000,'Energy balance options'!$B$7:$B$3000,HeatGen!H$2,'Energy balance options'!$A$7:$A$3000,HeatGen!$A137)</f>
        <v>0</v>
      </c>
      <c r="I137">
        <f>SUMIFS('Energy balance options'!$G$7:$G$3000,'Energy balance options'!$B$7:$B$3000,HeatGen!I$2,'Energy balance options'!$A$7:$A$3000,HeatGen!$A137)</f>
        <v>0</v>
      </c>
      <c r="J137">
        <f>SUMIFS('Energy balance options'!$G$7:$G$3000,'Energy balance options'!$B$7:$B$3000,HeatGen!J$2,'Energy balance options'!$A$7:$A$3000,HeatGen!$A137)</f>
        <v>0</v>
      </c>
      <c r="K137">
        <f>SUMIFS('Energy balance options'!$G$7:$G$3000,'Energy balance options'!$B$7:$B$3000,HeatGen!K$2,'Energy balance options'!$A$7:$A$3000,HeatGen!$A137)</f>
        <v>0</v>
      </c>
      <c r="L137">
        <f>SUMIFS('Energy balance options'!$G$7:$G$3000,'Energy balance options'!$B$7:$B$3000,HeatGen!L$2,'Energy balance options'!$A$7:$A$3000,HeatGen!$A137)</f>
        <v>2.1476250010000002</v>
      </c>
      <c r="M137">
        <f>SUMIFS('Energy balance options'!$G$7:$G$3000,'Energy balance options'!$B$7:$B$3000,HeatGen!M$2,'Energy balance options'!$A$7:$A$3000,HeatGen!$A137)</f>
        <v>0</v>
      </c>
      <c r="N137">
        <f>SUMIFS('Energy balance options'!$G$7:$G$3000,'Energy balance options'!$B$7:$B$3000,HeatGen!N$2,'Energy balance options'!$A$7:$A$3000,HeatGen!$A137)</f>
        <v>0</v>
      </c>
      <c r="O137">
        <f>SUMIFS('Energy balance options'!$G$7:$G$3000,'Energy balance options'!$B$7:$B$3000,HeatGen!O$2,'Energy balance options'!$A$7:$A$3000,HeatGen!$A137)</f>
        <v>0</v>
      </c>
      <c r="P137">
        <f>SUMIFS('Energy balance options'!$G$7:$G$3000,'Energy balance options'!$B$7:$B$3000,HeatGen!P$2,'Energy balance options'!$A$7:$A$3000,HeatGen!$A137)</f>
        <v>0</v>
      </c>
      <c r="Q137">
        <f>SUMIFS('Energy balance options'!$G$7:$G$3000,'Energy balance options'!$B$7:$B$3000,HeatGen!Q$2,'Energy balance options'!$A$7:$A$3000,HeatGen!$A137)</f>
        <v>0</v>
      </c>
      <c r="R137">
        <f>SUMIFS('Energy balance options'!$G$7:$G$3000,'Energy balance options'!$B$7:$B$3000,HeatGen!R$2,'Energy balance options'!$A$7:$A$3000,HeatGen!$A137)</f>
        <v>0</v>
      </c>
      <c r="S137">
        <f>SUMIFS('Energy balance options'!$G$7:$G$3000,'Energy balance options'!$B$7:$B$3000,HeatGen!S$2,'Energy balance options'!$A$7:$A$3000,HeatGen!$A137)</f>
        <v>0</v>
      </c>
      <c r="T137">
        <f>SUMIFS('Energy balance options'!$G$7:$G$3000,'Energy balance options'!$B$7:$B$3000,HeatGen!T$2,'Energy balance options'!$A$7:$A$3000,HeatGen!$A137)</f>
        <v>0</v>
      </c>
      <c r="U137">
        <f>SUMIFS('Energy balance options'!$G$7:$G$3000,'Energy balance options'!$B$7:$B$3000,HeatGen!U$2,'Energy balance options'!$A$7:$A$3000,HeatGen!$A137)</f>
        <v>0</v>
      </c>
      <c r="V137">
        <f>SUMIFS('Energy balance options'!$G$7:$G$3000,'Energy balance options'!$B$7:$B$3000,HeatGen!V$2,'Energy balance options'!$A$7:$A$3000,HeatGen!$A137)</f>
        <v>0</v>
      </c>
      <c r="W137">
        <f>SUMIFS('Energy balance options'!$G$7:$G$3000,'Energy balance options'!$B$7:$B$3000,HeatGen!W$2,'Energy balance options'!$A$7:$A$3000,HeatGen!$A137)</f>
        <v>0</v>
      </c>
      <c r="X137">
        <f>SUMIFS('Energy balance options'!$G$7:$G$3000,'Energy balance options'!$B$7:$B$3000,HeatGen!X$2,'Energy balance options'!$A$7:$A$3000,HeatGen!$A137)</f>
        <v>0</v>
      </c>
      <c r="Y137">
        <f t="shared" si="34"/>
        <v>0</v>
      </c>
      <c r="Z137">
        <f t="shared" si="35"/>
        <v>0</v>
      </c>
      <c r="AA137">
        <f t="shared" si="36"/>
        <v>0</v>
      </c>
      <c r="AB137">
        <f t="shared" si="37"/>
        <v>0</v>
      </c>
      <c r="AC137">
        <f t="shared" si="38"/>
        <v>0</v>
      </c>
      <c r="AD137">
        <f t="shared" si="39"/>
        <v>0</v>
      </c>
      <c r="AE137">
        <f t="shared" si="40"/>
        <v>0</v>
      </c>
      <c r="AF137">
        <f t="shared" si="41"/>
        <v>0</v>
      </c>
      <c r="AG137">
        <f t="shared" si="42"/>
        <v>0</v>
      </c>
      <c r="AH137">
        <f t="shared" si="43"/>
        <v>0</v>
      </c>
      <c r="AI137">
        <f t="shared" si="44"/>
        <v>0</v>
      </c>
      <c r="AJ137">
        <f t="shared" si="45"/>
        <v>0</v>
      </c>
      <c r="AK137">
        <f t="shared" si="46"/>
        <v>0</v>
      </c>
      <c r="AL137">
        <f t="shared" si="47"/>
        <v>0</v>
      </c>
      <c r="AM137">
        <f t="shared" si="48"/>
        <v>0</v>
      </c>
      <c r="AN137">
        <f t="shared" si="49"/>
        <v>0</v>
      </c>
      <c r="AO137">
        <f t="shared" si="50"/>
        <v>0</v>
      </c>
    </row>
    <row r="138" spans="1:41" x14ac:dyDescent="0.2">
      <c r="A138" s="9" t="str">
        <f>'Cost per option'!A146</f>
        <v>1382 REF Final Electricity Demand Not Covered By Processes - Chemical</v>
      </c>
      <c r="B138" t="str">
        <f>_xlfn.IFNA(VLOOKUP(A138,'Energy balance options'!A$7:C$3000,3,FALSE),"")</f>
        <v>Chemie</v>
      </c>
      <c r="C138">
        <f>SUMIFS('Energy balance options'!$F$7:$F$3000,'Energy balance options'!$B$7:$B$3000,HeatGen!C$2,'Energy balance options'!$A$7:$A$3000,HeatGen!$A138)</f>
        <v>0</v>
      </c>
      <c r="D138">
        <f>SUMIFS('Energy balance options'!$F$7:$F$3000,'Energy balance options'!$B$7:$B$3000,HeatGen!D$2,'Energy balance options'!$A$7:$A$3000,HeatGen!$A138)</f>
        <v>0</v>
      </c>
      <c r="E138">
        <f>SUMIFS('Energy balance options'!$F$7:$F$3000,'Energy balance options'!$B$7:$B$3000,HeatGen!E$2,'Energy balance options'!$A$7:$A$3000,HeatGen!$A138)</f>
        <v>0</v>
      </c>
      <c r="F138">
        <f>SUMIFS('Energy balance options'!$F$7:$F$3000,'Energy balance options'!$B$7:$B$3000,HeatGen!F$2,'Energy balance options'!$A$7:$A$3000,HeatGen!$A138)</f>
        <v>0</v>
      </c>
      <c r="G138">
        <f>SUMIFS('Energy balance options'!$F$7:$F$3000,'Energy balance options'!$B$7:$B$3000,HeatGen!G$2,'Energy balance options'!$A$7:$A$3000,HeatGen!$A138)</f>
        <v>0</v>
      </c>
      <c r="H138">
        <f>SUMIFS('Energy balance options'!$G$7:$G$3000,'Energy balance options'!$B$7:$B$3000,HeatGen!H$2,'Energy balance options'!$A$7:$A$3000,HeatGen!$A138)</f>
        <v>0</v>
      </c>
      <c r="I138">
        <f>SUMIFS('Energy balance options'!$G$7:$G$3000,'Energy balance options'!$B$7:$B$3000,HeatGen!I$2,'Energy balance options'!$A$7:$A$3000,HeatGen!$A138)</f>
        <v>0</v>
      </c>
      <c r="J138">
        <f>SUMIFS('Energy balance options'!$G$7:$G$3000,'Energy balance options'!$B$7:$B$3000,HeatGen!J$2,'Energy balance options'!$A$7:$A$3000,HeatGen!$A138)</f>
        <v>39.600021939999998</v>
      </c>
      <c r="K138">
        <f>SUMIFS('Energy balance options'!$G$7:$G$3000,'Energy balance options'!$B$7:$B$3000,HeatGen!K$2,'Energy balance options'!$A$7:$A$3000,HeatGen!$A138)</f>
        <v>0</v>
      </c>
      <c r="L138">
        <f>SUMIFS('Energy balance options'!$G$7:$G$3000,'Energy balance options'!$B$7:$B$3000,HeatGen!L$2,'Energy balance options'!$A$7:$A$3000,HeatGen!$A138)</f>
        <v>0</v>
      </c>
      <c r="M138">
        <f>SUMIFS('Energy balance options'!$G$7:$G$3000,'Energy balance options'!$B$7:$B$3000,HeatGen!M$2,'Energy balance options'!$A$7:$A$3000,HeatGen!$A138)</f>
        <v>0</v>
      </c>
      <c r="N138">
        <f>SUMIFS('Energy balance options'!$G$7:$G$3000,'Energy balance options'!$B$7:$B$3000,HeatGen!N$2,'Energy balance options'!$A$7:$A$3000,HeatGen!$A138)</f>
        <v>0</v>
      </c>
      <c r="O138">
        <f>SUMIFS('Energy balance options'!$G$7:$G$3000,'Energy balance options'!$B$7:$B$3000,HeatGen!O$2,'Energy balance options'!$A$7:$A$3000,HeatGen!$A138)</f>
        <v>0</v>
      </c>
      <c r="P138">
        <f>SUMIFS('Energy balance options'!$G$7:$G$3000,'Energy balance options'!$B$7:$B$3000,HeatGen!P$2,'Energy balance options'!$A$7:$A$3000,HeatGen!$A138)</f>
        <v>0</v>
      </c>
      <c r="Q138">
        <f>SUMIFS('Energy balance options'!$G$7:$G$3000,'Energy balance options'!$B$7:$B$3000,HeatGen!Q$2,'Energy balance options'!$A$7:$A$3000,HeatGen!$A138)</f>
        <v>0</v>
      </c>
      <c r="R138">
        <f>SUMIFS('Energy balance options'!$G$7:$G$3000,'Energy balance options'!$B$7:$B$3000,HeatGen!R$2,'Energy balance options'!$A$7:$A$3000,HeatGen!$A138)</f>
        <v>0</v>
      </c>
      <c r="S138">
        <f>SUMIFS('Energy balance options'!$G$7:$G$3000,'Energy balance options'!$B$7:$B$3000,HeatGen!S$2,'Energy balance options'!$A$7:$A$3000,HeatGen!$A138)</f>
        <v>0</v>
      </c>
      <c r="T138">
        <f>SUMIFS('Energy balance options'!$G$7:$G$3000,'Energy balance options'!$B$7:$B$3000,HeatGen!T$2,'Energy balance options'!$A$7:$A$3000,HeatGen!$A138)</f>
        <v>0</v>
      </c>
      <c r="U138">
        <f>SUMIFS('Energy balance options'!$G$7:$G$3000,'Energy balance options'!$B$7:$B$3000,HeatGen!U$2,'Energy balance options'!$A$7:$A$3000,HeatGen!$A138)</f>
        <v>0</v>
      </c>
      <c r="V138">
        <f>SUMIFS('Energy balance options'!$G$7:$G$3000,'Energy balance options'!$B$7:$B$3000,HeatGen!V$2,'Energy balance options'!$A$7:$A$3000,HeatGen!$A138)</f>
        <v>0</v>
      </c>
      <c r="W138">
        <f>SUMIFS('Energy balance options'!$G$7:$G$3000,'Energy balance options'!$B$7:$B$3000,HeatGen!W$2,'Energy balance options'!$A$7:$A$3000,HeatGen!$A138)</f>
        <v>0</v>
      </c>
      <c r="X138">
        <f>SUMIFS('Energy balance options'!$G$7:$G$3000,'Energy balance options'!$B$7:$B$3000,HeatGen!X$2,'Energy balance options'!$A$7:$A$3000,HeatGen!$A138)</f>
        <v>0</v>
      </c>
      <c r="Y138">
        <f t="shared" si="34"/>
        <v>0</v>
      </c>
      <c r="Z138">
        <f t="shared" si="35"/>
        <v>0</v>
      </c>
      <c r="AA138">
        <f t="shared" si="36"/>
        <v>0</v>
      </c>
      <c r="AB138">
        <f t="shared" si="37"/>
        <v>0</v>
      </c>
      <c r="AC138">
        <f t="shared" si="38"/>
        <v>0</v>
      </c>
      <c r="AD138">
        <f t="shared" si="39"/>
        <v>0</v>
      </c>
      <c r="AE138">
        <f t="shared" si="40"/>
        <v>0</v>
      </c>
      <c r="AF138">
        <f t="shared" si="41"/>
        <v>0</v>
      </c>
      <c r="AG138">
        <f t="shared" si="42"/>
        <v>0</v>
      </c>
      <c r="AH138">
        <f t="shared" si="43"/>
        <v>0</v>
      </c>
      <c r="AI138">
        <f t="shared" si="44"/>
        <v>0</v>
      </c>
      <c r="AJ138">
        <f t="shared" si="45"/>
        <v>0</v>
      </c>
      <c r="AK138">
        <f t="shared" si="46"/>
        <v>0</v>
      </c>
      <c r="AL138">
        <f t="shared" si="47"/>
        <v>0</v>
      </c>
      <c r="AM138">
        <f t="shared" si="48"/>
        <v>0</v>
      </c>
      <c r="AN138">
        <f t="shared" si="49"/>
        <v>0</v>
      </c>
      <c r="AO138">
        <f t="shared" si="50"/>
        <v>0</v>
      </c>
    </row>
    <row r="139" spans="1:41" x14ac:dyDescent="0.2">
      <c r="A139" s="9" t="str">
        <f>'Cost per option'!A147</f>
        <v>1383 REF Final Electricity Demand Not Covered By Processes - Basic Metals ferro</v>
      </c>
      <c r="B139" t="str">
        <f>_xlfn.IFNA(VLOOKUP(A139,'Energy balance options'!A$7:C$3000,3,FALSE),"")</f>
        <v>Basismetaal ferro</v>
      </c>
      <c r="C139">
        <f>SUMIFS('Energy balance options'!$F$7:$F$3000,'Energy balance options'!$B$7:$B$3000,HeatGen!C$2,'Energy balance options'!$A$7:$A$3000,HeatGen!$A139)</f>
        <v>0</v>
      </c>
      <c r="D139">
        <f>SUMIFS('Energy balance options'!$F$7:$F$3000,'Energy balance options'!$B$7:$B$3000,HeatGen!D$2,'Energy balance options'!$A$7:$A$3000,HeatGen!$A139)</f>
        <v>0</v>
      </c>
      <c r="E139">
        <f>SUMIFS('Energy balance options'!$F$7:$F$3000,'Energy balance options'!$B$7:$B$3000,HeatGen!E$2,'Energy balance options'!$A$7:$A$3000,HeatGen!$A139)</f>
        <v>0</v>
      </c>
      <c r="F139">
        <f>SUMIFS('Energy balance options'!$F$7:$F$3000,'Energy balance options'!$B$7:$B$3000,HeatGen!F$2,'Energy balance options'!$A$7:$A$3000,HeatGen!$A139)</f>
        <v>0</v>
      </c>
      <c r="G139">
        <f>SUMIFS('Energy balance options'!$F$7:$F$3000,'Energy balance options'!$B$7:$B$3000,HeatGen!G$2,'Energy balance options'!$A$7:$A$3000,HeatGen!$A139)</f>
        <v>0</v>
      </c>
      <c r="H139">
        <f>SUMIFS('Energy balance options'!$G$7:$G$3000,'Energy balance options'!$B$7:$B$3000,HeatGen!H$2,'Energy balance options'!$A$7:$A$3000,HeatGen!$A139)</f>
        <v>0</v>
      </c>
      <c r="I139">
        <f>SUMIFS('Energy balance options'!$G$7:$G$3000,'Energy balance options'!$B$7:$B$3000,HeatGen!I$2,'Energy balance options'!$A$7:$A$3000,HeatGen!$A139)</f>
        <v>0</v>
      </c>
      <c r="J139">
        <f>SUMIFS('Energy balance options'!$G$7:$G$3000,'Energy balance options'!$B$7:$B$3000,HeatGen!J$2,'Energy balance options'!$A$7:$A$3000,HeatGen!$A139)</f>
        <v>6.7671556129999999</v>
      </c>
      <c r="K139">
        <f>SUMIFS('Energy balance options'!$G$7:$G$3000,'Energy balance options'!$B$7:$B$3000,HeatGen!K$2,'Energy balance options'!$A$7:$A$3000,HeatGen!$A139)</f>
        <v>0</v>
      </c>
      <c r="L139">
        <f>SUMIFS('Energy balance options'!$G$7:$G$3000,'Energy balance options'!$B$7:$B$3000,HeatGen!L$2,'Energy balance options'!$A$7:$A$3000,HeatGen!$A139)</f>
        <v>0</v>
      </c>
      <c r="M139">
        <f>SUMIFS('Energy balance options'!$G$7:$G$3000,'Energy balance options'!$B$7:$B$3000,HeatGen!M$2,'Energy balance options'!$A$7:$A$3000,HeatGen!$A139)</f>
        <v>0</v>
      </c>
      <c r="N139">
        <f>SUMIFS('Energy balance options'!$G$7:$G$3000,'Energy balance options'!$B$7:$B$3000,HeatGen!N$2,'Energy balance options'!$A$7:$A$3000,HeatGen!$A139)</f>
        <v>0</v>
      </c>
      <c r="O139">
        <f>SUMIFS('Energy balance options'!$G$7:$G$3000,'Energy balance options'!$B$7:$B$3000,HeatGen!O$2,'Energy balance options'!$A$7:$A$3000,HeatGen!$A139)</f>
        <v>0</v>
      </c>
      <c r="P139">
        <f>SUMIFS('Energy balance options'!$G$7:$G$3000,'Energy balance options'!$B$7:$B$3000,HeatGen!P$2,'Energy balance options'!$A$7:$A$3000,HeatGen!$A139)</f>
        <v>0</v>
      </c>
      <c r="Q139">
        <f>SUMIFS('Energy balance options'!$G$7:$G$3000,'Energy balance options'!$B$7:$B$3000,HeatGen!Q$2,'Energy balance options'!$A$7:$A$3000,HeatGen!$A139)</f>
        <v>0</v>
      </c>
      <c r="R139">
        <f>SUMIFS('Energy balance options'!$G$7:$G$3000,'Energy balance options'!$B$7:$B$3000,HeatGen!R$2,'Energy balance options'!$A$7:$A$3000,HeatGen!$A139)</f>
        <v>0</v>
      </c>
      <c r="S139">
        <f>SUMIFS('Energy balance options'!$G$7:$G$3000,'Energy balance options'!$B$7:$B$3000,HeatGen!S$2,'Energy balance options'!$A$7:$A$3000,HeatGen!$A139)</f>
        <v>0</v>
      </c>
      <c r="T139">
        <f>SUMIFS('Energy balance options'!$G$7:$G$3000,'Energy balance options'!$B$7:$B$3000,HeatGen!T$2,'Energy balance options'!$A$7:$A$3000,HeatGen!$A139)</f>
        <v>0</v>
      </c>
      <c r="U139">
        <f>SUMIFS('Energy balance options'!$G$7:$G$3000,'Energy balance options'!$B$7:$B$3000,HeatGen!U$2,'Energy balance options'!$A$7:$A$3000,HeatGen!$A139)</f>
        <v>0</v>
      </c>
      <c r="V139">
        <f>SUMIFS('Energy balance options'!$G$7:$G$3000,'Energy balance options'!$B$7:$B$3000,HeatGen!V$2,'Energy balance options'!$A$7:$A$3000,HeatGen!$A139)</f>
        <v>0</v>
      </c>
      <c r="W139">
        <f>SUMIFS('Energy balance options'!$G$7:$G$3000,'Energy balance options'!$B$7:$B$3000,HeatGen!W$2,'Energy balance options'!$A$7:$A$3000,HeatGen!$A139)</f>
        <v>0</v>
      </c>
      <c r="X139">
        <f>SUMIFS('Energy balance options'!$G$7:$G$3000,'Energy balance options'!$B$7:$B$3000,HeatGen!X$2,'Energy balance options'!$A$7:$A$3000,HeatGen!$A139)</f>
        <v>0</v>
      </c>
      <c r="Y139">
        <f t="shared" si="34"/>
        <v>0</v>
      </c>
      <c r="Z139">
        <f t="shared" si="35"/>
        <v>0</v>
      </c>
      <c r="AA139">
        <f t="shared" si="36"/>
        <v>0</v>
      </c>
      <c r="AB139">
        <f t="shared" si="37"/>
        <v>0</v>
      </c>
      <c r="AC139">
        <f t="shared" si="38"/>
        <v>0</v>
      </c>
      <c r="AD139">
        <f t="shared" si="39"/>
        <v>0</v>
      </c>
      <c r="AE139">
        <f t="shared" si="40"/>
        <v>0</v>
      </c>
      <c r="AF139">
        <f t="shared" si="41"/>
        <v>0</v>
      </c>
      <c r="AG139">
        <f t="shared" si="42"/>
        <v>0</v>
      </c>
      <c r="AH139">
        <f t="shared" si="43"/>
        <v>0</v>
      </c>
      <c r="AI139">
        <f t="shared" si="44"/>
        <v>0</v>
      </c>
      <c r="AJ139">
        <f t="shared" si="45"/>
        <v>0</v>
      </c>
      <c r="AK139">
        <f t="shared" si="46"/>
        <v>0</v>
      </c>
      <c r="AL139">
        <f t="shared" si="47"/>
        <v>0</v>
      </c>
      <c r="AM139">
        <f t="shared" si="48"/>
        <v>0</v>
      </c>
      <c r="AN139">
        <f t="shared" si="49"/>
        <v>0</v>
      </c>
      <c r="AO139">
        <f t="shared" si="50"/>
        <v>0</v>
      </c>
    </row>
    <row r="140" spans="1:41" x14ac:dyDescent="0.2">
      <c r="A140" s="9" t="str">
        <f>'Cost per option'!A148</f>
        <v>1387 REF Natural Gas CHP - Basic metals</v>
      </c>
      <c r="B140" t="str">
        <f>_xlfn.IFNA(VLOOKUP(A140,'Energy balance options'!A$7:C$3000,3,FALSE),"")</f>
        <v>Basismetaal ferro</v>
      </c>
      <c r="C140">
        <f>SUMIFS('Energy balance options'!$F$7:$F$3000,'Energy balance options'!$B$7:$B$3000,HeatGen!C$2,'Energy balance options'!$A$7:$A$3000,HeatGen!$A140)</f>
        <v>0</v>
      </c>
      <c r="D140">
        <f>SUMIFS('Energy balance options'!$F$7:$F$3000,'Energy balance options'!$B$7:$B$3000,HeatGen!D$2,'Energy balance options'!$A$7:$A$3000,HeatGen!$A140)</f>
        <v>0</v>
      </c>
      <c r="E140">
        <f>SUMIFS('Energy balance options'!$F$7:$F$3000,'Energy balance options'!$B$7:$B$3000,HeatGen!E$2,'Energy balance options'!$A$7:$A$3000,HeatGen!$A140)</f>
        <v>-3.3584403460000002E-4</v>
      </c>
      <c r="F140">
        <f>SUMIFS('Energy balance options'!$F$7:$F$3000,'Energy balance options'!$B$7:$B$3000,HeatGen!F$2,'Energy balance options'!$A$7:$A$3000,HeatGen!$A140)</f>
        <v>0</v>
      </c>
      <c r="G140">
        <f>SUMIFS('Energy balance options'!$F$7:$F$3000,'Energy balance options'!$B$7:$B$3000,HeatGen!G$2,'Energy balance options'!$A$7:$A$3000,HeatGen!$A140)</f>
        <v>0</v>
      </c>
      <c r="H140">
        <f>SUMIFS('Energy balance options'!$G$7:$G$3000,'Energy balance options'!$B$7:$B$3000,HeatGen!H$2,'Energy balance options'!$A$7:$A$3000,HeatGen!$A140)</f>
        <v>3.8094177989999998E-4</v>
      </c>
      <c r="I140">
        <f>SUMIFS('Energy balance options'!$G$7:$G$3000,'Energy balance options'!$B$7:$B$3000,HeatGen!I$2,'Energy balance options'!$A$7:$A$3000,HeatGen!$A140)</f>
        <v>0</v>
      </c>
      <c r="J140">
        <f>SUMIFS('Energy balance options'!$G$7:$G$3000,'Energy balance options'!$B$7:$B$3000,HeatGen!J$2,'Energy balance options'!$A$7:$A$3000,HeatGen!$A140)</f>
        <v>0</v>
      </c>
      <c r="K140">
        <f>SUMIFS('Energy balance options'!$G$7:$G$3000,'Energy balance options'!$B$7:$B$3000,HeatGen!K$2,'Energy balance options'!$A$7:$A$3000,HeatGen!$A140)</f>
        <v>0</v>
      </c>
      <c r="L140">
        <f>SUMIFS('Energy balance options'!$G$7:$G$3000,'Energy balance options'!$B$7:$B$3000,HeatGen!L$2,'Energy balance options'!$A$7:$A$3000,HeatGen!$A140)</f>
        <v>0</v>
      </c>
      <c r="M140">
        <f>SUMIFS('Energy balance options'!$G$7:$G$3000,'Energy balance options'!$B$7:$B$3000,HeatGen!M$2,'Energy balance options'!$A$7:$A$3000,HeatGen!$A140)</f>
        <v>0</v>
      </c>
      <c r="N140">
        <f>SUMIFS('Energy balance options'!$G$7:$G$3000,'Energy balance options'!$B$7:$B$3000,HeatGen!N$2,'Energy balance options'!$A$7:$A$3000,HeatGen!$A140)</f>
        <v>0</v>
      </c>
      <c r="O140">
        <f>SUMIFS('Energy balance options'!$G$7:$G$3000,'Energy balance options'!$B$7:$B$3000,HeatGen!O$2,'Energy balance options'!$A$7:$A$3000,HeatGen!$A140)</f>
        <v>0</v>
      </c>
      <c r="P140">
        <f>SUMIFS('Energy balance options'!$G$7:$G$3000,'Energy balance options'!$B$7:$B$3000,HeatGen!P$2,'Energy balance options'!$A$7:$A$3000,HeatGen!$A140)</f>
        <v>0</v>
      </c>
      <c r="Q140">
        <f>SUMIFS('Energy balance options'!$G$7:$G$3000,'Energy balance options'!$B$7:$B$3000,HeatGen!Q$2,'Energy balance options'!$A$7:$A$3000,HeatGen!$A140)</f>
        <v>0</v>
      </c>
      <c r="R140">
        <f>SUMIFS('Energy balance options'!$G$7:$G$3000,'Energy balance options'!$B$7:$B$3000,HeatGen!R$2,'Energy balance options'!$A$7:$A$3000,HeatGen!$A140)</f>
        <v>0</v>
      </c>
      <c r="S140">
        <f>SUMIFS('Energy balance options'!$G$7:$G$3000,'Energy balance options'!$B$7:$B$3000,HeatGen!S$2,'Energy balance options'!$A$7:$A$3000,HeatGen!$A140)</f>
        <v>0</v>
      </c>
      <c r="T140">
        <f>SUMIFS('Energy balance options'!$G$7:$G$3000,'Energy balance options'!$B$7:$B$3000,HeatGen!T$2,'Energy balance options'!$A$7:$A$3000,HeatGen!$A140)</f>
        <v>0</v>
      </c>
      <c r="U140">
        <f>SUMIFS('Energy balance options'!$G$7:$G$3000,'Energy balance options'!$B$7:$B$3000,HeatGen!U$2,'Energy balance options'!$A$7:$A$3000,HeatGen!$A140)</f>
        <v>0</v>
      </c>
      <c r="V140">
        <f>SUMIFS('Energy balance options'!$G$7:$G$3000,'Energy balance options'!$B$7:$B$3000,HeatGen!V$2,'Energy balance options'!$A$7:$A$3000,HeatGen!$A140)</f>
        <v>0</v>
      </c>
      <c r="W140">
        <f>SUMIFS('Energy balance options'!$G$7:$G$3000,'Energy balance options'!$B$7:$B$3000,HeatGen!W$2,'Energy balance options'!$A$7:$A$3000,HeatGen!$A140)</f>
        <v>0</v>
      </c>
      <c r="X140">
        <f>SUMIFS('Energy balance options'!$G$7:$G$3000,'Energy balance options'!$B$7:$B$3000,HeatGen!X$2,'Energy balance options'!$A$7:$A$3000,HeatGen!$A140)</f>
        <v>0</v>
      </c>
      <c r="Y140">
        <f t="shared" si="34"/>
        <v>-3.3584403460000002E-4</v>
      </c>
      <c r="Z140">
        <f t="shared" si="35"/>
        <v>0</v>
      </c>
      <c r="AA140">
        <f t="shared" si="36"/>
        <v>0</v>
      </c>
      <c r="AB140">
        <f t="shared" si="37"/>
        <v>0</v>
      </c>
      <c r="AC140">
        <f t="shared" si="38"/>
        <v>0</v>
      </c>
      <c r="AD140">
        <f t="shared" si="39"/>
        <v>0</v>
      </c>
      <c r="AE140">
        <f t="shared" si="40"/>
        <v>0</v>
      </c>
      <c r="AF140">
        <f t="shared" si="41"/>
        <v>0</v>
      </c>
      <c r="AG140">
        <f t="shared" si="42"/>
        <v>0</v>
      </c>
      <c r="AH140">
        <f t="shared" si="43"/>
        <v>0</v>
      </c>
      <c r="AI140">
        <f t="shared" si="44"/>
        <v>0</v>
      </c>
      <c r="AJ140">
        <f t="shared" si="45"/>
        <v>0</v>
      </c>
      <c r="AK140">
        <f t="shared" si="46"/>
        <v>0</v>
      </c>
      <c r="AL140">
        <f t="shared" si="47"/>
        <v>0</v>
      </c>
      <c r="AM140">
        <f t="shared" si="48"/>
        <v>0</v>
      </c>
      <c r="AN140">
        <f t="shared" si="49"/>
        <v>0</v>
      </c>
      <c r="AO140">
        <f t="shared" si="50"/>
        <v>0</v>
      </c>
    </row>
    <row r="141" spans="1:41" x14ac:dyDescent="0.2">
      <c r="A141" s="9" t="str">
        <f>'Cost per option'!A149</f>
        <v>1388 Natural Gas Medium Temp Boilers - Basic Metals</v>
      </c>
      <c r="B141" t="str">
        <f>_xlfn.IFNA(VLOOKUP(A141,'Energy balance options'!A$7:C$3000,3,FALSE),"")</f>
        <v>Basismetaal ferro</v>
      </c>
      <c r="C141">
        <f>SUMIFS('Energy balance options'!$F$7:$F$3000,'Energy balance options'!$B$7:$B$3000,HeatGen!C$2,'Energy balance options'!$A$7:$A$3000,HeatGen!$A141)</f>
        <v>0</v>
      </c>
      <c r="D141">
        <f>SUMIFS('Energy balance options'!$F$7:$F$3000,'Energy balance options'!$B$7:$B$3000,HeatGen!D$2,'Energy balance options'!$A$7:$A$3000,HeatGen!$A141)</f>
        <v>0</v>
      </c>
      <c r="E141">
        <f>SUMIFS('Energy balance options'!$F$7:$F$3000,'Energy balance options'!$B$7:$B$3000,HeatGen!E$2,'Energy balance options'!$A$7:$A$3000,HeatGen!$A141)</f>
        <v>-2.9747121309999999E-4</v>
      </c>
      <c r="F141">
        <f>SUMIFS('Energy balance options'!$F$7:$F$3000,'Energy balance options'!$B$7:$B$3000,HeatGen!F$2,'Energy balance options'!$A$7:$A$3000,HeatGen!$A141)</f>
        <v>0</v>
      </c>
      <c r="G141">
        <f>SUMIFS('Energy balance options'!$F$7:$F$3000,'Energy balance options'!$B$7:$B$3000,HeatGen!G$2,'Energy balance options'!$A$7:$A$3000,HeatGen!$A141)</f>
        <v>0</v>
      </c>
      <c r="H141">
        <f>SUMIFS('Energy balance options'!$G$7:$G$3000,'Energy balance options'!$B$7:$B$3000,HeatGen!H$2,'Energy balance options'!$A$7:$A$3000,HeatGen!$A141)</f>
        <v>3.307299897E-4</v>
      </c>
      <c r="I141">
        <f>SUMIFS('Energy balance options'!$G$7:$G$3000,'Energy balance options'!$B$7:$B$3000,HeatGen!I$2,'Energy balance options'!$A$7:$A$3000,HeatGen!$A141)</f>
        <v>0</v>
      </c>
      <c r="J141">
        <f>SUMIFS('Energy balance options'!$G$7:$G$3000,'Energy balance options'!$B$7:$B$3000,HeatGen!J$2,'Energy balance options'!$A$7:$A$3000,HeatGen!$A141)</f>
        <v>0</v>
      </c>
      <c r="K141">
        <f>SUMIFS('Energy balance options'!$G$7:$G$3000,'Energy balance options'!$B$7:$B$3000,HeatGen!K$2,'Energy balance options'!$A$7:$A$3000,HeatGen!$A141)</f>
        <v>0</v>
      </c>
      <c r="L141">
        <f>SUMIFS('Energy balance options'!$G$7:$G$3000,'Energy balance options'!$B$7:$B$3000,HeatGen!L$2,'Energy balance options'!$A$7:$A$3000,HeatGen!$A141)</f>
        <v>0</v>
      </c>
      <c r="M141">
        <f>SUMIFS('Energy balance options'!$G$7:$G$3000,'Energy balance options'!$B$7:$B$3000,HeatGen!M$2,'Energy balance options'!$A$7:$A$3000,HeatGen!$A141)</f>
        <v>0</v>
      </c>
      <c r="N141">
        <f>SUMIFS('Energy balance options'!$G$7:$G$3000,'Energy balance options'!$B$7:$B$3000,HeatGen!N$2,'Energy balance options'!$A$7:$A$3000,HeatGen!$A141)</f>
        <v>0</v>
      </c>
      <c r="O141">
        <f>SUMIFS('Energy balance options'!$G$7:$G$3000,'Energy balance options'!$B$7:$B$3000,HeatGen!O$2,'Energy balance options'!$A$7:$A$3000,HeatGen!$A141)</f>
        <v>0</v>
      </c>
      <c r="P141">
        <f>SUMIFS('Energy balance options'!$G$7:$G$3000,'Energy balance options'!$B$7:$B$3000,HeatGen!P$2,'Energy balance options'!$A$7:$A$3000,HeatGen!$A141)</f>
        <v>0</v>
      </c>
      <c r="Q141">
        <f>SUMIFS('Energy balance options'!$G$7:$G$3000,'Energy balance options'!$B$7:$B$3000,HeatGen!Q$2,'Energy balance options'!$A$7:$A$3000,HeatGen!$A141)</f>
        <v>0</v>
      </c>
      <c r="R141">
        <f>SUMIFS('Energy balance options'!$G$7:$G$3000,'Energy balance options'!$B$7:$B$3000,HeatGen!R$2,'Energy balance options'!$A$7:$A$3000,HeatGen!$A141)</f>
        <v>0</v>
      </c>
      <c r="S141">
        <f>SUMIFS('Energy balance options'!$G$7:$G$3000,'Energy balance options'!$B$7:$B$3000,HeatGen!S$2,'Energy balance options'!$A$7:$A$3000,HeatGen!$A141)</f>
        <v>0</v>
      </c>
      <c r="T141">
        <f>SUMIFS('Energy balance options'!$G$7:$G$3000,'Energy balance options'!$B$7:$B$3000,HeatGen!T$2,'Energy balance options'!$A$7:$A$3000,HeatGen!$A141)</f>
        <v>0</v>
      </c>
      <c r="U141">
        <f>SUMIFS('Energy balance options'!$G$7:$G$3000,'Energy balance options'!$B$7:$B$3000,HeatGen!U$2,'Energy balance options'!$A$7:$A$3000,HeatGen!$A141)</f>
        <v>0</v>
      </c>
      <c r="V141">
        <f>SUMIFS('Energy balance options'!$G$7:$G$3000,'Energy balance options'!$B$7:$B$3000,HeatGen!V$2,'Energy balance options'!$A$7:$A$3000,HeatGen!$A141)</f>
        <v>0</v>
      </c>
      <c r="W141">
        <f>SUMIFS('Energy balance options'!$G$7:$G$3000,'Energy balance options'!$B$7:$B$3000,HeatGen!W$2,'Energy balance options'!$A$7:$A$3000,HeatGen!$A141)</f>
        <v>0</v>
      </c>
      <c r="X141">
        <f>SUMIFS('Energy balance options'!$G$7:$G$3000,'Energy balance options'!$B$7:$B$3000,HeatGen!X$2,'Energy balance options'!$A$7:$A$3000,HeatGen!$A141)</f>
        <v>0</v>
      </c>
      <c r="Y141">
        <f t="shared" si="34"/>
        <v>-2.9747121309999999E-4</v>
      </c>
      <c r="Z141">
        <f t="shared" si="35"/>
        <v>0</v>
      </c>
      <c r="AA141">
        <f t="shared" si="36"/>
        <v>0</v>
      </c>
      <c r="AB141">
        <f t="shared" si="37"/>
        <v>0</v>
      </c>
      <c r="AC141">
        <f t="shared" si="38"/>
        <v>0</v>
      </c>
      <c r="AD141">
        <f t="shared" si="39"/>
        <v>0</v>
      </c>
      <c r="AE141">
        <f t="shared" si="40"/>
        <v>0</v>
      </c>
      <c r="AF141">
        <f t="shared" si="41"/>
        <v>0</v>
      </c>
      <c r="AG141">
        <f t="shared" si="42"/>
        <v>0</v>
      </c>
      <c r="AH141">
        <f t="shared" si="43"/>
        <v>0</v>
      </c>
      <c r="AI141">
        <f t="shared" si="44"/>
        <v>0</v>
      </c>
      <c r="AJ141">
        <f t="shared" si="45"/>
        <v>0</v>
      </c>
      <c r="AK141">
        <f t="shared" si="46"/>
        <v>0</v>
      </c>
      <c r="AL141">
        <f t="shared" si="47"/>
        <v>0</v>
      </c>
      <c r="AM141">
        <f t="shared" si="48"/>
        <v>0</v>
      </c>
      <c r="AN141">
        <f t="shared" si="49"/>
        <v>0</v>
      </c>
      <c r="AO141">
        <f t="shared" si="50"/>
        <v>0</v>
      </c>
    </row>
    <row r="142" spans="1:41" x14ac:dyDescent="0.2">
      <c r="A142" s="9" t="str">
        <f>'Cost per option'!A150</f>
        <v>1391 REF WKK rest chemie ebalans</v>
      </c>
      <c r="B142" t="str">
        <f>_xlfn.IFNA(VLOOKUP(A142,'Energy balance options'!A$7:C$3000,3,FALSE),"")</f>
        <v>Chemie</v>
      </c>
      <c r="C142">
        <f>SUMIFS('Energy balance options'!$F$7:$F$3000,'Energy balance options'!$B$7:$B$3000,HeatGen!C$2,'Energy balance options'!$A$7:$A$3000,HeatGen!$A142)</f>
        <v>0</v>
      </c>
      <c r="D142">
        <f>SUMIFS('Energy balance options'!$F$7:$F$3000,'Energy balance options'!$B$7:$B$3000,HeatGen!D$2,'Energy balance options'!$A$7:$A$3000,HeatGen!$A142)</f>
        <v>0</v>
      </c>
      <c r="E142">
        <f>SUMIFS('Energy balance options'!$F$7:$F$3000,'Energy balance options'!$B$7:$B$3000,HeatGen!E$2,'Energy balance options'!$A$7:$A$3000,HeatGen!$A142)</f>
        <v>-5.6233296149999999E-5</v>
      </c>
      <c r="F142">
        <f>SUMIFS('Energy balance options'!$F$7:$F$3000,'Energy balance options'!$B$7:$B$3000,HeatGen!F$2,'Energy balance options'!$A$7:$A$3000,HeatGen!$A142)</f>
        <v>0</v>
      </c>
      <c r="G142">
        <f>SUMIFS('Energy balance options'!$F$7:$F$3000,'Energy balance options'!$B$7:$B$3000,HeatGen!G$2,'Energy balance options'!$A$7:$A$3000,HeatGen!$A142)</f>
        <v>0</v>
      </c>
      <c r="H142">
        <f>SUMIFS('Energy balance options'!$G$7:$G$3000,'Energy balance options'!$B$7:$B$3000,HeatGen!H$2,'Energy balance options'!$A$7:$A$3000,HeatGen!$A142)</f>
        <v>0</v>
      </c>
      <c r="I142">
        <f>SUMIFS('Energy balance options'!$G$7:$G$3000,'Energy balance options'!$B$7:$B$3000,HeatGen!I$2,'Energy balance options'!$A$7:$A$3000,HeatGen!$A142)</f>
        <v>0</v>
      </c>
      <c r="J142">
        <f>SUMIFS('Energy balance options'!$G$7:$G$3000,'Energy balance options'!$B$7:$B$3000,HeatGen!J$2,'Energy balance options'!$A$7:$A$3000,HeatGen!$A142)</f>
        <v>0</v>
      </c>
      <c r="K142">
        <f>SUMIFS('Energy balance options'!$G$7:$G$3000,'Energy balance options'!$B$7:$B$3000,HeatGen!K$2,'Energy balance options'!$A$7:$A$3000,HeatGen!$A142)</f>
        <v>7.8069730679999999E-5</v>
      </c>
      <c r="L142">
        <f>SUMIFS('Energy balance options'!$G$7:$G$3000,'Energy balance options'!$B$7:$B$3000,HeatGen!L$2,'Energy balance options'!$A$7:$A$3000,HeatGen!$A142)</f>
        <v>0</v>
      </c>
      <c r="M142">
        <f>SUMIFS('Energy balance options'!$G$7:$G$3000,'Energy balance options'!$B$7:$B$3000,HeatGen!M$2,'Energy balance options'!$A$7:$A$3000,HeatGen!$A142)</f>
        <v>0</v>
      </c>
      <c r="N142">
        <f>SUMIFS('Energy balance options'!$G$7:$G$3000,'Energy balance options'!$B$7:$B$3000,HeatGen!N$2,'Energy balance options'!$A$7:$A$3000,HeatGen!$A142)</f>
        <v>0</v>
      </c>
      <c r="O142">
        <f>SUMIFS('Energy balance options'!$G$7:$G$3000,'Energy balance options'!$B$7:$B$3000,HeatGen!O$2,'Energy balance options'!$A$7:$A$3000,HeatGen!$A142)</f>
        <v>0</v>
      </c>
      <c r="P142">
        <f>SUMIFS('Energy balance options'!$G$7:$G$3000,'Energy balance options'!$B$7:$B$3000,HeatGen!P$2,'Energy balance options'!$A$7:$A$3000,HeatGen!$A142)</f>
        <v>0</v>
      </c>
      <c r="Q142">
        <f>SUMIFS('Energy balance options'!$G$7:$G$3000,'Energy balance options'!$B$7:$B$3000,HeatGen!Q$2,'Energy balance options'!$A$7:$A$3000,HeatGen!$A142)</f>
        <v>0</v>
      </c>
      <c r="R142">
        <f>SUMIFS('Energy balance options'!$G$7:$G$3000,'Energy balance options'!$B$7:$B$3000,HeatGen!R$2,'Energy balance options'!$A$7:$A$3000,HeatGen!$A142)</f>
        <v>0</v>
      </c>
      <c r="S142">
        <f>SUMIFS('Energy balance options'!$G$7:$G$3000,'Energy balance options'!$B$7:$B$3000,HeatGen!S$2,'Energy balance options'!$A$7:$A$3000,HeatGen!$A142)</f>
        <v>0</v>
      </c>
      <c r="T142">
        <f>SUMIFS('Energy balance options'!$G$7:$G$3000,'Energy balance options'!$B$7:$B$3000,HeatGen!T$2,'Energy balance options'!$A$7:$A$3000,HeatGen!$A142)</f>
        <v>0</v>
      </c>
      <c r="U142">
        <f>SUMIFS('Energy balance options'!$G$7:$G$3000,'Energy balance options'!$B$7:$B$3000,HeatGen!U$2,'Energy balance options'!$A$7:$A$3000,HeatGen!$A142)</f>
        <v>0</v>
      </c>
      <c r="V142">
        <f>SUMIFS('Energy balance options'!$G$7:$G$3000,'Energy balance options'!$B$7:$B$3000,HeatGen!V$2,'Energy balance options'!$A$7:$A$3000,HeatGen!$A142)</f>
        <v>0</v>
      </c>
      <c r="W142">
        <f>SUMIFS('Energy balance options'!$G$7:$G$3000,'Energy balance options'!$B$7:$B$3000,HeatGen!W$2,'Energy balance options'!$A$7:$A$3000,HeatGen!$A142)</f>
        <v>0</v>
      </c>
      <c r="X142">
        <f>SUMIFS('Energy balance options'!$G$7:$G$3000,'Energy balance options'!$B$7:$B$3000,HeatGen!X$2,'Energy balance options'!$A$7:$A$3000,HeatGen!$A142)</f>
        <v>0</v>
      </c>
      <c r="Y142">
        <f t="shared" si="34"/>
        <v>0</v>
      </c>
      <c r="Z142">
        <f t="shared" si="35"/>
        <v>0</v>
      </c>
      <c r="AA142">
        <f t="shared" si="36"/>
        <v>0</v>
      </c>
      <c r="AB142">
        <f t="shared" si="37"/>
        <v>-5.6233296149999999E-5</v>
      </c>
      <c r="AC142">
        <f t="shared" si="38"/>
        <v>0</v>
      </c>
      <c r="AD142">
        <f t="shared" si="39"/>
        <v>0</v>
      </c>
      <c r="AE142">
        <f t="shared" si="40"/>
        <v>0</v>
      </c>
      <c r="AF142">
        <f t="shared" si="41"/>
        <v>0</v>
      </c>
      <c r="AG142">
        <f t="shared" si="42"/>
        <v>0</v>
      </c>
      <c r="AH142">
        <f t="shared" si="43"/>
        <v>0</v>
      </c>
      <c r="AI142">
        <f t="shared" si="44"/>
        <v>0</v>
      </c>
      <c r="AJ142">
        <f t="shared" si="45"/>
        <v>0</v>
      </c>
      <c r="AK142">
        <f t="shared" si="46"/>
        <v>0</v>
      </c>
      <c r="AL142">
        <f t="shared" si="47"/>
        <v>0</v>
      </c>
      <c r="AM142">
        <f t="shared" si="48"/>
        <v>0</v>
      </c>
      <c r="AN142">
        <f t="shared" si="49"/>
        <v>0</v>
      </c>
      <c r="AO142">
        <f t="shared" si="50"/>
        <v>0</v>
      </c>
    </row>
    <row r="143" spans="1:41" x14ac:dyDescent="0.2">
      <c r="A143" s="9" t="str">
        <f>'Cost per option'!A151</f>
        <v>1392 REF Ketels rest chemie ebalans</v>
      </c>
      <c r="B143" t="str">
        <f>_xlfn.IFNA(VLOOKUP(A143,'Energy balance options'!A$7:C$3000,3,FALSE),"")</f>
        <v>Chemie</v>
      </c>
      <c r="C143">
        <f>SUMIFS('Energy balance options'!$F$7:$F$3000,'Energy balance options'!$B$7:$B$3000,HeatGen!C$2,'Energy balance options'!$A$7:$A$3000,HeatGen!$A143)</f>
        <v>0</v>
      </c>
      <c r="D143">
        <f>SUMIFS('Energy balance options'!$F$7:$F$3000,'Energy balance options'!$B$7:$B$3000,HeatGen!D$2,'Energy balance options'!$A$7:$A$3000,HeatGen!$A143)</f>
        <v>0</v>
      </c>
      <c r="E143">
        <f>SUMIFS('Energy balance options'!$F$7:$F$3000,'Energy balance options'!$B$7:$B$3000,HeatGen!E$2,'Energy balance options'!$A$7:$A$3000,HeatGen!$A143)</f>
        <v>-2.923795398E-4</v>
      </c>
      <c r="F143">
        <f>SUMIFS('Energy balance options'!$F$7:$F$3000,'Energy balance options'!$B$7:$B$3000,HeatGen!F$2,'Energy balance options'!$A$7:$A$3000,HeatGen!$A143)</f>
        <v>0</v>
      </c>
      <c r="G143">
        <f>SUMIFS('Energy balance options'!$F$7:$F$3000,'Energy balance options'!$B$7:$B$3000,HeatGen!G$2,'Energy balance options'!$A$7:$A$3000,HeatGen!$A143)</f>
        <v>0</v>
      </c>
      <c r="H143">
        <f>SUMIFS('Energy balance options'!$G$7:$G$3000,'Energy balance options'!$B$7:$B$3000,HeatGen!H$2,'Energy balance options'!$A$7:$A$3000,HeatGen!$A143)</f>
        <v>0</v>
      </c>
      <c r="I143">
        <f>SUMIFS('Energy balance options'!$G$7:$G$3000,'Energy balance options'!$B$7:$B$3000,HeatGen!I$2,'Energy balance options'!$A$7:$A$3000,HeatGen!$A143)</f>
        <v>0</v>
      </c>
      <c r="J143">
        <f>SUMIFS('Energy balance options'!$G$7:$G$3000,'Energy balance options'!$B$7:$B$3000,HeatGen!J$2,'Energy balance options'!$A$7:$A$3000,HeatGen!$A143)</f>
        <v>0</v>
      </c>
      <c r="K143">
        <f>SUMIFS('Energy balance options'!$G$7:$G$3000,'Energy balance options'!$B$7:$B$3000,HeatGen!K$2,'Energy balance options'!$A$7:$A$3000,HeatGen!$A143)</f>
        <v>3.2412971670000001E-4</v>
      </c>
      <c r="L143">
        <f>SUMIFS('Energy balance options'!$G$7:$G$3000,'Energy balance options'!$B$7:$B$3000,HeatGen!L$2,'Energy balance options'!$A$7:$A$3000,HeatGen!$A143)</f>
        <v>0</v>
      </c>
      <c r="M143">
        <f>SUMIFS('Energy balance options'!$G$7:$G$3000,'Energy balance options'!$B$7:$B$3000,HeatGen!M$2,'Energy balance options'!$A$7:$A$3000,HeatGen!$A143)</f>
        <v>0</v>
      </c>
      <c r="N143">
        <f>SUMIFS('Energy balance options'!$G$7:$G$3000,'Energy balance options'!$B$7:$B$3000,HeatGen!N$2,'Energy balance options'!$A$7:$A$3000,HeatGen!$A143)</f>
        <v>0</v>
      </c>
      <c r="O143">
        <f>SUMIFS('Energy balance options'!$G$7:$G$3000,'Energy balance options'!$B$7:$B$3000,HeatGen!O$2,'Energy balance options'!$A$7:$A$3000,HeatGen!$A143)</f>
        <v>0</v>
      </c>
      <c r="P143">
        <f>SUMIFS('Energy balance options'!$G$7:$G$3000,'Energy balance options'!$B$7:$B$3000,HeatGen!P$2,'Energy balance options'!$A$7:$A$3000,HeatGen!$A143)</f>
        <v>0</v>
      </c>
      <c r="Q143">
        <f>SUMIFS('Energy balance options'!$G$7:$G$3000,'Energy balance options'!$B$7:$B$3000,HeatGen!Q$2,'Energy balance options'!$A$7:$A$3000,HeatGen!$A143)</f>
        <v>0</v>
      </c>
      <c r="R143">
        <f>SUMIFS('Energy balance options'!$G$7:$G$3000,'Energy balance options'!$B$7:$B$3000,HeatGen!R$2,'Energy balance options'!$A$7:$A$3000,HeatGen!$A143)</f>
        <v>0</v>
      </c>
      <c r="S143">
        <f>SUMIFS('Energy balance options'!$G$7:$G$3000,'Energy balance options'!$B$7:$B$3000,HeatGen!S$2,'Energy balance options'!$A$7:$A$3000,HeatGen!$A143)</f>
        <v>0</v>
      </c>
      <c r="T143">
        <f>SUMIFS('Energy balance options'!$G$7:$G$3000,'Energy balance options'!$B$7:$B$3000,HeatGen!T$2,'Energy balance options'!$A$7:$A$3000,HeatGen!$A143)</f>
        <v>0</v>
      </c>
      <c r="U143">
        <f>SUMIFS('Energy balance options'!$G$7:$G$3000,'Energy balance options'!$B$7:$B$3000,HeatGen!U$2,'Energy balance options'!$A$7:$A$3000,HeatGen!$A143)</f>
        <v>0</v>
      </c>
      <c r="V143">
        <f>SUMIFS('Energy balance options'!$G$7:$G$3000,'Energy balance options'!$B$7:$B$3000,HeatGen!V$2,'Energy balance options'!$A$7:$A$3000,HeatGen!$A143)</f>
        <v>0</v>
      </c>
      <c r="W143">
        <f>SUMIFS('Energy balance options'!$G$7:$G$3000,'Energy balance options'!$B$7:$B$3000,HeatGen!W$2,'Energy balance options'!$A$7:$A$3000,HeatGen!$A143)</f>
        <v>0</v>
      </c>
      <c r="X143">
        <f>SUMIFS('Energy balance options'!$G$7:$G$3000,'Energy balance options'!$B$7:$B$3000,HeatGen!X$2,'Energy balance options'!$A$7:$A$3000,HeatGen!$A143)</f>
        <v>7.8748300570000005E-7</v>
      </c>
      <c r="Y143">
        <f t="shared" si="34"/>
        <v>0</v>
      </c>
      <c r="Z143">
        <f t="shared" si="35"/>
        <v>0</v>
      </c>
      <c r="AA143">
        <f t="shared" si="36"/>
        <v>0</v>
      </c>
      <c r="AB143">
        <f t="shared" si="37"/>
        <v>-2.9167091643683105E-4</v>
      </c>
      <c r="AC143">
        <f t="shared" si="38"/>
        <v>0</v>
      </c>
      <c r="AD143">
        <f t="shared" si="39"/>
        <v>0</v>
      </c>
      <c r="AE143">
        <f t="shared" si="40"/>
        <v>0</v>
      </c>
      <c r="AF143">
        <f t="shared" si="41"/>
        <v>0</v>
      </c>
      <c r="AG143">
        <f t="shared" si="42"/>
        <v>0</v>
      </c>
      <c r="AH143">
        <f t="shared" si="43"/>
        <v>0</v>
      </c>
      <c r="AI143">
        <f t="shared" si="44"/>
        <v>0</v>
      </c>
      <c r="AJ143">
        <f t="shared" si="45"/>
        <v>0</v>
      </c>
      <c r="AK143">
        <f t="shared" si="46"/>
        <v>0</v>
      </c>
      <c r="AL143">
        <f t="shared" si="47"/>
        <v>0</v>
      </c>
      <c r="AM143">
        <f t="shared" si="48"/>
        <v>0</v>
      </c>
      <c r="AN143">
        <f t="shared" si="49"/>
        <v>0</v>
      </c>
      <c r="AO143">
        <f t="shared" si="50"/>
        <v>-7.0862336316893863E-7</v>
      </c>
    </row>
    <row r="144" spans="1:41" x14ac:dyDescent="0.2">
      <c r="A144" s="9" t="str">
        <f>'Cost per option'!A152</f>
        <v>1395 REF WKK rest Basismetaal ebalans</v>
      </c>
      <c r="B144" t="str">
        <f>_xlfn.IFNA(VLOOKUP(A144,'Energy balance options'!A$7:C$3000,3,FALSE),"")</f>
        <v>Basismetaal ferro</v>
      </c>
      <c r="C144">
        <f>SUMIFS('Energy balance options'!$F$7:$F$3000,'Energy balance options'!$B$7:$B$3000,HeatGen!C$2,'Energy balance options'!$A$7:$A$3000,HeatGen!$A144)</f>
        <v>0</v>
      </c>
      <c r="D144">
        <f>SUMIFS('Energy balance options'!$F$7:$F$3000,'Energy balance options'!$B$7:$B$3000,HeatGen!D$2,'Energy balance options'!$A$7:$A$3000,HeatGen!$A144)</f>
        <v>0</v>
      </c>
      <c r="E144">
        <f>SUMIFS('Energy balance options'!$F$7:$F$3000,'Energy balance options'!$B$7:$B$3000,HeatGen!E$2,'Energy balance options'!$A$7:$A$3000,HeatGen!$A144)</f>
        <v>-0.1059979231</v>
      </c>
      <c r="F144">
        <f>SUMIFS('Energy balance options'!$F$7:$F$3000,'Energy balance options'!$B$7:$B$3000,HeatGen!F$2,'Energy balance options'!$A$7:$A$3000,HeatGen!$A144)</f>
        <v>0</v>
      </c>
      <c r="G144">
        <f>SUMIFS('Energy balance options'!$F$7:$F$3000,'Energy balance options'!$B$7:$B$3000,HeatGen!G$2,'Energy balance options'!$A$7:$A$3000,HeatGen!$A144)</f>
        <v>0</v>
      </c>
      <c r="H144">
        <f>SUMIFS('Energy balance options'!$G$7:$G$3000,'Energy balance options'!$B$7:$B$3000,HeatGen!H$2,'Energy balance options'!$A$7:$A$3000,HeatGen!$A144)</f>
        <v>0</v>
      </c>
      <c r="I144">
        <f>SUMIFS('Energy balance options'!$G$7:$G$3000,'Energy balance options'!$B$7:$B$3000,HeatGen!I$2,'Energy balance options'!$A$7:$A$3000,HeatGen!$A144)</f>
        <v>0</v>
      </c>
      <c r="J144">
        <f>SUMIFS('Energy balance options'!$G$7:$G$3000,'Energy balance options'!$B$7:$B$3000,HeatGen!J$2,'Energy balance options'!$A$7:$A$3000,HeatGen!$A144)</f>
        <v>0</v>
      </c>
      <c r="K144">
        <f>SUMIFS('Energy balance options'!$G$7:$G$3000,'Energy balance options'!$B$7:$B$3000,HeatGen!K$2,'Energy balance options'!$A$7:$A$3000,HeatGen!$A144)</f>
        <v>0</v>
      </c>
      <c r="L144">
        <f>SUMIFS('Energy balance options'!$G$7:$G$3000,'Energy balance options'!$B$7:$B$3000,HeatGen!L$2,'Energy balance options'!$A$7:$A$3000,HeatGen!$A144)</f>
        <v>0</v>
      </c>
      <c r="M144">
        <f>SUMIFS('Energy balance options'!$G$7:$G$3000,'Energy balance options'!$B$7:$B$3000,HeatGen!M$2,'Energy balance options'!$A$7:$A$3000,HeatGen!$A144)</f>
        <v>0</v>
      </c>
      <c r="N144">
        <f>SUMIFS('Energy balance options'!$G$7:$G$3000,'Energy balance options'!$B$7:$B$3000,HeatGen!N$2,'Energy balance options'!$A$7:$A$3000,HeatGen!$A144)</f>
        <v>0</v>
      </c>
      <c r="O144">
        <f>SUMIFS('Energy balance options'!$G$7:$G$3000,'Energy balance options'!$B$7:$B$3000,HeatGen!O$2,'Energy balance options'!$A$7:$A$3000,HeatGen!$A144)</f>
        <v>0</v>
      </c>
      <c r="P144">
        <f>SUMIFS('Energy balance options'!$G$7:$G$3000,'Energy balance options'!$B$7:$B$3000,HeatGen!P$2,'Energy balance options'!$A$7:$A$3000,HeatGen!$A144)</f>
        <v>0</v>
      </c>
      <c r="Q144">
        <f>SUMIFS('Energy balance options'!$G$7:$G$3000,'Energy balance options'!$B$7:$B$3000,HeatGen!Q$2,'Energy balance options'!$A$7:$A$3000,HeatGen!$A144)</f>
        <v>0</v>
      </c>
      <c r="R144">
        <f>SUMIFS('Energy balance options'!$G$7:$G$3000,'Energy balance options'!$B$7:$B$3000,HeatGen!R$2,'Energy balance options'!$A$7:$A$3000,HeatGen!$A144)</f>
        <v>0</v>
      </c>
      <c r="S144">
        <f>SUMIFS('Energy balance options'!$G$7:$G$3000,'Energy balance options'!$B$7:$B$3000,HeatGen!S$2,'Energy balance options'!$A$7:$A$3000,HeatGen!$A144)</f>
        <v>0</v>
      </c>
      <c r="T144">
        <f>SUMIFS('Energy balance options'!$G$7:$G$3000,'Energy balance options'!$B$7:$B$3000,HeatGen!T$2,'Energy balance options'!$A$7:$A$3000,HeatGen!$A144)</f>
        <v>0</v>
      </c>
      <c r="U144">
        <f>SUMIFS('Energy balance options'!$G$7:$G$3000,'Energy balance options'!$B$7:$B$3000,HeatGen!U$2,'Energy balance options'!$A$7:$A$3000,HeatGen!$A144)</f>
        <v>0</v>
      </c>
      <c r="V144">
        <f>SUMIFS('Energy balance options'!$G$7:$G$3000,'Energy balance options'!$B$7:$B$3000,HeatGen!V$2,'Energy balance options'!$A$7:$A$3000,HeatGen!$A144)</f>
        <v>0</v>
      </c>
      <c r="W144">
        <f>SUMIFS('Energy balance options'!$G$7:$G$3000,'Energy balance options'!$B$7:$B$3000,HeatGen!W$2,'Energy balance options'!$A$7:$A$3000,HeatGen!$A144)</f>
        <v>0</v>
      </c>
      <c r="X144">
        <f>SUMIFS('Energy balance options'!$G$7:$G$3000,'Energy balance options'!$B$7:$B$3000,HeatGen!X$2,'Energy balance options'!$A$7:$A$3000,HeatGen!$A144)</f>
        <v>0</v>
      </c>
      <c r="Y144">
        <f t="shared" si="34"/>
        <v>0</v>
      </c>
      <c r="Z144">
        <f t="shared" si="35"/>
        <v>0</v>
      </c>
      <c r="AA144">
        <f t="shared" si="36"/>
        <v>0</v>
      </c>
      <c r="AB144">
        <f t="shared" si="37"/>
        <v>0</v>
      </c>
      <c r="AC144">
        <f t="shared" si="38"/>
        <v>0</v>
      </c>
      <c r="AD144">
        <f t="shared" si="39"/>
        <v>0</v>
      </c>
      <c r="AE144">
        <f t="shared" si="40"/>
        <v>0</v>
      </c>
      <c r="AF144">
        <f t="shared" si="41"/>
        <v>0</v>
      </c>
      <c r="AG144">
        <f t="shared" si="42"/>
        <v>0</v>
      </c>
      <c r="AH144">
        <f t="shared" si="43"/>
        <v>0</v>
      </c>
      <c r="AI144">
        <f t="shared" si="44"/>
        <v>0</v>
      </c>
      <c r="AJ144">
        <f t="shared" si="45"/>
        <v>0</v>
      </c>
      <c r="AK144">
        <f t="shared" si="46"/>
        <v>0</v>
      </c>
      <c r="AL144">
        <f t="shared" si="47"/>
        <v>0</v>
      </c>
      <c r="AM144">
        <f t="shared" si="48"/>
        <v>0</v>
      </c>
      <c r="AN144">
        <f t="shared" si="49"/>
        <v>0</v>
      </c>
      <c r="AO144">
        <f t="shared" si="50"/>
        <v>0</v>
      </c>
    </row>
    <row r="145" spans="1:41" x14ac:dyDescent="0.2">
      <c r="A145" s="9" t="str">
        <f>'Cost per option'!A153</f>
        <v>1422 Flex WKK restgassen raffinaderijen</v>
      </c>
      <c r="B145" t="str">
        <f>_xlfn.IFNA(VLOOKUP(A145,'Energy balance options'!A$7:C$3000,3,FALSE),"")</f>
        <v>Raffinaderijen</v>
      </c>
      <c r="C145">
        <f>SUMIFS('Energy balance options'!$F$7:$F$3000,'Energy balance options'!$B$7:$B$3000,HeatGen!C$2,'Energy balance options'!$A$7:$A$3000,HeatGen!$A145)</f>
        <v>-3.2367671670000001E-6</v>
      </c>
      <c r="D145">
        <f>SUMIFS('Energy balance options'!$F$7:$F$3000,'Energy balance options'!$B$7:$B$3000,HeatGen!D$2,'Energy balance options'!$A$7:$A$3000,HeatGen!$A145)</f>
        <v>0</v>
      </c>
      <c r="E145">
        <f>SUMIFS('Energy balance options'!$F$7:$F$3000,'Energy balance options'!$B$7:$B$3000,HeatGen!E$2,'Energy balance options'!$A$7:$A$3000,HeatGen!$A145)</f>
        <v>0</v>
      </c>
      <c r="F145">
        <f>SUMIFS('Energy balance options'!$F$7:$F$3000,'Energy balance options'!$B$7:$B$3000,HeatGen!F$2,'Energy balance options'!$A$7:$A$3000,HeatGen!$A145)</f>
        <v>0</v>
      </c>
      <c r="G145">
        <f>SUMIFS('Energy balance options'!$F$7:$F$3000,'Energy balance options'!$B$7:$B$3000,HeatGen!G$2,'Energy balance options'!$A$7:$A$3000,HeatGen!$A145)</f>
        <v>0</v>
      </c>
      <c r="H145">
        <f>SUMIFS('Energy balance options'!$G$7:$G$3000,'Energy balance options'!$B$7:$B$3000,HeatGen!H$2,'Energy balance options'!$A$7:$A$3000,HeatGen!$A145)</f>
        <v>0</v>
      </c>
      <c r="I145">
        <f>SUMIFS('Energy balance options'!$G$7:$G$3000,'Energy balance options'!$B$7:$B$3000,HeatGen!I$2,'Energy balance options'!$A$7:$A$3000,HeatGen!$A145)</f>
        <v>0</v>
      </c>
      <c r="J145">
        <f>SUMIFS('Energy balance options'!$G$7:$G$3000,'Energy balance options'!$B$7:$B$3000,HeatGen!J$2,'Energy balance options'!$A$7:$A$3000,HeatGen!$A145)</f>
        <v>0</v>
      </c>
      <c r="K145">
        <f>SUMIFS('Energy balance options'!$G$7:$G$3000,'Energy balance options'!$B$7:$B$3000,HeatGen!K$2,'Energy balance options'!$A$7:$A$3000,HeatGen!$A145)</f>
        <v>7.9880334850000007E-6</v>
      </c>
      <c r="L145">
        <f>SUMIFS('Energy balance options'!$G$7:$G$3000,'Energy balance options'!$B$7:$B$3000,HeatGen!L$2,'Energy balance options'!$A$7:$A$3000,HeatGen!$A145)</f>
        <v>0</v>
      </c>
      <c r="M145">
        <f>SUMIFS('Energy balance options'!$G$7:$G$3000,'Energy balance options'!$B$7:$B$3000,HeatGen!M$2,'Energy balance options'!$A$7:$A$3000,HeatGen!$A145)</f>
        <v>0</v>
      </c>
      <c r="N145">
        <f>SUMIFS('Energy balance options'!$G$7:$G$3000,'Energy balance options'!$B$7:$B$3000,HeatGen!N$2,'Energy balance options'!$A$7:$A$3000,HeatGen!$A145)</f>
        <v>6.4418586159999999E-6</v>
      </c>
      <c r="O145">
        <f>SUMIFS('Energy balance options'!$G$7:$G$3000,'Energy balance options'!$B$7:$B$3000,HeatGen!O$2,'Energy balance options'!$A$7:$A$3000,HeatGen!$A145)</f>
        <v>7.1206746620000001E-6</v>
      </c>
      <c r="P145">
        <f>SUMIFS('Energy balance options'!$G$7:$G$3000,'Energy balance options'!$B$7:$B$3000,HeatGen!P$2,'Energy balance options'!$A$7:$A$3000,HeatGen!$A145)</f>
        <v>0</v>
      </c>
      <c r="Q145">
        <f>SUMIFS('Energy balance options'!$G$7:$G$3000,'Energy balance options'!$B$7:$B$3000,HeatGen!Q$2,'Energy balance options'!$A$7:$A$3000,HeatGen!$A145)</f>
        <v>0</v>
      </c>
      <c r="R145">
        <f>SUMIFS('Energy balance options'!$G$7:$G$3000,'Energy balance options'!$B$7:$B$3000,HeatGen!R$2,'Energy balance options'!$A$7:$A$3000,HeatGen!$A145)</f>
        <v>0</v>
      </c>
      <c r="S145">
        <f>SUMIFS('Energy balance options'!$G$7:$G$3000,'Energy balance options'!$B$7:$B$3000,HeatGen!S$2,'Energy balance options'!$A$7:$A$3000,HeatGen!$A145)</f>
        <v>0</v>
      </c>
      <c r="T145">
        <f>SUMIFS('Energy balance options'!$G$7:$G$3000,'Energy balance options'!$B$7:$B$3000,HeatGen!T$2,'Energy balance options'!$A$7:$A$3000,HeatGen!$A145)</f>
        <v>0</v>
      </c>
      <c r="U145">
        <f>SUMIFS('Energy balance options'!$G$7:$G$3000,'Energy balance options'!$B$7:$B$3000,HeatGen!U$2,'Energy balance options'!$A$7:$A$3000,HeatGen!$A145)</f>
        <v>0</v>
      </c>
      <c r="V145">
        <f>SUMIFS('Energy balance options'!$G$7:$G$3000,'Energy balance options'!$B$7:$B$3000,HeatGen!V$2,'Energy balance options'!$A$7:$A$3000,HeatGen!$A145)</f>
        <v>0</v>
      </c>
      <c r="W145">
        <f>SUMIFS('Energy balance options'!$G$7:$G$3000,'Energy balance options'!$B$7:$B$3000,HeatGen!W$2,'Energy balance options'!$A$7:$A$3000,HeatGen!$A145)</f>
        <v>0</v>
      </c>
      <c r="X145">
        <f>SUMIFS('Energy balance options'!$G$7:$G$3000,'Energy balance options'!$B$7:$B$3000,HeatGen!X$2,'Energy balance options'!$A$7:$A$3000,HeatGen!$A145)</f>
        <v>0</v>
      </c>
      <c r="Y145">
        <f t="shared" si="34"/>
        <v>0</v>
      </c>
      <c r="Z145">
        <f t="shared" si="35"/>
        <v>0</v>
      </c>
      <c r="AA145">
        <f t="shared" si="36"/>
        <v>0</v>
      </c>
      <c r="AB145">
        <f t="shared" si="37"/>
        <v>-1.1997551988997121E-6</v>
      </c>
      <c r="AC145">
        <f t="shared" si="38"/>
        <v>0</v>
      </c>
      <c r="AD145">
        <f t="shared" si="39"/>
        <v>0</v>
      </c>
      <c r="AE145">
        <f t="shared" si="40"/>
        <v>-9.6752891429859893E-7</v>
      </c>
      <c r="AF145">
        <f t="shared" si="41"/>
        <v>-1.0694830538016891E-6</v>
      </c>
      <c r="AG145">
        <f t="shared" si="42"/>
        <v>0</v>
      </c>
      <c r="AH145">
        <f t="shared" si="43"/>
        <v>0</v>
      </c>
      <c r="AI145">
        <f t="shared" si="44"/>
        <v>0</v>
      </c>
      <c r="AJ145">
        <f t="shared" si="45"/>
        <v>0</v>
      </c>
      <c r="AK145">
        <f t="shared" si="46"/>
        <v>0</v>
      </c>
      <c r="AL145">
        <f t="shared" si="47"/>
        <v>0</v>
      </c>
      <c r="AM145">
        <f t="shared" si="48"/>
        <v>0</v>
      </c>
      <c r="AN145">
        <f t="shared" si="49"/>
        <v>0</v>
      </c>
      <c r="AO145">
        <f t="shared" si="50"/>
        <v>0</v>
      </c>
    </row>
    <row r="146" spans="1:41" x14ac:dyDescent="0.2">
      <c r="A146" s="9" t="str">
        <f>'Cost per option'!A154</f>
        <v>1423 Flex ketel restgassen raffinaderijen</v>
      </c>
      <c r="B146" t="str">
        <f>_xlfn.IFNA(VLOOKUP(A146,'Energy balance options'!A$7:C$3000,3,FALSE),"")</f>
        <v>Raffinaderijen</v>
      </c>
      <c r="C146">
        <f>SUMIFS('Energy balance options'!$F$7:$F$3000,'Energy balance options'!$B$7:$B$3000,HeatGen!C$2,'Energy balance options'!$A$7:$A$3000,HeatGen!$A146)</f>
        <v>-2.1778737960000001</v>
      </c>
      <c r="D146">
        <f>SUMIFS('Energy balance options'!$F$7:$F$3000,'Energy balance options'!$B$7:$B$3000,HeatGen!D$2,'Energy balance options'!$A$7:$A$3000,HeatGen!$A146)</f>
        <v>0</v>
      </c>
      <c r="E146">
        <f>SUMIFS('Energy balance options'!$F$7:$F$3000,'Energy balance options'!$B$7:$B$3000,HeatGen!E$2,'Energy balance options'!$A$7:$A$3000,HeatGen!$A146)</f>
        <v>0</v>
      </c>
      <c r="F146">
        <f>SUMIFS('Energy balance options'!$F$7:$F$3000,'Energy balance options'!$B$7:$B$3000,HeatGen!F$2,'Energy balance options'!$A$7:$A$3000,HeatGen!$A146)</f>
        <v>0</v>
      </c>
      <c r="G146">
        <f>SUMIFS('Energy balance options'!$F$7:$F$3000,'Energy balance options'!$B$7:$B$3000,HeatGen!G$2,'Energy balance options'!$A$7:$A$3000,HeatGen!$A146)</f>
        <v>0</v>
      </c>
      <c r="H146">
        <f>SUMIFS('Energy balance options'!$G$7:$G$3000,'Energy balance options'!$B$7:$B$3000,HeatGen!H$2,'Energy balance options'!$A$7:$A$3000,HeatGen!$A146)</f>
        <v>0</v>
      </c>
      <c r="I146">
        <f>SUMIFS('Energy balance options'!$G$7:$G$3000,'Energy balance options'!$B$7:$B$3000,HeatGen!I$2,'Energy balance options'!$A$7:$A$3000,HeatGen!$A146)</f>
        <v>0</v>
      </c>
      <c r="J146">
        <f>SUMIFS('Energy balance options'!$G$7:$G$3000,'Energy balance options'!$B$7:$B$3000,HeatGen!J$2,'Energy balance options'!$A$7:$A$3000,HeatGen!$A146)</f>
        <v>0</v>
      </c>
      <c r="K146">
        <f>SUMIFS('Energy balance options'!$G$7:$G$3000,'Energy balance options'!$B$7:$B$3000,HeatGen!K$2,'Energy balance options'!$A$7:$A$3000,HeatGen!$A146)</f>
        <v>5.073602959E-3</v>
      </c>
      <c r="L146">
        <f>SUMIFS('Energy balance options'!$G$7:$G$3000,'Energy balance options'!$B$7:$B$3000,HeatGen!L$2,'Energy balance options'!$A$7:$A$3000,HeatGen!$A146)</f>
        <v>0</v>
      </c>
      <c r="M146">
        <f>SUMIFS('Energy balance options'!$G$7:$G$3000,'Energy balance options'!$B$7:$B$3000,HeatGen!M$2,'Energy balance options'!$A$7:$A$3000,HeatGen!$A146)</f>
        <v>0</v>
      </c>
      <c r="N146">
        <f>SUMIFS('Energy balance options'!$G$7:$G$3000,'Energy balance options'!$B$7:$B$3000,HeatGen!N$2,'Energy balance options'!$A$7:$A$3000,HeatGen!$A146)</f>
        <v>0.1524805062</v>
      </c>
      <c r="O146">
        <f>SUMIFS('Energy balance options'!$G$7:$G$3000,'Energy balance options'!$B$7:$B$3000,HeatGen!O$2,'Energy balance options'!$A$7:$A$3000,HeatGen!$A146)</f>
        <v>2.7449485509999998</v>
      </c>
      <c r="P146">
        <f>SUMIFS('Energy balance options'!$G$7:$G$3000,'Energy balance options'!$B$7:$B$3000,HeatGen!P$2,'Energy balance options'!$A$7:$A$3000,HeatGen!$A146)</f>
        <v>0</v>
      </c>
      <c r="Q146">
        <f>SUMIFS('Energy balance options'!$G$7:$G$3000,'Energy balance options'!$B$7:$B$3000,HeatGen!Q$2,'Energy balance options'!$A$7:$A$3000,HeatGen!$A146)</f>
        <v>0</v>
      </c>
      <c r="R146">
        <f>SUMIFS('Energy balance options'!$G$7:$G$3000,'Energy balance options'!$B$7:$B$3000,HeatGen!R$2,'Energy balance options'!$A$7:$A$3000,HeatGen!$A146)</f>
        <v>0</v>
      </c>
      <c r="S146">
        <f>SUMIFS('Energy balance options'!$G$7:$G$3000,'Energy balance options'!$B$7:$B$3000,HeatGen!S$2,'Energy balance options'!$A$7:$A$3000,HeatGen!$A146)</f>
        <v>0</v>
      </c>
      <c r="T146">
        <f>SUMIFS('Energy balance options'!$G$7:$G$3000,'Energy balance options'!$B$7:$B$3000,HeatGen!T$2,'Energy balance options'!$A$7:$A$3000,HeatGen!$A146)</f>
        <v>0</v>
      </c>
      <c r="U146">
        <f>SUMIFS('Energy balance options'!$G$7:$G$3000,'Energy balance options'!$B$7:$B$3000,HeatGen!U$2,'Energy balance options'!$A$7:$A$3000,HeatGen!$A146)</f>
        <v>0</v>
      </c>
      <c r="V146">
        <f>SUMIFS('Energy balance options'!$G$7:$G$3000,'Energy balance options'!$B$7:$B$3000,HeatGen!V$2,'Energy balance options'!$A$7:$A$3000,HeatGen!$A146)</f>
        <v>0</v>
      </c>
      <c r="W146">
        <f>SUMIFS('Energy balance options'!$G$7:$G$3000,'Energy balance options'!$B$7:$B$3000,HeatGen!W$2,'Energy balance options'!$A$7:$A$3000,HeatGen!$A146)</f>
        <v>0</v>
      </c>
      <c r="X146">
        <f>SUMIFS('Energy balance options'!$G$7:$G$3000,'Energy balance options'!$B$7:$B$3000,HeatGen!X$2,'Energy balance options'!$A$7:$A$3000,HeatGen!$A146)</f>
        <v>0</v>
      </c>
      <c r="Y146">
        <f t="shared" si="34"/>
        <v>0</v>
      </c>
      <c r="Z146">
        <f t="shared" si="35"/>
        <v>0</v>
      </c>
      <c r="AA146">
        <f t="shared" si="36"/>
        <v>0</v>
      </c>
      <c r="AB146">
        <f t="shared" si="37"/>
        <v>-3.8069446369116714E-3</v>
      </c>
      <c r="AC146">
        <f t="shared" si="38"/>
        <v>0</v>
      </c>
      <c r="AD146">
        <f t="shared" si="39"/>
        <v>0</v>
      </c>
      <c r="AE146">
        <f t="shared" si="40"/>
        <v>-0.11441274573564179</v>
      </c>
      <c r="AF146">
        <f t="shared" si="41"/>
        <v>-2.0596541056274464</v>
      </c>
      <c r="AG146">
        <f t="shared" si="42"/>
        <v>0</v>
      </c>
      <c r="AH146">
        <f t="shared" si="43"/>
        <v>0</v>
      </c>
      <c r="AI146">
        <f t="shared" si="44"/>
        <v>0</v>
      </c>
      <c r="AJ146">
        <f t="shared" si="45"/>
        <v>0</v>
      </c>
      <c r="AK146">
        <f t="shared" si="46"/>
        <v>0</v>
      </c>
      <c r="AL146">
        <f t="shared" si="47"/>
        <v>0</v>
      </c>
      <c r="AM146">
        <f t="shared" si="48"/>
        <v>0</v>
      </c>
      <c r="AN146">
        <f t="shared" si="49"/>
        <v>0</v>
      </c>
      <c r="AO146">
        <f t="shared" si="50"/>
        <v>0</v>
      </c>
    </row>
    <row r="147" spans="1:41" x14ac:dyDescent="0.2">
      <c r="A147" s="9" t="str">
        <f>'Cost per option'!A155</f>
        <v>1425 Flex WKK restgassen chemie</v>
      </c>
      <c r="B147" t="str">
        <f>_xlfn.IFNA(VLOOKUP(A147,'Energy balance options'!A$7:C$3000,3,FALSE),"")</f>
        <v>Chemie</v>
      </c>
      <c r="C147">
        <f>SUMIFS('Energy balance options'!$F$7:$F$3000,'Energy balance options'!$B$7:$B$3000,HeatGen!C$2,'Energy balance options'!$A$7:$A$3000,HeatGen!$A147)</f>
        <v>-5.796950955E-5</v>
      </c>
      <c r="D147">
        <f>SUMIFS('Energy balance options'!$F$7:$F$3000,'Energy balance options'!$B$7:$B$3000,HeatGen!D$2,'Energy balance options'!$A$7:$A$3000,HeatGen!$A147)</f>
        <v>0</v>
      </c>
      <c r="E147">
        <f>SUMIFS('Energy balance options'!$F$7:$F$3000,'Energy balance options'!$B$7:$B$3000,HeatGen!E$2,'Energy balance options'!$A$7:$A$3000,HeatGen!$A147)</f>
        <v>0</v>
      </c>
      <c r="F147">
        <f>SUMIFS('Energy balance options'!$F$7:$F$3000,'Energy balance options'!$B$7:$B$3000,HeatGen!F$2,'Energy balance options'!$A$7:$A$3000,HeatGen!$A147)</f>
        <v>0</v>
      </c>
      <c r="G147">
        <f>SUMIFS('Energy balance options'!$F$7:$F$3000,'Energy balance options'!$B$7:$B$3000,HeatGen!G$2,'Energy balance options'!$A$7:$A$3000,HeatGen!$A147)</f>
        <v>0</v>
      </c>
      <c r="H147">
        <f>SUMIFS('Energy balance options'!$G$7:$G$3000,'Energy balance options'!$B$7:$B$3000,HeatGen!H$2,'Energy balance options'!$A$7:$A$3000,HeatGen!$A147)</f>
        <v>0</v>
      </c>
      <c r="I147">
        <f>SUMIFS('Energy balance options'!$G$7:$G$3000,'Energy balance options'!$B$7:$B$3000,HeatGen!I$2,'Energy balance options'!$A$7:$A$3000,HeatGen!$A147)</f>
        <v>0</v>
      </c>
      <c r="J147">
        <f>SUMIFS('Energy balance options'!$G$7:$G$3000,'Energy balance options'!$B$7:$B$3000,HeatGen!J$2,'Energy balance options'!$A$7:$A$3000,HeatGen!$A147)</f>
        <v>0</v>
      </c>
      <c r="K147">
        <f>SUMIFS('Energy balance options'!$G$7:$G$3000,'Energy balance options'!$B$7:$B$3000,HeatGen!K$2,'Energy balance options'!$A$7:$A$3000,HeatGen!$A147)</f>
        <v>5.6673834110000001E-5</v>
      </c>
      <c r="L147">
        <f>SUMIFS('Energy balance options'!$G$7:$G$3000,'Energy balance options'!$B$7:$B$3000,HeatGen!L$2,'Energy balance options'!$A$7:$A$3000,HeatGen!$A147)</f>
        <v>0</v>
      </c>
      <c r="M147">
        <f>SUMIFS('Energy balance options'!$G$7:$G$3000,'Energy balance options'!$B$7:$B$3000,HeatGen!M$2,'Energy balance options'!$A$7:$A$3000,HeatGen!$A147)</f>
        <v>0</v>
      </c>
      <c r="N147">
        <f>SUMIFS('Energy balance options'!$G$7:$G$3000,'Energy balance options'!$B$7:$B$3000,HeatGen!N$2,'Energy balance options'!$A$7:$A$3000,HeatGen!$A147)</f>
        <v>4.5955365780000001E-5</v>
      </c>
      <c r="O147">
        <f>SUMIFS('Energy balance options'!$G$7:$G$3000,'Energy balance options'!$B$7:$B$3000,HeatGen!O$2,'Energy balance options'!$A$7:$A$3000,HeatGen!$A147)</f>
        <v>7.24446734E-5</v>
      </c>
      <c r="P147">
        <f>SUMIFS('Energy balance options'!$G$7:$G$3000,'Energy balance options'!$B$7:$B$3000,HeatGen!P$2,'Energy balance options'!$A$7:$A$3000,HeatGen!$A147)</f>
        <v>0</v>
      </c>
      <c r="Q147">
        <f>SUMIFS('Energy balance options'!$G$7:$G$3000,'Energy balance options'!$B$7:$B$3000,HeatGen!Q$2,'Energy balance options'!$A$7:$A$3000,HeatGen!$A147)</f>
        <v>0</v>
      </c>
      <c r="R147">
        <f>SUMIFS('Energy balance options'!$G$7:$G$3000,'Energy balance options'!$B$7:$B$3000,HeatGen!R$2,'Energy balance options'!$A$7:$A$3000,HeatGen!$A147)</f>
        <v>0</v>
      </c>
      <c r="S147">
        <f>SUMIFS('Energy balance options'!$G$7:$G$3000,'Energy balance options'!$B$7:$B$3000,HeatGen!S$2,'Energy balance options'!$A$7:$A$3000,HeatGen!$A147)</f>
        <v>0</v>
      </c>
      <c r="T147">
        <f>SUMIFS('Energy balance options'!$G$7:$G$3000,'Energy balance options'!$B$7:$B$3000,HeatGen!T$2,'Energy balance options'!$A$7:$A$3000,HeatGen!$A147)</f>
        <v>0</v>
      </c>
      <c r="U147">
        <f>SUMIFS('Energy balance options'!$G$7:$G$3000,'Energy balance options'!$B$7:$B$3000,HeatGen!U$2,'Energy balance options'!$A$7:$A$3000,HeatGen!$A147)</f>
        <v>0</v>
      </c>
      <c r="V147">
        <f>SUMIFS('Energy balance options'!$G$7:$G$3000,'Energy balance options'!$B$7:$B$3000,HeatGen!V$2,'Energy balance options'!$A$7:$A$3000,HeatGen!$A147)</f>
        <v>0</v>
      </c>
      <c r="W147">
        <f>SUMIFS('Energy balance options'!$G$7:$G$3000,'Energy balance options'!$B$7:$B$3000,HeatGen!W$2,'Energy balance options'!$A$7:$A$3000,HeatGen!$A147)</f>
        <v>0</v>
      </c>
      <c r="X147">
        <f>SUMIFS('Energy balance options'!$G$7:$G$3000,'Energy balance options'!$B$7:$B$3000,HeatGen!X$2,'Energy balance options'!$A$7:$A$3000,HeatGen!$A147)</f>
        <v>0</v>
      </c>
      <c r="Y147">
        <f t="shared" si="34"/>
        <v>0</v>
      </c>
      <c r="Z147">
        <f t="shared" si="35"/>
        <v>0</v>
      </c>
      <c r="AA147">
        <f t="shared" si="36"/>
        <v>0</v>
      </c>
      <c r="AB147">
        <f t="shared" si="37"/>
        <v>-1.8765531977651265E-5</v>
      </c>
      <c r="AC147">
        <f t="shared" si="38"/>
        <v>0</v>
      </c>
      <c r="AD147">
        <f t="shared" si="39"/>
        <v>0</v>
      </c>
      <c r="AE147">
        <f t="shared" si="40"/>
        <v>-1.5216490989747343E-5</v>
      </c>
      <c r="AF147">
        <f t="shared" si="41"/>
        <v>-2.3987486582601389E-5</v>
      </c>
      <c r="AG147">
        <f t="shared" si="42"/>
        <v>0</v>
      </c>
      <c r="AH147">
        <f t="shared" si="43"/>
        <v>0</v>
      </c>
      <c r="AI147">
        <f t="shared" si="44"/>
        <v>0</v>
      </c>
      <c r="AJ147">
        <f t="shared" si="45"/>
        <v>0</v>
      </c>
      <c r="AK147">
        <f t="shared" si="46"/>
        <v>0</v>
      </c>
      <c r="AL147">
        <f t="shared" si="47"/>
        <v>0</v>
      </c>
      <c r="AM147">
        <f t="shared" si="48"/>
        <v>0</v>
      </c>
      <c r="AN147">
        <f t="shared" si="49"/>
        <v>0</v>
      </c>
      <c r="AO147">
        <f t="shared" si="50"/>
        <v>0</v>
      </c>
    </row>
    <row r="148" spans="1:41" x14ac:dyDescent="0.2">
      <c r="A148" s="9" t="str">
        <f>'Cost per option'!A156</f>
        <v>1426 Flex ketel restgassen chemie</v>
      </c>
      <c r="B148" t="str">
        <f>_xlfn.IFNA(VLOOKUP(A148,'Energy balance options'!A$7:C$3000,3,FALSE),"")</f>
        <v>Chemie</v>
      </c>
      <c r="C148">
        <f>SUMIFS('Energy balance options'!$F$7:$F$3000,'Energy balance options'!$B$7:$B$3000,HeatGen!C$2,'Energy balance options'!$A$7:$A$3000,HeatGen!$A148)</f>
        <v>-1.9607750939999999</v>
      </c>
      <c r="D148">
        <f>SUMIFS('Energy balance options'!$F$7:$F$3000,'Energy balance options'!$B$7:$B$3000,HeatGen!D$2,'Energy balance options'!$A$7:$A$3000,HeatGen!$A148)</f>
        <v>0</v>
      </c>
      <c r="E148">
        <f>SUMIFS('Energy balance options'!$F$7:$F$3000,'Energy balance options'!$B$7:$B$3000,HeatGen!E$2,'Energy balance options'!$A$7:$A$3000,HeatGen!$A148)</f>
        <v>0</v>
      </c>
      <c r="F148">
        <f>SUMIFS('Energy balance options'!$F$7:$F$3000,'Energy balance options'!$B$7:$B$3000,HeatGen!F$2,'Energy balance options'!$A$7:$A$3000,HeatGen!$A148)</f>
        <v>0</v>
      </c>
      <c r="G148">
        <f>SUMIFS('Energy balance options'!$F$7:$F$3000,'Energy balance options'!$B$7:$B$3000,HeatGen!G$2,'Energy balance options'!$A$7:$A$3000,HeatGen!$A148)</f>
        <v>0</v>
      </c>
      <c r="H148">
        <f>SUMIFS('Energy balance options'!$G$7:$G$3000,'Energy balance options'!$B$7:$B$3000,HeatGen!H$2,'Energy balance options'!$A$7:$A$3000,HeatGen!$A148)</f>
        <v>0</v>
      </c>
      <c r="I148">
        <f>SUMIFS('Energy balance options'!$G$7:$G$3000,'Energy balance options'!$B$7:$B$3000,HeatGen!I$2,'Energy balance options'!$A$7:$A$3000,HeatGen!$A148)</f>
        <v>0</v>
      </c>
      <c r="J148">
        <f>SUMIFS('Energy balance options'!$G$7:$G$3000,'Energy balance options'!$B$7:$B$3000,HeatGen!J$2,'Energy balance options'!$A$7:$A$3000,HeatGen!$A148)</f>
        <v>0</v>
      </c>
      <c r="K148">
        <f>SUMIFS('Energy balance options'!$G$7:$G$3000,'Energy balance options'!$B$7:$B$3000,HeatGen!K$2,'Energy balance options'!$A$7:$A$3000,HeatGen!$A148)</f>
        <v>5.4107556590000001E-3</v>
      </c>
      <c r="L148">
        <f>SUMIFS('Energy balance options'!$G$7:$G$3000,'Energy balance options'!$B$7:$B$3000,HeatGen!L$2,'Energy balance options'!$A$7:$A$3000,HeatGen!$A148)</f>
        <v>0</v>
      </c>
      <c r="M148">
        <f>SUMIFS('Energy balance options'!$G$7:$G$3000,'Energy balance options'!$B$7:$B$3000,HeatGen!M$2,'Energy balance options'!$A$7:$A$3000,HeatGen!$A148)</f>
        <v>0</v>
      </c>
      <c r="N148">
        <f>SUMIFS('Energy balance options'!$G$7:$G$3000,'Energy balance options'!$B$7:$B$3000,HeatGen!N$2,'Energy balance options'!$A$7:$A$3000,HeatGen!$A148)</f>
        <v>0.14937853249999999</v>
      </c>
      <c r="O148">
        <f>SUMIFS('Energy balance options'!$G$7:$G$3000,'Energy balance options'!$B$7:$B$3000,HeatGen!O$2,'Energy balance options'!$A$7:$A$3000,HeatGen!$A148)</f>
        <v>2.4580838709999999</v>
      </c>
      <c r="P148">
        <f>SUMIFS('Energy balance options'!$G$7:$G$3000,'Energy balance options'!$B$7:$B$3000,HeatGen!P$2,'Energy balance options'!$A$7:$A$3000,HeatGen!$A148)</f>
        <v>0</v>
      </c>
      <c r="Q148">
        <f>SUMIFS('Energy balance options'!$G$7:$G$3000,'Energy balance options'!$B$7:$B$3000,HeatGen!Q$2,'Energy balance options'!$A$7:$A$3000,HeatGen!$A148)</f>
        <v>0</v>
      </c>
      <c r="R148">
        <f>SUMIFS('Energy balance options'!$G$7:$G$3000,'Energy balance options'!$B$7:$B$3000,HeatGen!R$2,'Energy balance options'!$A$7:$A$3000,HeatGen!$A148)</f>
        <v>0</v>
      </c>
      <c r="S148">
        <f>SUMIFS('Energy balance options'!$G$7:$G$3000,'Energy balance options'!$B$7:$B$3000,HeatGen!S$2,'Energy balance options'!$A$7:$A$3000,HeatGen!$A148)</f>
        <v>0</v>
      </c>
      <c r="T148">
        <f>SUMIFS('Energy balance options'!$G$7:$G$3000,'Energy balance options'!$B$7:$B$3000,HeatGen!T$2,'Energy balance options'!$A$7:$A$3000,HeatGen!$A148)</f>
        <v>0</v>
      </c>
      <c r="U148">
        <f>SUMIFS('Energy balance options'!$G$7:$G$3000,'Energy balance options'!$B$7:$B$3000,HeatGen!U$2,'Energy balance options'!$A$7:$A$3000,HeatGen!$A148)</f>
        <v>0</v>
      </c>
      <c r="V148">
        <f>SUMIFS('Energy balance options'!$G$7:$G$3000,'Energy balance options'!$B$7:$B$3000,HeatGen!V$2,'Energy balance options'!$A$7:$A$3000,HeatGen!$A148)</f>
        <v>0</v>
      </c>
      <c r="W148">
        <f>SUMIFS('Energy balance options'!$G$7:$G$3000,'Energy balance options'!$B$7:$B$3000,HeatGen!W$2,'Energy balance options'!$A$7:$A$3000,HeatGen!$A148)</f>
        <v>0</v>
      </c>
      <c r="X148">
        <f>SUMIFS('Energy balance options'!$G$7:$G$3000,'Energy balance options'!$B$7:$B$3000,HeatGen!X$2,'Energy balance options'!$A$7:$A$3000,HeatGen!$A148)</f>
        <v>0</v>
      </c>
      <c r="Y148">
        <f t="shared" si="34"/>
        <v>0</v>
      </c>
      <c r="Z148">
        <f t="shared" si="35"/>
        <v>0</v>
      </c>
      <c r="AA148">
        <f t="shared" si="36"/>
        <v>0</v>
      </c>
      <c r="AB148">
        <f t="shared" si="37"/>
        <v>-4.0603865130986851E-3</v>
      </c>
      <c r="AC148">
        <f t="shared" si="38"/>
        <v>0</v>
      </c>
      <c r="AD148">
        <f t="shared" si="39"/>
        <v>0</v>
      </c>
      <c r="AE148">
        <f t="shared" si="40"/>
        <v>-0.11209794286322874</v>
      </c>
      <c r="AF148">
        <f t="shared" si="41"/>
        <v>-1.8446167646236726</v>
      </c>
      <c r="AG148">
        <f t="shared" si="42"/>
        <v>0</v>
      </c>
      <c r="AH148">
        <f t="shared" si="43"/>
        <v>0</v>
      </c>
      <c r="AI148">
        <f t="shared" si="44"/>
        <v>0</v>
      </c>
      <c r="AJ148">
        <f t="shared" si="45"/>
        <v>0</v>
      </c>
      <c r="AK148">
        <f t="shared" si="46"/>
        <v>0</v>
      </c>
      <c r="AL148">
        <f t="shared" si="47"/>
        <v>0</v>
      </c>
      <c r="AM148">
        <f t="shared" si="48"/>
        <v>0</v>
      </c>
      <c r="AN148">
        <f t="shared" si="49"/>
        <v>0</v>
      </c>
      <c r="AO148">
        <f t="shared" si="50"/>
        <v>0</v>
      </c>
    </row>
    <row r="149" spans="1:41" x14ac:dyDescent="0.2">
      <c r="A149" s="9" t="str">
        <f>'Cost per option'!A157</f>
        <v>1428 Flex WKK restgassen basismetaal</v>
      </c>
      <c r="B149" t="str">
        <f>_xlfn.IFNA(VLOOKUP(A149,'Energy balance options'!A$7:C$3000,3,FALSE),"")</f>
        <v>Basismetaal ferro</v>
      </c>
      <c r="C149">
        <f>SUMIFS('Energy balance options'!$F$7:$F$3000,'Energy balance options'!$B$7:$B$3000,HeatGen!C$2,'Energy balance options'!$A$7:$A$3000,HeatGen!$A149)</f>
        <v>-2.366260699E-6</v>
      </c>
      <c r="D149">
        <f>SUMIFS('Energy balance options'!$F$7:$F$3000,'Energy balance options'!$B$7:$B$3000,HeatGen!D$2,'Energy balance options'!$A$7:$A$3000,HeatGen!$A149)</f>
        <v>0</v>
      </c>
      <c r="E149">
        <f>SUMIFS('Energy balance options'!$F$7:$F$3000,'Energy balance options'!$B$7:$B$3000,HeatGen!E$2,'Energy balance options'!$A$7:$A$3000,HeatGen!$A149)</f>
        <v>0</v>
      </c>
      <c r="F149">
        <f>SUMIFS('Energy balance options'!$F$7:$F$3000,'Energy balance options'!$B$7:$B$3000,HeatGen!F$2,'Energy balance options'!$A$7:$A$3000,HeatGen!$A149)</f>
        <v>0</v>
      </c>
      <c r="G149">
        <f>SUMIFS('Energy balance options'!$F$7:$F$3000,'Energy balance options'!$B$7:$B$3000,HeatGen!G$2,'Energy balance options'!$A$7:$A$3000,HeatGen!$A149)</f>
        <v>0</v>
      </c>
      <c r="H149">
        <f>SUMIFS('Energy balance options'!$G$7:$G$3000,'Energy balance options'!$B$7:$B$3000,HeatGen!H$2,'Energy balance options'!$A$7:$A$3000,HeatGen!$A149)</f>
        <v>0</v>
      </c>
      <c r="I149">
        <f>SUMIFS('Energy balance options'!$G$7:$G$3000,'Energy balance options'!$B$7:$B$3000,HeatGen!I$2,'Energy balance options'!$A$7:$A$3000,HeatGen!$A149)</f>
        <v>0</v>
      </c>
      <c r="J149">
        <f>SUMIFS('Energy balance options'!$G$7:$G$3000,'Energy balance options'!$B$7:$B$3000,HeatGen!J$2,'Energy balance options'!$A$7:$A$3000,HeatGen!$A149)</f>
        <v>0</v>
      </c>
      <c r="K149">
        <f>SUMIFS('Energy balance options'!$G$7:$G$3000,'Energy balance options'!$B$7:$B$3000,HeatGen!K$2,'Energy balance options'!$A$7:$A$3000,HeatGen!$A149)</f>
        <v>4.2715436210000003E-6</v>
      </c>
      <c r="L149">
        <f>SUMIFS('Energy balance options'!$G$7:$G$3000,'Energy balance options'!$B$7:$B$3000,HeatGen!L$2,'Energy balance options'!$A$7:$A$3000,HeatGen!$A149)</f>
        <v>0</v>
      </c>
      <c r="M149">
        <f>SUMIFS('Energy balance options'!$G$7:$G$3000,'Energy balance options'!$B$7:$B$3000,HeatGen!M$2,'Energy balance options'!$A$7:$A$3000,HeatGen!$A149)</f>
        <v>0</v>
      </c>
      <c r="N149">
        <f>SUMIFS('Energy balance options'!$G$7:$G$3000,'Energy balance options'!$B$7:$B$3000,HeatGen!N$2,'Energy balance options'!$A$7:$A$3000,HeatGen!$A149)</f>
        <v>6.3037508910000004E-6</v>
      </c>
      <c r="O149">
        <f>SUMIFS('Energy balance options'!$G$7:$G$3000,'Energy balance options'!$B$7:$B$3000,HeatGen!O$2,'Energy balance options'!$A$7:$A$3000,HeatGen!$A149)</f>
        <v>6.9077548170000001E-6</v>
      </c>
      <c r="P149">
        <f>SUMIFS('Energy balance options'!$G$7:$G$3000,'Energy balance options'!$B$7:$B$3000,HeatGen!P$2,'Energy balance options'!$A$7:$A$3000,HeatGen!$A149)</f>
        <v>0</v>
      </c>
      <c r="Q149">
        <f>SUMIFS('Energy balance options'!$G$7:$G$3000,'Energy balance options'!$B$7:$B$3000,HeatGen!Q$2,'Energy balance options'!$A$7:$A$3000,HeatGen!$A149)</f>
        <v>0</v>
      </c>
      <c r="R149">
        <f>SUMIFS('Energy balance options'!$G$7:$G$3000,'Energy balance options'!$B$7:$B$3000,HeatGen!R$2,'Energy balance options'!$A$7:$A$3000,HeatGen!$A149)</f>
        <v>0</v>
      </c>
      <c r="S149">
        <f>SUMIFS('Energy balance options'!$G$7:$G$3000,'Energy balance options'!$B$7:$B$3000,HeatGen!S$2,'Energy balance options'!$A$7:$A$3000,HeatGen!$A149)</f>
        <v>0</v>
      </c>
      <c r="T149">
        <f>SUMIFS('Energy balance options'!$G$7:$G$3000,'Energy balance options'!$B$7:$B$3000,HeatGen!T$2,'Energy balance options'!$A$7:$A$3000,HeatGen!$A149)</f>
        <v>0</v>
      </c>
      <c r="U149">
        <f>SUMIFS('Energy balance options'!$G$7:$G$3000,'Energy balance options'!$B$7:$B$3000,HeatGen!U$2,'Energy balance options'!$A$7:$A$3000,HeatGen!$A149)</f>
        <v>0</v>
      </c>
      <c r="V149">
        <f>SUMIFS('Energy balance options'!$G$7:$G$3000,'Energy balance options'!$B$7:$B$3000,HeatGen!V$2,'Energy balance options'!$A$7:$A$3000,HeatGen!$A149)</f>
        <v>0</v>
      </c>
      <c r="W149">
        <f>SUMIFS('Energy balance options'!$G$7:$G$3000,'Energy balance options'!$B$7:$B$3000,HeatGen!W$2,'Energy balance options'!$A$7:$A$3000,HeatGen!$A149)</f>
        <v>0</v>
      </c>
      <c r="X149">
        <f>SUMIFS('Energy balance options'!$G$7:$G$3000,'Energy balance options'!$B$7:$B$3000,HeatGen!X$2,'Energy balance options'!$A$7:$A$3000,HeatGen!$A149)</f>
        <v>0</v>
      </c>
      <c r="Y149">
        <f t="shared" si="34"/>
        <v>0</v>
      </c>
      <c r="Z149">
        <f t="shared" si="35"/>
        <v>0</v>
      </c>
      <c r="AA149">
        <f t="shared" si="36"/>
        <v>0</v>
      </c>
      <c r="AB149">
        <f t="shared" si="37"/>
        <v>-5.7813631959903573E-7</v>
      </c>
      <c r="AC149">
        <f t="shared" si="38"/>
        <v>0</v>
      </c>
      <c r="AD149">
        <f t="shared" si="39"/>
        <v>0</v>
      </c>
      <c r="AE149">
        <f t="shared" si="40"/>
        <v>-8.5318743366565332E-7</v>
      </c>
      <c r="AF149">
        <f t="shared" si="41"/>
        <v>-9.349369457353109E-7</v>
      </c>
      <c r="AG149">
        <f t="shared" si="42"/>
        <v>0</v>
      </c>
      <c r="AH149">
        <f t="shared" si="43"/>
        <v>0</v>
      </c>
      <c r="AI149">
        <f t="shared" si="44"/>
        <v>0</v>
      </c>
      <c r="AJ149">
        <f t="shared" si="45"/>
        <v>0</v>
      </c>
      <c r="AK149">
        <f t="shared" si="46"/>
        <v>0</v>
      </c>
      <c r="AL149">
        <f t="shared" si="47"/>
        <v>0</v>
      </c>
      <c r="AM149">
        <f t="shared" si="48"/>
        <v>0</v>
      </c>
      <c r="AN149">
        <f t="shared" si="49"/>
        <v>0</v>
      </c>
      <c r="AO149">
        <f t="shared" si="50"/>
        <v>0</v>
      </c>
    </row>
    <row r="150" spans="1:41" x14ac:dyDescent="0.2">
      <c r="A150" s="9" t="str">
        <f>'Cost per option'!A158</f>
        <v>1429 Flex ketel restgassen basismetaal</v>
      </c>
      <c r="B150" t="str">
        <f>_xlfn.IFNA(VLOOKUP(A150,'Energy balance options'!A$7:C$3000,3,FALSE),"")</f>
        <v>Basismetaal ferro</v>
      </c>
      <c r="C150">
        <f>SUMIFS('Energy balance options'!$F$7:$F$3000,'Energy balance options'!$B$7:$B$3000,HeatGen!C$2,'Energy balance options'!$A$7:$A$3000,HeatGen!$A150)</f>
        <v>-2.1476144430000002</v>
      </c>
      <c r="D150">
        <f>SUMIFS('Energy balance options'!$F$7:$F$3000,'Energy balance options'!$B$7:$B$3000,HeatGen!D$2,'Energy balance options'!$A$7:$A$3000,HeatGen!$A150)</f>
        <v>0</v>
      </c>
      <c r="E150">
        <f>SUMIFS('Energy balance options'!$F$7:$F$3000,'Energy balance options'!$B$7:$B$3000,HeatGen!E$2,'Energy balance options'!$A$7:$A$3000,HeatGen!$A150)</f>
        <v>0</v>
      </c>
      <c r="F150">
        <f>SUMIFS('Energy balance options'!$F$7:$F$3000,'Energy balance options'!$B$7:$B$3000,HeatGen!F$2,'Energy balance options'!$A$7:$A$3000,HeatGen!$A150)</f>
        <v>0</v>
      </c>
      <c r="G150">
        <f>SUMIFS('Energy balance options'!$F$7:$F$3000,'Energy balance options'!$B$7:$B$3000,HeatGen!G$2,'Energy balance options'!$A$7:$A$3000,HeatGen!$A150)</f>
        <v>0</v>
      </c>
      <c r="H150">
        <f>SUMIFS('Energy balance options'!$G$7:$G$3000,'Energy balance options'!$B$7:$B$3000,HeatGen!H$2,'Energy balance options'!$A$7:$A$3000,HeatGen!$A150)</f>
        <v>0</v>
      </c>
      <c r="I150">
        <f>SUMIFS('Energy balance options'!$G$7:$G$3000,'Energy balance options'!$B$7:$B$3000,HeatGen!I$2,'Energy balance options'!$A$7:$A$3000,HeatGen!$A150)</f>
        <v>0</v>
      </c>
      <c r="J150">
        <f>SUMIFS('Energy balance options'!$G$7:$G$3000,'Energy balance options'!$B$7:$B$3000,HeatGen!J$2,'Energy balance options'!$A$7:$A$3000,HeatGen!$A150)</f>
        <v>0</v>
      </c>
      <c r="K150">
        <f>SUMIFS('Energy balance options'!$G$7:$G$3000,'Energy balance options'!$B$7:$B$3000,HeatGen!K$2,'Energy balance options'!$A$7:$A$3000,HeatGen!$A150)</f>
        <v>4.302020464E-3</v>
      </c>
      <c r="L150">
        <f>SUMIFS('Energy balance options'!$G$7:$G$3000,'Energy balance options'!$B$7:$B$3000,HeatGen!L$2,'Energy balance options'!$A$7:$A$3000,HeatGen!$A150)</f>
        <v>0</v>
      </c>
      <c r="M150">
        <f>SUMIFS('Energy balance options'!$G$7:$G$3000,'Energy balance options'!$B$7:$B$3000,HeatGen!M$2,'Energy balance options'!$A$7:$A$3000,HeatGen!$A150)</f>
        <v>0</v>
      </c>
      <c r="N150">
        <f>SUMIFS('Energy balance options'!$G$7:$G$3000,'Energy balance options'!$B$7:$B$3000,HeatGen!N$2,'Energy balance options'!$A$7:$A$3000,HeatGen!$A150)</f>
        <v>0.137419662</v>
      </c>
      <c r="O150">
        <f>SUMIFS('Energy balance options'!$G$7:$G$3000,'Energy balance options'!$B$7:$B$3000,HeatGen!O$2,'Energy balance options'!$A$7:$A$3000,HeatGen!$A150)</f>
        <v>2.7202914059999999</v>
      </c>
      <c r="P150">
        <f>SUMIFS('Energy balance options'!$G$7:$G$3000,'Energy balance options'!$B$7:$B$3000,HeatGen!P$2,'Energy balance options'!$A$7:$A$3000,HeatGen!$A150)</f>
        <v>0</v>
      </c>
      <c r="Q150">
        <f>SUMIFS('Energy balance options'!$G$7:$G$3000,'Energy balance options'!$B$7:$B$3000,HeatGen!Q$2,'Energy balance options'!$A$7:$A$3000,HeatGen!$A150)</f>
        <v>0</v>
      </c>
      <c r="R150">
        <f>SUMIFS('Energy balance options'!$G$7:$G$3000,'Energy balance options'!$B$7:$B$3000,HeatGen!R$2,'Energy balance options'!$A$7:$A$3000,HeatGen!$A150)</f>
        <v>0</v>
      </c>
      <c r="S150">
        <f>SUMIFS('Energy balance options'!$G$7:$G$3000,'Energy balance options'!$B$7:$B$3000,HeatGen!S$2,'Energy balance options'!$A$7:$A$3000,HeatGen!$A150)</f>
        <v>0</v>
      </c>
      <c r="T150">
        <f>SUMIFS('Energy balance options'!$G$7:$G$3000,'Energy balance options'!$B$7:$B$3000,HeatGen!T$2,'Energy balance options'!$A$7:$A$3000,HeatGen!$A150)</f>
        <v>0</v>
      </c>
      <c r="U150">
        <f>SUMIFS('Energy balance options'!$G$7:$G$3000,'Energy balance options'!$B$7:$B$3000,HeatGen!U$2,'Energy balance options'!$A$7:$A$3000,HeatGen!$A150)</f>
        <v>0</v>
      </c>
      <c r="V150">
        <f>SUMIFS('Energy balance options'!$G$7:$G$3000,'Energy balance options'!$B$7:$B$3000,HeatGen!V$2,'Energy balance options'!$A$7:$A$3000,HeatGen!$A150)</f>
        <v>0</v>
      </c>
      <c r="W150">
        <f>SUMIFS('Energy balance options'!$G$7:$G$3000,'Energy balance options'!$B$7:$B$3000,HeatGen!W$2,'Energy balance options'!$A$7:$A$3000,HeatGen!$A150)</f>
        <v>0</v>
      </c>
      <c r="X150">
        <f>SUMIFS('Energy balance options'!$G$7:$G$3000,'Energy balance options'!$B$7:$B$3000,HeatGen!X$2,'Energy balance options'!$A$7:$A$3000,HeatGen!$A150)</f>
        <v>0</v>
      </c>
      <c r="Y150">
        <f t="shared" si="34"/>
        <v>0</v>
      </c>
      <c r="Z150">
        <f t="shared" si="35"/>
        <v>0</v>
      </c>
      <c r="AA150">
        <f t="shared" si="36"/>
        <v>0</v>
      </c>
      <c r="AB150">
        <f t="shared" si="37"/>
        <v>-3.228175761951683E-3</v>
      </c>
      <c r="AC150">
        <f t="shared" si="38"/>
        <v>0</v>
      </c>
      <c r="AD150">
        <f t="shared" si="39"/>
        <v>0</v>
      </c>
      <c r="AE150">
        <f t="shared" si="40"/>
        <v>-0.10311778518866495</v>
      </c>
      <c r="AF150">
        <f t="shared" si="41"/>
        <v>-2.0412684820493836</v>
      </c>
      <c r="AG150">
        <f t="shared" si="42"/>
        <v>0</v>
      </c>
      <c r="AH150">
        <f t="shared" si="43"/>
        <v>0</v>
      </c>
      <c r="AI150">
        <f t="shared" si="44"/>
        <v>0</v>
      </c>
      <c r="AJ150">
        <f t="shared" si="45"/>
        <v>0</v>
      </c>
      <c r="AK150">
        <f t="shared" si="46"/>
        <v>0</v>
      </c>
      <c r="AL150">
        <f t="shared" si="47"/>
        <v>0</v>
      </c>
      <c r="AM150">
        <f t="shared" si="48"/>
        <v>0</v>
      </c>
      <c r="AN150">
        <f t="shared" si="49"/>
        <v>0</v>
      </c>
      <c r="AO150">
        <f t="shared" si="50"/>
        <v>0</v>
      </c>
    </row>
    <row r="151" spans="1:41" x14ac:dyDescent="0.2">
      <c r="A151" s="9" t="str">
        <f>'Cost per option'!A159</f>
        <v>1430 Hydrogen Medium Temp Boilers - Basic Metals</v>
      </c>
      <c r="B151" t="str">
        <f>_xlfn.IFNA(VLOOKUP(A151,'Energy balance options'!A$7:C$3000,3,FALSE),"")</f>
        <v>Basismetaal ferro</v>
      </c>
      <c r="C151">
        <f>SUMIFS('Energy balance options'!$F$7:$F$3000,'Energy balance options'!$B$7:$B$3000,HeatGen!C$2,'Energy balance options'!$A$7:$A$3000,HeatGen!$A151)</f>
        <v>0</v>
      </c>
      <c r="D151">
        <f>SUMIFS('Energy balance options'!$F$7:$F$3000,'Energy balance options'!$B$7:$B$3000,HeatGen!D$2,'Energy balance options'!$A$7:$A$3000,HeatGen!$A151)</f>
        <v>0</v>
      </c>
      <c r="E151">
        <f>SUMIFS('Energy balance options'!$F$7:$F$3000,'Energy balance options'!$B$7:$B$3000,HeatGen!E$2,'Energy balance options'!$A$7:$A$3000,HeatGen!$A151)</f>
        <v>-1.3016933500000001E-5</v>
      </c>
      <c r="F151">
        <f>SUMIFS('Energy balance options'!$F$7:$F$3000,'Energy balance options'!$B$7:$B$3000,HeatGen!F$2,'Energy balance options'!$A$7:$A$3000,HeatGen!$A151)</f>
        <v>0</v>
      </c>
      <c r="G151">
        <f>SUMIFS('Energy balance options'!$F$7:$F$3000,'Energy balance options'!$B$7:$B$3000,HeatGen!G$2,'Energy balance options'!$A$7:$A$3000,HeatGen!$A151)</f>
        <v>0</v>
      </c>
      <c r="H151">
        <f>SUMIFS('Energy balance options'!$G$7:$G$3000,'Energy balance options'!$B$7:$B$3000,HeatGen!H$2,'Energy balance options'!$A$7:$A$3000,HeatGen!$A151)</f>
        <v>0</v>
      </c>
      <c r="I151">
        <f>SUMIFS('Energy balance options'!$G$7:$G$3000,'Energy balance options'!$B$7:$B$3000,HeatGen!I$2,'Energy balance options'!$A$7:$A$3000,HeatGen!$A151)</f>
        <v>1.4444096349999999E-5</v>
      </c>
      <c r="J151">
        <f>SUMIFS('Energy balance options'!$G$7:$G$3000,'Energy balance options'!$B$7:$B$3000,HeatGen!J$2,'Energy balance options'!$A$7:$A$3000,HeatGen!$A151)</f>
        <v>0</v>
      </c>
      <c r="K151">
        <f>SUMIFS('Energy balance options'!$G$7:$G$3000,'Energy balance options'!$B$7:$B$3000,HeatGen!K$2,'Energy balance options'!$A$7:$A$3000,HeatGen!$A151)</f>
        <v>0</v>
      </c>
      <c r="L151">
        <f>SUMIFS('Energy balance options'!$G$7:$G$3000,'Energy balance options'!$B$7:$B$3000,HeatGen!L$2,'Energy balance options'!$A$7:$A$3000,HeatGen!$A151)</f>
        <v>0</v>
      </c>
      <c r="M151">
        <f>SUMIFS('Energy balance options'!$G$7:$G$3000,'Energy balance options'!$B$7:$B$3000,HeatGen!M$2,'Energy balance options'!$A$7:$A$3000,HeatGen!$A151)</f>
        <v>0</v>
      </c>
      <c r="N151">
        <f>SUMIFS('Energy balance options'!$G$7:$G$3000,'Energy balance options'!$B$7:$B$3000,HeatGen!N$2,'Energy balance options'!$A$7:$A$3000,HeatGen!$A151)</f>
        <v>0</v>
      </c>
      <c r="O151">
        <f>SUMIFS('Energy balance options'!$G$7:$G$3000,'Energy balance options'!$B$7:$B$3000,HeatGen!O$2,'Energy balance options'!$A$7:$A$3000,HeatGen!$A151)</f>
        <v>0</v>
      </c>
      <c r="P151">
        <f>SUMIFS('Energy balance options'!$G$7:$G$3000,'Energy balance options'!$B$7:$B$3000,HeatGen!P$2,'Energy balance options'!$A$7:$A$3000,HeatGen!$A151)</f>
        <v>0</v>
      </c>
      <c r="Q151">
        <f>SUMIFS('Energy balance options'!$G$7:$G$3000,'Energy balance options'!$B$7:$B$3000,HeatGen!Q$2,'Energy balance options'!$A$7:$A$3000,HeatGen!$A151)</f>
        <v>0</v>
      </c>
      <c r="R151">
        <f>SUMIFS('Energy balance options'!$G$7:$G$3000,'Energy balance options'!$B$7:$B$3000,HeatGen!R$2,'Energy balance options'!$A$7:$A$3000,HeatGen!$A151)</f>
        <v>0</v>
      </c>
      <c r="S151">
        <f>SUMIFS('Energy balance options'!$G$7:$G$3000,'Energy balance options'!$B$7:$B$3000,HeatGen!S$2,'Energy balance options'!$A$7:$A$3000,HeatGen!$A151)</f>
        <v>0</v>
      </c>
      <c r="T151">
        <f>SUMIFS('Energy balance options'!$G$7:$G$3000,'Energy balance options'!$B$7:$B$3000,HeatGen!T$2,'Energy balance options'!$A$7:$A$3000,HeatGen!$A151)</f>
        <v>0</v>
      </c>
      <c r="U151">
        <f>SUMIFS('Energy balance options'!$G$7:$G$3000,'Energy balance options'!$B$7:$B$3000,HeatGen!U$2,'Energy balance options'!$A$7:$A$3000,HeatGen!$A151)</f>
        <v>0</v>
      </c>
      <c r="V151">
        <f>SUMIFS('Energy balance options'!$G$7:$G$3000,'Energy balance options'!$B$7:$B$3000,HeatGen!V$2,'Energy balance options'!$A$7:$A$3000,HeatGen!$A151)</f>
        <v>0</v>
      </c>
      <c r="W151">
        <f>SUMIFS('Energy balance options'!$G$7:$G$3000,'Energy balance options'!$B$7:$B$3000,HeatGen!W$2,'Energy balance options'!$A$7:$A$3000,HeatGen!$A151)</f>
        <v>0</v>
      </c>
      <c r="X151">
        <f>SUMIFS('Energy balance options'!$G$7:$G$3000,'Energy balance options'!$B$7:$B$3000,HeatGen!X$2,'Energy balance options'!$A$7:$A$3000,HeatGen!$A151)</f>
        <v>0</v>
      </c>
      <c r="Y151">
        <f t="shared" si="34"/>
        <v>0</v>
      </c>
      <c r="Z151">
        <f t="shared" si="35"/>
        <v>-1.3016933500000001E-5</v>
      </c>
      <c r="AA151">
        <f t="shared" si="36"/>
        <v>0</v>
      </c>
      <c r="AB151">
        <f t="shared" si="37"/>
        <v>0</v>
      </c>
      <c r="AC151">
        <f t="shared" si="38"/>
        <v>0</v>
      </c>
      <c r="AD151">
        <f t="shared" si="39"/>
        <v>0</v>
      </c>
      <c r="AE151">
        <f t="shared" si="40"/>
        <v>0</v>
      </c>
      <c r="AF151">
        <f t="shared" si="41"/>
        <v>0</v>
      </c>
      <c r="AG151">
        <f t="shared" si="42"/>
        <v>0</v>
      </c>
      <c r="AH151">
        <f t="shared" si="43"/>
        <v>0</v>
      </c>
      <c r="AI151">
        <f t="shared" si="44"/>
        <v>0</v>
      </c>
      <c r="AJ151">
        <f t="shared" si="45"/>
        <v>0</v>
      </c>
      <c r="AK151">
        <f t="shared" si="46"/>
        <v>0</v>
      </c>
      <c r="AL151">
        <f t="shared" si="47"/>
        <v>0</v>
      </c>
      <c r="AM151">
        <f t="shared" si="48"/>
        <v>0</v>
      </c>
      <c r="AN151">
        <f t="shared" si="49"/>
        <v>0</v>
      </c>
      <c r="AO151">
        <f t="shared" si="50"/>
        <v>0</v>
      </c>
    </row>
    <row r="152" spans="1:41" x14ac:dyDescent="0.2">
      <c r="A152" s="9" t="str">
        <f>'Cost per option'!A160</f>
        <v>1434 Biomass Medium Temp Boilers with CCS - Basic Metals</v>
      </c>
      <c r="B152" t="str">
        <f>_xlfn.IFNA(VLOOKUP(A152,'Energy balance options'!A$7:C$3000,3,FALSE),"")</f>
        <v>Basismetaal ferro</v>
      </c>
      <c r="C152">
        <f>SUMIFS('Energy balance options'!$F$7:$F$3000,'Energy balance options'!$B$7:$B$3000,HeatGen!C$2,'Energy balance options'!$A$7:$A$3000,HeatGen!$A152)</f>
        <v>0</v>
      </c>
      <c r="D152">
        <f>SUMIFS('Energy balance options'!$F$7:$F$3000,'Energy balance options'!$B$7:$B$3000,HeatGen!D$2,'Energy balance options'!$A$7:$A$3000,HeatGen!$A152)</f>
        <v>0</v>
      </c>
      <c r="E152">
        <f>SUMIFS('Energy balance options'!$F$7:$F$3000,'Energy balance options'!$B$7:$B$3000,HeatGen!E$2,'Energy balance options'!$A$7:$A$3000,HeatGen!$A152)</f>
        <v>-1.7847218179999999E-4</v>
      </c>
      <c r="F152">
        <f>SUMIFS('Energy balance options'!$F$7:$F$3000,'Energy balance options'!$B$7:$B$3000,HeatGen!F$2,'Energy balance options'!$A$7:$A$3000,HeatGen!$A152)</f>
        <v>0</v>
      </c>
      <c r="G152">
        <f>SUMIFS('Energy balance options'!$F$7:$F$3000,'Energy balance options'!$B$7:$B$3000,HeatGen!G$2,'Energy balance options'!$A$7:$A$3000,HeatGen!$A152)</f>
        <v>0</v>
      </c>
      <c r="H152">
        <f>SUMIFS('Energy balance options'!$G$7:$G$3000,'Energy balance options'!$B$7:$B$3000,HeatGen!H$2,'Energy balance options'!$A$7:$A$3000,HeatGen!$A152)</f>
        <v>0</v>
      </c>
      <c r="I152">
        <f>SUMIFS('Energy balance options'!$G$7:$G$3000,'Energy balance options'!$B$7:$B$3000,HeatGen!I$2,'Energy balance options'!$A$7:$A$3000,HeatGen!$A152)</f>
        <v>0</v>
      </c>
      <c r="J152">
        <f>SUMIFS('Energy balance options'!$G$7:$G$3000,'Energy balance options'!$B$7:$B$3000,HeatGen!J$2,'Energy balance options'!$A$7:$A$3000,HeatGen!$A152)</f>
        <v>1.2008051380000001E-5</v>
      </c>
      <c r="K152">
        <f>SUMIFS('Energy balance options'!$G$7:$G$3000,'Energy balance options'!$B$7:$B$3000,HeatGen!K$2,'Energy balance options'!$A$7:$A$3000,HeatGen!$A152)</f>
        <v>0</v>
      </c>
      <c r="L152">
        <f>SUMIFS('Energy balance options'!$G$7:$G$3000,'Energy balance options'!$B$7:$B$3000,HeatGen!L$2,'Energy balance options'!$A$7:$A$3000,HeatGen!$A152)</f>
        <v>0</v>
      </c>
      <c r="M152">
        <f>SUMIFS('Energy balance options'!$G$7:$G$3000,'Energy balance options'!$B$7:$B$3000,HeatGen!M$2,'Energy balance options'!$A$7:$A$3000,HeatGen!$A152)</f>
        <v>2.416210843E-4</v>
      </c>
      <c r="N152">
        <f>SUMIFS('Energy balance options'!$G$7:$G$3000,'Energy balance options'!$B$7:$B$3000,HeatGen!N$2,'Energy balance options'!$A$7:$A$3000,HeatGen!$A152)</f>
        <v>0</v>
      </c>
      <c r="O152">
        <f>SUMIFS('Energy balance options'!$G$7:$G$3000,'Energy balance options'!$B$7:$B$3000,HeatGen!O$2,'Energy balance options'!$A$7:$A$3000,HeatGen!$A152)</f>
        <v>0</v>
      </c>
      <c r="P152">
        <f>SUMIFS('Energy balance options'!$G$7:$G$3000,'Energy balance options'!$B$7:$B$3000,HeatGen!P$2,'Energy balance options'!$A$7:$A$3000,HeatGen!$A152)</f>
        <v>0</v>
      </c>
      <c r="Q152">
        <f>SUMIFS('Energy balance options'!$G$7:$G$3000,'Energy balance options'!$B$7:$B$3000,HeatGen!Q$2,'Energy balance options'!$A$7:$A$3000,HeatGen!$A152)</f>
        <v>0</v>
      </c>
      <c r="R152">
        <f>SUMIFS('Energy balance options'!$G$7:$G$3000,'Energy balance options'!$B$7:$B$3000,HeatGen!R$2,'Energy balance options'!$A$7:$A$3000,HeatGen!$A152)</f>
        <v>0</v>
      </c>
      <c r="S152">
        <f>SUMIFS('Energy balance options'!$G$7:$G$3000,'Energy balance options'!$B$7:$B$3000,HeatGen!S$2,'Energy balance options'!$A$7:$A$3000,HeatGen!$A152)</f>
        <v>0</v>
      </c>
      <c r="T152">
        <f>SUMIFS('Energy balance options'!$G$7:$G$3000,'Energy balance options'!$B$7:$B$3000,HeatGen!T$2,'Energy balance options'!$A$7:$A$3000,HeatGen!$A152)</f>
        <v>0</v>
      </c>
      <c r="U152">
        <f>SUMIFS('Energy balance options'!$G$7:$G$3000,'Energy balance options'!$B$7:$B$3000,HeatGen!U$2,'Energy balance options'!$A$7:$A$3000,HeatGen!$A152)</f>
        <v>0</v>
      </c>
      <c r="V152">
        <f>SUMIFS('Energy balance options'!$G$7:$G$3000,'Energy balance options'!$B$7:$B$3000,HeatGen!V$2,'Energy balance options'!$A$7:$A$3000,HeatGen!$A152)</f>
        <v>0</v>
      </c>
      <c r="W152">
        <f>SUMIFS('Energy balance options'!$G$7:$G$3000,'Energy balance options'!$B$7:$B$3000,HeatGen!W$2,'Energy balance options'!$A$7:$A$3000,HeatGen!$A152)</f>
        <v>0</v>
      </c>
      <c r="X152">
        <f>SUMIFS('Energy balance options'!$G$7:$G$3000,'Energy balance options'!$B$7:$B$3000,HeatGen!X$2,'Energy balance options'!$A$7:$A$3000,HeatGen!$A152)</f>
        <v>0</v>
      </c>
      <c r="Y152">
        <f t="shared" si="34"/>
        <v>0</v>
      </c>
      <c r="Z152">
        <f t="shared" si="35"/>
        <v>0</v>
      </c>
      <c r="AA152">
        <f t="shared" si="36"/>
        <v>-8.4497513395267848E-6</v>
      </c>
      <c r="AB152">
        <f t="shared" si="37"/>
        <v>0</v>
      </c>
      <c r="AC152">
        <f t="shared" si="38"/>
        <v>0</v>
      </c>
      <c r="AD152">
        <f t="shared" si="39"/>
        <v>-1.7002243046047318E-4</v>
      </c>
      <c r="AE152">
        <f t="shared" si="40"/>
        <v>0</v>
      </c>
      <c r="AF152">
        <f t="shared" si="41"/>
        <v>0</v>
      </c>
      <c r="AG152">
        <f t="shared" si="42"/>
        <v>0</v>
      </c>
      <c r="AH152">
        <f t="shared" si="43"/>
        <v>0</v>
      </c>
      <c r="AI152">
        <f t="shared" si="44"/>
        <v>0</v>
      </c>
      <c r="AJ152">
        <f t="shared" si="45"/>
        <v>0</v>
      </c>
      <c r="AK152">
        <f t="shared" si="46"/>
        <v>0</v>
      </c>
      <c r="AL152">
        <f t="shared" si="47"/>
        <v>0</v>
      </c>
      <c r="AM152">
        <f t="shared" si="48"/>
        <v>0</v>
      </c>
      <c r="AN152">
        <f t="shared" si="49"/>
        <v>0</v>
      </c>
      <c r="AO152">
        <f t="shared" si="50"/>
        <v>0</v>
      </c>
    </row>
    <row r="153" spans="1:41" x14ac:dyDescent="0.2">
      <c r="A153" s="9" t="str">
        <f>'Cost per option'!A161</f>
        <v>1436 Hydrogen Medium Temp Boilers - Chemical</v>
      </c>
      <c r="B153" t="str">
        <f>_xlfn.IFNA(VLOOKUP(A153,'Energy balance options'!A$7:C$3000,3,FALSE),"")</f>
        <v>Chemie</v>
      </c>
      <c r="C153">
        <f>SUMIFS('Energy balance options'!$F$7:$F$3000,'Energy balance options'!$B$7:$B$3000,HeatGen!C$2,'Energy balance options'!$A$7:$A$3000,HeatGen!$A153)</f>
        <v>0</v>
      </c>
      <c r="D153">
        <f>SUMIFS('Energy balance options'!$F$7:$F$3000,'Energy balance options'!$B$7:$B$3000,HeatGen!D$2,'Energy balance options'!$A$7:$A$3000,HeatGen!$A153)</f>
        <v>-6.8893176299999995E-5</v>
      </c>
      <c r="E153">
        <f>SUMIFS('Energy balance options'!$F$7:$F$3000,'Energy balance options'!$B$7:$B$3000,HeatGen!E$2,'Energy balance options'!$A$7:$A$3000,HeatGen!$A153)</f>
        <v>0</v>
      </c>
      <c r="F153">
        <f>SUMIFS('Energy balance options'!$F$7:$F$3000,'Energy balance options'!$B$7:$B$3000,HeatGen!F$2,'Energy balance options'!$A$7:$A$3000,HeatGen!$A153)</f>
        <v>0</v>
      </c>
      <c r="G153">
        <f>SUMIFS('Energy balance options'!$F$7:$F$3000,'Energy balance options'!$B$7:$B$3000,HeatGen!G$2,'Energy balance options'!$A$7:$A$3000,HeatGen!$A153)</f>
        <v>0</v>
      </c>
      <c r="H153">
        <f>SUMIFS('Energy balance options'!$G$7:$G$3000,'Energy balance options'!$B$7:$B$3000,HeatGen!H$2,'Energy balance options'!$A$7:$A$3000,HeatGen!$A153)</f>
        <v>0</v>
      </c>
      <c r="I153">
        <f>SUMIFS('Energy balance options'!$G$7:$G$3000,'Energy balance options'!$B$7:$B$3000,HeatGen!I$2,'Energy balance options'!$A$7:$A$3000,HeatGen!$A153)</f>
        <v>7.6466725860000005E-5</v>
      </c>
      <c r="J153">
        <f>SUMIFS('Energy balance options'!$G$7:$G$3000,'Energy balance options'!$B$7:$B$3000,HeatGen!J$2,'Energy balance options'!$A$7:$A$3000,HeatGen!$A153)</f>
        <v>0</v>
      </c>
      <c r="K153">
        <f>SUMIFS('Energy balance options'!$G$7:$G$3000,'Energy balance options'!$B$7:$B$3000,HeatGen!K$2,'Energy balance options'!$A$7:$A$3000,HeatGen!$A153)</f>
        <v>0</v>
      </c>
      <c r="L153">
        <f>SUMIFS('Energy balance options'!$G$7:$G$3000,'Energy balance options'!$B$7:$B$3000,HeatGen!L$2,'Energy balance options'!$A$7:$A$3000,HeatGen!$A153)</f>
        <v>0</v>
      </c>
      <c r="M153">
        <f>SUMIFS('Energy balance options'!$G$7:$G$3000,'Energy balance options'!$B$7:$B$3000,HeatGen!M$2,'Energy balance options'!$A$7:$A$3000,HeatGen!$A153)</f>
        <v>0</v>
      </c>
      <c r="N153">
        <f>SUMIFS('Energy balance options'!$G$7:$G$3000,'Energy balance options'!$B$7:$B$3000,HeatGen!N$2,'Energy balance options'!$A$7:$A$3000,HeatGen!$A153)</f>
        <v>0</v>
      </c>
      <c r="O153">
        <f>SUMIFS('Energy balance options'!$G$7:$G$3000,'Energy balance options'!$B$7:$B$3000,HeatGen!O$2,'Energy balance options'!$A$7:$A$3000,HeatGen!$A153)</f>
        <v>0</v>
      </c>
      <c r="P153">
        <f>SUMIFS('Energy balance options'!$G$7:$G$3000,'Energy balance options'!$B$7:$B$3000,HeatGen!P$2,'Energy balance options'!$A$7:$A$3000,HeatGen!$A153)</f>
        <v>0</v>
      </c>
      <c r="Q153">
        <f>SUMIFS('Energy balance options'!$G$7:$G$3000,'Energy balance options'!$B$7:$B$3000,HeatGen!Q$2,'Energy balance options'!$A$7:$A$3000,HeatGen!$A153)</f>
        <v>0</v>
      </c>
      <c r="R153">
        <f>SUMIFS('Energy balance options'!$G$7:$G$3000,'Energy balance options'!$B$7:$B$3000,HeatGen!R$2,'Energy balance options'!$A$7:$A$3000,HeatGen!$A153)</f>
        <v>0</v>
      </c>
      <c r="S153">
        <f>SUMIFS('Energy balance options'!$G$7:$G$3000,'Energy balance options'!$B$7:$B$3000,HeatGen!S$2,'Energy balance options'!$A$7:$A$3000,HeatGen!$A153)</f>
        <v>0</v>
      </c>
      <c r="T153">
        <f>SUMIFS('Energy balance options'!$G$7:$G$3000,'Energy balance options'!$B$7:$B$3000,HeatGen!T$2,'Energy balance options'!$A$7:$A$3000,HeatGen!$A153)</f>
        <v>0</v>
      </c>
      <c r="U153">
        <f>SUMIFS('Energy balance options'!$G$7:$G$3000,'Energy balance options'!$B$7:$B$3000,HeatGen!U$2,'Energy balance options'!$A$7:$A$3000,HeatGen!$A153)</f>
        <v>0</v>
      </c>
      <c r="V153">
        <f>SUMIFS('Energy balance options'!$G$7:$G$3000,'Energy balance options'!$B$7:$B$3000,HeatGen!V$2,'Energy balance options'!$A$7:$A$3000,HeatGen!$A153)</f>
        <v>0</v>
      </c>
      <c r="W153">
        <f>SUMIFS('Energy balance options'!$G$7:$G$3000,'Energy balance options'!$B$7:$B$3000,HeatGen!W$2,'Energy balance options'!$A$7:$A$3000,HeatGen!$A153)</f>
        <v>0</v>
      </c>
      <c r="X153">
        <f>SUMIFS('Energy balance options'!$G$7:$G$3000,'Energy balance options'!$B$7:$B$3000,HeatGen!X$2,'Energy balance options'!$A$7:$A$3000,HeatGen!$A153)</f>
        <v>0</v>
      </c>
      <c r="Y153">
        <f t="shared" si="34"/>
        <v>0</v>
      </c>
      <c r="Z153">
        <f t="shared" si="35"/>
        <v>-6.8893176299999995E-5</v>
      </c>
      <c r="AA153">
        <f t="shared" si="36"/>
        <v>0</v>
      </c>
      <c r="AB153">
        <f t="shared" si="37"/>
        <v>0</v>
      </c>
      <c r="AC153">
        <f t="shared" si="38"/>
        <v>0</v>
      </c>
      <c r="AD153">
        <f t="shared" si="39"/>
        <v>0</v>
      </c>
      <c r="AE153">
        <f t="shared" si="40"/>
        <v>0</v>
      </c>
      <c r="AF153">
        <f t="shared" si="41"/>
        <v>0</v>
      </c>
      <c r="AG153">
        <f t="shared" si="42"/>
        <v>0</v>
      </c>
      <c r="AH153">
        <f t="shared" si="43"/>
        <v>0</v>
      </c>
      <c r="AI153">
        <f t="shared" si="44"/>
        <v>0</v>
      </c>
      <c r="AJ153">
        <f t="shared" si="45"/>
        <v>0</v>
      </c>
      <c r="AK153">
        <f t="shared" si="46"/>
        <v>0</v>
      </c>
      <c r="AL153">
        <f t="shared" si="47"/>
        <v>0</v>
      </c>
      <c r="AM153">
        <f t="shared" si="48"/>
        <v>0</v>
      </c>
      <c r="AN153">
        <f t="shared" si="49"/>
        <v>0</v>
      </c>
      <c r="AO153">
        <f t="shared" si="50"/>
        <v>0</v>
      </c>
    </row>
    <row r="154" spans="1:41" x14ac:dyDescent="0.2">
      <c r="A154" s="9" t="str">
        <f>'Cost per option'!A162</f>
        <v>1441 Biomass Medium Temp Boilers - Chemical</v>
      </c>
      <c r="B154" t="str">
        <f>_xlfn.IFNA(VLOOKUP(A154,'Energy balance options'!A$7:C$3000,3,FALSE),"")</f>
        <v>Chemie</v>
      </c>
      <c r="C154">
        <f>SUMIFS('Energy balance options'!$F$7:$F$3000,'Energy balance options'!$B$7:$B$3000,HeatGen!C$2,'Energy balance options'!$A$7:$A$3000,HeatGen!$A154)</f>
        <v>0</v>
      </c>
      <c r="D154">
        <f>SUMIFS('Energy balance options'!$F$7:$F$3000,'Energy balance options'!$B$7:$B$3000,HeatGen!D$2,'Energy balance options'!$A$7:$A$3000,HeatGen!$A154)</f>
        <v>0</v>
      </c>
      <c r="E154">
        <f>SUMIFS('Energy balance options'!$F$7:$F$3000,'Energy balance options'!$B$7:$B$3000,HeatGen!E$2,'Energy balance options'!$A$7:$A$3000,HeatGen!$A154)</f>
        <v>-1.11161448E-4</v>
      </c>
      <c r="F154">
        <f>SUMIFS('Energy balance options'!$F$7:$F$3000,'Energy balance options'!$B$7:$B$3000,HeatGen!F$2,'Energy balance options'!$A$7:$A$3000,HeatGen!$A154)</f>
        <v>0</v>
      </c>
      <c r="G154">
        <f>SUMIFS('Energy balance options'!$F$7:$F$3000,'Energy balance options'!$B$7:$B$3000,HeatGen!G$2,'Energy balance options'!$A$7:$A$3000,HeatGen!$A154)</f>
        <v>0</v>
      </c>
      <c r="H154">
        <f>SUMIFS('Energy balance options'!$G$7:$G$3000,'Energy balance options'!$B$7:$B$3000,HeatGen!H$2,'Energy balance options'!$A$7:$A$3000,HeatGen!$A154)</f>
        <v>0</v>
      </c>
      <c r="I154">
        <f>SUMIFS('Energy balance options'!$G$7:$G$3000,'Energy balance options'!$B$7:$B$3000,HeatGen!I$2,'Energy balance options'!$A$7:$A$3000,HeatGen!$A154)</f>
        <v>0</v>
      </c>
      <c r="J154">
        <f>SUMIFS('Energy balance options'!$G$7:$G$3000,'Energy balance options'!$B$7:$B$3000,HeatGen!J$2,'Energy balance options'!$A$7:$A$3000,HeatGen!$A154)</f>
        <v>0</v>
      </c>
      <c r="K154">
        <f>SUMIFS('Energy balance options'!$G$7:$G$3000,'Energy balance options'!$B$7:$B$3000,HeatGen!K$2,'Energy balance options'!$A$7:$A$3000,HeatGen!$A154)</f>
        <v>0</v>
      </c>
      <c r="L154">
        <f>SUMIFS('Energy balance options'!$G$7:$G$3000,'Energy balance options'!$B$7:$B$3000,HeatGen!L$2,'Energy balance options'!$A$7:$A$3000,HeatGen!$A154)</f>
        <v>0</v>
      </c>
      <c r="M154">
        <f>SUMIFS('Energy balance options'!$G$7:$G$3000,'Energy balance options'!$B$7:$B$3000,HeatGen!M$2,'Energy balance options'!$A$7:$A$3000,HeatGen!$A154)</f>
        <v>1.2747245310000001E-4</v>
      </c>
      <c r="N154">
        <f>SUMIFS('Energy balance options'!$G$7:$G$3000,'Energy balance options'!$B$7:$B$3000,HeatGen!N$2,'Energy balance options'!$A$7:$A$3000,HeatGen!$A154)</f>
        <v>0</v>
      </c>
      <c r="O154">
        <f>SUMIFS('Energy balance options'!$G$7:$G$3000,'Energy balance options'!$B$7:$B$3000,HeatGen!O$2,'Energy balance options'!$A$7:$A$3000,HeatGen!$A154)</f>
        <v>0</v>
      </c>
      <c r="P154">
        <f>SUMIFS('Energy balance options'!$G$7:$G$3000,'Energy balance options'!$B$7:$B$3000,HeatGen!P$2,'Energy balance options'!$A$7:$A$3000,HeatGen!$A154)</f>
        <v>0</v>
      </c>
      <c r="Q154">
        <f>SUMIFS('Energy balance options'!$G$7:$G$3000,'Energy balance options'!$B$7:$B$3000,HeatGen!Q$2,'Energy balance options'!$A$7:$A$3000,HeatGen!$A154)</f>
        <v>0</v>
      </c>
      <c r="R154">
        <f>SUMIFS('Energy balance options'!$G$7:$G$3000,'Energy balance options'!$B$7:$B$3000,HeatGen!R$2,'Energy balance options'!$A$7:$A$3000,HeatGen!$A154)</f>
        <v>0</v>
      </c>
      <c r="S154">
        <f>SUMIFS('Energy balance options'!$G$7:$G$3000,'Energy balance options'!$B$7:$B$3000,HeatGen!S$2,'Energy balance options'!$A$7:$A$3000,HeatGen!$A154)</f>
        <v>0</v>
      </c>
      <c r="T154">
        <f>SUMIFS('Energy balance options'!$G$7:$G$3000,'Energy balance options'!$B$7:$B$3000,HeatGen!T$2,'Energy balance options'!$A$7:$A$3000,HeatGen!$A154)</f>
        <v>0</v>
      </c>
      <c r="U154">
        <f>SUMIFS('Energy balance options'!$G$7:$G$3000,'Energy balance options'!$B$7:$B$3000,HeatGen!U$2,'Energy balance options'!$A$7:$A$3000,HeatGen!$A154)</f>
        <v>0</v>
      </c>
      <c r="V154">
        <f>SUMIFS('Energy balance options'!$G$7:$G$3000,'Energy balance options'!$B$7:$B$3000,HeatGen!V$2,'Energy balance options'!$A$7:$A$3000,HeatGen!$A154)</f>
        <v>0</v>
      </c>
      <c r="W154">
        <f>SUMIFS('Energy balance options'!$G$7:$G$3000,'Energy balance options'!$B$7:$B$3000,HeatGen!W$2,'Energy balance options'!$A$7:$A$3000,HeatGen!$A154)</f>
        <v>0</v>
      </c>
      <c r="X154">
        <f>SUMIFS('Energy balance options'!$G$7:$G$3000,'Energy balance options'!$B$7:$B$3000,HeatGen!X$2,'Energy balance options'!$A$7:$A$3000,HeatGen!$A154)</f>
        <v>0</v>
      </c>
      <c r="Y154">
        <f t="shared" si="34"/>
        <v>0</v>
      </c>
      <c r="Z154">
        <f t="shared" si="35"/>
        <v>0</v>
      </c>
      <c r="AA154">
        <f t="shared" si="36"/>
        <v>0</v>
      </c>
      <c r="AB154">
        <f t="shared" si="37"/>
        <v>0</v>
      </c>
      <c r="AC154">
        <f t="shared" si="38"/>
        <v>0</v>
      </c>
      <c r="AD154">
        <f t="shared" si="39"/>
        <v>-1.11161448E-4</v>
      </c>
      <c r="AE154">
        <f t="shared" si="40"/>
        <v>0</v>
      </c>
      <c r="AF154">
        <f t="shared" si="41"/>
        <v>0</v>
      </c>
      <c r="AG154">
        <f t="shared" si="42"/>
        <v>0</v>
      </c>
      <c r="AH154">
        <f t="shared" si="43"/>
        <v>0</v>
      </c>
      <c r="AI154">
        <f t="shared" si="44"/>
        <v>0</v>
      </c>
      <c r="AJ154">
        <f t="shared" si="45"/>
        <v>0</v>
      </c>
      <c r="AK154">
        <f t="shared" si="46"/>
        <v>0</v>
      </c>
      <c r="AL154">
        <f t="shared" si="47"/>
        <v>0</v>
      </c>
      <c r="AM154">
        <f t="shared" si="48"/>
        <v>0</v>
      </c>
      <c r="AN154">
        <f t="shared" si="49"/>
        <v>0</v>
      </c>
      <c r="AO154">
        <f t="shared" si="50"/>
        <v>0</v>
      </c>
    </row>
    <row r="155" spans="1:41" x14ac:dyDescent="0.2">
      <c r="A155" s="9" t="str">
        <f>'Cost per option'!A163</f>
        <v>1442 Hydrogen Medium Temp Boilers - Refineries</v>
      </c>
      <c r="B155" t="str">
        <f>_xlfn.IFNA(VLOOKUP(A155,'Energy balance options'!A$7:C$3000,3,FALSE),"")</f>
        <v>Raffinaderijen</v>
      </c>
      <c r="C155">
        <f>SUMIFS('Energy balance options'!$F$7:$F$3000,'Energy balance options'!$B$7:$B$3000,HeatGen!C$2,'Energy balance options'!$A$7:$A$3000,HeatGen!$A155)</f>
        <v>0</v>
      </c>
      <c r="D155">
        <f>SUMIFS('Energy balance options'!$F$7:$F$3000,'Energy balance options'!$B$7:$B$3000,HeatGen!D$2,'Energy balance options'!$A$7:$A$3000,HeatGen!$A155)</f>
        <v>0</v>
      </c>
      <c r="E155">
        <f>SUMIFS('Energy balance options'!$F$7:$F$3000,'Energy balance options'!$B$7:$B$3000,HeatGen!E$2,'Energy balance options'!$A$7:$A$3000,HeatGen!$A155)</f>
        <v>-1.8387806520000001E-5</v>
      </c>
      <c r="F155">
        <f>SUMIFS('Energy balance options'!$F$7:$F$3000,'Energy balance options'!$B$7:$B$3000,HeatGen!F$2,'Energy balance options'!$A$7:$A$3000,HeatGen!$A155)</f>
        <v>0</v>
      </c>
      <c r="G155">
        <f>SUMIFS('Energy balance options'!$F$7:$F$3000,'Energy balance options'!$B$7:$B$3000,HeatGen!G$2,'Energy balance options'!$A$7:$A$3000,HeatGen!$A155)</f>
        <v>0</v>
      </c>
      <c r="H155">
        <f>SUMIFS('Energy balance options'!$G$7:$G$3000,'Energy balance options'!$B$7:$B$3000,HeatGen!H$2,'Energy balance options'!$A$7:$A$3000,HeatGen!$A155)</f>
        <v>0</v>
      </c>
      <c r="I155">
        <f>SUMIFS('Energy balance options'!$G$7:$G$3000,'Energy balance options'!$B$7:$B$3000,HeatGen!I$2,'Energy balance options'!$A$7:$A$3000,HeatGen!$A155)</f>
        <v>2.0410465240000001E-5</v>
      </c>
      <c r="J155">
        <f>SUMIFS('Energy balance options'!$G$7:$G$3000,'Energy balance options'!$B$7:$B$3000,HeatGen!J$2,'Energy balance options'!$A$7:$A$3000,HeatGen!$A155)</f>
        <v>0</v>
      </c>
      <c r="K155">
        <f>SUMIFS('Energy balance options'!$G$7:$G$3000,'Energy balance options'!$B$7:$B$3000,HeatGen!K$2,'Energy balance options'!$A$7:$A$3000,HeatGen!$A155)</f>
        <v>0</v>
      </c>
      <c r="L155">
        <f>SUMIFS('Energy balance options'!$G$7:$G$3000,'Energy balance options'!$B$7:$B$3000,HeatGen!L$2,'Energy balance options'!$A$7:$A$3000,HeatGen!$A155)</f>
        <v>0</v>
      </c>
      <c r="M155">
        <f>SUMIFS('Energy balance options'!$G$7:$G$3000,'Energy balance options'!$B$7:$B$3000,HeatGen!M$2,'Energy balance options'!$A$7:$A$3000,HeatGen!$A155)</f>
        <v>0</v>
      </c>
      <c r="N155">
        <f>SUMIFS('Energy balance options'!$G$7:$G$3000,'Energy balance options'!$B$7:$B$3000,HeatGen!N$2,'Energy balance options'!$A$7:$A$3000,HeatGen!$A155)</f>
        <v>0</v>
      </c>
      <c r="O155">
        <f>SUMIFS('Energy balance options'!$G$7:$G$3000,'Energy balance options'!$B$7:$B$3000,HeatGen!O$2,'Energy balance options'!$A$7:$A$3000,HeatGen!$A155)</f>
        <v>0</v>
      </c>
      <c r="P155">
        <f>SUMIFS('Energy balance options'!$G$7:$G$3000,'Energy balance options'!$B$7:$B$3000,HeatGen!P$2,'Energy balance options'!$A$7:$A$3000,HeatGen!$A155)</f>
        <v>0</v>
      </c>
      <c r="Q155">
        <f>SUMIFS('Energy balance options'!$G$7:$G$3000,'Energy balance options'!$B$7:$B$3000,HeatGen!Q$2,'Energy balance options'!$A$7:$A$3000,HeatGen!$A155)</f>
        <v>0</v>
      </c>
      <c r="R155">
        <f>SUMIFS('Energy balance options'!$G$7:$G$3000,'Energy balance options'!$B$7:$B$3000,HeatGen!R$2,'Energy balance options'!$A$7:$A$3000,HeatGen!$A155)</f>
        <v>0</v>
      </c>
      <c r="S155">
        <f>SUMIFS('Energy balance options'!$G$7:$G$3000,'Energy balance options'!$B$7:$B$3000,HeatGen!S$2,'Energy balance options'!$A$7:$A$3000,HeatGen!$A155)</f>
        <v>0</v>
      </c>
      <c r="T155">
        <f>SUMIFS('Energy balance options'!$G$7:$G$3000,'Energy balance options'!$B$7:$B$3000,HeatGen!T$2,'Energy balance options'!$A$7:$A$3000,HeatGen!$A155)</f>
        <v>0</v>
      </c>
      <c r="U155">
        <f>SUMIFS('Energy balance options'!$G$7:$G$3000,'Energy balance options'!$B$7:$B$3000,HeatGen!U$2,'Energy balance options'!$A$7:$A$3000,HeatGen!$A155)</f>
        <v>0</v>
      </c>
      <c r="V155">
        <f>SUMIFS('Energy balance options'!$G$7:$G$3000,'Energy balance options'!$B$7:$B$3000,HeatGen!V$2,'Energy balance options'!$A$7:$A$3000,HeatGen!$A155)</f>
        <v>0</v>
      </c>
      <c r="W155">
        <f>SUMIFS('Energy balance options'!$G$7:$G$3000,'Energy balance options'!$B$7:$B$3000,HeatGen!W$2,'Energy balance options'!$A$7:$A$3000,HeatGen!$A155)</f>
        <v>0</v>
      </c>
      <c r="X155">
        <f>SUMIFS('Energy balance options'!$G$7:$G$3000,'Energy balance options'!$B$7:$B$3000,HeatGen!X$2,'Energy balance options'!$A$7:$A$3000,HeatGen!$A155)</f>
        <v>0</v>
      </c>
      <c r="Y155">
        <f t="shared" si="34"/>
        <v>0</v>
      </c>
      <c r="Z155">
        <f t="shared" si="35"/>
        <v>-1.8387806520000001E-5</v>
      </c>
      <c r="AA155">
        <f t="shared" si="36"/>
        <v>0</v>
      </c>
      <c r="AB155">
        <f t="shared" si="37"/>
        <v>0</v>
      </c>
      <c r="AC155">
        <f t="shared" si="38"/>
        <v>0</v>
      </c>
      <c r="AD155">
        <f t="shared" si="39"/>
        <v>0</v>
      </c>
      <c r="AE155">
        <f t="shared" si="40"/>
        <v>0</v>
      </c>
      <c r="AF155">
        <f t="shared" si="41"/>
        <v>0</v>
      </c>
      <c r="AG155">
        <f t="shared" si="42"/>
        <v>0</v>
      </c>
      <c r="AH155">
        <f t="shared" si="43"/>
        <v>0</v>
      </c>
      <c r="AI155">
        <f t="shared" si="44"/>
        <v>0</v>
      </c>
      <c r="AJ155">
        <f t="shared" si="45"/>
        <v>0</v>
      </c>
      <c r="AK155">
        <f t="shared" si="46"/>
        <v>0</v>
      </c>
      <c r="AL155">
        <f t="shared" si="47"/>
        <v>0</v>
      </c>
      <c r="AM155">
        <f t="shared" si="48"/>
        <v>0</v>
      </c>
      <c r="AN155">
        <f t="shared" si="49"/>
        <v>0</v>
      </c>
      <c r="AO155">
        <f t="shared" si="50"/>
        <v>0</v>
      </c>
    </row>
    <row r="156" spans="1:41" x14ac:dyDescent="0.2">
      <c r="A156" s="9" t="str">
        <f>'Cost per option'!A164</f>
        <v>1447 Biomass Medium Temp Boilers - Refineries</v>
      </c>
      <c r="B156" t="str">
        <f>_xlfn.IFNA(VLOOKUP(A156,'Energy balance options'!A$7:C$3000,3,FALSE),"")</f>
        <v>Raffinaderijen</v>
      </c>
      <c r="C156">
        <f>SUMIFS('Energy balance options'!$F$7:$F$3000,'Energy balance options'!$B$7:$B$3000,HeatGen!C$2,'Energy balance options'!$A$7:$A$3000,HeatGen!$A156)</f>
        <v>0</v>
      </c>
      <c r="D156">
        <f>SUMIFS('Energy balance options'!$F$7:$F$3000,'Energy balance options'!$B$7:$B$3000,HeatGen!D$2,'Energy balance options'!$A$7:$A$3000,HeatGen!$A156)</f>
        <v>0</v>
      </c>
      <c r="E156">
        <f>SUMIFS('Energy balance options'!$F$7:$F$3000,'Energy balance options'!$B$7:$B$3000,HeatGen!E$2,'Energy balance options'!$A$7:$A$3000,HeatGen!$A156)</f>
        <v>-2.7225395590000002E-4</v>
      </c>
      <c r="F156">
        <f>SUMIFS('Energy balance options'!$F$7:$F$3000,'Energy balance options'!$B$7:$B$3000,HeatGen!F$2,'Energy balance options'!$A$7:$A$3000,HeatGen!$A156)</f>
        <v>0</v>
      </c>
      <c r="G156">
        <f>SUMIFS('Energy balance options'!$F$7:$F$3000,'Energy balance options'!$B$7:$B$3000,HeatGen!G$2,'Energy balance options'!$A$7:$A$3000,HeatGen!$A156)</f>
        <v>0</v>
      </c>
      <c r="H156">
        <f>SUMIFS('Energy balance options'!$G$7:$G$3000,'Energy balance options'!$B$7:$B$3000,HeatGen!H$2,'Energy balance options'!$A$7:$A$3000,HeatGen!$A156)</f>
        <v>0</v>
      </c>
      <c r="I156">
        <f>SUMIFS('Energy balance options'!$G$7:$G$3000,'Energy balance options'!$B$7:$B$3000,HeatGen!I$2,'Energy balance options'!$A$7:$A$3000,HeatGen!$A156)</f>
        <v>0</v>
      </c>
      <c r="J156">
        <f>SUMIFS('Energy balance options'!$G$7:$G$3000,'Energy balance options'!$B$7:$B$3000,HeatGen!J$2,'Energy balance options'!$A$7:$A$3000,HeatGen!$A156)</f>
        <v>0</v>
      </c>
      <c r="K156">
        <f>SUMIFS('Energy balance options'!$G$7:$G$3000,'Energy balance options'!$B$7:$B$3000,HeatGen!K$2,'Energy balance options'!$A$7:$A$3000,HeatGen!$A156)</f>
        <v>0</v>
      </c>
      <c r="L156">
        <f>SUMIFS('Energy balance options'!$G$7:$G$3000,'Energy balance options'!$B$7:$B$3000,HeatGen!L$2,'Energy balance options'!$A$7:$A$3000,HeatGen!$A156)</f>
        <v>0</v>
      </c>
      <c r="M156">
        <f>SUMIFS('Energy balance options'!$G$7:$G$3000,'Energy balance options'!$B$7:$B$3000,HeatGen!M$2,'Energy balance options'!$A$7:$A$3000,HeatGen!$A156)</f>
        <v>3.060134465E-4</v>
      </c>
      <c r="N156">
        <f>SUMIFS('Energy balance options'!$G$7:$G$3000,'Energy balance options'!$B$7:$B$3000,HeatGen!N$2,'Energy balance options'!$A$7:$A$3000,HeatGen!$A156)</f>
        <v>0</v>
      </c>
      <c r="O156">
        <f>SUMIFS('Energy balance options'!$G$7:$G$3000,'Energy balance options'!$B$7:$B$3000,HeatGen!O$2,'Energy balance options'!$A$7:$A$3000,HeatGen!$A156)</f>
        <v>0</v>
      </c>
      <c r="P156">
        <f>SUMIFS('Energy balance options'!$G$7:$G$3000,'Energy balance options'!$B$7:$B$3000,HeatGen!P$2,'Energy balance options'!$A$7:$A$3000,HeatGen!$A156)</f>
        <v>0</v>
      </c>
      <c r="Q156">
        <f>SUMIFS('Energy balance options'!$G$7:$G$3000,'Energy balance options'!$B$7:$B$3000,HeatGen!Q$2,'Energy balance options'!$A$7:$A$3000,HeatGen!$A156)</f>
        <v>0</v>
      </c>
      <c r="R156">
        <f>SUMIFS('Energy balance options'!$G$7:$G$3000,'Energy balance options'!$B$7:$B$3000,HeatGen!R$2,'Energy balance options'!$A$7:$A$3000,HeatGen!$A156)</f>
        <v>0</v>
      </c>
      <c r="S156">
        <f>SUMIFS('Energy balance options'!$G$7:$G$3000,'Energy balance options'!$B$7:$B$3000,HeatGen!S$2,'Energy balance options'!$A$7:$A$3000,HeatGen!$A156)</f>
        <v>0</v>
      </c>
      <c r="T156">
        <f>SUMIFS('Energy balance options'!$G$7:$G$3000,'Energy balance options'!$B$7:$B$3000,HeatGen!T$2,'Energy balance options'!$A$7:$A$3000,HeatGen!$A156)</f>
        <v>0</v>
      </c>
      <c r="U156">
        <f>SUMIFS('Energy balance options'!$G$7:$G$3000,'Energy balance options'!$B$7:$B$3000,HeatGen!U$2,'Energy balance options'!$A$7:$A$3000,HeatGen!$A156)</f>
        <v>0</v>
      </c>
      <c r="V156">
        <f>SUMIFS('Energy balance options'!$G$7:$G$3000,'Energy balance options'!$B$7:$B$3000,HeatGen!V$2,'Energy balance options'!$A$7:$A$3000,HeatGen!$A156)</f>
        <v>0</v>
      </c>
      <c r="W156">
        <f>SUMIFS('Energy balance options'!$G$7:$G$3000,'Energy balance options'!$B$7:$B$3000,HeatGen!W$2,'Energy balance options'!$A$7:$A$3000,HeatGen!$A156)</f>
        <v>0</v>
      </c>
      <c r="X156">
        <f>SUMIFS('Energy balance options'!$G$7:$G$3000,'Energy balance options'!$B$7:$B$3000,HeatGen!X$2,'Energy balance options'!$A$7:$A$3000,HeatGen!$A156)</f>
        <v>0</v>
      </c>
      <c r="Y156">
        <f t="shared" si="34"/>
        <v>0</v>
      </c>
      <c r="Z156">
        <f t="shared" si="35"/>
        <v>0</v>
      </c>
      <c r="AA156">
        <f t="shared" si="36"/>
        <v>0</v>
      </c>
      <c r="AB156">
        <f t="shared" si="37"/>
        <v>0</v>
      </c>
      <c r="AC156">
        <f t="shared" si="38"/>
        <v>0</v>
      </c>
      <c r="AD156">
        <f t="shared" si="39"/>
        <v>-2.7225395590000002E-4</v>
      </c>
      <c r="AE156">
        <f t="shared" si="40"/>
        <v>0</v>
      </c>
      <c r="AF156">
        <f t="shared" si="41"/>
        <v>0</v>
      </c>
      <c r="AG156">
        <f t="shared" si="42"/>
        <v>0</v>
      </c>
      <c r="AH156">
        <f t="shared" si="43"/>
        <v>0</v>
      </c>
      <c r="AI156">
        <f t="shared" si="44"/>
        <v>0</v>
      </c>
      <c r="AJ156">
        <f t="shared" si="45"/>
        <v>0</v>
      </c>
      <c r="AK156">
        <f t="shared" si="46"/>
        <v>0</v>
      </c>
      <c r="AL156">
        <f t="shared" si="47"/>
        <v>0</v>
      </c>
      <c r="AM156">
        <f t="shared" si="48"/>
        <v>0</v>
      </c>
      <c r="AN156">
        <f t="shared" si="49"/>
        <v>0</v>
      </c>
      <c r="AO156">
        <f t="shared" si="50"/>
        <v>0</v>
      </c>
    </row>
    <row r="157" spans="1:41" x14ac:dyDescent="0.2">
      <c r="A157" s="9" t="str">
        <f>'Cost per option'!A165</f>
        <v>1456 Offshore HVDC grid</v>
      </c>
      <c r="B157" t="str">
        <f>_xlfn.IFNA(VLOOKUP(A157,'Energy balance options'!A$7:C$3000,3,FALSE),"")</f>
        <v>Elektriciteitsopwekking</v>
      </c>
      <c r="C157">
        <f>SUMIFS('Energy balance options'!$F$7:$F$3000,'Energy balance options'!$B$7:$B$3000,HeatGen!C$2,'Energy balance options'!$A$7:$A$3000,HeatGen!$A157)</f>
        <v>0</v>
      </c>
      <c r="D157">
        <f>SUMIFS('Energy balance options'!$F$7:$F$3000,'Energy balance options'!$B$7:$B$3000,HeatGen!D$2,'Energy balance options'!$A$7:$A$3000,HeatGen!$A157)</f>
        <v>0</v>
      </c>
      <c r="E157">
        <f>SUMIFS('Energy balance options'!$F$7:$F$3000,'Energy balance options'!$B$7:$B$3000,HeatGen!E$2,'Energy balance options'!$A$7:$A$3000,HeatGen!$A157)</f>
        <v>0</v>
      </c>
      <c r="F157">
        <f>SUMIFS('Energy balance options'!$F$7:$F$3000,'Energy balance options'!$B$7:$B$3000,HeatGen!F$2,'Energy balance options'!$A$7:$A$3000,HeatGen!$A157)</f>
        <v>0</v>
      </c>
      <c r="G157">
        <f>SUMIFS('Energy balance options'!$F$7:$F$3000,'Energy balance options'!$B$7:$B$3000,HeatGen!G$2,'Energy balance options'!$A$7:$A$3000,HeatGen!$A157)</f>
        <v>0</v>
      </c>
      <c r="H157">
        <f>SUMIFS('Energy balance options'!$G$7:$G$3000,'Energy balance options'!$B$7:$B$3000,HeatGen!H$2,'Energy balance options'!$A$7:$A$3000,HeatGen!$A157)</f>
        <v>0</v>
      </c>
      <c r="I157">
        <f>SUMIFS('Energy balance options'!$G$7:$G$3000,'Energy balance options'!$B$7:$B$3000,HeatGen!I$2,'Energy balance options'!$A$7:$A$3000,HeatGen!$A157)</f>
        <v>0</v>
      </c>
      <c r="J157">
        <f>SUMIFS('Energy balance options'!$G$7:$G$3000,'Energy balance options'!$B$7:$B$3000,HeatGen!J$2,'Energy balance options'!$A$7:$A$3000,HeatGen!$A157)</f>
        <v>2.4815656579999998E-3</v>
      </c>
      <c r="K157">
        <f>SUMIFS('Energy balance options'!$G$7:$G$3000,'Energy balance options'!$B$7:$B$3000,HeatGen!K$2,'Energy balance options'!$A$7:$A$3000,HeatGen!$A157)</f>
        <v>0</v>
      </c>
      <c r="L157">
        <f>SUMIFS('Energy balance options'!$G$7:$G$3000,'Energy balance options'!$B$7:$B$3000,HeatGen!L$2,'Energy balance options'!$A$7:$A$3000,HeatGen!$A157)</f>
        <v>0</v>
      </c>
      <c r="M157">
        <f>SUMIFS('Energy balance options'!$G$7:$G$3000,'Energy balance options'!$B$7:$B$3000,HeatGen!M$2,'Energy balance options'!$A$7:$A$3000,HeatGen!$A157)</f>
        <v>0</v>
      </c>
      <c r="N157">
        <f>SUMIFS('Energy balance options'!$G$7:$G$3000,'Energy balance options'!$B$7:$B$3000,HeatGen!N$2,'Energy balance options'!$A$7:$A$3000,HeatGen!$A157)</f>
        <v>0</v>
      </c>
      <c r="O157">
        <f>SUMIFS('Energy balance options'!$G$7:$G$3000,'Energy balance options'!$B$7:$B$3000,HeatGen!O$2,'Energy balance options'!$A$7:$A$3000,HeatGen!$A157)</f>
        <v>0</v>
      </c>
      <c r="P157">
        <f>SUMIFS('Energy balance options'!$G$7:$G$3000,'Energy balance options'!$B$7:$B$3000,HeatGen!P$2,'Energy balance options'!$A$7:$A$3000,HeatGen!$A157)</f>
        <v>0</v>
      </c>
      <c r="Q157">
        <f>SUMIFS('Energy balance options'!$G$7:$G$3000,'Energy balance options'!$B$7:$B$3000,HeatGen!Q$2,'Energy balance options'!$A$7:$A$3000,HeatGen!$A157)</f>
        <v>0</v>
      </c>
      <c r="R157">
        <f>SUMIFS('Energy balance options'!$G$7:$G$3000,'Energy balance options'!$B$7:$B$3000,HeatGen!R$2,'Energy balance options'!$A$7:$A$3000,HeatGen!$A157)</f>
        <v>0</v>
      </c>
      <c r="S157">
        <f>SUMIFS('Energy balance options'!$G$7:$G$3000,'Energy balance options'!$B$7:$B$3000,HeatGen!S$2,'Energy balance options'!$A$7:$A$3000,HeatGen!$A157)</f>
        <v>0</v>
      </c>
      <c r="T157">
        <f>SUMIFS('Energy balance options'!$G$7:$G$3000,'Energy balance options'!$B$7:$B$3000,HeatGen!T$2,'Energy balance options'!$A$7:$A$3000,HeatGen!$A157)</f>
        <v>0</v>
      </c>
      <c r="U157">
        <f>SUMIFS('Energy balance options'!$G$7:$G$3000,'Energy balance options'!$B$7:$B$3000,HeatGen!U$2,'Energy balance options'!$A$7:$A$3000,HeatGen!$A157)</f>
        <v>0</v>
      </c>
      <c r="V157">
        <f>SUMIFS('Energy balance options'!$G$7:$G$3000,'Energy balance options'!$B$7:$B$3000,HeatGen!V$2,'Energy balance options'!$A$7:$A$3000,HeatGen!$A157)</f>
        <v>0</v>
      </c>
      <c r="W157">
        <f>SUMIFS('Energy balance options'!$G$7:$G$3000,'Energy balance options'!$B$7:$B$3000,HeatGen!W$2,'Energy balance options'!$A$7:$A$3000,HeatGen!$A157)</f>
        <v>0</v>
      </c>
      <c r="X157">
        <f>SUMIFS('Energy balance options'!$G$7:$G$3000,'Energy balance options'!$B$7:$B$3000,HeatGen!X$2,'Energy balance options'!$A$7:$A$3000,HeatGen!$A157)</f>
        <v>0</v>
      </c>
      <c r="Y157">
        <f t="shared" si="34"/>
        <v>0</v>
      </c>
      <c r="Z157">
        <f t="shared" si="35"/>
        <v>0</v>
      </c>
      <c r="AA157">
        <f t="shared" si="36"/>
        <v>0</v>
      </c>
      <c r="AB157">
        <f t="shared" si="37"/>
        <v>0</v>
      </c>
      <c r="AC157">
        <f t="shared" si="38"/>
        <v>0</v>
      </c>
      <c r="AD157">
        <f t="shared" si="39"/>
        <v>0</v>
      </c>
      <c r="AE157">
        <f t="shared" si="40"/>
        <v>0</v>
      </c>
      <c r="AF157">
        <f t="shared" si="41"/>
        <v>0</v>
      </c>
      <c r="AG157">
        <f t="shared" si="42"/>
        <v>0</v>
      </c>
      <c r="AH157">
        <f t="shared" si="43"/>
        <v>0</v>
      </c>
      <c r="AI157">
        <f t="shared" si="44"/>
        <v>0</v>
      </c>
      <c r="AJ157">
        <f t="shared" si="45"/>
        <v>0</v>
      </c>
      <c r="AK157">
        <f t="shared" si="46"/>
        <v>0</v>
      </c>
      <c r="AL157">
        <f t="shared" si="47"/>
        <v>0</v>
      </c>
      <c r="AM157">
        <f t="shared" si="48"/>
        <v>0</v>
      </c>
      <c r="AN157">
        <f t="shared" si="49"/>
        <v>0</v>
      </c>
      <c r="AO157">
        <f t="shared" si="50"/>
        <v>0</v>
      </c>
    </row>
    <row r="158" spans="1:41" x14ac:dyDescent="0.2">
      <c r="A158" s="9" t="str">
        <f>'Cost per option'!A166</f>
        <v>1461 Onshore substation and trafo offshore to onshore grid</v>
      </c>
      <c r="B158" t="str">
        <f>_xlfn.IFNA(VLOOKUP(A158,'Energy balance options'!A$7:C$3000,3,FALSE),"")</f>
        <v>Elektriciteitsopwekking</v>
      </c>
      <c r="C158">
        <f>SUMIFS('Energy balance options'!$F$7:$F$3000,'Energy balance options'!$B$7:$B$3000,HeatGen!C$2,'Energy balance options'!$A$7:$A$3000,HeatGen!$A158)</f>
        <v>0</v>
      </c>
      <c r="D158">
        <f>SUMIFS('Energy balance options'!$F$7:$F$3000,'Energy balance options'!$B$7:$B$3000,HeatGen!D$2,'Energy balance options'!$A$7:$A$3000,HeatGen!$A158)</f>
        <v>0</v>
      </c>
      <c r="E158">
        <f>SUMIFS('Energy balance options'!$F$7:$F$3000,'Energy balance options'!$B$7:$B$3000,HeatGen!E$2,'Energy balance options'!$A$7:$A$3000,HeatGen!$A158)</f>
        <v>0</v>
      </c>
      <c r="F158">
        <f>SUMIFS('Energy balance options'!$F$7:$F$3000,'Energy balance options'!$B$7:$B$3000,HeatGen!F$2,'Energy balance options'!$A$7:$A$3000,HeatGen!$A158)</f>
        <v>0</v>
      </c>
      <c r="G158">
        <f>SUMIFS('Energy balance options'!$F$7:$F$3000,'Energy balance options'!$B$7:$B$3000,HeatGen!G$2,'Energy balance options'!$A$7:$A$3000,HeatGen!$A158)</f>
        <v>0</v>
      </c>
      <c r="H158">
        <f>SUMIFS('Energy balance options'!$G$7:$G$3000,'Energy balance options'!$B$7:$B$3000,HeatGen!H$2,'Energy balance options'!$A$7:$A$3000,HeatGen!$A158)</f>
        <v>0</v>
      </c>
      <c r="I158">
        <f>SUMIFS('Energy balance options'!$G$7:$G$3000,'Energy balance options'!$B$7:$B$3000,HeatGen!I$2,'Energy balance options'!$A$7:$A$3000,HeatGen!$A158)</f>
        <v>0</v>
      </c>
      <c r="J158">
        <f>SUMIFS('Energy balance options'!$G$7:$G$3000,'Energy balance options'!$B$7:$B$3000,HeatGen!J$2,'Energy balance options'!$A$7:$A$3000,HeatGen!$A158)</f>
        <v>0.37219762480000002</v>
      </c>
      <c r="K158">
        <f>SUMIFS('Energy balance options'!$G$7:$G$3000,'Energy balance options'!$B$7:$B$3000,HeatGen!K$2,'Energy balance options'!$A$7:$A$3000,HeatGen!$A158)</f>
        <v>0</v>
      </c>
      <c r="L158">
        <f>SUMIFS('Energy balance options'!$G$7:$G$3000,'Energy balance options'!$B$7:$B$3000,HeatGen!L$2,'Energy balance options'!$A$7:$A$3000,HeatGen!$A158)</f>
        <v>0</v>
      </c>
      <c r="M158">
        <f>SUMIFS('Energy balance options'!$G$7:$G$3000,'Energy balance options'!$B$7:$B$3000,HeatGen!M$2,'Energy balance options'!$A$7:$A$3000,HeatGen!$A158)</f>
        <v>0</v>
      </c>
      <c r="N158">
        <f>SUMIFS('Energy balance options'!$G$7:$G$3000,'Energy balance options'!$B$7:$B$3000,HeatGen!N$2,'Energy balance options'!$A$7:$A$3000,HeatGen!$A158)</f>
        <v>0</v>
      </c>
      <c r="O158">
        <f>SUMIFS('Energy balance options'!$G$7:$G$3000,'Energy balance options'!$B$7:$B$3000,HeatGen!O$2,'Energy balance options'!$A$7:$A$3000,HeatGen!$A158)</f>
        <v>0</v>
      </c>
      <c r="P158">
        <f>SUMIFS('Energy balance options'!$G$7:$G$3000,'Energy balance options'!$B$7:$B$3000,HeatGen!P$2,'Energy balance options'!$A$7:$A$3000,HeatGen!$A158)</f>
        <v>0</v>
      </c>
      <c r="Q158">
        <f>SUMIFS('Energy balance options'!$G$7:$G$3000,'Energy balance options'!$B$7:$B$3000,HeatGen!Q$2,'Energy balance options'!$A$7:$A$3000,HeatGen!$A158)</f>
        <v>0</v>
      </c>
      <c r="R158">
        <f>SUMIFS('Energy balance options'!$G$7:$G$3000,'Energy balance options'!$B$7:$B$3000,HeatGen!R$2,'Energy balance options'!$A$7:$A$3000,HeatGen!$A158)</f>
        <v>0</v>
      </c>
      <c r="S158">
        <f>SUMIFS('Energy balance options'!$G$7:$G$3000,'Energy balance options'!$B$7:$B$3000,HeatGen!S$2,'Energy balance options'!$A$7:$A$3000,HeatGen!$A158)</f>
        <v>0</v>
      </c>
      <c r="T158">
        <f>SUMIFS('Energy balance options'!$G$7:$G$3000,'Energy balance options'!$B$7:$B$3000,HeatGen!T$2,'Energy balance options'!$A$7:$A$3000,HeatGen!$A158)</f>
        <v>0</v>
      </c>
      <c r="U158">
        <f>SUMIFS('Energy balance options'!$G$7:$G$3000,'Energy balance options'!$B$7:$B$3000,HeatGen!U$2,'Energy balance options'!$A$7:$A$3000,HeatGen!$A158)</f>
        <v>0</v>
      </c>
      <c r="V158">
        <f>SUMIFS('Energy balance options'!$G$7:$G$3000,'Energy balance options'!$B$7:$B$3000,HeatGen!V$2,'Energy balance options'!$A$7:$A$3000,HeatGen!$A158)</f>
        <v>0</v>
      </c>
      <c r="W158">
        <f>SUMIFS('Energy balance options'!$G$7:$G$3000,'Energy balance options'!$B$7:$B$3000,HeatGen!W$2,'Energy balance options'!$A$7:$A$3000,HeatGen!$A158)</f>
        <v>0</v>
      </c>
      <c r="X158">
        <f>SUMIFS('Energy balance options'!$G$7:$G$3000,'Energy balance options'!$B$7:$B$3000,HeatGen!X$2,'Energy balance options'!$A$7:$A$3000,HeatGen!$A158)</f>
        <v>0</v>
      </c>
      <c r="Y158">
        <f t="shared" si="34"/>
        <v>0</v>
      </c>
      <c r="Z158">
        <f t="shared" si="35"/>
        <v>0</v>
      </c>
      <c r="AA158">
        <f t="shared" si="36"/>
        <v>0</v>
      </c>
      <c r="AB158">
        <f t="shared" si="37"/>
        <v>0</v>
      </c>
      <c r="AC158">
        <f t="shared" si="38"/>
        <v>0</v>
      </c>
      <c r="AD158">
        <f t="shared" si="39"/>
        <v>0</v>
      </c>
      <c r="AE158">
        <f t="shared" si="40"/>
        <v>0</v>
      </c>
      <c r="AF158">
        <f t="shared" si="41"/>
        <v>0</v>
      </c>
      <c r="AG158">
        <f t="shared" si="42"/>
        <v>0</v>
      </c>
      <c r="AH158">
        <f t="shared" si="43"/>
        <v>0</v>
      </c>
      <c r="AI158">
        <f t="shared" si="44"/>
        <v>0</v>
      </c>
      <c r="AJ158">
        <f t="shared" si="45"/>
        <v>0</v>
      </c>
      <c r="AK158">
        <f t="shared" si="46"/>
        <v>0</v>
      </c>
      <c r="AL158">
        <f t="shared" si="47"/>
        <v>0</v>
      </c>
      <c r="AM158">
        <f t="shared" si="48"/>
        <v>0</v>
      </c>
      <c r="AN158">
        <f t="shared" si="49"/>
        <v>0</v>
      </c>
      <c r="AO158">
        <f t="shared" si="50"/>
        <v>0</v>
      </c>
    </row>
    <row r="159" spans="1:41" x14ac:dyDescent="0.2">
      <c r="A159" s="9" t="str">
        <f>'Cost per option'!A167</f>
        <v>1462 Solar-PV Vertical (incl. bif noise barriers)</v>
      </c>
      <c r="B159" t="str">
        <f>_xlfn.IFNA(VLOOKUP(A159,'Energy balance options'!A$7:C$3000,3,FALSE),"")</f>
        <v>HDO</v>
      </c>
      <c r="C159">
        <f>SUMIFS('Energy balance options'!$F$7:$F$3000,'Energy balance options'!$B$7:$B$3000,HeatGen!C$2,'Energy balance options'!$A$7:$A$3000,HeatGen!$A159)</f>
        <v>0</v>
      </c>
      <c r="D159">
        <f>SUMIFS('Energy balance options'!$F$7:$F$3000,'Energy balance options'!$B$7:$B$3000,HeatGen!D$2,'Energy balance options'!$A$7:$A$3000,HeatGen!$A159)</f>
        <v>0</v>
      </c>
      <c r="E159">
        <f>SUMIFS('Energy balance options'!$F$7:$F$3000,'Energy balance options'!$B$7:$B$3000,HeatGen!E$2,'Energy balance options'!$A$7:$A$3000,HeatGen!$A159)</f>
        <v>0</v>
      </c>
      <c r="F159">
        <f>SUMIFS('Energy balance options'!$F$7:$F$3000,'Energy balance options'!$B$7:$B$3000,HeatGen!F$2,'Energy balance options'!$A$7:$A$3000,HeatGen!$A159)</f>
        <v>0</v>
      </c>
      <c r="G159">
        <f>SUMIFS('Energy balance options'!$F$7:$F$3000,'Energy balance options'!$B$7:$B$3000,HeatGen!G$2,'Energy balance options'!$A$7:$A$3000,HeatGen!$A159)</f>
        <v>0</v>
      </c>
      <c r="H159">
        <f>SUMIFS('Energy balance options'!$G$7:$G$3000,'Energy balance options'!$B$7:$B$3000,HeatGen!H$2,'Energy balance options'!$A$7:$A$3000,HeatGen!$A159)</f>
        <v>0</v>
      </c>
      <c r="I159">
        <f>SUMIFS('Energy balance options'!$G$7:$G$3000,'Energy balance options'!$B$7:$B$3000,HeatGen!I$2,'Energy balance options'!$A$7:$A$3000,HeatGen!$A159)</f>
        <v>0</v>
      </c>
      <c r="J159">
        <f>SUMIFS('Energy balance options'!$G$7:$G$3000,'Energy balance options'!$B$7:$B$3000,HeatGen!J$2,'Energy balance options'!$A$7:$A$3000,HeatGen!$A159)</f>
        <v>0</v>
      </c>
      <c r="K159">
        <f>SUMIFS('Energy balance options'!$G$7:$G$3000,'Energy balance options'!$B$7:$B$3000,HeatGen!K$2,'Energy balance options'!$A$7:$A$3000,HeatGen!$A159)</f>
        <v>0</v>
      </c>
      <c r="L159">
        <f>SUMIFS('Energy balance options'!$G$7:$G$3000,'Energy balance options'!$B$7:$B$3000,HeatGen!L$2,'Energy balance options'!$A$7:$A$3000,HeatGen!$A159)</f>
        <v>0</v>
      </c>
      <c r="M159">
        <f>SUMIFS('Energy balance options'!$G$7:$G$3000,'Energy balance options'!$B$7:$B$3000,HeatGen!M$2,'Energy balance options'!$A$7:$A$3000,HeatGen!$A159)</f>
        <v>0</v>
      </c>
      <c r="N159">
        <f>SUMIFS('Energy balance options'!$G$7:$G$3000,'Energy balance options'!$B$7:$B$3000,HeatGen!N$2,'Energy balance options'!$A$7:$A$3000,HeatGen!$A159)</f>
        <v>0</v>
      </c>
      <c r="O159">
        <f>SUMIFS('Energy balance options'!$G$7:$G$3000,'Energy balance options'!$B$7:$B$3000,HeatGen!O$2,'Energy balance options'!$A$7:$A$3000,HeatGen!$A159)</f>
        <v>0</v>
      </c>
      <c r="P159">
        <f>SUMIFS('Energy balance options'!$G$7:$G$3000,'Energy balance options'!$B$7:$B$3000,HeatGen!P$2,'Energy balance options'!$A$7:$A$3000,HeatGen!$A159)</f>
        <v>0</v>
      </c>
      <c r="Q159">
        <f>SUMIFS('Energy balance options'!$G$7:$G$3000,'Energy balance options'!$B$7:$B$3000,HeatGen!Q$2,'Energy balance options'!$A$7:$A$3000,HeatGen!$A159)</f>
        <v>0</v>
      </c>
      <c r="R159">
        <f>SUMIFS('Energy balance options'!$G$7:$G$3000,'Energy balance options'!$B$7:$B$3000,HeatGen!R$2,'Energy balance options'!$A$7:$A$3000,HeatGen!$A159)</f>
        <v>0</v>
      </c>
      <c r="S159">
        <f>SUMIFS('Energy balance options'!$G$7:$G$3000,'Energy balance options'!$B$7:$B$3000,HeatGen!S$2,'Energy balance options'!$A$7:$A$3000,HeatGen!$A159)</f>
        <v>0</v>
      </c>
      <c r="T159">
        <f>SUMIFS('Energy balance options'!$G$7:$G$3000,'Energy balance options'!$B$7:$B$3000,HeatGen!T$2,'Energy balance options'!$A$7:$A$3000,HeatGen!$A159)</f>
        <v>0</v>
      </c>
      <c r="U159">
        <f>SUMIFS('Energy balance options'!$G$7:$G$3000,'Energy balance options'!$B$7:$B$3000,HeatGen!U$2,'Energy balance options'!$A$7:$A$3000,HeatGen!$A159)</f>
        <v>0</v>
      </c>
      <c r="V159">
        <f>SUMIFS('Energy balance options'!$G$7:$G$3000,'Energy balance options'!$B$7:$B$3000,HeatGen!V$2,'Energy balance options'!$A$7:$A$3000,HeatGen!$A159)</f>
        <v>0</v>
      </c>
      <c r="W159">
        <f>SUMIFS('Energy balance options'!$G$7:$G$3000,'Energy balance options'!$B$7:$B$3000,HeatGen!W$2,'Energy balance options'!$A$7:$A$3000,HeatGen!$A159)</f>
        <v>6.1647548030000003E-5</v>
      </c>
      <c r="X159">
        <f>SUMIFS('Energy balance options'!$G$7:$G$3000,'Energy balance options'!$B$7:$B$3000,HeatGen!X$2,'Energy balance options'!$A$7:$A$3000,HeatGen!$A159)</f>
        <v>0</v>
      </c>
      <c r="Y159">
        <f t="shared" si="34"/>
        <v>0</v>
      </c>
      <c r="Z159">
        <f t="shared" si="35"/>
        <v>0</v>
      </c>
      <c r="AA159">
        <f t="shared" si="36"/>
        <v>0</v>
      </c>
      <c r="AB159">
        <f t="shared" si="37"/>
        <v>0</v>
      </c>
      <c r="AC159">
        <f t="shared" si="38"/>
        <v>0</v>
      </c>
      <c r="AD159">
        <f t="shared" si="39"/>
        <v>0</v>
      </c>
      <c r="AE159">
        <f t="shared" si="40"/>
        <v>0</v>
      </c>
      <c r="AF159">
        <f t="shared" si="41"/>
        <v>0</v>
      </c>
      <c r="AG159">
        <f t="shared" si="42"/>
        <v>0</v>
      </c>
      <c r="AH159">
        <f t="shared" si="43"/>
        <v>0</v>
      </c>
      <c r="AI159">
        <f t="shared" si="44"/>
        <v>0</v>
      </c>
      <c r="AJ159">
        <f t="shared" si="45"/>
        <v>0</v>
      </c>
      <c r="AK159">
        <f t="shared" si="46"/>
        <v>0</v>
      </c>
      <c r="AL159">
        <f t="shared" si="47"/>
        <v>0</v>
      </c>
      <c r="AM159">
        <f t="shared" si="48"/>
        <v>0</v>
      </c>
      <c r="AN159">
        <f t="shared" si="49"/>
        <v>0</v>
      </c>
      <c r="AO159">
        <f t="shared" si="50"/>
        <v>0</v>
      </c>
    </row>
    <row r="160" spans="1:41" x14ac:dyDescent="0.2">
      <c r="A160" s="9" t="str">
        <f>'Cost per option'!A168</f>
        <v>1463 Solar-PV Bifacial vertical</v>
      </c>
      <c r="B160" t="str">
        <f>_xlfn.IFNA(VLOOKUP(A160,'Energy balance options'!A$7:C$3000,3,FALSE),"")</f>
        <v>Landbouw</v>
      </c>
      <c r="C160">
        <f>SUMIFS('Energy balance options'!$F$7:$F$3000,'Energy balance options'!$B$7:$B$3000,HeatGen!C$2,'Energy balance options'!$A$7:$A$3000,HeatGen!$A160)</f>
        <v>0</v>
      </c>
      <c r="D160">
        <f>SUMIFS('Energy balance options'!$F$7:$F$3000,'Energy balance options'!$B$7:$B$3000,HeatGen!D$2,'Energy balance options'!$A$7:$A$3000,HeatGen!$A160)</f>
        <v>0</v>
      </c>
      <c r="E160">
        <f>SUMIFS('Energy balance options'!$F$7:$F$3000,'Energy balance options'!$B$7:$B$3000,HeatGen!E$2,'Energy balance options'!$A$7:$A$3000,HeatGen!$A160)</f>
        <v>0</v>
      </c>
      <c r="F160">
        <f>SUMIFS('Energy balance options'!$F$7:$F$3000,'Energy balance options'!$B$7:$B$3000,HeatGen!F$2,'Energy balance options'!$A$7:$A$3000,HeatGen!$A160)</f>
        <v>0</v>
      </c>
      <c r="G160">
        <f>SUMIFS('Energy balance options'!$F$7:$F$3000,'Energy balance options'!$B$7:$B$3000,HeatGen!G$2,'Energy balance options'!$A$7:$A$3000,HeatGen!$A160)</f>
        <v>0</v>
      </c>
      <c r="H160">
        <f>SUMIFS('Energy balance options'!$G$7:$G$3000,'Energy balance options'!$B$7:$B$3000,HeatGen!H$2,'Energy balance options'!$A$7:$A$3000,HeatGen!$A160)</f>
        <v>0</v>
      </c>
      <c r="I160">
        <f>SUMIFS('Energy balance options'!$G$7:$G$3000,'Energy balance options'!$B$7:$B$3000,HeatGen!I$2,'Energy balance options'!$A$7:$A$3000,HeatGen!$A160)</f>
        <v>0</v>
      </c>
      <c r="J160">
        <f>SUMIFS('Energy balance options'!$G$7:$G$3000,'Energy balance options'!$B$7:$B$3000,HeatGen!J$2,'Energy balance options'!$A$7:$A$3000,HeatGen!$A160)</f>
        <v>0</v>
      </c>
      <c r="K160">
        <f>SUMIFS('Energy balance options'!$G$7:$G$3000,'Energy balance options'!$B$7:$B$3000,HeatGen!K$2,'Energy balance options'!$A$7:$A$3000,HeatGen!$A160)</f>
        <v>0</v>
      </c>
      <c r="L160">
        <f>SUMIFS('Energy balance options'!$G$7:$G$3000,'Energy balance options'!$B$7:$B$3000,HeatGen!L$2,'Energy balance options'!$A$7:$A$3000,HeatGen!$A160)</f>
        <v>0</v>
      </c>
      <c r="M160">
        <f>SUMIFS('Energy balance options'!$G$7:$G$3000,'Energy balance options'!$B$7:$B$3000,HeatGen!M$2,'Energy balance options'!$A$7:$A$3000,HeatGen!$A160)</f>
        <v>0</v>
      </c>
      <c r="N160">
        <f>SUMIFS('Energy balance options'!$G$7:$G$3000,'Energy balance options'!$B$7:$B$3000,HeatGen!N$2,'Energy balance options'!$A$7:$A$3000,HeatGen!$A160)</f>
        <v>0</v>
      </c>
      <c r="O160">
        <f>SUMIFS('Energy balance options'!$G$7:$G$3000,'Energy balance options'!$B$7:$B$3000,HeatGen!O$2,'Energy balance options'!$A$7:$A$3000,HeatGen!$A160)</f>
        <v>0</v>
      </c>
      <c r="P160">
        <f>SUMIFS('Energy balance options'!$G$7:$G$3000,'Energy balance options'!$B$7:$B$3000,HeatGen!P$2,'Energy balance options'!$A$7:$A$3000,HeatGen!$A160)</f>
        <v>0</v>
      </c>
      <c r="Q160">
        <f>SUMIFS('Energy balance options'!$G$7:$G$3000,'Energy balance options'!$B$7:$B$3000,HeatGen!Q$2,'Energy balance options'!$A$7:$A$3000,HeatGen!$A160)</f>
        <v>0</v>
      </c>
      <c r="R160">
        <f>SUMIFS('Energy balance options'!$G$7:$G$3000,'Energy balance options'!$B$7:$B$3000,HeatGen!R$2,'Energy balance options'!$A$7:$A$3000,HeatGen!$A160)</f>
        <v>0</v>
      </c>
      <c r="S160">
        <f>SUMIFS('Energy balance options'!$G$7:$G$3000,'Energy balance options'!$B$7:$B$3000,HeatGen!S$2,'Energy balance options'!$A$7:$A$3000,HeatGen!$A160)</f>
        <v>0</v>
      </c>
      <c r="T160">
        <f>SUMIFS('Energy balance options'!$G$7:$G$3000,'Energy balance options'!$B$7:$B$3000,HeatGen!T$2,'Energy balance options'!$A$7:$A$3000,HeatGen!$A160)</f>
        <v>0</v>
      </c>
      <c r="U160">
        <f>SUMIFS('Energy balance options'!$G$7:$G$3000,'Energy balance options'!$B$7:$B$3000,HeatGen!U$2,'Energy balance options'!$A$7:$A$3000,HeatGen!$A160)</f>
        <v>0</v>
      </c>
      <c r="V160">
        <f>SUMIFS('Energy balance options'!$G$7:$G$3000,'Energy balance options'!$B$7:$B$3000,HeatGen!V$2,'Energy balance options'!$A$7:$A$3000,HeatGen!$A160)</f>
        <v>0</v>
      </c>
      <c r="W160">
        <f>SUMIFS('Energy balance options'!$G$7:$G$3000,'Energy balance options'!$B$7:$B$3000,HeatGen!W$2,'Energy balance options'!$A$7:$A$3000,HeatGen!$A160)</f>
        <v>1.8205354550000002E-5</v>
      </c>
      <c r="X160">
        <f>SUMIFS('Energy balance options'!$G$7:$G$3000,'Energy balance options'!$B$7:$B$3000,HeatGen!X$2,'Energy balance options'!$A$7:$A$3000,HeatGen!$A160)</f>
        <v>0</v>
      </c>
      <c r="Y160">
        <f t="shared" si="34"/>
        <v>0</v>
      </c>
      <c r="Z160">
        <f t="shared" si="35"/>
        <v>0</v>
      </c>
      <c r="AA160">
        <f t="shared" si="36"/>
        <v>0</v>
      </c>
      <c r="AB160">
        <f t="shared" si="37"/>
        <v>0</v>
      </c>
      <c r="AC160">
        <f t="shared" si="38"/>
        <v>0</v>
      </c>
      <c r="AD160">
        <f t="shared" si="39"/>
        <v>0</v>
      </c>
      <c r="AE160">
        <f t="shared" si="40"/>
        <v>0</v>
      </c>
      <c r="AF160">
        <f t="shared" si="41"/>
        <v>0</v>
      </c>
      <c r="AG160">
        <f t="shared" si="42"/>
        <v>0</v>
      </c>
      <c r="AH160">
        <f t="shared" si="43"/>
        <v>0</v>
      </c>
      <c r="AI160">
        <f t="shared" si="44"/>
        <v>0</v>
      </c>
      <c r="AJ160">
        <f t="shared" si="45"/>
        <v>0</v>
      </c>
      <c r="AK160">
        <f t="shared" si="46"/>
        <v>0</v>
      </c>
      <c r="AL160">
        <f t="shared" si="47"/>
        <v>0</v>
      </c>
      <c r="AM160">
        <f t="shared" si="48"/>
        <v>0</v>
      </c>
      <c r="AN160">
        <f t="shared" si="49"/>
        <v>0</v>
      </c>
      <c r="AO160">
        <f t="shared" si="50"/>
        <v>0</v>
      </c>
    </row>
    <row r="161" spans="1:41" x14ac:dyDescent="0.2">
      <c r="A161" s="9" t="str">
        <f>'Cost per option'!A169</f>
        <v>1464 Solar-PV Services</v>
      </c>
      <c r="B161" t="str">
        <f>_xlfn.IFNA(VLOOKUP(A161,'Energy balance options'!A$7:C$3000,3,FALSE),"")</f>
        <v>HDO</v>
      </c>
      <c r="C161">
        <f>SUMIFS('Energy balance options'!$F$7:$F$3000,'Energy balance options'!$B$7:$B$3000,HeatGen!C$2,'Energy balance options'!$A$7:$A$3000,HeatGen!$A161)</f>
        <v>0</v>
      </c>
      <c r="D161">
        <f>SUMIFS('Energy balance options'!$F$7:$F$3000,'Energy balance options'!$B$7:$B$3000,HeatGen!D$2,'Energy balance options'!$A$7:$A$3000,HeatGen!$A161)</f>
        <v>0</v>
      </c>
      <c r="E161">
        <f>SUMIFS('Energy balance options'!$F$7:$F$3000,'Energy balance options'!$B$7:$B$3000,HeatGen!E$2,'Energy balance options'!$A$7:$A$3000,HeatGen!$A161)</f>
        <v>0</v>
      </c>
      <c r="F161">
        <f>SUMIFS('Energy balance options'!$F$7:$F$3000,'Energy balance options'!$B$7:$B$3000,HeatGen!F$2,'Energy balance options'!$A$7:$A$3000,HeatGen!$A161)</f>
        <v>0</v>
      </c>
      <c r="G161">
        <f>SUMIFS('Energy balance options'!$F$7:$F$3000,'Energy balance options'!$B$7:$B$3000,HeatGen!G$2,'Energy balance options'!$A$7:$A$3000,HeatGen!$A161)</f>
        <v>0</v>
      </c>
      <c r="H161">
        <f>SUMIFS('Energy balance options'!$G$7:$G$3000,'Energy balance options'!$B$7:$B$3000,HeatGen!H$2,'Energy balance options'!$A$7:$A$3000,HeatGen!$A161)</f>
        <v>0</v>
      </c>
      <c r="I161">
        <f>SUMIFS('Energy balance options'!$G$7:$G$3000,'Energy balance options'!$B$7:$B$3000,HeatGen!I$2,'Energy balance options'!$A$7:$A$3000,HeatGen!$A161)</f>
        <v>0</v>
      </c>
      <c r="J161">
        <f>SUMIFS('Energy balance options'!$G$7:$G$3000,'Energy balance options'!$B$7:$B$3000,HeatGen!J$2,'Energy balance options'!$A$7:$A$3000,HeatGen!$A161)</f>
        <v>0</v>
      </c>
      <c r="K161">
        <f>SUMIFS('Energy balance options'!$G$7:$G$3000,'Energy balance options'!$B$7:$B$3000,HeatGen!K$2,'Energy balance options'!$A$7:$A$3000,HeatGen!$A161)</f>
        <v>0</v>
      </c>
      <c r="L161">
        <f>SUMIFS('Energy balance options'!$G$7:$G$3000,'Energy balance options'!$B$7:$B$3000,HeatGen!L$2,'Energy balance options'!$A$7:$A$3000,HeatGen!$A161)</f>
        <v>0</v>
      </c>
      <c r="M161">
        <f>SUMIFS('Energy balance options'!$G$7:$G$3000,'Energy balance options'!$B$7:$B$3000,HeatGen!M$2,'Energy balance options'!$A$7:$A$3000,HeatGen!$A161)</f>
        <v>0</v>
      </c>
      <c r="N161">
        <f>SUMIFS('Energy balance options'!$G$7:$G$3000,'Energy balance options'!$B$7:$B$3000,HeatGen!N$2,'Energy balance options'!$A$7:$A$3000,HeatGen!$A161)</f>
        <v>0</v>
      </c>
      <c r="O161">
        <f>SUMIFS('Energy balance options'!$G$7:$G$3000,'Energy balance options'!$B$7:$B$3000,HeatGen!O$2,'Energy balance options'!$A$7:$A$3000,HeatGen!$A161)</f>
        <v>0</v>
      </c>
      <c r="P161">
        <f>SUMIFS('Energy balance options'!$G$7:$G$3000,'Energy balance options'!$B$7:$B$3000,HeatGen!P$2,'Energy balance options'!$A$7:$A$3000,HeatGen!$A161)</f>
        <v>0</v>
      </c>
      <c r="Q161">
        <f>SUMIFS('Energy balance options'!$G$7:$G$3000,'Energy balance options'!$B$7:$B$3000,HeatGen!Q$2,'Energy balance options'!$A$7:$A$3000,HeatGen!$A161)</f>
        <v>0</v>
      </c>
      <c r="R161">
        <f>SUMIFS('Energy balance options'!$G$7:$G$3000,'Energy balance options'!$B$7:$B$3000,HeatGen!R$2,'Energy balance options'!$A$7:$A$3000,HeatGen!$A161)</f>
        <v>0</v>
      </c>
      <c r="S161">
        <f>SUMIFS('Energy balance options'!$G$7:$G$3000,'Energy balance options'!$B$7:$B$3000,HeatGen!S$2,'Energy balance options'!$A$7:$A$3000,HeatGen!$A161)</f>
        <v>0</v>
      </c>
      <c r="T161">
        <f>SUMIFS('Energy balance options'!$G$7:$G$3000,'Energy balance options'!$B$7:$B$3000,HeatGen!T$2,'Energy balance options'!$A$7:$A$3000,HeatGen!$A161)</f>
        <v>0</v>
      </c>
      <c r="U161">
        <f>SUMIFS('Energy balance options'!$G$7:$G$3000,'Energy balance options'!$B$7:$B$3000,HeatGen!U$2,'Energy balance options'!$A$7:$A$3000,HeatGen!$A161)</f>
        <v>0</v>
      </c>
      <c r="V161">
        <f>SUMIFS('Energy balance options'!$G$7:$G$3000,'Energy balance options'!$B$7:$B$3000,HeatGen!V$2,'Energy balance options'!$A$7:$A$3000,HeatGen!$A161)</f>
        <v>0</v>
      </c>
      <c r="W161">
        <f>SUMIFS('Energy balance options'!$G$7:$G$3000,'Energy balance options'!$B$7:$B$3000,HeatGen!W$2,'Energy balance options'!$A$7:$A$3000,HeatGen!$A161)</f>
        <v>37.214521089999998</v>
      </c>
      <c r="X161">
        <f>SUMIFS('Energy balance options'!$G$7:$G$3000,'Energy balance options'!$B$7:$B$3000,HeatGen!X$2,'Energy balance options'!$A$7:$A$3000,HeatGen!$A161)</f>
        <v>0</v>
      </c>
      <c r="Y161">
        <f t="shared" si="34"/>
        <v>0</v>
      </c>
      <c r="Z161">
        <f t="shared" si="35"/>
        <v>0</v>
      </c>
      <c r="AA161">
        <f t="shared" si="36"/>
        <v>0</v>
      </c>
      <c r="AB161">
        <f t="shared" si="37"/>
        <v>0</v>
      </c>
      <c r="AC161">
        <f t="shared" si="38"/>
        <v>0</v>
      </c>
      <c r="AD161">
        <f t="shared" si="39"/>
        <v>0</v>
      </c>
      <c r="AE161">
        <f t="shared" si="40"/>
        <v>0</v>
      </c>
      <c r="AF161">
        <f t="shared" si="41"/>
        <v>0</v>
      </c>
      <c r="AG161">
        <f t="shared" si="42"/>
        <v>0</v>
      </c>
      <c r="AH161">
        <f t="shared" si="43"/>
        <v>0</v>
      </c>
      <c r="AI161">
        <f t="shared" si="44"/>
        <v>0</v>
      </c>
      <c r="AJ161">
        <f t="shared" si="45"/>
        <v>0</v>
      </c>
      <c r="AK161">
        <f t="shared" si="46"/>
        <v>0</v>
      </c>
      <c r="AL161">
        <f t="shared" si="47"/>
        <v>0</v>
      </c>
      <c r="AM161">
        <f t="shared" si="48"/>
        <v>0</v>
      </c>
      <c r="AN161">
        <f t="shared" si="49"/>
        <v>0</v>
      </c>
      <c r="AO161">
        <f t="shared" si="50"/>
        <v>0</v>
      </c>
    </row>
    <row r="162" spans="1:41" x14ac:dyDescent="0.2">
      <c r="A162" s="9" t="str">
        <f>'Cost per option'!A170</f>
        <v>1465 Solar-PV large scale utilities</v>
      </c>
      <c r="B162" t="str">
        <f>_xlfn.IFNA(VLOOKUP(A162,'Energy balance options'!A$7:C$3000,3,FALSE),"")</f>
        <v>Elektriciteitsopwekking</v>
      </c>
      <c r="C162">
        <f>SUMIFS('Energy balance options'!$F$7:$F$3000,'Energy balance options'!$B$7:$B$3000,HeatGen!C$2,'Energy balance options'!$A$7:$A$3000,HeatGen!$A162)</f>
        <v>0</v>
      </c>
      <c r="D162">
        <f>SUMIFS('Energy balance options'!$F$7:$F$3000,'Energy balance options'!$B$7:$B$3000,HeatGen!D$2,'Energy balance options'!$A$7:$A$3000,HeatGen!$A162)</f>
        <v>0</v>
      </c>
      <c r="E162">
        <f>SUMIFS('Energy balance options'!$F$7:$F$3000,'Energy balance options'!$B$7:$B$3000,HeatGen!E$2,'Energy balance options'!$A$7:$A$3000,HeatGen!$A162)</f>
        <v>0</v>
      </c>
      <c r="F162">
        <f>SUMIFS('Energy balance options'!$F$7:$F$3000,'Energy balance options'!$B$7:$B$3000,HeatGen!F$2,'Energy balance options'!$A$7:$A$3000,HeatGen!$A162)</f>
        <v>0</v>
      </c>
      <c r="G162">
        <f>SUMIFS('Energy balance options'!$F$7:$F$3000,'Energy balance options'!$B$7:$B$3000,HeatGen!G$2,'Energy balance options'!$A$7:$A$3000,HeatGen!$A162)</f>
        <v>0</v>
      </c>
      <c r="H162">
        <f>SUMIFS('Energy balance options'!$G$7:$G$3000,'Energy balance options'!$B$7:$B$3000,HeatGen!H$2,'Energy balance options'!$A$7:$A$3000,HeatGen!$A162)</f>
        <v>0</v>
      </c>
      <c r="I162">
        <f>SUMIFS('Energy balance options'!$G$7:$G$3000,'Energy balance options'!$B$7:$B$3000,HeatGen!I$2,'Energy balance options'!$A$7:$A$3000,HeatGen!$A162)</f>
        <v>0</v>
      </c>
      <c r="J162">
        <f>SUMIFS('Energy balance options'!$G$7:$G$3000,'Energy balance options'!$B$7:$B$3000,HeatGen!J$2,'Energy balance options'!$A$7:$A$3000,HeatGen!$A162)</f>
        <v>0</v>
      </c>
      <c r="K162">
        <f>SUMIFS('Energy balance options'!$G$7:$G$3000,'Energy balance options'!$B$7:$B$3000,HeatGen!K$2,'Energy balance options'!$A$7:$A$3000,HeatGen!$A162)</f>
        <v>0</v>
      </c>
      <c r="L162">
        <f>SUMIFS('Energy balance options'!$G$7:$G$3000,'Energy balance options'!$B$7:$B$3000,HeatGen!L$2,'Energy balance options'!$A$7:$A$3000,HeatGen!$A162)</f>
        <v>0</v>
      </c>
      <c r="M162">
        <f>SUMIFS('Energy balance options'!$G$7:$G$3000,'Energy balance options'!$B$7:$B$3000,HeatGen!M$2,'Energy balance options'!$A$7:$A$3000,HeatGen!$A162)</f>
        <v>0</v>
      </c>
      <c r="N162">
        <f>SUMIFS('Energy balance options'!$G$7:$G$3000,'Energy balance options'!$B$7:$B$3000,HeatGen!N$2,'Energy balance options'!$A$7:$A$3000,HeatGen!$A162)</f>
        <v>0</v>
      </c>
      <c r="O162">
        <f>SUMIFS('Energy balance options'!$G$7:$G$3000,'Energy balance options'!$B$7:$B$3000,HeatGen!O$2,'Energy balance options'!$A$7:$A$3000,HeatGen!$A162)</f>
        <v>0</v>
      </c>
      <c r="P162">
        <f>SUMIFS('Energy balance options'!$G$7:$G$3000,'Energy balance options'!$B$7:$B$3000,HeatGen!P$2,'Energy balance options'!$A$7:$A$3000,HeatGen!$A162)</f>
        <v>0</v>
      </c>
      <c r="Q162">
        <f>SUMIFS('Energy balance options'!$G$7:$G$3000,'Energy balance options'!$B$7:$B$3000,HeatGen!Q$2,'Energy balance options'!$A$7:$A$3000,HeatGen!$A162)</f>
        <v>0</v>
      </c>
      <c r="R162">
        <f>SUMIFS('Energy balance options'!$G$7:$G$3000,'Energy balance options'!$B$7:$B$3000,HeatGen!R$2,'Energy balance options'!$A$7:$A$3000,HeatGen!$A162)</f>
        <v>0</v>
      </c>
      <c r="S162">
        <f>SUMIFS('Energy balance options'!$G$7:$G$3000,'Energy balance options'!$B$7:$B$3000,HeatGen!S$2,'Energy balance options'!$A$7:$A$3000,HeatGen!$A162)</f>
        <v>0</v>
      </c>
      <c r="T162">
        <f>SUMIFS('Energy balance options'!$G$7:$G$3000,'Energy balance options'!$B$7:$B$3000,HeatGen!T$2,'Energy balance options'!$A$7:$A$3000,HeatGen!$A162)</f>
        <v>0</v>
      </c>
      <c r="U162">
        <f>SUMIFS('Energy balance options'!$G$7:$G$3000,'Energy balance options'!$B$7:$B$3000,HeatGen!U$2,'Energy balance options'!$A$7:$A$3000,HeatGen!$A162)</f>
        <v>0</v>
      </c>
      <c r="V162">
        <f>SUMIFS('Energy balance options'!$G$7:$G$3000,'Energy balance options'!$B$7:$B$3000,HeatGen!V$2,'Energy balance options'!$A$7:$A$3000,HeatGen!$A162)</f>
        <v>0</v>
      </c>
      <c r="W162">
        <f>SUMIFS('Energy balance options'!$G$7:$G$3000,'Energy balance options'!$B$7:$B$3000,HeatGen!W$2,'Energy balance options'!$A$7:$A$3000,HeatGen!$A162)</f>
        <v>28.07264451</v>
      </c>
      <c r="X162">
        <f>SUMIFS('Energy balance options'!$G$7:$G$3000,'Energy balance options'!$B$7:$B$3000,HeatGen!X$2,'Energy balance options'!$A$7:$A$3000,HeatGen!$A162)</f>
        <v>0</v>
      </c>
      <c r="Y162">
        <f t="shared" si="34"/>
        <v>0</v>
      </c>
      <c r="Z162">
        <f t="shared" si="35"/>
        <v>0</v>
      </c>
      <c r="AA162">
        <f t="shared" si="36"/>
        <v>0</v>
      </c>
      <c r="AB162">
        <f t="shared" si="37"/>
        <v>0</v>
      </c>
      <c r="AC162">
        <f t="shared" si="38"/>
        <v>0</v>
      </c>
      <c r="AD162">
        <f t="shared" si="39"/>
        <v>0</v>
      </c>
      <c r="AE162">
        <f t="shared" si="40"/>
        <v>0</v>
      </c>
      <c r="AF162">
        <f t="shared" si="41"/>
        <v>0</v>
      </c>
      <c r="AG162">
        <f t="shared" si="42"/>
        <v>0</v>
      </c>
      <c r="AH162">
        <f t="shared" si="43"/>
        <v>0</v>
      </c>
      <c r="AI162">
        <f t="shared" si="44"/>
        <v>0</v>
      </c>
      <c r="AJ162">
        <f t="shared" si="45"/>
        <v>0</v>
      </c>
      <c r="AK162">
        <f t="shared" si="46"/>
        <v>0</v>
      </c>
      <c r="AL162">
        <f t="shared" si="47"/>
        <v>0</v>
      </c>
      <c r="AM162">
        <f t="shared" si="48"/>
        <v>0</v>
      </c>
      <c r="AN162">
        <f t="shared" si="49"/>
        <v>0</v>
      </c>
      <c r="AO162">
        <f t="shared" si="50"/>
        <v>0</v>
      </c>
    </row>
    <row r="163" spans="1:41" x14ac:dyDescent="0.2">
      <c r="A163" s="9" t="str">
        <f>'Cost per option'!A171</f>
        <v>1466 CCS add on to Haber-Bosch NH3 production</v>
      </c>
      <c r="B163" t="str">
        <f>_xlfn.IFNA(VLOOKUP(A163,'Energy balance options'!A$7:C$3000,3,FALSE),"")</f>
        <v>Kunstmestindustrie</v>
      </c>
      <c r="C163">
        <f>SUMIFS('Energy balance options'!$F$7:$F$3000,'Energy balance options'!$B$7:$B$3000,HeatGen!C$2,'Energy balance options'!$A$7:$A$3000,HeatGen!$A163)</f>
        <v>0</v>
      </c>
      <c r="D163">
        <f>SUMIFS('Energy balance options'!$F$7:$F$3000,'Energy balance options'!$B$7:$B$3000,HeatGen!D$2,'Energy balance options'!$A$7:$A$3000,HeatGen!$A163)</f>
        <v>0</v>
      </c>
      <c r="E163">
        <f>SUMIFS('Energy balance options'!$F$7:$F$3000,'Energy balance options'!$B$7:$B$3000,HeatGen!E$2,'Energy balance options'!$A$7:$A$3000,HeatGen!$A163)</f>
        <v>0</v>
      </c>
      <c r="F163">
        <f>SUMIFS('Energy balance options'!$F$7:$F$3000,'Energy balance options'!$B$7:$B$3000,HeatGen!F$2,'Energy balance options'!$A$7:$A$3000,HeatGen!$A163)</f>
        <v>0</v>
      </c>
      <c r="G163">
        <f>SUMIFS('Energy balance options'!$F$7:$F$3000,'Energy balance options'!$B$7:$B$3000,HeatGen!G$2,'Energy balance options'!$A$7:$A$3000,HeatGen!$A163)</f>
        <v>0</v>
      </c>
      <c r="H163">
        <f>SUMIFS('Energy balance options'!$G$7:$G$3000,'Energy balance options'!$B$7:$B$3000,HeatGen!H$2,'Energy balance options'!$A$7:$A$3000,HeatGen!$A163)</f>
        <v>0</v>
      </c>
      <c r="I163">
        <f>SUMIFS('Energy balance options'!$G$7:$G$3000,'Energy balance options'!$B$7:$B$3000,HeatGen!I$2,'Energy balance options'!$A$7:$A$3000,HeatGen!$A163)</f>
        <v>0</v>
      </c>
      <c r="J163">
        <f>SUMIFS('Energy balance options'!$G$7:$G$3000,'Energy balance options'!$B$7:$B$3000,HeatGen!J$2,'Energy balance options'!$A$7:$A$3000,HeatGen!$A163)</f>
        <v>0.98270120380000003</v>
      </c>
      <c r="K163">
        <f>SUMIFS('Energy balance options'!$G$7:$G$3000,'Energy balance options'!$B$7:$B$3000,HeatGen!K$2,'Energy balance options'!$A$7:$A$3000,HeatGen!$A163)</f>
        <v>0</v>
      </c>
      <c r="L163">
        <f>SUMIFS('Energy balance options'!$G$7:$G$3000,'Energy balance options'!$B$7:$B$3000,HeatGen!L$2,'Energy balance options'!$A$7:$A$3000,HeatGen!$A163)</f>
        <v>0</v>
      </c>
      <c r="M163">
        <f>SUMIFS('Energy balance options'!$G$7:$G$3000,'Energy balance options'!$B$7:$B$3000,HeatGen!M$2,'Energy balance options'!$A$7:$A$3000,HeatGen!$A163)</f>
        <v>0</v>
      </c>
      <c r="N163">
        <f>SUMIFS('Energy balance options'!$G$7:$G$3000,'Energy balance options'!$B$7:$B$3000,HeatGen!N$2,'Energy balance options'!$A$7:$A$3000,HeatGen!$A163)</f>
        <v>0</v>
      </c>
      <c r="O163">
        <f>SUMIFS('Energy balance options'!$G$7:$G$3000,'Energy balance options'!$B$7:$B$3000,HeatGen!O$2,'Energy balance options'!$A$7:$A$3000,HeatGen!$A163)</f>
        <v>0</v>
      </c>
      <c r="P163">
        <f>SUMIFS('Energy balance options'!$G$7:$G$3000,'Energy balance options'!$B$7:$B$3000,HeatGen!P$2,'Energy balance options'!$A$7:$A$3000,HeatGen!$A163)</f>
        <v>0</v>
      </c>
      <c r="Q163">
        <f>SUMIFS('Energy balance options'!$G$7:$G$3000,'Energy balance options'!$B$7:$B$3000,HeatGen!Q$2,'Energy balance options'!$A$7:$A$3000,HeatGen!$A163)</f>
        <v>0</v>
      </c>
      <c r="R163">
        <f>SUMIFS('Energy balance options'!$G$7:$G$3000,'Energy balance options'!$B$7:$B$3000,HeatGen!R$2,'Energy balance options'!$A$7:$A$3000,HeatGen!$A163)</f>
        <v>0</v>
      </c>
      <c r="S163">
        <f>SUMIFS('Energy balance options'!$G$7:$G$3000,'Energy balance options'!$B$7:$B$3000,HeatGen!S$2,'Energy balance options'!$A$7:$A$3000,HeatGen!$A163)</f>
        <v>0</v>
      </c>
      <c r="T163">
        <f>SUMIFS('Energy balance options'!$G$7:$G$3000,'Energy balance options'!$B$7:$B$3000,HeatGen!T$2,'Energy balance options'!$A$7:$A$3000,HeatGen!$A163)</f>
        <v>0</v>
      </c>
      <c r="U163">
        <f>SUMIFS('Energy balance options'!$G$7:$G$3000,'Energy balance options'!$B$7:$B$3000,HeatGen!U$2,'Energy balance options'!$A$7:$A$3000,HeatGen!$A163)</f>
        <v>0</v>
      </c>
      <c r="V163">
        <f>SUMIFS('Energy balance options'!$G$7:$G$3000,'Energy balance options'!$B$7:$B$3000,HeatGen!V$2,'Energy balance options'!$A$7:$A$3000,HeatGen!$A163)</f>
        <v>0</v>
      </c>
      <c r="W163">
        <f>SUMIFS('Energy balance options'!$G$7:$G$3000,'Energy balance options'!$B$7:$B$3000,HeatGen!W$2,'Energy balance options'!$A$7:$A$3000,HeatGen!$A163)</f>
        <v>0</v>
      </c>
      <c r="X163">
        <f>SUMIFS('Energy balance options'!$G$7:$G$3000,'Energy balance options'!$B$7:$B$3000,HeatGen!X$2,'Energy balance options'!$A$7:$A$3000,HeatGen!$A163)</f>
        <v>0</v>
      </c>
      <c r="Y163">
        <f t="shared" si="34"/>
        <v>0</v>
      </c>
      <c r="Z163">
        <f t="shared" si="35"/>
        <v>0</v>
      </c>
      <c r="AA163">
        <f t="shared" si="36"/>
        <v>0</v>
      </c>
      <c r="AB163">
        <f t="shared" si="37"/>
        <v>0</v>
      </c>
      <c r="AC163">
        <f t="shared" si="38"/>
        <v>0</v>
      </c>
      <c r="AD163">
        <f t="shared" si="39"/>
        <v>0</v>
      </c>
      <c r="AE163">
        <f t="shared" si="40"/>
        <v>0</v>
      </c>
      <c r="AF163">
        <f t="shared" si="41"/>
        <v>0</v>
      </c>
      <c r="AG163">
        <f t="shared" si="42"/>
        <v>0</v>
      </c>
      <c r="AH163">
        <f t="shared" si="43"/>
        <v>0</v>
      </c>
      <c r="AI163">
        <f t="shared" si="44"/>
        <v>0</v>
      </c>
      <c r="AJ163">
        <f t="shared" si="45"/>
        <v>0</v>
      </c>
      <c r="AK163">
        <f t="shared" si="46"/>
        <v>0</v>
      </c>
      <c r="AL163">
        <f t="shared" si="47"/>
        <v>0</v>
      </c>
      <c r="AM163">
        <f t="shared" si="48"/>
        <v>0</v>
      </c>
      <c r="AN163">
        <f t="shared" si="49"/>
        <v>0</v>
      </c>
      <c r="AO163">
        <f t="shared" si="50"/>
        <v>0</v>
      </c>
    </row>
    <row r="164" spans="1:41" x14ac:dyDescent="0.2">
      <c r="A164" s="9" t="str">
        <f>'Cost per option'!A172</f>
        <v>1470 H2 tank PI FCEV auto laden</v>
      </c>
      <c r="B164" t="str">
        <f>_xlfn.IFNA(VLOOKUP(A164,'Energy balance options'!A$7:C$3000,3,FALSE),"")</f>
        <v>Verkeer</v>
      </c>
      <c r="C164">
        <f>SUMIFS('Energy balance options'!$F$7:$F$3000,'Energy balance options'!$B$7:$B$3000,HeatGen!C$2,'Energy balance options'!$A$7:$A$3000,HeatGen!$A164)</f>
        <v>0</v>
      </c>
      <c r="D164">
        <f>SUMIFS('Energy balance options'!$F$7:$F$3000,'Energy balance options'!$B$7:$B$3000,HeatGen!D$2,'Energy balance options'!$A$7:$A$3000,HeatGen!$A164)</f>
        <v>0</v>
      </c>
      <c r="E164">
        <f>SUMIFS('Energy balance options'!$F$7:$F$3000,'Energy balance options'!$B$7:$B$3000,HeatGen!E$2,'Energy balance options'!$A$7:$A$3000,HeatGen!$A164)</f>
        <v>0</v>
      </c>
      <c r="F164">
        <f>SUMIFS('Energy balance options'!$F$7:$F$3000,'Energy balance options'!$B$7:$B$3000,HeatGen!F$2,'Energy balance options'!$A$7:$A$3000,HeatGen!$A164)</f>
        <v>0</v>
      </c>
      <c r="G164">
        <f>SUMIFS('Energy balance options'!$F$7:$F$3000,'Energy balance options'!$B$7:$B$3000,HeatGen!G$2,'Energy balance options'!$A$7:$A$3000,HeatGen!$A164)</f>
        <v>0</v>
      </c>
      <c r="H164">
        <f>SUMIFS('Energy balance options'!$G$7:$G$3000,'Energy balance options'!$B$7:$B$3000,HeatGen!H$2,'Energy balance options'!$A$7:$A$3000,HeatGen!$A164)</f>
        <v>0</v>
      </c>
      <c r="I164">
        <f>SUMIFS('Energy balance options'!$G$7:$G$3000,'Energy balance options'!$B$7:$B$3000,HeatGen!I$2,'Energy balance options'!$A$7:$A$3000,HeatGen!$A164)</f>
        <v>0</v>
      </c>
      <c r="J164">
        <f>SUMIFS('Energy balance options'!$G$7:$G$3000,'Energy balance options'!$B$7:$B$3000,HeatGen!J$2,'Energy balance options'!$A$7:$A$3000,HeatGen!$A164)</f>
        <v>0</v>
      </c>
      <c r="K164">
        <f>SUMIFS('Energy balance options'!$G$7:$G$3000,'Energy balance options'!$B$7:$B$3000,HeatGen!K$2,'Energy balance options'!$A$7:$A$3000,HeatGen!$A164)</f>
        <v>0</v>
      </c>
      <c r="L164">
        <f>SUMIFS('Energy balance options'!$G$7:$G$3000,'Energy balance options'!$B$7:$B$3000,HeatGen!L$2,'Energy balance options'!$A$7:$A$3000,HeatGen!$A164)</f>
        <v>0</v>
      </c>
      <c r="M164">
        <f>SUMIFS('Energy balance options'!$G$7:$G$3000,'Energy balance options'!$B$7:$B$3000,HeatGen!M$2,'Energy balance options'!$A$7:$A$3000,HeatGen!$A164)</f>
        <v>0</v>
      </c>
      <c r="N164">
        <f>SUMIFS('Energy balance options'!$G$7:$G$3000,'Energy balance options'!$B$7:$B$3000,HeatGen!N$2,'Energy balance options'!$A$7:$A$3000,HeatGen!$A164)</f>
        <v>0</v>
      </c>
      <c r="O164">
        <f>SUMIFS('Energy balance options'!$G$7:$G$3000,'Energy balance options'!$B$7:$B$3000,HeatGen!O$2,'Energy balance options'!$A$7:$A$3000,HeatGen!$A164)</f>
        <v>0</v>
      </c>
      <c r="P164">
        <f>SUMIFS('Energy balance options'!$G$7:$G$3000,'Energy balance options'!$B$7:$B$3000,HeatGen!P$2,'Energy balance options'!$A$7:$A$3000,HeatGen!$A164)</f>
        <v>0</v>
      </c>
      <c r="Q164">
        <f>SUMIFS('Energy balance options'!$G$7:$G$3000,'Energy balance options'!$B$7:$B$3000,HeatGen!Q$2,'Energy balance options'!$A$7:$A$3000,HeatGen!$A164)</f>
        <v>0</v>
      </c>
      <c r="R164">
        <f>SUMIFS('Energy balance options'!$G$7:$G$3000,'Energy balance options'!$B$7:$B$3000,HeatGen!R$2,'Energy balance options'!$A$7:$A$3000,HeatGen!$A164)</f>
        <v>0</v>
      </c>
      <c r="S164">
        <f>SUMIFS('Energy balance options'!$G$7:$G$3000,'Energy balance options'!$B$7:$B$3000,HeatGen!S$2,'Energy balance options'!$A$7:$A$3000,HeatGen!$A164)</f>
        <v>0</v>
      </c>
      <c r="T164">
        <f>SUMIFS('Energy balance options'!$G$7:$G$3000,'Energy balance options'!$B$7:$B$3000,HeatGen!T$2,'Energy balance options'!$A$7:$A$3000,HeatGen!$A164)</f>
        <v>0</v>
      </c>
      <c r="U164">
        <f>SUMIFS('Energy balance options'!$G$7:$G$3000,'Energy balance options'!$B$7:$B$3000,HeatGen!U$2,'Energy balance options'!$A$7:$A$3000,HeatGen!$A164)</f>
        <v>0</v>
      </c>
      <c r="V164">
        <f>SUMIFS('Energy balance options'!$G$7:$G$3000,'Energy balance options'!$B$7:$B$3000,HeatGen!V$2,'Energy balance options'!$A$7:$A$3000,HeatGen!$A164)</f>
        <v>0</v>
      </c>
      <c r="W164">
        <f>SUMIFS('Energy balance options'!$G$7:$G$3000,'Energy balance options'!$B$7:$B$3000,HeatGen!W$2,'Energy balance options'!$A$7:$A$3000,HeatGen!$A164)</f>
        <v>0</v>
      </c>
      <c r="X164">
        <f>SUMIFS('Energy balance options'!$G$7:$G$3000,'Energy balance options'!$B$7:$B$3000,HeatGen!X$2,'Energy balance options'!$A$7:$A$3000,HeatGen!$A164)</f>
        <v>0</v>
      </c>
      <c r="Y164">
        <f t="shared" si="34"/>
        <v>0</v>
      </c>
      <c r="Z164">
        <f t="shared" si="35"/>
        <v>0</v>
      </c>
      <c r="AA164">
        <f t="shared" si="36"/>
        <v>0</v>
      </c>
      <c r="AB164">
        <f t="shared" si="37"/>
        <v>0</v>
      </c>
      <c r="AC164">
        <f t="shared" si="38"/>
        <v>0</v>
      </c>
      <c r="AD164">
        <f t="shared" si="39"/>
        <v>0</v>
      </c>
      <c r="AE164">
        <f t="shared" si="40"/>
        <v>0</v>
      </c>
      <c r="AF164">
        <f t="shared" si="41"/>
        <v>0</v>
      </c>
      <c r="AG164">
        <f t="shared" si="42"/>
        <v>0</v>
      </c>
      <c r="AH164">
        <f t="shared" si="43"/>
        <v>0</v>
      </c>
      <c r="AI164">
        <f t="shared" si="44"/>
        <v>0</v>
      </c>
      <c r="AJ164">
        <f t="shared" si="45"/>
        <v>0</v>
      </c>
      <c r="AK164">
        <f t="shared" si="46"/>
        <v>0</v>
      </c>
      <c r="AL164">
        <f t="shared" si="47"/>
        <v>0</v>
      </c>
      <c r="AM164">
        <f t="shared" si="48"/>
        <v>0</v>
      </c>
      <c r="AN164">
        <f t="shared" si="49"/>
        <v>0</v>
      </c>
      <c r="AO164">
        <f t="shared" si="50"/>
        <v>0</v>
      </c>
    </row>
    <row r="165" spans="1:41" x14ac:dyDescent="0.2">
      <c r="A165" s="9" t="str">
        <f>'Cost per option'!A173</f>
        <v>1471 H2 tank PI FCEV auto opslag</v>
      </c>
      <c r="B165" t="str">
        <f>_xlfn.IFNA(VLOOKUP(A165,'Energy balance options'!A$7:C$3000,3,FALSE),"")</f>
        <v>Verkeer</v>
      </c>
      <c r="C165">
        <f>SUMIFS('Energy balance options'!$F$7:$F$3000,'Energy balance options'!$B$7:$B$3000,HeatGen!C$2,'Energy balance options'!$A$7:$A$3000,HeatGen!$A165)</f>
        <v>0</v>
      </c>
      <c r="D165">
        <f>SUMIFS('Energy balance options'!$F$7:$F$3000,'Energy balance options'!$B$7:$B$3000,HeatGen!D$2,'Energy balance options'!$A$7:$A$3000,HeatGen!$A165)</f>
        <v>0</v>
      </c>
      <c r="E165">
        <f>SUMIFS('Energy balance options'!$F$7:$F$3000,'Energy balance options'!$B$7:$B$3000,HeatGen!E$2,'Energy balance options'!$A$7:$A$3000,HeatGen!$A165)</f>
        <v>0</v>
      </c>
      <c r="F165">
        <f>SUMIFS('Energy balance options'!$F$7:$F$3000,'Energy balance options'!$B$7:$B$3000,HeatGen!F$2,'Energy balance options'!$A$7:$A$3000,HeatGen!$A165)</f>
        <v>0</v>
      </c>
      <c r="G165">
        <f>SUMIFS('Energy balance options'!$F$7:$F$3000,'Energy balance options'!$B$7:$B$3000,HeatGen!G$2,'Energy balance options'!$A$7:$A$3000,HeatGen!$A165)</f>
        <v>0</v>
      </c>
      <c r="H165">
        <f>SUMIFS('Energy balance options'!$G$7:$G$3000,'Energy balance options'!$B$7:$B$3000,HeatGen!H$2,'Energy balance options'!$A$7:$A$3000,HeatGen!$A165)</f>
        <v>0</v>
      </c>
      <c r="I165">
        <f>SUMIFS('Energy balance options'!$G$7:$G$3000,'Energy balance options'!$B$7:$B$3000,HeatGen!I$2,'Energy balance options'!$A$7:$A$3000,HeatGen!$A165)</f>
        <v>5.7592819399999998E-16</v>
      </c>
      <c r="J165">
        <f>SUMIFS('Energy balance options'!$G$7:$G$3000,'Energy balance options'!$B$7:$B$3000,HeatGen!J$2,'Energy balance options'!$A$7:$A$3000,HeatGen!$A165)</f>
        <v>0</v>
      </c>
      <c r="K165">
        <f>SUMIFS('Energy balance options'!$G$7:$G$3000,'Energy balance options'!$B$7:$B$3000,HeatGen!K$2,'Energy balance options'!$A$7:$A$3000,HeatGen!$A165)</f>
        <v>0</v>
      </c>
      <c r="L165">
        <f>SUMIFS('Energy balance options'!$G$7:$G$3000,'Energy balance options'!$B$7:$B$3000,HeatGen!L$2,'Energy balance options'!$A$7:$A$3000,HeatGen!$A165)</f>
        <v>0</v>
      </c>
      <c r="M165">
        <f>SUMIFS('Energy balance options'!$G$7:$G$3000,'Energy balance options'!$B$7:$B$3000,HeatGen!M$2,'Energy balance options'!$A$7:$A$3000,HeatGen!$A165)</f>
        <v>0</v>
      </c>
      <c r="N165">
        <f>SUMIFS('Energy balance options'!$G$7:$G$3000,'Energy balance options'!$B$7:$B$3000,HeatGen!N$2,'Energy balance options'!$A$7:$A$3000,HeatGen!$A165)</f>
        <v>0</v>
      </c>
      <c r="O165">
        <f>SUMIFS('Energy balance options'!$G$7:$G$3000,'Energy balance options'!$B$7:$B$3000,HeatGen!O$2,'Energy balance options'!$A$7:$A$3000,HeatGen!$A165)</f>
        <v>0</v>
      </c>
      <c r="P165">
        <f>SUMIFS('Energy balance options'!$G$7:$G$3000,'Energy balance options'!$B$7:$B$3000,HeatGen!P$2,'Energy balance options'!$A$7:$A$3000,HeatGen!$A165)</f>
        <v>0</v>
      </c>
      <c r="Q165">
        <f>SUMIFS('Energy balance options'!$G$7:$G$3000,'Energy balance options'!$B$7:$B$3000,HeatGen!Q$2,'Energy balance options'!$A$7:$A$3000,HeatGen!$A165)</f>
        <v>0</v>
      </c>
      <c r="R165">
        <f>SUMIFS('Energy balance options'!$G$7:$G$3000,'Energy balance options'!$B$7:$B$3000,HeatGen!R$2,'Energy balance options'!$A$7:$A$3000,HeatGen!$A165)</f>
        <v>0</v>
      </c>
      <c r="S165">
        <f>SUMIFS('Energy balance options'!$G$7:$G$3000,'Energy balance options'!$B$7:$B$3000,HeatGen!S$2,'Energy balance options'!$A$7:$A$3000,HeatGen!$A165)</f>
        <v>0</v>
      </c>
      <c r="T165">
        <f>SUMIFS('Energy balance options'!$G$7:$G$3000,'Energy balance options'!$B$7:$B$3000,HeatGen!T$2,'Energy balance options'!$A$7:$A$3000,HeatGen!$A165)</f>
        <v>0</v>
      </c>
      <c r="U165">
        <f>SUMIFS('Energy balance options'!$G$7:$G$3000,'Energy balance options'!$B$7:$B$3000,HeatGen!U$2,'Energy balance options'!$A$7:$A$3000,HeatGen!$A165)</f>
        <v>0</v>
      </c>
      <c r="V165">
        <f>SUMIFS('Energy balance options'!$G$7:$G$3000,'Energy balance options'!$B$7:$B$3000,HeatGen!V$2,'Energy balance options'!$A$7:$A$3000,HeatGen!$A165)</f>
        <v>0</v>
      </c>
      <c r="W165">
        <f>SUMIFS('Energy balance options'!$G$7:$G$3000,'Energy balance options'!$B$7:$B$3000,HeatGen!W$2,'Energy balance options'!$A$7:$A$3000,HeatGen!$A165)</f>
        <v>0</v>
      </c>
      <c r="X165">
        <f>SUMIFS('Energy balance options'!$G$7:$G$3000,'Energy balance options'!$B$7:$B$3000,HeatGen!X$2,'Energy balance options'!$A$7:$A$3000,HeatGen!$A165)</f>
        <v>0</v>
      </c>
      <c r="Y165">
        <f t="shared" si="34"/>
        <v>0</v>
      </c>
      <c r="Z165">
        <f t="shared" si="35"/>
        <v>0</v>
      </c>
      <c r="AA165">
        <f t="shared" si="36"/>
        <v>0</v>
      </c>
      <c r="AB165">
        <f t="shared" si="37"/>
        <v>0</v>
      </c>
      <c r="AC165">
        <f t="shared" si="38"/>
        <v>0</v>
      </c>
      <c r="AD165">
        <f t="shared" si="39"/>
        <v>0</v>
      </c>
      <c r="AE165">
        <f t="shared" si="40"/>
        <v>0</v>
      </c>
      <c r="AF165">
        <f t="shared" si="41"/>
        <v>0</v>
      </c>
      <c r="AG165">
        <f t="shared" si="42"/>
        <v>0</v>
      </c>
      <c r="AH165">
        <f t="shared" si="43"/>
        <v>0</v>
      </c>
      <c r="AI165">
        <f t="shared" si="44"/>
        <v>0</v>
      </c>
      <c r="AJ165">
        <f t="shared" si="45"/>
        <v>0</v>
      </c>
      <c r="AK165">
        <f t="shared" si="46"/>
        <v>0</v>
      </c>
      <c r="AL165">
        <f t="shared" si="47"/>
        <v>0</v>
      </c>
      <c r="AM165">
        <f t="shared" si="48"/>
        <v>0</v>
      </c>
      <c r="AN165">
        <f t="shared" si="49"/>
        <v>0</v>
      </c>
      <c r="AO165">
        <f t="shared" si="50"/>
        <v>0</v>
      </c>
    </row>
    <row r="166" spans="1:41" x14ac:dyDescent="0.2">
      <c r="A166" s="9" t="str">
        <f>'Cost per option'!A174</f>
        <v>1472 H2 tank PI FCEV ontladen</v>
      </c>
      <c r="B166" t="str">
        <f>_xlfn.IFNA(VLOOKUP(A166,'Energy balance options'!A$7:C$3000,3,FALSE),"")</f>
        <v>Verkeer</v>
      </c>
      <c r="C166">
        <f>SUMIFS('Energy balance options'!$F$7:$F$3000,'Energy balance options'!$B$7:$B$3000,HeatGen!C$2,'Energy balance options'!$A$7:$A$3000,HeatGen!$A166)</f>
        <v>0</v>
      </c>
      <c r="D166">
        <f>SUMIFS('Energy balance options'!$F$7:$F$3000,'Energy balance options'!$B$7:$B$3000,HeatGen!D$2,'Energy balance options'!$A$7:$A$3000,HeatGen!$A166)</f>
        <v>0</v>
      </c>
      <c r="E166">
        <f>SUMIFS('Energy balance options'!$F$7:$F$3000,'Energy balance options'!$B$7:$B$3000,HeatGen!E$2,'Energy balance options'!$A$7:$A$3000,HeatGen!$A166)</f>
        <v>0</v>
      </c>
      <c r="F166">
        <f>SUMIFS('Energy balance options'!$F$7:$F$3000,'Energy balance options'!$B$7:$B$3000,HeatGen!F$2,'Energy balance options'!$A$7:$A$3000,HeatGen!$A166)</f>
        <v>0</v>
      </c>
      <c r="G166">
        <f>SUMIFS('Energy balance options'!$F$7:$F$3000,'Energy balance options'!$B$7:$B$3000,HeatGen!G$2,'Energy balance options'!$A$7:$A$3000,HeatGen!$A166)</f>
        <v>0</v>
      </c>
      <c r="H166">
        <f>SUMIFS('Energy balance options'!$G$7:$G$3000,'Energy balance options'!$B$7:$B$3000,HeatGen!H$2,'Energy balance options'!$A$7:$A$3000,HeatGen!$A166)</f>
        <v>0</v>
      </c>
      <c r="I166">
        <f>SUMIFS('Energy balance options'!$G$7:$G$3000,'Energy balance options'!$B$7:$B$3000,HeatGen!I$2,'Energy balance options'!$A$7:$A$3000,HeatGen!$A166)</f>
        <v>6.9388939039999997E-18</v>
      </c>
      <c r="J166">
        <f>SUMIFS('Energy balance options'!$G$7:$G$3000,'Energy balance options'!$B$7:$B$3000,HeatGen!J$2,'Energy balance options'!$A$7:$A$3000,HeatGen!$A166)</f>
        <v>0</v>
      </c>
      <c r="K166">
        <f>SUMIFS('Energy balance options'!$G$7:$G$3000,'Energy balance options'!$B$7:$B$3000,HeatGen!K$2,'Energy balance options'!$A$7:$A$3000,HeatGen!$A166)</f>
        <v>0</v>
      </c>
      <c r="L166">
        <f>SUMIFS('Energy balance options'!$G$7:$G$3000,'Energy balance options'!$B$7:$B$3000,HeatGen!L$2,'Energy balance options'!$A$7:$A$3000,HeatGen!$A166)</f>
        <v>0</v>
      </c>
      <c r="M166">
        <f>SUMIFS('Energy balance options'!$G$7:$G$3000,'Energy balance options'!$B$7:$B$3000,HeatGen!M$2,'Energy balance options'!$A$7:$A$3000,HeatGen!$A166)</f>
        <v>0</v>
      </c>
      <c r="N166">
        <f>SUMIFS('Energy balance options'!$G$7:$G$3000,'Energy balance options'!$B$7:$B$3000,HeatGen!N$2,'Energy balance options'!$A$7:$A$3000,HeatGen!$A166)</f>
        <v>0</v>
      </c>
      <c r="O166">
        <f>SUMIFS('Energy balance options'!$G$7:$G$3000,'Energy balance options'!$B$7:$B$3000,HeatGen!O$2,'Energy balance options'!$A$7:$A$3000,HeatGen!$A166)</f>
        <v>0</v>
      </c>
      <c r="P166">
        <f>SUMIFS('Energy balance options'!$G$7:$G$3000,'Energy balance options'!$B$7:$B$3000,HeatGen!P$2,'Energy balance options'!$A$7:$A$3000,HeatGen!$A166)</f>
        <v>0</v>
      </c>
      <c r="Q166">
        <f>SUMIFS('Energy balance options'!$G$7:$G$3000,'Energy balance options'!$B$7:$B$3000,HeatGen!Q$2,'Energy balance options'!$A$7:$A$3000,HeatGen!$A166)</f>
        <v>0</v>
      </c>
      <c r="R166">
        <f>SUMIFS('Energy balance options'!$G$7:$G$3000,'Energy balance options'!$B$7:$B$3000,HeatGen!R$2,'Energy balance options'!$A$7:$A$3000,HeatGen!$A166)</f>
        <v>0</v>
      </c>
      <c r="S166">
        <f>SUMIFS('Energy balance options'!$G$7:$G$3000,'Energy balance options'!$B$7:$B$3000,HeatGen!S$2,'Energy balance options'!$A$7:$A$3000,HeatGen!$A166)</f>
        <v>0</v>
      </c>
      <c r="T166">
        <f>SUMIFS('Energy balance options'!$G$7:$G$3000,'Energy balance options'!$B$7:$B$3000,HeatGen!T$2,'Energy balance options'!$A$7:$A$3000,HeatGen!$A166)</f>
        <v>0</v>
      </c>
      <c r="U166">
        <f>SUMIFS('Energy balance options'!$G$7:$G$3000,'Energy balance options'!$B$7:$B$3000,HeatGen!U$2,'Energy balance options'!$A$7:$A$3000,HeatGen!$A166)</f>
        <v>0</v>
      </c>
      <c r="V166">
        <f>SUMIFS('Energy balance options'!$G$7:$G$3000,'Energy balance options'!$B$7:$B$3000,HeatGen!V$2,'Energy balance options'!$A$7:$A$3000,HeatGen!$A166)</f>
        <v>0</v>
      </c>
      <c r="W166">
        <f>SUMIFS('Energy balance options'!$G$7:$G$3000,'Energy balance options'!$B$7:$B$3000,HeatGen!W$2,'Energy balance options'!$A$7:$A$3000,HeatGen!$A166)</f>
        <v>0</v>
      </c>
      <c r="X166">
        <f>SUMIFS('Energy balance options'!$G$7:$G$3000,'Energy balance options'!$B$7:$B$3000,HeatGen!X$2,'Energy balance options'!$A$7:$A$3000,HeatGen!$A166)</f>
        <v>0</v>
      </c>
      <c r="Y166">
        <f t="shared" si="34"/>
        <v>0</v>
      </c>
      <c r="Z166">
        <f t="shared" si="35"/>
        <v>0</v>
      </c>
      <c r="AA166">
        <f t="shared" si="36"/>
        <v>0</v>
      </c>
      <c r="AB166">
        <f t="shared" si="37"/>
        <v>0</v>
      </c>
      <c r="AC166">
        <f t="shared" si="38"/>
        <v>0</v>
      </c>
      <c r="AD166">
        <f t="shared" si="39"/>
        <v>0</v>
      </c>
      <c r="AE166">
        <f t="shared" si="40"/>
        <v>0</v>
      </c>
      <c r="AF166">
        <f t="shared" si="41"/>
        <v>0</v>
      </c>
      <c r="AG166">
        <f t="shared" si="42"/>
        <v>0</v>
      </c>
      <c r="AH166">
        <f t="shared" si="43"/>
        <v>0</v>
      </c>
      <c r="AI166">
        <f t="shared" si="44"/>
        <v>0</v>
      </c>
      <c r="AJ166">
        <f t="shared" si="45"/>
        <v>0</v>
      </c>
      <c r="AK166">
        <f t="shared" si="46"/>
        <v>0</v>
      </c>
      <c r="AL166">
        <f t="shared" si="47"/>
        <v>0</v>
      </c>
      <c r="AM166">
        <f t="shared" si="48"/>
        <v>0</v>
      </c>
      <c r="AN166">
        <f t="shared" si="49"/>
        <v>0</v>
      </c>
      <c r="AO166">
        <f t="shared" si="50"/>
        <v>0</v>
      </c>
    </row>
    <row r="167" spans="1:41" x14ac:dyDescent="0.2">
      <c r="A167" s="9" t="str">
        <f>'Cost per option'!A175</f>
        <v>1473 H2 opslag Filling Station laden</v>
      </c>
      <c r="B167" t="str">
        <f>_xlfn.IFNA(VLOOKUP(A167,'Energy balance options'!A$7:C$3000,3,FALSE),"")</f>
        <v>Verkeer</v>
      </c>
      <c r="C167">
        <f>SUMIFS('Energy balance options'!$F$7:$F$3000,'Energy balance options'!$B$7:$B$3000,HeatGen!C$2,'Energy balance options'!$A$7:$A$3000,HeatGen!$A167)</f>
        <v>0</v>
      </c>
      <c r="D167">
        <f>SUMIFS('Energy balance options'!$F$7:$F$3000,'Energy balance options'!$B$7:$B$3000,HeatGen!D$2,'Energy balance options'!$A$7:$A$3000,HeatGen!$A167)</f>
        <v>0</v>
      </c>
      <c r="E167">
        <f>SUMIFS('Energy balance options'!$F$7:$F$3000,'Energy balance options'!$B$7:$B$3000,HeatGen!E$2,'Energy balance options'!$A$7:$A$3000,HeatGen!$A167)</f>
        <v>0</v>
      </c>
      <c r="F167">
        <f>SUMIFS('Energy balance options'!$F$7:$F$3000,'Energy balance options'!$B$7:$B$3000,HeatGen!F$2,'Energy balance options'!$A$7:$A$3000,HeatGen!$A167)</f>
        <v>0</v>
      </c>
      <c r="G167">
        <f>SUMIFS('Energy balance options'!$F$7:$F$3000,'Energy balance options'!$B$7:$B$3000,HeatGen!G$2,'Energy balance options'!$A$7:$A$3000,HeatGen!$A167)</f>
        <v>0</v>
      </c>
      <c r="H167">
        <f>SUMIFS('Energy balance options'!$G$7:$G$3000,'Energy balance options'!$B$7:$B$3000,HeatGen!H$2,'Energy balance options'!$A$7:$A$3000,HeatGen!$A167)</f>
        <v>0</v>
      </c>
      <c r="I167">
        <f>SUMIFS('Energy balance options'!$G$7:$G$3000,'Energy balance options'!$B$7:$B$3000,HeatGen!I$2,'Energy balance options'!$A$7:$A$3000,HeatGen!$A167)</f>
        <v>3.4694469519999998E-18</v>
      </c>
      <c r="J167">
        <f>SUMIFS('Energy balance options'!$G$7:$G$3000,'Energy balance options'!$B$7:$B$3000,HeatGen!J$2,'Energy balance options'!$A$7:$A$3000,HeatGen!$A167)</f>
        <v>0</v>
      </c>
      <c r="K167">
        <f>SUMIFS('Energy balance options'!$G$7:$G$3000,'Energy balance options'!$B$7:$B$3000,HeatGen!K$2,'Energy balance options'!$A$7:$A$3000,HeatGen!$A167)</f>
        <v>0</v>
      </c>
      <c r="L167">
        <f>SUMIFS('Energy balance options'!$G$7:$G$3000,'Energy balance options'!$B$7:$B$3000,HeatGen!L$2,'Energy balance options'!$A$7:$A$3000,HeatGen!$A167)</f>
        <v>0</v>
      </c>
      <c r="M167">
        <f>SUMIFS('Energy balance options'!$G$7:$G$3000,'Energy balance options'!$B$7:$B$3000,HeatGen!M$2,'Energy balance options'!$A$7:$A$3000,HeatGen!$A167)</f>
        <v>0</v>
      </c>
      <c r="N167">
        <f>SUMIFS('Energy balance options'!$G$7:$G$3000,'Energy balance options'!$B$7:$B$3000,HeatGen!N$2,'Energy balance options'!$A$7:$A$3000,HeatGen!$A167)</f>
        <v>0</v>
      </c>
      <c r="O167">
        <f>SUMIFS('Energy balance options'!$G$7:$G$3000,'Energy balance options'!$B$7:$B$3000,HeatGen!O$2,'Energy balance options'!$A$7:$A$3000,HeatGen!$A167)</f>
        <v>0</v>
      </c>
      <c r="P167">
        <f>SUMIFS('Energy balance options'!$G$7:$G$3000,'Energy balance options'!$B$7:$B$3000,HeatGen!P$2,'Energy balance options'!$A$7:$A$3000,HeatGen!$A167)</f>
        <v>0</v>
      </c>
      <c r="Q167">
        <f>SUMIFS('Energy balance options'!$G$7:$G$3000,'Energy balance options'!$B$7:$B$3000,HeatGen!Q$2,'Energy balance options'!$A$7:$A$3000,HeatGen!$A167)</f>
        <v>0</v>
      </c>
      <c r="R167">
        <f>SUMIFS('Energy balance options'!$G$7:$G$3000,'Energy balance options'!$B$7:$B$3000,HeatGen!R$2,'Energy balance options'!$A$7:$A$3000,HeatGen!$A167)</f>
        <v>0</v>
      </c>
      <c r="S167">
        <f>SUMIFS('Energy balance options'!$G$7:$G$3000,'Energy balance options'!$B$7:$B$3000,HeatGen!S$2,'Energy balance options'!$A$7:$A$3000,HeatGen!$A167)</f>
        <v>0</v>
      </c>
      <c r="T167">
        <f>SUMIFS('Energy balance options'!$G$7:$G$3000,'Energy balance options'!$B$7:$B$3000,HeatGen!T$2,'Energy balance options'!$A$7:$A$3000,HeatGen!$A167)</f>
        <v>0</v>
      </c>
      <c r="U167">
        <f>SUMIFS('Energy balance options'!$G$7:$G$3000,'Energy balance options'!$B$7:$B$3000,HeatGen!U$2,'Energy balance options'!$A$7:$A$3000,HeatGen!$A167)</f>
        <v>0</v>
      </c>
      <c r="V167">
        <f>SUMIFS('Energy balance options'!$G$7:$G$3000,'Energy balance options'!$B$7:$B$3000,HeatGen!V$2,'Energy balance options'!$A$7:$A$3000,HeatGen!$A167)</f>
        <v>0</v>
      </c>
      <c r="W167">
        <f>SUMIFS('Energy balance options'!$G$7:$G$3000,'Energy balance options'!$B$7:$B$3000,HeatGen!W$2,'Energy balance options'!$A$7:$A$3000,HeatGen!$A167)</f>
        <v>0</v>
      </c>
      <c r="X167">
        <f>SUMIFS('Energy balance options'!$G$7:$G$3000,'Energy balance options'!$B$7:$B$3000,HeatGen!X$2,'Energy balance options'!$A$7:$A$3000,HeatGen!$A167)</f>
        <v>0</v>
      </c>
      <c r="Y167">
        <f t="shared" si="34"/>
        <v>0</v>
      </c>
      <c r="Z167">
        <f t="shared" si="35"/>
        <v>0</v>
      </c>
      <c r="AA167">
        <f t="shared" si="36"/>
        <v>0</v>
      </c>
      <c r="AB167">
        <f t="shared" si="37"/>
        <v>0</v>
      </c>
      <c r="AC167">
        <f t="shared" si="38"/>
        <v>0</v>
      </c>
      <c r="AD167">
        <f t="shared" si="39"/>
        <v>0</v>
      </c>
      <c r="AE167">
        <f t="shared" si="40"/>
        <v>0</v>
      </c>
      <c r="AF167">
        <f t="shared" si="41"/>
        <v>0</v>
      </c>
      <c r="AG167">
        <f t="shared" si="42"/>
        <v>0</v>
      </c>
      <c r="AH167">
        <f t="shared" si="43"/>
        <v>0</v>
      </c>
      <c r="AI167">
        <f t="shared" si="44"/>
        <v>0</v>
      </c>
      <c r="AJ167">
        <f t="shared" si="45"/>
        <v>0</v>
      </c>
      <c r="AK167">
        <f t="shared" si="46"/>
        <v>0</v>
      </c>
      <c r="AL167">
        <f t="shared" si="47"/>
        <v>0</v>
      </c>
      <c r="AM167">
        <f t="shared" si="48"/>
        <v>0</v>
      </c>
      <c r="AN167">
        <f t="shared" si="49"/>
        <v>0</v>
      </c>
      <c r="AO167">
        <f t="shared" si="50"/>
        <v>0</v>
      </c>
    </row>
    <row r="168" spans="1:41" x14ac:dyDescent="0.2">
      <c r="A168" s="9" t="str">
        <f>'Cost per option'!A176</f>
        <v>1474 H2 opslag filling station</v>
      </c>
      <c r="B168" t="str">
        <f>_xlfn.IFNA(VLOOKUP(A168,'Energy balance options'!A$7:C$3000,3,FALSE),"")</f>
        <v>Verkeer</v>
      </c>
      <c r="C168">
        <f>SUMIFS('Energy balance options'!$F$7:$F$3000,'Energy balance options'!$B$7:$B$3000,HeatGen!C$2,'Energy balance options'!$A$7:$A$3000,HeatGen!$A168)</f>
        <v>0</v>
      </c>
      <c r="D168">
        <f>SUMIFS('Energy balance options'!$F$7:$F$3000,'Energy balance options'!$B$7:$B$3000,HeatGen!D$2,'Energy balance options'!$A$7:$A$3000,HeatGen!$A168)</f>
        <v>0</v>
      </c>
      <c r="E168">
        <f>SUMIFS('Energy balance options'!$F$7:$F$3000,'Energy balance options'!$B$7:$B$3000,HeatGen!E$2,'Energy balance options'!$A$7:$A$3000,HeatGen!$A168)</f>
        <v>0</v>
      </c>
      <c r="F168">
        <f>SUMIFS('Energy balance options'!$F$7:$F$3000,'Energy balance options'!$B$7:$B$3000,HeatGen!F$2,'Energy balance options'!$A$7:$A$3000,HeatGen!$A168)</f>
        <v>0</v>
      </c>
      <c r="G168">
        <f>SUMIFS('Energy balance options'!$F$7:$F$3000,'Energy balance options'!$B$7:$B$3000,HeatGen!G$2,'Energy balance options'!$A$7:$A$3000,HeatGen!$A168)</f>
        <v>0</v>
      </c>
      <c r="H168">
        <f>SUMIFS('Energy balance options'!$G$7:$G$3000,'Energy balance options'!$B$7:$B$3000,HeatGen!H$2,'Energy balance options'!$A$7:$A$3000,HeatGen!$A168)</f>
        <v>0</v>
      </c>
      <c r="I168">
        <f>SUMIFS('Energy balance options'!$G$7:$G$3000,'Energy balance options'!$B$7:$B$3000,HeatGen!I$2,'Energy balance options'!$A$7:$A$3000,HeatGen!$A168)</f>
        <v>1.7798262860000002E-15</v>
      </c>
      <c r="J168">
        <f>SUMIFS('Energy balance options'!$G$7:$G$3000,'Energy balance options'!$B$7:$B$3000,HeatGen!J$2,'Energy balance options'!$A$7:$A$3000,HeatGen!$A168)</f>
        <v>0</v>
      </c>
      <c r="K168">
        <f>SUMIFS('Energy balance options'!$G$7:$G$3000,'Energy balance options'!$B$7:$B$3000,HeatGen!K$2,'Energy balance options'!$A$7:$A$3000,HeatGen!$A168)</f>
        <v>0</v>
      </c>
      <c r="L168">
        <f>SUMIFS('Energy balance options'!$G$7:$G$3000,'Energy balance options'!$B$7:$B$3000,HeatGen!L$2,'Energy balance options'!$A$7:$A$3000,HeatGen!$A168)</f>
        <v>0</v>
      </c>
      <c r="M168">
        <f>SUMIFS('Energy balance options'!$G$7:$G$3000,'Energy balance options'!$B$7:$B$3000,HeatGen!M$2,'Energy balance options'!$A$7:$A$3000,HeatGen!$A168)</f>
        <v>0</v>
      </c>
      <c r="N168">
        <f>SUMIFS('Energy balance options'!$G$7:$G$3000,'Energy balance options'!$B$7:$B$3000,HeatGen!N$2,'Energy balance options'!$A$7:$A$3000,HeatGen!$A168)</f>
        <v>0</v>
      </c>
      <c r="O168">
        <f>SUMIFS('Energy balance options'!$G$7:$G$3000,'Energy balance options'!$B$7:$B$3000,HeatGen!O$2,'Energy balance options'!$A$7:$A$3000,HeatGen!$A168)</f>
        <v>0</v>
      </c>
      <c r="P168">
        <f>SUMIFS('Energy balance options'!$G$7:$G$3000,'Energy balance options'!$B$7:$B$3000,HeatGen!P$2,'Energy balance options'!$A$7:$A$3000,HeatGen!$A168)</f>
        <v>0</v>
      </c>
      <c r="Q168">
        <f>SUMIFS('Energy balance options'!$G$7:$G$3000,'Energy balance options'!$B$7:$B$3000,HeatGen!Q$2,'Energy balance options'!$A$7:$A$3000,HeatGen!$A168)</f>
        <v>0</v>
      </c>
      <c r="R168">
        <f>SUMIFS('Energy balance options'!$G$7:$G$3000,'Energy balance options'!$B$7:$B$3000,HeatGen!R$2,'Energy balance options'!$A$7:$A$3000,HeatGen!$A168)</f>
        <v>0</v>
      </c>
      <c r="S168">
        <f>SUMIFS('Energy balance options'!$G$7:$G$3000,'Energy balance options'!$B$7:$B$3000,HeatGen!S$2,'Energy balance options'!$A$7:$A$3000,HeatGen!$A168)</f>
        <v>0</v>
      </c>
      <c r="T168">
        <f>SUMIFS('Energy balance options'!$G$7:$G$3000,'Energy balance options'!$B$7:$B$3000,HeatGen!T$2,'Energy balance options'!$A$7:$A$3000,HeatGen!$A168)</f>
        <v>0</v>
      </c>
      <c r="U168">
        <f>SUMIFS('Energy balance options'!$G$7:$G$3000,'Energy balance options'!$B$7:$B$3000,HeatGen!U$2,'Energy balance options'!$A$7:$A$3000,HeatGen!$A168)</f>
        <v>0</v>
      </c>
      <c r="V168">
        <f>SUMIFS('Energy balance options'!$G$7:$G$3000,'Energy balance options'!$B$7:$B$3000,HeatGen!V$2,'Energy balance options'!$A$7:$A$3000,HeatGen!$A168)</f>
        <v>0</v>
      </c>
      <c r="W168">
        <f>SUMIFS('Energy balance options'!$G$7:$G$3000,'Energy balance options'!$B$7:$B$3000,HeatGen!W$2,'Energy balance options'!$A$7:$A$3000,HeatGen!$A168)</f>
        <v>0</v>
      </c>
      <c r="X168">
        <f>SUMIFS('Energy balance options'!$G$7:$G$3000,'Energy balance options'!$B$7:$B$3000,HeatGen!X$2,'Energy balance options'!$A$7:$A$3000,HeatGen!$A168)</f>
        <v>0</v>
      </c>
      <c r="Y168">
        <f t="shared" si="34"/>
        <v>0</v>
      </c>
      <c r="Z168">
        <f t="shared" si="35"/>
        <v>0</v>
      </c>
      <c r="AA168">
        <f t="shared" si="36"/>
        <v>0</v>
      </c>
      <c r="AB168">
        <f t="shared" si="37"/>
        <v>0</v>
      </c>
      <c r="AC168">
        <f t="shared" si="38"/>
        <v>0</v>
      </c>
      <c r="AD168">
        <f t="shared" si="39"/>
        <v>0</v>
      </c>
      <c r="AE168">
        <f t="shared" si="40"/>
        <v>0</v>
      </c>
      <c r="AF168">
        <f t="shared" si="41"/>
        <v>0</v>
      </c>
      <c r="AG168">
        <f t="shared" si="42"/>
        <v>0</v>
      </c>
      <c r="AH168">
        <f t="shared" si="43"/>
        <v>0</v>
      </c>
      <c r="AI168">
        <f t="shared" si="44"/>
        <v>0</v>
      </c>
      <c r="AJ168">
        <f t="shared" si="45"/>
        <v>0</v>
      </c>
      <c r="AK168">
        <f t="shared" si="46"/>
        <v>0</v>
      </c>
      <c r="AL168">
        <f t="shared" si="47"/>
        <v>0</v>
      </c>
      <c r="AM168">
        <f t="shared" si="48"/>
        <v>0</v>
      </c>
      <c r="AN168">
        <f t="shared" si="49"/>
        <v>0</v>
      </c>
      <c r="AO168">
        <f t="shared" si="50"/>
        <v>0</v>
      </c>
    </row>
    <row r="169" spans="1:41" x14ac:dyDescent="0.2">
      <c r="A169" s="9" t="str">
        <f>'Cost per option'!A177</f>
        <v>1478 E batt PI FCEV ontladen</v>
      </c>
      <c r="B169" t="str">
        <f>_xlfn.IFNA(VLOOKUP(A169,'Energy balance options'!A$7:C$3000,3,FALSE),"")</f>
        <v>Verkeer</v>
      </c>
      <c r="C169">
        <f>SUMIFS('Energy balance options'!$F$7:$F$3000,'Energy balance options'!$B$7:$B$3000,HeatGen!C$2,'Energy balance options'!$A$7:$A$3000,HeatGen!$A169)</f>
        <v>0</v>
      </c>
      <c r="D169">
        <f>SUMIFS('Energy balance options'!$F$7:$F$3000,'Energy balance options'!$B$7:$B$3000,HeatGen!D$2,'Energy balance options'!$A$7:$A$3000,HeatGen!$A169)</f>
        <v>0</v>
      </c>
      <c r="E169">
        <f>SUMIFS('Energy balance options'!$F$7:$F$3000,'Energy balance options'!$B$7:$B$3000,HeatGen!E$2,'Energy balance options'!$A$7:$A$3000,HeatGen!$A169)</f>
        <v>0</v>
      </c>
      <c r="F169">
        <f>SUMIFS('Energy balance options'!$F$7:$F$3000,'Energy balance options'!$B$7:$B$3000,HeatGen!F$2,'Energy balance options'!$A$7:$A$3000,HeatGen!$A169)</f>
        <v>0</v>
      </c>
      <c r="G169">
        <f>SUMIFS('Energy balance options'!$F$7:$F$3000,'Energy balance options'!$B$7:$B$3000,HeatGen!G$2,'Energy balance options'!$A$7:$A$3000,HeatGen!$A169)</f>
        <v>0</v>
      </c>
      <c r="H169">
        <f>SUMIFS('Energy balance options'!$G$7:$G$3000,'Energy balance options'!$B$7:$B$3000,HeatGen!H$2,'Energy balance options'!$A$7:$A$3000,HeatGen!$A169)</f>
        <v>0</v>
      </c>
      <c r="I169">
        <f>SUMIFS('Energy balance options'!$G$7:$G$3000,'Energy balance options'!$B$7:$B$3000,HeatGen!I$2,'Energy balance options'!$A$7:$A$3000,HeatGen!$A169)</f>
        <v>0</v>
      </c>
      <c r="J169">
        <f>SUMIFS('Energy balance options'!$G$7:$G$3000,'Energy balance options'!$B$7:$B$3000,HeatGen!J$2,'Energy balance options'!$A$7:$A$3000,HeatGen!$A169)</f>
        <v>2.4876101180000001E-11</v>
      </c>
      <c r="K169">
        <f>SUMIFS('Energy balance options'!$G$7:$G$3000,'Energy balance options'!$B$7:$B$3000,HeatGen!K$2,'Energy balance options'!$A$7:$A$3000,HeatGen!$A169)</f>
        <v>0</v>
      </c>
      <c r="L169">
        <f>SUMIFS('Energy balance options'!$G$7:$G$3000,'Energy balance options'!$B$7:$B$3000,HeatGen!L$2,'Energy balance options'!$A$7:$A$3000,HeatGen!$A169)</f>
        <v>0</v>
      </c>
      <c r="M169">
        <f>SUMIFS('Energy balance options'!$G$7:$G$3000,'Energy balance options'!$B$7:$B$3000,HeatGen!M$2,'Energy balance options'!$A$7:$A$3000,HeatGen!$A169)</f>
        <v>0</v>
      </c>
      <c r="N169">
        <f>SUMIFS('Energy balance options'!$G$7:$G$3000,'Energy balance options'!$B$7:$B$3000,HeatGen!N$2,'Energy balance options'!$A$7:$A$3000,HeatGen!$A169)</f>
        <v>0</v>
      </c>
      <c r="O169">
        <f>SUMIFS('Energy balance options'!$G$7:$G$3000,'Energy balance options'!$B$7:$B$3000,HeatGen!O$2,'Energy balance options'!$A$7:$A$3000,HeatGen!$A169)</f>
        <v>0</v>
      </c>
      <c r="P169">
        <f>SUMIFS('Energy balance options'!$G$7:$G$3000,'Energy balance options'!$B$7:$B$3000,HeatGen!P$2,'Energy balance options'!$A$7:$A$3000,HeatGen!$A169)</f>
        <v>0</v>
      </c>
      <c r="Q169">
        <f>SUMIFS('Energy balance options'!$G$7:$G$3000,'Energy balance options'!$B$7:$B$3000,HeatGen!Q$2,'Energy balance options'!$A$7:$A$3000,HeatGen!$A169)</f>
        <v>0</v>
      </c>
      <c r="R169">
        <f>SUMIFS('Energy balance options'!$G$7:$G$3000,'Energy balance options'!$B$7:$B$3000,HeatGen!R$2,'Energy balance options'!$A$7:$A$3000,HeatGen!$A169)</f>
        <v>0</v>
      </c>
      <c r="S169">
        <f>SUMIFS('Energy balance options'!$G$7:$G$3000,'Energy balance options'!$B$7:$B$3000,HeatGen!S$2,'Energy balance options'!$A$7:$A$3000,HeatGen!$A169)</f>
        <v>0</v>
      </c>
      <c r="T169">
        <f>SUMIFS('Energy balance options'!$G$7:$G$3000,'Energy balance options'!$B$7:$B$3000,HeatGen!T$2,'Energy balance options'!$A$7:$A$3000,HeatGen!$A169)</f>
        <v>0</v>
      </c>
      <c r="U169">
        <f>SUMIFS('Energy balance options'!$G$7:$G$3000,'Energy balance options'!$B$7:$B$3000,HeatGen!U$2,'Energy balance options'!$A$7:$A$3000,HeatGen!$A169)</f>
        <v>0</v>
      </c>
      <c r="V169">
        <f>SUMIFS('Energy balance options'!$G$7:$G$3000,'Energy balance options'!$B$7:$B$3000,HeatGen!V$2,'Energy balance options'!$A$7:$A$3000,HeatGen!$A169)</f>
        <v>0</v>
      </c>
      <c r="W169">
        <f>SUMIFS('Energy balance options'!$G$7:$G$3000,'Energy balance options'!$B$7:$B$3000,HeatGen!W$2,'Energy balance options'!$A$7:$A$3000,HeatGen!$A169)</f>
        <v>0</v>
      </c>
      <c r="X169">
        <f>SUMIFS('Energy balance options'!$G$7:$G$3000,'Energy balance options'!$B$7:$B$3000,HeatGen!X$2,'Energy balance options'!$A$7:$A$3000,HeatGen!$A169)</f>
        <v>0</v>
      </c>
      <c r="Y169">
        <f t="shared" si="34"/>
        <v>0</v>
      </c>
      <c r="Z169">
        <f t="shared" si="35"/>
        <v>0</v>
      </c>
      <c r="AA169">
        <f t="shared" si="36"/>
        <v>0</v>
      </c>
      <c r="AB169">
        <f t="shared" si="37"/>
        <v>0</v>
      </c>
      <c r="AC169">
        <f t="shared" si="38"/>
        <v>0</v>
      </c>
      <c r="AD169">
        <f t="shared" si="39"/>
        <v>0</v>
      </c>
      <c r="AE169">
        <f t="shared" si="40"/>
        <v>0</v>
      </c>
      <c r="AF169">
        <f t="shared" si="41"/>
        <v>0</v>
      </c>
      <c r="AG169">
        <f t="shared" si="42"/>
        <v>0</v>
      </c>
      <c r="AH169">
        <f t="shared" si="43"/>
        <v>0</v>
      </c>
      <c r="AI169">
        <f t="shared" si="44"/>
        <v>0</v>
      </c>
      <c r="AJ169">
        <f t="shared" si="45"/>
        <v>0</v>
      </c>
      <c r="AK169">
        <f t="shared" si="46"/>
        <v>0</v>
      </c>
      <c r="AL169">
        <f t="shared" si="47"/>
        <v>0</v>
      </c>
      <c r="AM169">
        <f t="shared" si="48"/>
        <v>0</v>
      </c>
      <c r="AN169">
        <f t="shared" si="49"/>
        <v>0</v>
      </c>
      <c r="AO169">
        <f t="shared" si="50"/>
        <v>0</v>
      </c>
    </row>
    <row r="170" spans="1:41" x14ac:dyDescent="0.2">
      <c r="A170" s="9" t="str">
        <f>'Cost per option'!A178</f>
        <v>1479 E batt PI FCEV opslag</v>
      </c>
      <c r="B170" t="str">
        <f>_xlfn.IFNA(VLOOKUP(A170,'Energy balance options'!A$7:C$3000,3,FALSE),"")</f>
        <v>Verkeer</v>
      </c>
      <c r="C170">
        <f>SUMIFS('Energy balance options'!$F$7:$F$3000,'Energy balance options'!$B$7:$B$3000,HeatGen!C$2,'Energy balance options'!$A$7:$A$3000,HeatGen!$A170)</f>
        <v>0</v>
      </c>
      <c r="D170">
        <f>SUMIFS('Energy balance options'!$F$7:$F$3000,'Energy balance options'!$B$7:$B$3000,HeatGen!D$2,'Energy balance options'!$A$7:$A$3000,HeatGen!$A170)</f>
        <v>0</v>
      </c>
      <c r="E170">
        <f>SUMIFS('Energy balance options'!$F$7:$F$3000,'Energy balance options'!$B$7:$B$3000,HeatGen!E$2,'Energy balance options'!$A$7:$A$3000,HeatGen!$A170)</f>
        <v>0</v>
      </c>
      <c r="F170">
        <f>SUMIFS('Energy balance options'!$F$7:$F$3000,'Energy balance options'!$B$7:$B$3000,HeatGen!F$2,'Energy balance options'!$A$7:$A$3000,HeatGen!$A170)</f>
        <v>0</v>
      </c>
      <c r="G170">
        <f>SUMIFS('Energy balance options'!$F$7:$F$3000,'Energy balance options'!$B$7:$B$3000,HeatGen!G$2,'Energy balance options'!$A$7:$A$3000,HeatGen!$A170)</f>
        <v>0</v>
      </c>
      <c r="H170">
        <f>SUMIFS('Energy balance options'!$G$7:$G$3000,'Energy balance options'!$B$7:$B$3000,HeatGen!H$2,'Energy balance options'!$A$7:$A$3000,HeatGen!$A170)</f>
        <v>0</v>
      </c>
      <c r="I170">
        <f>SUMIFS('Energy balance options'!$G$7:$G$3000,'Energy balance options'!$B$7:$B$3000,HeatGen!I$2,'Energy balance options'!$A$7:$A$3000,HeatGen!$A170)</f>
        <v>0</v>
      </c>
      <c r="J170">
        <f>SUMIFS('Energy balance options'!$G$7:$G$3000,'Energy balance options'!$B$7:$B$3000,HeatGen!J$2,'Energy balance options'!$A$7:$A$3000,HeatGen!$A170)</f>
        <v>1.316611494</v>
      </c>
      <c r="K170">
        <f>SUMIFS('Energy balance options'!$G$7:$G$3000,'Energy balance options'!$B$7:$B$3000,HeatGen!K$2,'Energy balance options'!$A$7:$A$3000,HeatGen!$A170)</f>
        <v>0</v>
      </c>
      <c r="L170">
        <f>SUMIFS('Energy balance options'!$G$7:$G$3000,'Energy balance options'!$B$7:$B$3000,HeatGen!L$2,'Energy balance options'!$A$7:$A$3000,HeatGen!$A170)</f>
        <v>0</v>
      </c>
      <c r="M170">
        <f>SUMIFS('Energy balance options'!$G$7:$G$3000,'Energy balance options'!$B$7:$B$3000,HeatGen!M$2,'Energy balance options'!$A$7:$A$3000,HeatGen!$A170)</f>
        <v>0</v>
      </c>
      <c r="N170">
        <f>SUMIFS('Energy balance options'!$G$7:$G$3000,'Energy balance options'!$B$7:$B$3000,HeatGen!N$2,'Energy balance options'!$A$7:$A$3000,HeatGen!$A170)</f>
        <v>0</v>
      </c>
      <c r="O170">
        <f>SUMIFS('Energy balance options'!$G$7:$G$3000,'Energy balance options'!$B$7:$B$3000,HeatGen!O$2,'Energy balance options'!$A$7:$A$3000,HeatGen!$A170)</f>
        <v>0</v>
      </c>
      <c r="P170">
        <f>SUMIFS('Energy balance options'!$G$7:$G$3000,'Energy balance options'!$B$7:$B$3000,HeatGen!P$2,'Energy balance options'!$A$7:$A$3000,HeatGen!$A170)</f>
        <v>0</v>
      </c>
      <c r="Q170">
        <f>SUMIFS('Energy balance options'!$G$7:$G$3000,'Energy balance options'!$B$7:$B$3000,HeatGen!Q$2,'Energy balance options'!$A$7:$A$3000,HeatGen!$A170)</f>
        <v>0</v>
      </c>
      <c r="R170">
        <f>SUMIFS('Energy balance options'!$G$7:$G$3000,'Energy balance options'!$B$7:$B$3000,HeatGen!R$2,'Energy balance options'!$A$7:$A$3000,HeatGen!$A170)</f>
        <v>0</v>
      </c>
      <c r="S170">
        <f>SUMIFS('Energy balance options'!$G$7:$G$3000,'Energy balance options'!$B$7:$B$3000,HeatGen!S$2,'Energy balance options'!$A$7:$A$3000,HeatGen!$A170)</f>
        <v>0</v>
      </c>
      <c r="T170">
        <f>SUMIFS('Energy balance options'!$G$7:$G$3000,'Energy balance options'!$B$7:$B$3000,HeatGen!T$2,'Energy balance options'!$A$7:$A$3000,HeatGen!$A170)</f>
        <v>0</v>
      </c>
      <c r="U170">
        <f>SUMIFS('Energy balance options'!$G$7:$G$3000,'Energy balance options'!$B$7:$B$3000,HeatGen!U$2,'Energy balance options'!$A$7:$A$3000,HeatGen!$A170)</f>
        <v>0</v>
      </c>
      <c r="V170">
        <f>SUMIFS('Energy balance options'!$G$7:$G$3000,'Energy balance options'!$B$7:$B$3000,HeatGen!V$2,'Energy balance options'!$A$7:$A$3000,HeatGen!$A170)</f>
        <v>0</v>
      </c>
      <c r="W170">
        <f>SUMIFS('Energy balance options'!$G$7:$G$3000,'Energy balance options'!$B$7:$B$3000,HeatGen!W$2,'Energy balance options'!$A$7:$A$3000,HeatGen!$A170)</f>
        <v>0</v>
      </c>
      <c r="X170">
        <f>SUMIFS('Energy balance options'!$G$7:$G$3000,'Energy balance options'!$B$7:$B$3000,HeatGen!X$2,'Energy balance options'!$A$7:$A$3000,HeatGen!$A170)</f>
        <v>0</v>
      </c>
      <c r="Y170">
        <f t="shared" si="34"/>
        <v>0</v>
      </c>
      <c r="Z170">
        <f t="shared" si="35"/>
        <v>0</v>
      </c>
      <c r="AA170">
        <f t="shared" si="36"/>
        <v>0</v>
      </c>
      <c r="AB170">
        <f t="shared" si="37"/>
        <v>0</v>
      </c>
      <c r="AC170">
        <f t="shared" si="38"/>
        <v>0</v>
      </c>
      <c r="AD170">
        <f t="shared" si="39"/>
        <v>0</v>
      </c>
      <c r="AE170">
        <f t="shared" si="40"/>
        <v>0</v>
      </c>
      <c r="AF170">
        <f t="shared" si="41"/>
        <v>0</v>
      </c>
      <c r="AG170">
        <f t="shared" si="42"/>
        <v>0</v>
      </c>
      <c r="AH170">
        <f t="shared" si="43"/>
        <v>0</v>
      </c>
      <c r="AI170">
        <f t="shared" si="44"/>
        <v>0</v>
      </c>
      <c r="AJ170">
        <f t="shared" si="45"/>
        <v>0</v>
      </c>
      <c r="AK170">
        <f t="shared" si="46"/>
        <v>0</v>
      </c>
      <c r="AL170">
        <f t="shared" si="47"/>
        <v>0</v>
      </c>
      <c r="AM170">
        <f t="shared" si="48"/>
        <v>0</v>
      </c>
      <c r="AN170">
        <f t="shared" si="49"/>
        <v>0</v>
      </c>
      <c r="AO170">
        <f t="shared" si="50"/>
        <v>0</v>
      </c>
    </row>
    <row r="171" spans="1:41" x14ac:dyDescent="0.2">
      <c r="A171" s="9" t="str">
        <f>'Cost per option'!A179</f>
        <v>1480 E batt PI FCEV laden home</v>
      </c>
      <c r="B171" t="str">
        <f>_xlfn.IFNA(VLOOKUP(A171,'Energy balance options'!A$7:C$3000,3,FALSE),"")</f>
        <v>Verkeer</v>
      </c>
      <c r="C171">
        <f>SUMIFS('Energy balance options'!$F$7:$F$3000,'Energy balance options'!$B$7:$B$3000,HeatGen!C$2,'Energy balance options'!$A$7:$A$3000,HeatGen!$A171)</f>
        <v>0</v>
      </c>
      <c r="D171">
        <f>SUMIFS('Energy balance options'!$F$7:$F$3000,'Energy balance options'!$B$7:$B$3000,HeatGen!D$2,'Energy balance options'!$A$7:$A$3000,HeatGen!$A171)</f>
        <v>0</v>
      </c>
      <c r="E171">
        <f>SUMIFS('Energy balance options'!$F$7:$F$3000,'Energy balance options'!$B$7:$B$3000,HeatGen!E$2,'Energy balance options'!$A$7:$A$3000,HeatGen!$A171)</f>
        <v>0</v>
      </c>
      <c r="F171">
        <f>SUMIFS('Energy balance options'!$F$7:$F$3000,'Energy balance options'!$B$7:$B$3000,HeatGen!F$2,'Energy balance options'!$A$7:$A$3000,HeatGen!$A171)</f>
        <v>0</v>
      </c>
      <c r="G171">
        <f>SUMIFS('Energy balance options'!$F$7:$F$3000,'Energy balance options'!$B$7:$B$3000,HeatGen!G$2,'Energy balance options'!$A$7:$A$3000,HeatGen!$A171)</f>
        <v>0</v>
      </c>
      <c r="H171">
        <f>SUMIFS('Energy balance options'!$G$7:$G$3000,'Energy balance options'!$B$7:$B$3000,HeatGen!H$2,'Energy balance options'!$A$7:$A$3000,HeatGen!$A171)</f>
        <v>0</v>
      </c>
      <c r="I171">
        <f>SUMIFS('Energy balance options'!$G$7:$G$3000,'Energy balance options'!$B$7:$B$3000,HeatGen!I$2,'Energy balance options'!$A$7:$A$3000,HeatGen!$A171)</f>
        <v>0</v>
      </c>
      <c r="J171">
        <f>SUMIFS('Energy balance options'!$G$7:$G$3000,'Energy balance options'!$B$7:$B$3000,HeatGen!J$2,'Energy balance options'!$A$7:$A$3000,HeatGen!$A171)</f>
        <v>2.176037128E-14</v>
      </c>
      <c r="K171">
        <f>SUMIFS('Energy balance options'!$G$7:$G$3000,'Energy balance options'!$B$7:$B$3000,HeatGen!K$2,'Energy balance options'!$A$7:$A$3000,HeatGen!$A171)</f>
        <v>0</v>
      </c>
      <c r="L171">
        <f>SUMIFS('Energy balance options'!$G$7:$G$3000,'Energy balance options'!$B$7:$B$3000,HeatGen!L$2,'Energy balance options'!$A$7:$A$3000,HeatGen!$A171)</f>
        <v>0</v>
      </c>
      <c r="M171">
        <f>SUMIFS('Energy balance options'!$G$7:$G$3000,'Energy balance options'!$B$7:$B$3000,HeatGen!M$2,'Energy balance options'!$A$7:$A$3000,HeatGen!$A171)</f>
        <v>0</v>
      </c>
      <c r="N171">
        <f>SUMIFS('Energy balance options'!$G$7:$G$3000,'Energy balance options'!$B$7:$B$3000,HeatGen!N$2,'Energy balance options'!$A$7:$A$3000,HeatGen!$A171)</f>
        <v>0</v>
      </c>
      <c r="O171">
        <f>SUMIFS('Energy balance options'!$G$7:$G$3000,'Energy balance options'!$B$7:$B$3000,HeatGen!O$2,'Energy balance options'!$A$7:$A$3000,HeatGen!$A171)</f>
        <v>0</v>
      </c>
      <c r="P171">
        <f>SUMIFS('Energy balance options'!$G$7:$G$3000,'Energy balance options'!$B$7:$B$3000,HeatGen!P$2,'Energy balance options'!$A$7:$A$3000,HeatGen!$A171)</f>
        <v>0</v>
      </c>
      <c r="Q171">
        <f>SUMIFS('Energy balance options'!$G$7:$G$3000,'Energy balance options'!$B$7:$B$3000,HeatGen!Q$2,'Energy balance options'!$A$7:$A$3000,HeatGen!$A171)</f>
        <v>0</v>
      </c>
      <c r="R171">
        <f>SUMIFS('Energy balance options'!$G$7:$G$3000,'Energy balance options'!$B$7:$B$3000,HeatGen!R$2,'Energy balance options'!$A$7:$A$3000,HeatGen!$A171)</f>
        <v>0</v>
      </c>
      <c r="S171">
        <f>SUMIFS('Energy balance options'!$G$7:$G$3000,'Energy balance options'!$B$7:$B$3000,HeatGen!S$2,'Energy balance options'!$A$7:$A$3000,HeatGen!$A171)</f>
        <v>0</v>
      </c>
      <c r="T171">
        <f>SUMIFS('Energy balance options'!$G$7:$G$3000,'Energy balance options'!$B$7:$B$3000,HeatGen!T$2,'Energy balance options'!$A$7:$A$3000,HeatGen!$A171)</f>
        <v>0</v>
      </c>
      <c r="U171">
        <f>SUMIFS('Energy balance options'!$G$7:$G$3000,'Energy balance options'!$B$7:$B$3000,HeatGen!U$2,'Energy balance options'!$A$7:$A$3000,HeatGen!$A171)</f>
        <v>0</v>
      </c>
      <c r="V171">
        <f>SUMIFS('Energy balance options'!$G$7:$G$3000,'Energy balance options'!$B$7:$B$3000,HeatGen!V$2,'Energy balance options'!$A$7:$A$3000,HeatGen!$A171)</f>
        <v>0</v>
      </c>
      <c r="W171">
        <f>SUMIFS('Energy balance options'!$G$7:$G$3000,'Energy balance options'!$B$7:$B$3000,HeatGen!W$2,'Energy balance options'!$A$7:$A$3000,HeatGen!$A171)</f>
        <v>0</v>
      </c>
      <c r="X171">
        <f>SUMIFS('Energy balance options'!$G$7:$G$3000,'Energy balance options'!$B$7:$B$3000,HeatGen!X$2,'Energy balance options'!$A$7:$A$3000,HeatGen!$A171)</f>
        <v>0</v>
      </c>
      <c r="Y171">
        <f t="shared" si="34"/>
        <v>0</v>
      </c>
      <c r="Z171">
        <f t="shared" si="35"/>
        <v>0</v>
      </c>
      <c r="AA171">
        <f t="shared" si="36"/>
        <v>0</v>
      </c>
      <c r="AB171">
        <f t="shared" si="37"/>
        <v>0</v>
      </c>
      <c r="AC171">
        <f t="shared" si="38"/>
        <v>0</v>
      </c>
      <c r="AD171">
        <f t="shared" si="39"/>
        <v>0</v>
      </c>
      <c r="AE171">
        <f t="shared" si="40"/>
        <v>0</v>
      </c>
      <c r="AF171">
        <f t="shared" si="41"/>
        <v>0</v>
      </c>
      <c r="AG171">
        <f t="shared" si="42"/>
        <v>0</v>
      </c>
      <c r="AH171">
        <f t="shared" si="43"/>
        <v>0</v>
      </c>
      <c r="AI171">
        <f t="shared" si="44"/>
        <v>0</v>
      </c>
      <c r="AJ171">
        <f t="shared" si="45"/>
        <v>0</v>
      </c>
      <c r="AK171">
        <f t="shared" si="46"/>
        <v>0</v>
      </c>
      <c r="AL171">
        <f t="shared" si="47"/>
        <v>0</v>
      </c>
      <c r="AM171">
        <f t="shared" si="48"/>
        <v>0</v>
      </c>
      <c r="AN171">
        <f t="shared" si="49"/>
        <v>0</v>
      </c>
      <c r="AO171">
        <f t="shared" si="50"/>
        <v>0</v>
      </c>
    </row>
    <row r="172" spans="1:41" x14ac:dyDescent="0.2">
      <c r="A172" s="9" t="str">
        <f>'Cost per option'!A180</f>
        <v>1481 E batt PI FCEV laden office</v>
      </c>
      <c r="B172" t="str">
        <f>_xlfn.IFNA(VLOOKUP(A172,'Energy balance options'!A$7:C$3000,3,FALSE),"")</f>
        <v>Verkeer</v>
      </c>
      <c r="C172">
        <f>SUMIFS('Energy balance options'!$F$7:$F$3000,'Energy balance options'!$B$7:$B$3000,HeatGen!C$2,'Energy balance options'!$A$7:$A$3000,HeatGen!$A172)</f>
        <v>0</v>
      </c>
      <c r="D172">
        <f>SUMIFS('Energy balance options'!$F$7:$F$3000,'Energy balance options'!$B$7:$B$3000,HeatGen!D$2,'Energy balance options'!$A$7:$A$3000,HeatGen!$A172)</f>
        <v>0</v>
      </c>
      <c r="E172">
        <f>SUMIFS('Energy balance options'!$F$7:$F$3000,'Energy balance options'!$B$7:$B$3000,HeatGen!E$2,'Energy balance options'!$A$7:$A$3000,HeatGen!$A172)</f>
        <v>0</v>
      </c>
      <c r="F172">
        <f>SUMIFS('Energy balance options'!$F$7:$F$3000,'Energy balance options'!$B$7:$B$3000,HeatGen!F$2,'Energy balance options'!$A$7:$A$3000,HeatGen!$A172)</f>
        <v>0</v>
      </c>
      <c r="G172">
        <f>SUMIFS('Energy balance options'!$F$7:$F$3000,'Energy balance options'!$B$7:$B$3000,HeatGen!G$2,'Energy balance options'!$A$7:$A$3000,HeatGen!$A172)</f>
        <v>0</v>
      </c>
      <c r="H172">
        <f>SUMIFS('Energy balance options'!$G$7:$G$3000,'Energy balance options'!$B$7:$B$3000,HeatGen!H$2,'Energy balance options'!$A$7:$A$3000,HeatGen!$A172)</f>
        <v>0</v>
      </c>
      <c r="I172">
        <f>SUMIFS('Energy balance options'!$G$7:$G$3000,'Energy balance options'!$B$7:$B$3000,HeatGen!I$2,'Energy balance options'!$A$7:$A$3000,HeatGen!$A172)</f>
        <v>0</v>
      </c>
      <c r="J172">
        <f>SUMIFS('Energy balance options'!$G$7:$G$3000,'Energy balance options'!$B$7:$B$3000,HeatGen!J$2,'Energy balance options'!$A$7:$A$3000,HeatGen!$A172)</f>
        <v>0</v>
      </c>
      <c r="K172">
        <f>SUMIFS('Energy balance options'!$G$7:$G$3000,'Energy balance options'!$B$7:$B$3000,HeatGen!K$2,'Energy balance options'!$A$7:$A$3000,HeatGen!$A172)</f>
        <v>0</v>
      </c>
      <c r="L172">
        <f>SUMIFS('Energy balance options'!$G$7:$G$3000,'Energy balance options'!$B$7:$B$3000,HeatGen!L$2,'Energy balance options'!$A$7:$A$3000,HeatGen!$A172)</f>
        <v>0</v>
      </c>
      <c r="M172">
        <f>SUMIFS('Energy balance options'!$G$7:$G$3000,'Energy balance options'!$B$7:$B$3000,HeatGen!M$2,'Energy balance options'!$A$7:$A$3000,HeatGen!$A172)</f>
        <v>0</v>
      </c>
      <c r="N172">
        <f>SUMIFS('Energy balance options'!$G$7:$G$3000,'Energy balance options'!$B$7:$B$3000,HeatGen!N$2,'Energy balance options'!$A$7:$A$3000,HeatGen!$A172)</f>
        <v>0</v>
      </c>
      <c r="O172">
        <f>SUMIFS('Energy balance options'!$G$7:$G$3000,'Energy balance options'!$B$7:$B$3000,HeatGen!O$2,'Energy balance options'!$A$7:$A$3000,HeatGen!$A172)</f>
        <v>0</v>
      </c>
      <c r="P172">
        <f>SUMIFS('Energy balance options'!$G$7:$G$3000,'Energy balance options'!$B$7:$B$3000,HeatGen!P$2,'Energy balance options'!$A$7:$A$3000,HeatGen!$A172)</f>
        <v>0</v>
      </c>
      <c r="Q172">
        <f>SUMIFS('Energy balance options'!$G$7:$G$3000,'Energy balance options'!$B$7:$B$3000,HeatGen!Q$2,'Energy balance options'!$A$7:$A$3000,HeatGen!$A172)</f>
        <v>0</v>
      </c>
      <c r="R172">
        <f>SUMIFS('Energy balance options'!$G$7:$G$3000,'Energy balance options'!$B$7:$B$3000,HeatGen!R$2,'Energy balance options'!$A$7:$A$3000,HeatGen!$A172)</f>
        <v>0</v>
      </c>
      <c r="S172">
        <f>SUMIFS('Energy balance options'!$G$7:$G$3000,'Energy balance options'!$B$7:$B$3000,HeatGen!S$2,'Energy balance options'!$A$7:$A$3000,HeatGen!$A172)</f>
        <v>0</v>
      </c>
      <c r="T172">
        <f>SUMIFS('Energy balance options'!$G$7:$G$3000,'Energy balance options'!$B$7:$B$3000,HeatGen!T$2,'Energy balance options'!$A$7:$A$3000,HeatGen!$A172)</f>
        <v>0</v>
      </c>
      <c r="U172">
        <f>SUMIFS('Energy balance options'!$G$7:$G$3000,'Energy balance options'!$B$7:$B$3000,HeatGen!U$2,'Energy balance options'!$A$7:$A$3000,HeatGen!$A172)</f>
        <v>0</v>
      </c>
      <c r="V172">
        <f>SUMIFS('Energy balance options'!$G$7:$G$3000,'Energy balance options'!$B$7:$B$3000,HeatGen!V$2,'Energy balance options'!$A$7:$A$3000,HeatGen!$A172)</f>
        <v>0</v>
      </c>
      <c r="W172">
        <f>SUMIFS('Energy balance options'!$G$7:$G$3000,'Energy balance options'!$B$7:$B$3000,HeatGen!W$2,'Energy balance options'!$A$7:$A$3000,HeatGen!$A172)</f>
        <v>0</v>
      </c>
      <c r="X172">
        <f>SUMIFS('Energy balance options'!$G$7:$G$3000,'Energy balance options'!$B$7:$B$3000,HeatGen!X$2,'Energy balance options'!$A$7:$A$3000,HeatGen!$A172)</f>
        <v>0</v>
      </c>
      <c r="Y172">
        <f t="shared" si="34"/>
        <v>0</v>
      </c>
      <c r="Z172">
        <f t="shared" si="35"/>
        <v>0</v>
      </c>
      <c r="AA172">
        <f t="shared" si="36"/>
        <v>0</v>
      </c>
      <c r="AB172">
        <f t="shared" si="37"/>
        <v>0</v>
      </c>
      <c r="AC172">
        <f t="shared" si="38"/>
        <v>0</v>
      </c>
      <c r="AD172">
        <f t="shared" si="39"/>
        <v>0</v>
      </c>
      <c r="AE172">
        <f t="shared" si="40"/>
        <v>0</v>
      </c>
      <c r="AF172">
        <f t="shared" si="41"/>
        <v>0</v>
      </c>
      <c r="AG172">
        <f t="shared" si="42"/>
        <v>0</v>
      </c>
      <c r="AH172">
        <f t="shared" si="43"/>
        <v>0</v>
      </c>
      <c r="AI172">
        <f t="shared" si="44"/>
        <v>0</v>
      </c>
      <c r="AJ172">
        <f t="shared" si="45"/>
        <v>0</v>
      </c>
      <c r="AK172">
        <f t="shared" si="46"/>
        <v>0</v>
      </c>
      <c r="AL172">
        <f t="shared" si="47"/>
        <v>0</v>
      </c>
      <c r="AM172">
        <f t="shared" si="48"/>
        <v>0</v>
      </c>
      <c r="AN172">
        <f t="shared" si="49"/>
        <v>0</v>
      </c>
      <c r="AO172">
        <f t="shared" si="50"/>
        <v>0</v>
      </c>
    </row>
    <row r="173" spans="1:41" x14ac:dyDescent="0.2">
      <c r="A173" s="9" t="str">
        <f>'Cost per option'!A181</f>
        <v>1482 E batt PI FCEV laden car park</v>
      </c>
      <c r="B173" t="str">
        <f>_xlfn.IFNA(VLOOKUP(A173,'Energy balance options'!A$7:C$3000,3,FALSE),"")</f>
        <v>Verkeer</v>
      </c>
      <c r="C173">
        <f>SUMIFS('Energy balance options'!$F$7:$F$3000,'Energy balance options'!$B$7:$B$3000,HeatGen!C$2,'Energy balance options'!$A$7:$A$3000,HeatGen!$A173)</f>
        <v>0</v>
      </c>
      <c r="D173">
        <f>SUMIFS('Energy balance options'!$F$7:$F$3000,'Energy balance options'!$B$7:$B$3000,HeatGen!D$2,'Energy balance options'!$A$7:$A$3000,HeatGen!$A173)</f>
        <v>0</v>
      </c>
      <c r="E173">
        <f>SUMIFS('Energy balance options'!$F$7:$F$3000,'Energy balance options'!$B$7:$B$3000,HeatGen!E$2,'Energy balance options'!$A$7:$A$3000,HeatGen!$A173)</f>
        <v>0</v>
      </c>
      <c r="F173">
        <f>SUMIFS('Energy balance options'!$F$7:$F$3000,'Energy balance options'!$B$7:$B$3000,HeatGen!F$2,'Energy balance options'!$A$7:$A$3000,HeatGen!$A173)</f>
        <v>0</v>
      </c>
      <c r="G173">
        <f>SUMIFS('Energy balance options'!$F$7:$F$3000,'Energy balance options'!$B$7:$B$3000,HeatGen!G$2,'Energy balance options'!$A$7:$A$3000,HeatGen!$A173)</f>
        <v>0</v>
      </c>
      <c r="H173">
        <f>SUMIFS('Energy balance options'!$G$7:$G$3000,'Energy balance options'!$B$7:$B$3000,HeatGen!H$2,'Energy balance options'!$A$7:$A$3000,HeatGen!$A173)</f>
        <v>0</v>
      </c>
      <c r="I173">
        <f>SUMIFS('Energy balance options'!$G$7:$G$3000,'Energy balance options'!$B$7:$B$3000,HeatGen!I$2,'Energy balance options'!$A$7:$A$3000,HeatGen!$A173)</f>
        <v>0</v>
      </c>
      <c r="J173">
        <f>SUMIFS('Energy balance options'!$G$7:$G$3000,'Energy balance options'!$B$7:$B$3000,HeatGen!J$2,'Energy balance options'!$A$7:$A$3000,HeatGen!$A173)</f>
        <v>0</v>
      </c>
      <c r="K173">
        <f>SUMIFS('Energy balance options'!$G$7:$G$3000,'Energy balance options'!$B$7:$B$3000,HeatGen!K$2,'Energy balance options'!$A$7:$A$3000,HeatGen!$A173)</f>
        <v>0</v>
      </c>
      <c r="L173">
        <f>SUMIFS('Energy balance options'!$G$7:$G$3000,'Energy balance options'!$B$7:$B$3000,HeatGen!L$2,'Energy balance options'!$A$7:$A$3000,HeatGen!$A173)</f>
        <v>0</v>
      </c>
      <c r="M173">
        <f>SUMIFS('Energy balance options'!$G$7:$G$3000,'Energy balance options'!$B$7:$B$3000,HeatGen!M$2,'Energy balance options'!$A$7:$A$3000,HeatGen!$A173)</f>
        <v>0</v>
      </c>
      <c r="N173">
        <f>SUMIFS('Energy balance options'!$G$7:$G$3000,'Energy balance options'!$B$7:$B$3000,HeatGen!N$2,'Energy balance options'!$A$7:$A$3000,HeatGen!$A173)</f>
        <v>0</v>
      </c>
      <c r="O173">
        <f>SUMIFS('Energy balance options'!$G$7:$G$3000,'Energy balance options'!$B$7:$B$3000,HeatGen!O$2,'Energy balance options'!$A$7:$A$3000,HeatGen!$A173)</f>
        <v>0</v>
      </c>
      <c r="P173">
        <f>SUMIFS('Energy balance options'!$G$7:$G$3000,'Energy balance options'!$B$7:$B$3000,HeatGen!P$2,'Energy balance options'!$A$7:$A$3000,HeatGen!$A173)</f>
        <v>0</v>
      </c>
      <c r="Q173">
        <f>SUMIFS('Energy balance options'!$G$7:$G$3000,'Energy balance options'!$B$7:$B$3000,HeatGen!Q$2,'Energy balance options'!$A$7:$A$3000,HeatGen!$A173)</f>
        <v>0</v>
      </c>
      <c r="R173">
        <f>SUMIFS('Energy balance options'!$G$7:$G$3000,'Energy balance options'!$B$7:$B$3000,HeatGen!R$2,'Energy balance options'!$A$7:$A$3000,HeatGen!$A173)</f>
        <v>0</v>
      </c>
      <c r="S173">
        <f>SUMIFS('Energy balance options'!$G$7:$G$3000,'Energy balance options'!$B$7:$B$3000,HeatGen!S$2,'Energy balance options'!$A$7:$A$3000,HeatGen!$A173)</f>
        <v>0</v>
      </c>
      <c r="T173">
        <f>SUMIFS('Energy balance options'!$G$7:$G$3000,'Energy balance options'!$B$7:$B$3000,HeatGen!T$2,'Energy balance options'!$A$7:$A$3000,HeatGen!$A173)</f>
        <v>0</v>
      </c>
      <c r="U173">
        <f>SUMIFS('Energy balance options'!$G$7:$G$3000,'Energy balance options'!$B$7:$B$3000,HeatGen!U$2,'Energy balance options'!$A$7:$A$3000,HeatGen!$A173)</f>
        <v>0</v>
      </c>
      <c r="V173">
        <f>SUMIFS('Energy balance options'!$G$7:$G$3000,'Energy balance options'!$B$7:$B$3000,HeatGen!V$2,'Energy balance options'!$A$7:$A$3000,HeatGen!$A173)</f>
        <v>0</v>
      </c>
      <c r="W173">
        <f>SUMIFS('Energy balance options'!$G$7:$G$3000,'Energy balance options'!$B$7:$B$3000,HeatGen!W$2,'Energy balance options'!$A$7:$A$3000,HeatGen!$A173)</f>
        <v>0</v>
      </c>
      <c r="X173">
        <f>SUMIFS('Energy balance options'!$G$7:$G$3000,'Energy balance options'!$B$7:$B$3000,HeatGen!X$2,'Energy balance options'!$A$7:$A$3000,HeatGen!$A173)</f>
        <v>0</v>
      </c>
      <c r="Y173">
        <f t="shared" si="34"/>
        <v>0</v>
      </c>
      <c r="Z173">
        <f t="shared" si="35"/>
        <v>0</v>
      </c>
      <c r="AA173">
        <f t="shared" si="36"/>
        <v>0</v>
      </c>
      <c r="AB173">
        <f t="shared" si="37"/>
        <v>0</v>
      </c>
      <c r="AC173">
        <f t="shared" si="38"/>
        <v>0</v>
      </c>
      <c r="AD173">
        <f t="shared" si="39"/>
        <v>0</v>
      </c>
      <c r="AE173">
        <f t="shared" si="40"/>
        <v>0</v>
      </c>
      <c r="AF173">
        <f t="shared" si="41"/>
        <v>0</v>
      </c>
      <c r="AG173">
        <f t="shared" si="42"/>
        <v>0</v>
      </c>
      <c r="AH173">
        <f t="shared" si="43"/>
        <v>0</v>
      </c>
      <c r="AI173">
        <f t="shared" si="44"/>
        <v>0</v>
      </c>
      <c r="AJ173">
        <f t="shared" si="45"/>
        <v>0</v>
      </c>
      <c r="AK173">
        <f t="shared" si="46"/>
        <v>0</v>
      </c>
      <c r="AL173">
        <f t="shared" si="47"/>
        <v>0</v>
      </c>
      <c r="AM173">
        <f t="shared" si="48"/>
        <v>0</v>
      </c>
      <c r="AN173">
        <f t="shared" si="49"/>
        <v>0</v>
      </c>
      <c r="AO173">
        <f t="shared" si="50"/>
        <v>0</v>
      </c>
    </row>
    <row r="174" spans="1:41" x14ac:dyDescent="0.2">
      <c r="A174" s="9" t="str">
        <f>'Cost per option'!A182</f>
        <v>1483 E batt PI FCEV laden FS</v>
      </c>
      <c r="B174" t="str">
        <f>_xlfn.IFNA(VLOOKUP(A174,'Energy balance options'!A$7:C$3000,3,FALSE),"")</f>
        <v>Verkeer</v>
      </c>
      <c r="C174">
        <f>SUMIFS('Energy balance options'!$F$7:$F$3000,'Energy balance options'!$B$7:$B$3000,HeatGen!C$2,'Energy balance options'!$A$7:$A$3000,HeatGen!$A174)</f>
        <v>0</v>
      </c>
      <c r="D174">
        <f>SUMIFS('Energy balance options'!$F$7:$F$3000,'Energy balance options'!$B$7:$B$3000,HeatGen!D$2,'Energy balance options'!$A$7:$A$3000,HeatGen!$A174)</f>
        <v>0</v>
      </c>
      <c r="E174">
        <f>SUMIFS('Energy balance options'!$F$7:$F$3000,'Energy balance options'!$B$7:$B$3000,HeatGen!E$2,'Energy balance options'!$A$7:$A$3000,HeatGen!$A174)</f>
        <v>0</v>
      </c>
      <c r="F174">
        <f>SUMIFS('Energy balance options'!$F$7:$F$3000,'Energy balance options'!$B$7:$B$3000,HeatGen!F$2,'Energy balance options'!$A$7:$A$3000,HeatGen!$A174)</f>
        <v>0</v>
      </c>
      <c r="G174">
        <f>SUMIFS('Energy balance options'!$F$7:$F$3000,'Energy balance options'!$B$7:$B$3000,HeatGen!G$2,'Energy balance options'!$A$7:$A$3000,HeatGen!$A174)</f>
        <v>0</v>
      </c>
      <c r="H174">
        <f>SUMIFS('Energy balance options'!$G$7:$G$3000,'Energy balance options'!$B$7:$B$3000,HeatGen!H$2,'Energy balance options'!$A$7:$A$3000,HeatGen!$A174)</f>
        <v>0</v>
      </c>
      <c r="I174">
        <f>SUMIFS('Energy balance options'!$G$7:$G$3000,'Energy balance options'!$B$7:$B$3000,HeatGen!I$2,'Energy balance options'!$A$7:$A$3000,HeatGen!$A174)</f>
        <v>0</v>
      </c>
      <c r="J174">
        <f>SUMIFS('Energy balance options'!$G$7:$G$3000,'Energy balance options'!$B$7:$B$3000,HeatGen!J$2,'Energy balance options'!$A$7:$A$3000,HeatGen!$A174)</f>
        <v>0</v>
      </c>
      <c r="K174">
        <f>SUMIFS('Energy balance options'!$G$7:$G$3000,'Energy balance options'!$B$7:$B$3000,HeatGen!K$2,'Energy balance options'!$A$7:$A$3000,HeatGen!$A174)</f>
        <v>0</v>
      </c>
      <c r="L174">
        <f>SUMIFS('Energy balance options'!$G$7:$G$3000,'Energy balance options'!$B$7:$B$3000,HeatGen!L$2,'Energy balance options'!$A$7:$A$3000,HeatGen!$A174)</f>
        <v>0</v>
      </c>
      <c r="M174">
        <f>SUMIFS('Energy balance options'!$G$7:$G$3000,'Energy balance options'!$B$7:$B$3000,HeatGen!M$2,'Energy balance options'!$A$7:$A$3000,HeatGen!$A174)</f>
        <v>0</v>
      </c>
      <c r="N174">
        <f>SUMIFS('Energy balance options'!$G$7:$G$3000,'Energy balance options'!$B$7:$B$3000,HeatGen!N$2,'Energy balance options'!$A$7:$A$3000,HeatGen!$A174)</f>
        <v>0</v>
      </c>
      <c r="O174">
        <f>SUMIFS('Energy balance options'!$G$7:$G$3000,'Energy balance options'!$B$7:$B$3000,HeatGen!O$2,'Energy balance options'!$A$7:$A$3000,HeatGen!$A174)</f>
        <v>0</v>
      </c>
      <c r="P174">
        <f>SUMIFS('Energy balance options'!$G$7:$G$3000,'Energy balance options'!$B$7:$B$3000,HeatGen!P$2,'Energy balance options'!$A$7:$A$3000,HeatGen!$A174)</f>
        <v>0</v>
      </c>
      <c r="Q174">
        <f>SUMIFS('Energy balance options'!$G$7:$G$3000,'Energy balance options'!$B$7:$B$3000,HeatGen!Q$2,'Energy balance options'!$A$7:$A$3000,HeatGen!$A174)</f>
        <v>0</v>
      </c>
      <c r="R174">
        <f>SUMIFS('Energy balance options'!$G$7:$G$3000,'Energy balance options'!$B$7:$B$3000,HeatGen!R$2,'Energy balance options'!$A$7:$A$3000,HeatGen!$A174)</f>
        <v>0</v>
      </c>
      <c r="S174">
        <f>SUMIFS('Energy balance options'!$G$7:$G$3000,'Energy balance options'!$B$7:$B$3000,HeatGen!S$2,'Energy balance options'!$A$7:$A$3000,HeatGen!$A174)</f>
        <v>0</v>
      </c>
      <c r="T174">
        <f>SUMIFS('Energy balance options'!$G$7:$G$3000,'Energy balance options'!$B$7:$B$3000,HeatGen!T$2,'Energy balance options'!$A$7:$A$3000,HeatGen!$A174)</f>
        <v>0</v>
      </c>
      <c r="U174">
        <f>SUMIFS('Energy balance options'!$G$7:$G$3000,'Energy balance options'!$B$7:$B$3000,HeatGen!U$2,'Energy balance options'!$A$7:$A$3000,HeatGen!$A174)</f>
        <v>0</v>
      </c>
      <c r="V174">
        <f>SUMIFS('Energy balance options'!$G$7:$G$3000,'Energy balance options'!$B$7:$B$3000,HeatGen!V$2,'Energy balance options'!$A$7:$A$3000,HeatGen!$A174)</f>
        <v>0</v>
      </c>
      <c r="W174">
        <f>SUMIFS('Energy balance options'!$G$7:$G$3000,'Energy balance options'!$B$7:$B$3000,HeatGen!W$2,'Energy balance options'!$A$7:$A$3000,HeatGen!$A174)</f>
        <v>0</v>
      </c>
      <c r="X174">
        <f>SUMIFS('Energy balance options'!$G$7:$G$3000,'Energy balance options'!$B$7:$B$3000,HeatGen!X$2,'Energy balance options'!$A$7:$A$3000,HeatGen!$A174)</f>
        <v>0</v>
      </c>
      <c r="Y174">
        <f t="shared" si="34"/>
        <v>0</v>
      </c>
      <c r="Z174">
        <f t="shared" si="35"/>
        <v>0</v>
      </c>
      <c r="AA174">
        <f t="shared" si="36"/>
        <v>0</v>
      </c>
      <c r="AB174">
        <f t="shared" si="37"/>
        <v>0</v>
      </c>
      <c r="AC174">
        <f t="shared" si="38"/>
        <v>0</v>
      </c>
      <c r="AD174">
        <f t="shared" si="39"/>
        <v>0</v>
      </c>
      <c r="AE174">
        <f t="shared" si="40"/>
        <v>0</v>
      </c>
      <c r="AF174">
        <f t="shared" si="41"/>
        <v>0</v>
      </c>
      <c r="AG174">
        <f t="shared" si="42"/>
        <v>0</v>
      </c>
      <c r="AH174">
        <f t="shared" si="43"/>
        <v>0</v>
      </c>
      <c r="AI174">
        <f t="shared" si="44"/>
        <v>0</v>
      </c>
      <c r="AJ174">
        <f t="shared" si="45"/>
        <v>0</v>
      </c>
      <c r="AK174">
        <f t="shared" si="46"/>
        <v>0</v>
      </c>
      <c r="AL174">
        <f t="shared" si="47"/>
        <v>0</v>
      </c>
      <c r="AM174">
        <f t="shared" si="48"/>
        <v>0</v>
      </c>
      <c r="AN174">
        <f t="shared" si="49"/>
        <v>0</v>
      </c>
      <c r="AO174">
        <f t="shared" si="50"/>
        <v>0</v>
      </c>
    </row>
    <row r="175" spans="1:41" x14ac:dyDescent="0.2">
      <c r="A175" s="9" t="str">
        <f>'Cost per option'!A183</f>
        <v>1497 STEG H2</v>
      </c>
      <c r="B175" t="str">
        <f>_xlfn.IFNA(VLOOKUP(A175,'Energy balance options'!A$7:C$3000,3,FALSE),"")</f>
        <v>Elektriciteitsopwekking</v>
      </c>
      <c r="C175">
        <f>SUMIFS('Energy balance options'!$F$7:$F$3000,'Energy balance options'!$B$7:$B$3000,HeatGen!C$2,'Energy balance options'!$A$7:$A$3000,HeatGen!$A175)</f>
        <v>0</v>
      </c>
      <c r="D175">
        <f>SUMIFS('Energy balance options'!$F$7:$F$3000,'Energy balance options'!$B$7:$B$3000,HeatGen!D$2,'Energy balance options'!$A$7:$A$3000,HeatGen!$A175)</f>
        <v>0</v>
      </c>
      <c r="E175">
        <f>SUMIFS('Energy balance options'!$F$7:$F$3000,'Energy balance options'!$B$7:$B$3000,HeatGen!E$2,'Energy balance options'!$A$7:$A$3000,HeatGen!$A175)</f>
        <v>0</v>
      </c>
      <c r="F175">
        <f>SUMIFS('Energy balance options'!$F$7:$F$3000,'Energy balance options'!$B$7:$B$3000,HeatGen!F$2,'Energy balance options'!$A$7:$A$3000,HeatGen!$A175)</f>
        <v>0</v>
      </c>
      <c r="G175">
        <f>SUMIFS('Energy balance options'!$F$7:$F$3000,'Energy balance options'!$B$7:$B$3000,HeatGen!G$2,'Energy balance options'!$A$7:$A$3000,HeatGen!$A175)</f>
        <v>0</v>
      </c>
      <c r="H175">
        <f>SUMIFS('Energy balance options'!$G$7:$G$3000,'Energy balance options'!$B$7:$B$3000,HeatGen!H$2,'Energy balance options'!$A$7:$A$3000,HeatGen!$A175)</f>
        <v>0</v>
      </c>
      <c r="I175">
        <f>SUMIFS('Energy balance options'!$G$7:$G$3000,'Energy balance options'!$B$7:$B$3000,HeatGen!I$2,'Energy balance options'!$A$7:$A$3000,HeatGen!$A175)</f>
        <v>6.8509648120000001E-5</v>
      </c>
      <c r="J175">
        <f>SUMIFS('Energy balance options'!$G$7:$G$3000,'Energy balance options'!$B$7:$B$3000,HeatGen!J$2,'Energy balance options'!$A$7:$A$3000,HeatGen!$A175)</f>
        <v>0</v>
      </c>
      <c r="K175">
        <f>SUMIFS('Energy balance options'!$G$7:$G$3000,'Energy balance options'!$B$7:$B$3000,HeatGen!K$2,'Energy balance options'!$A$7:$A$3000,HeatGen!$A175)</f>
        <v>0</v>
      </c>
      <c r="L175">
        <f>SUMIFS('Energy balance options'!$G$7:$G$3000,'Energy balance options'!$B$7:$B$3000,HeatGen!L$2,'Energy balance options'!$A$7:$A$3000,HeatGen!$A175)</f>
        <v>0</v>
      </c>
      <c r="M175">
        <f>SUMIFS('Energy balance options'!$G$7:$G$3000,'Energy balance options'!$B$7:$B$3000,HeatGen!M$2,'Energy balance options'!$A$7:$A$3000,HeatGen!$A175)</f>
        <v>0</v>
      </c>
      <c r="N175">
        <f>SUMIFS('Energy balance options'!$G$7:$G$3000,'Energy balance options'!$B$7:$B$3000,HeatGen!N$2,'Energy balance options'!$A$7:$A$3000,HeatGen!$A175)</f>
        <v>0</v>
      </c>
      <c r="O175">
        <f>SUMIFS('Energy balance options'!$G$7:$G$3000,'Energy balance options'!$B$7:$B$3000,HeatGen!O$2,'Energy balance options'!$A$7:$A$3000,HeatGen!$A175)</f>
        <v>0</v>
      </c>
      <c r="P175">
        <f>SUMIFS('Energy balance options'!$G$7:$G$3000,'Energy balance options'!$B$7:$B$3000,HeatGen!P$2,'Energy balance options'!$A$7:$A$3000,HeatGen!$A175)</f>
        <v>0</v>
      </c>
      <c r="Q175">
        <f>SUMIFS('Energy balance options'!$G$7:$G$3000,'Energy balance options'!$B$7:$B$3000,HeatGen!Q$2,'Energy balance options'!$A$7:$A$3000,HeatGen!$A175)</f>
        <v>0</v>
      </c>
      <c r="R175">
        <f>SUMIFS('Energy balance options'!$G$7:$G$3000,'Energy balance options'!$B$7:$B$3000,HeatGen!R$2,'Energy balance options'!$A$7:$A$3000,HeatGen!$A175)</f>
        <v>0</v>
      </c>
      <c r="S175">
        <f>SUMIFS('Energy balance options'!$G$7:$G$3000,'Energy balance options'!$B$7:$B$3000,HeatGen!S$2,'Energy balance options'!$A$7:$A$3000,HeatGen!$A175)</f>
        <v>0</v>
      </c>
      <c r="T175">
        <f>SUMIFS('Energy balance options'!$G$7:$G$3000,'Energy balance options'!$B$7:$B$3000,HeatGen!T$2,'Energy balance options'!$A$7:$A$3000,HeatGen!$A175)</f>
        <v>0</v>
      </c>
      <c r="U175">
        <f>SUMIFS('Energy balance options'!$G$7:$G$3000,'Energy balance options'!$B$7:$B$3000,HeatGen!U$2,'Energy balance options'!$A$7:$A$3000,HeatGen!$A175)</f>
        <v>0</v>
      </c>
      <c r="V175">
        <f>SUMIFS('Energy balance options'!$G$7:$G$3000,'Energy balance options'!$B$7:$B$3000,HeatGen!V$2,'Energy balance options'!$A$7:$A$3000,HeatGen!$A175)</f>
        <v>0</v>
      </c>
      <c r="W175">
        <f>SUMIFS('Energy balance options'!$G$7:$G$3000,'Energy balance options'!$B$7:$B$3000,HeatGen!W$2,'Energy balance options'!$A$7:$A$3000,HeatGen!$A175)</f>
        <v>0</v>
      </c>
      <c r="X175">
        <f>SUMIFS('Energy balance options'!$G$7:$G$3000,'Energy balance options'!$B$7:$B$3000,HeatGen!X$2,'Energy balance options'!$A$7:$A$3000,HeatGen!$A175)</f>
        <v>0</v>
      </c>
      <c r="Y175">
        <f t="shared" si="34"/>
        <v>0</v>
      </c>
      <c r="Z175">
        <f t="shared" si="35"/>
        <v>0</v>
      </c>
      <c r="AA175">
        <f t="shared" si="36"/>
        <v>0</v>
      </c>
      <c r="AB175">
        <f t="shared" si="37"/>
        <v>0</v>
      </c>
      <c r="AC175">
        <f t="shared" si="38"/>
        <v>0</v>
      </c>
      <c r="AD175">
        <f t="shared" si="39"/>
        <v>0</v>
      </c>
      <c r="AE175">
        <f t="shared" si="40"/>
        <v>0</v>
      </c>
      <c r="AF175">
        <f t="shared" si="41"/>
        <v>0</v>
      </c>
      <c r="AG175">
        <f t="shared" si="42"/>
        <v>0</v>
      </c>
      <c r="AH175">
        <f t="shared" si="43"/>
        <v>0</v>
      </c>
      <c r="AI175">
        <f t="shared" si="44"/>
        <v>0</v>
      </c>
      <c r="AJ175">
        <f t="shared" si="45"/>
        <v>0</v>
      </c>
      <c r="AK175">
        <f t="shared" si="46"/>
        <v>0</v>
      </c>
      <c r="AL175">
        <f t="shared" si="47"/>
        <v>0</v>
      </c>
      <c r="AM175">
        <f t="shared" si="48"/>
        <v>0</v>
      </c>
      <c r="AN175">
        <f t="shared" si="49"/>
        <v>0</v>
      </c>
      <c r="AO175">
        <f t="shared" si="50"/>
        <v>0</v>
      </c>
    </row>
    <row r="176" spans="1:41" x14ac:dyDescent="0.2">
      <c r="A176" s="9" t="str">
        <f>'Cost per option'!A184</f>
        <v>1509 E85 flex-fuel car with high efficiency</v>
      </c>
      <c r="B176" t="str">
        <f>_xlfn.IFNA(VLOOKUP(A176,'Energy balance options'!A$7:C$3000,3,FALSE),"")</f>
        <v>Verkeer</v>
      </c>
      <c r="C176">
        <f>SUMIFS('Energy balance options'!$F$7:$F$3000,'Energy balance options'!$B$7:$B$3000,HeatGen!C$2,'Energy balance options'!$A$7:$A$3000,HeatGen!$A176)</f>
        <v>0</v>
      </c>
      <c r="D176">
        <f>SUMIFS('Energy balance options'!$F$7:$F$3000,'Energy balance options'!$B$7:$B$3000,HeatGen!D$2,'Energy balance options'!$A$7:$A$3000,HeatGen!$A176)</f>
        <v>0</v>
      </c>
      <c r="E176">
        <f>SUMIFS('Energy balance options'!$F$7:$F$3000,'Energy balance options'!$B$7:$B$3000,HeatGen!E$2,'Energy balance options'!$A$7:$A$3000,HeatGen!$A176)</f>
        <v>0</v>
      </c>
      <c r="F176">
        <f>SUMIFS('Energy balance options'!$F$7:$F$3000,'Energy balance options'!$B$7:$B$3000,HeatGen!F$2,'Energy balance options'!$A$7:$A$3000,HeatGen!$A176)</f>
        <v>0</v>
      </c>
      <c r="G176">
        <f>SUMIFS('Energy balance options'!$F$7:$F$3000,'Energy balance options'!$B$7:$B$3000,HeatGen!G$2,'Energy balance options'!$A$7:$A$3000,HeatGen!$A176)</f>
        <v>0</v>
      </c>
      <c r="H176">
        <f>SUMIFS('Energy balance options'!$G$7:$G$3000,'Energy balance options'!$B$7:$B$3000,HeatGen!H$2,'Energy balance options'!$A$7:$A$3000,HeatGen!$A176)</f>
        <v>0</v>
      </c>
      <c r="I176">
        <f>SUMIFS('Energy balance options'!$G$7:$G$3000,'Energy balance options'!$B$7:$B$3000,HeatGen!I$2,'Energy balance options'!$A$7:$A$3000,HeatGen!$A176)</f>
        <v>0</v>
      </c>
      <c r="J176">
        <f>SUMIFS('Energy balance options'!$G$7:$G$3000,'Energy balance options'!$B$7:$B$3000,HeatGen!J$2,'Energy balance options'!$A$7:$A$3000,HeatGen!$A176)</f>
        <v>0</v>
      </c>
      <c r="K176">
        <f>SUMIFS('Energy balance options'!$G$7:$G$3000,'Energy balance options'!$B$7:$B$3000,HeatGen!K$2,'Energy balance options'!$A$7:$A$3000,HeatGen!$A176)</f>
        <v>0</v>
      </c>
      <c r="L176">
        <f>SUMIFS('Energy balance options'!$G$7:$G$3000,'Energy balance options'!$B$7:$B$3000,HeatGen!L$2,'Energy balance options'!$A$7:$A$3000,HeatGen!$A176)</f>
        <v>0</v>
      </c>
      <c r="M176">
        <f>SUMIFS('Energy balance options'!$G$7:$G$3000,'Energy balance options'!$B$7:$B$3000,HeatGen!M$2,'Energy balance options'!$A$7:$A$3000,HeatGen!$A176)</f>
        <v>0</v>
      </c>
      <c r="N176">
        <f>SUMIFS('Energy balance options'!$G$7:$G$3000,'Energy balance options'!$B$7:$B$3000,HeatGen!N$2,'Energy balance options'!$A$7:$A$3000,HeatGen!$A176)</f>
        <v>0</v>
      </c>
      <c r="O176">
        <f>SUMIFS('Energy balance options'!$G$7:$G$3000,'Energy balance options'!$B$7:$B$3000,HeatGen!O$2,'Energy balance options'!$A$7:$A$3000,HeatGen!$A176)</f>
        <v>0</v>
      </c>
      <c r="P176">
        <f>SUMIFS('Energy balance options'!$G$7:$G$3000,'Energy balance options'!$B$7:$B$3000,HeatGen!P$2,'Energy balance options'!$A$7:$A$3000,HeatGen!$A176)</f>
        <v>0</v>
      </c>
      <c r="Q176">
        <f>SUMIFS('Energy balance options'!$G$7:$G$3000,'Energy balance options'!$B$7:$B$3000,HeatGen!Q$2,'Energy balance options'!$A$7:$A$3000,HeatGen!$A176)</f>
        <v>0</v>
      </c>
      <c r="R176">
        <f>SUMIFS('Energy balance options'!$G$7:$G$3000,'Energy balance options'!$B$7:$B$3000,HeatGen!R$2,'Energy balance options'!$A$7:$A$3000,HeatGen!$A176)</f>
        <v>0</v>
      </c>
      <c r="S176">
        <f>SUMIFS('Energy balance options'!$G$7:$G$3000,'Energy balance options'!$B$7:$B$3000,HeatGen!S$2,'Energy balance options'!$A$7:$A$3000,HeatGen!$A176)</f>
        <v>0</v>
      </c>
      <c r="T176">
        <f>SUMIFS('Energy balance options'!$G$7:$G$3000,'Energy balance options'!$B$7:$B$3000,HeatGen!T$2,'Energy balance options'!$A$7:$A$3000,HeatGen!$A176)</f>
        <v>0</v>
      </c>
      <c r="U176">
        <f>SUMIFS('Energy balance options'!$G$7:$G$3000,'Energy balance options'!$B$7:$B$3000,HeatGen!U$2,'Energy balance options'!$A$7:$A$3000,HeatGen!$A176)</f>
        <v>0</v>
      </c>
      <c r="V176">
        <f>SUMIFS('Energy balance options'!$G$7:$G$3000,'Energy balance options'!$B$7:$B$3000,HeatGen!V$2,'Energy balance options'!$A$7:$A$3000,HeatGen!$A176)</f>
        <v>0</v>
      </c>
      <c r="W176">
        <f>SUMIFS('Energy balance options'!$G$7:$G$3000,'Energy balance options'!$B$7:$B$3000,HeatGen!W$2,'Energy balance options'!$A$7:$A$3000,HeatGen!$A176)</f>
        <v>0</v>
      </c>
      <c r="X176">
        <f>SUMIFS('Energy balance options'!$G$7:$G$3000,'Energy balance options'!$B$7:$B$3000,HeatGen!X$2,'Energy balance options'!$A$7:$A$3000,HeatGen!$A176)</f>
        <v>0</v>
      </c>
      <c r="Y176">
        <f t="shared" si="34"/>
        <v>0</v>
      </c>
      <c r="Z176">
        <f t="shared" si="35"/>
        <v>0</v>
      </c>
      <c r="AA176">
        <f t="shared" si="36"/>
        <v>0</v>
      </c>
      <c r="AB176">
        <f t="shared" si="37"/>
        <v>0</v>
      </c>
      <c r="AC176">
        <f t="shared" si="38"/>
        <v>0</v>
      </c>
      <c r="AD176">
        <f t="shared" si="39"/>
        <v>0</v>
      </c>
      <c r="AE176">
        <f t="shared" si="40"/>
        <v>0</v>
      </c>
      <c r="AF176">
        <f t="shared" si="41"/>
        <v>0</v>
      </c>
      <c r="AG176">
        <f t="shared" si="42"/>
        <v>0</v>
      </c>
      <c r="AH176">
        <f t="shared" si="43"/>
        <v>0</v>
      </c>
      <c r="AI176">
        <f t="shared" si="44"/>
        <v>0</v>
      </c>
      <c r="AJ176">
        <f t="shared" si="45"/>
        <v>0</v>
      </c>
      <c r="AK176">
        <f t="shared" si="46"/>
        <v>0</v>
      </c>
      <c r="AL176">
        <f t="shared" si="47"/>
        <v>0</v>
      </c>
      <c r="AM176">
        <f t="shared" si="48"/>
        <v>0</v>
      </c>
      <c r="AN176">
        <f t="shared" si="49"/>
        <v>0</v>
      </c>
      <c r="AO176">
        <f t="shared" si="50"/>
        <v>0</v>
      </c>
    </row>
    <row r="177" spans="1:41" x14ac:dyDescent="0.2">
      <c r="A177" s="9" t="str">
        <f>'Cost per option'!A185</f>
        <v>1511 CO2 from air capture</v>
      </c>
      <c r="B177" t="str">
        <f>_xlfn.IFNA(VLOOKUP(A177,'Energy balance options'!A$7:C$3000,3,FALSE),"")</f>
        <v>Gasvoorziening</v>
      </c>
      <c r="C177">
        <f>SUMIFS('Energy balance options'!$F$7:$F$3000,'Energy balance options'!$B$7:$B$3000,HeatGen!C$2,'Energy balance options'!$A$7:$A$3000,HeatGen!$A177)</f>
        <v>0</v>
      </c>
      <c r="D177">
        <f>SUMIFS('Energy balance options'!$F$7:$F$3000,'Energy balance options'!$B$7:$B$3000,HeatGen!D$2,'Energy balance options'!$A$7:$A$3000,HeatGen!$A177)</f>
        <v>0</v>
      </c>
      <c r="E177">
        <f>SUMIFS('Energy balance options'!$F$7:$F$3000,'Energy balance options'!$B$7:$B$3000,HeatGen!E$2,'Energy balance options'!$A$7:$A$3000,HeatGen!$A177)</f>
        <v>0</v>
      </c>
      <c r="F177">
        <f>SUMIFS('Energy balance options'!$F$7:$F$3000,'Energy balance options'!$B$7:$B$3000,HeatGen!F$2,'Energy balance options'!$A$7:$A$3000,HeatGen!$A177)</f>
        <v>0</v>
      </c>
      <c r="G177">
        <f>SUMIFS('Energy balance options'!$F$7:$F$3000,'Energy balance options'!$B$7:$B$3000,HeatGen!G$2,'Energy balance options'!$A$7:$A$3000,HeatGen!$A177)</f>
        <v>0</v>
      </c>
      <c r="H177">
        <f>SUMIFS('Energy balance options'!$G$7:$G$3000,'Energy balance options'!$B$7:$B$3000,HeatGen!H$2,'Energy balance options'!$A$7:$A$3000,HeatGen!$A177)</f>
        <v>0</v>
      </c>
      <c r="I177">
        <f>SUMIFS('Energy balance options'!$G$7:$G$3000,'Energy balance options'!$B$7:$B$3000,HeatGen!I$2,'Energy balance options'!$A$7:$A$3000,HeatGen!$A177)</f>
        <v>0</v>
      </c>
      <c r="J177">
        <f>SUMIFS('Energy balance options'!$G$7:$G$3000,'Energy balance options'!$B$7:$B$3000,HeatGen!J$2,'Energy balance options'!$A$7:$A$3000,HeatGen!$A177)</f>
        <v>2.4270831170000001E-6</v>
      </c>
      <c r="K177">
        <f>SUMIFS('Energy balance options'!$G$7:$G$3000,'Energy balance options'!$B$7:$B$3000,HeatGen!K$2,'Energy balance options'!$A$7:$A$3000,HeatGen!$A177)</f>
        <v>0</v>
      </c>
      <c r="L177">
        <f>SUMIFS('Energy balance options'!$G$7:$G$3000,'Energy balance options'!$B$7:$B$3000,HeatGen!L$2,'Energy balance options'!$A$7:$A$3000,HeatGen!$A177)</f>
        <v>1.2435075090000001E-5</v>
      </c>
      <c r="M177">
        <f>SUMIFS('Energy balance options'!$G$7:$G$3000,'Energy balance options'!$B$7:$B$3000,HeatGen!M$2,'Energy balance options'!$A$7:$A$3000,HeatGen!$A177)</f>
        <v>0</v>
      </c>
      <c r="N177">
        <f>SUMIFS('Energy balance options'!$G$7:$G$3000,'Energy balance options'!$B$7:$B$3000,HeatGen!N$2,'Energy balance options'!$A$7:$A$3000,HeatGen!$A177)</f>
        <v>0</v>
      </c>
      <c r="O177">
        <f>SUMIFS('Energy balance options'!$G$7:$G$3000,'Energy balance options'!$B$7:$B$3000,HeatGen!O$2,'Energy balance options'!$A$7:$A$3000,HeatGen!$A177)</f>
        <v>0</v>
      </c>
      <c r="P177">
        <f>SUMIFS('Energy balance options'!$G$7:$G$3000,'Energy balance options'!$B$7:$B$3000,HeatGen!P$2,'Energy balance options'!$A$7:$A$3000,HeatGen!$A177)</f>
        <v>0</v>
      </c>
      <c r="Q177">
        <f>SUMIFS('Energy balance options'!$G$7:$G$3000,'Energy balance options'!$B$7:$B$3000,HeatGen!Q$2,'Energy balance options'!$A$7:$A$3000,HeatGen!$A177)</f>
        <v>0</v>
      </c>
      <c r="R177">
        <f>SUMIFS('Energy balance options'!$G$7:$G$3000,'Energy balance options'!$B$7:$B$3000,HeatGen!R$2,'Energy balance options'!$A$7:$A$3000,HeatGen!$A177)</f>
        <v>0</v>
      </c>
      <c r="S177">
        <f>SUMIFS('Energy balance options'!$G$7:$G$3000,'Energy balance options'!$B$7:$B$3000,HeatGen!S$2,'Energy balance options'!$A$7:$A$3000,HeatGen!$A177)</f>
        <v>0</v>
      </c>
      <c r="T177">
        <f>SUMIFS('Energy balance options'!$G$7:$G$3000,'Energy balance options'!$B$7:$B$3000,HeatGen!T$2,'Energy balance options'!$A$7:$A$3000,HeatGen!$A177)</f>
        <v>0</v>
      </c>
      <c r="U177">
        <f>SUMIFS('Energy balance options'!$G$7:$G$3000,'Energy balance options'!$B$7:$B$3000,HeatGen!U$2,'Energy balance options'!$A$7:$A$3000,HeatGen!$A177)</f>
        <v>0</v>
      </c>
      <c r="V177">
        <f>SUMIFS('Energy balance options'!$G$7:$G$3000,'Energy balance options'!$B$7:$B$3000,HeatGen!V$2,'Energy balance options'!$A$7:$A$3000,HeatGen!$A177)</f>
        <v>0</v>
      </c>
      <c r="W177">
        <f>SUMIFS('Energy balance options'!$G$7:$G$3000,'Energy balance options'!$B$7:$B$3000,HeatGen!W$2,'Energy balance options'!$A$7:$A$3000,HeatGen!$A177)</f>
        <v>0</v>
      </c>
      <c r="X177">
        <f>SUMIFS('Energy balance options'!$G$7:$G$3000,'Energy balance options'!$B$7:$B$3000,HeatGen!X$2,'Energy balance options'!$A$7:$A$3000,HeatGen!$A177)</f>
        <v>0</v>
      </c>
      <c r="Y177">
        <f t="shared" si="34"/>
        <v>0</v>
      </c>
      <c r="Z177">
        <f t="shared" si="35"/>
        <v>0</v>
      </c>
      <c r="AA177">
        <f t="shared" si="36"/>
        <v>0</v>
      </c>
      <c r="AB177">
        <f t="shared" si="37"/>
        <v>0</v>
      </c>
      <c r="AC177">
        <f t="shared" si="38"/>
        <v>0</v>
      </c>
      <c r="AD177">
        <f t="shared" si="39"/>
        <v>0</v>
      </c>
      <c r="AE177">
        <f t="shared" si="40"/>
        <v>0</v>
      </c>
      <c r="AF177">
        <f t="shared" si="41"/>
        <v>0</v>
      </c>
      <c r="AG177">
        <f t="shared" si="42"/>
        <v>0</v>
      </c>
      <c r="AH177">
        <f t="shared" si="43"/>
        <v>0</v>
      </c>
      <c r="AI177">
        <f t="shared" si="44"/>
        <v>0</v>
      </c>
      <c r="AJ177">
        <f t="shared" si="45"/>
        <v>0</v>
      </c>
      <c r="AK177">
        <f t="shared" si="46"/>
        <v>0</v>
      </c>
      <c r="AL177">
        <f t="shared" si="47"/>
        <v>0</v>
      </c>
      <c r="AM177">
        <f t="shared" si="48"/>
        <v>0</v>
      </c>
      <c r="AN177">
        <f t="shared" si="49"/>
        <v>0</v>
      </c>
      <c r="AO177">
        <f t="shared" si="50"/>
        <v>0</v>
      </c>
    </row>
    <row r="178" spans="1:41" x14ac:dyDescent="0.2">
      <c r="A178" s="9" t="str">
        <f>'Cost per option'!A186</f>
        <v>1512 CO2 opslag after capture</v>
      </c>
      <c r="B178" t="str">
        <f>_xlfn.IFNA(VLOOKUP(A178,'Energy balance options'!A$7:C$3000,3,FALSE),"")</f>
        <v>Gasvoorziening</v>
      </c>
      <c r="C178">
        <f>SUMIFS('Energy balance options'!$F$7:$F$3000,'Energy balance options'!$B$7:$B$3000,HeatGen!C$2,'Energy balance options'!$A$7:$A$3000,HeatGen!$A178)</f>
        <v>0</v>
      </c>
      <c r="D178">
        <f>SUMIFS('Energy balance options'!$F$7:$F$3000,'Energy balance options'!$B$7:$B$3000,HeatGen!D$2,'Energy balance options'!$A$7:$A$3000,HeatGen!$A178)</f>
        <v>0</v>
      </c>
      <c r="E178">
        <f>SUMIFS('Energy balance options'!$F$7:$F$3000,'Energy balance options'!$B$7:$B$3000,HeatGen!E$2,'Energy balance options'!$A$7:$A$3000,HeatGen!$A178)</f>
        <v>0</v>
      </c>
      <c r="F178">
        <f>SUMIFS('Energy balance options'!$F$7:$F$3000,'Energy balance options'!$B$7:$B$3000,HeatGen!F$2,'Energy balance options'!$A$7:$A$3000,HeatGen!$A178)</f>
        <v>0</v>
      </c>
      <c r="G178">
        <f>SUMIFS('Energy balance options'!$F$7:$F$3000,'Energy balance options'!$B$7:$B$3000,HeatGen!G$2,'Energy balance options'!$A$7:$A$3000,HeatGen!$A178)</f>
        <v>0</v>
      </c>
      <c r="H178">
        <f>SUMIFS('Energy balance options'!$G$7:$G$3000,'Energy balance options'!$B$7:$B$3000,HeatGen!H$2,'Energy balance options'!$A$7:$A$3000,HeatGen!$A178)</f>
        <v>0</v>
      </c>
      <c r="I178">
        <f>SUMIFS('Energy balance options'!$G$7:$G$3000,'Energy balance options'!$B$7:$B$3000,HeatGen!I$2,'Energy balance options'!$A$7:$A$3000,HeatGen!$A178)</f>
        <v>0</v>
      </c>
      <c r="J178">
        <f>SUMIFS('Energy balance options'!$G$7:$G$3000,'Energy balance options'!$B$7:$B$3000,HeatGen!J$2,'Energy balance options'!$A$7:$A$3000,HeatGen!$A178)</f>
        <v>0</v>
      </c>
      <c r="K178">
        <f>SUMIFS('Energy balance options'!$G$7:$G$3000,'Energy balance options'!$B$7:$B$3000,HeatGen!K$2,'Energy balance options'!$A$7:$A$3000,HeatGen!$A178)</f>
        <v>0</v>
      </c>
      <c r="L178">
        <f>SUMIFS('Energy balance options'!$G$7:$G$3000,'Energy balance options'!$B$7:$B$3000,HeatGen!L$2,'Energy balance options'!$A$7:$A$3000,HeatGen!$A178)</f>
        <v>0</v>
      </c>
      <c r="M178">
        <f>SUMIFS('Energy balance options'!$G$7:$G$3000,'Energy balance options'!$B$7:$B$3000,HeatGen!M$2,'Energy balance options'!$A$7:$A$3000,HeatGen!$A178)</f>
        <v>0</v>
      </c>
      <c r="N178">
        <f>SUMIFS('Energy balance options'!$G$7:$G$3000,'Energy balance options'!$B$7:$B$3000,HeatGen!N$2,'Energy balance options'!$A$7:$A$3000,HeatGen!$A178)</f>
        <v>0</v>
      </c>
      <c r="O178">
        <f>SUMIFS('Energy balance options'!$G$7:$G$3000,'Energy balance options'!$B$7:$B$3000,HeatGen!O$2,'Energy balance options'!$A$7:$A$3000,HeatGen!$A178)</f>
        <v>0</v>
      </c>
      <c r="P178">
        <f>SUMIFS('Energy balance options'!$G$7:$G$3000,'Energy balance options'!$B$7:$B$3000,HeatGen!P$2,'Energy balance options'!$A$7:$A$3000,HeatGen!$A178)</f>
        <v>0</v>
      </c>
      <c r="Q178">
        <f>SUMIFS('Energy balance options'!$G$7:$G$3000,'Energy balance options'!$B$7:$B$3000,HeatGen!Q$2,'Energy balance options'!$A$7:$A$3000,HeatGen!$A178)</f>
        <v>0</v>
      </c>
      <c r="R178">
        <f>SUMIFS('Energy balance options'!$G$7:$G$3000,'Energy balance options'!$B$7:$B$3000,HeatGen!R$2,'Energy balance options'!$A$7:$A$3000,HeatGen!$A178)</f>
        <v>0</v>
      </c>
      <c r="S178">
        <f>SUMIFS('Energy balance options'!$G$7:$G$3000,'Energy balance options'!$B$7:$B$3000,HeatGen!S$2,'Energy balance options'!$A$7:$A$3000,HeatGen!$A178)</f>
        <v>0</v>
      </c>
      <c r="T178">
        <f>SUMIFS('Energy balance options'!$G$7:$G$3000,'Energy balance options'!$B$7:$B$3000,HeatGen!T$2,'Energy balance options'!$A$7:$A$3000,HeatGen!$A178)</f>
        <v>0</v>
      </c>
      <c r="U178">
        <f>SUMIFS('Energy balance options'!$G$7:$G$3000,'Energy balance options'!$B$7:$B$3000,HeatGen!U$2,'Energy balance options'!$A$7:$A$3000,HeatGen!$A178)</f>
        <v>0</v>
      </c>
      <c r="V178">
        <f>SUMIFS('Energy balance options'!$G$7:$G$3000,'Energy balance options'!$B$7:$B$3000,HeatGen!V$2,'Energy balance options'!$A$7:$A$3000,HeatGen!$A178)</f>
        <v>0</v>
      </c>
      <c r="W178">
        <f>SUMIFS('Energy balance options'!$G$7:$G$3000,'Energy balance options'!$B$7:$B$3000,HeatGen!W$2,'Energy balance options'!$A$7:$A$3000,HeatGen!$A178)</f>
        <v>0</v>
      </c>
      <c r="X178">
        <f>SUMIFS('Energy balance options'!$G$7:$G$3000,'Energy balance options'!$B$7:$B$3000,HeatGen!X$2,'Energy balance options'!$A$7:$A$3000,HeatGen!$A178)</f>
        <v>0</v>
      </c>
      <c r="Y178">
        <f t="shared" si="34"/>
        <v>0</v>
      </c>
      <c r="Z178">
        <f t="shared" si="35"/>
        <v>0</v>
      </c>
      <c r="AA178">
        <f t="shared" si="36"/>
        <v>0</v>
      </c>
      <c r="AB178">
        <f t="shared" si="37"/>
        <v>0</v>
      </c>
      <c r="AC178">
        <f t="shared" si="38"/>
        <v>0</v>
      </c>
      <c r="AD178">
        <f t="shared" si="39"/>
        <v>0</v>
      </c>
      <c r="AE178">
        <f t="shared" si="40"/>
        <v>0</v>
      </c>
      <c r="AF178">
        <f t="shared" si="41"/>
        <v>0</v>
      </c>
      <c r="AG178">
        <f t="shared" si="42"/>
        <v>0</v>
      </c>
      <c r="AH178">
        <f t="shared" si="43"/>
        <v>0</v>
      </c>
      <c r="AI178">
        <f t="shared" si="44"/>
        <v>0</v>
      </c>
      <c r="AJ178">
        <f t="shared" si="45"/>
        <v>0</v>
      </c>
      <c r="AK178">
        <f t="shared" si="46"/>
        <v>0</v>
      </c>
      <c r="AL178">
        <f t="shared" si="47"/>
        <v>0</v>
      </c>
      <c r="AM178">
        <f t="shared" si="48"/>
        <v>0</v>
      </c>
      <c r="AN178">
        <f t="shared" si="49"/>
        <v>0</v>
      </c>
      <c r="AO178">
        <f t="shared" si="50"/>
        <v>0</v>
      </c>
    </row>
    <row r="179" spans="1:41" x14ac:dyDescent="0.2">
      <c r="A179" s="9" t="str">
        <f>'Cost per option'!A187</f>
        <v>1582 Biomass CHP with CCS - Industry</v>
      </c>
      <c r="B179" t="str">
        <f>_xlfn.IFNA(VLOOKUP(A179,'Energy balance options'!A$7:C$3000,3,FALSE),"")</f>
        <v>Industrie</v>
      </c>
      <c r="C179">
        <f>SUMIFS('Energy balance options'!$F$7:$F$3000,'Energy balance options'!$B$7:$B$3000,HeatGen!C$2,'Energy balance options'!$A$7:$A$3000,HeatGen!$A179)</f>
        <v>0</v>
      </c>
      <c r="D179">
        <f>SUMIFS('Energy balance options'!$F$7:$F$3000,'Energy balance options'!$B$7:$B$3000,HeatGen!D$2,'Energy balance options'!$A$7:$A$3000,HeatGen!$A179)</f>
        <v>0</v>
      </c>
      <c r="E179">
        <f>SUMIFS('Energy balance options'!$F$7:$F$3000,'Energy balance options'!$B$7:$B$3000,HeatGen!E$2,'Energy balance options'!$A$7:$A$3000,HeatGen!$A179)</f>
        <v>-1.2506507249999999E-5</v>
      </c>
      <c r="F179">
        <f>SUMIFS('Energy balance options'!$F$7:$F$3000,'Energy balance options'!$B$7:$B$3000,HeatGen!F$2,'Energy balance options'!$A$7:$A$3000,HeatGen!$A179)</f>
        <v>0</v>
      </c>
      <c r="G179">
        <f>SUMIFS('Energy balance options'!$F$7:$F$3000,'Energy balance options'!$B$7:$B$3000,HeatGen!G$2,'Energy balance options'!$A$7:$A$3000,HeatGen!$A179)</f>
        <v>0</v>
      </c>
      <c r="H179">
        <f>SUMIFS('Energy balance options'!$G$7:$G$3000,'Energy balance options'!$B$7:$B$3000,HeatGen!H$2,'Energy balance options'!$A$7:$A$3000,HeatGen!$A179)</f>
        <v>0</v>
      </c>
      <c r="I179">
        <f>SUMIFS('Energy balance options'!$G$7:$G$3000,'Energy balance options'!$B$7:$B$3000,HeatGen!I$2,'Energy balance options'!$A$7:$A$3000,HeatGen!$A179)</f>
        <v>0</v>
      </c>
      <c r="J179">
        <f>SUMIFS('Energy balance options'!$G$7:$G$3000,'Energy balance options'!$B$7:$B$3000,HeatGen!J$2,'Energy balance options'!$A$7:$A$3000,HeatGen!$A179)</f>
        <v>0</v>
      </c>
      <c r="K179">
        <f>SUMIFS('Energy balance options'!$G$7:$G$3000,'Energy balance options'!$B$7:$B$3000,HeatGen!K$2,'Energy balance options'!$A$7:$A$3000,HeatGen!$A179)</f>
        <v>0</v>
      </c>
      <c r="L179">
        <f>SUMIFS('Energy balance options'!$G$7:$G$3000,'Energy balance options'!$B$7:$B$3000,HeatGen!L$2,'Energy balance options'!$A$7:$A$3000,HeatGen!$A179)</f>
        <v>0</v>
      </c>
      <c r="M179">
        <f>SUMIFS('Energy balance options'!$G$7:$G$3000,'Energy balance options'!$B$7:$B$3000,HeatGen!M$2,'Energy balance options'!$A$7:$A$3000,HeatGen!$A179)</f>
        <v>2.30644046E-5</v>
      </c>
      <c r="N179">
        <f>SUMIFS('Energy balance options'!$G$7:$G$3000,'Energy balance options'!$B$7:$B$3000,HeatGen!N$2,'Energy balance options'!$A$7:$A$3000,HeatGen!$A179)</f>
        <v>0</v>
      </c>
      <c r="O179">
        <f>SUMIFS('Energy balance options'!$G$7:$G$3000,'Energy balance options'!$B$7:$B$3000,HeatGen!O$2,'Energy balance options'!$A$7:$A$3000,HeatGen!$A179)</f>
        <v>0</v>
      </c>
      <c r="P179">
        <f>SUMIFS('Energy balance options'!$G$7:$G$3000,'Energy balance options'!$B$7:$B$3000,HeatGen!P$2,'Energy balance options'!$A$7:$A$3000,HeatGen!$A179)</f>
        <v>0</v>
      </c>
      <c r="Q179">
        <f>SUMIFS('Energy balance options'!$G$7:$G$3000,'Energy balance options'!$B$7:$B$3000,HeatGen!Q$2,'Energy balance options'!$A$7:$A$3000,HeatGen!$A179)</f>
        <v>0</v>
      </c>
      <c r="R179">
        <f>SUMIFS('Energy balance options'!$G$7:$G$3000,'Energy balance options'!$B$7:$B$3000,HeatGen!R$2,'Energy balance options'!$A$7:$A$3000,HeatGen!$A179)</f>
        <v>0</v>
      </c>
      <c r="S179">
        <f>SUMIFS('Energy balance options'!$G$7:$G$3000,'Energy balance options'!$B$7:$B$3000,HeatGen!S$2,'Energy balance options'!$A$7:$A$3000,HeatGen!$A179)</f>
        <v>0</v>
      </c>
      <c r="T179">
        <f>SUMIFS('Energy balance options'!$G$7:$G$3000,'Energy balance options'!$B$7:$B$3000,HeatGen!T$2,'Energy balance options'!$A$7:$A$3000,HeatGen!$A179)</f>
        <v>0</v>
      </c>
      <c r="U179">
        <f>SUMIFS('Energy balance options'!$G$7:$G$3000,'Energy balance options'!$B$7:$B$3000,HeatGen!U$2,'Energy balance options'!$A$7:$A$3000,HeatGen!$A179)</f>
        <v>0</v>
      </c>
      <c r="V179">
        <f>SUMIFS('Energy balance options'!$G$7:$G$3000,'Energy balance options'!$B$7:$B$3000,HeatGen!V$2,'Energy balance options'!$A$7:$A$3000,HeatGen!$A179)</f>
        <v>0</v>
      </c>
      <c r="W179">
        <f>SUMIFS('Energy balance options'!$G$7:$G$3000,'Energy balance options'!$B$7:$B$3000,HeatGen!W$2,'Energy balance options'!$A$7:$A$3000,HeatGen!$A179)</f>
        <v>0</v>
      </c>
      <c r="X179">
        <f>SUMIFS('Energy balance options'!$G$7:$G$3000,'Energy balance options'!$B$7:$B$3000,HeatGen!X$2,'Energy balance options'!$A$7:$A$3000,HeatGen!$A179)</f>
        <v>0</v>
      </c>
      <c r="Y179">
        <f t="shared" si="34"/>
        <v>0</v>
      </c>
      <c r="Z179">
        <f t="shared" si="35"/>
        <v>0</v>
      </c>
      <c r="AA179">
        <f t="shared" si="36"/>
        <v>0</v>
      </c>
      <c r="AB179">
        <f t="shared" si="37"/>
        <v>0</v>
      </c>
      <c r="AC179">
        <f t="shared" si="38"/>
        <v>0</v>
      </c>
      <c r="AD179">
        <f t="shared" si="39"/>
        <v>-1.2506507249999999E-5</v>
      </c>
      <c r="AE179">
        <f t="shared" si="40"/>
        <v>0</v>
      </c>
      <c r="AF179">
        <f t="shared" si="41"/>
        <v>0</v>
      </c>
      <c r="AG179">
        <f t="shared" si="42"/>
        <v>0</v>
      </c>
      <c r="AH179">
        <f t="shared" si="43"/>
        <v>0</v>
      </c>
      <c r="AI179">
        <f t="shared" si="44"/>
        <v>0</v>
      </c>
      <c r="AJ179">
        <f t="shared" si="45"/>
        <v>0</v>
      </c>
      <c r="AK179">
        <f t="shared" si="46"/>
        <v>0</v>
      </c>
      <c r="AL179">
        <f t="shared" si="47"/>
        <v>0</v>
      </c>
      <c r="AM179">
        <f t="shared" si="48"/>
        <v>0</v>
      </c>
      <c r="AN179">
        <f t="shared" si="49"/>
        <v>0</v>
      </c>
      <c r="AO179">
        <f t="shared" si="50"/>
        <v>0</v>
      </c>
    </row>
    <row r="180" spans="1:41" x14ac:dyDescent="0.2">
      <c r="A180" s="9" t="str">
        <f>'Cost per option'!A188</f>
        <v>1583 Natural Gas CHP with CCS - Industry</v>
      </c>
      <c r="B180" t="str">
        <f>_xlfn.IFNA(VLOOKUP(A180,'Energy balance options'!A$7:C$3000,3,FALSE),"")</f>
        <v>Industrie</v>
      </c>
      <c r="C180">
        <f>SUMIFS('Energy balance options'!$F$7:$F$3000,'Energy balance options'!$B$7:$B$3000,HeatGen!C$2,'Energy balance options'!$A$7:$A$3000,HeatGen!$A180)</f>
        <v>0</v>
      </c>
      <c r="D180">
        <f>SUMIFS('Energy balance options'!$F$7:$F$3000,'Energy balance options'!$B$7:$B$3000,HeatGen!D$2,'Energy balance options'!$A$7:$A$3000,HeatGen!$A180)</f>
        <v>0</v>
      </c>
      <c r="E180">
        <f>SUMIFS('Energy balance options'!$F$7:$F$3000,'Energy balance options'!$B$7:$B$3000,HeatGen!E$2,'Energy balance options'!$A$7:$A$3000,HeatGen!$A180)</f>
        <v>-2.4636946820000001E-4</v>
      </c>
      <c r="F180">
        <f>SUMIFS('Energy balance options'!$F$7:$F$3000,'Energy balance options'!$B$7:$B$3000,HeatGen!F$2,'Energy balance options'!$A$7:$A$3000,HeatGen!$A180)</f>
        <v>0</v>
      </c>
      <c r="G180">
        <f>SUMIFS('Energy balance options'!$F$7:$F$3000,'Energy balance options'!$B$7:$B$3000,HeatGen!G$2,'Energy balance options'!$A$7:$A$3000,HeatGen!$A180)</f>
        <v>0</v>
      </c>
      <c r="H180">
        <f>SUMIFS('Energy balance options'!$G$7:$G$3000,'Energy balance options'!$B$7:$B$3000,HeatGen!H$2,'Energy balance options'!$A$7:$A$3000,HeatGen!$A180)</f>
        <v>3.9512671849999999E-4</v>
      </c>
      <c r="I180">
        <f>SUMIFS('Energy balance options'!$G$7:$G$3000,'Energy balance options'!$B$7:$B$3000,HeatGen!I$2,'Energy balance options'!$A$7:$A$3000,HeatGen!$A180)</f>
        <v>0</v>
      </c>
      <c r="J180">
        <f>SUMIFS('Energy balance options'!$G$7:$G$3000,'Energy balance options'!$B$7:$B$3000,HeatGen!J$2,'Energy balance options'!$A$7:$A$3000,HeatGen!$A180)</f>
        <v>0</v>
      </c>
      <c r="K180">
        <f>SUMIFS('Energy balance options'!$G$7:$G$3000,'Energy balance options'!$B$7:$B$3000,HeatGen!K$2,'Energy balance options'!$A$7:$A$3000,HeatGen!$A180)</f>
        <v>0</v>
      </c>
      <c r="L180">
        <f>SUMIFS('Energy balance options'!$G$7:$G$3000,'Energy balance options'!$B$7:$B$3000,HeatGen!L$2,'Energy balance options'!$A$7:$A$3000,HeatGen!$A180)</f>
        <v>0</v>
      </c>
      <c r="M180">
        <f>SUMIFS('Energy balance options'!$G$7:$G$3000,'Energy balance options'!$B$7:$B$3000,HeatGen!M$2,'Energy balance options'!$A$7:$A$3000,HeatGen!$A180)</f>
        <v>0</v>
      </c>
      <c r="N180">
        <f>SUMIFS('Energy balance options'!$G$7:$G$3000,'Energy balance options'!$B$7:$B$3000,HeatGen!N$2,'Energy balance options'!$A$7:$A$3000,HeatGen!$A180)</f>
        <v>0</v>
      </c>
      <c r="O180">
        <f>SUMIFS('Energy balance options'!$G$7:$G$3000,'Energy balance options'!$B$7:$B$3000,HeatGen!O$2,'Energy balance options'!$A$7:$A$3000,HeatGen!$A180)</f>
        <v>0</v>
      </c>
      <c r="P180">
        <f>SUMIFS('Energy balance options'!$G$7:$G$3000,'Energy balance options'!$B$7:$B$3000,HeatGen!P$2,'Energy balance options'!$A$7:$A$3000,HeatGen!$A180)</f>
        <v>0</v>
      </c>
      <c r="Q180">
        <f>SUMIFS('Energy balance options'!$G$7:$G$3000,'Energy balance options'!$B$7:$B$3000,HeatGen!Q$2,'Energy balance options'!$A$7:$A$3000,HeatGen!$A180)</f>
        <v>0</v>
      </c>
      <c r="R180">
        <f>SUMIFS('Energy balance options'!$G$7:$G$3000,'Energy balance options'!$B$7:$B$3000,HeatGen!R$2,'Energy balance options'!$A$7:$A$3000,HeatGen!$A180)</f>
        <v>0</v>
      </c>
      <c r="S180">
        <f>SUMIFS('Energy balance options'!$G$7:$G$3000,'Energy balance options'!$B$7:$B$3000,HeatGen!S$2,'Energy balance options'!$A$7:$A$3000,HeatGen!$A180)</f>
        <v>0</v>
      </c>
      <c r="T180">
        <f>SUMIFS('Energy balance options'!$G$7:$G$3000,'Energy balance options'!$B$7:$B$3000,HeatGen!T$2,'Energy balance options'!$A$7:$A$3000,HeatGen!$A180)</f>
        <v>0</v>
      </c>
      <c r="U180">
        <f>SUMIFS('Energy balance options'!$G$7:$G$3000,'Energy balance options'!$B$7:$B$3000,HeatGen!U$2,'Energy balance options'!$A$7:$A$3000,HeatGen!$A180)</f>
        <v>0</v>
      </c>
      <c r="V180">
        <f>SUMIFS('Energy balance options'!$G$7:$G$3000,'Energy balance options'!$B$7:$B$3000,HeatGen!V$2,'Energy balance options'!$A$7:$A$3000,HeatGen!$A180)</f>
        <v>0</v>
      </c>
      <c r="W180">
        <f>SUMIFS('Energy balance options'!$G$7:$G$3000,'Energy balance options'!$B$7:$B$3000,HeatGen!W$2,'Energy balance options'!$A$7:$A$3000,HeatGen!$A180)</f>
        <v>0</v>
      </c>
      <c r="X180">
        <f>SUMIFS('Energy balance options'!$G$7:$G$3000,'Energy balance options'!$B$7:$B$3000,HeatGen!X$2,'Energy balance options'!$A$7:$A$3000,HeatGen!$A180)</f>
        <v>0</v>
      </c>
      <c r="Y180">
        <f t="shared" si="34"/>
        <v>-2.4636946820000001E-4</v>
      </c>
      <c r="Z180">
        <f t="shared" si="35"/>
        <v>0</v>
      </c>
      <c r="AA180">
        <f t="shared" si="36"/>
        <v>0</v>
      </c>
      <c r="AB180">
        <f t="shared" si="37"/>
        <v>0</v>
      </c>
      <c r="AC180">
        <f t="shared" si="38"/>
        <v>0</v>
      </c>
      <c r="AD180">
        <f t="shared" si="39"/>
        <v>0</v>
      </c>
      <c r="AE180">
        <f t="shared" si="40"/>
        <v>0</v>
      </c>
      <c r="AF180">
        <f t="shared" si="41"/>
        <v>0</v>
      </c>
      <c r="AG180">
        <f t="shared" si="42"/>
        <v>0</v>
      </c>
      <c r="AH180">
        <f t="shared" si="43"/>
        <v>0</v>
      </c>
      <c r="AI180">
        <f t="shared" si="44"/>
        <v>0</v>
      </c>
      <c r="AJ180">
        <f t="shared" si="45"/>
        <v>0</v>
      </c>
      <c r="AK180">
        <f t="shared" si="46"/>
        <v>0</v>
      </c>
      <c r="AL180">
        <f t="shared" si="47"/>
        <v>0</v>
      </c>
      <c r="AM180">
        <f t="shared" si="48"/>
        <v>0</v>
      </c>
      <c r="AN180">
        <f t="shared" si="49"/>
        <v>0</v>
      </c>
      <c r="AO180">
        <f t="shared" si="50"/>
        <v>0</v>
      </c>
    </row>
    <row r="181" spans="1:41" x14ac:dyDescent="0.2">
      <c r="A181" s="9" t="str">
        <f>'Cost per option'!A189</f>
        <v>1584 Biomass Low Temp Boilers with CCS - Industry</v>
      </c>
      <c r="B181" t="str">
        <f>_xlfn.IFNA(VLOOKUP(A181,'Energy balance options'!A$7:C$3000,3,FALSE),"")</f>
        <v>Industrie</v>
      </c>
      <c r="C181">
        <f>SUMIFS('Energy balance options'!$F$7:$F$3000,'Energy balance options'!$B$7:$B$3000,HeatGen!C$2,'Energy balance options'!$A$7:$A$3000,HeatGen!$A181)</f>
        <v>0</v>
      </c>
      <c r="D181">
        <f>SUMIFS('Energy balance options'!$F$7:$F$3000,'Energy balance options'!$B$7:$B$3000,HeatGen!D$2,'Energy balance options'!$A$7:$A$3000,HeatGen!$A181)</f>
        <v>-2.2457167199999999E-4</v>
      </c>
      <c r="E181">
        <f>SUMIFS('Energy balance options'!$F$7:$F$3000,'Energy balance options'!$B$7:$B$3000,HeatGen!E$2,'Energy balance options'!$A$7:$A$3000,HeatGen!$A181)</f>
        <v>0</v>
      </c>
      <c r="F181">
        <f>SUMIFS('Energy balance options'!$F$7:$F$3000,'Energy balance options'!$B$7:$B$3000,HeatGen!F$2,'Energy balance options'!$A$7:$A$3000,HeatGen!$A181)</f>
        <v>0</v>
      </c>
      <c r="G181">
        <f>SUMIFS('Energy balance options'!$F$7:$F$3000,'Energy balance options'!$B$7:$B$3000,HeatGen!G$2,'Energy balance options'!$A$7:$A$3000,HeatGen!$A181)</f>
        <v>0</v>
      </c>
      <c r="H181">
        <f>SUMIFS('Energy balance options'!$G$7:$G$3000,'Energy balance options'!$B$7:$B$3000,HeatGen!H$2,'Energy balance options'!$A$7:$A$3000,HeatGen!$A181)</f>
        <v>0</v>
      </c>
      <c r="I181">
        <f>SUMIFS('Energy balance options'!$G$7:$G$3000,'Energy balance options'!$B$7:$B$3000,HeatGen!I$2,'Energy balance options'!$A$7:$A$3000,HeatGen!$A181)</f>
        <v>0</v>
      </c>
      <c r="J181">
        <f>SUMIFS('Energy balance options'!$G$7:$G$3000,'Energy balance options'!$B$7:$B$3000,HeatGen!J$2,'Energy balance options'!$A$7:$A$3000,HeatGen!$A181)</f>
        <v>1.530778876E-5</v>
      </c>
      <c r="K181">
        <f>SUMIFS('Energy balance options'!$G$7:$G$3000,'Energy balance options'!$B$7:$B$3000,HeatGen!K$2,'Energy balance options'!$A$7:$A$3000,HeatGen!$A181)</f>
        <v>0</v>
      </c>
      <c r="L181">
        <f>SUMIFS('Energy balance options'!$G$7:$G$3000,'Energy balance options'!$B$7:$B$3000,HeatGen!L$2,'Energy balance options'!$A$7:$A$3000,HeatGen!$A181)</f>
        <v>0</v>
      </c>
      <c r="M181">
        <f>SUMIFS('Energy balance options'!$G$7:$G$3000,'Energy balance options'!$B$7:$B$3000,HeatGen!M$2,'Energy balance options'!$A$7:$A$3000,HeatGen!$A181)</f>
        <v>3.0740708739999999E-4</v>
      </c>
      <c r="N181">
        <f>SUMIFS('Energy balance options'!$G$7:$G$3000,'Energy balance options'!$B$7:$B$3000,HeatGen!N$2,'Energy balance options'!$A$7:$A$3000,HeatGen!$A181)</f>
        <v>0</v>
      </c>
      <c r="O181">
        <f>SUMIFS('Energy balance options'!$G$7:$G$3000,'Energy balance options'!$B$7:$B$3000,HeatGen!O$2,'Energy balance options'!$A$7:$A$3000,HeatGen!$A181)</f>
        <v>0</v>
      </c>
      <c r="P181">
        <f>SUMIFS('Energy balance options'!$G$7:$G$3000,'Energy balance options'!$B$7:$B$3000,HeatGen!P$2,'Energy balance options'!$A$7:$A$3000,HeatGen!$A181)</f>
        <v>0</v>
      </c>
      <c r="Q181">
        <f>SUMIFS('Energy balance options'!$G$7:$G$3000,'Energy balance options'!$B$7:$B$3000,HeatGen!Q$2,'Energy balance options'!$A$7:$A$3000,HeatGen!$A181)</f>
        <v>0</v>
      </c>
      <c r="R181">
        <f>SUMIFS('Energy balance options'!$G$7:$G$3000,'Energy balance options'!$B$7:$B$3000,HeatGen!R$2,'Energy balance options'!$A$7:$A$3000,HeatGen!$A181)</f>
        <v>0</v>
      </c>
      <c r="S181">
        <f>SUMIFS('Energy balance options'!$G$7:$G$3000,'Energy balance options'!$B$7:$B$3000,HeatGen!S$2,'Energy balance options'!$A$7:$A$3000,HeatGen!$A181)</f>
        <v>0</v>
      </c>
      <c r="T181">
        <f>SUMIFS('Energy balance options'!$G$7:$G$3000,'Energy balance options'!$B$7:$B$3000,HeatGen!T$2,'Energy balance options'!$A$7:$A$3000,HeatGen!$A181)</f>
        <v>0</v>
      </c>
      <c r="U181">
        <f>SUMIFS('Energy balance options'!$G$7:$G$3000,'Energy balance options'!$B$7:$B$3000,HeatGen!U$2,'Energy balance options'!$A$7:$A$3000,HeatGen!$A181)</f>
        <v>0</v>
      </c>
      <c r="V181">
        <f>SUMIFS('Energy balance options'!$G$7:$G$3000,'Energy balance options'!$B$7:$B$3000,HeatGen!V$2,'Energy balance options'!$A$7:$A$3000,HeatGen!$A181)</f>
        <v>0</v>
      </c>
      <c r="W181">
        <f>SUMIFS('Energy balance options'!$G$7:$G$3000,'Energy balance options'!$B$7:$B$3000,HeatGen!W$2,'Energy balance options'!$A$7:$A$3000,HeatGen!$A181)</f>
        <v>0</v>
      </c>
      <c r="X181">
        <f>SUMIFS('Energy balance options'!$G$7:$G$3000,'Energy balance options'!$B$7:$B$3000,HeatGen!X$2,'Energy balance options'!$A$7:$A$3000,HeatGen!$A181)</f>
        <v>0</v>
      </c>
      <c r="Y181">
        <f t="shared" si="34"/>
        <v>0</v>
      </c>
      <c r="Z181">
        <f t="shared" si="35"/>
        <v>0</v>
      </c>
      <c r="AA181">
        <f t="shared" si="36"/>
        <v>-1.0652424075894224E-5</v>
      </c>
      <c r="AB181">
        <f t="shared" si="37"/>
        <v>0</v>
      </c>
      <c r="AC181">
        <f t="shared" si="38"/>
        <v>0</v>
      </c>
      <c r="AD181">
        <f t="shared" si="39"/>
        <v>-2.1391924792410575E-4</v>
      </c>
      <c r="AE181">
        <f t="shared" si="40"/>
        <v>0</v>
      </c>
      <c r="AF181">
        <f t="shared" si="41"/>
        <v>0</v>
      </c>
      <c r="AG181">
        <f t="shared" si="42"/>
        <v>0</v>
      </c>
      <c r="AH181">
        <f t="shared" si="43"/>
        <v>0</v>
      </c>
      <c r="AI181">
        <f t="shared" si="44"/>
        <v>0</v>
      </c>
      <c r="AJ181">
        <f t="shared" si="45"/>
        <v>0</v>
      </c>
      <c r="AK181">
        <f t="shared" si="46"/>
        <v>0</v>
      </c>
      <c r="AL181">
        <f t="shared" si="47"/>
        <v>0</v>
      </c>
      <c r="AM181">
        <f t="shared" si="48"/>
        <v>0</v>
      </c>
      <c r="AN181">
        <f t="shared" si="49"/>
        <v>0</v>
      </c>
      <c r="AO181">
        <f t="shared" si="50"/>
        <v>0</v>
      </c>
    </row>
    <row r="182" spans="1:41" x14ac:dyDescent="0.2">
      <c r="A182" s="9" t="str">
        <f>'Cost per option'!A190</f>
        <v>1586 Natural Gas Low Temp Boilers with CCS - Industry</v>
      </c>
      <c r="B182" t="str">
        <f>_xlfn.IFNA(VLOOKUP(A182,'Energy balance options'!A$7:C$3000,3,FALSE),"")</f>
        <v>Industrie</v>
      </c>
      <c r="C182">
        <f>SUMIFS('Energy balance options'!$F$7:$F$3000,'Energy balance options'!$B$7:$B$3000,HeatGen!C$2,'Energy balance options'!$A$7:$A$3000,HeatGen!$A182)</f>
        <v>0</v>
      </c>
      <c r="D182">
        <f>SUMIFS('Energy balance options'!$F$7:$F$3000,'Energy balance options'!$B$7:$B$3000,HeatGen!D$2,'Energy balance options'!$A$7:$A$3000,HeatGen!$A182)</f>
        <v>-2.317176055</v>
      </c>
      <c r="E182">
        <f>SUMIFS('Energy balance options'!$F$7:$F$3000,'Energy balance options'!$B$7:$B$3000,HeatGen!E$2,'Energy balance options'!$A$7:$A$3000,HeatGen!$A182)</f>
        <v>0</v>
      </c>
      <c r="F182">
        <f>SUMIFS('Energy balance options'!$F$7:$F$3000,'Energy balance options'!$B$7:$B$3000,HeatGen!F$2,'Energy balance options'!$A$7:$A$3000,HeatGen!$A182)</f>
        <v>0</v>
      </c>
      <c r="G182">
        <f>SUMIFS('Energy balance options'!$F$7:$F$3000,'Energy balance options'!$B$7:$B$3000,HeatGen!G$2,'Energy balance options'!$A$7:$A$3000,HeatGen!$A182)</f>
        <v>0</v>
      </c>
      <c r="H182">
        <f>SUMIFS('Energy balance options'!$G$7:$G$3000,'Energy balance options'!$B$7:$B$3000,HeatGen!H$2,'Energy balance options'!$A$7:$A$3000,HeatGen!$A182)</f>
        <v>2.6832898639999998</v>
      </c>
      <c r="I182">
        <f>SUMIFS('Energy balance options'!$G$7:$G$3000,'Energy balance options'!$B$7:$B$3000,HeatGen!I$2,'Energy balance options'!$A$7:$A$3000,HeatGen!$A182)</f>
        <v>0</v>
      </c>
      <c r="J182">
        <f>SUMIFS('Energy balance options'!$G$7:$G$3000,'Energy balance options'!$B$7:$B$3000,HeatGen!J$2,'Energy balance options'!$A$7:$A$3000,HeatGen!$A182)</f>
        <v>0.1089073153</v>
      </c>
      <c r="K182">
        <f>SUMIFS('Energy balance options'!$G$7:$G$3000,'Energy balance options'!$B$7:$B$3000,HeatGen!K$2,'Energy balance options'!$A$7:$A$3000,HeatGen!$A182)</f>
        <v>0</v>
      </c>
      <c r="L182">
        <f>SUMIFS('Energy balance options'!$G$7:$G$3000,'Energy balance options'!$B$7:$B$3000,HeatGen!L$2,'Energy balance options'!$A$7:$A$3000,HeatGen!$A182)</f>
        <v>0</v>
      </c>
      <c r="M182">
        <f>SUMIFS('Energy balance options'!$G$7:$G$3000,'Energy balance options'!$B$7:$B$3000,HeatGen!M$2,'Energy balance options'!$A$7:$A$3000,HeatGen!$A182)</f>
        <v>0</v>
      </c>
      <c r="N182">
        <f>SUMIFS('Energy balance options'!$G$7:$G$3000,'Energy balance options'!$B$7:$B$3000,HeatGen!N$2,'Energy balance options'!$A$7:$A$3000,HeatGen!$A182)</f>
        <v>0</v>
      </c>
      <c r="O182">
        <f>SUMIFS('Energy balance options'!$G$7:$G$3000,'Energy balance options'!$B$7:$B$3000,HeatGen!O$2,'Energy balance options'!$A$7:$A$3000,HeatGen!$A182)</f>
        <v>0</v>
      </c>
      <c r="P182">
        <f>SUMIFS('Energy balance options'!$G$7:$G$3000,'Energy balance options'!$B$7:$B$3000,HeatGen!P$2,'Energy balance options'!$A$7:$A$3000,HeatGen!$A182)</f>
        <v>0</v>
      </c>
      <c r="Q182">
        <f>SUMIFS('Energy balance options'!$G$7:$G$3000,'Energy balance options'!$B$7:$B$3000,HeatGen!Q$2,'Energy balance options'!$A$7:$A$3000,HeatGen!$A182)</f>
        <v>0</v>
      </c>
      <c r="R182">
        <f>SUMIFS('Energy balance options'!$G$7:$G$3000,'Energy balance options'!$B$7:$B$3000,HeatGen!R$2,'Energy balance options'!$A$7:$A$3000,HeatGen!$A182)</f>
        <v>0</v>
      </c>
      <c r="S182">
        <f>SUMIFS('Energy balance options'!$G$7:$G$3000,'Energy balance options'!$B$7:$B$3000,HeatGen!S$2,'Energy balance options'!$A$7:$A$3000,HeatGen!$A182)</f>
        <v>0</v>
      </c>
      <c r="T182">
        <f>SUMIFS('Energy balance options'!$G$7:$G$3000,'Energy balance options'!$B$7:$B$3000,HeatGen!T$2,'Energy balance options'!$A$7:$A$3000,HeatGen!$A182)</f>
        <v>0</v>
      </c>
      <c r="U182">
        <f>SUMIFS('Energy balance options'!$G$7:$G$3000,'Energy balance options'!$B$7:$B$3000,HeatGen!U$2,'Energy balance options'!$A$7:$A$3000,HeatGen!$A182)</f>
        <v>0</v>
      </c>
      <c r="V182">
        <f>SUMIFS('Energy balance options'!$G$7:$G$3000,'Energy balance options'!$B$7:$B$3000,HeatGen!V$2,'Energy balance options'!$A$7:$A$3000,HeatGen!$A182)</f>
        <v>0</v>
      </c>
      <c r="W182">
        <f>SUMIFS('Energy balance options'!$G$7:$G$3000,'Energy balance options'!$B$7:$B$3000,HeatGen!W$2,'Energy balance options'!$A$7:$A$3000,HeatGen!$A182)</f>
        <v>0</v>
      </c>
      <c r="X182">
        <f>SUMIFS('Energy balance options'!$G$7:$G$3000,'Energy balance options'!$B$7:$B$3000,HeatGen!X$2,'Energy balance options'!$A$7:$A$3000,HeatGen!$A182)</f>
        <v>0</v>
      </c>
      <c r="Y182">
        <f t="shared" si="34"/>
        <v>-2.2267965412971886</v>
      </c>
      <c r="Z182">
        <f t="shared" si="35"/>
        <v>0</v>
      </c>
      <c r="AA182">
        <f t="shared" si="36"/>
        <v>-9.0379513702811207E-2</v>
      </c>
      <c r="AB182">
        <f t="shared" si="37"/>
        <v>0</v>
      </c>
      <c r="AC182">
        <f t="shared" si="38"/>
        <v>0</v>
      </c>
      <c r="AD182">
        <f t="shared" si="39"/>
        <v>0</v>
      </c>
      <c r="AE182">
        <f t="shared" si="40"/>
        <v>0</v>
      </c>
      <c r="AF182">
        <f t="shared" si="41"/>
        <v>0</v>
      </c>
      <c r="AG182">
        <f t="shared" si="42"/>
        <v>0</v>
      </c>
      <c r="AH182">
        <f t="shared" si="43"/>
        <v>0</v>
      </c>
      <c r="AI182">
        <f t="shared" si="44"/>
        <v>0</v>
      </c>
      <c r="AJ182">
        <f t="shared" si="45"/>
        <v>0</v>
      </c>
      <c r="AK182">
        <f t="shared" si="46"/>
        <v>0</v>
      </c>
      <c r="AL182">
        <f t="shared" si="47"/>
        <v>0</v>
      </c>
      <c r="AM182">
        <f t="shared" si="48"/>
        <v>0</v>
      </c>
      <c r="AN182">
        <f t="shared" si="49"/>
        <v>0</v>
      </c>
      <c r="AO182">
        <f t="shared" si="50"/>
        <v>0</v>
      </c>
    </row>
    <row r="183" spans="1:41" x14ac:dyDescent="0.2">
      <c r="A183" s="9" t="str">
        <f>'Cost per option'!A191</f>
        <v>1587 Biomass Medium Temp Boilers with CCS - Industry</v>
      </c>
      <c r="B183" t="str">
        <f>_xlfn.IFNA(VLOOKUP(A183,'Energy balance options'!A$7:C$3000,3,FALSE),"")</f>
        <v>Industrie</v>
      </c>
      <c r="C183">
        <f>SUMIFS('Energy balance options'!$F$7:$F$3000,'Energy balance options'!$B$7:$B$3000,HeatGen!C$2,'Energy balance options'!$A$7:$A$3000,HeatGen!$A183)</f>
        <v>0</v>
      </c>
      <c r="D183">
        <f>SUMIFS('Energy balance options'!$F$7:$F$3000,'Energy balance options'!$B$7:$B$3000,HeatGen!D$2,'Energy balance options'!$A$7:$A$3000,HeatGen!$A183)</f>
        <v>0</v>
      </c>
      <c r="E183">
        <f>SUMIFS('Energy balance options'!$F$7:$F$3000,'Energy balance options'!$B$7:$B$3000,HeatGen!E$2,'Energy balance options'!$A$7:$A$3000,HeatGen!$A183)</f>
        <v>-9.6008109319999999E-5</v>
      </c>
      <c r="F183">
        <f>SUMIFS('Energy balance options'!$F$7:$F$3000,'Energy balance options'!$B$7:$B$3000,HeatGen!F$2,'Energy balance options'!$A$7:$A$3000,HeatGen!$A183)</f>
        <v>0</v>
      </c>
      <c r="G183">
        <f>SUMIFS('Energy balance options'!$F$7:$F$3000,'Energy balance options'!$B$7:$B$3000,HeatGen!G$2,'Energy balance options'!$A$7:$A$3000,HeatGen!$A183)</f>
        <v>0</v>
      </c>
      <c r="H183">
        <f>SUMIFS('Energy balance options'!$G$7:$G$3000,'Energy balance options'!$B$7:$B$3000,HeatGen!H$2,'Energy balance options'!$A$7:$A$3000,HeatGen!$A183)</f>
        <v>0</v>
      </c>
      <c r="I183">
        <f>SUMIFS('Energy balance options'!$G$7:$G$3000,'Energy balance options'!$B$7:$B$3000,HeatGen!I$2,'Energy balance options'!$A$7:$A$3000,HeatGen!$A183)</f>
        <v>0</v>
      </c>
      <c r="J183">
        <f>SUMIFS('Energy balance options'!$G$7:$G$3000,'Energy balance options'!$B$7:$B$3000,HeatGen!J$2,'Energy balance options'!$A$7:$A$3000,HeatGen!$A183)</f>
        <v>6.4767572249999997E-6</v>
      </c>
      <c r="K183">
        <f>SUMIFS('Energy balance options'!$G$7:$G$3000,'Energy balance options'!$B$7:$B$3000,HeatGen!K$2,'Energy balance options'!$A$7:$A$3000,HeatGen!$A183)</f>
        <v>0</v>
      </c>
      <c r="L183">
        <f>SUMIFS('Energy balance options'!$G$7:$G$3000,'Energy balance options'!$B$7:$B$3000,HeatGen!L$2,'Energy balance options'!$A$7:$A$3000,HeatGen!$A183)</f>
        <v>0</v>
      </c>
      <c r="M183">
        <f>SUMIFS('Energy balance options'!$G$7:$G$3000,'Energy balance options'!$B$7:$B$3000,HeatGen!M$2,'Energy balance options'!$A$7:$A$3000,HeatGen!$A183)</f>
        <v>1.2996473020000001E-4</v>
      </c>
      <c r="N183">
        <f>SUMIFS('Energy balance options'!$G$7:$G$3000,'Energy balance options'!$B$7:$B$3000,HeatGen!N$2,'Energy balance options'!$A$7:$A$3000,HeatGen!$A183)</f>
        <v>0</v>
      </c>
      <c r="O183">
        <f>SUMIFS('Energy balance options'!$G$7:$G$3000,'Energy balance options'!$B$7:$B$3000,HeatGen!O$2,'Energy balance options'!$A$7:$A$3000,HeatGen!$A183)</f>
        <v>0</v>
      </c>
      <c r="P183">
        <f>SUMIFS('Energy balance options'!$G$7:$G$3000,'Energy balance options'!$B$7:$B$3000,HeatGen!P$2,'Energy balance options'!$A$7:$A$3000,HeatGen!$A183)</f>
        <v>0</v>
      </c>
      <c r="Q183">
        <f>SUMIFS('Energy balance options'!$G$7:$G$3000,'Energy balance options'!$B$7:$B$3000,HeatGen!Q$2,'Energy balance options'!$A$7:$A$3000,HeatGen!$A183)</f>
        <v>0</v>
      </c>
      <c r="R183">
        <f>SUMIFS('Energy balance options'!$G$7:$G$3000,'Energy balance options'!$B$7:$B$3000,HeatGen!R$2,'Energy balance options'!$A$7:$A$3000,HeatGen!$A183)</f>
        <v>0</v>
      </c>
      <c r="S183">
        <f>SUMIFS('Energy balance options'!$G$7:$G$3000,'Energy balance options'!$B$7:$B$3000,HeatGen!S$2,'Energy balance options'!$A$7:$A$3000,HeatGen!$A183)</f>
        <v>0</v>
      </c>
      <c r="T183">
        <f>SUMIFS('Energy balance options'!$G$7:$G$3000,'Energy balance options'!$B$7:$B$3000,HeatGen!T$2,'Energy balance options'!$A$7:$A$3000,HeatGen!$A183)</f>
        <v>0</v>
      </c>
      <c r="U183">
        <f>SUMIFS('Energy balance options'!$G$7:$G$3000,'Energy balance options'!$B$7:$B$3000,HeatGen!U$2,'Energy balance options'!$A$7:$A$3000,HeatGen!$A183)</f>
        <v>0</v>
      </c>
      <c r="V183">
        <f>SUMIFS('Energy balance options'!$G$7:$G$3000,'Energy balance options'!$B$7:$B$3000,HeatGen!V$2,'Energy balance options'!$A$7:$A$3000,HeatGen!$A183)</f>
        <v>0</v>
      </c>
      <c r="W183">
        <f>SUMIFS('Energy balance options'!$G$7:$G$3000,'Energy balance options'!$B$7:$B$3000,HeatGen!W$2,'Energy balance options'!$A$7:$A$3000,HeatGen!$A183)</f>
        <v>0</v>
      </c>
      <c r="X183">
        <f>SUMIFS('Energy balance options'!$G$7:$G$3000,'Energy balance options'!$B$7:$B$3000,HeatGen!X$2,'Energy balance options'!$A$7:$A$3000,HeatGen!$A183)</f>
        <v>0</v>
      </c>
      <c r="Y183">
        <f t="shared" si="34"/>
        <v>0</v>
      </c>
      <c r="Z183">
        <f t="shared" si="35"/>
        <v>0</v>
      </c>
      <c r="AA183">
        <f t="shared" si="36"/>
        <v>-4.5574203816761101E-6</v>
      </c>
      <c r="AB183">
        <f t="shared" si="37"/>
        <v>0</v>
      </c>
      <c r="AC183">
        <f t="shared" si="38"/>
        <v>0</v>
      </c>
      <c r="AD183">
        <f t="shared" si="39"/>
        <v>-9.1450688938323884E-5</v>
      </c>
      <c r="AE183">
        <f t="shared" si="40"/>
        <v>0</v>
      </c>
      <c r="AF183">
        <f t="shared" si="41"/>
        <v>0</v>
      </c>
      <c r="AG183">
        <f t="shared" si="42"/>
        <v>0</v>
      </c>
      <c r="AH183">
        <f t="shared" si="43"/>
        <v>0</v>
      </c>
      <c r="AI183">
        <f t="shared" si="44"/>
        <v>0</v>
      </c>
      <c r="AJ183">
        <f t="shared" si="45"/>
        <v>0</v>
      </c>
      <c r="AK183">
        <f t="shared" si="46"/>
        <v>0</v>
      </c>
      <c r="AL183">
        <f t="shared" si="47"/>
        <v>0</v>
      </c>
      <c r="AM183">
        <f t="shared" si="48"/>
        <v>0</v>
      </c>
      <c r="AN183">
        <f t="shared" si="49"/>
        <v>0</v>
      </c>
      <c r="AO183">
        <f t="shared" si="50"/>
        <v>0</v>
      </c>
    </row>
    <row r="184" spans="1:41" x14ac:dyDescent="0.2">
      <c r="A184" s="9" t="str">
        <f>'Cost per option'!A192</f>
        <v>1589 Natural Gas Medium Temp Boilers with CCS - Industry</v>
      </c>
      <c r="B184" t="str">
        <f>_xlfn.IFNA(VLOOKUP(A184,'Energy balance options'!A$7:C$3000,3,FALSE),"")</f>
        <v>Industrie</v>
      </c>
      <c r="C184">
        <f>SUMIFS('Energy balance options'!$F$7:$F$3000,'Energy balance options'!$B$7:$B$3000,HeatGen!C$2,'Energy balance options'!$A$7:$A$3000,HeatGen!$A184)</f>
        <v>0</v>
      </c>
      <c r="D184">
        <f>SUMIFS('Energy balance options'!$F$7:$F$3000,'Energy balance options'!$B$7:$B$3000,HeatGen!D$2,'Energy balance options'!$A$7:$A$3000,HeatGen!$A184)</f>
        <v>0</v>
      </c>
      <c r="E184">
        <f>SUMIFS('Energy balance options'!$F$7:$F$3000,'Energy balance options'!$B$7:$B$3000,HeatGen!E$2,'Energy balance options'!$A$7:$A$3000,HeatGen!$A184)</f>
        <v>-0.50226686470000004</v>
      </c>
      <c r="F184">
        <f>SUMIFS('Energy balance options'!$F$7:$F$3000,'Energy balance options'!$B$7:$B$3000,HeatGen!F$2,'Energy balance options'!$A$7:$A$3000,HeatGen!$A184)</f>
        <v>0</v>
      </c>
      <c r="G184">
        <f>SUMIFS('Energy balance options'!$F$7:$F$3000,'Energy balance options'!$B$7:$B$3000,HeatGen!G$2,'Energy balance options'!$A$7:$A$3000,HeatGen!$A184)</f>
        <v>0</v>
      </c>
      <c r="H184">
        <f>SUMIFS('Energy balance options'!$G$7:$G$3000,'Energy balance options'!$B$7:$B$3000,HeatGen!H$2,'Energy balance options'!$A$7:$A$3000,HeatGen!$A184)</f>
        <v>0.56304115020000001</v>
      </c>
      <c r="I184">
        <f>SUMIFS('Energy balance options'!$G$7:$G$3000,'Energy balance options'!$B$7:$B$3000,HeatGen!I$2,'Energy balance options'!$A$7:$A$3000,HeatGen!$A184)</f>
        <v>0</v>
      </c>
      <c r="J184">
        <f>SUMIFS('Energy balance options'!$G$7:$G$3000,'Energy balance options'!$B$7:$B$3000,HeatGen!J$2,'Energy balance options'!$A$7:$A$3000,HeatGen!$A184)</f>
        <v>2.2779365980000001E-2</v>
      </c>
      <c r="K184">
        <f>SUMIFS('Energy balance options'!$G$7:$G$3000,'Energy balance options'!$B$7:$B$3000,HeatGen!K$2,'Energy balance options'!$A$7:$A$3000,HeatGen!$A184)</f>
        <v>0</v>
      </c>
      <c r="L184">
        <f>SUMIFS('Energy balance options'!$G$7:$G$3000,'Energy balance options'!$B$7:$B$3000,HeatGen!L$2,'Energy balance options'!$A$7:$A$3000,HeatGen!$A184)</f>
        <v>0</v>
      </c>
      <c r="M184">
        <f>SUMIFS('Energy balance options'!$G$7:$G$3000,'Energy balance options'!$B$7:$B$3000,HeatGen!M$2,'Energy balance options'!$A$7:$A$3000,HeatGen!$A184)</f>
        <v>0</v>
      </c>
      <c r="N184">
        <f>SUMIFS('Energy balance options'!$G$7:$G$3000,'Energy balance options'!$B$7:$B$3000,HeatGen!N$2,'Energy balance options'!$A$7:$A$3000,HeatGen!$A184)</f>
        <v>0</v>
      </c>
      <c r="O184">
        <f>SUMIFS('Energy balance options'!$G$7:$G$3000,'Energy balance options'!$B$7:$B$3000,HeatGen!O$2,'Energy balance options'!$A$7:$A$3000,HeatGen!$A184)</f>
        <v>0</v>
      </c>
      <c r="P184">
        <f>SUMIFS('Energy balance options'!$G$7:$G$3000,'Energy balance options'!$B$7:$B$3000,HeatGen!P$2,'Energy balance options'!$A$7:$A$3000,HeatGen!$A184)</f>
        <v>0</v>
      </c>
      <c r="Q184">
        <f>SUMIFS('Energy balance options'!$G$7:$G$3000,'Energy balance options'!$B$7:$B$3000,HeatGen!Q$2,'Energy balance options'!$A$7:$A$3000,HeatGen!$A184)</f>
        <v>0</v>
      </c>
      <c r="R184">
        <f>SUMIFS('Energy balance options'!$G$7:$G$3000,'Energy balance options'!$B$7:$B$3000,HeatGen!R$2,'Energy balance options'!$A$7:$A$3000,HeatGen!$A184)</f>
        <v>0</v>
      </c>
      <c r="S184">
        <f>SUMIFS('Energy balance options'!$G$7:$G$3000,'Energy balance options'!$B$7:$B$3000,HeatGen!S$2,'Energy balance options'!$A$7:$A$3000,HeatGen!$A184)</f>
        <v>0</v>
      </c>
      <c r="T184">
        <f>SUMIFS('Energy balance options'!$G$7:$G$3000,'Energy balance options'!$B$7:$B$3000,HeatGen!T$2,'Energy balance options'!$A$7:$A$3000,HeatGen!$A184)</f>
        <v>0</v>
      </c>
      <c r="U184">
        <f>SUMIFS('Energy balance options'!$G$7:$G$3000,'Energy balance options'!$B$7:$B$3000,HeatGen!U$2,'Energy balance options'!$A$7:$A$3000,HeatGen!$A184)</f>
        <v>0</v>
      </c>
      <c r="V184">
        <f>SUMIFS('Energy balance options'!$G$7:$G$3000,'Energy balance options'!$B$7:$B$3000,HeatGen!V$2,'Energy balance options'!$A$7:$A$3000,HeatGen!$A184)</f>
        <v>0</v>
      </c>
      <c r="W184">
        <f>SUMIFS('Energy balance options'!$G$7:$G$3000,'Energy balance options'!$B$7:$B$3000,HeatGen!W$2,'Energy balance options'!$A$7:$A$3000,HeatGen!$A184)</f>
        <v>0</v>
      </c>
      <c r="X184">
        <f>SUMIFS('Energy balance options'!$G$7:$G$3000,'Energy balance options'!$B$7:$B$3000,HeatGen!X$2,'Energy balance options'!$A$7:$A$3000,HeatGen!$A184)</f>
        <v>0</v>
      </c>
      <c r="Y184">
        <f t="shared" si="34"/>
        <v>-0.48273644469143728</v>
      </c>
      <c r="Z184">
        <f t="shared" si="35"/>
        <v>0</v>
      </c>
      <c r="AA184">
        <f t="shared" si="36"/>
        <v>-1.9530420008562775E-2</v>
      </c>
      <c r="AB184">
        <f t="shared" si="37"/>
        <v>0</v>
      </c>
      <c r="AC184">
        <f t="shared" si="38"/>
        <v>0</v>
      </c>
      <c r="AD184">
        <f t="shared" si="39"/>
        <v>0</v>
      </c>
      <c r="AE184">
        <f t="shared" si="40"/>
        <v>0</v>
      </c>
      <c r="AF184">
        <f t="shared" si="41"/>
        <v>0</v>
      </c>
      <c r="AG184">
        <f t="shared" si="42"/>
        <v>0</v>
      </c>
      <c r="AH184">
        <f t="shared" si="43"/>
        <v>0</v>
      </c>
      <c r="AI184">
        <f t="shared" si="44"/>
        <v>0</v>
      </c>
      <c r="AJ184">
        <f t="shared" si="45"/>
        <v>0</v>
      </c>
      <c r="AK184">
        <f t="shared" si="46"/>
        <v>0</v>
      </c>
      <c r="AL184">
        <f t="shared" si="47"/>
        <v>0</v>
      </c>
      <c r="AM184">
        <f t="shared" si="48"/>
        <v>0</v>
      </c>
      <c r="AN184">
        <f t="shared" si="49"/>
        <v>0</v>
      </c>
      <c r="AO184">
        <f t="shared" si="50"/>
        <v>0</v>
      </c>
    </row>
    <row r="185" spans="1:41" x14ac:dyDescent="0.2">
      <c r="A185" s="9" t="str">
        <f>'Cost per option'!A193</f>
        <v>1590 Biomass High Temp Boilers with CCS - Industry</v>
      </c>
      <c r="B185" t="str">
        <f>_xlfn.IFNA(VLOOKUP(A185,'Energy balance options'!A$7:C$3000,3,FALSE),"")</f>
        <v>Industrie</v>
      </c>
      <c r="C185">
        <f>SUMIFS('Energy balance options'!$F$7:$F$3000,'Energy balance options'!$B$7:$B$3000,HeatGen!C$2,'Energy balance options'!$A$7:$A$3000,HeatGen!$A185)</f>
        <v>0</v>
      </c>
      <c r="D185">
        <f>SUMIFS('Energy balance options'!$F$7:$F$3000,'Energy balance options'!$B$7:$B$3000,HeatGen!D$2,'Energy balance options'!$A$7:$A$3000,HeatGen!$A185)</f>
        <v>0</v>
      </c>
      <c r="E185">
        <f>SUMIFS('Energy balance options'!$F$7:$F$3000,'Energy balance options'!$B$7:$B$3000,HeatGen!E$2,'Energy balance options'!$A$7:$A$3000,HeatGen!$A185)</f>
        <v>-9.6008109319999999E-5</v>
      </c>
      <c r="F185">
        <f>SUMIFS('Energy balance options'!$F$7:$F$3000,'Energy balance options'!$B$7:$B$3000,HeatGen!F$2,'Energy balance options'!$A$7:$A$3000,HeatGen!$A185)</f>
        <v>0</v>
      </c>
      <c r="G185">
        <f>SUMIFS('Energy balance options'!$F$7:$F$3000,'Energy balance options'!$B$7:$B$3000,HeatGen!G$2,'Energy balance options'!$A$7:$A$3000,HeatGen!$A185)</f>
        <v>0</v>
      </c>
      <c r="H185">
        <f>SUMIFS('Energy balance options'!$G$7:$G$3000,'Energy balance options'!$B$7:$B$3000,HeatGen!H$2,'Energy balance options'!$A$7:$A$3000,HeatGen!$A185)</f>
        <v>0</v>
      </c>
      <c r="I185">
        <f>SUMIFS('Energy balance options'!$G$7:$G$3000,'Energy balance options'!$B$7:$B$3000,HeatGen!I$2,'Energy balance options'!$A$7:$A$3000,HeatGen!$A185)</f>
        <v>0</v>
      </c>
      <c r="J185">
        <f>SUMIFS('Energy balance options'!$G$7:$G$3000,'Energy balance options'!$B$7:$B$3000,HeatGen!J$2,'Energy balance options'!$A$7:$A$3000,HeatGen!$A185)</f>
        <v>6.4767572249999997E-6</v>
      </c>
      <c r="K185">
        <f>SUMIFS('Energy balance options'!$G$7:$G$3000,'Energy balance options'!$B$7:$B$3000,HeatGen!K$2,'Energy balance options'!$A$7:$A$3000,HeatGen!$A185)</f>
        <v>0</v>
      </c>
      <c r="L185">
        <f>SUMIFS('Energy balance options'!$G$7:$G$3000,'Energy balance options'!$B$7:$B$3000,HeatGen!L$2,'Energy balance options'!$A$7:$A$3000,HeatGen!$A185)</f>
        <v>0</v>
      </c>
      <c r="M185">
        <f>SUMIFS('Energy balance options'!$G$7:$G$3000,'Energy balance options'!$B$7:$B$3000,HeatGen!M$2,'Energy balance options'!$A$7:$A$3000,HeatGen!$A185)</f>
        <v>1.2996473020000001E-4</v>
      </c>
      <c r="N185">
        <f>SUMIFS('Energy balance options'!$G$7:$G$3000,'Energy balance options'!$B$7:$B$3000,HeatGen!N$2,'Energy balance options'!$A$7:$A$3000,HeatGen!$A185)</f>
        <v>0</v>
      </c>
      <c r="O185">
        <f>SUMIFS('Energy balance options'!$G$7:$G$3000,'Energy balance options'!$B$7:$B$3000,HeatGen!O$2,'Energy balance options'!$A$7:$A$3000,HeatGen!$A185)</f>
        <v>0</v>
      </c>
      <c r="P185">
        <f>SUMIFS('Energy balance options'!$G$7:$G$3000,'Energy balance options'!$B$7:$B$3000,HeatGen!P$2,'Energy balance options'!$A$7:$A$3000,HeatGen!$A185)</f>
        <v>0</v>
      </c>
      <c r="Q185">
        <f>SUMIFS('Energy balance options'!$G$7:$G$3000,'Energy balance options'!$B$7:$B$3000,HeatGen!Q$2,'Energy balance options'!$A$7:$A$3000,HeatGen!$A185)</f>
        <v>0</v>
      </c>
      <c r="R185">
        <f>SUMIFS('Energy balance options'!$G$7:$G$3000,'Energy balance options'!$B$7:$B$3000,HeatGen!R$2,'Energy balance options'!$A$7:$A$3000,HeatGen!$A185)</f>
        <v>0</v>
      </c>
      <c r="S185">
        <f>SUMIFS('Energy balance options'!$G$7:$G$3000,'Energy balance options'!$B$7:$B$3000,HeatGen!S$2,'Energy balance options'!$A$7:$A$3000,HeatGen!$A185)</f>
        <v>0</v>
      </c>
      <c r="T185">
        <f>SUMIFS('Energy balance options'!$G$7:$G$3000,'Energy balance options'!$B$7:$B$3000,HeatGen!T$2,'Energy balance options'!$A$7:$A$3000,HeatGen!$A185)</f>
        <v>0</v>
      </c>
      <c r="U185">
        <f>SUMIFS('Energy balance options'!$G$7:$G$3000,'Energy balance options'!$B$7:$B$3000,HeatGen!U$2,'Energy balance options'!$A$7:$A$3000,HeatGen!$A185)</f>
        <v>0</v>
      </c>
      <c r="V185">
        <f>SUMIFS('Energy balance options'!$G$7:$G$3000,'Energy balance options'!$B$7:$B$3000,HeatGen!V$2,'Energy balance options'!$A$7:$A$3000,HeatGen!$A185)</f>
        <v>0</v>
      </c>
      <c r="W185">
        <f>SUMIFS('Energy balance options'!$G$7:$G$3000,'Energy balance options'!$B$7:$B$3000,HeatGen!W$2,'Energy balance options'!$A$7:$A$3000,HeatGen!$A185)</f>
        <v>0</v>
      </c>
      <c r="X185">
        <f>SUMIFS('Energy balance options'!$G$7:$G$3000,'Energy balance options'!$B$7:$B$3000,HeatGen!X$2,'Energy balance options'!$A$7:$A$3000,HeatGen!$A185)</f>
        <v>0</v>
      </c>
      <c r="Y185">
        <f t="shared" si="34"/>
        <v>0</v>
      </c>
      <c r="Z185">
        <f t="shared" si="35"/>
        <v>0</v>
      </c>
      <c r="AA185">
        <f t="shared" si="36"/>
        <v>-4.5574203816761101E-6</v>
      </c>
      <c r="AB185">
        <f t="shared" si="37"/>
        <v>0</v>
      </c>
      <c r="AC185">
        <f t="shared" si="38"/>
        <v>0</v>
      </c>
      <c r="AD185">
        <f t="shared" si="39"/>
        <v>-9.1450688938323884E-5</v>
      </c>
      <c r="AE185">
        <f t="shared" si="40"/>
        <v>0</v>
      </c>
      <c r="AF185">
        <f t="shared" si="41"/>
        <v>0</v>
      </c>
      <c r="AG185">
        <f t="shared" si="42"/>
        <v>0</v>
      </c>
      <c r="AH185">
        <f t="shared" si="43"/>
        <v>0</v>
      </c>
      <c r="AI185">
        <f t="shared" si="44"/>
        <v>0</v>
      </c>
      <c r="AJ185">
        <f t="shared" si="45"/>
        <v>0</v>
      </c>
      <c r="AK185">
        <f t="shared" si="46"/>
        <v>0</v>
      </c>
      <c r="AL185">
        <f t="shared" si="47"/>
        <v>0</v>
      </c>
      <c r="AM185">
        <f t="shared" si="48"/>
        <v>0</v>
      </c>
      <c r="AN185">
        <f t="shared" si="49"/>
        <v>0</v>
      </c>
      <c r="AO185">
        <f t="shared" si="50"/>
        <v>0</v>
      </c>
    </row>
    <row r="186" spans="1:41" x14ac:dyDescent="0.2">
      <c r="A186" s="9" t="str">
        <f>'Cost per option'!A194</f>
        <v>1592 NG DF 200-400C- Industry</v>
      </c>
      <c r="B186" t="str">
        <f>_xlfn.IFNA(VLOOKUP(A186,'Energy balance options'!A$7:C$3000,3,FALSE),"")</f>
        <v>Industrie</v>
      </c>
      <c r="C186">
        <f>SUMIFS('Energy balance options'!$F$7:$F$3000,'Energy balance options'!$B$7:$B$3000,HeatGen!C$2,'Energy balance options'!$A$7:$A$3000,HeatGen!$A186)</f>
        <v>0</v>
      </c>
      <c r="D186">
        <f>SUMIFS('Energy balance options'!$F$7:$F$3000,'Energy balance options'!$B$7:$B$3000,HeatGen!D$2,'Energy balance options'!$A$7:$A$3000,HeatGen!$A186)</f>
        <v>0</v>
      </c>
      <c r="E186">
        <f>SUMIFS('Energy balance options'!$F$7:$F$3000,'Energy balance options'!$B$7:$B$3000,HeatGen!E$2,'Energy balance options'!$A$7:$A$3000,HeatGen!$A186)</f>
        <v>0</v>
      </c>
      <c r="F186">
        <f>SUMIFS('Energy balance options'!$F$7:$F$3000,'Energy balance options'!$B$7:$B$3000,HeatGen!F$2,'Energy balance options'!$A$7:$A$3000,HeatGen!$A186)</f>
        <v>-1.8085249130000002E-2</v>
      </c>
      <c r="G186">
        <f>SUMIFS('Energy balance options'!$F$7:$F$3000,'Energy balance options'!$B$7:$B$3000,HeatGen!G$2,'Energy balance options'!$A$7:$A$3000,HeatGen!$A186)</f>
        <v>0</v>
      </c>
      <c r="H186">
        <f>SUMIFS('Energy balance options'!$G$7:$G$3000,'Energy balance options'!$B$7:$B$3000,HeatGen!H$2,'Energy balance options'!$A$7:$A$3000,HeatGen!$A186)</f>
        <v>1.8085249130000002E-2</v>
      </c>
      <c r="I186">
        <f>SUMIFS('Energy balance options'!$G$7:$G$3000,'Energy balance options'!$B$7:$B$3000,HeatGen!I$2,'Energy balance options'!$A$7:$A$3000,HeatGen!$A186)</f>
        <v>0</v>
      </c>
      <c r="J186">
        <f>SUMIFS('Energy balance options'!$G$7:$G$3000,'Energy balance options'!$B$7:$B$3000,HeatGen!J$2,'Energy balance options'!$A$7:$A$3000,HeatGen!$A186)</f>
        <v>0</v>
      </c>
      <c r="K186">
        <f>SUMIFS('Energy balance options'!$G$7:$G$3000,'Energy balance options'!$B$7:$B$3000,HeatGen!K$2,'Energy balance options'!$A$7:$A$3000,HeatGen!$A186)</f>
        <v>0</v>
      </c>
      <c r="L186">
        <f>SUMIFS('Energy balance options'!$G$7:$G$3000,'Energy balance options'!$B$7:$B$3000,HeatGen!L$2,'Energy balance options'!$A$7:$A$3000,HeatGen!$A186)</f>
        <v>0</v>
      </c>
      <c r="M186">
        <f>SUMIFS('Energy balance options'!$G$7:$G$3000,'Energy balance options'!$B$7:$B$3000,HeatGen!M$2,'Energy balance options'!$A$7:$A$3000,HeatGen!$A186)</f>
        <v>0</v>
      </c>
      <c r="N186">
        <f>SUMIFS('Energy balance options'!$G$7:$G$3000,'Energy balance options'!$B$7:$B$3000,HeatGen!N$2,'Energy balance options'!$A$7:$A$3000,HeatGen!$A186)</f>
        <v>0</v>
      </c>
      <c r="O186">
        <f>SUMIFS('Energy balance options'!$G$7:$G$3000,'Energy balance options'!$B$7:$B$3000,HeatGen!O$2,'Energy balance options'!$A$7:$A$3000,HeatGen!$A186)</f>
        <v>0</v>
      </c>
      <c r="P186">
        <f>SUMIFS('Energy balance options'!$G$7:$G$3000,'Energy balance options'!$B$7:$B$3000,HeatGen!P$2,'Energy balance options'!$A$7:$A$3000,HeatGen!$A186)</f>
        <v>0</v>
      </c>
      <c r="Q186">
        <f>SUMIFS('Energy balance options'!$G$7:$G$3000,'Energy balance options'!$B$7:$B$3000,HeatGen!Q$2,'Energy balance options'!$A$7:$A$3000,HeatGen!$A186)</f>
        <v>0</v>
      </c>
      <c r="R186">
        <f>SUMIFS('Energy balance options'!$G$7:$G$3000,'Energy balance options'!$B$7:$B$3000,HeatGen!R$2,'Energy balance options'!$A$7:$A$3000,HeatGen!$A186)</f>
        <v>0</v>
      </c>
      <c r="S186">
        <f>SUMIFS('Energy balance options'!$G$7:$G$3000,'Energy balance options'!$B$7:$B$3000,HeatGen!S$2,'Energy balance options'!$A$7:$A$3000,HeatGen!$A186)</f>
        <v>0</v>
      </c>
      <c r="T186">
        <f>SUMIFS('Energy balance options'!$G$7:$G$3000,'Energy balance options'!$B$7:$B$3000,HeatGen!T$2,'Energy balance options'!$A$7:$A$3000,HeatGen!$A186)</f>
        <v>0</v>
      </c>
      <c r="U186">
        <f>SUMIFS('Energy balance options'!$G$7:$G$3000,'Energy balance options'!$B$7:$B$3000,HeatGen!U$2,'Energy balance options'!$A$7:$A$3000,HeatGen!$A186)</f>
        <v>0</v>
      </c>
      <c r="V186">
        <f>SUMIFS('Energy balance options'!$G$7:$G$3000,'Energy balance options'!$B$7:$B$3000,HeatGen!V$2,'Energy balance options'!$A$7:$A$3000,HeatGen!$A186)</f>
        <v>0</v>
      </c>
      <c r="W186">
        <f>SUMIFS('Energy balance options'!$G$7:$G$3000,'Energy balance options'!$B$7:$B$3000,HeatGen!W$2,'Energy balance options'!$A$7:$A$3000,HeatGen!$A186)</f>
        <v>0</v>
      </c>
      <c r="X186">
        <f>SUMIFS('Energy balance options'!$G$7:$G$3000,'Energy balance options'!$B$7:$B$3000,HeatGen!X$2,'Energy balance options'!$A$7:$A$3000,HeatGen!$A186)</f>
        <v>0</v>
      </c>
      <c r="Y186">
        <f t="shared" si="34"/>
        <v>-1.8085249130000002E-2</v>
      </c>
      <c r="Z186">
        <f t="shared" si="35"/>
        <v>0</v>
      </c>
      <c r="AA186">
        <f t="shared" si="36"/>
        <v>0</v>
      </c>
      <c r="AB186">
        <f t="shared" si="37"/>
        <v>0</v>
      </c>
      <c r="AC186">
        <f t="shared" si="38"/>
        <v>0</v>
      </c>
      <c r="AD186">
        <f t="shared" si="39"/>
        <v>0</v>
      </c>
      <c r="AE186">
        <f t="shared" si="40"/>
        <v>0</v>
      </c>
      <c r="AF186">
        <f t="shared" si="41"/>
        <v>0</v>
      </c>
      <c r="AG186">
        <f t="shared" si="42"/>
        <v>0</v>
      </c>
      <c r="AH186">
        <f t="shared" si="43"/>
        <v>0</v>
      </c>
      <c r="AI186">
        <f t="shared" si="44"/>
        <v>0</v>
      </c>
      <c r="AJ186">
        <f t="shared" si="45"/>
        <v>0</v>
      </c>
      <c r="AK186">
        <f t="shared" si="46"/>
        <v>0</v>
      </c>
      <c r="AL186">
        <f t="shared" si="47"/>
        <v>0</v>
      </c>
      <c r="AM186">
        <f t="shared" si="48"/>
        <v>0</v>
      </c>
      <c r="AN186">
        <f t="shared" si="49"/>
        <v>0</v>
      </c>
      <c r="AO186">
        <f t="shared" si="50"/>
        <v>0</v>
      </c>
    </row>
    <row r="187" spans="1:41" x14ac:dyDescent="0.2">
      <c r="A187" s="9" t="str">
        <f>'Cost per option'!A195</f>
        <v>1594 H2 uit SMR met CCS plus</v>
      </c>
      <c r="B187" t="str">
        <f>_xlfn.IFNA(VLOOKUP(A187,'Energy balance options'!A$7:C$3000,3,FALSE),"")</f>
        <v>H2 voorziening</v>
      </c>
      <c r="C187">
        <f>SUMIFS('Energy balance options'!$F$7:$F$3000,'Energy balance options'!$B$7:$B$3000,HeatGen!C$2,'Energy balance options'!$A$7:$A$3000,HeatGen!$A187)</f>
        <v>0</v>
      </c>
      <c r="D187">
        <f>SUMIFS('Energy balance options'!$F$7:$F$3000,'Energy balance options'!$B$7:$B$3000,HeatGen!D$2,'Energy balance options'!$A$7:$A$3000,HeatGen!$A187)</f>
        <v>0</v>
      </c>
      <c r="E187">
        <f>SUMIFS('Energy balance options'!$F$7:$F$3000,'Energy balance options'!$B$7:$B$3000,HeatGen!E$2,'Energy balance options'!$A$7:$A$3000,HeatGen!$A187)</f>
        <v>0</v>
      </c>
      <c r="F187">
        <f>SUMIFS('Energy balance options'!$F$7:$F$3000,'Energy balance options'!$B$7:$B$3000,HeatGen!F$2,'Energy balance options'!$A$7:$A$3000,HeatGen!$A187)</f>
        <v>0</v>
      </c>
      <c r="G187">
        <f>SUMIFS('Energy balance options'!$F$7:$F$3000,'Energy balance options'!$B$7:$B$3000,HeatGen!G$2,'Energy balance options'!$A$7:$A$3000,HeatGen!$A187)</f>
        <v>0</v>
      </c>
      <c r="H187">
        <f>SUMIFS('Energy balance options'!$G$7:$G$3000,'Energy balance options'!$B$7:$B$3000,HeatGen!H$2,'Energy balance options'!$A$7:$A$3000,HeatGen!$A187)</f>
        <v>8.3287068569999997E-5</v>
      </c>
      <c r="I187">
        <f>SUMIFS('Energy balance options'!$G$7:$G$3000,'Energy balance options'!$B$7:$B$3000,HeatGen!I$2,'Energy balance options'!$A$7:$A$3000,HeatGen!$A187)</f>
        <v>0</v>
      </c>
      <c r="J187">
        <f>SUMIFS('Energy balance options'!$G$7:$G$3000,'Energy balance options'!$B$7:$B$3000,HeatGen!J$2,'Energy balance options'!$A$7:$A$3000,HeatGen!$A187)</f>
        <v>0</v>
      </c>
      <c r="K187">
        <f>SUMIFS('Energy balance options'!$G$7:$G$3000,'Energy balance options'!$B$7:$B$3000,HeatGen!K$2,'Energy balance options'!$A$7:$A$3000,HeatGen!$A187)</f>
        <v>0</v>
      </c>
      <c r="L187">
        <f>SUMIFS('Energy balance options'!$G$7:$G$3000,'Energy balance options'!$B$7:$B$3000,HeatGen!L$2,'Energy balance options'!$A$7:$A$3000,HeatGen!$A187)</f>
        <v>0</v>
      </c>
      <c r="M187">
        <f>SUMIFS('Energy balance options'!$G$7:$G$3000,'Energy balance options'!$B$7:$B$3000,HeatGen!M$2,'Energy balance options'!$A$7:$A$3000,HeatGen!$A187)</f>
        <v>0</v>
      </c>
      <c r="N187">
        <f>SUMIFS('Energy balance options'!$G$7:$G$3000,'Energy balance options'!$B$7:$B$3000,HeatGen!N$2,'Energy balance options'!$A$7:$A$3000,HeatGen!$A187)</f>
        <v>0</v>
      </c>
      <c r="O187">
        <f>SUMIFS('Energy balance options'!$G$7:$G$3000,'Energy balance options'!$B$7:$B$3000,HeatGen!O$2,'Energy balance options'!$A$7:$A$3000,HeatGen!$A187)</f>
        <v>0</v>
      </c>
      <c r="P187">
        <f>SUMIFS('Energy balance options'!$G$7:$G$3000,'Energy balance options'!$B$7:$B$3000,HeatGen!P$2,'Energy balance options'!$A$7:$A$3000,HeatGen!$A187)</f>
        <v>0</v>
      </c>
      <c r="Q187">
        <f>SUMIFS('Energy balance options'!$G$7:$G$3000,'Energy balance options'!$B$7:$B$3000,HeatGen!Q$2,'Energy balance options'!$A$7:$A$3000,HeatGen!$A187)</f>
        <v>0</v>
      </c>
      <c r="R187">
        <f>SUMIFS('Energy balance options'!$G$7:$G$3000,'Energy balance options'!$B$7:$B$3000,HeatGen!R$2,'Energy balance options'!$A$7:$A$3000,HeatGen!$A187)</f>
        <v>0</v>
      </c>
      <c r="S187">
        <f>SUMIFS('Energy balance options'!$G$7:$G$3000,'Energy balance options'!$B$7:$B$3000,HeatGen!S$2,'Energy balance options'!$A$7:$A$3000,HeatGen!$A187)</f>
        <v>0</v>
      </c>
      <c r="T187">
        <f>SUMIFS('Energy balance options'!$G$7:$G$3000,'Energy balance options'!$B$7:$B$3000,HeatGen!T$2,'Energy balance options'!$A$7:$A$3000,HeatGen!$A187)</f>
        <v>0</v>
      </c>
      <c r="U187">
        <f>SUMIFS('Energy balance options'!$G$7:$G$3000,'Energy balance options'!$B$7:$B$3000,HeatGen!U$2,'Energy balance options'!$A$7:$A$3000,HeatGen!$A187)</f>
        <v>0</v>
      </c>
      <c r="V187">
        <f>SUMIFS('Energy balance options'!$G$7:$G$3000,'Energy balance options'!$B$7:$B$3000,HeatGen!V$2,'Energy balance options'!$A$7:$A$3000,HeatGen!$A187)</f>
        <v>0</v>
      </c>
      <c r="W187">
        <f>SUMIFS('Energy balance options'!$G$7:$G$3000,'Energy balance options'!$B$7:$B$3000,HeatGen!W$2,'Energy balance options'!$A$7:$A$3000,HeatGen!$A187)</f>
        <v>0</v>
      </c>
      <c r="X187">
        <f>SUMIFS('Energy balance options'!$G$7:$G$3000,'Energy balance options'!$B$7:$B$3000,HeatGen!X$2,'Energy balance options'!$A$7:$A$3000,HeatGen!$A187)</f>
        <v>0</v>
      </c>
      <c r="Y187">
        <f t="shared" si="34"/>
        <v>0</v>
      </c>
      <c r="Z187">
        <f t="shared" si="35"/>
        <v>0</v>
      </c>
      <c r="AA187">
        <f t="shared" si="36"/>
        <v>0</v>
      </c>
      <c r="AB187">
        <f t="shared" si="37"/>
        <v>0</v>
      </c>
      <c r="AC187">
        <f t="shared" si="38"/>
        <v>0</v>
      </c>
      <c r="AD187">
        <f t="shared" si="39"/>
        <v>0</v>
      </c>
      <c r="AE187">
        <f t="shared" si="40"/>
        <v>0</v>
      </c>
      <c r="AF187">
        <f t="shared" si="41"/>
        <v>0</v>
      </c>
      <c r="AG187">
        <f t="shared" si="42"/>
        <v>0</v>
      </c>
      <c r="AH187">
        <f t="shared" si="43"/>
        <v>0</v>
      </c>
      <c r="AI187">
        <f t="shared" si="44"/>
        <v>0</v>
      </c>
      <c r="AJ187">
        <f t="shared" si="45"/>
        <v>0</v>
      </c>
      <c r="AK187">
        <f t="shared" si="46"/>
        <v>0</v>
      </c>
      <c r="AL187">
        <f t="shared" si="47"/>
        <v>0</v>
      </c>
      <c r="AM187">
        <f t="shared" si="48"/>
        <v>0</v>
      </c>
      <c r="AN187">
        <f t="shared" si="49"/>
        <v>0</v>
      </c>
      <c r="AO187">
        <f t="shared" si="50"/>
        <v>0</v>
      </c>
    </row>
    <row r="188" spans="1:41" x14ac:dyDescent="0.2">
      <c r="A188" s="9" t="str">
        <f>'Cost per option'!A196</f>
        <v>1595 Biomassavergassing BVSTEG met CCS plus</v>
      </c>
      <c r="B188" t="str">
        <f>_xlfn.IFNA(VLOOKUP(A188,'Energy balance options'!A$7:C$3000,3,FALSE),"")</f>
        <v>Elektriciteitsopwekking</v>
      </c>
      <c r="C188">
        <f>SUMIFS('Energy balance options'!$F$7:$F$3000,'Energy balance options'!$B$7:$B$3000,HeatGen!C$2,'Energy balance options'!$A$7:$A$3000,HeatGen!$A188)</f>
        <v>0</v>
      </c>
      <c r="D188">
        <f>SUMIFS('Energy balance options'!$F$7:$F$3000,'Energy balance options'!$B$7:$B$3000,HeatGen!D$2,'Energy balance options'!$A$7:$A$3000,HeatGen!$A188)</f>
        <v>0</v>
      </c>
      <c r="E188">
        <f>SUMIFS('Energy balance options'!$F$7:$F$3000,'Energy balance options'!$B$7:$B$3000,HeatGen!E$2,'Energy balance options'!$A$7:$A$3000,HeatGen!$A188)</f>
        <v>0</v>
      </c>
      <c r="F188">
        <f>SUMIFS('Energy balance options'!$F$7:$F$3000,'Energy balance options'!$B$7:$B$3000,HeatGen!F$2,'Energy balance options'!$A$7:$A$3000,HeatGen!$A188)</f>
        <v>0</v>
      </c>
      <c r="G188">
        <f>SUMIFS('Energy balance options'!$F$7:$F$3000,'Energy balance options'!$B$7:$B$3000,HeatGen!G$2,'Energy balance options'!$A$7:$A$3000,HeatGen!$A188)</f>
        <v>0</v>
      </c>
      <c r="H188">
        <f>SUMIFS('Energy balance options'!$G$7:$G$3000,'Energy balance options'!$B$7:$B$3000,HeatGen!H$2,'Energy balance options'!$A$7:$A$3000,HeatGen!$A188)</f>
        <v>0</v>
      </c>
      <c r="I188">
        <f>SUMIFS('Energy balance options'!$G$7:$G$3000,'Energy balance options'!$B$7:$B$3000,HeatGen!I$2,'Energy balance options'!$A$7:$A$3000,HeatGen!$A188)</f>
        <v>0</v>
      </c>
      <c r="J188">
        <f>SUMIFS('Energy balance options'!$G$7:$G$3000,'Energy balance options'!$B$7:$B$3000,HeatGen!J$2,'Energy balance options'!$A$7:$A$3000,HeatGen!$A188)</f>
        <v>0</v>
      </c>
      <c r="K188">
        <f>SUMIFS('Energy balance options'!$G$7:$G$3000,'Energy balance options'!$B$7:$B$3000,HeatGen!K$2,'Energy balance options'!$A$7:$A$3000,HeatGen!$A188)</f>
        <v>0</v>
      </c>
      <c r="L188">
        <f>SUMIFS('Energy balance options'!$G$7:$G$3000,'Energy balance options'!$B$7:$B$3000,HeatGen!L$2,'Energy balance options'!$A$7:$A$3000,HeatGen!$A188)</f>
        <v>0</v>
      </c>
      <c r="M188">
        <f>SUMIFS('Energy balance options'!$G$7:$G$3000,'Energy balance options'!$B$7:$B$3000,HeatGen!M$2,'Energy balance options'!$A$7:$A$3000,HeatGen!$A188)</f>
        <v>1.180395301E-5</v>
      </c>
      <c r="N188">
        <f>SUMIFS('Energy balance options'!$G$7:$G$3000,'Energy balance options'!$B$7:$B$3000,HeatGen!N$2,'Energy balance options'!$A$7:$A$3000,HeatGen!$A188)</f>
        <v>0</v>
      </c>
      <c r="O188">
        <f>SUMIFS('Energy balance options'!$G$7:$G$3000,'Energy balance options'!$B$7:$B$3000,HeatGen!O$2,'Energy balance options'!$A$7:$A$3000,HeatGen!$A188)</f>
        <v>0</v>
      </c>
      <c r="P188">
        <f>SUMIFS('Energy balance options'!$G$7:$G$3000,'Energy balance options'!$B$7:$B$3000,HeatGen!P$2,'Energy balance options'!$A$7:$A$3000,HeatGen!$A188)</f>
        <v>0</v>
      </c>
      <c r="Q188">
        <f>SUMIFS('Energy balance options'!$G$7:$G$3000,'Energy balance options'!$B$7:$B$3000,HeatGen!Q$2,'Energy balance options'!$A$7:$A$3000,HeatGen!$A188)</f>
        <v>0</v>
      </c>
      <c r="R188">
        <f>SUMIFS('Energy balance options'!$G$7:$G$3000,'Energy balance options'!$B$7:$B$3000,HeatGen!R$2,'Energy balance options'!$A$7:$A$3000,HeatGen!$A188)</f>
        <v>0</v>
      </c>
      <c r="S188">
        <f>SUMIFS('Energy balance options'!$G$7:$G$3000,'Energy balance options'!$B$7:$B$3000,HeatGen!S$2,'Energy balance options'!$A$7:$A$3000,HeatGen!$A188)</f>
        <v>0</v>
      </c>
      <c r="T188">
        <f>SUMIFS('Energy balance options'!$G$7:$G$3000,'Energy balance options'!$B$7:$B$3000,HeatGen!T$2,'Energy balance options'!$A$7:$A$3000,HeatGen!$A188)</f>
        <v>0</v>
      </c>
      <c r="U188">
        <f>SUMIFS('Energy balance options'!$G$7:$G$3000,'Energy balance options'!$B$7:$B$3000,HeatGen!U$2,'Energy balance options'!$A$7:$A$3000,HeatGen!$A188)</f>
        <v>0</v>
      </c>
      <c r="V188">
        <f>SUMIFS('Energy balance options'!$G$7:$G$3000,'Energy balance options'!$B$7:$B$3000,HeatGen!V$2,'Energy balance options'!$A$7:$A$3000,HeatGen!$A188)</f>
        <v>0</v>
      </c>
      <c r="W188">
        <f>SUMIFS('Energy balance options'!$G$7:$G$3000,'Energy balance options'!$B$7:$B$3000,HeatGen!W$2,'Energy balance options'!$A$7:$A$3000,HeatGen!$A188)</f>
        <v>0</v>
      </c>
      <c r="X188">
        <f>SUMIFS('Energy balance options'!$G$7:$G$3000,'Energy balance options'!$B$7:$B$3000,HeatGen!X$2,'Energy balance options'!$A$7:$A$3000,HeatGen!$A188)</f>
        <v>0</v>
      </c>
      <c r="Y188">
        <f t="shared" si="34"/>
        <v>0</v>
      </c>
      <c r="Z188">
        <f t="shared" si="35"/>
        <v>0</v>
      </c>
      <c r="AA188">
        <f t="shared" si="36"/>
        <v>0</v>
      </c>
      <c r="AB188">
        <f t="shared" si="37"/>
        <v>0</v>
      </c>
      <c r="AC188">
        <f t="shared" si="38"/>
        <v>0</v>
      </c>
      <c r="AD188">
        <f t="shared" si="39"/>
        <v>0</v>
      </c>
      <c r="AE188">
        <f t="shared" si="40"/>
        <v>0</v>
      </c>
      <c r="AF188">
        <f t="shared" si="41"/>
        <v>0</v>
      </c>
      <c r="AG188">
        <f t="shared" si="42"/>
        <v>0</v>
      </c>
      <c r="AH188">
        <f t="shared" si="43"/>
        <v>0</v>
      </c>
      <c r="AI188">
        <f t="shared" si="44"/>
        <v>0</v>
      </c>
      <c r="AJ188">
        <f t="shared" si="45"/>
        <v>0</v>
      </c>
      <c r="AK188">
        <f t="shared" si="46"/>
        <v>0</v>
      </c>
      <c r="AL188">
        <f t="shared" si="47"/>
        <v>0</v>
      </c>
      <c r="AM188">
        <f t="shared" si="48"/>
        <v>0</v>
      </c>
      <c r="AN188">
        <f t="shared" si="49"/>
        <v>0</v>
      </c>
      <c r="AO188">
        <f t="shared" si="50"/>
        <v>0</v>
      </c>
    </row>
    <row r="189" spans="1:41" x14ac:dyDescent="0.2">
      <c r="A189" s="9" t="str">
        <f>'Cost per option'!A197</f>
        <v>1599 Natural gas CCGT wCCS</v>
      </c>
      <c r="B189" t="str">
        <f>_xlfn.IFNA(VLOOKUP(A189,'Energy balance options'!A$7:C$3000,3,FALSE),"")</f>
        <v>Elektriciteitsopwekking</v>
      </c>
      <c r="C189">
        <f>SUMIFS('Energy balance options'!$F$7:$F$3000,'Energy balance options'!$B$7:$B$3000,HeatGen!C$2,'Energy balance options'!$A$7:$A$3000,HeatGen!$A189)</f>
        <v>0</v>
      </c>
      <c r="D189">
        <f>SUMIFS('Energy balance options'!$F$7:$F$3000,'Energy balance options'!$B$7:$B$3000,HeatGen!D$2,'Energy balance options'!$A$7:$A$3000,HeatGen!$A189)</f>
        <v>0</v>
      </c>
      <c r="E189">
        <f>SUMIFS('Energy balance options'!$F$7:$F$3000,'Energy balance options'!$B$7:$B$3000,HeatGen!E$2,'Energy balance options'!$A$7:$A$3000,HeatGen!$A189)</f>
        <v>0</v>
      </c>
      <c r="F189">
        <f>SUMIFS('Energy balance options'!$F$7:$F$3000,'Energy balance options'!$B$7:$B$3000,HeatGen!F$2,'Energy balance options'!$A$7:$A$3000,HeatGen!$A189)</f>
        <v>0</v>
      </c>
      <c r="G189">
        <f>SUMIFS('Energy balance options'!$F$7:$F$3000,'Energy balance options'!$B$7:$B$3000,HeatGen!G$2,'Energy balance options'!$A$7:$A$3000,HeatGen!$A189)</f>
        <v>0</v>
      </c>
      <c r="H189">
        <f>SUMIFS('Energy balance options'!$G$7:$G$3000,'Energy balance options'!$B$7:$B$3000,HeatGen!H$2,'Energy balance options'!$A$7:$A$3000,HeatGen!$A189)</f>
        <v>2.7438670890000001E-4</v>
      </c>
      <c r="I189">
        <f>SUMIFS('Energy balance options'!$G$7:$G$3000,'Energy balance options'!$B$7:$B$3000,HeatGen!I$2,'Energy balance options'!$A$7:$A$3000,HeatGen!$A189)</f>
        <v>0</v>
      </c>
      <c r="J189">
        <f>SUMIFS('Energy balance options'!$G$7:$G$3000,'Energy balance options'!$B$7:$B$3000,HeatGen!J$2,'Energy balance options'!$A$7:$A$3000,HeatGen!$A189)</f>
        <v>0</v>
      </c>
      <c r="K189">
        <f>SUMIFS('Energy balance options'!$G$7:$G$3000,'Energy balance options'!$B$7:$B$3000,HeatGen!K$2,'Energy balance options'!$A$7:$A$3000,HeatGen!$A189)</f>
        <v>0</v>
      </c>
      <c r="L189">
        <f>SUMIFS('Energy balance options'!$G$7:$G$3000,'Energy balance options'!$B$7:$B$3000,HeatGen!L$2,'Energy balance options'!$A$7:$A$3000,HeatGen!$A189)</f>
        <v>0</v>
      </c>
      <c r="M189">
        <f>SUMIFS('Energy balance options'!$G$7:$G$3000,'Energy balance options'!$B$7:$B$3000,HeatGen!M$2,'Energy balance options'!$A$7:$A$3000,HeatGen!$A189)</f>
        <v>0</v>
      </c>
      <c r="N189">
        <f>SUMIFS('Energy balance options'!$G$7:$G$3000,'Energy balance options'!$B$7:$B$3000,HeatGen!N$2,'Energy balance options'!$A$7:$A$3000,HeatGen!$A189)</f>
        <v>0</v>
      </c>
      <c r="O189">
        <f>SUMIFS('Energy balance options'!$G$7:$G$3000,'Energy balance options'!$B$7:$B$3000,HeatGen!O$2,'Energy balance options'!$A$7:$A$3000,HeatGen!$A189)</f>
        <v>0</v>
      </c>
      <c r="P189">
        <f>SUMIFS('Energy balance options'!$G$7:$G$3000,'Energy balance options'!$B$7:$B$3000,HeatGen!P$2,'Energy balance options'!$A$7:$A$3000,HeatGen!$A189)</f>
        <v>0</v>
      </c>
      <c r="Q189">
        <f>SUMIFS('Energy balance options'!$G$7:$G$3000,'Energy balance options'!$B$7:$B$3000,HeatGen!Q$2,'Energy balance options'!$A$7:$A$3000,HeatGen!$A189)</f>
        <v>0</v>
      </c>
      <c r="R189">
        <f>SUMIFS('Energy balance options'!$G$7:$G$3000,'Energy balance options'!$B$7:$B$3000,HeatGen!R$2,'Energy balance options'!$A$7:$A$3000,HeatGen!$A189)</f>
        <v>0</v>
      </c>
      <c r="S189">
        <f>SUMIFS('Energy balance options'!$G$7:$G$3000,'Energy balance options'!$B$7:$B$3000,HeatGen!S$2,'Energy balance options'!$A$7:$A$3000,HeatGen!$A189)</f>
        <v>0</v>
      </c>
      <c r="T189">
        <f>SUMIFS('Energy balance options'!$G$7:$G$3000,'Energy balance options'!$B$7:$B$3000,HeatGen!T$2,'Energy balance options'!$A$7:$A$3000,HeatGen!$A189)</f>
        <v>0</v>
      </c>
      <c r="U189">
        <f>SUMIFS('Energy balance options'!$G$7:$G$3000,'Energy balance options'!$B$7:$B$3000,HeatGen!U$2,'Energy balance options'!$A$7:$A$3000,HeatGen!$A189)</f>
        <v>0</v>
      </c>
      <c r="V189">
        <f>SUMIFS('Energy balance options'!$G$7:$G$3000,'Energy balance options'!$B$7:$B$3000,HeatGen!V$2,'Energy balance options'!$A$7:$A$3000,HeatGen!$A189)</f>
        <v>0</v>
      </c>
      <c r="W189">
        <f>SUMIFS('Energy balance options'!$G$7:$G$3000,'Energy balance options'!$B$7:$B$3000,HeatGen!W$2,'Energy balance options'!$A$7:$A$3000,HeatGen!$A189)</f>
        <v>0</v>
      </c>
      <c r="X189">
        <f>SUMIFS('Energy balance options'!$G$7:$G$3000,'Energy balance options'!$B$7:$B$3000,HeatGen!X$2,'Energy balance options'!$A$7:$A$3000,HeatGen!$A189)</f>
        <v>0</v>
      </c>
      <c r="Y189">
        <f t="shared" si="34"/>
        <v>0</v>
      </c>
      <c r="Z189">
        <f t="shared" si="35"/>
        <v>0</v>
      </c>
      <c r="AA189">
        <f t="shared" si="36"/>
        <v>0</v>
      </c>
      <c r="AB189">
        <f t="shared" si="37"/>
        <v>0</v>
      </c>
      <c r="AC189">
        <f t="shared" si="38"/>
        <v>0</v>
      </c>
      <c r="AD189">
        <f t="shared" si="39"/>
        <v>0</v>
      </c>
      <c r="AE189">
        <f t="shared" si="40"/>
        <v>0</v>
      </c>
      <c r="AF189">
        <f t="shared" si="41"/>
        <v>0</v>
      </c>
      <c r="AG189">
        <f t="shared" si="42"/>
        <v>0</v>
      </c>
      <c r="AH189">
        <f t="shared" si="43"/>
        <v>0</v>
      </c>
      <c r="AI189">
        <f t="shared" si="44"/>
        <v>0</v>
      </c>
      <c r="AJ189">
        <f t="shared" si="45"/>
        <v>0</v>
      </c>
      <c r="AK189">
        <f t="shared" si="46"/>
        <v>0</v>
      </c>
      <c r="AL189">
        <f t="shared" si="47"/>
        <v>0</v>
      </c>
      <c r="AM189">
        <f t="shared" si="48"/>
        <v>0</v>
      </c>
      <c r="AN189">
        <f t="shared" si="49"/>
        <v>0</v>
      </c>
      <c r="AO189">
        <f t="shared" si="50"/>
        <v>0</v>
      </c>
    </row>
    <row r="190" spans="1:41" x14ac:dyDescent="0.2">
      <c r="A190" s="9" t="str">
        <f>'Cost per option'!A198</f>
        <v>1611 Biomass CHP with CCS - Basic metals</v>
      </c>
      <c r="B190" t="str">
        <f>_xlfn.IFNA(VLOOKUP(A190,'Energy balance options'!A$7:C$3000,3,FALSE),"")</f>
        <v>Basismetaal ferro</v>
      </c>
      <c r="C190">
        <f>SUMIFS('Energy balance options'!$F$7:$F$3000,'Energy balance options'!$B$7:$B$3000,HeatGen!C$2,'Energy balance options'!$A$7:$A$3000,HeatGen!$A190)</f>
        <v>0</v>
      </c>
      <c r="D190">
        <f>SUMIFS('Energy balance options'!$F$7:$F$3000,'Energy balance options'!$B$7:$B$3000,HeatGen!D$2,'Energy balance options'!$A$7:$A$3000,HeatGen!$A190)</f>
        <v>0</v>
      </c>
      <c r="E190">
        <f>SUMIFS('Energy balance options'!$F$7:$F$3000,'Energy balance options'!$B$7:$B$3000,HeatGen!E$2,'Energy balance options'!$A$7:$A$3000,HeatGen!$A190)</f>
        <v>-2.6180477659999999E-4</v>
      </c>
      <c r="F190">
        <f>SUMIFS('Energy balance options'!$F$7:$F$3000,'Energy balance options'!$B$7:$B$3000,HeatGen!F$2,'Energy balance options'!$A$7:$A$3000,HeatGen!$A190)</f>
        <v>0</v>
      </c>
      <c r="G190">
        <f>SUMIFS('Energy balance options'!$F$7:$F$3000,'Energy balance options'!$B$7:$B$3000,HeatGen!G$2,'Energy balance options'!$A$7:$A$3000,HeatGen!$A190)</f>
        <v>0</v>
      </c>
      <c r="H190">
        <f>SUMIFS('Energy balance options'!$G$7:$G$3000,'Energy balance options'!$B$7:$B$3000,HeatGen!H$2,'Energy balance options'!$A$7:$A$3000,HeatGen!$A190)</f>
        <v>0</v>
      </c>
      <c r="I190">
        <f>SUMIFS('Energy balance options'!$G$7:$G$3000,'Energy balance options'!$B$7:$B$3000,HeatGen!I$2,'Energy balance options'!$A$7:$A$3000,HeatGen!$A190)</f>
        <v>0</v>
      </c>
      <c r="J190">
        <f>SUMIFS('Energy balance options'!$G$7:$G$3000,'Energy balance options'!$B$7:$B$3000,HeatGen!J$2,'Energy balance options'!$A$7:$A$3000,HeatGen!$A190)</f>
        <v>0</v>
      </c>
      <c r="K190">
        <f>SUMIFS('Energy balance options'!$G$7:$G$3000,'Energy balance options'!$B$7:$B$3000,HeatGen!K$2,'Energy balance options'!$A$7:$A$3000,HeatGen!$A190)</f>
        <v>0</v>
      </c>
      <c r="L190">
        <f>SUMIFS('Energy balance options'!$G$7:$G$3000,'Energy balance options'!$B$7:$B$3000,HeatGen!L$2,'Energy balance options'!$A$7:$A$3000,HeatGen!$A190)</f>
        <v>0</v>
      </c>
      <c r="M190">
        <f>SUMIFS('Energy balance options'!$G$7:$G$3000,'Energy balance options'!$B$7:$B$3000,HeatGen!M$2,'Energy balance options'!$A$7:$A$3000,HeatGen!$A190)</f>
        <v>4.3912302850000003E-4</v>
      </c>
      <c r="N190">
        <f>SUMIFS('Energy balance options'!$G$7:$G$3000,'Energy balance options'!$B$7:$B$3000,HeatGen!N$2,'Energy balance options'!$A$7:$A$3000,HeatGen!$A190)</f>
        <v>0</v>
      </c>
      <c r="O190">
        <f>SUMIFS('Energy balance options'!$G$7:$G$3000,'Energy balance options'!$B$7:$B$3000,HeatGen!O$2,'Energy balance options'!$A$7:$A$3000,HeatGen!$A190)</f>
        <v>0</v>
      </c>
      <c r="P190">
        <f>SUMIFS('Energy balance options'!$G$7:$G$3000,'Energy balance options'!$B$7:$B$3000,HeatGen!P$2,'Energy balance options'!$A$7:$A$3000,HeatGen!$A190)</f>
        <v>0</v>
      </c>
      <c r="Q190">
        <f>SUMIFS('Energy balance options'!$G$7:$G$3000,'Energy balance options'!$B$7:$B$3000,HeatGen!Q$2,'Energy balance options'!$A$7:$A$3000,HeatGen!$A190)</f>
        <v>0</v>
      </c>
      <c r="R190">
        <f>SUMIFS('Energy balance options'!$G$7:$G$3000,'Energy balance options'!$B$7:$B$3000,HeatGen!R$2,'Energy balance options'!$A$7:$A$3000,HeatGen!$A190)</f>
        <v>0</v>
      </c>
      <c r="S190">
        <f>SUMIFS('Energy balance options'!$G$7:$G$3000,'Energy balance options'!$B$7:$B$3000,HeatGen!S$2,'Energy balance options'!$A$7:$A$3000,HeatGen!$A190)</f>
        <v>0</v>
      </c>
      <c r="T190">
        <f>SUMIFS('Energy balance options'!$G$7:$G$3000,'Energy balance options'!$B$7:$B$3000,HeatGen!T$2,'Energy balance options'!$A$7:$A$3000,HeatGen!$A190)</f>
        <v>0</v>
      </c>
      <c r="U190">
        <f>SUMIFS('Energy balance options'!$G$7:$G$3000,'Energy balance options'!$B$7:$B$3000,HeatGen!U$2,'Energy balance options'!$A$7:$A$3000,HeatGen!$A190)</f>
        <v>0</v>
      </c>
      <c r="V190">
        <f>SUMIFS('Energy balance options'!$G$7:$G$3000,'Energy balance options'!$B$7:$B$3000,HeatGen!V$2,'Energy balance options'!$A$7:$A$3000,HeatGen!$A190)</f>
        <v>0</v>
      </c>
      <c r="W190">
        <f>SUMIFS('Energy balance options'!$G$7:$G$3000,'Energy balance options'!$B$7:$B$3000,HeatGen!W$2,'Energy balance options'!$A$7:$A$3000,HeatGen!$A190)</f>
        <v>0</v>
      </c>
      <c r="X190">
        <f>SUMIFS('Energy balance options'!$G$7:$G$3000,'Energy balance options'!$B$7:$B$3000,HeatGen!X$2,'Energy balance options'!$A$7:$A$3000,HeatGen!$A190)</f>
        <v>0</v>
      </c>
      <c r="Y190">
        <f t="shared" si="34"/>
        <v>0</v>
      </c>
      <c r="Z190">
        <f t="shared" si="35"/>
        <v>0</v>
      </c>
      <c r="AA190">
        <f t="shared" si="36"/>
        <v>0</v>
      </c>
      <c r="AB190">
        <f t="shared" si="37"/>
        <v>0</v>
      </c>
      <c r="AC190">
        <f t="shared" si="38"/>
        <v>0</v>
      </c>
      <c r="AD190">
        <f t="shared" si="39"/>
        <v>-2.6180477659999999E-4</v>
      </c>
      <c r="AE190">
        <f t="shared" si="40"/>
        <v>0</v>
      </c>
      <c r="AF190">
        <f t="shared" si="41"/>
        <v>0</v>
      </c>
      <c r="AG190">
        <f t="shared" si="42"/>
        <v>0</v>
      </c>
      <c r="AH190">
        <f t="shared" si="43"/>
        <v>0</v>
      </c>
      <c r="AI190">
        <f t="shared" si="44"/>
        <v>0</v>
      </c>
      <c r="AJ190">
        <f t="shared" si="45"/>
        <v>0</v>
      </c>
      <c r="AK190">
        <f t="shared" si="46"/>
        <v>0</v>
      </c>
      <c r="AL190">
        <f t="shared" si="47"/>
        <v>0</v>
      </c>
      <c r="AM190">
        <f t="shared" si="48"/>
        <v>0</v>
      </c>
      <c r="AN190">
        <f t="shared" si="49"/>
        <v>0</v>
      </c>
      <c r="AO190">
        <f t="shared" si="50"/>
        <v>0</v>
      </c>
    </row>
    <row r="191" spans="1:41" x14ac:dyDescent="0.2">
      <c r="A191" s="9" t="str">
        <f>'Cost per option'!A199</f>
        <v>1612 Natural Gas CHP with CCS - Basic metals</v>
      </c>
      <c r="B191" t="str">
        <f>_xlfn.IFNA(VLOOKUP(A191,'Energy balance options'!A$7:C$3000,3,FALSE),"")</f>
        <v>Basismetaal ferro</v>
      </c>
      <c r="C191">
        <f>SUMIFS('Energy balance options'!$F$7:$F$3000,'Energy balance options'!$B$7:$B$3000,HeatGen!C$2,'Energy balance options'!$A$7:$A$3000,HeatGen!$A191)</f>
        <v>0</v>
      </c>
      <c r="D191">
        <f>SUMIFS('Energy balance options'!$F$7:$F$3000,'Energy balance options'!$B$7:$B$3000,HeatGen!D$2,'Energy balance options'!$A$7:$A$3000,HeatGen!$A191)</f>
        <v>0</v>
      </c>
      <c r="E191">
        <f>SUMIFS('Energy balance options'!$F$7:$F$3000,'Energy balance options'!$B$7:$B$3000,HeatGen!E$2,'Energy balance options'!$A$7:$A$3000,HeatGen!$A191)</f>
        <v>-3.692208379E-4</v>
      </c>
      <c r="F191">
        <f>SUMIFS('Energy balance options'!$F$7:$F$3000,'Energy balance options'!$B$7:$B$3000,HeatGen!F$2,'Energy balance options'!$A$7:$A$3000,HeatGen!$A191)</f>
        <v>0</v>
      </c>
      <c r="G191">
        <f>SUMIFS('Energy balance options'!$F$7:$F$3000,'Energy balance options'!$B$7:$B$3000,HeatGen!G$2,'Energy balance options'!$A$7:$A$3000,HeatGen!$A191)</f>
        <v>0</v>
      </c>
      <c r="H191">
        <f>SUMIFS('Energy balance options'!$G$7:$G$3000,'Energy balance options'!$B$7:$B$3000,HeatGen!H$2,'Energy balance options'!$A$7:$A$3000,HeatGen!$A191)</f>
        <v>5.9779014450000003E-4</v>
      </c>
      <c r="I191">
        <f>SUMIFS('Energy balance options'!$G$7:$G$3000,'Energy balance options'!$B$7:$B$3000,HeatGen!I$2,'Energy balance options'!$A$7:$A$3000,HeatGen!$A191)</f>
        <v>0</v>
      </c>
      <c r="J191">
        <f>SUMIFS('Energy balance options'!$G$7:$G$3000,'Energy balance options'!$B$7:$B$3000,HeatGen!J$2,'Energy balance options'!$A$7:$A$3000,HeatGen!$A191)</f>
        <v>0</v>
      </c>
      <c r="K191">
        <f>SUMIFS('Energy balance options'!$G$7:$G$3000,'Energy balance options'!$B$7:$B$3000,HeatGen!K$2,'Energy balance options'!$A$7:$A$3000,HeatGen!$A191)</f>
        <v>0</v>
      </c>
      <c r="L191">
        <f>SUMIFS('Energy balance options'!$G$7:$G$3000,'Energy balance options'!$B$7:$B$3000,HeatGen!L$2,'Energy balance options'!$A$7:$A$3000,HeatGen!$A191)</f>
        <v>0</v>
      </c>
      <c r="M191">
        <f>SUMIFS('Energy balance options'!$G$7:$G$3000,'Energy balance options'!$B$7:$B$3000,HeatGen!M$2,'Energy balance options'!$A$7:$A$3000,HeatGen!$A191)</f>
        <v>0</v>
      </c>
      <c r="N191">
        <f>SUMIFS('Energy balance options'!$G$7:$G$3000,'Energy balance options'!$B$7:$B$3000,HeatGen!N$2,'Energy balance options'!$A$7:$A$3000,HeatGen!$A191)</f>
        <v>0</v>
      </c>
      <c r="O191">
        <f>SUMIFS('Energy balance options'!$G$7:$G$3000,'Energy balance options'!$B$7:$B$3000,HeatGen!O$2,'Energy balance options'!$A$7:$A$3000,HeatGen!$A191)</f>
        <v>0</v>
      </c>
      <c r="P191">
        <f>SUMIFS('Energy balance options'!$G$7:$G$3000,'Energy balance options'!$B$7:$B$3000,HeatGen!P$2,'Energy balance options'!$A$7:$A$3000,HeatGen!$A191)</f>
        <v>0</v>
      </c>
      <c r="Q191">
        <f>SUMIFS('Energy balance options'!$G$7:$G$3000,'Energy balance options'!$B$7:$B$3000,HeatGen!Q$2,'Energy balance options'!$A$7:$A$3000,HeatGen!$A191)</f>
        <v>0</v>
      </c>
      <c r="R191">
        <f>SUMIFS('Energy balance options'!$G$7:$G$3000,'Energy balance options'!$B$7:$B$3000,HeatGen!R$2,'Energy balance options'!$A$7:$A$3000,HeatGen!$A191)</f>
        <v>0</v>
      </c>
      <c r="S191">
        <f>SUMIFS('Energy balance options'!$G$7:$G$3000,'Energy balance options'!$B$7:$B$3000,HeatGen!S$2,'Energy balance options'!$A$7:$A$3000,HeatGen!$A191)</f>
        <v>0</v>
      </c>
      <c r="T191">
        <f>SUMIFS('Energy balance options'!$G$7:$G$3000,'Energy balance options'!$B$7:$B$3000,HeatGen!T$2,'Energy balance options'!$A$7:$A$3000,HeatGen!$A191)</f>
        <v>0</v>
      </c>
      <c r="U191">
        <f>SUMIFS('Energy balance options'!$G$7:$G$3000,'Energy balance options'!$B$7:$B$3000,HeatGen!U$2,'Energy balance options'!$A$7:$A$3000,HeatGen!$A191)</f>
        <v>0</v>
      </c>
      <c r="V191">
        <f>SUMIFS('Energy balance options'!$G$7:$G$3000,'Energy balance options'!$B$7:$B$3000,HeatGen!V$2,'Energy balance options'!$A$7:$A$3000,HeatGen!$A191)</f>
        <v>0</v>
      </c>
      <c r="W191">
        <f>SUMIFS('Energy balance options'!$G$7:$G$3000,'Energy balance options'!$B$7:$B$3000,HeatGen!W$2,'Energy balance options'!$A$7:$A$3000,HeatGen!$A191)</f>
        <v>0</v>
      </c>
      <c r="X191">
        <f>SUMIFS('Energy balance options'!$G$7:$G$3000,'Energy balance options'!$B$7:$B$3000,HeatGen!X$2,'Energy balance options'!$A$7:$A$3000,HeatGen!$A191)</f>
        <v>0</v>
      </c>
      <c r="Y191">
        <f t="shared" si="34"/>
        <v>-3.692208379E-4</v>
      </c>
      <c r="Z191">
        <f t="shared" si="35"/>
        <v>0</v>
      </c>
      <c r="AA191">
        <f t="shared" si="36"/>
        <v>0</v>
      </c>
      <c r="AB191">
        <f t="shared" si="37"/>
        <v>0</v>
      </c>
      <c r="AC191">
        <f t="shared" si="38"/>
        <v>0</v>
      </c>
      <c r="AD191">
        <f t="shared" si="39"/>
        <v>0</v>
      </c>
      <c r="AE191">
        <f t="shared" si="40"/>
        <v>0</v>
      </c>
      <c r="AF191">
        <f t="shared" si="41"/>
        <v>0</v>
      </c>
      <c r="AG191">
        <f t="shared" si="42"/>
        <v>0</v>
      </c>
      <c r="AH191">
        <f t="shared" si="43"/>
        <v>0</v>
      </c>
      <c r="AI191">
        <f t="shared" si="44"/>
        <v>0</v>
      </c>
      <c r="AJ191">
        <f t="shared" si="45"/>
        <v>0</v>
      </c>
      <c r="AK191">
        <f t="shared" si="46"/>
        <v>0</v>
      </c>
      <c r="AL191">
        <f t="shared" si="47"/>
        <v>0</v>
      </c>
      <c r="AM191">
        <f t="shared" si="48"/>
        <v>0</v>
      </c>
      <c r="AN191">
        <f t="shared" si="49"/>
        <v>0</v>
      </c>
      <c r="AO191">
        <f t="shared" si="50"/>
        <v>0</v>
      </c>
    </row>
    <row r="192" spans="1:41" x14ac:dyDescent="0.2">
      <c r="A192" s="9" t="str">
        <f>'Cost per option'!A200</f>
        <v>1613 Biomass boiler 200-400C - Basic Metals Ferro</v>
      </c>
      <c r="B192" t="str">
        <f>_xlfn.IFNA(VLOOKUP(A192,'Energy balance options'!A$7:C$3000,3,FALSE),"")</f>
        <v>Basismetaal ferro</v>
      </c>
      <c r="C192">
        <f>SUMIFS('Energy balance options'!$F$7:$F$3000,'Energy balance options'!$B$7:$B$3000,HeatGen!C$2,'Energy balance options'!$A$7:$A$3000,HeatGen!$A192)</f>
        <v>0</v>
      </c>
      <c r="D192">
        <f>SUMIFS('Energy balance options'!$F$7:$F$3000,'Energy balance options'!$B$7:$B$3000,HeatGen!D$2,'Energy balance options'!$A$7:$A$3000,HeatGen!$A192)</f>
        <v>0</v>
      </c>
      <c r="E192">
        <f>SUMIFS('Energy balance options'!$F$7:$F$3000,'Energy balance options'!$B$7:$B$3000,HeatGen!E$2,'Energy balance options'!$A$7:$A$3000,HeatGen!$A192)</f>
        <v>-6.6184190119999997E-4</v>
      </c>
      <c r="F192">
        <f>SUMIFS('Energy balance options'!$F$7:$F$3000,'Energy balance options'!$B$7:$B$3000,HeatGen!F$2,'Energy balance options'!$A$7:$A$3000,HeatGen!$A192)</f>
        <v>0</v>
      </c>
      <c r="G192">
        <f>SUMIFS('Energy balance options'!$F$7:$F$3000,'Energy balance options'!$B$7:$B$3000,HeatGen!G$2,'Energy balance options'!$A$7:$A$3000,HeatGen!$A192)</f>
        <v>0</v>
      </c>
      <c r="H192">
        <f>SUMIFS('Energy balance options'!$G$7:$G$3000,'Energy balance options'!$B$7:$B$3000,HeatGen!H$2,'Energy balance options'!$A$7:$A$3000,HeatGen!$A192)</f>
        <v>0</v>
      </c>
      <c r="I192">
        <f>SUMIFS('Energy balance options'!$G$7:$G$3000,'Energy balance options'!$B$7:$B$3000,HeatGen!I$2,'Energy balance options'!$A$7:$A$3000,HeatGen!$A192)</f>
        <v>0</v>
      </c>
      <c r="J192">
        <f>SUMIFS('Energy balance options'!$G$7:$G$3000,'Energy balance options'!$B$7:$B$3000,HeatGen!J$2,'Energy balance options'!$A$7:$A$3000,HeatGen!$A192)</f>
        <v>0</v>
      </c>
      <c r="K192">
        <f>SUMIFS('Energy balance options'!$G$7:$G$3000,'Energy balance options'!$B$7:$B$3000,HeatGen!K$2,'Energy balance options'!$A$7:$A$3000,HeatGen!$A192)</f>
        <v>0</v>
      </c>
      <c r="L192">
        <f>SUMIFS('Energy balance options'!$G$7:$G$3000,'Energy balance options'!$B$7:$B$3000,HeatGen!L$2,'Energy balance options'!$A$7:$A$3000,HeatGen!$A192)</f>
        <v>0</v>
      </c>
      <c r="M192">
        <f>SUMIFS('Energy balance options'!$G$7:$G$3000,'Energy balance options'!$B$7:$B$3000,HeatGen!M$2,'Energy balance options'!$A$7:$A$3000,HeatGen!$A192)</f>
        <v>7.43904999E-4</v>
      </c>
      <c r="N192">
        <f>SUMIFS('Energy balance options'!$G$7:$G$3000,'Energy balance options'!$B$7:$B$3000,HeatGen!N$2,'Energy balance options'!$A$7:$A$3000,HeatGen!$A192)</f>
        <v>0</v>
      </c>
      <c r="O192">
        <f>SUMIFS('Energy balance options'!$G$7:$G$3000,'Energy balance options'!$B$7:$B$3000,HeatGen!O$2,'Energy balance options'!$A$7:$A$3000,HeatGen!$A192)</f>
        <v>0</v>
      </c>
      <c r="P192">
        <f>SUMIFS('Energy balance options'!$G$7:$G$3000,'Energy balance options'!$B$7:$B$3000,HeatGen!P$2,'Energy balance options'!$A$7:$A$3000,HeatGen!$A192)</f>
        <v>0</v>
      </c>
      <c r="Q192">
        <f>SUMIFS('Energy balance options'!$G$7:$G$3000,'Energy balance options'!$B$7:$B$3000,HeatGen!Q$2,'Energy balance options'!$A$7:$A$3000,HeatGen!$A192)</f>
        <v>0</v>
      </c>
      <c r="R192">
        <f>SUMIFS('Energy balance options'!$G$7:$G$3000,'Energy balance options'!$B$7:$B$3000,HeatGen!R$2,'Energy balance options'!$A$7:$A$3000,HeatGen!$A192)</f>
        <v>0</v>
      </c>
      <c r="S192">
        <f>SUMIFS('Energy balance options'!$G$7:$G$3000,'Energy balance options'!$B$7:$B$3000,HeatGen!S$2,'Energy balance options'!$A$7:$A$3000,HeatGen!$A192)</f>
        <v>0</v>
      </c>
      <c r="T192">
        <f>SUMIFS('Energy balance options'!$G$7:$G$3000,'Energy balance options'!$B$7:$B$3000,HeatGen!T$2,'Energy balance options'!$A$7:$A$3000,HeatGen!$A192)</f>
        <v>0</v>
      </c>
      <c r="U192">
        <f>SUMIFS('Energy balance options'!$G$7:$G$3000,'Energy balance options'!$B$7:$B$3000,HeatGen!U$2,'Energy balance options'!$A$7:$A$3000,HeatGen!$A192)</f>
        <v>0</v>
      </c>
      <c r="V192">
        <f>SUMIFS('Energy balance options'!$G$7:$G$3000,'Energy balance options'!$B$7:$B$3000,HeatGen!V$2,'Energy balance options'!$A$7:$A$3000,HeatGen!$A192)</f>
        <v>0</v>
      </c>
      <c r="W192">
        <f>SUMIFS('Energy balance options'!$G$7:$G$3000,'Energy balance options'!$B$7:$B$3000,HeatGen!W$2,'Energy balance options'!$A$7:$A$3000,HeatGen!$A192)</f>
        <v>0</v>
      </c>
      <c r="X192">
        <f>SUMIFS('Energy balance options'!$G$7:$G$3000,'Energy balance options'!$B$7:$B$3000,HeatGen!X$2,'Energy balance options'!$A$7:$A$3000,HeatGen!$A192)</f>
        <v>0</v>
      </c>
      <c r="Y192">
        <f t="shared" si="34"/>
        <v>0</v>
      </c>
      <c r="Z192">
        <f t="shared" si="35"/>
        <v>0</v>
      </c>
      <c r="AA192">
        <f t="shared" si="36"/>
        <v>0</v>
      </c>
      <c r="AB192">
        <f t="shared" si="37"/>
        <v>0</v>
      </c>
      <c r="AC192">
        <f t="shared" si="38"/>
        <v>0</v>
      </c>
      <c r="AD192">
        <f t="shared" si="39"/>
        <v>-6.6184190119999997E-4</v>
      </c>
      <c r="AE192">
        <f t="shared" si="40"/>
        <v>0</v>
      </c>
      <c r="AF192">
        <f t="shared" si="41"/>
        <v>0</v>
      </c>
      <c r="AG192">
        <f t="shared" si="42"/>
        <v>0</v>
      </c>
      <c r="AH192">
        <f t="shared" si="43"/>
        <v>0</v>
      </c>
      <c r="AI192">
        <f t="shared" si="44"/>
        <v>0</v>
      </c>
      <c r="AJ192">
        <f t="shared" si="45"/>
        <v>0</v>
      </c>
      <c r="AK192">
        <f t="shared" si="46"/>
        <v>0</v>
      </c>
      <c r="AL192">
        <f t="shared" si="47"/>
        <v>0</v>
      </c>
      <c r="AM192">
        <f t="shared" si="48"/>
        <v>0</v>
      </c>
      <c r="AN192">
        <f t="shared" si="49"/>
        <v>0</v>
      </c>
      <c r="AO192">
        <f t="shared" si="50"/>
        <v>0</v>
      </c>
    </row>
    <row r="193" spans="1:41" x14ac:dyDescent="0.2">
      <c r="A193" s="9" t="str">
        <f>'Cost per option'!A201</f>
        <v>1614 Biomass CHP with CCS - Chemical</v>
      </c>
      <c r="B193" t="str">
        <f>_xlfn.IFNA(VLOOKUP(A193,'Energy balance options'!A$7:C$3000,3,FALSE),"")</f>
        <v>Chemie</v>
      </c>
      <c r="C193">
        <f>SUMIFS('Energy balance options'!$F$7:$F$3000,'Energy balance options'!$B$7:$B$3000,HeatGen!C$2,'Energy balance options'!$A$7:$A$3000,HeatGen!$A193)</f>
        <v>0</v>
      </c>
      <c r="D193">
        <f>SUMIFS('Energy balance options'!$F$7:$F$3000,'Energy balance options'!$B$7:$B$3000,HeatGen!D$2,'Energy balance options'!$A$7:$A$3000,HeatGen!$A193)</f>
        <v>0</v>
      </c>
      <c r="E193">
        <f>SUMIFS('Energy balance options'!$F$7:$F$3000,'Energy balance options'!$B$7:$B$3000,HeatGen!E$2,'Energy balance options'!$A$7:$A$3000,HeatGen!$A193)</f>
        <v>-3.7979992869999999E-5</v>
      </c>
      <c r="F193">
        <f>SUMIFS('Energy balance options'!$F$7:$F$3000,'Energy balance options'!$B$7:$B$3000,HeatGen!F$2,'Energy balance options'!$A$7:$A$3000,HeatGen!$A193)</f>
        <v>0</v>
      </c>
      <c r="G193">
        <f>SUMIFS('Energy balance options'!$F$7:$F$3000,'Energy balance options'!$B$7:$B$3000,HeatGen!G$2,'Energy balance options'!$A$7:$A$3000,HeatGen!$A193)</f>
        <v>0</v>
      </c>
      <c r="H193">
        <f>SUMIFS('Energy balance options'!$G$7:$G$3000,'Energy balance options'!$B$7:$B$3000,HeatGen!H$2,'Energy balance options'!$A$7:$A$3000,HeatGen!$A193)</f>
        <v>0</v>
      </c>
      <c r="I193">
        <f>SUMIFS('Energy balance options'!$G$7:$G$3000,'Energy balance options'!$B$7:$B$3000,HeatGen!I$2,'Energy balance options'!$A$7:$A$3000,HeatGen!$A193)</f>
        <v>0</v>
      </c>
      <c r="J193">
        <f>SUMIFS('Energy balance options'!$G$7:$G$3000,'Energy balance options'!$B$7:$B$3000,HeatGen!J$2,'Energy balance options'!$A$7:$A$3000,HeatGen!$A193)</f>
        <v>0</v>
      </c>
      <c r="K193">
        <f>SUMIFS('Energy balance options'!$G$7:$G$3000,'Energy balance options'!$B$7:$B$3000,HeatGen!K$2,'Energy balance options'!$A$7:$A$3000,HeatGen!$A193)</f>
        <v>0</v>
      </c>
      <c r="L193">
        <f>SUMIFS('Energy balance options'!$G$7:$G$3000,'Energy balance options'!$B$7:$B$3000,HeatGen!L$2,'Energy balance options'!$A$7:$A$3000,HeatGen!$A193)</f>
        <v>0</v>
      </c>
      <c r="M193">
        <f>SUMIFS('Energy balance options'!$G$7:$G$3000,'Energy balance options'!$B$7:$B$3000,HeatGen!M$2,'Energy balance options'!$A$7:$A$3000,HeatGen!$A193)</f>
        <v>7.0190353010000006E-5</v>
      </c>
      <c r="N193">
        <f>SUMIFS('Energy balance options'!$G$7:$G$3000,'Energy balance options'!$B$7:$B$3000,HeatGen!N$2,'Energy balance options'!$A$7:$A$3000,HeatGen!$A193)</f>
        <v>0</v>
      </c>
      <c r="O193">
        <f>SUMIFS('Energy balance options'!$G$7:$G$3000,'Energy balance options'!$B$7:$B$3000,HeatGen!O$2,'Energy balance options'!$A$7:$A$3000,HeatGen!$A193)</f>
        <v>0</v>
      </c>
      <c r="P193">
        <f>SUMIFS('Energy balance options'!$G$7:$G$3000,'Energy balance options'!$B$7:$B$3000,HeatGen!P$2,'Energy balance options'!$A$7:$A$3000,HeatGen!$A193)</f>
        <v>0</v>
      </c>
      <c r="Q193">
        <f>SUMIFS('Energy balance options'!$G$7:$G$3000,'Energy balance options'!$B$7:$B$3000,HeatGen!Q$2,'Energy balance options'!$A$7:$A$3000,HeatGen!$A193)</f>
        <v>0</v>
      </c>
      <c r="R193">
        <f>SUMIFS('Energy balance options'!$G$7:$G$3000,'Energy balance options'!$B$7:$B$3000,HeatGen!R$2,'Energy balance options'!$A$7:$A$3000,HeatGen!$A193)</f>
        <v>0</v>
      </c>
      <c r="S193">
        <f>SUMIFS('Energy balance options'!$G$7:$G$3000,'Energy balance options'!$B$7:$B$3000,HeatGen!S$2,'Energy balance options'!$A$7:$A$3000,HeatGen!$A193)</f>
        <v>0</v>
      </c>
      <c r="T193">
        <f>SUMIFS('Energy balance options'!$G$7:$G$3000,'Energy balance options'!$B$7:$B$3000,HeatGen!T$2,'Energy balance options'!$A$7:$A$3000,HeatGen!$A193)</f>
        <v>0</v>
      </c>
      <c r="U193">
        <f>SUMIFS('Energy balance options'!$G$7:$G$3000,'Energy balance options'!$B$7:$B$3000,HeatGen!U$2,'Energy balance options'!$A$7:$A$3000,HeatGen!$A193)</f>
        <v>0</v>
      </c>
      <c r="V193">
        <f>SUMIFS('Energy balance options'!$G$7:$G$3000,'Energy balance options'!$B$7:$B$3000,HeatGen!V$2,'Energy balance options'!$A$7:$A$3000,HeatGen!$A193)</f>
        <v>0</v>
      </c>
      <c r="W193">
        <f>SUMIFS('Energy balance options'!$G$7:$G$3000,'Energy balance options'!$B$7:$B$3000,HeatGen!W$2,'Energy balance options'!$A$7:$A$3000,HeatGen!$A193)</f>
        <v>0</v>
      </c>
      <c r="X193">
        <f>SUMIFS('Energy balance options'!$G$7:$G$3000,'Energy balance options'!$B$7:$B$3000,HeatGen!X$2,'Energy balance options'!$A$7:$A$3000,HeatGen!$A193)</f>
        <v>0</v>
      </c>
      <c r="Y193">
        <f t="shared" si="34"/>
        <v>0</v>
      </c>
      <c r="Z193">
        <f t="shared" si="35"/>
        <v>0</v>
      </c>
      <c r="AA193">
        <f t="shared" si="36"/>
        <v>0</v>
      </c>
      <c r="AB193">
        <f t="shared" si="37"/>
        <v>0</v>
      </c>
      <c r="AC193">
        <f t="shared" si="38"/>
        <v>0</v>
      </c>
      <c r="AD193">
        <f t="shared" si="39"/>
        <v>-3.7979992869999999E-5</v>
      </c>
      <c r="AE193">
        <f t="shared" si="40"/>
        <v>0</v>
      </c>
      <c r="AF193">
        <f t="shared" si="41"/>
        <v>0</v>
      </c>
      <c r="AG193">
        <f t="shared" si="42"/>
        <v>0</v>
      </c>
      <c r="AH193">
        <f t="shared" si="43"/>
        <v>0</v>
      </c>
      <c r="AI193">
        <f t="shared" si="44"/>
        <v>0</v>
      </c>
      <c r="AJ193">
        <f t="shared" si="45"/>
        <v>0</v>
      </c>
      <c r="AK193">
        <f t="shared" si="46"/>
        <v>0</v>
      </c>
      <c r="AL193">
        <f t="shared" si="47"/>
        <v>0</v>
      </c>
      <c r="AM193">
        <f t="shared" si="48"/>
        <v>0</v>
      </c>
      <c r="AN193">
        <f t="shared" si="49"/>
        <v>0</v>
      </c>
      <c r="AO193">
        <f t="shared" si="50"/>
        <v>0</v>
      </c>
    </row>
    <row r="194" spans="1:41" x14ac:dyDescent="0.2">
      <c r="A194" s="9" t="str">
        <f>'Cost per option'!A202</f>
        <v>1615 Natural Gas CHP with CCS - Chemical</v>
      </c>
      <c r="B194" t="str">
        <f>_xlfn.IFNA(VLOOKUP(A194,'Energy balance options'!A$7:C$3000,3,FALSE),"")</f>
        <v>Chemie</v>
      </c>
      <c r="C194">
        <f>SUMIFS('Energy balance options'!$F$7:$F$3000,'Energy balance options'!$B$7:$B$3000,HeatGen!C$2,'Energy balance options'!$A$7:$A$3000,HeatGen!$A194)</f>
        <v>0</v>
      </c>
      <c r="D194">
        <f>SUMIFS('Energy balance options'!$F$7:$F$3000,'Energy balance options'!$B$7:$B$3000,HeatGen!D$2,'Energy balance options'!$A$7:$A$3000,HeatGen!$A194)</f>
        <v>0</v>
      </c>
      <c r="E194">
        <f>SUMIFS('Energy balance options'!$F$7:$F$3000,'Energy balance options'!$B$7:$B$3000,HeatGen!E$2,'Energy balance options'!$A$7:$A$3000,HeatGen!$A194)</f>
        <v>-1.5571721219999999E-4</v>
      </c>
      <c r="F194">
        <f>SUMIFS('Energy balance options'!$F$7:$F$3000,'Energy balance options'!$B$7:$B$3000,HeatGen!F$2,'Energy balance options'!$A$7:$A$3000,HeatGen!$A194)</f>
        <v>0</v>
      </c>
      <c r="G194">
        <f>SUMIFS('Energy balance options'!$F$7:$F$3000,'Energy balance options'!$B$7:$B$3000,HeatGen!G$2,'Energy balance options'!$A$7:$A$3000,HeatGen!$A194)</f>
        <v>0</v>
      </c>
      <c r="H194">
        <f>SUMIFS('Energy balance options'!$G$7:$G$3000,'Energy balance options'!$B$7:$B$3000,HeatGen!H$2,'Energy balance options'!$A$7:$A$3000,HeatGen!$A194)</f>
        <v>2.4933027239999999E-4</v>
      </c>
      <c r="I194">
        <f>SUMIFS('Energy balance options'!$G$7:$G$3000,'Energy balance options'!$B$7:$B$3000,HeatGen!I$2,'Energy balance options'!$A$7:$A$3000,HeatGen!$A194)</f>
        <v>0</v>
      </c>
      <c r="J194">
        <f>SUMIFS('Energy balance options'!$G$7:$G$3000,'Energy balance options'!$B$7:$B$3000,HeatGen!J$2,'Energy balance options'!$A$7:$A$3000,HeatGen!$A194)</f>
        <v>0</v>
      </c>
      <c r="K194">
        <f>SUMIFS('Energy balance options'!$G$7:$G$3000,'Energy balance options'!$B$7:$B$3000,HeatGen!K$2,'Energy balance options'!$A$7:$A$3000,HeatGen!$A194)</f>
        <v>0</v>
      </c>
      <c r="L194">
        <f>SUMIFS('Energy balance options'!$G$7:$G$3000,'Energy balance options'!$B$7:$B$3000,HeatGen!L$2,'Energy balance options'!$A$7:$A$3000,HeatGen!$A194)</f>
        <v>0</v>
      </c>
      <c r="M194">
        <f>SUMIFS('Energy balance options'!$G$7:$G$3000,'Energy balance options'!$B$7:$B$3000,HeatGen!M$2,'Energy balance options'!$A$7:$A$3000,HeatGen!$A194)</f>
        <v>0</v>
      </c>
      <c r="N194">
        <f>SUMIFS('Energy balance options'!$G$7:$G$3000,'Energy balance options'!$B$7:$B$3000,HeatGen!N$2,'Energy balance options'!$A$7:$A$3000,HeatGen!$A194)</f>
        <v>0</v>
      </c>
      <c r="O194">
        <f>SUMIFS('Energy balance options'!$G$7:$G$3000,'Energy balance options'!$B$7:$B$3000,HeatGen!O$2,'Energy balance options'!$A$7:$A$3000,HeatGen!$A194)</f>
        <v>0</v>
      </c>
      <c r="P194">
        <f>SUMIFS('Energy balance options'!$G$7:$G$3000,'Energy balance options'!$B$7:$B$3000,HeatGen!P$2,'Energy balance options'!$A$7:$A$3000,HeatGen!$A194)</f>
        <v>0</v>
      </c>
      <c r="Q194">
        <f>SUMIFS('Energy balance options'!$G$7:$G$3000,'Energy balance options'!$B$7:$B$3000,HeatGen!Q$2,'Energy balance options'!$A$7:$A$3000,HeatGen!$A194)</f>
        <v>0</v>
      </c>
      <c r="R194">
        <f>SUMIFS('Energy balance options'!$G$7:$G$3000,'Energy balance options'!$B$7:$B$3000,HeatGen!R$2,'Energy balance options'!$A$7:$A$3000,HeatGen!$A194)</f>
        <v>0</v>
      </c>
      <c r="S194">
        <f>SUMIFS('Energy balance options'!$G$7:$G$3000,'Energy balance options'!$B$7:$B$3000,HeatGen!S$2,'Energy balance options'!$A$7:$A$3000,HeatGen!$A194)</f>
        <v>0</v>
      </c>
      <c r="T194">
        <f>SUMIFS('Energy balance options'!$G$7:$G$3000,'Energy balance options'!$B$7:$B$3000,HeatGen!T$2,'Energy balance options'!$A$7:$A$3000,HeatGen!$A194)</f>
        <v>0</v>
      </c>
      <c r="U194">
        <f>SUMIFS('Energy balance options'!$G$7:$G$3000,'Energy balance options'!$B$7:$B$3000,HeatGen!U$2,'Energy balance options'!$A$7:$A$3000,HeatGen!$A194)</f>
        <v>0</v>
      </c>
      <c r="V194">
        <f>SUMIFS('Energy balance options'!$G$7:$G$3000,'Energy balance options'!$B$7:$B$3000,HeatGen!V$2,'Energy balance options'!$A$7:$A$3000,HeatGen!$A194)</f>
        <v>0</v>
      </c>
      <c r="W194">
        <f>SUMIFS('Energy balance options'!$G$7:$G$3000,'Energy balance options'!$B$7:$B$3000,HeatGen!W$2,'Energy balance options'!$A$7:$A$3000,HeatGen!$A194)</f>
        <v>0</v>
      </c>
      <c r="X194">
        <f>SUMIFS('Energy balance options'!$G$7:$G$3000,'Energy balance options'!$B$7:$B$3000,HeatGen!X$2,'Energy balance options'!$A$7:$A$3000,HeatGen!$A194)</f>
        <v>0</v>
      </c>
      <c r="Y194">
        <f t="shared" si="34"/>
        <v>-1.5571721219999999E-4</v>
      </c>
      <c r="Z194">
        <f t="shared" si="35"/>
        <v>0</v>
      </c>
      <c r="AA194">
        <f t="shared" si="36"/>
        <v>0</v>
      </c>
      <c r="AB194">
        <f t="shared" si="37"/>
        <v>0</v>
      </c>
      <c r="AC194">
        <f t="shared" si="38"/>
        <v>0</v>
      </c>
      <c r="AD194">
        <f t="shared" si="39"/>
        <v>0</v>
      </c>
      <c r="AE194">
        <f t="shared" si="40"/>
        <v>0</v>
      </c>
      <c r="AF194">
        <f t="shared" si="41"/>
        <v>0</v>
      </c>
      <c r="AG194">
        <f t="shared" si="42"/>
        <v>0</v>
      </c>
      <c r="AH194">
        <f t="shared" si="43"/>
        <v>0</v>
      </c>
      <c r="AI194">
        <f t="shared" si="44"/>
        <v>0</v>
      </c>
      <c r="AJ194">
        <f t="shared" si="45"/>
        <v>0</v>
      </c>
      <c r="AK194">
        <f t="shared" si="46"/>
        <v>0</v>
      </c>
      <c r="AL194">
        <f t="shared" si="47"/>
        <v>0</v>
      </c>
      <c r="AM194">
        <f t="shared" si="48"/>
        <v>0</v>
      </c>
      <c r="AN194">
        <f t="shared" si="49"/>
        <v>0</v>
      </c>
      <c r="AO194">
        <f t="shared" si="50"/>
        <v>0</v>
      </c>
    </row>
    <row r="195" spans="1:41" x14ac:dyDescent="0.2">
      <c r="A195" s="9" t="str">
        <f>'Cost per option'!A203</f>
        <v>1616 Biomass Medium Temp Boilers with CCS - Chemical</v>
      </c>
      <c r="B195" t="str">
        <f>_xlfn.IFNA(VLOOKUP(A195,'Energy balance options'!A$7:C$3000,3,FALSE),"")</f>
        <v>Chemie</v>
      </c>
      <c r="C195">
        <f>SUMIFS('Energy balance options'!$F$7:$F$3000,'Energy balance options'!$B$7:$B$3000,HeatGen!C$2,'Energy balance options'!$A$7:$A$3000,HeatGen!$A195)</f>
        <v>0</v>
      </c>
      <c r="D195">
        <f>SUMIFS('Energy balance options'!$F$7:$F$3000,'Energy balance options'!$B$7:$B$3000,HeatGen!D$2,'Energy balance options'!$A$7:$A$3000,HeatGen!$A195)</f>
        <v>0</v>
      </c>
      <c r="E195">
        <f>SUMIFS('Energy balance options'!$F$7:$F$3000,'Energy balance options'!$B$7:$B$3000,HeatGen!E$2,'Energy balance options'!$A$7:$A$3000,HeatGen!$A195)</f>
        <v>-5.229294277E-5</v>
      </c>
      <c r="F195">
        <f>SUMIFS('Energy balance options'!$F$7:$F$3000,'Energy balance options'!$B$7:$B$3000,HeatGen!F$2,'Energy balance options'!$A$7:$A$3000,HeatGen!$A195)</f>
        <v>0</v>
      </c>
      <c r="G195">
        <f>SUMIFS('Energy balance options'!$F$7:$F$3000,'Energy balance options'!$B$7:$B$3000,HeatGen!G$2,'Energy balance options'!$A$7:$A$3000,HeatGen!$A195)</f>
        <v>0</v>
      </c>
      <c r="H195">
        <f>SUMIFS('Energy balance options'!$G$7:$G$3000,'Energy balance options'!$B$7:$B$3000,HeatGen!H$2,'Energy balance options'!$A$7:$A$3000,HeatGen!$A195)</f>
        <v>0</v>
      </c>
      <c r="I195">
        <f>SUMIFS('Energy balance options'!$G$7:$G$3000,'Energy balance options'!$B$7:$B$3000,HeatGen!I$2,'Energy balance options'!$A$7:$A$3000,HeatGen!$A195)</f>
        <v>0</v>
      </c>
      <c r="J195">
        <f>SUMIFS('Energy balance options'!$G$7:$G$3000,'Energy balance options'!$B$7:$B$3000,HeatGen!J$2,'Energy balance options'!$A$7:$A$3000,HeatGen!$A195)</f>
        <v>3.5445536859999998E-6</v>
      </c>
      <c r="K195">
        <f>SUMIFS('Energy balance options'!$G$7:$G$3000,'Energy balance options'!$B$7:$B$3000,HeatGen!K$2,'Energy balance options'!$A$7:$A$3000,HeatGen!$A195)</f>
        <v>0</v>
      </c>
      <c r="L195">
        <f>SUMIFS('Energy balance options'!$G$7:$G$3000,'Energy balance options'!$B$7:$B$3000,HeatGen!L$2,'Energy balance options'!$A$7:$A$3000,HeatGen!$A195)</f>
        <v>0</v>
      </c>
      <c r="M195">
        <f>SUMIFS('Energy balance options'!$G$7:$G$3000,'Energy balance options'!$B$7:$B$3000,HeatGen!M$2,'Energy balance options'!$A$7:$A$3000,HeatGen!$A195)</f>
        <v>7.0774394670000007E-5</v>
      </c>
      <c r="N195">
        <f>SUMIFS('Energy balance options'!$G$7:$G$3000,'Energy balance options'!$B$7:$B$3000,HeatGen!N$2,'Energy balance options'!$A$7:$A$3000,HeatGen!$A195)</f>
        <v>0</v>
      </c>
      <c r="O195">
        <f>SUMIFS('Energy balance options'!$G$7:$G$3000,'Energy balance options'!$B$7:$B$3000,HeatGen!O$2,'Energy balance options'!$A$7:$A$3000,HeatGen!$A195)</f>
        <v>0</v>
      </c>
      <c r="P195">
        <f>SUMIFS('Energy balance options'!$G$7:$G$3000,'Energy balance options'!$B$7:$B$3000,HeatGen!P$2,'Energy balance options'!$A$7:$A$3000,HeatGen!$A195)</f>
        <v>0</v>
      </c>
      <c r="Q195">
        <f>SUMIFS('Energy balance options'!$G$7:$G$3000,'Energy balance options'!$B$7:$B$3000,HeatGen!Q$2,'Energy balance options'!$A$7:$A$3000,HeatGen!$A195)</f>
        <v>0</v>
      </c>
      <c r="R195">
        <f>SUMIFS('Energy balance options'!$G$7:$G$3000,'Energy balance options'!$B$7:$B$3000,HeatGen!R$2,'Energy balance options'!$A$7:$A$3000,HeatGen!$A195)</f>
        <v>0</v>
      </c>
      <c r="S195">
        <f>SUMIFS('Energy balance options'!$G$7:$G$3000,'Energy balance options'!$B$7:$B$3000,HeatGen!S$2,'Energy balance options'!$A$7:$A$3000,HeatGen!$A195)</f>
        <v>0</v>
      </c>
      <c r="T195">
        <f>SUMIFS('Energy balance options'!$G$7:$G$3000,'Energy balance options'!$B$7:$B$3000,HeatGen!T$2,'Energy balance options'!$A$7:$A$3000,HeatGen!$A195)</f>
        <v>0</v>
      </c>
      <c r="U195">
        <f>SUMIFS('Energy balance options'!$G$7:$G$3000,'Energy balance options'!$B$7:$B$3000,HeatGen!U$2,'Energy balance options'!$A$7:$A$3000,HeatGen!$A195)</f>
        <v>0</v>
      </c>
      <c r="V195">
        <f>SUMIFS('Energy balance options'!$G$7:$G$3000,'Energy balance options'!$B$7:$B$3000,HeatGen!V$2,'Energy balance options'!$A$7:$A$3000,HeatGen!$A195)</f>
        <v>0</v>
      </c>
      <c r="W195">
        <f>SUMIFS('Energy balance options'!$G$7:$G$3000,'Energy balance options'!$B$7:$B$3000,HeatGen!W$2,'Energy balance options'!$A$7:$A$3000,HeatGen!$A195)</f>
        <v>0</v>
      </c>
      <c r="X195">
        <f>SUMIFS('Energy balance options'!$G$7:$G$3000,'Energy balance options'!$B$7:$B$3000,HeatGen!X$2,'Energy balance options'!$A$7:$A$3000,HeatGen!$A195)</f>
        <v>0</v>
      </c>
      <c r="Y195">
        <f t="shared" ref="Y195:Y258" si="51">IFERROR(H195/SUM($H195:$X195),0)*SUM($C195:$G195)</f>
        <v>0</v>
      </c>
      <c r="Z195">
        <f t="shared" ref="Z195:Z258" si="52">IFERROR(I195/SUM($H195:$X195),0)*SUM($C195:$G195)</f>
        <v>0</v>
      </c>
      <c r="AA195">
        <f t="shared" ref="AA195:AA258" si="53">IFERROR(J195/SUM($H195:$X195),0)*SUM($C195:$G195)</f>
        <v>-2.4940495949876589E-6</v>
      </c>
      <c r="AB195">
        <f t="shared" ref="AB195:AB258" si="54">IFERROR(K195/SUM($H195:$X195),0)*SUM($C195:$G195)</f>
        <v>0</v>
      </c>
      <c r="AC195">
        <f t="shared" ref="AC195:AC258" si="55">IFERROR(L195/SUM($H195:$X195),0)*SUM($C195:$G195)</f>
        <v>0</v>
      </c>
      <c r="AD195">
        <f t="shared" ref="AD195:AD258" si="56">IFERROR(M195/SUM($H195:$X195),0)*SUM($C195:$G195)</f>
        <v>-4.9798893175012344E-5</v>
      </c>
      <c r="AE195">
        <f t="shared" ref="AE195:AE258" si="57">IFERROR(N195/SUM($H195:$X195),0)*SUM($C195:$G195)</f>
        <v>0</v>
      </c>
      <c r="AF195">
        <f t="shared" ref="AF195:AF258" si="58">IFERROR(O195/SUM($H195:$X195),0)*SUM($C195:$G195)</f>
        <v>0</v>
      </c>
      <c r="AG195">
        <f t="shared" ref="AG195:AG258" si="59">IFERROR(P195/SUM($H195:$X195),0)*SUM($C195:$G195)</f>
        <v>0</v>
      </c>
      <c r="AH195">
        <f t="shared" ref="AH195:AH258" si="60">IFERROR(Q195/SUM($H195:$X195),0)*SUM($C195:$G195)</f>
        <v>0</v>
      </c>
      <c r="AI195">
        <f t="shared" ref="AI195:AI258" si="61">IFERROR(R195/SUM($H195:$X195),0)*SUM($C195:$G195)</f>
        <v>0</v>
      </c>
      <c r="AJ195">
        <f t="shared" ref="AJ195:AJ258" si="62">IFERROR(S195/SUM($H195:$X195),0)*SUM($C195:$G195)</f>
        <v>0</v>
      </c>
      <c r="AK195">
        <f t="shared" ref="AK195:AK258" si="63">IFERROR(T195/SUM($H195:$X195),0)*SUM($C195:$G195)</f>
        <v>0</v>
      </c>
      <c r="AL195">
        <f t="shared" ref="AL195:AL258" si="64">IFERROR(U195/SUM($H195:$X195),0)*SUM($C195:$G195)</f>
        <v>0</v>
      </c>
      <c r="AM195">
        <f t="shared" ref="AM195:AM258" si="65">IFERROR(V195/SUM($H195:$X195),0)*SUM($C195:$G195)</f>
        <v>0</v>
      </c>
      <c r="AN195">
        <f t="shared" ref="AN195:AN258" si="66">IFERROR(W195/SUM($H195:$X195),0)*SUM($C195:$G195)</f>
        <v>0</v>
      </c>
      <c r="AO195">
        <f t="shared" ref="AO195:AO258" si="67">IFERROR(X195/SUM($H195:$X195),0)*SUM($C195:$G195)</f>
        <v>0</v>
      </c>
    </row>
    <row r="196" spans="1:41" x14ac:dyDescent="0.2">
      <c r="A196" s="9" t="str">
        <f>'Cost per option'!A204</f>
        <v>1619 Natural Gas CHP with CCS - Refineries</v>
      </c>
      <c r="B196" t="str">
        <f>_xlfn.IFNA(VLOOKUP(A196,'Energy balance options'!A$7:C$3000,3,FALSE),"")</f>
        <v>Raffinaderijen</v>
      </c>
      <c r="C196">
        <f>SUMIFS('Energy balance options'!$F$7:$F$3000,'Energy balance options'!$B$7:$B$3000,HeatGen!C$2,'Energy balance options'!$A$7:$A$3000,HeatGen!$A196)</f>
        <v>0</v>
      </c>
      <c r="D196">
        <f>SUMIFS('Energy balance options'!$F$7:$F$3000,'Energy balance options'!$B$7:$B$3000,HeatGen!D$2,'Energy balance options'!$A$7:$A$3000,HeatGen!$A196)</f>
        <v>0</v>
      </c>
      <c r="E196">
        <f>SUMIFS('Energy balance options'!$F$7:$F$3000,'Energy balance options'!$B$7:$B$3000,HeatGen!E$2,'Energy balance options'!$A$7:$A$3000,HeatGen!$A196)</f>
        <v>-2.5392886080000002E-4</v>
      </c>
      <c r="F196">
        <f>SUMIFS('Energy balance options'!$F$7:$F$3000,'Energy balance options'!$B$7:$B$3000,HeatGen!F$2,'Energy balance options'!$A$7:$A$3000,HeatGen!$A196)</f>
        <v>0</v>
      </c>
      <c r="G196">
        <f>SUMIFS('Energy balance options'!$F$7:$F$3000,'Energy balance options'!$B$7:$B$3000,HeatGen!G$2,'Energy balance options'!$A$7:$A$3000,HeatGen!$A196)</f>
        <v>0</v>
      </c>
      <c r="H196">
        <f>SUMIFS('Energy balance options'!$G$7:$G$3000,'Energy balance options'!$B$7:$B$3000,HeatGen!H$2,'Energy balance options'!$A$7:$A$3000,HeatGen!$A196)</f>
        <v>4.0757781120000003E-4</v>
      </c>
      <c r="I196">
        <f>SUMIFS('Energy balance options'!$G$7:$G$3000,'Energy balance options'!$B$7:$B$3000,HeatGen!I$2,'Energy balance options'!$A$7:$A$3000,HeatGen!$A196)</f>
        <v>0</v>
      </c>
      <c r="J196">
        <f>SUMIFS('Energy balance options'!$G$7:$G$3000,'Energy balance options'!$B$7:$B$3000,HeatGen!J$2,'Energy balance options'!$A$7:$A$3000,HeatGen!$A196)</f>
        <v>0</v>
      </c>
      <c r="K196">
        <f>SUMIFS('Energy balance options'!$G$7:$G$3000,'Energy balance options'!$B$7:$B$3000,HeatGen!K$2,'Energy balance options'!$A$7:$A$3000,HeatGen!$A196)</f>
        <v>0</v>
      </c>
      <c r="L196">
        <f>SUMIFS('Energy balance options'!$G$7:$G$3000,'Energy balance options'!$B$7:$B$3000,HeatGen!L$2,'Energy balance options'!$A$7:$A$3000,HeatGen!$A196)</f>
        <v>0</v>
      </c>
      <c r="M196">
        <f>SUMIFS('Energy balance options'!$G$7:$G$3000,'Energy balance options'!$B$7:$B$3000,HeatGen!M$2,'Energy balance options'!$A$7:$A$3000,HeatGen!$A196)</f>
        <v>0</v>
      </c>
      <c r="N196">
        <f>SUMIFS('Energy balance options'!$G$7:$G$3000,'Energy balance options'!$B$7:$B$3000,HeatGen!N$2,'Energy balance options'!$A$7:$A$3000,HeatGen!$A196)</f>
        <v>0</v>
      </c>
      <c r="O196">
        <f>SUMIFS('Energy balance options'!$G$7:$G$3000,'Energy balance options'!$B$7:$B$3000,HeatGen!O$2,'Energy balance options'!$A$7:$A$3000,HeatGen!$A196)</f>
        <v>0</v>
      </c>
      <c r="P196">
        <f>SUMIFS('Energy balance options'!$G$7:$G$3000,'Energy balance options'!$B$7:$B$3000,HeatGen!P$2,'Energy balance options'!$A$7:$A$3000,HeatGen!$A196)</f>
        <v>0</v>
      </c>
      <c r="Q196">
        <f>SUMIFS('Energy balance options'!$G$7:$G$3000,'Energy balance options'!$B$7:$B$3000,HeatGen!Q$2,'Energy balance options'!$A$7:$A$3000,HeatGen!$A196)</f>
        <v>0</v>
      </c>
      <c r="R196">
        <f>SUMIFS('Energy balance options'!$G$7:$G$3000,'Energy balance options'!$B$7:$B$3000,HeatGen!R$2,'Energy balance options'!$A$7:$A$3000,HeatGen!$A196)</f>
        <v>0</v>
      </c>
      <c r="S196">
        <f>SUMIFS('Energy balance options'!$G$7:$G$3000,'Energy balance options'!$B$7:$B$3000,HeatGen!S$2,'Energy balance options'!$A$7:$A$3000,HeatGen!$A196)</f>
        <v>0</v>
      </c>
      <c r="T196">
        <f>SUMIFS('Energy balance options'!$G$7:$G$3000,'Energy balance options'!$B$7:$B$3000,HeatGen!T$2,'Energy balance options'!$A$7:$A$3000,HeatGen!$A196)</f>
        <v>0</v>
      </c>
      <c r="U196">
        <f>SUMIFS('Energy balance options'!$G$7:$G$3000,'Energy balance options'!$B$7:$B$3000,HeatGen!U$2,'Energy balance options'!$A$7:$A$3000,HeatGen!$A196)</f>
        <v>0</v>
      </c>
      <c r="V196">
        <f>SUMIFS('Energy balance options'!$G$7:$G$3000,'Energy balance options'!$B$7:$B$3000,HeatGen!V$2,'Energy balance options'!$A$7:$A$3000,HeatGen!$A196)</f>
        <v>0</v>
      </c>
      <c r="W196">
        <f>SUMIFS('Energy balance options'!$G$7:$G$3000,'Energy balance options'!$B$7:$B$3000,HeatGen!W$2,'Energy balance options'!$A$7:$A$3000,HeatGen!$A196)</f>
        <v>0</v>
      </c>
      <c r="X196">
        <f>SUMIFS('Energy balance options'!$G$7:$G$3000,'Energy balance options'!$B$7:$B$3000,HeatGen!X$2,'Energy balance options'!$A$7:$A$3000,HeatGen!$A196)</f>
        <v>0</v>
      </c>
      <c r="Y196">
        <f t="shared" si="51"/>
        <v>-2.5392886080000002E-4</v>
      </c>
      <c r="Z196">
        <f t="shared" si="52"/>
        <v>0</v>
      </c>
      <c r="AA196">
        <f t="shared" si="53"/>
        <v>0</v>
      </c>
      <c r="AB196">
        <f t="shared" si="54"/>
        <v>0</v>
      </c>
      <c r="AC196">
        <f t="shared" si="55"/>
        <v>0</v>
      </c>
      <c r="AD196">
        <f t="shared" si="56"/>
        <v>0</v>
      </c>
      <c r="AE196">
        <f t="shared" si="57"/>
        <v>0</v>
      </c>
      <c r="AF196">
        <f t="shared" si="58"/>
        <v>0</v>
      </c>
      <c r="AG196">
        <f t="shared" si="59"/>
        <v>0</v>
      </c>
      <c r="AH196">
        <f t="shared" si="60"/>
        <v>0</v>
      </c>
      <c r="AI196">
        <f t="shared" si="61"/>
        <v>0</v>
      </c>
      <c r="AJ196">
        <f t="shared" si="62"/>
        <v>0</v>
      </c>
      <c r="AK196">
        <f t="shared" si="63"/>
        <v>0</v>
      </c>
      <c r="AL196">
        <f t="shared" si="64"/>
        <v>0</v>
      </c>
      <c r="AM196">
        <f t="shared" si="65"/>
        <v>0</v>
      </c>
      <c r="AN196">
        <f t="shared" si="66"/>
        <v>0</v>
      </c>
      <c r="AO196">
        <f t="shared" si="67"/>
        <v>0</v>
      </c>
    </row>
    <row r="197" spans="1:41" x14ac:dyDescent="0.2">
      <c r="A197" s="9" t="str">
        <f>'Cost per option'!A205</f>
        <v>1620 Biomass Medium Temp Boilers with CCS - Refineries</v>
      </c>
      <c r="B197" t="str">
        <f>_xlfn.IFNA(VLOOKUP(A197,'Energy balance options'!A$7:C$3000,3,FALSE),"")</f>
        <v>Raffinaderijen</v>
      </c>
      <c r="C197">
        <f>SUMIFS('Energy balance options'!$F$7:$F$3000,'Energy balance options'!$B$7:$B$3000,HeatGen!C$2,'Energy balance options'!$A$7:$A$3000,HeatGen!$A197)</f>
        <v>0</v>
      </c>
      <c r="D197">
        <f>SUMIFS('Energy balance options'!$F$7:$F$3000,'Energy balance options'!$B$7:$B$3000,HeatGen!D$2,'Energy balance options'!$A$7:$A$3000,HeatGen!$A197)</f>
        <v>0</v>
      </c>
      <c r="E197">
        <f>SUMIFS('Energy balance options'!$F$7:$F$3000,'Energy balance options'!$B$7:$B$3000,HeatGen!E$2,'Energy balance options'!$A$7:$A$3000,HeatGen!$A197)</f>
        <v>-1.3627398089999999E-4</v>
      </c>
      <c r="F197">
        <f>SUMIFS('Energy balance options'!$F$7:$F$3000,'Energy balance options'!$B$7:$B$3000,HeatGen!F$2,'Energy balance options'!$A$7:$A$3000,HeatGen!$A197)</f>
        <v>0</v>
      </c>
      <c r="G197">
        <f>SUMIFS('Energy balance options'!$F$7:$F$3000,'Energy balance options'!$B$7:$B$3000,HeatGen!G$2,'Energy balance options'!$A$7:$A$3000,HeatGen!$A197)</f>
        <v>0</v>
      </c>
      <c r="H197">
        <f>SUMIFS('Energy balance options'!$G$7:$G$3000,'Energy balance options'!$B$7:$B$3000,HeatGen!H$2,'Energy balance options'!$A$7:$A$3000,HeatGen!$A197)</f>
        <v>0</v>
      </c>
      <c r="I197">
        <f>SUMIFS('Energy balance options'!$G$7:$G$3000,'Energy balance options'!$B$7:$B$3000,HeatGen!I$2,'Energy balance options'!$A$7:$A$3000,HeatGen!$A197)</f>
        <v>0</v>
      </c>
      <c r="J197">
        <f>SUMIFS('Energy balance options'!$G$7:$G$3000,'Energy balance options'!$B$7:$B$3000,HeatGen!J$2,'Energy balance options'!$A$7:$A$3000,HeatGen!$A197)</f>
        <v>9.1406045240000001E-6</v>
      </c>
      <c r="K197">
        <f>SUMIFS('Energy balance options'!$G$7:$G$3000,'Energy balance options'!$B$7:$B$3000,HeatGen!K$2,'Energy balance options'!$A$7:$A$3000,HeatGen!$A197)</f>
        <v>0</v>
      </c>
      <c r="L197">
        <f>SUMIFS('Energy balance options'!$G$7:$G$3000,'Energy balance options'!$B$7:$B$3000,HeatGen!L$2,'Energy balance options'!$A$7:$A$3000,HeatGen!$A197)</f>
        <v>0</v>
      </c>
      <c r="M197">
        <f>SUMIFS('Energy balance options'!$G$7:$G$3000,'Energy balance options'!$B$7:$B$3000,HeatGen!M$2,'Energy balance options'!$A$7:$A$3000,HeatGen!$A197)</f>
        <v>1.8451497009999999E-4</v>
      </c>
      <c r="N197">
        <f>SUMIFS('Energy balance options'!$G$7:$G$3000,'Energy balance options'!$B$7:$B$3000,HeatGen!N$2,'Energy balance options'!$A$7:$A$3000,HeatGen!$A197)</f>
        <v>0</v>
      </c>
      <c r="O197">
        <f>SUMIFS('Energy balance options'!$G$7:$G$3000,'Energy balance options'!$B$7:$B$3000,HeatGen!O$2,'Energy balance options'!$A$7:$A$3000,HeatGen!$A197)</f>
        <v>0</v>
      </c>
      <c r="P197">
        <f>SUMIFS('Energy balance options'!$G$7:$G$3000,'Energy balance options'!$B$7:$B$3000,HeatGen!P$2,'Energy balance options'!$A$7:$A$3000,HeatGen!$A197)</f>
        <v>0</v>
      </c>
      <c r="Q197">
        <f>SUMIFS('Energy balance options'!$G$7:$G$3000,'Energy balance options'!$B$7:$B$3000,HeatGen!Q$2,'Energy balance options'!$A$7:$A$3000,HeatGen!$A197)</f>
        <v>0</v>
      </c>
      <c r="R197">
        <f>SUMIFS('Energy balance options'!$G$7:$G$3000,'Energy balance options'!$B$7:$B$3000,HeatGen!R$2,'Energy balance options'!$A$7:$A$3000,HeatGen!$A197)</f>
        <v>0</v>
      </c>
      <c r="S197">
        <f>SUMIFS('Energy balance options'!$G$7:$G$3000,'Energy balance options'!$B$7:$B$3000,HeatGen!S$2,'Energy balance options'!$A$7:$A$3000,HeatGen!$A197)</f>
        <v>0</v>
      </c>
      <c r="T197">
        <f>SUMIFS('Energy balance options'!$G$7:$G$3000,'Energy balance options'!$B$7:$B$3000,HeatGen!T$2,'Energy balance options'!$A$7:$A$3000,HeatGen!$A197)</f>
        <v>0</v>
      </c>
      <c r="U197">
        <f>SUMIFS('Energy balance options'!$G$7:$G$3000,'Energy balance options'!$B$7:$B$3000,HeatGen!U$2,'Energy balance options'!$A$7:$A$3000,HeatGen!$A197)</f>
        <v>0</v>
      </c>
      <c r="V197">
        <f>SUMIFS('Energy balance options'!$G$7:$G$3000,'Energy balance options'!$B$7:$B$3000,HeatGen!V$2,'Energy balance options'!$A$7:$A$3000,HeatGen!$A197)</f>
        <v>0</v>
      </c>
      <c r="W197">
        <f>SUMIFS('Energy balance options'!$G$7:$G$3000,'Energy balance options'!$B$7:$B$3000,HeatGen!W$2,'Energy balance options'!$A$7:$A$3000,HeatGen!$A197)</f>
        <v>0</v>
      </c>
      <c r="X197">
        <f>SUMIFS('Energy balance options'!$G$7:$G$3000,'Energy balance options'!$B$7:$B$3000,HeatGen!X$2,'Energy balance options'!$A$7:$A$3000,HeatGen!$A197)</f>
        <v>0</v>
      </c>
      <c r="Y197">
        <f t="shared" si="51"/>
        <v>0</v>
      </c>
      <c r="Z197">
        <f t="shared" si="52"/>
        <v>0</v>
      </c>
      <c r="AA197">
        <f t="shared" si="53"/>
        <v>-6.4321751064307206E-6</v>
      </c>
      <c r="AB197">
        <f t="shared" si="54"/>
        <v>0</v>
      </c>
      <c r="AC197">
        <f t="shared" si="55"/>
        <v>0</v>
      </c>
      <c r="AD197">
        <f t="shared" si="56"/>
        <v>-1.2984180579356927E-4</v>
      </c>
      <c r="AE197">
        <f t="shared" si="57"/>
        <v>0</v>
      </c>
      <c r="AF197">
        <f t="shared" si="58"/>
        <v>0</v>
      </c>
      <c r="AG197">
        <f t="shared" si="59"/>
        <v>0</v>
      </c>
      <c r="AH197">
        <f t="shared" si="60"/>
        <v>0</v>
      </c>
      <c r="AI197">
        <f t="shared" si="61"/>
        <v>0</v>
      </c>
      <c r="AJ197">
        <f t="shared" si="62"/>
        <v>0</v>
      </c>
      <c r="AK197">
        <f t="shared" si="63"/>
        <v>0</v>
      </c>
      <c r="AL197">
        <f t="shared" si="64"/>
        <v>0</v>
      </c>
      <c r="AM197">
        <f t="shared" si="65"/>
        <v>0</v>
      </c>
      <c r="AN197">
        <f t="shared" si="66"/>
        <v>0</v>
      </c>
      <c r="AO197">
        <f t="shared" si="67"/>
        <v>0</v>
      </c>
    </row>
    <row r="198" spans="1:41" x14ac:dyDescent="0.2">
      <c r="A198" s="9" t="str">
        <f>'Cost per option'!A206</f>
        <v>1622 Natural Gas Medium Temp Boilers with CCS - Refineries</v>
      </c>
      <c r="B198" t="str">
        <f>_xlfn.IFNA(VLOOKUP(A198,'Energy balance options'!A$7:C$3000,3,FALSE),"")</f>
        <v>Raffinaderijen</v>
      </c>
      <c r="C198">
        <f>SUMIFS('Energy balance options'!$F$7:$F$3000,'Energy balance options'!$B$7:$B$3000,HeatGen!C$2,'Energy balance options'!$A$7:$A$3000,HeatGen!$A198)</f>
        <v>0</v>
      </c>
      <c r="D198">
        <f>SUMIFS('Energy balance options'!$F$7:$F$3000,'Energy balance options'!$B$7:$B$3000,HeatGen!D$2,'Energy balance options'!$A$7:$A$3000,HeatGen!$A198)</f>
        <v>0</v>
      </c>
      <c r="E198">
        <f>SUMIFS('Energy balance options'!$F$7:$F$3000,'Energy balance options'!$B$7:$B$3000,HeatGen!E$2,'Energy balance options'!$A$7:$A$3000,HeatGen!$A198)</f>
        <v>-7.7991650669999996E-4</v>
      </c>
      <c r="F198">
        <f>SUMIFS('Energy balance options'!$F$7:$F$3000,'Energy balance options'!$B$7:$B$3000,HeatGen!F$2,'Energy balance options'!$A$7:$A$3000,HeatGen!$A198)</f>
        <v>0</v>
      </c>
      <c r="G198">
        <f>SUMIFS('Energy balance options'!$F$7:$F$3000,'Energy balance options'!$B$7:$B$3000,HeatGen!G$2,'Energy balance options'!$A$7:$A$3000,HeatGen!$A198)</f>
        <v>0</v>
      </c>
      <c r="H198">
        <f>SUMIFS('Energy balance options'!$G$7:$G$3000,'Energy balance options'!$B$7:$B$3000,HeatGen!H$2,'Energy balance options'!$A$7:$A$3000,HeatGen!$A198)</f>
        <v>8.7251328460000003E-4</v>
      </c>
      <c r="I198">
        <f>SUMIFS('Energy balance options'!$G$7:$G$3000,'Energy balance options'!$B$7:$B$3000,HeatGen!I$2,'Energy balance options'!$A$7:$A$3000,HeatGen!$A198)</f>
        <v>0</v>
      </c>
      <c r="J198">
        <f>SUMIFS('Energy balance options'!$G$7:$G$3000,'Energy balance options'!$B$7:$B$3000,HeatGen!J$2,'Energy balance options'!$A$7:$A$3000,HeatGen!$A198)</f>
        <v>3.5371578289999997E-5</v>
      </c>
      <c r="K198">
        <f>SUMIFS('Energy balance options'!$G$7:$G$3000,'Energy balance options'!$B$7:$B$3000,HeatGen!K$2,'Energy balance options'!$A$7:$A$3000,HeatGen!$A198)</f>
        <v>0</v>
      </c>
      <c r="L198">
        <f>SUMIFS('Energy balance options'!$G$7:$G$3000,'Energy balance options'!$B$7:$B$3000,HeatGen!L$2,'Energy balance options'!$A$7:$A$3000,HeatGen!$A198)</f>
        <v>0</v>
      </c>
      <c r="M198">
        <f>SUMIFS('Energy balance options'!$G$7:$G$3000,'Energy balance options'!$B$7:$B$3000,HeatGen!M$2,'Energy balance options'!$A$7:$A$3000,HeatGen!$A198)</f>
        <v>0</v>
      </c>
      <c r="N198">
        <f>SUMIFS('Energy balance options'!$G$7:$G$3000,'Energy balance options'!$B$7:$B$3000,HeatGen!N$2,'Energy balance options'!$A$7:$A$3000,HeatGen!$A198)</f>
        <v>0</v>
      </c>
      <c r="O198">
        <f>SUMIFS('Energy balance options'!$G$7:$G$3000,'Energy balance options'!$B$7:$B$3000,HeatGen!O$2,'Energy balance options'!$A$7:$A$3000,HeatGen!$A198)</f>
        <v>0</v>
      </c>
      <c r="P198">
        <f>SUMIFS('Energy balance options'!$G$7:$G$3000,'Energy balance options'!$B$7:$B$3000,HeatGen!P$2,'Energy balance options'!$A$7:$A$3000,HeatGen!$A198)</f>
        <v>0</v>
      </c>
      <c r="Q198">
        <f>SUMIFS('Energy balance options'!$G$7:$G$3000,'Energy balance options'!$B$7:$B$3000,HeatGen!Q$2,'Energy balance options'!$A$7:$A$3000,HeatGen!$A198)</f>
        <v>0</v>
      </c>
      <c r="R198">
        <f>SUMIFS('Energy balance options'!$G$7:$G$3000,'Energy balance options'!$B$7:$B$3000,HeatGen!R$2,'Energy balance options'!$A$7:$A$3000,HeatGen!$A198)</f>
        <v>0</v>
      </c>
      <c r="S198">
        <f>SUMIFS('Energy balance options'!$G$7:$G$3000,'Energy balance options'!$B$7:$B$3000,HeatGen!S$2,'Energy balance options'!$A$7:$A$3000,HeatGen!$A198)</f>
        <v>0</v>
      </c>
      <c r="T198">
        <f>SUMIFS('Energy balance options'!$G$7:$G$3000,'Energy balance options'!$B$7:$B$3000,HeatGen!T$2,'Energy balance options'!$A$7:$A$3000,HeatGen!$A198)</f>
        <v>0</v>
      </c>
      <c r="U198">
        <f>SUMIFS('Energy balance options'!$G$7:$G$3000,'Energy balance options'!$B$7:$B$3000,HeatGen!U$2,'Energy balance options'!$A$7:$A$3000,HeatGen!$A198)</f>
        <v>0</v>
      </c>
      <c r="V198">
        <f>SUMIFS('Energy balance options'!$G$7:$G$3000,'Energy balance options'!$B$7:$B$3000,HeatGen!V$2,'Energy balance options'!$A$7:$A$3000,HeatGen!$A198)</f>
        <v>0</v>
      </c>
      <c r="W198">
        <f>SUMIFS('Energy balance options'!$G$7:$G$3000,'Energy balance options'!$B$7:$B$3000,HeatGen!W$2,'Energy balance options'!$A$7:$A$3000,HeatGen!$A198)</f>
        <v>0</v>
      </c>
      <c r="X198">
        <f>SUMIFS('Energy balance options'!$G$7:$G$3000,'Energy balance options'!$B$7:$B$3000,HeatGen!X$2,'Energy balance options'!$A$7:$A$3000,HeatGen!$A198)</f>
        <v>0</v>
      </c>
      <c r="Y198">
        <f t="shared" si="51"/>
        <v>-7.4953062969728497E-4</v>
      </c>
      <c r="Z198">
        <f t="shared" si="52"/>
        <v>0</v>
      </c>
      <c r="AA198">
        <f t="shared" si="53"/>
        <v>-3.0385877002715049E-5</v>
      </c>
      <c r="AB198">
        <f t="shared" si="54"/>
        <v>0</v>
      </c>
      <c r="AC198">
        <f t="shared" si="55"/>
        <v>0</v>
      </c>
      <c r="AD198">
        <f t="shared" si="56"/>
        <v>0</v>
      </c>
      <c r="AE198">
        <f t="shared" si="57"/>
        <v>0</v>
      </c>
      <c r="AF198">
        <f t="shared" si="58"/>
        <v>0</v>
      </c>
      <c r="AG198">
        <f t="shared" si="59"/>
        <v>0</v>
      </c>
      <c r="AH198">
        <f t="shared" si="60"/>
        <v>0</v>
      </c>
      <c r="AI198">
        <f t="shared" si="61"/>
        <v>0</v>
      </c>
      <c r="AJ198">
        <f t="shared" si="62"/>
        <v>0</v>
      </c>
      <c r="AK198">
        <f t="shared" si="63"/>
        <v>0</v>
      </c>
      <c r="AL198">
        <f t="shared" si="64"/>
        <v>0</v>
      </c>
      <c r="AM198">
        <f t="shared" si="65"/>
        <v>0</v>
      </c>
      <c r="AN198">
        <f t="shared" si="66"/>
        <v>0</v>
      </c>
      <c r="AO198">
        <f t="shared" si="67"/>
        <v>0</v>
      </c>
    </row>
    <row r="199" spans="1:41" x14ac:dyDescent="0.2">
      <c r="A199" s="9" t="str">
        <f>'Cost per option'!A207</f>
        <v>1623 Natural Gas Medium Temp Boilers with CCS - Basic Metals</v>
      </c>
      <c r="B199" t="str">
        <f>_xlfn.IFNA(VLOOKUP(A199,'Energy balance options'!A$7:C$3000,3,FALSE),"")</f>
        <v>Basismetaal ferro</v>
      </c>
      <c r="C199">
        <f>SUMIFS('Energy balance options'!$F$7:$F$3000,'Energy balance options'!$B$7:$B$3000,HeatGen!C$2,'Energy balance options'!$A$7:$A$3000,HeatGen!$A199)</f>
        <v>0</v>
      </c>
      <c r="D199">
        <f>SUMIFS('Energy balance options'!$F$7:$F$3000,'Energy balance options'!$B$7:$B$3000,HeatGen!D$2,'Energy balance options'!$A$7:$A$3000,HeatGen!$A199)</f>
        <v>0</v>
      </c>
      <c r="E199">
        <f>SUMIFS('Energy balance options'!$F$7:$F$3000,'Energy balance options'!$B$7:$B$3000,HeatGen!E$2,'Energy balance options'!$A$7:$A$3000,HeatGen!$A199)</f>
        <v>-0.21161519610000001</v>
      </c>
      <c r="F199">
        <f>SUMIFS('Energy balance options'!$F$7:$F$3000,'Energy balance options'!$B$7:$B$3000,HeatGen!F$2,'Energy balance options'!$A$7:$A$3000,HeatGen!$A199)</f>
        <v>0</v>
      </c>
      <c r="G199">
        <f>SUMIFS('Energy balance options'!$F$7:$F$3000,'Energy balance options'!$B$7:$B$3000,HeatGen!G$2,'Energy balance options'!$A$7:$A$3000,HeatGen!$A199)</f>
        <v>0</v>
      </c>
      <c r="H199">
        <f>SUMIFS('Energy balance options'!$G$7:$G$3000,'Energy balance options'!$B$7:$B$3000,HeatGen!H$2,'Energy balance options'!$A$7:$A$3000,HeatGen!$A199)</f>
        <v>0.23722058169999999</v>
      </c>
      <c r="I199">
        <f>SUMIFS('Energy balance options'!$G$7:$G$3000,'Energy balance options'!$B$7:$B$3000,HeatGen!I$2,'Energy balance options'!$A$7:$A$3000,HeatGen!$A199)</f>
        <v>0</v>
      </c>
      <c r="J199">
        <f>SUMIFS('Energy balance options'!$G$7:$G$3000,'Energy balance options'!$B$7:$B$3000,HeatGen!J$2,'Energy balance options'!$A$7:$A$3000,HeatGen!$A199)</f>
        <v>9.5974296090000008E-3</v>
      </c>
      <c r="K199">
        <f>SUMIFS('Energy balance options'!$G$7:$G$3000,'Energy balance options'!$B$7:$B$3000,HeatGen!K$2,'Energy balance options'!$A$7:$A$3000,HeatGen!$A199)</f>
        <v>0</v>
      </c>
      <c r="L199">
        <f>SUMIFS('Energy balance options'!$G$7:$G$3000,'Energy balance options'!$B$7:$B$3000,HeatGen!L$2,'Energy balance options'!$A$7:$A$3000,HeatGen!$A199)</f>
        <v>0</v>
      </c>
      <c r="M199">
        <f>SUMIFS('Energy balance options'!$G$7:$G$3000,'Energy balance options'!$B$7:$B$3000,HeatGen!M$2,'Energy balance options'!$A$7:$A$3000,HeatGen!$A199)</f>
        <v>0</v>
      </c>
      <c r="N199">
        <f>SUMIFS('Energy balance options'!$G$7:$G$3000,'Energy balance options'!$B$7:$B$3000,HeatGen!N$2,'Energy balance options'!$A$7:$A$3000,HeatGen!$A199)</f>
        <v>0</v>
      </c>
      <c r="O199">
        <f>SUMIFS('Energy balance options'!$G$7:$G$3000,'Energy balance options'!$B$7:$B$3000,HeatGen!O$2,'Energy balance options'!$A$7:$A$3000,HeatGen!$A199)</f>
        <v>0</v>
      </c>
      <c r="P199">
        <f>SUMIFS('Energy balance options'!$G$7:$G$3000,'Energy balance options'!$B$7:$B$3000,HeatGen!P$2,'Energy balance options'!$A$7:$A$3000,HeatGen!$A199)</f>
        <v>0</v>
      </c>
      <c r="Q199">
        <f>SUMIFS('Energy balance options'!$G$7:$G$3000,'Energy balance options'!$B$7:$B$3000,HeatGen!Q$2,'Energy balance options'!$A$7:$A$3000,HeatGen!$A199)</f>
        <v>0</v>
      </c>
      <c r="R199">
        <f>SUMIFS('Energy balance options'!$G$7:$G$3000,'Energy balance options'!$B$7:$B$3000,HeatGen!R$2,'Energy balance options'!$A$7:$A$3000,HeatGen!$A199)</f>
        <v>0</v>
      </c>
      <c r="S199">
        <f>SUMIFS('Energy balance options'!$G$7:$G$3000,'Energy balance options'!$B$7:$B$3000,HeatGen!S$2,'Energy balance options'!$A$7:$A$3000,HeatGen!$A199)</f>
        <v>0</v>
      </c>
      <c r="T199">
        <f>SUMIFS('Energy balance options'!$G$7:$G$3000,'Energy balance options'!$B$7:$B$3000,HeatGen!T$2,'Energy balance options'!$A$7:$A$3000,HeatGen!$A199)</f>
        <v>0</v>
      </c>
      <c r="U199">
        <f>SUMIFS('Energy balance options'!$G$7:$G$3000,'Energy balance options'!$B$7:$B$3000,HeatGen!U$2,'Energy balance options'!$A$7:$A$3000,HeatGen!$A199)</f>
        <v>0</v>
      </c>
      <c r="V199">
        <f>SUMIFS('Energy balance options'!$G$7:$G$3000,'Energy balance options'!$B$7:$B$3000,HeatGen!V$2,'Energy balance options'!$A$7:$A$3000,HeatGen!$A199)</f>
        <v>0</v>
      </c>
      <c r="W199">
        <f>SUMIFS('Energy balance options'!$G$7:$G$3000,'Energy balance options'!$B$7:$B$3000,HeatGen!W$2,'Energy balance options'!$A$7:$A$3000,HeatGen!$A199)</f>
        <v>0</v>
      </c>
      <c r="X199">
        <f>SUMIFS('Energy balance options'!$G$7:$G$3000,'Energy balance options'!$B$7:$B$3000,HeatGen!X$2,'Energy balance options'!$A$7:$A$3000,HeatGen!$A199)</f>
        <v>0</v>
      </c>
      <c r="Y199">
        <f t="shared" si="51"/>
        <v>-0.20338661530075741</v>
      </c>
      <c r="Z199">
        <f t="shared" si="52"/>
        <v>0</v>
      </c>
      <c r="AA199">
        <f t="shared" si="53"/>
        <v>-8.2285807992426054E-3</v>
      </c>
      <c r="AB199">
        <f t="shared" si="54"/>
        <v>0</v>
      </c>
      <c r="AC199">
        <f t="shared" si="55"/>
        <v>0</v>
      </c>
      <c r="AD199">
        <f t="shared" si="56"/>
        <v>0</v>
      </c>
      <c r="AE199">
        <f t="shared" si="57"/>
        <v>0</v>
      </c>
      <c r="AF199">
        <f t="shared" si="58"/>
        <v>0</v>
      </c>
      <c r="AG199">
        <f t="shared" si="59"/>
        <v>0</v>
      </c>
      <c r="AH199">
        <f t="shared" si="60"/>
        <v>0</v>
      </c>
      <c r="AI199">
        <f t="shared" si="61"/>
        <v>0</v>
      </c>
      <c r="AJ199">
        <f t="shared" si="62"/>
        <v>0</v>
      </c>
      <c r="AK199">
        <f t="shared" si="63"/>
        <v>0</v>
      </c>
      <c r="AL199">
        <f t="shared" si="64"/>
        <v>0</v>
      </c>
      <c r="AM199">
        <f t="shared" si="65"/>
        <v>0</v>
      </c>
      <c r="AN199">
        <f t="shared" si="66"/>
        <v>0</v>
      </c>
      <c r="AO199">
        <f t="shared" si="67"/>
        <v>0</v>
      </c>
    </row>
    <row r="200" spans="1:41" x14ac:dyDescent="0.2">
      <c r="A200" s="9" t="str">
        <f>'Cost per option'!A208</f>
        <v>1624 Natural Gas Medium Temp Boilers with CCS - Chemical</v>
      </c>
      <c r="B200" t="str">
        <f>_xlfn.IFNA(VLOOKUP(A200,'Energy balance options'!A$7:C$3000,3,FALSE),"")</f>
        <v>Chemie</v>
      </c>
      <c r="C200">
        <f>SUMIFS('Energy balance options'!$F$7:$F$3000,'Energy balance options'!$B$7:$B$3000,HeatGen!C$2,'Energy balance options'!$A$7:$A$3000,HeatGen!$A200)</f>
        <v>0</v>
      </c>
      <c r="D200">
        <f>SUMIFS('Energy balance options'!$F$7:$F$3000,'Energy balance options'!$B$7:$B$3000,HeatGen!D$2,'Energy balance options'!$A$7:$A$3000,HeatGen!$A200)</f>
        <v>0</v>
      </c>
      <c r="E200">
        <f>SUMIFS('Energy balance options'!$F$7:$F$3000,'Energy balance options'!$B$7:$B$3000,HeatGen!E$2,'Energy balance options'!$A$7:$A$3000,HeatGen!$A200)</f>
        <v>-2.8846299599999999E-4</v>
      </c>
      <c r="F200">
        <f>SUMIFS('Energy balance options'!$F$7:$F$3000,'Energy balance options'!$B$7:$B$3000,HeatGen!F$2,'Energy balance options'!$A$7:$A$3000,HeatGen!$A200)</f>
        <v>0</v>
      </c>
      <c r="G200">
        <f>SUMIFS('Energy balance options'!$F$7:$F$3000,'Energy balance options'!$B$7:$B$3000,HeatGen!G$2,'Energy balance options'!$A$7:$A$3000,HeatGen!$A200)</f>
        <v>0</v>
      </c>
      <c r="H200">
        <f>SUMIFS('Energy balance options'!$G$7:$G$3000,'Energy balance options'!$B$7:$B$3000,HeatGen!H$2,'Energy balance options'!$A$7:$A$3000,HeatGen!$A200)</f>
        <v>3.2336184870000002E-4</v>
      </c>
      <c r="I200">
        <f>SUMIFS('Energy balance options'!$G$7:$G$3000,'Energy balance options'!$B$7:$B$3000,HeatGen!I$2,'Energy balance options'!$A$7:$A$3000,HeatGen!$A200)</f>
        <v>0</v>
      </c>
      <c r="J200">
        <f>SUMIFS('Energy balance options'!$G$7:$G$3000,'Energy balance options'!$B$7:$B$3000,HeatGen!J$2,'Energy balance options'!$A$7:$A$3000,HeatGen!$A200)</f>
        <v>1.312345951E-5</v>
      </c>
      <c r="K200">
        <f>SUMIFS('Energy balance options'!$G$7:$G$3000,'Energy balance options'!$B$7:$B$3000,HeatGen!K$2,'Energy balance options'!$A$7:$A$3000,HeatGen!$A200)</f>
        <v>0</v>
      </c>
      <c r="L200">
        <f>SUMIFS('Energy balance options'!$G$7:$G$3000,'Energy balance options'!$B$7:$B$3000,HeatGen!L$2,'Energy balance options'!$A$7:$A$3000,HeatGen!$A200)</f>
        <v>0</v>
      </c>
      <c r="M200">
        <f>SUMIFS('Energy balance options'!$G$7:$G$3000,'Energy balance options'!$B$7:$B$3000,HeatGen!M$2,'Energy balance options'!$A$7:$A$3000,HeatGen!$A200)</f>
        <v>0</v>
      </c>
      <c r="N200">
        <f>SUMIFS('Energy balance options'!$G$7:$G$3000,'Energy balance options'!$B$7:$B$3000,HeatGen!N$2,'Energy balance options'!$A$7:$A$3000,HeatGen!$A200)</f>
        <v>0</v>
      </c>
      <c r="O200">
        <f>SUMIFS('Energy balance options'!$G$7:$G$3000,'Energy balance options'!$B$7:$B$3000,HeatGen!O$2,'Energy balance options'!$A$7:$A$3000,HeatGen!$A200)</f>
        <v>0</v>
      </c>
      <c r="P200">
        <f>SUMIFS('Energy balance options'!$G$7:$G$3000,'Energy balance options'!$B$7:$B$3000,HeatGen!P$2,'Energy balance options'!$A$7:$A$3000,HeatGen!$A200)</f>
        <v>0</v>
      </c>
      <c r="Q200">
        <f>SUMIFS('Energy balance options'!$G$7:$G$3000,'Energy balance options'!$B$7:$B$3000,HeatGen!Q$2,'Energy balance options'!$A$7:$A$3000,HeatGen!$A200)</f>
        <v>0</v>
      </c>
      <c r="R200">
        <f>SUMIFS('Energy balance options'!$G$7:$G$3000,'Energy balance options'!$B$7:$B$3000,HeatGen!R$2,'Energy balance options'!$A$7:$A$3000,HeatGen!$A200)</f>
        <v>0</v>
      </c>
      <c r="S200">
        <f>SUMIFS('Energy balance options'!$G$7:$G$3000,'Energy balance options'!$B$7:$B$3000,HeatGen!S$2,'Energy balance options'!$A$7:$A$3000,HeatGen!$A200)</f>
        <v>0</v>
      </c>
      <c r="T200">
        <f>SUMIFS('Energy balance options'!$G$7:$G$3000,'Energy balance options'!$B$7:$B$3000,HeatGen!T$2,'Energy balance options'!$A$7:$A$3000,HeatGen!$A200)</f>
        <v>0</v>
      </c>
      <c r="U200">
        <f>SUMIFS('Energy balance options'!$G$7:$G$3000,'Energy balance options'!$B$7:$B$3000,HeatGen!U$2,'Energy balance options'!$A$7:$A$3000,HeatGen!$A200)</f>
        <v>0</v>
      </c>
      <c r="V200">
        <f>SUMIFS('Energy balance options'!$G$7:$G$3000,'Energy balance options'!$B$7:$B$3000,HeatGen!V$2,'Energy balance options'!$A$7:$A$3000,HeatGen!$A200)</f>
        <v>0</v>
      </c>
      <c r="W200">
        <f>SUMIFS('Energy balance options'!$G$7:$G$3000,'Energy balance options'!$B$7:$B$3000,HeatGen!W$2,'Energy balance options'!$A$7:$A$3000,HeatGen!$A200)</f>
        <v>0</v>
      </c>
      <c r="X200">
        <f>SUMIFS('Energy balance options'!$G$7:$G$3000,'Energy balance options'!$B$7:$B$3000,HeatGen!X$2,'Energy balance options'!$A$7:$A$3000,HeatGen!$A200)</f>
        <v>0</v>
      </c>
      <c r="Y200">
        <f t="shared" si="51"/>
        <v>-2.7721248266175734E-4</v>
      </c>
      <c r="Z200">
        <f t="shared" si="52"/>
        <v>0</v>
      </c>
      <c r="AA200">
        <f t="shared" si="53"/>
        <v>-1.1250513338242644E-5</v>
      </c>
      <c r="AB200">
        <f t="shared" si="54"/>
        <v>0</v>
      </c>
      <c r="AC200">
        <f t="shared" si="55"/>
        <v>0</v>
      </c>
      <c r="AD200">
        <f t="shared" si="56"/>
        <v>0</v>
      </c>
      <c r="AE200">
        <f t="shared" si="57"/>
        <v>0</v>
      </c>
      <c r="AF200">
        <f t="shared" si="58"/>
        <v>0</v>
      </c>
      <c r="AG200">
        <f t="shared" si="59"/>
        <v>0</v>
      </c>
      <c r="AH200">
        <f t="shared" si="60"/>
        <v>0</v>
      </c>
      <c r="AI200">
        <f t="shared" si="61"/>
        <v>0</v>
      </c>
      <c r="AJ200">
        <f t="shared" si="62"/>
        <v>0</v>
      </c>
      <c r="AK200">
        <f t="shared" si="63"/>
        <v>0</v>
      </c>
      <c r="AL200">
        <f t="shared" si="64"/>
        <v>0</v>
      </c>
      <c r="AM200">
        <f t="shared" si="65"/>
        <v>0</v>
      </c>
      <c r="AN200">
        <f t="shared" si="66"/>
        <v>0</v>
      </c>
      <c r="AO200">
        <f t="shared" si="67"/>
        <v>0</v>
      </c>
    </row>
    <row r="201" spans="1:41" x14ac:dyDescent="0.2">
      <c r="A201" s="9" t="str">
        <f>'Cost per option'!A209</f>
        <v>1626 Biomass CHP with CCS - Refineries</v>
      </c>
      <c r="B201" t="str">
        <f>_xlfn.IFNA(VLOOKUP(A201,'Energy balance options'!A$7:C$3000,3,FALSE),"")</f>
        <v>Raffinaderijen</v>
      </c>
      <c r="C201">
        <f>SUMIFS('Energy balance options'!$F$7:$F$3000,'Energy balance options'!$B$7:$B$3000,HeatGen!C$2,'Energy balance options'!$A$7:$A$3000,HeatGen!$A201)</f>
        <v>0</v>
      </c>
      <c r="D201">
        <f>SUMIFS('Energy balance options'!$F$7:$F$3000,'Energy balance options'!$B$7:$B$3000,HeatGen!D$2,'Energy balance options'!$A$7:$A$3000,HeatGen!$A201)</f>
        <v>0</v>
      </c>
      <c r="E201">
        <f>SUMIFS('Energy balance options'!$F$7:$F$3000,'Energy balance options'!$B$7:$B$3000,HeatGen!E$2,'Energy balance options'!$A$7:$A$3000,HeatGen!$A201)</f>
        <v>-7.1583791779999999E-5</v>
      </c>
      <c r="F201">
        <f>SUMIFS('Energy balance options'!$F$7:$F$3000,'Energy balance options'!$B$7:$B$3000,HeatGen!F$2,'Energy balance options'!$A$7:$A$3000,HeatGen!$A201)</f>
        <v>0</v>
      </c>
      <c r="G201">
        <f>SUMIFS('Energy balance options'!$F$7:$F$3000,'Energy balance options'!$B$7:$B$3000,HeatGen!G$2,'Energy balance options'!$A$7:$A$3000,HeatGen!$A201)</f>
        <v>0</v>
      </c>
      <c r="H201">
        <f>SUMIFS('Energy balance options'!$G$7:$G$3000,'Energy balance options'!$B$7:$B$3000,HeatGen!H$2,'Energy balance options'!$A$7:$A$3000,HeatGen!$A201)</f>
        <v>0</v>
      </c>
      <c r="I201">
        <f>SUMIFS('Energy balance options'!$G$7:$G$3000,'Energy balance options'!$B$7:$B$3000,HeatGen!I$2,'Energy balance options'!$A$7:$A$3000,HeatGen!$A201)</f>
        <v>0</v>
      </c>
      <c r="J201">
        <f>SUMIFS('Energy balance options'!$G$7:$G$3000,'Energy balance options'!$B$7:$B$3000,HeatGen!J$2,'Energy balance options'!$A$7:$A$3000,HeatGen!$A201)</f>
        <v>0</v>
      </c>
      <c r="K201">
        <f>SUMIFS('Energy balance options'!$G$7:$G$3000,'Energy balance options'!$B$7:$B$3000,HeatGen!K$2,'Energy balance options'!$A$7:$A$3000,HeatGen!$A201)</f>
        <v>0</v>
      </c>
      <c r="L201">
        <f>SUMIFS('Energy balance options'!$G$7:$G$3000,'Energy balance options'!$B$7:$B$3000,HeatGen!L$2,'Energy balance options'!$A$7:$A$3000,HeatGen!$A201)</f>
        <v>0</v>
      </c>
      <c r="M201">
        <f>SUMIFS('Energy balance options'!$G$7:$G$3000,'Energy balance options'!$B$7:$B$3000,HeatGen!M$2,'Energy balance options'!$A$7:$A$3000,HeatGen!$A201)</f>
        <v>1.3243001479999999E-4</v>
      </c>
      <c r="N201">
        <f>SUMIFS('Energy balance options'!$G$7:$G$3000,'Energy balance options'!$B$7:$B$3000,HeatGen!N$2,'Energy balance options'!$A$7:$A$3000,HeatGen!$A201)</f>
        <v>0</v>
      </c>
      <c r="O201">
        <f>SUMIFS('Energy balance options'!$G$7:$G$3000,'Energy balance options'!$B$7:$B$3000,HeatGen!O$2,'Energy balance options'!$A$7:$A$3000,HeatGen!$A201)</f>
        <v>0</v>
      </c>
      <c r="P201">
        <f>SUMIFS('Energy balance options'!$G$7:$G$3000,'Energy balance options'!$B$7:$B$3000,HeatGen!P$2,'Energy balance options'!$A$7:$A$3000,HeatGen!$A201)</f>
        <v>0</v>
      </c>
      <c r="Q201">
        <f>SUMIFS('Energy balance options'!$G$7:$G$3000,'Energy balance options'!$B$7:$B$3000,HeatGen!Q$2,'Energy balance options'!$A$7:$A$3000,HeatGen!$A201)</f>
        <v>0</v>
      </c>
      <c r="R201">
        <f>SUMIFS('Energy balance options'!$G$7:$G$3000,'Energy balance options'!$B$7:$B$3000,HeatGen!R$2,'Energy balance options'!$A$7:$A$3000,HeatGen!$A201)</f>
        <v>0</v>
      </c>
      <c r="S201">
        <f>SUMIFS('Energy balance options'!$G$7:$G$3000,'Energy balance options'!$B$7:$B$3000,HeatGen!S$2,'Energy balance options'!$A$7:$A$3000,HeatGen!$A201)</f>
        <v>0</v>
      </c>
      <c r="T201">
        <f>SUMIFS('Energy balance options'!$G$7:$G$3000,'Energy balance options'!$B$7:$B$3000,HeatGen!T$2,'Energy balance options'!$A$7:$A$3000,HeatGen!$A201)</f>
        <v>0</v>
      </c>
      <c r="U201">
        <f>SUMIFS('Energy balance options'!$G$7:$G$3000,'Energy balance options'!$B$7:$B$3000,HeatGen!U$2,'Energy balance options'!$A$7:$A$3000,HeatGen!$A201)</f>
        <v>0</v>
      </c>
      <c r="V201">
        <f>SUMIFS('Energy balance options'!$G$7:$G$3000,'Energy balance options'!$B$7:$B$3000,HeatGen!V$2,'Energy balance options'!$A$7:$A$3000,HeatGen!$A201)</f>
        <v>0</v>
      </c>
      <c r="W201">
        <f>SUMIFS('Energy balance options'!$G$7:$G$3000,'Energy balance options'!$B$7:$B$3000,HeatGen!W$2,'Energy balance options'!$A$7:$A$3000,HeatGen!$A201)</f>
        <v>0</v>
      </c>
      <c r="X201">
        <f>SUMIFS('Energy balance options'!$G$7:$G$3000,'Energy balance options'!$B$7:$B$3000,HeatGen!X$2,'Energy balance options'!$A$7:$A$3000,HeatGen!$A201)</f>
        <v>0</v>
      </c>
      <c r="Y201">
        <f t="shared" si="51"/>
        <v>0</v>
      </c>
      <c r="Z201">
        <f t="shared" si="52"/>
        <v>0</v>
      </c>
      <c r="AA201">
        <f t="shared" si="53"/>
        <v>0</v>
      </c>
      <c r="AB201">
        <f t="shared" si="54"/>
        <v>0</v>
      </c>
      <c r="AC201">
        <f t="shared" si="55"/>
        <v>0</v>
      </c>
      <c r="AD201">
        <f t="shared" si="56"/>
        <v>-7.1583791779999999E-5</v>
      </c>
      <c r="AE201">
        <f t="shared" si="57"/>
        <v>0</v>
      </c>
      <c r="AF201">
        <f t="shared" si="58"/>
        <v>0</v>
      </c>
      <c r="AG201">
        <f t="shared" si="59"/>
        <v>0</v>
      </c>
      <c r="AH201">
        <f t="shared" si="60"/>
        <v>0</v>
      </c>
      <c r="AI201">
        <f t="shared" si="61"/>
        <v>0</v>
      </c>
      <c r="AJ201">
        <f t="shared" si="62"/>
        <v>0</v>
      </c>
      <c r="AK201">
        <f t="shared" si="63"/>
        <v>0</v>
      </c>
      <c r="AL201">
        <f t="shared" si="64"/>
        <v>0</v>
      </c>
      <c r="AM201">
        <f t="shared" si="65"/>
        <v>0</v>
      </c>
      <c r="AN201">
        <f t="shared" si="66"/>
        <v>0</v>
      </c>
      <c r="AO201">
        <f t="shared" si="67"/>
        <v>0</v>
      </c>
    </row>
    <row r="202" spans="1:41" x14ac:dyDescent="0.2">
      <c r="A202" s="9" t="str">
        <f>'Cost per option'!A210</f>
        <v>1627 Hydropower</v>
      </c>
      <c r="B202" t="str">
        <f>_xlfn.IFNA(VLOOKUP(A202,'Energy balance options'!A$7:C$3000,3,FALSE),"")</f>
        <v>Elektriciteitsopwekking</v>
      </c>
      <c r="C202">
        <f>SUMIFS('Energy balance options'!$F$7:$F$3000,'Energy balance options'!$B$7:$B$3000,HeatGen!C$2,'Energy balance options'!$A$7:$A$3000,HeatGen!$A202)</f>
        <v>0</v>
      </c>
      <c r="D202">
        <f>SUMIFS('Energy balance options'!$F$7:$F$3000,'Energy balance options'!$B$7:$B$3000,HeatGen!D$2,'Energy balance options'!$A$7:$A$3000,HeatGen!$A202)</f>
        <v>0</v>
      </c>
      <c r="E202">
        <f>SUMIFS('Energy balance options'!$F$7:$F$3000,'Energy balance options'!$B$7:$B$3000,HeatGen!E$2,'Energy balance options'!$A$7:$A$3000,HeatGen!$A202)</f>
        <v>0</v>
      </c>
      <c r="F202">
        <f>SUMIFS('Energy balance options'!$F$7:$F$3000,'Energy balance options'!$B$7:$B$3000,HeatGen!F$2,'Energy balance options'!$A$7:$A$3000,HeatGen!$A202)</f>
        <v>0</v>
      </c>
      <c r="G202">
        <f>SUMIFS('Energy balance options'!$F$7:$F$3000,'Energy balance options'!$B$7:$B$3000,HeatGen!G$2,'Energy balance options'!$A$7:$A$3000,HeatGen!$A202)</f>
        <v>0</v>
      </c>
      <c r="H202">
        <f>SUMIFS('Energy balance options'!$G$7:$G$3000,'Energy balance options'!$B$7:$B$3000,HeatGen!H$2,'Energy balance options'!$A$7:$A$3000,HeatGen!$A202)</f>
        <v>0</v>
      </c>
      <c r="I202">
        <f>SUMIFS('Energy balance options'!$G$7:$G$3000,'Energy balance options'!$B$7:$B$3000,HeatGen!I$2,'Energy balance options'!$A$7:$A$3000,HeatGen!$A202)</f>
        <v>0</v>
      </c>
      <c r="J202">
        <f>SUMIFS('Energy balance options'!$G$7:$G$3000,'Energy balance options'!$B$7:$B$3000,HeatGen!J$2,'Energy balance options'!$A$7:$A$3000,HeatGen!$A202)</f>
        <v>0</v>
      </c>
      <c r="K202">
        <f>SUMIFS('Energy balance options'!$G$7:$G$3000,'Energy balance options'!$B$7:$B$3000,HeatGen!K$2,'Energy balance options'!$A$7:$A$3000,HeatGen!$A202)</f>
        <v>0</v>
      </c>
      <c r="L202">
        <f>SUMIFS('Energy balance options'!$G$7:$G$3000,'Energy balance options'!$B$7:$B$3000,HeatGen!L$2,'Energy balance options'!$A$7:$A$3000,HeatGen!$A202)</f>
        <v>0</v>
      </c>
      <c r="M202">
        <f>SUMIFS('Energy balance options'!$G$7:$G$3000,'Energy balance options'!$B$7:$B$3000,HeatGen!M$2,'Energy balance options'!$A$7:$A$3000,HeatGen!$A202)</f>
        <v>0</v>
      </c>
      <c r="N202">
        <f>SUMIFS('Energy balance options'!$G$7:$G$3000,'Energy balance options'!$B$7:$B$3000,HeatGen!N$2,'Energy balance options'!$A$7:$A$3000,HeatGen!$A202)</f>
        <v>0</v>
      </c>
      <c r="O202">
        <f>SUMIFS('Energy balance options'!$G$7:$G$3000,'Energy balance options'!$B$7:$B$3000,HeatGen!O$2,'Energy balance options'!$A$7:$A$3000,HeatGen!$A202)</f>
        <v>0</v>
      </c>
      <c r="P202">
        <f>SUMIFS('Energy balance options'!$G$7:$G$3000,'Energy balance options'!$B$7:$B$3000,HeatGen!P$2,'Energy balance options'!$A$7:$A$3000,HeatGen!$A202)</f>
        <v>0</v>
      </c>
      <c r="Q202">
        <f>SUMIFS('Energy balance options'!$G$7:$G$3000,'Energy balance options'!$B$7:$B$3000,HeatGen!Q$2,'Energy balance options'!$A$7:$A$3000,HeatGen!$A202)</f>
        <v>0</v>
      </c>
      <c r="R202">
        <f>SUMIFS('Energy balance options'!$G$7:$G$3000,'Energy balance options'!$B$7:$B$3000,HeatGen!R$2,'Energy balance options'!$A$7:$A$3000,HeatGen!$A202)</f>
        <v>0</v>
      </c>
      <c r="S202">
        <f>SUMIFS('Energy balance options'!$G$7:$G$3000,'Energy balance options'!$B$7:$B$3000,HeatGen!S$2,'Energy balance options'!$A$7:$A$3000,HeatGen!$A202)</f>
        <v>0</v>
      </c>
      <c r="T202">
        <f>SUMIFS('Energy balance options'!$G$7:$G$3000,'Energy balance options'!$B$7:$B$3000,HeatGen!T$2,'Energy balance options'!$A$7:$A$3000,HeatGen!$A202)</f>
        <v>0</v>
      </c>
      <c r="U202">
        <f>SUMIFS('Energy balance options'!$G$7:$G$3000,'Energy balance options'!$B$7:$B$3000,HeatGen!U$2,'Energy balance options'!$A$7:$A$3000,HeatGen!$A202)</f>
        <v>0</v>
      </c>
      <c r="V202">
        <f>SUMIFS('Energy balance options'!$G$7:$G$3000,'Energy balance options'!$B$7:$B$3000,HeatGen!V$2,'Energy balance options'!$A$7:$A$3000,HeatGen!$A202)</f>
        <v>0</v>
      </c>
      <c r="W202">
        <f>SUMIFS('Energy balance options'!$G$7:$G$3000,'Energy balance options'!$B$7:$B$3000,HeatGen!W$2,'Energy balance options'!$A$7:$A$3000,HeatGen!$A202)</f>
        <v>0</v>
      </c>
      <c r="X202">
        <f>SUMIFS('Energy balance options'!$G$7:$G$3000,'Energy balance options'!$B$7:$B$3000,HeatGen!X$2,'Energy balance options'!$A$7:$A$3000,HeatGen!$A202)</f>
        <v>0</v>
      </c>
      <c r="Y202">
        <f t="shared" si="51"/>
        <v>0</v>
      </c>
      <c r="Z202">
        <f t="shared" si="52"/>
        <v>0</v>
      </c>
      <c r="AA202">
        <f t="shared" si="53"/>
        <v>0</v>
      </c>
      <c r="AB202">
        <f t="shared" si="54"/>
        <v>0</v>
      </c>
      <c r="AC202">
        <f t="shared" si="55"/>
        <v>0</v>
      </c>
      <c r="AD202">
        <f t="shared" si="56"/>
        <v>0</v>
      </c>
      <c r="AE202">
        <f t="shared" si="57"/>
        <v>0</v>
      </c>
      <c r="AF202">
        <f t="shared" si="58"/>
        <v>0</v>
      </c>
      <c r="AG202">
        <f t="shared" si="59"/>
        <v>0</v>
      </c>
      <c r="AH202">
        <f t="shared" si="60"/>
        <v>0</v>
      </c>
      <c r="AI202">
        <f t="shared" si="61"/>
        <v>0</v>
      </c>
      <c r="AJ202">
        <f t="shared" si="62"/>
        <v>0</v>
      </c>
      <c r="AK202">
        <f t="shared" si="63"/>
        <v>0</v>
      </c>
      <c r="AL202">
        <f t="shared" si="64"/>
        <v>0</v>
      </c>
      <c r="AM202">
        <f t="shared" si="65"/>
        <v>0</v>
      </c>
      <c r="AN202">
        <f t="shared" si="66"/>
        <v>0</v>
      </c>
      <c r="AO202">
        <f t="shared" si="67"/>
        <v>0</v>
      </c>
    </row>
    <row r="203" spans="1:41" x14ac:dyDescent="0.2">
      <c r="A203" s="9" t="str">
        <f>'Cost per option'!A211</f>
        <v>1650 Hybrid bus</v>
      </c>
      <c r="B203" t="str">
        <f>_xlfn.IFNA(VLOOKUP(A203,'Energy balance options'!A$7:C$3000,3,FALSE),"")</f>
        <v>Verkeer</v>
      </c>
      <c r="C203">
        <f>SUMIFS('Energy balance options'!$F$7:$F$3000,'Energy balance options'!$B$7:$B$3000,HeatGen!C$2,'Energy balance options'!$A$7:$A$3000,HeatGen!$A203)</f>
        <v>0</v>
      </c>
      <c r="D203">
        <f>SUMIFS('Energy balance options'!$F$7:$F$3000,'Energy balance options'!$B$7:$B$3000,HeatGen!D$2,'Energy balance options'!$A$7:$A$3000,HeatGen!$A203)</f>
        <v>0</v>
      </c>
      <c r="E203">
        <f>SUMIFS('Energy balance options'!$F$7:$F$3000,'Energy balance options'!$B$7:$B$3000,HeatGen!E$2,'Energy balance options'!$A$7:$A$3000,HeatGen!$A203)</f>
        <v>0</v>
      </c>
      <c r="F203">
        <f>SUMIFS('Energy balance options'!$F$7:$F$3000,'Energy balance options'!$B$7:$B$3000,HeatGen!F$2,'Energy balance options'!$A$7:$A$3000,HeatGen!$A203)</f>
        <v>0</v>
      </c>
      <c r="G203">
        <f>SUMIFS('Energy balance options'!$F$7:$F$3000,'Energy balance options'!$B$7:$B$3000,HeatGen!G$2,'Energy balance options'!$A$7:$A$3000,HeatGen!$A203)</f>
        <v>0</v>
      </c>
      <c r="H203">
        <f>SUMIFS('Energy balance options'!$G$7:$G$3000,'Energy balance options'!$B$7:$B$3000,HeatGen!H$2,'Energy balance options'!$A$7:$A$3000,HeatGen!$A203)</f>
        <v>0</v>
      </c>
      <c r="I203">
        <f>SUMIFS('Energy balance options'!$G$7:$G$3000,'Energy balance options'!$B$7:$B$3000,HeatGen!I$2,'Energy balance options'!$A$7:$A$3000,HeatGen!$A203)</f>
        <v>0</v>
      </c>
      <c r="J203">
        <f>SUMIFS('Energy balance options'!$G$7:$G$3000,'Energy balance options'!$B$7:$B$3000,HeatGen!J$2,'Energy balance options'!$A$7:$A$3000,HeatGen!$A203)</f>
        <v>0</v>
      </c>
      <c r="K203">
        <f>SUMIFS('Energy balance options'!$G$7:$G$3000,'Energy balance options'!$B$7:$B$3000,HeatGen!K$2,'Energy balance options'!$A$7:$A$3000,HeatGen!$A203)</f>
        <v>0</v>
      </c>
      <c r="L203">
        <f>SUMIFS('Energy balance options'!$G$7:$G$3000,'Energy balance options'!$B$7:$B$3000,HeatGen!L$2,'Energy balance options'!$A$7:$A$3000,HeatGen!$A203)</f>
        <v>0</v>
      </c>
      <c r="M203">
        <f>SUMIFS('Energy balance options'!$G$7:$G$3000,'Energy balance options'!$B$7:$B$3000,HeatGen!M$2,'Energy balance options'!$A$7:$A$3000,HeatGen!$A203)</f>
        <v>0</v>
      </c>
      <c r="N203">
        <f>SUMIFS('Energy balance options'!$G$7:$G$3000,'Energy balance options'!$B$7:$B$3000,HeatGen!N$2,'Energy balance options'!$A$7:$A$3000,HeatGen!$A203)</f>
        <v>0</v>
      </c>
      <c r="O203">
        <f>SUMIFS('Energy balance options'!$G$7:$G$3000,'Energy balance options'!$B$7:$B$3000,HeatGen!O$2,'Energy balance options'!$A$7:$A$3000,HeatGen!$A203)</f>
        <v>0</v>
      </c>
      <c r="P203">
        <f>SUMIFS('Energy balance options'!$G$7:$G$3000,'Energy balance options'!$B$7:$B$3000,HeatGen!P$2,'Energy balance options'!$A$7:$A$3000,HeatGen!$A203)</f>
        <v>0</v>
      </c>
      <c r="Q203">
        <f>SUMIFS('Energy balance options'!$G$7:$G$3000,'Energy balance options'!$B$7:$B$3000,HeatGen!Q$2,'Energy balance options'!$A$7:$A$3000,HeatGen!$A203)</f>
        <v>0</v>
      </c>
      <c r="R203">
        <f>SUMIFS('Energy balance options'!$G$7:$G$3000,'Energy balance options'!$B$7:$B$3000,HeatGen!R$2,'Energy balance options'!$A$7:$A$3000,HeatGen!$A203)</f>
        <v>0</v>
      </c>
      <c r="S203">
        <f>SUMIFS('Energy balance options'!$G$7:$G$3000,'Energy balance options'!$B$7:$B$3000,HeatGen!S$2,'Energy balance options'!$A$7:$A$3000,HeatGen!$A203)</f>
        <v>0</v>
      </c>
      <c r="T203">
        <f>SUMIFS('Energy balance options'!$G$7:$G$3000,'Energy balance options'!$B$7:$B$3000,HeatGen!T$2,'Energy balance options'!$A$7:$A$3000,HeatGen!$A203)</f>
        <v>0</v>
      </c>
      <c r="U203">
        <f>SUMIFS('Energy balance options'!$G$7:$G$3000,'Energy balance options'!$B$7:$B$3000,HeatGen!U$2,'Energy balance options'!$A$7:$A$3000,HeatGen!$A203)</f>
        <v>0</v>
      </c>
      <c r="V203">
        <f>SUMIFS('Energy balance options'!$G$7:$G$3000,'Energy balance options'!$B$7:$B$3000,HeatGen!V$2,'Energy balance options'!$A$7:$A$3000,HeatGen!$A203)</f>
        <v>0</v>
      </c>
      <c r="W203">
        <f>SUMIFS('Energy balance options'!$G$7:$G$3000,'Energy balance options'!$B$7:$B$3000,HeatGen!W$2,'Energy balance options'!$A$7:$A$3000,HeatGen!$A203)</f>
        <v>0</v>
      </c>
      <c r="X203">
        <f>SUMIFS('Energy balance options'!$G$7:$G$3000,'Energy balance options'!$B$7:$B$3000,HeatGen!X$2,'Energy balance options'!$A$7:$A$3000,HeatGen!$A203)</f>
        <v>0</v>
      </c>
      <c r="Y203">
        <f t="shared" si="51"/>
        <v>0</v>
      </c>
      <c r="Z203">
        <f t="shared" si="52"/>
        <v>0</v>
      </c>
      <c r="AA203">
        <f t="shared" si="53"/>
        <v>0</v>
      </c>
      <c r="AB203">
        <f t="shared" si="54"/>
        <v>0</v>
      </c>
      <c r="AC203">
        <f t="shared" si="55"/>
        <v>0</v>
      </c>
      <c r="AD203">
        <f t="shared" si="56"/>
        <v>0</v>
      </c>
      <c r="AE203">
        <f t="shared" si="57"/>
        <v>0</v>
      </c>
      <c r="AF203">
        <f t="shared" si="58"/>
        <v>0</v>
      </c>
      <c r="AG203">
        <f t="shared" si="59"/>
        <v>0</v>
      </c>
      <c r="AH203">
        <f t="shared" si="60"/>
        <v>0</v>
      </c>
      <c r="AI203">
        <f t="shared" si="61"/>
        <v>0</v>
      </c>
      <c r="AJ203">
        <f t="shared" si="62"/>
        <v>0</v>
      </c>
      <c r="AK203">
        <f t="shared" si="63"/>
        <v>0</v>
      </c>
      <c r="AL203">
        <f t="shared" si="64"/>
        <v>0</v>
      </c>
      <c r="AM203">
        <f t="shared" si="65"/>
        <v>0</v>
      </c>
      <c r="AN203">
        <f t="shared" si="66"/>
        <v>0</v>
      </c>
      <c r="AO203">
        <f t="shared" si="67"/>
        <v>0</v>
      </c>
    </row>
    <row r="204" spans="1:41" x14ac:dyDescent="0.2">
      <c r="A204" s="9" t="str">
        <f>'Cost per option'!A212</f>
        <v>1651 REF Fuel cell bus</v>
      </c>
      <c r="B204" t="str">
        <f>_xlfn.IFNA(VLOOKUP(A204,'Energy balance options'!A$7:C$3000,3,FALSE),"")</f>
        <v>Verkeer</v>
      </c>
      <c r="C204">
        <f>SUMIFS('Energy balance options'!$F$7:$F$3000,'Energy balance options'!$B$7:$B$3000,HeatGen!C$2,'Energy balance options'!$A$7:$A$3000,HeatGen!$A204)</f>
        <v>0</v>
      </c>
      <c r="D204">
        <f>SUMIFS('Energy balance options'!$F$7:$F$3000,'Energy balance options'!$B$7:$B$3000,HeatGen!D$2,'Energy balance options'!$A$7:$A$3000,HeatGen!$A204)</f>
        <v>0</v>
      </c>
      <c r="E204">
        <f>SUMIFS('Energy balance options'!$F$7:$F$3000,'Energy balance options'!$B$7:$B$3000,HeatGen!E$2,'Energy balance options'!$A$7:$A$3000,HeatGen!$A204)</f>
        <v>0</v>
      </c>
      <c r="F204">
        <f>SUMIFS('Energy balance options'!$F$7:$F$3000,'Energy balance options'!$B$7:$B$3000,HeatGen!F$2,'Energy balance options'!$A$7:$A$3000,HeatGen!$A204)</f>
        <v>0</v>
      </c>
      <c r="G204">
        <f>SUMIFS('Energy balance options'!$F$7:$F$3000,'Energy balance options'!$B$7:$B$3000,HeatGen!G$2,'Energy balance options'!$A$7:$A$3000,HeatGen!$A204)</f>
        <v>0</v>
      </c>
      <c r="H204">
        <f>SUMIFS('Energy balance options'!$G$7:$G$3000,'Energy balance options'!$B$7:$B$3000,HeatGen!H$2,'Energy balance options'!$A$7:$A$3000,HeatGen!$A204)</f>
        <v>0</v>
      </c>
      <c r="I204">
        <f>SUMIFS('Energy balance options'!$G$7:$G$3000,'Energy balance options'!$B$7:$B$3000,HeatGen!I$2,'Energy balance options'!$A$7:$A$3000,HeatGen!$A204)</f>
        <v>8.1967724990000003E-6</v>
      </c>
      <c r="J204">
        <f>SUMIFS('Energy balance options'!$G$7:$G$3000,'Energy balance options'!$B$7:$B$3000,HeatGen!J$2,'Energy balance options'!$A$7:$A$3000,HeatGen!$A204)</f>
        <v>0</v>
      </c>
      <c r="K204">
        <f>SUMIFS('Energy balance options'!$G$7:$G$3000,'Energy balance options'!$B$7:$B$3000,HeatGen!K$2,'Energy balance options'!$A$7:$A$3000,HeatGen!$A204)</f>
        <v>0</v>
      </c>
      <c r="L204">
        <f>SUMIFS('Energy balance options'!$G$7:$G$3000,'Energy balance options'!$B$7:$B$3000,HeatGen!L$2,'Energy balance options'!$A$7:$A$3000,HeatGen!$A204)</f>
        <v>0</v>
      </c>
      <c r="M204">
        <f>SUMIFS('Energy balance options'!$G$7:$G$3000,'Energy balance options'!$B$7:$B$3000,HeatGen!M$2,'Energy balance options'!$A$7:$A$3000,HeatGen!$A204)</f>
        <v>0</v>
      </c>
      <c r="N204">
        <f>SUMIFS('Energy balance options'!$G$7:$G$3000,'Energy balance options'!$B$7:$B$3000,HeatGen!N$2,'Energy balance options'!$A$7:$A$3000,HeatGen!$A204)</f>
        <v>0</v>
      </c>
      <c r="O204">
        <f>SUMIFS('Energy balance options'!$G$7:$G$3000,'Energy balance options'!$B$7:$B$3000,HeatGen!O$2,'Energy balance options'!$A$7:$A$3000,HeatGen!$A204)</f>
        <v>0</v>
      </c>
      <c r="P204">
        <f>SUMIFS('Energy balance options'!$G$7:$G$3000,'Energy balance options'!$B$7:$B$3000,HeatGen!P$2,'Energy balance options'!$A$7:$A$3000,HeatGen!$A204)</f>
        <v>0</v>
      </c>
      <c r="Q204">
        <f>SUMIFS('Energy balance options'!$G$7:$G$3000,'Energy balance options'!$B$7:$B$3000,HeatGen!Q$2,'Energy balance options'!$A$7:$A$3000,HeatGen!$A204)</f>
        <v>0</v>
      </c>
      <c r="R204">
        <f>SUMIFS('Energy balance options'!$G$7:$G$3000,'Energy balance options'!$B$7:$B$3000,HeatGen!R$2,'Energy balance options'!$A$7:$A$3000,HeatGen!$A204)</f>
        <v>0</v>
      </c>
      <c r="S204">
        <f>SUMIFS('Energy balance options'!$G$7:$G$3000,'Energy balance options'!$B$7:$B$3000,HeatGen!S$2,'Energy balance options'!$A$7:$A$3000,HeatGen!$A204)</f>
        <v>0</v>
      </c>
      <c r="T204">
        <f>SUMIFS('Energy balance options'!$G$7:$G$3000,'Energy balance options'!$B$7:$B$3000,HeatGen!T$2,'Energy balance options'!$A$7:$A$3000,HeatGen!$A204)</f>
        <v>0</v>
      </c>
      <c r="U204">
        <f>SUMIFS('Energy balance options'!$G$7:$G$3000,'Energy balance options'!$B$7:$B$3000,HeatGen!U$2,'Energy balance options'!$A$7:$A$3000,HeatGen!$A204)</f>
        <v>0</v>
      </c>
      <c r="V204">
        <f>SUMIFS('Energy balance options'!$G$7:$G$3000,'Energy balance options'!$B$7:$B$3000,HeatGen!V$2,'Energy balance options'!$A$7:$A$3000,HeatGen!$A204)</f>
        <v>0</v>
      </c>
      <c r="W204">
        <f>SUMIFS('Energy balance options'!$G$7:$G$3000,'Energy balance options'!$B$7:$B$3000,HeatGen!W$2,'Energy balance options'!$A$7:$A$3000,HeatGen!$A204)</f>
        <v>0</v>
      </c>
      <c r="X204">
        <f>SUMIFS('Energy balance options'!$G$7:$G$3000,'Energy balance options'!$B$7:$B$3000,HeatGen!X$2,'Energy balance options'!$A$7:$A$3000,HeatGen!$A204)</f>
        <v>0</v>
      </c>
      <c r="Y204">
        <f t="shared" si="51"/>
        <v>0</v>
      </c>
      <c r="Z204">
        <f t="shared" si="52"/>
        <v>0</v>
      </c>
      <c r="AA204">
        <f t="shared" si="53"/>
        <v>0</v>
      </c>
      <c r="AB204">
        <f t="shared" si="54"/>
        <v>0</v>
      </c>
      <c r="AC204">
        <f t="shared" si="55"/>
        <v>0</v>
      </c>
      <c r="AD204">
        <f t="shared" si="56"/>
        <v>0</v>
      </c>
      <c r="AE204">
        <f t="shared" si="57"/>
        <v>0</v>
      </c>
      <c r="AF204">
        <f t="shared" si="58"/>
        <v>0</v>
      </c>
      <c r="AG204">
        <f t="shared" si="59"/>
        <v>0</v>
      </c>
      <c r="AH204">
        <f t="shared" si="60"/>
        <v>0</v>
      </c>
      <c r="AI204">
        <f t="shared" si="61"/>
        <v>0</v>
      </c>
      <c r="AJ204">
        <f t="shared" si="62"/>
        <v>0</v>
      </c>
      <c r="AK204">
        <f t="shared" si="63"/>
        <v>0</v>
      </c>
      <c r="AL204">
        <f t="shared" si="64"/>
        <v>0</v>
      </c>
      <c r="AM204">
        <f t="shared" si="65"/>
        <v>0</v>
      </c>
      <c r="AN204">
        <f t="shared" si="66"/>
        <v>0</v>
      </c>
      <c r="AO204">
        <f t="shared" si="67"/>
        <v>0</v>
      </c>
    </row>
    <row r="205" spans="1:41" x14ac:dyDescent="0.2">
      <c r="A205" s="9" t="str">
        <f>'Cost per option'!A213</f>
        <v>1652 CNG bus</v>
      </c>
      <c r="B205" t="str">
        <f>_xlfn.IFNA(VLOOKUP(A205,'Energy balance options'!A$7:C$3000,3,FALSE),"")</f>
        <v>Verkeer</v>
      </c>
      <c r="C205">
        <f>SUMIFS('Energy balance options'!$F$7:$F$3000,'Energy balance options'!$B$7:$B$3000,HeatGen!C$2,'Energy balance options'!$A$7:$A$3000,HeatGen!$A205)</f>
        <v>0</v>
      </c>
      <c r="D205">
        <f>SUMIFS('Energy balance options'!$F$7:$F$3000,'Energy balance options'!$B$7:$B$3000,HeatGen!D$2,'Energy balance options'!$A$7:$A$3000,HeatGen!$A205)</f>
        <v>0</v>
      </c>
      <c r="E205">
        <f>SUMIFS('Energy balance options'!$F$7:$F$3000,'Energy balance options'!$B$7:$B$3000,HeatGen!E$2,'Energy balance options'!$A$7:$A$3000,HeatGen!$A205)</f>
        <v>0</v>
      </c>
      <c r="F205">
        <f>SUMIFS('Energy balance options'!$F$7:$F$3000,'Energy balance options'!$B$7:$B$3000,HeatGen!F$2,'Energy balance options'!$A$7:$A$3000,HeatGen!$A205)</f>
        <v>0</v>
      </c>
      <c r="G205">
        <f>SUMIFS('Energy balance options'!$F$7:$F$3000,'Energy balance options'!$B$7:$B$3000,HeatGen!G$2,'Energy balance options'!$A$7:$A$3000,HeatGen!$A205)</f>
        <v>0</v>
      </c>
      <c r="H205">
        <f>SUMIFS('Energy balance options'!$G$7:$G$3000,'Energy balance options'!$B$7:$B$3000,HeatGen!H$2,'Energy balance options'!$A$7:$A$3000,HeatGen!$A205)</f>
        <v>4.2320012519999999E-3</v>
      </c>
      <c r="I205">
        <f>SUMIFS('Energy balance options'!$G$7:$G$3000,'Energy balance options'!$B$7:$B$3000,HeatGen!I$2,'Energy balance options'!$A$7:$A$3000,HeatGen!$A205)</f>
        <v>0</v>
      </c>
      <c r="J205">
        <f>SUMIFS('Energy balance options'!$G$7:$G$3000,'Energy balance options'!$B$7:$B$3000,HeatGen!J$2,'Energy balance options'!$A$7:$A$3000,HeatGen!$A205)</f>
        <v>0</v>
      </c>
      <c r="K205">
        <f>SUMIFS('Energy balance options'!$G$7:$G$3000,'Energy balance options'!$B$7:$B$3000,HeatGen!K$2,'Energy balance options'!$A$7:$A$3000,HeatGen!$A205)</f>
        <v>0</v>
      </c>
      <c r="L205">
        <f>SUMIFS('Energy balance options'!$G$7:$G$3000,'Energy balance options'!$B$7:$B$3000,HeatGen!L$2,'Energy balance options'!$A$7:$A$3000,HeatGen!$A205)</f>
        <v>0</v>
      </c>
      <c r="M205">
        <f>SUMIFS('Energy balance options'!$G$7:$G$3000,'Energy balance options'!$B$7:$B$3000,HeatGen!M$2,'Energy balance options'!$A$7:$A$3000,HeatGen!$A205)</f>
        <v>0</v>
      </c>
      <c r="N205">
        <f>SUMIFS('Energy balance options'!$G$7:$G$3000,'Energy balance options'!$B$7:$B$3000,HeatGen!N$2,'Energy balance options'!$A$7:$A$3000,HeatGen!$A205)</f>
        <v>0</v>
      </c>
      <c r="O205">
        <f>SUMIFS('Energy balance options'!$G$7:$G$3000,'Energy balance options'!$B$7:$B$3000,HeatGen!O$2,'Energy balance options'!$A$7:$A$3000,HeatGen!$A205)</f>
        <v>0</v>
      </c>
      <c r="P205">
        <f>SUMIFS('Energy balance options'!$G$7:$G$3000,'Energy balance options'!$B$7:$B$3000,HeatGen!P$2,'Energy balance options'!$A$7:$A$3000,HeatGen!$A205)</f>
        <v>0</v>
      </c>
      <c r="Q205">
        <f>SUMIFS('Energy balance options'!$G$7:$G$3000,'Energy balance options'!$B$7:$B$3000,HeatGen!Q$2,'Energy balance options'!$A$7:$A$3000,HeatGen!$A205)</f>
        <v>0</v>
      </c>
      <c r="R205">
        <f>SUMIFS('Energy balance options'!$G$7:$G$3000,'Energy balance options'!$B$7:$B$3000,HeatGen!R$2,'Energy balance options'!$A$7:$A$3000,HeatGen!$A205)</f>
        <v>0</v>
      </c>
      <c r="S205">
        <f>SUMIFS('Energy balance options'!$G$7:$G$3000,'Energy balance options'!$B$7:$B$3000,HeatGen!S$2,'Energy balance options'!$A$7:$A$3000,HeatGen!$A205)</f>
        <v>0</v>
      </c>
      <c r="T205">
        <f>SUMIFS('Energy balance options'!$G$7:$G$3000,'Energy balance options'!$B$7:$B$3000,HeatGen!T$2,'Energy balance options'!$A$7:$A$3000,HeatGen!$A205)</f>
        <v>0</v>
      </c>
      <c r="U205">
        <f>SUMIFS('Energy balance options'!$G$7:$G$3000,'Energy balance options'!$B$7:$B$3000,HeatGen!U$2,'Energy balance options'!$A$7:$A$3000,HeatGen!$A205)</f>
        <v>0</v>
      </c>
      <c r="V205">
        <f>SUMIFS('Energy balance options'!$G$7:$G$3000,'Energy balance options'!$B$7:$B$3000,HeatGen!V$2,'Energy balance options'!$A$7:$A$3000,HeatGen!$A205)</f>
        <v>0</v>
      </c>
      <c r="W205">
        <f>SUMIFS('Energy balance options'!$G$7:$G$3000,'Energy balance options'!$B$7:$B$3000,HeatGen!W$2,'Energy balance options'!$A$7:$A$3000,HeatGen!$A205)</f>
        <v>0</v>
      </c>
      <c r="X205">
        <f>SUMIFS('Energy balance options'!$G$7:$G$3000,'Energy balance options'!$B$7:$B$3000,HeatGen!X$2,'Energy balance options'!$A$7:$A$3000,HeatGen!$A205)</f>
        <v>0</v>
      </c>
      <c r="Y205">
        <f t="shared" si="51"/>
        <v>0</v>
      </c>
      <c r="Z205">
        <f t="shared" si="52"/>
        <v>0</v>
      </c>
      <c r="AA205">
        <f t="shared" si="53"/>
        <v>0</v>
      </c>
      <c r="AB205">
        <f t="shared" si="54"/>
        <v>0</v>
      </c>
      <c r="AC205">
        <f t="shared" si="55"/>
        <v>0</v>
      </c>
      <c r="AD205">
        <f t="shared" si="56"/>
        <v>0</v>
      </c>
      <c r="AE205">
        <f t="shared" si="57"/>
        <v>0</v>
      </c>
      <c r="AF205">
        <f t="shared" si="58"/>
        <v>0</v>
      </c>
      <c r="AG205">
        <f t="shared" si="59"/>
        <v>0</v>
      </c>
      <c r="AH205">
        <f t="shared" si="60"/>
        <v>0</v>
      </c>
      <c r="AI205">
        <f t="shared" si="61"/>
        <v>0</v>
      </c>
      <c r="AJ205">
        <f t="shared" si="62"/>
        <v>0</v>
      </c>
      <c r="AK205">
        <f t="shared" si="63"/>
        <v>0</v>
      </c>
      <c r="AL205">
        <f t="shared" si="64"/>
        <v>0</v>
      </c>
      <c r="AM205">
        <f t="shared" si="65"/>
        <v>0</v>
      </c>
      <c r="AN205">
        <f t="shared" si="66"/>
        <v>0</v>
      </c>
      <c r="AO205">
        <f t="shared" si="67"/>
        <v>0</v>
      </c>
    </row>
    <row r="206" spans="1:41" x14ac:dyDescent="0.2">
      <c r="A206" s="9" t="str">
        <f>'Cost per option'!A214</f>
        <v>1653 REF BEV bus</v>
      </c>
      <c r="B206" t="str">
        <f>_xlfn.IFNA(VLOOKUP(A206,'Energy balance options'!A$7:C$3000,3,FALSE),"")</f>
        <v>Verkeer</v>
      </c>
      <c r="C206">
        <f>SUMIFS('Energy balance options'!$F$7:$F$3000,'Energy balance options'!$B$7:$B$3000,HeatGen!C$2,'Energy balance options'!$A$7:$A$3000,HeatGen!$A206)</f>
        <v>0</v>
      </c>
      <c r="D206">
        <f>SUMIFS('Energy balance options'!$F$7:$F$3000,'Energy balance options'!$B$7:$B$3000,HeatGen!D$2,'Energy balance options'!$A$7:$A$3000,HeatGen!$A206)</f>
        <v>0</v>
      </c>
      <c r="E206">
        <f>SUMIFS('Energy balance options'!$F$7:$F$3000,'Energy balance options'!$B$7:$B$3000,HeatGen!E$2,'Energy balance options'!$A$7:$A$3000,HeatGen!$A206)</f>
        <v>0</v>
      </c>
      <c r="F206">
        <f>SUMIFS('Energy balance options'!$F$7:$F$3000,'Energy balance options'!$B$7:$B$3000,HeatGen!F$2,'Energy balance options'!$A$7:$A$3000,HeatGen!$A206)</f>
        <v>0</v>
      </c>
      <c r="G206">
        <f>SUMIFS('Energy balance options'!$F$7:$F$3000,'Energy balance options'!$B$7:$B$3000,HeatGen!G$2,'Energy balance options'!$A$7:$A$3000,HeatGen!$A206)</f>
        <v>0</v>
      </c>
      <c r="H206">
        <f>SUMIFS('Energy balance options'!$G$7:$G$3000,'Energy balance options'!$B$7:$B$3000,HeatGen!H$2,'Energy balance options'!$A$7:$A$3000,HeatGen!$A206)</f>
        <v>0</v>
      </c>
      <c r="I206">
        <f>SUMIFS('Energy balance options'!$G$7:$G$3000,'Energy balance options'!$B$7:$B$3000,HeatGen!I$2,'Energy balance options'!$A$7:$A$3000,HeatGen!$A206)</f>
        <v>0</v>
      </c>
      <c r="J206">
        <f>SUMIFS('Energy balance options'!$G$7:$G$3000,'Energy balance options'!$B$7:$B$3000,HeatGen!J$2,'Energy balance options'!$A$7:$A$3000,HeatGen!$A206)</f>
        <v>1.1619054289999999</v>
      </c>
      <c r="K206">
        <f>SUMIFS('Energy balance options'!$G$7:$G$3000,'Energy balance options'!$B$7:$B$3000,HeatGen!K$2,'Energy balance options'!$A$7:$A$3000,HeatGen!$A206)</f>
        <v>0</v>
      </c>
      <c r="L206">
        <f>SUMIFS('Energy balance options'!$G$7:$G$3000,'Energy balance options'!$B$7:$B$3000,HeatGen!L$2,'Energy balance options'!$A$7:$A$3000,HeatGen!$A206)</f>
        <v>0</v>
      </c>
      <c r="M206">
        <f>SUMIFS('Energy balance options'!$G$7:$G$3000,'Energy balance options'!$B$7:$B$3000,HeatGen!M$2,'Energy balance options'!$A$7:$A$3000,HeatGen!$A206)</f>
        <v>0</v>
      </c>
      <c r="N206">
        <f>SUMIFS('Energy balance options'!$G$7:$G$3000,'Energy balance options'!$B$7:$B$3000,HeatGen!N$2,'Energy balance options'!$A$7:$A$3000,HeatGen!$A206)</f>
        <v>0</v>
      </c>
      <c r="O206">
        <f>SUMIFS('Energy balance options'!$G$7:$G$3000,'Energy balance options'!$B$7:$B$3000,HeatGen!O$2,'Energy balance options'!$A$7:$A$3000,HeatGen!$A206)</f>
        <v>0</v>
      </c>
      <c r="P206">
        <f>SUMIFS('Energy balance options'!$G$7:$G$3000,'Energy balance options'!$B$7:$B$3000,HeatGen!P$2,'Energy balance options'!$A$7:$A$3000,HeatGen!$A206)</f>
        <v>0</v>
      </c>
      <c r="Q206">
        <f>SUMIFS('Energy balance options'!$G$7:$G$3000,'Energy balance options'!$B$7:$B$3000,HeatGen!Q$2,'Energy balance options'!$A$7:$A$3000,HeatGen!$A206)</f>
        <v>0</v>
      </c>
      <c r="R206">
        <f>SUMIFS('Energy balance options'!$G$7:$G$3000,'Energy balance options'!$B$7:$B$3000,HeatGen!R$2,'Energy balance options'!$A$7:$A$3000,HeatGen!$A206)</f>
        <v>0</v>
      </c>
      <c r="S206">
        <f>SUMIFS('Energy balance options'!$G$7:$G$3000,'Energy balance options'!$B$7:$B$3000,HeatGen!S$2,'Energy balance options'!$A$7:$A$3000,HeatGen!$A206)</f>
        <v>0</v>
      </c>
      <c r="T206">
        <f>SUMIFS('Energy balance options'!$G$7:$G$3000,'Energy balance options'!$B$7:$B$3000,HeatGen!T$2,'Energy balance options'!$A$7:$A$3000,HeatGen!$A206)</f>
        <v>0</v>
      </c>
      <c r="U206">
        <f>SUMIFS('Energy balance options'!$G$7:$G$3000,'Energy balance options'!$B$7:$B$3000,HeatGen!U$2,'Energy balance options'!$A$7:$A$3000,HeatGen!$A206)</f>
        <v>0</v>
      </c>
      <c r="V206">
        <f>SUMIFS('Energy balance options'!$G$7:$G$3000,'Energy balance options'!$B$7:$B$3000,HeatGen!V$2,'Energy balance options'!$A$7:$A$3000,HeatGen!$A206)</f>
        <v>0</v>
      </c>
      <c r="W206">
        <f>SUMIFS('Energy balance options'!$G$7:$G$3000,'Energy balance options'!$B$7:$B$3000,HeatGen!W$2,'Energy balance options'!$A$7:$A$3000,HeatGen!$A206)</f>
        <v>0</v>
      </c>
      <c r="X206">
        <f>SUMIFS('Energy balance options'!$G$7:$G$3000,'Energy balance options'!$B$7:$B$3000,HeatGen!X$2,'Energy balance options'!$A$7:$A$3000,HeatGen!$A206)</f>
        <v>0</v>
      </c>
      <c r="Y206">
        <f t="shared" si="51"/>
        <v>0</v>
      </c>
      <c r="Z206">
        <f t="shared" si="52"/>
        <v>0</v>
      </c>
      <c r="AA206">
        <f t="shared" si="53"/>
        <v>0</v>
      </c>
      <c r="AB206">
        <f t="shared" si="54"/>
        <v>0</v>
      </c>
      <c r="AC206">
        <f t="shared" si="55"/>
        <v>0</v>
      </c>
      <c r="AD206">
        <f t="shared" si="56"/>
        <v>0</v>
      </c>
      <c r="AE206">
        <f t="shared" si="57"/>
        <v>0</v>
      </c>
      <c r="AF206">
        <f t="shared" si="58"/>
        <v>0</v>
      </c>
      <c r="AG206">
        <f t="shared" si="59"/>
        <v>0</v>
      </c>
      <c r="AH206">
        <f t="shared" si="60"/>
        <v>0</v>
      </c>
      <c r="AI206">
        <f t="shared" si="61"/>
        <v>0</v>
      </c>
      <c r="AJ206">
        <f t="shared" si="62"/>
        <v>0</v>
      </c>
      <c r="AK206">
        <f t="shared" si="63"/>
        <v>0</v>
      </c>
      <c r="AL206">
        <f t="shared" si="64"/>
        <v>0</v>
      </c>
      <c r="AM206">
        <f t="shared" si="65"/>
        <v>0</v>
      </c>
      <c r="AN206">
        <f t="shared" si="66"/>
        <v>0</v>
      </c>
      <c r="AO206">
        <f t="shared" si="67"/>
        <v>0</v>
      </c>
    </row>
    <row r="207" spans="1:41" x14ac:dyDescent="0.2">
      <c r="A207" s="9" t="str">
        <f>'Cost per option'!A215</f>
        <v>1656 Gasoline hybrid car with high fuel reduction</v>
      </c>
      <c r="B207" t="str">
        <f>_xlfn.IFNA(VLOOKUP(A207,'Energy balance options'!A$7:C$3000,3,FALSE),"")</f>
        <v>Verkeer</v>
      </c>
      <c r="C207">
        <f>SUMIFS('Energy balance options'!$F$7:$F$3000,'Energy balance options'!$B$7:$B$3000,HeatGen!C$2,'Energy balance options'!$A$7:$A$3000,HeatGen!$A207)</f>
        <v>0</v>
      </c>
      <c r="D207">
        <f>SUMIFS('Energy balance options'!$F$7:$F$3000,'Energy balance options'!$B$7:$B$3000,HeatGen!D$2,'Energy balance options'!$A$7:$A$3000,HeatGen!$A207)</f>
        <v>0</v>
      </c>
      <c r="E207">
        <f>SUMIFS('Energy balance options'!$F$7:$F$3000,'Energy balance options'!$B$7:$B$3000,HeatGen!E$2,'Energy balance options'!$A$7:$A$3000,HeatGen!$A207)</f>
        <v>0</v>
      </c>
      <c r="F207">
        <f>SUMIFS('Energy balance options'!$F$7:$F$3000,'Energy balance options'!$B$7:$B$3000,HeatGen!F$2,'Energy balance options'!$A$7:$A$3000,HeatGen!$A207)</f>
        <v>0</v>
      </c>
      <c r="G207">
        <f>SUMIFS('Energy balance options'!$F$7:$F$3000,'Energy balance options'!$B$7:$B$3000,HeatGen!G$2,'Energy balance options'!$A$7:$A$3000,HeatGen!$A207)</f>
        <v>0</v>
      </c>
      <c r="H207">
        <f>SUMIFS('Energy balance options'!$G$7:$G$3000,'Energy balance options'!$B$7:$B$3000,HeatGen!H$2,'Energy balance options'!$A$7:$A$3000,HeatGen!$A207)</f>
        <v>0</v>
      </c>
      <c r="I207">
        <f>SUMIFS('Energy balance options'!$G$7:$G$3000,'Energy balance options'!$B$7:$B$3000,HeatGen!I$2,'Energy balance options'!$A$7:$A$3000,HeatGen!$A207)</f>
        <v>0</v>
      </c>
      <c r="J207">
        <f>SUMIFS('Energy balance options'!$G$7:$G$3000,'Energy balance options'!$B$7:$B$3000,HeatGen!J$2,'Energy balance options'!$A$7:$A$3000,HeatGen!$A207)</f>
        <v>0</v>
      </c>
      <c r="K207">
        <f>SUMIFS('Energy balance options'!$G$7:$G$3000,'Energy balance options'!$B$7:$B$3000,HeatGen!K$2,'Energy balance options'!$A$7:$A$3000,HeatGen!$A207)</f>
        <v>0</v>
      </c>
      <c r="L207">
        <f>SUMIFS('Energy balance options'!$G$7:$G$3000,'Energy balance options'!$B$7:$B$3000,HeatGen!L$2,'Energy balance options'!$A$7:$A$3000,HeatGen!$A207)</f>
        <v>0</v>
      </c>
      <c r="M207">
        <f>SUMIFS('Energy balance options'!$G$7:$G$3000,'Energy balance options'!$B$7:$B$3000,HeatGen!M$2,'Energy balance options'!$A$7:$A$3000,HeatGen!$A207)</f>
        <v>0</v>
      </c>
      <c r="N207">
        <f>SUMIFS('Energy balance options'!$G$7:$G$3000,'Energy balance options'!$B$7:$B$3000,HeatGen!N$2,'Energy balance options'!$A$7:$A$3000,HeatGen!$A207)</f>
        <v>0</v>
      </c>
      <c r="O207">
        <f>SUMIFS('Energy balance options'!$G$7:$G$3000,'Energy balance options'!$B$7:$B$3000,HeatGen!O$2,'Energy balance options'!$A$7:$A$3000,HeatGen!$A207)</f>
        <v>0</v>
      </c>
      <c r="P207">
        <f>SUMIFS('Energy balance options'!$G$7:$G$3000,'Energy balance options'!$B$7:$B$3000,HeatGen!P$2,'Energy balance options'!$A$7:$A$3000,HeatGen!$A207)</f>
        <v>0</v>
      </c>
      <c r="Q207">
        <f>SUMIFS('Energy balance options'!$G$7:$G$3000,'Energy balance options'!$B$7:$B$3000,HeatGen!Q$2,'Energy balance options'!$A$7:$A$3000,HeatGen!$A207)</f>
        <v>0</v>
      </c>
      <c r="R207">
        <f>SUMIFS('Energy balance options'!$G$7:$G$3000,'Energy balance options'!$B$7:$B$3000,HeatGen!R$2,'Energy balance options'!$A$7:$A$3000,HeatGen!$A207)</f>
        <v>0</v>
      </c>
      <c r="S207">
        <f>SUMIFS('Energy balance options'!$G$7:$G$3000,'Energy balance options'!$B$7:$B$3000,HeatGen!S$2,'Energy balance options'!$A$7:$A$3000,HeatGen!$A207)</f>
        <v>0</v>
      </c>
      <c r="T207">
        <f>SUMIFS('Energy balance options'!$G$7:$G$3000,'Energy balance options'!$B$7:$B$3000,HeatGen!T$2,'Energy balance options'!$A$7:$A$3000,HeatGen!$A207)</f>
        <v>0</v>
      </c>
      <c r="U207">
        <f>SUMIFS('Energy balance options'!$G$7:$G$3000,'Energy balance options'!$B$7:$B$3000,HeatGen!U$2,'Energy balance options'!$A$7:$A$3000,HeatGen!$A207)</f>
        <v>0</v>
      </c>
      <c r="V207">
        <f>SUMIFS('Energy balance options'!$G$7:$G$3000,'Energy balance options'!$B$7:$B$3000,HeatGen!V$2,'Energy balance options'!$A$7:$A$3000,HeatGen!$A207)</f>
        <v>0</v>
      </c>
      <c r="W207">
        <f>SUMIFS('Energy balance options'!$G$7:$G$3000,'Energy balance options'!$B$7:$B$3000,HeatGen!W$2,'Energy balance options'!$A$7:$A$3000,HeatGen!$A207)</f>
        <v>0</v>
      </c>
      <c r="X207">
        <f>SUMIFS('Energy balance options'!$G$7:$G$3000,'Energy balance options'!$B$7:$B$3000,HeatGen!X$2,'Energy balance options'!$A$7:$A$3000,HeatGen!$A207)</f>
        <v>0</v>
      </c>
      <c r="Y207">
        <f t="shared" si="51"/>
        <v>0</v>
      </c>
      <c r="Z207">
        <f t="shared" si="52"/>
        <v>0</v>
      </c>
      <c r="AA207">
        <f t="shared" si="53"/>
        <v>0</v>
      </c>
      <c r="AB207">
        <f t="shared" si="54"/>
        <v>0</v>
      </c>
      <c r="AC207">
        <f t="shared" si="55"/>
        <v>0</v>
      </c>
      <c r="AD207">
        <f t="shared" si="56"/>
        <v>0</v>
      </c>
      <c r="AE207">
        <f t="shared" si="57"/>
        <v>0</v>
      </c>
      <c r="AF207">
        <f t="shared" si="58"/>
        <v>0</v>
      </c>
      <c r="AG207">
        <f t="shared" si="59"/>
        <v>0</v>
      </c>
      <c r="AH207">
        <f t="shared" si="60"/>
        <v>0</v>
      </c>
      <c r="AI207">
        <f t="shared" si="61"/>
        <v>0</v>
      </c>
      <c r="AJ207">
        <f t="shared" si="62"/>
        <v>0</v>
      </c>
      <c r="AK207">
        <f t="shared" si="63"/>
        <v>0</v>
      </c>
      <c r="AL207">
        <f t="shared" si="64"/>
        <v>0</v>
      </c>
      <c r="AM207">
        <f t="shared" si="65"/>
        <v>0</v>
      </c>
      <c r="AN207">
        <f t="shared" si="66"/>
        <v>0</v>
      </c>
      <c r="AO207">
        <f t="shared" si="67"/>
        <v>0</v>
      </c>
    </row>
    <row r="208" spans="1:41" x14ac:dyDescent="0.2">
      <c r="A208" s="9" t="str">
        <f>'Cost per option'!A216</f>
        <v>1694 REF Non-Energetic use Food and Beverage Industry</v>
      </c>
      <c r="B208" t="str">
        <f>_xlfn.IFNA(VLOOKUP(A208,'Energy balance options'!A$7:C$3000,3,FALSE),"")</f>
        <v>Food and Beverage Industry</v>
      </c>
      <c r="C208">
        <f>SUMIFS('Energy balance options'!$F$7:$F$3000,'Energy balance options'!$B$7:$B$3000,HeatGen!C$2,'Energy balance options'!$A$7:$A$3000,HeatGen!$A208)</f>
        <v>0</v>
      </c>
      <c r="D208">
        <f>SUMIFS('Energy balance options'!$F$7:$F$3000,'Energy balance options'!$B$7:$B$3000,HeatGen!D$2,'Energy balance options'!$A$7:$A$3000,HeatGen!$A208)</f>
        <v>0</v>
      </c>
      <c r="E208">
        <f>SUMIFS('Energy balance options'!$F$7:$F$3000,'Energy balance options'!$B$7:$B$3000,HeatGen!E$2,'Energy balance options'!$A$7:$A$3000,HeatGen!$A208)</f>
        <v>0</v>
      </c>
      <c r="F208">
        <f>SUMIFS('Energy balance options'!$F$7:$F$3000,'Energy balance options'!$B$7:$B$3000,HeatGen!F$2,'Energy balance options'!$A$7:$A$3000,HeatGen!$A208)</f>
        <v>0</v>
      </c>
      <c r="G208">
        <f>SUMIFS('Energy balance options'!$F$7:$F$3000,'Energy balance options'!$B$7:$B$3000,HeatGen!G$2,'Energy balance options'!$A$7:$A$3000,HeatGen!$A208)</f>
        <v>0</v>
      </c>
      <c r="H208">
        <f>SUMIFS('Energy balance options'!$G$7:$G$3000,'Energy balance options'!$B$7:$B$3000,HeatGen!H$2,'Energy balance options'!$A$7:$A$3000,HeatGen!$A208)</f>
        <v>0</v>
      </c>
      <c r="I208">
        <f>SUMIFS('Energy balance options'!$G$7:$G$3000,'Energy balance options'!$B$7:$B$3000,HeatGen!I$2,'Energy balance options'!$A$7:$A$3000,HeatGen!$A208)</f>
        <v>0</v>
      </c>
      <c r="J208">
        <f>SUMIFS('Energy balance options'!$G$7:$G$3000,'Energy balance options'!$B$7:$B$3000,HeatGen!J$2,'Energy balance options'!$A$7:$A$3000,HeatGen!$A208)</f>
        <v>0</v>
      </c>
      <c r="K208">
        <f>SUMIFS('Energy balance options'!$G$7:$G$3000,'Energy balance options'!$B$7:$B$3000,HeatGen!K$2,'Energy balance options'!$A$7:$A$3000,HeatGen!$A208)</f>
        <v>0</v>
      </c>
      <c r="L208">
        <f>SUMIFS('Energy balance options'!$G$7:$G$3000,'Energy balance options'!$B$7:$B$3000,HeatGen!L$2,'Energy balance options'!$A$7:$A$3000,HeatGen!$A208)</f>
        <v>0</v>
      </c>
      <c r="M208">
        <f>SUMIFS('Energy balance options'!$G$7:$G$3000,'Energy balance options'!$B$7:$B$3000,HeatGen!M$2,'Energy balance options'!$A$7:$A$3000,HeatGen!$A208)</f>
        <v>0</v>
      </c>
      <c r="N208">
        <f>SUMIFS('Energy balance options'!$G$7:$G$3000,'Energy balance options'!$B$7:$B$3000,HeatGen!N$2,'Energy balance options'!$A$7:$A$3000,HeatGen!$A208)</f>
        <v>0</v>
      </c>
      <c r="O208">
        <f>SUMIFS('Energy balance options'!$G$7:$G$3000,'Energy balance options'!$B$7:$B$3000,HeatGen!O$2,'Energy balance options'!$A$7:$A$3000,HeatGen!$A208)</f>
        <v>0</v>
      </c>
      <c r="P208">
        <f>SUMIFS('Energy balance options'!$G$7:$G$3000,'Energy balance options'!$B$7:$B$3000,HeatGen!P$2,'Energy balance options'!$A$7:$A$3000,HeatGen!$A208)</f>
        <v>0</v>
      </c>
      <c r="Q208">
        <f>SUMIFS('Energy balance options'!$G$7:$G$3000,'Energy balance options'!$B$7:$B$3000,HeatGen!Q$2,'Energy balance options'!$A$7:$A$3000,HeatGen!$A208)</f>
        <v>0</v>
      </c>
      <c r="R208">
        <f>SUMIFS('Energy balance options'!$G$7:$G$3000,'Energy balance options'!$B$7:$B$3000,HeatGen!R$2,'Energy balance options'!$A$7:$A$3000,HeatGen!$A208)</f>
        <v>0</v>
      </c>
      <c r="S208">
        <f>SUMIFS('Energy balance options'!$G$7:$G$3000,'Energy balance options'!$B$7:$B$3000,HeatGen!S$2,'Energy balance options'!$A$7:$A$3000,HeatGen!$A208)</f>
        <v>0</v>
      </c>
      <c r="T208">
        <f>SUMIFS('Energy balance options'!$G$7:$G$3000,'Energy balance options'!$B$7:$B$3000,HeatGen!T$2,'Energy balance options'!$A$7:$A$3000,HeatGen!$A208)</f>
        <v>0</v>
      </c>
      <c r="U208">
        <f>SUMIFS('Energy balance options'!$G$7:$G$3000,'Energy balance options'!$B$7:$B$3000,HeatGen!U$2,'Energy balance options'!$A$7:$A$3000,HeatGen!$A208)</f>
        <v>0</v>
      </c>
      <c r="V208">
        <f>SUMIFS('Energy balance options'!$G$7:$G$3000,'Energy balance options'!$B$7:$B$3000,HeatGen!V$2,'Energy balance options'!$A$7:$A$3000,HeatGen!$A208)</f>
        <v>0</v>
      </c>
      <c r="W208">
        <f>SUMIFS('Energy balance options'!$G$7:$G$3000,'Energy balance options'!$B$7:$B$3000,HeatGen!W$2,'Energy balance options'!$A$7:$A$3000,HeatGen!$A208)</f>
        <v>0</v>
      </c>
      <c r="X208">
        <f>SUMIFS('Energy balance options'!$G$7:$G$3000,'Energy balance options'!$B$7:$B$3000,HeatGen!X$2,'Energy balance options'!$A$7:$A$3000,HeatGen!$A208)</f>
        <v>0</v>
      </c>
      <c r="Y208">
        <f t="shared" si="51"/>
        <v>0</v>
      </c>
      <c r="Z208">
        <f t="shared" si="52"/>
        <v>0</v>
      </c>
      <c r="AA208">
        <f t="shared" si="53"/>
        <v>0</v>
      </c>
      <c r="AB208">
        <f t="shared" si="54"/>
        <v>0</v>
      </c>
      <c r="AC208">
        <f t="shared" si="55"/>
        <v>0</v>
      </c>
      <c r="AD208">
        <f t="shared" si="56"/>
        <v>0</v>
      </c>
      <c r="AE208">
        <f t="shared" si="57"/>
        <v>0</v>
      </c>
      <c r="AF208">
        <f t="shared" si="58"/>
        <v>0</v>
      </c>
      <c r="AG208">
        <f t="shared" si="59"/>
        <v>0</v>
      </c>
      <c r="AH208">
        <f t="shared" si="60"/>
        <v>0</v>
      </c>
      <c r="AI208">
        <f t="shared" si="61"/>
        <v>0</v>
      </c>
      <c r="AJ208">
        <f t="shared" si="62"/>
        <v>0</v>
      </c>
      <c r="AK208">
        <f t="shared" si="63"/>
        <v>0</v>
      </c>
      <c r="AL208">
        <f t="shared" si="64"/>
        <v>0</v>
      </c>
      <c r="AM208">
        <f t="shared" si="65"/>
        <v>0</v>
      </c>
      <c r="AN208">
        <f t="shared" si="66"/>
        <v>0</v>
      </c>
      <c r="AO208">
        <f t="shared" si="67"/>
        <v>0</v>
      </c>
    </row>
    <row r="209" spans="1:41" x14ac:dyDescent="0.2">
      <c r="A209" s="9" t="str">
        <f>'Cost per option'!A217</f>
        <v>1698 REF Final Heat demand Waste</v>
      </c>
      <c r="B209" t="str">
        <f>_xlfn.IFNA(VLOOKUP(A209,'Energy balance options'!A$7:C$3000,3,FALSE),"")</f>
        <v>Waste</v>
      </c>
      <c r="C209">
        <f>SUMIFS('Energy balance options'!$F$7:$F$3000,'Energy balance options'!$B$7:$B$3000,HeatGen!C$2,'Energy balance options'!$A$7:$A$3000,HeatGen!$A209)</f>
        <v>0</v>
      </c>
      <c r="D209">
        <f>SUMIFS('Energy balance options'!$F$7:$F$3000,'Energy balance options'!$B$7:$B$3000,HeatGen!D$2,'Energy balance options'!$A$7:$A$3000,HeatGen!$A209)</f>
        <v>0</v>
      </c>
      <c r="E209">
        <f>SUMIFS('Energy balance options'!$F$7:$F$3000,'Energy balance options'!$B$7:$B$3000,HeatGen!E$2,'Energy balance options'!$A$7:$A$3000,HeatGen!$A209)</f>
        <v>0</v>
      </c>
      <c r="F209">
        <f>SUMIFS('Energy balance options'!$F$7:$F$3000,'Energy balance options'!$B$7:$B$3000,HeatGen!F$2,'Energy balance options'!$A$7:$A$3000,HeatGen!$A209)</f>
        <v>0</v>
      </c>
      <c r="G209">
        <f>SUMIFS('Energy balance options'!$F$7:$F$3000,'Energy balance options'!$B$7:$B$3000,HeatGen!G$2,'Energy balance options'!$A$7:$A$3000,HeatGen!$A209)</f>
        <v>0</v>
      </c>
      <c r="H209">
        <f>SUMIFS('Energy balance options'!$G$7:$G$3000,'Energy balance options'!$B$7:$B$3000,HeatGen!H$2,'Energy balance options'!$A$7:$A$3000,HeatGen!$A209)</f>
        <v>0</v>
      </c>
      <c r="I209">
        <f>SUMIFS('Energy balance options'!$G$7:$G$3000,'Energy balance options'!$B$7:$B$3000,HeatGen!I$2,'Energy balance options'!$A$7:$A$3000,HeatGen!$A209)</f>
        <v>0</v>
      </c>
      <c r="J209">
        <f>SUMIFS('Energy balance options'!$G$7:$G$3000,'Energy balance options'!$B$7:$B$3000,HeatGen!J$2,'Energy balance options'!$A$7:$A$3000,HeatGen!$A209)</f>
        <v>0</v>
      </c>
      <c r="K209">
        <f>SUMIFS('Energy balance options'!$G$7:$G$3000,'Energy balance options'!$B$7:$B$3000,HeatGen!K$2,'Energy balance options'!$A$7:$A$3000,HeatGen!$A209)</f>
        <v>0</v>
      </c>
      <c r="L209">
        <f>SUMIFS('Energy balance options'!$G$7:$G$3000,'Energy balance options'!$B$7:$B$3000,HeatGen!L$2,'Energy balance options'!$A$7:$A$3000,HeatGen!$A209)</f>
        <v>0</v>
      </c>
      <c r="M209">
        <f>SUMIFS('Energy balance options'!$G$7:$G$3000,'Energy balance options'!$B$7:$B$3000,HeatGen!M$2,'Energy balance options'!$A$7:$A$3000,HeatGen!$A209)</f>
        <v>0</v>
      </c>
      <c r="N209">
        <f>SUMIFS('Energy balance options'!$G$7:$G$3000,'Energy balance options'!$B$7:$B$3000,HeatGen!N$2,'Energy balance options'!$A$7:$A$3000,HeatGen!$A209)</f>
        <v>0</v>
      </c>
      <c r="O209">
        <f>SUMIFS('Energy balance options'!$G$7:$G$3000,'Energy balance options'!$B$7:$B$3000,HeatGen!O$2,'Energy balance options'!$A$7:$A$3000,HeatGen!$A209)</f>
        <v>0</v>
      </c>
      <c r="P209">
        <f>SUMIFS('Energy balance options'!$G$7:$G$3000,'Energy balance options'!$B$7:$B$3000,HeatGen!P$2,'Energy balance options'!$A$7:$A$3000,HeatGen!$A209)</f>
        <v>0</v>
      </c>
      <c r="Q209">
        <f>SUMIFS('Energy balance options'!$G$7:$G$3000,'Energy balance options'!$B$7:$B$3000,HeatGen!Q$2,'Energy balance options'!$A$7:$A$3000,HeatGen!$A209)</f>
        <v>0</v>
      </c>
      <c r="R209">
        <f>SUMIFS('Energy balance options'!$G$7:$G$3000,'Energy balance options'!$B$7:$B$3000,HeatGen!R$2,'Energy balance options'!$A$7:$A$3000,HeatGen!$A209)</f>
        <v>0</v>
      </c>
      <c r="S209">
        <f>SUMIFS('Energy balance options'!$G$7:$G$3000,'Energy balance options'!$B$7:$B$3000,HeatGen!S$2,'Energy balance options'!$A$7:$A$3000,HeatGen!$A209)</f>
        <v>0</v>
      </c>
      <c r="T209">
        <f>SUMIFS('Energy balance options'!$G$7:$G$3000,'Energy balance options'!$B$7:$B$3000,HeatGen!T$2,'Energy balance options'!$A$7:$A$3000,HeatGen!$A209)</f>
        <v>0</v>
      </c>
      <c r="U209">
        <f>SUMIFS('Energy balance options'!$G$7:$G$3000,'Energy balance options'!$B$7:$B$3000,HeatGen!U$2,'Energy balance options'!$A$7:$A$3000,HeatGen!$A209)</f>
        <v>0</v>
      </c>
      <c r="V209">
        <f>SUMIFS('Energy balance options'!$G$7:$G$3000,'Energy balance options'!$B$7:$B$3000,HeatGen!V$2,'Energy balance options'!$A$7:$A$3000,HeatGen!$A209)</f>
        <v>0</v>
      </c>
      <c r="W209">
        <f>SUMIFS('Energy balance options'!$G$7:$G$3000,'Energy balance options'!$B$7:$B$3000,HeatGen!W$2,'Energy balance options'!$A$7:$A$3000,HeatGen!$A209)</f>
        <v>0</v>
      </c>
      <c r="X209">
        <f>SUMIFS('Energy balance options'!$G$7:$G$3000,'Energy balance options'!$B$7:$B$3000,HeatGen!X$2,'Energy balance options'!$A$7:$A$3000,HeatGen!$A209)</f>
        <v>0</v>
      </c>
      <c r="Y209">
        <f t="shared" si="51"/>
        <v>0</v>
      </c>
      <c r="Z209">
        <f t="shared" si="52"/>
        <v>0</v>
      </c>
      <c r="AA209">
        <f t="shared" si="53"/>
        <v>0</v>
      </c>
      <c r="AB209">
        <f t="shared" si="54"/>
        <v>0</v>
      </c>
      <c r="AC209">
        <f t="shared" si="55"/>
        <v>0</v>
      </c>
      <c r="AD209">
        <f t="shared" si="56"/>
        <v>0</v>
      </c>
      <c r="AE209">
        <f t="shared" si="57"/>
        <v>0</v>
      </c>
      <c r="AF209">
        <f t="shared" si="58"/>
        <v>0</v>
      </c>
      <c r="AG209">
        <f t="shared" si="59"/>
        <v>0</v>
      </c>
      <c r="AH209">
        <f t="shared" si="60"/>
        <v>0</v>
      </c>
      <c r="AI209">
        <f t="shared" si="61"/>
        <v>0</v>
      </c>
      <c r="AJ209">
        <f t="shared" si="62"/>
        <v>0</v>
      </c>
      <c r="AK209">
        <f t="shared" si="63"/>
        <v>0</v>
      </c>
      <c r="AL209">
        <f t="shared" si="64"/>
        <v>0</v>
      </c>
      <c r="AM209">
        <f t="shared" si="65"/>
        <v>0</v>
      </c>
      <c r="AN209">
        <f t="shared" si="66"/>
        <v>0</v>
      </c>
      <c r="AO209">
        <f t="shared" si="67"/>
        <v>0</v>
      </c>
    </row>
    <row r="210" spans="1:41" x14ac:dyDescent="0.2">
      <c r="A210" s="9" t="str">
        <f>'Cost per option'!A218</f>
        <v>1699 REF Final Electricity demand Waste</v>
      </c>
      <c r="B210" t="str">
        <f>_xlfn.IFNA(VLOOKUP(A210,'Energy balance options'!A$7:C$3000,3,FALSE),"")</f>
        <v>Waste</v>
      </c>
      <c r="C210">
        <f>SUMIFS('Energy balance options'!$F$7:$F$3000,'Energy balance options'!$B$7:$B$3000,HeatGen!C$2,'Energy balance options'!$A$7:$A$3000,HeatGen!$A210)</f>
        <v>0</v>
      </c>
      <c r="D210">
        <f>SUMIFS('Energy balance options'!$F$7:$F$3000,'Energy balance options'!$B$7:$B$3000,HeatGen!D$2,'Energy balance options'!$A$7:$A$3000,HeatGen!$A210)</f>
        <v>0</v>
      </c>
      <c r="E210">
        <f>SUMIFS('Energy balance options'!$F$7:$F$3000,'Energy balance options'!$B$7:$B$3000,HeatGen!E$2,'Energy balance options'!$A$7:$A$3000,HeatGen!$A210)</f>
        <v>0</v>
      </c>
      <c r="F210">
        <f>SUMIFS('Energy balance options'!$F$7:$F$3000,'Energy balance options'!$B$7:$B$3000,HeatGen!F$2,'Energy balance options'!$A$7:$A$3000,HeatGen!$A210)</f>
        <v>0</v>
      </c>
      <c r="G210">
        <f>SUMIFS('Energy balance options'!$F$7:$F$3000,'Energy balance options'!$B$7:$B$3000,HeatGen!G$2,'Energy balance options'!$A$7:$A$3000,HeatGen!$A210)</f>
        <v>0</v>
      </c>
      <c r="H210">
        <f>SUMIFS('Energy balance options'!$G$7:$G$3000,'Energy balance options'!$B$7:$B$3000,HeatGen!H$2,'Energy balance options'!$A$7:$A$3000,HeatGen!$A210)</f>
        <v>0</v>
      </c>
      <c r="I210">
        <f>SUMIFS('Energy balance options'!$G$7:$G$3000,'Energy balance options'!$B$7:$B$3000,HeatGen!I$2,'Energy balance options'!$A$7:$A$3000,HeatGen!$A210)</f>
        <v>0</v>
      </c>
      <c r="J210">
        <f>SUMIFS('Energy balance options'!$G$7:$G$3000,'Energy balance options'!$B$7:$B$3000,HeatGen!J$2,'Energy balance options'!$A$7:$A$3000,HeatGen!$A210)</f>
        <v>6.125</v>
      </c>
      <c r="K210">
        <f>SUMIFS('Energy balance options'!$G$7:$G$3000,'Energy balance options'!$B$7:$B$3000,HeatGen!K$2,'Energy balance options'!$A$7:$A$3000,HeatGen!$A210)</f>
        <v>0</v>
      </c>
      <c r="L210">
        <f>SUMIFS('Energy balance options'!$G$7:$G$3000,'Energy balance options'!$B$7:$B$3000,HeatGen!L$2,'Energy balance options'!$A$7:$A$3000,HeatGen!$A210)</f>
        <v>0</v>
      </c>
      <c r="M210">
        <f>SUMIFS('Energy balance options'!$G$7:$G$3000,'Energy balance options'!$B$7:$B$3000,HeatGen!M$2,'Energy balance options'!$A$7:$A$3000,HeatGen!$A210)</f>
        <v>0</v>
      </c>
      <c r="N210">
        <f>SUMIFS('Energy balance options'!$G$7:$G$3000,'Energy balance options'!$B$7:$B$3000,HeatGen!N$2,'Energy balance options'!$A$7:$A$3000,HeatGen!$A210)</f>
        <v>0</v>
      </c>
      <c r="O210">
        <f>SUMIFS('Energy balance options'!$G$7:$G$3000,'Energy balance options'!$B$7:$B$3000,HeatGen!O$2,'Energy balance options'!$A$7:$A$3000,HeatGen!$A210)</f>
        <v>0</v>
      </c>
      <c r="P210">
        <f>SUMIFS('Energy balance options'!$G$7:$G$3000,'Energy balance options'!$B$7:$B$3000,HeatGen!P$2,'Energy balance options'!$A$7:$A$3000,HeatGen!$A210)</f>
        <v>0</v>
      </c>
      <c r="Q210">
        <f>SUMIFS('Energy balance options'!$G$7:$G$3000,'Energy balance options'!$B$7:$B$3000,HeatGen!Q$2,'Energy balance options'!$A$7:$A$3000,HeatGen!$A210)</f>
        <v>0</v>
      </c>
      <c r="R210">
        <f>SUMIFS('Energy balance options'!$G$7:$G$3000,'Energy balance options'!$B$7:$B$3000,HeatGen!R$2,'Energy balance options'!$A$7:$A$3000,HeatGen!$A210)</f>
        <v>0</v>
      </c>
      <c r="S210">
        <f>SUMIFS('Energy balance options'!$G$7:$G$3000,'Energy balance options'!$B$7:$B$3000,HeatGen!S$2,'Energy balance options'!$A$7:$A$3000,HeatGen!$A210)</f>
        <v>0</v>
      </c>
      <c r="T210">
        <f>SUMIFS('Energy balance options'!$G$7:$G$3000,'Energy balance options'!$B$7:$B$3000,HeatGen!T$2,'Energy balance options'!$A$7:$A$3000,HeatGen!$A210)</f>
        <v>0</v>
      </c>
      <c r="U210">
        <f>SUMIFS('Energy balance options'!$G$7:$G$3000,'Energy balance options'!$B$7:$B$3000,HeatGen!U$2,'Energy balance options'!$A$7:$A$3000,HeatGen!$A210)</f>
        <v>0</v>
      </c>
      <c r="V210">
        <f>SUMIFS('Energy balance options'!$G$7:$G$3000,'Energy balance options'!$B$7:$B$3000,HeatGen!V$2,'Energy balance options'!$A$7:$A$3000,HeatGen!$A210)</f>
        <v>0</v>
      </c>
      <c r="W210">
        <f>SUMIFS('Energy balance options'!$G$7:$G$3000,'Energy balance options'!$B$7:$B$3000,HeatGen!W$2,'Energy balance options'!$A$7:$A$3000,HeatGen!$A210)</f>
        <v>0</v>
      </c>
      <c r="X210">
        <f>SUMIFS('Energy balance options'!$G$7:$G$3000,'Energy balance options'!$B$7:$B$3000,HeatGen!X$2,'Energy balance options'!$A$7:$A$3000,HeatGen!$A210)</f>
        <v>0</v>
      </c>
      <c r="Y210">
        <f t="shared" si="51"/>
        <v>0</v>
      </c>
      <c r="Z210">
        <f t="shared" si="52"/>
        <v>0</v>
      </c>
      <c r="AA210">
        <f t="shared" si="53"/>
        <v>0</v>
      </c>
      <c r="AB210">
        <f t="shared" si="54"/>
        <v>0</v>
      </c>
      <c r="AC210">
        <f t="shared" si="55"/>
        <v>0</v>
      </c>
      <c r="AD210">
        <f t="shared" si="56"/>
        <v>0</v>
      </c>
      <c r="AE210">
        <f t="shared" si="57"/>
        <v>0</v>
      </c>
      <c r="AF210">
        <f t="shared" si="58"/>
        <v>0</v>
      </c>
      <c r="AG210">
        <f t="shared" si="59"/>
        <v>0</v>
      </c>
      <c r="AH210">
        <f t="shared" si="60"/>
        <v>0</v>
      </c>
      <c r="AI210">
        <f t="shared" si="61"/>
        <v>0</v>
      </c>
      <c r="AJ210">
        <f t="shared" si="62"/>
        <v>0</v>
      </c>
      <c r="AK210">
        <f t="shared" si="63"/>
        <v>0</v>
      </c>
      <c r="AL210">
        <f t="shared" si="64"/>
        <v>0</v>
      </c>
      <c r="AM210">
        <f t="shared" si="65"/>
        <v>0</v>
      </c>
      <c r="AN210">
        <f t="shared" si="66"/>
        <v>0</v>
      </c>
      <c r="AO210">
        <f t="shared" si="67"/>
        <v>0</v>
      </c>
    </row>
    <row r="211" spans="1:41" x14ac:dyDescent="0.2">
      <c r="A211" s="9" t="str">
        <f>'Cost per option'!A219</f>
        <v>1705 Biomass DF &gt; 400 C Boilers - Industry</v>
      </c>
      <c r="B211" t="str">
        <f>_xlfn.IFNA(VLOOKUP(A211,'Energy balance options'!A$7:C$3000,3,FALSE),"")</f>
        <v>Industrie</v>
      </c>
      <c r="C211">
        <f>SUMIFS('Energy balance options'!$F$7:$F$3000,'Energy balance options'!$B$7:$B$3000,HeatGen!C$2,'Energy balance options'!$A$7:$A$3000,HeatGen!$A211)</f>
        <v>0</v>
      </c>
      <c r="D211">
        <f>SUMIFS('Energy balance options'!$F$7:$F$3000,'Energy balance options'!$B$7:$B$3000,HeatGen!D$2,'Energy balance options'!$A$7:$A$3000,HeatGen!$A211)</f>
        <v>0</v>
      </c>
      <c r="E211">
        <f>SUMIFS('Energy balance options'!$F$7:$F$3000,'Energy balance options'!$B$7:$B$3000,HeatGen!E$2,'Energy balance options'!$A$7:$A$3000,HeatGen!$A211)</f>
        <v>0</v>
      </c>
      <c r="F211">
        <f>SUMIFS('Energy balance options'!$F$7:$F$3000,'Energy balance options'!$B$7:$B$3000,HeatGen!F$2,'Energy balance options'!$A$7:$A$3000,HeatGen!$A211)</f>
        <v>0</v>
      </c>
      <c r="G211">
        <f>SUMIFS('Energy balance options'!$F$7:$F$3000,'Energy balance options'!$B$7:$B$3000,HeatGen!G$2,'Energy balance options'!$A$7:$A$3000,HeatGen!$A211)</f>
        <v>-4.6665294109999998E-2</v>
      </c>
      <c r="H211">
        <f>SUMIFS('Energy balance options'!$G$7:$G$3000,'Energy balance options'!$B$7:$B$3000,HeatGen!H$2,'Energy balance options'!$A$7:$A$3000,HeatGen!$A211)</f>
        <v>0</v>
      </c>
      <c r="I211">
        <f>SUMIFS('Energy balance options'!$G$7:$G$3000,'Energy balance options'!$B$7:$B$3000,HeatGen!I$2,'Energy balance options'!$A$7:$A$3000,HeatGen!$A211)</f>
        <v>0</v>
      </c>
      <c r="J211">
        <f>SUMIFS('Energy balance options'!$G$7:$G$3000,'Energy balance options'!$B$7:$B$3000,HeatGen!J$2,'Energy balance options'!$A$7:$A$3000,HeatGen!$A211)</f>
        <v>0</v>
      </c>
      <c r="K211">
        <f>SUMIFS('Energy balance options'!$G$7:$G$3000,'Energy balance options'!$B$7:$B$3000,HeatGen!K$2,'Energy balance options'!$A$7:$A$3000,HeatGen!$A211)</f>
        <v>0</v>
      </c>
      <c r="L211">
        <f>SUMIFS('Energy balance options'!$G$7:$G$3000,'Energy balance options'!$B$7:$B$3000,HeatGen!L$2,'Energy balance options'!$A$7:$A$3000,HeatGen!$A211)</f>
        <v>0</v>
      </c>
      <c r="M211">
        <f>SUMIFS('Energy balance options'!$G$7:$G$3000,'Energy balance options'!$B$7:$B$3000,HeatGen!M$2,'Energy balance options'!$A$7:$A$3000,HeatGen!$A211)</f>
        <v>4.6665294109999998E-2</v>
      </c>
      <c r="N211">
        <f>SUMIFS('Energy balance options'!$G$7:$G$3000,'Energy balance options'!$B$7:$B$3000,HeatGen!N$2,'Energy balance options'!$A$7:$A$3000,HeatGen!$A211)</f>
        <v>0</v>
      </c>
      <c r="O211">
        <f>SUMIFS('Energy balance options'!$G$7:$G$3000,'Energy balance options'!$B$7:$B$3000,HeatGen!O$2,'Energy balance options'!$A$7:$A$3000,HeatGen!$A211)</f>
        <v>0</v>
      </c>
      <c r="P211">
        <f>SUMIFS('Energy balance options'!$G$7:$G$3000,'Energy balance options'!$B$7:$B$3000,HeatGen!P$2,'Energy balance options'!$A$7:$A$3000,HeatGen!$A211)</f>
        <v>0</v>
      </c>
      <c r="Q211">
        <f>SUMIFS('Energy balance options'!$G$7:$G$3000,'Energy balance options'!$B$7:$B$3000,HeatGen!Q$2,'Energy balance options'!$A$7:$A$3000,HeatGen!$A211)</f>
        <v>0</v>
      </c>
      <c r="R211">
        <f>SUMIFS('Energy balance options'!$G$7:$G$3000,'Energy balance options'!$B$7:$B$3000,HeatGen!R$2,'Energy balance options'!$A$7:$A$3000,HeatGen!$A211)</f>
        <v>0</v>
      </c>
      <c r="S211">
        <f>SUMIFS('Energy balance options'!$G$7:$G$3000,'Energy balance options'!$B$7:$B$3000,HeatGen!S$2,'Energy balance options'!$A$7:$A$3000,HeatGen!$A211)</f>
        <v>0</v>
      </c>
      <c r="T211">
        <f>SUMIFS('Energy balance options'!$G$7:$G$3000,'Energy balance options'!$B$7:$B$3000,HeatGen!T$2,'Energy balance options'!$A$7:$A$3000,HeatGen!$A211)</f>
        <v>0</v>
      </c>
      <c r="U211">
        <f>SUMIFS('Energy balance options'!$G$7:$G$3000,'Energy balance options'!$B$7:$B$3000,HeatGen!U$2,'Energy balance options'!$A$7:$A$3000,HeatGen!$A211)</f>
        <v>0</v>
      </c>
      <c r="V211">
        <f>SUMIFS('Energy balance options'!$G$7:$G$3000,'Energy balance options'!$B$7:$B$3000,HeatGen!V$2,'Energy balance options'!$A$7:$A$3000,HeatGen!$A211)</f>
        <v>0</v>
      </c>
      <c r="W211">
        <f>SUMIFS('Energy balance options'!$G$7:$G$3000,'Energy balance options'!$B$7:$B$3000,HeatGen!W$2,'Energy balance options'!$A$7:$A$3000,HeatGen!$A211)</f>
        <v>0</v>
      </c>
      <c r="X211">
        <f>SUMIFS('Energy balance options'!$G$7:$G$3000,'Energy balance options'!$B$7:$B$3000,HeatGen!X$2,'Energy balance options'!$A$7:$A$3000,HeatGen!$A211)</f>
        <v>0</v>
      </c>
      <c r="Y211">
        <f t="shared" si="51"/>
        <v>0</v>
      </c>
      <c r="Z211">
        <f t="shared" si="52"/>
        <v>0</v>
      </c>
      <c r="AA211">
        <f t="shared" si="53"/>
        <v>0</v>
      </c>
      <c r="AB211">
        <f t="shared" si="54"/>
        <v>0</v>
      </c>
      <c r="AC211">
        <f t="shared" si="55"/>
        <v>0</v>
      </c>
      <c r="AD211">
        <f t="shared" si="56"/>
        <v>-4.6665294109999998E-2</v>
      </c>
      <c r="AE211">
        <f t="shared" si="57"/>
        <v>0</v>
      </c>
      <c r="AF211">
        <f t="shared" si="58"/>
        <v>0</v>
      </c>
      <c r="AG211">
        <f t="shared" si="59"/>
        <v>0</v>
      </c>
      <c r="AH211">
        <f t="shared" si="60"/>
        <v>0</v>
      </c>
      <c r="AI211">
        <f t="shared" si="61"/>
        <v>0</v>
      </c>
      <c r="AJ211">
        <f t="shared" si="62"/>
        <v>0</v>
      </c>
      <c r="AK211">
        <f t="shared" si="63"/>
        <v>0</v>
      </c>
      <c r="AL211">
        <f t="shared" si="64"/>
        <v>0</v>
      </c>
      <c r="AM211">
        <f t="shared" si="65"/>
        <v>0</v>
      </c>
      <c r="AN211">
        <f t="shared" si="66"/>
        <v>0</v>
      </c>
      <c r="AO211">
        <f t="shared" si="67"/>
        <v>0</v>
      </c>
    </row>
    <row r="212" spans="1:41" x14ac:dyDescent="0.2">
      <c r="A212" s="9" t="str">
        <f>'Cost per option'!A220</f>
        <v>1721 REF AVI</v>
      </c>
      <c r="B212" t="str">
        <f>_xlfn.IFNA(VLOOKUP(A212,'Energy balance options'!A$7:C$3000,3,FALSE),"")</f>
        <v>Waste</v>
      </c>
      <c r="C212">
        <f>SUMIFS('Energy balance options'!$F$7:$F$3000,'Energy balance options'!$B$7:$B$3000,HeatGen!C$2,'Energy balance options'!$A$7:$A$3000,HeatGen!$A212)</f>
        <v>-0.58863763979999995</v>
      </c>
      <c r="D212">
        <f>SUMIFS('Energy balance options'!$F$7:$F$3000,'Energy balance options'!$B$7:$B$3000,HeatGen!D$2,'Energy balance options'!$A$7:$A$3000,HeatGen!$A212)</f>
        <v>0</v>
      </c>
      <c r="E212">
        <f>SUMIFS('Energy balance options'!$F$7:$F$3000,'Energy balance options'!$B$7:$B$3000,HeatGen!E$2,'Energy balance options'!$A$7:$A$3000,HeatGen!$A212)</f>
        <v>0</v>
      </c>
      <c r="F212">
        <f>SUMIFS('Energy balance options'!$F$7:$F$3000,'Energy balance options'!$B$7:$B$3000,HeatGen!F$2,'Energy balance options'!$A$7:$A$3000,HeatGen!$A212)</f>
        <v>0</v>
      </c>
      <c r="G212">
        <f>SUMIFS('Energy balance options'!$F$7:$F$3000,'Energy balance options'!$B$7:$B$3000,HeatGen!G$2,'Energy balance options'!$A$7:$A$3000,HeatGen!$A212)</f>
        <v>0</v>
      </c>
      <c r="H212">
        <f>SUMIFS('Energy balance options'!$G$7:$G$3000,'Energy balance options'!$B$7:$B$3000,HeatGen!H$2,'Energy balance options'!$A$7:$A$3000,HeatGen!$A212)</f>
        <v>0</v>
      </c>
      <c r="I212">
        <f>SUMIFS('Energy balance options'!$G$7:$G$3000,'Energy balance options'!$B$7:$B$3000,HeatGen!I$2,'Energy balance options'!$A$7:$A$3000,HeatGen!$A212)</f>
        <v>0</v>
      </c>
      <c r="J212">
        <f>SUMIFS('Energy balance options'!$G$7:$G$3000,'Energy balance options'!$B$7:$B$3000,HeatGen!J$2,'Energy balance options'!$A$7:$A$3000,HeatGen!$A212)</f>
        <v>0</v>
      </c>
      <c r="K212">
        <f>SUMIFS('Energy balance options'!$G$7:$G$3000,'Energy balance options'!$B$7:$B$3000,HeatGen!K$2,'Energy balance options'!$A$7:$A$3000,HeatGen!$A212)</f>
        <v>0</v>
      </c>
      <c r="L212">
        <f>SUMIFS('Energy balance options'!$G$7:$G$3000,'Energy balance options'!$B$7:$B$3000,HeatGen!L$2,'Energy balance options'!$A$7:$A$3000,HeatGen!$A212)</f>
        <v>0</v>
      </c>
      <c r="M212">
        <f>SUMIFS('Energy balance options'!$G$7:$G$3000,'Energy balance options'!$B$7:$B$3000,HeatGen!M$2,'Energy balance options'!$A$7:$A$3000,HeatGen!$A212)</f>
        <v>0</v>
      </c>
      <c r="N212">
        <f>SUMIFS('Energy balance options'!$G$7:$G$3000,'Energy balance options'!$B$7:$B$3000,HeatGen!N$2,'Energy balance options'!$A$7:$A$3000,HeatGen!$A212)</f>
        <v>0</v>
      </c>
      <c r="O212">
        <f>SUMIFS('Energy balance options'!$G$7:$G$3000,'Energy balance options'!$B$7:$B$3000,HeatGen!O$2,'Energy balance options'!$A$7:$A$3000,HeatGen!$A212)</f>
        <v>0</v>
      </c>
      <c r="P212">
        <f>SUMIFS('Energy balance options'!$G$7:$G$3000,'Energy balance options'!$B$7:$B$3000,HeatGen!P$2,'Energy balance options'!$A$7:$A$3000,HeatGen!$A212)</f>
        <v>1.3075750450000001</v>
      </c>
      <c r="Q212">
        <f>SUMIFS('Energy balance options'!$G$7:$G$3000,'Energy balance options'!$B$7:$B$3000,HeatGen!Q$2,'Energy balance options'!$A$7:$A$3000,HeatGen!$A212)</f>
        <v>1.474501887</v>
      </c>
      <c r="R212">
        <f>SUMIFS('Energy balance options'!$G$7:$G$3000,'Energy balance options'!$B$7:$B$3000,HeatGen!R$2,'Energy balance options'!$A$7:$A$3000,HeatGen!$A212)</f>
        <v>0</v>
      </c>
      <c r="S212">
        <f>SUMIFS('Energy balance options'!$G$7:$G$3000,'Energy balance options'!$B$7:$B$3000,HeatGen!S$2,'Energy balance options'!$A$7:$A$3000,HeatGen!$A212)</f>
        <v>0</v>
      </c>
      <c r="T212">
        <f>SUMIFS('Energy balance options'!$G$7:$G$3000,'Energy balance options'!$B$7:$B$3000,HeatGen!T$2,'Energy balance options'!$A$7:$A$3000,HeatGen!$A212)</f>
        <v>0</v>
      </c>
      <c r="U212">
        <f>SUMIFS('Energy balance options'!$G$7:$G$3000,'Energy balance options'!$B$7:$B$3000,HeatGen!U$2,'Energy balance options'!$A$7:$A$3000,HeatGen!$A212)</f>
        <v>0</v>
      </c>
      <c r="V212">
        <f>SUMIFS('Energy balance options'!$G$7:$G$3000,'Energy balance options'!$B$7:$B$3000,HeatGen!V$2,'Energy balance options'!$A$7:$A$3000,HeatGen!$A212)</f>
        <v>0</v>
      </c>
      <c r="W212">
        <f>SUMIFS('Energy balance options'!$G$7:$G$3000,'Energy balance options'!$B$7:$B$3000,HeatGen!W$2,'Energy balance options'!$A$7:$A$3000,HeatGen!$A212)</f>
        <v>0</v>
      </c>
      <c r="X212">
        <f>SUMIFS('Energy balance options'!$G$7:$G$3000,'Energy balance options'!$B$7:$B$3000,HeatGen!X$2,'Energy balance options'!$A$7:$A$3000,HeatGen!$A212)</f>
        <v>0</v>
      </c>
      <c r="Y212">
        <f t="shared" si="51"/>
        <v>0</v>
      </c>
      <c r="Z212">
        <f t="shared" si="52"/>
        <v>0</v>
      </c>
      <c r="AA212">
        <f t="shared" si="53"/>
        <v>0</v>
      </c>
      <c r="AB212">
        <f t="shared" si="54"/>
        <v>0</v>
      </c>
      <c r="AC212">
        <f t="shared" si="55"/>
        <v>0</v>
      </c>
      <c r="AD212">
        <f t="shared" si="56"/>
        <v>0</v>
      </c>
      <c r="AE212">
        <f t="shared" si="57"/>
        <v>0</v>
      </c>
      <c r="AF212">
        <f t="shared" si="58"/>
        <v>0</v>
      </c>
      <c r="AG212">
        <f t="shared" si="59"/>
        <v>-0.27665945520667534</v>
      </c>
      <c r="AH212">
        <f t="shared" si="60"/>
        <v>-0.31197818459332466</v>
      </c>
      <c r="AI212">
        <f t="shared" si="61"/>
        <v>0</v>
      </c>
      <c r="AJ212">
        <f t="shared" si="62"/>
        <v>0</v>
      </c>
      <c r="AK212">
        <f t="shared" si="63"/>
        <v>0</v>
      </c>
      <c r="AL212">
        <f t="shared" si="64"/>
        <v>0</v>
      </c>
      <c r="AM212">
        <f t="shared" si="65"/>
        <v>0</v>
      </c>
      <c r="AN212">
        <f t="shared" si="66"/>
        <v>0</v>
      </c>
      <c r="AO212">
        <f t="shared" si="67"/>
        <v>0</v>
      </c>
    </row>
    <row r="213" spans="1:41" x14ac:dyDescent="0.2">
      <c r="A213" s="9" t="str">
        <f>'Cost per option'!A221</f>
        <v>1723 Natural Gas Industrial Heat Pump - Basic Metals</v>
      </c>
      <c r="B213" t="str">
        <f>_xlfn.IFNA(VLOOKUP(A213,'Energy balance options'!A$7:C$3000,3,FALSE),"")</f>
        <v>Basismetaal ferro</v>
      </c>
      <c r="C213">
        <f>SUMIFS('Energy balance options'!$F$7:$F$3000,'Energy balance options'!$B$7:$B$3000,HeatGen!C$2,'Energy balance options'!$A$7:$A$3000,HeatGen!$A213)</f>
        <v>-6.2452463410000002E-6</v>
      </c>
      <c r="D213">
        <f>SUMIFS('Energy balance options'!$F$7:$F$3000,'Energy balance options'!$B$7:$B$3000,HeatGen!D$2,'Energy balance options'!$A$7:$A$3000,HeatGen!$A213)</f>
        <v>0</v>
      </c>
      <c r="E213">
        <f>SUMIFS('Energy balance options'!$F$7:$F$3000,'Energy balance options'!$B$7:$B$3000,HeatGen!E$2,'Energy balance options'!$A$7:$A$3000,HeatGen!$A213)</f>
        <v>0</v>
      </c>
      <c r="F213">
        <f>SUMIFS('Energy balance options'!$F$7:$F$3000,'Energy balance options'!$B$7:$B$3000,HeatGen!F$2,'Energy balance options'!$A$7:$A$3000,HeatGen!$A213)</f>
        <v>0</v>
      </c>
      <c r="G213">
        <f>SUMIFS('Energy balance options'!$F$7:$F$3000,'Energy balance options'!$B$7:$B$3000,HeatGen!G$2,'Energy balance options'!$A$7:$A$3000,HeatGen!$A213)</f>
        <v>0</v>
      </c>
      <c r="H213">
        <f>SUMIFS('Energy balance options'!$G$7:$G$3000,'Energy balance options'!$B$7:$B$3000,HeatGen!H$2,'Energy balance options'!$A$7:$A$3000,HeatGen!$A213)</f>
        <v>4.4713254570000002E-6</v>
      </c>
      <c r="I213">
        <f>SUMIFS('Energy balance options'!$G$7:$G$3000,'Energy balance options'!$B$7:$B$3000,HeatGen!I$2,'Energy balance options'!$A$7:$A$3000,HeatGen!$A213)</f>
        <v>0</v>
      </c>
      <c r="J213">
        <f>SUMIFS('Energy balance options'!$G$7:$G$3000,'Energy balance options'!$B$7:$B$3000,HeatGen!J$2,'Energy balance options'!$A$7:$A$3000,HeatGen!$A213)</f>
        <v>0</v>
      </c>
      <c r="K213">
        <f>SUMIFS('Energy balance options'!$G$7:$G$3000,'Energy balance options'!$B$7:$B$3000,HeatGen!K$2,'Energy balance options'!$A$7:$A$3000,HeatGen!$A213)</f>
        <v>0</v>
      </c>
      <c r="L213">
        <f>SUMIFS('Energy balance options'!$G$7:$G$3000,'Energy balance options'!$B$7:$B$3000,HeatGen!L$2,'Energy balance options'!$A$7:$A$3000,HeatGen!$A213)</f>
        <v>0</v>
      </c>
      <c r="M213">
        <f>SUMIFS('Energy balance options'!$G$7:$G$3000,'Energy balance options'!$B$7:$B$3000,HeatGen!M$2,'Energy balance options'!$A$7:$A$3000,HeatGen!$A213)</f>
        <v>0</v>
      </c>
      <c r="N213">
        <f>SUMIFS('Energy balance options'!$G$7:$G$3000,'Energy balance options'!$B$7:$B$3000,HeatGen!N$2,'Energy balance options'!$A$7:$A$3000,HeatGen!$A213)</f>
        <v>0</v>
      </c>
      <c r="O213">
        <f>SUMIFS('Energy balance options'!$G$7:$G$3000,'Energy balance options'!$B$7:$B$3000,HeatGen!O$2,'Energy balance options'!$A$7:$A$3000,HeatGen!$A213)</f>
        <v>0</v>
      </c>
      <c r="P213">
        <f>SUMIFS('Energy balance options'!$G$7:$G$3000,'Energy balance options'!$B$7:$B$3000,HeatGen!P$2,'Energy balance options'!$A$7:$A$3000,HeatGen!$A213)</f>
        <v>0</v>
      </c>
      <c r="Q213">
        <f>SUMIFS('Energy balance options'!$G$7:$G$3000,'Energy balance options'!$B$7:$B$3000,HeatGen!Q$2,'Energy balance options'!$A$7:$A$3000,HeatGen!$A213)</f>
        <v>0</v>
      </c>
      <c r="R213">
        <f>SUMIFS('Energy balance options'!$G$7:$G$3000,'Energy balance options'!$B$7:$B$3000,HeatGen!R$2,'Energy balance options'!$A$7:$A$3000,HeatGen!$A213)</f>
        <v>0</v>
      </c>
      <c r="S213">
        <f>SUMIFS('Energy balance options'!$G$7:$G$3000,'Energy balance options'!$B$7:$B$3000,HeatGen!S$2,'Energy balance options'!$A$7:$A$3000,HeatGen!$A213)</f>
        <v>0</v>
      </c>
      <c r="T213">
        <f>SUMIFS('Energy balance options'!$G$7:$G$3000,'Energy balance options'!$B$7:$B$3000,HeatGen!T$2,'Energy balance options'!$A$7:$A$3000,HeatGen!$A213)</f>
        <v>0</v>
      </c>
      <c r="U213">
        <f>SUMIFS('Energy balance options'!$G$7:$G$3000,'Energy balance options'!$B$7:$B$3000,HeatGen!U$2,'Energy balance options'!$A$7:$A$3000,HeatGen!$A213)</f>
        <v>7.3377991259999999E-6</v>
      </c>
      <c r="V213">
        <f>SUMIFS('Energy balance options'!$G$7:$G$3000,'Energy balance options'!$B$7:$B$3000,HeatGen!V$2,'Energy balance options'!$A$7:$A$3000,HeatGen!$A213)</f>
        <v>0</v>
      </c>
      <c r="W213">
        <f>SUMIFS('Energy balance options'!$G$7:$G$3000,'Energy balance options'!$B$7:$B$3000,HeatGen!W$2,'Energy balance options'!$A$7:$A$3000,HeatGen!$A213)</f>
        <v>0</v>
      </c>
      <c r="X213">
        <f>SUMIFS('Energy balance options'!$G$7:$G$3000,'Energy balance options'!$B$7:$B$3000,HeatGen!X$2,'Energy balance options'!$A$7:$A$3000,HeatGen!$A213)</f>
        <v>0</v>
      </c>
      <c r="Y213">
        <f t="shared" si="51"/>
        <v>-2.3646569865092773E-6</v>
      </c>
      <c r="Z213">
        <f t="shared" si="52"/>
        <v>0</v>
      </c>
      <c r="AA213">
        <f t="shared" si="53"/>
        <v>0</v>
      </c>
      <c r="AB213">
        <f t="shared" si="54"/>
        <v>0</v>
      </c>
      <c r="AC213">
        <f t="shared" si="55"/>
        <v>0</v>
      </c>
      <c r="AD213">
        <f t="shared" si="56"/>
        <v>0</v>
      </c>
      <c r="AE213">
        <f t="shared" si="57"/>
        <v>0</v>
      </c>
      <c r="AF213">
        <f t="shared" si="58"/>
        <v>0</v>
      </c>
      <c r="AG213">
        <f t="shared" si="59"/>
        <v>0</v>
      </c>
      <c r="AH213">
        <f t="shared" si="60"/>
        <v>0</v>
      </c>
      <c r="AI213">
        <f t="shared" si="61"/>
        <v>0</v>
      </c>
      <c r="AJ213">
        <f t="shared" si="62"/>
        <v>0</v>
      </c>
      <c r="AK213">
        <f t="shared" si="63"/>
        <v>0</v>
      </c>
      <c r="AL213">
        <f t="shared" si="64"/>
        <v>-3.8805893544907233E-6</v>
      </c>
      <c r="AM213">
        <f t="shared" si="65"/>
        <v>0</v>
      </c>
      <c r="AN213">
        <f t="shared" si="66"/>
        <v>0</v>
      </c>
      <c r="AO213">
        <f t="shared" si="67"/>
        <v>0</v>
      </c>
    </row>
    <row r="214" spans="1:41" x14ac:dyDescent="0.2">
      <c r="A214" s="9" t="str">
        <f>'Cost per option'!A222</f>
        <v>1724 Geothermal Industrial Heat Pump - Industry</v>
      </c>
      <c r="B214" t="str">
        <f>_xlfn.IFNA(VLOOKUP(A214,'Energy balance options'!A$7:C$3000,3,FALSE),"")</f>
        <v>Industrie</v>
      </c>
      <c r="C214">
        <f>SUMIFS('Energy balance options'!$F$7:$F$3000,'Energy balance options'!$B$7:$B$3000,HeatGen!C$2,'Energy balance options'!$A$7:$A$3000,HeatGen!$A214)</f>
        <v>-9.3929426750000004E-5</v>
      </c>
      <c r="D214">
        <f>SUMIFS('Energy balance options'!$F$7:$F$3000,'Energy balance options'!$B$7:$B$3000,HeatGen!D$2,'Energy balance options'!$A$7:$A$3000,HeatGen!$A214)</f>
        <v>0</v>
      </c>
      <c r="E214">
        <f>SUMIFS('Energy balance options'!$F$7:$F$3000,'Energy balance options'!$B$7:$B$3000,HeatGen!E$2,'Energy balance options'!$A$7:$A$3000,HeatGen!$A214)</f>
        <v>0</v>
      </c>
      <c r="F214">
        <f>SUMIFS('Energy balance options'!$F$7:$F$3000,'Energy balance options'!$B$7:$B$3000,HeatGen!F$2,'Energy balance options'!$A$7:$A$3000,HeatGen!$A214)</f>
        <v>0</v>
      </c>
      <c r="G214">
        <f>SUMIFS('Energy balance options'!$F$7:$F$3000,'Energy balance options'!$B$7:$B$3000,HeatGen!G$2,'Energy balance options'!$A$7:$A$3000,HeatGen!$A214)</f>
        <v>0</v>
      </c>
      <c r="H214">
        <f>SUMIFS('Energy balance options'!$G$7:$G$3000,'Energy balance options'!$B$7:$B$3000,HeatGen!H$2,'Energy balance options'!$A$7:$A$3000,HeatGen!$A214)</f>
        <v>0</v>
      </c>
      <c r="I214">
        <f>SUMIFS('Energy balance options'!$G$7:$G$3000,'Energy balance options'!$B$7:$B$3000,HeatGen!I$2,'Energy balance options'!$A$7:$A$3000,HeatGen!$A214)</f>
        <v>0</v>
      </c>
      <c r="J214">
        <f>SUMIFS('Energy balance options'!$G$7:$G$3000,'Energy balance options'!$B$7:$B$3000,HeatGen!J$2,'Energy balance options'!$A$7:$A$3000,HeatGen!$A214)</f>
        <v>5.5654728859999996E-6</v>
      </c>
      <c r="K214">
        <f>SUMIFS('Energy balance options'!$G$7:$G$3000,'Energy balance options'!$B$7:$B$3000,HeatGen!K$2,'Energy balance options'!$A$7:$A$3000,HeatGen!$A214)</f>
        <v>0</v>
      </c>
      <c r="L214">
        <f>SUMIFS('Energy balance options'!$G$7:$G$3000,'Energy balance options'!$B$7:$B$3000,HeatGen!L$2,'Energy balance options'!$A$7:$A$3000,HeatGen!$A214)</f>
        <v>0</v>
      </c>
      <c r="M214">
        <f>SUMIFS('Energy balance options'!$G$7:$G$3000,'Energy balance options'!$B$7:$B$3000,HeatGen!M$2,'Energy balance options'!$A$7:$A$3000,HeatGen!$A214)</f>
        <v>0</v>
      </c>
      <c r="N214">
        <f>SUMIFS('Energy balance options'!$G$7:$G$3000,'Energy balance options'!$B$7:$B$3000,HeatGen!N$2,'Energy balance options'!$A$7:$A$3000,HeatGen!$A214)</f>
        <v>0</v>
      </c>
      <c r="O214">
        <f>SUMIFS('Energy balance options'!$G$7:$G$3000,'Energy balance options'!$B$7:$B$3000,HeatGen!O$2,'Energy balance options'!$A$7:$A$3000,HeatGen!$A214)</f>
        <v>0</v>
      </c>
      <c r="P214">
        <f>SUMIFS('Energy balance options'!$G$7:$G$3000,'Energy balance options'!$B$7:$B$3000,HeatGen!P$2,'Energy balance options'!$A$7:$A$3000,HeatGen!$A214)</f>
        <v>0</v>
      </c>
      <c r="Q214">
        <f>SUMIFS('Energy balance options'!$G$7:$G$3000,'Energy balance options'!$B$7:$B$3000,HeatGen!Q$2,'Energy balance options'!$A$7:$A$3000,HeatGen!$A214)</f>
        <v>0</v>
      </c>
      <c r="R214">
        <f>SUMIFS('Energy balance options'!$G$7:$G$3000,'Energy balance options'!$B$7:$B$3000,HeatGen!R$2,'Energy balance options'!$A$7:$A$3000,HeatGen!$A214)</f>
        <v>0</v>
      </c>
      <c r="S214">
        <f>SUMIFS('Energy balance options'!$G$7:$G$3000,'Energy balance options'!$B$7:$B$3000,HeatGen!S$2,'Energy balance options'!$A$7:$A$3000,HeatGen!$A214)</f>
        <v>0</v>
      </c>
      <c r="T214">
        <f>SUMIFS('Energy balance options'!$G$7:$G$3000,'Energy balance options'!$B$7:$B$3000,HeatGen!T$2,'Energy balance options'!$A$7:$A$3000,HeatGen!$A214)</f>
        <v>0</v>
      </c>
      <c r="U214">
        <f>SUMIFS('Energy balance options'!$G$7:$G$3000,'Energy balance options'!$B$7:$B$3000,HeatGen!U$2,'Energy balance options'!$A$7:$A$3000,HeatGen!$A214)</f>
        <v>0</v>
      </c>
      <c r="V214">
        <f>SUMIFS('Energy balance options'!$G$7:$G$3000,'Energy balance options'!$B$7:$B$3000,HeatGen!V$2,'Energy balance options'!$A$7:$A$3000,HeatGen!$A214)</f>
        <v>8.8406679630000004E-5</v>
      </c>
      <c r="W214">
        <f>SUMIFS('Energy balance options'!$G$7:$G$3000,'Energy balance options'!$B$7:$B$3000,HeatGen!W$2,'Energy balance options'!$A$7:$A$3000,HeatGen!$A214)</f>
        <v>0</v>
      </c>
      <c r="X214">
        <f>SUMIFS('Energy balance options'!$G$7:$G$3000,'Energy balance options'!$B$7:$B$3000,HeatGen!X$2,'Energy balance options'!$A$7:$A$3000,HeatGen!$A214)</f>
        <v>0</v>
      </c>
      <c r="Y214">
        <f t="shared" si="51"/>
        <v>0</v>
      </c>
      <c r="Z214">
        <f t="shared" si="52"/>
        <v>0</v>
      </c>
      <c r="AA214">
        <f t="shared" si="53"/>
        <v>-5.5629424651695725E-6</v>
      </c>
      <c r="AB214">
        <f t="shared" si="54"/>
        <v>0</v>
      </c>
      <c r="AC214">
        <f t="shared" si="55"/>
        <v>0</v>
      </c>
      <c r="AD214">
        <f t="shared" si="56"/>
        <v>0</v>
      </c>
      <c r="AE214">
        <f t="shared" si="57"/>
        <v>0</v>
      </c>
      <c r="AF214">
        <f t="shared" si="58"/>
        <v>0</v>
      </c>
      <c r="AG214">
        <f t="shared" si="59"/>
        <v>0</v>
      </c>
      <c r="AH214">
        <f t="shared" si="60"/>
        <v>0</v>
      </c>
      <c r="AI214">
        <f t="shared" si="61"/>
        <v>0</v>
      </c>
      <c r="AJ214">
        <f t="shared" si="62"/>
        <v>0</v>
      </c>
      <c r="AK214">
        <f t="shared" si="63"/>
        <v>0</v>
      </c>
      <c r="AL214">
        <f t="shared" si="64"/>
        <v>0</v>
      </c>
      <c r="AM214">
        <f t="shared" si="65"/>
        <v>-8.8366484284830432E-5</v>
      </c>
      <c r="AN214">
        <f t="shared" si="66"/>
        <v>0</v>
      </c>
      <c r="AO214">
        <f t="shared" si="67"/>
        <v>0</v>
      </c>
    </row>
    <row r="215" spans="1:41" x14ac:dyDescent="0.2">
      <c r="A215" s="9" t="str">
        <f>'Cost per option'!A223</f>
        <v>1725 REF WP HDO</v>
      </c>
      <c r="B215" t="str">
        <f>_xlfn.IFNA(VLOOKUP(A215,'Energy balance options'!A$7:C$3000,3,FALSE),"")</f>
        <v>HDO</v>
      </c>
      <c r="C215">
        <f>SUMIFS('Energy balance options'!$F$7:$F$3000,'Energy balance options'!$B$7:$B$3000,HeatGen!C$2,'Energy balance options'!$A$7:$A$3000,HeatGen!$A215)</f>
        <v>-8.3294500260000005E-4</v>
      </c>
      <c r="D215">
        <f>SUMIFS('Energy balance options'!$F$7:$F$3000,'Energy balance options'!$B$7:$B$3000,HeatGen!D$2,'Energy balance options'!$A$7:$A$3000,HeatGen!$A215)</f>
        <v>0</v>
      </c>
      <c r="E215">
        <f>SUMIFS('Energy balance options'!$F$7:$F$3000,'Energy balance options'!$B$7:$B$3000,HeatGen!E$2,'Energy balance options'!$A$7:$A$3000,HeatGen!$A215)</f>
        <v>0</v>
      </c>
      <c r="F215">
        <f>SUMIFS('Energy balance options'!$F$7:$F$3000,'Energy balance options'!$B$7:$B$3000,HeatGen!F$2,'Energy balance options'!$A$7:$A$3000,HeatGen!$A215)</f>
        <v>0</v>
      </c>
      <c r="G215">
        <f>SUMIFS('Energy balance options'!$F$7:$F$3000,'Energy balance options'!$B$7:$B$3000,HeatGen!G$2,'Energy balance options'!$A$7:$A$3000,HeatGen!$A215)</f>
        <v>0</v>
      </c>
      <c r="H215">
        <f>SUMIFS('Energy balance options'!$G$7:$G$3000,'Energy balance options'!$B$7:$B$3000,HeatGen!H$2,'Energy balance options'!$A$7:$A$3000,HeatGen!$A215)</f>
        <v>0</v>
      </c>
      <c r="I215">
        <f>SUMIFS('Energy balance options'!$G$7:$G$3000,'Energy balance options'!$B$7:$B$3000,HeatGen!I$2,'Energy balance options'!$A$7:$A$3000,HeatGen!$A215)</f>
        <v>0</v>
      </c>
      <c r="J215">
        <f>SUMIFS('Energy balance options'!$G$7:$G$3000,'Energy balance options'!$B$7:$B$3000,HeatGen!J$2,'Energy balance options'!$A$7:$A$3000,HeatGen!$A215)</f>
        <v>2.687208796E-4</v>
      </c>
      <c r="K215">
        <f>SUMIFS('Energy balance options'!$G$7:$G$3000,'Energy balance options'!$B$7:$B$3000,HeatGen!K$2,'Energy balance options'!$A$7:$A$3000,HeatGen!$A215)</f>
        <v>0</v>
      </c>
      <c r="L215">
        <f>SUMIFS('Energy balance options'!$G$7:$G$3000,'Energy balance options'!$B$7:$B$3000,HeatGen!L$2,'Energy balance options'!$A$7:$A$3000,HeatGen!$A215)</f>
        <v>0</v>
      </c>
      <c r="M215">
        <f>SUMIFS('Energy balance options'!$G$7:$G$3000,'Energy balance options'!$B$7:$B$3000,HeatGen!M$2,'Energy balance options'!$A$7:$A$3000,HeatGen!$A215)</f>
        <v>0</v>
      </c>
      <c r="N215">
        <f>SUMIFS('Energy balance options'!$G$7:$G$3000,'Energy balance options'!$B$7:$B$3000,HeatGen!N$2,'Energy balance options'!$A$7:$A$3000,HeatGen!$A215)</f>
        <v>0</v>
      </c>
      <c r="O215">
        <f>SUMIFS('Energy balance options'!$G$7:$G$3000,'Energy balance options'!$B$7:$B$3000,HeatGen!O$2,'Energy balance options'!$A$7:$A$3000,HeatGen!$A215)</f>
        <v>0</v>
      </c>
      <c r="P215">
        <f>SUMIFS('Energy balance options'!$G$7:$G$3000,'Energy balance options'!$B$7:$B$3000,HeatGen!P$2,'Energy balance options'!$A$7:$A$3000,HeatGen!$A215)</f>
        <v>0</v>
      </c>
      <c r="Q215">
        <f>SUMIFS('Energy balance options'!$G$7:$G$3000,'Energy balance options'!$B$7:$B$3000,HeatGen!Q$2,'Energy balance options'!$A$7:$A$3000,HeatGen!$A215)</f>
        <v>0</v>
      </c>
      <c r="R215">
        <f>SUMIFS('Energy balance options'!$G$7:$G$3000,'Energy balance options'!$B$7:$B$3000,HeatGen!R$2,'Energy balance options'!$A$7:$A$3000,HeatGen!$A215)</f>
        <v>0</v>
      </c>
      <c r="S215">
        <f>SUMIFS('Energy balance options'!$G$7:$G$3000,'Energy balance options'!$B$7:$B$3000,HeatGen!S$2,'Energy balance options'!$A$7:$A$3000,HeatGen!$A215)</f>
        <v>0</v>
      </c>
      <c r="T215">
        <f>SUMIFS('Energy balance options'!$G$7:$G$3000,'Energy balance options'!$B$7:$B$3000,HeatGen!T$2,'Energy balance options'!$A$7:$A$3000,HeatGen!$A215)</f>
        <v>0</v>
      </c>
      <c r="U215">
        <f>SUMIFS('Energy balance options'!$G$7:$G$3000,'Energy balance options'!$B$7:$B$3000,HeatGen!U$2,'Energy balance options'!$A$7:$A$3000,HeatGen!$A215)</f>
        <v>5.6668430029999995E-4</v>
      </c>
      <c r="V215">
        <f>SUMIFS('Energy balance options'!$G$7:$G$3000,'Energy balance options'!$B$7:$B$3000,HeatGen!V$2,'Energy balance options'!$A$7:$A$3000,HeatGen!$A215)</f>
        <v>0</v>
      </c>
      <c r="W215">
        <f>SUMIFS('Energy balance options'!$G$7:$G$3000,'Energy balance options'!$B$7:$B$3000,HeatGen!W$2,'Energy balance options'!$A$7:$A$3000,HeatGen!$A215)</f>
        <v>0</v>
      </c>
      <c r="X215">
        <f>SUMIFS('Energy balance options'!$G$7:$G$3000,'Energy balance options'!$B$7:$B$3000,HeatGen!X$2,'Energy balance options'!$A$7:$A$3000,HeatGen!$A215)</f>
        <v>0</v>
      </c>
      <c r="Y215">
        <f t="shared" si="51"/>
        <v>0</v>
      </c>
      <c r="Z215">
        <f t="shared" si="52"/>
        <v>0</v>
      </c>
      <c r="AA215">
        <f t="shared" si="53"/>
        <v>-2.6792952586658522E-4</v>
      </c>
      <c r="AB215">
        <f t="shared" si="54"/>
        <v>0</v>
      </c>
      <c r="AC215">
        <f t="shared" si="55"/>
        <v>0</v>
      </c>
      <c r="AD215">
        <f t="shared" si="56"/>
        <v>0</v>
      </c>
      <c r="AE215">
        <f t="shared" si="57"/>
        <v>0</v>
      </c>
      <c r="AF215">
        <f t="shared" si="58"/>
        <v>0</v>
      </c>
      <c r="AG215">
        <f t="shared" si="59"/>
        <v>0</v>
      </c>
      <c r="AH215">
        <f t="shared" si="60"/>
        <v>0</v>
      </c>
      <c r="AI215">
        <f t="shared" si="61"/>
        <v>0</v>
      </c>
      <c r="AJ215">
        <f t="shared" si="62"/>
        <v>0</v>
      </c>
      <c r="AK215">
        <f t="shared" si="63"/>
        <v>0</v>
      </c>
      <c r="AL215">
        <f t="shared" si="64"/>
        <v>-5.6501547673341477E-4</v>
      </c>
      <c r="AM215">
        <f t="shared" si="65"/>
        <v>0</v>
      </c>
      <c r="AN215">
        <f t="shared" si="66"/>
        <v>0</v>
      </c>
      <c r="AO215">
        <f t="shared" si="67"/>
        <v>0</v>
      </c>
    </row>
    <row r="216" spans="1:41" x14ac:dyDescent="0.2">
      <c r="A216" s="9" t="str">
        <f>'Cost per option'!A224</f>
        <v>1726 REF WP Huishoudens</v>
      </c>
      <c r="B216" t="str">
        <f>_xlfn.IFNA(VLOOKUP(A216,'Energy balance options'!A$7:C$3000,3,FALSE),"")</f>
        <v>Huishoudens</v>
      </c>
      <c r="C216">
        <f>SUMIFS('Energy balance options'!$F$7:$F$3000,'Energy balance options'!$B$7:$B$3000,HeatGen!C$2,'Energy balance options'!$A$7:$A$3000,HeatGen!$A216)</f>
        <v>-5.1283733369999998E-7</v>
      </c>
      <c r="D216">
        <f>SUMIFS('Energy balance options'!$F$7:$F$3000,'Energy balance options'!$B$7:$B$3000,HeatGen!D$2,'Energy balance options'!$A$7:$A$3000,HeatGen!$A216)</f>
        <v>0</v>
      </c>
      <c r="E216">
        <f>SUMIFS('Energy balance options'!$F$7:$F$3000,'Energy balance options'!$B$7:$B$3000,HeatGen!E$2,'Energy balance options'!$A$7:$A$3000,HeatGen!$A216)</f>
        <v>0</v>
      </c>
      <c r="F216">
        <f>SUMIFS('Energy balance options'!$F$7:$F$3000,'Energy balance options'!$B$7:$B$3000,HeatGen!F$2,'Energy balance options'!$A$7:$A$3000,HeatGen!$A216)</f>
        <v>0</v>
      </c>
      <c r="G216">
        <f>SUMIFS('Energy balance options'!$F$7:$F$3000,'Energy balance options'!$B$7:$B$3000,HeatGen!G$2,'Energy balance options'!$A$7:$A$3000,HeatGen!$A216)</f>
        <v>0</v>
      </c>
      <c r="H216">
        <f>SUMIFS('Energy balance options'!$G$7:$G$3000,'Energy balance options'!$B$7:$B$3000,HeatGen!H$2,'Energy balance options'!$A$7:$A$3000,HeatGen!$A216)</f>
        <v>0</v>
      </c>
      <c r="I216">
        <f>SUMIFS('Energy balance options'!$G$7:$G$3000,'Energy balance options'!$B$7:$B$3000,HeatGen!I$2,'Energy balance options'!$A$7:$A$3000,HeatGen!$A216)</f>
        <v>0</v>
      </c>
      <c r="J216">
        <f>SUMIFS('Energy balance options'!$G$7:$G$3000,'Energy balance options'!$B$7:$B$3000,HeatGen!J$2,'Energy balance options'!$A$7:$A$3000,HeatGen!$A216)</f>
        <v>1.564495212E-7</v>
      </c>
      <c r="K216">
        <f>SUMIFS('Energy balance options'!$G$7:$G$3000,'Energy balance options'!$B$7:$B$3000,HeatGen!K$2,'Energy balance options'!$A$7:$A$3000,HeatGen!$A216)</f>
        <v>0</v>
      </c>
      <c r="L216">
        <f>SUMIFS('Energy balance options'!$G$7:$G$3000,'Energy balance options'!$B$7:$B$3000,HeatGen!L$2,'Energy balance options'!$A$7:$A$3000,HeatGen!$A216)</f>
        <v>0</v>
      </c>
      <c r="M216">
        <f>SUMIFS('Energy balance options'!$G$7:$G$3000,'Energy balance options'!$B$7:$B$3000,HeatGen!M$2,'Energy balance options'!$A$7:$A$3000,HeatGen!$A216)</f>
        <v>0</v>
      </c>
      <c r="N216">
        <f>SUMIFS('Energy balance options'!$G$7:$G$3000,'Energy balance options'!$B$7:$B$3000,HeatGen!N$2,'Energy balance options'!$A$7:$A$3000,HeatGen!$A216)</f>
        <v>0</v>
      </c>
      <c r="O216">
        <f>SUMIFS('Energy balance options'!$G$7:$G$3000,'Energy balance options'!$B$7:$B$3000,HeatGen!O$2,'Energy balance options'!$A$7:$A$3000,HeatGen!$A216)</f>
        <v>0</v>
      </c>
      <c r="P216">
        <f>SUMIFS('Energy balance options'!$G$7:$G$3000,'Energy balance options'!$B$7:$B$3000,HeatGen!P$2,'Energy balance options'!$A$7:$A$3000,HeatGen!$A216)</f>
        <v>0</v>
      </c>
      <c r="Q216">
        <f>SUMIFS('Energy balance options'!$G$7:$G$3000,'Energy balance options'!$B$7:$B$3000,HeatGen!Q$2,'Energy balance options'!$A$7:$A$3000,HeatGen!$A216)</f>
        <v>0</v>
      </c>
      <c r="R216">
        <f>SUMIFS('Energy balance options'!$G$7:$G$3000,'Energy balance options'!$B$7:$B$3000,HeatGen!R$2,'Energy balance options'!$A$7:$A$3000,HeatGen!$A216)</f>
        <v>0</v>
      </c>
      <c r="S216">
        <f>SUMIFS('Energy balance options'!$G$7:$G$3000,'Energy balance options'!$B$7:$B$3000,HeatGen!S$2,'Energy balance options'!$A$7:$A$3000,HeatGen!$A216)</f>
        <v>0</v>
      </c>
      <c r="T216">
        <f>SUMIFS('Energy balance options'!$G$7:$G$3000,'Energy balance options'!$B$7:$B$3000,HeatGen!T$2,'Energy balance options'!$A$7:$A$3000,HeatGen!$A216)</f>
        <v>0</v>
      </c>
      <c r="U216">
        <f>SUMIFS('Energy balance options'!$G$7:$G$3000,'Energy balance options'!$B$7:$B$3000,HeatGen!U$2,'Energy balance options'!$A$7:$A$3000,HeatGen!$A216)</f>
        <v>3.1095432490000001E-6</v>
      </c>
      <c r="V216">
        <f>SUMIFS('Energy balance options'!$G$7:$G$3000,'Energy balance options'!$B$7:$B$3000,HeatGen!V$2,'Energy balance options'!$A$7:$A$3000,HeatGen!$A216)</f>
        <v>0</v>
      </c>
      <c r="W216">
        <f>SUMIFS('Energy balance options'!$G$7:$G$3000,'Energy balance options'!$B$7:$B$3000,HeatGen!W$2,'Energy balance options'!$A$7:$A$3000,HeatGen!$A216)</f>
        <v>0</v>
      </c>
      <c r="X216">
        <f>SUMIFS('Energy balance options'!$G$7:$G$3000,'Energy balance options'!$B$7:$B$3000,HeatGen!X$2,'Energy balance options'!$A$7:$A$3000,HeatGen!$A216)</f>
        <v>0</v>
      </c>
      <c r="Y216">
        <f t="shared" si="51"/>
        <v>0</v>
      </c>
      <c r="Z216">
        <f t="shared" si="52"/>
        <v>0</v>
      </c>
      <c r="AA216">
        <f t="shared" si="53"/>
        <v>-2.4566237881150107E-8</v>
      </c>
      <c r="AB216">
        <f t="shared" si="54"/>
        <v>0</v>
      </c>
      <c r="AC216">
        <f t="shared" si="55"/>
        <v>0</v>
      </c>
      <c r="AD216">
        <f t="shared" si="56"/>
        <v>0</v>
      </c>
      <c r="AE216">
        <f t="shared" si="57"/>
        <v>0</v>
      </c>
      <c r="AF216">
        <f t="shared" si="58"/>
        <v>0</v>
      </c>
      <c r="AG216">
        <f t="shared" si="59"/>
        <v>0</v>
      </c>
      <c r="AH216">
        <f t="shared" si="60"/>
        <v>0</v>
      </c>
      <c r="AI216">
        <f t="shared" si="61"/>
        <v>0</v>
      </c>
      <c r="AJ216">
        <f t="shared" si="62"/>
        <v>0</v>
      </c>
      <c r="AK216">
        <f t="shared" si="63"/>
        <v>0</v>
      </c>
      <c r="AL216">
        <f t="shared" si="64"/>
        <v>-4.8827109581884985E-7</v>
      </c>
      <c r="AM216">
        <f t="shared" si="65"/>
        <v>0</v>
      </c>
      <c r="AN216">
        <f t="shared" si="66"/>
        <v>0</v>
      </c>
      <c r="AO216">
        <f t="shared" si="67"/>
        <v>0</v>
      </c>
    </row>
    <row r="217" spans="1:41" x14ac:dyDescent="0.2">
      <c r="A217" s="9" t="str">
        <f>'Cost per option'!A225</f>
        <v>1742 REF WKK gas gasvoorziening</v>
      </c>
      <c r="B217" t="str">
        <f>_xlfn.IFNA(VLOOKUP(A217,'Energy balance options'!A$7:C$3000,3,FALSE),"")</f>
        <v>Gasvoorziening</v>
      </c>
      <c r="C217">
        <f>SUMIFS('Energy balance options'!$F$7:$F$3000,'Energy balance options'!$B$7:$B$3000,HeatGen!C$2,'Energy balance options'!$A$7:$A$3000,HeatGen!$A217)</f>
        <v>-3.938151073E-5</v>
      </c>
      <c r="D217">
        <f>SUMIFS('Energy balance options'!$F$7:$F$3000,'Energy balance options'!$B$7:$B$3000,HeatGen!D$2,'Energy balance options'!$A$7:$A$3000,HeatGen!$A217)</f>
        <v>0</v>
      </c>
      <c r="E217">
        <f>SUMIFS('Energy balance options'!$F$7:$F$3000,'Energy balance options'!$B$7:$B$3000,HeatGen!E$2,'Energy balance options'!$A$7:$A$3000,HeatGen!$A217)</f>
        <v>0</v>
      </c>
      <c r="F217">
        <f>SUMIFS('Energy balance options'!$F$7:$F$3000,'Energy balance options'!$B$7:$B$3000,HeatGen!F$2,'Energy balance options'!$A$7:$A$3000,HeatGen!$A217)</f>
        <v>0</v>
      </c>
      <c r="G217">
        <f>SUMIFS('Energy balance options'!$F$7:$F$3000,'Energy balance options'!$B$7:$B$3000,HeatGen!G$2,'Energy balance options'!$A$7:$A$3000,HeatGen!$A217)</f>
        <v>0</v>
      </c>
      <c r="H217">
        <f>SUMIFS('Energy balance options'!$G$7:$G$3000,'Energy balance options'!$B$7:$B$3000,HeatGen!H$2,'Energy balance options'!$A$7:$A$3000,HeatGen!$A217)</f>
        <v>6.9597600420000005E-5</v>
      </c>
      <c r="I217">
        <f>SUMIFS('Energy balance options'!$G$7:$G$3000,'Energy balance options'!$B$7:$B$3000,HeatGen!I$2,'Energy balance options'!$A$7:$A$3000,HeatGen!$A217)</f>
        <v>0</v>
      </c>
      <c r="J217">
        <f>SUMIFS('Energy balance options'!$G$7:$G$3000,'Energy balance options'!$B$7:$B$3000,HeatGen!J$2,'Energy balance options'!$A$7:$A$3000,HeatGen!$A217)</f>
        <v>0</v>
      </c>
      <c r="K217">
        <f>SUMIFS('Energy balance options'!$G$7:$G$3000,'Energy balance options'!$B$7:$B$3000,HeatGen!K$2,'Energy balance options'!$A$7:$A$3000,HeatGen!$A217)</f>
        <v>0</v>
      </c>
      <c r="L217">
        <f>SUMIFS('Energy balance options'!$G$7:$G$3000,'Energy balance options'!$B$7:$B$3000,HeatGen!L$2,'Energy balance options'!$A$7:$A$3000,HeatGen!$A217)</f>
        <v>0</v>
      </c>
      <c r="M217">
        <f>SUMIFS('Energy balance options'!$G$7:$G$3000,'Energy balance options'!$B$7:$B$3000,HeatGen!M$2,'Energy balance options'!$A$7:$A$3000,HeatGen!$A217)</f>
        <v>0</v>
      </c>
      <c r="N217">
        <f>SUMIFS('Energy balance options'!$G$7:$G$3000,'Energy balance options'!$B$7:$B$3000,HeatGen!N$2,'Energy balance options'!$A$7:$A$3000,HeatGen!$A217)</f>
        <v>0</v>
      </c>
      <c r="O217">
        <f>SUMIFS('Energy balance options'!$G$7:$G$3000,'Energy balance options'!$B$7:$B$3000,HeatGen!O$2,'Energy balance options'!$A$7:$A$3000,HeatGen!$A217)</f>
        <v>0</v>
      </c>
      <c r="P217">
        <f>SUMIFS('Energy balance options'!$G$7:$G$3000,'Energy balance options'!$B$7:$B$3000,HeatGen!P$2,'Energy balance options'!$A$7:$A$3000,HeatGen!$A217)</f>
        <v>0</v>
      </c>
      <c r="Q217">
        <f>SUMIFS('Energy balance options'!$G$7:$G$3000,'Energy balance options'!$B$7:$B$3000,HeatGen!Q$2,'Energy balance options'!$A$7:$A$3000,HeatGen!$A217)</f>
        <v>0</v>
      </c>
      <c r="R217">
        <f>SUMIFS('Energy balance options'!$G$7:$G$3000,'Energy balance options'!$B$7:$B$3000,HeatGen!R$2,'Energy balance options'!$A$7:$A$3000,HeatGen!$A217)</f>
        <v>0</v>
      </c>
      <c r="S217">
        <f>SUMIFS('Energy balance options'!$G$7:$G$3000,'Energy balance options'!$B$7:$B$3000,HeatGen!S$2,'Energy balance options'!$A$7:$A$3000,HeatGen!$A217)</f>
        <v>0</v>
      </c>
      <c r="T217">
        <f>SUMIFS('Energy balance options'!$G$7:$G$3000,'Energy balance options'!$B$7:$B$3000,HeatGen!T$2,'Energy balance options'!$A$7:$A$3000,HeatGen!$A217)</f>
        <v>0</v>
      </c>
      <c r="U217">
        <f>SUMIFS('Energy balance options'!$G$7:$G$3000,'Energy balance options'!$B$7:$B$3000,HeatGen!U$2,'Energy balance options'!$A$7:$A$3000,HeatGen!$A217)</f>
        <v>0</v>
      </c>
      <c r="V217">
        <f>SUMIFS('Energy balance options'!$G$7:$G$3000,'Energy balance options'!$B$7:$B$3000,HeatGen!V$2,'Energy balance options'!$A$7:$A$3000,HeatGen!$A217)</f>
        <v>0</v>
      </c>
      <c r="W217">
        <f>SUMIFS('Energy balance options'!$G$7:$G$3000,'Energy balance options'!$B$7:$B$3000,HeatGen!W$2,'Energy balance options'!$A$7:$A$3000,HeatGen!$A217)</f>
        <v>0</v>
      </c>
      <c r="X217">
        <f>SUMIFS('Energy balance options'!$G$7:$G$3000,'Energy balance options'!$B$7:$B$3000,HeatGen!X$2,'Energy balance options'!$A$7:$A$3000,HeatGen!$A217)</f>
        <v>0</v>
      </c>
      <c r="Y217">
        <f t="shared" si="51"/>
        <v>-3.938151073E-5</v>
      </c>
      <c r="Z217">
        <f t="shared" si="52"/>
        <v>0</v>
      </c>
      <c r="AA217">
        <f t="shared" si="53"/>
        <v>0</v>
      </c>
      <c r="AB217">
        <f t="shared" si="54"/>
        <v>0</v>
      </c>
      <c r="AC217">
        <f t="shared" si="55"/>
        <v>0</v>
      </c>
      <c r="AD217">
        <f t="shared" si="56"/>
        <v>0</v>
      </c>
      <c r="AE217">
        <f t="shared" si="57"/>
        <v>0</v>
      </c>
      <c r="AF217">
        <f t="shared" si="58"/>
        <v>0</v>
      </c>
      <c r="AG217">
        <f t="shared" si="59"/>
        <v>0</v>
      </c>
      <c r="AH217">
        <f t="shared" si="60"/>
        <v>0</v>
      </c>
      <c r="AI217">
        <f t="shared" si="61"/>
        <v>0</v>
      </c>
      <c r="AJ217">
        <f t="shared" si="62"/>
        <v>0</v>
      </c>
      <c r="AK217">
        <f t="shared" si="63"/>
        <v>0</v>
      </c>
      <c r="AL217">
        <f t="shared" si="64"/>
        <v>0</v>
      </c>
      <c r="AM217">
        <f t="shared" si="65"/>
        <v>0</v>
      </c>
      <c r="AN217">
        <f t="shared" si="66"/>
        <v>0</v>
      </c>
      <c r="AO217">
        <f t="shared" si="67"/>
        <v>0</v>
      </c>
    </row>
    <row r="218" spans="1:41" x14ac:dyDescent="0.2">
      <c r="A218" s="9" t="str">
        <f>'Cost per option'!A226</f>
        <v>1744 REF AD of waste and sewage water - CHP</v>
      </c>
      <c r="B218" t="str">
        <f>_xlfn.IFNA(VLOOKUP(A218,'Energy balance options'!A$7:C$3000,3,FALSE),"")</f>
        <v>Waste</v>
      </c>
      <c r="C218">
        <f>SUMIFS('Energy balance options'!$F$7:$F$3000,'Energy balance options'!$B$7:$B$3000,HeatGen!C$2,'Energy balance options'!$A$7:$A$3000,HeatGen!$A218)</f>
        <v>-1.0747753019999999</v>
      </c>
      <c r="D218">
        <f>SUMIFS('Energy balance options'!$F$7:$F$3000,'Energy balance options'!$B$7:$B$3000,HeatGen!D$2,'Energy balance options'!$A$7:$A$3000,HeatGen!$A218)</f>
        <v>0</v>
      </c>
      <c r="E218">
        <f>SUMIFS('Energy balance options'!$F$7:$F$3000,'Energy balance options'!$B$7:$B$3000,HeatGen!E$2,'Energy balance options'!$A$7:$A$3000,HeatGen!$A218)</f>
        <v>0</v>
      </c>
      <c r="F218">
        <f>SUMIFS('Energy balance options'!$F$7:$F$3000,'Energy balance options'!$B$7:$B$3000,HeatGen!F$2,'Energy balance options'!$A$7:$A$3000,HeatGen!$A218)</f>
        <v>0</v>
      </c>
      <c r="G218">
        <f>SUMIFS('Energy balance options'!$F$7:$F$3000,'Energy balance options'!$B$7:$B$3000,HeatGen!G$2,'Energy balance options'!$A$7:$A$3000,HeatGen!$A218)</f>
        <v>0</v>
      </c>
      <c r="H218">
        <f>SUMIFS('Energy balance options'!$G$7:$G$3000,'Energy balance options'!$B$7:$B$3000,HeatGen!H$2,'Energy balance options'!$A$7:$A$3000,HeatGen!$A218)</f>
        <v>0</v>
      </c>
      <c r="I218">
        <f>SUMIFS('Energy balance options'!$G$7:$G$3000,'Energy balance options'!$B$7:$B$3000,HeatGen!I$2,'Energy balance options'!$A$7:$A$3000,HeatGen!$A218)</f>
        <v>0</v>
      </c>
      <c r="J218">
        <f>SUMIFS('Energy balance options'!$G$7:$G$3000,'Energy balance options'!$B$7:$B$3000,HeatGen!J$2,'Energy balance options'!$A$7:$A$3000,HeatGen!$A218)</f>
        <v>0</v>
      </c>
      <c r="K218">
        <f>SUMIFS('Energy balance options'!$G$7:$G$3000,'Energy balance options'!$B$7:$B$3000,HeatGen!K$2,'Energy balance options'!$A$7:$A$3000,HeatGen!$A218)</f>
        <v>0</v>
      </c>
      <c r="L218">
        <f>SUMIFS('Energy balance options'!$G$7:$G$3000,'Energy balance options'!$B$7:$B$3000,HeatGen!L$2,'Energy balance options'!$A$7:$A$3000,HeatGen!$A218)</f>
        <v>0</v>
      </c>
      <c r="M218">
        <f>SUMIFS('Energy balance options'!$G$7:$G$3000,'Energy balance options'!$B$7:$B$3000,HeatGen!M$2,'Energy balance options'!$A$7:$A$3000,HeatGen!$A218)</f>
        <v>0</v>
      </c>
      <c r="N218">
        <f>SUMIFS('Energy balance options'!$G$7:$G$3000,'Energy balance options'!$B$7:$B$3000,HeatGen!N$2,'Energy balance options'!$A$7:$A$3000,HeatGen!$A218)</f>
        <v>0</v>
      </c>
      <c r="O218">
        <f>SUMIFS('Energy balance options'!$G$7:$G$3000,'Energy balance options'!$B$7:$B$3000,HeatGen!O$2,'Energy balance options'!$A$7:$A$3000,HeatGen!$A218)</f>
        <v>0</v>
      </c>
      <c r="P218">
        <f>SUMIFS('Energy balance options'!$G$7:$G$3000,'Energy balance options'!$B$7:$B$3000,HeatGen!P$2,'Energy balance options'!$A$7:$A$3000,HeatGen!$A218)</f>
        <v>0</v>
      </c>
      <c r="Q218">
        <f>SUMIFS('Energy balance options'!$G$7:$G$3000,'Energy balance options'!$B$7:$B$3000,HeatGen!Q$2,'Energy balance options'!$A$7:$A$3000,HeatGen!$A218)</f>
        <v>0</v>
      </c>
      <c r="R218">
        <f>SUMIFS('Energy balance options'!$G$7:$G$3000,'Energy balance options'!$B$7:$B$3000,HeatGen!R$2,'Energy balance options'!$A$7:$A$3000,HeatGen!$A218)</f>
        <v>2.2391152120000002</v>
      </c>
      <c r="S218">
        <f>SUMIFS('Energy balance options'!$G$7:$G$3000,'Energy balance options'!$B$7:$B$3000,HeatGen!S$2,'Energy balance options'!$A$7:$A$3000,HeatGen!$A218)</f>
        <v>0</v>
      </c>
      <c r="T218">
        <f>SUMIFS('Energy balance options'!$G$7:$G$3000,'Energy balance options'!$B$7:$B$3000,HeatGen!T$2,'Energy balance options'!$A$7:$A$3000,HeatGen!$A218)</f>
        <v>0</v>
      </c>
      <c r="U218">
        <f>SUMIFS('Energy balance options'!$G$7:$G$3000,'Energy balance options'!$B$7:$B$3000,HeatGen!U$2,'Energy balance options'!$A$7:$A$3000,HeatGen!$A218)</f>
        <v>0</v>
      </c>
      <c r="V218">
        <f>SUMIFS('Energy balance options'!$G$7:$G$3000,'Energy balance options'!$B$7:$B$3000,HeatGen!V$2,'Energy balance options'!$A$7:$A$3000,HeatGen!$A218)</f>
        <v>0</v>
      </c>
      <c r="W218">
        <f>SUMIFS('Energy balance options'!$G$7:$G$3000,'Energy balance options'!$B$7:$B$3000,HeatGen!W$2,'Energy balance options'!$A$7:$A$3000,HeatGen!$A218)</f>
        <v>0</v>
      </c>
      <c r="X218">
        <f>SUMIFS('Energy balance options'!$G$7:$G$3000,'Energy balance options'!$B$7:$B$3000,HeatGen!X$2,'Energy balance options'!$A$7:$A$3000,HeatGen!$A218)</f>
        <v>0</v>
      </c>
      <c r="Y218">
        <f t="shared" si="51"/>
        <v>0</v>
      </c>
      <c r="Z218">
        <f t="shared" si="52"/>
        <v>0</v>
      </c>
      <c r="AA218">
        <f t="shared" si="53"/>
        <v>0</v>
      </c>
      <c r="AB218">
        <f t="shared" si="54"/>
        <v>0</v>
      </c>
      <c r="AC218">
        <f t="shared" si="55"/>
        <v>0</v>
      </c>
      <c r="AD218">
        <f t="shared" si="56"/>
        <v>0</v>
      </c>
      <c r="AE218">
        <f t="shared" si="57"/>
        <v>0</v>
      </c>
      <c r="AF218">
        <f t="shared" si="58"/>
        <v>0</v>
      </c>
      <c r="AG218">
        <f t="shared" si="59"/>
        <v>0</v>
      </c>
      <c r="AH218">
        <f t="shared" si="60"/>
        <v>0</v>
      </c>
      <c r="AI218">
        <f t="shared" si="61"/>
        <v>-1.0747753019999999</v>
      </c>
      <c r="AJ218">
        <f t="shared" si="62"/>
        <v>0</v>
      </c>
      <c r="AK218">
        <f t="shared" si="63"/>
        <v>0</v>
      </c>
      <c r="AL218">
        <f t="shared" si="64"/>
        <v>0</v>
      </c>
      <c r="AM218">
        <f t="shared" si="65"/>
        <v>0</v>
      </c>
      <c r="AN218">
        <f t="shared" si="66"/>
        <v>0</v>
      </c>
      <c r="AO218">
        <f t="shared" si="67"/>
        <v>0</v>
      </c>
    </row>
    <row r="219" spans="1:41" x14ac:dyDescent="0.2">
      <c r="A219" s="9" t="str">
        <f>'Cost per option'!A227</f>
        <v>1745 Groen gas uit allesvergister (GFT)</v>
      </c>
      <c r="B219" t="str">
        <f>_xlfn.IFNA(VLOOKUP(A219,'Energy balance options'!A$7:C$3000,3,FALSE),"")</f>
        <v>Waste</v>
      </c>
      <c r="C219">
        <f>SUMIFS('Energy balance options'!$F$7:$F$3000,'Energy balance options'!$B$7:$B$3000,HeatGen!C$2,'Energy balance options'!$A$7:$A$3000,HeatGen!$A219)</f>
        <v>0</v>
      </c>
      <c r="D219">
        <f>SUMIFS('Energy balance options'!$F$7:$F$3000,'Energy balance options'!$B$7:$B$3000,HeatGen!D$2,'Energy balance options'!$A$7:$A$3000,HeatGen!$A219)</f>
        <v>0</v>
      </c>
      <c r="E219">
        <f>SUMIFS('Energy balance options'!$F$7:$F$3000,'Energy balance options'!$B$7:$B$3000,HeatGen!E$2,'Energy balance options'!$A$7:$A$3000,HeatGen!$A219)</f>
        <v>0</v>
      </c>
      <c r="F219">
        <f>SUMIFS('Energy balance options'!$F$7:$F$3000,'Energy balance options'!$B$7:$B$3000,HeatGen!F$2,'Energy balance options'!$A$7:$A$3000,HeatGen!$A219)</f>
        <v>0</v>
      </c>
      <c r="G219">
        <f>SUMIFS('Energy balance options'!$F$7:$F$3000,'Energy balance options'!$B$7:$B$3000,HeatGen!G$2,'Energy balance options'!$A$7:$A$3000,HeatGen!$A219)</f>
        <v>0</v>
      </c>
      <c r="H219">
        <f>SUMIFS('Energy balance options'!$G$7:$G$3000,'Energy balance options'!$B$7:$B$3000,HeatGen!H$2,'Energy balance options'!$A$7:$A$3000,HeatGen!$A219)</f>
        <v>0</v>
      </c>
      <c r="I219">
        <f>SUMIFS('Energy balance options'!$G$7:$G$3000,'Energy balance options'!$B$7:$B$3000,HeatGen!I$2,'Energy balance options'!$A$7:$A$3000,HeatGen!$A219)</f>
        <v>0</v>
      </c>
      <c r="J219">
        <f>SUMIFS('Energy balance options'!$G$7:$G$3000,'Energy balance options'!$B$7:$B$3000,HeatGen!J$2,'Energy balance options'!$A$7:$A$3000,HeatGen!$A219)</f>
        <v>0</v>
      </c>
      <c r="K219">
        <f>SUMIFS('Energy balance options'!$G$7:$G$3000,'Energy balance options'!$B$7:$B$3000,HeatGen!K$2,'Energy balance options'!$A$7:$A$3000,HeatGen!$A219)</f>
        <v>0</v>
      </c>
      <c r="L219">
        <f>SUMIFS('Energy balance options'!$G$7:$G$3000,'Energy balance options'!$B$7:$B$3000,HeatGen!L$2,'Energy balance options'!$A$7:$A$3000,HeatGen!$A219)</f>
        <v>0</v>
      </c>
      <c r="M219">
        <f>SUMIFS('Energy balance options'!$G$7:$G$3000,'Energy balance options'!$B$7:$B$3000,HeatGen!M$2,'Energy balance options'!$A$7:$A$3000,HeatGen!$A219)</f>
        <v>0</v>
      </c>
      <c r="N219">
        <f>SUMIFS('Energy balance options'!$G$7:$G$3000,'Energy balance options'!$B$7:$B$3000,HeatGen!N$2,'Energy balance options'!$A$7:$A$3000,HeatGen!$A219)</f>
        <v>0</v>
      </c>
      <c r="O219">
        <f>SUMIFS('Energy balance options'!$G$7:$G$3000,'Energy balance options'!$B$7:$B$3000,HeatGen!O$2,'Energy balance options'!$A$7:$A$3000,HeatGen!$A219)</f>
        <v>0</v>
      </c>
      <c r="P219">
        <f>SUMIFS('Energy balance options'!$G$7:$G$3000,'Energy balance options'!$B$7:$B$3000,HeatGen!P$2,'Energy balance options'!$A$7:$A$3000,HeatGen!$A219)</f>
        <v>0</v>
      </c>
      <c r="Q219">
        <f>SUMIFS('Energy balance options'!$G$7:$G$3000,'Energy balance options'!$B$7:$B$3000,HeatGen!Q$2,'Energy balance options'!$A$7:$A$3000,HeatGen!$A219)</f>
        <v>0</v>
      </c>
      <c r="R219">
        <f>SUMIFS('Energy balance options'!$G$7:$G$3000,'Energy balance options'!$B$7:$B$3000,HeatGen!R$2,'Energy balance options'!$A$7:$A$3000,HeatGen!$A219)</f>
        <v>0</v>
      </c>
      <c r="S219">
        <f>SUMIFS('Energy balance options'!$G$7:$G$3000,'Energy balance options'!$B$7:$B$3000,HeatGen!S$2,'Energy balance options'!$A$7:$A$3000,HeatGen!$A219)</f>
        <v>9.5249748460000001E-5</v>
      </c>
      <c r="T219">
        <f>SUMIFS('Energy balance options'!$G$7:$G$3000,'Energy balance options'!$B$7:$B$3000,HeatGen!T$2,'Energy balance options'!$A$7:$A$3000,HeatGen!$A219)</f>
        <v>0</v>
      </c>
      <c r="U219">
        <f>SUMIFS('Energy balance options'!$G$7:$G$3000,'Energy balance options'!$B$7:$B$3000,HeatGen!U$2,'Energy balance options'!$A$7:$A$3000,HeatGen!$A219)</f>
        <v>0</v>
      </c>
      <c r="V219">
        <f>SUMIFS('Energy balance options'!$G$7:$G$3000,'Energy balance options'!$B$7:$B$3000,HeatGen!V$2,'Energy balance options'!$A$7:$A$3000,HeatGen!$A219)</f>
        <v>0</v>
      </c>
      <c r="W219">
        <f>SUMIFS('Energy balance options'!$G$7:$G$3000,'Energy balance options'!$B$7:$B$3000,HeatGen!W$2,'Energy balance options'!$A$7:$A$3000,HeatGen!$A219)</f>
        <v>0</v>
      </c>
      <c r="X219">
        <f>SUMIFS('Energy balance options'!$G$7:$G$3000,'Energy balance options'!$B$7:$B$3000,HeatGen!X$2,'Energy balance options'!$A$7:$A$3000,HeatGen!$A219)</f>
        <v>0</v>
      </c>
      <c r="Y219">
        <f t="shared" si="51"/>
        <v>0</v>
      </c>
      <c r="Z219">
        <f t="shared" si="52"/>
        <v>0</v>
      </c>
      <c r="AA219">
        <f t="shared" si="53"/>
        <v>0</v>
      </c>
      <c r="AB219">
        <f t="shared" si="54"/>
        <v>0</v>
      </c>
      <c r="AC219">
        <f t="shared" si="55"/>
        <v>0</v>
      </c>
      <c r="AD219">
        <f t="shared" si="56"/>
        <v>0</v>
      </c>
      <c r="AE219">
        <f t="shared" si="57"/>
        <v>0</v>
      </c>
      <c r="AF219">
        <f t="shared" si="58"/>
        <v>0</v>
      </c>
      <c r="AG219">
        <f t="shared" si="59"/>
        <v>0</v>
      </c>
      <c r="AH219">
        <f t="shared" si="60"/>
        <v>0</v>
      </c>
      <c r="AI219">
        <f t="shared" si="61"/>
        <v>0</v>
      </c>
      <c r="AJ219">
        <f t="shared" si="62"/>
        <v>0</v>
      </c>
      <c r="AK219">
        <f t="shared" si="63"/>
        <v>0</v>
      </c>
      <c r="AL219">
        <f t="shared" si="64"/>
        <v>0</v>
      </c>
      <c r="AM219">
        <f t="shared" si="65"/>
        <v>0</v>
      </c>
      <c r="AN219">
        <f t="shared" si="66"/>
        <v>0</v>
      </c>
      <c r="AO219">
        <f t="shared" si="67"/>
        <v>0</v>
      </c>
    </row>
    <row r="220" spans="1:41" x14ac:dyDescent="0.2">
      <c r="A220" s="9" t="str">
        <f>'Cost per option'!A228</f>
        <v>1747 Biomass CHP - Refineries</v>
      </c>
      <c r="B220" t="str">
        <f>_xlfn.IFNA(VLOOKUP(A220,'Energy balance options'!A$7:C$3000,3,FALSE),"")</f>
        <v>Raffinaderijen</v>
      </c>
      <c r="C220">
        <f>SUMIFS('Energy balance options'!$F$7:$F$3000,'Energy balance options'!$B$7:$B$3000,HeatGen!C$2,'Energy balance options'!$A$7:$A$3000,HeatGen!$A220)</f>
        <v>0</v>
      </c>
      <c r="D220">
        <f>SUMIFS('Energy balance options'!$F$7:$F$3000,'Energy balance options'!$B$7:$B$3000,HeatGen!D$2,'Energy balance options'!$A$7:$A$3000,HeatGen!$A220)</f>
        <v>0</v>
      </c>
      <c r="E220">
        <f>SUMIFS('Energy balance options'!$F$7:$F$3000,'Energy balance options'!$B$7:$B$3000,HeatGen!E$2,'Energy balance options'!$A$7:$A$3000,HeatGen!$A220)</f>
        <v>-10.58317212</v>
      </c>
      <c r="F220">
        <f>SUMIFS('Energy balance options'!$F$7:$F$3000,'Energy balance options'!$B$7:$B$3000,HeatGen!F$2,'Energy balance options'!$A$7:$A$3000,HeatGen!$A220)</f>
        <v>0</v>
      </c>
      <c r="G220">
        <f>SUMIFS('Energy balance options'!$F$7:$F$3000,'Energy balance options'!$B$7:$B$3000,HeatGen!G$2,'Energy balance options'!$A$7:$A$3000,HeatGen!$A220)</f>
        <v>0</v>
      </c>
      <c r="H220">
        <f>SUMIFS('Energy balance options'!$G$7:$G$3000,'Energy balance options'!$B$7:$B$3000,HeatGen!H$2,'Energy balance options'!$A$7:$A$3000,HeatGen!$A220)</f>
        <v>0</v>
      </c>
      <c r="I220">
        <f>SUMIFS('Energy balance options'!$G$7:$G$3000,'Energy balance options'!$B$7:$B$3000,HeatGen!I$2,'Energy balance options'!$A$7:$A$3000,HeatGen!$A220)</f>
        <v>0</v>
      </c>
      <c r="J220">
        <f>SUMIFS('Energy balance options'!$G$7:$G$3000,'Energy balance options'!$B$7:$B$3000,HeatGen!J$2,'Energy balance options'!$A$7:$A$3000,HeatGen!$A220)</f>
        <v>0</v>
      </c>
      <c r="K220">
        <f>SUMIFS('Energy balance options'!$G$7:$G$3000,'Energy balance options'!$B$7:$B$3000,HeatGen!K$2,'Energy balance options'!$A$7:$A$3000,HeatGen!$A220)</f>
        <v>0</v>
      </c>
      <c r="L220">
        <f>SUMIFS('Energy balance options'!$G$7:$G$3000,'Energy balance options'!$B$7:$B$3000,HeatGen!L$2,'Energy balance options'!$A$7:$A$3000,HeatGen!$A220)</f>
        <v>0</v>
      </c>
      <c r="M220">
        <f>SUMIFS('Energy balance options'!$G$7:$G$3000,'Energy balance options'!$B$7:$B$3000,HeatGen!M$2,'Energy balance options'!$A$7:$A$3000,HeatGen!$A220)</f>
        <v>14.585411690000001</v>
      </c>
      <c r="N220">
        <f>SUMIFS('Energy balance options'!$G$7:$G$3000,'Energy balance options'!$B$7:$B$3000,HeatGen!N$2,'Energy balance options'!$A$7:$A$3000,HeatGen!$A220)</f>
        <v>0</v>
      </c>
      <c r="O220">
        <f>SUMIFS('Energy balance options'!$G$7:$G$3000,'Energy balance options'!$B$7:$B$3000,HeatGen!O$2,'Energy balance options'!$A$7:$A$3000,HeatGen!$A220)</f>
        <v>0</v>
      </c>
      <c r="P220">
        <f>SUMIFS('Energy balance options'!$G$7:$G$3000,'Energy balance options'!$B$7:$B$3000,HeatGen!P$2,'Energy balance options'!$A$7:$A$3000,HeatGen!$A220)</f>
        <v>0</v>
      </c>
      <c r="Q220">
        <f>SUMIFS('Energy balance options'!$G$7:$G$3000,'Energy balance options'!$B$7:$B$3000,HeatGen!Q$2,'Energy balance options'!$A$7:$A$3000,HeatGen!$A220)</f>
        <v>0</v>
      </c>
      <c r="R220">
        <f>SUMIFS('Energy balance options'!$G$7:$G$3000,'Energy balance options'!$B$7:$B$3000,HeatGen!R$2,'Energy balance options'!$A$7:$A$3000,HeatGen!$A220)</f>
        <v>0</v>
      </c>
      <c r="S220">
        <f>SUMIFS('Energy balance options'!$G$7:$G$3000,'Energy balance options'!$B$7:$B$3000,HeatGen!S$2,'Energy balance options'!$A$7:$A$3000,HeatGen!$A220)</f>
        <v>0</v>
      </c>
      <c r="T220">
        <f>SUMIFS('Energy balance options'!$G$7:$G$3000,'Energy balance options'!$B$7:$B$3000,HeatGen!T$2,'Energy balance options'!$A$7:$A$3000,HeatGen!$A220)</f>
        <v>0</v>
      </c>
      <c r="U220">
        <f>SUMIFS('Energy balance options'!$G$7:$G$3000,'Energy balance options'!$B$7:$B$3000,HeatGen!U$2,'Energy balance options'!$A$7:$A$3000,HeatGen!$A220)</f>
        <v>0</v>
      </c>
      <c r="V220">
        <f>SUMIFS('Energy balance options'!$G$7:$G$3000,'Energy balance options'!$B$7:$B$3000,HeatGen!V$2,'Energy balance options'!$A$7:$A$3000,HeatGen!$A220)</f>
        <v>0</v>
      </c>
      <c r="W220">
        <f>SUMIFS('Energy balance options'!$G$7:$G$3000,'Energy balance options'!$B$7:$B$3000,HeatGen!W$2,'Energy balance options'!$A$7:$A$3000,HeatGen!$A220)</f>
        <v>0</v>
      </c>
      <c r="X220">
        <f>SUMIFS('Energy balance options'!$G$7:$G$3000,'Energy balance options'!$B$7:$B$3000,HeatGen!X$2,'Energy balance options'!$A$7:$A$3000,HeatGen!$A220)</f>
        <v>0</v>
      </c>
      <c r="Y220">
        <f t="shared" si="51"/>
        <v>0</v>
      </c>
      <c r="Z220">
        <f t="shared" si="52"/>
        <v>0</v>
      </c>
      <c r="AA220">
        <f t="shared" si="53"/>
        <v>0</v>
      </c>
      <c r="AB220">
        <f t="shared" si="54"/>
        <v>0</v>
      </c>
      <c r="AC220">
        <f t="shared" si="55"/>
        <v>0</v>
      </c>
      <c r="AD220">
        <f t="shared" si="56"/>
        <v>-10.58317212</v>
      </c>
      <c r="AE220">
        <f t="shared" si="57"/>
        <v>0</v>
      </c>
      <c r="AF220">
        <f t="shared" si="58"/>
        <v>0</v>
      </c>
      <c r="AG220">
        <f t="shared" si="59"/>
        <v>0</v>
      </c>
      <c r="AH220">
        <f t="shared" si="60"/>
        <v>0</v>
      </c>
      <c r="AI220">
        <f t="shared" si="61"/>
        <v>0</v>
      </c>
      <c r="AJ220">
        <f t="shared" si="62"/>
        <v>0</v>
      </c>
      <c r="AK220">
        <f t="shared" si="63"/>
        <v>0</v>
      </c>
      <c r="AL220">
        <f t="shared" si="64"/>
        <v>0</v>
      </c>
      <c r="AM220">
        <f t="shared" si="65"/>
        <v>0</v>
      </c>
      <c r="AN220">
        <f t="shared" si="66"/>
        <v>0</v>
      </c>
      <c r="AO220">
        <f t="shared" si="67"/>
        <v>0</v>
      </c>
    </row>
    <row r="221" spans="1:41" x14ac:dyDescent="0.2">
      <c r="A221" s="9" t="str">
        <f>'Cost per option'!A229</f>
        <v>1748 Biomass CHP - Basic metals</v>
      </c>
      <c r="B221" t="str">
        <f>_xlfn.IFNA(VLOOKUP(A221,'Energy balance options'!A$7:C$3000,3,FALSE),"")</f>
        <v>Basismetaal ferro</v>
      </c>
      <c r="C221">
        <f>SUMIFS('Energy balance options'!$F$7:$F$3000,'Energy balance options'!$B$7:$B$3000,HeatGen!C$2,'Energy balance options'!$A$7:$A$3000,HeatGen!$A221)</f>
        <v>0</v>
      </c>
      <c r="D221">
        <f>SUMIFS('Energy balance options'!$F$7:$F$3000,'Energy balance options'!$B$7:$B$3000,HeatGen!D$2,'Energy balance options'!$A$7:$A$3000,HeatGen!$A221)</f>
        <v>0</v>
      </c>
      <c r="E221">
        <f>SUMIFS('Energy balance options'!$F$7:$F$3000,'Energy balance options'!$B$7:$B$3000,HeatGen!E$2,'Energy balance options'!$A$7:$A$3000,HeatGen!$A221)</f>
        <v>-1.606438364E-3</v>
      </c>
      <c r="F221">
        <f>SUMIFS('Energy balance options'!$F$7:$F$3000,'Energy balance options'!$B$7:$B$3000,HeatGen!F$2,'Energy balance options'!$A$7:$A$3000,HeatGen!$A221)</f>
        <v>0</v>
      </c>
      <c r="G221">
        <f>SUMIFS('Energy balance options'!$F$7:$F$3000,'Energy balance options'!$B$7:$B$3000,HeatGen!G$2,'Energy balance options'!$A$7:$A$3000,HeatGen!$A221)</f>
        <v>0</v>
      </c>
      <c r="H221">
        <f>SUMIFS('Energy balance options'!$G$7:$G$3000,'Energy balance options'!$B$7:$B$3000,HeatGen!H$2,'Energy balance options'!$A$7:$A$3000,HeatGen!$A221)</f>
        <v>0</v>
      </c>
      <c r="I221">
        <f>SUMIFS('Energy balance options'!$G$7:$G$3000,'Energy balance options'!$B$7:$B$3000,HeatGen!I$2,'Energy balance options'!$A$7:$A$3000,HeatGen!$A221)</f>
        <v>0</v>
      </c>
      <c r="J221">
        <f>SUMIFS('Energy balance options'!$G$7:$G$3000,'Energy balance options'!$B$7:$B$3000,HeatGen!J$2,'Energy balance options'!$A$7:$A$3000,HeatGen!$A221)</f>
        <v>0</v>
      </c>
      <c r="K221">
        <f>SUMIFS('Energy balance options'!$G$7:$G$3000,'Energy balance options'!$B$7:$B$3000,HeatGen!K$2,'Energy balance options'!$A$7:$A$3000,HeatGen!$A221)</f>
        <v>0</v>
      </c>
      <c r="L221">
        <f>SUMIFS('Energy balance options'!$G$7:$G$3000,'Energy balance options'!$B$7:$B$3000,HeatGen!L$2,'Energy balance options'!$A$7:$A$3000,HeatGen!$A221)</f>
        <v>0</v>
      </c>
      <c r="M221">
        <f>SUMIFS('Energy balance options'!$G$7:$G$3000,'Energy balance options'!$B$7:$B$3000,HeatGen!M$2,'Energy balance options'!$A$7:$A$3000,HeatGen!$A221)</f>
        <v>2.2739869490000001E-3</v>
      </c>
      <c r="N221">
        <f>SUMIFS('Energy balance options'!$G$7:$G$3000,'Energy balance options'!$B$7:$B$3000,HeatGen!N$2,'Energy balance options'!$A$7:$A$3000,HeatGen!$A221)</f>
        <v>0</v>
      </c>
      <c r="O221">
        <f>SUMIFS('Energy balance options'!$G$7:$G$3000,'Energy balance options'!$B$7:$B$3000,HeatGen!O$2,'Energy balance options'!$A$7:$A$3000,HeatGen!$A221)</f>
        <v>0</v>
      </c>
      <c r="P221">
        <f>SUMIFS('Energy balance options'!$G$7:$G$3000,'Energy balance options'!$B$7:$B$3000,HeatGen!P$2,'Energy balance options'!$A$7:$A$3000,HeatGen!$A221)</f>
        <v>0</v>
      </c>
      <c r="Q221">
        <f>SUMIFS('Energy balance options'!$G$7:$G$3000,'Energy balance options'!$B$7:$B$3000,HeatGen!Q$2,'Energy balance options'!$A$7:$A$3000,HeatGen!$A221)</f>
        <v>0</v>
      </c>
      <c r="R221">
        <f>SUMIFS('Energy balance options'!$G$7:$G$3000,'Energy balance options'!$B$7:$B$3000,HeatGen!R$2,'Energy balance options'!$A$7:$A$3000,HeatGen!$A221)</f>
        <v>0</v>
      </c>
      <c r="S221">
        <f>SUMIFS('Energy balance options'!$G$7:$G$3000,'Energy balance options'!$B$7:$B$3000,HeatGen!S$2,'Energy balance options'!$A$7:$A$3000,HeatGen!$A221)</f>
        <v>0</v>
      </c>
      <c r="T221">
        <f>SUMIFS('Energy balance options'!$G$7:$G$3000,'Energy balance options'!$B$7:$B$3000,HeatGen!T$2,'Energy balance options'!$A$7:$A$3000,HeatGen!$A221)</f>
        <v>0</v>
      </c>
      <c r="U221">
        <f>SUMIFS('Energy balance options'!$G$7:$G$3000,'Energy balance options'!$B$7:$B$3000,HeatGen!U$2,'Energy balance options'!$A$7:$A$3000,HeatGen!$A221)</f>
        <v>0</v>
      </c>
      <c r="V221">
        <f>SUMIFS('Energy balance options'!$G$7:$G$3000,'Energy balance options'!$B$7:$B$3000,HeatGen!V$2,'Energy balance options'!$A$7:$A$3000,HeatGen!$A221)</f>
        <v>0</v>
      </c>
      <c r="W221">
        <f>SUMIFS('Energy balance options'!$G$7:$G$3000,'Energy balance options'!$B$7:$B$3000,HeatGen!W$2,'Energy balance options'!$A$7:$A$3000,HeatGen!$A221)</f>
        <v>0</v>
      </c>
      <c r="X221">
        <f>SUMIFS('Energy balance options'!$G$7:$G$3000,'Energy balance options'!$B$7:$B$3000,HeatGen!X$2,'Energy balance options'!$A$7:$A$3000,HeatGen!$A221)</f>
        <v>0</v>
      </c>
      <c r="Y221">
        <f t="shared" si="51"/>
        <v>0</v>
      </c>
      <c r="Z221">
        <f t="shared" si="52"/>
        <v>0</v>
      </c>
      <c r="AA221">
        <f t="shared" si="53"/>
        <v>0</v>
      </c>
      <c r="AB221">
        <f t="shared" si="54"/>
        <v>0</v>
      </c>
      <c r="AC221">
        <f t="shared" si="55"/>
        <v>0</v>
      </c>
      <c r="AD221">
        <f t="shared" si="56"/>
        <v>-1.606438364E-3</v>
      </c>
      <c r="AE221">
        <f t="shared" si="57"/>
        <v>0</v>
      </c>
      <c r="AF221">
        <f t="shared" si="58"/>
        <v>0</v>
      </c>
      <c r="AG221">
        <f t="shared" si="59"/>
        <v>0</v>
      </c>
      <c r="AH221">
        <f t="shared" si="60"/>
        <v>0</v>
      </c>
      <c r="AI221">
        <f t="shared" si="61"/>
        <v>0</v>
      </c>
      <c r="AJ221">
        <f t="shared" si="62"/>
        <v>0</v>
      </c>
      <c r="AK221">
        <f t="shared" si="63"/>
        <v>0</v>
      </c>
      <c r="AL221">
        <f t="shared" si="64"/>
        <v>0</v>
      </c>
      <c r="AM221">
        <f t="shared" si="65"/>
        <v>0</v>
      </c>
      <c r="AN221">
        <f t="shared" si="66"/>
        <v>0</v>
      </c>
      <c r="AO221">
        <f t="shared" si="67"/>
        <v>0</v>
      </c>
    </row>
    <row r="222" spans="1:41" x14ac:dyDescent="0.2">
      <c r="A222" s="9" t="str">
        <f>'Cost per option'!A230</f>
        <v>1749 Biomass CHP - Chemical</v>
      </c>
      <c r="B222" t="str">
        <f>_xlfn.IFNA(VLOOKUP(A222,'Energy balance options'!A$7:C$3000,3,FALSE),"")</f>
        <v>Chemie</v>
      </c>
      <c r="C222">
        <f>SUMIFS('Energy balance options'!$F$7:$F$3000,'Energy balance options'!$B$7:$B$3000,HeatGen!C$2,'Energy balance options'!$A$7:$A$3000,HeatGen!$A222)</f>
        <v>0</v>
      </c>
      <c r="D222">
        <f>SUMIFS('Energy balance options'!$F$7:$F$3000,'Energy balance options'!$B$7:$B$3000,HeatGen!D$2,'Energy balance options'!$A$7:$A$3000,HeatGen!$A222)</f>
        <v>0</v>
      </c>
      <c r="E222">
        <f>SUMIFS('Energy balance options'!$F$7:$F$3000,'Energy balance options'!$B$7:$B$3000,HeatGen!E$2,'Energy balance options'!$A$7:$A$3000,HeatGen!$A222)</f>
        <v>-2.5077670410000001E-4</v>
      </c>
      <c r="F222">
        <f>SUMIFS('Energy balance options'!$F$7:$F$3000,'Energy balance options'!$B$7:$B$3000,HeatGen!F$2,'Energy balance options'!$A$7:$A$3000,HeatGen!$A222)</f>
        <v>0</v>
      </c>
      <c r="G222">
        <f>SUMIFS('Energy balance options'!$F$7:$F$3000,'Energy balance options'!$B$7:$B$3000,HeatGen!G$2,'Energy balance options'!$A$7:$A$3000,HeatGen!$A222)</f>
        <v>0</v>
      </c>
      <c r="H222">
        <f>SUMIFS('Energy balance options'!$G$7:$G$3000,'Energy balance options'!$B$7:$B$3000,HeatGen!H$2,'Energy balance options'!$A$7:$A$3000,HeatGen!$A222)</f>
        <v>0</v>
      </c>
      <c r="I222">
        <f>SUMIFS('Energy balance options'!$G$7:$G$3000,'Energy balance options'!$B$7:$B$3000,HeatGen!I$2,'Energy balance options'!$A$7:$A$3000,HeatGen!$A222)</f>
        <v>0</v>
      </c>
      <c r="J222">
        <f>SUMIFS('Energy balance options'!$G$7:$G$3000,'Energy balance options'!$B$7:$B$3000,HeatGen!J$2,'Energy balance options'!$A$7:$A$3000,HeatGen!$A222)</f>
        <v>0</v>
      </c>
      <c r="K222">
        <f>SUMIFS('Energy balance options'!$G$7:$G$3000,'Energy balance options'!$B$7:$B$3000,HeatGen!K$2,'Energy balance options'!$A$7:$A$3000,HeatGen!$A222)</f>
        <v>0</v>
      </c>
      <c r="L222">
        <f>SUMIFS('Energy balance options'!$G$7:$G$3000,'Energy balance options'!$B$7:$B$3000,HeatGen!L$2,'Energy balance options'!$A$7:$A$3000,HeatGen!$A222)</f>
        <v>0</v>
      </c>
      <c r="M222">
        <f>SUMIFS('Energy balance options'!$G$7:$G$3000,'Energy balance options'!$B$7:$B$3000,HeatGen!M$2,'Energy balance options'!$A$7:$A$3000,HeatGen!$A222)</f>
        <v>3.512514289E-4</v>
      </c>
      <c r="N222">
        <f>SUMIFS('Energy balance options'!$G$7:$G$3000,'Energy balance options'!$B$7:$B$3000,HeatGen!N$2,'Energy balance options'!$A$7:$A$3000,HeatGen!$A222)</f>
        <v>0</v>
      </c>
      <c r="O222">
        <f>SUMIFS('Energy balance options'!$G$7:$G$3000,'Energy balance options'!$B$7:$B$3000,HeatGen!O$2,'Energy balance options'!$A$7:$A$3000,HeatGen!$A222)</f>
        <v>0</v>
      </c>
      <c r="P222">
        <f>SUMIFS('Energy balance options'!$G$7:$G$3000,'Energy balance options'!$B$7:$B$3000,HeatGen!P$2,'Energy balance options'!$A$7:$A$3000,HeatGen!$A222)</f>
        <v>0</v>
      </c>
      <c r="Q222">
        <f>SUMIFS('Energy balance options'!$G$7:$G$3000,'Energy balance options'!$B$7:$B$3000,HeatGen!Q$2,'Energy balance options'!$A$7:$A$3000,HeatGen!$A222)</f>
        <v>0</v>
      </c>
      <c r="R222">
        <f>SUMIFS('Energy balance options'!$G$7:$G$3000,'Energy balance options'!$B$7:$B$3000,HeatGen!R$2,'Energy balance options'!$A$7:$A$3000,HeatGen!$A222)</f>
        <v>0</v>
      </c>
      <c r="S222">
        <f>SUMIFS('Energy balance options'!$G$7:$G$3000,'Energy balance options'!$B$7:$B$3000,HeatGen!S$2,'Energy balance options'!$A$7:$A$3000,HeatGen!$A222)</f>
        <v>0</v>
      </c>
      <c r="T222">
        <f>SUMIFS('Energy balance options'!$G$7:$G$3000,'Energy balance options'!$B$7:$B$3000,HeatGen!T$2,'Energy balance options'!$A$7:$A$3000,HeatGen!$A222)</f>
        <v>0</v>
      </c>
      <c r="U222">
        <f>SUMIFS('Energy balance options'!$G$7:$G$3000,'Energy balance options'!$B$7:$B$3000,HeatGen!U$2,'Energy balance options'!$A$7:$A$3000,HeatGen!$A222)</f>
        <v>0</v>
      </c>
      <c r="V222">
        <f>SUMIFS('Energy balance options'!$G$7:$G$3000,'Energy balance options'!$B$7:$B$3000,HeatGen!V$2,'Energy balance options'!$A$7:$A$3000,HeatGen!$A222)</f>
        <v>0</v>
      </c>
      <c r="W222">
        <f>SUMIFS('Energy balance options'!$G$7:$G$3000,'Energy balance options'!$B$7:$B$3000,HeatGen!W$2,'Energy balance options'!$A$7:$A$3000,HeatGen!$A222)</f>
        <v>0</v>
      </c>
      <c r="X222">
        <f>SUMIFS('Energy balance options'!$G$7:$G$3000,'Energy balance options'!$B$7:$B$3000,HeatGen!X$2,'Energy balance options'!$A$7:$A$3000,HeatGen!$A222)</f>
        <v>0</v>
      </c>
      <c r="Y222">
        <f t="shared" si="51"/>
        <v>0</v>
      </c>
      <c r="Z222">
        <f t="shared" si="52"/>
        <v>0</v>
      </c>
      <c r="AA222">
        <f t="shared" si="53"/>
        <v>0</v>
      </c>
      <c r="AB222">
        <f t="shared" si="54"/>
        <v>0</v>
      </c>
      <c r="AC222">
        <f t="shared" si="55"/>
        <v>0</v>
      </c>
      <c r="AD222">
        <f t="shared" si="56"/>
        <v>-2.5077670410000001E-4</v>
      </c>
      <c r="AE222">
        <f t="shared" si="57"/>
        <v>0</v>
      </c>
      <c r="AF222">
        <f t="shared" si="58"/>
        <v>0</v>
      </c>
      <c r="AG222">
        <f t="shared" si="59"/>
        <v>0</v>
      </c>
      <c r="AH222">
        <f t="shared" si="60"/>
        <v>0</v>
      </c>
      <c r="AI222">
        <f t="shared" si="61"/>
        <v>0</v>
      </c>
      <c r="AJ222">
        <f t="shared" si="62"/>
        <v>0</v>
      </c>
      <c r="AK222">
        <f t="shared" si="63"/>
        <v>0</v>
      </c>
      <c r="AL222">
        <f t="shared" si="64"/>
        <v>0</v>
      </c>
      <c r="AM222">
        <f t="shared" si="65"/>
        <v>0</v>
      </c>
      <c r="AN222">
        <f t="shared" si="66"/>
        <v>0</v>
      </c>
      <c r="AO222">
        <f t="shared" si="67"/>
        <v>0</v>
      </c>
    </row>
    <row r="223" spans="1:41" x14ac:dyDescent="0.2">
      <c r="A223" s="9" t="str">
        <f>'Cost per option'!A231</f>
        <v>1750 Biomass CHP - Industry</v>
      </c>
      <c r="B223" t="str">
        <f>_xlfn.IFNA(VLOOKUP(A223,'Energy balance options'!A$7:C$3000,3,FALSE),"")</f>
        <v>Industrie</v>
      </c>
      <c r="C223">
        <f>SUMIFS('Energy balance options'!$F$7:$F$3000,'Energy balance options'!$B$7:$B$3000,HeatGen!C$2,'Energy balance options'!$A$7:$A$3000,HeatGen!$A223)</f>
        <v>0</v>
      </c>
      <c r="D223">
        <f>SUMIFS('Energy balance options'!$F$7:$F$3000,'Energy balance options'!$B$7:$B$3000,HeatGen!D$2,'Energy balance options'!$A$7:$A$3000,HeatGen!$A223)</f>
        <v>0</v>
      </c>
      <c r="E223">
        <f>SUMIFS('Energy balance options'!$F$7:$F$3000,'Energy balance options'!$B$7:$B$3000,HeatGen!E$2,'Energy balance options'!$A$7:$A$3000,HeatGen!$A223)</f>
        <v>-1.004439479E-3</v>
      </c>
      <c r="F223">
        <f>SUMIFS('Energy balance options'!$F$7:$F$3000,'Energy balance options'!$B$7:$B$3000,HeatGen!F$2,'Energy balance options'!$A$7:$A$3000,HeatGen!$A223)</f>
        <v>0</v>
      </c>
      <c r="G223">
        <f>SUMIFS('Energy balance options'!$F$7:$F$3000,'Energy balance options'!$B$7:$B$3000,HeatGen!G$2,'Energy balance options'!$A$7:$A$3000,HeatGen!$A223)</f>
        <v>0</v>
      </c>
      <c r="H223">
        <f>SUMIFS('Energy balance options'!$G$7:$G$3000,'Energy balance options'!$B$7:$B$3000,HeatGen!H$2,'Energy balance options'!$A$7:$A$3000,HeatGen!$A223)</f>
        <v>0</v>
      </c>
      <c r="I223">
        <f>SUMIFS('Energy balance options'!$G$7:$G$3000,'Energy balance options'!$B$7:$B$3000,HeatGen!I$2,'Energy balance options'!$A$7:$A$3000,HeatGen!$A223)</f>
        <v>0</v>
      </c>
      <c r="J223">
        <f>SUMIFS('Energy balance options'!$G$7:$G$3000,'Energy balance options'!$B$7:$B$3000,HeatGen!J$2,'Energy balance options'!$A$7:$A$3000,HeatGen!$A223)</f>
        <v>0</v>
      </c>
      <c r="K223">
        <f>SUMIFS('Energy balance options'!$G$7:$G$3000,'Energy balance options'!$B$7:$B$3000,HeatGen!K$2,'Energy balance options'!$A$7:$A$3000,HeatGen!$A223)</f>
        <v>0</v>
      </c>
      <c r="L223">
        <f>SUMIFS('Energy balance options'!$G$7:$G$3000,'Energy balance options'!$B$7:$B$3000,HeatGen!L$2,'Energy balance options'!$A$7:$A$3000,HeatGen!$A223)</f>
        <v>0</v>
      </c>
      <c r="M223">
        <f>SUMIFS('Energy balance options'!$G$7:$G$3000,'Energy balance options'!$B$7:$B$3000,HeatGen!M$2,'Energy balance options'!$A$7:$A$3000,HeatGen!$A223)</f>
        <v>1.416751045E-3</v>
      </c>
      <c r="N223">
        <f>SUMIFS('Energy balance options'!$G$7:$G$3000,'Energy balance options'!$B$7:$B$3000,HeatGen!N$2,'Energy balance options'!$A$7:$A$3000,HeatGen!$A223)</f>
        <v>0</v>
      </c>
      <c r="O223">
        <f>SUMIFS('Energy balance options'!$G$7:$G$3000,'Energy balance options'!$B$7:$B$3000,HeatGen!O$2,'Energy balance options'!$A$7:$A$3000,HeatGen!$A223)</f>
        <v>0</v>
      </c>
      <c r="P223">
        <f>SUMIFS('Energy balance options'!$G$7:$G$3000,'Energy balance options'!$B$7:$B$3000,HeatGen!P$2,'Energy balance options'!$A$7:$A$3000,HeatGen!$A223)</f>
        <v>0</v>
      </c>
      <c r="Q223">
        <f>SUMIFS('Energy balance options'!$G$7:$G$3000,'Energy balance options'!$B$7:$B$3000,HeatGen!Q$2,'Energy balance options'!$A$7:$A$3000,HeatGen!$A223)</f>
        <v>0</v>
      </c>
      <c r="R223">
        <f>SUMIFS('Energy balance options'!$G$7:$G$3000,'Energy balance options'!$B$7:$B$3000,HeatGen!R$2,'Energy balance options'!$A$7:$A$3000,HeatGen!$A223)</f>
        <v>0</v>
      </c>
      <c r="S223">
        <f>SUMIFS('Energy balance options'!$G$7:$G$3000,'Energy balance options'!$B$7:$B$3000,HeatGen!S$2,'Energy balance options'!$A$7:$A$3000,HeatGen!$A223)</f>
        <v>0</v>
      </c>
      <c r="T223">
        <f>SUMIFS('Energy balance options'!$G$7:$G$3000,'Energy balance options'!$B$7:$B$3000,HeatGen!T$2,'Energy balance options'!$A$7:$A$3000,HeatGen!$A223)</f>
        <v>0</v>
      </c>
      <c r="U223">
        <f>SUMIFS('Energy balance options'!$G$7:$G$3000,'Energy balance options'!$B$7:$B$3000,HeatGen!U$2,'Energy balance options'!$A$7:$A$3000,HeatGen!$A223)</f>
        <v>0</v>
      </c>
      <c r="V223">
        <f>SUMIFS('Energy balance options'!$G$7:$G$3000,'Energy balance options'!$B$7:$B$3000,HeatGen!V$2,'Energy balance options'!$A$7:$A$3000,HeatGen!$A223)</f>
        <v>0</v>
      </c>
      <c r="W223">
        <f>SUMIFS('Energy balance options'!$G$7:$G$3000,'Energy balance options'!$B$7:$B$3000,HeatGen!W$2,'Energy balance options'!$A$7:$A$3000,HeatGen!$A223)</f>
        <v>0</v>
      </c>
      <c r="X223">
        <f>SUMIFS('Energy balance options'!$G$7:$G$3000,'Energy balance options'!$B$7:$B$3000,HeatGen!X$2,'Energy balance options'!$A$7:$A$3000,HeatGen!$A223)</f>
        <v>0</v>
      </c>
      <c r="Y223">
        <f t="shared" si="51"/>
        <v>0</v>
      </c>
      <c r="Z223">
        <f t="shared" si="52"/>
        <v>0</v>
      </c>
      <c r="AA223">
        <f t="shared" si="53"/>
        <v>0</v>
      </c>
      <c r="AB223">
        <f t="shared" si="54"/>
        <v>0</v>
      </c>
      <c r="AC223">
        <f t="shared" si="55"/>
        <v>0</v>
      </c>
      <c r="AD223">
        <f t="shared" si="56"/>
        <v>-1.004439479E-3</v>
      </c>
      <c r="AE223">
        <f t="shared" si="57"/>
        <v>0</v>
      </c>
      <c r="AF223">
        <f t="shared" si="58"/>
        <v>0</v>
      </c>
      <c r="AG223">
        <f t="shared" si="59"/>
        <v>0</v>
      </c>
      <c r="AH223">
        <f t="shared" si="60"/>
        <v>0</v>
      </c>
      <c r="AI223">
        <f t="shared" si="61"/>
        <v>0</v>
      </c>
      <c r="AJ223">
        <f t="shared" si="62"/>
        <v>0</v>
      </c>
      <c r="AK223">
        <f t="shared" si="63"/>
        <v>0</v>
      </c>
      <c r="AL223">
        <f t="shared" si="64"/>
        <v>0</v>
      </c>
      <c r="AM223">
        <f t="shared" si="65"/>
        <v>0</v>
      </c>
      <c r="AN223">
        <f t="shared" si="66"/>
        <v>0</v>
      </c>
      <c r="AO223">
        <f t="shared" si="67"/>
        <v>0</v>
      </c>
    </row>
    <row r="224" spans="1:41" x14ac:dyDescent="0.2">
      <c r="A224" s="9" t="str">
        <f>'Cost per option'!A232</f>
        <v>1756 Solar -PV industry</v>
      </c>
      <c r="B224" t="str">
        <f>_xlfn.IFNA(VLOOKUP(A224,'Energy balance options'!A$7:C$3000,3,FALSE),"")</f>
        <v>Industrie</v>
      </c>
      <c r="C224">
        <f>SUMIFS('Energy balance options'!$F$7:$F$3000,'Energy balance options'!$B$7:$B$3000,HeatGen!C$2,'Energy balance options'!$A$7:$A$3000,HeatGen!$A224)</f>
        <v>0</v>
      </c>
      <c r="D224">
        <f>SUMIFS('Energy balance options'!$F$7:$F$3000,'Energy balance options'!$B$7:$B$3000,HeatGen!D$2,'Energy balance options'!$A$7:$A$3000,HeatGen!$A224)</f>
        <v>0</v>
      </c>
      <c r="E224">
        <f>SUMIFS('Energy balance options'!$F$7:$F$3000,'Energy balance options'!$B$7:$B$3000,HeatGen!E$2,'Energy balance options'!$A$7:$A$3000,HeatGen!$A224)</f>
        <v>0</v>
      </c>
      <c r="F224">
        <f>SUMIFS('Energy balance options'!$F$7:$F$3000,'Energy balance options'!$B$7:$B$3000,HeatGen!F$2,'Energy balance options'!$A$7:$A$3000,HeatGen!$A224)</f>
        <v>0</v>
      </c>
      <c r="G224">
        <f>SUMIFS('Energy balance options'!$F$7:$F$3000,'Energy balance options'!$B$7:$B$3000,HeatGen!G$2,'Energy balance options'!$A$7:$A$3000,HeatGen!$A224)</f>
        <v>0</v>
      </c>
      <c r="H224">
        <f>SUMIFS('Energy balance options'!$G$7:$G$3000,'Energy balance options'!$B$7:$B$3000,HeatGen!H$2,'Energy balance options'!$A$7:$A$3000,HeatGen!$A224)</f>
        <v>0</v>
      </c>
      <c r="I224">
        <f>SUMIFS('Energy balance options'!$G$7:$G$3000,'Energy balance options'!$B$7:$B$3000,HeatGen!I$2,'Energy balance options'!$A$7:$A$3000,HeatGen!$A224)</f>
        <v>0</v>
      </c>
      <c r="J224">
        <f>SUMIFS('Energy balance options'!$G$7:$G$3000,'Energy balance options'!$B$7:$B$3000,HeatGen!J$2,'Energy balance options'!$A$7:$A$3000,HeatGen!$A224)</f>
        <v>0</v>
      </c>
      <c r="K224">
        <f>SUMIFS('Energy balance options'!$G$7:$G$3000,'Energy balance options'!$B$7:$B$3000,HeatGen!K$2,'Energy balance options'!$A$7:$A$3000,HeatGen!$A224)</f>
        <v>0</v>
      </c>
      <c r="L224">
        <f>SUMIFS('Energy balance options'!$G$7:$G$3000,'Energy balance options'!$B$7:$B$3000,HeatGen!L$2,'Energy balance options'!$A$7:$A$3000,HeatGen!$A224)</f>
        <v>0</v>
      </c>
      <c r="M224">
        <f>SUMIFS('Energy balance options'!$G$7:$G$3000,'Energy balance options'!$B$7:$B$3000,HeatGen!M$2,'Energy balance options'!$A$7:$A$3000,HeatGen!$A224)</f>
        <v>0</v>
      </c>
      <c r="N224">
        <f>SUMIFS('Energy balance options'!$G$7:$G$3000,'Energy balance options'!$B$7:$B$3000,HeatGen!N$2,'Energy balance options'!$A$7:$A$3000,HeatGen!$A224)</f>
        <v>0</v>
      </c>
      <c r="O224">
        <f>SUMIFS('Energy balance options'!$G$7:$G$3000,'Energy balance options'!$B$7:$B$3000,HeatGen!O$2,'Energy balance options'!$A$7:$A$3000,HeatGen!$A224)</f>
        <v>0</v>
      </c>
      <c r="P224">
        <f>SUMIFS('Energy balance options'!$G$7:$G$3000,'Energy balance options'!$B$7:$B$3000,HeatGen!P$2,'Energy balance options'!$A$7:$A$3000,HeatGen!$A224)</f>
        <v>0</v>
      </c>
      <c r="Q224">
        <f>SUMIFS('Energy balance options'!$G$7:$G$3000,'Energy balance options'!$B$7:$B$3000,HeatGen!Q$2,'Energy balance options'!$A$7:$A$3000,HeatGen!$A224)</f>
        <v>0</v>
      </c>
      <c r="R224">
        <f>SUMIFS('Energy balance options'!$G$7:$G$3000,'Energy balance options'!$B$7:$B$3000,HeatGen!R$2,'Energy balance options'!$A$7:$A$3000,HeatGen!$A224)</f>
        <v>0</v>
      </c>
      <c r="S224">
        <f>SUMIFS('Energy balance options'!$G$7:$G$3000,'Energy balance options'!$B$7:$B$3000,HeatGen!S$2,'Energy balance options'!$A$7:$A$3000,HeatGen!$A224)</f>
        <v>0</v>
      </c>
      <c r="T224">
        <f>SUMIFS('Energy balance options'!$G$7:$G$3000,'Energy balance options'!$B$7:$B$3000,HeatGen!T$2,'Energy balance options'!$A$7:$A$3000,HeatGen!$A224)</f>
        <v>0</v>
      </c>
      <c r="U224">
        <f>SUMIFS('Energy balance options'!$G$7:$G$3000,'Energy balance options'!$B$7:$B$3000,HeatGen!U$2,'Energy balance options'!$A$7:$A$3000,HeatGen!$A224)</f>
        <v>0</v>
      </c>
      <c r="V224">
        <f>SUMIFS('Energy balance options'!$G$7:$G$3000,'Energy balance options'!$B$7:$B$3000,HeatGen!V$2,'Energy balance options'!$A$7:$A$3000,HeatGen!$A224)</f>
        <v>0</v>
      </c>
      <c r="W224">
        <f>SUMIFS('Energy balance options'!$G$7:$G$3000,'Energy balance options'!$B$7:$B$3000,HeatGen!W$2,'Energy balance options'!$A$7:$A$3000,HeatGen!$A224)</f>
        <v>4.0741548090000004</v>
      </c>
      <c r="X224">
        <f>SUMIFS('Energy balance options'!$G$7:$G$3000,'Energy balance options'!$B$7:$B$3000,HeatGen!X$2,'Energy balance options'!$A$7:$A$3000,HeatGen!$A224)</f>
        <v>0</v>
      </c>
      <c r="Y224">
        <f t="shared" si="51"/>
        <v>0</v>
      </c>
      <c r="Z224">
        <f t="shared" si="52"/>
        <v>0</v>
      </c>
      <c r="AA224">
        <f t="shared" si="53"/>
        <v>0</v>
      </c>
      <c r="AB224">
        <f t="shared" si="54"/>
        <v>0</v>
      </c>
      <c r="AC224">
        <f t="shared" si="55"/>
        <v>0</v>
      </c>
      <c r="AD224">
        <f t="shared" si="56"/>
        <v>0</v>
      </c>
      <c r="AE224">
        <f t="shared" si="57"/>
        <v>0</v>
      </c>
      <c r="AF224">
        <f t="shared" si="58"/>
        <v>0</v>
      </c>
      <c r="AG224">
        <f t="shared" si="59"/>
        <v>0</v>
      </c>
      <c r="AH224">
        <f t="shared" si="60"/>
        <v>0</v>
      </c>
      <c r="AI224">
        <f t="shared" si="61"/>
        <v>0</v>
      </c>
      <c r="AJ224">
        <f t="shared" si="62"/>
        <v>0</v>
      </c>
      <c r="AK224">
        <f t="shared" si="63"/>
        <v>0</v>
      </c>
      <c r="AL224">
        <f t="shared" si="64"/>
        <v>0</v>
      </c>
      <c r="AM224">
        <f t="shared" si="65"/>
        <v>0</v>
      </c>
      <c r="AN224">
        <f t="shared" si="66"/>
        <v>0</v>
      </c>
      <c r="AO224">
        <f t="shared" si="67"/>
        <v>0</v>
      </c>
    </row>
    <row r="225" spans="1:41" x14ac:dyDescent="0.2">
      <c r="A225" s="9" t="str">
        <f>'Cost per option'!A233</f>
        <v>1757 Geothermal HP - LT Heat for FB Industry   &lt; 100C</v>
      </c>
      <c r="B225" t="str">
        <f>_xlfn.IFNA(VLOOKUP(A225,'Energy balance options'!A$7:C$3000,3,FALSE),"")</f>
        <v>Food and Beverage Industry</v>
      </c>
      <c r="C225">
        <f>SUMIFS('Energy balance options'!$F$7:$F$3000,'Energy balance options'!$B$7:$B$3000,HeatGen!C$2,'Energy balance options'!$A$7:$A$3000,HeatGen!$A225)</f>
        <v>-0.99632547289999995</v>
      </c>
      <c r="D225">
        <f>SUMIFS('Energy balance options'!$F$7:$F$3000,'Energy balance options'!$B$7:$B$3000,HeatGen!D$2,'Energy balance options'!$A$7:$A$3000,HeatGen!$A225)</f>
        <v>0</v>
      </c>
      <c r="E225">
        <f>SUMIFS('Energy balance options'!$F$7:$F$3000,'Energy balance options'!$B$7:$B$3000,HeatGen!E$2,'Energy balance options'!$A$7:$A$3000,HeatGen!$A225)</f>
        <v>0</v>
      </c>
      <c r="F225">
        <f>SUMIFS('Energy balance options'!$F$7:$F$3000,'Energy balance options'!$B$7:$B$3000,HeatGen!F$2,'Energy balance options'!$A$7:$A$3000,HeatGen!$A225)</f>
        <v>0</v>
      </c>
      <c r="G225">
        <f>SUMIFS('Energy balance options'!$F$7:$F$3000,'Energy balance options'!$B$7:$B$3000,HeatGen!G$2,'Energy balance options'!$A$7:$A$3000,HeatGen!$A225)</f>
        <v>0</v>
      </c>
      <c r="H225">
        <f>SUMIFS('Energy balance options'!$G$7:$G$3000,'Energy balance options'!$B$7:$B$3000,HeatGen!H$2,'Energy balance options'!$A$7:$A$3000,HeatGen!$A225)</f>
        <v>0</v>
      </c>
      <c r="I225">
        <f>SUMIFS('Energy balance options'!$G$7:$G$3000,'Energy balance options'!$B$7:$B$3000,HeatGen!I$2,'Energy balance options'!$A$7:$A$3000,HeatGen!$A225)</f>
        <v>0</v>
      </c>
      <c r="J225">
        <f>SUMIFS('Energy balance options'!$G$7:$G$3000,'Energy balance options'!$B$7:$B$3000,HeatGen!J$2,'Energy balance options'!$A$7:$A$3000,HeatGen!$A225)</f>
        <v>6.642173807E-2</v>
      </c>
      <c r="K225">
        <f>SUMIFS('Energy balance options'!$G$7:$G$3000,'Energy balance options'!$B$7:$B$3000,HeatGen!K$2,'Energy balance options'!$A$7:$A$3000,HeatGen!$A225)</f>
        <v>0</v>
      </c>
      <c r="L225">
        <f>SUMIFS('Energy balance options'!$G$7:$G$3000,'Energy balance options'!$B$7:$B$3000,HeatGen!L$2,'Energy balance options'!$A$7:$A$3000,HeatGen!$A225)</f>
        <v>0</v>
      </c>
      <c r="M225">
        <f>SUMIFS('Energy balance options'!$G$7:$G$3000,'Energy balance options'!$B$7:$B$3000,HeatGen!M$2,'Energy balance options'!$A$7:$A$3000,HeatGen!$A225)</f>
        <v>0</v>
      </c>
      <c r="N225">
        <f>SUMIFS('Energy balance options'!$G$7:$G$3000,'Energy balance options'!$B$7:$B$3000,HeatGen!N$2,'Energy balance options'!$A$7:$A$3000,HeatGen!$A225)</f>
        <v>0</v>
      </c>
      <c r="O225">
        <f>SUMIFS('Energy balance options'!$G$7:$G$3000,'Energy balance options'!$B$7:$B$3000,HeatGen!O$2,'Energy balance options'!$A$7:$A$3000,HeatGen!$A225)</f>
        <v>0</v>
      </c>
      <c r="P225">
        <f>SUMIFS('Energy balance options'!$G$7:$G$3000,'Energy balance options'!$B$7:$B$3000,HeatGen!P$2,'Energy balance options'!$A$7:$A$3000,HeatGen!$A225)</f>
        <v>0</v>
      </c>
      <c r="Q225">
        <f>SUMIFS('Energy balance options'!$G$7:$G$3000,'Energy balance options'!$B$7:$B$3000,HeatGen!Q$2,'Energy balance options'!$A$7:$A$3000,HeatGen!$A225)</f>
        <v>0</v>
      </c>
      <c r="R225">
        <f>SUMIFS('Energy balance options'!$G$7:$G$3000,'Energy balance options'!$B$7:$B$3000,HeatGen!R$2,'Energy balance options'!$A$7:$A$3000,HeatGen!$A225)</f>
        <v>0</v>
      </c>
      <c r="S225">
        <f>SUMIFS('Energy balance options'!$G$7:$G$3000,'Energy balance options'!$B$7:$B$3000,HeatGen!S$2,'Energy balance options'!$A$7:$A$3000,HeatGen!$A225)</f>
        <v>0</v>
      </c>
      <c r="T225">
        <f>SUMIFS('Energy balance options'!$G$7:$G$3000,'Energy balance options'!$B$7:$B$3000,HeatGen!T$2,'Energy balance options'!$A$7:$A$3000,HeatGen!$A225)</f>
        <v>0</v>
      </c>
      <c r="U225">
        <f>SUMIFS('Energy balance options'!$G$7:$G$3000,'Energy balance options'!$B$7:$B$3000,HeatGen!U$2,'Energy balance options'!$A$7:$A$3000,HeatGen!$A225)</f>
        <v>0</v>
      </c>
      <c r="V225">
        <f>SUMIFS('Energy balance options'!$G$7:$G$3000,'Energy balance options'!$B$7:$B$3000,HeatGen!V$2,'Energy balance options'!$A$7:$A$3000,HeatGen!$A225)</f>
        <v>0.92990377759999998</v>
      </c>
      <c r="W225">
        <f>SUMIFS('Energy balance options'!$G$7:$G$3000,'Energy balance options'!$B$7:$B$3000,HeatGen!W$2,'Energy balance options'!$A$7:$A$3000,HeatGen!$A225)</f>
        <v>0</v>
      </c>
      <c r="X225">
        <f>SUMIFS('Energy balance options'!$G$7:$G$3000,'Energy balance options'!$B$7:$B$3000,HeatGen!X$2,'Energy balance options'!$A$7:$A$3000,HeatGen!$A225)</f>
        <v>0</v>
      </c>
      <c r="Y225">
        <f t="shared" si="51"/>
        <v>0</v>
      </c>
      <c r="Z225">
        <f t="shared" si="52"/>
        <v>0</v>
      </c>
      <c r="AA225">
        <f t="shared" si="53"/>
        <v>-6.6421735218665082E-2</v>
      </c>
      <c r="AB225">
        <f t="shared" si="54"/>
        <v>0</v>
      </c>
      <c r="AC225">
        <f t="shared" si="55"/>
        <v>0</v>
      </c>
      <c r="AD225">
        <f t="shared" si="56"/>
        <v>0</v>
      </c>
      <c r="AE225">
        <f t="shared" si="57"/>
        <v>0</v>
      </c>
      <c r="AF225">
        <f t="shared" si="58"/>
        <v>0</v>
      </c>
      <c r="AG225">
        <f t="shared" si="59"/>
        <v>0</v>
      </c>
      <c r="AH225">
        <f t="shared" si="60"/>
        <v>0</v>
      </c>
      <c r="AI225">
        <f t="shared" si="61"/>
        <v>0</v>
      </c>
      <c r="AJ225">
        <f t="shared" si="62"/>
        <v>0</v>
      </c>
      <c r="AK225">
        <f t="shared" si="63"/>
        <v>0</v>
      </c>
      <c r="AL225">
        <f t="shared" si="64"/>
        <v>0</v>
      </c>
      <c r="AM225">
        <f t="shared" si="65"/>
        <v>-0.92990373768133483</v>
      </c>
      <c r="AN225">
        <f t="shared" si="66"/>
        <v>0</v>
      </c>
      <c r="AO225">
        <f t="shared" si="67"/>
        <v>0</v>
      </c>
    </row>
    <row r="226" spans="1:41" x14ac:dyDescent="0.2">
      <c r="A226" s="9" t="str">
        <f>'Cost per option'!A234</f>
        <v>1758 REF AD of waste and sewage water - Green gas</v>
      </c>
      <c r="B226" t="str">
        <f>_xlfn.IFNA(VLOOKUP(A226,'Energy balance options'!A$7:C$3000,3,FALSE),"")</f>
        <v>Waste</v>
      </c>
      <c r="C226">
        <f>SUMIFS('Energy balance options'!$F$7:$F$3000,'Energy balance options'!$B$7:$B$3000,HeatGen!C$2,'Energy balance options'!$A$7:$A$3000,HeatGen!$A226)</f>
        <v>0</v>
      </c>
      <c r="D226">
        <f>SUMIFS('Energy balance options'!$F$7:$F$3000,'Energy balance options'!$B$7:$B$3000,HeatGen!D$2,'Energy balance options'!$A$7:$A$3000,HeatGen!$A226)</f>
        <v>0</v>
      </c>
      <c r="E226">
        <f>SUMIFS('Energy balance options'!$F$7:$F$3000,'Energy balance options'!$B$7:$B$3000,HeatGen!E$2,'Energy balance options'!$A$7:$A$3000,HeatGen!$A226)</f>
        <v>0</v>
      </c>
      <c r="F226">
        <f>SUMIFS('Energy balance options'!$F$7:$F$3000,'Energy balance options'!$B$7:$B$3000,HeatGen!F$2,'Energy balance options'!$A$7:$A$3000,HeatGen!$A226)</f>
        <v>0</v>
      </c>
      <c r="G226">
        <f>SUMIFS('Energy balance options'!$F$7:$F$3000,'Energy balance options'!$B$7:$B$3000,HeatGen!G$2,'Energy balance options'!$A$7:$A$3000,HeatGen!$A226)</f>
        <v>0</v>
      </c>
      <c r="H226">
        <f>SUMIFS('Energy balance options'!$G$7:$G$3000,'Energy balance options'!$B$7:$B$3000,HeatGen!H$2,'Energy balance options'!$A$7:$A$3000,HeatGen!$A226)</f>
        <v>0</v>
      </c>
      <c r="I226">
        <f>SUMIFS('Energy balance options'!$G$7:$G$3000,'Energy balance options'!$B$7:$B$3000,HeatGen!I$2,'Energy balance options'!$A$7:$A$3000,HeatGen!$A226)</f>
        <v>0</v>
      </c>
      <c r="J226">
        <f>SUMIFS('Energy balance options'!$G$7:$G$3000,'Energy balance options'!$B$7:$B$3000,HeatGen!J$2,'Energy balance options'!$A$7:$A$3000,HeatGen!$A226)</f>
        <v>0</v>
      </c>
      <c r="K226">
        <f>SUMIFS('Energy balance options'!$G$7:$G$3000,'Energy balance options'!$B$7:$B$3000,HeatGen!K$2,'Energy balance options'!$A$7:$A$3000,HeatGen!$A226)</f>
        <v>0</v>
      </c>
      <c r="L226">
        <f>SUMIFS('Energy balance options'!$G$7:$G$3000,'Energy balance options'!$B$7:$B$3000,HeatGen!L$2,'Energy balance options'!$A$7:$A$3000,HeatGen!$A226)</f>
        <v>0</v>
      </c>
      <c r="M226">
        <f>SUMIFS('Energy balance options'!$G$7:$G$3000,'Energy balance options'!$B$7:$B$3000,HeatGen!M$2,'Energy balance options'!$A$7:$A$3000,HeatGen!$A226)</f>
        <v>0</v>
      </c>
      <c r="N226">
        <f>SUMIFS('Energy balance options'!$G$7:$G$3000,'Energy balance options'!$B$7:$B$3000,HeatGen!N$2,'Energy balance options'!$A$7:$A$3000,HeatGen!$A226)</f>
        <v>0</v>
      </c>
      <c r="O226">
        <f>SUMIFS('Energy balance options'!$G$7:$G$3000,'Energy balance options'!$B$7:$B$3000,HeatGen!O$2,'Energy balance options'!$A$7:$A$3000,HeatGen!$A226)</f>
        <v>0</v>
      </c>
      <c r="P226">
        <f>SUMIFS('Energy balance options'!$G$7:$G$3000,'Energy balance options'!$B$7:$B$3000,HeatGen!P$2,'Energy balance options'!$A$7:$A$3000,HeatGen!$A226)</f>
        <v>0</v>
      </c>
      <c r="Q226">
        <f>SUMIFS('Energy balance options'!$G$7:$G$3000,'Energy balance options'!$B$7:$B$3000,HeatGen!Q$2,'Energy balance options'!$A$7:$A$3000,HeatGen!$A226)</f>
        <v>0</v>
      </c>
      <c r="R226">
        <f>SUMIFS('Energy balance options'!$G$7:$G$3000,'Energy balance options'!$B$7:$B$3000,HeatGen!R$2,'Energy balance options'!$A$7:$A$3000,HeatGen!$A226)</f>
        <v>4.2717465190000002E-4</v>
      </c>
      <c r="S226">
        <f>SUMIFS('Energy balance options'!$G$7:$G$3000,'Energy balance options'!$B$7:$B$3000,HeatGen!S$2,'Energy balance options'!$A$7:$A$3000,HeatGen!$A226)</f>
        <v>0</v>
      </c>
      <c r="T226">
        <f>SUMIFS('Energy balance options'!$G$7:$G$3000,'Energy balance options'!$B$7:$B$3000,HeatGen!T$2,'Energy balance options'!$A$7:$A$3000,HeatGen!$A226)</f>
        <v>0</v>
      </c>
      <c r="U226">
        <f>SUMIFS('Energy balance options'!$G$7:$G$3000,'Energy balance options'!$B$7:$B$3000,HeatGen!U$2,'Energy balance options'!$A$7:$A$3000,HeatGen!$A226)</f>
        <v>0</v>
      </c>
      <c r="V226">
        <f>SUMIFS('Energy balance options'!$G$7:$G$3000,'Energy balance options'!$B$7:$B$3000,HeatGen!V$2,'Energy balance options'!$A$7:$A$3000,HeatGen!$A226)</f>
        <v>0</v>
      </c>
      <c r="W226">
        <f>SUMIFS('Energy balance options'!$G$7:$G$3000,'Energy balance options'!$B$7:$B$3000,HeatGen!W$2,'Energy balance options'!$A$7:$A$3000,HeatGen!$A226)</f>
        <v>0</v>
      </c>
      <c r="X226">
        <f>SUMIFS('Energy balance options'!$G$7:$G$3000,'Energy balance options'!$B$7:$B$3000,HeatGen!X$2,'Energy balance options'!$A$7:$A$3000,HeatGen!$A226)</f>
        <v>0</v>
      </c>
      <c r="Y226">
        <f t="shared" si="51"/>
        <v>0</v>
      </c>
      <c r="Z226">
        <f t="shared" si="52"/>
        <v>0</v>
      </c>
      <c r="AA226">
        <f t="shared" si="53"/>
        <v>0</v>
      </c>
      <c r="AB226">
        <f t="shared" si="54"/>
        <v>0</v>
      </c>
      <c r="AC226">
        <f t="shared" si="55"/>
        <v>0</v>
      </c>
      <c r="AD226">
        <f t="shared" si="56"/>
        <v>0</v>
      </c>
      <c r="AE226">
        <f t="shared" si="57"/>
        <v>0</v>
      </c>
      <c r="AF226">
        <f t="shared" si="58"/>
        <v>0</v>
      </c>
      <c r="AG226">
        <f t="shared" si="59"/>
        <v>0</v>
      </c>
      <c r="AH226">
        <f t="shared" si="60"/>
        <v>0</v>
      </c>
      <c r="AI226">
        <f t="shared" si="61"/>
        <v>0</v>
      </c>
      <c r="AJ226">
        <f t="shared" si="62"/>
        <v>0</v>
      </c>
      <c r="AK226">
        <f t="shared" si="63"/>
        <v>0</v>
      </c>
      <c r="AL226">
        <f t="shared" si="64"/>
        <v>0</v>
      </c>
      <c r="AM226">
        <f t="shared" si="65"/>
        <v>0</v>
      </c>
      <c r="AN226">
        <f t="shared" si="66"/>
        <v>0</v>
      </c>
      <c r="AO226">
        <f t="shared" si="67"/>
        <v>0</v>
      </c>
    </row>
    <row r="227" spans="1:41" x14ac:dyDescent="0.2">
      <c r="A227" s="9" t="str">
        <f>'Cost per option'!A235</f>
        <v>1760  H2 auto</v>
      </c>
      <c r="B227" t="str">
        <f>_xlfn.IFNA(VLOOKUP(A227,'Energy balance options'!A$7:C$3000,3,FALSE),"")</f>
        <v>Verkeer</v>
      </c>
      <c r="C227">
        <f>SUMIFS('Energy balance options'!$F$7:$F$3000,'Energy balance options'!$B$7:$B$3000,HeatGen!C$2,'Energy balance options'!$A$7:$A$3000,HeatGen!$A227)</f>
        <v>0</v>
      </c>
      <c r="D227">
        <f>SUMIFS('Energy balance options'!$F$7:$F$3000,'Energy balance options'!$B$7:$B$3000,HeatGen!D$2,'Energy balance options'!$A$7:$A$3000,HeatGen!$A227)</f>
        <v>0</v>
      </c>
      <c r="E227">
        <f>SUMIFS('Energy balance options'!$F$7:$F$3000,'Energy balance options'!$B$7:$B$3000,HeatGen!E$2,'Energy balance options'!$A$7:$A$3000,HeatGen!$A227)</f>
        <v>0</v>
      </c>
      <c r="F227">
        <f>SUMIFS('Energy balance options'!$F$7:$F$3000,'Energy balance options'!$B$7:$B$3000,HeatGen!F$2,'Energy balance options'!$A$7:$A$3000,HeatGen!$A227)</f>
        <v>0</v>
      </c>
      <c r="G227">
        <f>SUMIFS('Energy balance options'!$F$7:$F$3000,'Energy balance options'!$B$7:$B$3000,HeatGen!G$2,'Energy balance options'!$A$7:$A$3000,HeatGen!$A227)</f>
        <v>0</v>
      </c>
      <c r="H227">
        <f>SUMIFS('Energy balance options'!$G$7:$G$3000,'Energy balance options'!$B$7:$B$3000,HeatGen!H$2,'Energy balance options'!$A$7:$A$3000,HeatGen!$A227)</f>
        <v>0</v>
      </c>
      <c r="I227">
        <f>SUMIFS('Energy balance options'!$G$7:$G$3000,'Energy balance options'!$B$7:$B$3000,HeatGen!I$2,'Energy balance options'!$A$7:$A$3000,HeatGen!$A227)</f>
        <v>2.895550591E-7</v>
      </c>
      <c r="J227">
        <f>SUMIFS('Energy balance options'!$G$7:$G$3000,'Energy balance options'!$B$7:$B$3000,HeatGen!J$2,'Energy balance options'!$A$7:$A$3000,HeatGen!$A227)</f>
        <v>0</v>
      </c>
      <c r="K227">
        <f>SUMIFS('Energy balance options'!$G$7:$G$3000,'Energy balance options'!$B$7:$B$3000,HeatGen!K$2,'Energy balance options'!$A$7:$A$3000,HeatGen!$A227)</f>
        <v>0</v>
      </c>
      <c r="L227">
        <f>SUMIFS('Energy balance options'!$G$7:$G$3000,'Energy balance options'!$B$7:$B$3000,HeatGen!L$2,'Energy balance options'!$A$7:$A$3000,HeatGen!$A227)</f>
        <v>0</v>
      </c>
      <c r="M227">
        <f>SUMIFS('Energy balance options'!$G$7:$G$3000,'Energy balance options'!$B$7:$B$3000,HeatGen!M$2,'Energy balance options'!$A$7:$A$3000,HeatGen!$A227)</f>
        <v>0</v>
      </c>
      <c r="N227">
        <f>SUMIFS('Energy balance options'!$G$7:$G$3000,'Energy balance options'!$B$7:$B$3000,HeatGen!N$2,'Energy balance options'!$A$7:$A$3000,HeatGen!$A227)</f>
        <v>0</v>
      </c>
      <c r="O227">
        <f>SUMIFS('Energy balance options'!$G$7:$G$3000,'Energy balance options'!$B$7:$B$3000,HeatGen!O$2,'Energy balance options'!$A$7:$A$3000,HeatGen!$A227)</f>
        <v>0</v>
      </c>
      <c r="P227">
        <f>SUMIFS('Energy balance options'!$G$7:$G$3000,'Energy balance options'!$B$7:$B$3000,HeatGen!P$2,'Energy balance options'!$A$7:$A$3000,HeatGen!$A227)</f>
        <v>0</v>
      </c>
      <c r="Q227">
        <f>SUMIFS('Energy balance options'!$G$7:$G$3000,'Energy balance options'!$B$7:$B$3000,HeatGen!Q$2,'Energy balance options'!$A$7:$A$3000,HeatGen!$A227)</f>
        <v>0</v>
      </c>
      <c r="R227">
        <f>SUMIFS('Energy balance options'!$G$7:$G$3000,'Energy balance options'!$B$7:$B$3000,HeatGen!R$2,'Energy balance options'!$A$7:$A$3000,HeatGen!$A227)</f>
        <v>0</v>
      </c>
      <c r="S227">
        <f>SUMIFS('Energy balance options'!$G$7:$G$3000,'Energy balance options'!$B$7:$B$3000,HeatGen!S$2,'Energy balance options'!$A$7:$A$3000,HeatGen!$A227)</f>
        <v>0</v>
      </c>
      <c r="T227">
        <f>SUMIFS('Energy balance options'!$G$7:$G$3000,'Energy balance options'!$B$7:$B$3000,HeatGen!T$2,'Energy balance options'!$A$7:$A$3000,HeatGen!$A227)</f>
        <v>0</v>
      </c>
      <c r="U227">
        <f>SUMIFS('Energy balance options'!$G$7:$G$3000,'Energy balance options'!$B$7:$B$3000,HeatGen!U$2,'Energy balance options'!$A$7:$A$3000,HeatGen!$A227)</f>
        <v>0</v>
      </c>
      <c r="V227">
        <f>SUMIFS('Energy balance options'!$G$7:$G$3000,'Energy balance options'!$B$7:$B$3000,HeatGen!V$2,'Energy balance options'!$A$7:$A$3000,HeatGen!$A227)</f>
        <v>0</v>
      </c>
      <c r="W227">
        <f>SUMIFS('Energy balance options'!$G$7:$G$3000,'Energy balance options'!$B$7:$B$3000,HeatGen!W$2,'Energy balance options'!$A$7:$A$3000,HeatGen!$A227)</f>
        <v>0</v>
      </c>
      <c r="X227">
        <f>SUMIFS('Energy balance options'!$G$7:$G$3000,'Energy balance options'!$B$7:$B$3000,HeatGen!X$2,'Energy balance options'!$A$7:$A$3000,HeatGen!$A227)</f>
        <v>0</v>
      </c>
      <c r="Y227">
        <f t="shared" si="51"/>
        <v>0</v>
      </c>
      <c r="Z227">
        <f t="shared" si="52"/>
        <v>0</v>
      </c>
      <c r="AA227">
        <f t="shared" si="53"/>
        <v>0</v>
      </c>
      <c r="AB227">
        <f t="shared" si="54"/>
        <v>0</v>
      </c>
      <c r="AC227">
        <f t="shared" si="55"/>
        <v>0</v>
      </c>
      <c r="AD227">
        <f t="shared" si="56"/>
        <v>0</v>
      </c>
      <c r="AE227">
        <f t="shared" si="57"/>
        <v>0</v>
      </c>
      <c r="AF227">
        <f t="shared" si="58"/>
        <v>0</v>
      </c>
      <c r="AG227">
        <f t="shared" si="59"/>
        <v>0</v>
      </c>
      <c r="AH227">
        <f t="shared" si="60"/>
        <v>0</v>
      </c>
      <c r="AI227">
        <f t="shared" si="61"/>
        <v>0</v>
      </c>
      <c r="AJ227">
        <f t="shared" si="62"/>
        <v>0</v>
      </c>
      <c r="AK227">
        <f t="shared" si="63"/>
        <v>0</v>
      </c>
      <c r="AL227">
        <f t="shared" si="64"/>
        <v>0</v>
      </c>
      <c r="AM227">
        <f t="shared" si="65"/>
        <v>0</v>
      </c>
      <c r="AN227">
        <f t="shared" si="66"/>
        <v>0</v>
      </c>
      <c r="AO227">
        <f t="shared" si="67"/>
        <v>0</v>
      </c>
    </row>
    <row r="228" spans="1:41" x14ac:dyDescent="0.2">
      <c r="A228" s="9" t="str">
        <f>'Cost per option'!A236</f>
        <v>1761 REF E import Flexnet</v>
      </c>
      <c r="B228" t="str">
        <f>_xlfn.IFNA(VLOOKUP(A228,'Energy balance options'!A$7:C$3000,3,FALSE),"")</f>
        <v>Elektriciteitsopwekking</v>
      </c>
      <c r="C228">
        <f>SUMIFS('Energy balance options'!$F$7:$F$3000,'Energy balance options'!$B$7:$B$3000,HeatGen!C$2,'Energy balance options'!$A$7:$A$3000,HeatGen!$A228)</f>
        <v>0</v>
      </c>
      <c r="D228">
        <f>SUMIFS('Energy balance options'!$F$7:$F$3000,'Energy balance options'!$B$7:$B$3000,HeatGen!D$2,'Energy balance options'!$A$7:$A$3000,HeatGen!$A228)</f>
        <v>0</v>
      </c>
      <c r="E228">
        <f>SUMIFS('Energy balance options'!$F$7:$F$3000,'Energy balance options'!$B$7:$B$3000,HeatGen!E$2,'Energy balance options'!$A$7:$A$3000,HeatGen!$A228)</f>
        <v>0</v>
      </c>
      <c r="F228">
        <f>SUMIFS('Energy balance options'!$F$7:$F$3000,'Energy balance options'!$B$7:$B$3000,HeatGen!F$2,'Energy balance options'!$A$7:$A$3000,HeatGen!$A228)</f>
        <v>0</v>
      </c>
      <c r="G228">
        <f>SUMIFS('Energy balance options'!$F$7:$F$3000,'Energy balance options'!$B$7:$B$3000,HeatGen!G$2,'Energy balance options'!$A$7:$A$3000,HeatGen!$A228)</f>
        <v>0</v>
      </c>
      <c r="H228">
        <f>SUMIFS('Energy balance options'!$G$7:$G$3000,'Energy balance options'!$B$7:$B$3000,HeatGen!H$2,'Energy balance options'!$A$7:$A$3000,HeatGen!$A228)</f>
        <v>0</v>
      </c>
      <c r="I228">
        <f>SUMIFS('Energy balance options'!$G$7:$G$3000,'Energy balance options'!$B$7:$B$3000,HeatGen!I$2,'Energy balance options'!$A$7:$A$3000,HeatGen!$A228)</f>
        <v>0</v>
      </c>
      <c r="J228">
        <f>SUMIFS('Energy balance options'!$G$7:$G$3000,'Energy balance options'!$B$7:$B$3000,HeatGen!J$2,'Energy balance options'!$A$7:$A$3000,HeatGen!$A228)</f>
        <v>0</v>
      </c>
      <c r="K228">
        <f>SUMIFS('Energy balance options'!$G$7:$G$3000,'Energy balance options'!$B$7:$B$3000,HeatGen!K$2,'Energy balance options'!$A$7:$A$3000,HeatGen!$A228)</f>
        <v>0</v>
      </c>
      <c r="L228">
        <f>SUMIFS('Energy balance options'!$G$7:$G$3000,'Energy balance options'!$B$7:$B$3000,HeatGen!L$2,'Energy balance options'!$A$7:$A$3000,HeatGen!$A228)</f>
        <v>0</v>
      </c>
      <c r="M228">
        <f>SUMIFS('Energy balance options'!$G$7:$G$3000,'Energy balance options'!$B$7:$B$3000,HeatGen!M$2,'Energy balance options'!$A$7:$A$3000,HeatGen!$A228)</f>
        <v>0</v>
      </c>
      <c r="N228">
        <f>SUMIFS('Energy balance options'!$G$7:$G$3000,'Energy balance options'!$B$7:$B$3000,HeatGen!N$2,'Energy balance options'!$A$7:$A$3000,HeatGen!$A228)</f>
        <v>0</v>
      </c>
      <c r="O228">
        <f>SUMIFS('Energy balance options'!$G$7:$G$3000,'Energy balance options'!$B$7:$B$3000,HeatGen!O$2,'Energy balance options'!$A$7:$A$3000,HeatGen!$A228)</f>
        <v>0</v>
      </c>
      <c r="P228">
        <f>SUMIFS('Energy balance options'!$G$7:$G$3000,'Energy balance options'!$B$7:$B$3000,HeatGen!P$2,'Energy balance options'!$A$7:$A$3000,HeatGen!$A228)</f>
        <v>0</v>
      </c>
      <c r="Q228">
        <f>SUMIFS('Energy balance options'!$G$7:$G$3000,'Energy balance options'!$B$7:$B$3000,HeatGen!Q$2,'Energy balance options'!$A$7:$A$3000,HeatGen!$A228)</f>
        <v>0</v>
      </c>
      <c r="R228">
        <f>SUMIFS('Energy balance options'!$G$7:$G$3000,'Energy balance options'!$B$7:$B$3000,HeatGen!R$2,'Energy balance options'!$A$7:$A$3000,HeatGen!$A228)</f>
        <v>0</v>
      </c>
      <c r="S228">
        <f>SUMIFS('Energy balance options'!$G$7:$G$3000,'Energy balance options'!$B$7:$B$3000,HeatGen!S$2,'Energy balance options'!$A$7:$A$3000,HeatGen!$A228)</f>
        <v>0</v>
      </c>
      <c r="T228">
        <f>SUMIFS('Energy balance options'!$G$7:$G$3000,'Energy balance options'!$B$7:$B$3000,HeatGen!T$2,'Energy balance options'!$A$7:$A$3000,HeatGen!$A228)</f>
        <v>0</v>
      </c>
      <c r="U228">
        <f>SUMIFS('Energy balance options'!$G$7:$G$3000,'Energy balance options'!$B$7:$B$3000,HeatGen!U$2,'Energy balance options'!$A$7:$A$3000,HeatGen!$A228)</f>
        <v>0</v>
      </c>
      <c r="V228">
        <f>SUMIFS('Energy balance options'!$G$7:$G$3000,'Energy balance options'!$B$7:$B$3000,HeatGen!V$2,'Energy balance options'!$A$7:$A$3000,HeatGen!$A228)</f>
        <v>0</v>
      </c>
      <c r="W228">
        <f>SUMIFS('Energy balance options'!$G$7:$G$3000,'Energy balance options'!$B$7:$B$3000,HeatGen!W$2,'Energy balance options'!$A$7:$A$3000,HeatGen!$A228)</f>
        <v>0</v>
      </c>
      <c r="X228">
        <f>SUMIFS('Energy balance options'!$G$7:$G$3000,'Energy balance options'!$B$7:$B$3000,HeatGen!X$2,'Energy balance options'!$A$7:$A$3000,HeatGen!$A228)</f>
        <v>0</v>
      </c>
      <c r="Y228">
        <f t="shared" si="51"/>
        <v>0</v>
      </c>
      <c r="Z228">
        <f t="shared" si="52"/>
        <v>0</v>
      </c>
      <c r="AA228">
        <f t="shared" si="53"/>
        <v>0</v>
      </c>
      <c r="AB228">
        <f t="shared" si="54"/>
        <v>0</v>
      </c>
      <c r="AC228">
        <f t="shared" si="55"/>
        <v>0</v>
      </c>
      <c r="AD228">
        <f t="shared" si="56"/>
        <v>0</v>
      </c>
      <c r="AE228">
        <f t="shared" si="57"/>
        <v>0</v>
      </c>
      <c r="AF228">
        <f t="shared" si="58"/>
        <v>0</v>
      </c>
      <c r="AG228">
        <f t="shared" si="59"/>
        <v>0</v>
      </c>
      <c r="AH228">
        <f t="shared" si="60"/>
        <v>0</v>
      </c>
      <c r="AI228">
        <f t="shared" si="61"/>
        <v>0</v>
      </c>
      <c r="AJ228">
        <f t="shared" si="62"/>
        <v>0</v>
      </c>
      <c r="AK228">
        <f t="shared" si="63"/>
        <v>0</v>
      </c>
      <c r="AL228">
        <f t="shared" si="64"/>
        <v>0</v>
      </c>
      <c r="AM228">
        <f t="shared" si="65"/>
        <v>0</v>
      </c>
      <c r="AN228">
        <f t="shared" si="66"/>
        <v>0</v>
      </c>
      <c r="AO228">
        <f t="shared" si="67"/>
        <v>0</v>
      </c>
    </row>
    <row r="229" spans="1:41" x14ac:dyDescent="0.2">
      <c r="A229" s="9" t="str">
        <f>'Cost per option'!A237</f>
        <v>1762 REF E export Flexnet</v>
      </c>
      <c r="B229" t="str">
        <f>_xlfn.IFNA(VLOOKUP(A229,'Energy balance options'!A$7:C$3000,3,FALSE),"")</f>
        <v>Elektriciteitsopwekking</v>
      </c>
      <c r="C229">
        <f>SUMIFS('Energy balance options'!$F$7:$F$3000,'Energy balance options'!$B$7:$B$3000,HeatGen!C$2,'Energy balance options'!$A$7:$A$3000,HeatGen!$A229)</f>
        <v>0</v>
      </c>
      <c r="D229">
        <f>SUMIFS('Energy balance options'!$F$7:$F$3000,'Energy balance options'!$B$7:$B$3000,HeatGen!D$2,'Energy balance options'!$A$7:$A$3000,HeatGen!$A229)</f>
        <v>0</v>
      </c>
      <c r="E229">
        <f>SUMIFS('Energy balance options'!$F$7:$F$3000,'Energy balance options'!$B$7:$B$3000,HeatGen!E$2,'Energy balance options'!$A$7:$A$3000,HeatGen!$A229)</f>
        <v>0</v>
      </c>
      <c r="F229">
        <f>SUMIFS('Energy balance options'!$F$7:$F$3000,'Energy balance options'!$B$7:$B$3000,HeatGen!F$2,'Energy balance options'!$A$7:$A$3000,HeatGen!$A229)</f>
        <v>0</v>
      </c>
      <c r="G229">
        <f>SUMIFS('Energy balance options'!$F$7:$F$3000,'Energy balance options'!$B$7:$B$3000,HeatGen!G$2,'Energy balance options'!$A$7:$A$3000,HeatGen!$A229)</f>
        <v>0</v>
      </c>
      <c r="H229">
        <f>SUMIFS('Energy balance options'!$G$7:$G$3000,'Energy balance options'!$B$7:$B$3000,HeatGen!H$2,'Energy balance options'!$A$7:$A$3000,HeatGen!$A229)</f>
        <v>0</v>
      </c>
      <c r="I229">
        <f>SUMIFS('Energy balance options'!$G$7:$G$3000,'Energy balance options'!$B$7:$B$3000,HeatGen!I$2,'Energy balance options'!$A$7:$A$3000,HeatGen!$A229)</f>
        <v>0</v>
      </c>
      <c r="J229">
        <f>SUMIFS('Energy balance options'!$G$7:$G$3000,'Energy balance options'!$B$7:$B$3000,HeatGen!J$2,'Energy balance options'!$A$7:$A$3000,HeatGen!$A229)</f>
        <v>24.64231096</v>
      </c>
      <c r="K229">
        <f>SUMIFS('Energy balance options'!$G$7:$G$3000,'Energy balance options'!$B$7:$B$3000,HeatGen!K$2,'Energy balance options'!$A$7:$A$3000,HeatGen!$A229)</f>
        <v>0</v>
      </c>
      <c r="L229">
        <f>SUMIFS('Energy balance options'!$G$7:$G$3000,'Energy balance options'!$B$7:$B$3000,HeatGen!L$2,'Energy balance options'!$A$7:$A$3000,HeatGen!$A229)</f>
        <v>0</v>
      </c>
      <c r="M229">
        <f>SUMIFS('Energy balance options'!$G$7:$G$3000,'Energy balance options'!$B$7:$B$3000,HeatGen!M$2,'Energy balance options'!$A$7:$A$3000,HeatGen!$A229)</f>
        <v>0</v>
      </c>
      <c r="N229">
        <f>SUMIFS('Energy balance options'!$G$7:$G$3000,'Energy balance options'!$B$7:$B$3000,HeatGen!N$2,'Energy balance options'!$A$7:$A$3000,HeatGen!$A229)</f>
        <v>0</v>
      </c>
      <c r="O229">
        <f>SUMIFS('Energy balance options'!$G$7:$G$3000,'Energy balance options'!$B$7:$B$3000,HeatGen!O$2,'Energy balance options'!$A$7:$A$3000,HeatGen!$A229)</f>
        <v>0</v>
      </c>
      <c r="P229">
        <f>SUMIFS('Energy balance options'!$G$7:$G$3000,'Energy balance options'!$B$7:$B$3000,HeatGen!P$2,'Energy balance options'!$A$7:$A$3000,HeatGen!$A229)</f>
        <v>0</v>
      </c>
      <c r="Q229">
        <f>SUMIFS('Energy balance options'!$G$7:$G$3000,'Energy balance options'!$B$7:$B$3000,HeatGen!Q$2,'Energy balance options'!$A$7:$A$3000,HeatGen!$A229)</f>
        <v>0</v>
      </c>
      <c r="R229">
        <f>SUMIFS('Energy balance options'!$G$7:$G$3000,'Energy balance options'!$B$7:$B$3000,HeatGen!R$2,'Energy balance options'!$A$7:$A$3000,HeatGen!$A229)</f>
        <v>0</v>
      </c>
      <c r="S229">
        <f>SUMIFS('Energy balance options'!$G$7:$G$3000,'Energy balance options'!$B$7:$B$3000,HeatGen!S$2,'Energy balance options'!$A$7:$A$3000,HeatGen!$A229)</f>
        <v>0</v>
      </c>
      <c r="T229">
        <f>SUMIFS('Energy balance options'!$G$7:$G$3000,'Energy balance options'!$B$7:$B$3000,HeatGen!T$2,'Energy balance options'!$A$7:$A$3000,HeatGen!$A229)</f>
        <v>0</v>
      </c>
      <c r="U229">
        <f>SUMIFS('Energy balance options'!$G$7:$G$3000,'Energy balance options'!$B$7:$B$3000,HeatGen!U$2,'Energy balance options'!$A$7:$A$3000,HeatGen!$A229)</f>
        <v>0</v>
      </c>
      <c r="V229">
        <f>SUMIFS('Energy balance options'!$G$7:$G$3000,'Energy balance options'!$B$7:$B$3000,HeatGen!V$2,'Energy balance options'!$A$7:$A$3000,HeatGen!$A229)</f>
        <v>0</v>
      </c>
      <c r="W229">
        <f>SUMIFS('Energy balance options'!$G$7:$G$3000,'Energy balance options'!$B$7:$B$3000,HeatGen!W$2,'Energy balance options'!$A$7:$A$3000,HeatGen!$A229)</f>
        <v>0</v>
      </c>
      <c r="X229">
        <f>SUMIFS('Energy balance options'!$G$7:$G$3000,'Energy balance options'!$B$7:$B$3000,HeatGen!X$2,'Energy balance options'!$A$7:$A$3000,HeatGen!$A229)</f>
        <v>0</v>
      </c>
      <c r="Y229">
        <f t="shared" si="51"/>
        <v>0</v>
      </c>
      <c r="Z229">
        <f t="shared" si="52"/>
        <v>0</v>
      </c>
      <c r="AA229">
        <f t="shared" si="53"/>
        <v>0</v>
      </c>
      <c r="AB229">
        <f t="shared" si="54"/>
        <v>0</v>
      </c>
      <c r="AC229">
        <f t="shared" si="55"/>
        <v>0</v>
      </c>
      <c r="AD229">
        <f t="shared" si="56"/>
        <v>0</v>
      </c>
      <c r="AE229">
        <f t="shared" si="57"/>
        <v>0</v>
      </c>
      <c r="AF229">
        <f t="shared" si="58"/>
        <v>0</v>
      </c>
      <c r="AG229">
        <f t="shared" si="59"/>
        <v>0</v>
      </c>
      <c r="AH229">
        <f t="shared" si="60"/>
        <v>0</v>
      </c>
      <c r="AI229">
        <f t="shared" si="61"/>
        <v>0</v>
      </c>
      <c r="AJ229">
        <f t="shared" si="62"/>
        <v>0</v>
      </c>
      <c r="AK229">
        <f t="shared" si="63"/>
        <v>0</v>
      </c>
      <c r="AL229">
        <f t="shared" si="64"/>
        <v>0</v>
      </c>
      <c r="AM229">
        <f t="shared" si="65"/>
        <v>0</v>
      </c>
      <c r="AN229">
        <f t="shared" si="66"/>
        <v>0</v>
      </c>
      <c r="AO229">
        <f t="shared" si="67"/>
        <v>0</v>
      </c>
    </row>
    <row r="230" spans="1:41" x14ac:dyDescent="0.2">
      <c r="A230" s="9" t="str">
        <f>'Cost per option'!A238</f>
        <v>1763 REF BOF steel making 2017</v>
      </c>
      <c r="B230" t="str">
        <f>_xlfn.IFNA(VLOOKUP(A230,'Energy balance options'!A$7:C$3000,3,FALSE),"")</f>
        <v>Basismetaal ferro</v>
      </c>
      <c r="C230">
        <f>SUMIFS('Energy balance options'!$F$7:$F$3000,'Energy balance options'!$B$7:$B$3000,HeatGen!C$2,'Energy balance options'!$A$7:$A$3000,HeatGen!$A230)</f>
        <v>0</v>
      </c>
      <c r="D230">
        <f>SUMIFS('Energy balance options'!$F$7:$F$3000,'Energy balance options'!$B$7:$B$3000,HeatGen!D$2,'Energy balance options'!$A$7:$A$3000,HeatGen!$A230)</f>
        <v>0</v>
      </c>
      <c r="E230">
        <f>SUMIFS('Energy balance options'!$F$7:$F$3000,'Energy balance options'!$B$7:$B$3000,HeatGen!E$2,'Energy balance options'!$A$7:$A$3000,HeatGen!$A230)</f>
        <v>0</v>
      </c>
      <c r="F230">
        <f>SUMIFS('Energy balance options'!$F$7:$F$3000,'Energy balance options'!$B$7:$B$3000,HeatGen!F$2,'Energy balance options'!$A$7:$A$3000,HeatGen!$A230)</f>
        <v>0</v>
      </c>
      <c r="G230">
        <f>SUMIFS('Energy balance options'!$F$7:$F$3000,'Energy balance options'!$B$7:$B$3000,HeatGen!G$2,'Energy balance options'!$A$7:$A$3000,HeatGen!$A230)</f>
        <v>0</v>
      </c>
      <c r="H230">
        <f>SUMIFS('Energy balance options'!$G$7:$G$3000,'Energy balance options'!$B$7:$B$3000,HeatGen!H$2,'Energy balance options'!$A$7:$A$3000,HeatGen!$A230)</f>
        <v>0</v>
      </c>
      <c r="I230">
        <f>SUMIFS('Energy balance options'!$G$7:$G$3000,'Energy balance options'!$B$7:$B$3000,HeatGen!I$2,'Energy balance options'!$A$7:$A$3000,HeatGen!$A230)</f>
        <v>0</v>
      </c>
      <c r="J230">
        <f>SUMIFS('Energy balance options'!$G$7:$G$3000,'Energy balance options'!$B$7:$B$3000,HeatGen!J$2,'Energy balance options'!$A$7:$A$3000,HeatGen!$A230)</f>
        <v>0</v>
      </c>
      <c r="K230">
        <f>SUMIFS('Energy balance options'!$G$7:$G$3000,'Energy balance options'!$B$7:$B$3000,HeatGen!K$2,'Energy balance options'!$A$7:$A$3000,HeatGen!$A230)</f>
        <v>0</v>
      </c>
      <c r="L230">
        <f>SUMIFS('Energy balance options'!$G$7:$G$3000,'Energy balance options'!$B$7:$B$3000,HeatGen!L$2,'Energy balance options'!$A$7:$A$3000,HeatGen!$A230)</f>
        <v>0</v>
      </c>
      <c r="M230">
        <f>SUMIFS('Energy balance options'!$G$7:$G$3000,'Energy balance options'!$B$7:$B$3000,HeatGen!M$2,'Energy balance options'!$A$7:$A$3000,HeatGen!$A230)</f>
        <v>0</v>
      </c>
      <c r="N230">
        <f>SUMIFS('Energy balance options'!$G$7:$G$3000,'Energy balance options'!$B$7:$B$3000,HeatGen!N$2,'Energy balance options'!$A$7:$A$3000,HeatGen!$A230)</f>
        <v>0</v>
      </c>
      <c r="O230">
        <f>SUMIFS('Energy balance options'!$G$7:$G$3000,'Energy balance options'!$B$7:$B$3000,HeatGen!O$2,'Energy balance options'!$A$7:$A$3000,HeatGen!$A230)</f>
        <v>0</v>
      </c>
      <c r="P230">
        <f>SUMIFS('Energy balance options'!$G$7:$G$3000,'Energy balance options'!$B$7:$B$3000,HeatGen!P$2,'Energy balance options'!$A$7:$A$3000,HeatGen!$A230)</f>
        <v>0</v>
      </c>
      <c r="Q230">
        <f>SUMIFS('Energy balance options'!$G$7:$G$3000,'Energy balance options'!$B$7:$B$3000,HeatGen!Q$2,'Energy balance options'!$A$7:$A$3000,HeatGen!$A230)</f>
        <v>0</v>
      </c>
      <c r="R230">
        <f>SUMIFS('Energy balance options'!$G$7:$G$3000,'Energy balance options'!$B$7:$B$3000,HeatGen!R$2,'Energy balance options'!$A$7:$A$3000,HeatGen!$A230)</f>
        <v>0</v>
      </c>
      <c r="S230">
        <f>SUMIFS('Energy balance options'!$G$7:$G$3000,'Energy balance options'!$B$7:$B$3000,HeatGen!S$2,'Energy balance options'!$A$7:$A$3000,HeatGen!$A230)</f>
        <v>0</v>
      </c>
      <c r="T230">
        <f>SUMIFS('Energy balance options'!$G$7:$G$3000,'Energy balance options'!$B$7:$B$3000,HeatGen!T$2,'Energy balance options'!$A$7:$A$3000,HeatGen!$A230)</f>
        <v>0</v>
      </c>
      <c r="U230">
        <f>SUMIFS('Energy balance options'!$G$7:$G$3000,'Energy balance options'!$B$7:$B$3000,HeatGen!U$2,'Energy balance options'!$A$7:$A$3000,HeatGen!$A230)</f>
        <v>0</v>
      </c>
      <c r="V230">
        <f>SUMIFS('Energy balance options'!$G$7:$G$3000,'Energy balance options'!$B$7:$B$3000,HeatGen!V$2,'Energy balance options'!$A$7:$A$3000,HeatGen!$A230)</f>
        <v>0</v>
      </c>
      <c r="W230">
        <f>SUMIFS('Energy balance options'!$G$7:$G$3000,'Energy balance options'!$B$7:$B$3000,HeatGen!W$2,'Energy balance options'!$A$7:$A$3000,HeatGen!$A230)</f>
        <v>0</v>
      </c>
      <c r="X230">
        <f>SUMIFS('Energy balance options'!$G$7:$G$3000,'Energy balance options'!$B$7:$B$3000,HeatGen!X$2,'Energy balance options'!$A$7:$A$3000,HeatGen!$A230)</f>
        <v>44.841469050000001</v>
      </c>
      <c r="Y230">
        <f t="shared" si="51"/>
        <v>0</v>
      </c>
      <c r="Z230">
        <f t="shared" si="52"/>
        <v>0</v>
      </c>
      <c r="AA230">
        <f t="shared" si="53"/>
        <v>0</v>
      </c>
      <c r="AB230">
        <f t="shared" si="54"/>
        <v>0</v>
      </c>
      <c r="AC230">
        <f t="shared" si="55"/>
        <v>0</v>
      </c>
      <c r="AD230">
        <f t="shared" si="56"/>
        <v>0</v>
      </c>
      <c r="AE230">
        <f t="shared" si="57"/>
        <v>0</v>
      </c>
      <c r="AF230">
        <f t="shared" si="58"/>
        <v>0</v>
      </c>
      <c r="AG230">
        <f t="shared" si="59"/>
        <v>0</v>
      </c>
      <c r="AH230">
        <f t="shared" si="60"/>
        <v>0</v>
      </c>
      <c r="AI230">
        <f t="shared" si="61"/>
        <v>0</v>
      </c>
      <c r="AJ230">
        <f t="shared" si="62"/>
        <v>0</v>
      </c>
      <c r="AK230">
        <f t="shared" si="63"/>
        <v>0</v>
      </c>
      <c r="AL230">
        <f t="shared" si="64"/>
        <v>0</v>
      </c>
      <c r="AM230">
        <f t="shared" si="65"/>
        <v>0</v>
      </c>
      <c r="AN230">
        <f t="shared" si="66"/>
        <v>0</v>
      </c>
      <c r="AO230">
        <f t="shared" si="67"/>
        <v>0</v>
      </c>
    </row>
    <row r="231" spans="1:41" x14ac:dyDescent="0.2">
      <c r="A231" s="9" t="str">
        <f>'Cost per option'!A239</f>
        <v>1765 Steelmaking DR with natural gas</v>
      </c>
      <c r="B231" t="str">
        <f>_xlfn.IFNA(VLOOKUP(A231,'Energy balance options'!A$7:C$3000,3,FALSE),"")</f>
        <v>Basismetaal ferro</v>
      </c>
      <c r="C231">
        <f>SUMIFS('Energy balance options'!$F$7:$F$3000,'Energy balance options'!$B$7:$B$3000,HeatGen!C$2,'Energy balance options'!$A$7:$A$3000,HeatGen!$A231)</f>
        <v>0</v>
      </c>
      <c r="D231">
        <f>SUMIFS('Energy balance options'!$F$7:$F$3000,'Energy balance options'!$B$7:$B$3000,HeatGen!D$2,'Energy balance options'!$A$7:$A$3000,HeatGen!$A231)</f>
        <v>0</v>
      </c>
      <c r="E231">
        <f>SUMIFS('Energy balance options'!$F$7:$F$3000,'Energy balance options'!$B$7:$B$3000,HeatGen!E$2,'Energy balance options'!$A$7:$A$3000,HeatGen!$A231)</f>
        <v>0</v>
      </c>
      <c r="F231">
        <f>SUMIFS('Energy balance options'!$F$7:$F$3000,'Energy balance options'!$B$7:$B$3000,HeatGen!F$2,'Energy balance options'!$A$7:$A$3000,HeatGen!$A231)</f>
        <v>0</v>
      </c>
      <c r="G231">
        <f>SUMIFS('Energy balance options'!$F$7:$F$3000,'Energy balance options'!$B$7:$B$3000,HeatGen!G$2,'Energy balance options'!$A$7:$A$3000,HeatGen!$A231)</f>
        <v>0</v>
      </c>
      <c r="H231">
        <f>SUMIFS('Energy balance options'!$G$7:$G$3000,'Energy balance options'!$B$7:$B$3000,HeatGen!H$2,'Energy balance options'!$A$7:$A$3000,HeatGen!$A231)</f>
        <v>32.094999780000002</v>
      </c>
      <c r="I231">
        <f>SUMIFS('Energy balance options'!$G$7:$G$3000,'Energy balance options'!$B$7:$B$3000,HeatGen!I$2,'Energy balance options'!$A$7:$A$3000,HeatGen!$A231)</f>
        <v>0</v>
      </c>
      <c r="J231">
        <f>SUMIFS('Energy balance options'!$G$7:$G$3000,'Energy balance options'!$B$7:$B$3000,HeatGen!J$2,'Energy balance options'!$A$7:$A$3000,HeatGen!$A231)</f>
        <v>4.8300000030000003</v>
      </c>
      <c r="K231">
        <f>SUMIFS('Energy balance options'!$G$7:$G$3000,'Energy balance options'!$B$7:$B$3000,HeatGen!K$2,'Energy balance options'!$A$7:$A$3000,HeatGen!$A231)</f>
        <v>0</v>
      </c>
      <c r="L231">
        <f>SUMIFS('Energy balance options'!$G$7:$G$3000,'Energy balance options'!$B$7:$B$3000,HeatGen!L$2,'Energy balance options'!$A$7:$A$3000,HeatGen!$A231)</f>
        <v>0</v>
      </c>
      <c r="M231">
        <f>SUMIFS('Energy balance options'!$G$7:$G$3000,'Energy balance options'!$B$7:$B$3000,HeatGen!M$2,'Energy balance options'!$A$7:$A$3000,HeatGen!$A231)</f>
        <v>0</v>
      </c>
      <c r="N231">
        <f>SUMIFS('Energy balance options'!$G$7:$G$3000,'Energy balance options'!$B$7:$B$3000,HeatGen!N$2,'Energy balance options'!$A$7:$A$3000,HeatGen!$A231)</f>
        <v>0</v>
      </c>
      <c r="O231">
        <f>SUMIFS('Energy balance options'!$G$7:$G$3000,'Energy balance options'!$B$7:$B$3000,HeatGen!O$2,'Energy balance options'!$A$7:$A$3000,HeatGen!$A231)</f>
        <v>0</v>
      </c>
      <c r="P231">
        <f>SUMIFS('Energy balance options'!$G$7:$G$3000,'Energy balance options'!$B$7:$B$3000,HeatGen!P$2,'Energy balance options'!$A$7:$A$3000,HeatGen!$A231)</f>
        <v>0</v>
      </c>
      <c r="Q231">
        <f>SUMIFS('Energy balance options'!$G$7:$G$3000,'Energy balance options'!$B$7:$B$3000,HeatGen!Q$2,'Energy balance options'!$A$7:$A$3000,HeatGen!$A231)</f>
        <v>0</v>
      </c>
      <c r="R231">
        <f>SUMIFS('Energy balance options'!$G$7:$G$3000,'Energy balance options'!$B$7:$B$3000,HeatGen!R$2,'Energy balance options'!$A$7:$A$3000,HeatGen!$A231)</f>
        <v>0</v>
      </c>
      <c r="S231">
        <f>SUMIFS('Energy balance options'!$G$7:$G$3000,'Energy balance options'!$B$7:$B$3000,HeatGen!S$2,'Energy balance options'!$A$7:$A$3000,HeatGen!$A231)</f>
        <v>0</v>
      </c>
      <c r="T231">
        <f>SUMIFS('Energy balance options'!$G$7:$G$3000,'Energy balance options'!$B$7:$B$3000,HeatGen!T$2,'Energy balance options'!$A$7:$A$3000,HeatGen!$A231)</f>
        <v>0</v>
      </c>
      <c r="U231">
        <f>SUMIFS('Energy balance options'!$G$7:$G$3000,'Energy balance options'!$B$7:$B$3000,HeatGen!U$2,'Energy balance options'!$A$7:$A$3000,HeatGen!$A231)</f>
        <v>0</v>
      </c>
      <c r="V231">
        <f>SUMIFS('Energy balance options'!$G$7:$G$3000,'Energy balance options'!$B$7:$B$3000,HeatGen!V$2,'Energy balance options'!$A$7:$A$3000,HeatGen!$A231)</f>
        <v>0</v>
      </c>
      <c r="W231">
        <f>SUMIFS('Energy balance options'!$G$7:$G$3000,'Energy balance options'!$B$7:$B$3000,HeatGen!W$2,'Energy balance options'!$A$7:$A$3000,HeatGen!$A231)</f>
        <v>0</v>
      </c>
      <c r="X231">
        <f>SUMIFS('Energy balance options'!$G$7:$G$3000,'Energy balance options'!$B$7:$B$3000,HeatGen!X$2,'Energy balance options'!$A$7:$A$3000,HeatGen!$A231)</f>
        <v>0</v>
      </c>
      <c r="Y231">
        <f t="shared" si="51"/>
        <v>0</v>
      </c>
      <c r="Z231">
        <f t="shared" si="52"/>
        <v>0</v>
      </c>
      <c r="AA231">
        <f t="shared" si="53"/>
        <v>0</v>
      </c>
      <c r="AB231">
        <f t="shared" si="54"/>
        <v>0</v>
      </c>
      <c r="AC231">
        <f t="shared" si="55"/>
        <v>0</v>
      </c>
      <c r="AD231">
        <f t="shared" si="56"/>
        <v>0</v>
      </c>
      <c r="AE231">
        <f t="shared" si="57"/>
        <v>0</v>
      </c>
      <c r="AF231">
        <f t="shared" si="58"/>
        <v>0</v>
      </c>
      <c r="AG231">
        <f t="shared" si="59"/>
        <v>0</v>
      </c>
      <c r="AH231">
        <f t="shared" si="60"/>
        <v>0</v>
      </c>
      <c r="AI231">
        <f t="shared" si="61"/>
        <v>0</v>
      </c>
      <c r="AJ231">
        <f t="shared" si="62"/>
        <v>0</v>
      </c>
      <c r="AK231">
        <f t="shared" si="63"/>
        <v>0</v>
      </c>
      <c r="AL231">
        <f t="shared" si="64"/>
        <v>0</v>
      </c>
      <c r="AM231">
        <f t="shared" si="65"/>
        <v>0</v>
      </c>
      <c r="AN231">
        <f t="shared" si="66"/>
        <v>0</v>
      </c>
      <c r="AO231">
        <f t="shared" si="67"/>
        <v>0</v>
      </c>
    </row>
    <row r="232" spans="1:41" x14ac:dyDescent="0.2">
      <c r="A232" s="9" t="str">
        <f>'Cost per option'!A240</f>
        <v>1769 REF MWT landbouw 2017</v>
      </c>
      <c r="B232" t="str">
        <f>_xlfn.IFNA(VLOOKUP(A232,'Energy balance options'!A$7:C$3000,3,FALSE),"")</f>
        <v>MWT</v>
      </c>
      <c r="C232">
        <f>SUMIFS('Energy balance options'!$F$7:$F$3000,'Energy balance options'!$B$7:$B$3000,HeatGen!C$2,'Energy balance options'!$A$7:$A$3000,HeatGen!$A232)</f>
        <v>0</v>
      </c>
      <c r="D232">
        <f>SUMIFS('Energy balance options'!$F$7:$F$3000,'Energy balance options'!$B$7:$B$3000,HeatGen!D$2,'Energy balance options'!$A$7:$A$3000,HeatGen!$A232)</f>
        <v>0</v>
      </c>
      <c r="E232">
        <f>SUMIFS('Energy balance options'!$F$7:$F$3000,'Energy balance options'!$B$7:$B$3000,HeatGen!E$2,'Energy balance options'!$A$7:$A$3000,HeatGen!$A232)</f>
        <v>0</v>
      </c>
      <c r="F232">
        <f>SUMIFS('Energy balance options'!$F$7:$F$3000,'Energy balance options'!$B$7:$B$3000,HeatGen!F$2,'Energy balance options'!$A$7:$A$3000,HeatGen!$A232)</f>
        <v>0</v>
      </c>
      <c r="G232">
        <f>SUMIFS('Energy balance options'!$F$7:$F$3000,'Energy balance options'!$B$7:$B$3000,HeatGen!G$2,'Energy balance options'!$A$7:$A$3000,HeatGen!$A232)</f>
        <v>0</v>
      </c>
      <c r="H232">
        <f>SUMIFS('Energy balance options'!$G$7:$G$3000,'Energy balance options'!$B$7:$B$3000,HeatGen!H$2,'Energy balance options'!$A$7:$A$3000,HeatGen!$A232)</f>
        <v>0</v>
      </c>
      <c r="I232">
        <f>SUMIFS('Energy balance options'!$G$7:$G$3000,'Energy balance options'!$B$7:$B$3000,HeatGen!I$2,'Energy balance options'!$A$7:$A$3000,HeatGen!$A232)</f>
        <v>0</v>
      </c>
      <c r="J232">
        <f>SUMIFS('Energy balance options'!$G$7:$G$3000,'Energy balance options'!$B$7:$B$3000,HeatGen!J$2,'Energy balance options'!$A$7:$A$3000,HeatGen!$A232)</f>
        <v>0</v>
      </c>
      <c r="K232">
        <f>SUMIFS('Energy balance options'!$G$7:$G$3000,'Energy balance options'!$B$7:$B$3000,HeatGen!K$2,'Energy balance options'!$A$7:$A$3000,HeatGen!$A232)</f>
        <v>0</v>
      </c>
      <c r="L232">
        <f>SUMIFS('Energy balance options'!$G$7:$G$3000,'Energy balance options'!$B$7:$B$3000,HeatGen!L$2,'Energy balance options'!$A$7:$A$3000,HeatGen!$A232)</f>
        <v>0</v>
      </c>
      <c r="M232">
        <f>SUMIFS('Energy balance options'!$G$7:$G$3000,'Energy balance options'!$B$7:$B$3000,HeatGen!M$2,'Energy balance options'!$A$7:$A$3000,HeatGen!$A232)</f>
        <v>0</v>
      </c>
      <c r="N232">
        <f>SUMIFS('Energy balance options'!$G$7:$G$3000,'Energy balance options'!$B$7:$B$3000,HeatGen!N$2,'Energy balance options'!$A$7:$A$3000,HeatGen!$A232)</f>
        <v>0</v>
      </c>
      <c r="O232">
        <f>SUMIFS('Energy balance options'!$G$7:$G$3000,'Energy balance options'!$B$7:$B$3000,HeatGen!O$2,'Energy balance options'!$A$7:$A$3000,HeatGen!$A232)</f>
        <v>0</v>
      </c>
      <c r="P232">
        <f>SUMIFS('Energy balance options'!$G$7:$G$3000,'Energy balance options'!$B$7:$B$3000,HeatGen!P$2,'Energy balance options'!$A$7:$A$3000,HeatGen!$A232)</f>
        <v>0</v>
      </c>
      <c r="Q232">
        <f>SUMIFS('Energy balance options'!$G$7:$G$3000,'Energy balance options'!$B$7:$B$3000,HeatGen!Q$2,'Energy balance options'!$A$7:$A$3000,HeatGen!$A232)</f>
        <v>0</v>
      </c>
      <c r="R232">
        <f>SUMIFS('Energy balance options'!$G$7:$G$3000,'Energy balance options'!$B$7:$B$3000,HeatGen!R$2,'Energy balance options'!$A$7:$A$3000,HeatGen!$A232)</f>
        <v>0</v>
      </c>
      <c r="S232">
        <f>SUMIFS('Energy balance options'!$G$7:$G$3000,'Energy balance options'!$B$7:$B$3000,HeatGen!S$2,'Energy balance options'!$A$7:$A$3000,HeatGen!$A232)</f>
        <v>0</v>
      </c>
      <c r="T232">
        <f>SUMIFS('Energy balance options'!$G$7:$G$3000,'Energy balance options'!$B$7:$B$3000,HeatGen!T$2,'Energy balance options'!$A$7:$A$3000,HeatGen!$A232)</f>
        <v>0</v>
      </c>
      <c r="U232">
        <f>SUMIFS('Energy balance options'!$G$7:$G$3000,'Energy balance options'!$B$7:$B$3000,HeatGen!U$2,'Energy balance options'!$A$7:$A$3000,HeatGen!$A232)</f>
        <v>0</v>
      </c>
      <c r="V232">
        <f>SUMIFS('Energy balance options'!$G$7:$G$3000,'Energy balance options'!$B$7:$B$3000,HeatGen!V$2,'Energy balance options'!$A$7:$A$3000,HeatGen!$A232)</f>
        <v>0</v>
      </c>
      <c r="W232">
        <f>SUMIFS('Energy balance options'!$G$7:$G$3000,'Energy balance options'!$B$7:$B$3000,HeatGen!W$2,'Energy balance options'!$A$7:$A$3000,HeatGen!$A232)</f>
        <v>0</v>
      </c>
      <c r="X232">
        <f>SUMIFS('Energy balance options'!$G$7:$G$3000,'Energy balance options'!$B$7:$B$3000,HeatGen!X$2,'Energy balance options'!$A$7:$A$3000,HeatGen!$A232)</f>
        <v>0</v>
      </c>
      <c r="Y232">
        <f t="shared" si="51"/>
        <v>0</v>
      </c>
      <c r="Z232">
        <f t="shared" si="52"/>
        <v>0</v>
      </c>
      <c r="AA232">
        <f t="shared" si="53"/>
        <v>0</v>
      </c>
      <c r="AB232">
        <f t="shared" si="54"/>
        <v>0</v>
      </c>
      <c r="AC232">
        <f t="shared" si="55"/>
        <v>0</v>
      </c>
      <c r="AD232">
        <f t="shared" si="56"/>
        <v>0</v>
      </c>
      <c r="AE232">
        <f t="shared" si="57"/>
        <v>0</v>
      </c>
      <c r="AF232">
        <f t="shared" si="58"/>
        <v>0</v>
      </c>
      <c r="AG232">
        <f t="shared" si="59"/>
        <v>0</v>
      </c>
      <c r="AH232">
        <f t="shared" si="60"/>
        <v>0</v>
      </c>
      <c r="AI232">
        <f t="shared" si="61"/>
        <v>0</v>
      </c>
      <c r="AJ232">
        <f t="shared" si="62"/>
        <v>0</v>
      </c>
      <c r="AK232">
        <f t="shared" si="63"/>
        <v>0</v>
      </c>
      <c r="AL232">
        <f t="shared" si="64"/>
        <v>0</v>
      </c>
      <c r="AM232">
        <f t="shared" si="65"/>
        <v>0</v>
      </c>
      <c r="AN232">
        <f t="shared" si="66"/>
        <v>0</v>
      </c>
      <c r="AO232">
        <f t="shared" si="67"/>
        <v>0</v>
      </c>
    </row>
    <row r="233" spans="1:41" x14ac:dyDescent="0.2">
      <c r="A233" s="9" t="str">
        <f>'Cost per option'!A241</f>
        <v>1770 REF MWT HDO 2017</v>
      </c>
      <c r="B233" t="str">
        <f>_xlfn.IFNA(VLOOKUP(A233,'Energy balance options'!A$7:C$3000,3,FALSE),"")</f>
        <v>MWT</v>
      </c>
      <c r="C233">
        <f>SUMIFS('Energy balance options'!$F$7:$F$3000,'Energy balance options'!$B$7:$B$3000,HeatGen!C$2,'Energy balance options'!$A$7:$A$3000,HeatGen!$A233)</f>
        <v>0</v>
      </c>
      <c r="D233">
        <f>SUMIFS('Energy balance options'!$F$7:$F$3000,'Energy balance options'!$B$7:$B$3000,HeatGen!D$2,'Energy balance options'!$A$7:$A$3000,HeatGen!$A233)</f>
        <v>0</v>
      </c>
      <c r="E233">
        <f>SUMIFS('Energy balance options'!$F$7:$F$3000,'Energy balance options'!$B$7:$B$3000,HeatGen!E$2,'Energy balance options'!$A$7:$A$3000,HeatGen!$A233)</f>
        <v>0</v>
      </c>
      <c r="F233">
        <f>SUMIFS('Energy balance options'!$F$7:$F$3000,'Energy balance options'!$B$7:$B$3000,HeatGen!F$2,'Energy balance options'!$A$7:$A$3000,HeatGen!$A233)</f>
        <v>0</v>
      </c>
      <c r="G233">
        <f>SUMIFS('Energy balance options'!$F$7:$F$3000,'Energy balance options'!$B$7:$B$3000,HeatGen!G$2,'Energy balance options'!$A$7:$A$3000,HeatGen!$A233)</f>
        <v>0</v>
      </c>
      <c r="H233">
        <f>SUMIFS('Energy balance options'!$G$7:$G$3000,'Energy balance options'!$B$7:$B$3000,HeatGen!H$2,'Energy balance options'!$A$7:$A$3000,HeatGen!$A233)</f>
        <v>0</v>
      </c>
      <c r="I233">
        <f>SUMIFS('Energy balance options'!$G$7:$G$3000,'Energy balance options'!$B$7:$B$3000,HeatGen!I$2,'Energy balance options'!$A$7:$A$3000,HeatGen!$A233)</f>
        <v>0</v>
      </c>
      <c r="J233">
        <f>SUMIFS('Energy balance options'!$G$7:$G$3000,'Energy balance options'!$B$7:$B$3000,HeatGen!J$2,'Energy balance options'!$A$7:$A$3000,HeatGen!$A233)</f>
        <v>0</v>
      </c>
      <c r="K233">
        <f>SUMIFS('Energy balance options'!$G$7:$G$3000,'Energy balance options'!$B$7:$B$3000,HeatGen!K$2,'Energy balance options'!$A$7:$A$3000,HeatGen!$A233)</f>
        <v>0</v>
      </c>
      <c r="L233">
        <f>SUMIFS('Energy balance options'!$G$7:$G$3000,'Energy balance options'!$B$7:$B$3000,HeatGen!L$2,'Energy balance options'!$A$7:$A$3000,HeatGen!$A233)</f>
        <v>0</v>
      </c>
      <c r="M233">
        <f>SUMIFS('Energy balance options'!$G$7:$G$3000,'Energy balance options'!$B$7:$B$3000,HeatGen!M$2,'Energy balance options'!$A$7:$A$3000,HeatGen!$A233)</f>
        <v>0</v>
      </c>
      <c r="N233">
        <f>SUMIFS('Energy balance options'!$G$7:$G$3000,'Energy balance options'!$B$7:$B$3000,HeatGen!N$2,'Energy balance options'!$A$7:$A$3000,HeatGen!$A233)</f>
        <v>0</v>
      </c>
      <c r="O233">
        <f>SUMIFS('Energy balance options'!$G$7:$G$3000,'Energy balance options'!$B$7:$B$3000,HeatGen!O$2,'Energy balance options'!$A$7:$A$3000,HeatGen!$A233)</f>
        <v>0</v>
      </c>
      <c r="P233">
        <f>SUMIFS('Energy balance options'!$G$7:$G$3000,'Energy balance options'!$B$7:$B$3000,HeatGen!P$2,'Energy balance options'!$A$7:$A$3000,HeatGen!$A233)</f>
        <v>0</v>
      </c>
      <c r="Q233">
        <f>SUMIFS('Energy balance options'!$G$7:$G$3000,'Energy balance options'!$B$7:$B$3000,HeatGen!Q$2,'Energy balance options'!$A$7:$A$3000,HeatGen!$A233)</f>
        <v>0</v>
      </c>
      <c r="R233">
        <f>SUMIFS('Energy balance options'!$G$7:$G$3000,'Energy balance options'!$B$7:$B$3000,HeatGen!R$2,'Energy balance options'!$A$7:$A$3000,HeatGen!$A233)</f>
        <v>0</v>
      </c>
      <c r="S233">
        <f>SUMIFS('Energy balance options'!$G$7:$G$3000,'Energy balance options'!$B$7:$B$3000,HeatGen!S$2,'Energy balance options'!$A$7:$A$3000,HeatGen!$A233)</f>
        <v>0</v>
      </c>
      <c r="T233">
        <f>SUMIFS('Energy balance options'!$G$7:$G$3000,'Energy balance options'!$B$7:$B$3000,HeatGen!T$2,'Energy balance options'!$A$7:$A$3000,HeatGen!$A233)</f>
        <v>0</v>
      </c>
      <c r="U233">
        <f>SUMIFS('Energy balance options'!$G$7:$G$3000,'Energy balance options'!$B$7:$B$3000,HeatGen!U$2,'Energy balance options'!$A$7:$A$3000,HeatGen!$A233)</f>
        <v>0</v>
      </c>
      <c r="V233">
        <f>SUMIFS('Energy balance options'!$G$7:$G$3000,'Energy balance options'!$B$7:$B$3000,HeatGen!V$2,'Energy balance options'!$A$7:$A$3000,HeatGen!$A233)</f>
        <v>0</v>
      </c>
      <c r="W233">
        <f>SUMIFS('Energy balance options'!$G$7:$G$3000,'Energy balance options'!$B$7:$B$3000,HeatGen!W$2,'Energy balance options'!$A$7:$A$3000,HeatGen!$A233)</f>
        <v>0</v>
      </c>
      <c r="X233">
        <f>SUMIFS('Energy balance options'!$G$7:$G$3000,'Energy balance options'!$B$7:$B$3000,HeatGen!X$2,'Energy balance options'!$A$7:$A$3000,HeatGen!$A233)</f>
        <v>0</v>
      </c>
      <c r="Y233">
        <f t="shared" si="51"/>
        <v>0</v>
      </c>
      <c r="Z233">
        <f t="shared" si="52"/>
        <v>0</v>
      </c>
      <c r="AA233">
        <f t="shared" si="53"/>
        <v>0</v>
      </c>
      <c r="AB233">
        <f t="shared" si="54"/>
        <v>0</v>
      </c>
      <c r="AC233">
        <f t="shared" si="55"/>
        <v>0</v>
      </c>
      <c r="AD233">
        <f t="shared" si="56"/>
        <v>0</v>
      </c>
      <c r="AE233">
        <f t="shared" si="57"/>
        <v>0</v>
      </c>
      <c r="AF233">
        <f t="shared" si="58"/>
        <v>0</v>
      </c>
      <c r="AG233">
        <f t="shared" si="59"/>
        <v>0</v>
      </c>
      <c r="AH233">
        <f t="shared" si="60"/>
        <v>0</v>
      </c>
      <c r="AI233">
        <f t="shared" si="61"/>
        <v>0</v>
      </c>
      <c r="AJ233">
        <f t="shared" si="62"/>
        <v>0</v>
      </c>
      <c r="AK233">
        <f t="shared" si="63"/>
        <v>0</v>
      </c>
      <c r="AL233">
        <f t="shared" si="64"/>
        <v>0</v>
      </c>
      <c r="AM233">
        <f t="shared" si="65"/>
        <v>0</v>
      </c>
      <c r="AN233">
        <f t="shared" si="66"/>
        <v>0</v>
      </c>
      <c r="AO233">
        <f t="shared" si="67"/>
        <v>0</v>
      </c>
    </row>
    <row r="234" spans="1:41" x14ac:dyDescent="0.2">
      <c r="A234" s="9" t="str">
        <f>'Cost per option'!A242</f>
        <v>1771 REF MWT Industrie 2017</v>
      </c>
      <c r="B234" t="str">
        <f>_xlfn.IFNA(VLOOKUP(A234,'Energy balance options'!A$7:C$3000,3,FALSE),"")</f>
        <v>MWT</v>
      </c>
      <c r="C234">
        <f>SUMIFS('Energy balance options'!$F$7:$F$3000,'Energy balance options'!$B$7:$B$3000,HeatGen!C$2,'Energy balance options'!$A$7:$A$3000,HeatGen!$A234)</f>
        <v>0</v>
      </c>
      <c r="D234">
        <f>SUMIFS('Energy balance options'!$F$7:$F$3000,'Energy balance options'!$B$7:$B$3000,HeatGen!D$2,'Energy balance options'!$A$7:$A$3000,HeatGen!$A234)</f>
        <v>0</v>
      </c>
      <c r="E234">
        <f>SUMIFS('Energy balance options'!$F$7:$F$3000,'Energy balance options'!$B$7:$B$3000,HeatGen!E$2,'Energy balance options'!$A$7:$A$3000,HeatGen!$A234)</f>
        <v>0</v>
      </c>
      <c r="F234">
        <f>SUMIFS('Energy balance options'!$F$7:$F$3000,'Energy balance options'!$B$7:$B$3000,HeatGen!F$2,'Energy balance options'!$A$7:$A$3000,HeatGen!$A234)</f>
        <v>0</v>
      </c>
      <c r="G234">
        <f>SUMIFS('Energy balance options'!$F$7:$F$3000,'Energy balance options'!$B$7:$B$3000,HeatGen!G$2,'Energy balance options'!$A$7:$A$3000,HeatGen!$A234)</f>
        <v>0</v>
      </c>
      <c r="H234">
        <f>SUMIFS('Energy balance options'!$G$7:$G$3000,'Energy balance options'!$B$7:$B$3000,HeatGen!H$2,'Energy balance options'!$A$7:$A$3000,HeatGen!$A234)</f>
        <v>0</v>
      </c>
      <c r="I234">
        <f>SUMIFS('Energy balance options'!$G$7:$G$3000,'Energy balance options'!$B$7:$B$3000,HeatGen!I$2,'Energy balance options'!$A$7:$A$3000,HeatGen!$A234)</f>
        <v>0</v>
      </c>
      <c r="J234">
        <f>SUMIFS('Energy balance options'!$G$7:$G$3000,'Energy balance options'!$B$7:$B$3000,HeatGen!J$2,'Energy balance options'!$A$7:$A$3000,HeatGen!$A234)</f>
        <v>0</v>
      </c>
      <c r="K234">
        <f>SUMIFS('Energy balance options'!$G$7:$G$3000,'Energy balance options'!$B$7:$B$3000,HeatGen!K$2,'Energy balance options'!$A$7:$A$3000,HeatGen!$A234)</f>
        <v>0</v>
      </c>
      <c r="L234">
        <f>SUMIFS('Energy balance options'!$G$7:$G$3000,'Energy balance options'!$B$7:$B$3000,HeatGen!L$2,'Energy balance options'!$A$7:$A$3000,HeatGen!$A234)</f>
        <v>0</v>
      </c>
      <c r="M234">
        <f>SUMIFS('Energy balance options'!$G$7:$G$3000,'Energy balance options'!$B$7:$B$3000,HeatGen!M$2,'Energy balance options'!$A$7:$A$3000,HeatGen!$A234)</f>
        <v>0</v>
      </c>
      <c r="N234">
        <f>SUMIFS('Energy balance options'!$G$7:$G$3000,'Energy balance options'!$B$7:$B$3000,HeatGen!N$2,'Energy balance options'!$A$7:$A$3000,HeatGen!$A234)</f>
        <v>0</v>
      </c>
      <c r="O234">
        <f>SUMIFS('Energy balance options'!$G$7:$G$3000,'Energy balance options'!$B$7:$B$3000,HeatGen!O$2,'Energy balance options'!$A$7:$A$3000,HeatGen!$A234)</f>
        <v>0</v>
      </c>
      <c r="P234">
        <f>SUMIFS('Energy balance options'!$G$7:$G$3000,'Energy balance options'!$B$7:$B$3000,HeatGen!P$2,'Energy balance options'!$A$7:$A$3000,HeatGen!$A234)</f>
        <v>0</v>
      </c>
      <c r="Q234">
        <f>SUMIFS('Energy balance options'!$G$7:$G$3000,'Energy balance options'!$B$7:$B$3000,HeatGen!Q$2,'Energy balance options'!$A$7:$A$3000,HeatGen!$A234)</f>
        <v>0</v>
      </c>
      <c r="R234">
        <f>SUMIFS('Energy balance options'!$G$7:$G$3000,'Energy balance options'!$B$7:$B$3000,HeatGen!R$2,'Energy balance options'!$A$7:$A$3000,HeatGen!$A234)</f>
        <v>0</v>
      </c>
      <c r="S234">
        <f>SUMIFS('Energy balance options'!$G$7:$G$3000,'Energy balance options'!$B$7:$B$3000,HeatGen!S$2,'Energy balance options'!$A$7:$A$3000,HeatGen!$A234)</f>
        <v>0</v>
      </c>
      <c r="T234">
        <f>SUMIFS('Energy balance options'!$G$7:$G$3000,'Energy balance options'!$B$7:$B$3000,HeatGen!T$2,'Energy balance options'!$A$7:$A$3000,HeatGen!$A234)</f>
        <v>0</v>
      </c>
      <c r="U234">
        <f>SUMIFS('Energy balance options'!$G$7:$G$3000,'Energy balance options'!$B$7:$B$3000,HeatGen!U$2,'Energy balance options'!$A$7:$A$3000,HeatGen!$A234)</f>
        <v>0</v>
      </c>
      <c r="V234">
        <f>SUMIFS('Energy balance options'!$G$7:$G$3000,'Energy balance options'!$B$7:$B$3000,HeatGen!V$2,'Energy balance options'!$A$7:$A$3000,HeatGen!$A234)</f>
        <v>0</v>
      </c>
      <c r="W234">
        <f>SUMIFS('Energy balance options'!$G$7:$G$3000,'Energy balance options'!$B$7:$B$3000,HeatGen!W$2,'Energy balance options'!$A$7:$A$3000,HeatGen!$A234)</f>
        <v>0</v>
      </c>
      <c r="X234">
        <f>SUMIFS('Energy balance options'!$G$7:$G$3000,'Energy balance options'!$B$7:$B$3000,HeatGen!X$2,'Energy balance options'!$A$7:$A$3000,HeatGen!$A234)</f>
        <v>0</v>
      </c>
      <c r="Y234">
        <f t="shared" si="51"/>
        <v>0</v>
      </c>
      <c r="Z234">
        <f t="shared" si="52"/>
        <v>0</v>
      </c>
      <c r="AA234">
        <f t="shared" si="53"/>
        <v>0</v>
      </c>
      <c r="AB234">
        <f t="shared" si="54"/>
        <v>0</v>
      </c>
      <c r="AC234">
        <f t="shared" si="55"/>
        <v>0</v>
      </c>
      <c r="AD234">
        <f t="shared" si="56"/>
        <v>0</v>
      </c>
      <c r="AE234">
        <f t="shared" si="57"/>
        <v>0</v>
      </c>
      <c r="AF234">
        <f t="shared" si="58"/>
        <v>0</v>
      </c>
      <c r="AG234">
        <f t="shared" si="59"/>
        <v>0</v>
      </c>
      <c r="AH234">
        <f t="shared" si="60"/>
        <v>0</v>
      </c>
      <c r="AI234">
        <f t="shared" si="61"/>
        <v>0</v>
      </c>
      <c r="AJ234">
        <f t="shared" si="62"/>
        <v>0</v>
      </c>
      <c r="AK234">
        <f t="shared" si="63"/>
        <v>0</v>
      </c>
      <c r="AL234">
        <f t="shared" si="64"/>
        <v>0</v>
      </c>
      <c r="AM234">
        <f t="shared" si="65"/>
        <v>0</v>
      </c>
      <c r="AN234">
        <f t="shared" si="66"/>
        <v>0</v>
      </c>
      <c r="AO234">
        <f t="shared" si="67"/>
        <v>0</v>
      </c>
    </row>
    <row r="235" spans="1:41" x14ac:dyDescent="0.2">
      <c r="A235" s="9" t="str">
        <f>'Cost per option'!A243</f>
        <v>1772 Hybride MWT landbouw</v>
      </c>
      <c r="B235" t="str">
        <f>_xlfn.IFNA(VLOOKUP(A235,'Energy balance options'!A$7:C$3000,3,FALSE),"")</f>
        <v>MWT</v>
      </c>
      <c r="C235">
        <f>SUMIFS('Energy balance options'!$F$7:$F$3000,'Energy balance options'!$B$7:$B$3000,HeatGen!C$2,'Energy balance options'!$A$7:$A$3000,HeatGen!$A235)</f>
        <v>0</v>
      </c>
      <c r="D235">
        <f>SUMIFS('Energy balance options'!$F$7:$F$3000,'Energy balance options'!$B$7:$B$3000,HeatGen!D$2,'Energy balance options'!$A$7:$A$3000,HeatGen!$A235)</f>
        <v>0</v>
      </c>
      <c r="E235">
        <f>SUMIFS('Energy balance options'!$F$7:$F$3000,'Energy balance options'!$B$7:$B$3000,HeatGen!E$2,'Energy balance options'!$A$7:$A$3000,HeatGen!$A235)</f>
        <v>0</v>
      </c>
      <c r="F235">
        <f>SUMIFS('Energy balance options'!$F$7:$F$3000,'Energy balance options'!$B$7:$B$3000,HeatGen!F$2,'Energy balance options'!$A$7:$A$3000,HeatGen!$A235)</f>
        <v>0</v>
      </c>
      <c r="G235">
        <f>SUMIFS('Energy balance options'!$F$7:$F$3000,'Energy balance options'!$B$7:$B$3000,HeatGen!G$2,'Energy balance options'!$A$7:$A$3000,HeatGen!$A235)</f>
        <v>0</v>
      </c>
      <c r="H235">
        <f>SUMIFS('Energy balance options'!$G$7:$G$3000,'Energy balance options'!$B$7:$B$3000,HeatGen!H$2,'Energy balance options'!$A$7:$A$3000,HeatGen!$A235)</f>
        <v>0</v>
      </c>
      <c r="I235">
        <f>SUMIFS('Energy balance options'!$G$7:$G$3000,'Energy balance options'!$B$7:$B$3000,HeatGen!I$2,'Energy balance options'!$A$7:$A$3000,HeatGen!$A235)</f>
        <v>0</v>
      </c>
      <c r="J235">
        <f>SUMIFS('Energy balance options'!$G$7:$G$3000,'Energy balance options'!$B$7:$B$3000,HeatGen!J$2,'Energy balance options'!$A$7:$A$3000,HeatGen!$A235)</f>
        <v>0</v>
      </c>
      <c r="K235">
        <f>SUMIFS('Energy balance options'!$G$7:$G$3000,'Energy balance options'!$B$7:$B$3000,HeatGen!K$2,'Energy balance options'!$A$7:$A$3000,HeatGen!$A235)</f>
        <v>0</v>
      </c>
      <c r="L235">
        <f>SUMIFS('Energy balance options'!$G$7:$G$3000,'Energy balance options'!$B$7:$B$3000,HeatGen!L$2,'Energy balance options'!$A$7:$A$3000,HeatGen!$A235)</f>
        <v>0</v>
      </c>
      <c r="M235">
        <f>SUMIFS('Energy balance options'!$G$7:$G$3000,'Energy balance options'!$B$7:$B$3000,HeatGen!M$2,'Energy balance options'!$A$7:$A$3000,HeatGen!$A235)</f>
        <v>0</v>
      </c>
      <c r="N235">
        <f>SUMIFS('Energy balance options'!$G$7:$G$3000,'Energy balance options'!$B$7:$B$3000,HeatGen!N$2,'Energy balance options'!$A$7:$A$3000,HeatGen!$A235)</f>
        <v>0</v>
      </c>
      <c r="O235">
        <f>SUMIFS('Energy balance options'!$G$7:$G$3000,'Energy balance options'!$B$7:$B$3000,HeatGen!O$2,'Energy balance options'!$A$7:$A$3000,HeatGen!$A235)</f>
        <v>0</v>
      </c>
      <c r="P235">
        <f>SUMIFS('Energy balance options'!$G$7:$G$3000,'Energy balance options'!$B$7:$B$3000,HeatGen!P$2,'Energy balance options'!$A$7:$A$3000,HeatGen!$A235)</f>
        <v>0</v>
      </c>
      <c r="Q235">
        <f>SUMIFS('Energy balance options'!$G$7:$G$3000,'Energy balance options'!$B$7:$B$3000,HeatGen!Q$2,'Energy balance options'!$A$7:$A$3000,HeatGen!$A235)</f>
        <v>0</v>
      </c>
      <c r="R235">
        <f>SUMIFS('Energy balance options'!$G$7:$G$3000,'Energy balance options'!$B$7:$B$3000,HeatGen!R$2,'Energy balance options'!$A$7:$A$3000,HeatGen!$A235)</f>
        <v>0</v>
      </c>
      <c r="S235">
        <f>SUMIFS('Energy balance options'!$G$7:$G$3000,'Energy balance options'!$B$7:$B$3000,HeatGen!S$2,'Energy balance options'!$A$7:$A$3000,HeatGen!$A235)</f>
        <v>0</v>
      </c>
      <c r="T235">
        <f>SUMIFS('Energy balance options'!$G$7:$G$3000,'Energy balance options'!$B$7:$B$3000,HeatGen!T$2,'Energy balance options'!$A$7:$A$3000,HeatGen!$A235)</f>
        <v>0</v>
      </c>
      <c r="U235">
        <f>SUMIFS('Energy balance options'!$G$7:$G$3000,'Energy balance options'!$B$7:$B$3000,HeatGen!U$2,'Energy balance options'!$A$7:$A$3000,HeatGen!$A235)</f>
        <v>0</v>
      </c>
      <c r="V235">
        <f>SUMIFS('Energy balance options'!$G$7:$G$3000,'Energy balance options'!$B$7:$B$3000,HeatGen!V$2,'Energy balance options'!$A$7:$A$3000,HeatGen!$A235)</f>
        <v>0</v>
      </c>
      <c r="W235">
        <f>SUMIFS('Energy balance options'!$G$7:$G$3000,'Energy balance options'!$B$7:$B$3000,HeatGen!W$2,'Energy balance options'!$A$7:$A$3000,HeatGen!$A235)</f>
        <v>0</v>
      </c>
      <c r="X235">
        <f>SUMIFS('Energy balance options'!$G$7:$G$3000,'Energy balance options'!$B$7:$B$3000,HeatGen!X$2,'Energy balance options'!$A$7:$A$3000,HeatGen!$A235)</f>
        <v>0</v>
      </c>
      <c r="Y235">
        <f t="shared" si="51"/>
        <v>0</v>
      </c>
      <c r="Z235">
        <f t="shared" si="52"/>
        <v>0</v>
      </c>
      <c r="AA235">
        <f t="shared" si="53"/>
        <v>0</v>
      </c>
      <c r="AB235">
        <f t="shared" si="54"/>
        <v>0</v>
      </c>
      <c r="AC235">
        <f t="shared" si="55"/>
        <v>0</v>
      </c>
      <c r="AD235">
        <f t="shared" si="56"/>
        <v>0</v>
      </c>
      <c r="AE235">
        <f t="shared" si="57"/>
        <v>0</v>
      </c>
      <c r="AF235">
        <f t="shared" si="58"/>
        <v>0</v>
      </c>
      <c r="AG235">
        <f t="shared" si="59"/>
        <v>0</v>
      </c>
      <c r="AH235">
        <f t="shared" si="60"/>
        <v>0</v>
      </c>
      <c r="AI235">
        <f t="shared" si="61"/>
        <v>0</v>
      </c>
      <c r="AJ235">
        <f t="shared" si="62"/>
        <v>0</v>
      </c>
      <c r="AK235">
        <f t="shared" si="63"/>
        <v>0</v>
      </c>
      <c r="AL235">
        <f t="shared" si="64"/>
        <v>0</v>
      </c>
      <c r="AM235">
        <f t="shared" si="65"/>
        <v>0</v>
      </c>
      <c r="AN235">
        <f t="shared" si="66"/>
        <v>0</v>
      </c>
      <c r="AO235">
        <f t="shared" si="67"/>
        <v>0</v>
      </c>
    </row>
    <row r="236" spans="1:41" x14ac:dyDescent="0.2">
      <c r="A236" s="9" t="str">
        <f>'Cost per option'!A244</f>
        <v>1773 Hybride MWT HDO</v>
      </c>
      <c r="B236" t="str">
        <f>_xlfn.IFNA(VLOOKUP(A236,'Energy balance options'!A$7:C$3000,3,FALSE),"")</f>
        <v>MWT</v>
      </c>
      <c r="C236">
        <f>SUMIFS('Energy balance options'!$F$7:$F$3000,'Energy balance options'!$B$7:$B$3000,HeatGen!C$2,'Energy balance options'!$A$7:$A$3000,HeatGen!$A236)</f>
        <v>0</v>
      </c>
      <c r="D236">
        <f>SUMIFS('Energy balance options'!$F$7:$F$3000,'Energy balance options'!$B$7:$B$3000,HeatGen!D$2,'Energy balance options'!$A$7:$A$3000,HeatGen!$A236)</f>
        <v>0</v>
      </c>
      <c r="E236">
        <f>SUMIFS('Energy balance options'!$F$7:$F$3000,'Energy balance options'!$B$7:$B$3000,HeatGen!E$2,'Energy balance options'!$A$7:$A$3000,HeatGen!$A236)</f>
        <v>0</v>
      </c>
      <c r="F236">
        <f>SUMIFS('Energy balance options'!$F$7:$F$3000,'Energy balance options'!$B$7:$B$3000,HeatGen!F$2,'Energy balance options'!$A$7:$A$3000,HeatGen!$A236)</f>
        <v>0</v>
      </c>
      <c r="G236">
        <f>SUMIFS('Energy balance options'!$F$7:$F$3000,'Energy balance options'!$B$7:$B$3000,HeatGen!G$2,'Energy balance options'!$A$7:$A$3000,HeatGen!$A236)</f>
        <v>0</v>
      </c>
      <c r="H236">
        <f>SUMIFS('Energy balance options'!$G$7:$G$3000,'Energy balance options'!$B$7:$B$3000,HeatGen!H$2,'Energy balance options'!$A$7:$A$3000,HeatGen!$A236)</f>
        <v>0</v>
      </c>
      <c r="I236">
        <f>SUMIFS('Energy balance options'!$G$7:$G$3000,'Energy balance options'!$B$7:$B$3000,HeatGen!I$2,'Energy balance options'!$A$7:$A$3000,HeatGen!$A236)</f>
        <v>0</v>
      </c>
      <c r="J236">
        <f>SUMIFS('Energy balance options'!$G$7:$G$3000,'Energy balance options'!$B$7:$B$3000,HeatGen!J$2,'Energy balance options'!$A$7:$A$3000,HeatGen!$A236)</f>
        <v>0</v>
      </c>
      <c r="K236">
        <f>SUMIFS('Energy balance options'!$G$7:$G$3000,'Energy balance options'!$B$7:$B$3000,HeatGen!K$2,'Energy balance options'!$A$7:$A$3000,HeatGen!$A236)</f>
        <v>0</v>
      </c>
      <c r="L236">
        <f>SUMIFS('Energy balance options'!$G$7:$G$3000,'Energy balance options'!$B$7:$B$3000,HeatGen!L$2,'Energy balance options'!$A$7:$A$3000,HeatGen!$A236)</f>
        <v>0</v>
      </c>
      <c r="M236">
        <f>SUMIFS('Energy balance options'!$G$7:$G$3000,'Energy balance options'!$B$7:$B$3000,HeatGen!M$2,'Energy balance options'!$A$7:$A$3000,HeatGen!$A236)</f>
        <v>0</v>
      </c>
      <c r="N236">
        <f>SUMIFS('Energy balance options'!$G$7:$G$3000,'Energy balance options'!$B$7:$B$3000,HeatGen!N$2,'Energy balance options'!$A$7:$A$3000,HeatGen!$A236)</f>
        <v>0</v>
      </c>
      <c r="O236">
        <f>SUMIFS('Energy balance options'!$G$7:$G$3000,'Energy balance options'!$B$7:$B$3000,HeatGen!O$2,'Energy balance options'!$A$7:$A$3000,HeatGen!$A236)</f>
        <v>0</v>
      </c>
      <c r="P236">
        <f>SUMIFS('Energy balance options'!$G$7:$G$3000,'Energy balance options'!$B$7:$B$3000,HeatGen!P$2,'Energy balance options'!$A$7:$A$3000,HeatGen!$A236)</f>
        <v>0</v>
      </c>
      <c r="Q236">
        <f>SUMIFS('Energy balance options'!$G$7:$G$3000,'Energy balance options'!$B$7:$B$3000,HeatGen!Q$2,'Energy balance options'!$A$7:$A$3000,HeatGen!$A236)</f>
        <v>0</v>
      </c>
      <c r="R236">
        <f>SUMIFS('Energy balance options'!$G$7:$G$3000,'Energy balance options'!$B$7:$B$3000,HeatGen!R$2,'Energy balance options'!$A$7:$A$3000,HeatGen!$A236)</f>
        <v>0</v>
      </c>
      <c r="S236">
        <f>SUMIFS('Energy balance options'!$G$7:$G$3000,'Energy balance options'!$B$7:$B$3000,HeatGen!S$2,'Energy balance options'!$A$7:$A$3000,HeatGen!$A236)</f>
        <v>0</v>
      </c>
      <c r="T236">
        <f>SUMIFS('Energy balance options'!$G$7:$G$3000,'Energy balance options'!$B$7:$B$3000,HeatGen!T$2,'Energy balance options'!$A$7:$A$3000,HeatGen!$A236)</f>
        <v>0</v>
      </c>
      <c r="U236">
        <f>SUMIFS('Energy balance options'!$G$7:$G$3000,'Energy balance options'!$B$7:$B$3000,HeatGen!U$2,'Energy balance options'!$A$7:$A$3000,HeatGen!$A236)</f>
        <v>0</v>
      </c>
      <c r="V236">
        <f>SUMIFS('Energy balance options'!$G$7:$G$3000,'Energy balance options'!$B$7:$B$3000,HeatGen!V$2,'Energy balance options'!$A$7:$A$3000,HeatGen!$A236)</f>
        <v>0</v>
      </c>
      <c r="W236">
        <f>SUMIFS('Energy balance options'!$G$7:$G$3000,'Energy balance options'!$B$7:$B$3000,HeatGen!W$2,'Energy balance options'!$A$7:$A$3000,HeatGen!$A236)</f>
        <v>0</v>
      </c>
      <c r="X236">
        <f>SUMIFS('Energy balance options'!$G$7:$G$3000,'Energy balance options'!$B$7:$B$3000,HeatGen!X$2,'Energy balance options'!$A$7:$A$3000,HeatGen!$A236)</f>
        <v>0</v>
      </c>
      <c r="Y236">
        <f t="shared" si="51"/>
        <v>0</v>
      </c>
      <c r="Z236">
        <f t="shared" si="52"/>
        <v>0</v>
      </c>
      <c r="AA236">
        <f t="shared" si="53"/>
        <v>0</v>
      </c>
      <c r="AB236">
        <f t="shared" si="54"/>
        <v>0</v>
      </c>
      <c r="AC236">
        <f t="shared" si="55"/>
        <v>0</v>
      </c>
      <c r="AD236">
        <f t="shared" si="56"/>
        <v>0</v>
      </c>
      <c r="AE236">
        <f t="shared" si="57"/>
        <v>0</v>
      </c>
      <c r="AF236">
        <f t="shared" si="58"/>
        <v>0</v>
      </c>
      <c r="AG236">
        <f t="shared" si="59"/>
        <v>0</v>
      </c>
      <c r="AH236">
        <f t="shared" si="60"/>
        <v>0</v>
      </c>
      <c r="AI236">
        <f t="shared" si="61"/>
        <v>0</v>
      </c>
      <c r="AJ236">
        <f t="shared" si="62"/>
        <v>0</v>
      </c>
      <c r="AK236">
        <f t="shared" si="63"/>
        <v>0</v>
      </c>
      <c r="AL236">
        <f t="shared" si="64"/>
        <v>0</v>
      </c>
      <c r="AM236">
        <f t="shared" si="65"/>
        <v>0</v>
      </c>
      <c r="AN236">
        <f t="shared" si="66"/>
        <v>0</v>
      </c>
      <c r="AO236">
        <f t="shared" si="67"/>
        <v>0</v>
      </c>
    </row>
    <row r="237" spans="1:41" x14ac:dyDescent="0.2">
      <c r="A237" s="9" t="str">
        <f>'Cost per option'!A245</f>
        <v>1774 Electric MWT HDO</v>
      </c>
      <c r="B237" t="str">
        <f>_xlfn.IFNA(VLOOKUP(A237,'Energy balance options'!A$7:C$3000,3,FALSE),"")</f>
        <v>MWT</v>
      </c>
      <c r="C237">
        <f>SUMIFS('Energy balance options'!$F$7:$F$3000,'Energy balance options'!$B$7:$B$3000,HeatGen!C$2,'Energy balance options'!$A$7:$A$3000,HeatGen!$A237)</f>
        <v>0</v>
      </c>
      <c r="D237">
        <f>SUMIFS('Energy balance options'!$F$7:$F$3000,'Energy balance options'!$B$7:$B$3000,HeatGen!D$2,'Energy balance options'!$A$7:$A$3000,HeatGen!$A237)</f>
        <v>0</v>
      </c>
      <c r="E237">
        <f>SUMIFS('Energy balance options'!$F$7:$F$3000,'Energy balance options'!$B$7:$B$3000,HeatGen!E$2,'Energy balance options'!$A$7:$A$3000,HeatGen!$A237)</f>
        <v>0</v>
      </c>
      <c r="F237">
        <f>SUMIFS('Energy balance options'!$F$7:$F$3000,'Energy balance options'!$B$7:$B$3000,HeatGen!F$2,'Energy balance options'!$A$7:$A$3000,HeatGen!$A237)</f>
        <v>0</v>
      </c>
      <c r="G237">
        <f>SUMIFS('Energy balance options'!$F$7:$F$3000,'Energy balance options'!$B$7:$B$3000,HeatGen!G$2,'Energy balance options'!$A$7:$A$3000,HeatGen!$A237)</f>
        <v>0</v>
      </c>
      <c r="H237">
        <f>SUMIFS('Energy balance options'!$G$7:$G$3000,'Energy balance options'!$B$7:$B$3000,HeatGen!H$2,'Energy balance options'!$A$7:$A$3000,HeatGen!$A237)</f>
        <v>0</v>
      </c>
      <c r="I237">
        <f>SUMIFS('Energy balance options'!$G$7:$G$3000,'Energy balance options'!$B$7:$B$3000,HeatGen!I$2,'Energy balance options'!$A$7:$A$3000,HeatGen!$A237)</f>
        <v>0</v>
      </c>
      <c r="J237">
        <f>SUMIFS('Energy balance options'!$G$7:$G$3000,'Energy balance options'!$B$7:$B$3000,HeatGen!J$2,'Energy balance options'!$A$7:$A$3000,HeatGen!$A237)</f>
        <v>1.651277838E-6</v>
      </c>
      <c r="K237">
        <f>SUMIFS('Energy balance options'!$G$7:$G$3000,'Energy balance options'!$B$7:$B$3000,HeatGen!K$2,'Energy balance options'!$A$7:$A$3000,HeatGen!$A237)</f>
        <v>0</v>
      </c>
      <c r="L237">
        <f>SUMIFS('Energy balance options'!$G$7:$G$3000,'Energy balance options'!$B$7:$B$3000,HeatGen!L$2,'Energy balance options'!$A$7:$A$3000,HeatGen!$A237)</f>
        <v>0</v>
      </c>
      <c r="M237">
        <f>SUMIFS('Energy balance options'!$G$7:$G$3000,'Energy balance options'!$B$7:$B$3000,HeatGen!M$2,'Energy balance options'!$A$7:$A$3000,HeatGen!$A237)</f>
        <v>0</v>
      </c>
      <c r="N237">
        <f>SUMIFS('Energy balance options'!$G$7:$G$3000,'Energy balance options'!$B$7:$B$3000,HeatGen!N$2,'Energy balance options'!$A$7:$A$3000,HeatGen!$A237)</f>
        <v>0</v>
      </c>
      <c r="O237">
        <f>SUMIFS('Energy balance options'!$G$7:$G$3000,'Energy balance options'!$B$7:$B$3000,HeatGen!O$2,'Energy balance options'!$A$7:$A$3000,HeatGen!$A237)</f>
        <v>0</v>
      </c>
      <c r="P237">
        <f>SUMIFS('Energy balance options'!$G$7:$G$3000,'Energy balance options'!$B$7:$B$3000,HeatGen!P$2,'Energy balance options'!$A$7:$A$3000,HeatGen!$A237)</f>
        <v>0</v>
      </c>
      <c r="Q237">
        <f>SUMIFS('Energy balance options'!$G$7:$G$3000,'Energy balance options'!$B$7:$B$3000,HeatGen!Q$2,'Energy balance options'!$A$7:$A$3000,HeatGen!$A237)</f>
        <v>0</v>
      </c>
      <c r="R237">
        <f>SUMIFS('Energy balance options'!$G$7:$G$3000,'Energy balance options'!$B$7:$B$3000,HeatGen!R$2,'Energy balance options'!$A$7:$A$3000,HeatGen!$A237)</f>
        <v>0</v>
      </c>
      <c r="S237">
        <f>SUMIFS('Energy balance options'!$G$7:$G$3000,'Energy balance options'!$B$7:$B$3000,HeatGen!S$2,'Energy balance options'!$A$7:$A$3000,HeatGen!$A237)</f>
        <v>0</v>
      </c>
      <c r="T237">
        <f>SUMIFS('Energy balance options'!$G$7:$G$3000,'Energy balance options'!$B$7:$B$3000,HeatGen!T$2,'Energy balance options'!$A$7:$A$3000,HeatGen!$A237)</f>
        <v>0</v>
      </c>
      <c r="U237">
        <f>SUMIFS('Energy balance options'!$G$7:$G$3000,'Energy balance options'!$B$7:$B$3000,HeatGen!U$2,'Energy balance options'!$A$7:$A$3000,HeatGen!$A237)</f>
        <v>0</v>
      </c>
      <c r="V237">
        <f>SUMIFS('Energy balance options'!$G$7:$G$3000,'Energy balance options'!$B$7:$B$3000,HeatGen!V$2,'Energy balance options'!$A$7:$A$3000,HeatGen!$A237)</f>
        <v>0</v>
      </c>
      <c r="W237">
        <f>SUMIFS('Energy balance options'!$G$7:$G$3000,'Energy balance options'!$B$7:$B$3000,HeatGen!W$2,'Energy balance options'!$A$7:$A$3000,HeatGen!$A237)</f>
        <v>0</v>
      </c>
      <c r="X237">
        <f>SUMIFS('Energy balance options'!$G$7:$G$3000,'Energy balance options'!$B$7:$B$3000,HeatGen!X$2,'Energy balance options'!$A$7:$A$3000,HeatGen!$A237)</f>
        <v>0</v>
      </c>
      <c r="Y237">
        <f t="shared" si="51"/>
        <v>0</v>
      </c>
      <c r="Z237">
        <f t="shared" si="52"/>
        <v>0</v>
      </c>
      <c r="AA237">
        <f t="shared" si="53"/>
        <v>0</v>
      </c>
      <c r="AB237">
        <f t="shared" si="54"/>
        <v>0</v>
      </c>
      <c r="AC237">
        <f t="shared" si="55"/>
        <v>0</v>
      </c>
      <c r="AD237">
        <f t="shared" si="56"/>
        <v>0</v>
      </c>
      <c r="AE237">
        <f t="shared" si="57"/>
        <v>0</v>
      </c>
      <c r="AF237">
        <f t="shared" si="58"/>
        <v>0</v>
      </c>
      <c r="AG237">
        <f t="shared" si="59"/>
        <v>0</v>
      </c>
      <c r="AH237">
        <f t="shared" si="60"/>
        <v>0</v>
      </c>
      <c r="AI237">
        <f t="shared" si="61"/>
        <v>0</v>
      </c>
      <c r="AJ237">
        <f t="shared" si="62"/>
        <v>0</v>
      </c>
      <c r="AK237">
        <f t="shared" si="63"/>
        <v>0</v>
      </c>
      <c r="AL237">
        <f t="shared" si="64"/>
        <v>0</v>
      </c>
      <c r="AM237">
        <f t="shared" si="65"/>
        <v>0</v>
      </c>
      <c r="AN237">
        <f t="shared" si="66"/>
        <v>0</v>
      </c>
      <c r="AO237">
        <f t="shared" si="67"/>
        <v>0</v>
      </c>
    </row>
    <row r="238" spans="1:41" x14ac:dyDescent="0.2">
      <c r="A238" s="9" t="str">
        <f>'Cost per option'!A246</f>
        <v>1775 REF houtkachel HH</v>
      </c>
      <c r="B238" t="str">
        <f>_xlfn.IFNA(VLOOKUP(A238,'Energy balance options'!A$7:C$3000,3,FALSE),"")</f>
        <v>Huishoudens</v>
      </c>
      <c r="C238">
        <f>SUMIFS('Energy balance options'!$F$7:$F$3000,'Energy balance options'!$B$7:$B$3000,HeatGen!C$2,'Energy balance options'!$A$7:$A$3000,HeatGen!$A238)</f>
        <v>-7.0500185750000002</v>
      </c>
      <c r="D238">
        <f>SUMIFS('Energy balance options'!$F$7:$F$3000,'Energy balance options'!$B$7:$B$3000,HeatGen!D$2,'Energy balance options'!$A$7:$A$3000,HeatGen!$A238)</f>
        <v>0</v>
      </c>
      <c r="E238">
        <f>SUMIFS('Energy balance options'!$F$7:$F$3000,'Energy balance options'!$B$7:$B$3000,HeatGen!E$2,'Energy balance options'!$A$7:$A$3000,HeatGen!$A238)</f>
        <v>0</v>
      </c>
      <c r="F238">
        <f>SUMIFS('Energy balance options'!$F$7:$F$3000,'Energy balance options'!$B$7:$B$3000,HeatGen!F$2,'Energy balance options'!$A$7:$A$3000,HeatGen!$A238)</f>
        <v>0</v>
      </c>
      <c r="G238">
        <f>SUMIFS('Energy balance options'!$F$7:$F$3000,'Energy balance options'!$B$7:$B$3000,HeatGen!G$2,'Energy balance options'!$A$7:$A$3000,HeatGen!$A238)</f>
        <v>0</v>
      </c>
      <c r="H238">
        <f>SUMIFS('Energy balance options'!$G$7:$G$3000,'Energy balance options'!$B$7:$B$3000,HeatGen!H$2,'Energy balance options'!$A$7:$A$3000,HeatGen!$A238)</f>
        <v>0</v>
      </c>
      <c r="I238">
        <f>SUMIFS('Energy balance options'!$G$7:$G$3000,'Energy balance options'!$B$7:$B$3000,HeatGen!I$2,'Energy balance options'!$A$7:$A$3000,HeatGen!$A238)</f>
        <v>0</v>
      </c>
      <c r="J238">
        <f>SUMIFS('Energy balance options'!$G$7:$G$3000,'Energy balance options'!$B$7:$B$3000,HeatGen!J$2,'Energy balance options'!$A$7:$A$3000,HeatGen!$A238)</f>
        <v>0</v>
      </c>
      <c r="K238">
        <f>SUMIFS('Energy balance options'!$G$7:$G$3000,'Energy balance options'!$B$7:$B$3000,HeatGen!K$2,'Energy balance options'!$A$7:$A$3000,HeatGen!$A238)</f>
        <v>0</v>
      </c>
      <c r="L238">
        <f>SUMIFS('Energy balance options'!$G$7:$G$3000,'Energy balance options'!$B$7:$B$3000,HeatGen!L$2,'Energy balance options'!$A$7:$A$3000,HeatGen!$A238)</f>
        <v>0</v>
      </c>
      <c r="M238">
        <f>SUMIFS('Energy balance options'!$G$7:$G$3000,'Energy balance options'!$B$7:$B$3000,HeatGen!M$2,'Energy balance options'!$A$7:$A$3000,HeatGen!$A238)</f>
        <v>11.305710599999999</v>
      </c>
      <c r="N238">
        <f>SUMIFS('Energy balance options'!$G$7:$G$3000,'Energy balance options'!$B$7:$B$3000,HeatGen!N$2,'Energy balance options'!$A$7:$A$3000,HeatGen!$A238)</f>
        <v>0</v>
      </c>
      <c r="O238">
        <f>SUMIFS('Energy balance options'!$G$7:$G$3000,'Energy balance options'!$B$7:$B$3000,HeatGen!O$2,'Energy balance options'!$A$7:$A$3000,HeatGen!$A238)</f>
        <v>0</v>
      </c>
      <c r="P238">
        <f>SUMIFS('Energy balance options'!$G$7:$G$3000,'Energy balance options'!$B$7:$B$3000,HeatGen!P$2,'Energy balance options'!$A$7:$A$3000,HeatGen!$A238)</f>
        <v>0</v>
      </c>
      <c r="Q238">
        <f>SUMIFS('Energy balance options'!$G$7:$G$3000,'Energy balance options'!$B$7:$B$3000,HeatGen!Q$2,'Energy balance options'!$A$7:$A$3000,HeatGen!$A238)</f>
        <v>0</v>
      </c>
      <c r="R238">
        <f>SUMIFS('Energy balance options'!$G$7:$G$3000,'Energy balance options'!$B$7:$B$3000,HeatGen!R$2,'Energy balance options'!$A$7:$A$3000,HeatGen!$A238)</f>
        <v>0</v>
      </c>
      <c r="S238">
        <f>SUMIFS('Energy balance options'!$G$7:$G$3000,'Energy balance options'!$B$7:$B$3000,HeatGen!S$2,'Energy balance options'!$A$7:$A$3000,HeatGen!$A238)</f>
        <v>0</v>
      </c>
      <c r="T238">
        <f>SUMIFS('Energy balance options'!$G$7:$G$3000,'Energy balance options'!$B$7:$B$3000,HeatGen!T$2,'Energy balance options'!$A$7:$A$3000,HeatGen!$A238)</f>
        <v>0</v>
      </c>
      <c r="U238">
        <f>SUMIFS('Energy balance options'!$G$7:$G$3000,'Energy balance options'!$B$7:$B$3000,HeatGen!U$2,'Energy balance options'!$A$7:$A$3000,HeatGen!$A238)</f>
        <v>0</v>
      </c>
      <c r="V238">
        <f>SUMIFS('Energy balance options'!$G$7:$G$3000,'Energy balance options'!$B$7:$B$3000,HeatGen!V$2,'Energy balance options'!$A$7:$A$3000,HeatGen!$A238)</f>
        <v>0</v>
      </c>
      <c r="W238">
        <f>SUMIFS('Energy balance options'!$G$7:$G$3000,'Energy balance options'!$B$7:$B$3000,HeatGen!W$2,'Energy balance options'!$A$7:$A$3000,HeatGen!$A238)</f>
        <v>0</v>
      </c>
      <c r="X238">
        <f>SUMIFS('Energy balance options'!$G$7:$G$3000,'Energy balance options'!$B$7:$B$3000,HeatGen!X$2,'Energy balance options'!$A$7:$A$3000,HeatGen!$A238)</f>
        <v>0</v>
      </c>
      <c r="Y238">
        <f t="shared" si="51"/>
        <v>0</v>
      </c>
      <c r="Z238">
        <f t="shared" si="52"/>
        <v>0</v>
      </c>
      <c r="AA238">
        <f t="shared" si="53"/>
        <v>0</v>
      </c>
      <c r="AB238">
        <f t="shared" si="54"/>
        <v>0</v>
      </c>
      <c r="AC238">
        <f t="shared" si="55"/>
        <v>0</v>
      </c>
      <c r="AD238">
        <f t="shared" si="56"/>
        <v>-7.0500185750000002</v>
      </c>
      <c r="AE238">
        <f t="shared" si="57"/>
        <v>0</v>
      </c>
      <c r="AF238">
        <f t="shared" si="58"/>
        <v>0</v>
      </c>
      <c r="AG238">
        <f t="shared" si="59"/>
        <v>0</v>
      </c>
      <c r="AH238">
        <f t="shared" si="60"/>
        <v>0</v>
      </c>
      <c r="AI238">
        <f t="shared" si="61"/>
        <v>0</v>
      </c>
      <c r="AJ238">
        <f t="shared" si="62"/>
        <v>0</v>
      </c>
      <c r="AK238">
        <f t="shared" si="63"/>
        <v>0</v>
      </c>
      <c r="AL238">
        <f t="shared" si="64"/>
        <v>0</v>
      </c>
      <c r="AM238">
        <f t="shared" si="65"/>
        <v>0</v>
      </c>
      <c r="AN238">
        <f t="shared" si="66"/>
        <v>0</v>
      </c>
      <c r="AO238">
        <f t="shared" si="67"/>
        <v>0</v>
      </c>
    </row>
    <row r="239" spans="1:41" x14ac:dyDescent="0.2">
      <c r="A239" s="9" t="str">
        <f>'Cost per option'!A247</f>
        <v>1778 REF  Heat Demand Not Covered By Processes - Fertilizers</v>
      </c>
      <c r="B239" t="str">
        <f>_xlfn.IFNA(VLOOKUP(A239,'Energy balance options'!A$7:C$3000,3,FALSE),"")</f>
        <v>Kunstmestindustrie</v>
      </c>
      <c r="C239">
        <f>SUMIFS('Energy balance options'!$F$7:$F$3000,'Energy balance options'!$B$7:$B$3000,HeatGen!C$2,'Energy balance options'!$A$7:$A$3000,HeatGen!$A239)</f>
        <v>0</v>
      </c>
      <c r="D239">
        <f>SUMIFS('Energy balance options'!$F$7:$F$3000,'Energy balance options'!$B$7:$B$3000,HeatGen!D$2,'Energy balance options'!$A$7:$A$3000,HeatGen!$A239)</f>
        <v>0</v>
      </c>
      <c r="E239">
        <f>SUMIFS('Energy balance options'!$F$7:$F$3000,'Energy balance options'!$B$7:$B$3000,HeatGen!E$2,'Energy balance options'!$A$7:$A$3000,HeatGen!$A239)</f>
        <v>0</v>
      </c>
      <c r="F239">
        <f>SUMIFS('Energy balance options'!$F$7:$F$3000,'Energy balance options'!$B$7:$B$3000,HeatGen!F$2,'Energy balance options'!$A$7:$A$3000,HeatGen!$A239)</f>
        <v>0</v>
      </c>
      <c r="G239">
        <f>SUMIFS('Energy balance options'!$F$7:$F$3000,'Energy balance options'!$B$7:$B$3000,HeatGen!G$2,'Energy balance options'!$A$7:$A$3000,HeatGen!$A239)</f>
        <v>0</v>
      </c>
      <c r="H239">
        <f>SUMIFS('Energy balance options'!$G$7:$G$3000,'Energy balance options'!$B$7:$B$3000,HeatGen!H$2,'Energy balance options'!$A$7:$A$3000,HeatGen!$A239)</f>
        <v>0</v>
      </c>
      <c r="I239">
        <f>SUMIFS('Energy balance options'!$G$7:$G$3000,'Energy balance options'!$B$7:$B$3000,HeatGen!I$2,'Energy balance options'!$A$7:$A$3000,HeatGen!$A239)</f>
        <v>0</v>
      </c>
      <c r="J239">
        <f>SUMIFS('Energy balance options'!$G$7:$G$3000,'Energy balance options'!$B$7:$B$3000,HeatGen!J$2,'Energy balance options'!$A$7:$A$3000,HeatGen!$A239)</f>
        <v>0</v>
      </c>
      <c r="K239">
        <f>SUMIFS('Energy balance options'!$G$7:$G$3000,'Energy balance options'!$B$7:$B$3000,HeatGen!K$2,'Energy balance options'!$A$7:$A$3000,HeatGen!$A239)</f>
        <v>0</v>
      </c>
      <c r="L239">
        <f>SUMIFS('Energy balance options'!$G$7:$G$3000,'Energy balance options'!$B$7:$B$3000,HeatGen!L$2,'Energy balance options'!$A$7:$A$3000,HeatGen!$A239)</f>
        <v>0</v>
      </c>
      <c r="M239">
        <f>SUMIFS('Energy balance options'!$G$7:$G$3000,'Energy balance options'!$B$7:$B$3000,HeatGen!M$2,'Energy balance options'!$A$7:$A$3000,HeatGen!$A239)</f>
        <v>0</v>
      </c>
      <c r="N239">
        <f>SUMIFS('Energy balance options'!$G$7:$G$3000,'Energy balance options'!$B$7:$B$3000,HeatGen!N$2,'Energy balance options'!$A$7:$A$3000,HeatGen!$A239)</f>
        <v>0</v>
      </c>
      <c r="O239">
        <f>SUMIFS('Energy balance options'!$G$7:$G$3000,'Energy balance options'!$B$7:$B$3000,HeatGen!O$2,'Energy balance options'!$A$7:$A$3000,HeatGen!$A239)</f>
        <v>0</v>
      </c>
      <c r="P239">
        <f>SUMIFS('Energy balance options'!$G$7:$G$3000,'Energy balance options'!$B$7:$B$3000,HeatGen!P$2,'Energy balance options'!$A$7:$A$3000,HeatGen!$A239)</f>
        <v>0</v>
      </c>
      <c r="Q239">
        <f>SUMIFS('Energy balance options'!$G$7:$G$3000,'Energy balance options'!$B$7:$B$3000,HeatGen!Q$2,'Energy balance options'!$A$7:$A$3000,HeatGen!$A239)</f>
        <v>0</v>
      </c>
      <c r="R239">
        <f>SUMIFS('Energy balance options'!$G$7:$G$3000,'Energy balance options'!$B$7:$B$3000,HeatGen!R$2,'Energy balance options'!$A$7:$A$3000,HeatGen!$A239)</f>
        <v>0</v>
      </c>
      <c r="S239">
        <f>SUMIFS('Energy balance options'!$G$7:$G$3000,'Energy balance options'!$B$7:$B$3000,HeatGen!S$2,'Energy balance options'!$A$7:$A$3000,HeatGen!$A239)</f>
        <v>0</v>
      </c>
      <c r="T239">
        <f>SUMIFS('Energy balance options'!$G$7:$G$3000,'Energy balance options'!$B$7:$B$3000,HeatGen!T$2,'Energy balance options'!$A$7:$A$3000,HeatGen!$A239)</f>
        <v>0</v>
      </c>
      <c r="U239">
        <f>SUMIFS('Energy balance options'!$G$7:$G$3000,'Energy balance options'!$B$7:$B$3000,HeatGen!U$2,'Energy balance options'!$A$7:$A$3000,HeatGen!$A239)</f>
        <v>0</v>
      </c>
      <c r="V239">
        <f>SUMIFS('Energy balance options'!$G$7:$G$3000,'Energy balance options'!$B$7:$B$3000,HeatGen!V$2,'Energy balance options'!$A$7:$A$3000,HeatGen!$A239)</f>
        <v>0</v>
      </c>
      <c r="W239">
        <f>SUMIFS('Energy balance options'!$G$7:$G$3000,'Energy balance options'!$B$7:$B$3000,HeatGen!W$2,'Energy balance options'!$A$7:$A$3000,HeatGen!$A239)</f>
        <v>0</v>
      </c>
      <c r="X239">
        <f>SUMIFS('Energy balance options'!$G$7:$G$3000,'Energy balance options'!$B$7:$B$3000,HeatGen!X$2,'Energy balance options'!$A$7:$A$3000,HeatGen!$A239)</f>
        <v>0</v>
      </c>
      <c r="Y239">
        <f t="shared" si="51"/>
        <v>0</v>
      </c>
      <c r="Z239">
        <f t="shared" si="52"/>
        <v>0</v>
      </c>
      <c r="AA239">
        <f t="shared" si="53"/>
        <v>0</v>
      </c>
      <c r="AB239">
        <f t="shared" si="54"/>
        <v>0</v>
      </c>
      <c r="AC239">
        <f t="shared" si="55"/>
        <v>0</v>
      </c>
      <c r="AD239">
        <f t="shared" si="56"/>
        <v>0</v>
      </c>
      <c r="AE239">
        <f t="shared" si="57"/>
        <v>0</v>
      </c>
      <c r="AF239">
        <f t="shared" si="58"/>
        <v>0</v>
      </c>
      <c r="AG239">
        <f t="shared" si="59"/>
        <v>0</v>
      </c>
      <c r="AH239">
        <f t="shared" si="60"/>
        <v>0</v>
      </c>
      <c r="AI239">
        <f t="shared" si="61"/>
        <v>0</v>
      </c>
      <c r="AJ239">
        <f t="shared" si="62"/>
        <v>0</v>
      </c>
      <c r="AK239">
        <f t="shared" si="63"/>
        <v>0</v>
      </c>
      <c r="AL239">
        <f t="shared" si="64"/>
        <v>0</v>
      </c>
      <c r="AM239">
        <f t="shared" si="65"/>
        <v>0</v>
      </c>
      <c r="AN239">
        <f t="shared" si="66"/>
        <v>0</v>
      </c>
      <c r="AO239">
        <f t="shared" si="67"/>
        <v>0</v>
      </c>
    </row>
    <row r="240" spans="1:41" x14ac:dyDescent="0.2">
      <c r="A240" s="9" t="str">
        <f>'Cost per option'!A248</f>
        <v>1779 Final Electricity Demand Not Covered By Processes - Fertilizers</v>
      </c>
      <c r="B240" t="str">
        <f>_xlfn.IFNA(VLOOKUP(A240,'Energy balance options'!A$7:C$3000,3,FALSE),"")</f>
        <v>Kunstmestindustrie</v>
      </c>
      <c r="C240">
        <f>SUMIFS('Energy balance options'!$F$7:$F$3000,'Energy balance options'!$B$7:$B$3000,HeatGen!C$2,'Energy balance options'!$A$7:$A$3000,HeatGen!$A240)</f>
        <v>0</v>
      </c>
      <c r="D240">
        <f>SUMIFS('Energy balance options'!$F$7:$F$3000,'Energy balance options'!$B$7:$B$3000,HeatGen!D$2,'Energy balance options'!$A$7:$A$3000,HeatGen!$A240)</f>
        <v>0</v>
      </c>
      <c r="E240">
        <f>SUMIFS('Energy balance options'!$F$7:$F$3000,'Energy balance options'!$B$7:$B$3000,HeatGen!E$2,'Energy balance options'!$A$7:$A$3000,HeatGen!$A240)</f>
        <v>0</v>
      </c>
      <c r="F240">
        <f>SUMIFS('Energy balance options'!$F$7:$F$3000,'Energy balance options'!$B$7:$B$3000,HeatGen!F$2,'Energy balance options'!$A$7:$A$3000,HeatGen!$A240)</f>
        <v>0</v>
      </c>
      <c r="G240">
        <f>SUMIFS('Energy balance options'!$F$7:$F$3000,'Energy balance options'!$B$7:$B$3000,HeatGen!G$2,'Energy balance options'!$A$7:$A$3000,HeatGen!$A240)</f>
        <v>0</v>
      </c>
      <c r="H240">
        <f>SUMIFS('Energy balance options'!$G$7:$G$3000,'Energy balance options'!$B$7:$B$3000,HeatGen!H$2,'Energy balance options'!$A$7:$A$3000,HeatGen!$A240)</f>
        <v>0</v>
      </c>
      <c r="I240">
        <f>SUMIFS('Energy balance options'!$G$7:$G$3000,'Energy balance options'!$B$7:$B$3000,HeatGen!I$2,'Energy balance options'!$A$7:$A$3000,HeatGen!$A240)</f>
        <v>0</v>
      </c>
      <c r="J240">
        <f>SUMIFS('Energy balance options'!$G$7:$G$3000,'Energy balance options'!$B$7:$B$3000,HeatGen!J$2,'Energy balance options'!$A$7:$A$3000,HeatGen!$A240)</f>
        <v>0.26887268009999998</v>
      </c>
      <c r="K240">
        <f>SUMIFS('Energy balance options'!$G$7:$G$3000,'Energy balance options'!$B$7:$B$3000,HeatGen!K$2,'Energy balance options'!$A$7:$A$3000,HeatGen!$A240)</f>
        <v>0</v>
      </c>
      <c r="L240">
        <f>SUMIFS('Energy balance options'!$G$7:$G$3000,'Energy balance options'!$B$7:$B$3000,HeatGen!L$2,'Energy balance options'!$A$7:$A$3000,HeatGen!$A240)</f>
        <v>0</v>
      </c>
      <c r="M240">
        <f>SUMIFS('Energy balance options'!$G$7:$G$3000,'Energy balance options'!$B$7:$B$3000,HeatGen!M$2,'Energy balance options'!$A$7:$A$3000,HeatGen!$A240)</f>
        <v>0</v>
      </c>
      <c r="N240">
        <f>SUMIFS('Energy balance options'!$G$7:$G$3000,'Energy balance options'!$B$7:$B$3000,HeatGen!N$2,'Energy balance options'!$A$7:$A$3000,HeatGen!$A240)</f>
        <v>0</v>
      </c>
      <c r="O240">
        <f>SUMIFS('Energy balance options'!$G$7:$G$3000,'Energy balance options'!$B$7:$B$3000,HeatGen!O$2,'Energy balance options'!$A$7:$A$3000,HeatGen!$A240)</f>
        <v>0</v>
      </c>
      <c r="P240">
        <f>SUMIFS('Energy balance options'!$G$7:$G$3000,'Energy balance options'!$B$7:$B$3000,HeatGen!P$2,'Energy balance options'!$A$7:$A$3000,HeatGen!$A240)</f>
        <v>0</v>
      </c>
      <c r="Q240">
        <f>SUMIFS('Energy balance options'!$G$7:$G$3000,'Energy balance options'!$B$7:$B$3000,HeatGen!Q$2,'Energy balance options'!$A$7:$A$3000,HeatGen!$A240)</f>
        <v>0</v>
      </c>
      <c r="R240">
        <f>SUMIFS('Energy balance options'!$G$7:$G$3000,'Energy balance options'!$B$7:$B$3000,HeatGen!R$2,'Energy balance options'!$A$7:$A$3000,HeatGen!$A240)</f>
        <v>0</v>
      </c>
      <c r="S240">
        <f>SUMIFS('Energy balance options'!$G$7:$G$3000,'Energy balance options'!$B$7:$B$3000,HeatGen!S$2,'Energy balance options'!$A$7:$A$3000,HeatGen!$A240)</f>
        <v>0</v>
      </c>
      <c r="T240">
        <f>SUMIFS('Energy balance options'!$G$7:$G$3000,'Energy balance options'!$B$7:$B$3000,HeatGen!T$2,'Energy balance options'!$A$7:$A$3000,HeatGen!$A240)</f>
        <v>0</v>
      </c>
      <c r="U240">
        <f>SUMIFS('Energy balance options'!$G$7:$G$3000,'Energy balance options'!$B$7:$B$3000,HeatGen!U$2,'Energy balance options'!$A$7:$A$3000,HeatGen!$A240)</f>
        <v>0</v>
      </c>
      <c r="V240">
        <f>SUMIFS('Energy balance options'!$G$7:$G$3000,'Energy balance options'!$B$7:$B$3000,HeatGen!V$2,'Energy balance options'!$A$7:$A$3000,HeatGen!$A240)</f>
        <v>0</v>
      </c>
      <c r="W240">
        <f>SUMIFS('Energy balance options'!$G$7:$G$3000,'Energy balance options'!$B$7:$B$3000,HeatGen!W$2,'Energy balance options'!$A$7:$A$3000,HeatGen!$A240)</f>
        <v>0</v>
      </c>
      <c r="X240">
        <f>SUMIFS('Energy balance options'!$G$7:$G$3000,'Energy balance options'!$B$7:$B$3000,HeatGen!X$2,'Energy balance options'!$A$7:$A$3000,HeatGen!$A240)</f>
        <v>0</v>
      </c>
      <c r="Y240">
        <f t="shared" si="51"/>
        <v>0</v>
      </c>
      <c r="Z240">
        <f t="shared" si="52"/>
        <v>0</v>
      </c>
      <c r="AA240">
        <f t="shared" si="53"/>
        <v>0</v>
      </c>
      <c r="AB240">
        <f t="shared" si="54"/>
        <v>0</v>
      </c>
      <c r="AC240">
        <f t="shared" si="55"/>
        <v>0</v>
      </c>
      <c r="AD240">
        <f t="shared" si="56"/>
        <v>0</v>
      </c>
      <c r="AE240">
        <f t="shared" si="57"/>
        <v>0</v>
      </c>
      <c r="AF240">
        <f t="shared" si="58"/>
        <v>0</v>
      </c>
      <c r="AG240">
        <f t="shared" si="59"/>
        <v>0</v>
      </c>
      <c r="AH240">
        <f t="shared" si="60"/>
        <v>0</v>
      </c>
      <c r="AI240">
        <f t="shared" si="61"/>
        <v>0</v>
      </c>
      <c r="AJ240">
        <f t="shared" si="62"/>
        <v>0</v>
      </c>
      <c r="AK240">
        <f t="shared" si="63"/>
        <v>0</v>
      </c>
      <c r="AL240">
        <f t="shared" si="64"/>
        <v>0</v>
      </c>
      <c r="AM240">
        <f t="shared" si="65"/>
        <v>0</v>
      </c>
      <c r="AN240">
        <f t="shared" si="66"/>
        <v>0</v>
      </c>
      <c r="AO240">
        <f t="shared" si="67"/>
        <v>0</v>
      </c>
    </row>
    <row r="241" spans="1:41" x14ac:dyDescent="0.2">
      <c r="A241" s="9" t="str">
        <f>'Cost per option'!A249</f>
        <v>1780 REF non energetisch en ovg omz chemie</v>
      </c>
      <c r="B241" t="str">
        <f>_xlfn.IFNA(VLOOKUP(A241,'Energy balance options'!A$7:C$3000,3,FALSE),"")</f>
        <v>Chemie</v>
      </c>
      <c r="C241">
        <f>SUMIFS('Energy balance options'!$F$7:$F$3000,'Energy balance options'!$B$7:$B$3000,HeatGen!C$2,'Energy balance options'!$A$7:$A$3000,HeatGen!$A241)</f>
        <v>-11.607894659999999</v>
      </c>
      <c r="D241">
        <f>SUMIFS('Energy balance options'!$F$7:$F$3000,'Energy balance options'!$B$7:$B$3000,HeatGen!D$2,'Energy balance options'!$A$7:$A$3000,HeatGen!$A241)</f>
        <v>0</v>
      </c>
      <c r="E241">
        <f>SUMIFS('Energy balance options'!$F$7:$F$3000,'Energy balance options'!$B$7:$B$3000,HeatGen!E$2,'Energy balance options'!$A$7:$A$3000,HeatGen!$A241)</f>
        <v>0</v>
      </c>
      <c r="F241">
        <f>SUMIFS('Energy balance options'!$F$7:$F$3000,'Energy balance options'!$B$7:$B$3000,HeatGen!F$2,'Energy balance options'!$A$7:$A$3000,HeatGen!$A241)</f>
        <v>0</v>
      </c>
      <c r="G241">
        <f>SUMIFS('Energy balance options'!$F$7:$F$3000,'Energy balance options'!$B$7:$B$3000,HeatGen!G$2,'Energy balance options'!$A$7:$A$3000,HeatGen!$A241)</f>
        <v>0</v>
      </c>
      <c r="H241">
        <f>SUMIFS('Energy balance options'!$G$7:$G$3000,'Energy balance options'!$B$7:$B$3000,HeatGen!H$2,'Energy balance options'!$A$7:$A$3000,HeatGen!$A241)</f>
        <v>5.5692119709999997</v>
      </c>
      <c r="I241">
        <f>SUMIFS('Energy balance options'!$G$7:$G$3000,'Energy balance options'!$B$7:$B$3000,HeatGen!I$2,'Energy balance options'!$A$7:$A$3000,HeatGen!$A241)</f>
        <v>10.63213191</v>
      </c>
      <c r="J241">
        <f>SUMIFS('Energy balance options'!$G$7:$G$3000,'Energy balance options'!$B$7:$B$3000,HeatGen!J$2,'Energy balance options'!$A$7:$A$3000,HeatGen!$A241)</f>
        <v>0</v>
      </c>
      <c r="K241">
        <f>SUMIFS('Energy balance options'!$G$7:$G$3000,'Energy balance options'!$B$7:$B$3000,HeatGen!K$2,'Energy balance options'!$A$7:$A$3000,HeatGen!$A241)</f>
        <v>0</v>
      </c>
      <c r="L241">
        <f>SUMIFS('Energy balance options'!$G$7:$G$3000,'Energy balance options'!$B$7:$B$3000,HeatGen!L$2,'Energy balance options'!$A$7:$A$3000,HeatGen!$A241)</f>
        <v>0</v>
      </c>
      <c r="M241">
        <f>SUMIFS('Energy balance options'!$G$7:$G$3000,'Energy balance options'!$B$7:$B$3000,HeatGen!M$2,'Energy balance options'!$A$7:$A$3000,HeatGen!$A241)</f>
        <v>0</v>
      </c>
      <c r="N241">
        <f>SUMIFS('Energy balance options'!$G$7:$G$3000,'Energy balance options'!$B$7:$B$3000,HeatGen!N$2,'Energy balance options'!$A$7:$A$3000,HeatGen!$A241)</f>
        <v>0</v>
      </c>
      <c r="O241">
        <f>SUMIFS('Energy balance options'!$G$7:$G$3000,'Energy balance options'!$B$7:$B$3000,HeatGen!O$2,'Energy balance options'!$A$7:$A$3000,HeatGen!$A241)</f>
        <v>0</v>
      </c>
      <c r="P241">
        <f>SUMIFS('Energy balance options'!$G$7:$G$3000,'Energy balance options'!$B$7:$B$3000,HeatGen!P$2,'Energy balance options'!$A$7:$A$3000,HeatGen!$A241)</f>
        <v>0</v>
      </c>
      <c r="Q241">
        <f>SUMIFS('Energy balance options'!$G$7:$G$3000,'Energy balance options'!$B$7:$B$3000,HeatGen!Q$2,'Energy balance options'!$A$7:$A$3000,HeatGen!$A241)</f>
        <v>0</v>
      </c>
      <c r="R241">
        <f>SUMIFS('Energy balance options'!$G$7:$G$3000,'Energy balance options'!$B$7:$B$3000,HeatGen!R$2,'Energy balance options'!$A$7:$A$3000,HeatGen!$A241)</f>
        <v>0</v>
      </c>
      <c r="S241">
        <f>SUMIFS('Energy balance options'!$G$7:$G$3000,'Energy balance options'!$B$7:$B$3000,HeatGen!S$2,'Energy balance options'!$A$7:$A$3000,HeatGen!$A241)</f>
        <v>0</v>
      </c>
      <c r="T241">
        <f>SUMIFS('Energy balance options'!$G$7:$G$3000,'Energy balance options'!$B$7:$B$3000,HeatGen!T$2,'Energy balance options'!$A$7:$A$3000,HeatGen!$A241)</f>
        <v>0</v>
      </c>
      <c r="U241">
        <f>SUMIFS('Energy balance options'!$G$7:$G$3000,'Energy balance options'!$B$7:$B$3000,HeatGen!U$2,'Energy balance options'!$A$7:$A$3000,HeatGen!$A241)</f>
        <v>0</v>
      </c>
      <c r="V241">
        <f>SUMIFS('Energy balance options'!$G$7:$G$3000,'Energy balance options'!$B$7:$B$3000,HeatGen!V$2,'Energy balance options'!$A$7:$A$3000,HeatGen!$A241)</f>
        <v>0</v>
      </c>
      <c r="W241">
        <f>SUMIFS('Energy balance options'!$G$7:$G$3000,'Energy balance options'!$B$7:$B$3000,HeatGen!W$2,'Energy balance options'!$A$7:$A$3000,HeatGen!$A241)</f>
        <v>0</v>
      </c>
      <c r="X241">
        <f>SUMIFS('Energy balance options'!$G$7:$G$3000,'Energy balance options'!$B$7:$B$3000,HeatGen!X$2,'Energy balance options'!$A$7:$A$3000,HeatGen!$A241)</f>
        <v>0</v>
      </c>
      <c r="Y241">
        <f t="shared" si="51"/>
        <v>-3.990213797905557</v>
      </c>
      <c r="Z241">
        <f t="shared" si="52"/>
        <v>-7.617680862094443</v>
      </c>
      <c r="AA241">
        <f t="shared" si="53"/>
        <v>0</v>
      </c>
      <c r="AB241">
        <f t="shared" si="54"/>
        <v>0</v>
      </c>
      <c r="AC241">
        <f t="shared" si="55"/>
        <v>0</v>
      </c>
      <c r="AD241">
        <f t="shared" si="56"/>
        <v>0</v>
      </c>
      <c r="AE241">
        <f t="shared" si="57"/>
        <v>0</v>
      </c>
      <c r="AF241">
        <f t="shared" si="58"/>
        <v>0</v>
      </c>
      <c r="AG241">
        <f t="shared" si="59"/>
        <v>0</v>
      </c>
      <c r="AH241">
        <f t="shared" si="60"/>
        <v>0</v>
      </c>
      <c r="AI241">
        <f t="shared" si="61"/>
        <v>0</v>
      </c>
      <c r="AJ241">
        <f t="shared" si="62"/>
        <v>0</v>
      </c>
      <c r="AK241">
        <f t="shared" si="63"/>
        <v>0</v>
      </c>
      <c r="AL241">
        <f t="shared" si="64"/>
        <v>0</v>
      </c>
      <c r="AM241">
        <f t="shared" si="65"/>
        <v>0</v>
      </c>
      <c r="AN241">
        <f t="shared" si="66"/>
        <v>0</v>
      </c>
      <c r="AO241">
        <f t="shared" si="67"/>
        <v>0</v>
      </c>
    </row>
    <row r="242" spans="1:41" x14ac:dyDescent="0.2">
      <c r="A242" s="9" t="str">
        <f>'Cost per option'!A250</f>
        <v>1781 Hybride MWT industrie</v>
      </c>
      <c r="B242" t="str">
        <f>_xlfn.IFNA(VLOOKUP(A242,'Energy balance options'!A$7:C$3000,3,FALSE),"")</f>
        <v>MWT</v>
      </c>
      <c r="C242">
        <f>SUMIFS('Energy balance options'!$F$7:$F$3000,'Energy balance options'!$B$7:$B$3000,HeatGen!C$2,'Energy balance options'!$A$7:$A$3000,HeatGen!$A242)</f>
        <v>0</v>
      </c>
      <c r="D242">
        <f>SUMIFS('Energy balance options'!$F$7:$F$3000,'Energy balance options'!$B$7:$B$3000,HeatGen!D$2,'Energy balance options'!$A$7:$A$3000,HeatGen!$A242)</f>
        <v>0</v>
      </c>
      <c r="E242">
        <f>SUMIFS('Energy balance options'!$F$7:$F$3000,'Energy balance options'!$B$7:$B$3000,HeatGen!E$2,'Energy balance options'!$A$7:$A$3000,HeatGen!$A242)</f>
        <v>0</v>
      </c>
      <c r="F242">
        <f>SUMIFS('Energy balance options'!$F$7:$F$3000,'Energy balance options'!$B$7:$B$3000,HeatGen!F$2,'Energy balance options'!$A$7:$A$3000,HeatGen!$A242)</f>
        <v>0</v>
      </c>
      <c r="G242">
        <f>SUMIFS('Energy balance options'!$F$7:$F$3000,'Energy balance options'!$B$7:$B$3000,HeatGen!G$2,'Energy balance options'!$A$7:$A$3000,HeatGen!$A242)</f>
        <v>0</v>
      </c>
      <c r="H242">
        <f>SUMIFS('Energy balance options'!$G$7:$G$3000,'Energy balance options'!$B$7:$B$3000,HeatGen!H$2,'Energy balance options'!$A$7:$A$3000,HeatGen!$A242)</f>
        <v>0</v>
      </c>
      <c r="I242">
        <f>SUMIFS('Energy balance options'!$G$7:$G$3000,'Energy balance options'!$B$7:$B$3000,HeatGen!I$2,'Energy balance options'!$A$7:$A$3000,HeatGen!$A242)</f>
        <v>0</v>
      </c>
      <c r="J242">
        <f>SUMIFS('Energy balance options'!$G$7:$G$3000,'Energy balance options'!$B$7:$B$3000,HeatGen!J$2,'Energy balance options'!$A$7:$A$3000,HeatGen!$A242)</f>
        <v>0</v>
      </c>
      <c r="K242">
        <f>SUMIFS('Energy balance options'!$G$7:$G$3000,'Energy balance options'!$B$7:$B$3000,HeatGen!K$2,'Energy balance options'!$A$7:$A$3000,HeatGen!$A242)</f>
        <v>0</v>
      </c>
      <c r="L242">
        <f>SUMIFS('Energy balance options'!$G$7:$G$3000,'Energy balance options'!$B$7:$B$3000,HeatGen!L$2,'Energy balance options'!$A$7:$A$3000,HeatGen!$A242)</f>
        <v>0</v>
      </c>
      <c r="M242">
        <f>SUMIFS('Energy balance options'!$G$7:$G$3000,'Energy balance options'!$B$7:$B$3000,HeatGen!M$2,'Energy balance options'!$A$7:$A$3000,HeatGen!$A242)</f>
        <v>0</v>
      </c>
      <c r="N242">
        <f>SUMIFS('Energy balance options'!$G$7:$G$3000,'Energy balance options'!$B$7:$B$3000,HeatGen!N$2,'Energy balance options'!$A$7:$A$3000,HeatGen!$A242)</f>
        <v>0</v>
      </c>
      <c r="O242">
        <f>SUMIFS('Energy balance options'!$G$7:$G$3000,'Energy balance options'!$B$7:$B$3000,HeatGen!O$2,'Energy balance options'!$A$7:$A$3000,HeatGen!$A242)</f>
        <v>0</v>
      </c>
      <c r="P242">
        <f>SUMIFS('Energy balance options'!$G$7:$G$3000,'Energy balance options'!$B$7:$B$3000,HeatGen!P$2,'Energy balance options'!$A$7:$A$3000,HeatGen!$A242)</f>
        <v>0</v>
      </c>
      <c r="Q242">
        <f>SUMIFS('Energy balance options'!$G$7:$G$3000,'Energy balance options'!$B$7:$B$3000,HeatGen!Q$2,'Energy balance options'!$A$7:$A$3000,HeatGen!$A242)</f>
        <v>0</v>
      </c>
      <c r="R242">
        <f>SUMIFS('Energy balance options'!$G$7:$G$3000,'Energy balance options'!$B$7:$B$3000,HeatGen!R$2,'Energy balance options'!$A$7:$A$3000,HeatGen!$A242)</f>
        <v>0</v>
      </c>
      <c r="S242">
        <f>SUMIFS('Energy balance options'!$G$7:$G$3000,'Energy balance options'!$B$7:$B$3000,HeatGen!S$2,'Energy balance options'!$A$7:$A$3000,HeatGen!$A242)</f>
        <v>0</v>
      </c>
      <c r="T242">
        <f>SUMIFS('Energy balance options'!$G$7:$G$3000,'Energy balance options'!$B$7:$B$3000,HeatGen!T$2,'Energy balance options'!$A$7:$A$3000,HeatGen!$A242)</f>
        <v>0</v>
      </c>
      <c r="U242">
        <f>SUMIFS('Energy balance options'!$G$7:$G$3000,'Energy balance options'!$B$7:$B$3000,HeatGen!U$2,'Energy balance options'!$A$7:$A$3000,HeatGen!$A242)</f>
        <v>0</v>
      </c>
      <c r="V242">
        <f>SUMIFS('Energy balance options'!$G$7:$G$3000,'Energy balance options'!$B$7:$B$3000,HeatGen!V$2,'Energy balance options'!$A$7:$A$3000,HeatGen!$A242)</f>
        <v>0</v>
      </c>
      <c r="W242">
        <f>SUMIFS('Energy balance options'!$G$7:$G$3000,'Energy balance options'!$B$7:$B$3000,HeatGen!W$2,'Energy balance options'!$A$7:$A$3000,HeatGen!$A242)</f>
        <v>0</v>
      </c>
      <c r="X242">
        <f>SUMIFS('Energy balance options'!$G$7:$G$3000,'Energy balance options'!$B$7:$B$3000,HeatGen!X$2,'Energy balance options'!$A$7:$A$3000,HeatGen!$A242)</f>
        <v>0</v>
      </c>
      <c r="Y242">
        <f t="shared" si="51"/>
        <v>0</v>
      </c>
      <c r="Z242">
        <f t="shared" si="52"/>
        <v>0</v>
      </c>
      <c r="AA242">
        <f t="shared" si="53"/>
        <v>0</v>
      </c>
      <c r="AB242">
        <f t="shared" si="54"/>
        <v>0</v>
      </c>
      <c r="AC242">
        <f t="shared" si="55"/>
        <v>0</v>
      </c>
      <c r="AD242">
        <f t="shared" si="56"/>
        <v>0</v>
      </c>
      <c r="AE242">
        <f t="shared" si="57"/>
        <v>0</v>
      </c>
      <c r="AF242">
        <f t="shared" si="58"/>
        <v>0</v>
      </c>
      <c r="AG242">
        <f t="shared" si="59"/>
        <v>0</v>
      </c>
      <c r="AH242">
        <f t="shared" si="60"/>
        <v>0</v>
      </c>
      <c r="AI242">
        <f t="shared" si="61"/>
        <v>0</v>
      </c>
      <c r="AJ242">
        <f t="shared" si="62"/>
        <v>0</v>
      </c>
      <c r="AK242">
        <f t="shared" si="63"/>
        <v>0</v>
      </c>
      <c r="AL242">
        <f t="shared" si="64"/>
        <v>0</v>
      </c>
      <c r="AM242">
        <f t="shared" si="65"/>
        <v>0</v>
      </c>
      <c r="AN242">
        <f t="shared" si="66"/>
        <v>0</v>
      </c>
      <c r="AO242">
        <f t="shared" si="67"/>
        <v>0</v>
      </c>
    </row>
    <row r="243" spans="1:41" x14ac:dyDescent="0.2">
      <c r="A243" s="9" t="str">
        <f>'Cost per option'!A251</f>
        <v>1782 Electric MWT industrie</v>
      </c>
      <c r="B243" t="str">
        <f>_xlfn.IFNA(VLOOKUP(A243,'Energy balance options'!A$7:C$3000,3,FALSE),"")</f>
        <v>MWT</v>
      </c>
      <c r="C243">
        <f>SUMIFS('Energy balance options'!$F$7:$F$3000,'Energy balance options'!$B$7:$B$3000,HeatGen!C$2,'Energy balance options'!$A$7:$A$3000,HeatGen!$A243)</f>
        <v>0</v>
      </c>
      <c r="D243">
        <f>SUMIFS('Energy balance options'!$F$7:$F$3000,'Energy balance options'!$B$7:$B$3000,HeatGen!D$2,'Energy balance options'!$A$7:$A$3000,HeatGen!$A243)</f>
        <v>0</v>
      </c>
      <c r="E243">
        <f>SUMIFS('Energy balance options'!$F$7:$F$3000,'Energy balance options'!$B$7:$B$3000,HeatGen!E$2,'Energy balance options'!$A$7:$A$3000,HeatGen!$A243)</f>
        <v>0</v>
      </c>
      <c r="F243">
        <f>SUMIFS('Energy balance options'!$F$7:$F$3000,'Energy balance options'!$B$7:$B$3000,HeatGen!F$2,'Energy balance options'!$A$7:$A$3000,HeatGen!$A243)</f>
        <v>0</v>
      </c>
      <c r="G243">
        <f>SUMIFS('Energy balance options'!$F$7:$F$3000,'Energy balance options'!$B$7:$B$3000,HeatGen!G$2,'Energy balance options'!$A$7:$A$3000,HeatGen!$A243)</f>
        <v>0</v>
      </c>
      <c r="H243">
        <f>SUMIFS('Energy balance options'!$G$7:$G$3000,'Energy balance options'!$B$7:$B$3000,HeatGen!H$2,'Energy balance options'!$A$7:$A$3000,HeatGen!$A243)</f>
        <v>0</v>
      </c>
      <c r="I243">
        <f>SUMIFS('Energy balance options'!$G$7:$G$3000,'Energy balance options'!$B$7:$B$3000,HeatGen!I$2,'Energy balance options'!$A$7:$A$3000,HeatGen!$A243)</f>
        <v>0</v>
      </c>
      <c r="J243">
        <f>SUMIFS('Energy balance options'!$G$7:$G$3000,'Energy balance options'!$B$7:$B$3000,HeatGen!J$2,'Energy balance options'!$A$7:$A$3000,HeatGen!$A243)</f>
        <v>6.8873136530000004E-6</v>
      </c>
      <c r="K243">
        <f>SUMIFS('Energy balance options'!$G$7:$G$3000,'Energy balance options'!$B$7:$B$3000,HeatGen!K$2,'Energy balance options'!$A$7:$A$3000,HeatGen!$A243)</f>
        <v>0</v>
      </c>
      <c r="L243">
        <f>SUMIFS('Energy balance options'!$G$7:$G$3000,'Energy balance options'!$B$7:$B$3000,HeatGen!L$2,'Energy balance options'!$A$7:$A$3000,HeatGen!$A243)</f>
        <v>0</v>
      </c>
      <c r="M243">
        <f>SUMIFS('Energy balance options'!$G$7:$G$3000,'Energy balance options'!$B$7:$B$3000,HeatGen!M$2,'Energy balance options'!$A$7:$A$3000,HeatGen!$A243)</f>
        <v>0</v>
      </c>
      <c r="N243">
        <f>SUMIFS('Energy balance options'!$G$7:$G$3000,'Energy balance options'!$B$7:$B$3000,HeatGen!N$2,'Energy balance options'!$A$7:$A$3000,HeatGen!$A243)</f>
        <v>0</v>
      </c>
      <c r="O243">
        <f>SUMIFS('Energy balance options'!$G$7:$G$3000,'Energy balance options'!$B$7:$B$3000,HeatGen!O$2,'Energy balance options'!$A$7:$A$3000,HeatGen!$A243)</f>
        <v>0</v>
      </c>
      <c r="P243">
        <f>SUMIFS('Energy balance options'!$G$7:$G$3000,'Energy balance options'!$B$7:$B$3000,HeatGen!P$2,'Energy balance options'!$A$7:$A$3000,HeatGen!$A243)</f>
        <v>0</v>
      </c>
      <c r="Q243">
        <f>SUMIFS('Energy balance options'!$G$7:$G$3000,'Energy balance options'!$B$7:$B$3000,HeatGen!Q$2,'Energy balance options'!$A$7:$A$3000,HeatGen!$A243)</f>
        <v>0</v>
      </c>
      <c r="R243">
        <f>SUMIFS('Energy balance options'!$G$7:$G$3000,'Energy balance options'!$B$7:$B$3000,HeatGen!R$2,'Energy balance options'!$A$7:$A$3000,HeatGen!$A243)</f>
        <v>0</v>
      </c>
      <c r="S243">
        <f>SUMIFS('Energy balance options'!$G$7:$G$3000,'Energy balance options'!$B$7:$B$3000,HeatGen!S$2,'Energy balance options'!$A$7:$A$3000,HeatGen!$A243)</f>
        <v>0</v>
      </c>
      <c r="T243">
        <f>SUMIFS('Energy balance options'!$G$7:$G$3000,'Energy balance options'!$B$7:$B$3000,HeatGen!T$2,'Energy balance options'!$A$7:$A$3000,HeatGen!$A243)</f>
        <v>0</v>
      </c>
      <c r="U243">
        <f>SUMIFS('Energy balance options'!$G$7:$G$3000,'Energy balance options'!$B$7:$B$3000,HeatGen!U$2,'Energy balance options'!$A$7:$A$3000,HeatGen!$A243)</f>
        <v>0</v>
      </c>
      <c r="V243">
        <f>SUMIFS('Energy balance options'!$G$7:$G$3000,'Energy balance options'!$B$7:$B$3000,HeatGen!V$2,'Energy balance options'!$A$7:$A$3000,HeatGen!$A243)</f>
        <v>0</v>
      </c>
      <c r="W243">
        <f>SUMIFS('Energy balance options'!$G$7:$G$3000,'Energy balance options'!$B$7:$B$3000,HeatGen!W$2,'Energy balance options'!$A$7:$A$3000,HeatGen!$A243)</f>
        <v>0</v>
      </c>
      <c r="X243">
        <f>SUMIFS('Energy balance options'!$G$7:$G$3000,'Energy balance options'!$B$7:$B$3000,HeatGen!X$2,'Energy balance options'!$A$7:$A$3000,HeatGen!$A243)</f>
        <v>0</v>
      </c>
      <c r="Y243">
        <f t="shared" si="51"/>
        <v>0</v>
      </c>
      <c r="Z243">
        <f t="shared" si="52"/>
        <v>0</v>
      </c>
      <c r="AA243">
        <f t="shared" si="53"/>
        <v>0</v>
      </c>
      <c r="AB243">
        <f t="shared" si="54"/>
        <v>0</v>
      </c>
      <c r="AC243">
        <f t="shared" si="55"/>
        <v>0</v>
      </c>
      <c r="AD243">
        <f t="shared" si="56"/>
        <v>0</v>
      </c>
      <c r="AE243">
        <f t="shared" si="57"/>
        <v>0</v>
      </c>
      <c r="AF243">
        <f t="shared" si="58"/>
        <v>0</v>
      </c>
      <c r="AG243">
        <f t="shared" si="59"/>
        <v>0</v>
      </c>
      <c r="AH243">
        <f t="shared" si="60"/>
        <v>0</v>
      </c>
      <c r="AI243">
        <f t="shared" si="61"/>
        <v>0</v>
      </c>
      <c r="AJ243">
        <f t="shared" si="62"/>
        <v>0</v>
      </c>
      <c r="AK243">
        <f t="shared" si="63"/>
        <v>0</v>
      </c>
      <c r="AL243">
        <f t="shared" si="64"/>
        <v>0</v>
      </c>
      <c r="AM243">
        <f t="shared" si="65"/>
        <v>0</v>
      </c>
      <c r="AN243">
        <f t="shared" si="66"/>
        <v>0</v>
      </c>
      <c r="AO243">
        <f t="shared" si="67"/>
        <v>0</v>
      </c>
    </row>
    <row r="244" spans="1:41" x14ac:dyDescent="0.2">
      <c r="A244" s="9" t="str">
        <f>'Cost per option'!A252</f>
        <v>1794 indirecte CO2 emissies</v>
      </c>
      <c r="B244" t="str">
        <f>_xlfn.IFNA(VLOOKUP(A244,'Energy balance options'!A$7:C$3000,3,FALSE),"")</f>
        <v/>
      </c>
      <c r="C244">
        <f>SUMIFS('Energy balance options'!$F$7:$F$3000,'Energy balance options'!$B$7:$B$3000,HeatGen!C$2,'Energy balance options'!$A$7:$A$3000,HeatGen!$A244)</f>
        <v>0</v>
      </c>
      <c r="D244">
        <f>SUMIFS('Energy balance options'!$F$7:$F$3000,'Energy balance options'!$B$7:$B$3000,HeatGen!D$2,'Energy balance options'!$A$7:$A$3000,HeatGen!$A244)</f>
        <v>0</v>
      </c>
      <c r="E244">
        <f>SUMIFS('Energy balance options'!$F$7:$F$3000,'Energy balance options'!$B$7:$B$3000,HeatGen!E$2,'Energy balance options'!$A$7:$A$3000,HeatGen!$A244)</f>
        <v>0</v>
      </c>
      <c r="F244">
        <f>SUMIFS('Energy balance options'!$F$7:$F$3000,'Energy balance options'!$B$7:$B$3000,HeatGen!F$2,'Energy balance options'!$A$7:$A$3000,HeatGen!$A244)</f>
        <v>0</v>
      </c>
      <c r="G244">
        <f>SUMIFS('Energy balance options'!$F$7:$F$3000,'Energy balance options'!$B$7:$B$3000,HeatGen!G$2,'Energy balance options'!$A$7:$A$3000,HeatGen!$A244)</f>
        <v>0</v>
      </c>
      <c r="H244">
        <f>SUMIFS('Energy balance options'!$G$7:$G$3000,'Energy balance options'!$B$7:$B$3000,HeatGen!H$2,'Energy balance options'!$A$7:$A$3000,HeatGen!$A244)</f>
        <v>0</v>
      </c>
      <c r="I244">
        <f>SUMIFS('Energy balance options'!$G$7:$G$3000,'Energy balance options'!$B$7:$B$3000,HeatGen!I$2,'Energy balance options'!$A$7:$A$3000,HeatGen!$A244)</f>
        <v>0</v>
      </c>
      <c r="J244">
        <f>SUMIFS('Energy balance options'!$G$7:$G$3000,'Energy balance options'!$B$7:$B$3000,HeatGen!J$2,'Energy balance options'!$A$7:$A$3000,HeatGen!$A244)</f>
        <v>0</v>
      </c>
      <c r="K244">
        <f>SUMIFS('Energy balance options'!$G$7:$G$3000,'Energy balance options'!$B$7:$B$3000,HeatGen!K$2,'Energy balance options'!$A$7:$A$3000,HeatGen!$A244)</f>
        <v>0</v>
      </c>
      <c r="L244">
        <f>SUMIFS('Energy balance options'!$G$7:$G$3000,'Energy balance options'!$B$7:$B$3000,HeatGen!L$2,'Energy balance options'!$A$7:$A$3000,HeatGen!$A244)</f>
        <v>0</v>
      </c>
      <c r="M244">
        <f>SUMIFS('Energy balance options'!$G$7:$G$3000,'Energy balance options'!$B$7:$B$3000,HeatGen!M$2,'Energy balance options'!$A$7:$A$3000,HeatGen!$A244)</f>
        <v>0</v>
      </c>
      <c r="N244">
        <f>SUMIFS('Energy balance options'!$G$7:$G$3000,'Energy balance options'!$B$7:$B$3000,HeatGen!N$2,'Energy balance options'!$A$7:$A$3000,HeatGen!$A244)</f>
        <v>0</v>
      </c>
      <c r="O244">
        <f>SUMIFS('Energy balance options'!$G$7:$G$3000,'Energy balance options'!$B$7:$B$3000,HeatGen!O$2,'Energy balance options'!$A$7:$A$3000,HeatGen!$A244)</f>
        <v>0</v>
      </c>
      <c r="P244">
        <f>SUMIFS('Energy balance options'!$G$7:$G$3000,'Energy balance options'!$B$7:$B$3000,HeatGen!P$2,'Energy balance options'!$A$7:$A$3000,HeatGen!$A244)</f>
        <v>0</v>
      </c>
      <c r="Q244">
        <f>SUMIFS('Energy balance options'!$G$7:$G$3000,'Energy balance options'!$B$7:$B$3000,HeatGen!Q$2,'Energy balance options'!$A$7:$A$3000,HeatGen!$A244)</f>
        <v>0</v>
      </c>
      <c r="R244">
        <f>SUMIFS('Energy balance options'!$G$7:$G$3000,'Energy balance options'!$B$7:$B$3000,HeatGen!R$2,'Energy balance options'!$A$7:$A$3000,HeatGen!$A244)</f>
        <v>0</v>
      </c>
      <c r="S244">
        <f>SUMIFS('Energy balance options'!$G$7:$G$3000,'Energy balance options'!$B$7:$B$3000,HeatGen!S$2,'Energy balance options'!$A$7:$A$3000,HeatGen!$A244)</f>
        <v>0</v>
      </c>
      <c r="T244">
        <f>SUMIFS('Energy balance options'!$G$7:$G$3000,'Energy balance options'!$B$7:$B$3000,HeatGen!T$2,'Energy balance options'!$A$7:$A$3000,HeatGen!$A244)</f>
        <v>0</v>
      </c>
      <c r="U244">
        <f>SUMIFS('Energy balance options'!$G$7:$G$3000,'Energy balance options'!$B$7:$B$3000,HeatGen!U$2,'Energy balance options'!$A$7:$A$3000,HeatGen!$A244)</f>
        <v>0</v>
      </c>
      <c r="V244">
        <f>SUMIFS('Energy balance options'!$G$7:$G$3000,'Energy balance options'!$B$7:$B$3000,HeatGen!V$2,'Energy balance options'!$A$7:$A$3000,HeatGen!$A244)</f>
        <v>0</v>
      </c>
      <c r="W244">
        <f>SUMIFS('Energy balance options'!$G$7:$G$3000,'Energy balance options'!$B$7:$B$3000,HeatGen!W$2,'Energy balance options'!$A$7:$A$3000,HeatGen!$A244)</f>
        <v>0</v>
      </c>
      <c r="X244">
        <f>SUMIFS('Energy balance options'!$G$7:$G$3000,'Energy balance options'!$B$7:$B$3000,HeatGen!X$2,'Energy balance options'!$A$7:$A$3000,HeatGen!$A244)</f>
        <v>0</v>
      </c>
      <c r="Y244">
        <f t="shared" si="51"/>
        <v>0</v>
      </c>
      <c r="Z244">
        <f t="shared" si="52"/>
        <v>0</v>
      </c>
      <c r="AA244">
        <f t="shared" si="53"/>
        <v>0</v>
      </c>
      <c r="AB244">
        <f t="shared" si="54"/>
        <v>0</v>
      </c>
      <c r="AC244">
        <f t="shared" si="55"/>
        <v>0</v>
      </c>
      <c r="AD244">
        <f t="shared" si="56"/>
        <v>0</v>
      </c>
      <c r="AE244">
        <f t="shared" si="57"/>
        <v>0</v>
      </c>
      <c r="AF244">
        <f t="shared" si="58"/>
        <v>0</v>
      </c>
      <c r="AG244">
        <f t="shared" si="59"/>
        <v>0</v>
      </c>
      <c r="AH244">
        <f t="shared" si="60"/>
        <v>0</v>
      </c>
      <c r="AI244">
        <f t="shared" si="61"/>
        <v>0</v>
      </c>
      <c r="AJ244">
        <f t="shared" si="62"/>
        <v>0</v>
      </c>
      <c r="AK244">
        <f t="shared" si="63"/>
        <v>0</v>
      </c>
      <c r="AL244">
        <f t="shared" si="64"/>
        <v>0</v>
      </c>
      <c r="AM244">
        <f t="shared" si="65"/>
        <v>0</v>
      </c>
      <c r="AN244">
        <f t="shared" si="66"/>
        <v>0</v>
      </c>
      <c r="AO244">
        <f t="shared" si="67"/>
        <v>0</v>
      </c>
    </row>
    <row r="245" spans="1:41" x14ac:dyDescent="0.2">
      <c r="A245" s="9" t="str">
        <f>'Cost per option'!A253</f>
        <v>1795 Electric Medium Temp Boilers</v>
      </c>
      <c r="B245" t="str">
        <f>_xlfn.IFNA(VLOOKUP(A245,'Energy balance options'!A$7:C$3000,3,FALSE),"")</f>
        <v>Industrie</v>
      </c>
      <c r="C245">
        <f>SUMIFS('Energy balance options'!$F$7:$F$3000,'Energy balance options'!$B$7:$B$3000,HeatGen!C$2,'Energy balance options'!$A$7:$A$3000,HeatGen!$A245)</f>
        <v>0</v>
      </c>
      <c r="D245">
        <f>SUMIFS('Energy balance options'!$F$7:$F$3000,'Energy balance options'!$B$7:$B$3000,HeatGen!D$2,'Energy balance options'!$A$7:$A$3000,HeatGen!$A245)</f>
        <v>-2.702682373</v>
      </c>
      <c r="E245">
        <f>SUMIFS('Energy balance options'!$F$7:$F$3000,'Energy balance options'!$B$7:$B$3000,HeatGen!E$2,'Energy balance options'!$A$7:$A$3000,HeatGen!$A245)</f>
        <v>0</v>
      </c>
      <c r="F245">
        <f>SUMIFS('Energy balance options'!$F$7:$F$3000,'Energy balance options'!$B$7:$B$3000,HeatGen!F$2,'Energy balance options'!$A$7:$A$3000,HeatGen!$A245)</f>
        <v>0</v>
      </c>
      <c r="G245">
        <f>SUMIFS('Energy balance options'!$F$7:$F$3000,'Energy balance options'!$B$7:$B$3000,HeatGen!G$2,'Energy balance options'!$A$7:$A$3000,HeatGen!$A245)</f>
        <v>0</v>
      </c>
      <c r="H245">
        <f>SUMIFS('Energy balance options'!$G$7:$G$3000,'Energy balance options'!$B$7:$B$3000,HeatGen!H$2,'Energy balance options'!$A$7:$A$3000,HeatGen!$A245)</f>
        <v>0</v>
      </c>
      <c r="I245">
        <f>SUMIFS('Energy balance options'!$G$7:$G$3000,'Energy balance options'!$B$7:$B$3000,HeatGen!I$2,'Energy balance options'!$A$7:$A$3000,HeatGen!$A245)</f>
        <v>0</v>
      </c>
      <c r="J245">
        <f>SUMIFS('Energy balance options'!$G$7:$G$3000,'Energy balance options'!$B$7:$B$3000,HeatGen!J$2,'Energy balance options'!$A$7:$A$3000,HeatGen!$A245)</f>
        <v>2.729709197</v>
      </c>
      <c r="K245">
        <f>SUMIFS('Energy balance options'!$G$7:$G$3000,'Energy balance options'!$B$7:$B$3000,HeatGen!K$2,'Energy balance options'!$A$7:$A$3000,HeatGen!$A245)</f>
        <v>0</v>
      </c>
      <c r="L245">
        <f>SUMIFS('Energy balance options'!$G$7:$G$3000,'Energy balance options'!$B$7:$B$3000,HeatGen!L$2,'Energy balance options'!$A$7:$A$3000,HeatGen!$A245)</f>
        <v>0</v>
      </c>
      <c r="M245">
        <f>SUMIFS('Energy balance options'!$G$7:$G$3000,'Energy balance options'!$B$7:$B$3000,HeatGen!M$2,'Energy balance options'!$A$7:$A$3000,HeatGen!$A245)</f>
        <v>0</v>
      </c>
      <c r="N245">
        <f>SUMIFS('Energy balance options'!$G$7:$G$3000,'Energy balance options'!$B$7:$B$3000,HeatGen!N$2,'Energy balance options'!$A$7:$A$3000,HeatGen!$A245)</f>
        <v>0</v>
      </c>
      <c r="O245">
        <f>SUMIFS('Energy balance options'!$G$7:$G$3000,'Energy balance options'!$B$7:$B$3000,HeatGen!O$2,'Energy balance options'!$A$7:$A$3000,HeatGen!$A245)</f>
        <v>0</v>
      </c>
      <c r="P245">
        <f>SUMIFS('Energy balance options'!$G$7:$G$3000,'Energy balance options'!$B$7:$B$3000,HeatGen!P$2,'Energy balance options'!$A$7:$A$3000,HeatGen!$A245)</f>
        <v>0</v>
      </c>
      <c r="Q245">
        <f>SUMIFS('Energy balance options'!$G$7:$G$3000,'Energy balance options'!$B$7:$B$3000,HeatGen!Q$2,'Energy balance options'!$A$7:$A$3000,HeatGen!$A245)</f>
        <v>0</v>
      </c>
      <c r="R245">
        <f>SUMIFS('Energy balance options'!$G$7:$G$3000,'Energy balance options'!$B$7:$B$3000,HeatGen!R$2,'Energy balance options'!$A$7:$A$3000,HeatGen!$A245)</f>
        <v>0</v>
      </c>
      <c r="S245">
        <f>SUMIFS('Energy balance options'!$G$7:$G$3000,'Energy balance options'!$B$7:$B$3000,HeatGen!S$2,'Energy balance options'!$A$7:$A$3000,HeatGen!$A245)</f>
        <v>0</v>
      </c>
      <c r="T245">
        <f>SUMIFS('Energy balance options'!$G$7:$G$3000,'Energy balance options'!$B$7:$B$3000,HeatGen!T$2,'Energy balance options'!$A$7:$A$3000,HeatGen!$A245)</f>
        <v>0</v>
      </c>
      <c r="U245">
        <f>SUMIFS('Energy balance options'!$G$7:$G$3000,'Energy balance options'!$B$7:$B$3000,HeatGen!U$2,'Energy balance options'!$A$7:$A$3000,HeatGen!$A245)</f>
        <v>0</v>
      </c>
      <c r="V245">
        <f>SUMIFS('Energy balance options'!$G$7:$G$3000,'Energy balance options'!$B$7:$B$3000,HeatGen!V$2,'Energy balance options'!$A$7:$A$3000,HeatGen!$A245)</f>
        <v>0</v>
      </c>
      <c r="W245">
        <f>SUMIFS('Energy balance options'!$G$7:$G$3000,'Energy balance options'!$B$7:$B$3000,HeatGen!W$2,'Energy balance options'!$A$7:$A$3000,HeatGen!$A245)</f>
        <v>0</v>
      </c>
      <c r="X245">
        <f>SUMIFS('Energy balance options'!$G$7:$G$3000,'Energy balance options'!$B$7:$B$3000,HeatGen!X$2,'Energy balance options'!$A$7:$A$3000,HeatGen!$A245)</f>
        <v>0</v>
      </c>
      <c r="Y245">
        <f t="shared" si="51"/>
        <v>0</v>
      </c>
      <c r="Z245">
        <f t="shared" si="52"/>
        <v>0</v>
      </c>
      <c r="AA245">
        <f t="shared" si="53"/>
        <v>-2.702682373</v>
      </c>
      <c r="AB245">
        <f t="shared" si="54"/>
        <v>0</v>
      </c>
      <c r="AC245">
        <f t="shared" si="55"/>
        <v>0</v>
      </c>
      <c r="AD245">
        <f t="shared" si="56"/>
        <v>0</v>
      </c>
      <c r="AE245">
        <f t="shared" si="57"/>
        <v>0</v>
      </c>
      <c r="AF245">
        <f t="shared" si="58"/>
        <v>0</v>
      </c>
      <c r="AG245">
        <f t="shared" si="59"/>
        <v>0</v>
      </c>
      <c r="AH245">
        <f t="shared" si="60"/>
        <v>0</v>
      </c>
      <c r="AI245">
        <f t="shared" si="61"/>
        <v>0</v>
      </c>
      <c r="AJ245">
        <f t="shared" si="62"/>
        <v>0</v>
      </c>
      <c r="AK245">
        <f t="shared" si="63"/>
        <v>0</v>
      </c>
      <c r="AL245">
        <f t="shared" si="64"/>
        <v>0</v>
      </c>
      <c r="AM245">
        <f t="shared" si="65"/>
        <v>0</v>
      </c>
      <c r="AN245">
        <f t="shared" si="66"/>
        <v>0</v>
      </c>
      <c r="AO245">
        <f t="shared" si="67"/>
        <v>0</v>
      </c>
    </row>
    <row r="246" spans="1:41" x14ac:dyDescent="0.2">
      <c r="A246" s="9" t="str">
        <f>'Cost per option'!A254</f>
        <v>1798 AVI CCS</v>
      </c>
      <c r="B246" t="str">
        <f>_xlfn.IFNA(VLOOKUP(A246,'Energy balance options'!A$7:C$3000,3,FALSE),"")</f>
        <v>Waste</v>
      </c>
      <c r="C246">
        <f>SUMIFS('Energy balance options'!$F$7:$F$3000,'Energy balance options'!$B$7:$B$3000,HeatGen!C$2,'Energy balance options'!$A$7:$A$3000,HeatGen!$A246)</f>
        <v>-1.0731232550000001</v>
      </c>
      <c r="D246">
        <f>SUMIFS('Energy balance options'!$F$7:$F$3000,'Energy balance options'!$B$7:$B$3000,HeatGen!D$2,'Energy balance options'!$A$7:$A$3000,HeatGen!$A246)</f>
        <v>0</v>
      </c>
      <c r="E246">
        <f>SUMIFS('Energy balance options'!$F$7:$F$3000,'Energy balance options'!$B$7:$B$3000,HeatGen!E$2,'Energy balance options'!$A$7:$A$3000,HeatGen!$A246)</f>
        <v>0</v>
      </c>
      <c r="F246">
        <f>SUMIFS('Energy balance options'!$F$7:$F$3000,'Energy balance options'!$B$7:$B$3000,HeatGen!F$2,'Energy balance options'!$A$7:$A$3000,HeatGen!$A246)</f>
        <v>0</v>
      </c>
      <c r="G246">
        <f>SUMIFS('Energy balance options'!$F$7:$F$3000,'Energy balance options'!$B$7:$B$3000,HeatGen!G$2,'Energy balance options'!$A$7:$A$3000,HeatGen!$A246)</f>
        <v>0</v>
      </c>
      <c r="H246">
        <f>SUMIFS('Energy balance options'!$G$7:$G$3000,'Energy balance options'!$B$7:$B$3000,HeatGen!H$2,'Energy balance options'!$A$7:$A$3000,HeatGen!$A246)</f>
        <v>0</v>
      </c>
      <c r="I246">
        <f>SUMIFS('Energy balance options'!$G$7:$G$3000,'Energy balance options'!$B$7:$B$3000,HeatGen!I$2,'Energy balance options'!$A$7:$A$3000,HeatGen!$A246)</f>
        <v>0</v>
      </c>
      <c r="J246">
        <f>SUMIFS('Energy balance options'!$G$7:$G$3000,'Energy balance options'!$B$7:$B$3000,HeatGen!J$2,'Energy balance options'!$A$7:$A$3000,HeatGen!$A246)</f>
        <v>0</v>
      </c>
      <c r="K246">
        <f>SUMIFS('Energy balance options'!$G$7:$G$3000,'Energy balance options'!$B$7:$B$3000,HeatGen!K$2,'Energy balance options'!$A$7:$A$3000,HeatGen!$A246)</f>
        <v>0</v>
      </c>
      <c r="L246">
        <f>SUMIFS('Energy balance options'!$G$7:$G$3000,'Energy balance options'!$B$7:$B$3000,HeatGen!L$2,'Energy balance options'!$A$7:$A$3000,HeatGen!$A246)</f>
        <v>0</v>
      </c>
      <c r="M246">
        <f>SUMIFS('Energy balance options'!$G$7:$G$3000,'Energy balance options'!$B$7:$B$3000,HeatGen!M$2,'Energy balance options'!$A$7:$A$3000,HeatGen!$A246)</f>
        <v>0</v>
      </c>
      <c r="N246">
        <f>SUMIFS('Energy balance options'!$G$7:$G$3000,'Energy balance options'!$B$7:$B$3000,HeatGen!N$2,'Energy balance options'!$A$7:$A$3000,HeatGen!$A246)</f>
        <v>0</v>
      </c>
      <c r="O246">
        <f>SUMIFS('Energy balance options'!$G$7:$G$3000,'Energy balance options'!$B$7:$B$3000,HeatGen!O$2,'Energy balance options'!$A$7:$A$3000,HeatGen!$A246)</f>
        <v>0</v>
      </c>
      <c r="P246">
        <f>SUMIFS('Energy balance options'!$G$7:$G$3000,'Energy balance options'!$B$7:$B$3000,HeatGen!P$2,'Energy balance options'!$A$7:$A$3000,HeatGen!$A246)</f>
        <v>24.390400809999999</v>
      </c>
      <c r="Q246">
        <f>SUMIFS('Energy balance options'!$G$7:$G$3000,'Energy balance options'!$B$7:$B$3000,HeatGen!Q$2,'Energy balance options'!$A$7:$A$3000,HeatGen!$A246)</f>
        <v>27.504113180000001</v>
      </c>
      <c r="R246">
        <f>SUMIFS('Energy balance options'!$G$7:$G$3000,'Energy balance options'!$B$7:$B$3000,HeatGen!R$2,'Energy balance options'!$A$7:$A$3000,HeatGen!$A246)</f>
        <v>0</v>
      </c>
      <c r="S246">
        <f>SUMIFS('Energy balance options'!$G$7:$G$3000,'Energy balance options'!$B$7:$B$3000,HeatGen!S$2,'Energy balance options'!$A$7:$A$3000,HeatGen!$A246)</f>
        <v>0</v>
      </c>
      <c r="T246">
        <f>SUMIFS('Energy balance options'!$G$7:$G$3000,'Energy balance options'!$B$7:$B$3000,HeatGen!T$2,'Energy balance options'!$A$7:$A$3000,HeatGen!$A246)</f>
        <v>0</v>
      </c>
      <c r="U246">
        <f>SUMIFS('Energy balance options'!$G$7:$G$3000,'Energy balance options'!$B$7:$B$3000,HeatGen!U$2,'Energy balance options'!$A$7:$A$3000,HeatGen!$A246)</f>
        <v>0</v>
      </c>
      <c r="V246">
        <f>SUMIFS('Energy balance options'!$G$7:$G$3000,'Energy balance options'!$B$7:$B$3000,HeatGen!V$2,'Energy balance options'!$A$7:$A$3000,HeatGen!$A246)</f>
        <v>0</v>
      </c>
      <c r="W246">
        <f>SUMIFS('Energy balance options'!$G$7:$G$3000,'Energy balance options'!$B$7:$B$3000,HeatGen!W$2,'Energy balance options'!$A$7:$A$3000,HeatGen!$A246)</f>
        <v>0</v>
      </c>
      <c r="X246">
        <f>SUMIFS('Energy balance options'!$G$7:$G$3000,'Energy balance options'!$B$7:$B$3000,HeatGen!X$2,'Energy balance options'!$A$7:$A$3000,HeatGen!$A246)</f>
        <v>0</v>
      </c>
      <c r="Y246">
        <f t="shared" si="51"/>
        <v>0</v>
      </c>
      <c r="Z246">
        <f t="shared" si="52"/>
        <v>0</v>
      </c>
      <c r="AA246">
        <f t="shared" si="53"/>
        <v>0</v>
      </c>
      <c r="AB246">
        <f t="shared" si="54"/>
        <v>0</v>
      </c>
      <c r="AC246">
        <f t="shared" si="55"/>
        <v>0</v>
      </c>
      <c r="AD246">
        <f t="shared" si="56"/>
        <v>0</v>
      </c>
      <c r="AE246">
        <f t="shared" si="57"/>
        <v>0</v>
      </c>
      <c r="AF246">
        <f t="shared" si="58"/>
        <v>0</v>
      </c>
      <c r="AG246">
        <f t="shared" si="59"/>
        <v>-0.50436750044572176</v>
      </c>
      <c r="AH246">
        <f t="shared" si="60"/>
        <v>-0.5687557545542784</v>
      </c>
      <c r="AI246">
        <f t="shared" si="61"/>
        <v>0</v>
      </c>
      <c r="AJ246">
        <f t="shared" si="62"/>
        <v>0</v>
      </c>
      <c r="AK246">
        <f t="shared" si="63"/>
        <v>0</v>
      </c>
      <c r="AL246">
        <f t="shared" si="64"/>
        <v>0</v>
      </c>
      <c r="AM246">
        <f t="shared" si="65"/>
        <v>0</v>
      </c>
      <c r="AN246">
        <f t="shared" si="66"/>
        <v>0</v>
      </c>
      <c r="AO246">
        <f t="shared" si="67"/>
        <v>0</v>
      </c>
    </row>
    <row r="247" spans="1:41" x14ac:dyDescent="0.2">
      <c r="A247" s="9" t="str">
        <f>'Cost per option'!A255</f>
        <v>1799 Post-Combustion CCS in Refineries</v>
      </c>
      <c r="B247" t="str">
        <f>_xlfn.IFNA(VLOOKUP(A247,'Energy balance options'!A$7:C$3000,3,FALSE),"")</f>
        <v>Raffinaderijen</v>
      </c>
      <c r="C247">
        <f>SUMIFS('Energy balance options'!$F$7:$F$3000,'Energy balance options'!$B$7:$B$3000,HeatGen!C$2,'Energy balance options'!$A$7:$A$3000,HeatGen!$A247)</f>
        <v>0</v>
      </c>
      <c r="D247">
        <f>SUMIFS('Energy balance options'!$F$7:$F$3000,'Energy balance options'!$B$7:$B$3000,HeatGen!D$2,'Energy balance options'!$A$7:$A$3000,HeatGen!$A247)</f>
        <v>0</v>
      </c>
      <c r="E247">
        <f>SUMIFS('Energy balance options'!$F$7:$F$3000,'Energy balance options'!$B$7:$B$3000,HeatGen!E$2,'Energy balance options'!$A$7:$A$3000,HeatGen!$A247)</f>
        <v>0</v>
      </c>
      <c r="F247">
        <f>SUMIFS('Energy balance options'!$F$7:$F$3000,'Energy balance options'!$B$7:$B$3000,HeatGen!F$2,'Energy balance options'!$A$7:$A$3000,HeatGen!$A247)</f>
        <v>0</v>
      </c>
      <c r="G247">
        <f>SUMIFS('Energy balance options'!$F$7:$F$3000,'Energy balance options'!$B$7:$B$3000,HeatGen!G$2,'Energy balance options'!$A$7:$A$3000,HeatGen!$A247)</f>
        <v>0</v>
      </c>
      <c r="H247">
        <f>SUMIFS('Energy balance options'!$G$7:$G$3000,'Energy balance options'!$B$7:$B$3000,HeatGen!H$2,'Energy balance options'!$A$7:$A$3000,HeatGen!$A247)</f>
        <v>0</v>
      </c>
      <c r="I247">
        <f>SUMIFS('Energy balance options'!$G$7:$G$3000,'Energy balance options'!$B$7:$B$3000,HeatGen!I$2,'Energy balance options'!$A$7:$A$3000,HeatGen!$A247)</f>
        <v>0</v>
      </c>
      <c r="J247">
        <f>SUMIFS('Energy balance options'!$G$7:$G$3000,'Energy balance options'!$B$7:$B$3000,HeatGen!J$2,'Energy balance options'!$A$7:$A$3000,HeatGen!$A247)</f>
        <v>1.819728504E-6</v>
      </c>
      <c r="K247">
        <f>SUMIFS('Energy balance options'!$G$7:$G$3000,'Energy balance options'!$B$7:$B$3000,HeatGen!K$2,'Energy balance options'!$A$7:$A$3000,HeatGen!$A247)</f>
        <v>0</v>
      </c>
      <c r="L247">
        <f>SUMIFS('Energy balance options'!$G$7:$G$3000,'Energy balance options'!$B$7:$B$3000,HeatGen!L$2,'Energy balance options'!$A$7:$A$3000,HeatGen!$A247)</f>
        <v>0</v>
      </c>
      <c r="M247">
        <f>SUMIFS('Energy balance options'!$G$7:$G$3000,'Energy balance options'!$B$7:$B$3000,HeatGen!M$2,'Energy balance options'!$A$7:$A$3000,HeatGen!$A247)</f>
        <v>0</v>
      </c>
      <c r="N247">
        <f>SUMIFS('Energy balance options'!$G$7:$G$3000,'Energy balance options'!$B$7:$B$3000,HeatGen!N$2,'Energy balance options'!$A$7:$A$3000,HeatGen!$A247)</f>
        <v>0</v>
      </c>
      <c r="O247">
        <f>SUMIFS('Energy balance options'!$G$7:$G$3000,'Energy balance options'!$B$7:$B$3000,HeatGen!O$2,'Energy balance options'!$A$7:$A$3000,HeatGen!$A247)</f>
        <v>0</v>
      </c>
      <c r="P247">
        <f>SUMIFS('Energy balance options'!$G$7:$G$3000,'Energy balance options'!$B$7:$B$3000,HeatGen!P$2,'Energy balance options'!$A$7:$A$3000,HeatGen!$A247)</f>
        <v>0</v>
      </c>
      <c r="Q247">
        <f>SUMIFS('Energy balance options'!$G$7:$G$3000,'Energy balance options'!$B$7:$B$3000,HeatGen!Q$2,'Energy balance options'!$A$7:$A$3000,HeatGen!$A247)</f>
        <v>0</v>
      </c>
      <c r="R247">
        <f>SUMIFS('Energy balance options'!$G$7:$G$3000,'Energy balance options'!$B$7:$B$3000,HeatGen!R$2,'Energy balance options'!$A$7:$A$3000,HeatGen!$A247)</f>
        <v>0</v>
      </c>
      <c r="S247">
        <f>SUMIFS('Energy balance options'!$G$7:$G$3000,'Energy balance options'!$B$7:$B$3000,HeatGen!S$2,'Energy balance options'!$A$7:$A$3000,HeatGen!$A247)</f>
        <v>0</v>
      </c>
      <c r="T247">
        <f>SUMIFS('Energy balance options'!$G$7:$G$3000,'Energy balance options'!$B$7:$B$3000,HeatGen!T$2,'Energy balance options'!$A$7:$A$3000,HeatGen!$A247)</f>
        <v>0</v>
      </c>
      <c r="U247">
        <f>SUMIFS('Energy balance options'!$G$7:$G$3000,'Energy balance options'!$B$7:$B$3000,HeatGen!U$2,'Energy balance options'!$A$7:$A$3000,HeatGen!$A247)</f>
        <v>0</v>
      </c>
      <c r="V247">
        <f>SUMIFS('Energy balance options'!$G$7:$G$3000,'Energy balance options'!$B$7:$B$3000,HeatGen!V$2,'Energy balance options'!$A$7:$A$3000,HeatGen!$A247)</f>
        <v>0</v>
      </c>
      <c r="W247">
        <f>SUMIFS('Energy balance options'!$G$7:$G$3000,'Energy balance options'!$B$7:$B$3000,HeatGen!W$2,'Energy balance options'!$A$7:$A$3000,HeatGen!$A247)</f>
        <v>0</v>
      </c>
      <c r="X247">
        <f>SUMIFS('Energy balance options'!$G$7:$G$3000,'Energy balance options'!$B$7:$B$3000,HeatGen!X$2,'Energy balance options'!$A$7:$A$3000,HeatGen!$A247)</f>
        <v>0</v>
      </c>
      <c r="Y247">
        <f t="shared" si="51"/>
        <v>0</v>
      </c>
      <c r="Z247">
        <f t="shared" si="52"/>
        <v>0</v>
      </c>
      <c r="AA247">
        <f t="shared" si="53"/>
        <v>0</v>
      </c>
      <c r="AB247">
        <f t="shared" si="54"/>
        <v>0</v>
      </c>
      <c r="AC247">
        <f t="shared" si="55"/>
        <v>0</v>
      </c>
      <c r="AD247">
        <f t="shared" si="56"/>
        <v>0</v>
      </c>
      <c r="AE247">
        <f t="shared" si="57"/>
        <v>0</v>
      </c>
      <c r="AF247">
        <f t="shared" si="58"/>
        <v>0</v>
      </c>
      <c r="AG247">
        <f t="shared" si="59"/>
        <v>0</v>
      </c>
      <c r="AH247">
        <f t="shared" si="60"/>
        <v>0</v>
      </c>
      <c r="AI247">
        <f t="shared" si="61"/>
        <v>0</v>
      </c>
      <c r="AJ247">
        <f t="shared" si="62"/>
        <v>0</v>
      </c>
      <c r="AK247">
        <f t="shared" si="63"/>
        <v>0</v>
      </c>
      <c r="AL247">
        <f t="shared" si="64"/>
        <v>0</v>
      </c>
      <c r="AM247">
        <f t="shared" si="65"/>
        <v>0</v>
      </c>
      <c r="AN247">
        <f t="shared" si="66"/>
        <v>0</v>
      </c>
      <c r="AO247">
        <f t="shared" si="67"/>
        <v>0</v>
      </c>
    </row>
    <row r="248" spans="1:41" x14ac:dyDescent="0.2">
      <c r="A248" s="9" t="str">
        <f>'Cost per option'!A256</f>
        <v>1818 Hybride WP ketel (keteldeel, WB bestaande bouw)</v>
      </c>
      <c r="B248" t="str">
        <f>_xlfn.IFNA(VLOOKUP(A248,'Energy balance options'!A$7:C$3000,3,FALSE),"")</f>
        <v>Huishoudens</v>
      </c>
      <c r="C248">
        <f>SUMIFS('Energy balance options'!$F$7:$F$3000,'Energy balance options'!$B$7:$B$3000,HeatGen!C$2,'Energy balance options'!$A$7:$A$3000,HeatGen!$A248)</f>
        <v>-8.6289545419999999E-3</v>
      </c>
      <c r="D248">
        <f>SUMIFS('Energy balance options'!$F$7:$F$3000,'Energy balance options'!$B$7:$B$3000,HeatGen!D$2,'Energy balance options'!$A$7:$A$3000,HeatGen!$A248)</f>
        <v>0</v>
      </c>
      <c r="E248">
        <f>SUMIFS('Energy balance options'!$F$7:$F$3000,'Energy balance options'!$B$7:$B$3000,HeatGen!E$2,'Energy balance options'!$A$7:$A$3000,HeatGen!$A248)</f>
        <v>0</v>
      </c>
      <c r="F248">
        <f>SUMIFS('Energy balance options'!$F$7:$F$3000,'Energy balance options'!$B$7:$B$3000,HeatGen!F$2,'Energy balance options'!$A$7:$A$3000,HeatGen!$A248)</f>
        <v>0</v>
      </c>
      <c r="G248">
        <f>SUMIFS('Energy balance options'!$F$7:$F$3000,'Energy balance options'!$B$7:$B$3000,HeatGen!G$2,'Energy balance options'!$A$7:$A$3000,HeatGen!$A248)</f>
        <v>0</v>
      </c>
      <c r="H248">
        <f>SUMIFS('Energy balance options'!$G$7:$G$3000,'Energy balance options'!$B$7:$B$3000,HeatGen!H$2,'Energy balance options'!$A$7:$A$3000,HeatGen!$A248)</f>
        <v>9.3833975599999994E-3</v>
      </c>
      <c r="I248">
        <f>SUMIFS('Energy balance options'!$G$7:$G$3000,'Energy balance options'!$B$7:$B$3000,HeatGen!I$2,'Energy balance options'!$A$7:$A$3000,HeatGen!$A248)</f>
        <v>0</v>
      </c>
      <c r="J248">
        <f>SUMIFS('Energy balance options'!$G$7:$G$3000,'Energy balance options'!$B$7:$B$3000,HeatGen!J$2,'Energy balance options'!$A$7:$A$3000,HeatGen!$A248)</f>
        <v>0</v>
      </c>
      <c r="K248">
        <f>SUMIFS('Energy balance options'!$G$7:$G$3000,'Energy balance options'!$B$7:$B$3000,HeatGen!K$2,'Energy balance options'!$A$7:$A$3000,HeatGen!$A248)</f>
        <v>0</v>
      </c>
      <c r="L248">
        <f>SUMIFS('Energy balance options'!$G$7:$G$3000,'Energy balance options'!$B$7:$B$3000,HeatGen!L$2,'Energy balance options'!$A$7:$A$3000,HeatGen!$A248)</f>
        <v>0</v>
      </c>
      <c r="M248">
        <f>SUMIFS('Energy balance options'!$G$7:$G$3000,'Energy balance options'!$B$7:$B$3000,HeatGen!M$2,'Energy balance options'!$A$7:$A$3000,HeatGen!$A248)</f>
        <v>0</v>
      </c>
      <c r="N248">
        <f>SUMIFS('Energy balance options'!$G$7:$G$3000,'Energy balance options'!$B$7:$B$3000,HeatGen!N$2,'Energy balance options'!$A$7:$A$3000,HeatGen!$A248)</f>
        <v>0</v>
      </c>
      <c r="O248">
        <f>SUMIFS('Energy balance options'!$G$7:$G$3000,'Energy balance options'!$B$7:$B$3000,HeatGen!O$2,'Energy balance options'!$A$7:$A$3000,HeatGen!$A248)</f>
        <v>0</v>
      </c>
      <c r="P248">
        <f>SUMIFS('Energy balance options'!$G$7:$G$3000,'Energy balance options'!$B$7:$B$3000,HeatGen!P$2,'Energy balance options'!$A$7:$A$3000,HeatGen!$A248)</f>
        <v>0</v>
      </c>
      <c r="Q248">
        <f>SUMIFS('Energy balance options'!$G$7:$G$3000,'Energy balance options'!$B$7:$B$3000,HeatGen!Q$2,'Energy balance options'!$A$7:$A$3000,HeatGen!$A248)</f>
        <v>0</v>
      </c>
      <c r="R248">
        <f>SUMIFS('Energy balance options'!$G$7:$G$3000,'Energy balance options'!$B$7:$B$3000,HeatGen!R$2,'Energy balance options'!$A$7:$A$3000,HeatGen!$A248)</f>
        <v>0</v>
      </c>
      <c r="S248">
        <f>SUMIFS('Energy balance options'!$G$7:$G$3000,'Energy balance options'!$B$7:$B$3000,HeatGen!S$2,'Energy balance options'!$A$7:$A$3000,HeatGen!$A248)</f>
        <v>0</v>
      </c>
      <c r="T248">
        <f>SUMIFS('Energy balance options'!$G$7:$G$3000,'Energy balance options'!$B$7:$B$3000,HeatGen!T$2,'Energy balance options'!$A$7:$A$3000,HeatGen!$A248)</f>
        <v>0</v>
      </c>
      <c r="U248">
        <f>SUMIFS('Energy balance options'!$G$7:$G$3000,'Energy balance options'!$B$7:$B$3000,HeatGen!U$2,'Energy balance options'!$A$7:$A$3000,HeatGen!$A248)</f>
        <v>0</v>
      </c>
      <c r="V248">
        <f>SUMIFS('Energy balance options'!$G$7:$G$3000,'Energy balance options'!$B$7:$B$3000,HeatGen!V$2,'Energy balance options'!$A$7:$A$3000,HeatGen!$A248)</f>
        <v>0</v>
      </c>
      <c r="W248">
        <f>SUMIFS('Energy balance options'!$G$7:$G$3000,'Energy balance options'!$B$7:$B$3000,HeatGen!W$2,'Energy balance options'!$A$7:$A$3000,HeatGen!$A248)</f>
        <v>0</v>
      </c>
      <c r="X248">
        <f>SUMIFS('Energy balance options'!$G$7:$G$3000,'Energy balance options'!$B$7:$B$3000,HeatGen!X$2,'Energy balance options'!$A$7:$A$3000,HeatGen!$A248)</f>
        <v>0</v>
      </c>
      <c r="Y248">
        <f t="shared" si="51"/>
        <v>-8.6289545419999999E-3</v>
      </c>
      <c r="Z248">
        <f t="shared" si="52"/>
        <v>0</v>
      </c>
      <c r="AA248">
        <f t="shared" si="53"/>
        <v>0</v>
      </c>
      <c r="AB248">
        <f t="shared" si="54"/>
        <v>0</v>
      </c>
      <c r="AC248">
        <f t="shared" si="55"/>
        <v>0</v>
      </c>
      <c r="AD248">
        <f t="shared" si="56"/>
        <v>0</v>
      </c>
      <c r="AE248">
        <f t="shared" si="57"/>
        <v>0</v>
      </c>
      <c r="AF248">
        <f t="shared" si="58"/>
        <v>0</v>
      </c>
      <c r="AG248">
        <f t="shared" si="59"/>
        <v>0</v>
      </c>
      <c r="AH248">
        <f t="shared" si="60"/>
        <v>0</v>
      </c>
      <c r="AI248">
        <f t="shared" si="61"/>
        <v>0</v>
      </c>
      <c r="AJ248">
        <f t="shared" si="62"/>
        <v>0</v>
      </c>
      <c r="AK248">
        <f t="shared" si="63"/>
        <v>0</v>
      </c>
      <c r="AL248">
        <f t="shared" si="64"/>
        <v>0</v>
      </c>
      <c r="AM248">
        <f t="shared" si="65"/>
        <v>0</v>
      </c>
      <c r="AN248">
        <f t="shared" si="66"/>
        <v>0</v>
      </c>
      <c r="AO248">
        <f t="shared" si="67"/>
        <v>0</v>
      </c>
    </row>
    <row r="249" spans="1:41" x14ac:dyDescent="0.2">
      <c r="A249" s="9" t="str">
        <f>'Cost per option'!A257</f>
        <v>1819 Hybride WP ketel (WP-deel, WB bestaande bouw)</v>
      </c>
      <c r="B249" t="str">
        <f>_xlfn.IFNA(VLOOKUP(A249,'Energy balance options'!A$7:C$3000,3,FALSE),"")</f>
        <v>Huishoudens</v>
      </c>
      <c r="C249">
        <f>SUMIFS('Energy balance options'!$F$7:$F$3000,'Energy balance options'!$B$7:$B$3000,HeatGen!C$2,'Energy balance options'!$A$7:$A$3000,HeatGen!$A249)</f>
        <v>-5.6865136050000001E-2</v>
      </c>
      <c r="D249">
        <f>SUMIFS('Energy balance options'!$F$7:$F$3000,'Energy balance options'!$B$7:$B$3000,HeatGen!D$2,'Energy balance options'!$A$7:$A$3000,HeatGen!$A249)</f>
        <v>0</v>
      </c>
      <c r="E249">
        <f>SUMIFS('Energy balance options'!$F$7:$F$3000,'Energy balance options'!$B$7:$B$3000,HeatGen!E$2,'Energy balance options'!$A$7:$A$3000,HeatGen!$A249)</f>
        <v>0</v>
      </c>
      <c r="F249">
        <f>SUMIFS('Energy balance options'!$F$7:$F$3000,'Energy balance options'!$B$7:$B$3000,HeatGen!F$2,'Energy balance options'!$A$7:$A$3000,HeatGen!$A249)</f>
        <v>0</v>
      </c>
      <c r="G249">
        <f>SUMIFS('Energy balance options'!$F$7:$F$3000,'Energy balance options'!$B$7:$B$3000,HeatGen!G$2,'Energy balance options'!$A$7:$A$3000,HeatGen!$A249)</f>
        <v>0</v>
      </c>
      <c r="H249">
        <f>SUMIFS('Energy balance options'!$G$7:$G$3000,'Energy balance options'!$B$7:$B$3000,HeatGen!H$2,'Energy balance options'!$A$7:$A$3000,HeatGen!$A249)</f>
        <v>0</v>
      </c>
      <c r="I249">
        <f>SUMIFS('Energy balance options'!$G$7:$G$3000,'Energy balance options'!$B$7:$B$3000,HeatGen!I$2,'Energy balance options'!$A$7:$A$3000,HeatGen!$A249)</f>
        <v>0</v>
      </c>
      <c r="J249">
        <f>SUMIFS('Energy balance options'!$G$7:$G$3000,'Energy balance options'!$B$7:$B$3000,HeatGen!J$2,'Energy balance options'!$A$7:$A$3000,HeatGen!$A249)</f>
        <v>1.329665341E-2</v>
      </c>
      <c r="K249">
        <f>SUMIFS('Energy balance options'!$G$7:$G$3000,'Energy balance options'!$B$7:$B$3000,HeatGen!K$2,'Energy balance options'!$A$7:$A$3000,HeatGen!$A249)</f>
        <v>0</v>
      </c>
      <c r="L249">
        <f>SUMIFS('Energy balance options'!$G$7:$G$3000,'Energy balance options'!$B$7:$B$3000,HeatGen!L$2,'Energy balance options'!$A$7:$A$3000,HeatGen!$A249)</f>
        <v>0</v>
      </c>
      <c r="M249">
        <f>SUMIFS('Energy balance options'!$G$7:$G$3000,'Energy balance options'!$B$7:$B$3000,HeatGen!M$2,'Energy balance options'!$A$7:$A$3000,HeatGen!$A249)</f>
        <v>0</v>
      </c>
      <c r="N249">
        <f>SUMIFS('Energy balance options'!$G$7:$G$3000,'Energy balance options'!$B$7:$B$3000,HeatGen!N$2,'Energy balance options'!$A$7:$A$3000,HeatGen!$A249)</f>
        <v>0</v>
      </c>
      <c r="O249">
        <f>SUMIFS('Energy balance options'!$G$7:$G$3000,'Energy balance options'!$B$7:$B$3000,HeatGen!O$2,'Energy balance options'!$A$7:$A$3000,HeatGen!$A249)</f>
        <v>0</v>
      </c>
      <c r="P249">
        <f>SUMIFS('Energy balance options'!$G$7:$G$3000,'Energy balance options'!$B$7:$B$3000,HeatGen!P$2,'Energy balance options'!$A$7:$A$3000,HeatGen!$A249)</f>
        <v>0</v>
      </c>
      <c r="Q249">
        <f>SUMIFS('Energy balance options'!$G$7:$G$3000,'Energy balance options'!$B$7:$B$3000,HeatGen!Q$2,'Energy balance options'!$A$7:$A$3000,HeatGen!$A249)</f>
        <v>0</v>
      </c>
      <c r="R249">
        <f>SUMIFS('Energy balance options'!$G$7:$G$3000,'Energy balance options'!$B$7:$B$3000,HeatGen!R$2,'Energy balance options'!$A$7:$A$3000,HeatGen!$A249)</f>
        <v>0</v>
      </c>
      <c r="S249">
        <f>SUMIFS('Energy balance options'!$G$7:$G$3000,'Energy balance options'!$B$7:$B$3000,HeatGen!S$2,'Energy balance options'!$A$7:$A$3000,HeatGen!$A249)</f>
        <v>0</v>
      </c>
      <c r="T249">
        <f>SUMIFS('Energy balance options'!$G$7:$G$3000,'Energy balance options'!$B$7:$B$3000,HeatGen!T$2,'Energy balance options'!$A$7:$A$3000,HeatGen!$A249)</f>
        <v>0</v>
      </c>
      <c r="U249">
        <f>SUMIFS('Energy balance options'!$G$7:$G$3000,'Energy balance options'!$B$7:$B$3000,HeatGen!U$2,'Energy balance options'!$A$7:$A$3000,HeatGen!$A249)</f>
        <v>4.2084391999999998E-2</v>
      </c>
      <c r="V249">
        <f>SUMIFS('Energy balance options'!$G$7:$G$3000,'Energy balance options'!$B$7:$B$3000,HeatGen!V$2,'Energy balance options'!$A$7:$A$3000,HeatGen!$A249)</f>
        <v>0</v>
      </c>
      <c r="W249">
        <f>SUMIFS('Energy balance options'!$G$7:$G$3000,'Energy balance options'!$B$7:$B$3000,HeatGen!W$2,'Energy balance options'!$A$7:$A$3000,HeatGen!$A249)</f>
        <v>0</v>
      </c>
      <c r="X249">
        <f>SUMIFS('Energy balance options'!$G$7:$G$3000,'Energy balance options'!$B$7:$B$3000,HeatGen!X$2,'Energy balance options'!$A$7:$A$3000,HeatGen!$A249)</f>
        <v>0</v>
      </c>
      <c r="Y249">
        <f t="shared" si="51"/>
        <v>0</v>
      </c>
      <c r="Z249">
        <f t="shared" si="52"/>
        <v>0</v>
      </c>
      <c r="AA249">
        <f t="shared" si="53"/>
        <v>-1.3652974579508691E-2</v>
      </c>
      <c r="AB249">
        <f t="shared" si="54"/>
        <v>0</v>
      </c>
      <c r="AC249">
        <f t="shared" si="55"/>
        <v>0</v>
      </c>
      <c r="AD249">
        <f t="shared" si="56"/>
        <v>0</v>
      </c>
      <c r="AE249">
        <f t="shared" si="57"/>
        <v>0</v>
      </c>
      <c r="AF249">
        <f t="shared" si="58"/>
        <v>0</v>
      </c>
      <c r="AG249">
        <f t="shared" si="59"/>
        <v>0</v>
      </c>
      <c r="AH249">
        <f t="shared" si="60"/>
        <v>0</v>
      </c>
      <c r="AI249">
        <f t="shared" si="61"/>
        <v>0</v>
      </c>
      <c r="AJ249">
        <f t="shared" si="62"/>
        <v>0</v>
      </c>
      <c r="AK249">
        <f t="shared" si="63"/>
        <v>0</v>
      </c>
      <c r="AL249">
        <f t="shared" si="64"/>
        <v>-4.3212161470491312E-2</v>
      </c>
      <c r="AM249">
        <f t="shared" si="65"/>
        <v>0</v>
      </c>
      <c r="AN249">
        <f t="shared" si="66"/>
        <v>0</v>
      </c>
      <c r="AO249">
        <f t="shared" si="67"/>
        <v>0</v>
      </c>
    </row>
    <row r="250" spans="1:41" x14ac:dyDescent="0.2">
      <c r="A250" s="9" t="str">
        <f>'Cost per option'!A258</f>
        <v>1822 Rantsoenaanpassingen melkvee</v>
      </c>
      <c r="B250" t="str">
        <f>_xlfn.IFNA(VLOOKUP(A250,'Energy balance options'!A$7:C$3000,3,FALSE),"")</f>
        <v/>
      </c>
      <c r="C250">
        <f>SUMIFS('Energy balance options'!$F$7:$F$3000,'Energy balance options'!$B$7:$B$3000,HeatGen!C$2,'Energy balance options'!$A$7:$A$3000,HeatGen!$A250)</f>
        <v>0</v>
      </c>
      <c r="D250">
        <f>SUMIFS('Energy balance options'!$F$7:$F$3000,'Energy balance options'!$B$7:$B$3000,HeatGen!D$2,'Energy balance options'!$A$7:$A$3000,HeatGen!$A250)</f>
        <v>0</v>
      </c>
      <c r="E250">
        <f>SUMIFS('Energy balance options'!$F$7:$F$3000,'Energy balance options'!$B$7:$B$3000,HeatGen!E$2,'Energy balance options'!$A$7:$A$3000,HeatGen!$A250)</f>
        <v>0</v>
      </c>
      <c r="F250">
        <f>SUMIFS('Energy balance options'!$F$7:$F$3000,'Energy balance options'!$B$7:$B$3000,HeatGen!F$2,'Energy balance options'!$A$7:$A$3000,HeatGen!$A250)</f>
        <v>0</v>
      </c>
      <c r="G250">
        <f>SUMIFS('Energy balance options'!$F$7:$F$3000,'Energy balance options'!$B$7:$B$3000,HeatGen!G$2,'Energy balance options'!$A$7:$A$3000,HeatGen!$A250)</f>
        <v>0</v>
      </c>
      <c r="H250">
        <f>SUMIFS('Energy balance options'!$G$7:$G$3000,'Energy balance options'!$B$7:$B$3000,HeatGen!H$2,'Energy balance options'!$A$7:$A$3000,HeatGen!$A250)</f>
        <v>0</v>
      </c>
      <c r="I250">
        <f>SUMIFS('Energy balance options'!$G$7:$G$3000,'Energy balance options'!$B$7:$B$3000,HeatGen!I$2,'Energy balance options'!$A$7:$A$3000,HeatGen!$A250)</f>
        <v>0</v>
      </c>
      <c r="J250">
        <f>SUMIFS('Energy balance options'!$G$7:$G$3000,'Energy balance options'!$B$7:$B$3000,HeatGen!J$2,'Energy balance options'!$A$7:$A$3000,HeatGen!$A250)</f>
        <v>0</v>
      </c>
      <c r="K250">
        <f>SUMIFS('Energy balance options'!$G$7:$G$3000,'Energy balance options'!$B$7:$B$3000,HeatGen!K$2,'Energy balance options'!$A$7:$A$3000,HeatGen!$A250)</f>
        <v>0</v>
      </c>
      <c r="L250">
        <f>SUMIFS('Energy balance options'!$G$7:$G$3000,'Energy balance options'!$B$7:$B$3000,HeatGen!L$2,'Energy balance options'!$A$7:$A$3000,HeatGen!$A250)</f>
        <v>0</v>
      </c>
      <c r="M250">
        <f>SUMIFS('Energy balance options'!$G$7:$G$3000,'Energy balance options'!$B$7:$B$3000,HeatGen!M$2,'Energy balance options'!$A$7:$A$3000,HeatGen!$A250)</f>
        <v>0</v>
      </c>
      <c r="N250">
        <f>SUMIFS('Energy balance options'!$G$7:$G$3000,'Energy balance options'!$B$7:$B$3000,HeatGen!N$2,'Energy balance options'!$A$7:$A$3000,HeatGen!$A250)</f>
        <v>0</v>
      </c>
      <c r="O250">
        <f>SUMIFS('Energy balance options'!$G$7:$G$3000,'Energy balance options'!$B$7:$B$3000,HeatGen!O$2,'Energy balance options'!$A$7:$A$3000,HeatGen!$A250)</f>
        <v>0</v>
      </c>
      <c r="P250">
        <f>SUMIFS('Energy balance options'!$G$7:$G$3000,'Energy balance options'!$B$7:$B$3000,HeatGen!P$2,'Energy balance options'!$A$7:$A$3000,HeatGen!$A250)</f>
        <v>0</v>
      </c>
      <c r="Q250">
        <f>SUMIFS('Energy balance options'!$G$7:$G$3000,'Energy balance options'!$B$7:$B$3000,HeatGen!Q$2,'Energy balance options'!$A$7:$A$3000,HeatGen!$A250)</f>
        <v>0</v>
      </c>
      <c r="R250">
        <f>SUMIFS('Energy balance options'!$G$7:$G$3000,'Energy balance options'!$B$7:$B$3000,HeatGen!R$2,'Energy balance options'!$A$7:$A$3000,HeatGen!$A250)</f>
        <v>0</v>
      </c>
      <c r="S250">
        <f>SUMIFS('Energy balance options'!$G$7:$G$3000,'Energy balance options'!$B$7:$B$3000,HeatGen!S$2,'Energy balance options'!$A$7:$A$3000,HeatGen!$A250)</f>
        <v>0</v>
      </c>
      <c r="T250">
        <f>SUMIFS('Energy balance options'!$G$7:$G$3000,'Energy balance options'!$B$7:$B$3000,HeatGen!T$2,'Energy balance options'!$A$7:$A$3000,HeatGen!$A250)</f>
        <v>0</v>
      </c>
      <c r="U250">
        <f>SUMIFS('Energy balance options'!$G$7:$G$3000,'Energy balance options'!$B$7:$B$3000,HeatGen!U$2,'Energy balance options'!$A$7:$A$3000,HeatGen!$A250)</f>
        <v>0</v>
      </c>
      <c r="V250">
        <f>SUMIFS('Energy balance options'!$G$7:$G$3000,'Energy balance options'!$B$7:$B$3000,HeatGen!V$2,'Energy balance options'!$A$7:$A$3000,HeatGen!$A250)</f>
        <v>0</v>
      </c>
      <c r="W250">
        <f>SUMIFS('Energy balance options'!$G$7:$G$3000,'Energy balance options'!$B$7:$B$3000,HeatGen!W$2,'Energy balance options'!$A$7:$A$3000,HeatGen!$A250)</f>
        <v>0</v>
      </c>
      <c r="X250">
        <f>SUMIFS('Energy balance options'!$G$7:$G$3000,'Energy balance options'!$B$7:$B$3000,HeatGen!X$2,'Energy balance options'!$A$7:$A$3000,HeatGen!$A250)</f>
        <v>0</v>
      </c>
      <c r="Y250">
        <f t="shared" si="51"/>
        <v>0</v>
      </c>
      <c r="Z250">
        <f t="shared" si="52"/>
        <v>0</v>
      </c>
      <c r="AA250">
        <f t="shared" si="53"/>
        <v>0</v>
      </c>
      <c r="AB250">
        <f t="shared" si="54"/>
        <v>0</v>
      </c>
      <c r="AC250">
        <f t="shared" si="55"/>
        <v>0</v>
      </c>
      <c r="AD250">
        <f t="shared" si="56"/>
        <v>0</v>
      </c>
      <c r="AE250">
        <f t="shared" si="57"/>
        <v>0</v>
      </c>
      <c r="AF250">
        <f t="shared" si="58"/>
        <v>0</v>
      </c>
      <c r="AG250">
        <f t="shared" si="59"/>
        <v>0</v>
      </c>
      <c r="AH250">
        <f t="shared" si="60"/>
        <v>0</v>
      </c>
      <c r="AI250">
        <f t="shared" si="61"/>
        <v>0</v>
      </c>
      <c r="AJ250">
        <f t="shared" si="62"/>
        <v>0</v>
      </c>
      <c r="AK250">
        <f t="shared" si="63"/>
        <v>0</v>
      </c>
      <c r="AL250">
        <f t="shared" si="64"/>
        <v>0</v>
      </c>
      <c r="AM250">
        <f t="shared" si="65"/>
        <v>0</v>
      </c>
      <c r="AN250">
        <f t="shared" si="66"/>
        <v>0</v>
      </c>
      <c r="AO250">
        <f t="shared" si="67"/>
        <v>0</v>
      </c>
    </row>
    <row r="251" spans="1:41" x14ac:dyDescent="0.2">
      <c r="A251" s="9" t="str">
        <f>'Cost per option'!A259</f>
        <v>1826 Vergroten bosareaal met 50 kha in 2050 (of minder in pakketten B en C)</v>
      </c>
      <c r="B251" t="str">
        <f>_xlfn.IFNA(VLOOKUP(A251,'Energy balance options'!A$7:C$3000,3,FALSE),"")</f>
        <v/>
      </c>
      <c r="C251">
        <f>SUMIFS('Energy balance options'!$F$7:$F$3000,'Energy balance options'!$B$7:$B$3000,HeatGen!C$2,'Energy balance options'!$A$7:$A$3000,HeatGen!$A251)</f>
        <v>0</v>
      </c>
      <c r="D251">
        <f>SUMIFS('Energy balance options'!$F$7:$F$3000,'Energy balance options'!$B$7:$B$3000,HeatGen!D$2,'Energy balance options'!$A$7:$A$3000,HeatGen!$A251)</f>
        <v>0</v>
      </c>
      <c r="E251">
        <f>SUMIFS('Energy balance options'!$F$7:$F$3000,'Energy balance options'!$B$7:$B$3000,HeatGen!E$2,'Energy balance options'!$A$7:$A$3000,HeatGen!$A251)</f>
        <v>0</v>
      </c>
      <c r="F251">
        <f>SUMIFS('Energy balance options'!$F$7:$F$3000,'Energy balance options'!$B$7:$B$3000,HeatGen!F$2,'Energy balance options'!$A$7:$A$3000,HeatGen!$A251)</f>
        <v>0</v>
      </c>
      <c r="G251">
        <f>SUMIFS('Energy balance options'!$F$7:$F$3000,'Energy balance options'!$B$7:$B$3000,HeatGen!G$2,'Energy balance options'!$A$7:$A$3000,HeatGen!$A251)</f>
        <v>0</v>
      </c>
      <c r="H251">
        <f>SUMIFS('Energy balance options'!$G$7:$G$3000,'Energy balance options'!$B$7:$B$3000,HeatGen!H$2,'Energy balance options'!$A$7:$A$3000,HeatGen!$A251)</f>
        <v>0</v>
      </c>
      <c r="I251">
        <f>SUMIFS('Energy balance options'!$G$7:$G$3000,'Energy balance options'!$B$7:$B$3000,HeatGen!I$2,'Energy balance options'!$A$7:$A$3000,HeatGen!$A251)</f>
        <v>0</v>
      </c>
      <c r="J251">
        <f>SUMIFS('Energy balance options'!$G$7:$G$3000,'Energy balance options'!$B$7:$B$3000,HeatGen!J$2,'Energy balance options'!$A$7:$A$3000,HeatGen!$A251)</f>
        <v>0</v>
      </c>
      <c r="K251">
        <f>SUMIFS('Energy balance options'!$G$7:$G$3000,'Energy balance options'!$B$7:$B$3000,HeatGen!K$2,'Energy balance options'!$A$7:$A$3000,HeatGen!$A251)</f>
        <v>0</v>
      </c>
      <c r="L251">
        <f>SUMIFS('Energy balance options'!$G$7:$G$3000,'Energy balance options'!$B$7:$B$3000,HeatGen!L$2,'Energy balance options'!$A$7:$A$3000,HeatGen!$A251)</f>
        <v>0</v>
      </c>
      <c r="M251">
        <f>SUMIFS('Energy balance options'!$G$7:$G$3000,'Energy balance options'!$B$7:$B$3000,HeatGen!M$2,'Energy balance options'!$A$7:$A$3000,HeatGen!$A251)</f>
        <v>0</v>
      </c>
      <c r="N251">
        <f>SUMIFS('Energy balance options'!$G$7:$G$3000,'Energy balance options'!$B$7:$B$3000,HeatGen!N$2,'Energy balance options'!$A$7:$A$3000,HeatGen!$A251)</f>
        <v>0</v>
      </c>
      <c r="O251">
        <f>SUMIFS('Energy balance options'!$G$7:$G$3000,'Energy balance options'!$B$7:$B$3000,HeatGen!O$2,'Energy balance options'!$A$7:$A$3000,HeatGen!$A251)</f>
        <v>0</v>
      </c>
      <c r="P251">
        <f>SUMIFS('Energy balance options'!$G$7:$G$3000,'Energy balance options'!$B$7:$B$3000,HeatGen!P$2,'Energy balance options'!$A$7:$A$3000,HeatGen!$A251)</f>
        <v>0</v>
      </c>
      <c r="Q251">
        <f>SUMIFS('Energy balance options'!$G$7:$G$3000,'Energy balance options'!$B$7:$B$3000,HeatGen!Q$2,'Energy balance options'!$A$7:$A$3000,HeatGen!$A251)</f>
        <v>0</v>
      </c>
      <c r="R251">
        <f>SUMIFS('Energy balance options'!$G$7:$G$3000,'Energy balance options'!$B$7:$B$3000,HeatGen!R$2,'Energy balance options'!$A$7:$A$3000,HeatGen!$A251)</f>
        <v>0</v>
      </c>
      <c r="S251">
        <f>SUMIFS('Energy balance options'!$G$7:$G$3000,'Energy balance options'!$B$7:$B$3000,HeatGen!S$2,'Energy balance options'!$A$7:$A$3000,HeatGen!$A251)</f>
        <v>0</v>
      </c>
      <c r="T251">
        <f>SUMIFS('Energy balance options'!$G$7:$G$3000,'Energy balance options'!$B$7:$B$3000,HeatGen!T$2,'Energy balance options'!$A$7:$A$3000,HeatGen!$A251)</f>
        <v>0</v>
      </c>
      <c r="U251">
        <f>SUMIFS('Energy balance options'!$G$7:$G$3000,'Energy balance options'!$B$7:$B$3000,HeatGen!U$2,'Energy balance options'!$A$7:$A$3000,HeatGen!$A251)</f>
        <v>0</v>
      </c>
      <c r="V251">
        <f>SUMIFS('Energy balance options'!$G$7:$G$3000,'Energy balance options'!$B$7:$B$3000,HeatGen!V$2,'Energy balance options'!$A$7:$A$3000,HeatGen!$A251)</f>
        <v>0</v>
      </c>
      <c r="W251">
        <f>SUMIFS('Energy balance options'!$G$7:$G$3000,'Energy balance options'!$B$7:$B$3000,HeatGen!W$2,'Energy balance options'!$A$7:$A$3000,HeatGen!$A251)</f>
        <v>0</v>
      </c>
      <c r="X251">
        <f>SUMIFS('Energy balance options'!$G$7:$G$3000,'Energy balance options'!$B$7:$B$3000,HeatGen!X$2,'Energy balance options'!$A$7:$A$3000,HeatGen!$A251)</f>
        <v>0</v>
      </c>
      <c r="Y251">
        <f t="shared" si="51"/>
        <v>0</v>
      </c>
      <c r="Z251">
        <f t="shared" si="52"/>
        <v>0</v>
      </c>
      <c r="AA251">
        <f t="shared" si="53"/>
        <v>0</v>
      </c>
      <c r="AB251">
        <f t="shared" si="54"/>
        <v>0</v>
      </c>
      <c r="AC251">
        <f t="shared" si="55"/>
        <v>0</v>
      </c>
      <c r="AD251">
        <f t="shared" si="56"/>
        <v>0</v>
      </c>
      <c r="AE251">
        <f t="shared" si="57"/>
        <v>0</v>
      </c>
      <c r="AF251">
        <f t="shared" si="58"/>
        <v>0</v>
      </c>
      <c r="AG251">
        <f t="shared" si="59"/>
        <v>0</v>
      </c>
      <c r="AH251">
        <f t="shared" si="60"/>
        <v>0</v>
      </c>
      <c r="AI251">
        <f t="shared" si="61"/>
        <v>0</v>
      </c>
      <c r="AJ251">
        <f t="shared" si="62"/>
        <v>0</v>
      </c>
      <c r="AK251">
        <f t="shared" si="63"/>
        <v>0</v>
      </c>
      <c r="AL251">
        <f t="shared" si="64"/>
        <v>0</v>
      </c>
      <c r="AM251">
        <f t="shared" si="65"/>
        <v>0</v>
      </c>
      <c r="AN251">
        <f t="shared" si="66"/>
        <v>0</v>
      </c>
      <c r="AO251">
        <f t="shared" si="67"/>
        <v>0</v>
      </c>
    </row>
    <row r="252" spans="1:41" x14ac:dyDescent="0.2">
      <c r="A252" s="9" t="str">
        <f>'Cost per option'!A260</f>
        <v>1827 Passieve vernatting</v>
      </c>
      <c r="B252" t="str">
        <f>_xlfn.IFNA(VLOOKUP(A252,'Energy balance options'!A$7:C$3000,3,FALSE),"")</f>
        <v/>
      </c>
      <c r="C252">
        <f>SUMIFS('Energy balance options'!$F$7:$F$3000,'Energy balance options'!$B$7:$B$3000,HeatGen!C$2,'Energy balance options'!$A$7:$A$3000,HeatGen!$A252)</f>
        <v>0</v>
      </c>
      <c r="D252">
        <f>SUMIFS('Energy balance options'!$F$7:$F$3000,'Energy balance options'!$B$7:$B$3000,HeatGen!D$2,'Energy balance options'!$A$7:$A$3000,HeatGen!$A252)</f>
        <v>0</v>
      </c>
      <c r="E252">
        <f>SUMIFS('Energy balance options'!$F$7:$F$3000,'Energy balance options'!$B$7:$B$3000,HeatGen!E$2,'Energy balance options'!$A$7:$A$3000,HeatGen!$A252)</f>
        <v>0</v>
      </c>
      <c r="F252">
        <f>SUMIFS('Energy balance options'!$F$7:$F$3000,'Energy balance options'!$B$7:$B$3000,HeatGen!F$2,'Energy balance options'!$A$7:$A$3000,HeatGen!$A252)</f>
        <v>0</v>
      </c>
      <c r="G252">
        <f>SUMIFS('Energy balance options'!$F$7:$F$3000,'Energy balance options'!$B$7:$B$3000,HeatGen!G$2,'Energy balance options'!$A$7:$A$3000,HeatGen!$A252)</f>
        <v>0</v>
      </c>
      <c r="H252">
        <f>SUMIFS('Energy balance options'!$G$7:$G$3000,'Energy balance options'!$B$7:$B$3000,HeatGen!H$2,'Energy balance options'!$A$7:$A$3000,HeatGen!$A252)</f>
        <v>0</v>
      </c>
      <c r="I252">
        <f>SUMIFS('Energy balance options'!$G$7:$G$3000,'Energy balance options'!$B$7:$B$3000,HeatGen!I$2,'Energy balance options'!$A$7:$A$3000,HeatGen!$A252)</f>
        <v>0</v>
      </c>
      <c r="J252">
        <f>SUMIFS('Energy balance options'!$G$7:$G$3000,'Energy balance options'!$B$7:$B$3000,HeatGen!J$2,'Energy balance options'!$A$7:$A$3000,HeatGen!$A252)</f>
        <v>0</v>
      </c>
      <c r="K252">
        <f>SUMIFS('Energy balance options'!$G$7:$G$3000,'Energy balance options'!$B$7:$B$3000,HeatGen!K$2,'Energy balance options'!$A$7:$A$3000,HeatGen!$A252)</f>
        <v>0</v>
      </c>
      <c r="L252">
        <f>SUMIFS('Energy balance options'!$G$7:$G$3000,'Energy balance options'!$B$7:$B$3000,HeatGen!L$2,'Energy balance options'!$A$7:$A$3000,HeatGen!$A252)</f>
        <v>0</v>
      </c>
      <c r="M252">
        <f>SUMIFS('Energy balance options'!$G$7:$G$3000,'Energy balance options'!$B$7:$B$3000,HeatGen!M$2,'Energy balance options'!$A$7:$A$3000,HeatGen!$A252)</f>
        <v>0</v>
      </c>
      <c r="N252">
        <f>SUMIFS('Energy balance options'!$G$7:$G$3000,'Energy balance options'!$B$7:$B$3000,HeatGen!N$2,'Energy balance options'!$A$7:$A$3000,HeatGen!$A252)</f>
        <v>0</v>
      </c>
      <c r="O252">
        <f>SUMIFS('Energy balance options'!$G$7:$G$3000,'Energy balance options'!$B$7:$B$3000,HeatGen!O$2,'Energy balance options'!$A$7:$A$3000,HeatGen!$A252)</f>
        <v>0</v>
      </c>
      <c r="P252">
        <f>SUMIFS('Energy balance options'!$G$7:$G$3000,'Energy balance options'!$B$7:$B$3000,HeatGen!P$2,'Energy balance options'!$A$7:$A$3000,HeatGen!$A252)</f>
        <v>0</v>
      </c>
      <c r="Q252">
        <f>SUMIFS('Energy balance options'!$G$7:$G$3000,'Energy balance options'!$B$7:$B$3000,HeatGen!Q$2,'Energy balance options'!$A$7:$A$3000,HeatGen!$A252)</f>
        <v>0</v>
      </c>
      <c r="R252">
        <f>SUMIFS('Energy balance options'!$G$7:$G$3000,'Energy balance options'!$B$7:$B$3000,HeatGen!R$2,'Energy balance options'!$A$7:$A$3000,HeatGen!$A252)</f>
        <v>0</v>
      </c>
      <c r="S252">
        <f>SUMIFS('Energy balance options'!$G$7:$G$3000,'Energy balance options'!$B$7:$B$3000,HeatGen!S$2,'Energy balance options'!$A$7:$A$3000,HeatGen!$A252)</f>
        <v>0</v>
      </c>
      <c r="T252">
        <f>SUMIFS('Energy balance options'!$G$7:$G$3000,'Energy balance options'!$B$7:$B$3000,HeatGen!T$2,'Energy balance options'!$A$7:$A$3000,HeatGen!$A252)</f>
        <v>0</v>
      </c>
      <c r="U252">
        <f>SUMIFS('Energy balance options'!$G$7:$G$3000,'Energy balance options'!$B$7:$B$3000,HeatGen!U$2,'Energy balance options'!$A$7:$A$3000,HeatGen!$A252)</f>
        <v>0</v>
      </c>
      <c r="V252">
        <f>SUMIFS('Energy balance options'!$G$7:$G$3000,'Energy balance options'!$B$7:$B$3000,HeatGen!V$2,'Energy balance options'!$A$7:$A$3000,HeatGen!$A252)</f>
        <v>0</v>
      </c>
      <c r="W252">
        <f>SUMIFS('Energy balance options'!$G$7:$G$3000,'Energy balance options'!$B$7:$B$3000,HeatGen!W$2,'Energy balance options'!$A$7:$A$3000,HeatGen!$A252)</f>
        <v>0</v>
      </c>
      <c r="X252">
        <f>SUMIFS('Energy balance options'!$G$7:$G$3000,'Energy balance options'!$B$7:$B$3000,HeatGen!X$2,'Energy balance options'!$A$7:$A$3000,HeatGen!$A252)</f>
        <v>0</v>
      </c>
      <c r="Y252">
        <f t="shared" si="51"/>
        <v>0</v>
      </c>
      <c r="Z252">
        <f t="shared" si="52"/>
        <v>0</v>
      </c>
      <c r="AA252">
        <f t="shared" si="53"/>
        <v>0</v>
      </c>
      <c r="AB252">
        <f t="shared" si="54"/>
        <v>0</v>
      </c>
      <c r="AC252">
        <f t="shared" si="55"/>
        <v>0</v>
      </c>
      <c r="AD252">
        <f t="shared" si="56"/>
        <v>0</v>
      </c>
      <c r="AE252">
        <f t="shared" si="57"/>
        <v>0</v>
      </c>
      <c r="AF252">
        <f t="shared" si="58"/>
        <v>0</v>
      </c>
      <c r="AG252">
        <f t="shared" si="59"/>
        <v>0</v>
      </c>
      <c r="AH252">
        <f t="shared" si="60"/>
        <v>0</v>
      </c>
      <c r="AI252">
        <f t="shared" si="61"/>
        <v>0</v>
      </c>
      <c r="AJ252">
        <f t="shared" si="62"/>
        <v>0</v>
      </c>
      <c r="AK252">
        <f t="shared" si="63"/>
        <v>0</v>
      </c>
      <c r="AL252">
        <f t="shared" si="64"/>
        <v>0</v>
      </c>
      <c r="AM252">
        <f t="shared" si="65"/>
        <v>0</v>
      </c>
      <c r="AN252">
        <f t="shared" si="66"/>
        <v>0</v>
      </c>
      <c r="AO252">
        <f t="shared" si="67"/>
        <v>0</v>
      </c>
    </row>
    <row r="253" spans="1:41" x14ac:dyDescent="0.2">
      <c r="A253" s="9" t="str">
        <f>'Cost per option'!A261</f>
        <v>1828 Onderwaterdrainage</v>
      </c>
      <c r="B253" t="str">
        <f>_xlfn.IFNA(VLOOKUP(A253,'Energy balance options'!A$7:C$3000,3,FALSE),"")</f>
        <v/>
      </c>
      <c r="C253">
        <f>SUMIFS('Energy balance options'!$F$7:$F$3000,'Energy balance options'!$B$7:$B$3000,HeatGen!C$2,'Energy balance options'!$A$7:$A$3000,HeatGen!$A253)</f>
        <v>0</v>
      </c>
      <c r="D253">
        <f>SUMIFS('Energy balance options'!$F$7:$F$3000,'Energy balance options'!$B$7:$B$3000,HeatGen!D$2,'Energy balance options'!$A$7:$A$3000,HeatGen!$A253)</f>
        <v>0</v>
      </c>
      <c r="E253">
        <f>SUMIFS('Energy balance options'!$F$7:$F$3000,'Energy balance options'!$B$7:$B$3000,HeatGen!E$2,'Energy balance options'!$A$7:$A$3000,HeatGen!$A253)</f>
        <v>0</v>
      </c>
      <c r="F253">
        <f>SUMIFS('Energy balance options'!$F$7:$F$3000,'Energy balance options'!$B$7:$B$3000,HeatGen!F$2,'Energy balance options'!$A$7:$A$3000,HeatGen!$A253)</f>
        <v>0</v>
      </c>
      <c r="G253">
        <f>SUMIFS('Energy balance options'!$F$7:$F$3000,'Energy balance options'!$B$7:$B$3000,HeatGen!G$2,'Energy balance options'!$A$7:$A$3000,HeatGen!$A253)</f>
        <v>0</v>
      </c>
      <c r="H253">
        <f>SUMIFS('Energy balance options'!$G$7:$G$3000,'Energy balance options'!$B$7:$B$3000,HeatGen!H$2,'Energy balance options'!$A$7:$A$3000,HeatGen!$A253)</f>
        <v>0</v>
      </c>
      <c r="I253">
        <f>SUMIFS('Energy balance options'!$G$7:$G$3000,'Energy balance options'!$B$7:$B$3000,HeatGen!I$2,'Energy balance options'!$A$7:$A$3000,HeatGen!$A253)</f>
        <v>0</v>
      </c>
      <c r="J253">
        <f>SUMIFS('Energy balance options'!$G$7:$G$3000,'Energy balance options'!$B$7:$B$3000,HeatGen!J$2,'Energy balance options'!$A$7:$A$3000,HeatGen!$A253)</f>
        <v>0</v>
      </c>
      <c r="K253">
        <f>SUMIFS('Energy balance options'!$G$7:$G$3000,'Energy balance options'!$B$7:$B$3000,HeatGen!K$2,'Energy balance options'!$A$7:$A$3000,HeatGen!$A253)</f>
        <v>0</v>
      </c>
      <c r="L253">
        <f>SUMIFS('Energy balance options'!$G$7:$G$3000,'Energy balance options'!$B$7:$B$3000,HeatGen!L$2,'Energy balance options'!$A$7:$A$3000,HeatGen!$A253)</f>
        <v>0</v>
      </c>
      <c r="M253">
        <f>SUMIFS('Energy balance options'!$G$7:$G$3000,'Energy balance options'!$B$7:$B$3000,HeatGen!M$2,'Energy balance options'!$A$7:$A$3000,HeatGen!$A253)</f>
        <v>0</v>
      </c>
      <c r="N253">
        <f>SUMIFS('Energy balance options'!$G$7:$G$3000,'Energy balance options'!$B$7:$B$3000,HeatGen!N$2,'Energy balance options'!$A$7:$A$3000,HeatGen!$A253)</f>
        <v>0</v>
      </c>
      <c r="O253">
        <f>SUMIFS('Energy balance options'!$G$7:$G$3000,'Energy balance options'!$B$7:$B$3000,HeatGen!O$2,'Energy balance options'!$A$7:$A$3000,HeatGen!$A253)</f>
        <v>0</v>
      </c>
      <c r="P253">
        <f>SUMIFS('Energy balance options'!$G$7:$G$3000,'Energy balance options'!$B$7:$B$3000,HeatGen!P$2,'Energy balance options'!$A$7:$A$3000,HeatGen!$A253)</f>
        <v>0</v>
      </c>
      <c r="Q253">
        <f>SUMIFS('Energy balance options'!$G$7:$G$3000,'Energy balance options'!$B$7:$B$3000,HeatGen!Q$2,'Energy balance options'!$A$7:$A$3000,HeatGen!$A253)</f>
        <v>0</v>
      </c>
      <c r="R253">
        <f>SUMIFS('Energy balance options'!$G$7:$G$3000,'Energy balance options'!$B$7:$B$3000,HeatGen!R$2,'Energy balance options'!$A$7:$A$3000,HeatGen!$A253)</f>
        <v>0</v>
      </c>
      <c r="S253">
        <f>SUMIFS('Energy balance options'!$G$7:$G$3000,'Energy balance options'!$B$7:$B$3000,HeatGen!S$2,'Energy balance options'!$A$7:$A$3000,HeatGen!$A253)</f>
        <v>0</v>
      </c>
      <c r="T253">
        <f>SUMIFS('Energy balance options'!$G$7:$G$3000,'Energy balance options'!$B$7:$B$3000,HeatGen!T$2,'Energy balance options'!$A$7:$A$3000,HeatGen!$A253)</f>
        <v>0</v>
      </c>
      <c r="U253">
        <f>SUMIFS('Energy balance options'!$G$7:$G$3000,'Energy balance options'!$B$7:$B$3000,HeatGen!U$2,'Energy balance options'!$A$7:$A$3000,HeatGen!$A253)</f>
        <v>0</v>
      </c>
      <c r="V253">
        <f>SUMIFS('Energy balance options'!$G$7:$G$3000,'Energy balance options'!$B$7:$B$3000,HeatGen!V$2,'Energy balance options'!$A$7:$A$3000,HeatGen!$A253)</f>
        <v>0</v>
      </c>
      <c r="W253">
        <f>SUMIFS('Energy balance options'!$G$7:$G$3000,'Energy balance options'!$B$7:$B$3000,HeatGen!W$2,'Energy balance options'!$A$7:$A$3000,HeatGen!$A253)</f>
        <v>0</v>
      </c>
      <c r="X253">
        <f>SUMIFS('Energy balance options'!$G$7:$G$3000,'Energy balance options'!$B$7:$B$3000,HeatGen!X$2,'Energy balance options'!$A$7:$A$3000,HeatGen!$A253)</f>
        <v>0</v>
      </c>
      <c r="Y253">
        <f t="shared" si="51"/>
        <v>0</v>
      </c>
      <c r="Z253">
        <f t="shared" si="52"/>
        <v>0</v>
      </c>
      <c r="AA253">
        <f t="shared" si="53"/>
        <v>0</v>
      </c>
      <c r="AB253">
        <f t="shared" si="54"/>
        <v>0</v>
      </c>
      <c r="AC253">
        <f t="shared" si="55"/>
        <v>0</v>
      </c>
      <c r="AD253">
        <f t="shared" si="56"/>
        <v>0</v>
      </c>
      <c r="AE253">
        <f t="shared" si="57"/>
        <v>0</v>
      </c>
      <c r="AF253">
        <f t="shared" si="58"/>
        <v>0</v>
      </c>
      <c r="AG253">
        <f t="shared" si="59"/>
        <v>0</v>
      </c>
      <c r="AH253">
        <f t="shared" si="60"/>
        <v>0</v>
      </c>
      <c r="AI253">
        <f t="shared" si="61"/>
        <v>0</v>
      </c>
      <c r="AJ253">
        <f t="shared" si="62"/>
        <v>0</v>
      </c>
      <c r="AK253">
        <f t="shared" si="63"/>
        <v>0</v>
      </c>
      <c r="AL253">
        <f t="shared" si="64"/>
        <v>0</v>
      </c>
      <c r="AM253">
        <f t="shared" si="65"/>
        <v>0</v>
      </c>
      <c r="AN253">
        <f t="shared" si="66"/>
        <v>0</v>
      </c>
      <c r="AO253">
        <f t="shared" si="67"/>
        <v>0</v>
      </c>
    </row>
    <row r="254" spans="1:41" x14ac:dyDescent="0.2">
      <c r="A254" s="9" t="str">
        <f>'Cost per option'!A262</f>
        <v>1829 Landbouwgrond naar natuur (5 kha in 2030)</v>
      </c>
      <c r="B254" t="str">
        <f>_xlfn.IFNA(VLOOKUP(A254,'Energy balance options'!A$7:C$3000,3,FALSE),"")</f>
        <v/>
      </c>
      <c r="C254">
        <f>SUMIFS('Energy balance options'!$F$7:$F$3000,'Energy balance options'!$B$7:$B$3000,HeatGen!C$2,'Energy balance options'!$A$7:$A$3000,HeatGen!$A254)</f>
        <v>0</v>
      </c>
      <c r="D254">
        <f>SUMIFS('Energy balance options'!$F$7:$F$3000,'Energy balance options'!$B$7:$B$3000,HeatGen!D$2,'Energy balance options'!$A$7:$A$3000,HeatGen!$A254)</f>
        <v>0</v>
      </c>
      <c r="E254">
        <f>SUMIFS('Energy balance options'!$F$7:$F$3000,'Energy balance options'!$B$7:$B$3000,HeatGen!E$2,'Energy balance options'!$A$7:$A$3000,HeatGen!$A254)</f>
        <v>0</v>
      </c>
      <c r="F254">
        <f>SUMIFS('Energy balance options'!$F$7:$F$3000,'Energy balance options'!$B$7:$B$3000,HeatGen!F$2,'Energy balance options'!$A$7:$A$3000,HeatGen!$A254)</f>
        <v>0</v>
      </c>
      <c r="G254">
        <f>SUMIFS('Energy balance options'!$F$7:$F$3000,'Energy balance options'!$B$7:$B$3000,HeatGen!G$2,'Energy balance options'!$A$7:$A$3000,HeatGen!$A254)</f>
        <v>0</v>
      </c>
      <c r="H254">
        <f>SUMIFS('Energy balance options'!$G$7:$G$3000,'Energy balance options'!$B$7:$B$3000,HeatGen!H$2,'Energy balance options'!$A$7:$A$3000,HeatGen!$A254)</f>
        <v>0</v>
      </c>
      <c r="I254">
        <f>SUMIFS('Energy balance options'!$G$7:$G$3000,'Energy balance options'!$B$7:$B$3000,HeatGen!I$2,'Energy balance options'!$A$7:$A$3000,HeatGen!$A254)</f>
        <v>0</v>
      </c>
      <c r="J254">
        <f>SUMIFS('Energy balance options'!$G$7:$G$3000,'Energy balance options'!$B$7:$B$3000,HeatGen!J$2,'Energy balance options'!$A$7:$A$3000,HeatGen!$A254)</f>
        <v>0</v>
      </c>
      <c r="K254">
        <f>SUMIFS('Energy balance options'!$G$7:$G$3000,'Energy balance options'!$B$7:$B$3000,HeatGen!K$2,'Energy balance options'!$A$7:$A$3000,HeatGen!$A254)</f>
        <v>0</v>
      </c>
      <c r="L254">
        <f>SUMIFS('Energy balance options'!$G$7:$G$3000,'Energy balance options'!$B$7:$B$3000,HeatGen!L$2,'Energy balance options'!$A$7:$A$3000,HeatGen!$A254)</f>
        <v>0</v>
      </c>
      <c r="M254">
        <f>SUMIFS('Energy balance options'!$G$7:$G$3000,'Energy balance options'!$B$7:$B$3000,HeatGen!M$2,'Energy balance options'!$A$7:$A$3000,HeatGen!$A254)</f>
        <v>0</v>
      </c>
      <c r="N254">
        <f>SUMIFS('Energy balance options'!$G$7:$G$3000,'Energy balance options'!$B$7:$B$3000,HeatGen!N$2,'Energy balance options'!$A$7:$A$3000,HeatGen!$A254)</f>
        <v>0</v>
      </c>
      <c r="O254">
        <f>SUMIFS('Energy balance options'!$G$7:$G$3000,'Energy balance options'!$B$7:$B$3000,HeatGen!O$2,'Energy balance options'!$A$7:$A$3000,HeatGen!$A254)</f>
        <v>0</v>
      </c>
      <c r="P254">
        <f>SUMIFS('Energy balance options'!$G$7:$G$3000,'Energy balance options'!$B$7:$B$3000,HeatGen!P$2,'Energy balance options'!$A$7:$A$3000,HeatGen!$A254)</f>
        <v>0</v>
      </c>
      <c r="Q254">
        <f>SUMIFS('Energy balance options'!$G$7:$G$3000,'Energy balance options'!$B$7:$B$3000,HeatGen!Q$2,'Energy balance options'!$A$7:$A$3000,HeatGen!$A254)</f>
        <v>0</v>
      </c>
      <c r="R254">
        <f>SUMIFS('Energy balance options'!$G$7:$G$3000,'Energy balance options'!$B$7:$B$3000,HeatGen!R$2,'Energy balance options'!$A$7:$A$3000,HeatGen!$A254)</f>
        <v>0</v>
      </c>
      <c r="S254">
        <f>SUMIFS('Energy balance options'!$G$7:$G$3000,'Energy balance options'!$B$7:$B$3000,HeatGen!S$2,'Energy balance options'!$A$7:$A$3000,HeatGen!$A254)</f>
        <v>0</v>
      </c>
      <c r="T254">
        <f>SUMIFS('Energy balance options'!$G$7:$G$3000,'Energy balance options'!$B$7:$B$3000,HeatGen!T$2,'Energy balance options'!$A$7:$A$3000,HeatGen!$A254)</f>
        <v>0</v>
      </c>
      <c r="U254">
        <f>SUMIFS('Energy balance options'!$G$7:$G$3000,'Energy balance options'!$B$7:$B$3000,HeatGen!U$2,'Energy balance options'!$A$7:$A$3000,HeatGen!$A254)</f>
        <v>0</v>
      </c>
      <c r="V254">
        <f>SUMIFS('Energy balance options'!$G$7:$G$3000,'Energy balance options'!$B$7:$B$3000,HeatGen!V$2,'Energy balance options'!$A$7:$A$3000,HeatGen!$A254)</f>
        <v>0</v>
      </c>
      <c r="W254">
        <f>SUMIFS('Energy balance options'!$G$7:$G$3000,'Energy balance options'!$B$7:$B$3000,HeatGen!W$2,'Energy balance options'!$A$7:$A$3000,HeatGen!$A254)</f>
        <v>0</v>
      </c>
      <c r="X254">
        <f>SUMIFS('Energy balance options'!$G$7:$G$3000,'Energy balance options'!$B$7:$B$3000,HeatGen!X$2,'Energy balance options'!$A$7:$A$3000,HeatGen!$A254)</f>
        <v>0</v>
      </c>
      <c r="Y254">
        <f t="shared" si="51"/>
        <v>0</v>
      </c>
      <c r="Z254">
        <f t="shared" si="52"/>
        <v>0</v>
      </c>
      <c r="AA254">
        <f t="shared" si="53"/>
        <v>0</v>
      </c>
      <c r="AB254">
        <f t="shared" si="54"/>
        <v>0</v>
      </c>
      <c r="AC254">
        <f t="shared" si="55"/>
        <v>0</v>
      </c>
      <c r="AD254">
        <f t="shared" si="56"/>
        <v>0</v>
      </c>
      <c r="AE254">
        <f t="shared" si="57"/>
        <v>0</v>
      </c>
      <c r="AF254">
        <f t="shared" si="58"/>
        <v>0</v>
      </c>
      <c r="AG254">
        <f t="shared" si="59"/>
        <v>0</v>
      </c>
      <c r="AH254">
        <f t="shared" si="60"/>
        <v>0</v>
      </c>
      <c r="AI254">
        <f t="shared" si="61"/>
        <v>0</v>
      </c>
      <c r="AJ254">
        <f t="shared" si="62"/>
        <v>0</v>
      </c>
      <c r="AK254">
        <f t="shared" si="63"/>
        <v>0</v>
      </c>
      <c r="AL254">
        <f t="shared" si="64"/>
        <v>0</v>
      </c>
      <c r="AM254">
        <f t="shared" si="65"/>
        <v>0</v>
      </c>
      <c r="AN254">
        <f t="shared" si="66"/>
        <v>0</v>
      </c>
      <c r="AO254">
        <f t="shared" si="67"/>
        <v>0</v>
      </c>
    </row>
    <row r="255" spans="1:41" x14ac:dyDescent="0.2">
      <c r="A255" s="9" t="str">
        <f>'Cost per option'!A263</f>
        <v>1830 Landbouwgrond naar natte landbouw (165 ha/jr)</v>
      </c>
      <c r="B255" t="str">
        <f>_xlfn.IFNA(VLOOKUP(A255,'Energy balance options'!A$7:C$3000,3,FALSE),"")</f>
        <v/>
      </c>
      <c r="C255">
        <f>SUMIFS('Energy balance options'!$F$7:$F$3000,'Energy balance options'!$B$7:$B$3000,HeatGen!C$2,'Energy balance options'!$A$7:$A$3000,HeatGen!$A255)</f>
        <v>0</v>
      </c>
      <c r="D255">
        <f>SUMIFS('Energy balance options'!$F$7:$F$3000,'Energy balance options'!$B$7:$B$3000,HeatGen!D$2,'Energy balance options'!$A$7:$A$3000,HeatGen!$A255)</f>
        <v>0</v>
      </c>
      <c r="E255">
        <f>SUMIFS('Energy balance options'!$F$7:$F$3000,'Energy balance options'!$B$7:$B$3000,HeatGen!E$2,'Energy balance options'!$A$7:$A$3000,HeatGen!$A255)</f>
        <v>0</v>
      </c>
      <c r="F255">
        <f>SUMIFS('Energy balance options'!$F$7:$F$3000,'Energy balance options'!$B$7:$B$3000,HeatGen!F$2,'Energy balance options'!$A$7:$A$3000,HeatGen!$A255)</f>
        <v>0</v>
      </c>
      <c r="G255">
        <f>SUMIFS('Energy balance options'!$F$7:$F$3000,'Energy balance options'!$B$7:$B$3000,HeatGen!G$2,'Energy balance options'!$A$7:$A$3000,HeatGen!$A255)</f>
        <v>0</v>
      </c>
      <c r="H255">
        <f>SUMIFS('Energy balance options'!$G$7:$G$3000,'Energy balance options'!$B$7:$B$3000,HeatGen!H$2,'Energy balance options'!$A$7:$A$3000,HeatGen!$A255)</f>
        <v>0</v>
      </c>
      <c r="I255">
        <f>SUMIFS('Energy balance options'!$G$7:$G$3000,'Energy balance options'!$B$7:$B$3000,HeatGen!I$2,'Energy balance options'!$A$7:$A$3000,HeatGen!$A255)</f>
        <v>0</v>
      </c>
      <c r="J255">
        <f>SUMIFS('Energy balance options'!$G$7:$G$3000,'Energy balance options'!$B$7:$B$3000,HeatGen!J$2,'Energy balance options'!$A$7:$A$3000,HeatGen!$A255)</f>
        <v>0</v>
      </c>
      <c r="K255">
        <f>SUMIFS('Energy balance options'!$G$7:$G$3000,'Energy balance options'!$B$7:$B$3000,HeatGen!K$2,'Energy balance options'!$A$7:$A$3000,HeatGen!$A255)</f>
        <v>0</v>
      </c>
      <c r="L255">
        <f>SUMIFS('Energy balance options'!$G$7:$G$3000,'Energy balance options'!$B$7:$B$3000,HeatGen!L$2,'Energy balance options'!$A$7:$A$3000,HeatGen!$A255)</f>
        <v>0</v>
      </c>
      <c r="M255">
        <f>SUMIFS('Energy balance options'!$G$7:$G$3000,'Energy balance options'!$B$7:$B$3000,HeatGen!M$2,'Energy balance options'!$A$7:$A$3000,HeatGen!$A255)</f>
        <v>0</v>
      </c>
      <c r="N255">
        <f>SUMIFS('Energy balance options'!$G$7:$G$3000,'Energy balance options'!$B$7:$B$3000,HeatGen!N$2,'Energy balance options'!$A$7:$A$3000,HeatGen!$A255)</f>
        <v>0</v>
      </c>
      <c r="O255">
        <f>SUMIFS('Energy balance options'!$G$7:$G$3000,'Energy balance options'!$B$7:$B$3000,HeatGen!O$2,'Energy balance options'!$A$7:$A$3000,HeatGen!$A255)</f>
        <v>0</v>
      </c>
      <c r="P255">
        <f>SUMIFS('Energy balance options'!$G$7:$G$3000,'Energy balance options'!$B$7:$B$3000,HeatGen!P$2,'Energy balance options'!$A$7:$A$3000,HeatGen!$A255)</f>
        <v>0</v>
      </c>
      <c r="Q255">
        <f>SUMIFS('Energy balance options'!$G$7:$G$3000,'Energy balance options'!$B$7:$B$3000,HeatGen!Q$2,'Energy balance options'!$A$7:$A$3000,HeatGen!$A255)</f>
        <v>0</v>
      </c>
      <c r="R255">
        <f>SUMIFS('Energy balance options'!$G$7:$G$3000,'Energy balance options'!$B$7:$B$3000,HeatGen!R$2,'Energy balance options'!$A$7:$A$3000,HeatGen!$A255)</f>
        <v>0</v>
      </c>
      <c r="S255">
        <f>SUMIFS('Energy balance options'!$G$7:$G$3000,'Energy balance options'!$B$7:$B$3000,HeatGen!S$2,'Energy balance options'!$A$7:$A$3000,HeatGen!$A255)</f>
        <v>0</v>
      </c>
      <c r="T255">
        <f>SUMIFS('Energy balance options'!$G$7:$G$3000,'Energy balance options'!$B$7:$B$3000,HeatGen!T$2,'Energy balance options'!$A$7:$A$3000,HeatGen!$A255)</f>
        <v>0</v>
      </c>
      <c r="U255">
        <f>SUMIFS('Energy balance options'!$G$7:$G$3000,'Energy balance options'!$B$7:$B$3000,HeatGen!U$2,'Energy balance options'!$A$7:$A$3000,HeatGen!$A255)</f>
        <v>0</v>
      </c>
      <c r="V255">
        <f>SUMIFS('Energy balance options'!$G$7:$G$3000,'Energy balance options'!$B$7:$B$3000,HeatGen!V$2,'Energy balance options'!$A$7:$A$3000,HeatGen!$A255)</f>
        <v>0</v>
      </c>
      <c r="W255">
        <f>SUMIFS('Energy balance options'!$G$7:$G$3000,'Energy balance options'!$B$7:$B$3000,HeatGen!W$2,'Energy balance options'!$A$7:$A$3000,HeatGen!$A255)</f>
        <v>0</v>
      </c>
      <c r="X255">
        <f>SUMIFS('Energy balance options'!$G$7:$G$3000,'Energy balance options'!$B$7:$B$3000,HeatGen!X$2,'Energy balance options'!$A$7:$A$3000,HeatGen!$A255)</f>
        <v>0</v>
      </c>
      <c r="Y255">
        <f t="shared" si="51"/>
        <v>0</v>
      </c>
      <c r="Z255">
        <f t="shared" si="52"/>
        <v>0</v>
      </c>
      <c r="AA255">
        <f t="shared" si="53"/>
        <v>0</v>
      </c>
      <c r="AB255">
        <f t="shared" si="54"/>
        <v>0</v>
      </c>
      <c r="AC255">
        <f t="shared" si="55"/>
        <v>0</v>
      </c>
      <c r="AD255">
        <f t="shared" si="56"/>
        <v>0</v>
      </c>
      <c r="AE255">
        <f t="shared" si="57"/>
        <v>0</v>
      </c>
      <c r="AF255">
        <f t="shared" si="58"/>
        <v>0</v>
      </c>
      <c r="AG255">
        <f t="shared" si="59"/>
        <v>0</v>
      </c>
      <c r="AH255">
        <f t="shared" si="60"/>
        <v>0</v>
      </c>
      <c r="AI255">
        <f t="shared" si="61"/>
        <v>0</v>
      </c>
      <c r="AJ255">
        <f t="shared" si="62"/>
        <v>0</v>
      </c>
      <c r="AK255">
        <f t="shared" si="63"/>
        <v>0</v>
      </c>
      <c r="AL255">
        <f t="shared" si="64"/>
        <v>0</v>
      </c>
      <c r="AM255">
        <f t="shared" si="65"/>
        <v>0</v>
      </c>
      <c r="AN255">
        <f t="shared" si="66"/>
        <v>0</v>
      </c>
      <c r="AO255">
        <f t="shared" si="67"/>
        <v>0</v>
      </c>
    </row>
    <row r="256" spans="1:41" x14ac:dyDescent="0.2">
      <c r="A256" s="9" t="str">
        <f>'Cost per option'!A264</f>
        <v>1831 Gebruiksverandering moerige veengronden</v>
      </c>
      <c r="B256" t="str">
        <f>_xlfn.IFNA(VLOOKUP(A256,'Energy balance options'!A$7:C$3000,3,FALSE),"")</f>
        <v/>
      </c>
      <c r="C256">
        <f>SUMIFS('Energy balance options'!$F$7:$F$3000,'Energy balance options'!$B$7:$B$3000,HeatGen!C$2,'Energy balance options'!$A$7:$A$3000,HeatGen!$A256)</f>
        <v>0</v>
      </c>
      <c r="D256">
        <f>SUMIFS('Energy balance options'!$F$7:$F$3000,'Energy balance options'!$B$7:$B$3000,HeatGen!D$2,'Energy balance options'!$A$7:$A$3000,HeatGen!$A256)</f>
        <v>0</v>
      </c>
      <c r="E256">
        <f>SUMIFS('Energy balance options'!$F$7:$F$3000,'Energy balance options'!$B$7:$B$3000,HeatGen!E$2,'Energy balance options'!$A$7:$A$3000,HeatGen!$A256)</f>
        <v>0</v>
      </c>
      <c r="F256">
        <f>SUMIFS('Energy balance options'!$F$7:$F$3000,'Energy balance options'!$B$7:$B$3000,HeatGen!F$2,'Energy balance options'!$A$7:$A$3000,HeatGen!$A256)</f>
        <v>0</v>
      </c>
      <c r="G256">
        <f>SUMIFS('Energy balance options'!$F$7:$F$3000,'Energy balance options'!$B$7:$B$3000,HeatGen!G$2,'Energy balance options'!$A$7:$A$3000,HeatGen!$A256)</f>
        <v>0</v>
      </c>
      <c r="H256">
        <f>SUMIFS('Energy balance options'!$G$7:$G$3000,'Energy balance options'!$B$7:$B$3000,HeatGen!H$2,'Energy balance options'!$A$7:$A$3000,HeatGen!$A256)</f>
        <v>0</v>
      </c>
      <c r="I256">
        <f>SUMIFS('Energy balance options'!$G$7:$G$3000,'Energy balance options'!$B$7:$B$3000,HeatGen!I$2,'Energy balance options'!$A$7:$A$3000,HeatGen!$A256)</f>
        <v>0</v>
      </c>
      <c r="J256">
        <f>SUMIFS('Energy balance options'!$G$7:$G$3000,'Energy balance options'!$B$7:$B$3000,HeatGen!J$2,'Energy balance options'!$A$7:$A$3000,HeatGen!$A256)</f>
        <v>0</v>
      </c>
      <c r="K256">
        <f>SUMIFS('Energy balance options'!$G$7:$G$3000,'Energy balance options'!$B$7:$B$3000,HeatGen!K$2,'Energy balance options'!$A$7:$A$3000,HeatGen!$A256)</f>
        <v>0</v>
      </c>
      <c r="L256">
        <f>SUMIFS('Energy balance options'!$G$7:$G$3000,'Energy balance options'!$B$7:$B$3000,HeatGen!L$2,'Energy balance options'!$A$7:$A$3000,HeatGen!$A256)</f>
        <v>0</v>
      </c>
      <c r="M256">
        <f>SUMIFS('Energy balance options'!$G$7:$G$3000,'Energy balance options'!$B$7:$B$3000,HeatGen!M$2,'Energy balance options'!$A$7:$A$3000,HeatGen!$A256)</f>
        <v>0</v>
      </c>
      <c r="N256">
        <f>SUMIFS('Energy balance options'!$G$7:$G$3000,'Energy balance options'!$B$7:$B$3000,HeatGen!N$2,'Energy balance options'!$A$7:$A$3000,HeatGen!$A256)</f>
        <v>0</v>
      </c>
      <c r="O256">
        <f>SUMIFS('Energy balance options'!$G$7:$G$3000,'Energy balance options'!$B$7:$B$3000,HeatGen!O$2,'Energy balance options'!$A$7:$A$3000,HeatGen!$A256)</f>
        <v>0</v>
      </c>
      <c r="P256">
        <f>SUMIFS('Energy balance options'!$G$7:$G$3000,'Energy balance options'!$B$7:$B$3000,HeatGen!P$2,'Energy balance options'!$A$7:$A$3000,HeatGen!$A256)</f>
        <v>0</v>
      </c>
      <c r="Q256">
        <f>SUMIFS('Energy balance options'!$G$7:$G$3000,'Energy balance options'!$B$7:$B$3000,HeatGen!Q$2,'Energy balance options'!$A$7:$A$3000,HeatGen!$A256)</f>
        <v>0</v>
      </c>
      <c r="R256">
        <f>SUMIFS('Energy balance options'!$G$7:$G$3000,'Energy balance options'!$B$7:$B$3000,HeatGen!R$2,'Energy balance options'!$A$7:$A$3000,HeatGen!$A256)</f>
        <v>0</v>
      </c>
      <c r="S256">
        <f>SUMIFS('Energy balance options'!$G$7:$G$3000,'Energy balance options'!$B$7:$B$3000,HeatGen!S$2,'Energy balance options'!$A$7:$A$3000,HeatGen!$A256)</f>
        <v>0</v>
      </c>
      <c r="T256">
        <f>SUMIFS('Energy balance options'!$G$7:$G$3000,'Energy balance options'!$B$7:$B$3000,HeatGen!T$2,'Energy balance options'!$A$7:$A$3000,HeatGen!$A256)</f>
        <v>0</v>
      </c>
      <c r="U256">
        <f>SUMIFS('Energy balance options'!$G$7:$G$3000,'Energy balance options'!$B$7:$B$3000,HeatGen!U$2,'Energy balance options'!$A$7:$A$3000,HeatGen!$A256)</f>
        <v>0</v>
      </c>
      <c r="V256">
        <f>SUMIFS('Energy balance options'!$G$7:$G$3000,'Energy balance options'!$B$7:$B$3000,HeatGen!V$2,'Energy balance options'!$A$7:$A$3000,HeatGen!$A256)</f>
        <v>0</v>
      </c>
      <c r="W256">
        <f>SUMIFS('Energy balance options'!$G$7:$G$3000,'Energy balance options'!$B$7:$B$3000,HeatGen!W$2,'Energy balance options'!$A$7:$A$3000,HeatGen!$A256)</f>
        <v>0</v>
      </c>
      <c r="X256">
        <f>SUMIFS('Energy balance options'!$G$7:$G$3000,'Energy balance options'!$B$7:$B$3000,HeatGen!X$2,'Energy balance options'!$A$7:$A$3000,HeatGen!$A256)</f>
        <v>0</v>
      </c>
      <c r="Y256">
        <f t="shared" si="51"/>
        <v>0</v>
      </c>
      <c r="Z256">
        <f t="shared" si="52"/>
        <v>0</v>
      </c>
      <c r="AA256">
        <f t="shared" si="53"/>
        <v>0</v>
      </c>
      <c r="AB256">
        <f t="shared" si="54"/>
        <v>0</v>
      </c>
      <c r="AC256">
        <f t="shared" si="55"/>
        <v>0</v>
      </c>
      <c r="AD256">
        <f t="shared" si="56"/>
        <v>0</v>
      </c>
      <c r="AE256">
        <f t="shared" si="57"/>
        <v>0</v>
      </c>
      <c r="AF256">
        <f t="shared" si="58"/>
        <v>0</v>
      </c>
      <c r="AG256">
        <f t="shared" si="59"/>
        <v>0</v>
      </c>
      <c r="AH256">
        <f t="shared" si="60"/>
        <v>0</v>
      </c>
      <c r="AI256">
        <f t="shared" si="61"/>
        <v>0</v>
      </c>
      <c r="AJ256">
        <f t="shared" si="62"/>
        <v>0</v>
      </c>
      <c r="AK256">
        <f t="shared" si="63"/>
        <v>0</v>
      </c>
      <c r="AL256">
        <f t="shared" si="64"/>
        <v>0</v>
      </c>
      <c r="AM256">
        <f t="shared" si="65"/>
        <v>0</v>
      </c>
      <c r="AN256">
        <f t="shared" si="66"/>
        <v>0</v>
      </c>
      <c r="AO256">
        <f t="shared" si="67"/>
        <v>0</v>
      </c>
    </row>
    <row r="257" spans="1:41" x14ac:dyDescent="0.2">
      <c r="A257" s="9" t="str">
        <f>'Cost per option'!A265</f>
        <v>1834 CNG van</v>
      </c>
      <c r="B257" t="str">
        <f>_xlfn.IFNA(VLOOKUP(A257,'Energy balance options'!A$7:C$3000,3,FALSE),"")</f>
        <v>Verkeer</v>
      </c>
      <c r="C257">
        <f>SUMIFS('Energy balance options'!$F$7:$F$3000,'Energy balance options'!$B$7:$B$3000,HeatGen!C$2,'Energy balance options'!$A$7:$A$3000,HeatGen!$A257)</f>
        <v>0</v>
      </c>
      <c r="D257">
        <f>SUMIFS('Energy balance options'!$F$7:$F$3000,'Energy balance options'!$B$7:$B$3000,HeatGen!D$2,'Energy balance options'!$A$7:$A$3000,HeatGen!$A257)</f>
        <v>0</v>
      </c>
      <c r="E257">
        <f>SUMIFS('Energy balance options'!$F$7:$F$3000,'Energy balance options'!$B$7:$B$3000,HeatGen!E$2,'Energy balance options'!$A$7:$A$3000,HeatGen!$A257)</f>
        <v>0</v>
      </c>
      <c r="F257">
        <f>SUMIFS('Energy balance options'!$F$7:$F$3000,'Energy balance options'!$B$7:$B$3000,HeatGen!F$2,'Energy balance options'!$A$7:$A$3000,HeatGen!$A257)</f>
        <v>0</v>
      </c>
      <c r="G257">
        <f>SUMIFS('Energy balance options'!$F$7:$F$3000,'Energy balance options'!$B$7:$B$3000,HeatGen!G$2,'Energy balance options'!$A$7:$A$3000,HeatGen!$A257)</f>
        <v>0</v>
      </c>
      <c r="H257">
        <f>SUMIFS('Energy balance options'!$G$7:$G$3000,'Energy balance options'!$B$7:$B$3000,HeatGen!H$2,'Energy balance options'!$A$7:$A$3000,HeatGen!$A257)</f>
        <v>2.7712757110000001E-5</v>
      </c>
      <c r="I257">
        <f>SUMIFS('Energy balance options'!$G$7:$G$3000,'Energy balance options'!$B$7:$B$3000,HeatGen!I$2,'Energy balance options'!$A$7:$A$3000,HeatGen!$A257)</f>
        <v>0</v>
      </c>
      <c r="J257">
        <f>SUMIFS('Energy balance options'!$G$7:$G$3000,'Energy balance options'!$B$7:$B$3000,HeatGen!J$2,'Energy balance options'!$A$7:$A$3000,HeatGen!$A257)</f>
        <v>0</v>
      </c>
      <c r="K257">
        <f>SUMIFS('Energy balance options'!$G$7:$G$3000,'Energy balance options'!$B$7:$B$3000,HeatGen!K$2,'Energy balance options'!$A$7:$A$3000,HeatGen!$A257)</f>
        <v>0</v>
      </c>
      <c r="L257">
        <f>SUMIFS('Energy balance options'!$G$7:$G$3000,'Energy balance options'!$B$7:$B$3000,HeatGen!L$2,'Energy balance options'!$A$7:$A$3000,HeatGen!$A257)</f>
        <v>0</v>
      </c>
      <c r="M257">
        <f>SUMIFS('Energy balance options'!$G$7:$G$3000,'Energy balance options'!$B$7:$B$3000,HeatGen!M$2,'Energy balance options'!$A$7:$A$3000,HeatGen!$A257)</f>
        <v>0</v>
      </c>
      <c r="N257">
        <f>SUMIFS('Energy balance options'!$G$7:$G$3000,'Energy balance options'!$B$7:$B$3000,HeatGen!N$2,'Energy balance options'!$A$7:$A$3000,HeatGen!$A257)</f>
        <v>0</v>
      </c>
      <c r="O257">
        <f>SUMIFS('Energy balance options'!$G$7:$G$3000,'Energy balance options'!$B$7:$B$3000,HeatGen!O$2,'Energy balance options'!$A$7:$A$3000,HeatGen!$A257)</f>
        <v>0</v>
      </c>
      <c r="P257">
        <f>SUMIFS('Energy balance options'!$G$7:$G$3000,'Energy balance options'!$B$7:$B$3000,HeatGen!P$2,'Energy balance options'!$A$7:$A$3000,HeatGen!$A257)</f>
        <v>0</v>
      </c>
      <c r="Q257">
        <f>SUMIFS('Energy balance options'!$G$7:$G$3000,'Energy balance options'!$B$7:$B$3000,HeatGen!Q$2,'Energy balance options'!$A$7:$A$3000,HeatGen!$A257)</f>
        <v>0</v>
      </c>
      <c r="R257">
        <f>SUMIFS('Energy balance options'!$G$7:$G$3000,'Energy balance options'!$B$7:$B$3000,HeatGen!R$2,'Energy balance options'!$A$7:$A$3000,HeatGen!$A257)</f>
        <v>0</v>
      </c>
      <c r="S257">
        <f>SUMIFS('Energy balance options'!$G$7:$G$3000,'Energy balance options'!$B$7:$B$3000,HeatGen!S$2,'Energy balance options'!$A$7:$A$3000,HeatGen!$A257)</f>
        <v>0</v>
      </c>
      <c r="T257">
        <f>SUMIFS('Energy balance options'!$G$7:$G$3000,'Energy balance options'!$B$7:$B$3000,HeatGen!T$2,'Energy balance options'!$A$7:$A$3000,HeatGen!$A257)</f>
        <v>0</v>
      </c>
      <c r="U257">
        <f>SUMIFS('Energy balance options'!$G$7:$G$3000,'Energy balance options'!$B$7:$B$3000,HeatGen!U$2,'Energy balance options'!$A$7:$A$3000,HeatGen!$A257)</f>
        <v>0</v>
      </c>
      <c r="V257">
        <f>SUMIFS('Energy balance options'!$G$7:$G$3000,'Energy balance options'!$B$7:$B$3000,HeatGen!V$2,'Energy balance options'!$A$7:$A$3000,HeatGen!$A257)</f>
        <v>0</v>
      </c>
      <c r="W257">
        <f>SUMIFS('Energy balance options'!$G$7:$G$3000,'Energy balance options'!$B$7:$B$3000,HeatGen!W$2,'Energy balance options'!$A$7:$A$3000,HeatGen!$A257)</f>
        <v>0</v>
      </c>
      <c r="X257">
        <f>SUMIFS('Energy balance options'!$G$7:$G$3000,'Energy balance options'!$B$7:$B$3000,HeatGen!X$2,'Energy balance options'!$A$7:$A$3000,HeatGen!$A257)</f>
        <v>0</v>
      </c>
      <c r="Y257">
        <f t="shared" si="51"/>
        <v>0</v>
      </c>
      <c r="Z257">
        <f t="shared" si="52"/>
        <v>0</v>
      </c>
      <c r="AA257">
        <f t="shared" si="53"/>
        <v>0</v>
      </c>
      <c r="AB257">
        <f t="shared" si="54"/>
        <v>0</v>
      </c>
      <c r="AC257">
        <f t="shared" si="55"/>
        <v>0</v>
      </c>
      <c r="AD257">
        <f t="shared" si="56"/>
        <v>0</v>
      </c>
      <c r="AE257">
        <f t="shared" si="57"/>
        <v>0</v>
      </c>
      <c r="AF257">
        <f t="shared" si="58"/>
        <v>0</v>
      </c>
      <c r="AG257">
        <f t="shared" si="59"/>
        <v>0</v>
      </c>
      <c r="AH257">
        <f t="shared" si="60"/>
        <v>0</v>
      </c>
      <c r="AI257">
        <f t="shared" si="61"/>
        <v>0</v>
      </c>
      <c r="AJ257">
        <f t="shared" si="62"/>
        <v>0</v>
      </c>
      <c r="AK257">
        <f t="shared" si="63"/>
        <v>0</v>
      </c>
      <c r="AL257">
        <f t="shared" si="64"/>
        <v>0</v>
      </c>
      <c r="AM257">
        <f t="shared" si="65"/>
        <v>0</v>
      </c>
      <c r="AN257">
        <f t="shared" si="66"/>
        <v>0</v>
      </c>
      <c r="AO257">
        <f t="shared" si="67"/>
        <v>0</v>
      </c>
    </row>
    <row r="258" spans="1:41" x14ac:dyDescent="0.2">
      <c r="A258" s="9" t="str">
        <f>'Cost per option'!A266</f>
        <v>1835 H2 van</v>
      </c>
      <c r="B258" t="str">
        <f>_xlfn.IFNA(VLOOKUP(A258,'Energy balance options'!A$7:C$3000,3,FALSE),"")</f>
        <v>Verkeer</v>
      </c>
      <c r="C258">
        <f>SUMIFS('Energy balance options'!$F$7:$F$3000,'Energy balance options'!$B$7:$B$3000,HeatGen!C$2,'Energy balance options'!$A$7:$A$3000,HeatGen!$A258)</f>
        <v>0</v>
      </c>
      <c r="D258">
        <f>SUMIFS('Energy balance options'!$F$7:$F$3000,'Energy balance options'!$B$7:$B$3000,HeatGen!D$2,'Energy balance options'!$A$7:$A$3000,HeatGen!$A258)</f>
        <v>0</v>
      </c>
      <c r="E258">
        <f>SUMIFS('Energy balance options'!$F$7:$F$3000,'Energy balance options'!$B$7:$B$3000,HeatGen!E$2,'Energy balance options'!$A$7:$A$3000,HeatGen!$A258)</f>
        <v>0</v>
      </c>
      <c r="F258">
        <f>SUMIFS('Energy balance options'!$F$7:$F$3000,'Energy balance options'!$B$7:$B$3000,HeatGen!F$2,'Energy balance options'!$A$7:$A$3000,HeatGen!$A258)</f>
        <v>0</v>
      </c>
      <c r="G258">
        <f>SUMIFS('Energy balance options'!$F$7:$F$3000,'Energy balance options'!$B$7:$B$3000,HeatGen!G$2,'Energy balance options'!$A$7:$A$3000,HeatGen!$A258)</f>
        <v>0</v>
      </c>
      <c r="H258">
        <f>SUMIFS('Energy balance options'!$G$7:$G$3000,'Energy balance options'!$B$7:$B$3000,HeatGen!H$2,'Energy balance options'!$A$7:$A$3000,HeatGen!$A258)</f>
        <v>0</v>
      </c>
      <c r="I258">
        <f>SUMIFS('Energy balance options'!$G$7:$G$3000,'Energy balance options'!$B$7:$B$3000,HeatGen!I$2,'Energy balance options'!$A$7:$A$3000,HeatGen!$A258)</f>
        <v>1.4803154319999999E-6</v>
      </c>
      <c r="J258">
        <f>SUMIFS('Energy balance options'!$G$7:$G$3000,'Energy balance options'!$B$7:$B$3000,HeatGen!J$2,'Energy balance options'!$A$7:$A$3000,HeatGen!$A258)</f>
        <v>0</v>
      </c>
      <c r="K258">
        <f>SUMIFS('Energy balance options'!$G$7:$G$3000,'Energy balance options'!$B$7:$B$3000,HeatGen!K$2,'Energy balance options'!$A$7:$A$3000,HeatGen!$A258)</f>
        <v>0</v>
      </c>
      <c r="L258">
        <f>SUMIFS('Energy balance options'!$G$7:$G$3000,'Energy balance options'!$B$7:$B$3000,HeatGen!L$2,'Energy balance options'!$A$7:$A$3000,HeatGen!$A258)</f>
        <v>0</v>
      </c>
      <c r="M258">
        <f>SUMIFS('Energy balance options'!$G$7:$G$3000,'Energy balance options'!$B$7:$B$3000,HeatGen!M$2,'Energy balance options'!$A$7:$A$3000,HeatGen!$A258)</f>
        <v>0</v>
      </c>
      <c r="N258">
        <f>SUMIFS('Energy balance options'!$G$7:$G$3000,'Energy balance options'!$B$7:$B$3000,HeatGen!N$2,'Energy balance options'!$A$7:$A$3000,HeatGen!$A258)</f>
        <v>0</v>
      </c>
      <c r="O258">
        <f>SUMIFS('Energy balance options'!$G$7:$G$3000,'Energy balance options'!$B$7:$B$3000,HeatGen!O$2,'Energy balance options'!$A$7:$A$3000,HeatGen!$A258)</f>
        <v>0</v>
      </c>
      <c r="P258">
        <f>SUMIFS('Energy balance options'!$G$7:$G$3000,'Energy balance options'!$B$7:$B$3000,HeatGen!P$2,'Energy balance options'!$A$7:$A$3000,HeatGen!$A258)</f>
        <v>0</v>
      </c>
      <c r="Q258">
        <f>SUMIFS('Energy balance options'!$G$7:$G$3000,'Energy balance options'!$B$7:$B$3000,HeatGen!Q$2,'Energy balance options'!$A$7:$A$3000,HeatGen!$A258)</f>
        <v>0</v>
      </c>
      <c r="R258">
        <f>SUMIFS('Energy balance options'!$G$7:$G$3000,'Energy balance options'!$B$7:$B$3000,HeatGen!R$2,'Energy balance options'!$A$7:$A$3000,HeatGen!$A258)</f>
        <v>0</v>
      </c>
      <c r="S258">
        <f>SUMIFS('Energy balance options'!$G$7:$G$3000,'Energy balance options'!$B$7:$B$3000,HeatGen!S$2,'Energy balance options'!$A$7:$A$3000,HeatGen!$A258)</f>
        <v>0</v>
      </c>
      <c r="T258">
        <f>SUMIFS('Energy balance options'!$G$7:$G$3000,'Energy balance options'!$B$7:$B$3000,HeatGen!T$2,'Energy balance options'!$A$7:$A$3000,HeatGen!$A258)</f>
        <v>0</v>
      </c>
      <c r="U258">
        <f>SUMIFS('Energy balance options'!$G$7:$G$3000,'Energy balance options'!$B$7:$B$3000,HeatGen!U$2,'Energy balance options'!$A$7:$A$3000,HeatGen!$A258)</f>
        <v>0</v>
      </c>
      <c r="V258">
        <f>SUMIFS('Energy balance options'!$G$7:$G$3000,'Energy balance options'!$B$7:$B$3000,HeatGen!V$2,'Energy balance options'!$A$7:$A$3000,HeatGen!$A258)</f>
        <v>0</v>
      </c>
      <c r="W258">
        <f>SUMIFS('Energy balance options'!$G$7:$G$3000,'Energy balance options'!$B$7:$B$3000,HeatGen!W$2,'Energy balance options'!$A$7:$A$3000,HeatGen!$A258)</f>
        <v>0</v>
      </c>
      <c r="X258">
        <f>SUMIFS('Energy balance options'!$G$7:$G$3000,'Energy balance options'!$B$7:$B$3000,HeatGen!X$2,'Energy balance options'!$A$7:$A$3000,HeatGen!$A258)</f>
        <v>0</v>
      </c>
      <c r="Y258">
        <f t="shared" si="51"/>
        <v>0</v>
      </c>
      <c r="Z258">
        <f t="shared" si="52"/>
        <v>0</v>
      </c>
      <c r="AA258">
        <f t="shared" si="53"/>
        <v>0</v>
      </c>
      <c r="AB258">
        <f t="shared" si="54"/>
        <v>0</v>
      </c>
      <c r="AC258">
        <f t="shared" si="55"/>
        <v>0</v>
      </c>
      <c r="AD258">
        <f t="shared" si="56"/>
        <v>0</v>
      </c>
      <c r="AE258">
        <f t="shared" si="57"/>
        <v>0</v>
      </c>
      <c r="AF258">
        <f t="shared" si="58"/>
        <v>0</v>
      </c>
      <c r="AG258">
        <f t="shared" si="59"/>
        <v>0</v>
      </c>
      <c r="AH258">
        <f t="shared" si="60"/>
        <v>0</v>
      </c>
      <c r="AI258">
        <f t="shared" si="61"/>
        <v>0</v>
      </c>
      <c r="AJ258">
        <f t="shared" si="62"/>
        <v>0</v>
      </c>
      <c r="AK258">
        <f t="shared" si="63"/>
        <v>0</v>
      </c>
      <c r="AL258">
        <f t="shared" si="64"/>
        <v>0</v>
      </c>
      <c r="AM258">
        <f t="shared" si="65"/>
        <v>0</v>
      </c>
      <c r="AN258">
        <f t="shared" si="66"/>
        <v>0</v>
      </c>
      <c r="AO258">
        <f t="shared" si="67"/>
        <v>0</v>
      </c>
    </row>
    <row r="259" spans="1:41" x14ac:dyDescent="0.2">
      <c r="A259" s="9" t="str">
        <f>'Cost per option'!A267</f>
        <v>1837 PI van</v>
      </c>
      <c r="B259" t="str">
        <f>_xlfn.IFNA(VLOOKUP(A259,'Energy balance options'!A$7:C$3000,3,FALSE),"")</f>
        <v>Verkeer</v>
      </c>
      <c r="C259">
        <f>SUMIFS('Energy balance options'!$F$7:$F$3000,'Energy balance options'!$B$7:$B$3000,HeatGen!C$2,'Energy balance options'!$A$7:$A$3000,HeatGen!$A259)</f>
        <v>0</v>
      </c>
      <c r="D259">
        <f>SUMIFS('Energy balance options'!$F$7:$F$3000,'Energy balance options'!$B$7:$B$3000,HeatGen!D$2,'Energy balance options'!$A$7:$A$3000,HeatGen!$A259)</f>
        <v>0</v>
      </c>
      <c r="E259">
        <f>SUMIFS('Energy balance options'!$F$7:$F$3000,'Energy balance options'!$B$7:$B$3000,HeatGen!E$2,'Energy balance options'!$A$7:$A$3000,HeatGen!$A259)</f>
        <v>0</v>
      </c>
      <c r="F259">
        <f>SUMIFS('Energy balance options'!$F$7:$F$3000,'Energy balance options'!$B$7:$B$3000,HeatGen!F$2,'Energy balance options'!$A$7:$A$3000,HeatGen!$A259)</f>
        <v>0</v>
      </c>
      <c r="G259">
        <f>SUMIFS('Energy balance options'!$F$7:$F$3000,'Energy balance options'!$B$7:$B$3000,HeatGen!G$2,'Energy balance options'!$A$7:$A$3000,HeatGen!$A259)</f>
        <v>0</v>
      </c>
      <c r="H259">
        <f>SUMIFS('Energy balance options'!$G$7:$G$3000,'Energy balance options'!$B$7:$B$3000,HeatGen!H$2,'Energy balance options'!$A$7:$A$3000,HeatGen!$A259)</f>
        <v>0</v>
      </c>
      <c r="I259">
        <f>SUMIFS('Energy balance options'!$G$7:$G$3000,'Energy balance options'!$B$7:$B$3000,HeatGen!I$2,'Energy balance options'!$A$7:$A$3000,HeatGen!$A259)</f>
        <v>0</v>
      </c>
      <c r="J259">
        <f>SUMIFS('Energy balance options'!$G$7:$G$3000,'Energy balance options'!$B$7:$B$3000,HeatGen!J$2,'Energy balance options'!$A$7:$A$3000,HeatGen!$A259)</f>
        <v>7.2356750410000004E-5</v>
      </c>
      <c r="K259">
        <f>SUMIFS('Energy balance options'!$G$7:$G$3000,'Energy balance options'!$B$7:$B$3000,HeatGen!K$2,'Energy balance options'!$A$7:$A$3000,HeatGen!$A259)</f>
        <v>0</v>
      </c>
      <c r="L259">
        <f>SUMIFS('Energy balance options'!$G$7:$G$3000,'Energy balance options'!$B$7:$B$3000,HeatGen!L$2,'Energy balance options'!$A$7:$A$3000,HeatGen!$A259)</f>
        <v>0</v>
      </c>
      <c r="M259">
        <f>SUMIFS('Energy balance options'!$G$7:$G$3000,'Energy balance options'!$B$7:$B$3000,HeatGen!M$2,'Energy balance options'!$A$7:$A$3000,HeatGen!$A259)</f>
        <v>0</v>
      </c>
      <c r="N259">
        <f>SUMIFS('Energy balance options'!$G$7:$G$3000,'Energy balance options'!$B$7:$B$3000,HeatGen!N$2,'Energy balance options'!$A$7:$A$3000,HeatGen!$A259)</f>
        <v>0</v>
      </c>
      <c r="O259">
        <f>SUMIFS('Energy balance options'!$G$7:$G$3000,'Energy balance options'!$B$7:$B$3000,HeatGen!O$2,'Energy balance options'!$A$7:$A$3000,HeatGen!$A259)</f>
        <v>0</v>
      </c>
      <c r="P259">
        <f>SUMIFS('Energy balance options'!$G$7:$G$3000,'Energy balance options'!$B$7:$B$3000,HeatGen!P$2,'Energy balance options'!$A$7:$A$3000,HeatGen!$A259)</f>
        <v>0</v>
      </c>
      <c r="Q259">
        <f>SUMIFS('Energy balance options'!$G$7:$G$3000,'Energy balance options'!$B$7:$B$3000,HeatGen!Q$2,'Energy balance options'!$A$7:$A$3000,HeatGen!$A259)</f>
        <v>0</v>
      </c>
      <c r="R259">
        <f>SUMIFS('Energy balance options'!$G$7:$G$3000,'Energy balance options'!$B$7:$B$3000,HeatGen!R$2,'Energy balance options'!$A$7:$A$3000,HeatGen!$A259)</f>
        <v>0</v>
      </c>
      <c r="S259">
        <f>SUMIFS('Energy balance options'!$G$7:$G$3000,'Energy balance options'!$B$7:$B$3000,HeatGen!S$2,'Energy balance options'!$A$7:$A$3000,HeatGen!$A259)</f>
        <v>0</v>
      </c>
      <c r="T259">
        <f>SUMIFS('Energy balance options'!$G$7:$G$3000,'Energy balance options'!$B$7:$B$3000,HeatGen!T$2,'Energy balance options'!$A$7:$A$3000,HeatGen!$A259)</f>
        <v>0</v>
      </c>
      <c r="U259">
        <f>SUMIFS('Energy balance options'!$G$7:$G$3000,'Energy balance options'!$B$7:$B$3000,HeatGen!U$2,'Energy balance options'!$A$7:$A$3000,HeatGen!$A259)</f>
        <v>0</v>
      </c>
      <c r="V259">
        <f>SUMIFS('Energy balance options'!$G$7:$G$3000,'Energy balance options'!$B$7:$B$3000,HeatGen!V$2,'Energy balance options'!$A$7:$A$3000,HeatGen!$A259)</f>
        <v>0</v>
      </c>
      <c r="W259">
        <f>SUMIFS('Energy balance options'!$G$7:$G$3000,'Energy balance options'!$B$7:$B$3000,HeatGen!W$2,'Energy balance options'!$A$7:$A$3000,HeatGen!$A259)</f>
        <v>0</v>
      </c>
      <c r="X259">
        <f>SUMIFS('Energy balance options'!$G$7:$G$3000,'Energy balance options'!$B$7:$B$3000,HeatGen!X$2,'Energy balance options'!$A$7:$A$3000,HeatGen!$A259)</f>
        <v>0</v>
      </c>
      <c r="Y259">
        <f t="shared" ref="Y259:Y322" si="68">IFERROR(H259/SUM($H259:$X259),0)*SUM($C259:$G259)</f>
        <v>0</v>
      </c>
      <c r="Z259">
        <f t="shared" ref="Z259:Z322" si="69">IFERROR(I259/SUM($H259:$X259),0)*SUM($C259:$G259)</f>
        <v>0</v>
      </c>
      <c r="AA259">
        <f t="shared" ref="AA259:AA322" si="70">IFERROR(J259/SUM($H259:$X259),0)*SUM($C259:$G259)</f>
        <v>0</v>
      </c>
      <c r="AB259">
        <f t="shared" ref="AB259:AB322" si="71">IFERROR(K259/SUM($H259:$X259),0)*SUM($C259:$G259)</f>
        <v>0</v>
      </c>
      <c r="AC259">
        <f t="shared" ref="AC259:AC322" si="72">IFERROR(L259/SUM($H259:$X259),0)*SUM($C259:$G259)</f>
        <v>0</v>
      </c>
      <c r="AD259">
        <f t="shared" ref="AD259:AD322" si="73">IFERROR(M259/SUM($H259:$X259),0)*SUM($C259:$G259)</f>
        <v>0</v>
      </c>
      <c r="AE259">
        <f t="shared" ref="AE259:AE322" si="74">IFERROR(N259/SUM($H259:$X259),0)*SUM($C259:$G259)</f>
        <v>0</v>
      </c>
      <c r="AF259">
        <f t="shared" ref="AF259:AF322" si="75">IFERROR(O259/SUM($H259:$X259),0)*SUM($C259:$G259)</f>
        <v>0</v>
      </c>
      <c r="AG259">
        <f t="shared" ref="AG259:AG322" si="76">IFERROR(P259/SUM($H259:$X259),0)*SUM($C259:$G259)</f>
        <v>0</v>
      </c>
      <c r="AH259">
        <f t="shared" ref="AH259:AH322" si="77">IFERROR(Q259/SUM($H259:$X259),0)*SUM($C259:$G259)</f>
        <v>0</v>
      </c>
      <c r="AI259">
        <f t="shared" ref="AI259:AI322" si="78">IFERROR(R259/SUM($H259:$X259),0)*SUM($C259:$G259)</f>
        <v>0</v>
      </c>
      <c r="AJ259">
        <f t="shared" ref="AJ259:AJ322" si="79">IFERROR(S259/SUM($H259:$X259),0)*SUM($C259:$G259)</f>
        <v>0</v>
      </c>
      <c r="AK259">
        <f t="shared" ref="AK259:AK322" si="80">IFERROR(T259/SUM($H259:$X259),0)*SUM($C259:$G259)</f>
        <v>0</v>
      </c>
      <c r="AL259">
        <f t="shared" ref="AL259:AL322" si="81">IFERROR(U259/SUM($H259:$X259),0)*SUM($C259:$G259)</f>
        <v>0</v>
      </c>
      <c r="AM259">
        <f t="shared" ref="AM259:AM322" si="82">IFERROR(V259/SUM($H259:$X259),0)*SUM($C259:$G259)</f>
        <v>0</v>
      </c>
      <c r="AN259">
        <f t="shared" ref="AN259:AN322" si="83">IFERROR(W259/SUM($H259:$X259),0)*SUM($C259:$G259)</f>
        <v>0</v>
      </c>
      <c r="AO259">
        <f t="shared" ref="AO259:AO322" si="84">IFERROR(X259/SUM($H259:$X259),0)*SUM($C259:$G259)</f>
        <v>0</v>
      </c>
    </row>
    <row r="260" spans="1:41" x14ac:dyDescent="0.2">
      <c r="A260" s="9" t="str">
        <f>'Cost per option'!A268</f>
        <v>1838 LNG inland navigation freight</v>
      </c>
      <c r="B260" t="str">
        <f>_xlfn.IFNA(VLOOKUP(A260,'Energy balance options'!A$7:C$3000,3,FALSE),"")</f>
        <v>Verkeer</v>
      </c>
      <c r="C260">
        <f>SUMIFS('Energy balance options'!$F$7:$F$3000,'Energy balance options'!$B$7:$B$3000,HeatGen!C$2,'Energy balance options'!$A$7:$A$3000,HeatGen!$A260)</f>
        <v>0</v>
      </c>
      <c r="D260">
        <f>SUMIFS('Energy balance options'!$F$7:$F$3000,'Energy balance options'!$B$7:$B$3000,HeatGen!D$2,'Energy balance options'!$A$7:$A$3000,HeatGen!$A260)</f>
        <v>0</v>
      </c>
      <c r="E260">
        <f>SUMIFS('Energy balance options'!$F$7:$F$3000,'Energy balance options'!$B$7:$B$3000,HeatGen!E$2,'Energy balance options'!$A$7:$A$3000,HeatGen!$A260)</f>
        <v>0</v>
      </c>
      <c r="F260">
        <f>SUMIFS('Energy balance options'!$F$7:$F$3000,'Energy balance options'!$B$7:$B$3000,HeatGen!F$2,'Energy balance options'!$A$7:$A$3000,HeatGen!$A260)</f>
        <v>0</v>
      </c>
      <c r="G260">
        <f>SUMIFS('Energy balance options'!$F$7:$F$3000,'Energy balance options'!$B$7:$B$3000,HeatGen!G$2,'Energy balance options'!$A$7:$A$3000,HeatGen!$A260)</f>
        <v>0</v>
      </c>
      <c r="H260">
        <f>SUMIFS('Energy balance options'!$G$7:$G$3000,'Energy balance options'!$B$7:$B$3000,HeatGen!H$2,'Energy balance options'!$A$7:$A$3000,HeatGen!$A260)</f>
        <v>0</v>
      </c>
      <c r="I260">
        <f>SUMIFS('Energy balance options'!$G$7:$G$3000,'Energy balance options'!$B$7:$B$3000,HeatGen!I$2,'Energy balance options'!$A$7:$A$3000,HeatGen!$A260)</f>
        <v>0</v>
      </c>
      <c r="J260">
        <f>SUMIFS('Energy balance options'!$G$7:$G$3000,'Energy balance options'!$B$7:$B$3000,HeatGen!J$2,'Energy balance options'!$A$7:$A$3000,HeatGen!$A260)</f>
        <v>0</v>
      </c>
      <c r="K260">
        <f>SUMIFS('Energy balance options'!$G$7:$G$3000,'Energy balance options'!$B$7:$B$3000,HeatGen!K$2,'Energy balance options'!$A$7:$A$3000,HeatGen!$A260)</f>
        <v>0</v>
      </c>
      <c r="L260">
        <f>SUMIFS('Energy balance options'!$G$7:$G$3000,'Energy balance options'!$B$7:$B$3000,HeatGen!L$2,'Energy balance options'!$A$7:$A$3000,HeatGen!$A260)</f>
        <v>0</v>
      </c>
      <c r="M260">
        <f>SUMIFS('Energy balance options'!$G$7:$G$3000,'Energy balance options'!$B$7:$B$3000,HeatGen!M$2,'Energy balance options'!$A$7:$A$3000,HeatGen!$A260)</f>
        <v>0</v>
      </c>
      <c r="N260">
        <f>SUMIFS('Energy balance options'!$G$7:$G$3000,'Energy balance options'!$B$7:$B$3000,HeatGen!N$2,'Energy balance options'!$A$7:$A$3000,HeatGen!$A260)</f>
        <v>0</v>
      </c>
      <c r="O260">
        <f>SUMIFS('Energy balance options'!$G$7:$G$3000,'Energy balance options'!$B$7:$B$3000,HeatGen!O$2,'Energy balance options'!$A$7:$A$3000,HeatGen!$A260)</f>
        <v>0</v>
      </c>
      <c r="P260">
        <f>SUMIFS('Energy balance options'!$G$7:$G$3000,'Energy balance options'!$B$7:$B$3000,HeatGen!P$2,'Energy balance options'!$A$7:$A$3000,HeatGen!$A260)</f>
        <v>0</v>
      </c>
      <c r="Q260">
        <f>SUMIFS('Energy balance options'!$G$7:$G$3000,'Energy balance options'!$B$7:$B$3000,HeatGen!Q$2,'Energy balance options'!$A$7:$A$3000,HeatGen!$A260)</f>
        <v>0</v>
      </c>
      <c r="R260">
        <f>SUMIFS('Energy balance options'!$G$7:$G$3000,'Energy balance options'!$B$7:$B$3000,HeatGen!R$2,'Energy balance options'!$A$7:$A$3000,HeatGen!$A260)</f>
        <v>0</v>
      </c>
      <c r="S260">
        <f>SUMIFS('Energy balance options'!$G$7:$G$3000,'Energy balance options'!$B$7:$B$3000,HeatGen!S$2,'Energy balance options'!$A$7:$A$3000,HeatGen!$A260)</f>
        <v>0</v>
      </c>
      <c r="T260">
        <f>SUMIFS('Energy balance options'!$G$7:$G$3000,'Energy balance options'!$B$7:$B$3000,HeatGen!T$2,'Energy balance options'!$A$7:$A$3000,HeatGen!$A260)</f>
        <v>0</v>
      </c>
      <c r="U260">
        <f>SUMIFS('Energy balance options'!$G$7:$G$3000,'Energy balance options'!$B$7:$B$3000,HeatGen!U$2,'Energy balance options'!$A$7:$A$3000,HeatGen!$A260)</f>
        <v>0</v>
      </c>
      <c r="V260">
        <f>SUMIFS('Energy balance options'!$G$7:$G$3000,'Energy balance options'!$B$7:$B$3000,HeatGen!V$2,'Energy balance options'!$A$7:$A$3000,HeatGen!$A260)</f>
        <v>0</v>
      </c>
      <c r="W260">
        <f>SUMIFS('Energy balance options'!$G$7:$G$3000,'Energy balance options'!$B$7:$B$3000,HeatGen!W$2,'Energy balance options'!$A$7:$A$3000,HeatGen!$A260)</f>
        <v>0</v>
      </c>
      <c r="X260">
        <f>SUMIFS('Energy balance options'!$G$7:$G$3000,'Energy balance options'!$B$7:$B$3000,HeatGen!X$2,'Energy balance options'!$A$7:$A$3000,HeatGen!$A260)</f>
        <v>0</v>
      </c>
      <c r="Y260">
        <f t="shared" si="68"/>
        <v>0</v>
      </c>
      <c r="Z260">
        <f t="shared" si="69"/>
        <v>0</v>
      </c>
      <c r="AA260">
        <f t="shared" si="70"/>
        <v>0</v>
      </c>
      <c r="AB260">
        <f t="shared" si="71"/>
        <v>0</v>
      </c>
      <c r="AC260">
        <f t="shared" si="72"/>
        <v>0</v>
      </c>
      <c r="AD260">
        <f t="shared" si="73"/>
        <v>0</v>
      </c>
      <c r="AE260">
        <f t="shared" si="74"/>
        <v>0</v>
      </c>
      <c r="AF260">
        <f t="shared" si="75"/>
        <v>0</v>
      </c>
      <c r="AG260">
        <f t="shared" si="76"/>
        <v>0</v>
      </c>
      <c r="AH260">
        <f t="shared" si="77"/>
        <v>0</v>
      </c>
      <c r="AI260">
        <f t="shared" si="78"/>
        <v>0</v>
      </c>
      <c r="AJ260">
        <f t="shared" si="79"/>
        <v>0</v>
      </c>
      <c r="AK260">
        <f t="shared" si="80"/>
        <v>0</v>
      </c>
      <c r="AL260">
        <f t="shared" si="81"/>
        <v>0</v>
      </c>
      <c r="AM260">
        <f t="shared" si="82"/>
        <v>0</v>
      </c>
      <c r="AN260">
        <f t="shared" si="83"/>
        <v>0</v>
      </c>
      <c r="AO260">
        <f t="shared" si="84"/>
        <v>0</v>
      </c>
    </row>
    <row r="261" spans="1:41" x14ac:dyDescent="0.2">
      <c r="A261" s="9" t="str">
        <f>'Cost per option'!A269</f>
        <v>1841 REF ICE van</v>
      </c>
      <c r="B261" t="str">
        <f>_xlfn.IFNA(VLOOKUP(A261,'Energy balance options'!A$7:C$3000,3,FALSE),"")</f>
        <v>Verkeer</v>
      </c>
      <c r="C261">
        <f>SUMIFS('Energy balance options'!$F$7:$F$3000,'Energy balance options'!$B$7:$B$3000,HeatGen!C$2,'Energy balance options'!$A$7:$A$3000,HeatGen!$A261)</f>
        <v>0</v>
      </c>
      <c r="D261">
        <f>SUMIFS('Energy balance options'!$F$7:$F$3000,'Energy balance options'!$B$7:$B$3000,HeatGen!D$2,'Energy balance options'!$A$7:$A$3000,HeatGen!$A261)</f>
        <v>0</v>
      </c>
      <c r="E261">
        <f>SUMIFS('Energy balance options'!$F$7:$F$3000,'Energy balance options'!$B$7:$B$3000,HeatGen!E$2,'Energy balance options'!$A$7:$A$3000,HeatGen!$A261)</f>
        <v>0</v>
      </c>
      <c r="F261">
        <f>SUMIFS('Energy balance options'!$F$7:$F$3000,'Energy balance options'!$B$7:$B$3000,HeatGen!F$2,'Energy balance options'!$A$7:$A$3000,HeatGen!$A261)</f>
        <v>0</v>
      </c>
      <c r="G261">
        <f>SUMIFS('Energy balance options'!$F$7:$F$3000,'Energy balance options'!$B$7:$B$3000,HeatGen!G$2,'Energy balance options'!$A$7:$A$3000,HeatGen!$A261)</f>
        <v>0</v>
      </c>
      <c r="H261">
        <f>SUMIFS('Energy balance options'!$G$7:$G$3000,'Energy balance options'!$B$7:$B$3000,HeatGen!H$2,'Energy balance options'!$A$7:$A$3000,HeatGen!$A261)</f>
        <v>0.1921146416</v>
      </c>
      <c r="I261">
        <f>SUMIFS('Energy balance options'!$G$7:$G$3000,'Energy balance options'!$B$7:$B$3000,HeatGen!I$2,'Energy balance options'!$A$7:$A$3000,HeatGen!$A261)</f>
        <v>0</v>
      </c>
      <c r="J261">
        <f>SUMIFS('Energy balance options'!$G$7:$G$3000,'Energy balance options'!$B$7:$B$3000,HeatGen!J$2,'Energy balance options'!$A$7:$A$3000,HeatGen!$A261)</f>
        <v>0</v>
      </c>
      <c r="K261">
        <f>SUMIFS('Energy balance options'!$G$7:$G$3000,'Energy balance options'!$B$7:$B$3000,HeatGen!K$2,'Energy balance options'!$A$7:$A$3000,HeatGen!$A261)</f>
        <v>0</v>
      </c>
      <c r="L261">
        <f>SUMIFS('Energy balance options'!$G$7:$G$3000,'Energy balance options'!$B$7:$B$3000,HeatGen!L$2,'Energy balance options'!$A$7:$A$3000,HeatGen!$A261)</f>
        <v>0</v>
      </c>
      <c r="M261">
        <f>SUMIFS('Energy balance options'!$G$7:$G$3000,'Energy balance options'!$B$7:$B$3000,HeatGen!M$2,'Energy balance options'!$A$7:$A$3000,HeatGen!$A261)</f>
        <v>0</v>
      </c>
      <c r="N261">
        <f>SUMIFS('Energy balance options'!$G$7:$G$3000,'Energy balance options'!$B$7:$B$3000,HeatGen!N$2,'Energy balance options'!$A$7:$A$3000,HeatGen!$A261)</f>
        <v>0</v>
      </c>
      <c r="O261">
        <f>SUMIFS('Energy balance options'!$G$7:$G$3000,'Energy balance options'!$B$7:$B$3000,HeatGen!O$2,'Energy balance options'!$A$7:$A$3000,HeatGen!$A261)</f>
        <v>0</v>
      </c>
      <c r="P261">
        <f>SUMIFS('Energy balance options'!$G$7:$G$3000,'Energy balance options'!$B$7:$B$3000,HeatGen!P$2,'Energy balance options'!$A$7:$A$3000,HeatGen!$A261)</f>
        <v>0</v>
      </c>
      <c r="Q261">
        <f>SUMIFS('Energy balance options'!$G$7:$G$3000,'Energy balance options'!$B$7:$B$3000,HeatGen!Q$2,'Energy balance options'!$A$7:$A$3000,HeatGen!$A261)</f>
        <v>0</v>
      </c>
      <c r="R261">
        <f>SUMIFS('Energy balance options'!$G$7:$G$3000,'Energy balance options'!$B$7:$B$3000,HeatGen!R$2,'Energy balance options'!$A$7:$A$3000,HeatGen!$A261)</f>
        <v>0</v>
      </c>
      <c r="S261">
        <f>SUMIFS('Energy balance options'!$G$7:$G$3000,'Energy balance options'!$B$7:$B$3000,HeatGen!S$2,'Energy balance options'!$A$7:$A$3000,HeatGen!$A261)</f>
        <v>0</v>
      </c>
      <c r="T261">
        <f>SUMIFS('Energy balance options'!$G$7:$G$3000,'Energy balance options'!$B$7:$B$3000,HeatGen!T$2,'Energy balance options'!$A$7:$A$3000,HeatGen!$A261)</f>
        <v>0</v>
      </c>
      <c r="U261">
        <f>SUMIFS('Energy balance options'!$G$7:$G$3000,'Energy balance options'!$B$7:$B$3000,HeatGen!U$2,'Energy balance options'!$A$7:$A$3000,HeatGen!$A261)</f>
        <v>0</v>
      </c>
      <c r="V261">
        <f>SUMIFS('Energy balance options'!$G$7:$G$3000,'Energy balance options'!$B$7:$B$3000,HeatGen!V$2,'Energy balance options'!$A$7:$A$3000,HeatGen!$A261)</f>
        <v>0</v>
      </c>
      <c r="W261">
        <f>SUMIFS('Energy balance options'!$G$7:$G$3000,'Energy balance options'!$B$7:$B$3000,HeatGen!W$2,'Energy balance options'!$A$7:$A$3000,HeatGen!$A261)</f>
        <v>0</v>
      </c>
      <c r="X261">
        <f>SUMIFS('Energy balance options'!$G$7:$G$3000,'Energy balance options'!$B$7:$B$3000,HeatGen!X$2,'Energy balance options'!$A$7:$A$3000,HeatGen!$A261)</f>
        <v>0</v>
      </c>
      <c r="Y261">
        <f t="shared" si="68"/>
        <v>0</v>
      </c>
      <c r="Z261">
        <f t="shared" si="69"/>
        <v>0</v>
      </c>
      <c r="AA261">
        <f t="shared" si="70"/>
        <v>0</v>
      </c>
      <c r="AB261">
        <f t="shared" si="71"/>
        <v>0</v>
      </c>
      <c r="AC261">
        <f t="shared" si="72"/>
        <v>0</v>
      </c>
      <c r="AD261">
        <f t="shared" si="73"/>
        <v>0</v>
      </c>
      <c r="AE261">
        <f t="shared" si="74"/>
        <v>0</v>
      </c>
      <c r="AF261">
        <f t="shared" si="75"/>
        <v>0</v>
      </c>
      <c r="AG261">
        <f t="shared" si="76"/>
        <v>0</v>
      </c>
      <c r="AH261">
        <f t="shared" si="77"/>
        <v>0</v>
      </c>
      <c r="AI261">
        <f t="shared" si="78"/>
        <v>0</v>
      </c>
      <c r="AJ261">
        <f t="shared" si="79"/>
        <v>0</v>
      </c>
      <c r="AK261">
        <f t="shared" si="80"/>
        <v>0</v>
      </c>
      <c r="AL261">
        <f t="shared" si="81"/>
        <v>0</v>
      </c>
      <c r="AM261">
        <f t="shared" si="82"/>
        <v>0</v>
      </c>
      <c r="AN261">
        <f t="shared" si="83"/>
        <v>0</v>
      </c>
      <c r="AO261">
        <f t="shared" si="84"/>
        <v>0</v>
      </c>
    </row>
    <row r="262" spans="1:41" x14ac:dyDescent="0.2">
      <c r="A262" s="9" t="str">
        <f>'Cost per option'!A270</f>
        <v>1849 Stalluchtzuivering</v>
      </c>
      <c r="B262" t="str">
        <f>_xlfn.IFNA(VLOOKUP(A262,'Energy balance options'!A$7:C$3000,3,FALSE),"")</f>
        <v>Landbouw</v>
      </c>
      <c r="C262">
        <f>SUMIFS('Energy balance options'!$F$7:$F$3000,'Energy balance options'!$B$7:$B$3000,HeatGen!C$2,'Energy balance options'!$A$7:$A$3000,HeatGen!$A262)</f>
        <v>0</v>
      </c>
      <c r="D262">
        <f>SUMIFS('Energy balance options'!$F$7:$F$3000,'Energy balance options'!$B$7:$B$3000,HeatGen!D$2,'Energy balance options'!$A$7:$A$3000,HeatGen!$A262)</f>
        <v>0</v>
      </c>
      <c r="E262">
        <f>SUMIFS('Energy balance options'!$F$7:$F$3000,'Energy balance options'!$B$7:$B$3000,HeatGen!E$2,'Energy balance options'!$A$7:$A$3000,HeatGen!$A262)</f>
        <v>0</v>
      </c>
      <c r="F262">
        <f>SUMIFS('Energy balance options'!$F$7:$F$3000,'Energy balance options'!$B$7:$B$3000,HeatGen!F$2,'Energy balance options'!$A$7:$A$3000,HeatGen!$A262)</f>
        <v>0</v>
      </c>
      <c r="G262">
        <f>SUMIFS('Energy balance options'!$F$7:$F$3000,'Energy balance options'!$B$7:$B$3000,HeatGen!G$2,'Energy balance options'!$A$7:$A$3000,HeatGen!$A262)</f>
        <v>0</v>
      </c>
      <c r="H262">
        <f>SUMIFS('Energy balance options'!$G$7:$G$3000,'Energy balance options'!$B$7:$B$3000,HeatGen!H$2,'Energy balance options'!$A$7:$A$3000,HeatGen!$A262)</f>
        <v>0</v>
      </c>
      <c r="I262">
        <f>SUMIFS('Energy balance options'!$G$7:$G$3000,'Energy balance options'!$B$7:$B$3000,HeatGen!I$2,'Energy balance options'!$A$7:$A$3000,HeatGen!$A262)</f>
        <v>0</v>
      </c>
      <c r="J262">
        <f>SUMIFS('Energy balance options'!$G$7:$G$3000,'Energy balance options'!$B$7:$B$3000,HeatGen!J$2,'Energy balance options'!$A$7:$A$3000,HeatGen!$A262)</f>
        <v>0</v>
      </c>
      <c r="K262">
        <f>SUMIFS('Energy balance options'!$G$7:$G$3000,'Energy balance options'!$B$7:$B$3000,HeatGen!K$2,'Energy balance options'!$A$7:$A$3000,HeatGen!$A262)</f>
        <v>0</v>
      </c>
      <c r="L262">
        <f>SUMIFS('Energy balance options'!$G$7:$G$3000,'Energy balance options'!$B$7:$B$3000,HeatGen!L$2,'Energy balance options'!$A$7:$A$3000,HeatGen!$A262)</f>
        <v>0</v>
      </c>
      <c r="M262">
        <f>SUMIFS('Energy balance options'!$G$7:$G$3000,'Energy balance options'!$B$7:$B$3000,HeatGen!M$2,'Energy balance options'!$A$7:$A$3000,HeatGen!$A262)</f>
        <v>0</v>
      </c>
      <c r="N262">
        <f>SUMIFS('Energy balance options'!$G$7:$G$3000,'Energy balance options'!$B$7:$B$3000,HeatGen!N$2,'Energy balance options'!$A$7:$A$3000,HeatGen!$A262)</f>
        <v>0</v>
      </c>
      <c r="O262">
        <f>SUMIFS('Energy balance options'!$G$7:$G$3000,'Energy balance options'!$B$7:$B$3000,HeatGen!O$2,'Energy balance options'!$A$7:$A$3000,HeatGen!$A262)</f>
        <v>0</v>
      </c>
      <c r="P262">
        <f>SUMIFS('Energy balance options'!$G$7:$G$3000,'Energy balance options'!$B$7:$B$3000,HeatGen!P$2,'Energy balance options'!$A$7:$A$3000,HeatGen!$A262)</f>
        <v>0</v>
      </c>
      <c r="Q262">
        <f>SUMIFS('Energy balance options'!$G$7:$G$3000,'Energy balance options'!$B$7:$B$3000,HeatGen!Q$2,'Energy balance options'!$A$7:$A$3000,HeatGen!$A262)</f>
        <v>0</v>
      </c>
      <c r="R262">
        <f>SUMIFS('Energy balance options'!$G$7:$G$3000,'Energy balance options'!$B$7:$B$3000,HeatGen!R$2,'Energy balance options'!$A$7:$A$3000,HeatGen!$A262)</f>
        <v>0</v>
      </c>
      <c r="S262">
        <f>SUMIFS('Energy balance options'!$G$7:$G$3000,'Energy balance options'!$B$7:$B$3000,HeatGen!S$2,'Energy balance options'!$A$7:$A$3000,HeatGen!$A262)</f>
        <v>0</v>
      </c>
      <c r="T262">
        <f>SUMIFS('Energy balance options'!$G$7:$G$3000,'Energy balance options'!$B$7:$B$3000,HeatGen!T$2,'Energy balance options'!$A$7:$A$3000,HeatGen!$A262)</f>
        <v>0</v>
      </c>
      <c r="U262">
        <f>SUMIFS('Energy balance options'!$G$7:$G$3000,'Energy balance options'!$B$7:$B$3000,HeatGen!U$2,'Energy balance options'!$A$7:$A$3000,HeatGen!$A262)</f>
        <v>0</v>
      </c>
      <c r="V262">
        <f>SUMIFS('Energy balance options'!$G$7:$G$3000,'Energy balance options'!$B$7:$B$3000,HeatGen!V$2,'Energy balance options'!$A$7:$A$3000,HeatGen!$A262)</f>
        <v>0</v>
      </c>
      <c r="W262">
        <f>SUMIFS('Energy balance options'!$G$7:$G$3000,'Energy balance options'!$B$7:$B$3000,HeatGen!W$2,'Energy balance options'!$A$7:$A$3000,HeatGen!$A262)</f>
        <v>0</v>
      </c>
      <c r="X262">
        <f>SUMIFS('Energy balance options'!$G$7:$G$3000,'Energy balance options'!$B$7:$B$3000,HeatGen!X$2,'Energy balance options'!$A$7:$A$3000,HeatGen!$A262)</f>
        <v>0</v>
      </c>
      <c r="Y262">
        <f t="shared" si="68"/>
        <v>0</v>
      </c>
      <c r="Z262">
        <f t="shared" si="69"/>
        <v>0</v>
      </c>
      <c r="AA262">
        <f t="shared" si="70"/>
        <v>0</v>
      </c>
      <c r="AB262">
        <f t="shared" si="71"/>
        <v>0</v>
      </c>
      <c r="AC262">
        <f t="shared" si="72"/>
        <v>0</v>
      </c>
      <c r="AD262">
        <f t="shared" si="73"/>
        <v>0</v>
      </c>
      <c r="AE262">
        <f t="shared" si="74"/>
        <v>0</v>
      </c>
      <c r="AF262">
        <f t="shared" si="75"/>
        <v>0</v>
      </c>
      <c r="AG262">
        <f t="shared" si="76"/>
        <v>0</v>
      </c>
      <c r="AH262">
        <f t="shared" si="77"/>
        <v>0</v>
      </c>
      <c r="AI262">
        <f t="shared" si="78"/>
        <v>0</v>
      </c>
      <c r="AJ262">
        <f t="shared" si="79"/>
        <v>0</v>
      </c>
      <c r="AK262">
        <f t="shared" si="80"/>
        <v>0</v>
      </c>
      <c r="AL262">
        <f t="shared" si="81"/>
        <v>0</v>
      </c>
      <c r="AM262">
        <f t="shared" si="82"/>
        <v>0</v>
      </c>
      <c r="AN262">
        <f t="shared" si="83"/>
        <v>0</v>
      </c>
      <c r="AO262">
        <f t="shared" si="84"/>
        <v>0</v>
      </c>
    </row>
    <row r="263" spans="1:41" x14ac:dyDescent="0.2">
      <c r="A263" s="9" t="str">
        <f>'Cost per option'!A271</f>
        <v>1850 Hout binnenland naar hout</v>
      </c>
      <c r="B263" t="str">
        <f>_xlfn.IFNA(VLOOKUP(A263,'Energy balance options'!A$7:C$3000,3,FALSE),"")</f>
        <v>Raffinaderijen</v>
      </c>
      <c r="C263">
        <f>SUMIFS('Energy balance options'!$F$7:$F$3000,'Energy balance options'!$B$7:$B$3000,HeatGen!C$2,'Energy balance options'!$A$7:$A$3000,HeatGen!$A263)</f>
        <v>0</v>
      </c>
      <c r="D263">
        <f>SUMIFS('Energy balance options'!$F$7:$F$3000,'Energy balance options'!$B$7:$B$3000,HeatGen!D$2,'Energy balance options'!$A$7:$A$3000,HeatGen!$A263)</f>
        <v>0</v>
      </c>
      <c r="E263">
        <f>SUMIFS('Energy balance options'!$F$7:$F$3000,'Energy balance options'!$B$7:$B$3000,HeatGen!E$2,'Energy balance options'!$A$7:$A$3000,HeatGen!$A263)</f>
        <v>0</v>
      </c>
      <c r="F263">
        <f>SUMIFS('Energy balance options'!$F$7:$F$3000,'Energy balance options'!$B$7:$B$3000,HeatGen!F$2,'Energy balance options'!$A$7:$A$3000,HeatGen!$A263)</f>
        <v>0</v>
      </c>
      <c r="G263">
        <f>SUMIFS('Energy balance options'!$F$7:$F$3000,'Energy balance options'!$B$7:$B$3000,HeatGen!G$2,'Energy balance options'!$A$7:$A$3000,HeatGen!$A263)</f>
        <v>0</v>
      </c>
      <c r="H263">
        <f>SUMIFS('Energy balance options'!$G$7:$G$3000,'Energy balance options'!$B$7:$B$3000,HeatGen!H$2,'Energy balance options'!$A$7:$A$3000,HeatGen!$A263)</f>
        <v>0</v>
      </c>
      <c r="I263">
        <f>SUMIFS('Energy balance options'!$G$7:$G$3000,'Energy balance options'!$B$7:$B$3000,HeatGen!I$2,'Energy balance options'!$A$7:$A$3000,HeatGen!$A263)</f>
        <v>0</v>
      </c>
      <c r="J263">
        <f>SUMIFS('Energy balance options'!$G$7:$G$3000,'Energy balance options'!$B$7:$B$3000,HeatGen!J$2,'Energy balance options'!$A$7:$A$3000,HeatGen!$A263)</f>
        <v>0</v>
      </c>
      <c r="K263">
        <f>SUMIFS('Energy balance options'!$G$7:$G$3000,'Energy balance options'!$B$7:$B$3000,HeatGen!K$2,'Energy balance options'!$A$7:$A$3000,HeatGen!$A263)</f>
        <v>0</v>
      </c>
      <c r="L263">
        <f>SUMIFS('Energy balance options'!$G$7:$G$3000,'Energy balance options'!$B$7:$B$3000,HeatGen!L$2,'Energy balance options'!$A$7:$A$3000,HeatGen!$A263)</f>
        <v>0</v>
      </c>
      <c r="M263">
        <f>SUMIFS('Energy balance options'!$G$7:$G$3000,'Energy balance options'!$B$7:$B$3000,HeatGen!M$2,'Energy balance options'!$A$7:$A$3000,HeatGen!$A263)</f>
        <v>0</v>
      </c>
      <c r="N263">
        <f>SUMIFS('Energy balance options'!$G$7:$G$3000,'Energy balance options'!$B$7:$B$3000,HeatGen!N$2,'Energy balance options'!$A$7:$A$3000,HeatGen!$A263)</f>
        <v>0</v>
      </c>
      <c r="O263">
        <f>SUMIFS('Energy balance options'!$G$7:$G$3000,'Energy balance options'!$B$7:$B$3000,HeatGen!O$2,'Energy balance options'!$A$7:$A$3000,HeatGen!$A263)</f>
        <v>0</v>
      </c>
      <c r="P263">
        <f>SUMIFS('Energy balance options'!$G$7:$G$3000,'Energy balance options'!$B$7:$B$3000,HeatGen!P$2,'Energy balance options'!$A$7:$A$3000,HeatGen!$A263)</f>
        <v>0</v>
      </c>
      <c r="Q263">
        <f>SUMIFS('Energy balance options'!$G$7:$G$3000,'Energy balance options'!$B$7:$B$3000,HeatGen!Q$2,'Energy balance options'!$A$7:$A$3000,HeatGen!$A263)</f>
        <v>0</v>
      </c>
      <c r="R263">
        <f>SUMIFS('Energy balance options'!$G$7:$G$3000,'Energy balance options'!$B$7:$B$3000,HeatGen!R$2,'Energy balance options'!$A$7:$A$3000,HeatGen!$A263)</f>
        <v>0</v>
      </c>
      <c r="S263">
        <f>SUMIFS('Energy balance options'!$G$7:$G$3000,'Energy balance options'!$B$7:$B$3000,HeatGen!S$2,'Energy balance options'!$A$7:$A$3000,HeatGen!$A263)</f>
        <v>0</v>
      </c>
      <c r="T263">
        <f>SUMIFS('Energy balance options'!$G$7:$G$3000,'Energy balance options'!$B$7:$B$3000,HeatGen!T$2,'Energy balance options'!$A$7:$A$3000,HeatGen!$A263)</f>
        <v>0</v>
      </c>
      <c r="U263">
        <f>SUMIFS('Energy balance options'!$G$7:$G$3000,'Energy balance options'!$B$7:$B$3000,HeatGen!U$2,'Energy balance options'!$A$7:$A$3000,HeatGen!$A263)</f>
        <v>0</v>
      </c>
      <c r="V263">
        <f>SUMIFS('Energy balance options'!$G$7:$G$3000,'Energy balance options'!$B$7:$B$3000,HeatGen!V$2,'Energy balance options'!$A$7:$A$3000,HeatGen!$A263)</f>
        <v>0</v>
      </c>
      <c r="W263">
        <f>SUMIFS('Energy balance options'!$G$7:$G$3000,'Energy balance options'!$B$7:$B$3000,HeatGen!W$2,'Energy balance options'!$A$7:$A$3000,HeatGen!$A263)</f>
        <v>0</v>
      </c>
      <c r="X263">
        <f>SUMIFS('Energy balance options'!$G$7:$G$3000,'Energy balance options'!$B$7:$B$3000,HeatGen!X$2,'Energy balance options'!$A$7:$A$3000,HeatGen!$A263)</f>
        <v>0</v>
      </c>
      <c r="Y263">
        <f t="shared" si="68"/>
        <v>0</v>
      </c>
      <c r="Z263">
        <f t="shared" si="69"/>
        <v>0</v>
      </c>
      <c r="AA263">
        <f t="shared" si="70"/>
        <v>0</v>
      </c>
      <c r="AB263">
        <f t="shared" si="71"/>
        <v>0</v>
      </c>
      <c r="AC263">
        <f t="shared" si="72"/>
        <v>0</v>
      </c>
      <c r="AD263">
        <f t="shared" si="73"/>
        <v>0</v>
      </c>
      <c r="AE263">
        <f t="shared" si="74"/>
        <v>0</v>
      </c>
      <c r="AF263">
        <f t="shared" si="75"/>
        <v>0</v>
      </c>
      <c r="AG263">
        <f t="shared" si="76"/>
        <v>0</v>
      </c>
      <c r="AH263">
        <f t="shared" si="77"/>
        <v>0</v>
      </c>
      <c r="AI263">
        <f t="shared" si="78"/>
        <v>0</v>
      </c>
      <c r="AJ263">
        <f t="shared" si="79"/>
        <v>0</v>
      </c>
      <c r="AK263">
        <f t="shared" si="80"/>
        <v>0</v>
      </c>
      <c r="AL263">
        <f t="shared" si="81"/>
        <v>0</v>
      </c>
      <c r="AM263">
        <f t="shared" si="82"/>
        <v>0</v>
      </c>
      <c r="AN263">
        <f t="shared" si="83"/>
        <v>0</v>
      </c>
      <c r="AO263">
        <f t="shared" si="84"/>
        <v>0</v>
      </c>
    </row>
    <row r="264" spans="1:41" x14ac:dyDescent="0.2">
      <c r="A264" s="9" t="str">
        <f>'Cost per option'!A272</f>
        <v>1851 Hout buitenland naar hout</v>
      </c>
      <c r="B264" t="str">
        <f>_xlfn.IFNA(VLOOKUP(A264,'Energy balance options'!A$7:C$3000,3,FALSE),"")</f>
        <v>Raffinaderijen</v>
      </c>
      <c r="C264">
        <f>SUMIFS('Energy balance options'!$F$7:$F$3000,'Energy balance options'!$B$7:$B$3000,HeatGen!C$2,'Energy balance options'!$A$7:$A$3000,HeatGen!$A264)</f>
        <v>0</v>
      </c>
      <c r="D264">
        <f>SUMIFS('Energy balance options'!$F$7:$F$3000,'Energy balance options'!$B$7:$B$3000,HeatGen!D$2,'Energy balance options'!$A$7:$A$3000,HeatGen!$A264)</f>
        <v>0</v>
      </c>
      <c r="E264">
        <f>SUMIFS('Energy balance options'!$F$7:$F$3000,'Energy balance options'!$B$7:$B$3000,HeatGen!E$2,'Energy balance options'!$A$7:$A$3000,HeatGen!$A264)</f>
        <v>0</v>
      </c>
      <c r="F264">
        <f>SUMIFS('Energy balance options'!$F$7:$F$3000,'Energy balance options'!$B$7:$B$3000,HeatGen!F$2,'Energy balance options'!$A$7:$A$3000,HeatGen!$A264)</f>
        <v>0</v>
      </c>
      <c r="G264">
        <f>SUMIFS('Energy balance options'!$F$7:$F$3000,'Energy balance options'!$B$7:$B$3000,HeatGen!G$2,'Energy balance options'!$A$7:$A$3000,HeatGen!$A264)</f>
        <v>0</v>
      </c>
      <c r="H264">
        <f>SUMIFS('Energy balance options'!$G$7:$G$3000,'Energy balance options'!$B$7:$B$3000,HeatGen!H$2,'Energy balance options'!$A$7:$A$3000,HeatGen!$A264)</f>
        <v>0</v>
      </c>
      <c r="I264">
        <f>SUMIFS('Energy balance options'!$G$7:$G$3000,'Energy balance options'!$B$7:$B$3000,HeatGen!I$2,'Energy balance options'!$A$7:$A$3000,HeatGen!$A264)</f>
        <v>0</v>
      </c>
      <c r="J264">
        <f>SUMIFS('Energy balance options'!$G$7:$G$3000,'Energy balance options'!$B$7:$B$3000,HeatGen!J$2,'Energy balance options'!$A$7:$A$3000,HeatGen!$A264)</f>
        <v>0</v>
      </c>
      <c r="K264">
        <f>SUMIFS('Energy balance options'!$G$7:$G$3000,'Energy balance options'!$B$7:$B$3000,HeatGen!K$2,'Energy balance options'!$A$7:$A$3000,HeatGen!$A264)</f>
        <v>0</v>
      </c>
      <c r="L264">
        <f>SUMIFS('Energy balance options'!$G$7:$G$3000,'Energy balance options'!$B$7:$B$3000,HeatGen!L$2,'Energy balance options'!$A$7:$A$3000,HeatGen!$A264)</f>
        <v>0</v>
      </c>
      <c r="M264">
        <f>SUMIFS('Energy balance options'!$G$7:$G$3000,'Energy balance options'!$B$7:$B$3000,HeatGen!M$2,'Energy balance options'!$A$7:$A$3000,HeatGen!$A264)</f>
        <v>0</v>
      </c>
      <c r="N264">
        <f>SUMIFS('Energy balance options'!$G$7:$G$3000,'Energy balance options'!$B$7:$B$3000,HeatGen!N$2,'Energy balance options'!$A$7:$A$3000,HeatGen!$A264)</f>
        <v>0</v>
      </c>
      <c r="O264">
        <f>SUMIFS('Energy balance options'!$G$7:$G$3000,'Energy balance options'!$B$7:$B$3000,HeatGen!O$2,'Energy balance options'!$A$7:$A$3000,HeatGen!$A264)</f>
        <v>0</v>
      </c>
      <c r="P264">
        <f>SUMIFS('Energy balance options'!$G$7:$G$3000,'Energy balance options'!$B$7:$B$3000,HeatGen!P$2,'Energy balance options'!$A$7:$A$3000,HeatGen!$A264)</f>
        <v>0</v>
      </c>
      <c r="Q264">
        <f>SUMIFS('Energy balance options'!$G$7:$G$3000,'Energy balance options'!$B$7:$B$3000,HeatGen!Q$2,'Energy balance options'!$A$7:$A$3000,HeatGen!$A264)</f>
        <v>0</v>
      </c>
      <c r="R264">
        <f>SUMIFS('Energy balance options'!$G$7:$G$3000,'Energy balance options'!$B$7:$B$3000,HeatGen!R$2,'Energy balance options'!$A$7:$A$3000,HeatGen!$A264)</f>
        <v>0</v>
      </c>
      <c r="S264">
        <f>SUMIFS('Energy balance options'!$G$7:$G$3000,'Energy balance options'!$B$7:$B$3000,HeatGen!S$2,'Energy balance options'!$A$7:$A$3000,HeatGen!$A264)</f>
        <v>0</v>
      </c>
      <c r="T264">
        <f>SUMIFS('Energy balance options'!$G$7:$G$3000,'Energy balance options'!$B$7:$B$3000,HeatGen!T$2,'Energy balance options'!$A$7:$A$3000,HeatGen!$A264)</f>
        <v>0</v>
      </c>
      <c r="U264">
        <f>SUMIFS('Energy balance options'!$G$7:$G$3000,'Energy balance options'!$B$7:$B$3000,HeatGen!U$2,'Energy balance options'!$A$7:$A$3000,HeatGen!$A264)</f>
        <v>0</v>
      </c>
      <c r="V264">
        <f>SUMIFS('Energy balance options'!$G$7:$G$3000,'Energy balance options'!$B$7:$B$3000,HeatGen!V$2,'Energy balance options'!$A$7:$A$3000,HeatGen!$A264)</f>
        <v>0</v>
      </c>
      <c r="W264">
        <f>SUMIFS('Energy balance options'!$G$7:$G$3000,'Energy balance options'!$B$7:$B$3000,HeatGen!W$2,'Energy balance options'!$A$7:$A$3000,HeatGen!$A264)</f>
        <v>0</v>
      </c>
      <c r="X264">
        <f>SUMIFS('Energy balance options'!$G$7:$G$3000,'Energy balance options'!$B$7:$B$3000,HeatGen!X$2,'Energy balance options'!$A$7:$A$3000,HeatGen!$A264)</f>
        <v>0</v>
      </c>
      <c r="Y264">
        <f t="shared" si="68"/>
        <v>0</v>
      </c>
      <c r="Z264">
        <f t="shared" si="69"/>
        <v>0</v>
      </c>
      <c r="AA264">
        <f t="shared" si="70"/>
        <v>0</v>
      </c>
      <c r="AB264">
        <f t="shared" si="71"/>
        <v>0</v>
      </c>
      <c r="AC264">
        <f t="shared" si="72"/>
        <v>0</v>
      </c>
      <c r="AD264">
        <f t="shared" si="73"/>
        <v>0</v>
      </c>
      <c r="AE264">
        <f t="shared" si="74"/>
        <v>0</v>
      </c>
      <c r="AF264">
        <f t="shared" si="75"/>
        <v>0</v>
      </c>
      <c r="AG264">
        <f t="shared" si="76"/>
        <v>0</v>
      </c>
      <c r="AH264">
        <f t="shared" si="77"/>
        <v>0</v>
      </c>
      <c r="AI264">
        <f t="shared" si="78"/>
        <v>0</v>
      </c>
      <c r="AJ264">
        <f t="shared" si="79"/>
        <v>0</v>
      </c>
      <c r="AK264">
        <f t="shared" si="80"/>
        <v>0</v>
      </c>
      <c r="AL264">
        <f t="shared" si="81"/>
        <v>0</v>
      </c>
      <c r="AM264">
        <f t="shared" si="82"/>
        <v>0</v>
      </c>
      <c r="AN264">
        <f t="shared" si="83"/>
        <v>0</v>
      </c>
      <c r="AO264">
        <f t="shared" si="84"/>
        <v>0</v>
      </c>
    </row>
    <row r="265" spans="1:41" x14ac:dyDescent="0.2">
      <c r="A265" s="9" t="str">
        <f>'Cost per option'!A273</f>
        <v>1852 REF Nuclear power plant</v>
      </c>
      <c r="B265" t="str">
        <f>_xlfn.IFNA(VLOOKUP(A265,'Energy balance options'!A$7:C$3000,3,FALSE),"")</f>
        <v>Elektriciteitsopwekking</v>
      </c>
      <c r="C265">
        <f>SUMIFS('Energy balance options'!$F$7:$F$3000,'Energy balance options'!$B$7:$B$3000,HeatGen!C$2,'Energy balance options'!$A$7:$A$3000,HeatGen!$A265)</f>
        <v>0</v>
      </c>
      <c r="D265">
        <f>SUMIFS('Energy balance options'!$F$7:$F$3000,'Energy balance options'!$B$7:$B$3000,HeatGen!D$2,'Energy balance options'!$A$7:$A$3000,HeatGen!$A265)</f>
        <v>0</v>
      </c>
      <c r="E265">
        <f>SUMIFS('Energy balance options'!$F$7:$F$3000,'Energy balance options'!$B$7:$B$3000,HeatGen!E$2,'Energy balance options'!$A$7:$A$3000,HeatGen!$A265)</f>
        <v>0</v>
      </c>
      <c r="F265">
        <f>SUMIFS('Energy balance options'!$F$7:$F$3000,'Energy balance options'!$B$7:$B$3000,HeatGen!F$2,'Energy balance options'!$A$7:$A$3000,HeatGen!$A265)</f>
        <v>0</v>
      </c>
      <c r="G265">
        <f>SUMIFS('Energy balance options'!$F$7:$F$3000,'Energy balance options'!$B$7:$B$3000,HeatGen!G$2,'Energy balance options'!$A$7:$A$3000,HeatGen!$A265)</f>
        <v>0</v>
      </c>
      <c r="H265">
        <f>SUMIFS('Energy balance options'!$G$7:$G$3000,'Energy balance options'!$B$7:$B$3000,HeatGen!H$2,'Energy balance options'!$A$7:$A$3000,HeatGen!$A265)</f>
        <v>0</v>
      </c>
      <c r="I265">
        <f>SUMIFS('Energy balance options'!$G$7:$G$3000,'Energy balance options'!$B$7:$B$3000,HeatGen!I$2,'Energy balance options'!$A$7:$A$3000,HeatGen!$A265)</f>
        <v>0</v>
      </c>
      <c r="J265">
        <f>SUMIFS('Energy balance options'!$G$7:$G$3000,'Energy balance options'!$B$7:$B$3000,HeatGen!J$2,'Energy balance options'!$A$7:$A$3000,HeatGen!$A265)</f>
        <v>0</v>
      </c>
      <c r="K265">
        <f>SUMIFS('Energy balance options'!$G$7:$G$3000,'Energy balance options'!$B$7:$B$3000,HeatGen!K$2,'Energy balance options'!$A$7:$A$3000,HeatGen!$A265)</f>
        <v>0</v>
      </c>
      <c r="L265">
        <f>SUMIFS('Energy balance options'!$G$7:$G$3000,'Energy balance options'!$B$7:$B$3000,HeatGen!L$2,'Energy balance options'!$A$7:$A$3000,HeatGen!$A265)</f>
        <v>0</v>
      </c>
      <c r="M265">
        <f>SUMIFS('Energy balance options'!$G$7:$G$3000,'Energy balance options'!$B$7:$B$3000,HeatGen!M$2,'Energy balance options'!$A$7:$A$3000,HeatGen!$A265)</f>
        <v>0</v>
      </c>
      <c r="N265">
        <f>SUMIFS('Energy balance options'!$G$7:$G$3000,'Energy balance options'!$B$7:$B$3000,HeatGen!N$2,'Energy balance options'!$A$7:$A$3000,HeatGen!$A265)</f>
        <v>0</v>
      </c>
      <c r="O265">
        <f>SUMIFS('Energy balance options'!$G$7:$G$3000,'Energy balance options'!$B$7:$B$3000,HeatGen!O$2,'Energy balance options'!$A$7:$A$3000,HeatGen!$A265)</f>
        <v>0</v>
      </c>
      <c r="P265">
        <f>SUMIFS('Energy balance options'!$G$7:$G$3000,'Energy balance options'!$B$7:$B$3000,HeatGen!P$2,'Energy balance options'!$A$7:$A$3000,HeatGen!$A265)</f>
        <v>0</v>
      </c>
      <c r="Q265">
        <f>SUMIFS('Energy balance options'!$G$7:$G$3000,'Energy balance options'!$B$7:$B$3000,HeatGen!Q$2,'Energy balance options'!$A$7:$A$3000,HeatGen!$A265)</f>
        <v>0</v>
      </c>
      <c r="R265">
        <f>SUMIFS('Energy balance options'!$G$7:$G$3000,'Energy balance options'!$B$7:$B$3000,HeatGen!R$2,'Energy balance options'!$A$7:$A$3000,HeatGen!$A265)</f>
        <v>0</v>
      </c>
      <c r="S265">
        <f>SUMIFS('Energy balance options'!$G$7:$G$3000,'Energy balance options'!$B$7:$B$3000,HeatGen!S$2,'Energy balance options'!$A$7:$A$3000,HeatGen!$A265)</f>
        <v>0</v>
      </c>
      <c r="T265">
        <f>SUMIFS('Energy balance options'!$G$7:$G$3000,'Energy balance options'!$B$7:$B$3000,HeatGen!T$2,'Energy balance options'!$A$7:$A$3000,HeatGen!$A265)</f>
        <v>0</v>
      </c>
      <c r="U265">
        <f>SUMIFS('Energy balance options'!$G$7:$G$3000,'Energy balance options'!$B$7:$B$3000,HeatGen!U$2,'Energy balance options'!$A$7:$A$3000,HeatGen!$A265)</f>
        <v>0</v>
      </c>
      <c r="V265">
        <f>SUMIFS('Energy balance options'!$G$7:$G$3000,'Energy balance options'!$B$7:$B$3000,HeatGen!V$2,'Energy balance options'!$A$7:$A$3000,HeatGen!$A265)</f>
        <v>0</v>
      </c>
      <c r="W265">
        <f>SUMIFS('Energy balance options'!$G$7:$G$3000,'Energy balance options'!$B$7:$B$3000,HeatGen!W$2,'Energy balance options'!$A$7:$A$3000,HeatGen!$A265)</f>
        <v>0</v>
      </c>
      <c r="X265">
        <f>SUMIFS('Energy balance options'!$G$7:$G$3000,'Energy balance options'!$B$7:$B$3000,HeatGen!X$2,'Energy balance options'!$A$7:$A$3000,HeatGen!$A265)</f>
        <v>0</v>
      </c>
      <c r="Y265">
        <f t="shared" si="68"/>
        <v>0</v>
      </c>
      <c r="Z265">
        <f t="shared" si="69"/>
        <v>0</v>
      </c>
      <c r="AA265">
        <f t="shared" si="70"/>
        <v>0</v>
      </c>
      <c r="AB265">
        <f t="shared" si="71"/>
        <v>0</v>
      </c>
      <c r="AC265">
        <f t="shared" si="72"/>
        <v>0</v>
      </c>
      <c r="AD265">
        <f t="shared" si="73"/>
        <v>0</v>
      </c>
      <c r="AE265">
        <f t="shared" si="74"/>
        <v>0</v>
      </c>
      <c r="AF265">
        <f t="shared" si="75"/>
        <v>0</v>
      </c>
      <c r="AG265">
        <f t="shared" si="76"/>
        <v>0</v>
      </c>
      <c r="AH265">
        <f t="shared" si="77"/>
        <v>0</v>
      </c>
      <c r="AI265">
        <f t="shared" si="78"/>
        <v>0</v>
      </c>
      <c r="AJ265">
        <f t="shared" si="79"/>
        <v>0</v>
      </c>
      <c r="AK265">
        <f t="shared" si="80"/>
        <v>0</v>
      </c>
      <c r="AL265">
        <f t="shared" si="81"/>
        <v>0</v>
      </c>
      <c r="AM265">
        <f t="shared" si="82"/>
        <v>0</v>
      </c>
      <c r="AN265">
        <f t="shared" si="83"/>
        <v>0</v>
      </c>
      <c r="AO265">
        <f t="shared" si="84"/>
        <v>0</v>
      </c>
    </row>
    <row r="266" spans="1:41" x14ac:dyDescent="0.2">
      <c r="A266" s="9" t="str">
        <f>'Cost per option'!A274</f>
        <v>1855 SNG from lignocellulosics</v>
      </c>
      <c r="B266" t="str">
        <f>_xlfn.IFNA(VLOOKUP(A266,'Energy balance options'!A$7:C$3000,3,FALSE),"")</f>
        <v>Gasvoorziening</v>
      </c>
      <c r="C266">
        <f>SUMIFS('Energy balance options'!$F$7:$F$3000,'Energy balance options'!$B$7:$B$3000,HeatGen!C$2,'Energy balance options'!$A$7:$A$3000,HeatGen!$A266)</f>
        <v>0</v>
      </c>
      <c r="D266">
        <f>SUMIFS('Energy balance options'!$F$7:$F$3000,'Energy balance options'!$B$7:$B$3000,HeatGen!D$2,'Energy balance options'!$A$7:$A$3000,HeatGen!$A266)</f>
        <v>0</v>
      </c>
      <c r="E266">
        <f>SUMIFS('Energy balance options'!$F$7:$F$3000,'Energy balance options'!$B$7:$B$3000,HeatGen!E$2,'Energy balance options'!$A$7:$A$3000,HeatGen!$A266)</f>
        <v>0</v>
      </c>
      <c r="F266">
        <f>SUMIFS('Energy balance options'!$F$7:$F$3000,'Energy balance options'!$B$7:$B$3000,HeatGen!F$2,'Energy balance options'!$A$7:$A$3000,HeatGen!$A266)</f>
        <v>0</v>
      </c>
      <c r="G266">
        <f>SUMIFS('Energy balance options'!$F$7:$F$3000,'Energy balance options'!$B$7:$B$3000,HeatGen!G$2,'Energy balance options'!$A$7:$A$3000,HeatGen!$A266)</f>
        <v>0</v>
      </c>
      <c r="H266">
        <f>SUMIFS('Energy balance options'!$G$7:$G$3000,'Energy balance options'!$B$7:$B$3000,HeatGen!H$2,'Energy balance options'!$A$7:$A$3000,HeatGen!$A266)</f>
        <v>0</v>
      </c>
      <c r="I266">
        <f>SUMIFS('Energy balance options'!$G$7:$G$3000,'Energy balance options'!$B$7:$B$3000,HeatGen!I$2,'Energy balance options'!$A$7:$A$3000,HeatGen!$A266)</f>
        <v>0</v>
      </c>
      <c r="J266">
        <f>SUMIFS('Energy balance options'!$G$7:$G$3000,'Energy balance options'!$B$7:$B$3000,HeatGen!J$2,'Energy balance options'!$A$7:$A$3000,HeatGen!$A266)</f>
        <v>0</v>
      </c>
      <c r="K266">
        <f>SUMIFS('Energy balance options'!$G$7:$G$3000,'Energy balance options'!$B$7:$B$3000,HeatGen!K$2,'Energy balance options'!$A$7:$A$3000,HeatGen!$A266)</f>
        <v>0</v>
      </c>
      <c r="L266">
        <f>SUMIFS('Energy balance options'!$G$7:$G$3000,'Energy balance options'!$B$7:$B$3000,HeatGen!L$2,'Energy balance options'!$A$7:$A$3000,HeatGen!$A266)</f>
        <v>0</v>
      </c>
      <c r="M266">
        <f>SUMIFS('Energy balance options'!$G$7:$G$3000,'Energy balance options'!$B$7:$B$3000,HeatGen!M$2,'Energy balance options'!$A$7:$A$3000,HeatGen!$A266)</f>
        <v>1.384858042E-5</v>
      </c>
      <c r="N266">
        <f>SUMIFS('Energy balance options'!$G$7:$G$3000,'Energy balance options'!$B$7:$B$3000,HeatGen!N$2,'Energy balance options'!$A$7:$A$3000,HeatGen!$A266)</f>
        <v>0</v>
      </c>
      <c r="O266">
        <f>SUMIFS('Energy balance options'!$G$7:$G$3000,'Energy balance options'!$B$7:$B$3000,HeatGen!O$2,'Energy balance options'!$A$7:$A$3000,HeatGen!$A266)</f>
        <v>0</v>
      </c>
      <c r="P266">
        <f>SUMIFS('Energy balance options'!$G$7:$G$3000,'Energy balance options'!$B$7:$B$3000,HeatGen!P$2,'Energy balance options'!$A$7:$A$3000,HeatGen!$A266)</f>
        <v>0</v>
      </c>
      <c r="Q266">
        <f>SUMIFS('Energy balance options'!$G$7:$G$3000,'Energy balance options'!$B$7:$B$3000,HeatGen!Q$2,'Energy balance options'!$A$7:$A$3000,HeatGen!$A266)</f>
        <v>0</v>
      </c>
      <c r="R266">
        <f>SUMIFS('Energy balance options'!$G$7:$G$3000,'Energy balance options'!$B$7:$B$3000,HeatGen!R$2,'Energy balance options'!$A$7:$A$3000,HeatGen!$A266)</f>
        <v>0</v>
      </c>
      <c r="S266">
        <f>SUMIFS('Energy balance options'!$G$7:$G$3000,'Energy balance options'!$B$7:$B$3000,HeatGen!S$2,'Energy balance options'!$A$7:$A$3000,HeatGen!$A266)</f>
        <v>0</v>
      </c>
      <c r="T266">
        <f>SUMIFS('Energy balance options'!$G$7:$G$3000,'Energy balance options'!$B$7:$B$3000,HeatGen!T$2,'Energy balance options'!$A$7:$A$3000,HeatGen!$A266)</f>
        <v>0</v>
      </c>
      <c r="U266">
        <f>SUMIFS('Energy balance options'!$G$7:$G$3000,'Energy balance options'!$B$7:$B$3000,HeatGen!U$2,'Energy balance options'!$A$7:$A$3000,HeatGen!$A266)</f>
        <v>0</v>
      </c>
      <c r="V266">
        <f>SUMIFS('Energy balance options'!$G$7:$G$3000,'Energy balance options'!$B$7:$B$3000,HeatGen!V$2,'Energy balance options'!$A$7:$A$3000,HeatGen!$A266)</f>
        <v>0</v>
      </c>
      <c r="W266">
        <f>SUMIFS('Energy balance options'!$G$7:$G$3000,'Energy balance options'!$B$7:$B$3000,HeatGen!W$2,'Energy balance options'!$A$7:$A$3000,HeatGen!$A266)</f>
        <v>0</v>
      </c>
      <c r="X266">
        <f>SUMIFS('Energy balance options'!$G$7:$G$3000,'Energy balance options'!$B$7:$B$3000,HeatGen!X$2,'Energy balance options'!$A$7:$A$3000,HeatGen!$A266)</f>
        <v>0</v>
      </c>
      <c r="Y266">
        <f t="shared" si="68"/>
        <v>0</v>
      </c>
      <c r="Z266">
        <f t="shared" si="69"/>
        <v>0</v>
      </c>
      <c r="AA266">
        <f t="shared" si="70"/>
        <v>0</v>
      </c>
      <c r="AB266">
        <f t="shared" si="71"/>
        <v>0</v>
      </c>
      <c r="AC266">
        <f t="shared" si="72"/>
        <v>0</v>
      </c>
      <c r="AD266">
        <f t="shared" si="73"/>
        <v>0</v>
      </c>
      <c r="AE266">
        <f t="shared" si="74"/>
        <v>0</v>
      </c>
      <c r="AF266">
        <f t="shared" si="75"/>
        <v>0</v>
      </c>
      <c r="AG266">
        <f t="shared" si="76"/>
        <v>0</v>
      </c>
      <c r="AH266">
        <f t="shared" si="77"/>
        <v>0</v>
      </c>
      <c r="AI266">
        <f t="shared" si="78"/>
        <v>0</v>
      </c>
      <c r="AJ266">
        <f t="shared" si="79"/>
        <v>0</v>
      </c>
      <c r="AK266">
        <f t="shared" si="80"/>
        <v>0</v>
      </c>
      <c r="AL266">
        <f t="shared" si="81"/>
        <v>0</v>
      </c>
      <c r="AM266">
        <f t="shared" si="82"/>
        <v>0</v>
      </c>
      <c r="AN266">
        <f t="shared" si="83"/>
        <v>0</v>
      </c>
      <c r="AO266">
        <f t="shared" si="84"/>
        <v>0</v>
      </c>
    </row>
    <row r="267" spans="1:41" x14ac:dyDescent="0.2">
      <c r="A267" s="9" t="str">
        <f>'Cost per option'!A275</f>
        <v>1859 SNG from lignocellulosics with CC</v>
      </c>
      <c r="B267" t="str">
        <f>_xlfn.IFNA(VLOOKUP(A267,'Energy balance options'!A$7:C$3000,3,FALSE),"")</f>
        <v>Gasvoorziening</v>
      </c>
      <c r="C267">
        <f>SUMIFS('Energy balance options'!$F$7:$F$3000,'Energy balance options'!$B$7:$B$3000,HeatGen!C$2,'Energy balance options'!$A$7:$A$3000,HeatGen!$A267)</f>
        <v>0</v>
      </c>
      <c r="D267">
        <f>SUMIFS('Energy balance options'!$F$7:$F$3000,'Energy balance options'!$B$7:$B$3000,HeatGen!D$2,'Energy balance options'!$A$7:$A$3000,HeatGen!$A267)</f>
        <v>0</v>
      </c>
      <c r="E267">
        <f>SUMIFS('Energy balance options'!$F$7:$F$3000,'Energy balance options'!$B$7:$B$3000,HeatGen!E$2,'Energy balance options'!$A$7:$A$3000,HeatGen!$A267)</f>
        <v>0</v>
      </c>
      <c r="F267">
        <f>SUMIFS('Energy balance options'!$F$7:$F$3000,'Energy balance options'!$B$7:$B$3000,HeatGen!F$2,'Energy balance options'!$A$7:$A$3000,HeatGen!$A267)</f>
        <v>0</v>
      </c>
      <c r="G267">
        <f>SUMIFS('Energy balance options'!$F$7:$F$3000,'Energy balance options'!$B$7:$B$3000,HeatGen!G$2,'Energy balance options'!$A$7:$A$3000,HeatGen!$A267)</f>
        <v>0</v>
      </c>
      <c r="H267">
        <f>SUMIFS('Energy balance options'!$G$7:$G$3000,'Energy balance options'!$B$7:$B$3000,HeatGen!H$2,'Energy balance options'!$A$7:$A$3000,HeatGen!$A267)</f>
        <v>0</v>
      </c>
      <c r="I267">
        <f>SUMIFS('Energy balance options'!$G$7:$G$3000,'Energy balance options'!$B$7:$B$3000,HeatGen!I$2,'Energy balance options'!$A$7:$A$3000,HeatGen!$A267)</f>
        <v>0</v>
      </c>
      <c r="J267">
        <f>SUMIFS('Energy balance options'!$G$7:$G$3000,'Energy balance options'!$B$7:$B$3000,HeatGen!J$2,'Energy balance options'!$A$7:$A$3000,HeatGen!$A267)</f>
        <v>3.926871707E-7</v>
      </c>
      <c r="K267">
        <f>SUMIFS('Energy balance options'!$G$7:$G$3000,'Energy balance options'!$B$7:$B$3000,HeatGen!K$2,'Energy balance options'!$A$7:$A$3000,HeatGen!$A267)</f>
        <v>0</v>
      </c>
      <c r="L267">
        <f>SUMIFS('Energy balance options'!$G$7:$G$3000,'Energy balance options'!$B$7:$B$3000,HeatGen!L$2,'Energy balance options'!$A$7:$A$3000,HeatGen!$A267)</f>
        <v>0</v>
      </c>
      <c r="M267">
        <f>SUMIFS('Energy balance options'!$G$7:$G$3000,'Energy balance options'!$B$7:$B$3000,HeatGen!M$2,'Energy balance options'!$A$7:$A$3000,HeatGen!$A267)</f>
        <v>3.0617714720000003E-5</v>
      </c>
      <c r="N267">
        <f>SUMIFS('Energy balance options'!$G$7:$G$3000,'Energy balance options'!$B$7:$B$3000,HeatGen!N$2,'Energy balance options'!$A$7:$A$3000,HeatGen!$A267)</f>
        <v>0</v>
      </c>
      <c r="O267">
        <f>SUMIFS('Energy balance options'!$G$7:$G$3000,'Energy balance options'!$B$7:$B$3000,HeatGen!O$2,'Energy balance options'!$A$7:$A$3000,HeatGen!$A267)</f>
        <v>0</v>
      </c>
      <c r="P267">
        <f>SUMIFS('Energy balance options'!$G$7:$G$3000,'Energy balance options'!$B$7:$B$3000,HeatGen!P$2,'Energy balance options'!$A$7:$A$3000,HeatGen!$A267)</f>
        <v>0</v>
      </c>
      <c r="Q267">
        <f>SUMIFS('Energy balance options'!$G$7:$G$3000,'Energy balance options'!$B$7:$B$3000,HeatGen!Q$2,'Energy balance options'!$A$7:$A$3000,HeatGen!$A267)</f>
        <v>0</v>
      </c>
      <c r="R267">
        <f>SUMIFS('Energy balance options'!$G$7:$G$3000,'Energy balance options'!$B$7:$B$3000,HeatGen!R$2,'Energy balance options'!$A$7:$A$3000,HeatGen!$A267)</f>
        <v>0</v>
      </c>
      <c r="S267">
        <f>SUMIFS('Energy balance options'!$G$7:$G$3000,'Energy balance options'!$B$7:$B$3000,HeatGen!S$2,'Energy balance options'!$A$7:$A$3000,HeatGen!$A267)</f>
        <v>0</v>
      </c>
      <c r="T267">
        <f>SUMIFS('Energy balance options'!$G$7:$G$3000,'Energy balance options'!$B$7:$B$3000,HeatGen!T$2,'Energy balance options'!$A$7:$A$3000,HeatGen!$A267)</f>
        <v>0</v>
      </c>
      <c r="U267">
        <f>SUMIFS('Energy balance options'!$G$7:$G$3000,'Energy balance options'!$B$7:$B$3000,HeatGen!U$2,'Energy balance options'!$A$7:$A$3000,HeatGen!$A267)</f>
        <v>0</v>
      </c>
      <c r="V267">
        <f>SUMIFS('Energy balance options'!$G$7:$G$3000,'Energy balance options'!$B$7:$B$3000,HeatGen!V$2,'Energy balance options'!$A$7:$A$3000,HeatGen!$A267)</f>
        <v>0</v>
      </c>
      <c r="W267">
        <f>SUMIFS('Energy balance options'!$G$7:$G$3000,'Energy balance options'!$B$7:$B$3000,HeatGen!W$2,'Energy balance options'!$A$7:$A$3000,HeatGen!$A267)</f>
        <v>0</v>
      </c>
      <c r="X267">
        <f>SUMIFS('Energy balance options'!$G$7:$G$3000,'Energy balance options'!$B$7:$B$3000,HeatGen!X$2,'Energy balance options'!$A$7:$A$3000,HeatGen!$A267)</f>
        <v>0</v>
      </c>
      <c r="Y267">
        <f t="shared" si="68"/>
        <v>0</v>
      </c>
      <c r="Z267">
        <f t="shared" si="69"/>
        <v>0</v>
      </c>
      <c r="AA267">
        <f t="shared" si="70"/>
        <v>0</v>
      </c>
      <c r="AB267">
        <f t="shared" si="71"/>
        <v>0</v>
      </c>
      <c r="AC267">
        <f t="shared" si="72"/>
        <v>0</v>
      </c>
      <c r="AD267">
        <f t="shared" si="73"/>
        <v>0</v>
      </c>
      <c r="AE267">
        <f t="shared" si="74"/>
        <v>0</v>
      </c>
      <c r="AF267">
        <f t="shared" si="75"/>
        <v>0</v>
      </c>
      <c r="AG267">
        <f t="shared" si="76"/>
        <v>0</v>
      </c>
      <c r="AH267">
        <f t="shared" si="77"/>
        <v>0</v>
      </c>
      <c r="AI267">
        <f t="shared" si="78"/>
        <v>0</v>
      </c>
      <c r="AJ267">
        <f t="shared" si="79"/>
        <v>0</v>
      </c>
      <c r="AK267">
        <f t="shared" si="80"/>
        <v>0</v>
      </c>
      <c r="AL267">
        <f t="shared" si="81"/>
        <v>0</v>
      </c>
      <c r="AM267">
        <f t="shared" si="82"/>
        <v>0</v>
      </c>
      <c r="AN267">
        <f t="shared" si="83"/>
        <v>0</v>
      </c>
      <c r="AO267">
        <f t="shared" si="84"/>
        <v>0</v>
      </c>
    </row>
    <row r="268" spans="1:41" x14ac:dyDescent="0.2">
      <c r="A268" s="9" t="str">
        <f>'Cost per option'!A276</f>
        <v>1860 Bio-DME production</v>
      </c>
      <c r="B268" t="str">
        <f>_xlfn.IFNA(VLOOKUP(A268,'Energy balance options'!A$7:C$3000,3,FALSE),"")</f>
        <v>Raffinaderijen</v>
      </c>
      <c r="C268">
        <f>SUMIFS('Energy balance options'!$F$7:$F$3000,'Energy balance options'!$B$7:$B$3000,HeatGen!C$2,'Energy balance options'!$A$7:$A$3000,HeatGen!$A268)</f>
        <v>0</v>
      </c>
      <c r="D268">
        <f>SUMIFS('Energy balance options'!$F$7:$F$3000,'Energy balance options'!$B$7:$B$3000,HeatGen!D$2,'Energy balance options'!$A$7:$A$3000,HeatGen!$A268)</f>
        <v>0</v>
      </c>
      <c r="E268">
        <f>SUMIFS('Energy balance options'!$F$7:$F$3000,'Energy balance options'!$B$7:$B$3000,HeatGen!E$2,'Energy balance options'!$A$7:$A$3000,HeatGen!$A268)</f>
        <v>0</v>
      </c>
      <c r="F268">
        <f>SUMIFS('Energy balance options'!$F$7:$F$3000,'Energy balance options'!$B$7:$B$3000,HeatGen!F$2,'Energy balance options'!$A$7:$A$3000,HeatGen!$A268)</f>
        <v>0</v>
      </c>
      <c r="G268">
        <f>SUMIFS('Energy balance options'!$F$7:$F$3000,'Energy balance options'!$B$7:$B$3000,HeatGen!G$2,'Energy balance options'!$A$7:$A$3000,HeatGen!$A268)</f>
        <v>0</v>
      </c>
      <c r="H268">
        <f>SUMIFS('Energy balance options'!$G$7:$G$3000,'Energy balance options'!$B$7:$B$3000,HeatGen!H$2,'Energy balance options'!$A$7:$A$3000,HeatGen!$A268)</f>
        <v>0</v>
      </c>
      <c r="I268">
        <f>SUMIFS('Energy balance options'!$G$7:$G$3000,'Energy balance options'!$B$7:$B$3000,HeatGen!I$2,'Energy balance options'!$A$7:$A$3000,HeatGen!$A268)</f>
        <v>0</v>
      </c>
      <c r="J268">
        <f>SUMIFS('Energy balance options'!$G$7:$G$3000,'Energy balance options'!$B$7:$B$3000,HeatGen!J$2,'Energy balance options'!$A$7:$A$3000,HeatGen!$A268)</f>
        <v>3.3107929970000001E-7</v>
      </c>
      <c r="K268">
        <f>SUMIFS('Energy balance options'!$G$7:$G$3000,'Energy balance options'!$B$7:$B$3000,HeatGen!K$2,'Energy balance options'!$A$7:$A$3000,HeatGen!$A268)</f>
        <v>0</v>
      </c>
      <c r="L268">
        <f>SUMIFS('Energy balance options'!$G$7:$G$3000,'Energy balance options'!$B$7:$B$3000,HeatGen!L$2,'Energy balance options'!$A$7:$A$3000,HeatGen!$A268)</f>
        <v>0</v>
      </c>
      <c r="M268">
        <f>SUMIFS('Energy balance options'!$G$7:$G$3000,'Energy balance options'!$B$7:$B$3000,HeatGen!M$2,'Energy balance options'!$A$7:$A$3000,HeatGen!$A268)</f>
        <v>1.912268391E-5</v>
      </c>
      <c r="N268">
        <f>SUMIFS('Energy balance options'!$G$7:$G$3000,'Energy balance options'!$B$7:$B$3000,HeatGen!N$2,'Energy balance options'!$A$7:$A$3000,HeatGen!$A268)</f>
        <v>0</v>
      </c>
      <c r="O268">
        <f>SUMIFS('Energy balance options'!$G$7:$G$3000,'Energy balance options'!$B$7:$B$3000,HeatGen!O$2,'Energy balance options'!$A$7:$A$3000,HeatGen!$A268)</f>
        <v>0</v>
      </c>
      <c r="P268">
        <f>SUMIFS('Energy balance options'!$G$7:$G$3000,'Energy balance options'!$B$7:$B$3000,HeatGen!P$2,'Energy balance options'!$A$7:$A$3000,HeatGen!$A268)</f>
        <v>0</v>
      </c>
      <c r="Q268">
        <f>SUMIFS('Energy balance options'!$G$7:$G$3000,'Energy balance options'!$B$7:$B$3000,HeatGen!Q$2,'Energy balance options'!$A$7:$A$3000,HeatGen!$A268)</f>
        <v>0</v>
      </c>
      <c r="R268">
        <f>SUMIFS('Energy balance options'!$G$7:$G$3000,'Energy balance options'!$B$7:$B$3000,HeatGen!R$2,'Energy balance options'!$A$7:$A$3000,HeatGen!$A268)</f>
        <v>0</v>
      </c>
      <c r="S268">
        <f>SUMIFS('Energy balance options'!$G$7:$G$3000,'Energy balance options'!$B$7:$B$3000,HeatGen!S$2,'Energy balance options'!$A$7:$A$3000,HeatGen!$A268)</f>
        <v>0</v>
      </c>
      <c r="T268">
        <f>SUMIFS('Energy balance options'!$G$7:$G$3000,'Energy balance options'!$B$7:$B$3000,HeatGen!T$2,'Energy balance options'!$A$7:$A$3000,HeatGen!$A268)</f>
        <v>0</v>
      </c>
      <c r="U268">
        <f>SUMIFS('Energy balance options'!$G$7:$G$3000,'Energy balance options'!$B$7:$B$3000,HeatGen!U$2,'Energy balance options'!$A$7:$A$3000,HeatGen!$A268)</f>
        <v>0</v>
      </c>
      <c r="V268">
        <f>SUMIFS('Energy balance options'!$G$7:$G$3000,'Energy balance options'!$B$7:$B$3000,HeatGen!V$2,'Energy balance options'!$A$7:$A$3000,HeatGen!$A268)</f>
        <v>0</v>
      </c>
      <c r="W268">
        <f>SUMIFS('Energy balance options'!$G$7:$G$3000,'Energy balance options'!$B$7:$B$3000,HeatGen!W$2,'Energy balance options'!$A$7:$A$3000,HeatGen!$A268)</f>
        <v>0</v>
      </c>
      <c r="X268">
        <f>SUMIFS('Energy balance options'!$G$7:$G$3000,'Energy balance options'!$B$7:$B$3000,HeatGen!X$2,'Energy balance options'!$A$7:$A$3000,HeatGen!$A268)</f>
        <v>0</v>
      </c>
      <c r="Y268">
        <f t="shared" si="68"/>
        <v>0</v>
      </c>
      <c r="Z268">
        <f t="shared" si="69"/>
        <v>0</v>
      </c>
      <c r="AA268">
        <f t="shared" si="70"/>
        <v>0</v>
      </c>
      <c r="AB268">
        <f t="shared" si="71"/>
        <v>0</v>
      </c>
      <c r="AC268">
        <f t="shared" si="72"/>
        <v>0</v>
      </c>
      <c r="AD268">
        <f t="shared" si="73"/>
        <v>0</v>
      </c>
      <c r="AE268">
        <f t="shared" si="74"/>
        <v>0</v>
      </c>
      <c r="AF268">
        <f t="shared" si="75"/>
        <v>0</v>
      </c>
      <c r="AG268">
        <f t="shared" si="76"/>
        <v>0</v>
      </c>
      <c r="AH268">
        <f t="shared" si="77"/>
        <v>0</v>
      </c>
      <c r="AI268">
        <f t="shared" si="78"/>
        <v>0</v>
      </c>
      <c r="AJ268">
        <f t="shared" si="79"/>
        <v>0</v>
      </c>
      <c r="AK268">
        <f t="shared" si="80"/>
        <v>0</v>
      </c>
      <c r="AL268">
        <f t="shared" si="81"/>
        <v>0</v>
      </c>
      <c r="AM268">
        <f t="shared" si="82"/>
        <v>0</v>
      </c>
      <c r="AN268">
        <f t="shared" si="83"/>
        <v>0</v>
      </c>
      <c r="AO268">
        <f t="shared" si="84"/>
        <v>0</v>
      </c>
    </row>
    <row r="269" spans="1:41" x14ac:dyDescent="0.2">
      <c r="A269" s="9" t="str">
        <f>'Cost per option'!A277</f>
        <v>1862 Biomass gasification + FT towards diesel</v>
      </c>
      <c r="B269" t="str">
        <f>_xlfn.IFNA(VLOOKUP(A269,'Energy balance options'!A$7:C$3000,3,FALSE),"")</f>
        <v>Raffinaderijen</v>
      </c>
      <c r="C269">
        <f>SUMIFS('Energy balance options'!$F$7:$F$3000,'Energy balance options'!$B$7:$B$3000,HeatGen!C$2,'Energy balance options'!$A$7:$A$3000,HeatGen!$A269)</f>
        <v>0</v>
      </c>
      <c r="D269">
        <f>SUMIFS('Energy balance options'!$F$7:$F$3000,'Energy balance options'!$B$7:$B$3000,HeatGen!D$2,'Energy balance options'!$A$7:$A$3000,HeatGen!$A269)</f>
        <v>0</v>
      </c>
      <c r="E269">
        <f>SUMIFS('Energy balance options'!$F$7:$F$3000,'Energy balance options'!$B$7:$B$3000,HeatGen!E$2,'Energy balance options'!$A$7:$A$3000,HeatGen!$A269)</f>
        <v>0</v>
      </c>
      <c r="F269">
        <f>SUMIFS('Energy balance options'!$F$7:$F$3000,'Energy balance options'!$B$7:$B$3000,HeatGen!F$2,'Energy balance options'!$A$7:$A$3000,HeatGen!$A269)</f>
        <v>0</v>
      </c>
      <c r="G269">
        <f>SUMIFS('Energy balance options'!$F$7:$F$3000,'Energy balance options'!$B$7:$B$3000,HeatGen!G$2,'Energy balance options'!$A$7:$A$3000,HeatGen!$A269)</f>
        <v>0</v>
      </c>
      <c r="H269">
        <f>SUMIFS('Energy balance options'!$G$7:$G$3000,'Energy balance options'!$B$7:$B$3000,HeatGen!H$2,'Energy balance options'!$A$7:$A$3000,HeatGen!$A269)</f>
        <v>0</v>
      </c>
      <c r="I269">
        <f>SUMIFS('Energy balance options'!$G$7:$G$3000,'Energy balance options'!$B$7:$B$3000,HeatGen!I$2,'Energy balance options'!$A$7:$A$3000,HeatGen!$A269)</f>
        <v>0</v>
      </c>
      <c r="J269">
        <f>SUMIFS('Energy balance options'!$G$7:$G$3000,'Energy balance options'!$B$7:$B$3000,HeatGen!J$2,'Energy balance options'!$A$7:$A$3000,HeatGen!$A269)</f>
        <v>0</v>
      </c>
      <c r="K269">
        <f>SUMIFS('Energy balance options'!$G$7:$G$3000,'Energy balance options'!$B$7:$B$3000,HeatGen!K$2,'Energy balance options'!$A$7:$A$3000,HeatGen!$A269)</f>
        <v>0</v>
      </c>
      <c r="L269">
        <f>SUMIFS('Energy balance options'!$G$7:$G$3000,'Energy balance options'!$B$7:$B$3000,HeatGen!L$2,'Energy balance options'!$A$7:$A$3000,HeatGen!$A269)</f>
        <v>0</v>
      </c>
      <c r="M269">
        <f>SUMIFS('Energy balance options'!$G$7:$G$3000,'Energy balance options'!$B$7:$B$3000,HeatGen!M$2,'Energy balance options'!$A$7:$A$3000,HeatGen!$A269)</f>
        <v>2.533195237E-5</v>
      </c>
      <c r="N269">
        <f>SUMIFS('Energy balance options'!$G$7:$G$3000,'Energy balance options'!$B$7:$B$3000,HeatGen!N$2,'Energy balance options'!$A$7:$A$3000,HeatGen!$A269)</f>
        <v>0</v>
      </c>
      <c r="O269">
        <f>SUMIFS('Energy balance options'!$G$7:$G$3000,'Energy balance options'!$B$7:$B$3000,HeatGen!O$2,'Energy balance options'!$A$7:$A$3000,HeatGen!$A269)</f>
        <v>0</v>
      </c>
      <c r="P269">
        <f>SUMIFS('Energy balance options'!$G$7:$G$3000,'Energy balance options'!$B$7:$B$3000,HeatGen!P$2,'Energy balance options'!$A$7:$A$3000,HeatGen!$A269)</f>
        <v>0</v>
      </c>
      <c r="Q269">
        <f>SUMIFS('Energy balance options'!$G$7:$G$3000,'Energy balance options'!$B$7:$B$3000,HeatGen!Q$2,'Energy balance options'!$A$7:$A$3000,HeatGen!$A269)</f>
        <v>0</v>
      </c>
      <c r="R269">
        <f>SUMIFS('Energy balance options'!$G$7:$G$3000,'Energy balance options'!$B$7:$B$3000,HeatGen!R$2,'Energy balance options'!$A$7:$A$3000,HeatGen!$A269)</f>
        <v>0</v>
      </c>
      <c r="S269">
        <f>SUMIFS('Energy balance options'!$G$7:$G$3000,'Energy balance options'!$B$7:$B$3000,HeatGen!S$2,'Energy balance options'!$A$7:$A$3000,HeatGen!$A269)</f>
        <v>0</v>
      </c>
      <c r="T269">
        <f>SUMIFS('Energy balance options'!$G$7:$G$3000,'Energy balance options'!$B$7:$B$3000,HeatGen!T$2,'Energy balance options'!$A$7:$A$3000,HeatGen!$A269)</f>
        <v>0</v>
      </c>
      <c r="U269">
        <f>SUMIFS('Energy balance options'!$G$7:$G$3000,'Energy balance options'!$B$7:$B$3000,HeatGen!U$2,'Energy balance options'!$A$7:$A$3000,HeatGen!$A269)</f>
        <v>0</v>
      </c>
      <c r="V269">
        <f>SUMIFS('Energy balance options'!$G$7:$G$3000,'Energy balance options'!$B$7:$B$3000,HeatGen!V$2,'Energy balance options'!$A$7:$A$3000,HeatGen!$A269)</f>
        <v>0</v>
      </c>
      <c r="W269">
        <f>SUMIFS('Energy balance options'!$G$7:$G$3000,'Energy balance options'!$B$7:$B$3000,HeatGen!W$2,'Energy balance options'!$A$7:$A$3000,HeatGen!$A269)</f>
        <v>0</v>
      </c>
      <c r="X269">
        <f>SUMIFS('Energy balance options'!$G$7:$G$3000,'Energy balance options'!$B$7:$B$3000,HeatGen!X$2,'Energy balance options'!$A$7:$A$3000,HeatGen!$A269)</f>
        <v>0</v>
      </c>
      <c r="Y269">
        <f t="shared" si="68"/>
        <v>0</v>
      </c>
      <c r="Z269">
        <f t="shared" si="69"/>
        <v>0</v>
      </c>
      <c r="AA269">
        <f t="shared" si="70"/>
        <v>0</v>
      </c>
      <c r="AB269">
        <f t="shared" si="71"/>
        <v>0</v>
      </c>
      <c r="AC269">
        <f t="shared" si="72"/>
        <v>0</v>
      </c>
      <c r="AD269">
        <f t="shared" si="73"/>
        <v>0</v>
      </c>
      <c r="AE269">
        <f t="shared" si="74"/>
        <v>0</v>
      </c>
      <c r="AF269">
        <f t="shared" si="75"/>
        <v>0</v>
      </c>
      <c r="AG269">
        <f t="shared" si="76"/>
        <v>0</v>
      </c>
      <c r="AH269">
        <f t="shared" si="77"/>
        <v>0</v>
      </c>
      <c r="AI269">
        <f t="shared" si="78"/>
        <v>0</v>
      </c>
      <c r="AJ269">
        <f t="shared" si="79"/>
        <v>0</v>
      </c>
      <c r="AK269">
        <f t="shared" si="80"/>
        <v>0</v>
      </c>
      <c r="AL269">
        <f t="shared" si="81"/>
        <v>0</v>
      </c>
      <c r="AM269">
        <f t="shared" si="82"/>
        <v>0</v>
      </c>
      <c r="AN269">
        <f t="shared" si="83"/>
        <v>0</v>
      </c>
      <c r="AO269">
        <f t="shared" si="84"/>
        <v>0</v>
      </c>
    </row>
    <row r="270" spans="1:41" x14ac:dyDescent="0.2">
      <c r="A270" s="9" t="str">
        <f>'Cost per option'!A278</f>
        <v>1864 Biobenzine uit biomassa</v>
      </c>
      <c r="B270" t="str">
        <f>_xlfn.IFNA(VLOOKUP(A270,'Energy balance options'!A$7:C$3000,3,FALSE),"")</f>
        <v>Raffinaderijen</v>
      </c>
      <c r="C270">
        <f>SUMIFS('Energy balance options'!$F$7:$F$3000,'Energy balance options'!$B$7:$B$3000,HeatGen!C$2,'Energy balance options'!$A$7:$A$3000,HeatGen!$A270)</f>
        <v>0</v>
      </c>
      <c r="D270">
        <f>SUMIFS('Energy balance options'!$F$7:$F$3000,'Energy balance options'!$B$7:$B$3000,HeatGen!D$2,'Energy balance options'!$A$7:$A$3000,HeatGen!$A270)</f>
        <v>0</v>
      </c>
      <c r="E270">
        <f>SUMIFS('Energy balance options'!$F$7:$F$3000,'Energy balance options'!$B$7:$B$3000,HeatGen!E$2,'Energy balance options'!$A$7:$A$3000,HeatGen!$A270)</f>
        <v>0</v>
      </c>
      <c r="F270">
        <f>SUMIFS('Energy balance options'!$F$7:$F$3000,'Energy balance options'!$B$7:$B$3000,HeatGen!F$2,'Energy balance options'!$A$7:$A$3000,HeatGen!$A270)</f>
        <v>0</v>
      </c>
      <c r="G270">
        <f>SUMIFS('Energy balance options'!$F$7:$F$3000,'Energy balance options'!$B$7:$B$3000,HeatGen!G$2,'Energy balance options'!$A$7:$A$3000,HeatGen!$A270)</f>
        <v>0</v>
      </c>
      <c r="H270">
        <f>SUMIFS('Energy balance options'!$G$7:$G$3000,'Energy balance options'!$B$7:$B$3000,HeatGen!H$2,'Energy balance options'!$A$7:$A$3000,HeatGen!$A270)</f>
        <v>0</v>
      </c>
      <c r="I270">
        <f>SUMIFS('Energy balance options'!$G$7:$G$3000,'Energy balance options'!$B$7:$B$3000,HeatGen!I$2,'Energy balance options'!$A$7:$A$3000,HeatGen!$A270)</f>
        <v>0</v>
      </c>
      <c r="J270">
        <f>SUMIFS('Energy balance options'!$G$7:$G$3000,'Energy balance options'!$B$7:$B$3000,HeatGen!J$2,'Energy balance options'!$A$7:$A$3000,HeatGen!$A270)</f>
        <v>0</v>
      </c>
      <c r="K270">
        <f>SUMIFS('Energy balance options'!$G$7:$G$3000,'Energy balance options'!$B$7:$B$3000,HeatGen!K$2,'Energy balance options'!$A$7:$A$3000,HeatGen!$A270)</f>
        <v>0</v>
      </c>
      <c r="L270">
        <f>SUMIFS('Energy balance options'!$G$7:$G$3000,'Energy balance options'!$B$7:$B$3000,HeatGen!L$2,'Energy balance options'!$A$7:$A$3000,HeatGen!$A270)</f>
        <v>0</v>
      </c>
      <c r="M270">
        <f>SUMIFS('Energy balance options'!$G$7:$G$3000,'Energy balance options'!$B$7:$B$3000,HeatGen!M$2,'Energy balance options'!$A$7:$A$3000,HeatGen!$A270)</f>
        <v>3.7604773630000001E-5</v>
      </c>
      <c r="N270">
        <f>SUMIFS('Energy balance options'!$G$7:$G$3000,'Energy balance options'!$B$7:$B$3000,HeatGen!N$2,'Energy balance options'!$A$7:$A$3000,HeatGen!$A270)</f>
        <v>0</v>
      </c>
      <c r="O270">
        <f>SUMIFS('Energy balance options'!$G$7:$G$3000,'Energy balance options'!$B$7:$B$3000,HeatGen!O$2,'Energy balance options'!$A$7:$A$3000,HeatGen!$A270)</f>
        <v>0</v>
      </c>
      <c r="P270">
        <f>SUMIFS('Energy balance options'!$G$7:$G$3000,'Energy balance options'!$B$7:$B$3000,HeatGen!P$2,'Energy balance options'!$A$7:$A$3000,HeatGen!$A270)</f>
        <v>0</v>
      </c>
      <c r="Q270">
        <f>SUMIFS('Energy balance options'!$G$7:$G$3000,'Energy balance options'!$B$7:$B$3000,HeatGen!Q$2,'Energy balance options'!$A$7:$A$3000,HeatGen!$A270)</f>
        <v>0</v>
      </c>
      <c r="R270">
        <f>SUMIFS('Energy balance options'!$G$7:$G$3000,'Energy balance options'!$B$7:$B$3000,HeatGen!R$2,'Energy balance options'!$A$7:$A$3000,HeatGen!$A270)</f>
        <v>0</v>
      </c>
      <c r="S270">
        <f>SUMIFS('Energy balance options'!$G$7:$G$3000,'Energy balance options'!$B$7:$B$3000,HeatGen!S$2,'Energy balance options'!$A$7:$A$3000,HeatGen!$A270)</f>
        <v>0</v>
      </c>
      <c r="T270">
        <f>SUMIFS('Energy balance options'!$G$7:$G$3000,'Energy balance options'!$B$7:$B$3000,HeatGen!T$2,'Energy balance options'!$A$7:$A$3000,HeatGen!$A270)</f>
        <v>0</v>
      </c>
      <c r="U270">
        <f>SUMIFS('Energy balance options'!$G$7:$G$3000,'Energy balance options'!$B$7:$B$3000,HeatGen!U$2,'Energy balance options'!$A$7:$A$3000,HeatGen!$A270)</f>
        <v>0</v>
      </c>
      <c r="V270">
        <f>SUMIFS('Energy balance options'!$G$7:$G$3000,'Energy balance options'!$B$7:$B$3000,HeatGen!V$2,'Energy balance options'!$A$7:$A$3000,HeatGen!$A270)</f>
        <v>0</v>
      </c>
      <c r="W270">
        <f>SUMIFS('Energy balance options'!$G$7:$G$3000,'Energy balance options'!$B$7:$B$3000,HeatGen!W$2,'Energy balance options'!$A$7:$A$3000,HeatGen!$A270)</f>
        <v>0</v>
      </c>
      <c r="X270">
        <f>SUMIFS('Energy balance options'!$G$7:$G$3000,'Energy balance options'!$B$7:$B$3000,HeatGen!X$2,'Energy balance options'!$A$7:$A$3000,HeatGen!$A270)</f>
        <v>0</v>
      </c>
      <c r="Y270">
        <f t="shared" si="68"/>
        <v>0</v>
      </c>
      <c r="Z270">
        <f t="shared" si="69"/>
        <v>0</v>
      </c>
      <c r="AA270">
        <f t="shared" si="70"/>
        <v>0</v>
      </c>
      <c r="AB270">
        <f t="shared" si="71"/>
        <v>0</v>
      </c>
      <c r="AC270">
        <f t="shared" si="72"/>
        <v>0</v>
      </c>
      <c r="AD270">
        <f t="shared" si="73"/>
        <v>0</v>
      </c>
      <c r="AE270">
        <f t="shared" si="74"/>
        <v>0</v>
      </c>
      <c r="AF270">
        <f t="shared" si="75"/>
        <v>0</v>
      </c>
      <c r="AG270">
        <f t="shared" si="76"/>
        <v>0</v>
      </c>
      <c r="AH270">
        <f t="shared" si="77"/>
        <v>0</v>
      </c>
      <c r="AI270">
        <f t="shared" si="78"/>
        <v>0</v>
      </c>
      <c r="AJ270">
        <f t="shared" si="79"/>
        <v>0</v>
      </c>
      <c r="AK270">
        <f t="shared" si="80"/>
        <v>0</v>
      </c>
      <c r="AL270">
        <f t="shared" si="81"/>
        <v>0</v>
      </c>
      <c r="AM270">
        <f t="shared" si="82"/>
        <v>0</v>
      </c>
      <c r="AN270">
        <f t="shared" si="83"/>
        <v>0</v>
      </c>
      <c r="AO270">
        <f t="shared" si="84"/>
        <v>0</v>
      </c>
    </row>
    <row r="271" spans="1:41" x14ac:dyDescent="0.2">
      <c r="A271" s="9" t="str">
        <f>'Cost per option'!A279</f>
        <v>1865 Biobenzine uit biomassa met warmte</v>
      </c>
      <c r="B271" t="str">
        <f>_xlfn.IFNA(VLOOKUP(A271,'Energy balance options'!A$7:C$3000,3,FALSE),"")</f>
        <v>Raffinaderijen</v>
      </c>
      <c r="C271">
        <f>SUMIFS('Energy balance options'!$F$7:$F$3000,'Energy balance options'!$B$7:$B$3000,HeatGen!C$2,'Energy balance options'!$A$7:$A$3000,HeatGen!$A271)</f>
        <v>-2.1598888230000001E-5</v>
      </c>
      <c r="D271">
        <f>SUMIFS('Energy balance options'!$F$7:$F$3000,'Energy balance options'!$B$7:$B$3000,HeatGen!D$2,'Energy balance options'!$A$7:$A$3000,HeatGen!$A271)</f>
        <v>0</v>
      </c>
      <c r="E271">
        <f>SUMIFS('Energy balance options'!$F$7:$F$3000,'Energy balance options'!$B$7:$B$3000,HeatGen!E$2,'Energy balance options'!$A$7:$A$3000,HeatGen!$A271)</f>
        <v>0</v>
      </c>
      <c r="F271">
        <f>SUMIFS('Energy balance options'!$F$7:$F$3000,'Energy balance options'!$B$7:$B$3000,HeatGen!F$2,'Energy balance options'!$A$7:$A$3000,HeatGen!$A271)</f>
        <v>0</v>
      </c>
      <c r="G271">
        <f>SUMIFS('Energy balance options'!$F$7:$F$3000,'Energy balance options'!$B$7:$B$3000,HeatGen!G$2,'Energy balance options'!$A$7:$A$3000,HeatGen!$A271)</f>
        <v>0</v>
      </c>
      <c r="H271">
        <f>SUMIFS('Energy balance options'!$G$7:$G$3000,'Energy balance options'!$B$7:$B$3000,HeatGen!H$2,'Energy balance options'!$A$7:$A$3000,HeatGen!$A271)</f>
        <v>0</v>
      </c>
      <c r="I271">
        <f>SUMIFS('Energy balance options'!$G$7:$G$3000,'Energy balance options'!$B$7:$B$3000,HeatGen!I$2,'Energy balance options'!$A$7:$A$3000,HeatGen!$A271)</f>
        <v>0</v>
      </c>
      <c r="J271">
        <f>SUMIFS('Energy balance options'!$G$7:$G$3000,'Energy balance options'!$B$7:$B$3000,HeatGen!J$2,'Energy balance options'!$A$7:$A$3000,HeatGen!$A271)</f>
        <v>0</v>
      </c>
      <c r="K271">
        <f>SUMIFS('Energy balance options'!$G$7:$G$3000,'Energy balance options'!$B$7:$B$3000,HeatGen!K$2,'Energy balance options'!$A$7:$A$3000,HeatGen!$A271)</f>
        <v>0</v>
      </c>
      <c r="L271">
        <f>SUMIFS('Energy balance options'!$G$7:$G$3000,'Energy balance options'!$B$7:$B$3000,HeatGen!L$2,'Energy balance options'!$A$7:$A$3000,HeatGen!$A271)</f>
        <v>0</v>
      </c>
      <c r="M271">
        <f>SUMIFS('Energy balance options'!$G$7:$G$3000,'Energy balance options'!$B$7:$B$3000,HeatGen!M$2,'Energy balance options'!$A$7:$A$3000,HeatGen!$A271)</f>
        <v>1.004599453E-4</v>
      </c>
      <c r="N271">
        <f>SUMIFS('Energy balance options'!$G$7:$G$3000,'Energy balance options'!$B$7:$B$3000,HeatGen!N$2,'Energy balance options'!$A$7:$A$3000,HeatGen!$A271)</f>
        <v>0</v>
      </c>
      <c r="O271">
        <f>SUMIFS('Energy balance options'!$G$7:$G$3000,'Energy balance options'!$B$7:$B$3000,HeatGen!O$2,'Energy balance options'!$A$7:$A$3000,HeatGen!$A271)</f>
        <v>0</v>
      </c>
      <c r="P271">
        <f>SUMIFS('Energy balance options'!$G$7:$G$3000,'Energy balance options'!$B$7:$B$3000,HeatGen!P$2,'Energy balance options'!$A$7:$A$3000,HeatGen!$A271)</f>
        <v>0</v>
      </c>
      <c r="Q271">
        <f>SUMIFS('Energy balance options'!$G$7:$G$3000,'Energy balance options'!$B$7:$B$3000,HeatGen!Q$2,'Energy balance options'!$A$7:$A$3000,HeatGen!$A271)</f>
        <v>0</v>
      </c>
      <c r="R271">
        <f>SUMIFS('Energy balance options'!$G$7:$G$3000,'Energy balance options'!$B$7:$B$3000,HeatGen!R$2,'Energy balance options'!$A$7:$A$3000,HeatGen!$A271)</f>
        <v>0</v>
      </c>
      <c r="S271">
        <f>SUMIFS('Energy balance options'!$G$7:$G$3000,'Energy balance options'!$B$7:$B$3000,HeatGen!S$2,'Energy balance options'!$A$7:$A$3000,HeatGen!$A271)</f>
        <v>0</v>
      </c>
      <c r="T271">
        <f>SUMIFS('Energy balance options'!$G$7:$G$3000,'Energy balance options'!$B$7:$B$3000,HeatGen!T$2,'Energy balance options'!$A$7:$A$3000,HeatGen!$A271)</f>
        <v>0</v>
      </c>
      <c r="U271">
        <f>SUMIFS('Energy balance options'!$G$7:$G$3000,'Energy balance options'!$B$7:$B$3000,HeatGen!U$2,'Energy balance options'!$A$7:$A$3000,HeatGen!$A271)</f>
        <v>0</v>
      </c>
      <c r="V271">
        <f>SUMIFS('Energy balance options'!$G$7:$G$3000,'Energy balance options'!$B$7:$B$3000,HeatGen!V$2,'Energy balance options'!$A$7:$A$3000,HeatGen!$A271)</f>
        <v>0</v>
      </c>
      <c r="W271">
        <f>SUMIFS('Energy balance options'!$G$7:$G$3000,'Energy balance options'!$B$7:$B$3000,HeatGen!W$2,'Energy balance options'!$A$7:$A$3000,HeatGen!$A271)</f>
        <v>0</v>
      </c>
      <c r="X271">
        <f>SUMIFS('Energy balance options'!$G$7:$G$3000,'Energy balance options'!$B$7:$B$3000,HeatGen!X$2,'Energy balance options'!$A$7:$A$3000,HeatGen!$A271)</f>
        <v>0</v>
      </c>
      <c r="Y271">
        <f t="shared" si="68"/>
        <v>0</v>
      </c>
      <c r="Z271">
        <f t="shared" si="69"/>
        <v>0</v>
      </c>
      <c r="AA271">
        <f t="shared" si="70"/>
        <v>0</v>
      </c>
      <c r="AB271">
        <f t="shared" si="71"/>
        <v>0</v>
      </c>
      <c r="AC271">
        <f t="shared" si="72"/>
        <v>0</v>
      </c>
      <c r="AD271">
        <f t="shared" si="73"/>
        <v>-2.1598888230000001E-5</v>
      </c>
      <c r="AE271">
        <f t="shared" si="74"/>
        <v>0</v>
      </c>
      <c r="AF271">
        <f t="shared" si="75"/>
        <v>0</v>
      </c>
      <c r="AG271">
        <f t="shared" si="76"/>
        <v>0</v>
      </c>
      <c r="AH271">
        <f t="shared" si="77"/>
        <v>0</v>
      </c>
      <c r="AI271">
        <f t="shared" si="78"/>
        <v>0</v>
      </c>
      <c r="AJ271">
        <f t="shared" si="79"/>
        <v>0</v>
      </c>
      <c r="AK271">
        <f t="shared" si="80"/>
        <v>0</v>
      </c>
      <c r="AL271">
        <f t="shared" si="81"/>
        <v>0</v>
      </c>
      <c r="AM271">
        <f t="shared" si="82"/>
        <v>0</v>
      </c>
      <c r="AN271">
        <f t="shared" si="83"/>
        <v>0</v>
      </c>
      <c r="AO271">
        <f t="shared" si="84"/>
        <v>0</v>
      </c>
    </row>
    <row r="272" spans="1:41" x14ac:dyDescent="0.2">
      <c r="A272" s="9" t="str">
        <f>'Cost per option'!A280</f>
        <v>1879 Biobenzine uit biomassa LP</v>
      </c>
      <c r="B272" t="str">
        <f>_xlfn.IFNA(VLOOKUP(A272,'Energy balance options'!A$7:C$3000,3,FALSE),"")</f>
        <v>Raffinaderijen</v>
      </c>
      <c r="C272">
        <f>SUMIFS('Energy balance options'!$F$7:$F$3000,'Energy balance options'!$B$7:$B$3000,HeatGen!C$2,'Energy balance options'!$A$7:$A$3000,HeatGen!$A272)</f>
        <v>-1.6188062750000002E-5</v>
      </c>
      <c r="D272">
        <f>SUMIFS('Energy balance options'!$F$7:$F$3000,'Energy balance options'!$B$7:$B$3000,HeatGen!D$2,'Energy balance options'!$A$7:$A$3000,HeatGen!$A272)</f>
        <v>0</v>
      </c>
      <c r="E272">
        <f>SUMIFS('Energy balance options'!$F$7:$F$3000,'Energy balance options'!$B$7:$B$3000,HeatGen!E$2,'Energy balance options'!$A$7:$A$3000,HeatGen!$A272)</f>
        <v>0</v>
      </c>
      <c r="F272">
        <f>SUMIFS('Energy balance options'!$F$7:$F$3000,'Energy balance options'!$B$7:$B$3000,HeatGen!F$2,'Energy balance options'!$A$7:$A$3000,HeatGen!$A272)</f>
        <v>0</v>
      </c>
      <c r="G272">
        <f>SUMIFS('Energy balance options'!$F$7:$F$3000,'Energy balance options'!$B$7:$B$3000,HeatGen!G$2,'Energy balance options'!$A$7:$A$3000,HeatGen!$A272)</f>
        <v>0</v>
      </c>
      <c r="H272">
        <f>SUMIFS('Energy balance options'!$G$7:$G$3000,'Energy balance options'!$B$7:$B$3000,HeatGen!H$2,'Energy balance options'!$A$7:$A$3000,HeatGen!$A272)</f>
        <v>0</v>
      </c>
      <c r="I272">
        <f>SUMIFS('Energy balance options'!$G$7:$G$3000,'Energy balance options'!$B$7:$B$3000,HeatGen!I$2,'Energy balance options'!$A$7:$A$3000,HeatGen!$A272)</f>
        <v>0</v>
      </c>
      <c r="J272">
        <f>SUMIFS('Energy balance options'!$G$7:$G$3000,'Energy balance options'!$B$7:$B$3000,HeatGen!J$2,'Energy balance options'!$A$7:$A$3000,HeatGen!$A272)</f>
        <v>6.4400972959999995E-7</v>
      </c>
      <c r="K272">
        <f>SUMIFS('Energy balance options'!$G$7:$G$3000,'Energy balance options'!$B$7:$B$3000,HeatGen!K$2,'Energy balance options'!$A$7:$A$3000,HeatGen!$A272)</f>
        <v>0</v>
      </c>
      <c r="L272">
        <f>SUMIFS('Energy balance options'!$G$7:$G$3000,'Energy balance options'!$B$7:$B$3000,HeatGen!L$2,'Energy balance options'!$A$7:$A$3000,HeatGen!$A272)</f>
        <v>0</v>
      </c>
      <c r="M272">
        <f>SUMIFS('Energy balance options'!$G$7:$G$3000,'Energy balance options'!$B$7:$B$3000,HeatGen!M$2,'Energy balance options'!$A$7:$A$3000,HeatGen!$A272)</f>
        <v>8.7819508579999993E-5</v>
      </c>
      <c r="N272">
        <f>SUMIFS('Energy balance options'!$G$7:$G$3000,'Energy balance options'!$B$7:$B$3000,HeatGen!N$2,'Energy balance options'!$A$7:$A$3000,HeatGen!$A272)</f>
        <v>0</v>
      </c>
      <c r="O272">
        <f>SUMIFS('Energy balance options'!$G$7:$G$3000,'Energy balance options'!$B$7:$B$3000,HeatGen!O$2,'Energy balance options'!$A$7:$A$3000,HeatGen!$A272)</f>
        <v>0</v>
      </c>
      <c r="P272">
        <f>SUMIFS('Energy balance options'!$G$7:$G$3000,'Energy balance options'!$B$7:$B$3000,HeatGen!P$2,'Energy balance options'!$A$7:$A$3000,HeatGen!$A272)</f>
        <v>0</v>
      </c>
      <c r="Q272">
        <f>SUMIFS('Energy balance options'!$G$7:$G$3000,'Energy balance options'!$B$7:$B$3000,HeatGen!Q$2,'Energy balance options'!$A$7:$A$3000,HeatGen!$A272)</f>
        <v>0</v>
      </c>
      <c r="R272">
        <f>SUMIFS('Energy balance options'!$G$7:$G$3000,'Energy balance options'!$B$7:$B$3000,HeatGen!R$2,'Energy balance options'!$A$7:$A$3000,HeatGen!$A272)</f>
        <v>0</v>
      </c>
      <c r="S272">
        <f>SUMIFS('Energy balance options'!$G$7:$G$3000,'Energy balance options'!$B$7:$B$3000,HeatGen!S$2,'Energy balance options'!$A$7:$A$3000,HeatGen!$A272)</f>
        <v>0</v>
      </c>
      <c r="T272">
        <f>SUMIFS('Energy balance options'!$G$7:$G$3000,'Energy balance options'!$B$7:$B$3000,HeatGen!T$2,'Energy balance options'!$A$7:$A$3000,HeatGen!$A272)</f>
        <v>0</v>
      </c>
      <c r="U272">
        <f>SUMIFS('Energy balance options'!$G$7:$G$3000,'Energy balance options'!$B$7:$B$3000,HeatGen!U$2,'Energy balance options'!$A$7:$A$3000,HeatGen!$A272)</f>
        <v>0</v>
      </c>
      <c r="V272">
        <f>SUMIFS('Energy balance options'!$G$7:$G$3000,'Energy balance options'!$B$7:$B$3000,HeatGen!V$2,'Energy balance options'!$A$7:$A$3000,HeatGen!$A272)</f>
        <v>0</v>
      </c>
      <c r="W272">
        <f>SUMIFS('Energy balance options'!$G$7:$G$3000,'Energy balance options'!$B$7:$B$3000,HeatGen!W$2,'Energy balance options'!$A$7:$A$3000,HeatGen!$A272)</f>
        <v>0</v>
      </c>
      <c r="X272">
        <f>SUMIFS('Energy balance options'!$G$7:$G$3000,'Energy balance options'!$B$7:$B$3000,HeatGen!X$2,'Energy balance options'!$A$7:$A$3000,HeatGen!$A272)</f>
        <v>0</v>
      </c>
      <c r="Y272">
        <f t="shared" si="68"/>
        <v>0</v>
      </c>
      <c r="Z272">
        <f t="shared" si="69"/>
        <v>0</v>
      </c>
      <c r="AA272">
        <f t="shared" si="70"/>
        <v>-1.1784823974431493E-7</v>
      </c>
      <c r="AB272">
        <f t="shared" si="71"/>
        <v>0</v>
      </c>
      <c r="AC272">
        <f t="shared" si="72"/>
        <v>0</v>
      </c>
      <c r="AD272">
        <f t="shared" si="73"/>
        <v>-1.6070214510255689E-5</v>
      </c>
      <c r="AE272">
        <f t="shared" si="74"/>
        <v>0</v>
      </c>
      <c r="AF272">
        <f t="shared" si="75"/>
        <v>0</v>
      </c>
      <c r="AG272">
        <f t="shared" si="76"/>
        <v>0</v>
      </c>
      <c r="AH272">
        <f t="shared" si="77"/>
        <v>0</v>
      </c>
      <c r="AI272">
        <f t="shared" si="78"/>
        <v>0</v>
      </c>
      <c r="AJ272">
        <f t="shared" si="79"/>
        <v>0</v>
      </c>
      <c r="AK272">
        <f t="shared" si="80"/>
        <v>0</v>
      </c>
      <c r="AL272">
        <f t="shared" si="81"/>
        <v>0</v>
      </c>
      <c r="AM272">
        <f t="shared" si="82"/>
        <v>0</v>
      </c>
      <c r="AN272">
        <f t="shared" si="83"/>
        <v>0</v>
      </c>
      <c r="AO272">
        <f t="shared" si="84"/>
        <v>0</v>
      </c>
    </row>
    <row r="273" spans="1:41" x14ac:dyDescent="0.2">
      <c r="A273" s="9" t="str">
        <f>'Cost per option'!A281</f>
        <v>1880 Biobenzine uit biomassa HP</v>
      </c>
      <c r="B273" t="str">
        <f>_xlfn.IFNA(VLOOKUP(A273,'Energy balance options'!A$7:C$3000,3,FALSE),"")</f>
        <v>Raffinaderijen</v>
      </c>
      <c r="C273">
        <f>SUMIFS('Energy balance options'!$F$7:$F$3000,'Energy balance options'!$B$7:$B$3000,HeatGen!C$2,'Energy balance options'!$A$7:$A$3000,HeatGen!$A273)</f>
        <v>-2.0864218169999999E-5</v>
      </c>
      <c r="D273">
        <f>SUMIFS('Energy balance options'!$F$7:$F$3000,'Energy balance options'!$B$7:$B$3000,HeatGen!D$2,'Energy balance options'!$A$7:$A$3000,HeatGen!$A273)</f>
        <v>0</v>
      </c>
      <c r="E273">
        <f>SUMIFS('Energy balance options'!$F$7:$F$3000,'Energy balance options'!$B$7:$B$3000,HeatGen!E$2,'Energy balance options'!$A$7:$A$3000,HeatGen!$A273)</f>
        <v>0</v>
      </c>
      <c r="F273">
        <f>SUMIFS('Energy balance options'!$F$7:$F$3000,'Energy balance options'!$B$7:$B$3000,HeatGen!F$2,'Energy balance options'!$A$7:$A$3000,HeatGen!$A273)</f>
        <v>0</v>
      </c>
      <c r="G273">
        <f>SUMIFS('Energy balance options'!$F$7:$F$3000,'Energy balance options'!$B$7:$B$3000,HeatGen!G$2,'Energy balance options'!$A$7:$A$3000,HeatGen!$A273)</f>
        <v>0</v>
      </c>
      <c r="H273">
        <f>SUMIFS('Energy balance options'!$G$7:$G$3000,'Energy balance options'!$B$7:$B$3000,HeatGen!H$2,'Energy balance options'!$A$7:$A$3000,HeatGen!$A273)</f>
        <v>0</v>
      </c>
      <c r="I273">
        <f>SUMIFS('Energy balance options'!$G$7:$G$3000,'Energy balance options'!$B$7:$B$3000,HeatGen!I$2,'Energy balance options'!$A$7:$A$3000,HeatGen!$A273)</f>
        <v>0</v>
      </c>
      <c r="J273">
        <f>SUMIFS('Energy balance options'!$G$7:$G$3000,'Energy balance options'!$B$7:$B$3000,HeatGen!J$2,'Energy balance options'!$A$7:$A$3000,HeatGen!$A273)</f>
        <v>0</v>
      </c>
      <c r="K273">
        <f>SUMIFS('Energy balance options'!$G$7:$G$3000,'Energy balance options'!$B$7:$B$3000,HeatGen!K$2,'Energy balance options'!$A$7:$A$3000,HeatGen!$A273)</f>
        <v>0</v>
      </c>
      <c r="L273">
        <f>SUMIFS('Energy balance options'!$G$7:$G$3000,'Energy balance options'!$B$7:$B$3000,HeatGen!L$2,'Energy balance options'!$A$7:$A$3000,HeatGen!$A273)</f>
        <v>0</v>
      </c>
      <c r="M273">
        <f>SUMIFS('Energy balance options'!$G$7:$G$3000,'Energy balance options'!$B$7:$B$3000,HeatGen!M$2,'Energy balance options'!$A$7:$A$3000,HeatGen!$A273)</f>
        <v>8.3345745019999993E-5</v>
      </c>
      <c r="N273">
        <f>SUMIFS('Energy balance options'!$G$7:$G$3000,'Energy balance options'!$B$7:$B$3000,HeatGen!N$2,'Energy balance options'!$A$7:$A$3000,HeatGen!$A273)</f>
        <v>0</v>
      </c>
      <c r="O273">
        <f>SUMIFS('Energy balance options'!$G$7:$G$3000,'Energy balance options'!$B$7:$B$3000,HeatGen!O$2,'Energy balance options'!$A$7:$A$3000,HeatGen!$A273)</f>
        <v>0</v>
      </c>
      <c r="P273">
        <f>SUMIFS('Energy balance options'!$G$7:$G$3000,'Energy balance options'!$B$7:$B$3000,HeatGen!P$2,'Energy balance options'!$A$7:$A$3000,HeatGen!$A273)</f>
        <v>0</v>
      </c>
      <c r="Q273">
        <f>SUMIFS('Energy balance options'!$G$7:$G$3000,'Energy balance options'!$B$7:$B$3000,HeatGen!Q$2,'Energy balance options'!$A$7:$A$3000,HeatGen!$A273)</f>
        <v>0</v>
      </c>
      <c r="R273">
        <f>SUMIFS('Energy balance options'!$G$7:$G$3000,'Energy balance options'!$B$7:$B$3000,HeatGen!R$2,'Energy balance options'!$A$7:$A$3000,HeatGen!$A273)</f>
        <v>0</v>
      </c>
      <c r="S273">
        <f>SUMIFS('Energy balance options'!$G$7:$G$3000,'Energy balance options'!$B$7:$B$3000,HeatGen!S$2,'Energy balance options'!$A$7:$A$3000,HeatGen!$A273)</f>
        <v>0</v>
      </c>
      <c r="T273">
        <f>SUMIFS('Energy balance options'!$G$7:$G$3000,'Energy balance options'!$B$7:$B$3000,HeatGen!T$2,'Energy balance options'!$A$7:$A$3000,HeatGen!$A273)</f>
        <v>0</v>
      </c>
      <c r="U273">
        <f>SUMIFS('Energy balance options'!$G$7:$G$3000,'Energy balance options'!$B$7:$B$3000,HeatGen!U$2,'Energy balance options'!$A$7:$A$3000,HeatGen!$A273)</f>
        <v>0</v>
      </c>
      <c r="V273">
        <f>SUMIFS('Energy balance options'!$G$7:$G$3000,'Energy balance options'!$B$7:$B$3000,HeatGen!V$2,'Energy balance options'!$A$7:$A$3000,HeatGen!$A273)</f>
        <v>0</v>
      </c>
      <c r="W273">
        <f>SUMIFS('Energy balance options'!$G$7:$G$3000,'Energy balance options'!$B$7:$B$3000,HeatGen!W$2,'Energy balance options'!$A$7:$A$3000,HeatGen!$A273)</f>
        <v>0</v>
      </c>
      <c r="X273">
        <f>SUMIFS('Energy balance options'!$G$7:$G$3000,'Energy balance options'!$B$7:$B$3000,HeatGen!X$2,'Energy balance options'!$A$7:$A$3000,HeatGen!$A273)</f>
        <v>0</v>
      </c>
      <c r="Y273">
        <f t="shared" si="68"/>
        <v>0</v>
      </c>
      <c r="Z273">
        <f t="shared" si="69"/>
        <v>0</v>
      </c>
      <c r="AA273">
        <f t="shared" si="70"/>
        <v>0</v>
      </c>
      <c r="AB273">
        <f t="shared" si="71"/>
        <v>0</v>
      </c>
      <c r="AC273">
        <f t="shared" si="72"/>
        <v>0</v>
      </c>
      <c r="AD273">
        <f t="shared" si="73"/>
        <v>-2.0864218169999999E-5</v>
      </c>
      <c r="AE273">
        <f t="shared" si="74"/>
        <v>0</v>
      </c>
      <c r="AF273">
        <f t="shared" si="75"/>
        <v>0</v>
      </c>
      <c r="AG273">
        <f t="shared" si="76"/>
        <v>0</v>
      </c>
      <c r="AH273">
        <f t="shared" si="77"/>
        <v>0</v>
      </c>
      <c r="AI273">
        <f t="shared" si="78"/>
        <v>0</v>
      </c>
      <c r="AJ273">
        <f t="shared" si="79"/>
        <v>0</v>
      </c>
      <c r="AK273">
        <f t="shared" si="80"/>
        <v>0</v>
      </c>
      <c r="AL273">
        <f t="shared" si="81"/>
        <v>0</v>
      </c>
      <c r="AM273">
        <f t="shared" si="82"/>
        <v>0</v>
      </c>
      <c r="AN273">
        <f t="shared" si="83"/>
        <v>0</v>
      </c>
      <c r="AO273">
        <f t="shared" si="84"/>
        <v>0</v>
      </c>
    </row>
    <row r="274" spans="1:41" x14ac:dyDescent="0.2">
      <c r="A274" s="9" t="str">
        <f>'Cost per option'!A282</f>
        <v>1881 H2 uit SMR CC  from shifted syngas low</v>
      </c>
      <c r="B274" t="str">
        <f>_xlfn.IFNA(VLOOKUP(A274,'Energy balance options'!A$7:C$3000,3,FALSE),"")</f>
        <v>H2 voorziening</v>
      </c>
      <c r="C274">
        <f>SUMIFS('Energy balance options'!$F$7:$F$3000,'Energy balance options'!$B$7:$B$3000,HeatGen!C$2,'Energy balance options'!$A$7:$A$3000,HeatGen!$A274)</f>
        <v>0</v>
      </c>
      <c r="D274">
        <f>SUMIFS('Energy balance options'!$F$7:$F$3000,'Energy balance options'!$B$7:$B$3000,HeatGen!D$2,'Energy balance options'!$A$7:$A$3000,HeatGen!$A274)</f>
        <v>0</v>
      </c>
      <c r="E274">
        <f>SUMIFS('Energy balance options'!$F$7:$F$3000,'Energy balance options'!$B$7:$B$3000,HeatGen!E$2,'Energy balance options'!$A$7:$A$3000,HeatGen!$A274)</f>
        <v>0</v>
      </c>
      <c r="F274">
        <f>SUMIFS('Energy balance options'!$F$7:$F$3000,'Energy balance options'!$B$7:$B$3000,HeatGen!F$2,'Energy balance options'!$A$7:$A$3000,HeatGen!$A274)</f>
        <v>0</v>
      </c>
      <c r="G274">
        <f>SUMIFS('Energy balance options'!$F$7:$F$3000,'Energy balance options'!$B$7:$B$3000,HeatGen!G$2,'Energy balance options'!$A$7:$A$3000,HeatGen!$A274)</f>
        <v>0</v>
      </c>
      <c r="H274">
        <f>SUMIFS('Energy balance options'!$G$7:$G$3000,'Energy balance options'!$B$7:$B$3000,HeatGen!H$2,'Energy balance options'!$A$7:$A$3000,HeatGen!$A274)</f>
        <v>65.297132980000001</v>
      </c>
      <c r="I274">
        <f>SUMIFS('Energy balance options'!$G$7:$G$3000,'Energy balance options'!$B$7:$B$3000,HeatGen!I$2,'Energy balance options'!$A$7:$A$3000,HeatGen!$A274)</f>
        <v>0</v>
      </c>
      <c r="J274">
        <f>SUMIFS('Energy balance options'!$G$7:$G$3000,'Energy balance options'!$B$7:$B$3000,HeatGen!J$2,'Energy balance options'!$A$7:$A$3000,HeatGen!$A274)</f>
        <v>0</v>
      </c>
      <c r="K274">
        <f>SUMIFS('Energy balance options'!$G$7:$G$3000,'Energy balance options'!$B$7:$B$3000,HeatGen!K$2,'Energy balance options'!$A$7:$A$3000,HeatGen!$A274)</f>
        <v>0</v>
      </c>
      <c r="L274">
        <f>SUMIFS('Energy balance options'!$G$7:$G$3000,'Energy balance options'!$B$7:$B$3000,HeatGen!L$2,'Energy balance options'!$A$7:$A$3000,HeatGen!$A274)</f>
        <v>0</v>
      </c>
      <c r="M274">
        <f>SUMIFS('Energy balance options'!$G$7:$G$3000,'Energy balance options'!$B$7:$B$3000,HeatGen!M$2,'Energy balance options'!$A$7:$A$3000,HeatGen!$A274)</f>
        <v>0</v>
      </c>
      <c r="N274">
        <f>SUMIFS('Energy balance options'!$G$7:$G$3000,'Energy balance options'!$B$7:$B$3000,HeatGen!N$2,'Energy balance options'!$A$7:$A$3000,HeatGen!$A274)</f>
        <v>0</v>
      </c>
      <c r="O274">
        <f>SUMIFS('Energy balance options'!$G$7:$G$3000,'Energy balance options'!$B$7:$B$3000,HeatGen!O$2,'Energy balance options'!$A$7:$A$3000,HeatGen!$A274)</f>
        <v>0</v>
      </c>
      <c r="P274">
        <f>SUMIFS('Energy balance options'!$G$7:$G$3000,'Energy balance options'!$B$7:$B$3000,HeatGen!P$2,'Energy balance options'!$A$7:$A$3000,HeatGen!$A274)</f>
        <v>0</v>
      </c>
      <c r="Q274">
        <f>SUMIFS('Energy balance options'!$G$7:$G$3000,'Energy balance options'!$B$7:$B$3000,HeatGen!Q$2,'Energy balance options'!$A$7:$A$3000,HeatGen!$A274)</f>
        <v>0</v>
      </c>
      <c r="R274">
        <f>SUMIFS('Energy balance options'!$G$7:$G$3000,'Energy balance options'!$B$7:$B$3000,HeatGen!R$2,'Energy balance options'!$A$7:$A$3000,HeatGen!$A274)</f>
        <v>0</v>
      </c>
      <c r="S274">
        <f>SUMIFS('Energy balance options'!$G$7:$G$3000,'Energy balance options'!$B$7:$B$3000,HeatGen!S$2,'Energy balance options'!$A$7:$A$3000,HeatGen!$A274)</f>
        <v>0</v>
      </c>
      <c r="T274">
        <f>SUMIFS('Energy balance options'!$G$7:$G$3000,'Energy balance options'!$B$7:$B$3000,HeatGen!T$2,'Energy balance options'!$A$7:$A$3000,HeatGen!$A274)</f>
        <v>0</v>
      </c>
      <c r="U274">
        <f>SUMIFS('Energy balance options'!$G$7:$G$3000,'Energy balance options'!$B$7:$B$3000,HeatGen!U$2,'Energy balance options'!$A$7:$A$3000,HeatGen!$A274)</f>
        <v>0</v>
      </c>
      <c r="V274">
        <f>SUMIFS('Energy balance options'!$G$7:$G$3000,'Energy balance options'!$B$7:$B$3000,HeatGen!V$2,'Energy balance options'!$A$7:$A$3000,HeatGen!$A274)</f>
        <v>0</v>
      </c>
      <c r="W274">
        <f>SUMIFS('Energy balance options'!$G$7:$G$3000,'Energy balance options'!$B$7:$B$3000,HeatGen!W$2,'Energy balance options'!$A$7:$A$3000,HeatGen!$A274)</f>
        <v>0</v>
      </c>
      <c r="X274">
        <f>SUMIFS('Energy balance options'!$G$7:$G$3000,'Energy balance options'!$B$7:$B$3000,HeatGen!X$2,'Energy balance options'!$A$7:$A$3000,HeatGen!$A274)</f>
        <v>0</v>
      </c>
      <c r="Y274">
        <f t="shared" si="68"/>
        <v>0</v>
      </c>
      <c r="Z274">
        <f t="shared" si="69"/>
        <v>0</v>
      </c>
      <c r="AA274">
        <f t="shared" si="70"/>
        <v>0</v>
      </c>
      <c r="AB274">
        <f t="shared" si="71"/>
        <v>0</v>
      </c>
      <c r="AC274">
        <f t="shared" si="72"/>
        <v>0</v>
      </c>
      <c r="AD274">
        <f t="shared" si="73"/>
        <v>0</v>
      </c>
      <c r="AE274">
        <f t="shared" si="74"/>
        <v>0</v>
      </c>
      <c r="AF274">
        <f t="shared" si="75"/>
        <v>0</v>
      </c>
      <c r="AG274">
        <f t="shared" si="76"/>
        <v>0</v>
      </c>
      <c r="AH274">
        <f t="shared" si="77"/>
        <v>0</v>
      </c>
      <c r="AI274">
        <f t="shared" si="78"/>
        <v>0</v>
      </c>
      <c r="AJ274">
        <f t="shared" si="79"/>
        <v>0</v>
      </c>
      <c r="AK274">
        <f t="shared" si="80"/>
        <v>0</v>
      </c>
      <c r="AL274">
        <f t="shared" si="81"/>
        <v>0</v>
      </c>
      <c r="AM274">
        <f t="shared" si="82"/>
        <v>0</v>
      </c>
      <c r="AN274">
        <f t="shared" si="83"/>
        <v>0</v>
      </c>
      <c r="AO274">
        <f t="shared" si="84"/>
        <v>0</v>
      </c>
    </row>
    <row r="275" spans="1:41" x14ac:dyDescent="0.2">
      <c r="A275" s="9" t="str">
        <f>'Cost per option'!A283</f>
        <v>1882 H2 uit SMR CC  from shifted syngas high</v>
      </c>
      <c r="B275" t="str">
        <f>_xlfn.IFNA(VLOOKUP(A275,'Energy balance options'!A$7:C$3000,3,FALSE),"")</f>
        <v>H2 voorziening</v>
      </c>
      <c r="C275">
        <f>SUMIFS('Energy balance options'!$F$7:$F$3000,'Energy balance options'!$B$7:$B$3000,HeatGen!C$2,'Energy balance options'!$A$7:$A$3000,HeatGen!$A275)</f>
        <v>0</v>
      </c>
      <c r="D275">
        <f>SUMIFS('Energy balance options'!$F$7:$F$3000,'Energy balance options'!$B$7:$B$3000,HeatGen!D$2,'Energy balance options'!$A$7:$A$3000,HeatGen!$A275)</f>
        <v>0</v>
      </c>
      <c r="E275">
        <f>SUMIFS('Energy balance options'!$F$7:$F$3000,'Energy balance options'!$B$7:$B$3000,HeatGen!E$2,'Energy balance options'!$A$7:$A$3000,HeatGen!$A275)</f>
        <v>0</v>
      </c>
      <c r="F275">
        <f>SUMIFS('Energy balance options'!$F$7:$F$3000,'Energy balance options'!$B$7:$B$3000,HeatGen!F$2,'Energy balance options'!$A$7:$A$3000,HeatGen!$A275)</f>
        <v>0</v>
      </c>
      <c r="G275">
        <f>SUMIFS('Energy balance options'!$F$7:$F$3000,'Energy balance options'!$B$7:$B$3000,HeatGen!G$2,'Energy balance options'!$A$7:$A$3000,HeatGen!$A275)</f>
        <v>0</v>
      </c>
      <c r="H275">
        <f>SUMIFS('Energy balance options'!$G$7:$G$3000,'Energy balance options'!$B$7:$B$3000,HeatGen!H$2,'Energy balance options'!$A$7:$A$3000,HeatGen!$A275)</f>
        <v>3.6889693929999999E-4</v>
      </c>
      <c r="I275">
        <f>SUMIFS('Energy balance options'!$G$7:$G$3000,'Energy balance options'!$B$7:$B$3000,HeatGen!I$2,'Energy balance options'!$A$7:$A$3000,HeatGen!$A275)</f>
        <v>0</v>
      </c>
      <c r="J275">
        <f>SUMIFS('Energy balance options'!$G$7:$G$3000,'Energy balance options'!$B$7:$B$3000,HeatGen!J$2,'Energy balance options'!$A$7:$A$3000,HeatGen!$A275)</f>
        <v>0</v>
      </c>
      <c r="K275">
        <f>SUMIFS('Energy balance options'!$G$7:$G$3000,'Energy balance options'!$B$7:$B$3000,HeatGen!K$2,'Energy balance options'!$A$7:$A$3000,HeatGen!$A275)</f>
        <v>0</v>
      </c>
      <c r="L275">
        <f>SUMIFS('Energy balance options'!$G$7:$G$3000,'Energy balance options'!$B$7:$B$3000,HeatGen!L$2,'Energy balance options'!$A$7:$A$3000,HeatGen!$A275)</f>
        <v>0</v>
      </c>
      <c r="M275">
        <f>SUMIFS('Energy balance options'!$G$7:$G$3000,'Energy balance options'!$B$7:$B$3000,HeatGen!M$2,'Energy balance options'!$A$7:$A$3000,HeatGen!$A275)</f>
        <v>0</v>
      </c>
      <c r="N275">
        <f>SUMIFS('Energy balance options'!$G$7:$G$3000,'Energy balance options'!$B$7:$B$3000,HeatGen!N$2,'Energy balance options'!$A$7:$A$3000,HeatGen!$A275)</f>
        <v>0</v>
      </c>
      <c r="O275">
        <f>SUMIFS('Energy balance options'!$G$7:$G$3000,'Energy balance options'!$B$7:$B$3000,HeatGen!O$2,'Energy balance options'!$A$7:$A$3000,HeatGen!$A275)</f>
        <v>0</v>
      </c>
      <c r="P275">
        <f>SUMIFS('Energy balance options'!$G$7:$G$3000,'Energy balance options'!$B$7:$B$3000,HeatGen!P$2,'Energy balance options'!$A$7:$A$3000,HeatGen!$A275)</f>
        <v>0</v>
      </c>
      <c r="Q275">
        <f>SUMIFS('Energy balance options'!$G$7:$G$3000,'Energy balance options'!$B$7:$B$3000,HeatGen!Q$2,'Energy balance options'!$A$7:$A$3000,HeatGen!$A275)</f>
        <v>0</v>
      </c>
      <c r="R275">
        <f>SUMIFS('Energy balance options'!$G$7:$G$3000,'Energy balance options'!$B$7:$B$3000,HeatGen!R$2,'Energy balance options'!$A$7:$A$3000,HeatGen!$A275)</f>
        <v>0</v>
      </c>
      <c r="S275">
        <f>SUMIFS('Energy balance options'!$G$7:$G$3000,'Energy balance options'!$B$7:$B$3000,HeatGen!S$2,'Energy balance options'!$A$7:$A$3000,HeatGen!$A275)</f>
        <v>0</v>
      </c>
      <c r="T275">
        <f>SUMIFS('Energy balance options'!$G$7:$G$3000,'Energy balance options'!$B$7:$B$3000,HeatGen!T$2,'Energy balance options'!$A$7:$A$3000,HeatGen!$A275)</f>
        <v>0</v>
      </c>
      <c r="U275">
        <f>SUMIFS('Energy balance options'!$G$7:$G$3000,'Energy balance options'!$B$7:$B$3000,HeatGen!U$2,'Energy balance options'!$A$7:$A$3000,HeatGen!$A275)</f>
        <v>0</v>
      </c>
      <c r="V275">
        <f>SUMIFS('Energy balance options'!$G$7:$G$3000,'Energy balance options'!$B$7:$B$3000,HeatGen!V$2,'Energy balance options'!$A$7:$A$3000,HeatGen!$A275)</f>
        <v>0</v>
      </c>
      <c r="W275">
        <f>SUMIFS('Energy balance options'!$G$7:$G$3000,'Energy balance options'!$B$7:$B$3000,HeatGen!W$2,'Energy balance options'!$A$7:$A$3000,HeatGen!$A275)</f>
        <v>0</v>
      </c>
      <c r="X275">
        <f>SUMIFS('Energy balance options'!$G$7:$G$3000,'Energy balance options'!$B$7:$B$3000,HeatGen!X$2,'Energy balance options'!$A$7:$A$3000,HeatGen!$A275)</f>
        <v>0</v>
      </c>
      <c r="Y275">
        <f t="shared" si="68"/>
        <v>0</v>
      </c>
      <c r="Z275">
        <f t="shared" si="69"/>
        <v>0</v>
      </c>
      <c r="AA275">
        <f t="shared" si="70"/>
        <v>0</v>
      </c>
      <c r="AB275">
        <f t="shared" si="71"/>
        <v>0</v>
      </c>
      <c r="AC275">
        <f t="shared" si="72"/>
        <v>0</v>
      </c>
      <c r="AD275">
        <f t="shared" si="73"/>
        <v>0</v>
      </c>
      <c r="AE275">
        <f t="shared" si="74"/>
        <v>0</v>
      </c>
      <c r="AF275">
        <f t="shared" si="75"/>
        <v>0</v>
      </c>
      <c r="AG275">
        <f t="shared" si="76"/>
        <v>0</v>
      </c>
      <c r="AH275">
        <f t="shared" si="77"/>
        <v>0</v>
      </c>
      <c r="AI275">
        <f t="shared" si="78"/>
        <v>0</v>
      </c>
      <c r="AJ275">
        <f t="shared" si="79"/>
        <v>0</v>
      </c>
      <c r="AK275">
        <f t="shared" si="80"/>
        <v>0</v>
      </c>
      <c r="AL275">
        <f t="shared" si="81"/>
        <v>0</v>
      </c>
      <c r="AM275">
        <f t="shared" si="82"/>
        <v>0</v>
      </c>
      <c r="AN275">
        <f t="shared" si="83"/>
        <v>0</v>
      </c>
      <c r="AO275">
        <f t="shared" si="84"/>
        <v>0</v>
      </c>
    </row>
    <row r="276" spans="1:41" x14ac:dyDescent="0.2">
      <c r="A276" s="9" t="str">
        <f>'Cost per option'!A284</f>
        <v>1883 H2 uit SMR CC  from PSA tail gas low</v>
      </c>
      <c r="B276" t="str">
        <f>_xlfn.IFNA(VLOOKUP(A276,'Energy balance options'!A$7:C$3000,3,FALSE),"")</f>
        <v>H2 voorziening</v>
      </c>
      <c r="C276">
        <f>SUMIFS('Energy balance options'!$F$7:$F$3000,'Energy balance options'!$B$7:$B$3000,HeatGen!C$2,'Energy balance options'!$A$7:$A$3000,HeatGen!$A276)</f>
        <v>0</v>
      </c>
      <c r="D276">
        <f>SUMIFS('Energy balance options'!$F$7:$F$3000,'Energy balance options'!$B$7:$B$3000,HeatGen!D$2,'Energy balance options'!$A$7:$A$3000,HeatGen!$A276)</f>
        <v>0</v>
      </c>
      <c r="E276">
        <f>SUMIFS('Energy balance options'!$F$7:$F$3000,'Energy balance options'!$B$7:$B$3000,HeatGen!E$2,'Energy balance options'!$A$7:$A$3000,HeatGen!$A276)</f>
        <v>0</v>
      </c>
      <c r="F276">
        <f>SUMIFS('Energy balance options'!$F$7:$F$3000,'Energy balance options'!$B$7:$B$3000,HeatGen!F$2,'Energy balance options'!$A$7:$A$3000,HeatGen!$A276)</f>
        <v>0</v>
      </c>
      <c r="G276">
        <f>SUMIFS('Energy balance options'!$F$7:$F$3000,'Energy balance options'!$B$7:$B$3000,HeatGen!G$2,'Energy balance options'!$A$7:$A$3000,HeatGen!$A276)</f>
        <v>0</v>
      </c>
      <c r="H276">
        <f>SUMIFS('Energy balance options'!$G$7:$G$3000,'Energy balance options'!$B$7:$B$3000,HeatGen!H$2,'Energy balance options'!$A$7:$A$3000,HeatGen!$A276)</f>
        <v>3.2015109770000002E-4</v>
      </c>
      <c r="I276">
        <f>SUMIFS('Energy balance options'!$G$7:$G$3000,'Energy balance options'!$B$7:$B$3000,HeatGen!I$2,'Energy balance options'!$A$7:$A$3000,HeatGen!$A276)</f>
        <v>0</v>
      </c>
      <c r="J276">
        <f>SUMIFS('Energy balance options'!$G$7:$G$3000,'Energy balance options'!$B$7:$B$3000,HeatGen!J$2,'Energy balance options'!$A$7:$A$3000,HeatGen!$A276)</f>
        <v>8.758715688E-7</v>
      </c>
      <c r="K276">
        <f>SUMIFS('Energy balance options'!$G$7:$G$3000,'Energy balance options'!$B$7:$B$3000,HeatGen!K$2,'Energy balance options'!$A$7:$A$3000,HeatGen!$A276)</f>
        <v>0</v>
      </c>
      <c r="L276">
        <f>SUMIFS('Energy balance options'!$G$7:$G$3000,'Energy balance options'!$B$7:$B$3000,HeatGen!L$2,'Energy balance options'!$A$7:$A$3000,HeatGen!$A276)</f>
        <v>0</v>
      </c>
      <c r="M276">
        <f>SUMIFS('Energy balance options'!$G$7:$G$3000,'Energy balance options'!$B$7:$B$3000,HeatGen!M$2,'Energy balance options'!$A$7:$A$3000,HeatGen!$A276)</f>
        <v>0</v>
      </c>
      <c r="N276">
        <f>SUMIFS('Energy balance options'!$G$7:$G$3000,'Energy balance options'!$B$7:$B$3000,HeatGen!N$2,'Energy balance options'!$A$7:$A$3000,HeatGen!$A276)</f>
        <v>0</v>
      </c>
      <c r="O276">
        <f>SUMIFS('Energy balance options'!$G$7:$G$3000,'Energy balance options'!$B$7:$B$3000,HeatGen!O$2,'Energy balance options'!$A$7:$A$3000,HeatGen!$A276)</f>
        <v>0</v>
      </c>
      <c r="P276">
        <f>SUMIFS('Energy balance options'!$G$7:$G$3000,'Energy balance options'!$B$7:$B$3000,HeatGen!P$2,'Energy balance options'!$A$7:$A$3000,HeatGen!$A276)</f>
        <v>0</v>
      </c>
      <c r="Q276">
        <f>SUMIFS('Energy balance options'!$G$7:$G$3000,'Energy balance options'!$B$7:$B$3000,HeatGen!Q$2,'Energy balance options'!$A$7:$A$3000,HeatGen!$A276)</f>
        <v>0</v>
      </c>
      <c r="R276">
        <f>SUMIFS('Energy balance options'!$G$7:$G$3000,'Energy balance options'!$B$7:$B$3000,HeatGen!R$2,'Energy balance options'!$A$7:$A$3000,HeatGen!$A276)</f>
        <v>0</v>
      </c>
      <c r="S276">
        <f>SUMIFS('Energy balance options'!$G$7:$G$3000,'Energy balance options'!$B$7:$B$3000,HeatGen!S$2,'Energy balance options'!$A$7:$A$3000,HeatGen!$A276)</f>
        <v>0</v>
      </c>
      <c r="T276">
        <f>SUMIFS('Energy balance options'!$G$7:$G$3000,'Energy balance options'!$B$7:$B$3000,HeatGen!T$2,'Energy balance options'!$A$7:$A$3000,HeatGen!$A276)</f>
        <v>0</v>
      </c>
      <c r="U276">
        <f>SUMIFS('Energy balance options'!$G$7:$G$3000,'Energy balance options'!$B$7:$B$3000,HeatGen!U$2,'Energy balance options'!$A$7:$A$3000,HeatGen!$A276)</f>
        <v>0</v>
      </c>
      <c r="V276">
        <f>SUMIFS('Energy balance options'!$G$7:$G$3000,'Energy balance options'!$B$7:$B$3000,HeatGen!V$2,'Energy balance options'!$A$7:$A$3000,HeatGen!$A276)</f>
        <v>0</v>
      </c>
      <c r="W276">
        <f>SUMIFS('Energy balance options'!$G$7:$G$3000,'Energy balance options'!$B$7:$B$3000,HeatGen!W$2,'Energy balance options'!$A$7:$A$3000,HeatGen!$A276)</f>
        <v>0</v>
      </c>
      <c r="X276">
        <f>SUMIFS('Energy balance options'!$G$7:$G$3000,'Energy balance options'!$B$7:$B$3000,HeatGen!X$2,'Energy balance options'!$A$7:$A$3000,HeatGen!$A276)</f>
        <v>0</v>
      </c>
      <c r="Y276">
        <f t="shared" si="68"/>
        <v>0</v>
      </c>
      <c r="Z276">
        <f t="shared" si="69"/>
        <v>0</v>
      </c>
      <c r="AA276">
        <f t="shared" si="70"/>
        <v>0</v>
      </c>
      <c r="AB276">
        <f t="shared" si="71"/>
        <v>0</v>
      </c>
      <c r="AC276">
        <f t="shared" si="72"/>
        <v>0</v>
      </c>
      <c r="AD276">
        <f t="shared" si="73"/>
        <v>0</v>
      </c>
      <c r="AE276">
        <f t="shared" si="74"/>
        <v>0</v>
      </c>
      <c r="AF276">
        <f t="shared" si="75"/>
        <v>0</v>
      </c>
      <c r="AG276">
        <f t="shared" si="76"/>
        <v>0</v>
      </c>
      <c r="AH276">
        <f t="shared" si="77"/>
        <v>0</v>
      </c>
      <c r="AI276">
        <f t="shared" si="78"/>
        <v>0</v>
      </c>
      <c r="AJ276">
        <f t="shared" si="79"/>
        <v>0</v>
      </c>
      <c r="AK276">
        <f t="shared" si="80"/>
        <v>0</v>
      </c>
      <c r="AL276">
        <f t="shared" si="81"/>
        <v>0</v>
      </c>
      <c r="AM276">
        <f t="shared" si="82"/>
        <v>0</v>
      </c>
      <c r="AN276">
        <f t="shared" si="83"/>
        <v>0</v>
      </c>
      <c r="AO276">
        <f t="shared" si="84"/>
        <v>0</v>
      </c>
    </row>
    <row r="277" spans="1:41" x14ac:dyDescent="0.2">
      <c r="A277" s="9" t="str">
        <f>'Cost per option'!A285</f>
        <v>1885 H2 uit SMR CC  from flue gas</v>
      </c>
      <c r="B277" t="str">
        <f>_xlfn.IFNA(VLOOKUP(A277,'Energy balance options'!A$7:C$3000,3,FALSE),"")</f>
        <v>H2 voorziening</v>
      </c>
      <c r="C277">
        <f>SUMIFS('Energy balance options'!$F$7:$F$3000,'Energy balance options'!$B$7:$B$3000,HeatGen!C$2,'Energy balance options'!$A$7:$A$3000,HeatGen!$A277)</f>
        <v>0</v>
      </c>
      <c r="D277">
        <f>SUMIFS('Energy balance options'!$F$7:$F$3000,'Energy balance options'!$B$7:$B$3000,HeatGen!D$2,'Energy balance options'!$A$7:$A$3000,HeatGen!$A277)</f>
        <v>0</v>
      </c>
      <c r="E277">
        <f>SUMIFS('Energy balance options'!$F$7:$F$3000,'Energy balance options'!$B$7:$B$3000,HeatGen!E$2,'Energy balance options'!$A$7:$A$3000,HeatGen!$A277)</f>
        <v>0</v>
      </c>
      <c r="F277">
        <f>SUMIFS('Energy balance options'!$F$7:$F$3000,'Energy balance options'!$B$7:$B$3000,HeatGen!F$2,'Energy balance options'!$A$7:$A$3000,HeatGen!$A277)</f>
        <v>0</v>
      </c>
      <c r="G277">
        <f>SUMIFS('Energy balance options'!$F$7:$F$3000,'Energy balance options'!$B$7:$B$3000,HeatGen!G$2,'Energy balance options'!$A$7:$A$3000,HeatGen!$A277)</f>
        <v>0</v>
      </c>
      <c r="H277">
        <f>SUMIFS('Energy balance options'!$G$7:$G$3000,'Energy balance options'!$B$7:$B$3000,HeatGen!H$2,'Energy balance options'!$A$7:$A$3000,HeatGen!$A277)</f>
        <v>2.7074333809999998E-4</v>
      </c>
      <c r="I277">
        <f>SUMIFS('Energy balance options'!$G$7:$G$3000,'Energy balance options'!$B$7:$B$3000,HeatGen!I$2,'Energy balance options'!$A$7:$A$3000,HeatGen!$A277)</f>
        <v>0</v>
      </c>
      <c r="J277">
        <f>SUMIFS('Energy balance options'!$G$7:$G$3000,'Energy balance options'!$B$7:$B$3000,HeatGen!J$2,'Energy balance options'!$A$7:$A$3000,HeatGen!$A277)</f>
        <v>0</v>
      </c>
      <c r="K277">
        <f>SUMIFS('Energy balance options'!$G$7:$G$3000,'Energy balance options'!$B$7:$B$3000,HeatGen!K$2,'Energy balance options'!$A$7:$A$3000,HeatGen!$A277)</f>
        <v>0</v>
      </c>
      <c r="L277">
        <f>SUMIFS('Energy balance options'!$G$7:$G$3000,'Energy balance options'!$B$7:$B$3000,HeatGen!L$2,'Energy balance options'!$A$7:$A$3000,HeatGen!$A277)</f>
        <v>0</v>
      </c>
      <c r="M277">
        <f>SUMIFS('Energy balance options'!$G$7:$G$3000,'Energy balance options'!$B$7:$B$3000,HeatGen!M$2,'Energy balance options'!$A$7:$A$3000,HeatGen!$A277)</f>
        <v>0</v>
      </c>
      <c r="N277">
        <f>SUMIFS('Energy balance options'!$G$7:$G$3000,'Energy balance options'!$B$7:$B$3000,HeatGen!N$2,'Energy balance options'!$A$7:$A$3000,HeatGen!$A277)</f>
        <v>0</v>
      </c>
      <c r="O277">
        <f>SUMIFS('Energy balance options'!$G$7:$G$3000,'Energy balance options'!$B$7:$B$3000,HeatGen!O$2,'Energy balance options'!$A$7:$A$3000,HeatGen!$A277)</f>
        <v>0</v>
      </c>
      <c r="P277">
        <f>SUMIFS('Energy balance options'!$G$7:$G$3000,'Energy balance options'!$B$7:$B$3000,HeatGen!P$2,'Energy balance options'!$A$7:$A$3000,HeatGen!$A277)</f>
        <v>0</v>
      </c>
      <c r="Q277">
        <f>SUMIFS('Energy balance options'!$G$7:$G$3000,'Energy balance options'!$B$7:$B$3000,HeatGen!Q$2,'Energy balance options'!$A$7:$A$3000,HeatGen!$A277)</f>
        <v>0</v>
      </c>
      <c r="R277">
        <f>SUMIFS('Energy balance options'!$G$7:$G$3000,'Energy balance options'!$B$7:$B$3000,HeatGen!R$2,'Energy balance options'!$A$7:$A$3000,HeatGen!$A277)</f>
        <v>0</v>
      </c>
      <c r="S277">
        <f>SUMIFS('Energy balance options'!$G$7:$G$3000,'Energy balance options'!$B$7:$B$3000,HeatGen!S$2,'Energy balance options'!$A$7:$A$3000,HeatGen!$A277)</f>
        <v>0</v>
      </c>
      <c r="T277">
        <f>SUMIFS('Energy balance options'!$G$7:$G$3000,'Energy balance options'!$B$7:$B$3000,HeatGen!T$2,'Energy balance options'!$A$7:$A$3000,HeatGen!$A277)</f>
        <v>0</v>
      </c>
      <c r="U277">
        <f>SUMIFS('Energy balance options'!$G$7:$G$3000,'Energy balance options'!$B$7:$B$3000,HeatGen!U$2,'Energy balance options'!$A$7:$A$3000,HeatGen!$A277)</f>
        <v>0</v>
      </c>
      <c r="V277">
        <f>SUMIFS('Energy balance options'!$G$7:$G$3000,'Energy balance options'!$B$7:$B$3000,HeatGen!V$2,'Energy balance options'!$A$7:$A$3000,HeatGen!$A277)</f>
        <v>0</v>
      </c>
      <c r="W277">
        <f>SUMIFS('Energy balance options'!$G$7:$G$3000,'Energy balance options'!$B$7:$B$3000,HeatGen!W$2,'Energy balance options'!$A$7:$A$3000,HeatGen!$A277)</f>
        <v>0</v>
      </c>
      <c r="X277">
        <f>SUMIFS('Energy balance options'!$G$7:$G$3000,'Energy balance options'!$B$7:$B$3000,HeatGen!X$2,'Energy balance options'!$A$7:$A$3000,HeatGen!$A277)</f>
        <v>0</v>
      </c>
      <c r="Y277">
        <f t="shared" si="68"/>
        <v>0</v>
      </c>
      <c r="Z277">
        <f t="shared" si="69"/>
        <v>0</v>
      </c>
      <c r="AA277">
        <f t="shared" si="70"/>
        <v>0</v>
      </c>
      <c r="AB277">
        <f t="shared" si="71"/>
        <v>0</v>
      </c>
      <c r="AC277">
        <f t="shared" si="72"/>
        <v>0</v>
      </c>
      <c r="AD277">
        <f t="shared" si="73"/>
        <v>0</v>
      </c>
      <c r="AE277">
        <f t="shared" si="74"/>
        <v>0</v>
      </c>
      <c r="AF277">
        <f t="shared" si="75"/>
        <v>0</v>
      </c>
      <c r="AG277">
        <f t="shared" si="76"/>
        <v>0</v>
      </c>
      <c r="AH277">
        <f t="shared" si="77"/>
        <v>0</v>
      </c>
      <c r="AI277">
        <f t="shared" si="78"/>
        <v>0</v>
      </c>
      <c r="AJ277">
        <f t="shared" si="79"/>
        <v>0</v>
      </c>
      <c r="AK277">
        <f t="shared" si="80"/>
        <v>0</v>
      </c>
      <c r="AL277">
        <f t="shared" si="81"/>
        <v>0</v>
      </c>
      <c r="AM277">
        <f t="shared" si="82"/>
        <v>0</v>
      </c>
      <c r="AN277">
        <f t="shared" si="83"/>
        <v>0</v>
      </c>
      <c r="AO277">
        <f t="shared" si="84"/>
        <v>0</v>
      </c>
    </row>
    <row r="278" spans="1:41" x14ac:dyDescent="0.2">
      <c r="A278" s="9" t="str">
        <f>'Cost per option'!A286</f>
        <v>1888 H2 uit biomassavergassing  Fast Internally Circulating Fluidized Bed’ (FICFB) gasifier centraal</v>
      </c>
      <c r="B278" t="str">
        <f>_xlfn.IFNA(VLOOKUP(A278,'Energy balance options'!A$7:C$3000,3,FALSE),"")</f>
        <v>H2 voorziening</v>
      </c>
      <c r="C278">
        <f>SUMIFS('Energy balance options'!$F$7:$F$3000,'Energy balance options'!$B$7:$B$3000,HeatGen!C$2,'Energy balance options'!$A$7:$A$3000,HeatGen!$A278)</f>
        <v>0</v>
      </c>
      <c r="D278">
        <f>SUMIFS('Energy balance options'!$F$7:$F$3000,'Energy balance options'!$B$7:$B$3000,HeatGen!D$2,'Energy balance options'!$A$7:$A$3000,HeatGen!$A278)</f>
        <v>0</v>
      </c>
      <c r="E278">
        <f>SUMIFS('Energy balance options'!$F$7:$F$3000,'Energy balance options'!$B$7:$B$3000,HeatGen!E$2,'Energy balance options'!$A$7:$A$3000,HeatGen!$A278)</f>
        <v>0</v>
      </c>
      <c r="F278">
        <f>SUMIFS('Energy balance options'!$F$7:$F$3000,'Energy balance options'!$B$7:$B$3000,HeatGen!F$2,'Energy balance options'!$A$7:$A$3000,HeatGen!$A278)</f>
        <v>0</v>
      </c>
      <c r="G278">
        <f>SUMIFS('Energy balance options'!$F$7:$F$3000,'Energy balance options'!$B$7:$B$3000,HeatGen!G$2,'Energy balance options'!$A$7:$A$3000,HeatGen!$A278)</f>
        <v>0</v>
      </c>
      <c r="H278">
        <f>SUMIFS('Energy balance options'!$G$7:$G$3000,'Energy balance options'!$B$7:$B$3000,HeatGen!H$2,'Energy balance options'!$A$7:$A$3000,HeatGen!$A278)</f>
        <v>0</v>
      </c>
      <c r="I278">
        <f>SUMIFS('Energy balance options'!$G$7:$G$3000,'Energy balance options'!$B$7:$B$3000,HeatGen!I$2,'Energy balance options'!$A$7:$A$3000,HeatGen!$A278)</f>
        <v>0</v>
      </c>
      <c r="J278">
        <f>SUMIFS('Energy balance options'!$G$7:$G$3000,'Energy balance options'!$B$7:$B$3000,HeatGen!J$2,'Energy balance options'!$A$7:$A$3000,HeatGen!$A278)</f>
        <v>9.3463071880000002E-7</v>
      </c>
      <c r="K278">
        <f>SUMIFS('Energy balance options'!$G$7:$G$3000,'Energy balance options'!$B$7:$B$3000,HeatGen!K$2,'Energy balance options'!$A$7:$A$3000,HeatGen!$A278)</f>
        <v>0</v>
      </c>
      <c r="L278">
        <f>SUMIFS('Energy balance options'!$G$7:$G$3000,'Energy balance options'!$B$7:$B$3000,HeatGen!L$2,'Energy balance options'!$A$7:$A$3000,HeatGen!$A278)</f>
        <v>0</v>
      </c>
      <c r="M278">
        <f>SUMIFS('Energy balance options'!$G$7:$G$3000,'Energy balance options'!$B$7:$B$3000,HeatGen!M$2,'Energy balance options'!$A$7:$A$3000,HeatGen!$A278)</f>
        <v>1.091181E-5</v>
      </c>
      <c r="N278">
        <f>SUMIFS('Energy balance options'!$G$7:$G$3000,'Energy balance options'!$B$7:$B$3000,HeatGen!N$2,'Energy balance options'!$A$7:$A$3000,HeatGen!$A278)</f>
        <v>0</v>
      </c>
      <c r="O278">
        <f>SUMIFS('Energy balance options'!$G$7:$G$3000,'Energy balance options'!$B$7:$B$3000,HeatGen!O$2,'Energy balance options'!$A$7:$A$3000,HeatGen!$A278)</f>
        <v>0</v>
      </c>
      <c r="P278">
        <f>SUMIFS('Energy balance options'!$G$7:$G$3000,'Energy balance options'!$B$7:$B$3000,HeatGen!P$2,'Energy balance options'!$A$7:$A$3000,HeatGen!$A278)</f>
        <v>0</v>
      </c>
      <c r="Q278">
        <f>SUMIFS('Energy balance options'!$G$7:$G$3000,'Energy balance options'!$B$7:$B$3000,HeatGen!Q$2,'Energy balance options'!$A$7:$A$3000,HeatGen!$A278)</f>
        <v>0</v>
      </c>
      <c r="R278">
        <f>SUMIFS('Energy balance options'!$G$7:$G$3000,'Energy balance options'!$B$7:$B$3000,HeatGen!R$2,'Energy balance options'!$A$7:$A$3000,HeatGen!$A278)</f>
        <v>0</v>
      </c>
      <c r="S278">
        <f>SUMIFS('Energy balance options'!$G$7:$G$3000,'Energy balance options'!$B$7:$B$3000,HeatGen!S$2,'Energy balance options'!$A$7:$A$3000,HeatGen!$A278)</f>
        <v>0</v>
      </c>
      <c r="T278">
        <f>SUMIFS('Energy balance options'!$G$7:$G$3000,'Energy balance options'!$B$7:$B$3000,HeatGen!T$2,'Energy balance options'!$A$7:$A$3000,HeatGen!$A278)</f>
        <v>0</v>
      </c>
      <c r="U278">
        <f>SUMIFS('Energy balance options'!$G$7:$G$3000,'Energy balance options'!$B$7:$B$3000,HeatGen!U$2,'Energy balance options'!$A$7:$A$3000,HeatGen!$A278)</f>
        <v>0</v>
      </c>
      <c r="V278">
        <f>SUMIFS('Energy balance options'!$G$7:$G$3000,'Energy balance options'!$B$7:$B$3000,HeatGen!V$2,'Energy balance options'!$A$7:$A$3000,HeatGen!$A278)</f>
        <v>0</v>
      </c>
      <c r="W278">
        <f>SUMIFS('Energy balance options'!$G$7:$G$3000,'Energy balance options'!$B$7:$B$3000,HeatGen!W$2,'Energy balance options'!$A$7:$A$3000,HeatGen!$A278)</f>
        <v>0</v>
      </c>
      <c r="X278">
        <f>SUMIFS('Energy balance options'!$G$7:$G$3000,'Energy balance options'!$B$7:$B$3000,HeatGen!X$2,'Energy balance options'!$A$7:$A$3000,HeatGen!$A278)</f>
        <v>0</v>
      </c>
      <c r="Y278">
        <f t="shared" si="68"/>
        <v>0</v>
      </c>
      <c r="Z278">
        <f t="shared" si="69"/>
        <v>0</v>
      </c>
      <c r="AA278">
        <f t="shared" si="70"/>
        <v>0</v>
      </c>
      <c r="AB278">
        <f t="shared" si="71"/>
        <v>0</v>
      </c>
      <c r="AC278">
        <f t="shared" si="72"/>
        <v>0</v>
      </c>
      <c r="AD278">
        <f t="shared" si="73"/>
        <v>0</v>
      </c>
      <c r="AE278">
        <f t="shared" si="74"/>
        <v>0</v>
      </c>
      <c r="AF278">
        <f t="shared" si="75"/>
        <v>0</v>
      </c>
      <c r="AG278">
        <f t="shared" si="76"/>
        <v>0</v>
      </c>
      <c r="AH278">
        <f t="shared" si="77"/>
        <v>0</v>
      </c>
      <c r="AI278">
        <f t="shared" si="78"/>
        <v>0</v>
      </c>
      <c r="AJ278">
        <f t="shared" si="79"/>
        <v>0</v>
      </c>
      <c r="AK278">
        <f t="shared" si="80"/>
        <v>0</v>
      </c>
      <c r="AL278">
        <f t="shared" si="81"/>
        <v>0</v>
      </c>
      <c r="AM278">
        <f t="shared" si="82"/>
        <v>0</v>
      </c>
      <c r="AN278">
        <f t="shared" si="83"/>
        <v>0</v>
      </c>
      <c r="AO278">
        <f t="shared" si="84"/>
        <v>0</v>
      </c>
    </row>
    <row r="279" spans="1:41" x14ac:dyDescent="0.2">
      <c r="A279" s="9" t="str">
        <f>'Cost per option'!A287</f>
        <v>1892 H2 uit photocatalysis PEC centraal</v>
      </c>
      <c r="B279" t="str">
        <f>_xlfn.IFNA(VLOOKUP(A279,'Energy balance options'!A$7:C$3000,3,FALSE),"")</f>
        <v>H2 voorziening</v>
      </c>
      <c r="C279">
        <f>SUMIFS('Energy balance options'!$F$7:$F$3000,'Energy balance options'!$B$7:$B$3000,HeatGen!C$2,'Energy balance options'!$A$7:$A$3000,HeatGen!$A279)</f>
        <v>0</v>
      </c>
      <c r="D279">
        <f>SUMIFS('Energy balance options'!$F$7:$F$3000,'Energy balance options'!$B$7:$B$3000,HeatGen!D$2,'Energy balance options'!$A$7:$A$3000,HeatGen!$A279)</f>
        <v>0</v>
      </c>
      <c r="E279">
        <f>SUMIFS('Energy balance options'!$F$7:$F$3000,'Energy balance options'!$B$7:$B$3000,HeatGen!E$2,'Energy balance options'!$A$7:$A$3000,HeatGen!$A279)</f>
        <v>0</v>
      </c>
      <c r="F279">
        <f>SUMIFS('Energy balance options'!$F$7:$F$3000,'Energy balance options'!$B$7:$B$3000,HeatGen!F$2,'Energy balance options'!$A$7:$A$3000,HeatGen!$A279)</f>
        <v>0</v>
      </c>
      <c r="G279">
        <f>SUMIFS('Energy balance options'!$F$7:$F$3000,'Energy balance options'!$B$7:$B$3000,HeatGen!G$2,'Energy balance options'!$A$7:$A$3000,HeatGen!$A279)</f>
        <v>0</v>
      </c>
      <c r="H279">
        <f>SUMIFS('Energy balance options'!$G$7:$G$3000,'Energy balance options'!$B$7:$B$3000,HeatGen!H$2,'Energy balance options'!$A$7:$A$3000,HeatGen!$A279)</f>
        <v>0</v>
      </c>
      <c r="I279">
        <f>SUMIFS('Energy balance options'!$G$7:$G$3000,'Energy balance options'!$B$7:$B$3000,HeatGen!I$2,'Energy balance options'!$A$7:$A$3000,HeatGen!$A279)</f>
        <v>0</v>
      </c>
      <c r="J279">
        <f>SUMIFS('Energy balance options'!$G$7:$G$3000,'Energy balance options'!$B$7:$B$3000,HeatGen!J$2,'Energy balance options'!$A$7:$A$3000,HeatGen!$A279)</f>
        <v>1.4632214650000001E-6</v>
      </c>
      <c r="K279">
        <f>SUMIFS('Energy balance options'!$G$7:$G$3000,'Energy balance options'!$B$7:$B$3000,HeatGen!K$2,'Energy balance options'!$A$7:$A$3000,HeatGen!$A279)</f>
        <v>0</v>
      </c>
      <c r="L279">
        <f>SUMIFS('Energy balance options'!$G$7:$G$3000,'Energy balance options'!$B$7:$B$3000,HeatGen!L$2,'Energy balance options'!$A$7:$A$3000,HeatGen!$A279)</f>
        <v>0</v>
      </c>
      <c r="M279">
        <f>SUMIFS('Energy balance options'!$G$7:$G$3000,'Energy balance options'!$B$7:$B$3000,HeatGen!M$2,'Energy balance options'!$A$7:$A$3000,HeatGen!$A279)</f>
        <v>0</v>
      </c>
      <c r="N279">
        <f>SUMIFS('Energy balance options'!$G$7:$G$3000,'Energy balance options'!$B$7:$B$3000,HeatGen!N$2,'Energy balance options'!$A$7:$A$3000,HeatGen!$A279)</f>
        <v>0</v>
      </c>
      <c r="O279">
        <f>SUMIFS('Energy balance options'!$G$7:$G$3000,'Energy balance options'!$B$7:$B$3000,HeatGen!O$2,'Energy balance options'!$A$7:$A$3000,HeatGen!$A279)</f>
        <v>0</v>
      </c>
      <c r="P279">
        <f>SUMIFS('Energy balance options'!$G$7:$G$3000,'Energy balance options'!$B$7:$B$3000,HeatGen!P$2,'Energy balance options'!$A$7:$A$3000,HeatGen!$A279)</f>
        <v>0</v>
      </c>
      <c r="Q279">
        <f>SUMIFS('Energy balance options'!$G$7:$G$3000,'Energy balance options'!$B$7:$B$3000,HeatGen!Q$2,'Energy balance options'!$A$7:$A$3000,HeatGen!$A279)</f>
        <v>0</v>
      </c>
      <c r="R279">
        <f>SUMIFS('Energy balance options'!$G$7:$G$3000,'Energy balance options'!$B$7:$B$3000,HeatGen!R$2,'Energy balance options'!$A$7:$A$3000,HeatGen!$A279)</f>
        <v>0</v>
      </c>
      <c r="S279">
        <f>SUMIFS('Energy balance options'!$G$7:$G$3000,'Energy balance options'!$B$7:$B$3000,HeatGen!S$2,'Energy balance options'!$A$7:$A$3000,HeatGen!$A279)</f>
        <v>0</v>
      </c>
      <c r="T279">
        <f>SUMIFS('Energy balance options'!$G$7:$G$3000,'Energy balance options'!$B$7:$B$3000,HeatGen!T$2,'Energy balance options'!$A$7:$A$3000,HeatGen!$A279)</f>
        <v>0</v>
      </c>
      <c r="U279">
        <f>SUMIFS('Energy balance options'!$G$7:$G$3000,'Energy balance options'!$B$7:$B$3000,HeatGen!U$2,'Energy balance options'!$A$7:$A$3000,HeatGen!$A279)</f>
        <v>0</v>
      </c>
      <c r="V279">
        <f>SUMIFS('Energy balance options'!$G$7:$G$3000,'Energy balance options'!$B$7:$B$3000,HeatGen!V$2,'Energy balance options'!$A$7:$A$3000,HeatGen!$A279)</f>
        <v>0</v>
      </c>
      <c r="W279">
        <f>SUMIFS('Energy balance options'!$G$7:$G$3000,'Energy balance options'!$B$7:$B$3000,HeatGen!W$2,'Energy balance options'!$A$7:$A$3000,HeatGen!$A279)</f>
        <v>7.2896049759999996E-5</v>
      </c>
      <c r="X279">
        <f>SUMIFS('Energy balance options'!$G$7:$G$3000,'Energy balance options'!$B$7:$B$3000,HeatGen!X$2,'Energy balance options'!$A$7:$A$3000,HeatGen!$A279)</f>
        <v>0</v>
      </c>
      <c r="Y279">
        <f t="shared" si="68"/>
        <v>0</v>
      </c>
      <c r="Z279">
        <f t="shared" si="69"/>
        <v>0</v>
      </c>
      <c r="AA279">
        <f t="shared" si="70"/>
        <v>0</v>
      </c>
      <c r="AB279">
        <f t="shared" si="71"/>
        <v>0</v>
      </c>
      <c r="AC279">
        <f t="shared" si="72"/>
        <v>0</v>
      </c>
      <c r="AD279">
        <f t="shared" si="73"/>
        <v>0</v>
      </c>
      <c r="AE279">
        <f t="shared" si="74"/>
        <v>0</v>
      </c>
      <c r="AF279">
        <f t="shared" si="75"/>
        <v>0</v>
      </c>
      <c r="AG279">
        <f t="shared" si="76"/>
        <v>0</v>
      </c>
      <c r="AH279">
        <f t="shared" si="77"/>
        <v>0</v>
      </c>
      <c r="AI279">
        <f t="shared" si="78"/>
        <v>0</v>
      </c>
      <c r="AJ279">
        <f t="shared" si="79"/>
        <v>0</v>
      </c>
      <c r="AK279">
        <f t="shared" si="80"/>
        <v>0</v>
      </c>
      <c r="AL279">
        <f t="shared" si="81"/>
        <v>0</v>
      </c>
      <c r="AM279">
        <f t="shared" si="82"/>
        <v>0</v>
      </c>
      <c r="AN279">
        <f t="shared" si="83"/>
        <v>0</v>
      </c>
      <c r="AO279">
        <f t="shared" si="84"/>
        <v>0</v>
      </c>
    </row>
    <row r="280" spans="1:41" x14ac:dyDescent="0.2">
      <c r="A280" s="9" t="str">
        <f>'Cost per option'!A288</f>
        <v>1893 H2 uit supercritical waterelktrolysis of biomass lokaal</v>
      </c>
      <c r="B280" t="str">
        <f>_xlfn.IFNA(VLOOKUP(A280,'Energy balance options'!A$7:C$3000,3,FALSE),"")</f>
        <v>H2 voorziening</v>
      </c>
      <c r="C280">
        <f>SUMIFS('Energy balance options'!$F$7:$F$3000,'Energy balance options'!$B$7:$B$3000,HeatGen!C$2,'Energy balance options'!$A$7:$A$3000,HeatGen!$A280)</f>
        <v>0</v>
      </c>
      <c r="D280">
        <f>SUMIFS('Energy balance options'!$F$7:$F$3000,'Energy balance options'!$B$7:$B$3000,HeatGen!D$2,'Energy balance options'!$A$7:$A$3000,HeatGen!$A280)</f>
        <v>0</v>
      </c>
      <c r="E280">
        <f>SUMIFS('Energy balance options'!$F$7:$F$3000,'Energy balance options'!$B$7:$B$3000,HeatGen!E$2,'Energy balance options'!$A$7:$A$3000,HeatGen!$A280)</f>
        <v>0</v>
      </c>
      <c r="F280">
        <f>SUMIFS('Energy balance options'!$F$7:$F$3000,'Energy balance options'!$B$7:$B$3000,HeatGen!F$2,'Energy balance options'!$A$7:$A$3000,HeatGen!$A280)</f>
        <v>0</v>
      </c>
      <c r="G280">
        <f>SUMIFS('Energy balance options'!$F$7:$F$3000,'Energy balance options'!$B$7:$B$3000,HeatGen!G$2,'Energy balance options'!$A$7:$A$3000,HeatGen!$A280)</f>
        <v>0</v>
      </c>
      <c r="H280">
        <f>SUMIFS('Energy balance options'!$G$7:$G$3000,'Energy balance options'!$B$7:$B$3000,HeatGen!H$2,'Energy balance options'!$A$7:$A$3000,HeatGen!$A280)</f>
        <v>0</v>
      </c>
      <c r="I280">
        <f>SUMIFS('Energy balance options'!$G$7:$G$3000,'Energy balance options'!$B$7:$B$3000,HeatGen!I$2,'Energy balance options'!$A$7:$A$3000,HeatGen!$A280)</f>
        <v>0</v>
      </c>
      <c r="J280">
        <f>SUMIFS('Energy balance options'!$G$7:$G$3000,'Energy balance options'!$B$7:$B$3000,HeatGen!J$2,'Energy balance options'!$A$7:$A$3000,HeatGen!$A280)</f>
        <v>0</v>
      </c>
      <c r="K280">
        <f>SUMIFS('Energy balance options'!$G$7:$G$3000,'Energy balance options'!$B$7:$B$3000,HeatGen!K$2,'Energy balance options'!$A$7:$A$3000,HeatGen!$A280)</f>
        <v>0</v>
      </c>
      <c r="L280">
        <f>SUMIFS('Energy balance options'!$G$7:$G$3000,'Energy balance options'!$B$7:$B$3000,HeatGen!L$2,'Energy balance options'!$A$7:$A$3000,HeatGen!$A280)</f>
        <v>0</v>
      </c>
      <c r="M280">
        <f>SUMIFS('Energy balance options'!$G$7:$G$3000,'Energy balance options'!$B$7:$B$3000,HeatGen!M$2,'Energy balance options'!$A$7:$A$3000,HeatGen!$A280)</f>
        <v>0</v>
      </c>
      <c r="N280">
        <f>SUMIFS('Energy balance options'!$G$7:$G$3000,'Energy balance options'!$B$7:$B$3000,HeatGen!N$2,'Energy balance options'!$A$7:$A$3000,HeatGen!$A280)</f>
        <v>0</v>
      </c>
      <c r="O280">
        <f>SUMIFS('Energy balance options'!$G$7:$G$3000,'Energy balance options'!$B$7:$B$3000,HeatGen!O$2,'Energy balance options'!$A$7:$A$3000,HeatGen!$A280)</f>
        <v>0</v>
      </c>
      <c r="P280">
        <f>SUMIFS('Energy balance options'!$G$7:$G$3000,'Energy balance options'!$B$7:$B$3000,HeatGen!P$2,'Energy balance options'!$A$7:$A$3000,HeatGen!$A280)</f>
        <v>0</v>
      </c>
      <c r="Q280">
        <f>SUMIFS('Energy balance options'!$G$7:$G$3000,'Energy balance options'!$B$7:$B$3000,HeatGen!Q$2,'Energy balance options'!$A$7:$A$3000,HeatGen!$A280)</f>
        <v>0</v>
      </c>
      <c r="R280">
        <f>SUMIFS('Energy balance options'!$G$7:$G$3000,'Energy balance options'!$B$7:$B$3000,HeatGen!R$2,'Energy balance options'!$A$7:$A$3000,HeatGen!$A280)</f>
        <v>0</v>
      </c>
      <c r="S280">
        <f>SUMIFS('Energy balance options'!$G$7:$G$3000,'Energy balance options'!$B$7:$B$3000,HeatGen!S$2,'Energy balance options'!$A$7:$A$3000,HeatGen!$A280)</f>
        <v>7.1587288569999997E-6</v>
      </c>
      <c r="T280">
        <f>SUMIFS('Energy balance options'!$G$7:$G$3000,'Energy balance options'!$B$7:$B$3000,HeatGen!T$2,'Energy balance options'!$A$7:$A$3000,HeatGen!$A280)</f>
        <v>0</v>
      </c>
      <c r="U280">
        <f>SUMIFS('Energy balance options'!$G$7:$G$3000,'Energy balance options'!$B$7:$B$3000,HeatGen!U$2,'Energy balance options'!$A$7:$A$3000,HeatGen!$A280)</f>
        <v>0</v>
      </c>
      <c r="V280">
        <f>SUMIFS('Energy balance options'!$G$7:$G$3000,'Energy balance options'!$B$7:$B$3000,HeatGen!V$2,'Energy balance options'!$A$7:$A$3000,HeatGen!$A280)</f>
        <v>0</v>
      </c>
      <c r="W280">
        <f>SUMIFS('Energy balance options'!$G$7:$G$3000,'Energy balance options'!$B$7:$B$3000,HeatGen!W$2,'Energy balance options'!$A$7:$A$3000,HeatGen!$A280)</f>
        <v>0</v>
      </c>
      <c r="X280">
        <f>SUMIFS('Energy balance options'!$G$7:$G$3000,'Energy balance options'!$B$7:$B$3000,HeatGen!X$2,'Energy balance options'!$A$7:$A$3000,HeatGen!$A280)</f>
        <v>0</v>
      </c>
      <c r="Y280">
        <f t="shared" si="68"/>
        <v>0</v>
      </c>
      <c r="Z280">
        <f t="shared" si="69"/>
        <v>0</v>
      </c>
      <c r="AA280">
        <f t="shared" si="70"/>
        <v>0</v>
      </c>
      <c r="AB280">
        <f t="shared" si="71"/>
        <v>0</v>
      </c>
      <c r="AC280">
        <f t="shared" si="72"/>
        <v>0</v>
      </c>
      <c r="AD280">
        <f t="shared" si="73"/>
        <v>0</v>
      </c>
      <c r="AE280">
        <f t="shared" si="74"/>
        <v>0</v>
      </c>
      <c r="AF280">
        <f t="shared" si="75"/>
        <v>0</v>
      </c>
      <c r="AG280">
        <f t="shared" si="76"/>
        <v>0</v>
      </c>
      <c r="AH280">
        <f t="shared" si="77"/>
        <v>0</v>
      </c>
      <c r="AI280">
        <f t="shared" si="78"/>
        <v>0</v>
      </c>
      <c r="AJ280">
        <f t="shared" si="79"/>
        <v>0</v>
      </c>
      <c r="AK280">
        <f t="shared" si="80"/>
        <v>0</v>
      </c>
      <c r="AL280">
        <f t="shared" si="81"/>
        <v>0</v>
      </c>
      <c r="AM280">
        <f t="shared" si="82"/>
        <v>0</v>
      </c>
      <c r="AN280">
        <f t="shared" si="83"/>
        <v>0</v>
      </c>
      <c r="AO280">
        <f t="shared" si="84"/>
        <v>0</v>
      </c>
    </row>
    <row r="281" spans="1:41" x14ac:dyDescent="0.2">
      <c r="A281" s="9" t="str">
        <f>'Cost per option'!A289</f>
        <v>1939 P2L FT pathway, external H2, incl direct air capture</v>
      </c>
      <c r="B281" t="str">
        <f>_xlfn.IFNA(VLOOKUP(A281,'Energy balance options'!A$7:C$3000,3,FALSE),"")</f>
        <v>Raffinaderijen</v>
      </c>
      <c r="C281">
        <f>SUMIFS('Energy balance options'!$F$7:$F$3000,'Energy balance options'!$B$7:$B$3000,HeatGen!C$2,'Energy balance options'!$A$7:$A$3000,HeatGen!$A281)</f>
        <v>0</v>
      </c>
      <c r="D281">
        <f>SUMIFS('Energy balance options'!$F$7:$F$3000,'Energy balance options'!$B$7:$B$3000,HeatGen!D$2,'Energy balance options'!$A$7:$A$3000,HeatGen!$A281)</f>
        <v>0</v>
      </c>
      <c r="E281">
        <f>SUMIFS('Energy balance options'!$F$7:$F$3000,'Energy balance options'!$B$7:$B$3000,HeatGen!E$2,'Energy balance options'!$A$7:$A$3000,HeatGen!$A281)</f>
        <v>0</v>
      </c>
      <c r="F281">
        <f>SUMIFS('Energy balance options'!$F$7:$F$3000,'Energy balance options'!$B$7:$B$3000,HeatGen!F$2,'Energy balance options'!$A$7:$A$3000,HeatGen!$A281)</f>
        <v>0</v>
      </c>
      <c r="G281">
        <f>SUMIFS('Energy balance options'!$F$7:$F$3000,'Energy balance options'!$B$7:$B$3000,HeatGen!G$2,'Energy balance options'!$A$7:$A$3000,HeatGen!$A281)</f>
        <v>0</v>
      </c>
      <c r="H281">
        <f>SUMIFS('Energy balance options'!$G$7:$G$3000,'Energy balance options'!$B$7:$B$3000,HeatGen!H$2,'Energy balance options'!$A$7:$A$3000,HeatGen!$A281)</f>
        <v>0</v>
      </c>
      <c r="I281">
        <f>SUMIFS('Energy balance options'!$G$7:$G$3000,'Energy balance options'!$B$7:$B$3000,HeatGen!I$2,'Energy balance options'!$A$7:$A$3000,HeatGen!$A281)</f>
        <v>8.3502595789999995E-6</v>
      </c>
      <c r="J281">
        <f>SUMIFS('Energy balance options'!$G$7:$G$3000,'Energy balance options'!$B$7:$B$3000,HeatGen!J$2,'Energy balance options'!$A$7:$A$3000,HeatGen!$A281)</f>
        <v>5.9207369360000001E-6</v>
      </c>
      <c r="K281">
        <f>SUMIFS('Energy balance options'!$G$7:$G$3000,'Energy balance options'!$B$7:$B$3000,HeatGen!K$2,'Energy balance options'!$A$7:$A$3000,HeatGen!$A281)</f>
        <v>0</v>
      </c>
      <c r="L281">
        <f>SUMIFS('Energy balance options'!$G$7:$G$3000,'Energy balance options'!$B$7:$B$3000,HeatGen!L$2,'Energy balance options'!$A$7:$A$3000,HeatGen!$A281)</f>
        <v>0</v>
      </c>
      <c r="M281">
        <f>SUMIFS('Energy balance options'!$G$7:$G$3000,'Energy balance options'!$B$7:$B$3000,HeatGen!M$2,'Energy balance options'!$A$7:$A$3000,HeatGen!$A281)</f>
        <v>0</v>
      </c>
      <c r="N281">
        <f>SUMIFS('Energy balance options'!$G$7:$G$3000,'Energy balance options'!$B$7:$B$3000,HeatGen!N$2,'Energy balance options'!$A$7:$A$3000,HeatGen!$A281)</f>
        <v>0</v>
      </c>
      <c r="O281">
        <f>SUMIFS('Energy balance options'!$G$7:$G$3000,'Energy balance options'!$B$7:$B$3000,HeatGen!O$2,'Energy balance options'!$A$7:$A$3000,HeatGen!$A281)</f>
        <v>0</v>
      </c>
      <c r="P281">
        <f>SUMIFS('Energy balance options'!$G$7:$G$3000,'Energy balance options'!$B$7:$B$3000,HeatGen!P$2,'Energy balance options'!$A$7:$A$3000,HeatGen!$A281)</f>
        <v>0</v>
      </c>
      <c r="Q281">
        <f>SUMIFS('Energy balance options'!$G$7:$G$3000,'Energy balance options'!$B$7:$B$3000,HeatGen!Q$2,'Energy balance options'!$A$7:$A$3000,HeatGen!$A281)</f>
        <v>0</v>
      </c>
      <c r="R281">
        <f>SUMIFS('Energy balance options'!$G$7:$G$3000,'Energy balance options'!$B$7:$B$3000,HeatGen!R$2,'Energy balance options'!$A$7:$A$3000,HeatGen!$A281)</f>
        <v>0</v>
      </c>
      <c r="S281">
        <f>SUMIFS('Energy balance options'!$G$7:$G$3000,'Energy balance options'!$B$7:$B$3000,HeatGen!S$2,'Energy balance options'!$A$7:$A$3000,HeatGen!$A281)</f>
        <v>0</v>
      </c>
      <c r="T281">
        <f>SUMIFS('Energy balance options'!$G$7:$G$3000,'Energy balance options'!$B$7:$B$3000,HeatGen!T$2,'Energy balance options'!$A$7:$A$3000,HeatGen!$A281)</f>
        <v>0</v>
      </c>
      <c r="U281">
        <f>SUMIFS('Energy balance options'!$G$7:$G$3000,'Energy balance options'!$B$7:$B$3000,HeatGen!U$2,'Energy balance options'!$A$7:$A$3000,HeatGen!$A281)</f>
        <v>0</v>
      </c>
      <c r="V281">
        <f>SUMIFS('Energy balance options'!$G$7:$G$3000,'Energy balance options'!$B$7:$B$3000,HeatGen!V$2,'Energy balance options'!$A$7:$A$3000,HeatGen!$A281)</f>
        <v>0</v>
      </c>
      <c r="W281">
        <f>SUMIFS('Energy balance options'!$G$7:$G$3000,'Energy balance options'!$B$7:$B$3000,HeatGen!W$2,'Energy balance options'!$A$7:$A$3000,HeatGen!$A281)</f>
        <v>0</v>
      </c>
      <c r="X281">
        <f>SUMIFS('Energy balance options'!$G$7:$G$3000,'Energy balance options'!$B$7:$B$3000,HeatGen!X$2,'Energy balance options'!$A$7:$A$3000,HeatGen!$A281)</f>
        <v>0</v>
      </c>
      <c r="Y281">
        <f t="shared" si="68"/>
        <v>0</v>
      </c>
      <c r="Z281">
        <f t="shared" si="69"/>
        <v>0</v>
      </c>
      <c r="AA281">
        <f t="shared" si="70"/>
        <v>0</v>
      </c>
      <c r="AB281">
        <f t="shared" si="71"/>
        <v>0</v>
      </c>
      <c r="AC281">
        <f t="shared" si="72"/>
        <v>0</v>
      </c>
      <c r="AD281">
        <f t="shared" si="73"/>
        <v>0</v>
      </c>
      <c r="AE281">
        <f t="shared" si="74"/>
        <v>0</v>
      </c>
      <c r="AF281">
        <f t="shared" si="75"/>
        <v>0</v>
      </c>
      <c r="AG281">
        <f t="shared" si="76"/>
        <v>0</v>
      </c>
      <c r="AH281">
        <f t="shared" si="77"/>
        <v>0</v>
      </c>
      <c r="AI281">
        <f t="shared" si="78"/>
        <v>0</v>
      </c>
      <c r="AJ281">
        <f t="shared" si="79"/>
        <v>0</v>
      </c>
      <c r="AK281">
        <f t="shared" si="80"/>
        <v>0</v>
      </c>
      <c r="AL281">
        <f t="shared" si="81"/>
        <v>0</v>
      </c>
      <c r="AM281">
        <f t="shared" si="82"/>
        <v>0</v>
      </c>
      <c r="AN281">
        <f t="shared" si="83"/>
        <v>0</v>
      </c>
      <c r="AO281">
        <f t="shared" si="84"/>
        <v>0</v>
      </c>
    </row>
    <row r="282" spans="1:41" x14ac:dyDescent="0.2">
      <c r="A282" s="9" t="str">
        <f>'Cost per option'!A290</f>
        <v>1940 P2L FT pathway, external H2, external CO2</v>
      </c>
      <c r="B282" t="str">
        <f>_xlfn.IFNA(VLOOKUP(A282,'Energy balance options'!A$7:C$3000,3,FALSE),"")</f>
        <v>Raffinaderijen</v>
      </c>
      <c r="C282">
        <f>SUMIFS('Energy balance options'!$F$7:$F$3000,'Energy balance options'!$B$7:$B$3000,HeatGen!C$2,'Energy balance options'!$A$7:$A$3000,HeatGen!$A282)</f>
        <v>0</v>
      </c>
      <c r="D282">
        <f>SUMIFS('Energy balance options'!$F$7:$F$3000,'Energy balance options'!$B$7:$B$3000,HeatGen!D$2,'Energy balance options'!$A$7:$A$3000,HeatGen!$A282)</f>
        <v>0</v>
      </c>
      <c r="E282">
        <f>SUMIFS('Energy balance options'!$F$7:$F$3000,'Energy balance options'!$B$7:$B$3000,HeatGen!E$2,'Energy balance options'!$A$7:$A$3000,HeatGen!$A282)</f>
        <v>0</v>
      </c>
      <c r="F282">
        <f>SUMIFS('Energy balance options'!$F$7:$F$3000,'Energy balance options'!$B$7:$B$3000,HeatGen!F$2,'Energy balance options'!$A$7:$A$3000,HeatGen!$A282)</f>
        <v>0</v>
      </c>
      <c r="G282">
        <f>SUMIFS('Energy balance options'!$F$7:$F$3000,'Energy balance options'!$B$7:$B$3000,HeatGen!G$2,'Energy balance options'!$A$7:$A$3000,HeatGen!$A282)</f>
        <v>0</v>
      </c>
      <c r="H282">
        <f>SUMIFS('Energy balance options'!$G$7:$G$3000,'Energy balance options'!$B$7:$B$3000,HeatGen!H$2,'Energy balance options'!$A$7:$A$3000,HeatGen!$A282)</f>
        <v>0</v>
      </c>
      <c r="I282">
        <f>SUMIFS('Energy balance options'!$G$7:$G$3000,'Energy balance options'!$B$7:$B$3000,HeatGen!I$2,'Energy balance options'!$A$7:$A$3000,HeatGen!$A282)</f>
        <v>4.0899270740000002E-5</v>
      </c>
      <c r="J282">
        <f>SUMIFS('Energy balance options'!$G$7:$G$3000,'Energy balance options'!$B$7:$B$3000,HeatGen!J$2,'Energy balance options'!$A$7:$A$3000,HeatGen!$A282)</f>
        <v>9.6911436E-6</v>
      </c>
      <c r="K282">
        <f>SUMIFS('Energy balance options'!$G$7:$G$3000,'Energy balance options'!$B$7:$B$3000,HeatGen!K$2,'Energy balance options'!$A$7:$A$3000,HeatGen!$A282)</f>
        <v>0</v>
      </c>
      <c r="L282">
        <f>SUMIFS('Energy balance options'!$G$7:$G$3000,'Energy balance options'!$B$7:$B$3000,HeatGen!L$2,'Energy balance options'!$A$7:$A$3000,HeatGen!$A282)</f>
        <v>0</v>
      </c>
      <c r="M282">
        <f>SUMIFS('Energy balance options'!$G$7:$G$3000,'Energy balance options'!$B$7:$B$3000,HeatGen!M$2,'Energy balance options'!$A$7:$A$3000,HeatGen!$A282)</f>
        <v>0</v>
      </c>
      <c r="N282">
        <f>SUMIFS('Energy balance options'!$G$7:$G$3000,'Energy balance options'!$B$7:$B$3000,HeatGen!N$2,'Energy balance options'!$A$7:$A$3000,HeatGen!$A282)</f>
        <v>0</v>
      </c>
      <c r="O282">
        <f>SUMIFS('Energy balance options'!$G$7:$G$3000,'Energy balance options'!$B$7:$B$3000,HeatGen!O$2,'Energy balance options'!$A$7:$A$3000,HeatGen!$A282)</f>
        <v>0</v>
      </c>
      <c r="P282">
        <f>SUMIFS('Energy balance options'!$G$7:$G$3000,'Energy balance options'!$B$7:$B$3000,HeatGen!P$2,'Energy balance options'!$A$7:$A$3000,HeatGen!$A282)</f>
        <v>0</v>
      </c>
      <c r="Q282">
        <f>SUMIFS('Energy balance options'!$G$7:$G$3000,'Energy balance options'!$B$7:$B$3000,HeatGen!Q$2,'Energy balance options'!$A$7:$A$3000,HeatGen!$A282)</f>
        <v>0</v>
      </c>
      <c r="R282">
        <f>SUMIFS('Energy balance options'!$G$7:$G$3000,'Energy balance options'!$B$7:$B$3000,HeatGen!R$2,'Energy balance options'!$A$7:$A$3000,HeatGen!$A282)</f>
        <v>0</v>
      </c>
      <c r="S282">
        <f>SUMIFS('Energy balance options'!$G$7:$G$3000,'Energy balance options'!$B$7:$B$3000,HeatGen!S$2,'Energy balance options'!$A$7:$A$3000,HeatGen!$A282)</f>
        <v>0</v>
      </c>
      <c r="T282">
        <f>SUMIFS('Energy balance options'!$G$7:$G$3000,'Energy balance options'!$B$7:$B$3000,HeatGen!T$2,'Energy balance options'!$A$7:$A$3000,HeatGen!$A282)</f>
        <v>0</v>
      </c>
      <c r="U282">
        <f>SUMIFS('Energy balance options'!$G$7:$G$3000,'Energy balance options'!$B$7:$B$3000,HeatGen!U$2,'Energy balance options'!$A$7:$A$3000,HeatGen!$A282)</f>
        <v>0</v>
      </c>
      <c r="V282">
        <f>SUMIFS('Energy balance options'!$G$7:$G$3000,'Energy balance options'!$B$7:$B$3000,HeatGen!V$2,'Energy balance options'!$A$7:$A$3000,HeatGen!$A282)</f>
        <v>0</v>
      </c>
      <c r="W282">
        <f>SUMIFS('Energy balance options'!$G$7:$G$3000,'Energy balance options'!$B$7:$B$3000,HeatGen!W$2,'Energy balance options'!$A$7:$A$3000,HeatGen!$A282)</f>
        <v>0</v>
      </c>
      <c r="X282">
        <f>SUMIFS('Energy balance options'!$G$7:$G$3000,'Energy balance options'!$B$7:$B$3000,HeatGen!X$2,'Energy balance options'!$A$7:$A$3000,HeatGen!$A282)</f>
        <v>0</v>
      </c>
      <c r="Y282">
        <f t="shared" si="68"/>
        <v>0</v>
      </c>
      <c r="Z282">
        <f t="shared" si="69"/>
        <v>0</v>
      </c>
      <c r="AA282">
        <f t="shared" si="70"/>
        <v>0</v>
      </c>
      <c r="AB282">
        <f t="shared" si="71"/>
        <v>0</v>
      </c>
      <c r="AC282">
        <f t="shared" si="72"/>
        <v>0</v>
      </c>
      <c r="AD282">
        <f t="shared" si="73"/>
        <v>0</v>
      </c>
      <c r="AE282">
        <f t="shared" si="74"/>
        <v>0</v>
      </c>
      <c r="AF282">
        <f t="shared" si="75"/>
        <v>0</v>
      </c>
      <c r="AG282">
        <f t="shared" si="76"/>
        <v>0</v>
      </c>
      <c r="AH282">
        <f t="shared" si="77"/>
        <v>0</v>
      </c>
      <c r="AI282">
        <f t="shared" si="78"/>
        <v>0</v>
      </c>
      <c r="AJ282">
        <f t="shared" si="79"/>
        <v>0</v>
      </c>
      <c r="AK282">
        <f t="shared" si="80"/>
        <v>0</v>
      </c>
      <c r="AL282">
        <f t="shared" si="81"/>
        <v>0</v>
      </c>
      <c r="AM282">
        <f t="shared" si="82"/>
        <v>0</v>
      </c>
      <c r="AN282">
        <f t="shared" si="83"/>
        <v>0</v>
      </c>
      <c r="AO282">
        <f t="shared" si="84"/>
        <v>0</v>
      </c>
    </row>
    <row r="283" spans="1:41" x14ac:dyDescent="0.2">
      <c r="A283" s="9" t="str">
        <f>'Cost per option'!A291</f>
        <v>1956 P2L FT pathway, low temp electrolysis, direct air capture</v>
      </c>
      <c r="B283" t="str">
        <f>_xlfn.IFNA(VLOOKUP(A283,'Energy balance options'!A$7:C$3000,3,FALSE),"")</f>
        <v>Raffinaderijen</v>
      </c>
      <c r="C283">
        <f>SUMIFS('Energy balance options'!$F$7:$F$3000,'Energy balance options'!$B$7:$B$3000,HeatGen!C$2,'Energy balance options'!$A$7:$A$3000,HeatGen!$A283)</f>
        <v>0</v>
      </c>
      <c r="D283">
        <f>SUMIFS('Energy balance options'!$F$7:$F$3000,'Energy balance options'!$B$7:$B$3000,HeatGen!D$2,'Energy balance options'!$A$7:$A$3000,HeatGen!$A283)</f>
        <v>0</v>
      </c>
      <c r="E283">
        <f>SUMIFS('Energy balance options'!$F$7:$F$3000,'Energy balance options'!$B$7:$B$3000,HeatGen!E$2,'Energy balance options'!$A$7:$A$3000,HeatGen!$A283)</f>
        <v>0</v>
      </c>
      <c r="F283">
        <f>SUMIFS('Energy balance options'!$F$7:$F$3000,'Energy balance options'!$B$7:$B$3000,HeatGen!F$2,'Energy balance options'!$A$7:$A$3000,HeatGen!$A283)</f>
        <v>0</v>
      </c>
      <c r="G283">
        <f>SUMIFS('Energy balance options'!$F$7:$F$3000,'Energy balance options'!$B$7:$B$3000,HeatGen!G$2,'Energy balance options'!$A$7:$A$3000,HeatGen!$A283)</f>
        <v>0</v>
      </c>
      <c r="H283">
        <f>SUMIFS('Energy balance options'!$G$7:$G$3000,'Energy balance options'!$B$7:$B$3000,HeatGen!H$2,'Energy balance options'!$A$7:$A$3000,HeatGen!$A283)</f>
        <v>0</v>
      </c>
      <c r="I283">
        <f>SUMIFS('Energy balance options'!$G$7:$G$3000,'Energy balance options'!$B$7:$B$3000,HeatGen!I$2,'Energy balance options'!$A$7:$A$3000,HeatGen!$A283)</f>
        <v>0</v>
      </c>
      <c r="J283">
        <f>SUMIFS('Energy balance options'!$G$7:$G$3000,'Energy balance options'!$B$7:$B$3000,HeatGen!J$2,'Energy balance options'!$A$7:$A$3000,HeatGen!$A283)</f>
        <v>1.0510893349999999E-5</v>
      </c>
      <c r="K283">
        <f>SUMIFS('Energy balance options'!$G$7:$G$3000,'Energy balance options'!$B$7:$B$3000,HeatGen!K$2,'Energy balance options'!$A$7:$A$3000,HeatGen!$A283)</f>
        <v>0</v>
      </c>
      <c r="L283">
        <f>SUMIFS('Energy balance options'!$G$7:$G$3000,'Energy balance options'!$B$7:$B$3000,HeatGen!L$2,'Energy balance options'!$A$7:$A$3000,HeatGen!$A283)</f>
        <v>0</v>
      </c>
      <c r="M283">
        <f>SUMIFS('Energy balance options'!$G$7:$G$3000,'Energy balance options'!$B$7:$B$3000,HeatGen!M$2,'Energy balance options'!$A$7:$A$3000,HeatGen!$A283)</f>
        <v>0</v>
      </c>
      <c r="N283">
        <f>SUMIFS('Energy balance options'!$G$7:$G$3000,'Energy balance options'!$B$7:$B$3000,HeatGen!N$2,'Energy balance options'!$A$7:$A$3000,HeatGen!$A283)</f>
        <v>0</v>
      </c>
      <c r="O283">
        <f>SUMIFS('Energy balance options'!$G$7:$G$3000,'Energy balance options'!$B$7:$B$3000,HeatGen!O$2,'Energy balance options'!$A$7:$A$3000,HeatGen!$A283)</f>
        <v>0</v>
      </c>
      <c r="P283">
        <f>SUMIFS('Energy balance options'!$G$7:$G$3000,'Energy balance options'!$B$7:$B$3000,HeatGen!P$2,'Energy balance options'!$A$7:$A$3000,HeatGen!$A283)</f>
        <v>0</v>
      </c>
      <c r="Q283">
        <f>SUMIFS('Energy balance options'!$G$7:$G$3000,'Energy balance options'!$B$7:$B$3000,HeatGen!Q$2,'Energy balance options'!$A$7:$A$3000,HeatGen!$A283)</f>
        <v>0</v>
      </c>
      <c r="R283">
        <f>SUMIFS('Energy balance options'!$G$7:$G$3000,'Energy balance options'!$B$7:$B$3000,HeatGen!R$2,'Energy balance options'!$A$7:$A$3000,HeatGen!$A283)</f>
        <v>0</v>
      </c>
      <c r="S283">
        <f>SUMIFS('Energy balance options'!$G$7:$G$3000,'Energy balance options'!$B$7:$B$3000,HeatGen!S$2,'Energy balance options'!$A$7:$A$3000,HeatGen!$A283)</f>
        <v>0</v>
      </c>
      <c r="T283">
        <f>SUMIFS('Energy balance options'!$G$7:$G$3000,'Energy balance options'!$B$7:$B$3000,HeatGen!T$2,'Energy balance options'!$A$7:$A$3000,HeatGen!$A283)</f>
        <v>0</v>
      </c>
      <c r="U283">
        <f>SUMIFS('Energy balance options'!$G$7:$G$3000,'Energy balance options'!$B$7:$B$3000,HeatGen!U$2,'Energy balance options'!$A$7:$A$3000,HeatGen!$A283)</f>
        <v>0</v>
      </c>
      <c r="V283">
        <f>SUMIFS('Energy balance options'!$G$7:$G$3000,'Energy balance options'!$B$7:$B$3000,HeatGen!V$2,'Energy balance options'!$A$7:$A$3000,HeatGen!$A283)</f>
        <v>0</v>
      </c>
      <c r="W283">
        <f>SUMIFS('Energy balance options'!$G$7:$G$3000,'Energy balance options'!$B$7:$B$3000,HeatGen!W$2,'Energy balance options'!$A$7:$A$3000,HeatGen!$A283)</f>
        <v>0</v>
      </c>
      <c r="X283">
        <f>SUMIFS('Energy balance options'!$G$7:$G$3000,'Energy balance options'!$B$7:$B$3000,HeatGen!X$2,'Energy balance options'!$A$7:$A$3000,HeatGen!$A283)</f>
        <v>0</v>
      </c>
      <c r="Y283">
        <f t="shared" si="68"/>
        <v>0</v>
      </c>
      <c r="Z283">
        <f t="shared" si="69"/>
        <v>0</v>
      </c>
      <c r="AA283">
        <f t="shared" si="70"/>
        <v>0</v>
      </c>
      <c r="AB283">
        <f t="shared" si="71"/>
        <v>0</v>
      </c>
      <c r="AC283">
        <f t="shared" si="72"/>
        <v>0</v>
      </c>
      <c r="AD283">
        <f t="shared" si="73"/>
        <v>0</v>
      </c>
      <c r="AE283">
        <f t="shared" si="74"/>
        <v>0</v>
      </c>
      <c r="AF283">
        <f t="shared" si="75"/>
        <v>0</v>
      </c>
      <c r="AG283">
        <f t="shared" si="76"/>
        <v>0</v>
      </c>
      <c r="AH283">
        <f t="shared" si="77"/>
        <v>0</v>
      </c>
      <c r="AI283">
        <f t="shared" si="78"/>
        <v>0</v>
      </c>
      <c r="AJ283">
        <f t="shared" si="79"/>
        <v>0</v>
      </c>
      <c r="AK283">
        <f t="shared" si="80"/>
        <v>0</v>
      </c>
      <c r="AL283">
        <f t="shared" si="81"/>
        <v>0</v>
      </c>
      <c r="AM283">
        <f t="shared" si="82"/>
        <v>0</v>
      </c>
      <c r="AN283">
        <f t="shared" si="83"/>
        <v>0</v>
      </c>
      <c r="AO283">
        <f t="shared" si="84"/>
        <v>0</v>
      </c>
    </row>
    <row r="284" spans="1:41" x14ac:dyDescent="0.2">
      <c r="A284" s="9" t="str">
        <f>'Cost per option'!A292</f>
        <v>1957 P2L FT pathway, low temp electrolysis, external CO2</v>
      </c>
      <c r="B284" t="str">
        <f>_xlfn.IFNA(VLOOKUP(A284,'Energy balance options'!A$7:C$3000,3,FALSE),"")</f>
        <v>Raffinaderijen</v>
      </c>
      <c r="C284">
        <f>SUMIFS('Energy balance options'!$F$7:$F$3000,'Energy balance options'!$B$7:$B$3000,HeatGen!C$2,'Energy balance options'!$A$7:$A$3000,HeatGen!$A284)</f>
        <v>0</v>
      </c>
      <c r="D284">
        <f>SUMIFS('Energy balance options'!$F$7:$F$3000,'Energy balance options'!$B$7:$B$3000,HeatGen!D$2,'Energy balance options'!$A$7:$A$3000,HeatGen!$A284)</f>
        <v>0</v>
      </c>
      <c r="E284">
        <f>SUMIFS('Energy balance options'!$F$7:$F$3000,'Energy balance options'!$B$7:$B$3000,HeatGen!E$2,'Energy balance options'!$A$7:$A$3000,HeatGen!$A284)</f>
        <v>0</v>
      </c>
      <c r="F284">
        <f>SUMIFS('Energy balance options'!$F$7:$F$3000,'Energy balance options'!$B$7:$B$3000,HeatGen!F$2,'Energy balance options'!$A$7:$A$3000,HeatGen!$A284)</f>
        <v>0</v>
      </c>
      <c r="G284">
        <f>SUMIFS('Energy balance options'!$F$7:$F$3000,'Energy balance options'!$B$7:$B$3000,HeatGen!G$2,'Energy balance options'!$A$7:$A$3000,HeatGen!$A284)</f>
        <v>0</v>
      </c>
      <c r="H284">
        <f>SUMIFS('Energy balance options'!$G$7:$G$3000,'Energy balance options'!$B$7:$B$3000,HeatGen!H$2,'Energy balance options'!$A$7:$A$3000,HeatGen!$A284)</f>
        <v>0</v>
      </c>
      <c r="I284">
        <f>SUMIFS('Energy balance options'!$G$7:$G$3000,'Energy balance options'!$B$7:$B$3000,HeatGen!I$2,'Energy balance options'!$A$7:$A$3000,HeatGen!$A284)</f>
        <v>0</v>
      </c>
      <c r="J284">
        <f>SUMIFS('Energy balance options'!$G$7:$G$3000,'Energy balance options'!$B$7:$B$3000,HeatGen!J$2,'Energy balance options'!$A$7:$A$3000,HeatGen!$A284)</f>
        <v>1.2945868540000001E-5</v>
      </c>
      <c r="K284">
        <f>SUMIFS('Energy balance options'!$G$7:$G$3000,'Energy balance options'!$B$7:$B$3000,HeatGen!K$2,'Energy balance options'!$A$7:$A$3000,HeatGen!$A284)</f>
        <v>0</v>
      </c>
      <c r="L284">
        <f>SUMIFS('Energy balance options'!$G$7:$G$3000,'Energy balance options'!$B$7:$B$3000,HeatGen!L$2,'Energy balance options'!$A$7:$A$3000,HeatGen!$A284)</f>
        <v>0</v>
      </c>
      <c r="M284">
        <f>SUMIFS('Energy balance options'!$G$7:$G$3000,'Energy balance options'!$B$7:$B$3000,HeatGen!M$2,'Energy balance options'!$A$7:$A$3000,HeatGen!$A284)</f>
        <v>0</v>
      </c>
      <c r="N284">
        <f>SUMIFS('Energy balance options'!$G$7:$G$3000,'Energy balance options'!$B$7:$B$3000,HeatGen!N$2,'Energy balance options'!$A$7:$A$3000,HeatGen!$A284)</f>
        <v>0</v>
      </c>
      <c r="O284">
        <f>SUMIFS('Energy balance options'!$G$7:$G$3000,'Energy balance options'!$B$7:$B$3000,HeatGen!O$2,'Energy balance options'!$A$7:$A$3000,HeatGen!$A284)</f>
        <v>0</v>
      </c>
      <c r="P284">
        <f>SUMIFS('Energy balance options'!$G$7:$G$3000,'Energy balance options'!$B$7:$B$3000,HeatGen!P$2,'Energy balance options'!$A$7:$A$3000,HeatGen!$A284)</f>
        <v>0</v>
      </c>
      <c r="Q284">
        <f>SUMIFS('Energy balance options'!$G$7:$G$3000,'Energy balance options'!$B$7:$B$3000,HeatGen!Q$2,'Energy balance options'!$A$7:$A$3000,HeatGen!$A284)</f>
        <v>0</v>
      </c>
      <c r="R284">
        <f>SUMIFS('Energy balance options'!$G$7:$G$3000,'Energy balance options'!$B$7:$B$3000,HeatGen!R$2,'Energy balance options'!$A$7:$A$3000,HeatGen!$A284)</f>
        <v>0</v>
      </c>
      <c r="S284">
        <f>SUMIFS('Energy balance options'!$G$7:$G$3000,'Energy balance options'!$B$7:$B$3000,HeatGen!S$2,'Energy balance options'!$A$7:$A$3000,HeatGen!$A284)</f>
        <v>0</v>
      </c>
      <c r="T284">
        <f>SUMIFS('Energy balance options'!$G$7:$G$3000,'Energy balance options'!$B$7:$B$3000,HeatGen!T$2,'Energy balance options'!$A$7:$A$3000,HeatGen!$A284)</f>
        <v>0</v>
      </c>
      <c r="U284">
        <f>SUMIFS('Energy balance options'!$G$7:$G$3000,'Energy balance options'!$B$7:$B$3000,HeatGen!U$2,'Energy balance options'!$A$7:$A$3000,HeatGen!$A284)</f>
        <v>0</v>
      </c>
      <c r="V284">
        <f>SUMIFS('Energy balance options'!$G$7:$G$3000,'Energy balance options'!$B$7:$B$3000,HeatGen!V$2,'Energy balance options'!$A$7:$A$3000,HeatGen!$A284)</f>
        <v>0</v>
      </c>
      <c r="W284">
        <f>SUMIFS('Energy balance options'!$G$7:$G$3000,'Energy balance options'!$B$7:$B$3000,HeatGen!W$2,'Energy balance options'!$A$7:$A$3000,HeatGen!$A284)</f>
        <v>0</v>
      </c>
      <c r="X284">
        <f>SUMIFS('Energy balance options'!$G$7:$G$3000,'Energy balance options'!$B$7:$B$3000,HeatGen!X$2,'Energy balance options'!$A$7:$A$3000,HeatGen!$A284)</f>
        <v>0</v>
      </c>
      <c r="Y284">
        <f t="shared" si="68"/>
        <v>0</v>
      </c>
      <c r="Z284">
        <f t="shared" si="69"/>
        <v>0</v>
      </c>
      <c r="AA284">
        <f t="shared" si="70"/>
        <v>0</v>
      </c>
      <c r="AB284">
        <f t="shared" si="71"/>
        <v>0</v>
      </c>
      <c r="AC284">
        <f t="shared" si="72"/>
        <v>0</v>
      </c>
      <c r="AD284">
        <f t="shared" si="73"/>
        <v>0</v>
      </c>
      <c r="AE284">
        <f t="shared" si="74"/>
        <v>0</v>
      </c>
      <c r="AF284">
        <f t="shared" si="75"/>
        <v>0</v>
      </c>
      <c r="AG284">
        <f t="shared" si="76"/>
        <v>0</v>
      </c>
      <c r="AH284">
        <f t="shared" si="77"/>
        <v>0</v>
      </c>
      <c r="AI284">
        <f t="shared" si="78"/>
        <v>0</v>
      </c>
      <c r="AJ284">
        <f t="shared" si="79"/>
        <v>0</v>
      </c>
      <c r="AK284">
        <f t="shared" si="80"/>
        <v>0</v>
      </c>
      <c r="AL284">
        <f t="shared" si="81"/>
        <v>0</v>
      </c>
      <c r="AM284">
        <f t="shared" si="82"/>
        <v>0</v>
      </c>
      <c r="AN284">
        <f t="shared" si="83"/>
        <v>0</v>
      </c>
      <c r="AO284">
        <f t="shared" si="84"/>
        <v>0</v>
      </c>
    </row>
    <row r="285" spans="1:41" x14ac:dyDescent="0.2">
      <c r="A285" s="9" t="str">
        <f>'Cost per option'!A293</f>
        <v>1960 P2L FT pathway, high temp electrolysis, direct air capture</v>
      </c>
      <c r="B285" t="str">
        <f>_xlfn.IFNA(VLOOKUP(A285,'Energy balance options'!A$7:C$3000,3,FALSE),"")</f>
        <v>Raffinaderijen</v>
      </c>
      <c r="C285">
        <f>SUMIFS('Energy balance options'!$F$7:$F$3000,'Energy balance options'!$B$7:$B$3000,HeatGen!C$2,'Energy balance options'!$A$7:$A$3000,HeatGen!$A285)</f>
        <v>0</v>
      </c>
      <c r="D285">
        <f>SUMIFS('Energy balance options'!$F$7:$F$3000,'Energy balance options'!$B$7:$B$3000,HeatGen!D$2,'Energy balance options'!$A$7:$A$3000,HeatGen!$A285)</f>
        <v>0</v>
      </c>
      <c r="E285">
        <f>SUMIFS('Energy balance options'!$F$7:$F$3000,'Energy balance options'!$B$7:$B$3000,HeatGen!E$2,'Energy balance options'!$A$7:$A$3000,HeatGen!$A285)</f>
        <v>0</v>
      </c>
      <c r="F285">
        <f>SUMIFS('Energy balance options'!$F$7:$F$3000,'Energy balance options'!$B$7:$B$3000,HeatGen!F$2,'Energy balance options'!$A$7:$A$3000,HeatGen!$A285)</f>
        <v>0</v>
      </c>
      <c r="G285">
        <f>SUMIFS('Energy balance options'!$F$7:$F$3000,'Energy balance options'!$B$7:$B$3000,HeatGen!G$2,'Energy balance options'!$A$7:$A$3000,HeatGen!$A285)</f>
        <v>0</v>
      </c>
      <c r="H285">
        <f>SUMIFS('Energy balance options'!$G$7:$G$3000,'Energy balance options'!$B$7:$B$3000,HeatGen!H$2,'Energy balance options'!$A$7:$A$3000,HeatGen!$A285)</f>
        <v>0</v>
      </c>
      <c r="I285">
        <f>SUMIFS('Energy balance options'!$G$7:$G$3000,'Energy balance options'!$B$7:$B$3000,HeatGen!I$2,'Energy balance options'!$A$7:$A$3000,HeatGen!$A285)</f>
        <v>0</v>
      </c>
      <c r="J285">
        <f>SUMIFS('Energy balance options'!$G$7:$G$3000,'Energy balance options'!$B$7:$B$3000,HeatGen!J$2,'Energy balance options'!$A$7:$A$3000,HeatGen!$A285)</f>
        <v>1.101023194E-5</v>
      </c>
      <c r="K285">
        <f>SUMIFS('Energy balance options'!$G$7:$G$3000,'Energy balance options'!$B$7:$B$3000,HeatGen!K$2,'Energy balance options'!$A$7:$A$3000,HeatGen!$A285)</f>
        <v>0</v>
      </c>
      <c r="L285">
        <f>SUMIFS('Energy balance options'!$G$7:$G$3000,'Energy balance options'!$B$7:$B$3000,HeatGen!L$2,'Energy balance options'!$A$7:$A$3000,HeatGen!$A285)</f>
        <v>0</v>
      </c>
      <c r="M285">
        <f>SUMIFS('Energy balance options'!$G$7:$G$3000,'Energy balance options'!$B$7:$B$3000,HeatGen!M$2,'Energy balance options'!$A$7:$A$3000,HeatGen!$A285)</f>
        <v>0</v>
      </c>
      <c r="N285">
        <f>SUMIFS('Energy balance options'!$G$7:$G$3000,'Energy balance options'!$B$7:$B$3000,HeatGen!N$2,'Energy balance options'!$A$7:$A$3000,HeatGen!$A285)</f>
        <v>0</v>
      </c>
      <c r="O285">
        <f>SUMIFS('Energy balance options'!$G$7:$G$3000,'Energy balance options'!$B$7:$B$3000,HeatGen!O$2,'Energy balance options'!$A$7:$A$3000,HeatGen!$A285)</f>
        <v>0</v>
      </c>
      <c r="P285">
        <f>SUMIFS('Energy balance options'!$G$7:$G$3000,'Energy balance options'!$B$7:$B$3000,HeatGen!P$2,'Energy balance options'!$A$7:$A$3000,HeatGen!$A285)</f>
        <v>0</v>
      </c>
      <c r="Q285">
        <f>SUMIFS('Energy balance options'!$G$7:$G$3000,'Energy balance options'!$B$7:$B$3000,HeatGen!Q$2,'Energy balance options'!$A$7:$A$3000,HeatGen!$A285)</f>
        <v>0</v>
      </c>
      <c r="R285">
        <f>SUMIFS('Energy balance options'!$G$7:$G$3000,'Energy balance options'!$B$7:$B$3000,HeatGen!R$2,'Energy balance options'!$A$7:$A$3000,HeatGen!$A285)</f>
        <v>0</v>
      </c>
      <c r="S285">
        <f>SUMIFS('Energy balance options'!$G$7:$G$3000,'Energy balance options'!$B$7:$B$3000,HeatGen!S$2,'Energy balance options'!$A$7:$A$3000,HeatGen!$A285)</f>
        <v>0</v>
      </c>
      <c r="T285">
        <f>SUMIFS('Energy balance options'!$G$7:$G$3000,'Energy balance options'!$B$7:$B$3000,HeatGen!T$2,'Energy balance options'!$A$7:$A$3000,HeatGen!$A285)</f>
        <v>0</v>
      </c>
      <c r="U285">
        <f>SUMIFS('Energy balance options'!$G$7:$G$3000,'Energy balance options'!$B$7:$B$3000,HeatGen!U$2,'Energy balance options'!$A$7:$A$3000,HeatGen!$A285)</f>
        <v>0</v>
      </c>
      <c r="V285">
        <f>SUMIFS('Energy balance options'!$G$7:$G$3000,'Energy balance options'!$B$7:$B$3000,HeatGen!V$2,'Energy balance options'!$A$7:$A$3000,HeatGen!$A285)</f>
        <v>0</v>
      </c>
      <c r="W285">
        <f>SUMIFS('Energy balance options'!$G$7:$G$3000,'Energy balance options'!$B$7:$B$3000,HeatGen!W$2,'Energy balance options'!$A$7:$A$3000,HeatGen!$A285)</f>
        <v>0</v>
      </c>
      <c r="X285">
        <f>SUMIFS('Energy balance options'!$G$7:$G$3000,'Energy balance options'!$B$7:$B$3000,HeatGen!X$2,'Energy balance options'!$A$7:$A$3000,HeatGen!$A285)</f>
        <v>0</v>
      </c>
      <c r="Y285">
        <f t="shared" si="68"/>
        <v>0</v>
      </c>
      <c r="Z285">
        <f t="shared" si="69"/>
        <v>0</v>
      </c>
      <c r="AA285">
        <f t="shared" si="70"/>
        <v>0</v>
      </c>
      <c r="AB285">
        <f t="shared" si="71"/>
        <v>0</v>
      </c>
      <c r="AC285">
        <f t="shared" si="72"/>
        <v>0</v>
      </c>
      <c r="AD285">
        <f t="shared" si="73"/>
        <v>0</v>
      </c>
      <c r="AE285">
        <f t="shared" si="74"/>
        <v>0</v>
      </c>
      <c r="AF285">
        <f t="shared" si="75"/>
        <v>0</v>
      </c>
      <c r="AG285">
        <f t="shared" si="76"/>
        <v>0</v>
      </c>
      <c r="AH285">
        <f t="shared" si="77"/>
        <v>0</v>
      </c>
      <c r="AI285">
        <f t="shared" si="78"/>
        <v>0</v>
      </c>
      <c r="AJ285">
        <f t="shared" si="79"/>
        <v>0</v>
      </c>
      <c r="AK285">
        <f t="shared" si="80"/>
        <v>0</v>
      </c>
      <c r="AL285">
        <f t="shared" si="81"/>
        <v>0</v>
      </c>
      <c r="AM285">
        <f t="shared" si="82"/>
        <v>0</v>
      </c>
      <c r="AN285">
        <f t="shared" si="83"/>
        <v>0</v>
      </c>
      <c r="AO285">
        <f t="shared" si="84"/>
        <v>0</v>
      </c>
    </row>
    <row r="286" spans="1:41" x14ac:dyDescent="0.2">
      <c r="A286" s="9" t="str">
        <f>'Cost per option'!A294</f>
        <v>1961 P2L FT pathway, high temp electrolysis, external CO2</v>
      </c>
      <c r="B286" t="str">
        <f>_xlfn.IFNA(VLOOKUP(A286,'Energy balance options'!A$7:C$3000,3,FALSE),"")</f>
        <v>Raffinaderijen</v>
      </c>
      <c r="C286">
        <f>SUMIFS('Energy balance options'!$F$7:$F$3000,'Energy balance options'!$B$7:$B$3000,HeatGen!C$2,'Energy balance options'!$A$7:$A$3000,HeatGen!$A286)</f>
        <v>0</v>
      </c>
      <c r="D286">
        <f>SUMIFS('Energy balance options'!$F$7:$F$3000,'Energy balance options'!$B$7:$B$3000,HeatGen!D$2,'Energy balance options'!$A$7:$A$3000,HeatGen!$A286)</f>
        <v>0</v>
      </c>
      <c r="E286">
        <f>SUMIFS('Energy balance options'!$F$7:$F$3000,'Energy balance options'!$B$7:$B$3000,HeatGen!E$2,'Energy balance options'!$A$7:$A$3000,HeatGen!$A286)</f>
        <v>0</v>
      </c>
      <c r="F286">
        <f>SUMIFS('Energy balance options'!$F$7:$F$3000,'Energy balance options'!$B$7:$B$3000,HeatGen!F$2,'Energy balance options'!$A$7:$A$3000,HeatGen!$A286)</f>
        <v>0</v>
      </c>
      <c r="G286">
        <f>SUMIFS('Energy balance options'!$F$7:$F$3000,'Energy balance options'!$B$7:$B$3000,HeatGen!G$2,'Energy balance options'!$A$7:$A$3000,HeatGen!$A286)</f>
        <v>0</v>
      </c>
      <c r="H286">
        <f>SUMIFS('Energy balance options'!$G$7:$G$3000,'Energy balance options'!$B$7:$B$3000,HeatGen!H$2,'Energy balance options'!$A$7:$A$3000,HeatGen!$A286)</f>
        <v>0</v>
      </c>
      <c r="I286">
        <f>SUMIFS('Energy balance options'!$G$7:$G$3000,'Energy balance options'!$B$7:$B$3000,HeatGen!I$2,'Energy balance options'!$A$7:$A$3000,HeatGen!$A286)</f>
        <v>0</v>
      </c>
      <c r="J286">
        <f>SUMIFS('Energy balance options'!$G$7:$G$3000,'Energy balance options'!$B$7:$B$3000,HeatGen!J$2,'Energy balance options'!$A$7:$A$3000,HeatGen!$A286)</f>
        <v>1.3801239210000001E-5</v>
      </c>
      <c r="K286">
        <f>SUMIFS('Energy balance options'!$G$7:$G$3000,'Energy balance options'!$B$7:$B$3000,HeatGen!K$2,'Energy balance options'!$A$7:$A$3000,HeatGen!$A286)</f>
        <v>0</v>
      </c>
      <c r="L286">
        <f>SUMIFS('Energy balance options'!$G$7:$G$3000,'Energy balance options'!$B$7:$B$3000,HeatGen!L$2,'Energy balance options'!$A$7:$A$3000,HeatGen!$A286)</f>
        <v>0</v>
      </c>
      <c r="M286">
        <f>SUMIFS('Energy balance options'!$G$7:$G$3000,'Energy balance options'!$B$7:$B$3000,HeatGen!M$2,'Energy balance options'!$A$7:$A$3000,HeatGen!$A286)</f>
        <v>0</v>
      </c>
      <c r="N286">
        <f>SUMIFS('Energy balance options'!$G$7:$G$3000,'Energy balance options'!$B$7:$B$3000,HeatGen!N$2,'Energy balance options'!$A$7:$A$3000,HeatGen!$A286)</f>
        <v>0</v>
      </c>
      <c r="O286">
        <f>SUMIFS('Energy balance options'!$G$7:$G$3000,'Energy balance options'!$B$7:$B$3000,HeatGen!O$2,'Energy balance options'!$A$7:$A$3000,HeatGen!$A286)</f>
        <v>0</v>
      </c>
      <c r="P286">
        <f>SUMIFS('Energy balance options'!$G$7:$G$3000,'Energy balance options'!$B$7:$B$3000,HeatGen!P$2,'Energy balance options'!$A$7:$A$3000,HeatGen!$A286)</f>
        <v>0</v>
      </c>
      <c r="Q286">
        <f>SUMIFS('Energy balance options'!$G$7:$G$3000,'Energy balance options'!$B$7:$B$3000,HeatGen!Q$2,'Energy balance options'!$A$7:$A$3000,HeatGen!$A286)</f>
        <v>0</v>
      </c>
      <c r="R286">
        <f>SUMIFS('Energy balance options'!$G$7:$G$3000,'Energy balance options'!$B$7:$B$3000,HeatGen!R$2,'Energy balance options'!$A$7:$A$3000,HeatGen!$A286)</f>
        <v>0</v>
      </c>
      <c r="S286">
        <f>SUMIFS('Energy balance options'!$G$7:$G$3000,'Energy balance options'!$B$7:$B$3000,HeatGen!S$2,'Energy balance options'!$A$7:$A$3000,HeatGen!$A286)</f>
        <v>0</v>
      </c>
      <c r="T286">
        <f>SUMIFS('Energy balance options'!$G$7:$G$3000,'Energy balance options'!$B$7:$B$3000,HeatGen!T$2,'Energy balance options'!$A$7:$A$3000,HeatGen!$A286)</f>
        <v>0</v>
      </c>
      <c r="U286">
        <f>SUMIFS('Energy balance options'!$G$7:$G$3000,'Energy balance options'!$B$7:$B$3000,HeatGen!U$2,'Energy balance options'!$A$7:$A$3000,HeatGen!$A286)</f>
        <v>0</v>
      </c>
      <c r="V286">
        <f>SUMIFS('Energy balance options'!$G$7:$G$3000,'Energy balance options'!$B$7:$B$3000,HeatGen!V$2,'Energy balance options'!$A$7:$A$3000,HeatGen!$A286)</f>
        <v>0</v>
      </c>
      <c r="W286">
        <f>SUMIFS('Energy balance options'!$G$7:$G$3000,'Energy balance options'!$B$7:$B$3000,HeatGen!W$2,'Energy balance options'!$A$7:$A$3000,HeatGen!$A286)</f>
        <v>0</v>
      </c>
      <c r="X286">
        <f>SUMIFS('Energy balance options'!$G$7:$G$3000,'Energy balance options'!$B$7:$B$3000,HeatGen!X$2,'Energy balance options'!$A$7:$A$3000,HeatGen!$A286)</f>
        <v>0</v>
      </c>
      <c r="Y286">
        <f t="shared" si="68"/>
        <v>0</v>
      </c>
      <c r="Z286">
        <f t="shared" si="69"/>
        <v>0</v>
      </c>
      <c r="AA286">
        <f t="shared" si="70"/>
        <v>0</v>
      </c>
      <c r="AB286">
        <f t="shared" si="71"/>
        <v>0</v>
      </c>
      <c r="AC286">
        <f t="shared" si="72"/>
        <v>0</v>
      </c>
      <c r="AD286">
        <f t="shared" si="73"/>
        <v>0</v>
      </c>
      <c r="AE286">
        <f t="shared" si="74"/>
        <v>0</v>
      </c>
      <c r="AF286">
        <f t="shared" si="75"/>
        <v>0</v>
      </c>
      <c r="AG286">
        <f t="shared" si="76"/>
        <v>0</v>
      </c>
      <c r="AH286">
        <f t="shared" si="77"/>
        <v>0</v>
      </c>
      <c r="AI286">
        <f t="shared" si="78"/>
        <v>0</v>
      </c>
      <c r="AJ286">
        <f t="shared" si="79"/>
        <v>0</v>
      </c>
      <c r="AK286">
        <f t="shared" si="80"/>
        <v>0</v>
      </c>
      <c r="AL286">
        <f t="shared" si="81"/>
        <v>0</v>
      </c>
      <c r="AM286">
        <f t="shared" si="82"/>
        <v>0</v>
      </c>
      <c r="AN286">
        <f t="shared" si="83"/>
        <v>0</v>
      </c>
      <c r="AO286">
        <f t="shared" si="84"/>
        <v>0</v>
      </c>
    </row>
    <row r="287" spans="1:41" x14ac:dyDescent="0.2">
      <c r="A287" s="9" t="str">
        <f>'Cost per option'!A295</f>
        <v>1991 Groen aardgas generiek (gasvoorziening)</v>
      </c>
      <c r="B287" t="str">
        <f>_xlfn.IFNA(VLOOKUP(A287,'Energy balance options'!A$7:C$3000,3,FALSE),"")</f>
        <v>Gasvoorziening</v>
      </c>
      <c r="C287">
        <f>SUMIFS('Energy balance options'!$F$7:$F$3000,'Energy balance options'!$B$7:$B$3000,HeatGen!C$2,'Energy balance options'!$A$7:$A$3000,HeatGen!$A287)</f>
        <v>0</v>
      </c>
      <c r="D287">
        <f>SUMIFS('Energy balance options'!$F$7:$F$3000,'Energy balance options'!$B$7:$B$3000,HeatGen!D$2,'Energy balance options'!$A$7:$A$3000,HeatGen!$A287)</f>
        <v>0</v>
      </c>
      <c r="E287">
        <f>SUMIFS('Energy balance options'!$F$7:$F$3000,'Energy balance options'!$B$7:$B$3000,HeatGen!E$2,'Energy balance options'!$A$7:$A$3000,HeatGen!$A287)</f>
        <v>0</v>
      </c>
      <c r="F287">
        <f>SUMIFS('Energy balance options'!$F$7:$F$3000,'Energy balance options'!$B$7:$B$3000,HeatGen!F$2,'Energy balance options'!$A$7:$A$3000,HeatGen!$A287)</f>
        <v>0</v>
      </c>
      <c r="G287">
        <f>SUMIFS('Energy balance options'!$F$7:$F$3000,'Energy balance options'!$B$7:$B$3000,HeatGen!G$2,'Energy balance options'!$A$7:$A$3000,HeatGen!$A287)</f>
        <v>0</v>
      </c>
      <c r="H287">
        <f>SUMIFS('Energy balance options'!$G$7:$G$3000,'Energy balance options'!$B$7:$B$3000,HeatGen!H$2,'Energy balance options'!$A$7:$A$3000,HeatGen!$A287)</f>
        <v>0</v>
      </c>
      <c r="I287">
        <f>SUMIFS('Energy balance options'!$G$7:$G$3000,'Energy balance options'!$B$7:$B$3000,HeatGen!I$2,'Energy balance options'!$A$7:$A$3000,HeatGen!$A287)</f>
        <v>0</v>
      </c>
      <c r="J287">
        <f>SUMIFS('Energy balance options'!$G$7:$G$3000,'Energy balance options'!$B$7:$B$3000,HeatGen!J$2,'Energy balance options'!$A$7:$A$3000,HeatGen!$A287)</f>
        <v>0</v>
      </c>
      <c r="K287">
        <f>SUMIFS('Energy balance options'!$G$7:$G$3000,'Energy balance options'!$B$7:$B$3000,HeatGen!K$2,'Energy balance options'!$A$7:$A$3000,HeatGen!$A287)</f>
        <v>0</v>
      </c>
      <c r="L287">
        <f>SUMIFS('Energy balance options'!$G$7:$G$3000,'Energy balance options'!$B$7:$B$3000,HeatGen!L$2,'Energy balance options'!$A$7:$A$3000,HeatGen!$A287)</f>
        <v>0</v>
      </c>
      <c r="M287">
        <f>SUMIFS('Energy balance options'!$G$7:$G$3000,'Energy balance options'!$B$7:$B$3000,HeatGen!M$2,'Energy balance options'!$A$7:$A$3000,HeatGen!$A287)</f>
        <v>0</v>
      </c>
      <c r="N287">
        <f>SUMIFS('Energy balance options'!$G$7:$G$3000,'Energy balance options'!$B$7:$B$3000,HeatGen!N$2,'Energy balance options'!$A$7:$A$3000,HeatGen!$A287)</f>
        <v>0</v>
      </c>
      <c r="O287">
        <f>SUMIFS('Energy balance options'!$G$7:$G$3000,'Energy balance options'!$B$7:$B$3000,HeatGen!O$2,'Energy balance options'!$A$7:$A$3000,HeatGen!$A287)</f>
        <v>0</v>
      </c>
      <c r="P287">
        <f>SUMIFS('Energy balance options'!$G$7:$G$3000,'Energy balance options'!$B$7:$B$3000,HeatGen!P$2,'Energy balance options'!$A$7:$A$3000,HeatGen!$A287)</f>
        <v>0</v>
      </c>
      <c r="Q287">
        <f>SUMIFS('Energy balance options'!$G$7:$G$3000,'Energy balance options'!$B$7:$B$3000,HeatGen!Q$2,'Energy balance options'!$A$7:$A$3000,HeatGen!$A287)</f>
        <v>0</v>
      </c>
      <c r="R287">
        <f>SUMIFS('Energy balance options'!$G$7:$G$3000,'Energy balance options'!$B$7:$B$3000,HeatGen!R$2,'Energy balance options'!$A$7:$A$3000,HeatGen!$A287)</f>
        <v>0</v>
      </c>
      <c r="S287">
        <f>SUMIFS('Energy balance options'!$G$7:$G$3000,'Energy balance options'!$B$7:$B$3000,HeatGen!S$2,'Energy balance options'!$A$7:$A$3000,HeatGen!$A287)</f>
        <v>0</v>
      </c>
      <c r="T287">
        <f>SUMIFS('Energy balance options'!$G$7:$G$3000,'Energy balance options'!$B$7:$B$3000,HeatGen!T$2,'Energy balance options'!$A$7:$A$3000,HeatGen!$A287)</f>
        <v>1.122272681E-4</v>
      </c>
      <c r="U287">
        <f>SUMIFS('Energy balance options'!$G$7:$G$3000,'Energy balance options'!$B$7:$B$3000,HeatGen!U$2,'Energy balance options'!$A$7:$A$3000,HeatGen!$A287)</f>
        <v>0</v>
      </c>
      <c r="V287">
        <f>SUMIFS('Energy balance options'!$G$7:$G$3000,'Energy balance options'!$B$7:$B$3000,HeatGen!V$2,'Energy balance options'!$A$7:$A$3000,HeatGen!$A287)</f>
        <v>0</v>
      </c>
      <c r="W287">
        <f>SUMIFS('Energy balance options'!$G$7:$G$3000,'Energy balance options'!$B$7:$B$3000,HeatGen!W$2,'Energy balance options'!$A$7:$A$3000,HeatGen!$A287)</f>
        <v>0</v>
      </c>
      <c r="X287">
        <f>SUMIFS('Energy balance options'!$G$7:$G$3000,'Energy balance options'!$B$7:$B$3000,HeatGen!X$2,'Energy balance options'!$A$7:$A$3000,HeatGen!$A287)</f>
        <v>0</v>
      </c>
      <c r="Y287">
        <f t="shared" si="68"/>
        <v>0</v>
      </c>
      <c r="Z287">
        <f t="shared" si="69"/>
        <v>0</v>
      </c>
      <c r="AA287">
        <f t="shared" si="70"/>
        <v>0</v>
      </c>
      <c r="AB287">
        <f t="shared" si="71"/>
        <v>0</v>
      </c>
      <c r="AC287">
        <f t="shared" si="72"/>
        <v>0</v>
      </c>
      <c r="AD287">
        <f t="shared" si="73"/>
        <v>0</v>
      </c>
      <c r="AE287">
        <f t="shared" si="74"/>
        <v>0</v>
      </c>
      <c r="AF287">
        <f t="shared" si="75"/>
        <v>0</v>
      </c>
      <c r="AG287">
        <f t="shared" si="76"/>
        <v>0</v>
      </c>
      <c r="AH287">
        <f t="shared" si="77"/>
        <v>0</v>
      </c>
      <c r="AI287">
        <f t="shared" si="78"/>
        <v>0</v>
      </c>
      <c r="AJ287">
        <f t="shared" si="79"/>
        <v>0</v>
      </c>
      <c r="AK287">
        <f t="shared" si="80"/>
        <v>0</v>
      </c>
      <c r="AL287">
        <f t="shared" si="81"/>
        <v>0</v>
      </c>
      <c r="AM287">
        <f t="shared" si="82"/>
        <v>0</v>
      </c>
      <c r="AN287">
        <f t="shared" si="83"/>
        <v>0</v>
      </c>
      <c r="AO287">
        <f t="shared" si="84"/>
        <v>0</v>
      </c>
    </row>
    <row r="288" spans="1:41" x14ac:dyDescent="0.2">
      <c r="A288" s="9" t="str">
        <f>'Cost per option'!A296</f>
        <v>1995 Luchtvaart kerosine consumptie</v>
      </c>
      <c r="B288" t="str">
        <f>_xlfn.IFNA(VLOOKUP(A288,'Energy balance options'!A$7:C$3000,3,FALSE),"")</f>
        <v>Bunkers</v>
      </c>
      <c r="C288">
        <f>SUMIFS('Energy balance options'!$F$7:$F$3000,'Energy balance options'!$B$7:$B$3000,HeatGen!C$2,'Energy balance options'!$A$7:$A$3000,HeatGen!$A288)</f>
        <v>0</v>
      </c>
      <c r="D288">
        <f>SUMIFS('Energy balance options'!$F$7:$F$3000,'Energy balance options'!$B$7:$B$3000,HeatGen!D$2,'Energy balance options'!$A$7:$A$3000,HeatGen!$A288)</f>
        <v>0</v>
      </c>
      <c r="E288">
        <f>SUMIFS('Energy balance options'!$F$7:$F$3000,'Energy balance options'!$B$7:$B$3000,HeatGen!E$2,'Energy balance options'!$A$7:$A$3000,HeatGen!$A288)</f>
        <v>0</v>
      </c>
      <c r="F288">
        <f>SUMIFS('Energy balance options'!$F$7:$F$3000,'Energy balance options'!$B$7:$B$3000,HeatGen!F$2,'Energy balance options'!$A$7:$A$3000,HeatGen!$A288)</f>
        <v>0</v>
      </c>
      <c r="G288">
        <f>SUMIFS('Energy balance options'!$F$7:$F$3000,'Energy balance options'!$B$7:$B$3000,HeatGen!G$2,'Energy balance options'!$A$7:$A$3000,HeatGen!$A288)</f>
        <v>0</v>
      </c>
      <c r="H288">
        <f>SUMIFS('Energy balance options'!$G$7:$G$3000,'Energy balance options'!$B$7:$B$3000,HeatGen!H$2,'Energy balance options'!$A$7:$A$3000,HeatGen!$A288)</f>
        <v>0</v>
      </c>
      <c r="I288">
        <f>SUMIFS('Energy balance options'!$G$7:$G$3000,'Energy balance options'!$B$7:$B$3000,HeatGen!I$2,'Energy balance options'!$A$7:$A$3000,HeatGen!$A288)</f>
        <v>0</v>
      </c>
      <c r="J288">
        <f>SUMIFS('Energy balance options'!$G$7:$G$3000,'Energy balance options'!$B$7:$B$3000,HeatGen!J$2,'Energy balance options'!$A$7:$A$3000,HeatGen!$A288)</f>
        <v>0</v>
      </c>
      <c r="K288">
        <f>SUMIFS('Energy balance options'!$G$7:$G$3000,'Energy balance options'!$B$7:$B$3000,HeatGen!K$2,'Energy balance options'!$A$7:$A$3000,HeatGen!$A288)</f>
        <v>0</v>
      </c>
      <c r="L288">
        <f>SUMIFS('Energy balance options'!$G$7:$G$3000,'Energy balance options'!$B$7:$B$3000,HeatGen!L$2,'Energy balance options'!$A$7:$A$3000,HeatGen!$A288)</f>
        <v>0</v>
      </c>
      <c r="M288">
        <f>SUMIFS('Energy balance options'!$G$7:$G$3000,'Energy balance options'!$B$7:$B$3000,HeatGen!M$2,'Energy balance options'!$A$7:$A$3000,HeatGen!$A288)</f>
        <v>0</v>
      </c>
      <c r="N288">
        <f>SUMIFS('Energy balance options'!$G$7:$G$3000,'Energy balance options'!$B$7:$B$3000,HeatGen!N$2,'Energy balance options'!$A$7:$A$3000,HeatGen!$A288)</f>
        <v>0</v>
      </c>
      <c r="O288">
        <f>SUMIFS('Energy balance options'!$G$7:$G$3000,'Energy balance options'!$B$7:$B$3000,HeatGen!O$2,'Energy balance options'!$A$7:$A$3000,HeatGen!$A288)</f>
        <v>0</v>
      </c>
      <c r="P288">
        <f>SUMIFS('Energy balance options'!$G$7:$G$3000,'Energy balance options'!$B$7:$B$3000,HeatGen!P$2,'Energy balance options'!$A$7:$A$3000,HeatGen!$A288)</f>
        <v>0</v>
      </c>
      <c r="Q288">
        <f>SUMIFS('Energy balance options'!$G$7:$G$3000,'Energy balance options'!$B$7:$B$3000,HeatGen!Q$2,'Energy balance options'!$A$7:$A$3000,HeatGen!$A288)</f>
        <v>0</v>
      </c>
      <c r="R288">
        <f>SUMIFS('Energy balance options'!$G$7:$G$3000,'Energy balance options'!$B$7:$B$3000,HeatGen!R$2,'Energy balance options'!$A$7:$A$3000,HeatGen!$A288)</f>
        <v>0</v>
      </c>
      <c r="S288">
        <f>SUMIFS('Energy balance options'!$G$7:$G$3000,'Energy balance options'!$B$7:$B$3000,HeatGen!S$2,'Energy balance options'!$A$7:$A$3000,HeatGen!$A288)</f>
        <v>0</v>
      </c>
      <c r="T288">
        <f>SUMIFS('Energy balance options'!$G$7:$G$3000,'Energy balance options'!$B$7:$B$3000,HeatGen!T$2,'Energy balance options'!$A$7:$A$3000,HeatGen!$A288)</f>
        <v>0</v>
      </c>
      <c r="U288">
        <f>SUMIFS('Energy balance options'!$G$7:$G$3000,'Energy balance options'!$B$7:$B$3000,HeatGen!U$2,'Energy balance options'!$A$7:$A$3000,HeatGen!$A288)</f>
        <v>0</v>
      </c>
      <c r="V288">
        <f>SUMIFS('Energy balance options'!$G$7:$G$3000,'Energy balance options'!$B$7:$B$3000,HeatGen!V$2,'Energy balance options'!$A$7:$A$3000,HeatGen!$A288)</f>
        <v>0</v>
      </c>
      <c r="W288">
        <f>SUMIFS('Energy balance options'!$G$7:$G$3000,'Energy balance options'!$B$7:$B$3000,HeatGen!W$2,'Energy balance options'!$A$7:$A$3000,HeatGen!$A288)</f>
        <v>0</v>
      </c>
      <c r="X288">
        <f>SUMIFS('Energy balance options'!$G$7:$G$3000,'Energy balance options'!$B$7:$B$3000,HeatGen!X$2,'Energy balance options'!$A$7:$A$3000,HeatGen!$A288)</f>
        <v>0</v>
      </c>
      <c r="Y288">
        <f t="shared" si="68"/>
        <v>0</v>
      </c>
      <c r="Z288">
        <f t="shared" si="69"/>
        <v>0</v>
      </c>
      <c r="AA288">
        <f t="shared" si="70"/>
        <v>0</v>
      </c>
      <c r="AB288">
        <f t="shared" si="71"/>
        <v>0</v>
      </c>
      <c r="AC288">
        <f t="shared" si="72"/>
        <v>0</v>
      </c>
      <c r="AD288">
        <f t="shared" si="73"/>
        <v>0</v>
      </c>
      <c r="AE288">
        <f t="shared" si="74"/>
        <v>0</v>
      </c>
      <c r="AF288">
        <f t="shared" si="75"/>
        <v>0</v>
      </c>
      <c r="AG288">
        <f t="shared" si="76"/>
        <v>0</v>
      </c>
      <c r="AH288">
        <f t="shared" si="77"/>
        <v>0</v>
      </c>
      <c r="AI288">
        <f t="shared" si="78"/>
        <v>0</v>
      </c>
      <c r="AJ288">
        <f t="shared" si="79"/>
        <v>0</v>
      </c>
      <c r="AK288">
        <f t="shared" si="80"/>
        <v>0</v>
      </c>
      <c r="AL288">
        <f t="shared" si="81"/>
        <v>0</v>
      </c>
      <c r="AM288">
        <f t="shared" si="82"/>
        <v>0</v>
      </c>
      <c r="AN288">
        <f t="shared" si="83"/>
        <v>0</v>
      </c>
      <c r="AO288">
        <f t="shared" si="84"/>
        <v>0</v>
      </c>
    </row>
    <row r="289" spans="1:41" x14ac:dyDescent="0.2">
      <c r="A289" s="9" t="str">
        <f>'Cost per option'!A297</f>
        <v>1996 Marine fuel vessel</v>
      </c>
      <c r="B289" t="str">
        <f>_xlfn.IFNA(VLOOKUP(A289,'Energy balance options'!A$7:C$3000,3,FALSE),"")</f>
        <v>Bunkers</v>
      </c>
      <c r="C289">
        <f>SUMIFS('Energy balance options'!$F$7:$F$3000,'Energy balance options'!$B$7:$B$3000,HeatGen!C$2,'Energy balance options'!$A$7:$A$3000,HeatGen!$A289)</f>
        <v>0</v>
      </c>
      <c r="D289">
        <f>SUMIFS('Energy balance options'!$F$7:$F$3000,'Energy balance options'!$B$7:$B$3000,HeatGen!D$2,'Energy balance options'!$A$7:$A$3000,HeatGen!$A289)</f>
        <v>0</v>
      </c>
      <c r="E289">
        <f>SUMIFS('Energy balance options'!$F$7:$F$3000,'Energy balance options'!$B$7:$B$3000,HeatGen!E$2,'Energy balance options'!$A$7:$A$3000,HeatGen!$A289)</f>
        <v>0</v>
      </c>
      <c r="F289">
        <f>SUMIFS('Energy balance options'!$F$7:$F$3000,'Energy balance options'!$B$7:$B$3000,HeatGen!F$2,'Energy balance options'!$A$7:$A$3000,HeatGen!$A289)</f>
        <v>0</v>
      </c>
      <c r="G289">
        <f>SUMIFS('Energy balance options'!$F$7:$F$3000,'Energy balance options'!$B$7:$B$3000,HeatGen!G$2,'Energy balance options'!$A$7:$A$3000,HeatGen!$A289)</f>
        <v>0</v>
      </c>
      <c r="H289">
        <f>SUMIFS('Energy balance options'!$G$7:$G$3000,'Energy balance options'!$B$7:$B$3000,HeatGen!H$2,'Energy balance options'!$A$7:$A$3000,HeatGen!$A289)</f>
        <v>0</v>
      </c>
      <c r="I289">
        <f>SUMIFS('Energy balance options'!$G$7:$G$3000,'Energy balance options'!$B$7:$B$3000,HeatGen!I$2,'Energy balance options'!$A$7:$A$3000,HeatGen!$A289)</f>
        <v>0</v>
      </c>
      <c r="J289">
        <f>SUMIFS('Energy balance options'!$G$7:$G$3000,'Energy balance options'!$B$7:$B$3000,HeatGen!J$2,'Energy balance options'!$A$7:$A$3000,HeatGen!$A289)</f>
        <v>0</v>
      </c>
      <c r="K289">
        <f>SUMIFS('Energy balance options'!$G$7:$G$3000,'Energy balance options'!$B$7:$B$3000,HeatGen!K$2,'Energy balance options'!$A$7:$A$3000,HeatGen!$A289)</f>
        <v>0</v>
      </c>
      <c r="L289">
        <f>SUMIFS('Energy balance options'!$G$7:$G$3000,'Energy balance options'!$B$7:$B$3000,HeatGen!L$2,'Energy balance options'!$A$7:$A$3000,HeatGen!$A289)</f>
        <v>0</v>
      </c>
      <c r="M289">
        <f>SUMIFS('Energy balance options'!$G$7:$G$3000,'Energy balance options'!$B$7:$B$3000,HeatGen!M$2,'Energy balance options'!$A$7:$A$3000,HeatGen!$A289)</f>
        <v>0</v>
      </c>
      <c r="N289">
        <f>SUMIFS('Energy balance options'!$G$7:$G$3000,'Energy balance options'!$B$7:$B$3000,HeatGen!N$2,'Energy balance options'!$A$7:$A$3000,HeatGen!$A289)</f>
        <v>0</v>
      </c>
      <c r="O289">
        <f>SUMIFS('Energy balance options'!$G$7:$G$3000,'Energy balance options'!$B$7:$B$3000,HeatGen!O$2,'Energy balance options'!$A$7:$A$3000,HeatGen!$A289)</f>
        <v>0</v>
      </c>
      <c r="P289">
        <f>SUMIFS('Energy balance options'!$G$7:$G$3000,'Energy balance options'!$B$7:$B$3000,HeatGen!P$2,'Energy balance options'!$A$7:$A$3000,HeatGen!$A289)</f>
        <v>0</v>
      </c>
      <c r="Q289">
        <f>SUMIFS('Energy balance options'!$G$7:$G$3000,'Energy balance options'!$B$7:$B$3000,HeatGen!Q$2,'Energy balance options'!$A$7:$A$3000,HeatGen!$A289)</f>
        <v>0</v>
      </c>
      <c r="R289">
        <f>SUMIFS('Energy balance options'!$G$7:$G$3000,'Energy balance options'!$B$7:$B$3000,HeatGen!R$2,'Energy balance options'!$A$7:$A$3000,HeatGen!$A289)</f>
        <v>0</v>
      </c>
      <c r="S289">
        <f>SUMIFS('Energy balance options'!$G$7:$G$3000,'Energy balance options'!$B$7:$B$3000,HeatGen!S$2,'Energy balance options'!$A$7:$A$3000,HeatGen!$A289)</f>
        <v>0</v>
      </c>
      <c r="T289">
        <f>SUMIFS('Energy balance options'!$G$7:$G$3000,'Energy balance options'!$B$7:$B$3000,HeatGen!T$2,'Energy balance options'!$A$7:$A$3000,HeatGen!$A289)</f>
        <v>0</v>
      </c>
      <c r="U289">
        <f>SUMIFS('Energy balance options'!$G$7:$G$3000,'Energy balance options'!$B$7:$B$3000,HeatGen!U$2,'Energy balance options'!$A$7:$A$3000,HeatGen!$A289)</f>
        <v>0</v>
      </c>
      <c r="V289">
        <f>SUMIFS('Energy balance options'!$G$7:$G$3000,'Energy balance options'!$B$7:$B$3000,HeatGen!V$2,'Energy balance options'!$A$7:$A$3000,HeatGen!$A289)</f>
        <v>0</v>
      </c>
      <c r="W289">
        <f>SUMIFS('Energy balance options'!$G$7:$G$3000,'Energy balance options'!$B$7:$B$3000,HeatGen!W$2,'Energy balance options'!$A$7:$A$3000,HeatGen!$A289)</f>
        <v>0</v>
      </c>
      <c r="X289">
        <f>SUMIFS('Energy balance options'!$G$7:$G$3000,'Energy balance options'!$B$7:$B$3000,HeatGen!X$2,'Energy balance options'!$A$7:$A$3000,HeatGen!$A289)</f>
        <v>0</v>
      </c>
      <c r="Y289">
        <f t="shared" si="68"/>
        <v>0</v>
      </c>
      <c r="Z289">
        <f t="shared" si="69"/>
        <v>0</v>
      </c>
      <c r="AA289">
        <f t="shared" si="70"/>
        <v>0</v>
      </c>
      <c r="AB289">
        <f t="shared" si="71"/>
        <v>0</v>
      </c>
      <c r="AC289">
        <f t="shared" si="72"/>
        <v>0</v>
      </c>
      <c r="AD289">
        <f t="shared" si="73"/>
        <v>0</v>
      </c>
      <c r="AE289">
        <f t="shared" si="74"/>
        <v>0</v>
      </c>
      <c r="AF289">
        <f t="shared" si="75"/>
        <v>0</v>
      </c>
      <c r="AG289">
        <f t="shared" si="76"/>
        <v>0</v>
      </c>
      <c r="AH289">
        <f t="shared" si="77"/>
        <v>0</v>
      </c>
      <c r="AI289">
        <f t="shared" si="78"/>
        <v>0</v>
      </c>
      <c r="AJ289">
        <f t="shared" si="79"/>
        <v>0</v>
      </c>
      <c r="AK289">
        <f t="shared" si="80"/>
        <v>0</v>
      </c>
      <c r="AL289">
        <f t="shared" si="81"/>
        <v>0</v>
      </c>
      <c r="AM289">
        <f t="shared" si="82"/>
        <v>0</v>
      </c>
      <c r="AN289">
        <f t="shared" si="83"/>
        <v>0</v>
      </c>
      <c r="AO289">
        <f t="shared" si="84"/>
        <v>0</v>
      </c>
    </row>
    <row r="290" spans="1:41" x14ac:dyDescent="0.2">
      <c r="A290" s="9" t="str">
        <f>'Cost per option'!A298</f>
        <v>2004 Biomass gasification + FT towards kerosene</v>
      </c>
      <c r="B290" t="str">
        <f>_xlfn.IFNA(VLOOKUP(A290,'Energy balance options'!A$7:C$3000,3,FALSE),"")</f>
        <v>Raffinaderijen</v>
      </c>
      <c r="C290">
        <f>SUMIFS('Energy balance options'!$F$7:$F$3000,'Energy balance options'!$B$7:$B$3000,HeatGen!C$2,'Energy balance options'!$A$7:$A$3000,HeatGen!$A290)</f>
        <v>0</v>
      </c>
      <c r="D290">
        <f>SUMIFS('Energy balance options'!$F$7:$F$3000,'Energy balance options'!$B$7:$B$3000,HeatGen!D$2,'Energy balance options'!$A$7:$A$3000,HeatGen!$A290)</f>
        <v>0</v>
      </c>
      <c r="E290">
        <f>SUMIFS('Energy balance options'!$F$7:$F$3000,'Energy balance options'!$B$7:$B$3000,HeatGen!E$2,'Energy balance options'!$A$7:$A$3000,HeatGen!$A290)</f>
        <v>0</v>
      </c>
      <c r="F290">
        <f>SUMIFS('Energy balance options'!$F$7:$F$3000,'Energy balance options'!$B$7:$B$3000,HeatGen!F$2,'Energy balance options'!$A$7:$A$3000,HeatGen!$A290)</f>
        <v>0</v>
      </c>
      <c r="G290">
        <f>SUMIFS('Energy balance options'!$F$7:$F$3000,'Energy balance options'!$B$7:$B$3000,HeatGen!G$2,'Energy balance options'!$A$7:$A$3000,HeatGen!$A290)</f>
        <v>0</v>
      </c>
      <c r="H290">
        <f>SUMIFS('Energy balance options'!$G$7:$G$3000,'Energy balance options'!$B$7:$B$3000,HeatGen!H$2,'Energy balance options'!$A$7:$A$3000,HeatGen!$A290)</f>
        <v>0</v>
      </c>
      <c r="I290">
        <f>SUMIFS('Energy balance options'!$G$7:$G$3000,'Energy balance options'!$B$7:$B$3000,HeatGen!I$2,'Energy balance options'!$A$7:$A$3000,HeatGen!$A290)</f>
        <v>0</v>
      </c>
      <c r="J290">
        <f>SUMIFS('Energy balance options'!$G$7:$G$3000,'Energy balance options'!$B$7:$B$3000,HeatGen!J$2,'Energy balance options'!$A$7:$A$3000,HeatGen!$A290)</f>
        <v>2.9592598940000002E-7</v>
      </c>
      <c r="K290">
        <f>SUMIFS('Energy balance options'!$G$7:$G$3000,'Energy balance options'!$B$7:$B$3000,HeatGen!K$2,'Energy balance options'!$A$7:$A$3000,HeatGen!$A290)</f>
        <v>0</v>
      </c>
      <c r="L290">
        <f>SUMIFS('Energy balance options'!$G$7:$G$3000,'Energy balance options'!$B$7:$B$3000,HeatGen!L$2,'Energy balance options'!$A$7:$A$3000,HeatGen!$A290)</f>
        <v>0</v>
      </c>
      <c r="M290">
        <f>SUMIFS('Energy balance options'!$G$7:$G$3000,'Energy balance options'!$B$7:$B$3000,HeatGen!M$2,'Energy balance options'!$A$7:$A$3000,HeatGen!$A290)</f>
        <v>9.0122918379999993E-5</v>
      </c>
      <c r="N290">
        <f>SUMIFS('Energy balance options'!$G$7:$G$3000,'Energy balance options'!$B$7:$B$3000,HeatGen!N$2,'Energy balance options'!$A$7:$A$3000,HeatGen!$A290)</f>
        <v>0</v>
      </c>
      <c r="O290">
        <f>SUMIFS('Energy balance options'!$G$7:$G$3000,'Energy balance options'!$B$7:$B$3000,HeatGen!O$2,'Energy balance options'!$A$7:$A$3000,HeatGen!$A290)</f>
        <v>0</v>
      </c>
      <c r="P290">
        <f>SUMIFS('Energy balance options'!$G$7:$G$3000,'Energy balance options'!$B$7:$B$3000,HeatGen!P$2,'Energy balance options'!$A$7:$A$3000,HeatGen!$A290)</f>
        <v>0</v>
      </c>
      <c r="Q290">
        <f>SUMIFS('Energy balance options'!$G$7:$G$3000,'Energy balance options'!$B$7:$B$3000,HeatGen!Q$2,'Energy balance options'!$A$7:$A$3000,HeatGen!$A290)</f>
        <v>0</v>
      </c>
      <c r="R290">
        <f>SUMIFS('Energy balance options'!$G$7:$G$3000,'Energy balance options'!$B$7:$B$3000,HeatGen!R$2,'Energy balance options'!$A$7:$A$3000,HeatGen!$A290)</f>
        <v>0</v>
      </c>
      <c r="S290">
        <f>SUMIFS('Energy balance options'!$G$7:$G$3000,'Energy balance options'!$B$7:$B$3000,HeatGen!S$2,'Energy balance options'!$A$7:$A$3000,HeatGen!$A290)</f>
        <v>0</v>
      </c>
      <c r="T290">
        <f>SUMIFS('Energy balance options'!$G$7:$G$3000,'Energy balance options'!$B$7:$B$3000,HeatGen!T$2,'Energy balance options'!$A$7:$A$3000,HeatGen!$A290)</f>
        <v>0</v>
      </c>
      <c r="U290">
        <f>SUMIFS('Energy balance options'!$G$7:$G$3000,'Energy balance options'!$B$7:$B$3000,HeatGen!U$2,'Energy balance options'!$A$7:$A$3000,HeatGen!$A290)</f>
        <v>0</v>
      </c>
      <c r="V290">
        <f>SUMIFS('Energy balance options'!$G$7:$G$3000,'Energy balance options'!$B$7:$B$3000,HeatGen!V$2,'Energy balance options'!$A$7:$A$3000,HeatGen!$A290)</f>
        <v>0</v>
      </c>
      <c r="W290">
        <f>SUMIFS('Energy balance options'!$G$7:$G$3000,'Energy balance options'!$B$7:$B$3000,HeatGen!W$2,'Energy balance options'!$A$7:$A$3000,HeatGen!$A290)</f>
        <v>0</v>
      </c>
      <c r="X290">
        <f>SUMIFS('Energy balance options'!$G$7:$G$3000,'Energy balance options'!$B$7:$B$3000,HeatGen!X$2,'Energy balance options'!$A$7:$A$3000,HeatGen!$A290)</f>
        <v>0</v>
      </c>
      <c r="Y290">
        <f t="shared" si="68"/>
        <v>0</v>
      </c>
      <c r="Z290">
        <f t="shared" si="69"/>
        <v>0</v>
      </c>
      <c r="AA290">
        <f t="shared" si="70"/>
        <v>0</v>
      </c>
      <c r="AB290">
        <f t="shared" si="71"/>
        <v>0</v>
      </c>
      <c r="AC290">
        <f t="shared" si="72"/>
        <v>0</v>
      </c>
      <c r="AD290">
        <f t="shared" si="73"/>
        <v>0</v>
      </c>
      <c r="AE290">
        <f t="shared" si="74"/>
        <v>0</v>
      </c>
      <c r="AF290">
        <f t="shared" si="75"/>
        <v>0</v>
      </c>
      <c r="AG290">
        <f t="shared" si="76"/>
        <v>0</v>
      </c>
      <c r="AH290">
        <f t="shared" si="77"/>
        <v>0</v>
      </c>
      <c r="AI290">
        <f t="shared" si="78"/>
        <v>0</v>
      </c>
      <c r="AJ290">
        <f t="shared" si="79"/>
        <v>0</v>
      </c>
      <c r="AK290">
        <f t="shared" si="80"/>
        <v>0</v>
      </c>
      <c r="AL290">
        <f t="shared" si="81"/>
        <v>0</v>
      </c>
      <c r="AM290">
        <f t="shared" si="82"/>
        <v>0</v>
      </c>
      <c r="AN290">
        <f t="shared" si="83"/>
        <v>0</v>
      </c>
      <c r="AO290">
        <f t="shared" si="84"/>
        <v>0</v>
      </c>
    </row>
    <row r="291" spans="1:41" x14ac:dyDescent="0.2">
      <c r="A291" s="9" t="str">
        <f>'Cost per option'!A299</f>
        <v>2006 Alcohol-to-jet</v>
      </c>
      <c r="B291" t="str">
        <f>_xlfn.IFNA(VLOOKUP(A291,'Energy balance options'!A$7:C$3000,3,FALSE),"")</f>
        <v>Raffinaderijen</v>
      </c>
      <c r="C291">
        <f>SUMIFS('Energy balance options'!$F$7:$F$3000,'Energy balance options'!$B$7:$B$3000,HeatGen!C$2,'Energy balance options'!$A$7:$A$3000,HeatGen!$A291)</f>
        <v>0</v>
      </c>
      <c r="D291">
        <f>SUMIFS('Energy balance options'!$F$7:$F$3000,'Energy balance options'!$B$7:$B$3000,HeatGen!D$2,'Energy balance options'!$A$7:$A$3000,HeatGen!$A291)</f>
        <v>0</v>
      </c>
      <c r="E291">
        <f>SUMIFS('Energy balance options'!$F$7:$F$3000,'Energy balance options'!$B$7:$B$3000,HeatGen!E$2,'Energy balance options'!$A$7:$A$3000,HeatGen!$A291)</f>
        <v>0</v>
      </c>
      <c r="F291">
        <f>SUMIFS('Energy balance options'!$F$7:$F$3000,'Energy balance options'!$B$7:$B$3000,HeatGen!F$2,'Energy balance options'!$A$7:$A$3000,HeatGen!$A291)</f>
        <v>0</v>
      </c>
      <c r="G291">
        <f>SUMIFS('Energy balance options'!$F$7:$F$3000,'Energy balance options'!$B$7:$B$3000,HeatGen!G$2,'Energy balance options'!$A$7:$A$3000,HeatGen!$A291)</f>
        <v>0</v>
      </c>
      <c r="H291">
        <f>SUMIFS('Energy balance options'!$G$7:$G$3000,'Energy balance options'!$B$7:$B$3000,HeatGen!H$2,'Energy balance options'!$A$7:$A$3000,HeatGen!$A291)</f>
        <v>0</v>
      </c>
      <c r="I291">
        <f>SUMIFS('Energy balance options'!$G$7:$G$3000,'Energy balance options'!$B$7:$B$3000,HeatGen!I$2,'Energy balance options'!$A$7:$A$3000,HeatGen!$A291)</f>
        <v>1.5798624969999999E-6</v>
      </c>
      <c r="J291">
        <f>SUMIFS('Energy balance options'!$G$7:$G$3000,'Energy balance options'!$B$7:$B$3000,HeatGen!J$2,'Energy balance options'!$A$7:$A$3000,HeatGen!$A291)</f>
        <v>6.5381701339999996E-7</v>
      </c>
      <c r="K291">
        <f>SUMIFS('Energy balance options'!$G$7:$G$3000,'Energy balance options'!$B$7:$B$3000,HeatGen!K$2,'Energy balance options'!$A$7:$A$3000,HeatGen!$A291)</f>
        <v>0</v>
      </c>
      <c r="L291">
        <f>SUMIFS('Energy balance options'!$G$7:$G$3000,'Energy balance options'!$B$7:$B$3000,HeatGen!L$2,'Energy balance options'!$A$7:$A$3000,HeatGen!$A291)</f>
        <v>0</v>
      </c>
      <c r="M291">
        <f>SUMIFS('Energy balance options'!$G$7:$G$3000,'Energy balance options'!$B$7:$B$3000,HeatGen!M$2,'Energy balance options'!$A$7:$A$3000,HeatGen!$A291)</f>
        <v>0</v>
      </c>
      <c r="N291">
        <f>SUMIFS('Energy balance options'!$G$7:$G$3000,'Energy balance options'!$B$7:$B$3000,HeatGen!N$2,'Energy balance options'!$A$7:$A$3000,HeatGen!$A291)</f>
        <v>0</v>
      </c>
      <c r="O291">
        <f>SUMIFS('Energy balance options'!$G$7:$G$3000,'Energy balance options'!$B$7:$B$3000,HeatGen!O$2,'Energy balance options'!$A$7:$A$3000,HeatGen!$A291)</f>
        <v>0</v>
      </c>
      <c r="P291">
        <f>SUMIFS('Energy balance options'!$G$7:$G$3000,'Energy balance options'!$B$7:$B$3000,HeatGen!P$2,'Energy balance options'!$A$7:$A$3000,HeatGen!$A291)</f>
        <v>0</v>
      </c>
      <c r="Q291">
        <f>SUMIFS('Energy balance options'!$G$7:$G$3000,'Energy balance options'!$B$7:$B$3000,HeatGen!Q$2,'Energy balance options'!$A$7:$A$3000,HeatGen!$A291)</f>
        <v>0</v>
      </c>
      <c r="R291">
        <f>SUMIFS('Energy balance options'!$G$7:$G$3000,'Energy balance options'!$B$7:$B$3000,HeatGen!R$2,'Energy balance options'!$A$7:$A$3000,HeatGen!$A291)</f>
        <v>0</v>
      </c>
      <c r="S291">
        <f>SUMIFS('Energy balance options'!$G$7:$G$3000,'Energy balance options'!$B$7:$B$3000,HeatGen!S$2,'Energy balance options'!$A$7:$A$3000,HeatGen!$A291)</f>
        <v>0</v>
      </c>
      <c r="T291">
        <f>SUMIFS('Energy balance options'!$G$7:$G$3000,'Energy balance options'!$B$7:$B$3000,HeatGen!T$2,'Energy balance options'!$A$7:$A$3000,HeatGen!$A291)</f>
        <v>0</v>
      </c>
      <c r="U291">
        <f>SUMIFS('Energy balance options'!$G$7:$G$3000,'Energy balance options'!$B$7:$B$3000,HeatGen!U$2,'Energy balance options'!$A$7:$A$3000,HeatGen!$A291)</f>
        <v>0</v>
      </c>
      <c r="V291">
        <f>SUMIFS('Energy balance options'!$G$7:$G$3000,'Energy balance options'!$B$7:$B$3000,HeatGen!V$2,'Energy balance options'!$A$7:$A$3000,HeatGen!$A291)</f>
        <v>0</v>
      </c>
      <c r="W291">
        <f>SUMIFS('Energy balance options'!$G$7:$G$3000,'Energy balance options'!$B$7:$B$3000,HeatGen!W$2,'Energy balance options'!$A$7:$A$3000,HeatGen!$A291)</f>
        <v>0</v>
      </c>
      <c r="X291">
        <f>SUMIFS('Energy balance options'!$G$7:$G$3000,'Energy balance options'!$B$7:$B$3000,HeatGen!X$2,'Energy balance options'!$A$7:$A$3000,HeatGen!$A291)</f>
        <v>0</v>
      </c>
      <c r="Y291">
        <f t="shared" si="68"/>
        <v>0</v>
      </c>
      <c r="Z291">
        <f t="shared" si="69"/>
        <v>0</v>
      </c>
      <c r="AA291">
        <f t="shared" si="70"/>
        <v>0</v>
      </c>
      <c r="AB291">
        <f t="shared" si="71"/>
        <v>0</v>
      </c>
      <c r="AC291">
        <f t="shared" si="72"/>
        <v>0</v>
      </c>
      <c r="AD291">
        <f t="shared" si="73"/>
        <v>0</v>
      </c>
      <c r="AE291">
        <f t="shared" si="74"/>
        <v>0</v>
      </c>
      <c r="AF291">
        <f t="shared" si="75"/>
        <v>0</v>
      </c>
      <c r="AG291">
        <f t="shared" si="76"/>
        <v>0</v>
      </c>
      <c r="AH291">
        <f t="shared" si="77"/>
        <v>0</v>
      </c>
      <c r="AI291">
        <f t="shared" si="78"/>
        <v>0</v>
      </c>
      <c r="AJ291">
        <f t="shared" si="79"/>
        <v>0</v>
      </c>
      <c r="AK291">
        <f t="shared" si="80"/>
        <v>0</v>
      </c>
      <c r="AL291">
        <f t="shared" si="81"/>
        <v>0</v>
      </c>
      <c r="AM291">
        <f t="shared" si="82"/>
        <v>0</v>
      </c>
      <c r="AN291">
        <f t="shared" si="83"/>
        <v>0</v>
      </c>
      <c r="AO291">
        <f t="shared" si="84"/>
        <v>0</v>
      </c>
    </row>
    <row r="292" spans="1:41" x14ac:dyDescent="0.2">
      <c r="A292" s="9" t="str">
        <f>'Cost per option'!A300</f>
        <v>2007 HEFA</v>
      </c>
      <c r="B292" t="str">
        <f>_xlfn.IFNA(VLOOKUP(A292,'Energy balance options'!A$7:C$3000,3,FALSE),"")</f>
        <v>Raffinaderijen</v>
      </c>
      <c r="C292">
        <f>SUMIFS('Energy balance options'!$F$7:$F$3000,'Energy balance options'!$B$7:$B$3000,HeatGen!C$2,'Energy balance options'!$A$7:$A$3000,HeatGen!$A292)</f>
        <v>0</v>
      </c>
      <c r="D292">
        <f>SUMIFS('Energy balance options'!$F$7:$F$3000,'Energy balance options'!$B$7:$B$3000,HeatGen!D$2,'Energy balance options'!$A$7:$A$3000,HeatGen!$A292)</f>
        <v>0</v>
      </c>
      <c r="E292">
        <f>SUMIFS('Energy balance options'!$F$7:$F$3000,'Energy balance options'!$B$7:$B$3000,HeatGen!E$2,'Energy balance options'!$A$7:$A$3000,HeatGen!$A292)</f>
        <v>0</v>
      </c>
      <c r="F292">
        <f>SUMIFS('Energy balance options'!$F$7:$F$3000,'Energy balance options'!$B$7:$B$3000,HeatGen!F$2,'Energy balance options'!$A$7:$A$3000,HeatGen!$A292)</f>
        <v>0</v>
      </c>
      <c r="G292">
        <f>SUMIFS('Energy balance options'!$F$7:$F$3000,'Energy balance options'!$B$7:$B$3000,HeatGen!G$2,'Energy balance options'!$A$7:$A$3000,HeatGen!$A292)</f>
        <v>0</v>
      </c>
      <c r="H292">
        <f>SUMIFS('Energy balance options'!$G$7:$G$3000,'Energy balance options'!$B$7:$B$3000,HeatGen!H$2,'Energy balance options'!$A$7:$A$3000,HeatGen!$A292)</f>
        <v>0</v>
      </c>
      <c r="I292">
        <f>SUMIFS('Energy balance options'!$G$7:$G$3000,'Energy balance options'!$B$7:$B$3000,HeatGen!I$2,'Energy balance options'!$A$7:$A$3000,HeatGen!$A292)</f>
        <v>1.054748222</v>
      </c>
      <c r="J292">
        <f>SUMIFS('Energy balance options'!$G$7:$G$3000,'Energy balance options'!$B$7:$B$3000,HeatGen!J$2,'Energy balance options'!$A$7:$A$3000,HeatGen!$A292)</f>
        <v>3.3440313919999999E-2</v>
      </c>
      <c r="K292">
        <f>SUMIFS('Energy balance options'!$G$7:$G$3000,'Energy balance options'!$B$7:$B$3000,HeatGen!K$2,'Energy balance options'!$A$7:$A$3000,HeatGen!$A292)</f>
        <v>0</v>
      </c>
      <c r="L292">
        <f>SUMIFS('Energy balance options'!$G$7:$G$3000,'Energy balance options'!$B$7:$B$3000,HeatGen!L$2,'Energy balance options'!$A$7:$A$3000,HeatGen!$A292)</f>
        <v>0</v>
      </c>
      <c r="M292">
        <f>SUMIFS('Energy balance options'!$G$7:$G$3000,'Energy balance options'!$B$7:$B$3000,HeatGen!M$2,'Energy balance options'!$A$7:$A$3000,HeatGen!$A292)</f>
        <v>0</v>
      </c>
      <c r="N292">
        <f>SUMIFS('Energy balance options'!$G$7:$G$3000,'Energy balance options'!$B$7:$B$3000,HeatGen!N$2,'Energy balance options'!$A$7:$A$3000,HeatGen!$A292)</f>
        <v>0</v>
      </c>
      <c r="O292">
        <f>SUMIFS('Energy balance options'!$G$7:$G$3000,'Energy balance options'!$B$7:$B$3000,HeatGen!O$2,'Energy balance options'!$A$7:$A$3000,HeatGen!$A292)</f>
        <v>0</v>
      </c>
      <c r="P292">
        <f>SUMIFS('Energy balance options'!$G$7:$G$3000,'Energy balance options'!$B$7:$B$3000,HeatGen!P$2,'Energy balance options'!$A$7:$A$3000,HeatGen!$A292)</f>
        <v>0</v>
      </c>
      <c r="Q292">
        <f>SUMIFS('Energy balance options'!$G$7:$G$3000,'Energy balance options'!$B$7:$B$3000,HeatGen!Q$2,'Energy balance options'!$A$7:$A$3000,HeatGen!$A292)</f>
        <v>0</v>
      </c>
      <c r="R292">
        <f>SUMIFS('Energy balance options'!$G$7:$G$3000,'Energy balance options'!$B$7:$B$3000,HeatGen!R$2,'Energy balance options'!$A$7:$A$3000,HeatGen!$A292)</f>
        <v>0</v>
      </c>
      <c r="S292">
        <f>SUMIFS('Energy balance options'!$G$7:$G$3000,'Energy balance options'!$B$7:$B$3000,HeatGen!S$2,'Energy balance options'!$A$7:$A$3000,HeatGen!$A292)</f>
        <v>0</v>
      </c>
      <c r="T292">
        <f>SUMIFS('Energy balance options'!$G$7:$G$3000,'Energy balance options'!$B$7:$B$3000,HeatGen!T$2,'Energy balance options'!$A$7:$A$3000,HeatGen!$A292)</f>
        <v>0</v>
      </c>
      <c r="U292">
        <f>SUMIFS('Energy balance options'!$G$7:$G$3000,'Energy balance options'!$B$7:$B$3000,HeatGen!U$2,'Energy balance options'!$A$7:$A$3000,HeatGen!$A292)</f>
        <v>0</v>
      </c>
      <c r="V292">
        <f>SUMIFS('Energy balance options'!$G$7:$G$3000,'Energy balance options'!$B$7:$B$3000,HeatGen!V$2,'Energy balance options'!$A$7:$A$3000,HeatGen!$A292)</f>
        <v>0</v>
      </c>
      <c r="W292">
        <f>SUMIFS('Energy balance options'!$G$7:$G$3000,'Energy balance options'!$B$7:$B$3000,HeatGen!W$2,'Energy balance options'!$A$7:$A$3000,HeatGen!$A292)</f>
        <v>0</v>
      </c>
      <c r="X292">
        <f>SUMIFS('Energy balance options'!$G$7:$G$3000,'Energy balance options'!$B$7:$B$3000,HeatGen!X$2,'Energy balance options'!$A$7:$A$3000,HeatGen!$A292)</f>
        <v>0</v>
      </c>
      <c r="Y292">
        <f t="shared" si="68"/>
        <v>0</v>
      </c>
      <c r="Z292">
        <f t="shared" si="69"/>
        <v>0</v>
      </c>
      <c r="AA292">
        <f t="shared" si="70"/>
        <v>0</v>
      </c>
      <c r="AB292">
        <f t="shared" si="71"/>
        <v>0</v>
      </c>
      <c r="AC292">
        <f t="shared" si="72"/>
        <v>0</v>
      </c>
      <c r="AD292">
        <f t="shared" si="73"/>
        <v>0</v>
      </c>
      <c r="AE292">
        <f t="shared" si="74"/>
        <v>0</v>
      </c>
      <c r="AF292">
        <f t="shared" si="75"/>
        <v>0</v>
      </c>
      <c r="AG292">
        <f t="shared" si="76"/>
        <v>0</v>
      </c>
      <c r="AH292">
        <f t="shared" si="77"/>
        <v>0</v>
      </c>
      <c r="AI292">
        <f t="shared" si="78"/>
        <v>0</v>
      </c>
      <c r="AJ292">
        <f t="shared" si="79"/>
        <v>0</v>
      </c>
      <c r="AK292">
        <f t="shared" si="80"/>
        <v>0</v>
      </c>
      <c r="AL292">
        <f t="shared" si="81"/>
        <v>0</v>
      </c>
      <c r="AM292">
        <f t="shared" si="82"/>
        <v>0</v>
      </c>
      <c r="AN292">
        <f t="shared" si="83"/>
        <v>0</v>
      </c>
      <c r="AO292">
        <f t="shared" si="84"/>
        <v>0</v>
      </c>
    </row>
    <row r="293" spans="1:41" x14ac:dyDescent="0.2">
      <c r="A293" s="9" t="str">
        <f>'Cost per option'!A301</f>
        <v>2010 Natural Gas Direct Firing HT400 - Ferro</v>
      </c>
      <c r="B293" t="str">
        <f>_xlfn.IFNA(VLOOKUP(A293,'Energy balance options'!A$7:C$3000,3,FALSE),"")</f>
        <v>Basismetaal ferro</v>
      </c>
      <c r="C293">
        <f>SUMIFS('Energy balance options'!$F$7:$F$3000,'Energy balance options'!$B$7:$B$3000,HeatGen!C$2,'Energy balance options'!$A$7:$A$3000,HeatGen!$A293)</f>
        <v>0</v>
      </c>
      <c r="D293">
        <f>SUMIFS('Energy balance options'!$F$7:$F$3000,'Energy balance options'!$B$7:$B$3000,HeatGen!D$2,'Energy balance options'!$A$7:$A$3000,HeatGen!$A293)</f>
        <v>0</v>
      </c>
      <c r="E293">
        <f>SUMIFS('Energy balance options'!$F$7:$F$3000,'Energy balance options'!$B$7:$B$3000,HeatGen!E$2,'Energy balance options'!$A$7:$A$3000,HeatGen!$A293)</f>
        <v>0</v>
      </c>
      <c r="F293">
        <f>SUMIFS('Energy balance options'!$F$7:$F$3000,'Energy balance options'!$B$7:$B$3000,HeatGen!F$2,'Energy balance options'!$A$7:$A$3000,HeatGen!$A293)</f>
        <v>0</v>
      </c>
      <c r="G293">
        <f>SUMIFS('Energy balance options'!$F$7:$F$3000,'Energy balance options'!$B$7:$B$3000,HeatGen!G$2,'Energy balance options'!$A$7:$A$3000,HeatGen!$A293)</f>
        <v>-1.3515609389999999E-4</v>
      </c>
      <c r="H293">
        <f>SUMIFS('Energy balance options'!$G$7:$G$3000,'Energy balance options'!$B$7:$B$3000,HeatGen!H$2,'Energy balance options'!$A$7:$A$3000,HeatGen!$A293)</f>
        <v>1.3515609389999999E-4</v>
      </c>
      <c r="I293">
        <f>SUMIFS('Energy balance options'!$G$7:$G$3000,'Energy balance options'!$B$7:$B$3000,HeatGen!I$2,'Energy balance options'!$A$7:$A$3000,HeatGen!$A293)</f>
        <v>0</v>
      </c>
      <c r="J293">
        <f>SUMIFS('Energy balance options'!$G$7:$G$3000,'Energy balance options'!$B$7:$B$3000,HeatGen!J$2,'Energy balance options'!$A$7:$A$3000,HeatGen!$A293)</f>
        <v>0</v>
      </c>
      <c r="K293">
        <f>SUMIFS('Energy balance options'!$G$7:$G$3000,'Energy balance options'!$B$7:$B$3000,HeatGen!K$2,'Energy balance options'!$A$7:$A$3000,HeatGen!$A293)</f>
        <v>0</v>
      </c>
      <c r="L293">
        <f>SUMIFS('Energy balance options'!$G$7:$G$3000,'Energy balance options'!$B$7:$B$3000,HeatGen!L$2,'Energy balance options'!$A$7:$A$3000,HeatGen!$A293)</f>
        <v>0</v>
      </c>
      <c r="M293">
        <f>SUMIFS('Energy balance options'!$G$7:$G$3000,'Energy balance options'!$B$7:$B$3000,HeatGen!M$2,'Energy balance options'!$A$7:$A$3000,HeatGen!$A293)</f>
        <v>0</v>
      </c>
      <c r="N293">
        <f>SUMIFS('Energy balance options'!$G$7:$G$3000,'Energy balance options'!$B$7:$B$3000,HeatGen!N$2,'Energy balance options'!$A$7:$A$3000,HeatGen!$A293)</f>
        <v>0</v>
      </c>
      <c r="O293">
        <f>SUMIFS('Energy balance options'!$G$7:$G$3000,'Energy balance options'!$B$7:$B$3000,HeatGen!O$2,'Energy balance options'!$A$7:$A$3000,HeatGen!$A293)</f>
        <v>0</v>
      </c>
      <c r="P293">
        <f>SUMIFS('Energy balance options'!$G$7:$G$3000,'Energy balance options'!$B$7:$B$3000,HeatGen!P$2,'Energy balance options'!$A$7:$A$3000,HeatGen!$A293)</f>
        <v>0</v>
      </c>
      <c r="Q293">
        <f>SUMIFS('Energy balance options'!$G$7:$G$3000,'Energy balance options'!$B$7:$B$3000,HeatGen!Q$2,'Energy balance options'!$A$7:$A$3000,HeatGen!$A293)</f>
        <v>0</v>
      </c>
      <c r="R293">
        <f>SUMIFS('Energy balance options'!$G$7:$G$3000,'Energy balance options'!$B$7:$B$3000,HeatGen!R$2,'Energy balance options'!$A$7:$A$3000,HeatGen!$A293)</f>
        <v>0</v>
      </c>
      <c r="S293">
        <f>SUMIFS('Energy balance options'!$G$7:$G$3000,'Energy balance options'!$B$7:$B$3000,HeatGen!S$2,'Energy balance options'!$A$7:$A$3000,HeatGen!$A293)</f>
        <v>0</v>
      </c>
      <c r="T293">
        <f>SUMIFS('Energy balance options'!$G$7:$G$3000,'Energy balance options'!$B$7:$B$3000,HeatGen!T$2,'Energy balance options'!$A$7:$A$3000,HeatGen!$A293)</f>
        <v>0</v>
      </c>
      <c r="U293">
        <f>SUMIFS('Energy balance options'!$G$7:$G$3000,'Energy balance options'!$B$7:$B$3000,HeatGen!U$2,'Energy balance options'!$A$7:$A$3000,HeatGen!$A293)</f>
        <v>0</v>
      </c>
      <c r="V293">
        <f>SUMIFS('Energy balance options'!$G$7:$G$3000,'Energy balance options'!$B$7:$B$3000,HeatGen!V$2,'Energy balance options'!$A$7:$A$3000,HeatGen!$A293)</f>
        <v>0</v>
      </c>
      <c r="W293">
        <f>SUMIFS('Energy balance options'!$G$7:$G$3000,'Energy balance options'!$B$7:$B$3000,HeatGen!W$2,'Energy balance options'!$A$7:$A$3000,HeatGen!$A293)</f>
        <v>0</v>
      </c>
      <c r="X293">
        <f>SUMIFS('Energy balance options'!$G$7:$G$3000,'Energy balance options'!$B$7:$B$3000,HeatGen!X$2,'Energy balance options'!$A$7:$A$3000,HeatGen!$A293)</f>
        <v>0</v>
      </c>
      <c r="Y293">
        <f t="shared" si="68"/>
        <v>-1.3515609389999999E-4</v>
      </c>
      <c r="Z293">
        <f t="shared" si="69"/>
        <v>0</v>
      </c>
      <c r="AA293">
        <f t="shared" si="70"/>
        <v>0</v>
      </c>
      <c r="AB293">
        <f t="shared" si="71"/>
        <v>0</v>
      </c>
      <c r="AC293">
        <f t="shared" si="72"/>
        <v>0</v>
      </c>
      <c r="AD293">
        <f t="shared" si="73"/>
        <v>0</v>
      </c>
      <c r="AE293">
        <f t="shared" si="74"/>
        <v>0</v>
      </c>
      <c r="AF293">
        <f t="shared" si="75"/>
        <v>0</v>
      </c>
      <c r="AG293">
        <f t="shared" si="76"/>
        <v>0</v>
      </c>
      <c r="AH293">
        <f t="shared" si="77"/>
        <v>0</v>
      </c>
      <c r="AI293">
        <f t="shared" si="78"/>
        <v>0</v>
      </c>
      <c r="AJ293">
        <f t="shared" si="79"/>
        <v>0</v>
      </c>
      <c r="AK293">
        <f t="shared" si="80"/>
        <v>0</v>
      </c>
      <c r="AL293">
        <f t="shared" si="81"/>
        <v>0</v>
      </c>
      <c r="AM293">
        <f t="shared" si="82"/>
        <v>0</v>
      </c>
      <c r="AN293">
        <f t="shared" si="83"/>
        <v>0</v>
      </c>
      <c r="AO293">
        <f t="shared" si="84"/>
        <v>0</v>
      </c>
    </row>
    <row r="294" spans="1:41" x14ac:dyDescent="0.2">
      <c r="A294" s="9" t="str">
        <f>'Cost per option'!A302</f>
        <v>2011 Electric Direct Firing HT400 - Ferro</v>
      </c>
      <c r="B294" t="str">
        <f>_xlfn.IFNA(VLOOKUP(A294,'Energy balance options'!A$7:C$3000,3,FALSE),"")</f>
        <v>Basismetaal ferro</v>
      </c>
      <c r="C294">
        <f>SUMIFS('Energy balance options'!$F$7:$F$3000,'Energy balance options'!$B$7:$B$3000,HeatGen!C$2,'Energy balance options'!$A$7:$A$3000,HeatGen!$A294)</f>
        <v>0</v>
      </c>
      <c r="D294">
        <f>SUMIFS('Energy balance options'!$F$7:$F$3000,'Energy balance options'!$B$7:$B$3000,HeatGen!D$2,'Energy balance options'!$A$7:$A$3000,HeatGen!$A294)</f>
        <v>0</v>
      </c>
      <c r="E294">
        <f>SUMIFS('Energy balance options'!$F$7:$F$3000,'Energy balance options'!$B$7:$B$3000,HeatGen!E$2,'Energy balance options'!$A$7:$A$3000,HeatGen!$A294)</f>
        <v>0</v>
      </c>
      <c r="F294">
        <f>SUMIFS('Energy balance options'!$F$7:$F$3000,'Energy balance options'!$B$7:$B$3000,HeatGen!F$2,'Energy balance options'!$A$7:$A$3000,HeatGen!$A294)</f>
        <v>0</v>
      </c>
      <c r="G294">
        <f>SUMIFS('Energy balance options'!$F$7:$F$3000,'Energy balance options'!$B$7:$B$3000,HeatGen!G$2,'Energy balance options'!$A$7:$A$3000,HeatGen!$A294)</f>
        <v>-2.6941261799999999E-5</v>
      </c>
      <c r="H294">
        <f>SUMIFS('Energy balance options'!$G$7:$G$3000,'Energy balance options'!$B$7:$B$3000,HeatGen!H$2,'Energy balance options'!$A$7:$A$3000,HeatGen!$A294)</f>
        <v>0</v>
      </c>
      <c r="I294">
        <f>SUMIFS('Energy balance options'!$G$7:$G$3000,'Energy balance options'!$B$7:$B$3000,HeatGen!I$2,'Energy balance options'!$A$7:$A$3000,HeatGen!$A294)</f>
        <v>0</v>
      </c>
      <c r="J294">
        <f>SUMIFS('Energy balance options'!$G$7:$G$3000,'Energy balance options'!$B$7:$B$3000,HeatGen!J$2,'Energy balance options'!$A$7:$A$3000,HeatGen!$A294)</f>
        <v>2.6941261799999999E-5</v>
      </c>
      <c r="K294">
        <f>SUMIFS('Energy balance options'!$G$7:$G$3000,'Energy balance options'!$B$7:$B$3000,HeatGen!K$2,'Energy balance options'!$A$7:$A$3000,HeatGen!$A294)</f>
        <v>0</v>
      </c>
      <c r="L294">
        <f>SUMIFS('Energy balance options'!$G$7:$G$3000,'Energy balance options'!$B$7:$B$3000,HeatGen!L$2,'Energy balance options'!$A$7:$A$3000,HeatGen!$A294)</f>
        <v>0</v>
      </c>
      <c r="M294">
        <f>SUMIFS('Energy balance options'!$G$7:$G$3000,'Energy balance options'!$B$7:$B$3000,HeatGen!M$2,'Energy balance options'!$A$7:$A$3000,HeatGen!$A294)</f>
        <v>0</v>
      </c>
      <c r="N294">
        <f>SUMIFS('Energy balance options'!$G$7:$G$3000,'Energy balance options'!$B$7:$B$3000,HeatGen!N$2,'Energy balance options'!$A$7:$A$3000,HeatGen!$A294)</f>
        <v>0</v>
      </c>
      <c r="O294">
        <f>SUMIFS('Energy balance options'!$G$7:$G$3000,'Energy balance options'!$B$7:$B$3000,HeatGen!O$2,'Energy balance options'!$A$7:$A$3000,HeatGen!$A294)</f>
        <v>0</v>
      </c>
      <c r="P294">
        <f>SUMIFS('Energy balance options'!$G$7:$G$3000,'Energy balance options'!$B$7:$B$3000,HeatGen!P$2,'Energy balance options'!$A$7:$A$3000,HeatGen!$A294)</f>
        <v>0</v>
      </c>
      <c r="Q294">
        <f>SUMIFS('Energy balance options'!$G$7:$G$3000,'Energy balance options'!$B$7:$B$3000,HeatGen!Q$2,'Energy balance options'!$A$7:$A$3000,HeatGen!$A294)</f>
        <v>0</v>
      </c>
      <c r="R294">
        <f>SUMIFS('Energy balance options'!$G$7:$G$3000,'Energy balance options'!$B$7:$B$3000,HeatGen!R$2,'Energy balance options'!$A$7:$A$3000,HeatGen!$A294)</f>
        <v>0</v>
      </c>
      <c r="S294">
        <f>SUMIFS('Energy balance options'!$G$7:$G$3000,'Energy balance options'!$B$7:$B$3000,HeatGen!S$2,'Energy balance options'!$A$7:$A$3000,HeatGen!$A294)</f>
        <v>0</v>
      </c>
      <c r="T294">
        <f>SUMIFS('Energy balance options'!$G$7:$G$3000,'Energy balance options'!$B$7:$B$3000,HeatGen!T$2,'Energy balance options'!$A$7:$A$3000,HeatGen!$A294)</f>
        <v>0</v>
      </c>
      <c r="U294">
        <f>SUMIFS('Energy balance options'!$G$7:$G$3000,'Energy balance options'!$B$7:$B$3000,HeatGen!U$2,'Energy balance options'!$A$7:$A$3000,HeatGen!$A294)</f>
        <v>0</v>
      </c>
      <c r="V294">
        <f>SUMIFS('Energy balance options'!$G$7:$G$3000,'Energy balance options'!$B$7:$B$3000,HeatGen!V$2,'Energy balance options'!$A$7:$A$3000,HeatGen!$A294)</f>
        <v>0</v>
      </c>
      <c r="W294">
        <f>SUMIFS('Energy balance options'!$G$7:$G$3000,'Energy balance options'!$B$7:$B$3000,HeatGen!W$2,'Energy balance options'!$A$7:$A$3000,HeatGen!$A294)</f>
        <v>0</v>
      </c>
      <c r="X294">
        <f>SUMIFS('Energy balance options'!$G$7:$G$3000,'Energy balance options'!$B$7:$B$3000,HeatGen!X$2,'Energy balance options'!$A$7:$A$3000,HeatGen!$A294)</f>
        <v>0</v>
      </c>
      <c r="Y294">
        <f t="shared" si="68"/>
        <v>0</v>
      </c>
      <c r="Z294">
        <f t="shared" si="69"/>
        <v>0</v>
      </c>
      <c r="AA294">
        <f t="shared" si="70"/>
        <v>-2.6941261799999999E-5</v>
      </c>
      <c r="AB294">
        <f t="shared" si="71"/>
        <v>0</v>
      </c>
      <c r="AC294">
        <f t="shared" si="72"/>
        <v>0</v>
      </c>
      <c r="AD294">
        <f t="shared" si="73"/>
        <v>0</v>
      </c>
      <c r="AE294">
        <f t="shared" si="74"/>
        <v>0</v>
      </c>
      <c r="AF294">
        <f t="shared" si="75"/>
        <v>0</v>
      </c>
      <c r="AG294">
        <f t="shared" si="76"/>
        <v>0</v>
      </c>
      <c r="AH294">
        <f t="shared" si="77"/>
        <v>0</v>
      </c>
      <c r="AI294">
        <f t="shared" si="78"/>
        <v>0</v>
      </c>
      <c r="AJ294">
        <f t="shared" si="79"/>
        <v>0</v>
      </c>
      <c r="AK294">
        <f t="shared" si="80"/>
        <v>0</v>
      </c>
      <c r="AL294">
        <f t="shared" si="81"/>
        <v>0</v>
      </c>
      <c r="AM294">
        <f t="shared" si="82"/>
        <v>0</v>
      </c>
      <c r="AN294">
        <f t="shared" si="83"/>
        <v>0</v>
      </c>
      <c r="AO294">
        <f t="shared" si="84"/>
        <v>0</v>
      </c>
    </row>
    <row r="295" spans="1:41" x14ac:dyDescent="0.2">
      <c r="A295" s="9" t="str">
        <f>'Cost per option'!A303</f>
        <v>2012 Hydrogen DF &gt; 400 C  - Basic Metals Ferro</v>
      </c>
      <c r="B295" t="str">
        <f>_xlfn.IFNA(VLOOKUP(A295,'Energy balance options'!A$7:C$3000,3,FALSE),"")</f>
        <v>Basismetaal ferro</v>
      </c>
      <c r="C295">
        <f>SUMIFS('Energy balance options'!$F$7:$F$3000,'Energy balance options'!$B$7:$B$3000,HeatGen!C$2,'Energy balance options'!$A$7:$A$3000,HeatGen!$A295)</f>
        <v>0</v>
      </c>
      <c r="D295">
        <f>SUMIFS('Energy balance options'!$F$7:$F$3000,'Energy balance options'!$B$7:$B$3000,HeatGen!D$2,'Energy balance options'!$A$7:$A$3000,HeatGen!$A295)</f>
        <v>0</v>
      </c>
      <c r="E295">
        <f>SUMIFS('Energy balance options'!$F$7:$F$3000,'Energy balance options'!$B$7:$B$3000,HeatGen!E$2,'Energy balance options'!$A$7:$A$3000,HeatGen!$A295)</f>
        <v>0</v>
      </c>
      <c r="F295">
        <f>SUMIFS('Energy balance options'!$F$7:$F$3000,'Energy balance options'!$B$7:$B$3000,HeatGen!F$2,'Energy balance options'!$A$7:$A$3000,HeatGen!$A295)</f>
        <v>0</v>
      </c>
      <c r="G295">
        <f>SUMIFS('Energy balance options'!$F$7:$F$3000,'Energy balance options'!$B$7:$B$3000,HeatGen!G$2,'Energy balance options'!$A$7:$A$3000,HeatGen!$A295)</f>
        <v>-2.3386138890000002E-5</v>
      </c>
      <c r="H295">
        <f>SUMIFS('Energy balance options'!$G$7:$G$3000,'Energy balance options'!$B$7:$B$3000,HeatGen!H$2,'Energy balance options'!$A$7:$A$3000,HeatGen!$A295)</f>
        <v>0</v>
      </c>
      <c r="I295">
        <f>SUMIFS('Energy balance options'!$G$7:$G$3000,'Energy balance options'!$B$7:$B$3000,HeatGen!I$2,'Energy balance options'!$A$7:$A$3000,HeatGen!$A295)</f>
        <v>2.3386138890000002E-5</v>
      </c>
      <c r="J295">
        <f>SUMIFS('Energy balance options'!$G$7:$G$3000,'Energy balance options'!$B$7:$B$3000,HeatGen!J$2,'Energy balance options'!$A$7:$A$3000,HeatGen!$A295)</f>
        <v>0</v>
      </c>
      <c r="K295">
        <f>SUMIFS('Energy balance options'!$G$7:$G$3000,'Energy balance options'!$B$7:$B$3000,HeatGen!K$2,'Energy balance options'!$A$7:$A$3000,HeatGen!$A295)</f>
        <v>0</v>
      </c>
      <c r="L295">
        <f>SUMIFS('Energy balance options'!$G$7:$G$3000,'Energy balance options'!$B$7:$B$3000,HeatGen!L$2,'Energy balance options'!$A$7:$A$3000,HeatGen!$A295)</f>
        <v>0</v>
      </c>
      <c r="M295">
        <f>SUMIFS('Energy balance options'!$G$7:$G$3000,'Energy balance options'!$B$7:$B$3000,HeatGen!M$2,'Energy balance options'!$A$7:$A$3000,HeatGen!$A295)</f>
        <v>0</v>
      </c>
      <c r="N295">
        <f>SUMIFS('Energy balance options'!$G$7:$G$3000,'Energy balance options'!$B$7:$B$3000,HeatGen!N$2,'Energy balance options'!$A$7:$A$3000,HeatGen!$A295)</f>
        <v>0</v>
      </c>
      <c r="O295">
        <f>SUMIFS('Energy balance options'!$G$7:$G$3000,'Energy balance options'!$B$7:$B$3000,HeatGen!O$2,'Energy balance options'!$A$7:$A$3000,HeatGen!$A295)</f>
        <v>0</v>
      </c>
      <c r="P295">
        <f>SUMIFS('Energy balance options'!$G$7:$G$3000,'Energy balance options'!$B$7:$B$3000,HeatGen!P$2,'Energy balance options'!$A$7:$A$3000,HeatGen!$A295)</f>
        <v>0</v>
      </c>
      <c r="Q295">
        <f>SUMIFS('Energy balance options'!$G$7:$G$3000,'Energy balance options'!$B$7:$B$3000,HeatGen!Q$2,'Energy balance options'!$A$7:$A$3000,HeatGen!$A295)</f>
        <v>0</v>
      </c>
      <c r="R295">
        <f>SUMIFS('Energy balance options'!$G$7:$G$3000,'Energy balance options'!$B$7:$B$3000,HeatGen!R$2,'Energy balance options'!$A$7:$A$3000,HeatGen!$A295)</f>
        <v>0</v>
      </c>
      <c r="S295">
        <f>SUMIFS('Energy balance options'!$G$7:$G$3000,'Energy balance options'!$B$7:$B$3000,HeatGen!S$2,'Energy balance options'!$A$7:$A$3000,HeatGen!$A295)</f>
        <v>0</v>
      </c>
      <c r="T295">
        <f>SUMIFS('Energy balance options'!$G$7:$G$3000,'Energy balance options'!$B$7:$B$3000,HeatGen!T$2,'Energy balance options'!$A$7:$A$3000,HeatGen!$A295)</f>
        <v>0</v>
      </c>
      <c r="U295">
        <f>SUMIFS('Energy balance options'!$G$7:$G$3000,'Energy balance options'!$B$7:$B$3000,HeatGen!U$2,'Energy balance options'!$A$7:$A$3000,HeatGen!$A295)</f>
        <v>0</v>
      </c>
      <c r="V295">
        <f>SUMIFS('Energy balance options'!$G$7:$G$3000,'Energy balance options'!$B$7:$B$3000,HeatGen!V$2,'Energy balance options'!$A$7:$A$3000,HeatGen!$A295)</f>
        <v>0</v>
      </c>
      <c r="W295">
        <f>SUMIFS('Energy balance options'!$G$7:$G$3000,'Energy balance options'!$B$7:$B$3000,HeatGen!W$2,'Energy balance options'!$A$7:$A$3000,HeatGen!$A295)</f>
        <v>0</v>
      </c>
      <c r="X295">
        <f>SUMIFS('Energy balance options'!$G$7:$G$3000,'Energy balance options'!$B$7:$B$3000,HeatGen!X$2,'Energy balance options'!$A$7:$A$3000,HeatGen!$A295)</f>
        <v>0</v>
      </c>
      <c r="Y295">
        <f t="shared" si="68"/>
        <v>0</v>
      </c>
      <c r="Z295">
        <f t="shared" si="69"/>
        <v>-2.3386138890000002E-5</v>
      </c>
      <c r="AA295">
        <f t="shared" si="70"/>
        <v>0</v>
      </c>
      <c r="AB295">
        <f t="shared" si="71"/>
        <v>0</v>
      </c>
      <c r="AC295">
        <f t="shared" si="72"/>
        <v>0</v>
      </c>
      <c r="AD295">
        <f t="shared" si="73"/>
        <v>0</v>
      </c>
      <c r="AE295">
        <f t="shared" si="74"/>
        <v>0</v>
      </c>
      <c r="AF295">
        <f t="shared" si="75"/>
        <v>0</v>
      </c>
      <c r="AG295">
        <f t="shared" si="76"/>
        <v>0</v>
      </c>
      <c r="AH295">
        <f t="shared" si="77"/>
        <v>0</v>
      </c>
      <c r="AI295">
        <f t="shared" si="78"/>
        <v>0</v>
      </c>
      <c r="AJ295">
        <f t="shared" si="79"/>
        <v>0</v>
      </c>
      <c r="AK295">
        <f t="shared" si="80"/>
        <v>0</v>
      </c>
      <c r="AL295">
        <f t="shared" si="81"/>
        <v>0</v>
      </c>
      <c r="AM295">
        <f t="shared" si="82"/>
        <v>0</v>
      </c>
      <c r="AN295">
        <f t="shared" si="83"/>
        <v>0</v>
      </c>
      <c r="AO295">
        <f t="shared" si="84"/>
        <v>0</v>
      </c>
    </row>
    <row r="296" spans="1:41" x14ac:dyDescent="0.2">
      <c r="A296" s="9" t="str">
        <f>'Cost per option'!A304</f>
        <v>2013 Biomass DF 200-400C - Basic Metals Ferro</v>
      </c>
      <c r="B296" t="str">
        <f>_xlfn.IFNA(VLOOKUP(A296,'Energy balance options'!A$7:C$3000,3,FALSE),"")</f>
        <v>Basismetaal ferro</v>
      </c>
      <c r="C296">
        <f>SUMIFS('Energy balance options'!$F$7:$F$3000,'Energy balance options'!$B$7:$B$3000,HeatGen!C$2,'Energy balance options'!$A$7:$A$3000,HeatGen!$A296)</f>
        <v>0</v>
      </c>
      <c r="D296">
        <f>SUMIFS('Energy balance options'!$F$7:$F$3000,'Energy balance options'!$B$7:$B$3000,HeatGen!D$2,'Energy balance options'!$A$7:$A$3000,HeatGen!$A296)</f>
        <v>0</v>
      </c>
      <c r="E296">
        <f>SUMIFS('Energy balance options'!$F$7:$F$3000,'Energy balance options'!$B$7:$B$3000,HeatGen!E$2,'Energy balance options'!$A$7:$A$3000,HeatGen!$A296)</f>
        <v>0</v>
      </c>
      <c r="F296">
        <f>SUMIFS('Energy balance options'!$F$7:$F$3000,'Energy balance options'!$B$7:$B$3000,HeatGen!F$2,'Energy balance options'!$A$7:$A$3000,HeatGen!$A296)</f>
        <v>-0.32201773620000002</v>
      </c>
      <c r="G296">
        <f>SUMIFS('Energy balance options'!$F$7:$F$3000,'Energy balance options'!$B$7:$B$3000,HeatGen!G$2,'Energy balance options'!$A$7:$A$3000,HeatGen!$A296)</f>
        <v>0</v>
      </c>
      <c r="H296">
        <f>SUMIFS('Energy balance options'!$G$7:$G$3000,'Energy balance options'!$B$7:$B$3000,HeatGen!H$2,'Energy balance options'!$A$7:$A$3000,HeatGen!$A296)</f>
        <v>0</v>
      </c>
      <c r="I296">
        <f>SUMIFS('Energy balance options'!$G$7:$G$3000,'Energy balance options'!$B$7:$B$3000,HeatGen!I$2,'Energy balance options'!$A$7:$A$3000,HeatGen!$A296)</f>
        <v>0</v>
      </c>
      <c r="J296">
        <f>SUMIFS('Energy balance options'!$G$7:$G$3000,'Energy balance options'!$B$7:$B$3000,HeatGen!J$2,'Energy balance options'!$A$7:$A$3000,HeatGen!$A296)</f>
        <v>0</v>
      </c>
      <c r="K296">
        <f>SUMIFS('Energy balance options'!$G$7:$G$3000,'Energy balance options'!$B$7:$B$3000,HeatGen!K$2,'Energy balance options'!$A$7:$A$3000,HeatGen!$A296)</f>
        <v>0</v>
      </c>
      <c r="L296">
        <f>SUMIFS('Energy balance options'!$G$7:$G$3000,'Energy balance options'!$B$7:$B$3000,HeatGen!L$2,'Energy balance options'!$A$7:$A$3000,HeatGen!$A296)</f>
        <v>0</v>
      </c>
      <c r="M296">
        <f>SUMIFS('Energy balance options'!$G$7:$G$3000,'Energy balance options'!$B$7:$B$3000,HeatGen!M$2,'Energy balance options'!$A$7:$A$3000,HeatGen!$A296)</f>
        <v>0.32201773620000002</v>
      </c>
      <c r="N296">
        <f>SUMIFS('Energy balance options'!$G$7:$G$3000,'Energy balance options'!$B$7:$B$3000,HeatGen!N$2,'Energy balance options'!$A$7:$A$3000,HeatGen!$A296)</f>
        <v>0</v>
      </c>
      <c r="O296">
        <f>SUMIFS('Energy balance options'!$G$7:$G$3000,'Energy balance options'!$B$7:$B$3000,HeatGen!O$2,'Energy balance options'!$A$7:$A$3000,HeatGen!$A296)</f>
        <v>0</v>
      </c>
      <c r="P296">
        <f>SUMIFS('Energy balance options'!$G$7:$G$3000,'Energy balance options'!$B$7:$B$3000,HeatGen!P$2,'Energy balance options'!$A$7:$A$3000,HeatGen!$A296)</f>
        <v>0</v>
      </c>
      <c r="Q296">
        <f>SUMIFS('Energy balance options'!$G$7:$G$3000,'Energy balance options'!$B$7:$B$3000,HeatGen!Q$2,'Energy balance options'!$A$7:$A$3000,HeatGen!$A296)</f>
        <v>0</v>
      </c>
      <c r="R296">
        <f>SUMIFS('Energy balance options'!$G$7:$G$3000,'Energy balance options'!$B$7:$B$3000,HeatGen!R$2,'Energy balance options'!$A$7:$A$3000,HeatGen!$A296)</f>
        <v>0</v>
      </c>
      <c r="S296">
        <f>SUMIFS('Energy balance options'!$G$7:$G$3000,'Energy balance options'!$B$7:$B$3000,HeatGen!S$2,'Energy balance options'!$A$7:$A$3000,HeatGen!$A296)</f>
        <v>0</v>
      </c>
      <c r="T296">
        <f>SUMIFS('Energy balance options'!$G$7:$G$3000,'Energy balance options'!$B$7:$B$3000,HeatGen!T$2,'Energy balance options'!$A$7:$A$3000,HeatGen!$A296)</f>
        <v>0</v>
      </c>
      <c r="U296">
        <f>SUMIFS('Energy balance options'!$G$7:$G$3000,'Energy balance options'!$B$7:$B$3000,HeatGen!U$2,'Energy balance options'!$A$7:$A$3000,HeatGen!$A296)</f>
        <v>0</v>
      </c>
      <c r="V296">
        <f>SUMIFS('Energy balance options'!$G$7:$G$3000,'Energy balance options'!$B$7:$B$3000,HeatGen!V$2,'Energy balance options'!$A$7:$A$3000,HeatGen!$A296)</f>
        <v>0</v>
      </c>
      <c r="W296">
        <f>SUMIFS('Energy balance options'!$G$7:$G$3000,'Energy balance options'!$B$7:$B$3000,HeatGen!W$2,'Energy balance options'!$A$7:$A$3000,HeatGen!$A296)</f>
        <v>0</v>
      </c>
      <c r="X296">
        <f>SUMIFS('Energy balance options'!$G$7:$G$3000,'Energy balance options'!$B$7:$B$3000,HeatGen!X$2,'Energy balance options'!$A$7:$A$3000,HeatGen!$A296)</f>
        <v>0</v>
      </c>
      <c r="Y296">
        <f t="shared" si="68"/>
        <v>0</v>
      </c>
      <c r="Z296">
        <f t="shared" si="69"/>
        <v>0</v>
      </c>
      <c r="AA296">
        <f t="shared" si="70"/>
        <v>0</v>
      </c>
      <c r="AB296">
        <f t="shared" si="71"/>
        <v>0</v>
      </c>
      <c r="AC296">
        <f t="shared" si="72"/>
        <v>0</v>
      </c>
      <c r="AD296">
        <f t="shared" si="73"/>
        <v>-0.32201773620000002</v>
      </c>
      <c r="AE296">
        <f t="shared" si="74"/>
        <v>0</v>
      </c>
      <c r="AF296">
        <f t="shared" si="75"/>
        <v>0</v>
      </c>
      <c r="AG296">
        <f t="shared" si="76"/>
        <v>0</v>
      </c>
      <c r="AH296">
        <f t="shared" si="77"/>
        <v>0</v>
      </c>
      <c r="AI296">
        <f t="shared" si="78"/>
        <v>0</v>
      </c>
      <c r="AJ296">
        <f t="shared" si="79"/>
        <v>0</v>
      </c>
      <c r="AK296">
        <f t="shared" si="80"/>
        <v>0</v>
      </c>
      <c r="AL296">
        <f t="shared" si="81"/>
        <v>0</v>
      </c>
      <c r="AM296">
        <f t="shared" si="82"/>
        <v>0</v>
      </c>
      <c r="AN296">
        <f t="shared" si="83"/>
        <v>0</v>
      </c>
      <c r="AO296">
        <f t="shared" si="84"/>
        <v>0</v>
      </c>
    </row>
    <row r="297" spans="1:41" x14ac:dyDescent="0.2">
      <c r="A297" s="9" t="str">
        <f>'Cost per option'!A305</f>
        <v>2014 Biomass DF &gt; 400C - Basic Metals</v>
      </c>
      <c r="B297" t="str">
        <f>_xlfn.IFNA(VLOOKUP(A297,'Energy balance options'!A$7:C$3000,3,FALSE),"")</f>
        <v>Basismetaal ferro</v>
      </c>
      <c r="C297">
        <f>SUMIFS('Energy balance options'!$F$7:$F$3000,'Energy balance options'!$B$7:$B$3000,HeatGen!C$2,'Energy balance options'!$A$7:$A$3000,HeatGen!$A297)</f>
        <v>0</v>
      </c>
      <c r="D297">
        <f>SUMIFS('Energy balance options'!$F$7:$F$3000,'Energy balance options'!$B$7:$B$3000,HeatGen!D$2,'Energy balance options'!$A$7:$A$3000,HeatGen!$A297)</f>
        <v>0</v>
      </c>
      <c r="E297">
        <f>SUMIFS('Energy balance options'!$F$7:$F$3000,'Energy balance options'!$B$7:$B$3000,HeatGen!E$2,'Energy balance options'!$A$7:$A$3000,HeatGen!$A297)</f>
        <v>0</v>
      </c>
      <c r="F297">
        <f>SUMIFS('Energy balance options'!$F$7:$F$3000,'Energy balance options'!$B$7:$B$3000,HeatGen!F$2,'Energy balance options'!$A$7:$A$3000,HeatGen!$A297)</f>
        <v>0</v>
      </c>
      <c r="G297">
        <f>SUMIFS('Energy balance options'!$F$7:$F$3000,'Energy balance options'!$B$7:$B$3000,HeatGen!G$2,'Energy balance options'!$A$7:$A$3000,HeatGen!$A297)</f>
        <v>-5.2871115870000001</v>
      </c>
      <c r="H297">
        <f>SUMIFS('Energy balance options'!$G$7:$G$3000,'Energy balance options'!$B$7:$B$3000,HeatGen!H$2,'Energy balance options'!$A$7:$A$3000,HeatGen!$A297)</f>
        <v>0</v>
      </c>
      <c r="I297">
        <f>SUMIFS('Energy balance options'!$G$7:$G$3000,'Energy balance options'!$B$7:$B$3000,HeatGen!I$2,'Energy balance options'!$A$7:$A$3000,HeatGen!$A297)</f>
        <v>0</v>
      </c>
      <c r="J297">
        <f>SUMIFS('Energy balance options'!$G$7:$G$3000,'Energy balance options'!$B$7:$B$3000,HeatGen!J$2,'Energy balance options'!$A$7:$A$3000,HeatGen!$A297)</f>
        <v>0</v>
      </c>
      <c r="K297">
        <f>SUMIFS('Energy balance options'!$G$7:$G$3000,'Energy balance options'!$B$7:$B$3000,HeatGen!K$2,'Energy balance options'!$A$7:$A$3000,HeatGen!$A297)</f>
        <v>0</v>
      </c>
      <c r="L297">
        <f>SUMIFS('Energy balance options'!$G$7:$G$3000,'Energy balance options'!$B$7:$B$3000,HeatGen!L$2,'Energy balance options'!$A$7:$A$3000,HeatGen!$A297)</f>
        <v>0</v>
      </c>
      <c r="M297">
        <f>SUMIFS('Energy balance options'!$G$7:$G$3000,'Energy balance options'!$B$7:$B$3000,HeatGen!M$2,'Energy balance options'!$A$7:$A$3000,HeatGen!$A297)</f>
        <v>5.2871115870000001</v>
      </c>
      <c r="N297">
        <f>SUMIFS('Energy balance options'!$G$7:$G$3000,'Energy balance options'!$B$7:$B$3000,HeatGen!N$2,'Energy balance options'!$A$7:$A$3000,HeatGen!$A297)</f>
        <v>0</v>
      </c>
      <c r="O297">
        <f>SUMIFS('Energy balance options'!$G$7:$G$3000,'Energy balance options'!$B$7:$B$3000,HeatGen!O$2,'Energy balance options'!$A$7:$A$3000,HeatGen!$A297)</f>
        <v>0</v>
      </c>
      <c r="P297">
        <f>SUMIFS('Energy balance options'!$G$7:$G$3000,'Energy balance options'!$B$7:$B$3000,HeatGen!P$2,'Energy balance options'!$A$7:$A$3000,HeatGen!$A297)</f>
        <v>0</v>
      </c>
      <c r="Q297">
        <f>SUMIFS('Energy balance options'!$G$7:$G$3000,'Energy balance options'!$B$7:$B$3000,HeatGen!Q$2,'Energy balance options'!$A$7:$A$3000,HeatGen!$A297)</f>
        <v>0</v>
      </c>
      <c r="R297">
        <f>SUMIFS('Energy balance options'!$G$7:$G$3000,'Energy balance options'!$B$7:$B$3000,HeatGen!R$2,'Energy balance options'!$A$7:$A$3000,HeatGen!$A297)</f>
        <v>0</v>
      </c>
      <c r="S297">
        <f>SUMIFS('Energy balance options'!$G$7:$G$3000,'Energy balance options'!$B$7:$B$3000,HeatGen!S$2,'Energy balance options'!$A$7:$A$3000,HeatGen!$A297)</f>
        <v>0</v>
      </c>
      <c r="T297">
        <f>SUMIFS('Energy balance options'!$G$7:$G$3000,'Energy balance options'!$B$7:$B$3000,HeatGen!T$2,'Energy balance options'!$A$7:$A$3000,HeatGen!$A297)</f>
        <v>0</v>
      </c>
      <c r="U297">
        <f>SUMIFS('Energy balance options'!$G$7:$G$3000,'Energy balance options'!$B$7:$B$3000,HeatGen!U$2,'Energy balance options'!$A$7:$A$3000,HeatGen!$A297)</f>
        <v>0</v>
      </c>
      <c r="V297">
        <f>SUMIFS('Energy balance options'!$G$7:$G$3000,'Energy balance options'!$B$7:$B$3000,HeatGen!V$2,'Energy balance options'!$A$7:$A$3000,HeatGen!$A297)</f>
        <v>0</v>
      </c>
      <c r="W297">
        <f>SUMIFS('Energy balance options'!$G$7:$G$3000,'Energy balance options'!$B$7:$B$3000,HeatGen!W$2,'Energy balance options'!$A$7:$A$3000,HeatGen!$A297)</f>
        <v>0</v>
      </c>
      <c r="X297">
        <f>SUMIFS('Energy balance options'!$G$7:$G$3000,'Energy balance options'!$B$7:$B$3000,HeatGen!X$2,'Energy balance options'!$A$7:$A$3000,HeatGen!$A297)</f>
        <v>0</v>
      </c>
      <c r="Y297">
        <f t="shared" si="68"/>
        <v>0</v>
      </c>
      <c r="Z297">
        <f t="shared" si="69"/>
        <v>0</v>
      </c>
      <c r="AA297">
        <f t="shared" si="70"/>
        <v>0</v>
      </c>
      <c r="AB297">
        <f t="shared" si="71"/>
        <v>0</v>
      </c>
      <c r="AC297">
        <f t="shared" si="72"/>
        <v>0</v>
      </c>
      <c r="AD297">
        <f t="shared" si="73"/>
        <v>-5.2871115870000001</v>
      </c>
      <c r="AE297">
        <f t="shared" si="74"/>
        <v>0</v>
      </c>
      <c r="AF297">
        <f t="shared" si="75"/>
        <v>0</v>
      </c>
      <c r="AG297">
        <f t="shared" si="76"/>
        <v>0</v>
      </c>
      <c r="AH297">
        <f t="shared" si="77"/>
        <v>0</v>
      </c>
      <c r="AI297">
        <f t="shared" si="78"/>
        <v>0</v>
      </c>
      <c r="AJ297">
        <f t="shared" si="79"/>
        <v>0</v>
      </c>
      <c r="AK297">
        <f t="shared" si="80"/>
        <v>0</v>
      </c>
      <c r="AL297">
        <f t="shared" si="81"/>
        <v>0</v>
      </c>
      <c r="AM297">
        <f t="shared" si="82"/>
        <v>0</v>
      </c>
      <c r="AN297">
        <f t="shared" si="83"/>
        <v>0</v>
      </c>
      <c r="AO297">
        <f t="shared" si="84"/>
        <v>0</v>
      </c>
    </row>
    <row r="298" spans="1:41" x14ac:dyDescent="0.2">
      <c r="A298" s="9" t="str">
        <f>'Cost per option'!A306</f>
        <v>2015 Electric High Temp Boilers - Basic Metals</v>
      </c>
      <c r="B298" t="str">
        <f>_xlfn.IFNA(VLOOKUP(A298,'Energy balance options'!A$7:C$3000,3,FALSE),"")</f>
        <v>Basismetaal ferro</v>
      </c>
      <c r="C298">
        <f>SUMIFS('Energy balance options'!$F$7:$F$3000,'Energy balance options'!$B$7:$B$3000,HeatGen!C$2,'Energy balance options'!$A$7:$A$3000,HeatGen!$A298)</f>
        <v>0</v>
      </c>
      <c r="D298">
        <f>SUMIFS('Energy balance options'!$F$7:$F$3000,'Energy balance options'!$B$7:$B$3000,HeatGen!D$2,'Energy balance options'!$A$7:$A$3000,HeatGen!$A298)</f>
        <v>0</v>
      </c>
      <c r="E298">
        <f>SUMIFS('Energy balance options'!$F$7:$F$3000,'Energy balance options'!$B$7:$B$3000,HeatGen!E$2,'Energy balance options'!$A$7:$A$3000,HeatGen!$A298)</f>
        <v>-8.0706421940000004E-4</v>
      </c>
      <c r="F298">
        <f>SUMIFS('Energy balance options'!$F$7:$F$3000,'Energy balance options'!$B$7:$B$3000,HeatGen!F$2,'Energy balance options'!$A$7:$A$3000,HeatGen!$A298)</f>
        <v>0</v>
      </c>
      <c r="G298">
        <f>SUMIFS('Energy balance options'!$F$7:$F$3000,'Energy balance options'!$B$7:$B$3000,HeatGen!G$2,'Energy balance options'!$A$7:$A$3000,HeatGen!$A298)</f>
        <v>0</v>
      </c>
      <c r="H298">
        <f>SUMIFS('Energy balance options'!$G$7:$G$3000,'Energy balance options'!$B$7:$B$3000,HeatGen!H$2,'Energy balance options'!$A$7:$A$3000,HeatGen!$A298)</f>
        <v>0</v>
      </c>
      <c r="I298">
        <f>SUMIFS('Energy balance options'!$G$7:$G$3000,'Energy balance options'!$B$7:$B$3000,HeatGen!I$2,'Energy balance options'!$A$7:$A$3000,HeatGen!$A298)</f>
        <v>0</v>
      </c>
      <c r="J298">
        <f>SUMIFS('Energy balance options'!$G$7:$G$3000,'Energy balance options'!$B$7:$B$3000,HeatGen!J$2,'Energy balance options'!$A$7:$A$3000,HeatGen!$A298)</f>
        <v>8.0706421940000004E-4</v>
      </c>
      <c r="K298">
        <f>SUMIFS('Energy balance options'!$G$7:$G$3000,'Energy balance options'!$B$7:$B$3000,HeatGen!K$2,'Energy balance options'!$A$7:$A$3000,HeatGen!$A298)</f>
        <v>0</v>
      </c>
      <c r="L298">
        <f>SUMIFS('Energy balance options'!$G$7:$G$3000,'Energy balance options'!$B$7:$B$3000,HeatGen!L$2,'Energy balance options'!$A$7:$A$3000,HeatGen!$A298)</f>
        <v>0</v>
      </c>
      <c r="M298">
        <f>SUMIFS('Energy balance options'!$G$7:$G$3000,'Energy balance options'!$B$7:$B$3000,HeatGen!M$2,'Energy balance options'!$A$7:$A$3000,HeatGen!$A298)</f>
        <v>0</v>
      </c>
      <c r="N298">
        <f>SUMIFS('Energy balance options'!$G$7:$G$3000,'Energy balance options'!$B$7:$B$3000,HeatGen!N$2,'Energy balance options'!$A$7:$A$3000,HeatGen!$A298)</f>
        <v>0</v>
      </c>
      <c r="O298">
        <f>SUMIFS('Energy balance options'!$G$7:$G$3000,'Energy balance options'!$B$7:$B$3000,HeatGen!O$2,'Energy balance options'!$A$7:$A$3000,HeatGen!$A298)</f>
        <v>0</v>
      </c>
      <c r="P298">
        <f>SUMIFS('Energy balance options'!$G$7:$G$3000,'Energy balance options'!$B$7:$B$3000,HeatGen!P$2,'Energy balance options'!$A$7:$A$3000,HeatGen!$A298)</f>
        <v>0</v>
      </c>
      <c r="Q298">
        <f>SUMIFS('Energy balance options'!$G$7:$G$3000,'Energy balance options'!$B$7:$B$3000,HeatGen!Q$2,'Energy balance options'!$A$7:$A$3000,HeatGen!$A298)</f>
        <v>0</v>
      </c>
      <c r="R298">
        <f>SUMIFS('Energy balance options'!$G$7:$G$3000,'Energy balance options'!$B$7:$B$3000,HeatGen!R$2,'Energy balance options'!$A$7:$A$3000,HeatGen!$A298)</f>
        <v>0</v>
      </c>
      <c r="S298">
        <f>SUMIFS('Energy balance options'!$G$7:$G$3000,'Energy balance options'!$B$7:$B$3000,HeatGen!S$2,'Energy balance options'!$A$7:$A$3000,HeatGen!$A298)</f>
        <v>0</v>
      </c>
      <c r="T298">
        <f>SUMIFS('Energy balance options'!$G$7:$G$3000,'Energy balance options'!$B$7:$B$3000,HeatGen!T$2,'Energy balance options'!$A$7:$A$3000,HeatGen!$A298)</f>
        <v>0</v>
      </c>
      <c r="U298">
        <f>SUMIFS('Energy balance options'!$G$7:$G$3000,'Energy balance options'!$B$7:$B$3000,HeatGen!U$2,'Energy balance options'!$A$7:$A$3000,HeatGen!$A298)</f>
        <v>0</v>
      </c>
      <c r="V298">
        <f>SUMIFS('Energy balance options'!$G$7:$G$3000,'Energy balance options'!$B$7:$B$3000,HeatGen!V$2,'Energy balance options'!$A$7:$A$3000,HeatGen!$A298)</f>
        <v>0</v>
      </c>
      <c r="W298">
        <f>SUMIFS('Energy balance options'!$G$7:$G$3000,'Energy balance options'!$B$7:$B$3000,HeatGen!W$2,'Energy balance options'!$A$7:$A$3000,HeatGen!$A298)</f>
        <v>0</v>
      </c>
      <c r="X298">
        <f>SUMIFS('Energy balance options'!$G$7:$G$3000,'Energy balance options'!$B$7:$B$3000,HeatGen!X$2,'Energy balance options'!$A$7:$A$3000,HeatGen!$A298)</f>
        <v>0</v>
      </c>
      <c r="Y298">
        <f t="shared" si="68"/>
        <v>0</v>
      </c>
      <c r="Z298">
        <f t="shared" si="69"/>
        <v>0</v>
      </c>
      <c r="AA298">
        <f t="shared" si="70"/>
        <v>-8.0706421940000004E-4</v>
      </c>
      <c r="AB298">
        <f t="shared" si="71"/>
        <v>0</v>
      </c>
      <c r="AC298">
        <f t="shared" si="72"/>
        <v>0</v>
      </c>
      <c r="AD298">
        <f t="shared" si="73"/>
        <v>0</v>
      </c>
      <c r="AE298">
        <f t="shared" si="74"/>
        <v>0</v>
      </c>
      <c r="AF298">
        <f t="shared" si="75"/>
        <v>0</v>
      </c>
      <c r="AG298">
        <f t="shared" si="76"/>
        <v>0</v>
      </c>
      <c r="AH298">
        <f t="shared" si="77"/>
        <v>0</v>
      </c>
      <c r="AI298">
        <f t="shared" si="78"/>
        <v>0</v>
      </c>
      <c r="AJ298">
        <f t="shared" si="79"/>
        <v>0</v>
      </c>
      <c r="AK298">
        <f t="shared" si="80"/>
        <v>0</v>
      </c>
      <c r="AL298">
        <f t="shared" si="81"/>
        <v>0</v>
      </c>
      <c r="AM298">
        <f t="shared" si="82"/>
        <v>0</v>
      </c>
      <c r="AN298">
        <f t="shared" si="83"/>
        <v>0</v>
      </c>
      <c r="AO298">
        <f t="shared" si="84"/>
        <v>0</v>
      </c>
    </row>
    <row r="299" spans="1:41" x14ac:dyDescent="0.2">
      <c r="A299" s="9" t="str">
        <f>'Cost per option'!A307</f>
        <v>2023 Waste Gas CHP - Chemical</v>
      </c>
      <c r="B299" t="str">
        <f>_xlfn.IFNA(VLOOKUP(A299,'Energy balance options'!A$7:C$3000,3,FALSE),"")</f>
        <v>Chemie</v>
      </c>
      <c r="C299">
        <f>SUMIFS('Energy balance options'!$F$7:$F$3000,'Energy balance options'!$B$7:$B$3000,HeatGen!C$2,'Energy balance options'!$A$7:$A$3000,HeatGen!$A299)</f>
        <v>0</v>
      </c>
      <c r="D299">
        <f>SUMIFS('Energy balance options'!$F$7:$F$3000,'Energy balance options'!$B$7:$B$3000,HeatGen!D$2,'Energy balance options'!$A$7:$A$3000,HeatGen!$A299)</f>
        <v>0</v>
      </c>
      <c r="E299">
        <f>SUMIFS('Energy balance options'!$F$7:$F$3000,'Energy balance options'!$B$7:$B$3000,HeatGen!E$2,'Energy balance options'!$A$7:$A$3000,HeatGen!$A299)</f>
        <v>-1.495881985</v>
      </c>
      <c r="F299">
        <f>SUMIFS('Energy balance options'!$F$7:$F$3000,'Energy balance options'!$B$7:$B$3000,HeatGen!F$2,'Energy balance options'!$A$7:$A$3000,HeatGen!$A299)</f>
        <v>0</v>
      </c>
      <c r="G299">
        <f>SUMIFS('Energy balance options'!$F$7:$F$3000,'Energy balance options'!$B$7:$B$3000,HeatGen!G$2,'Energy balance options'!$A$7:$A$3000,HeatGen!$A299)</f>
        <v>0</v>
      </c>
      <c r="H299">
        <f>SUMIFS('Energy balance options'!$G$7:$G$3000,'Energy balance options'!$B$7:$B$3000,HeatGen!H$2,'Energy balance options'!$A$7:$A$3000,HeatGen!$A299)</f>
        <v>0</v>
      </c>
      <c r="I299">
        <f>SUMIFS('Energy balance options'!$G$7:$G$3000,'Energy balance options'!$B$7:$B$3000,HeatGen!I$2,'Energy balance options'!$A$7:$A$3000,HeatGen!$A299)</f>
        <v>0</v>
      </c>
      <c r="J299">
        <f>SUMIFS('Energy balance options'!$G$7:$G$3000,'Energy balance options'!$B$7:$B$3000,HeatGen!J$2,'Energy balance options'!$A$7:$A$3000,HeatGen!$A299)</f>
        <v>0</v>
      </c>
      <c r="K299">
        <f>SUMIFS('Energy balance options'!$G$7:$G$3000,'Energy balance options'!$B$7:$B$3000,HeatGen!K$2,'Energy balance options'!$A$7:$A$3000,HeatGen!$A299)</f>
        <v>2.4345455669999998</v>
      </c>
      <c r="L299">
        <f>SUMIFS('Energy balance options'!$G$7:$G$3000,'Energy balance options'!$B$7:$B$3000,HeatGen!L$2,'Energy balance options'!$A$7:$A$3000,HeatGen!$A299)</f>
        <v>0</v>
      </c>
      <c r="M299">
        <f>SUMIFS('Energy balance options'!$G$7:$G$3000,'Energy balance options'!$B$7:$B$3000,HeatGen!M$2,'Energy balance options'!$A$7:$A$3000,HeatGen!$A299)</f>
        <v>0</v>
      </c>
      <c r="N299">
        <f>SUMIFS('Energy balance options'!$G$7:$G$3000,'Energy balance options'!$B$7:$B$3000,HeatGen!N$2,'Energy balance options'!$A$7:$A$3000,HeatGen!$A299)</f>
        <v>0</v>
      </c>
      <c r="O299">
        <f>SUMIFS('Energy balance options'!$G$7:$G$3000,'Energy balance options'!$B$7:$B$3000,HeatGen!O$2,'Energy balance options'!$A$7:$A$3000,HeatGen!$A299)</f>
        <v>0</v>
      </c>
      <c r="P299">
        <f>SUMIFS('Energy balance options'!$G$7:$G$3000,'Energy balance options'!$B$7:$B$3000,HeatGen!P$2,'Energy balance options'!$A$7:$A$3000,HeatGen!$A299)</f>
        <v>0</v>
      </c>
      <c r="Q299">
        <f>SUMIFS('Energy balance options'!$G$7:$G$3000,'Energy balance options'!$B$7:$B$3000,HeatGen!Q$2,'Energy balance options'!$A$7:$A$3000,HeatGen!$A299)</f>
        <v>0</v>
      </c>
      <c r="R299">
        <f>SUMIFS('Energy balance options'!$G$7:$G$3000,'Energy balance options'!$B$7:$B$3000,HeatGen!R$2,'Energy balance options'!$A$7:$A$3000,HeatGen!$A299)</f>
        <v>0</v>
      </c>
      <c r="S299">
        <f>SUMIFS('Energy balance options'!$G$7:$G$3000,'Energy balance options'!$B$7:$B$3000,HeatGen!S$2,'Energy balance options'!$A$7:$A$3000,HeatGen!$A299)</f>
        <v>0</v>
      </c>
      <c r="T299">
        <f>SUMIFS('Energy balance options'!$G$7:$G$3000,'Energy balance options'!$B$7:$B$3000,HeatGen!T$2,'Energy balance options'!$A$7:$A$3000,HeatGen!$A299)</f>
        <v>0</v>
      </c>
      <c r="U299">
        <f>SUMIFS('Energy balance options'!$G$7:$G$3000,'Energy balance options'!$B$7:$B$3000,HeatGen!U$2,'Energy balance options'!$A$7:$A$3000,HeatGen!$A299)</f>
        <v>0</v>
      </c>
      <c r="V299">
        <f>SUMIFS('Energy balance options'!$G$7:$G$3000,'Energy balance options'!$B$7:$B$3000,HeatGen!V$2,'Energy balance options'!$A$7:$A$3000,HeatGen!$A299)</f>
        <v>0</v>
      </c>
      <c r="W299">
        <f>SUMIFS('Energy balance options'!$G$7:$G$3000,'Energy balance options'!$B$7:$B$3000,HeatGen!W$2,'Energy balance options'!$A$7:$A$3000,HeatGen!$A299)</f>
        <v>0</v>
      </c>
      <c r="X299">
        <f>SUMIFS('Energy balance options'!$G$7:$G$3000,'Energy balance options'!$B$7:$B$3000,HeatGen!X$2,'Energy balance options'!$A$7:$A$3000,HeatGen!$A299)</f>
        <v>0</v>
      </c>
      <c r="Y299">
        <f t="shared" si="68"/>
        <v>0</v>
      </c>
      <c r="Z299">
        <f t="shared" si="69"/>
        <v>0</v>
      </c>
      <c r="AA299">
        <f t="shared" si="70"/>
        <v>0</v>
      </c>
      <c r="AB299">
        <f t="shared" si="71"/>
        <v>-1.495881985</v>
      </c>
      <c r="AC299">
        <f t="shared" si="72"/>
        <v>0</v>
      </c>
      <c r="AD299">
        <f t="shared" si="73"/>
        <v>0</v>
      </c>
      <c r="AE299">
        <f t="shared" si="74"/>
        <v>0</v>
      </c>
      <c r="AF299">
        <f t="shared" si="75"/>
        <v>0</v>
      </c>
      <c r="AG299">
        <f t="shared" si="76"/>
        <v>0</v>
      </c>
      <c r="AH299">
        <f t="shared" si="77"/>
        <v>0</v>
      </c>
      <c r="AI299">
        <f t="shared" si="78"/>
        <v>0</v>
      </c>
      <c r="AJ299">
        <f t="shared" si="79"/>
        <v>0</v>
      </c>
      <c r="AK299">
        <f t="shared" si="80"/>
        <v>0</v>
      </c>
      <c r="AL299">
        <f t="shared" si="81"/>
        <v>0</v>
      </c>
      <c r="AM299">
        <f t="shared" si="82"/>
        <v>0</v>
      </c>
      <c r="AN299">
        <f t="shared" si="83"/>
        <v>0</v>
      </c>
      <c r="AO299">
        <f t="shared" si="84"/>
        <v>0</v>
      </c>
    </row>
    <row r="300" spans="1:41" x14ac:dyDescent="0.2">
      <c r="A300" s="9" t="str">
        <f>'Cost per option'!A308</f>
        <v>2024 Waste Gas CHP with CCS - Chemical</v>
      </c>
      <c r="B300" t="str">
        <f>_xlfn.IFNA(VLOOKUP(A300,'Energy balance options'!A$7:C$3000,3,FALSE),"")</f>
        <v>Chemie</v>
      </c>
      <c r="C300">
        <f>SUMIFS('Energy balance options'!$F$7:$F$3000,'Energy balance options'!$B$7:$B$3000,HeatGen!C$2,'Energy balance options'!$A$7:$A$3000,HeatGen!$A300)</f>
        <v>0</v>
      </c>
      <c r="D300">
        <f>SUMIFS('Energy balance options'!$F$7:$F$3000,'Energy balance options'!$B$7:$B$3000,HeatGen!D$2,'Energy balance options'!$A$7:$A$3000,HeatGen!$A300)</f>
        <v>0</v>
      </c>
      <c r="E300">
        <f>SUMIFS('Energy balance options'!$F$7:$F$3000,'Energy balance options'!$B$7:$B$3000,HeatGen!E$2,'Energy balance options'!$A$7:$A$3000,HeatGen!$A300)</f>
        <v>0</v>
      </c>
      <c r="F300">
        <f>SUMIFS('Energy balance options'!$F$7:$F$3000,'Energy balance options'!$B$7:$B$3000,HeatGen!F$2,'Energy balance options'!$A$7:$A$3000,HeatGen!$A300)</f>
        <v>0</v>
      </c>
      <c r="G300">
        <f>SUMIFS('Energy balance options'!$F$7:$F$3000,'Energy balance options'!$B$7:$B$3000,HeatGen!G$2,'Energy balance options'!$A$7:$A$3000,HeatGen!$A300)</f>
        <v>0</v>
      </c>
      <c r="H300">
        <f>SUMIFS('Energy balance options'!$G$7:$G$3000,'Energy balance options'!$B$7:$B$3000,HeatGen!H$2,'Energy balance options'!$A$7:$A$3000,HeatGen!$A300)</f>
        <v>0</v>
      </c>
      <c r="I300">
        <f>SUMIFS('Energy balance options'!$G$7:$G$3000,'Energy balance options'!$B$7:$B$3000,HeatGen!I$2,'Energy balance options'!$A$7:$A$3000,HeatGen!$A300)</f>
        <v>0</v>
      </c>
      <c r="J300">
        <f>SUMIFS('Energy balance options'!$G$7:$G$3000,'Energy balance options'!$B$7:$B$3000,HeatGen!J$2,'Energy balance options'!$A$7:$A$3000,HeatGen!$A300)</f>
        <v>0</v>
      </c>
      <c r="K300">
        <f>SUMIFS('Energy balance options'!$G$7:$G$3000,'Energy balance options'!$B$7:$B$3000,HeatGen!K$2,'Energy balance options'!$A$7:$A$3000,HeatGen!$A300)</f>
        <v>0</v>
      </c>
      <c r="L300">
        <f>SUMIFS('Energy balance options'!$G$7:$G$3000,'Energy balance options'!$B$7:$B$3000,HeatGen!L$2,'Energy balance options'!$A$7:$A$3000,HeatGen!$A300)</f>
        <v>0</v>
      </c>
      <c r="M300">
        <f>SUMIFS('Energy balance options'!$G$7:$G$3000,'Energy balance options'!$B$7:$B$3000,HeatGen!M$2,'Energy balance options'!$A$7:$A$3000,HeatGen!$A300)</f>
        <v>0</v>
      </c>
      <c r="N300">
        <f>SUMIFS('Energy balance options'!$G$7:$G$3000,'Energy balance options'!$B$7:$B$3000,HeatGen!N$2,'Energy balance options'!$A$7:$A$3000,HeatGen!$A300)</f>
        <v>0</v>
      </c>
      <c r="O300">
        <f>SUMIFS('Energy balance options'!$G$7:$G$3000,'Energy balance options'!$B$7:$B$3000,HeatGen!O$2,'Energy balance options'!$A$7:$A$3000,HeatGen!$A300)</f>
        <v>0</v>
      </c>
      <c r="P300">
        <f>SUMIFS('Energy balance options'!$G$7:$G$3000,'Energy balance options'!$B$7:$B$3000,HeatGen!P$2,'Energy balance options'!$A$7:$A$3000,HeatGen!$A300)</f>
        <v>0</v>
      </c>
      <c r="Q300">
        <f>SUMIFS('Energy balance options'!$G$7:$G$3000,'Energy balance options'!$B$7:$B$3000,HeatGen!Q$2,'Energy balance options'!$A$7:$A$3000,HeatGen!$A300)</f>
        <v>0</v>
      </c>
      <c r="R300">
        <f>SUMIFS('Energy balance options'!$G$7:$G$3000,'Energy balance options'!$B$7:$B$3000,HeatGen!R$2,'Energy balance options'!$A$7:$A$3000,HeatGen!$A300)</f>
        <v>0</v>
      </c>
      <c r="S300">
        <f>SUMIFS('Energy balance options'!$G$7:$G$3000,'Energy balance options'!$B$7:$B$3000,HeatGen!S$2,'Energy balance options'!$A$7:$A$3000,HeatGen!$A300)</f>
        <v>0</v>
      </c>
      <c r="T300">
        <f>SUMIFS('Energy balance options'!$G$7:$G$3000,'Energy balance options'!$B$7:$B$3000,HeatGen!T$2,'Energy balance options'!$A$7:$A$3000,HeatGen!$A300)</f>
        <v>0</v>
      </c>
      <c r="U300">
        <f>SUMIFS('Energy balance options'!$G$7:$G$3000,'Energy balance options'!$B$7:$B$3000,HeatGen!U$2,'Energy balance options'!$A$7:$A$3000,HeatGen!$A300)</f>
        <v>0</v>
      </c>
      <c r="V300">
        <f>SUMIFS('Energy balance options'!$G$7:$G$3000,'Energy balance options'!$B$7:$B$3000,HeatGen!V$2,'Energy balance options'!$A$7:$A$3000,HeatGen!$A300)</f>
        <v>0</v>
      </c>
      <c r="W300">
        <f>SUMIFS('Energy balance options'!$G$7:$G$3000,'Energy balance options'!$B$7:$B$3000,HeatGen!W$2,'Energy balance options'!$A$7:$A$3000,HeatGen!$A300)</f>
        <v>0</v>
      </c>
      <c r="X300">
        <f>SUMIFS('Energy balance options'!$G$7:$G$3000,'Energy balance options'!$B$7:$B$3000,HeatGen!X$2,'Energy balance options'!$A$7:$A$3000,HeatGen!$A300)</f>
        <v>0</v>
      </c>
      <c r="Y300">
        <f t="shared" si="68"/>
        <v>0</v>
      </c>
      <c r="Z300">
        <f t="shared" si="69"/>
        <v>0</v>
      </c>
      <c r="AA300">
        <f t="shared" si="70"/>
        <v>0</v>
      </c>
      <c r="AB300">
        <f t="shared" si="71"/>
        <v>0</v>
      </c>
      <c r="AC300">
        <f t="shared" si="72"/>
        <v>0</v>
      </c>
      <c r="AD300">
        <f t="shared" si="73"/>
        <v>0</v>
      </c>
      <c r="AE300">
        <f t="shared" si="74"/>
        <v>0</v>
      </c>
      <c r="AF300">
        <f t="shared" si="75"/>
        <v>0</v>
      </c>
      <c r="AG300">
        <f t="shared" si="76"/>
        <v>0</v>
      </c>
      <c r="AH300">
        <f t="shared" si="77"/>
        <v>0</v>
      </c>
      <c r="AI300">
        <f t="shared" si="78"/>
        <v>0</v>
      </c>
      <c r="AJ300">
        <f t="shared" si="79"/>
        <v>0</v>
      </c>
      <c r="AK300">
        <f t="shared" si="80"/>
        <v>0</v>
      </c>
      <c r="AL300">
        <f t="shared" si="81"/>
        <v>0</v>
      </c>
      <c r="AM300">
        <f t="shared" si="82"/>
        <v>0</v>
      </c>
      <c r="AN300">
        <f t="shared" si="83"/>
        <v>0</v>
      </c>
      <c r="AO300">
        <f t="shared" si="84"/>
        <v>0</v>
      </c>
    </row>
    <row r="301" spans="1:41" x14ac:dyDescent="0.2">
      <c r="A301" s="9" t="str">
        <f>'Cost per option'!A309</f>
        <v>2025 Natural Gas DF &gt; 400 C - Chemical</v>
      </c>
      <c r="B301" t="str">
        <f>_xlfn.IFNA(VLOOKUP(A301,'Energy balance options'!A$7:C$3000,3,FALSE),"")</f>
        <v>Chemie</v>
      </c>
      <c r="C301">
        <f>SUMIFS('Energy balance options'!$F$7:$F$3000,'Energy balance options'!$B$7:$B$3000,HeatGen!C$2,'Energy balance options'!$A$7:$A$3000,HeatGen!$A301)</f>
        <v>0</v>
      </c>
      <c r="D301">
        <f>SUMIFS('Energy balance options'!$F$7:$F$3000,'Energy balance options'!$B$7:$B$3000,HeatGen!D$2,'Energy balance options'!$A$7:$A$3000,HeatGen!$A301)</f>
        <v>0</v>
      </c>
      <c r="E301">
        <f>SUMIFS('Energy balance options'!$F$7:$F$3000,'Energy balance options'!$B$7:$B$3000,HeatGen!E$2,'Energy balance options'!$A$7:$A$3000,HeatGen!$A301)</f>
        <v>0</v>
      </c>
      <c r="F301">
        <f>SUMIFS('Energy balance options'!$F$7:$F$3000,'Energy balance options'!$B$7:$B$3000,HeatGen!F$2,'Energy balance options'!$A$7:$A$3000,HeatGen!$A301)</f>
        <v>0</v>
      </c>
      <c r="G301">
        <f>SUMIFS('Energy balance options'!$F$7:$F$3000,'Energy balance options'!$B$7:$B$3000,HeatGen!G$2,'Energy balance options'!$A$7:$A$3000,HeatGen!$A301)</f>
        <v>0</v>
      </c>
      <c r="H301">
        <f>SUMIFS('Energy balance options'!$G$7:$G$3000,'Energy balance options'!$B$7:$B$3000,HeatGen!H$2,'Energy balance options'!$A$7:$A$3000,HeatGen!$A301)</f>
        <v>0</v>
      </c>
      <c r="I301">
        <f>SUMIFS('Energy balance options'!$G$7:$G$3000,'Energy balance options'!$B$7:$B$3000,HeatGen!I$2,'Energy balance options'!$A$7:$A$3000,HeatGen!$A301)</f>
        <v>0</v>
      </c>
      <c r="J301">
        <f>SUMIFS('Energy balance options'!$G$7:$G$3000,'Energy balance options'!$B$7:$B$3000,HeatGen!J$2,'Energy balance options'!$A$7:$A$3000,HeatGen!$A301)</f>
        <v>0</v>
      </c>
      <c r="K301">
        <f>SUMIFS('Energy balance options'!$G$7:$G$3000,'Energy balance options'!$B$7:$B$3000,HeatGen!K$2,'Energy balance options'!$A$7:$A$3000,HeatGen!$A301)</f>
        <v>0</v>
      </c>
      <c r="L301">
        <f>SUMIFS('Energy balance options'!$G$7:$G$3000,'Energy balance options'!$B$7:$B$3000,HeatGen!L$2,'Energy balance options'!$A$7:$A$3000,HeatGen!$A301)</f>
        <v>0</v>
      </c>
      <c r="M301">
        <f>SUMIFS('Energy balance options'!$G$7:$G$3000,'Energy balance options'!$B$7:$B$3000,HeatGen!M$2,'Energy balance options'!$A$7:$A$3000,HeatGen!$A301)</f>
        <v>0</v>
      </c>
      <c r="N301">
        <f>SUMIFS('Energy balance options'!$G$7:$G$3000,'Energy balance options'!$B$7:$B$3000,HeatGen!N$2,'Energy balance options'!$A$7:$A$3000,HeatGen!$A301)</f>
        <v>0</v>
      </c>
      <c r="O301">
        <f>SUMIFS('Energy balance options'!$G$7:$G$3000,'Energy balance options'!$B$7:$B$3000,HeatGen!O$2,'Energy balance options'!$A$7:$A$3000,HeatGen!$A301)</f>
        <v>0</v>
      </c>
      <c r="P301">
        <f>SUMIFS('Energy balance options'!$G$7:$G$3000,'Energy balance options'!$B$7:$B$3000,HeatGen!P$2,'Energy balance options'!$A$7:$A$3000,HeatGen!$A301)</f>
        <v>0</v>
      </c>
      <c r="Q301">
        <f>SUMIFS('Energy balance options'!$G$7:$G$3000,'Energy balance options'!$B$7:$B$3000,HeatGen!Q$2,'Energy balance options'!$A$7:$A$3000,HeatGen!$A301)</f>
        <v>0</v>
      </c>
      <c r="R301">
        <f>SUMIFS('Energy balance options'!$G$7:$G$3000,'Energy balance options'!$B$7:$B$3000,HeatGen!R$2,'Energy balance options'!$A$7:$A$3000,HeatGen!$A301)</f>
        <v>0</v>
      </c>
      <c r="S301">
        <f>SUMIFS('Energy balance options'!$G$7:$G$3000,'Energy balance options'!$B$7:$B$3000,HeatGen!S$2,'Energy balance options'!$A$7:$A$3000,HeatGen!$A301)</f>
        <v>0</v>
      </c>
      <c r="T301">
        <f>SUMIFS('Energy balance options'!$G$7:$G$3000,'Energy balance options'!$B$7:$B$3000,HeatGen!T$2,'Energy balance options'!$A$7:$A$3000,HeatGen!$A301)</f>
        <v>0</v>
      </c>
      <c r="U301">
        <f>SUMIFS('Energy balance options'!$G$7:$G$3000,'Energy balance options'!$B$7:$B$3000,HeatGen!U$2,'Energy balance options'!$A$7:$A$3000,HeatGen!$A301)</f>
        <v>0</v>
      </c>
      <c r="V301">
        <f>SUMIFS('Energy balance options'!$G$7:$G$3000,'Energy balance options'!$B$7:$B$3000,HeatGen!V$2,'Energy balance options'!$A$7:$A$3000,HeatGen!$A301)</f>
        <v>0</v>
      </c>
      <c r="W301">
        <f>SUMIFS('Energy balance options'!$G$7:$G$3000,'Energy balance options'!$B$7:$B$3000,HeatGen!W$2,'Energy balance options'!$A$7:$A$3000,HeatGen!$A301)</f>
        <v>0</v>
      </c>
      <c r="X301">
        <f>SUMIFS('Energy balance options'!$G$7:$G$3000,'Energy balance options'!$B$7:$B$3000,HeatGen!X$2,'Energy balance options'!$A$7:$A$3000,HeatGen!$A301)</f>
        <v>0</v>
      </c>
      <c r="Y301">
        <f t="shared" si="68"/>
        <v>0</v>
      </c>
      <c r="Z301">
        <f t="shared" si="69"/>
        <v>0</v>
      </c>
      <c r="AA301">
        <f t="shared" si="70"/>
        <v>0</v>
      </c>
      <c r="AB301">
        <f t="shared" si="71"/>
        <v>0</v>
      </c>
      <c r="AC301">
        <f t="shared" si="72"/>
        <v>0</v>
      </c>
      <c r="AD301">
        <f t="shared" si="73"/>
        <v>0</v>
      </c>
      <c r="AE301">
        <f t="shared" si="74"/>
        <v>0</v>
      </c>
      <c r="AF301">
        <f t="shared" si="75"/>
        <v>0</v>
      </c>
      <c r="AG301">
        <f t="shared" si="76"/>
        <v>0</v>
      </c>
      <c r="AH301">
        <f t="shared" si="77"/>
        <v>0</v>
      </c>
      <c r="AI301">
        <f t="shared" si="78"/>
        <v>0</v>
      </c>
      <c r="AJ301">
        <f t="shared" si="79"/>
        <v>0</v>
      </c>
      <c r="AK301">
        <f t="shared" si="80"/>
        <v>0</v>
      </c>
      <c r="AL301">
        <f t="shared" si="81"/>
        <v>0</v>
      </c>
      <c r="AM301">
        <f t="shared" si="82"/>
        <v>0</v>
      </c>
      <c r="AN301">
        <f t="shared" si="83"/>
        <v>0</v>
      </c>
      <c r="AO301">
        <f t="shared" si="84"/>
        <v>0</v>
      </c>
    </row>
    <row r="302" spans="1:41" x14ac:dyDescent="0.2">
      <c r="A302" s="9" t="str">
        <f>'Cost per option'!A310</f>
        <v>2026 NG DF 100-200C- Chemie</v>
      </c>
      <c r="B302" t="str">
        <f>_xlfn.IFNA(VLOOKUP(A302,'Energy balance options'!A$7:C$3000,3,FALSE),"")</f>
        <v>Chemie</v>
      </c>
      <c r="C302">
        <f>SUMIFS('Energy balance options'!$F$7:$F$3000,'Energy balance options'!$B$7:$B$3000,HeatGen!C$2,'Energy balance options'!$A$7:$A$3000,HeatGen!$A302)</f>
        <v>0</v>
      </c>
      <c r="D302">
        <f>SUMIFS('Energy balance options'!$F$7:$F$3000,'Energy balance options'!$B$7:$B$3000,HeatGen!D$2,'Energy balance options'!$A$7:$A$3000,HeatGen!$A302)</f>
        <v>0</v>
      </c>
      <c r="E302">
        <f>SUMIFS('Energy balance options'!$F$7:$F$3000,'Energy balance options'!$B$7:$B$3000,HeatGen!E$2,'Energy balance options'!$A$7:$A$3000,HeatGen!$A302)</f>
        <v>0</v>
      </c>
      <c r="F302">
        <f>SUMIFS('Energy balance options'!$F$7:$F$3000,'Energy balance options'!$B$7:$B$3000,HeatGen!F$2,'Energy balance options'!$A$7:$A$3000,HeatGen!$A302)</f>
        <v>-1.026256261E-2</v>
      </c>
      <c r="G302">
        <f>SUMIFS('Energy balance options'!$F$7:$F$3000,'Energy balance options'!$B$7:$B$3000,HeatGen!G$2,'Energy balance options'!$A$7:$A$3000,HeatGen!$A302)</f>
        <v>0</v>
      </c>
      <c r="H302">
        <f>SUMIFS('Energy balance options'!$G$7:$G$3000,'Energy balance options'!$B$7:$B$3000,HeatGen!H$2,'Energy balance options'!$A$7:$A$3000,HeatGen!$A302)</f>
        <v>1.026256261E-2</v>
      </c>
      <c r="I302">
        <f>SUMIFS('Energy balance options'!$G$7:$G$3000,'Energy balance options'!$B$7:$B$3000,HeatGen!I$2,'Energy balance options'!$A$7:$A$3000,HeatGen!$A302)</f>
        <v>0</v>
      </c>
      <c r="J302">
        <f>SUMIFS('Energy balance options'!$G$7:$G$3000,'Energy balance options'!$B$7:$B$3000,HeatGen!J$2,'Energy balance options'!$A$7:$A$3000,HeatGen!$A302)</f>
        <v>0</v>
      </c>
      <c r="K302">
        <f>SUMIFS('Energy balance options'!$G$7:$G$3000,'Energy balance options'!$B$7:$B$3000,HeatGen!K$2,'Energy balance options'!$A$7:$A$3000,HeatGen!$A302)</f>
        <v>0</v>
      </c>
      <c r="L302">
        <f>SUMIFS('Energy balance options'!$G$7:$G$3000,'Energy balance options'!$B$7:$B$3000,HeatGen!L$2,'Energy balance options'!$A$7:$A$3000,HeatGen!$A302)</f>
        <v>0</v>
      </c>
      <c r="M302">
        <f>SUMIFS('Energy balance options'!$G$7:$G$3000,'Energy balance options'!$B$7:$B$3000,HeatGen!M$2,'Energy balance options'!$A$7:$A$3000,HeatGen!$A302)</f>
        <v>0</v>
      </c>
      <c r="N302">
        <f>SUMIFS('Energy balance options'!$G$7:$G$3000,'Energy balance options'!$B$7:$B$3000,HeatGen!N$2,'Energy balance options'!$A$7:$A$3000,HeatGen!$A302)</f>
        <v>0</v>
      </c>
      <c r="O302">
        <f>SUMIFS('Energy balance options'!$G$7:$G$3000,'Energy balance options'!$B$7:$B$3000,HeatGen!O$2,'Energy balance options'!$A$7:$A$3000,HeatGen!$A302)</f>
        <v>0</v>
      </c>
      <c r="P302">
        <f>SUMIFS('Energy balance options'!$G$7:$G$3000,'Energy balance options'!$B$7:$B$3000,HeatGen!P$2,'Energy balance options'!$A$7:$A$3000,HeatGen!$A302)</f>
        <v>0</v>
      </c>
      <c r="Q302">
        <f>SUMIFS('Energy balance options'!$G$7:$G$3000,'Energy balance options'!$B$7:$B$3000,HeatGen!Q$2,'Energy balance options'!$A$7:$A$3000,HeatGen!$A302)</f>
        <v>0</v>
      </c>
      <c r="R302">
        <f>SUMIFS('Energy balance options'!$G$7:$G$3000,'Energy balance options'!$B$7:$B$3000,HeatGen!R$2,'Energy balance options'!$A$7:$A$3000,HeatGen!$A302)</f>
        <v>0</v>
      </c>
      <c r="S302">
        <f>SUMIFS('Energy balance options'!$G$7:$G$3000,'Energy balance options'!$B$7:$B$3000,HeatGen!S$2,'Energy balance options'!$A$7:$A$3000,HeatGen!$A302)</f>
        <v>0</v>
      </c>
      <c r="T302">
        <f>SUMIFS('Energy balance options'!$G$7:$G$3000,'Energy balance options'!$B$7:$B$3000,HeatGen!T$2,'Energy balance options'!$A$7:$A$3000,HeatGen!$A302)</f>
        <v>0</v>
      </c>
      <c r="U302">
        <f>SUMIFS('Energy balance options'!$G$7:$G$3000,'Energy balance options'!$B$7:$B$3000,HeatGen!U$2,'Energy balance options'!$A$7:$A$3000,HeatGen!$A302)</f>
        <v>0</v>
      </c>
      <c r="V302">
        <f>SUMIFS('Energy balance options'!$G$7:$G$3000,'Energy balance options'!$B$7:$B$3000,HeatGen!V$2,'Energy balance options'!$A$7:$A$3000,HeatGen!$A302)</f>
        <v>0</v>
      </c>
      <c r="W302">
        <f>SUMIFS('Energy balance options'!$G$7:$G$3000,'Energy balance options'!$B$7:$B$3000,HeatGen!W$2,'Energy balance options'!$A$7:$A$3000,HeatGen!$A302)</f>
        <v>0</v>
      </c>
      <c r="X302">
        <f>SUMIFS('Energy balance options'!$G$7:$G$3000,'Energy balance options'!$B$7:$B$3000,HeatGen!X$2,'Energy balance options'!$A$7:$A$3000,HeatGen!$A302)</f>
        <v>0</v>
      </c>
      <c r="Y302">
        <f t="shared" si="68"/>
        <v>-1.026256261E-2</v>
      </c>
      <c r="Z302">
        <f t="shared" si="69"/>
        <v>0</v>
      </c>
      <c r="AA302">
        <f t="shared" si="70"/>
        <v>0</v>
      </c>
      <c r="AB302">
        <f t="shared" si="71"/>
        <v>0</v>
      </c>
      <c r="AC302">
        <f t="shared" si="72"/>
        <v>0</v>
      </c>
      <c r="AD302">
        <f t="shared" si="73"/>
        <v>0</v>
      </c>
      <c r="AE302">
        <f t="shared" si="74"/>
        <v>0</v>
      </c>
      <c r="AF302">
        <f t="shared" si="75"/>
        <v>0</v>
      </c>
      <c r="AG302">
        <f t="shared" si="76"/>
        <v>0</v>
      </c>
      <c r="AH302">
        <f t="shared" si="77"/>
        <v>0</v>
      </c>
      <c r="AI302">
        <f t="shared" si="78"/>
        <v>0</v>
      </c>
      <c r="AJ302">
        <f t="shared" si="79"/>
        <v>0</v>
      </c>
      <c r="AK302">
        <f t="shared" si="80"/>
        <v>0</v>
      </c>
      <c r="AL302">
        <f t="shared" si="81"/>
        <v>0</v>
      </c>
      <c r="AM302">
        <f t="shared" si="82"/>
        <v>0</v>
      </c>
      <c r="AN302">
        <f t="shared" si="83"/>
        <v>0</v>
      </c>
      <c r="AO302">
        <f t="shared" si="84"/>
        <v>0</v>
      </c>
    </row>
    <row r="303" spans="1:41" x14ac:dyDescent="0.2">
      <c r="A303" s="9" t="str">
        <f>'Cost per option'!A311</f>
        <v>2027 Hydrogen High Temp Boilers - Chemical</v>
      </c>
      <c r="B303" t="str">
        <f>_xlfn.IFNA(VLOOKUP(A303,'Energy balance options'!A$7:C$3000,3,FALSE),"")</f>
        <v>Chemie</v>
      </c>
      <c r="C303">
        <f>SUMIFS('Energy balance options'!$F$7:$F$3000,'Energy balance options'!$B$7:$B$3000,HeatGen!C$2,'Energy balance options'!$A$7:$A$3000,HeatGen!$A303)</f>
        <v>0</v>
      </c>
      <c r="D303">
        <f>SUMIFS('Energy balance options'!$F$7:$F$3000,'Energy balance options'!$B$7:$B$3000,HeatGen!D$2,'Energy balance options'!$A$7:$A$3000,HeatGen!$A303)</f>
        <v>0</v>
      </c>
      <c r="E303">
        <f>SUMIFS('Energy balance options'!$F$7:$F$3000,'Energy balance options'!$B$7:$B$3000,HeatGen!E$2,'Energy balance options'!$A$7:$A$3000,HeatGen!$A303)</f>
        <v>-5.0980735720000001E-5</v>
      </c>
      <c r="F303">
        <f>SUMIFS('Energy balance options'!$F$7:$F$3000,'Energy balance options'!$B$7:$B$3000,HeatGen!F$2,'Energy balance options'!$A$7:$A$3000,HeatGen!$A303)</f>
        <v>0</v>
      </c>
      <c r="G303">
        <f>SUMIFS('Energy balance options'!$F$7:$F$3000,'Energy balance options'!$B$7:$B$3000,HeatGen!G$2,'Energy balance options'!$A$7:$A$3000,HeatGen!$A303)</f>
        <v>0</v>
      </c>
      <c r="H303">
        <f>SUMIFS('Energy balance options'!$G$7:$G$3000,'Energy balance options'!$B$7:$B$3000,HeatGen!H$2,'Energy balance options'!$A$7:$A$3000,HeatGen!$A303)</f>
        <v>0</v>
      </c>
      <c r="I303">
        <f>SUMIFS('Energy balance options'!$G$7:$G$3000,'Energy balance options'!$B$7:$B$3000,HeatGen!I$2,'Energy balance options'!$A$7:$A$3000,HeatGen!$A303)</f>
        <v>5.6583916809999999E-5</v>
      </c>
      <c r="J303">
        <f>SUMIFS('Energy balance options'!$G$7:$G$3000,'Energy balance options'!$B$7:$B$3000,HeatGen!J$2,'Energy balance options'!$A$7:$A$3000,HeatGen!$A303)</f>
        <v>0</v>
      </c>
      <c r="K303">
        <f>SUMIFS('Energy balance options'!$G$7:$G$3000,'Energy balance options'!$B$7:$B$3000,HeatGen!K$2,'Energy balance options'!$A$7:$A$3000,HeatGen!$A303)</f>
        <v>0</v>
      </c>
      <c r="L303">
        <f>SUMIFS('Energy balance options'!$G$7:$G$3000,'Energy balance options'!$B$7:$B$3000,HeatGen!L$2,'Energy balance options'!$A$7:$A$3000,HeatGen!$A303)</f>
        <v>0</v>
      </c>
      <c r="M303">
        <f>SUMIFS('Energy balance options'!$G$7:$G$3000,'Energy balance options'!$B$7:$B$3000,HeatGen!M$2,'Energy balance options'!$A$7:$A$3000,HeatGen!$A303)</f>
        <v>0</v>
      </c>
      <c r="N303">
        <f>SUMIFS('Energy balance options'!$G$7:$G$3000,'Energy balance options'!$B$7:$B$3000,HeatGen!N$2,'Energy balance options'!$A$7:$A$3000,HeatGen!$A303)</f>
        <v>0</v>
      </c>
      <c r="O303">
        <f>SUMIFS('Energy balance options'!$G$7:$G$3000,'Energy balance options'!$B$7:$B$3000,HeatGen!O$2,'Energy balance options'!$A$7:$A$3000,HeatGen!$A303)</f>
        <v>0</v>
      </c>
      <c r="P303">
        <f>SUMIFS('Energy balance options'!$G$7:$G$3000,'Energy balance options'!$B$7:$B$3000,HeatGen!P$2,'Energy balance options'!$A$7:$A$3000,HeatGen!$A303)</f>
        <v>0</v>
      </c>
      <c r="Q303">
        <f>SUMIFS('Energy balance options'!$G$7:$G$3000,'Energy balance options'!$B$7:$B$3000,HeatGen!Q$2,'Energy balance options'!$A$7:$A$3000,HeatGen!$A303)</f>
        <v>0</v>
      </c>
      <c r="R303">
        <f>SUMIFS('Energy balance options'!$G$7:$G$3000,'Energy balance options'!$B$7:$B$3000,HeatGen!R$2,'Energy balance options'!$A$7:$A$3000,HeatGen!$A303)</f>
        <v>0</v>
      </c>
      <c r="S303">
        <f>SUMIFS('Energy balance options'!$G$7:$G$3000,'Energy balance options'!$B$7:$B$3000,HeatGen!S$2,'Energy balance options'!$A$7:$A$3000,HeatGen!$A303)</f>
        <v>0</v>
      </c>
      <c r="T303">
        <f>SUMIFS('Energy balance options'!$G$7:$G$3000,'Energy balance options'!$B$7:$B$3000,HeatGen!T$2,'Energy balance options'!$A$7:$A$3000,HeatGen!$A303)</f>
        <v>0</v>
      </c>
      <c r="U303">
        <f>SUMIFS('Energy balance options'!$G$7:$G$3000,'Energy balance options'!$B$7:$B$3000,HeatGen!U$2,'Energy balance options'!$A$7:$A$3000,HeatGen!$A303)</f>
        <v>0</v>
      </c>
      <c r="V303">
        <f>SUMIFS('Energy balance options'!$G$7:$G$3000,'Energy balance options'!$B$7:$B$3000,HeatGen!V$2,'Energy balance options'!$A$7:$A$3000,HeatGen!$A303)</f>
        <v>0</v>
      </c>
      <c r="W303">
        <f>SUMIFS('Energy balance options'!$G$7:$G$3000,'Energy balance options'!$B$7:$B$3000,HeatGen!W$2,'Energy balance options'!$A$7:$A$3000,HeatGen!$A303)</f>
        <v>0</v>
      </c>
      <c r="X303">
        <f>SUMIFS('Energy balance options'!$G$7:$G$3000,'Energy balance options'!$B$7:$B$3000,HeatGen!X$2,'Energy balance options'!$A$7:$A$3000,HeatGen!$A303)</f>
        <v>0</v>
      </c>
      <c r="Y303">
        <f t="shared" si="68"/>
        <v>0</v>
      </c>
      <c r="Z303">
        <f t="shared" si="69"/>
        <v>-5.0980735720000001E-5</v>
      </c>
      <c r="AA303">
        <f t="shared" si="70"/>
        <v>0</v>
      </c>
      <c r="AB303">
        <f t="shared" si="71"/>
        <v>0</v>
      </c>
      <c r="AC303">
        <f t="shared" si="72"/>
        <v>0</v>
      </c>
      <c r="AD303">
        <f t="shared" si="73"/>
        <v>0</v>
      </c>
      <c r="AE303">
        <f t="shared" si="74"/>
        <v>0</v>
      </c>
      <c r="AF303">
        <f t="shared" si="75"/>
        <v>0</v>
      </c>
      <c r="AG303">
        <f t="shared" si="76"/>
        <v>0</v>
      </c>
      <c r="AH303">
        <f t="shared" si="77"/>
        <v>0</v>
      </c>
      <c r="AI303">
        <f t="shared" si="78"/>
        <v>0</v>
      </c>
      <c r="AJ303">
        <f t="shared" si="79"/>
        <v>0</v>
      </c>
      <c r="AK303">
        <f t="shared" si="80"/>
        <v>0</v>
      </c>
      <c r="AL303">
        <f t="shared" si="81"/>
        <v>0</v>
      </c>
      <c r="AM303">
        <f t="shared" si="82"/>
        <v>0</v>
      </c>
      <c r="AN303">
        <f t="shared" si="83"/>
        <v>0</v>
      </c>
      <c r="AO303">
        <f t="shared" si="84"/>
        <v>0</v>
      </c>
    </row>
    <row r="304" spans="1:41" x14ac:dyDescent="0.2">
      <c r="A304" s="9" t="str">
        <f>'Cost per option'!A312</f>
        <v>2028 Biomass DF &gt; 400 C - Chemical</v>
      </c>
      <c r="B304" t="str">
        <f>_xlfn.IFNA(VLOOKUP(A304,'Energy balance options'!A$7:C$3000,3,FALSE),"")</f>
        <v>Chemie</v>
      </c>
      <c r="C304">
        <f>SUMIFS('Energy balance options'!$F$7:$F$3000,'Energy balance options'!$B$7:$B$3000,HeatGen!C$2,'Energy balance options'!$A$7:$A$3000,HeatGen!$A304)</f>
        <v>0</v>
      </c>
      <c r="D304">
        <f>SUMIFS('Energy balance options'!$F$7:$F$3000,'Energy balance options'!$B$7:$B$3000,HeatGen!D$2,'Energy balance options'!$A$7:$A$3000,HeatGen!$A304)</f>
        <v>0</v>
      </c>
      <c r="E304">
        <f>SUMIFS('Energy balance options'!$F$7:$F$3000,'Energy balance options'!$B$7:$B$3000,HeatGen!E$2,'Energy balance options'!$A$7:$A$3000,HeatGen!$A304)</f>
        <v>0</v>
      </c>
      <c r="F304">
        <f>SUMIFS('Energy balance options'!$F$7:$F$3000,'Energy balance options'!$B$7:$B$3000,HeatGen!F$2,'Energy balance options'!$A$7:$A$3000,HeatGen!$A304)</f>
        <v>0</v>
      </c>
      <c r="G304">
        <f>SUMIFS('Energy balance options'!$F$7:$F$3000,'Energy balance options'!$B$7:$B$3000,HeatGen!G$2,'Energy balance options'!$A$7:$A$3000,HeatGen!$A304)</f>
        <v>0</v>
      </c>
      <c r="H304">
        <f>SUMIFS('Energy balance options'!$G$7:$G$3000,'Energy balance options'!$B$7:$B$3000,HeatGen!H$2,'Energy balance options'!$A$7:$A$3000,HeatGen!$A304)</f>
        <v>0</v>
      </c>
      <c r="I304">
        <f>SUMIFS('Energy balance options'!$G$7:$G$3000,'Energy balance options'!$B$7:$B$3000,HeatGen!I$2,'Energy balance options'!$A$7:$A$3000,HeatGen!$A304)</f>
        <v>0</v>
      </c>
      <c r="J304">
        <f>SUMIFS('Energy balance options'!$G$7:$G$3000,'Energy balance options'!$B$7:$B$3000,HeatGen!J$2,'Energy balance options'!$A$7:$A$3000,HeatGen!$A304)</f>
        <v>0</v>
      </c>
      <c r="K304">
        <f>SUMIFS('Energy balance options'!$G$7:$G$3000,'Energy balance options'!$B$7:$B$3000,HeatGen!K$2,'Energy balance options'!$A$7:$A$3000,HeatGen!$A304)</f>
        <v>0</v>
      </c>
      <c r="L304">
        <f>SUMIFS('Energy balance options'!$G$7:$G$3000,'Energy balance options'!$B$7:$B$3000,HeatGen!L$2,'Energy balance options'!$A$7:$A$3000,HeatGen!$A304)</f>
        <v>0</v>
      </c>
      <c r="M304">
        <f>SUMIFS('Energy balance options'!$G$7:$G$3000,'Energy balance options'!$B$7:$B$3000,HeatGen!M$2,'Energy balance options'!$A$7:$A$3000,HeatGen!$A304)</f>
        <v>0</v>
      </c>
      <c r="N304">
        <f>SUMIFS('Energy balance options'!$G$7:$G$3000,'Energy balance options'!$B$7:$B$3000,HeatGen!N$2,'Energy balance options'!$A$7:$A$3000,HeatGen!$A304)</f>
        <v>0</v>
      </c>
      <c r="O304">
        <f>SUMIFS('Energy balance options'!$G$7:$G$3000,'Energy balance options'!$B$7:$B$3000,HeatGen!O$2,'Energy balance options'!$A$7:$A$3000,HeatGen!$A304)</f>
        <v>0</v>
      </c>
      <c r="P304">
        <f>SUMIFS('Energy balance options'!$G$7:$G$3000,'Energy balance options'!$B$7:$B$3000,HeatGen!P$2,'Energy balance options'!$A$7:$A$3000,HeatGen!$A304)</f>
        <v>0</v>
      </c>
      <c r="Q304">
        <f>SUMIFS('Energy balance options'!$G$7:$G$3000,'Energy balance options'!$B$7:$B$3000,HeatGen!Q$2,'Energy balance options'!$A$7:$A$3000,HeatGen!$A304)</f>
        <v>0</v>
      </c>
      <c r="R304">
        <f>SUMIFS('Energy balance options'!$G$7:$G$3000,'Energy balance options'!$B$7:$B$3000,HeatGen!R$2,'Energy balance options'!$A$7:$A$3000,HeatGen!$A304)</f>
        <v>0</v>
      </c>
      <c r="S304">
        <f>SUMIFS('Energy balance options'!$G$7:$G$3000,'Energy balance options'!$B$7:$B$3000,HeatGen!S$2,'Energy balance options'!$A$7:$A$3000,HeatGen!$A304)</f>
        <v>0</v>
      </c>
      <c r="T304">
        <f>SUMIFS('Energy balance options'!$G$7:$G$3000,'Energy balance options'!$B$7:$B$3000,HeatGen!T$2,'Energy balance options'!$A$7:$A$3000,HeatGen!$A304)</f>
        <v>0</v>
      </c>
      <c r="U304">
        <f>SUMIFS('Energy balance options'!$G$7:$G$3000,'Energy balance options'!$B$7:$B$3000,HeatGen!U$2,'Energy balance options'!$A$7:$A$3000,HeatGen!$A304)</f>
        <v>0</v>
      </c>
      <c r="V304">
        <f>SUMIFS('Energy balance options'!$G$7:$G$3000,'Energy balance options'!$B$7:$B$3000,HeatGen!V$2,'Energy balance options'!$A$7:$A$3000,HeatGen!$A304)</f>
        <v>0</v>
      </c>
      <c r="W304">
        <f>SUMIFS('Energy balance options'!$G$7:$G$3000,'Energy balance options'!$B$7:$B$3000,HeatGen!W$2,'Energy balance options'!$A$7:$A$3000,HeatGen!$A304)</f>
        <v>0</v>
      </c>
      <c r="X304">
        <f>SUMIFS('Energy balance options'!$G$7:$G$3000,'Energy balance options'!$B$7:$B$3000,HeatGen!X$2,'Energy balance options'!$A$7:$A$3000,HeatGen!$A304)</f>
        <v>0</v>
      </c>
      <c r="Y304">
        <f t="shared" si="68"/>
        <v>0</v>
      </c>
      <c r="Z304">
        <f t="shared" si="69"/>
        <v>0</v>
      </c>
      <c r="AA304">
        <f t="shared" si="70"/>
        <v>0</v>
      </c>
      <c r="AB304">
        <f t="shared" si="71"/>
        <v>0</v>
      </c>
      <c r="AC304">
        <f t="shared" si="72"/>
        <v>0</v>
      </c>
      <c r="AD304">
        <f t="shared" si="73"/>
        <v>0</v>
      </c>
      <c r="AE304">
        <f t="shared" si="74"/>
        <v>0</v>
      </c>
      <c r="AF304">
        <f t="shared" si="75"/>
        <v>0</v>
      </c>
      <c r="AG304">
        <f t="shared" si="76"/>
        <v>0</v>
      </c>
      <c r="AH304">
        <f t="shared" si="77"/>
        <v>0</v>
      </c>
      <c r="AI304">
        <f t="shared" si="78"/>
        <v>0</v>
      </c>
      <c r="AJ304">
        <f t="shared" si="79"/>
        <v>0</v>
      </c>
      <c r="AK304">
        <f t="shared" si="80"/>
        <v>0</v>
      </c>
      <c r="AL304">
        <f t="shared" si="81"/>
        <v>0</v>
      </c>
      <c r="AM304">
        <f t="shared" si="82"/>
        <v>0</v>
      </c>
      <c r="AN304">
        <f t="shared" si="83"/>
        <v>0</v>
      </c>
      <c r="AO304">
        <f t="shared" si="84"/>
        <v>0</v>
      </c>
    </row>
    <row r="305" spans="1:41" x14ac:dyDescent="0.2">
      <c r="A305" s="9" t="str">
        <f>'Cost per option'!A313</f>
        <v>2029 Biomass DF &gt; 400C - Chemical</v>
      </c>
      <c r="B305" t="str">
        <f>_xlfn.IFNA(VLOOKUP(A305,'Energy balance options'!A$7:C$3000,3,FALSE),"")</f>
        <v>Chemie</v>
      </c>
      <c r="C305">
        <f>SUMIFS('Energy balance options'!$F$7:$F$3000,'Energy balance options'!$B$7:$B$3000,HeatGen!C$2,'Energy balance options'!$A$7:$A$3000,HeatGen!$A305)</f>
        <v>0</v>
      </c>
      <c r="D305">
        <f>SUMIFS('Energy balance options'!$F$7:$F$3000,'Energy balance options'!$B$7:$B$3000,HeatGen!D$2,'Energy balance options'!$A$7:$A$3000,HeatGen!$A305)</f>
        <v>0</v>
      </c>
      <c r="E305">
        <f>SUMIFS('Energy balance options'!$F$7:$F$3000,'Energy balance options'!$B$7:$B$3000,HeatGen!E$2,'Energy balance options'!$A$7:$A$3000,HeatGen!$A305)</f>
        <v>0</v>
      </c>
      <c r="F305">
        <f>SUMIFS('Energy balance options'!$F$7:$F$3000,'Energy balance options'!$B$7:$B$3000,HeatGen!F$2,'Energy balance options'!$A$7:$A$3000,HeatGen!$A305)</f>
        <v>0</v>
      </c>
      <c r="G305">
        <f>SUMIFS('Energy balance options'!$F$7:$F$3000,'Energy balance options'!$B$7:$B$3000,HeatGen!G$2,'Energy balance options'!$A$7:$A$3000,HeatGen!$A305)</f>
        <v>0</v>
      </c>
      <c r="H305">
        <f>SUMIFS('Energy balance options'!$G$7:$G$3000,'Energy balance options'!$B$7:$B$3000,HeatGen!H$2,'Energy balance options'!$A$7:$A$3000,HeatGen!$A305)</f>
        <v>0</v>
      </c>
      <c r="I305">
        <f>SUMIFS('Energy balance options'!$G$7:$G$3000,'Energy balance options'!$B$7:$B$3000,HeatGen!I$2,'Energy balance options'!$A$7:$A$3000,HeatGen!$A305)</f>
        <v>0</v>
      </c>
      <c r="J305">
        <f>SUMIFS('Energy balance options'!$G$7:$G$3000,'Energy balance options'!$B$7:$B$3000,HeatGen!J$2,'Energy balance options'!$A$7:$A$3000,HeatGen!$A305)</f>
        <v>0</v>
      </c>
      <c r="K305">
        <f>SUMIFS('Energy balance options'!$G$7:$G$3000,'Energy balance options'!$B$7:$B$3000,HeatGen!K$2,'Energy balance options'!$A$7:$A$3000,HeatGen!$A305)</f>
        <v>0</v>
      </c>
      <c r="L305">
        <f>SUMIFS('Energy balance options'!$G$7:$G$3000,'Energy balance options'!$B$7:$B$3000,HeatGen!L$2,'Energy balance options'!$A$7:$A$3000,HeatGen!$A305)</f>
        <v>0</v>
      </c>
      <c r="M305">
        <f>SUMIFS('Energy balance options'!$G$7:$G$3000,'Energy balance options'!$B$7:$B$3000,HeatGen!M$2,'Energy balance options'!$A$7:$A$3000,HeatGen!$A305)</f>
        <v>0</v>
      </c>
      <c r="N305">
        <f>SUMIFS('Energy balance options'!$G$7:$G$3000,'Energy balance options'!$B$7:$B$3000,HeatGen!N$2,'Energy balance options'!$A$7:$A$3000,HeatGen!$A305)</f>
        <v>0</v>
      </c>
      <c r="O305">
        <f>SUMIFS('Energy balance options'!$G$7:$G$3000,'Energy balance options'!$B$7:$B$3000,HeatGen!O$2,'Energy balance options'!$A$7:$A$3000,HeatGen!$A305)</f>
        <v>0</v>
      </c>
      <c r="P305">
        <f>SUMIFS('Energy balance options'!$G$7:$G$3000,'Energy balance options'!$B$7:$B$3000,HeatGen!P$2,'Energy balance options'!$A$7:$A$3000,HeatGen!$A305)</f>
        <v>0</v>
      </c>
      <c r="Q305">
        <f>SUMIFS('Energy balance options'!$G$7:$G$3000,'Energy balance options'!$B$7:$B$3000,HeatGen!Q$2,'Energy balance options'!$A$7:$A$3000,HeatGen!$A305)</f>
        <v>0</v>
      </c>
      <c r="R305">
        <f>SUMIFS('Energy balance options'!$G$7:$G$3000,'Energy balance options'!$B$7:$B$3000,HeatGen!R$2,'Energy balance options'!$A$7:$A$3000,HeatGen!$A305)</f>
        <v>0</v>
      </c>
      <c r="S305">
        <f>SUMIFS('Energy balance options'!$G$7:$G$3000,'Energy balance options'!$B$7:$B$3000,HeatGen!S$2,'Energy balance options'!$A$7:$A$3000,HeatGen!$A305)</f>
        <v>0</v>
      </c>
      <c r="T305">
        <f>SUMIFS('Energy balance options'!$G$7:$G$3000,'Energy balance options'!$B$7:$B$3000,HeatGen!T$2,'Energy balance options'!$A$7:$A$3000,HeatGen!$A305)</f>
        <v>0</v>
      </c>
      <c r="U305">
        <f>SUMIFS('Energy balance options'!$G$7:$G$3000,'Energy balance options'!$B$7:$B$3000,HeatGen!U$2,'Energy balance options'!$A$7:$A$3000,HeatGen!$A305)</f>
        <v>0</v>
      </c>
      <c r="V305">
        <f>SUMIFS('Energy balance options'!$G$7:$G$3000,'Energy balance options'!$B$7:$B$3000,HeatGen!V$2,'Energy balance options'!$A$7:$A$3000,HeatGen!$A305)</f>
        <v>0</v>
      </c>
      <c r="W305">
        <f>SUMIFS('Energy balance options'!$G$7:$G$3000,'Energy balance options'!$B$7:$B$3000,HeatGen!W$2,'Energy balance options'!$A$7:$A$3000,HeatGen!$A305)</f>
        <v>0</v>
      </c>
      <c r="X305">
        <f>SUMIFS('Energy balance options'!$G$7:$G$3000,'Energy balance options'!$B$7:$B$3000,HeatGen!X$2,'Energy balance options'!$A$7:$A$3000,HeatGen!$A305)</f>
        <v>0</v>
      </c>
      <c r="Y305">
        <f t="shared" si="68"/>
        <v>0</v>
      </c>
      <c r="Z305">
        <f t="shared" si="69"/>
        <v>0</v>
      </c>
      <c r="AA305">
        <f t="shared" si="70"/>
        <v>0</v>
      </c>
      <c r="AB305">
        <f t="shared" si="71"/>
        <v>0</v>
      </c>
      <c r="AC305">
        <f t="shared" si="72"/>
        <v>0</v>
      </c>
      <c r="AD305">
        <f t="shared" si="73"/>
        <v>0</v>
      </c>
      <c r="AE305">
        <f t="shared" si="74"/>
        <v>0</v>
      </c>
      <c r="AF305">
        <f t="shared" si="75"/>
        <v>0</v>
      </c>
      <c r="AG305">
        <f t="shared" si="76"/>
        <v>0</v>
      </c>
      <c r="AH305">
        <f t="shared" si="77"/>
        <v>0</v>
      </c>
      <c r="AI305">
        <f t="shared" si="78"/>
        <v>0</v>
      </c>
      <c r="AJ305">
        <f t="shared" si="79"/>
        <v>0</v>
      </c>
      <c r="AK305">
        <f t="shared" si="80"/>
        <v>0</v>
      </c>
      <c r="AL305">
        <f t="shared" si="81"/>
        <v>0</v>
      </c>
      <c r="AM305">
        <f t="shared" si="82"/>
        <v>0</v>
      </c>
      <c r="AN305">
        <f t="shared" si="83"/>
        <v>0</v>
      </c>
      <c r="AO305">
        <f t="shared" si="84"/>
        <v>0</v>
      </c>
    </row>
    <row r="306" spans="1:41" x14ac:dyDescent="0.2">
      <c r="A306" s="9" t="str">
        <f>'Cost per option'!A314</f>
        <v>2030 Waste Gas High Temp Boilers - Chemical</v>
      </c>
      <c r="B306" t="str">
        <f>_xlfn.IFNA(VLOOKUP(A306,'Energy balance options'!A$7:C$3000,3,FALSE),"")</f>
        <v>Chemie</v>
      </c>
      <c r="C306">
        <f>SUMIFS('Energy balance options'!$F$7:$F$3000,'Energy balance options'!$B$7:$B$3000,HeatGen!C$2,'Energy balance options'!$A$7:$A$3000,HeatGen!$A306)</f>
        <v>0</v>
      </c>
      <c r="D306">
        <f>SUMIFS('Energy balance options'!$F$7:$F$3000,'Energy balance options'!$B$7:$B$3000,HeatGen!D$2,'Energy balance options'!$A$7:$A$3000,HeatGen!$A306)</f>
        <v>0</v>
      </c>
      <c r="E306">
        <f>SUMIFS('Energy balance options'!$F$7:$F$3000,'Energy balance options'!$B$7:$B$3000,HeatGen!E$2,'Energy balance options'!$A$7:$A$3000,HeatGen!$A306)</f>
        <v>-1.2179936099999999</v>
      </c>
      <c r="F306">
        <f>SUMIFS('Energy balance options'!$F$7:$F$3000,'Energy balance options'!$B$7:$B$3000,HeatGen!F$2,'Energy balance options'!$A$7:$A$3000,HeatGen!$A306)</f>
        <v>0</v>
      </c>
      <c r="G306">
        <f>SUMIFS('Energy balance options'!$F$7:$F$3000,'Energy balance options'!$B$7:$B$3000,HeatGen!G$2,'Energy balance options'!$A$7:$A$3000,HeatGen!$A306)</f>
        <v>0</v>
      </c>
      <c r="H306">
        <f>SUMIFS('Energy balance options'!$G$7:$G$3000,'Energy balance options'!$B$7:$B$3000,HeatGen!H$2,'Energy balance options'!$A$7:$A$3000,HeatGen!$A306)</f>
        <v>0</v>
      </c>
      <c r="I306">
        <f>SUMIFS('Energy balance options'!$G$7:$G$3000,'Energy balance options'!$B$7:$B$3000,HeatGen!I$2,'Energy balance options'!$A$7:$A$3000,HeatGen!$A306)</f>
        <v>0</v>
      </c>
      <c r="J306">
        <f>SUMIFS('Energy balance options'!$G$7:$G$3000,'Energy balance options'!$B$7:$B$3000,HeatGen!J$2,'Energy balance options'!$A$7:$A$3000,HeatGen!$A306)</f>
        <v>0</v>
      </c>
      <c r="K306">
        <f>SUMIFS('Energy balance options'!$G$7:$G$3000,'Energy balance options'!$B$7:$B$3000,HeatGen!K$2,'Energy balance options'!$A$7:$A$3000,HeatGen!$A306)</f>
        <v>1.2916394229999999</v>
      </c>
      <c r="L306">
        <f>SUMIFS('Energy balance options'!$G$7:$G$3000,'Energy balance options'!$B$7:$B$3000,HeatGen!L$2,'Energy balance options'!$A$7:$A$3000,HeatGen!$A306)</f>
        <v>0</v>
      </c>
      <c r="M306">
        <f>SUMIFS('Energy balance options'!$G$7:$G$3000,'Energy balance options'!$B$7:$B$3000,HeatGen!M$2,'Energy balance options'!$A$7:$A$3000,HeatGen!$A306)</f>
        <v>0</v>
      </c>
      <c r="N306">
        <f>SUMIFS('Energy balance options'!$G$7:$G$3000,'Energy balance options'!$B$7:$B$3000,HeatGen!N$2,'Energy balance options'!$A$7:$A$3000,HeatGen!$A306)</f>
        <v>0</v>
      </c>
      <c r="O306">
        <f>SUMIFS('Energy balance options'!$G$7:$G$3000,'Energy balance options'!$B$7:$B$3000,HeatGen!O$2,'Energy balance options'!$A$7:$A$3000,HeatGen!$A306)</f>
        <v>0</v>
      </c>
      <c r="P306">
        <f>SUMIFS('Energy balance options'!$G$7:$G$3000,'Energy balance options'!$B$7:$B$3000,HeatGen!P$2,'Energy balance options'!$A$7:$A$3000,HeatGen!$A306)</f>
        <v>0</v>
      </c>
      <c r="Q306">
        <f>SUMIFS('Energy balance options'!$G$7:$G$3000,'Energy balance options'!$B$7:$B$3000,HeatGen!Q$2,'Energy balance options'!$A$7:$A$3000,HeatGen!$A306)</f>
        <v>0</v>
      </c>
      <c r="R306">
        <f>SUMIFS('Energy balance options'!$G$7:$G$3000,'Energy balance options'!$B$7:$B$3000,HeatGen!R$2,'Energy balance options'!$A$7:$A$3000,HeatGen!$A306)</f>
        <v>0</v>
      </c>
      <c r="S306">
        <f>SUMIFS('Energy balance options'!$G$7:$G$3000,'Energy balance options'!$B$7:$B$3000,HeatGen!S$2,'Energy balance options'!$A$7:$A$3000,HeatGen!$A306)</f>
        <v>0</v>
      </c>
      <c r="T306">
        <f>SUMIFS('Energy balance options'!$G$7:$G$3000,'Energy balance options'!$B$7:$B$3000,HeatGen!T$2,'Energy balance options'!$A$7:$A$3000,HeatGen!$A306)</f>
        <v>0</v>
      </c>
      <c r="U306">
        <f>SUMIFS('Energy balance options'!$G$7:$G$3000,'Energy balance options'!$B$7:$B$3000,HeatGen!U$2,'Energy balance options'!$A$7:$A$3000,HeatGen!$A306)</f>
        <v>0</v>
      </c>
      <c r="V306">
        <f>SUMIFS('Energy balance options'!$G$7:$G$3000,'Energy balance options'!$B$7:$B$3000,HeatGen!V$2,'Energy balance options'!$A$7:$A$3000,HeatGen!$A306)</f>
        <v>0</v>
      </c>
      <c r="W306">
        <f>SUMIFS('Energy balance options'!$G$7:$G$3000,'Energy balance options'!$B$7:$B$3000,HeatGen!W$2,'Energy balance options'!$A$7:$A$3000,HeatGen!$A306)</f>
        <v>0</v>
      </c>
      <c r="X306">
        <f>SUMIFS('Energy balance options'!$G$7:$G$3000,'Energy balance options'!$B$7:$B$3000,HeatGen!X$2,'Energy balance options'!$A$7:$A$3000,HeatGen!$A306)</f>
        <v>0</v>
      </c>
      <c r="Y306">
        <f t="shared" si="68"/>
        <v>0</v>
      </c>
      <c r="Z306">
        <f t="shared" si="69"/>
        <v>0</v>
      </c>
      <c r="AA306">
        <f t="shared" si="70"/>
        <v>0</v>
      </c>
      <c r="AB306">
        <f t="shared" si="71"/>
        <v>-1.2179936099999999</v>
      </c>
      <c r="AC306">
        <f t="shared" si="72"/>
        <v>0</v>
      </c>
      <c r="AD306">
        <f t="shared" si="73"/>
        <v>0</v>
      </c>
      <c r="AE306">
        <f t="shared" si="74"/>
        <v>0</v>
      </c>
      <c r="AF306">
        <f t="shared" si="75"/>
        <v>0</v>
      </c>
      <c r="AG306">
        <f t="shared" si="76"/>
        <v>0</v>
      </c>
      <c r="AH306">
        <f t="shared" si="77"/>
        <v>0</v>
      </c>
      <c r="AI306">
        <f t="shared" si="78"/>
        <v>0</v>
      </c>
      <c r="AJ306">
        <f t="shared" si="79"/>
        <v>0</v>
      </c>
      <c r="AK306">
        <f t="shared" si="80"/>
        <v>0</v>
      </c>
      <c r="AL306">
        <f t="shared" si="81"/>
        <v>0</v>
      </c>
      <c r="AM306">
        <f t="shared" si="82"/>
        <v>0</v>
      </c>
      <c r="AN306">
        <f t="shared" si="83"/>
        <v>0</v>
      </c>
      <c r="AO306">
        <f t="shared" si="84"/>
        <v>0</v>
      </c>
    </row>
    <row r="307" spans="1:41" x14ac:dyDescent="0.2">
      <c r="A307" s="9" t="str">
        <f>'Cost per option'!A315</f>
        <v>2031 Waste Gas Medium Temp Boilers - Chemical</v>
      </c>
      <c r="B307" t="str">
        <f>_xlfn.IFNA(VLOOKUP(A307,'Energy balance options'!A$7:C$3000,3,FALSE),"")</f>
        <v>Chemie</v>
      </c>
      <c r="C307">
        <f>SUMIFS('Energy balance options'!$F$7:$F$3000,'Energy balance options'!$B$7:$B$3000,HeatGen!C$2,'Energy balance options'!$A$7:$A$3000,HeatGen!$A307)</f>
        <v>0</v>
      </c>
      <c r="D307">
        <f>SUMIFS('Energy balance options'!$F$7:$F$3000,'Energy balance options'!$B$7:$B$3000,HeatGen!D$2,'Energy balance options'!$A$7:$A$3000,HeatGen!$A307)</f>
        <v>-40.28342567</v>
      </c>
      <c r="E307">
        <f>SUMIFS('Energy balance options'!$F$7:$F$3000,'Energy balance options'!$B$7:$B$3000,HeatGen!E$2,'Energy balance options'!$A$7:$A$3000,HeatGen!$A307)</f>
        <v>0</v>
      </c>
      <c r="F307">
        <f>SUMIFS('Energy balance options'!$F$7:$F$3000,'Energy balance options'!$B$7:$B$3000,HeatGen!F$2,'Energy balance options'!$A$7:$A$3000,HeatGen!$A307)</f>
        <v>0</v>
      </c>
      <c r="G307">
        <f>SUMIFS('Energy balance options'!$F$7:$F$3000,'Energy balance options'!$B$7:$B$3000,HeatGen!G$2,'Energy balance options'!$A$7:$A$3000,HeatGen!$A307)</f>
        <v>0</v>
      </c>
      <c r="H307">
        <f>SUMIFS('Energy balance options'!$G$7:$G$3000,'Energy balance options'!$B$7:$B$3000,HeatGen!H$2,'Energy balance options'!$A$7:$A$3000,HeatGen!$A307)</f>
        <v>0</v>
      </c>
      <c r="I307">
        <f>SUMIFS('Energy balance options'!$G$7:$G$3000,'Energy balance options'!$B$7:$B$3000,HeatGen!I$2,'Energy balance options'!$A$7:$A$3000,HeatGen!$A307)</f>
        <v>0</v>
      </c>
      <c r="J307">
        <f>SUMIFS('Energy balance options'!$G$7:$G$3000,'Energy balance options'!$B$7:$B$3000,HeatGen!J$2,'Energy balance options'!$A$7:$A$3000,HeatGen!$A307)</f>
        <v>0</v>
      </c>
      <c r="K307">
        <f>SUMIFS('Energy balance options'!$G$7:$G$3000,'Energy balance options'!$B$7:$B$3000,HeatGen!K$2,'Energy balance options'!$A$7:$A$3000,HeatGen!$A307)</f>
        <v>44.656218279999997</v>
      </c>
      <c r="L307">
        <f>SUMIFS('Energy balance options'!$G$7:$G$3000,'Energy balance options'!$B$7:$B$3000,HeatGen!L$2,'Energy balance options'!$A$7:$A$3000,HeatGen!$A307)</f>
        <v>0</v>
      </c>
      <c r="M307">
        <f>SUMIFS('Energy balance options'!$G$7:$G$3000,'Energy balance options'!$B$7:$B$3000,HeatGen!M$2,'Energy balance options'!$A$7:$A$3000,HeatGen!$A307)</f>
        <v>0</v>
      </c>
      <c r="N307">
        <f>SUMIFS('Energy balance options'!$G$7:$G$3000,'Energy balance options'!$B$7:$B$3000,HeatGen!N$2,'Energy balance options'!$A$7:$A$3000,HeatGen!$A307)</f>
        <v>0</v>
      </c>
      <c r="O307">
        <f>SUMIFS('Energy balance options'!$G$7:$G$3000,'Energy balance options'!$B$7:$B$3000,HeatGen!O$2,'Energy balance options'!$A$7:$A$3000,HeatGen!$A307)</f>
        <v>0</v>
      </c>
      <c r="P307">
        <f>SUMIFS('Energy balance options'!$G$7:$G$3000,'Energy balance options'!$B$7:$B$3000,HeatGen!P$2,'Energy balance options'!$A$7:$A$3000,HeatGen!$A307)</f>
        <v>0</v>
      </c>
      <c r="Q307">
        <f>SUMIFS('Energy balance options'!$G$7:$G$3000,'Energy balance options'!$B$7:$B$3000,HeatGen!Q$2,'Energy balance options'!$A$7:$A$3000,HeatGen!$A307)</f>
        <v>0</v>
      </c>
      <c r="R307">
        <f>SUMIFS('Energy balance options'!$G$7:$G$3000,'Energy balance options'!$B$7:$B$3000,HeatGen!R$2,'Energy balance options'!$A$7:$A$3000,HeatGen!$A307)</f>
        <v>0</v>
      </c>
      <c r="S307">
        <f>SUMIFS('Energy balance options'!$G$7:$G$3000,'Energy balance options'!$B$7:$B$3000,HeatGen!S$2,'Energy balance options'!$A$7:$A$3000,HeatGen!$A307)</f>
        <v>0</v>
      </c>
      <c r="T307">
        <f>SUMIFS('Energy balance options'!$G$7:$G$3000,'Energy balance options'!$B$7:$B$3000,HeatGen!T$2,'Energy balance options'!$A$7:$A$3000,HeatGen!$A307)</f>
        <v>0</v>
      </c>
      <c r="U307">
        <f>SUMIFS('Energy balance options'!$G$7:$G$3000,'Energy balance options'!$B$7:$B$3000,HeatGen!U$2,'Energy balance options'!$A$7:$A$3000,HeatGen!$A307)</f>
        <v>0</v>
      </c>
      <c r="V307">
        <f>SUMIFS('Energy balance options'!$G$7:$G$3000,'Energy balance options'!$B$7:$B$3000,HeatGen!V$2,'Energy balance options'!$A$7:$A$3000,HeatGen!$A307)</f>
        <v>0</v>
      </c>
      <c r="W307">
        <f>SUMIFS('Energy balance options'!$G$7:$G$3000,'Energy balance options'!$B$7:$B$3000,HeatGen!W$2,'Energy balance options'!$A$7:$A$3000,HeatGen!$A307)</f>
        <v>0</v>
      </c>
      <c r="X307">
        <f>SUMIFS('Energy balance options'!$G$7:$G$3000,'Energy balance options'!$B$7:$B$3000,HeatGen!X$2,'Energy balance options'!$A$7:$A$3000,HeatGen!$A307)</f>
        <v>0</v>
      </c>
      <c r="Y307">
        <f t="shared" si="68"/>
        <v>0</v>
      </c>
      <c r="Z307">
        <f t="shared" si="69"/>
        <v>0</v>
      </c>
      <c r="AA307">
        <f t="shared" si="70"/>
        <v>0</v>
      </c>
      <c r="AB307">
        <f t="shared" si="71"/>
        <v>-40.28342567</v>
      </c>
      <c r="AC307">
        <f t="shared" si="72"/>
        <v>0</v>
      </c>
      <c r="AD307">
        <f t="shared" si="73"/>
        <v>0</v>
      </c>
      <c r="AE307">
        <f t="shared" si="74"/>
        <v>0</v>
      </c>
      <c r="AF307">
        <f t="shared" si="75"/>
        <v>0</v>
      </c>
      <c r="AG307">
        <f t="shared" si="76"/>
        <v>0</v>
      </c>
      <c r="AH307">
        <f t="shared" si="77"/>
        <v>0</v>
      </c>
      <c r="AI307">
        <f t="shared" si="78"/>
        <v>0</v>
      </c>
      <c r="AJ307">
        <f t="shared" si="79"/>
        <v>0</v>
      </c>
      <c r="AK307">
        <f t="shared" si="80"/>
        <v>0</v>
      </c>
      <c r="AL307">
        <f t="shared" si="81"/>
        <v>0</v>
      </c>
      <c r="AM307">
        <f t="shared" si="82"/>
        <v>0</v>
      </c>
      <c r="AN307">
        <f t="shared" si="83"/>
        <v>0</v>
      </c>
      <c r="AO307">
        <f t="shared" si="84"/>
        <v>0</v>
      </c>
    </row>
    <row r="308" spans="1:41" x14ac:dyDescent="0.2">
      <c r="A308" s="9" t="str">
        <f>'Cost per option'!A316</f>
        <v>2032 Waste Gas High Temp Boilers with CCS - Chemical</v>
      </c>
      <c r="B308" t="str">
        <f>_xlfn.IFNA(VLOOKUP(A308,'Energy balance options'!A$7:C$3000,3,FALSE),"")</f>
        <v>Chemie</v>
      </c>
      <c r="C308">
        <f>SUMIFS('Energy balance options'!$F$7:$F$3000,'Energy balance options'!$B$7:$B$3000,HeatGen!C$2,'Energy balance options'!$A$7:$A$3000,HeatGen!$A308)</f>
        <v>0</v>
      </c>
      <c r="D308">
        <f>SUMIFS('Energy balance options'!$F$7:$F$3000,'Energy balance options'!$B$7:$B$3000,HeatGen!D$2,'Energy balance options'!$A$7:$A$3000,HeatGen!$A308)</f>
        <v>0</v>
      </c>
      <c r="E308">
        <f>SUMIFS('Energy balance options'!$F$7:$F$3000,'Energy balance options'!$B$7:$B$3000,HeatGen!E$2,'Energy balance options'!$A$7:$A$3000,HeatGen!$A308)</f>
        <v>0</v>
      </c>
      <c r="F308">
        <f>SUMIFS('Energy balance options'!$F$7:$F$3000,'Energy balance options'!$B$7:$B$3000,HeatGen!F$2,'Energy balance options'!$A$7:$A$3000,HeatGen!$A308)</f>
        <v>0</v>
      </c>
      <c r="G308">
        <f>SUMIFS('Energy balance options'!$F$7:$F$3000,'Energy balance options'!$B$7:$B$3000,HeatGen!G$2,'Energy balance options'!$A$7:$A$3000,HeatGen!$A308)</f>
        <v>0</v>
      </c>
      <c r="H308">
        <f>SUMIFS('Energy balance options'!$G$7:$G$3000,'Energy balance options'!$B$7:$B$3000,HeatGen!H$2,'Energy balance options'!$A$7:$A$3000,HeatGen!$A308)</f>
        <v>0</v>
      </c>
      <c r="I308">
        <f>SUMIFS('Energy balance options'!$G$7:$G$3000,'Energy balance options'!$B$7:$B$3000,HeatGen!I$2,'Energy balance options'!$A$7:$A$3000,HeatGen!$A308)</f>
        <v>0</v>
      </c>
      <c r="J308">
        <f>SUMIFS('Energy balance options'!$G$7:$G$3000,'Energy balance options'!$B$7:$B$3000,HeatGen!J$2,'Energy balance options'!$A$7:$A$3000,HeatGen!$A308)</f>
        <v>0</v>
      </c>
      <c r="K308">
        <f>SUMIFS('Energy balance options'!$G$7:$G$3000,'Energy balance options'!$B$7:$B$3000,HeatGen!K$2,'Energy balance options'!$A$7:$A$3000,HeatGen!$A308)</f>
        <v>0</v>
      </c>
      <c r="L308">
        <f>SUMIFS('Energy balance options'!$G$7:$G$3000,'Energy balance options'!$B$7:$B$3000,HeatGen!L$2,'Energy balance options'!$A$7:$A$3000,HeatGen!$A308)</f>
        <v>0</v>
      </c>
      <c r="M308">
        <f>SUMIFS('Energy balance options'!$G$7:$G$3000,'Energy balance options'!$B$7:$B$3000,HeatGen!M$2,'Energy balance options'!$A$7:$A$3000,HeatGen!$A308)</f>
        <v>0</v>
      </c>
      <c r="N308">
        <f>SUMIFS('Energy balance options'!$G$7:$G$3000,'Energy balance options'!$B$7:$B$3000,HeatGen!N$2,'Energy balance options'!$A$7:$A$3000,HeatGen!$A308)</f>
        <v>0</v>
      </c>
      <c r="O308">
        <f>SUMIFS('Energy balance options'!$G$7:$G$3000,'Energy balance options'!$B$7:$B$3000,HeatGen!O$2,'Energy balance options'!$A$7:$A$3000,HeatGen!$A308)</f>
        <v>0</v>
      </c>
      <c r="P308">
        <f>SUMIFS('Energy balance options'!$G$7:$G$3000,'Energy balance options'!$B$7:$B$3000,HeatGen!P$2,'Energy balance options'!$A$7:$A$3000,HeatGen!$A308)</f>
        <v>0</v>
      </c>
      <c r="Q308">
        <f>SUMIFS('Energy balance options'!$G$7:$G$3000,'Energy balance options'!$B$7:$B$3000,HeatGen!Q$2,'Energy balance options'!$A$7:$A$3000,HeatGen!$A308)</f>
        <v>0</v>
      </c>
      <c r="R308">
        <f>SUMIFS('Energy balance options'!$G$7:$G$3000,'Energy balance options'!$B$7:$B$3000,HeatGen!R$2,'Energy balance options'!$A$7:$A$3000,HeatGen!$A308)</f>
        <v>0</v>
      </c>
      <c r="S308">
        <f>SUMIFS('Energy balance options'!$G$7:$G$3000,'Energy balance options'!$B$7:$B$3000,HeatGen!S$2,'Energy balance options'!$A$7:$A$3000,HeatGen!$A308)</f>
        <v>0</v>
      </c>
      <c r="T308">
        <f>SUMIFS('Energy balance options'!$G$7:$G$3000,'Energy balance options'!$B$7:$B$3000,HeatGen!T$2,'Energy balance options'!$A$7:$A$3000,HeatGen!$A308)</f>
        <v>0</v>
      </c>
      <c r="U308">
        <f>SUMIFS('Energy balance options'!$G$7:$G$3000,'Energy balance options'!$B$7:$B$3000,HeatGen!U$2,'Energy balance options'!$A$7:$A$3000,HeatGen!$A308)</f>
        <v>0</v>
      </c>
      <c r="V308">
        <f>SUMIFS('Energy balance options'!$G$7:$G$3000,'Energy balance options'!$B$7:$B$3000,HeatGen!V$2,'Energy balance options'!$A$7:$A$3000,HeatGen!$A308)</f>
        <v>0</v>
      </c>
      <c r="W308">
        <f>SUMIFS('Energy balance options'!$G$7:$G$3000,'Energy balance options'!$B$7:$B$3000,HeatGen!W$2,'Energy balance options'!$A$7:$A$3000,HeatGen!$A308)</f>
        <v>0</v>
      </c>
      <c r="X308">
        <f>SUMIFS('Energy balance options'!$G$7:$G$3000,'Energy balance options'!$B$7:$B$3000,HeatGen!X$2,'Energy balance options'!$A$7:$A$3000,HeatGen!$A308)</f>
        <v>0</v>
      </c>
      <c r="Y308">
        <f t="shared" si="68"/>
        <v>0</v>
      </c>
      <c r="Z308">
        <f t="shared" si="69"/>
        <v>0</v>
      </c>
      <c r="AA308">
        <f t="shared" si="70"/>
        <v>0</v>
      </c>
      <c r="AB308">
        <f t="shared" si="71"/>
        <v>0</v>
      </c>
      <c r="AC308">
        <f t="shared" si="72"/>
        <v>0</v>
      </c>
      <c r="AD308">
        <f t="shared" si="73"/>
        <v>0</v>
      </c>
      <c r="AE308">
        <f t="shared" si="74"/>
        <v>0</v>
      </c>
      <c r="AF308">
        <f t="shared" si="75"/>
        <v>0</v>
      </c>
      <c r="AG308">
        <f t="shared" si="76"/>
        <v>0</v>
      </c>
      <c r="AH308">
        <f t="shared" si="77"/>
        <v>0</v>
      </c>
      <c r="AI308">
        <f t="shared" si="78"/>
        <v>0</v>
      </c>
      <c r="AJ308">
        <f t="shared" si="79"/>
        <v>0</v>
      </c>
      <c r="AK308">
        <f t="shared" si="80"/>
        <v>0</v>
      </c>
      <c r="AL308">
        <f t="shared" si="81"/>
        <v>0</v>
      </c>
      <c r="AM308">
        <f t="shared" si="82"/>
        <v>0</v>
      </c>
      <c r="AN308">
        <f t="shared" si="83"/>
        <v>0</v>
      </c>
      <c r="AO308">
        <f t="shared" si="84"/>
        <v>0</v>
      </c>
    </row>
    <row r="309" spans="1:41" x14ac:dyDescent="0.2">
      <c r="A309" s="9" t="str">
        <f>'Cost per option'!A317</f>
        <v>2033 Waste Gas Medium Temp Boilers with CCS - Chemical</v>
      </c>
      <c r="B309" t="str">
        <f>_xlfn.IFNA(VLOOKUP(A309,'Energy balance options'!A$7:C$3000,3,FALSE),"")</f>
        <v>Chemie</v>
      </c>
      <c r="C309">
        <f>SUMIFS('Energy balance options'!$F$7:$F$3000,'Energy balance options'!$B$7:$B$3000,HeatGen!C$2,'Energy balance options'!$A$7:$A$3000,HeatGen!$A309)</f>
        <v>0</v>
      </c>
      <c r="D309">
        <f>SUMIFS('Energy balance options'!$F$7:$F$3000,'Energy balance options'!$B$7:$B$3000,HeatGen!D$2,'Energy balance options'!$A$7:$A$3000,HeatGen!$A309)</f>
        <v>0</v>
      </c>
      <c r="E309">
        <f>SUMIFS('Energy balance options'!$F$7:$F$3000,'Energy balance options'!$B$7:$B$3000,HeatGen!E$2,'Energy balance options'!$A$7:$A$3000,HeatGen!$A309)</f>
        <v>0</v>
      </c>
      <c r="F309">
        <f>SUMIFS('Energy balance options'!$F$7:$F$3000,'Energy balance options'!$B$7:$B$3000,HeatGen!F$2,'Energy balance options'!$A$7:$A$3000,HeatGen!$A309)</f>
        <v>0</v>
      </c>
      <c r="G309">
        <f>SUMIFS('Energy balance options'!$F$7:$F$3000,'Energy balance options'!$B$7:$B$3000,HeatGen!G$2,'Energy balance options'!$A$7:$A$3000,HeatGen!$A309)</f>
        <v>0</v>
      </c>
      <c r="H309">
        <f>SUMIFS('Energy balance options'!$G$7:$G$3000,'Energy balance options'!$B$7:$B$3000,HeatGen!H$2,'Energy balance options'!$A$7:$A$3000,HeatGen!$A309)</f>
        <v>0</v>
      </c>
      <c r="I309">
        <f>SUMIFS('Energy balance options'!$G$7:$G$3000,'Energy balance options'!$B$7:$B$3000,HeatGen!I$2,'Energy balance options'!$A$7:$A$3000,HeatGen!$A309)</f>
        <v>0</v>
      </c>
      <c r="J309">
        <f>SUMIFS('Energy balance options'!$G$7:$G$3000,'Energy balance options'!$B$7:$B$3000,HeatGen!J$2,'Energy balance options'!$A$7:$A$3000,HeatGen!$A309)</f>
        <v>0</v>
      </c>
      <c r="K309">
        <f>SUMIFS('Energy balance options'!$G$7:$G$3000,'Energy balance options'!$B$7:$B$3000,HeatGen!K$2,'Energy balance options'!$A$7:$A$3000,HeatGen!$A309)</f>
        <v>0</v>
      </c>
      <c r="L309">
        <f>SUMIFS('Energy balance options'!$G$7:$G$3000,'Energy balance options'!$B$7:$B$3000,HeatGen!L$2,'Energy balance options'!$A$7:$A$3000,HeatGen!$A309)</f>
        <v>0</v>
      </c>
      <c r="M309">
        <f>SUMIFS('Energy balance options'!$G$7:$G$3000,'Energy balance options'!$B$7:$B$3000,HeatGen!M$2,'Energy balance options'!$A$7:$A$3000,HeatGen!$A309)</f>
        <v>0</v>
      </c>
      <c r="N309">
        <f>SUMIFS('Energy balance options'!$G$7:$G$3000,'Energy balance options'!$B$7:$B$3000,HeatGen!N$2,'Energy balance options'!$A$7:$A$3000,HeatGen!$A309)</f>
        <v>0</v>
      </c>
      <c r="O309">
        <f>SUMIFS('Energy balance options'!$G$7:$G$3000,'Energy balance options'!$B$7:$B$3000,HeatGen!O$2,'Energy balance options'!$A$7:$A$3000,HeatGen!$A309)</f>
        <v>0</v>
      </c>
      <c r="P309">
        <f>SUMIFS('Energy balance options'!$G$7:$G$3000,'Energy balance options'!$B$7:$B$3000,HeatGen!P$2,'Energy balance options'!$A$7:$A$3000,HeatGen!$A309)</f>
        <v>0</v>
      </c>
      <c r="Q309">
        <f>SUMIFS('Energy balance options'!$G$7:$G$3000,'Energy balance options'!$B$7:$B$3000,HeatGen!Q$2,'Energy balance options'!$A$7:$A$3000,HeatGen!$A309)</f>
        <v>0</v>
      </c>
      <c r="R309">
        <f>SUMIFS('Energy balance options'!$G$7:$G$3000,'Energy balance options'!$B$7:$B$3000,HeatGen!R$2,'Energy balance options'!$A$7:$A$3000,HeatGen!$A309)</f>
        <v>0</v>
      </c>
      <c r="S309">
        <f>SUMIFS('Energy balance options'!$G$7:$G$3000,'Energy balance options'!$B$7:$B$3000,HeatGen!S$2,'Energy balance options'!$A$7:$A$3000,HeatGen!$A309)</f>
        <v>0</v>
      </c>
      <c r="T309">
        <f>SUMIFS('Energy balance options'!$G$7:$G$3000,'Energy balance options'!$B$7:$B$3000,HeatGen!T$2,'Energy balance options'!$A$7:$A$3000,HeatGen!$A309)</f>
        <v>0</v>
      </c>
      <c r="U309">
        <f>SUMIFS('Energy balance options'!$G$7:$G$3000,'Energy balance options'!$B$7:$B$3000,HeatGen!U$2,'Energy balance options'!$A$7:$A$3000,HeatGen!$A309)</f>
        <v>0</v>
      </c>
      <c r="V309">
        <f>SUMIFS('Energy balance options'!$G$7:$G$3000,'Energy balance options'!$B$7:$B$3000,HeatGen!V$2,'Energy balance options'!$A$7:$A$3000,HeatGen!$A309)</f>
        <v>0</v>
      </c>
      <c r="W309">
        <f>SUMIFS('Energy balance options'!$G$7:$G$3000,'Energy balance options'!$B$7:$B$3000,HeatGen!W$2,'Energy balance options'!$A$7:$A$3000,HeatGen!$A309)</f>
        <v>0</v>
      </c>
      <c r="X309">
        <f>SUMIFS('Energy balance options'!$G$7:$G$3000,'Energy balance options'!$B$7:$B$3000,HeatGen!X$2,'Energy balance options'!$A$7:$A$3000,HeatGen!$A309)</f>
        <v>0</v>
      </c>
      <c r="Y309">
        <f t="shared" si="68"/>
        <v>0</v>
      </c>
      <c r="Z309">
        <f t="shared" si="69"/>
        <v>0</v>
      </c>
      <c r="AA309">
        <f t="shared" si="70"/>
        <v>0</v>
      </c>
      <c r="AB309">
        <f t="shared" si="71"/>
        <v>0</v>
      </c>
      <c r="AC309">
        <f t="shared" si="72"/>
        <v>0</v>
      </c>
      <c r="AD309">
        <f t="shared" si="73"/>
        <v>0</v>
      </c>
      <c r="AE309">
        <f t="shared" si="74"/>
        <v>0</v>
      </c>
      <c r="AF309">
        <f t="shared" si="75"/>
        <v>0</v>
      </c>
      <c r="AG309">
        <f t="shared" si="76"/>
        <v>0</v>
      </c>
      <c r="AH309">
        <f t="shared" si="77"/>
        <v>0</v>
      </c>
      <c r="AI309">
        <f t="shared" si="78"/>
        <v>0</v>
      </c>
      <c r="AJ309">
        <f t="shared" si="79"/>
        <v>0</v>
      </c>
      <c r="AK309">
        <f t="shared" si="80"/>
        <v>0</v>
      </c>
      <c r="AL309">
        <f t="shared" si="81"/>
        <v>0</v>
      </c>
      <c r="AM309">
        <f t="shared" si="82"/>
        <v>0</v>
      </c>
      <c r="AN309">
        <f t="shared" si="83"/>
        <v>0</v>
      </c>
      <c r="AO309">
        <f t="shared" si="84"/>
        <v>0</v>
      </c>
    </row>
    <row r="310" spans="1:41" x14ac:dyDescent="0.2">
      <c r="A310" s="9" t="str">
        <f>'Cost per option'!A318</f>
        <v>2034 Electric High Temp Boilers - Chemical</v>
      </c>
      <c r="B310" t="str">
        <f>_xlfn.IFNA(VLOOKUP(A310,'Energy balance options'!A$7:C$3000,3,FALSE),"")</f>
        <v>Chemie</v>
      </c>
      <c r="C310">
        <f>SUMIFS('Energy balance options'!$F$7:$F$3000,'Energy balance options'!$B$7:$B$3000,HeatGen!C$2,'Energy balance options'!$A$7:$A$3000,HeatGen!$A310)</f>
        <v>0</v>
      </c>
      <c r="D310">
        <f>SUMIFS('Energy balance options'!$F$7:$F$3000,'Energy balance options'!$B$7:$B$3000,HeatGen!D$2,'Energy balance options'!$A$7:$A$3000,HeatGen!$A310)</f>
        <v>0</v>
      </c>
      <c r="E310">
        <f>SUMIFS('Energy balance options'!$F$7:$F$3000,'Energy balance options'!$B$7:$B$3000,HeatGen!E$2,'Energy balance options'!$A$7:$A$3000,HeatGen!$A310)</f>
        <v>-0.3419962627</v>
      </c>
      <c r="F310">
        <f>SUMIFS('Energy balance options'!$F$7:$F$3000,'Energy balance options'!$B$7:$B$3000,HeatGen!F$2,'Energy balance options'!$A$7:$A$3000,HeatGen!$A310)</f>
        <v>0</v>
      </c>
      <c r="G310">
        <f>SUMIFS('Energy balance options'!$F$7:$F$3000,'Energy balance options'!$B$7:$B$3000,HeatGen!G$2,'Energy balance options'!$A$7:$A$3000,HeatGen!$A310)</f>
        <v>0</v>
      </c>
      <c r="H310">
        <f>SUMIFS('Energy balance options'!$G$7:$G$3000,'Energy balance options'!$B$7:$B$3000,HeatGen!H$2,'Energy balance options'!$A$7:$A$3000,HeatGen!$A310)</f>
        <v>0</v>
      </c>
      <c r="I310">
        <f>SUMIFS('Energy balance options'!$G$7:$G$3000,'Energy balance options'!$B$7:$B$3000,HeatGen!I$2,'Energy balance options'!$A$7:$A$3000,HeatGen!$A310)</f>
        <v>0</v>
      </c>
      <c r="J310">
        <f>SUMIFS('Energy balance options'!$G$7:$G$3000,'Energy balance options'!$B$7:$B$3000,HeatGen!J$2,'Energy balance options'!$A$7:$A$3000,HeatGen!$A310)</f>
        <v>0.3419962627</v>
      </c>
      <c r="K310">
        <f>SUMIFS('Energy balance options'!$G$7:$G$3000,'Energy balance options'!$B$7:$B$3000,HeatGen!K$2,'Energy balance options'!$A$7:$A$3000,HeatGen!$A310)</f>
        <v>0</v>
      </c>
      <c r="L310">
        <f>SUMIFS('Energy balance options'!$G$7:$G$3000,'Energy balance options'!$B$7:$B$3000,HeatGen!L$2,'Energy balance options'!$A$7:$A$3000,HeatGen!$A310)</f>
        <v>0</v>
      </c>
      <c r="M310">
        <f>SUMIFS('Energy balance options'!$G$7:$G$3000,'Energy balance options'!$B$7:$B$3000,HeatGen!M$2,'Energy balance options'!$A$7:$A$3000,HeatGen!$A310)</f>
        <v>0</v>
      </c>
      <c r="N310">
        <f>SUMIFS('Energy balance options'!$G$7:$G$3000,'Energy balance options'!$B$7:$B$3000,HeatGen!N$2,'Energy balance options'!$A$7:$A$3000,HeatGen!$A310)</f>
        <v>0</v>
      </c>
      <c r="O310">
        <f>SUMIFS('Energy balance options'!$G$7:$G$3000,'Energy balance options'!$B$7:$B$3000,HeatGen!O$2,'Energy balance options'!$A$7:$A$3000,HeatGen!$A310)</f>
        <v>0</v>
      </c>
      <c r="P310">
        <f>SUMIFS('Energy balance options'!$G$7:$G$3000,'Energy balance options'!$B$7:$B$3000,HeatGen!P$2,'Energy balance options'!$A$7:$A$3000,HeatGen!$A310)</f>
        <v>0</v>
      </c>
      <c r="Q310">
        <f>SUMIFS('Energy balance options'!$G$7:$G$3000,'Energy balance options'!$B$7:$B$3000,HeatGen!Q$2,'Energy balance options'!$A$7:$A$3000,HeatGen!$A310)</f>
        <v>0</v>
      </c>
      <c r="R310">
        <f>SUMIFS('Energy balance options'!$G$7:$G$3000,'Energy balance options'!$B$7:$B$3000,HeatGen!R$2,'Energy balance options'!$A$7:$A$3000,HeatGen!$A310)</f>
        <v>0</v>
      </c>
      <c r="S310">
        <f>SUMIFS('Energy balance options'!$G$7:$G$3000,'Energy balance options'!$B$7:$B$3000,HeatGen!S$2,'Energy balance options'!$A$7:$A$3000,HeatGen!$A310)</f>
        <v>0</v>
      </c>
      <c r="T310">
        <f>SUMIFS('Energy balance options'!$G$7:$G$3000,'Energy balance options'!$B$7:$B$3000,HeatGen!T$2,'Energy balance options'!$A$7:$A$3000,HeatGen!$A310)</f>
        <v>0</v>
      </c>
      <c r="U310">
        <f>SUMIFS('Energy balance options'!$G$7:$G$3000,'Energy balance options'!$B$7:$B$3000,HeatGen!U$2,'Energy balance options'!$A$7:$A$3000,HeatGen!$A310)</f>
        <v>0</v>
      </c>
      <c r="V310">
        <f>SUMIFS('Energy balance options'!$G$7:$G$3000,'Energy balance options'!$B$7:$B$3000,HeatGen!V$2,'Energy balance options'!$A$7:$A$3000,HeatGen!$A310)</f>
        <v>0</v>
      </c>
      <c r="W310">
        <f>SUMIFS('Energy balance options'!$G$7:$G$3000,'Energy balance options'!$B$7:$B$3000,HeatGen!W$2,'Energy balance options'!$A$7:$A$3000,HeatGen!$A310)</f>
        <v>0</v>
      </c>
      <c r="X310">
        <f>SUMIFS('Energy balance options'!$G$7:$G$3000,'Energy balance options'!$B$7:$B$3000,HeatGen!X$2,'Energy balance options'!$A$7:$A$3000,HeatGen!$A310)</f>
        <v>0</v>
      </c>
      <c r="Y310">
        <f t="shared" si="68"/>
        <v>0</v>
      </c>
      <c r="Z310">
        <f t="shared" si="69"/>
        <v>0</v>
      </c>
      <c r="AA310">
        <f t="shared" si="70"/>
        <v>-0.3419962627</v>
      </c>
      <c r="AB310">
        <f t="shared" si="71"/>
        <v>0</v>
      </c>
      <c r="AC310">
        <f t="shared" si="72"/>
        <v>0</v>
      </c>
      <c r="AD310">
        <f t="shared" si="73"/>
        <v>0</v>
      </c>
      <c r="AE310">
        <f t="shared" si="74"/>
        <v>0</v>
      </c>
      <c r="AF310">
        <f t="shared" si="75"/>
        <v>0</v>
      </c>
      <c r="AG310">
        <f t="shared" si="76"/>
        <v>0</v>
      </c>
      <c r="AH310">
        <f t="shared" si="77"/>
        <v>0</v>
      </c>
      <c r="AI310">
        <f t="shared" si="78"/>
        <v>0</v>
      </c>
      <c r="AJ310">
        <f t="shared" si="79"/>
        <v>0</v>
      </c>
      <c r="AK310">
        <f t="shared" si="80"/>
        <v>0</v>
      </c>
      <c r="AL310">
        <f t="shared" si="81"/>
        <v>0</v>
      </c>
      <c r="AM310">
        <f t="shared" si="82"/>
        <v>0</v>
      </c>
      <c r="AN310">
        <f t="shared" si="83"/>
        <v>0</v>
      </c>
      <c r="AO310">
        <f t="shared" si="84"/>
        <v>0</v>
      </c>
    </row>
    <row r="311" spans="1:41" x14ac:dyDescent="0.2">
      <c r="A311" s="9" t="str">
        <f>'Cost per option'!A319</f>
        <v>2035 Electric Medium Temp Boilers - Chemical</v>
      </c>
      <c r="B311" t="str">
        <f>_xlfn.IFNA(VLOOKUP(A311,'Energy balance options'!A$7:C$3000,3,FALSE),"")</f>
        <v>Chemie</v>
      </c>
      <c r="C311">
        <f>SUMIFS('Energy balance options'!$F$7:$F$3000,'Energy balance options'!$B$7:$B$3000,HeatGen!C$2,'Energy balance options'!$A$7:$A$3000,HeatGen!$A311)</f>
        <v>0</v>
      </c>
      <c r="D311">
        <f>SUMIFS('Energy balance options'!$F$7:$F$3000,'Energy balance options'!$B$7:$B$3000,HeatGen!D$2,'Energy balance options'!$A$7:$A$3000,HeatGen!$A311)</f>
        <v>-4.7042918499999998E-4</v>
      </c>
      <c r="E311">
        <f>SUMIFS('Energy balance options'!$F$7:$F$3000,'Energy balance options'!$B$7:$B$3000,HeatGen!E$2,'Energy balance options'!$A$7:$A$3000,HeatGen!$A311)</f>
        <v>0</v>
      </c>
      <c r="F311">
        <f>SUMIFS('Energy balance options'!$F$7:$F$3000,'Energy balance options'!$B$7:$B$3000,HeatGen!F$2,'Energy balance options'!$A$7:$A$3000,HeatGen!$A311)</f>
        <v>0</v>
      </c>
      <c r="G311">
        <f>SUMIFS('Energy balance options'!$F$7:$F$3000,'Energy balance options'!$B$7:$B$3000,HeatGen!G$2,'Energy balance options'!$A$7:$A$3000,HeatGen!$A311)</f>
        <v>0</v>
      </c>
      <c r="H311">
        <f>SUMIFS('Energy balance options'!$G$7:$G$3000,'Energy balance options'!$B$7:$B$3000,HeatGen!H$2,'Energy balance options'!$A$7:$A$3000,HeatGen!$A311)</f>
        <v>0</v>
      </c>
      <c r="I311">
        <f>SUMIFS('Energy balance options'!$G$7:$G$3000,'Energy balance options'!$B$7:$B$3000,HeatGen!I$2,'Energy balance options'!$A$7:$A$3000,HeatGen!$A311)</f>
        <v>0</v>
      </c>
      <c r="J311">
        <f>SUMIFS('Energy balance options'!$G$7:$G$3000,'Energy balance options'!$B$7:$B$3000,HeatGen!J$2,'Energy balance options'!$A$7:$A$3000,HeatGen!$A311)</f>
        <v>4.7513304959999998E-4</v>
      </c>
      <c r="K311">
        <f>SUMIFS('Energy balance options'!$G$7:$G$3000,'Energy balance options'!$B$7:$B$3000,HeatGen!K$2,'Energy balance options'!$A$7:$A$3000,HeatGen!$A311)</f>
        <v>0</v>
      </c>
      <c r="L311">
        <f>SUMIFS('Energy balance options'!$G$7:$G$3000,'Energy balance options'!$B$7:$B$3000,HeatGen!L$2,'Energy balance options'!$A$7:$A$3000,HeatGen!$A311)</f>
        <v>0</v>
      </c>
      <c r="M311">
        <f>SUMIFS('Energy balance options'!$G$7:$G$3000,'Energy balance options'!$B$7:$B$3000,HeatGen!M$2,'Energy balance options'!$A$7:$A$3000,HeatGen!$A311)</f>
        <v>0</v>
      </c>
      <c r="N311">
        <f>SUMIFS('Energy balance options'!$G$7:$G$3000,'Energy balance options'!$B$7:$B$3000,HeatGen!N$2,'Energy balance options'!$A$7:$A$3000,HeatGen!$A311)</f>
        <v>0</v>
      </c>
      <c r="O311">
        <f>SUMIFS('Energy balance options'!$G$7:$G$3000,'Energy balance options'!$B$7:$B$3000,HeatGen!O$2,'Energy balance options'!$A$7:$A$3000,HeatGen!$A311)</f>
        <v>0</v>
      </c>
      <c r="P311">
        <f>SUMIFS('Energy balance options'!$G$7:$G$3000,'Energy balance options'!$B$7:$B$3000,HeatGen!P$2,'Energy balance options'!$A$7:$A$3000,HeatGen!$A311)</f>
        <v>0</v>
      </c>
      <c r="Q311">
        <f>SUMIFS('Energy balance options'!$G$7:$G$3000,'Energy balance options'!$B$7:$B$3000,HeatGen!Q$2,'Energy balance options'!$A$7:$A$3000,HeatGen!$A311)</f>
        <v>0</v>
      </c>
      <c r="R311">
        <f>SUMIFS('Energy balance options'!$G$7:$G$3000,'Energy balance options'!$B$7:$B$3000,HeatGen!R$2,'Energy balance options'!$A$7:$A$3000,HeatGen!$A311)</f>
        <v>0</v>
      </c>
      <c r="S311">
        <f>SUMIFS('Energy balance options'!$G$7:$G$3000,'Energy balance options'!$B$7:$B$3000,HeatGen!S$2,'Energy balance options'!$A$7:$A$3000,HeatGen!$A311)</f>
        <v>0</v>
      </c>
      <c r="T311">
        <f>SUMIFS('Energy balance options'!$G$7:$G$3000,'Energy balance options'!$B$7:$B$3000,HeatGen!T$2,'Energy balance options'!$A$7:$A$3000,HeatGen!$A311)</f>
        <v>0</v>
      </c>
      <c r="U311">
        <f>SUMIFS('Energy balance options'!$G$7:$G$3000,'Energy balance options'!$B$7:$B$3000,HeatGen!U$2,'Energy balance options'!$A$7:$A$3000,HeatGen!$A311)</f>
        <v>0</v>
      </c>
      <c r="V311">
        <f>SUMIFS('Energy balance options'!$G$7:$G$3000,'Energy balance options'!$B$7:$B$3000,HeatGen!V$2,'Energy balance options'!$A$7:$A$3000,HeatGen!$A311)</f>
        <v>0</v>
      </c>
      <c r="W311">
        <f>SUMIFS('Energy balance options'!$G$7:$G$3000,'Energy balance options'!$B$7:$B$3000,HeatGen!W$2,'Energy balance options'!$A$7:$A$3000,HeatGen!$A311)</f>
        <v>0</v>
      </c>
      <c r="X311">
        <f>SUMIFS('Energy balance options'!$G$7:$G$3000,'Energy balance options'!$B$7:$B$3000,HeatGen!X$2,'Energy balance options'!$A$7:$A$3000,HeatGen!$A311)</f>
        <v>0</v>
      </c>
      <c r="Y311">
        <f t="shared" si="68"/>
        <v>0</v>
      </c>
      <c r="Z311">
        <f t="shared" si="69"/>
        <v>0</v>
      </c>
      <c r="AA311">
        <f t="shared" si="70"/>
        <v>-4.7042918499999998E-4</v>
      </c>
      <c r="AB311">
        <f t="shared" si="71"/>
        <v>0</v>
      </c>
      <c r="AC311">
        <f t="shared" si="72"/>
        <v>0</v>
      </c>
      <c r="AD311">
        <f t="shared" si="73"/>
        <v>0</v>
      </c>
      <c r="AE311">
        <f t="shared" si="74"/>
        <v>0</v>
      </c>
      <c r="AF311">
        <f t="shared" si="75"/>
        <v>0</v>
      </c>
      <c r="AG311">
        <f t="shared" si="76"/>
        <v>0</v>
      </c>
      <c r="AH311">
        <f t="shared" si="77"/>
        <v>0</v>
      </c>
      <c r="AI311">
        <f t="shared" si="78"/>
        <v>0</v>
      </c>
      <c r="AJ311">
        <f t="shared" si="79"/>
        <v>0</v>
      </c>
      <c r="AK311">
        <f t="shared" si="80"/>
        <v>0</v>
      </c>
      <c r="AL311">
        <f t="shared" si="81"/>
        <v>0</v>
      </c>
      <c r="AM311">
        <f t="shared" si="82"/>
        <v>0</v>
      </c>
      <c r="AN311">
        <f t="shared" si="83"/>
        <v>0</v>
      </c>
      <c r="AO311">
        <f t="shared" si="84"/>
        <v>0</v>
      </c>
    </row>
    <row r="312" spans="1:41" x14ac:dyDescent="0.2">
      <c r="A312" s="9" t="str">
        <f>'Cost per option'!A320</f>
        <v>2036 Electric Industrial Heat Pump - Chemical</v>
      </c>
      <c r="B312" t="str">
        <f>_xlfn.IFNA(VLOOKUP(A312,'Energy balance options'!A$7:C$3000,3,FALSE),"")</f>
        <v>Chemie</v>
      </c>
      <c r="C312">
        <f>SUMIFS('Energy balance options'!$F$7:$F$3000,'Energy balance options'!$B$7:$B$3000,HeatGen!C$2,'Energy balance options'!$A$7:$A$3000,HeatGen!$A312)</f>
        <v>-5.3862664710000001E-5</v>
      </c>
      <c r="D312">
        <f>SUMIFS('Energy balance options'!$F$7:$F$3000,'Energy balance options'!$B$7:$B$3000,HeatGen!D$2,'Energy balance options'!$A$7:$A$3000,HeatGen!$A312)</f>
        <v>0</v>
      </c>
      <c r="E312">
        <f>SUMIFS('Energy balance options'!$F$7:$F$3000,'Energy balance options'!$B$7:$B$3000,HeatGen!E$2,'Energy balance options'!$A$7:$A$3000,HeatGen!$A312)</f>
        <v>0</v>
      </c>
      <c r="F312">
        <f>SUMIFS('Energy balance options'!$F$7:$F$3000,'Energy balance options'!$B$7:$B$3000,HeatGen!F$2,'Energy balance options'!$A$7:$A$3000,HeatGen!$A312)</f>
        <v>0</v>
      </c>
      <c r="G312">
        <f>SUMIFS('Energy balance options'!$F$7:$F$3000,'Energy balance options'!$B$7:$B$3000,HeatGen!G$2,'Energy balance options'!$A$7:$A$3000,HeatGen!$A312)</f>
        <v>0</v>
      </c>
      <c r="H312">
        <f>SUMIFS('Energy balance options'!$G$7:$G$3000,'Energy balance options'!$B$7:$B$3000,HeatGen!H$2,'Energy balance options'!$A$7:$A$3000,HeatGen!$A312)</f>
        <v>0</v>
      </c>
      <c r="I312">
        <f>SUMIFS('Energy balance options'!$G$7:$G$3000,'Energy balance options'!$B$7:$B$3000,HeatGen!I$2,'Energy balance options'!$A$7:$A$3000,HeatGen!$A312)</f>
        <v>0</v>
      </c>
      <c r="J312">
        <f>SUMIFS('Energy balance options'!$G$7:$G$3000,'Energy balance options'!$B$7:$B$3000,HeatGen!J$2,'Energy balance options'!$A$7:$A$3000,HeatGen!$A312)</f>
        <v>1.54198512E-5</v>
      </c>
      <c r="K312">
        <f>SUMIFS('Energy balance options'!$G$7:$G$3000,'Energy balance options'!$B$7:$B$3000,HeatGen!K$2,'Energy balance options'!$A$7:$A$3000,HeatGen!$A312)</f>
        <v>0</v>
      </c>
      <c r="L312">
        <f>SUMIFS('Energy balance options'!$G$7:$G$3000,'Energy balance options'!$B$7:$B$3000,HeatGen!L$2,'Energy balance options'!$A$7:$A$3000,HeatGen!$A312)</f>
        <v>0</v>
      </c>
      <c r="M312">
        <f>SUMIFS('Energy balance options'!$G$7:$G$3000,'Energy balance options'!$B$7:$B$3000,HeatGen!M$2,'Energy balance options'!$A$7:$A$3000,HeatGen!$A312)</f>
        <v>0</v>
      </c>
      <c r="N312">
        <f>SUMIFS('Energy balance options'!$G$7:$G$3000,'Energy balance options'!$B$7:$B$3000,HeatGen!N$2,'Energy balance options'!$A$7:$A$3000,HeatGen!$A312)</f>
        <v>0</v>
      </c>
      <c r="O312">
        <f>SUMIFS('Energy balance options'!$G$7:$G$3000,'Energy balance options'!$B$7:$B$3000,HeatGen!O$2,'Energy balance options'!$A$7:$A$3000,HeatGen!$A312)</f>
        <v>0</v>
      </c>
      <c r="P312">
        <f>SUMIFS('Energy balance options'!$G$7:$G$3000,'Energy balance options'!$B$7:$B$3000,HeatGen!P$2,'Energy balance options'!$A$7:$A$3000,HeatGen!$A312)</f>
        <v>0</v>
      </c>
      <c r="Q312">
        <f>SUMIFS('Energy balance options'!$G$7:$G$3000,'Energy balance options'!$B$7:$B$3000,HeatGen!Q$2,'Energy balance options'!$A$7:$A$3000,HeatGen!$A312)</f>
        <v>0</v>
      </c>
      <c r="R312">
        <f>SUMIFS('Energy balance options'!$G$7:$G$3000,'Energy balance options'!$B$7:$B$3000,HeatGen!R$2,'Energy balance options'!$A$7:$A$3000,HeatGen!$A312)</f>
        <v>0</v>
      </c>
      <c r="S312">
        <f>SUMIFS('Energy balance options'!$G$7:$G$3000,'Energy balance options'!$B$7:$B$3000,HeatGen!S$2,'Energy balance options'!$A$7:$A$3000,HeatGen!$A312)</f>
        <v>0</v>
      </c>
      <c r="T312">
        <f>SUMIFS('Energy balance options'!$G$7:$G$3000,'Energy balance options'!$B$7:$B$3000,HeatGen!T$2,'Energy balance options'!$A$7:$A$3000,HeatGen!$A312)</f>
        <v>0</v>
      </c>
      <c r="U312">
        <f>SUMIFS('Energy balance options'!$G$7:$G$3000,'Energy balance options'!$B$7:$B$3000,HeatGen!U$2,'Energy balance options'!$A$7:$A$3000,HeatGen!$A312)</f>
        <v>4.1036878099999998E-5</v>
      </c>
      <c r="V312">
        <f>SUMIFS('Energy balance options'!$G$7:$G$3000,'Energy balance options'!$B$7:$B$3000,HeatGen!V$2,'Energy balance options'!$A$7:$A$3000,HeatGen!$A312)</f>
        <v>0</v>
      </c>
      <c r="W312">
        <f>SUMIFS('Energy balance options'!$G$7:$G$3000,'Energy balance options'!$B$7:$B$3000,HeatGen!W$2,'Energy balance options'!$A$7:$A$3000,HeatGen!$A312)</f>
        <v>0</v>
      </c>
      <c r="X312">
        <f>SUMIFS('Energy balance options'!$G$7:$G$3000,'Energy balance options'!$B$7:$B$3000,HeatGen!X$2,'Energy balance options'!$A$7:$A$3000,HeatGen!$A312)</f>
        <v>0</v>
      </c>
      <c r="Y312">
        <f t="shared" si="68"/>
        <v>0</v>
      </c>
      <c r="Z312">
        <f t="shared" si="69"/>
        <v>0</v>
      </c>
      <c r="AA312">
        <f t="shared" si="70"/>
        <v>-1.4711342391981097E-5</v>
      </c>
      <c r="AB312">
        <f t="shared" si="71"/>
        <v>0</v>
      </c>
      <c r="AC312">
        <f t="shared" si="72"/>
        <v>0</v>
      </c>
      <c r="AD312">
        <f t="shared" si="73"/>
        <v>0</v>
      </c>
      <c r="AE312">
        <f t="shared" si="74"/>
        <v>0</v>
      </c>
      <c r="AF312">
        <f t="shared" si="75"/>
        <v>0</v>
      </c>
      <c r="AG312">
        <f t="shared" si="76"/>
        <v>0</v>
      </c>
      <c r="AH312">
        <f t="shared" si="77"/>
        <v>0</v>
      </c>
      <c r="AI312">
        <f t="shared" si="78"/>
        <v>0</v>
      </c>
      <c r="AJ312">
        <f t="shared" si="79"/>
        <v>0</v>
      </c>
      <c r="AK312">
        <f t="shared" si="80"/>
        <v>0</v>
      </c>
      <c r="AL312">
        <f t="shared" si="81"/>
        <v>-3.9151322318018905E-5</v>
      </c>
      <c r="AM312">
        <f t="shared" si="82"/>
        <v>0</v>
      </c>
      <c r="AN312">
        <f t="shared" si="83"/>
        <v>0</v>
      </c>
      <c r="AO312">
        <f t="shared" si="84"/>
        <v>0</v>
      </c>
    </row>
    <row r="313" spans="1:41" x14ac:dyDescent="0.2">
      <c r="A313" s="9" t="str">
        <f>'Cost per option'!A321</f>
        <v>2037 Mechanical Vapour Recompression - Chemical</v>
      </c>
      <c r="B313" t="str">
        <f>_xlfn.IFNA(VLOOKUP(A313,'Energy balance options'!A$7:C$3000,3,FALSE),"")</f>
        <v>Chemie</v>
      </c>
      <c r="C313">
        <f>SUMIFS('Energy balance options'!$F$7:$F$3000,'Energy balance options'!$B$7:$B$3000,HeatGen!C$2,'Energy balance options'!$A$7:$A$3000,HeatGen!$A313)</f>
        <v>0</v>
      </c>
      <c r="D313">
        <f>SUMIFS('Energy balance options'!$F$7:$F$3000,'Energy balance options'!$B$7:$B$3000,HeatGen!D$2,'Energy balance options'!$A$7:$A$3000,HeatGen!$A313)</f>
        <v>-7.8876516759999993E-5</v>
      </c>
      <c r="E313">
        <f>SUMIFS('Energy balance options'!$F$7:$F$3000,'Energy balance options'!$B$7:$B$3000,HeatGen!E$2,'Energy balance options'!$A$7:$A$3000,HeatGen!$A313)</f>
        <v>0</v>
      </c>
      <c r="F313">
        <f>SUMIFS('Energy balance options'!$F$7:$F$3000,'Energy balance options'!$B$7:$B$3000,HeatGen!F$2,'Energy balance options'!$A$7:$A$3000,HeatGen!$A313)</f>
        <v>0</v>
      </c>
      <c r="G313">
        <f>SUMIFS('Energy balance options'!$F$7:$F$3000,'Energy balance options'!$B$7:$B$3000,HeatGen!G$2,'Energy balance options'!$A$7:$A$3000,HeatGen!$A313)</f>
        <v>0</v>
      </c>
      <c r="H313">
        <f>SUMIFS('Energy balance options'!$G$7:$G$3000,'Energy balance options'!$B$7:$B$3000,HeatGen!H$2,'Energy balance options'!$A$7:$A$3000,HeatGen!$A313)</f>
        <v>0</v>
      </c>
      <c r="I313">
        <f>SUMIFS('Energy balance options'!$G$7:$G$3000,'Energy balance options'!$B$7:$B$3000,HeatGen!I$2,'Energy balance options'!$A$7:$A$3000,HeatGen!$A313)</f>
        <v>0</v>
      </c>
      <c r="J313">
        <f>SUMIFS('Energy balance options'!$G$7:$G$3000,'Energy balance options'!$B$7:$B$3000,HeatGen!J$2,'Energy balance options'!$A$7:$A$3000,HeatGen!$A313)</f>
        <v>2.6320656069999999E-5</v>
      </c>
      <c r="K313">
        <f>SUMIFS('Energy balance options'!$G$7:$G$3000,'Energy balance options'!$B$7:$B$3000,HeatGen!K$2,'Energy balance options'!$A$7:$A$3000,HeatGen!$A313)</f>
        <v>0</v>
      </c>
      <c r="L313">
        <f>SUMIFS('Energy balance options'!$G$7:$G$3000,'Energy balance options'!$B$7:$B$3000,HeatGen!L$2,'Energy balance options'!$A$7:$A$3000,HeatGen!$A313)</f>
        <v>5.2598586460000002E-5</v>
      </c>
      <c r="M313">
        <f>SUMIFS('Energy balance options'!$G$7:$G$3000,'Energy balance options'!$B$7:$B$3000,HeatGen!M$2,'Energy balance options'!$A$7:$A$3000,HeatGen!$A313)</f>
        <v>0</v>
      </c>
      <c r="N313">
        <f>SUMIFS('Energy balance options'!$G$7:$G$3000,'Energy balance options'!$B$7:$B$3000,HeatGen!N$2,'Energy balance options'!$A$7:$A$3000,HeatGen!$A313)</f>
        <v>0</v>
      </c>
      <c r="O313">
        <f>SUMIFS('Energy balance options'!$G$7:$G$3000,'Energy balance options'!$B$7:$B$3000,HeatGen!O$2,'Energy balance options'!$A$7:$A$3000,HeatGen!$A313)</f>
        <v>0</v>
      </c>
      <c r="P313">
        <f>SUMIFS('Energy balance options'!$G$7:$G$3000,'Energy balance options'!$B$7:$B$3000,HeatGen!P$2,'Energy balance options'!$A$7:$A$3000,HeatGen!$A313)</f>
        <v>0</v>
      </c>
      <c r="Q313">
        <f>SUMIFS('Energy balance options'!$G$7:$G$3000,'Energy balance options'!$B$7:$B$3000,HeatGen!Q$2,'Energy balance options'!$A$7:$A$3000,HeatGen!$A313)</f>
        <v>0</v>
      </c>
      <c r="R313">
        <f>SUMIFS('Energy balance options'!$G$7:$G$3000,'Energy balance options'!$B$7:$B$3000,HeatGen!R$2,'Energy balance options'!$A$7:$A$3000,HeatGen!$A313)</f>
        <v>0</v>
      </c>
      <c r="S313">
        <f>SUMIFS('Energy balance options'!$G$7:$G$3000,'Energy balance options'!$B$7:$B$3000,HeatGen!S$2,'Energy balance options'!$A$7:$A$3000,HeatGen!$A313)</f>
        <v>0</v>
      </c>
      <c r="T313">
        <f>SUMIFS('Energy balance options'!$G$7:$G$3000,'Energy balance options'!$B$7:$B$3000,HeatGen!T$2,'Energy balance options'!$A$7:$A$3000,HeatGen!$A313)</f>
        <v>0</v>
      </c>
      <c r="U313">
        <f>SUMIFS('Energy balance options'!$G$7:$G$3000,'Energy balance options'!$B$7:$B$3000,HeatGen!U$2,'Energy balance options'!$A$7:$A$3000,HeatGen!$A313)</f>
        <v>0</v>
      </c>
      <c r="V313">
        <f>SUMIFS('Energy balance options'!$G$7:$G$3000,'Energy balance options'!$B$7:$B$3000,HeatGen!V$2,'Energy balance options'!$A$7:$A$3000,HeatGen!$A313)</f>
        <v>0</v>
      </c>
      <c r="W313">
        <f>SUMIFS('Energy balance options'!$G$7:$G$3000,'Energy balance options'!$B$7:$B$3000,HeatGen!W$2,'Energy balance options'!$A$7:$A$3000,HeatGen!$A313)</f>
        <v>0</v>
      </c>
      <c r="X313">
        <f>SUMIFS('Energy balance options'!$G$7:$G$3000,'Energy balance options'!$B$7:$B$3000,HeatGen!X$2,'Energy balance options'!$A$7:$A$3000,HeatGen!$A313)</f>
        <v>0</v>
      </c>
      <c r="Y313">
        <f t="shared" si="68"/>
        <v>0</v>
      </c>
      <c r="Z313">
        <f t="shared" si="69"/>
        <v>0</v>
      </c>
      <c r="AA313">
        <f t="shared" si="70"/>
        <v>-2.6306406436305549E-5</v>
      </c>
      <c r="AB313">
        <f t="shared" si="71"/>
        <v>0</v>
      </c>
      <c r="AC313">
        <f t="shared" si="72"/>
        <v>-5.2570110323694448E-5</v>
      </c>
      <c r="AD313">
        <f t="shared" si="73"/>
        <v>0</v>
      </c>
      <c r="AE313">
        <f t="shared" si="74"/>
        <v>0</v>
      </c>
      <c r="AF313">
        <f t="shared" si="75"/>
        <v>0</v>
      </c>
      <c r="AG313">
        <f t="shared" si="76"/>
        <v>0</v>
      </c>
      <c r="AH313">
        <f t="shared" si="77"/>
        <v>0</v>
      </c>
      <c r="AI313">
        <f t="shared" si="78"/>
        <v>0</v>
      </c>
      <c r="AJ313">
        <f t="shared" si="79"/>
        <v>0</v>
      </c>
      <c r="AK313">
        <f t="shared" si="80"/>
        <v>0</v>
      </c>
      <c r="AL313">
        <f t="shared" si="81"/>
        <v>0</v>
      </c>
      <c r="AM313">
        <f t="shared" si="82"/>
        <v>0</v>
      </c>
      <c r="AN313">
        <f t="shared" si="83"/>
        <v>0</v>
      </c>
      <c r="AO313">
        <f t="shared" si="84"/>
        <v>0</v>
      </c>
    </row>
    <row r="314" spans="1:41" x14ac:dyDescent="0.2">
      <c r="A314" s="9" t="str">
        <f>'Cost per option'!A322</f>
        <v>2044 REF NG Steam 200-400 boiler - Fertilizer</v>
      </c>
      <c r="B314" t="str">
        <f>_xlfn.IFNA(VLOOKUP(A314,'Energy balance options'!A$7:C$3000,3,FALSE),"")</f>
        <v>Kunstmestindustrie</v>
      </c>
      <c r="C314">
        <f>SUMIFS('Energy balance options'!$F$7:$F$3000,'Energy balance options'!$B$7:$B$3000,HeatGen!C$2,'Energy balance options'!$A$7:$A$3000,HeatGen!$A314)</f>
        <v>0</v>
      </c>
      <c r="D314">
        <f>SUMIFS('Energy balance options'!$F$7:$F$3000,'Energy balance options'!$B$7:$B$3000,HeatGen!D$2,'Energy balance options'!$A$7:$A$3000,HeatGen!$A314)</f>
        <v>0</v>
      </c>
      <c r="E314">
        <f>SUMIFS('Energy balance options'!$F$7:$F$3000,'Energy balance options'!$B$7:$B$3000,HeatGen!E$2,'Energy balance options'!$A$7:$A$3000,HeatGen!$A314)</f>
        <v>-1.5890640610000001E-4</v>
      </c>
      <c r="F314">
        <f>SUMIFS('Energy balance options'!$F$7:$F$3000,'Energy balance options'!$B$7:$B$3000,HeatGen!F$2,'Energy balance options'!$A$7:$A$3000,HeatGen!$A314)</f>
        <v>0</v>
      </c>
      <c r="G314">
        <f>SUMIFS('Energy balance options'!$F$7:$F$3000,'Energy balance options'!$B$7:$B$3000,HeatGen!G$2,'Energy balance options'!$A$7:$A$3000,HeatGen!$A314)</f>
        <v>0</v>
      </c>
      <c r="H314">
        <f>SUMIFS('Energy balance options'!$G$7:$G$3000,'Energy balance options'!$B$7:$B$3000,HeatGen!H$2,'Energy balance options'!$A$7:$A$3000,HeatGen!$A314)</f>
        <v>1.7655792589999999E-4</v>
      </c>
      <c r="I314">
        <f>SUMIFS('Energy balance options'!$G$7:$G$3000,'Energy balance options'!$B$7:$B$3000,HeatGen!I$2,'Energy balance options'!$A$7:$A$3000,HeatGen!$A314)</f>
        <v>0</v>
      </c>
      <c r="J314">
        <f>SUMIFS('Energy balance options'!$G$7:$G$3000,'Energy balance options'!$B$7:$B$3000,HeatGen!J$2,'Energy balance options'!$A$7:$A$3000,HeatGen!$A314)</f>
        <v>0</v>
      </c>
      <c r="K314">
        <f>SUMIFS('Energy balance options'!$G$7:$G$3000,'Energy balance options'!$B$7:$B$3000,HeatGen!K$2,'Energy balance options'!$A$7:$A$3000,HeatGen!$A314)</f>
        <v>0</v>
      </c>
      <c r="L314">
        <f>SUMIFS('Energy balance options'!$G$7:$G$3000,'Energy balance options'!$B$7:$B$3000,HeatGen!L$2,'Energy balance options'!$A$7:$A$3000,HeatGen!$A314)</f>
        <v>0</v>
      </c>
      <c r="M314">
        <f>SUMIFS('Energy balance options'!$G$7:$G$3000,'Energy balance options'!$B$7:$B$3000,HeatGen!M$2,'Energy balance options'!$A$7:$A$3000,HeatGen!$A314)</f>
        <v>0</v>
      </c>
      <c r="N314">
        <f>SUMIFS('Energy balance options'!$G$7:$G$3000,'Energy balance options'!$B$7:$B$3000,HeatGen!N$2,'Energy balance options'!$A$7:$A$3000,HeatGen!$A314)</f>
        <v>0</v>
      </c>
      <c r="O314">
        <f>SUMIFS('Energy balance options'!$G$7:$G$3000,'Energy balance options'!$B$7:$B$3000,HeatGen!O$2,'Energy balance options'!$A$7:$A$3000,HeatGen!$A314)</f>
        <v>0</v>
      </c>
      <c r="P314">
        <f>SUMIFS('Energy balance options'!$G$7:$G$3000,'Energy balance options'!$B$7:$B$3000,HeatGen!P$2,'Energy balance options'!$A$7:$A$3000,HeatGen!$A314)</f>
        <v>0</v>
      </c>
      <c r="Q314">
        <f>SUMIFS('Energy balance options'!$G$7:$G$3000,'Energy balance options'!$B$7:$B$3000,HeatGen!Q$2,'Energy balance options'!$A$7:$A$3000,HeatGen!$A314)</f>
        <v>0</v>
      </c>
      <c r="R314">
        <f>SUMIFS('Energy balance options'!$G$7:$G$3000,'Energy balance options'!$B$7:$B$3000,HeatGen!R$2,'Energy balance options'!$A$7:$A$3000,HeatGen!$A314)</f>
        <v>0</v>
      </c>
      <c r="S314">
        <f>SUMIFS('Energy balance options'!$G$7:$G$3000,'Energy balance options'!$B$7:$B$3000,HeatGen!S$2,'Energy balance options'!$A$7:$A$3000,HeatGen!$A314)</f>
        <v>0</v>
      </c>
      <c r="T314">
        <f>SUMIFS('Energy balance options'!$G$7:$G$3000,'Energy balance options'!$B$7:$B$3000,HeatGen!T$2,'Energy balance options'!$A$7:$A$3000,HeatGen!$A314)</f>
        <v>0</v>
      </c>
      <c r="U314">
        <f>SUMIFS('Energy balance options'!$G$7:$G$3000,'Energy balance options'!$B$7:$B$3000,HeatGen!U$2,'Energy balance options'!$A$7:$A$3000,HeatGen!$A314)</f>
        <v>0</v>
      </c>
      <c r="V314">
        <f>SUMIFS('Energy balance options'!$G$7:$G$3000,'Energy balance options'!$B$7:$B$3000,HeatGen!V$2,'Energy balance options'!$A$7:$A$3000,HeatGen!$A314)</f>
        <v>0</v>
      </c>
      <c r="W314">
        <f>SUMIFS('Energy balance options'!$G$7:$G$3000,'Energy balance options'!$B$7:$B$3000,HeatGen!W$2,'Energy balance options'!$A$7:$A$3000,HeatGen!$A314)</f>
        <v>0</v>
      </c>
      <c r="X314">
        <f>SUMIFS('Energy balance options'!$G$7:$G$3000,'Energy balance options'!$B$7:$B$3000,HeatGen!X$2,'Energy balance options'!$A$7:$A$3000,HeatGen!$A314)</f>
        <v>0</v>
      </c>
      <c r="Y314">
        <f t="shared" si="68"/>
        <v>-1.5890640610000001E-4</v>
      </c>
      <c r="Z314">
        <f t="shared" si="69"/>
        <v>0</v>
      </c>
      <c r="AA314">
        <f t="shared" si="70"/>
        <v>0</v>
      </c>
      <c r="AB314">
        <f t="shared" si="71"/>
        <v>0</v>
      </c>
      <c r="AC314">
        <f t="shared" si="72"/>
        <v>0</v>
      </c>
      <c r="AD314">
        <f t="shared" si="73"/>
        <v>0</v>
      </c>
      <c r="AE314">
        <f t="shared" si="74"/>
        <v>0</v>
      </c>
      <c r="AF314">
        <f t="shared" si="75"/>
        <v>0</v>
      </c>
      <c r="AG314">
        <f t="shared" si="76"/>
        <v>0</v>
      </c>
      <c r="AH314">
        <f t="shared" si="77"/>
        <v>0</v>
      </c>
      <c r="AI314">
        <f t="shared" si="78"/>
        <v>0</v>
      </c>
      <c r="AJ314">
        <f t="shared" si="79"/>
        <v>0</v>
      </c>
      <c r="AK314">
        <f t="shared" si="80"/>
        <v>0</v>
      </c>
      <c r="AL314">
        <f t="shared" si="81"/>
        <v>0</v>
      </c>
      <c r="AM314">
        <f t="shared" si="82"/>
        <v>0</v>
      </c>
      <c r="AN314">
        <f t="shared" si="83"/>
        <v>0</v>
      </c>
      <c r="AO314">
        <f t="shared" si="84"/>
        <v>0</v>
      </c>
    </row>
    <row r="315" spans="1:41" x14ac:dyDescent="0.2">
      <c r="A315" s="9" t="str">
        <f>'Cost per option'!A323</f>
        <v>2045 REF NG Steam 100-200 boiler - Fertilizer</v>
      </c>
      <c r="B315" t="str">
        <f>_xlfn.IFNA(VLOOKUP(A315,'Energy balance options'!A$7:C$3000,3,FALSE),"")</f>
        <v>Kunstmestindustrie</v>
      </c>
      <c r="C315">
        <f>SUMIFS('Energy balance options'!$F$7:$F$3000,'Energy balance options'!$B$7:$B$3000,HeatGen!C$2,'Energy balance options'!$A$7:$A$3000,HeatGen!$A315)</f>
        <v>0</v>
      </c>
      <c r="D315">
        <f>SUMIFS('Energy balance options'!$F$7:$F$3000,'Energy balance options'!$B$7:$B$3000,HeatGen!D$2,'Energy balance options'!$A$7:$A$3000,HeatGen!$A315)</f>
        <v>-7.8308855960000003E-3</v>
      </c>
      <c r="E315">
        <f>SUMIFS('Energy balance options'!$F$7:$F$3000,'Energy balance options'!$B$7:$B$3000,HeatGen!E$2,'Energy balance options'!$A$7:$A$3000,HeatGen!$A315)</f>
        <v>0</v>
      </c>
      <c r="F315">
        <f>SUMIFS('Energy balance options'!$F$7:$F$3000,'Energy balance options'!$B$7:$B$3000,HeatGen!F$2,'Energy balance options'!$A$7:$A$3000,HeatGen!$A315)</f>
        <v>0</v>
      </c>
      <c r="G315">
        <f>SUMIFS('Energy balance options'!$F$7:$F$3000,'Energy balance options'!$B$7:$B$3000,HeatGen!G$2,'Energy balance options'!$A$7:$A$3000,HeatGen!$A315)</f>
        <v>0</v>
      </c>
      <c r="H315">
        <f>SUMIFS('Energy balance options'!$G$7:$G$3000,'Energy balance options'!$B$7:$B$3000,HeatGen!H$2,'Energy balance options'!$A$7:$A$3000,HeatGen!$A315)</f>
        <v>8.7009792469999996E-3</v>
      </c>
      <c r="I315">
        <f>SUMIFS('Energy balance options'!$G$7:$G$3000,'Energy balance options'!$B$7:$B$3000,HeatGen!I$2,'Energy balance options'!$A$7:$A$3000,HeatGen!$A315)</f>
        <v>0</v>
      </c>
      <c r="J315">
        <f>SUMIFS('Energy balance options'!$G$7:$G$3000,'Energy balance options'!$B$7:$B$3000,HeatGen!J$2,'Energy balance options'!$A$7:$A$3000,HeatGen!$A315)</f>
        <v>0</v>
      </c>
      <c r="K315">
        <f>SUMIFS('Energy balance options'!$G$7:$G$3000,'Energy balance options'!$B$7:$B$3000,HeatGen!K$2,'Energy balance options'!$A$7:$A$3000,HeatGen!$A315)</f>
        <v>0</v>
      </c>
      <c r="L315">
        <f>SUMIFS('Energy balance options'!$G$7:$G$3000,'Energy balance options'!$B$7:$B$3000,HeatGen!L$2,'Energy balance options'!$A$7:$A$3000,HeatGen!$A315)</f>
        <v>0</v>
      </c>
      <c r="M315">
        <f>SUMIFS('Energy balance options'!$G$7:$G$3000,'Energy balance options'!$B$7:$B$3000,HeatGen!M$2,'Energy balance options'!$A$7:$A$3000,HeatGen!$A315)</f>
        <v>0</v>
      </c>
      <c r="N315">
        <f>SUMIFS('Energy balance options'!$G$7:$G$3000,'Energy balance options'!$B$7:$B$3000,HeatGen!N$2,'Energy balance options'!$A$7:$A$3000,HeatGen!$A315)</f>
        <v>0</v>
      </c>
      <c r="O315">
        <f>SUMIFS('Energy balance options'!$G$7:$G$3000,'Energy balance options'!$B$7:$B$3000,HeatGen!O$2,'Energy balance options'!$A$7:$A$3000,HeatGen!$A315)</f>
        <v>0</v>
      </c>
      <c r="P315">
        <f>SUMIFS('Energy balance options'!$G$7:$G$3000,'Energy balance options'!$B$7:$B$3000,HeatGen!P$2,'Energy balance options'!$A$7:$A$3000,HeatGen!$A315)</f>
        <v>0</v>
      </c>
      <c r="Q315">
        <f>SUMIFS('Energy balance options'!$G$7:$G$3000,'Energy balance options'!$B$7:$B$3000,HeatGen!Q$2,'Energy balance options'!$A$7:$A$3000,HeatGen!$A315)</f>
        <v>0</v>
      </c>
      <c r="R315">
        <f>SUMIFS('Energy balance options'!$G$7:$G$3000,'Energy balance options'!$B$7:$B$3000,HeatGen!R$2,'Energy balance options'!$A$7:$A$3000,HeatGen!$A315)</f>
        <v>0</v>
      </c>
      <c r="S315">
        <f>SUMIFS('Energy balance options'!$G$7:$G$3000,'Energy balance options'!$B$7:$B$3000,HeatGen!S$2,'Energy balance options'!$A$7:$A$3000,HeatGen!$A315)</f>
        <v>0</v>
      </c>
      <c r="T315">
        <f>SUMIFS('Energy balance options'!$G$7:$G$3000,'Energy balance options'!$B$7:$B$3000,HeatGen!T$2,'Energy balance options'!$A$7:$A$3000,HeatGen!$A315)</f>
        <v>0</v>
      </c>
      <c r="U315">
        <f>SUMIFS('Energy balance options'!$G$7:$G$3000,'Energy balance options'!$B$7:$B$3000,HeatGen!U$2,'Energy balance options'!$A$7:$A$3000,HeatGen!$A315)</f>
        <v>0</v>
      </c>
      <c r="V315">
        <f>SUMIFS('Energy balance options'!$G$7:$G$3000,'Energy balance options'!$B$7:$B$3000,HeatGen!V$2,'Energy balance options'!$A$7:$A$3000,HeatGen!$A315)</f>
        <v>0</v>
      </c>
      <c r="W315">
        <f>SUMIFS('Energy balance options'!$G$7:$G$3000,'Energy balance options'!$B$7:$B$3000,HeatGen!W$2,'Energy balance options'!$A$7:$A$3000,HeatGen!$A315)</f>
        <v>0</v>
      </c>
      <c r="X315">
        <f>SUMIFS('Energy balance options'!$G$7:$G$3000,'Energy balance options'!$B$7:$B$3000,HeatGen!X$2,'Energy balance options'!$A$7:$A$3000,HeatGen!$A315)</f>
        <v>0</v>
      </c>
      <c r="Y315">
        <f t="shared" si="68"/>
        <v>-7.8308855960000003E-3</v>
      </c>
      <c r="Z315">
        <f t="shared" si="69"/>
        <v>0</v>
      </c>
      <c r="AA315">
        <f t="shared" si="70"/>
        <v>0</v>
      </c>
      <c r="AB315">
        <f t="shared" si="71"/>
        <v>0</v>
      </c>
      <c r="AC315">
        <f t="shared" si="72"/>
        <v>0</v>
      </c>
      <c r="AD315">
        <f t="shared" si="73"/>
        <v>0</v>
      </c>
      <c r="AE315">
        <f t="shared" si="74"/>
        <v>0</v>
      </c>
      <c r="AF315">
        <f t="shared" si="75"/>
        <v>0</v>
      </c>
      <c r="AG315">
        <f t="shared" si="76"/>
        <v>0</v>
      </c>
      <c r="AH315">
        <f t="shared" si="77"/>
        <v>0</v>
      </c>
      <c r="AI315">
        <f t="shared" si="78"/>
        <v>0</v>
      </c>
      <c r="AJ315">
        <f t="shared" si="79"/>
        <v>0</v>
      </c>
      <c r="AK315">
        <f t="shared" si="80"/>
        <v>0</v>
      </c>
      <c r="AL315">
        <f t="shared" si="81"/>
        <v>0</v>
      </c>
      <c r="AM315">
        <f t="shared" si="82"/>
        <v>0</v>
      </c>
      <c r="AN315">
        <f t="shared" si="83"/>
        <v>0</v>
      </c>
      <c r="AO315">
        <f t="shared" si="84"/>
        <v>0</v>
      </c>
    </row>
    <row r="316" spans="1:41" x14ac:dyDescent="0.2">
      <c r="A316" s="9" t="str">
        <f>'Cost per option'!A324</f>
        <v>2046 Natural Gas High Temp Boilers with CCS - Fertilizers</v>
      </c>
      <c r="B316" t="str">
        <f>_xlfn.IFNA(VLOOKUP(A316,'Energy balance options'!A$7:C$3000,3,FALSE),"")</f>
        <v>Kunstmestindustrie</v>
      </c>
      <c r="C316">
        <f>SUMIFS('Energy balance options'!$F$7:$F$3000,'Energy balance options'!$B$7:$B$3000,HeatGen!C$2,'Energy balance options'!$A$7:$A$3000,HeatGen!$A316)</f>
        <v>0</v>
      </c>
      <c r="D316">
        <f>SUMIFS('Energy balance options'!$F$7:$F$3000,'Energy balance options'!$B$7:$B$3000,HeatGen!D$2,'Energy balance options'!$A$7:$A$3000,HeatGen!$A316)</f>
        <v>0</v>
      </c>
      <c r="E316">
        <f>SUMIFS('Energy balance options'!$F$7:$F$3000,'Energy balance options'!$B$7:$B$3000,HeatGen!E$2,'Energy balance options'!$A$7:$A$3000,HeatGen!$A316)</f>
        <v>-1.09558426E-2</v>
      </c>
      <c r="F316">
        <f>SUMIFS('Energy balance options'!$F$7:$F$3000,'Energy balance options'!$B$7:$B$3000,HeatGen!F$2,'Energy balance options'!$A$7:$A$3000,HeatGen!$A316)</f>
        <v>0</v>
      </c>
      <c r="G316">
        <f>SUMIFS('Energy balance options'!$F$7:$F$3000,'Energy balance options'!$B$7:$B$3000,HeatGen!G$2,'Energy balance options'!$A$7:$A$3000,HeatGen!$A316)</f>
        <v>0</v>
      </c>
      <c r="H316">
        <f>SUMIFS('Energy balance options'!$G$7:$G$3000,'Energy balance options'!$B$7:$B$3000,HeatGen!H$2,'Energy balance options'!$A$7:$A$3000,HeatGen!$A316)</f>
        <v>1.2281494380000001E-2</v>
      </c>
      <c r="I316">
        <f>SUMIFS('Energy balance options'!$G$7:$G$3000,'Energy balance options'!$B$7:$B$3000,HeatGen!I$2,'Energy balance options'!$A$7:$A$3000,HeatGen!$A316)</f>
        <v>0</v>
      </c>
      <c r="J316">
        <f>SUMIFS('Energy balance options'!$G$7:$G$3000,'Energy balance options'!$B$7:$B$3000,HeatGen!J$2,'Energy balance options'!$A$7:$A$3000,HeatGen!$A316)</f>
        <v>4.9692146789999999E-4</v>
      </c>
      <c r="K316">
        <f>SUMIFS('Energy balance options'!$G$7:$G$3000,'Energy balance options'!$B$7:$B$3000,HeatGen!K$2,'Energy balance options'!$A$7:$A$3000,HeatGen!$A316)</f>
        <v>0</v>
      </c>
      <c r="L316">
        <f>SUMIFS('Energy balance options'!$G$7:$G$3000,'Energy balance options'!$B$7:$B$3000,HeatGen!L$2,'Energy balance options'!$A$7:$A$3000,HeatGen!$A316)</f>
        <v>0</v>
      </c>
      <c r="M316">
        <f>SUMIFS('Energy balance options'!$G$7:$G$3000,'Energy balance options'!$B$7:$B$3000,HeatGen!M$2,'Energy balance options'!$A$7:$A$3000,HeatGen!$A316)</f>
        <v>0</v>
      </c>
      <c r="N316">
        <f>SUMIFS('Energy balance options'!$G$7:$G$3000,'Energy balance options'!$B$7:$B$3000,HeatGen!N$2,'Energy balance options'!$A$7:$A$3000,HeatGen!$A316)</f>
        <v>0</v>
      </c>
      <c r="O316">
        <f>SUMIFS('Energy balance options'!$G$7:$G$3000,'Energy balance options'!$B$7:$B$3000,HeatGen!O$2,'Energy balance options'!$A$7:$A$3000,HeatGen!$A316)</f>
        <v>0</v>
      </c>
      <c r="P316">
        <f>SUMIFS('Energy balance options'!$G$7:$G$3000,'Energy balance options'!$B$7:$B$3000,HeatGen!P$2,'Energy balance options'!$A$7:$A$3000,HeatGen!$A316)</f>
        <v>0</v>
      </c>
      <c r="Q316">
        <f>SUMIFS('Energy balance options'!$G$7:$G$3000,'Energy balance options'!$B$7:$B$3000,HeatGen!Q$2,'Energy balance options'!$A$7:$A$3000,HeatGen!$A316)</f>
        <v>0</v>
      </c>
      <c r="R316">
        <f>SUMIFS('Energy balance options'!$G$7:$G$3000,'Energy balance options'!$B$7:$B$3000,HeatGen!R$2,'Energy balance options'!$A$7:$A$3000,HeatGen!$A316)</f>
        <v>0</v>
      </c>
      <c r="S316">
        <f>SUMIFS('Energy balance options'!$G$7:$G$3000,'Energy balance options'!$B$7:$B$3000,HeatGen!S$2,'Energy balance options'!$A$7:$A$3000,HeatGen!$A316)</f>
        <v>0</v>
      </c>
      <c r="T316">
        <f>SUMIFS('Energy balance options'!$G$7:$G$3000,'Energy balance options'!$B$7:$B$3000,HeatGen!T$2,'Energy balance options'!$A$7:$A$3000,HeatGen!$A316)</f>
        <v>0</v>
      </c>
      <c r="U316">
        <f>SUMIFS('Energy balance options'!$G$7:$G$3000,'Energy balance options'!$B$7:$B$3000,HeatGen!U$2,'Energy balance options'!$A$7:$A$3000,HeatGen!$A316)</f>
        <v>0</v>
      </c>
      <c r="V316">
        <f>SUMIFS('Energy balance options'!$G$7:$G$3000,'Energy balance options'!$B$7:$B$3000,HeatGen!V$2,'Energy balance options'!$A$7:$A$3000,HeatGen!$A316)</f>
        <v>0</v>
      </c>
      <c r="W316">
        <f>SUMIFS('Energy balance options'!$G$7:$G$3000,'Energy balance options'!$B$7:$B$3000,HeatGen!W$2,'Energy balance options'!$A$7:$A$3000,HeatGen!$A316)</f>
        <v>0</v>
      </c>
      <c r="X316">
        <f>SUMIFS('Energy balance options'!$G$7:$G$3000,'Energy balance options'!$B$7:$B$3000,HeatGen!X$2,'Energy balance options'!$A$7:$A$3000,HeatGen!$A316)</f>
        <v>0</v>
      </c>
      <c r="Y316">
        <f t="shared" si="68"/>
        <v>-1.0529796566463842E-2</v>
      </c>
      <c r="Z316">
        <f t="shared" si="69"/>
        <v>0</v>
      </c>
      <c r="AA316">
        <f t="shared" si="70"/>
        <v>-4.2604603353615608E-4</v>
      </c>
      <c r="AB316">
        <f t="shared" si="71"/>
        <v>0</v>
      </c>
      <c r="AC316">
        <f t="shared" si="72"/>
        <v>0</v>
      </c>
      <c r="AD316">
        <f t="shared" si="73"/>
        <v>0</v>
      </c>
      <c r="AE316">
        <f t="shared" si="74"/>
        <v>0</v>
      </c>
      <c r="AF316">
        <f t="shared" si="75"/>
        <v>0</v>
      </c>
      <c r="AG316">
        <f t="shared" si="76"/>
        <v>0</v>
      </c>
      <c r="AH316">
        <f t="shared" si="77"/>
        <v>0</v>
      </c>
      <c r="AI316">
        <f t="shared" si="78"/>
        <v>0</v>
      </c>
      <c r="AJ316">
        <f t="shared" si="79"/>
        <v>0</v>
      </c>
      <c r="AK316">
        <f t="shared" si="80"/>
        <v>0</v>
      </c>
      <c r="AL316">
        <f t="shared" si="81"/>
        <v>0</v>
      </c>
      <c r="AM316">
        <f t="shared" si="82"/>
        <v>0</v>
      </c>
      <c r="AN316">
        <f t="shared" si="83"/>
        <v>0</v>
      </c>
      <c r="AO316">
        <f t="shared" si="84"/>
        <v>0</v>
      </c>
    </row>
    <row r="317" spans="1:41" x14ac:dyDescent="0.2">
      <c r="A317" s="9" t="str">
        <f>'Cost per option'!A325</f>
        <v>2047 Natural Gas Medium Temp Boilers with CCS - Fertilizers</v>
      </c>
      <c r="B317" t="str">
        <f>_xlfn.IFNA(VLOOKUP(A317,'Energy balance options'!A$7:C$3000,3,FALSE),"")</f>
        <v>Kunstmestindustrie</v>
      </c>
      <c r="C317">
        <f>SUMIFS('Energy balance options'!$F$7:$F$3000,'Energy balance options'!$B$7:$B$3000,HeatGen!C$2,'Energy balance options'!$A$7:$A$3000,HeatGen!$A317)</f>
        <v>0</v>
      </c>
      <c r="D317">
        <f>SUMIFS('Energy balance options'!$F$7:$F$3000,'Energy balance options'!$B$7:$B$3000,HeatGen!D$2,'Energy balance options'!$A$7:$A$3000,HeatGen!$A317)</f>
        <v>-9.3169720560000002E-4</v>
      </c>
      <c r="E317">
        <f>SUMIFS('Energy balance options'!$F$7:$F$3000,'Energy balance options'!$B$7:$B$3000,HeatGen!E$2,'Energy balance options'!$A$7:$A$3000,HeatGen!$A317)</f>
        <v>0</v>
      </c>
      <c r="F317">
        <f>SUMIFS('Energy balance options'!$F$7:$F$3000,'Energy balance options'!$B$7:$B$3000,HeatGen!F$2,'Energy balance options'!$A$7:$A$3000,HeatGen!$A317)</f>
        <v>0</v>
      </c>
      <c r="G317">
        <f>SUMIFS('Energy balance options'!$F$7:$F$3000,'Energy balance options'!$B$7:$B$3000,HeatGen!G$2,'Energy balance options'!$A$7:$A$3000,HeatGen!$A317)</f>
        <v>0</v>
      </c>
      <c r="H317">
        <f>SUMIFS('Energy balance options'!$G$7:$G$3000,'Energy balance options'!$B$7:$B$3000,HeatGen!H$2,'Energy balance options'!$A$7:$A$3000,HeatGen!$A317)</f>
        <v>1.0788986129999999E-3</v>
      </c>
      <c r="I317">
        <f>SUMIFS('Energy balance options'!$G$7:$G$3000,'Energy balance options'!$B$7:$B$3000,HeatGen!I$2,'Energy balance options'!$A$7:$A$3000,HeatGen!$A317)</f>
        <v>0</v>
      </c>
      <c r="J317">
        <f>SUMIFS('Energy balance options'!$G$7:$G$3000,'Energy balance options'!$B$7:$B$3000,HeatGen!J$2,'Energy balance options'!$A$7:$A$3000,HeatGen!$A317)</f>
        <v>4.3830486320000003E-5</v>
      </c>
      <c r="K317">
        <f>SUMIFS('Energy balance options'!$G$7:$G$3000,'Energy balance options'!$B$7:$B$3000,HeatGen!K$2,'Energy balance options'!$A$7:$A$3000,HeatGen!$A317)</f>
        <v>0</v>
      </c>
      <c r="L317">
        <f>SUMIFS('Energy balance options'!$G$7:$G$3000,'Energy balance options'!$B$7:$B$3000,HeatGen!L$2,'Energy balance options'!$A$7:$A$3000,HeatGen!$A317)</f>
        <v>0</v>
      </c>
      <c r="M317">
        <f>SUMIFS('Energy balance options'!$G$7:$G$3000,'Energy balance options'!$B$7:$B$3000,HeatGen!M$2,'Energy balance options'!$A$7:$A$3000,HeatGen!$A317)</f>
        <v>0</v>
      </c>
      <c r="N317">
        <f>SUMIFS('Energy balance options'!$G$7:$G$3000,'Energy balance options'!$B$7:$B$3000,HeatGen!N$2,'Energy balance options'!$A$7:$A$3000,HeatGen!$A317)</f>
        <v>0</v>
      </c>
      <c r="O317">
        <f>SUMIFS('Energy balance options'!$G$7:$G$3000,'Energy balance options'!$B$7:$B$3000,HeatGen!O$2,'Energy balance options'!$A$7:$A$3000,HeatGen!$A317)</f>
        <v>0</v>
      </c>
      <c r="P317">
        <f>SUMIFS('Energy balance options'!$G$7:$G$3000,'Energy balance options'!$B$7:$B$3000,HeatGen!P$2,'Energy balance options'!$A$7:$A$3000,HeatGen!$A317)</f>
        <v>0</v>
      </c>
      <c r="Q317">
        <f>SUMIFS('Energy balance options'!$G$7:$G$3000,'Energy balance options'!$B$7:$B$3000,HeatGen!Q$2,'Energy balance options'!$A$7:$A$3000,HeatGen!$A317)</f>
        <v>0</v>
      </c>
      <c r="R317">
        <f>SUMIFS('Energy balance options'!$G$7:$G$3000,'Energy balance options'!$B$7:$B$3000,HeatGen!R$2,'Energy balance options'!$A$7:$A$3000,HeatGen!$A317)</f>
        <v>0</v>
      </c>
      <c r="S317">
        <f>SUMIFS('Energy balance options'!$G$7:$G$3000,'Energy balance options'!$B$7:$B$3000,HeatGen!S$2,'Energy balance options'!$A$7:$A$3000,HeatGen!$A317)</f>
        <v>0</v>
      </c>
      <c r="T317">
        <f>SUMIFS('Energy balance options'!$G$7:$G$3000,'Energy balance options'!$B$7:$B$3000,HeatGen!T$2,'Energy balance options'!$A$7:$A$3000,HeatGen!$A317)</f>
        <v>0</v>
      </c>
      <c r="U317">
        <f>SUMIFS('Energy balance options'!$G$7:$G$3000,'Energy balance options'!$B$7:$B$3000,HeatGen!U$2,'Energy balance options'!$A$7:$A$3000,HeatGen!$A317)</f>
        <v>0</v>
      </c>
      <c r="V317">
        <f>SUMIFS('Energy balance options'!$G$7:$G$3000,'Energy balance options'!$B$7:$B$3000,HeatGen!V$2,'Energy balance options'!$A$7:$A$3000,HeatGen!$A317)</f>
        <v>0</v>
      </c>
      <c r="W317">
        <f>SUMIFS('Energy balance options'!$G$7:$G$3000,'Energy balance options'!$B$7:$B$3000,HeatGen!W$2,'Energy balance options'!$A$7:$A$3000,HeatGen!$A317)</f>
        <v>0</v>
      </c>
      <c r="X317">
        <f>SUMIFS('Energy balance options'!$G$7:$G$3000,'Energy balance options'!$B$7:$B$3000,HeatGen!X$2,'Energy balance options'!$A$7:$A$3000,HeatGen!$A317)</f>
        <v>0</v>
      </c>
      <c r="Y317">
        <f t="shared" si="68"/>
        <v>-8.9532445847055749E-4</v>
      </c>
      <c r="Z317">
        <f t="shared" si="69"/>
        <v>0</v>
      </c>
      <c r="AA317">
        <f t="shared" si="70"/>
        <v>-3.6372747129442444E-5</v>
      </c>
      <c r="AB317">
        <f t="shared" si="71"/>
        <v>0</v>
      </c>
      <c r="AC317">
        <f t="shared" si="72"/>
        <v>0</v>
      </c>
      <c r="AD317">
        <f t="shared" si="73"/>
        <v>0</v>
      </c>
      <c r="AE317">
        <f t="shared" si="74"/>
        <v>0</v>
      </c>
      <c r="AF317">
        <f t="shared" si="75"/>
        <v>0</v>
      </c>
      <c r="AG317">
        <f t="shared" si="76"/>
        <v>0</v>
      </c>
      <c r="AH317">
        <f t="shared" si="77"/>
        <v>0</v>
      </c>
      <c r="AI317">
        <f t="shared" si="78"/>
        <v>0</v>
      </c>
      <c r="AJ317">
        <f t="shared" si="79"/>
        <v>0</v>
      </c>
      <c r="AK317">
        <f t="shared" si="80"/>
        <v>0</v>
      </c>
      <c r="AL317">
        <f t="shared" si="81"/>
        <v>0</v>
      </c>
      <c r="AM317">
        <f t="shared" si="82"/>
        <v>0</v>
      </c>
      <c r="AN317">
        <f t="shared" si="83"/>
        <v>0</v>
      </c>
      <c r="AO317">
        <f t="shared" si="84"/>
        <v>0</v>
      </c>
    </row>
    <row r="318" spans="1:41" x14ac:dyDescent="0.2">
      <c r="A318" s="9" t="str">
        <f>'Cost per option'!A326</f>
        <v>2048 Hydrogen High Temp Boilers - Fertilizers</v>
      </c>
      <c r="B318" t="str">
        <f>_xlfn.IFNA(VLOOKUP(A318,'Energy balance options'!A$7:C$3000,3,FALSE),"")</f>
        <v>Kunstmestindustrie</v>
      </c>
      <c r="C318">
        <f>SUMIFS('Energy balance options'!$F$7:$F$3000,'Energy balance options'!$B$7:$B$3000,HeatGen!C$2,'Energy balance options'!$A$7:$A$3000,HeatGen!$A318)</f>
        <v>0</v>
      </c>
      <c r="D318">
        <f>SUMIFS('Energy balance options'!$F$7:$F$3000,'Energy balance options'!$B$7:$B$3000,HeatGen!D$2,'Energy balance options'!$A$7:$A$3000,HeatGen!$A318)</f>
        <v>0</v>
      </c>
      <c r="E318">
        <f>SUMIFS('Energy balance options'!$F$7:$F$3000,'Energy balance options'!$B$7:$B$3000,HeatGen!E$2,'Energy balance options'!$A$7:$A$3000,HeatGen!$A318)</f>
        <v>-1.4343257969999999E-5</v>
      </c>
      <c r="F318">
        <f>SUMIFS('Energy balance options'!$F$7:$F$3000,'Energy balance options'!$B$7:$B$3000,HeatGen!F$2,'Energy balance options'!$A$7:$A$3000,HeatGen!$A318)</f>
        <v>0</v>
      </c>
      <c r="G318">
        <f>SUMIFS('Energy balance options'!$F$7:$F$3000,'Energy balance options'!$B$7:$B$3000,HeatGen!G$2,'Energy balance options'!$A$7:$A$3000,HeatGen!$A318)</f>
        <v>0</v>
      </c>
      <c r="H318">
        <f>SUMIFS('Energy balance options'!$G$7:$G$3000,'Energy balance options'!$B$7:$B$3000,HeatGen!H$2,'Energy balance options'!$A$7:$A$3000,HeatGen!$A318)</f>
        <v>0</v>
      </c>
      <c r="I318">
        <f>SUMIFS('Energy balance options'!$G$7:$G$3000,'Energy balance options'!$B$7:$B$3000,HeatGen!I$2,'Energy balance options'!$A$7:$A$3000,HeatGen!$A318)</f>
        <v>1.591631651E-5</v>
      </c>
      <c r="J318">
        <f>SUMIFS('Energy balance options'!$G$7:$G$3000,'Energy balance options'!$B$7:$B$3000,HeatGen!J$2,'Energy balance options'!$A$7:$A$3000,HeatGen!$A318)</f>
        <v>0</v>
      </c>
      <c r="K318">
        <f>SUMIFS('Energy balance options'!$G$7:$G$3000,'Energy balance options'!$B$7:$B$3000,HeatGen!K$2,'Energy balance options'!$A$7:$A$3000,HeatGen!$A318)</f>
        <v>0</v>
      </c>
      <c r="L318">
        <f>SUMIFS('Energy balance options'!$G$7:$G$3000,'Energy balance options'!$B$7:$B$3000,HeatGen!L$2,'Energy balance options'!$A$7:$A$3000,HeatGen!$A318)</f>
        <v>0</v>
      </c>
      <c r="M318">
        <f>SUMIFS('Energy balance options'!$G$7:$G$3000,'Energy balance options'!$B$7:$B$3000,HeatGen!M$2,'Energy balance options'!$A$7:$A$3000,HeatGen!$A318)</f>
        <v>0</v>
      </c>
      <c r="N318">
        <f>SUMIFS('Energy balance options'!$G$7:$G$3000,'Energy balance options'!$B$7:$B$3000,HeatGen!N$2,'Energy balance options'!$A$7:$A$3000,HeatGen!$A318)</f>
        <v>0</v>
      </c>
      <c r="O318">
        <f>SUMIFS('Energy balance options'!$G$7:$G$3000,'Energy balance options'!$B$7:$B$3000,HeatGen!O$2,'Energy balance options'!$A$7:$A$3000,HeatGen!$A318)</f>
        <v>0</v>
      </c>
      <c r="P318">
        <f>SUMIFS('Energy balance options'!$G$7:$G$3000,'Energy balance options'!$B$7:$B$3000,HeatGen!P$2,'Energy balance options'!$A$7:$A$3000,HeatGen!$A318)</f>
        <v>0</v>
      </c>
      <c r="Q318">
        <f>SUMIFS('Energy balance options'!$G$7:$G$3000,'Energy balance options'!$B$7:$B$3000,HeatGen!Q$2,'Energy balance options'!$A$7:$A$3000,HeatGen!$A318)</f>
        <v>0</v>
      </c>
      <c r="R318">
        <f>SUMIFS('Energy balance options'!$G$7:$G$3000,'Energy balance options'!$B$7:$B$3000,HeatGen!R$2,'Energy balance options'!$A$7:$A$3000,HeatGen!$A318)</f>
        <v>0</v>
      </c>
      <c r="S318">
        <f>SUMIFS('Energy balance options'!$G$7:$G$3000,'Energy balance options'!$B$7:$B$3000,HeatGen!S$2,'Energy balance options'!$A$7:$A$3000,HeatGen!$A318)</f>
        <v>0</v>
      </c>
      <c r="T318">
        <f>SUMIFS('Energy balance options'!$G$7:$G$3000,'Energy balance options'!$B$7:$B$3000,HeatGen!T$2,'Energy balance options'!$A$7:$A$3000,HeatGen!$A318)</f>
        <v>0</v>
      </c>
      <c r="U318">
        <f>SUMIFS('Energy balance options'!$G$7:$G$3000,'Energy balance options'!$B$7:$B$3000,HeatGen!U$2,'Energy balance options'!$A$7:$A$3000,HeatGen!$A318)</f>
        <v>0</v>
      </c>
      <c r="V318">
        <f>SUMIFS('Energy balance options'!$G$7:$G$3000,'Energy balance options'!$B$7:$B$3000,HeatGen!V$2,'Energy balance options'!$A$7:$A$3000,HeatGen!$A318)</f>
        <v>0</v>
      </c>
      <c r="W318">
        <f>SUMIFS('Energy balance options'!$G$7:$G$3000,'Energy balance options'!$B$7:$B$3000,HeatGen!W$2,'Energy balance options'!$A$7:$A$3000,HeatGen!$A318)</f>
        <v>0</v>
      </c>
      <c r="X318">
        <f>SUMIFS('Energy balance options'!$G$7:$G$3000,'Energy balance options'!$B$7:$B$3000,HeatGen!X$2,'Energy balance options'!$A$7:$A$3000,HeatGen!$A318)</f>
        <v>0</v>
      </c>
      <c r="Y318">
        <f t="shared" si="68"/>
        <v>0</v>
      </c>
      <c r="Z318">
        <f t="shared" si="69"/>
        <v>-1.4343257969999999E-5</v>
      </c>
      <c r="AA318">
        <f t="shared" si="70"/>
        <v>0</v>
      </c>
      <c r="AB318">
        <f t="shared" si="71"/>
        <v>0</v>
      </c>
      <c r="AC318">
        <f t="shared" si="72"/>
        <v>0</v>
      </c>
      <c r="AD318">
        <f t="shared" si="73"/>
        <v>0</v>
      </c>
      <c r="AE318">
        <f t="shared" si="74"/>
        <v>0</v>
      </c>
      <c r="AF318">
        <f t="shared" si="75"/>
        <v>0</v>
      </c>
      <c r="AG318">
        <f t="shared" si="76"/>
        <v>0</v>
      </c>
      <c r="AH318">
        <f t="shared" si="77"/>
        <v>0</v>
      </c>
      <c r="AI318">
        <f t="shared" si="78"/>
        <v>0</v>
      </c>
      <c r="AJ318">
        <f t="shared" si="79"/>
        <v>0</v>
      </c>
      <c r="AK318">
        <f t="shared" si="80"/>
        <v>0</v>
      </c>
      <c r="AL318">
        <f t="shared" si="81"/>
        <v>0</v>
      </c>
      <c r="AM318">
        <f t="shared" si="82"/>
        <v>0</v>
      </c>
      <c r="AN318">
        <f t="shared" si="83"/>
        <v>0</v>
      </c>
      <c r="AO318">
        <f t="shared" si="84"/>
        <v>0</v>
      </c>
    </row>
    <row r="319" spans="1:41" x14ac:dyDescent="0.2">
      <c r="A319" s="9" t="str">
        <f>'Cost per option'!A327</f>
        <v>2049 Hydrogen Medium Temp Boilers - Fertilizers</v>
      </c>
      <c r="B319" t="str">
        <f>_xlfn.IFNA(VLOOKUP(A319,'Energy balance options'!A$7:C$3000,3,FALSE),"")</f>
        <v>Kunstmestindustrie</v>
      </c>
      <c r="C319">
        <f>SUMIFS('Energy balance options'!$F$7:$F$3000,'Energy balance options'!$B$7:$B$3000,HeatGen!C$2,'Energy balance options'!$A$7:$A$3000,HeatGen!$A319)</f>
        <v>0</v>
      </c>
      <c r="D319">
        <f>SUMIFS('Energy balance options'!$F$7:$F$3000,'Energy balance options'!$B$7:$B$3000,HeatGen!D$2,'Energy balance options'!$A$7:$A$3000,HeatGen!$A319)</f>
        <v>-2.2473824879999999E-5</v>
      </c>
      <c r="E319">
        <f>SUMIFS('Energy balance options'!$F$7:$F$3000,'Energy balance options'!$B$7:$B$3000,HeatGen!E$2,'Energy balance options'!$A$7:$A$3000,HeatGen!$A319)</f>
        <v>0</v>
      </c>
      <c r="F319">
        <f>SUMIFS('Energy balance options'!$F$7:$F$3000,'Energy balance options'!$B$7:$B$3000,HeatGen!F$2,'Energy balance options'!$A$7:$A$3000,HeatGen!$A319)</f>
        <v>0</v>
      </c>
      <c r="G319">
        <f>SUMIFS('Energy balance options'!$F$7:$F$3000,'Energy balance options'!$B$7:$B$3000,HeatGen!G$2,'Energy balance options'!$A$7:$A$3000,HeatGen!$A319)</f>
        <v>0</v>
      </c>
      <c r="H319">
        <f>SUMIFS('Energy balance options'!$G$7:$G$3000,'Energy balance options'!$B$7:$B$3000,HeatGen!H$2,'Energy balance options'!$A$7:$A$3000,HeatGen!$A319)</f>
        <v>0</v>
      </c>
      <c r="I319">
        <f>SUMIFS('Energy balance options'!$G$7:$G$3000,'Energy balance options'!$B$7:$B$3000,HeatGen!I$2,'Energy balance options'!$A$7:$A$3000,HeatGen!$A319)</f>
        <v>2.4941245780000001E-5</v>
      </c>
      <c r="J319">
        <f>SUMIFS('Energy balance options'!$G$7:$G$3000,'Energy balance options'!$B$7:$B$3000,HeatGen!J$2,'Energy balance options'!$A$7:$A$3000,HeatGen!$A319)</f>
        <v>0</v>
      </c>
      <c r="K319">
        <f>SUMIFS('Energy balance options'!$G$7:$G$3000,'Energy balance options'!$B$7:$B$3000,HeatGen!K$2,'Energy balance options'!$A$7:$A$3000,HeatGen!$A319)</f>
        <v>0</v>
      </c>
      <c r="L319">
        <f>SUMIFS('Energy balance options'!$G$7:$G$3000,'Energy balance options'!$B$7:$B$3000,HeatGen!L$2,'Energy balance options'!$A$7:$A$3000,HeatGen!$A319)</f>
        <v>0</v>
      </c>
      <c r="M319">
        <f>SUMIFS('Energy balance options'!$G$7:$G$3000,'Energy balance options'!$B$7:$B$3000,HeatGen!M$2,'Energy balance options'!$A$7:$A$3000,HeatGen!$A319)</f>
        <v>0</v>
      </c>
      <c r="N319">
        <f>SUMIFS('Energy balance options'!$G$7:$G$3000,'Energy balance options'!$B$7:$B$3000,HeatGen!N$2,'Energy balance options'!$A$7:$A$3000,HeatGen!$A319)</f>
        <v>0</v>
      </c>
      <c r="O319">
        <f>SUMIFS('Energy balance options'!$G$7:$G$3000,'Energy balance options'!$B$7:$B$3000,HeatGen!O$2,'Energy balance options'!$A$7:$A$3000,HeatGen!$A319)</f>
        <v>0</v>
      </c>
      <c r="P319">
        <f>SUMIFS('Energy balance options'!$G$7:$G$3000,'Energy balance options'!$B$7:$B$3000,HeatGen!P$2,'Energy balance options'!$A$7:$A$3000,HeatGen!$A319)</f>
        <v>0</v>
      </c>
      <c r="Q319">
        <f>SUMIFS('Energy balance options'!$G$7:$G$3000,'Energy balance options'!$B$7:$B$3000,HeatGen!Q$2,'Energy balance options'!$A$7:$A$3000,HeatGen!$A319)</f>
        <v>0</v>
      </c>
      <c r="R319">
        <f>SUMIFS('Energy balance options'!$G$7:$G$3000,'Energy balance options'!$B$7:$B$3000,HeatGen!R$2,'Energy balance options'!$A$7:$A$3000,HeatGen!$A319)</f>
        <v>0</v>
      </c>
      <c r="S319">
        <f>SUMIFS('Energy balance options'!$G$7:$G$3000,'Energy balance options'!$B$7:$B$3000,HeatGen!S$2,'Energy balance options'!$A$7:$A$3000,HeatGen!$A319)</f>
        <v>0</v>
      </c>
      <c r="T319">
        <f>SUMIFS('Energy balance options'!$G$7:$G$3000,'Energy balance options'!$B$7:$B$3000,HeatGen!T$2,'Energy balance options'!$A$7:$A$3000,HeatGen!$A319)</f>
        <v>0</v>
      </c>
      <c r="U319">
        <f>SUMIFS('Energy balance options'!$G$7:$G$3000,'Energy balance options'!$B$7:$B$3000,HeatGen!U$2,'Energy balance options'!$A$7:$A$3000,HeatGen!$A319)</f>
        <v>0</v>
      </c>
      <c r="V319">
        <f>SUMIFS('Energy balance options'!$G$7:$G$3000,'Energy balance options'!$B$7:$B$3000,HeatGen!V$2,'Energy balance options'!$A$7:$A$3000,HeatGen!$A319)</f>
        <v>0</v>
      </c>
      <c r="W319">
        <f>SUMIFS('Energy balance options'!$G$7:$G$3000,'Energy balance options'!$B$7:$B$3000,HeatGen!W$2,'Energy balance options'!$A$7:$A$3000,HeatGen!$A319)</f>
        <v>0</v>
      </c>
      <c r="X319">
        <f>SUMIFS('Energy balance options'!$G$7:$G$3000,'Energy balance options'!$B$7:$B$3000,HeatGen!X$2,'Energy balance options'!$A$7:$A$3000,HeatGen!$A319)</f>
        <v>0</v>
      </c>
      <c r="Y319">
        <f t="shared" si="68"/>
        <v>0</v>
      </c>
      <c r="Z319">
        <f t="shared" si="69"/>
        <v>-2.2473824879999999E-5</v>
      </c>
      <c r="AA319">
        <f t="shared" si="70"/>
        <v>0</v>
      </c>
      <c r="AB319">
        <f t="shared" si="71"/>
        <v>0</v>
      </c>
      <c r="AC319">
        <f t="shared" si="72"/>
        <v>0</v>
      </c>
      <c r="AD319">
        <f t="shared" si="73"/>
        <v>0</v>
      </c>
      <c r="AE319">
        <f t="shared" si="74"/>
        <v>0</v>
      </c>
      <c r="AF319">
        <f t="shared" si="75"/>
        <v>0</v>
      </c>
      <c r="AG319">
        <f t="shared" si="76"/>
        <v>0</v>
      </c>
      <c r="AH319">
        <f t="shared" si="77"/>
        <v>0</v>
      </c>
      <c r="AI319">
        <f t="shared" si="78"/>
        <v>0</v>
      </c>
      <c r="AJ319">
        <f t="shared" si="79"/>
        <v>0</v>
      </c>
      <c r="AK319">
        <f t="shared" si="80"/>
        <v>0</v>
      </c>
      <c r="AL319">
        <f t="shared" si="81"/>
        <v>0</v>
      </c>
      <c r="AM319">
        <f t="shared" si="82"/>
        <v>0</v>
      </c>
      <c r="AN319">
        <f t="shared" si="83"/>
        <v>0</v>
      </c>
      <c r="AO319">
        <f t="shared" si="84"/>
        <v>0</v>
      </c>
    </row>
    <row r="320" spans="1:41" x14ac:dyDescent="0.2">
      <c r="A320" s="9" t="str">
        <f>'Cost per option'!A328</f>
        <v>2050 Biomass High Temp Boilers - Fertilizers</v>
      </c>
      <c r="B320" t="str">
        <f>_xlfn.IFNA(VLOOKUP(A320,'Energy balance options'!A$7:C$3000,3,FALSE),"")</f>
        <v>Kunstmestindustrie</v>
      </c>
      <c r="C320">
        <f>SUMIFS('Energy balance options'!$F$7:$F$3000,'Energy balance options'!$B$7:$B$3000,HeatGen!C$2,'Energy balance options'!$A$7:$A$3000,HeatGen!$A320)</f>
        <v>0</v>
      </c>
      <c r="D320">
        <f>SUMIFS('Energy balance options'!$F$7:$F$3000,'Energy balance options'!$B$7:$B$3000,HeatGen!D$2,'Energy balance options'!$A$7:$A$3000,HeatGen!$A320)</f>
        <v>0</v>
      </c>
      <c r="E320">
        <f>SUMIFS('Energy balance options'!$F$7:$F$3000,'Energy balance options'!$B$7:$B$3000,HeatGen!E$2,'Energy balance options'!$A$7:$A$3000,HeatGen!$A320)</f>
        <v>-0.11470377549999999</v>
      </c>
      <c r="F320">
        <f>SUMIFS('Energy balance options'!$F$7:$F$3000,'Energy balance options'!$B$7:$B$3000,HeatGen!F$2,'Energy balance options'!$A$7:$A$3000,HeatGen!$A320)</f>
        <v>0</v>
      </c>
      <c r="G320">
        <f>SUMIFS('Energy balance options'!$F$7:$F$3000,'Energy balance options'!$B$7:$B$3000,HeatGen!G$2,'Energy balance options'!$A$7:$A$3000,HeatGen!$A320)</f>
        <v>0</v>
      </c>
      <c r="H320">
        <f>SUMIFS('Energy balance options'!$G$7:$G$3000,'Energy balance options'!$B$7:$B$3000,HeatGen!H$2,'Energy balance options'!$A$7:$A$3000,HeatGen!$A320)</f>
        <v>0</v>
      </c>
      <c r="I320">
        <f>SUMIFS('Energy balance options'!$G$7:$G$3000,'Energy balance options'!$B$7:$B$3000,HeatGen!I$2,'Energy balance options'!$A$7:$A$3000,HeatGen!$A320)</f>
        <v>0</v>
      </c>
      <c r="J320">
        <f>SUMIFS('Energy balance options'!$G$7:$G$3000,'Energy balance options'!$B$7:$B$3000,HeatGen!J$2,'Energy balance options'!$A$7:$A$3000,HeatGen!$A320)</f>
        <v>0</v>
      </c>
      <c r="K320">
        <f>SUMIFS('Energy balance options'!$G$7:$G$3000,'Energy balance options'!$B$7:$B$3000,HeatGen!K$2,'Energy balance options'!$A$7:$A$3000,HeatGen!$A320)</f>
        <v>0</v>
      </c>
      <c r="L320">
        <f>SUMIFS('Energy balance options'!$G$7:$G$3000,'Energy balance options'!$B$7:$B$3000,HeatGen!L$2,'Energy balance options'!$A$7:$A$3000,HeatGen!$A320)</f>
        <v>0</v>
      </c>
      <c r="M320">
        <f>SUMIFS('Energy balance options'!$G$7:$G$3000,'Energy balance options'!$B$7:$B$3000,HeatGen!M$2,'Energy balance options'!$A$7:$A$3000,HeatGen!$A320)</f>
        <v>0.1289270384</v>
      </c>
      <c r="N320">
        <f>SUMIFS('Energy balance options'!$G$7:$G$3000,'Energy balance options'!$B$7:$B$3000,HeatGen!N$2,'Energy balance options'!$A$7:$A$3000,HeatGen!$A320)</f>
        <v>0</v>
      </c>
      <c r="O320">
        <f>SUMIFS('Energy balance options'!$G$7:$G$3000,'Energy balance options'!$B$7:$B$3000,HeatGen!O$2,'Energy balance options'!$A$7:$A$3000,HeatGen!$A320)</f>
        <v>0</v>
      </c>
      <c r="P320">
        <f>SUMIFS('Energy balance options'!$G$7:$G$3000,'Energy balance options'!$B$7:$B$3000,HeatGen!P$2,'Energy balance options'!$A$7:$A$3000,HeatGen!$A320)</f>
        <v>0</v>
      </c>
      <c r="Q320">
        <f>SUMIFS('Energy balance options'!$G$7:$G$3000,'Energy balance options'!$B$7:$B$3000,HeatGen!Q$2,'Energy balance options'!$A$7:$A$3000,HeatGen!$A320)</f>
        <v>0</v>
      </c>
      <c r="R320">
        <f>SUMIFS('Energy balance options'!$G$7:$G$3000,'Energy balance options'!$B$7:$B$3000,HeatGen!R$2,'Energy balance options'!$A$7:$A$3000,HeatGen!$A320)</f>
        <v>0</v>
      </c>
      <c r="S320">
        <f>SUMIFS('Energy balance options'!$G$7:$G$3000,'Energy balance options'!$B$7:$B$3000,HeatGen!S$2,'Energy balance options'!$A$7:$A$3000,HeatGen!$A320)</f>
        <v>0</v>
      </c>
      <c r="T320">
        <f>SUMIFS('Energy balance options'!$G$7:$G$3000,'Energy balance options'!$B$7:$B$3000,HeatGen!T$2,'Energy balance options'!$A$7:$A$3000,HeatGen!$A320)</f>
        <v>0</v>
      </c>
      <c r="U320">
        <f>SUMIFS('Energy balance options'!$G$7:$G$3000,'Energy balance options'!$B$7:$B$3000,HeatGen!U$2,'Energy balance options'!$A$7:$A$3000,HeatGen!$A320)</f>
        <v>0</v>
      </c>
      <c r="V320">
        <f>SUMIFS('Energy balance options'!$G$7:$G$3000,'Energy balance options'!$B$7:$B$3000,HeatGen!V$2,'Energy balance options'!$A$7:$A$3000,HeatGen!$A320)</f>
        <v>0</v>
      </c>
      <c r="W320">
        <f>SUMIFS('Energy balance options'!$G$7:$G$3000,'Energy balance options'!$B$7:$B$3000,HeatGen!W$2,'Energy balance options'!$A$7:$A$3000,HeatGen!$A320)</f>
        <v>0</v>
      </c>
      <c r="X320">
        <f>SUMIFS('Energy balance options'!$G$7:$G$3000,'Energy balance options'!$B$7:$B$3000,HeatGen!X$2,'Energy balance options'!$A$7:$A$3000,HeatGen!$A320)</f>
        <v>0</v>
      </c>
      <c r="Y320">
        <f t="shared" si="68"/>
        <v>0</v>
      </c>
      <c r="Z320">
        <f t="shared" si="69"/>
        <v>0</v>
      </c>
      <c r="AA320">
        <f t="shared" si="70"/>
        <v>0</v>
      </c>
      <c r="AB320">
        <f t="shared" si="71"/>
        <v>0</v>
      </c>
      <c r="AC320">
        <f t="shared" si="72"/>
        <v>0</v>
      </c>
      <c r="AD320">
        <f t="shared" si="73"/>
        <v>-0.11470377549999999</v>
      </c>
      <c r="AE320">
        <f t="shared" si="74"/>
        <v>0</v>
      </c>
      <c r="AF320">
        <f t="shared" si="75"/>
        <v>0</v>
      </c>
      <c r="AG320">
        <f t="shared" si="76"/>
        <v>0</v>
      </c>
      <c r="AH320">
        <f t="shared" si="77"/>
        <v>0</v>
      </c>
      <c r="AI320">
        <f t="shared" si="78"/>
        <v>0</v>
      </c>
      <c r="AJ320">
        <f t="shared" si="79"/>
        <v>0</v>
      </c>
      <c r="AK320">
        <f t="shared" si="80"/>
        <v>0</v>
      </c>
      <c r="AL320">
        <f t="shared" si="81"/>
        <v>0</v>
      </c>
      <c r="AM320">
        <f t="shared" si="82"/>
        <v>0</v>
      </c>
      <c r="AN320">
        <f t="shared" si="83"/>
        <v>0</v>
      </c>
      <c r="AO320">
        <f t="shared" si="84"/>
        <v>0</v>
      </c>
    </row>
    <row r="321" spans="1:41" x14ac:dyDescent="0.2">
      <c r="A321" s="9" t="str">
        <f>'Cost per option'!A329</f>
        <v>2051 Biomass Medium Temp Boilers - Fertilizers</v>
      </c>
      <c r="B321" t="str">
        <f>_xlfn.IFNA(VLOOKUP(A321,'Energy balance options'!A$7:C$3000,3,FALSE),"")</f>
        <v>Kunstmestindustrie</v>
      </c>
      <c r="C321">
        <f>SUMIFS('Energy balance options'!$F$7:$F$3000,'Energy balance options'!$B$7:$B$3000,HeatGen!C$2,'Energy balance options'!$A$7:$A$3000,HeatGen!$A321)</f>
        <v>0</v>
      </c>
      <c r="D321">
        <f>SUMIFS('Energy balance options'!$F$7:$F$3000,'Energy balance options'!$B$7:$B$3000,HeatGen!D$2,'Energy balance options'!$A$7:$A$3000,HeatGen!$A321)</f>
        <v>-5.3452365640000004</v>
      </c>
      <c r="E321">
        <f>SUMIFS('Energy balance options'!$F$7:$F$3000,'Energy balance options'!$B$7:$B$3000,HeatGen!E$2,'Energy balance options'!$A$7:$A$3000,HeatGen!$A321)</f>
        <v>0</v>
      </c>
      <c r="F321">
        <f>SUMIFS('Energy balance options'!$F$7:$F$3000,'Energy balance options'!$B$7:$B$3000,HeatGen!F$2,'Energy balance options'!$A$7:$A$3000,HeatGen!$A321)</f>
        <v>0</v>
      </c>
      <c r="G321">
        <f>SUMIFS('Energy balance options'!$F$7:$F$3000,'Energy balance options'!$B$7:$B$3000,HeatGen!G$2,'Energy balance options'!$A$7:$A$3000,HeatGen!$A321)</f>
        <v>0</v>
      </c>
      <c r="H321">
        <f>SUMIFS('Energy balance options'!$G$7:$G$3000,'Energy balance options'!$B$7:$B$3000,HeatGen!H$2,'Energy balance options'!$A$7:$A$3000,HeatGen!$A321)</f>
        <v>0</v>
      </c>
      <c r="I321">
        <f>SUMIFS('Energy balance options'!$G$7:$G$3000,'Energy balance options'!$B$7:$B$3000,HeatGen!I$2,'Energy balance options'!$A$7:$A$3000,HeatGen!$A321)</f>
        <v>0</v>
      </c>
      <c r="J321">
        <f>SUMIFS('Energy balance options'!$G$7:$G$3000,'Energy balance options'!$B$7:$B$3000,HeatGen!J$2,'Energy balance options'!$A$7:$A$3000,HeatGen!$A321)</f>
        <v>0</v>
      </c>
      <c r="K321">
        <f>SUMIFS('Energy balance options'!$G$7:$G$3000,'Energy balance options'!$B$7:$B$3000,HeatGen!K$2,'Energy balance options'!$A$7:$A$3000,HeatGen!$A321)</f>
        <v>0</v>
      </c>
      <c r="L321">
        <f>SUMIFS('Energy balance options'!$G$7:$G$3000,'Energy balance options'!$B$7:$B$3000,HeatGen!L$2,'Energy balance options'!$A$7:$A$3000,HeatGen!$A321)</f>
        <v>0</v>
      </c>
      <c r="M321">
        <f>SUMIFS('Energy balance options'!$G$7:$G$3000,'Energy balance options'!$B$7:$B$3000,HeatGen!M$2,'Energy balance options'!$A$7:$A$3000,HeatGen!$A321)</f>
        <v>6.0080458930000002</v>
      </c>
      <c r="N321">
        <f>SUMIFS('Energy balance options'!$G$7:$G$3000,'Energy balance options'!$B$7:$B$3000,HeatGen!N$2,'Energy balance options'!$A$7:$A$3000,HeatGen!$A321)</f>
        <v>0</v>
      </c>
      <c r="O321">
        <f>SUMIFS('Energy balance options'!$G$7:$G$3000,'Energy balance options'!$B$7:$B$3000,HeatGen!O$2,'Energy balance options'!$A$7:$A$3000,HeatGen!$A321)</f>
        <v>0</v>
      </c>
      <c r="P321">
        <f>SUMIFS('Energy balance options'!$G$7:$G$3000,'Energy balance options'!$B$7:$B$3000,HeatGen!P$2,'Energy balance options'!$A$7:$A$3000,HeatGen!$A321)</f>
        <v>0</v>
      </c>
      <c r="Q321">
        <f>SUMIFS('Energy balance options'!$G$7:$G$3000,'Energy balance options'!$B$7:$B$3000,HeatGen!Q$2,'Energy balance options'!$A$7:$A$3000,HeatGen!$A321)</f>
        <v>0</v>
      </c>
      <c r="R321">
        <f>SUMIFS('Energy balance options'!$G$7:$G$3000,'Energy balance options'!$B$7:$B$3000,HeatGen!R$2,'Energy balance options'!$A$7:$A$3000,HeatGen!$A321)</f>
        <v>0</v>
      </c>
      <c r="S321">
        <f>SUMIFS('Energy balance options'!$G$7:$G$3000,'Energy balance options'!$B$7:$B$3000,HeatGen!S$2,'Energy balance options'!$A$7:$A$3000,HeatGen!$A321)</f>
        <v>0</v>
      </c>
      <c r="T321">
        <f>SUMIFS('Energy balance options'!$G$7:$G$3000,'Energy balance options'!$B$7:$B$3000,HeatGen!T$2,'Energy balance options'!$A$7:$A$3000,HeatGen!$A321)</f>
        <v>0</v>
      </c>
      <c r="U321">
        <f>SUMIFS('Energy balance options'!$G$7:$G$3000,'Energy balance options'!$B$7:$B$3000,HeatGen!U$2,'Energy balance options'!$A$7:$A$3000,HeatGen!$A321)</f>
        <v>0</v>
      </c>
      <c r="V321">
        <f>SUMIFS('Energy balance options'!$G$7:$G$3000,'Energy balance options'!$B$7:$B$3000,HeatGen!V$2,'Energy balance options'!$A$7:$A$3000,HeatGen!$A321)</f>
        <v>0</v>
      </c>
      <c r="W321">
        <f>SUMIFS('Energy balance options'!$G$7:$G$3000,'Energy balance options'!$B$7:$B$3000,HeatGen!W$2,'Energy balance options'!$A$7:$A$3000,HeatGen!$A321)</f>
        <v>0</v>
      </c>
      <c r="X321">
        <f>SUMIFS('Energy balance options'!$G$7:$G$3000,'Energy balance options'!$B$7:$B$3000,HeatGen!X$2,'Energy balance options'!$A$7:$A$3000,HeatGen!$A321)</f>
        <v>0</v>
      </c>
      <c r="Y321">
        <f t="shared" si="68"/>
        <v>0</v>
      </c>
      <c r="Z321">
        <f t="shared" si="69"/>
        <v>0</v>
      </c>
      <c r="AA321">
        <f t="shared" si="70"/>
        <v>0</v>
      </c>
      <c r="AB321">
        <f t="shared" si="71"/>
        <v>0</v>
      </c>
      <c r="AC321">
        <f t="shared" si="72"/>
        <v>0</v>
      </c>
      <c r="AD321">
        <f t="shared" si="73"/>
        <v>-5.3452365640000004</v>
      </c>
      <c r="AE321">
        <f t="shared" si="74"/>
        <v>0</v>
      </c>
      <c r="AF321">
        <f t="shared" si="75"/>
        <v>0</v>
      </c>
      <c r="AG321">
        <f t="shared" si="76"/>
        <v>0</v>
      </c>
      <c r="AH321">
        <f t="shared" si="77"/>
        <v>0</v>
      </c>
      <c r="AI321">
        <f t="shared" si="78"/>
        <v>0</v>
      </c>
      <c r="AJ321">
        <f t="shared" si="79"/>
        <v>0</v>
      </c>
      <c r="AK321">
        <f t="shared" si="80"/>
        <v>0</v>
      </c>
      <c r="AL321">
        <f t="shared" si="81"/>
        <v>0</v>
      </c>
      <c r="AM321">
        <f t="shared" si="82"/>
        <v>0</v>
      </c>
      <c r="AN321">
        <f t="shared" si="83"/>
        <v>0</v>
      </c>
      <c r="AO321">
        <f t="shared" si="84"/>
        <v>0</v>
      </c>
    </row>
    <row r="322" spans="1:41" x14ac:dyDescent="0.2">
      <c r="A322" s="9" t="str">
        <f>'Cost per option'!A330</f>
        <v>2052 Biomass High Temp Boilers with CCS - Fertilizers</v>
      </c>
      <c r="B322" t="str">
        <f>_xlfn.IFNA(VLOOKUP(A322,'Energy balance options'!A$7:C$3000,3,FALSE),"")</f>
        <v>Kunstmestindustrie</v>
      </c>
      <c r="C322">
        <f>SUMIFS('Energy balance options'!$F$7:$F$3000,'Energy balance options'!$B$7:$B$3000,HeatGen!C$2,'Energy balance options'!$A$7:$A$3000,HeatGen!$A322)</f>
        <v>0</v>
      </c>
      <c r="D322">
        <f>SUMIFS('Energy balance options'!$F$7:$F$3000,'Energy balance options'!$B$7:$B$3000,HeatGen!D$2,'Energy balance options'!$A$7:$A$3000,HeatGen!$A322)</f>
        <v>0</v>
      </c>
      <c r="E322">
        <f>SUMIFS('Energy balance options'!$F$7:$F$3000,'Energy balance options'!$B$7:$B$3000,HeatGen!E$2,'Energy balance options'!$A$7:$A$3000,HeatGen!$A322)</f>
        <v>-1.2155008649999999E-4</v>
      </c>
      <c r="F322">
        <f>SUMIFS('Energy balance options'!$F$7:$F$3000,'Energy balance options'!$B$7:$B$3000,HeatGen!F$2,'Energy balance options'!$A$7:$A$3000,HeatGen!$A322)</f>
        <v>0</v>
      </c>
      <c r="G322">
        <f>SUMIFS('Energy balance options'!$F$7:$F$3000,'Energy balance options'!$B$7:$B$3000,HeatGen!G$2,'Energy balance options'!$A$7:$A$3000,HeatGen!$A322)</f>
        <v>0</v>
      </c>
      <c r="H322">
        <f>SUMIFS('Energy balance options'!$G$7:$G$3000,'Energy balance options'!$B$7:$B$3000,HeatGen!H$2,'Energy balance options'!$A$7:$A$3000,HeatGen!$A322)</f>
        <v>0</v>
      </c>
      <c r="I322">
        <f>SUMIFS('Energy balance options'!$G$7:$G$3000,'Energy balance options'!$B$7:$B$3000,HeatGen!I$2,'Energy balance options'!$A$7:$A$3000,HeatGen!$A322)</f>
        <v>0</v>
      </c>
      <c r="J322">
        <f>SUMIFS('Energy balance options'!$G$7:$G$3000,'Energy balance options'!$B$7:$B$3000,HeatGen!J$2,'Energy balance options'!$A$7:$A$3000,HeatGen!$A322)</f>
        <v>8.1899904509999997E-6</v>
      </c>
      <c r="K322">
        <f>SUMIFS('Energy balance options'!$G$7:$G$3000,'Energy balance options'!$B$7:$B$3000,HeatGen!K$2,'Energy balance options'!$A$7:$A$3000,HeatGen!$A322)</f>
        <v>0</v>
      </c>
      <c r="L322">
        <f>SUMIFS('Energy balance options'!$G$7:$G$3000,'Energy balance options'!$B$7:$B$3000,HeatGen!L$2,'Energy balance options'!$A$7:$A$3000,HeatGen!$A322)</f>
        <v>0</v>
      </c>
      <c r="M322">
        <f>SUMIFS('Energy balance options'!$G$7:$G$3000,'Energy balance options'!$B$7:$B$3000,HeatGen!M$2,'Energy balance options'!$A$7:$A$3000,HeatGen!$A322)</f>
        <v>1.6454856720000001E-4</v>
      </c>
      <c r="N322">
        <f>SUMIFS('Energy balance options'!$G$7:$G$3000,'Energy balance options'!$B$7:$B$3000,HeatGen!N$2,'Energy balance options'!$A$7:$A$3000,HeatGen!$A322)</f>
        <v>0</v>
      </c>
      <c r="O322">
        <f>SUMIFS('Energy balance options'!$G$7:$G$3000,'Energy balance options'!$B$7:$B$3000,HeatGen!O$2,'Energy balance options'!$A$7:$A$3000,HeatGen!$A322)</f>
        <v>0</v>
      </c>
      <c r="P322">
        <f>SUMIFS('Energy balance options'!$G$7:$G$3000,'Energy balance options'!$B$7:$B$3000,HeatGen!P$2,'Energy balance options'!$A$7:$A$3000,HeatGen!$A322)</f>
        <v>0</v>
      </c>
      <c r="Q322">
        <f>SUMIFS('Energy balance options'!$G$7:$G$3000,'Energy balance options'!$B$7:$B$3000,HeatGen!Q$2,'Energy balance options'!$A$7:$A$3000,HeatGen!$A322)</f>
        <v>0</v>
      </c>
      <c r="R322">
        <f>SUMIFS('Energy balance options'!$G$7:$G$3000,'Energy balance options'!$B$7:$B$3000,HeatGen!R$2,'Energy balance options'!$A$7:$A$3000,HeatGen!$A322)</f>
        <v>0</v>
      </c>
      <c r="S322">
        <f>SUMIFS('Energy balance options'!$G$7:$G$3000,'Energy balance options'!$B$7:$B$3000,HeatGen!S$2,'Energy balance options'!$A$7:$A$3000,HeatGen!$A322)</f>
        <v>0</v>
      </c>
      <c r="T322">
        <f>SUMIFS('Energy balance options'!$G$7:$G$3000,'Energy balance options'!$B$7:$B$3000,HeatGen!T$2,'Energy balance options'!$A$7:$A$3000,HeatGen!$A322)</f>
        <v>0</v>
      </c>
      <c r="U322">
        <f>SUMIFS('Energy balance options'!$G$7:$G$3000,'Energy balance options'!$B$7:$B$3000,HeatGen!U$2,'Energy balance options'!$A$7:$A$3000,HeatGen!$A322)</f>
        <v>0</v>
      </c>
      <c r="V322">
        <f>SUMIFS('Energy balance options'!$G$7:$G$3000,'Energy balance options'!$B$7:$B$3000,HeatGen!V$2,'Energy balance options'!$A$7:$A$3000,HeatGen!$A322)</f>
        <v>0</v>
      </c>
      <c r="W322">
        <f>SUMIFS('Energy balance options'!$G$7:$G$3000,'Energy balance options'!$B$7:$B$3000,HeatGen!W$2,'Energy balance options'!$A$7:$A$3000,HeatGen!$A322)</f>
        <v>0</v>
      </c>
      <c r="X322">
        <f>SUMIFS('Energy balance options'!$G$7:$G$3000,'Energy balance options'!$B$7:$B$3000,HeatGen!X$2,'Energy balance options'!$A$7:$A$3000,HeatGen!$A322)</f>
        <v>0</v>
      </c>
      <c r="Y322">
        <f t="shared" si="68"/>
        <v>0</v>
      </c>
      <c r="Z322">
        <f t="shared" si="69"/>
        <v>0</v>
      </c>
      <c r="AA322">
        <f t="shared" si="70"/>
        <v>-5.7630100730869506E-6</v>
      </c>
      <c r="AB322">
        <f t="shared" si="71"/>
        <v>0</v>
      </c>
      <c r="AC322">
        <f t="shared" si="72"/>
        <v>0</v>
      </c>
      <c r="AD322">
        <f t="shared" si="73"/>
        <v>-1.1578707642691305E-4</v>
      </c>
      <c r="AE322">
        <f t="shared" si="74"/>
        <v>0</v>
      </c>
      <c r="AF322">
        <f t="shared" si="75"/>
        <v>0</v>
      </c>
      <c r="AG322">
        <f t="shared" si="76"/>
        <v>0</v>
      </c>
      <c r="AH322">
        <f t="shared" si="77"/>
        <v>0</v>
      </c>
      <c r="AI322">
        <f t="shared" si="78"/>
        <v>0</v>
      </c>
      <c r="AJ322">
        <f t="shared" si="79"/>
        <v>0</v>
      </c>
      <c r="AK322">
        <f t="shared" si="80"/>
        <v>0</v>
      </c>
      <c r="AL322">
        <f t="shared" si="81"/>
        <v>0</v>
      </c>
      <c r="AM322">
        <f t="shared" si="82"/>
        <v>0</v>
      </c>
      <c r="AN322">
        <f t="shared" si="83"/>
        <v>0</v>
      </c>
      <c r="AO322">
        <f t="shared" si="84"/>
        <v>0</v>
      </c>
    </row>
    <row r="323" spans="1:41" x14ac:dyDescent="0.2">
      <c r="A323" s="9" t="str">
        <f>'Cost per option'!A331</f>
        <v>2053 Biomass Medium Temp Boilers with CCS - Fertilizers</v>
      </c>
      <c r="B323" t="str">
        <f>_xlfn.IFNA(VLOOKUP(A323,'Energy balance options'!A$7:C$3000,3,FALSE),"")</f>
        <v>Kunstmestindustrie</v>
      </c>
      <c r="C323">
        <f>SUMIFS('Energy balance options'!$F$7:$F$3000,'Energy balance options'!$B$7:$B$3000,HeatGen!C$2,'Energy balance options'!$A$7:$A$3000,HeatGen!$A323)</f>
        <v>0</v>
      </c>
      <c r="D323">
        <f>SUMIFS('Energy balance options'!$F$7:$F$3000,'Energy balance options'!$B$7:$B$3000,HeatGen!D$2,'Energy balance options'!$A$7:$A$3000,HeatGen!$A323)</f>
        <v>-1.839227581E-4</v>
      </c>
      <c r="E323">
        <f>SUMIFS('Energy balance options'!$F$7:$F$3000,'Energy balance options'!$B$7:$B$3000,HeatGen!E$2,'Energy balance options'!$A$7:$A$3000,HeatGen!$A323)</f>
        <v>0</v>
      </c>
      <c r="F323">
        <f>SUMIFS('Energy balance options'!$F$7:$F$3000,'Energy balance options'!$B$7:$B$3000,HeatGen!F$2,'Energy balance options'!$A$7:$A$3000,HeatGen!$A323)</f>
        <v>0</v>
      </c>
      <c r="G323">
        <f>SUMIFS('Energy balance options'!$F$7:$F$3000,'Energy balance options'!$B$7:$B$3000,HeatGen!G$2,'Energy balance options'!$A$7:$A$3000,HeatGen!$A323)</f>
        <v>0</v>
      </c>
      <c r="H323">
        <f>SUMIFS('Energy balance options'!$G$7:$G$3000,'Energy balance options'!$B$7:$B$3000,HeatGen!H$2,'Energy balance options'!$A$7:$A$3000,HeatGen!$A323)</f>
        <v>0</v>
      </c>
      <c r="I323">
        <f>SUMIFS('Energy balance options'!$G$7:$G$3000,'Energy balance options'!$B$7:$B$3000,HeatGen!I$2,'Energy balance options'!$A$7:$A$3000,HeatGen!$A323)</f>
        <v>0</v>
      </c>
      <c r="J323">
        <f>SUMIFS('Energy balance options'!$G$7:$G$3000,'Energy balance options'!$B$7:$B$3000,HeatGen!J$2,'Energy balance options'!$A$7:$A$3000,HeatGen!$A323)</f>
        <v>1.254366261E-5</v>
      </c>
      <c r="K323">
        <f>SUMIFS('Energy balance options'!$G$7:$G$3000,'Energy balance options'!$B$7:$B$3000,HeatGen!K$2,'Energy balance options'!$A$7:$A$3000,HeatGen!$A323)</f>
        <v>0</v>
      </c>
      <c r="L323">
        <f>SUMIFS('Energy balance options'!$G$7:$G$3000,'Energy balance options'!$B$7:$B$3000,HeatGen!L$2,'Energy balance options'!$A$7:$A$3000,HeatGen!$A323)</f>
        <v>0</v>
      </c>
      <c r="M323">
        <f>SUMIFS('Energy balance options'!$G$7:$G$3000,'Energy balance options'!$B$7:$B$3000,HeatGen!M$2,'Energy balance options'!$A$7:$A$3000,HeatGen!$A323)</f>
        <v>2.5175872419999997E-4</v>
      </c>
      <c r="N323">
        <f>SUMIFS('Energy balance options'!$G$7:$G$3000,'Energy balance options'!$B$7:$B$3000,HeatGen!N$2,'Energy balance options'!$A$7:$A$3000,HeatGen!$A323)</f>
        <v>0</v>
      </c>
      <c r="O323">
        <f>SUMIFS('Energy balance options'!$G$7:$G$3000,'Energy balance options'!$B$7:$B$3000,HeatGen!O$2,'Energy balance options'!$A$7:$A$3000,HeatGen!$A323)</f>
        <v>0</v>
      </c>
      <c r="P323">
        <f>SUMIFS('Energy balance options'!$G$7:$G$3000,'Energy balance options'!$B$7:$B$3000,HeatGen!P$2,'Energy balance options'!$A$7:$A$3000,HeatGen!$A323)</f>
        <v>0</v>
      </c>
      <c r="Q323">
        <f>SUMIFS('Energy balance options'!$G$7:$G$3000,'Energy balance options'!$B$7:$B$3000,HeatGen!Q$2,'Energy balance options'!$A$7:$A$3000,HeatGen!$A323)</f>
        <v>0</v>
      </c>
      <c r="R323">
        <f>SUMIFS('Energy balance options'!$G$7:$G$3000,'Energy balance options'!$B$7:$B$3000,HeatGen!R$2,'Energy balance options'!$A$7:$A$3000,HeatGen!$A323)</f>
        <v>0</v>
      </c>
      <c r="S323">
        <f>SUMIFS('Energy balance options'!$G$7:$G$3000,'Energy balance options'!$B$7:$B$3000,HeatGen!S$2,'Energy balance options'!$A$7:$A$3000,HeatGen!$A323)</f>
        <v>0</v>
      </c>
      <c r="T323">
        <f>SUMIFS('Energy balance options'!$G$7:$G$3000,'Energy balance options'!$B$7:$B$3000,HeatGen!T$2,'Energy balance options'!$A$7:$A$3000,HeatGen!$A323)</f>
        <v>0</v>
      </c>
      <c r="U323">
        <f>SUMIFS('Energy balance options'!$G$7:$G$3000,'Energy balance options'!$B$7:$B$3000,HeatGen!U$2,'Energy balance options'!$A$7:$A$3000,HeatGen!$A323)</f>
        <v>0</v>
      </c>
      <c r="V323">
        <f>SUMIFS('Energy balance options'!$G$7:$G$3000,'Energy balance options'!$B$7:$B$3000,HeatGen!V$2,'Energy balance options'!$A$7:$A$3000,HeatGen!$A323)</f>
        <v>0</v>
      </c>
      <c r="W323">
        <f>SUMIFS('Energy balance options'!$G$7:$G$3000,'Energy balance options'!$B$7:$B$3000,HeatGen!W$2,'Energy balance options'!$A$7:$A$3000,HeatGen!$A323)</f>
        <v>0</v>
      </c>
      <c r="X323">
        <f>SUMIFS('Energy balance options'!$G$7:$G$3000,'Energy balance options'!$B$7:$B$3000,HeatGen!X$2,'Energy balance options'!$A$7:$A$3000,HeatGen!$A323)</f>
        <v>0</v>
      </c>
      <c r="Y323">
        <f t="shared" ref="Y323:Y386" si="85">IFERROR(H323/SUM($H323:$X323),0)*SUM($C323:$G323)</f>
        <v>0</v>
      </c>
      <c r="Z323">
        <f t="shared" ref="Z323:Z386" si="86">IFERROR(I323/SUM($H323:$X323),0)*SUM($C323:$G323)</f>
        <v>0</v>
      </c>
      <c r="AA323">
        <f t="shared" ref="AA323:AA386" si="87">IFERROR(J323/SUM($H323:$X323),0)*SUM($C323:$G323)</f>
        <v>-8.7288845619299412E-6</v>
      </c>
      <c r="AB323">
        <f t="shared" ref="AB323:AB386" si="88">IFERROR(K323/SUM($H323:$X323),0)*SUM($C323:$G323)</f>
        <v>0</v>
      </c>
      <c r="AC323">
        <f t="shared" ref="AC323:AC386" si="89">IFERROR(L323/SUM($H323:$X323),0)*SUM($C323:$G323)</f>
        <v>0</v>
      </c>
      <c r="AD323">
        <f t="shared" ref="AD323:AD386" si="90">IFERROR(M323/SUM($H323:$X323),0)*SUM($C323:$G323)</f>
        <v>-1.7519387353807006E-4</v>
      </c>
      <c r="AE323">
        <f t="shared" ref="AE323:AE386" si="91">IFERROR(N323/SUM($H323:$X323),0)*SUM($C323:$G323)</f>
        <v>0</v>
      </c>
      <c r="AF323">
        <f t="shared" ref="AF323:AF386" si="92">IFERROR(O323/SUM($H323:$X323),0)*SUM($C323:$G323)</f>
        <v>0</v>
      </c>
      <c r="AG323">
        <f t="shared" ref="AG323:AG386" si="93">IFERROR(P323/SUM($H323:$X323),0)*SUM($C323:$G323)</f>
        <v>0</v>
      </c>
      <c r="AH323">
        <f t="shared" ref="AH323:AH386" si="94">IFERROR(Q323/SUM($H323:$X323),0)*SUM($C323:$G323)</f>
        <v>0</v>
      </c>
      <c r="AI323">
        <f t="shared" ref="AI323:AI386" si="95">IFERROR(R323/SUM($H323:$X323),0)*SUM($C323:$G323)</f>
        <v>0</v>
      </c>
      <c r="AJ323">
        <f t="shared" ref="AJ323:AJ386" si="96">IFERROR(S323/SUM($H323:$X323),0)*SUM($C323:$G323)</f>
        <v>0</v>
      </c>
      <c r="AK323">
        <f t="shared" ref="AK323:AK386" si="97">IFERROR(T323/SUM($H323:$X323),0)*SUM($C323:$G323)</f>
        <v>0</v>
      </c>
      <c r="AL323">
        <f t="shared" ref="AL323:AL386" si="98">IFERROR(U323/SUM($H323:$X323),0)*SUM($C323:$G323)</f>
        <v>0</v>
      </c>
      <c r="AM323">
        <f t="shared" ref="AM323:AM386" si="99">IFERROR(V323/SUM($H323:$X323),0)*SUM($C323:$G323)</f>
        <v>0</v>
      </c>
      <c r="AN323">
        <f t="shared" ref="AN323:AN386" si="100">IFERROR(W323/SUM($H323:$X323),0)*SUM($C323:$G323)</f>
        <v>0</v>
      </c>
      <c r="AO323">
        <f t="shared" ref="AO323:AO386" si="101">IFERROR(X323/SUM($H323:$X323),0)*SUM($C323:$G323)</f>
        <v>0</v>
      </c>
    </row>
    <row r="324" spans="1:41" x14ac:dyDescent="0.2">
      <c r="A324" s="9" t="str">
        <f>'Cost per option'!A332</f>
        <v>2054 Electric High Temp Boilers - Fertilizers</v>
      </c>
      <c r="B324" t="str">
        <f>_xlfn.IFNA(VLOOKUP(A324,'Energy balance options'!A$7:C$3000,3,FALSE),"")</f>
        <v>Kunstmestindustrie</v>
      </c>
      <c r="C324">
        <f>SUMIFS('Energy balance options'!$F$7:$F$3000,'Energy balance options'!$B$7:$B$3000,HeatGen!C$2,'Energy balance options'!$A$7:$A$3000,HeatGen!$A324)</f>
        <v>0</v>
      </c>
      <c r="D324">
        <f>SUMIFS('Energy balance options'!$F$7:$F$3000,'Energy balance options'!$B$7:$B$3000,HeatGen!D$2,'Energy balance options'!$A$7:$A$3000,HeatGen!$A324)</f>
        <v>0</v>
      </c>
      <c r="E324">
        <f>SUMIFS('Energy balance options'!$F$7:$F$3000,'Energy balance options'!$B$7:$B$3000,HeatGen!E$2,'Energy balance options'!$A$7:$A$3000,HeatGen!$A324)</f>
        <v>-6.5944727650000005E-5</v>
      </c>
      <c r="F324">
        <f>SUMIFS('Energy balance options'!$F$7:$F$3000,'Energy balance options'!$B$7:$B$3000,HeatGen!F$2,'Energy balance options'!$A$7:$A$3000,HeatGen!$A324)</f>
        <v>0</v>
      </c>
      <c r="G324">
        <f>SUMIFS('Energy balance options'!$F$7:$F$3000,'Energy balance options'!$B$7:$B$3000,HeatGen!G$2,'Energy balance options'!$A$7:$A$3000,HeatGen!$A324)</f>
        <v>0</v>
      </c>
      <c r="H324">
        <f>SUMIFS('Energy balance options'!$G$7:$G$3000,'Energy balance options'!$B$7:$B$3000,HeatGen!H$2,'Energy balance options'!$A$7:$A$3000,HeatGen!$A324)</f>
        <v>0</v>
      </c>
      <c r="I324">
        <f>SUMIFS('Energy balance options'!$G$7:$G$3000,'Energy balance options'!$B$7:$B$3000,HeatGen!I$2,'Energy balance options'!$A$7:$A$3000,HeatGen!$A324)</f>
        <v>0</v>
      </c>
      <c r="J324">
        <f>SUMIFS('Energy balance options'!$G$7:$G$3000,'Energy balance options'!$B$7:$B$3000,HeatGen!J$2,'Energy balance options'!$A$7:$A$3000,HeatGen!$A324)</f>
        <v>6.5944727650000005E-5</v>
      </c>
      <c r="K324">
        <f>SUMIFS('Energy balance options'!$G$7:$G$3000,'Energy balance options'!$B$7:$B$3000,HeatGen!K$2,'Energy balance options'!$A$7:$A$3000,HeatGen!$A324)</f>
        <v>0</v>
      </c>
      <c r="L324">
        <f>SUMIFS('Energy balance options'!$G$7:$G$3000,'Energy balance options'!$B$7:$B$3000,HeatGen!L$2,'Energy balance options'!$A$7:$A$3000,HeatGen!$A324)</f>
        <v>0</v>
      </c>
      <c r="M324">
        <f>SUMIFS('Energy balance options'!$G$7:$G$3000,'Energy balance options'!$B$7:$B$3000,HeatGen!M$2,'Energy balance options'!$A$7:$A$3000,HeatGen!$A324)</f>
        <v>0</v>
      </c>
      <c r="N324">
        <f>SUMIFS('Energy balance options'!$G$7:$G$3000,'Energy balance options'!$B$7:$B$3000,HeatGen!N$2,'Energy balance options'!$A$7:$A$3000,HeatGen!$A324)</f>
        <v>0</v>
      </c>
      <c r="O324">
        <f>SUMIFS('Energy balance options'!$G$7:$G$3000,'Energy balance options'!$B$7:$B$3000,HeatGen!O$2,'Energy balance options'!$A$7:$A$3000,HeatGen!$A324)</f>
        <v>0</v>
      </c>
      <c r="P324">
        <f>SUMIFS('Energy balance options'!$G$7:$G$3000,'Energy balance options'!$B$7:$B$3000,HeatGen!P$2,'Energy balance options'!$A$7:$A$3000,HeatGen!$A324)</f>
        <v>0</v>
      </c>
      <c r="Q324">
        <f>SUMIFS('Energy balance options'!$G$7:$G$3000,'Energy balance options'!$B$7:$B$3000,HeatGen!Q$2,'Energy balance options'!$A$7:$A$3000,HeatGen!$A324)</f>
        <v>0</v>
      </c>
      <c r="R324">
        <f>SUMIFS('Energy balance options'!$G$7:$G$3000,'Energy balance options'!$B$7:$B$3000,HeatGen!R$2,'Energy balance options'!$A$7:$A$3000,HeatGen!$A324)</f>
        <v>0</v>
      </c>
      <c r="S324">
        <f>SUMIFS('Energy balance options'!$G$7:$G$3000,'Energy balance options'!$B$7:$B$3000,HeatGen!S$2,'Energy balance options'!$A$7:$A$3000,HeatGen!$A324)</f>
        <v>0</v>
      </c>
      <c r="T324">
        <f>SUMIFS('Energy balance options'!$G$7:$G$3000,'Energy balance options'!$B$7:$B$3000,HeatGen!T$2,'Energy balance options'!$A$7:$A$3000,HeatGen!$A324)</f>
        <v>0</v>
      </c>
      <c r="U324">
        <f>SUMIFS('Energy balance options'!$G$7:$G$3000,'Energy balance options'!$B$7:$B$3000,HeatGen!U$2,'Energy balance options'!$A$7:$A$3000,HeatGen!$A324)</f>
        <v>0</v>
      </c>
      <c r="V324">
        <f>SUMIFS('Energy balance options'!$G$7:$G$3000,'Energy balance options'!$B$7:$B$3000,HeatGen!V$2,'Energy balance options'!$A$7:$A$3000,HeatGen!$A324)</f>
        <v>0</v>
      </c>
      <c r="W324">
        <f>SUMIFS('Energy balance options'!$G$7:$G$3000,'Energy balance options'!$B$7:$B$3000,HeatGen!W$2,'Energy balance options'!$A$7:$A$3000,HeatGen!$A324)</f>
        <v>0</v>
      </c>
      <c r="X324">
        <f>SUMIFS('Energy balance options'!$G$7:$G$3000,'Energy balance options'!$B$7:$B$3000,HeatGen!X$2,'Energy balance options'!$A$7:$A$3000,HeatGen!$A324)</f>
        <v>0</v>
      </c>
      <c r="Y324">
        <f t="shared" si="85"/>
        <v>0</v>
      </c>
      <c r="Z324">
        <f t="shared" si="86"/>
        <v>0</v>
      </c>
      <c r="AA324">
        <f t="shared" si="87"/>
        <v>-6.5944727650000005E-5</v>
      </c>
      <c r="AB324">
        <f t="shared" si="88"/>
        <v>0</v>
      </c>
      <c r="AC324">
        <f t="shared" si="89"/>
        <v>0</v>
      </c>
      <c r="AD324">
        <f t="shared" si="90"/>
        <v>0</v>
      </c>
      <c r="AE324">
        <f t="shared" si="91"/>
        <v>0</v>
      </c>
      <c r="AF324">
        <f t="shared" si="92"/>
        <v>0</v>
      </c>
      <c r="AG324">
        <f t="shared" si="93"/>
        <v>0</v>
      </c>
      <c r="AH324">
        <f t="shared" si="94"/>
        <v>0</v>
      </c>
      <c r="AI324">
        <f t="shared" si="95"/>
        <v>0</v>
      </c>
      <c r="AJ324">
        <f t="shared" si="96"/>
        <v>0</v>
      </c>
      <c r="AK324">
        <f t="shared" si="97"/>
        <v>0</v>
      </c>
      <c r="AL324">
        <f t="shared" si="98"/>
        <v>0</v>
      </c>
      <c r="AM324">
        <f t="shared" si="99"/>
        <v>0</v>
      </c>
      <c r="AN324">
        <f t="shared" si="100"/>
        <v>0</v>
      </c>
      <c r="AO324">
        <f t="shared" si="101"/>
        <v>0</v>
      </c>
    </row>
    <row r="325" spans="1:41" x14ac:dyDescent="0.2">
      <c r="A325" s="9" t="str">
        <f>'Cost per option'!A333</f>
        <v>2055 Electric Medium Temp Boilers - Fertilizers</v>
      </c>
      <c r="B325" t="str">
        <f>_xlfn.IFNA(VLOOKUP(A325,'Energy balance options'!A$7:C$3000,3,FALSE),"")</f>
        <v>Kunstmestindustrie</v>
      </c>
      <c r="C325">
        <f>SUMIFS('Energy balance options'!$F$7:$F$3000,'Energy balance options'!$B$7:$B$3000,HeatGen!C$2,'Energy balance options'!$A$7:$A$3000,HeatGen!$A325)</f>
        <v>0</v>
      </c>
      <c r="D325">
        <f>SUMIFS('Energy balance options'!$F$7:$F$3000,'Energy balance options'!$B$7:$B$3000,HeatGen!D$2,'Energy balance options'!$A$7:$A$3000,HeatGen!$A325)</f>
        <v>-6.1658327410000002E-5</v>
      </c>
      <c r="E325">
        <f>SUMIFS('Energy balance options'!$F$7:$F$3000,'Energy balance options'!$B$7:$B$3000,HeatGen!E$2,'Energy balance options'!$A$7:$A$3000,HeatGen!$A325)</f>
        <v>0</v>
      </c>
      <c r="F325">
        <f>SUMIFS('Energy balance options'!$F$7:$F$3000,'Energy balance options'!$B$7:$B$3000,HeatGen!F$2,'Energy balance options'!$A$7:$A$3000,HeatGen!$A325)</f>
        <v>0</v>
      </c>
      <c r="G325">
        <f>SUMIFS('Energy balance options'!$F$7:$F$3000,'Energy balance options'!$B$7:$B$3000,HeatGen!G$2,'Energy balance options'!$A$7:$A$3000,HeatGen!$A325)</f>
        <v>0</v>
      </c>
      <c r="H325">
        <f>SUMIFS('Energy balance options'!$G$7:$G$3000,'Energy balance options'!$B$7:$B$3000,HeatGen!H$2,'Energy balance options'!$A$7:$A$3000,HeatGen!$A325)</f>
        <v>0</v>
      </c>
      <c r="I325">
        <f>SUMIFS('Energy balance options'!$G$7:$G$3000,'Energy balance options'!$B$7:$B$3000,HeatGen!I$2,'Energy balance options'!$A$7:$A$3000,HeatGen!$A325)</f>
        <v>0</v>
      </c>
      <c r="J325">
        <f>SUMIFS('Energy balance options'!$G$7:$G$3000,'Energy balance options'!$B$7:$B$3000,HeatGen!J$2,'Energy balance options'!$A$7:$A$3000,HeatGen!$A325)</f>
        <v>6.2274483420000001E-5</v>
      </c>
      <c r="K325">
        <f>SUMIFS('Energy balance options'!$G$7:$G$3000,'Energy balance options'!$B$7:$B$3000,HeatGen!K$2,'Energy balance options'!$A$7:$A$3000,HeatGen!$A325)</f>
        <v>0</v>
      </c>
      <c r="L325">
        <f>SUMIFS('Energy balance options'!$G$7:$G$3000,'Energy balance options'!$B$7:$B$3000,HeatGen!L$2,'Energy balance options'!$A$7:$A$3000,HeatGen!$A325)</f>
        <v>0</v>
      </c>
      <c r="M325">
        <f>SUMIFS('Energy balance options'!$G$7:$G$3000,'Energy balance options'!$B$7:$B$3000,HeatGen!M$2,'Energy balance options'!$A$7:$A$3000,HeatGen!$A325)</f>
        <v>0</v>
      </c>
      <c r="N325">
        <f>SUMIFS('Energy balance options'!$G$7:$G$3000,'Energy balance options'!$B$7:$B$3000,HeatGen!N$2,'Energy balance options'!$A$7:$A$3000,HeatGen!$A325)</f>
        <v>0</v>
      </c>
      <c r="O325">
        <f>SUMIFS('Energy balance options'!$G$7:$G$3000,'Energy balance options'!$B$7:$B$3000,HeatGen!O$2,'Energy balance options'!$A$7:$A$3000,HeatGen!$A325)</f>
        <v>0</v>
      </c>
      <c r="P325">
        <f>SUMIFS('Energy balance options'!$G$7:$G$3000,'Energy balance options'!$B$7:$B$3000,HeatGen!P$2,'Energy balance options'!$A$7:$A$3000,HeatGen!$A325)</f>
        <v>0</v>
      </c>
      <c r="Q325">
        <f>SUMIFS('Energy balance options'!$G$7:$G$3000,'Energy balance options'!$B$7:$B$3000,HeatGen!Q$2,'Energy balance options'!$A$7:$A$3000,HeatGen!$A325)</f>
        <v>0</v>
      </c>
      <c r="R325">
        <f>SUMIFS('Energy balance options'!$G$7:$G$3000,'Energy balance options'!$B$7:$B$3000,HeatGen!R$2,'Energy balance options'!$A$7:$A$3000,HeatGen!$A325)</f>
        <v>0</v>
      </c>
      <c r="S325">
        <f>SUMIFS('Energy balance options'!$G$7:$G$3000,'Energy balance options'!$B$7:$B$3000,HeatGen!S$2,'Energy balance options'!$A$7:$A$3000,HeatGen!$A325)</f>
        <v>0</v>
      </c>
      <c r="T325">
        <f>SUMIFS('Energy balance options'!$G$7:$G$3000,'Energy balance options'!$B$7:$B$3000,HeatGen!T$2,'Energy balance options'!$A$7:$A$3000,HeatGen!$A325)</f>
        <v>0</v>
      </c>
      <c r="U325">
        <f>SUMIFS('Energy balance options'!$G$7:$G$3000,'Energy balance options'!$B$7:$B$3000,HeatGen!U$2,'Energy balance options'!$A$7:$A$3000,HeatGen!$A325)</f>
        <v>0</v>
      </c>
      <c r="V325">
        <f>SUMIFS('Energy balance options'!$G$7:$G$3000,'Energy balance options'!$B$7:$B$3000,HeatGen!V$2,'Energy balance options'!$A$7:$A$3000,HeatGen!$A325)</f>
        <v>0</v>
      </c>
      <c r="W325">
        <f>SUMIFS('Energy balance options'!$G$7:$G$3000,'Energy balance options'!$B$7:$B$3000,HeatGen!W$2,'Energy balance options'!$A$7:$A$3000,HeatGen!$A325)</f>
        <v>0</v>
      </c>
      <c r="X325">
        <f>SUMIFS('Energy balance options'!$G$7:$G$3000,'Energy balance options'!$B$7:$B$3000,HeatGen!X$2,'Energy balance options'!$A$7:$A$3000,HeatGen!$A325)</f>
        <v>0</v>
      </c>
      <c r="Y325">
        <f t="shared" si="85"/>
        <v>0</v>
      </c>
      <c r="Z325">
        <f t="shared" si="86"/>
        <v>0</v>
      </c>
      <c r="AA325">
        <f t="shared" si="87"/>
        <v>-6.1658327410000002E-5</v>
      </c>
      <c r="AB325">
        <f t="shared" si="88"/>
        <v>0</v>
      </c>
      <c r="AC325">
        <f t="shared" si="89"/>
        <v>0</v>
      </c>
      <c r="AD325">
        <f t="shared" si="90"/>
        <v>0</v>
      </c>
      <c r="AE325">
        <f t="shared" si="91"/>
        <v>0</v>
      </c>
      <c r="AF325">
        <f t="shared" si="92"/>
        <v>0</v>
      </c>
      <c r="AG325">
        <f t="shared" si="93"/>
        <v>0</v>
      </c>
      <c r="AH325">
        <f t="shared" si="94"/>
        <v>0</v>
      </c>
      <c r="AI325">
        <f t="shared" si="95"/>
        <v>0</v>
      </c>
      <c r="AJ325">
        <f t="shared" si="96"/>
        <v>0</v>
      </c>
      <c r="AK325">
        <f t="shared" si="97"/>
        <v>0</v>
      </c>
      <c r="AL325">
        <f t="shared" si="98"/>
        <v>0</v>
      </c>
      <c r="AM325">
        <f t="shared" si="99"/>
        <v>0</v>
      </c>
      <c r="AN325">
        <f t="shared" si="100"/>
        <v>0</v>
      </c>
      <c r="AO325">
        <f t="shared" si="101"/>
        <v>0</v>
      </c>
    </row>
    <row r="326" spans="1:41" x14ac:dyDescent="0.2">
      <c r="A326" s="9" t="str">
        <f>'Cost per option'!A334</f>
        <v>2057 Electric Industrial Heat Pump - Fertilizers</v>
      </c>
      <c r="B326" t="str">
        <f>_xlfn.IFNA(VLOOKUP(A326,'Energy balance options'!A$7:C$3000,3,FALSE),"")</f>
        <v>Kunstmestindustrie</v>
      </c>
      <c r="C326">
        <f>SUMIFS('Energy balance options'!$F$7:$F$3000,'Energy balance options'!$B$7:$B$3000,HeatGen!C$2,'Energy balance options'!$A$7:$A$3000,HeatGen!$A326)</f>
        <v>-0.65577290769999996</v>
      </c>
      <c r="D326">
        <f>SUMIFS('Energy balance options'!$F$7:$F$3000,'Energy balance options'!$B$7:$B$3000,HeatGen!D$2,'Energy balance options'!$A$7:$A$3000,HeatGen!$A326)</f>
        <v>0</v>
      </c>
      <c r="E326">
        <f>SUMIFS('Energy balance options'!$F$7:$F$3000,'Energy balance options'!$B$7:$B$3000,HeatGen!E$2,'Energy balance options'!$A$7:$A$3000,HeatGen!$A326)</f>
        <v>0</v>
      </c>
      <c r="F326">
        <f>SUMIFS('Energy balance options'!$F$7:$F$3000,'Energy balance options'!$B$7:$B$3000,HeatGen!F$2,'Energy balance options'!$A$7:$A$3000,HeatGen!$A326)</f>
        <v>0</v>
      </c>
      <c r="G326">
        <f>SUMIFS('Energy balance options'!$F$7:$F$3000,'Energy balance options'!$B$7:$B$3000,HeatGen!G$2,'Energy balance options'!$A$7:$A$3000,HeatGen!$A326)</f>
        <v>0</v>
      </c>
      <c r="H326">
        <f>SUMIFS('Energy balance options'!$G$7:$G$3000,'Energy balance options'!$B$7:$B$3000,HeatGen!H$2,'Energy balance options'!$A$7:$A$3000,HeatGen!$A326)</f>
        <v>0</v>
      </c>
      <c r="I326">
        <f>SUMIFS('Energy balance options'!$G$7:$G$3000,'Energy balance options'!$B$7:$B$3000,HeatGen!I$2,'Energy balance options'!$A$7:$A$3000,HeatGen!$A326)</f>
        <v>0</v>
      </c>
      <c r="J326">
        <f>SUMIFS('Energy balance options'!$G$7:$G$3000,'Energy balance options'!$B$7:$B$3000,HeatGen!J$2,'Energy balance options'!$A$7:$A$3000,HeatGen!$A326)</f>
        <v>0.18736371860000001</v>
      </c>
      <c r="K326">
        <f>SUMIFS('Energy balance options'!$G$7:$G$3000,'Energy balance options'!$B$7:$B$3000,HeatGen!K$2,'Energy balance options'!$A$7:$A$3000,HeatGen!$A326)</f>
        <v>0</v>
      </c>
      <c r="L326">
        <f>SUMIFS('Energy balance options'!$G$7:$G$3000,'Energy balance options'!$B$7:$B$3000,HeatGen!L$2,'Energy balance options'!$A$7:$A$3000,HeatGen!$A326)</f>
        <v>0</v>
      </c>
      <c r="M326">
        <f>SUMIFS('Energy balance options'!$G$7:$G$3000,'Energy balance options'!$B$7:$B$3000,HeatGen!M$2,'Energy balance options'!$A$7:$A$3000,HeatGen!$A326)</f>
        <v>0</v>
      </c>
      <c r="N326">
        <f>SUMIFS('Energy balance options'!$G$7:$G$3000,'Energy balance options'!$B$7:$B$3000,HeatGen!N$2,'Energy balance options'!$A$7:$A$3000,HeatGen!$A326)</f>
        <v>0</v>
      </c>
      <c r="O326">
        <f>SUMIFS('Energy balance options'!$G$7:$G$3000,'Energy balance options'!$B$7:$B$3000,HeatGen!O$2,'Energy balance options'!$A$7:$A$3000,HeatGen!$A326)</f>
        <v>0</v>
      </c>
      <c r="P326">
        <f>SUMIFS('Energy balance options'!$G$7:$G$3000,'Energy balance options'!$B$7:$B$3000,HeatGen!P$2,'Energy balance options'!$A$7:$A$3000,HeatGen!$A326)</f>
        <v>0</v>
      </c>
      <c r="Q326">
        <f>SUMIFS('Energy balance options'!$G$7:$G$3000,'Energy balance options'!$B$7:$B$3000,HeatGen!Q$2,'Energy balance options'!$A$7:$A$3000,HeatGen!$A326)</f>
        <v>0</v>
      </c>
      <c r="R326">
        <f>SUMIFS('Energy balance options'!$G$7:$G$3000,'Energy balance options'!$B$7:$B$3000,HeatGen!R$2,'Energy balance options'!$A$7:$A$3000,HeatGen!$A326)</f>
        <v>0</v>
      </c>
      <c r="S326">
        <f>SUMIFS('Energy balance options'!$G$7:$G$3000,'Energy balance options'!$B$7:$B$3000,HeatGen!S$2,'Energy balance options'!$A$7:$A$3000,HeatGen!$A326)</f>
        <v>0</v>
      </c>
      <c r="T326">
        <f>SUMIFS('Energy balance options'!$G$7:$G$3000,'Energy balance options'!$B$7:$B$3000,HeatGen!T$2,'Energy balance options'!$A$7:$A$3000,HeatGen!$A326)</f>
        <v>0</v>
      </c>
      <c r="U326">
        <f>SUMIFS('Energy balance options'!$G$7:$G$3000,'Energy balance options'!$B$7:$B$3000,HeatGen!U$2,'Energy balance options'!$A$7:$A$3000,HeatGen!$A326)</f>
        <v>0.46841178319999999</v>
      </c>
      <c r="V326">
        <f>SUMIFS('Energy balance options'!$G$7:$G$3000,'Energy balance options'!$B$7:$B$3000,HeatGen!V$2,'Energy balance options'!$A$7:$A$3000,HeatGen!$A326)</f>
        <v>0</v>
      </c>
      <c r="W326">
        <f>SUMIFS('Energy balance options'!$G$7:$G$3000,'Energy balance options'!$B$7:$B$3000,HeatGen!W$2,'Energy balance options'!$A$7:$A$3000,HeatGen!$A326)</f>
        <v>0</v>
      </c>
      <c r="X326">
        <f>SUMIFS('Energy balance options'!$G$7:$G$3000,'Energy balance options'!$B$7:$B$3000,HeatGen!X$2,'Energy balance options'!$A$7:$A$3000,HeatGen!$A326)</f>
        <v>0</v>
      </c>
      <c r="Y326">
        <f t="shared" si="85"/>
        <v>0</v>
      </c>
      <c r="Z326">
        <f t="shared" si="86"/>
        <v>0</v>
      </c>
      <c r="AA326">
        <f t="shared" si="87"/>
        <v>-0.18736297743138192</v>
      </c>
      <c r="AB326">
        <f t="shared" si="88"/>
        <v>0</v>
      </c>
      <c r="AC326">
        <f t="shared" si="89"/>
        <v>0</v>
      </c>
      <c r="AD326">
        <f t="shared" si="90"/>
        <v>0</v>
      </c>
      <c r="AE326">
        <f t="shared" si="91"/>
        <v>0</v>
      </c>
      <c r="AF326">
        <f t="shared" si="92"/>
        <v>0</v>
      </c>
      <c r="AG326">
        <f t="shared" si="93"/>
        <v>0</v>
      </c>
      <c r="AH326">
        <f t="shared" si="94"/>
        <v>0</v>
      </c>
      <c r="AI326">
        <f t="shared" si="95"/>
        <v>0</v>
      </c>
      <c r="AJ326">
        <f t="shared" si="96"/>
        <v>0</v>
      </c>
      <c r="AK326">
        <f t="shared" si="97"/>
        <v>0</v>
      </c>
      <c r="AL326">
        <f t="shared" si="98"/>
        <v>-0.46840993026861805</v>
      </c>
      <c r="AM326">
        <f t="shared" si="99"/>
        <v>0</v>
      </c>
      <c r="AN326">
        <f t="shared" si="100"/>
        <v>0</v>
      </c>
      <c r="AO326">
        <f t="shared" si="101"/>
        <v>0</v>
      </c>
    </row>
    <row r="327" spans="1:41" x14ac:dyDescent="0.2">
      <c r="A327" s="9" t="str">
        <f>'Cost per option'!A335</f>
        <v>2058 Mechanical Vapour Recompression - Fertilizers</v>
      </c>
      <c r="B327" t="str">
        <f>_xlfn.IFNA(VLOOKUP(A327,'Energy balance options'!A$7:C$3000,3,FALSE),"")</f>
        <v>Kunstmestindustrie</v>
      </c>
      <c r="C327">
        <f>SUMIFS('Energy balance options'!$F$7:$F$3000,'Energy balance options'!$B$7:$B$3000,HeatGen!C$2,'Energy balance options'!$A$7:$A$3000,HeatGen!$A327)</f>
        <v>0</v>
      </c>
      <c r="D327">
        <f>SUMIFS('Energy balance options'!$F$7:$F$3000,'Energy balance options'!$B$7:$B$3000,HeatGen!D$2,'Energy balance options'!$A$7:$A$3000,HeatGen!$A327)</f>
        <v>-1.909992239E-5</v>
      </c>
      <c r="E327">
        <f>SUMIFS('Energy balance options'!$F$7:$F$3000,'Energy balance options'!$B$7:$B$3000,HeatGen!E$2,'Energy balance options'!$A$7:$A$3000,HeatGen!$A327)</f>
        <v>0</v>
      </c>
      <c r="F327">
        <f>SUMIFS('Energy balance options'!$F$7:$F$3000,'Energy balance options'!$B$7:$B$3000,HeatGen!F$2,'Energy balance options'!$A$7:$A$3000,HeatGen!$A327)</f>
        <v>0</v>
      </c>
      <c r="G327">
        <f>SUMIFS('Energy balance options'!$F$7:$F$3000,'Energy balance options'!$B$7:$B$3000,HeatGen!G$2,'Energy balance options'!$A$7:$A$3000,HeatGen!$A327)</f>
        <v>0</v>
      </c>
      <c r="H327">
        <f>SUMIFS('Energy balance options'!$G$7:$G$3000,'Energy balance options'!$B$7:$B$3000,HeatGen!H$2,'Energy balance options'!$A$7:$A$3000,HeatGen!$A327)</f>
        <v>0</v>
      </c>
      <c r="I327">
        <f>SUMIFS('Energy balance options'!$G$7:$G$3000,'Energy balance options'!$B$7:$B$3000,HeatGen!I$2,'Energy balance options'!$A$7:$A$3000,HeatGen!$A327)</f>
        <v>0</v>
      </c>
      <c r="J327">
        <f>SUMIFS('Energy balance options'!$G$7:$G$3000,'Energy balance options'!$B$7:$B$3000,HeatGen!J$2,'Energy balance options'!$A$7:$A$3000,HeatGen!$A327)</f>
        <v>6.3951246370000003E-6</v>
      </c>
      <c r="K327">
        <f>SUMIFS('Energy balance options'!$G$7:$G$3000,'Energy balance options'!$B$7:$B$3000,HeatGen!K$2,'Energy balance options'!$A$7:$A$3000,HeatGen!$A327)</f>
        <v>0</v>
      </c>
      <c r="L327">
        <f>SUMIFS('Energy balance options'!$G$7:$G$3000,'Energy balance options'!$B$7:$B$3000,HeatGen!L$2,'Energy balance options'!$A$7:$A$3000,HeatGen!$A327)</f>
        <v>1.274752352E-5</v>
      </c>
      <c r="M327">
        <f>SUMIFS('Energy balance options'!$G$7:$G$3000,'Energy balance options'!$B$7:$B$3000,HeatGen!M$2,'Energy balance options'!$A$7:$A$3000,HeatGen!$A327)</f>
        <v>0</v>
      </c>
      <c r="N327">
        <f>SUMIFS('Energy balance options'!$G$7:$G$3000,'Energy balance options'!$B$7:$B$3000,HeatGen!N$2,'Energy balance options'!$A$7:$A$3000,HeatGen!$A327)</f>
        <v>0</v>
      </c>
      <c r="O327">
        <f>SUMIFS('Energy balance options'!$G$7:$G$3000,'Energy balance options'!$B$7:$B$3000,HeatGen!O$2,'Energy balance options'!$A$7:$A$3000,HeatGen!$A327)</f>
        <v>0</v>
      </c>
      <c r="P327">
        <f>SUMIFS('Energy balance options'!$G$7:$G$3000,'Energy balance options'!$B$7:$B$3000,HeatGen!P$2,'Energy balance options'!$A$7:$A$3000,HeatGen!$A327)</f>
        <v>0</v>
      </c>
      <c r="Q327">
        <f>SUMIFS('Energy balance options'!$G$7:$G$3000,'Energy balance options'!$B$7:$B$3000,HeatGen!Q$2,'Energy balance options'!$A$7:$A$3000,HeatGen!$A327)</f>
        <v>0</v>
      </c>
      <c r="R327">
        <f>SUMIFS('Energy balance options'!$G$7:$G$3000,'Energy balance options'!$B$7:$B$3000,HeatGen!R$2,'Energy balance options'!$A$7:$A$3000,HeatGen!$A327)</f>
        <v>0</v>
      </c>
      <c r="S327">
        <f>SUMIFS('Energy balance options'!$G$7:$G$3000,'Energy balance options'!$B$7:$B$3000,HeatGen!S$2,'Energy balance options'!$A$7:$A$3000,HeatGen!$A327)</f>
        <v>0</v>
      </c>
      <c r="T327">
        <f>SUMIFS('Energy balance options'!$G$7:$G$3000,'Energy balance options'!$B$7:$B$3000,HeatGen!T$2,'Energy balance options'!$A$7:$A$3000,HeatGen!$A327)</f>
        <v>0</v>
      </c>
      <c r="U327">
        <f>SUMIFS('Energy balance options'!$G$7:$G$3000,'Energy balance options'!$B$7:$B$3000,HeatGen!U$2,'Energy balance options'!$A$7:$A$3000,HeatGen!$A327)</f>
        <v>0</v>
      </c>
      <c r="V327">
        <f>SUMIFS('Energy balance options'!$G$7:$G$3000,'Energy balance options'!$B$7:$B$3000,HeatGen!V$2,'Energy balance options'!$A$7:$A$3000,HeatGen!$A327)</f>
        <v>0</v>
      </c>
      <c r="W327">
        <f>SUMIFS('Energy balance options'!$G$7:$G$3000,'Energy balance options'!$B$7:$B$3000,HeatGen!W$2,'Energy balance options'!$A$7:$A$3000,HeatGen!$A327)</f>
        <v>0</v>
      </c>
      <c r="X327">
        <f>SUMIFS('Energy balance options'!$G$7:$G$3000,'Energy balance options'!$B$7:$B$3000,HeatGen!X$2,'Energy balance options'!$A$7:$A$3000,HeatGen!$A327)</f>
        <v>0</v>
      </c>
      <c r="Y327">
        <f t="shared" si="85"/>
        <v>0</v>
      </c>
      <c r="Z327">
        <f t="shared" si="86"/>
        <v>0</v>
      </c>
      <c r="AA327">
        <f t="shared" si="87"/>
        <v>-6.3808509271697062E-6</v>
      </c>
      <c r="AB327">
        <f t="shared" si="88"/>
        <v>0</v>
      </c>
      <c r="AC327">
        <f t="shared" si="89"/>
        <v>-1.2719071462830294E-5</v>
      </c>
      <c r="AD327">
        <f t="shared" si="90"/>
        <v>0</v>
      </c>
      <c r="AE327">
        <f t="shared" si="91"/>
        <v>0</v>
      </c>
      <c r="AF327">
        <f t="shared" si="92"/>
        <v>0</v>
      </c>
      <c r="AG327">
        <f t="shared" si="93"/>
        <v>0</v>
      </c>
      <c r="AH327">
        <f t="shared" si="94"/>
        <v>0</v>
      </c>
      <c r="AI327">
        <f t="shared" si="95"/>
        <v>0</v>
      </c>
      <c r="AJ327">
        <f t="shared" si="96"/>
        <v>0</v>
      </c>
      <c r="AK327">
        <f t="shared" si="97"/>
        <v>0</v>
      </c>
      <c r="AL327">
        <f t="shared" si="98"/>
        <v>0</v>
      </c>
      <c r="AM327">
        <f t="shared" si="99"/>
        <v>0</v>
      </c>
      <c r="AN327">
        <f t="shared" si="100"/>
        <v>0</v>
      </c>
      <c r="AO327">
        <f t="shared" si="101"/>
        <v>0</v>
      </c>
    </row>
    <row r="328" spans="1:41" x14ac:dyDescent="0.2">
      <c r="A328" s="9" t="str">
        <f>'Cost per option'!A336</f>
        <v>2059 Hydrogen DF &gt; 400 C  - Industry</v>
      </c>
      <c r="B328" t="str">
        <f>_xlfn.IFNA(VLOOKUP(A328,'Energy balance options'!A$7:C$3000,3,FALSE),"")</f>
        <v>Industrie</v>
      </c>
      <c r="C328">
        <f>SUMIFS('Energy balance options'!$F$7:$F$3000,'Energy balance options'!$B$7:$B$3000,HeatGen!C$2,'Energy balance options'!$A$7:$A$3000,HeatGen!$A328)</f>
        <v>0</v>
      </c>
      <c r="D328">
        <f>SUMIFS('Energy balance options'!$F$7:$F$3000,'Energy balance options'!$B$7:$B$3000,HeatGen!D$2,'Energy balance options'!$A$7:$A$3000,HeatGen!$A328)</f>
        <v>0</v>
      </c>
      <c r="E328">
        <f>SUMIFS('Energy balance options'!$F$7:$F$3000,'Energy balance options'!$B$7:$B$3000,HeatGen!E$2,'Energy balance options'!$A$7:$A$3000,HeatGen!$A328)</f>
        <v>0</v>
      </c>
      <c r="F328">
        <f>SUMIFS('Energy balance options'!$F$7:$F$3000,'Energy balance options'!$B$7:$B$3000,HeatGen!F$2,'Energy balance options'!$A$7:$A$3000,HeatGen!$A328)</f>
        <v>0</v>
      </c>
      <c r="G328">
        <f>SUMIFS('Energy balance options'!$F$7:$F$3000,'Energy balance options'!$B$7:$B$3000,HeatGen!G$2,'Energy balance options'!$A$7:$A$3000,HeatGen!$A328)</f>
        <v>-2.244586472E-5</v>
      </c>
      <c r="H328">
        <f>SUMIFS('Energy balance options'!$G$7:$G$3000,'Energy balance options'!$B$7:$B$3000,HeatGen!H$2,'Energy balance options'!$A$7:$A$3000,HeatGen!$A328)</f>
        <v>0</v>
      </c>
      <c r="I328">
        <f>SUMIFS('Energy balance options'!$G$7:$G$3000,'Energy balance options'!$B$7:$B$3000,HeatGen!I$2,'Energy balance options'!$A$7:$A$3000,HeatGen!$A328)</f>
        <v>2.244586472E-5</v>
      </c>
      <c r="J328">
        <f>SUMIFS('Energy balance options'!$G$7:$G$3000,'Energy balance options'!$B$7:$B$3000,HeatGen!J$2,'Energy balance options'!$A$7:$A$3000,HeatGen!$A328)</f>
        <v>0</v>
      </c>
      <c r="K328">
        <f>SUMIFS('Energy balance options'!$G$7:$G$3000,'Energy balance options'!$B$7:$B$3000,HeatGen!K$2,'Energy balance options'!$A$7:$A$3000,HeatGen!$A328)</f>
        <v>0</v>
      </c>
      <c r="L328">
        <f>SUMIFS('Energy balance options'!$G$7:$G$3000,'Energy balance options'!$B$7:$B$3000,HeatGen!L$2,'Energy balance options'!$A$7:$A$3000,HeatGen!$A328)</f>
        <v>0</v>
      </c>
      <c r="M328">
        <f>SUMIFS('Energy balance options'!$G$7:$G$3000,'Energy balance options'!$B$7:$B$3000,HeatGen!M$2,'Energy balance options'!$A$7:$A$3000,HeatGen!$A328)</f>
        <v>0</v>
      </c>
      <c r="N328">
        <f>SUMIFS('Energy balance options'!$G$7:$G$3000,'Energy balance options'!$B$7:$B$3000,HeatGen!N$2,'Energy balance options'!$A$7:$A$3000,HeatGen!$A328)</f>
        <v>0</v>
      </c>
      <c r="O328">
        <f>SUMIFS('Energy balance options'!$G$7:$G$3000,'Energy balance options'!$B$7:$B$3000,HeatGen!O$2,'Energy balance options'!$A$7:$A$3000,HeatGen!$A328)</f>
        <v>0</v>
      </c>
      <c r="P328">
        <f>SUMIFS('Energy balance options'!$G$7:$G$3000,'Energy balance options'!$B$7:$B$3000,HeatGen!P$2,'Energy balance options'!$A$7:$A$3000,HeatGen!$A328)</f>
        <v>0</v>
      </c>
      <c r="Q328">
        <f>SUMIFS('Energy balance options'!$G$7:$G$3000,'Energy balance options'!$B$7:$B$3000,HeatGen!Q$2,'Energy balance options'!$A$7:$A$3000,HeatGen!$A328)</f>
        <v>0</v>
      </c>
      <c r="R328">
        <f>SUMIFS('Energy balance options'!$G$7:$G$3000,'Energy balance options'!$B$7:$B$3000,HeatGen!R$2,'Energy balance options'!$A$7:$A$3000,HeatGen!$A328)</f>
        <v>0</v>
      </c>
      <c r="S328">
        <f>SUMIFS('Energy balance options'!$G$7:$G$3000,'Energy balance options'!$B$7:$B$3000,HeatGen!S$2,'Energy balance options'!$A$7:$A$3000,HeatGen!$A328)</f>
        <v>0</v>
      </c>
      <c r="T328">
        <f>SUMIFS('Energy balance options'!$G$7:$G$3000,'Energy balance options'!$B$7:$B$3000,HeatGen!T$2,'Energy balance options'!$A$7:$A$3000,HeatGen!$A328)</f>
        <v>0</v>
      </c>
      <c r="U328">
        <f>SUMIFS('Energy balance options'!$G$7:$G$3000,'Energy balance options'!$B$7:$B$3000,HeatGen!U$2,'Energy balance options'!$A$7:$A$3000,HeatGen!$A328)</f>
        <v>0</v>
      </c>
      <c r="V328">
        <f>SUMIFS('Energy balance options'!$G$7:$G$3000,'Energy balance options'!$B$7:$B$3000,HeatGen!V$2,'Energy balance options'!$A$7:$A$3000,HeatGen!$A328)</f>
        <v>0</v>
      </c>
      <c r="W328">
        <f>SUMIFS('Energy balance options'!$G$7:$G$3000,'Energy balance options'!$B$7:$B$3000,HeatGen!W$2,'Energy balance options'!$A$7:$A$3000,HeatGen!$A328)</f>
        <v>0</v>
      </c>
      <c r="X328">
        <f>SUMIFS('Energy balance options'!$G$7:$G$3000,'Energy balance options'!$B$7:$B$3000,HeatGen!X$2,'Energy balance options'!$A$7:$A$3000,HeatGen!$A328)</f>
        <v>0</v>
      </c>
      <c r="Y328">
        <f t="shared" si="85"/>
        <v>0</v>
      </c>
      <c r="Z328">
        <f t="shared" si="86"/>
        <v>-2.244586472E-5</v>
      </c>
      <c r="AA328">
        <f t="shared" si="87"/>
        <v>0</v>
      </c>
      <c r="AB328">
        <f t="shared" si="88"/>
        <v>0</v>
      </c>
      <c r="AC328">
        <f t="shared" si="89"/>
        <v>0</v>
      </c>
      <c r="AD328">
        <f t="shared" si="90"/>
        <v>0</v>
      </c>
      <c r="AE328">
        <f t="shared" si="91"/>
        <v>0</v>
      </c>
      <c r="AF328">
        <f t="shared" si="92"/>
        <v>0</v>
      </c>
      <c r="AG328">
        <f t="shared" si="93"/>
        <v>0</v>
      </c>
      <c r="AH328">
        <f t="shared" si="94"/>
        <v>0</v>
      </c>
      <c r="AI328">
        <f t="shared" si="95"/>
        <v>0</v>
      </c>
      <c r="AJ328">
        <f t="shared" si="96"/>
        <v>0</v>
      </c>
      <c r="AK328">
        <f t="shared" si="97"/>
        <v>0</v>
      </c>
      <c r="AL328">
        <f t="shared" si="98"/>
        <v>0</v>
      </c>
      <c r="AM328">
        <f t="shared" si="99"/>
        <v>0</v>
      </c>
      <c r="AN328">
        <f t="shared" si="100"/>
        <v>0</v>
      </c>
      <c r="AO328">
        <f t="shared" si="101"/>
        <v>0</v>
      </c>
    </row>
    <row r="329" spans="1:41" x14ac:dyDescent="0.2">
      <c r="A329" s="9" t="str">
        <f>'Cost per option'!A337</f>
        <v>2060 Hydrogen Low Temp Boilers - Industry</v>
      </c>
      <c r="B329" t="str">
        <f>_xlfn.IFNA(VLOOKUP(A329,'Energy balance options'!A$7:C$3000,3,FALSE),"")</f>
        <v>Industrie</v>
      </c>
      <c r="C329">
        <f>SUMIFS('Energy balance options'!$F$7:$F$3000,'Energy balance options'!$B$7:$B$3000,HeatGen!C$2,'Energy balance options'!$A$7:$A$3000,HeatGen!$A329)</f>
        <v>0</v>
      </c>
      <c r="D329">
        <f>SUMIFS('Energy balance options'!$F$7:$F$3000,'Energy balance options'!$B$7:$B$3000,HeatGen!D$2,'Energy balance options'!$A$7:$A$3000,HeatGen!$A329)</f>
        <v>-2.0492673839999999E-5</v>
      </c>
      <c r="E329">
        <f>SUMIFS('Energy balance options'!$F$7:$F$3000,'Energy balance options'!$B$7:$B$3000,HeatGen!E$2,'Energy balance options'!$A$7:$A$3000,HeatGen!$A329)</f>
        <v>0</v>
      </c>
      <c r="F329">
        <f>SUMIFS('Energy balance options'!$F$7:$F$3000,'Energy balance options'!$B$7:$B$3000,HeatGen!F$2,'Energy balance options'!$A$7:$A$3000,HeatGen!$A329)</f>
        <v>0</v>
      </c>
      <c r="G329">
        <f>SUMIFS('Energy balance options'!$F$7:$F$3000,'Energy balance options'!$B$7:$B$3000,HeatGen!G$2,'Energy balance options'!$A$7:$A$3000,HeatGen!$A329)</f>
        <v>0</v>
      </c>
      <c r="H329">
        <f>SUMIFS('Energy balance options'!$G$7:$G$3000,'Energy balance options'!$B$7:$B$3000,HeatGen!H$2,'Energy balance options'!$A$7:$A$3000,HeatGen!$A329)</f>
        <v>0</v>
      </c>
      <c r="I329">
        <f>SUMIFS('Energy balance options'!$G$7:$G$3000,'Energy balance options'!$B$7:$B$3000,HeatGen!I$2,'Energy balance options'!$A$7:$A$3000,HeatGen!$A329)</f>
        <v>2.2742168130000001E-5</v>
      </c>
      <c r="J329">
        <f>SUMIFS('Energy balance options'!$G$7:$G$3000,'Energy balance options'!$B$7:$B$3000,HeatGen!J$2,'Energy balance options'!$A$7:$A$3000,HeatGen!$A329)</f>
        <v>0</v>
      </c>
      <c r="K329">
        <f>SUMIFS('Energy balance options'!$G$7:$G$3000,'Energy balance options'!$B$7:$B$3000,HeatGen!K$2,'Energy balance options'!$A$7:$A$3000,HeatGen!$A329)</f>
        <v>0</v>
      </c>
      <c r="L329">
        <f>SUMIFS('Energy balance options'!$G$7:$G$3000,'Energy balance options'!$B$7:$B$3000,HeatGen!L$2,'Energy balance options'!$A$7:$A$3000,HeatGen!$A329)</f>
        <v>0</v>
      </c>
      <c r="M329">
        <f>SUMIFS('Energy balance options'!$G$7:$G$3000,'Energy balance options'!$B$7:$B$3000,HeatGen!M$2,'Energy balance options'!$A$7:$A$3000,HeatGen!$A329)</f>
        <v>0</v>
      </c>
      <c r="N329">
        <f>SUMIFS('Energy balance options'!$G$7:$G$3000,'Energy balance options'!$B$7:$B$3000,HeatGen!N$2,'Energy balance options'!$A$7:$A$3000,HeatGen!$A329)</f>
        <v>0</v>
      </c>
      <c r="O329">
        <f>SUMIFS('Energy balance options'!$G$7:$G$3000,'Energy balance options'!$B$7:$B$3000,HeatGen!O$2,'Energy balance options'!$A$7:$A$3000,HeatGen!$A329)</f>
        <v>0</v>
      </c>
      <c r="P329">
        <f>SUMIFS('Energy balance options'!$G$7:$G$3000,'Energy balance options'!$B$7:$B$3000,HeatGen!P$2,'Energy balance options'!$A$7:$A$3000,HeatGen!$A329)</f>
        <v>0</v>
      </c>
      <c r="Q329">
        <f>SUMIFS('Energy balance options'!$G$7:$G$3000,'Energy balance options'!$B$7:$B$3000,HeatGen!Q$2,'Energy balance options'!$A$7:$A$3000,HeatGen!$A329)</f>
        <v>0</v>
      </c>
      <c r="R329">
        <f>SUMIFS('Energy balance options'!$G$7:$G$3000,'Energy balance options'!$B$7:$B$3000,HeatGen!R$2,'Energy balance options'!$A$7:$A$3000,HeatGen!$A329)</f>
        <v>0</v>
      </c>
      <c r="S329">
        <f>SUMIFS('Energy balance options'!$G$7:$G$3000,'Energy balance options'!$B$7:$B$3000,HeatGen!S$2,'Energy balance options'!$A$7:$A$3000,HeatGen!$A329)</f>
        <v>0</v>
      </c>
      <c r="T329">
        <f>SUMIFS('Energy balance options'!$G$7:$G$3000,'Energy balance options'!$B$7:$B$3000,HeatGen!T$2,'Energy balance options'!$A$7:$A$3000,HeatGen!$A329)</f>
        <v>0</v>
      </c>
      <c r="U329">
        <f>SUMIFS('Energy balance options'!$G$7:$G$3000,'Energy balance options'!$B$7:$B$3000,HeatGen!U$2,'Energy balance options'!$A$7:$A$3000,HeatGen!$A329)</f>
        <v>0</v>
      </c>
      <c r="V329">
        <f>SUMIFS('Energy balance options'!$G$7:$G$3000,'Energy balance options'!$B$7:$B$3000,HeatGen!V$2,'Energy balance options'!$A$7:$A$3000,HeatGen!$A329)</f>
        <v>0</v>
      </c>
      <c r="W329">
        <f>SUMIFS('Energy balance options'!$G$7:$G$3000,'Energy balance options'!$B$7:$B$3000,HeatGen!W$2,'Energy balance options'!$A$7:$A$3000,HeatGen!$A329)</f>
        <v>0</v>
      </c>
      <c r="X329">
        <f>SUMIFS('Energy balance options'!$G$7:$G$3000,'Energy balance options'!$B$7:$B$3000,HeatGen!X$2,'Energy balance options'!$A$7:$A$3000,HeatGen!$A329)</f>
        <v>0</v>
      </c>
      <c r="Y329">
        <f t="shared" si="85"/>
        <v>0</v>
      </c>
      <c r="Z329">
        <f t="shared" si="86"/>
        <v>-2.0492673839999999E-5</v>
      </c>
      <c r="AA329">
        <f t="shared" si="87"/>
        <v>0</v>
      </c>
      <c r="AB329">
        <f t="shared" si="88"/>
        <v>0</v>
      </c>
      <c r="AC329">
        <f t="shared" si="89"/>
        <v>0</v>
      </c>
      <c r="AD329">
        <f t="shared" si="90"/>
        <v>0</v>
      </c>
      <c r="AE329">
        <f t="shared" si="91"/>
        <v>0</v>
      </c>
      <c r="AF329">
        <f t="shared" si="92"/>
        <v>0</v>
      </c>
      <c r="AG329">
        <f t="shared" si="93"/>
        <v>0</v>
      </c>
      <c r="AH329">
        <f t="shared" si="94"/>
        <v>0</v>
      </c>
      <c r="AI329">
        <f t="shared" si="95"/>
        <v>0</v>
      </c>
      <c r="AJ329">
        <f t="shared" si="96"/>
        <v>0</v>
      </c>
      <c r="AK329">
        <f t="shared" si="97"/>
        <v>0</v>
      </c>
      <c r="AL329">
        <f t="shared" si="98"/>
        <v>0</v>
      </c>
      <c r="AM329">
        <f t="shared" si="99"/>
        <v>0</v>
      </c>
      <c r="AN329">
        <f t="shared" si="100"/>
        <v>0</v>
      </c>
      <c r="AO329">
        <f t="shared" si="101"/>
        <v>0</v>
      </c>
    </row>
    <row r="330" spans="1:41" x14ac:dyDescent="0.2">
      <c r="A330" s="9" t="str">
        <f>'Cost per option'!A338</f>
        <v>2061 Electric High Temp Boilers - Industry</v>
      </c>
      <c r="B330" t="str">
        <f>_xlfn.IFNA(VLOOKUP(A330,'Energy balance options'!A$7:C$3000,3,FALSE),"")</f>
        <v>Industrie</v>
      </c>
      <c r="C330">
        <f>SUMIFS('Energy balance options'!$F$7:$F$3000,'Energy balance options'!$B$7:$B$3000,HeatGen!C$2,'Energy balance options'!$A$7:$A$3000,HeatGen!$A330)</f>
        <v>0</v>
      </c>
      <c r="D330">
        <f>SUMIFS('Energy balance options'!$F$7:$F$3000,'Energy balance options'!$B$7:$B$3000,HeatGen!D$2,'Energy balance options'!$A$7:$A$3000,HeatGen!$A330)</f>
        <v>0</v>
      </c>
      <c r="E330">
        <f>SUMIFS('Energy balance options'!$F$7:$F$3000,'Energy balance options'!$B$7:$B$3000,HeatGen!E$2,'Energy balance options'!$A$7:$A$3000,HeatGen!$A330)</f>
        <v>-0.39844048510000002</v>
      </c>
      <c r="F330">
        <f>SUMIFS('Energy balance options'!$F$7:$F$3000,'Energy balance options'!$B$7:$B$3000,HeatGen!F$2,'Energy balance options'!$A$7:$A$3000,HeatGen!$A330)</f>
        <v>0</v>
      </c>
      <c r="G330">
        <f>SUMIFS('Energy balance options'!$F$7:$F$3000,'Energy balance options'!$B$7:$B$3000,HeatGen!G$2,'Energy balance options'!$A$7:$A$3000,HeatGen!$A330)</f>
        <v>0</v>
      </c>
      <c r="H330">
        <f>SUMIFS('Energy balance options'!$G$7:$G$3000,'Energy balance options'!$B$7:$B$3000,HeatGen!H$2,'Energy balance options'!$A$7:$A$3000,HeatGen!$A330)</f>
        <v>0</v>
      </c>
      <c r="I330">
        <f>SUMIFS('Energy balance options'!$G$7:$G$3000,'Energy balance options'!$B$7:$B$3000,HeatGen!I$2,'Energy balance options'!$A$7:$A$3000,HeatGen!$A330)</f>
        <v>0</v>
      </c>
      <c r="J330">
        <f>SUMIFS('Energy balance options'!$G$7:$G$3000,'Energy balance options'!$B$7:$B$3000,HeatGen!J$2,'Energy balance options'!$A$7:$A$3000,HeatGen!$A330)</f>
        <v>0.39844048510000002</v>
      </c>
      <c r="K330">
        <f>SUMIFS('Energy balance options'!$G$7:$G$3000,'Energy balance options'!$B$7:$B$3000,HeatGen!K$2,'Energy balance options'!$A$7:$A$3000,HeatGen!$A330)</f>
        <v>0</v>
      </c>
      <c r="L330">
        <f>SUMIFS('Energy balance options'!$G$7:$G$3000,'Energy balance options'!$B$7:$B$3000,HeatGen!L$2,'Energy balance options'!$A$7:$A$3000,HeatGen!$A330)</f>
        <v>0</v>
      </c>
      <c r="M330">
        <f>SUMIFS('Energy balance options'!$G$7:$G$3000,'Energy balance options'!$B$7:$B$3000,HeatGen!M$2,'Energy balance options'!$A$7:$A$3000,HeatGen!$A330)</f>
        <v>0</v>
      </c>
      <c r="N330">
        <f>SUMIFS('Energy balance options'!$G$7:$G$3000,'Energy balance options'!$B$7:$B$3000,HeatGen!N$2,'Energy balance options'!$A$7:$A$3000,HeatGen!$A330)</f>
        <v>0</v>
      </c>
      <c r="O330">
        <f>SUMIFS('Energy balance options'!$G$7:$G$3000,'Energy balance options'!$B$7:$B$3000,HeatGen!O$2,'Energy balance options'!$A$7:$A$3000,HeatGen!$A330)</f>
        <v>0</v>
      </c>
      <c r="P330">
        <f>SUMIFS('Energy balance options'!$G$7:$G$3000,'Energy balance options'!$B$7:$B$3000,HeatGen!P$2,'Energy balance options'!$A$7:$A$3000,HeatGen!$A330)</f>
        <v>0</v>
      </c>
      <c r="Q330">
        <f>SUMIFS('Energy balance options'!$G$7:$G$3000,'Energy balance options'!$B$7:$B$3000,HeatGen!Q$2,'Energy balance options'!$A$7:$A$3000,HeatGen!$A330)</f>
        <v>0</v>
      </c>
      <c r="R330">
        <f>SUMIFS('Energy balance options'!$G$7:$G$3000,'Energy balance options'!$B$7:$B$3000,HeatGen!R$2,'Energy balance options'!$A$7:$A$3000,HeatGen!$A330)</f>
        <v>0</v>
      </c>
      <c r="S330">
        <f>SUMIFS('Energy balance options'!$G$7:$G$3000,'Energy balance options'!$B$7:$B$3000,HeatGen!S$2,'Energy balance options'!$A$7:$A$3000,HeatGen!$A330)</f>
        <v>0</v>
      </c>
      <c r="T330">
        <f>SUMIFS('Energy balance options'!$G$7:$G$3000,'Energy balance options'!$B$7:$B$3000,HeatGen!T$2,'Energy balance options'!$A$7:$A$3000,HeatGen!$A330)</f>
        <v>0</v>
      </c>
      <c r="U330">
        <f>SUMIFS('Energy balance options'!$G$7:$G$3000,'Energy balance options'!$B$7:$B$3000,HeatGen!U$2,'Energy balance options'!$A$7:$A$3000,HeatGen!$A330)</f>
        <v>0</v>
      </c>
      <c r="V330">
        <f>SUMIFS('Energy balance options'!$G$7:$G$3000,'Energy balance options'!$B$7:$B$3000,HeatGen!V$2,'Energy balance options'!$A$7:$A$3000,HeatGen!$A330)</f>
        <v>0</v>
      </c>
      <c r="W330">
        <f>SUMIFS('Energy balance options'!$G$7:$G$3000,'Energy balance options'!$B$7:$B$3000,HeatGen!W$2,'Energy balance options'!$A$7:$A$3000,HeatGen!$A330)</f>
        <v>0</v>
      </c>
      <c r="X330">
        <f>SUMIFS('Energy balance options'!$G$7:$G$3000,'Energy balance options'!$B$7:$B$3000,HeatGen!X$2,'Energy balance options'!$A$7:$A$3000,HeatGen!$A330)</f>
        <v>0</v>
      </c>
      <c r="Y330">
        <f t="shared" si="85"/>
        <v>0</v>
      </c>
      <c r="Z330">
        <f t="shared" si="86"/>
        <v>0</v>
      </c>
      <c r="AA330">
        <f t="shared" si="87"/>
        <v>-0.39844048510000002</v>
      </c>
      <c r="AB330">
        <f t="shared" si="88"/>
        <v>0</v>
      </c>
      <c r="AC330">
        <f t="shared" si="89"/>
        <v>0</v>
      </c>
      <c r="AD330">
        <f t="shared" si="90"/>
        <v>0</v>
      </c>
      <c r="AE330">
        <f t="shared" si="91"/>
        <v>0</v>
      </c>
      <c r="AF330">
        <f t="shared" si="92"/>
        <v>0</v>
      </c>
      <c r="AG330">
        <f t="shared" si="93"/>
        <v>0</v>
      </c>
      <c r="AH330">
        <f t="shared" si="94"/>
        <v>0</v>
      </c>
      <c r="AI330">
        <f t="shared" si="95"/>
        <v>0</v>
      </c>
      <c r="AJ330">
        <f t="shared" si="96"/>
        <v>0</v>
      </c>
      <c r="AK330">
        <f t="shared" si="97"/>
        <v>0</v>
      </c>
      <c r="AL330">
        <f t="shared" si="98"/>
        <v>0</v>
      </c>
      <c r="AM330">
        <f t="shared" si="99"/>
        <v>0</v>
      </c>
      <c r="AN330">
        <f t="shared" si="100"/>
        <v>0</v>
      </c>
      <c r="AO330">
        <f t="shared" si="101"/>
        <v>0</v>
      </c>
    </row>
    <row r="331" spans="1:41" x14ac:dyDescent="0.2">
      <c r="A331" s="9" t="str">
        <f>'Cost per option'!A339</f>
        <v>2062 Mechanical Vapour Recompression - Industry</v>
      </c>
      <c r="B331" t="str">
        <f>_xlfn.IFNA(VLOOKUP(A331,'Energy balance options'!A$7:C$3000,3,FALSE),"")</f>
        <v>Industrie</v>
      </c>
      <c r="C331">
        <f>SUMIFS('Energy balance options'!$F$7:$F$3000,'Energy balance options'!$B$7:$B$3000,HeatGen!C$2,'Energy balance options'!$A$7:$A$3000,HeatGen!$A331)</f>
        <v>0</v>
      </c>
      <c r="D331">
        <f>SUMIFS('Energy balance options'!$F$7:$F$3000,'Energy balance options'!$B$7:$B$3000,HeatGen!D$2,'Energy balance options'!$A$7:$A$3000,HeatGen!$A331)</f>
        <v>-5.4701521849999997E-5</v>
      </c>
      <c r="E331">
        <f>SUMIFS('Energy balance options'!$F$7:$F$3000,'Energy balance options'!$B$7:$B$3000,HeatGen!E$2,'Energy balance options'!$A$7:$A$3000,HeatGen!$A331)</f>
        <v>0</v>
      </c>
      <c r="F331">
        <f>SUMIFS('Energy balance options'!$F$7:$F$3000,'Energy balance options'!$B$7:$B$3000,HeatGen!F$2,'Energy balance options'!$A$7:$A$3000,HeatGen!$A331)</f>
        <v>0</v>
      </c>
      <c r="G331">
        <f>SUMIFS('Energy balance options'!$F$7:$F$3000,'Energy balance options'!$B$7:$B$3000,HeatGen!G$2,'Energy balance options'!$A$7:$A$3000,HeatGen!$A331)</f>
        <v>0</v>
      </c>
      <c r="H331">
        <f>SUMIFS('Energy balance options'!$G$7:$G$3000,'Energy balance options'!$B$7:$B$3000,HeatGen!H$2,'Energy balance options'!$A$7:$A$3000,HeatGen!$A331)</f>
        <v>0</v>
      </c>
      <c r="I331">
        <f>SUMIFS('Energy balance options'!$G$7:$G$3000,'Energy balance options'!$B$7:$B$3000,HeatGen!I$2,'Energy balance options'!$A$7:$A$3000,HeatGen!$A331)</f>
        <v>0</v>
      </c>
      <c r="J331">
        <f>SUMIFS('Energy balance options'!$G$7:$G$3000,'Energy balance options'!$B$7:$B$3000,HeatGen!J$2,'Energy balance options'!$A$7:$A$3000,HeatGen!$A331)</f>
        <v>1.8262324440000001E-5</v>
      </c>
      <c r="K331">
        <f>SUMIFS('Energy balance options'!$G$7:$G$3000,'Energy balance options'!$B$7:$B$3000,HeatGen!K$2,'Energy balance options'!$A$7:$A$3000,HeatGen!$A331)</f>
        <v>0</v>
      </c>
      <c r="L331">
        <f>SUMIFS('Energy balance options'!$G$7:$G$3000,'Energy balance options'!$B$7:$B$3000,HeatGen!L$2,'Energy balance options'!$A$7:$A$3000,HeatGen!$A331)</f>
        <v>3.6481923169999997E-5</v>
      </c>
      <c r="M331">
        <f>SUMIFS('Energy balance options'!$G$7:$G$3000,'Energy balance options'!$B$7:$B$3000,HeatGen!M$2,'Energy balance options'!$A$7:$A$3000,HeatGen!$A331)</f>
        <v>0</v>
      </c>
      <c r="N331">
        <f>SUMIFS('Energy balance options'!$G$7:$G$3000,'Energy balance options'!$B$7:$B$3000,HeatGen!N$2,'Energy balance options'!$A$7:$A$3000,HeatGen!$A331)</f>
        <v>0</v>
      </c>
      <c r="O331">
        <f>SUMIFS('Energy balance options'!$G$7:$G$3000,'Energy balance options'!$B$7:$B$3000,HeatGen!O$2,'Energy balance options'!$A$7:$A$3000,HeatGen!$A331)</f>
        <v>0</v>
      </c>
      <c r="P331">
        <f>SUMIFS('Energy balance options'!$G$7:$G$3000,'Energy balance options'!$B$7:$B$3000,HeatGen!P$2,'Energy balance options'!$A$7:$A$3000,HeatGen!$A331)</f>
        <v>0</v>
      </c>
      <c r="Q331">
        <f>SUMIFS('Energy balance options'!$G$7:$G$3000,'Energy balance options'!$B$7:$B$3000,HeatGen!Q$2,'Energy balance options'!$A$7:$A$3000,HeatGen!$A331)</f>
        <v>0</v>
      </c>
      <c r="R331">
        <f>SUMIFS('Energy balance options'!$G$7:$G$3000,'Energy balance options'!$B$7:$B$3000,HeatGen!R$2,'Energy balance options'!$A$7:$A$3000,HeatGen!$A331)</f>
        <v>0</v>
      </c>
      <c r="S331">
        <f>SUMIFS('Energy balance options'!$G$7:$G$3000,'Energy balance options'!$B$7:$B$3000,HeatGen!S$2,'Energy balance options'!$A$7:$A$3000,HeatGen!$A331)</f>
        <v>0</v>
      </c>
      <c r="T331">
        <f>SUMIFS('Energy balance options'!$G$7:$G$3000,'Energy balance options'!$B$7:$B$3000,HeatGen!T$2,'Energy balance options'!$A$7:$A$3000,HeatGen!$A331)</f>
        <v>0</v>
      </c>
      <c r="U331">
        <f>SUMIFS('Energy balance options'!$G$7:$G$3000,'Energy balance options'!$B$7:$B$3000,HeatGen!U$2,'Energy balance options'!$A$7:$A$3000,HeatGen!$A331)</f>
        <v>0</v>
      </c>
      <c r="V331">
        <f>SUMIFS('Energy balance options'!$G$7:$G$3000,'Energy balance options'!$B$7:$B$3000,HeatGen!V$2,'Energy balance options'!$A$7:$A$3000,HeatGen!$A331)</f>
        <v>0</v>
      </c>
      <c r="W331">
        <f>SUMIFS('Energy balance options'!$G$7:$G$3000,'Energy balance options'!$B$7:$B$3000,HeatGen!W$2,'Energy balance options'!$A$7:$A$3000,HeatGen!$A331)</f>
        <v>0</v>
      </c>
      <c r="X331">
        <f>SUMIFS('Energy balance options'!$G$7:$G$3000,'Energy balance options'!$B$7:$B$3000,HeatGen!X$2,'Energy balance options'!$A$7:$A$3000,HeatGen!$A331)</f>
        <v>0</v>
      </c>
      <c r="Y331">
        <f t="shared" si="85"/>
        <v>0</v>
      </c>
      <c r="Z331">
        <f t="shared" si="86"/>
        <v>0</v>
      </c>
      <c r="AA331">
        <f t="shared" si="87"/>
        <v>-1.8248071404747345E-5</v>
      </c>
      <c r="AB331">
        <f t="shared" si="88"/>
        <v>0</v>
      </c>
      <c r="AC331">
        <f t="shared" si="89"/>
        <v>-3.6453450445252656E-5</v>
      </c>
      <c r="AD331">
        <f t="shared" si="90"/>
        <v>0</v>
      </c>
      <c r="AE331">
        <f t="shared" si="91"/>
        <v>0</v>
      </c>
      <c r="AF331">
        <f t="shared" si="92"/>
        <v>0</v>
      </c>
      <c r="AG331">
        <f t="shared" si="93"/>
        <v>0</v>
      </c>
      <c r="AH331">
        <f t="shared" si="94"/>
        <v>0</v>
      </c>
      <c r="AI331">
        <f t="shared" si="95"/>
        <v>0</v>
      </c>
      <c r="AJ331">
        <f t="shared" si="96"/>
        <v>0</v>
      </c>
      <c r="AK331">
        <f t="shared" si="97"/>
        <v>0</v>
      </c>
      <c r="AL331">
        <f t="shared" si="98"/>
        <v>0</v>
      </c>
      <c r="AM331">
        <f t="shared" si="99"/>
        <v>0</v>
      </c>
      <c r="AN331">
        <f t="shared" si="100"/>
        <v>0</v>
      </c>
      <c r="AO331">
        <f t="shared" si="101"/>
        <v>0</v>
      </c>
    </row>
    <row r="332" spans="1:41" x14ac:dyDescent="0.2">
      <c r="A332" s="9" t="str">
        <f>'Cost per option'!A340</f>
        <v>2072 Biomass DF &gt; 400C  - Industry</v>
      </c>
      <c r="B332" t="str">
        <f>_xlfn.IFNA(VLOOKUP(A332,'Energy balance options'!A$7:C$3000,3,FALSE),"")</f>
        <v>Industrie</v>
      </c>
      <c r="C332">
        <f>SUMIFS('Energy balance options'!$F$7:$F$3000,'Energy balance options'!$B$7:$B$3000,HeatGen!C$2,'Energy balance options'!$A$7:$A$3000,HeatGen!$A332)</f>
        <v>0</v>
      </c>
      <c r="D332">
        <f>SUMIFS('Energy balance options'!$F$7:$F$3000,'Energy balance options'!$B$7:$B$3000,HeatGen!D$2,'Energy balance options'!$A$7:$A$3000,HeatGen!$A332)</f>
        <v>0</v>
      </c>
      <c r="E332">
        <f>SUMIFS('Energy balance options'!$F$7:$F$3000,'Energy balance options'!$B$7:$B$3000,HeatGen!E$2,'Energy balance options'!$A$7:$A$3000,HeatGen!$A332)</f>
        <v>0</v>
      </c>
      <c r="F332">
        <f>SUMIFS('Energy balance options'!$F$7:$F$3000,'Energy balance options'!$B$7:$B$3000,HeatGen!F$2,'Energy balance options'!$A$7:$A$3000,HeatGen!$A332)</f>
        <v>0</v>
      </c>
      <c r="G332">
        <f>SUMIFS('Energy balance options'!$F$7:$F$3000,'Energy balance options'!$B$7:$B$3000,HeatGen!G$2,'Energy balance options'!$A$7:$A$3000,HeatGen!$A332)</f>
        <v>-1.2715817169999999</v>
      </c>
      <c r="H332">
        <f>SUMIFS('Energy balance options'!$G$7:$G$3000,'Energy balance options'!$B$7:$B$3000,HeatGen!H$2,'Energy balance options'!$A$7:$A$3000,HeatGen!$A332)</f>
        <v>0</v>
      </c>
      <c r="I332">
        <f>SUMIFS('Energy balance options'!$G$7:$G$3000,'Energy balance options'!$B$7:$B$3000,HeatGen!I$2,'Energy balance options'!$A$7:$A$3000,HeatGen!$A332)</f>
        <v>0</v>
      </c>
      <c r="J332">
        <f>SUMIFS('Energy balance options'!$G$7:$G$3000,'Energy balance options'!$B$7:$B$3000,HeatGen!J$2,'Energy balance options'!$A$7:$A$3000,HeatGen!$A332)</f>
        <v>0</v>
      </c>
      <c r="K332">
        <f>SUMIFS('Energy balance options'!$G$7:$G$3000,'Energy balance options'!$B$7:$B$3000,HeatGen!K$2,'Energy balance options'!$A$7:$A$3000,HeatGen!$A332)</f>
        <v>0</v>
      </c>
      <c r="L332">
        <f>SUMIFS('Energy balance options'!$G$7:$G$3000,'Energy balance options'!$B$7:$B$3000,HeatGen!L$2,'Energy balance options'!$A$7:$A$3000,HeatGen!$A332)</f>
        <v>0</v>
      </c>
      <c r="M332">
        <f>SUMIFS('Energy balance options'!$G$7:$G$3000,'Energy balance options'!$B$7:$B$3000,HeatGen!M$2,'Energy balance options'!$A$7:$A$3000,HeatGen!$A332)</f>
        <v>1.2715817169999999</v>
      </c>
      <c r="N332">
        <f>SUMIFS('Energy balance options'!$G$7:$G$3000,'Energy balance options'!$B$7:$B$3000,HeatGen!N$2,'Energy balance options'!$A$7:$A$3000,HeatGen!$A332)</f>
        <v>0</v>
      </c>
      <c r="O332">
        <f>SUMIFS('Energy balance options'!$G$7:$G$3000,'Energy balance options'!$B$7:$B$3000,HeatGen!O$2,'Energy balance options'!$A$7:$A$3000,HeatGen!$A332)</f>
        <v>0</v>
      </c>
      <c r="P332">
        <f>SUMIFS('Energy balance options'!$G$7:$G$3000,'Energy balance options'!$B$7:$B$3000,HeatGen!P$2,'Energy balance options'!$A$7:$A$3000,HeatGen!$A332)</f>
        <v>0</v>
      </c>
      <c r="Q332">
        <f>SUMIFS('Energy balance options'!$G$7:$G$3000,'Energy balance options'!$B$7:$B$3000,HeatGen!Q$2,'Energy balance options'!$A$7:$A$3000,HeatGen!$A332)</f>
        <v>0</v>
      </c>
      <c r="R332">
        <f>SUMIFS('Energy balance options'!$G$7:$G$3000,'Energy balance options'!$B$7:$B$3000,HeatGen!R$2,'Energy balance options'!$A$7:$A$3000,HeatGen!$A332)</f>
        <v>0</v>
      </c>
      <c r="S332">
        <f>SUMIFS('Energy balance options'!$G$7:$G$3000,'Energy balance options'!$B$7:$B$3000,HeatGen!S$2,'Energy balance options'!$A$7:$A$3000,HeatGen!$A332)</f>
        <v>0</v>
      </c>
      <c r="T332">
        <f>SUMIFS('Energy balance options'!$G$7:$G$3000,'Energy balance options'!$B$7:$B$3000,HeatGen!T$2,'Energy balance options'!$A$7:$A$3000,HeatGen!$A332)</f>
        <v>0</v>
      </c>
      <c r="U332">
        <f>SUMIFS('Energy balance options'!$G$7:$G$3000,'Energy balance options'!$B$7:$B$3000,HeatGen!U$2,'Energy balance options'!$A$7:$A$3000,HeatGen!$A332)</f>
        <v>0</v>
      </c>
      <c r="V332">
        <f>SUMIFS('Energy balance options'!$G$7:$G$3000,'Energy balance options'!$B$7:$B$3000,HeatGen!V$2,'Energy balance options'!$A$7:$A$3000,HeatGen!$A332)</f>
        <v>0</v>
      </c>
      <c r="W332">
        <f>SUMIFS('Energy balance options'!$G$7:$G$3000,'Energy balance options'!$B$7:$B$3000,HeatGen!W$2,'Energy balance options'!$A$7:$A$3000,HeatGen!$A332)</f>
        <v>0</v>
      </c>
      <c r="X332">
        <f>SUMIFS('Energy balance options'!$G$7:$G$3000,'Energy balance options'!$B$7:$B$3000,HeatGen!X$2,'Energy balance options'!$A$7:$A$3000,HeatGen!$A332)</f>
        <v>0</v>
      </c>
      <c r="Y332">
        <f t="shared" si="85"/>
        <v>0</v>
      </c>
      <c r="Z332">
        <f t="shared" si="86"/>
        <v>0</v>
      </c>
      <c r="AA332">
        <f t="shared" si="87"/>
        <v>0</v>
      </c>
      <c r="AB332">
        <f t="shared" si="88"/>
        <v>0</v>
      </c>
      <c r="AC332">
        <f t="shared" si="89"/>
        <v>0</v>
      </c>
      <c r="AD332">
        <f t="shared" si="90"/>
        <v>-1.2715817169999999</v>
      </c>
      <c r="AE332">
        <f t="shared" si="91"/>
        <v>0</v>
      </c>
      <c r="AF332">
        <f t="shared" si="92"/>
        <v>0</v>
      </c>
      <c r="AG332">
        <f t="shared" si="93"/>
        <v>0</v>
      </c>
      <c r="AH332">
        <f t="shared" si="94"/>
        <v>0</v>
      </c>
      <c r="AI332">
        <f t="shared" si="95"/>
        <v>0</v>
      </c>
      <c r="AJ332">
        <f t="shared" si="96"/>
        <v>0</v>
      </c>
      <c r="AK332">
        <f t="shared" si="97"/>
        <v>0</v>
      </c>
      <c r="AL332">
        <f t="shared" si="98"/>
        <v>0</v>
      </c>
      <c r="AM332">
        <f t="shared" si="99"/>
        <v>0</v>
      </c>
      <c r="AN332">
        <f t="shared" si="100"/>
        <v>0</v>
      </c>
      <c r="AO332">
        <f t="shared" si="101"/>
        <v>0</v>
      </c>
    </row>
    <row r="333" spans="1:41" x14ac:dyDescent="0.2">
      <c r="A333" s="9" t="str">
        <f>'Cost per option'!A341</f>
        <v>2081 Naphtha from pyrolysis biooil gasification and FT process</v>
      </c>
      <c r="B333" t="str">
        <f>_xlfn.IFNA(VLOOKUP(A333,'Energy balance options'!A$7:C$3000,3,FALSE),"")</f>
        <v>Raffinaderijen</v>
      </c>
      <c r="C333">
        <f>SUMIFS('Energy balance options'!$F$7:$F$3000,'Energy balance options'!$B$7:$B$3000,HeatGen!C$2,'Energy balance options'!$A$7:$A$3000,HeatGen!$A333)</f>
        <v>0</v>
      </c>
      <c r="D333">
        <f>SUMIFS('Energy balance options'!$F$7:$F$3000,'Energy balance options'!$B$7:$B$3000,HeatGen!D$2,'Energy balance options'!$A$7:$A$3000,HeatGen!$A333)</f>
        <v>0</v>
      </c>
      <c r="E333">
        <f>SUMIFS('Energy balance options'!$F$7:$F$3000,'Energy balance options'!$B$7:$B$3000,HeatGen!E$2,'Energy balance options'!$A$7:$A$3000,HeatGen!$A333)</f>
        <v>0</v>
      </c>
      <c r="F333">
        <f>SUMIFS('Energy balance options'!$F$7:$F$3000,'Energy balance options'!$B$7:$B$3000,HeatGen!F$2,'Energy balance options'!$A$7:$A$3000,HeatGen!$A333)</f>
        <v>0</v>
      </c>
      <c r="G333">
        <f>SUMIFS('Energy balance options'!$F$7:$F$3000,'Energy balance options'!$B$7:$B$3000,HeatGen!G$2,'Energy balance options'!$A$7:$A$3000,HeatGen!$A333)</f>
        <v>0</v>
      </c>
      <c r="H333">
        <f>SUMIFS('Energy balance options'!$G$7:$G$3000,'Energy balance options'!$B$7:$B$3000,HeatGen!H$2,'Energy balance options'!$A$7:$A$3000,HeatGen!$A333)</f>
        <v>0</v>
      </c>
      <c r="I333">
        <f>SUMIFS('Energy balance options'!$G$7:$G$3000,'Energy balance options'!$B$7:$B$3000,HeatGen!I$2,'Energy balance options'!$A$7:$A$3000,HeatGen!$A333)</f>
        <v>0</v>
      </c>
      <c r="J333">
        <f>SUMIFS('Energy balance options'!$G$7:$G$3000,'Energy balance options'!$B$7:$B$3000,HeatGen!J$2,'Energy balance options'!$A$7:$A$3000,HeatGen!$A333)</f>
        <v>0</v>
      </c>
      <c r="K333">
        <f>SUMIFS('Energy balance options'!$G$7:$G$3000,'Energy balance options'!$B$7:$B$3000,HeatGen!K$2,'Energy balance options'!$A$7:$A$3000,HeatGen!$A333)</f>
        <v>0</v>
      </c>
      <c r="L333">
        <f>SUMIFS('Energy balance options'!$G$7:$G$3000,'Energy balance options'!$B$7:$B$3000,HeatGen!L$2,'Energy balance options'!$A$7:$A$3000,HeatGen!$A333)</f>
        <v>0</v>
      </c>
      <c r="M333">
        <f>SUMIFS('Energy balance options'!$G$7:$G$3000,'Energy balance options'!$B$7:$B$3000,HeatGen!M$2,'Energy balance options'!$A$7:$A$3000,HeatGen!$A333)</f>
        <v>1.839112591E-5</v>
      </c>
      <c r="N333">
        <f>SUMIFS('Energy balance options'!$G$7:$G$3000,'Energy balance options'!$B$7:$B$3000,HeatGen!N$2,'Energy balance options'!$A$7:$A$3000,HeatGen!$A333)</f>
        <v>0</v>
      </c>
      <c r="O333">
        <f>SUMIFS('Energy balance options'!$G$7:$G$3000,'Energy balance options'!$B$7:$B$3000,HeatGen!O$2,'Energy balance options'!$A$7:$A$3000,HeatGen!$A333)</f>
        <v>0</v>
      </c>
      <c r="P333">
        <f>SUMIFS('Energy balance options'!$G$7:$G$3000,'Energy balance options'!$B$7:$B$3000,HeatGen!P$2,'Energy balance options'!$A$7:$A$3000,HeatGen!$A333)</f>
        <v>0</v>
      </c>
      <c r="Q333">
        <f>SUMIFS('Energy balance options'!$G$7:$G$3000,'Energy balance options'!$B$7:$B$3000,HeatGen!Q$2,'Energy balance options'!$A$7:$A$3000,HeatGen!$A333)</f>
        <v>0</v>
      </c>
      <c r="R333">
        <f>SUMIFS('Energy balance options'!$G$7:$G$3000,'Energy balance options'!$B$7:$B$3000,HeatGen!R$2,'Energy balance options'!$A$7:$A$3000,HeatGen!$A333)</f>
        <v>0</v>
      </c>
      <c r="S333">
        <f>SUMIFS('Energy balance options'!$G$7:$G$3000,'Energy balance options'!$B$7:$B$3000,HeatGen!S$2,'Energy balance options'!$A$7:$A$3000,HeatGen!$A333)</f>
        <v>0</v>
      </c>
      <c r="T333">
        <f>SUMIFS('Energy balance options'!$G$7:$G$3000,'Energy balance options'!$B$7:$B$3000,HeatGen!T$2,'Energy balance options'!$A$7:$A$3000,HeatGen!$A333)</f>
        <v>0</v>
      </c>
      <c r="U333">
        <f>SUMIFS('Energy balance options'!$G$7:$G$3000,'Energy balance options'!$B$7:$B$3000,HeatGen!U$2,'Energy balance options'!$A$7:$A$3000,HeatGen!$A333)</f>
        <v>0</v>
      </c>
      <c r="V333">
        <f>SUMIFS('Energy balance options'!$G$7:$G$3000,'Energy balance options'!$B$7:$B$3000,HeatGen!V$2,'Energy balance options'!$A$7:$A$3000,HeatGen!$A333)</f>
        <v>0</v>
      </c>
      <c r="W333">
        <f>SUMIFS('Energy balance options'!$G$7:$G$3000,'Energy balance options'!$B$7:$B$3000,HeatGen!W$2,'Energy balance options'!$A$7:$A$3000,HeatGen!$A333)</f>
        <v>0</v>
      </c>
      <c r="X333">
        <f>SUMIFS('Energy balance options'!$G$7:$G$3000,'Energy balance options'!$B$7:$B$3000,HeatGen!X$2,'Energy balance options'!$A$7:$A$3000,HeatGen!$A333)</f>
        <v>0</v>
      </c>
      <c r="Y333">
        <f t="shared" si="85"/>
        <v>0</v>
      </c>
      <c r="Z333">
        <f t="shared" si="86"/>
        <v>0</v>
      </c>
      <c r="AA333">
        <f t="shared" si="87"/>
        <v>0</v>
      </c>
      <c r="AB333">
        <f t="shared" si="88"/>
        <v>0</v>
      </c>
      <c r="AC333">
        <f t="shared" si="89"/>
        <v>0</v>
      </c>
      <c r="AD333">
        <f t="shared" si="90"/>
        <v>0</v>
      </c>
      <c r="AE333">
        <f t="shared" si="91"/>
        <v>0</v>
      </c>
      <c r="AF333">
        <f t="shared" si="92"/>
        <v>0</v>
      </c>
      <c r="AG333">
        <f t="shared" si="93"/>
        <v>0</v>
      </c>
      <c r="AH333">
        <f t="shared" si="94"/>
        <v>0</v>
      </c>
      <c r="AI333">
        <f t="shared" si="95"/>
        <v>0</v>
      </c>
      <c r="AJ333">
        <f t="shared" si="96"/>
        <v>0</v>
      </c>
      <c r="AK333">
        <f t="shared" si="97"/>
        <v>0</v>
      </c>
      <c r="AL333">
        <f t="shared" si="98"/>
        <v>0</v>
      </c>
      <c r="AM333">
        <f t="shared" si="99"/>
        <v>0</v>
      </c>
      <c r="AN333">
        <f t="shared" si="100"/>
        <v>0</v>
      </c>
      <c r="AO333">
        <f t="shared" si="101"/>
        <v>0</v>
      </c>
    </row>
    <row r="334" spans="1:41" x14ac:dyDescent="0.2">
      <c r="A334" s="9" t="str">
        <f>'Cost per option'!A342</f>
        <v>2089 Fast Pirolysis with upgrading</v>
      </c>
      <c r="B334" t="str">
        <f>_xlfn.IFNA(VLOOKUP(A334,'Energy balance options'!A$7:C$3000,3,FALSE),"")</f>
        <v>Raffinaderijen</v>
      </c>
      <c r="C334">
        <f>SUMIFS('Energy balance options'!$F$7:$F$3000,'Energy balance options'!$B$7:$B$3000,HeatGen!C$2,'Energy balance options'!$A$7:$A$3000,HeatGen!$A334)</f>
        <v>0</v>
      </c>
      <c r="D334">
        <f>SUMIFS('Energy balance options'!$F$7:$F$3000,'Energy balance options'!$B$7:$B$3000,HeatGen!D$2,'Energy balance options'!$A$7:$A$3000,HeatGen!$A334)</f>
        <v>0</v>
      </c>
      <c r="E334">
        <f>SUMIFS('Energy balance options'!$F$7:$F$3000,'Energy balance options'!$B$7:$B$3000,HeatGen!E$2,'Energy balance options'!$A$7:$A$3000,HeatGen!$A334)</f>
        <v>0</v>
      </c>
      <c r="F334">
        <f>SUMIFS('Energy balance options'!$F$7:$F$3000,'Energy balance options'!$B$7:$B$3000,HeatGen!F$2,'Energy balance options'!$A$7:$A$3000,HeatGen!$A334)</f>
        <v>0</v>
      </c>
      <c r="G334">
        <f>SUMIFS('Energy balance options'!$F$7:$F$3000,'Energy balance options'!$B$7:$B$3000,HeatGen!G$2,'Energy balance options'!$A$7:$A$3000,HeatGen!$A334)</f>
        <v>0</v>
      </c>
      <c r="H334">
        <f>SUMIFS('Energy balance options'!$G$7:$G$3000,'Energy balance options'!$B$7:$B$3000,HeatGen!H$2,'Energy balance options'!$A$7:$A$3000,HeatGen!$A334)</f>
        <v>0</v>
      </c>
      <c r="I334">
        <f>SUMIFS('Energy balance options'!$G$7:$G$3000,'Energy balance options'!$B$7:$B$3000,HeatGen!I$2,'Energy balance options'!$A$7:$A$3000,HeatGen!$A334)</f>
        <v>9.2484137560000006E-6</v>
      </c>
      <c r="J334">
        <f>SUMIFS('Energy balance options'!$G$7:$G$3000,'Energy balance options'!$B$7:$B$3000,HeatGen!J$2,'Energy balance options'!$A$7:$A$3000,HeatGen!$A334)</f>
        <v>0</v>
      </c>
      <c r="K334">
        <f>SUMIFS('Energy balance options'!$G$7:$G$3000,'Energy balance options'!$B$7:$B$3000,HeatGen!K$2,'Energy balance options'!$A$7:$A$3000,HeatGen!$A334)</f>
        <v>0</v>
      </c>
      <c r="L334">
        <f>SUMIFS('Energy balance options'!$G$7:$G$3000,'Energy balance options'!$B$7:$B$3000,HeatGen!L$2,'Energy balance options'!$A$7:$A$3000,HeatGen!$A334)</f>
        <v>0</v>
      </c>
      <c r="M334">
        <f>SUMIFS('Energy balance options'!$G$7:$G$3000,'Energy balance options'!$B$7:$B$3000,HeatGen!M$2,'Energy balance options'!$A$7:$A$3000,HeatGen!$A334)</f>
        <v>0</v>
      </c>
      <c r="N334">
        <f>SUMIFS('Energy balance options'!$G$7:$G$3000,'Energy balance options'!$B$7:$B$3000,HeatGen!N$2,'Energy balance options'!$A$7:$A$3000,HeatGen!$A334)</f>
        <v>0</v>
      </c>
      <c r="O334">
        <f>SUMIFS('Energy balance options'!$G$7:$G$3000,'Energy balance options'!$B$7:$B$3000,HeatGen!O$2,'Energy balance options'!$A$7:$A$3000,HeatGen!$A334)</f>
        <v>0</v>
      </c>
      <c r="P334">
        <f>SUMIFS('Energy balance options'!$G$7:$G$3000,'Energy balance options'!$B$7:$B$3000,HeatGen!P$2,'Energy balance options'!$A$7:$A$3000,HeatGen!$A334)</f>
        <v>0</v>
      </c>
      <c r="Q334">
        <f>SUMIFS('Energy balance options'!$G$7:$G$3000,'Energy balance options'!$B$7:$B$3000,HeatGen!Q$2,'Energy balance options'!$A$7:$A$3000,HeatGen!$A334)</f>
        <v>0</v>
      </c>
      <c r="R334">
        <f>SUMIFS('Energy balance options'!$G$7:$G$3000,'Energy balance options'!$B$7:$B$3000,HeatGen!R$2,'Energy balance options'!$A$7:$A$3000,HeatGen!$A334)</f>
        <v>0</v>
      </c>
      <c r="S334">
        <f>SUMIFS('Energy balance options'!$G$7:$G$3000,'Energy balance options'!$B$7:$B$3000,HeatGen!S$2,'Energy balance options'!$A$7:$A$3000,HeatGen!$A334)</f>
        <v>0</v>
      </c>
      <c r="T334">
        <f>SUMIFS('Energy balance options'!$G$7:$G$3000,'Energy balance options'!$B$7:$B$3000,HeatGen!T$2,'Energy balance options'!$A$7:$A$3000,HeatGen!$A334)</f>
        <v>0</v>
      </c>
      <c r="U334">
        <f>SUMIFS('Energy balance options'!$G$7:$G$3000,'Energy balance options'!$B$7:$B$3000,HeatGen!U$2,'Energy balance options'!$A$7:$A$3000,HeatGen!$A334)</f>
        <v>0</v>
      </c>
      <c r="V334">
        <f>SUMIFS('Energy balance options'!$G$7:$G$3000,'Energy balance options'!$B$7:$B$3000,HeatGen!V$2,'Energy balance options'!$A$7:$A$3000,HeatGen!$A334)</f>
        <v>0</v>
      </c>
      <c r="W334">
        <f>SUMIFS('Energy balance options'!$G$7:$G$3000,'Energy balance options'!$B$7:$B$3000,HeatGen!W$2,'Energy balance options'!$A$7:$A$3000,HeatGen!$A334)</f>
        <v>0</v>
      </c>
      <c r="X334">
        <f>SUMIFS('Energy balance options'!$G$7:$G$3000,'Energy balance options'!$B$7:$B$3000,HeatGen!X$2,'Energy balance options'!$A$7:$A$3000,HeatGen!$A334)</f>
        <v>0</v>
      </c>
      <c r="Y334">
        <f t="shared" si="85"/>
        <v>0</v>
      </c>
      <c r="Z334">
        <f t="shared" si="86"/>
        <v>0</v>
      </c>
      <c r="AA334">
        <f t="shared" si="87"/>
        <v>0</v>
      </c>
      <c r="AB334">
        <f t="shared" si="88"/>
        <v>0</v>
      </c>
      <c r="AC334">
        <f t="shared" si="89"/>
        <v>0</v>
      </c>
      <c r="AD334">
        <f t="shared" si="90"/>
        <v>0</v>
      </c>
      <c r="AE334">
        <f t="shared" si="91"/>
        <v>0</v>
      </c>
      <c r="AF334">
        <f t="shared" si="92"/>
        <v>0</v>
      </c>
      <c r="AG334">
        <f t="shared" si="93"/>
        <v>0</v>
      </c>
      <c r="AH334">
        <f t="shared" si="94"/>
        <v>0</v>
      </c>
      <c r="AI334">
        <f t="shared" si="95"/>
        <v>0</v>
      </c>
      <c r="AJ334">
        <f t="shared" si="96"/>
        <v>0</v>
      </c>
      <c r="AK334">
        <f t="shared" si="97"/>
        <v>0</v>
      </c>
      <c r="AL334">
        <f t="shared" si="98"/>
        <v>0</v>
      </c>
      <c r="AM334">
        <f t="shared" si="99"/>
        <v>0</v>
      </c>
      <c r="AN334">
        <f t="shared" si="100"/>
        <v>0</v>
      </c>
      <c r="AO334">
        <f t="shared" si="101"/>
        <v>0</v>
      </c>
    </row>
    <row r="335" spans="1:41" x14ac:dyDescent="0.2">
      <c r="A335" s="9" t="str">
        <f>'Cost per option'!A343</f>
        <v>2097 Electric Medium Temp Boilers - Refinery</v>
      </c>
      <c r="B335" t="str">
        <f>_xlfn.IFNA(VLOOKUP(A335,'Energy balance options'!A$7:C$3000,3,FALSE),"")</f>
        <v>Raffinaderijen</v>
      </c>
      <c r="C335">
        <f>SUMIFS('Energy balance options'!$F$7:$F$3000,'Energy balance options'!$B$7:$B$3000,HeatGen!C$2,'Energy balance options'!$A$7:$A$3000,HeatGen!$A335)</f>
        <v>0</v>
      </c>
      <c r="D335">
        <f>SUMIFS('Energy balance options'!$F$7:$F$3000,'Energy balance options'!$B$7:$B$3000,HeatGen!D$2,'Energy balance options'!$A$7:$A$3000,HeatGen!$A335)</f>
        <v>-3.726688309E-4</v>
      </c>
      <c r="E335">
        <f>SUMIFS('Energy balance options'!$F$7:$F$3000,'Energy balance options'!$B$7:$B$3000,HeatGen!E$2,'Energy balance options'!$A$7:$A$3000,HeatGen!$A335)</f>
        <v>0</v>
      </c>
      <c r="F335">
        <f>SUMIFS('Energy balance options'!$F$7:$F$3000,'Energy balance options'!$B$7:$B$3000,HeatGen!F$2,'Energy balance options'!$A$7:$A$3000,HeatGen!$A335)</f>
        <v>0</v>
      </c>
      <c r="G335">
        <f>SUMIFS('Energy balance options'!$F$7:$F$3000,'Energy balance options'!$B$7:$B$3000,HeatGen!G$2,'Energy balance options'!$A$7:$A$3000,HeatGen!$A335)</f>
        <v>0</v>
      </c>
      <c r="H335">
        <f>SUMIFS('Energy balance options'!$G$7:$G$3000,'Energy balance options'!$B$7:$B$3000,HeatGen!H$2,'Energy balance options'!$A$7:$A$3000,HeatGen!$A335)</f>
        <v>0</v>
      </c>
      <c r="I335">
        <f>SUMIFS('Energy balance options'!$G$7:$G$3000,'Energy balance options'!$B$7:$B$3000,HeatGen!I$2,'Energy balance options'!$A$7:$A$3000,HeatGen!$A335)</f>
        <v>0</v>
      </c>
      <c r="J335">
        <f>SUMIFS('Energy balance options'!$G$7:$G$3000,'Energy balance options'!$B$7:$B$3000,HeatGen!J$2,'Energy balance options'!$A$7:$A$3000,HeatGen!$A335)</f>
        <v>3.7639551920000001E-4</v>
      </c>
      <c r="K335">
        <f>SUMIFS('Energy balance options'!$G$7:$G$3000,'Energy balance options'!$B$7:$B$3000,HeatGen!K$2,'Energy balance options'!$A$7:$A$3000,HeatGen!$A335)</f>
        <v>0</v>
      </c>
      <c r="L335">
        <f>SUMIFS('Energy balance options'!$G$7:$G$3000,'Energy balance options'!$B$7:$B$3000,HeatGen!L$2,'Energy balance options'!$A$7:$A$3000,HeatGen!$A335)</f>
        <v>0</v>
      </c>
      <c r="M335">
        <f>SUMIFS('Energy balance options'!$G$7:$G$3000,'Energy balance options'!$B$7:$B$3000,HeatGen!M$2,'Energy balance options'!$A$7:$A$3000,HeatGen!$A335)</f>
        <v>0</v>
      </c>
      <c r="N335">
        <f>SUMIFS('Energy balance options'!$G$7:$G$3000,'Energy balance options'!$B$7:$B$3000,HeatGen!N$2,'Energy balance options'!$A$7:$A$3000,HeatGen!$A335)</f>
        <v>0</v>
      </c>
      <c r="O335">
        <f>SUMIFS('Energy balance options'!$G$7:$G$3000,'Energy balance options'!$B$7:$B$3000,HeatGen!O$2,'Energy balance options'!$A$7:$A$3000,HeatGen!$A335)</f>
        <v>0</v>
      </c>
      <c r="P335">
        <f>SUMIFS('Energy balance options'!$G$7:$G$3000,'Energy balance options'!$B$7:$B$3000,HeatGen!P$2,'Energy balance options'!$A$7:$A$3000,HeatGen!$A335)</f>
        <v>0</v>
      </c>
      <c r="Q335">
        <f>SUMIFS('Energy balance options'!$G$7:$G$3000,'Energy balance options'!$B$7:$B$3000,HeatGen!Q$2,'Energy balance options'!$A$7:$A$3000,HeatGen!$A335)</f>
        <v>0</v>
      </c>
      <c r="R335">
        <f>SUMIFS('Energy balance options'!$G$7:$G$3000,'Energy balance options'!$B$7:$B$3000,HeatGen!R$2,'Energy balance options'!$A$7:$A$3000,HeatGen!$A335)</f>
        <v>0</v>
      </c>
      <c r="S335">
        <f>SUMIFS('Energy balance options'!$G$7:$G$3000,'Energy balance options'!$B$7:$B$3000,HeatGen!S$2,'Energy balance options'!$A$7:$A$3000,HeatGen!$A335)</f>
        <v>0</v>
      </c>
      <c r="T335">
        <f>SUMIFS('Energy balance options'!$G$7:$G$3000,'Energy balance options'!$B$7:$B$3000,HeatGen!T$2,'Energy balance options'!$A$7:$A$3000,HeatGen!$A335)</f>
        <v>0</v>
      </c>
      <c r="U335">
        <f>SUMIFS('Energy balance options'!$G$7:$G$3000,'Energy balance options'!$B$7:$B$3000,HeatGen!U$2,'Energy balance options'!$A$7:$A$3000,HeatGen!$A335)</f>
        <v>0</v>
      </c>
      <c r="V335">
        <f>SUMIFS('Energy balance options'!$G$7:$G$3000,'Energy balance options'!$B$7:$B$3000,HeatGen!V$2,'Energy balance options'!$A$7:$A$3000,HeatGen!$A335)</f>
        <v>0</v>
      </c>
      <c r="W335">
        <f>SUMIFS('Energy balance options'!$G$7:$G$3000,'Energy balance options'!$B$7:$B$3000,HeatGen!W$2,'Energy balance options'!$A$7:$A$3000,HeatGen!$A335)</f>
        <v>0</v>
      </c>
      <c r="X335">
        <f>SUMIFS('Energy balance options'!$G$7:$G$3000,'Energy balance options'!$B$7:$B$3000,HeatGen!X$2,'Energy balance options'!$A$7:$A$3000,HeatGen!$A335)</f>
        <v>0</v>
      </c>
      <c r="Y335">
        <f t="shared" si="85"/>
        <v>0</v>
      </c>
      <c r="Z335">
        <f t="shared" si="86"/>
        <v>0</v>
      </c>
      <c r="AA335">
        <f t="shared" si="87"/>
        <v>-3.726688309E-4</v>
      </c>
      <c r="AB335">
        <f t="shared" si="88"/>
        <v>0</v>
      </c>
      <c r="AC335">
        <f t="shared" si="89"/>
        <v>0</v>
      </c>
      <c r="AD335">
        <f t="shared" si="90"/>
        <v>0</v>
      </c>
      <c r="AE335">
        <f t="shared" si="91"/>
        <v>0</v>
      </c>
      <c r="AF335">
        <f t="shared" si="92"/>
        <v>0</v>
      </c>
      <c r="AG335">
        <f t="shared" si="93"/>
        <v>0</v>
      </c>
      <c r="AH335">
        <f t="shared" si="94"/>
        <v>0</v>
      </c>
      <c r="AI335">
        <f t="shared" si="95"/>
        <v>0</v>
      </c>
      <c r="AJ335">
        <f t="shared" si="96"/>
        <v>0</v>
      </c>
      <c r="AK335">
        <f t="shared" si="97"/>
        <v>0</v>
      </c>
      <c r="AL335">
        <f t="shared" si="98"/>
        <v>0</v>
      </c>
      <c r="AM335">
        <f t="shared" si="99"/>
        <v>0</v>
      </c>
      <c r="AN335">
        <f t="shared" si="100"/>
        <v>0</v>
      </c>
      <c r="AO335">
        <f t="shared" si="101"/>
        <v>0</v>
      </c>
    </row>
    <row r="336" spans="1:41" x14ac:dyDescent="0.2">
      <c r="A336" s="9" t="str">
        <f>'Cost per option'!A344</f>
        <v>2100 Mechanical Vapour Recompression - Refinery</v>
      </c>
      <c r="B336" t="str">
        <f>_xlfn.IFNA(VLOOKUP(A336,'Energy balance options'!A$7:C$3000,3,FALSE),"")</f>
        <v>Raffinaderijen</v>
      </c>
      <c r="C336">
        <f>SUMIFS('Energy balance options'!$F$7:$F$3000,'Energy balance options'!$B$7:$B$3000,HeatGen!C$2,'Energy balance options'!$A$7:$A$3000,HeatGen!$A336)</f>
        <v>0</v>
      </c>
      <c r="D336">
        <f>SUMIFS('Energy balance options'!$F$7:$F$3000,'Energy balance options'!$B$7:$B$3000,HeatGen!D$2,'Energy balance options'!$A$7:$A$3000,HeatGen!$A336)</f>
        <v>-3.5129556710000001E-5</v>
      </c>
      <c r="E336">
        <f>SUMIFS('Energy balance options'!$F$7:$F$3000,'Energy balance options'!$B$7:$B$3000,HeatGen!E$2,'Energy balance options'!$A$7:$A$3000,HeatGen!$A336)</f>
        <v>0</v>
      </c>
      <c r="F336">
        <f>SUMIFS('Energy balance options'!$F$7:$F$3000,'Energy balance options'!$B$7:$B$3000,HeatGen!F$2,'Energy balance options'!$A$7:$A$3000,HeatGen!$A336)</f>
        <v>0</v>
      </c>
      <c r="G336">
        <f>SUMIFS('Energy balance options'!$F$7:$F$3000,'Energy balance options'!$B$7:$B$3000,HeatGen!G$2,'Energy balance options'!$A$7:$A$3000,HeatGen!$A336)</f>
        <v>0</v>
      </c>
      <c r="H336">
        <f>SUMIFS('Energy balance options'!$G$7:$G$3000,'Energy balance options'!$B$7:$B$3000,HeatGen!H$2,'Energy balance options'!$A$7:$A$3000,HeatGen!$A336)</f>
        <v>0</v>
      </c>
      <c r="I336">
        <f>SUMIFS('Energy balance options'!$G$7:$G$3000,'Energy balance options'!$B$7:$B$3000,HeatGen!I$2,'Energy balance options'!$A$7:$A$3000,HeatGen!$A336)</f>
        <v>0</v>
      </c>
      <c r="J336">
        <f>SUMIFS('Energy balance options'!$G$7:$G$3000,'Energy balance options'!$B$7:$B$3000,HeatGen!J$2,'Energy balance options'!$A$7:$A$3000,HeatGen!$A336)</f>
        <v>1.1709852229999999E-5</v>
      </c>
      <c r="K336">
        <f>SUMIFS('Energy balance options'!$G$7:$G$3000,'Energy balance options'!$B$7:$B$3000,HeatGen!K$2,'Energy balance options'!$A$7:$A$3000,HeatGen!$A336)</f>
        <v>0</v>
      </c>
      <c r="L336">
        <f>SUMIFS('Energy balance options'!$G$7:$G$3000,'Energy balance options'!$B$7:$B$3000,HeatGen!L$2,'Energy balance options'!$A$7:$A$3000,HeatGen!$A336)</f>
        <v>2.3419704490000001E-5</v>
      </c>
      <c r="M336">
        <f>SUMIFS('Energy balance options'!$G$7:$G$3000,'Energy balance options'!$B$7:$B$3000,HeatGen!M$2,'Energy balance options'!$A$7:$A$3000,HeatGen!$A336)</f>
        <v>0</v>
      </c>
      <c r="N336">
        <f>SUMIFS('Energy balance options'!$G$7:$G$3000,'Energy balance options'!$B$7:$B$3000,HeatGen!N$2,'Energy balance options'!$A$7:$A$3000,HeatGen!$A336)</f>
        <v>0</v>
      </c>
      <c r="O336">
        <f>SUMIFS('Energy balance options'!$G$7:$G$3000,'Energy balance options'!$B$7:$B$3000,HeatGen!O$2,'Energy balance options'!$A$7:$A$3000,HeatGen!$A336)</f>
        <v>0</v>
      </c>
      <c r="P336">
        <f>SUMIFS('Energy balance options'!$G$7:$G$3000,'Energy balance options'!$B$7:$B$3000,HeatGen!P$2,'Energy balance options'!$A$7:$A$3000,HeatGen!$A336)</f>
        <v>0</v>
      </c>
      <c r="Q336">
        <f>SUMIFS('Energy balance options'!$G$7:$G$3000,'Energy balance options'!$B$7:$B$3000,HeatGen!Q$2,'Energy balance options'!$A$7:$A$3000,HeatGen!$A336)</f>
        <v>0</v>
      </c>
      <c r="R336">
        <f>SUMIFS('Energy balance options'!$G$7:$G$3000,'Energy balance options'!$B$7:$B$3000,HeatGen!R$2,'Energy balance options'!$A$7:$A$3000,HeatGen!$A336)</f>
        <v>0</v>
      </c>
      <c r="S336">
        <f>SUMIFS('Energy balance options'!$G$7:$G$3000,'Energy balance options'!$B$7:$B$3000,HeatGen!S$2,'Energy balance options'!$A$7:$A$3000,HeatGen!$A336)</f>
        <v>0</v>
      </c>
      <c r="T336">
        <f>SUMIFS('Energy balance options'!$G$7:$G$3000,'Energy balance options'!$B$7:$B$3000,HeatGen!T$2,'Energy balance options'!$A$7:$A$3000,HeatGen!$A336)</f>
        <v>0</v>
      </c>
      <c r="U336">
        <f>SUMIFS('Energy balance options'!$G$7:$G$3000,'Energy balance options'!$B$7:$B$3000,HeatGen!U$2,'Energy balance options'!$A$7:$A$3000,HeatGen!$A336)</f>
        <v>0</v>
      </c>
      <c r="V336">
        <f>SUMIFS('Energy balance options'!$G$7:$G$3000,'Energy balance options'!$B$7:$B$3000,HeatGen!V$2,'Energy balance options'!$A$7:$A$3000,HeatGen!$A336)</f>
        <v>0</v>
      </c>
      <c r="W336">
        <f>SUMIFS('Energy balance options'!$G$7:$G$3000,'Energy balance options'!$B$7:$B$3000,HeatGen!W$2,'Energy balance options'!$A$7:$A$3000,HeatGen!$A336)</f>
        <v>0</v>
      </c>
      <c r="X336">
        <f>SUMIFS('Energy balance options'!$G$7:$G$3000,'Energy balance options'!$B$7:$B$3000,HeatGen!X$2,'Energy balance options'!$A$7:$A$3000,HeatGen!$A336)</f>
        <v>0</v>
      </c>
      <c r="Y336">
        <f t="shared" si="85"/>
        <v>0</v>
      </c>
      <c r="Z336">
        <f t="shared" si="86"/>
        <v>0</v>
      </c>
      <c r="AA336">
        <f t="shared" si="87"/>
        <v>-1.1709852226666667E-5</v>
      </c>
      <c r="AB336">
        <f t="shared" si="88"/>
        <v>0</v>
      </c>
      <c r="AC336">
        <f t="shared" si="89"/>
        <v>-2.3419704483333337E-5</v>
      </c>
      <c r="AD336">
        <f t="shared" si="90"/>
        <v>0</v>
      </c>
      <c r="AE336">
        <f t="shared" si="91"/>
        <v>0</v>
      </c>
      <c r="AF336">
        <f t="shared" si="92"/>
        <v>0</v>
      </c>
      <c r="AG336">
        <f t="shared" si="93"/>
        <v>0</v>
      </c>
      <c r="AH336">
        <f t="shared" si="94"/>
        <v>0</v>
      </c>
      <c r="AI336">
        <f t="shared" si="95"/>
        <v>0</v>
      </c>
      <c r="AJ336">
        <f t="shared" si="96"/>
        <v>0</v>
      </c>
      <c r="AK336">
        <f t="shared" si="97"/>
        <v>0</v>
      </c>
      <c r="AL336">
        <f t="shared" si="98"/>
        <v>0</v>
      </c>
      <c r="AM336">
        <f t="shared" si="99"/>
        <v>0</v>
      </c>
      <c r="AN336">
        <f t="shared" si="100"/>
        <v>0</v>
      </c>
      <c r="AO336">
        <f t="shared" si="101"/>
        <v>0</v>
      </c>
    </row>
    <row r="337" spans="1:41" x14ac:dyDescent="0.2">
      <c r="A337" s="9" t="str">
        <f>'Cost per option'!A345</f>
        <v>2104 Electric High Temp Boilers - Refinery</v>
      </c>
      <c r="B337" t="str">
        <f>_xlfn.IFNA(VLOOKUP(A337,'Energy balance options'!A$7:C$3000,3,FALSE),"")</f>
        <v>Raffinaderijen</v>
      </c>
      <c r="C337">
        <f>SUMIFS('Energy balance options'!$F$7:$F$3000,'Energy balance options'!$B$7:$B$3000,HeatGen!C$2,'Energy balance options'!$A$7:$A$3000,HeatGen!$A337)</f>
        <v>0</v>
      </c>
      <c r="D337">
        <f>SUMIFS('Energy balance options'!$F$7:$F$3000,'Energy balance options'!$B$7:$B$3000,HeatGen!D$2,'Energy balance options'!$A$7:$A$3000,HeatGen!$A337)</f>
        <v>0</v>
      </c>
      <c r="E337">
        <f>SUMIFS('Energy balance options'!$F$7:$F$3000,'Energy balance options'!$B$7:$B$3000,HeatGen!E$2,'Energy balance options'!$A$7:$A$3000,HeatGen!$A337)</f>
        <v>-4.1428340050000001</v>
      </c>
      <c r="F337">
        <f>SUMIFS('Energy balance options'!$F$7:$F$3000,'Energy balance options'!$B$7:$B$3000,HeatGen!F$2,'Energy balance options'!$A$7:$A$3000,HeatGen!$A337)</f>
        <v>0</v>
      </c>
      <c r="G337">
        <f>SUMIFS('Energy balance options'!$F$7:$F$3000,'Energy balance options'!$B$7:$B$3000,HeatGen!G$2,'Energy balance options'!$A$7:$A$3000,HeatGen!$A337)</f>
        <v>0</v>
      </c>
      <c r="H337">
        <f>SUMIFS('Energy balance options'!$G$7:$G$3000,'Energy balance options'!$B$7:$B$3000,HeatGen!H$2,'Energy balance options'!$A$7:$A$3000,HeatGen!$A337)</f>
        <v>0</v>
      </c>
      <c r="I337">
        <f>SUMIFS('Energy balance options'!$G$7:$G$3000,'Energy balance options'!$B$7:$B$3000,HeatGen!I$2,'Energy balance options'!$A$7:$A$3000,HeatGen!$A337)</f>
        <v>0</v>
      </c>
      <c r="J337">
        <f>SUMIFS('Energy balance options'!$G$7:$G$3000,'Energy balance options'!$B$7:$B$3000,HeatGen!J$2,'Energy balance options'!$A$7:$A$3000,HeatGen!$A337)</f>
        <v>4.1428340050000001</v>
      </c>
      <c r="K337">
        <f>SUMIFS('Energy balance options'!$G$7:$G$3000,'Energy balance options'!$B$7:$B$3000,HeatGen!K$2,'Energy balance options'!$A$7:$A$3000,HeatGen!$A337)</f>
        <v>0</v>
      </c>
      <c r="L337">
        <f>SUMIFS('Energy balance options'!$G$7:$G$3000,'Energy balance options'!$B$7:$B$3000,HeatGen!L$2,'Energy balance options'!$A$7:$A$3000,HeatGen!$A337)</f>
        <v>0</v>
      </c>
      <c r="M337">
        <f>SUMIFS('Energy balance options'!$G$7:$G$3000,'Energy balance options'!$B$7:$B$3000,HeatGen!M$2,'Energy balance options'!$A$7:$A$3000,HeatGen!$A337)</f>
        <v>0</v>
      </c>
      <c r="N337">
        <f>SUMIFS('Energy balance options'!$G$7:$G$3000,'Energy balance options'!$B$7:$B$3000,HeatGen!N$2,'Energy balance options'!$A$7:$A$3000,HeatGen!$A337)</f>
        <v>0</v>
      </c>
      <c r="O337">
        <f>SUMIFS('Energy balance options'!$G$7:$G$3000,'Energy balance options'!$B$7:$B$3000,HeatGen!O$2,'Energy balance options'!$A$7:$A$3000,HeatGen!$A337)</f>
        <v>0</v>
      </c>
      <c r="P337">
        <f>SUMIFS('Energy balance options'!$G$7:$G$3000,'Energy balance options'!$B$7:$B$3000,HeatGen!P$2,'Energy balance options'!$A$7:$A$3000,HeatGen!$A337)</f>
        <v>0</v>
      </c>
      <c r="Q337">
        <f>SUMIFS('Energy balance options'!$G$7:$G$3000,'Energy balance options'!$B$7:$B$3000,HeatGen!Q$2,'Energy balance options'!$A$7:$A$3000,HeatGen!$A337)</f>
        <v>0</v>
      </c>
      <c r="R337">
        <f>SUMIFS('Energy balance options'!$G$7:$G$3000,'Energy balance options'!$B$7:$B$3000,HeatGen!R$2,'Energy balance options'!$A$7:$A$3000,HeatGen!$A337)</f>
        <v>0</v>
      </c>
      <c r="S337">
        <f>SUMIFS('Energy balance options'!$G$7:$G$3000,'Energy balance options'!$B$7:$B$3000,HeatGen!S$2,'Energy balance options'!$A$7:$A$3000,HeatGen!$A337)</f>
        <v>0</v>
      </c>
      <c r="T337">
        <f>SUMIFS('Energy balance options'!$G$7:$G$3000,'Energy balance options'!$B$7:$B$3000,HeatGen!T$2,'Energy balance options'!$A$7:$A$3000,HeatGen!$A337)</f>
        <v>0</v>
      </c>
      <c r="U337">
        <f>SUMIFS('Energy balance options'!$G$7:$G$3000,'Energy balance options'!$B$7:$B$3000,HeatGen!U$2,'Energy balance options'!$A$7:$A$3000,HeatGen!$A337)</f>
        <v>0</v>
      </c>
      <c r="V337">
        <f>SUMIFS('Energy balance options'!$G$7:$G$3000,'Energy balance options'!$B$7:$B$3000,HeatGen!V$2,'Energy balance options'!$A$7:$A$3000,HeatGen!$A337)</f>
        <v>0</v>
      </c>
      <c r="W337">
        <f>SUMIFS('Energy balance options'!$G$7:$G$3000,'Energy balance options'!$B$7:$B$3000,HeatGen!W$2,'Energy balance options'!$A$7:$A$3000,HeatGen!$A337)</f>
        <v>0</v>
      </c>
      <c r="X337">
        <f>SUMIFS('Energy balance options'!$G$7:$G$3000,'Energy balance options'!$B$7:$B$3000,HeatGen!X$2,'Energy balance options'!$A$7:$A$3000,HeatGen!$A337)</f>
        <v>0</v>
      </c>
      <c r="Y337">
        <f t="shared" si="85"/>
        <v>0</v>
      </c>
      <c r="Z337">
        <f t="shared" si="86"/>
        <v>0</v>
      </c>
      <c r="AA337">
        <f t="shared" si="87"/>
        <v>-4.1428340050000001</v>
      </c>
      <c r="AB337">
        <f t="shared" si="88"/>
        <v>0</v>
      </c>
      <c r="AC337">
        <f t="shared" si="89"/>
        <v>0</v>
      </c>
      <c r="AD337">
        <f t="shared" si="90"/>
        <v>0</v>
      </c>
      <c r="AE337">
        <f t="shared" si="91"/>
        <v>0</v>
      </c>
      <c r="AF337">
        <f t="shared" si="92"/>
        <v>0</v>
      </c>
      <c r="AG337">
        <f t="shared" si="93"/>
        <v>0</v>
      </c>
      <c r="AH337">
        <f t="shared" si="94"/>
        <v>0</v>
      </c>
      <c r="AI337">
        <f t="shared" si="95"/>
        <v>0</v>
      </c>
      <c r="AJ337">
        <f t="shared" si="96"/>
        <v>0</v>
      </c>
      <c r="AK337">
        <f t="shared" si="97"/>
        <v>0</v>
      </c>
      <c r="AL337">
        <f t="shared" si="98"/>
        <v>0</v>
      </c>
      <c r="AM337">
        <f t="shared" si="99"/>
        <v>0</v>
      </c>
      <c r="AN337">
        <f t="shared" si="100"/>
        <v>0</v>
      </c>
      <c r="AO337">
        <f t="shared" si="101"/>
        <v>0</v>
      </c>
    </row>
    <row r="338" spans="1:41" x14ac:dyDescent="0.2">
      <c r="A338" s="9" t="str">
        <f>'Cost per option'!A346</f>
        <v>2114 Aquathermal</v>
      </c>
      <c r="B338" t="str">
        <f>_xlfn.IFNA(VLOOKUP(A338,'Energy balance options'!A$7:C$3000,3,FALSE),"")</f>
        <v>Warmteopwekking (centraal)</v>
      </c>
      <c r="C338">
        <f>SUMIFS('Energy balance options'!$F$7:$F$3000,'Energy balance options'!$B$7:$B$3000,HeatGen!C$2,'Energy balance options'!$A$7:$A$3000,HeatGen!$A338)</f>
        <v>-0.38132942660000002</v>
      </c>
      <c r="D338">
        <f>SUMIFS('Energy balance options'!$F$7:$F$3000,'Energy balance options'!$B$7:$B$3000,HeatGen!D$2,'Energy balance options'!$A$7:$A$3000,HeatGen!$A338)</f>
        <v>0</v>
      </c>
      <c r="E338">
        <f>SUMIFS('Energy balance options'!$F$7:$F$3000,'Energy balance options'!$B$7:$B$3000,HeatGen!E$2,'Energy balance options'!$A$7:$A$3000,HeatGen!$A338)</f>
        <v>0</v>
      </c>
      <c r="F338">
        <f>SUMIFS('Energy balance options'!$F$7:$F$3000,'Energy balance options'!$B$7:$B$3000,HeatGen!F$2,'Energy balance options'!$A$7:$A$3000,HeatGen!$A338)</f>
        <v>0</v>
      </c>
      <c r="G338">
        <f>SUMIFS('Energy balance options'!$F$7:$F$3000,'Energy balance options'!$B$7:$B$3000,HeatGen!G$2,'Energy balance options'!$A$7:$A$3000,HeatGen!$A338)</f>
        <v>0</v>
      </c>
      <c r="H338">
        <f>SUMIFS('Energy balance options'!$G$7:$G$3000,'Energy balance options'!$B$7:$B$3000,HeatGen!H$2,'Energy balance options'!$A$7:$A$3000,HeatGen!$A338)</f>
        <v>0</v>
      </c>
      <c r="I338">
        <f>SUMIFS('Energy balance options'!$G$7:$G$3000,'Energy balance options'!$B$7:$B$3000,HeatGen!I$2,'Energy balance options'!$A$7:$A$3000,HeatGen!$A338)</f>
        <v>0</v>
      </c>
      <c r="J338">
        <f>SUMIFS('Energy balance options'!$G$7:$G$3000,'Energy balance options'!$B$7:$B$3000,HeatGen!J$2,'Energy balance options'!$A$7:$A$3000,HeatGen!$A338)</f>
        <v>0.1042102134</v>
      </c>
      <c r="K338">
        <f>SUMIFS('Energy balance options'!$G$7:$G$3000,'Energy balance options'!$B$7:$B$3000,HeatGen!K$2,'Energy balance options'!$A$7:$A$3000,HeatGen!$A338)</f>
        <v>0</v>
      </c>
      <c r="L338">
        <f>SUMIFS('Energy balance options'!$G$7:$G$3000,'Energy balance options'!$B$7:$B$3000,HeatGen!L$2,'Energy balance options'!$A$7:$A$3000,HeatGen!$A338)</f>
        <v>0</v>
      </c>
      <c r="M338">
        <f>SUMIFS('Energy balance options'!$G$7:$G$3000,'Energy balance options'!$B$7:$B$3000,HeatGen!M$2,'Energy balance options'!$A$7:$A$3000,HeatGen!$A338)</f>
        <v>0</v>
      </c>
      <c r="N338">
        <f>SUMIFS('Energy balance options'!$G$7:$G$3000,'Energy balance options'!$B$7:$B$3000,HeatGen!N$2,'Energy balance options'!$A$7:$A$3000,HeatGen!$A338)</f>
        <v>0</v>
      </c>
      <c r="O338">
        <f>SUMIFS('Energy balance options'!$G$7:$G$3000,'Energy balance options'!$B$7:$B$3000,HeatGen!O$2,'Energy balance options'!$A$7:$A$3000,HeatGen!$A338)</f>
        <v>0</v>
      </c>
      <c r="P338">
        <f>SUMIFS('Energy balance options'!$G$7:$G$3000,'Energy balance options'!$B$7:$B$3000,HeatGen!P$2,'Energy balance options'!$A$7:$A$3000,HeatGen!$A338)</f>
        <v>0</v>
      </c>
      <c r="Q338">
        <f>SUMIFS('Energy balance options'!$G$7:$G$3000,'Energy balance options'!$B$7:$B$3000,HeatGen!Q$2,'Energy balance options'!$A$7:$A$3000,HeatGen!$A338)</f>
        <v>0</v>
      </c>
      <c r="R338">
        <f>SUMIFS('Energy balance options'!$G$7:$G$3000,'Energy balance options'!$B$7:$B$3000,HeatGen!R$2,'Energy balance options'!$A$7:$A$3000,HeatGen!$A338)</f>
        <v>0</v>
      </c>
      <c r="S338">
        <f>SUMIFS('Energy balance options'!$G$7:$G$3000,'Energy balance options'!$B$7:$B$3000,HeatGen!S$2,'Energy balance options'!$A$7:$A$3000,HeatGen!$A338)</f>
        <v>0</v>
      </c>
      <c r="T338">
        <f>SUMIFS('Energy balance options'!$G$7:$G$3000,'Energy balance options'!$B$7:$B$3000,HeatGen!T$2,'Energy balance options'!$A$7:$A$3000,HeatGen!$A338)</f>
        <v>0</v>
      </c>
      <c r="U338">
        <f>SUMIFS('Energy balance options'!$G$7:$G$3000,'Energy balance options'!$B$7:$B$3000,HeatGen!U$2,'Energy balance options'!$A$7:$A$3000,HeatGen!$A338)</f>
        <v>0.40105508249999999</v>
      </c>
      <c r="V338">
        <f>SUMIFS('Energy balance options'!$G$7:$G$3000,'Energy balance options'!$B$7:$B$3000,HeatGen!V$2,'Energy balance options'!$A$7:$A$3000,HeatGen!$A338)</f>
        <v>0</v>
      </c>
      <c r="W338">
        <f>SUMIFS('Energy balance options'!$G$7:$G$3000,'Energy balance options'!$B$7:$B$3000,HeatGen!W$2,'Energy balance options'!$A$7:$A$3000,HeatGen!$A338)</f>
        <v>0</v>
      </c>
      <c r="X338">
        <f>SUMIFS('Energy balance options'!$G$7:$G$3000,'Energy balance options'!$B$7:$B$3000,HeatGen!X$2,'Energy balance options'!$A$7:$A$3000,HeatGen!$A338)</f>
        <v>0</v>
      </c>
      <c r="Y338">
        <f t="shared" si="85"/>
        <v>0</v>
      </c>
      <c r="Z338">
        <f t="shared" si="86"/>
        <v>0</v>
      </c>
      <c r="AA338">
        <f t="shared" si="87"/>
        <v>-7.8648625274969408E-2</v>
      </c>
      <c r="AB338">
        <f t="shared" si="88"/>
        <v>0</v>
      </c>
      <c r="AC338">
        <f t="shared" si="89"/>
        <v>0</v>
      </c>
      <c r="AD338">
        <f t="shared" si="90"/>
        <v>0</v>
      </c>
      <c r="AE338">
        <f t="shared" si="91"/>
        <v>0</v>
      </c>
      <c r="AF338">
        <f t="shared" si="92"/>
        <v>0</v>
      </c>
      <c r="AG338">
        <f t="shared" si="93"/>
        <v>0</v>
      </c>
      <c r="AH338">
        <f t="shared" si="94"/>
        <v>0</v>
      </c>
      <c r="AI338">
        <f t="shared" si="95"/>
        <v>0</v>
      </c>
      <c r="AJ338">
        <f t="shared" si="96"/>
        <v>0</v>
      </c>
      <c r="AK338">
        <f t="shared" si="97"/>
        <v>0</v>
      </c>
      <c r="AL338">
        <f t="shared" si="98"/>
        <v>-0.30268080132503061</v>
      </c>
      <c r="AM338">
        <f t="shared" si="99"/>
        <v>0</v>
      </c>
      <c r="AN338">
        <f t="shared" si="100"/>
        <v>0</v>
      </c>
      <c r="AO338">
        <f t="shared" si="101"/>
        <v>0</v>
      </c>
    </row>
    <row r="339" spans="1:41" x14ac:dyDescent="0.2">
      <c r="A339" s="9" t="str">
        <f>'Cost per option'!A347</f>
        <v>2115 Solar thermal for district heating without storage (all sectors)</v>
      </c>
      <c r="B339" t="str">
        <f>_xlfn.IFNA(VLOOKUP(A339,'Energy balance options'!A$7:C$3000,3,FALSE),"")</f>
        <v>Warmteopwekking (centraal)</v>
      </c>
      <c r="C339">
        <f>SUMIFS('Energy balance options'!$F$7:$F$3000,'Energy balance options'!$B$7:$B$3000,HeatGen!C$2,'Energy balance options'!$A$7:$A$3000,HeatGen!$A339)</f>
        <v>-7.2875689190000001E-5</v>
      </c>
      <c r="D339">
        <f>SUMIFS('Energy balance options'!$F$7:$F$3000,'Energy balance options'!$B$7:$B$3000,HeatGen!D$2,'Energy balance options'!$A$7:$A$3000,HeatGen!$A339)</f>
        <v>0</v>
      </c>
      <c r="E339">
        <f>SUMIFS('Energy balance options'!$F$7:$F$3000,'Energy balance options'!$B$7:$B$3000,HeatGen!E$2,'Energy balance options'!$A$7:$A$3000,HeatGen!$A339)</f>
        <v>0</v>
      </c>
      <c r="F339">
        <f>SUMIFS('Energy balance options'!$F$7:$F$3000,'Energy balance options'!$B$7:$B$3000,HeatGen!F$2,'Energy balance options'!$A$7:$A$3000,HeatGen!$A339)</f>
        <v>0</v>
      </c>
      <c r="G339">
        <f>SUMIFS('Energy balance options'!$F$7:$F$3000,'Energy balance options'!$B$7:$B$3000,HeatGen!G$2,'Energy balance options'!$A$7:$A$3000,HeatGen!$A339)</f>
        <v>0</v>
      </c>
      <c r="H339">
        <f>SUMIFS('Energy balance options'!$G$7:$G$3000,'Energy balance options'!$B$7:$B$3000,HeatGen!H$2,'Energy balance options'!$A$7:$A$3000,HeatGen!$A339)</f>
        <v>0</v>
      </c>
      <c r="I339">
        <f>SUMIFS('Energy balance options'!$G$7:$G$3000,'Energy balance options'!$B$7:$B$3000,HeatGen!I$2,'Energy balance options'!$A$7:$A$3000,HeatGen!$A339)</f>
        <v>0</v>
      </c>
      <c r="J339">
        <f>SUMIFS('Energy balance options'!$G$7:$G$3000,'Energy balance options'!$B$7:$B$3000,HeatGen!J$2,'Energy balance options'!$A$7:$A$3000,HeatGen!$A339)</f>
        <v>1.7907168919999999E-6</v>
      </c>
      <c r="K339">
        <f>SUMIFS('Energy balance options'!$G$7:$G$3000,'Energy balance options'!$B$7:$B$3000,HeatGen!K$2,'Energy balance options'!$A$7:$A$3000,HeatGen!$A339)</f>
        <v>0</v>
      </c>
      <c r="L339">
        <f>SUMIFS('Energy balance options'!$G$7:$G$3000,'Energy balance options'!$B$7:$B$3000,HeatGen!L$2,'Energy balance options'!$A$7:$A$3000,HeatGen!$A339)</f>
        <v>0</v>
      </c>
      <c r="M339">
        <f>SUMIFS('Energy balance options'!$G$7:$G$3000,'Energy balance options'!$B$7:$B$3000,HeatGen!M$2,'Energy balance options'!$A$7:$A$3000,HeatGen!$A339)</f>
        <v>0</v>
      </c>
      <c r="N339">
        <f>SUMIFS('Energy balance options'!$G$7:$G$3000,'Energy balance options'!$B$7:$B$3000,HeatGen!N$2,'Energy balance options'!$A$7:$A$3000,HeatGen!$A339)</f>
        <v>0</v>
      </c>
      <c r="O339">
        <f>SUMIFS('Energy balance options'!$G$7:$G$3000,'Energy balance options'!$B$7:$B$3000,HeatGen!O$2,'Energy balance options'!$A$7:$A$3000,HeatGen!$A339)</f>
        <v>0</v>
      </c>
      <c r="P339">
        <f>SUMIFS('Energy balance options'!$G$7:$G$3000,'Energy balance options'!$B$7:$B$3000,HeatGen!P$2,'Energy balance options'!$A$7:$A$3000,HeatGen!$A339)</f>
        <v>0</v>
      </c>
      <c r="Q339">
        <f>SUMIFS('Energy balance options'!$G$7:$G$3000,'Energy balance options'!$B$7:$B$3000,HeatGen!Q$2,'Energy balance options'!$A$7:$A$3000,HeatGen!$A339)</f>
        <v>0</v>
      </c>
      <c r="R339">
        <f>SUMIFS('Energy balance options'!$G$7:$G$3000,'Energy balance options'!$B$7:$B$3000,HeatGen!R$2,'Energy balance options'!$A$7:$A$3000,HeatGen!$A339)</f>
        <v>0</v>
      </c>
      <c r="S339">
        <f>SUMIFS('Energy balance options'!$G$7:$G$3000,'Energy balance options'!$B$7:$B$3000,HeatGen!S$2,'Energy balance options'!$A$7:$A$3000,HeatGen!$A339)</f>
        <v>0</v>
      </c>
      <c r="T339">
        <f>SUMIFS('Energy balance options'!$G$7:$G$3000,'Energy balance options'!$B$7:$B$3000,HeatGen!T$2,'Energy balance options'!$A$7:$A$3000,HeatGen!$A339)</f>
        <v>0</v>
      </c>
      <c r="U339">
        <f>SUMIFS('Energy balance options'!$G$7:$G$3000,'Energy balance options'!$B$7:$B$3000,HeatGen!U$2,'Energy balance options'!$A$7:$A$3000,HeatGen!$A339)</f>
        <v>0</v>
      </c>
      <c r="V339">
        <f>SUMIFS('Energy balance options'!$G$7:$G$3000,'Energy balance options'!$B$7:$B$3000,HeatGen!V$2,'Energy balance options'!$A$7:$A$3000,HeatGen!$A339)</f>
        <v>0</v>
      </c>
      <c r="W339">
        <f>SUMIFS('Energy balance options'!$G$7:$G$3000,'Energy balance options'!$B$7:$B$3000,HeatGen!W$2,'Energy balance options'!$A$7:$A$3000,HeatGen!$A339)</f>
        <v>0</v>
      </c>
      <c r="X339">
        <f>SUMIFS('Energy balance options'!$G$7:$G$3000,'Energy balance options'!$B$7:$B$3000,HeatGen!X$2,'Energy balance options'!$A$7:$A$3000,HeatGen!$A339)</f>
        <v>0</v>
      </c>
      <c r="Y339">
        <f t="shared" si="85"/>
        <v>0</v>
      </c>
      <c r="Z339">
        <f t="shared" si="86"/>
        <v>0</v>
      </c>
      <c r="AA339">
        <f t="shared" si="87"/>
        <v>-7.2875689190000001E-5</v>
      </c>
      <c r="AB339">
        <f t="shared" si="88"/>
        <v>0</v>
      </c>
      <c r="AC339">
        <f t="shared" si="89"/>
        <v>0</v>
      </c>
      <c r="AD339">
        <f t="shared" si="90"/>
        <v>0</v>
      </c>
      <c r="AE339">
        <f t="shared" si="91"/>
        <v>0</v>
      </c>
      <c r="AF339">
        <f t="shared" si="92"/>
        <v>0</v>
      </c>
      <c r="AG339">
        <f t="shared" si="93"/>
        <v>0</v>
      </c>
      <c r="AH339">
        <f t="shared" si="94"/>
        <v>0</v>
      </c>
      <c r="AI339">
        <f t="shared" si="95"/>
        <v>0</v>
      </c>
      <c r="AJ339">
        <f t="shared" si="96"/>
        <v>0</v>
      </c>
      <c r="AK339">
        <f t="shared" si="97"/>
        <v>0</v>
      </c>
      <c r="AL339">
        <f t="shared" si="98"/>
        <v>0</v>
      </c>
      <c r="AM339">
        <f t="shared" si="99"/>
        <v>0</v>
      </c>
      <c r="AN339">
        <f t="shared" si="100"/>
        <v>0</v>
      </c>
      <c r="AO339">
        <f t="shared" si="101"/>
        <v>0</v>
      </c>
    </row>
    <row r="340" spans="1:41" x14ac:dyDescent="0.2">
      <c r="A340" s="9" t="str">
        <f>'Cost per option'!A348</f>
        <v>2117 Solar PV floating &gt; 1 MWp</v>
      </c>
      <c r="B340" t="str">
        <f>_xlfn.IFNA(VLOOKUP(A340,'Energy balance options'!A$7:C$3000,3,FALSE),"")</f>
        <v>Elektriciteitsopwekking</v>
      </c>
      <c r="C340">
        <f>SUMIFS('Energy balance options'!$F$7:$F$3000,'Energy balance options'!$B$7:$B$3000,HeatGen!C$2,'Energy balance options'!$A$7:$A$3000,HeatGen!$A340)</f>
        <v>0</v>
      </c>
      <c r="D340">
        <f>SUMIFS('Energy balance options'!$F$7:$F$3000,'Energy balance options'!$B$7:$B$3000,HeatGen!D$2,'Energy balance options'!$A$7:$A$3000,HeatGen!$A340)</f>
        <v>0</v>
      </c>
      <c r="E340">
        <f>SUMIFS('Energy balance options'!$F$7:$F$3000,'Energy balance options'!$B$7:$B$3000,HeatGen!E$2,'Energy balance options'!$A$7:$A$3000,HeatGen!$A340)</f>
        <v>0</v>
      </c>
      <c r="F340">
        <f>SUMIFS('Energy balance options'!$F$7:$F$3000,'Energy balance options'!$B$7:$B$3000,HeatGen!F$2,'Energy balance options'!$A$7:$A$3000,HeatGen!$A340)</f>
        <v>0</v>
      </c>
      <c r="G340">
        <f>SUMIFS('Energy balance options'!$F$7:$F$3000,'Energy balance options'!$B$7:$B$3000,HeatGen!G$2,'Energy balance options'!$A$7:$A$3000,HeatGen!$A340)</f>
        <v>0</v>
      </c>
      <c r="H340">
        <f>SUMIFS('Energy balance options'!$G$7:$G$3000,'Energy balance options'!$B$7:$B$3000,HeatGen!H$2,'Energy balance options'!$A$7:$A$3000,HeatGen!$A340)</f>
        <v>0</v>
      </c>
      <c r="I340">
        <f>SUMIFS('Energy balance options'!$G$7:$G$3000,'Energy balance options'!$B$7:$B$3000,HeatGen!I$2,'Energy balance options'!$A$7:$A$3000,HeatGen!$A340)</f>
        <v>0</v>
      </c>
      <c r="J340">
        <f>SUMIFS('Energy balance options'!$G$7:$G$3000,'Energy balance options'!$B$7:$B$3000,HeatGen!J$2,'Energy balance options'!$A$7:$A$3000,HeatGen!$A340)</f>
        <v>0</v>
      </c>
      <c r="K340">
        <f>SUMIFS('Energy balance options'!$G$7:$G$3000,'Energy balance options'!$B$7:$B$3000,HeatGen!K$2,'Energy balance options'!$A$7:$A$3000,HeatGen!$A340)</f>
        <v>0</v>
      </c>
      <c r="L340">
        <f>SUMIFS('Energy balance options'!$G$7:$G$3000,'Energy balance options'!$B$7:$B$3000,HeatGen!L$2,'Energy balance options'!$A$7:$A$3000,HeatGen!$A340)</f>
        <v>0</v>
      </c>
      <c r="M340">
        <f>SUMIFS('Energy balance options'!$G$7:$G$3000,'Energy balance options'!$B$7:$B$3000,HeatGen!M$2,'Energy balance options'!$A$7:$A$3000,HeatGen!$A340)</f>
        <v>0</v>
      </c>
      <c r="N340">
        <f>SUMIFS('Energy balance options'!$G$7:$G$3000,'Energy balance options'!$B$7:$B$3000,HeatGen!N$2,'Energy balance options'!$A$7:$A$3000,HeatGen!$A340)</f>
        <v>0</v>
      </c>
      <c r="O340">
        <f>SUMIFS('Energy balance options'!$G$7:$G$3000,'Energy balance options'!$B$7:$B$3000,HeatGen!O$2,'Energy balance options'!$A$7:$A$3000,HeatGen!$A340)</f>
        <v>0</v>
      </c>
      <c r="P340">
        <f>SUMIFS('Energy balance options'!$G$7:$G$3000,'Energy balance options'!$B$7:$B$3000,HeatGen!P$2,'Energy balance options'!$A$7:$A$3000,HeatGen!$A340)</f>
        <v>0</v>
      </c>
      <c r="Q340">
        <f>SUMIFS('Energy balance options'!$G$7:$G$3000,'Energy balance options'!$B$7:$B$3000,HeatGen!Q$2,'Energy balance options'!$A$7:$A$3000,HeatGen!$A340)</f>
        <v>0</v>
      </c>
      <c r="R340">
        <f>SUMIFS('Energy balance options'!$G$7:$G$3000,'Energy balance options'!$B$7:$B$3000,HeatGen!R$2,'Energy balance options'!$A$7:$A$3000,HeatGen!$A340)</f>
        <v>0</v>
      </c>
      <c r="S340">
        <f>SUMIFS('Energy balance options'!$G$7:$G$3000,'Energy balance options'!$B$7:$B$3000,HeatGen!S$2,'Energy balance options'!$A$7:$A$3000,HeatGen!$A340)</f>
        <v>0</v>
      </c>
      <c r="T340">
        <f>SUMIFS('Energy balance options'!$G$7:$G$3000,'Energy balance options'!$B$7:$B$3000,HeatGen!T$2,'Energy balance options'!$A$7:$A$3000,HeatGen!$A340)</f>
        <v>0</v>
      </c>
      <c r="U340">
        <f>SUMIFS('Energy balance options'!$G$7:$G$3000,'Energy balance options'!$B$7:$B$3000,HeatGen!U$2,'Energy balance options'!$A$7:$A$3000,HeatGen!$A340)</f>
        <v>0</v>
      </c>
      <c r="V340">
        <f>SUMIFS('Energy balance options'!$G$7:$G$3000,'Energy balance options'!$B$7:$B$3000,HeatGen!V$2,'Energy balance options'!$A$7:$A$3000,HeatGen!$A340)</f>
        <v>0</v>
      </c>
      <c r="W340">
        <f>SUMIFS('Energy balance options'!$G$7:$G$3000,'Energy balance options'!$B$7:$B$3000,HeatGen!W$2,'Energy balance options'!$A$7:$A$3000,HeatGen!$A340)</f>
        <v>1.714965804</v>
      </c>
      <c r="X340">
        <f>SUMIFS('Energy balance options'!$G$7:$G$3000,'Energy balance options'!$B$7:$B$3000,HeatGen!X$2,'Energy balance options'!$A$7:$A$3000,HeatGen!$A340)</f>
        <v>0</v>
      </c>
      <c r="Y340">
        <f t="shared" si="85"/>
        <v>0</v>
      </c>
      <c r="Z340">
        <f t="shared" si="86"/>
        <v>0</v>
      </c>
      <c r="AA340">
        <f t="shared" si="87"/>
        <v>0</v>
      </c>
      <c r="AB340">
        <f t="shared" si="88"/>
        <v>0</v>
      </c>
      <c r="AC340">
        <f t="shared" si="89"/>
        <v>0</v>
      </c>
      <c r="AD340">
        <f t="shared" si="90"/>
        <v>0</v>
      </c>
      <c r="AE340">
        <f t="shared" si="91"/>
        <v>0</v>
      </c>
      <c r="AF340">
        <f t="shared" si="92"/>
        <v>0</v>
      </c>
      <c r="AG340">
        <f t="shared" si="93"/>
        <v>0</v>
      </c>
      <c r="AH340">
        <f t="shared" si="94"/>
        <v>0</v>
      </c>
      <c r="AI340">
        <f t="shared" si="95"/>
        <v>0</v>
      </c>
      <c r="AJ340">
        <f t="shared" si="96"/>
        <v>0</v>
      </c>
      <c r="AK340">
        <f t="shared" si="97"/>
        <v>0</v>
      </c>
      <c r="AL340">
        <f t="shared" si="98"/>
        <v>0</v>
      </c>
      <c r="AM340">
        <f t="shared" si="99"/>
        <v>0</v>
      </c>
      <c r="AN340">
        <f t="shared" si="100"/>
        <v>0</v>
      </c>
      <c r="AO340">
        <f t="shared" si="101"/>
        <v>0</v>
      </c>
    </row>
    <row r="341" spans="1:41" x14ac:dyDescent="0.2">
      <c r="A341" s="9" t="str">
        <f>'Cost per option'!A349</f>
        <v>2119 H2 Alkaline small-scale</v>
      </c>
      <c r="B341" t="str">
        <f>_xlfn.IFNA(VLOOKUP(A341,'Energy balance options'!A$7:C$3000,3,FALSE),"")</f>
        <v>H2 voorziening</v>
      </c>
      <c r="C341">
        <f>SUMIFS('Energy balance options'!$F$7:$F$3000,'Energy balance options'!$B$7:$B$3000,HeatGen!C$2,'Energy balance options'!$A$7:$A$3000,HeatGen!$A341)</f>
        <v>0</v>
      </c>
      <c r="D341">
        <f>SUMIFS('Energy balance options'!$F$7:$F$3000,'Energy balance options'!$B$7:$B$3000,HeatGen!D$2,'Energy balance options'!$A$7:$A$3000,HeatGen!$A341)</f>
        <v>0</v>
      </c>
      <c r="E341">
        <f>SUMIFS('Energy balance options'!$F$7:$F$3000,'Energy balance options'!$B$7:$B$3000,HeatGen!E$2,'Energy balance options'!$A$7:$A$3000,HeatGen!$A341)</f>
        <v>0</v>
      </c>
      <c r="F341">
        <f>SUMIFS('Energy balance options'!$F$7:$F$3000,'Energy balance options'!$B$7:$B$3000,HeatGen!F$2,'Energy balance options'!$A$7:$A$3000,HeatGen!$A341)</f>
        <v>0</v>
      </c>
      <c r="G341">
        <f>SUMIFS('Energy balance options'!$F$7:$F$3000,'Energy balance options'!$B$7:$B$3000,HeatGen!G$2,'Energy balance options'!$A$7:$A$3000,HeatGen!$A341)</f>
        <v>0</v>
      </c>
      <c r="H341">
        <f>SUMIFS('Energy balance options'!$G$7:$G$3000,'Energy balance options'!$B$7:$B$3000,HeatGen!H$2,'Energy balance options'!$A$7:$A$3000,HeatGen!$A341)</f>
        <v>0</v>
      </c>
      <c r="I341">
        <f>SUMIFS('Energy balance options'!$G$7:$G$3000,'Energy balance options'!$B$7:$B$3000,HeatGen!I$2,'Energy balance options'!$A$7:$A$3000,HeatGen!$A341)</f>
        <v>0</v>
      </c>
      <c r="J341">
        <f>SUMIFS('Energy balance options'!$G$7:$G$3000,'Energy balance options'!$B$7:$B$3000,HeatGen!J$2,'Energy balance options'!$A$7:$A$3000,HeatGen!$A341)</f>
        <v>8.8940796460000002E-6</v>
      </c>
      <c r="K341">
        <f>SUMIFS('Energy balance options'!$G$7:$G$3000,'Energy balance options'!$B$7:$B$3000,HeatGen!K$2,'Energy balance options'!$A$7:$A$3000,HeatGen!$A341)</f>
        <v>0</v>
      </c>
      <c r="L341">
        <f>SUMIFS('Energy balance options'!$G$7:$G$3000,'Energy balance options'!$B$7:$B$3000,HeatGen!L$2,'Energy balance options'!$A$7:$A$3000,HeatGen!$A341)</f>
        <v>0</v>
      </c>
      <c r="M341">
        <f>SUMIFS('Energy balance options'!$G$7:$G$3000,'Energy balance options'!$B$7:$B$3000,HeatGen!M$2,'Energy balance options'!$A$7:$A$3000,HeatGen!$A341)</f>
        <v>0</v>
      </c>
      <c r="N341">
        <f>SUMIFS('Energy balance options'!$G$7:$G$3000,'Energy balance options'!$B$7:$B$3000,HeatGen!N$2,'Energy balance options'!$A$7:$A$3000,HeatGen!$A341)</f>
        <v>0</v>
      </c>
      <c r="O341">
        <f>SUMIFS('Energy balance options'!$G$7:$G$3000,'Energy balance options'!$B$7:$B$3000,HeatGen!O$2,'Energy balance options'!$A$7:$A$3000,HeatGen!$A341)</f>
        <v>0</v>
      </c>
      <c r="P341">
        <f>SUMIFS('Energy balance options'!$G$7:$G$3000,'Energy balance options'!$B$7:$B$3000,HeatGen!P$2,'Energy balance options'!$A$7:$A$3000,HeatGen!$A341)</f>
        <v>0</v>
      </c>
      <c r="Q341">
        <f>SUMIFS('Energy balance options'!$G$7:$G$3000,'Energy balance options'!$B$7:$B$3000,HeatGen!Q$2,'Energy balance options'!$A$7:$A$3000,HeatGen!$A341)</f>
        <v>0</v>
      </c>
      <c r="R341">
        <f>SUMIFS('Energy balance options'!$G$7:$G$3000,'Energy balance options'!$B$7:$B$3000,HeatGen!R$2,'Energy balance options'!$A$7:$A$3000,HeatGen!$A341)</f>
        <v>0</v>
      </c>
      <c r="S341">
        <f>SUMIFS('Energy balance options'!$G$7:$G$3000,'Energy balance options'!$B$7:$B$3000,HeatGen!S$2,'Energy balance options'!$A$7:$A$3000,HeatGen!$A341)</f>
        <v>0</v>
      </c>
      <c r="T341">
        <f>SUMIFS('Energy balance options'!$G$7:$G$3000,'Energy balance options'!$B$7:$B$3000,HeatGen!T$2,'Energy balance options'!$A$7:$A$3000,HeatGen!$A341)</f>
        <v>0</v>
      </c>
      <c r="U341">
        <f>SUMIFS('Energy balance options'!$G$7:$G$3000,'Energy balance options'!$B$7:$B$3000,HeatGen!U$2,'Energy balance options'!$A$7:$A$3000,HeatGen!$A341)</f>
        <v>0</v>
      </c>
      <c r="V341">
        <f>SUMIFS('Energy balance options'!$G$7:$G$3000,'Energy balance options'!$B$7:$B$3000,HeatGen!V$2,'Energy balance options'!$A$7:$A$3000,HeatGen!$A341)</f>
        <v>0</v>
      </c>
      <c r="W341">
        <f>SUMIFS('Energy balance options'!$G$7:$G$3000,'Energy balance options'!$B$7:$B$3000,HeatGen!W$2,'Energy balance options'!$A$7:$A$3000,HeatGen!$A341)</f>
        <v>0</v>
      </c>
      <c r="X341">
        <f>SUMIFS('Energy balance options'!$G$7:$G$3000,'Energy balance options'!$B$7:$B$3000,HeatGen!X$2,'Energy balance options'!$A$7:$A$3000,HeatGen!$A341)</f>
        <v>0</v>
      </c>
      <c r="Y341">
        <f t="shared" si="85"/>
        <v>0</v>
      </c>
      <c r="Z341">
        <f t="shared" si="86"/>
        <v>0</v>
      </c>
      <c r="AA341">
        <f t="shared" si="87"/>
        <v>0</v>
      </c>
      <c r="AB341">
        <f t="shared" si="88"/>
        <v>0</v>
      </c>
      <c r="AC341">
        <f t="shared" si="89"/>
        <v>0</v>
      </c>
      <c r="AD341">
        <f t="shared" si="90"/>
        <v>0</v>
      </c>
      <c r="AE341">
        <f t="shared" si="91"/>
        <v>0</v>
      </c>
      <c r="AF341">
        <f t="shared" si="92"/>
        <v>0</v>
      </c>
      <c r="AG341">
        <f t="shared" si="93"/>
        <v>0</v>
      </c>
      <c r="AH341">
        <f t="shared" si="94"/>
        <v>0</v>
      </c>
      <c r="AI341">
        <f t="shared" si="95"/>
        <v>0</v>
      </c>
      <c r="AJ341">
        <f t="shared" si="96"/>
        <v>0</v>
      </c>
      <c r="AK341">
        <f t="shared" si="97"/>
        <v>0</v>
      </c>
      <c r="AL341">
        <f t="shared" si="98"/>
        <v>0</v>
      </c>
      <c r="AM341">
        <f t="shared" si="99"/>
        <v>0</v>
      </c>
      <c r="AN341">
        <f t="shared" si="100"/>
        <v>0</v>
      </c>
      <c r="AO341">
        <f t="shared" si="101"/>
        <v>0</v>
      </c>
    </row>
    <row r="342" spans="1:41" x14ac:dyDescent="0.2">
      <c r="A342" s="9" t="str">
        <f>'Cost per option'!A350</f>
        <v>2120 H2 Large-scale electrolyser</v>
      </c>
      <c r="B342" t="str">
        <f>_xlfn.IFNA(VLOOKUP(A342,'Energy balance options'!A$7:C$3000,3,FALSE),"")</f>
        <v>H2 voorziening</v>
      </c>
      <c r="C342">
        <f>SUMIFS('Energy balance options'!$F$7:$F$3000,'Energy balance options'!$B$7:$B$3000,HeatGen!C$2,'Energy balance options'!$A$7:$A$3000,HeatGen!$A342)</f>
        <v>0</v>
      </c>
      <c r="D342">
        <f>SUMIFS('Energy balance options'!$F$7:$F$3000,'Energy balance options'!$B$7:$B$3000,HeatGen!D$2,'Energy balance options'!$A$7:$A$3000,HeatGen!$A342)</f>
        <v>0</v>
      </c>
      <c r="E342">
        <f>SUMIFS('Energy balance options'!$F$7:$F$3000,'Energy balance options'!$B$7:$B$3000,HeatGen!E$2,'Energy balance options'!$A$7:$A$3000,HeatGen!$A342)</f>
        <v>0</v>
      </c>
      <c r="F342">
        <f>SUMIFS('Energy balance options'!$F$7:$F$3000,'Energy balance options'!$B$7:$B$3000,HeatGen!F$2,'Energy balance options'!$A$7:$A$3000,HeatGen!$A342)</f>
        <v>0</v>
      </c>
      <c r="G342">
        <f>SUMIFS('Energy balance options'!$F$7:$F$3000,'Energy balance options'!$B$7:$B$3000,HeatGen!G$2,'Energy balance options'!$A$7:$A$3000,HeatGen!$A342)</f>
        <v>0</v>
      </c>
      <c r="H342">
        <f>SUMIFS('Energy balance options'!$G$7:$G$3000,'Energy balance options'!$B$7:$B$3000,HeatGen!H$2,'Energy balance options'!$A$7:$A$3000,HeatGen!$A342)</f>
        <v>0</v>
      </c>
      <c r="I342">
        <f>SUMIFS('Energy balance options'!$G$7:$G$3000,'Energy balance options'!$B$7:$B$3000,HeatGen!I$2,'Energy balance options'!$A$7:$A$3000,HeatGen!$A342)</f>
        <v>0</v>
      </c>
      <c r="J342">
        <f>SUMIFS('Energy balance options'!$G$7:$G$3000,'Energy balance options'!$B$7:$B$3000,HeatGen!J$2,'Energy balance options'!$A$7:$A$3000,HeatGen!$A342)</f>
        <v>1.141785946E-4</v>
      </c>
      <c r="K342">
        <f>SUMIFS('Energy balance options'!$G$7:$G$3000,'Energy balance options'!$B$7:$B$3000,HeatGen!K$2,'Energy balance options'!$A$7:$A$3000,HeatGen!$A342)</f>
        <v>0</v>
      </c>
      <c r="L342">
        <f>SUMIFS('Energy balance options'!$G$7:$G$3000,'Energy balance options'!$B$7:$B$3000,HeatGen!L$2,'Energy balance options'!$A$7:$A$3000,HeatGen!$A342)</f>
        <v>0</v>
      </c>
      <c r="M342">
        <f>SUMIFS('Energy balance options'!$G$7:$G$3000,'Energy balance options'!$B$7:$B$3000,HeatGen!M$2,'Energy balance options'!$A$7:$A$3000,HeatGen!$A342)</f>
        <v>0</v>
      </c>
      <c r="N342">
        <f>SUMIFS('Energy balance options'!$G$7:$G$3000,'Energy balance options'!$B$7:$B$3000,HeatGen!N$2,'Energy balance options'!$A$7:$A$3000,HeatGen!$A342)</f>
        <v>0</v>
      </c>
      <c r="O342">
        <f>SUMIFS('Energy balance options'!$G$7:$G$3000,'Energy balance options'!$B$7:$B$3000,HeatGen!O$2,'Energy balance options'!$A$7:$A$3000,HeatGen!$A342)</f>
        <v>0</v>
      </c>
      <c r="P342">
        <f>SUMIFS('Energy balance options'!$G$7:$G$3000,'Energy balance options'!$B$7:$B$3000,HeatGen!P$2,'Energy balance options'!$A$7:$A$3000,HeatGen!$A342)</f>
        <v>0</v>
      </c>
      <c r="Q342">
        <f>SUMIFS('Energy balance options'!$G$7:$G$3000,'Energy balance options'!$B$7:$B$3000,HeatGen!Q$2,'Energy balance options'!$A$7:$A$3000,HeatGen!$A342)</f>
        <v>0</v>
      </c>
      <c r="R342">
        <f>SUMIFS('Energy balance options'!$G$7:$G$3000,'Energy balance options'!$B$7:$B$3000,HeatGen!R$2,'Energy balance options'!$A$7:$A$3000,HeatGen!$A342)</f>
        <v>0</v>
      </c>
      <c r="S342">
        <f>SUMIFS('Energy balance options'!$G$7:$G$3000,'Energy balance options'!$B$7:$B$3000,HeatGen!S$2,'Energy balance options'!$A$7:$A$3000,HeatGen!$A342)</f>
        <v>0</v>
      </c>
      <c r="T342">
        <f>SUMIFS('Energy balance options'!$G$7:$G$3000,'Energy balance options'!$B$7:$B$3000,HeatGen!T$2,'Energy balance options'!$A$7:$A$3000,HeatGen!$A342)</f>
        <v>0</v>
      </c>
      <c r="U342">
        <f>SUMIFS('Energy balance options'!$G$7:$G$3000,'Energy balance options'!$B$7:$B$3000,HeatGen!U$2,'Energy balance options'!$A$7:$A$3000,HeatGen!$A342)</f>
        <v>0</v>
      </c>
      <c r="V342">
        <f>SUMIFS('Energy balance options'!$G$7:$G$3000,'Energy balance options'!$B$7:$B$3000,HeatGen!V$2,'Energy balance options'!$A$7:$A$3000,HeatGen!$A342)</f>
        <v>0</v>
      </c>
      <c r="W342">
        <f>SUMIFS('Energy balance options'!$G$7:$G$3000,'Energy balance options'!$B$7:$B$3000,HeatGen!W$2,'Energy balance options'!$A$7:$A$3000,HeatGen!$A342)</f>
        <v>0</v>
      </c>
      <c r="X342">
        <f>SUMIFS('Energy balance options'!$G$7:$G$3000,'Energy balance options'!$B$7:$B$3000,HeatGen!X$2,'Energy balance options'!$A$7:$A$3000,HeatGen!$A342)</f>
        <v>0</v>
      </c>
      <c r="Y342">
        <f t="shared" si="85"/>
        <v>0</v>
      </c>
      <c r="Z342">
        <f t="shared" si="86"/>
        <v>0</v>
      </c>
      <c r="AA342">
        <f t="shared" si="87"/>
        <v>0</v>
      </c>
      <c r="AB342">
        <f t="shared" si="88"/>
        <v>0</v>
      </c>
      <c r="AC342">
        <f t="shared" si="89"/>
        <v>0</v>
      </c>
      <c r="AD342">
        <f t="shared" si="90"/>
        <v>0</v>
      </c>
      <c r="AE342">
        <f t="shared" si="91"/>
        <v>0</v>
      </c>
      <c r="AF342">
        <f t="shared" si="92"/>
        <v>0</v>
      </c>
      <c r="AG342">
        <f t="shared" si="93"/>
        <v>0</v>
      </c>
      <c r="AH342">
        <f t="shared" si="94"/>
        <v>0</v>
      </c>
      <c r="AI342">
        <f t="shared" si="95"/>
        <v>0</v>
      </c>
      <c r="AJ342">
        <f t="shared" si="96"/>
        <v>0</v>
      </c>
      <c r="AK342">
        <f t="shared" si="97"/>
        <v>0</v>
      </c>
      <c r="AL342">
        <f t="shared" si="98"/>
        <v>0</v>
      </c>
      <c r="AM342">
        <f t="shared" si="99"/>
        <v>0</v>
      </c>
      <c r="AN342">
        <f t="shared" si="100"/>
        <v>0</v>
      </c>
      <c r="AO342">
        <f t="shared" si="101"/>
        <v>0</v>
      </c>
    </row>
    <row r="343" spans="1:41" x14ac:dyDescent="0.2">
      <c r="A343" s="9" t="str">
        <f>'Cost per option'!A351</f>
        <v>2121 REF AD of waste and sewage water - Heat</v>
      </c>
      <c r="B343" t="str">
        <f>_xlfn.IFNA(VLOOKUP(A343,'Energy balance options'!A$7:C$3000,3,FALSE),"")</f>
        <v>Waste</v>
      </c>
      <c r="C343">
        <f>SUMIFS('Energy balance options'!$F$7:$F$3000,'Energy balance options'!$B$7:$B$3000,HeatGen!C$2,'Energy balance options'!$A$7:$A$3000,HeatGen!$A343)</f>
        <v>-3.196395817</v>
      </c>
      <c r="D343">
        <f>SUMIFS('Energy balance options'!$F$7:$F$3000,'Energy balance options'!$B$7:$B$3000,HeatGen!D$2,'Energy balance options'!$A$7:$A$3000,HeatGen!$A343)</f>
        <v>0</v>
      </c>
      <c r="E343">
        <f>SUMIFS('Energy balance options'!$F$7:$F$3000,'Energy balance options'!$B$7:$B$3000,HeatGen!E$2,'Energy balance options'!$A$7:$A$3000,HeatGen!$A343)</f>
        <v>0</v>
      </c>
      <c r="F343">
        <f>SUMIFS('Energy balance options'!$F$7:$F$3000,'Energy balance options'!$B$7:$B$3000,HeatGen!F$2,'Energy balance options'!$A$7:$A$3000,HeatGen!$A343)</f>
        <v>0</v>
      </c>
      <c r="G343">
        <f>SUMIFS('Energy balance options'!$F$7:$F$3000,'Energy balance options'!$B$7:$B$3000,HeatGen!G$2,'Energy balance options'!$A$7:$A$3000,HeatGen!$A343)</f>
        <v>0</v>
      </c>
      <c r="H343">
        <f>SUMIFS('Energy balance options'!$G$7:$G$3000,'Energy balance options'!$B$7:$B$3000,HeatGen!H$2,'Energy balance options'!$A$7:$A$3000,HeatGen!$A343)</f>
        <v>0</v>
      </c>
      <c r="I343">
        <f>SUMIFS('Energy balance options'!$G$7:$G$3000,'Energy balance options'!$B$7:$B$3000,HeatGen!I$2,'Energy balance options'!$A$7:$A$3000,HeatGen!$A343)</f>
        <v>0</v>
      </c>
      <c r="J343">
        <f>SUMIFS('Energy balance options'!$G$7:$G$3000,'Energy balance options'!$B$7:$B$3000,HeatGen!J$2,'Energy balance options'!$A$7:$A$3000,HeatGen!$A343)</f>
        <v>0</v>
      </c>
      <c r="K343">
        <f>SUMIFS('Energy balance options'!$G$7:$G$3000,'Energy balance options'!$B$7:$B$3000,HeatGen!K$2,'Energy balance options'!$A$7:$A$3000,HeatGen!$A343)</f>
        <v>0</v>
      </c>
      <c r="L343">
        <f>SUMIFS('Energy balance options'!$G$7:$G$3000,'Energy balance options'!$B$7:$B$3000,HeatGen!L$2,'Energy balance options'!$A$7:$A$3000,HeatGen!$A343)</f>
        <v>0</v>
      </c>
      <c r="M343">
        <f>SUMIFS('Energy balance options'!$G$7:$G$3000,'Energy balance options'!$B$7:$B$3000,HeatGen!M$2,'Energy balance options'!$A$7:$A$3000,HeatGen!$A343)</f>
        <v>0</v>
      </c>
      <c r="N343">
        <f>SUMIFS('Energy balance options'!$G$7:$G$3000,'Energy balance options'!$B$7:$B$3000,HeatGen!N$2,'Energy balance options'!$A$7:$A$3000,HeatGen!$A343)</f>
        <v>0</v>
      </c>
      <c r="O343">
        <f>SUMIFS('Energy balance options'!$G$7:$G$3000,'Energy balance options'!$B$7:$B$3000,HeatGen!O$2,'Energy balance options'!$A$7:$A$3000,HeatGen!$A343)</f>
        <v>0</v>
      </c>
      <c r="P343">
        <f>SUMIFS('Energy balance options'!$G$7:$G$3000,'Energy balance options'!$B$7:$B$3000,HeatGen!P$2,'Energy balance options'!$A$7:$A$3000,HeatGen!$A343)</f>
        <v>0</v>
      </c>
      <c r="Q343">
        <f>SUMIFS('Energy balance options'!$G$7:$G$3000,'Energy balance options'!$B$7:$B$3000,HeatGen!Q$2,'Energy balance options'!$A$7:$A$3000,HeatGen!$A343)</f>
        <v>0</v>
      </c>
      <c r="R343">
        <f>SUMIFS('Energy balance options'!$G$7:$G$3000,'Energy balance options'!$B$7:$B$3000,HeatGen!R$2,'Energy balance options'!$A$7:$A$3000,HeatGen!$A343)</f>
        <v>3.7604656670000001</v>
      </c>
      <c r="S343">
        <f>SUMIFS('Energy balance options'!$G$7:$G$3000,'Energy balance options'!$B$7:$B$3000,HeatGen!S$2,'Energy balance options'!$A$7:$A$3000,HeatGen!$A343)</f>
        <v>0</v>
      </c>
      <c r="T343">
        <f>SUMIFS('Energy balance options'!$G$7:$G$3000,'Energy balance options'!$B$7:$B$3000,HeatGen!T$2,'Energy balance options'!$A$7:$A$3000,HeatGen!$A343)</f>
        <v>0</v>
      </c>
      <c r="U343">
        <f>SUMIFS('Energy balance options'!$G$7:$G$3000,'Energy balance options'!$B$7:$B$3000,HeatGen!U$2,'Energy balance options'!$A$7:$A$3000,HeatGen!$A343)</f>
        <v>0</v>
      </c>
      <c r="V343">
        <f>SUMIFS('Energy balance options'!$G$7:$G$3000,'Energy balance options'!$B$7:$B$3000,HeatGen!V$2,'Energy balance options'!$A$7:$A$3000,HeatGen!$A343)</f>
        <v>0</v>
      </c>
      <c r="W343">
        <f>SUMIFS('Energy balance options'!$G$7:$G$3000,'Energy balance options'!$B$7:$B$3000,HeatGen!W$2,'Energy balance options'!$A$7:$A$3000,HeatGen!$A343)</f>
        <v>0</v>
      </c>
      <c r="X343">
        <f>SUMIFS('Energy balance options'!$G$7:$G$3000,'Energy balance options'!$B$7:$B$3000,HeatGen!X$2,'Energy balance options'!$A$7:$A$3000,HeatGen!$A343)</f>
        <v>0</v>
      </c>
      <c r="Y343">
        <f t="shared" si="85"/>
        <v>0</v>
      </c>
      <c r="Z343">
        <f t="shared" si="86"/>
        <v>0</v>
      </c>
      <c r="AA343">
        <f t="shared" si="87"/>
        <v>0</v>
      </c>
      <c r="AB343">
        <f t="shared" si="88"/>
        <v>0</v>
      </c>
      <c r="AC343">
        <f t="shared" si="89"/>
        <v>0</v>
      </c>
      <c r="AD343">
        <f t="shared" si="90"/>
        <v>0</v>
      </c>
      <c r="AE343">
        <f t="shared" si="91"/>
        <v>0</v>
      </c>
      <c r="AF343">
        <f t="shared" si="92"/>
        <v>0</v>
      </c>
      <c r="AG343">
        <f t="shared" si="93"/>
        <v>0</v>
      </c>
      <c r="AH343">
        <f t="shared" si="94"/>
        <v>0</v>
      </c>
      <c r="AI343">
        <f t="shared" si="95"/>
        <v>-3.196395817</v>
      </c>
      <c r="AJ343">
        <f t="shared" si="96"/>
        <v>0</v>
      </c>
      <c r="AK343">
        <f t="shared" si="97"/>
        <v>0</v>
      </c>
      <c r="AL343">
        <f t="shared" si="98"/>
        <v>0</v>
      </c>
      <c r="AM343">
        <f t="shared" si="99"/>
        <v>0</v>
      </c>
      <c r="AN343">
        <f t="shared" si="100"/>
        <v>0</v>
      </c>
      <c r="AO343">
        <f t="shared" si="101"/>
        <v>0</v>
      </c>
    </row>
    <row r="344" spans="1:41" x14ac:dyDescent="0.2">
      <c r="A344" s="9" t="str">
        <f>'Cost per option'!A352</f>
        <v>2122 Geothermal heat production, ultradeep, baseload</v>
      </c>
      <c r="B344" t="str">
        <f>_xlfn.IFNA(VLOOKUP(A344,'Energy balance options'!A$7:C$3000,3,FALSE),"")</f>
        <v>Industrie</v>
      </c>
      <c r="C344">
        <f>SUMIFS('Energy balance options'!$F$7:$F$3000,'Energy balance options'!$B$7:$B$3000,HeatGen!C$2,'Energy balance options'!$A$7:$A$3000,HeatGen!$A344)</f>
        <v>0</v>
      </c>
      <c r="D344">
        <f>SUMIFS('Energy balance options'!$F$7:$F$3000,'Energy balance options'!$B$7:$B$3000,HeatGen!D$2,'Energy balance options'!$A$7:$A$3000,HeatGen!$A344)</f>
        <v>-7.9851921919999999E-2</v>
      </c>
      <c r="E344">
        <f>SUMIFS('Energy balance options'!$F$7:$F$3000,'Energy balance options'!$B$7:$B$3000,HeatGen!E$2,'Energy balance options'!$A$7:$A$3000,HeatGen!$A344)</f>
        <v>0</v>
      </c>
      <c r="F344">
        <f>SUMIFS('Energy balance options'!$F$7:$F$3000,'Energy balance options'!$B$7:$B$3000,HeatGen!F$2,'Energy balance options'!$A$7:$A$3000,HeatGen!$A344)</f>
        <v>0</v>
      </c>
      <c r="G344">
        <f>SUMIFS('Energy balance options'!$F$7:$F$3000,'Energy balance options'!$B$7:$B$3000,HeatGen!G$2,'Energy balance options'!$A$7:$A$3000,HeatGen!$A344)</f>
        <v>0</v>
      </c>
      <c r="H344">
        <f>SUMIFS('Energy balance options'!$G$7:$G$3000,'Energy balance options'!$B$7:$B$3000,HeatGen!H$2,'Energy balance options'!$A$7:$A$3000,HeatGen!$A344)</f>
        <v>0</v>
      </c>
      <c r="I344">
        <f>SUMIFS('Energy balance options'!$G$7:$G$3000,'Energy balance options'!$B$7:$B$3000,HeatGen!I$2,'Energy balance options'!$A$7:$A$3000,HeatGen!$A344)</f>
        <v>0</v>
      </c>
      <c r="J344">
        <f>SUMIFS('Energy balance options'!$G$7:$G$3000,'Energy balance options'!$B$7:$B$3000,HeatGen!J$2,'Energy balance options'!$A$7:$A$3000,HeatGen!$A344)</f>
        <v>2.395599102E-3</v>
      </c>
      <c r="K344">
        <f>SUMIFS('Energy balance options'!$G$7:$G$3000,'Energy balance options'!$B$7:$B$3000,HeatGen!K$2,'Energy balance options'!$A$7:$A$3000,HeatGen!$A344)</f>
        <v>0</v>
      </c>
      <c r="L344">
        <f>SUMIFS('Energy balance options'!$G$7:$G$3000,'Energy balance options'!$B$7:$B$3000,HeatGen!L$2,'Energy balance options'!$A$7:$A$3000,HeatGen!$A344)</f>
        <v>0</v>
      </c>
      <c r="M344">
        <f>SUMIFS('Energy balance options'!$G$7:$G$3000,'Energy balance options'!$B$7:$B$3000,HeatGen!M$2,'Energy balance options'!$A$7:$A$3000,HeatGen!$A344)</f>
        <v>0</v>
      </c>
      <c r="N344">
        <f>SUMIFS('Energy balance options'!$G$7:$G$3000,'Energy balance options'!$B$7:$B$3000,HeatGen!N$2,'Energy balance options'!$A$7:$A$3000,HeatGen!$A344)</f>
        <v>0</v>
      </c>
      <c r="O344">
        <f>SUMIFS('Energy balance options'!$G$7:$G$3000,'Energy balance options'!$B$7:$B$3000,HeatGen!O$2,'Energy balance options'!$A$7:$A$3000,HeatGen!$A344)</f>
        <v>0</v>
      </c>
      <c r="P344">
        <f>SUMIFS('Energy balance options'!$G$7:$G$3000,'Energy balance options'!$B$7:$B$3000,HeatGen!P$2,'Energy balance options'!$A$7:$A$3000,HeatGen!$A344)</f>
        <v>0</v>
      </c>
      <c r="Q344">
        <f>SUMIFS('Energy balance options'!$G$7:$G$3000,'Energy balance options'!$B$7:$B$3000,HeatGen!Q$2,'Energy balance options'!$A$7:$A$3000,HeatGen!$A344)</f>
        <v>0</v>
      </c>
      <c r="R344">
        <f>SUMIFS('Energy balance options'!$G$7:$G$3000,'Energy balance options'!$B$7:$B$3000,HeatGen!R$2,'Energy balance options'!$A$7:$A$3000,HeatGen!$A344)</f>
        <v>0</v>
      </c>
      <c r="S344">
        <f>SUMIFS('Energy balance options'!$G$7:$G$3000,'Energy balance options'!$B$7:$B$3000,HeatGen!S$2,'Energy balance options'!$A$7:$A$3000,HeatGen!$A344)</f>
        <v>0</v>
      </c>
      <c r="T344">
        <f>SUMIFS('Energy balance options'!$G$7:$G$3000,'Energy balance options'!$B$7:$B$3000,HeatGen!T$2,'Energy balance options'!$A$7:$A$3000,HeatGen!$A344)</f>
        <v>0</v>
      </c>
      <c r="U344">
        <f>SUMIFS('Energy balance options'!$G$7:$G$3000,'Energy balance options'!$B$7:$B$3000,HeatGen!U$2,'Energy balance options'!$A$7:$A$3000,HeatGen!$A344)</f>
        <v>0</v>
      </c>
      <c r="V344">
        <f>SUMIFS('Energy balance options'!$G$7:$G$3000,'Energy balance options'!$B$7:$B$3000,HeatGen!V$2,'Energy balance options'!$A$7:$A$3000,HeatGen!$A344)</f>
        <v>7.9851921919999999E-2</v>
      </c>
      <c r="W344">
        <f>SUMIFS('Energy balance options'!$G$7:$G$3000,'Energy balance options'!$B$7:$B$3000,HeatGen!W$2,'Energy balance options'!$A$7:$A$3000,HeatGen!$A344)</f>
        <v>0</v>
      </c>
      <c r="X344">
        <f>SUMIFS('Energy balance options'!$G$7:$G$3000,'Energy balance options'!$B$7:$B$3000,HeatGen!X$2,'Energy balance options'!$A$7:$A$3000,HeatGen!$A344)</f>
        <v>0</v>
      </c>
      <c r="Y344">
        <f t="shared" si="85"/>
        <v>0</v>
      </c>
      <c r="Z344">
        <f t="shared" si="86"/>
        <v>0</v>
      </c>
      <c r="AA344">
        <f t="shared" si="87"/>
        <v>-2.3258231988944446E-3</v>
      </c>
      <c r="AB344">
        <f t="shared" si="88"/>
        <v>0</v>
      </c>
      <c r="AC344">
        <f t="shared" si="89"/>
        <v>0</v>
      </c>
      <c r="AD344">
        <f t="shared" si="90"/>
        <v>0</v>
      </c>
      <c r="AE344">
        <f t="shared" si="91"/>
        <v>0</v>
      </c>
      <c r="AF344">
        <f t="shared" si="92"/>
        <v>0</v>
      </c>
      <c r="AG344">
        <f t="shared" si="93"/>
        <v>0</v>
      </c>
      <c r="AH344">
        <f t="shared" si="94"/>
        <v>0</v>
      </c>
      <c r="AI344">
        <f t="shared" si="95"/>
        <v>0</v>
      </c>
      <c r="AJ344">
        <f t="shared" si="96"/>
        <v>0</v>
      </c>
      <c r="AK344">
        <f t="shared" si="97"/>
        <v>0</v>
      </c>
      <c r="AL344">
        <f t="shared" si="98"/>
        <v>0</v>
      </c>
      <c r="AM344">
        <f t="shared" si="99"/>
        <v>-7.7526098721105552E-2</v>
      </c>
      <c r="AN344">
        <f t="shared" si="100"/>
        <v>0</v>
      </c>
      <c r="AO344">
        <f t="shared" si="101"/>
        <v>0</v>
      </c>
    </row>
    <row r="345" spans="1:41" x14ac:dyDescent="0.2">
      <c r="A345" s="9" t="str">
        <f>'Cost per option'!A353</f>
        <v>2124 Solar thermal for process hot water without storage</v>
      </c>
      <c r="B345" t="str">
        <f>_xlfn.IFNA(VLOOKUP(A345,'Energy balance options'!A$7:C$3000,3,FALSE),"")</f>
        <v>Industrie</v>
      </c>
      <c r="C345">
        <f>SUMIFS('Energy balance options'!$F$7:$F$3000,'Energy balance options'!$B$7:$B$3000,HeatGen!C$2,'Energy balance options'!$A$7:$A$3000,HeatGen!$A345)</f>
        <v>-2.015020922E-5</v>
      </c>
      <c r="D345">
        <f>SUMIFS('Energy balance options'!$F$7:$F$3000,'Energy balance options'!$B$7:$B$3000,HeatGen!D$2,'Energy balance options'!$A$7:$A$3000,HeatGen!$A345)</f>
        <v>0</v>
      </c>
      <c r="E345">
        <f>SUMIFS('Energy balance options'!$F$7:$F$3000,'Energy balance options'!$B$7:$B$3000,HeatGen!E$2,'Energy balance options'!$A$7:$A$3000,HeatGen!$A345)</f>
        <v>0</v>
      </c>
      <c r="F345">
        <f>SUMIFS('Energy balance options'!$F$7:$F$3000,'Energy balance options'!$B$7:$B$3000,HeatGen!F$2,'Energy balance options'!$A$7:$A$3000,HeatGen!$A345)</f>
        <v>0</v>
      </c>
      <c r="G345">
        <f>SUMIFS('Energy balance options'!$F$7:$F$3000,'Energy balance options'!$B$7:$B$3000,HeatGen!G$2,'Energy balance options'!$A$7:$A$3000,HeatGen!$A345)</f>
        <v>0</v>
      </c>
      <c r="H345">
        <f>SUMIFS('Energy balance options'!$G$7:$G$3000,'Energy balance options'!$B$7:$B$3000,HeatGen!H$2,'Energy balance options'!$A$7:$A$3000,HeatGen!$A345)</f>
        <v>0</v>
      </c>
      <c r="I345">
        <f>SUMIFS('Energy balance options'!$G$7:$G$3000,'Energy balance options'!$B$7:$B$3000,HeatGen!I$2,'Energy balance options'!$A$7:$A$3000,HeatGen!$A345)</f>
        <v>0</v>
      </c>
      <c r="J345">
        <f>SUMIFS('Energy balance options'!$G$7:$G$3000,'Energy balance options'!$B$7:$B$3000,HeatGen!J$2,'Energy balance options'!$A$7:$A$3000,HeatGen!$A345)</f>
        <v>5.253053726E-7</v>
      </c>
      <c r="K345">
        <f>SUMIFS('Energy balance options'!$G$7:$G$3000,'Energy balance options'!$B$7:$B$3000,HeatGen!K$2,'Energy balance options'!$A$7:$A$3000,HeatGen!$A345)</f>
        <v>0</v>
      </c>
      <c r="L345">
        <f>SUMIFS('Energy balance options'!$G$7:$G$3000,'Energy balance options'!$B$7:$B$3000,HeatGen!L$2,'Energy balance options'!$A$7:$A$3000,HeatGen!$A345)</f>
        <v>0</v>
      </c>
      <c r="M345">
        <f>SUMIFS('Energy balance options'!$G$7:$G$3000,'Energy balance options'!$B$7:$B$3000,HeatGen!M$2,'Energy balance options'!$A$7:$A$3000,HeatGen!$A345)</f>
        <v>0</v>
      </c>
      <c r="N345">
        <f>SUMIFS('Energy balance options'!$G$7:$G$3000,'Energy balance options'!$B$7:$B$3000,HeatGen!N$2,'Energy balance options'!$A$7:$A$3000,HeatGen!$A345)</f>
        <v>0</v>
      </c>
      <c r="O345">
        <f>SUMIFS('Energy balance options'!$G$7:$G$3000,'Energy balance options'!$B$7:$B$3000,HeatGen!O$2,'Energy balance options'!$A$7:$A$3000,HeatGen!$A345)</f>
        <v>0</v>
      </c>
      <c r="P345">
        <f>SUMIFS('Energy balance options'!$G$7:$G$3000,'Energy balance options'!$B$7:$B$3000,HeatGen!P$2,'Energy balance options'!$A$7:$A$3000,HeatGen!$A345)</f>
        <v>0</v>
      </c>
      <c r="Q345">
        <f>SUMIFS('Energy balance options'!$G$7:$G$3000,'Energy balance options'!$B$7:$B$3000,HeatGen!Q$2,'Energy balance options'!$A$7:$A$3000,HeatGen!$A345)</f>
        <v>0</v>
      </c>
      <c r="R345">
        <f>SUMIFS('Energy balance options'!$G$7:$G$3000,'Energy balance options'!$B$7:$B$3000,HeatGen!R$2,'Energy balance options'!$A$7:$A$3000,HeatGen!$A345)</f>
        <v>0</v>
      </c>
      <c r="S345">
        <f>SUMIFS('Energy balance options'!$G$7:$G$3000,'Energy balance options'!$B$7:$B$3000,HeatGen!S$2,'Energy balance options'!$A$7:$A$3000,HeatGen!$A345)</f>
        <v>0</v>
      </c>
      <c r="T345">
        <f>SUMIFS('Energy balance options'!$G$7:$G$3000,'Energy balance options'!$B$7:$B$3000,HeatGen!T$2,'Energy balance options'!$A$7:$A$3000,HeatGen!$A345)</f>
        <v>0</v>
      </c>
      <c r="U345">
        <f>SUMIFS('Energy balance options'!$G$7:$G$3000,'Energy balance options'!$B$7:$B$3000,HeatGen!U$2,'Energy balance options'!$A$7:$A$3000,HeatGen!$A345)</f>
        <v>0</v>
      </c>
      <c r="V345">
        <f>SUMIFS('Energy balance options'!$G$7:$G$3000,'Energy balance options'!$B$7:$B$3000,HeatGen!V$2,'Energy balance options'!$A$7:$A$3000,HeatGen!$A345)</f>
        <v>0</v>
      </c>
      <c r="W345">
        <f>SUMIFS('Energy balance options'!$G$7:$G$3000,'Energy balance options'!$B$7:$B$3000,HeatGen!W$2,'Energy balance options'!$A$7:$A$3000,HeatGen!$A345)</f>
        <v>0</v>
      </c>
      <c r="X345">
        <f>SUMIFS('Energy balance options'!$G$7:$G$3000,'Energy balance options'!$B$7:$B$3000,HeatGen!X$2,'Energy balance options'!$A$7:$A$3000,HeatGen!$A345)</f>
        <v>0</v>
      </c>
      <c r="Y345">
        <f t="shared" si="85"/>
        <v>0</v>
      </c>
      <c r="Z345">
        <f t="shared" si="86"/>
        <v>0</v>
      </c>
      <c r="AA345">
        <f t="shared" si="87"/>
        <v>-2.015020922E-5</v>
      </c>
      <c r="AB345">
        <f t="shared" si="88"/>
        <v>0</v>
      </c>
      <c r="AC345">
        <f t="shared" si="89"/>
        <v>0</v>
      </c>
      <c r="AD345">
        <f t="shared" si="90"/>
        <v>0</v>
      </c>
      <c r="AE345">
        <f t="shared" si="91"/>
        <v>0</v>
      </c>
      <c r="AF345">
        <f t="shared" si="92"/>
        <v>0</v>
      </c>
      <c r="AG345">
        <f t="shared" si="93"/>
        <v>0</v>
      </c>
      <c r="AH345">
        <f t="shared" si="94"/>
        <v>0</v>
      </c>
      <c r="AI345">
        <f t="shared" si="95"/>
        <v>0</v>
      </c>
      <c r="AJ345">
        <f t="shared" si="96"/>
        <v>0</v>
      </c>
      <c r="AK345">
        <f t="shared" si="97"/>
        <v>0</v>
      </c>
      <c r="AL345">
        <f t="shared" si="98"/>
        <v>0</v>
      </c>
      <c r="AM345">
        <f t="shared" si="99"/>
        <v>0</v>
      </c>
      <c r="AN345">
        <f t="shared" si="100"/>
        <v>0</v>
      </c>
      <c r="AO345">
        <f t="shared" si="101"/>
        <v>0</v>
      </c>
    </row>
    <row r="346" spans="1:41" x14ac:dyDescent="0.2">
      <c r="A346" s="9" t="str">
        <f>'Cost per option'!A354</f>
        <v>2126 Air source heat pumps - households</v>
      </c>
      <c r="B346" t="str">
        <f>_xlfn.IFNA(VLOOKUP(A346,'Energy balance options'!A$7:C$3000,3,FALSE),"")</f>
        <v>Huishoudens</v>
      </c>
      <c r="C346">
        <f>SUMIFS('Energy balance options'!$F$7:$F$3000,'Energy balance options'!$B$7:$B$3000,HeatGen!C$2,'Energy balance options'!$A$7:$A$3000,HeatGen!$A346)</f>
        <v>-19.50546245</v>
      </c>
      <c r="D346">
        <f>SUMIFS('Energy balance options'!$F$7:$F$3000,'Energy balance options'!$B$7:$B$3000,HeatGen!D$2,'Energy balance options'!$A$7:$A$3000,HeatGen!$A346)</f>
        <v>0</v>
      </c>
      <c r="E346">
        <f>SUMIFS('Energy balance options'!$F$7:$F$3000,'Energy balance options'!$B$7:$B$3000,HeatGen!E$2,'Energy balance options'!$A$7:$A$3000,HeatGen!$A346)</f>
        <v>0</v>
      </c>
      <c r="F346">
        <f>SUMIFS('Energy balance options'!$F$7:$F$3000,'Energy balance options'!$B$7:$B$3000,HeatGen!F$2,'Energy balance options'!$A$7:$A$3000,HeatGen!$A346)</f>
        <v>0</v>
      </c>
      <c r="G346">
        <f>SUMIFS('Energy balance options'!$F$7:$F$3000,'Energy balance options'!$B$7:$B$3000,HeatGen!G$2,'Energy balance options'!$A$7:$A$3000,HeatGen!$A346)</f>
        <v>0</v>
      </c>
      <c r="H346">
        <f>SUMIFS('Energy balance options'!$G$7:$G$3000,'Energy balance options'!$B$7:$B$3000,HeatGen!H$2,'Energy balance options'!$A$7:$A$3000,HeatGen!$A346)</f>
        <v>0</v>
      </c>
      <c r="I346">
        <f>SUMIFS('Energy balance options'!$G$7:$G$3000,'Energy balance options'!$B$7:$B$3000,HeatGen!I$2,'Energy balance options'!$A$7:$A$3000,HeatGen!$A346)</f>
        <v>0</v>
      </c>
      <c r="J346">
        <f>SUMIFS('Energy balance options'!$G$7:$G$3000,'Energy balance options'!$B$7:$B$3000,HeatGen!J$2,'Energy balance options'!$A$7:$A$3000,HeatGen!$A346)</f>
        <v>5.8263069979999997</v>
      </c>
      <c r="K346">
        <f>SUMIFS('Energy balance options'!$G$7:$G$3000,'Energy balance options'!$B$7:$B$3000,HeatGen!K$2,'Energy balance options'!$A$7:$A$3000,HeatGen!$A346)</f>
        <v>0</v>
      </c>
      <c r="L346">
        <f>SUMIFS('Energy balance options'!$G$7:$G$3000,'Energy balance options'!$B$7:$B$3000,HeatGen!L$2,'Energy balance options'!$A$7:$A$3000,HeatGen!$A346)</f>
        <v>0</v>
      </c>
      <c r="M346">
        <f>SUMIFS('Energy balance options'!$G$7:$G$3000,'Energy balance options'!$B$7:$B$3000,HeatGen!M$2,'Energy balance options'!$A$7:$A$3000,HeatGen!$A346)</f>
        <v>0</v>
      </c>
      <c r="N346">
        <f>SUMIFS('Energy balance options'!$G$7:$G$3000,'Energy balance options'!$B$7:$B$3000,HeatGen!N$2,'Energy balance options'!$A$7:$A$3000,HeatGen!$A346)</f>
        <v>0</v>
      </c>
      <c r="O346">
        <f>SUMIFS('Energy balance options'!$G$7:$G$3000,'Energy balance options'!$B$7:$B$3000,HeatGen!O$2,'Energy balance options'!$A$7:$A$3000,HeatGen!$A346)</f>
        <v>0</v>
      </c>
      <c r="P346">
        <f>SUMIFS('Energy balance options'!$G$7:$G$3000,'Energy balance options'!$B$7:$B$3000,HeatGen!P$2,'Energy balance options'!$A$7:$A$3000,HeatGen!$A346)</f>
        <v>0</v>
      </c>
      <c r="Q346">
        <f>SUMIFS('Energy balance options'!$G$7:$G$3000,'Energy balance options'!$B$7:$B$3000,HeatGen!Q$2,'Energy balance options'!$A$7:$A$3000,HeatGen!$A346)</f>
        <v>0</v>
      </c>
      <c r="R346">
        <f>SUMIFS('Energy balance options'!$G$7:$G$3000,'Energy balance options'!$B$7:$B$3000,HeatGen!R$2,'Energy balance options'!$A$7:$A$3000,HeatGen!$A346)</f>
        <v>0</v>
      </c>
      <c r="S346">
        <f>SUMIFS('Energy balance options'!$G$7:$G$3000,'Energy balance options'!$B$7:$B$3000,HeatGen!S$2,'Energy balance options'!$A$7:$A$3000,HeatGen!$A346)</f>
        <v>0</v>
      </c>
      <c r="T346">
        <f>SUMIFS('Energy balance options'!$G$7:$G$3000,'Energy balance options'!$B$7:$B$3000,HeatGen!T$2,'Energy balance options'!$A$7:$A$3000,HeatGen!$A346)</f>
        <v>0</v>
      </c>
      <c r="U346">
        <f>SUMIFS('Energy balance options'!$G$7:$G$3000,'Energy balance options'!$B$7:$B$3000,HeatGen!U$2,'Energy balance options'!$A$7:$A$3000,HeatGen!$A346)</f>
        <v>13.679157999999999</v>
      </c>
      <c r="V346">
        <f>SUMIFS('Energy balance options'!$G$7:$G$3000,'Energy balance options'!$B$7:$B$3000,HeatGen!V$2,'Energy balance options'!$A$7:$A$3000,HeatGen!$A346)</f>
        <v>0</v>
      </c>
      <c r="W346">
        <f>SUMIFS('Energy balance options'!$G$7:$G$3000,'Energy balance options'!$B$7:$B$3000,HeatGen!W$2,'Energy balance options'!$A$7:$A$3000,HeatGen!$A346)</f>
        <v>0</v>
      </c>
      <c r="X346">
        <f>SUMIFS('Energy balance options'!$G$7:$G$3000,'Energy balance options'!$B$7:$B$3000,HeatGen!X$2,'Energy balance options'!$A$7:$A$3000,HeatGen!$A346)</f>
        <v>0</v>
      </c>
      <c r="Y346">
        <f t="shared" si="85"/>
        <v>0</v>
      </c>
      <c r="Z346">
        <f t="shared" si="86"/>
        <v>0</v>
      </c>
      <c r="AA346">
        <f t="shared" si="87"/>
        <v>-5.8263062369091854</v>
      </c>
      <c r="AB346">
        <f t="shared" si="88"/>
        <v>0</v>
      </c>
      <c r="AC346">
        <f t="shared" si="89"/>
        <v>0</v>
      </c>
      <c r="AD346">
        <f t="shared" si="90"/>
        <v>0</v>
      </c>
      <c r="AE346">
        <f t="shared" si="91"/>
        <v>0</v>
      </c>
      <c r="AF346">
        <f t="shared" si="92"/>
        <v>0</v>
      </c>
      <c r="AG346">
        <f t="shared" si="93"/>
        <v>0</v>
      </c>
      <c r="AH346">
        <f t="shared" si="94"/>
        <v>0</v>
      </c>
      <c r="AI346">
        <f t="shared" si="95"/>
        <v>0</v>
      </c>
      <c r="AJ346">
        <f t="shared" si="96"/>
        <v>0</v>
      </c>
      <c r="AK346">
        <f t="shared" si="97"/>
        <v>0</v>
      </c>
      <c r="AL346">
        <f t="shared" si="98"/>
        <v>-13.679156213090813</v>
      </c>
      <c r="AM346">
        <f t="shared" si="99"/>
        <v>0</v>
      </c>
      <c r="AN346">
        <f t="shared" si="100"/>
        <v>0</v>
      </c>
      <c r="AO346">
        <f t="shared" si="101"/>
        <v>0</v>
      </c>
    </row>
    <row r="347" spans="1:41" x14ac:dyDescent="0.2">
      <c r="A347" s="9" t="str">
        <f>'Cost per option'!A355</f>
        <v>2127 Rooftop PV agriculture</v>
      </c>
      <c r="B347" t="str">
        <f>_xlfn.IFNA(VLOOKUP(A347,'Energy balance options'!A$7:C$3000,3,FALSE),"")</f>
        <v>Landbouw</v>
      </c>
      <c r="C347">
        <f>SUMIFS('Energy balance options'!$F$7:$F$3000,'Energy balance options'!$B$7:$B$3000,HeatGen!C$2,'Energy balance options'!$A$7:$A$3000,HeatGen!$A347)</f>
        <v>0</v>
      </c>
      <c r="D347">
        <f>SUMIFS('Energy balance options'!$F$7:$F$3000,'Energy balance options'!$B$7:$B$3000,HeatGen!D$2,'Energy balance options'!$A$7:$A$3000,HeatGen!$A347)</f>
        <v>0</v>
      </c>
      <c r="E347">
        <f>SUMIFS('Energy balance options'!$F$7:$F$3000,'Energy balance options'!$B$7:$B$3000,HeatGen!E$2,'Energy balance options'!$A$7:$A$3000,HeatGen!$A347)</f>
        <v>0</v>
      </c>
      <c r="F347">
        <f>SUMIFS('Energy balance options'!$F$7:$F$3000,'Energy balance options'!$B$7:$B$3000,HeatGen!F$2,'Energy balance options'!$A$7:$A$3000,HeatGen!$A347)</f>
        <v>0</v>
      </c>
      <c r="G347">
        <f>SUMIFS('Energy balance options'!$F$7:$F$3000,'Energy balance options'!$B$7:$B$3000,HeatGen!G$2,'Energy balance options'!$A$7:$A$3000,HeatGen!$A347)</f>
        <v>0</v>
      </c>
      <c r="H347">
        <f>SUMIFS('Energy balance options'!$G$7:$G$3000,'Energy balance options'!$B$7:$B$3000,HeatGen!H$2,'Energy balance options'!$A$7:$A$3000,HeatGen!$A347)</f>
        <v>0</v>
      </c>
      <c r="I347">
        <f>SUMIFS('Energy balance options'!$G$7:$G$3000,'Energy balance options'!$B$7:$B$3000,HeatGen!I$2,'Energy balance options'!$A$7:$A$3000,HeatGen!$A347)</f>
        <v>0</v>
      </c>
      <c r="J347">
        <f>SUMIFS('Energy balance options'!$G$7:$G$3000,'Energy balance options'!$B$7:$B$3000,HeatGen!J$2,'Energy balance options'!$A$7:$A$3000,HeatGen!$A347)</f>
        <v>0</v>
      </c>
      <c r="K347">
        <f>SUMIFS('Energy balance options'!$G$7:$G$3000,'Energy balance options'!$B$7:$B$3000,HeatGen!K$2,'Energy balance options'!$A$7:$A$3000,HeatGen!$A347)</f>
        <v>0</v>
      </c>
      <c r="L347">
        <f>SUMIFS('Energy balance options'!$G$7:$G$3000,'Energy balance options'!$B$7:$B$3000,HeatGen!L$2,'Energy balance options'!$A$7:$A$3000,HeatGen!$A347)</f>
        <v>0</v>
      </c>
      <c r="M347">
        <f>SUMIFS('Energy balance options'!$G$7:$G$3000,'Energy balance options'!$B$7:$B$3000,HeatGen!M$2,'Energy balance options'!$A$7:$A$3000,HeatGen!$A347)</f>
        <v>0</v>
      </c>
      <c r="N347">
        <f>SUMIFS('Energy balance options'!$G$7:$G$3000,'Energy balance options'!$B$7:$B$3000,HeatGen!N$2,'Energy balance options'!$A$7:$A$3000,HeatGen!$A347)</f>
        <v>0</v>
      </c>
      <c r="O347">
        <f>SUMIFS('Energy balance options'!$G$7:$G$3000,'Energy balance options'!$B$7:$B$3000,HeatGen!O$2,'Energy balance options'!$A$7:$A$3000,HeatGen!$A347)</f>
        <v>0</v>
      </c>
      <c r="P347">
        <f>SUMIFS('Energy balance options'!$G$7:$G$3000,'Energy balance options'!$B$7:$B$3000,HeatGen!P$2,'Energy balance options'!$A$7:$A$3000,HeatGen!$A347)</f>
        <v>0</v>
      </c>
      <c r="Q347">
        <f>SUMIFS('Energy balance options'!$G$7:$G$3000,'Energy balance options'!$B$7:$B$3000,HeatGen!Q$2,'Energy balance options'!$A$7:$A$3000,HeatGen!$A347)</f>
        <v>0</v>
      </c>
      <c r="R347">
        <f>SUMIFS('Energy balance options'!$G$7:$G$3000,'Energy balance options'!$B$7:$B$3000,HeatGen!R$2,'Energy balance options'!$A$7:$A$3000,HeatGen!$A347)</f>
        <v>0</v>
      </c>
      <c r="S347">
        <f>SUMIFS('Energy balance options'!$G$7:$G$3000,'Energy balance options'!$B$7:$B$3000,HeatGen!S$2,'Energy balance options'!$A$7:$A$3000,HeatGen!$A347)</f>
        <v>0</v>
      </c>
      <c r="T347">
        <f>SUMIFS('Energy balance options'!$G$7:$G$3000,'Energy balance options'!$B$7:$B$3000,HeatGen!T$2,'Energy balance options'!$A$7:$A$3000,HeatGen!$A347)</f>
        <v>0</v>
      </c>
      <c r="U347">
        <f>SUMIFS('Energy balance options'!$G$7:$G$3000,'Energy balance options'!$B$7:$B$3000,HeatGen!U$2,'Energy balance options'!$A$7:$A$3000,HeatGen!$A347)</f>
        <v>0</v>
      </c>
      <c r="V347">
        <f>SUMIFS('Energy balance options'!$G$7:$G$3000,'Energy balance options'!$B$7:$B$3000,HeatGen!V$2,'Energy balance options'!$A$7:$A$3000,HeatGen!$A347)</f>
        <v>0</v>
      </c>
      <c r="W347">
        <f>SUMIFS('Energy balance options'!$G$7:$G$3000,'Energy balance options'!$B$7:$B$3000,HeatGen!W$2,'Energy balance options'!$A$7:$A$3000,HeatGen!$A347)</f>
        <v>6.9197504309999998</v>
      </c>
      <c r="X347">
        <f>SUMIFS('Energy balance options'!$G$7:$G$3000,'Energy balance options'!$B$7:$B$3000,HeatGen!X$2,'Energy balance options'!$A$7:$A$3000,HeatGen!$A347)</f>
        <v>0</v>
      </c>
      <c r="Y347">
        <f t="shared" si="85"/>
        <v>0</v>
      </c>
      <c r="Z347">
        <f t="shared" si="86"/>
        <v>0</v>
      </c>
      <c r="AA347">
        <f t="shared" si="87"/>
        <v>0</v>
      </c>
      <c r="AB347">
        <f t="shared" si="88"/>
        <v>0</v>
      </c>
      <c r="AC347">
        <f t="shared" si="89"/>
        <v>0</v>
      </c>
      <c r="AD347">
        <f t="shared" si="90"/>
        <v>0</v>
      </c>
      <c r="AE347">
        <f t="shared" si="91"/>
        <v>0</v>
      </c>
      <c r="AF347">
        <f t="shared" si="92"/>
        <v>0</v>
      </c>
      <c r="AG347">
        <f t="shared" si="93"/>
        <v>0</v>
      </c>
      <c r="AH347">
        <f t="shared" si="94"/>
        <v>0</v>
      </c>
      <c r="AI347">
        <f t="shared" si="95"/>
        <v>0</v>
      </c>
      <c r="AJ347">
        <f t="shared" si="96"/>
        <v>0</v>
      </c>
      <c r="AK347">
        <f t="shared" si="97"/>
        <v>0</v>
      </c>
      <c r="AL347">
        <f t="shared" si="98"/>
        <v>0</v>
      </c>
      <c r="AM347">
        <f t="shared" si="99"/>
        <v>0</v>
      </c>
      <c r="AN347">
        <f t="shared" si="100"/>
        <v>0</v>
      </c>
      <c r="AO347">
        <f t="shared" si="101"/>
        <v>0</v>
      </c>
    </row>
    <row r="348" spans="1:41" x14ac:dyDescent="0.2">
      <c r="A348" s="9" t="str">
        <f>'Cost per option'!A356</f>
        <v>2128 H2 PEM small-scale</v>
      </c>
      <c r="B348" t="str">
        <f>_xlfn.IFNA(VLOOKUP(A348,'Energy balance options'!A$7:C$3000,3,FALSE),"")</f>
        <v>H2 voorziening</v>
      </c>
      <c r="C348">
        <f>SUMIFS('Energy balance options'!$F$7:$F$3000,'Energy balance options'!$B$7:$B$3000,HeatGen!C$2,'Energy balance options'!$A$7:$A$3000,HeatGen!$A348)</f>
        <v>0</v>
      </c>
      <c r="D348">
        <f>SUMIFS('Energy balance options'!$F$7:$F$3000,'Energy balance options'!$B$7:$B$3000,HeatGen!D$2,'Energy balance options'!$A$7:$A$3000,HeatGen!$A348)</f>
        <v>0</v>
      </c>
      <c r="E348">
        <f>SUMIFS('Energy balance options'!$F$7:$F$3000,'Energy balance options'!$B$7:$B$3000,HeatGen!E$2,'Energy balance options'!$A$7:$A$3000,HeatGen!$A348)</f>
        <v>0</v>
      </c>
      <c r="F348">
        <f>SUMIFS('Energy balance options'!$F$7:$F$3000,'Energy balance options'!$B$7:$B$3000,HeatGen!F$2,'Energy balance options'!$A$7:$A$3000,HeatGen!$A348)</f>
        <v>0</v>
      </c>
      <c r="G348">
        <f>SUMIFS('Energy balance options'!$F$7:$F$3000,'Energy balance options'!$B$7:$B$3000,HeatGen!G$2,'Energy balance options'!$A$7:$A$3000,HeatGen!$A348)</f>
        <v>0</v>
      </c>
      <c r="H348">
        <f>SUMIFS('Energy balance options'!$G$7:$G$3000,'Energy balance options'!$B$7:$B$3000,HeatGen!H$2,'Energy balance options'!$A$7:$A$3000,HeatGen!$A348)</f>
        <v>0</v>
      </c>
      <c r="I348">
        <f>SUMIFS('Energy balance options'!$G$7:$G$3000,'Energy balance options'!$B$7:$B$3000,HeatGen!I$2,'Energy balance options'!$A$7:$A$3000,HeatGen!$A348)</f>
        <v>0</v>
      </c>
      <c r="J348">
        <f>SUMIFS('Energy balance options'!$G$7:$G$3000,'Energy balance options'!$B$7:$B$3000,HeatGen!J$2,'Energy balance options'!$A$7:$A$3000,HeatGen!$A348)</f>
        <v>9.5306280619999994E-6</v>
      </c>
      <c r="K348">
        <f>SUMIFS('Energy balance options'!$G$7:$G$3000,'Energy balance options'!$B$7:$B$3000,HeatGen!K$2,'Energy balance options'!$A$7:$A$3000,HeatGen!$A348)</f>
        <v>0</v>
      </c>
      <c r="L348">
        <f>SUMIFS('Energy balance options'!$G$7:$G$3000,'Energy balance options'!$B$7:$B$3000,HeatGen!L$2,'Energy balance options'!$A$7:$A$3000,HeatGen!$A348)</f>
        <v>0</v>
      </c>
      <c r="M348">
        <f>SUMIFS('Energy balance options'!$G$7:$G$3000,'Energy balance options'!$B$7:$B$3000,HeatGen!M$2,'Energy balance options'!$A$7:$A$3000,HeatGen!$A348)</f>
        <v>0</v>
      </c>
      <c r="N348">
        <f>SUMIFS('Energy balance options'!$G$7:$G$3000,'Energy balance options'!$B$7:$B$3000,HeatGen!N$2,'Energy balance options'!$A$7:$A$3000,HeatGen!$A348)</f>
        <v>0</v>
      </c>
      <c r="O348">
        <f>SUMIFS('Energy balance options'!$G$7:$G$3000,'Energy balance options'!$B$7:$B$3000,HeatGen!O$2,'Energy balance options'!$A$7:$A$3000,HeatGen!$A348)</f>
        <v>0</v>
      </c>
      <c r="P348">
        <f>SUMIFS('Energy balance options'!$G$7:$G$3000,'Energy balance options'!$B$7:$B$3000,HeatGen!P$2,'Energy balance options'!$A$7:$A$3000,HeatGen!$A348)</f>
        <v>0</v>
      </c>
      <c r="Q348">
        <f>SUMIFS('Energy balance options'!$G$7:$G$3000,'Energy balance options'!$B$7:$B$3000,HeatGen!Q$2,'Energy balance options'!$A$7:$A$3000,HeatGen!$A348)</f>
        <v>0</v>
      </c>
      <c r="R348">
        <f>SUMIFS('Energy balance options'!$G$7:$G$3000,'Energy balance options'!$B$7:$B$3000,HeatGen!R$2,'Energy balance options'!$A$7:$A$3000,HeatGen!$A348)</f>
        <v>0</v>
      </c>
      <c r="S348">
        <f>SUMIFS('Energy balance options'!$G$7:$G$3000,'Energy balance options'!$B$7:$B$3000,HeatGen!S$2,'Energy balance options'!$A$7:$A$3000,HeatGen!$A348)</f>
        <v>0</v>
      </c>
      <c r="T348">
        <f>SUMIFS('Energy balance options'!$G$7:$G$3000,'Energy balance options'!$B$7:$B$3000,HeatGen!T$2,'Energy balance options'!$A$7:$A$3000,HeatGen!$A348)</f>
        <v>0</v>
      </c>
      <c r="U348">
        <f>SUMIFS('Energy balance options'!$G$7:$G$3000,'Energy balance options'!$B$7:$B$3000,HeatGen!U$2,'Energy balance options'!$A$7:$A$3000,HeatGen!$A348)</f>
        <v>0</v>
      </c>
      <c r="V348">
        <f>SUMIFS('Energy balance options'!$G$7:$G$3000,'Energy balance options'!$B$7:$B$3000,HeatGen!V$2,'Energy balance options'!$A$7:$A$3000,HeatGen!$A348)</f>
        <v>0</v>
      </c>
      <c r="W348">
        <f>SUMIFS('Energy balance options'!$G$7:$G$3000,'Energy balance options'!$B$7:$B$3000,HeatGen!W$2,'Energy balance options'!$A$7:$A$3000,HeatGen!$A348)</f>
        <v>0</v>
      </c>
      <c r="X348">
        <f>SUMIFS('Energy balance options'!$G$7:$G$3000,'Energy balance options'!$B$7:$B$3000,HeatGen!X$2,'Energy balance options'!$A$7:$A$3000,HeatGen!$A348)</f>
        <v>0</v>
      </c>
      <c r="Y348">
        <f t="shared" si="85"/>
        <v>0</v>
      </c>
      <c r="Z348">
        <f t="shared" si="86"/>
        <v>0</v>
      </c>
      <c r="AA348">
        <f t="shared" si="87"/>
        <v>0</v>
      </c>
      <c r="AB348">
        <f t="shared" si="88"/>
        <v>0</v>
      </c>
      <c r="AC348">
        <f t="shared" si="89"/>
        <v>0</v>
      </c>
      <c r="AD348">
        <f t="shared" si="90"/>
        <v>0</v>
      </c>
      <c r="AE348">
        <f t="shared" si="91"/>
        <v>0</v>
      </c>
      <c r="AF348">
        <f t="shared" si="92"/>
        <v>0</v>
      </c>
      <c r="AG348">
        <f t="shared" si="93"/>
        <v>0</v>
      </c>
      <c r="AH348">
        <f t="shared" si="94"/>
        <v>0</v>
      </c>
      <c r="AI348">
        <f t="shared" si="95"/>
        <v>0</v>
      </c>
      <c r="AJ348">
        <f t="shared" si="96"/>
        <v>0</v>
      </c>
      <c r="AK348">
        <f t="shared" si="97"/>
        <v>0</v>
      </c>
      <c r="AL348">
        <f t="shared" si="98"/>
        <v>0</v>
      </c>
      <c r="AM348">
        <f t="shared" si="99"/>
        <v>0</v>
      </c>
      <c r="AN348">
        <f t="shared" si="100"/>
        <v>0</v>
      </c>
      <c r="AO348">
        <f t="shared" si="101"/>
        <v>0</v>
      </c>
    </row>
    <row r="349" spans="1:41" x14ac:dyDescent="0.2">
      <c r="A349" s="9" t="str">
        <f>'Cost per option'!A357</f>
        <v>2143 Pyrolysis Oil Production from biomass</v>
      </c>
      <c r="B349" t="str">
        <f>_xlfn.IFNA(VLOOKUP(A349,'Energy balance options'!A$7:C$3000,3,FALSE),"")</f>
        <v>Raffinaderijen</v>
      </c>
      <c r="C349">
        <f>SUMIFS('Energy balance options'!$F$7:$F$3000,'Energy balance options'!$B$7:$B$3000,HeatGen!C$2,'Energy balance options'!$A$7:$A$3000,HeatGen!$A349)</f>
        <v>-3.6639599949999998E-6</v>
      </c>
      <c r="D349">
        <f>SUMIFS('Energy balance options'!$F$7:$F$3000,'Energy balance options'!$B$7:$B$3000,HeatGen!D$2,'Energy balance options'!$A$7:$A$3000,HeatGen!$A349)</f>
        <v>0</v>
      </c>
      <c r="E349">
        <f>SUMIFS('Energy balance options'!$F$7:$F$3000,'Energy balance options'!$B$7:$B$3000,HeatGen!E$2,'Energy balance options'!$A$7:$A$3000,HeatGen!$A349)</f>
        <v>0</v>
      </c>
      <c r="F349">
        <f>SUMIFS('Energy balance options'!$F$7:$F$3000,'Energy balance options'!$B$7:$B$3000,HeatGen!F$2,'Energy balance options'!$A$7:$A$3000,HeatGen!$A349)</f>
        <v>0</v>
      </c>
      <c r="G349">
        <f>SUMIFS('Energy balance options'!$F$7:$F$3000,'Energy balance options'!$B$7:$B$3000,HeatGen!G$2,'Energy balance options'!$A$7:$A$3000,HeatGen!$A349)</f>
        <v>0</v>
      </c>
      <c r="H349">
        <f>SUMIFS('Energy balance options'!$G$7:$G$3000,'Energy balance options'!$B$7:$B$3000,HeatGen!H$2,'Energy balance options'!$A$7:$A$3000,HeatGen!$A349)</f>
        <v>0</v>
      </c>
      <c r="I349">
        <f>SUMIFS('Energy balance options'!$G$7:$G$3000,'Energy balance options'!$B$7:$B$3000,HeatGen!I$2,'Energy balance options'!$A$7:$A$3000,HeatGen!$A349)</f>
        <v>0</v>
      </c>
      <c r="J349">
        <f>SUMIFS('Energy balance options'!$G$7:$G$3000,'Energy balance options'!$B$7:$B$3000,HeatGen!J$2,'Energy balance options'!$A$7:$A$3000,HeatGen!$A349)</f>
        <v>0</v>
      </c>
      <c r="K349">
        <f>SUMIFS('Energy balance options'!$G$7:$G$3000,'Energy balance options'!$B$7:$B$3000,HeatGen!K$2,'Energy balance options'!$A$7:$A$3000,HeatGen!$A349)</f>
        <v>0</v>
      </c>
      <c r="L349">
        <f>SUMIFS('Energy balance options'!$G$7:$G$3000,'Energy balance options'!$B$7:$B$3000,HeatGen!L$2,'Energy balance options'!$A$7:$A$3000,HeatGen!$A349)</f>
        <v>0</v>
      </c>
      <c r="M349">
        <f>SUMIFS('Energy balance options'!$G$7:$G$3000,'Energy balance options'!$B$7:$B$3000,HeatGen!M$2,'Energy balance options'!$A$7:$A$3000,HeatGen!$A349)</f>
        <v>1.2374506399999999E-5</v>
      </c>
      <c r="N349">
        <f>SUMIFS('Energy balance options'!$G$7:$G$3000,'Energy balance options'!$B$7:$B$3000,HeatGen!N$2,'Energy balance options'!$A$7:$A$3000,HeatGen!$A349)</f>
        <v>0</v>
      </c>
      <c r="O349">
        <f>SUMIFS('Energy balance options'!$G$7:$G$3000,'Energy balance options'!$B$7:$B$3000,HeatGen!O$2,'Energy balance options'!$A$7:$A$3000,HeatGen!$A349)</f>
        <v>0</v>
      </c>
      <c r="P349">
        <f>SUMIFS('Energy balance options'!$G$7:$G$3000,'Energy balance options'!$B$7:$B$3000,HeatGen!P$2,'Energy balance options'!$A$7:$A$3000,HeatGen!$A349)</f>
        <v>0</v>
      </c>
      <c r="Q349">
        <f>SUMIFS('Energy balance options'!$G$7:$G$3000,'Energy balance options'!$B$7:$B$3000,HeatGen!Q$2,'Energy balance options'!$A$7:$A$3000,HeatGen!$A349)</f>
        <v>0</v>
      </c>
      <c r="R349">
        <f>SUMIFS('Energy balance options'!$G$7:$G$3000,'Energy balance options'!$B$7:$B$3000,HeatGen!R$2,'Energy balance options'!$A$7:$A$3000,HeatGen!$A349)</f>
        <v>0</v>
      </c>
      <c r="S349">
        <f>SUMIFS('Energy balance options'!$G$7:$G$3000,'Energy balance options'!$B$7:$B$3000,HeatGen!S$2,'Energy balance options'!$A$7:$A$3000,HeatGen!$A349)</f>
        <v>0</v>
      </c>
      <c r="T349">
        <f>SUMIFS('Energy balance options'!$G$7:$G$3000,'Energy balance options'!$B$7:$B$3000,HeatGen!T$2,'Energy balance options'!$A$7:$A$3000,HeatGen!$A349)</f>
        <v>0</v>
      </c>
      <c r="U349">
        <f>SUMIFS('Energy balance options'!$G$7:$G$3000,'Energy balance options'!$B$7:$B$3000,HeatGen!U$2,'Energy balance options'!$A$7:$A$3000,HeatGen!$A349)</f>
        <v>0</v>
      </c>
      <c r="V349">
        <f>SUMIFS('Energy balance options'!$G$7:$G$3000,'Energy balance options'!$B$7:$B$3000,HeatGen!V$2,'Energy balance options'!$A$7:$A$3000,HeatGen!$A349)</f>
        <v>0</v>
      </c>
      <c r="W349">
        <f>SUMIFS('Energy balance options'!$G$7:$G$3000,'Energy balance options'!$B$7:$B$3000,HeatGen!W$2,'Energy balance options'!$A$7:$A$3000,HeatGen!$A349)</f>
        <v>0</v>
      </c>
      <c r="X349">
        <f>SUMIFS('Energy balance options'!$G$7:$G$3000,'Energy balance options'!$B$7:$B$3000,HeatGen!X$2,'Energy balance options'!$A$7:$A$3000,HeatGen!$A349)</f>
        <v>0</v>
      </c>
      <c r="Y349">
        <f t="shared" si="85"/>
        <v>0</v>
      </c>
      <c r="Z349">
        <f t="shared" si="86"/>
        <v>0</v>
      </c>
      <c r="AA349">
        <f t="shared" si="87"/>
        <v>0</v>
      </c>
      <c r="AB349">
        <f t="shared" si="88"/>
        <v>0</v>
      </c>
      <c r="AC349">
        <f t="shared" si="89"/>
        <v>0</v>
      </c>
      <c r="AD349">
        <f t="shared" si="90"/>
        <v>-3.6639599949999998E-6</v>
      </c>
      <c r="AE349">
        <f t="shared" si="91"/>
        <v>0</v>
      </c>
      <c r="AF349">
        <f t="shared" si="92"/>
        <v>0</v>
      </c>
      <c r="AG349">
        <f t="shared" si="93"/>
        <v>0</v>
      </c>
      <c r="AH349">
        <f t="shared" si="94"/>
        <v>0</v>
      </c>
      <c r="AI349">
        <f t="shared" si="95"/>
        <v>0</v>
      </c>
      <c r="AJ349">
        <f t="shared" si="96"/>
        <v>0</v>
      </c>
      <c r="AK349">
        <f t="shared" si="97"/>
        <v>0</v>
      </c>
      <c r="AL349">
        <f t="shared" si="98"/>
        <v>0</v>
      </c>
      <c r="AM349">
        <f t="shared" si="99"/>
        <v>0</v>
      </c>
      <c r="AN349">
        <f t="shared" si="100"/>
        <v>0</v>
      </c>
      <c r="AO349">
        <f t="shared" si="101"/>
        <v>0</v>
      </c>
    </row>
    <row r="350" spans="1:41" x14ac:dyDescent="0.2">
      <c r="A350" s="9" t="str">
        <f>'Cost per option'!A358</f>
        <v>2146 SMR with cryogenic membrane PSA CC</v>
      </c>
      <c r="B350" t="str">
        <f>_xlfn.IFNA(VLOOKUP(A350,'Energy balance options'!A$7:C$3000,3,FALSE),"")</f>
        <v>H2 voorziening</v>
      </c>
      <c r="C350">
        <f>SUMIFS('Energy balance options'!$F$7:$F$3000,'Energy balance options'!$B$7:$B$3000,HeatGen!C$2,'Energy balance options'!$A$7:$A$3000,HeatGen!$A350)</f>
        <v>0</v>
      </c>
      <c r="D350">
        <f>SUMIFS('Energy balance options'!$F$7:$F$3000,'Energy balance options'!$B$7:$B$3000,HeatGen!D$2,'Energy balance options'!$A$7:$A$3000,HeatGen!$A350)</f>
        <v>0</v>
      </c>
      <c r="E350">
        <f>SUMIFS('Energy balance options'!$F$7:$F$3000,'Energy balance options'!$B$7:$B$3000,HeatGen!E$2,'Energy balance options'!$A$7:$A$3000,HeatGen!$A350)</f>
        <v>0</v>
      </c>
      <c r="F350">
        <f>SUMIFS('Energy balance options'!$F$7:$F$3000,'Energy balance options'!$B$7:$B$3000,HeatGen!F$2,'Energy balance options'!$A$7:$A$3000,HeatGen!$A350)</f>
        <v>0</v>
      </c>
      <c r="G350">
        <f>SUMIFS('Energy balance options'!$F$7:$F$3000,'Energy balance options'!$B$7:$B$3000,HeatGen!G$2,'Energy balance options'!$A$7:$A$3000,HeatGen!$A350)</f>
        <v>0</v>
      </c>
      <c r="H350">
        <f>SUMIFS('Energy balance options'!$G$7:$G$3000,'Energy balance options'!$B$7:$B$3000,HeatGen!H$2,'Energy balance options'!$A$7:$A$3000,HeatGen!$A350)</f>
        <v>2.86776783E-4</v>
      </c>
      <c r="I350">
        <f>SUMIFS('Energy balance options'!$G$7:$G$3000,'Energy balance options'!$B$7:$B$3000,HeatGen!I$2,'Energy balance options'!$A$7:$A$3000,HeatGen!$A350)</f>
        <v>0</v>
      </c>
      <c r="J350">
        <f>SUMIFS('Energy balance options'!$G$7:$G$3000,'Energy balance options'!$B$7:$B$3000,HeatGen!J$2,'Energy balance options'!$A$7:$A$3000,HeatGen!$A350)</f>
        <v>0</v>
      </c>
      <c r="K350">
        <f>SUMIFS('Energy balance options'!$G$7:$G$3000,'Energy balance options'!$B$7:$B$3000,HeatGen!K$2,'Energy balance options'!$A$7:$A$3000,HeatGen!$A350)</f>
        <v>0</v>
      </c>
      <c r="L350">
        <f>SUMIFS('Energy balance options'!$G$7:$G$3000,'Energy balance options'!$B$7:$B$3000,HeatGen!L$2,'Energy balance options'!$A$7:$A$3000,HeatGen!$A350)</f>
        <v>0</v>
      </c>
      <c r="M350">
        <f>SUMIFS('Energy balance options'!$G$7:$G$3000,'Energy balance options'!$B$7:$B$3000,HeatGen!M$2,'Energy balance options'!$A$7:$A$3000,HeatGen!$A350)</f>
        <v>0</v>
      </c>
      <c r="N350">
        <f>SUMIFS('Energy balance options'!$G$7:$G$3000,'Energy balance options'!$B$7:$B$3000,HeatGen!N$2,'Energy balance options'!$A$7:$A$3000,HeatGen!$A350)</f>
        <v>0</v>
      </c>
      <c r="O350">
        <f>SUMIFS('Energy balance options'!$G$7:$G$3000,'Energy balance options'!$B$7:$B$3000,HeatGen!O$2,'Energy balance options'!$A$7:$A$3000,HeatGen!$A350)</f>
        <v>0</v>
      </c>
      <c r="P350">
        <f>SUMIFS('Energy balance options'!$G$7:$G$3000,'Energy balance options'!$B$7:$B$3000,HeatGen!P$2,'Energy balance options'!$A$7:$A$3000,HeatGen!$A350)</f>
        <v>0</v>
      </c>
      <c r="Q350">
        <f>SUMIFS('Energy balance options'!$G$7:$G$3000,'Energy balance options'!$B$7:$B$3000,HeatGen!Q$2,'Energy balance options'!$A$7:$A$3000,HeatGen!$A350)</f>
        <v>0</v>
      </c>
      <c r="R350">
        <f>SUMIFS('Energy balance options'!$G$7:$G$3000,'Energy balance options'!$B$7:$B$3000,HeatGen!R$2,'Energy balance options'!$A$7:$A$3000,HeatGen!$A350)</f>
        <v>0</v>
      </c>
      <c r="S350">
        <f>SUMIFS('Energy balance options'!$G$7:$G$3000,'Energy balance options'!$B$7:$B$3000,HeatGen!S$2,'Energy balance options'!$A$7:$A$3000,HeatGen!$A350)</f>
        <v>0</v>
      </c>
      <c r="T350">
        <f>SUMIFS('Energy balance options'!$G$7:$G$3000,'Energy balance options'!$B$7:$B$3000,HeatGen!T$2,'Energy balance options'!$A$7:$A$3000,HeatGen!$A350)</f>
        <v>0</v>
      </c>
      <c r="U350">
        <f>SUMIFS('Energy balance options'!$G$7:$G$3000,'Energy balance options'!$B$7:$B$3000,HeatGen!U$2,'Energy balance options'!$A$7:$A$3000,HeatGen!$A350)</f>
        <v>0</v>
      </c>
      <c r="V350">
        <f>SUMIFS('Energy balance options'!$G$7:$G$3000,'Energy balance options'!$B$7:$B$3000,HeatGen!V$2,'Energy balance options'!$A$7:$A$3000,HeatGen!$A350)</f>
        <v>0</v>
      </c>
      <c r="W350">
        <f>SUMIFS('Energy balance options'!$G$7:$G$3000,'Energy balance options'!$B$7:$B$3000,HeatGen!W$2,'Energy balance options'!$A$7:$A$3000,HeatGen!$A350)</f>
        <v>0</v>
      </c>
      <c r="X350">
        <f>SUMIFS('Energy balance options'!$G$7:$G$3000,'Energy balance options'!$B$7:$B$3000,HeatGen!X$2,'Energy balance options'!$A$7:$A$3000,HeatGen!$A350)</f>
        <v>0</v>
      </c>
      <c r="Y350">
        <f t="shared" si="85"/>
        <v>0</v>
      </c>
      <c r="Z350">
        <f t="shared" si="86"/>
        <v>0</v>
      </c>
      <c r="AA350">
        <f t="shared" si="87"/>
        <v>0</v>
      </c>
      <c r="AB350">
        <f t="shared" si="88"/>
        <v>0</v>
      </c>
      <c r="AC350">
        <f t="shared" si="89"/>
        <v>0</v>
      </c>
      <c r="AD350">
        <f t="shared" si="90"/>
        <v>0</v>
      </c>
      <c r="AE350">
        <f t="shared" si="91"/>
        <v>0</v>
      </c>
      <c r="AF350">
        <f t="shared" si="92"/>
        <v>0</v>
      </c>
      <c r="AG350">
        <f t="shared" si="93"/>
        <v>0</v>
      </c>
      <c r="AH350">
        <f t="shared" si="94"/>
        <v>0</v>
      </c>
      <c r="AI350">
        <f t="shared" si="95"/>
        <v>0</v>
      </c>
      <c r="AJ350">
        <f t="shared" si="96"/>
        <v>0</v>
      </c>
      <c r="AK350">
        <f t="shared" si="97"/>
        <v>0</v>
      </c>
      <c r="AL350">
        <f t="shared" si="98"/>
        <v>0</v>
      </c>
      <c r="AM350">
        <f t="shared" si="99"/>
        <v>0</v>
      </c>
      <c r="AN350">
        <f t="shared" si="100"/>
        <v>0</v>
      </c>
      <c r="AO350">
        <f t="shared" si="101"/>
        <v>0</v>
      </c>
    </row>
    <row r="351" spans="1:41" x14ac:dyDescent="0.2">
      <c r="A351" s="9" t="str">
        <f>'Cost per option'!A359</f>
        <v>2148 Mono manure AD for heat</v>
      </c>
      <c r="B351" t="str">
        <f>_xlfn.IFNA(VLOOKUP(A351,'Energy balance options'!A$7:C$3000,3,FALSE),"")</f>
        <v>Landbouw</v>
      </c>
      <c r="C351">
        <f>SUMIFS('Energy balance options'!$F$7:$F$3000,'Energy balance options'!$B$7:$B$3000,HeatGen!C$2,'Energy balance options'!$A$7:$A$3000,HeatGen!$A351)</f>
        <v>-8.2597503590000005E-5</v>
      </c>
      <c r="D351">
        <f>SUMIFS('Energy balance options'!$F$7:$F$3000,'Energy balance options'!$B$7:$B$3000,HeatGen!D$2,'Energy balance options'!$A$7:$A$3000,HeatGen!$A351)</f>
        <v>0</v>
      </c>
      <c r="E351">
        <f>SUMIFS('Energy balance options'!$F$7:$F$3000,'Energy balance options'!$B$7:$B$3000,HeatGen!E$2,'Energy balance options'!$A$7:$A$3000,HeatGen!$A351)</f>
        <v>0</v>
      </c>
      <c r="F351">
        <f>SUMIFS('Energy balance options'!$F$7:$F$3000,'Energy balance options'!$B$7:$B$3000,HeatGen!F$2,'Energy balance options'!$A$7:$A$3000,HeatGen!$A351)</f>
        <v>0</v>
      </c>
      <c r="G351">
        <f>SUMIFS('Energy balance options'!$F$7:$F$3000,'Energy balance options'!$B$7:$B$3000,HeatGen!G$2,'Energy balance options'!$A$7:$A$3000,HeatGen!$A351)</f>
        <v>0</v>
      </c>
      <c r="H351">
        <f>SUMIFS('Energy balance options'!$G$7:$G$3000,'Energy balance options'!$B$7:$B$3000,HeatGen!H$2,'Energy balance options'!$A$7:$A$3000,HeatGen!$A351)</f>
        <v>0</v>
      </c>
      <c r="I351">
        <f>SUMIFS('Energy balance options'!$G$7:$G$3000,'Energy balance options'!$B$7:$B$3000,HeatGen!I$2,'Energy balance options'!$A$7:$A$3000,HeatGen!$A351)</f>
        <v>0</v>
      </c>
      <c r="J351">
        <f>SUMIFS('Energy balance options'!$G$7:$G$3000,'Energy balance options'!$B$7:$B$3000,HeatGen!J$2,'Energy balance options'!$A$7:$A$3000,HeatGen!$A351)</f>
        <v>0</v>
      </c>
      <c r="K351">
        <f>SUMIFS('Energy balance options'!$G$7:$G$3000,'Energy balance options'!$B$7:$B$3000,HeatGen!K$2,'Energy balance options'!$A$7:$A$3000,HeatGen!$A351)</f>
        <v>0</v>
      </c>
      <c r="L351">
        <f>SUMIFS('Energy balance options'!$G$7:$G$3000,'Energy balance options'!$B$7:$B$3000,HeatGen!L$2,'Energy balance options'!$A$7:$A$3000,HeatGen!$A351)</f>
        <v>0</v>
      </c>
      <c r="M351">
        <f>SUMIFS('Energy balance options'!$G$7:$G$3000,'Energy balance options'!$B$7:$B$3000,HeatGen!M$2,'Energy balance options'!$A$7:$A$3000,HeatGen!$A351)</f>
        <v>0</v>
      </c>
      <c r="N351">
        <f>SUMIFS('Energy balance options'!$G$7:$G$3000,'Energy balance options'!$B$7:$B$3000,HeatGen!N$2,'Energy balance options'!$A$7:$A$3000,HeatGen!$A351)</f>
        <v>0</v>
      </c>
      <c r="O351">
        <f>SUMIFS('Energy balance options'!$G$7:$G$3000,'Energy balance options'!$B$7:$B$3000,HeatGen!O$2,'Energy balance options'!$A$7:$A$3000,HeatGen!$A351)</f>
        <v>0</v>
      </c>
      <c r="P351">
        <f>SUMIFS('Energy balance options'!$G$7:$G$3000,'Energy balance options'!$B$7:$B$3000,HeatGen!P$2,'Energy balance options'!$A$7:$A$3000,HeatGen!$A351)</f>
        <v>0</v>
      </c>
      <c r="Q351">
        <f>SUMIFS('Energy balance options'!$G$7:$G$3000,'Energy balance options'!$B$7:$B$3000,HeatGen!Q$2,'Energy balance options'!$A$7:$A$3000,HeatGen!$A351)</f>
        <v>0</v>
      </c>
      <c r="R351">
        <f>SUMIFS('Energy balance options'!$G$7:$G$3000,'Energy balance options'!$B$7:$B$3000,HeatGen!R$2,'Energy balance options'!$A$7:$A$3000,HeatGen!$A351)</f>
        <v>0</v>
      </c>
      <c r="S351">
        <f>SUMIFS('Energy balance options'!$G$7:$G$3000,'Energy balance options'!$B$7:$B$3000,HeatGen!S$2,'Energy balance options'!$A$7:$A$3000,HeatGen!$A351)</f>
        <v>0</v>
      </c>
      <c r="T351">
        <f>SUMIFS('Energy balance options'!$G$7:$G$3000,'Energy balance options'!$B$7:$B$3000,HeatGen!T$2,'Energy balance options'!$A$7:$A$3000,HeatGen!$A351)</f>
        <v>0</v>
      </c>
      <c r="U351">
        <f>SUMIFS('Energy balance options'!$G$7:$G$3000,'Energy balance options'!$B$7:$B$3000,HeatGen!U$2,'Energy balance options'!$A$7:$A$3000,HeatGen!$A351)</f>
        <v>0</v>
      </c>
      <c r="V351">
        <f>SUMIFS('Energy balance options'!$G$7:$G$3000,'Energy balance options'!$B$7:$B$3000,HeatGen!V$2,'Energy balance options'!$A$7:$A$3000,HeatGen!$A351)</f>
        <v>0</v>
      </c>
      <c r="W351">
        <f>SUMIFS('Energy balance options'!$G$7:$G$3000,'Energy balance options'!$B$7:$B$3000,HeatGen!W$2,'Energy balance options'!$A$7:$A$3000,HeatGen!$A351)</f>
        <v>0</v>
      </c>
      <c r="X351">
        <f>SUMIFS('Energy balance options'!$G$7:$G$3000,'Energy balance options'!$B$7:$B$3000,HeatGen!X$2,'Energy balance options'!$A$7:$A$3000,HeatGen!$A351)</f>
        <v>0</v>
      </c>
      <c r="Y351">
        <f t="shared" si="85"/>
        <v>0</v>
      </c>
      <c r="Z351">
        <f t="shared" si="86"/>
        <v>0</v>
      </c>
      <c r="AA351">
        <f t="shared" si="87"/>
        <v>0</v>
      </c>
      <c r="AB351">
        <f t="shared" si="88"/>
        <v>0</v>
      </c>
      <c r="AC351">
        <f t="shared" si="89"/>
        <v>0</v>
      </c>
      <c r="AD351">
        <f t="shared" si="90"/>
        <v>0</v>
      </c>
      <c r="AE351">
        <f t="shared" si="91"/>
        <v>0</v>
      </c>
      <c r="AF351">
        <f t="shared" si="92"/>
        <v>0</v>
      </c>
      <c r="AG351">
        <f t="shared" si="93"/>
        <v>0</v>
      </c>
      <c r="AH351">
        <f t="shared" si="94"/>
        <v>0</v>
      </c>
      <c r="AI351">
        <f t="shared" si="95"/>
        <v>0</v>
      </c>
      <c r="AJ351">
        <f t="shared" si="96"/>
        <v>0</v>
      </c>
      <c r="AK351">
        <f t="shared" si="97"/>
        <v>0</v>
      </c>
      <c r="AL351">
        <f t="shared" si="98"/>
        <v>0</v>
      </c>
      <c r="AM351">
        <f t="shared" si="99"/>
        <v>0</v>
      </c>
      <c r="AN351">
        <f t="shared" si="100"/>
        <v>0</v>
      </c>
      <c r="AO351">
        <f t="shared" si="101"/>
        <v>0</v>
      </c>
    </row>
    <row r="352" spans="1:41" x14ac:dyDescent="0.2">
      <c r="A352" s="9" t="str">
        <f>'Cost per option'!A360</f>
        <v>2149 H2 Boilers - Households</v>
      </c>
      <c r="B352" t="str">
        <f>_xlfn.IFNA(VLOOKUP(A352,'Energy balance options'!A$7:C$3000,3,FALSE),"")</f>
        <v>Huishoudens</v>
      </c>
      <c r="C352">
        <f>SUMIFS('Energy balance options'!$F$7:$F$3000,'Energy balance options'!$B$7:$B$3000,HeatGen!C$2,'Energy balance options'!$A$7:$A$3000,HeatGen!$A352)</f>
        <v>-3.058045778E-3</v>
      </c>
      <c r="D352">
        <f>SUMIFS('Energy balance options'!$F$7:$F$3000,'Energy balance options'!$B$7:$B$3000,HeatGen!D$2,'Energy balance options'!$A$7:$A$3000,HeatGen!$A352)</f>
        <v>0</v>
      </c>
      <c r="E352">
        <f>SUMIFS('Energy balance options'!$F$7:$F$3000,'Energy balance options'!$B$7:$B$3000,HeatGen!E$2,'Energy balance options'!$A$7:$A$3000,HeatGen!$A352)</f>
        <v>0</v>
      </c>
      <c r="F352">
        <f>SUMIFS('Energy balance options'!$F$7:$F$3000,'Energy balance options'!$B$7:$B$3000,HeatGen!F$2,'Energy balance options'!$A$7:$A$3000,HeatGen!$A352)</f>
        <v>0</v>
      </c>
      <c r="G352">
        <f>SUMIFS('Energy balance options'!$F$7:$F$3000,'Energy balance options'!$B$7:$B$3000,HeatGen!G$2,'Energy balance options'!$A$7:$A$3000,HeatGen!$A352)</f>
        <v>0</v>
      </c>
      <c r="H352">
        <f>SUMIFS('Energy balance options'!$G$7:$G$3000,'Energy balance options'!$B$7:$B$3000,HeatGen!H$2,'Energy balance options'!$A$7:$A$3000,HeatGen!$A352)</f>
        <v>0</v>
      </c>
      <c r="I352">
        <f>SUMIFS('Energy balance options'!$G$7:$G$3000,'Energy balance options'!$B$7:$B$3000,HeatGen!I$2,'Energy balance options'!$A$7:$A$3000,HeatGen!$A352)</f>
        <v>3.1526231919999999E-3</v>
      </c>
      <c r="J352">
        <f>SUMIFS('Energy balance options'!$G$7:$G$3000,'Energy balance options'!$B$7:$B$3000,HeatGen!J$2,'Energy balance options'!$A$7:$A$3000,HeatGen!$A352)</f>
        <v>0</v>
      </c>
      <c r="K352">
        <f>SUMIFS('Energy balance options'!$G$7:$G$3000,'Energy balance options'!$B$7:$B$3000,HeatGen!K$2,'Energy balance options'!$A$7:$A$3000,HeatGen!$A352)</f>
        <v>0</v>
      </c>
      <c r="L352">
        <f>SUMIFS('Energy balance options'!$G$7:$G$3000,'Energy balance options'!$B$7:$B$3000,HeatGen!L$2,'Energy balance options'!$A$7:$A$3000,HeatGen!$A352)</f>
        <v>0</v>
      </c>
      <c r="M352">
        <f>SUMIFS('Energy balance options'!$G$7:$G$3000,'Energy balance options'!$B$7:$B$3000,HeatGen!M$2,'Energy balance options'!$A$7:$A$3000,HeatGen!$A352)</f>
        <v>0</v>
      </c>
      <c r="N352">
        <f>SUMIFS('Energy balance options'!$G$7:$G$3000,'Energy balance options'!$B$7:$B$3000,HeatGen!N$2,'Energy balance options'!$A$7:$A$3000,HeatGen!$A352)</f>
        <v>0</v>
      </c>
      <c r="O352">
        <f>SUMIFS('Energy balance options'!$G$7:$G$3000,'Energy balance options'!$B$7:$B$3000,HeatGen!O$2,'Energy balance options'!$A$7:$A$3000,HeatGen!$A352)</f>
        <v>0</v>
      </c>
      <c r="P352">
        <f>SUMIFS('Energy balance options'!$G$7:$G$3000,'Energy balance options'!$B$7:$B$3000,HeatGen!P$2,'Energy balance options'!$A$7:$A$3000,HeatGen!$A352)</f>
        <v>0</v>
      </c>
      <c r="Q352">
        <f>SUMIFS('Energy balance options'!$G$7:$G$3000,'Energy balance options'!$B$7:$B$3000,HeatGen!Q$2,'Energy balance options'!$A$7:$A$3000,HeatGen!$A352)</f>
        <v>0</v>
      </c>
      <c r="R352">
        <f>SUMIFS('Energy balance options'!$G$7:$G$3000,'Energy balance options'!$B$7:$B$3000,HeatGen!R$2,'Energy balance options'!$A$7:$A$3000,HeatGen!$A352)</f>
        <v>0</v>
      </c>
      <c r="S352">
        <f>SUMIFS('Energy balance options'!$G$7:$G$3000,'Energy balance options'!$B$7:$B$3000,HeatGen!S$2,'Energy balance options'!$A$7:$A$3000,HeatGen!$A352)</f>
        <v>0</v>
      </c>
      <c r="T352">
        <f>SUMIFS('Energy balance options'!$G$7:$G$3000,'Energy balance options'!$B$7:$B$3000,HeatGen!T$2,'Energy balance options'!$A$7:$A$3000,HeatGen!$A352)</f>
        <v>0</v>
      </c>
      <c r="U352">
        <f>SUMIFS('Energy balance options'!$G$7:$G$3000,'Energy balance options'!$B$7:$B$3000,HeatGen!U$2,'Energy balance options'!$A$7:$A$3000,HeatGen!$A352)</f>
        <v>0</v>
      </c>
      <c r="V352">
        <f>SUMIFS('Energy balance options'!$G$7:$G$3000,'Energy balance options'!$B$7:$B$3000,HeatGen!V$2,'Energy balance options'!$A$7:$A$3000,HeatGen!$A352)</f>
        <v>0</v>
      </c>
      <c r="W352">
        <f>SUMIFS('Energy balance options'!$G$7:$G$3000,'Energy balance options'!$B$7:$B$3000,HeatGen!W$2,'Energy balance options'!$A$7:$A$3000,HeatGen!$A352)</f>
        <v>0</v>
      </c>
      <c r="X352">
        <f>SUMIFS('Energy balance options'!$G$7:$G$3000,'Energy balance options'!$B$7:$B$3000,HeatGen!X$2,'Energy balance options'!$A$7:$A$3000,HeatGen!$A352)</f>
        <v>0</v>
      </c>
      <c r="Y352">
        <f t="shared" si="85"/>
        <v>0</v>
      </c>
      <c r="Z352">
        <f t="shared" si="86"/>
        <v>-3.058045778E-3</v>
      </c>
      <c r="AA352">
        <f t="shared" si="87"/>
        <v>0</v>
      </c>
      <c r="AB352">
        <f t="shared" si="88"/>
        <v>0</v>
      </c>
      <c r="AC352">
        <f t="shared" si="89"/>
        <v>0</v>
      </c>
      <c r="AD352">
        <f t="shared" si="90"/>
        <v>0</v>
      </c>
      <c r="AE352">
        <f t="shared" si="91"/>
        <v>0</v>
      </c>
      <c r="AF352">
        <f t="shared" si="92"/>
        <v>0</v>
      </c>
      <c r="AG352">
        <f t="shared" si="93"/>
        <v>0</v>
      </c>
      <c r="AH352">
        <f t="shared" si="94"/>
        <v>0</v>
      </c>
      <c r="AI352">
        <f t="shared" si="95"/>
        <v>0</v>
      </c>
      <c r="AJ352">
        <f t="shared" si="96"/>
        <v>0</v>
      </c>
      <c r="AK352">
        <f t="shared" si="97"/>
        <v>0</v>
      </c>
      <c r="AL352">
        <f t="shared" si="98"/>
        <v>0</v>
      </c>
      <c r="AM352">
        <f t="shared" si="99"/>
        <v>0</v>
      </c>
      <c r="AN352">
        <f t="shared" si="100"/>
        <v>0</v>
      </c>
      <c r="AO352">
        <f t="shared" si="101"/>
        <v>0</v>
      </c>
    </row>
    <row r="353" spans="1:41" x14ac:dyDescent="0.2">
      <c r="A353" s="9" t="str">
        <f>'Cost per option'!A361</f>
        <v>2150 H2 Low Temp Boilers - HDO</v>
      </c>
      <c r="B353" t="str">
        <f>_xlfn.IFNA(VLOOKUP(A353,'Energy balance options'!A$7:C$3000,3,FALSE),"")</f>
        <v>HDO</v>
      </c>
      <c r="C353">
        <f>SUMIFS('Energy balance options'!$F$7:$F$3000,'Energy balance options'!$B$7:$B$3000,HeatGen!C$2,'Energy balance options'!$A$7:$A$3000,HeatGen!$A353)</f>
        <v>-6.9616462090000002E-4</v>
      </c>
      <c r="D353">
        <f>SUMIFS('Energy balance options'!$F$7:$F$3000,'Energy balance options'!$B$7:$B$3000,HeatGen!D$2,'Energy balance options'!$A$7:$A$3000,HeatGen!$A353)</f>
        <v>0</v>
      </c>
      <c r="E353">
        <f>SUMIFS('Energy balance options'!$F$7:$F$3000,'Energy balance options'!$B$7:$B$3000,HeatGen!E$2,'Energy balance options'!$A$7:$A$3000,HeatGen!$A353)</f>
        <v>0</v>
      </c>
      <c r="F353">
        <f>SUMIFS('Energy balance options'!$F$7:$F$3000,'Energy balance options'!$B$7:$B$3000,HeatGen!F$2,'Energy balance options'!$A$7:$A$3000,HeatGen!$A353)</f>
        <v>0</v>
      </c>
      <c r="G353">
        <f>SUMIFS('Energy balance options'!$F$7:$F$3000,'Energy balance options'!$B$7:$B$3000,HeatGen!G$2,'Energy balance options'!$A$7:$A$3000,HeatGen!$A353)</f>
        <v>0</v>
      </c>
      <c r="H353">
        <f>SUMIFS('Energy balance options'!$G$7:$G$3000,'Energy balance options'!$B$7:$B$3000,HeatGen!H$2,'Energy balance options'!$A$7:$A$3000,HeatGen!$A353)</f>
        <v>0</v>
      </c>
      <c r="I353">
        <f>SUMIFS('Energy balance options'!$G$7:$G$3000,'Energy balance options'!$B$7:$B$3000,HeatGen!I$2,'Energy balance options'!$A$7:$A$3000,HeatGen!$A353)</f>
        <v>6.89272325E-4</v>
      </c>
      <c r="J353">
        <f>SUMIFS('Energy balance options'!$G$7:$G$3000,'Energy balance options'!$B$7:$B$3000,HeatGen!J$2,'Energy balance options'!$A$7:$A$3000,HeatGen!$A353)</f>
        <v>0</v>
      </c>
      <c r="K353">
        <f>SUMIFS('Energy balance options'!$G$7:$G$3000,'Energy balance options'!$B$7:$B$3000,HeatGen!K$2,'Energy balance options'!$A$7:$A$3000,HeatGen!$A353)</f>
        <v>0</v>
      </c>
      <c r="L353">
        <f>SUMIFS('Energy balance options'!$G$7:$G$3000,'Energy balance options'!$B$7:$B$3000,HeatGen!L$2,'Energy balance options'!$A$7:$A$3000,HeatGen!$A353)</f>
        <v>0</v>
      </c>
      <c r="M353">
        <f>SUMIFS('Energy balance options'!$G$7:$G$3000,'Energy balance options'!$B$7:$B$3000,HeatGen!M$2,'Energy balance options'!$A$7:$A$3000,HeatGen!$A353)</f>
        <v>0</v>
      </c>
      <c r="N353">
        <f>SUMIFS('Energy balance options'!$G$7:$G$3000,'Energy balance options'!$B$7:$B$3000,HeatGen!N$2,'Energy balance options'!$A$7:$A$3000,HeatGen!$A353)</f>
        <v>0</v>
      </c>
      <c r="O353">
        <f>SUMIFS('Energy balance options'!$G$7:$G$3000,'Energy balance options'!$B$7:$B$3000,HeatGen!O$2,'Energy balance options'!$A$7:$A$3000,HeatGen!$A353)</f>
        <v>0</v>
      </c>
      <c r="P353">
        <f>SUMIFS('Energy balance options'!$G$7:$G$3000,'Energy balance options'!$B$7:$B$3000,HeatGen!P$2,'Energy balance options'!$A$7:$A$3000,HeatGen!$A353)</f>
        <v>0</v>
      </c>
      <c r="Q353">
        <f>SUMIFS('Energy balance options'!$G$7:$G$3000,'Energy balance options'!$B$7:$B$3000,HeatGen!Q$2,'Energy balance options'!$A$7:$A$3000,HeatGen!$A353)</f>
        <v>0</v>
      </c>
      <c r="R353">
        <f>SUMIFS('Energy balance options'!$G$7:$G$3000,'Energy balance options'!$B$7:$B$3000,HeatGen!R$2,'Energy balance options'!$A$7:$A$3000,HeatGen!$A353)</f>
        <v>0</v>
      </c>
      <c r="S353">
        <f>SUMIFS('Energy balance options'!$G$7:$G$3000,'Energy balance options'!$B$7:$B$3000,HeatGen!S$2,'Energy balance options'!$A$7:$A$3000,HeatGen!$A353)</f>
        <v>0</v>
      </c>
      <c r="T353">
        <f>SUMIFS('Energy balance options'!$G$7:$G$3000,'Energy balance options'!$B$7:$B$3000,HeatGen!T$2,'Energy balance options'!$A$7:$A$3000,HeatGen!$A353)</f>
        <v>0</v>
      </c>
      <c r="U353">
        <f>SUMIFS('Energy balance options'!$G$7:$G$3000,'Energy balance options'!$B$7:$B$3000,HeatGen!U$2,'Energy balance options'!$A$7:$A$3000,HeatGen!$A353)</f>
        <v>0</v>
      </c>
      <c r="V353">
        <f>SUMIFS('Energy balance options'!$G$7:$G$3000,'Energy balance options'!$B$7:$B$3000,HeatGen!V$2,'Energy balance options'!$A$7:$A$3000,HeatGen!$A353)</f>
        <v>0</v>
      </c>
      <c r="W353">
        <f>SUMIFS('Energy balance options'!$G$7:$G$3000,'Energy balance options'!$B$7:$B$3000,HeatGen!W$2,'Energy balance options'!$A$7:$A$3000,HeatGen!$A353)</f>
        <v>0</v>
      </c>
      <c r="X353">
        <f>SUMIFS('Energy balance options'!$G$7:$G$3000,'Energy balance options'!$B$7:$B$3000,HeatGen!X$2,'Energy balance options'!$A$7:$A$3000,HeatGen!$A353)</f>
        <v>0</v>
      </c>
      <c r="Y353">
        <f t="shared" si="85"/>
        <v>0</v>
      </c>
      <c r="Z353">
        <f t="shared" si="86"/>
        <v>-6.9616462090000002E-4</v>
      </c>
      <c r="AA353">
        <f t="shared" si="87"/>
        <v>0</v>
      </c>
      <c r="AB353">
        <f t="shared" si="88"/>
        <v>0</v>
      </c>
      <c r="AC353">
        <f t="shared" si="89"/>
        <v>0</v>
      </c>
      <c r="AD353">
        <f t="shared" si="90"/>
        <v>0</v>
      </c>
      <c r="AE353">
        <f t="shared" si="91"/>
        <v>0</v>
      </c>
      <c r="AF353">
        <f t="shared" si="92"/>
        <v>0</v>
      </c>
      <c r="AG353">
        <f t="shared" si="93"/>
        <v>0</v>
      </c>
      <c r="AH353">
        <f t="shared" si="94"/>
        <v>0</v>
      </c>
      <c r="AI353">
        <f t="shared" si="95"/>
        <v>0</v>
      </c>
      <c r="AJ353">
        <f t="shared" si="96"/>
        <v>0</v>
      </c>
      <c r="AK353">
        <f t="shared" si="97"/>
        <v>0</v>
      </c>
      <c r="AL353">
        <f t="shared" si="98"/>
        <v>0</v>
      </c>
      <c r="AM353">
        <f t="shared" si="99"/>
        <v>0</v>
      </c>
      <c r="AN353">
        <f t="shared" si="100"/>
        <v>0</v>
      </c>
      <c r="AO353">
        <f t="shared" si="101"/>
        <v>0</v>
      </c>
    </row>
    <row r="354" spans="1:41" x14ac:dyDescent="0.2">
      <c r="A354" s="9" t="str">
        <f>'Cost per option'!A362</f>
        <v>2157 REF LULUCF CO2</v>
      </c>
      <c r="B354" t="str">
        <f>_xlfn.IFNA(VLOOKUP(A354,'Energy balance options'!A$7:C$3000,3,FALSE),"")</f>
        <v/>
      </c>
      <c r="C354">
        <f>SUMIFS('Energy balance options'!$F$7:$F$3000,'Energy balance options'!$B$7:$B$3000,HeatGen!C$2,'Energy balance options'!$A$7:$A$3000,HeatGen!$A354)</f>
        <v>0</v>
      </c>
      <c r="D354">
        <f>SUMIFS('Energy balance options'!$F$7:$F$3000,'Energy balance options'!$B$7:$B$3000,HeatGen!D$2,'Energy balance options'!$A$7:$A$3000,HeatGen!$A354)</f>
        <v>0</v>
      </c>
      <c r="E354">
        <f>SUMIFS('Energy balance options'!$F$7:$F$3000,'Energy balance options'!$B$7:$B$3000,HeatGen!E$2,'Energy balance options'!$A$7:$A$3000,HeatGen!$A354)</f>
        <v>0</v>
      </c>
      <c r="F354">
        <f>SUMIFS('Energy balance options'!$F$7:$F$3000,'Energy balance options'!$B$7:$B$3000,HeatGen!F$2,'Energy balance options'!$A$7:$A$3000,HeatGen!$A354)</f>
        <v>0</v>
      </c>
      <c r="G354">
        <f>SUMIFS('Energy balance options'!$F$7:$F$3000,'Energy balance options'!$B$7:$B$3000,HeatGen!G$2,'Energy balance options'!$A$7:$A$3000,HeatGen!$A354)</f>
        <v>0</v>
      </c>
      <c r="H354">
        <f>SUMIFS('Energy balance options'!$G$7:$G$3000,'Energy balance options'!$B$7:$B$3000,HeatGen!H$2,'Energy balance options'!$A$7:$A$3000,HeatGen!$A354)</f>
        <v>0</v>
      </c>
      <c r="I354">
        <f>SUMIFS('Energy balance options'!$G$7:$G$3000,'Energy balance options'!$B$7:$B$3000,HeatGen!I$2,'Energy balance options'!$A$7:$A$3000,HeatGen!$A354)</f>
        <v>0</v>
      </c>
      <c r="J354">
        <f>SUMIFS('Energy balance options'!$G$7:$G$3000,'Energy balance options'!$B$7:$B$3000,HeatGen!J$2,'Energy balance options'!$A$7:$A$3000,HeatGen!$A354)</f>
        <v>0</v>
      </c>
      <c r="K354">
        <f>SUMIFS('Energy balance options'!$G$7:$G$3000,'Energy balance options'!$B$7:$B$3000,HeatGen!K$2,'Energy balance options'!$A$7:$A$3000,HeatGen!$A354)</f>
        <v>0</v>
      </c>
      <c r="L354">
        <f>SUMIFS('Energy balance options'!$G$7:$G$3000,'Energy balance options'!$B$7:$B$3000,HeatGen!L$2,'Energy balance options'!$A$7:$A$3000,HeatGen!$A354)</f>
        <v>0</v>
      </c>
      <c r="M354">
        <f>SUMIFS('Energy balance options'!$G$7:$G$3000,'Energy balance options'!$B$7:$B$3000,HeatGen!M$2,'Energy balance options'!$A$7:$A$3000,HeatGen!$A354)</f>
        <v>0</v>
      </c>
      <c r="N354">
        <f>SUMIFS('Energy balance options'!$G$7:$G$3000,'Energy balance options'!$B$7:$B$3000,HeatGen!N$2,'Energy balance options'!$A$7:$A$3000,HeatGen!$A354)</f>
        <v>0</v>
      </c>
      <c r="O354">
        <f>SUMIFS('Energy balance options'!$G$7:$G$3000,'Energy balance options'!$B$7:$B$3000,HeatGen!O$2,'Energy balance options'!$A$7:$A$3000,HeatGen!$A354)</f>
        <v>0</v>
      </c>
      <c r="P354">
        <f>SUMIFS('Energy balance options'!$G$7:$G$3000,'Energy balance options'!$B$7:$B$3000,HeatGen!P$2,'Energy balance options'!$A$7:$A$3000,HeatGen!$A354)</f>
        <v>0</v>
      </c>
      <c r="Q354">
        <f>SUMIFS('Energy balance options'!$G$7:$G$3000,'Energy balance options'!$B$7:$B$3000,HeatGen!Q$2,'Energy balance options'!$A$7:$A$3000,HeatGen!$A354)</f>
        <v>0</v>
      </c>
      <c r="R354">
        <f>SUMIFS('Energy balance options'!$G$7:$G$3000,'Energy balance options'!$B$7:$B$3000,HeatGen!R$2,'Energy balance options'!$A$7:$A$3000,HeatGen!$A354)</f>
        <v>0</v>
      </c>
      <c r="S354">
        <f>SUMIFS('Energy balance options'!$G$7:$G$3000,'Energy balance options'!$B$7:$B$3000,HeatGen!S$2,'Energy balance options'!$A$7:$A$3000,HeatGen!$A354)</f>
        <v>0</v>
      </c>
      <c r="T354">
        <f>SUMIFS('Energy balance options'!$G$7:$G$3000,'Energy balance options'!$B$7:$B$3000,HeatGen!T$2,'Energy balance options'!$A$7:$A$3000,HeatGen!$A354)</f>
        <v>0</v>
      </c>
      <c r="U354">
        <f>SUMIFS('Energy balance options'!$G$7:$G$3000,'Energy balance options'!$B$7:$B$3000,HeatGen!U$2,'Energy balance options'!$A$7:$A$3000,HeatGen!$A354)</f>
        <v>0</v>
      </c>
      <c r="V354">
        <f>SUMIFS('Energy balance options'!$G$7:$G$3000,'Energy balance options'!$B$7:$B$3000,HeatGen!V$2,'Energy balance options'!$A$7:$A$3000,HeatGen!$A354)</f>
        <v>0</v>
      </c>
      <c r="W354">
        <f>SUMIFS('Energy balance options'!$G$7:$G$3000,'Energy balance options'!$B$7:$B$3000,HeatGen!W$2,'Energy balance options'!$A$7:$A$3000,HeatGen!$A354)</f>
        <v>0</v>
      </c>
      <c r="X354">
        <f>SUMIFS('Energy balance options'!$G$7:$G$3000,'Energy balance options'!$B$7:$B$3000,HeatGen!X$2,'Energy balance options'!$A$7:$A$3000,HeatGen!$A354)</f>
        <v>0</v>
      </c>
      <c r="Y354">
        <f t="shared" si="85"/>
        <v>0</v>
      </c>
      <c r="Z354">
        <f t="shared" si="86"/>
        <v>0</v>
      </c>
      <c r="AA354">
        <f t="shared" si="87"/>
        <v>0</v>
      </c>
      <c r="AB354">
        <f t="shared" si="88"/>
        <v>0</v>
      </c>
      <c r="AC354">
        <f t="shared" si="89"/>
        <v>0</v>
      </c>
      <c r="AD354">
        <f t="shared" si="90"/>
        <v>0</v>
      </c>
      <c r="AE354">
        <f t="shared" si="91"/>
        <v>0</v>
      </c>
      <c r="AF354">
        <f t="shared" si="92"/>
        <v>0</v>
      </c>
      <c r="AG354">
        <f t="shared" si="93"/>
        <v>0</v>
      </c>
      <c r="AH354">
        <f t="shared" si="94"/>
        <v>0</v>
      </c>
      <c r="AI354">
        <f t="shared" si="95"/>
        <v>0</v>
      </c>
      <c r="AJ354">
        <f t="shared" si="96"/>
        <v>0</v>
      </c>
      <c r="AK354">
        <f t="shared" si="97"/>
        <v>0</v>
      </c>
      <c r="AL354">
        <f t="shared" si="98"/>
        <v>0</v>
      </c>
      <c r="AM354">
        <f t="shared" si="99"/>
        <v>0</v>
      </c>
      <c r="AN354">
        <f t="shared" si="100"/>
        <v>0</v>
      </c>
      <c r="AO354">
        <f t="shared" si="101"/>
        <v>0</v>
      </c>
    </row>
    <row r="355" spans="1:41" x14ac:dyDescent="0.2">
      <c r="A355" s="9" t="str">
        <f>'Cost per option'!A363</f>
        <v>2162 Geothermie diep stadsverwarming</v>
      </c>
      <c r="B355" t="str">
        <f>_xlfn.IFNA(VLOOKUP(A355,'Energy balance options'!A$7:C$3000,3,FALSE),"")</f>
        <v>Warmteopwekking (centraal)</v>
      </c>
      <c r="C355">
        <f>SUMIFS('Energy balance options'!$F$7:$F$3000,'Energy balance options'!$B$7:$B$3000,HeatGen!C$2,'Energy balance options'!$A$7:$A$3000,HeatGen!$A355)</f>
        <v>-0.84994423679999997</v>
      </c>
      <c r="D355">
        <f>SUMIFS('Energy balance options'!$F$7:$F$3000,'Energy balance options'!$B$7:$B$3000,HeatGen!D$2,'Energy balance options'!$A$7:$A$3000,HeatGen!$A355)</f>
        <v>0</v>
      </c>
      <c r="E355">
        <f>SUMIFS('Energy balance options'!$F$7:$F$3000,'Energy balance options'!$B$7:$B$3000,HeatGen!E$2,'Energy balance options'!$A$7:$A$3000,HeatGen!$A355)</f>
        <v>0</v>
      </c>
      <c r="F355">
        <f>SUMIFS('Energy balance options'!$F$7:$F$3000,'Energy balance options'!$B$7:$B$3000,HeatGen!F$2,'Energy balance options'!$A$7:$A$3000,HeatGen!$A355)</f>
        <v>0</v>
      </c>
      <c r="G355">
        <f>SUMIFS('Energy balance options'!$F$7:$F$3000,'Energy balance options'!$B$7:$B$3000,HeatGen!G$2,'Energy balance options'!$A$7:$A$3000,HeatGen!$A355)</f>
        <v>0</v>
      </c>
      <c r="H355">
        <f>SUMIFS('Energy balance options'!$G$7:$G$3000,'Energy balance options'!$B$7:$B$3000,HeatGen!H$2,'Energy balance options'!$A$7:$A$3000,HeatGen!$A355)</f>
        <v>0</v>
      </c>
      <c r="I355">
        <f>SUMIFS('Energy balance options'!$G$7:$G$3000,'Energy balance options'!$B$7:$B$3000,HeatGen!I$2,'Energy balance options'!$A$7:$A$3000,HeatGen!$A355)</f>
        <v>0</v>
      </c>
      <c r="J355">
        <f>SUMIFS('Energy balance options'!$G$7:$G$3000,'Energy balance options'!$B$7:$B$3000,HeatGen!J$2,'Energy balance options'!$A$7:$A$3000,HeatGen!$A355)</f>
        <v>4.9996760029999997E-2</v>
      </c>
      <c r="K355">
        <f>SUMIFS('Energy balance options'!$G$7:$G$3000,'Energy balance options'!$B$7:$B$3000,HeatGen!K$2,'Energy balance options'!$A$7:$A$3000,HeatGen!$A355)</f>
        <v>0</v>
      </c>
      <c r="L355">
        <f>SUMIFS('Energy balance options'!$G$7:$G$3000,'Energy balance options'!$B$7:$B$3000,HeatGen!L$2,'Energy balance options'!$A$7:$A$3000,HeatGen!$A355)</f>
        <v>0</v>
      </c>
      <c r="M355">
        <f>SUMIFS('Energy balance options'!$G$7:$G$3000,'Energy balance options'!$B$7:$B$3000,HeatGen!M$2,'Energy balance options'!$A$7:$A$3000,HeatGen!$A355)</f>
        <v>0</v>
      </c>
      <c r="N355">
        <f>SUMIFS('Energy balance options'!$G$7:$G$3000,'Energy balance options'!$B$7:$B$3000,HeatGen!N$2,'Energy balance options'!$A$7:$A$3000,HeatGen!$A355)</f>
        <v>0</v>
      </c>
      <c r="O355">
        <f>SUMIFS('Energy balance options'!$G$7:$G$3000,'Energy balance options'!$B$7:$B$3000,HeatGen!O$2,'Energy balance options'!$A$7:$A$3000,HeatGen!$A355)</f>
        <v>0</v>
      </c>
      <c r="P355">
        <f>SUMIFS('Energy balance options'!$G$7:$G$3000,'Energy balance options'!$B$7:$B$3000,HeatGen!P$2,'Energy balance options'!$A$7:$A$3000,HeatGen!$A355)</f>
        <v>0</v>
      </c>
      <c r="Q355">
        <f>SUMIFS('Energy balance options'!$G$7:$G$3000,'Energy balance options'!$B$7:$B$3000,HeatGen!Q$2,'Energy balance options'!$A$7:$A$3000,HeatGen!$A355)</f>
        <v>0</v>
      </c>
      <c r="R355">
        <f>SUMIFS('Energy balance options'!$G$7:$G$3000,'Energy balance options'!$B$7:$B$3000,HeatGen!R$2,'Energy balance options'!$A$7:$A$3000,HeatGen!$A355)</f>
        <v>0</v>
      </c>
      <c r="S355">
        <f>SUMIFS('Energy balance options'!$G$7:$G$3000,'Energy balance options'!$B$7:$B$3000,HeatGen!S$2,'Energy balance options'!$A$7:$A$3000,HeatGen!$A355)</f>
        <v>0</v>
      </c>
      <c r="T355">
        <f>SUMIFS('Energy balance options'!$G$7:$G$3000,'Energy balance options'!$B$7:$B$3000,HeatGen!T$2,'Energy balance options'!$A$7:$A$3000,HeatGen!$A355)</f>
        <v>0</v>
      </c>
      <c r="U355">
        <f>SUMIFS('Energy balance options'!$G$7:$G$3000,'Energy balance options'!$B$7:$B$3000,HeatGen!U$2,'Energy balance options'!$A$7:$A$3000,HeatGen!$A355)</f>
        <v>0</v>
      </c>
      <c r="V355">
        <f>SUMIFS('Energy balance options'!$G$7:$G$3000,'Energy balance options'!$B$7:$B$3000,HeatGen!V$2,'Energy balance options'!$A$7:$A$3000,HeatGen!$A355)</f>
        <v>0.79994751949999998</v>
      </c>
      <c r="W355">
        <f>SUMIFS('Energy balance options'!$G$7:$G$3000,'Energy balance options'!$B$7:$B$3000,HeatGen!W$2,'Energy balance options'!$A$7:$A$3000,HeatGen!$A355)</f>
        <v>0</v>
      </c>
      <c r="X355">
        <f>SUMIFS('Energy balance options'!$G$7:$G$3000,'Energy balance options'!$B$7:$B$3000,HeatGen!X$2,'Energy balance options'!$A$7:$A$3000,HeatGen!$A355)</f>
        <v>0</v>
      </c>
      <c r="Y355">
        <f t="shared" si="85"/>
        <v>0</v>
      </c>
      <c r="Z355">
        <f t="shared" si="86"/>
        <v>0</v>
      </c>
      <c r="AA355">
        <f t="shared" si="87"/>
        <v>-4.999675751646869E-2</v>
      </c>
      <c r="AB355">
        <f t="shared" si="88"/>
        <v>0</v>
      </c>
      <c r="AC355">
        <f t="shared" si="89"/>
        <v>0</v>
      </c>
      <c r="AD355">
        <f t="shared" si="90"/>
        <v>0</v>
      </c>
      <c r="AE355">
        <f t="shared" si="91"/>
        <v>0</v>
      </c>
      <c r="AF355">
        <f t="shared" si="92"/>
        <v>0</v>
      </c>
      <c r="AG355">
        <f t="shared" si="93"/>
        <v>0</v>
      </c>
      <c r="AH355">
        <f t="shared" si="94"/>
        <v>0</v>
      </c>
      <c r="AI355">
        <f t="shared" si="95"/>
        <v>0</v>
      </c>
      <c r="AJ355">
        <f t="shared" si="96"/>
        <v>0</v>
      </c>
      <c r="AK355">
        <f t="shared" si="97"/>
        <v>0</v>
      </c>
      <c r="AL355">
        <f t="shared" si="98"/>
        <v>0</v>
      </c>
      <c r="AM355">
        <f t="shared" si="99"/>
        <v>-0.79994747928353127</v>
      </c>
      <c r="AN355">
        <f t="shared" si="100"/>
        <v>0</v>
      </c>
      <c r="AO355">
        <f t="shared" si="101"/>
        <v>0</v>
      </c>
    </row>
    <row r="356" spans="1:41" x14ac:dyDescent="0.2">
      <c r="A356" s="9" t="str">
        <f>'Cost per option'!A364</f>
        <v>2163 Geothermie shallow stadsverwarming</v>
      </c>
      <c r="B356" t="str">
        <f>_xlfn.IFNA(VLOOKUP(A356,'Energy balance options'!A$7:C$3000,3,FALSE),"")</f>
        <v>Warmteopwekking (centraal)</v>
      </c>
      <c r="C356">
        <f>SUMIFS('Energy balance options'!$F$7:$F$3000,'Energy balance options'!$B$7:$B$3000,HeatGen!C$2,'Energy balance options'!$A$7:$A$3000,HeatGen!$A356)</f>
        <v>-4.1906910060000003E-5</v>
      </c>
      <c r="D356">
        <f>SUMIFS('Energy balance options'!$F$7:$F$3000,'Energy balance options'!$B$7:$B$3000,HeatGen!D$2,'Energy balance options'!$A$7:$A$3000,HeatGen!$A356)</f>
        <v>0</v>
      </c>
      <c r="E356">
        <f>SUMIFS('Energy balance options'!$F$7:$F$3000,'Energy balance options'!$B$7:$B$3000,HeatGen!E$2,'Energy balance options'!$A$7:$A$3000,HeatGen!$A356)</f>
        <v>0</v>
      </c>
      <c r="F356">
        <f>SUMIFS('Energy balance options'!$F$7:$F$3000,'Energy balance options'!$B$7:$B$3000,HeatGen!F$2,'Energy balance options'!$A$7:$A$3000,HeatGen!$A356)</f>
        <v>0</v>
      </c>
      <c r="G356">
        <f>SUMIFS('Energy balance options'!$F$7:$F$3000,'Energy balance options'!$B$7:$B$3000,HeatGen!G$2,'Energy balance options'!$A$7:$A$3000,HeatGen!$A356)</f>
        <v>0</v>
      </c>
      <c r="H356">
        <f>SUMIFS('Energy balance options'!$G$7:$G$3000,'Energy balance options'!$B$7:$B$3000,HeatGen!H$2,'Energy balance options'!$A$7:$A$3000,HeatGen!$A356)</f>
        <v>0</v>
      </c>
      <c r="I356">
        <f>SUMIFS('Energy balance options'!$G$7:$G$3000,'Energy balance options'!$B$7:$B$3000,HeatGen!I$2,'Energy balance options'!$A$7:$A$3000,HeatGen!$A356)</f>
        <v>0</v>
      </c>
      <c r="J356">
        <f>SUMIFS('Energy balance options'!$G$7:$G$3000,'Energy balance options'!$B$7:$B$3000,HeatGen!J$2,'Energy balance options'!$A$7:$A$3000,HeatGen!$A356)</f>
        <v>1.2706641519999999E-5</v>
      </c>
      <c r="K356">
        <f>SUMIFS('Energy balance options'!$G$7:$G$3000,'Energy balance options'!$B$7:$B$3000,HeatGen!K$2,'Energy balance options'!$A$7:$A$3000,HeatGen!$A356)</f>
        <v>0</v>
      </c>
      <c r="L356">
        <f>SUMIFS('Energy balance options'!$G$7:$G$3000,'Energy balance options'!$B$7:$B$3000,HeatGen!L$2,'Energy balance options'!$A$7:$A$3000,HeatGen!$A356)</f>
        <v>0</v>
      </c>
      <c r="M356">
        <f>SUMIFS('Energy balance options'!$G$7:$G$3000,'Energy balance options'!$B$7:$B$3000,HeatGen!M$2,'Energy balance options'!$A$7:$A$3000,HeatGen!$A356)</f>
        <v>0</v>
      </c>
      <c r="N356">
        <f>SUMIFS('Energy balance options'!$G$7:$G$3000,'Energy balance options'!$B$7:$B$3000,HeatGen!N$2,'Energy balance options'!$A$7:$A$3000,HeatGen!$A356)</f>
        <v>0</v>
      </c>
      <c r="O356">
        <f>SUMIFS('Energy balance options'!$G$7:$G$3000,'Energy balance options'!$B$7:$B$3000,HeatGen!O$2,'Energy balance options'!$A$7:$A$3000,HeatGen!$A356)</f>
        <v>0</v>
      </c>
      <c r="P356">
        <f>SUMIFS('Energy balance options'!$G$7:$G$3000,'Energy balance options'!$B$7:$B$3000,HeatGen!P$2,'Energy balance options'!$A$7:$A$3000,HeatGen!$A356)</f>
        <v>0</v>
      </c>
      <c r="Q356">
        <f>SUMIFS('Energy balance options'!$G$7:$G$3000,'Energy balance options'!$B$7:$B$3000,HeatGen!Q$2,'Energy balance options'!$A$7:$A$3000,HeatGen!$A356)</f>
        <v>0</v>
      </c>
      <c r="R356">
        <f>SUMIFS('Energy balance options'!$G$7:$G$3000,'Energy balance options'!$B$7:$B$3000,HeatGen!R$2,'Energy balance options'!$A$7:$A$3000,HeatGen!$A356)</f>
        <v>0</v>
      </c>
      <c r="S356">
        <f>SUMIFS('Energy balance options'!$G$7:$G$3000,'Energy balance options'!$B$7:$B$3000,HeatGen!S$2,'Energy balance options'!$A$7:$A$3000,HeatGen!$A356)</f>
        <v>0</v>
      </c>
      <c r="T356">
        <f>SUMIFS('Energy balance options'!$G$7:$G$3000,'Energy balance options'!$B$7:$B$3000,HeatGen!T$2,'Energy balance options'!$A$7:$A$3000,HeatGen!$A356)</f>
        <v>0</v>
      </c>
      <c r="U356">
        <f>SUMIFS('Energy balance options'!$G$7:$G$3000,'Energy balance options'!$B$7:$B$3000,HeatGen!U$2,'Energy balance options'!$A$7:$A$3000,HeatGen!$A356)</f>
        <v>0</v>
      </c>
      <c r="V356">
        <f>SUMIFS('Energy balance options'!$G$7:$G$3000,'Energy balance options'!$B$7:$B$3000,HeatGen!V$2,'Energy balance options'!$A$7:$A$3000,HeatGen!$A356)</f>
        <v>2.9242994309999999E-5</v>
      </c>
      <c r="W356">
        <f>SUMIFS('Energy balance options'!$G$7:$G$3000,'Energy balance options'!$B$7:$B$3000,HeatGen!W$2,'Energy balance options'!$A$7:$A$3000,HeatGen!$A356)</f>
        <v>0</v>
      </c>
      <c r="X356">
        <f>SUMIFS('Energy balance options'!$G$7:$G$3000,'Energy balance options'!$B$7:$B$3000,HeatGen!X$2,'Energy balance options'!$A$7:$A$3000,HeatGen!$A356)</f>
        <v>0</v>
      </c>
      <c r="Y356">
        <f t="shared" si="85"/>
        <v>0</v>
      </c>
      <c r="Z356">
        <f t="shared" si="86"/>
        <v>0</v>
      </c>
      <c r="AA356">
        <f t="shared" si="87"/>
        <v>-1.2693699785648453E-5</v>
      </c>
      <c r="AB356">
        <f t="shared" si="88"/>
        <v>0</v>
      </c>
      <c r="AC356">
        <f t="shared" si="89"/>
        <v>0</v>
      </c>
      <c r="AD356">
        <f t="shared" si="90"/>
        <v>0</v>
      </c>
      <c r="AE356">
        <f t="shared" si="91"/>
        <v>0</v>
      </c>
      <c r="AF356">
        <f t="shared" si="92"/>
        <v>0</v>
      </c>
      <c r="AG356">
        <f t="shared" si="93"/>
        <v>0</v>
      </c>
      <c r="AH356">
        <f t="shared" si="94"/>
        <v>0</v>
      </c>
      <c r="AI356">
        <f t="shared" si="95"/>
        <v>0</v>
      </c>
      <c r="AJ356">
        <f t="shared" si="96"/>
        <v>0</v>
      </c>
      <c r="AK356">
        <f t="shared" si="97"/>
        <v>0</v>
      </c>
      <c r="AL356">
        <f t="shared" si="98"/>
        <v>0</v>
      </c>
      <c r="AM356">
        <f t="shared" si="99"/>
        <v>-2.9213210274351547E-5</v>
      </c>
      <c r="AN356">
        <f t="shared" si="100"/>
        <v>0</v>
      </c>
      <c r="AO356">
        <f t="shared" si="101"/>
        <v>0</v>
      </c>
    </row>
    <row r="357" spans="1:41" x14ac:dyDescent="0.2">
      <c r="A357" s="9" t="str">
        <f>'Cost per option'!A365</f>
        <v>2166 Electrolyse H-B NH3</v>
      </c>
      <c r="B357" t="str">
        <f>_xlfn.IFNA(VLOOKUP(A357,'Energy balance options'!A$7:C$3000,3,FALSE),"")</f>
        <v>Kunstmestindustrie</v>
      </c>
      <c r="C357">
        <f>SUMIFS('Energy balance options'!$F$7:$F$3000,'Energy balance options'!$B$7:$B$3000,HeatGen!C$2,'Energy balance options'!$A$7:$A$3000,HeatGen!$A357)</f>
        <v>0</v>
      </c>
      <c r="D357">
        <f>SUMIFS('Energy balance options'!$F$7:$F$3000,'Energy balance options'!$B$7:$B$3000,HeatGen!D$2,'Energy balance options'!$A$7:$A$3000,HeatGen!$A357)</f>
        <v>0</v>
      </c>
      <c r="E357">
        <f>SUMIFS('Energy balance options'!$F$7:$F$3000,'Energy balance options'!$B$7:$B$3000,HeatGen!E$2,'Energy balance options'!$A$7:$A$3000,HeatGen!$A357)</f>
        <v>0</v>
      </c>
      <c r="F357">
        <f>SUMIFS('Energy balance options'!$F$7:$F$3000,'Energy balance options'!$B$7:$B$3000,HeatGen!F$2,'Energy balance options'!$A$7:$A$3000,HeatGen!$A357)</f>
        <v>0</v>
      </c>
      <c r="G357">
        <f>SUMIFS('Energy balance options'!$F$7:$F$3000,'Energy balance options'!$B$7:$B$3000,HeatGen!G$2,'Energy balance options'!$A$7:$A$3000,HeatGen!$A357)</f>
        <v>0</v>
      </c>
      <c r="H357">
        <f>SUMIFS('Energy balance options'!$G$7:$G$3000,'Energy balance options'!$B$7:$B$3000,HeatGen!H$2,'Energy balance options'!$A$7:$A$3000,HeatGen!$A357)</f>
        <v>0</v>
      </c>
      <c r="I357">
        <f>SUMIFS('Energy balance options'!$G$7:$G$3000,'Energy balance options'!$B$7:$B$3000,HeatGen!I$2,'Energy balance options'!$A$7:$A$3000,HeatGen!$A357)</f>
        <v>0</v>
      </c>
      <c r="J357">
        <f>SUMIFS('Energy balance options'!$G$7:$G$3000,'Energy balance options'!$B$7:$B$3000,HeatGen!J$2,'Energy balance options'!$A$7:$A$3000,HeatGen!$A357)</f>
        <v>8.8696562769999997E-6</v>
      </c>
      <c r="K357">
        <f>SUMIFS('Energy balance options'!$G$7:$G$3000,'Energy balance options'!$B$7:$B$3000,HeatGen!K$2,'Energy balance options'!$A$7:$A$3000,HeatGen!$A357)</f>
        <v>0</v>
      </c>
      <c r="L357">
        <f>SUMIFS('Energy balance options'!$G$7:$G$3000,'Energy balance options'!$B$7:$B$3000,HeatGen!L$2,'Energy balance options'!$A$7:$A$3000,HeatGen!$A357)</f>
        <v>0</v>
      </c>
      <c r="M357">
        <f>SUMIFS('Energy balance options'!$G$7:$G$3000,'Energy balance options'!$B$7:$B$3000,HeatGen!M$2,'Energy balance options'!$A$7:$A$3000,HeatGen!$A357)</f>
        <v>0</v>
      </c>
      <c r="N357">
        <f>SUMIFS('Energy balance options'!$G$7:$G$3000,'Energy balance options'!$B$7:$B$3000,HeatGen!N$2,'Energy balance options'!$A$7:$A$3000,HeatGen!$A357)</f>
        <v>0</v>
      </c>
      <c r="O357">
        <f>SUMIFS('Energy balance options'!$G$7:$G$3000,'Energy balance options'!$B$7:$B$3000,HeatGen!O$2,'Energy balance options'!$A$7:$A$3000,HeatGen!$A357)</f>
        <v>0</v>
      </c>
      <c r="P357">
        <f>SUMIFS('Energy balance options'!$G$7:$G$3000,'Energy balance options'!$B$7:$B$3000,HeatGen!P$2,'Energy balance options'!$A$7:$A$3000,HeatGen!$A357)</f>
        <v>0</v>
      </c>
      <c r="Q357">
        <f>SUMIFS('Energy balance options'!$G$7:$G$3000,'Energy balance options'!$B$7:$B$3000,HeatGen!Q$2,'Energy balance options'!$A$7:$A$3000,HeatGen!$A357)</f>
        <v>0</v>
      </c>
      <c r="R357">
        <f>SUMIFS('Energy balance options'!$G$7:$G$3000,'Energy balance options'!$B$7:$B$3000,HeatGen!R$2,'Energy balance options'!$A$7:$A$3000,HeatGen!$A357)</f>
        <v>0</v>
      </c>
      <c r="S357">
        <f>SUMIFS('Energy balance options'!$G$7:$G$3000,'Energy balance options'!$B$7:$B$3000,HeatGen!S$2,'Energy balance options'!$A$7:$A$3000,HeatGen!$A357)</f>
        <v>0</v>
      </c>
      <c r="T357">
        <f>SUMIFS('Energy balance options'!$G$7:$G$3000,'Energy balance options'!$B$7:$B$3000,HeatGen!T$2,'Energy balance options'!$A$7:$A$3000,HeatGen!$A357)</f>
        <v>0</v>
      </c>
      <c r="U357">
        <f>SUMIFS('Energy balance options'!$G$7:$G$3000,'Energy balance options'!$B$7:$B$3000,HeatGen!U$2,'Energy balance options'!$A$7:$A$3000,HeatGen!$A357)</f>
        <v>0</v>
      </c>
      <c r="V357">
        <f>SUMIFS('Energy balance options'!$G$7:$G$3000,'Energy balance options'!$B$7:$B$3000,HeatGen!V$2,'Energy balance options'!$A$7:$A$3000,HeatGen!$A357)</f>
        <v>0</v>
      </c>
      <c r="W357">
        <f>SUMIFS('Energy balance options'!$G$7:$G$3000,'Energy balance options'!$B$7:$B$3000,HeatGen!W$2,'Energy balance options'!$A$7:$A$3000,HeatGen!$A357)</f>
        <v>0</v>
      </c>
      <c r="X357">
        <f>SUMIFS('Energy balance options'!$G$7:$G$3000,'Energy balance options'!$B$7:$B$3000,HeatGen!X$2,'Energy balance options'!$A$7:$A$3000,HeatGen!$A357)</f>
        <v>0</v>
      </c>
      <c r="Y357">
        <f t="shared" si="85"/>
        <v>0</v>
      </c>
      <c r="Z357">
        <f t="shared" si="86"/>
        <v>0</v>
      </c>
      <c r="AA357">
        <f t="shared" si="87"/>
        <v>0</v>
      </c>
      <c r="AB357">
        <f t="shared" si="88"/>
        <v>0</v>
      </c>
      <c r="AC357">
        <f t="shared" si="89"/>
        <v>0</v>
      </c>
      <c r="AD357">
        <f t="shared" si="90"/>
        <v>0</v>
      </c>
      <c r="AE357">
        <f t="shared" si="91"/>
        <v>0</v>
      </c>
      <c r="AF357">
        <f t="shared" si="92"/>
        <v>0</v>
      </c>
      <c r="AG357">
        <f t="shared" si="93"/>
        <v>0</v>
      </c>
      <c r="AH357">
        <f t="shared" si="94"/>
        <v>0</v>
      </c>
      <c r="AI357">
        <f t="shared" si="95"/>
        <v>0</v>
      </c>
      <c r="AJ357">
        <f t="shared" si="96"/>
        <v>0</v>
      </c>
      <c r="AK357">
        <f t="shared" si="97"/>
        <v>0</v>
      </c>
      <c r="AL357">
        <f t="shared" si="98"/>
        <v>0</v>
      </c>
      <c r="AM357">
        <f t="shared" si="99"/>
        <v>0</v>
      </c>
      <c r="AN357">
        <f t="shared" si="100"/>
        <v>0</v>
      </c>
      <c r="AO357">
        <f t="shared" si="101"/>
        <v>0</v>
      </c>
    </row>
    <row r="358" spans="1:41" x14ac:dyDescent="0.2">
      <c r="A358" s="9" t="str">
        <f>'Cost per option'!A366</f>
        <v>2169 HVO from UCO</v>
      </c>
      <c r="B358" t="str">
        <f>_xlfn.IFNA(VLOOKUP(A358,'Energy balance options'!A$7:C$3000,3,FALSE),"")</f>
        <v>Raffinaderijen</v>
      </c>
      <c r="C358">
        <f>SUMIFS('Energy balance options'!$F$7:$F$3000,'Energy balance options'!$B$7:$B$3000,HeatGen!C$2,'Energy balance options'!$A$7:$A$3000,HeatGen!$A358)</f>
        <v>0</v>
      </c>
      <c r="D358">
        <f>SUMIFS('Energy balance options'!$F$7:$F$3000,'Energy balance options'!$B$7:$B$3000,HeatGen!D$2,'Energy balance options'!$A$7:$A$3000,HeatGen!$A358)</f>
        <v>0</v>
      </c>
      <c r="E358">
        <f>SUMIFS('Energy balance options'!$F$7:$F$3000,'Energy balance options'!$B$7:$B$3000,HeatGen!E$2,'Energy balance options'!$A$7:$A$3000,HeatGen!$A358)</f>
        <v>0</v>
      </c>
      <c r="F358">
        <f>SUMIFS('Energy balance options'!$F$7:$F$3000,'Energy balance options'!$B$7:$B$3000,HeatGen!F$2,'Energy balance options'!$A$7:$A$3000,HeatGen!$A358)</f>
        <v>0</v>
      </c>
      <c r="G358">
        <f>SUMIFS('Energy balance options'!$F$7:$F$3000,'Energy balance options'!$B$7:$B$3000,HeatGen!G$2,'Energy balance options'!$A$7:$A$3000,HeatGen!$A358)</f>
        <v>0</v>
      </c>
      <c r="H358">
        <f>SUMIFS('Energy balance options'!$G$7:$G$3000,'Energy balance options'!$B$7:$B$3000,HeatGen!H$2,'Energy balance options'!$A$7:$A$3000,HeatGen!$A358)</f>
        <v>0</v>
      </c>
      <c r="I358">
        <f>SUMIFS('Energy balance options'!$G$7:$G$3000,'Energy balance options'!$B$7:$B$3000,HeatGen!I$2,'Energy balance options'!$A$7:$A$3000,HeatGen!$A358)</f>
        <v>2.177691609</v>
      </c>
      <c r="J358">
        <f>SUMIFS('Energy balance options'!$G$7:$G$3000,'Energy balance options'!$B$7:$B$3000,HeatGen!J$2,'Energy balance options'!$A$7:$A$3000,HeatGen!$A358)</f>
        <v>0.1369115669</v>
      </c>
      <c r="K358">
        <f>SUMIFS('Energy balance options'!$G$7:$G$3000,'Energy balance options'!$B$7:$B$3000,HeatGen!K$2,'Energy balance options'!$A$7:$A$3000,HeatGen!$A358)</f>
        <v>0</v>
      </c>
      <c r="L358">
        <f>SUMIFS('Energy balance options'!$G$7:$G$3000,'Energy balance options'!$B$7:$B$3000,HeatGen!L$2,'Energy balance options'!$A$7:$A$3000,HeatGen!$A358)</f>
        <v>0</v>
      </c>
      <c r="M358">
        <f>SUMIFS('Energy balance options'!$G$7:$G$3000,'Energy balance options'!$B$7:$B$3000,HeatGen!M$2,'Energy balance options'!$A$7:$A$3000,HeatGen!$A358)</f>
        <v>0</v>
      </c>
      <c r="N358">
        <f>SUMIFS('Energy balance options'!$G$7:$G$3000,'Energy balance options'!$B$7:$B$3000,HeatGen!N$2,'Energy balance options'!$A$7:$A$3000,HeatGen!$A358)</f>
        <v>0</v>
      </c>
      <c r="O358">
        <f>SUMIFS('Energy balance options'!$G$7:$G$3000,'Energy balance options'!$B$7:$B$3000,HeatGen!O$2,'Energy balance options'!$A$7:$A$3000,HeatGen!$A358)</f>
        <v>0</v>
      </c>
      <c r="P358">
        <f>SUMIFS('Energy balance options'!$G$7:$G$3000,'Energy balance options'!$B$7:$B$3000,HeatGen!P$2,'Energy balance options'!$A$7:$A$3000,HeatGen!$A358)</f>
        <v>0</v>
      </c>
      <c r="Q358">
        <f>SUMIFS('Energy balance options'!$G$7:$G$3000,'Energy balance options'!$B$7:$B$3000,HeatGen!Q$2,'Energy balance options'!$A$7:$A$3000,HeatGen!$A358)</f>
        <v>0</v>
      </c>
      <c r="R358">
        <f>SUMIFS('Energy balance options'!$G$7:$G$3000,'Energy balance options'!$B$7:$B$3000,HeatGen!R$2,'Energy balance options'!$A$7:$A$3000,HeatGen!$A358)</f>
        <v>0</v>
      </c>
      <c r="S358">
        <f>SUMIFS('Energy balance options'!$G$7:$G$3000,'Energy balance options'!$B$7:$B$3000,HeatGen!S$2,'Energy balance options'!$A$7:$A$3000,HeatGen!$A358)</f>
        <v>0</v>
      </c>
      <c r="T358">
        <f>SUMIFS('Energy balance options'!$G$7:$G$3000,'Energy balance options'!$B$7:$B$3000,HeatGen!T$2,'Energy balance options'!$A$7:$A$3000,HeatGen!$A358)</f>
        <v>0</v>
      </c>
      <c r="U358">
        <f>SUMIFS('Energy balance options'!$G$7:$G$3000,'Energy balance options'!$B$7:$B$3000,HeatGen!U$2,'Energy balance options'!$A$7:$A$3000,HeatGen!$A358)</f>
        <v>0</v>
      </c>
      <c r="V358">
        <f>SUMIFS('Energy balance options'!$G$7:$G$3000,'Energy balance options'!$B$7:$B$3000,HeatGen!V$2,'Energy balance options'!$A$7:$A$3000,HeatGen!$A358)</f>
        <v>0</v>
      </c>
      <c r="W358">
        <f>SUMIFS('Energy balance options'!$G$7:$G$3000,'Energy balance options'!$B$7:$B$3000,HeatGen!W$2,'Energy balance options'!$A$7:$A$3000,HeatGen!$A358)</f>
        <v>0</v>
      </c>
      <c r="X358">
        <f>SUMIFS('Energy balance options'!$G$7:$G$3000,'Energy balance options'!$B$7:$B$3000,HeatGen!X$2,'Energy balance options'!$A$7:$A$3000,HeatGen!$A358)</f>
        <v>0</v>
      </c>
      <c r="Y358">
        <f t="shared" si="85"/>
        <v>0</v>
      </c>
      <c r="Z358">
        <f t="shared" si="86"/>
        <v>0</v>
      </c>
      <c r="AA358">
        <f t="shared" si="87"/>
        <v>0</v>
      </c>
      <c r="AB358">
        <f t="shared" si="88"/>
        <v>0</v>
      </c>
      <c r="AC358">
        <f t="shared" si="89"/>
        <v>0</v>
      </c>
      <c r="AD358">
        <f t="shared" si="90"/>
        <v>0</v>
      </c>
      <c r="AE358">
        <f t="shared" si="91"/>
        <v>0</v>
      </c>
      <c r="AF358">
        <f t="shared" si="92"/>
        <v>0</v>
      </c>
      <c r="AG358">
        <f t="shared" si="93"/>
        <v>0</v>
      </c>
      <c r="AH358">
        <f t="shared" si="94"/>
        <v>0</v>
      </c>
      <c r="AI358">
        <f t="shared" si="95"/>
        <v>0</v>
      </c>
      <c r="AJ358">
        <f t="shared" si="96"/>
        <v>0</v>
      </c>
      <c r="AK358">
        <f t="shared" si="97"/>
        <v>0</v>
      </c>
      <c r="AL358">
        <f t="shared" si="98"/>
        <v>0</v>
      </c>
      <c r="AM358">
        <f t="shared" si="99"/>
        <v>0</v>
      </c>
      <c r="AN358">
        <f t="shared" si="100"/>
        <v>0</v>
      </c>
      <c r="AO358">
        <f t="shared" si="101"/>
        <v>0</v>
      </c>
    </row>
    <row r="359" spans="1:41" x14ac:dyDescent="0.2">
      <c r="A359" s="9" t="str">
        <f>'Cost per option'!A367</f>
        <v>2170 Terraced houses - startlabel B or DC retrofitted to B</v>
      </c>
      <c r="B359" t="str">
        <f>_xlfn.IFNA(VLOOKUP(A359,'Energy balance options'!A$7:C$3000,3,FALSE),"")</f>
        <v>Huishoudens</v>
      </c>
      <c r="C359">
        <f>SUMIFS('Energy balance options'!$F$7:$F$3000,'Energy balance options'!$B$7:$B$3000,HeatGen!C$2,'Energy balance options'!$A$7:$A$3000,HeatGen!$A359)</f>
        <v>0</v>
      </c>
      <c r="D359">
        <f>SUMIFS('Energy balance options'!$F$7:$F$3000,'Energy balance options'!$B$7:$B$3000,HeatGen!D$2,'Energy balance options'!$A$7:$A$3000,HeatGen!$A359)</f>
        <v>0</v>
      </c>
      <c r="E359">
        <f>SUMIFS('Energy balance options'!$F$7:$F$3000,'Energy balance options'!$B$7:$B$3000,HeatGen!E$2,'Energy balance options'!$A$7:$A$3000,HeatGen!$A359)</f>
        <v>0</v>
      </c>
      <c r="F359">
        <f>SUMIFS('Energy balance options'!$F$7:$F$3000,'Energy balance options'!$B$7:$B$3000,HeatGen!F$2,'Energy balance options'!$A$7:$A$3000,HeatGen!$A359)</f>
        <v>0</v>
      </c>
      <c r="G359">
        <f>SUMIFS('Energy balance options'!$F$7:$F$3000,'Energy balance options'!$B$7:$B$3000,HeatGen!G$2,'Energy balance options'!$A$7:$A$3000,HeatGen!$A359)</f>
        <v>0</v>
      </c>
      <c r="H359">
        <f>SUMIFS('Energy balance options'!$G$7:$G$3000,'Energy balance options'!$B$7:$B$3000,HeatGen!H$2,'Energy balance options'!$A$7:$A$3000,HeatGen!$A359)</f>
        <v>0</v>
      </c>
      <c r="I359">
        <f>SUMIFS('Energy balance options'!$G$7:$G$3000,'Energy balance options'!$B$7:$B$3000,HeatGen!I$2,'Energy balance options'!$A$7:$A$3000,HeatGen!$A359)</f>
        <v>0</v>
      </c>
      <c r="J359">
        <f>SUMIFS('Energy balance options'!$G$7:$G$3000,'Energy balance options'!$B$7:$B$3000,HeatGen!J$2,'Energy balance options'!$A$7:$A$3000,HeatGen!$A359)</f>
        <v>0</v>
      </c>
      <c r="K359">
        <f>SUMIFS('Energy balance options'!$G$7:$G$3000,'Energy balance options'!$B$7:$B$3000,HeatGen!K$2,'Energy balance options'!$A$7:$A$3000,HeatGen!$A359)</f>
        <v>0</v>
      </c>
      <c r="L359">
        <f>SUMIFS('Energy balance options'!$G$7:$G$3000,'Energy balance options'!$B$7:$B$3000,HeatGen!L$2,'Energy balance options'!$A$7:$A$3000,HeatGen!$A359)</f>
        <v>38.225740209999998</v>
      </c>
      <c r="M359">
        <f>SUMIFS('Energy balance options'!$G$7:$G$3000,'Energy balance options'!$B$7:$B$3000,HeatGen!M$2,'Energy balance options'!$A$7:$A$3000,HeatGen!$A359)</f>
        <v>0</v>
      </c>
      <c r="N359">
        <f>SUMIFS('Energy balance options'!$G$7:$G$3000,'Energy balance options'!$B$7:$B$3000,HeatGen!N$2,'Energy balance options'!$A$7:$A$3000,HeatGen!$A359)</f>
        <v>0</v>
      </c>
      <c r="O359">
        <f>SUMIFS('Energy balance options'!$G$7:$G$3000,'Energy balance options'!$B$7:$B$3000,HeatGen!O$2,'Energy balance options'!$A$7:$A$3000,HeatGen!$A359)</f>
        <v>0</v>
      </c>
      <c r="P359">
        <f>SUMIFS('Energy balance options'!$G$7:$G$3000,'Energy balance options'!$B$7:$B$3000,HeatGen!P$2,'Energy balance options'!$A$7:$A$3000,HeatGen!$A359)</f>
        <v>0</v>
      </c>
      <c r="Q359">
        <f>SUMIFS('Energy balance options'!$G$7:$G$3000,'Energy balance options'!$B$7:$B$3000,HeatGen!Q$2,'Energy balance options'!$A$7:$A$3000,HeatGen!$A359)</f>
        <v>0</v>
      </c>
      <c r="R359">
        <f>SUMIFS('Energy balance options'!$G$7:$G$3000,'Energy balance options'!$B$7:$B$3000,HeatGen!R$2,'Energy balance options'!$A$7:$A$3000,HeatGen!$A359)</f>
        <v>0</v>
      </c>
      <c r="S359">
        <f>SUMIFS('Energy balance options'!$G$7:$G$3000,'Energy balance options'!$B$7:$B$3000,HeatGen!S$2,'Energy balance options'!$A$7:$A$3000,HeatGen!$A359)</f>
        <v>0</v>
      </c>
      <c r="T359">
        <f>SUMIFS('Energy balance options'!$G$7:$G$3000,'Energy balance options'!$B$7:$B$3000,HeatGen!T$2,'Energy balance options'!$A$7:$A$3000,HeatGen!$A359)</f>
        <v>0</v>
      </c>
      <c r="U359">
        <f>SUMIFS('Energy balance options'!$G$7:$G$3000,'Energy balance options'!$B$7:$B$3000,HeatGen!U$2,'Energy balance options'!$A$7:$A$3000,HeatGen!$A359)</f>
        <v>0</v>
      </c>
      <c r="V359">
        <f>SUMIFS('Energy balance options'!$G$7:$G$3000,'Energy balance options'!$B$7:$B$3000,HeatGen!V$2,'Energy balance options'!$A$7:$A$3000,HeatGen!$A359)</f>
        <v>0</v>
      </c>
      <c r="W359">
        <f>SUMIFS('Energy balance options'!$G$7:$G$3000,'Energy balance options'!$B$7:$B$3000,HeatGen!W$2,'Energy balance options'!$A$7:$A$3000,HeatGen!$A359)</f>
        <v>0</v>
      </c>
      <c r="X359">
        <f>SUMIFS('Energy balance options'!$G$7:$G$3000,'Energy balance options'!$B$7:$B$3000,HeatGen!X$2,'Energy balance options'!$A$7:$A$3000,HeatGen!$A359)</f>
        <v>0</v>
      </c>
      <c r="Y359">
        <f t="shared" si="85"/>
        <v>0</v>
      </c>
      <c r="Z359">
        <f t="shared" si="86"/>
        <v>0</v>
      </c>
      <c r="AA359">
        <f t="shared" si="87"/>
        <v>0</v>
      </c>
      <c r="AB359">
        <f t="shared" si="88"/>
        <v>0</v>
      </c>
      <c r="AC359">
        <f t="shared" si="89"/>
        <v>0</v>
      </c>
      <c r="AD359">
        <f t="shared" si="90"/>
        <v>0</v>
      </c>
      <c r="AE359">
        <f t="shared" si="91"/>
        <v>0</v>
      </c>
      <c r="AF359">
        <f t="shared" si="92"/>
        <v>0</v>
      </c>
      <c r="AG359">
        <f t="shared" si="93"/>
        <v>0</v>
      </c>
      <c r="AH359">
        <f t="shared" si="94"/>
        <v>0</v>
      </c>
      <c r="AI359">
        <f t="shared" si="95"/>
        <v>0</v>
      </c>
      <c r="AJ359">
        <f t="shared" si="96"/>
        <v>0</v>
      </c>
      <c r="AK359">
        <f t="shared" si="97"/>
        <v>0</v>
      </c>
      <c r="AL359">
        <f t="shared" si="98"/>
        <v>0</v>
      </c>
      <c r="AM359">
        <f t="shared" si="99"/>
        <v>0</v>
      </c>
      <c r="AN359">
        <f t="shared" si="100"/>
        <v>0</v>
      </c>
      <c r="AO359">
        <f t="shared" si="101"/>
        <v>0</v>
      </c>
    </row>
    <row r="360" spans="1:41" x14ac:dyDescent="0.2">
      <c r="A360" s="9" t="str">
        <f>'Cost per option'!A368</f>
        <v>2171 Terraced houses - startlabel A+</v>
      </c>
      <c r="B360" t="str">
        <f>_xlfn.IFNA(VLOOKUP(A360,'Energy balance options'!A$7:C$3000,3,FALSE),"")</f>
        <v>Huishoudens</v>
      </c>
      <c r="C360">
        <f>SUMIFS('Energy balance options'!$F$7:$F$3000,'Energy balance options'!$B$7:$B$3000,HeatGen!C$2,'Energy balance options'!$A$7:$A$3000,HeatGen!$A360)</f>
        <v>0</v>
      </c>
      <c r="D360">
        <f>SUMIFS('Energy balance options'!$F$7:$F$3000,'Energy balance options'!$B$7:$B$3000,HeatGen!D$2,'Energy balance options'!$A$7:$A$3000,HeatGen!$A360)</f>
        <v>0</v>
      </c>
      <c r="E360">
        <f>SUMIFS('Energy balance options'!$F$7:$F$3000,'Energy balance options'!$B$7:$B$3000,HeatGen!E$2,'Energy balance options'!$A$7:$A$3000,HeatGen!$A360)</f>
        <v>0</v>
      </c>
      <c r="F360">
        <f>SUMIFS('Energy balance options'!$F$7:$F$3000,'Energy balance options'!$B$7:$B$3000,HeatGen!F$2,'Energy balance options'!$A$7:$A$3000,HeatGen!$A360)</f>
        <v>0</v>
      </c>
      <c r="G360">
        <f>SUMIFS('Energy balance options'!$F$7:$F$3000,'Energy balance options'!$B$7:$B$3000,HeatGen!G$2,'Energy balance options'!$A$7:$A$3000,HeatGen!$A360)</f>
        <v>0</v>
      </c>
      <c r="H360">
        <f>SUMIFS('Energy balance options'!$G$7:$G$3000,'Energy balance options'!$B$7:$B$3000,HeatGen!H$2,'Energy balance options'!$A$7:$A$3000,HeatGen!$A360)</f>
        <v>0</v>
      </c>
      <c r="I360">
        <f>SUMIFS('Energy balance options'!$G$7:$G$3000,'Energy balance options'!$B$7:$B$3000,HeatGen!I$2,'Energy balance options'!$A$7:$A$3000,HeatGen!$A360)</f>
        <v>0</v>
      </c>
      <c r="J360">
        <f>SUMIFS('Energy balance options'!$G$7:$G$3000,'Energy balance options'!$B$7:$B$3000,HeatGen!J$2,'Energy balance options'!$A$7:$A$3000,HeatGen!$A360)</f>
        <v>0</v>
      </c>
      <c r="K360">
        <f>SUMIFS('Energy balance options'!$G$7:$G$3000,'Energy balance options'!$B$7:$B$3000,HeatGen!K$2,'Energy balance options'!$A$7:$A$3000,HeatGen!$A360)</f>
        <v>0</v>
      </c>
      <c r="L360">
        <f>SUMIFS('Energy balance options'!$G$7:$G$3000,'Energy balance options'!$B$7:$B$3000,HeatGen!L$2,'Energy balance options'!$A$7:$A$3000,HeatGen!$A360)</f>
        <v>4.0046107009999998</v>
      </c>
      <c r="M360">
        <f>SUMIFS('Energy balance options'!$G$7:$G$3000,'Energy balance options'!$B$7:$B$3000,HeatGen!M$2,'Energy balance options'!$A$7:$A$3000,HeatGen!$A360)</f>
        <v>0</v>
      </c>
      <c r="N360">
        <f>SUMIFS('Energy balance options'!$G$7:$G$3000,'Energy balance options'!$B$7:$B$3000,HeatGen!N$2,'Energy balance options'!$A$7:$A$3000,HeatGen!$A360)</f>
        <v>0</v>
      </c>
      <c r="O360">
        <f>SUMIFS('Energy balance options'!$G$7:$G$3000,'Energy balance options'!$B$7:$B$3000,HeatGen!O$2,'Energy balance options'!$A$7:$A$3000,HeatGen!$A360)</f>
        <v>0</v>
      </c>
      <c r="P360">
        <f>SUMIFS('Energy balance options'!$G$7:$G$3000,'Energy balance options'!$B$7:$B$3000,HeatGen!P$2,'Energy balance options'!$A$7:$A$3000,HeatGen!$A360)</f>
        <v>0</v>
      </c>
      <c r="Q360">
        <f>SUMIFS('Energy balance options'!$G$7:$G$3000,'Energy balance options'!$B$7:$B$3000,HeatGen!Q$2,'Energy balance options'!$A$7:$A$3000,HeatGen!$A360)</f>
        <v>0</v>
      </c>
      <c r="R360">
        <f>SUMIFS('Energy balance options'!$G$7:$G$3000,'Energy balance options'!$B$7:$B$3000,HeatGen!R$2,'Energy balance options'!$A$7:$A$3000,HeatGen!$A360)</f>
        <v>0</v>
      </c>
      <c r="S360">
        <f>SUMIFS('Energy balance options'!$G$7:$G$3000,'Energy balance options'!$B$7:$B$3000,HeatGen!S$2,'Energy balance options'!$A$7:$A$3000,HeatGen!$A360)</f>
        <v>0</v>
      </c>
      <c r="T360">
        <f>SUMIFS('Energy balance options'!$G$7:$G$3000,'Energy balance options'!$B$7:$B$3000,HeatGen!T$2,'Energy balance options'!$A$7:$A$3000,HeatGen!$A360)</f>
        <v>0</v>
      </c>
      <c r="U360">
        <f>SUMIFS('Energy balance options'!$G$7:$G$3000,'Energy balance options'!$B$7:$B$3000,HeatGen!U$2,'Energy balance options'!$A$7:$A$3000,HeatGen!$A360)</f>
        <v>0</v>
      </c>
      <c r="V360">
        <f>SUMIFS('Energy balance options'!$G$7:$G$3000,'Energy balance options'!$B$7:$B$3000,HeatGen!V$2,'Energy balance options'!$A$7:$A$3000,HeatGen!$A360)</f>
        <v>0</v>
      </c>
      <c r="W360">
        <f>SUMIFS('Energy balance options'!$G$7:$G$3000,'Energy balance options'!$B$7:$B$3000,HeatGen!W$2,'Energy balance options'!$A$7:$A$3000,HeatGen!$A360)</f>
        <v>0</v>
      </c>
      <c r="X360">
        <f>SUMIFS('Energy balance options'!$G$7:$G$3000,'Energy balance options'!$B$7:$B$3000,HeatGen!X$2,'Energy balance options'!$A$7:$A$3000,HeatGen!$A360)</f>
        <v>0</v>
      </c>
      <c r="Y360">
        <f t="shared" si="85"/>
        <v>0</v>
      </c>
      <c r="Z360">
        <f t="shared" si="86"/>
        <v>0</v>
      </c>
      <c r="AA360">
        <f t="shared" si="87"/>
        <v>0</v>
      </c>
      <c r="AB360">
        <f t="shared" si="88"/>
        <v>0</v>
      </c>
      <c r="AC360">
        <f t="shared" si="89"/>
        <v>0</v>
      </c>
      <c r="AD360">
        <f t="shared" si="90"/>
        <v>0</v>
      </c>
      <c r="AE360">
        <f t="shared" si="91"/>
        <v>0</v>
      </c>
      <c r="AF360">
        <f t="shared" si="92"/>
        <v>0</v>
      </c>
      <c r="AG360">
        <f t="shared" si="93"/>
        <v>0</v>
      </c>
      <c r="AH360">
        <f t="shared" si="94"/>
        <v>0</v>
      </c>
      <c r="AI360">
        <f t="shared" si="95"/>
        <v>0</v>
      </c>
      <c r="AJ360">
        <f t="shared" si="96"/>
        <v>0</v>
      </c>
      <c r="AK360">
        <f t="shared" si="97"/>
        <v>0</v>
      </c>
      <c r="AL360">
        <f t="shared" si="98"/>
        <v>0</v>
      </c>
      <c r="AM360">
        <f t="shared" si="99"/>
        <v>0</v>
      </c>
      <c r="AN360">
        <f t="shared" si="100"/>
        <v>0</v>
      </c>
      <c r="AO360">
        <f t="shared" si="101"/>
        <v>0</v>
      </c>
    </row>
    <row r="361" spans="1:41" x14ac:dyDescent="0.2">
      <c r="A361" s="9" t="str">
        <f>'Cost per option'!A369</f>
        <v>2172 Apartments - startlabel B or DC retrofitted to B</v>
      </c>
      <c r="B361" t="str">
        <f>_xlfn.IFNA(VLOOKUP(A361,'Energy balance options'!A$7:C$3000,3,FALSE),"")</f>
        <v>Huishoudens</v>
      </c>
      <c r="C361">
        <f>SUMIFS('Energy balance options'!$F$7:$F$3000,'Energy balance options'!$B$7:$B$3000,HeatGen!C$2,'Energy balance options'!$A$7:$A$3000,HeatGen!$A361)</f>
        <v>0</v>
      </c>
      <c r="D361">
        <f>SUMIFS('Energy balance options'!$F$7:$F$3000,'Energy balance options'!$B$7:$B$3000,HeatGen!D$2,'Energy balance options'!$A$7:$A$3000,HeatGen!$A361)</f>
        <v>0</v>
      </c>
      <c r="E361">
        <f>SUMIFS('Energy balance options'!$F$7:$F$3000,'Energy balance options'!$B$7:$B$3000,HeatGen!E$2,'Energy balance options'!$A$7:$A$3000,HeatGen!$A361)</f>
        <v>0</v>
      </c>
      <c r="F361">
        <f>SUMIFS('Energy balance options'!$F$7:$F$3000,'Energy balance options'!$B$7:$B$3000,HeatGen!F$2,'Energy balance options'!$A$7:$A$3000,HeatGen!$A361)</f>
        <v>0</v>
      </c>
      <c r="G361">
        <f>SUMIFS('Energy balance options'!$F$7:$F$3000,'Energy balance options'!$B$7:$B$3000,HeatGen!G$2,'Energy balance options'!$A$7:$A$3000,HeatGen!$A361)</f>
        <v>0</v>
      </c>
      <c r="H361">
        <f>SUMIFS('Energy balance options'!$G$7:$G$3000,'Energy balance options'!$B$7:$B$3000,HeatGen!H$2,'Energy balance options'!$A$7:$A$3000,HeatGen!$A361)</f>
        <v>0</v>
      </c>
      <c r="I361">
        <f>SUMIFS('Energy balance options'!$G$7:$G$3000,'Energy balance options'!$B$7:$B$3000,HeatGen!I$2,'Energy balance options'!$A$7:$A$3000,HeatGen!$A361)</f>
        <v>0</v>
      </c>
      <c r="J361">
        <f>SUMIFS('Energy balance options'!$G$7:$G$3000,'Energy balance options'!$B$7:$B$3000,HeatGen!J$2,'Energy balance options'!$A$7:$A$3000,HeatGen!$A361)</f>
        <v>0</v>
      </c>
      <c r="K361">
        <f>SUMIFS('Energy balance options'!$G$7:$G$3000,'Energy balance options'!$B$7:$B$3000,HeatGen!K$2,'Energy balance options'!$A$7:$A$3000,HeatGen!$A361)</f>
        <v>0</v>
      </c>
      <c r="L361">
        <f>SUMIFS('Energy balance options'!$G$7:$G$3000,'Energy balance options'!$B$7:$B$3000,HeatGen!L$2,'Energy balance options'!$A$7:$A$3000,HeatGen!$A361)</f>
        <v>29.379420679999999</v>
      </c>
      <c r="M361">
        <f>SUMIFS('Energy balance options'!$G$7:$G$3000,'Energy balance options'!$B$7:$B$3000,HeatGen!M$2,'Energy balance options'!$A$7:$A$3000,HeatGen!$A361)</f>
        <v>0</v>
      </c>
      <c r="N361">
        <f>SUMIFS('Energy balance options'!$G$7:$G$3000,'Energy balance options'!$B$7:$B$3000,HeatGen!N$2,'Energy balance options'!$A$7:$A$3000,HeatGen!$A361)</f>
        <v>0</v>
      </c>
      <c r="O361">
        <f>SUMIFS('Energy balance options'!$G$7:$G$3000,'Energy balance options'!$B$7:$B$3000,HeatGen!O$2,'Energy balance options'!$A$7:$A$3000,HeatGen!$A361)</f>
        <v>0</v>
      </c>
      <c r="P361">
        <f>SUMIFS('Energy balance options'!$G$7:$G$3000,'Energy balance options'!$B$7:$B$3000,HeatGen!P$2,'Energy balance options'!$A$7:$A$3000,HeatGen!$A361)</f>
        <v>0</v>
      </c>
      <c r="Q361">
        <f>SUMIFS('Energy balance options'!$G$7:$G$3000,'Energy balance options'!$B$7:$B$3000,HeatGen!Q$2,'Energy balance options'!$A$7:$A$3000,HeatGen!$A361)</f>
        <v>0</v>
      </c>
      <c r="R361">
        <f>SUMIFS('Energy balance options'!$G$7:$G$3000,'Energy balance options'!$B$7:$B$3000,HeatGen!R$2,'Energy balance options'!$A$7:$A$3000,HeatGen!$A361)</f>
        <v>0</v>
      </c>
      <c r="S361">
        <f>SUMIFS('Energy balance options'!$G$7:$G$3000,'Energy balance options'!$B$7:$B$3000,HeatGen!S$2,'Energy balance options'!$A$7:$A$3000,HeatGen!$A361)</f>
        <v>0</v>
      </c>
      <c r="T361">
        <f>SUMIFS('Energy balance options'!$G$7:$G$3000,'Energy balance options'!$B$7:$B$3000,HeatGen!T$2,'Energy balance options'!$A$7:$A$3000,HeatGen!$A361)</f>
        <v>0</v>
      </c>
      <c r="U361">
        <f>SUMIFS('Energy balance options'!$G$7:$G$3000,'Energy balance options'!$B$7:$B$3000,HeatGen!U$2,'Energy balance options'!$A$7:$A$3000,HeatGen!$A361)</f>
        <v>0</v>
      </c>
      <c r="V361">
        <f>SUMIFS('Energy balance options'!$G$7:$G$3000,'Energy balance options'!$B$7:$B$3000,HeatGen!V$2,'Energy balance options'!$A$7:$A$3000,HeatGen!$A361)</f>
        <v>0</v>
      </c>
      <c r="W361">
        <f>SUMIFS('Energy balance options'!$G$7:$G$3000,'Energy balance options'!$B$7:$B$3000,HeatGen!W$2,'Energy balance options'!$A$7:$A$3000,HeatGen!$A361)</f>
        <v>0</v>
      </c>
      <c r="X361">
        <f>SUMIFS('Energy balance options'!$G$7:$G$3000,'Energy balance options'!$B$7:$B$3000,HeatGen!X$2,'Energy balance options'!$A$7:$A$3000,HeatGen!$A361)</f>
        <v>0</v>
      </c>
      <c r="Y361">
        <f t="shared" si="85"/>
        <v>0</v>
      </c>
      <c r="Z361">
        <f t="shared" si="86"/>
        <v>0</v>
      </c>
      <c r="AA361">
        <f t="shared" si="87"/>
        <v>0</v>
      </c>
      <c r="AB361">
        <f t="shared" si="88"/>
        <v>0</v>
      </c>
      <c r="AC361">
        <f t="shared" si="89"/>
        <v>0</v>
      </c>
      <c r="AD361">
        <f t="shared" si="90"/>
        <v>0</v>
      </c>
      <c r="AE361">
        <f t="shared" si="91"/>
        <v>0</v>
      </c>
      <c r="AF361">
        <f t="shared" si="92"/>
        <v>0</v>
      </c>
      <c r="AG361">
        <f t="shared" si="93"/>
        <v>0</v>
      </c>
      <c r="AH361">
        <f t="shared" si="94"/>
        <v>0</v>
      </c>
      <c r="AI361">
        <f t="shared" si="95"/>
        <v>0</v>
      </c>
      <c r="AJ361">
        <f t="shared" si="96"/>
        <v>0</v>
      </c>
      <c r="AK361">
        <f t="shared" si="97"/>
        <v>0</v>
      </c>
      <c r="AL361">
        <f t="shared" si="98"/>
        <v>0</v>
      </c>
      <c r="AM361">
        <f t="shared" si="99"/>
        <v>0</v>
      </c>
      <c r="AN361">
        <f t="shared" si="100"/>
        <v>0</v>
      </c>
      <c r="AO361">
        <f t="shared" si="101"/>
        <v>0</v>
      </c>
    </row>
    <row r="362" spans="1:41" x14ac:dyDescent="0.2">
      <c r="A362" s="9" t="str">
        <f>'Cost per option'!A370</f>
        <v>2173 Other dwelllings - startlabel B or DC retrofitted to B</v>
      </c>
      <c r="B362" t="str">
        <f>_xlfn.IFNA(VLOOKUP(A362,'Energy balance options'!A$7:C$3000,3,FALSE),"")</f>
        <v>Huishoudens</v>
      </c>
      <c r="C362">
        <f>SUMIFS('Energy balance options'!$F$7:$F$3000,'Energy balance options'!$B$7:$B$3000,HeatGen!C$2,'Energy balance options'!$A$7:$A$3000,HeatGen!$A362)</f>
        <v>0</v>
      </c>
      <c r="D362">
        <f>SUMIFS('Energy balance options'!$F$7:$F$3000,'Energy balance options'!$B$7:$B$3000,HeatGen!D$2,'Energy balance options'!$A$7:$A$3000,HeatGen!$A362)</f>
        <v>0</v>
      </c>
      <c r="E362">
        <f>SUMIFS('Energy balance options'!$F$7:$F$3000,'Energy balance options'!$B$7:$B$3000,HeatGen!E$2,'Energy balance options'!$A$7:$A$3000,HeatGen!$A362)</f>
        <v>0</v>
      </c>
      <c r="F362">
        <f>SUMIFS('Energy balance options'!$F$7:$F$3000,'Energy balance options'!$B$7:$B$3000,HeatGen!F$2,'Energy balance options'!$A$7:$A$3000,HeatGen!$A362)</f>
        <v>0</v>
      </c>
      <c r="G362">
        <f>SUMIFS('Energy balance options'!$F$7:$F$3000,'Energy balance options'!$B$7:$B$3000,HeatGen!G$2,'Energy balance options'!$A$7:$A$3000,HeatGen!$A362)</f>
        <v>0</v>
      </c>
      <c r="H362">
        <f>SUMIFS('Energy balance options'!$G$7:$G$3000,'Energy balance options'!$B$7:$B$3000,HeatGen!H$2,'Energy balance options'!$A$7:$A$3000,HeatGen!$A362)</f>
        <v>0</v>
      </c>
      <c r="I362">
        <f>SUMIFS('Energy balance options'!$G$7:$G$3000,'Energy balance options'!$B$7:$B$3000,HeatGen!I$2,'Energy balance options'!$A$7:$A$3000,HeatGen!$A362)</f>
        <v>0</v>
      </c>
      <c r="J362">
        <f>SUMIFS('Energy balance options'!$G$7:$G$3000,'Energy balance options'!$B$7:$B$3000,HeatGen!J$2,'Energy balance options'!$A$7:$A$3000,HeatGen!$A362)</f>
        <v>0</v>
      </c>
      <c r="K362">
        <f>SUMIFS('Energy balance options'!$G$7:$G$3000,'Energy balance options'!$B$7:$B$3000,HeatGen!K$2,'Energy balance options'!$A$7:$A$3000,HeatGen!$A362)</f>
        <v>0</v>
      </c>
      <c r="L362">
        <f>SUMIFS('Energy balance options'!$G$7:$G$3000,'Energy balance options'!$B$7:$B$3000,HeatGen!L$2,'Energy balance options'!$A$7:$A$3000,HeatGen!$A362)</f>
        <v>57.589772029999999</v>
      </c>
      <c r="M362">
        <f>SUMIFS('Energy balance options'!$G$7:$G$3000,'Energy balance options'!$B$7:$B$3000,HeatGen!M$2,'Energy balance options'!$A$7:$A$3000,HeatGen!$A362)</f>
        <v>0</v>
      </c>
      <c r="N362">
        <f>SUMIFS('Energy balance options'!$G$7:$G$3000,'Energy balance options'!$B$7:$B$3000,HeatGen!N$2,'Energy balance options'!$A$7:$A$3000,HeatGen!$A362)</f>
        <v>0</v>
      </c>
      <c r="O362">
        <f>SUMIFS('Energy balance options'!$G$7:$G$3000,'Energy balance options'!$B$7:$B$3000,HeatGen!O$2,'Energy balance options'!$A$7:$A$3000,HeatGen!$A362)</f>
        <v>0</v>
      </c>
      <c r="P362">
        <f>SUMIFS('Energy balance options'!$G$7:$G$3000,'Energy balance options'!$B$7:$B$3000,HeatGen!P$2,'Energy balance options'!$A$7:$A$3000,HeatGen!$A362)</f>
        <v>0</v>
      </c>
      <c r="Q362">
        <f>SUMIFS('Energy balance options'!$G$7:$G$3000,'Energy balance options'!$B$7:$B$3000,HeatGen!Q$2,'Energy balance options'!$A$7:$A$3000,HeatGen!$A362)</f>
        <v>0</v>
      </c>
      <c r="R362">
        <f>SUMIFS('Energy balance options'!$G$7:$G$3000,'Energy balance options'!$B$7:$B$3000,HeatGen!R$2,'Energy balance options'!$A$7:$A$3000,HeatGen!$A362)</f>
        <v>0</v>
      </c>
      <c r="S362">
        <f>SUMIFS('Energy balance options'!$G$7:$G$3000,'Energy balance options'!$B$7:$B$3000,HeatGen!S$2,'Energy balance options'!$A$7:$A$3000,HeatGen!$A362)</f>
        <v>0</v>
      </c>
      <c r="T362">
        <f>SUMIFS('Energy balance options'!$G$7:$G$3000,'Energy balance options'!$B$7:$B$3000,HeatGen!T$2,'Energy balance options'!$A$7:$A$3000,HeatGen!$A362)</f>
        <v>0</v>
      </c>
      <c r="U362">
        <f>SUMIFS('Energy balance options'!$G$7:$G$3000,'Energy balance options'!$B$7:$B$3000,HeatGen!U$2,'Energy balance options'!$A$7:$A$3000,HeatGen!$A362)</f>
        <v>0</v>
      </c>
      <c r="V362">
        <f>SUMIFS('Energy balance options'!$G$7:$G$3000,'Energy balance options'!$B$7:$B$3000,HeatGen!V$2,'Energy balance options'!$A$7:$A$3000,HeatGen!$A362)</f>
        <v>0</v>
      </c>
      <c r="W362">
        <f>SUMIFS('Energy balance options'!$G$7:$G$3000,'Energy balance options'!$B$7:$B$3000,HeatGen!W$2,'Energy balance options'!$A$7:$A$3000,HeatGen!$A362)</f>
        <v>0</v>
      </c>
      <c r="X362">
        <f>SUMIFS('Energy balance options'!$G$7:$G$3000,'Energy balance options'!$B$7:$B$3000,HeatGen!X$2,'Energy balance options'!$A$7:$A$3000,HeatGen!$A362)</f>
        <v>0</v>
      </c>
      <c r="Y362">
        <f t="shared" si="85"/>
        <v>0</v>
      </c>
      <c r="Z362">
        <f t="shared" si="86"/>
        <v>0</v>
      </c>
      <c r="AA362">
        <f t="shared" si="87"/>
        <v>0</v>
      </c>
      <c r="AB362">
        <f t="shared" si="88"/>
        <v>0</v>
      </c>
      <c r="AC362">
        <f t="shared" si="89"/>
        <v>0</v>
      </c>
      <c r="AD362">
        <f t="shared" si="90"/>
        <v>0</v>
      </c>
      <c r="AE362">
        <f t="shared" si="91"/>
        <v>0</v>
      </c>
      <c r="AF362">
        <f t="shared" si="92"/>
        <v>0</v>
      </c>
      <c r="AG362">
        <f t="shared" si="93"/>
        <v>0</v>
      </c>
      <c r="AH362">
        <f t="shared" si="94"/>
        <v>0</v>
      </c>
      <c r="AI362">
        <f t="shared" si="95"/>
        <v>0</v>
      </c>
      <c r="AJ362">
        <f t="shared" si="96"/>
        <v>0</v>
      </c>
      <c r="AK362">
        <f t="shared" si="97"/>
        <v>0</v>
      </c>
      <c r="AL362">
        <f t="shared" si="98"/>
        <v>0</v>
      </c>
      <c r="AM362">
        <f t="shared" si="99"/>
        <v>0</v>
      </c>
      <c r="AN362">
        <f t="shared" si="100"/>
        <v>0</v>
      </c>
      <c r="AO362">
        <f t="shared" si="101"/>
        <v>0</v>
      </c>
    </row>
    <row r="363" spans="1:41" x14ac:dyDescent="0.2">
      <c r="A363" s="9" t="str">
        <f>'Cost per option'!A371</f>
        <v>2175 Terraced houses - startlabel DC</v>
      </c>
      <c r="B363" t="str">
        <f>_xlfn.IFNA(VLOOKUP(A363,'Energy balance options'!A$7:C$3000,3,FALSE),"")</f>
        <v>Huishoudens</v>
      </c>
      <c r="C363">
        <f>SUMIFS('Energy balance options'!$F$7:$F$3000,'Energy balance options'!$B$7:$B$3000,HeatGen!C$2,'Energy balance options'!$A$7:$A$3000,HeatGen!$A363)</f>
        <v>0</v>
      </c>
      <c r="D363">
        <f>SUMIFS('Energy balance options'!$F$7:$F$3000,'Energy balance options'!$B$7:$B$3000,HeatGen!D$2,'Energy balance options'!$A$7:$A$3000,HeatGen!$A363)</f>
        <v>0</v>
      </c>
      <c r="E363">
        <f>SUMIFS('Energy balance options'!$F$7:$F$3000,'Energy balance options'!$B$7:$B$3000,HeatGen!E$2,'Energy balance options'!$A$7:$A$3000,HeatGen!$A363)</f>
        <v>0</v>
      </c>
      <c r="F363">
        <f>SUMIFS('Energy balance options'!$F$7:$F$3000,'Energy balance options'!$B$7:$B$3000,HeatGen!F$2,'Energy balance options'!$A$7:$A$3000,HeatGen!$A363)</f>
        <v>0</v>
      </c>
      <c r="G363">
        <f>SUMIFS('Energy balance options'!$F$7:$F$3000,'Energy balance options'!$B$7:$B$3000,HeatGen!G$2,'Energy balance options'!$A$7:$A$3000,HeatGen!$A363)</f>
        <v>0</v>
      </c>
      <c r="H363">
        <f>SUMIFS('Energy balance options'!$G$7:$G$3000,'Energy balance options'!$B$7:$B$3000,HeatGen!H$2,'Energy balance options'!$A$7:$A$3000,HeatGen!$A363)</f>
        <v>0</v>
      </c>
      <c r="I363">
        <f>SUMIFS('Energy balance options'!$G$7:$G$3000,'Energy balance options'!$B$7:$B$3000,HeatGen!I$2,'Energy balance options'!$A$7:$A$3000,HeatGen!$A363)</f>
        <v>0</v>
      </c>
      <c r="J363">
        <f>SUMIFS('Energy balance options'!$G$7:$G$3000,'Energy balance options'!$B$7:$B$3000,HeatGen!J$2,'Energy balance options'!$A$7:$A$3000,HeatGen!$A363)</f>
        <v>0</v>
      </c>
      <c r="K363">
        <f>SUMIFS('Energy balance options'!$G$7:$G$3000,'Energy balance options'!$B$7:$B$3000,HeatGen!K$2,'Energy balance options'!$A$7:$A$3000,HeatGen!$A363)</f>
        <v>0</v>
      </c>
      <c r="L363">
        <f>SUMIFS('Energy balance options'!$G$7:$G$3000,'Energy balance options'!$B$7:$B$3000,HeatGen!L$2,'Energy balance options'!$A$7:$A$3000,HeatGen!$A363)</f>
        <v>13.13852307</v>
      </c>
      <c r="M363">
        <f>SUMIFS('Energy balance options'!$G$7:$G$3000,'Energy balance options'!$B$7:$B$3000,HeatGen!M$2,'Energy balance options'!$A$7:$A$3000,HeatGen!$A363)</f>
        <v>0</v>
      </c>
      <c r="N363">
        <f>SUMIFS('Energy balance options'!$G$7:$G$3000,'Energy balance options'!$B$7:$B$3000,HeatGen!N$2,'Energy balance options'!$A$7:$A$3000,HeatGen!$A363)</f>
        <v>0</v>
      </c>
      <c r="O363">
        <f>SUMIFS('Energy balance options'!$G$7:$G$3000,'Energy balance options'!$B$7:$B$3000,HeatGen!O$2,'Energy balance options'!$A$7:$A$3000,HeatGen!$A363)</f>
        <v>0</v>
      </c>
      <c r="P363">
        <f>SUMIFS('Energy balance options'!$G$7:$G$3000,'Energy balance options'!$B$7:$B$3000,HeatGen!P$2,'Energy balance options'!$A$7:$A$3000,HeatGen!$A363)</f>
        <v>0</v>
      </c>
      <c r="Q363">
        <f>SUMIFS('Energy balance options'!$G$7:$G$3000,'Energy balance options'!$B$7:$B$3000,HeatGen!Q$2,'Energy balance options'!$A$7:$A$3000,HeatGen!$A363)</f>
        <v>0</v>
      </c>
      <c r="R363">
        <f>SUMIFS('Energy balance options'!$G$7:$G$3000,'Energy balance options'!$B$7:$B$3000,HeatGen!R$2,'Energy balance options'!$A$7:$A$3000,HeatGen!$A363)</f>
        <v>0</v>
      </c>
      <c r="S363">
        <f>SUMIFS('Energy balance options'!$G$7:$G$3000,'Energy balance options'!$B$7:$B$3000,HeatGen!S$2,'Energy balance options'!$A$7:$A$3000,HeatGen!$A363)</f>
        <v>0</v>
      </c>
      <c r="T363">
        <f>SUMIFS('Energy balance options'!$G$7:$G$3000,'Energy balance options'!$B$7:$B$3000,HeatGen!T$2,'Energy balance options'!$A$7:$A$3000,HeatGen!$A363)</f>
        <v>0</v>
      </c>
      <c r="U363">
        <f>SUMIFS('Energy balance options'!$G$7:$G$3000,'Energy balance options'!$B$7:$B$3000,HeatGen!U$2,'Energy balance options'!$A$7:$A$3000,HeatGen!$A363)</f>
        <v>0</v>
      </c>
      <c r="V363">
        <f>SUMIFS('Energy balance options'!$G$7:$G$3000,'Energy balance options'!$B$7:$B$3000,HeatGen!V$2,'Energy balance options'!$A$7:$A$3000,HeatGen!$A363)</f>
        <v>0</v>
      </c>
      <c r="W363">
        <f>SUMIFS('Energy balance options'!$G$7:$G$3000,'Energy balance options'!$B$7:$B$3000,HeatGen!W$2,'Energy balance options'!$A$7:$A$3000,HeatGen!$A363)</f>
        <v>0</v>
      </c>
      <c r="X363">
        <f>SUMIFS('Energy balance options'!$G$7:$G$3000,'Energy balance options'!$B$7:$B$3000,HeatGen!X$2,'Energy balance options'!$A$7:$A$3000,HeatGen!$A363)</f>
        <v>0</v>
      </c>
      <c r="Y363">
        <f t="shared" si="85"/>
        <v>0</v>
      </c>
      <c r="Z363">
        <f t="shared" si="86"/>
        <v>0</v>
      </c>
      <c r="AA363">
        <f t="shared" si="87"/>
        <v>0</v>
      </c>
      <c r="AB363">
        <f t="shared" si="88"/>
        <v>0</v>
      </c>
      <c r="AC363">
        <f t="shared" si="89"/>
        <v>0</v>
      </c>
      <c r="AD363">
        <f t="shared" si="90"/>
        <v>0</v>
      </c>
      <c r="AE363">
        <f t="shared" si="91"/>
        <v>0</v>
      </c>
      <c r="AF363">
        <f t="shared" si="92"/>
        <v>0</v>
      </c>
      <c r="AG363">
        <f t="shared" si="93"/>
        <v>0</v>
      </c>
      <c r="AH363">
        <f t="shared" si="94"/>
        <v>0</v>
      </c>
      <c r="AI363">
        <f t="shared" si="95"/>
        <v>0</v>
      </c>
      <c r="AJ363">
        <f t="shared" si="96"/>
        <v>0</v>
      </c>
      <c r="AK363">
        <f t="shared" si="97"/>
        <v>0</v>
      </c>
      <c r="AL363">
        <f t="shared" si="98"/>
        <v>0</v>
      </c>
      <c r="AM363">
        <f t="shared" si="99"/>
        <v>0</v>
      </c>
      <c r="AN363">
        <f t="shared" si="100"/>
        <v>0</v>
      </c>
      <c r="AO363">
        <f t="shared" si="101"/>
        <v>0</v>
      </c>
    </row>
    <row r="364" spans="1:41" x14ac:dyDescent="0.2">
      <c r="A364" s="9" t="str">
        <f>'Cost per option'!A372</f>
        <v>2176 Terraced houses - startlabel A</v>
      </c>
      <c r="B364" t="str">
        <f>_xlfn.IFNA(VLOOKUP(A364,'Energy balance options'!A$7:C$3000,3,FALSE),"")</f>
        <v>Huishoudens</v>
      </c>
      <c r="C364">
        <f>SUMIFS('Energy balance options'!$F$7:$F$3000,'Energy balance options'!$B$7:$B$3000,HeatGen!C$2,'Energy balance options'!$A$7:$A$3000,HeatGen!$A364)</f>
        <v>0</v>
      </c>
      <c r="D364">
        <f>SUMIFS('Energy balance options'!$F$7:$F$3000,'Energy balance options'!$B$7:$B$3000,HeatGen!D$2,'Energy balance options'!$A$7:$A$3000,HeatGen!$A364)</f>
        <v>0</v>
      </c>
      <c r="E364">
        <f>SUMIFS('Energy balance options'!$F$7:$F$3000,'Energy balance options'!$B$7:$B$3000,HeatGen!E$2,'Energy balance options'!$A$7:$A$3000,HeatGen!$A364)</f>
        <v>0</v>
      </c>
      <c r="F364">
        <f>SUMIFS('Energy balance options'!$F$7:$F$3000,'Energy balance options'!$B$7:$B$3000,HeatGen!F$2,'Energy balance options'!$A$7:$A$3000,HeatGen!$A364)</f>
        <v>0</v>
      </c>
      <c r="G364">
        <f>SUMIFS('Energy balance options'!$F$7:$F$3000,'Energy balance options'!$B$7:$B$3000,HeatGen!G$2,'Energy balance options'!$A$7:$A$3000,HeatGen!$A364)</f>
        <v>0</v>
      </c>
      <c r="H364">
        <f>SUMIFS('Energy balance options'!$G$7:$G$3000,'Energy balance options'!$B$7:$B$3000,HeatGen!H$2,'Energy balance options'!$A$7:$A$3000,HeatGen!$A364)</f>
        <v>0</v>
      </c>
      <c r="I364">
        <f>SUMIFS('Energy balance options'!$G$7:$G$3000,'Energy balance options'!$B$7:$B$3000,HeatGen!I$2,'Energy balance options'!$A$7:$A$3000,HeatGen!$A364)</f>
        <v>0</v>
      </c>
      <c r="J364">
        <f>SUMIFS('Energy balance options'!$G$7:$G$3000,'Energy balance options'!$B$7:$B$3000,HeatGen!J$2,'Energy balance options'!$A$7:$A$3000,HeatGen!$A364)</f>
        <v>0</v>
      </c>
      <c r="K364">
        <f>SUMIFS('Energy balance options'!$G$7:$G$3000,'Energy balance options'!$B$7:$B$3000,HeatGen!K$2,'Energy balance options'!$A$7:$A$3000,HeatGen!$A364)</f>
        <v>0</v>
      </c>
      <c r="L364">
        <f>SUMIFS('Energy balance options'!$G$7:$G$3000,'Energy balance options'!$B$7:$B$3000,HeatGen!L$2,'Energy balance options'!$A$7:$A$3000,HeatGen!$A364)</f>
        <v>8.1909303379999994</v>
      </c>
      <c r="M364">
        <f>SUMIFS('Energy balance options'!$G$7:$G$3000,'Energy balance options'!$B$7:$B$3000,HeatGen!M$2,'Energy balance options'!$A$7:$A$3000,HeatGen!$A364)</f>
        <v>0</v>
      </c>
      <c r="N364">
        <f>SUMIFS('Energy balance options'!$G$7:$G$3000,'Energy balance options'!$B$7:$B$3000,HeatGen!N$2,'Energy balance options'!$A$7:$A$3000,HeatGen!$A364)</f>
        <v>0</v>
      </c>
      <c r="O364">
        <f>SUMIFS('Energy balance options'!$G$7:$G$3000,'Energy balance options'!$B$7:$B$3000,HeatGen!O$2,'Energy balance options'!$A$7:$A$3000,HeatGen!$A364)</f>
        <v>0</v>
      </c>
      <c r="P364">
        <f>SUMIFS('Energy balance options'!$G$7:$G$3000,'Energy balance options'!$B$7:$B$3000,HeatGen!P$2,'Energy balance options'!$A$7:$A$3000,HeatGen!$A364)</f>
        <v>0</v>
      </c>
      <c r="Q364">
        <f>SUMIFS('Energy balance options'!$G$7:$G$3000,'Energy balance options'!$B$7:$B$3000,HeatGen!Q$2,'Energy balance options'!$A$7:$A$3000,HeatGen!$A364)</f>
        <v>0</v>
      </c>
      <c r="R364">
        <f>SUMIFS('Energy balance options'!$G$7:$G$3000,'Energy balance options'!$B$7:$B$3000,HeatGen!R$2,'Energy balance options'!$A$7:$A$3000,HeatGen!$A364)</f>
        <v>0</v>
      </c>
      <c r="S364">
        <f>SUMIFS('Energy balance options'!$G$7:$G$3000,'Energy balance options'!$B$7:$B$3000,HeatGen!S$2,'Energy balance options'!$A$7:$A$3000,HeatGen!$A364)</f>
        <v>0</v>
      </c>
      <c r="T364">
        <f>SUMIFS('Energy balance options'!$G$7:$G$3000,'Energy balance options'!$B$7:$B$3000,HeatGen!T$2,'Energy balance options'!$A$7:$A$3000,HeatGen!$A364)</f>
        <v>0</v>
      </c>
      <c r="U364">
        <f>SUMIFS('Energy balance options'!$G$7:$G$3000,'Energy balance options'!$B$7:$B$3000,HeatGen!U$2,'Energy balance options'!$A$7:$A$3000,HeatGen!$A364)</f>
        <v>0</v>
      </c>
      <c r="V364">
        <f>SUMIFS('Energy balance options'!$G$7:$G$3000,'Energy balance options'!$B$7:$B$3000,HeatGen!V$2,'Energy balance options'!$A$7:$A$3000,HeatGen!$A364)</f>
        <v>0</v>
      </c>
      <c r="W364">
        <f>SUMIFS('Energy balance options'!$G$7:$G$3000,'Energy balance options'!$B$7:$B$3000,HeatGen!W$2,'Energy balance options'!$A$7:$A$3000,HeatGen!$A364)</f>
        <v>0</v>
      </c>
      <c r="X364">
        <f>SUMIFS('Energy balance options'!$G$7:$G$3000,'Energy balance options'!$B$7:$B$3000,HeatGen!X$2,'Energy balance options'!$A$7:$A$3000,HeatGen!$A364)</f>
        <v>0</v>
      </c>
      <c r="Y364">
        <f t="shared" si="85"/>
        <v>0</v>
      </c>
      <c r="Z364">
        <f t="shared" si="86"/>
        <v>0</v>
      </c>
      <c r="AA364">
        <f t="shared" si="87"/>
        <v>0</v>
      </c>
      <c r="AB364">
        <f t="shared" si="88"/>
        <v>0</v>
      </c>
      <c r="AC364">
        <f t="shared" si="89"/>
        <v>0</v>
      </c>
      <c r="AD364">
        <f t="shared" si="90"/>
        <v>0</v>
      </c>
      <c r="AE364">
        <f t="shared" si="91"/>
        <v>0</v>
      </c>
      <c r="AF364">
        <f t="shared" si="92"/>
        <v>0</v>
      </c>
      <c r="AG364">
        <f t="shared" si="93"/>
        <v>0</v>
      </c>
      <c r="AH364">
        <f t="shared" si="94"/>
        <v>0</v>
      </c>
      <c r="AI364">
        <f t="shared" si="95"/>
        <v>0</v>
      </c>
      <c r="AJ364">
        <f t="shared" si="96"/>
        <v>0</v>
      </c>
      <c r="AK364">
        <f t="shared" si="97"/>
        <v>0</v>
      </c>
      <c r="AL364">
        <f t="shared" si="98"/>
        <v>0</v>
      </c>
      <c r="AM364">
        <f t="shared" si="99"/>
        <v>0</v>
      </c>
      <c r="AN364">
        <f t="shared" si="100"/>
        <v>0</v>
      </c>
      <c r="AO364">
        <f t="shared" si="101"/>
        <v>0</v>
      </c>
    </row>
    <row r="365" spans="1:41" x14ac:dyDescent="0.2">
      <c r="A365" s="9" t="str">
        <f>'Cost per option'!A373</f>
        <v>2178 Apartments - startlabel DC</v>
      </c>
      <c r="B365" t="str">
        <f>_xlfn.IFNA(VLOOKUP(A365,'Energy balance options'!A$7:C$3000,3,FALSE),"")</f>
        <v>Huishoudens</v>
      </c>
      <c r="C365">
        <f>SUMIFS('Energy balance options'!$F$7:$F$3000,'Energy balance options'!$B$7:$B$3000,HeatGen!C$2,'Energy balance options'!$A$7:$A$3000,HeatGen!$A365)</f>
        <v>0</v>
      </c>
      <c r="D365">
        <f>SUMIFS('Energy balance options'!$F$7:$F$3000,'Energy balance options'!$B$7:$B$3000,HeatGen!D$2,'Energy balance options'!$A$7:$A$3000,HeatGen!$A365)</f>
        <v>0</v>
      </c>
      <c r="E365">
        <f>SUMIFS('Energy balance options'!$F$7:$F$3000,'Energy balance options'!$B$7:$B$3000,HeatGen!E$2,'Energy balance options'!$A$7:$A$3000,HeatGen!$A365)</f>
        <v>0</v>
      </c>
      <c r="F365">
        <f>SUMIFS('Energy balance options'!$F$7:$F$3000,'Energy balance options'!$B$7:$B$3000,HeatGen!F$2,'Energy balance options'!$A$7:$A$3000,HeatGen!$A365)</f>
        <v>0</v>
      </c>
      <c r="G365">
        <f>SUMIFS('Energy balance options'!$F$7:$F$3000,'Energy balance options'!$B$7:$B$3000,HeatGen!G$2,'Energy balance options'!$A$7:$A$3000,HeatGen!$A365)</f>
        <v>0</v>
      </c>
      <c r="H365">
        <f>SUMIFS('Energy balance options'!$G$7:$G$3000,'Energy balance options'!$B$7:$B$3000,HeatGen!H$2,'Energy balance options'!$A$7:$A$3000,HeatGen!$A365)</f>
        <v>0</v>
      </c>
      <c r="I365">
        <f>SUMIFS('Energy balance options'!$G$7:$G$3000,'Energy balance options'!$B$7:$B$3000,HeatGen!I$2,'Energy balance options'!$A$7:$A$3000,HeatGen!$A365)</f>
        <v>0</v>
      </c>
      <c r="J365">
        <f>SUMIFS('Energy balance options'!$G$7:$G$3000,'Energy balance options'!$B$7:$B$3000,HeatGen!J$2,'Energy balance options'!$A$7:$A$3000,HeatGen!$A365)</f>
        <v>0</v>
      </c>
      <c r="K365">
        <f>SUMIFS('Energy balance options'!$G$7:$G$3000,'Energy balance options'!$B$7:$B$3000,HeatGen!K$2,'Energy balance options'!$A$7:$A$3000,HeatGen!$A365)</f>
        <v>0</v>
      </c>
      <c r="L365">
        <f>SUMIFS('Energy balance options'!$G$7:$G$3000,'Energy balance options'!$B$7:$B$3000,HeatGen!L$2,'Energy balance options'!$A$7:$A$3000,HeatGen!$A365)</f>
        <v>9.6362593269999994</v>
      </c>
      <c r="M365">
        <f>SUMIFS('Energy balance options'!$G$7:$G$3000,'Energy balance options'!$B$7:$B$3000,HeatGen!M$2,'Energy balance options'!$A$7:$A$3000,HeatGen!$A365)</f>
        <v>0</v>
      </c>
      <c r="N365">
        <f>SUMIFS('Energy balance options'!$G$7:$G$3000,'Energy balance options'!$B$7:$B$3000,HeatGen!N$2,'Energy balance options'!$A$7:$A$3000,HeatGen!$A365)</f>
        <v>0</v>
      </c>
      <c r="O365">
        <f>SUMIFS('Energy balance options'!$G$7:$G$3000,'Energy balance options'!$B$7:$B$3000,HeatGen!O$2,'Energy balance options'!$A$7:$A$3000,HeatGen!$A365)</f>
        <v>0</v>
      </c>
      <c r="P365">
        <f>SUMIFS('Energy balance options'!$G$7:$G$3000,'Energy balance options'!$B$7:$B$3000,HeatGen!P$2,'Energy balance options'!$A$7:$A$3000,HeatGen!$A365)</f>
        <v>0</v>
      </c>
      <c r="Q365">
        <f>SUMIFS('Energy balance options'!$G$7:$G$3000,'Energy balance options'!$B$7:$B$3000,HeatGen!Q$2,'Energy balance options'!$A$7:$A$3000,HeatGen!$A365)</f>
        <v>0</v>
      </c>
      <c r="R365">
        <f>SUMIFS('Energy balance options'!$G$7:$G$3000,'Energy balance options'!$B$7:$B$3000,HeatGen!R$2,'Energy balance options'!$A$7:$A$3000,HeatGen!$A365)</f>
        <v>0</v>
      </c>
      <c r="S365">
        <f>SUMIFS('Energy balance options'!$G$7:$G$3000,'Energy balance options'!$B$7:$B$3000,HeatGen!S$2,'Energy balance options'!$A$7:$A$3000,HeatGen!$A365)</f>
        <v>0</v>
      </c>
      <c r="T365">
        <f>SUMIFS('Energy balance options'!$G$7:$G$3000,'Energy balance options'!$B$7:$B$3000,HeatGen!T$2,'Energy balance options'!$A$7:$A$3000,HeatGen!$A365)</f>
        <v>0</v>
      </c>
      <c r="U365">
        <f>SUMIFS('Energy balance options'!$G$7:$G$3000,'Energy balance options'!$B$7:$B$3000,HeatGen!U$2,'Energy balance options'!$A$7:$A$3000,HeatGen!$A365)</f>
        <v>0</v>
      </c>
      <c r="V365">
        <f>SUMIFS('Energy balance options'!$G$7:$G$3000,'Energy balance options'!$B$7:$B$3000,HeatGen!V$2,'Energy balance options'!$A$7:$A$3000,HeatGen!$A365)</f>
        <v>0</v>
      </c>
      <c r="W365">
        <f>SUMIFS('Energy balance options'!$G$7:$G$3000,'Energy balance options'!$B$7:$B$3000,HeatGen!W$2,'Energy balance options'!$A$7:$A$3000,HeatGen!$A365)</f>
        <v>0</v>
      </c>
      <c r="X365">
        <f>SUMIFS('Energy balance options'!$G$7:$G$3000,'Energy balance options'!$B$7:$B$3000,HeatGen!X$2,'Energy balance options'!$A$7:$A$3000,HeatGen!$A365)</f>
        <v>0</v>
      </c>
      <c r="Y365">
        <f t="shared" si="85"/>
        <v>0</v>
      </c>
      <c r="Z365">
        <f t="shared" si="86"/>
        <v>0</v>
      </c>
      <c r="AA365">
        <f t="shared" si="87"/>
        <v>0</v>
      </c>
      <c r="AB365">
        <f t="shared" si="88"/>
        <v>0</v>
      </c>
      <c r="AC365">
        <f t="shared" si="89"/>
        <v>0</v>
      </c>
      <c r="AD365">
        <f t="shared" si="90"/>
        <v>0</v>
      </c>
      <c r="AE365">
        <f t="shared" si="91"/>
        <v>0</v>
      </c>
      <c r="AF365">
        <f t="shared" si="92"/>
        <v>0</v>
      </c>
      <c r="AG365">
        <f t="shared" si="93"/>
        <v>0</v>
      </c>
      <c r="AH365">
        <f t="shared" si="94"/>
        <v>0</v>
      </c>
      <c r="AI365">
        <f t="shared" si="95"/>
        <v>0</v>
      </c>
      <c r="AJ365">
        <f t="shared" si="96"/>
        <v>0</v>
      </c>
      <c r="AK365">
        <f t="shared" si="97"/>
        <v>0</v>
      </c>
      <c r="AL365">
        <f t="shared" si="98"/>
        <v>0</v>
      </c>
      <c r="AM365">
        <f t="shared" si="99"/>
        <v>0</v>
      </c>
      <c r="AN365">
        <f t="shared" si="100"/>
        <v>0</v>
      </c>
      <c r="AO365">
        <f t="shared" si="101"/>
        <v>0</v>
      </c>
    </row>
    <row r="366" spans="1:41" x14ac:dyDescent="0.2">
      <c r="A366" s="9" t="str">
        <f>'Cost per option'!A374</f>
        <v>2179 Apartments - startlabel DC/B retrofitted to A</v>
      </c>
      <c r="B366" t="str">
        <f>_xlfn.IFNA(VLOOKUP(A366,'Energy balance options'!A$7:C$3000,3,FALSE),"")</f>
        <v>Huishoudens</v>
      </c>
      <c r="C366">
        <f>SUMIFS('Energy balance options'!$F$7:$F$3000,'Energy balance options'!$B$7:$B$3000,HeatGen!C$2,'Energy balance options'!$A$7:$A$3000,HeatGen!$A366)</f>
        <v>0</v>
      </c>
      <c r="D366">
        <f>SUMIFS('Energy balance options'!$F$7:$F$3000,'Energy balance options'!$B$7:$B$3000,HeatGen!D$2,'Energy balance options'!$A$7:$A$3000,HeatGen!$A366)</f>
        <v>0</v>
      </c>
      <c r="E366">
        <f>SUMIFS('Energy balance options'!$F$7:$F$3000,'Energy balance options'!$B$7:$B$3000,HeatGen!E$2,'Energy balance options'!$A$7:$A$3000,HeatGen!$A366)</f>
        <v>0</v>
      </c>
      <c r="F366">
        <f>SUMIFS('Energy balance options'!$F$7:$F$3000,'Energy balance options'!$B$7:$B$3000,HeatGen!F$2,'Energy balance options'!$A$7:$A$3000,HeatGen!$A366)</f>
        <v>0</v>
      </c>
      <c r="G366">
        <f>SUMIFS('Energy balance options'!$F$7:$F$3000,'Energy balance options'!$B$7:$B$3000,HeatGen!G$2,'Energy balance options'!$A$7:$A$3000,HeatGen!$A366)</f>
        <v>0</v>
      </c>
      <c r="H366">
        <f>SUMIFS('Energy balance options'!$G$7:$G$3000,'Energy balance options'!$B$7:$B$3000,HeatGen!H$2,'Energy balance options'!$A$7:$A$3000,HeatGen!$A366)</f>
        <v>0</v>
      </c>
      <c r="I366">
        <f>SUMIFS('Energy balance options'!$G$7:$G$3000,'Energy balance options'!$B$7:$B$3000,HeatGen!I$2,'Energy balance options'!$A$7:$A$3000,HeatGen!$A366)</f>
        <v>0</v>
      </c>
      <c r="J366">
        <f>SUMIFS('Energy balance options'!$G$7:$G$3000,'Energy balance options'!$B$7:$B$3000,HeatGen!J$2,'Energy balance options'!$A$7:$A$3000,HeatGen!$A366)</f>
        <v>0</v>
      </c>
      <c r="K366">
        <f>SUMIFS('Energy balance options'!$G$7:$G$3000,'Energy balance options'!$B$7:$B$3000,HeatGen!K$2,'Energy balance options'!$A$7:$A$3000,HeatGen!$A366)</f>
        <v>0</v>
      </c>
      <c r="L366">
        <f>SUMIFS('Energy balance options'!$G$7:$G$3000,'Energy balance options'!$B$7:$B$3000,HeatGen!L$2,'Energy balance options'!$A$7:$A$3000,HeatGen!$A366)</f>
        <v>1.401756712E-5</v>
      </c>
      <c r="M366">
        <f>SUMIFS('Energy balance options'!$G$7:$G$3000,'Energy balance options'!$B$7:$B$3000,HeatGen!M$2,'Energy balance options'!$A$7:$A$3000,HeatGen!$A366)</f>
        <v>0</v>
      </c>
      <c r="N366">
        <f>SUMIFS('Energy balance options'!$G$7:$G$3000,'Energy balance options'!$B$7:$B$3000,HeatGen!N$2,'Energy balance options'!$A$7:$A$3000,HeatGen!$A366)</f>
        <v>0</v>
      </c>
      <c r="O366">
        <f>SUMIFS('Energy balance options'!$G$7:$G$3000,'Energy balance options'!$B$7:$B$3000,HeatGen!O$2,'Energy balance options'!$A$7:$A$3000,HeatGen!$A366)</f>
        <v>0</v>
      </c>
      <c r="P366">
        <f>SUMIFS('Energy balance options'!$G$7:$G$3000,'Energy balance options'!$B$7:$B$3000,HeatGen!P$2,'Energy balance options'!$A$7:$A$3000,HeatGen!$A366)</f>
        <v>0</v>
      </c>
      <c r="Q366">
        <f>SUMIFS('Energy balance options'!$G$7:$G$3000,'Energy balance options'!$B$7:$B$3000,HeatGen!Q$2,'Energy balance options'!$A$7:$A$3000,HeatGen!$A366)</f>
        <v>0</v>
      </c>
      <c r="R366">
        <f>SUMIFS('Energy balance options'!$G$7:$G$3000,'Energy balance options'!$B$7:$B$3000,HeatGen!R$2,'Energy balance options'!$A$7:$A$3000,HeatGen!$A366)</f>
        <v>0</v>
      </c>
      <c r="S366">
        <f>SUMIFS('Energy balance options'!$G$7:$G$3000,'Energy balance options'!$B$7:$B$3000,HeatGen!S$2,'Energy balance options'!$A$7:$A$3000,HeatGen!$A366)</f>
        <v>0</v>
      </c>
      <c r="T366">
        <f>SUMIFS('Energy balance options'!$G$7:$G$3000,'Energy balance options'!$B$7:$B$3000,HeatGen!T$2,'Energy balance options'!$A$7:$A$3000,HeatGen!$A366)</f>
        <v>0</v>
      </c>
      <c r="U366">
        <f>SUMIFS('Energy balance options'!$G$7:$G$3000,'Energy balance options'!$B$7:$B$3000,HeatGen!U$2,'Energy balance options'!$A$7:$A$3000,HeatGen!$A366)</f>
        <v>0</v>
      </c>
      <c r="V366">
        <f>SUMIFS('Energy balance options'!$G$7:$G$3000,'Energy balance options'!$B$7:$B$3000,HeatGen!V$2,'Energy balance options'!$A$7:$A$3000,HeatGen!$A366)</f>
        <v>0</v>
      </c>
      <c r="W366">
        <f>SUMIFS('Energy balance options'!$G$7:$G$3000,'Energy balance options'!$B$7:$B$3000,HeatGen!W$2,'Energy balance options'!$A$7:$A$3000,HeatGen!$A366)</f>
        <v>0</v>
      </c>
      <c r="X366">
        <f>SUMIFS('Energy balance options'!$G$7:$G$3000,'Energy balance options'!$B$7:$B$3000,HeatGen!X$2,'Energy balance options'!$A$7:$A$3000,HeatGen!$A366)</f>
        <v>0</v>
      </c>
      <c r="Y366">
        <f t="shared" si="85"/>
        <v>0</v>
      </c>
      <c r="Z366">
        <f t="shared" si="86"/>
        <v>0</v>
      </c>
      <c r="AA366">
        <f t="shared" si="87"/>
        <v>0</v>
      </c>
      <c r="AB366">
        <f t="shared" si="88"/>
        <v>0</v>
      </c>
      <c r="AC366">
        <f t="shared" si="89"/>
        <v>0</v>
      </c>
      <c r="AD366">
        <f t="shared" si="90"/>
        <v>0</v>
      </c>
      <c r="AE366">
        <f t="shared" si="91"/>
        <v>0</v>
      </c>
      <c r="AF366">
        <f t="shared" si="92"/>
        <v>0</v>
      </c>
      <c r="AG366">
        <f t="shared" si="93"/>
        <v>0</v>
      </c>
      <c r="AH366">
        <f t="shared" si="94"/>
        <v>0</v>
      </c>
      <c r="AI366">
        <f t="shared" si="95"/>
        <v>0</v>
      </c>
      <c r="AJ366">
        <f t="shared" si="96"/>
        <v>0</v>
      </c>
      <c r="AK366">
        <f t="shared" si="97"/>
        <v>0</v>
      </c>
      <c r="AL366">
        <f t="shared" si="98"/>
        <v>0</v>
      </c>
      <c r="AM366">
        <f t="shared" si="99"/>
        <v>0</v>
      </c>
      <c r="AN366">
        <f t="shared" si="100"/>
        <v>0</v>
      </c>
      <c r="AO366">
        <f t="shared" si="101"/>
        <v>0</v>
      </c>
    </row>
    <row r="367" spans="1:41" x14ac:dyDescent="0.2">
      <c r="A367" s="9" t="str">
        <f>'Cost per option'!A375</f>
        <v>2180 Apartments - startlabel A/A+</v>
      </c>
      <c r="B367" t="str">
        <f>_xlfn.IFNA(VLOOKUP(A367,'Energy balance options'!A$7:C$3000,3,FALSE),"")</f>
        <v>Huishoudens</v>
      </c>
      <c r="C367">
        <f>SUMIFS('Energy balance options'!$F$7:$F$3000,'Energy balance options'!$B$7:$B$3000,HeatGen!C$2,'Energy balance options'!$A$7:$A$3000,HeatGen!$A367)</f>
        <v>0</v>
      </c>
      <c r="D367">
        <f>SUMIFS('Energy balance options'!$F$7:$F$3000,'Energy balance options'!$B$7:$B$3000,HeatGen!D$2,'Energy balance options'!$A$7:$A$3000,HeatGen!$A367)</f>
        <v>0</v>
      </c>
      <c r="E367">
        <f>SUMIFS('Energy balance options'!$F$7:$F$3000,'Energy balance options'!$B$7:$B$3000,HeatGen!E$2,'Energy balance options'!$A$7:$A$3000,HeatGen!$A367)</f>
        <v>0</v>
      </c>
      <c r="F367">
        <f>SUMIFS('Energy balance options'!$F$7:$F$3000,'Energy balance options'!$B$7:$B$3000,HeatGen!F$2,'Energy balance options'!$A$7:$A$3000,HeatGen!$A367)</f>
        <v>0</v>
      </c>
      <c r="G367">
        <f>SUMIFS('Energy balance options'!$F$7:$F$3000,'Energy balance options'!$B$7:$B$3000,HeatGen!G$2,'Energy balance options'!$A$7:$A$3000,HeatGen!$A367)</f>
        <v>0</v>
      </c>
      <c r="H367">
        <f>SUMIFS('Energy balance options'!$G$7:$G$3000,'Energy balance options'!$B$7:$B$3000,HeatGen!H$2,'Energy balance options'!$A$7:$A$3000,HeatGen!$A367)</f>
        <v>0</v>
      </c>
      <c r="I367">
        <f>SUMIFS('Energy balance options'!$G$7:$G$3000,'Energy balance options'!$B$7:$B$3000,HeatGen!I$2,'Energy balance options'!$A$7:$A$3000,HeatGen!$A367)</f>
        <v>0</v>
      </c>
      <c r="J367">
        <f>SUMIFS('Energy balance options'!$G$7:$G$3000,'Energy balance options'!$B$7:$B$3000,HeatGen!J$2,'Energy balance options'!$A$7:$A$3000,HeatGen!$A367)</f>
        <v>0</v>
      </c>
      <c r="K367">
        <f>SUMIFS('Energy balance options'!$G$7:$G$3000,'Energy balance options'!$B$7:$B$3000,HeatGen!K$2,'Energy balance options'!$A$7:$A$3000,HeatGen!$A367)</f>
        <v>0</v>
      </c>
      <c r="L367">
        <f>SUMIFS('Energy balance options'!$G$7:$G$3000,'Energy balance options'!$B$7:$B$3000,HeatGen!L$2,'Energy balance options'!$A$7:$A$3000,HeatGen!$A367)</f>
        <v>14.37193162</v>
      </c>
      <c r="M367">
        <f>SUMIFS('Energy balance options'!$G$7:$G$3000,'Energy balance options'!$B$7:$B$3000,HeatGen!M$2,'Energy balance options'!$A$7:$A$3000,HeatGen!$A367)</f>
        <v>0</v>
      </c>
      <c r="N367">
        <f>SUMIFS('Energy balance options'!$G$7:$G$3000,'Energy balance options'!$B$7:$B$3000,HeatGen!N$2,'Energy balance options'!$A$7:$A$3000,HeatGen!$A367)</f>
        <v>0</v>
      </c>
      <c r="O367">
        <f>SUMIFS('Energy balance options'!$G$7:$G$3000,'Energy balance options'!$B$7:$B$3000,HeatGen!O$2,'Energy balance options'!$A$7:$A$3000,HeatGen!$A367)</f>
        <v>0</v>
      </c>
      <c r="P367">
        <f>SUMIFS('Energy balance options'!$G$7:$G$3000,'Energy balance options'!$B$7:$B$3000,HeatGen!P$2,'Energy balance options'!$A$7:$A$3000,HeatGen!$A367)</f>
        <v>0</v>
      </c>
      <c r="Q367">
        <f>SUMIFS('Energy balance options'!$G$7:$G$3000,'Energy balance options'!$B$7:$B$3000,HeatGen!Q$2,'Energy balance options'!$A$7:$A$3000,HeatGen!$A367)</f>
        <v>0</v>
      </c>
      <c r="R367">
        <f>SUMIFS('Energy balance options'!$G$7:$G$3000,'Energy balance options'!$B$7:$B$3000,HeatGen!R$2,'Energy balance options'!$A$7:$A$3000,HeatGen!$A367)</f>
        <v>0</v>
      </c>
      <c r="S367">
        <f>SUMIFS('Energy balance options'!$G$7:$G$3000,'Energy balance options'!$B$7:$B$3000,HeatGen!S$2,'Energy balance options'!$A$7:$A$3000,HeatGen!$A367)</f>
        <v>0</v>
      </c>
      <c r="T367">
        <f>SUMIFS('Energy balance options'!$G$7:$G$3000,'Energy balance options'!$B$7:$B$3000,HeatGen!T$2,'Energy balance options'!$A$7:$A$3000,HeatGen!$A367)</f>
        <v>0</v>
      </c>
      <c r="U367">
        <f>SUMIFS('Energy balance options'!$G$7:$G$3000,'Energy balance options'!$B$7:$B$3000,HeatGen!U$2,'Energy balance options'!$A$7:$A$3000,HeatGen!$A367)</f>
        <v>0</v>
      </c>
      <c r="V367">
        <f>SUMIFS('Energy balance options'!$G$7:$G$3000,'Energy balance options'!$B$7:$B$3000,HeatGen!V$2,'Energy balance options'!$A$7:$A$3000,HeatGen!$A367)</f>
        <v>0</v>
      </c>
      <c r="W367">
        <f>SUMIFS('Energy balance options'!$G$7:$G$3000,'Energy balance options'!$B$7:$B$3000,HeatGen!W$2,'Energy balance options'!$A$7:$A$3000,HeatGen!$A367)</f>
        <v>0</v>
      </c>
      <c r="X367">
        <f>SUMIFS('Energy balance options'!$G$7:$G$3000,'Energy balance options'!$B$7:$B$3000,HeatGen!X$2,'Energy balance options'!$A$7:$A$3000,HeatGen!$A367)</f>
        <v>0</v>
      </c>
      <c r="Y367">
        <f t="shared" si="85"/>
        <v>0</v>
      </c>
      <c r="Z367">
        <f t="shared" si="86"/>
        <v>0</v>
      </c>
      <c r="AA367">
        <f t="shared" si="87"/>
        <v>0</v>
      </c>
      <c r="AB367">
        <f t="shared" si="88"/>
        <v>0</v>
      </c>
      <c r="AC367">
        <f t="shared" si="89"/>
        <v>0</v>
      </c>
      <c r="AD367">
        <f t="shared" si="90"/>
        <v>0</v>
      </c>
      <c r="AE367">
        <f t="shared" si="91"/>
        <v>0</v>
      </c>
      <c r="AF367">
        <f t="shared" si="92"/>
        <v>0</v>
      </c>
      <c r="AG367">
        <f t="shared" si="93"/>
        <v>0</v>
      </c>
      <c r="AH367">
        <f t="shared" si="94"/>
        <v>0</v>
      </c>
      <c r="AI367">
        <f t="shared" si="95"/>
        <v>0</v>
      </c>
      <c r="AJ367">
        <f t="shared" si="96"/>
        <v>0</v>
      </c>
      <c r="AK367">
        <f t="shared" si="97"/>
        <v>0</v>
      </c>
      <c r="AL367">
        <f t="shared" si="98"/>
        <v>0</v>
      </c>
      <c r="AM367">
        <f t="shared" si="99"/>
        <v>0</v>
      </c>
      <c r="AN367">
        <f t="shared" si="100"/>
        <v>0</v>
      </c>
      <c r="AO367">
        <f t="shared" si="101"/>
        <v>0</v>
      </c>
    </row>
    <row r="368" spans="1:41" x14ac:dyDescent="0.2">
      <c r="A368" s="9" t="str">
        <f>'Cost per option'!A376</f>
        <v>2182 Other dwelllings - startlabel DC</v>
      </c>
      <c r="B368" t="str">
        <f>_xlfn.IFNA(VLOOKUP(A368,'Energy balance options'!A$7:C$3000,3,FALSE),"")</f>
        <v>Huishoudens</v>
      </c>
      <c r="C368">
        <f>SUMIFS('Energy balance options'!$F$7:$F$3000,'Energy balance options'!$B$7:$B$3000,HeatGen!C$2,'Energy balance options'!$A$7:$A$3000,HeatGen!$A368)</f>
        <v>0</v>
      </c>
      <c r="D368">
        <f>SUMIFS('Energy balance options'!$F$7:$F$3000,'Energy balance options'!$B$7:$B$3000,HeatGen!D$2,'Energy balance options'!$A$7:$A$3000,HeatGen!$A368)</f>
        <v>0</v>
      </c>
      <c r="E368">
        <f>SUMIFS('Energy balance options'!$F$7:$F$3000,'Energy balance options'!$B$7:$B$3000,HeatGen!E$2,'Energy balance options'!$A$7:$A$3000,HeatGen!$A368)</f>
        <v>0</v>
      </c>
      <c r="F368">
        <f>SUMIFS('Energy balance options'!$F$7:$F$3000,'Energy balance options'!$B$7:$B$3000,HeatGen!F$2,'Energy balance options'!$A$7:$A$3000,HeatGen!$A368)</f>
        <v>0</v>
      </c>
      <c r="G368">
        <f>SUMIFS('Energy balance options'!$F$7:$F$3000,'Energy balance options'!$B$7:$B$3000,HeatGen!G$2,'Energy balance options'!$A$7:$A$3000,HeatGen!$A368)</f>
        <v>0</v>
      </c>
      <c r="H368">
        <f>SUMIFS('Energy balance options'!$G$7:$G$3000,'Energy balance options'!$B$7:$B$3000,HeatGen!H$2,'Energy balance options'!$A$7:$A$3000,HeatGen!$A368)</f>
        <v>0</v>
      </c>
      <c r="I368">
        <f>SUMIFS('Energy balance options'!$G$7:$G$3000,'Energy balance options'!$B$7:$B$3000,HeatGen!I$2,'Energy balance options'!$A$7:$A$3000,HeatGen!$A368)</f>
        <v>0</v>
      </c>
      <c r="J368">
        <f>SUMIFS('Energy balance options'!$G$7:$G$3000,'Energy balance options'!$B$7:$B$3000,HeatGen!J$2,'Energy balance options'!$A$7:$A$3000,HeatGen!$A368)</f>
        <v>0</v>
      </c>
      <c r="K368">
        <f>SUMIFS('Energy balance options'!$G$7:$G$3000,'Energy balance options'!$B$7:$B$3000,HeatGen!K$2,'Energy balance options'!$A$7:$A$3000,HeatGen!$A368)</f>
        <v>0</v>
      </c>
      <c r="L368">
        <f>SUMIFS('Energy balance options'!$G$7:$G$3000,'Energy balance options'!$B$7:$B$3000,HeatGen!L$2,'Energy balance options'!$A$7:$A$3000,HeatGen!$A368)</f>
        <v>17.551066299999999</v>
      </c>
      <c r="M368">
        <f>SUMIFS('Energy balance options'!$G$7:$G$3000,'Energy balance options'!$B$7:$B$3000,HeatGen!M$2,'Energy balance options'!$A$7:$A$3000,HeatGen!$A368)</f>
        <v>0</v>
      </c>
      <c r="N368">
        <f>SUMIFS('Energy balance options'!$G$7:$G$3000,'Energy balance options'!$B$7:$B$3000,HeatGen!N$2,'Energy balance options'!$A$7:$A$3000,HeatGen!$A368)</f>
        <v>0</v>
      </c>
      <c r="O368">
        <f>SUMIFS('Energy balance options'!$G$7:$G$3000,'Energy balance options'!$B$7:$B$3000,HeatGen!O$2,'Energy balance options'!$A$7:$A$3000,HeatGen!$A368)</f>
        <v>0</v>
      </c>
      <c r="P368">
        <f>SUMIFS('Energy balance options'!$G$7:$G$3000,'Energy balance options'!$B$7:$B$3000,HeatGen!P$2,'Energy balance options'!$A$7:$A$3000,HeatGen!$A368)</f>
        <v>0</v>
      </c>
      <c r="Q368">
        <f>SUMIFS('Energy balance options'!$G$7:$G$3000,'Energy balance options'!$B$7:$B$3000,HeatGen!Q$2,'Energy balance options'!$A$7:$A$3000,HeatGen!$A368)</f>
        <v>0</v>
      </c>
      <c r="R368">
        <f>SUMIFS('Energy balance options'!$G$7:$G$3000,'Energy balance options'!$B$7:$B$3000,HeatGen!R$2,'Energy balance options'!$A$7:$A$3000,HeatGen!$A368)</f>
        <v>0</v>
      </c>
      <c r="S368">
        <f>SUMIFS('Energy balance options'!$G$7:$G$3000,'Energy balance options'!$B$7:$B$3000,HeatGen!S$2,'Energy balance options'!$A$7:$A$3000,HeatGen!$A368)</f>
        <v>0</v>
      </c>
      <c r="T368">
        <f>SUMIFS('Energy balance options'!$G$7:$G$3000,'Energy balance options'!$B$7:$B$3000,HeatGen!T$2,'Energy balance options'!$A$7:$A$3000,HeatGen!$A368)</f>
        <v>0</v>
      </c>
      <c r="U368">
        <f>SUMIFS('Energy balance options'!$G$7:$G$3000,'Energy balance options'!$B$7:$B$3000,HeatGen!U$2,'Energy balance options'!$A$7:$A$3000,HeatGen!$A368)</f>
        <v>0</v>
      </c>
      <c r="V368">
        <f>SUMIFS('Energy balance options'!$G$7:$G$3000,'Energy balance options'!$B$7:$B$3000,HeatGen!V$2,'Energy balance options'!$A$7:$A$3000,HeatGen!$A368)</f>
        <v>0</v>
      </c>
      <c r="W368">
        <f>SUMIFS('Energy balance options'!$G$7:$G$3000,'Energy balance options'!$B$7:$B$3000,HeatGen!W$2,'Energy balance options'!$A$7:$A$3000,HeatGen!$A368)</f>
        <v>0</v>
      </c>
      <c r="X368">
        <f>SUMIFS('Energy balance options'!$G$7:$G$3000,'Energy balance options'!$B$7:$B$3000,HeatGen!X$2,'Energy balance options'!$A$7:$A$3000,HeatGen!$A368)</f>
        <v>0</v>
      </c>
      <c r="Y368">
        <f t="shared" si="85"/>
        <v>0</v>
      </c>
      <c r="Z368">
        <f t="shared" si="86"/>
        <v>0</v>
      </c>
      <c r="AA368">
        <f t="shared" si="87"/>
        <v>0</v>
      </c>
      <c r="AB368">
        <f t="shared" si="88"/>
        <v>0</v>
      </c>
      <c r="AC368">
        <f t="shared" si="89"/>
        <v>0</v>
      </c>
      <c r="AD368">
        <f t="shared" si="90"/>
        <v>0</v>
      </c>
      <c r="AE368">
        <f t="shared" si="91"/>
        <v>0</v>
      </c>
      <c r="AF368">
        <f t="shared" si="92"/>
        <v>0</v>
      </c>
      <c r="AG368">
        <f t="shared" si="93"/>
        <v>0</v>
      </c>
      <c r="AH368">
        <f t="shared" si="94"/>
        <v>0</v>
      </c>
      <c r="AI368">
        <f t="shared" si="95"/>
        <v>0</v>
      </c>
      <c r="AJ368">
        <f t="shared" si="96"/>
        <v>0</v>
      </c>
      <c r="AK368">
        <f t="shared" si="97"/>
        <v>0</v>
      </c>
      <c r="AL368">
        <f t="shared" si="98"/>
        <v>0</v>
      </c>
      <c r="AM368">
        <f t="shared" si="99"/>
        <v>0</v>
      </c>
      <c r="AN368">
        <f t="shared" si="100"/>
        <v>0</v>
      </c>
      <c r="AO368">
        <f t="shared" si="101"/>
        <v>0</v>
      </c>
    </row>
    <row r="369" spans="1:41" x14ac:dyDescent="0.2">
      <c r="A369" s="9" t="str">
        <f>'Cost per option'!A377</f>
        <v>2183 Other dwelllings - startlabel A</v>
      </c>
      <c r="B369" t="str">
        <f>_xlfn.IFNA(VLOOKUP(A369,'Energy balance options'!A$7:C$3000,3,FALSE),"")</f>
        <v>Huishoudens</v>
      </c>
      <c r="C369">
        <f>SUMIFS('Energy balance options'!$F$7:$F$3000,'Energy balance options'!$B$7:$B$3000,HeatGen!C$2,'Energy balance options'!$A$7:$A$3000,HeatGen!$A369)</f>
        <v>0</v>
      </c>
      <c r="D369">
        <f>SUMIFS('Energy balance options'!$F$7:$F$3000,'Energy balance options'!$B$7:$B$3000,HeatGen!D$2,'Energy balance options'!$A$7:$A$3000,HeatGen!$A369)</f>
        <v>0</v>
      </c>
      <c r="E369">
        <f>SUMIFS('Energy balance options'!$F$7:$F$3000,'Energy balance options'!$B$7:$B$3000,HeatGen!E$2,'Energy balance options'!$A$7:$A$3000,HeatGen!$A369)</f>
        <v>0</v>
      </c>
      <c r="F369">
        <f>SUMIFS('Energy balance options'!$F$7:$F$3000,'Energy balance options'!$B$7:$B$3000,HeatGen!F$2,'Energy balance options'!$A$7:$A$3000,HeatGen!$A369)</f>
        <v>0</v>
      </c>
      <c r="G369">
        <f>SUMIFS('Energy balance options'!$F$7:$F$3000,'Energy balance options'!$B$7:$B$3000,HeatGen!G$2,'Energy balance options'!$A$7:$A$3000,HeatGen!$A369)</f>
        <v>0</v>
      </c>
      <c r="H369">
        <f>SUMIFS('Energy balance options'!$G$7:$G$3000,'Energy balance options'!$B$7:$B$3000,HeatGen!H$2,'Energy balance options'!$A$7:$A$3000,HeatGen!$A369)</f>
        <v>0</v>
      </c>
      <c r="I369">
        <f>SUMIFS('Energy balance options'!$G$7:$G$3000,'Energy balance options'!$B$7:$B$3000,HeatGen!I$2,'Energy balance options'!$A$7:$A$3000,HeatGen!$A369)</f>
        <v>0</v>
      </c>
      <c r="J369">
        <f>SUMIFS('Energy balance options'!$G$7:$G$3000,'Energy balance options'!$B$7:$B$3000,HeatGen!J$2,'Energy balance options'!$A$7:$A$3000,HeatGen!$A369)</f>
        <v>0</v>
      </c>
      <c r="K369">
        <f>SUMIFS('Energy balance options'!$G$7:$G$3000,'Energy balance options'!$B$7:$B$3000,HeatGen!K$2,'Energy balance options'!$A$7:$A$3000,HeatGen!$A369)</f>
        <v>0</v>
      </c>
      <c r="L369">
        <f>SUMIFS('Energy balance options'!$G$7:$G$3000,'Energy balance options'!$B$7:$B$3000,HeatGen!L$2,'Energy balance options'!$A$7:$A$3000,HeatGen!$A369)</f>
        <v>19.884783580000001</v>
      </c>
      <c r="M369">
        <f>SUMIFS('Energy balance options'!$G$7:$G$3000,'Energy balance options'!$B$7:$B$3000,HeatGen!M$2,'Energy balance options'!$A$7:$A$3000,HeatGen!$A369)</f>
        <v>0</v>
      </c>
      <c r="N369">
        <f>SUMIFS('Energy balance options'!$G$7:$G$3000,'Energy balance options'!$B$7:$B$3000,HeatGen!N$2,'Energy balance options'!$A$7:$A$3000,HeatGen!$A369)</f>
        <v>0</v>
      </c>
      <c r="O369">
        <f>SUMIFS('Energy balance options'!$G$7:$G$3000,'Energy balance options'!$B$7:$B$3000,HeatGen!O$2,'Energy balance options'!$A$7:$A$3000,HeatGen!$A369)</f>
        <v>0</v>
      </c>
      <c r="P369">
        <f>SUMIFS('Energy balance options'!$G$7:$G$3000,'Energy balance options'!$B$7:$B$3000,HeatGen!P$2,'Energy balance options'!$A$7:$A$3000,HeatGen!$A369)</f>
        <v>0</v>
      </c>
      <c r="Q369">
        <f>SUMIFS('Energy balance options'!$G$7:$G$3000,'Energy balance options'!$B$7:$B$3000,HeatGen!Q$2,'Energy balance options'!$A$7:$A$3000,HeatGen!$A369)</f>
        <v>0</v>
      </c>
      <c r="R369">
        <f>SUMIFS('Energy balance options'!$G$7:$G$3000,'Energy balance options'!$B$7:$B$3000,HeatGen!R$2,'Energy balance options'!$A$7:$A$3000,HeatGen!$A369)</f>
        <v>0</v>
      </c>
      <c r="S369">
        <f>SUMIFS('Energy balance options'!$G$7:$G$3000,'Energy balance options'!$B$7:$B$3000,HeatGen!S$2,'Energy balance options'!$A$7:$A$3000,HeatGen!$A369)</f>
        <v>0</v>
      </c>
      <c r="T369">
        <f>SUMIFS('Energy balance options'!$G$7:$G$3000,'Energy balance options'!$B$7:$B$3000,HeatGen!T$2,'Energy balance options'!$A$7:$A$3000,HeatGen!$A369)</f>
        <v>0</v>
      </c>
      <c r="U369">
        <f>SUMIFS('Energy balance options'!$G$7:$G$3000,'Energy balance options'!$B$7:$B$3000,HeatGen!U$2,'Energy balance options'!$A$7:$A$3000,HeatGen!$A369)</f>
        <v>0</v>
      </c>
      <c r="V369">
        <f>SUMIFS('Energy balance options'!$G$7:$G$3000,'Energy balance options'!$B$7:$B$3000,HeatGen!V$2,'Energy balance options'!$A$7:$A$3000,HeatGen!$A369)</f>
        <v>0</v>
      </c>
      <c r="W369">
        <f>SUMIFS('Energy balance options'!$G$7:$G$3000,'Energy balance options'!$B$7:$B$3000,HeatGen!W$2,'Energy balance options'!$A$7:$A$3000,HeatGen!$A369)</f>
        <v>0</v>
      </c>
      <c r="X369">
        <f>SUMIFS('Energy balance options'!$G$7:$G$3000,'Energy balance options'!$B$7:$B$3000,HeatGen!X$2,'Energy balance options'!$A$7:$A$3000,HeatGen!$A369)</f>
        <v>0</v>
      </c>
      <c r="Y369">
        <f t="shared" si="85"/>
        <v>0</v>
      </c>
      <c r="Z369">
        <f t="shared" si="86"/>
        <v>0</v>
      </c>
      <c r="AA369">
        <f t="shared" si="87"/>
        <v>0</v>
      </c>
      <c r="AB369">
        <f t="shared" si="88"/>
        <v>0</v>
      </c>
      <c r="AC369">
        <f t="shared" si="89"/>
        <v>0</v>
      </c>
      <c r="AD369">
        <f t="shared" si="90"/>
        <v>0</v>
      </c>
      <c r="AE369">
        <f t="shared" si="91"/>
        <v>0</v>
      </c>
      <c r="AF369">
        <f t="shared" si="92"/>
        <v>0</v>
      </c>
      <c r="AG369">
        <f t="shared" si="93"/>
        <v>0</v>
      </c>
      <c r="AH369">
        <f t="shared" si="94"/>
        <v>0</v>
      </c>
      <c r="AI369">
        <f t="shared" si="95"/>
        <v>0</v>
      </c>
      <c r="AJ369">
        <f t="shared" si="96"/>
        <v>0</v>
      </c>
      <c r="AK369">
        <f t="shared" si="97"/>
        <v>0</v>
      </c>
      <c r="AL369">
        <f t="shared" si="98"/>
        <v>0</v>
      </c>
      <c r="AM369">
        <f t="shared" si="99"/>
        <v>0</v>
      </c>
      <c r="AN369">
        <f t="shared" si="100"/>
        <v>0</v>
      </c>
      <c r="AO369">
        <f t="shared" si="101"/>
        <v>0</v>
      </c>
    </row>
    <row r="370" spans="1:41" x14ac:dyDescent="0.2">
      <c r="A370" s="9" t="str">
        <f>'Cost per option'!A378</f>
        <v>2184 Other dwelllings - startlabel A+</v>
      </c>
      <c r="B370" t="str">
        <f>_xlfn.IFNA(VLOOKUP(A370,'Energy balance options'!A$7:C$3000,3,FALSE),"")</f>
        <v>Huishoudens</v>
      </c>
      <c r="C370">
        <f>SUMIFS('Energy balance options'!$F$7:$F$3000,'Energy balance options'!$B$7:$B$3000,HeatGen!C$2,'Energy balance options'!$A$7:$A$3000,HeatGen!$A370)</f>
        <v>0</v>
      </c>
      <c r="D370">
        <f>SUMIFS('Energy balance options'!$F$7:$F$3000,'Energy balance options'!$B$7:$B$3000,HeatGen!D$2,'Energy balance options'!$A$7:$A$3000,HeatGen!$A370)</f>
        <v>0</v>
      </c>
      <c r="E370">
        <f>SUMIFS('Energy balance options'!$F$7:$F$3000,'Energy balance options'!$B$7:$B$3000,HeatGen!E$2,'Energy balance options'!$A$7:$A$3000,HeatGen!$A370)</f>
        <v>0</v>
      </c>
      <c r="F370">
        <f>SUMIFS('Energy balance options'!$F$7:$F$3000,'Energy balance options'!$B$7:$B$3000,HeatGen!F$2,'Energy balance options'!$A$7:$A$3000,HeatGen!$A370)</f>
        <v>0</v>
      </c>
      <c r="G370">
        <f>SUMIFS('Energy balance options'!$F$7:$F$3000,'Energy balance options'!$B$7:$B$3000,HeatGen!G$2,'Energy balance options'!$A$7:$A$3000,HeatGen!$A370)</f>
        <v>0</v>
      </c>
      <c r="H370">
        <f>SUMIFS('Energy balance options'!$G$7:$G$3000,'Energy balance options'!$B$7:$B$3000,HeatGen!H$2,'Energy balance options'!$A$7:$A$3000,HeatGen!$A370)</f>
        <v>0</v>
      </c>
      <c r="I370">
        <f>SUMIFS('Energy balance options'!$G$7:$G$3000,'Energy balance options'!$B$7:$B$3000,HeatGen!I$2,'Energy balance options'!$A$7:$A$3000,HeatGen!$A370)</f>
        <v>0</v>
      </c>
      <c r="J370">
        <f>SUMIFS('Energy balance options'!$G$7:$G$3000,'Energy balance options'!$B$7:$B$3000,HeatGen!J$2,'Energy balance options'!$A$7:$A$3000,HeatGen!$A370)</f>
        <v>0</v>
      </c>
      <c r="K370">
        <f>SUMIFS('Energy balance options'!$G$7:$G$3000,'Energy balance options'!$B$7:$B$3000,HeatGen!K$2,'Energy balance options'!$A$7:$A$3000,HeatGen!$A370)</f>
        <v>0</v>
      </c>
      <c r="L370">
        <f>SUMIFS('Energy balance options'!$G$7:$G$3000,'Energy balance options'!$B$7:$B$3000,HeatGen!L$2,'Energy balance options'!$A$7:$A$3000,HeatGen!$A370)</f>
        <v>10.68908682</v>
      </c>
      <c r="M370">
        <f>SUMIFS('Energy balance options'!$G$7:$G$3000,'Energy balance options'!$B$7:$B$3000,HeatGen!M$2,'Energy balance options'!$A$7:$A$3000,HeatGen!$A370)</f>
        <v>0</v>
      </c>
      <c r="N370">
        <f>SUMIFS('Energy balance options'!$G$7:$G$3000,'Energy balance options'!$B$7:$B$3000,HeatGen!N$2,'Energy balance options'!$A$7:$A$3000,HeatGen!$A370)</f>
        <v>0</v>
      </c>
      <c r="O370">
        <f>SUMIFS('Energy balance options'!$G$7:$G$3000,'Energy balance options'!$B$7:$B$3000,HeatGen!O$2,'Energy balance options'!$A$7:$A$3000,HeatGen!$A370)</f>
        <v>0</v>
      </c>
      <c r="P370">
        <f>SUMIFS('Energy balance options'!$G$7:$G$3000,'Energy balance options'!$B$7:$B$3000,HeatGen!P$2,'Energy balance options'!$A$7:$A$3000,HeatGen!$A370)</f>
        <v>0</v>
      </c>
      <c r="Q370">
        <f>SUMIFS('Energy balance options'!$G$7:$G$3000,'Energy balance options'!$B$7:$B$3000,HeatGen!Q$2,'Energy balance options'!$A$7:$A$3000,HeatGen!$A370)</f>
        <v>0</v>
      </c>
      <c r="R370">
        <f>SUMIFS('Energy balance options'!$G$7:$G$3000,'Energy balance options'!$B$7:$B$3000,HeatGen!R$2,'Energy balance options'!$A$7:$A$3000,HeatGen!$A370)</f>
        <v>0</v>
      </c>
      <c r="S370">
        <f>SUMIFS('Energy balance options'!$G$7:$G$3000,'Energy balance options'!$B$7:$B$3000,HeatGen!S$2,'Energy balance options'!$A$7:$A$3000,HeatGen!$A370)</f>
        <v>0</v>
      </c>
      <c r="T370">
        <f>SUMIFS('Energy balance options'!$G$7:$G$3000,'Energy balance options'!$B$7:$B$3000,HeatGen!T$2,'Energy balance options'!$A$7:$A$3000,HeatGen!$A370)</f>
        <v>0</v>
      </c>
      <c r="U370">
        <f>SUMIFS('Energy balance options'!$G$7:$G$3000,'Energy balance options'!$B$7:$B$3000,HeatGen!U$2,'Energy balance options'!$A$7:$A$3000,HeatGen!$A370)</f>
        <v>0</v>
      </c>
      <c r="V370">
        <f>SUMIFS('Energy balance options'!$G$7:$G$3000,'Energy balance options'!$B$7:$B$3000,HeatGen!V$2,'Energy balance options'!$A$7:$A$3000,HeatGen!$A370)</f>
        <v>0</v>
      </c>
      <c r="W370">
        <f>SUMIFS('Energy balance options'!$G$7:$G$3000,'Energy balance options'!$B$7:$B$3000,HeatGen!W$2,'Energy balance options'!$A$7:$A$3000,HeatGen!$A370)</f>
        <v>0</v>
      </c>
      <c r="X370">
        <f>SUMIFS('Energy balance options'!$G$7:$G$3000,'Energy balance options'!$B$7:$B$3000,HeatGen!X$2,'Energy balance options'!$A$7:$A$3000,HeatGen!$A370)</f>
        <v>0</v>
      </c>
      <c r="Y370">
        <f t="shared" si="85"/>
        <v>0</v>
      </c>
      <c r="Z370">
        <f t="shared" si="86"/>
        <v>0</v>
      </c>
      <c r="AA370">
        <f t="shared" si="87"/>
        <v>0</v>
      </c>
      <c r="AB370">
        <f t="shared" si="88"/>
        <v>0</v>
      </c>
      <c r="AC370">
        <f t="shared" si="89"/>
        <v>0</v>
      </c>
      <c r="AD370">
        <f t="shared" si="90"/>
        <v>0</v>
      </c>
      <c r="AE370">
        <f t="shared" si="91"/>
        <v>0</v>
      </c>
      <c r="AF370">
        <f t="shared" si="92"/>
        <v>0</v>
      </c>
      <c r="AG370">
        <f t="shared" si="93"/>
        <v>0</v>
      </c>
      <c r="AH370">
        <f t="shared" si="94"/>
        <v>0</v>
      </c>
      <c r="AI370">
        <f t="shared" si="95"/>
        <v>0</v>
      </c>
      <c r="AJ370">
        <f t="shared" si="96"/>
        <v>0</v>
      </c>
      <c r="AK370">
        <f t="shared" si="97"/>
        <v>0</v>
      </c>
      <c r="AL370">
        <f t="shared" si="98"/>
        <v>0</v>
      </c>
      <c r="AM370">
        <f t="shared" si="99"/>
        <v>0</v>
      </c>
      <c r="AN370">
        <f t="shared" si="100"/>
        <v>0</v>
      </c>
      <c r="AO370">
        <f t="shared" si="101"/>
        <v>0</v>
      </c>
    </row>
    <row r="371" spans="1:41" x14ac:dyDescent="0.2">
      <c r="A371" s="9" t="str">
        <f>'Cost per option'!A379</f>
        <v>2185 Offices - B label</v>
      </c>
      <c r="B371" t="str">
        <f>_xlfn.IFNA(VLOOKUP(A371,'Energy balance options'!A$7:C$3000,3,FALSE),"")</f>
        <v>HDO</v>
      </c>
      <c r="C371">
        <f>SUMIFS('Energy balance options'!$F$7:$F$3000,'Energy balance options'!$B$7:$B$3000,HeatGen!C$2,'Energy balance options'!$A$7:$A$3000,HeatGen!$A371)</f>
        <v>0</v>
      </c>
      <c r="D371">
        <f>SUMIFS('Energy balance options'!$F$7:$F$3000,'Energy balance options'!$B$7:$B$3000,HeatGen!D$2,'Energy balance options'!$A$7:$A$3000,HeatGen!$A371)</f>
        <v>0</v>
      </c>
      <c r="E371">
        <f>SUMIFS('Energy balance options'!$F$7:$F$3000,'Energy balance options'!$B$7:$B$3000,HeatGen!E$2,'Energy balance options'!$A$7:$A$3000,HeatGen!$A371)</f>
        <v>0</v>
      </c>
      <c r="F371">
        <f>SUMIFS('Energy balance options'!$F$7:$F$3000,'Energy balance options'!$B$7:$B$3000,HeatGen!F$2,'Energy balance options'!$A$7:$A$3000,HeatGen!$A371)</f>
        <v>0</v>
      </c>
      <c r="G371">
        <f>SUMIFS('Energy balance options'!$F$7:$F$3000,'Energy balance options'!$B$7:$B$3000,HeatGen!G$2,'Energy balance options'!$A$7:$A$3000,HeatGen!$A371)</f>
        <v>0</v>
      </c>
      <c r="H371">
        <f>SUMIFS('Energy balance options'!$G$7:$G$3000,'Energy balance options'!$B$7:$B$3000,HeatGen!H$2,'Energy balance options'!$A$7:$A$3000,HeatGen!$A371)</f>
        <v>0</v>
      </c>
      <c r="I371">
        <f>SUMIFS('Energy balance options'!$G$7:$G$3000,'Energy balance options'!$B$7:$B$3000,HeatGen!I$2,'Energy balance options'!$A$7:$A$3000,HeatGen!$A371)</f>
        <v>0</v>
      </c>
      <c r="J371">
        <f>SUMIFS('Energy balance options'!$G$7:$G$3000,'Energy balance options'!$B$7:$B$3000,HeatGen!J$2,'Energy balance options'!$A$7:$A$3000,HeatGen!$A371)</f>
        <v>0</v>
      </c>
      <c r="K371">
        <f>SUMIFS('Energy balance options'!$G$7:$G$3000,'Energy balance options'!$B$7:$B$3000,HeatGen!K$2,'Energy balance options'!$A$7:$A$3000,HeatGen!$A371)</f>
        <v>0</v>
      </c>
      <c r="L371">
        <f>SUMIFS('Energy balance options'!$G$7:$G$3000,'Energy balance options'!$B$7:$B$3000,HeatGen!L$2,'Energy balance options'!$A$7:$A$3000,HeatGen!$A371)</f>
        <v>3.6496695290000001</v>
      </c>
      <c r="M371">
        <f>SUMIFS('Energy balance options'!$G$7:$G$3000,'Energy balance options'!$B$7:$B$3000,HeatGen!M$2,'Energy balance options'!$A$7:$A$3000,HeatGen!$A371)</f>
        <v>0</v>
      </c>
      <c r="N371">
        <f>SUMIFS('Energy balance options'!$G$7:$G$3000,'Energy balance options'!$B$7:$B$3000,HeatGen!N$2,'Energy balance options'!$A$7:$A$3000,HeatGen!$A371)</f>
        <v>0</v>
      </c>
      <c r="O371">
        <f>SUMIFS('Energy balance options'!$G$7:$G$3000,'Energy balance options'!$B$7:$B$3000,HeatGen!O$2,'Energy balance options'!$A$7:$A$3000,HeatGen!$A371)</f>
        <v>0</v>
      </c>
      <c r="P371">
        <f>SUMIFS('Energy balance options'!$G$7:$G$3000,'Energy balance options'!$B$7:$B$3000,HeatGen!P$2,'Energy balance options'!$A$7:$A$3000,HeatGen!$A371)</f>
        <v>0</v>
      </c>
      <c r="Q371">
        <f>SUMIFS('Energy balance options'!$G$7:$G$3000,'Energy balance options'!$B$7:$B$3000,HeatGen!Q$2,'Energy balance options'!$A$7:$A$3000,HeatGen!$A371)</f>
        <v>0</v>
      </c>
      <c r="R371">
        <f>SUMIFS('Energy balance options'!$G$7:$G$3000,'Energy balance options'!$B$7:$B$3000,HeatGen!R$2,'Energy balance options'!$A$7:$A$3000,HeatGen!$A371)</f>
        <v>0</v>
      </c>
      <c r="S371">
        <f>SUMIFS('Energy balance options'!$G$7:$G$3000,'Energy balance options'!$B$7:$B$3000,HeatGen!S$2,'Energy balance options'!$A$7:$A$3000,HeatGen!$A371)</f>
        <v>0</v>
      </c>
      <c r="T371">
        <f>SUMIFS('Energy balance options'!$G$7:$G$3000,'Energy balance options'!$B$7:$B$3000,HeatGen!T$2,'Energy balance options'!$A$7:$A$3000,HeatGen!$A371)</f>
        <v>0</v>
      </c>
      <c r="U371">
        <f>SUMIFS('Energy balance options'!$G$7:$G$3000,'Energy balance options'!$B$7:$B$3000,HeatGen!U$2,'Energy balance options'!$A$7:$A$3000,HeatGen!$A371)</f>
        <v>0</v>
      </c>
      <c r="V371">
        <f>SUMIFS('Energy balance options'!$G$7:$G$3000,'Energy balance options'!$B$7:$B$3000,HeatGen!V$2,'Energy balance options'!$A$7:$A$3000,HeatGen!$A371)</f>
        <v>0</v>
      </c>
      <c r="W371">
        <f>SUMIFS('Energy balance options'!$G$7:$G$3000,'Energy balance options'!$B$7:$B$3000,HeatGen!W$2,'Energy balance options'!$A$7:$A$3000,HeatGen!$A371)</f>
        <v>0</v>
      </c>
      <c r="X371">
        <f>SUMIFS('Energy balance options'!$G$7:$G$3000,'Energy balance options'!$B$7:$B$3000,HeatGen!X$2,'Energy balance options'!$A$7:$A$3000,HeatGen!$A371)</f>
        <v>0</v>
      </c>
      <c r="Y371">
        <f t="shared" si="85"/>
        <v>0</v>
      </c>
      <c r="Z371">
        <f t="shared" si="86"/>
        <v>0</v>
      </c>
      <c r="AA371">
        <f t="shared" si="87"/>
        <v>0</v>
      </c>
      <c r="AB371">
        <f t="shared" si="88"/>
        <v>0</v>
      </c>
      <c r="AC371">
        <f t="shared" si="89"/>
        <v>0</v>
      </c>
      <c r="AD371">
        <f t="shared" si="90"/>
        <v>0</v>
      </c>
      <c r="AE371">
        <f t="shared" si="91"/>
        <v>0</v>
      </c>
      <c r="AF371">
        <f t="shared" si="92"/>
        <v>0</v>
      </c>
      <c r="AG371">
        <f t="shared" si="93"/>
        <v>0</v>
      </c>
      <c r="AH371">
        <f t="shared" si="94"/>
        <v>0</v>
      </c>
      <c r="AI371">
        <f t="shared" si="95"/>
        <v>0</v>
      </c>
      <c r="AJ371">
        <f t="shared" si="96"/>
        <v>0</v>
      </c>
      <c r="AK371">
        <f t="shared" si="97"/>
        <v>0</v>
      </c>
      <c r="AL371">
        <f t="shared" si="98"/>
        <v>0</v>
      </c>
      <c r="AM371">
        <f t="shared" si="99"/>
        <v>0</v>
      </c>
      <c r="AN371">
        <f t="shared" si="100"/>
        <v>0</v>
      </c>
      <c r="AO371">
        <f t="shared" si="101"/>
        <v>0</v>
      </c>
    </row>
    <row r="372" spans="1:41" x14ac:dyDescent="0.2">
      <c r="A372" s="9" t="str">
        <f>'Cost per option'!A380</f>
        <v>2187 Offices - DC label</v>
      </c>
      <c r="B372" t="str">
        <f>_xlfn.IFNA(VLOOKUP(A372,'Energy balance options'!A$7:C$3000,3,FALSE),"")</f>
        <v>HDO</v>
      </c>
      <c r="C372">
        <f>SUMIFS('Energy balance options'!$F$7:$F$3000,'Energy balance options'!$B$7:$B$3000,HeatGen!C$2,'Energy balance options'!$A$7:$A$3000,HeatGen!$A372)</f>
        <v>0</v>
      </c>
      <c r="D372">
        <f>SUMIFS('Energy balance options'!$F$7:$F$3000,'Energy balance options'!$B$7:$B$3000,HeatGen!D$2,'Energy balance options'!$A$7:$A$3000,HeatGen!$A372)</f>
        <v>0</v>
      </c>
      <c r="E372">
        <f>SUMIFS('Energy balance options'!$F$7:$F$3000,'Energy balance options'!$B$7:$B$3000,HeatGen!E$2,'Energy balance options'!$A$7:$A$3000,HeatGen!$A372)</f>
        <v>0</v>
      </c>
      <c r="F372">
        <f>SUMIFS('Energy balance options'!$F$7:$F$3000,'Energy balance options'!$B$7:$B$3000,HeatGen!F$2,'Energy balance options'!$A$7:$A$3000,HeatGen!$A372)</f>
        <v>0</v>
      </c>
      <c r="G372">
        <f>SUMIFS('Energy balance options'!$F$7:$F$3000,'Energy balance options'!$B$7:$B$3000,HeatGen!G$2,'Energy balance options'!$A$7:$A$3000,HeatGen!$A372)</f>
        <v>0</v>
      </c>
      <c r="H372">
        <f>SUMIFS('Energy balance options'!$G$7:$G$3000,'Energy balance options'!$B$7:$B$3000,HeatGen!H$2,'Energy balance options'!$A$7:$A$3000,HeatGen!$A372)</f>
        <v>0</v>
      </c>
      <c r="I372">
        <f>SUMIFS('Energy balance options'!$G$7:$G$3000,'Energy balance options'!$B$7:$B$3000,HeatGen!I$2,'Energy balance options'!$A$7:$A$3000,HeatGen!$A372)</f>
        <v>0</v>
      </c>
      <c r="J372">
        <f>SUMIFS('Energy balance options'!$G$7:$G$3000,'Energy balance options'!$B$7:$B$3000,HeatGen!J$2,'Energy balance options'!$A$7:$A$3000,HeatGen!$A372)</f>
        <v>0</v>
      </c>
      <c r="K372">
        <f>SUMIFS('Energy balance options'!$G$7:$G$3000,'Energy balance options'!$B$7:$B$3000,HeatGen!K$2,'Energy balance options'!$A$7:$A$3000,HeatGen!$A372)</f>
        <v>0</v>
      </c>
      <c r="L372">
        <f>SUMIFS('Energy balance options'!$G$7:$G$3000,'Energy balance options'!$B$7:$B$3000,HeatGen!L$2,'Energy balance options'!$A$7:$A$3000,HeatGen!$A372)</f>
        <v>6.3430722160000004</v>
      </c>
      <c r="M372">
        <f>SUMIFS('Energy balance options'!$G$7:$G$3000,'Energy balance options'!$B$7:$B$3000,HeatGen!M$2,'Energy balance options'!$A$7:$A$3000,HeatGen!$A372)</f>
        <v>0</v>
      </c>
      <c r="N372">
        <f>SUMIFS('Energy balance options'!$G$7:$G$3000,'Energy balance options'!$B$7:$B$3000,HeatGen!N$2,'Energy balance options'!$A$7:$A$3000,HeatGen!$A372)</f>
        <v>0</v>
      </c>
      <c r="O372">
        <f>SUMIFS('Energy balance options'!$G$7:$G$3000,'Energy balance options'!$B$7:$B$3000,HeatGen!O$2,'Energy balance options'!$A$7:$A$3000,HeatGen!$A372)</f>
        <v>0</v>
      </c>
      <c r="P372">
        <f>SUMIFS('Energy balance options'!$G$7:$G$3000,'Energy balance options'!$B$7:$B$3000,HeatGen!P$2,'Energy balance options'!$A$7:$A$3000,HeatGen!$A372)</f>
        <v>0</v>
      </c>
      <c r="Q372">
        <f>SUMIFS('Energy balance options'!$G$7:$G$3000,'Energy balance options'!$B$7:$B$3000,HeatGen!Q$2,'Energy balance options'!$A$7:$A$3000,HeatGen!$A372)</f>
        <v>0</v>
      </c>
      <c r="R372">
        <f>SUMIFS('Energy balance options'!$G$7:$G$3000,'Energy balance options'!$B$7:$B$3000,HeatGen!R$2,'Energy balance options'!$A$7:$A$3000,HeatGen!$A372)</f>
        <v>0</v>
      </c>
      <c r="S372">
        <f>SUMIFS('Energy balance options'!$G$7:$G$3000,'Energy balance options'!$B$7:$B$3000,HeatGen!S$2,'Energy balance options'!$A$7:$A$3000,HeatGen!$A372)</f>
        <v>0</v>
      </c>
      <c r="T372">
        <f>SUMIFS('Energy balance options'!$G$7:$G$3000,'Energy balance options'!$B$7:$B$3000,HeatGen!T$2,'Energy balance options'!$A$7:$A$3000,HeatGen!$A372)</f>
        <v>0</v>
      </c>
      <c r="U372">
        <f>SUMIFS('Energy balance options'!$G$7:$G$3000,'Energy balance options'!$B$7:$B$3000,HeatGen!U$2,'Energy balance options'!$A$7:$A$3000,HeatGen!$A372)</f>
        <v>0</v>
      </c>
      <c r="V372">
        <f>SUMIFS('Energy balance options'!$G$7:$G$3000,'Energy balance options'!$B$7:$B$3000,HeatGen!V$2,'Energy balance options'!$A$7:$A$3000,HeatGen!$A372)</f>
        <v>0</v>
      </c>
      <c r="W372">
        <f>SUMIFS('Energy balance options'!$G$7:$G$3000,'Energy balance options'!$B$7:$B$3000,HeatGen!W$2,'Energy balance options'!$A$7:$A$3000,HeatGen!$A372)</f>
        <v>0</v>
      </c>
      <c r="X372">
        <f>SUMIFS('Energy balance options'!$G$7:$G$3000,'Energy balance options'!$B$7:$B$3000,HeatGen!X$2,'Energy balance options'!$A$7:$A$3000,HeatGen!$A372)</f>
        <v>0</v>
      </c>
      <c r="Y372">
        <f t="shared" si="85"/>
        <v>0</v>
      </c>
      <c r="Z372">
        <f t="shared" si="86"/>
        <v>0</v>
      </c>
      <c r="AA372">
        <f t="shared" si="87"/>
        <v>0</v>
      </c>
      <c r="AB372">
        <f t="shared" si="88"/>
        <v>0</v>
      </c>
      <c r="AC372">
        <f t="shared" si="89"/>
        <v>0</v>
      </c>
      <c r="AD372">
        <f t="shared" si="90"/>
        <v>0</v>
      </c>
      <c r="AE372">
        <f t="shared" si="91"/>
        <v>0</v>
      </c>
      <c r="AF372">
        <f t="shared" si="92"/>
        <v>0</v>
      </c>
      <c r="AG372">
        <f t="shared" si="93"/>
        <v>0</v>
      </c>
      <c r="AH372">
        <f t="shared" si="94"/>
        <v>0</v>
      </c>
      <c r="AI372">
        <f t="shared" si="95"/>
        <v>0</v>
      </c>
      <c r="AJ372">
        <f t="shared" si="96"/>
        <v>0</v>
      </c>
      <c r="AK372">
        <f t="shared" si="97"/>
        <v>0</v>
      </c>
      <c r="AL372">
        <f t="shared" si="98"/>
        <v>0</v>
      </c>
      <c r="AM372">
        <f t="shared" si="99"/>
        <v>0</v>
      </c>
      <c r="AN372">
        <f t="shared" si="100"/>
        <v>0</v>
      </c>
      <c r="AO372">
        <f t="shared" si="101"/>
        <v>0</v>
      </c>
    </row>
    <row r="373" spans="1:41" x14ac:dyDescent="0.2">
      <c r="A373" s="9" t="str">
        <f>'Cost per option'!A381</f>
        <v>2188 Offices - A label</v>
      </c>
      <c r="B373" t="str">
        <f>_xlfn.IFNA(VLOOKUP(A373,'Energy balance options'!A$7:C$3000,3,FALSE),"")</f>
        <v>HDO</v>
      </c>
      <c r="C373">
        <f>SUMIFS('Energy balance options'!$F$7:$F$3000,'Energy balance options'!$B$7:$B$3000,HeatGen!C$2,'Energy balance options'!$A$7:$A$3000,HeatGen!$A373)</f>
        <v>0</v>
      </c>
      <c r="D373">
        <f>SUMIFS('Energy balance options'!$F$7:$F$3000,'Energy balance options'!$B$7:$B$3000,HeatGen!D$2,'Energy balance options'!$A$7:$A$3000,HeatGen!$A373)</f>
        <v>0</v>
      </c>
      <c r="E373">
        <f>SUMIFS('Energy balance options'!$F$7:$F$3000,'Energy balance options'!$B$7:$B$3000,HeatGen!E$2,'Energy balance options'!$A$7:$A$3000,HeatGen!$A373)</f>
        <v>0</v>
      </c>
      <c r="F373">
        <f>SUMIFS('Energy balance options'!$F$7:$F$3000,'Energy balance options'!$B$7:$B$3000,HeatGen!F$2,'Energy balance options'!$A$7:$A$3000,HeatGen!$A373)</f>
        <v>0</v>
      </c>
      <c r="G373">
        <f>SUMIFS('Energy balance options'!$F$7:$F$3000,'Energy balance options'!$B$7:$B$3000,HeatGen!G$2,'Energy balance options'!$A$7:$A$3000,HeatGen!$A373)</f>
        <v>0</v>
      </c>
      <c r="H373">
        <f>SUMIFS('Energy balance options'!$G$7:$G$3000,'Energy balance options'!$B$7:$B$3000,HeatGen!H$2,'Energy balance options'!$A$7:$A$3000,HeatGen!$A373)</f>
        <v>0</v>
      </c>
      <c r="I373">
        <f>SUMIFS('Energy balance options'!$G$7:$G$3000,'Energy balance options'!$B$7:$B$3000,HeatGen!I$2,'Energy balance options'!$A$7:$A$3000,HeatGen!$A373)</f>
        <v>0</v>
      </c>
      <c r="J373">
        <f>SUMIFS('Energy balance options'!$G$7:$G$3000,'Energy balance options'!$B$7:$B$3000,HeatGen!J$2,'Energy balance options'!$A$7:$A$3000,HeatGen!$A373)</f>
        <v>0</v>
      </c>
      <c r="K373">
        <f>SUMIFS('Energy balance options'!$G$7:$G$3000,'Energy balance options'!$B$7:$B$3000,HeatGen!K$2,'Energy balance options'!$A$7:$A$3000,HeatGen!$A373)</f>
        <v>0</v>
      </c>
      <c r="L373">
        <f>SUMIFS('Energy balance options'!$G$7:$G$3000,'Energy balance options'!$B$7:$B$3000,HeatGen!L$2,'Energy balance options'!$A$7:$A$3000,HeatGen!$A373)</f>
        <v>2.1247124469999998</v>
      </c>
      <c r="M373">
        <f>SUMIFS('Energy balance options'!$G$7:$G$3000,'Energy balance options'!$B$7:$B$3000,HeatGen!M$2,'Energy balance options'!$A$7:$A$3000,HeatGen!$A373)</f>
        <v>0</v>
      </c>
      <c r="N373">
        <f>SUMIFS('Energy balance options'!$G$7:$G$3000,'Energy balance options'!$B$7:$B$3000,HeatGen!N$2,'Energy balance options'!$A$7:$A$3000,HeatGen!$A373)</f>
        <v>0</v>
      </c>
      <c r="O373">
        <f>SUMIFS('Energy balance options'!$G$7:$G$3000,'Energy balance options'!$B$7:$B$3000,HeatGen!O$2,'Energy balance options'!$A$7:$A$3000,HeatGen!$A373)</f>
        <v>0</v>
      </c>
      <c r="P373">
        <f>SUMIFS('Energy balance options'!$G$7:$G$3000,'Energy balance options'!$B$7:$B$3000,HeatGen!P$2,'Energy balance options'!$A$7:$A$3000,HeatGen!$A373)</f>
        <v>0</v>
      </c>
      <c r="Q373">
        <f>SUMIFS('Energy balance options'!$G$7:$G$3000,'Energy balance options'!$B$7:$B$3000,HeatGen!Q$2,'Energy balance options'!$A$7:$A$3000,HeatGen!$A373)</f>
        <v>0</v>
      </c>
      <c r="R373">
        <f>SUMIFS('Energy balance options'!$G$7:$G$3000,'Energy balance options'!$B$7:$B$3000,HeatGen!R$2,'Energy balance options'!$A$7:$A$3000,HeatGen!$A373)</f>
        <v>0</v>
      </c>
      <c r="S373">
        <f>SUMIFS('Energy balance options'!$G$7:$G$3000,'Energy balance options'!$B$7:$B$3000,HeatGen!S$2,'Energy balance options'!$A$7:$A$3000,HeatGen!$A373)</f>
        <v>0</v>
      </c>
      <c r="T373">
        <f>SUMIFS('Energy balance options'!$G$7:$G$3000,'Energy balance options'!$B$7:$B$3000,HeatGen!T$2,'Energy balance options'!$A$7:$A$3000,HeatGen!$A373)</f>
        <v>0</v>
      </c>
      <c r="U373">
        <f>SUMIFS('Energy balance options'!$G$7:$G$3000,'Energy balance options'!$B$7:$B$3000,HeatGen!U$2,'Energy balance options'!$A$7:$A$3000,HeatGen!$A373)</f>
        <v>0</v>
      </c>
      <c r="V373">
        <f>SUMIFS('Energy balance options'!$G$7:$G$3000,'Energy balance options'!$B$7:$B$3000,HeatGen!V$2,'Energy balance options'!$A$7:$A$3000,HeatGen!$A373)</f>
        <v>0</v>
      </c>
      <c r="W373">
        <f>SUMIFS('Energy balance options'!$G$7:$G$3000,'Energy balance options'!$B$7:$B$3000,HeatGen!W$2,'Energy balance options'!$A$7:$A$3000,HeatGen!$A373)</f>
        <v>0</v>
      </c>
      <c r="X373">
        <f>SUMIFS('Energy balance options'!$G$7:$G$3000,'Energy balance options'!$B$7:$B$3000,HeatGen!X$2,'Energy balance options'!$A$7:$A$3000,HeatGen!$A373)</f>
        <v>0</v>
      </c>
      <c r="Y373">
        <f t="shared" si="85"/>
        <v>0</v>
      </c>
      <c r="Z373">
        <f t="shared" si="86"/>
        <v>0</v>
      </c>
      <c r="AA373">
        <f t="shared" si="87"/>
        <v>0</v>
      </c>
      <c r="AB373">
        <f t="shared" si="88"/>
        <v>0</v>
      </c>
      <c r="AC373">
        <f t="shared" si="89"/>
        <v>0</v>
      </c>
      <c r="AD373">
        <f t="shared" si="90"/>
        <v>0</v>
      </c>
      <c r="AE373">
        <f t="shared" si="91"/>
        <v>0</v>
      </c>
      <c r="AF373">
        <f t="shared" si="92"/>
        <v>0</v>
      </c>
      <c r="AG373">
        <f t="shared" si="93"/>
        <v>0</v>
      </c>
      <c r="AH373">
        <f t="shared" si="94"/>
        <v>0</v>
      </c>
      <c r="AI373">
        <f t="shared" si="95"/>
        <v>0</v>
      </c>
      <c r="AJ373">
        <f t="shared" si="96"/>
        <v>0</v>
      </c>
      <c r="AK373">
        <f t="shared" si="97"/>
        <v>0</v>
      </c>
      <c r="AL373">
        <f t="shared" si="98"/>
        <v>0</v>
      </c>
      <c r="AM373">
        <f t="shared" si="99"/>
        <v>0</v>
      </c>
      <c r="AN373">
        <f t="shared" si="100"/>
        <v>0</v>
      </c>
      <c r="AO373">
        <f t="shared" si="101"/>
        <v>0</v>
      </c>
    </row>
    <row r="374" spans="1:41" x14ac:dyDescent="0.2">
      <c r="A374" s="9" t="str">
        <f>'Cost per option'!A382</f>
        <v>2189 Offices - A+ label</v>
      </c>
      <c r="B374" t="str">
        <f>_xlfn.IFNA(VLOOKUP(A374,'Energy balance options'!A$7:C$3000,3,FALSE),"")</f>
        <v>HDO</v>
      </c>
      <c r="C374">
        <f>SUMIFS('Energy balance options'!$F$7:$F$3000,'Energy balance options'!$B$7:$B$3000,HeatGen!C$2,'Energy balance options'!$A$7:$A$3000,HeatGen!$A374)</f>
        <v>0</v>
      </c>
      <c r="D374">
        <f>SUMIFS('Energy balance options'!$F$7:$F$3000,'Energy balance options'!$B$7:$B$3000,HeatGen!D$2,'Energy balance options'!$A$7:$A$3000,HeatGen!$A374)</f>
        <v>0</v>
      </c>
      <c r="E374">
        <f>SUMIFS('Energy balance options'!$F$7:$F$3000,'Energy balance options'!$B$7:$B$3000,HeatGen!E$2,'Energy balance options'!$A$7:$A$3000,HeatGen!$A374)</f>
        <v>0</v>
      </c>
      <c r="F374">
        <f>SUMIFS('Energy balance options'!$F$7:$F$3000,'Energy balance options'!$B$7:$B$3000,HeatGen!F$2,'Energy balance options'!$A$7:$A$3000,HeatGen!$A374)</f>
        <v>0</v>
      </c>
      <c r="G374">
        <f>SUMIFS('Energy balance options'!$F$7:$F$3000,'Energy balance options'!$B$7:$B$3000,HeatGen!G$2,'Energy balance options'!$A$7:$A$3000,HeatGen!$A374)</f>
        <v>0</v>
      </c>
      <c r="H374">
        <f>SUMIFS('Energy balance options'!$G$7:$G$3000,'Energy balance options'!$B$7:$B$3000,HeatGen!H$2,'Energy balance options'!$A$7:$A$3000,HeatGen!$A374)</f>
        <v>0</v>
      </c>
      <c r="I374">
        <f>SUMIFS('Energy balance options'!$G$7:$G$3000,'Energy balance options'!$B$7:$B$3000,HeatGen!I$2,'Energy balance options'!$A$7:$A$3000,HeatGen!$A374)</f>
        <v>0</v>
      </c>
      <c r="J374">
        <f>SUMIFS('Energy balance options'!$G$7:$G$3000,'Energy balance options'!$B$7:$B$3000,HeatGen!J$2,'Energy balance options'!$A$7:$A$3000,HeatGen!$A374)</f>
        <v>0</v>
      </c>
      <c r="K374">
        <f>SUMIFS('Energy balance options'!$G$7:$G$3000,'Energy balance options'!$B$7:$B$3000,HeatGen!K$2,'Energy balance options'!$A$7:$A$3000,HeatGen!$A374)</f>
        <v>0</v>
      </c>
      <c r="L374">
        <f>SUMIFS('Energy balance options'!$G$7:$G$3000,'Energy balance options'!$B$7:$B$3000,HeatGen!L$2,'Energy balance options'!$A$7:$A$3000,HeatGen!$A374)</f>
        <v>6.2962924820000001</v>
      </c>
      <c r="M374">
        <f>SUMIFS('Energy balance options'!$G$7:$G$3000,'Energy balance options'!$B$7:$B$3000,HeatGen!M$2,'Energy balance options'!$A$7:$A$3000,HeatGen!$A374)</f>
        <v>0</v>
      </c>
      <c r="N374">
        <f>SUMIFS('Energy balance options'!$G$7:$G$3000,'Energy balance options'!$B$7:$B$3000,HeatGen!N$2,'Energy balance options'!$A$7:$A$3000,HeatGen!$A374)</f>
        <v>0</v>
      </c>
      <c r="O374">
        <f>SUMIFS('Energy balance options'!$G$7:$G$3000,'Energy balance options'!$B$7:$B$3000,HeatGen!O$2,'Energy balance options'!$A$7:$A$3000,HeatGen!$A374)</f>
        <v>0</v>
      </c>
      <c r="P374">
        <f>SUMIFS('Energy balance options'!$G$7:$G$3000,'Energy balance options'!$B$7:$B$3000,HeatGen!P$2,'Energy balance options'!$A$7:$A$3000,HeatGen!$A374)</f>
        <v>0</v>
      </c>
      <c r="Q374">
        <f>SUMIFS('Energy balance options'!$G$7:$G$3000,'Energy balance options'!$B$7:$B$3000,HeatGen!Q$2,'Energy balance options'!$A$7:$A$3000,HeatGen!$A374)</f>
        <v>0</v>
      </c>
      <c r="R374">
        <f>SUMIFS('Energy balance options'!$G$7:$G$3000,'Energy balance options'!$B$7:$B$3000,HeatGen!R$2,'Energy balance options'!$A$7:$A$3000,HeatGen!$A374)</f>
        <v>0</v>
      </c>
      <c r="S374">
        <f>SUMIFS('Energy balance options'!$G$7:$G$3000,'Energy balance options'!$B$7:$B$3000,HeatGen!S$2,'Energy balance options'!$A$7:$A$3000,HeatGen!$A374)</f>
        <v>0</v>
      </c>
      <c r="T374">
        <f>SUMIFS('Energy balance options'!$G$7:$G$3000,'Energy balance options'!$B$7:$B$3000,HeatGen!T$2,'Energy balance options'!$A$7:$A$3000,HeatGen!$A374)</f>
        <v>0</v>
      </c>
      <c r="U374">
        <f>SUMIFS('Energy balance options'!$G$7:$G$3000,'Energy balance options'!$B$7:$B$3000,HeatGen!U$2,'Energy balance options'!$A$7:$A$3000,HeatGen!$A374)</f>
        <v>0</v>
      </c>
      <c r="V374">
        <f>SUMIFS('Energy balance options'!$G$7:$G$3000,'Energy balance options'!$B$7:$B$3000,HeatGen!V$2,'Energy balance options'!$A$7:$A$3000,HeatGen!$A374)</f>
        <v>0</v>
      </c>
      <c r="W374">
        <f>SUMIFS('Energy balance options'!$G$7:$G$3000,'Energy balance options'!$B$7:$B$3000,HeatGen!W$2,'Energy balance options'!$A$7:$A$3000,HeatGen!$A374)</f>
        <v>0</v>
      </c>
      <c r="X374">
        <f>SUMIFS('Energy balance options'!$G$7:$G$3000,'Energy balance options'!$B$7:$B$3000,HeatGen!X$2,'Energy balance options'!$A$7:$A$3000,HeatGen!$A374)</f>
        <v>0</v>
      </c>
      <c r="Y374">
        <f t="shared" si="85"/>
        <v>0</v>
      </c>
      <c r="Z374">
        <f t="shared" si="86"/>
        <v>0</v>
      </c>
      <c r="AA374">
        <f t="shared" si="87"/>
        <v>0</v>
      </c>
      <c r="AB374">
        <f t="shared" si="88"/>
        <v>0</v>
      </c>
      <c r="AC374">
        <f t="shared" si="89"/>
        <v>0</v>
      </c>
      <c r="AD374">
        <f t="shared" si="90"/>
        <v>0</v>
      </c>
      <c r="AE374">
        <f t="shared" si="91"/>
        <v>0</v>
      </c>
      <c r="AF374">
        <f t="shared" si="92"/>
        <v>0</v>
      </c>
      <c r="AG374">
        <f t="shared" si="93"/>
        <v>0</v>
      </c>
      <c r="AH374">
        <f t="shared" si="94"/>
        <v>0</v>
      </c>
      <c r="AI374">
        <f t="shared" si="95"/>
        <v>0</v>
      </c>
      <c r="AJ374">
        <f t="shared" si="96"/>
        <v>0</v>
      </c>
      <c r="AK374">
        <f t="shared" si="97"/>
        <v>0</v>
      </c>
      <c r="AL374">
        <f t="shared" si="98"/>
        <v>0</v>
      </c>
      <c r="AM374">
        <f t="shared" si="99"/>
        <v>0</v>
      </c>
      <c r="AN374">
        <f t="shared" si="100"/>
        <v>0</v>
      </c>
      <c r="AO374">
        <f t="shared" si="101"/>
        <v>0</v>
      </c>
    </row>
    <row r="375" spans="1:41" x14ac:dyDescent="0.2">
      <c r="A375" s="9" t="str">
        <f>'Cost per option'!A383</f>
        <v>2190 Energy in education - GFE label</v>
      </c>
      <c r="B375" t="str">
        <f>_xlfn.IFNA(VLOOKUP(A375,'Energy balance options'!A$7:C$3000,3,FALSE),"")</f>
        <v>HDO</v>
      </c>
      <c r="C375">
        <f>SUMIFS('Energy balance options'!$F$7:$F$3000,'Energy balance options'!$B$7:$B$3000,HeatGen!C$2,'Energy balance options'!$A$7:$A$3000,HeatGen!$A375)</f>
        <v>0</v>
      </c>
      <c r="D375">
        <f>SUMIFS('Energy balance options'!$F$7:$F$3000,'Energy balance options'!$B$7:$B$3000,HeatGen!D$2,'Energy balance options'!$A$7:$A$3000,HeatGen!$A375)</f>
        <v>0</v>
      </c>
      <c r="E375">
        <f>SUMIFS('Energy balance options'!$F$7:$F$3000,'Energy balance options'!$B$7:$B$3000,HeatGen!E$2,'Energy balance options'!$A$7:$A$3000,HeatGen!$A375)</f>
        <v>0</v>
      </c>
      <c r="F375">
        <f>SUMIFS('Energy balance options'!$F$7:$F$3000,'Energy balance options'!$B$7:$B$3000,HeatGen!F$2,'Energy balance options'!$A$7:$A$3000,HeatGen!$A375)</f>
        <v>0</v>
      </c>
      <c r="G375">
        <f>SUMIFS('Energy balance options'!$F$7:$F$3000,'Energy balance options'!$B$7:$B$3000,HeatGen!G$2,'Energy balance options'!$A$7:$A$3000,HeatGen!$A375)</f>
        <v>0</v>
      </c>
      <c r="H375">
        <f>SUMIFS('Energy balance options'!$G$7:$G$3000,'Energy balance options'!$B$7:$B$3000,HeatGen!H$2,'Energy balance options'!$A$7:$A$3000,HeatGen!$A375)</f>
        <v>0</v>
      </c>
      <c r="I375">
        <f>SUMIFS('Energy balance options'!$G$7:$G$3000,'Energy balance options'!$B$7:$B$3000,HeatGen!I$2,'Energy balance options'!$A$7:$A$3000,HeatGen!$A375)</f>
        <v>0</v>
      </c>
      <c r="J375">
        <f>SUMIFS('Energy balance options'!$G$7:$G$3000,'Energy balance options'!$B$7:$B$3000,HeatGen!J$2,'Energy balance options'!$A$7:$A$3000,HeatGen!$A375)</f>
        <v>0</v>
      </c>
      <c r="K375">
        <f>SUMIFS('Energy balance options'!$G$7:$G$3000,'Energy balance options'!$B$7:$B$3000,HeatGen!K$2,'Energy balance options'!$A$7:$A$3000,HeatGen!$A375)</f>
        <v>0</v>
      </c>
      <c r="L375">
        <f>SUMIFS('Energy balance options'!$G$7:$G$3000,'Energy balance options'!$B$7:$B$3000,HeatGen!L$2,'Energy balance options'!$A$7:$A$3000,HeatGen!$A375)</f>
        <v>2.0625609989999999E-4</v>
      </c>
      <c r="M375">
        <f>SUMIFS('Energy balance options'!$G$7:$G$3000,'Energy balance options'!$B$7:$B$3000,HeatGen!M$2,'Energy balance options'!$A$7:$A$3000,HeatGen!$A375)</f>
        <v>0</v>
      </c>
      <c r="N375">
        <f>SUMIFS('Energy balance options'!$G$7:$G$3000,'Energy balance options'!$B$7:$B$3000,HeatGen!N$2,'Energy balance options'!$A$7:$A$3000,HeatGen!$A375)</f>
        <v>0</v>
      </c>
      <c r="O375">
        <f>SUMIFS('Energy balance options'!$G$7:$G$3000,'Energy balance options'!$B$7:$B$3000,HeatGen!O$2,'Energy balance options'!$A$7:$A$3000,HeatGen!$A375)</f>
        <v>0</v>
      </c>
      <c r="P375">
        <f>SUMIFS('Energy balance options'!$G$7:$G$3000,'Energy balance options'!$B$7:$B$3000,HeatGen!P$2,'Energy balance options'!$A$7:$A$3000,HeatGen!$A375)</f>
        <v>0</v>
      </c>
      <c r="Q375">
        <f>SUMIFS('Energy balance options'!$G$7:$G$3000,'Energy balance options'!$B$7:$B$3000,HeatGen!Q$2,'Energy balance options'!$A$7:$A$3000,HeatGen!$A375)</f>
        <v>0</v>
      </c>
      <c r="R375">
        <f>SUMIFS('Energy balance options'!$G$7:$G$3000,'Energy balance options'!$B$7:$B$3000,HeatGen!R$2,'Energy balance options'!$A$7:$A$3000,HeatGen!$A375)</f>
        <v>0</v>
      </c>
      <c r="S375">
        <f>SUMIFS('Energy balance options'!$G$7:$G$3000,'Energy balance options'!$B$7:$B$3000,HeatGen!S$2,'Energy balance options'!$A$7:$A$3000,HeatGen!$A375)</f>
        <v>0</v>
      </c>
      <c r="T375">
        <f>SUMIFS('Energy balance options'!$G$7:$G$3000,'Energy balance options'!$B$7:$B$3000,HeatGen!T$2,'Energy balance options'!$A$7:$A$3000,HeatGen!$A375)</f>
        <v>0</v>
      </c>
      <c r="U375">
        <f>SUMIFS('Energy balance options'!$G$7:$G$3000,'Energy balance options'!$B$7:$B$3000,HeatGen!U$2,'Energy balance options'!$A$7:$A$3000,HeatGen!$A375)</f>
        <v>0</v>
      </c>
      <c r="V375">
        <f>SUMIFS('Energy balance options'!$G$7:$G$3000,'Energy balance options'!$B$7:$B$3000,HeatGen!V$2,'Energy balance options'!$A$7:$A$3000,HeatGen!$A375)</f>
        <v>0</v>
      </c>
      <c r="W375">
        <f>SUMIFS('Energy balance options'!$G$7:$G$3000,'Energy balance options'!$B$7:$B$3000,HeatGen!W$2,'Energy balance options'!$A$7:$A$3000,HeatGen!$A375)</f>
        <v>0</v>
      </c>
      <c r="X375">
        <f>SUMIFS('Energy balance options'!$G$7:$G$3000,'Energy balance options'!$B$7:$B$3000,HeatGen!X$2,'Energy balance options'!$A$7:$A$3000,HeatGen!$A375)</f>
        <v>0</v>
      </c>
      <c r="Y375">
        <f t="shared" si="85"/>
        <v>0</v>
      </c>
      <c r="Z375">
        <f t="shared" si="86"/>
        <v>0</v>
      </c>
      <c r="AA375">
        <f t="shared" si="87"/>
        <v>0</v>
      </c>
      <c r="AB375">
        <f t="shared" si="88"/>
        <v>0</v>
      </c>
      <c r="AC375">
        <f t="shared" si="89"/>
        <v>0</v>
      </c>
      <c r="AD375">
        <f t="shared" si="90"/>
        <v>0</v>
      </c>
      <c r="AE375">
        <f t="shared" si="91"/>
        <v>0</v>
      </c>
      <c r="AF375">
        <f t="shared" si="92"/>
        <v>0</v>
      </c>
      <c r="AG375">
        <f t="shared" si="93"/>
        <v>0</v>
      </c>
      <c r="AH375">
        <f t="shared" si="94"/>
        <v>0</v>
      </c>
      <c r="AI375">
        <f t="shared" si="95"/>
        <v>0</v>
      </c>
      <c r="AJ375">
        <f t="shared" si="96"/>
        <v>0</v>
      </c>
      <c r="AK375">
        <f t="shared" si="97"/>
        <v>0</v>
      </c>
      <c r="AL375">
        <f t="shared" si="98"/>
        <v>0</v>
      </c>
      <c r="AM375">
        <f t="shared" si="99"/>
        <v>0</v>
      </c>
      <c r="AN375">
        <f t="shared" si="100"/>
        <v>0</v>
      </c>
      <c r="AO375">
        <f t="shared" si="101"/>
        <v>0</v>
      </c>
    </row>
    <row r="376" spans="1:41" x14ac:dyDescent="0.2">
      <c r="A376" s="9" t="str">
        <f>'Cost per option'!A384</f>
        <v>2191 Energy in education - DC label</v>
      </c>
      <c r="B376" t="str">
        <f>_xlfn.IFNA(VLOOKUP(A376,'Energy balance options'!A$7:C$3000,3,FALSE),"")</f>
        <v>HDO</v>
      </c>
      <c r="C376">
        <f>SUMIFS('Energy balance options'!$F$7:$F$3000,'Energy balance options'!$B$7:$B$3000,HeatGen!C$2,'Energy balance options'!$A$7:$A$3000,HeatGen!$A376)</f>
        <v>0</v>
      </c>
      <c r="D376">
        <f>SUMIFS('Energy balance options'!$F$7:$F$3000,'Energy balance options'!$B$7:$B$3000,HeatGen!D$2,'Energy balance options'!$A$7:$A$3000,HeatGen!$A376)</f>
        <v>0</v>
      </c>
      <c r="E376">
        <f>SUMIFS('Energy balance options'!$F$7:$F$3000,'Energy balance options'!$B$7:$B$3000,HeatGen!E$2,'Energy balance options'!$A$7:$A$3000,HeatGen!$A376)</f>
        <v>0</v>
      </c>
      <c r="F376">
        <f>SUMIFS('Energy balance options'!$F$7:$F$3000,'Energy balance options'!$B$7:$B$3000,HeatGen!F$2,'Energy balance options'!$A$7:$A$3000,HeatGen!$A376)</f>
        <v>0</v>
      </c>
      <c r="G376">
        <f>SUMIFS('Energy balance options'!$F$7:$F$3000,'Energy balance options'!$B$7:$B$3000,HeatGen!G$2,'Energy balance options'!$A$7:$A$3000,HeatGen!$A376)</f>
        <v>0</v>
      </c>
      <c r="H376">
        <f>SUMIFS('Energy balance options'!$G$7:$G$3000,'Energy balance options'!$B$7:$B$3000,HeatGen!H$2,'Energy balance options'!$A$7:$A$3000,HeatGen!$A376)</f>
        <v>0</v>
      </c>
      <c r="I376">
        <f>SUMIFS('Energy balance options'!$G$7:$G$3000,'Energy balance options'!$B$7:$B$3000,HeatGen!I$2,'Energy balance options'!$A$7:$A$3000,HeatGen!$A376)</f>
        <v>0</v>
      </c>
      <c r="J376">
        <f>SUMIFS('Energy balance options'!$G$7:$G$3000,'Energy balance options'!$B$7:$B$3000,HeatGen!J$2,'Energy balance options'!$A$7:$A$3000,HeatGen!$A376)</f>
        <v>0</v>
      </c>
      <c r="K376">
        <f>SUMIFS('Energy balance options'!$G$7:$G$3000,'Energy balance options'!$B$7:$B$3000,HeatGen!K$2,'Energy balance options'!$A$7:$A$3000,HeatGen!$A376)</f>
        <v>0</v>
      </c>
      <c r="L376">
        <f>SUMIFS('Energy balance options'!$G$7:$G$3000,'Energy balance options'!$B$7:$B$3000,HeatGen!L$2,'Energy balance options'!$A$7:$A$3000,HeatGen!$A376)</f>
        <v>2.8601788909999999</v>
      </c>
      <c r="M376">
        <f>SUMIFS('Energy balance options'!$G$7:$G$3000,'Energy balance options'!$B$7:$B$3000,HeatGen!M$2,'Energy balance options'!$A$7:$A$3000,HeatGen!$A376)</f>
        <v>0</v>
      </c>
      <c r="N376">
        <f>SUMIFS('Energy balance options'!$G$7:$G$3000,'Energy balance options'!$B$7:$B$3000,HeatGen!N$2,'Energy balance options'!$A$7:$A$3000,HeatGen!$A376)</f>
        <v>0</v>
      </c>
      <c r="O376">
        <f>SUMIFS('Energy balance options'!$G$7:$G$3000,'Energy balance options'!$B$7:$B$3000,HeatGen!O$2,'Energy balance options'!$A$7:$A$3000,HeatGen!$A376)</f>
        <v>0</v>
      </c>
      <c r="P376">
        <f>SUMIFS('Energy balance options'!$G$7:$G$3000,'Energy balance options'!$B$7:$B$3000,HeatGen!P$2,'Energy balance options'!$A$7:$A$3000,HeatGen!$A376)</f>
        <v>0</v>
      </c>
      <c r="Q376">
        <f>SUMIFS('Energy balance options'!$G$7:$G$3000,'Energy balance options'!$B$7:$B$3000,HeatGen!Q$2,'Energy balance options'!$A$7:$A$3000,HeatGen!$A376)</f>
        <v>0</v>
      </c>
      <c r="R376">
        <f>SUMIFS('Energy balance options'!$G$7:$G$3000,'Energy balance options'!$B$7:$B$3000,HeatGen!R$2,'Energy balance options'!$A$7:$A$3000,HeatGen!$A376)</f>
        <v>0</v>
      </c>
      <c r="S376">
        <f>SUMIFS('Energy balance options'!$G$7:$G$3000,'Energy balance options'!$B$7:$B$3000,HeatGen!S$2,'Energy balance options'!$A$7:$A$3000,HeatGen!$A376)</f>
        <v>0</v>
      </c>
      <c r="T376">
        <f>SUMIFS('Energy balance options'!$G$7:$G$3000,'Energy balance options'!$B$7:$B$3000,HeatGen!T$2,'Energy balance options'!$A$7:$A$3000,HeatGen!$A376)</f>
        <v>0</v>
      </c>
      <c r="U376">
        <f>SUMIFS('Energy balance options'!$G$7:$G$3000,'Energy balance options'!$B$7:$B$3000,HeatGen!U$2,'Energy balance options'!$A$7:$A$3000,HeatGen!$A376)</f>
        <v>0</v>
      </c>
      <c r="V376">
        <f>SUMIFS('Energy balance options'!$G$7:$G$3000,'Energy balance options'!$B$7:$B$3000,HeatGen!V$2,'Energy balance options'!$A$7:$A$3000,HeatGen!$A376)</f>
        <v>0</v>
      </c>
      <c r="W376">
        <f>SUMIFS('Energy balance options'!$G$7:$G$3000,'Energy balance options'!$B$7:$B$3000,HeatGen!W$2,'Energy balance options'!$A$7:$A$3000,HeatGen!$A376)</f>
        <v>0</v>
      </c>
      <c r="X376">
        <f>SUMIFS('Energy balance options'!$G$7:$G$3000,'Energy balance options'!$B$7:$B$3000,HeatGen!X$2,'Energy balance options'!$A$7:$A$3000,HeatGen!$A376)</f>
        <v>0</v>
      </c>
      <c r="Y376">
        <f t="shared" si="85"/>
        <v>0</v>
      </c>
      <c r="Z376">
        <f t="shared" si="86"/>
        <v>0</v>
      </c>
      <c r="AA376">
        <f t="shared" si="87"/>
        <v>0</v>
      </c>
      <c r="AB376">
        <f t="shared" si="88"/>
        <v>0</v>
      </c>
      <c r="AC376">
        <f t="shared" si="89"/>
        <v>0</v>
      </c>
      <c r="AD376">
        <f t="shared" si="90"/>
        <v>0</v>
      </c>
      <c r="AE376">
        <f t="shared" si="91"/>
        <v>0</v>
      </c>
      <c r="AF376">
        <f t="shared" si="92"/>
        <v>0</v>
      </c>
      <c r="AG376">
        <f t="shared" si="93"/>
        <v>0</v>
      </c>
      <c r="AH376">
        <f t="shared" si="94"/>
        <v>0</v>
      </c>
      <c r="AI376">
        <f t="shared" si="95"/>
        <v>0</v>
      </c>
      <c r="AJ376">
        <f t="shared" si="96"/>
        <v>0</v>
      </c>
      <c r="AK376">
        <f t="shared" si="97"/>
        <v>0</v>
      </c>
      <c r="AL376">
        <f t="shared" si="98"/>
        <v>0</v>
      </c>
      <c r="AM376">
        <f t="shared" si="99"/>
        <v>0</v>
      </c>
      <c r="AN376">
        <f t="shared" si="100"/>
        <v>0</v>
      </c>
      <c r="AO376">
        <f t="shared" si="101"/>
        <v>0</v>
      </c>
    </row>
    <row r="377" spans="1:41" x14ac:dyDescent="0.2">
      <c r="A377" s="9" t="str">
        <f>'Cost per option'!A385</f>
        <v>2192 Energy in education - B label</v>
      </c>
      <c r="B377" t="str">
        <f>_xlfn.IFNA(VLOOKUP(A377,'Energy balance options'!A$7:C$3000,3,FALSE),"")</f>
        <v>HDO</v>
      </c>
      <c r="C377">
        <f>SUMIFS('Energy balance options'!$F$7:$F$3000,'Energy balance options'!$B$7:$B$3000,HeatGen!C$2,'Energy balance options'!$A$7:$A$3000,HeatGen!$A377)</f>
        <v>0</v>
      </c>
      <c r="D377">
        <f>SUMIFS('Energy balance options'!$F$7:$F$3000,'Energy balance options'!$B$7:$B$3000,HeatGen!D$2,'Energy balance options'!$A$7:$A$3000,HeatGen!$A377)</f>
        <v>0</v>
      </c>
      <c r="E377">
        <f>SUMIFS('Energy balance options'!$F$7:$F$3000,'Energy balance options'!$B$7:$B$3000,HeatGen!E$2,'Energy balance options'!$A$7:$A$3000,HeatGen!$A377)</f>
        <v>0</v>
      </c>
      <c r="F377">
        <f>SUMIFS('Energy balance options'!$F$7:$F$3000,'Energy balance options'!$B$7:$B$3000,HeatGen!F$2,'Energy balance options'!$A$7:$A$3000,HeatGen!$A377)</f>
        <v>0</v>
      </c>
      <c r="G377">
        <f>SUMIFS('Energy balance options'!$F$7:$F$3000,'Energy balance options'!$B$7:$B$3000,HeatGen!G$2,'Energy balance options'!$A$7:$A$3000,HeatGen!$A377)</f>
        <v>0</v>
      </c>
      <c r="H377">
        <f>SUMIFS('Energy balance options'!$G$7:$G$3000,'Energy balance options'!$B$7:$B$3000,HeatGen!H$2,'Energy balance options'!$A$7:$A$3000,HeatGen!$A377)</f>
        <v>0</v>
      </c>
      <c r="I377">
        <f>SUMIFS('Energy balance options'!$G$7:$G$3000,'Energy balance options'!$B$7:$B$3000,HeatGen!I$2,'Energy balance options'!$A$7:$A$3000,HeatGen!$A377)</f>
        <v>0</v>
      </c>
      <c r="J377">
        <f>SUMIFS('Energy balance options'!$G$7:$G$3000,'Energy balance options'!$B$7:$B$3000,HeatGen!J$2,'Energy balance options'!$A$7:$A$3000,HeatGen!$A377)</f>
        <v>0</v>
      </c>
      <c r="K377">
        <f>SUMIFS('Energy balance options'!$G$7:$G$3000,'Energy balance options'!$B$7:$B$3000,HeatGen!K$2,'Energy balance options'!$A$7:$A$3000,HeatGen!$A377)</f>
        <v>0</v>
      </c>
      <c r="L377">
        <f>SUMIFS('Energy balance options'!$G$7:$G$3000,'Energy balance options'!$B$7:$B$3000,HeatGen!L$2,'Energy balance options'!$A$7:$A$3000,HeatGen!$A377)</f>
        <v>0.9120411061</v>
      </c>
      <c r="M377">
        <f>SUMIFS('Energy balance options'!$G$7:$G$3000,'Energy balance options'!$B$7:$B$3000,HeatGen!M$2,'Energy balance options'!$A$7:$A$3000,HeatGen!$A377)</f>
        <v>0</v>
      </c>
      <c r="N377">
        <f>SUMIFS('Energy balance options'!$G$7:$G$3000,'Energy balance options'!$B$7:$B$3000,HeatGen!N$2,'Energy balance options'!$A$7:$A$3000,HeatGen!$A377)</f>
        <v>0</v>
      </c>
      <c r="O377">
        <f>SUMIFS('Energy balance options'!$G$7:$G$3000,'Energy balance options'!$B$7:$B$3000,HeatGen!O$2,'Energy balance options'!$A$7:$A$3000,HeatGen!$A377)</f>
        <v>0</v>
      </c>
      <c r="P377">
        <f>SUMIFS('Energy balance options'!$G$7:$G$3000,'Energy balance options'!$B$7:$B$3000,HeatGen!P$2,'Energy balance options'!$A$7:$A$3000,HeatGen!$A377)</f>
        <v>0</v>
      </c>
      <c r="Q377">
        <f>SUMIFS('Energy balance options'!$G$7:$G$3000,'Energy balance options'!$B$7:$B$3000,HeatGen!Q$2,'Energy balance options'!$A$7:$A$3000,HeatGen!$A377)</f>
        <v>0</v>
      </c>
      <c r="R377">
        <f>SUMIFS('Energy balance options'!$G$7:$G$3000,'Energy balance options'!$B$7:$B$3000,HeatGen!R$2,'Energy balance options'!$A$7:$A$3000,HeatGen!$A377)</f>
        <v>0</v>
      </c>
      <c r="S377">
        <f>SUMIFS('Energy balance options'!$G$7:$G$3000,'Energy balance options'!$B$7:$B$3000,HeatGen!S$2,'Energy balance options'!$A$7:$A$3000,HeatGen!$A377)</f>
        <v>0</v>
      </c>
      <c r="T377">
        <f>SUMIFS('Energy balance options'!$G$7:$G$3000,'Energy balance options'!$B$7:$B$3000,HeatGen!T$2,'Energy balance options'!$A$7:$A$3000,HeatGen!$A377)</f>
        <v>0</v>
      </c>
      <c r="U377">
        <f>SUMIFS('Energy balance options'!$G$7:$G$3000,'Energy balance options'!$B$7:$B$3000,HeatGen!U$2,'Energy balance options'!$A$7:$A$3000,HeatGen!$A377)</f>
        <v>0</v>
      </c>
      <c r="V377">
        <f>SUMIFS('Energy balance options'!$G$7:$G$3000,'Energy balance options'!$B$7:$B$3000,HeatGen!V$2,'Energy balance options'!$A$7:$A$3000,HeatGen!$A377)</f>
        <v>0</v>
      </c>
      <c r="W377">
        <f>SUMIFS('Energy balance options'!$G$7:$G$3000,'Energy balance options'!$B$7:$B$3000,HeatGen!W$2,'Energy balance options'!$A$7:$A$3000,HeatGen!$A377)</f>
        <v>0</v>
      </c>
      <c r="X377">
        <f>SUMIFS('Energy balance options'!$G$7:$G$3000,'Energy balance options'!$B$7:$B$3000,HeatGen!X$2,'Energy balance options'!$A$7:$A$3000,HeatGen!$A377)</f>
        <v>0</v>
      </c>
      <c r="Y377">
        <f t="shared" si="85"/>
        <v>0</v>
      </c>
      <c r="Z377">
        <f t="shared" si="86"/>
        <v>0</v>
      </c>
      <c r="AA377">
        <f t="shared" si="87"/>
        <v>0</v>
      </c>
      <c r="AB377">
        <f t="shared" si="88"/>
        <v>0</v>
      </c>
      <c r="AC377">
        <f t="shared" si="89"/>
        <v>0</v>
      </c>
      <c r="AD377">
        <f t="shared" si="90"/>
        <v>0</v>
      </c>
      <c r="AE377">
        <f t="shared" si="91"/>
        <v>0</v>
      </c>
      <c r="AF377">
        <f t="shared" si="92"/>
        <v>0</v>
      </c>
      <c r="AG377">
        <f t="shared" si="93"/>
        <v>0</v>
      </c>
      <c r="AH377">
        <f t="shared" si="94"/>
        <v>0</v>
      </c>
      <c r="AI377">
        <f t="shared" si="95"/>
        <v>0</v>
      </c>
      <c r="AJ377">
        <f t="shared" si="96"/>
        <v>0</v>
      </c>
      <c r="AK377">
        <f t="shared" si="97"/>
        <v>0</v>
      </c>
      <c r="AL377">
        <f t="shared" si="98"/>
        <v>0</v>
      </c>
      <c r="AM377">
        <f t="shared" si="99"/>
        <v>0</v>
      </c>
      <c r="AN377">
        <f t="shared" si="100"/>
        <v>0</v>
      </c>
      <c r="AO377">
        <f t="shared" si="101"/>
        <v>0</v>
      </c>
    </row>
    <row r="378" spans="1:41" x14ac:dyDescent="0.2">
      <c r="A378" s="9" t="str">
        <f>'Cost per option'!A386</f>
        <v>2193 Energy in education - A label</v>
      </c>
      <c r="B378" t="str">
        <f>_xlfn.IFNA(VLOOKUP(A378,'Energy balance options'!A$7:C$3000,3,FALSE),"")</f>
        <v>HDO</v>
      </c>
      <c r="C378">
        <f>SUMIFS('Energy balance options'!$F$7:$F$3000,'Energy balance options'!$B$7:$B$3000,HeatGen!C$2,'Energy balance options'!$A$7:$A$3000,HeatGen!$A378)</f>
        <v>0</v>
      </c>
      <c r="D378">
        <f>SUMIFS('Energy balance options'!$F$7:$F$3000,'Energy balance options'!$B$7:$B$3000,HeatGen!D$2,'Energy balance options'!$A$7:$A$3000,HeatGen!$A378)</f>
        <v>0</v>
      </c>
      <c r="E378">
        <f>SUMIFS('Energy balance options'!$F$7:$F$3000,'Energy balance options'!$B$7:$B$3000,HeatGen!E$2,'Energy balance options'!$A$7:$A$3000,HeatGen!$A378)</f>
        <v>0</v>
      </c>
      <c r="F378">
        <f>SUMIFS('Energy balance options'!$F$7:$F$3000,'Energy balance options'!$B$7:$B$3000,HeatGen!F$2,'Energy balance options'!$A$7:$A$3000,HeatGen!$A378)</f>
        <v>0</v>
      </c>
      <c r="G378">
        <f>SUMIFS('Energy balance options'!$F$7:$F$3000,'Energy balance options'!$B$7:$B$3000,HeatGen!G$2,'Energy balance options'!$A$7:$A$3000,HeatGen!$A378)</f>
        <v>0</v>
      </c>
      <c r="H378">
        <f>SUMIFS('Energy balance options'!$G$7:$G$3000,'Energy balance options'!$B$7:$B$3000,HeatGen!H$2,'Energy balance options'!$A$7:$A$3000,HeatGen!$A378)</f>
        <v>0</v>
      </c>
      <c r="I378">
        <f>SUMIFS('Energy balance options'!$G$7:$G$3000,'Energy balance options'!$B$7:$B$3000,HeatGen!I$2,'Energy balance options'!$A$7:$A$3000,HeatGen!$A378)</f>
        <v>0</v>
      </c>
      <c r="J378">
        <f>SUMIFS('Energy balance options'!$G$7:$G$3000,'Energy balance options'!$B$7:$B$3000,HeatGen!J$2,'Energy balance options'!$A$7:$A$3000,HeatGen!$A378)</f>
        <v>0</v>
      </c>
      <c r="K378">
        <f>SUMIFS('Energy balance options'!$G$7:$G$3000,'Energy balance options'!$B$7:$B$3000,HeatGen!K$2,'Energy balance options'!$A$7:$A$3000,HeatGen!$A378)</f>
        <v>0</v>
      </c>
      <c r="L378">
        <f>SUMIFS('Energy balance options'!$G$7:$G$3000,'Energy balance options'!$B$7:$B$3000,HeatGen!L$2,'Energy balance options'!$A$7:$A$3000,HeatGen!$A378)</f>
        <v>0.18884375810000001</v>
      </c>
      <c r="M378">
        <f>SUMIFS('Energy balance options'!$G$7:$G$3000,'Energy balance options'!$B$7:$B$3000,HeatGen!M$2,'Energy balance options'!$A$7:$A$3000,HeatGen!$A378)</f>
        <v>0</v>
      </c>
      <c r="N378">
        <f>SUMIFS('Energy balance options'!$G$7:$G$3000,'Energy balance options'!$B$7:$B$3000,HeatGen!N$2,'Energy balance options'!$A$7:$A$3000,HeatGen!$A378)</f>
        <v>0</v>
      </c>
      <c r="O378">
        <f>SUMIFS('Energy balance options'!$G$7:$G$3000,'Energy balance options'!$B$7:$B$3000,HeatGen!O$2,'Energy balance options'!$A$7:$A$3000,HeatGen!$A378)</f>
        <v>0</v>
      </c>
      <c r="P378">
        <f>SUMIFS('Energy balance options'!$G$7:$G$3000,'Energy balance options'!$B$7:$B$3000,HeatGen!P$2,'Energy balance options'!$A$7:$A$3000,HeatGen!$A378)</f>
        <v>0</v>
      </c>
      <c r="Q378">
        <f>SUMIFS('Energy balance options'!$G$7:$G$3000,'Energy balance options'!$B$7:$B$3000,HeatGen!Q$2,'Energy balance options'!$A$7:$A$3000,HeatGen!$A378)</f>
        <v>0</v>
      </c>
      <c r="R378">
        <f>SUMIFS('Energy balance options'!$G$7:$G$3000,'Energy balance options'!$B$7:$B$3000,HeatGen!R$2,'Energy balance options'!$A$7:$A$3000,HeatGen!$A378)</f>
        <v>0</v>
      </c>
      <c r="S378">
        <f>SUMIFS('Energy balance options'!$G$7:$G$3000,'Energy balance options'!$B$7:$B$3000,HeatGen!S$2,'Energy balance options'!$A$7:$A$3000,HeatGen!$A378)</f>
        <v>0</v>
      </c>
      <c r="T378">
        <f>SUMIFS('Energy balance options'!$G$7:$G$3000,'Energy balance options'!$B$7:$B$3000,HeatGen!T$2,'Energy balance options'!$A$7:$A$3000,HeatGen!$A378)</f>
        <v>0</v>
      </c>
      <c r="U378">
        <f>SUMIFS('Energy balance options'!$G$7:$G$3000,'Energy balance options'!$B$7:$B$3000,HeatGen!U$2,'Energy balance options'!$A$7:$A$3000,HeatGen!$A378)</f>
        <v>0</v>
      </c>
      <c r="V378">
        <f>SUMIFS('Energy balance options'!$G$7:$G$3000,'Energy balance options'!$B$7:$B$3000,HeatGen!V$2,'Energy balance options'!$A$7:$A$3000,HeatGen!$A378)</f>
        <v>0</v>
      </c>
      <c r="W378">
        <f>SUMIFS('Energy balance options'!$G$7:$G$3000,'Energy balance options'!$B$7:$B$3000,HeatGen!W$2,'Energy balance options'!$A$7:$A$3000,HeatGen!$A378)</f>
        <v>0</v>
      </c>
      <c r="X378">
        <f>SUMIFS('Energy balance options'!$G$7:$G$3000,'Energy balance options'!$B$7:$B$3000,HeatGen!X$2,'Energy balance options'!$A$7:$A$3000,HeatGen!$A378)</f>
        <v>0</v>
      </c>
      <c r="Y378">
        <f t="shared" si="85"/>
        <v>0</v>
      </c>
      <c r="Z378">
        <f t="shared" si="86"/>
        <v>0</v>
      </c>
      <c r="AA378">
        <f t="shared" si="87"/>
        <v>0</v>
      </c>
      <c r="AB378">
        <f t="shared" si="88"/>
        <v>0</v>
      </c>
      <c r="AC378">
        <f t="shared" si="89"/>
        <v>0</v>
      </c>
      <c r="AD378">
        <f t="shared" si="90"/>
        <v>0</v>
      </c>
      <c r="AE378">
        <f t="shared" si="91"/>
        <v>0</v>
      </c>
      <c r="AF378">
        <f t="shared" si="92"/>
        <v>0</v>
      </c>
      <c r="AG378">
        <f t="shared" si="93"/>
        <v>0</v>
      </c>
      <c r="AH378">
        <f t="shared" si="94"/>
        <v>0</v>
      </c>
      <c r="AI378">
        <f t="shared" si="95"/>
        <v>0</v>
      </c>
      <c r="AJ378">
        <f t="shared" si="96"/>
        <v>0</v>
      </c>
      <c r="AK378">
        <f t="shared" si="97"/>
        <v>0</v>
      </c>
      <c r="AL378">
        <f t="shared" si="98"/>
        <v>0</v>
      </c>
      <c r="AM378">
        <f t="shared" si="99"/>
        <v>0</v>
      </c>
      <c r="AN378">
        <f t="shared" si="100"/>
        <v>0</v>
      </c>
      <c r="AO378">
        <f t="shared" si="101"/>
        <v>0</v>
      </c>
    </row>
    <row r="379" spans="1:41" x14ac:dyDescent="0.2">
      <c r="A379" s="9" t="str">
        <f>'Cost per option'!A387</f>
        <v>2194 Energy in education - A+ label</v>
      </c>
      <c r="B379" t="str">
        <f>_xlfn.IFNA(VLOOKUP(A379,'Energy balance options'!A$7:C$3000,3,FALSE),"")</f>
        <v>HDO</v>
      </c>
      <c r="C379">
        <f>SUMIFS('Energy balance options'!$F$7:$F$3000,'Energy balance options'!$B$7:$B$3000,HeatGen!C$2,'Energy balance options'!$A$7:$A$3000,HeatGen!$A379)</f>
        <v>0</v>
      </c>
      <c r="D379">
        <f>SUMIFS('Energy balance options'!$F$7:$F$3000,'Energy balance options'!$B$7:$B$3000,HeatGen!D$2,'Energy balance options'!$A$7:$A$3000,HeatGen!$A379)</f>
        <v>0</v>
      </c>
      <c r="E379">
        <f>SUMIFS('Energy balance options'!$F$7:$F$3000,'Energy balance options'!$B$7:$B$3000,HeatGen!E$2,'Energy balance options'!$A$7:$A$3000,HeatGen!$A379)</f>
        <v>0</v>
      </c>
      <c r="F379">
        <f>SUMIFS('Energy balance options'!$F$7:$F$3000,'Energy balance options'!$B$7:$B$3000,HeatGen!F$2,'Energy balance options'!$A$7:$A$3000,HeatGen!$A379)</f>
        <v>0</v>
      </c>
      <c r="G379">
        <f>SUMIFS('Energy balance options'!$F$7:$F$3000,'Energy balance options'!$B$7:$B$3000,HeatGen!G$2,'Energy balance options'!$A$7:$A$3000,HeatGen!$A379)</f>
        <v>0</v>
      </c>
      <c r="H379">
        <f>SUMIFS('Energy balance options'!$G$7:$G$3000,'Energy balance options'!$B$7:$B$3000,HeatGen!H$2,'Energy balance options'!$A$7:$A$3000,HeatGen!$A379)</f>
        <v>0</v>
      </c>
      <c r="I379">
        <f>SUMIFS('Energy balance options'!$G$7:$G$3000,'Energy balance options'!$B$7:$B$3000,HeatGen!I$2,'Energy balance options'!$A$7:$A$3000,HeatGen!$A379)</f>
        <v>0</v>
      </c>
      <c r="J379">
        <f>SUMIFS('Energy balance options'!$G$7:$G$3000,'Energy balance options'!$B$7:$B$3000,HeatGen!J$2,'Energy balance options'!$A$7:$A$3000,HeatGen!$A379)</f>
        <v>0</v>
      </c>
      <c r="K379">
        <f>SUMIFS('Energy balance options'!$G$7:$G$3000,'Energy balance options'!$B$7:$B$3000,HeatGen!K$2,'Energy balance options'!$A$7:$A$3000,HeatGen!$A379)</f>
        <v>0</v>
      </c>
      <c r="L379">
        <f>SUMIFS('Energy balance options'!$G$7:$G$3000,'Energy balance options'!$B$7:$B$3000,HeatGen!L$2,'Energy balance options'!$A$7:$A$3000,HeatGen!$A379)</f>
        <v>0.97946603919999997</v>
      </c>
      <c r="M379">
        <f>SUMIFS('Energy balance options'!$G$7:$G$3000,'Energy balance options'!$B$7:$B$3000,HeatGen!M$2,'Energy balance options'!$A$7:$A$3000,HeatGen!$A379)</f>
        <v>0</v>
      </c>
      <c r="N379">
        <f>SUMIFS('Energy balance options'!$G$7:$G$3000,'Energy balance options'!$B$7:$B$3000,HeatGen!N$2,'Energy balance options'!$A$7:$A$3000,HeatGen!$A379)</f>
        <v>0</v>
      </c>
      <c r="O379">
        <f>SUMIFS('Energy balance options'!$G$7:$G$3000,'Energy balance options'!$B$7:$B$3000,HeatGen!O$2,'Energy balance options'!$A$7:$A$3000,HeatGen!$A379)</f>
        <v>0</v>
      </c>
      <c r="P379">
        <f>SUMIFS('Energy balance options'!$G$7:$G$3000,'Energy balance options'!$B$7:$B$3000,HeatGen!P$2,'Energy balance options'!$A$7:$A$3000,HeatGen!$A379)</f>
        <v>0</v>
      </c>
      <c r="Q379">
        <f>SUMIFS('Energy balance options'!$G$7:$G$3000,'Energy balance options'!$B$7:$B$3000,HeatGen!Q$2,'Energy balance options'!$A$7:$A$3000,HeatGen!$A379)</f>
        <v>0</v>
      </c>
      <c r="R379">
        <f>SUMIFS('Energy balance options'!$G$7:$G$3000,'Energy balance options'!$B$7:$B$3000,HeatGen!R$2,'Energy balance options'!$A$7:$A$3000,HeatGen!$A379)</f>
        <v>0</v>
      </c>
      <c r="S379">
        <f>SUMIFS('Energy balance options'!$G$7:$G$3000,'Energy balance options'!$B$7:$B$3000,HeatGen!S$2,'Energy balance options'!$A$7:$A$3000,HeatGen!$A379)</f>
        <v>0</v>
      </c>
      <c r="T379">
        <f>SUMIFS('Energy balance options'!$G$7:$G$3000,'Energy balance options'!$B$7:$B$3000,HeatGen!T$2,'Energy balance options'!$A$7:$A$3000,HeatGen!$A379)</f>
        <v>0</v>
      </c>
      <c r="U379">
        <f>SUMIFS('Energy balance options'!$G$7:$G$3000,'Energy balance options'!$B$7:$B$3000,HeatGen!U$2,'Energy balance options'!$A$7:$A$3000,HeatGen!$A379)</f>
        <v>0</v>
      </c>
      <c r="V379">
        <f>SUMIFS('Energy balance options'!$G$7:$G$3000,'Energy balance options'!$B$7:$B$3000,HeatGen!V$2,'Energy balance options'!$A$7:$A$3000,HeatGen!$A379)</f>
        <v>0</v>
      </c>
      <c r="W379">
        <f>SUMIFS('Energy balance options'!$G$7:$G$3000,'Energy balance options'!$B$7:$B$3000,HeatGen!W$2,'Energy balance options'!$A$7:$A$3000,HeatGen!$A379)</f>
        <v>0</v>
      </c>
      <c r="X379">
        <f>SUMIFS('Energy balance options'!$G$7:$G$3000,'Energy balance options'!$B$7:$B$3000,HeatGen!X$2,'Energy balance options'!$A$7:$A$3000,HeatGen!$A379)</f>
        <v>0</v>
      </c>
      <c r="Y379">
        <f t="shared" si="85"/>
        <v>0</v>
      </c>
      <c r="Z379">
        <f t="shared" si="86"/>
        <v>0</v>
      </c>
      <c r="AA379">
        <f t="shared" si="87"/>
        <v>0</v>
      </c>
      <c r="AB379">
        <f t="shared" si="88"/>
        <v>0</v>
      </c>
      <c r="AC379">
        <f t="shared" si="89"/>
        <v>0</v>
      </c>
      <c r="AD379">
        <f t="shared" si="90"/>
        <v>0</v>
      </c>
      <c r="AE379">
        <f t="shared" si="91"/>
        <v>0</v>
      </c>
      <c r="AF379">
        <f t="shared" si="92"/>
        <v>0</v>
      </c>
      <c r="AG379">
        <f t="shared" si="93"/>
        <v>0</v>
      </c>
      <c r="AH379">
        <f t="shared" si="94"/>
        <v>0</v>
      </c>
      <c r="AI379">
        <f t="shared" si="95"/>
        <v>0</v>
      </c>
      <c r="AJ379">
        <f t="shared" si="96"/>
        <v>0</v>
      </c>
      <c r="AK379">
        <f t="shared" si="97"/>
        <v>0</v>
      </c>
      <c r="AL379">
        <f t="shared" si="98"/>
        <v>0</v>
      </c>
      <c r="AM379">
        <f t="shared" si="99"/>
        <v>0</v>
      </c>
      <c r="AN379">
        <f t="shared" si="100"/>
        <v>0</v>
      </c>
      <c r="AO379">
        <f t="shared" si="101"/>
        <v>0</v>
      </c>
    </row>
    <row r="380" spans="1:41" x14ac:dyDescent="0.2">
      <c r="A380" s="9" t="str">
        <f>'Cost per option'!A388</f>
        <v>2196 Energy in industrial halls - DC label</v>
      </c>
      <c r="B380" t="str">
        <f>_xlfn.IFNA(VLOOKUP(A380,'Energy balance options'!A$7:C$3000,3,FALSE),"")</f>
        <v>HDO</v>
      </c>
      <c r="C380">
        <f>SUMIFS('Energy balance options'!$F$7:$F$3000,'Energy balance options'!$B$7:$B$3000,HeatGen!C$2,'Energy balance options'!$A$7:$A$3000,HeatGen!$A380)</f>
        <v>0</v>
      </c>
      <c r="D380">
        <f>SUMIFS('Energy balance options'!$F$7:$F$3000,'Energy balance options'!$B$7:$B$3000,HeatGen!D$2,'Energy balance options'!$A$7:$A$3000,HeatGen!$A380)</f>
        <v>0</v>
      </c>
      <c r="E380">
        <f>SUMIFS('Energy balance options'!$F$7:$F$3000,'Energy balance options'!$B$7:$B$3000,HeatGen!E$2,'Energy balance options'!$A$7:$A$3000,HeatGen!$A380)</f>
        <v>0</v>
      </c>
      <c r="F380">
        <f>SUMIFS('Energy balance options'!$F$7:$F$3000,'Energy balance options'!$B$7:$B$3000,HeatGen!F$2,'Energy balance options'!$A$7:$A$3000,HeatGen!$A380)</f>
        <v>0</v>
      </c>
      <c r="G380">
        <f>SUMIFS('Energy balance options'!$F$7:$F$3000,'Energy balance options'!$B$7:$B$3000,HeatGen!G$2,'Energy balance options'!$A$7:$A$3000,HeatGen!$A380)</f>
        <v>0</v>
      </c>
      <c r="H380">
        <f>SUMIFS('Energy balance options'!$G$7:$G$3000,'Energy balance options'!$B$7:$B$3000,HeatGen!H$2,'Energy balance options'!$A$7:$A$3000,HeatGen!$A380)</f>
        <v>0</v>
      </c>
      <c r="I380">
        <f>SUMIFS('Energy balance options'!$G$7:$G$3000,'Energy balance options'!$B$7:$B$3000,HeatGen!I$2,'Energy balance options'!$A$7:$A$3000,HeatGen!$A380)</f>
        <v>0</v>
      </c>
      <c r="J380">
        <f>SUMIFS('Energy balance options'!$G$7:$G$3000,'Energy balance options'!$B$7:$B$3000,HeatGen!J$2,'Energy balance options'!$A$7:$A$3000,HeatGen!$A380)</f>
        <v>0</v>
      </c>
      <c r="K380">
        <f>SUMIFS('Energy balance options'!$G$7:$G$3000,'Energy balance options'!$B$7:$B$3000,HeatGen!K$2,'Energy balance options'!$A$7:$A$3000,HeatGen!$A380)</f>
        <v>0</v>
      </c>
      <c r="L380">
        <f>SUMIFS('Energy balance options'!$G$7:$G$3000,'Energy balance options'!$B$7:$B$3000,HeatGen!L$2,'Energy balance options'!$A$7:$A$3000,HeatGen!$A380)</f>
        <v>20.636549670000001</v>
      </c>
      <c r="M380">
        <f>SUMIFS('Energy balance options'!$G$7:$G$3000,'Energy balance options'!$B$7:$B$3000,HeatGen!M$2,'Energy balance options'!$A$7:$A$3000,HeatGen!$A380)</f>
        <v>0</v>
      </c>
      <c r="N380">
        <f>SUMIFS('Energy balance options'!$G$7:$G$3000,'Energy balance options'!$B$7:$B$3000,HeatGen!N$2,'Energy balance options'!$A$7:$A$3000,HeatGen!$A380)</f>
        <v>0</v>
      </c>
      <c r="O380">
        <f>SUMIFS('Energy balance options'!$G$7:$G$3000,'Energy balance options'!$B$7:$B$3000,HeatGen!O$2,'Energy balance options'!$A$7:$A$3000,HeatGen!$A380)</f>
        <v>0</v>
      </c>
      <c r="P380">
        <f>SUMIFS('Energy balance options'!$G$7:$G$3000,'Energy balance options'!$B$7:$B$3000,HeatGen!P$2,'Energy balance options'!$A$7:$A$3000,HeatGen!$A380)</f>
        <v>0</v>
      </c>
      <c r="Q380">
        <f>SUMIFS('Energy balance options'!$G$7:$G$3000,'Energy balance options'!$B$7:$B$3000,HeatGen!Q$2,'Energy balance options'!$A$7:$A$3000,HeatGen!$A380)</f>
        <v>0</v>
      </c>
      <c r="R380">
        <f>SUMIFS('Energy balance options'!$G$7:$G$3000,'Energy balance options'!$B$7:$B$3000,HeatGen!R$2,'Energy balance options'!$A$7:$A$3000,HeatGen!$A380)</f>
        <v>0</v>
      </c>
      <c r="S380">
        <f>SUMIFS('Energy balance options'!$G$7:$G$3000,'Energy balance options'!$B$7:$B$3000,HeatGen!S$2,'Energy balance options'!$A$7:$A$3000,HeatGen!$A380)</f>
        <v>0</v>
      </c>
      <c r="T380">
        <f>SUMIFS('Energy balance options'!$G$7:$G$3000,'Energy balance options'!$B$7:$B$3000,HeatGen!T$2,'Energy balance options'!$A$7:$A$3000,HeatGen!$A380)</f>
        <v>0</v>
      </c>
      <c r="U380">
        <f>SUMIFS('Energy balance options'!$G$7:$G$3000,'Energy balance options'!$B$7:$B$3000,HeatGen!U$2,'Energy balance options'!$A$7:$A$3000,HeatGen!$A380)</f>
        <v>0</v>
      </c>
      <c r="V380">
        <f>SUMIFS('Energy balance options'!$G$7:$G$3000,'Energy balance options'!$B$7:$B$3000,HeatGen!V$2,'Energy balance options'!$A$7:$A$3000,HeatGen!$A380)</f>
        <v>0</v>
      </c>
      <c r="W380">
        <f>SUMIFS('Energy balance options'!$G$7:$G$3000,'Energy balance options'!$B$7:$B$3000,HeatGen!W$2,'Energy balance options'!$A$7:$A$3000,HeatGen!$A380)</f>
        <v>0</v>
      </c>
      <c r="X380">
        <f>SUMIFS('Energy balance options'!$G$7:$G$3000,'Energy balance options'!$B$7:$B$3000,HeatGen!X$2,'Energy balance options'!$A$7:$A$3000,HeatGen!$A380)</f>
        <v>0</v>
      </c>
      <c r="Y380">
        <f t="shared" si="85"/>
        <v>0</v>
      </c>
      <c r="Z380">
        <f t="shared" si="86"/>
        <v>0</v>
      </c>
      <c r="AA380">
        <f t="shared" si="87"/>
        <v>0</v>
      </c>
      <c r="AB380">
        <f t="shared" si="88"/>
        <v>0</v>
      </c>
      <c r="AC380">
        <f t="shared" si="89"/>
        <v>0</v>
      </c>
      <c r="AD380">
        <f t="shared" si="90"/>
        <v>0</v>
      </c>
      <c r="AE380">
        <f t="shared" si="91"/>
        <v>0</v>
      </c>
      <c r="AF380">
        <f t="shared" si="92"/>
        <v>0</v>
      </c>
      <c r="AG380">
        <f t="shared" si="93"/>
        <v>0</v>
      </c>
      <c r="AH380">
        <f t="shared" si="94"/>
        <v>0</v>
      </c>
      <c r="AI380">
        <f t="shared" si="95"/>
        <v>0</v>
      </c>
      <c r="AJ380">
        <f t="shared" si="96"/>
        <v>0</v>
      </c>
      <c r="AK380">
        <f t="shared" si="97"/>
        <v>0</v>
      </c>
      <c r="AL380">
        <f t="shared" si="98"/>
        <v>0</v>
      </c>
      <c r="AM380">
        <f t="shared" si="99"/>
        <v>0</v>
      </c>
      <c r="AN380">
        <f t="shared" si="100"/>
        <v>0</v>
      </c>
      <c r="AO380">
        <f t="shared" si="101"/>
        <v>0</v>
      </c>
    </row>
    <row r="381" spans="1:41" x14ac:dyDescent="0.2">
      <c r="A381" s="9" t="str">
        <f>'Cost per option'!A389</f>
        <v>2197 Energy in industrial halls - B label</v>
      </c>
      <c r="B381" t="str">
        <f>_xlfn.IFNA(VLOOKUP(A381,'Energy balance options'!A$7:C$3000,3,FALSE),"")</f>
        <v>HDO</v>
      </c>
      <c r="C381">
        <f>SUMIFS('Energy balance options'!$F$7:$F$3000,'Energy balance options'!$B$7:$B$3000,HeatGen!C$2,'Energy balance options'!$A$7:$A$3000,HeatGen!$A381)</f>
        <v>0</v>
      </c>
      <c r="D381">
        <f>SUMIFS('Energy balance options'!$F$7:$F$3000,'Energy balance options'!$B$7:$B$3000,HeatGen!D$2,'Energy balance options'!$A$7:$A$3000,HeatGen!$A381)</f>
        <v>0</v>
      </c>
      <c r="E381">
        <f>SUMIFS('Energy balance options'!$F$7:$F$3000,'Energy balance options'!$B$7:$B$3000,HeatGen!E$2,'Energy balance options'!$A$7:$A$3000,HeatGen!$A381)</f>
        <v>0</v>
      </c>
      <c r="F381">
        <f>SUMIFS('Energy balance options'!$F$7:$F$3000,'Energy balance options'!$B$7:$B$3000,HeatGen!F$2,'Energy balance options'!$A$7:$A$3000,HeatGen!$A381)</f>
        <v>0</v>
      </c>
      <c r="G381">
        <f>SUMIFS('Energy balance options'!$F$7:$F$3000,'Energy balance options'!$B$7:$B$3000,HeatGen!G$2,'Energy balance options'!$A$7:$A$3000,HeatGen!$A381)</f>
        <v>0</v>
      </c>
      <c r="H381">
        <f>SUMIFS('Energy balance options'!$G$7:$G$3000,'Energy balance options'!$B$7:$B$3000,HeatGen!H$2,'Energy balance options'!$A$7:$A$3000,HeatGen!$A381)</f>
        <v>0</v>
      </c>
      <c r="I381">
        <f>SUMIFS('Energy balance options'!$G$7:$G$3000,'Energy balance options'!$B$7:$B$3000,HeatGen!I$2,'Energy balance options'!$A$7:$A$3000,HeatGen!$A381)</f>
        <v>0</v>
      </c>
      <c r="J381">
        <f>SUMIFS('Energy balance options'!$G$7:$G$3000,'Energy balance options'!$B$7:$B$3000,HeatGen!J$2,'Energy balance options'!$A$7:$A$3000,HeatGen!$A381)</f>
        <v>0</v>
      </c>
      <c r="K381">
        <f>SUMIFS('Energy balance options'!$G$7:$G$3000,'Energy balance options'!$B$7:$B$3000,HeatGen!K$2,'Energy balance options'!$A$7:$A$3000,HeatGen!$A381)</f>
        <v>0</v>
      </c>
      <c r="L381">
        <f>SUMIFS('Energy balance options'!$G$7:$G$3000,'Energy balance options'!$B$7:$B$3000,HeatGen!L$2,'Energy balance options'!$A$7:$A$3000,HeatGen!$A381)</f>
        <v>3.4818903300000001</v>
      </c>
      <c r="M381">
        <f>SUMIFS('Energy balance options'!$G$7:$G$3000,'Energy balance options'!$B$7:$B$3000,HeatGen!M$2,'Energy balance options'!$A$7:$A$3000,HeatGen!$A381)</f>
        <v>0</v>
      </c>
      <c r="N381">
        <f>SUMIFS('Energy balance options'!$G$7:$G$3000,'Energy balance options'!$B$7:$B$3000,HeatGen!N$2,'Energy balance options'!$A$7:$A$3000,HeatGen!$A381)</f>
        <v>0</v>
      </c>
      <c r="O381">
        <f>SUMIFS('Energy balance options'!$G$7:$G$3000,'Energy balance options'!$B$7:$B$3000,HeatGen!O$2,'Energy balance options'!$A$7:$A$3000,HeatGen!$A381)</f>
        <v>0</v>
      </c>
      <c r="P381">
        <f>SUMIFS('Energy balance options'!$G$7:$G$3000,'Energy balance options'!$B$7:$B$3000,HeatGen!P$2,'Energy balance options'!$A$7:$A$3000,HeatGen!$A381)</f>
        <v>0</v>
      </c>
      <c r="Q381">
        <f>SUMIFS('Energy balance options'!$G$7:$G$3000,'Energy balance options'!$B$7:$B$3000,HeatGen!Q$2,'Energy balance options'!$A$7:$A$3000,HeatGen!$A381)</f>
        <v>0</v>
      </c>
      <c r="R381">
        <f>SUMIFS('Energy balance options'!$G$7:$G$3000,'Energy balance options'!$B$7:$B$3000,HeatGen!R$2,'Energy balance options'!$A$7:$A$3000,HeatGen!$A381)</f>
        <v>0</v>
      </c>
      <c r="S381">
        <f>SUMIFS('Energy balance options'!$G$7:$G$3000,'Energy balance options'!$B$7:$B$3000,HeatGen!S$2,'Energy balance options'!$A$7:$A$3000,HeatGen!$A381)</f>
        <v>0</v>
      </c>
      <c r="T381">
        <f>SUMIFS('Energy balance options'!$G$7:$G$3000,'Energy balance options'!$B$7:$B$3000,HeatGen!T$2,'Energy balance options'!$A$7:$A$3000,HeatGen!$A381)</f>
        <v>0</v>
      </c>
      <c r="U381">
        <f>SUMIFS('Energy balance options'!$G$7:$G$3000,'Energy balance options'!$B$7:$B$3000,HeatGen!U$2,'Energy balance options'!$A$7:$A$3000,HeatGen!$A381)</f>
        <v>0</v>
      </c>
      <c r="V381">
        <f>SUMIFS('Energy balance options'!$G$7:$G$3000,'Energy balance options'!$B$7:$B$3000,HeatGen!V$2,'Energy balance options'!$A$7:$A$3000,HeatGen!$A381)</f>
        <v>0</v>
      </c>
      <c r="W381">
        <f>SUMIFS('Energy balance options'!$G$7:$G$3000,'Energy balance options'!$B$7:$B$3000,HeatGen!W$2,'Energy balance options'!$A$7:$A$3000,HeatGen!$A381)</f>
        <v>0</v>
      </c>
      <c r="X381">
        <f>SUMIFS('Energy balance options'!$G$7:$G$3000,'Energy balance options'!$B$7:$B$3000,HeatGen!X$2,'Energy balance options'!$A$7:$A$3000,HeatGen!$A381)</f>
        <v>0</v>
      </c>
      <c r="Y381">
        <f t="shared" si="85"/>
        <v>0</v>
      </c>
      <c r="Z381">
        <f t="shared" si="86"/>
        <v>0</v>
      </c>
      <c r="AA381">
        <f t="shared" si="87"/>
        <v>0</v>
      </c>
      <c r="AB381">
        <f t="shared" si="88"/>
        <v>0</v>
      </c>
      <c r="AC381">
        <f t="shared" si="89"/>
        <v>0</v>
      </c>
      <c r="AD381">
        <f t="shared" si="90"/>
        <v>0</v>
      </c>
      <c r="AE381">
        <f t="shared" si="91"/>
        <v>0</v>
      </c>
      <c r="AF381">
        <f t="shared" si="92"/>
        <v>0</v>
      </c>
      <c r="AG381">
        <f t="shared" si="93"/>
        <v>0</v>
      </c>
      <c r="AH381">
        <f t="shared" si="94"/>
        <v>0</v>
      </c>
      <c r="AI381">
        <f t="shared" si="95"/>
        <v>0</v>
      </c>
      <c r="AJ381">
        <f t="shared" si="96"/>
        <v>0</v>
      </c>
      <c r="AK381">
        <f t="shared" si="97"/>
        <v>0</v>
      </c>
      <c r="AL381">
        <f t="shared" si="98"/>
        <v>0</v>
      </c>
      <c r="AM381">
        <f t="shared" si="99"/>
        <v>0</v>
      </c>
      <c r="AN381">
        <f t="shared" si="100"/>
        <v>0</v>
      </c>
      <c r="AO381">
        <f t="shared" si="101"/>
        <v>0</v>
      </c>
    </row>
    <row r="382" spans="1:41" x14ac:dyDescent="0.2">
      <c r="A382" s="9" t="str">
        <f>'Cost per option'!A390</f>
        <v>2198 Energy in industrial halls - A label</v>
      </c>
      <c r="B382" t="str">
        <f>_xlfn.IFNA(VLOOKUP(A382,'Energy balance options'!A$7:C$3000,3,FALSE),"")</f>
        <v>HDO</v>
      </c>
      <c r="C382">
        <f>SUMIFS('Energy balance options'!$F$7:$F$3000,'Energy balance options'!$B$7:$B$3000,HeatGen!C$2,'Energy balance options'!$A$7:$A$3000,HeatGen!$A382)</f>
        <v>0</v>
      </c>
      <c r="D382">
        <f>SUMIFS('Energy balance options'!$F$7:$F$3000,'Energy balance options'!$B$7:$B$3000,HeatGen!D$2,'Energy balance options'!$A$7:$A$3000,HeatGen!$A382)</f>
        <v>0</v>
      </c>
      <c r="E382">
        <f>SUMIFS('Energy balance options'!$F$7:$F$3000,'Energy balance options'!$B$7:$B$3000,HeatGen!E$2,'Energy balance options'!$A$7:$A$3000,HeatGen!$A382)</f>
        <v>0</v>
      </c>
      <c r="F382">
        <f>SUMIFS('Energy balance options'!$F$7:$F$3000,'Energy balance options'!$B$7:$B$3000,HeatGen!F$2,'Energy balance options'!$A$7:$A$3000,HeatGen!$A382)</f>
        <v>0</v>
      </c>
      <c r="G382">
        <f>SUMIFS('Energy balance options'!$F$7:$F$3000,'Energy balance options'!$B$7:$B$3000,HeatGen!G$2,'Energy balance options'!$A$7:$A$3000,HeatGen!$A382)</f>
        <v>0</v>
      </c>
      <c r="H382">
        <f>SUMIFS('Energy balance options'!$G$7:$G$3000,'Energy balance options'!$B$7:$B$3000,HeatGen!H$2,'Energy balance options'!$A$7:$A$3000,HeatGen!$A382)</f>
        <v>0</v>
      </c>
      <c r="I382">
        <f>SUMIFS('Energy balance options'!$G$7:$G$3000,'Energy balance options'!$B$7:$B$3000,HeatGen!I$2,'Energy balance options'!$A$7:$A$3000,HeatGen!$A382)</f>
        <v>0</v>
      </c>
      <c r="J382">
        <f>SUMIFS('Energy balance options'!$G$7:$G$3000,'Energy balance options'!$B$7:$B$3000,HeatGen!J$2,'Energy balance options'!$A$7:$A$3000,HeatGen!$A382)</f>
        <v>0</v>
      </c>
      <c r="K382">
        <f>SUMIFS('Energy balance options'!$G$7:$G$3000,'Energy balance options'!$B$7:$B$3000,HeatGen!K$2,'Energy balance options'!$A$7:$A$3000,HeatGen!$A382)</f>
        <v>0</v>
      </c>
      <c r="L382">
        <f>SUMIFS('Energy balance options'!$G$7:$G$3000,'Energy balance options'!$B$7:$B$3000,HeatGen!L$2,'Energy balance options'!$A$7:$A$3000,HeatGen!$A382)</f>
        <v>7.8111864930000002E-5</v>
      </c>
      <c r="M382">
        <f>SUMIFS('Energy balance options'!$G$7:$G$3000,'Energy balance options'!$B$7:$B$3000,HeatGen!M$2,'Energy balance options'!$A$7:$A$3000,HeatGen!$A382)</f>
        <v>0</v>
      </c>
      <c r="N382">
        <f>SUMIFS('Energy balance options'!$G$7:$G$3000,'Energy balance options'!$B$7:$B$3000,HeatGen!N$2,'Energy balance options'!$A$7:$A$3000,HeatGen!$A382)</f>
        <v>0</v>
      </c>
      <c r="O382">
        <f>SUMIFS('Energy balance options'!$G$7:$G$3000,'Energy balance options'!$B$7:$B$3000,HeatGen!O$2,'Energy balance options'!$A$7:$A$3000,HeatGen!$A382)</f>
        <v>0</v>
      </c>
      <c r="P382">
        <f>SUMIFS('Energy balance options'!$G$7:$G$3000,'Energy balance options'!$B$7:$B$3000,HeatGen!P$2,'Energy balance options'!$A$7:$A$3000,HeatGen!$A382)</f>
        <v>0</v>
      </c>
      <c r="Q382">
        <f>SUMIFS('Energy balance options'!$G$7:$G$3000,'Energy balance options'!$B$7:$B$3000,HeatGen!Q$2,'Energy balance options'!$A$7:$A$3000,HeatGen!$A382)</f>
        <v>0</v>
      </c>
      <c r="R382">
        <f>SUMIFS('Energy balance options'!$G$7:$G$3000,'Energy balance options'!$B$7:$B$3000,HeatGen!R$2,'Energy balance options'!$A$7:$A$3000,HeatGen!$A382)</f>
        <v>0</v>
      </c>
      <c r="S382">
        <f>SUMIFS('Energy balance options'!$G$7:$G$3000,'Energy balance options'!$B$7:$B$3000,HeatGen!S$2,'Energy balance options'!$A$7:$A$3000,HeatGen!$A382)</f>
        <v>0</v>
      </c>
      <c r="T382">
        <f>SUMIFS('Energy balance options'!$G$7:$G$3000,'Energy balance options'!$B$7:$B$3000,HeatGen!T$2,'Energy balance options'!$A$7:$A$3000,HeatGen!$A382)</f>
        <v>0</v>
      </c>
      <c r="U382">
        <f>SUMIFS('Energy balance options'!$G$7:$G$3000,'Energy balance options'!$B$7:$B$3000,HeatGen!U$2,'Energy balance options'!$A$7:$A$3000,HeatGen!$A382)</f>
        <v>0</v>
      </c>
      <c r="V382">
        <f>SUMIFS('Energy balance options'!$G$7:$G$3000,'Energy balance options'!$B$7:$B$3000,HeatGen!V$2,'Energy balance options'!$A$7:$A$3000,HeatGen!$A382)</f>
        <v>0</v>
      </c>
      <c r="W382">
        <f>SUMIFS('Energy balance options'!$G$7:$G$3000,'Energy balance options'!$B$7:$B$3000,HeatGen!W$2,'Energy balance options'!$A$7:$A$3000,HeatGen!$A382)</f>
        <v>0</v>
      </c>
      <c r="X382">
        <f>SUMIFS('Energy balance options'!$G$7:$G$3000,'Energy balance options'!$B$7:$B$3000,HeatGen!X$2,'Energy balance options'!$A$7:$A$3000,HeatGen!$A382)</f>
        <v>0</v>
      </c>
      <c r="Y382">
        <f t="shared" si="85"/>
        <v>0</v>
      </c>
      <c r="Z382">
        <f t="shared" si="86"/>
        <v>0</v>
      </c>
      <c r="AA382">
        <f t="shared" si="87"/>
        <v>0</v>
      </c>
      <c r="AB382">
        <f t="shared" si="88"/>
        <v>0</v>
      </c>
      <c r="AC382">
        <f t="shared" si="89"/>
        <v>0</v>
      </c>
      <c r="AD382">
        <f t="shared" si="90"/>
        <v>0</v>
      </c>
      <c r="AE382">
        <f t="shared" si="91"/>
        <v>0</v>
      </c>
      <c r="AF382">
        <f t="shared" si="92"/>
        <v>0</v>
      </c>
      <c r="AG382">
        <f t="shared" si="93"/>
        <v>0</v>
      </c>
      <c r="AH382">
        <f t="shared" si="94"/>
        <v>0</v>
      </c>
      <c r="AI382">
        <f t="shared" si="95"/>
        <v>0</v>
      </c>
      <c r="AJ382">
        <f t="shared" si="96"/>
        <v>0</v>
      </c>
      <c r="AK382">
        <f t="shared" si="97"/>
        <v>0</v>
      </c>
      <c r="AL382">
        <f t="shared" si="98"/>
        <v>0</v>
      </c>
      <c r="AM382">
        <f t="shared" si="99"/>
        <v>0</v>
      </c>
      <c r="AN382">
        <f t="shared" si="100"/>
        <v>0</v>
      </c>
      <c r="AO382">
        <f t="shared" si="101"/>
        <v>0</v>
      </c>
    </row>
    <row r="383" spans="1:41" x14ac:dyDescent="0.2">
      <c r="A383" s="9" t="str">
        <f>'Cost per option'!A391</f>
        <v>2199 Energy in industrial halls - A+ label</v>
      </c>
      <c r="B383" t="str">
        <f>_xlfn.IFNA(VLOOKUP(A383,'Energy balance options'!A$7:C$3000,3,FALSE),"")</f>
        <v>HDO</v>
      </c>
      <c r="C383">
        <f>SUMIFS('Energy balance options'!$F$7:$F$3000,'Energy balance options'!$B$7:$B$3000,HeatGen!C$2,'Energy balance options'!$A$7:$A$3000,HeatGen!$A383)</f>
        <v>0</v>
      </c>
      <c r="D383">
        <f>SUMIFS('Energy balance options'!$F$7:$F$3000,'Energy balance options'!$B$7:$B$3000,HeatGen!D$2,'Energy balance options'!$A$7:$A$3000,HeatGen!$A383)</f>
        <v>0</v>
      </c>
      <c r="E383">
        <f>SUMIFS('Energy balance options'!$F$7:$F$3000,'Energy balance options'!$B$7:$B$3000,HeatGen!E$2,'Energy balance options'!$A$7:$A$3000,HeatGen!$A383)</f>
        <v>0</v>
      </c>
      <c r="F383">
        <f>SUMIFS('Energy balance options'!$F$7:$F$3000,'Energy balance options'!$B$7:$B$3000,HeatGen!F$2,'Energy balance options'!$A$7:$A$3000,HeatGen!$A383)</f>
        <v>0</v>
      </c>
      <c r="G383">
        <f>SUMIFS('Energy balance options'!$F$7:$F$3000,'Energy balance options'!$B$7:$B$3000,HeatGen!G$2,'Energy balance options'!$A$7:$A$3000,HeatGen!$A383)</f>
        <v>0</v>
      </c>
      <c r="H383">
        <f>SUMIFS('Energy balance options'!$G$7:$G$3000,'Energy balance options'!$B$7:$B$3000,HeatGen!H$2,'Energy balance options'!$A$7:$A$3000,HeatGen!$A383)</f>
        <v>0</v>
      </c>
      <c r="I383">
        <f>SUMIFS('Energy balance options'!$G$7:$G$3000,'Energy balance options'!$B$7:$B$3000,HeatGen!I$2,'Energy balance options'!$A$7:$A$3000,HeatGen!$A383)</f>
        <v>0</v>
      </c>
      <c r="J383">
        <f>SUMIFS('Energy balance options'!$G$7:$G$3000,'Energy balance options'!$B$7:$B$3000,HeatGen!J$2,'Energy balance options'!$A$7:$A$3000,HeatGen!$A383)</f>
        <v>0</v>
      </c>
      <c r="K383">
        <f>SUMIFS('Energy balance options'!$G$7:$G$3000,'Energy balance options'!$B$7:$B$3000,HeatGen!K$2,'Energy balance options'!$A$7:$A$3000,HeatGen!$A383)</f>
        <v>0</v>
      </c>
      <c r="L383">
        <f>SUMIFS('Energy balance options'!$G$7:$G$3000,'Energy balance options'!$B$7:$B$3000,HeatGen!L$2,'Energy balance options'!$A$7:$A$3000,HeatGen!$A383)</f>
        <v>2.2469116200000001</v>
      </c>
      <c r="M383">
        <f>SUMIFS('Energy balance options'!$G$7:$G$3000,'Energy balance options'!$B$7:$B$3000,HeatGen!M$2,'Energy balance options'!$A$7:$A$3000,HeatGen!$A383)</f>
        <v>0</v>
      </c>
      <c r="N383">
        <f>SUMIFS('Energy balance options'!$G$7:$G$3000,'Energy balance options'!$B$7:$B$3000,HeatGen!N$2,'Energy balance options'!$A$7:$A$3000,HeatGen!$A383)</f>
        <v>0</v>
      </c>
      <c r="O383">
        <f>SUMIFS('Energy balance options'!$G$7:$G$3000,'Energy balance options'!$B$7:$B$3000,HeatGen!O$2,'Energy balance options'!$A$7:$A$3000,HeatGen!$A383)</f>
        <v>0</v>
      </c>
      <c r="P383">
        <f>SUMIFS('Energy balance options'!$G$7:$G$3000,'Energy balance options'!$B$7:$B$3000,HeatGen!P$2,'Energy balance options'!$A$7:$A$3000,HeatGen!$A383)</f>
        <v>0</v>
      </c>
      <c r="Q383">
        <f>SUMIFS('Energy balance options'!$G$7:$G$3000,'Energy balance options'!$B$7:$B$3000,HeatGen!Q$2,'Energy balance options'!$A$7:$A$3000,HeatGen!$A383)</f>
        <v>0</v>
      </c>
      <c r="R383">
        <f>SUMIFS('Energy balance options'!$G$7:$G$3000,'Energy balance options'!$B$7:$B$3000,HeatGen!R$2,'Energy balance options'!$A$7:$A$3000,HeatGen!$A383)</f>
        <v>0</v>
      </c>
      <c r="S383">
        <f>SUMIFS('Energy balance options'!$G$7:$G$3000,'Energy balance options'!$B$7:$B$3000,HeatGen!S$2,'Energy balance options'!$A$7:$A$3000,HeatGen!$A383)</f>
        <v>0</v>
      </c>
      <c r="T383">
        <f>SUMIFS('Energy balance options'!$G$7:$G$3000,'Energy balance options'!$B$7:$B$3000,HeatGen!T$2,'Energy balance options'!$A$7:$A$3000,HeatGen!$A383)</f>
        <v>0</v>
      </c>
      <c r="U383">
        <f>SUMIFS('Energy balance options'!$G$7:$G$3000,'Energy balance options'!$B$7:$B$3000,HeatGen!U$2,'Energy balance options'!$A$7:$A$3000,HeatGen!$A383)</f>
        <v>0</v>
      </c>
      <c r="V383">
        <f>SUMIFS('Energy balance options'!$G$7:$G$3000,'Energy balance options'!$B$7:$B$3000,HeatGen!V$2,'Energy balance options'!$A$7:$A$3000,HeatGen!$A383)</f>
        <v>0</v>
      </c>
      <c r="W383">
        <f>SUMIFS('Energy balance options'!$G$7:$G$3000,'Energy balance options'!$B$7:$B$3000,HeatGen!W$2,'Energy balance options'!$A$7:$A$3000,HeatGen!$A383)</f>
        <v>0</v>
      </c>
      <c r="X383">
        <f>SUMIFS('Energy balance options'!$G$7:$G$3000,'Energy balance options'!$B$7:$B$3000,HeatGen!X$2,'Energy balance options'!$A$7:$A$3000,HeatGen!$A383)</f>
        <v>0</v>
      </c>
      <c r="Y383">
        <f t="shared" si="85"/>
        <v>0</v>
      </c>
      <c r="Z383">
        <f t="shared" si="86"/>
        <v>0</v>
      </c>
      <c r="AA383">
        <f t="shared" si="87"/>
        <v>0</v>
      </c>
      <c r="AB383">
        <f t="shared" si="88"/>
        <v>0</v>
      </c>
      <c r="AC383">
        <f t="shared" si="89"/>
        <v>0</v>
      </c>
      <c r="AD383">
        <f t="shared" si="90"/>
        <v>0</v>
      </c>
      <c r="AE383">
        <f t="shared" si="91"/>
        <v>0</v>
      </c>
      <c r="AF383">
        <f t="shared" si="92"/>
        <v>0</v>
      </c>
      <c r="AG383">
        <f t="shared" si="93"/>
        <v>0</v>
      </c>
      <c r="AH383">
        <f t="shared" si="94"/>
        <v>0</v>
      </c>
      <c r="AI383">
        <f t="shared" si="95"/>
        <v>0</v>
      </c>
      <c r="AJ383">
        <f t="shared" si="96"/>
        <v>0</v>
      </c>
      <c r="AK383">
        <f t="shared" si="97"/>
        <v>0</v>
      </c>
      <c r="AL383">
        <f t="shared" si="98"/>
        <v>0</v>
      </c>
      <c r="AM383">
        <f t="shared" si="99"/>
        <v>0</v>
      </c>
      <c r="AN383">
        <f t="shared" si="100"/>
        <v>0</v>
      </c>
      <c r="AO383">
        <f t="shared" si="101"/>
        <v>0</v>
      </c>
    </row>
    <row r="384" spans="1:41" x14ac:dyDescent="0.2">
      <c r="A384" s="9" t="str">
        <f>'Cost per option'!A392</f>
        <v>2201 Energy in hospitals - DC label</v>
      </c>
      <c r="B384" t="str">
        <f>_xlfn.IFNA(VLOOKUP(A384,'Energy balance options'!A$7:C$3000,3,FALSE),"")</f>
        <v>HDO</v>
      </c>
      <c r="C384">
        <f>SUMIFS('Energy balance options'!$F$7:$F$3000,'Energy balance options'!$B$7:$B$3000,HeatGen!C$2,'Energy balance options'!$A$7:$A$3000,HeatGen!$A384)</f>
        <v>0</v>
      </c>
      <c r="D384">
        <f>SUMIFS('Energy balance options'!$F$7:$F$3000,'Energy balance options'!$B$7:$B$3000,HeatGen!D$2,'Energy balance options'!$A$7:$A$3000,HeatGen!$A384)</f>
        <v>0</v>
      </c>
      <c r="E384">
        <f>SUMIFS('Energy balance options'!$F$7:$F$3000,'Energy balance options'!$B$7:$B$3000,HeatGen!E$2,'Energy balance options'!$A$7:$A$3000,HeatGen!$A384)</f>
        <v>0</v>
      </c>
      <c r="F384">
        <f>SUMIFS('Energy balance options'!$F$7:$F$3000,'Energy balance options'!$B$7:$B$3000,HeatGen!F$2,'Energy balance options'!$A$7:$A$3000,HeatGen!$A384)</f>
        <v>0</v>
      </c>
      <c r="G384">
        <f>SUMIFS('Energy balance options'!$F$7:$F$3000,'Energy balance options'!$B$7:$B$3000,HeatGen!G$2,'Energy balance options'!$A$7:$A$3000,HeatGen!$A384)</f>
        <v>0</v>
      </c>
      <c r="H384">
        <f>SUMIFS('Energy balance options'!$G$7:$G$3000,'Energy balance options'!$B$7:$B$3000,HeatGen!H$2,'Energy balance options'!$A$7:$A$3000,HeatGen!$A384)</f>
        <v>0</v>
      </c>
      <c r="I384">
        <f>SUMIFS('Energy balance options'!$G$7:$G$3000,'Energy balance options'!$B$7:$B$3000,HeatGen!I$2,'Energy balance options'!$A$7:$A$3000,HeatGen!$A384)</f>
        <v>0</v>
      </c>
      <c r="J384">
        <f>SUMIFS('Energy balance options'!$G$7:$G$3000,'Energy balance options'!$B$7:$B$3000,HeatGen!J$2,'Energy balance options'!$A$7:$A$3000,HeatGen!$A384)</f>
        <v>0</v>
      </c>
      <c r="K384">
        <f>SUMIFS('Energy balance options'!$G$7:$G$3000,'Energy balance options'!$B$7:$B$3000,HeatGen!K$2,'Energy balance options'!$A$7:$A$3000,HeatGen!$A384)</f>
        <v>0</v>
      </c>
      <c r="L384">
        <f>SUMIFS('Energy balance options'!$G$7:$G$3000,'Energy balance options'!$B$7:$B$3000,HeatGen!L$2,'Energy balance options'!$A$7:$A$3000,HeatGen!$A384)</f>
        <v>4.9181293339999996</v>
      </c>
      <c r="M384">
        <f>SUMIFS('Energy balance options'!$G$7:$G$3000,'Energy balance options'!$B$7:$B$3000,HeatGen!M$2,'Energy balance options'!$A$7:$A$3000,HeatGen!$A384)</f>
        <v>0</v>
      </c>
      <c r="N384">
        <f>SUMIFS('Energy balance options'!$G$7:$G$3000,'Energy balance options'!$B$7:$B$3000,HeatGen!N$2,'Energy balance options'!$A$7:$A$3000,HeatGen!$A384)</f>
        <v>0</v>
      </c>
      <c r="O384">
        <f>SUMIFS('Energy balance options'!$G$7:$G$3000,'Energy balance options'!$B$7:$B$3000,HeatGen!O$2,'Energy balance options'!$A$7:$A$3000,HeatGen!$A384)</f>
        <v>0</v>
      </c>
      <c r="P384">
        <f>SUMIFS('Energy balance options'!$G$7:$G$3000,'Energy balance options'!$B$7:$B$3000,HeatGen!P$2,'Energy balance options'!$A$7:$A$3000,HeatGen!$A384)</f>
        <v>0</v>
      </c>
      <c r="Q384">
        <f>SUMIFS('Energy balance options'!$G$7:$G$3000,'Energy balance options'!$B$7:$B$3000,HeatGen!Q$2,'Energy balance options'!$A$7:$A$3000,HeatGen!$A384)</f>
        <v>0</v>
      </c>
      <c r="R384">
        <f>SUMIFS('Energy balance options'!$G$7:$G$3000,'Energy balance options'!$B$7:$B$3000,HeatGen!R$2,'Energy balance options'!$A$7:$A$3000,HeatGen!$A384)</f>
        <v>0</v>
      </c>
      <c r="S384">
        <f>SUMIFS('Energy balance options'!$G$7:$G$3000,'Energy balance options'!$B$7:$B$3000,HeatGen!S$2,'Energy balance options'!$A$7:$A$3000,HeatGen!$A384)</f>
        <v>0</v>
      </c>
      <c r="T384">
        <f>SUMIFS('Energy balance options'!$G$7:$G$3000,'Energy balance options'!$B$7:$B$3000,HeatGen!T$2,'Energy balance options'!$A$7:$A$3000,HeatGen!$A384)</f>
        <v>0</v>
      </c>
      <c r="U384">
        <f>SUMIFS('Energy balance options'!$G$7:$G$3000,'Energy balance options'!$B$7:$B$3000,HeatGen!U$2,'Energy balance options'!$A$7:$A$3000,HeatGen!$A384)</f>
        <v>0</v>
      </c>
      <c r="V384">
        <f>SUMIFS('Energy balance options'!$G$7:$G$3000,'Energy balance options'!$B$7:$B$3000,HeatGen!V$2,'Energy balance options'!$A$7:$A$3000,HeatGen!$A384)</f>
        <v>0</v>
      </c>
      <c r="W384">
        <f>SUMIFS('Energy balance options'!$G$7:$G$3000,'Energy balance options'!$B$7:$B$3000,HeatGen!W$2,'Energy balance options'!$A$7:$A$3000,HeatGen!$A384)</f>
        <v>0</v>
      </c>
      <c r="X384">
        <f>SUMIFS('Energy balance options'!$G$7:$G$3000,'Energy balance options'!$B$7:$B$3000,HeatGen!X$2,'Energy balance options'!$A$7:$A$3000,HeatGen!$A384)</f>
        <v>0</v>
      </c>
      <c r="Y384">
        <f t="shared" si="85"/>
        <v>0</v>
      </c>
      <c r="Z384">
        <f t="shared" si="86"/>
        <v>0</v>
      </c>
      <c r="AA384">
        <f t="shared" si="87"/>
        <v>0</v>
      </c>
      <c r="AB384">
        <f t="shared" si="88"/>
        <v>0</v>
      </c>
      <c r="AC384">
        <f t="shared" si="89"/>
        <v>0</v>
      </c>
      <c r="AD384">
        <f t="shared" si="90"/>
        <v>0</v>
      </c>
      <c r="AE384">
        <f t="shared" si="91"/>
        <v>0</v>
      </c>
      <c r="AF384">
        <f t="shared" si="92"/>
        <v>0</v>
      </c>
      <c r="AG384">
        <f t="shared" si="93"/>
        <v>0</v>
      </c>
      <c r="AH384">
        <f t="shared" si="94"/>
        <v>0</v>
      </c>
      <c r="AI384">
        <f t="shared" si="95"/>
        <v>0</v>
      </c>
      <c r="AJ384">
        <f t="shared" si="96"/>
        <v>0</v>
      </c>
      <c r="AK384">
        <f t="shared" si="97"/>
        <v>0</v>
      </c>
      <c r="AL384">
        <f t="shared" si="98"/>
        <v>0</v>
      </c>
      <c r="AM384">
        <f t="shared" si="99"/>
        <v>0</v>
      </c>
      <c r="AN384">
        <f t="shared" si="100"/>
        <v>0</v>
      </c>
      <c r="AO384">
        <f t="shared" si="101"/>
        <v>0</v>
      </c>
    </row>
    <row r="385" spans="1:41" x14ac:dyDescent="0.2">
      <c r="A385" s="9" t="str">
        <f>'Cost per option'!A393</f>
        <v>2202 Energy in hospitals - B label</v>
      </c>
      <c r="B385" t="str">
        <f>_xlfn.IFNA(VLOOKUP(A385,'Energy balance options'!A$7:C$3000,3,FALSE),"")</f>
        <v>HDO</v>
      </c>
      <c r="C385">
        <f>SUMIFS('Energy balance options'!$F$7:$F$3000,'Energy balance options'!$B$7:$B$3000,HeatGen!C$2,'Energy balance options'!$A$7:$A$3000,HeatGen!$A385)</f>
        <v>0</v>
      </c>
      <c r="D385">
        <f>SUMIFS('Energy balance options'!$F$7:$F$3000,'Energy balance options'!$B$7:$B$3000,HeatGen!D$2,'Energy balance options'!$A$7:$A$3000,HeatGen!$A385)</f>
        <v>0</v>
      </c>
      <c r="E385">
        <f>SUMIFS('Energy balance options'!$F$7:$F$3000,'Energy balance options'!$B$7:$B$3000,HeatGen!E$2,'Energy balance options'!$A$7:$A$3000,HeatGen!$A385)</f>
        <v>0</v>
      </c>
      <c r="F385">
        <f>SUMIFS('Energy balance options'!$F$7:$F$3000,'Energy balance options'!$B$7:$B$3000,HeatGen!F$2,'Energy balance options'!$A$7:$A$3000,HeatGen!$A385)</f>
        <v>0</v>
      </c>
      <c r="G385">
        <f>SUMIFS('Energy balance options'!$F$7:$F$3000,'Energy balance options'!$B$7:$B$3000,HeatGen!G$2,'Energy balance options'!$A$7:$A$3000,HeatGen!$A385)</f>
        <v>0</v>
      </c>
      <c r="H385">
        <f>SUMIFS('Energy balance options'!$G$7:$G$3000,'Energy balance options'!$B$7:$B$3000,HeatGen!H$2,'Energy balance options'!$A$7:$A$3000,HeatGen!$A385)</f>
        <v>0</v>
      </c>
      <c r="I385">
        <f>SUMIFS('Energy balance options'!$G$7:$G$3000,'Energy balance options'!$B$7:$B$3000,HeatGen!I$2,'Energy balance options'!$A$7:$A$3000,HeatGen!$A385)</f>
        <v>0</v>
      </c>
      <c r="J385">
        <f>SUMIFS('Energy balance options'!$G$7:$G$3000,'Energy balance options'!$B$7:$B$3000,HeatGen!J$2,'Energy balance options'!$A$7:$A$3000,HeatGen!$A385)</f>
        <v>0</v>
      </c>
      <c r="K385">
        <f>SUMIFS('Energy balance options'!$G$7:$G$3000,'Energy balance options'!$B$7:$B$3000,HeatGen!K$2,'Energy balance options'!$A$7:$A$3000,HeatGen!$A385)</f>
        <v>0</v>
      </c>
      <c r="L385">
        <f>SUMIFS('Energy balance options'!$G$7:$G$3000,'Energy balance options'!$B$7:$B$3000,HeatGen!L$2,'Energy balance options'!$A$7:$A$3000,HeatGen!$A385)</f>
        <v>1.4918708780000001</v>
      </c>
      <c r="M385">
        <f>SUMIFS('Energy balance options'!$G$7:$G$3000,'Energy balance options'!$B$7:$B$3000,HeatGen!M$2,'Energy balance options'!$A$7:$A$3000,HeatGen!$A385)</f>
        <v>0</v>
      </c>
      <c r="N385">
        <f>SUMIFS('Energy balance options'!$G$7:$G$3000,'Energy balance options'!$B$7:$B$3000,HeatGen!N$2,'Energy balance options'!$A$7:$A$3000,HeatGen!$A385)</f>
        <v>0</v>
      </c>
      <c r="O385">
        <f>SUMIFS('Energy balance options'!$G$7:$G$3000,'Energy balance options'!$B$7:$B$3000,HeatGen!O$2,'Energy balance options'!$A$7:$A$3000,HeatGen!$A385)</f>
        <v>0</v>
      </c>
      <c r="P385">
        <f>SUMIFS('Energy balance options'!$G$7:$G$3000,'Energy balance options'!$B$7:$B$3000,HeatGen!P$2,'Energy balance options'!$A$7:$A$3000,HeatGen!$A385)</f>
        <v>0</v>
      </c>
      <c r="Q385">
        <f>SUMIFS('Energy balance options'!$G$7:$G$3000,'Energy balance options'!$B$7:$B$3000,HeatGen!Q$2,'Energy balance options'!$A$7:$A$3000,HeatGen!$A385)</f>
        <v>0</v>
      </c>
      <c r="R385">
        <f>SUMIFS('Energy balance options'!$G$7:$G$3000,'Energy balance options'!$B$7:$B$3000,HeatGen!R$2,'Energy balance options'!$A$7:$A$3000,HeatGen!$A385)</f>
        <v>0</v>
      </c>
      <c r="S385">
        <f>SUMIFS('Energy balance options'!$G$7:$G$3000,'Energy balance options'!$B$7:$B$3000,HeatGen!S$2,'Energy balance options'!$A$7:$A$3000,HeatGen!$A385)</f>
        <v>0</v>
      </c>
      <c r="T385">
        <f>SUMIFS('Energy balance options'!$G$7:$G$3000,'Energy balance options'!$B$7:$B$3000,HeatGen!T$2,'Energy balance options'!$A$7:$A$3000,HeatGen!$A385)</f>
        <v>0</v>
      </c>
      <c r="U385">
        <f>SUMIFS('Energy balance options'!$G$7:$G$3000,'Energy balance options'!$B$7:$B$3000,HeatGen!U$2,'Energy balance options'!$A$7:$A$3000,HeatGen!$A385)</f>
        <v>0</v>
      </c>
      <c r="V385">
        <f>SUMIFS('Energy balance options'!$G$7:$G$3000,'Energy balance options'!$B$7:$B$3000,HeatGen!V$2,'Energy balance options'!$A$7:$A$3000,HeatGen!$A385)</f>
        <v>0</v>
      </c>
      <c r="W385">
        <f>SUMIFS('Energy balance options'!$G$7:$G$3000,'Energy balance options'!$B$7:$B$3000,HeatGen!W$2,'Energy balance options'!$A$7:$A$3000,HeatGen!$A385)</f>
        <v>0</v>
      </c>
      <c r="X385">
        <f>SUMIFS('Energy balance options'!$G$7:$G$3000,'Energy balance options'!$B$7:$B$3000,HeatGen!X$2,'Energy balance options'!$A$7:$A$3000,HeatGen!$A385)</f>
        <v>0</v>
      </c>
      <c r="Y385">
        <f t="shared" si="85"/>
        <v>0</v>
      </c>
      <c r="Z385">
        <f t="shared" si="86"/>
        <v>0</v>
      </c>
      <c r="AA385">
        <f t="shared" si="87"/>
        <v>0</v>
      </c>
      <c r="AB385">
        <f t="shared" si="88"/>
        <v>0</v>
      </c>
      <c r="AC385">
        <f t="shared" si="89"/>
        <v>0</v>
      </c>
      <c r="AD385">
        <f t="shared" si="90"/>
        <v>0</v>
      </c>
      <c r="AE385">
        <f t="shared" si="91"/>
        <v>0</v>
      </c>
      <c r="AF385">
        <f t="shared" si="92"/>
        <v>0</v>
      </c>
      <c r="AG385">
        <f t="shared" si="93"/>
        <v>0</v>
      </c>
      <c r="AH385">
        <f t="shared" si="94"/>
        <v>0</v>
      </c>
      <c r="AI385">
        <f t="shared" si="95"/>
        <v>0</v>
      </c>
      <c r="AJ385">
        <f t="shared" si="96"/>
        <v>0</v>
      </c>
      <c r="AK385">
        <f t="shared" si="97"/>
        <v>0</v>
      </c>
      <c r="AL385">
        <f t="shared" si="98"/>
        <v>0</v>
      </c>
      <c r="AM385">
        <f t="shared" si="99"/>
        <v>0</v>
      </c>
      <c r="AN385">
        <f t="shared" si="100"/>
        <v>0</v>
      </c>
      <c r="AO385">
        <f t="shared" si="101"/>
        <v>0</v>
      </c>
    </row>
    <row r="386" spans="1:41" x14ac:dyDescent="0.2">
      <c r="A386" s="9" t="str">
        <f>'Cost per option'!A394</f>
        <v>2203 Energy in hospitals - A label</v>
      </c>
      <c r="B386" t="str">
        <f>_xlfn.IFNA(VLOOKUP(A386,'Energy balance options'!A$7:C$3000,3,FALSE),"")</f>
        <v>HDO</v>
      </c>
      <c r="C386">
        <f>SUMIFS('Energy balance options'!$F$7:$F$3000,'Energy balance options'!$B$7:$B$3000,HeatGen!C$2,'Energy balance options'!$A$7:$A$3000,HeatGen!$A386)</f>
        <v>0</v>
      </c>
      <c r="D386">
        <f>SUMIFS('Energy balance options'!$F$7:$F$3000,'Energy balance options'!$B$7:$B$3000,HeatGen!D$2,'Energy balance options'!$A$7:$A$3000,HeatGen!$A386)</f>
        <v>0</v>
      </c>
      <c r="E386">
        <f>SUMIFS('Energy balance options'!$F$7:$F$3000,'Energy balance options'!$B$7:$B$3000,HeatGen!E$2,'Energy balance options'!$A$7:$A$3000,HeatGen!$A386)</f>
        <v>0</v>
      </c>
      <c r="F386">
        <f>SUMIFS('Energy balance options'!$F$7:$F$3000,'Energy balance options'!$B$7:$B$3000,HeatGen!F$2,'Energy balance options'!$A$7:$A$3000,HeatGen!$A386)</f>
        <v>0</v>
      </c>
      <c r="G386">
        <f>SUMIFS('Energy balance options'!$F$7:$F$3000,'Energy balance options'!$B$7:$B$3000,HeatGen!G$2,'Energy balance options'!$A$7:$A$3000,HeatGen!$A386)</f>
        <v>0</v>
      </c>
      <c r="H386">
        <f>SUMIFS('Energy balance options'!$G$7:$G$3000,'Energy balance options'!$B$7:$B$3000,HeatGen!H$2,'Energy balance options'!$A$7:$A$3000,HeatGen!$A386)</f>
        <v>0</v>
      </c>
      <c r="I386">
        <f>SUMIFS('Energy balance options'!$G$7:$G$3000,'Energy balance options'!$B$7:$B$3000,HeatGen!I$2,'Energy balance options'!$A$7:$A$3000,HeatGen!$A386)</f>
        <v>0</v>
      </c>
      <c r="J386">
        <f>SUMIFS('Energy balance options'!$G$7:$G$3000,'Energy balance options'!$B$7:$B$3000,HeatGen!J$2,'Energy balance options'!$A$7:$A$3000,HeatGen!$A386)</f>
        <v>0</v>
      </c>
      <c r="K386">
        <f>SUMIFS('Energy balance options'!$G$7:$G$3000,'Energy balance options'!$B$7:$B$3000,HeatGen!K$2,'Energy balance options'!$A$7:$A$3000,HeatGen!$A386)</f>
        <v>0</v>
      </c>
      <c r="L386">
        <f>SUMIFS('Energy balance options'!$G$7:$G$3000,'Energy balance options'!$B$7:$B$3000,HeatGen!L$2,'Energy balance options'!$A$7:$A$3000,HeatGen!$A386)</f>
        <v>0.39041296149999999</v>
      </c>
      <c r="M386">
        <f>SUMIFS('Energy balance options'!$G$7:$G$3000,'Energy balance options'!$B$7:$B$3000,HeatGen!M$2,'Energy balance options'!$A$7:$A$3000,HeatGen!$A386)</f>
        <v>0</v>
      </c>
      <c r="N386">
        <f>SUMIFS('Energy balance options'!$G$7:$G$3000,'Energy balance options'!$B$7:$B$3000,HeatGen!N$2,'Energy balance options'!$A$7:$A$3000,HeatGen!$A386)</f>
        <v>0</v>
      </c>
      <c r="O386">
        <f>SUMIFS('Energy balance options'!$G$7:$G$3000,'Energy balance options'!$B$7:$B$3000,HeatGen!O$2,'Energy balance options'!$A$7:$A$3000,HeatGen!$A386)</f>
        <v>0</v>
      </c>
      <c r="P386">
        <f>SUMIFS('Energy balance options'!$G$7:$G$3000,'Energy balance options'!$B$7:$B$3000,HeatGen!P$2,'Energy balance options'!$A$7:$A$3000,HeatGen!$A386)</f>
        <v>0</v>
      </c>
      <c r="Q386">
        <f>SUMIFS('Energy balance options'!$G$7:$G$3000,'Energy balance options'!$B$7:$B$3000,HeatGen!Q$2,'Energy balance options'!$A$7:$A$3000,HeatGen!$A386)</f>
        <v>0</v>
      </c>
      <c r="R386">
        <f>SUMIFS('Energy balance options'!$G$7:$G$3000,'Energy balance options'!$B$7:$B$3000,HeatGen!R$2,'Energy balance options'!$A$7:$A$3000,HeatGen!$A386)</f>
        <v>0</v>
      </c>
      <c r="S386">
        <f>SUMIFS('Energy balance options'!$G$7:$G$3000,'Energy balance options'!$B$7:$B$3000,HeatGen!S$2,'Energy balance options'!$A$7:$A$3000,HeatGen!$A386)</f>
        <v>0</v>
      </c>
      <c r="T386">
        <f>SUMIFS('Energy balance options'!$G$7:$G$3000,'Energy balance options'!$B$7:$B$3000,HeatGen!T$2,'Energy balance options'!$A$7:$A$3000,HeatGen!$A386)</f>
        <v>0</v>
      </c>
      <c r="U386">
        <f>SUMIFS('Energy balance options'!$G$7:$G$3000,'Energy balance options'!$B$7:$B$3000,HeatGen!U$2,'Energy balance options'!$A$7:$A$3000,HeatGen!$A386)</f>
        <v>0</v>
      </c>
      <c r="V386">
        <f>SUMIFS('Energy balance options'!$G$7:$G$3000,'Energy balance options'!$B$7:$B$3000,HeatGen!V$2,'Energy balance options'!$A$7:$A$3000,HeatGen!$A386)</f>
        <v>0</v>
      </c>
      <c r="W386">
        <f>SUMIFS('Energy balance options'!$G$7:$G$3000,'Energy balance options'!$B$7:$B$3000,HeatGen!W$2,'Energy balance options'!$A$7:$A$3000,HeatGen!$A386)</f>
        <v>0</v>
      </c>
      <c r="X386">
        <f>SUMIFS('Energy balance options'!$G$7:$G$3000,'Energy balance options'!$B$7:$B$3000,HeatGen!X$2,'Energy balance options'!$A$7:$A$3000,HeatGen!$A386)</f>
        <v>0</v>
      </c>
      <c r="Y386">
        <f t="shared" si="85"/>
        <v>0</v>
      </c>
      <c r="Z386">
        <f t="shared" si="86"/>
        <v>0</v>
      </c>
      <c r="AA386">
        <f t="shared" si="87"/>
        <v>0</v>
      </c>
      <c r="AB386">
        <f t="shared" si="88"/>
        <v>0</v>
      </c>
      <c r="AC386">
        <f t="shared" si="89"/>
        <v>0</v>
      </c>
      <c r="AD386">
        <f t="shared" si="90"/>
        <v>0</v>
      </c>
      <c r="AE386">
        <f t="shared" si="91"/>
        <v>0</v>
      </c>
      <c r="AF386">
        <f t="shared" si="92"/>
        <v>0</v>
      </c>
      <c r="AG386">
        <f t="shared" si="93"/>
        <v>0</v>
      </c>
      <c r="AH386">
        <f t="shared" si="94"/>
        <v>0</v>
      </c>
      <c r="AI386">
        <f t="shared" si="95"/>
        <v>0</v>
      </c>
      <c r="AJ386">
        <f t="shared" si="96"/>
        <v>0</v>
      </c>
      <c r="AK386">
        <f t="shared" si="97"/>
        <v>0</v>
      </c>
      <c r="AL386">
        <f t="shared" si="98"/>
        <v>0</v>
      </c>
      <c r="AM386">
        <f t="shared" si="99"/>
        <v>0</v>
      </c>
      <c r="AN386">
        <f t="shared" si="100"/>
        <v>0</v>
      </c>
      <c r="AO386">
        <f t="shared" si="101"/>
        <v>0</v>
      </c>
    </row>
    <row r="387" spans="1:41" x14ac:dyDescent="0.2">
      <c r="A387" s="9" t="str">
        <f>'Cost per option'!A395</f>
        <v>2204 Energy in hospitals - A+ label</v>
      </c>
      <c r="B387" t="str">
        <f>_xlfn.IFNA(VLOOKUP(A387,'Energy balance options'!A$7:C$3000,3,FALSE),"")</f>
        <v>HDO</v>
      </c>
      <c r="C387">
        <f>SUMIFS('Energy balance options'!$F$7:$F$3000,'Energy balance options'!$B$7:$B$3000,HeatGen!C$2,'Energy balance options'!$A$7:$A$3000,HeatGen!$A387)</f>
        <v>0</v>
      </c>
      <c r="D387">
        <f>SUMIFS('Energy balance options'!$F$7:$F$3000,'Energy balance options'!$B$7:$B$3000,HeatGen!D$2,'Energy balance options'!$A$7:$A$3000,HeatGen!$A387)</f>
        <v>0</v>
      </c>
      <c r="E387">
        <f>SUMIFS('Energy balance options'!$F$7:$F$3000,'Energy balance options'!$B$7:$B$3000,HeatGen!E$2,'Energy balance options'!$A$7:$A$3000,HeatGen!$A387)</f>
        <v>0</v>
      </c>
      <c r="F387">
        <f>SUMIFS('Energy balance options'!$F$7:$F$3000,'Energy balance options'!$B$7:$B$3000,HeatGen!F$2,'Energy balance options'!$A$7:$A$3000,HeatGen!$A387)</f>
        <v>0</v>
      </c>
      <c r="G387">
        <f>SUMIFS('Energy balance options'!$F$7:$F$3000,'Energy balance options'!$B$7:$B$3000,HeatGen!G$2,'Energy balance options'!$A$7:$A$3000,HeatGen!$A387)</f>
        <v>0</v>
      </c>
      <c r="H387">
        <f>SUMIFS('Energy balance options'!$G$7:$G$3000,'Energy balance options'!$B$7:$B$3000,HeatGen!H$2,'Energy balance options'!$A$7:$A$3000,HeatGen!$A387)</f>
        <v>0</v>
      </c>
      <c r="I387">
        <f>SUMIFS('Energy balance options'!$G$7:$G$3000,'Energy balance options'!$B$7:$B$3000,HeatGen!I$2,'Energy balance options'!$A$7:$A$3000,HeatGen!$A387)</f>
        <v>0</v>
      </c>
      <c r="J387">
        <f>SUMIFS('Energy balance options'!$G$7:$G$3000,'Energy balance options'!$B$7:$B$3000,HeatGen!J$2,'Energy balance options'!$A$7:$A$3000,HeatGen!$A387)</f>
        <v>0</v>
      </c>
      <c r="K387">
        <f>SUMIFS('Energy balance options'!$G$7:$G$3000,'Energy balance options'!$B$7:$B$3000,HeatGen!K$2,'Energy balance options'!$A$7:$A$3000,HeatGen!$A387)</f>
        <v>0</v>
      </c>
      <c r="L387">
        <f>SUMIFS('Energy balance options'!$G$7:$G$3000,'Energy balance options'!$B$7:$B$3000,HeatGen!L$2,'Energy balance options'!$A$7:$A$3000,HeatGen!$A387)</f>
        <v>1.7387395990000001</v>
      </c>
      <c r="M387">
        <f>SUMIFS('Energy balance options'!$G$7:$G$3000,'Energy balance options'!$B$7:$B$3000,HeatGen!M$2,'Energy balance options'!$A$7:$A$3000,HeatGen!$A387)</f>
        <v>0</v>
      </c>
      <c r="N387">
        <f>SUMIFS('Energy balance options'!$G$7:$G$3000,'Energy balance options'!$B$7:$B$3000,HeatGen!N$2,'Energy balance options'!$A$7:$A$3000,HeatGen!$A387)</f>
        <v>0</v>
      </c>
      <c r="O387">
        <f>SUMIFS('Energy balance options'!$G$7:$G$3000,'Energy balance options'!$B$7:$B$3000,HeatGen!O$2,'Energy balance options'!$A$7:$A$3000,HeatGen!$A387)</f>
        <v>0</v>
      </c>
      <c r="P387">
        <f>SUMIFS('Energy balance options'!$G$7:$G$3000,'Energy balance options'!$B$7:$B$3000,HeatGen!P$2,'Energy balance options'!$A$7:$A$3000,HeatGen!$A387)</f>
        <v>0</v>
      </c>
      <c r="Q387">
        <f>SUMIFS('Energy balance options'!$G$7:$G$3000,'Energy balance options'!$B$7:$B$3000,HeatGen!Q$2,'Energy balance options'!$A$7:$A$3000,HeatGen!$A387)</f>
        <v>0</v>
      </c>
      <c r="R387">
        <f>SUMIFS('Energy balance options'!$G$7:$G$3000,'Energy balance options'!$B$7:$B$3000,HeatGen!R$2,'Energy balance options'!$A$7:$A$3000,HeatGen!$A387)</f>
        <v>0</v>
      </c>
      <c r="S387">
        <f>SUMIFS('Energy balance options'!$G$7:$G$3000,'Energy balance options'!$B$7:$B$3000,HeatGen!S$2,'Energy balance options'!$A$7:$A$3000,HeatGen!$A387)</f>
        <v>0</v>
      </c>
      <c r="T387">
        <f>SUMIFS('Energy balance options'!$G$7:$G$3000,'Energy balance options'!$B$7:$B$3000,HeatGen!T$2,'Energy balance options'!$A$7:$A$3000,HeatGen!$A387)</f>
        <v>0</v>
      </c>
      <c r="U387">
        <f>SUMIFS('Energy balance options'!$G$7:$G$3000,'Energy balance options'!$B$7:$B$3000,HeatGen!U$2,'Energy balance options'!$A$7:$A$3000,HeatGen!$A387)</f>
        <v>0</v>
      </c>
      <c r="V387">
        <f>SUMIFS('Energy balance options'!$G$7:$G$3000,'Energy balance options'!$B$7:$B$3000,HeatGen!V$2,'Energy balance options'!$A$7:$A$3000,HeatGen!$A387)</f>
        <v>0</v>
      </c>
      <c r="W387">
        <f>SUMIFS('Energy balance options'!$G$7:$G$3000,'Energy balance options'!$B$7:$B$3000,HeatGen!W$2,'Energy balance options'!$A$7:$A$3000,HeatGen!$A387)</f>
        <v>0</v>
      </c>
      <c r="X387">
        <f>SUMIFS('Energy balance options'!$G$7:$G$3000,'Energy balance options'!$B$7:$B$3000,HeatGen!X$2,'Energy balance options'!$A$7:$A$3000,HeatGen!$A387)</f>
        <v>0</v>
      </c>
      <c r="Y387">
        <f t="shared" ref="Y387:Y450" si="102">IFERROR(H387/SUM($H387:$X387),0)*SUM($C387:$G387)</f>
        <v>0</v>
      </c>
      <c r="Z387">
        <f t="shared" ref="Z387:Z450" si="103">IFERROR(I387/SUM($H387:$X387),0)*SUM($C387:$G387)</f>
        <v>0</v>
      </c>
      <c r="AA387">
        <f t="shared" ref="AA387:AA450" si="104">IFERROR(J387/SUM($H387:$X387),0)*SUM($C387:$G387)</f>
        <v>0</v>
      </c>
      <c r="AB387">
        <f t="shared" ref="AB387:AB450" si="105">IFERROR(K387/SUM($H387:$X387),0)*SUM($C387:$G387)</f>
        <v>0</v>
      </c>
      <c r="AC387">
        <f t="shared" ref="AC387:AC450" si="106">IFERROR(L387/SUM($H387:$X387),0)*SUM($C387:$G387)</f>
        <v>0</v>
      </c>
      <c r="AD387">
        <f t="shared" ref="AD387:AD450" si="107">IFERROR(M387/SUM($H387:$X387),0)*SUM($C387:$G387)</f>
        <v>0</v>
      </c>
      <c r="AE387">
        <f t="shared" ref="AE387:AE450" si="108">IFERROR(N387/SUM($H387:$X387),0)*SUM($C387:$G387)</f>
        <v>0</v>
      </c>
      <c r="AF387">
        <f t="shared" ref="AF387:AF450" si="109">IFERROR(O387/SUM($H387:$X387),0)*SUM($C387:$G387)</f>
        <v>0</v>
      </c>
      <c r="AG387">
        <f t="shared" ref="AG387:AG450" si="110">IFERROR(P387/SUM($H387:$X387),0)*SUM($C387:$G387)</f>
        <v>0</v>
      </c>
      <c r="AH387">
        <f t="shared" ref="AH387:AH450" si="111">IFERROR(Q387/SUM($H387:$X387),0)*SUM($C387:$G387)</f>
        <v>0</v>
      </c>
      <c r="AI387">
        <f t="shared" ref="AI387:AI450" si="112">IFERROR(R387/SUM($H387:$X387),0)*SUM($C387:$G387)</f>
        <v>0</v>
      </c>
      <c r="AJ387">
        <f t="shared" ref="AJ387:AJ450" si="113">IFERROR(S387/SUM($H387:$X387),0)*SUM($C387:$G387)</f>
        <v>0</v>
      </c>
      <c r="AK387">
        <f t="shared" ref="AK387:AK450" si="114">IFERROR(T387/SUM($H387:$X387),0)*SUM($C387:$G387)</f>
        <v>0</v>
      </c>
      <c r="AL387">
        <f t="shared" ref="AL387:AL450" si="115">IFERROR(U387/SUM($H387:$X387),0)*SUM($C387:$G387)</f>
        <v>0</v>
      </c>
      <c r="AM387">
        <f t="shared" ref="AM387:AM450" si="116">IFERROR(V387/SUM($H387:$X387),0)*SUM($C387:$G387)</f>
        <v>0</v>
      </c>
      <c r="AN387">
        <f t="shared" ref="AN387:AN450" si="117">IFERROR(W387/SUM($H387:$X387),0)*SUM($C387:$G387)</f>
        <v>0</v>
      </c>
      <c r="AO387">
        <f t="shared" ref="AO387:AO450" si="118">IFERROR(X387/SUM($H387:$X387),0)*SUM($C387:$G387)</f>
        <v>0</v>
      </c>
    </row>
    <row r="388" spans="1:41" x14ac:dyDescent="0.2">
      <c r="A388" s="9" t="str">
        <f>'Cost per option'!A396</f>
        <v>2206 Energy in rest services - DC label</v>
      </c>
      <c r="B388" t="str">
        <f>_xlfn.IFNA(VLOOKUP(A388,'Energy balance options'!A$7:C$3000,3,FALSE),"")</f>
        <v>HDO</v>
      </c>
      <c r="C388">
        <f>SUMIFS('Energy balance options'!$F$7:$F$3000,'Energy balance options'!$B$7:$B$3000,HeatGen!C$2,'Energy balance options'!$A$7:$A$3000,HeatGen!$A388)</f>
        <v>0</v>
      </c>
      <c r="D388">
        <f>SUMIFS('Energy balance options'!$F$7:$F$3000,'Energy balance options'!$B$7:$B$3000,HeatGen!D$2,'Energy balance options'!$A$7:$A$3000,HeatGen!$A388)</f>
        <v>0</v>
      </c>
      <c r="E388">
        <f>SUMIFS('Energy balance options'!$F$7:$F$3000,'Energy balance options'!$B$7:$B$3000,HeatGen!E$2,'Energy balance options'!$A$7:$A$3000,HeatGen!$A388)</f>
        <v>0</v>
      </c>
      <c r="F388">
        <f>SUMIFS('Energy balance options'!$F$7:$F$3000,'Energy balance options'!$B$7:$B$3000,HeatGen!F$2,'Energy balance options'!$A$7:$A$3000,HeatGen!$A388)</f>
        <v>0</v>
      </c>
      <c r="G388">
        <f>SUMIFS('Energy balance options'!$F$7:$F$3000,'Energy balance options'!$B$7:$B$3000,HeatGen!G$2,'Energy balance options'!$A$7:$A$3000,HeatGen!$A388)</f>
        <v>0</v>
      </c>
      <c r="H388">
        <f>SUMIFS('Energy balance options'!$G$7:$G$3000,'Energy balance options'!$B$7:$B$3000,HeatGen!H$2,'Energy balance options'!$A$7:$A$3000,HeatGen!$A388)</f>
        <v>0</v>
      </c>
      <c r="I388">
        <f>SUMIFS('Energy balance options'!$G$7:$G$3000,'Energy balance options'!$B$7:$B$3000,HeatGen!I$2,'Energy balance options'!$A$7:$A$3000,HeatGen!$A388)</f>
        <v>0</v>
      </c>
      <c r="J388">
        <f>SUMIFS('Energy balance options'!$G$7:$G$3000,'Energy balance options'!$B$7:$B$3000,HeatGen!J$2,'Energy balance options'!$A$7:$A$3000,HeatGen!$A388)</f>
        <v>0</v>
      </c>
      <c r="K388">
        <f>SUMIFS('Energy balance options'!$G$7:$G$3000,'Energy balance options'!$B$7:$B$3000,HeatGen!K$2,'Energy balance options'!$A$7:$A$3000,HeatGen!$A388)</f>
        <v>0</v>
      </c>
      <c r="L388">
        <f>SUMIFS('Energy balance options'!$G$7:$G$3000,'Energy balance options'!$B$7:$B$3000,HeatGen!L$2,'Energy balance options'!$A$7:$A$3000,HeatGen!$A388)</f>
        <v>12.145089370000001</v>
      </c>
      <c r="M388">
        <f>SUMIFS('Energy balance options'!$G$7:$G$3000,'Energy balance options'!$B$7:$B$3000,HeatGen!M$2,'Energy balance options'!$A$7:$A$3000,HeatGen!$A388)</f>
        <v>0</v>
      </c>
      <c r="N388">
        <f>SUMIFS('Energy balance options'!$G$7:$G$3000,'Energy balance options'!$B$7:$B$3000,HeatGen!N$2,'Energy balance options'!$A$7:$A$3000,HeatGen!$A388)</f>
        <v>0</v>
      </c>
      <c r="O388">
        <f>SUMIFS('Energy balance options'!$G$7:$G$3000,'Energy balance options'!$B$7:$B$3000,HeatGen!O$2,'Energy balance options'!$A$7:$A$3000,HeatGen!$A388)</f>
        <v>0</v>
      </c>
      <c r="P388">
        <f>SUMIFS('Energy balance options'!$G$7:$G$3000,'Energy balance options'!$B$7:$B$3000,HeatGen!P$2,'Energy balance options'!$A$7:$A$3000,HeatGen!$A388)</f>
        <v>0</v>
      </c>
      <c r="Q388">
        <f>SUMIFS('Energy balance options'!$G$7:$G$3000,'Energy balance options'!$B$7:$B$3000,HeatGen!Q$2,'Energy balance options'!$A$7:$A$3000,HeatGen!$A388)</f>
        <v>0</v>
      </c>
      <c r="R388">
        <f>SUMIFS('Energy balance options'!$G$7:$G$3000,'Energy balance options'!$B$7:$B$3000,HeatGen!R$2,'Energy balance options'!$A$7:$A$3000,HeatGen!$A388)</f>
        <v>0</v>
      </c>
      <c r="S388">
        <f>SUMIFS('Energy balance options'!$G$7:$G$3000,'Energy balance options'!$B$7:$B$3000,HeatGen!S$2,'Energy balance options'!$A$7:$A$3000,HeatGen!$A388)</f>
        <v>0</v>
      </c>
      <c r="T388">
        <f>SUMIFS('Energy balance options'!$G$7:$G$3000,'Energy balance options'!$B$7:$B$3000,HeatGen!T$2,'Energy balance options'!$A$7:$A$3000,HeatGen!$A388)</f>
        <v>0</v>
      </c>
      <c r="U388">
        <f>SUMIFS('Energy balance options'!$G$7:$G$3000,'Energy balance options'!$B$7:$B$3000,HeatGen!U$2,'Energy balance options'!$A$7:$A$3000,HeatGen!$A388)</f>
        <v>0</v>
      </c>
      <c r="V388">
        <f>SUMIFS('Energy balance options'!$G$7:$G$3000,'Energy balance options'!$B$7:$B$3000,HeatGen!V$2,'Energy balance options'!$A$7:$A$3000,HeatGen!$A388)</f>
        <v>0</v>
      </c>
      <c r="W388">
        <f>SUMIFS('Energy balance options'!$G$7:$G$3000,'Energy balance options'!$B$7:$B$3000,HeatGen!W$2,'Energy balance options'!$A$7:$A$3000,HeatGen!$A388)</f>
        <v>0</v>
      </c>
      <c r="X388">
        <f>SUMIFS('Energy balance options'!$G$7:$G$3000,'Energy balance options'!$B$7:$B$3000,HeatGen!X$2,'Energy balance options'!$A$7:$A$3000,HeatGen!$A388)</f>
        <v>0</v>
      </c>
      <c r="Y388">
        <f t="shared" si="102"/>
        <v>0</v>
      </c>
      <c r="Z388">
        <f t="shared" si="103"/>
        <v>0</v>
      </c>
      <c r="AA388">
        <f t="shared" si="104"/>
        <v>0</v>
      </c>
      <c r="AB388">
        <f t="shared" si="105"/>
        <v>0</v>
      </c>
      <c r="AC388">
        <f t="shared" si="106"/>
        <v>0</v>
      </c>
      <c r="AD388">
        <f t="shared" si="107"/>
        <v>0</v>
      </c>
      <c r="AE388">
        <f t="shared" si="108"/>
        <v>0</v>
      </c>
      <c r="AF388">
        <f t="shared" si="109"/>
        <v>0</v>
      </c>
      <c r="AG388">
        <f t="shared" si="110"/>
        <v>0</v>
      </c>
      <c r="AH388">
        <f t="shared" si="111"/>
        <v>0</v>
      </c>
      <c r="AI388">
        <f t="shared" si="112"/>
        <v>0</v>
      </c>
      <c r="AJ388">
        <f t="shared" si="113"/>
        <v>0</v>
      </c>
      <c r="AK388">
        <f t="shared" si="114"/>
        <v>0</v>
      </c>
      <c r="AL388">
        <f t="shared" si="115"/>
        <v>0</v>
      </c>
      <c r="AM388">
        <f t="shared" si="116"/>
        <v>0</v>
      </c>
      <c r="AN388">
        <f t="shared" si="117"/>
        <v>0</v>
      </c>
      <c r="AO388">
        <f t="shared" si="118"/>
        <v>0</v>
      </c>
    </row>
    <row r="389" spans="1:41" x14ac:dyDescent="0.2">
      <c r="A389" s="9" t="str">
        <f>'Cost per option'!A397</f>
        <v>2207 Energy in rest services - B label</v>
      </c>
      <c r="B389" t="str">
        <f>_xlfn.IFNA(VLOOKUP(A389,'Energy balance options'!A$7:C$3000,3,FALSE),"")</f>
        <v>HDO</v>
      </c>
      <c r="C389">
        <f>SUMIFS('Energy balance options'!$F$7:$F$3000,'Energy balance options'!$B$7:$B$3000,HeatGen!C$2,'Energy balance options'!$A$7:$A$3000,HeatGen!$A389)</f>
        <v>0</v>
      </c>
      <c r="D389">
        <f>SUMIFS('Energy balance options'!$F$7:$F$3000,'Energy balance options'!$B$7:$B$3000,HeatGen!D$2,'Energy balance options'!$A$7:$A$3000,HeatGen!$A389)</f>
        <v>0</v>
      </c>
      <c r="E389">
        <f>SUMIFS('Energy balance options'!$F$7:$F$3000,'Energy balance options'!$B$7:$B$3000,HeatGen!E$2,'Energy balance options'!$A$7:$A$3000,HeatGen!$A389)</f>
        <v>0</v>
      </c>
      <c r="F389">
        <f>SUMIFS('Energy balance options'!$F$7:$F$3000,'Energy balance options'!$B$7:$B$3000,HeatGen!F$2,'Energy balance options'!$A$7:$A$3000,HeatGen!$A389)</f>
        <v>0</v>
      </c>
      <c r="G389">
        <f>SUMIFS('Energy balance options'!$F$7:$F$3000,'Energy balance options'!$B$7:$B$3000,HeatGen!G$2,'Energy balance options'!$A$7:$A$3000,HeatGen!$A389)</f>
        <v>0</v>
      </c>
      <c r="H389">
        <f>SUMIFS('Energy balance options'!$G$7:$G$3000,'Energy balance options'!$B$7:$B$3000,HeatGen!H$2,'Energy balance options'!$A$7:$A$3000,HeatGen!$A389)</f>
        <v>0</v>
      </c>
      <c r="I389">
        <f>SUMIFS('Energy balance options'!$G$7:$G$3000,'Energy balance options'!$B$7:$B$3000,HeatGen!I$2,'Energy balance options'!$A$7:$A$3000,HeatGen!$A389)</f>
        <v>0</v>
      </c>
      <c r="J389">
        <f>SUMIFS('Energy balance options'!$G$7:$G$3000,'Energy balance options'!$B$7:$B$3000,HeatGen!J$2,'Energy balance options'!$A$7:$A$3000,HeatGen!$A389)</f>
        <v>0</v>
      </c>
      <c r="K389">
        <f>SUMIFS('Energy balance options'!$G$7:$G$3000,'Energy balance options'!$B$7:$B$3000,HeatGen!K$2,'Energy balance options'!$A$7:$A$3000,HeatGen!$A389)</f>
        <v>0</v>
      </c>
      <c r="L389">
        <f>SUMIFS('Energy balance options'!$G$7:$G$3000,'Energy balance options'!$B$7:$B$3000,HeatGen!L$2,'Energy balance options'!$A$7:$A$3000,HeatGen!$A389)</f>
        <v>5.4720467739999998</v>
      </c>
      <c r="M389">
        <f>SUMIFS('Energy balance options'!$G$7:$G$3000,'Energy balance options'!$B$7:$B$3000,HeatGen!M$2,'Energy balance options'!$A$7:$A$3000,HeatGen!$A389)</f>
        <v>0</v>
      </c>
      <c r="N389">
        <f>SUMIFS('Energy balance options'!$G$7:$G$3000,'Energy balance options'!$B$7:$B$3000,HeatGen!N$2,'Energy balance options'!$A$7:$A$3000,HeatGen!$A389)</f>
        <v>0</v>
      </c>
      <c r="O389">
        <f>SUMIFS('Energy balance options'!$G$7:$G$3000,'Energy balance options'!$B$7:$B$3000,HeatGen!O$2,'Energy balance options'!$A$7:$A$3000,HeatGen!$A389)</f>
        <v>0</v>
      </c>
      <c r="P389">
        <f>SUMIFS('Energy balance options'!$G$7:$G$3000,'Energy balance options'!$B$7:$B$3000,HeatGen!P$2,'Energy balance options'!$A$7:$A$3000,HeatGen!$A389)</f>
        <v>0</v>
      </c>
      <c r="Q389">
        <f>SUMIFS('Energy balance options'!$G$7:$G$3000,'Energy balance options'!$B$7:$B$3000,HeatGen!Q$2,'Energy balance options'!$A$7:$A$3000,HeatGen!$A389)</f>
        <v>0</v>
      </c>
      <c r="R389">
        <f>SUMIFS('Energy balance options'!$G$7:$G$3000,'Energy balance options'!$B$7:$B$3000,HeatGen!R$2,'Energy balance options'!$A$7:$A$3000,HeatGen!$A389)</f>
        <v>0</v>
      </c>
      <c r="S389">
        <f>SUMIFS('Energy balance options'!$G$7:$G$3000,'Energy balance options'!$B$7:$B$3000,HeatGen!S$2,'Energy balance options'!$A$7:$A$3000,HeatGen!$A389)</f>
        <v>0</v>
      </c>
      <c r="T389">
        <f>SUMIFS('Energy balance options'!$G$7:$G$3000,'Energy balance options'!$B$7:$B$3000,HeatGen!T$2,'Energy balance options'!$A$7:$A$3000,HeatGen!$A389)</f>
        <v>0</v>
      </c>
      <c r="U389">
        <f>SUMIFS('Energy balance options'!$G$7:$G$3000,'Energy balance options'!$B$7:$B$3000,HeatGen!U$2,'Energy balance options'!$A$7:$A$3000,HeatGen!$A389)</f>
        <v>0</v>
      </c>
      <c r="V389">
        <f>SUMIFS('Energy balance options'!$G$7:$G$3000,'Energy balance options'!$B$7:$B$3000,HeatGen!V$2,'Energy balance options'!$A$7:$A$3000,HeatGen!$A389)</f>
        <v>0</v>
      </c>
      <c r="W389">
        <f>SUMIFS('Energy balance options'!$G$7:$G$3000,'Energy balance options'!$B$7:$B$3000,HeatGen!W$2,'Energy balance options'!$A$7:$A$3000,HeatGen!$A389)</f>
        <v>0</v>
      </c>
      <c r="X389">
        <f>SUMIFS('Energy balance options'!$G$7:$G$3000,'Energy balance options'!$B$7:$B$3000,HeatGen!X$2,'Energy balance options'!$A$7:$A$3000,HeatGen!$A389)</f>
        <v>0</v>
      </c>
      <c r="Y389">
        <f t="shared" si="102"/>
        <v>0</v>
      </c>
      <c r="Z389">
        <f t="shared" si="103"/>
        <v>0</v>
      </c>
      <c r="AA389">
        <f t="shared" si="104"/>
        <v>0</v>
      </c>
      <c r="AB389">
        <f t="shared" si="105"/>
        <v>0</v>
      </c>
      <c r="AC389">
        <f t="shared" si="106"/>
        <v>0</v>
      </c>
      <c r="AD389">
        <f t="shared" si="107"/>
        <v>0</v>
      </c>
      <c r="AE389">
        <f t="shared" si="108"/>
        <v>0</v>
      </c>
      <c r="AF389">
        <f t="shared" si="109"/>
        <v>0</v>
      </c>
      <c r="AG389">
        <f t="shared" si="110"/>
        <v>0</v>
      </c>
      <c r="AH389">
        <f t="shared" si="111"/>
        <v>0</v>
      </c>
      <c r="AI389">
        <f t="shared" si="112"/>
        <v>0</v>
      </c>
      <c r="AJ389">
        <f t="shared" si="113"/>
        <v>0</v>
      </c>
      <c r="AK389">
        <f t="shared" si="114"/>
        <v>0</v>
      </c>
      <c r="AL389">
        <f t="shared" si="115"/>
        <v>0</v>
      </c>
      <c r="AM389">
        <f t="shared" si="116"/>
        <v>0</v>
      </c>
      <c r="AN389">
        <f t="shared" si="117"/>
        <v>0</v>
      </c>
      <c r="AO389">
        <f t="shared" si="118"/>
        <v>0</v>
      </c>
    </row>
    <row r="390" spans="1:41" x14ac:dyDescent="0.2">
      <c r="A390" s="9" t="str">
        <f>'Cost per option'!A398</f>
        <v>2208 Energy in rest services - A label</v>
      </c>
      <c r="B390" t="str">
        <f>_xlfn.IFNA(VLOOKUP(A390,'Energy balance options'!A$7:C$3000,3,FALSE),"")</f>
        <v>HDO</v>
      </c>
      <c r="C390">
        <f>SUMIFS('Energy balance options'!$F$7:$F$3000,'Energy balance options'!$B$7:$B$3000,HeatGen!C$2,'Energy balance options'!$A$7:$A$3000,HeatGen!$A390)</f>
        <v>0</v>
      </c>
      <c r="D390">
        <f>SUMIFS('Energy balance options'!$F$7:$F$3000,'Energy balance options'!$B$7:$B$3000,HeatGen!D$2,'Energy balance options'!$A$7:$A$3000,HeatGen!$A390)</f>
        <v>0</v>
      </c>
      <c r="E390">
        <f>SUMIFS('Energy balance options'!$F$7:$F$3000,'Energy balance options'!$B$7:$B$3000,HeatGen!E$2,'Energy balance options'!$A$7:$A$3000,HeatGen!$A390)</f>
        <v>0</v>
      </c>
      <c r="F390">
        <f>SUMIFS('Energy balance options'!$F$7:$F$3000,'Energy balance options'!$B$7:$B$3000,HeatGen!F$2,'Energy balance options'!$A$7:$A$3000,HeatGen!$A390)</f>
        <v>0</v>
      </c>
      <c r="G390">
        <f>SUMIFS('Energy balance options'!$F$7:$F$3000,'Energy balance options'!$B$7:$B$3000,HeatGen!G$2,'Energy balance options'!$A$7:$A$3000,HeatGen!$A390)</f>
        <v>0</v>
      </c>
      <c r="H390">
        <f>SUMIFS('Energy balance options'!$G$7:$G$3000,'Energy balance options'!$B$7:$B$3000,HeatGen!H$2,'Energy balance options'!$A$7:$A$3000,HeatGen!$A390)</f>
        <v>0</v>
      </c>
      <c r="I390">
        <f>SUMIFS('Energy balance options'!$G$7:$G$3000,'Energy balance options'!$B$7:$B$3000,HeatGen!I$2,'Energy balance options'!$A$7:$A$3000,HeatGen!$A390)</f>
        <v>0</v>
      </c>
      <c r="J390">
        <f>SUMIFS('Energy balance options'!$G$7:$G$3000,'Energy balance options'!$B$7:$B$3000,HeatGen!J$2,'Energy balance options'!$A$7:$A$3000,HeatGen!$A390)</f>
        <v>0</v>
      </c>
      <c r="K390">
        <f>SUMIFS('Energy balance options'!$G$7:$G$3000,'Energy balance options'!$B$7:$B$3000,HeatGen!K$2,'Energy balance options'!$A$7:$A$3000,HeatGen!$A390)</f>
        <v>0</v>
      </c>
      <c r="L390">
        <f>SUMIFS('Energy balance options'!$G$7:$G$3000,'Energy balance options'!$B$7:$B$3000,HeatGen!L$2,'Energy balance options'!$A$7:$A$3000,HeatGen!$A390)</f>
        <v>3.5632180920000001</v>
      </c>
      <c r="M390">
        <f>SUMIFS('Energy balance options'!$G$7:$G$3000,'Energy balance options'!$B$7:$B$3000,HeatGen!M$2,'Energy balance options'!$A$7:$A$3000,HeatGen!$A390)</f>
        <v>0</v>
      </c>
      <c r="N390">
        <f>SUMIFS('Energy balance options'!$G$7:$G$3000,'Energy balance options'!$B$7:$B$3000,HeatGen!N$2,'Energy balance options'!$A$7:$A$3000,HeatGen!$A390)</f>
        <v>0</v>
      </c>
      <c r="O390">
        <f>SUMIFS('Energy balance options'!$G$7:$G$3000,'Energy balance options'!$B$7:$B$3000,HeatGen!O$2,'Energy balance options'!$A$7:$A$3000,HeatGen!$A390)</f>
        <v>0</v>
      </c>
      <c r="P390">
        <f>SUMIFS('Energy balance options'!$G$7:$G$3000,'Energy balance options'!$B$7:$B$3000,HeatGen!P$2,'Energy balance options'!$A$7:$A$3000,HeatGen!$A390)</f>
        <v>0</v>
      </c>
      <c r="Q390">
        <f>SUMIFS('Energy balance options'!$G$7:$G$3000,'Energy balance options'!$B$7:$B$3000,HeatGen!Q$2,'Energy balance options'!$A$7:$A$3000,HeatGen!$A390)</f>
        <v>0</v>
      </c>
      <c r="R390">
        <f>SUMIFS('Energy balance options'!$G$7:$G$3000,'Energy balance options'!$B$7:$B$3000,HeatGen!R$2,'Energy balance options'!$A$7:$A$3000,HeatGen!$A390)</f>
        <v>0</v>
      </c>
      <c r="S390">
        <f>SUMIFS('Energy balance options'!$G$7:$G$3000,'Energy balance options'!$B$7:$B$3000,HeatGen!S$2,'Energy balance options'!$A$7:$A$3000,HeatGen!$A390)</f>
        <v>0</v>
      </c>
      <c r="T390">
        <f>SUMIFS('Energy balance options'!$G$7:$G$3000,'Energy balance options'!$B$7:$B$3000,HeatGen!T$2,'Energy balance options'!$A$7:$A$3000,HeatGen!$A390)</f>
        <v>0</v>
      </c>
      <c r="U390">
        <f>SUMIFS('Energy balance options'!$G$7:$G$3000,'Energy balance options'!$B$7:$B$3000,HeatGen!U$2,'Energy balance options'!$A$7:$A$3000,HeatGen!$A390)</f>
        <v>0</v>
      </c>
      <c r="V390">
        <f>SUMIFS('Energy balance options'!$G$7:$G$3000,'Energy balance options'!$B$7:$B$3000,HeatGen!V$2,'Energy balance options'!$A$7:$A$3000,HeatGen!$A390)</f>
        <v>0</v>
      </c>
      <c r="W390">
        <f>SUMIFS('Energy balance options'!$G$7:$G$3000,'Energy balance options'!$B$7:$B$3000,HeatGen!W$2,'Energy balance options'!$A$7:$A$3000,HeatGen!$A390)</f>
        <v>0</v>
      </c>
      <c r="X390">
        <f>SUMIFS('Energy balance options'!$G$7:$G$3000,'Energy balance options'!$B$7:$B$3000,HeatGen!X$2,'Energy balance options'!$A$7:$A$3000,HeatGen!$A390)</f>
        <v>0</v>
      </c>
      <c r="Y390">
        <f t="shared" si="102"/>
        <v>0</v>
      </c>
      <c r="Z390">
        <f t="shared" si="103"/>
        <v>0</v>
      </c>
      <c r="AA390">
        <f t="shared" si="104"/>
        <v>0</v>
      </c>
      <c r="AB390">
        <f t="shared" si="105"/>
        <v>0</v>
      </c>
      <c r="AC390">
        <f t="shared" si="106"/>
        <v>0</v>
      </c>
      <c r="AD390">
        <f t="shared" si="107"/>
        <v>0</v>
      </c>
      <c r="AE390">
        <f t="shared" si="108"/>
        <v>0</v>
      </c>
      <c r="AF390">
        <f t="shared" si="109"/>
        <v>0</v>
      </c>
      <c r="AG390">
        <f t="shared" si="110"/>
        <v>0</v>
      </c>
      <c r="AH390">
        <f t="shared" si="111"/>
        <v>0</v>
      </c>
      <c r="AI390">
        <f t="shared" si="112"/>
        <v>0</v>
      </c>
      <c r="AJ390">
        <f t="shared" si="113"/>
        <v>0</v>
      </c>
      <c r="AK390">
        <f t="shared" si="114"/>
        <v>0</v>
      </c>
      <c r="AL390">
        <f t="shared" si="115"/>
        <v>0</v>
      </c>
      <c r="AM390">
        <f t="shared" si="116"/>
        <v>0</v>
      </c>
      <c r="AN390">
        <f t="shared" si="117"/>
        <v>0</v>
      </c>
      <c r="AO390">
        <f t="shared" si="118"/>
        <v>0</v>
      </c>
    </row>
    <row r="391" spans="1:41" x14ac:dyDescent="0.2">
      <c r="A391" s="9" t="str">
        <f>'Cost per option'!A399</f>
        <v>2209 Energy in rest services - A+ label</v>
      </c>
      <c r="B391" t="str">
        <f>_xlfn.IFNA(VLOOKUP(A391,'Energy balance options'!A$7:C$3000,3,FALSE),"")</f>
        <v>HDO</v>
      </c>
      <c r="C391">
        <f>SUMIFS('Energy balance options'!$F$7:$F$3000,'Energy balance options'!$B$7:$B$3000,HeatGen!C$2,'Energy balance options'!$A$7:$A$3000,HeatGen!$A391)</f>
        <v>0</v>
      </c>
      <c r="D391">
        <f>SUMIFS('Energy balance options'!$F$7:$F$3000,'Energy balance options'!$B$7:$B$3000,HeatGen!D$2,'Energy balance options'!$A$7:$A$3000,HeatGen!$A391)</f>
        <v>0</v>
      </c>
      <c r="E391">
        <f>SUMIFS('Energy balance options'!$F$7:$F$3000,'Energy balance options'!$B$7:$B$3000,HeatGen!E$2,'Energy balance options'!$A$7:$A$3000,HeatGen!$A391)</f>
        <v>0</v>
      </c>
      <c r="F391">
        <f>SUMIFS('Energy balance options'!$F$7:$F$3000,'Energy balance options'!$B$7:$B$3000,HeatGen!F$2,'Energy balance options'!$A$7:$A$3000,HeatGen!$A391)</f>
        <v>0</v>
      </c>
      <c r="G391">
        <f>SUMIFS('Energy balance options'!$F$7:$F$3000,'Energy balance options'!$B$7:$B$3000,HeatGen!G$2,'Energy balance options'!$A$7:$A$3000,HeatGen!$A391)</f>
        <v>0</v>
      </c>
      <c r="H391">
        <f>SUMIFS('Energy balance options'!$G$7:$G$3000,'Energy balance options'!$B$7:$B$3000,HeatGen!H$2,'Energy balance options'!$A$7:$A$3000,HeatGen!$A391)</f>
        <v>0</v>
      </c>
      <c r="I391">
        <f>SUMIFS('Energy balance options'!$G$7:$G$3000,'Energy balance options'!$B$7:$B$3000,HeatGen!I$2,'Energy balance options'!$A$7:$A$3000,HeatGen!$A391)</f>
        <v>0</v>
      </c>
      <c r="J391">
        <f>SUMIFS('Energy balance options'!$G$7:$G$3000,'Energy balance options'!$B$7:$B$3000,HeatGen!J$2,'Energy balance options'!$A$7:$A$3000,HeatGen!$A391)</f>
        <v>0</v>
      </c>
      <c r="K391">
        <f>SUMIFS('Energy balance options'!$G$7:$G$3000,'Energy balance options'!$B$7:$B$3000,HeatGen!K$2,'Energy balance options'!$A$7:$A$3000,HeatGen!$A391)</f>
        <v>0</v>
      </c>
      <c r="L391">
        <f>SUMIFS('Energy balance options'!$G$7:$G$3000,'Energy balance options'!$B$7:$B$3000,HeatGen!L$2,'Energy balance options'!$A$7:$A$3000,HeatGen!$A391)</f>
        <v>8.7869629059999994</v>
      </c>
      <c r="M391">
        <f>SUMIFS('Energy balance options'!$G$7:$G$3000,'Energy balance options'!$B$7:$B$3000,HeatGen!M$2,'Energy balance options'!$A$7:$A$3000,HeatGen!$A391)</f>
        <v>0</v>
      </c>
      <c r="N391">
        <f>SUMIFS('Energy balance options'!$G$7:$G$3000,'Energy balance options'!$B$7:$B$3000,HeatGen!N$2,'Energy balance options'!$A$7:$A$3000,HeatGen!$A391)</f>
        <v>0</v>
      </c>
      <c r="O391">
        <f>SUMIFS('Energy balance options'!$G$7:$G$3000,'Energy balance options'!$B$7:$B$3000,HeatGen!O$2,'Energy balance options'!$A$7:$A$3000,HeatGen!$A391)</f>
        <v>0</v>
      </c>
      <c r="P391">
        <f>SUMIFS('Energy balance options'!$G$7:$G$3000,'Energy balance options'!$B$7:$B$3000,HeatGen!P$2,'Energy balance options'!$A$7:$A$3000,HeatGen!$A391)</f>
        <v>0</v>
      </c>
      <c r="Q391">
        <f>SUMIFS('Energy balance options'!$G$7:$G$3000,'Energy balance options'!$B$7:$B$3000,HeatGen!Q$2,'Energy balance options'!$A$7:$A$3000,HeatGen!$A391)</f>
        <v>0</v>
      </c>
      <c r="R391">
        <f>SUMIFS('Energy balance options'!$G$7:$G$3000,'Energy balance options'!$B$7:$B$3000,HeatGen!R$2,'Energy balance options'!$A$7:$A$3000,HeatGen!$A391)</f>
        <v>0</v>
      </c>
      <c r="S391">
        <f>SUMIFS('Energy balance options'!$G$7:$G$3000,'Energy balance options'!$B$7:$B$3000,HeatGen!S$2,'Energy balance options'!$A$7:$A$3000,HeatGen!$A391)</f>
        <v>0</v>
      </c>
      <c r="T391">
        <f>SUMIFS('Energy balance options'!$G$7:$G$3000,'Energy balance options'!$B$7:$B$3000,HeatGen!T$2,'Energy balance options'!$A$7:$A$3000,HeatGen!$A391)</f>
        <v>0</v>
      </c>
      <c r="U391">
        <f>SUMIFS('Energy balance options'!$G$7:$G$3000,'Energy balance options'!$B$7:$B$3000,HeatGen!U$2,'Energy balance options'!$A$7:$A$3000,HeatGen!$A391)</f>
        <v>0</v>
      </c>
      <c r="V391">
        <f>SUMIFS('Energy balance options'!$G$7:$G$3000,'Energy balance options'!$B$7:$B$3000,HeatGen!V$2,'Energy balance options'!$A$7:$A$3000,HeatGen!$A391)</f>
        <v>0</v>
      </c>
      <c r="W391">
        <f>SUMIFS('Energy balance options'!$G$7:$G$3000,'Energy balance options'!$B$7:$B$3000,HeatGen!W$2,'Energy balance options'!$A$7:$A$3000,HeatGen!$A391)</f>
        <v>0</v>
      </c>
      <c r="X391">
        <f>SUMIFS('Energy balance options'!$G$7:$G$3000,'Energy balance options'!$B$7:$B$3000,HeatGen!X$2,'Energy balance options'!$A$7:$A$3000,HeatGen!$A391)</f>
        <v>0</v>
      </c>
      <c r="Y391">
        <f t="shared" si="102"/>
        <v>0</v>
      </c>
      <c r="Z391">
        <f t="shared" si="103"/>
        <v>0</v>
      </c>
      <c r="AA391">
        <f t="shared" si="104"/>
        <v>0</v>
      </c>
      <c r="AB391">
        <f t="shared" si="105"/>
        <v>0</v>
      </c>
      <c r="AC391">
        <f t="shared" si="106"/>
        <v>0</v>
      </c>
      <c r="AD391">
        <f t="shared" si="107"/>
        <v>0</v>
      </c>
      <c r="AE391">
        <f t="shared" si="108"/>
        <v>0</v>
      </c>
      <c r="AF391">
        <f t="shared" si="109"/>
        <v>0</v>
      </c>
      <c r="AG391">
        <f t="shared" si="110"/>
        <v>0</v>
      </c>
      <c r="AH391">
        <f t="shared" si="111"/>
        <v>0</v>
      </c>
      <c r="AI391">
        <f t="shared" si="112"/>
        <v>0</v>
      </c>
      <c r="AJ391">
        <f t="shared" si="113"/>
        <v>0</v>
      </c>
      <c r="AK391">
        <f t="shared" si="114"/>
        <v>0</v>
      </c>
      <c r="AL391">
        <f t="shared" si="115"/>
        <v>0</v>
      </c>
      <c r="AM391">
        <f t="shared" si="116"/>
        <v>0</v>
      </c>
      <c r="AN391">
        <f t="shared" si="117"/>
        <v>0</v>
      </c>
      <c r="AO391">
        <f t="shared" si="118"/>
        <v>0</v>
      </c>
    </row>
    <row r="392" spans="1:41" x14ac:dyDescent="0.2">
      <c r="A392" s="9" t="str">
        <f>'Cost per option'!A400</f>
        <v>2219 REF Natural gas boilers - Low Temp - FBI</v>
      </c>
      <c r="B392" t="str">
        <f>_xlfn.IFNA(VLOOKUP(A392,'Energy balance options'!A$7:C$3000,3,FALSE),"")</f>
        <v>Food and Beverage Industry</v>
      </c>
      <c r="C392">
        <f>SUMIFS('Energy balance options'!$F$7:$F$3000,'Energy balance options'!$B$7:$B$3000,HeatGen!C$2,'Energy balance options'!$A$7:$A$3000,HeatGen!$A392)</f>
        <v>0</v>
      </c>
      <c r="D392">
        <f>SUMIFS('Energy balance options'!$F$7:$F$3000,'Energy balance options'!$B$7:$B$3000,HeatGen!D$2,'Energy balance options'!$A$7:$A$3000,HeatGen!$A392)</f>
        <v>-1.6970918809999999E-2</v>
      </c>
      <c r="E392">
        <f>SUMIFS('Energy balance options'!$F$7:$F$3000,'Energy balance options'!$B$7:$B$3000,HeatGen!E$2,'Energy balance options'!$A$7:$A$3000,HeatGen!$A392)</f>
        <v>0</v>
      </c>
      <c r="F392">
        <f>SUMIFS('Energy balance options'!$F$7:$F$3000,'Energy balance options'!$B$7:$B$3000,HeatGen!F$2,'Energy balance options'!$A$7:$A$3000,HeatGen!$A392)</f>
        <v>0</v>
      </c>
      <c r="G392">
        <f>SUMIFS('Energy balance options'!$F$7:$F$3000,'Energy balance options'!$B$7:$B$3000,HeatGen!G$2,'Energy balance options'!$A$7:$A$3000,HeatGen!$A392)</f>
        <v>0</v>
      </c>
      <c r="H392">
        <f>SUMIFS('Energy balance options'!$G$7:$G$3000,'Energy balance options'!$B$7:$B$3000,HeatGen!H$2,'Energy balance options'!$A$7:$A$3000,HeatGen!$A392)</f>
        <v>1.8856571700000001E-2</v>
      </c>
      <c r="I392">
        <f>SUMIFS('Energy balance options'!$G$7:$G$3000,'Energy balance options'!$B$7:$B$3000,HeatGen!I$2,'Energy balance options'!$A$7:$A$3000,HeatGen!$A392)</f>
        <v>0</v>
      </c>
      <c r="J392">
        <f>SUMIFS('Energy balance options'!$G$7:$G$3000,'Energy balance options'!$B$7:$B$3000,HeatGen!J$2,'Energy balance options'!$A$7:$A$3000,HeatGen!$A392)</f>
        <v>0</v>
      </c>
      <c r="K392">
        <f>SUMIFS('Energy balance options'!$G$7:$G$3000,'Energy balance options'!$B$7:$B$3000,HeatGen!K$2,'Energy balance options'!$A$7:$A$3000,HeatGen!$A392)</f>
        <v>0</v>
      </c>
      <c r="L392">
        <f>SUMIFS('Energy balance options'!$G$7:$G$3000,'Energy balance options'!$B$7:$B$3000,HeatGen!L$2,'Energy balance options'!$A$7:$A$3000,HeatGen!$A392)</f>
        <v>0</v>
      </c>
      <c r="M392">
        <f>SUMIFS('Energy balance options'!$G$7:$G$3000,'Energy balance options'!$B$7:$B$3000,HeatGen!M$2,'Energy balance options'!$A$7:$A$3000,HeatGen!$A392)</f>
        <v>0</v>
      </c>
      <c r="N392">
        <f>SUMIFS('Energy balance options'!$G$7:$G$3000,'Energy balance options'!$B$7:$B$3000,HeatGen!N$2,'Energy balance options'!$A$7:$A$3000,HeatGen!$A392)</f>
        <v>0</v>
      </c>
      <c r="O392">
        <f>SUMIFS('Energy balance options'!$G$7:$G$3000,'Energy balance options'!$B$7:$B$3000,HeatGen!O$2,'Energy balance options'!$A$7:$A$3000,HeatGen!$A392)</f>
        <v>0</v>
      </c>
      <c r="P392">
        <f>SUMIFS('Energy balance options'!$G$7:$G$3000,'Energy balance options'!$B$7:$B$3000,HeatGen!P$2,'Energy balance options'!$A$7:$A$3000,HeatGen!$A392)</f>
        <v>0</v>
      </c>
      <c r="Q392">
        <f>SUMIFS('Energy balance options'!$G$7:$G$3000,'Energy balance options'!$B$7:$B$3000,HeatGen!Q$2,'Energy balance options'!$A$7:$A$3000,HeatGen!$A392)</f>
        <v>0</v>
      </c>
      <c r="R392">
        <f>SUMIFS('Energy balance options'!$G$7:$G$3000,'Energy balance options'!$B$7:$B$3000,HeatGen!R$2,'Energy balance options'!$A$7:$A$3000,HeatGen!$A392)</f>
        <v>0</v>
      </c>
      <c r="S392">
        <f>SUMIFS('Energy balance options'!$G$7:$G$3000,'Energy balance options'!$B$7:$B$3000,HeatGen!S$2,'Energy balance options'!$A$7:$A$3000,HeatGen!$A392)</f>
        <v>0</v>
      </c>
      <c r="T392">
        <f>SUMIFS('Energy balance options'!$G$7:$G$3000,'Energy balance options'!$B$7:$B$3000,HeatGen!T$2,'Energy balance options'!$A$7:$A$3000,HeatGen!$A392)</f>
        <v>0</v>
      </c>
      <c r="U392">
        <f>SUMIFS('Energy balance options'!$G$7:$G$3000,'Energy balance options'!$B$7:$B$3000,HeatGen!U$2,'Energy balance options'!$A$7:$A$3000,HeatGen!$A392)</f>
        <v>0</v>
      </c>
      <c r="V392">
        <f>SUMIFS('Energy balance options'!$G$7:$G$3000,'Energy balance options'!$B$7:$B$3000,HeatGen!V$2,'Energy balance options'!$A$7:$A$3000,HeatGen!$A392)</f>
        <v>0</v>
      </c>
      <c r="W392">
        <f>SUMIFS('Energy balance options'!$G$7:$G$3000,'Energy balance options'!$B$7:$B$3000,HeatGen!W$2,'Energy balance options'!$A$7:$A$3000,HeatGen!$A392)</f>
        <v>0</v>
      </c>
      <c r="X392">
        <f>SUMIFS('Energy balance options'!$G$7:$G$3000,'Energy balance options'!$B$7:$B$3000,HeatGen!X$2,'Energy balance options'!$A$7:$A$3000,HeatGen!$A392)</f>
        <v>0</v>
      </c>
      <c r="Y392">
        <f t="shared" si="102"/>
        <v>-1.6970918809999999E-2</v>
      </c>
      <c r="Z392">
        <f t="shared" si="103"/>
        <v>0</v>
      </c>
      <c r="AA392">
        <f t="shared" si="104"/>
        <v>0</v>
      </c>
      <c r="AB392">
        <f t="shared" si="105"/>
        <v>0</v>
      </c>
      <c r="AC392">
        <f t="shared" si="106"/>
        <v>0</v>
      </c>
      <c r="AD392">
        <f t="shared" si="107"/>
        <v>0</v>
      </c>
      <c r="AE392">
        <f t="shared" si="108"/>
        <v>0</v>
      </c>
      <c r="AF392">
        <f t="shared" si="109"/>
        <v>0</v>
      </c>
      <c r="AG392">
        <f t="shared" si="110"/>
        <v>0</v>
      </c>
      <c r="AH392">
        <f t="shared" si="111"/>
        <v>0</v>
      </c>
      <c r="AI392">
        <f t="shared" si="112"/>
        <v>0</v>
      </c>
      <c r="AJ392">
        <f t="shared" si="113"/>
        <v>0</v>
      </c>
      <c r="AK392">
        <f t="shared" si="114"/>
        <v>0</v>
      </c>
      <c r="AL392">
        <f t="shared" si="115"/>
        <v>0</v>
      </c>
      <c r="AM392">
        <f t="shared" si="116"/>
        <v>0</v>
      </c>
      <c r="AN392">
        <f t="shared" si="117"/>
        <v>0</v>
      </c>
      <c r="AO392">
        <f t="shared" si="118"/>
        <v>0</v>
      </c>
    </row>
    <row r="393" spans="1:41" x14ac:dyDescent="0.2">
      <c r="A393" s="9" t="str">
        <f>'Cost per option'!A401</f>
        <v>2220 REF Natural gas CHP - Low Temp - FBI</v>
      </c>
      <c r="B393" t="str">
        <f>_xlfn.IFNA(VLOOKUP(A393,'Energy balance options'!A$7:C$3000,3,FALSE),"")</f>
        <v>Food and Beverage Industry</v>
      </c>
      <c r="C393">
        <f>SUMIFS('Energy balance options'!$F$7:$F$3000,'Energy balance options'!$B$7:$B$3000,HeatGen!C$2,'Energy balance options'!$A$7:$A$3000,HeatGen!$A393)</f>
        <v>-2.7779358360000002</v>
      </c>
      <c r="D393">
        <f>SUMIFS('Energy balance options'!$F$7:$F$3000,'Energy balance options'!$B$7:$B$3000,HeatGen!D$2,'Energy balance options'!$A$7:$A$3000,HeatGen!$A393)</f>
        <v>0</v>
      </c>
      <c r="E393">
        <f>SUMIFS('Energy balance options'!$F$7:$F$3000,'Energy balance options'!$B$7:$B$3000,HeatGen!E$2,'Energy balance options'!$A$7:$A$3000,HeatGen!$A393)</f>
        <v>0</v>
      </c>
      <c r="F393">
        <f>SUMIFS('Energy balance options'!$F$7:$F$3000,'Energy balance options'!$B$7:$B$3000,HeatGen!F$2,'Energy balance options'!$A$7:$A$3000,HeatGen!$A393)</f>
        <v>0</v>
      </c>
      <c r="G393">
        <f>SUMIFS('Energy balance options'!$F$7:$F$3000,'Energy balance options'!$B$7:$B$3000,HeatGen!G$2,'Energy balance options'!$A$7:$A$3000,HeatGen!$A393)</f>
        <v>0</v>
      </c>
      <c r="H393">
        <f>SUMIFS('Energy balance options'!$G$7:$G$3000,'Energy balance options'!$B$7:$B$3000,HeatGen!H$2,'Energy balance options'!$A$7:$A$3000,HeatGen!$A393)</f>
        <v>6.2975763120000003</v>
      </c>
      <c r="I393">
        <f>SUMIFS('Energy balance options'!$G$7:$G$3000,'Energy balance options'!$B$7:$B$3000,HeatGen!I$2,'Energy balance options'!$A$7:$A$3000,HeatGen!$A393)</f>
        <v>0</v>
      </c>
      <c r="J393">
        <f>SUMIFS('Energy balance options'!$G$7:$G$3000,'Energy balance options'!$B$7:$B$3000,HeatGen!J$2,'Energy balance options'!$A$7:$A$3000,HeatGen!$A393)</f>
        <v>0</v>
      </c>
      <c r="K393">
        <f>SUMIFS('Energy balance options'!$G$7:$G$3000,'Energy balance options'!$B$7:$B$3000,HeatGen!K$2,'Energy balance options'!$A$7:$A$3000,HeatGen!$A393)</f>
        <v>0</v>
      </c>
      <c r="L393">
        <f>SUMIFS('Energy balance options'!$G$7:$G$3000,'Energy balance options'!$B$7:$B$3000,HeatGen!L$2,'Energy balance options'!$A$7:$A$3000,HeatGen!$A393)</f>
        <v>0</v>
      </c>
      <c r="M393">
        <f>SUMIFS('Energy balance options'!$G$7:$G$3000,'Energy balance options'!$B$7:$B$3000,HeatGen!M$2,'Energy balance options'!$A$7:$A$3000,HeatGen!$A393)</f>
        <v>0</v>
      </c>
      <c r="N393">
        <f>SUMIFS('Energy balance options'!$G$7:$G$3000,'Energy balance options'!$B$7:$B$3000,HeatGen!N$2,'Energy balance options'!$A$7:$A$3000,HeatGen!$A393)</f>
        <v>0</v>
      </c>
      <c r="O393">
        <f>SUMIFS('Energy balance options'!$G$7:$G$3000,'Energy balance options'!$B$7:$B$3000,HeatGen!O$2,'Energy balance options'!$A$7:$A$3000,HeatGen!$A393)</f>
        <v>0</v>
      </c>
      <c r="P393">
        <f>SUMIFS('Energy balance options'!$G$7:$G$3000,'Energy balance options'!$B$7:$B$3000,HeatGen!P$2,'Energy balance options'!$A$7:$A$3000,HeatGen!$A393)</f>
        <v>0</v>
      </c>
      <c r="Q393">
        <f>SUMIFS('Energy balance options'!$G$7:$G$3000,'Energy balance options'!$B$7:$B$3000,HeatGen!Q$2,'Energy balance options'!$A$7:$A$3000,HeatGen!$A393)</f>
        <v>0</v>
      </c>
      <c r="R393">
        <f>SUMIFS('Energy balance options'!$G$7:$G$3000,'Energy balance options'!$B$7:$B$3000,HeatGen!R$2,'Energy balance options'!$A$7:$A$3000,HeatGen!$A393)</f>
        <v>0</v>
      </c>
      <c r="S393">
        <f>SUMIFS('Energy balance options'!$G$7:$G$3000,'Energy balance options'!$B$7:$B$3000,HeatGen!S$2,'Energy balance options'!$A$7:$A$3000,HeatGen!$A393)</f>
        <v>0</v>
      </c>
      <c r="T393">
        <f>SUMIFS('Energy balance options'!$G$7:$G$3000,'Energy balance options'!$B$7:$B$3000,HeatGen!T$2,'Energy balance options'!$A$7:$A$3000,HeatGen!$A393)</f>
        <v>0</v>
      </c>
      <c r="U393">
        <f>SUMIFS('Energy balance options'!$G$7:$G$3000,'Energy balance options'!$B$7:$B$3000,HeatGen!U$2,'Energy balance options'!$A$7:$A$3000,HeatGen!$A393)</f>
        <v>0</v>
      </c>
      <c r="V393">
        <f>SUMIFS('Energy balance options'!$G$7:$G$3000,'Energy balance options'!$B$7:$B$3000,HeatGen!V$2,'Energy balance options'!$A$7:$A$3000,HeatGen!$A393)</f>
        <v>0</v>
      </c>
      <c r="W393">
        <f>SUMIFS('Energy balance options'!$G$7:$G$3000,'Energy balance options'!$B$7:$B$3000,HeatGen!W$2,'Energy balance options'!$A$7:$A$3000,HeatGen!$A393)</f>
        <v>0</v>
      </c>
      <c r="X393">
        <f>SUMIFS('Energy balance options'!$G$7:$G$3000,'Energy balance options'!$B$7:$B$3000,HeatGen!X$2,'Energy balance options'!$A$7:$A$3000,HeatGen!$A393)</f>
        <v>0</v>
      </c>
      <c r="Y393">
        <f t="shared" si="102"/>
        <v>-2.7779358360000002</v>
      </c>
      <c r="Z393">
        <f t="shared" si="103"/>
        <v>0</v>
      </c>
      <c r="AA393">
        <f t="shared" si="104"/>
        <v>0</v>
      </c>
      <c r="AB393">
        <f t="shared" si="105"/>
        <v>0</v>
      </c>
      <c r="AC393">
        <f t="shared" si="106"/>
        <v>0</v>
      </c>
      <c r="AD393">
        <f t="shared" si="107"/>
        <v>0</v>
      </c>
      <c r="AE393">
        <f t="shared" si="108"/>
        <v>0</v>
      </c>
      <c r="AF393">
        <f t="shared" si="109"/>
        <v>0</v>
      </c>
      <c r="AG393">
        <f t="shared" si="110"/>
        <v>0</v>
      </c>
      <c r="AH393">
        <f t="shared" si="111"/>
        <v>0</v>
      </c>
      <c r="AI393">
        <f t="shared" si="112"/>
        <v>0</v>
      </c>
      <c r="AJ393">
        <f t="shared" si="113"/>
        <v>0</v>
      </c>
      <c r="AK393">
        <f t="shared" si="114"/>
        <v>0</v>
      </c>
      <c r="AL393">
        <f t="shared" si="115"/>
        <v>0</v>
      </c>
      <c r="AM393">
        <f t="shared" si="116"/>
        <v>0</v>
      </c>
      <c r="AN393">
        <f t="shared" si="117"/>
        <v>0</v>
      </c>
      <c r="AO393">
        <f t="shared" si="118"/>
        <v>0</v>
      </c>
    </row>
    <row r="394" spans="1:41" x14ac:dyDescent="0.2">
      <c r="A394" s="9" t="str">
        <f>'Cost per option'!A402</f>
        <v>2221 REF rest boilers - Low Temp - FBI</v>
      </c>
      <c r="B394" t="str">
        <f>_xlfn.IFNA(VLOOKUP(A394,'Energy balance options'!A$7:C$3000,3,FALSE),"")</f>
        <v>Food and Beverage Industry</v>
      </c>
      <c r="C394">
        <f>SUMIFS('Energy balance options'!$F$7:$F$3000,'Energy balance options'!$B$7:$B$3000,HeatGen!C$2,'Energy balance options'!$A$7:$A$3000,HeatGen!$A394)</f>
        <v>0</v>
      </c>
      <c r="D394">
        <f>SUMIFS('Energy balance options'!$F$7:$F$3000,'Energy balance options'!$B$7:$B$3000,HeatGen!D$2,'Energy balance options'!$A$7:$A$3000,HeatGen!$A394)</f>
        <v>-0.41484504929999999</v>
      </c>
      <c r="E394">
        <f>SUMIFS('Energy balance options'!$F$7:$F$3000,'Energy balance options'!$B$7:$B$3000,HeatGen!E$2,'Energy balance options'!$A$7:$A$3000,HeatGen!$A394)</f>
        <v>0</v>
      </c>
      <c r="F394">
        <f>SUMIFS('Energy balance options'!$F$7:$F$3000,'Energy balance options'!$B$7:$B$3000,HeatGen!F$2,'Energy balance options'!$A$7:$A$3000,HeatGen!$A394)</f>
        <v>0</v>
      </c>
      <c r="G394">
        <f>SUMIFS('Energy balance options'!$F$7:$F$3000,'Energy balance options'!$B$7:$B$3000,HeatGen!G$2,'Energy balance options'!$A$7:$A$3000,HeatGen!$A394)</f>
        <v>0</v>
      </c>
      <c r="H394">
        <f>SUMIFS('Energy balance options'!$G$7:$G$3000,'Energy balance options'!$B$7:$B$3000,HeatGen!H$2,'Energy balance options'!$A$7:$A$3000,HeatGen!$A394)</f>
        <v>0</v>
      </c>
      <c r="I394">
        <f>SUMIFS('Energy balance options'!$G$7:$G$3000,'Energy balance options'!$B$7:$B$3000,HeatGen!I$2,'Energy balance options'!$A$7:$A$3000,HeatGen!$A394)</f>
        <v>0</v>
      </c>
      <c r="J394">
        <f>SUMIFS('Energy balance options'!$G$7:$G$3000,'Energy balance options'!$B$7:$B$3000,HeatGen!J$2,'Energy balance options'!$A$7:$A$3000,HeatGen!$A394)</f>
        <v>0</v>
      </c>
      <c r="K394">
        <f>SUMIFS('Energy balance options'!$G$7:$G$3000,'Energy balance options'!$B$7:$B$3000,HeatGen!K$2,'Energy balance options'!$A$7:$A$3000,HeatGen!$A394)</f>
        <v>0</v>
      </c>
      <c r="L394">
        <f>SUMIFS('Energy balance options'!$G$7:$G$3000,'Energy balance options'!$B$7:$B$3000,HeatGen!L$2,'Energy balance options'!$A$7:$A$3000,HeatGen!$A394)</f>
        <v>0</v>
      </c>
      <c r="M394">
        <f>SUMIFS('Energy balance options'!$G$7:$G$3000,'Energy balance options'!$B$7:$B$3000,HeatGen!M$2,'Energy balance options'!$A$7:$A$3000,HeatGen!$A394)</f>
        <v>0</v>
      </c>
      <c r="N394">
        <f>SUMIFS('Energy balance options'!$G$7:$G$3000,'Energy balance options'!$B$7:$B$3000,HeatGen!N$2,'Energy balance options'!$A$7:$A$3000,HeatGen!$A394)</f>
        <v>0</v>
      </c>
      <c r="O394">
        <f>SUMIFS('Energy balance options'!$G$7:$G$3000,'Energy balance options'!$B$7:$B$3000,HeatGen!O$2,'Energy balance options'!$A$7:$A$3000,HeatGen!$A394)</f>
        <v>0</v>
      </c>
      <c r="P394">
        <f>SUMIFS('Energy balance options'!$G$7:$G$3000,'Energy balance options'!$B$7:$B$3000,HeatGen!P$2,'Energy balance options'!$A$7:$A$3000,HeatGen!$A394)</f>
        <v>0</v>
      </c>
      <c r="Q394">
        <f>SUMIFS('Energy balance options'!$G$7:$G$3000,'Energy balance options'!$B$7:$B$3000,HeatGen!Q$2,'Energy balance options'!$A$7:$A$3000,HeatGen!$A394)</f>
        <v>0</v>
      </c>
      <c r="R394">
        <f>SUMIFS('Energy balance options'!$G$7:$G$3000,'Energy balance options'!$B$7:$B$3000,HeatGen!R$2,'Energy balance options'!$A$7:$A$3000,HeatGen!$A394)</f>
        <v>0</v>
      </c>
      <c r="S394">
        <f>SUMIFS('Energy balance options'!$G$7:$G$3000,'Energy balance options'!$B$7:$B$3000,HeatGen!S$2,'Energy balance options'!$A$7:$A$3000,HeatGen!$A394)</f>
        <v>0</v>
      </c>
      <c r="T394">
        <f>SUMIFS('Energy balance options'!$G$7:$G$3000,'Energy balance options'!$B$7:$B$3000,HeatGen!T$2,'Energy balance options'!$A$7:$A$3000,HeatGen!$A394)</f>
        <v>0</v>
      </c>
      <c r="U394">
        <f>SUMIFS('Energy balance options'!$G$7:$G$3000,'Energy balance options'!$B$7:$B$3000,HeatGen!U$2,'Energy balance options'!$A$7:$A$3000,HeatGen!$A394)</f>
        <v>0</v>
      </c>
      <c r="V394">
        <f>SUMIFS('Energy balance options'!$G$7:$G$3000,'Energy balance options'!$B$7:$B$3000,HeatGen!V$2,'Energy balance options'!$A$7:$A$3000,HeatGen!$A394)</f>
        <v>0</v>
      </c>
      <c r="W394">
        <f>SUMIFS('Energy balance options'!$G$7:$G$3000,'Energy balance options'!$B$7:$B$3000,HeatGen!W$2,'Energy balance options'!$A$7:$A$3000,HeatGen!$A394)</f>
        <v>0</v>
      </c>
      <c r="X394">
        <f>SUMIFS('Energy balance options'!$G$7:$G$3000,'Energy balance options'!$B$7:$B$3000,HeatGen!X$2,'Energy balance options'!$A$7:$A$3000,HeatGen!$A394)</f>
        <v>0.43352100300000002</v>
      </c>
      <c r="Y394">
        <f t="shared" si="102"/>
        <v>0</v>
      </c>
      <c r="Z394">
        <f t="shared" si="103"/>
        <v>0</v>
      </c>
      <c r="AA394">
        <f t="shared" si="104"/>
        <v>0</v>
      </c>
      <c r="AB394">
        <f t="shared" si="105"/>
        <v>0</v>
      </c>
      <c r="AC394">
        <f t="shared" si="106"/>
        <v>0</v>
      </c>
      <c r="AD394">
        <f t="shared" si="107"/>
        <v>0</v>
      </c>
      <c r="AE394">
        <f t="shared" si="108"/>
        <v>0</v>
      </c>
      <c r="AF394">
        <f t="shared" si="109"/>
        <v>0</v>
      </c>
      <c r="AG394">
        <f t="shared" si="110"/>
        <v>0</v>
      </c>
      <c r="AH394">
        <f t="shared" si="111"/>
        <v>0</v>
      </c>
      <c r="AI394">
        <f t="shared" si="112"/>
        <v>0</v>
      </c>
      <c r="AJ394">
        <f t="shared" si="113"/>
        <v>0</v>
      </c>
      <c r="AK394">
        <f t="shared" si="114"/>
        <v>0</v>
      </c>
      <c r="AL394">
        <f t="shared" si="115"/>
        <v>0</v>
      </c>
      <c r="AM394">
        <f t="shared" si="116"/>
        <v>0</v>
      </c>
      <c r="AN394">
        <f t="shared" si="117"/>
        <v>0</v>
      </c>
      <c r="AO394">
        <f t="shared" si="118"/>
        <v>-0.41484504929999999</v>
      </c>
    </row>
    <row r="395" spans="1:41" x14ac:dyDescent="0.2">
      <c r="A395" s="9" t="str">
        <f>'Cost per option'!A403</f>
        <v>2222 REF Anaerobic Digestion to Green Gas - FBI</v>
      </c>
      <c r="B395" t="str">
        <f>_xlfn.IFNA(VLOOKUP(A395,'Energy balance options'!A$7:C$3000,3,FALSE),"")</f>
        <v>Food and Beverage Industry</v>
      </c>
      <c r="C395">
        <f>SUMIFS('Energy balance options'!$F$7:$F$3000,'Energy balance options'!$B$7:$B$3000,HeatGen!C$2,'Energy balance options'!$A$7:$A$3000,HeatGen!$A395)</f>
        <v>0</v>
      </c>
      <c r="D395">
        <f>SUMIFS('Energy balance options'!$F$7:$F$3000,'Energy balance options'!$B$7:$B$3000,HeatGen!D$2,'Energy balance options'!$A$7:$A$3000,HeatGen!$A395)</f>
        <v>0</v>
      </c>
      <c r="E395">
        <f>SUMIFS('Energy balance options'!$F$7:$F$3000,'Energy balance options'!$B$7:$B$3000,HeatGen!E$2,'Energy balance options'!$A$7:$A$3000,HeatGen!$A395)</f>
        <v>0</v>
      </c>
      <c r="F395">
        <f>SUMIFS('Energy balance options'!$F$7:$F$3000,'Energy balance options'!$B$7:$B$3000,HeatGen!F$2,'Energy balance options'!$A$7:$A$3000,HeatGen!$A395)</f>
        <v>0</v>
      </c>
      <c r="G395">
        <f>SUMIFS('Energy balance options'!$F$7:$F$3000,'Energy balance options'!$B$7:$B$3000,HeatGen!G$2,'Energy balance options'!$A$7:$A$3000,HeatGen!$A395)</f>
        <v>0</v>
      </c>
      <c r="H395">
        <f>SUMIFS('Energy balance options'!$G$7:$G$3000,'Energy balance options'!$B$7:$B$3000,HeatGen!H$2,'Energy balance options'!$A$7:$A$3000,HeatGen!$A395)</f>
        <v>0</v>
      </c>
      <c r="I395">
        <f>SUMIFS('Energy balance options'!$G$7:$G$3000,'Energy balance options'!$B$7:$B$3000,HeatGen!I$2,'Energy balance options'!$A$7:$A$3000,HeatGen!$A395)</f>
        <v>0</v>
      </c>
      <c r="J395">
        <f>SUMIFS('Energy balance options'!$G$7:$G$3000,'Energy balance options'!$B$7:$B$3000,HeatGen!J$2,'Energy balance options'!$A$7:$A$3000,HeatGen!$A395)</f>
        <v>0</v>
      </c>
      <c r="K395">
        <f>SUMIFS('Energy balance options'!$G$7:$G$3000,'Energy balance options'!$B$7:$B$3000,HeatGen!K$2,'Energy balance options'!$A$7:$A$3000,HeatGen!$A395)</f>
        <v>0</v>
      </c>
      <c r="L395">
        <f>SUMIFS('Energy balance options'!$G$7:$G$3000,'Energy balance options'!$B$7:$B$3000,HeatGen!L$2,'Energy balance options'!$A$7:$A$3000,HeatGen!$A395)</f>
        <v>0</v>
      </c>
      <c r="M395">
        <f>SUMIFS('Energy balance options'!$G$7:$G$3000,'Energy balance options'!$B$7:$B$3000,HeatGen!M$2,'Energy balance options'!$A$7:$A$3000,HeatGen!$A395)</f>
        <v>0</v>
      </c>
      <c r="N395">
        <f>SUMIFS('Energy balance options'!$G$7:$G$3000,'Energy balance options'!$B$7:$B$3000,HeatGen!N$2,'Energy balance options'!$A$7:$A$3000,HeatGen!$A395)</f>
        <v>0</v>
      </c>
      <c r="O395">
        <f>SUMIFS('Energy balance options'!$G$7:$G$3000,'Energy balance options'!$B$7:$B$3000,HeatGen!O$2,'Energy balance options'!$A$7:$A$3000,HeatGen!$A395)</f>
        <v>0</v>
      </c>
      <c r="P395">
        <f>SUMIFS('Energy balance options'!$G$7:$G$3000,'Energy balance options'!$B$7:$B$3000,HeatGen!P$2,'Energy balance options'!$A$7:$A$3000,HeatGen!$A395)</f>
        <v>0</v>
      </c>
      <c r="Q395">
        <f>SUMIFS('Energy balance options'!$G$7:$G$3000,'Energy balance options'!$B$7:$B$3000,HeatGen!Q$2,'Energy balance options'!$A$7:$A$3000,HeatGen!$A395)</f>
        <v>0</v>
      </c>
      <c r="R395">
        <f>SUMIFS('Energy balance options'!$G$7:$G$3000,'Energy balance options'!$B$7:$B$3000,HeatGen!R$2,'Energy balance options'!$A$7:$A$3000,HeatGen!$A395)</f>
        <v>0</v>
      </c>
      <c r="S395">
        <f>SUMIFS('Energy balance options'!$G$7:$G$3000,'Energy balance options'!$B$7:$B$3000,HeatGen!S$2,'Energy balance options'!$A$7:$A$3000,HeatGen!$A395)</f>
        <v>9.8994881959999994E-5</v>
      </c>
      <c r="T395">
        <f>SUMIFS('Energy balance options'!$G$7:$G$3000,'Energy balance options'!$B$7:$B$3000,HeatGen!T$2,'Energy balance options'!$A$7:$A$3000,HeatGen!$A395)</f>
        <v>0</v>
      </c>
      <c r="U395">
        <f>SUMIFS('Energy balance options'!$G$7:$G$3000,'Energy balance options'!$B$7:$B$3000,HeatGen!U$2,'Energy balance options'!$A$7:$A$3000,HeatGen!$A395)</f>
        <v>0</v>
      </c>
      <c r="V395">
        <f>SUMIFS('Energy balance options'!$G$7:$G$3000,'Energy balance options'!$B$7:$B$3000,HeatGen!V$2,'Energy balance options'!$A$7:$A$3000,HeatGen!$A395)</f>
        <v>0</v>
      </c>
      <c r="W395">
        <f>SUMIFS('Energy balance options'!$G$7:$G$3000,'Energy balance options'!$B$7:$B$3000,HeatGen!W$2,'Energy balance options'!$A$7:$A$3000,HeatGen!$A395)</f>
        <v>0</v>
      </c>
      <c r="X395">
        <f>SUMIFS('Energy balance options'!$G$7:$G$3000,'Energy balance options'!$B$7:$B$3000,HeatGen!X$2,'Energy balance options'!$A$7:$A$3000,HeatGen!$A395)</f>
        <v>0</v>
      </c>
      <c r="Y395">
        <f t="shared" si="102"/>
        <v>0</v>
      </c>
      <c r="Z395">
        <f t="shared" si="103"/>
        <v>0</v>
      </c>
      <c r="AA395">
        <f t="shared" si="104"/>
        <v>0</v>
      </c>
      <c r="AB395">
        <f t="shared" si="105"/>
        <v>0</v>
      </c>
      <c r="AC395">
        <f t="shared" si="106"/>
        <v>0</v>
      </c>
      <c r="AD395">
        <f t="shared" si="107"/>
        <v>0</v>
      </c>
      <c r="AE395">
        <f t="shared" si="108"/>
        <v>0</v>
      </c>
      <c r="AF395">
        <f t="shared" si="109"/>
        <v>0</v>
      </c>
      <c r="AG395">
        <f t="shared" si="110"/>
        <v>0</v>
      </c>
      <c r="AH395">
        <f t="shared" si="111"/>
        <v>0</v>
      </c>
      <c r="AI395">
        <f t="shared" si="112"/>
        <v>0</v>
      </c>
      <c r="AJ395">
        <f t="shared" si="113"/>
        <v>0</v>
      </c>
      <c r="AK395">
        <f t="shared" si="114"/>
        <v>0</v>
      </c>
      <c r="AL395">
        <f t="shared" si="115"/>
        <v>0</v>
      </c>
      <c r="AM395">
        <f t="shared" si="116"/>
        <v>0</v>
      </c>
      <c r="AN395">
        <f t="shared" si="117"/>
        <v>0</v>
      </c>
      <c r="AO395">
        <f t="shared" si="118"/>
        <v>0</v>
      </c>
    </row>
    <row r="396" spans="1:41" x14ac:dyDescent="0.2">
      <c r="A396" s="9" t="str">
        <f>'Cost per option'!A404</f>
        <v>2224 Deep geothermal heat - FBI</v>
      </c>
      <c r="B396" t="str">
        <f>_xlfn.IFNA(VLOOKUP(A396,'Energy balance options'!A$7:C$3000,3,FALSE),"")</f>
        <v>Food and Beverage Industry</v>
      </c>
      <c r="C396">
        <f>SUMIFS('Energy balance options'!$F$7:$F$3000,'Energy balance options'!$B$7:$B$3000,HeatGen!C$2,'Energy balance options'!$A$7:$A$3000,HeatGen!$A396)</f>
        <v>0</v>
      </c>
      <c r="D396">
        <f>SUMIFS('Energy balance options'!$F$7:$F$3000,'Energy balance options'!$B$7:$B$3000,HeatGen!D$2,'Energy balance options'!$A$7:$A$3000,HeatGen!$A396)</f>
        <v>-4.6618927680000001E-4</v>
      </c>
      <c r="E396">
        <f>SUMIFS('Energy balance options'!$F$7:$F$3000,'Energy balance options'!$B$7:$B$3000,HeatGen!E$2,'Energy balance options'!$A$7:$A$3000,HeatGen!$A396)</f>
        <v>0</v>
      </c>
      <c r="F396">
        <f>SUMIFS('Energy balance options'!$F$7:$F$3000,'Energy balance options'!$B$7:$B$3000,HeatGen!F$2,'Energy balance options'!$A$7:$A$3000,HeatGen!$A396)</f>
        <v>0</v>
      </c>
      <c r="G396">
        <f>SUMIFS('Energy balance options'!$F$7:$F$3000,'Energy balance options'!$B$7:$B$3000,HeatGen!G$2,'Energy balance options'!$A$7:$A$3000,HeatGen!$A396)</f>
        <v>0</v>
      </c>
      <c r="H396">
        <f>SUMIFS('Energy balance options'!$G$7:$G$3000,'Energy balance options'!$B$7:$B$3000,HeatGen!H$2,'Energy balance options'!$A$7:$A$3000,HeatGen!$A396)</f>
        <v>0</v>
      </c>
      <c r="I396">
        <f>SUMIFS('Energy balance options'!$G$7:$G$3000,'Energy balance options'!$B$7:$B$3000,HeatGen!I$2,'Energy balance options'!$A$7:$A$3000,HeatGen!$A396)</f>
        <v>0</v>
      </c>
      <c r="J396">
        <f>SUMIFS('Energy balance options'!$G$7:$G$3000,'Energy balance options'!$B$7:$B$3000,HeatGen!J$2,'Energy balance options'!$A$7:$A$3000,HeatGen!$A396)</f>
        <v>1.40271223E-5</v>
      </c>
      <c r="K396">
        <f>SUMIFS('Energy balance options'!$G$7:$G$3000,'Energy balance options'!$B$7:$B$3000,HeatGen!K$2,'Energy balance options'!$A$7:$A$3000,HeatGen!$A396)</f>
        <v>0</v>
      </c>
      <c r="L396">
        <f>SUMIFS('Energy balance options'!$G$7:$G$3000,'Energy balance options'!$B$7:$B$3000,HeatGen!L$2,'Energy balance options'!$A$7:$A$3000,HeatGen!$A396)</f>
        <v>0</v>
      </c>
      <c r="M396">
        <f>SUMIFS('Energy balance options'!$G$7:$G$3000,'Energy balance options'!$B$7:$B$3000,HeatGen!M$2,'Energy balance options'!$A$7:$A$3000,HeatGen!$A396)</f>
        <v>0</v>
      </c>
      <c r="N396">
        <f>SUMIFS('Energy balance options'!$G$7:$G$3000,'Energy balance options'!$B$7:$B$3000,HeatGen!N$2,'Energy balance options'!$A$7:$A$3000,HeatGen!$A396)</f>
        <v>0</v>
      </c>
      <c r="O396">
        <f>SUMIFS('Energy balance options'!$G$7:$G$3000,'Energy balance options'!$B$7:$B$3000,HeatGen!O$2,'Energy balance options'!$A$7:$A$3000,HeatGen!$A396)</f>
        <v>0</v>
      </c>
      <c r="P396">
        <f>SUMIFS('Energy balance options'!$G$7:$G$3000,'Energy balance options'!$B$7:$B$3000,HeatGen!P$2,'Energy balance options'!$A$7:$A$3000,HeatGen!$A396)</f>
        <v>0</v>
      </c>
      <c r="Q396">
        <f>SUMIFS('Energy balance options'!$G$7:$G$3000,'Energy balance options'!$B$7:$B$3000,HeatGen!Q$2,'Energy balance options'!$A$7:$A$3000,HeatGen!$A396)</f>
        <v>0</v>
      </c>
      <c r="R396">
        <f>SUMIFS('Energy balance options'!$G$7:$G$3000,'Energy balance options'!$B$7:$B$3000,HeatGen!R$2,'Energy balance options'!$A$7:$A$3000,HeatGen!$A396)</f>
        <v>0</v>
      </c>
      <c r="S396">
        <f>SUMIFS('Energy balance options'!$G$7:$G$3000,'Energy balance options'!$B$7:$B$3000,HeatGen!S$2,'Energy balance options'!$A$7:$A$3000,HeatGen!$A396)</f>
        <v>0</v>
      </c>
      <c r="T396">
        <f>SUMIFS('Energy balance options'!$G$7:$G$3000,'Energy balance options'!$B$7:$B$3000,HeatGen!T$2,'Energy balance options'!$A$7:$A$3000,HeatGen!$A396)</f>
        <v>0</v>
      </c>
      <c r="U396">
        <f>SUMIFS('Energy balance options'!$G$7:$G$3000,'Energy balance options'!$B$7:$B$3000,HeatGen!U$2,'Energy balance options'!$A$7:$A$3000,HeatGen!$A396)</f>
        <v>0</v>
      </c>
      <c r="V396">
        <f>SUMIFS('Energy balance options'!$G$7:$G$3000,'Energy balance options'!$B$7:$B$3000,HeatGen!V$2,'Energy balance options'!$A$7:$A$3000,HeatGen!$A396)</f>
        <v>4.6618927680000001E-4</v>
      </c>
      <c r="W396">
        <f>SUMIFS('Energy balance options'!$G$7:$G$3000,'Energy balance options'!$B$7:$B$3000,HeatGen!W$2,'Energy balance options'!$A$7:$A$3000,HeatGen!$A396)</f>
        <v>0</v>
      </c>
      <c r="X396">
        <f>SUMIFS('Energy balance options'!$G$7:$G$3000,'Energy balance options'!$B$7:$B$3000,HeatGen!X$2,'Energy balance options'!$A$7:$A$3000,HeatGen!$A396)</f>
        <v>0</v>
      </c>
      <c r="Y396">
        <f t="shared" si="102"/>
        <v>0</v>
      </c>
      <c r="Z396">
        <f t="shared" si="103"/>
        <v>0</v>
      </c>
      <c r="AA396">
        <f t="shared" si="104"/>
        <v>-1.3617390020161334E-5</v>
      </c>
      <c r="AB396">
        <f t="shared" si="105"/>
        <v>0</v>
      </c>
      <c r="AC396">
        <f t="shared" si="106"/>
        <v>0</v>
      </c>
      <c r="AD396">
        <f t="shared" si="107"/>
        <v>0</v>
      </c>
      <c r="AE396">
        <f t="shared" si="108"/>
        <v>0</v>
      </c>
      <c r="AF396">
        <f t="shared" si="109"/>
        <v>0</v>
      </c>
      <c r="AG396">
        <f t="shared" si="110"/>
        <v>0</v>
      </c>
      <c r="AH396">
        <f t="shared" si="111"/>
        <v>0</v>
      </c>
      <c r="AI396">
        <f t="shared" si="112"/>
        <v>0</v>
      </c>
      <c r="AJ396">
        <f t="shared" si="113"/>
        <v>0</v>
      </c>
      <c r="AK396">
        <f t="shared" si="114"/>
        <v>0</v>
      </c>
      <c r="AL396">
        <f t="shared" si="115"/>
        <v>0</v>
      </c>
      <c r="AM396">
        <f t="shared" si="116"/>
        <v>-4.5257188677983872E-4</v>
      </c>
      <c r="AN396">
        <f t="shared" si="117"/>
        <v>0</v>
      </c>
      <c r="AO396">
        <f t="shared" si="118"/>
        <v>0</v>
      </c>
    </row>
    <row r="397" spans="1:41" x14ac:dyDescent="0.2">
      <c r="A397" s="9" t="str">
        <f>'Cost per option'!A405</f>
        <v>2227 REF Final Electricity Demand  - FBI</v>
      </c>
      <c r="B397" t="str">
        <f>_xlfn.IFNA(VLOOKUP(A397,'Energy balance options'!A$7:C$3000,3,FALSE),"")</f>
        <v>Food and Beverage Industry</v>
      </c>
      <c r="C397">
        <f>SUMIFS('Energy balance options'!$F$7:$F$3000,'Energy balance options'!$B$7:$B$3000,HeatGen!C$2,'Energy balance options'!$A$7:$A$3000,HeatGen!$A397)</f>
        <v>0</v>
      </c>
      <c r="D397">
        <f>SUMIFS('Energy balance options'!$F$7:$F$3000,'Energy balance options'!$B$7:$B$3000,HeatGen!D$2,'Energy balance options'!$A$7:$A$3000,HeatGen!$A397)</f>
        <v>0</v>
      </c>
      <c r="E397">
        <f>SUMIFS('Energy balance options'!$F$7:$F$3000,'Energy balance options'!$B$7:$B$3000,HeatGen!E$2,'Energy balance options'!$A$7:$A$3000,HeatGen!$A397)</f>
        <v>0</v>
      </c>
      <c r="F397">
        <f>SUMIFS('Energy balance options'!$F$7:$F$3000,'Energy balance options'!$B$7:$B$3000,HeatGen!F$2,'Energy balance options'!$A$7:$A$3000,HeatGen!$A397)</f>
        <v>0</v>
      </c>
      <c r="G397">
        <f>SUMIFS('Energy balance options'!$F$7:$F$3000,'Energy balance options'!$B$7:$B$3000,HeatGen!G$2,'Energy balance options'!$A$7:$A$3000,HeatGen!$A397)</f>
        <v>0</v>
      </c>
      <c r="H397">
        <f>SUMIFS('Energy balance options'!$G$7:$G$3000,'Energy balance options'!$B$7:$B$3000,HeatGen!H$2,'Energy balance options'!$A$7:$A$3000,HeatGen!$A397)</f>
        <v>0</v>
      </c>
      <c r="I397">
        <f>SUMIFS('Energy balance options'!$G$7:$G$3000,'Energy balance options'!$B$7:$B$3000,HeatGen!I$2,'Energy balance options'!$A$7:$A$3000,HeatGen!$A397)</f>
        <v>0</v>
      </c>
      <c r="J397">
        <f>SUMIFS('Energy balance options'!$G$7:$G$3000,'Energy balance options'!$B$7:$B$3000,HeatGen!J$2,'Energy balance options'!$A$7:$A$3000,HeatGen!$A397)</f>
        <v>37.700000760000002</v>
      </c>
      <c r="K397">
        <f>SUMIFS('Energy balance options'!$G$7:$G$3000,'Energy balance options'!$B$7:$B$3000,HeatGen!K$2,'Energy balance options'!$A$7:$A$3000,HeatGen!$A397)</f>
        <v>0</v>
      </c>
      <c r="L397">
        <f>SUMIFS('Energy balance options'!$G$7:$G$3000,'Energy balance options'!$B$7:$B$3000,HeatGen!L$2,'Energy balance options'!$A$7:$A$3000,HeatGen!$A397)</f>
        <v>0</v>
      </c>
      <c r="M397">
        <f>SUMIFS('Energy balance options'!$G$7:$G$3000,'Energy balance options'!$B$7:$B$3000,HeatGen!M$2,'Energy balance options'!$A$7:$A$3000,HeatGen!$A397)</f>
        <v>0</v>
      </c>
      <c r="N397">
        <f>SUMIFS('Energy balance options'!$G$7:$G$3000,'Energy balance options'!$B$7:$B$3000,HeatGen!N$2,'Energy balance options'!$A$7:$A$3000,HeatGen!$A397)</f>
        <v>0</v>
      </c>
      <c r="O397">
        <f>SUMIFS('Energy balance options'!$G$7:$G$3000,'Energy balance options'!$B$7:$B$3000,HeatGen!O$2,'Energy balance options'!$A$7:$A$3000,HeatGen!$A397)</f>
        <v>0</v>
      </c>
      <c r="P397">
        <f>SUMIFS('Energy balance options'!$G$7:$G$3000,'Energy balance options'!$B$7:$B$3000,HeatGen!P$2,'Energy balance options'!$A$7:$A$3000,HeatGen!$A397)</f>
        <v>0</v>
      </c>
      <c r="Q397">
        <f>SUMIFS('Energy balance options'!$G$7:$G$3000,'Energy balance options'!$B$7:$B$3000,HeatGen!Q$2,'Energy balance options'!$A$7:$A$3000,HeatGen!$A397)</f>
        <v>0</v>
      </c>
      <c r="R397">
        <f>SUMIFS('Energy balance options'!$G$7:$G$3000,'Energy balance options'!$B$7:$B$3000,HeatGen!R$2,'Energy balance options'!$A$7:$A$3000,HeatGen!$A397)</f>
        <v>0</v>
      </c>
      <c r="S397">
        <f>SUMIFS('Energy balance options'!$G$7:$G$3000,'Energy balance options'!$B$7:$B$3000,HeatGen!S$2,'Energy balance options'!$A$7:$A$3000,HeatGen!$A397)</f>
        <v>0</v>
      </c>
      <c r="T397">
        <f>SUMIFS('Energy balance options'!$G$7:$G$3000,'Energy balance options'!$B$7:$B$3000,HeatGen!T$2,'Energy balance options'!$A$7:$A$3000,HeatGen!$A397)</f>
        <v>0</v>
      </c>
      <c r="U397">
        <f>SUMIFS('Energy balance options'!$G$7:$G$3000,'Energy balance options'!$B$7:$B$3000,HeatGen!U$2,'Energy balance options'!$A$7:$A$3000,HeatGen!$A397)</f>
        <v>0</v>
      </c>
      <c r="V397">
        <f>SUMIFS('Energy balance options'!$G$7:$G$3000,'Energy balance options'!$B$7:$B$3000,HeatGen!V$2,'Energy balance options'!$A$7:$A$3000,HeatGen!$A397)</f>
        <v>0</v>
      </c>
      <c r="W397">
        <f>SUMIFS('Energy balance options'!$G$7:$G$3000,'Energy balance options'!$B$7:$B$3000,HeatGen!W$2,'Energy balance options'!$A$7:$A$3000,HeatGen!$A397)</f>
        <v>0</v>
      </c>
      <c r="X397">
        <f>SUMIFS('Energy balance options'!$G$7:$G$3000,'Energy balance options'!$B$7:$B$3000,HeatGen!X$2,'Energy balance options'!$A$7:$A$3000,HeatGen!$A397)</f>
        <v>0</v>
      </c>
      <c r="Y397">
        <f t="shared" si="102"/>
        <v>0</v>
      </c>
      <c r="Z397">
        <f t="shared" si="103"/>
        <v>0</v>
      </c>
      <c r="AA397">
        <f t="shared" si="104"/>
        <v>0</v>
      </c>
      <c r="AB397">
        <f t="shared" si="105"/>
        <v>0</v>
      </c>
      <c r="AC397">
        <f t="shared" si="106"/>
        <v>0</v>
      </c>
      <c r="AD397">
        <f t="shared" si="107"/>
        <v>0</v>
      </c>
      <c r="AE397">
        <f t="shared" si="108"/>
        <v>0</v>
      </c>
      <c r="AF397">
        <f t="shared" si="109"/>
        <v>0</v>
      </c>
      <c r="AG397">
        <f t="shared" si="110"/>
        <v>0</v>
      </c>
      <c r="AH397">
        <f t="shared" si="111"/>
        <v>0</v>
      </c>
      <c r="AI397">
        <f t="shared" si="112"/>
        <v>0</v>
      </c>
      <c r="AJ397">
        <f t="shared" si="113"/>
        <v>0</v>
      </c>
      <c r="AK397">
        <f t="shared" si="114"/>
        <v>0</v>
      </c>
      <c r="AL397">
        <f t="shared" si="115"/>
        <v>0</v>
      </c>
      <c r="AM397">
        <f t="shared" si="116"/>
        <v>0</v>
      </c>
      <c r="AN397">
        <f t="shared" si="117"/>
        <v>0</v>
      </c>
      <c r="AO397">
        <f t="shared" si="118"/>
        <v>0</v>
      </c>
    </row>
    <row r="398" spans="1:41" x14ac:dyDescent="0.2">
      <c r="A398" s="9" t="str">
        <f>'Cost per option'!A406</f>
        <v>2228 REF Final  Heat Demand - FBI</v>
      </c>
      <c r="B398" t="str">
        <f>_xlfn.IFNA(VLOOKUP(A398,'Energy balance options'!A$7:C$3000,3,FALSE),"")</f>
        <v>Food and Beverage Industry</v>
      </c>
      <c r="C398">
        <f>SUMIFS('Energy balance options'!$F$7:$F$3000,'Energy balance options'!$B$7:$B$3000,HeatGen!C$2,'Energy balance options'!$A$7:$A$3000,HeatGen!$A398)</f>
        <v>0</v>
      </c>
      <c r="D398">
        <f>SUMIFS('Energy balance options'!$F$7:$F$3000,'Energy balance options'!$B$7:$B$3000,HeatGen!D$2,'Energy balance options'!$A$7:$A$3000,HeatGen!$A398)</f>
        <v>0</v>
      </c>
      <c r="E398">
        <f>SUMIFS('Energy balance options'!$F$7:$F$3000,'Energy balance options'!$B$7:$B$3000,HeatGen!E$2,'Energy balance options'!$A$7:$A$3000,HeatGen!$A398)</f>
        <v>0</v>
      </c>
      <c r="F398">
        <f>SUMIFS('Energy balance options'!$F$7:$F$3000,'Energy balance options'!$B$7:$B$3000,HeatGen!F$2,'Energy balance options'!$A$7:$A$3000,HeatGen!$A398)</f>
        <v>0</v>
      </c>
      <c r="G398">
        <f>SUMIFS('Energy balance options'!$F$7:$F$3000,'Energy balance options'!$B$7:$B$3000,HeatGen!G$2,'Energy balance options'!$A$7:$A$3000,HeatGen!$A398)</f>
        <v>0</v>
      </c>
      <c r="H398">
        <f>SUMIFS('Energy balance options'!$G$7:$G$3000,'Energy balance options'!$B$7:$B$3000,HeatGen!H$2,'Energy balance options'!$A$7:$A$3000,HeatGen!$A398)</f>
        <v>0</v>
      </c>
      <c r="I398">
        <f>SUMIFS('Energy balance options'!$G$7:$G$3000,'Energy balance options'!$B$7:$B$3000,HeatGen!I$2,'Energy balance options'!$A$7:$A$3000,HeatGen!$A398)</f>
        <v>0</v>
      </c>
      <c r="J398">
        <f>SUMIFS('Energy balance options'!$G$7:$G$3000,'Energy balance options'!$B$7:$B$3000,HeatGen!J$2,'Energy balance options'!$A$7:$A$3000,HeatGen!$A398)</f>
        <v>0</v>
      </c>
      <c r="K398">
        <f>SUMIFS('Energy balance options'!$G$7:$G$3000,'Energy balance options'!$B$7:$B$3000,HeatGen!K$2,'Energy balance options'!$A$7:$A$3000,HeatGen!$A398)</f>
        <v>0</v>
      </c>
      <c r="L398">
        <f>SUMIFS('Energy balance options'!$G$7:$G$3000,'Energy balance options'!$B$7:$B$3000,HeatGen!L$2,'Energy balance options'!$A$7:$A$3000,HeatGen!$A398)</f>
        <v>21.112000519999999</v>
      </c>
      <c r="M398">
        <f>SUMIFS('Energy balance options'!$G$7:$G$3000,'Energy balance options'!$B$7:$B$3000,HeatGen!M$2,'Energy balance options'!$A$7:$A$3000,HeatGen!$A398)</f>
        <v>0</v>
      </c>
      <c r="N398">
        <f>SUMIFS('Energy balance options'!$G$7:$G$3000,'Energy balance options'!$B$7:$B$3000,HeatGen!N$2,'Energy balance options'!$A$7:$A$3000,HeatGen!$A398)</f>
        <v>0</v>
      </c>
      <c r="O398">
        <f>SUMIFS('Energy balance options'!$G$7:$G$3000,'Energy balance options'!$B$7:$B$3000,HeatGen!O$2,'Energy balance options'!$A$7:$A$3000,HeatGen!$A398)</f>
        <v>0</v>
      </c>
      <c r="P398">
        <f>SUMIFS('Energy balance options'!$G$7:$G$3000,'Energy balance options'!$B$7:$B$3000,HeatGen!P$2,'Energy balance options'!$A$7:$A$3000,HeatGen!$A398)</f>
        <v>0</v>
      </c>
      <c r="Q398">
        <f>SUMIFS('Energy balance options'!$G$7:$G$3000,'Energy balance options'!$B$7:$B$3000,HeatGen!Q$2,'Energy balance options'!$A$7:$A$3000,HeatGen!$A398)</f>
        <v>0</v>
      </c>
      <c r="R398">
        <f>SUMIFS('Energy balance options'!$G$7:$G$3000,'Energy balance options'!$B$7:$B$3000,HeatGen!R$2,'Energy balance options'!$A$7:$A$3000,HeatGen!$A398)</f>
        <v>0</v>
      </c>
      <c r="S398">
        <f>SUMIFS('Energy balance options'!$G$7:$G$3000,'Energy balance options'!$B$7:$B$3000,HeatGen!S$2,'Energy balance options'!$A$7:$A$3000,HeatGen!$A398)</f>
        <v>0</v>
      </c>
      <c r="T398">
        <f>SUMIFS('Energy balance options'!$G$7:$G$3000,'Energy balance options'!$B$7:$B$3000,HeatGen!T$2,'Energy balance options'!$A$7:$A$3000,HeatGen!$A398)</f>
        <v>0</v>
      </c>
      <c r="U398">
        <f>SUMIFS('Energy balance options'!$G$7:$G$3000,'Energy balance options'!$B$7:$B$3000,HeatGen!U$2,'Energy balance options'!$A$7:$A$3000,HeatGen!$A398)</f>
        <v>0</v>
      </c>
      <c r="V398">
        <f>SUMIFS('Energy balance options'!$G$7:$G$3000,'Energy balance options'!$B$7:$B$3000,HeatGen!V$2,'Energy balance options'!$A$7:$A$3000,HeatGen!$A398)</f>
        <v>0</v>
      </c>
      <c r="W398">
        <f>SUMIFS('Energy balance options'!$G$7:$G$3000,'Energy balance options'!$B$7:$B$3000,HeatGen!W$2,'Energy balance options'!$A$7:$A$3000,HeatGen!$A398)</f>
        <v>0</v>
      </c>
      <c r="X398">
        <f>SUMIFS('Energy balance options'!$G$7:$G$3000,'Energy balance options'!$B$7:$B$3000,HeatGen!X$2,'Energy balance options'!$A$7:$A$3000,HeatGen!$A398)</f>
        <v>0</v>
      </c>
      <c r="Y398">
        <f t="shared" si="102"/>
        <v>0</v>
      </c>
      <c r="Z398">
        <f t="shared" si="103"/>
        <v>0</v>
      </c>
      <c r="AA398">
        <f t="shared" si="104"/>
        <v>0</v>
      </c>
      <c r="AB398">
        <f t="shared" si="105"/>
        <v>0</v>
      </c>
      <c r="AC398">
        <f t="shared" si="106"/>
        <v>0</v>
      </c>
      <c r="AD398">
        <f t="shared" si="107"/>
        <v>0</v>
      </c>
      <c r="AE398">
        <f t="shared" si="108"/>
        <v>0</v>
      </c>
      <c r="AF398">
        <f t="shared" si="109"/>
        <v>0</v>
      </c>
      <c r="AG398">
        <f t="shared" si="110"/>
        <v>0</v>
      </c>
      <c r="AH398">
        <f t="shared" si="111"/>
        <v>0</v>
      </c>
      <c r="AI398">
        <f t="shared" si="112"/>
        <v>0</v>
      </c>
      <c r="AJ398">
        <f t="shared" si="113"/>
        <v>0</v>
      </c>
      <c r="AK398">
        <f t="shared" si="114"/>
        <v>0</v>
      </c>
      <c r="AL398">
        <f t="shared" si="115"/>
        <v>0</v>
      </c>
      <c r="AM398">
        <f t="shared" si="116"/>
        <v>0</v>
      </c>
      <c r="AN398">
        <f t="shared" si="117"/>
        <v>0</v>
      </c>
      <c r="AO398">
        <f t="shared" si="118"/>
        <v>0</v>
      </c>
    </row>
    <row r="399" spans="1:41" x14ac:dyDescent="0.2">
      <c r="A399" s="9" t="str">
        <f>'Cost per option'!A407</f>
        <v>2232 Electric Heat Pump - Low Temp - FBI</v>
      </c>
      <c r="B399" t="str">
        <f>_xlfn.IFNA(VLOOKUP(A399,'Energy balance options'!A$7:C$3000,3,FALSE),"")</f>
        <v>Food and Beverage Industry</v>
      </c>
      <c r="C399">
        <f>SUMIFS('Energy balance options'!$F$7:$F$3000,'Energy balance options'!$B$7:$B$3000,HeatGen!C$2,'Energy balance options'!$A$7:$A$3000,HeatGen!$A399)</f>
        <v>-1.4080080420000001</v>
      </c>
      <c r="D399">
        <f>SUMIFS('Energy balance options'!$F$7:$F$3000,'Energy balance options'!$B$7:$B$3000,HeatGen!D$2,'Energy balance options'!$A$7:$A$3000,HeatGen!$A399)</f>
        <v>0</v>
      </c>
      <c r="E399">
        <f>SUMIFS('Energy balance options'!$F$7:$F$3000,'Energy balance options'!$B$7:$B$3000,HeatGen!E$2,'Energy balance options'!$A$7:$A$3000,HeatGen!$A399)</f>
        <v>0</v>
      </c>
      <c r="F399">
        <f>SUMIFS('Energy balance options'!$F$7:$F$3000,'Energy balance options'!$B$7:$B$3000,HeatGen!F$2,'Energy balance options'!$A$7:$A$3000,HeatGen!$A399)</f>
        <v>0</v>
      </c>
      <c r="G399">
        <f>SUMIFS('Energy balance options'!$F$7:$F$3000,'Energy balance options'!$B$7:$B$3000,HeatGen!G$2,'Energy balance options'!$A$7:$A$3000,HeatGen!$A399)</f>
        <v>0</v>
      </c>
      <c r="H399">
        <f>SUMIFS('Energy balance options'!$G$7:$G$3000,'Energy balance options'!$B$7:$B$3000,HeatGen!H$2,'Energy balance options'!$A$7:$A$3000,HeatGen!$A399)</f>
        <v>0</v>
      </c>
      <c r="I399">
        <f>SUMIFS('Energy balance options'!$G$7:$G$3000,'Energy balance options'!$B$7:$B$3000,HeatGen!I$2,'Energy balance options'!$A$7:$A$3000,HeatGen!$A399)</f>
        <v>0</v>
      </c>
      <c r="J399">
        <f>SUMIFS('Energy balance options'!$G$7:$G$3000,'Energy balance options'!$B$7:$B$3000,HeatGen!J$2,'Energy balance options'!$A$7:$A$3000,HeatGen!$A399)</f>
        <v>0.40228804299999998</v>
      </c>
      <c r="K399">
        <f>SUMIFS('Energy balance options'!$G$7:$G$3000,'Energy balance options'!$B$7:$B$3000,HeatGen!K$2,'Energy balance options'!$A$7:$A$3000,HeatGen!$A399)</f>
        <v>0</v>
      </c>
      <c r="L399">
        <f>SUMIFS('Energy balance options'!$G$7:$G$3000,'Energy balance options'!$B$7:$B$3000,HeatGen!L$2,'Energy balance options'!$A$7:$A$3000,HeatGen!$A399)</f>
        <v>0</v>
      </c>
      <c r="M399">
        <f>SUMIFS('Energy balance options'!$G$7:$G$3000,'Energy balance options'!$B$7:$B$3000,HeatGen!M$2,'Energy balance options'!$A$7:$A$3000,HeatGen!$A399)</f>
        <v>0</v>
      </c>
      <c r="N399">
        <f>SUMIFS('Energy balance options'!$G$7:$G$3000,'Energy balance options'!$B$7:$B$3000,HeatGen!N$2,'Energy balance options'!$A$7:$A$3000,HeatGen!$A399)</f>
        <v>0</v>
      </c>
      <c r="O399">
        <f>SUMIFS('Energy balance options'!$G$7:$G$3000,'Energy balance options'!$B$7:$B$3000,HeatGen!O$2,'Energy balance options'!$A$7:$A$3000,HeatGen!$A399)</f>
        <v>0</v>
      </c>
      <c r="P399">
        <f>SUMIFS('Energy balance options'!$G$7:$G$3000,'Energy balance options'!$B$7:$B$3000,HeatGen!P$2,'Energy balance options'!$A$7:$A$3000,HeatGen!$A399)</f>
        <v>0</v>
      </c>
      <c r="Q399">
        <f>SUMIFS('Energy balance options'!$G$7:$G$3000,'Energy balance options'!$B$7:$B$3000,HeatGen!Q$2,'Energy balance options'!$A$7:$A$3000,HeatGen!$A399)</f>
        <v>0</v>
      </c>
      <c r="R399">
        <f>SUMIFS('Energy balance options'!$G$7:$G$3000,'Energy balance options'!$B$7:$B$3000,HeatGen!R$2,'Energy balance options'!$A$7:$A$3000,HeatGen!$A399)</f>
        <v>0</v>
      </c>
      <c r="S399">
        <f>SUMIFS('Energy balance options'!$G$7:$G$3000,'Energy balance options'!$B$7:$B$3000,HeatGen!S$2,'Energy balance options'!$A$7:$A$3000,HeatGen!$A399)</f>
        <v>0</v>
      </c>
      <c r="T399">
        <f>SUMIFS('Energy balance options'!$G$7:$G$3000,'Energy balance options'!$B$7:$B$3000,HeatGen!T$2,'Energy balance options'!$A$7:$A$3000,HeatGen!$A399)</f>
        <v>0</v>
      </c>
      <c r="U399">
        <f>SUMIFS('Energy balance options'!$G$7:$G$3000,'Energy balance options'!$B$7:$B$3000,HeatGen!U$2,'Energy balance options'!$A$7:$A$3000,HeatGen!$A399)</f>
        <v>1.005722593</v>
      </c>
      <c r="V399">
        <f>SUMIFS('Energy balance options'!$G$7:$G$3000,'Energy balance options'!$B$7:$B$3000,HeatGen!V$2,'Energy balance options'!$A$7:$A$3000,HeatGen!$A399)</f>
        <v>0</v>
      </c>
      <c r="W399">
        <f>SUMIFS('Energy balance options'!$G$7:$G$3000,'Energy balance options'!$B$7:$B$3000,HeatGen!W$2,'Energy balance options'!$A$7:$A$3000,HeatGen!$A399)</f>
        <v>0</v>
      </c>
      <c r="X399">
        <f>SUMIFS('Energy balance options'!$G$7:$G$3000,'Energy balance options'!$B$7:$B$3000,HeatGen!X$2,'Energy balance options'!$A$7:$A$3000,HeatGen!$A399)</f>
        <v>0</v>
      </c>
      <c r="Y399">
        <f t="shared" si="102"/>
        <v>0</v>
      </c>
      <c r="Z399">
        <f t="shared" si="103"/>
        <v>0</v>
      </c>
      <c r="AA399">
        <f t="shared" si="104"/>
        <v>-0.40228730185845113</v>
      </c>
      <c r="AB399">
        <f t="shared" si="105"/>
        <v>0</v>
      </c>
      <c r="AC399">
        <f t="shared" si="106"/>
        <v>0</v>
      </c>
      <c r="AD399">
        <f t="shared" si="107"/>
        <v>0</v>
      </c>
      <c r="AE399">
        <f t="shared" si="108"/>
        <v>0</v>
      </c>
      <c r="AF399">
        <f t="shared" si="109"/>
        <v>0</v>
      </c>
      <c r="AG399">
        <f t="shared" si="110"/>
        <v>0</v>
      </c>
      <c r="AH399">
        <f t="shared" si="111"/>
        <v>0</v>
      </c>
      <c r="AI399">
        <f t="shared" si="112"/>
        <v>0</v>
      </c>
      <c r="AJ399">
        <f t="shared" si="113"/>
        <v>0</v>
      </c>
      <c r="AK399">
        <f t="shared" si="114"/>
        <v>0</v>
      </c>
      <c r="AL399">
        <f t="shared" si="115"/>
        <v>-1.0057207401415489</v>
      </c>
      <c r="AM399">
        <f t="shared" si="116"/>
        <v>0</v>
      </c>
      <c r="AN399">
        <f t="shared" si="117"/>
        <v>0</v>
      </c>
      <c r="AO399">
        <f t="shared" si="118"/>
        <v>0</v>
      </c>
    </row>
    <row r="400" spans="1:41" x14ac:dyDescent="0.2">
      <c r="A400" s="9" t="str">
        <f>'Cost per option'!A408</f>
        <v>2233 Biomass boilers - Low Temp - FBI</v>
      </c>
      <c r="B400" t="str">
        <f>_xlfn.IFNA(VLOOKUP(A400,'Energy balance options'!A$7:C$3000,3,FALSE),"")</f>
        <v>Food and Beverage Industry</v>
      </c>
      <c r="C400">
        <f>SUMIFS('Energy balance options'!$F$7:$F$3000,'Energy balance options'!$B$7:$B$3000,HeatGen!C$2,'Energy balance options'!$A$7:$A$3000,HeatGen!$A400)</f>
        <v>0</v>
      </c>
      <c r="D400">
        <f>SUMIFS('Energy balance options'!$F$7:$F$3000,'Energy balance options'!$B$7:$B$3000,HeatGen!D$2,'Energy balance options'!$A$7:$A$3000,HeatGen!$A400)</f>
        <v>-11.773280850000001</v>
      </c>
      <c r="E400">
        <f>SUMIFS('Energy balance options'!$F$7:$F$3000,'Energy balance options'!$B$7:$B$3000,HeatGen!E$2,'Energy balance options'!$A$7:$A$3000,HeatGen!$A400)</f>
        <v>0</v>
      </c>
      <c r="F400">
        <f>SUMIFS('Energy balance options'!$F$7:$F$3000,'Energy balance options'!$B$7:$B$3000,HeatGen!F$2,'Energy balance options'!$A$7:$A$3000,HeatGen!$A400)</f>
        <v>0</v>
      </c>
      <c r="G400">
        <f>SUMIFS('Energy balance options'!$F$7:$F$3000,'Energy balance options'!$B$7:$B$3000,HeatGen!G$2,'Energy balance options'!$A$7:$A$3000,HeatGen!$A400)</f>
        <v>0</v>
      </c>
      <c r="H400">
        <f>SUMIFS('Energy balance options'!$G$7:$G$3000,'Energy balance options'!$B$7:$B$3000,HeatGen!H$2,'Energy balance options'!$A$7:$A$3000,HeatGen!$A400)</f>
        <v>0</v>
      </c>
      <c r="I400">
        <f>SUMIFS('Energy balance options'!$G$7:$G$3000,'Energy balance options'!$B$7:$B$3000,HeatGen!I$2,'Energy balance options'!$A$7:$A$3000,HeatGen!$A400)</f>
        <v>0</v>
      </c>
      <c r="J400">
        <f>SUMIFS('Energy balance options'!$G$7:$G$3000,'Energy balance options'!$B$7:$B$3000,HeatGen!J$2,'Energy balance options'!$A$7:$A$3000,HeatGen!$A400)</f>
        <v>0</v>
      </c>
      <c r="K400">
        <f>SUMIFS('Energy balance options'!$G$7:$G$3000,'Energy balance options'!$B$7:$B$3000,HeatGen!K$2,'Energy balance options'!$A$7:$A$3000,HeatGen!$A400)</f>
        <v>0</v>
      </c>
      <c r="L400">
        <f>SUMIFS('Energy balance options'!$G$7:$G$3000,'Energy balance options'!$B$7:$B$3000,HeatGen!L$2,'Energy balance options'!$A$7:$A$3000,HeatGen!$A400)</f>
        <v>0</v>
      </c>
      <c r="M400">
        <f>SUMIFS('Energy balance options'!$G$7:$G$3000,'Energy balance options'!$B$7:$B$3000,HeatGen!M$2,'Energy balance options'!$A$7:$A$3000,HeatGen!$A400)</f>
        <v>13.23316767</v>
      </c>
      <c r="N400">
        <f>SUMIFS('Energy balance options'!$G$7:$G$3000,'Energy balance options'!$B$7:$B$3000,HeatGen!N$2,'Energy balance options'!$A$7:$A$3000,HeatGen!$A400)</f>
        <v>0</v>
      </c>
      <c r="O400">
        <f>SUMIFS('Energy balance options'!$G$7:$G$3000,'Energy balance options'!$B$7:$B$3000,HeatGen!O$2,'Energy balance options'!$A$7:$A$3000,HeatGen!$A400)</f>
        <v>0</v>
      </c>
      <c r="P400">
        <f>SUMIFS('Energy balance options'!$G$7:$G$3000,'Energy balance options'!$B$7:$B$3000,HeatGen!P$2,'Energy balance options'!$A$7:$A$3000,HeatGen!$A400)</f>
        <v>0</v>
      </c>
      <c r="Q400">
        <f>SUMIFS('Energy balance options'!$G$7:$G$3000,'Energy balance options'!$B$7:$B$3000,HeatGen!Q$2,'Energy balance options'!$A$7:$A$3000,HeatGen!$A400)</f>
        <v>0</v>
      </c>
      <c r="R400">
        <f>SUMIFS('Energy balance options'!$G$7:$G$3000,'Energy balance options'!$B$7:$B$3000,HeatGen!R$2,'Energy balance options'!$A$7:$A$3000,HeatGen!$A400)</f>
        <v>0</v>
      </c>
      <c r="S400">
        <f>SUMIFS('Energy balance options'!$G$7:$G$3000,'Energy balance options'!$B$7:$B$3000,HeatGen!S$2,'Energy balance options'!$A$7:$A$3000,HeatGen!$A400)</f>
        <v>0</v>
      </c>
      <c r="T400">
        <f>SUMIFS('Energy balance options'!$G$7:$G$3000,'Energy balance options'!$B$7:$B$3000,HeatGen!T$2,'Energy balance options'!$A$7:$A$3000,HeatGen!$A400)</f>
        <v>0</v>
      </c>
      <c r="U400">
        <f>SUMIFS('Energy balance options'!$G$7:$G$3000,'Energy balance options'!$B$7:$B$3000,HeatGen!U$2,'Energy balance options'!$A$7:$A$3000,HeatGen!$A400)</f>
        <v>0</v>
      </c>
      <c r="V400">
        <f>SUMIFS('Energy balance options'!$G$7:$G$3000,'Energy balance options'!$B$7:$B$3000,HeatGen!V$2,'Energy balance options'!$A$7:$A$3000,HeatGen!$A400)</f>
        <v>0</v>
      </c>
      <c r="W400">
        <f>SUMIFS('Energy balance options'!$G$7:$G$3000,'Energy balance options'!$B$7:$B$3000,HeatGen!W$2,'Energy balance options'!$A$7:$A$3000,HeatGen!$A400)</f>
        <v>0</v>
      </c>
      <c r="X400">
        <f>SUMIFS('Energy balance options'!$G$7:$G$3000,'Energy balance options'!$B$7:$B$3000,HeatGen!X$2,'Energy balance options'!$A$7:$A$3000,HeatGen!$A400)</f>
        <v>0</v>
      </c>
      <c r="Y400">
        <f t="shared" si="102"/>
        <v>0</v>
      </c>
      <c r="Z400">
        <f t="shared" si="103"/>
        <v>0</v>
      </c>
      <c r="AA400">
        <f t="shared" si="104"/>
        <v>0</v>
      </c>
      <c r="AB400">
        <f t="shared" si="105"/>
        <v>0</v>
      </c>
      <c r="AC400">
        <f t="shared" si="106"/>
        <v>0</v>
      </c>
      <c r="AD400">
        <f t="shared" si="107"/>
        <v>-11.773280850000001</v>
      </c>
      <c r="AE400">
        <f t="shared" si="108"/>
        <v>0</v>
      </c>
      <c r="AF400">
        <f t="shared" si="109"/>
        <v>0</v>
      </c>
      <c r="AG400">
        <f t="shared" si="110"/>
        <v>0</v>
      </c>
      <c r="AH400">
        <f t="shared" si="111"/>
        <v>0</v>
      </c>
      <c r="AI400">
        <f t="shared" si="112"/>
        <v>0</v>
      </c>
      <c r="AJ400">
        <f t="shared" si="113"/>
        <v>0</v>
      </c>
      <c r="AK400">
        <f t="shared" si="114"/>
        <v>0</v>
      </c>
      <c r="AL400">
        <f t="shared" si="115"/>
        <v>0</v>
      </c>
      <c r="AM400">
        <f t="shared" si="116"/>
        <v>0</v>
      </c>
      <c r="AN400">
        <f t="shared" si="117"/>
        <v>0</v>
      </c>
      <c r="AO400">
        <f t="shared" si="118"/>
        <v>0</v>
      </c>
    </row>
    <row r="401" spans="1:41" x14ac:dyDescent="0.2">
      <c r="A401" s="9" t="str">
        <f>'Cost per option'!A409</f>
        <v>2234 Natural Gas boilers - Low Temp - FBI</v>
      </c>
      <c r="B401" t="str">
        <f>_xlfn.IFNA(VLOOKUP(A401,'Energy balance options'!A$7:C$3000,3,FALSE),"")</f>
        <v>Food and Beverage Industry</v>
      </c>
      <c r="C401">
        <f>SUMIFS('Energy balance options'!$F$7:$F$3000,'Energy balance options'!$B$7:$B$3000,HeatGen!C$2,'Energy balance options'!$A$7:$A$3000,HeatGen!$A401)</f>
        <v>0</v>
      </c>
      <c r="D401">
        <f>SUMIFS('Energy balance options'!$F$7:$F$3000,'Energy balance options'!$B$7:$B$3000,HeatGen!D$2,'Energy balance options'!$A$7:$A$3000,HeatGen!$A401)</f>
        <v>-0.61227327249999997</v>
      </c>
      <c r="E401">
        <f>SUMIFS('Energy balance options'!$F$7:$F$3000,'Energy balance options'!$B$7:$B$3000,HeatGen!E$2,'Energy balance options'!$A$7:$A$3000,HeatGen!$A401)</f>
        <v>0</v>
      </c>
      <c r="F401">
        <f>SUMIFS('Energy balance options'!$F$7:$F$3000,'Energy balance options'!$B$7:$B$3000,HeatGen!F$2,'Energy balance options'!$A$7:$A$3000,HeatGen!$A401)</f>
        <v>0</v>
      </c>
      <c r="G401">
        <f>SUMIFS('Energy balance options'!$F$7:$F$3000,'Energy balance options'!$B$7:$B$3000,HeatGen!G$2,'Energy balance options'!$A$7:$A$3000,HeatGen!$A401)</f>
        <v>0</v>
      </c>
      <c r="H401">
        <f>SUMIFS('Energy balance options'!$G$7:$G$3000,'Energy balance options'!$B$7:$B$3000,HeatGen!H$2,'Energy balance options'!$A$7:$A$3000,HeatGen!$A401)</f>
        <v>0.68023560100000002</v>
      </c>
      <c r="I401">
        <f>SUMIFS('Energy balance options'!$G$7:$G$3000,'Energy balance options'!$B$7:$B$3000,HeatGen!I$2,'Energy balance options'!$A$7:$A$3000,HeatGen!$A401)</f>
        <v>0</v>
      </c>
      <c r="J401">
        <f>SUMIFS('Energy balance options'!$G$7:$G$3000,'Energy balance options'!$B$7:$B$3000,HeatGen!J$2,'Energy balance options'!$A$7:$A$3000,HeatGen!$A401)</f>
        <v>0</v>
      </c>
      <c r="K401">
        <f>SUMIFS('Energy balance options'!$G$7:$G$3000,'Energy balance options'!$B$7:$B$3000,HeatGen!K$2,'Energy balance options'!$A$7:$A$3000,HeatGen!$A401)</f>
        <v>0</v>
      </c>
      <c r="L401">
        <f>SUMIFS('Energy balance options'!$G$7:$G$3000,'Energy balance options'!$B$7:$B$3000,HeatGen!L$2,'Energy balance options'!$A$7:$A$3000,HeatGen!$A401)</f>
        <v>0</v>
      </c>
      <c r="M401">
        <f>SUMIFS('Energy balance options'!$G$7:$G$3000,'Energy balance options'!$B$7:$B$3000,HeatGen!M$2,'Energy balance options'!$A$7:$A$3000,HeatGen!$A401)</f>
        <v>0</v>
      </c>
      <c r="N401">
        <f>SUMIFS('Energy balance options'!$G$7:$G$3000,'Energy balance options'!$B$7:$B$3000,HeatGen!N$2,'Energy balance options'!$A$7:$A$3000,HeatGen!$A401)</f>
        <v>0</v>
      </c>
      <c r="O401">
        <f>SUMIFS('Energy balance options'!$G$7:$G$3000,'Energy balance options'!$B$7:$B$3000,HeatGen!O$2,'Energy balance options'!$A$7:$A$3000,HeatGen!$A401)</f>
        <v>0</v>
      </c>
      <c r="P401">
        <f>SUMIFS('Energy balance options'!$G$7:$G$3000,'Energy balance options'!$B$7:$B$3000,HeatGen!P$2,'Energy balance options'!$A$7:$A$3000,HeatGen!$A401)</f>
        <v>0</v>
      </c>
      <c r="Q401">
        <f>SUMIFS('Energy balance options'!$G$7:$G$3000,'Energy balance options'!$B$7:$B$3000,HeatGen!Q$2,'Energy balance options'!$A$7:$A$3000,HeatGen!$A401)</f>
        <v>0</v>
      </c>
      <c r="R401">
        <f>SUMIFS('Energy balance options'!$G$7:$G$3000,'Energy balance options'!$B$7:$B$3000,HeatGen!R$2,'Energy balance options'!$A$7:$A$3000,HeatGen!$A401)</f>
        <v>0</v>
      </c>
      <c r="S401">
        <f>SUMIFS('Energy balance options'!$G$7:$G$3000,'Energy balance options'!$B$7:$B$3000,HeatGen!S$2,'Energy balance options'!$A$7:$A$3000,HeatGen!$A401)</f>
        <v>0</v>
      </c>
      <c r="T401">
        <f>SUMIFS('Energy balance options'!$G$7:$G$3000,'Energy balance options'!$B$7:$B$3000,HeatGen!T$2,'Energy balance options'!$A$7:$A$3000,HeatGen!$A401)</f>
        <v>0</v>
      </c>
      <c r="U401">
        <f>SUMIFS('Energy balance options'!$G$7:$G$3000,'Energy balance options'!$B$7:$B$3000,HeatGen!U$2,'Energy balance options'!$A$7:$A$3000,HeatGen!$A401)</f>
        <v>0</v>
      </c>
      <c r="V401">
        <f>SUMIFS('Energy balance options'!$G$7:$G$3000,'Energy balance options'!$B$7:$B$3000,HeatGen!V$2,'Energy balance options'!$A$7:$A$3000,HeatGen!$A401)</f>
        <v>0</v>
      </c>
      <c r="W401">
        <f>SUMIFS('Energy balance options'!$G$7:$G$3000,'Energy balance options'!$B$7:$B$3000,HeatGen!W$2,'Energy balance options'!$A$7:$A$3000,HeatGen!$A401)</f>
        <v>0</v>
      </c>
      <c r="X401">
        <f>SUMIFS('Energy balance options'!$G$7:$G$3000,'Energy balance options'!$B$7:$B$3000,HeatGen!X$2,'Energy balance options'!$A$7:$A$3000,HeatGen!$A401)</f>
        <v>0</v>
      </c>
      <c r="Y401">
        <f t="shared" si="102"/>
        <v>-0.61227327249999997</v>
      </c>
      <c r="Z401">
        <f t="shared" si="103"/>
        <v>0</v>
      </c>
      <c r="AA401">
        <f t="shared" si="104"/>
        <v>0</v>
      </c>
      <c r="AB401">
        <f t="shared" si="105"/>
        <v>0</v>
      </c>
      <c r="AC401">
        <f t="shared" si="106"/>
        <v>0</v>
      </c>
      <c r="AD401">
        <f t="shared" si="107"/>
        <v>0</v>
      </c>
      <c r="AE401">
        <f t="shared" si="108"/>
        <v>0</v>
      </c>
      <c r="AF401">
        <f t="shared" si="109"/>
        <v>0</v>
      </c>
      <c r="AG401">
        <f t="shared" si="110"/>
        <v>0</v>
      </c>
      <c r="AH401">
        <f t="shared" si="111"/>
        <v>0</v>
      </c>
      <c r="AI401">
        <f t="shared" si="112"/>
        <v>0</v>
      </c>
      <c r="AJ401">
        <f t="shared" si="113"/>
        <v>0</v>
      </c>
      <c r="AK401">
        <f t="shared" si="114"/>
        <v>0</v>
      </c>
      <c r="AL401">
        <f t="shared" si="115"/>
        <v>0</v>
      </c>
      <c r="AM401">
        <f t="shared" si="116"/>
        <v>0</v>
      </c>
      <c r="AN401">
        <f t="shared" si="117"/>
        <v>0</v>
      </c>
      <c r="AO401">
        <f t="shared" si="118"/>
        <v>0</v>
      </c>
    </row>
    <row r="402" spans="1:41" x14ac:dyDescent="0.2">
      <c r="A402" s="9" t="str">
        <f>'Cost per option'!A410</f>
        <v>2235 Hydrogen boilers - Low Temp - FBI</v>
      </c>
      <c r="B402" t="str">
        <f>_xlfn.IFNA(VLOOKUP(A402,'Energy balance options'!A$7:C$3000,3,FALSE),"")</f>
        <v>Food and Beverage Industry</v>
      </c>
      <c r="C402">
        <f>SUMIFS('Energy balance options'!$F$7:$F$3000,'Energy balance options'!$B$7:$B$3000,HeatGen!C$2,'Energy balance options'!$A$7:$A$3000,HeatGen!$A402)</f>
        <v>0</v>
      </c>
      <c r="D402">
        <f>SUMIFS('Energy balance options'!$F$7:$F$3000,'Energy balance options'!$B$7:$B$3000,HeatGen!D$2,'Energy balance options'!$A$7:$A$3000,HeatGen!$A402)</f>
        <v>-1.9109535439999999E-5</v>
      </c>
      <c r="E402">
        <f>SUMIFS('Energy balance options'!$F$7:$F$3000,'Energy balance options'!$B$7:$B$3000,HeatGen!E$2,'Energy balance options'!$A$7:$A$3000,HeatGen!$A402)</f>
        <v>0</v>
      </c>
      <c r="F402">
        <f>SUMIFS('Energy balance options'!$F$7:$F$3000,'Energy balance options'!$B$7:$B$3000,HeatGen!F$2,'Energy balance options'!$A$7:$A$3000,HeatGen!$A402)</f>
        <v>0</v>
      </c>
      <c r="G402">
        <f>SUMIFS('Energy balance options'!$F$7:$F$3000,'Energy balance options'!$B$7:$B$3000,HeatGen!G$2,'Energy balance options'!$A$7:$A$3000,HeatGen!$A402)</f>
        <v>0</v>
      </c>
      <c r="H402">
        <f>SUMIFS('Energy balance options'!$G$7:$G$3000,'Energy balance options'!$B$7:$B$3000,HeatGen!H$2,'Energy balance options'!$A$7:$A$3000,HeatGen!$A402)</f>
        <v>0</v>
      </c>
      <c r="I402">
        <f>SUMIFS('Energy balance options'!$G$7:$G$3000,'Energy balance options'!$B$7:$B$3000,HeatGen!I$2,'Energy balance options'!$A$7:$A$3000,HeatGen!$A402)</f>
        <v>2.1206884499999999E-5</v>
      </c>
      <c r="J402">
        <f>SUMIFS('Energy balance options'!$G$7:$G$3000,'Energy balance options'!$B$7:$B$3000,HeatGen!J$2,'Energy balance options'!$A$7:$A$3000,HeatGen!$A402)</f>
        <v>0</v>
      </c>
      <c r="K402">
        <f>SUMIFS('Energy balance options'!$G$7:$G$3000,'Energy balance options'!$B$7:$B$3000,HeatGen!K$2,'Energy balance options'!$A$7:$A$3000,HeatGen!$A402)</f>
        <v>0</v>
      </c>
      <c r="L402">
        <f>SUMIFS('Energy balance options'!$G$7:$G$3000,'Energy balance options'!$B$7:$B$3000,HeatGen!L$2,'Energy balance options'!$A$7:$A$3000,HeatGen!$A402)</f>
        <v>0</v>
      </c>
      <c r="M402">
        <f>SUMIFS('Energy balance options'!$G$7:$G$3000,'Energy balance options'!$B$7:$B$3000,HeatGen!M$2,'Energy balance options'!$A$7:$A$3000,HeatGen!$A402)</f>
        <v>0</v>
      </c>
      <c r="N402">
        <f>SUMIFS('Energy balance options'!$G$7:$G$3000,'Energy balance options'!$B$7:$B$3000,HeatGen!N$2,'Energy balance options'!$A$7:$A$3000,HeatGen!$A402)</f>
        <v>0</v>
      </c>
      <c r="O402">
        <f>SUMIFS('Energy balance options'!$G$7:$G$3000,'Energy balance options'!$B$7:$B$3000,HeatGen!O$2,'Energy balance options'!$A$7:$A$3000,HeatGen!$A402)</f>
        <v>0</v>
      </c>
      <c r="P402">
        <f>SUMIFS('Energy balance options'!$G$7:$G$3000,'Energy balance options'!$B$7:$B$3000,HeatGen!P$2,'Energy balance options'!$A$7:$A$3000,HeatGen!$A402)</f>
        <v>0</v>
      </c>
      <c r="Q402">
        <f>SUMIFS('Energy balance options'!$G$7:$G$3000,'Energy balance options'!$B$7:$B$3000,HeatGen!Q$2,'Energy balance options'!$A$7:$A$3000,HeatGen!$A402)</f>
        <v>0</v>
      </c>
      <c r="R402">
        <f>SUMIFS('Energy balance options'!$G$7:$G$3000,'Energy balance options'!$B$7:$B$3000,HeatGen!R$2,'Energy balance options'!$A$7:$A$3000,HeatGen!$A402)</f>
        <v>0</v>
      </c>
      <c r="S402">
        <f>SUMIFS('Energy balance options'!$G$7:$G$3000,'Energy balance options'!$B$7:$B$3000,HeatGen!S$2,'Energy balance options'!$A$7:$A$3000,HeatGen!$A402)</f>
        <v>0</v>
      </c>
      <c r="T402">
        <f>SUMIFS('Energy balance options'!$G$7:$G$3000,'Energy balance options'!$B$7:$B$3000,HeatGen!T$2,'Energy balance options'!$A$7:$A$3000,HeatGen!$A402)</f>
        <v>0</v>
      </c>
      <c r="U402">
        <f>SUMIFS('Energy balance options'!$G$7:$G$3000,'Energy balance options'!$B$7:$B$3000,HeatGen!U$2,'Energy balance options'!$A$7:$A$3000,HeatGen!$A402)</f>
        <v>0</v>
      </c>
      <c r="V402">
        <f>SUMIFS('Energy balance options'!$G$7:$G$3000,'Energy balance options'!$B$7:$B$3000,HeatGen!V$2,'Energy balance options'!$A$7:$A$3000,HeatGen!$A402)</f>
        <v>0</v>
      </c>
      <c r="W402">
        <f>SUMIFS('Energy balance options'!$G$7:$G$3000,'Energy balance options'!$B$7:$B$3000,HeatGen!W$2,'Energy balance options'!$A$7:$A$3000,HeatGen!$A402)</f>
        <v>0</v>
      </c>
      <c r="X402">
        <f>SUMIFS('Energy balance options'!$G$7:$G$3000,'Energy balance options'!$B$7:$B$3000,HeatGen!X$2,'Energy balance options'!$A$7:$A$3000,HeatGen!$A402)</f>
        <v>0</v>
      </c>
      <c r="Y402">
        <f t="shared" si="102"/>
        <v>0</v>
      </c>
      <c r="Z402">
        <f t="shared" si="103"/>
        <v>-1.9109535439999999E-5</v>
      </c>
      <c r="AA402">
        <f t="shared" si="104"/>
        <v>0</v>
      </c>
      <c r="AB402">
        <f t="shared" si="105"/>
        <v>0</v>
      </c>
      <c r="AC402">
        <f t="shared" si="106"/>
        <v>0</v>
      </c>
      <c r="AD402">
        <f t="shared" si="107"/>
        <v>0</v>
      </c>
      <c r="AE402">
        <f t="shared" si="108"/>
        <v>0</v>
      </c>
      <c r="AF402">
        <f t="shared" si="109"/>
        <v>0</v>
      </c>
      <c r="AG402">
        <f t="shared" si="110"/>
        <v>0</v>
      </c>
      <c r="AH402">
        <f t="shared" si="111"/>
        <v>0</v>
      </c>
      <c r="AI402">
        <f t="shared" si="112"/>
        <v>0</v>
      </c>
      <c r="AJ402">
        <f t="shared" si="113"/>
        <v>0</v>
      </c>
      <c r="AK402">
        <f t="shared" si="114"/>
        <v>0</v>
      </c>
      <c r="AL402">
        <f t="shared" si="115"/>
        <v>0</v>
      </c>
      <c r="AM402">
        <f t="shared" si="116"/>
        <v>0</v>
      </c>
      <c r="AN402">
        <f t="shared" si="117"/>
        <v>0</v>
      </c>
      <c r="AO402">
        <f t="shared" si="118"/>
        <v>0</v>
      </c>
    </row>
    <row r="403" spans="1:41" x14ac:dyDescent="0.2">
      <c r="A403" s="9" t="str">
        <f>'Cost per option'!A411</f>
        <v>2236 Anaerobic Digestion boilers - Low Temp - FBI</v>
      </c>
      <c r="B403" t="str">
        <f>_xlfn.IFNA(VLOOKUP(A403,'Energy balance options'!A$7:C$3000,3,FALSE),"")</f>
        <v>Food and Beverage Industry</v>
      </c>
      <c r="C403">
        <f>SUMIFS('Energy balance options'!$F$7:$F$3000,'Energy balance options'!$B$7:$B$3000,HeatGen!C$2,'Energy balance options'!$A$7:$A$3000,HeatGen!$A403)</f>
        <v>-15.929828179999999</v>
      </c>
      <c r="D403">
        <f>SUMIFS('Energy balance options'!$F$7:$F$3000,'Energy balance options'!$B$7:$B$3000,HeatGen!D$2,'Energy balance options'!$A$7:$A$3000,HeatGen!$A403)</f>
        <v>0</v>
      </c>
      <c r="E403">
        <f>SUMIFS('Energy balance options'!$F$7:$F$3000,'Energy balance options'!$B$7:$B$3000,HeatGen!E$2,'Energy balance options'!$A$7:$A$3000,HeatGen!$A403)</f>
        <v>0</v>
      </c>
      <c r="F403">
        <f>SUMIFS('Energy balance options'!$F$7:$F$3000,'Energy balance options'!$B$7:$B$3000,HeatGen!F$2,'Energy balance options'!$A$7:$A$3000,HeatGen!$A403)</f>
        <v>0</v>
      </c>
      <c r="G403">
        <f>SUMIFS('Energy balance options'!$F$7:$F$3000,'Energy balance options'!$B$7:$B$3000,HeatGen!G$2,'Energy balance options'!$A$7:$A$3000,HeatGen!$A403)</f>
        <v>0</v>
      </c>
      <c r="H403">
        <f>SUMIFS('Energy balance options'!$G$7:$G$3000,'Energy balance options'!$B$7:$B$3000,HeatGen!H$2,'Energy balance options'!$A$7:$A$3000,HeatGen!$A403)</f>
        <v>0</v>
      </c>
      <c r="I403">
        <f>SUMIFS('Energy balance options'!$G$7:$G$3000,'Energy balance options'!$B$7:$B$3000,HeatGen!I$2,'Energy balance options'!$A$7:$A$3000,HeatGen!$A403)</f>
        <v>0</v>
      </c>
      <c r="J403">
        <f>SUMIFS('Energy balance options'!$G$7:$G$3000,'Energy balance options'!$B$7:$B$3000,HeatGen!J$2,'Energy balance options'!$A$7:$A$3000,HeatGen!$A403)</f>
        <v>0.3536422273</v>
      </c>
      <c r="K403">
        <f>SUMIFS('Energy balance options'!$G$7:$G$3000,'Energy balance options'!$B$7:$B$3000,HeatGen!K$2,'Energy balance options'!$A$7:$A$3000,HeatGen!$A403)</f>
        <v>0</v>
      </c>
      <c r="L403">
        <f>SUMIFS('Energy balance options'!$G$7:$G$3000,'Energy balance options'!$B$7:$B$3000,HeatGen!L$2,'Energy balance options'!$A$7:$A$3000,HeatGen!$A403)</f>
        <v>0</v>
      </c>
      <c r="M403">
        <f>SUMIFS('Energy balance options'!$G$7:$G$3000,'Energy balance options'!$B$7:$B$3000,HeatGen!M$2,'Energy balance options'!$A$7:$A$3000,HeatGen!$A403)</f>
        <v>0</v>
      </c>
      <c r="N403">
        <f>SUMIFS('Energy balance options'!$G$7:$G$3000,'Energy balance options'!$B$7:$B$3000,HeatGen!N$2,'Energy balance options'!$A$7:$A$3000,HeatGen!$A403)</f>
        <v>0</v>
      </c>
      <c r="O403">
        <f>SUMIFS('Energy balance options'!$G$7:$G$3000,'Energy balance options'!$B$7:$B$3000,HeatGen!O$2,'Energy balance options'!$A$7:$A$3000,HeatGen!$A403)</f>
        <v>0</v>
      </c>
      <c r="P403">
        <f>SUMIFS('Energy balance options'!$G$7:$G$3000,'Energy balance options'!$B$7:$B$3000,HeatGen!P$2,'Energy balance options'!$A$7:$A$3000,HeatGen!$A403)</f>
        <v>0</v>
      </c>
      <c r="Q403">
        <f>SUMIFS('Energy balance options'!$G$7:$G$3000,'Energy balance options'!$B$7:$B$3000,HeatGen!Q$2,'Energy balance options'!$A$7:$A$3000,HeatGen!$A403)</f>
        <v>0</v>
      </c>
      <c r="R403">
        <f>SUMIFS('Energy balance options'!$G$7:$G$3000,'Energy balance options'!$B$7:$B$3000,HeatGen!R$2,'Energy balance options'!$A$7:$A$3000,HeatGen!$A403)</f>
        <v>0</v>
      </c>
      <c r="S403">
        <f>SUMIFS('Energy balance options'!$G$7:$G$3000,'Energy balance options'!$B$7:$B$3000,HeatGen!S$2,'Energy balance options'!$A$7:$A$3000,HeatGen!$A403)</f>
        <v>17.699809080000001</v>
      </c>
      <c r="T403">
        <f>SUMIFS('Energy balance options'!$G$7:$G$3000,'Energy balance options'!$B$7:$B$3000,HeatGen!T$2,'Energy balance options'!$A$7:$A$3000,HeatGen!$A403)</f>
        <v>0</v>
      </c>
      <c r="U403">
        <f>SUMIFS('Energy balance options'!$G$7:$G$3000,'Energy balance options'!$B$7:$B$3000,HeatGen!U$2,'Energy balance options'!$A$7:$A$3000,HeatGen!$A403)</f>
        <v>0</v>
      </c>
      <c r="V403">
        <f>SUMIFS('Energy balance options'!$G$7:$G$3000,'Energy balance options'!$B$7:$B$3000,HeatGen!V$2,'Energy balance options'!$A$7:$A$3000,HeatGen!$A403)</f>
        <v>0</v>
      </c>
      <c r="W403">
        <f>SUMIFS('Energy balance options'!$G$7:$G$3000,'Energy balance options'!$B$7:$B$3000,HeatGen!W$2,'Energy balance options'!$A$7:$A$3000,HeatGen!$A403)</f>
        <v>0</v>
      </c>
      <c r="X403">
        <f>SUMIFS('Energy balance options'!$G$7:$G$3000,'Energy balance options'!$B$7:$B$3000,HeatGen!X$2,'Energy balance options'!$A$7:$A$3000,HeatGen!$A403)</f>
        <v>0</v>
      </c>
      <c r="Y403">
        <f t="shared" si="102"/>
        <v>0</v>
      </c>
      <c r="Z403">
        <f t="shared" si="103"/>
        <v>0</v>
      </c>
      <c r="AA403">
        <f t="shared" si="104"/>
        <v>-0.31204337731276838</v>
      </c>
      <c r="AB403">
        <f t="shared" si="105"/>
        <v>0</v>
      </c>
      <c r="AC403">
        <f t="shared" si="106"/>
        <v>0</v>
      </c>
      <c r="AD403">
        <f t="shared" si="107"/>
        <v>0</v>
      </c>
      <c r="AE403">
        <f t="shared" si="108"/>
        <v>0</v>
      </c>
      <c r="AF403">
        <f t="shared" si="109"/>
        <v>0</v>
      </c>
      <c r="AG403">
        <f t="shared" si="110"/>
        <v>0</v>
      </c>
      <c r="AH403">
        <f t="shared" si="111"/>
        <v>0</v>
      </c>
      <c r="AI403">
        <f t="shared" si="112"/>
        <v>0</v>
      </c>
      <c r="AJ403">
        <f t="shared" si="113"/>
        <v>-15.617784802687233</v>
      </c>
      <c r="AK403">
        <f t="shared" si="114"/>
        <v>0</v>
      </c>
      <c r="AL403">
        <f t="shared" si="115"/>
        <v>0</v>
      </c>
      <c r="AM403">
        <f t="shared" si="116"/>
        <v>0</v>
      </c>
      <c r="AN403">
        <f t="shared" si="117"/>
        <v>0</v>
      </c>
      <c r="AO403">
        <f t="shared" si="118"/>
        <v>0</v>
      </c>
    </row>
    <row r="404" spans="1:41" x14ac:dyDescent="0.2">
      <c r="A404" s="9" t="str">
        <f>'Cost per option'!A412</f>
        <v>2237 REF process_salt</v>
      </c>
      <c r="B404" t="str">
        <f>_xlfn.IFNA(VLOOKUP(A404,'Energy balance options'!A$7:C$3000,3,FALSE),"")</f>
        <v>Chemie</v>
      </c>
      <c r="C404">
        <f>SUMIFS('Energy balance options'!$F$7:$F$3000,'Energy balance options'!$B$7:$B$3000,HeatGen!C$2,'Energy balance options'!$A$7:$A$3000,HeatGen!$A404)</f>
        <v>0</v>
      </c>
      <c r="D404">
        <f>SUMIFS('Energy balance options'!$F$7:$F$3000,'Energy balance options'!$B$7:$B$3000,HeatGen!D$2,'Energy balance options'!$A$7:$A$3000,HeatGen!$A404)</f>
        <v>0</v>
      </c>
      <c r="E404">
        <f>SUMIFS('Energy balance options'!$F$7:$F$3000,'Energy balance options'!$B$7:$B$3000,HeatGen!E$2,'Energy balance options'!$A$7:$A$3000,HeatGen!$A404)</f>
        <v>0</v>
      </c>
      <c r="F404">
        <f>SUMIFS('Energy balance options'!$F$7:$F$3000,'Energy balance options'!$B$7:$B$3000,HeatGen!F$2,'Energy balance options'!$A$7:$A$3000,HeatGen!$A404)</f>
        <v>0</v>
      </c>
      <c r="G404">
        <f>SUMIFS('Energy balance options'!$F$7:$F$3000,'Energy balance options'!$B$7:$B$3000,HeatGen!G$2,'Energy balance options'!$A$7:$A$3000,HeatGen!$A404)</f>
        <v>0</v>
      </c>
      <c r="H404">
        <f>SUMIFS('Energy balance options'!$G$7:$G$3000,'Energy balance options'!$B$7:$B$3000,HeatGen!H$2,'Energy balance options'!$A$7:$A$3000,HeatGen!$A404)</f>
        <v>0</v>
      </c>
      <c r="I404">
        <f>SUMIFS('Energy balance options'!$G$7:$G$3000,'Energy balance options'!$B$7:$B$3000,HeatGen!I$2,'Energy balance options'!$A$7:$A$3000,HeatGen!$A404)</f>
        <v>0</v>
      </c>
      <c r="J404">
        <f>SUMIFS('Energy balance options'!$G$7:$G$3000,'Energy balance options'!$B$7:$B$3000,HeatGen!J$2,'Energy balance options'!$A$7:$A$3000,HeatGen!$A404)</f>
        <v>1.844814451</v>
      </c>
      <c r="K404">
        <f>SUMIFS('Energy balance options'!$G$7:$G$3000,'Energy balance options'!$B$7:$B$3000,HeatGen!K$2,'Energy balance options'!$A$7:$A$3000,HeatGen!$A404)</f>
        <v>0</v>
      </c>
      <c r="L404">
        <f>SUMIFS('Energy balance options'!$G$7:$G$3000,'Energy balance options'!$B$7:$B$3000,HeatGen!L$2,'Energy balance options'!$A$7:$A$3000,HeatGen!$A404)</f>
        <v>0</v>
      </c>
      <c r="M404">
        <f>SUMIFS('Energy balance options'!$G$7:$G$3000,'Energy balance options'!$B$7:$B$3000,HeatGen!M$2,'Energy balance options'!$A$7:$A$3000,HeatGen!$A404)</f>
        <v>0</v>
      </c>
      <c r="N404">
        <f>SUMIFS('Energy balance options'!$G$7:$G$3000,'Energy balance options'!$B$7:$B$3000,HeatGen!N$2,'Energy balance options'!$A$7:$A$3000,HeatGen!$A404)</f>
        <v>0</v>
      </c>
      <c r="O404">
        <f>SUMIFS('Energy balance options'!$G$7:$G$3000,'Energy balance options'!$B$7:$B$3000,HeatGen!O$2,'Energy balance options'!$A$7:$A$3000,HeatGen!$A404)</f>
        <v>0</v>
      </c>
      <c r="P404">
        <f>SUMIFS('Energy balance options'!$G$7:$G$3000,'Energy balance options'!$B$7:$B$3000,HeatGen!P$2,'Energy balance options'!$A$7:$A$3000,HeatGen!$A404)</f>
        <v>0</v>
      </c>
      <c r="Q404">
        <f>SUMIFS('Energy balance options'!$G$7:$G$3000,'Energy balance options'!$B$7:$B$3000,HeatGen!Q$2,'Energy balance options'!$A$7:$A$3000,HeatGen!$A404)</f>
        <v>0</v>
      </c>
      <c r="R404">
        <f>SUMIFS('Energy balance options'!$G$7:$G$3000,'Energy balance options'!$B$7:$B$3000,HeatGen!R$2,'Energy balance options'!$A$7:$A$3000,HeatGen!$A404)</f>
        <v>0</v>
      </c>
      <c r="S404">
        <f>SUMIFS('Energy balance options'!$G$7:$G$3000,'Energy balance options'!$B$7:$B$3000,HeatGen!S$2,'Energy balance options'!$A$7:$A$3000,HeatGen!$A404)</f>
        <v>0</v>
      </c>
      <c r="T404">
        <f>SUMIFS('Energy balance options'!$G$7:$G$3000,'Energy balance options'!$B$7:$B$3000,HeatGen!T$2,'Energy balance options'!$A$7:$A$3000,HeatGen!$A404)</f>
        <v>0</v>
      </c>
      <c r="U404">
        <f>SUMIFS('Energy balance options'!$G$7:$G$3000,'Energy balance options'!$B$7:$B$3000,HeatGen!U$2,'Energy balance options'!$A$7:$A$3000,HeatGen!$A404)</f>
        <v>0</v>
      </c>
      <c r="V404">
        <f>SUMIFS('Energy balance options'!$G$7:$G$3000,'Energy balance options'!$B$7:$B$3000,HeatGen!V$2,'Energy balance options'!$A$7:$A$3000,HeatGen!$A404)</f>
        <v>0</v>
      </c>
      <c r="W404">
        <f>SUMIFS('Energy balance options'!$G$7:$G$3000,'Energy balance options'!$B$7:$B$3000,HeatGen!W$2,'Energy balance options'!$A$7:$A$3000,HeatGen!$A404)</f>
        <v>0</v>
      </c>
      <c r="X404">
        <f>SUMIFS('Energy balance options'!$G$7:$G$3000,'Energy balance options'!$B$7:$B$3000,HeatGen!X$2,'Energy balance options'!$A$7:$A$3000,HeatGen!$A404)</f>
        <v>0</v>
      </c>
      <c r="Y404">
        <f t="shared" si="102"/>
        <v>0</v>
      </c>
      <c r="Z404">
        <f t="shared" si="103"/>
        <v>0</v>
      </c>
      <c r="AA404">
        <f t="shared" si="104"/>
        <v>0</v>
      </c>
      <c r="AB404">
        <f t="shared" si="105"/>
        <v>0</v>
      </c>
      <c r="AC404">
        <f t="shared" si="106"/>
        <v>0</v>
      </c>
      <c r="AD404">
        <f t="shared" si="107"/>
        <v>0</v>
      </c>
      <c r="AE404">
        <f t="shared" si="108"/>
        <v>0</v>
      </c>
      <c r="AF404">
        <f t="shared" si="109"/>
        <v>0</v>
      </c>
      <c r="AG404">
        <f t="shared" si="110"/>
        <v>0</v>
      </c>
      <c r="AH404">
        <f t="shared" si="111"/>
        <v>0</v>
      </c>
      <c r="AI404">
        <f t="shared" si="112"/>
        <v>0</v>
      </c>
      <c r="AJ404">
        <f t="shared" si="113"/>
        <v>0</v>
      </c>
      <c r="AK404">
        <f t="shared" si="114"/>
        <v>0</v>
      </c>
      <c r="AL404">
        <f t="shared" si="115"/>
        <v>0</v>
      </c>
      <c r="AM404">
        <f t="shared" si="116"/>
        <v>0</v>
      </c>
      <c r="AN404">
        <f t="shared" si="117"/>
        <v>0</v>
      </c>
      <c r="AO404">
        <f t="shared" si="118"/>
        <v>0</v>
      </c>
    </row>
    <row r="405" spans="1:41" x14ac:dyDescent="0.2">
      <c r="A405" s="9" t="str">
        <f>'Cost per option'!A413</f>
        <v>2239 REF Natural Gas Medium Temp Boilers - Salt</v>
      </c>
      <c r="B405" t="str">
        <f>_xlfn.IFNA(VLOOKUP(A405,'Energy balance options'!A$7:C$3000,3,FALSE),"")</f>
        <v>Chemie</v>
      </c>
      <c r="C405">
        <f>SUMIFS('Energy balance options'!$F$7:$F$3000,'Energy balance options'!$B$7:$B$3000,HeatGen!C$2,'Energy balance options'!$A$7:$A$3000,HeatGen!$A405)</f>
        <v>0</v>
      </c>
      <c r="D405">
        <f>SUMIFS('Energy balance options'!$F$7:$F$3000,'Energy balance options'!$B$7:$B$3000,HeatGen!D$2,'Energy balance options'!$A$7:$A$3000,HeatGen!$A405)</f>
        <v>-6.9243444639999998</v>
      </c>
      <c r="E405">
        <f>SUMIFS('Energy balance options'!$F$7:$F$3000,'Energy balance options'!$B$7:$B$3000,HeatGen!E$2,'Energy balance options'!$A$7:$A$3000,HeatGen!$A405)</f>
        <v>0</v>
      </c>
      <c r="F405">
        <f>SUMIFS('Energy balance options'!$F$7:$F$3000,'Energy balance options'!$B$7:$B$3000,HeatGen!F$2,'Energy balance options'!$A$7:$A$3000,HeatGen!$A405)</f>
        <v>0</v>
      </c>
      <c r="G405">
        <f>SUMIFS('Energy balance options'!$F$7:$F$3000,'Energy balance options'!$B$7:$B$3000,HeatGen!G$2,'Energy balance options'!$A$7:$A$3000,HeatGen!$A405)</f>
        <v>0</v>
      </c>
      <c r="H405">
        <f>SUMIFS('Energy balance options'!$G$7:$G$3000,'Energy balance options'!$B$7:$B$3000,HeatGen!H$2,'Energy balance options'!$A$7:$A$3000,HeatGen!$A405)</f>
        <v>7.6929466939999998</v>
      </c>
      <c r="I405">
        <f>SUMIFS('Energy balance options'!$G$7:$G$3000,'Energy balance options'!$B$7:$B$3000,HeatGen!I$2,'Energy balance options'!$A$7:$A$3000,HeatGen!$A405)</f>
        <v>0</v>
      </c>
      <c r="J405">
        <f>SUMIFS('Energy balance options'!$G$7:$G$3000,'Energy balance options'!$B$7:$B$3000,HeatGen!J$2,'Energy balance options'!$A$7:$A$3000,HeatGen!$A405)</f>
        <v>0</v>
      </c>
      <c r="K405">
        <f>SUMIFS('Energy balance options'!$G$7:$G$3000,'Energy balance options'!$B$7:$B$3000,HeatGen!K$2,'Energy balance options'!$A$7:$A$3000,HeatGen!$A405)</f>
        <v>0</v>
      </c>
      <c r="L405">
        <f>SUMIFS('Energy balance options'!$G$7:$G$3000,'Energy balance options'!$B$7:$B$3000,HeatGen!L$2,'Energy balance options'!$A$7:$A$3000,HeatGen!$A405)</f>
        <v>0</v>
      </c>
      <c r="M405">
        <f>SUMIFS('Energy balance options'!$G$7:$G$3000,'Energy balance options'!$B$7:$B$3000,HeatGen!M$2,'Energy balance options'!$A$7:$A$3000,HeatGen!$A405)</f>
        <v>0</v>
      </c>
      <c r="N405">
        <f>SUMIFS('Energy balance options'!$G$7:$G$3000,'Energy balance options'!$B$7:$B$3000,HeatGen!N$2,'Energy balance options'!$A$7:$A$3000,HeatGen!$A405)</f>
        <v>0</v>
      </c>
      <c r="O405">
        <f>SUMIFS('Energy balance options'!$G$7:$G$3000,'Energy balance options'!$B$7:$B$3000,HeatGen!O$2,'Energy balance options'!$A$7:$A$3000,HeatGen!$A405)</f>
        <v>0</v>
      </c>
      <c r="P405">
        <f>SUMIFS('Energy balance options'!$G$7:$G$3000,'Energy balance options'!$B$7:$B$3000,HeatGen!P$2,'Energy balance options'!$A$7:$A$3000,HeatGen!$A405)</f>
        <v>0</v>
      </c>
      <c r="Q405">
        <f>SUMIFS('Energy balance options'!$G$7:$G$3000,'Energy balance options'!$B$7:$B$3000,HeatGen!Q$2,'Energy balance options'!$A$7:$A$3000,HeatGen!$A405)</f>
        <v>0</v>
      </c>
      <c r="R405">
        <f>SUMIFS('Energy balance options'!$G$7:$G$3000,'Energy balance options'!$B$7:$B$3000,HeatGen!R$2,'Energy balance options'!$A$7:$A$3000,HeatGen!$A405)</f>
        <v>0</v>
      </c>
      <c r="S405">
        <f>SUMIFS('Energy balance options'!$G$7:$G$3000,'Energy balance options'!$B$7:$B$3000,HeatGen!S$2,'Energy balance options'!$A$7:$A$3000,HeatGen!$A405)</f>
        <v>0</v>
      </c>
      <c r="T405">
        <f>SUMIFS('Energy balance options'!$G$7:$G$3000,'Energy balance options'!$B$7:$B$3000,HeatGen!T$2,'Energy balance options'!$A$7:$A$3000,HeatGen!$A405)</f>
        <v>0</v>
      </c>
      <c r="U405">
        <f>SUMIFS('Energy balance options'!$G$7:$G$3000,'Energy balance options'!$B$7:$B$3000,HeatGen!U$2,'Energy balance options'!$A$7:$A$3000,HeatGen!$A405)</f>
        <v>0</v>
      </c>
      <c r="V405">
        <f>SUMIFS('Energy balance options'!$G$7:$G$3000,'Energy balance options'!$B$7:$B$3000,HeatGen!V$2,'Energy balance options'!$A$7:$A$3000,HeatGen!$A405)</f>
        <v>0</v>
      </c>
      <c r="W405">
        <f>SUMIFS('Energy balance options'!$G$7:$G$3000,'Energy balance options'!$B$7:$B$3000,HeatGen!W$2,'Energy balance options'!$A$7:$A$3000,HeatGen!$A405)</f>
        <v>0</v>
      </c>
      <c r="X405">
        <f>SUMIFS('Energy balance options'!$G$7:$G$3000,'Energy balance options'!$B$7:$B$3000,HeatGen!X$2,'Energy balance options'!$A$7:$A$3000,HeatGen!$A405)</f>
        <v>0</v>
      </c>
      <c r="Y405">
        <f t="shared" si="102"/>
        <v>-6.9243444639999998</v>
      </c>
      <c r="Z405">
        <f t="shared" si="103"/>
        <v>0</v>
      </c>
      <c r="AA405">
        <f t="shared" si="104"/>
        <v>0</v>
      </c>
      <c r="AB405">
        <f t="shared" si="105"/>
        <v>0</v>
      </c>
      <c r="AC405">
        <f t="shared" si="106"/>
        <v>0</v>
      </c>
      <c r="AD405">
        <f t="shared" si="107"/>
        <v>0</v>
      </c>
      <c r="AE405">
        <f t="shared" si="108"/>
        <v>0</v>
      </c>
      <c r="AF405">
        <f t="shared" si="109"/>
        <v>0</v>
      </c>
      <c r="AG405">
        <f t="shared" si="110"/>
        <v>0</v>
      </c>
      <c r="AH405">
        <f t="shared" si="111"/>
        <v>0</v>
      </c>
      <c r="AI405">
        <f t="shared" si="112"/>
        <v>0</v>
      </c>
      <c r="AJ405">
        <f t="shared" si="113"/>
        <v>0</v>
      </c>
      <c r="AK405">
        <f t="shared" si="114"/>
        <v>0</v>
      </c>
      <c r="AL405">
        <f t="shared" si="115"/>
        <v>0</v>
      </c>
      <c r="AM405">
        <f t="shared" si="116"/>
        <v>0</v>
      </c>
      <c r="AN405">
        <f t="shared" si="117"/>
        <v>0</v>
      </c>
      <c r="AO405">
        <f t="shared" si="118"/>
        <v>0</v>
      </c>
    </row>
    <row r="406" spans="1:41" x14ac:dyDescent="0.2">
      <c r="A406" s="9" t="str">
        <f>'Cost per option'!A414</f>
        <v>2240 Hydrogen Medium Temp Boilers - Salt</v>
      </c>
      <c r="B406" t="str">
        <f>_xlfn.IFNA(VLOOKUP(A406,'Energy balance options'!A$7:C$3000,3,FALSE),"")</f>
        <v>Chemie</v>
      </c>
      <c r="C406">
        <f>SUMIFS('Energy balance options'!$F$7:$F$3000,'Energy balance options'!$B$7:$B$3000,HeatGen!C$2,'Energy balance options'!$A$7:$A$3000,HeatGen!$A406)</f>
        <v>0</v>
      </c>
      <c r="D406">
        <f>SUMIFS('Energy balance options'!$F$7:$F$3000,'Energy balance options'!$B$7:$B$3000,HeatGen!D$2,'Energy balance options'!$A$7:$A$3000,HeatGen!$A406)</f>
        <v>-7.7332314829999999E-5</v>
      </c>
      <c r="E406">
        <f>SUMIFS('Energy balance options'!$F$7:$F$3000,'Energy balance options'!$B$7:$B$3000,HeatGen!E$2,'Energy balance options'!$A$7:$A$3000,HeatGen!$A406)</f>
        <v>0</v>
      </c>
      <c r="F406">
        <f>SUMIFS('Energy balance options'!$F$7:$F$3000,'Energy balance options'!$B$7:$B$3000,HeatGen!F$2,'Energy balance options'!$A$7:$A$3000,HeatGen!$A406)</f>
        <v>0</v>
      </c>
      <c r="G406">
        <f>SUMIFS('Energy balance options'!$F$7:$F$3000,'Energy balance options'!$B$7:$B$3000,HeatGen!G$2,'Energy balance options'!$A$7:$A$3000,HeatGen!$A406)</f>
        <v>0</v>
      </c>
      <c r="H406">
        <f>SUMIFS('Energy balance options'!$G$7:$G$3000,'Energy balance options'!$B$7:$B$3000,HeatGen!H$2,'Energy balance options'!$A$7:$A$3000,HeatGen!$A406)</f>
        <v>0</v>
      </c>
      <c r="I406">
        <f>SUMIFS('Energy balance options'!$G$7:$G$3000,'Energy balance options'!$B$7:$B$3000,HeatGen!I$2,'Energy balance options'!$A$7:$A$3000,HeatGen!$A406)</f>
        <v>8.5834169630000007E-5</v>
      </c>
      <c r="J406">
        <f>SUMIFS('Energy balance options'!$G$7:$G$3000,'Energy balance options'!$B$7:$B$3000,HeatGen!J$2,'Energy balance options'!$A$7:$A$3000,HeatGen!$A406)</f>
        <v>0</v>
      </c>
      <c r="K406">
        <f>SUMIFS('Energy balance options'!$G$7:$G$3000,'Energy balance options'!$B$7:$B$3000,HeatGen!K$2,'Energy balance options'!$A$7:$A$3000,HeatGen!$A406)</f>
        <v>0</v>
      </c>
      <c r="L406">
        <f>SUMIFS('Energy balance options'!$G$7:$G$3000,'Energy balance options'!$B$7:$B$3000,HeatGen!L$2,'Energy balance options'!$A$7:$A$3000,HeatGen!$A406)</f>
        <v>0</v>
      </c>
      <c r="M406">
        <f>SUMIFS('Energy balance options'!$G$7:$G$3000,'Energy balance options'!$B$7:$B$3000,HeatGen!M$2,'Energy balance options'!$A$7:$A$3000,HeatGen!$A406)</f>
        <v>0</v>
      </c>
      <c r="N406">
        <f>SUMIFS('Energy balance options'!$G$7:$G$3000,'Energy balance options'!$B$7:$B$3000,HeatGen!N$2,'Energy balance options'!$A$7:$A$3000,HeatGen!$A406)</f>
        <v>0</v>
      </c>
      <c r="O406">
        <f>SUMIFS('Energy balance options'!$G$7:$G$3000,'Energy balance options'!$B$7:$B$3000,HeatGen!O$2,'Energy balance options'!$A$7:$A$3000,HeatGen!$A406)</f>
        <v>0</v>
      </c>
      <c r="P406">
        <f>SUMIFS('Energy balance options'!$G$7:$G$3000,'Energy balance options'!$B$7:$B$3000,HeatGen!P$2,'Energy balance options'!$A$7:$A$3000,HeatGen!$A406)</f>
        <v>0</v>
      </c>
      <c r="Q406">
        <f>SUMIFS('Energy balance options'!$G$7:$G$3000,'Energy balance options'!$B$7:$B$3000,HeatGen!Q$2,'Energy balance options'!$A$7:$A$3000,HeatGen!$A406)</f>
        <v>0</v>
      </c>
      <c r="R406">
        <f>SUMIFS('Energy balance options'!$G$7:$G$3000,'Energy balance options'!$B$7:$B$3000,HeatGen!R$2,'Energy balance options'!$A$7:$A$3000,HeatGen!$A406)</f>
        <v>0</v>
      </c>
      <c r="S406">
        <f>SUMIFS('Energy balance options'!$G$7:$G$3000,'Energy balance options'!$B$7:$B$3000,HeatGen!S$2,'Energy balance options'!$A$7:$A$3000,HeatGen!$A406)</f>
        <v>0</v>
      </c>
      <c r="T406">
        <f>SUMIFS('Energy balance options'!$G$7:$G$3000,'Energy balance options'!$B$7:$B$3000,HeatGen!T$2,'Energy balance options'!$A$7:$A$3000,HeatGen!$A406)</f>
        <v>0</v>
      </c>
      <c r="U406">
        <f>SUMIFS('Energy balance options'!$G$7:$G$3000,'Energy balance options'!$B$7:$B$3000,HeatGen!U$2,'Energy balance options'!$A$7:$A$3000,HeatGen!$A406)</f>
        <v>0</v>
      </c>
      <c r="V406">
        <f>SUMIFS('Energy balance options'!$G$7:$G$3000,'Energy balance options'!$B$7:$B$3000,HeatGen!V$2,'Energy balance options'!$A$7:$A$3000,HeatGen!$A406)</f>
        <v>0</v>
      </c>
      <c r="W406">
        <f>SUMIFS('Energy balance options'!$G$7:$G$3000,'Energy balance options'!$B$7:$B$3000,HeatGen!W$2,'Energy balance options'!$A$7:$A$3000,HeatGen!$A406)</f>
        <v>0</v>
      </c>
      <c r="X406">
        <f>SUMIFS('Energy balance options'!$G$7:$G$3000,'Energy balance options'!$B$7:$B$3000,HeatGen!X$2,'Energy balance options'!$A$7:$A$3000,HeatGen!$A406)</f>
        <v>0</v>
      </c>
      <c r="Y406">
        <f t="shared" si="102"/>
        <v>0</v>
      </c>
      <c r="Z406">
        <f t="shared" si="103"/>
        <v>-7.7332314829999999E-5</v>
      </c>
      <c r="AA406">
        <f t="shared" si="104"/>
        <v>0</v>
      </c>
      <c r="AB406">
        <f t="shared" si="105"/>
        <v>0</v>
      </c>
      <c r="AC406">
        <f t="shared" si="106"/>
        <v>0</v>
      </c>
      <c r="AD406">
        <f t="shared" si="107"/>
        <v>0</v>
      </c>
      <c r="AE406">
        <f t="shared" si="108"/>
        <v>0</v>
      </c>
      <c r="AF406">
        <f t="shared" si="109"/>
        <v>0</v>
      </c>
      <c r="AG406">
        <f t="shared" si="110"/>
        <v>0</v>
      </c>
      <c r="AH406">
        <f t="shared" si="111"/>
        <v>0</v>
      </c>
      <c r="AI406">
        <f t="shared" si="112"/>
        <v>0</v>
      </c>
      <c r="AJ406">
        <f t="shared" si="113"/>
        <v>0</v>
      </c>
      <c r="AK406">
        <f t="shared" si="114"/>
        <v>0</v>
      </c>
      <c r="AL406">
        <f t="shared" si="115"/>
        <v>0</v>
      </c>
      <c r="AM406">
        <f t="shared" si="116"/>
        <v>0</v>
      </c>
      <c r="AN406">
        <f t="shared" si="117"/>
        <v>0</v>
      </c>
      <c r="AO406">
        <f t="shared" si="118"/>
        <v>0</v>
      </c>
    </row>
    <row r="407" spans="1:41" x14ac:dyDescent="0.2">
      <c r="A407" s="9" t="str">
        <f>'Cost per option'!A415</f>
        <v>2241 Electric Medium Temp Boilers - Salt</v>
      </c>
      <c r="B407" t="str">
        <f>_xlfn.IFNA(VLOOKUP(A407,'Energy balance options'!A$7:C$3000,3,FALSE),"")</f>
        <v>Chemie</v>
      </c>
      <c r="C407">
        <f>SUMIFS('Energy balance options'!$F$7:$F$3000,'Energy balance options'!$B$7:$B$3000,HeatGen!C$2,'Energy balance options'!$A$7:$A$3000,HeatGen!$A407)</f>
        <v>0</v>
      </c>
      <c r="D407">
        <f>SUMIFS('Energy balance options'!$F$7:$F$3000,'Energy balance options'!$B$7:$B$3000,HeatGen!D$2,'Energy balance options'!$A$7:$A$3000,HeatGen!$A407)</f>
        <v>-4.4282823789999997</v>
      </c>
      <c r="E407">
        <f>SUMIFS('Energy balance options'!$F$7:$F$3000,'Energy balance options'!$B$7:$B$3000,HeatGen!E$2,'Energy balance options'!$A$7:$A$3000,HeatGen!$A407)</f>
        <v>0</v>
      </c>
      <c r="F407">
        <f>SUMIFS('Energy balance options'!$F$7:$F$3000,'Energy balance options'!$B$7:$B$3000,HeatGen!F$2,'Energy balance options'!$A$7:$A$3000,HeatGen!$A407)</f>
        <v>0</v>
      </c>
      <c r="G407">
        <f>SUMIFS('Energy balance options'!$F$7:$F$3000,'Energy balance options'!$B$7:$B$3000,HeatGen!G$2,'Energy balance options'!$A$7:$A$3000,HeatGen!$A407)</f>
        <v>0</v>
      </c>
      <c r="H407">
        <f>SUMIFS('Energy balance options'!$G$7:$G$3000,'Energy balance options'!$B$7:$B$3000,HeatGen!H$2,'Energy balance options'!$A$7:$A$3000,HeatGen!$A407)</f>
        <v>0</v>
      </c>
      <c r="I407">
        <f>SUMIFS('Energy balance options'!$G$7:$G$3000,'Energy balance options'!$B$7:$B$3000,HeatGen!I$2,'Energy balance options'!$A$7:$A$3000,HeatGen!$A407)</f>
        <v>0</v>
      </c>
      <c r="J407">
        <f>SUMIFS('Energy balance options'!$G$7:$G$3000,'Energy balance options'!$B$7:$B$3000,HeatGen!J$2,'Energy balance options'!$A$7:$A$3000,HeatGen!$A407)</f>
        <v>4.4725652020000002</v>
      </c>
      <c r="K407">
        <f>SUMIFS('Energy balance options'!$G$7:$G$3000,'Energy balance options'!$B$7:$B$3000,HeatGen!K$2,'Energy balance options'!$A$7:$A$3000,HeatGen!$A407)</f>
        <v>0</v>
      </c>
      <c r="L407">
        <f>SUMIFS('Energy balance options'!$G$7:$G$3000,'Energy balance options'!$B$7:$B$3000,HeatGen!L$2,'Energy balance options'!$A$7:$A$3000,HeatGen!$A407)</f>
        <v>0</v>
      </c>
      <c r="M407">
        <f>SUMIFS('Energy balance options'!$G$7:$G$3000,'Energy balance options'!$B$7:$B$3000,HeatGen!M$2,'Energy balance options'!$A$7:$A$3000,HeatGen!$A407)</f>
        <v>0</v>
      </c>
      <c r="N407">
        <f>SUMIFS('Energy balance options'!$G$7:$G$3000,'Energy balance options'!$B$7:$B$3000,HeatGen!N$2,'Energy balance options'!$A$7:$A$3000,HeatGen!$A407)</f>
        <v>0</v>
      </c>
      <c r="O407">
        <f>SUMIFS('Energy balance options'!$G$7:$G$3000,'Energy balance options'!$B$7:$B$3000,HeatGen!O$2,'Energy balance options'!$A$7:$A$3000,HeatGen!$A407)</f>
        <v>0</v>
      </c>
      <c r="P407">
        <f>SUMIFS('Energy balance options'!$G$7:$G$3000,'Energy balance options'!$B$7:$B$3000,HeatGen!P$2,'Energy balance options'!$A$7:$A$3000,HeatGen!$A407)</f>
        <v>0</v>
      </c>
      <c r="Q407">
        <f>SUMIFS('Energy balance options'!$G$7:$G$3000,'Energy balance options'!$B$7:$B$3000,HeatGen!Q$2,'Energy balance options'!$A$7:$A$3000,HeatGen!$A407)</f>
        <v>0</v>
      </c>
      <c r="R407">
        <f>SUMIFS('Energy balance options'!$G$7:$G$3000,'Energy balance options'!$B$7:$B$3000,HeatGen!R$2,'Energy balance options'!$A$7:$A$3000,HeatGen!$A407)</f>
        <v>0</v>
      </c>
      <c r="S407">
        <f>SUMIFS('Energy balance options'!$G$7:$G$3000,'Energy balance options'!$B$7:$B$3000,HeatGen!S$2,'Energy balance options'!$A$7:$A$3000,HeatGen!$A407)</f>
        <v>0</v>
      </c>
      <c r="T407">
        <f>SUMIFS('Energy balance options'!$G$7:$G$3000,'Energy balance options'!$B$7:$B$3000,HeatGen!T$2,'Energy balance options'!$A$7:$A$3000,HeatGen!$A407)</f>
        <v>0</v>
      </c>
      <c r="U407">
        <f>SUMIFS('Energy balance options'!$G$7:$G$3000,'Energy balance options'!$B$7:$B$3000,HeatGen!U$2,'Energy balance options'!$A$7:$A$3000,HeatGen!$A407)</f>
        <v>0</v>
      </c>
      <c r="V407">
        <f>SUMIFS('Energy balance options'!$G$7:$G$3000,'Energy balance options'!$B$7:$B$3000,HeatGen!V$2,'Energy balance options'!$A$7:$A$3000,HeatGen!$A407)</f>
        <v>0</v>
      </c>
      <c r="W407">
        <f>SUMIFS('Energy balance options'!$G$7:$G$3000,'Energy balance options'!$B$7:$B$3000,HeatGen!W$2,'Energy balance options'!$A$7:$A$3000,HeatGen!$A407)</f>
        <v>0</v>
      </c>
      <c r="X407">
        <f>SUMIFS('Energy balance options'!$G$7:$G$3000,'Energy balance options'!$B$7:$B$3000,HeatGen!X$2,'Energy balance options'!$A$7:$A$3000,HeatGen!$A407)</f>
        <v>0</v>
      </c>
      <c r="Y407">
        <f t="shared" si="102"/>
        <v>0</v>
      </c>
      <c r="Z407">
        <f t="shared" si="103"/>
        <v>0</v>
      </c>
      <c r="AA407">
        <f t="shared" si="104"/>
        <v>-4.4282823789999997</v>
      </c>
      <c r="AB407">
        <f t="shared" si="105"/>
        <v>0</v>
      </c>
      <c r="AC407">
        <f t="shared" si="106"/>
        <v>0</v>
      </c>
      <c r="AD407">
        <f t="shared" si="107"/>
        <v>0</v>
      </c>
      <c r="AE407">
        <f t="shared" si="108"/>
        <v>0</v>
      </c>
      <c r="AF407">
        <f t="shared" si="109"/>
        <v>0</v>
      </c>
      <c r="AG407">
        <f t="shared" si="110"/>
        <v>0</v>
      </c>
      <c r="AH407">
        <f t="shared" si="111"/>
        <v>0</v>
      </c>
      <c r="AI407">
        <f t="shared" si="112"/>
        <v>0</v>
      </c>
      <c r="AJ407">
        <f t="shared" si="113"/>
        <v>0</v>
      </c>
      <c r="AK407">
        <f t="shared" si="114"/>
        <v>0</v>
      </c>
      <c r="AL407">
        <f t="shared" si="115"/>
        <v>0</v>
      </c>
      <c r="AM407">
        <f t="shared" si="116"/>
        <v>0</v>
      </c>
      <c r="AN407">
        <f t="shared" si="117"/>
        <v>0</v>
      </c>
      <c r="AO407">
        <f t="shared" si="118"/>
        <v>0</v>
      </c>
    </row>
    <row r="408" spans="1:41" x14ac:dyDescent="0.2">
      <c r="A408" s="9" t="str">
        <f>'Cost per option'!A416</f>
        <v>2243 REF Membrane Electrolysis_chlorine</v>
      </c>
      <c r="B408" t="str">
        <f>_xlfn.IFNA(VLOOKUP(A408,'Energy balance options'!A$7:C$3000,3,FALSE),"")</f>
        <v>Chemie</v>
      </c>
      <c r="C408">
        <f>SUMIFS('Energy balance options'!$F$7:$F$3000,'Energy balance options'!$B$7:$B$3000,HeatGen!C$2,'Energy balance options'!$A$7:$A$3000,HeatGen!$A408)</f>
        <v>0</v>
      </c>
      <c r="D408">
        <f>SUMIFS('Energy balance options'!$F$7:$F$3000,'Energy balance options'!$B$7:$B$3000,HeatGen!D$2,'Energy balance options'!$A$7:$A$3000,HeatGen!$A408)</f>
        <v>0</v>
      </c>
      <c r="E408">
        <f>SUMIFS('Energy balance options'!$F$7:$F$3000,'Energy balance options'!$B$7:$B$3000,HeatGen!E$2,'Energy balance options'!$A$7:$A$3000,HeatGen!$A408)</f>
        <v>0</v>
      </c>
      <c r="F408">
        <f>SUMIFS('Energy balance options'!$F$7:$F$3000,'Energy balance options'!$B$7:$B$3000,HeatGen!F$2,'Energy balance options'!$A$7:$A$3000,HeatGen!$A408)</f>
        <v>0</v>
      </c>
      <c r="G408">
        <f>SUMIFS('Energy balance options'!$F$7:$F$3000,'Energy balance options'!$B$7:$B$3000,HeatGen!G$2,'Energy balance options'!$A$7:$A$3000,HeatGen!$A408)</f>
        <v>0</v>
      </c>
      <c r="H408">
        <f>SUMIFS('Energy balance options'!$G$7:$G$3000,'Energy balance options'!$B$7:$B$3000,HeatGen!H$2,'Energy balance options'!$A$7:$A$3000,HeatGen!$A408)</f>
        <v>0</v>
      </c>
      <c r="I408">
        <f>SUMIFS('Energy balance options'!$G$7:$G$3000,'Energy balance options'!$B$7:$B$3000,HeatGen!I$2,'Energy balance options'!$A$7:$A$3000,HeatGen!$A408)</f>
        <v>0</v>
      </c>
      <c r="J408">
        <f>SUMIFS('Energy balance options'!$G$7:$G$3000,'Energy balance options'!$B$7:$B$3000,HeatGen!J$2,'Energy balance options'!$A$7:$A$3000,HeatGen!$A408)</f>
        <v>8.1328369110000001</v>
      </c>
      <c r="K408">
        <f>SUMIFS('Energy balance options'!$G$7:$G$3000,'Energy balance options'!$B$7:$B$3000,HeatGen!K$2,'Energy balance options'!$A$7:$A$3000,HeatGen!$A408)</f>
        <v>0</v>
      </c>
      <c r="L408">
        <f>SUMIFS('Energy balance options'!$G$7:$G$3000,'Energy balance options'!$B$7:$B$3000,HeatGen!L$2,'Energy balance options'!$A$7:$A$3000,HeatGen!$A408)</f>
        <v>0</v>
      </c>
      <c r="M408">
        <f>SUMIFS('Energy balance options'!$G$7:$G$3000,'Energy balance options'!$B$7:$B$3000,HeatGen!M$2,'Energy balance options'!$A$7:$A$3000,HeatGen!$A408)</f>
        <v>0</v>
      </c>
      <c r="N408">
        <f>SUMIFS('Energy balance options'!$G$7:$G$3000,'Energy balance options'!$B$7:$B$3000,HeatGen!N$2,'Energy balance options'!$A$7:$A$3000,HeatGen!$A408)</f>
        <v>0</v>
      </c>
      <c r="O408">
        <f>SUMIFS('Energy balance options'!$G$7:$G$3000,'Energy balance options'!$B$7:$B$3000,HeatGen!O$2,'Energy balance options'!$A$7:$A$3000,HeatGen!$A408)</f>
        <v>0</v>
      </c>
      <c r="P408">
        <f>SUMIFS('Energy balance options'!$G$7:$G$3000,'Energy balance options'!$B$7:$B$3000,HeatGen!P$2,'Energy balance options'!$A$7:$A$3000,HeatGen!$A408)</f>
        <v>0</v>
      </c>
      <c r="Q408">
        <f>SUMIFS('Energy balance options'!$G$7:$G$3000,'Energy balance options'!$B$7:$B$3000,HeatGen!Q$2,'Energy balance options'!$A$7:$A$3000,HeatGen!$A408)</f>
        <v>0</v>
      </c>
      <c r="R408">
        <f>SUMIFS('Energy balance options'!$G$7:$G$3000,'Energy balance options'!$B$7:$B$3000,HeatGen!R$2,'Energy balance options'!$A$7:$A$3000,HeatGen!$A408)</f>
        <v>0</v>
      </c>
      <c r="S408">
        <f>SUMIFS('Energy balance options'!$G$7:$G$3000,'Energy balance options'!$B$7:$B$3000,HeatGen!S$2,'Energy balance options'!$A$7:$A$3000,HeatGen!$A408)</f>
        <v>0</v>
      </c>
      <c r="T408">
        <f>SUMIFS('Energy balance options'!$G$7:$G$3000,'Energy balance options'!$B$7:$B$3000,HeatGen!T$2,'Energy balance options'!$A$7:$A$3000,HeatGen!$A408)</f>
        <v>0</v>
      </c>
      <c r="U408">
        <f>SUMIFS('Energy balance options'!$G$7:$G$3000,'Energy balance options'!$B$7:$B$3000,HeatGen!U$2,'Energy balance options'!$A$7:$A$3000,HeatGen!$A408)</f>
        <v>0</v>
      </c>
      <c r="V408">
        <f>SUMIFS('Energy balance options'!$G$7:$G$3000,'Energy balance options'!$B$7:$B$3000,HeatGen!V$2,'Energy balance options'!$A$7:$A$3000,HeatGen!$A408)</f>
        <v>0</v>
      </c>
      <c r="W408">
        <f>SUMIFS('Energy balance options'!$G$7:$G$3000,'Energy balance options'!$B$7:$B$3000,HeatGen!W$2,'Energy balance options'!$A$7:$A$3000,HeatGen!$A408)</f>
        <v>0</v>
      </c>
      <c r="X408">
        <f>SUMIFS('Energy balance options'!$G$7:$G$3000,'Energy balance options'!$B$7:$B$3000,HeatGen!X$2,'Energy balance options'!$A$7:$A$3000,HeatGen!$A408)</f>
        <v>0</v>
      </c>
      <c r="Y408">
        <f t="shared" si="102"/>
        <v>0</v>
      </c>
      <c r="Z408">
        <f t="shared" si="103"/>
        <v>0</v>
      </c>
      <c r="AA408">
        <f t="shared" si="104"/>
        <v>0</v>
      </c>
      <c r="AB408">
        <f t="shared" si="105"/>
        <v>0</v>
      </c>
      <c r="AC408">
        <f t="shared" si="106"/>
        <v>0</v>
      </c>
      <c r="AD408">
        <f t="shared" si="107"/>
        <v>0</v>
      </c>
      <c r="AE408">
        <f t="shared" si="108"/>
        <v>0</v>
      </c>
      <c r="AF408">
        <f t="shared" si="109"/>
        <v>0</v>
      </c>
      <c r="AG408">
        <f t="shared" si="110"/>
        <v>0</v>
      </c>
      <c r="AH408">
        <f t="shared" si="111"/>
        <v>0</v>
      </c>
      <c r="AI408">
        <f t="shared" si="112"/>
        <v>0</v>
      </c>
      <c r="AJ408">
        <f t="shared" si="113"/>
        <v>0</v>
      </c>
      <c r="AK408">
        <f t="shared" si="114"/>
        <v>0</v>
      </c>
      <c r="AL408">
        <f t="shared" si="115"/>
        <v>0</v>
      </c>
      <c r="AM408">
        <f t="shared" si="116"/>
        <v>0</v>
      </c>
      <c r="AN408">
        <f t="shared" si="117"/>
        <v>0</v>
      </c>
      <c r="AO408">
        <f t="shared" si="118"/>
        <v>0</v>
      </c>
    </row>
    <row r="409" spans="1:41" x14ac:dyDescent="0.2">
      <c r="A409" s="9" t="str">
        <f>'Cost per option'!A417</f>
        <v>2245 REF Natural Gas Medium Temp Boilers - Chlorine</v>
      </c>
      <c r="B409" t="str">
        <f>_xlfn.IFNA(VLOOKUP(A409,'Energy balance options'!A$7:C$3000,3,FALSE),"")</f>
        <v>Chemie</v>
      </c>
      <c r="C409">
        <f>SUMIFS('Energy balance options'!$F$7:$F$3000,'Energy balance options'!$B$7:$B$3000,HeatGen!C$2,'Energy balance options'!$A$7:$A$3000,HeatGen!$A409)</f>
        <v>0</v>
      </c>
      <c r="D409">
        <f>SUMIFS('Energy balance options'!$F$7:$F$3000,'Energy balance options'!$B$7:$B$3000,HeatGen!D$2,'Energy balance options'!$A$7:$A$3000,HeatGen!$A409)</f>
        <v>-0.66766991320000002</v>
      </c>
      <c r="E409">
        <f>SUMIFS('Energy balance options'!$F$7:$F$3000,'Energy balance options'!$B$7:$B$3000,HeatGen!E$2,'Energy balance options'!$A$7:$A$3000,HeatGen!$A409)</f>
        <v>0</v>
      </c>
      <c r="F409">
        <f>SUMIFS('Energy balance options'!$F$7:$F$3000,'Energy balance options'!$B$7:$B$3000,HeatGen!F$2,'Energy balance options'!$A$7:$A$3000,HeatGen!$A409)</f>
        <v>0</v>
      </c>
      <c r="G409">
        <f>SUMIFS('Energy balance options'!$F$7:$F$3000,'Energy balance options'!$B$7:$B$3000,HeatGen!G$2,'Energy balance options'!$A$7:$A$3000,HeatGen!$A409)</f>
        <v>0</v>
      </c>
      <c r="H409">
        <f>SUMIFS('Energy balance options'!$G$7:$G$3000,'Energy balance options'!$B$7:$B$3000,HeatGen!H$2,'Energy balance options'!$A$7:$A$3000,HeatGen!$A409)</f>
        <v>0.74178126879999995</v>
      </c>
      <c r="I409">
        <f>SUMIFS('Energy balance options'!$G$7:$G$3000,'Energy balance options'!$B$7:$B$3000,HeatGen!I$2,'Energy balance options'!$A$7:$A$3000,HeatGen!$A409)</f>
        <v>0</v>
      </c>
      <c r="J409">
        <f>SUMIFS('Energy balance options'!$G$7:$G$3000,'Energy balance options'!$B$7:$B$3000,HeatGen!J$2,'Energy balance options'!$A$7:$A$3000,HeatGen!$A409)</f>
        <v>0</v>
      </c>
      <c r="K409">
        <f>SUMIFS('Energy balance options'!$G$7:$G$3000,'Energy balance options'!$B$7:$B$3000,HeatGen!K$2,'Energy balance options'!$A$7:$A$3000,HeatGen!$A409)</f>
        <v>0</v>
      </c>
      <c r="L409">
        <f>SUMIFS('Energy balance options'!$G$7:$G$3000,'Energy balance options'!$B$7:$B$3000,HeatGen!L$2,'Energy balance options'!$A$7:$A$3000,HeatGen!$A409)</f>
        <v>0</v>
      </c>
      <c r="M409">
        <f>SUMIFS('Energy balance options'!$G$7:$G$3000,'Energy balance options'!$B$7:$B$3000,HeatGen!M$2,'Energy balance options'!$A$7:$A$3000,HeatGen!$A409)</f>
        <v>0</v>
      </c>
      <c r="N409">
        <f>SUMIFS('Energy balance options'!$G$7:$G$3000,'Energy balance options'!$B$7:$B$3000,HeatGen!N$2,'Energy balance options'!$A$7:$A$3000,HeatGen!$A409)</f>
        <v>0</v>
      </c>
      <c r="O409">
        <f>SUMIFS('Energy balance options'!$G$7:$G$3000,'Energy balance options'!$B$7:$B$3000,HeatGen!O$2,'Energy balance options'!$A$7:$A$3000,HeatGen!$A409)</f>
        <v>0</v>
      </c>
      <c r="P409">
        <f>SUMIFS('Energy balance options'!$G$7:$G$3000,'Energy balance options'!$B$7:$B$3000,HeatGen!P$2,'Energy balance options'!$A$7:$A$3000,HeatGen!$A409)</f>
        <v>0</v>
      </c>
      <c r="Q409">
        <f>SUMIFS('Energy balance options'!$G$7:$G$3000,'Energy balance options'!$B$7:$B$3000,HeatGen!Q$2,'Energy balance options'!$A$7:$A$3000,HeatGen!$A409)</f>
        <v>0</v>
      </c>
      <c r="R409">
        <f>SUMIFS('Energy balance options'!$G$7:$G$3000,'Energy balance options'!$B$7:$B$3000,HeatGen!R$2,'Energy balance options'!$A$7:$A$3000,HeatGen!$A409)</f>
        <v>0</v>
      </c>
      <c r="S409">
        <f>SUMIFS('Energy balance options'!$G$7:$G$3000,'Energy balance options'!$B$7:$B$3000,HeatGen!S$2,'Energy balance options'!$A$7:$A$3000,HeatGen!$A409)</f>
        <v>0</v>
      </c>
      <c r="T409">
        <f>SUMIFS('Energy balance options'!$G$7:$G$3000,'Energy balance options'!$B$7:$B$3000,HeatGen!T$2,'Energy balance options'!$A$7:$A$3000,HeatGen!$A409)</f>
        <v>0</v>
      </c>
      <c r="U409">
        <f>SUMIFS('Energy balance options'!$G$7:$G$3000,'Energy balance options'!$B$7:$B$3000,HeatGen!U$2,'Energy balance options'!$A$7:$A$3000,HeatGen!$A409)</f>
        <v>0</v>
      </c>
      <c r="V409">
        <f>SUMIFS('Energy balance options'!$G$7:$G$3000,'Energy balance options'!$B$7:$B$3000,HeatGen!V$2,'Energy balance options'!$A$7:$A$3000,HeatGen!$A409)</f>
        <v>0</v>
      </c>
      <c r="W409">
        <f>SUMIFS('Energy balance options'!$G$7:$G$3000,'Energy balance options'!$B$7:$B$3000,HeatGen!W$2,'Energy balance options'!$A$7:$A$3000,HeatGen!$A409)</f>
        <v>0</v>
      </c>
      <c r="X409">
        <f>SUMIFS('Energy balance options'!$G$7:$G$3000,'Energy balance options'!$B$7:$B$3000,HeatGen!X$2,'Energy balance options'!$A$7:$A$3000,HeatGen!$A409)</f>
        <v>0</v>
      </c>
      <c r="Y409">
        <f t="shared" si="102"/>
        <v>-0.66766991320000002</v>
      </c>
      <c r="Z409">
        <f t="shared" si="103"/>
        <v>0</v>
      </c>
      <c r="AA409">
        <f t="shared" si="104"/>
        <v>0</v>
      </c>
      <c r="AB409">
        <f t="shared" si="105"/>
        <v>0</v>
      </c>
      <c r="AC409">
        <f t="shared" si="106"/>
        <v>0</v>
      </c>
      <c r="AD409">
        <f t="shared" si="107"/>
        <v>0</v>
      </c>
      <c r="AE409">
        <f t="shared" si="108"/>
        <v>0</v>
      </c>
      <c r="AF409">
        <f t="shared" si="109"/>
        <v>0</v>
      </c>
      <c r="AG409">
        <f t="shared" si="110"/>
        <v>0</v>
      </c>
      <c r="AH409">
        <f t="shared" si="111"/>
        <v>0</v>
      </c>
      <c r="AI409">
        <f t="shared" si="112"/>
        <v>0</v>
      </c>
      <c r="AJ409">
        <f t="shared" si="113"/>
        <v>0</v>
      </c>
      <c r="AK409">
        <f t="shared" si="114"/>
        <v>0</v>
      </c>
      <c r="AL409">
        <f t="shared" si="115"/>
        <v>0</v>
      </c>
      <c r="AM409">
        <f t="shared" si="116"/>
        <v>0</v>
      </c>
      <c r="AN409">
        <f t="shared" si="117"/>
        <v>0</v>
      </c>
      <c r="AO409">
        <f t="shared" si="118"/>
        <v>0</v>
      </c>
    </row>
    <row r="410" spans="1:41" x14ac:dyDescent="0.2">
      <c r="A410" s="9" t="str">
        <f>'Cost per option'!A418</f>
        <v>2246 Electric Medium Temp Boilers - Chlorine</v>
      </c>
      <c r="B410" t="str">
        <f>_xlfn.IFNA(VLOOKUP(A410,'Energy balance options'!A$7:C$3000,3,FALSE),"")</f>
        <v>Chemie</v>
      </c>
      <c r="C410">
        <f>SUMIFS('Energy balance options'!$F$7:$F$3000,'Energy balance options'!$B$7:$B$3000,HeatGen!C$2,'Energy balance options'!$A$7:$A$3000,HeatGen!$A410)</f>
        <v>0</v>
      </c>
      <c r="D410">
        <f>SUMIFS('Energy balance options'!$F$7:$F$3000,'Energy balance options'!$B$7:$B$3000,HeatGen!D$2,'Energy balance options'!$A$7:$A$3000,HeatGen!$A410)</f>
        <v>-0.49505929450000002</v>
      </c>
      <c r="E410">
        <f>SUMIFS('Energy balance options'!$F$7:$F$3000,'Energy balance options'!$B$7:$B$3000,HeatGen!E$2,'Energy balance options'!$A$7:$A$3000,HeatGen!$A410)</f>
        <v>0</v>
      </c>
      <c r="F410">
        <f>SUMIFS('Energy balance options'!$F$7:$F$3000,'Energy balance options'!$B$7:$B$3000,HeatGen!F$2,'Energy balance options'!$A$7:$A$3000,HeatGen!$A410)</f>
        <v>0</v>
      </c>
      <c r="G410">
        <f>SUMIFS('Energy balance options'!$F$7:$F$3000,'Energy balance options'!$B$7:$B$3000,HeatGen!G$2,'Energy balance options'!$A$7:$A$3000,HeatGen!$A410)</f>
        <v>0</v>
      </c>
      <c r="H410">
        <f>SUMIFS('Energy balance options'!$G$7:$G$3000,'Energy balance options'!$B$7:$B$3000,HeatGen!H$2,'Energy balance options'!$A$7:$A$3000,HeatGen!$A410)</f>
        <v>0</v>
      </c>
      <c r="I410">
        <f>SUMIFS('Energy balance options'!$G$7:$G$3000,'Energy balance options'!$B$7:$B$3000,HeatGen!I$2,'Energy balance options'!$A$7:$A$3000,HeatGen!$A410)</f>
        <v>0</v>
      </c>
      <c r="J410">
        <f>SUMIFS('Energy balance options'!$G$7:$G$3000,'Energy balance options'!$B$7:$B$3000,HeatGen!J$2,'Energy balance options'!$A$7:$A$3000,HeatGen!$A410)</f>
        <v>0.50000988710000005</v>
      </c>
      <c r="K410">
        <f>SUMIFS('Energy balance options'!$G$7:$G$3000,'Energy balance options'!$B$7:$B$3000,HeatGen!K$2,'Energy balance options'!$A$7:$A$3000,HeatGen!$A410)</f>
        <v>0</v>
      </c>
      <c r="L410">
        <f>SUMIFS('Energy balance options'!$G$7:$G$3000,'Energy balance options'!$B$7:$B$3000,HeatGen!L$2,'Energy balance options'!$A$7:$A$3000,HeatGen!$A410)</f>
        <v>0</v>
      </c>
      <c r="M410">
        <f>SUMIFS('Energy balance options'!$G$7:$G$3000,'Energy balance options'!$B$7:$B$3000,HeatGen!M$2,'Energy balance options'!$A$7:$A$3000,HeatGen!$A410)</f>
        <v>0</v>
      </c>
      <c r="N410">
        <f>SUMIFS('Energy balance options'!$G$7:$G$3000,'Energy balance options'!$B$7:$B$3000,HeatGen!N$2,'Energy balance options'!$A$7:$A$3000,HeatGen!$A410)</f>
        <v>0</v>
      </c>
      <c r="O410">
        <f>SUMIFS('Energy balance options'!$G$7:$G$3000,'Energy balance options'!$B$7:$B$3000,HeatGen!O$2,'Energy balance options'!$A$7:$A$3000,HeatGen!$A410)</f>
        <v>0</v>
      </c>
      <c r="P410">
        <f>SUMIFS('Energy balance options'!$G$7:$G$3000,'Energy balance options'!$B$7:$B$3000,HeatGen!P$2,'Energy balance options'!$A$7:$A$3000,HeatGen!$A410)</f>
        <v>0</v>
      </c>
      <c r="Q410">
        <f>SUMIFS('Energy balance options'!$G$7:$G$3000,'Energy balance options'!$B$7:$B$3000,HeatGen!Q$2,'Energy balance options'!$A$7:$A$3000,HeatGen!$A410)</f>
        <v>0</v>
      </c>
      <c r="R410">
        <f>SUMIFS('Energy balance options'!$G$7:$G$3000,'Energy balance options'!$B$7:$B$3000,HeatGen!R$2,'Energy balance options'!$A$7:$A$3000,HeatGen!$A410)</f>
        <v>0</v>
      </c>
      <c r="S410">
        <f>SUMIFS('Energy balance options'!$G$7:$G$3000,'Energy balance options'!$B$7:$B$3000,HeatGen!S$2,'Energy balance options'!$A$7:$A$3000,HeatGen!$A410)</f>
        <v>0</v>
      </c>
      <c r="T410">
        <f>SUMIFS('Energy balance options'!$G$7:$G$3000,'Energy balance options'!$B$7:$B$3000,HeatGen!T$2,'Energy balance options'!$A$7:$A$3000,HeatGen!$A410)</f>
        <v>0</v>
      </c>
      <c r="U410">
        <f>SUMIFS('Energy balance options'!$G$7:$G$3000,'Energy balance options'!$B$7:$B$3000,HeatGen!U$2,'Energy balance options'!$A$7:$A$3000,HeatGen!$A410)</f>
        <v>0</v>
      </c>
      <c r="V410">
        <f>SUMIFS('Energy balance options'!$G$7:$G$3000,'Energy balance options'!$B$7:$B$3000,HeatGen!V$2,'Energy balance options'!$A$7:$A$3000,HeatGen!$A410)</f>
        <v>0</v>
      </c>
      <c r="W410">
        <f>SUMIFS('Energy balance options'!$G$7:$G$3000,'Energy balance options'!$B$7:$B$3000,HeatGen!W$2,'Energy balance options'!$A$7:$A$3000,HeatGen!$A410)</f>
        <v>0</v>
      </c>
      <c r="X410">
        <f>SUMIFS('Energy balance options'!$G$7:$G$3000,'Energy balance options'!$B$7:$B$3000,HeatGen!X$2,'Energy balance options'!$A$7:$A$3000,HeatGen!$A410)</f>
        <v>0</v>
      </c>
      <c r="Y410">
        <f t="shared" si="102"/>
        <v>0</v>
      </c>
      <c r="Z410">
        <f t="shared" si="103"/>
        <v>0</v>
      </c>
      <c r="AA410">
        <f t="shared" si="104"/>
        <v>-0.49505929450000002</v>
      </c>
      <c r="AB410">
        <f t="shared" si="105"/>
        <v>0</v>
      </c>
      <c r="AC410">
        <f t="shared" si="106"/>
        <v>0</v>
      </c>
      <c r="AD410">
        <f t="shared" si="107"/>
        <v>0</v>
      </c>
      <c r="AE410">
        <f t="shared" si="108"/>
        <v>0</v>
      </c>
      <c r="AF410">
        <f t="shared" si="109"/>
        <v>0</v>
      </c>
      <c r="AG410">
        <f t="shared" si="110"/>
        <v>0</v>
      </c>
      <c r="AH410">
        <f t="shared" si="111"/>
        <v>0</v>
      </c>
      <c r="AI410">
        <f t="shared" si="112"/>
        <v>0</v>
      </c>
      <c r="AJ410">
        <f t="shared" si="113"/>
        <v>0</v>
      </c>
      <c r="AK410">
        <f t="shared" si="114"/>
        <v>0</v>
      </c>
      <c r="AL410">
        <f t="shared" si="115"/>
        <v>0</v>
      </c>
      <c r="AM410">
        <f t="shared" si="116"/>
        <v>0</v>
      </c>
      <c r="AN410">
        <f t="shared" si="117"/>
        <v>0</v>
      </c>
      <c r="AO410">
        <f t="shared" si="118"/>
        <v>0</v>
      </c>
    </row>
    <row r="411" spans="1:41" x14ac:dyDescent="0.2">
      <c r="A411" s="9" t="str">
        <f>'Cost per option'!A419</f>
        <v>2247 Biomass Medium Temp Boilers - Chlorine</v>
      </c>
      <c r="B411" t="str">
        <f>_xlfn.IFNA(VLOOKUP(A411,'Energy balance options'!A$7:C$3000,3,FALSE),"")</f>
        <v>Chemie</v>
      </c>
      <c r="C411">
        <f>SUMIFS('Energy balance options'!$F$7:$F$3000,'Energy balance options'!$B$7:$B$3000,HeatGen!C$2,'Energy balance options'!$A$7:$A$3000,HeatGen!$A411)</f>
        <v>0</v>
      </c>
      <c r="D411">
        <f>SUMIFS('Energy balance options'!$F$7:$F$3000,'Energy balance options'!$B$7:$B$3000,HeatGen!D$2,'Energy balance options'!$A$7:$A$3000,HeatGen!$A411)</f>
        <v>-0.70459419729999995</v>
      </c>
      <c r="E411">
        <f>SUMIFS('Energy balance options'!$F$7:$F$3000,'Energy balance options'!$B$7:$B$3000,HeatGen!E$2,'Energy balance options'!$A$7:$A$3000,HeatGen!$A411)</f>
        <v>0</v>
      </c>
      <c r="F411">
        <f>SUMIFS('Energy balance options'!$F$7:$F$3000,'Energy balance options'!$B$7:$B$3000,HeatGen!F$2,'Energy balance options'!$A$7:$A$3000,HeatGen!$A411)</f>
        <v>0</v>
      </c>
      <c r="G411">
        <f>SUMIFS('Energy balance options'!$F$7:$F$3000,'Energy balance options'!$B$7:$B$3000,HeatGen!G$2,'Energy balance options'!$A$7:$A$3000,HeatGen!$A411)</f>
        <v>0</v>
      </c>
      <c r="H411">
        <f>SUMIFS('Energy balance options'!$G$7:$G$3000,'Energy balance options'!$B$7:$B$3000,HeatGen!H$2,'Energy balance options'!$A$7:$A$3000,HeatGen!$A411)</f>
        <v>0</v>
      </c>
      <c r="I411">
        <f>SUMIFS('Energy balance options'!$G$7:$G$3000,'Energy balance options'!$B$7:$B$3000,HeatGen!I$2,'Energy balance options'!$A$7:$A$3000,HeatGen!$A411)</f>
        <v>0</v>
      </c>
      <c r="J411">
        <f>SUMIFS('Energy balance options'!$G$7:$G$3000,'Energy balance options'!$B$7:$B$3000,HeatGen!J$2,'Energy balance options'!$A$7:$A$3000,HeatGen!$A411)</f>
        <v>0</v>
      </c>
      <c r="K411">
        <f>SUMIFS('Energy balance options'!$G$7:$G$3000,'Energy balance options'!$B$7:$B$3000,HeatGen!K$2,'Energy balance options'!$A$7:$A$3000,HeatGen!$A411)</f>
        <v>0</v>
      </c>
      <c r="L411">
        <f>SUMIFS('Energy balance options'!$G$7:$G$3000,'Energy balance options'!$B$7:$B$3000,HeatGen!L$2,'Energy balance options'!$A$7:$A$3000,HeatGen!$A411)</f>
        <v>0</v>
      </c>
      <c r="M411">
        <f>SUMIFS('Energy balance options'!$G$7:$G$3000,'Energy balance options'!$B$7:$B$3000,HeatGen!M$2,'Energy balance options'!$A$7:$A$3000,HeatGen!$A411)</f>
        <v>0.7919638725</v>
      </c>
      <c r="N411">
        <f>SUMIFS('Energy balance options'!$G$7:$G$3000,'Energy balance options'!$B$7:$B$3000,HeatGen!N$2,'Energy balance options'!$A$7:$A$3000,HeatGen!$A411)</f>
        <v>0</v>
      </c>
      <c r="O411">
        <f>SUMIFS('Energy balance options'!$G$7:$G$3000,'Energy balance options'!$B$7:$B$3000,HeatGen!O$2,'Energy balance options'!$A$7:$A$3000,HeatGen!$A411)</f>
        <v>0</v>
      </c>
      <c r="P411">
        <f>SUMIFS('Energy balance options'!$G$7:$G$3000,'Energy balance options'!$B$7:$B$3000,HeatGen!P$2,'Energy balance options'!$A$7:$A$3000,HeatGen!$A411)</f>
        <v>0</v>
      </c>
      <c r="Q411">
        <f>SUMIFS('Energy balance options'!$G$7:$G$3000,'Energy balance options'!$B$7:$B$3000,HeatGen!Q$2,'Energy balance options'!$A$7:$A$3000,HeatGen!$A411)</f>
        <v>0</v>
      </c>
      <c r="R411">
        <f>SUMIFS('Energy balance options'!$G$7:$G$3000,'Energy balance options'!$B$7:$B$3000,HeatGen!R$2,'Energy balance options'!$A$7:$A$3000,HeatGen!$A411)</f>
        <v>0</v>
      </c>
      <c r="S411">
        <f>SUMIFS('Energy balance options'!$G$7:$G$3000,'Energy balance options'!$B$7:$B$3000,HeatGen!S$2,'Energy balance options'!$A$7:$A$3000,HeatGen!$A411)</f>
        <v>0</v>
      </c>
      <c r="T411">
        <f>SUMIFS('Energy balance options'!$G$7:$G$3000,'Energy balance options'!$B$7:$B$3000,HeatGen!T$2,'Energy balance options'!$A$7:$A$3000,HeatGen!$A411)</f>
        <v>0</v>
      </c>
      <c r="U411">
        <f>SUMIFS('Energy balance options'!$G$7:$G$3000,'Energy balance options'!$B$7:$B$3000,HeatGen!U$2,'Energy balance options'!$A$7:$A$3000,HeatGen!$A411)</f>
        <v>0</v>
      </c>
      <c r="V411">
        <f>SUMIFS('Energy balance options'!$G$7:$G$3000,'Energy balance options'!$B$7:$B$3000,HeatGen!V$2,'Energy balance options'!$A$7:$A$3000,HeatGen!$A411)</f>
        <v>0</v>
      </c>
      <c r="W411">
        <f>SUMIFS('Energy balance options'!$G$7:$G$3000,'Energy balance options'!$B$7:$B$3000,HeatGen!W$2,'Energy balance options'!$A$7:$A$3000,HeatGen!$A411)</f>
        <v>0</v>
      </c>
      <c r="X411">
        <f>SUMIFS('Energy balance options'!$G$7:$G$3000,'Energy balance options'!$B$7:$B$3000,HeatGen!X$2,'Energy balance options'!$A$7:$A$3000,HeatGen!$A411)</f>
        <v>0</v>
      </c>
      <c r="Y411">
        <f t="shared" si="102"/>
        <v>0</v>
      </c>
      <c r="Z411">
        <f t="shared" si="103"/>
        <v>0</v>
      </c>
      <c r="AA411">
        <f t="shared" si="104"/>
        <v>0</v>
      </c>
      <c r="AB411">
        <f t="shared" si="105"/>
        <v>0</v>
      </c>
      <c r="AC411">
        <f t="shared" si="106"/>
        <v>0</v>
      </c>
      <c r="AD411">
        <f t="shared" si="107"/>
        <v>-0.70459419729999995</v>
      </c>
      <c r="AE411">
        <f t="shared" si="108"/>
        <v>0</v>
      </c>
      <c r="AF411">
        <f t="shared" si="109"/>
        <v>0</v>
      </c>
      <c r="AG411">
        <f t="shared" si="110"/>
        <v>0</v>
      </c>
      <c r="AH411">
        <f t="shared" si="111"/>
        <v>0</v>
      </c>
      <c r="AI411">
        <f t="shared" si="112"/>
        <v>0</v>
      </c>
      <c r="AJ411">
        <f t="shared" si="113"/>
        <v>0</v>
      </c>
      <c r="AK411">
        <f t="shared" si="114"/>
        <v>0</v>
      </c>
      <c r="AL411">
        <f t="shared" si="115"/>
        <v>0</v>
      </c>
      <c r="AM411">
        <f t="shared" si="116"/>
        <v>0</v>
      </c>
      <c r="AN411">
        <f t="shared" si="117"/>
        <v>0</v>
      </c>
      <c r="AO411">
        <f t="shared" si="118"/>
        <v>0</v>
      </c>
    </row>
    <row r="412" spans="1:41" x14ac:dyDescent="0.2">
      <c r="A412" s="9" t="str">
        <f>'Cost per option'!A420</f>
        <v>2248 Deep geothermal heat - Chlorine</v>
      </c>
      <c r="B412" t="str">
        <f>_xlfn.IFNA(VLOOKUP(A412,'Energy balance options'!A$7:C$3000,3,FALSE),"")</f>
        <v>Chemie</v>
      </c>
      <c r="C412">
        <f>SUMIFS('Energy balance options'!$F$7:$F$3000,'Energy balance options'!$B$7:$B$3000,HeatGen!C$2,'Energy balance options'!$A$7:$A$3000,HeatGen!$A412)</f>
        <v>0</v>
      </c>
      <c r="D412">
        <f>SUMIFS('Energy balance options'!$F$7:$F$3000,'Energy balance options'!$B$7:$B$3000,HeatGen!D$2,'Energy balance options'!$A$7:$A$3000,HeatGen!$A412)</f>
        <v>-3.6348303419999999E-4</v>
      </c>
      <c r="E412">
        <f>SUMIFS('Energy balance options'!$F$7:$F$3000,'Energy balance options'!$B$7:$B$3000,HeatGen!E$2,'Energy balance options'!$A$7:$A$3000,HeatGen!$A412)</f>
        <v>0</v>
      </c>
      <c r="F412">
        <f>SUMIFS('Energy balance options'!$F$7:$F$3000,'Energy balance options'!$B$7:$B$3000,HeatGen!F$2,'Energy balance options'!$A$7:$A$3000,HeatGen!$A412)</f>
        <v>0</v>
      </c>
      <c r="G412">
        <f>SUMIFS('Energy balance options'!$F$7:$F$3000,'Energy balance options'!$B$7:$B$3000,HeatGen!G$2,'Energy balance options'!$A$7:$A$3000,HeatGen!$A412)</f>
        <v>0</v>
      </c>
      <c r="H412">
        <f>SUMIFS('Energy balance options'!$G$7:$G$3000,'Energy balance options'!$B$7:$B$3000,HeatGen!H$2,'Energy balance options'!$A$7:$A$3000,HeatGen!$A412)</f>
        <v>0</v>
      </c>
      <c r="I412">
        <f>SUMIFS('Energy balance options'!$G$7:$G$3000,'Energy balance options'!$B$7:$B$3000,HeatGen!I$2,'Energy balance options'!$A$7:$A$3000,HeatGen!$A412)</f>
        <v>0</v>
      </c>
      <c r="J412">
        <f>SUMIFS('Energy balance options'!$G$7:$G$3000,'Energy balance options'!$B$7:$B$3000,HeatGen!J$2,'Energy balance options'!$A$7:$A$3000,HeatGen!$A412)</f>
        <v>1.094593502E-5</v>
      </c>
      <c r="K412">
        <f>SUMIFS('Energy balance options'!$G$7:$G$3000,'Energy balance options'!$B$7:$B$3000,HeatGen!K$2,'Energy balance options'!$A$7:$A$3000,HeatGen!$A412)</f>
        <v>0</v>
      </c>
      <c r="L412">
        <f>SUMIFS('Energy balance options'!$G$7:$G$3000,'Energy balance options'!$B$7:$B$3000,HeatGen!L$2,'Energy balance options'!$A$7:$A$3000,HeatGen!$A412)</f>
        <v>0</v>
      </c>
      <c r="M412">
        <f>SUMIFS('Energy balance options'!$G$7:$G$3000,'Energy balance options'!$B$7:$B$3000,HeatGen!M$2,'Energy balance options'!$A$7:$A$3000,HeatGen!$A412)</f>
        <v>0</v>
      </c>
      <c r="N412">
        <f>SUMIFS('Energy balance options'!$G$7:$G$3000,'Energy balance options'!$B$7:$B$3000,HeatGen!N$2,'Energy balance options'!$A$7:$A$3000,HeatGen!$A412)</f>
        <v>0</v>
      </c>
      <c r="O412">
        <f>SUMIFS('Energy balance options'!$G$7:$G$3000,'Energy balance options'!$B$7:$B$3000,HeatGen!O$2,'Energy balance options'!$A$7:$A$3000,HeatGen!$A412)</f>
        <v>0</v>
      </c>
      <c r="P412">
        <f>SUMIFS('Energy balance options'!$G$7:$G$3000,'Energy balance options'!$B$7:$B$3000,HeatGen!P$2,'Energy balance options'!$A$7:$A$3000,HeatGen!$A412)</f>
        <v>0</v>
      </c>
      <c r="Q412">
        <f>SUMIFS('Energy balance options'!$G$7:$G$3000,'Energy balance options'!$B$7:$B$3000,HeatGen!Q$2,'Energy balance options'!$A$7:$A$3000,HeatGen!$A412)</f>
        <v>0</v>
      </c>
      <c r="R412">
        <f>SUMIFS('Energy balance options'!$G$7:$G$3000,'Energy balance options'!$B$7:$B$3000,HeatGen!R$2,'Energy balance options'!$A$7:$A$3000,HeatGen!$A412)</f>
        <v>0</v>
      </c>
      <c r="S412">
        <f>SUMIFS('Energy balance options'!$G$7:$G$3000,'Energy balance options'!$B$7:$B$3000,HeatGen!S$2,'Energy balance options'!$A$7:$A$3000,HeatGen!$A412)</f>
        <v>0</v>
      </c>
      <c r="T412">
        <f>SUMIFS('Energy balance options'!$G$7:$G$3000,'Energy balance options'!$B$7:$B$3000,HeatGen!T$2,'Energy balance options'!$A$7:$A$3000,HeatGen!$A412)</f>
        <v>0</v>
      </c>
      <c r="U412">
        <f>SUMIFS('Energy balance options'!$G$7:$G$3000,'Energy balance options'!$B$7:$B$3000,HeatGen!U$2,'Energy balance options'!$A$7:$A$3000,HeatGen!$A412)</f>
        <v>0</v>
      </c>
      <c r="V412">
        <f>SUMIFS('Energy balance options'!$G$7:$G$3000,'Energy balance options'!$B$7:$B$3000,HeatGen!V$2,'Energy balance options'!$A$7:$A$3000,HeatGen!$A412)</f>
        <v>3.6348303419999999E-4</v>
      </c>
      <c r="W412">
        <f>SUMIFS('Energy balance options'!$G$7:$G$3000,'Energy balance options'!$B$7:$B$3000,HeatGen!W$2,'Energy balance options'!$A$7:$A$3000,HeatGen!$A412)</f>
        <v>0</v>
      </c>
      <c r="X412">
        <f>SUMIFS('Energy balance options'!$G$7:$G$3000,'Energy balance options'!$B$7:$B$3000,HeatGen!X$2,'Energy balance options'!$A$7:$A$3000,HeatGen!$A412)</f>
        <v>0</v>
      </c>
      <c r="Y412">
        <f t="shared" si="102"/>
        <v>0</v>
      </c>
      <c r="Z412">
        <f t="shared" si="103"/>
        <v>0</v>
      </c>
      <c r="AA412">
        <f t="shared" si="104"/>
        <v>-1.0625945106528148E-5</v>
      </c>
      <c r="AB412">
        <f t="shared" si="105"/>
        <v>0</v>
      </c>
      <c r="AC412">
        <f t="shared" si="106"/>
        <v>0</v>
      </c>
      <c r="AD412">
        <f t="shared" si="107"/>
        <v>0</v>
      </c>
      <c r="AE412">
        <f t="shared" si="108"/>
        <v>0</v>
      </c>
      <c r="AF412">
        <f t="shared" si="109"/>
        <v>0</v>
      </c>
      <c r="AG412">
        <f t="shared" si="110"/>
        <v>0</v>
      </c>
      <c r="AH412">
        <f t="shared" si="111"/>
        <v>0</v>
      </c>
      <c r="AI412">
        <f t="shared" si="112"/>
        <v>0</v>
      </c>
      <c r="AJ412">
        <f t="shared" si="113"/>
        <v>0</v>
      </c>
      <c r="AK412">
        <f t="shared" si="114"/>
        <v>0</v>
      </c>
      <c r="AL412">
        <f t="shared" si="115"/>
        <v>0</v>
      </c>
      <c r="AM412">
        <f t="shared" si="116"/>
        <v>-3.5285708909347184E-4</v>
      </c>
      <c r="AN412">
        <f t="shared" si="117"/>
        <v>0</v>
      </c>
      <c r="AO412">
        <f t="shared" si="118"/>
        <v>0</v>
      </c>
    </row>
    <row r="413" spans="1:41" x14ac:dyDescent="0.2">
      <c r="A413" s="9" t="str">
        <f>'Cost per option'!A421</f>
        <v>2289 Biomass boiler - 200-400C - FBI</v>
      </c>
      <c r="B413" t="str">
        <f>_xlfn.IFNA(VLOOKUP(A413,'Energy balance options'!A$7:C$3000,3,FALSE),"")</f>
        <v>Food and Beverage Industry</v>
      </c>
      <c r="C413">
        <f>SUMIFS('Energy balance options'!$F$7:$F$3000,'Energy balance options'!$B$7:$B$3000,HeatGen!C$2,'Energy balance options'!$A$7:$A$3000,HeatGen!$A413)</f>
        <v>0</v>
      </c>
      <c r="D413">
        <f>SUMIFS('Energy balance options'!$F$7:$F$3000,'Energy balance options'!$B$7:$B$3000,HeatGen!D$2,'Energy balance options'!$A$7:$A$3000,HeatGen!$A413)</f>
        <v>0</v>
      </c>
      <c r="E413">
        <f>SUMIFS('Energy balance options'!$F$7:$F$3000,'Energy balance options'!$B$7:$B$3000,HeatGen!E$2,'Energy balance options'!$A$7:$A$3000,HeatGen!$A413)</f>
        <v>-3.234912214</v>
      </c>
      <c r="F413">
        <f>SUMIFS('Energy balance options'!$F$7:$F$3000,'Energy balance options'!$B$7:$B$3000,HeatGen!F$2,'Energy balance options'!$A$7:$A$3000,HeatGen!$A413)</f>
        <v>0</v>
      </c>
      <c r="G413">
        <f>SUMIFS('Energy balance options'!$F$7:$F$3000,'Energy balance options'!$B$7:$B$3000,HeatGen!G$2,'Energy balance options'!$A$7:$A$3000,HeatGen!$A413)</f>
        <v>0</v>
      </c>
      <c r="H413">
        <f>SUMIFS('Energy balance options'!$G$7:$G$3000,'Energy balance options'!$B$7:$B$3000,HeatGen!H$2,'Energy balance options'!$A$7:$A$3000,HeatGen!$A413)</f>
        <v>0</v>
      </c>
      <c r="I413">
        <f>SUMIFS('Energy balance options'!$G$7:$G$3000,'Energy balance options'!$B$7:$B$3000,HeatGen!I$2,'Energy balance options'!$A$7:$A$3000,HeatGen!$A413)</f>
        <v>0</v>
      </c>
      <c r="J413">
        <f>SUMIFS('Energy balance options'!$G$7:$G$3000,'Energy balance options'!$B$7:$B$3000,HeatGen!J$2,'Energy balance options'!$A$7:$A$3000,HeatGen!$A413)</f>
        <v>0</v>
      </c>
      <c r="K413">
        <f>SUMIFS('Energy balance options'!$G$7:$G$3000,'Energy balance options'!$B$7:$B$3000,HeatGen!K$2,'Energy balance options'!$A$7:$A$3000,HeatGen!$A413)</f>
        <v>0</v>
      </c>
      <c r="L413">
        <f>SUMIFS('Energy balance options'!$G$7:$G$3000,'Energy balance options'!$B$7:$B$3000,HeatGen!L$2,'Energy balance options'!$A$7:$A$3000,HeatGen!$A413)</f>
        <v>0</v>
      </c>
      <c r="M413">
        <f>SUMIFS('Energy balance options'!$G$7:$G$3000,'Energy balance options'!$B$7:$B$3000,HeatGen!M$2,'Energy balance options'!$A$7:$A$3000,HeatGen!$A413)</f>
        <v>3.6360413239999998</v>
      </c>
      <c r="N413">
        <f>SUMIFS('Energy balance options'!$G$7:$G$3000,'Energy balance options'!$B$7:$B$3000,HeatGen!N$2,'Energy balance options'!$A$7:$A$3000,HeatGen!$A413)</f>
        <v>0</v>
      </c>
      <c r="O413">
        <f>SUMIFS('Energy balance options'!$G$7:$G$3000,'Energy balance options'!$B$7:$B$3000,HeatGen!O$2,'Energy balance options'!$A$7:$A$3000,HeatGen!$A413)</f>
        <v>0</v>
      </c>
      <c r="P413">
        <f>SUMIFS('Energy balance options'!$G$7:$G$3000,'Energy balance options'!$B$7:$B$3000,HeatGen!P$2,'Energy balance options'!$A$7:$A$3000,HeatGen!$A413)</f>
        <v>0</v>
      </c>
      <c r="Q413">
        <f>SUMIFS('Energy balance options'!$G$7:$G$3000,'Energy balance options'!$B$7:$B$3000,HeatGen!Q$2,'Energy balance options'!$A$7:$A$3000,HeatGen!$A413)</f>
        <v>0</v>
      </c>
      <c r="R413">
        <f>SUMIFS('Energy balance options'!$G$7:$G$3000,'Energy balance options'!$B$7:$B$3000,HeatGen!R$2,'Energy balance options'!$A$7:$A$3000,HeatGen!$A413)</f>
        <v>0</v>
      </c>
      <c r="S413">
        <f>SUMIFS('Energy balance options'!$G$7:$G$3000,'Energy balance options'!$B$7:$B$3000,HeatGen!S$2,'Energy balance options'!$A$7:$A$3000,HeatGen!$A413)</f>
        <v>0</v>
      </c>
      <c r="T413">
        <f>SUMIFS('Energy balance options'!$G$7:$G$3000,'Energy balance options'!$B$7:$B$3000,HeatGen!T$2,'Energy balance options'!$A$7:$A$3000,HeatGen!$A413)</f>
        <v>0</v>
      </c>
      <c r="U413">
        <f>SUMIFS('Energy balance options'!$G$7:$G$3000,'Energy balance options'!$B$7:$B$3000,HeatGen!U$2,'Energy balance options'!$A$7:$A$3000,HeatGen!$A413)</f>
        <v>0</v>
      </c>
      <c r="V413">
        <f>SUMIFS('Energy balance options'!$G$7:$G$3000,'Energy balance options'!$B$7:$B$3000,HeatGen!V$2,'Energy balance options'!$A$7:$A$3000,HeatGen!$A413)</f>
        <v>0</v>
      </c>
      <c r="W413">
        <f>SUMIFS('Energy balance options'!$G$7:$G$3000,'Energy balance options'!$B$7:$B$3000,HeatGen!W$2,'Energy balance options'!$A$7:$A$3000,HeatGen!$A413)</f>
        <v>0</v>
      </c>
      <c r="X413">
        <f>SUMIFS('Energy balance options'!$G$7:$G$3000,'Energy balance options'!$B$7:$B$3000,HeatGen!X$2,'Energy balance options'!$A$7:$A$3000,HeatGen!$A413)</f>
        <v>0</v>
      </c>
      <c r="Y413">
        <f t="shared" si="102"/>
        <v>0</v>
      </c>
      <c r="Z413">
        <f t="shared" si="103"/>
        <v>0</v>
      </c>
      <c r="AA413">
        <f t="shared" si="104"/>
        <v>0</v>
      </c>
      <c r="AB413">
        <f t="shared" si="105"/>
        <v>0</v>
      </c>
      <c r="AC413">
        <f t="shared" si="106"/>
        <v>0</v>
      </c>
      <c r="AD413">
        <f t="shared" si="107"/>
        <v>-3.234912214</v>
      </c>
      <c r="AE413">
        <f t="shared" si="108"/>
        <v>0</v>
      </c>
      <c r="AF413">
        <f t="shared" si="109"/>
        <v>0</v>
      </c>
      <c r="AG413">
        <f t="shared" si="110"/>
        <v>0</v>
      </c>
      <c r="AH413">
        <f t="shared" si="111"/>
        <v>0</v>
      </c>
      <c r="AI413">
        <f t="shared" si="112"/>
        <v>0</v>
      </c>
      <c r="AJ413">
        <f t="shared" si="113"/>
        <v>0</v>
      </c>
      <c r="AK413">
        <f t="shared" si="114"/>
        <v>0</v>
      </c>
      <c r="AL413">
        <f t="shared" si="115"/>
        <v>0</v>
      </c>
      <c r="AM413">
        <f t="shared" si="116"/>
        <v>0</v>
      </c>
      <c r="AN413">
        <f t="shared" si="117"/>
        <v>0</v>
      </c>
      <c r="AO413">
        <f t="shared" si="118"/>
        <v>0</v>
      </c>
    </row>
    <row r="414" spans="1:41" x14ac:dyDescent="0.2">
      <c r="A414" s="9" t="str">
        <f>'Cost per option'!A422</f>
        <v>2290 Natural Gas boiler - 200-400C - FBI</v>
      </c>
      <c r="B414" t="str">
        <f>_xlfn.IFNA(VLOOKUP(A414,'Energy balance options'!A$7:C$3000,3,FALSE),"")</f>
        <v>Food and Beverage Industry</v>
      </c>
      <c r="C414">
        <f>SUMIFS('Energy balance options'!$F$7:$F$3000,'Energy balance options'!$B$7:$B$3000,HeatGen!C$2,'Energy balance options'!$A$7:$A$3000,HeatGen!$A414)</f>
        <v>0</v>
      </c>
      <c r="D414">
        <f>SUMIFS('Energy balance options'!$F$7:$F$3000,'Energy balance options'!$B$7:$B$3000,HeatGen!D$2,'Energy balance options'!$A$7:$A$3000,HeatGen!$A414)</f>
        <v>0</v>
      </c>
      <c r="E414">
        <f>SUMIFS('Energy balance options'!$F$7:$F$3000,'Energy balance options'!$B$7:$B$3000,HeatGen!E$2,'Energy balance options'!$A$7:$A$3000,HeatGen!$A414)</f>
        <v>-0.1580694772</v>
      </c>
      <c r="F414">
        <f>SUMIFS('Energy balance options'!$F$7:$F$3000,'Energy balance options'!$B$7:$B$3000,HeatGen!F$2,'Energy balance options'!$A$7:$A$3000,HeatGen!$A414)</f>
        <v>0</v>
      </c>
      <c r="G414">
        <f>SUMIFS('Energy balance options'!$F$7:$F$3000,'Energy balance options'!$B$7:$B$3000,HeatGen!G$2,'Energy balance options'!$A$7:$A$3000,HeatGen!$A414)</f>
        <v>0</v>
      </c>
      <c r="H414">
        <f>SUMIFS('Energy balance options'!$G$7:$G$3000,'Energy balance options'!$B$7:$B$3000,HeatGen!H$2,'Energy balance options'!$A$7:$A$3000,HeatGen!$A414)</f>
        <v>0.17561518440000001</v>
      </c>
      <c r="I414">
        <f>SUMIFS('Energy balance options'!$G$7:$G$3000,'Energy balance options'!$B$7:$B$3000,HeatGen!I$2,'Energy balance options'!$A$7:$A$3000,HeatGen!$A414)</f>
        <v>0</v>
      </c>
      <c r="J414">
        <f>SUMIFS('Energy balance options'!$G$7:$G$3000,'Energy balance options'!$B$7:$B$3000,HeatGen!J$2,'Energy balance options'!$A$7:$A$3000,HeatGen!$A414)</f>
        <v>0</v>
      </c>
      <c r="K414">
        <f>SUMIFS('Energy balance options'!$G$7:$G$3000,'Energy balance options'!$B$7:$B$3000,HeatGen!K$2,'Energy balance options'!$A$7:$A$3000,HeatGen!$A414)</f>
        <v>0</v>
      </c>
      <c r="L414">
        <f>SUMIFS('Energy balance options'!$G$7:$G$3000,'Energy balance options'!$B$7:$B$3000,HeatGen!L$2,'Energy balance options'!$A$7:$A$3000,HeatGen!$A414)</f>
        <v>0</v>
      </c>
      <c r="M414">
        <f>SUMIFS('Energy balance options'!$G$7:$G$3000,'Energy balance options'!$B$7:$B$3000,HeatGen!M$2,'Energy balance options'!$A$7:$A$3000,HeatGen!$A414)</f>
        <v>0</v>
      </c>
      <c r="N414">
        <f>SUMIFS('Energy balance options'!$G$7:$G$3000,'Energy balance options'!$B$7:$B$3000,HeatGen!N$2,'Energy balance options'!$A$7:$A$3000,HeatGen!$A414)</f>
        <v>0</v>
      </c>
      <c r="O414">
        <f>SUMIFS('Energy balance options'!$G$7:$G$3000,'Energy balance options'!$B$7:$B$3000,HeatGen!O$2,'Energy balance options'!$A$7:$A$3000,HeatGen!$A414)</f>
        <v>0</v>
      </c>
      <c r="P414">
        <f>SUMIFS('Energy balance options'!$G$7:$G$3000,'Energy balance options'!$B$7:$B$3000,HeatGen!P$2,'Energy balance options'!$A$7:$A$3000,HeatGen!$A414)</f>
        <v>0</v>
      </c>
      <c r="Q414">
        <f>SUMIFS('Energy balance options'!$G$7:$G$3000,'Energy balance options'!$B$7:$B$3000,HeatGen!Q$2,'Energy balance options'!$A$7:$A$3000,HeatGen!$A414)</f>
        <v>0</v>
      </c>
      <c r="R414">
        <f>SUMIFS('Energy balance options'!$G$7:$G$3000,'Energy balance options'!$B$7:$B$3000,HeatGen!R$2,'Energy balance options'!$A$7:$A$3000,HeatGen!$A414)</f>
        <v>0</v>
      </c>
      <c r="S414">
        <f>SUMIFS('Energy balance options'!$G$7:$G$3000,'Energy balance options'!$B$7:$B$3000,HeatGen!S$2,'Energy balance options'!$A$7:$A$3000,HeatGen!$A414)</f>
        <v>0</v>
      </c>
      <c r="T414">
        <f>SUMIFS('Energy balance options'!$G$7:$G$3000,'Energy balance options'!$B$7:$B$3000,HeatGen!T$2,'Energy balance options'!$A$7:$A$3000,HeatGen!$A414)</f>
        <v>0</v>
      </c>
      <c r="U414">
        <f>SUMIFS('Energy balance options'!$G$7:$G$3000,'Energy balance options'!$B$7:$B$3000,HeatGen!U$2,'Energy balance options'!$A$7:$A$3000,HeatGen!$A414)</f>
        <v>0</v>
      </c>
      <c r="V414">
        <f>SUMIFS('Energy balance options'!$G$7:$G$3000,'Energy balance options'!$B$7:$B$3000,HeatGen!V$2,'Energy balance options'!$A$7:$A$3000,HeatGen!$A414)</f>
        <v>0</v>
      </c>
      <c r="W414">
        <f>SUMIFS('Energy balance options'!$G$7:$G$3000,'Energy balance options'!$B$7:$B$3000,HeatGen!W$2,'Energy balance options'!$A$7:$A$3000,HeatGen!$A414)</f>
        <v>0</v>
      </c>
      <c r="X414">
        <f>SUMIFS('Energy balance options'!$G$7:$G$3000,'Energy balance options'!$B$7:$B$3000,HeatGen!X$2,'Energy balance options'!$A$7:$A$3000,HeatGen!$A414)</f>
        <v>0</v>
      </c>
      <c r="Y414">
        <f t="shared" si="102"/>
        <v>-0.1580694772</v>
      </c>
      <c r="Z414">
        <f t="shared" si="103"/>
        <v>0</v>
      </c>
      <c r="AA414">
        <f t="shared" si="104"/>
        <v>0</v>
      </c>
      <c r="AB414">
        <f t="shared" si="105"/>
        <v>0</v>
      </c>
      <c r="AC414">
        <f t="shared" si="106"/>
        <v>0</v>
      </c>
      <c r="AD414">
        <f t="shared" si="107"/>
        <v>0</v>
      </c>
      <c r="AE414">
        <f t="shared" si="108"/>
        <v>0</v>
      </c>
      <c r="AF414">
        <f t="shared" si="109"/>
        <v>0</v>
      </c>
      <c r="AG414">
        <f t="shared" si="110"/>
        <v>0</v>
      </c>
      <c r="AH414">
        <f t="shared" si="111"/>
        <v>0</v>
      </c>
      <c r="AI414">
        <f t="shared" si="112"/>
        <v>0</v>
      </c>
      <c r="AJ414">
        <f t="shared" si="113"/>
        <v>0</v>
      </c>
      <c r="AK414">
        <f t="shared" si="114"/>
        <v>0</v>
      </c>
      <c r="AL414">
        <f t="shared" si="115"/>
        <v>0</v>
      </c>
      <c r="AM414">
        <f t="shared" si="116"/>
        <v>0</v>
      </c>
      <c r="AN414">
        <f t="shared" si="117"/>
        <v>0</v>
      </c>
      <c r="AO414">
        <f t="shared" si="118"/>
        <v>0</v>
      </c>
    </row>
    <row r="415" spans="1:41" x14ac:dyDescent="0.2">
      <c r="A415" s="9" t="str">
        <f>'Cost per option'!A423</f>
        <v>2291 Hydrogen boiler - 200-400C - FBI</v>
      </c>
      <c r="B415" t="str">
        <f>_xlfn.IFNA(VLOOKUP(A415,'Energy balance options'!A$7:C$3000,3,FALSE),"")</f>
        <v>Food and Beverage Industry</v>
      </c>
      <c r="C415">
        <f>SUMIFS('Energy balance options'!$F$7:$F$3000,'Energy balance options'!$B$7:$B$3000,HeatGen!C$2,'Energy balance options'!$A$7:$A$3000,HeatGen!$A415)</f>
        <v>0</v>
      </c>
      <c r="D415">
        <f>SUMIFS('Energy balance options'!$F$7:$F$3000,'Energy balance options'!$B$7:$B$3000,HeatGen!D$2,'Energy balance options'!$A$7:$A$3000,HeatGen!$A415)</f>
        <v>0</v>
      </c>
      <c r="E415">
        <f>SUMIFS('Energy balance options'!$F$7:$F$3000,'Energy balance options'!$B$7:$B$3000,HeatGen!E$2,'Energy balance options'!$A$7:$A$3000,HeatGen!$A415)</f>
        <v>-1.8640204490000001E-5</v>
      </c>
      <c r="F415">
        <f>SUMIFS('Energy balance options'!$F$7:$F$3000,'Energy balance options'!$B$7:$B$3000,HeatGen!F$2,'Energy balance options'!$A$7:$A$3000,HeatGen!$A415)</f>
        <v>0</v>
      </c>
      <c r="G415">
        <f>SUMIFS('Energy balance options'!$F$7:$F$3000,'Energy balance options'!$B$7:$B$3000,HeatGen!G$2,'Energy balance options'!$A$7:$A$3000,HeatGen!$A415)</f>
        <v>0</v>
      </c>
      <c r="H415">
        <f>SUMIFS('Energy balance options'!$G$7:$G$3000,'Energy balance options'!$B$7:$B$3000,HeatGen!H$2,'Energy balance options'!$A$7:$A$3000,HeatGen!$A415)</f>
        <v>0</v>
      </c>
      <c r="I415">
        <f>SUMIFS('Energy balance options'!$G$7:$G$3000,'Energy balance options'!$B$7:$B$3000,HeatGen!I$2,'Energy balance options'!$A$7:$A$3000,HeatGen!$A415)</f>
        <v>2.0685927149999999E-5</v>
      </c>
      <c r="J415">
        <f>SUMIFS('Energy balance options'!$G$7:$G$3000,'Energy balance options'!$B$7:$B$3000,HeatGen!J$2,'Energy balance options'!$A$7:$A$3000,HeatGen!$A415)</f>
        <v>0</v>
      </c>
      <c r="K415">
        <f>SUMIFS('Energy balance options'!$G$7:$G$3000,'Energy balance options'!$B$7:$B$3000,HeatGen!K$2,'Energy balance options'!$A$7:$A$3000,HeatGen!$A415)</f>
        <v>0</v>
      </c>
      <c r="L415">
        <f>SUMIFS('Energy balance options'!$G$7:$G$3000,'Energy balance options'!$B$7:$B$3000,HeatGen!L$2,'Energy balance options'!$A$7:$A$3000,HeatGen!$A415)</f>
        <v>0</v>
      </c>
      <c r="M415">
        <f>SUMIFS('Energy balance options'!$G$7:$G$3000,'Energy balance options'!$B$7:$B$3000,HeatGen!M$2,'Energy balance options'!$A$7:$A$3000,HeatGen!$A415)</f>
        <v>0</v>
      </c>
      <c r="N415">
        <f>SUMIFS('Energy balance options'!$G$7:$G$3000,'Energy balance options'!$B$7:$B$3000,HeatGen!N$2,'Energy balance options'!$A$7:$A$3000,HeatGen!$A415)</f>
        <v>0</v>
      </c>
      <c r="O415">
        <f>SUMIFS('Energy balance options'!$G$7:$G$3000,'Energy balance options'!$B$7:$B$3000,HeatGen!O$2,'Energy balance options'!$A$7:$A$3000,HeatGen!$A415)</f>
        <v>0</v>
      </c>
      <c r="P415">
        <f>SUMIFS('Energy balance options'!$G$7:$G$3000,'Energy balance options'!$B$7:$B$3000,HeatGen!P$2,'Energy balance options'!$A$7:$A$3000,HeatGen!$A415)</f>
        <v>0</v>
      </c>
      <c r="Q415">
        <f>SUMIFS('Energy balance options'!$G$7:$G$3000,'Energy balance options'!$B$7:$B$3000,HeatGen!Q$2,'Energy balance options'!$A$7:$A$3000,HeatGen!$A415)</f>
        <v>0</v>
      </c>
      <c r="R415">
        <f>SUMIFS('Energy balance options'!$G$7:$G$3000,'Energy balance options'!$B$7:$B$3000,HeatGen!R$2,'Energy balance options'!$A$7:$A$3000,HeatGen!$A415)</f>
        <v>0</v>
      </c>
      <c r="S415">
        <f>SUMIFS('Energy balance options'!$G$7:$G$3000,'Energy balance options'!$B$7:$B$3000,HeatGen!S$2,'Energy balance options'!$A$7:$A$3000,HeatGen!$A415)</f>
        <v>0</v>
      </c>
      <c r="T415">
        <f>SUMIFS('Energy balance options'!$G$7:$G$3000,'Energy balance options'!$B$7:$B$3000,HeatGen!T$2,'Energy balance options'!$A$7:$A$3000,HeatGen!$A415)</f>
        <v>0</v>
      </c>
      <c r="U415">
        <f>SUMIFS('Energy balance options'!$G$7:$G$3000,'Energy balance options'!$B$7:$B$3000,HeatGen!U$2,'Energy balance options'!$A$7:$A$3000,HeatGen!$A415)</f>
        <v>0</v>
      </c>
      <c r="V415">
        <f>SUMIFS('Energy balance options'!$G$7:$G$3000,'Energy balance options'!$B$7:$B$3000,HeatGen!V$2,'Energy balance options'!$A$7:$A$3000,HeatGen!$A415)</f>
        <v>0</v>
      </c>
      <c r="W415">
        <f>SUMIFS('Energy balance options'!$G$7:$G$3000,'Energy balance options'!$B$7:$B$3000,HeatGen!W$2,'Energy balance options'!$A$7:$A$3000,HeatGen!$A415)</f>
        <v>0</v>
      </c>
      <c r="X415">
        <f>SUMIFS('Energy balance options'!$G$7:$G$3000,'Energy balance options'!$B$7:$B$3000,HeatGen!X$2,'Energy balance options'!$A$7:$A$3000,HeatGen!$A415)</f>
        <v>0</v>
      </c>
      <c r="Y415">
        <f t="shared" si="102"/>
        <v>0</v>
      </c>
      <c r="Z415">
        <f t="shared" si="103"/>
        <v>-1.8640204490000001E-5</v>
      </c>
      <c r="AA415">
        <f t="shared" si="104"/>
        <v>0</v>
      </c>
      <c r="AB415">
        <f t="shared" si="105"/>
        <v>0</v>
      </c>
      <c r="AC415">
        <f t="shared" si="106"/>
        <v>0</v>
      </c>
      <c r="AD415">
        <f t="shared" si="107"/>
        <v>0</v>
      </c>
      <c r="AE415">
        <f t="shared" si="108"/>
        <v>0</v>
      </c>
      <c r="AF415">
        <f t="shared" si="109"/>
        <v>0</v>
      </c>
      <c r="AG415">
        <f t="shared" si="110"/>
        <v>0</v>
      </c>
      <c r="AH415">
        <f t="shared" si="111"/>
        <v>0</v>
      </c>
      <c r="AI415">
        <f t="shared" si="112"/>
        <v>0</v>
      </c>
      <c r="AJ415">
        <f t="shared" si="113"/>
        <v>0</v>
      </c>
      <c r="AK415">
        <f t="shared" si="114"/>
        <v>0</v>
      </c>
      <c r="AL415">
        <f t="shared" si="115"/>
        <v>0</v>
      </c>
      <c r="AM415">
        <f t="shared" si="116"/>
        <v>0</v>
      </c>
      <c r="AN415">
        <f t="shared" si="117"/>
        <v>0</v>
      </c>
      <c r="AO415">
        <f t="shared" si="118"/>
        <v>0</v>
      </c>
    </row>
    <row r="416" spans="1:41" x14ac:dyDescent="0.2">
      <c r="A416" s="9" t="str">
        <f>'Cost per option'!A424</f>
        <v>2293 Waste Heat Industrial Heat Pump - Industry</v>
      </c>
      <c r="B416" t="str">
        <f>_xlfn.IFNA(VLOOKUP(A416,'Energy balance options'!A$7:C$3000,3,FALSE),"")</f>
        <v>Industrie</v>
      </c>
      <c r="C416">
        <f>SUMIFS('Energy balance options'!$F$7:$F$3000,'Energy balance options'!$B$7:$B$3000,HeatGen!C$2,'Energy balance options'!$A$7:$A$3000,HeatGen!$A416)</f>
        <v>0</v>
      </c>
      <c r="D416">
        <f>SUMIFS('Energy balance options'!$F$7:$F$3000,'Energy balance options'!$B$7:$B$3000,HeatGen!D$2,'Energy balance options'!$A$7:$A$3000,HeatGen!$A416)</f>
        <v>-5.7623831600000003E-5</v>
      </c>
      <c r="E416">
        <f>SUMIFS('Energy balance options'!$F$7:$F$3000,'Energy balance options'!$B$7:$B$3000,HeatGen!E$2,'Energy balance options'!$A$7:$A$3000,HeatGen!$A416)</f>
        <v>0</v>
      </c>
      <c r="F416">
        <f>SUMIFS('Energy balance options'!$F$7:$F$3000,'Energy balance options'!$B$7:$B$3000,HeatGen!F$2,'Energy balance options'!$A$7:$A$3000,HeatGen!$A416)</f>
        <v>0</v>
      </c>
      <c r="G416">
        <f>SUMIFS('Energy balance options'!$F$7:$F$3000,'Energy balance options'!$B$7:$B$3000,HeatGen!G$2,'Energy balance options'!$A$7:$A$3000,HeatGen!$A416)</f>
        <v>0</v>
      </c>
      <c r="H416">
        <f>SUMIFS('Energy balance options'!$G$7:$G$3000,'Energy balance options'!$B$7:$B$3000,HeatGen!H$2,'Energy balance options'!$A$7:$A$3000,HeatGen!$A416)</f>
        <v>0</v>
      </c>
      <c r="I416">
        <f>SUMIFS('Energy balance options'!$G$7:$G$3000,'Energy balance options'!$B$7:$B$3000,HeatGen!I$2,'Energy balance options'!$A$7:$A$3000,HeatGen!$A416)</f>
        <v>0</v>
      </c>
      <c r="J416">
        <f>SUMIFS('Energy balance options'!$G$7:$G$3000,'Energy balance options'!$B$7:$B$3000,HeatGen!J$2,'Energy balance options'!$A$7:$A$3000,HeatGen!$A416)</f>
        <v>1.923642769E-5</v>
      </c>
      <c r="K416">
        <f>SUMIFS('Energy balance options'!$G$7:$G$3000,'Energy balance options'!$B$7:$B$3000,HeatGen!K$2,'Energy balance options'!$A$7:$A$3000,HeatGen!$A416)</f>
        <v>0</v>
      </c>
      <c r="L416">
        <f>SUMIFS('Energy balance options'!$G$7:$G$3000,'Energy balance options'!$B$7:$B$3000,HeatGen!L$2,'Energy balance options'!$A$7:$A$3000,HeatGen!$A416)</f>
        <v>3.8430129670000001E-5</v>
      </c>
      <c r="M416">
        <f>SUMIFS('Energy balance options'!$G$7:$G$3000,'Energy balance options'!$B$7:$B$3000,HeatGen!M$2,'Energy balance options'!$A$7:$A$3000,HeatGen!$A416)</f>
        <v>0</v>
      </c>
      <c r="N416">
        <f>SUMIFS('Energy balance options'!$G$7:$G$3000,'Energy balance options'!$B$7:$B$3000,HeatGen!N$2,'Energy balance options'!$A$7:$A$3000,HeatGen!$A416)</f>
        <v>0</v>
      </c>
      <c r="O416">
        <f>SUMIFS('Energy balance options'!$G$7:$G$3000,'Energy balance options'!$B$7:$B$3000,HeatGen!O$2,'Energy balance options'!$A$7:$A$3000,HeatGen!$A416)</f>
        <v>0</v>
      </c>
      <c r="P416">
        <f>SUMIFS('Energy balance options'!$G$7:$G$3000,'Energy balance options'!$B$7:$B$3000,HeatGen!P$2,'Energy balance options'!$A$7:$A$3000,HeatGen!$A416)</f>
        <v>0</v>
      </c>
      <c r="Q416">
        <f>SUMIFS('Energy balance options'!$G$7:$G$3000,'Energy balance options'!$B$7:$B$3000,HeatGen!Q$2,'Energy balance options'!$A$7:$A$3000,HeatGen!$A416)</f>
        <v>0</v>
      </c>
      <c r="R416">
        <f>SUMIFS('Energy balance options'!$G$7:$G$3000,'Energy balance options'!$B$7:$B$3000,HeatGen!R$2,'Energy balance options'!$A$7:$A$3000,HeatGen!$A416)</f>
        <v>0</v>
      </c>
      <c r="S416">
        <f>SUMIFS('Energy balance options'!$G$7:$G$3000,'Energy balance options'!$B$7:$B$3000,HeatGen!S$2,'Energy balance options'!$A$7:$A$3000,HeatGen!$A416)</f>
        <v>0</v>
      </c>
      <c r="T416">
        <f>SUMIFS('Energy balance options'!$G$7:$G$3000,'Energy balance options'!$B$7:$B$3000,HeatGen!T$2,'Energy balance options'!$A$7:$A$3000,HeatGen!$A416)</f>
        <v>0</v>
      </c>
      <c r="U416">
        <f>SUMIFS('Energy balance options'!$G$7:$G$3000,'Energy balance options'!$B$7:$B$3000,HeatGen!U$2,'Energy balance options'!$A$7:$A$3000,HeatGen!$A416)</f>
        <v>0</v>
      </c>
      <c r="V416">
        <f>SUMIFS('Energy balance options'!$G$7:$G$3000,'Energy balance options'!$B$7:$B$3000,HeatGen!V$2,'Energy balance options'!$A$7:$A$3000,HeatGen!$A416)</f>
        <v>0</v>
      </c>
      <c r="W416">
        <f>SUMIFS('Energy balance options'!$G$7:$G$3000,'Energy balance options'!$B$7:$B$3000,HeatGen!W$2,'Energy balance options'!$A$7:$A$3000,HeatGen!$A416)</f>
        <v>0</v>
      </c>
      <c r="X416">
        <f>SUMIFS('Energy balance options'!$G$7:$G$3000,'Energy balance options'!$B$7:$B$3000,HeatGen!X$2,'Energy balance options'!$A$7:$A$3000,HeatGen!$A416)</f>
        <v>0</v>
      </c>
      <c r="Y416">
        <f t="shared" si="102"/>
        <v>0</v>
      </c>
      <c r="Z416">
        <f t="shared" si="103"/>
        <v>0</v>
      </c>
      <c r="AA416">
        <f t="shared" si="104"/>
        <v>-1.9222175218023748E-5</v>
      </c>
      <c r="AB416">
        <f t="shared" si="105"/>
        <v>0</v>
      </c>
      <c r="AC416">
        <f t="shared" si="106"/>
        <v>-3.8401656381976252E-5</v>
      </c>
      <c r="AD416">
        <f t="shared" si="107"/>
        <v>0</v>
      </c>
      <c r="AE416">
        <f t="shared" si="108"/>
        <v>0</v>
      </c>
      <c r="AF416">
        <f t="shared" si="109"/>
        <v>0</v>
      </c>
      <c r="AG416">
        <f t="shared" si="110"/>
        <v>0</v>
      </c>
      <c r="AH416">
        <f t="shared" si="111"/>
        <v>0</v>
      </c>
      <c r="AI416">
        <f t="shared" si="112"/>
        <v>0</v>
      </c>
      <c r="AJ416">
        <f t="shared" si="113"/>
        <v>0</v>
      </c>
      <c r="AK416">
        <f t="shared" si="114"/>
        <v>0</v>
      </c>
      <c r="AL416">
        <f t="shared" si="115"/>
        <v>0</v>
      </c>
      <c r="AM416">
        <f t="shared" si="116"/>
        <v>0</v>
      </c>
      <c r="AN416">
        <f t="shared" si="117"/>
        <v>0</v>
      </c>
      <c r="AO416">
        <f t="shared" si="118"/>
        <v>0</v>
      </c>
    </row>
    <row r="417" spans="1:41" x14ac:dyDescent="0.2">
      <c r="A417" s="9" t="str">
        <f>'Cost per option'!A425</f>
        <v>2294 Waste Heat Industrial Heat Pump - Chemie</v>
      </c>
      <c r="B417" t="str">
        <f>_xlfn.IFNA(VLOOKUP(A417,'Energy balance options'!A$7:C$3000,3,FALSE),"")</f>
        <v>Chemie</v>
      </c>
      <c r="C417">
        <f>SUMIFS('Energy balance options'!$F$7:$F$3000,'Energy balance options'!$B$7:$B$3000,HeatGen!C$2,'Energy balance options'!$A$7:$A$3000,HeatGen!$A417)</f>
        <v>0</v>
      </c>
      <c r="D417">
        <f>SUMIFS('Energy balance options'!$F$7:$F$3000,'Energy balance options'!$B$7:$B$3000,HeatGen!D$2,'Energy balance options'!$A$7:$A$3000,HeatGen!$A417)</f>
        <v>-8.4568261660000003E-5</v>
      </c>
      <c r="E417">
        <f>SUMIFS('Energy balance options'!$F$7:$F$3000,'Energy balance options'!$B$7:$B$3000,HeatGen!E$2,'Energy balance options'!$A$7:$A$3000,HeatGen!$A417)</f>
        <v>0</v>
      </c>
      <c r="F417">
        <f>SUMIFS('Energy balance options'!$F$7:$F$3000,'Energy balance options'!$B$7:$B$3000,HeatGen!F$2,'Energy balance options'!$A$7:$A$3000,HeatGen!$A417)</f>
        <v>0</v>
      </c>
      <c r="G417">
        <f>SUMIFS('Energy balance options'!$F$7:$F$3000,'Energy balance options'!$B$7:$B$3000,HeatGen!G$2,'Energy balance options'!$A$7:$A$3000,HeatGen!$A417)</f>
        <v>0</v>
      </c>
      <c r="H417">
        <f>SUMIFS('Energy balance options'!$G$7:$G$3000,'Energy balance options'!$B$7:$B$3000,HeatGen!H$2,'Energy balance options'!$A$7:$A$3000,HeatGen!$A417)</f>
        <v>0</v>
      </c>
      <c r="I417">
        <f>SUMIFS('Energy balance options'!$G$7:$G$3000,'Energy balance options'!$B$7:$B$3000,HeatGen!I$2,'Energy balance options'!$A$7:$A$3000,HeatGen!$A417)</f>
        <v>0</v>
      </c>
      <c r="J417">
        <f>SUMIFS('Energy balance options'!$G$7:$G$3000,'Energy balance options'!$B$7:$B$3000,HeatGen!J$2,'Energy balance options'!$A$7:$A$3000,HeatGen!$A417)</f>
        <v>2.8217904370000001E-5</v>
      </c>
      <c r="K417">
        <f>SUMIFS('Energy balance options'!$G$7:$G$3000,'Energy balance options'!$B$7:$B$3000,HeatGen!K$2,'Energy balance options'!$A$7:$A$3000,HeatGen!$A417)</f>
        <v>0</v>
      </c>
      <c r="L417">
        <f>SUMIFS('Energy balance options'!$G$7:$G$3000,'Energy balance options'!$B$7:$B$3000,HeatGen!L$2,'Energy balance options'!$A$7:$A$3000,HeatGen!$A417)</f>
        <v>5.639308306E-5</v>
      </c>
      <c r="M417">
        <f>SUMIFS('Energy balance options'!$G$7:$G$3000,'Energy balance options'!$B$7:$B$3000,HeatGen!M$2,'Energy balance options'!$A$7:$A$3000,HeatGen!$A417)</f>
        <v>0</v>
      </c>
      <c r="N417">
        <f>SUMIFS('Energy balance options'!$G$7:$G$3000,'Energy balance options'!$B$7:$B$3000,HeatGen!N$2,'Energy balance options'!$A$7:$A$3000,HeatGen!$A417)</f>
        <v>0</v>
      </c>
      <c r="O417">
        <f>SUMIFS('Energy balance options'!$G$7:$G$3000,'Energy balance options'!$B$7:$B$3000,HeatGen!O$2,'Energy balance options'!$A$7:$A$3000,HeatGen!$A417)</f>
        <v>0</v>
      </c>
      <c r="P417">
        <f>SUMIFS('Energy balance options'!$G$7:$G$3000,'Energy balance options'!$B$7:$B$3000,HeatGen!P$2,'Energy balance options'!$A$7:$A$3000,HeatGen!$A417)</f>
        <v>0</v>
      </c>
      <c r="Q417">
        <f>SUMIFS('Energy balance options'!$G$7:$G$3000,'Energy balance options'!$B$7:$B$3000,HeatGen!Q$2,'Energy balance options'!$A$7:$A$3000,HeatGen!$A417)</f>
        <v>0</v>
      </c>
      <c r="R417">
        <f>SUMIFS('Energy balance options'!$G$7:$G$3000,'Energy balance options'!$B$7:$B$3000,HeatGen!R$2,'Energy balance options'!$A$7:$A$3000,HeatGen!$A417)</f>
        <v>0</v>
      </c>
      <c r="S417">
        <f>SUMIFS('Energy balance options'!$G$7:$G$3000,'Energy balance options'!$B$7:$B$3000,HeatGen!S$2,'Energy balance options'!$A$7:$A$3000,HeatGen!$A417)</f>
        <v>0</v>
      </c>
      <c r="T417">
        <f>SUMIFS('Energy balance options'!$G$7:$G$3000,'Energy balance options'!$B$7:$B$3000,HeatGen!T$2,'Energy balance options'!$A$7:$A$3000,HeatGen!$A417)</f>
        <v>0</v>
      </c>
      <c r="U417">
        <f>SUMIFS('Energy balance options'!$G$7:$G$3000,'Energy balance options'!$B$7:$B$3000,HeatGen!U$2,'Energy balance options'!$A$7:$A$3000,HeatGen!$A417)</f>
        <v>0</v>
      </c>
      <c r="V417">
        <f>SUMIFS('Energy balance options'!$G$7:$G$3000,'Energy balance options'!$B$7:$B$3000,HeatGen!V$2,'Energy balance options'!$A$7:$A$3000,HeatGen!$A417)</f>
        <v>0</v>
      </c>
      <c r="W417">
        <f>SUMIFS('Energy balance options'!$G$7:$G$3000,'Energy balance options'!$B$7:$B$3000,HeatGen!W$2,'Energy balance options'!$A$7:$A$3000,HeatGen!$A417)</f>
        <v>0</v>
      </c>
      <c r="X417">
        <f>SUMIFS('Energy balance options'!$G$7:$G$3000,'Energy balance options'!$B$7:$B$3000,HeatGen!X$2,'Energy balance options'!$A$7:$A$3000,HeatGen!$A417)</f>
        <v>0</v>
      </c>
      <c r="Y417">
        <f t="shared" si="102"/>
        <v>0</v>
      </c>
      <c r="Z417">
        <f t="shared" si="103"/>
        <v>0</v>
      </c>
      <c r="AA417">
        <f t="shared" si="104"/>
        <v>-2.8203655254978241E-5</v>
      </c>
      <c r="AB417">
        <f t="shared" si="105"/>
        <v>0</v>
      </c>
      <c r="AC417">
        <f t="shared" si="106"/>
        <v>-5.6364606405021762E-5</v>
      </c>
      <c r="AD417">
        <f t="shared" si="107"/>
        <v>0</v>
      </c>
      <c r="AE417">
        <f t="shared" si="108"/>
        <v>0</v>
      </c>
      <c r="AF417">
        <f t="shared" si="109"/>
        <v>0</v>
      </c>
      <c r="AG417">
        <f t="shared" si="110"/>
        <v>0</v>
      </c>
      <c r="AH417">
        <f t="shared" si="111"/>
        <v>0</v>
      </c>
      <c r="AI417">
        <f t="shared" si="112"/>
        <v>0</v>
      </c>
      <c r="AJ417">
        <f t="shared" si="113"/>
        <v>0</v>
      </c>
      <c r="AK417">
        <f t="shared" si="114"/>
        <v>0</v>
      </c>
      <c r="AL417">
        <f t="shared" si="115"/>
        <v>0</v>
      </c>
      <c r="AM417">
        <f t="shared" si="116"/>
        <v>0</v>
      </c>
      <c r="AN417">
        <f t="shared" si="117"/>
        <v>0</v>
      </c>
      <c r="AO417">
        <f t="shared" si="118"/>
        <v>0</v>
      </c>
    </row>
    <row r="418" spans="1:41" x14ac:dyDescent="0.2">
      <c r="A418" s="9" t="str">
        <f>'Cost per option'!A426</f>
        <v>2295 Waste Heat Industrial Heat Pump - Kunstmestindustrie</v>
      </c>
      <c r="B418" t="str">
        <f>_xlfn.IFNA(VLOOKUP(A418,'Energy balance options'!A$7:C$3000,3,FALSE),"")</f>
        <v>Kunstmestindustrie</v>
      </c>
      <c r="C418">
        <f>SUMIFS('Energy balance options'!$F$7:$F$3000,'Energy balance options'!$B$7:$B$3000,HeatGen!C$2,'Energy balance options'!$A$7:$A$3000,HeatGen!$A418)</f>
        <v>0</v>
      </c>
      <c r="D418">
        <f>SUMIFS('Energy balance options'!$F$7:$F$3000,'Energy balance options'!$B$7:$B$3000,HeatGen!D$2,'Energy balance options'!$A$7:$A$3000,HeatGen!$A418)</f>
        <v>-1.92831806E-5</v>
      </c>
      <c r="E418">
        <f>SUMIFS('Energy balance options'!$F$7:$F$3000,'Energy balance options'!$B$7:$B$3000,HeatGen!E$2,'Energy balance options'!$A$7:$A$3000,HeatGen!$A418)</f>
        <v>0</v>
      </c>
      <c r="F418">
        <f>SUMIFS('Energy balance options'!$F$7:$F$3000,'Energy balance options'!$B$7:$B$3000,HeatGen!F$2,'Energy balance options'!$A$7:$A$3000,HeatGen!$A418)</f>
        <v>0</v>
      </c>
      <c r="G418">
        <f>SUMIFS('Energy balance options'!$F$7:$F$3000,'Energy balance options'!$B$7:$B$3000,HeatGen!G$2,'Energy balance options'!$A$7:$A$3000,HeatGen!$A418)</f>
        <v>0</v>
      </c>
      <c r="H418">
        <f>SUMIFS('Energy balance options'!$G$7:$G$3000,'Energy balance options'!$B$7:$B$3000,HeatGen!H$2,'Energy balance options'!$A$7:$A$3000,HeatGen!$A418)</f>
        <v>0</v>
      </c>
      <c r="I418">
        <f>SUMIFS('Energy balance options'!$G$7:$G$3000,'Energy balance options'!$B$7:$B$3000,HeatGen!I$2,'Energy balance options'!$A$7:$A$3000,HeatGen!$A418)</f>
        <v>0</v>
      </c>
      <c r="J418">
        <f>SUMIFS('Energy balance options'!$G$7:$G$3000,'Energy balance options'!$B$7:$B$3000,HeatGen!J$2,'Energy balance options'!$A$7:$A$3000,HeatGen!$A418)</f>
        <v>6.4562107070000001E-6</v>
      </c>
      <c r="K418">
        <f>SUMIFS('Energy balance options'!$G$7:$G$3000,'Energy balance options'!$B$7:$B$3000,HeatGen!K$2,'Energy balance options'!$A$7:$A$3000,HeatGen!$A418)</f>
        <v>0</v>
      </c>
      <c r="L418">
        <f>SUMIFS('Energy balance options'!$G$7:$G$3000,'Energy balance options'!$B$7:$B$3000,HeatGen!L$2,'Energy balance options'!$A$7:$A$3000,HeatGen!$A418)</f>
        <v>1.286969566E-5</v>
      </c>
      <c r="M418">
        <f>SUMIFS('Energy balance options'!$G$7:$G$3000,'Energy balance options'!$B$7:$B$3000,HeatGen!M$2,'Energy balance options'!$A$7:$A$3000,HeatGen!$A418)</f>
        <v>0</v>
      </c>
      <c r="N418">
        <f>SUMIFS('Energy balance options'!$G$7:$G$3000,'Energy balance options'!$B$7:$B$3000,HeatGen!N$2,'Energy balance options'!$A$7:$A$3000,HeatGen!$A418)</f>
        <v>0</v>
      </c>
      <c r="O418">
        <f>SUMIFS('Energy balance options'!$G$7:$G$3000,'Energy balance options'!$B$7:$B$3000,HeatGen!O$2,'Energy balance options'!$A$7:$A$3000,HeatGen!$A418)</f>
        <v>0</v>
      </c>
      <c r="P418">
        <f>SUMIFS('Energy balance options'!$G$7:$G$3000,'Energy balance options'!$B$7:$B$3000,HeatGen!P$2,'Energy balance options'!$A$7:$A$3000,HeatGen!$A418)</f>
        <v>0</v>
      </c>
      <c r="Q418">
        <f>SUMIFS('Energy balance options'!$G$7:$G$3000,'Energy balance options'!$B$7:$B$3000,HeatGen!Q$2,'Energy balance options'!$A$7:$A$3000,HeatGen!$A418)</f>
        <v>0</v>
      </c>
      <c r="R418">
        <f>SUMIFS('Energy balance options'!$G$7:$G$3000,'Energy balance options'!$B$7:$B$3000,HeatGen!R$2,'Energy balance options'!$A$7:$A$3000,HeatGen!$A418)</f>
        <v>0</v>
      </c>
      <c r="S418">
        <f>SUMIFS('Energy balance options'!$G$7:$G$3000,'Energy balance options'!$B$7:$B$3000,HeatGen!S$2,'Energy balance options'!$A$7:$A$3000,HeatGen!$A418)</f>
        <v>0</v>
      </c>
      <c r="T418">
        <f>SUMIFS('Energy balance options'!$G$7:$G$3000,'Energy balance options'!$B$7:$B$3000,HeatGen!T$2,'Energy balance options'!$A$7:$A$3000,HeatGen!$A418)</f>
        <v>0</v>
      </c>
      <c r="U418">
        <f>SUMIFS('Energy balance options'!$G$7:$G$3000,'Energy balance options'!$B$7:$B$3000,HeatGen!U$2,'Energy balance options'!$A$7:$A$3000,HeatGen!$A418)</f>
        <v>0</v>
      </c>
      <c r="V418">
        <f>SUMIFS('Energy balance options'!$G$7:$G$3000,'Energy balance options'!$B$7:$B$3000,HeatGen!V$2,'Energy balance options'!$A$7:$A$3000,HeatGen!$A418)</f>
        <v>0</v>
      </c>
      <c r="W418">
        <f>SUMIFS('Energy balance options'!$G$7:$G$3000,'Energy balance options'!$B$7:$B$3000,HeatGen!W$2,'Energy balance options'!$A$7:$A$3000,HeatGen!$A418)</f>
        <v>0</v>
      </c>
      <c r="X418">
        <f>SUMIFS('Energy balance options'!$G$7:$G$3000,'Energy balance options'!$B$7:$B$3000,HeatGen!X$2,'Energy balance options'!$A$7:$A$3000,HeatGen!$A418)</f>
        <v>0</v>
      </c>
      <c r="Y418">
        <f t="shared" si="102"/>
        <v>0</v>
      </c>
      <c r="Z418">
        <f t="shared" si="103"/>
        <v>0</v>
      </c>
      <c r="AA418">
        <f t="shared" si="104"/>
        <v>-6.4419372985951445E-6</v>
      </c>
      <c r="AB418">
        <f t="shared" si="105"/>
        <v>0</v>
      </c>
      <c r="AC418">
        <f t="shared" si="106"/>
        <v>-1.2841243301404854E-5</v>
      </c>
      <c r="AD418">
        <f t="shared" si="107"/>
        <v>0</v>
      </c>
      <c r="AE418">
        <f t="shared" si="108"/>
        <v>0</v>
      </c>
      <c r="AF418">
        <f t="shared" si="109"/>
        <v>0</v>
      </c>
      <c r="AG418">
        <f t="shared" si="110"/>
        <v>0</v>
      </c>
      <c r="AH418">
        <f t="shared" si="111"/>
        <v>0</v>
      </c>
      <c r="AI418">
        <f t="shared" si="112"/>
        <v>0</v>
      </c>
      <c r="AJ418">
        <f t="shared" si="113"/>
        <v>0</v>
      </c>
      <c r="AK418">
        <f t="shared" si="114"/>
        <v>0</v>
      </c>
      <c r="AL418">
        <f t="shared" si="115"/>
        <v>0</v>
      </c>
      <c r="AM418">
        <f t="shared" si="116"/>
        <v>0</v>
      </c>
      <c r="AN418">
        <f t="shared" si="117"/>
        <v>0</v>
      </c>
      <c r="AO418">
        <f t="shared" si="118"/>
        <v>0</v>
      </c>
    </row>
    <row r="419" spans="1:41" x14ac:dyDescent="0.2">
      <c r="A419" s="9" t="str">
        <f>'Cost per option'!A427</f>
        <v>2296 Waste Heat Industrial Heat Pump - FBI</v>
      </c>
      <c r="B419" t="str">
        <f>_xlfn.IFNA(VLOOKUP(A419,'Energy balance options'!A$7:C$3000,3,FALSE),"")</f>
        <v>Food and Beverage Industry</v>
      </c>
      <c r="C419">
        <f>SUMIFS('Energy balance options'!$F$7:$F$3000,'Energy balance options'!$B$7:$B$3000,HeatGen!C$2,'Energy balance options'!$A$7:$A$3000,HeatGen!$A419)</f>
        <v>0</v>
      </c>
      <c r="D419">
        <f>SUMIFS('Energy balance options'!$F$7:$F$3000,'Energy balance options'!$B$7:$B$3000,HeatGen!D$2,'Energy balance options'!$A$7:$A$3000,HeatGen!$A419)</f>
        <v>-1.451764744E-4</v>
      </c>
      <c r="E419">
        <f>SUMIFS('Energy balance options'!$F$7:$F$3000,'Energy balance options'!$B$7:$B$3000,HeatGen!E$2,'Energy balance options'!$A$7:$A$3000,HeatGen!$A419)</f>
        <v>0</v>
      </c>
      <c r="F419">
        <f>SUMIFS('Energy balance options'!$F$7:$F$3000,'Energy balance options'!$B$7:$B$3000,HeatGen!F$2,'Energy balance options'!$A$7:$A$3000,HeatGen!$A419)</f>
        <v>0</v>
      </c>
      <c r="G419">
        <f>SUMIFS('Energy balance options'!$F$7:$F$3000,'Energy balance options'!$B$7:$B$3000,HeatGen!G$2,'Energy balance options'!$A$7:$A$3000,HeatGen!$A419)</f>
        <v>0</v>
      </c>
      <c r="H419">
        <f>SUMIFS('Energy balance options'!$G$7:$G$3000,'Energy balance options'!$B$7:$B$3000,HeatGen!H$2,'Energy balance options'!$A$7:$A$3000,HeatGen!$A419)</f>
        <v>0</v>
      </c>
      <c r="I419">
        <f>SUMIFS('Energy balance options'!$G$7:$G$3000,'Energy balance options'!$B$7:$B$3000,HeatGen!I$2,'Energy balance options'!$A$7:$A$3000,HeatGen!$A419)</f>
        <v>0</v>
      </c>
      <c r="J419">
        <f>SUMIFS('Energy balance options'!$G$7:$G$3000,'Energy balance options'!$B$7:$B$3000,HeatGen!J$2,'Energy balance options'!$A$7:$A$3000,HeatGen!$A419)</f>
        <v>4.8463367690000002E-5</v>
      </c>
      <c r="K419">
        <f>SUMIFS('Energy balance options'!$G$7:$G$3000,'Energy balance options'!$B$7:$B$3000,HeatGen!K$2,'Energy balance options'!$A$7:$A$3000,HeatGen!$A419)</f>
        <v>0</v>
      </c>
      <c r="L419">
        <f>SUMIFS('Energy balance options'!$G$7:$G$3000,'Energy balance options'!$B$7:$B$3000,HeatGen!L$2,'Energy balance options'!$A$7:$A$3000,HeatGen!$A419)</f>
        <v>9.6884009759999994E-5</v>
      </c>
      <c r="M419">
        <f>SUMIFS('Energy balance options'!$G$7:$G$3000,'Energy balance options'!$B$7:$B$3000,HeatGen!M$2,'Energy balance options'!$A$7:$A$3000,HeatGen!$A419)</f>
        <v>0</v>
      </c>
      <c r="N419">
        <f>SUMIFS('Energy balance options'!$G$7:$G$3000,'Energy balance options'!$B$7:$B$3000,HeatGen!N$2,'Energy balance options'!$A$7:$A$3000,HeatGen!$A419)</f>
        <v>0</v>
      </c>
      <c r="O419">
        <f>SUMIFS('Energy balance options'!$G$7:$G$3000,'Energy balance options'!$B$7:$B$3000,HeatGen!O$2,'Energy balance options'!$A$7:$A$3000,HeatGen!$A419)</f>
        <v>0</v>
      </c>
      <c r="P419">
        <f>SUMIFS('Energy balance options'!$G$7:$G$3000,'Energy balance options'!$B$7:$B$3000,HeatGen!P$2,'Energy balance options'!$A$7:$A$3000,HeatGen!$A419)</f>
        <v>0</v>
      </c>
      <c r="Q419">
        <f>SUMIFS('Energy balance options'!$G$7:$G$3000,'Energy balance options'!$B$7:$B$3000,HeatGen!Q$2,'Energy balance options'!$A$7:$A$3000,HeatGen!$A419)</f>
        <v>0</v>
      </c>
      <c r="R419">
        <f>SUMIFS('Energy balance options'!$G$7:$G$3000,'Energy balance options'!$B$7:$B$3000,HeatGen!R$2,'Energy balance options'!$A$7:$A$3000,HeatGen!$A419)</f>
        <v>0</v>
      </c>
      <c r="S419">
        <f>SUMIFS('Energy balance options'!$G$7:$G$3000,'Energy balance options'!$B$7:$B$3000,HeatGen!S$2,'Energy balance options'!$A$7:$A$3000,HeatGen!$A419)</f>
        <v>0</v>
      </c>
      <c r="T419">
        <f>SUMIFS('Energy balance options'!$G$7:$G$3000,'Energy balance options'!$B$7:$B$3000,HeatGen!T$2,'Energy balance options'!$A$7:$A$3000,HeatGen!$A419)</f>
        <v>0</v>
      </c>
      <c r="U419">
        <f>SUMIFS('Energy balance options'!$G$7:$G$3000,'Energy balance options'!$B$7:$B$3000,HeatGen!U$2,'Energy balance options'!$A$7:$A$3000,HeatGen!$A419)</f>
        <v>0</v>
      </c>
      <c r="V419">
        <f>SUMIFS('Energy balance options'!$G$7:$G$3000,'Energy balance options'!$B$7:$B$3000,HeatGen!V$2,'Energy balance options'!$A$7:$A$3000,HeatGen!$A419)</f>
        <v>0</v>
      </c>
      <c r="W419">
        <f>SUMIFS('Energy balance options'!$G$7:$G$3000,'Energy balance options'!$B$7:$B$3000,HeatGen!W$2,'Energy balance options'!$A$7:$A$3000,HeatGen!$A419)</f>
        <v>0</v>
      </c>
      <c r="X419">
        <f>SUMIFS('Energy balance options'!$G$7:$G$3000,'Energy balance options'!$B$7:$B$3000,HeatGen!X$2,'Energy balance options'!$A$7:$A$3000,HeatGen!$A419)</f>
        <v>0</v>
      </c>
      <c r="Y419">
        <f t="shared" si="102"/>
        <v>0</v>
      </c>
      <c r="Z419">
        <f t="shared" si="103"/>
        <v>0</v>
      </c>
      <c r="AA419">
        <f t="shared" si="104"/>
        <v>-4.8406383260718908E-5</v>
      </c>
      <c r="AB419">
        <f t="shared" si="105"/>
        <v>0</v>
      </c>
      <c r="AC419">
        <f t="shared" si="106"/>
        <v>-9.6770091139281082E-5</v>
      </c>
      <c r="AD419">
        <f t="shared" si="107"/>
        <v>0</v>
      </c>
      <c r="AE419">
        <f t="shared" si="108"/>
        <v>0</v>
      </c>
      <c r="AF419">
        <f t="shared" si="109"/>
        <v>0</v>
      </c>
      <c r="AG419">
        <f t="shared" si="110"/>
        <v>0</v>
      </c>
      <c r="AH419">
        <f t="shared" si="111"/>
        <v>0</v>
      </c>
      <c r="AI419">
        <f t="shared" si="112"/>
        <v>0</v>
      </c>
      <c r="AJ419">
        <f t="shared" si="113"/>
        <v>0</v>
      </c>
      <c r="AK419">
        <f t="shared" si="114"/>
        <v>0</v>
      </c>
      <c r="AL419">
        <f t="shared" si="115"/>
        <v>0</v>
      </c>
      <c r="AM419">
        <f t="shared" si="116"/>
        <v>0</v>
      </c>
      <c r="AN419">
        <f t="shared" si="117"/>
        <v>0</v>
      </c>
      <c r="AO419">
        <f t="shared" si="118"/>
        <v>0</v>
      </c>
    </row>
    <row r="420" spans="1:41" x14ac:dyDescent="0.2">
      <c r="A420" s="9" t="str">
        <f>'Cost per option'!A428</f>
        <v>2297 Hot water electric boiler - Industrie</v>
      </c>
      <c r="B420" t="str">
        <f>_xlfn.IFNA(VLOOKUP(A420,'Energy balance options'!A$7:C$3000,3,FALSE),"")</f>
        <v>Industrie</v>
      </c>
      <c r="C420">
        <f>SUMIFS('Energy balance options'!$F$7:$F$3000,'Energy balance options'!$B$7:$B$3000,HeatGen!C$2,'Energy balance options'!$A$7:$A$3000,HeatGen!$A420)</f>
        <v>-4.0487578399999997E-4</v>
      </c>
      <c r="D420">
        <f>SUMIFS('Energy balance options'!$F$7:$F$3000,'Energy balance options'!$B$7:$B$3000,HeatGen!D$2,'Energy balance options'!$A$7:$A$3000,HeatGen!$A420)</f>
        <v>0</v>
      </c>
      <c r="E420">
        <f>SUMIFS('Energy balance options'!$F$7:$F$3000,'Energy balance options'!$B$7:$B$3000,HeatGen!E$2,'Energy balance options'!$A$7:$A$3000,HeatGen!$A420)</f>
        <v>0</v>
      </c>
      <c r="F420">
        <f>SUMIFS('Energy balance options'!$F$7:$F$3000,'Energy balance options'!$B$7:$B$3000,HeatGen!F$2,'Energy balance options'!$A$7:$A$3000,HeatGen!$A420)</f>
        <v>0</v>
      </c>
      <c r="G420">
        <f>SUMIFS('Energy balance options'!$F$7:$F$3000,'Energy balance options'!$B$7:$B$3000,HeatGen!G$2,'Energy balance options'!$A$7:$A$3000,HeatGen!$A420)</f>
        <v>0</v>
      </c>
      <c r="H420">
        <f>SUMIFS('Energy balance options'!$G$7:$G$3000,'Energy balance options'!$B$7:$B$3000,HeatGen!H$2,'Energy balance options'!$A$7:$A$3000,HeatGen!$A420)</f>
        <v>0</v>
      </c>
      <c r="I420">
        <f>SUMIFS('Energy balance options'!$G$7:$G$3000,'Energy balance options'!$B$7:$B$3000,HeatGen!I$2,'Energy balance options'!$A$7:$A$3000,HeatGen!$A420)</f>
        <v>0</v>
      </c>
      <c r="J420">
        <f>SUMIFS('Energy balance options'!$G$7:$G$3000,'Energy balance options'!$B$7:$B$3000,HeatGen!J$2,'Energy balance options'!$A$7:$A$3000,HeatGen!$A420)</f>
        <v>4.0892411449999999E-4</v>
      </c>
      <c r="K420">
        <f>SUMIFS('Energy balance options'!$G$7:$G$3000,'Energy balance options'!$B$7:$B$3000,HeatGen!K$2,'Energy balance options'!$A$7:$A$3000,HeatGen!$A420)</f>
        <v>0</v>
      </c>
      <c r="L420">
        <f>SUMIFS('Energy balance options'!$G$7:$G$3000,'Energy balance options'!$B$7:$B$3000,HeatGen!L$2,'Energy balance options'!$A$7:$A$3000,HeatGen!$A420)</f>
        <v>0</v>
      </c>
      <c r="M420">
        <f>SUMIFS('Energy balance options'!$G$7:$G$3000,'Energy balance options'!$B$7:$B$3000,HeatGen!M$2,'Energy balance options'!$A$7:$A$3000,HeatGen!$A420)</f>
        <v>0</v>
      </c>
      <c r="N420">
        <f>SUMIFS('Energy balance options'!$G$7:$G$3000,'Energy balance options'!$B$7:$B$3000,HeatGen!N$2,'Energy balance options'!$A$7:$A$3000,HeatGen!$A420)</f>
        <v>0</v>
      </c>
      <c r="O420">
        <f>SUMIFS('Energy balance options'!$G$7:$G$3000,'Energy balance options'!$B$7:$B$3000,HeatGen!O$2,'Energy balance options'!$A$7:$A$3000,HeatGen!$A420)</f>
        <v>0</v>
      </c>
      <c r="P420">
        <f>SUMIFS('Energy balance options'!$G$7:$G$3000,'Energy balance options'!$B$7:$B$3000,HeatGen!P$2,'Energy balance options'!$A$7:$A$3000,HeatGen!$A420)</f>
        <v>0</v>
      </c>
      <c r="Q420">
        <f>SUMIFS('Energy balance options'!$G$7:$G$3000,'Energy balance options'!$B$7:$B$3000,HeatGen!Q$2,'Energy balance options'!$A$7:$A$3000,HeatGen!$A420)</f>
        <v>0</v>
      </c>
      <c r="R420">
        <f>SUMIFS('Energy balance options'!$G$7:$G$3000,'Energy balance options'!$B$7:$B$3000,HeatGen!R$2,'Energy balance options'!$A$7:$A$3000,HeatGen!$A420)</f>
        <v>0</v>
      </c>
      <c r="S420">
        <f>SUMIFS('Energy balance options'!$G$7:$G$3000,'Energy balance options'!$B$7:$B$3000,HeatGen!S$2,'Energy balance options'!$A$7:$A$3000,HeatGen!$A420)</f>
        <v>0</v>
      </c>
      <c r="T420">
        <f>SUMIFS('Energy balance options'!$G$7:$G$3000,'Energy balance options'!$B$7:$B$3000,HeatGen!T$2,'Energy balance options'!$A$7:$A$3000,HeatGen!$A420)</f>
        <v>0</v>
      </c>
      <c r="U420">
        <f>SUMIFS('Energy balance options'!$G$7:$G$3000,'Energy balance options'!$B$7:$B$3000,HeatGen!U$2,'Energy balance options'!$A$7:$A$3000,HeatGen!$A420)</f>
        <v>0</v>
      </c>
      <c r="V420">
        <f>SUMIFS('Energy balance options'!$G$7:$G$3000,'Energy balance options'!$B$7:$B$3000,HeatGen!V$2,'Energy balance options'!$A$7:$A$3000,HeatGen!$A420)</f>
        <v>0</v>
      </c>
      <c r="W420">
        <f>SUMIFS('Energy balance options'!$G$7:$G$3000,'Energy balance options'!$B$7:$B$3000,HeatGen!W$2,'Energy balance options'!$A$7:$A$3000,HeatGen!$A420)</f>
        <v>0</v>
      </c>
      <c r="X420">
        <f>SUMIFS('Energy balance options'!$G$7:$G$3000,'Energy balance options'!$B$7:$B$3000,HeatGen!X$2,'Energy balance options'!$A$7:$A$3000,HeatGen!$A420)</f>
        <v>0</v>
      </c>
      <c r="Y420">
        <f t="shared" si="102"/>
        <v>0</v>
      </c>
      <c r="Z420">
        <f t="shared" si="103"/>
        <v>0</v>
      </c>
      <c r="AA420">
        <f t="shared" si="104"/>
        <v>-4.0487578399999997E-4</v>
      </c>
      <c r="AB420">
        <f t="shared" si="105"/>
        <v>0</v>
      </c>
      <c r="AC420">
        <f t="shared" si="106"/>
        <v>0</v>
      </c>
      <c r="AD420">
        <f t="shared" si="107"/>
        <v>0</v>
      </c>
      <c r="AE420">
        <f t="shared" si="108"/>
        <v>0</v>
      </c>
      <c r="AF420">
        <f t="shared" si="109"/>
        <v>0</v>
      </c>
      <c r="AG420">
        <f t="shared" si="110"/>
        <v>0</v>
      </c>
      <c r="AH420">
        <f t="shared" si="111"/>
        <v>0</v>
      </c>
      <c r="AI420">
        <f t="shared" si="112"/>
        <v>0</v>
      </c>
      <c r="AJ420">
        <f t="shared" si="113"/>
        <v>0</v>
      </c>
      <c r="AK420">
        <f t="shared" si="114"/>
        <v>0</v>
      </c>
      <c r="AL420">
        <f t="shared" si="115"/>
        <v>0</v>
      </c>
      <c r="AM420">
        <f t="shared" si="116"/>
        <v>0</v>
      </c>
      <c r="AN420">
        <f t="shared" si="117"/>
        <v>0</v>
      </c>
      <c r="AO420">
        <f t="shared" si="118"/>
        <v>0</v>
      </c>
    </row>
    <row r="421" spans="1:41" x14ac:dyDescent="0.2">
      <c r="A421" s="9" t="str">
        <f>'Cost per option'!A429</f>
        <v>2299 Hot water NG boiler - Industrie</v>
      </c>
      <c r="B421" t="str">
        <f>_xlfn.IFNA(VLOOKUP(A421,'Energy balance options'!A$7:C$3000,3,FALSE),"")</f>
        <v>Industrie</v>
      </c>
      <c r="C421">
        <f>SUMIFS('Energy balance options'!$F$7:$F$3000,'Energy balance options'!$B$7:$B$3000,HeatGen!C$2,'Energy balance options'!$A$7:$A$3000,HeatGen!$A421)</f>
        <v>-11.70415775</v>
      </c>
      <c r="D421">
        <f>SUMIFS('Energy balance options'!$F$7:$F$3000,'Energy balance options'!$B$7:$B$3000,HeatGen!D$2,'Energy balance options'!$A$7:$A$3000,HeatGen!$A421)</f>
        <v>0</v>
      </c>
      <c r="E421">
        <f>SUMIFS('Energy balance options'!$F$7:$F$3000,'Energy balance options'!$B$7:$B$3000,HeatGen!E$2,'Energy balance options'!$A$7:$A$3000,HeatGen!$A421)</f>
        <v>0</v>
      </c>
      <c r="F421">
        <f>SUMIFS('Energy balance options'!$F$7:$F$3000,'Energy balance options'!$B$7:$B$3000,HeatGen!F$2,'Energy balance options'!$A$7:$A$3000,HeatGen!$A421)</f>
        <v>0</v>
      </c>
      <c r="G421">
        <f>SUMIFS('Energy balance options'!$F$7:$F$3000,'Energy balance options'!$B$7:$B$3000,HeatGen!G$2,'Energy balance options'!$A$7:$A$3000,HeatGen!$A421)</f>
        <v>0</v>
      </c>
      <c r="H421">
        <f>SUMIFS('Energy balance options'!$G$7:$G$3000,'Energy balance options'!$B$7:$B$3000,HeatGen!H$2,'Energy balance options'!$A$7:$A$3000,HeatGen!$A421)</f>
        <v>12.45322384</v>
      </c>
      <c r="I421">
        <f>SUMIFS('Energy balance options'!$G$7:$G$3000,'Energy balance options'!$B$7:$B$3000,HeatGen!I$2,'Energy balance options'!$A$7:$A$3000,HeatGen!$A421)</f>
        <v>0</v>
      </c>
      <c r="J421">
        <f>SUMIFS('Energy balance options'!$G$7:$G$3000,'Energy balance options'!$B$7:$B$3000,HeatGen!J$2,'Energy balance options'!$A$7:$A$3000,HeatGen!$A421)</f>
        <v>0</v>
      </c>
      <c r="K421">
        <f>SUMIFS('Energy balance options'!$G$7:$G$3000,'Energy balance options'!$B$7:$B$3000,HeatGen!K$2,'Energy balance options'!$A$7:$A$3000,HeatGen!$A421)</f>
        <v>0</v>
      </c>
      <c r="L421">
        <f>SUMIFS('Energy balance options'!$G$7:$G$3000,'Energy balance options'!$B$7:$B$3000,HeatGen!L$2,'Energy balance options'!$A$7:$A$3000,HeatGen!$A421)</f>
        <v>0</v>
      </c>
      <c r="M421">
        <f>SUMIFS('Energy balance options'!$G$7:$G$3000,'Energy balance options'!$B$7:$B$3000,HeatGen!M$2,'Energy balance options'!$A$7:$A$3000,HeatGen!$A421)</f>
        <v>0</v>
      </c>
      <c r="N421">
        <f>SUMIFS('Energy balance options'!$G$7:$G$3000,'Energy balance options'!$B$7:$B$3000,HeatGen!N$2,'Energy balance options'!$A$7:$A$3000,HeatGen!$A421)</f>
        <v>0</v>
      </c>
      <c r="O421">
        <f>SUMIFS('Energy balance options'!$G$7:$G$3000,'Energy balance options'!$B$7:$B$3000,HeatGen!O$2,'Energy balance options'!$A$7:$A$3000,HeatGen!$A421)</f>
        <v>0</v>
      </c>
      <c r="P421">
        <f>SUMIFS('Energy balance options'!$G$7:$G$3000,'Energy balance options'!$B$7:$B$3000,HeatGen!P$2,'Energy balance options'!$A$7:$A$3000,HeatGen!$A421)</f>
        <v>0</v>
      </c>
      <c r="Q421">
        <f>SUMIFS('Energy balance options'!$G$7:$G$3000,'Energy balance options'!$B$7:$B$3000,HeatGen!Q$2,'Energy balance options'!$A$7:$A$3000,HeatGen!$A421)</f>
        <v>0</v>
      </c>
      <c r="R421">
        <f>SUMIFS('Energy balance options'!$G$7:$G$3000,'Energy balance options'!$B$7:$B$3000,HeatGen!R$2,'Energy balance options'!$A$7:$A$3000,HeatGen!$A421)</f>
        <v>0</v>
      </c>
      <c r="S421">
        <f>SUMIFS('Energy balance options'!$G$7:$G$3000,'Energy balance options'!$B$7:$B$3000,HeatGen!S$2,'Energy balance options'!$A$7:$A$3000,HeatGen!$A421)</f>
        <v>0</v>
      </c>
      <c r="T421">
        <f>SUMIFS('Energy balance options'!$G$7:$G$3000,'Energy balance options'!$B$7:$B$3000,HeatGen!T$2,'Energy balance options'!$A$7:$A$3000,HeatGen!$A421)</f>
        <v>0</v>
      </c>
      <c r="U421">
        <f>SUMIFS('Energy balance options'!$G$7:$G$3000,'Energy balance options'!$B$7:$B$3000,HeatGen!U$2,'Energy balance options'!$A$7:$A$3000,HeatGen!$A421)</f>
        <v>0</v>
      </c>
      <c r="V421">
        <f>SUMIFS('Energy balance options'!$G$7:$G$3000,'Energy balance options'!$B$7:$B$3000,HeatGen!V$2,'Energy balance options'!$A$7:$A$3000,HeatGen!$A421)</f>
        <v>0</v>
      </c>
      <c r="W421">
        <f>SUMIFS('Energy balance options'!$G$7:$G$3000,'Energy balance options'!$B$7:$B$3000,HeatGen!W$2,'Energy balance options'!$A$7:$A$3000,HeatGen!$A421)</f>
        <v>0</v>
      </c>
      <c r="X421">
        <f>SUMIFS('Energy balance options'!$G$7:$G$3000,'Energy balance options'!$B$7:$B$3000,HeatGen!X$2,'Energy balance options'!$A$7:$A$3000,HeatGen!$A421)</f>
        <v>0</v>
      </c>
      <c r="Y421">
        <f t="shared" si="102"/>
        <v>-11.70415775</v>
      </c>
      <c r="Z421">
        <f t="shared" si="103"/>
        <v>0</v>
      </c>
      <c r="AA421">
        <f t="shared" si="104"/>
        <v>0</v>
      </c>
      <c r="AB421">
        <f t="shared" si="105"/>
        <v>0</v>
      </c>
      <c r="AC421">
        <f t="shared" si="106"/>
        <v>0</v>
      </c>
      <c r="AD421">
        <f t="shared" si="107"/>
        <v>0</v>
      </c>
      <c r="AE421">
        <f t="shared" si="108"/>
        <v>0</v>
      </c>
      <c r="AF421">
        <f t="shared" si="109"/>
        <v>0</v>
      </c>
      <c r="AG421">
        <f t="shared" si="110"/>
        <v>0</v>
      </c>
      <c r="AH421">
        <f t="shared" si="111"/>
        <v>0</v>
      </c>
      <c r="AI421">
        <f t="shared" si="112"/>
        <v>0</v>
      </c>
      <c r="AJ421">
        <f t="shared" si="113"/>
        <v>0</v>
      </c>
      <c r="AK421">
        <f t="shared" si="114"/>
        <v>0</v>
      </c>
      <c r="AL421">
        <f t="shared" si="115"/>
        <v>0</v>
      </c>
      <c r="AM421">
        <f t="shared" si="116"/>
        <v>0</v>
      </c>
      <c r="AN421">
        <f t="shared" si="117"/>
        <v>0</v>
      </c>
      <c r="AO421">
        <f t="shared" si="118"/>
        <v>0</v>
      </c>
    </row>
    <row r="422" spans="1:41" x14ac:dyDescent="0.2">
      <c r="A422" s="9" t="str">
        <f>'Cost per option'!A430</f>
        <v>2300 Hot water Biomass boiler - Industrie</v>
      </c>
      <c r="B422" t="str">
        <f>_xlfn.IFNA(VLOOKUP(A422,'Energy balance options'!A$7:C$3000,3,FALSE),"")</f>
        <v>Industrie</v>
      </c>
      <c r="C422">
        <f>SUMIFS('Energy balance options'!$F$7:$F$3000,'Energy balance options'!$B$7:$B$3000,HeatGen!C$2,'Energy balance options'!$A$7:$A$3000,HeatGen!$A422)</f>
        <v>-1.01202118E-3</v>
      </c>
      <c r="D422">
        <f>SUMIFS('Energy balance options'!$F$7:$F$3000,'Energy balance options'!$B$7:$B$3000,HeatGen!D$2,'Energy balance options'!$A$7:$A$3000,HeatGen!$A422)</f>
        <v>0</v>
      </c>
      <c r="E422">
        <f>SUMIFS('Energy balance options'!$F$7:$F$3000,'Energy balance options'!$B$7:$B$3000,HeatGen!E$2,'Energy balance options'!$A$7:$A$3000,HeatGen!$A422)</f>
        <v>0</v>
      </c>
      <c r="F422">
        <f>SUMIFS('Energy balance options'!$F$7:$F$3000,'Energy balance options'!$B$7:$B$3000,HeatGen!F$2,'Energy balance options'!$A$7:$A$3000,HeatGen!$A422)</f>
        <v>0</v>
      </c>
      <c r="G422">
        <f>SUMIFS('Energy balance options'!$F$7:$F$3000,'Energy balance options'!$B$7:$B$3000,HeatGen!G$2,'Energy balance options'!$A$7:$A$3000,HeatGen!$A422)</f>
        <v>0</v>
      </c>
      <c r="H422">
        <f>SUMIFS('Energy balance options'!$G$7:$G$3000,'Energy balance options'!$B$7:$B$3000,HeatGen!H$2,'Energy balance options'!$A$7:$A$3000,HeatGen!$A422)</f>
        <v>0</v>
      </c>
      <c r="I422">
        <f>SUMIFS('Energy balance options'!$G$7:$G$3000,'Energy balance options'!$B$7:$B$3000,HeatGen!I$2,'Energy balance options'!$A$7:$A$3000,HeatGen!$A422)</f>
        <v>0</v>
      </c>
      <c r="J422">
        <f>SUMIFS('Energy balance options'!$G$7:$G$3000,'Energy balance options'!$B$7:$B$3000,HeatGen!J$2,'Energy balance options'!$A$7:$A$3000,HeatGen!$A422)</f>
        <v>0</v>
      </c>
      <c r="K422">
        <f>SUMIFS('Energy balance options'!$G$7:$G$3000,'Energy balance options'!$B$7:$B$3000,HeatGen!K$2,'Energy balance options'!$A$7:$A$3000,HeatGen!$A422)</f>
        <v>0</v>
      </c>
      <c r="L422">
        <f>SUMIFS('Energy balance options'!$G$7:$G$3000,'Energy balance options'!$B$7:$B$3000,HeatGen!L$2,'Energy balance options'!$A$7:$A$3000,HeatGen!$A422)</f>
        <v>0</v>
      </c>
      <c r="M422">
        <f>SUMIFS('Energy balance options'!$G$7:$G$3000,'Energy balance options'!$B$7:$B$3000,HeatGen!M$2,'Energy balance options'!$A$7:$A$3000,HeatGen!$A422)</f>
        <v>1.124350789E-3</v>
      </c>
      <c r="N422">
        <f>SUMIFS('Energy balance options'!$G$7:$G$3000,'Energy balance options'!$B$7:$B$3000,HeatGen!N$2,'Energy balance options'!$A$7:$A$3000,HeatGen!$A422)</f>
        <v>0</v>
      </c>
      <c r="O422">
        <f>SUMIFS('Energy balance options'!$G$7:$G$3000,'Energy balance options'!$B$7:$B$3000,HeatGen!O$2,'Energy balance options'!$A$7:$A$3000,HeatGen!$A422)</f>
        <v>0</v>
      </c>
      <c r="P422">
        <f>SUMIFS('Energy balance options'!$G$7:$G$3000,'Energy balance options'!$B$7:$B$3000,HeatGen!P$2,'Energy balance options'!$A$7:$A$3000,HeatGen!$A422)</f>
        <v>0</v>
      </c>
      <c r="Q422">
        <f>SUMIFS('Energy balance options'!$G$7:$G$3000,'Energy balance options'!$B$7:$B$3000,HeatGen!Q$2,'Energy balance options'!$A$7:$A$3000,HeatGen!$A422)</f>
        <v>0</v>
      </c>
      <c r="R422">
        <f>SUMIFS('Energy balance options'!$G$7:$G$3000,'Energy balance options'!$B$7:$B$3000,HeatGen!R$2,'Energy balance options'!$A$7:$A$3000,HeatGen!$A422)</f>
        <v>0</v>
      </c>
      <c r="S422">
        <f>SUMIFS('Energy balance options'!$G$7:$G$3000,'Energy balance options'!$B$7:$B$3000,HeatGen!S$2,'Energy balance options'!$A$7:$A$3000,HeatGen!$A422)</f>
        <v>0</v>
      </c>
      <c r="T422">
        <f>SUMIFS('Energy balance options'!$G$7:$G$3000,'Energy balance options'!$B$7:$B$3000,HeatGen!T$2,'Energy balance options'!$A$7:$A$3000,HeatGen!$A422)</f>
        <v>0</v>
      </c>
      <c r="U422">
        <f>SUMIFS('Energy balance options'!$G$7:$G$3000,'Energy balance options'!$B$7:$B$3000,HeatGen!U$2,'Energy balance options'!$A$7:$A$3000,HeatGen!$A422)</f>
        <v>0</v>
      </c>
      <c r="V422">
        <f>SUMIFS('Energy balance options'!$G$7:$G$3000,'Energy balance options'!$B$7:$B$3000,HeatGen!V$2,'Energy balance options'!$A$7:$A$3000,HeatGen!$A422)</f>
        <v>0</v>
      </c>
      <c r="W422">
        <f>SUMIFS('Energy balance options'!$G$7:$G$3000,'Energy balance options'!$B$7:$B$3000,HeatGen!W$2,'Energy balance options'!$A$7:$A$3000,HeatGen!$A422)</f>
        <v>0</v>
      </c>
      <c r="X422">
        <f>SUMIFS('Energy balance options'!$G$7:$G$3000,'Energy balance options'!$B$7:$B$3000,HeatGen!X$2,'Energy balance options'!$A$7:$A$3000,HeatGen!$A422)</f>
        <v>0</v>
      </c>
      <c r="Y422">
        <f t="shared" si="102"/>
        <v>0</v>
      </c>
      <c r="Z422">
        <f t="shared" si="103"/>
        <v>0</v>
      </c>
      <c r="AA422">
        <f t="shared" si="104"/>
        <v>0</v>
      </c>
      <c r="AB422">
        <f t="shared" si="105"/>
        <v>0</v>
      </c>
      <c r="AC422">
        <f t="shared" si="106"/>
        <v>0</v>
      </c>
      <c r="AD422">
        <f t="shared" si="107"/>
        <v>-1.01202118E-3</v>
      </c>
      <c r="AE422">
        <f t="shared" si="108"/>
        <v>0</v>
      </c>
      <c r="AF422">
        <f t="shared" si="109"/>
        <v>0</v>
      </c>
      <c r="AG422">
        <f t="shared" si="110"/>
        <v>0</v>
      </c>
      <c r="AH422">
        <f t="shared" si="111"/>
        <v>0</v>
      </c>
      <c r="AI422">
        <f t="shared" si="112"/>
        <v>0</v>
      </c>
      <c r="AJ422">
        <f t="shared" si="113"/>
        <v>0</v>
      </c>
      <c r="AK422">
        <f t="shared" si="114"/>
        <v>0</v>
      </c>
      <c r="AL422">
        <f t="shared" si="115"/>
        <v>0</v>
      </c>
      <c r="AM422">
        <f t="shared" si="116"/>
        <v>0</v>
      </c>
      <c r="AN422">
        <f t="shared" si="117"/>
        <v>0</v>
      </c>
      <c r="AO422">
        <f t="shared" si="118"/>
        <v>0</v>
      </c>
    </row>
    <row r="423" spans="1:41" x14ac:dyDescent="0.2">
      <c r="A423" s="9" t="str">
        <f>'Cost per option'!A431</f>
        <v>2301 Hot water H2 boiler - Industrie</v>
      </c>
      <c r="B423" t="str">
        <f>_xlfn.IFNA(VLOOKUP(A423,'Energy balance options'!A$7:C$3000,3,FALSE),"")</f>
        <v>Industrie</v>
      </c>
      <c r="C423">
        <f>SUMIFS('Energy balance options'!$F$7:$F$3000,'Energy balance options'!$B$7:$B$3000,HeatGen!C$2,'Energy balance options'!$A$7:$A$3000,HeatGen!$A423)</f>
        <v>-4.3494980789999998E-5</v>
      </c>
      <c r="D423">
        <f>SUMIFS('Energy balance options'!$F$7:$F$3000,'Energy balance options'!$B$7:$B$3000,HeatGen!D$2,'Energy balance options'!$A$7:$A$3000,HeatGen!$A423)</f>
        <v>0</v>
      </c>
      <c r="E423">
        <f>SUMIFS('Energy balance options'!$F$7:$F$3000,'Energy balance options'!$B$7:$B$3000,HeatGen!E$2,'Energy balance options'!$A$7:$A$3000,HeatGen!$A423)</f>
        <v>0</v>
      </c>
      <c r="F423">
        <f>SUMIFS('Energy balance options'!$F$7:$F$3000,'Energy balance options'!$B$7:$B$3000,HeatGen!F$2,'Energy balance options'!$A$7:$A$3000,HeatGen!$A423)</f>
        <v>0</v>
      </c>
      <c r="G423">
        <f>SUMIFS('Energy balance options'!$F$7:$F$3000,'Energy balance options'!$B$7:$B$3000,HeatGen!G$2,'Energy balance options'!$A$7:$A$3000,HeatGen!$A423)</f>
        <v>0</v>
      </c>
      <c r="H423">
        <f>SUMIFS('Energy balance options'!$G$7:$G$3000,'Energy balance options'!$B$7:$B$3000,HeatGen!H$2,'Energy balance options'!$A$7:$A$3000,HeatGen!$A423)</f>
        <v>0</v>
      </c>
      <c r="I423">
        <f>SUMIFS('Energy balance options'!$G$7:$G$3000,'Energy balance options'!$B$7:$B$3000,HeatGen!I$2,'Energy balance options'!$A$7:$A$3000,HeatGen!$A423)</f>
        <v>4.3064760439999998E-5</v>
      </c>
      <c r="J423">
        <f>SUMIFS('Energy balance options'!$G$7:$G$3000,'Energy balance options'!$B$7:$B$3000,HeatGen!J$2,'Energy balance options'!$A$7:$A$3000,HeatGen!$A423)</f>
        <v>0</v>
      </c>
      <c r="K423">
        <f>SUMIFS('Energy balance options'!$G$7:$G$3000,'Energy balance options'!$B$7:$B$3000,HeatGen!K$2,'Energy balance options'!$A$7:$A$3000,HeatGen!$A423)</f>
        <v>0</v>
      </c>
      <c r="L423">
        <f>SUMIFS('Energy balance options'!$G$7:$G$3000,'Energy balance options'!$B$7:$B$3000,HeatGen!L$2,'Energy balance options'!$A$7:$A$3000,HeatGen!$A423)</f>
        <v>0</v>
      </c>
      <c r="M423">
        <f>SUMIFS('Energy balance options'!$G$7:$G$3000,'Energy balance options'!$B$7:$B$3000,HeatGen!M$2,'Energy balance options'!$A$7:$A$3000,HeatGen!$A423)</f>
        <v>0</v>
      </c>
      <c r="N423">
        <f>SUMIFS('Energy balance options'!$G$7:$G$3000,'Energy balance options'!$B$7:$B$3000,HeatGen!N$2,'Energy balance options'!$A$7:$A$3000,HeatGen!$A423)</f>
        <v>0</v>
      </c>
      <c r="O423">
        <f>SUMIFS('Energy balance options'!$G$7:$G$3000,'Energy balance options'!$B$7:$B$3000,HeatGen!O$2,'Energy balance options'!$A$7:$A$3000,HeatGen!$A423)</f>
        <v>0</v>
      </c>
      <c r="P423">
        <f>SUMIFS('Energy balance options'!$G$7:$G$3000,'Energy balance options'!$B$7:$B$3000,HeatGen!P$2,'Energy balance options'!$A$7:$A$3000,HeatGen!$A423)</f>
        <v>0</v>
      </c>
      <c r="Q423">
        <f>SUMIFS('Energy balance options'!$G$7:$G$3000,'Energy balance options'!$B$7:$B$3000,HeatGen!Q$2,'Energy balance options'!$A$7:$A$3000,HeatGen!$A423)</f>
        <v>0</v>
      </c>
      <c r="R423">
        <f>SUMIFS('Energy balance options'!$G$7:$G$3000,'Energy balance options'!$B$7:$B$3000,HeatGen!R$2,'Energy balance options'!$A$7:$A$3000,HeatGen!$A423)</f>
        <v>0</v>
      </c>
      <c r="S423">
        <f>SUMIFS('Energy balance options'!$G$7:$G$3000,'Energy balance options'!$B$7:$B$3000,HeatGen!S$2,'Energy balance options'!$A$7:$A$3000,HeatGen!$A423)</f>
        <v>0</v>
      </c>
      <c r="T423">
        <f>SUMIFS('Energy balance options'!$G$7:$G$3000,'Energy balance options'!$B$7:$B$3000,HeatGen!T$2,'Energy balance options'!$A$7:$A$3000,HeatGen!$A423)</f>
        <v>0</v>
      </c>
      <c r="U423">
        <f>SUMIFS('Energy balance options'!$G$7:$G$3000,'Energy balance options'!$B$7:$B$3000,HeatGen!U$2,'Energy balance options'!$A$7:$A$3000,HeatGen!$A423)</f>
        <v>0</v>
      </c>
      <c r="V423">
        <f>SUMIFS('Energy balance options'!$G$7:$G$3000,'Energy balance options'!$B$7:$B$3000,HeatGen!V$2,'Energy balance options'!$A$7:$A$3000,HeatGen!$A423)</f>
        <v>0</v>
      </c>
      <c r="W423">
        <f>SUMIFS('Energy balance options'!$G$7:$G$3000,'Energy balance options'!$B$7:$B$3000,HeatGen!W$2,'Energy balance options'!$A$7:$A$3000,HeatGen!$A423)</f>
        <v>0</v>
      </c>
      <c r="X423">
        <f>SUMIFS('Energy balance options'!$G$7:$G$3000,'Energy balance options'!$B$7:$B$3000,HeatGen!X$2,'Energy balance options'!$A$7:$A$3000,HeatGen!$A423)</f>
        <v>0</v>
      </c>
      <c r="Y423">
        <f t="shared" si="102"/>
        <v>0</v>
      </c>
      <c r="Z423">
        <f t="shared" si="103"/>
        <v>-4.3494980789999998E-5</v>
      </c>
      <c r="AA423">
        <f t="shared" si="104"/>
        <v>0</v>
      </c>
      <c r="AB423">
        <f t="shared" si="105"/>
        <v>0</v>
      </c>
      <c r="AC423">
        <f t="shared" si="106"/>
        <v>0</v>
      </c>
      <c r="AD423">
        <f t="shared" si="107"/>
        <v>0</v>
      </c>
      <c r="AE423">
        <f t="shared" si="108"/>
        <v>0</v>
      </c>
      <c r="AF423">
        <f t="shared" si="109"/>
        <v>0</v>
      </c>
      <c r="AG423">
        <f t="shared" si="110"/>
        <v>0</v>
      </c>
      <c r="AH423">
        <f t="shared" si="111"/>
        <v>0</v>
      </c>
      <c r="AI423">
        <f t="shared" si="112"/>
        <v>0</v>
      </c>
      <c r="AJ423">
        <f t="shared" si="113"/>
        <v>0</v>
      </c>
      <c r="AK423">
        <f t="shared" si="114"/>
        <v>0</v>
      </c>
      <c r="AL423">
        <f t="shared" si="115"/>
        <v>0</v>
      </c>
      <c r="AM423">
        <f t="shared" si="116"/>
        <v>0</v>
      </c>
      <c r="AN423">
        <f t="shared" si="117"/>
        <v>0</v>
      </c>
      <c r="AO423">
        <f t="shared" si="118"/>
        <v>0</v>
      </c>
    </row>
    <row r="424" spans="1:41" x14ac:dyDescent="0.2">
      <c r="A424" s="9" t="str">
        <f>'Cost per option'!A432</f>
        <v>2302 Hot water restgassen boiler - Chemical</v>
      </c>
      <c r="B424" t="str">
        <f>_xlfn.IFNA(VLOOKUP(A424,'Energy balance options'!A$7:C$3000,3,FALSE),"")</f>
        <v>Chemie</v>
      </c>
      <c r="C424">
        <f>SUMIFS('Energy balance options'!$F$7:$F$3000,'Energy balance options'!$B$7:$B$3000,HeatGen!C$2,'Energy balance options'!$A$7:$A$3000,HeatGen!$A424)</f>
        <v>-9.5848925429999998E-4</v>
      </c>
      <c r="D424">
        <f>SUMIFS('Energy balance options'!$F$7:$F$3000,'Energy balance options'!$B$7:$B$3000,HeatGen!D$2,'Energy balance options'!$A$7:$A$3000,HeatGen!$A424)</f>
        <v>0</v>
      </c>
      <c r="E424">
        <f>SUMIFS('Energy balance options'!$F$7:$F$3000,'Energy balance options'!$B$7:$B$3000,HeatGen!E$2,'Energy balance options'!$A$7:$A$3000,HeatGen!$A424)</f>
        <v>0</v>
      </c>
      <c r="F424">
        <f>SUMIFS('Energy balance options'!$F$7:$F$3000,'Energy balance options'!$B$7:$B$3000,HeatGen!F$2,'Energy balance options'!$A$7:$A$3000,HeatGen!$A424)</f>
        <v>0</v>
      </c>
      <c r="G424">
        <f>SUMIFS('Energy balance options'!$F$7:$F$3000,'Energy balance options'!$B$7:$B$3000,HeatGen!G$2,'Energy balance options'!$A$7:$A$3000,HeatGen!$A424)</f>
        <v>0</v>
      </c>
      <c r="H424">
        <f>SUMIFS('Energy balance options'!$G$7:$G$3000,'Energy balance options'!$B$7:$B$3000,HeatGen!H$2,'Energy balance options'!$A$7:$A$3000,HeatGen!$A424)</f>
        <v>0</v>
      </c>
      <c r="I424">
        <f>SUMIFS('Energy balance options'!$G$7:$G$3000,'Energy balance options'!$B$7:$B$3000,HeatGen!I$2,'Energy balance options'!$A$7:$A$3000,HeatGen!$A424)</f>
        <v>0</v>
      </c>
      <c r="J424">
        <f>SUMIFS('Energy balance options'!$G$7:$G$3000,'Energy balance options'!$B$7:$B$3000,HeatGen!J$2,'Energy balance options'!$A$7:$A$3000,HeatGen!$A424)</f>
        <v>0</v>
      </c>
      <c r="K424">
        <f>SUMIFS('Energy balance options'!$G$7:$G$3000,'Energy balance options'!$B$7:$B$3000,HeatGen!K$2,'Energy balance options'!$A$7:$A$3000,HeatGen!$A424)</f>
        <v>8.0139765919999995E-4</v>
      </c>
      <c r="L424">
        <f>SUMIFS('Energy balance options'!$G$7:$G$3000,'Energy balance options'!$B$7:$B$3000,HeatGen!L$2,'Energy balance options'!$A$7:$A$3000,HeatGen!$A424)</f>
        <v>0</v>
      </c>
      <c r="M424">
        <f>SUMIFS('Energy balance options'!$G$7:$G$3000,'Energy balance options'!$B$7:$B$3000,HeatGen!M$2,'Energy balance options'!$A$7:$A$3000,HeatGen!$A424)</f>
        <v>0</v>
      </c>
      <c r="N424">
        <f>SUMIFS('Energy balance options'!$G$7:$G$3000,'Energy balance options'!$B$7:$B$3000,HeatGen!N$2,'Energy balance options'!$A$7:$A$3000,HeatGen!$A424)</f>
        <v>0</v>
      </c>
      <c r="O424">
        <f>SUMIFS('Energy balance options'!$G$7:$G$3000,'Energy balance options'!$B$7:$B$3000,HeatGen!O$2,'Energy balance options'!$A$7:$A$3000,HeatGen!$A424)</f>
        <v>0</v>
      </c>
      <c r="P424">
        <f>SUMIFS('Energy balance options'!$G$7:$G$3000,'Energy balance options'!$B$7:$B$3000,HeatGen!P$2,'Energy balance options'!$A$7:$A$3000,HeatGen!$A424)</f>
        <v>0</v>
      </c>
      <c r="Q424">
        <f>SUMIFS('Energy balance options'!$G$7:$G$3000,'Energy balance options'!$B$7:$B$3000,HeatGen!Q$2,'Energy balance options'!$A$7:$A$3000,HeatGen!$A424)</f>
        <v>0</v>
      </c>
      <c r="R424">
        <f>SUMIFS('Energy balance options'!$G$7:$G$3000,'Energy balance options'!$B$7:$B$3000,HeatGen!R$2,'Energy balance options'!$A$7:$A$3000,HeatGen!$A424)</f>
        <v>0</v>
      </c>
      <c r="S424">
        <f>SUMIFS('Energy balance options'!$G$7:$G$3000,'Energy balance options'!$B$7:$B$3000,HeatGen!S$2,'Energy balance options'!$A$7:$A$3000,HeatGen!$A424)</f>
        <v>0</v>
      </c>
      <c r="T424">
        <f>SUMIFS('Energy balance options'!$G$7:$G$3000,'Energy balance options'!$B$7:$B$3000,HeatGen!T$2,'Energy balance options'!$A$7:$A$3000,HeatGen!$A424)</f>
        <v>0</v>
      </c>
      <c r="U424">
        <f>SUMIFS('Energy balance options'!$G$7:$G$3000,'Energy balance options'!$B$7:$B$3000,HeatGen!U$2,'Energy balance options'!$A$7:$A$3000,HeatGen!$A424)</f>
        <v>0</v>
      </c>
      <c r="V424">
        <f>SUMIFS('Energy balance options'!$G$7:$G$3000,'Energy balance options'!$B$7:$B$3000,HeatGen!V$2,'Energy balance options'!$A$7:$A$3000,HeatGen!$A424)</f>
        <v>0</v>
      </c>
      <c r="W424">
        <f>SUMIFS('Energy balance options'!$G$7:$G$3000,'Energy balance options'!$B$7:$B$3000,HeatGen!W$2,'Energy balance options'!$A$7:$A$3000,HeatGen!$A424)</f>
        <v>0</v>
      </c>
      <c r="X424">
        <f>SUMIFS('Energy balance options'!$G$7:$G$3000,'Energy balance options'!$B$7:$B$3000,HeatGen!X$2,'Energy balance options'!$A$7:$A$3000,HeatGen!$A424)</f>
        <v>0</v>
      </c>
      <c r="Y424">
        <f t="shared" si="102"/>
        <v>0</v>
      </c>
      <c r="Z424">
        <f t="shared" si="103"/>
        <v>0</v>
      </c>
      <c r="AA424">
        <f t="shared" si="104"/>
        <v>0</v>
      </c>
      <c r="AB424">
        <f t="shared" si="105"/>
        <v>-9.5848925429999998E-4</v>
      </c>
      <c r="AC424">
        <f t="shared" si="106"/>
        <v>0</v>
      </c>
      <c r="AD424">
        <f t="shared" si="107"/>
        <v>0</v>
      </c>
      <c r="AE424">
        <f t="shared" si="108"/>
        <v>0</v>
      </c>
      <c r="AF424">
        <f t="shared" si="109"/>
        <v>0</v>
      </c>
      <c r="AG424">
        <f t="shared" si="110"/>
        <v>0</v>
      </c>
      <c r="AH424">
        <f t="shared" si="111"/>
        <v>0</v>
      </c>
      <c r="AI424">
        <f t="shared" si="112"/>
        <v>0</v>
      </c>
      <c r="AJ424">
        <f t="shared" si="113"/>
        <v>0</v>
      </c>
      <c r="AK424">
        <f t="shared" si="114"/>
        <v>0</v>
      </c>
      <c r="AL424">
        <f t="shared" si="115"/>
        <v>0</v>
      </c>
      <c r="AM424">
        <f t="shared" si="116"/>
        <v>0</v>
      </c>
      <c r="AN424">
        <f t="shared" si="117"/>
        <v>0</v>
      </c>
      <c r="AO424">
        <f t="shared" si="118"/>
        <v>0</v>
      </c>
    </row>
    <row r="425" spans="1:41" x14ac:dyDescent="0.2">
      <c r="A425" s="9" t="str">
        <f>'Cost per option'!A433</f>
        <v>2308 NG boiler HT100to200- Waste</v>
      </c>
      <c r="B425" t="str">
        <f>_xlfn.IFNA(VLOOKUP(A425,'Energy balance options'!A$7:C$3000,3,FALSE),"")</f>
        <v>Waste</v>
      </c>
      <c r="C425">
        <f>SUMIFS('Energy balance options'!$F$7:$F$3000,'Energy balance options'!$B$7:$B$3000,HeatGen!C$2,'Energy balance options'!$A$7:$A$3000,HeatGen!$A425)</f>
        <v>0</v>
      </c>
      <c r="D425">
        <f>SUMIFS('Energy balance options'!$F$7:$F$3000,'Energy balance options'!$B$7:$B$3000,HeatGen!D$2,'Energy balance options'!$A$7:$A$3000,HeatGen!$A425)</f>
        <v>-3.30525848E-3</v>
      </c>
      <c r="E425">
        <f>SUMIFS('Energy balance options'!$F$7:$F$3000,'Energy balance options'!$B$7:$B$3000,HeatGen!E$2,'Energy balance options'!$A$7:$A$3000,HeatGen!$A425)</f>
        <v>0</v>
      </c>
      <c r="F425">
        <f>SUMIFS('Energy balance options'!$F$7:$F$3000,'Energy balance options'!$B$7:$B$3000,HeatGen!F$2,'Energy balance options'!$A$7:$A$3000,HeatGen!$A425)</f>
        <v>0</v>
      </c>
      <c r="G425">
        <f>SUMIFS('Energy balance options'!$F$7:$F$3000,'Energy balance options'!$B$7:$B$3000,HeatGen!G$2,'Energy balance options'!$A$7:$A$3000,HeatGen!$A425)</f>
        <v>0</v>
      </c>
      <c r="H425">
        <f>SUMIFS('Energy balance options'!$G$7:$G$3000,'Energy balance options'!$B$7:$B$3000,HeatGen!H$2,'Energy balance options'!$A$7:$A$3000,HeatGen!$A425)</f>
        <v>3.6721374289999998E-3</v>
      </c>
      <c r="I425">
        <f>SUMIFS('Energy balance options'!$G$7:$G$3000,'Energy balance options'!$B$7:$B$3000,HeatGen!I$2,'Energy balance options'!$A$7:$A$3000,HeatGen!$A425)</f>
        <v>0</v>
      </c>
      <c r="J425">
        <f>SUMIFS('Energy balance options'!$G$7:$G$3000,'Energy balance options'!$B$7:$B$3000,HeatGen!J$2,'Energy balance options'!$A$7:$A$3000,HeatGen!$A425)</f>
        <v>0</v>
      </c>
      <c r="K425">
        <f>SUMIFS('Energy balance options'!$G$7:$G$3000,'Energy balance options'!$B$7:$B$3000,HeatGen!K$2,'Energy balance options'!$A$7:$A$3000,HeatGen!$A425)</f>
        <v>0</v>
      </c>
      <c r="L425">
        <f>SUMIFS('Energy balance options'!$G$7:$G$3000,'Energy balance options'!$B$7:$B$3000,HeatGen!L$2,'Energy balance options'!$A$7:$A$3000,HeatGen!$A425)</f>
        <v>0</v>
      </c>
      <c r="M425">
        <f>SUMIFS('Energy balance options'!$G$7:$G$3000,'Energy balance options'!$B$7:$B$3000,HeatGen!M$2,'Energy balance options'!$A$7:$A$3000,HeatGen!$A425)</f>
        <v>0</v>
      </c>
      <c r="N425">
        <f>SUMIFS('Energy balance options'!$G$7:$G$3000,'Energy balance options'!$B$7:$B$3000,HeatGen!N$2,'Energy balance options'!$A$7:$A$3000,HeatGen!$A425)</f>
        <v>0</v>
      </c>
      <c r="O425">
        <f>SUMIFS('Energy balance options'!$G$7:$G$3000,'Energy balance options'!$B$7:$B$3000,HeatGen!O$2,'Energy balance options'!$A$7:$A$3000,HeatGen!$A425)</f>
        <v>0</v>
      </c>
      <c r="P425">
        <f>SUMIFS('Energy balance options'!$G$7:$G$3000,'Energy balance options'!$B$7:$B$3000,HeatGen!P$2,'Energy balance options'!$A$7:$A$3000,HeatGen!$A425)</f>
        <v>0</v>
      </c>
      <c r="Q425">
        <f>SUMIFS('Energy balance options'!$G$7:$G$3000,'Energy balance options'!$B$7:$B$3000,HeatGen!Q$2,'Energy balance options'!$A$7:$A$3000,HeatGen!$A425)</f>
        <v>0</v>
      </c>
      <c r="R425">
        <f>SUMIFS('Energy balance options'!$G$7:$G$3000,'Energy balance options'!$B$7:$B$3000,HeatGen!R$2,'Energy balance options'!$A$7:$A$3000,HeatGen!$A425)</f>
        <v>0</v>
      </c>
      <c r="S425">
        <f>SUMIFS('Energy balance options'!$G$7:$G$3000,'Energy balance options'!$B$7:$B$3000,HeatGen!S$2,'Energy balance options'!$A$7:$A$3000,HeatGen!$A425)</f>
        <v>0</v>
      </c>
      <c r="T425">
        <f>SUMIFS('Energy balance options'!$G$7:$G$3000,'Energy balance options'!$B$7:$B$3000,HeatGen!T$2,'Energy balance options'!$A$7:$A$3000,HeatGen!$A425)</f>
        <v>0</v>
      </c>
      <c r="U425">
        <f>SUMIFS('Energy balance options'!$G$7:$G$3000,'Energy balance options'!$B$7:$B$3000,HeatGen!U$2,'Energy balance options'!$A$7:$A$3000,HeatGen!$A425)</f>
        <v>0</v>
      </c>
      <c r="V425">
        <f>SUMIFS('Energy balance options'!$G$7:$G$3000,'Energy balance options'!$B$7:$B$3000,HeatGen!V$2,'Energy balance options'!$A$7:$A$3000,HeatGen!$A425)</f>
        <v>0</v>
      </c>
      <c r="W425">
        <f>SUMIFS('Energy balance options'!$G$7:$G$3000,'Energy balance options'!$B$7:$B$3000,HeatGen!W$2,'Energy balance options'!$A$7:$A$3000,HeatGen!$A425)</f>
        <v>0</v>
      </c>
      <c r="X425">
        <f>SUMIFS('Energy balance options'!$G$7:$G$3000,'Energy balance options'!$B$7:$B$3000,HeatGen!X$2,'Energy balance options'!$A$7:$A$3000,HeatGen!$A425)</f>
        <v>0</v>
      </c>
      <c r="Y425">
        <f t="shared" si="102"/>
        <v>-3.30525848E-3</v>
      </c>
      <c r="Z425">
        <f t="shared" si="103"/>
        <v>0</v>
      </c>
      <c r="AA425">
        <f t="shared" si="104"/>
        <v>0</v>
      </c>
      <c r="AB425">
        <f t="shared" si="105"/>
        <v>0</v>
      </c>
      <c r="AC425">
        <f t="shared" si="106"/>
        <v>0</v>
      </c>
      <c r="AD425">
        <f t="shared" si="107"/>
        <v>0</v>
      </c>
      <c r="AE425">
        <f t="shared" si="108"/>
        <v>0</v>
      </c>
      <c r="AF425">
        <f t="shared" si="109"/>
        <v>0</v>
      </c>
      <c r="AG425">
        <f t="shared" si="110"/>
        <v>0</v>
      </c>
      <c r="AH425">
        <f t="shared" si="111"/>
        <v>0</v>
      </c>
      <c r="AI425">
        <f t="shared" si="112"/>
        <v>0</v>
      </c>
      <c r="AJ425">
        <f t="shared" si="113"/>
        <v>0</v>
      </c>
      <c r="AK425">
        <f t="shared" si="114"/>
        <v>0</v>
      </c>
      <c r="AL425">
        <f t="shared" si="115"/>
        <v>0</v>
      </c>
      <c r="AM425">
        <f t="shared" si="116"/>
        <v>0</v>
      </c>
      <c r="AN425">
        <f t="shared" si="117"/>
        <v>0</v>
      </c>
      <c r="AO425">
        <f t="shared" si="118"/>
        <v>0</v>
      </c>
    </row>
    <row r="426" spans="1:41" x14ac:dyDescent="0.2">
      <c r="A426" s="9" t="str">
        <f>'Cost per option'!A434</f>
        <v>2309 Biomass boiler HT100to200 - Waste</v>
      </c>
      <c r="B426" t="str">
        <f>_xlfn.IFNA(VLOOKUP(A426,'Energy balance options'!A$7:C$3000,3,FALSE),"")</f>
        <v>Waste</v>
      </c>
      <c r="C426">
        <f>SUMIFS('Energy balance options'!$F$7:$F$3000,'Energy balance options'!$B$7:$B$3000,HeatGen!C$2,'Energy balance options'!$A$7:$A$3000,HeatGen!$A426)</f>
        <v>0</v>
      </c>
      <c r="D426">
        <f>SUMIFS('Energy balance options'!$F$7:$F$3000,'Energy balance options'!$B$7:$B$3000,HeatGen!D$2,'Energy balance options'!$A$7:$A$3000,HeatGen!$A426)</f>
        <v>-5.7716759289999997</v>
      </c>
      <c r="E426">
        <f>SUMIFS('Energy balance options'!$F$7:$F$3000,'Energy balance options'!$B$7:$B$3000,HeatGen!E$2,'Energy balance options'!$A$7:$A$3000,HeatGen!$A426)</f>
        <v>0</v>
      </c>
      <c r="F426">
        <f>SUMIFS('Energy balance options'!$F$7:$F$3000,'Energy balance options'!$B$7:$B$3000,HeatGen!F$2,'Energy balance options'!$A$7:$A$3000,HeatGen!$A426)</f>
        <v>0</v>
      </c>
      <c r="G426">
        <f>SUMIFS('Energy balance options'!$F$7:$F$3000,'Energy balance options'!$B$7:$B$3000,HeatGen!G$2,'Energy balance options'!$A$7:$A$3000,HeatGen!$A426)</f>
        <v>0</v>
      </c>
      <c r="H426">
        <f>SUMIFS('Energy balance options'!$G$7:$G$3000,'Energy balance options'!$B$7:$B$3000,HeatGen!H$2,'Energy balance options'!$A$7:$A$3000,HeatGen!$A426)</f>
        <v>0</v>
      </c>
      <c r="I426">
        <f>SUMIFS('Energy balance options'!$G$7:$G$3000,'Energy balance options'!$B$7:$B$3000,HeatGen!I$2,'Energy balance options'!$A$7:$A$3000,HeatGen!$A426)</f>
        <v>0</v>
      </c>
      <c r="J426">
        <f>SUMIFS('Energy balance options'!$G$7:$G$3000,'Energy balance options'!$B$7:$B$3000,HeatGen!J$2,'Energy balance options'!$A$7:$A$3000,HeatGen!$A426)</f>
        <v>0</v>
      </c>
      <c r="K426">
        <f>SUMIFS('Energy balance options'!$G$7:$G$3000,'Energy balance options'!$B$7:$B$3000,HeatGen!K$2,'Energy balance options'!$A$7:$A$3000,HeatGen!$A426)</f>
        <v>0</v>
      </c>
      <c r="L426">
        <f>SUMIFS('Energy balance options'!$G$7:$G$3000,'Energy balance options'!$B$7:$B$3000,HeatGen!L$2,'Energy balance options'!$A$7:$A$3000,HeatGen!$A426)</f>
        <v>0</v>
      </c>
      <c r="M426">
        <f>SUMIFS('Energy balance options'!$G$7:$G$3000,'Energy balance options'!$B$7:$B$3000,HeatGen!M$2,'Energy balance options'!$A$7:$A$3000,HeatGen!$A426)</f>
        <v>6.4873637390000001</v>
      </c>
      <c r="N426">
        <f>SUMIFS('Energy balance options'!$G$7:$G$3000,'Energy balance options'!$B$7:$B$3000,HeatGen!N$2,'Energy balance options'!$A$7:$A$3000,HeatGen!$A426)</f>
        <v>0</v>
      </c>
      <c r="O426">
        <f>SUMIFS('Energy balance options'!$G$7:$G$3000,'Energy balance options'!$B$7:$B$3000,HeatGen!O$2,'Energy balance options'!$A$7:$A$3000,HeatGen!$A426)</f>
        <v>0</v>
      </c>
      <c r="P426">
        <f>SUMIFS('Energy balance options'!$G$7:$G$3000,'Energy balance options'!$B$7:$B$3000,HeatGen!P$2,'Energy balance options'!$A$7:$A$3000,HeatGen!$A426)</f>
        <v>0</v>
      </c>
      <c r="Q426">
        <f>SUMIFS('Energy balance options'!$G$7:$G$3000,'Energy balance options'!$B$7:$B$3000,HeatGen!Q$2,'Energy balance options'!$A$7:$A$3000,HeatGen!$A426)</f>
        <v>0</v>
      </c>
      <c r="R426">
        <f>SUMIFS('Energy balance options'!$G$7:$G$3000,'Energy balance options'!$B$7:$B$3000,HeatGen!R$2,'Energy balance options'!$A$7:$A$3000,HeatGen!$A426)</f>
        <v>0</v>
      </c>
      <c r="S426">
        <f>SUMIFS('Energy balance options'!$G$7:$G$3000,'Energy balance options'!$B$7:$B$3000,HeatGen!S$2,'Energy balance options'!$A$7:$A$3000,HeatGen!$A426)</f>
        <v>0</v>
      </c>
      <c r="T426">
        <f>SUMIFS('Energy balance options'!$G$7:$G$3000,'Energy balance options'!$B$7:$B$3000,HeatGen!T$2,'Energy balance options'!$A$7:$A$3000,HeatGen!$A426)</f>
        <v>0</v>
      </c>
      <c r="U426">
        <f>SUMIFS('Energy balance options'!$G$7:$G$3000,'Energy balance options'!$B$7:$B$3000,HeatGen!U$2,'Energy balance options'!$A$7:$A$3000,HeatGen!$A426)</f>
        <v>0</v>
      </c>
      <c r="V426">
        <f>SUMIFS('Energy balance options'!$G$7:$G$3000,'Energy balance options'!$B$7:$B$3000,HeatGen!V$2,'Energy balance options'!$A$7:$A$3000,HeatGen!$A426)</f>
        <v>0</v>
      </c>
      <c r="W426">
        <f>SUMIFS('Energy balance options'!$G$7:$G$3000,'Energy balance options'!$B$7:$B$3000,HeatGen!W$2,'Energy balance options'!$A$7:$A$3000,HeatGen!$A426)</f>
        <v>0</v>
      </c>
      <c r="X426">
        <f>SUMIFS('Energy balance options'!$G$7:$G$3000,'Energy balance options'!$B$7:$B$3000,HeatGen!X$2,'Energy balance options'!$A$7:$A$3000,HeatGen!$A426)</f>
        <v>0</v>
      </c>
      <c r="Y426">
        <f t="shared" si="102"/>
        <v>0</v>
      </c>
      <c r="Z426">
        <f t="shared" si="103"/>
        <v>0</v>
      </c>
      <c r="AA426">
        <f t="shared" si="104"/>
        <v>0</v>
      </c>
      <c r="AB426">
        <f t="shared" si="105"/>
        <v>0</v>
      </c>
      <c r="AC426">
        <f t="shared" si="106"/>
        <v>0</v>
      </c>
      <c r="AD426">
        <f t="shared" si="107"/>
        <v>-5.7716759289999997</v>
      </c>
      <c r="AE426">
        <f t="shared" si="108"/>
        <v>0</v>
      </c>
      <c r="AF426">
        <f t="shared" si="109"/>
        <v>0</v>
      </c>
      <c r="AG426">
        <f t="shared" si="110"/>
        <v>0</v>
      </c>
      <c r="AH426">
        <f t="shared" si="111"/>
        <v>0</v>
      </c>
      <c r="AI426">
        <f t="shared" si="112"/>
        <v>0</v>
      </c>
      <c r="AJ426">
        <f t="shared" si="113"/>
        <v>0</v>
      </c>
      <c r="AK426">
        <f t="shared" si="114"/>
        <v>0</v>
      </c>
      <c r="AL426">
        <f t="shared" si="115"/>
        <v>0</v>
      </c>
      <c r="AM426">
        <f t="shared" si="116"/>
        <v>0</v>
      </c>
      <c r="AN426">
        <f t="shared" si="117"/>
        <v>0</v>
      </c>
      <c r="AO426">
        <f t="shared" si="118"/>
        <v>0</v>
      </c>
    </row>
    <row r="427" spans="1:41" x14ac:dyDescent="0.2">
      <c r="A427" s="9" t="str">
        <f>'Cost per option'!A435</f>
        <v>2310 H2 boiler HT100to200 - Waste</v>
      </c>
      <c r="B427" t="str">
        <f>_xlfn.IFNA(VLOOKUP(A427,'Energy balance options'!A$7:C$3000,3,FALSE),"")</f>
        <v>Waste</v>
      </c>
      <c r="C427">
        <f>SUMIFS('Energy balance options'!$F$7:$F$3000,'Energy balance options'!$B$7:$B$3000,HeatGen!C$2,'Energy balance options'!$A$7:$A$3000,HeatGen!$A427)</f>
        <v>0</v>
      </c>
      <c r="D427">
        <f>SUMIFS('Energy balance options'!$F$7:$F$3000,'Energy balance options'!$B$7:$B$3000,HeatGen!D$2,'Energy balance options'!$A$7:$A$3000,HeatGen!$A427)</f>
        <v>-1.9036154039999999E-5</v>
      </c>
      <c r="E427">
        <f>SUMIFS('Energy balance options'!$F$7:$F$3000,'Energy balance options'!$B$7:$B$3000,HeatGen!E$2,'Energy balance options'!$A$7:$A$3000,HeatGen!$A427)</f>
        <v>0</v>
      </c>
      <c r="F427">
        <f>SUMIFS('Energy balance options'!$F$7:$F$3000,'Energy balance options'!$B$7:$B$3000,HeatGen!F$2,'Energy balance options'!$A$7:$A$3000,HeatGen!$A427)</f>
        <v>0</v>
      </c>
      <c r="G427">
        <f>SUMIFS('Energy balance options'!$F$7:$F$3000,'Energy balance options'!$B$7:$B$3000,HeatGen!G$2,'Energy balance options'!$A$7:$A$3000,HeatGen!$A427)</f>
        <v>0</v>
      </c>
      <c r="H427">
        <f>SUMIFS('Energy balance options'!$G$7:$G$3000,'Energy balance options'!$B$7:$B$3000,HeatGen!H$2,'Energy balance options'!$A$7:$A$3000,HeatGen!$A427)</f>
        <v>0</v>
      </c>
      <c r="I427">
        <f>SUMIFS('Energy balance options'!$G$7:$G$3000,'Energy balance options'!$B$7:$B$3000,HeatGen!I$2,'Energy balance options'!$A$7:$A$3000,HeatGen!$A427)</f>
        <v>2.1125431150000002E-5</v>
      </c>
      <c r="J427">
        <f>SUMIFS('Energy balance options'!$G$7:$G$3000,'Energy balance options'!$B$7:$B$3000,HeatGen!J$2,'Energy balance options'!$A$7:$A$3000,HeatGen!$A427)</f>
        <v>0</v>
      </c>
      <c r="K427">
        <f>SUMIFS('Energy balance options'!$G$7:$G$3000,'Energy balance options'!$B$7:$B$3000,HeatGen!K$2,'Energy balance options'!$A$7:$A$3000,HeatGen!$A427)</f>
        <v>0</v>
      </c>
      <c r="L427">
        <f>SUMIFS('Energy balance options'!$G$7:$G$3000,'Energy balance options'!$B$7:$B$3000,HeatGen!L$2,'Energy balance options'!$A$7:$A$3000,HeatGen!$A427)</f>
        <v>0</v>
      </c>
      <c r="M427">
        <f>SUMIFS('Energy balance options'!$G$7:$G$3000,'Energy balance options'!$B$7:$B$3000,HeatGen!M$2,'Energy balance options'!$A$7:$A$3000,HeatGen!$A427)</f>
        <v>0</v>
      </c>
      <c r="N427">
        <f>SUMIFS('Energy balance options'!$G$7:$G$3000,'Energy balance options'!$B$7:$B$3000,HeatGen!N$2,'Energy balance options'!$A$7:$A$3000,HeatGen!$A427)</f>
        <v>0</v>
      </c>
      <c r="O427">
        <f>SUMIFS('Energy balance options'!$G$7:$G$3000,'Energy balance options'!$B$7:$B$3000,HeatGen!O$2,'Energy balance options'!$A$7:$A$3000,HeatGen!$A427)</f>
        <v>0</v>
      </c>
      <c r="P427">
        <f>SUMIFS('Energy balance options'!$G$7:$G$3000,'Energy balance options'!$B$7:$B$3000,HeatGen!P$2,'Energy balance options'!$A$7:$A$3000,HeatGen!$A427)</f>
        <v>0</v>
      </c>
      <c r="Q427">
        <f>SUMIFS('Energy balance options'!$G$7:$G$3000,'Energy balance options'!$B$7:$B$3000,HeatGen!Q$2,'Energy balance options'!$A$7:$A$3000,HeatGen!$A427)</f>
        <v>0</v>
      </c>
      <c r="R427">
        <f>SUMIFS('Energy balance options'!$G$7:$G$3000,'Energy balance options'!$B$7:$B$3000,HeatGen!R$2,'Energy balance options'!$A$7:$A$3000,HeatGen!$A427)</f>
        <v>0</v>
      </c>
      <c r="S427">
        <f>SUMIFS('Energy balance options'!$G$7:$G$3000,'Energy balance options'!$B$7:$B$3000,HeatGen!S$2,'Energy balance options'!$A$7:$A$3000,HeatGen!$A427)</f>
        <v>0</v>
      </c>
      <c r="T427">
        <f>SUMIFS('Energy balance options'!$G$7:$G$3000,'Energy balance options'!$B$7:$B$3000,HeatGen!T$2,'Energy balance options'!$A$7:$A$3000,HeatGen!$A427)</f>
        <v>0</v>
      </c>
      <c r="U427">
        <f>SUMIFS('Energy balance options'!$G$7:$G$3000,'Energy balance options'!$B$7:$B$3000,HeatGen!U$2,'Energy balance options'!$A$7:$A$3000,HeatGen!$A427)</f>
        <v>0</v>
      </c>
      <c r="V427">
        <f>SUMIFS('Energy balance options'!$G$7:$G$3000,'Energy balance options'!$B$7:$B$3000,HeatGen!V$2,'Energy balance options'!$A$7:$A$3000,HeatGen!$A427)</f>
        <v>0</v>
      </c>
      <c r="W427">
        <f>SUMIFS('Energy balance options'!$G$7:$G$3000,'Energy balance options'!$B$7:$B$3000,HeatGen!W$2,'Energy balance options'!$A$7:$A$3000,HeatGen!$A427)</f>
        <v>0</v>
      </c>
      <c r="X427">
        <f>SUMIFS('Energy balance options'!$G$7:$G$3000,'Energy balance options'!$B$7:$B$3000,HeatGen!X$2,'Energy balance options'!$A$7:$A$3000,HeatGen!$A427)</f>
        <v>0</v>
      </c>
      <c r="Y427">
        <f t="shared" si="102"/>
        <v>0</v>
      </c>
      <c r="Z427">
        <f t="shared" si="103"/>
        <v>-1.9036154039999999E-5</v>
      </c>
      <c r="AA427">
        <f t="shared" si="104"/>
        <v>0</v>
      </c>
      <c r="AB427">
        <f t="shared" si="105"/>
        <v>0</v>
      </c>
      <c r="AC427">
        <f t="shared" si="106"/>
        <v>0</v>
      </c>
      <c r="AD427">
        <f t="shared" si="107"/>
        <v>0</v>
      </c>
      <c r="AE427">
        <f t="shared" si="108"/>
        <v>0</v>
      </c>
      <c r="AF427">
        <f t="shared" si="109"/>
        <v>0</v>
      </c>
      <c r="AG427">
        <f t="shared" si="110"/>
        <v>0</v>
      </c>
      <c r="AH427">
        <f t="shared" si="111"/>
        <v>0</v>
      </c>
      <c r="AI427">
        <f t="shared" si="112"/>
        <v>0</v>
      </c>
      <c r="AJ427">
        <f t="shared" si="113"/>
        <v>0</v>
      </c>
      <c r="AK427">
        <f t="shared" si="114"/>
        <v>0</v>
      </c>
      <c r="AL427">
        <f t="shared" si="115"/>
        <v>0</v>
      </c>
      <c r="AM427">
        <f t="shared" si="116"/>
        <v>0</v>
      </c>
      <c r="AN427">
        <f t="shared" si="117"/>
        <v>0</v>
      </c>
      <c r="AO427">
        <f t="shared" si="118"/>
        <v>0</v>
      </c>
    </row>
    <row r="428" spans="1:41" x14ac:dyDescent="0.2">
      <c r="A428" s="9" t="str">
        <f>'Cost per option'!A436</f>
        <v>2312 REF remaining Final heat demand - Basic Metals non-ferro</v>
      </c>
      <c r="B428" t="str">
        <f>_xlfn.IFNA(VLOOKUP(A428,'Energy balance options'!A$7:C$3000,3,FALSE),"")</f>
        <v>Basic metal non-ferro</v>
      </c>
      <c r="C428">
        <f>SUMIFS('Energy balance options'!$F$7:$F$3000,'Energy balance options'!$B$7:$B$3000,HeatGen!C$2,'Energy balance options'!$A$7:$A$3000,HeatGen!$A428)</f>
        <v>0</v>
      </c>
      <c r="D428">
        <f>SUMIFS('Energy balance options'!$F$7:$F$3000,'Energy balance options'!$B$7:$B$3000,HeatGen!D$2,'Energy balance options'!$A$7:$A$3000,HeatGen!$A428)</f>
        <v>0</v>
      </c>
      <c r="E428">
        <f>SUMIFS('Energy balance options'!$F$7:$F$3000,'Energy balance options'!$B$7:$B$3000,HeatGen!E$2,'Energy balance options'!$A$7:$A$3000,HeatGen!$A428)</f>
        <v>0</v>
      </c>
      <c r="F428">
        <f>SUMIFS('Energy balance options'!$F$7:$F$3000,'Energy balance options'!$B$7:$B$3000,HeatGen!F$2,'Energy balance options'!$A$7:$A$3000,HeatGen!$A428)</f>
        <v>0</v>
      </c>
      <c r="G428">
        <f>SUMIFS('Energy balance options'!$F$7:$F$3000,'Energy balance options'!$B$7:$B$3000,HeatGen!G$2,'Energy balance options'!$A$7:$A$3000,HeatGen!$A428)</f>
        <v>0</v>
      </c>
      <c r="H428">
        <f>SUMIFS('Energy balance options'!$G$7:$G$3000,'Energy balance options'!$B$7:$B$3000,HeatGen!H$2,'Energy balance options'!$A$7:$A$3000,HeatGen!$A428)</f>
        <v>0</v>
      </c>
      <c r="I428">
        <f>SUMIFS('Energy balance options'!$G$7:$G$3000,'Energy balance options'!$B$7:$B$3000,HeatGen!I$2,'Energy balance options'!$A$7:$A$3000,HeatGen!$A428)</f>
        <v>0</v>
      </c>
      <c r="J428">
        <f>SUMIFS('Energy balance options'!$G$7:$G$3000,'Energy balance options'!$B$7:$B$3000,HeatGen!J$2,'Energy balance options'!$A$7:$A$3000,HeatGen!$A428)</f>
        <v>0</v>
      </c>
      <c r="K428">
        <f>SUMIFS('Energy balance options'!$G$7:$G$3000,'Energy balance options'!$B$7:$B$3000,HeatGen!K$2,'Energy balance options'!$A$7:$A$3000,HeatGen!$A428)</f>
        <v>0</v>
      </c>
      <c r="L428">
        <f>SUMIFS('Energy balance options'!$G$7:$G$3000,'Energy balance options'!$B$7:$B$3000,HeatGen!L$2,'Energy balance options'!$A$7:$A$3000,HeatGen!$A428)</f>
        <v>0.5376911419</v>
      </c>
      <c r="M428">
        <f>SUMIFS('Energy balance options'!$G$7:$G$3000,'Energy balance options'!$B$7:$B$3000,HeatGen!M$2,'Energy balance options'!$A$7:$A$3000,HeatGen!$A428)</f>
        <v>0</v>
      </c>
      <c r="N428">
        <f>SUMIFS('Energy balance options'!$G$7:$G$3000,'Energy balance options'!$B$7:$B$3000,HeatGen!N$2,'Energy balance options'!$A$7:$A$3000,HeatGen!$A428)</f>
        <v>0</v>
      </c>
      <c r="O428">
        <f>SUMIFS('Energy balance options'!$G$7:$G$3000,'Energy balance options'!$B$7:$B$3000,HeatGen!O$2,'Energy balance options'!$A$7:$A$3000,HeatGen!$A428)</f>
        <v>0</v>
      </c>
      <c r="P428">
        <f>SUMIFS('Energy balance options'!$G$7:$G$3000,'Energy balance options'!$B$7:$B$3000,HeatGen!P$2,'Energy balance options'!$A$7:$A$3000,HeatGen!$A428)</f>
        <v>0</v>
      </c>
      <c r="Q428">
        <f>SUMIFS('Energy balance options'!$G$7:$G$3000,'Energy balance options'!$B$7:$B$3000,HeatGen!Q$2,'Energy balance options'!$A$7:$A$3000,HeatGen!$A428)</f>
        <v>0</v>
      </c>
      <c r="R428">
        <f>SUMIFS('Energy balance options'!$G$7:$G$3000,'Energy balance options'!$B$7:$B$3000,HeatGen!R$2,'Energy balance options'!$A$7:$A$3000,HeatGen!$A428)</f>
        <v>0</v>
      </c>
      <c r="S428">
        <f>SUMIFS('Energy balance options'!$G$7:$G$3000,'Energy balance options'!$B$7:$B$3000,HeatGen!S$2,'Energy balance options'!$A$7:$A$3000,HeatGen!$A428)</f>
        <v>0</v>
      </c>
      <c r="T428">
        <f>SUMIFS('Energy balance options'!$G$7:$G$3000,'Energy balance options'!$B$7:$B$3000,HeatGen!T$2,'Energy balance options'!$A$7:$A$3000,HeatGen!$A428)</f>
        <v>0</v>
      </c>
      <c r="U428">
        <f>SUMIFS('Energy balance options'!$G$7:$G$3000,'Energy balance options'!$B$7:$B$3000,HeatGen!U$2,'Energy balance options'!$A$7:$A$3000,HeatGen!$A428)</f>
        <v>0</v>
      </c>
      <c r="V428">
        <f>SUMIFS('Energy balance options'!$G$7:$G$3000,'Energy balance options'!$B$7:$B$3000,HeatGen!V$2,'Energy balance options'!$A$7:$A$3000,HeatGen!$A428)</f>
        <v>0</v>
      </c>
      <c r="W428">
        <f>SUMIFS('Energy balance options'!$G$7:$G$3000,'Energy balance options'!$B$7:$B$3000,HeatGen!W$2,'Energy balance options'!$A$7:$A$3000,HeatGen!$A428)</f>
        <v>0</v>
      </c>
      <c r="X428">
        <f>SUMIFS('Energy balance options'!$G$7:$G$3000,'Energy balance options'!$B$7:$B$3000,HeatGen!X$2,'Energy balance options'!$A$7:$A$3000,HeatGen!$A428)</f>
        <v>0</v>
      </c>
      <c r="Y428">
        <f t="shared" si="102"/>
        <v>0</v>
      </c>
      <c r="Z428">
        <f t="shared" si="103"/>
        <v>0</v>
      </c>
      <c r="AA428">
        <f t="shared" si="104"/>
        <v>0</v>
      </c>
      <c r="AB428">
        <f t="shared" si="105"/>
        <v>0</v>
      </c>
      <c r="AC428">
        <f t="shared" si="106"/>
        <v>0</v>
      </c>
      <c r="AD428">
        <f t="shared" si="107"/>
        <v>0</v>
      </c>
      <c r="AE428">
        <f t="shared" si="108"/>
        <v>0</v>
      </c>
      <c r="AF428">
        <f t="shared" si="109"/>
        <v>0</v>
      </c>
      <c r="AG428">
        <f t="shared" si="110"/>
        <v>0</v>
      </c>
      <c r="AH428">
        <f t="shared" si="111"/>
        <v>0</v>
      </c>
      <c r="AI428">
        <f t="shared" si="112"/>
        <v>0</v>
      </c>
      <c r="AJ428">
        <f t="shared" si="113"/>
        <v>0</v>
      </c>
      <c r="AK428">
        <f t="shared" si="114"/>
        <v>0</v>
      </c>
      <c r="AL428">
        <f t="shared" si="115"/>
        <v>0</v>
      </c>
      <c r="AM428">
        <f t="shared" si="116"/>
        <v>0</v>
      </c>
      <c r="AN428">
        <f t="shared" si="117"/>
        <v>0</v>
      </c>
      <c r="AO428">
        <f t="shared" si="118"/>
        <v>0</v>
      </c>
    </row>
    <row r="429" spans="1:41" x14ac:dyDescent="0.2">
      <c r="A429" s="9" t="str">
        <f>'Cost per option'!A437</f>
        <v>2314 NG Direct Firing - Basic metal non-ferro</v>
      </c>
      <c r="B429" t="str">
        <f>_xlfn.IFNA(VLOOKUP(A429,'Energy balance options'!A$7:C$3000,3,FALSE),"")</f>
        <v>Basic metal non-ferro</v>
      </c>
      <c r="C429">
        <f>SUMIFS('Energy balance options'!$F$7:$F$3000,'Energy balance options'!$B$7:$B$3000,HeatGen!C$2,'Energy balance options'!$A$7:$A$3000,HeatGen!$A429)</f>
        <v>0</v>
      </c>
      <c r="D429">
        <f>SUMIFS('Energy balance options'!$F$7:$F$3000,'Energy balance options'!$B$7:$B$3000,HeatGen!D$2,'Energy balance options'!$A$7:$A$3000,HeatGen!$A429)</f>
        <v>0</v>
      </c>
      <c r="E429">
        <f>SUMIFS('Energy balance options'!$F$7:$F$3000,'Energy balance options'!$B$7:$B$3000,HeatGen!E$2,'Energy balance options'!$A$7:$A$3000,HeatGen!$A429)</f>
        <v>0</v>
      </c>
      <c r="F429">
        <f>SUMIFS('Energy balance options'!$F$7:$F$3000,'Energy balance options'!$B$7:$B$3000,HeatGen!F$2,'Energy balance options'!$A$7:$A$3000,HeatGen!$A429)</f>
        <v>0</v>
      </c>
      <c r="G429">
        <f>SUMIFS('Energy balance options'!$F$7:$F$3000,'Energy balance options'!$B$7:$B$3000,HeatGen!G$2,'Energy balance options'!$A$7:$A$3000,HeatGen!$A429)</f>
        <v>-0.4621202445</v>
      </c>
      <c r="H429">
        <f>SUMIFS('Energy balance options'!$G$7:$G$3000,'Energy balance options'!$B$7:$B$3000,HeatGen!H$2,'Energy balance options'!$A$7:$A$3000,HeatGen!$A429)</f>
        <v>0.4621202445</v>
      </c>
      <c r="I429">
        <f>SUMIFS('Energy balance options'!$G$7:$G$3000,'Energy balance options'!$B$7:$B$3000,HeatGen!I$2,'Energy balance options'!$A$7:$A$3000,HeatGen!$A429)</f>
        <v>0</v>
      </c>
      <c r="J429">
        <f>SUMIFS('Energy balance options'!$G$7:$G$3000,'Energy balance options'!$B$7:$B$3000,HeatGen!J$2,'Energy balance options'!$A$7:$A$3000,HeatGen!$A429)</f>
        <v>0</v>
      </c>
      <c r="K429">
        <f>SUMIFS('Energy balance options'!$G$7:$G$3000,'Energy balance options'!$B$7:$B$3000,HeatGen!K$2,'Energy balance options'!$A$7:$A$3000,HeatGen!$A429)</f>
        <v>0</v>
      </c>
      <c r="L429">
        <f>SUMIFS('Energy balance options'!$G$7:$G$3000,'Energy balance options'!$B$7:$B$3000,HeatGen!L$2,'Energy balance options'!$A$7:$A$3000,HeatGen!$A429)</f>
        <v>0</v>
      </c>
      <c r="M429">
        <f>SUMIFS('Energy balance options'!$G$7:$G$3000,'Energy balance options'!$B$7:$B$3000,HeatGen!M$2,'Energy balance options'!$A$7:$A$3000,HeatGen!$A429)</f>
        <v>0</v>
      </c>
      <c r="N429">
        <f>SUMIFS('Energy balance options'!$G$7:$G$3000,'Energy balance options'!$B$7:$B$3000,HeatGen!N$2,'Energy balance options'!$A$7:$A$3000,HeatGen!$A429)</f>
        <v>0</v>
      </c>
      <c r="O429">
        <f>SUMIFS('Energy balance options'!$G$7:$G$3000,'Energy balance options'!$B$7:$B$3000,HeatGen!O$2,'Energy balance options'!$A$7:$A$3000,HeatGen!$A429)</f>
        <v>0</v>
      </c>
      <c r="P429">
        <f>SUMIFS('Energy balance options'!$G$7:$G$3000,'Energy balance options'!$B$7:$B$3000,HeatGen!P$2,'Energy balance options'!$A$7:$A$3000,HeatGen!$A429)</f>
        <v>0</v>
      </c>
      <c r="Q429">
        <f>SUMIFS('Energy balance options'!$G$7:$G$3000,'Energy balance options'!$B$7:$B$3000,HeatGen!Q$2,'Energy balance options'!$A$7:$A$3000,HeatGen!$A429)</f>
        <v>0</v>
      </c>
      <c r="R429">
        <f>SUMIFS('Energy balance options'!$G$7:$G$3000,'Energy balance options'!$B$7:$B$3000,HeatGen!R$2,'Energy balance options'!$A$7:$A$3000,HeatGen!$A429)</f>
        <v>0</v>
      </c>
      <c r="S429">
        <f>SUMIFS('Energy balance options'!$G$7:$G$3000,'Energy balance options'!$B$7:$B$3000,HeatGen!S$2,'Energy balance options'!$A$7:$A$3000,HeatGen!$A429)</f>
        <v>0</v>
      </c>
      <c r="T429">
        <f>SUMIFS('Energy balance options'!$G$7:$G$3000,'Energy balance options'!$B$7:$B$3000,HeatGen!T$2,'Energy balance options'!$A$7:$A$3000,HeatGen!$A429)</f>
        <v>0</v>
      </c>
      <c r="U429">
        <f>SUMIFS('Energy balance options'!$G$7:$G$3000,'Energy balance options'!$B$7:$B$3000,HeatGen!U$2,'Energy balance options'!$A$7:$A$3000,HeatGen!$A429)</f>
        <v>0</v>
      </c>
      <c r="V429">
        <f>SUMIFS('Energy balance options'!$G$7:$G$3000,'Energy balance options'!$B$7:$B$3000,HeatGen!V$2,'Energy balance options'!$A$7:$A$3000,HeatGen!$A429)</f>
        <v>0</v>
      </c>
      <c r="W429">
        <f>SUMIFS('Energy balance options'!$G$7:$G$3000,'Energy balance options'!$B$7:$B$3000,HeatGen!W$2,'Energy balance options'!$A$7:$A$3000,HeatGen!$A429)</f>
        <v>0</v>
      </c>
      <c r="X429">
        <f>SUMIFS('Energy balance options'!$G$7:$G$3000,'Energy balance options'!$B$7:$B$3000,HeatGen!X$2,'Energy balance options'!$A$7:$A$3000,HeatGen!$A429)</f>
        <v>0</v>
      </c>
      <c r="Y429">
        <f t="shared" si="102"/>
        <v>-0.4621202445</v>
      </c>
      <c r="Z429">
        <f t="shared" si="103"/>
        <v>0</v>
      </c>
      <c r="AA429">
        <f t="shared" si="104"/>
        <v>0</v>
      </c>
      <c r="AB429">
        <f t="shared" si="105"/>
        <v>0</v>
      </c>
      <c r="AC429">
        <f t="shared" si="106"/>
        <v>0</v>
      </c>
      <c r="AD429">
        <f t="shared" si="107"/>
        <v>0</v>
      </c>
      <c r="AE429">
        <f t="shared" si="108"/>
        <v>0</v>
      </c>
      <c r="AF429">
        <f t="shared" si="109"/>
        <v>0</v>
      </c>
      <c r="AG429">
        <f t="shared" si="110"/>
        <v>0</v>
      </c>
      <c r="AH429">
        <f t="shared" si="111"/>
        <v>0</v>
      </c>
      <c r="AI429">
        <f t="shared" si="112"/>
        <v>0</v>
      </c>
      <c r="AJ429">
        <f t="shared" si="113"/>
        <v>0</v>
      </c>
      <c r="AK429">
        <f t="shared" si="114"/>
        <v>0</v>
      </c>
      <c r="AL429">
        <f t="shared" si="115"/>
        <v>0</v>
      </c>
      <c r="AM429">
        <f t="shared" si="116"/>
        <v>0</v>
      </c>
      <c r="AN429">
        <f t="shared" si="117"/>
        <v>0</v>
      </c>
      <c r="AO429">
        <f t="shared" si="118"/>
        <v>0</v>
      </c>
    </row>
    <row r="430" spans="1:41" x14ac:dyDescent="0.2">
      <c r="A430" s="9" t="str">
        <f>'Cost per option'!A438</f>
        <v>2315 Electric Direct Firing - Basic metal non-ferro</v>
      </c>
      <c r="B430" t="str">
        <f>_xlfn.IFNA(VLOOKUP(A430,'Energy balance options'!A$7:C$3000,3,FALSE),"")</f>
        <v>Basic metal non-ferro</v>
      </c>
      <c r="C430">
        <f>SUMIFS('Energy balance options'!$F$7:$F$3000,'Energy balance options'!$B$7:$B$3000,HeatGen!C$2,'Energy balance options'!$A$7:$A$3000,HeatGen!$A430)</f>
        <v>0</v>
      </c>
      <c r="D430">
        <f>SUMIFS('Energy balance options'!$F$7:$F$3000,'Energy balance options'!$B$7:$B$3000,HeatGen!D$2,'Energy balance options'!$A$7:$A$3000,HeatGen!$A430)</f>
        <v>0</v>
      </c>
      <c r="E430">
        <f>SUMIFS('Energy balance options'!$F$7:$F$3000,'Energy balance options'!$B$7:$B$3000,HeatGen!E$2,'Energy balance options'!$A$7:$A$3000,HeatGen!$A430)</f>
        <v>0</v>
      </c>
      <c r="F430">
        <f>SUMIFS('Energy balance options'!$F$7:$F$3000,'Energy balance options'!$B$7:$B$3000,HeatGen!F$2,'Energy balance options'!$A$7:$A$3000,HeatGen!$A430)</f>
        <v>0</v>
      </c>
      <c r="G430">
        <f>SUMIFS('Energy balance options'!$F$7:$F$3000,'Energy balance options'!$B$7:$B$3000,HeatGen!G$2,'Energy balance options'!$A$7:$A$3000,HeatGen!$A430)</f>
        <v>-3.8899019720000001E-5</v>
      </c>
      <c r="H430">
        <f>SUMIFS('Energy balance options'!$G$7:$G$3000,'Energy balance options'!$B$7:$B$3000,HeatGen!H$2,'Energy balance options'!$A$7:$A$3000,HeatGen!$A430)</f>
        <v>0</v>
      </c>
      <c r="I430">
        <f>SUMIFS('Energy balance options'!$G$7:$G$3000,'Energy balance options'!$B$7:$B$3000,HeatGen!I$2,'Energy balance options'!$A$7:$A$3000,HeatGen!$A430)</f>
        <v>0</v>
      </c>
      <c r="J430">
        <f>SUMIFS('Energy balance options'!$G$7:$G$3000,'Energy balance options'!$B$7:$B$3000,HeatGen!J$2,'Energy balance options'!$A$7:$A$3000,HeatGen!$A430)</f>
        <v>3.8899019720000001E-5</v>
      </c>
      <c r="K430">
        <f>SUMIFS('Energy balance options'!$G$7:$G$3000,'Energy balance options'!$B$7:$B$3000,HeatGen!K$2,'Energy balance options'!$A$7:$A$3000,HeatGen!$A430)</f>
        <v>0</v>
      </c>
      <c r="L430">
        <f>SUMIFS('Energy balance options'!$G$7:$G$3000,'Energy balance options'!$B$7:$B$3000,HeatGen!L$2,'Energy balance options'!$A$7:$A$3000,HeatGen!$A430)</f>
        <v>0</v>
      </c>
      <c r="M430">
        <f>SUMIFS('Energy balance options'!$G$7:$G$3000,'Energy balance options'!$B$7:$B$3000,HeatGen!M$2,'Energy balance options'!$A$7:$A$3000,HeatGen!$A430)</f>
        <v>0</v>
      </c>
      <c r="N430">
        <f>SUMIFS('Energy balance options'!$G$7:$G$3000,'Energy balance options'!$B$7:$B$3000,HeatGen!N$2,'Energy balance options'!$A$7:$A$3000,HeatGen!$A430)</f>
        <v>0</v>
      </c>
      <c r="O430">
        <f>SUMIFS('Energy balance options'!$G$7:$G$3000,'Energy balance options'!$B$7:$B$3000,HeatGen!O$2,'Energy balance options'!$A$7:$A$3000,HeatGen!$A430)</f>
        <v>0</v>
      </c>
      <c r="P430">
        <f>SUMIFS('Energy balance options'!$G$7:$G$3000,'Energy balance options'!$B$7:$B$3000,HeatGen!P$2,'Energy balance options'!$A$7:$A$3000,HeatGen!$A430)</f>
        <v>0</v>
      </c>
      <c r="Q430">
        <f>SUMIFS('Energy balance options'!$G$7:$G$3000,'Energy balance options'!$B$7:$B$3000,HeatGen!Q$2,'Energy balance options'!$A$7:$A$3000,HeatGen!$A430)</f>
        <v>0</v>
      </c>
      <c r="R430">
        <f>SUMIFS('Energy balance options'!$G$7:$G$3000,'Energy balance options'!$B$7:$B$3000,HeatGen!R$2,'Energy balance options'!$A$7:$A$3000,HeatGen!$A430)</f>
        <v>0</v>
      </c>
      <c r="S430">
        <f>SUMIFS('Energy balance options'!$G$7:$G$3000,'Energy balance options'!$B$7:$B$3000,HeatGen!S$2,'Energy balance options'!$A$7:$A$3000,HeatGen!$A430)</f>
        <v>0</v>
      </c>
      <c r="T430">
        <f>SUMIFS('Energy balance options'!$G$7:$G$3000,'Energy balance options'!$B$7:$B$3000,HeatGen!T$2,'Energy balance options'!$A$7:$A$3000,HeatGen!$A430)</f>
        <v>0</v>
      </c>
      <c r="U430">
        <f>SUMIFS('Energy balance options'!$G$7:$G$3000,'Energy balance options'!$B$7:$B$3000,HeatGen!U$2,'Energy balance options'!$A$7:$A$3000,HeatGen!$A430)</f>
        <v>0</v>
      </c>
      <c r="V430">
        <f>SUMIFS('Energy balance options'!$G$7:$G$3000,'Energy balance options'!$B$7:$B$3000,HeatGen!V$2,'Energy balance options'!$A$7:$A$3000,HeatGen!$A430)</f>
        <v>0</v>
      </c>
      <c r="W430">
        <f>SUMIFS('Energy balance options'!$G$7:$G$3000,'Energy balance options'!$B$7:$B$3000,HeatGen!W$2,'Energy balance options'!$A$7:$A$3000,HeatGen!$A430)</f>
        <v>0</v>
      </c>
      <c r="X430">
        <f>SUMIFS('Energy balance options'!$G$7:$G$3000,'Energy balance options'!$B$7:$B$3000,HeatGen!X$2,'Energy balance options'!$A$7:$A$3000,HeatGen!$A430)</f>
        <v>0</v>
      </c>
      <c r="Y430">
        <f t="shared" si="102"/>
        <v>0</v>
      </c>
      <c r="Z430">
        <f t="shared" si="103"/>
        <v>0</v>
      </c>
      <c r="AA430">
        <f t="shared" si="104"/>
        <v>-3.8899019720000001E-5</v>
      </c>
      <c r="AB430">
        <f t="shared" si="105"/>
        <v>0</v>
      </c>
      <c r="AC430">
        <f t="shared" si="106"/>
        <v>0</v>
      </c>
      <c r="AD430">
        <f t="shared" si="107"/>
        <v>0</v>
      </c>
      <c r="AE430">
        <f t="shared" si="108"/>
        <v>0</v>
      </c>
      <c r="AF430">
        <f t="shared" si="109"/>
        <v>0</v>
      </c>
      <c r="AG430">
        <f t="shared" si="110"/>
        <v>0</v>
      </c>
      <c r="AH430">
        <f t="shared" si="111"/>
        <v>0</v>
      </c>
      <c r="AI430">
        <f t="shared" si="112"/>
        <v>0</v>
      </c>
      <c r="AJ430">
        <f t="shared" si="113"/>
        <v>0</v>
      </c>
      <c r="AK430">
        <f t="shared" si="114"/>
        <v>0</v>
      </c>
      <c r="AL430">
        <f t="shared" si="115"/>
        <v>0</v>
      </c>
      <c r="AM430">
        <f t="shared" si="116"/>
        <v>0</v>
      </c>
      <c r="AN430">
        <f t="shared" si="117"/>
        <v>0</v>
      </c>
      <c r="AO430">
        <f t="shared" si="118"/>
        <v>0</v>
      </c>
    </row>
    <row r="431" spans="1:41" x14ac:dyDescent="0.2">
      <c r="A431" s="9" t="str">
        <f>'Cost per option'!A439</f>
        <v>2316 Hydrogen DF &gt; 400 C - Basic metal non-ferro</v>
      </c>
      <c r="B431" t="str">
        <f>_xlfn.IFNA(VLOOKUP(A431,'Energy balance options'!A$7:C$3000,3,FALSE),"")</f>
        <v>Basic metal non-ferro</v>
      </c>
      <c r="C431">
        <f>SUMIFS('Energy balance options'!$F$7:$F$3000,'Energy balance options'!$B$7:$B$3000,HeatGen!C$2,'Energy balance options'!$A$7:$A$3000,HeatGen!$A431)</f>
        <v>0</v>
      </c>
      <c r="D431">
        <f>SUMIFS('Energy balance options'!$F$7:$F$3000,'Energy balance options'!$B$7:$B$3000,HeatGen!D$2,'Energy balance options'!$A$7:$A$3000,HeatGen!$A431)</f>
        <v>0</v>
      </c>
      <c r="E431">
        <f>SUMIFS('Energy balance options'!$F$7:$F$3000,'Energy balance options'!$B$7:$B$3000,HeatGen!E$2,'Energy balance options'!$A$7:$A$3000,HeatGen!$A431)</f>
        <v>0</v>
      </c>
      <c r="F431">
        <f>SUMIFS('Energy balance options'!$F$7:$F$3000,'Energy balance options'!$B$7:$B$3000,HeatGen!F$2,'Energy balance options'!$A$7:$A$3000,HeatGen!$A431)</f>
        <v>0</v>
      </c>
      <c r="G431">
        <f>SUMIFS('Energy balance options'!$F$7:$F$3000,'Energy balance options'!$B$7:$B$3000,HeatGen!G$2,'Energy balance options'!$A$7:$A$3000,HeatGen!$A431)</f>
        <v>-2.4733104649999998E-5</v>
      </c>
      <c r="H431">
        <f>SUMIFS('Energy balance options'!$G$7:$G$3000,'Energy balance options'!$B$7:$B$3000,HeatGen!H$2,'Energy balance options'!$A$7:$A$3000,HeatGen!$A431)</f>
        <v>0</v>
      </c>
      <c r="I431">
        <f>SUMIFS('Energy balance options'!$G$7:$G$3000,'Energy balance options'!$B$7:$B$3000,HeatGen!I$2,'Energy balance options'!$A$7:$A$3000,HeatGen!$A431)</f>
        <v>2.4733104649999998E-5</v>
      </c>
      <c r="J431">
        <f>SUMIFS('Energy balance options'!$G$7:$G$3000,'Energy balance options'!$B$7:$B$3000,HeatGen!J$2,'Energy balance options'!$A$7:$A$3000,HeatGen!$A431)</f>
        <v>0</v>
      </c>
      <c r="K431">
        <f>SUMIFS('Energy balance options'!$G$7:$G$3000,'Energy balance options'!$B$7:$B$3000,HeatGen!K$2,'Energy balance options'!$A$7:$A$3000,HeatGen!$A431)</f>
        <v>0</v>
      </c>
      <c r="L431">
        <f>SUMIFS('Energy balance options'!$G$7:$G$3000,'Energy balance options'!$B$7:$B$3000,HeatGen!L$2,'Energy balance options'!$A$7:$A$3000,HeatGen!$A431)</f>
        <v>0</v>
      </c>
      <c r="M431">
        <f>SUMIFS('Energy balance options'!$G$7:$G$3000,'Energy balance options'!$B$7:$B$3000,HeatGen!M$2,'Energy balance options'!$A$7:$A$3000,HeatGen!$A431)</f>
        <v>0</v>
      </c>
      <c r="N431">
        <f>SUMIFS('Energy balance options'!$G$7:$G$3000,'Energy balance options'!$B$7:$B$3000,HeatGen!N$2,'Energy balance options'!$A$7:$A$3000,HeatGen!$A431)</f>
        <v>0</v>
      </c>
      <c r="O431">
        <f>SUMIFS('Energy balance options'!$G$7:$G$3000,'Energy balance options'!$B$7:$B$3000,HeatGen!O$2,'Energy balance options'!$A$7:$A$3000,HeatGen!$A431)</f>
        <v>0</v>
      </c>
      <c r="P431">
        <f>SUMIFS('Energy balance options'!$G$7:$G$3000,'Energy balance options'!$B$7:$B$3000,HeatGen!P$2,'Energy balance options'!$A$7:$A$3000,HeatGen!$A431)</f>
        <v>0</v>
      </c>
      <c r="Q431">
        <f>SUMIFS('Energy balance options'!$G$7:$G$3000,'Energy balance options'!$B$7:$B$3000,HeatGen!Q$2,'Energy balance options'!$A$7:$A$3000,HeatGen!$A431)</f>
        <v>0</v>
      </c>
      <c r="R431">
        <f>SUMIFS('Energy balance options'!$G$7:$G$3000,'Energy balance options'!$B$7:$B$3000,HeatGen!R$2,'Energy balance options'!$A$7:$A$3000,HeatGen!$A431)</f>
        <v>0</v>
      </c>
      <c r="S431">
        <f>SUMIFS('Energy balance options'!$G$7:$G$3000,'Energy balance options'!$B$7:$B$3000,HeatGen!S$2,'Energy balance options'!$A$7:$A$3000,HeatGen!$A431)</f>
        <v>0</v>
      </c>
      <c r="T431">
        <f>SUMIFS('Energy balance options'!$G$7:$G$3000,'Energy balance options'!$B$7:$B$3000,HeatGen!T$2,'Energy balance options'!$A$7:$A$3000,HeatGen!$A431)</f>
        <v>0</v>
      </c>
      <c r="U431">
        <f>SUMIFS('Energy balance options'!$G$7:$G$3000,'Energy balance options'!$B$7:$B$3000,HeatGen!U$2,'Energy balance options'!$A$7:$A$3000,HeatGen!$A431)</f>
        <v>0</v>
      </c>
      <c r="V431">
        <f>SUMIFS('Energy balance options'!$G$7:$G$3000,'Energy balance options'!$B$7:$B$3000,HeatGen!V$2,'Energy balance options'!$A$7:$A$3000,HeatGen!$A431)</f>
        <v>0</v>
      </c>
      <c r="W431">
        <f>SUMIFS('Energy balance options'!$G$7:$G$3000,'Energy balance options'!$B$7:$B$3000,HeatGen!W$2,'Energy balance options'!$A$7:$A$3000,HeatGen!$A431)</f>
        <v>0</v>
      </c>
      <c r="X431">
        <f>SUMIFS('Energy balance options'!$G$7:$G$3000,'Energy balance options'!$B$7:$B$3000,HeatGen!X$2,'Energy balance options'!$A$7:$A$3000,HeatGen!$A431)</f>
        <v>0</v>
      </c>
      <c r="Y431">
        <f t="shared" si="102"/>
        <v>0</v>
      </c>
      <c r="Z431">
        <f t="shared" si="103"/>
        <v>-2.4733104649999998E-5</v>
      </c>
      <c r="AA431">
        <f t="shared" si="104"/>
        <v>0</v>
      </c>
      <c r="AB431">
        <f t="shared" si="105"/>
        <v>0</v>
      </c>
      <c r="AC431">
        <f t="shared" si="106"/>
        <v>0</v>
      </c>
      <c r="AD431">
        <f t="shared" si="107"/>
        <v>0</v>
      </c>
      <c r="AE431">
        <f t="shared" si="108"/>
        <v>0</v>
      </c>
      <c r="AF431">
        <f t="shared" si="109"/>
        <v>0</v>
      </c>
      <c r="AG431">
        <f t="shared" si="110"/>
        <v>0</v>
      </c>
      <c r="AH431">
        <f t="shared" si="111"/>
        <v>0</v>
      </c>
      <c r="AI431">
        <f t="shared" si="112"/>
        <v>0</v>
      </c>
      <c r="AJ431">
        <f t="shared" si="113"/>
        <v>0</v>
      </c>
      <c r="AK431">
        <f t="shared" si="114"/>
        <v>0</v>
      </c>
      <c r="AL431">
        <f t="shared" si="115"/>
        <v>0</v>
      </c>
      <c r="AM431">
        <f t="shared" si="116"/>
        <v>0</v>
      </c>
      <c r="AN431">
        <f t="shared" si="117"/>
        <v>0</v>
      </c>
      <c r="AO431">
        <f t="shared" si="118"/>
        <v>0</v>
      </c>
    </row>
    <row r="432" spans="1:41" x14ac:dyDescent="0.2">
      <c r="A432" s="9" t="str">
        <f>'Cost per option'!A440</f>
        <v>2319 Biomass Hotwater Boiler - HDO</v>
      </c>
      <c r="B432" t="str">
        <f>_xlfn.IFNA(VLOOKUP(A432,'Energy balance options'!A$7:C$3000,3,FALSE),"")</f>
        <v>HDO</v>
      </c>
      <c r="C432">
        <f>SUMIFS('Energy balance options'!$F$7:$F$3000,'Energy balance options'!$B$7:$B$3000,HeatGen!C$2,'Energy balance options'!$A$7:$A$3000,HeatGen!$A432)</f>
        <v>-5.5049571159999997E-4</v>
      </c>
      <c r="D432">
        <f>SUMIFS('Energy balance options'!$F$7:$F$3000,'Energy balance options'!$B$7:$B$3000,HeatGen!D$2,'Energy balance options'!$A$7:$A$3000,HeatGen!$A432)</f>
        <v>0</v>
      </c>
      <c r="E432">
        <f>SUMIFS('Energy balance options'!$F$7:$F$3000,'Energy balance options'!$B$7:$B$3000,HeatGen!E$2,'Energy balance options'!$A$7:$A$3000,HeatGen!$A432)</f>
        <v>0</v>
      </c>
      <c r="F432">
        <f>SUMIFS('Energy balance options'!$F$7:$F$3000,'Energy balance options'!$B$7:$B$3000,HeatGen!F$2,'Energy balance options'!$A$7:$A$3000,HeatGen!$A432)</f>
        <v>0</v>
      </c>
      <c r="G432">
        <f>SUMIFS('Energy balance options'!$F$7:$F$3000,'Energy balance options'!$B$7:$B$3000,HeatGen!G$2,'Energy balance options'!$A$7:$A$3000,HeatGen!$A432)</f>
        <v>0</v>
      </c>
      <c r="H432">
        <f>SUMIFS('Energy balance options'!$G$7:$G$3000,'Energy balance options'!$B$7:$B$3000,HeatGen!H$2,'Energy balance options'!$A$7:$A$3000,HeatGen!$A432)</f>
        <v>0</v>
      </c>
      <c r="I432">
        <f>SUMIFS('Energy balance options'!$G$7:$G$3000,'Energy balance options'!$B$7:$B$3000,HeatGen!I$2,'Energy balance options'!$A$7:$A$3000,HeatGen!$A432)</f>
        <v>0</v>
      </c>
      <c r="J432">
        <f>SUMIFS('Energy balance options'!$G$7:$G$3000,'Energy balance options'!$B$7:$B$3000,HeatGen!J$2,'Energy balance options'!$A$7:$A$3000,HeatGen!$A432)</f>
        <v>0</v>
      </c>
      <c r="K432">
        <f>SUMIFS('Energy balance options'!$G$7:$G$3000,'Energy balance options'!$B$7:$B$3000,HeatGen!K$2,'Energy balance options'!$A$7:$A$3000,HeatGen!$A432)</f>
        <v>0</v>
      </c>
      <c r="L432">
        <f>SUMIFS('Energy balance options'!$G$7:$G$3000,'Energy balance options'!$B$7:$B$3000,HeatGen!L$2,'Energy balance options'!$A$7:$A$3000,HeatGen!$A432)</f>
        <v>0</v>
      </c>
      <c r="M432">
        <f>SUMIFS('Energy balance options'!$G$7:$G$3000,'Energy balance options'!$B$7:$B$3000,HeatGen!M$2,'Energy balance options'!$A$7:$A$3000,HeatGen!$A432)</f>
        <v>6.1159599299999998E-4</v>
      </c>
      <c r="N432">
        <f>SUMIFS('Energy balance options'!$G$7:$G$3000,'Energy balance options'!$B$7:$B$3000,HeatGen!N$2,'Energy balance options'!$A$7:$A$3000,HeatGen!$A432)</f>
        <v>0</v>
      </c>
      <c r="O432">
        <f>SUMIFS('Energy balance options'!$G$7:$G$3000,'Energy balance options'!$B$7:$B$3000,HeatGen!O$2,'Energy balance options'!$A$7:$A$3000,HeatGen!$A432)</f>
        <v>0</v>
      </c>
      <c r="P432">
        <f>SUMIFS('Energy balance options'!$G$7:$G$3000,'Energy balance options'!$B$7:$B$3000,HeatGen!P$2,'Energy balance options'!$A$7:$A$3000,HeatGen!$A432)</f>
        <v>0</v>
      </c>
      <c r="Q432">
        <f>SUMIFS('Energy balance options'!$G$7:$G$3000,'Energy balance options'!$B$7:$B$3000,HeatGen!Q$2,'Energy balance options'!$A$7:$A$3000,HeatGen!$A432)</f>
        <v>0</v>
      </c>
      <c r="R432">
        <f>SUMIFS('Energy balance options'!$G$7:$G$3000,'Energy balance options'!$B$7:$B$3000,HeatGen!R$2,'Energy balance options'!$A$7:$A$3000,HeatGen!$A432)</f>
        <v>0</v>
      </c>
      <c r="S432">
        <f>SUMIFS('Energy balance options'!$G$7:$G$3000,'Energy balance options'!$B$7:$B$3000,HeatGen!S$2,'Energy balance options'!$A$7:$A$3000,HeatGen!$A432)</f>
        <v>0</v>
      </c>
      <c r="T432">
        <f>SUMIFS('Energy balance options'!$G$7:$G$3000,'Energy balance options'!$B$7:$B$3000,HeatGen!T$2,'Energy balance options'!$A$7:$A$3000,HeatGen!$A432)</f>
        <v>0</v>
      </c>
      <c r="U432">
        <f>SUMIFS('Energy balance options'!$G$7:$G$3000,'Energy balance options'!$B$7:$B$3000,HeatGen!U$2,'Energy balance options'!$A$7:$A$3000,HeatGen!$A432)</f>
        <v>0</v>
      </c>
      <c r="V432">
        <f>SUMIFS('Energy balance options'!$G$7:$G$3000,'Energy balance options'!$B$7:$B$3000,HeatGen!V$2,'Energy balance options'!$A$7:$A$3000,HeatGen!$A432)</f>
        <v>0</v>
      </c>
      <c r="W432">
        <f>SUMIFS('Energy balance options'!$G$7:$G$3000,'Energy balance options'!$B$7:$B$3000,HeatGen!W$2,'Energy balance options'!$A$7:$A$3000,HeatGen!$A432)</f>
        <v>0</v>
      </c>
      <c r="X432">
        <f>SUMIFS('Energy balance options'!$G$7:$G$3000,'Energy balance options'!$B$7:$B$3000,HeatGen!X$2,'Energy balance options'!$A$7:$A$3000,HeatGen!$A432)</f>
        <v>0</v>
      </c>
      <c r="Y432">
        <f t="shared" si="102"/>
        <v>0</v>
      </c>
      <c r="Z432">
        <f t="shared" si="103"/>
        <v>0</v>
      </c>
      <c r="AA432">
        <f t="shared" si="104"/>
        <v>0</v>
      </c>
      <c r="AB432">
        <f t="shared" si="105"/>
        <v>0</v>
      </c>
      <c r="AC432">
        <f t="shared" si="106"/>
        <v>0</v>
      </c>
      <c r="AD432">
        <f t="shared" si="107"/>
        <v>-5.5049571159999997E-4</v>
      </c>
      <c r="AE432">
        <f t="shared" si="108"/>
        <v>0</v>
      </c>
      <c r="AF432">
        <f t="shared" si="109"/>
        <v>0</v>
      </c>
      <c r="AG432">
        <f t="shared" si="110"/>
        <v>0</v>
      </c>
      <c r="AH432">
        <f t="shared" si="111"/>
        <v>0</v>
      </c>
      <c r="AI432">
        <f t="shared" si="112"/>
        <v>0</v>
      </c>
      <c r="AJ432">
        <f t="shared" si="113"/>
        <v>0</v>
      </c>
      <c r="AK432">
        <f t="shared" si="114"/>
        <v>0</v>
      </c>
      <c r="AL432">
        <f t="shared" si="115"/>
        <v>0</v>
      </c>
      <c r="AM432">
        <f t="shared" si="116"/>
        <v>0</v>
      </c>
      <c r="AN432">
        <f t="shared" si="117"/>
        <v>0</v>
      </c>
      <c r="AO432">
        <f t="shared" si="118"/>
        <v>0</v>
      </c>
    </row>
    <row r="433" spans="1:41" x14ac:dyDescent="0.2">
      <c r="A433" s="9" t="str">
        <f>'Cost per option'!A441</f>
        <v>2320 H2 boiler - District heating</v>
      </c>
      <c r="B433" t="str">
        <f>_xlfn.IFNA(VLOOKUP(A433,'Energy balance options'!A$7:C$3000,3,FALSE),"")</f>
        <v>Warmteopwekking (centraal)</v>
      </c>
      <c r="C433">
        <f>SUMIFS('Energy balance options'!$F$7:$F$3000,'Energy balance options'!$B$7:$B$3000,HeatGen!C$2,'Energy balance options'!$A$7:$A$3000,HeatGen!$A433)</f>
        <v>-4.0829439770000003E-5</v>
      </c>
      <c r="D433">
        <f>SUMIFS('Energy balance options'!$F$7:$F$3000,'Energy balance options'!$B$7:$B$3000,HeatGen!D$2,'Energy balance options'!$A$7:$A$3000,HeatGen!$A433)</f>
        <v>0</v>
      </c>
      <c r="E433">
        <f>SUMIFS('Energy balance options'!$F$7:$F$3000,'Energy balance options'!$B$7:$B$3000,HeatGen!E$2,'Energy balance options'!$A$7:$A$3000,HeatGen!$A433)</f>
        <v>0</v>
      </c>
      <c r="F433">
        <f>SUMIFS('Energy balance options'!$F$7:$F$3000,'Energy balance options'!$B$7:$B$3000,HeatGen!F$2,'Energy balance options'!$A$7:$A$3000,HeatGen!$A433)</f>
        <v>0</v>
      </c>
      <c r="G433">
        <f>SUMIFS('Energy balance options'!$F$7:$F$3000,'Energy balance options'!$B$7:$B$3000,HeatGen!G$2,'Energy balance options'!$A$7:$A$3000,HeatGen!$A433)</f>
        <v>0</v>
      </c>
      <c r="H433">
        <f>SUMIFS('Energy balance options'!$G$7:$G$3000,'Energy balance options'!$B$7:$B$3000,HeatGen!H$2,'Energy balance options'!$A$7:$A$3000,HeatGen!$A433)</f>
        <v>0</v>
      </c>
      <c r="I433">
        <f>SUMIFS('Energy balance options'!$G$7:$G$3000,'Energy balance options'!$B$7:$B$3000,HeatGen!I$2,'Energy balance options'!$A$7:$A$3000,HeatGen!$A433)</f>
        <v>4.0425610919999999E-5</v>
      </c>
      <c r="J433">
        <f>SUMIFS('Energy balance options'!$G$7:$G$3000,'Energy balance options'!$B$7:$B$3000,HeatGen!J$2,'Energy balance options'!$A$7:$A$3000,HeatGen!$A433)</f>
        <v>0</v>
      </c>
      <c r="K433">
        <f>SUMIFS('Energy balance options'!$G$7:$G$3000,'Energy balance options'!$B$7:$B$3000,HeatGen!K$2,'Energy balance options'!$A$7:$A$3000,HeatGen!$A433)</f>
        <v>0</v>
      </c>
      <c r="L433">
        <f>SUMIFS('Energy balance options'!$G$7:$G$3000,'Energy balance options'!$B$7:$B$3000,HeatGen!L$2,'Energy balance options'!$A$7:$A$3000,HeatGen!$A433)</f>
        <v>0</v>
      </c>
      <c r="M433">
        <f>SUMIFS('Energy balance options'!$G$7:$G$3000,'Energy balance options'!$B$7:$B$3000,HeatGen!M$2,'Energy balance options'!$A$7:$A$3000,HeatGen!$A433)</f>
        <v>0</v>
      </c>
      <c r="N433">
        <f>SUMIFS('Energy balance options'!$G$7:$G$3000,'Energy balance options'!$B$7:$B$3000,HeatGen!N$2,'Energy balance options'!$A$7:$A$3000,HeatGen!$A433)</f>
        <v>0</v>
      </c>
      <c r="O433">
        <f>SUMIFS('Energy balance options'!$G$7:$G$3000,'Energy balance options'!$B$7:$B$3000,HeatGen!O$2,'Energy balance options'!$A$7:$A$3000,HeatGen!$A433)</f>
        <v>0</v>
      </c>
      <c r="P433">
        <f>SUMIFS('Energy balance options'!$G$7:$G$3000,'Energy balance options'!$B$7:$B$3000,HeatGen!P$2,'Energy balance options'!$A$7:$A$3000,HeatGen!$A433)</f>
        <v>0</v>
      </c>
      <c r="Q433">
        <f>SUMIFS('Energy balance options'!$G$7:$G$3000,'Energy balance options'!$B$7:$B$3000,HeatGen!Q$2,'Energy balance options'!$A$7:$A$3000,HeatGen!$A433)</f>
        <v>0</v>
      </c>
      <c r="R433">
        <f>SUMIFS('Energy balance options'!$G$7:$G$3000,'Energy balance options'!$B$7:$B$3000,HeatGen!R$2,'Energy balance options'!$A$7:$A$3000,HeatGen!$A433)</f>
        <v>0</v>
      </c>
      <c r="S433">
        <f>SUMIFS('Energy balance options'!$G$7:$G$3000,'Energy balance options'!$B$7:$B$3000,HeatGen!S$2,'Energy balance options'!$A$7:$A$3000,HeatGen!$A433)</f>
        <v>0</v>
      </c>
      <c r="T433">
        <f>SUMIFS('Energy balance options'!$G$7:$G$3000,'Energy balance options'!$B$7:$B$3000,HeatGen!T$2,'Energy balance options'!$A$7:$A$3000,HeatGen!$A433)</f>
        <v>0</v>
      </c>
      <c r="U433">
        <f>SUMIFS('Energy balance options'!$G$7:$G$3000,'Energy balance options'!$B$7:$B$3000,HeatGen!U$2,'Energy balance options'!$A$7:$A$3000,HeatGen!$A433)</f>
        <v>0</v>
      </c>
      <c r="V433">
        <f>SUMIFS('Energy balance options'!$G$7:$G$3000,'Energy balance options'!$B$7:$B$3000,HeatGen!V$2,'Energy balance options'!$A$7:$A$3000,HeatGen!$A433)</f>
        <v>0</v>
      </c>
      <c r="W433">
        <f>SUMIFS('Energy balance options'!$G$7:$G$3000,'Energy balance options'!$B$7:$B$3000,HeatGen!W$2,'Energy balance options'!$A$7:$A$3000,HeatGen!$A433)</f>
        <v>0</v>
      </c>
      <c r="X433">
        <f>SUMIFS('Energy balance options'!$G$7:$G$3000,'Energy balance options'!$B$7:$B$3000,HeatGen!X$2,'Energy balance options'!$A$7:$A$3000,HeatGen!$A433)</f>
        <v>0</v>
      </c>
      <c r="Y433">
        <f t="shared" si="102"/>
        <v>0</v>
      </c>
      <c r="Z433">
        <f t="shared" si="103"/>
        <v>-4.0829439770000003E-5</v>
      </c>
      <c r="AA433">
        <f t="shared" si="104"/>
        <v>0</v>
      </c>
      <c r="AB433">
        <f t="shared" si="105"/>
        <v>0</v>
      </c>
      <c r="AC433">
        <f t="shared" si="106"/>
        <v>0</v>
      </c>
      <c r="AD433">
        <f t="shared" si="107"/>
        <v>0</v>
      </c>
      <c r="AE433">
        <f t="shared" si="108"/>
        <v>0</v>
      </c>
      <c r="AF433">
        <f t="shared" si="109"/>
        <v>0</v>
      </c>
      <c r="AG433">
        <f t="shared" si="110"/>
        <v>0</v>
      </c>
      <c r="AH433">
        <f t="shared" si="111"/>
        <v>0</v>
      </c>
      <c r="AI433">
        <f t="shared" si="112"/>
        <v>0</v>
      </c>
      <c r="AJ433">
        <f t="shared" si="113"/>
        <v>0</v>
      </c>
      <c r="AK433">
        <f t="shared" si="114"/>
        <v>0</v>
      </c>
      <c r="AL433">
        <f t="shared" si="115"/>
        <v>0</v>
      </c>
      <c r="AM433">
        <f t="shared" si="116"/>
        <v>0</v>
      </c>
      <c r="AN433">
        <f t="shared" si="117"/>
        <v>0</v>
      </c>
      <c r="AO433">
        <f t="shared" si="118"/>
        <v>0</v>
      </c>
    </row>
    <row r="434" spans="1:41" x14ac:dyDescent="0.2">
      <c r="A434" s="9" t="str">
        <f>'Cost per option'!A442</f>
        <v>2321 NG boiler - District heating</v>
      </c>
      <c r="B434" t="str">
        <f>_xlfn.IFNA(VLOOKUP(A434,'Energy balance options'!A$7:C$3000,3,FALSE),"")</f>
        <v>Warmteopwekking (centraal)</v>
      </c>
      <c r="C434">
        <f>SUMIFS('Energy balance options'!$F$7:$F$3000,'Energy balance options'!$B$7:$B$3000,HeatGen!C$2,'Energy balance options'!$A$7:$A$3000,HeatGen!$A434)</f>
        <v>-18.100336980000002</v>
      </c>
      <c r="D434">
        <f>SUMIFS('Energy balance options'!$F$7:$F$3000,'Energy balance options'!$B$7:$B$3000,HeatGen!D$2,'Energy balance options'!$A$7:$A$3000,HeatGen!$A434)</f>
        <v>0</v>
      </c>
      <c r="E434">
        <f>SUMIFS('Energy balance options'!$F$7:$F$3000,'Energy balance options'!$B$7:$B$3000,HeatGen!E$2,'Energy balance options'!$A$7:$A$3000,HeatGen!$A434)</f>
        <v>0</v>
      </c>
      <c r="F434">
        <f>SUMIFS('Energy balance options'!$F$7:$F$3000,'Energy balance options'!$B$7:$B$3000,HeatGen!F$2,'Energy balance options'!$A$7:$A$3000,HeatGen!$A434)</f>
        <v>0</v>
      </c>
      <c r="G434">
        <f>SUMIFS('Energy balance options'!$F$7:$F$3000,'Energy balance options'!$B$7:$B$3000,HeatGen!G$2,'Energy balance options'!$A$7:$A$3000,HeatGen!$A434)</f>
        <v>0</v>
      </c>
      <c r="H434">
        <f>SUMIFS('Energy balance options'!$G$7:$G$3000,'Energy balance options'!$B$7:$B$3000,HeatGen!H$2,'Energy balance options'!$A$7:$A$3000,HeatGen!$A434)</f>
        <v>19.258758539999999</v>
      </c>
      <c r="I434">
        <f>SUMIFS('Energy balance options'!$G$7:$G$3000,'Energy balance options'!$B$7:$B$3000,HeatGen!I$2,'Energy balance options'!$A$7:$A$3000,HeatGen!$A434)</f>
        <v>0</v>
      </c>
      <c r="J434">
        <f>SUMIFS('Energy balance options'!$G$7:$G$3000,'Energy balance options'!$B$7:$B$3000,HeatGen!J$2,'Energy balance options'!$A$7:$A$3000,HeatGen!$A434)</f>
        <v>0</v>
      </c>
      <c r="K434">
        <f>SUMIFS('Energy balance options'!$G$7:$G$3000,'Energy balance options'!$B$7:$B$3000,HeatGen!K$2,'Energy balance options'!$A$7:$A$3000,HeatGen!$A434)</f>
        <v>0</v>
      </c>
      <c r="L434">
        <f>SUMIFS('Energy balance options'!$G$7:$G$3000,'Energy balance options'!$B$7:$B$3000,HeatGen!L$2,'Energy balance options'!$A$7:$A$3000,HeatGen!$A434)</f>
        <v>0</v>
      </c>
      <c r="M434">
        <f>SUMIFS('Energy balance options'!$G$7:$G$3000,'Energy balance options'!$B$7:$B$3000,HeatGen!M$2,'Energy balance options'!$A$7:$A$3000,HeatGen!$A434)</f>
        <v>0</v>
      </c>
      <c r="N434">
        <f>SUMIFS('Energy balance options'!$G$7:$G$3000,'Energy balance options'!$B$7:$B$3000,HeatGen!N$2,'Energy balance options'!$A$7:$A$3000,HeatGen!$A434)</f>
        <v>0</v>
      </c>
      <c r="O434">
        <f>SUMIFS('Energy balance options'!$G$7:$G$3000,'Energy balance options'!$B$7:$B$3000,HeatGen!O$2,'Energy balance options'!$A$7:$A$3000,HeatGen!$A434)</f>
        <v>0</v>
      </c>
      <c r="P434">
        <f>SUMIFS('Energy balance options'!$G$7:$G$3000,'Energy balance options'!$B$7:$B$3000,HeatGen!P$2,'Energy balance options'!$A$7:$A$3000,HeatGen!$A434)</f>
        <v>0</v>
      </c>
      <c r="Q434">
        <f>SUMIFS('Energy balance options'!$G$7:$G$3000,'Energy balance options'!$B$7:$B$3000,HeatGen!Q$2,'Energy balance options'!$A$7:$A$3000,HeatGen!$A434)</f>
        <v>0</v>
      </c>
      <c r="R434">
        <f>SUMIFS('Energy balance options'!$G$7:$G$3000,'Energy balance options'!$B$7:$B$3000,HeatGen!R$2,'Energy balance options'!$A$7:$A$3000,HeatGen!$A434)</f>
        <v>0</v>
      </c>
      <c r="S434">
        <f>SUMIFS('Energy balance options'!$G$7:$G$3000,'Energy balance options'!$B$7:$B$3000,HeatGen!S$2,'Energy balance options'!$A$7:$A$3000,HeatGen!$A434)</f>
        <v>0</v>
      </c>
      <c r="T434">
        <f>SUMIFS('Energy balance options'!$G$7:$G$3000,'Energy balance options'!$B$7:$B$3000,HeatGen!T$2,'Energy balance options'!$A$7:$A$3000,HeatGen!$A434)</f>
        <v>0</v>
      </c>
      <c r="U434">
        <f>SUMIFS('Energy balance options'!$G$7:$G$3000,'Energy balance options'!$B$7:$B$3000,HeatGen!U$2,'Energy balance options'!$A$7:$A$3000,HeatGen!$A434)</f>
        <v>0</v>
      </c>
      <c r="V434">
        <f>SUMIFS('Energy balance options'!$G$7:$G$3000,'Energy balance options'!$B$7:$B$3000,HeatGen!V$2,'Energy balance options'!$A$7:$A$3000,HeatGen!$A434)</f>
        <v>0</v>
      </c>
      <c r="W434">
        <f>SUMIFS('Energy balance options'!$G$7:$G$3000,'Energy balance options'!$B$7:$B$3000,HeatGen!W$2,'Energy balance options'!$A$7:$A$3000,HeatGen!$A434)</f>
        <v>0</v>
      </c>
      <c r="X434">
        <f>SUMIFS('Energy balance options'!$G$7:$G$3000,'Energy balance options'!$B$7:$B$3000,HeatGen!X$2,'Energy balance options'!$A$7:$A$3000,HeatGen!$A434)</f>
        <v>0</v>
      </c>
      <c r="Y434">
        <f t="shared" si="102"/>
        <v>-18.100336980000002</v>
      </c>
      <c r="Z434">
        <f t="shared" si="103"/>
        <v>0</v>
      </c>
      <c r="AA434">
        <f t="shared" si="104"/>
        <v>0</v>
      </c>
      <c r="AB434">
        <f t="shared" si="105"/>
        <v>0</v>
      </c>
      <c r="AC434">
        <f t="shared" si="106"/>
        <v>0</v>
      </c>
      <c r="AD434">
        <f t="shared" si="107"/>
        <v>0</v>
      </c>
      <c r="AE434">
        <f t="shared" si="108"/>
        <v>0</v>
      </c>
      <c r="AF434">
        <f t="shared" si="109"/>
        <v>0</v>
      </c>
      <c r="AG434">
        <f t="shared" si="110"/>
        <v>0</v>
      </c>
      <c r="AH434">
        <f t="shared" si="111"/>
        <v>0</v>
      </c>
      <c r="AI434">
        <f t="shared" si="112"/>
        <v>0</v>
      </c>
      <c r="AJ434">
        <f t="shared" si="113"/>
        <v>0</v>
      </c>
      <c r="AK434">
        <f t="shared" si="114"/>
        <v>0</v>
      </c>
      <c r="AL434">
        <f t="shared" si="115"/>
        <v>0</v>
      </c>
      <c r="AM434">
        <f t="shared" si="116"/>
        <v>0</v>
      </c>
      <c r="AN434">
        <f t="shared" si="117"/>
        <v>0</v>
      </c>
      <c r="AO434">
        <f t="shared" si="118"/>
        <v>0</v>
      </c>
    </row>
    <row r="435" spans="1:41" x14ac:dyDescent="0.2">
      <c r="A435" s="9" t="str">
        <f>'Cost per option'!A443</f>
        <v>2322 e - boiler - District heating</v>
      </c>
      <c r="B435" t="str">
        <f>_xlfn.IFNA(VLOOKUP(A435,'Energy balance options'!A$7:C$3000,3,FALSE),"")</f>
        <v>Warmteopwekking (centraal)</v>
      </c>
      <c r="C435">
        <f>SUMIFS('Energy balance options'!$F$7:$F$3000,'Energy balance options'!$B$7:$B$3000,HeatGen!C$2,'Energy balance options'!$A$7:$A$3000,HeatGen!$A435)</f>
        <v>-1.425022378</v>
      </c>
      <c r="D435">
        <f>SUMIFS('Energy balance options'!$F$7:$F$3000,'Energy balance options'!$B$7:$B$3000,HeatGen!D$2,'Energy balance options'!$A$7:$A$3000,HeatGen!$A435)</f>
        <v>0</v>
      </c>
      <c r="E435">
        <f>SUMIFS('Energy balance options'!$F$7:$F$3000,'Energy balance options'!$B$7:$B$3000,HeatGen!E$2,'Energy balance options'!$A$7:$A$3000,HeatGen!$A435)</f>
        <v>0</v>
      </c>
      <c r="F435">
        <f>SUMIFS('Energy balance options'!$F$7:$F$3000,'Energy balance options'!$B$7:$B$3000,HeatGen!F$2,'Energy balance options'!$A$7:$A$3000,HeatGen!$A435)</f>
        <v>0</v>
      </c>
      <c r="G435">
        <f>SUMIFS('Energy balance options'!$F$7:$F$3000,'Energy balance options'!$B$7:$B$3000,HeatGen!G$2,'Energy balance options'!$A$7:$A$3000,HeatGen!$A435)</f>
        <v>0</v>
      </c>
      <c r="H435">
        <f>SUMIFS('Energy balance options'!$G$7:$G$3000,'Energy balance options'!$B$7:$B$3000,HeatGen!H$2,'Energy balance options'!$A$7:$A$3000,HeatGen!$A435)</f>
        <v>0</v>
      </c>
      <c r="I435">
        <f>SUMIFS('Energy balance options'!$G$7:$G$3000,'Energy balance options'!$B$7:$B$3000,HeatGen!I$2,'Energy balance options'!$A$7:$A$3000,HeatGen!$A435)</f>
        <v>0</v>
      </c>
      <c r="J435">
        <f>SUMIFS('Energy balance options'!$G$7:$G$3000,'Energy balance options'!$B$7:$B$3000,HeatGen!J$2,'Energy balance options'!$A$7:$A$3000,HeatGen!$A435)</f>
        <v>1.4392726010000001</v>
      </c>
      <c r="K435">
        <f>SUMIFS('Energy balance options'!$G$7:$G$3000,'Energy balance options'!$B$7:$B$3000,HeatGen!K$2,'Energy balance options'!$A$7:$A$3000,HeatGen!$A435)</f>
        <v>0</v>
      </c>
      <c r="L435">
        <f>SUMIFS('Energy balance options'!$G$7:$G$3000,'Energy balance options'!$B$7:$B$3000,HeatGen!L$2,'Energy balance options'!$A$7:$A$3000,HeatGen!$A435)</f>
        <v>0</v>
      </c>
      <c r="M435">
        <f>SUMIFS('Energy balance options'!$G$7:$G$3000,'Energy balance options'!$B$7:$B$3000,HeatGen!M$2,'Energy balance options'!$A$7:$A$3000,HeatGen!$A435)</f>
        <v>0</v>
      </c>
      <c r="N435">
        <f>SUMIFS('Energy balance options'!$G$7:$G$3000,'Energy balance options'!$B$7:$B$3000,HeatGen!N$2,'Energy balance options'!$A$7:$A$3000,HeatGen!$A435)</f>
        <v>0</v>
      </c>
      <c r="O435">
        <f>SUMIFS('Energy balance options'!$G$7:$G$3000,'Energy balance options'!$B$7:$B$3000,HeatGen!O$2,'Energy balance options'!$A$7:$A$3000,HeatGen!$A435)</f>
        <v>0</v>
      </c>
      <c r="P435">
        <f>SUMIFS('Energy balance options'!$G$7:$G$3000,'Energy balance options'!$B$7:$B$3000,HeatGen!P$2,'Energy balance options'!$A$7:$A$3000,HeatGen!$A435)</f>
        <v>0</v>
      </c>
      <c r="Q435">
        <f>SUMIFS('Energy balance options'!$G$7:$G$3000,'Energy balance options'!$B$7:$B$3000,HeatGen!Q$2,'Energy balance options'!$A$7:$A$3000,HeatGen!$A435)</f>
        <v>0</v>
      </c>
      <c r="R435">
        <f>SUMIFS('Energy balance options'!$G$7:$G$3000,'Energy balance options'!$B$7:$B$3000,HeatGen!R$2,'Energy balance options'!$A$7:$A$3000,HeatGen!$A435)</f>
        <v>0</v>
      </c>
      <c r="S435">
        <f>SUMIFS('Energy balance options'!$G$7:$G$3000,'Energy balance options'!$B$7:$B$3000,HeatGen!S$2,'Energy balance options'!$A$7:$A$3000,HeatGen!$A435)</f>
        <v>0</v>
      </c>
      <c r="T435">
        <f>SUMIFS('Energy balance options'!$G$7:$G$3000,'Energy balance options'!$B$7:$B$3000,HeatGen!T$2,'Energy balance options'!$A$7:$A$3000,HeatGen!$A435)</f>
        <v>0</v>
      </c>
      <c r="U435">
        <f>SUMIFS('Energy balance options'!$G$7:$G$3000,'Energy balance options'!$B$7:$B$3000,HeatGen!U$2,'Energy balance options'!$A$7:$A$3000,HeatGen!$A435)</f>
        <v>0</v>
      </c>
      <c r="V435">
        <f>SUMIFS('Energy balance options'!$G$7:$G$3000,'Energy balance options'!$B$7:$B$3000,HeatGen!V$2,'Energy balance options'!$A$7:$A$3000,HeatGen!$A435)</f>
        <v>0</v>
      </c>
      <c r="W435">
        <f>SUMIFS('Energy balance options'!$G$7:$G$3000,'Energy balance options'!$B$7:$B$3000,HeatGen!W$2,'Energy balance options'!$A$7:$A$3000,HeatGen!$A435)</f>
        <v>0</v>
      </c>
      <c r="X435">
        <f>SUMIFS('Energy balance options'!$G$7:$G$3000,'Energy balance options'!$B$7:$B$3000,HeatGen!X$2,'Energy balance options'!$A$7:$A$3000,HeatGen!$A435)</f>
        <v>0</v>
      </c>
      <c r="Y435">
        <f t="shared" si="102"/>
        <v>0</v>
      </c>
      <c r="Z435">
        <f t="shared" si="103"/>
        <v>0</v>
      </c>
      <c r="AA435">
        <f t="shared" si="104"/>
        <v>-1.425022378</v>
      </c>
      <c r="AB435">
        <f t="shared" si="105"/>
        <v>0</v>
      </c>
      <c r="AC435">
        <f t="shared" si="106"/>
        <v>0</v>
      </c>
      <c r="AD435">
        <f t="shared" si="107"/>
        <v>0</v>
      </c>
      <c r="AE435">
        <f t="shared" si="108"/>
        <v>0</v>
      </c>
      <c r="AF435">
        <f t="shared" si="109"/>
        <v>0</v>
      </c>
      <c r="AG435">
        <f t="shared" si="110"/>
        <v>0</v>
      </c>
      <c r="AH435">
        <f t="shared" si="111"/>
        <v>0</v>
      </c>
      <c r="AI435">
        <f t="shared" si="112"/>
        <v>0</v>
      </c>
      <c r="AJ435">
        <f t="shared" si="113"/>
        <v>0</v>
      </c>
      <c r="AK435">
        <f t="shared" si="114"/>
        <v>0</v>
      </c>
      <c r="AL435">
        <f t="shared" si="115"/>
        <v>0</v>
      </c>
      <c r="AM435">
        <f t="shared" si="116"/>
        <v>0</v>
      </c>
      <c r="AN435">
        <f t="shared" si="117"/>
        <v>0</v>
      </c>
      <c r="AO435">
        <f t="shared" si="118"/>
        <v>0</v>
      </c>
    </row>
    <row r="436" spans="1:41" x14ac:dyDescent="0.2">
      <c r="A436" s="9" t="str">
        <f>'Cost per option'!A444</f>
        <v>2323 NG CHP - District heating</v>
      </c>
      <c r="B436" t="str">
        <f>_xlfn.IFNA(VLOOKUP(A436,'Energy balance options'!A$7:C$3000,3,FALSE),"")</f>
        <v>Warmteopwekking (centraal)</v>
      </c>
      <c r="C436">
        <f>SUMIFS('Energy balance options'!$F$7:$F$3000,'Energy balance options'!$B$7:$B$3000,HeatGen!C$2,'Energy balance options'!$A$7:$A$3000,HeatGen!$A436)</f>
        <v>-2.1605046139999999E-3</v>
      </c>
      <c r="D436">
        <f>SUMIFS('Energy balance options'!$F$7:$F$3000,'Energy balance options'!$B$7:$B$3000,HeatGen!D$2,'Energy balance options'!$A$7:$A$3000,HeatGen!$A436)</f>
        <v>0</v>
      </c>
      <c r="E436">
        <f>SUMIFS('Energy balance options'!$F$7:$F$3000,'Energy balance options'!$B$7:$B$3000,HeatGen!E$2,'Energy balance options'!$A$7:$A$3000,HeatGen!$A436)</f>
        <v>0</v>
      </c>
      <c r="F436">
        <f>SUMIFS('Energy balance options'!$F$7:$F$3000,'Energy balance options'!$B$7:$B$3000,HeatGen!F$2,'Energy balance options'!$A$7:$A$3000,HeatGen!$A436)</f>
        <v>0</v>
      </c>
      <c r="G436">
        <f>SUMIFS('Energy balance options'!$F$7:$F$3000,'Energy balance options'!$B$7:$B$3000,HeatGen!G$2,'Energy balance options'!$A$7:$A$3000,HeatGen!$A436)</f>
        <v>0</v>
      </c>
      <c r="H436">
        <f>SUMIFS('Energy balance options'!$G$7:$G$3000,'Energy balance options'!$B$7:$B$3000,HeatGen!H$2,'Energy balance options'!$A$7:$A$3000,HeatGen!$A436)</f>
        <v>5.3994884149999997E-3</v>
      </c>
      <c r="I436">
        <f>SUMIFS('Energy balance options'!$G$7:$G$3000,'Energy balance options'!$B$7:$B$3000,HeatGen!I$2,'Energy balance options'!$A$7:$A$3000,HeatGen!$A436)</f>
        <v>0</v>
      </c>
      <c r="J436">
        <f>SUMIFS('Energy balance options'!$G$7:$G$3000,'Energy balance options'!$B$7:$B$3000,HeatGen!J$2,'Energy balance options'!$A$7:$A$3000,HeatGen!$A436)</f>
        <v>0</v>
      </c>
      <c r="K436">
        <f>SUMIFS('Energy balance options'!$G$7:$G$3000,'Energy balance options'!$B$7:$B$3000,HeatGen!K$2,'Energy balance options'!$A$7:$A$3000,HeatGen!$A436)</f>
        <v>0</v>
      </c>
      <c r="L436">
        <f>SUMIFS('Energy balance options'!$G$7:$G$3000,'Energy balance options'!$B$7:$B$3000,HeatGen!L$2,'Energy balance options'!$A$7:$A$3000,HeatGen!$A436)</f>
        <v>0</v>
      </c>
      <c r="M436">
        <f>SUMIFS('Energy balance options'!$G$7:$G$3000,'Energy balance options'!$B$7:$B$3000,HeatGen!M$2,'Energy balance options'!$A$7:$A$3000,HeatGen!$A436)</f>
        <v>0</v>
      </c>
      <c r="N436">
        <f>SUMIFS('Energy balance options'!$G$7:$G$3000,'Energy balance options'!$B$7:$B$3000,HeatGen!N$2,'Energy balance options'!$A$7:$A$3000,HeatGen!$A436)</f>
        <v>0</v>
      </c>
      <c r="O436">
        <f>SUMIFS('Energy balance options'!$G$7:$G$3000,'Energy balance options'!$B$7:$B$3000,HeatGen!O$2,'Energy balance options'!$A$7:$A$3000,HeatGen!$A436)</f>
        <v>0</v>
      </c>
      <c r="P436">
        <f>SUMIFS('Energy balance options'!$G$7:$G$3000,'Energy balance options'!$B$7:$B$3000,HeatGen!P$2,'Energy balance options'!$A$7:$A$3000,HeatGen!$A436)</f>
        <v>0</v>
      </c>
      <c r="Q436">
        <f>SUMIFS('Energy balance options'!$G$7:$G$3000,'Energy balance options'!$B$7:$B$3000,HeatGen!Q$2,'Energy balance options'!$A$7:$A$3000,HeatGen!$A436)</f>
        <v>0</v>
      </c>
      <c r="R436">
        <f>SUMIFS('Energy balance options'!$G$7:$G$3000,'Energy balance options'!$B$7:$B$3000,HeatGen!R$2,'Energy balance options'!$A$7:$A$3000,HeatGen!$A436)</f>
        <v>0</v>
      </c>
      <c r="S436">
        <f>SUMIFS('Energy balance options'!$G$7:$G$3000,'Energy balance options'!$B$7:$B$3000,HeatGen!S$2,'Energy balance options'!$A$7:$A$3000,HeatGen!$A436)</f>
        <v>0</v>
      </c>
      <c r="T436">
        <f>SUMIFS('Energy balance options'!$G$7:$G$3000,'Energy balance options'!$B$7:$B$3000,HeatGen!T$2,'Energy balance options'!$A$7:$A$3000,HeatGen!$A436)</f>
        <v>0</v>
      </c>
      <c r="U436">
        <f>SUMIFS('Energy balance options'!$G$7:$G$3000,'Energy balance options'!$B$7:$B$3000,HeatGen!U$2,'Energy balance options'!$A$7:$A$3000,HeatGen!$A436)</f>
        <v>0</v>
      </c>
      <c r="V436">
        <f>SUMIFS('Energy balance options'!$G$7:$G$3000,'Energy balance options'!$B$7:$B$3000,HeatGen!V$2,'Energy balance options'!$A$7:$A$3000,HeatGen!$A436)</f>
        <v>0</v>
      </c>
      <c r="W436">
        <f>SUMIFS('Energy balance options'!$G$7:$G$3000,'Energy balance options'!$B$7:$B$3000,HeatGen!W$2,'Energy balance options'!$A$7:$A$3000,HeatGen!$A436)</f>
        <v>0</v>
      </c>
      <c r="X436">
        <f>SUMIFS('Energy balance options'!$G$7:$G$3000,'Energy balance options'!$B$7:$B$3000,HeatGen!X$2,'Energy balance options'!$A$7:$A$3000,HeatGen!$A436)</f>
        <v>0</v>
      </c>
      <c r="Y436">
        <f t="shared" si="102"/>
        <v>-2.1605046139999999E-3</v>
      </c>
      <c r="Z436">
        <f t="shared" si="103"/>
        <v>0</v>
      </c>
      <c r="AA436">
        <f t="shared" si="104"/>
        <v>0</v>
      </c>
      <c r="AB436">
        <f t="shared" si="105"/>
        <v>0</v>
      </c>
      <c r="AC436">
        <f t="shared" si="106"/>
        <v>0</v>
      </c>
      <c r="AD436">
        <f t="shared" si="107"/>
        <v>0</v>
      </c>
      <c r="AE436">
        <f t="shared" si="108"/>
        <v>0</v>
      </c>
      <c r="AF436">
        <f t="shared" si="109"/>
        <v>0</v>
      </c>
      <c r="AG436">
        <f t="shared" si="110"/>
        <v>0</v>
      </c>
      <c r="AH436">
        <f t="shared" si="111"/>
        <v>0</v>
      </c>
      <c r="AI436">
        <f t="shared" si="112"/>
        <v>0</v>
      </c>
      <c r="AJ436">
        <f t="shared" si="113"/>
        <v>0</v>
      </c>
      <c r="AK436">
        <f t="shared" si="114"/>
        <v>0</v>
      </c>
      <c r="AL436">
        <f t="shared" si="115"/>
        <v>0</v>
      </c>
      <c r="AM436">
        <f t="shared" si="116"/>
        <v>0</v>
      </c>
      <c r="AN436">
        <f t="shared" si="117"/>
        <v>0</v>
      </c>
      <c r="AO436">
        <f t="shared" si="118"/>
        <v>0</v>
      </c>
    </row>
    <row r="437" spans="1:41" x14ac:dyDescent="0.2">
      <c r="A437" s="9" t="str">
        <f>'Cost per option'!A445</f>
        <v>2324 Ground source heat pumps - households</v>
      </c>
      <c r="B437" t="str">
        <f>_xlfn.IFNA(VLOOKUP(A437,'Energy balance options'!A$7:C$3000,3,FALSE),"")</f>
        <v>Huishoudens</v>
      </c>
      <c r="C437">
        <f>SUMIFS('Energy balance options'!$F$7:$F$3000,'Energy balance options'!$B$7:$B$3000,HeatGen!C$2,'Energy balance options'!$A$7:$A$3000,HeatGen!$A437)</f>
        <v>-27.215640650000001</v>
      </c>
      <c r="D437">
        <f>SUMIFS('Energy balance options'!$F$7:$F$3000,'Energy balance options'!$B$7:$B$3000,HeatGen!D$2,'Energy balance options'!$A$7:$A$3000,HeatGen!$A437)</f>
        <v>0</v>
      </c>
      <c r="E437">
        <f>SUMIFS('Energy balance options'!$F$7:$F$3000,'Energy balance options'!$B$7:$B$3000,HeatGen!E$2,'Energy balance options'!$A$7:$A$3000,HeatGen!$A437)</f>
        <v>0</v>
      </c>
      <c r="F437">
        <f>SUMIFS('Energy balance options'!$F$7:$F$3000,'Energy balance options'!$B$7:$B$3000,HeatGen!F$2,'Energy balance options'!$A$7:$A$3000,HeatGen!$A437)</f>
        <v>0</v>
      </c>
      <c r="G437">
        <f>SUMIFS('Energy balance options'!$F$7:$F$3000,'Energy balance options'!$B$7:$B$3000,HeatGen!G$2,'Energy balance options'!$A$7:$A$3000,HeatGen!$A437)</f>
        <v>0</v>
      </c>
      <c r="H437">
        <f>SUMIFS('Energy balance options'!$G$7:$G$3000,'Energy balance options'!$B$7:$B$3000,HeatGen!H$2,'Energy balance options'!$A$7:$A$3000,HeatGen!$A437)</f>
        <v>0</v>
      </c>
      <c r="I437">
        <f>SUMIFS('Energy balance options'!$G$7:$G$3000,'Energy balance options'!$B$7:$B$3000,HeatGen!I$2,'Energy balance options'!$A$7:$A$3000,HeatGen!$A437)</f>
        <v>0</v>
      </c>
      <c r="J437">
        <f>SUMIFS('Energy balance options'!$G$7:$G$3000,'Energy balance options'!$B$7:$B$3000,HeatGen!J$2,'Energy balance options'!$A$7:$A$3000,HeatGen!$A437)</f>
        <v>7.0080274979999997</v>
      </c>
      <c r="K437">
        <f>SUMIFS('Energy balance options'!$G$7:$G$3000,'Energy balance options'!$B$7:$B$3000,HeatGen!K$2,'Energy balance options'!$A$7:$A$3000,HeatGen!$A437)</f>
        <v>0</v>
      </c>
      <c r="L437">
        <f>SUMIFS('Energy balance options'!$G$7:$G$3000,'Energy balance options'!$B$7:$B$3000,HeatGen!L$2,'Energy balance options'!$A$7:$A$3000,HeatGen!$A437)</f>
        <v>0</v>
      </c>
      <c r="M437">
        <f>SUMIFS('Energy balance options'!$G$7:$G$3000,'Energy balance options'!$B$7:$B$3000,HeatGen!M$2,'Energy balance options'!$A$7:$A$3000,HeatGen!$A437)</f>
        <v>0</v>
      </c>
      <c r="N437">
        <f>SUMIFS('Energy balance options'!$G$7:$G$3000,'Energy balance options'!$B$7:$B$3000,HeatGen!N$2,'Energy balance options'!$A$7:$A$3000,HeatGen!$A437)</f>
        <v>0</v>
      </c>
      <c r="O437">
        <f>SUMIFS('Energy balance options'!$G$7:$G$3000,'Energy balance options'!$B$7:$B$3000,HeatGen!O$2,'Energy balance options'!$A$7:$A$3000,HeatGen!$A437)</f>
        <v>0</v>
      </c>
      <c r="P437">
        <f>SUMIFS('Energy balance options'!$G$7:$G$3000,'Energy balance options'!$B$7:$B$3000,HeatGen!P$2,'Energy balance options'!$A$7:$A$3000,HeatGen!$A437)</f>
        <v>0</v>
      </c>
      <c r="Q437">
        <f>SUMIFS('Energy balance options'!$G$7:$G$3000,'Energy balance options'!$B$7:$B$3000,HeatGen!Q$2,'Energy balance options'!$A$7:$A$3000,HeatGen!$A437)</f>
        <v>0</v>
      </c>
      <c r="R437">
        <f>SUMIFS('Energy balance options'!$G$7:$G$3000,'Energy balance options'!$B$7:$B$3000,HeatGen!R$2,'Energy balance options'!$A$7:$A$3000,HeatGen!$A437)</f>
        <v>0</v>
      </c>
      <c r="S437">
        <f>SUMIFS('Energy balance options'!$G$7:$G$3000,'Energy balance options'!$B$7:$B$3000,HeatGen!S$2,'Energy balance options'!$A$7:$A$3000,HeatGen!$A437)</f>
        <v>0</v>
      </c>
      <c r="T437">
        <f>SUMIFS('Energy balance options'!$G$7:$G$3000,'Energy balance options'!$B$7:$B$3000,HeatGen!T$2,'Energy balance options'!$A$7:$A$3000,HeatGen!$A437)</f>
        <v>0</v>
      </c>
      <c r="U437">
        <f>SUMIFS('Energy balance options'!$G$7:$G$3000,'Energy balance options'!$B$7:$B$3000,HeatGen!U$2,'Energy balance options'!$A$7:$A$3000,HeatGen!$A437)</f>
        <v>20.207615830000002</v>
      </c>
      <c r="V437">
        <f>SUMIFS('Energy balance options'!$G$7:$G$3000,'Energy balance options'!$B$7:$B$3000,HeatGen!V$2,'Energy balance options'!$A$7:$A$3000,HeatGen!$A437)</f>
        <v>0</v>
      </c>
      <c r="W437">
        <f>SUMIFS('Energy balance options'!$G$7:$G$3000,'Energy balance options'!$B$7:$B$3000,HeatGen!W$2,'Energy balance options'!$A$7:$A$3000,HeatGen!$A437)</f>
        <v>0</v>
      </c>
      <c r="X437">
        <f>SUMIFS('Energy balance options'!$G$7:$G$3000,'Energy balance options'!$B$7:$B$3000,HeatGen!X$2,'Energy balance options'!$A$7:$A$3000,HeatGen!$A437)</f>
        <v>0</v>
      </c>
      <c r="Y437">
        <f t="shared" si="102"/>
        <v>0</v>
      </c>
      <c r="Z437">
        <f t="shared" si="103"/>
        <v>0</v>
      </c>
      <c r="AA437">
        <f t="shared" si="104"/>
        <v>-7.0080268084150639</v>
      </c>
      <c r="AB437">
        <f t="shared" si="105"/>
        <v>0</v>
      </c>
      <c r="AC437">
        <f t="shared" si="106"/>
        <v>0</v>
      </c>
      <c r="AD437">
        <f t="shared" si="107"/>
        <v>0</v>
      </c>
      <c r="AE437">
        <f t="shared" si="108"/>
        <v>0</v>
      </c>
      <c r="AF437">
        <f t="shared" si="109"/>
        <v>0</v>
      </c>
      <c r="AG437">
        <f t="shared" si="110"/>
        <v>0</v>
      </c>
      <c r="AH437">
        <f t="shared" si="111"/>
        <v>0</v>
      </c>
      <c r="AI437">
        <f t="shared" si="112"/>
        <v>0</v>
      </c>
      <c r="AJ437">
        <f t="shared" si="113"/>
        <v>0</v>
      </c>
      <c r="AK437">
        <f t="shared" si="114"/>
        <v>0</v>
      </c>
      <c r="AL437">
        <f t="shared" si="115"/>
        <v>-20.207613841584937</v>
      </c>
      <c r="AM437">
        <f t="shared" si="116"/>
        <v>0</v>
      </c>
      <c r="AN437">
        <f t="shared" si="117"/>
        <v>0</v>
      </c>
      <c r="AO437">
        <f t="shared" si="118"/>
        <v>0</v>
      </c>
    </row>
    <row r="438" spans="1:41" x14ac:dyDescent="0.2">
      <c r="A438" s="9" t="str">
        <f>'Cost per option'!A446</f>
        <v>2325 Hybrid heat pumps (boiler part) households</v>
      </c>
      <c r="B438" t="str">
        <f>_xlfn.IFNA(VLOOKUP(A438,'Energy balance options'!A$7:C$3000,3,FALSE),"")</f>
        <v>Huishoudens</v>
      </c>
      <c r="C438">
        <f>SUMIFS('Energy balance options'!$F$7:$F$3000,'Energy balance options'!$B$7:$B$3000,HeatGen!C$2,'Energy balance options'!$A$7:$A$3000,HeatGen!$A438)</f>
        <v>-6.0153235919999998E-5</v>
      </c>
      <c r="D438">
        <f>SUMIFS('Energy balance options'!$F$7:$F$3000,'Energy balance options'!$B$7:$B$3000,HeatGen!D$2,'Energy balance options'!$A$7:$A$3000,HeatGen!$A438)</f>
        <v>0</v>
      </c>
      <c r="E438">
        <f>SUMIFS('Energy balance options'!$F$7:$F$3000,'Energy balance options'!$B$7:$B$3000,HeatGen!E$2,'Energy balance options'!$A$7:$A$3000,HeatGen!$A438)</f>
        <v>0</v>
      </c>
      <c r="F438">
        <f>SUMIFS('Energy balance options'!$F$7:$F$3000,'Energy balance options'!$B$7:$B$3000,HeatGen!F$2,'Energy balance options'!$A$7:$A$3000,HeatGen!$A438)</f>
        <v>0</v>
      </c>
      <c r="G438">
        <f>SUMIFS('Energy balance options'!$F$7:$F$3000,'Energy balance options'!$B$7:$B$3000,HeatGen!G$2,'Energy balance options'!$A$7:$A$3000,HeatGen!$A438)</f>
        <v>0</v>
      </c>
      <c r="H438">
        <f>SUMIFS('Energy balance options'!$G$7:$G$3000,'Energy balance options'!$B$7:$B$3000,HeatGen!H$2,'Energy balance options'!$A$7:$A$3000,HeatGen!$A438)</f>
        <v>8.3596334870000006E-5</v>
      </c>
      <c r="I438">
        <f>SUMIFS('Energy balance options'!$G$7:$G$3000,'Energy balance options'!$B$7:$B$3000,HeatGen!I$2,'Energy balance options'!$A$7:$A$3000,HeatGen!$A438)</f>
        <v>0</v>
      </c>
      <c r="J438">
        <f>SUMIFS('Energy balance options'!$G$7:$G$3000,'Energy balance options'!$B$7:$B$3000,HeatGen!J$2,'Energy balance options'!$A$7:$A$3000,HeatGen!$A438)</f>
        <v>0</v>
      </c>
      <c r="K438">
        <f>SUMIFS('Energy balance options'!$G$7:$G$3000,'Energy balance options'!$B$7:$B$3000,HeatGen!K$2,'Energy balance options'!$A$7:$A$3000,HeatGen!$A438)</f>
        <v>0</v>
      </c>
      <c r="L438">
        <f>SUMIFS('Energy balance options'!$G$7:$G$3000,'Energy balance options'!$B$7:$B$3000,HeatGen!L$2,'Energy balance options'!$A$7:$A$3000,HeatGen!$A438)</f>
        <v>0</v>
      </c>
      <c r="M438">
        <f>SUMIFS('Energy balance options'!$G$7:$G$3000,'Energy balance options'!$B$7:$B$3000,HeatGen!M$2,'Energy balance options'!$A$7:$A$3000,HeatGen!$A438)</f>
        <v>0</v>
      </c>
      <c r="N438">
        <f>SUMIFS('Energy balance options'!$G$7:$G$3000,'Energy balance options'!$B$7:$B$3000,HeatGen!N$2,'Energy balance options'!$A$7:$A$3000,HeatGen!$A438)</f>
        <v>0</v>
      </c>
      <c r="O438">
        <f>SUMIFS('Energy balance options'!$G$7:$G$3000,'Energy balance options'!$B$7:$B$3000,HeatGen!O$2,'Energy balance options'!$A$7:$A$3000,HeatGen!$A438)</f>
        <v>0</v>
      </c>
      <c r="P438">
        <f>SUMIFS('Energy balance options'!$G$7:$G$3000,'Energy balance options'!$B$7:$B$3000,HeatGen!P$2,'Energy balance options'!$A$7:$A$3000,HeatGen!$A438)</f>
        <v>0</v>
      </c>
      <c r="Q438">
        <f>SUMIFS('Energy balance options'!$G$7:$G$3000,'Energy balance options'!$B$7:$B$3000,HeatGen!Q$2,'Energy balance options'!$A$7:$A$3000,HeatGen!$A438)</f>
        <v>0</v>
      </c>
      <c r="R438">
        <f>SUMIFS('Energy balance options'!$G$7:$G$3000,'Energy balance options'!$B$7:$B$3000,HeatGen!R$2,'Energy balance options'!$A$7:$A$3000,HeatGen!$A438)</f>
        <v>0</v>
      </c>
      <c r="S438">
        <f>SUMIFS('Energy balance options'!$G$7:$G$3000,'Energy balance options'!$B$7:$B$3000,HeatGen!S$2,'Energy balance options'!$A$7:$A$3000,HeatGen!$A438)</f>
        <v>0</v>
      </c>
      <c r="T438">
        <f>SUMIFS('Energy balance options'!$G$7:$G$3000,'Energy balance options'!$B$7:$B$3000,HeatGen!T$2,'Energy balance options'!$A$7:$A$3000,HeatGen!$A438)</f>
        <v>0</v>
      </c>
      <c r="U438">
        <f>SUMIFS('Energy balance options'!$G$7:$G$3000,'Energy balance options'!$B$7:$B$3000,HeatGen!U$2,'Energy balance options'!$A$7:$A$3000,HeatGen!$A438)</f>
        <v>0</v>
      </c>
      <c r="V438">
        <f>SUMIFS('Energy balance options'!$G$7:$G$3000,'Energy balance options'!$B$7:$B$3000,HeatGen!V$2,'Energy balance options'!$A$7:$A$3000,HeatGen!$A438)</f>
        <v>0</v>
      </c>
      <c r="W438">
        <f>SUMIFS('Energy balance options'!$G$7:$G$3000,'Energy balance options'!$B$7:$B$3000,HeatGen!W$2,'Energy balance options'!$A$7:$A$3000,HeatGen!$A438)</f>
        <v>0</v>
      </c>
      <c r="X438">
        <f>SUMIFS('Energy balance options'!$G$7:$G$3000,'Energy balance options'!$B$7:$B$3000,HeatGen!X$2,'Energy balance options'!$A$7:$A$3000,HeatGen!$A438)</f>
        <v>0</v>
      </c>
      <c r="Y438">
        <f t="shared" si="102"/>
        <v>-6.0153235919999998E-5</v>
      </c>
      <c r="Z438">
        <f t="shared" si="103"/>
        <v>0</v>
      </c>
      <c r="AA438">
        <f t="shared" si="104"/>
        <v>0</v>
      </c>
      <c r="AB438">
        <f t="shared" si="105"/>
        <v>0</v>
      </c>
      <c r="AC438">
        <f t="shared" si="106"/>
        <v>0</v>
      </c>
      <c r="AD438">
        <f t="shared" si="107"/>
        <v>0</v>
      </c>
      <c r="AE438">
        <f t="shared" si="108"/>
        <v>0</v>
      </c>
      <c r="AF438">
        <f t="shared" si="109"/>
        <v>0</v>
      </c>
      <c r="AG438">
        <f t="shared" si="110"/>
        <v>0</v>
      </c>
      <c r="AH438">
        <f t="shared" si="111"/>
        <v>0</v>
      </c>
      <c r="AI438">
        <f t="shared" si="112"/>
        <v>0</v>
      </c>
      <c r="AJ438">
        <f t="shared" si="113"/>
        <v>0</v>
      </c>
      <c r="AK438">
        <f t="shared" si="114"/>
        <v>0</v>
      </c>
      <c r="AL438">
        <f t="shared" si="115"/>
        <v>0</v>
      </c>
      <c r="AM438">
        <f t="shared" si="116"/>
        <v>0</v>
      </c>
      <c r="AN438">
        <f t="shared" si="117"/>
        <v>0</v>
      </c>
      <c r="AO438">
        <f t="shared" si="118"/>
        <v>0</v>
      </c>
    </row>
    <row r="439" spans="1:41" x14ac:dyDescent="0.2">
      <c r="A439" s="9" t="str">
        <f>'Cost per option'!A447</f>
        <v>2328 Hybrid heat pumps (HP part) households</v>
      </c>
      <c r="B439" t="str">
        <f>_xlfn.IFNA(VLOOKUP(A439,'Energy balance options'!A$7:C$3000,3,FALSE),"")</f>
        <v>Huishoudens</v>
      </c>
      <c r="C439">
        <f>SUMIFS('Energy balance options'!$F$7:$F$3000,'Energy balance options'!$B$7:$B$3000,HeatGen!C$2,'Energy balance options'!$A$7:$A$3000,HeatGen!$A439)</f>
        <v>-2.4470452570000001E-5</v>
      </c>
      <c r="D439">
        <f>SUMIFS('Energy balance options'!$F$7:$F$3000,'Energy balance options'!$B$7:$B$3000,HeatGen!D$2,'Energy balance options'!$A$7:$A$3000,HeatGen!$A439)</f>
        <v>0</v>
      </c>
      <c r="E439">
        <f>SUMIFS('Energy balance options'!$F$7:$F$3000,'Energy balance options'!$B$7:$B$3000,HeatGen!E$2,'Energy balance options'!$A$7:$A$3000,HeatGen!$A439)</f>
        <v>0</v>
      </c>
      <c r="F439">
        <f>SUMIFS('Energy balance options'!$F$7:$F$3000,'Energy balance options'!$B$7:$B$3000,HeatGen!F$2,'Energy balance options'!$A$7:$A$3000,HeatGen!$A439)</f>
        <v>0</v>
      </c>
      <c r="G439">
        <f>SUMIFS('Energy balance options'!$F$7:$F$3000,'Energy balance options'!$B$7:$B$3000,HeatGen!G$2,'Energy balance options'!$A$7:$A$3000,HeatGen!$A439)</f>
        <v>0</v>
      </c>
      <c r="H439">
        <f>SUMIFS('Energy balance options'!$G$7:$G$3000,'Energy balance options'!$B$7:$B$3000,HeatGen!H$2,'Energy balance options'!$A$7:$A$3000,HeatGen!$A439)</f>
        <v>0</v>
      </c>
      <c r="I439">
        <f>SUMIFS('Energy balance options'!$G$7:$G$3000,'Energy balance options'!$B$7:$B$3000,HeatGen!I$2,'Energy balance options'!$A$7:$A$3000,HeatGen!$A439)</f>
        <v>0</v>
      </c>
      <c r="J439">
        <f>SUMIFS('Energy balance options'!$G$7:$G$3000,'Energy balance options'!$B$7:$B$3000,HeatGen!J$2,'Energy balance options'!$A$7:$A$3000,HeatGen!$A439)</f>
        <v>5.9798847690000002E-6</v>
      </c>
      <c r="K439">
        <f>SUMIFS('Energy balance options'!$G$7:$G$3000,'Energy balance options'!$B$7:$B$3000,HeatGen!K$2,'Energy balance options'!$A$7:$A$3000,HeatGen!$A439)</f>
        <v>0</v>
      </c>
      <c r="L439">
        <f>SUMIFS('Energy balance options'!$G$7:$G$3000,'Energy balance options'!$B$7:$B$3000,HeatGen!L$2,'Energy balance options'!$A$7:$A$3000,HeatGen!$A439)</f>
        <v>0</v>
      </c>
      <c r="M439">
        <f>SUMIFS('Energy balance options'!$G$7:$G$3000,'Energy balance options'!$B$7:$B$3000,HeatGen!M$2,'Energy balance options'!$A$7:$A$3000,HeatGen!$A439)</f>
        <v>0</v>
      </c>
      <c r="N439">
        <f>SUMIFS('Energy balance options'!$G$7:$G$3000,'Energy balance options'!$B$7:$B$3000,HeatGen!N$2,'Energy balance options'!$A$7:$A$3000,HeatGen!$A439)</f>
        <v>0</v>
      </c>
      <c r="O439">
        <f>SUMIFS('Energy balance options'!$G$7:$G$3000,'Energy balance options'!$B$7:$B$3000,HeatGen!O$2,'Energy balance options'!$A$7:$A$3000,HeatGen!$A439)</f>
        <v>0</v>
      </c>
      <c r="P439">
        <f>SUMIFS('Energy balance options'!$G$7:$G$3000,'Energy balance options'!$B$7:$B$3000,HeatGen!P$2,'Energy balance options'!$A$7:$A$3000,HeatGen!$A439)</f>
        <v>0</v>
      </c>
      <c r="Q439">
        <f>SUMIFS('Energy balance options'!$G$7:$G$3000,'Energy balance options'!$B$7:$B$3000,HeatGen!Q$2,'Energy balance options'!$A$7:$A$3000,HeatGen!$A439)</f>
        <v>0</v>
      </c>
      <c r="R439">
        <f>SUMIFS('Energy balance options'!$G$7:$G$3000,'Energy balance options'!$B$7:$B$3000,HeatGen!R$2,'Energy balance options'!$A$7:$A$3000,HeatGen!$A439)</f>
        <v>0</v>
      </c>
      <c r="S439">
        <f>SUMIFS('Energy balance options'!$G$7:$G$3000,'Energy balance options'!$B$7:$B$3000,HeatGen!S$2,'Energy balance options'!$A$7:$A$3000,HeatGen!$A439)</f>
        <v>0</v>
      </c>
      <c r="T439">
        <f>SUMIFS('Energy balance options'!$G$7:$G$3000,'Energy balance options'!$B$7:$B$3000,HeatGen!T$2,'Energy balance options'!$A$7:$A$3000,HeatGen!$A439)</f>
        <v>0</v>
      </c>
      <c r="U439">
        <f>SUMIFS('Energy balance options'!$G$7:$G$3000,'Energy balance options'!$B$7:$B$3000,HeatGen!U$2,'Energy balance options'!$A$7:$A$3000,HeatGen!$A439)</f>
        <v>2.1316739270000001E-5</v>
      </c>
      <c r="V439">
        <f>SUMIFS('Energy balance options'!$G$7:$G$3000,'Energy balance options'!$B$7:$B$3000,HeatGen!V$2,'Energy balance options'!$A$7:$A$3000,HeatGen!$A439)</f>
        <v>0</v>
      </c>
      <c r="W439">
        <f>SUMIFS('Energy balance options'!$G$7:$G$3000,'Energy balance options'!$B$7:$B$3000,HeatGen!W$2,'Energy balance options'!$A$7:$A$3000,HeatGen!$A439)</f>
        <v>0</v>
      </c>
      <c r="X439">
        <f>SUMIFS('Energy balance options'!$G$7:$G$3000,'Energy balance options'!$B$7:$B$3000,HeatGen!X$2,'Energy balance options'!$A$7:$A$3000,HeatGen!$A439)</f>
        <v>0</v>
      </c>
      <c r="Y439">
        <f t="shared" si="102"/>
        <v>0</v>
      </c>
      <c r="Z439">
        <f t="shared" si="103"/>
        <v>0</v>
      </c>
      <c r="AA439">
        <f t="shared" si="104"/>
        <v>-5.360754004041325E-6</v>
      </c>
      <c r="AB439">
        <f t="shared" si="105"/>
        <v>0</v>
      </c>
      <c r="AC439">
        <f t="shared" si="106"/>
        <v>0</v>
      </c>
      <c r="AD439">
        <f t="shared" si="107"/>
        <v>0</v>
      </c>
      <c r="AE439">
        <f t="shared" si="108"/>
        <v>0</v>
      </c>
      <c r="AF439">
        <f t="shared" si="109"/>
        <v>0</v>
      </c>
      <c r="AG439">
        <f t="shared" si="110"/>
        <v>0</v>
      </c>
      <c r="AH439">
        <f t="shared" si="111"/>
        <v>0</v>
      </c>
      <c r="AI439">
        <f t="shared" si="112"/>
        <v>0</v>
      </c>
      <c r="AJ439">
        <f t="shared" si="113"/>
        <v>0</v>
      </c>
      <c r="AK439">
        <f t="shared" si="114"/>
        <v>0</v>
      </c>
      <c r="AL439">
        <f t="shared" si="115"/>
        <v>-1.9109698565958679E-5</v>
      </c>
      <c r="AM439">
        <f t="shared" si="116"/>
        <v>0</v>
      </c>
      <c r="AN439">
        <f t="shared" si="117"/>
        <v>0</v>
      </c>
      <c r="AO439">
        <f t="shared" si="118"/>
        <v>0</v>
      </c>
    </row>
    <row r="440" spans="1:41" x14ac:dyDescent="0.2">
      <c r="A440" s="9" t="str">
        <f>'Cost per option'!A448</f>
        <v>2329 REF NG Direct Firing - High Temp - Fertilizer</v>
      </c>
      <c r="B440" t="str">
        <f>_xlfn.IFNA(VLOOKUP(A440,'Energy balance options'!A$7:C$3000,3,FALSE),"")</f>
        <v>Kunstmestindustrie</v>
      </c>
      <c r="C440">
        <f>SUMIFS('Energy balance options'!$F$7:$F$3000,'Energy balance options'!$B$7:$B$3000,HeatGen!C$2,'Energy balance options'!$A$7:$A$3000,HeatGen!$A440)</f>
        <v>0</v>
      </c>
      <c r="D440">
        <f>SUMIFS('Energy balance options'!$F$7:$F$3000,'Energy balance options'!$B$7:$B$3000,HeatGen!D$2,'Energy balance options'!$A$7:$A$3000,HeatGen!$A440)</f>
        <v>0</v>
      </c>
      <c r="E440">
        <f>SUMIFS('Energy balance options'!$F$7:$F$3000,'Energy balance options'!$B$7:$B$3000,HeatGen!E$2,'Energy balance options'!$A$7:$A$3000,HeatGen!$A440)</f>
        <v>0</v>
      </c>
      <c r="F440">
        <f>SUMIFS('Energy balance options'!$F$7:$F$3000,'Energy balance options'!$B$7:$B$3000,HeatGen!F$2,'Energy balance options'!$A$7:$A$3000,HeatGen!$A440)</f>
        <v>-1.134180744</v>
      </c>
      <c r="G440">
        <f>SUMIFS('Energy balance options'!$F$7:$F$3000,'Energy balance options'!$B$7:$B$3000,HeatGen!G$2,'Energy balance options'!$A$7:$A$3000,HeatGen!$A440)</f>
        <v>0</v>
      </c>
      <c r="H440">
        <f>SUMIFS('Energy balance options'!$G$7:$G$3000,'Energy balance options'!$B$7:$B$3000,HeatGen!H$2,'Energy balance options'!$A$7:$A$3000,HeatGen!$A440)</f>
        <v>1.260200827</v>
      </c>
      <c r="I440">
        <f>SUMIFS('Energy balance options'!$G$7:$G$3000,'Energy balance options'!$B$7:$B$3000,HeatGen!I$2,'Energy balance options'!$A$7:$A$3000,HeatGen!$A440)</f>
        <v>0</v>
      </c>
      <c r="J440">
        <f>SUMIFS('Energy balance options'!$G$7:$G$3000,'Energy balance options'!$B$7:$B$3000,HeatGen!J$2,'Energy balance options'!$A$7:$A$3000,HeatGen!$A440)</f>
        <v>0</v>
      </c>
      <c r="K440">
        <f>SUMIFS('Energy balance options'!$G$7:$G$3000,'Energy balance options'!$B$7:$B$3000,HeatGen!K$2,'Energy balance options'!$A$7:$A$3000,HeatGen!$A440)</f>
        <v>0</v>
      </c>
      <c r="L440">
        <f>SUMIFS('Energy balance options'!$G$7:$G$3000,'Energy balance options'!$B$7:$B$3000,HeatGen!L$2,'Energy balance options'!$A$7:$A$3000,HeatGen!$A440)</f>
        <v>0</v>
      </c>
      <c r="M440">
        <f>SUMIFS('Energy balance options'!$G$7:$G$3000,'Energy balance options'!$B$7:$B$3000,HeatGen!M$2,'Energy balance options'!$A$7:$A$3000,HeatGen!$A440)</f>
        <v>0</v>
      </c>
      <c r="N440">
        <f>SUMIFS('Energy balance options'!$G$7:$G$3000,'Energy balance options'!$B$7:$B$3000,HeatGen!N$2,'Energy balance options'!$A$7:$A$3000,HeatGen!$A440)</f>
        <v>0</v>
      </c>
      <c r="O440">
        <f>SUMIFS('Energy balance options'!$G$7:$G$3000,'Energy balance options'!$B$7:$B$3000,HeatGen!O$2,'Energy balance options'!$A$7:$A$3000,HeatGen!$A440)</f>
        <v>0</v>
      </c>
      <c r="P440">
        <f>SUMIFS('Energy balance options'!$G$7:$G$3000,'Energy balance options'!$B$7:$B$3000,HeatGen!P$2,'Energy balance options'!$A$7:$A$3000,HeatGen!$A440)</f>
        <v>0</v>
      </c>
      <c r="Q440">
        <f>SUMIFS('Energy balance options'!$G$7:$G$3000,'Energy balance options'!$B$7:$B$3000,HeatGen!Q$2,'Energy balance options'!$A$7:$A$3000,HeatGen!$A440)</f>
        <v>0</v>
      </c>
      <c r="R440">
        <f>SUMIFS('Energy balance options'!$G$7:$G$3000,'Energy balance options'!$B$7:$B$3000,HeatGen!R$2,'Energy balance options'!$A$7:$A$3000,HeatGen!$A440)</f>
        <v>0</v>
      </c>
      <c r="S440">
        <f>SUMIFS('Energy balance options'!$G$7:$G$3000,'Energy balance options'!$B$7:$B$3000,HeatGen!S$2,'Energy balance options'!$A$7:$A$3000,HeatGen!$A440)</f>
        <v>0</v>
      </c>
      <c r="T440">
        <f>SUMIFS('Energy balance options'!$G$7:$G$3000,'Energy balance options'!$B$7:$B$3000,HeatGen!T$2,'Energy balance options'!$A$7:$A$3000,HeatGen!$A440)</f>
        <v>0</v>
      </c>
      <c r="U440">
        <f>SUMIFS('Energy balance options'!$G$7:$G$3000,'Energy balance options'!$B$7:$B$3000,HeatGen!U$2,'Energy balance options'!$A$7:$A$3000,HeatGen!$A440)</f>
        <v>0</v>
      </c>
      <c r="V440">
        <f>SUMIFS('Energy balance options'!$G$7:$G$3000,'Energy balance options'!$B$7:$B$3000,HeatGen!V$2,'Energy balance options'!$A$7:$A$3000,HeatGen!$A440)</f>
        <v>0</v>
      </c>
      <c r="W440">
        <f>SUMIFS('Energy balance options'!$G$7:$G$3000,'Energy balance options'!$B$7:$B$3000,HeatGen!W$2,'Energy balance options'!$A$7:$A$3000,HeatGen!$A440)</f>
        <v>0</v>
      </c>
      <c r="X440">
        <f>SUMIFS('Energy balance options'!$G$7:$G$3000,'Energy balance options'!$B$7:$B$3000,HeatGen!X$2,'Energy balance options'!$A$7:$A$3000,HeatGen!$A440)</f>
        <v>0</v>
      </c>
      <c r="Y440">
        <f t="shared" si="102"/>
        <v>-1.134180744</v>
      </c>
      <c r="Z440">
        <f t="shared" si="103"/>
        <v>0</v>
      </c>
      <c r="AA440">
        <f t="shared" si="104"/>
        <v>0</v>
      </c>
      <c r="AB440">
        <f t="shared" si="105"/>
        <v>0</v>
      </c>
      <c r="AC440">
        <f t="shared" si="106"/>
        <v>0</v>
      </c>
      <c r="AD440">
        <f t="shared" si="107"/>
        <v>0</v>
      </c>
      <c r="AE440">
        <f t="shared" si="108"/>
        <v>0</v>
      </c>
      <c r="AF440">
        <f t="shared" si="109"/>
        <v>0</v>
      </c>
      <c r="AG440">
        <f t="shared" si="110"/>
        <v>0</v>
      </c>
      <c r="AH440">
        <f t="shared" si="111"/>
        <v>0</v>
      </c>
      <c r="AI440">
        <f t="shared" si="112"/>
        <v>0</v>
      </c>
      <c r="AJ440">
        <f t="shared" si="113"/>
        <v>0</v>
      </c>
      <c r="AK440">
        <f t="shared" si="114"/>
        <v>0</v>
      </c>
      <c r="AL440">
        <f t="shared" si="115"/>
        <v>0</v>
      </c>
      <c r="AM440">
        <f t="shared" si="116"/>
        <v>0</v>
      </c>
      <c r="AN440">
        <f t="shared" si="117"/>
        <v>0</v>
      </c>
      <c r="AO440">
        <f t="shared" si="118"/>
        <v>0</v>
      </c>
    </row>
    <row r="441" spans="1:41" x14ac:dyDescent="0.2">
      <c r="A441" s="9" t="str">
        <f>'Cost per option'!A449</f>
        <v>2330 Direct Firing NG 200-400 C - Chemicals</v>
      </c>
      <c r="B441" t="str">
        <f>_xlfn.IFNA(VLOOKUP(A441,'Energy balance options'!A$7:C$3000,3,FALSE),"")</f>
        <v>Chemie</v>
      </c>
      <c r="C441">
        <f>SUMIFS('Energy balance options'!$F$7:$F$3000,'Energy balance options'!$B$7:$B$3000,HeatGen!C$2,'Energy balance options'!$A$7:$A$3000,HeatGen!$A441)</f>
        <v>0</v>
      </c>
      <c r="D441">
        <f>SUMIFS('Energy balance options'!$F$7:$F$3000,'Energy balance options'!$B$7:$B$3000,HeatGen!D$2,'Energy balance options'!$A$7:$A$3000,HeatGen!$A441)</f>
        <v>0</v>
      </c>
      <c r="E441">
        <f>SUMIFS('Energy balance options'!$F$7:$F$3000,'Energy balance options'!$B$7:$B$3000,HeatGen!E$2,'Energy balance options'!$A$7:$A$3000,HeatGen!$A441)</f>
        <v>0</v>
      </c>
      <c r="F441">
        <f>SUMIFS('Energy balance options'!$F$7:$F$3000,'Energy balance options'!$B$7:$B$3000,HeatGen!F$2,'Energy balance options'!$A$7:$A$3000,HeatGen!$A441)</f>
        <v>-1.026256261E-2</v>
      </c>
      <c r="G441">
        <f>SUMIFS('Energy balance options'!$F$7:$F$3000,'Energy balance options'!$B$7:$B$3000,HeatGen!G$2,'Energy balance options'!$A$7:$A$3000,HeatGen!$A441)</f>
        <v>0</v>
      </c>
      <c r="H441">
        <f>SUMIFS('Energy balance options'!$G$7:$G$3000,'Energy balance options'!$B$7:$B$3000,HeatGen!H$2,'Energy balance options'!$A$7:$A$3000,HeatGen!$A441)</f>
        <v>1.026256261E-2</v>
      </c>
      <c r="I441">
        <f>SUMIFS('Energy balance options'!$G$7:$G$3000,'Energy balance options'!$B$7:$B$3000,HeatGen!I$2,'Energy balance options'!$A$7:$A$3000,HeatGen!$A441)</f>
        <v>0</v>
      </c>
      <c r="J441">
        <f>SUMIFS('Energy balance options'!$G$7:$G$3000,'Energy balance options'!$B$7:$B$3000,HeatGen!J$2,'Energy balance options'!$A$7:$A$3000,HeatGen!$A441)</f>
        <v>0</v>
      </c>
      <c r="K441">
        <f>SUMIFS('Energy balance options'!$G$7:$G$3000,'Energy balance options'!$B$7:$B$3000,HeatGen!K$2,'Energy balance options'!$A$7:$A$3000,HeatGen!$A441)</f>
        <v>0</v>
      </c>
      <c r="L441">
        <f>SUMIFS('Energy balance options'!$G$7:$G$3000,'Energy balance options'!$B$7:$B$3000,HeatGen!L$2,'Energy balance options'!$A$7:$A$3000,HeatGen!$A441)</f>
        <v>0</v>
      </c>
      <c r="M441">
        <f>SUMIFS('Energy balance options'!$G$7:$G$3000,'Energy balance options'!$B$7:$B$3000,HeatGen!M$2,'Energy balance options'!$A$7:$A$3000,HeatGen!$A441)</f>
        <v>0</v>
      </c>
      <c r="N441">
        <f>SUMIFS('Energy balance options'!$G$7:$G$3000,'Energy balance options'!$B$7:$B$3000,HeatGen!N$2,'Energy balance options'!$A$7:$A$3000,HeatGen!$A441)</f>
        <v>0</v>
      </c>
      <c r="O441">
        <f>SUMIFS('Energy balance options'!$G$7:$G$3000,'Energy balance options'!$B$7:$B$3000,HeatGen!O$2,'Energy balance options'!$A$7:$A$3000,HeatGen!$A441)</f>
        <v>0</v>
      </c>
      <c r="P441">
        <f>SUMIFS('Energy balance options'!$G$7:$G$3000,'Energy balance options'!$B$7:$B$3000,HeatGen!P$2,'Energy balance options'!$A$7:$A$3000,HeatGen!$A441)</f>
        <v>0</v>
      </c>
      <c r="Q441">
        <f>SUMIFS('Energy balance options'!$G$7:$G$3000,'Energy balance options'!$B$7:$B$3000,HeatGen!Q$2,'Energy balance options'!$A$7:$A$3000,HeatGen!$A441)</f>
        <v>0</v>
      </c>
      <c r="R441">
        <f>SUMIFS('Energy balance options'!$G$7:$G$3000,'Energy balance options'!$B$7:$B$3000,HeatGen!R$2,'Energy balance options'!$A$7:$A$3000,HeatGen!$A441)</f>
        <v>0</v>
      </c>
      <c r="S441">
        <f>SUMIFS('Energy balance options'!$G$7:$G$3000,'Energy balance options'!$B$7:$B$3000,HeatGen!S$2,'Energy balance options'!$A$7:$A$3000,HeatGen!$A441)</f>
        <v>0</v>
      </c>
      <c r="T441">
        <f>SUMIFS('Energy balance options'!$G$7:$G$3000,'Energy balance options'!$B$7:$B$3000,HeatGen!T$2,'Energy balance options'!$A$7:$A$3000,HeatGen!$A441)</f>
        <v>0</v>
      </c>
      <c r="U441">
        <f>SUMIFS('Energy balance options'!$G$7:$G$3000,'Energy balance options'!$B$7:$B$3000,HeatGen!U$2,'Energy balance options'!$A$7:$A$3000,HeatGen!$A441)</f>
        <v>0</v>
      </c>
      <c r="V441">
        <f>SUMIFS('Energy balance options'!$G$7:$G$3000,'Energy balance options'!$B$7:$B$3000,HeatGen!V$2,'Energy balance options'!$A$7:$A$3000,HeatGen!$A441)</f>
        <v>0</v>
      </c>
      <c r="W441">
        <f>SUMIFS('Energy balance options'!$G$7:$G$3000,'Energy balance options'!$B$7:$B$3000,HeatGen!W$2,'Energy balance options'!$A$7:$A$3000,HeatGen!$A441)</f>
        <v>0</v>
      </c>
      <c r="X441">
        <f>SUMIFS('Energy balance options'!$G$7:$G$3000,'Energy balance options'!$B$7:$B$3000,HeatGen!X$2,'Energy balance options'!$A$7:$A$3000,HeatGen!$A441)</f>
        <v>0</v>
      </c>
      <c r="Y441">
        <f t="shared" si="102"/>
        <v>-1.026256261E-2</v>
      </c>
      <c r="Z441">
        <f t="shared" si="103"/>
        <v>0</v>
      </c>
      <c r="AA441">
        <f t="shared" si="104"/>
        <v>0</v>
      </c>
      <c r="AB441">
        <f t="shared" si="105"/>
        <v>0</v>
      </c>
      <c r="AC441">
        <f t="shared" si="106"/>
        <v>0</v>
      </c>
      <c r="AD441">
        <f t="shared" si="107"/>
        <v>0</v>
      </c>
      <c r="AE441">
        <f t="shared" si="108"/>
        <v>0</v>
      </c>
      <c r="AF441">
        <f t="shared" si="109"/>
        <v>0</v>
      </c>
      <c r="AG441">
        <f t="shared" si="110"/>
        <v>0</v>
      </c>
      <c r="AH441">
        <f t="shared" si="111"/>
        <v>0</v>
      </c>
      <c r="AI441">
        <f t="shared" si="112"/>
        <v>0</v>
      </c>
      <c r="AJ441">
        <f t="shared" si="113"/>
        <v>0</v>
      </c>
      <c r="AK441">
        <f t="shared" si="114"/>
        <v>0</v>
      </c>
      <c r="AL441">
        <f t="shared" si="115"/>
        <v>0</v>
      </c>
      <c r="AM441">
        <f t="shared" si="116"/>
        <v>0</v>
      </c>
      <c r="AN441">
        <f t="shared" si="117"/>
        <v>0</v>
      </c>
      <c r="AO441">
        <f t="shared" si="118"/>
        <v>0</v>
      </c>
    </row>
    <row r="442" spans="1:41" x14ac:dyDescent="0.2">
      <c r="A442" s="9" t="str">
        <f>'Cost per option'!A450</f>
        <v>2331 Direct Firing Elec 200-400 C - Chemicals</v>
      </c>
      <c r="B442" t="str">
        <f>_xlfn.IFNA(VLOOKUP(A442,'Energy balance options'!A$7:C$3000,3,FALSE),"")</f>
        <v>Chemie</v>
      </c>
      <c r="C442">
        <f>SUMIFS('Energy balance options'!$F$7:$F$3000,'Energy balance options'!$B$7:$B$3000,HeatGen!C$2,'Energy balance options'!$A$7:$A$3000,HeatGen!$A442)</f>
        <v>0</v>
      </c>
      <c r="D442">
        <f>SUMIFS('Energy balance options'!$F$7:$F$3000,'Energy balance options'!$B$7:$B$3000,HeatGen!D$2,'Energy balance options'!$A$7:$A$3000,HeatGen!$A442)</f>
        <v>0</v>
      </c>
      <c r="E442">
        <f>SUMIFS('Energy balance options'!$F$7:$F$3000,'Energy balance options'!$B$7:$B$3000,HeatGen!E$2,'Energy balance options'!$A$7:$A$3000,HeatGen!$A442)</f>
        <v>0</v>
      </c>
      <c r="F442">
        <f>SUMIFS('Energy balance options'!$F$7:$F$3000,'Energy balance options'!$B$7:$B$3000,HeatGen!F$2,'Energy balance options'!$A$7:$A$3000,HeatGen!$A442)</f>
        <v>-3.8161714529999997E-5</v>
      </c>
      <c r="G442">
        <f>SUMIFS('Energy balance options'!$F$7:$F$3000,'Energy balance options'!$B$7:$B$3000,HeatGen!G$2,'Energy balance options'!$A$7:$A$3000,HeatGen!$A442)</f>
        <v>0</v>
      </c>
      <c r="H442">
        <f>SUMIFS('Energy balance options'!$G$7:$G$3000,'Energy balance options'!$B$7:$B$3000,HeatGen!H$2,'Energy balance options'!$A$7:$A$3000,HeatGen!$A442)</f>
        <v>0</v>
      </c>
      <c r="I442">
        <f>SUMIFS('Energy balance options'!$G$7:$G$3000,'Energy balance options'!$B$7:$B$3000,HeatGen!I$2,'Energy balance options'!$A$7:$A$3000,HeatGen!$A442)</f>
        <v>0</v>
      </c>
      <c r="J442">
        <f>SUMIFS('Energy balance options'!$G$7:$G$3000,'Energy balance options'!$B$7:$B$3000,HeatGen!J$2,'Energy balance options'!$A$7:$A$3000,HeatGen!$A442)</f>
        <v>3.8161714529999997E-5</v>
      </c>
      <c r="K442">
        <f>SUMIFS('Energy balance options'!$G$7:$G$3000,'Energy balance options'!$B$7:$B$3000,HeatGen!K$2,'Energy balance options'!$A$7:$A$3000,HeatGen!$A442)</f>
        <v>0</v>
      </c>
      <c r="L442">
        <f>SUMIFS('Energy balance options'!$G$7:$G$3000,'Energy balance options'!$B$7:$B$3000,HeatGen!L$2,'Energy balance options'!$A$7:$A$3000,HeatGen!$A442)</f>
        <v>0</v>
      </c>
      <c r="M442">
        <f>SUMIFS('Energy balance options'!$G$7:$G$3000,'Energy balance options'!$B$7:$B$3000,HeatGen!M$2,'Energy balance options'!$A$7:$A$3000,HeatGen!$A442)</f>
        <v>0</v>
      </c>
      <c r="N442">
        <f>SUMIFS('Energy balance options'!$G$7:$G$3000,'Energy balance options'!$B$7:$B$3000,HeatGen!N$2,'Energy balance options'!$A$7:$A$3000,HeatGen!$A442)</f>
        <v>0</v>
      </c>
      <c r="O442">
        <f>SUMIFS('Energy balance options'!$G$7:$G$3000,'Energy balance options'!$B$7:$B$3000,HeatGen!O$2,'Energy balance options'!$A$7:$A$3000,HeatGen!$A442)</f>
        <v>0</v>
      </c>
      <c r="P442">
        <f>SUMIFS('Energy balance options'!$G$7:$G$3000,'Energy balance options'!$B$7:$B$3000,HeatGen!P$2,'Energy balance options'!$A$7:$A$3000,HeatGen!$A442)</f>
        <v>0</v>
      </c>
      <c r="Q442">
        <f>SUMIFS('Energy balance options'!$G$7:$G$3000,'Energy balance options'!$B$7:$B$3000,HeatGen!Q$2,'Energy balance options'!$A$7:$A$3000,HeatGen!$A442)</f>
        <v>0</v>
      </c>
      <c r="R442">
        <f>SUMIFS('Energy balance options'!$G$7:$G$3000,'Energy balance options'!$B$7:$B$3000,HeatGen!R$2,'Energy balance options'!$A$7:$A$3000,HeatGen!$A442)</f>
        <v>0</v>
      </c>
      <c r="S442">
        <f>SUMIFS('Energy balance options'!$G$7:$G$3000,'Energy balance options'!$B$7:$B$3000,HeatGen!S$2,'Energy balance options'!$A$7:$A$3000,HeatGen!$A442)</f>
        <v>0</v>
      </c>
      <c r="T442">
        <f>SUMIFS('Energy balance options'!$G$7:$G$3000,'Energy balance options'!$B$7:$B$3000,HeatGen!T$2,'Energy balance options'!$A$7:$A$3000,HeatGen!$A442)</f>
        <v>0</v>
      </c>
      <c r="U442">
        <f>SUMIFS('Energy balance options'!$G$7:$G$3000,'Energy balance options'!$B$7:$B$3000,HeatGen!U$2,'Energy balance options'!$A$7:$A$3000,HeatGen!$A442)</f>
        <v>0</v>
      </c>
      <c r="V442">
        <f>SUMIFS('Energy balance options'!$G$7:$G$3000,'Energy balance options'!$B$7:$B$3000,HeatGen!V$2,'Energy balance options'!$A$7:$A$3000,HeatGen!$A442)</f>
        <v>0</v>
      </c>
      <c r="W442">
        <f>SUMIFS('Energy balance options'!$G$7:$G$3000,'Energy balance options'!$B$7:$B$3000,HeatGen!W$2,'Energy balance options'!$A$7:$A$3000,HeatGen!$A442)</f>
        <v>0</v>
      </c>
      <c r="X442">
        <f>SUMIFS('Energy balance options'!$G$7:$G$3000,'Energy balance options'!$B$7:$B$3000,HeatGen!X$2,'Energy balance options'!$A$7:$A$3000,HeatGen!$A442)</f>
        <v>0</v>
      </c>
      <c r="Y442">
        <f t="shared" si="102"/>
        <v>0</v>
      </c>
      <c r="Z442">
        <f t="shared" si="103"/>
        <v>0</v>
      </c>
      <c r="AA442">
        <f t="shared" si="104"/>
        <v>-3.8161714529999997E-5</v>
      </c>
      <c r="AB442">
        <f t="shared" si="105"/>
        <v>0</v>
      </c>
      <c r="AC442">
        <f t="shared" si="106"/>
        <v>0</v>
      </c>
      <c r="AD442">
        <f t="shared" si="107"/>
        <v>0</v>
      </c>
      <c r="AE442">
        <f t="shared" si="108"/>
        <v>0</v>
      </c>
      <c r="AF442">
        <f t="shared" si="109"/>
        <v>0</v>
      </c>
      <c r="AG442">
        <f t="shared" si="110"/>
        <v>0</v>
      </c>
      <c r="AH442">
        <f t="shared" si="111"/>
        <v>0</v>
      </c>
      <c r="AI442">
        <f t="shared" si="112"/>
        <v>0</v>
      </c>
      <c r="AJ442">
        <f t="shared" si="113"/>
        <v>0</v>
      </c>
      <c r="AK442">
        <f t="shared" si="114"/>
        <v>0</v>
      </c>
      <c r="AL442">
        <f t="shared" si="115"/>
        <v>0</v>
      </c>
      <c r="AM442">
        <f t="shared" si="116"/>
        <v>0</v>
      </c>
      <c r="AN442">
        <f t="shared" si="117"/>
        <v>0</v>
      </c>
      <c r="AO442">
        <f t="shared" si="118"/>
        <v>0</v>
      </c>
    </row>
    <row r="443" spans="1:41" x14ac:dyDescent="0.2">
      <c r="A443" s="9" t="str">
        <f>'Cost per option'!A451</f>
        <v>2332 Direct Firing NG 200-400 C - Ferro</v>
      </c>
      <c r="B443" t="str">
        <f>_xlfn.IFNA(VLOOKUP(A443,'Energy balance options'!A$7:C$3000,3,FALSE),"")</f>
        <v>Basismetaal ferro</v>
      </c>
      <c r="C443">
        <f>SUMIFS('Energy balance options'!$F$7:$F$3000,'Energy balance options'!$B$7:$B$3000,HeatGen!C$2,'Energy balance options'!$A$7:$A$3000,HeatGen!$A443)</f>
        <v>0</v>
      </c>
      <c r="D443">
        <f>SUMIFS('Energy balance options'!$F$7:$F$3000,'Energy balance options'!$B$7:$B$3000,HeatGen!D$2,'Energy balance options'!$A$7:$A$3000,HeatGen!$A443)</f>
        <v>0</v>
      </c>
      <c r="E443">
        <f>SUMIFS('Energy balance options'!$F$7:$F$3000,'Energy balance options'!$B$7:$B$3000,HeatGen!E$2,'Energy balance options'!$A$7:$A$3000,HeatGen!$A443)</f>
        <v>0</v>
      </c>
      <c r="F443">
        <f>SUMIFS('Energy balance options'!$F$7:$F$3000,'Energy balance options'!$B$7:$B$3000,HeatGen!F$2,'Energy balance options'!$A$7:$A$3000,HeatGen!$A443)</f>
        <v>-1.0584509729999999E-4</v>
      </c>
      <c r="G443">
        <f>SUMIFS('Energy balance options'!$F$7:$F$3000,'Energy balance options'!$B$7:$B$3000,HeatGen!G$2,'Energy balance options'!$A$7:$A$3000,HeatGen!$A443)</f>
        <v>0</v>
      </c>
      <c r="H443">
        <f>SUMIFS('Energy balance options'!$G$7:$G$3000,'Energy balance options'!$B$7:$B$3000,HeatGen!H$2,'Energy balance options'!$A$7:$A$3000,HeatGen!$A443)</f>
        <v>1.0584509729999999E-4</v>
      </c>
      <c r="I443">
        <f>SUMIFS('Energy balance options'!$G$7:$G$3000,'Energy balance options'!$B$7:$B$3000,HeatGen!I$2,'Energy balance options'!$A$7:$A$3000,HeatGen!$A443)</f>
        <v>0</v>
      </c>
      <c r="J443">
        <f>SUMIFS('Energy balance options'!$G$7:$G$3000,'Energy balance options'!$B$7:$B$3000,HeatGen!J$2,'Energy balance options'!$A$7:$A$3000,HeatGen!$A443)</f>
        <v>0</v>
      </c>
      <c r="K443">
        <f>SUMIFS('Energy balance options'!$G$7:$G$3000,'Energy balance options'!$B$7:$B$3000,HeatGen!K$2,'Energy balance options'!$A$7:$A$3000,HeatGen!$A443)</f>
        <v>0</v>
      </c>
      <c r="L443">
        <f>SUMIFS('Energy balance options'!$G$7:$G$3000,'Energy balance options'!$B$7:$B$3000,HeatGen!L$2,'Energy balance options'!$A$7:$A$3000,HeatGen!$A443)</f>
        <v>0</v>
      </c>
      <c r="M443">
        <f>SUMIFS('Energy balance options'!$G$7:$G$3000,'Energy balance options'!$B$7:$B$3000,HeatGen!M$2,'Energy balance options'!$A$7:$A$3000,HeatGen!$A443)</f>
        <v>0</v>
      </c>
      <c r="N443">
        <f>SUMIFS('Energy balance options'!$G$7:$G$3000,'Energy balance options'!$B$7:$B$3000,HeatGen!N$2,'Energy balance options'!$A$7:$A$3000,HeatGen!$A443)</f>
        <v>0</v>
      </c>
      <c r="O443">
        <f>SUMIFS('Energy balance options'!$G$7:$G$3000,'Energy balance options'!$B$7:$B$3000,HeatGen!O$2,'Energy balance options'!$A$7:$A$3000,HeatGen!$A443)</f>
        <v>0</v>
      </c>
      <c r="P443">
        <f>SUMIFS('Energy balance options'!$G$7:$G$3000,'Energy balance options'!$B$7:$B$3000,HeatGen!P$2,'Energy balance options'!$A$7:$A$3000,HeatGen!$A443)</f>
        <v>0</v>
      </c>
      <c r="Q443">
        <f>SUMIFS('Energy balance options'!$G$7:$G$3000,'Energy balance options'!$B$7:$B$3000,HeatGen!Q$2,'Energy balance options'!$A$7:$A$3000,HeatGen!$A443)</f>
        <v>0</v>
      </c>
      <c r="R443">
        <f>SUMIFS('Energy balance options'!$G$7:$G$3000,'Energy balance options'!$B$7:$B$3000,HeatGen!R$2,'Energy balance options'!$A$7:$A$3000,HeatGen!$A443)</f>
        <v>0</v>
      </c>
      <c r="S443">
        <f>SUMIFS('Energy balance options'!$G$7:$G$3000,'Energy balance options'!$B$7:$B$3000,HeatGen!S$2,'Energy balance options'!$A$7:$A$3000,HeatGen!$A443)</f>
        <v>0</v>
      </c>
      <c r="T443">
        <f>SUMIFS('Energy balance options'!$G$7:$G$3000,'Energy balance options'!$B$7:$B$3000,HeatGen!T$2,'Energy balance options'!$A$7:$A$3000,HeatGen!$A443)</f>
        <v>0</v>
      </c>
      <c r="U443">
        <f>SUMIFS('Energy balance options'!$G$7:$G$3000,'Energy balance options'!$B$7:$B$3000,HeatGen!U$2,'Energy balance options'!$A$7:$A$3000,HeatGen!$A443)</f>
        <v>0</v>
      </c>
      <c r="V443">
        <f>SUMIFS('Energy balance options'!$G$7:$G$3000,'Energy balance options'!$B$7:$B$3000,HeatGen!V$2,'Energy balance options'!$A$7:$A$3000,HeatGen!$A443)</f>
        <v>0</v>
      </c>
      <c r="W443">
        <f>SUMIFS('Energy balance options'!$G$7:$G$3000,'Energy balance options'!$B$7:$B$3000,HeatGen!W$2,'Energy balance options'!$A$7:$A$3000,HeatGen!$A443)</f>
        <v>0</v>
      </c>
      <c r="X443">
        <f>SUMIFS('Energy balance options'!$G$7:$G$3000,'Energy balance options'!$B$7:$B$3000,HeatGen!X$2,'Energy balance options'!$A$7:$A$3000,HeatGen!$A443)</f>
        <v>0</v>
      </c>
      <c r="Y443">
        <f t="shared" si="102"/>
        <v>-1.0584509729999999E-4</v>
      </c>
      <c r="Z443">
        <f t="shared" si="103"/>
        <v>0</v>
      </c>
      <c r="AA443">
        <f t="shared" si="104"/>
        <v>0</v>
      </c>
      <c r="AB443">
        <f t="shared" si="105"/>
        <v>0</v>
      </c>
      <c r="AC443">
        <f t="shared" si="106"/>
        <v>0</v>
      </c>
      <c r="AD443">
        <f t="shared" si="107"/>
        <v>0</v>
      </c>
      <c r="AE443">
        <f t="shared" si="108"/>
        <v>0</v>
      </c>
      <c r="AF443">
        <f t="shared" si="109"/>
        <v>0</v>
      </c>
      <c r="AG443">
        <f t="shared" si="110"/>
        <v>0</v>
      </c>
      <c r="AH443">
        <f t="shared" si="111"/>
        <v>0</v>
      </c>
      <c r="AI443">
        <f t="shared" si="112"/>
        <v>0</v>
      </c>
      <c r="AJ443">
        <f t="shared" si="113"/>
        <v>0</v>
      </c>
      <c r="AK443">
        <f t="shared" si="114"/>
        <v>0</v>
      </c>
      <c r="AL443">
        <f t="shared" si="115"/>
        <v>0</v>
      </c>
      <c r="AM443">
        <f t="shared" si="116"/>
        <v>0</v>
      </c>
      <c r="AN443">
        <f t="shared" si="117"/>
        <v>0</v>
      </c>
      <c r="AO443">
        <f t="shared" si="118"/>
        <v>0</v>
      </c>
    </row>
    <row r="444" spans="1:41" x14ac:dyDescent="0.2">
      <c r="A444" s="9" t="str">
        <f>'Cost per option'!A452</f>
        <v>2333 Direct Firing Elec 200-400 C - Ferro</v>
      </c>
      <c r="B444" t="str">
        <f>_xlfn.IFNA(VLOOKUP(A444,'Energy balance options'!A$7:C$3000,3,FALSE),"")</f>
        <v>Basismetaal ferro</v>
      </c>
      <c r="C444">
        <f>SUMIFS('Energy balance options'!$F$7:$F$3000,'Energy balance options'!$B$7:$B$3000,HeatGen!C$2,'Energy balance options'!$A$7:$A$3000,HeatGen!$A444)</f>
        <v>0</v>
      </c>
      <c r="D444">
        <f>SUMIFS('Energy balance options'!$F$7:$F$3000,'Energy balance options'!$B$7:$B$3000,HeatGen!D$2,'Energy balance options'!$A$7:$A$3000,HeatGen!$A444)</f>
        <v>0</v>
      </c>
      <c r="E444">
        <f>SUMIFS('Energy balance options'!$F$7:$F$3000,'Energy balance options'!$B$7:$B$3000,HeatGen!E$2,'Energy balance options'!$A$7:$A$3000,HeatGen!$A444)</f>
        <v>0</v>
      </c>
      <c r="F444">
        <f>SUMIFS('Energy balance options'!$F$7:$F$3000,'Energy balance options'!$B$7:$B$3000,HeatGen!F$2,'Energy balance options'!$A$7:$A$3000,HeatGen!$A444)</f>
        <v>-2.0285151819999999E-5</v>
      </c>
      <c r="G444">
        <f>SUMIFS('Energy balance options'!$F$7:$F$3000,'Energy balance options'!$B$7:$B$3000,HeatGen!G$2,'Energy balance options'!$A$7:$A$3000,HeatGen!$A444)</f>
        <v>0</v>
      </c>
      <c r="H444">
        <f>SUMIFS('Energy balance options'!$G$7:$G$3000,'Energy balance options'!$B$7:$B$3000,HeatGen!H$2,'Energy balance options'!$A$7:$A$3000,HeatGen!$A444)</f>
        <v>0</v>
      </c>
      <c r="I444">
        <f>SUMIFS('Energy balance options'!$G$7:$G$3000,'Energy balance options'!$B$7:$B$3000,HeatGen!I$2,'Energy balance options'!$A$7:$A$3000,HeatGen!$A444)</f>
        <v>0</v>
      </c>
      <c r="J444">
        <f>SUMIFS('Energy balance options'!$G$7:$G$3000,'Energy balance options'!$B$7:$B$3000,HeatGen!J$2,'Energy balance options'!$A$7:$A$3000,HeatGen!$A444)</f>
        <v>2.0285151819999999E-5</v>
      </c>
      <c r="K444">
        <f>SUMIFS('Energy balance options'!$G$7:$G$3000,'Energy balance options'!$B$7:$B$3000,HeatGen!K$2,'Energy balance options'!$A$7:$A$3000,HeatGen!$A444)</f>
        <v>0</v>
      </c>
      <c r="L444">
        <f>SUMIFS('Energy balance options'!$G$7:$G$3000,'Energy balance options'!$B$7:$B$3000,HeatGen!L$2,'Energy balance options'!$A$7:$A$3000,HeatGen!$A444)</f>
        <v>0</v>
      </c>
      <c r="M444">
        <f>SUMIFS('Energy balance options'!$G$7:$G$3000,'Energy balance options'!$B$7:$B$3000,HeatGen!M$2,'Energy balance options'!$A$7:$A$3000,HeatGen!$A444)</f>
        <v>0</v>
      </c>
      <c r="N444">
        <f>SUMIFS('Energy balance options'!$G$7:$G$3000,'Energy balance options'!$B$7:$B$3000,HeatGen!N$2,'Energy balance options'!$A$7:$A$3000,HeatGen!$A444)</f>
        <v>0</v>
      </c>
      <c r="O444">
        <f>SUMIFS('Energy balance options'!$G$7:$G$3000,'Energy balance options'!$B$7:$B$3000,HeatGen!O$2,'Energy balance options'!$A$7:$A$3000,HeatGen!$A444)</f>
        <v>0</v>
      </c>
      <c r="P444">
        <f>SUMIFS('Energy balance options'!$G$7:$G$3000,'Energy balance options'!$B$7:$B$3000,HeatGen!P$2,'Energy balance options'!$A$7:$A$3000,HeatGen!$A444)</f>
        <v>0</v>
      </c>
      <c r="Q444">
        <f>SUMIFS('Energy balance options'!$G$7:$G$3000,'Energy balance options'!$B$7:$B$3000,HeatGen!Q$2,'Energy balance options'!$A$7:$A$3000,HeatGen!$A444)</f>
        <v>0</v>
      </c>
      <c r="R444">
        <f>SUMIFS('Energy balance options'!$G$7:$G$3000,'Energy balance options'!$B$7:$B$3000,HeatGen!R$2,'Energy balance options'!$A$7:$A$3000,HeatGen!$A444)</f>
        <v>0</v>
      </c>
      <c r="S444">
        <f>SUMIFS('Energy balance options'!$G$7:$G$3000,'Energy balance options'!$B$7:$B$3000,HeatGen!S$2,'Energy balance options'!$A$7:$A$3000,HeatGen!$A444)</f>
        <v>0</v>
      </c>
      <c r="T444">
        <f>SUMIFS('Energy balance options'!$G$7:$G$3000,'Energy balance options'!$B$7:$B$3000,HeatGen!T$2,'Energy balance options'!$A$7:$A$3000,HeatGen!$A444)</f>
        <v>0</v>
      </c>
      <c r="U444">
        <f>SUMIFS('Energy balance options'!$G$7:$G$3000,'Energy balance options'!$B$7:$B$3000,HeatGen!U$2,'Energy balance options'!$A$7:$A$3000,HeatGen!$A444)</f>
        <v>0</v>
      </c>
      <c r="V444">
        <f>SUMIFS('Energy balance options'!$G$7:$G$3000,'Energy balance options'!$B$7:$B$3000,HeatGen!V$2,'Energy balance options'!$A$7:$A$3000,HeatGen!$A444)</f>
        <v>0</v>
      </c>
      <c r="W444">
        <f>SUMIFS('Energy balance options'!$G$7:$G$3000,'Energy balance options'!$B$7:$B$3000,HeatGen!W$2,'Energy balance options'!$A$7:$A$3000,HeatGen!$A444)</f>
        <v>0</v>
      </c>
      <c r="X444">
        <f>SUMIFS('Energy balance options'!$G$7:$G$3000,'Energy balance options'!$B$7:$B$3000,HeatGen!X$2,'Energy balance options'!$A$7:$A$3000,HeatGen!$A444)</f>
        <v>0</v>
      </c>
      <c r="Y444">
        <f t="shared" si="102"/>
        <v>0</v>
      </c>
      <c r="Z444">
        <f t="shared" si="103"/>
        <v>0</v>
      </c>
      <c r="AA444">
        <f t="shared" si="104"/>
        <v>-2.0285151819999999E-5</v>
      </c>
      <c r="AB444">
        <f t="shared" si="105"/>
        <v>0</v>
      </c>
      <c r="AC444">
        <f t="shared" si="106"/>
        <v>0</v>
      </c>
      <c r="AD444">
        <f t="shared" si="107"/>
        <v>0</v>
      </c>
      <c r="AE444">
        <f t="shared" si="108"/>
        <v>0</v>
      </c>
      <c r="AF444">
        <f t="shared" si="109"/>
        <v>0</v>
      </c>
      <c r="AG444">
        <f t="shared" si="110"/>
        <v>0</v>
      </c>
      <c r="AH444">
        <f t="shared" si="111"/>
        <v>0</v>
      </c>
      <c r="AI444">
        <f t="shared" si="112"/>
        <v>0</v>
      </c>
      <c r="AJ444">
        <f t="shared" si="113"/>
        <v>0</v>
      </c>
      <c r="AK444">
        <f t="shared" si="114"/>
        <v>0</v>
      </c>
      <c r="AL444">
        <f t="shared" si="115"/>
        <v>0</v>
      </c>
      <c r="AM444">
        <f t="shared" si="116"/>
        <v>0</v>
      </c>
      <c r="AN444">
        <f t="shared" si="117"/>
        <v>0</v>
      </c>
      <c r="AO444">
        <f t="shared" si="118"/>
        <v>0</v>
      </c>
    </row>
    <row r="445" spans="1:41" x14ac:dyDescent="0.2">
      <c r="A445" s="9" t="str">
        <f>'Cost per option'!A453</f>
        <v>2338 Direct Firing NG 200-400 C - non ferro</v>
      </c>
      <c r="B445" t="str">
        <f>_xlfn.IFNA(VLOOKUP(A445,'Energy balance options'!A$7:C$3000,3,FALSE),"")</f>
        <v>Basic metal non-ferro</v>
      </c>
      <c r="C445">
        <f>SUMIFS('Energy balance options'!$F$7:$F$3000,'Energy balance options'!$B$7:$B$3000,HeatGen!C$2,'Energy balance options'!$A$7:$A$3000,HeatGen!$A445)</f>
        <v>0</v>
      </c>
      <c r="D445">
        <f>SUMIFS('Energy balance options'!$F$7:$F$3000,'Energy balance options'!$B$7:$B$3000,HeatGen!D$2,'Energy balance options'!$A$7:$A$3000,HeatGen!$A445)</f>
        <v>0</v>
      </c>
      <c r="E445">
        <f>SUMIFS('Energy balance options'!$F$7:$F$3000,'Energy balance options'!$B$7:$B$3000,HeatGen!E$2,'Energy balance options'!$A$7:$A$3000,HeatGen!$A445)</f>
        <v>0</v>
      </c>
      <c r="F445">
        <f>SUMIFS('Energy balance options'!$F$7:$F$3000,'Energy balance options'!$B$7:$B$3000,HeatGen!F$2,'Energy balance options'!$A$7:$A$3000,HeatGen!$A445)</f>
        <v>-0.10266588760000001</v>
      </c>
      <c r="G445">
        <f>SUMIFS('Energy balance options'!$F$7:$F$3000,'Energy balance options'!$B$7:$B$3000,HeatGen!G$2,'Energy balance options'!$A$7:$A$3000,HeatGen!$A445)</f>
        <v>0</v>
      </c>
      <c r="H445">
        <f>SUMIFS('Energy balance options'!$G$7:$G$3000,'Energy balance options'!$B$7:$B$3000,HeatGen!H$2,'Energy balance options'!$A$7:$A$3000,HeatGen!$A445)</f>
        <v>0.10266588760000001</v>
      </c>
      <c r="I445">
        <f>SUMIFS('Energy balance options'!$G$7:$G$3000,'Energy balance options'!$B$7:$B$3000,HeatGen!I$2,'Energy balance options'!$A$7:$A$3000,HeatGen!$A445)</f>
        <v>0</v>
      </c>
      <c r="J445">
        <f>SUMIFS('Energy balance options'!$G$7:$G$3000,'Energy balance options'!$B$7:$B$3000,HeatGen!J$2,'Energy balance options'!$A$7:$A$3000,HeatGen!$A445)</f>
        <v>0</v>
      </c>
      <c r="K445">
        <f>SUMIFS('Energy balance options'!$G$7:$G$3000,'Energy balance options'!$B$7:$B$3000,HeatGen!K$2,'Energy balance options'!$A$7:$A$3000,HeatGen!$A445)</f>
        <v>0</v>
      </c>
      <c r="L445">
        <f>SUMIFS('Energy balance options'!$G$7:$G$3000,'Energy balance options'!$B$7:$B$3000,HeatGen!L$2,'Energy balance options'!$A$7:$A$3000,HeatGen!$A445)</f>
        <v>0</v>
      </c>
      <c r="M445">
        <f>SUMIFS('Energy balance options'!$G$7:$G$3000,'Energy balance options'!$B$7:$B$3000,HeatGen!M$2,'Energy balance options'!$A$7:$A$3000,HeatGen!$A445)</f>
        <v>0</v>
      </c>
      <c r="N445">
        <f>SUMIFS('Energy balance options'!$G$7:$G$3000,'Energy balance options'!$B$7:$B$3000,HeatGen!N$2,'Energy balance options'!$A$7:$A$3000,HeatGen!$A445)</f>
        <v>0</v>
      </c>
      <c r="O445">
        <f>SUMIFS('Energy balance options'!$G$7:$G$3000,'Energy balance options'!$B$7:$B$3000,HeatGen!O$2,'Energy balance options'!$A$7:$A$3000,HeatGen!$A445)</f>
        <v>0</v>
      </c>
      <c r="P445">
        <f>SUMIFS('Energy balance options'!$G$7:$G$3000,'Energy balance options'!$B$7:$B$3000,HeatGen!P$2,'Energy balance options'!$A$7:$A$3000,HeatGen!$A445)</f>
        <v>0</v>
      </c>
      <c r="Q445">
        <f>SUMIFS('Energy balance options'!$G$7:$G$3000,'Energy balance options'!$B$7:$B$3000,HeatGen!Q$2,'Energy balance options'!$A$7:$A$3000,HeatGen!$A445)</f>
        <v>0</v>
      </c>
      <c r="R445">
        <f>SUMIFS('Energy balance options'!$G$7:$G$3000,'Energy balance options'!$B$7:$B$3000,HeatGen!R$2,'Energy balance options'!$A$7:$A$3000,HeatGen!$A445)</f>
        <v>0</v>
      </c>
      <c r="S445">
        <f>SUMIFS('Energy balance options'!$G$7:$G$3000,'Energy balance options'!$B$7:$B$3000,HeatGen!S$2,'Energy balance options'!$A$7:$A$3000,HeatGen!$A445)</f>
        <v>0</v>
      </c>
      <c r="T445">
        <f>SUMIFS('Energy balance options'!$G$7:$G$3000,'Energy balance options'!$B$7:$B$3000,HeatGen!T$2,'Energy balance options'!$A$7:$A$3000,HeatGen!$A445)</f>
        <v>0</v>
      </c>
      <c r="U445">
        <f>SUMIFS('Energy balance options'!$G$7:$G$3000,'Energy balance options'!$B$7:$B$3000,HeatGen!U$2,'Energy balance options'!$A$7:$A$3000,HeatGen!$A445)</f>
        <v>0</v>
      </c>
      <c r="V445">
        <f>SUMIFS('Energy balance options'!$G$7:$G$3000,'Energy balance options'!$B$7:$B$3000,HeatGen!V$2,'Energy balance options'!$A$7:$A$3000,HeatGen!$A445)</f>
        <v>0</v>
      </c>
      <c r="W445">
        <f>SUMIFS('Energy balance options'!$G$7:$G$3000,'Energy balance options'!$B$7:$B$3000,HeatGen!W$2,'Energy balance options'!$A$7:$A$3000,HeatGen!$A445)</f>
        <v>0</v>
      </c>
      <c r="X445">
        <f>SUMIFS('Energy balance options'!$G$7:$G$3000,'Energy balance options'!$B$7:$B$3000,HeatGen!X$2,'Energy balance options'!$A$7:$A$3000,HeatGen!$A445)</f>
        <v>0</v>
      </c>
      <c r="Y445">
        <f t="shared" si="102"/>
        <v>-0.10266588760000001</v>
      </c>
      <c r="Z445">
        <f t="shared" si="103"/>
        <v>0</v>
      </c>
      <c r="AA445">
        <f t="shared" si="104"/>
        <v>0</v>
      </c>
      <c r="AB445">
        <f t="shared" si="105"/>
        <v>0</v>
      </c>
      <c r="AC445">
        <f t="shared" si="106"/>
        <v>0</v>
      </c>
      <c r="AD445">
        <f t="shared" si="107"/>
        <v>0</v>
      </c>
      <c r="AE445">
        <f t="shared" si="108"/>
        <v>0</v>
      </c>
      <c r="AF445">
        <f t="shared" si="109"/>
        <v>0</v>
      </c>
      <c r="AG445">
        <f t="shared" si="110"/>
        <v>0</v>
      </c>
      <c r="AH445">
        <f t="shared" si="111"/>
        <v>0</v>
      </c>
      <c r="AI445">
        <f t="shared" si="112"/>
        <v>0</v>
      </c>
      <c r="AJ445">
        <f t="shared" si="113"/>
        <v>0</v>
      </c>
      <c r="AK445">
        <f t="shared" si="114"/>
        <v>0</v>
      </c>
      <c r="AL445">
        <f t="shared" si="115"/>
        <v>0</v>
      </c>
      <c r="AM445">
        <f t="shared" si="116"/>
        <v>0</v>
      </c>
      <c r="AN445">
        <f t="shared" si="117"/>
        <v>0</v>
      </c>
      <c r="AO445">
        <f t="shared" si="118"/>
        <v>0</v>
      </c>
    </row>
    <row r="446" spans="1:41" x14ac:dyDescent="0.2">
      <c r="A446" s="9" t="str">
        <f>'Cost per option'!A454</f>
        <v>2339 Direct Firing Elec 200-400 C - non ferro</v>
      </c>
      <c r="B446" t="str">
        <f>_xlfn.IFNA(VLOOKUP(A446,'Energy balance options'!A$7:C$3000,3,FALSE),"")</f>
        <v>Basic metal non-ferro</v>
      </c>
      <c r="C446">
        <f>SUMIFS('Energy balance options'!$F$7:$F$3000,'Energy balance options'!$B$7:$B$3000,HeatGen!C$2,'Energy balance options'!$A$7:$A$3000,HeatGen!$A446)</f>
        <v>0</v>
      </c>
      <c r="D446">
        <f>SUMIFS('Energy balance options'!$F$7:$F$3000,'Energy balance options'!$B$7:$B$3000,HeatGen!D$2,'Energy balance options'!$A$7:$A$3000,HeatGen!$A446)</f>
        <v>0</v>
      </c>
      <c r="E446">
        <f>SUMIFS('Energy balance options'!$F$7:$F$3000,'Energy balance options'!$B$7:$B$3000,HeatGen!E$2,'Energy balance options'!$A$7:$A$3000,HeatGen!$A446)</f>
        <v>0</v>
      </c>
      <c r="F446">
        <f>SUMIFS('Energy balance options'!$F$7:$F$3000,'Energy balance options'!$B$7:$B$3000,HeatGen!F$2,'Energy balance options'!$A$7:$A$3000,HeatGen!$A446)</f>
        <v>-3.3067938320000001E-5</v>
      </c>
      <c r="G446">
        <f>SUMIFS('Energy balance options'!$F$7:$F$3000,'Energy balance options'!$B$7:$B$3000,HeatGen!G$2,'Energy balance options'!$A$7:$A$3000,HeatGen!$A446)</f>
        <v>0</v>
      </c>
      <c r="H446">
        <f>SUMIFS('Energy balance options'!$G$7:$G$3000,'Energy balance options'!$B$7:$B$3000,HeatGen!H$2,'Energy balance options'!$A$7:$A$3000,HeatGen!$A446)</f>
        <v>0</v>
      </c>
      <c r="I446">
        <f>SUMIFS('Energy balance options'!$G$7:$G$3000,'Energy balance options'!$B$7:$B$3000,HeatGen!I$2,'Energy balance options'!$A$7:$A$3000,HeatGen!$A446)</f>
        <v>0</v>
      </c>
      <c r="J446">
        <f>SUMIFS('Energy balance options'!$G$7:$G$3000,'Energy balance options'!$B$7:$B$3000,HeatGen!J$2,'Energy balance options'!$A$7:$A$3000,HeatGen!$A446)</f>
        <v>3.3067938320000001E-5</v>
      </c>
      <c r="K446">
        <f>SUMIFS('Energy balance options'!$G$7:$G$3000,'Energy balance options'!$B$7:$B$3000,HeatGen!K$2,'Energy balance options'!$A$7:$A$3000,HeatGen!$A446)</f>
        <v>0</v>
      </c>
      <c r="L446">
        <f>SUMIFS('Energy balance options'!$G$7:$G$3000,'Energy balance options'!$B$7:$B$3000,HeatGen!L$2,'Energy balance options'!$A$7:$A$3000,HeatGen!$A446)</f>
        <v>0</v>
      </c>
      <c r="M446">
        <f>SUMIFS('Energy balance options'!$G$7:$G$3000,'Energy balance options'!$B$7:$B$3000,HeatGen!M$2,'Energy balance options'!$A$7:$A$3000,HeatGen!$A446)</f>
        <v>0</v>
      </c>
      <c r="N446">
        <f>SUMIFS('Energy balance options'!$G$7:$G$3000,'Energy balance options'!$B$7:$B$3000,HeatGen!N$2,'Energy balance options'!$A$7:$A$3000,HeatGen!$A446)</f>
        <v>0</v>
      </c>
      <c r="O446">
        <f>SUMIFS('Energy balance options'!$G$7:$G$3000,'Energy balance options'!$B$7:$B$3000,HeatGen!O$2,'Energy balance options'!$A$7:$A$3000,HeatGen!$A446)</f>
        <v>0</v>
      </c>
      <c r="P446">
        <f>SUMIFS('Energy balance options'!$G$7:$G$3000,'Energy balance options'!$B$7:$B$3000,HeatGen!P$2,'Energy balance options'!$A$7:$A$3000,HeatGen!$A446)</f>
        <v>0</v>
      </c>
      <c r="Q446">
        <f>SUMIFS('Energy balance options'!$G$7:$G$3000,'Energy balance options'!$B$7:$B$3000,HeatGen!Q$2,'Energy balance options'!$A$7:$A$3000,HeatGen!$A446)</f>
        <v>0</v>
      </c>
      <c r="R446">
        <f>SUMIFS('Energy balance options'!$G$7:$G$3000,'Energy balance options'!$B$7:$B$3000,HeatGen!R$2,'Energy balance options'!$A$7:$A$3000,HeatGen!$A446)</f>
        <v>0</v>
      </c>
      <c r="S446">
        <f>SUMIFS('Energy balance options'!$G$7:$G$3000,'Energy balance options'!$B$7:$B$3000,HeatGen!S$2,'Energy balance options'!$A$7:$A$3000,HeatGen!$A446)</f>
        <v>0</v>
      </c>
      <c r="T446">
        <f>SUMIFS('Energy balance options'!$G$7:$G$3000,'Energy balance options'!$B$7:$B$3000,HeatGen!T$2,'Energy balance options'!$A$7:$A$3000,HeatGen!$A446)</f>
        <v>0</v>
      </c>
      <c r="U446">
        <f>SUMIFS('Energy balance options'!$G$7:$G$3000,'Energy balance options'!$B$7:$B$3000,HeatGen!U$2,'Energy balance options'!$A$7:$A$3000,HeatGen!$A446)</f>
        <v>0</v>
      </c>
      <c r="V446">
        <f>SUMIFS('Energy balance options'!$G$7:$G$3000,'Energy balance options'!$B$7:$B$3000,HeatGen!V$2,'Energy balance options'!$A$7:$A$3000,HeatGen!$A446)</f>
        <v>0</v>
      </c>
      <c r="W446">
        <f>SUMIFS('Energy balance options'!$G$7:$G$3000,'Energy balance options'!$B$7:$B$3000,HeatGen!W$2,'Energy balance options'!$A$7:$A$3000,HeatGen!$A446)</f>
        <v>0</v>
      </c>
      <c r="X446">
        <f>SUMIFS('Energy balance options'!$G$7:$G$3000,'Energy balance options'!$B$7:$B$3000,HeatGen!X$2,'Energy balance options'!$A$7:$A$3000,HeatGen!$A446)</f>
        <v>0</v>
      </c>
      <c r="Y446">
        <f t="shared" si="102"/>
        <v>0</v>
      </c>
      <c r="Z446">
        <f t="shared" si="103"/>
        <v>0</v>
      </c>
      <c r="AA446">
        <f t="shared" si="104"/>
        <v>-3.3067938320000001E-5</v>
      </c>
      <c r="AB446">
        <f t="shared" si="105"/>
        <v>0</v>
      </c>
      <c r="AC446">
        <f t="shared" si="106"/>
        <v>0</v>
      </c>
      <c r="AD446">
        <f t="shared" si="107"/>
        <v>0</v>
      </c>
      <c r="AE446">
        <f t="shared" si="108"/>
        <v>0</v>
      </c>
      <c r="AF446">
        <f t="shared" si="109"/>
        <v>0</v>
      </c>
      <c r="AG446">
        <f t="shared" si="110"/>
        <v>0</v>
      </c>
      <c r="AH446">
        <f t="shared" si="111"/>
        <v>0</v>
      </c>
      <c r="AI446">
        <f t="shared" si="112"/>
        <v>0</v>
      </c>
      <c r="AJ446">
        <f t="shared" si="113"/>
        <v>0</v>
      </c>
      <c r="AK446">
        <f t="shared" si="114"/>
        <v>0</v>
      </c>
      <c r="AL446">
        <f t="shared" si="115"/>
        <v>0</v>
      </c>
      <c r="AM446">
        <f t="shared" si="116"/>
        <v>0</v>
      </c>
      <c r="AN446">
        <f t="shared" si="117"/>
        <v>0</v>
      </c>
      <c r="AO446">
        <f t="shared" si="118"/>
        <v>0</v>
      </c>
    </row>
    <row r="447" spans="1:41" x14ac:dyDescent="0.2">
      <c r="A447" s="9" t="str">
        <f>'Cost per option'!A455</f>
        <v>2340 Natural Gas Boilers 200-400 C - non ferro</v>
      </c>
      <c r="B447" t="str">
        <f>_xlfn.IFNA(VLOOKUP(A447,'Energy balance options'!A$7:C$3000,3,FALSE),"")</f>
        <v>Basic metal non-ferro</v>
      </c>
      <c r="C447">
        <f>SUMIFS('Energy balance options'!$F$7:$F$3000,'Energy balance options'!$B$7:$B$3000,HeatGen!C$2,'Energy balance options'!$A$7:$A$3000,HeatGen!$A447)</f>
        <v>0</v>
      </c>
      <c r="D447">
        <f>SUMIFS('Energy balance options'!$F$7:$F$3000,'Energy balance options'!$B$7:$B$3000,HeatGen!D$2,'Energy balance options'!$A$7:$A$3000,HeatGen!$A447)</f>
        <v>0</v>
      </c>
      <c r="E447">
        <f>SUMIFS('Energy balance options'!$F$7:$F$3000,'Energy balance options'!$B$7:$B$3000,HeatGen!E$2,'Energy balance options'!$A$7:$A$3000,HeatGen!$A447)</f>
        <v>-5.8583103540000001E-2</v>
      </c>
      <c r="F447">
        <f>SUMIFS('Energy balance options'!$F$7:$F$3000,'Energy balance options'!$B$7:$B$3000,HeatGen!F$2,'Energy balance options'!$A$7:$A$3000,HeatGen!$A447)</f>
        <v>0</v>
      </c>
      <c r="G447">
        <f>SUMIFS('Energy balance options'!$F$7:$F$3000,'Energy balance options'!$B$7:$B$3000,HeatGen!G$2,'Energy balance options'!$A$7:$A$3000,HeatGen!$A447)</f>
        <v>0</v>
      </c>
      <c r="H447">
        <f>SUMIFS('Energy balance options'!$G$7:$G$3000,'Energy balance options'!$B$7:$B$3000,HeatGen!H$2,'Energy balance options'!$A$7:$A$3000,HeatGen!$A447)</f>
        <v>6.5085823299999998E-2</v>
      </c>
      <c r="I447">
        <f>SUMIFS('Energy balance options'!$G$7:$G$3000,'Energy balance options'!$B$7:$B$3000,HeatGen!I$2,'Energy balance options'!$A$7:$A$3000,HeatGen!$A447)</f>
        <v>0</v>
      </c>
      <c r="J447">
        <f>SUMIFS('Energy balance options'!$G$7:$G$3000,'Energy balance options'!$B$7:$B$3000,HeatGen!J$2,'Energy balance options'!$A$7:$A$3000,HeatGen!$A447)</f>
        <v>0</v>
      </c>
      <c r="K447">
        <f>SUMIFS('Energy balance options'!$G$7:$G$3000,'Energy balance options'!$B$7:$B$3000,HeatGen!K$2,'Energy balance options'!$A$7:$A$3000,HeatGen!$A447)</f>
        <v>0</v>
      </c>
      <c r="L447">
        <f>SUMIFS('Energy balance options'!$G$7:$G$3000,'Energy balance options'!$B$7:$B$3000,HeatGen!L$2,'Energy balance options'!$A$7:$A$3000,HeatGen!$A447)</f>
        <v>0</v>
      </c>
      <c r="M447">
        <f>SUMIFS('Energy balance options'!$G$7:$G$3000,'Energy balance options'!$B$7:$B$3000,HeatGen!M$2,'Energy balance options'!$A$7:$A$3000,HeatGen!$A447)</f>
        <v>0</v>
      </c>
      <c r="N447">
        <f>SUMIFS('Energy balance options'!$G$7:$G$3000,'Energy balance options'!$B$7:$B$3000,HeatGen!N$2,'Energy balance options'!$A$7:$A$3000,HeatGen!$A447)</f>
        <v>0</v>
      </c>
      <c r="O447">
        <f>SUMIFS('Energy balance options'!$G$7:$G$3000,'Energy balance options'!$B$7:$B$3000,HeatGen!O$2,'Energy balance options'!$A$7:$A$3000,HeatGen!$A447)</f>
        <v>0</v>
      </c>
      <c r="P447">
        <f>SUMIFS('Energy balance options'!$G$7:$G$3000,'Energy balance options'!$B$7:$B$3000,HeatGen!P$2,'Energy balance options'!$A$7:$A$3000,HeatGen!$A447)</f>
        <v>0</v>
      </c>
      <c r="Q447">
        <f>SUMIFS('Energy balance options'!$G$7:$G$3000,'Energy balance options'!$B$7:$B$3000,HeatGen!Q$2,'Energy balance options'!$A$7:$A$3000,HeatGen!$A447)</f>
        <v>0</v>
      </c>
      <c r="R447">
        <f>SUMIFS('Energy balance options'!$G$7:$G$3000,'Energy balance options'!$B$7:$B$3000,HeatGen!R$2,'Energy balance options'!$A$7:$A$3000,HeatGen!$A447)</f>
        <v>0</v>
      </c>
      <c r="S447">
        <f>SUMIFS('Energy balance options'!$G$7:$G$3000,'Energy balance options'!$B$7:$B$3000,HeatGen!S$2,'Energy balance options'!$A$7:$A$3000,HeatGen!$A447)</f>
        <v>0</v>
      </c>
      <c r="T447">
        <f>SUMIFS('Energy balance options'!$G$7:$G$3000,'Energy balance options'!$B$7:$B$3000,HeatGen!T$2,'Energy balance options'!$A$7:$A$3000,HeatGen!$A447)</f>
        <v>0</v>
      </c>
      <c r="U447">
        <f>SUMIFS('Energy balance options'!$G$7:$G$3000,'Energy balance options'!$B$7:$B$3000,HeatGen!U$2,'Energy balance options'!$A$7:$A$3000,HeatGen!$A447)</f>
        <v>0</v>
      </c>
      <c r="V447">
        <f>SUMIFS('Energy balance options'!$G$7:$G$3000,'Energy balance options'!$B$7:$B$3000,HeatGen!V$2,'Energy balance options'!$A$7:$A$3000,HeatGen!$A447)</f>
        <v>0</v>
      </c>
      <c r="W447">
        <f>SUMIFS('Energy balance options'!$G$7:$G$3000,'Energy balance options'!$B$7:$B$3000,HeatGen!W$2,'Energy balance options'!$A$7:$A$3000,HeatGen!$A447)</f>
        <v>0</v>
      </c>
      <c r="X447">
        <f>SUMIFS('Energy balance options'!$G$7:$G$3000,'Energy balance options'!$B$7:$B$3000,HeatGen!X$2,'Energy balance options'!$A$7:$A$3000,HeatGen!$A447)</f>
        <v>0</v>
      </c>
      <c r="Y447">
        <f t="shared" si="102"/>
        <v>-5.8583103540000001E-2</v>
      </c>
      <c r="Z447">
        <f t="shared" si="103"/>
        <v>0</v>
      </c>
      <c r="AA447">
        <f t="shared" si="104"/>
        <v>0</v>
      </c>
      <c r="AB447">
        <f t="shared" si="105"/>
        <v>0</v>
      </c>
      <c r="AC447">
        <f t="shared" si="106"/>
        <v>0</v>
      </c>
      <c r="AD447">
        <f t="shared" si="107"/>
        <v>0</v>
      </c>
      <c r="AE447">
        <f t="shared" si="108"/>
        <v>0</v>
      </c>
      <c r="AF447">
        <f t="shared" si="109"/>
        <v>0</v>
      </c>
      <c r="AG447">
        <f t="shared" si="110"/>
        <v>0</v>
      </c>
      <c r="AH447">
        <f t="shared" si="111"/>
        <v>0</v>
      </c>
      <c r="AI447">
        <f t="shared" si="112"/>
        <v>0</v>
      </c>
      <c r="AJ447">
        <f t="shared" si="113"/>
        <v>0</v>
      </c>
      <c r="AK447">
        <f t="shared" si="114"/>
        <v>0</v>
      </c>
      <c r="AL447">
        <f t="shared" si="115"/>
        <v>0</v>
      </c>
      <c r="AM447">
        <f t="shared" si="116"/>
        <v>0</v>
      </c>
      <c r="AN447">
        <f t="shared" si="117"/>
        <v>0</v>
      </c>
      <c r="AO447">
        <f t="shared" si="118"/>
        <v>0</v>
      </c>
    </row>
    <row r="448" spans="1:41" x14ac:dyDescent="0.2">
      <c r="A448" s="9" t="str">
        <f>'Cost per option'!A456</f>
        <v>2341 Electric Boilers  200-400 C- non ferro</v>
      </c>
      <c r="B448" t="str">
        <f>_xlfn.IFNA(VLOOKUP(A448,'Energy balance options'!A$7:C$3000,3,FALSE),"")</f>
        <v>Basic metal non-ferro</v>
      </c>
      <c r="C448">
        <f>SUMIFS('Energy balance options'!$F$7:$F$3000,'Energy balance options'!$B$7:$B$3000,HeatGen!C$2,'Energy balance options'!$A$7:$A$3000,HeatGen!$A448)</f>
        <v>0</v>
      </c>
      <c r="D448">
        <f>SUMIFS('Energy balance options'!$F$7:$F$3000,'Energy balance options'!$B$7:$B$3000,HeatGen!D$2,'Energy balance options'!$A$7:$A$3000,HeatGen!$A448)</f>
        <v>0</v>
      </c>
      <c r="E448">
        <f>SUMIFS('Energy balance options'!$F$7:$F$3000,'Energy balance options'!$B$7:$B$3000,HeatGen!E$2,'Energy balance options'!$A$7:$A$3000,HeatGen!$A448)</f>
        <v>-4.410153226E-2</v>
      </c>
      <c r="F448">
        <f>SUMIFS('Energy balance options'!$F$7:$F$3000,'Energy balance options'!$B$7:$B$3000,HeatGen!F$2,'Energy balance options'!$A$7:$A$3000,HeatGen!$A448)</f>
        <v>0</v>
      </c>
      <c r="G448">
        <f>SUMIFS('Energy balance options'!$F$7:$F$3000,'Energy balance options'!$B$7:$B$3000,HeatGen!G$2,'Energy balance options'!$A$7:$A$3000,HeatGen!$A448)</f>
        <v>0</v>
      </c>
      <c r="H448">
        <f>SUMIFS('Energy balance options'!$G$7:$G$3000,'Energy balance options'!$B$7:$B$3000,HeatGen!H$2,'Energy balance options'!$A$7:$A$3000,HeatGen!$A448)</f>
        <v>0</v>
      </c>
      <c r="I448">
        <f>SUMIFS('Energy balance options'!$G$7:$G$3000,'Energy balance options'!$B$7:$B$3000,HeatGen!I$2,'Energy balance options'!$A$7:$A$3000,HeatGen!$A448)</f>
        <v>0</v>
      </c>
      <c r="J448">
        <f>SUMIFS('Energy balance options'!$G$7:$G$3000,'Energy balance options'!$B$7:$B$3000,HeatGen!J$2,'Energy balance options'!$A$7:$A$3000,HeatGen!$A448)</f>
        <v>4.410153226E-2</v>
      </c>
      <c r="K448">
        <f>SUMIFS('Energy balance options'!$G$7:$G$3000,'Energy balance options'!$B$7:$B$3000,HeatGen!K$2,'Energy balance options'!$A$7:$A$3000,HeatGen!$A448)</f>
        <v>0</v>
      </c>
      <c r="L448">
        <f>SUMIFS('Energy balance options'!$G$7:$G$3000,'Energy balance options'!$B$7:$B$3000,HeatGen!L$2,'Energy balance options'!$A$7:$A$3000,HeatGen!$A448)</f>
        <v>0</v>
      </c>
      <c r="M448">
        <f>SUMIFS('Energy balance options'!$G$7:$G$3000,'Energy balance options'!$B$7:$B$3000,HeatGen!M$2,'Energy balance options'!$A$7:$A$3000,HeatGen!$A448)</f>
        <v>0</v>
      </c>
      <c r="N448">
        <f>SUMIFS('Energy balance options'!$G$7:$G$3000,'Energy balance options'!$B$7:$B$3000,HeatGen!N$2,'Energy balance options'!$A$7:$A$3000,HeatGen!$A448)</f>
        <v>0</v>
      </c>
      <c r="O448">
        <f>SUMIFS('Energy balance options'!$G$7:$G$3000,'Energy balance options'!$B$7:$B$3000,HeatGen!O$2,'Energy balance options'!$A$7:$A$3000,HeatGen!$A448)</f>
        <v>0</v>
      </c>
      <c r="P448">
        <f>SUMIFS('Energy balance options'!$G$7:$G$3000,'Energy balance options'!$B$7:$B$3000,HeatGen!P$2,'Energy balance options'!$A$7:$A$3000,HeatGen!$A448)</f>
        <v>0</v>
      </c>
      <c r="Q448">
        <f>SUMIFS('Energy balance options'!$G$7:$G$3000,'Energy balance options'!$B$7:$B$3000,HeatGen!Q$2,'Energy balance options'!$A$7:$A$3000,HeatGen!$A448)</f>
        <v>0</v>
      </c>
      <c r="R448">
        <f>SUMIFS('Energy balance options'!$G$7:$G$3000,'Energy balance options'!$B$7:$B$3000,HeatGen!R$2,'Energy balance options'!$A$7:$A$3000,HeatGen!$A448)</f>
        <v>0</v>
      </c>
      <c r="S448">
        <f>SUMIFS('Energy balance options'!$G$7:$G$3000,'Energy balance options'!$B$7:$B$3000,HeatGen!S$2,'Energy balance options'!$A$7:$A$3000,HeatGen!$A448)</f>
        <v>0</v>
      </c>
      <c r="T448">
        <f>SUMIFS('Energy balance options'!$G$7:$G$3000,'Energy balance options'!$B$7:$B$3000,HeatGen!T$2,'Energy balance options'!$A$7:$A$3000,HeatGen!$A448)</f>
        <v>0</v>
      </c>
      <c r="U448">
        <f>SUMIFS('Energy balance options'!$G$7:$G$3000,'Energy balance options'!$B$7:$B$3000,HeatGen!U$2,'Energy balance options'!$A$7:$A$3000,HeatGen!$A448)</f>
        <v>0</v>
      </c>
      <c r="V448">
        <f>SUMIFS('Energy balance options'!$G$7:$G$3000,'Energy balance options'!$B$7:$B$3000,HeatGen!V$2,'Energy balance options'!$A$7:$A$3000,HeatGen!$A448)</f>
        <v>0</v>
      </c>
      <c r="W448">
        <f>SUMIFS('Energy balance options'!$G$7:$G$3000,'Energy balance options'!$B$7:$B$3000,HeatGen!W$2,'Energy balance options'!$A$7:$A$3000,HeatGen!$A448)</f>
        <v>0</v>
      </c>
      <c r="X448">
        <f>SUMIFS('Energy balance options'!$G$7:$G$3000,'Energy balance options'!$B$7:$B$3000,HeatGen!X$2,'Energy balance options'!$A$7:$A$3000,HeatGen!$A448)</f>
        <v>0</v>
      </c>
      <c r="Y448">
        <f t="shared" si="102"/>
        <v>0</v>
      </c>
      <c r="Z448">
        <f t="shared" si="103"/>
        <v>0</v>
      </c>
      <c r="AA448">
        <f t="shared" si="104"/>
        <v>-4.410153226E-2</v>
      </c>
      <c r="AB448">
        <f t="shared" si="105"/>
        <v>0</v>
      </c>
      <c r="AC448">
        <f t="shared" si="106"/>
        <v>0</v>
      </c>
      <c r="AD448">
        <f t="shared" si="107"/>
        <v>0</v>
      </c>
      <c r="AE448">
        <f t="shared" si="108"/>
        <v>0</v>
      </c>
      <c r="AF448">
        <f t="shared" si="109"/>
        <v>0</v>
      </c>
      <c r="AG448">
        <f t="shared" si="110"/>
        <v>0</v>
      </c>
      <c r="AH448">
        <f t="shared" si="111"/>
        <v>0</v>
      </c>
      <c r="AI448">
        <f t="shared" si="112"/>
        <v>0</v>
      </c>
      <c r="AJ448">
        <f t="shared" si="113"/>
        <v>0</v>
      </c>
      <c r="AK448">
        <f t="shared" si="114"/>
        <v>0</v>
      </c>
      <c r="AL448">
        <f t="shared" si="115"/>
        <v>0</v>
      </c>
      <c r="AM448">
        <f t="shared" si="116"/>
        <v>0</v>
      </c>
      <c r="AN448">
        <f t="shared" si="117"/>
        <v>0</v>
      </c>
      <c r="AO448">
        <f t="shared" si="118"/>
        <v>0</v>
      </c>
    </row>
    <row r="449" spans="1:41" x14ac:dyDescent="0.2">
      <c r="A449" s="9" t="str">
        <f>'Cost per option'!A457</f>
        <v>2342 Hydrogen Boilers 200-400 C- non ferro</v>
      </c>
      <c r="B449" t="str">
        <f>_xlfn.IFNA(VLOOKUP(A449,'Energy balance options'!A$7:C$3000,3,FALSE),"")</f>
        <v>Basic metal non-ferro</v>
      </c>
      <c r="C449">
        <f>SUMIFS('Energy balance options'!$F$7:$F$3000,'Energy balance options'!$B$7:$B$3000,HeatGen!C$2,'Energy balance options'!$A$7:$A$3000,HeatGen!$A449)</f>
        <v>0</v>
      </c>
      <c r="D449">
        <f>SUMIFS('Energy balance options'!$F$7:$F$3000,'Energy balance options'!$B$7:$B$3000,HeatGen!D$2,'Energy balance options'!$A$7:$A$3000,HeatGen!$A449)</f>
        <v>0</v>
      </c>
      <c r="E449">
        <f>SUMIFS('Energy balance options'!$F$7:$F$3000,'Energy balance options'!$B$7:$B$3000,HeatGen!E$2,'Energy balance options'!$A$7:$A$3000,HeatGen!$A449)</f>
        <v>-1.436240944E-5</v>
      </c>
      <c r="F449">
        <f>SUMIFS('Energy balance options'!$F$7:$F$3000,'Energy balance options'!$B$7:$B$3000,HeatGen!F$2,'Energy balance options'!$A$7:$A$3000,HeatGen!$A449)</f>
        <v>0</v>
      </c>
      <c r="G449">
        <f>SUMIFS('Energy balance options'!$F$7:$F$3000,'Energy balance options'!$B$7:$B$3000,HeatGen!G$2,'Energy balance options'!$A$7:$A$3000,HeatGen!$A449)</f>
        <v>0</v>
      </c>
      <c r="H449">
        <f>SUMIFS('Energy balance options'!$G$7:$G$3000,'Energy balance options'!$B$7:$B$3000,HeatGen!H$2,'Energy balance options'!$A$7:$A$3000,HeatGen!$A449)</f>
        <v>0</v>
      </c>
      <c r="I449">
        <f>SUMIFS('Energy balance options'!$G$7:$G$3000,'Energy balance options'!$B$7:$B$3000,HeatGen!I$2,'Energy balance options'!$A$7:$A$3000,HeatGen!$A449)</f>
        <v>1.5937574649999999E-5</v>
      </c>
      <c r="J449">
        <f>SUMIFS('Energy balance options'!$G$7:$G$3000,'Energy balance options'!$B$7:$B$3000,HeatGen!J$2,'Energy balance options'!$A$7:$A$3000,HeatGen!$A449)</f>
        <v>0</v>
      </c>
      <c r="K449">
        <f>SUMIFS('Energy balance options'!$G$7:$G$3000,'Energy balance options'!$B$7:$B$3000,HeatGen!K$2,'Energy balance options'!$A$7:$A$3000,HeatGen!$A449)</f>
        <v>0</v>
      </c>
      <c r="L449">
        <f>SUMIFS('Energy balance options'!$G$7:$G$3000,'Energy balance options'!$B$7:$B$3000,HeatGen!L$2,'Energy balance options'!$A$7:$A$3000,HeatGen!$A449)</f>
        <v>0</v>
      </c>
      <c r="M449">
        <f>SUMIFS('Energy balance options'!$G$7:$G$3000,'Energy balance options'!$B$7:$B$3000,HeatGen!M$2,'Energy balance options'!$A$7:$A$3000,HeatGen!$A449)</f>
        <v>0</v>
      </c>
      <c r="N449">
        <f>SUMIFS('Energy balance options'!$G$7:$G$3000,'Energy balance options'!$B$7:$B$3000,HeatGen!N$2,'Energy balance options'!$A$7:$A$3000,HeatGen!$A449)</f>
        <v>0</v>
      </c>
      <c r="O449">
        <f>SUMIFS('Energy balance options'!$G$7:$G$3000,'Energy balance options'!$B$7:$B$3000,HeatGen!O$2,'Energy balance options'!$A$7:$A$3000,HeatGen!$A449)</f>
        <v>0</v>
      </c>
      <c r="P449">
        <f>SUMIFS('Energy balance options'!$G$7:$G$3000,'Energy balance options'!$B$7:$B$3000,HeatGen!P$2,'Energy balance options'!$A$7:$A$3000,HeatGen!$A449)</f>
        <v>0</v>
      </c>
      <c r="Q449">
        <f>SUMIFS('Energy balance options'!$G$7:$G$3000,'Energy balance options'!$B$7:$B$3000,HeatGen!Q$2,'Energy balance options'!$A$7:$A$3000,HeatGen!$A449)</f>
        <v>0</v>
      </c>
      <c r="R449">
        <f>SUMIFS('Energy balance options'!$G$7:$G$3000,'Energy balance options'!$B$7:$B$3000,HeatGen!R$2,'Energy balance options'!$A$7:$A$3000,HeatGen!$A449)</f>
        <v>0</v>
      </c>
      <c r="S449">
        <f>SUMIFS('Energy balance options'!$G$7:$G$3000,'Energy balance options'!$B$7:$B$3000,HeatGen!S$2,'Energy balance options'!$A$7:$A$3000,HeatGen!$A449)</f>
        <v>0</v>
      </c>
      <c r="T449">
        <f>SUMIFS('Energy balance options'!$G$7:$G$3000,'Energy balance options'!$B$7:$B$3000,HeatGen!T$2,'Energy balance options'!$A$7:$A$3000,HeatGen!$A449)</f>
        <v>0</v>
      </c>
      <c r="U449">
        <f>SUMIFS('Energy balance options'!$G$7:$G$3000,'Energy balance options'!$B$7:$B$3000,HeatGen!U$2,'Energy balance options'!$A$7:$A$3000,HeatGen!$A449)</f>
        <v>0</v>
      </c>
      <c r="V449">
        <f>SUMIFS('Energy balance options'!$G$7:$G$3000,'Energy balance options'!$B$7:$B$3000,HeatGen!V$2,'Energy balance options'!$A$7:$A$3000,HeatGen!$A449)</f>
        <v>0</v>
      </c>
      <c r="W449">
        <f>SUMIFS('Energy balance options'!$G$7:$G$3000,'Energy balance options'!$B$7:$B$3000,HeatGen!W$2,'Energy balance options'!$A$7:$A$3000,HeatGen!$A449)</f>
        <v>0</v>
      </c>
      <c r="X449">
        <f>SUMIFS('Energy balance options'!$G$7:$G$3000,'Energy balance options'!$B$7:$B$3000,HeatGen!X$2,'Energy balance options'!$A$7:$A$3000,HeatGen!$A449)</f>
        <v>0</v>
      </c>
      <c r="Y449">
        <f t="shared" si="102"/>
        <v>0</v>
      </c>
      <c r="Z449">
        <f t="shared" si="103"/>
        <v>-1.436240944E-5</v>
      </c>
      <c r="AA449">
        <f t="shared" si="104"/>
        <v>0</v>
      </c>
      <c r="AB449">
        <f t="shared" si="105"/>
        <v>0</v>
      </c>
      <c r="AC449">
        <f t="shared" si="106"/>
        <v>0</v>
      </c>
      <c r="AD449">
        <f t="shared" si="107"/>
        <v>0</v>
      </c>
      <c r="AE449">
        <f t="shared" si="108"/>
        <v>0</v>
      </c>
      <c r="AF449">
        <f t="shared" si="109"/>
        <v>0</v>
      </c>
      <c r="AG449">
        <f t="shared" si="110"/>
        <v>0</v>
      </c>
      <c r="AH449">
        <f t="shared" si="111"/>
        <v>0</v>
      </c>
      <c r="AI449">
        <f t="shared" si="112"/>
        <v>0</v>
      </c>
      <c r="AJ449">
        <f t="shared" si="113"/>
        <v>0</v>
      </c>
      <c r="AK449">
        <f t="shared" si="114"/>
        <v>0</v>
      </c>
      <c r="AL449">
        <f t="shared" si="115"/>
        <v>0</v>
      </c>
      <c r="AM449">
        <f t="shared" si="116"/>
        <v>0</v>
      </c>
      <c r="AN449">
        <f t="shared" si="117"/>
        <v>0</v>
      </c>
      <c r="AO449">
        <f t="shared" si="118"/>
        <v>0</v>
      </c>
    </row>
    <row r="450" spans="1:41" x14ac:dyDescent="0.2">
      <c r="A450" s="9" t="str">
        <f>'Cost per option'!A458</f>
        <v>2343 Electric Boilers 100-200C - non ferro</v>
      </c>
      <c r="B450" t="str">
        <f>_xlfn.IFNA(VLOOKUP(A450,'Energy balance options'!A$7:C$3000,3,FALSE),"")</f>
        <v>Basic metal non-ferro</v>
      </c>
      <c r="C450">
        <f>SUMIFS('Energy balance options'!$F$7:$F$3000,'Energy balance options'!$B$7:$B$3000,HeatGen!C$2,'Energy balance options'!$A$7:$A$3000,HeatGen!$A450)</f>
        <v>0</v>
      </c>
      <c r="D450">
        <f>SUMIFS('Energy balance options'!$F$7:$F$3000,'Energy balance options'!$B$7:$B$3000,HeatGen!D$2,'Energy balance options'!$A$7:$A$3000,HeatGen!$A450)</f>
        <v>-0.19779872000000001</v>
      </c>
      <c r="E450">
        <f>SUMIFS('Energy balance options'!$F$7:$F$3000,'Energy balance options'!$B$7:$B$3000,HeatGen!E$2,'Energy balance options'!$A$7:$A$3000,HeatGen!$A450)</f>
        <v>0</v>
      </c>
      <c r="F450">
        <f>SUMIFS('Energy balance options'!$F$7:$F$3000,'Energy balance options'!$B$7:$B$3000,HeatGen!F$2,'Energy balance options'!$A$7:$A$3000,HeatGen!$A450)</f>
        <v>0</v>
      </c>
      <c r="G450">
        <f>SUMIFS('Energy balance options'!$F$7:$F$3000,'Energy balance options'!$B$7:$B$3000,HeatGen!G$2,'Energy balance options'!$A$7:$A$3000,HeatGen!$A450)</f>
        <v>0</v>
      </c>
      <c r="H450">
        <f>SUMIFS('Energy balance options'!$G$7:$G$3000,'Energy balance options'!$B$7:$B$3000,HeatGen!H$2,'Energy balance options'!$A$7:$A$3000,HeatGen!$A450)</f>
        <v>0</v>
      </c>
      <c r="I450">
        <f>SUMIFS('Energy balance options'!$G$7:$G$3000,'Energy balance options'!$B$7:$B$3000,HeatGen!I$2,'Energy balance options'!$A$7:$A$3000,HeatGen!$A450)</f>
        <v>0</v>
      </c>
      <c r="J450">
        <f>SUMIFS('Energy balance options'!$G$7:$G$3000,'Energy balance options'!$B$7:$B$3000,HeatGen!J$2,'Energy balance options'!$A$7:$A$3000,HeatGen!$A450)</f>
        <v>0.19977670719999999</v>
      </c>
      <c r="K450">
        <f>SUMIFS('Energy balance options'!$G$7:$G$3000,'Energy balance options'!$B$7:$B$3000,HeatGen!K$2,'Energy balance options'!$A$7:$A$3000,HeatGen!$A450)</f>
        <v>0</v>
      </c>
      <c r="L450">
        <f>SUMIFS('Energy balance options'!$G$7:$G$3000,'Energy balance options'!$B$7:$B$3000,HeatGen!L$2,'Energy balance options'!$A$7:$A$3000,HeatGen!$A450)</f>
        <v>0</v>
      </c>
      <c r="M450">
        <f>SUMIFS('Energy balance options'!$G$7:$G$3000,'Energy balance options'!$B$7:$B$3000,HeatGen!M$2,'Energy balance options'!$A$7:$A$3000,HeatGen!$A450)</f>
        <v>0</v>
      </c>
      <c r="N450">
        <f>SUMIFS('Energy balance options'!$G$7:$G$3000,'Energy balance options'!$B$7:$B$3000,HeatGen!N$2,'Energy balance options'!$A$7:$A$3000,HeatGen!$A450)</f>
        <v>0</v>
      </c>
      <c r="O450">
        <f>SUMIFS('Energy balance options'!$G$7:$G$3000,'Energy balance options'!$B$7:$B$3000,HeatGen!O$2,'Energy balance options'!$A$7:$A$3000,HeatGen!$A450)</f>
        <v>0</v>
      </c>
      <c r="P450">
        <f>SUMIFS('Energy balance options'!$G$7:$G$3000,'Energy balance options'!$B$7:$B$3000,HeatGen!P$2,'Energy balance options'!$A$7:$A$3000,HeatGen!$A450)</f>
        <v>0</v>
      </c>
      <c r="Q450">
        <f>SUMIFS('Energy balance options'!$G$7:$G$3000,'Energy balance options'!$B$7:$B$3000,HeatGen!Q$2,'Energy balance options'!$A$7:$A$3000,HeatGen!$A450)</f>
        <v>0</v>
      </c>
      <c r="R450">
        <f>SUMIFS('Energy balance options'!$G$7:$G$3000,'Energy balance options'!$B$7:$B$3000,HeatGen!R$2,'Energy balance options'!$A$7:$A$3000,HeatGen!$A450)</f>
        <v>0</v>
      </c>
      <c r="S450">
        <f>SUMIFS('Energy balance options'!$G$7:$G$3000,'Energy balance options'!$B$7:$B$3000,HeatGen!S$2,'Energy balance options'!$A$7:$A$3000,HeatGen!$A450)</f>
        <v>0</v>
      </c>
      <c r="T450">
        <f>SUMIFS('Energy balance options'!$G$7:$G$3000,'Energy balance options'!$B$7:$B$3000,HeatGen!T$2,'Energy balance options'!$A$7:$A$3000,HeatGen!$A450)</f>
        <v>0</v>
      </c>
      <c r="U450">
        <f>SUMIFS('Energy balance options'!$G$7:$G$3000,'Energy balance options'!$B$7:$B$3000,HeatGen!U$2,'Energy balance options'!$A$7:$A$3000,HeatGen!$A450)</f>
        <v>0</v>
      </c>
      <c r="V450">
        <f>SUMIFS('Energy balance options'!$G$7:$G$3000,'Energy balance options'!$B$7:$B$3000,HeatGen!V$2,'Energy balance options'!$A$7:$A$3000,HeatGen!$A450)</f>
        <v>0</v>
      </c>
      <c r="W450">
        <f>SUMIFS('Energy balance options'!$G$7:$G$3000,'Energy balance options'!$B$7:$B$3000,HeatGen!W$2,'Energy balance options'!$A$7:$A$3000,HeatGen!$A450)</f>
        <v>0</v>
      </c>
      <c r="X450">
        <f>SUMIFS('Energy balance options'!$G$7:$G$3000,'Energy balance options'!$B$7:$B$3000,HeatGen!X$2,'Energy balance options'!$A$7:$A$3000,HeatGen!$A450)</f>
        <v>0</v>
      </c>
      <c r="Y450">
        <f t="shared" si="102"/>
        <v>0</v>
      </c>
      <c r="Z450">
        <f t="shared" si="103"/>
        <v>0</v>
      </c>
      <c r="AA450">
        <f t="shared" si="104"/>
        <v>-0.19779872000000001</v>
      </c>
      <c r="AB450">
        <f t="shared" si="105"/>
        <v>0</v>
      </c>
      <c r="AC450">
        <f t="shared" si="106"/>
        <v>0</v>
      </c>
      <c r="AD450">
        <f t="shared" si="107"/>
        <v>0</v>
      </c>
      <c r="AE450">
        <f t="shared" si="108"/>
        <v>0</v>
      </c>
      <c r="AF450">
        <f t="shared" si="109"/>
        <v>0</v>
      </c>
      <c r="AG450">
        <f t="shared" si="110"/>
        <v>0</v>
      </c>
      <c r="AH450">
        <f t="shared" si="111"/>
        <v>0</v>
      </c>
      <c r="AI450">
        <f t="shared" si="112"/>
        <v>0</v>
      </c>
      <c r="AJ450">
        <f t="shared" si="113"/>
        <v>0</v>
      </c>
      <c r="AK450">
        <f t="shared" si="114"/>
        <v>0</v>
      </c>
      <c r="AL450">
        <f t="shared" si="115"/>
        <v>0</v>
      </c>
      <c r="AM450">
        <f t="shared" si="116"/>
        <v>0</v>
      </c>
      <c r="AN450">
        <f t="shared" si="117"/>
        <v>0</v>
      </c>
      <c r="AO450">
        <f t="shared" si="118"/>
        <v>0</v>
      </c>
    </row>
    <row r="451" spans="1:41" x14ac:dyDescent="0.2">
      <c r="A451" s="9" t="str">
        <f>'Cost per option'!A459</f>
        <v>2344 Electric HP &lt; 100 C non ferro</v>
      </c>
      <c r="B451" t="str">
        <f>_xlfn.IFNA(VLOOKUP(A451,'Energy balance options'!A$7:C$3000,3,FALSE),"")</f>
        <v>Basic metal non-ferro</v>
      </c>
      <c r="C451">
        <f>SUMIFS('Energy balance options'!$F$7:$F$3000,'Energy balance options'!$B$7:$B$3000,HeatGen!C$2,'Energy balance options'!$A$7:$A$3000,HeatGen!$A451)</f>
        <v>-0.5376911419</v>
      </c>
      <c r="D451">
        <f>SUMIFS('Energy balance options'!$F$7:$F$3000,'Energy balance options'!$B$7:$B$3000,HeatGen!D$2,'Energy balance options'!$A$7:$A$3000,HeatGen!$A451)</f>
        <v>0</v>
      </c>
      <c r="E451">
        <f>SUMIFS('Energy balance options'!$F$7:$F$3000,'Energy balance options'!$B$7:$B$3000,HeatGen!E$2,'Energy balance options'!$A$7:$A$3000,HeatGen!$A451)</f>
        <v>0</v>
      </c>
      <c r="F451">
        <f>SUMIFS('Energy balance options'!$F$7:$F$3000,'Energy balance options'!$B$7:$B$3000,HeatGen!F$2,'Energy balance options'!$A$7:$A$3000,HeatGen!$A451)</f>
        <v>0</v>
      </c>
      <c r="G451">
        <f>SUMIFS('Energy balance options'!$F$7:$F$3000,'Energy balance options'!$B$7:$B$3000,HeatGen!G$2,'Energy balance options'!$A$7:$A$3000,HeatGen!$A451)</f>
        <v>0</v>
      </c>
      <c r="H451">
        <f>SUMIFS('Energy balance options'!$G$7:$G$3000,'Energy balance options'!$B$7:$B$3000,HeatGen!H$2,'Energy balance options'!$A$7:$A$3000,HeatGen!$A451)</f>
        <v>0</v>
      </c>
      <c r="I451">
        <f>SUMIFS('Energy balance options'!$G$7:$G$3000,'Energy balance options'!$B$7:$B$3000,HeatGen!I$2,'Energy balance options'!$A$7:$A$3000,HeatGen!$A451)</f>
        <v>0</v>
      </c>
      <c r="J451">
        <f>SUMIFS('Energy balance options'!$G$7:$G$3000,'Energy balance options'!$B$7:$B$3000,HeatGen!J$2,'Energy balance options'!$A$7:$A$3000,HeatGen!$A451)</f>
        <v>0.15362604069999999</v>
      </c>
      <c r="K451">
        <f>SUMIFS('Energy balance options'!$G$7:$G$3000,'Energy balance options'!$B$7:$B$3000,HeatGen!K$2,'Energy balance options'!$A$7:$A$3000,HeatGen!$A451)</f>
        <v>0</v>
      </c>
      <c r="L451">
        <f>SUMIFS('Energy balance options'!$G$7:$G$3000,'Energy balance options'!$B$7:$B$3000,HeatGen!L$2,'Energy balance options'!$A$7:$A$3000,HeatGen!$A451)</f>
        <v>0</v>
      </c>
      <c r="M451">
        <f>SUMIFS('Energy balance options'!$G$7:$G$3000,'Energy balance options'!$B$7:$B$3000,HeatGen!M$2,'Energy balance options'!$A$7:$A$3000,HeatGen!$A451)</f>
        <v>0</v>
      </c>
      <c r="N451">
        <f>SUMIFS('Energy balance options'!$G$7:$G$3000,'Energy balance options'!$B$7:$B$3000,HeatGen!N$2,'Energy balance options'!$A$7:$A$3000,HeatGen!$A451)</f>
        <v>0</v>
      </c>
      <c r="O451">
        <f>SUMIFS('Energy balance options'!$G$7:$G$3000,'Energy balance options'!$B$7:$B$3000,HeatGen!O$2,'Energy balance options'!$A$7:$A$3000,HeatGen!$A451)</f>
        <v>0</v>
      </c>
      <c r="P451">
        <f>SUMIFS('Energy balance options'!$G$7:$G$3000,'Energy balance options'!$B$7:$B$3000,HeatGen!P$2,'Energy balance options'!$A$7:$A$3000,HeatGen!$A451)</f>
        <v>0</v>
      </c>
      <c r="Q451">
        <f>SUMIFS('Energy balance options'!$G$7:$G$3000,'Energy balance options'!$B$7:$B$3000,HeatGen!Q$2,'Energy balance options'!$A$7:$A$3000,HeatGen!$A451)</f>
        <v>0</v>
      </c>
      <c r="R451">
        <f>SUMIFS('Energy balance options'!$G$7:$G$3000,'Energy balance options'!$B$7:$B$3000,HeatGen!R$2,'Energy balance options'!$A$7:$A$3000,HeatGen!$A451)</f>
        <v>0</v>
      </c>
      <c r="S451">
        <f>SUMIFS('Energy balance options'!$G$7:$G$3000,'Energy balance options'!$B$7:$B$3000,HeatGen!S$2,'Energy balance options'!$A$7:$A$3000,HeatGen!$A451)</f>
        <v>0</v>
      </c>
      <c r="T451">
        <f>SUMIFS('Energy balance options'!$G$7:$G$3000,'Energy balance options'!$B$7:$B$3000,HeatGen!T$2,'Energy balance options'!$A$7:$A$3000,HeatGen!$A451)</f>
        <v>0</v>
      </c>
      <c r="U451">
        <f>SUMIFS('Energy balance options'!$G$7:$G$3000,'Energy balance options'!$B$7:$B$3000,HeatGen!U$2,'Energy balance options'!$A$7:$A$3000,HeatGen!$A451)</f>
        <v>0.38406510119999998</v>
      </c>
      <c r="V451">
        <f>SUMIFS('Energy balance options'!$G$7:$G$3000,'Energy balance options'!$B$7:$B$3000,HeatGen!V$2,'Energy balance options'!$A$7:$A$3000,HeatGen!$A451)</f>
        <v>0</v>
      </c>
      <c r="W451">
        <f>SUMIFS('Energy balance options'!$G$7:$G$3000,'Energy balance options'!$B$7:$B$3000,HeatGen!W$2,'Energy balance options'!$A$7:$A$3000,HeatGen!$A451)</f>
        <v>0</v>
      </c>
      <c r="X451">
        <f>SUMIFS('Energy balance options'!$G$7:$G$3000,'Energy balance options'!$B$7:$B$3000,HeatGen!X$2,'Energy balance options'!$A$7:$A$3000,HeatGen!$A451)</f>
        <v>0</v>
      </c>
      <c r="Y451">
        <f t="shared" ref="Y451:Y514" si="119">IFERROR(H451/SUM($H451:$X451),0)*SUM($C451:$G451)</f>
        <v>0</v>
      </c>
      <c r="Z451">
        <f t="shared" ref="Z451:Z514" si="120">IFERROR(I451/SUM($H451:$X451),0)*SUM($C451:$G451)</f>
        <v>0</v>
      </c>
      <c r="AA451">
        <f t="shared" ref="AA451:AA514" si="121">IFERROR(J451/SUM($H451:$X451),0)*SUM($C451:$G451)</f>
        <v>-0.15362604069999999</v>
      </c>
      <c r="AB451">
        <f t="shared" ref="AB451:AB514" si="122">IFERROR(K451/SUM($H451:$X451),0)*SUM($C451:$G451)</f>
        <v>0</v>
      </c>
      <c r="AC451">
        <f t="shared" ref="AC451:AC514" si="123">IFERROR(L451/SUM($H451:$X451),0)*SUM($C451:$G451)</f>
        <v>0</v>
      </c>
      <c r="AD451">
        <f t="shared" ref="AD451:AD514" si="124">IFERROR(M451/SUM($H451:$X451),0)*SUM($C451:$G451)</f>
        <v>0</v>
      </c>
      <c r="AE451">
        <f t="shared" ref="AE451:AE514" si="125">IFERROR(N451/SUM($H451:$X451),0)*SUM($C451:$G451)</f>
        <v>0</v>
      </c>
      <c r="AF451">
        <f t="shared" ref="AF451:AF514" si="126">IFERROR(O451/SUM($H451:$X451),0)*SUM($C451:$G451)</f>
        <v>0</v>
      </c>
      <c r="AG451">
        <f t="shared" ref="AG451:AG514" si="127">IFERROR(P451/SUM($H451:$X451),0)*SUM($C451:$G451)</f>
        <v>0</v>
      </c>
      <c r="AH451">
        <f t="shared" ref="AH451:AH514" si="128">IFERROR(Q451/SUM($H451:$X451),0)*SUM($C451:$G451)</f>
        <v>0</v>
      </c>
      <c r="AI451">
        <f t="shared" ref="AI451:AI514" si="129">IFERROR(R451/SUM($H451:$X451),0)*SUM($C451:$G451)</f>
        <v>0</v>
      </c>
      <c r="AJ451">
        <f t="shared" ref="AJ451:AJ514" si="130">IFERROR(S451/SUM($H451:$X451),0)*SUM($C451:$G451)</f>
        <v>0</v>
      </c>
      <c r="AK451">
        <f t="shared" ref="AK451:AK514" si="131">IFERROR(T451/SUM($H451:$X451),0)*SUM($C451:$G451)</f>
        <v>0</v>
      </c>
      <c r="AL451">
        <f t="shared" ref="AL451:AL514" si="132">IFERROR(U451/SUM($H451:$X451),0)*SUM($C451:$G451)</f>
        <v>-0.38406510119999998</v>
      </c>
      <c r="AM451">
        <f t="shared" ref="AM451:AM514" si="133">IFERROR(V451/SUM($H451:$X451),0)*SUM($C451:$G451)</f>
        <v>0</v>
      </c>
      <c r="AN451">
        <f t="shared" ref="AN451:AN514" si="134">IFERROR(W451/SUM($H451:$X451),0)*SUM($C451:$G451)</f>
        <v>0</v>
      </c>
      <c r="AO451">
        <f t="shared" ref="AO451:AO514" si="135">IFERROR(X451/SUM($H451:$X451),0)*SUM($C451:$G451)</f>
        <v>0</v>
      </c>
    </row>
    <row r="452" spans="1:41" x14ac:dyDescent="0.2">
      <c r="A452" s="9" t="str">
        <f>'Cost per option'!A460</f>
        <v>2346 Post-Combustion CCS Add on - Fertilizer</v>
      </c>
      <c r="B452" t="str">
        <f>_xlfn.IFNA(VLOOKUP(A452,'Energy balance options'!A$7:C$3000,3,FALSE),"")</f>
        <v>Kunstmestindustrie</v>
      </c>
      <c r="C452">
        <f>SUMIFS('Energy balance options'!$F$7:$F$3000,'Energy balance options'!$B$7:$B$3000,HeatGen!C$2,'Energy balance options'!$A$7:$A$3000,HeatGen!$A452)</f>
        <v>0</v>
      </c>
      <c r="D452">
        <f>SUMIFS('Energy balance options'!$F$7:$F$3000,'Energy balance options'!$B$7:$B$3000,HeatGen!D$2,'Energy balance options'!$A$7:$A$3000,HeatGen!$A452)</f>
        <v>0</v>
      </c>
      <c r="E452">
        <f>SUMIFS('Energy balance options'!$F$7:$F$3000,'Energy balance options'!$B$7:$B$3000,HeatGen!E$2,'Energy balance options'!$A$7:$A$3000,HeatGen!$A452)</f>
        <v>0</v>
      </c>
      <c r="F452">
        <f>SUMIFS('Energy balance options'!$F$7:$F$3000,'Energy balance options'!$B$7:$B$3000,HeatGen!F$2,'Energy balance options'!$A$7:$A$3000,HeatGen!$A452)</f>
        <v>0</v>
      </c>
      <c r="G452">
        <f>SUMIFS('Energy balance options'!$F$7:$F$3000,'Energy balance options'!$B$7:$B$3000,HeatGen!G$2,'Energy balance options'!$A$7:$A$3000,HeatGen!$A452)</f>
        <v>0</v>
      </c>
      <c r="H452">
        <f>SUMIFS('Energy balance options'!$G$7:$G$3000,'Energy balance options'!$B$7:$B$3000,HeatGen!H$2,'Energy balance options'!$A$7:$A$3000,HeatGen!$A452)</f>
        <v>0</v>
      </c>
      <c r="I452">
        <f>SUMIFS('Energy balance options'!$G$7:$G$3000,'Energy balance options'!$B$7:$B$3000,HeatGen!I$2,'Energy balance options'!$A$7:$A$3000,HeatGen!$A452)</f>
        <v>0</v>
      </c>
      <c r="J452">
        <f>SUMIFS('Energy balance options'!$G$7:$G$3000,'Energy balance options'!$B$7:$B$3000,HeatGen!J$2,'Energy balance options'!$A$7:$A$3000,HeatGen!$A452)</f>
        <v>7.4029497050000004E-2</v>
      </c>
      <c r="K452">
        <f>SUMIFS('Energy balance options'!$G$7:$G$3000,'Energy balance options'!$B$7:$B$3000,HeatGen!K$2,'Energy balance options'!$A$7:$A$3000,HeatGen!$A452)</f>
        <v>0</v>
      </c>
      <c r="L452">
        <f>SUMIFS('Energy balance options'!$G$7:$G$3000,'Energy balance options'!$B$7:$B$3000,HeatGen!L$2,'Energy balance options'!$A$7:$A$3000,HeatGen!$A452)</f>
        <v>0</v>
      </c>
      <c r="M452">
        <f>SUMIFS('Energy balance options'!$G$7:$G$3000,'Energy balance options'!$B$7:$B$3000,HeatGen!M$2,'Energy balance options'!$A$7:$A$3000,HeatGen!$A452)</f>
        <v>0</v>
      </c>
      <c r="N452">
        <f>SUMIFS('Energy balance options'!$G$7:$G$3000,'Energy balance options'!$B$7:$B$3000,HeatGen!N$2,'Energy balance options'!$A$7:$A$3000,HeatGen!$A452)</f>
        <v>0</v>
      </c>
      <c r="O452">
        <f>SUMIFS('Energy balance options'!$G$7:$G$3000,'Energy balance options'!$B$7:$B$3000,HeatGen!O$2,'Energy balance options'!$A$7:$A$3000,HeatGen!$A452)</f>
        <v>0</v>
      </c>
      <c r="P452">
        <f>SUMIFS('Energy balance options'!$G$7:$G$3000,'Energy balance options'!$B$7:$B$3000,HeatGen!P$2,'Energy balance options'!$A$7:$A$3000,HeatGen!$A452)</f>
        <v>0</v>
      </c>
      <c r="Q452">
        <f>SUMIFS('Energy balance options'!$G$7:$G$3000,'Energy balance options'!$B$7:$B$3000,HeatGen!Q$2,'Energy balance options'!$A$7:$A$3000,HeatGen!$A452)</f>
        <v>0</v>
      </c>
      <c r="R452">
        <f>SUMIFS('Energy balance options'!$G$7:$G$3000,'Energy balance options'!$B$7:$B$3000,HeatGen!R$2,'Energy balance options'!$A$7:$A$3000,HeatGen!$A452)</f>
        <v>0</v>
      </c>
      <c r="S452">
        <f>SUMIFS('Energy balance options'!$G$7:$G$3000,'Energy balance options'!$B$7:$B$3000,HeatGen!S$2,'Energy balance options'!$A$7:$A$3000,HeatGen!$A452)</f>
        <v>0</v>
      </c>
      <c r="T452">
        <f>SUMIFS('Energy balance options'!$G$7:$G$3000,'Energy balance options'!$B$7:$B$3000,HeatGen!T$2,'Energy balance options'!$A$7:$A$3000,HeatGen!$A452)</f>
        <v>0</v>
      </c>
      <c r="U452">
        <f>SUMIFS('Energy balance options'!$G$7:$G$3000,'Energy balance options'!$B$7:$B$3000,HeatGen!U$2,'Energy balance options'!$A$7:$A$3000,HeatGen!$A452)</f>
        <v>0</v>
      </c>
      <c r="V452">
        <f>SUMIFS('Energy balance options'!$G$7:$G$3000,'Energy balance options'!$B$7:$B$3000,HeatGen!V$2,'Energy balance options'!$A$7:$A$3000,HeatGen!$A452)</f>
        <v>0</v>
      </c>
      <c r="W452">
        <f>SUMIFS('Energy balance options'!$G$7:$G$3000,'Energy balance options'!$B$7:$B$3000,HeatGen!W$2,'Energy balance options'!$A$7:$A$3000,HeatGen!$A452)</f>
        <v>0</v>
      </c>
      <c r="X452">
        <f>SUMIFS('Energy balance options'!$G$7:$G$3000,'Energy balance options'!$B$7:$B$3000,HeatGen!X$2,'Energy balance options'!$A$7:$A$3000,HeatGen!$A452)</f>
        <v>0</v>
      </c>
      <c r="Y452">
        <f t="shared" si="119"/>
        <v>0</v>
      </c>
      <c r="Z452">
        <f t="shared" si="120"/>
        <v>0</v>
      </c>
      <c r="AA452">
        <f t="shared" si="121"/>
        <v>0</v>
      </c>
      <c r="AB452">
        <f t="shared" si="122"/>
        <v>0</v>
      </c>
      <c r="AC452">
        <f t="shared" si="123"/>
        <v>0</v>
      </c>
      <c r="AD452">
        <f t="shared" si="124"/>
        <v>0</v>
      </c>
      <c r="AE452">
        <f t="shared" si="125"/>
        <v>0</v>
      </c>
      <c r="AF452">
        <f t="shared" si="126"/>
        <v>0</v>
      </c>
      <c r="AG452">
        <f t="shared" si="127"/>
        <v>0</v>
      </c>
      <c r="AH452">
        <f t="shared" si="128"/>
        <v>0</v>
      </c>
      <c r="AI452">
        <f t="shared" si="129"/>
        <v>0</v>
      </c>
      <c r="AJ452">
        <f t="shared" si="130"/>
        <v>0</v>
      </c>
      <c r="AK452">
        <f t="shared" si="131"/>
        <v>0</v>
      </c>
      <c r="AL452">
        <f t="shared" si="132"/>
        <v>0</v>
      </c>
      <c r="AM452">
        <f t="shared" si="133"/>
        <v>0</v>
      </c>
      <c r="AN452">
        <f t="shared" si="134"/>
        <v>0</v>
      </c>
      <c r="AO452">
        <f t="shared" si="135"/>
        <v>0</v>
      </c>
    </row>
    <row r="453" spans="1:41" x14ac:dyDescent="0.2">
      <c r="A453" s="9" t="str">
        <f>'Cost per option'!A461</f>
        <v>2349 Direct Firing NG 200-400 C - Industry</v>
      </c>
      <c r="B453" t="str">
        <f>_xlfn.IFNA(VLOOKUP(A453,'Energy balance options'!A$7:C$3000,3,FALSE),"")</f>
        <v>Industrie</v>
      </c>
      <c r="C453">
        <f>SUMIFS('Energy balance options'!$F$7:$F$3000,'Energy balance options'!$B$7:$B$3000,HeatGen!C$2,'Energy balance options'!$A$7:$A$3000,HeatGen!$A453)</f>
        <v>0</v>
      </c>
      <c r="D453">
        <f>SUMIFS('Energy balance options'!$F$7:$F$3000,'Energy balance options'!$B$7:$B$3000,HeatGen!D$2,'Energy balance options'!$A$7:$A$3000,HeatGen!$A453)</f>
        <v>0</v>
      </c>
      <c r="E453">
        <f>SUMIFS('Energy balance options'!$F$7:$F$3000,'Energy balance options'!$B$7:$B$3000,HeatGen!E$2,'Energy balance options'!$A$7:$A$3000,HeatGen!$A453)</f>
        <v>0</v>
      </c>
      <c r="F453">
        <f>SUMIFS('Energy balance options'!$F$7:$F$3000,'Energy balance options'!$B$7:$B$3000,HeatGen!F$2,'Energy balance options'!$A$7:$A$3000,HeatGen!$A453)</f>
        <v>-3.0026473579999999</v>
      </c>
      <c r="G453">
        <f>SUMIFS('Energy balance options'!$F$7:$F$3000,'Energy balance options'!$B$7:$B$3000,HeatGen!G$2,'Energy balance options'!$A$7:$A$3000,HeatGen!$A453)</f>
        <v>0</v>
      </c>
      <c r="H453">
        <f>SUMIFS('Energy balance options'!$G$7:$G$3000,'Energy balance options'!$B$7:$B$3000,HeatGen!H$2,'Energy balance options'!$A$7:$A$3000,HeatGen!$A453)</f>
        <v>3.0026473579999999</v>
      </c>
      <c r="I453">
        <f>SUMIFS('Energy balance options'!$G$7:$G$3000,'Energy balance options'!$B$7:$B$3000,HeatGen!I$2,'Energy balance options'!$A$7:$A$3000,HeatGen!$A453)</f>
        <v>0</v>
      </c>
      <c r="J453">
        <f>SUMIFS('Energy balance options'!$G$7:$G$3000,'Energy balance options'!$B$7:$B$3000,HeatGen!J$2,'Energy balance options'!$A$7:$A$3000,HeatGen!$A453)</f>
        <v>0</v>
      </c>
      <c r="K453">
        <f>SUMIFS('Energy balance options'!$G$7:$G$3000,'Energy balance options'!$B$7:$B$3000,HeatGen!K$2,'Energy balance options'!$A$7:$A$3000,HeatGen!$A453)</f>
        <v>0</v>
      </c>
      <c r="L453">
        <f>SUMIFS('Energy balance options'!$G$7:$G$3000,'Energy balance options'!$B$7:$B$3000,HeatGen!L$2,'Energy balance options'!$A$7:$A$3000,HeatGen!$A453)</f>
        <v>0</v>
      </c>
      <c r="M453">
        <f>SUMIFS('Energy balance options'!$G$7:$G$3000,'Energy balance options'!$B$7:$B$3000,HeatGen!M$2,'Energy balance options'!$A$7:$A$3000,HeatGen!$A453)</f>
        <v>0</v>
      </c>
      <c r="N453">
        <f>SUMIFS('Energy balance options'!$G$7:$G$3000,'Energy balance options'!$B$7:$B$3000,HeatGen!N$2,'Energy balance options'!$A$7:$A$3000,HeatGen!$A453)</f>
        <v>0</v>
      </c>
      <c r="O453">
        <f>SUMIFS('Energy balance options'!$G$7:$G$3000,'Energy balance options'!$B$7:$B$3000,HeatGen!O$2,'Energy balance options'!$A$7:$A$3000,HeatGen!$A453)</f>
        <v>0</v>
      </c>
      <c r="P453">
        <f>SUMIFS('Energy balance options'!$G$7:$G$3000,'Energy balance options'!$B$7:$B$3000,HeatGen!P$2,'Energy balance options'!$A$7:$A$3000,HeatGen!$A453)</f>
        <v>0</v>
      </c>
      <c r="Q453">
        <f>SUMIFS('Energy balance options'!$G$7:$G$3000,'Energy balance options'!$B$7:$B$3000,HeatGen!Q$2,'Energy balance options'!$A$7:$A$3000,HeatGen!$A453)</f>
        <v>0</v>
      </c>
      <c r="R453">
        <f>SUMIFS('Energy balance options'!$G$7:$G$3000,'Energy balance options'!$B$7:$B$3000,HeatGen!R$2,'Energy balance options'!$A$7:$A$3000,HeatGen!$A453)</f>
        <v>0</v>
      </c>
      <c r="S453">
        <f>SUMIFS('Energy balance options'!$G$7:$G$3000,'Energy balance options'!$B$7:$B$3000,HeatGen!S$2,'Energy balance options'!$A$7:$A$3000,HeatGen!$A453)</f>
        <v>0</v>
      </c>
      <c r="T453">
        <f>SUMIFS('Energy balance options'!$G$7:$G$3000,'Energy balance options'!$B$7:$B$3000,HeatGen!T$2,'Energy balance options'!$A$7:$A$3000,HeatGen!$A453)</f>
        <v>0</v>
      </c>
      <c r="U453">
        <f>SUMIFS('Energy balance options'!$G$7:$G$3000,'Energy balance options'!$B$7:$B$3000,HeatGen!U$2,'Energy balance options'!$A$7:$A$3000,HeatGen!$A453)</f>
        <v>0</v>
      </c>
      <c r="V453">
        <f>SUMIFS('Energy balance options'!$G$7:$G$3000,'Energy balance options'!$B$7:$B$3000,HeatGen!V$2,'Energy balance options'!$A$7:$A$3000,HeatGen!$A453)</f>
        <v>0</v>
      </c>
      <c r="W453">
        <f>SUMIFS('Energy balance options'!$G$7:$G$3000,'Energy balance options'!$B$7:$B$3000,HeatGen!W$2,'Energy balance options'!$A$7:$A$3000,HeatGen!$A453)</f>
        <v>0</v>
      </c>
      <c r="X453">
        <f>SUMIFS('Energy balance options'!$G$7:$G$3000,'Energy balance options'!$B$7:$B$3000,HeatGen!X$2,'Energy balance options'!$A$7:$A$3000,HeatGen!$A453)</f>
        <v>0</v>
      </c>
      <c r="Y453">
        <f t="shared" si="119"/>
        <v>-3.0026473579999999</v>
      </c>
      <c r="Z453">
        <f t="shared" si="120"/>
        <v>0</v>
      </c>
      <c r="AA453">
        <f t="shared" si="121"/>
        <v>0</v>
      </c>
      <c r="AB453">
        <f t="shared" si="122"/>
        <v>0</v>
      </c>
      <c r="AC453">
        <f t="shared" si="123"/>
        <v>0</v>
      </c>
      <c r="AD453">
        <f t="shared" si="124"/>
        <v>0</v>
      </c>
      <c r="AE453">
        <f t="shared" si="125"/>
        <v>0</v>
      </c>
      <c r="AF453">
        <f t="shared" si="126"/>
        <v>0</v>
      </c>
      <c r="AG453">
        <f t="shared" si="127"/>
        <v>0</v>
      </c>
      <c r="AH453">
        <f t="shared" si="128"/>
        <v>0</v>
      </c>
      <c r="AI453">
        <f t="shared" si="129"/>
        <v>0</v>
      </c>
      <c r="AJ453">
        <f t="shared" si="130"/>
        <v>0</v>
      </c>
      <c r="AK453">
        <f t="shared" si="131"/>
        <v>0</v>
      </c>
      <c r="AL453">
        <f t="shared" si="132"/>
        <v>0</v>
      </c>
      <c r="AM453">
        <f t="shared" si="133"/>
        <v>0</v>
      </c>
      <c r="AN453">
        <f t="shared" si="134"/>
        <v>0</v>
      </c>
      <c r="AO453">
        <f t="shared" si="135"/>
        <v>0</v>
      </c>
    </row>
    <row r="454" spans="1:41" x14ac:dyDescent="0.2">
      <c r="A454" s="9" t="str">
        <f>'Cost per option'!A462</f>
        <v>2350 Direct Firing Elec 200-400 C -Industry</v>
      </c>
      <c r="B454" t="str">
        <f>_xlfn.IFNA(VLOOKUP(A454,'Energy balance options'!A$7:C$3000,3,FALSE),"")</f>
        <v>Industrie</v>
      </c>
      <c r="C454">
        <f>SUMIFS('Energy balance options'!$F$7:$F$3000,'Energy balance options'!$B$7:$B$3000,HeatGen!C$2,'Energy balance options'!$A$7:$A$3000,HeatGen!$A454)</f>
        <v>0</v>
      </c>
      <c r="D454">
        <f>SUMIFS('Energy balance options'!$F$7:$F$3000,'Energy balance options'!$B$7:$B$3000,HeatGen!D$2,'Energy balance options'!$A$7:$A$3000,HeatGen!$A454)</f>
        <v>0</v>
      </c>
      <c r="E454">
        <f>SUMIFS('Energy balance options'!$F$7:$F$3000,'Energy balance options'!$B$7:$B$3000,HeatGen!E$2,'Energy balance options'!$A$7:$A$3000,HeatGen!$A454)</f>
        <v>0</v>
      </c>
      <c r="F454">
        <f>SUMIFS('Energy balance options'!$F$7:$F$3000,'Energy balance options'!$B$7:$B$3000,HeatGen!F$2,'Energy balance options'!$A$7:$A$3000,HeatGen!$A454)</f>
        <v>-5.0089573159999999E-5</v>
      </c>
      <c r="G454">
        <f>SUMIFS('Energy balance options'!$F$7:$F$3000,'Energy balance options'!$B$7:$B$3000,HeatGen!G$2,'Energy balance options'!$A$7:$A$3000,HeatGen!$A454)</f>
        <v>0</v>
      </c>
      <c r="H454">
        <f>SUMIFS('Energy balance options'!$G$7:$G$3000,'Energy balance options'!$B$7:$B$3000,HeatGen!H$2,'Energy balance options'!$A$7:$A$3000,HeatGen!$A454)</f>
        <v>0</v>
      </c>
      <c r="I454">
        <f>SUMIFS('Energy balance options'!$G$7:$G$3000,'Energy balance options'!$B$7:$B$3000,HeatGen!I$2,'Energy balance options'!$A$7:$A$3000,HeatGen!$A454)</f>
        <v>0</v>
      </c>
      <c r="J454">
        <f>SUMIFS('Energy balance options'!$G$7:$G$3000,'Energy balance options'!$B$7:$B$3000,HeatGen!J$2,'Energy balance options'!$A$7:$A$3000,HeatGen!$A454)</f>
        <v>5.0089573159999999E-5</v>
      </c>
      <c r="K454">
        <f>SUMIFS('Energy balance options'!$G$7:$G$3000,'Energy balance options'!$B$7:$B$3000,HeatGen!K$2,'Energy balance options'!$A$7:$A$3000,HeatGen!$A454)</f>
        <v>0</v>
      </c>
      <c r="L454">
        <f>SUMIFS('Energy balance options'!$G$7:$G$3000,'Energy balance options'!$B$7:$B$3000,HeatGen!L$2,'Energy balance options'!$A$7:$A$3000,HeatGen!$A454)</f>
        <v>0</v>
      </c>
      <c r="M454">
        <f>SUMIFS('Energy balance options'!$G$7:$G$3000,'Energy balance options'!$B$7:$B$3000,HeatGen!M$2,'Energy balance options'!$A$7:$A$3000,HeatGen!$A454)</f>
        <v>0</v>
      </c>
      <c r="N454">
        <f>SUMIFS('Energy balance options'!$G$7:$G$3000,'Energy balance options'!$B$7:$B$3000,HeatGen!N$2,'Energy balance options'!$A$7:$A$3000,HeatGen!$A454)</f>
        <v>0</v>
      </c>
      <c r="O454">
        <f>SUMIFS('Energy balance options'!$G$7:$G$3000,'Energy balance options'!$B$7:$B$3000,HeatGen!O$2,'Energy balance options'!$A$7:$A$3000,HeatGen!$A454)</f>
        <v>0</v>
      </c>
      <c r="P454">
        <f>SUMIFS('Energy balance options'!$G$7:$G$3000,'Energy balance options'!$B$7:$B$3000,HeatGen!P$2,'Energy balance options'!$A$7:$A$3000,HeatGen!$A454)</f>
        <v>0</v>
      </c>
      <c r="Q454">
        <f>SUMIFS('Energy balance options'!$G$7:$G$3000,'Energy balance options'!$B$7:$B$3000,HeatGen!Q$2,'Energy balance options'!$A$7:$A$3000,HeatGen!$A454)</f>
        <v>0</v>
      </c>
      <c r="R454">
        <f>SUMIFS('Energy balance options'!$G$7:$G$3000,'Energy balance options'!$B$7:$B$3000,HeatGen!R$2,'Energy balance options'!$A$7:$A$3000,HeatGen!$A454)</f>
        <v>0</v>
      </c>
      <c r="S454">
        <f>SUMIFS('Energy balance options'!$G$7:$G$3000,'Energy balance options'!$B$7:$B$3000,HeatGen!S$2,'Energy balance options'!$A$7:$A$3000,HeatGen!$A454)</f>
        <v>0</v>
      </c>
      <c r="T454">
        <f>SUMIFS('Energy balance options'!$G$7:$G$3000,'Energy balance options'!$B$7:$B$3000,HeatGen!T$2,'Energy balance options'!$A$7:$A$3000,HeatGen!$A454)</f>
        <v>0</v>
      </c>
      <c r="U454">
        <f>SUMIFS('Energy balance options'!$G$7:$G$3000,'Energy balance options'!$B$7:$B$3000,HeatGen!U$2,'Energy balance options'!$A$7:$A$3000,HeatGen!$A454)</f>
        <v>0</v>
      </c>
      <c r="V454">
        <f>SUMIFS('Energy balance options'!$G$7:$G$3000,'Energy balance options'!$B$7:$B$3000,HeatGen!V$2,'Energy balance options'!$A$7:$A$3000,HeatGen!$A454)</f>
        <v>0</v>
      </c>
      <c r="W454">
        <f>SUMIFS('Energy balance options'!$G$7:$G$3000,'Energy balance options'!$B$7:$B$3000,HeatGen!W$2,'Energy balance options'!$A$7:$A$3000,HeatGen!$A454)</f>
        <v>0</v>
      </c>
      <c r="X454">
        <f>SUMIFS('Energy balance options'!$G$7:$G$3000,'Energy balance options'!$B$7:$B$3000,HeatGen!X$2,'Energy balance options'!$A$7:$A$3000,HeatGen!$A454)</f>
        <v>0</v>
      </c>
      <c r="Y454">
        <f t="shared" si="119"/>
        <v>0</v>
      </c>
      <c r="Z454">
        <f t="shared" si="120"/>
        <v>0</v>
      </c>
      <c r="AA454">
        <f t="shared" si="121"/>
        <v>-5.0089573159999999E-5</v>
      </c>
      <c r="AB454">
        <f t="shared" si="122"/>
        <v>0</v>
      </c>
      <c r="AC454">
        <f t="shared" si="123"/>
        <v>0</v>
      </c>
      <c r="AD454">
        <f t="shared" si="124"/>
        <v>0</v>
      </c>
      <c r="AE454">
        <f t="shared" si="125"/>
        <v>0</v>
      </c>
      <c r="AF454">
        <f t="shared" si="126"/>
        <v>0</v>
      </c>
      <c r="AG454">
        <f t="shared" si="127"/>
        <v>0</v>
      </c>
      <c r="AH454">
        <f t="shared" si="128"/>
        <v>0</v>
      </c>
      <c r="AI454">
        <f t="shared" si="129"/>
        <v>0</v>
      </c>
      <c r="AJ454">
        <f t="shared" si="130"/>
        <v>0</v>
      </c>
      <c r="AK454">
        <f t="shared" si="131"/>
        <v>0</v>
      </c>
      <c r="AL454">
        <f t="shared" si="132"/>
        <v>0</v>
      </c>
      <c r="AM454">
        <f t="shared" si="133"/>
        <v>0</v>
      </c>
      <c r="AN454">
        <f t="shared" si="134"/>
        <v>0</v>
      </c>
      <c r="AO454">
        <f t="shared" si="135"/>
        <v>0</v>
      </c>
    </row>
    <row r="455" spans="1:41" x14ac:dyDescent="0.2">
      <c r="A455" s="9" t="str">
        <f>'Cost per option'!A463</f>
        <v>2353 Direct Firing WG 200-400 C - Chemicals</v>
      </c>
      <c r="B455" t="str">
        <f>_xlfn.IFNA(VLOOKUP(A455,'Energy balance options'!A$7:C$3000,3,FALSE),"")</f>
        <v>Chemie</v>
      </c>
      <c r="C455">
        <f>SUMIFS('Energy balance options'!$F$7:$F$3000,'Energy balance options'!$B$7:$B$3000,HeatGen!C$2,'Energy balance options'!$A$7:$A$3000,HeatGen!$A455)</f>
        <v>0</v>
      </c>
      <c r="D455">
        <f>SUMIFS('Energy balance options'!$F$7:$F$3000,'Energy balance options'!$B$7:$B$3000,HeatGen!D$2,'Energy balance options'!$A$7:$A$3000,HeatGen!$A455)</f>
        <v>0</v>
      </c>
      <c r="E455">
        <f>SUMIFS('Energy balance options'!$F$7:$F$3000,'Energy balance options'!$B$7:$B$3000,HeatGen!E$2,'Energy balance options'!$A$7:$A$3000,HeatGen!$A455)</f>
        <v>0</v>
      </c>
      <c r="F455">
        <f>SUMIFS('Energy balance options'!$F$7:$F$3000,'Energy balance options'!$B$7:$B$3000,HeatGen!F$2,'Energy balance options'!$A$7:$A$3000,HeatGen!$A455)</f>
        <v>-12.208551870000001</v>
      </c>
      <c r="G455">
        <f>SUMIFS('Energy balance options'!$F$7:$F$3000,'Energy balance options'!$B$7:$B$3000,HeatGen!G$2,'Energy balance options'!$A$7:$A$3000,HeatGen!$A455)</f>
        <v>0</v>
      </c>
      <c r="H455">
        <f>SUMIFS('Energy balance options'!$G$7:$G$3000,'Energy balance options'!$B$7:$B$3000,HeatGen!H$2,'Energy balance options'!$A$7:$A$3000,HeatGen!$A455)</f>
        <v>0</v>
      </c>
      <c r="I455">
        <f>SUMIFS('Energy balance options'!$G$7:$G$3000,'Energy balance options'!$B$7:$B$3000,HeatGen!I$2,'Energy balance options'!$A$7:$A$3000,HeatGen!$A455)</f>
        <v>0</v>
      </c>
      <c r="J455">
        <f>SUMIFS('Energy balance options'!$G$7:$G$3000,'Energy balance options'!$B$7:$B$3000,HeatGen!J$2,'Energy balance options'!$A$7:$A$3000,HeatGen!$A455)</f>
        <v>0</v>
      </c>
      <c r="K455">
        <f>SUMIFS('Energy balance options'!$G$7:$G$3000,'Energy balance options'!$B$7:$B$3000,HeatGen!K$2,'Energy balance options'!$A$7:$A$3000,HeatGen!$A455)</f>
        <v>12.02426095</v>
      </c>
      <c r="L455">
        <f>SUMIFS('Energy balance options'!$G$7:$G$3000,'Energy balance options'!$B$7:$B$3000,HeatGen!L$2,'Energy balance options'!$A$7:$A$3000,HeatGen!$A455)</f>
        <v>0</v>
      </c>
      <c r="M455">
        <f>SUMIFS('Energy balance options'!$G$7:$G$3000,'Energy balance options'!$B$7:$B$3000,HeatGen!M$2,'Energy balance options'!$A$7:$A$3000,HeatGen!$A455)</f>
        <v>0</v>
      </c>
      <c r="N455">
        <f>SUMIFS('Energy balance options'!$G$7:$G$3000,'Energy balance options'!$B$7:$B$3000,HeatGen!N$2,'Energy balance options'!$A$7:$A$3000,HeatGen!$A455)</f>
        <v>0</v>
      </c>
      <c r="O455">
        <f>SUMIFS('Energy balance options'!$G$7:$G$3000,'Energy balance options'!$B$7:$B$3000,HeatGen!O$2,'Energy balance options'!$A$7:$A$3000,HeatGen!$A455)</f>
        <v>0</v>
      </c>
      <c r="P455">
        <f>SUMIFS('Energy balance options'!$G$7:$G$3000,'Energy balance options'!$B$7:$B$3000,HeatGen!P$2,'Energy balance options'!$A$7:$A$3000,HeatGen!$A455)</f>
        <v>0</v>
      </c>
      <c r="Q455">
        <f>SUMIFS('Energy balance options'!$G$7:$G$3000,'Energy balance options'!$B$7:$B$3000,HeatGen!Q$2,'Energy balance options'!$A$7:$A$3000,HeatGen!$A455)</f>
        <v>0</v>
      </c>
      <c r="R455">
        <f>SUMIFS('Energy balance options'!$G$7:$G$3000,'Energy balance options'!$B$7:$B$3000,HeatGen!R$2,'Energy balance options'!$A$7:$A$3000,HeatGen!$A455)</f>
        <v>0</v>
      </c>
      <c r="S455">
        <f>SUMIFS('Energy balance options'!$G$7:$G$3000,'Energy balance options'!$B$7:$B$3000,HeatGen!S$2,'Energy balance options'!$A$7:$A$3000,HeatGen!$A455)</f>
        <v>0</v>
      </c>
      <c r="T455">
        <f>SUMIFS('Energy balance options'!$G$7:$G$3000,'Energy balance options'!$B$7:$B$3000,HeatGen!T$2,'Energy balance options'!$A$7:$A$3000,HeatGen!$A455)</f>
        <v>0</v>
      </c>
      <c r="U455">
        <f>SUMIFS('Energy balance options'!$G$7:$G$3000,'Energy balance options'!$B$7:$B$3000,HeatGen!U$2,'Energy balance options'!$A$7:$A$3000,HeatGen!$A455)</f>
        <v>0</v>
      </c>
      <c r="V455">
        <f>SUMIFS('Energy balance options'!$G$7:$G$3000,'Energy balance options'!$B$7:$B$3000,HeatGen!V$2,'Energy balance options'!$A$7:$A$3000,HeatGen!$A455)</f>
        <v>0</v>
      </c>
      <c r="W455">
        <f>SUMIFS('Energy balance options'!$G$7:$G$3000,'Energy balance options'!$B$7:$B$3000,HeatGen!W$2,'Energy balance options'!$A$7:$A$3000,HeatGen!$A455)</f>
        <v>0</v>
      </c>
      <c r="X455">
        <f>SUMIFS('Energy balance options'!$G$7:$G$3000,'Energy balance options'!$B$7:$B$3000,HeatGen!X$2,'Energy balance options'!$A$7:$A$3000,HeatGen!$A455)</f>
        <v>0</v>
      </c>
      <c r="Y455">
        <f t="shared" si="119"/>
        <v>0</v>
      </c>
      <c r="Z455">
        <f t="shared" si="120"/>
        <v>0</v>
      </c>
      <c r="AA455">
        <f t="shared" si="121"/>
        <v>0</v>
      </c>
      <c r="AB455">
        <f t="shared" si="122"/>
        <v>-12.208551870000001</v>
      </c>
      <c r="AC455">
        <f t="shared" si="123"/>
        <v>0</v>
      </c>
      <c r="AD455">
        <f t="shared" si="124"/>
        <v>0</v>
      </c>
      <c r="AE455">
        <f t="shared" si="125"/>
        <v>0</v>
      </c>
      <c r="AF455">
        <f t="shared" si="126"/>
        <v>0</v>
      </c>
      <c r="AG455">
        <f t="shared" si="127"/>
        <v>0</v>
      </c>
      <c r="AH455">
        <f t="shared" si="128"/>
        <v>0</v>
      </c>
      <c r="AI455">
        <f t="shared" si="129"/>
        <v>0</v>
      </c>
      <c r="AJ455">
        <f t="shared" si="130"/>
        <v>0</v>
      </c>
      <c r="AK455">
        <f t="shared" si="131"/>
        <v>0</v>
      </c>
      <c r="AL455">
        <f t="shared" si="132"/>
        <v>0</v>
      </c>
      <c r="AM455">
        <f t="shared" si="133"/>
        <v>0</v>
      </c>
      <c r="AN455">
        <f t="shared" si="134"/>
        <v>0</v>
      </c>
      <c r="AO455">
        <f t="shared" si="135"/>
        <v>0</v>
      </c>
    </row>
    <row r="456" spans="1:41" x14ac:dyDescent="0.2">
      <c r="A456" s="9" t="str">
        <f>'Cost per option'!A464</f>
        <v>2354 Direct Firing WG &gt; 400 C - Chemicals</v>
      </c>
      <c r="B456" t="str">
        <f>_xlfn.IFNA(VLOOKUP(A456,'Energy balance options'!A$7:C$3000,3,FALSE),"")</f>
        <v>Chemie</v>
      </c>
      <c r="C456">
        <f>SUMIFS('Energy balance options'!$F$7:$F$3000,'Energy balance options'!$B$7:$B$3000,HeatGen!C$2,'Energy balance options'!$A$7:$A$3000,HeatGen!$A456)</f>
        <v>0</v>
      </c>
      <c r="D456">
        <f>SUMIFS('Energy balance options'!$F$7:$F$3000,'Energy balance options'!$B$7:$B$3000,HeatGen!D$2,'Energy balance options'!$A$7:$A$3000,HeatGen!$A456)</f>
        <v>0</v>
      </c>
      <c r="E456">
        <f>SUMIFS('Energy balance options'!$F$7:$F$3000,'Energy balance options'!$B$7:$B$3000,HeatGen!E$2,'Energy balance options'!$A$7:$A$3000,HeatGen!$A456)</f>
        <v>0</v>
      </c>
      <c r="F456">
        <f>SUMIFS('Energy balance options'!$F$7:$F$3000,'Energy balance options'!$B$7:$B$3000,HeatGen!F$2,'Energy balance options'!$A$7:$A$3000,HeatGen!$A456)</f>
        <v>0</v>
      </c>
      <c r="G456">
        <f>SUMIFS('Energy balance options'!$F$7:$F$3000,'Energy balance options'!$B$7:$B$3000,HeatGen!G$2,'Energy balance options'!$A$7:$A$3000,HeatGen!$A456)</f>
        <v>0</v>
      </c>
      <c r="H456">
        <f>SUMIFS('Energy balance options'!$G$7:$G$3000,'Energy balance options'!$B$7:$B$3000,HeatGen!H$2,'Energy balance options'!$A$7:$A$3000,HeatGen!$A456)</f>
        <v>0</v>
      </c>
      <c r="I456">
        <f>SUMIFS('Energy balance options'!$G$7:$G$3000,'Energy balance options'!$B$7:$B$3000,HeatGen!I$2,'Energy balance options'!$A$7:$A$3000,HeatGen!$A456)</f>
        <v>0</v>
      </c>
      <c r="J456">
        <f>SUMIFS('Energy balance options'!$G$7:$G$3000,'Energy balance options'!$B$7:$B$3000,HeatGen!J$2,'Energy balance options'!$A$7:$A$3000,HeatGen!$A456)</f>
        <v>0</v>
      </c>
      <c r="K456">
        <f>SUMIFS('Energy balance options'!$G$7:$G$3000,'Energy balance options'!$B$7:$B$3000,HeatGen!K$2,'Energy balance options'!$A$7:$A$3000,HeatGen!$A456)</f>
        <v>0</v>
      </c>
      <c r="L456">
        <f>SUMIFS('Energy balance options'!$G$7:$G$3000,'Energy balance options'!$B$7:$B$3000,HeatGen!L$2,'Energy balance options'!$A$7:$A$3000,HeatGen!$A456)</f>
        <v>0</v>
      </c>
      <c r="M456">
        <f>SUMIFS('Energy balance options'!$G$7:$G$3000,'Energy balance options'!$B$7:$B$3000,HeatGen!M$2,'Energy balance options'!$A$7:$A$3000,HeatGen!$A456)</f>
        <v>0</v>
      </c>
      <c r="N456">
        <f>SUMIFS('Energy balance options'!$G$7:$G$3000,'Energy balance options'!$B$7:$B$3000,HeatGen!N$2,'Energy balance options'!$A$7:$A$3000,HeatGen!$A456)</f>
        <v>0</v>
      </c>
      <c r="O456">
        <f>SUMIFS('Energy balance options'!$G$7:$G$3000,'Energy balance options'!$B$7:$B$3000,HeatGen!O$2,'Energy balance options'!$A$7:$A$3000,HeatGen!$A456)</f>
        <v>0</v>
      </c>
      <c r="P456">
        <f>SUMIFS('Energy balance options'!$G$7:$G$3000,'Energy balance options'!$B$7:$B$3000,HeatGen!P$2,'Energy balance options'!$A$7:$A$3000,HeatGen!$A456)</f>
        <v>0</v>
      </c>
      <c r="Q456">
        <f>SUMIFS('Energy balance options'!$G$7:$G$3000,'Energy balance options'!$B$7:$B$3000,HeatGen!Q$2,'Energy balance options'!$A$7:$A$3000,HeatGen!$A456)</f>
        <v>0</v>
      </c>
      <c r="R456">
        <f>SUMIFS('Energy balance options'!$G$7:$G$3000,'Energy balance options'!$B$7:$B$3000,HeatGen!R$2,'Energy balance options'!$A$7:$A$3000,HeatGen!$A456)</f>
        <v>0</v>
      </c>
      <c r="S456">
        <f>SUMIFS('Energy balance options'!$G$7:$G$3000,'Energy balance options'!$B$7:$B$3000,HeatGen!S$2,'Energy balance options'!$A$7:$A$3000,HeatGen!$A456)</f>
        <v>0</v>
      </c>
      <c r="T456">
        <f>SUMIFS('Energy balance options'!$G$7:$G$3000,'Energy balance options'!$B$7:$B$3000,HeatGen!T$2,'Energy balance options'!$A$7:$A$3000,HeatGen!$A456)</f>
        <v>0</v>
      </c>
      <c r="U456">
        <f>SUMIFS('Energy balance options'!$G$7:$G$3000,'Energy balance options'!$B$7:$B$3000,HeatGen!U$2,'Energy balance options'!$A$7:$A$3000,HeatGen!$A456)</f>
        <v>0</v>
      </c>
      <c r="V456">
        <f>SUMIFS('Energy balance options'!$G$7:$G$3000,'Energy balance options'!$B$7:$B$3000,HeatGen!V$2,'Energy balance options'!$A$7:$A$3000,HeatGen!$A456)</f>
        <v>0</v>
      </c>
      <c r="W456">
        <f>SUMIFS('Energy balance options'!$G$7:$G$3000,'Energy balance options'!$B$7:$B$3000,HeatGen!W$2,'Energy balance options'!$A$7:$A$3000,HeatGen!$A456)</f>
        <v>0</v>
      </c>
      <c r="X456">
        <f>SUMIFS('Energy balance options'!$G$7:$G$3000,'Energy balance options'!$B$7:$B$3000,HeatGen!X$2,'Energy balance options'!$A$7:$A$3000,HeatGen!$A456)</f>
        <v>0</v>
      </c>
      <c r="Y456">
        <f t="shared" si="119"/>
        <v>0</v>
      </c>
      <c r="Z456">
        <f t="shared" si="120"/>
        <v>0</v>
      </c>
      <c r="AA456">
        <f t="shared" si="121"/>
        <v>0</v>
      </c>
      <c r="AB456">
        <f t="shared" si="122"/>
        <v>0</v>
      </c>
      <c r="AC456">
        <f t="shared" si="123"/>
        <v>0</v>
      </c>
      <c r="AD456">
        <f t="shared" si="124"/>
        <v>0</v>
      </c>
      <c r="AE456">
        <f t="shared" si="125"/>
        <v>0</v>
      </c>
      <c r="AF456">
        <f t="shared" si="126"/>
        <v>0</v>
      </c>
      <c r="AG456">
        <f t="shared" si="127"/>
        <v>0</v>
      </c>
      <c r="AH456">
        <f t="shared" si="128"/>
        <v>0</v>
      </c>
      <c r="AI456">
        <f t="shared" si="129"/>
        <v>0</v>
      </c>
      <c r="AJ456">
        <f t="shared" si="130"/>
        <v>0</v>
      </c>
      <c r="AK456">
        <f t="shared" si="131"/>
        <v>0</v>
      </c>
      <c r="AL456">
        <f t="shared" si="132"/>
        <v>0</v>
      </c>
      <c r="AM456">
        <f t="shared" si="133"/>
        <v>0</v>
      </c>
      <c r="AN456">
        <f t="shared" si="134"/>
        <v>0</v>
      </c>
      <c r="AO456">
        <f t="shared" si="135"/>
        <v>0</v>
      </c>
    </row>
    <row r="457" spans="1:41" x14ac:dyDescent="0.2">
      <c r="A457" s="9" t="str">
        <f>'Cost per option'!A465</f>
        <v>2356 REF methanol from NG</v>
      </c>
      <c r="B457" t="str">
        <f>_xlfn.IFNA(VLOOKUP(A457,'Energy balance options'!A$7:C$3000,3,FALSE),"")</f>
        <v>Chemie</v>
      </c>
      <c r="C457">
        <f>SUMIFS('Energy balance options'!$F$7:$F$3000,'Energy balance options'!$B$7:$B$3000,HeatGen!C$2,'Energy balance options'!$A$7:$A$3000,HeatGen!$A457)</f>
        <v>-0.84996426759999999</v>
      </c>
      <c r="D457">
        <f>SUMIFS('Energy balance options'!$F$7:$F$3000,'Energy balance options'!$B$7:$B$3000,HeatGen!D$2,'Energy balance options'!$A$7:$A$3000,HeatGen!$A457)</f>
        <v>0</v>
      </c>
      <c r="E457">
        <f>SUMIFS('Energy balance options'!$F$7:$F$3000,'Energy balance options'!$B$7:$B$3000,HeatGen!E$2,'Energy balance options'!$A$7:$A$3000,HeatGen!$A457)</f>
        <v>0</v>
      </c>
      <c r="F457">
        <f>SUMIFS('Energy balance options'!$F$7:$F$3000,'Energy balance options'!$B$7:$B$3000,HeatGen!F$2,'Energy balance options'!$A$7:$A$3000,HeatGen!$A457)</f>
        <v>0</v>
      </c>
      <c r="G457">
        <f>SUMIFS('Energy balance options'!$F$7:$F$3000,'Energy balance options'!$B$7:$B$3000,HeatGen!G$2,'Energy balance options'!$A$7:$A$3000,HeatGen!$A457)</f>
        <v>0</v>
      </c>
      <c r="H457">
        <f>SUMIFS('Energy balance options'!$G$7:$G$3000,'Energy balance options'!$B$7:$B$3000,HeatGen!H$2,'Energy balance options'!$A$7:$A$3000,HeatGen!$A457)</f>
        <v>12.74946342</v>
      </c>
      <c r="I457">
        <f>SUMIFS('Energy balance options'!$G$7:$G$3000,'Energy balance options'!$B$7:$B$3000,HeatGen!I$2,'Energy balance options'!$A$7:$A$3000,HeatGen!$A457)</f>
        <v>0</v>
      </c>
      <c r="J457">
        <f>SUMIFS('Energy balance options'!$G$7:$G$3000,'Energy balance options'!$B$7:$B$3000,HeatGen!J$2,'Energy balance options'!$A$7:$A$3000,HeatGen!$A457)</f>
        <v>0</v>
      </c>
      <c r="K457">
        <f>SUMIFS('Energy balance options'!$G$7:$G$3000,'Energy balance options'!$B$7:$B$3000,HeatGen!K$2,'Energy balance options'!$A$7:$A$3000,HeatGen!$A457)</f>
        <v>0</v>
      </c>
      <c r="L457">
        <f>SUMIFS('Energy balance options'!$G$7:$G$3000,'Energy balance options'!$B$7:$B$3000,HeatGen!L$2,'Energy balance options'!$A$7:$A$3000,HeatGen!$A457)</f>
        <v>0</v>
      </c>
      <c r="M457">
        <f>SUMIFS('Energy balance options'!$G$7:$G$3000,'Energy balance options'!$B$7:$B$3000,HeatGen!M$2,'Energy balance options'!$A$7:$A$3000,HeatGen!$A457)</f>
        <v>0</v>
      </c>
      <c r="N457">
        <f>SUMIFS('Energy balance options'!$G$7:$G$3000,'Energy balance options'!$B$7:$B$3000,HeatGen!N$2,'Energy balance options'!$A$7:$A$3000,HeatGen!$A457)</f>
        <v>0</v>
      </c>
      <c r="O457">
        <f>SUMIFS('Energy balance options'!$G$7:$G$3000,'Energy balance options'!$B$7:$B$3000,HeatGen!O$2,'Energy balance options'!$A$7:$A$3000,HeatGen!$A457)</f>
        <v>0</v>
      </c>
      <c r="P457">
        <f>SUMIFS('Energy balance options'!$G$7:$G$3000,'Energy balance options'!$B$7:$B$3000,HeatGen!P$2,'Energy balance options'!$A$7:$A$3000,HeatGen!$A457)</f>
        <v>0</v>
      </c>
      <c r="Q457">
        <f>SUMIFS('Energy balance options'!$G$7:$G$3000,'Energy balance options'!$B$7:$B$3000,HeatGen!Q$2,'Energy balance options'!$A$7:$A$3000,HeatGen!$A457)</f>
        <v>0</v>
      </c>
      <c r="R457">
        <f>SUMIFS('Energy balance options'!$G$7:$G$3000,'Energy balance options'!$B$7:$B$3000,HeatGen!R$2,'Energy balance options'!$A$7:$A$3000,HeatGen!$A457)</f>
        <v>0</v>
      </c>
      <c r="S457">
        <f>SUMIFS('Energy balance options'!$G$7:$G$3000,'Energy balance options'!$B$7:$B$3000,HeatGen!S$2,'Energy balance options'!$A$7:$A$3000,HeatGen!$A457)</f>
        <v>0</v>
      </c>
      <c r="T457">
        <f>SUMIFS('Energy balance options'!$G$7:$G$3000,'Energy balance options'!$B$7:$B$3000,HeatGen!T$2,'Energy balance options'!$A$7:$A$3000,HeatGen!$A457)</f>
        <v>0</v>
      </c>
      <c r="U457">
        <f>SUMIFS('Energy balance options'!$G$7:$G$3000,'Energy balance options'!$B$7:$B$3000,HeatGen!U$2,'Energy balance options'!$A$7:$A$3000,HeatGen!$A457)</f>
        <v>0</v>
      </c>
      <c r="V457">
        <f>SUMIFS('Energy balance options'!$G$7:$G$3000,'Energy balance options'!$B$7:$B$3000,HeatGen!V$2,'Energy balance options'!$A$7:$A$3000,HeatGen!$A457)</f>
        <v>0</v>
      </c>
      <c r="W457">
        <f>SUMIFS('Energy balance options'!$G$7:$G$3000,'Energy balance options'!$B$7:$B$3000,HeatGen!W$2,'Energy balance options'!$A$7:$A$3000,HeatGen!$A457)</f>
        <v>0</v>
      </c>
      <c r="X457">
        <f>SUMIFS('Energy balance options'!$G$7:$G$3000,'Energy balance options'!$B$7:$B$3000,HeatGen!X$2,'Energy balance options'!$A$7:$A$3000,HeatGen!$A457)</f>
        <v>0</v>
      </c>
      <c r="Y457">
        <f t="shared" si="119"/>
        <v>-0.84996426759999999</v>
      </c>
      <c r="Z457">
        <f t="shared" si="120"/>
        <v>0</v>
      </c>
      <c r="AA457">
        <f t="shared" si="121"/>
        <v>0</v>
      </c>
      <c r="AB457">
        <f t="shared" si="122"/>
        <v>0</v>
      </c>
      <c r="AC457">
        <f t="shared" si="123"/>
        <v>0</v>
      </c>
      <c r="AD457">
        <f t="shared" si="124"/>
        <v>0</v>
      </c>
      <c r="AE457">
        <f t="shared" si="125"/>
        <v>0</v>
      </c>
      <c r="AF457">
        <f t="shared" si="126"/>
        <v>0</v>
      </c>
      <c r="AG457">
        <f t="shared" si="127"/>
        <v>0</v>
      </c>
      <c r="AH457">
        <f t="shared" si="128"/>
        <v>0</v>
      </c>
      <c r="AI457">
        <f t="shared" si="129"/>
        <v>0</v>
      </c>
      <c r="AJ457">
        <f t="shared" si="130"/>
        <v>0</v>
      </c>
      <c r="AK457">
        <f t="shared" si="131"/>
        <v>0</v>
      </c>
      <c r="AL457">
        <f t="shared" si="132"/>
        <v>0</v>
      </c>
      <c r="AM457">
        <f t="shared" si="133"/>
        <v>0</v>
      </c>
      <c r="AN457">
        <f t="shared" si="134"/>
        <v>0</v>
      </c>
      <c r="AO457">
        <f t="shared" si="135"/>
        <v>0</v>
      </c>
    </row>
    <row r="458" spans="1:41" x14ac:dyDescent="0.2">
      <c r="A458" s="9" t="str">
        <f>'Cost per option'!A466</f>
        <v>2357 Methanol from lignocellulosics</v>
      </c>
      <c r="B458" t="str">
        <f>_xlfn.IFNA(VLOOKUP(A458,'Energy balance options'!A$7:C$3000,3,FALSE),"")</f>
        <v>Chemie</v>
      </c>
      <c r="C458">
        <f>SUMIFS('Energy balance options'!$F$7:$F$3000,'Energy balance options'!$B$7:$B$3000,HeatGen!C$2,'Energy balance options'!$A$7:$A$3000,HeatGen!$A458)</f>
        <v>0</v>
      </c>
      <c r="D458">
        <f>SUMIFS('Energy balance options'!$F$7:$F$3000,'Energy balance options'!$B$7:$B$3000,HeatGen!D$2,'Energy balance options'!$A$7:$A$3000,HeatGen!$A458)</f>
        <v>0</v>
      </c>
      <c r="E458">
        <f>SUMIFS('Energy balance options'!$F$7:$F$3000,'Energy balance options'!$B$7:$B$3000,HeatGen!E$2,'Energy balance options'!$A$7:$A$3000,HeatGen!$A458)</f>
        <v>0</v>
      </c>
      <c r="F458">
        <f>SUMIFS('Energy balance options'!$F$7:$F$3000,'Energy balance options'!$B$7:$B$3000,HeatGen!F$2,'Energy balance options'!$A$7:$A$3000,HeatGen!$A458)</f>
        <v>0</v>
      </c>
      <c r="G458">
        <f>SUMIFS('Energy balance options'!$F$7:$F$3000,'Energy balance options'!$B$7:$B$3000,HeatGen!G$2,'Energy balance options'!$A$7:$A$3000,HeatGen!$A458)</f>
        <v>0</v>
      </c>
      <c r="H458">
        <f>SUMIFS('Energy balance options'!$G$7:$G$3000,'Energy balance options'!$B$7:$B$3000,HeatGen!H$2,'Energy balance options'!$A$7:$A$3000,HeatGen!$A458)</f>
        <v>0</v>
      </c>
      <c r="I458">
        <f>SUMIFS('Energy balance options'!$G$7:$G$3000,'Energy balance options'!$B$7:$B$3000,HeatGen!I$2,'Energy balance options'!$A$7:$A$3000,HeatGen!$A458)</f>
        <v>0</v>
      </c>
      <c r="J458">
        <f>SUMIFS('Energy balance options'!$G$7:$G$3000,'Energy balance options'!$B$7:$B$3000,HeatGen!J$2,'Energy balance options'!$A$7:$A$3000,HeatGen!$A458)</f>
        <v>0</v>
      </c>
      <c r="K458">
        <f>SUMIFS('Energy balance options'!$G$7:$G$3000,'Energy balance options'!$B$7:$B$3000,HeatGen!K$2,'Energy balance options'!$A$7:$A$3000,HeatGen!$A458)</f>
        <v>0</v>
      </c>
      <c r="L458">
        <f>SUMIFS('Energy balance options'!$G$7:$G$3000,'Energy balance options'!$B$7:$B$3000,HeatGen!L$2,'Energy balance options'!$A$7:$A$3000,HeatGen!$A458)</f>
        <v>0</v>
      </c>
      <c r="M458">
        <f>SUMIFS('Energy balance options'!$G$7:$G$3000,'Energy balance options'!$B$7:$B$3000,HeatGen!M$2,'Energy balance options'!$A$7:$A$3000,HeatGen!$A458)</f>
        <v>3.8751240390000002E-5</v>
      </c>
      <c r="N458">
        <f>SUMIFS('Energy balance options'!$G$7:$G$3000,'Energy balance options'!$B$7:$B$3000,HeatGen!N$2,'Energy balance options'!$A$7:$A$3000,HeatGen!$A458)</f>
        <v>0</v>
      </c>
      <c r="O458">
        <f>SUMIFS('Energy balance options'!$G$7:$G$3000,'Energy balance options'!$B$7:$B$3000,HeatGen!O$2,'Energy balance options'!$A$7:$A$3000,HeatGen!$A458)</f>
        <v>0</v>
      </c>
      <c r="P458">
        <f>SUMIFS('Energy balance options'!$G$7:$G$3000,'Energy balance options'!$B$7:$B$3000,HeatGen!P$2,'Energy balance options'!$A$7:$A$3000,HeatGen!$A458)</f>
        <v>0</v>
      </c>
      <c r="Q458">
        <f>SUMIFS('Energy balance options'!$G$7:$G$3000,'Energy balance options'!$B$7:$B$3000,HeatGen!Q$2,'Energy balance options'!$A$7:$A$3000,HeatGen!$A458)</f>
        <v>0</v>
      </c>
      <c r="R458">
        <f>SUMIFS('Energy balance options'!$G$7:$G$3000,'Energy balance options'!$B$7:$B$3000,HeatGen!R$2,'Energy balance options'!$A$7:$A$3000,HeatGen!$A458)</f>
        <v>0</v>
      </c>
      <c r="S458">
        <f>SUMIFS('Energy balance options'!$G$7:$G$3000,'Energy balance options'!$B$7:$B$3000,HeatGen!S$2,'Energy balance options'!$A$7:$A$3000,HeatGen!$A458)</f>
        <v>0</v>
      </c>
      <c r="T458">
        <f>SUMIFS('Energy balance options'!$G$7:$G$3000,'Energy balance options'!$B$7:$B$3000,HeatGen!T$2,'Energy balance options'!$A$7:$A$3000,HeatGen!$A458)</f>
        <v>0</v>
      </c>
      <c r="U458">
        <f>SUMIFS('Energy balance options'!$G$7:$G$3000,'Energy balance options'!$B$7:$B$3000,HeatGen!U$2,'Energy balance options'!$A$7:$A$3000,HeatGen!$A458)</f>
        <v>0</v>
      </c>
      <c r="V458">
        <f>SUMIFS('Energy balance options'!$G$7:$G$3000,'Energy balance options'!$B$7:$B$3000,HeatGen!V$2,'Energy balance options'!$A$7:$A$3000,HeatGen!$A458)</f>
        <v>0</v>
      </c>
      <c r="W458">
        <f>SUMIFS('Energy balance options'!$G$7:$G$3000,'Energy balance options'!$B$7:$B$3000,HeatGen!W$2,'Energy balance options'!$A$7:$A$3000,HeatGen!$A458)</f>
        <v>0</v>
      </c>
      <c r="X458">
        <f>SUMIFS('Energy balance options'!$G$7:$G$3000,'Energy balance options'!$B$7:$B$3000,HeatGen!X$2,'Energy balance options'!$A$7:$A$3000,HeatGen!$A458)</f>
        <v>0</v>
      </c>
      <c r="Y458">
        <f t="shared" si="119"/>
        <v>0</v>
      </c>
      <c r="Z458">
        <f t="shared" si="120"/>
        <v>0</v>
      </c>
      <c r="AA458">
        <f t="shared" si="121"/>
        <v>0</v>
      </c>
      <c r="AB458">
        <f t="shared" si="122"/>
        <v>0</v>
      </c>
      <c r="AC458">
        <f t="shared" si="123"/>
        <v>0</v>
      </c>
      <c r="AD458">
        <f t="shared" si="124"/>
        <v>0</v>
      </c>
      <c r="AE458">
        <f t="shared" si="125"/>
        <v>0</v>
      </c>
      <c r="AF458">
        <f t="shared" si="126"/>
        <v>0</v>
      </c>
      <c r="AG458">
        <f t="shared" si="127"/>
        <v>0</v>
      </c>
      <c r="AH458">
        <f t="shared" si="128"/>
        <v>0</v>
      </c>
      <c r="AI458">
        <f t="shared" si="129"/>
        <v>0</v>
      </c>
      <c r="AJ458">
        <f t="shared" si="130"/>
        <v>0</v>
      </c>
      <c r="AK458">
        <f t="shared" si="131"/>
        <v>0</v>
      </c>
      <c r="AL458">
        <f t="shared" si="132"/>
        <v>0</v>
      </c>
      <c r="AM458">
        <f t="shared" si="133"/>
        <v>0</v>
      </c>
      <c r="AN458">
        <f t="shared" si="134"/>
        <v>0</v>
      </c>
      <c r="AO458">
        <f t="shared" si="135"/>
        <v>0</v>
      </c>
    </row>
    <row r="459" spans="1:41" x14ac:dyDescent="0.2">
      <c r="A459" s="9" t="str">
        <f>'Cost per option'!A467</f>
        <v>2358 REF methanol conventional applications</v>
      </c>
      <c r="B459" t="str">
        <f>_xlfn.IFNA(VLOOKUP(A459,'Energy balance options'!A$7:C$3000,3,FALSE),"")</f>
        <v>Chemie</v>
      </c>
      <c r="C459">
        <f>SUMIFS('Energy balance options'!$F$7:$F$3000,'Energy balance options'!$B$7:$B$3000,HeatGen!C$2,'Energy balance options'!$A$7:$A$3000,HeatGen!$A459)</f>
        <v>0</v>
      </c>
      <c r="D459">
        <f>SUMIFS('Energy balance options'!$F$7:$F$3000,'Energy balance options'!$B$7:$B$3000,HeatGen!D$2,'Energy balance options'!$A$7:$A$3000,HeatGen!$A459)</f>
        <v>0</v>
      </c>
      <c r="E459">
        <f>SUMIFS('Energy balance options'!$F$7:$F$3000,'Energy balance options'!$B$7:$B$3000,HeatGen!E$2,'Energy balance options'!$A$7:$A$3000,HeatGen!$A459)</f>
        <v>0</v>
      </c>
      <c r="F459">
        <f>SUMIFS('Energy balance options'!$F$7:$F$3000,'Energy balance options'!$B$7:$B$3000,HeatGen!F$2,'Energy balance options'!$A$7:$A$3000,HeatGen!$A459)</f>
        <v>0</v>
      </c>
      <c r="G459">
        <f>SUMIFS('Energy balance options'!$F$7:$F$3000,'Energy balance options'!$B$7:$B$3000,HeatGen!G$2,'Energy balance options'!$A$7:$A$3000,HeatGen!$A459)</f>
        <v>0</v>
      </c>
      <c r="H459">
        <f>SUMIFS('Energy balance options'!$G$7:$G$3000,'Energy balance options'!$B$7:$B$3000,HeatGen!H$2,'Energy balance options'!$A$7:$A$3000,HeatGen!$A459)</f>
        <v>0</v>
      </c>
      <c r="I459">
        <f>SUMIFS('Energy balance options'!$G$7:$G$3000,'Energy balance options'!$B$7:$B$3000,HeatGen!I$2,'Energy balance options'!$A$7:$A$3000,HeatGen!$A459)</f>
        <v>0</v>
      </c>
      <c r="J459">
        <f>SUMIFS('Energy balance options'!$G$7:$G$3000,'Energy balance options'!$B$7:$B$3000,HeatGen!J$2,'Energy balance options'!$A$7:$A$3000,HeatGen!$A459)</f>
        <v>0</v>
      </c>
      <c r="K459">
        <f>SUMIFS('Energy balance options'!$G$7:$G$3000,'Energy balance options'!$B$7:$B$3000,HeatGen!K$2,'Energy balance options'!$A$7:$A$3000,HeatGen!$A459)</f>
        <v>0</v>
      </c>
      <c r="L459">
        <f>SUMIFS('Energy balance options'!$G$7:$G$3000,'Energy balance options'!$B$7:$B$3000,HeatGen!L$2,'Energy balance options'!$A$7:$A$3000,HeatGen!$A459)</f>
        <v>0</v>
      </c>
      <c r="M459">
        <f>SUMIFS('Energy balance options'!$G$7:$G$3000,'Energy balance options'!$B$7:$B$3000,HeatGen!M$2,'Energy balance options'!$A$7:$A$3000,HeatGen!$A459)</f>
        <v>0</v>
      </c>
      <c r="N459">
        <f>SUMIFS('Energy balance options'!$G$7:$G$3000,'Energy balance options'!$B$7:$B$3000,HeatGen!N$2,'Energy balance options'!$A$7:$A$3000,HeatGen!$A459)</f>
        <v>0</v>
      </c>
      <c r="O459">
        <f>SUMIFS('Energy balance options'!$G$7:$G$3000,'Energy balance options'!$B$7:$B$3000,HeatGen!O$2,'Energy balance options'!$A$7:$A$3000,HeatGen!$A459)</f>
        <v>0</v>
      </c>
      <c r="P459">
        <f>SUMIFS('Energy balance options'!$G$7:$G$3000,'Energy balance options'!$B$7:$B$3000,HeatGen!P$2,'Energy balance options'!$A$7:$A$3000,HeatGen!$A459)</f>
        <v>0</v>
      </c>
      <c r="Q459">
        <f>SUMIFS('Energy balance options'!$G$7:$G$3000,'Energy balance options'!$B$7:$B$3000,HeatGen!Q$2,'Energy balance options'!$A$7:$A$3000,HeatGen!$A459)</f>
        <v>0</v>
      </c>
      <c r="R459">
        <f>SUMIFS('Energy balance options'!$G$7:$G$3000,'Energy balance options'!$B$7:$B$3000,HeatGen!R$2,'Energy balance options'!$A$7:$A$3000,HeatGen!$A459)</f>
        <v>0</v>
      </c>
      <c r="S459">
        <f>SUMIFS('Energy balance options'!$G$7:$G$3000,'Energy balance options'!$B$7:$B$3000,HeatGen!S$2,'Energy balance options'!$A$7:$A$3000,HeatGen!$A459)</f>
        <v>0</v>
      </c>
      <c r="T459">
        <f>SUMIFS('Energy balance options'!$G$7:$G$3000,'Energy balance options'!$B$7:$B$3000,HeatGen!T$2,'Energy balance options'!$A$7:$A$3000,HeatGen!$A459)</f>
        <v>0</v>
      </c>
      <c r="U459">
        <f>SUMIFS('Energy balance options'!$G$7:$G$3000,'Energy balance options'!$B$7:$B$3000,HeatGen!U$2,'Energy balance options'!$A$7:$A$3000,HeatGen!$A459)</f>
        <v>0</v>
      </c>
      <c r="V459">
        <f>SUMIFS('Energy balance options'!$G$7:$G$3000,'Energy balance options'!$B$7:$B$3000,HeatGen!V$2,'Energy balance options'!$A$7:$A$3000,HeatGen!$A459)</f>
        <v>0</v>
      </c>
      <c r="W459">
        <f>SUMIFS('Energy balance options'!$G$7:$G$3000,'Energy balance options'!$B$7:$B$3000,HeatGen!W$2,'Energy balance options'!$A$7:$A$3000,HeatGen!$A459)</f>
        <v>0</v>
      </c>
      <c r="X459">
        <f>SUMIFS('Energy balance options'!$G$7:$G$3000,'Energy balance options'!$B$7:$B$3000,HeatGen!X$2,'Energy balance options'!$A$7:$A$3000,HeatGen!$A459)</f>
        <v>0</v>
      </c>
      <c r="Y459">
        <f t="shared" si="119"/>
        <v>0</v>
      </c>
      <c r="Z459">
        <f t="shared" si="120"/>
        <v>0</v>
      </c>
      <c r="AA459">
        <f t="shared" si="121"/>
        <v>0</v>
      </c>
      <c r="AB459">
        <f t="shared" si="122"/>
        <v>0</v>
      </c>
      <c r="AC459">
        <f t="shared" si="123"/>
        <v>0</v>
      </c>
      <c r="AD459">
        <f t="shared" si="124"/>
        <v>0</v>
      </c>
      <c r="AE459">
        <f t="shared" si="125"/>
        <v>0</v>
      </c>
      <c r="AF459">
        <f t="shared" si="126"/>
        <v>0</v>
      </c>
      <c r="AG459">
        <f t="shared" si="127"/>
        <v>0</v>
      </c>
      <c r="AH459">
        <f t="shared" si="128"/>
        <v>0</v>
      </c>
      <c r="AI459">
        <f t="shared" si="129"/>
        <v>0</v>
      </c>
      <c r="AJ459">
        <f t="shared" si="130"/>
        <v>0</v>
      </c>
      <c r="AK459">
        <f t="shared" si="131"/>
        <v>0</v>
      </c>
      <c r="AL459">
        <f t="shared" si="132"/>
        <v>0</v>
      </c>
      <c r="AM459">
        <f t="shared" si="133"/>
        <v>0</v>
      </c>
      <c r="AN459">
        <f t="shared" si="134"/>
        <v>0</v>
      </c>
      <c r="AO459">
        <f t="shared" si="135"/>
        <v>0</v>
      </c>
    </row>
    <row r="460" spans="1:41" x14ac:dyDescent="0.2">
      <c r="A460" s="9" t="str">
        <f>'Cost per option'!A468</f>
        <v>2360 Methanol from ext. H2 and ext. CO2</v>
      </c>
      <c r="B460" t="str">
        <f>_xlfn.IFNA(VLOOKUP(A460,'Energy balance options'!A$7:C$3000,3,FALSE),"")</f>
        <v>Chemie</v>
      </c>
      <c r="C460">
        <f>SUMIFS('Energy balance options'!$F$7:$F$3000,'Energy balance options'!$B$7:$B$3000,HeatGen!C$2,'Energy balance options'!$A$7:$A$3000,HeatGen!$A460)</f>
        <v>-1.394779421E-5</v>
      </c>
      <c r="D460">
        <f>SUMIFS('Energy balance options'!$F$7:$F$3000,'Energy balance options'!$B$7:$B$3000,HeatGen!D$2,'Energy balance options'!$A$7:$A$3000,HeatGen!$A460)</f>
        <v>0</v>
      </c>
      <c r="E460">
        <f>SUMIFS('Energy balance options'!$F$7:$F$3000,'Energy balance options'!$B$7:$B$3000,HeatGen!E$2,'Energy balance options'!$A$7:$A$3000,HeatGen!$A460)</f>
        <v>0</v>
      </c>
      <c r="F460">
        <f>SUMIFS('Energy balance options'!$F$7:$F$3000,'Energy balance options'!$B$7:$B$3000,HeatGen!F$2,'Energy balance options'!$A$7:$A$3000,HeatGen!$A460)</f>
        <v>0</v>
      </c>
      <c r="G460">
        <f>SUMIFS('Energy balance options'!$F$7:$F$3000,'Energy balance options'!$B$7:$B$3000,HeatGen!G$2,'Energy balance options'!$A$7:$A$3000,HeatGen!$A460)</f>
        <v>0</v>
      </c>
      <c r="H460">
        <f>SUMIFS('Energy balance options'!$G$7:$G$3000,'Energy balance options'!$B$7:$B$3000,HeatGen!H$2,'Energy balance options'!$A$7:$A$3000,HeatGen!$A460)</f>
        <v>0</v>
      </c>
      <c r="I460">
        <f>SUMIFS('Energy balance options'!$G$7:$G$3000,'Energy balance options'!$B$7:$B$3000,HeatGen!I$2,'Energy balance options'!$A$7:$A$3000,HeatGen!$A460)</f>
        <v>1.880685105E-4</v>
      </c>
      <c r="J460">
        <f>SUMIFS('Energy balance options'!$G$7:$G$3000,'Energy balance options'!$B$7:$B$3000,HeatGen!J$2,'Energy balance options'!$A$7:$A$3000,HeatGen!$A460)</f>
        <v>8.3394166050000001E-6</v>
      </c>
      <c r="K460">
        <f>SUMIFS('Energy balance options'!$G$7:$G$3000,'Energy balance options'!$B$7:$B$3000,HeatGen!K$2,'Energy balance options'!$A$7:$A$3000,HeatGen!$A460)</f>
        <v>0</v>
      </c>
      <c r="L460">
        <f>SUMIFS('Energy balance options'!$G$7:$G$3000,'Energy balance options'!$B$7:$B$3000,HeatGen!L$2,'Energy balance options'!$A$7:$A$3000,HeatGen!$A460)</f>
        <v>0</v>
      </c>
      <c r="M460">
        <f>SUMIFS('Energy balance options'!$G$7:$G$3000,'Energy balance options'!$B$7:$B$3000,HeatGen!M$2,'Energy balance options'!$A$7:$A$3000,HeatGen!$A460)</f>
        <v>0</v>
      </c>
      <c r="N460">
        <f>SUMIFS('Energy balance options'!$G$7:$G$3000,'Energy balance options'!$B$7:$B$3000,HeatGen!N$2,'Energy balance options'!$A$7:$A$3000,HeatGen!$A460)</f>
        <v>0</v>
      </c>
      <c r="O460">
        <f>SUMIFS('Energy balance options'!$G$7:$G$3000,'Energy balance options'!$B$7:$B$3000,HeatGen!O$2,'Energy balance options'!$A$7:$A$3000,HeatGen!$A460)</f>
        <v>0</v>
      </c>
      <c r="P460">
        <f>SUMIFS('Energy balance options'!$G$7:$G$3000,'Energy balance options'!$B$7:$B$3000,HeatGen!P$2,'Energy balance options'!$A$7:$A$3000,HeatGen!$A460)</f>
        <v>0</v>
      </c>
      <c r="Q460">
        <f>SUMIFS('Energy balance options'!$G$7:$G$3000,'Energy balance options'!$B$7:$B$3000,HeatGen!Q$2,'Energy balance options'!$A$7:$A$3000,HeatGen!$A460)</f>
        <v>0</v>
      </c>
      <c r="R460">
        <f>SUMIFS('Energy balance options'!$G$7:$G$3000,'Energy balance options'!$B$7:$B$3000,HeatGen!R$2,'Energy balance options'!$A$7:$A$3000,HeatGen!$A460)</f>
        <v>0</v>
      </c>
      <c r="S460">
        <f>SUMIFS('Energy balance options'!$G$7:$G$3000,'Energy balance options'!$B$7:$B$3000,HeatGen!S$2,'Energy balance options'!$A$7:$A$3000,HeatGen!$A460)</f>
        <v>0</v>
      </c>
      <c r="T460">
        <f>SUMIFS('Energy balance options'!$G$7:$G$3000,'Energy balance options'!$B$7:$B$3000,HeatGen!T$2,'Energy balance options'!$A$7:$A$3000,HeatGen!$A460)</f>
        <v>0</v>
      </c>
      <c r="U460">
        <f>SUMIFS('Energy balance options'!$G$7:$G$3000,'Energy balance options'!$B$7:$B$3000,HeatGen!U$2,'Energy balance options'!$A$7:$A$3000,HeatGen!$A460)</f>
        <v>0</v>
      </c>
      <c r="V460">
        <f>SUMIFS('Energy balance options'!$G$7:$G$3000,'Energy balance options'!$B$7:$B$3000,HeatGen!V$2,'Energy balance options'!$A$7:$A$3000,HeatGen!$A460)</f>
        <v>0</v>
      </c>
      <c r="W460">
        <f>SUMIFS('Energy balance options'!$G$7:$G$3000,'Energy balance options'!$B$7:$B$3000,HeatGen!W$2,'Energy balance options'!$A$7:$A$3000,HeatGen!$A460)</f>
        <v>0</v>
      </c>
      <c r="X460">
        <f>SUMIFS('Energy balance options'!$G$7:$G$3000,'Energy balance options'!$B$7:$B$3000,HeatGen!X$2,'Energy balance options'!$A$7:$A$3000,HeatGen!$A460)</f>
        <v>0</v>
      </c>
      <c r="Y460">
        <f t="shared" si="119"/>
        <v>0</v>
      </c>
      <c r="Z460">
        <f t="shared" si="120"/>
        <v>-1.3355575411337083E-5</v>
      </c>
      <c r="AA460">
        <f t="shared" si="121"/>
        <v>-5.9221879866291692E-7</v>
      </c>
      <c r="AB460">
        <f t="shared" si="122"/>
        <v>0</v>
      </c>
      <c r="AC460">
        <f t="shared" si="123"/>
        <v>0</v>
      </c>
      <c r="AD460">
        <f t="shared" si="124"/>
        <v>0</v>
      </c>
      <c r="AE460">
        <f t="shared" si="125"/>
        <v>0</v>
      </c>
      <c r="AF460">
        <f t="shared" si="126"/>
        <v>0</v>
      </c>
      <c r="AG460">
        <f t="shared" si="127"/>
        <v>0</v>
      </c>
      <c r="AH460">
        <f t="shared" si="128"/>
        <v>0</v>
      </c>
      <c r="AI460">
        <f t="shared" si="129"/>
        <v>0</v>
      </c>
      <c r="AJ460">
        <f t="shared" si="130"/>
        <v>0</v>
      </c>
      <c r="AK460">
        <f t="shared" si="131"/>
        <v>0</v>
      </c>
      <c r="AL460">
        <f t="shared" si="132"/>
        <v>0</v>
      </c>
      <c r="AM460">
        <f t="shared" si="133"/>
        <v>0</v>
      </c>
      <c r="AN460">
        <f t="shared" si="134"/>
        <v>0</v>
      </c>
      <c r="AO460">
        <f t="shared" si="135"/>
        <v>0</v>
      </c>
    </row>
    <row r="461" spans="1:41" x14ac:dyDescent="0.2">
      <c r="A461" s="9" t="str">
        <f>'Cost per option'!A469</f>
        <v>2361 Methanol from ext. H2 and direct air capture</v>
      </c>
      <c r="B461" t="str">
        <f>_xlfn.IFNA(VLOOKUP(A461,'Energy balance options'!A$7:C$3000,3,FALSE),"")</f>
        <v>Chemie</v>
      </c>
      <c r="C461">
        <f>SUMIFS('Energy balance options'!$F$7:$F$3000,'Energy balance options'!$B$7:$B$3000,HeatGen!C$2,'Energy balance options'!$A$7:$A$3000,HeatGen!$A461)</f>
        <v>0</v>
      </c>
      <c r="D461">
        <f>SUMIFS('Energy balance options'!$F$7:$F$3000,'Energy balance options'!$B$7:$B$3000,HeatGen!D$2,'Energy balance options'!$A$7:$A$3000,HeatGen!$A461)</f>
        <v>0</v>
      </c>
      <c r="E461">
        <f>SUMIFS('Energy balance options'!$F$7:$F$3000,'Energy balance options'!$B$7:$B$3000,HeatGen!E$2,'Energy balance options'!$A$7:$A$3000,HeatGen!$A461)</f>
        <v>0</v>
      </c>
      <c r="F461">
        <f>SUMIFS('Energy balance options'!$F$7:$F$3000,'Energy balance options'!$B$7:$B$3000,HeatGen!F$2,'Energy balance options'!$A$7:$A$3000,HeatGen!$A461)</f>
        <v>0</v>
      </c>
      <c r="G461">
        <f>SUMIFS('Energy balance options'!$F$7:$F$3000,'Energy balance options'!$B$7:$B$3000,HeatGen!G$2,'Energy balance options'!$A$7:$A$3000,HeatGen!$A461)</f>
        <v>0</v>
      </c>
      <c r="H461">
        <f>SUMIFS('Energy balance options'!$G$7:$G$3000,'Energy balance options'!$B$7:$B$3000,HeatGen!H$2,'Energy balance options'!$A$7:$A$3000,HeatGen!$A461)</f>
        <v>0</v>
      </c>
      <c r="I461">
        <f>SUMIFS('Energy balance options'!$G$7:$G$3000,'Energy balance options'!$B$7:$B$3000,HeatGen!I$2,'Energy balance options'!$A$7:$A$3000,HeatGen!$A461)</f>
        <v>5.8247591920000001E-5</v>
      </c>
      <c r="J461">
        <f>SUMIFS('Energy balance options'!$G$7:$G$3000,'Energy balance options'!$B$7:$B$3000,HeatGen!J$2,'Energy balance options'!$A$7:$A$3000,HeatGen!$A461)</f>
        <v>2.5783130409999999E-5</v>
      </c>
      <c r="K461">
        <f>SUMIFS('Energy balance options'!$G$7:$G$3000,'Energy balance options'!$B$7:$B$3000,HeatGen!K$2,'Energy balance options'!$A$7:$A$3000,HeatGen!$A461)</f>
        <v>0</v>
      </c>
      <c r="L461">
        <f>SUMIFS('Energy balance options'!$G$7:$G$3000,'Energy balance options'!$B$7:$B$3000,HeatGen!L$2,'Energy balance options'!$A$7:$A$3000,HeatGen!$A461)</f>
        <v>0</v>
      </c>
      <c r="M461">
        <f>SUMIFS('Energy balance options'!$G$7:$G$3000,'Energy balance options'!$B$7:$B$3000,HeatGen!M$2,'Energy balance options'!$A$7:$A$3000,HeatGen!$A461)</f>
        <v>0</v>
      </c>
      <c r="N461">
        <f>SUMIFS('Energy balance options'!$G$7:$G$3000,'Energy balance options'!$B$7:$B$3000,HeatGen!N$2,'Energy balance options'!$A$7:$A$3000,HeatGen!$A461)</f>
        <v>0</v>
      </c>
      <c r="O461">
        <f>SUMIFS('Energy balance options'!$G$7:$G$3000,'Energy balance options'!$B$7:$B$3000,HeatGen!O$2,'Energy balance options'!$A$7:$A$3000,HeatGen!$A461)</f>
        <v>0</v>
      </c>
      <c r="P461">
        <f>SUMIFS('Energy balance options'!$G$7:$G$3000,'Energy balance options'!$B$7:$B$3000,HeatGen!P$2,'Energy balance options'!$A$7:$A$3000,HeatGen!$A461)</f>
        <v>0</v>
      </c>
      <c r="Q461">
        <f>SUMIFS('Energy balance options'!$G$7:$G$3000,'Energy balance options'!$B$7:$B$3000,HeatGen!Q$2,'Energy balance options'!$A$7:$A$3000,HeatGen!$A461)</f>
        <v>0</v>
      </c>
      <c r="R461">
        <f>SUMIFS('Energy balance options'!$G$7:$G$3000,'Energy balance options'!$B$7:$B$3000,HeatGen!R$2,'Energy balance options'!$A$7:$A$3000,HeatGen!$A461)</f>
        <v>0</v>
      </c>
      <c r="S461">
        <f>SUMIFS('Energy balance options'!$G$7:$G$3000,'Energy balance options'!$B$7:$B$3000,HeatGen!S$2,'Energy balance options'!$A$7:$A$3000,HeatGen!$A461)</f>
        <v>0</v>
      </c>
      <c r="T461">
        <f>SUMIFS('Energy balance options'!$G$7:$G$3000,'Energy balance options'!$B$7:$B$3000,HeatGen!T$2,'Energy balance options'!$A$7:$A$3000,HeatGen!$A461)</f>
        <v>0</v>
      </c>
      <c r="U461">
        <f>SUMIFS('Energy balance options'!$G$7:$G$3000,'Energy balance options'!$B$7:$B$3000,HeatGen!U$2,'Energy balance options'!$A$7:$A$3000,HeatGen!$A461)</f>
        <v>0</v>
      </c>
      <c r="V461">
        <f>SUMIFS('Energy balance options'!$G$7:$G$3000,'Energy balance options'!$B$7:$B$3000,HeatGen!V$2,'Energy balance options'!$A$7:$A$3000,HeatGen!$A461)</f>
        <v>0</v>
      </c>
      <c r="W461">
        <f>SUMIFS('Energy balance options'!$G$7:$G$3000,'Energy balance options'!$B$7:$B$3000,HeatGen!W$2,'Energy balance options'!$A$7:$A$3000,HeatGen!$A461)</f>
        <v>0</v>
      </c>
      <c r="X461">
        <f>SUMIFS('Energy balance options'!$G$7:$G$3000,'Energy balance options'!$B$7:$B$3000,HeatGen!X$2,'Energy balance options'!$A$7:$A$3000,HeatGen!$A461)</f>
        <v>0</v>
      </c>
      <c r="Y461">
        <f t="shared" si="119"/>
        <v>0</v>
      </c>
      <c r="Z461">
        <f t="shared" si="120"/>
        <v>0</v>
      </c>
      <c r="AA461">
        <f t="shared" si="121"/>
        <v>0</v>
      </c>
      <c r="AB461">
        <f t="shared" si="122"/>
        <v>0</v>
      </c>
      <c r="AC461">
        <f t="shared" si="123"/>
        <v>0</v>
      </c>
      <c r="AD461">
        <f t="shared" si="124"/>
        <v>0</v>
      </c>
      <c r="AE461">
        <f t="shared" si="125"/>
        <v>0</v>
      </c>
      <c r="AF461">
        <f t="shared" si="126"/>
        <v>0</v>
      </c>
      <c r="AG461">
        <f t="shared" si="127"/>
        <v>0</v>
      </c>
      <c r="AH461">
        <f t="shared" si="128"/>
        <v>0</v>
      </c>
      <c r="AI461">
        <f t="shared" si="129"/>
        <v>0</v>
      </c>
      <c r="AJ461">
        <f t="shared" si="130"/>
        <v>0</v>
      </c>
      <c r="AK461">
        <f t="shared" si="131"/>
        <v>0</v>
      </c>
      <c r="AL461">
        <f t="shared" si="132"/>
        <v>0</v>
      </c>
      <c r="AM461">
        <f t="shared" si="133"/>
        <v>0</v>
      </c>
      <c r="AN461">
        <f t="shared" si="134"/>
        <v>0</v>
      </c>
      <c r="AO461">
        <f t="shared" si="135"/>
        <v>0</v>
      </c>
    </row>
    <row r="462" spans="1:41" x14ac:dyDescent="0.2">
      <c r="A462" s="9" t="str">
        <f>'Cost per option'!A470</f>
        <v>2362 Methanol to Gasoline</v>
      </c>
      <c r="B462" t="str">
        <f>_xlfn.IFNA(VLOOKUP(A462,'Energy balance options'!A$7:C$3000,3,FALSE),"")</f>
        <v>Raffinaderijen</v>
      </c>
      <c r="C462">
        <f>SUMIFS('Energy balance options'!$F$7:$F$3000,'Energy balance options'!$B$7:$B$3000,HeatGen!C$2,'Energy balance options'!$A$7:$A$3000,HeatGen!$A462)</f>
        <v>0</v>
      </c>
      <c r="D462">
        <f>SUMIFS('Energy balance options'!$F$7:$F$3000,'Energy balance options'!$B$7:$B$3000,HeatGen!D$2,'Energy balance options'!$A$7:$A$3000,HeatGen!$A462)</f>
        <v>0</v>
      </c>
      <c r="E462">
        <f>SUMIFS('Energy balance options'!$F$7:$F$3000,'Energy balance options'!$B$7:$B$3000,HeatGen!E$2,'Energy balance options'!$A$7:$A$3000,HeatGen!$A462)</f>
        <v>0</v>
      </c>
      <c r="F462">
        <f>SUMIFS('Energy balance options'!$F$7:$F$3000,'Energy balance options'!$B$7:$B$3000,HeatGen!F$2,'Energy balance options'!$A$7:$A$3000,HeatGen!$A462)</f>
        <v>0</v>
      </c>
      <c r="G462">
        <f>SUMIFS('Energy balance options'!$F$7:$F$3000,'Energy balance options'!$B$7:$B$3000,HeatGen!G$2,'Energy balance options'!$A$7:$A$3000,HeatGen!$A462)</f>
        <v>0</v>
      </c>
      <c r="H462">
        <f>SUMIFS('Energy balance options'!$G$7:$G$3000,'Energy balance options'!$B$7:$B$3000,HeatGen!H$2,'Energy balance options'!$A$7:$A$3000,HeatGen!$A462)</f>
        <v>0</v>
      </c>
      <c r="I462">
        <f>SUMIFS('Energy balance options'!$G$7:$G$3000,'Energy balance options'!$B$7:$B$3000,HeatGen!I$2,'Energy balance options'!$A$7:$A$3000,HeatGen!$A462)</f>
        <v>0</v>
      </c>
      <c r="J462">
        <f>SUMIFS('Energy balance options'!$G$7:$G$3000,'Energy balance options'!$B$7:$B$3000,HeatGen!J$2,'Energy balance options'!$A$7:$A$3000,HeatGen!$A462)</f>
        <v>2.1486437860000001E-5</v>
      </c>
      <c r="K462">
        <f>SUMIFS('Energy balance options'!$G$7:$G$3000,'Energy balance options'!$B$7:$B$3000,HeatGen!K$2,'Energy balance options'!$A$7:$A$3000,HeatGen!$A462)</f>
        <v>0</v>
      </c>
      <c r="L462">
        <f>SUMIFS('Energy balance options'!$G$7:$G$3000,'Energy balance options'!$B$7:$B$3000,HeatGen!L$2,'Energy balance options'!$A$7:$A$3000,HeatGen!$A462)</f>
        <v>0</v>
      </c>
      <c r="M462">
        <f>SUMIFS('Energy balance options'!$G$7:$G$3000,'Energy balance options'!$B$7:$B$3000,HeatGen!M$2,'Energy balance options'!$A$7:$A$3000,HeatGen!$A462)</f>
        <v>0</v>
      </c>
      <c r="N462">
        <f>SUMIFS('Energy balance options'!$G$7:$G$3000,'Energy balance options'!$B$7:$B$3000,HeatGen!N$2,'Energy balance options'!$A$7:$A$3000,HeatGen!$A462)</f>
        <v>0</v>
      </c>
      <c r="O462">
        <f>SUMIFS('Energy balance options'!$G$7:$G$3000,'Energy balance options'!$B$7:$B$3000,HeatGen!O$2,'Energy balance options'!$A$7:$A$3000,HeatGen!$A462)</f>
        <v>0</v>
      </c>
      <c r="P462">
        <f>SUMIFS('Energy balance options'!$G$7:$G$3000,'Energy balance options'!$B$7:$B$3000,HeatGen!P$2,'Energy balance options'!$A$7:$A$3000,HeatGen!$A462)</f>
        <v>0</v>
      </c>
      <c r="Q462">
        <f>SUMIFS('Energy balance options'!$G$7:$G$3000,'Energy balance options'!$B$7:$B$3000,HeatGen!Q$2,'Energy balance options'!$A$7:$A$3000,HeatGen!$A462)</f>
        <v>0</v>
      </c>
      <c r="R462">
        <f>SUMIFS('Energy balance options'!$G$7:$G$3000,'Energy balance options'!$B$7:$B$3000,HeatGen!R$2,'Energy balance options'!$A$7:$A$3000,HeatGen!$A462)</f>
        <v>0</v>
      </c>
      <c r="S462">
        <f>SUMIFS('Energy balance options'!$G$7:$G$3000,'Energy balance options'!$B$7:$B$3000,HeatGen!S$2,'Energy balance options'!$A$7:$A$3000,HeatGen!$A462)</f>
        <v>0</v>
      </c>
      <c r="T462">
        <f>SUMIFS('Energy balance options'!$G$7:$G$3000,'Energy balance options'!$B$7:$B$3000,HeatGen!T$2,'Energy balance options'!$A$7:$A$3000,HeatGen!$A462)</f>
        <v>0</v>
      </c>
      <c r="U462">
        <f>SUMIFS('Energy balance options'!$G$7:$G$3000,'Energy balance options'!$B$7:$B$3000,HeatGen!U$2,'Energy balance options'!$A$7:$A$3000,HeatGen!$A462)</f>
        <v>0</v>
      </c>
      <c r="V462">
        <f>SUMIFS('Energy balance options'!$G$7:$G$3000,'Energy balance options'!$B$7:$B$3000,HeatGen!V$2,'Energy balance options'!$A$7:$A$3000,HeatGen!$A462)</f>
        <v>0</v>
      </c>
      <c r="W462">
        <f>SUMIFS('Energy balance options'!$G$7:$G$3000,'Energy balance options'!$B$7:$B$3000,HeatGen!W$2,'Energy balance options'!$A$7:$A$3000,HeatGen!$A462)</f>
        <v>0</v>
      </c>
      <c r="X462">
        <f>SUMIFS('Energy balance options'!$G$7:$G$3000,'Energy balance options'!$B$7:$B$3000,HeatGen!X$2,'Energy balance options'!$A$7:$A$3000,HeatGen!$A462)</f>
        <v>0</v>
      </c>
      <c r="Y462">
        <f t="shared" si="119"/>
        <v>0</v>
      </c>
      <c r="Z462">
        <f t="shared" si="120"/>
        <v>0</v>
      </c>
      <c r="AA462">
        <f t="shared" si="121"/>
        <v>0</v>
      </c>
      <c r="AB462">
        <f t="shared" si="122"/>
        <v>0</v>
      </c>
      <c r="AC462">
        <f t="shared" si="123"/>
        <v>0</v>
      </c>
      <c r="AD462">
        <f t="shared" si="124"/>
        <v>0</v>
      </c>
      <c r="AE462">
        <f t="shared" si="125"/>
        <v>0</v>
      </c>
      <c r="AF462">
        <f t="shared" si="126"/>
        <v>0</v>
      </c>
      <c r="AG462">
        <f t="shared" si="127"/>
        <v>0</v>
      </c>
      <c r="AH462">
        <f t="shared" si="128"/>
        <v>0</v>
      </c>
      <c r="AI462">
        <f t="shared" si="129"/>
        <v>0</v>
      </c>
      <c r="AJ462">
        <f t="shared" si="130"/>
        <v>0</v>
      </c>
      <c r="AK462">
        <f t="shared" si="131"/>
        <v>0</v>
      </c>
      <c r="AL462">
        <f t="shared" si="132"/>
        <v>0</v>
      </c>
      <c r="AM462">
        <f t="shared" si="133"/>
        <v>0</v>
      </c>
      <c r="AN462">
        <f t="shared" si="134"/>
        <v>0</v>
      </c>
      <c r="AO462">
        <f t="shared" si="135"/>
        <v>0</v>
      </c>
    </row>
    <row r="463" spans="1:41" x14ac:dyDescent="0.2">
      <c r="A463" s="9" t="str">
        <f>'Cost per option'!A471</f>
        <v>2363 Natural Gas boilers - Low Temp - Chemie</v>
      </c>
      <c r="B463" t="str">
        <f>_xlfn.IFNA(VLOOKUP(A463,'Energy balance options'!A$7:C$3000,3,FALSE),"")</f>
        <v>Chemie</v>
      </c>
      <c r="C463">
        <f>SUMIFS('Energy balance options'!$F$7:$F$3000,'Energy balance options'!$B$7:$B$3000,HeatGen!C$2,'Energy balance options'!$A$7:$A$3000,HeatGen!$A463)</f>
        <v>0</v>
      </c>
      <c r="D463">
        <f>SUMIFS('Energy balance options'!$F$7:$F$3000,'Energy balance options'!$B$7:$B$3000,HeatGen!D$2,'Energy balance options'!$A$7:$A$3000,HeatGen!$A463)</f>
        <v>-8.5318566710000003E-4</v>
      </c>
      <c r="E463">
        <f>SUMIFS('Energy balance options'!$F$7:$F$3000,'Energy balance options'!$B$7:$B$3000,HeatGen!E$2,'Energy balance options'!$A$7:$A$3000,HeatGen!$A463)</f>
        <v>0</v>
      </c>
      <c r="F463">
        <f>SUMIFS('Energy balance options'!$F$7:$F$3000,'Energy balance options'!$B$7:$B$3000,HeatGen!F$2,'Energy balance options'!$A$7:$A$3000,HeatGen!$A463)</f>
        <v>0</v>
      </c>
      <c r="G463">
        <f>SUMIFS('Energy balance options'!$F$7:$F$3000,'Energy balance options'!$B$7:$B$3000,HeatGen!G$2,'Energy balance options'!$A$7:$A$3000,HeatGen!$A463)</f>
        <v>0</v>
      </c>
      <c r="H463">
        <f>SUMIFS('Energy balance options'!$G$7:$G$3000,'Energy balance options'!$B$7:$B$3000,HeatGen!H$2,'Energy balance options'!$A$7:$A$3000,HeatGen!$A463)</f>
        <v>9.4788453359999998E-4</v>
      </c>
      <c r="I463">
        <f>SUMIFS('Energy balance options'!$G$7:$G$3000,'Energy balance options'!$B$7:$B$3000,HeatGen!I$2,'Energy balance options'!$A$7:$A$3000,HeatGen!$A463)</f>
        <v>0</v>
      </c>
      <c r="J463">
        <f>SUMIFS('Energy balance options'!$G$7:$G$3000,'Energy balance options'!$B$7:$B$3000,HeatGen!J$2,'Energy balance options'!$A$7:$A$3000,HeatGen!$A463)</f>
        <v>0</v>
      </c>
      <c r="K463">
        <f>SUMIFS('Energy balance options'!$G$7:$G$3000,'Energy balance options'!$B$7:$B$3000,HeatGen!K$2,'Energy balance options'!$A$7:$A$3000,HeatGen!$A463)</f>
        <v>0</v>
      </c>
      <c r="L463">
        <f>SUMIFS('Energy balance options'!$G$7:$G$3000,'Energy balance options'!$B$7:$B$3000,HeatGen!L$2,'Energy balance options'!$A$7:$A$3000,HeatGen!$A463)</f>
        <v>0</v>
      </c>
      <c r="M463">
        <f>SUMIFS('Energy balance options'!$G$7:$G$3000,'Energy balance options'!$B$7:$B$3000,HeatGen!M$2,'Energy balance options'!$A$7:$A$3000,HeatGen!$A463)</f>
        <v>0</v>
      </c>
      <c r="N463">
        <f>SUMIFS('Energy balance options'!$G$7:$G$3000,'Energy balance options'!$B$7:$B$3000,HeatGen!N$2,'Energy balance options'!$A$7:$A$3000,HeatGen!$A463)</f>
        <v>0</v>
      </c>
      <c r="O463">
        <f>SUMIFS('Energy balance options'!$G$7:$G$3000,'Energy balance options'!$B$7:$B$3000,HeatGen!O$2,'Energy balance options'!$A$7:$A$3000,HeatGen!$A463)</f>
        <v>0</v>
      </c>
      <c r="P463">
        <f>SUMIFS('Energy balance options'!$G$7:$G$3000,'Energy balance options'!$B$7:$B$3000,HeatGen!P$2,'Energy balance options'!$A$7:$A$3000,HeatGen!$A463)</f>
        <v>0</v>
      </c>
      <c r="Q463">
        <f>SUMIFS('Energy balance options'!$G$7:$G$3000,'Energy balance options'!$B$7:$B$3000,HeatGen!Q$2,'Energy balance options'!$A$7:$A$3000,HeatGen!$A463)</f>
        <v>0</v>
      </c>
      <c r="R463">
        <f>SUMIFS('Energy balance options'!$G$7:$G$3000,'Energy balance options'!$B$7:$B$3000,HeatGen!R$2,'Energy balance options'!$A$7:$A$3000,HeatGen!$A463)</f>
        <v>0</v>
      </c>
      <c r="S463">
        <f>SUMIFS('Energy balance options'!$G$7:$G$3000,'Energy balance options'!$B$7:$B$3000,HeatGen!S$2,'Energy balance options'!$A$7:$A$3000,HeatGen!$A463)</f>
        <v>0</v>
      </c>
      <c r="T463">
        <f>SUMIFS('Energy balance options'!$G$7:$G$3000,'Energy balance options'!$B$7:$B$3000,HeatGen!T$2,'Energy balance options'!$A$7:$A$3000,HeatGen!$A463)</f>
        <v>0</v>
      </c>
      <c r="U463">
        <f>SUMIFS('Energy balance options'!$G$7:$G$3000,'Energy balance options'!$B$7:$B$3000,HeatGen!U$2,'Energy balance options'!$A$7:$A$3000,HeatGen!$A463)</f>
        <v>0</v>
      </c>
      <c r="V463">
        <f>SUMIFS('Energy balance options'!$G$7:$G$3000,'Energy balance options'!$B$7:$B$3000,HeatGen!V$2,'Energy balance options'!$A$7:$A$3000,HeatGen!$A463)</f>
        <v>0</v>
      </c>
      <c r="W463">
        <f>SUMIFS('Energy balance options'!$G$7:$G$3000,'Energy balance options'!$B$7:$B$3000,HeatGen!W$2,'Energy balance options'!$A$7:$A$3000,HeatGen!$A463)</f>
        <v>0</v>
      </c>
      <c r="X463">
        <f>SUMIFS('Energy balance options'!$G$7:$G$3000,'Energy balance options'!$B$7:$B$3000,HeatGen!X$2,'Energy balance options'!$A$7:$A$3000,HeatGen!$A463)</f>
        <v>0</v>
      </c>
      <c r="Y463">
        <f t="shared" si="119"/>
        <v>-8.5318566710000003E-4</v>
      </c>
      <c r="Z463">
        <f t="shared" si="120"/>
        <v>0</v>
      </c>
      <c r="AA463">
        <f t="shared" si="121"/>
        <v>0</v>
      </c>
      <c r="AB463">
        <f t="shared" si="122"/>
        <v>0</v>
      </c>
      <c r="AC463">
        <f t="shared" si="123"/>
        <v>0</v>
      </c>
      <c r="AD463">
        <f t="shared" si="124"/>
        <v>0</v>
      </c>
      <c r="AE463">
        <f t="shared" si="125"/>
        <v>0</v>
      </c>
      <c r="AF463">
        <f t="shared" si="126"/>
        <v>0</v>
      </c>
      <c r="AG463">
        <f t="shared" si="127"/>
        <v>0</v>
      </c>
      <c r="AH463">
        <f t="shared" si="128"/>
        <v>0</v>
      </c>
      <c r="AI463">
        <f t="shared" si="129"/>
        <v>0</v>
      </c>
      <c r="AJ463">
        <f t="shared" si="130"/>
        <v>0</v>
      </c>
      <c r="AK463">
        <f t="shared" si="131"/>
        <v>0</v>
      </c>
      <c r="AL463">
        <f t="shared" si="132"/>
        <v>0</v>
      </c>
      <c r="AM463">
        <f t="shared" si="133"/>
        <v>0</v>
      </c>
      <c r="AN463">
        <f t="shared" si="134"/>
        <v>0</v>
      </c>
      <c r="AO463">
        <f t="shared" si="135"/>
        <v>0</v>
      </c>
    </row>
    <row r="464" spans="1:41" x14ac:dyDescent="0.2">
      <c r="A464" s="9" t="str">
        <f>'Cost per option'!A472</f>
        <v>2364 REF Glass production conventional furnaces</v>
      </c>
      <c r="B464" t="str">
        <f>_xlfn.IFNA(VLOOKUP(A464,'Energy balance options'!A$7:C$3000,3,FALSE),"")</f>
        <v>Industrie</v>
      </c>
      <c r="C464">
        <f>SUMIFS('Energy balance options'!$F$7:$F$3000,'Energy balance options'!$B$7:$B$3000,HeatGen!C$2,'Energy balance options'!$A$7:$A$3000,HeatGen!$A464)</f>
        <v>0</v>
      </c>
      <c r="D464">
        <f>SUMIFS('Energy balance options'!$F$7:$F$3000,'Energy balance options'!$B$7:$B$3000,HeatGen!D$2,'Energy balance options'!$A$7:$A$3000,HeatGen!$A464)</f>
        <v>0</v>
      </c>
      <c r="E464">
        <f>SUMIFS('Energy balance options'!$F$7:$F$3000,'Energy balance options'!$B$7:$B$3000,HeatGen!E$2,'Energy balance options'!$A$7:$A$3000,HeatGen!$A464)</f>
        <v>0</v>
      </c>
      <c r="F464">
        <f>SUMIFS('Energy balance options'!$F$7:$F$3000,'Energy balance options'!$B$7:$B$3000,HeatGen!F$2,'Energy balance options'!$A$7:$A$3000,HeatGen!$A464)</f>
        <v>0</v>
      </c>
      <c r="G464">
        <f>SUMIFS('Energy balance options'!$F$7:$F$3000,'Energy balance options'!$B$7:$B$3000,HeatGen!G$2,'Energy balance options'!$A$7:$A$3000,HeatGen!$A464)</f>
        <v>0</v>
      </c>
      <c r="H464">
        <f>SUMIFS('Energy balance options'!$G$7:$G$3000,'Energy balance options'!$B$7:$B$3000,HeatGen!H$2,'Energy balance options'!$A$7:$A$3000,HeatGen!$A464)</f>
        <v>3.9898617569999999</v>
      </c>
      <c r="I464">
        <f>SUMIFS('Energy balance options'!$G$7:$G$3000,'Energy balance options'!$B$7:$B$3000,HeatGen!I$2,'Energy balance options'!$A$7:$A$3000,HeatGen!$A464)</f>
        <v>0</v>
      </c>
      <c r="J464">
        <f>SUMIFS('Energy balance options'!$G$7:$G$3000,'Energy balance options'!$B$7:$B$3000,HeatGen!J$2,'Energy balance options'!$A$7:$A$3000,HeatGen!$A464)</f>
        <v>0.70876562080000005</v>
      </c>
      <c r="K464">
        <f>SUMIFS('Energy balance options'!$G$7:$G$3000,'Energy balance options'!$B$7:$B$3000,HeatGen!K$2,'Energy balance options'!$A$7:$A$3000,HeatGen!$A464)</f>
        <v>0</v>
      </c>
      <c r="L464">
        <f>SUMIFS('Energy balance options'!$G$7:$G$3000,'Energy balance options'!$B$7:$B$3000,HeatGen!L$2,'Energy balance options'!$A$7:$A$3000,HeatGen!$A464)</f>
        <v>0</v>
      </c>
      <c r="M464">
        <f>SUMIFS('Energy balance options'!$G$7:$G$3000,'Energy balance options'!$B$7:$B$3000,HeatGen!M$2,'Energy balance options'!$A$7:$A$3000,HeatGen!$A464)</f>
        <v>0</v>
      </c>
      <c r="N464">
        <f>SUMIFS('Energy balance options'!$G$7:$G$3000,'Energy balance options'!$B$7:$B$3000,HeatGen!N$2,'Energy balance options'!$A$7:$A$3000,HeatGen!$A464)</f>
        <v>0</v>
      </c>
      <c r="O464">
        <f>SUMIFS('Energy balance options'!$G$7:$G$3000,'Energy balance options'!$B$7:$B$3000,HeatGen!O$2,'Energy balance options'!$A$7:$A$3000,HeatGen!$A464)</f>
        <v>0</v>
      </c>
      <c r="P464">
        <f>SUMIFS('Energy balance options'!$G$7:$G$3000,'Energy balance options'!$B$7:$B$3000,HeatGen!P$2,'Energy balance options'!$A$7:$A$3000,HeatGen!$A464)</f>
        <v>0</v>
      </c>
      <c r="Q464">
        <f>SUMIFS('Energy balance options'!$G$7:$G$3000,'Energy balance options'!$B$7:$B$3000,HeatGen!Q$2,'Energy balance options'!$A$7:$A$3000,HeatGen!$A464)</f>
        <v>0</v>
      </c>
      <c r="R464">
        <f>SUMIFS('Energy balance options'!$G$7:$G$3000,'Energy balance options'!$B$7:$B$3000,HeatGen!R$2,'Energy balance options'!$A$7:$A$3000,HeatGen!$A464)</f>
        <v>0</v>
      </c>
      <c r="S464">
        <f>SUMIFS('Energy balance options'!$G$7:$G$3000,'Energy balance options'!$B$7:$B$3000,HeatGen!S$2,'Energy balance options'!$A$7:$A$3000,HeatGen!$A464)</f>
        <v>0</v>
      </c>
      <c r="T464">
        <f>SUMIFS('Energy balance options'!$G$7:$G$3000,'Energy balance options'!$B$7:$B$3000,HeatGen!T$2,'Energy balance options'!$A$7:$A$3000,HeatGen!$A464)</f>
        <v>0</v>
      </c>
      <c r="U464">
        <f>SUMIFS('Energy balance options'!$G$7:$G$3000,'Energy balance options'!$B$7:$B$3000,HeatGen!U$2,'Energy balance options'!$A$7:$A$3000,HeatGen!$A464)</f>
        <v>0</v>
      </c>
      <c r="V464">
        <f>SUMIFS('Energy balance options'!$G$7:$G$3000,'Energy balance options'!$B$7:$B$3000,HeatGen!V$2,'Energy balance options'!$A$7:$A$3000,HeatGen!$A464)</f>
        <v>0</v>
      </c>
      <c r="W464">
        <f>SUMIFS('Energy balance options'!$G$7:$G$3000,'Energy balance options'!$B$7:$B$3000,HeatGen!W$2,'Energy balance options'!$A$7:$A$3000,HeatGen!$A464)</f>
        <v>0</v>
      </c>
      <c r="X464">
        <f>SUMIFS('Energy balance options'!$G$7:$G$3000,'Energy balance options'!$B$7:$B$3000,HeatGen!X$2,'Energy balance options'!$A$7:$A$3000,HeatGen!$A464)</f>
        <v>0</v>
      </c>
      <c r="Y464">
        <f t="shared" si="119"/>
        <v>0</v>
      </c>
      <c r="Z464">
        <f t="shared" si="120"/>
        <v>0</v>
      </c>
      <c r="AA464">
        <f t="shared" si="121"/>
        <v>0</v>
      </c>
      <c r="AB464">
        <f t="shared" si="122"/>
        <v>0</v>
      </c>
      <c r="AC464">
        <f t="shared" si="123"/>
        <v>0</v>
      </c>
      <c r="AD464">
        <f t="shared" si="124"/>
        <v>0</v>
      </c>
      <c r="AE464">
        <f t="shared" si="125"/>
        <v>0</v>
      </c>
      <c r="AF464">
        <f t="shared" si="126"/>
        <v>0</v>
      </c>
      <c r="AG464">
        <f t="shared" si="127"/>
        <v>0</v>
      </c>
      <c r="AH464">
        <f t="shared" si="128"/>
        <v>0</v>
      </c>
      <c r="AI464">
        <f t="shared" si="129"/>
        <v>0</v>
      </c>
      <c r="AJ464">
        <f t="shared" si="130"/>
        <v>0</v>
      </c>
      <c r="AK464">
        <f t="shared" si="131"/>
        <v>0</v>
      </c>
      <c r="AL464">
        <f t="shared" si="132"/>
        <v>0</v>
      </c>
      <c r="AM464">
        <f t="shared" si="133"/>
        <v>0</v>
      </c>
      <c r="AN464">
        <f t="shared" si="134"/>
        <v>0</v>
      </c>
      <c r="AO464">
        <f t="shared" si="135"/>
        <v>0</v>
      </c>
    </row>
    <row r="465" spans="1:41" x14ac:dyDescent="0.2">
      <c r="A465" s="9" t="str">
        <f>'Cost per option'!A473</f>
        <v>2365 Glass production with electric cold-top furnaces</v>
      </c>
      <c r="B465" t="str">
        <f>_xlfn.IFNA(VLOOKUP(A465,'Energy balance options'!A$7:C$3000,3,FALSE),"")</f>
        <v>Industrie</v>
      </c>
      <c r="C465">
        <f>SUMIFS('Energy balance options'!$F$7:$F$3000,'Energy balance options'!$B$7:$B$3000,HeatGen!C$2,'Energy balance options'!$A$7:$A$3000,HeatGen!$A465)</f>
        <v>0</v>
      </c>
      <c r="D465">
        <f>SUMIFS('Energy balance options'!$F$7:$F$3000,'Energy balance options'!$B$7:$B$3000,HeatGen!D$2,'Energy balance options'!$A$7:$A$3000,HeatGen!$A465)</f>
        <v>0</v>
      </c>
      <c r="E465">
        <f>SUMIFS('Energy balance options'!$F$7:$F$3000,'Energy balance options'!$B$7:$B$3000,HeatGen!E$2,'Energy balance options'!$A$7:$A$3000,HeatGen!$A465)</f>
        <v>0</v>
      </c>
      <c r="F465">
        <f>SUMIFS('Energy balance options'!$F$7:$F$3000,'Energy balance options'!$B$7:$B$3000,HeatGen!F$2,'Energy balance options'!$A$7:$A$3000,HeatGen!$A465)</f>
        <v>0</v>
      </c>
      <c r="G465">
        <f>SUMIFS('Energy balance options'!$F$7:$F$3000,'Energy balance options'!$B$7:$B$3000,HeatGen!G$2,'Energy balance options'!$A$7:$A$3000,HeatGen!$A465)</f>
        <v>0</v>
      </c>
      <c r="H465">
        <f>SUMIFS('Energy balance options'!$G$7:$G$3000,'Energy balance options'!$B$7:$B$3000,HeatGen!H$2,'Energy balance options'!$A$7:$A$3000,HeatGen!$A465)</f>
        <v>1.0873539859999999E-6</v>
      </c>
      <c r="I465">
        <f>SUMIFS('Energy balance options'!$G$7:$G$3000,'Energy balance options'!$B$7:$B$3000,HeatGen!I$2,'Energy balance options'!$A$7:$A$3000,HeatGen!$A465)</f>
        <v>0</v>
      </c>
      <c r="J465">
        <f>SUMIFS('Energy balance options'!$G$7:$G$3000,'Energy balance options'!$B$7:$B$3000,HeatGen!J$2,'Energy balance options'!$A$7:$A$3000,HeatGen!$A465)</f>
        <v>1.035842941E-5</v>
      </c>
      <c r="K465">
        <f>SUMIFS('Energy balance options'!$G$7:$G$3000,'Energy balance options'!$B$7:$B$3000,HeatGen!K$2,'Energy balance options'!$A$7:$A$3000,HeatGen!$A465)</f>
        <v>0</v>
      </c>
      <c r="L465">
        <f>SUMIFS('Energy balance options'!$G$7:$G$3000,'Energy balance options'!$B$7:$B$3000,HeatGen!L$2,'Energy balance options'!$A$7:$A$3000,HeatGen!$A465)</f>
        <v>0</v>
      </c>
      <c r="M465">
        <f>SUMIFS('Energy balance options'!$G$7:$G$3000,'Energy balance options'!$B$7:$B$3000,HeatGen!M$2,'Energy balance options'!$A$7:$A$3000,HeatGen!$A465)</f>
        <v>0</v>
      </c>
      <c r="N465">
        <f>SUMIFS('Energy balance options'!$G$7:$G$3000,'Energy balance options'!$B$7:$B$3000,HeatGen!N$2,'Energy balance options'!$A$7:$A$3000,HeatGen!$A465)</f>
        <v>0</v>
      </c>
      <c r="O465">
        <f>SUMIFS('Energy balance options'!$G$7:$G$3000,'Energy balance options'!$B$7:$B$3000,HeatGen!O$2,'Energy balance options'!$A$7:$A$3000,HeatGen!$A465)</f>
        <v>0</v>
      </c>
      <c r="P465">
        <f>SUMIFS('Energy balance options'!$G$7:$G$3000,'Energy balance options'!$B$7:$B$3000,HeatGen!P$2,'Energy balance options'!$A$7:$A$3000,HeatGen!$A465)</f>
        <v>0</v>
      </c>
      <c r="Q465">
        <f>SUMIFS('Energy balance options'!$G$7:$G$3000,'Energy balance options'!$B$7:$B$3000,HeatGen!Q$2,'Energy balance options'!$A$7:$A$3000,HeatGen!$A465)</f>
        <v>0</v>
      </c>
      <c r="R465">
        <f>SUMIFS('Energy balance options'!$G$7:$G$3000,'Energy balance options'!$B$7:$B$3000,HeatGen!R$2,'Energy balance options'!$A$7:$A$3000,HeatGen!$A465)</f>
        <v>0</v>
      </c>
      <c r="S465">
        <f>SUMIFS('Energy balance options'!$G$7:$G$3000,'Energy balance options'!$B$7:$B$3000,HeatGen!S$2,'Energy balance options'!$A$7:$A$3000,HeatGen!$A465)</f>
        <v>0</v>
      </c>
      <c r="T465">
        <f>SUMIFS('Energy balance options'!$G$7:$G$3000,'Energy balance options'!$B$7:$B$3000,HeatGen!T$2,'Energy balance options'!$A$7:$A$3000,HeatGen!$A465)</f>
        <v>0</v>
      </c>
      <c r="U465">
        <f>SUMIFS('Energy balance options'!$G$7:$G$3000,'Energy balance options'!$B$7:$B$3000,HeatGen!U$2,'Energy balance options'!$A$7:$A$3000,HeatGen!$A465)</f>
        <v>0</v>
      </c>
      <c r="V465">
        <f>SUMIFS('Energy balance options'!$G$7:$G$3000,'Energy balance options'!$B$7:$B$3000,HeatGen!V$2,'Energy balance options'!$A$7:$A$3000,HeatGen!$A465)</f>
        <v>0</v>
      </c>
      <c r="W465">
        <f>SUMIFS('Energy balance options'!$G$7:$G$3000,'Energy balance options'!$B$7:$B$3000,HeatGen!W$2,'Energy balance options'!$A$7:$A$3000,HeatGen!$A465)</f>
        <v>0</v>
      </c>
      <c r="X465">
        <f>SUMIFS('Energy balance options'!$G$7:$G$3000,'Energy balance options'!$B$7:$B$3000,HeatGen!X$2,'Energy balance options'!$A$7:$A$3000,HeatGen!$A465)</f>
        <v>0</v>
      </c>
      <c r="Y465">
        <f t="shared" si="119"/>
        <v>0</v>
      </c>
      <c r="Z465">
        <f t="shared" si="120"/>
        <v>0</v>
      </c>
      <c r="AA465">
        <f t="shared" si="121"/>
        <v>0</v>
      </c>
      <c r="AB465">
        <f t="shared" si="122"/>
        <v>0</v>
      </c>
      <c r="AC465">
        <f t="shared" si="123"/>
        <v>0</v>
      </c>
      <c r="AD465">
        <f t="shared" si="124"/>
        <v>0</v>
      </c>
      <c r="AE465">
        <f t="shared" si="125"/>
        <v>0</v>
      </c>
      <c r="AF465">
        <f t="shared" si="126"/>
        <v>0</v>
      </c>
      <c r="AG465">
        <f t="shared" si="127"/>
        <v>0</v>
      </c>
      <c r="AH465">
        <f t="shared" si="128"/>
        <v>0</v>
      </c>
      <c r="AI465">
        <f t="shared" si="129"/>
        <v>0</v>
      </c>
      <c r="AJ465">
        <f t="shared" si="130"/>
        <v>0</v>
      </c>
      <c r="AK465">
        <f t="shared" si="131"/>
        <v>0</v>
      </c>
      <c r="AL465">
        <f t="shared" si="132"/>
        <v>0</v>
      </c>
      <c r="AM465">
        <f t="shared" si="133"/>
        <v>0</v>
      </c>
      <c r="AN465">
        <f t="shared" si="134"/>
        <v>0</v>
      </c>
      <c r="AO465">
        <f t="shared" si="135"/>
        <v>0</v>
      </c>
    </row>
    <row r="466" spans="1:41" x14ac:dyDescent="0.2">
      <c r="A466" s="9" t="str">
        <f>'Cost per option'!A474</f>
        <v>2367 REF Ceramics production in conventional kilns</v>
      </c>
      <c r="B466" t="str">
        <f>_xlfn.IFNA(VLOOKUP(A466,'Energy balance options'!A$7:C$3000,3,FALSE),"")</f>
        <v>Industrie</v>
      </c>
      <c r="C466">
        <f>SUMIFS('Energy balance options'!$F$7:$F$3000,'Energy balance options'!$B$7:$B$3000,HeatGen!C$2,'Energy balance options'!$A$7:$A$3000,HeatGen!$A466)</f>
        <v>0</v>
      </c>
      <c r="D466">
        <f>SUMIFS('Energy balance options'!$F$7:$F$3000,'Energy balance options'!$B$7:$B$3000,HeatGen!D$2,'Energy balance options'!$A$7:$A$3000,HeatGen!$A466)</f>
        <v>0</v>
      </c>
      <c r="E466">
        <f>SUMIFS('Energy balance options'!$F$7:$F$3000,'Energy balance options'!$B$7:$B$3000,HeatGen!E$2,'Energy balance options'!$A$7:$A$3000,HeatGen!$A466)</f>
        <v>0</v>
      </c>
      <c r="F466">
        <f>SUMIFS('Energy balance options'!$F$7:$F$3000,'Energy balance options'!$B$7:$B$3000,HeatGen!F$2,'Energy balance options'!$A$7:$A$3000,HeatGen!$A466)</f>
        <v>0</v>
      </c>
      <c r="G466">
        <f>SUMIFS('Energy balance options'!$F$7:$F$3000,'Energy balance options'!$B$7:$B$3000,HeatGen!G$2,'Energy balance options'!$A$7:$A$3000,HeatGen!$A466)</f>
        <v>0</v>
      </c>
      <c r="H466">
        <f>SUMIFS('Energy balance options'!$G$7:$G$3000,'Energy balance options'!$B$7:$B$3000,HeatGen!H$2,'Energy balance options'!$A$7:$A$3000,HeatGen!$A466)</f>
        <v>4.171245678</v>
      </c>
      <c r="I466">
        <f>SUMIFS('Energy balance options'!$G$7:$G$3000,'Energy balance options'!$B$7:$B$3000,HeatGen!I$2,'Energy balance options'!$A$7:$A$3000,HeatGen!$A466)</f>
        <v>0</v>
      </c>
      <c r="J466">
        <f>SUMIFS('Energy balance options'!$G$7:$G$3000,'Energy balance options'!$B$7:$B$3000,HeatGen!J$2,'Energy balance options'!$A$7:$A$3000,HeatGen!$A466)</f>
        <v>0.3935137822</v>
      </c>
      <c r="K466">
        <f>SUMIFS('Energy balance options'!$G$7:$G$3000,'Energy balance options'!$B$7:$B$3000,HeatGen!K$2,'Energy balance options'!$A$7:$A$3000,HeatGen!$A466)</f>
        <v>0</v>
      </c>
      <c r="L466">
        <f>SUMIFS('Energy balance options'!$G$7:$G$3000,'Energy balance options'!$B$7:$B$3000,HeatGen!L$2,'Energy balance options'!$A$7:$A$3000,HeatGen!$A466)</f>
        <v>0</v>
      </c>
      <c r="M466">
        <f>SUMIFS('Energy balance options'!$G$7:$G$3000,'Energy balance options'!$B$7:$B$3000,HeatGen!M$2,'Energy balance options'!$A$7:$A$3000,HeatGen!$A466)</f>
        <v>0</v>
      </c>
      <c r="N466">
        <f>SUMIFS('Energy balance options'!$G$7:$G$3000,'Energy balance options'!$B$7:$B$3000,HeatGen!N$2,'Energy balance options'!$A$7:$A$3000,HeatGen!$A466)</f>
        <v>0</v>
      </c>
      <c r="O466">
        <f>SUMIFS('Energy balance options'!$G$7:$G$3000,'Energy balance options'!$B$7:$B$3000,HeatGen!O$2,'Energy balance options'!$A$7:$A$3000,HeatGen!$A466)</f>
        <v>0</v>
      </c>
      <c r="P466">
        <f>SUMIFS('Energy balance options'!$G$7:$G$3000,'Energy balance options'!$B$7:$B$3000,HeatGen!P$2,'Energy balance options'!$A$7:$A$3000,HeatGen!$A466)</f>
        <v>0</v>
      </c>
      <c r="Q466">
        <f>SUMIFS('Energy balance options'!$G$7:$G$3000,'Energy balance options'!$B$7:$B$3000,HeatGen!Q$2,'Energy balance options'!$A$7:$A$3000,HeatGen!$A466)</f>
        <v>0</v>
      </c>
      <c r="R466">
        <f>SUMIFS('Energy balance options'!$G$7:$G$3000,'Energy balance options'!$B$7:$B$3000,HeatGen!R$2,'Energy balance options'!$A$7:$A$3000,HeatGen!$A466)</f>
        <v>0</v>
      </c>
      <c r="S466">
        <f>SUMIFS('Energy balance options'!$G$7:$G$3000,'Energy balance options'!$B$7:$B$3000,HeatGen!S$2,'Energy balance options'!$A$7:$A$3000,HeatGen!$A466)</f>
        <v>0</v>
      </c>
      <c r="T466">
        <f>SUMIFS('Energy balance options'!$G$7:$G$3000,'Energy balance options'!$B$7:$B$3000,HeatGen!T$2,'Energy balance options'!$A$7:$A$3000,HeatGen!$A466)</f>
        <v>0</v>
      </c>
      <c r="U466">
        <f>SUMIFS('Energy balance options'!$G$7:$G$3000,'Energy balance options'!$B$7:$B$3000,HeatGen!U$2,'Energy balance options'!$A$7:$A$3000,HeatGen!$A466)</f>
        <v>0</v>
      </c>
      <c r="V466">
        <f>SUMIFS('Energy balance options'!$G$7:$G$3000,'Energy balance options'!$B$7:$B$3000,HeatGen!V$2,'Energy balance options'!$A$7:$A$3000,HeatGen!$A466)</f>
        <v>0</v>
      </c>
      <c r="W466">
        <f>SUMIFS('Energy balance options'!$G$7:$G$3000,'Energy balance options'!$B$7:$B$3000,HeatGen!W$2,'Energy balance options'!$A$7:$A$3000,HeatGen!$A466)</f>
        <v>0</v>
      </c>
      <c r="X466">
        <f>SUMIFS('Energy balance options'!$G$7:$G$3000,'Energy balance options'!$B$7:$B$3000,HeatGen!X$2,'Energy balance options'!$A$7:$A$3000,HeatGen!$A466)</f>
        <v>0</v>
      </c>
      <c r="Y466">
        <f t="shared" si="119"/>
        <v>0</v>
      </c>
      <c r="Z466">
        <f t="shared" si="120"/>
        <v>0</v>
      </c>
      <c r="AA466">
        <f t="shared" si="121"/>
        <v>0</v>
      </c>
      <c r="AB466">
        <f t="shared" si="122"/>
        <v>0</v>
      </c>
      <c r="AC466">
        <f t="shared" si="123"/>
        <v>0</v>
      </c>
      <c r="AD466">
        <f t="shared" si="124"/>
        <v>0</v>
      </c>
      <c r="AE466">
        <f t="shared" si="125"/>
        <v>0</v>
      </c>
      <c r="AF466">
        <f t="shared" si="126"/>
        <v>0</v>
      </c>
      <c r="AG466">
        <f t="shared" si="127"/>
        <v>0</v>
      </c>
      <c r="AH466">
        <f t="shared" si="128"/>
        <v>0</v>
      </c>
      <c r="AI466">
        <f t="shared" si="129"/>
        <v>0</v>
      </c>
      <c r="AJ466">
        <f t="shared" si="130"/>
        <v>0</v>
      </c>
      <c r="AK466">
        <f t="shared" si="131"/>
        <v>0</v>
      </c>
      <c r="AL466">
        <f t="shared" si="132"/>
        <v>0</v>
      </c>
      <c r="AM466">
        <f t="shared" si="133"/>
        <v>0</v>
      </c>
      <c r="AN466">
        <f t="shared" si="134"/>
        <v>0</v>
      </c>
      <c r="AO466">
        <f t="shared" si="135"/>
        <v>0</v>
      </c>
    </row>
    <row r="467" spans="1:41" x14ac:dyDescent="0.2">
      <c r="A467" s="9" t="str">
        <f>'Cost per option'!A475</f>
        <v>2370 Indirect CO2 emissions in the chemical industry</v>
      </c>
      <c r="B467" t="str">
        <f>_xlfn.IFNA(VLOOKUP(A467,'Energy balance options'!A$7:C$3000,3,FALSE),"")</f>
        <v/>
      </c>
      <c r="C467">
        <f>SUMIFS('Energy balance options'!$F$7:$F$3000,'Energy balance options'!$B$7:$B$3000,HeatGen!C$2,'Energy balance options'!$A$7:$A$3000,HeatGen!$A467)</f>
        <v>0</v>
      </c>
      <c r="D467">
        <f>SUMIFS('Energy balance options'!$F$7:$F$3000,'Energy balance options'!$B$7:$B$3000,HeatGen!D$2,'Energy balance options'!$A$7:$A$3000,HeatGen!$A467)</f>
        <v>0</v>
      </c>
      <c r="E467">
        <f>SUMIFS('Energy balance options'!$F$7:$F$3000,'Energy balance options'!$B$7:$B$3000,HeatGen!E$2,'Energy balance options'!$A$7:$A$3000,HeatGen!$A467)</f>
        <v>0</v>
      </c>
      <c r="F467">
        <f>SUMIFS('Energy balance options'!$F$7:$F$3000,'Energy balance options'!$B$7:$B$3000,HeatGen!F$2,'Energy balance options'!$A$7:$A$3000,HeatGen!$A467)</f>
        <v>0</v>
      </c>
      <c r="G467">
        <f>SUMIFS('Energy balance options'!$F$7:$F$3000,'Energy balance options'!$B$7:$B$3000,HeatGen!G$2,'Energy balance options'!$A$7:$A$3000,HeatGen!$A467)</f>
        <v>0</v>
      </c>
      <c r="H467">
        <f>SUMIFS('Energy balance options'!$G$7:$G$3000,'Energy balance options'!$B$7:$B$3000,HeatGen!H$2,'Energy balance options'!$A$7:$A$3000,HeatGen!$A467)</f>
        <v>0</v>
      </c>
      <c r="I467">
        <f>SUMIFS('Energy balance options'!$G$7:$G$3000,'Energy balance options'!$B$7:$B$3000,HeatGen!I$2,'Energy balance options'!$A$7:$A$3000,HeatGen!$A467)</f>
        <v>0</v>
      </c>
      <c r="J467">
        <f>SUMIFS('Energy balance options'!$G$7:$G$3000,'Energy balance options'!$B$7:$B$3000,HeatGen!J$2,'Energy balance options'!$A$7:$A$3000,HeatGen!$A467)</f>
        <v>0</v>
      </c>
      <c r="K467">
        <f>SUMIFS('Energy balance options'!$G$7:$G$3000,'Energy balance options'!$B$7:$B$3000,HeatGen!K$2,'Energy balance options'!$A$7:$A$3000,HeatGen!$A467)</f>
        <v>0</v>
      </c>
      <c r="L467">
        <f>SUMIFS('Energy balance options'!$G$7:$G$3000,'Energy balance options'!$B$7:$B$3000,HeatGen!L$2,'Energy balance options'!$A$7:$A$3000,HeatGen!$A467)</f>
        <v>0</v>
      </c>
      <c r="M467">
        <f>SUMIFS('Energy balance options'!$G$7:$G$3000,'Energy balance options'!$B$7:$B$3000,HeatGen!M$2,'Energy balance options'!$A$7:$A$3000,HeatGen!$A467)</f>
        <v>0</v>
      </c>
      <c r="N467">
        <f>SUMIFS('Energy balance options'!$G$7:$G$3000,'Energy balance options'!$B$7:$B$3000,HeatGen!N$2,'Energy balance options'!$A$7:$A$3000,HeatGen!$A467)</f>
        <v>0</v>
      </c>
      <c r="O467">
        <f>SUMIFS('Energy balance options'!$G$7:$G$3000,'Energy balance options'!$B$7:$B$3000,HeatGen!O$2,'Energy balance options'!$A$7:$A$3000,HeatGen!$A467)</f>
        <v>0</v>
      </c>
      <c r="P467">
        <f>SUMIFS('Energy balance options'!$G$7:$G$3000,'Energy balance options'!$B$7:$B$3000,HeatGen!P$2,'Energy balance options'!$A$7:$A$3000,HeatGen!$A467)</f>
        <v>0</v>
      </c>
      <c r="Q467">
        <f>SUMIFS('Energy balance options'!$G$7:$G$3000,'Energy balance options'!$B$7:$B$3000,HeatGen!Q$2,'Energy balance options'!$A$7:$A$3000,HeatGen!$A467)</f>
        <v>0</v>
      </c>
      <c r="R467">
        <f>SUMIFS('Energy balance options'!$G$7:$G$3000,'Energy balance options'!$B$7:$B$3000,HeatGen!R$2,'Energy balance options'!$A$7:$A$3000,HeatGen!$A467)</f>
        <v>0</v>
      </c>
      <c r="S467">
        <f>SUMIFS('Energy balance options'!$G$7:$G$3000,'Energy balance options'!$B$7:$B$3000,HeatGen!S$2,'Energy balance options'!$A$7:$A$3000,HeatGen!$A467)</f>
        <v>0</v>
      </c>
      <c r="T467">
        <f>SUMIFS('Energy balance options'!$G$7:$G$3000,'Energy balance options'!$B$7:$B$3000,HeatGen!T$2,'Energy balance options'!$A$7:$A$3000,HeatGen!$A467)</f>
        <v>0</v>
      </c>
      <c r="U467">
        <f>SUMIFS('Energy balance options'!$G$7:$G$3000,'Energy balance options'!$B$7:$B$3000,HeatGen!U$2,'Energy balance options'!$A$7:$A$3000,HeatGen!$A467)</f>
        <v>0</v>
      </c>
      <c r="V467">
        <f>SUMIFS('Energy balance options'!$G$7:$G$3000,'Energy balance options'!$B$7:$B$3000,HeatGen!V$2,'Energy balance options'!$A$7:$A$3000,HeatGen!$A467)</f>
        <v>0</v>
      </c>
      <c r="W467">
        <f>SUMIFS('Energy balance options'!$G$7:$G$3000,'Energy balance options'!$B$7:$B$3000,HeatGen!W$2,'Energy balance options'!$A$7:$A$3000,HeatGen!$A467)</f>
        <v>0</v>
      </c>
      <c r="X467">
        <f>SUMIFS('Energy balance options'!$G$7:$G$3000,'Energy balance options'!$B$7:$B$3000,HeatGen!X$2,'Energy balance options'!$A$7:$A$3000,HeatGen!$A467)</f>
        <v>0</v>
      </c>
      <c r="Y467">
        <f t="shared" si="119"/>
        <v>0</v>
      </c>
      <c r="Z467">
        <f t="shared" si="120"/>
        <v>0</v>
      </c>
      <c r="AA467">
        <f t="shared" si="121"/>
        <v>0</v>
      </c>
      <c r="AB467">
        <f t="shared" si="122"/>
        <v>0</v>
      </c>
      <c r="AC467">
        <f t="shared" si="123"/>
        <v>0</v>
      </c>
      <c r="AD467">
        <f t="shared" si="124"/>
        <v>0</v>
      </c>
      <c r="AE467">
        <f t="shared" si="125"/>
        <v>0</v>
      </c>
      <c r="AF467">
        <f t="shared" si="126"/>
        <v>0</v>
      </c>
      <c r="AG467">
        <f t="shared" si="127"/>
        <v>0</v>
      </c>
      <c r="AH467">
        <f t="shared" si="128"/>
        <v>0</v>
      </c>
      <c r="AI467">
        <f t="shared" si="129"/>
        <v>0</v>
      </c>
      <c r="AJ467">
        <f t="shared" si="130"/>
        <v>0</v>
      </c>
      <c r="AK467">
        <f t="shared" si="131"/>
        <v>0</v>
      </c>
      <c r="AL467">
        <f t="shared" si="132"/>
        <v>0</v>
      </c>
      <c r="AM467">
        <f t="shared" si="133"/>
        <v>0</v>
      </c>
      <c r="AN467">
        <f t="shared" si="134"/>
        <v>0</v>
      </c>
      <c r="AO467">
        <f t="shared" si="135"/>
        <v>0</v>
      </c>
    </row>
    <row r="468" spans="1:41" x14ac:dyDescent="0.2">
      <c r="A468" s="9" t="str">
        <f>'Cost per option'!A476</f>
        <v>2371 LNG truck with 13% energy consumption reduction</v>
      </c>
      <c r="B468" t="str">
        <f>_xlfn.IFNA(VLOOKUP(A468,'Energy balance options'!A$7:C$3000,3,FALSE),"")</f>
        <v>Verkeer</v>
      </c>
      <c r="C468">
        <f>SUMIFS('Energy balance options'!$F$7:$F$3000,'Energy balance options'!$B$7:$B$3000,HeatGen!C$2,'Energy balance options'!$A$7:$A$3000,HeatGen!$A468)</f>
        <v>0</v>
      </c>
      <c r="D468">
        <f>SUMIFS('Energy balance options'!$F$7:$F$3000,'Energy balance options'!$B$7:$B$3000,HeatGen!D$2,'Energy balance options'!$A$7:$A$3000,HeatGen!$A468)</f>
        <v>0</v>
      </c>
      <c r="E468">
        <f>SUMIFS('Energy balance options'!$F$7:$F$3000,'Energy balance options'!$B$7:$B$3000,HeatGen!E$2,'Energy balance options'!$A$7:$A$3000,HeatGen!$A468)</f>
        <v>0</v>
      </c>
      <c r="F468">
        <f>SUMIFS('Energy balance options'!$F$7:$F$3000,'Energy balance options'!$B$7:$B$3000,HeatGen!F$2,'Energy balance options'!$A$7:$A$3000,HeatGen!$A468)</f>
        <v>0</v>
      </c>
      <c r="G468">
        <f>SUMIFS('Energy balance options'!$F$7:$F$3000,'Energy balance options'!$B$7:$B$3000,HeatGen!G$2,'Energy balance options'!$A$7:$A$3000,HeatGen!$A468)</f>
        <v>0</v>
      </c>
      <c r="H468">
        <f>SUMIFS('Energy balance options'!$G$7:$G$3000,'Energy balance options'!$B$7:$B$3000,HeatGen!H$2,'Energy balance options'!$A$7:$A$3000,HeatGen!$A468)</f>
        <v>1.6061435400000001E-5</v>
      </c>
      <c r="I468">
        <f>SUMIFS('Energy balance options'!$G$7:$G$3000,'Energy balance options'!$B$7:$B$3000,HeatGen!I$2,'Energy balance options'!$A$7:$A$3000,HeatGen!$A468)</f>
        <v>0</v>
      </c>
      <c r="J468">
        <f>SUMIFS('Energy balance options'!$G$7:$G$3000,'Energy balance options'!$B$7:$B$3000,HeatGen!J$2,'Energy balance options'!$A$7:$A$3000,HeatGen!$A468)</f>
        <v>0</v>
      </c>
      <c r="K468">
        <f>SUMIFS('Energy balance options'!$G$7:$G$3000,'Energy balance options'!$B$7:$B$3000,HeatGen!K$2,'Energy balance options'!$A$7:$A$3000,HeatGen!$A468)</f>
        <v>0</v>
      </c>
      <c r="L468">
        <f>SUMIFS('Energy balance options'!$G$7:$G$3000,'Energy balance options'!$B$7:$B$3000,HeatGen!L$2,'Energy balance options'!$A$7:$A$3000,HeatGen!$A468)</f>
        <v>0</v>
      </c>
      <c r="M468">
        <f>SUMIFS('Energy balance options'!$G$7:$G$3000,'Energy balance options'!$B$7:$B$3000,HeatGen!M$2,'Energy balance options'!$A$7:$A$3000,HeatGen!$A468)</f>
        <v>0</v>
      </c>
      <c r="N468">
        <f>SUMIFS('Energy balance options'!$G$7:$G$3000,'Energy balance options'!$B$7:$B$3000,HeatGen!N$2,'Energy balance options'!$A$7:$A$3000,HeatGen!$A468)</f>
        <v>0</v>
      </c>
      <c r="O468">
        <f>SUMIFS('Energy balance options'!$G$7:$G$3000,'Energy balance options'!$B$7:$B$3000,HeatGen!O$2,'Energy balance options'!$A$7:$A$3000,HeatGen!$A468)</f>
        <v>0</v>
      </c>
      <c r="P468">
        <f>SUMIFS('Energy balance options'!$G$7:$G$3000,'Energy balance options'!$B$7:$B$3000,HeatGen!P$2,'Energy balance options'!$A$7:$A$3000,HeatGen!$A468)</f>
        <v>0</v>
      </c>
      <c r="Q468">
        <f>SUMIFS('Energy balance options'!$G$7:$G$3000,'Energy balance options'!$B$7:$B$3000,HeatGen!Q$2,'Energy balance options'!$A$7:$A$3000,HeatGen!$A468)</f>
        <v>0</v>
      </c>
      <c r="R468">
        <f>SUMIFS('Energy balance options'!$G$7:$G$3000,'Energy balance options'!$B$7:$B$3000,HeatGen!R$2,'Energy balance options'!$A$7:$A$3000,HeatGen!$A468)</f>
        <v>0</v>
      </c>
      <c r="S468">
        <f>SUMIFS('Energy balance options'!$G$7:$G$3000,'Energy balance options'!$B$7:$B$3000,HeatGen!S$2,'Energy balance options'!$A$7:$A$3000,HeatGen!$A468)</f>
        <v>0</v>
      </c>
      <c r="T468">
        <f>SUMIFS('Energy balance options'!$G$7:$G$3000,'Energy balance options'!$B$7:$B$3000,HeatGen!T$2,'Energy balance options'!$A$7:$A$3000,HeatGen!$A468)</f>
        <v>0</v>
      </c>
      <c r="U468">
        <f>SUMIFS('Energy balance options'!$G$7:$G$3000,'Energy balance options'!$B$7:$B$3000,HeatGen!U$2,'Energy balance options'!$A$7:$A$3000,HeatGen!$A468)</f>
        <v>0</v>
      </c>
      <c r="V468">
        <f>SUMIFS('Energy balance options'!$G$7:$G$3000,'Energy balance options'!$B$7:$B$3000,HeatGen!V$2,'Energy balance options'!$A$7:$A$3000,HeatGen!$A468)</f>
        <v>0</v>
      </c>
      <c r="W468">
        <f>SUMIFS('Energy balance options'!$G$7:$G$3000,'Energy balance options'!$B$7:$B$3000,HeatGen!W$2,'Energy balance options'!$A$7:$A$3000,HeatGen!$A468)</f>
        <v>0</v>
      </c>
      <c r="X468">
        <f>SUMIFS('Energy balance options'!$G$7:$G$3000,'Energy balance options'!$B$7:$B$3000,HeatGen!X$2,'Energy balance options'!$A$7:$A$3000,HeatGen!$A468)</f>
        <v>0</v>
      </c>
      <c r="Y468">
        <f t="shared" si="119"/>
        <v>0</v>
      </c>
      <c r="Z468">
        <f t="shared" si="120"/>
        <v>0</v>
      </c>
      <c r="AA468">
        <f t="shared" si="121"/>
        <v>0</v>
      </c>
      <c r="AB468">
        <f t="shared" si="122"/>
        <v>0</v>
      </c>
      <c r="AC468">
        <f t="shared" si="123"/>
        <v>0</v>
      </c>
      <c r="AD468">
        <f t="shared" si="124"/>
        <v>0</v>
      </c>
      <c r="AE468">
        <f t="shared" si="125"/>
        <v>0</v>
      </c>
      <c r="AF468">
        <f t="shared" si="126"/>
        <v>0</v>
      </c>
      <c r="AG468">
        <f t="shared" si="127"/>
        <v>0</v>
      </c>
      <c r="AH468">
        <f t="shared" si="128"/>
        <v>0</v>
      </c>
      <c r="AI468">
        <f t="shared" si="129"/>
        <v>0</v>
      </c>
      <c r="AJ468">
        <f t="shared" si="130"/>
        <v>0</v>
      </c>
      <c r="AK468">
        <f t="shared" si="131"/>
        <v>0</v>
      </c>
      <c r="AL468">
        <f t="shared" si="132"/>
        <v>0</v>
      </c>
      <c r="AM468">
        <f t="shared" si="133"/>
        <v>0</v>
      </c>
      <c r="AN468">
        <f t="shared" si="134"/>
        <v>0</v>
      </c>
      <c r="AO468">
        <f t="shared" si="135"/>
        <v>0</v>
      </c>
    </row>
    <row r="469" spans="1:41" x14ac:dyDescent="0.2">
      <c r="A469" s="9" t="str">
        <f>'Cost per option'!A477</f>
        <v>2372 H2 truck with energy consumption reduction</v>
      </c>
      <c r="B469" t="str">
        <f>_xlfn.IFNA(VLOOKUP(A469,'Energy balance options'!A$7:C$3000,3,FALSE),"")</f>
        <v>Verkeer</v>
      </c>
      <c r="C469">
        <f>SUMIFS('Energy balance options'!$F$7:$F$3000,'Energy balance options'!$B$7:$B$3000,HeatGen!C$2,'Energy balance options'!$A$7:$A$3000,HeatGen!$A469)</f>
        <v>0</v>
      </c>
      <c r="D469">
        <f>SUMIFS('Energy balance options'!$F$7:$F$3000,'Energy balance options'!$B$7:$B$3000,HeatGen!D$2,'Energy balance options'!$A$7:$A$3000,HeatGen!$A469)</f>
        <v>0</v>
      </c>
      <c r="E469">
        <f>SUMIFS('Energy balance options'!$F$7:$F$3000,'Energy balance options'!$B$7:$B$3000,HeatGen!E$2,'Energy balance options'!$A$7:$A$3000,HeatGen!$A469)</f>
        <v>0</v>
      </c>
      <c r="F469">
        <f>SUMIFS('Energy balance options'!$F$7:$F$3000,'Energy balance options'!$B$7:$B$3000,HeatGen!F$2,'Energy balance options'!$A$7:$A$3000,HeatGen!$A469)</f>
        <v>0</v>
      </c>
      <c r="G469">
        <f>SUMIFS('Energy balance options'!$F$7:$F$3000,'Energy balance options'!$B$7:$B$3000,HeatGen!G$2,'Energy balance options'!$A$7:$A$3000,HeatGen!$A469)</f>
        <v>0</v>
      </c>
      <c r="H469">
        <f>SUMIFS('Energy balance options'!$G$7:$G$3000,'Energy balance options'!$B$7:$B$3000,HeatGen!H$2,'Energy balance options'!$A$7:$A$3000,HeatGen!$A469)</f>
        <v>0</v>
      </c>
      <c r="I469">
        <f>SUMIFS('Energy balance options'!$G$7:$G$3000,'Energy balance options'!$B$7:$B$3000,HeatGen!I$2,'Energy balance options'!$A$7:$A$3000,HeatGen!$A469)</f>
        <v>9.496611041E-7</v>
      </c>
      <c r="J469">
        <f>SUMIFS('Energy balance options'!$G$7:$G$3000,'Energy balance options'!$B$7:$B$3000,HeatGen!J$2,'Energy balance options'!$A$7:$A$3000,HeatGen!$A469)</f>
        <v>0</v>
      </c>
      <c r="K469">
        <f>SUMIFS('Energy balance options'!$G$7:$G$3000,'Energy balance options'!$B$7:$B$3000,HeatGen!K$2,'Energy balance options'!$A$7:$A$3000,HeatGen!$A469)</f>
        <v>0</v>
      </c>
      <c r="L469">
        <f>SUMIFS('Energy balance options'!$G$7:$G$3000,'Energy balance options'!$B$7:$B$3000,HeatGen!L$2,'Energy balance options'!$A$7:$A$3000,HeatGen!$A469)</f>
        <v>0</v>
      </c>
      <c r="M469">
        <f>SUMIFS('Energy balance options'!$G$7:$G$3000,'Energy balance options'!$B$7:$B$3000,HeatGen!M$2,'Energy balance options'!$A$7:$A$3000,HeatGen!$A469)</f>
        <v>0</v>
      </c>
      <c r="N469">
        <f>SUMIFS('Energy balance options'!$G$7:$G$3000,'Energy balance options'!$B$7:$B$3000,HeatGen!N$2,'Energy balance options'!$A$7:$A$3000,HeatGen!$A469)</f>
        <v>0</v>
      </c>
      <c r="O469">
        <f>SUMIFS('Energy balance options'!$G$7:$G$3000,'Energy balance options'!$B$7:$B$3000,HeatGen!O$2,'Energy balance options'!$A$7:$A$3000,HeatGen!$A469)</f>
        <v>0</v>
      </c>
      <c r="P469">
        <f>SUMIFS('Energy balance options'!$G$7:$G$3000,'Energy balance options'!$B$7:$B$3000,HeatGen!P$2,'Energy balance options'!$A$7:$A$3000,HeatGen!$A469)</f>
        <v>0</v>
      </c>
      <c r="Q469">
        <f>SUMIFS('Energy balance options'!$G$7:$G$3000,'Energy balance options'!$B$7:$B$3000,HeatGen!Q$2,'Energy balance options'!$A$7:$A$3000,HeatGen!$A469)</f>
        <v>0</v>
      </c>
      <c r="R469">
        <f>SUMIFS('Energy balance options'!$G$7:$G$3000,'Energy balance options'!$B$7:$B$3000,HeatGen!R$2,'Energy balance options'!$A$7:$A$3000,HeatGen!$A469)</f>
        <v>0</v>
      </c>
      <c r="S469">
        <f>SUMIFS('Energy balance options'!$G$7:$G$3000,'Energy balance options'!$B$7:$B$3000,HeatGen!S$2,'Energy balance options'!$A$7:$A$3000,HeatGen!$A469)</f>
        <v>0</v>
      </c>
      <c r="T469">
        <f>SUMIFS('Energy balance options'!$G$7:$G$3000,'Energy balance options'!$B$7:$B$3000,HeatGen!T$2,'Energy balance options'!$A$7:$A$3000,HeatGen!$A469)</f>
        <v>0</v>
      </c>
      <c r="U469">
        <f>SUMIFS('Energy balance options'!$G$7:$G$3000,'Energy balance options'!$B$7:$B$3000,HeatGen!U$2,'Energy balance options'!$A$7:$A$3000,HeatGen!$A469)</f>
        <v>0</v>
      </c>
      <c r="V469">
        <f>SUMIFS('Energy balance options'!$G$7:$G$3000,'Energy balance options'!$B$7:$B$3000,HeatGen!V$2,'Energy balance options'!$A$7:$A$3000,HeatGen!$A469)</f>
        <v>0</v>
      </c>
      <c r="W469">
        <f>SUMIFS('Energy balance options'!$G$7:$G$3000,'Energy balance options'!$B$7:$B$3000,HeatGen!W$2,'Energy balance options'!$A$7:$A$3000,HeatGen!$A469)</f>
        <v>0</v>
      </c>
      <c r="X469">
        <f>SUMIFS('Energy balance options'!$G$7:$G$3000,'Energy balance options'!$B$7:$B$3000,HeatGen!X$2,'Energy balance options'!$A$7:$A$3000,HeatGen!$A469)</f>
        <v>0</v>
      </c>
      <c r="Y469">
        <f t="shared" si="119"/>
        <v>0</v>
      </c>
      <c r="Z469">
        <f t="shared" si="120"/>
        <v>0</v>
      </c>
      <c r="AA469">
        <f t="shared" si="121"/>
        <v>0</v>
      </c>
      <c r="AB469">
        <f t="shared" si="122"/>
        <v>0</v>
      </c>
      <c r="AC469">
        <f t="shared" si="123"/>
        <v>0</v>
      </c>
      <c r="AD469">
        <f t="shared" si="124"/>
        <v>0</v>
      </c>
      <c r="AE469">
        <f t="shared" si="125"/>
        <v>0</v>
      </c>
      <c r="AF469">
        <f t="shared" si="126"/>
        <v>0</v>
      </c>
      <c r="AG469">
        <f t="shared" si="127"/>
        <v>0</v>
      </c>
      <c r="AH469">
        <f t="shared" si="128"/>
        <v>0</v>
      </c>
      <c r="AI469">
        <f t="shared" si="129"/>
        <v>0</v>
      </c>
      <c r="AJ469">
        <f t="shared" si="130"/>
        <v>0</v>
      </c>
      <c r="AK469">
        <f t="shared" si="131"/>
        <v>0</v>
      </c>
      <c r="AL469">
        <f t="shared" si="132"/>
        <v>0</v>
      </c>
      <c r="AM469">
        <f t="shared" si="133"/>
        <v>0</v>
      </c>
      <c r="AN469">
        <f t="shared" si="134"/>
        <v>0</v>
      </c>
      <c r="AO469">
        <f t="shared" si="135"/>
        <v>0</v>
      </c>
    </row>
    <row r="470" spans="1:41" x14ac:dyDescent="0.2">
      <c r="A470" s="9" t="str">
        <f>'Cost per option'!A478</f>
        <v>2375 Waste Gas 200-400C Boilers - Refineries</v>
      </c>
      <c r="B470" t="str">
        <f>_xlfn.IFNA(VLOOKUP(A470,'Energy balance options'!A$7:C$3000,3,FALSE),"")</f>
        <v>Raffinaderijen</v>
      </c>
      <c r="C470">
        <f>SUMIFS('Energy balance options'!$F$7:$F$3000,'Energy balance options'!$B$7:$B$3000,HeatGen!C$2,'Energy balance options'!$A$7:$A$3000,HeatGen!$A470)</f>
        <v>0</v>
      </c>
      <c r="D470">
        <f>SUMIFS('Energy balance options'!$F$7:$F$3000,'Energy balance options'!$B$7:$B$3000,HeatGen!D$2,'Energy balance options'!$A$7:$A$3000,HeatGen!$A470)</f>
        <v>0</v>
      </c>
      <c r="E470">
        <f>SUMIFS('Energy balance options'!$F$7:$F$3000,'Energy balance options'!$B$7:$B$3000,HeatGen!E$2,'Energy balance options'!$A$7:$A$3000,HeatGen!$A470)</f>
        <v>-57.43933036</v>
      </c>
      <c r="F470">
        <f>SUMIFS('Energy balance options'!$F$7:$F$3000,'Energy balance options'!$B$7:$B$3000,HeatGen!F$2,'Energy balance options'!$A$7:$A$3000,HeatGen!$A470)</f>
        <v>0</v>
      </c>
      <c r="G470">
        <f>SUMIFS('Energy balance options'!$F$7:$F$3000,'Energy balance options'!$B$7:$B$3000,HeatGen!G$2,'Energy balance options'!$A$7:$A$3000,HeatGen!$A470)</f>
        <v>0</v>
      </c>
      <c r="H470">
        <f>SUMIFS('Energy balance options'!$G$7:$G$3000,'Energy balance options'!$B$7:$B$3000,HeatGen!H$2,'Energy balance options'!$A$7:$A$3000,HeatGen!$A470)</f>
        <v>0</v>
      </c>
      <c r="I470">
        <f>SUMIFS('Energy balance options'!$G$7:$G$3000,'Energy balance options'!$B$7:$B$3000,HeatGen!I$2,'Energy balance options'!$A$7:$A$3000,HeatGen!$A470)</f>
        <v>0</v>
      </c>
      <c r="J470">
        <f>SUMIFS('Energy balance options'!$G$7:$G$3000,'Energy balance options'!$B$7:$B$3000,HeatGen!J$2,'Energy balance options'!$A$7:$A$3000,HeatGen!$A470)</f>
        <v>0</v>
      </c>
      <c r="K470">
        <f>SUMIFS('Energy balance options'!$G$7:$G$3000,'Energy balance options'!$B$7:$B$3000,HeatGen!K$2,'Energy balance options'!$A$7:$A$3000,HeatGen!$A470)</f>
        <v>63.72111744</v>
      </c>
      <c r="L470">
        <f>SUMIFS('Energy balance options'!$G$7:$G$3000,'Energy balance options'!$B$7:$B$3000,HeatGen!L$2,'Energy balance options'!$A$7:$A$3000,HeatGen!$A470)</f>
        <v>0</v>
      </c>
      <c r="M470">
        <f>SUMIFS('Energy balance options'!$G$7:$G$3000,'Energy balance options'!$B$7:$B$3000,HeatGen!M$2,'Energy balance options'!$A$7:$A$3000,HeatGen!$A470)</f>
        <v>0</v>
      </c>
      <c r="N470">
        <f>SUMIFS('Energy balance options'!$G$7:$G$3000,'Energy balance options'!$B$7:$B$3000,HeatGen!N$2,'Energy balance options'!$A$7:$A$3000,HeatGen!$A470)</f>
        <v>0</v>
      </c>
      <c r="O470">
        <f>SUMIFS('Energy balance options'!$G$7:$G$3000,'Energy balance options'!$B$7:$B$3000,HeatGen!O$2,'Energy balance options'!$A$7:$A$3000,HeatGen!$A470)</f>
        <v>0</v>
      </c>
      <c r="P470">
        <f>SUMIFS('Energy balance options'!$G$7:$G$3000,'Energy balance options'!$B$7:$B$3000,HeatGen!P$2,'Energy balance options'!$A$7:$A$3000,HeatGen!$A470)</f>
        <v>0</v>
      </c>
      <c r="Q470">
        <f>SUMIFS('Energy balance options'!$G$7:$G$3000,'Energy balance options'!$B$7:$B$3000,HeatGen!Q$2,'Energy balance options'!$A$7:$A$3000,HeatGen!$A470)</f>
        <v>0</v>
      </c>
      <c r="R470">
        <f>SUMIFS('Energy balance options'!$G$7:$G$3000,'Energy balance options'!$B$7:$B$3000,HeatGen!R$2,'Energy balance options'!$A$7:$A$3000,HeatGen!$A470)</f>
        <v>0</v>
      </c>
      <c r="S470">
        <f>SUMIFS('Energy balance options'!$G$7:$G$3000,'Energy balance options'!$B$7:$B$3000,HeatGen!S$2,'Energy balance options'!$A$7:$A$3000,HeatGen!$A470)</f>
        <v>0</v>
      </c>
      <c r="T470">
        <f>SUMIFS('Energy balance options'!$G$7:$G$3000,'Energy balance options'!$B$7:$B$3000,HeatGen!T$2,'Energy balance options'!$A$7:$A$3000,HeatGen!$A470)</f>
        <v>0</v>
      </c>
      <c r="U470">
        <f>SUMIFS('Energy balance options'!$G$7:$G$3000,'Energy balance options'!$B$7:$B$3000,HeatGen!U$2,'Energy balance options'!$A$7:$A$3000,HeatGen!$A470)</f>
        <v>0</v>
      </c>
      <c r="V470">
        <f>SUMIFS('Energy balance options'!$G$7:$G$3000,'Energy balance options'!$B$7:$B$3000,HeatGen!V$2,'Energy balance options'!$A$7:$A$3000,HeatGen!$A470)</f>
        <v>0</v>
      </c>
      <c r="W470">
        <f>SUMIFS('Energy balance options'!$G$7:$G$3000,'Energy balance options'!$B$7:$B$3000,HeatGen!W$2,'Energy balance options'!$A$7:$A$3000,HeatGen!$A470)</f>
        <v>0</v>
      </c>
      <c r="X470">
        <f>SUMIFS('Energy balance options'!$G$7:$G$3000,'Energy balance options'!$B$7:$B$3000,HeatGen!X$2,'Energy balance options'!$A$7:$A$3000,HeatGen!$A470)</f>
        <v>0</v>
      </c>
      <c r="Y470">
        <f t="shared" si="119"/>
        <v>0</v>
      </c>
      <c r="Z470">
        <f t="shared" si="120"/>
        <v>0</v>
      </c>
      <c r="AA470">
        <f t="shared" si="121"/>
        <v>0</v>
      </c>
      <c r="AB470">
        <f t="shared" si="122"/>
        <v>-57.43933036</v>
      </c>
      <c r="AC470">
        <f t="shared" si="123"/>
        <v>0</v>
      </c>
      <c r="AD470">
        <f t="shared" si="124"/>
        <v>0</v>
      </c>
      <c r="AE470">
        <f t="shared" si="125"/>
        <v>0</v>
      </c>
      <c r="AF470">
        <f t="shared" si="126"/>
        <v>0</v>
      </c>
      <c r="AG470">
        <f t="shared" si="127"/>
        <v>0</v>
      </c>
      <c r="AH470">
        <f t="shared" si="128"/>
        <v>0</v>
      </c>
      <c r="AI470">
        <f t="shared" si="129"/>
        <v>0</v>
      </c>
      <c r="AJ470">
        <f t="shared" si="130"/>
        <v>0</v>
      </c>
      <c r="AK470">
        <f t="shared" si="131"/>
        <v>0</v>
      </c>
      <c r="AL470">
        <f t="shared" si="132"/>
        <v>0</v>
      </c>
      <c r="AM470">
        <f t="shared" si="133"/>
        <v>0</v>
      </c>
      <c r="AN470">
        <f t="shared" si="134"/>
        <v>0</v>
      </c>
      <c r="AO470">
        <f t="shared" si="135"/>
        <v>0</v>
      </c>
    </row>
    <row r="471" spans="1:41" x14ac:dyDescent="0.2">
      <c r="A471" s="9" t="str">
        <f>'Cost per option'!A479</f>
        <v>2376 Waste Gas 200-400C Boilers CCS- Refineries</v>
      </c>
      <c r="B471" t="str">
        <f>_xlfn.IFNA(VLOOKUP(A471,'Energy balance options'!A$7:C$3000,3,FALSE),"")</f>
        <v>Raffinaderijen</v>
      </c>
      <c r="C471">
        <f>SUMIFS('Energy balance options'!$F$7:$F$3000,'Energy balance options'!$B$7:$B$3000,HeatGen!C$2,'Energy balance options'!$A$7:$A$3000,HeatGen!$A471)</f>
        <v>0</v>
      </c>
      <c r="D471">
        <f>SUMIFS('Energy balance options'!$F$7:$F$3000,'Energy balance options'!$B$7:$B$3000,HeatGen!D$2,'Energy balance options'!$A$7:$A$3000,HeatGen!$A471)</f>
        <v>0</v>
      </c>
      <c r="E471">
        <f>SUMIFS('Energy balance options'!$F$7:$F$3000,'Energy balance options'!$B$7:$B$3000,HeatGen!E$2,'Energy balance options'!$A$7:$A$3000,HeatGen!$A471)</f>
        <v>-2.0549566869999999E-6</v>
      </c>
      <c r="F471">
        <f>SUMIFS('Energy balance options'!$F$7:$F$3000,'Energy balance options'!$B$7:$B$3000,HeatGen!F$2,'Energy balance options'!$A$7:$A$3000,HeatGen!$A471)</f>
        <v>0</v>
      </c>
      <c r="G471">
        <f>SUMIFS('Energy balance options'!$F$7:$F$3000,'Energy balance options'!$B$7:$B$3000,HeatGen!G$2,'Energy balance options'!$A$7:$A$3000,HeatGen!$A471)</f>
        <v>0</v>
      </c>
      <c r="H471">
        <f>SUMIFS('Energy balance options'!$G$7:$G$3000,'Energy balance options'!$B$7:$B$3000,HeatGen!H$2,'Energy balance options'!$A$7:$A$3000,HeatGen!$A471)</f>
        <v>0</v>
      </c>
      <c r="I471">
        <f>SUMIFS('Energy balance options'!$G$7:$G$3000,'Energy balance options'!$B$7:$B$3000,HeatGen!I$2,'Energy balance options'!$A$7:$A$3000,HeatGen!$A471)</f>
        <v>0</v>
      </c>
      <c r="J471">
        <f>SUMIFS('Energy balance options'!$G$7:$G$3000,'Energy balance options'!$B$7:$B$3000,HeatGen!J$2,'Energy balance options'!$A$7:$A$3000,HeatGen!$A471)</f>
        <v>1.134903259E-7</v>
      </c>
      <c r="K471">
        <f>SUMIFS('Energy balance options'!$G$7:$G$3000,'Energy balance options'!$B$7:$B$3000,HeatGen!K$2,'Energy balance options'!$A$7:$A$3000,HeatGen!$A471)</f>
        <v>4.1452626759999996E-6</v>
      </c>
      <c r="L471">
        <f>SUMIFS('Energy balance options'!$G$7:$G$3000,'Energy balance options'!$B$7:$B$3000,HeatGen!L$2,'Energy balance options'!$A$7:$A$3000,HeatGen!$A471)</f>
        <v>0</v>
      </c>
      <c r="M471">
        <f>SUMIFS('Energy balance options'!$G$7:$G$3000,'Energy balance options'!$B$7:$B$3000,HeatGen!M$2,'Energy balance options'!$A$7:$A$3000,HeatGen!$A471)</f>
        <v>0</v>
      </c>
      <c r="N471">
        <f>SUMIFS('Energy balance options'!$G$7:$G$3000,'Energy balance options'!$B$7:$B$3000,HeatGen!N$2,'Energy balance options'!$A$7:$A$3000,HeatGen!$A471)</f>
        <v>0</v>
      </c>
      <c r="O471">
        <f>SUMIFS('Energy balance options'!$G$7:$G$3000,'Energy balance options'!$B$7:$B$3000,HeatGen!O$2,'Energy balance options'!$A$7:$A$3000,HeatGen!$A471)</f>
        <v>0</v>
      </c>
      <c r="P471">
        <f>SUMIFS('Energy balance options'!$G$7:$G$3000,'Energy balance options'!$B$7:$B$3000,HeatGen!P$2,'Energy balance options'!$A$7:$A$3000,HeatGen!$A471)</f>
        <v>0</v>
      </c>
      <c r="Q471">
        <f>SUMIFS('Energy balance options'!$G$7:$G$3000,'Energy balance options'!$B$7:$B$3000,HeatGen!Q$2,'Energy balance options'!$A$7:$A$3000,HeatGen!$A471)</f>
        <v>0</v>
      </c>
      <c r="R471">
        <f>SUMIFS('Energy balance options'!$G$7:$G$3000,'Energy balance options'!$B$7:$B$3000,HeatGen!R$2,'Energy balance options'!$A$7:$A$3000,HeatGen!$A471)</f>
        <v>0</v>
      </c>
      <c r="S471">
        <f>SUMIFS('Energy balance options'!$G$7:$G$3000,'Energy balance options'!$B$7:$B$3000,HeatGen!S$2,'Energy balance options'!$A$7:$A$3000,HeatGen!$A471)</f>
        <v>0</v>
      </c>
      <c r="T471">
        <f>SUMIFS('Energy balance options'!$G$7:$G$3000,'Energy balance options'!$B$7:$B$3000,HeatGen!T$2,'Energy balance options'!$A$7:$A$3000,HeatGen!$A471)</f>
        <v>0</v>
      </c>
      <c r="U471">
        <f>SUMIFS('Energy balance options'!$G$7:$G$3000,'Energy balance options'!$B$7:$B$3000,HeatGen!U$2,'Energy balance options'!$A$7:$A$3000,HeatGen!$A471)</f>
        <v>0</v>
      </c>
      <c r="V471">
        <f>SUMIFS('Energy balance options'!$G$7:$G$3000,'Energy balance options'!$B$7:$B$3000,HeatGen!V$2,'Energy balance options'!$A$7:$A$3000,HeatGen!$A471)</f>
        <v>0</v>
      </c>
      <c r="W471">
        <f>SUMIFS('Energy balance options'!$G$7:$G$3000,'Energy balance options'!$B$7:$B$3000,HeatGen!W$2,'Energy balance options'!$A$7:$A$3000,HeatGen!$A471)</f>
        <v>0</v>
      </c>
      <c r="X471">
        <f>SUMIFS('Energy balance options'!$G$7:$G$3000,'Energy balance options'!$B$7:$B$3000,HeatGen!X$2,'Energy balance options'!$A$7:$A$3000,HeatGen!$A471)</f>
        <v>0</v>
      </c>
      <c r="Y471">
        <f t="shared" si="119"/>
        <v>0</v>
      </c>
      <c r="Z471">
        <f t="shared" si="120"/>
        <v>0</v>
      </c>
      <c r="AA471">
        <f t="shared" si="121"/>
        <v>-5.4761969997782582E-8</v>
      </c>
      <c r="AB471">
        <f t="shared" si="122"/>
        <v>-2.0001947170022172E-6</v>
      </c>
      <c r="AC471">
        <f t="shared" si="123"/>
        <v>0</v>
      </c>
      <c r="AD471">
        <f t="shared" si="124"/>
        <v>0</v>
      </c>
      <c r="AE471">
        <f t="shared" si="125"/>
        <v>0</v>
      </c>
      <c r="AF471">
        <f t="shared" si="126"/>
        <v>0</v>
      </c>
      <c r="AG471">
        <f t="shared" si="127"/>
        <v>0</v>
      </c>
      <c r="AH471">
        <f t="shared" si="128"/>
        <v>0</v>
      </c>
      <c r="AI471">
        <f t="shared" si="129"/>
        <v>0</v>
      </c>
      <c r="AJ471">
        <f t="shared" si="130"/>
        <v>0</v>
      </c>
      <c r="AK471">
        <f t="shared" si="131"/>
        <v>0</v>
      </c>
      <c r="AL471">
        <f t="shared" si="132"/>
        <v>0</v>
      </c>
      <c r="AM471">
        <f t="shared" si="133"/>
        <v>0</v>
      </c>
      <c r="AN471">
        <f t="shared" si="134"/>
        <v>0</v>
      </c>
      <c r="AO471">
        <f t="shared" si="135"/>
        <v>0</v>
      </c>
    </row>
    <row r="472" spans="1:41" x14ac:dyDescent="0.2">
      <c r="A472" s="9" t="str">
        <f>'Cost per option'!A480</f>
        <v>2377 Waste Gas 100-200C Boilers - Refineries</v>
      </c>
      <c r="B472" t="str">
        <f>_xlfn.IFNA(VLOOKUP(A472,'Energy balance options'!A$7:C$3000,3,FALSE),"")</f>
        <v>Raffinaderijen</v>
      </c>
      <c r="C472">
        <f>SUMIFS('Energy balance options'!$F$7:$F$3000,'Energy balance options'!$B$7:$B$3000,HeatGen!C$2,'Energy balance options'!$A$7:$A$3000,HeatGen!$A472)</f>
        <v>0</v>
      </c>
      <c r="D472">
        <f>SUMIFS('Energy balance options'!$F$7:$F$3000,'Energy balance options'!$B$7:$B$3000,HeatGen!D$2,'Energy balance options'!$A$7:$A$3000,HeatGen!$A472)</f>
        <v>-1.2471145480000001</v>
      </c>
      <c r="E472">
        <f>SUMIFS('Energy balance options'!$F$7:$F$3000,'Energy balance options'!$B$7:$B$3000,HeatGen!E$2,'Energy balance options'!$A$7:$A$3000,HeatGen!$A472)</f>
        <v>0</v>
      </c>
      <c r="F472">
        <f>SUMIFS('Energy balance options'!$F$7:$F$3000,'Energy balance options'!$B$7:$B$3000,HeatGen!F$2,'Energy balance options'!$A$7:$A$3000,HeatGen!$A472)</f>
        <v>0</v>
      </c>
      <c r="G472">
        <f>SUMIFS('Energy balance options'!$F$7:$F$3000,'Energy balance options'!$B$7:$B$3000,HeatGen!G$2,'Energy balance options'!$A$7:$A$3000,HeatGen!$A472)</f>
        <v>0</v>
      </c>
      <c r="H472">
        <f>SUMIFS('Energy balance options'!$G$7:$G$3000,'Energy balance options'!$B$7:$B$3000,HeatGen!H$2,'Energy balance options'!$A$7:$A$3000,HeatGen!$A472)</f>
        <v>0</v>
      </c>
      <c r="I472">
        <f>SUMIFS('Energy balance options'!$G$7:$G$3000,'Energy balance options'!$B$7:$B$3000,HeatGen!I$2,'Energy balance options'!$A$7:$A$3000,HeatGen!$A472)</f>
        <v>0</v>
      </c>
      <c r="J472">
        <f>SUMIFS('Energy balance options'!$G$7:$G$3000,'Energy balance options'!$B$7:$B$3000,HeatGen!J$2,'Energy balance options'!$A$7:$A$3000,HeatGen!$A472)</f>
        <v>0</v>
      </c>
      <c r="K472">
        <f>SUMIFS('Energy balance options'!$G$7:$G$3000,'Energy balance options'!$B$7:$B$3000,HeatGen!K$2,'Energy balance options'!$A$7:$A$3000,HeatGen!$A472)</f>
        <v>1.270095118</v>
      </c>
      <c r="L472">
        <f>SUMIFS('Energy balance options'!$G$7:$G$3000,'Energy balance options'!$B$7:$B$3000,HeatGen!L$2,'Energy balance options'!$A$7:$A$3000,HeatGen!$A472)</f>
        <v>0</v>
      </c>
      <c r="M472">
        <f>SUMIFS('Energy balance options'!$G$7:$G$3000,'Energy balance options'!$B$7:$B$3000,HeatGen!M$2,'Energy balance options'!$A$7:$A$3000,HeatGen!$A472)</f>
        <v>0</v>
      </c>
      <c r="N472">
        <f>SUMIFS('Energy balance options'!$G$7:$G$3000,'Energy balance options'!$B$7:$B$3000,HeatGen!N$2,'Energy balance options'!$A$7:$A$3000,HeatGen!$A472)</f>
        <v>0</v>
      </c>
      <c r="O472">
        <f>SUMIFS('Energy balance options'!$G$7:$G$3000,'Energy balance options'!$B$7:$B$3000,HeatGen!O$2,'Energy balance options'!$A$7:$A$3000,HeatGen!$A472)</f>
        <v>0</v>
      </c>
      <c r="P472">
        <f>SUMIFS('Energy balance options'!$G$7:$G$3000,'Energy balance options'!$B$7:$B$3000,HeatGen!P$2,'Energy balance options'!$A$7:$A$3000,HeatGen!$A472)</f>
        <v>0</v>
      </c>
      <c r="Q472">
        <f>SUMIFS('Energy balance options'!$G$7:$G$3000,'Energy balance options'!$B$7:$B$3000,HeatGen!Q$2,'Energy balance options'!$A$7:$A$3000,HeatGen!$A472)</f>
        <v>0</v>
      </c>
      <c r="R472">
        <f>SUMIFS('Energy balance options'!$G$7:$G$3000,'Energy balance options'!$B$7:$B$3000,HeatGen!R$2,'Energy balance options'!$A$7:$A$3000,HeatGen!$A472)</f>
        <v>0</v>
      </c>
      <c r="S472">
        <f>SUMIFS('Energy balance options'!$G$7:$G$3000,'Energy balance options'!$B$7:$B$3000,HeatGen!S$2,'Energy balance options'!$A$7:$A$3000,HeatGen!$A472)</f>
        <v>0</v>
      </c>
      <c r="T472">
        <f>SUMIFS('Energy balance options'!$G$7:$G$3000,'Energy balance options'!$B$7:$B$3000,HeatGen!T$2,'Energy balance options'!$A$7:$A$3000,HeatGen!$A472)</f>
        <v>0</v>
      </c>
      <c r="U472">
        <f>SUMIFS('Energy balance options'!$G$7:$G$3000,'Energy balance options'!$B$7:$B$3000,HeatGen!U$2,'Energy balance options'!$A$7:$A$3000,HeatGen!$A472)</f>
        <v>0</v>
      </c>
      <c r="V472">
        <f>SUMIFS('Energy balance options'!$G$7:$G$3000,'Energy balance options'!$B$7:$B$3000,HeatGen!V$2,'Energy balance options'!$A$7:$A$3000,HeatGen!$A472)</f>
        <v>0</v>
      </c>
      <c r="W472">
        <f>SUMIFS('Energy balance options'!$G$7:$G$3000,'Energy balance options'!$B$7:$B$3000,HeatGen!W$2,'Energy balance options'!$A$7:$A$3000,HeatGen!$A472)</f>
        <v>0</v>
      </c>
      <c r="X472">
        <f>SUMIFS('Energy balance options'!$G$7:$G$3000,'Energy balance options'!$B$7:$B$3000,HeatGen!X$2,'Energy balance options'!$A$7:$A$3000,HeatGen!$A472)</f>
        <v>0</v>
      </c>
      <c r="Y472">
        <f t="shared" si="119"/>
        <v>0</v>
      </c>
      <c r="Z472">
        <f t="shared" si="120"/>
        <v>0</v>
      </c>
      <c r="AA472">
        <f t="shared" si="121"/>
        <v>0</v>
      </c>
      <c r="AB472">
        <f t="shared" si="122"/>
        <v>-1.2471145480000001</v>
      </c>
      <c r="AC472">
        <f t="shared" si="123"/>
        <v>0</v>
      </c>
      <c r="AD472">
        <f t="shared" si="124"/>
        <v>0</v>
      </c>
      <c r="AE472">
        <f t="shared" si="125"/>
        <v>0</v>
      </c>
      <c r="AF472">
        <f t="shared" si="126"/>
        <v>0</v>
      </c>
      <c r="AG472">
        <f t="shared" si="127"/>
        <v>0</v>
      </c>
      <c r="AH472">
        <f t="shared" si="128"/>
        <v>0</v>
      </c>
      <c r="AI472">
        <f t="shared" si="129"/>
        <v>0</v>
      </c>
      <c r="AJ472">
        <f t="shared" si="130"/>
        <v>0</v>
      </c>
      <c r="AK472">
        <f t="shared" si="131"/>
        <v>0</v>
      </c>
      <c r="AL472">
        <f t="shared" si="132"/>
        <v>0</v>
      </c>
      <c r="AM472">
        <f t="shared" si="133"/>
        <v>0</v>
      </c>
      <c r="AN472">
        <f t="shared" si="134"/>
        <v>0</v>
      </c>
      <c r="AO472">
        <f t="shared" si="135"/>
        <v>0</v>
      </c>
    </row>
    <row r="473" spans="1:41" x14ac:dyDescent="0.2">
      <c r="A473" s="9" t="str">
        <f>'Cost per option'!A481</f>
        <v>2378 Waste Gas 100-200C Boilers CCS - Refineries</v>
      </c>
      <c r="B473" t="str">
        <f>_xlfn.IFNA(VLOOKUP(A473,'Energy balance options'!A$7:C$3000,3,FALSE),"")</f>
        <v>Raffinaderijen</v>
      </c>
      <c r="C473">
        <f>SUMIFS('Energy balance options'!$F$7:$F$3000,'Energy balance options'!$B$7:$B$3000,HeatGen!C$2,'Energy balance options'!$A$7:$A$3000,HeatGen!$A473)</f>
        <v>0</v>
      </c>
      <c r="D473">
        <f>SUMIFS('Energy balance options'!$F$7:$F$3000,'Energy balance options'!$B$7:$B$3000,HeatGen!D$2,'Energy balance options'!$A$7:$A$3000,HeatGen!$A473)</f>
        <v>-2.1413269039999999E-6</v>
      </c>
      <c r="E473">
        <f>SUMIFS('Energy balance options'!$F$7:$F$3000,'Energy balance options'!$B$7:$B$3000,HeatGen!E$2,'Energy balance options'!$A$7:$A$3000,HeatGen!$A473)</f>
        <v>0</v>
      </c>
      <c r="F473">
        <f>SUMIFS('Energy balance options'!$F$7:$F$3000,'Energy balance options'!$B$7:$B$3000,HeatGen!F$2,'Energy balance options'!$A$7:$A$3000,HeatGen!$A473)</f>
        <v>0</v>
      </c>
      <c r="G473">
        <f>SUMIFS('Energy balance options'!$F$7:$F$3000,'Energy balance options'!$B$7:$B$3000,HeatGen!G$2,'Energy balance options'!$A$7:$A$3000,HeatGen!$A473)</f>
        <v>0</v>
      </c>
      <c r="H473">
        <f>SUMIFS('Energy balance options'!$G$7:$G$3000,'Energy balance options'!$B$7:$B$3000,HeatGen!H$2,'Energy balance options'!$A$7:$A$3000,HeatGen!$A473)</f>
        <v>0</v>
      </c>
      <c r="I473">
        <f>SUMIFS('Energy balance options'!$G$7:$G$3000,'Energy balance options'!$B$7:$B$3000,HeatGen!I$2,'Energy balance options'!$A$7:$A$3000,HeatGen!$A473)</f>
        <v>0</v>
      </c>
      <c r="J473">
        <f>SUMIFS('Energy balance options'!$G$7:$G$3000,'Energy balance options'!$B$7:$B$3000,HeatGen!J$2,'Energy balance options'!$A$7:$A$3000,HeatGen!$A473)</f>
        <v>1.134903259E-7</v>
      </c>
      <c r="K473">
        <f>SUMIFS('Energy balance options'!$G$7:$G$3000,'Energy balance options'!$B$7:$B$3000,HeatGen!K$2,'Energy balance options'!$A$7:$A$3000,HeatGen!$A473)</f>
        <v>4.1452626759999996E-6</v>
      </c>
      <c r="L473">
        <f>SUMIFS('Energy balance options'!$G$7:$G$3000,'Energy balance options'!$B$7:$B$3000,HeatGen!L$2,'Energy balance options'!$A$7:$A$3000,HeatGen!$A473)</f>
        <v>0</v>
      </c>
      <c r="M473">
        <f>SUMIFS('Energy balance options'!$G$7:$G$3000,'Energy balance options'!$B$7:$B$3000,HeatGen!M$2,'Energy balance options'!$A$7:$A$3000,HeatGen!$A473)</f>
        <v>0</v>
      </c>
      <c r="N473">
        <f>SUMIFS('Energy balance options'!$G$7:$G$3000,'Energy balance options'!$B$7:$B$3000,HeatGen!N$2,'Energy balance options'!$A$7:$A$3000,HeatGen!$A473)</f>
        <v>0</v>
      </c>
      <c r="O473">
        <f>SUMIFS('Energy balance options'!$G$7:$G$3000,'Energy balance options'!$B$7:$B$3000,HeatGen!O$2,'Energy balance options'!$A$7:$A$3000,HeatGen!$A473)</f>
        <v>0</v>
      </c>
      <c r="P473">
        <f>SUMIFS('Energy balance options'!$G$7:$G$3000,'Energy balance options'!$B$7:$B$3000,HeatGen!P$2,'Energy balance options'!$A$7:$A$3000,HeatGen!$A473)</f>
        <v>0</v>
      </c>
      <c r="Q473">
        <f>SUMIFS('Energy balance options'!$G$7:$G$3000,'Energy balance options'!$B$7:$B$3000,HeatGen!Q$2,'Energy balance options'!$A$7:$A$3000,HeatGen!$A473)</f>
        <v>0</v>
      </c>
      <c r="R473">
        <f>SUMIFS('Energy balance options'!$G$7:$G$3000,'Energy balance options'!$B$7:$B$3000,HeatGen!R$2,'Energy balance options'!$A$7:$A$3000,HeatGen!$A473)</f>
        <v>0</v>
      </c>
      <c r="S473">
        <f>SUMIFS('Energy balance options'!$G$7:$G$3000,'Energy balance options'!$B$7:$B$3000,HeatGen!S$2,'Energy balance options'!$A$7:$A$3000,HeatGen!$A473)</f>
        <v>0</v>
      </c>
      <c r="T473">
        <f>SUMIFS('Energy balance options'!$G$7:$G$3000,'Energy balance options'!$B$7:$B$3000,HeatGen!T$2,'Energy balance options'!$A$7:$A$3000,HeatGen!$A473)</f>
        <v>0</v>
      </c>
      <c r="U473">
        <f>SUMIFS('Energy balance options'!$G$7:$G$3000,'Energy balance options'!$B$7:$B$3000,HeatGen!U$2,'Energy balance options'!$A$7:$A$3000,HeatGen!$A473)</f>
        <v>0</v>
      </c>
      <c r="V473">
        <f>SUMIFS('Energy balance options'!$G$7:$G$3000,'Energy balance options'!$B$7:$B$3000,HeatGen!V$2,'Energy balance options'!$A$7:$A$3000,HeatGen!$A473)</f>
        <v>0</v>
      </c>
      <c r="W473">
        <f>SUMIFS('Energy balance options'!$G$7:$G$3000,'Energy balance options'!$B$7:$B$3000,HeatGen!W$2,'Energy balance options'!$A$7:$A$3000,HeatGen!$A473)</f>
        <v>0</v>
      </c>
      <c r="X473">
        <f>SUMIFS('Energy balance options'!$G$7:$G$3000,'Energy balance options'!$B$7:$B$3000,HeatGen!X$2,'Energy balance options'!$A$7:$A$3000,HeatGen!$A473)</f>
        <v>0</v>
      </c>
      <c r="Y473">
        <f t="shared" si="119"/>
        <v>0</v>
      </c>
      <c r="Z473">
        <f t="shared" si="120"/>
        <v>0</v>
      </c>
      <c r="AA473">
        <f t="shared" si="121"/>
        <v>-5.7063625921713973E-8</v>
      </c>
      <c r="AB473">
        <f t="shared" si="122"/>
        <v>-2.0842632780782858E-6</v>
      </c>
      <c r="AC473">
        <f t="shared" si="123"/>
        <v>0</v>
      </c>
      <c r="AD473">
        <f t="shared" si="124"/>
        <v>0</v>
      </c>
      <c r="AE473">
        <f t="shared" si="125"/>
        <v>0</v>
      </c>
      <c r="AF473">
        <f t="shared" si="126"/>
        <v>0</v>
      </c>
      <c r="AG473">
        <f t="shared" si="127"/>
        <v>0</v>
      </c>
      <c r="AH473">
        <f t="shared" si="128"/>
        <v>0</v>
      </c>
      <c r="AI473">
        <f t="shared" si="129"/>
        <v>0</v>
      </c>
      <c r="AJ473">
        <f t="shared" si="130"/>
        <v>0</v>
      </c>
      <c r="AK473">
        <f t="shared" si="131"/>
        <v>0</v>
      </c>
      <c r="AL473">
        <f t="shared" si="132"/>
        <v>0</v>
      </c>
      <c r="AM473">
        <f t="shared" si="133"/>
        <v>0</v>
      </c>
      <c r="AN473">
        <f t="shared" si="134"/>
        <v>0</v>
      </c>
      <c r="AO473">
        <f t="shared" si="135"/>
        <v>0</v>
      </c>
    </row>
    <row r="474" spans="1:41" x14ac:dyDescent="0.2">
      <c r="A474" s="9" t="str">
        <f>'Cost per option'!A482</f>
        <v>2380 DME truck</v>
      </c>
      <c r="B474" t="str">
        <f>_xlfn.IFNA(VLOOKUP(A474,'Energy balance options'!A$7:C$3000,3,FALSE),"")</f>
        <v>Verkeer</v>
      </c>
      <c r="C474">
        <f>SUMIFS('Energy balance options'!$F$7:$F$3000,'Energy balance options'!$B$7:$B$3000,HeatGen!C$2,'Energy balance options'!$A$7:$A$3000,HeatGen!$A474)</f>
        <v>0</v>
      </c>
      <c r="D474">
        <f>SUMIFS('Energy balance options'!$F$7:$F$3000,'Energy balance options'!$B$7:$B$3000,HeatGen!D$2,'Energy balance options'!$A$7:$A$3000,HeatGen!$A474)</f>
        <v>0</v>
      </c>
      <c r="E474">
        <f>SUMIFS('Energy balance options'!$F$7:$F$3000,'Energy balance options'!$B$7:$B$3000,HeatGen!E$2,'Energy balance options'!$A$7:$A$3000,HeatGen!$A474)</f>
        <v>0</v>
      </c>
      <c r="F474">
        <f>SUMIFS('Energy balance options'!$F$7:$F$3000,'Energy balance options'!$B$7:$B$3000,HeatGen!F$2,'Energy balance options'!$A$7:$A$3000,HeatGen!$A474)</f>
        <v>0</v>
      </c>
      <c r="G474">
        <f>SUMIFS('Energy balance options'!$F$7:$F$3000,'Energy balance options'!$B$7:$B$3000,HeatGen!G$2,'Energy balance options'!$A$7:$A$3000,HeatGen!$A474)</f>
        <v>0</v>
      </c>
      <c r="H474">
        <f>SUMIFS('Energy balance options'!$G$7:$G$3000,'Energy balance options'!$B$7:$B$3000,HeatGen!H$2,'Energy balance options'!$A$7:$A$3000,HeatGen!$A474)</f>
        <v>0</v>
      </c>
      <c r="I474">
        <f>SUMIFS('Energy balance options'!$G$7:$G$3000,'Energy balance options'!$B$7:$B$3000,HeatGen!I$2,'Energy balance options'!$A$7:$A$3000,HeatGen!$A474)</f>
        <v>0</v>
      </c>
      <c r="J474">
        <f>SUMIFS('Energy balance options'!$G$7:$G$3000,'Energy balance options'!$B$7:$B$3000,HeatGen!J$2,'Energy balance options'!$A$7:$A$3000,HeatGen!$A474)</f>
        <v>0</v>
      </c>
      <c r="K474">
        <f>SUMIFS('Energy balance options'!$G$7:$G$3000,'Energy balance options'!$B$7:$B$3000,HeatGen!K$2,'Energy balance options'!$A$7:$A$3000,HeatGen!$A474)</f>
        <v>0</v>
      </c>
      <c r="L474">
        <f>SUMIFS('Energy balance options'!$G$7:$G$3000,'Energy balance options'!$B$7:$B$3000,HeatGen!L$2,'Energy balance options'!$A$7:$A$3000,HeatGen!$A474)</f>
        <v>0</v>
      </c>
      <c r="M474">
        <f>SUMIFS('Energy balance options'!$G$7:$G$3000,'Energy balance options'!$B$7:$B$3000,HeatGen!M$2,'Energy balance options'!$A$7:$A$3000,HeatGen!$A474)</f>
        <v>0</v>
      </c>
      <c r="N474">
        <f>SUMIFS('Energy balance options'!$G$7:$G$3000,'Energy balance options'!$B$7:$B$3000,HeatGen!N$2,'Energy balance options'!$A$7:$A$3000,HeatGen!$A474)</f>
        <v>0</v>
      </c>
      <c r="O474">
        <f>SUMIFS('Energy balance options'!$G$7:$G$3000,'Energy balance options'!$B$7:$B$3000,HeatGen!O$2,'Energy balance options'!$A$7:$A$3000,HeatGen!$A474)</f>
        <v>0</v>
      </c>
      <c r="P474">
        <f>SUMIFS('Energy balance options'!$G$7:$G$3000,'Energy balance options'!$B$7:$B$3000,HeatGen!P$2,'Energy balance options'!$A$7:$A$3000,HeatGen!$A474)</f>
        <v>0</v>
      </c>
      <c r="Q474">
        <f>SUMIFS('Energy balance options'!$G$7:$G$3000,'Energy balance options'!$B$7:$B$3000,HeatGen!Q$2,'Energy balance options'!$A$7:$A$3000,HeatGen!$A474)</f>
        <v>0</v>
      </c>
      <c r="R474">
        <f>SUMIFS('Energy balance options'!$G$7:$G$3000,'Energy balance options'!$B$7:$B$3000,HeatGen!R$2,'Energy balance options'!$A$7:$A$3000,HeatGen!$A474)</f>
        <v>0</v>
      </c>
      <c r="S474">
        <f>SUMIFS('Energy balance options'!$G$7:$G$3000,'Energy balance options'!$B$7:$B$3000,HeatGen!S$2,'Energy balance options'!$A$7:$A$3000,HeatGen!$A474)</f>
        <v>0</v>
      </c>
      <c r="T474">
        <f>SUMIFS('Energy balance options'!$G$7:$G$3000,'Energy balance options'!$B$7:$B$3000,HeatGen!T$2,'Energy balance options'!$A$7:$A$3000,HeatGen!$A474)</f>
        <v>0</v>
      </c>
      <c r="U474">
        <f>SUMIFS('Energy balance options'!$G$7:$G$3000,'Energy balance options'!$B$7:$B$3000,HeatGen!U$2,'Energy balance options'!$A$7:$A$3000,HeatGen!$A474)</f>
        <v>0</v>
      </c>
      <c r="V474">
        <f>SUMIFS('Energy balance options'!$G$7:$G$3000,'Energy balance options'!$B$7:$B$3000,HeatGen!V$2,'Energy balance options'!$A$7:$A$3000,HeatGen!$A474)</f>
        <v>0</v>
      </c>
      <c r="W474">
        <f>SUMIFS('Energy balance options'!$G$7:$G$3000,'Energy balance options'!$B$7:$B$3000,HeatGen!W$2,'Energy balance options'!$A$7:$A$3000,HeatGen!$A474)</f>
        <v>0</v>
      </c>
      <c r="X474">
        <f>SUMIFS('Energy balance options'!$G$7:$G$3000,'Energy balance options'!$B$7:$B$3000,HeatGen!X$2,'Energy balance options'!$A$7:$A$3000,HeatGen!$A474)</f>
        <v>0</v>
      </c>
      <c r="Y474">
        <f t="shared" si="119"/>
        <v>0</v>
      </c>
      <c r="Z474">
        <f t="shared" si="120"/>
        <v>0</v>
      </c>
      <c r="AA474">
        <f t="shared" si="121"/>
        <v>0</v>
      </c>
      <c r="AB474">
        <f t="shared" si="122"/>
        <v>0</v>
      </c>
      <c r="AC474">
        <f t="shared" si="123"/>
        <v>0</v>
      </c>
      <c r="AD474">
        <f t="shared" si="124"/>
        <v>0</v>
      </c>
      <c r="AE474">
        <f t="shared" si="125"/>
        <v>0</v>
      </c>
      <c r="AF474">
        <f t="shared" si="126"/>
        <v>0</v>
      </c>
      <c r="AG474">
        <f t="shared" si="127"/>
        <v>0</v>
      </c>
      <c r="AH474">
        <f t="shared" si="128"/>
        <v>0</v>
      </c>
      <c r="AI474">
        <f t="shared" si="129"/>
        <v>0</v>
      </c>
      <c r="AJ474">
        <f t="shared" si="130"/>
        <v>0</v>
      </c>
      <c r="AK474">
        <f t="shared" si="131"/>
        <v>0</v>
      </c>
      <c r="AL474">
        <f t="shared" si="132"/>
        <v>0</v>
      </c>
      <c r="AM474">
        <f t="shared" si="133"/>
        <v>0</v>
      </c>
      <c r="AN474">
        <f t="shared" si="134"/>
        <v>0</v>
      </c>
      <c r="AO474">
        <f t="shared" si="135"/>
        <v>0</v>
      </c>
    </row>
    <row r="475" spans="1:41" x14ac:dyDescent="0.2">
      <c r="A475" s="9" t="str">
        <f>'Cost per option'!A483</f>
        <v>2381 DME truck with 18% energy consumption reduction</v>
      </c>
      <c r="B475" t="str">
        <f>_xlfn.IFNA(VLOOKUP(A475,'Energy balance options'!A$7:C$3000,3,FALSE),"")</f>
        <v>Verkeer</v>
      </c>
      <c r="C475">
        <f>SUMIFS('Energy balance options'!$F$7:$F$3000,'Energy balance options'!$B$7:$B$3000,HeatGen!C$2,'Energy balance options'!$A$7:$A$3000,HeatGen!$A475)</f>
        <v>0</v>
      </c>
      <c r="D475">
        <f>SUMIFS('Energy balance options'!$F$7:$F$3000,'Energy balance options'!$B$7:$B$3000,HeatGen!D$2,'Energy balance options'!$A$7:$A$3000,HeatGen!$A475)</f>
        <v>0</v>
      </c>
      <c r="E475">
        <f>SUMIFS('Energy balance options'!$F$7:$F$3000,'Energy balance options'!$B$7:$B$3000,HeatGen!E$2,'Energy balance options'!$A$7:$A$3000,HeatGen!$A475)</f>
        <v>0</v>
      </c>
      <c r="F475">
        <f>SUMIFS('Energy balance options'!$F$7:$F$3000,'Energy balance options'!$B$7:$B$3000,HeatGen!F$2,'Energy balance options'!$A$7:$A$3000,HeatGen!$A475)</f>
        <v>0</v>
      </c>
      <c r="G475">
        <f>SUMIFS('Energy balance options'!$F$7:$F$3000,'Energy balance options'!$B$7:$B$3000,HeatGen!G$2,'Energy balance options'!$A$7:$A$3000,HeatGen!$A475)</f>
        <v>0</v>
      </c>
      <c r="H475">
        <f>SUMIFS('Energy balance options'!$G$7:$G$3000,'Energy balance options'!$B$7:$B$3000,HeatGen!H$2,'Energy balance options'!$A$7:$A$3000,HeatGen!$A475)</f>
        <v>0</v>
      </c>
      <c r="I475">
        <f>SUMIFS('Energy balance options'!$G$7:$G$3000,'Energy balance options'!$B$7:$B$3000,HeatGen!I$2,'Energy balance options'!$A$7:$A$3000,HeatGen!$A475)</f>
        <v>0</v>
      </c>
      <c r="J475">
        <f>SUMIFS('Energy balance options'!$G$7:$G$3000,'Energy balance options'!$B$7:$B$3000,HeatGen!J$2,'Energy balance options'!$A$7:$A$3000,HeatGen!$A475)</f>
        <v>0</v>
      </c>
      <c r="K475">
        <f>SUMIFS('Energy balance options'!$G$7:$G$3000,'Energy balance options'!$B$7:$B$3000,HeatGen!K$2,'Energy balance options'!$A$7:$A$3000,HeatGen!$A475)</f>
        <v>0</v>
      </c>
      <c r="L475">
        <f>SUMIFS('Energy balance options'!$G$7:$G$3000,'Energy balance options'!$B$7:$B$3000,HeatGen!L$2,'Energy balance options'!$A$7:$A$3000,HeatGen!$A475)</f>
        <v>0</v>
      </c>
      <c r="M475">
        <f>SUMIFS('Energy balance options'!$G$7:$G$3000,'Energy balance options'!$B$7:$B$3000,HeatGen!M$2,'Energy balance options'!$A$7:$A$3000,HeatGen!$A475)</f>
        <v>0</v>
      </c>
      <c r="N475">
        <f>SUMIFS('Energy balance options'!$G$7:$G$3000,'Energy balance options'!$B$7:$B$3000,HeatGen!N$2,'Energy balance options'!$A$7:$A$3000,HeatGen!$A475)</f>
        <v>0</v>
      </c>
      <c r="O475">
        <f>SUMIFS('Energy balance options'!$G$7:$G$3000,'Energy balance options'!$B$7:$B$3000,HeatGen!O$2,'Energy balance options'!$A$7:$A$3000,HeatGen!$A475)</f>
        <v>0</v>
      </c>
      <c r="P475">
        <f>SUMIFS('Energy balance options'!$G$7:$G$3000,'Energy balance options'!$B$7:$B$3000,HeatGen!P$2,'Energy balance options'!$A$7:$A$3000,HeatGen!$A475)</f>
        <v>0</v>
      </c>
      <c r="Q475">
        <f>SUMIFS('Energy balance options'!$G$7:$G$3000,'Energy balance options'!$B$7:$B$3000,HeatGen!Q$2,'Energy balance options'!$A$7:$A$3000,HeatGen!$A475)</f>
        <v>0</v>
      </c>
      <c r="R475">
        <f>SUMIFS('Energy balance options'!$G$7:$G$3000,'Energy balance options'!$B$7:$B$3000,HeatGen!R$2,'Energy balance options'!$A$7:$A$3000,HeatGen!$A475)</f>
        <v>0</v>
      </c>
      <c r="S475">
        <f>SUMIFS('Energy balance options'!$G$7:$G$3000,'Energy balance options'!$B$7:$B$3000,HeatGen!S$2,'Energy balance options'!$A$7:$A$3000,HeatGen!$A475)</f>
        <v>0</v>
      </c>
      <c r="T475">
        <f>SUMIFS('Energy balance options'!$G$7:$G$3000,'Energy balance options'!$B$7:$B$3000,HeatGen!T$2,'Energy balance options'!$A$7:$A$3000,HeatGen!$A475)</f>
        <v>0</v>
      </c>
      <c r="U475">
        <f>SUMIFS('Energy balance options'!$G$7:$G$3000,'Energy balance options'!$B$7:$B$3000,HeatGen!U$2,'Energy balance options'!$A$7:$A$3000,HeatGen!$A475)</f>
        <v>0</v>
      </c>
      <c r="V475">
        <f>SUMIFS('Energy balance options'!$G$7:$G$3000,'Energy balance options'!$B$7:$B$3000,HeatGen!V$2,'Energy balance options'!$A$7:$A$3000,HeatGen!$A475)</f>
        <v>0</v>
      </c>
      <c r="W475">
        <f>SUMIFS('Energy balance options'!$G$7:$G$3000,'Energy balance options'!$B$7:$B$3000,HeatGen!W$2,'Energy balance options'!$A$7:$A$3000,HeatGen!$A475)</f>
        <v>0</v>
      </c>
      <c r="X475">
        <f>SUMIFS('Energy balance options'!$G$7:$G$3000,'Energy balance options'!$B$7:$B$3000,HeatGen!X$2,'Energy balance options'!$A$7:$A$3000,HeatGen!$A475)</f>
        <v>0</v>
      </c>
      <c r="Y475">
        <f t="shared" si="119"/>
        <v>0</v>
      </c>
      <c r="Z475">
        <f t="shared" si="120"/>
        <v>0</v>
      </c>
      <c r="AA475">
        <f t="shared" si="121"/>
        <v>0</v>
      </c>
      <c r="AB475">
        <f t="shared" si="122"/>
        <v>0</v>
      </c>
      <c r="AC475">
        <f t="shared" si="123"/>
        <v>0</v>
      </c>
      <c r="AD475">
        <f t="shared" si="124"/>
        <v>0</v>
      </c>
      <c r="AE475">
        <f t="shared" si="125"/>
        <v>0</v>
      </c>
      <c r="AF475">
        <f t="shared" si="126"/>
        <v>0</v>
      </c>
      <c r="AG475">
        <f t="shared" si="127"/>
        <v>0</v>
      </c>
      <c r="AH475">
        <f t="shared" si="128"/>
        <v>0</v>
      </c>
      <c r="AI475">
        <f t="shared" si="129"/>
        <v>0</v>
      </c>
      <c r="AJ475">
        <f t="shared" si="130"/>
        <v>0</v>
      </c>
      <c r="AK475">
        <f t="shared" si="131"/>
        <v>0</v>
      </c>
      <c r="AL475">
        <f t="shared" si="132"/>
        <v>0</v>
      </c>
      <c r="AM475">
        <f t="shared" si="133"/>
        <v>0</v>
      </c>
      <c r="AN475">
        <f t="shared" si="134"/>
        <v>0</v>
      </c>
      <c r="AO475">
        <f t="shared" si="135"/>
        <v>0</v>
      </c>
    </row>
    <row r="476" spans="1:41" x14ac:dyDescent="0.2">
      <c r="A476" s="9" t="str">
        <f>'Cost per option'!A484</f>
        <v>2382 Methanol for shipping from NG</v>
      </c>
      <c r="B476" t="str">
        <f>_xlfn.IFNA(VLOOKUP(A476,'Energy balance options'!A$7:C$3000,3,FALSE),"")</f>
        <v>Raffinaderijen</v>
      </c>
      <c r="C476">
        <f>SUMIFS('Energy balance options'!$F$7:$F$3000,'Energy balance options'!$B$7:$B$3000,HeatGen!C$2,'Energy balance options'!$A$7:$A$3000,HeatGen!$A476)</f>
        <v>-1.414969886E-6</v>
      </c>
      <c r="D476">
        <f>SUMIFS('Energy balance options'!$F$7:$F$3000,'Energy balance options'!$B$7:$B$3000,HeatGen!D$2,'Energy balance options'!$A$7:$A$3000,HeatGen!$A476)</f>
        <v>0</v>
      </c>
      <c r="E476">
        <f>SUMIFS('Energy balance options'!$F$7:$F$3000,'Energy balance options'!$B$7:$B$3000,HeatGen!E$2,'Energy balance options'!$A$7:$A$3000,HeatGen!$A476)</f>
        <v>0</v>
      </c>
      <c r="F476">
        <f>SUMIFS('Energy balance options'!$F$7:$F$3000,'Energy balance options'!$B$7:$B$3000,HeatGen!F$2,'Energy balance options'!$A$7:$A$3000,HeatGen!$A476)</f>
        <v>0</v>
      </c>
      <c r="G476">
        <f>SUMIFS('Energy balance options'!$F$7:$F$3000,'Energy balance options'!$B$7:$B$3000,HeatGen!G$2,'Energy balance options'!$A$7:$A$3000,HeatGen!$A476)</f>
        <v>0</v>
      </c>
      <c r="H476">
        <f>SUMIFS('Energy balance options'!$G$7:$G$3000,'Energy balance options'!$B$7:$B$3000,HeatGen!H$2,'Energy balance options'!$A$7:$A$3000,HeatGen!$A476)</f>
        <v>2.1047677050000001E-5</v>
      </c>
      <c r="I476">
        <f>SUMIFS('Energy balance options'!$G$7:$G$3000,'Energy balance options'!$B$7:$B$3000,HeatGen!I$2,'Energy balance options'!$A$7:$A$3000,HeatGen!$A476)</f>
        <v>0</v>
      </c>
      <c r="J476">
        <f>SUMIFS('Energy balance options'!$G$7:$G$3000,'Energy balance options'!$B$7:$B$3000,HeatGen!J$2,'Energy balance options'!$A$7:$A$3000,HeatGen!$A476)</f>
        <v>0</v>
      </c>
      <c r="K476">
        <f>SUMIFS('Energy balance options'!$G$7:$G$3000,'Energy balance options'!$B$7:$B$3000,HeatGen!K$2,'Energy balance options'!$A$7:$A$3000,HeatGen!$A476)</f>
        <v>0</v>
      </c>
      <c r="L476">
        <f>SUMIFS('Energy balance options'!$G$7:$G$3000,'Energy balance options'!$B$7:$B$3000,HeatGen!L$2,'Energy balance options'!$A$7:$A$3000,HeatGen!$A476)</f>
        <v>0</v>
      </c>
      <c r="M476">
        <f>SUMIFS('Energy balance options'!$G$7:$G$3000,'Energy balance options'!$B$7:$B$3000,HeatGen!M$2,'Energy balance options'!$A$7:$A$3000,HeatGen!$A476)</f>
        <v>0</v>
      </c>
      <c r="N476">
        <f>SUMIFS('Energy balance options'!$G$7:$G$3000,'Energy balance options'!$B$7:$B$3000,HeatGen!N$2,'Energy balance options'!$A$7:$A$3000,HeatGen!$A476)</f>
        <v>0</v>
      </c>
      <c r="O476">
        <f>SUMIFS('Energy balance options'!$G$7:$G$3000,'Energy balance options'!$B$7:$B$3000,HeatGen!O$2,'Energy balance options'!$A$7:$A$3000,HeatGen!$A476)</f>
        <v>0</v>
      </c>
      <c r="P476">
        <f>SUMIFS('Energy balance options'!$G$7:$G$3000,'Energy balance options'!$B$7:$B$3000,HeatGen!P$2,'Energy balance options'!$A$7:$A$3000,HeatGen!$A476)</f>
        <v>0</v>
      </c>
      <c r="Q476">
        <f>SUMIFS('Energy balance options'!$G$7:$G$3000,'Energy balance options'!$B$7:$B$3000,HeatGen!Q$2,'Energy balance options'!$A$7:$A$3000,HeatGen!$A476)</f>
        <v>0</v>
      </c>
      <c r="R476">
        <f>SUMIFS('Energy balance options'!$G$7:$G$3000,'Energy balance options'!$B$7:$B$3000,HeatGen!R$2,'Energy balance options'!$A$7:$A$3000,HeatGen!$A476)</f>
        <v>0</v>
      </c>
      <c r="S476">
        <f>SUMIFS('Energy balance options'!$G$7:$G$3000,'Energy balance options'!$B$7:$B$3000,HeatGen!S$2,'Energy balance options'!$A$7:$A$3000,HeatGen!$A476)</f>
        <v>0</v>
      </c>
      <c r="T476">
        <f>SUMIFS('Energy balance options'!$G$7:$G$3000,'Energy balance options'!$B$7:$B$3000,HeatGen!T$2,'Energy balance options'!$A$7:$A$3000,HeatGen!$A476)</f>
        <v>0</v>
      </c>
      <c r="U476">
        <f>SUMIFS('Energy balance options'!$G$7:$G$3000,'Energy balance options'!$B$7:$B$3000,HeatGen!U$2,'Energy balance options'!$A$7:$A$3000,HeatGen!$A476)</f>
        <v>0</v>
      </c>
      <c r="V476">
        <f>SUMIFS('Energy balance options'!$G$7:$G$3000,'Energy balance options'!$B$7:$B$3000,HeatGen!V$2,'Energy balance options'!$A$7:$A$3000,HeatGen!$A476)</f>
        <v>0</v>
      </c>
      <c r="W476">
        <f>SUMIFS('Energy balance options'!$G$7:$G$3000,'Energy balance options'!$B$7:$B$3000,HeatGen!W$2,'Energy balance options'!$A$7:$A$3000,HeatGen!$A476)</f>
        <v>0</v>
      </c>
      <c r="X476">
        <f>SUMIFS('Energy balance options'!$G$7:$G$3000,'Energy balance options'!$B$7:$B$3000,HeatGen!X$2,'Energy balance options'!$A$7:$A$3000,HeatGen!$A476)</f>
        <v>0</v>
      </c>
      <c r="Y476">
        <f t="shared" si="119"/>
        <v>-1.414969886E-6</v>
      </c>
      <c r="Z476">
        <f t="shared" si="120"/>
        <v>0</v>
      </c>
      <c r="AA476">
        <f t="shared" si="121"/>
        <v>0</v>
      </c>
      <c r="AB476">
        <f t="shared" si="122"/>
        <v>0</v>
      </c>
      <c r="AC476">
        <f t="shared" si="123"/>
        <v>0</v>
      </c>
      <c r="AD476">
        <f t="shared" si="124"/>
        <v>0</v>
      </c>
      <c r="AE476">
        <f t="shared" si="125"/>
        <v>0</v>
      </c>
      <c r="AF476">
        <f t="shared" si="126"/>
        <v>0</v>
      </c>
      <c r="AG476">
        <f t="shared" si="127"/>
        <v>0</v>
      </c>
      <c r="AH476">
        <f t="shared" si="128"/>
        <v>0</v>
      </c>
      <c r="AI476">
        <f t="shared" si="129"/>
        <v>0</v>
      </c>
      <c r="AJ476">
        <f t="shared" si="130"/>
        <v>0</v>
      </c>
      <c r="AK476">
        <f t="shared" si="131"/>
        <v>0</v>
      </c>
      <c r="AL476">
        <f t="shared" si="132"/>
        <v>0</v>
      </c>
      <c r="AM476">
        <f t="shared" si="133"/>
        <v>0</v>
      </c>
      <c r="AN476">
        <f t="shared" si="134"/>
        <v>0</v>
      </c>
      <c r="AO476">
        <f t="shared" si="135"/>
        <v>0</v>
      </c>
    </row>
    <row r="477" spans="1:41" x14ac:dyDescent="0.2">
      <c r="A477" s="9" t="str">
        <f>'Cost per option'!A485</f>
        <v>2383 Methanol vessel</v>
      </c>
      <c r="B477" t="str">
        <f>_xlfn.IFNA(VLOOKUP(A477,'Energy balance options'!A$7:C$3000,3,FALSE),"")</f>
        <v>Bunkers</v>
      </c>
      <c r="C477">
        <f>SUMIFS('Energy balance options'!$F$7:$F$3000,'Energy balance options'!$B$7:$B$3000,HeatGen!C$2,'Energy balance options'!$A$7:$A$3000,HeatGen!$A477)</f>
        <v>0</v>
      </c>
      <c r="D477">
        <f>SUMIFS('Energy balance options'!$F$7:$F$3000,'Energy balance options'!$B$7:$B$3000,HeatGen!D$2,'Energy balance options'!$A$7:$A$3000,HeatGen!$A477)</f>
        <v>0</v>
      </c>
      <c r="E477">
        <f>SUMIFS('Energy balance options'!$F$7:$F$3000,'Energy balance options'!$B$7:$B$3000,HeatGen!E$2,'Energy balance options'!$A$7:$A$3000,HeatGen!$A477)</f>
        <v>0</v>
      </c>
      <c r="F477">
        <f>SUMIFS('Energy balance options'!$F$7:$F$3000,'Energy balance options'!$B$7:$B$3000,HeatGen!F$2,'Energy balance options'!$A$7:$A$3000,HeatGen!$A477)</f>
        <v>0</v>
      </c>
      <c r="G477">
        <f>SUMIFS('Energy balance options'!$F$7:$F$3000,'Energy balance options'!$B$7:$B$3000,HeatGen!G$2,'Energy balance options'!$A$7:$A$3000,HeatGen!$A477)</f>
        <v>0</v>
      </c>
      <c r="H477">
        <f>SUMIFS('Energy balance options'!$G$7:$G$3000,'Energy balance options'!$B$7:$B$3000,HeatGen!H$2,'Energy balance options'!$A$7:$A$3000,HeatGen!$A477)</f>
        <v>0</v>
      </c>
      <c r="I477">
        <f>SUMIFS('Energy balance options'!$G$7:$G$3000,'Energy balance options'!$B$7:$B$3000,HeatGen!I$2,'Energy balance options'!$A$7:$A$3000,HeatGen!$A477)</f>
        <v>0</v>
      </c>
      <c r="J477">
        <f>SUMIFS('Energy balance options'!$G$7:$G$3000,'Energy balance options'!$B$7:$B$3000,HeatGen!J$2,'Energy balance options'!$A$7:$A$3000,HeatGen!$A477)</f>
        <v>0</v>
      </c>
      <c r="K477">
        <f>SUMIFS('Energy balance options'!$G$7:$G$3000,'Energy balance options'!$B$7:$B$3000,HeatGen!K$2,'Energy balance options'!$A$7:$A$3000,HeatGen!$A477)</f>
        <v>0</v>
      </c>
      <c r="L477">
        <f>SUMIFS('Energy balance options'!$G$7:$G$3000,'Energy balance options'!$B$7:$B$3000,HeatGen!L$2,'Energy balance options'!$A$7:$A$3000,HeatGen!$A477)</f>
        <v>0</v>
      </c>
      <c r="M477">
        <f>SUMIFS('Energy balance options'!$G$7:$G$3000,'Energy balance options'!$B$7:$B$3000,HeatGen!M$2,'Energy balance options'!$A$7:$A$3000,HeatGen!$A477)</f>
        <v>0</v>
      </c>
      <c r="N477">
        <f>SUMIFS('Energy balance options'!$G$7:$G$3000,'Energy balance options'!$B$7:$B$3000,HeatGen!N$2,'Energy balance options'!$A$7:$A$3000,HeatGen!$A477)</f>
        <v>0</v>
      </c>
      <c r="O477">
        <f>SUMIFS('Energy balance options'!$G$7:$G$3000,'Energy balance options'!$B$7:$B$3000,HeatGen!O$2,'Energy balance options'!$A$7:$A$3000,HeatGen!$A477)</f>
        <v>0</v>
      </c>
      <c r="P477">
        <f>SUMIFS('Energy balance options'!$G$7:$G$3000,'Energy balance options'!$B$7:$B$3000,HeatGen!P$2,'Energy balance options'!$A$7:$A$3000,HeatGen!$A477)</f>
        <v>0</v>
      </c>
      <c r="Q477">
        <f>SUMIFS('Energy balance options'!$G$7:$G$3000,'Energy balance options'!$B$7:$B$3000,HeatGen!Q$2,'Energy balance options'!$A$7:$A$3000,HeatGen!$A477)</f>
        <v>0</v>
      </c>
      <c r="R477">
        <f>SUMIFS('Energy balance options'!$G$7:$G$3000,'Energy balance options'!$B$7:$B$3000,HeatGen!R$2,'Energy balance options'!$A$7:$A$3000,HeatGen!$A477)</f>
        <v>0</v>
      </c>
      <c r="S477">
        <f>SUMIFS('Energy balance options'!$G$7:$G$3000,'Energy balance options'!$B$7:$B$3000,HeatGen!S$2,'Energy balance options'!$A$7:$A$3000,HeatGen!$A477)</f>
        <v>0</v>
      </c>
      <c r="T477">
        <f>SUMIFS('Energy balance options'!$G$7:$G$3000,'Energy balance options'!$B$7:$B$3000,HeatGen!T$2,'Energy balance options'!$A$7:$A$3000,HeatGen!$A477)</f>
        <v>0</v>
      </c>
      <c r="U477">
        <f>SUMIFS('Energy balance options'!$G$7:$G$3000,'Energy balance options'!$B$7:$B$3000,HeatGen!U$2,'Energy balance options'!$A$7:$A$3000,HeatGen!$A477)</f>
        <v>0</v>
      </c>
      <c r="V477">
        <f>SUMIFS('Energy balance options'!$G$7:$G$3000,'Energy balance options'!$B$7:$B$3000,HeatGen!V$2,'Energy balance options'!$A$7:$A$3000,HeatGen!$A477)</f>
        <v>0</v>
      </c>
      <c r="W477">
        <f>SUMIFS('Energy balance options'!$G$7:$G$3000,'Energy balance options'!$B$7:$B$3000,HeatGen!W$2,'Energy balance options'!$A$7:$A$3000,HeatGen!$A477)</f>
        <v>0</v>
      </c>
      <c r="X477">
        <f>SUMIFS('Energy balance options'!$G$7:$G$3000,'Energy balance options'!$B$7:$B$3000,HeatGen!X$2,'Energy balance options'!$A$7:$A$3000,HeatGen!$A477)</f>
        <v>0</v>
      </c>
      <c r="Y477">
        <f t="shared" si="119"/>
        <v>0</v>
      </c>
      <c r="Z477">
        <f t="shared" si="120"/>
        <v>0</v>
      </c>
      <c r="AA477">
        <f t="shared" si="121"/>
        <v>0</v>
      </c>
      <c r="AB477">
        <f t="shared" si="122"/>
        <v>0</v>
      </c>
      <c r="AC477">
        <f t="shared" si="123"/>
        <v>0</v>
      </c>
      <c r="AD477">
        <f t="shared" si="124"/>
        <v>0</v>
      </c>
      <c r="AE477">
        <f t="shared" si="125"/>
        <v>0</v>
      </c>
      <c r="AF477">
        <f t="shared" si="126"/>
        <v>0</v>
      </c>
      <c r="AG477">
        <f t="shared" si="127"/>
        <v>0</v>
      </c>
      <c r="AH477">
        <f t="shared" si="128"/>
        <v>0</v>
      </c>
      <c r="AI477">
        <f t="shared" si="129"/>
        <v>0</v>
      </c>
      <c r="AJ477">
        <f t="shared" si="130"/>
        <v>0</v>
      </c>
      <c r="AK477">
        <f t="shared" si="131"/>
        <v>0</v>
      </c>
      <c r="AL477">
        <f t="shared" si="132"/>
        <v>0</v>
      </c>
      <c r="AM477">
        <f t="shared" si="133"/>
        <v>0</v>
      </c>
      <c r="AN477">
        <f t="shared" si="134"/>
        <v>0</v>
      </c>
      <c r="AO477">
        <f t="shared" si="135"/>
        <v>0</v>
      </c>
    </row>
    <row r="478" spans="1:41" x14ac:dyDescent="0.2">
      <c r="A478" s="9" t="str">
        <f>'Cost per option'!A486</f>
        <v>2384 NG to LNG for shipping</v>
      </c>
      <c r="B478" t="str">
        <f>_xlfn.IFNA(VLOOKUP(A478,'Energy balance options'!A$7:C$3000,3,FALSE),"")</f>
        <v>Gasvoorziening</v>
      </c>
      <c r="C478">
        <f>SUMIFS('Energy balance options'!$F$7:$F$3000,'Energy balance options'!$B$7:$B$3000,HeatGen!C$2,'Energy balance options'!$A$7:$A$3000,HeatGen!$A478)</f>
        <v>0</v>
      </c>
      <c r="D478">
        <f>SUMIFS('Energy balance options'!$F$7:$F$3000,'Energy balance options'!$B$7:$B$3000,HeatGen!D$2,'Energy balance options'!$A$7:$A$3000,HeatGen!$A478)</f>
        <v>0</v>
      </c>
      <c r="E478">
        <f>SUMIFS('Energy balance options'!$F$7:$F$3000,'Energy balance options'!$B$7:$B$3000,HeatGen!E$2,'Energy balance options'!$A$7:$A$3000,HeatGen!$A478)</f>
        <v>0</v>
      </c>
      <c r="F478">
        <f>SUMIFS('Energy balance options'!$F$7:$F$3000,'Energy balance options'!$B$7:$B$3000,HeatGen!F$2,'Energy balance options'!$A$7:$A$3000,HeatGen!$A478)</f>
        <v>0</v>
      </c>
      <c r="G478">
        <f>SUMIFS('Energy balance options'!$F$7:$F$3000,'Energy balance options'!$B$7:$B$3000,HeatGen!G$2,'Energy balance options'!$A$7:$A$3000,HeatGen!$A478)</f>
        <v>0</v>
      </c>
      <c r="H478">
        <f>SUMIFS('Energy balance options'!$G$7:$G$3000,'Energy balance options'!$B$7:$B$3000,HeatGen!H$2,'Energy balance options'!$A$7:$A$3000,HeatGen!$A478)</f>
        <v>5.5827745100000002E-5</v>
      </c>
      <c r="I478">
        <f>SUMIFS('Energy balance options'!$G$7:$G$3000,'Energy balance options'!$B$7:$B$3000,HeatGen!I$2,'Energy balance options'!$A$7:$A$3000,HeatGen!$A478)</f>
        <v>0</v>
      </c>
      <c r="J478">
        <f>SUMIFS('Energy balance options'!$G$7:$G$3000,'Energy balance options'!$B$7:$B$3000,HeatGen!J$2,'Energy balance options'!$A$7:$A$3000,HeatGen!$A478)</f>
        <v>4.7534691009999999E-6</v>
      </c>
      <c r="K478">
        <f>SUMIFS('Energy balance options'!$G$7:$G$3000,'Energy balance options'!$B$7:$B$3000,HeatGen!K$2,'Energy balance options'!$A$7:$A$3000,HeatGen!$A478)</f>
        <v>0</v>
      </c>
      <c r="L478">
        <f>SUMIFS('Energy balance options'!$G$7:$G$3000,'Energy balance options'!$B$7:$B$3000,HeatGen!L$2,'Energy balance options'!$A$7:$A$3000,HeatGen!$A478)</f>
        <v>0</v>
      </c>
      <c r="M478">
        <f>SUMIFS('Energy balance options'!$G$7:$G$3000,'Energy balance options'!$B$7:$B$3000,HeatGen!M$2,'Energy balance options'!$A$7:$A$3000,HeatGen!$A478)</f>
        <v>0</v>
      </c>
      <c r="N478">
        <f>SUMIFS('Energy balance options'!$G$7:$G$3000,'Energy balance options'!$B$7:$B$3000,HeatGen!N$2,'Energy balance options'!$A$7:$A$3000,HeatGen!$A478)</f>
        <v>0</v>
      </c>
      <c r="O478">
        <f>SUMIFS('Energy balance options'!$G$7:$G$3000,'Energy balance options'!$B$7:$B$3000,HeatGen!O$2,'Energy balance options'!$A$7:$A$3000,HeatGen!$A478)</f>
        <v>0</v>
      </c>
      <c r="P478">
        <f>SUMIFS('Energy balance options'!$G$7:$G$3000,'Energy balance options'!$B$7:$B$3000,HeatGen!P$2,'Energy balance options'!$A$7:$A$3000,HeatGen!$A478)</f>
        <v>0</v>
      </c>
      <c r="Q478">
        <f>SUMIFS('Energy balance options'!$G$7:$G$3000,'Energy balance options'!$B$7:$B$3000,HeatGen!Q$2,'Energy balance options'!$A$7:$A$3000,HeatGen!$A478)</f>
        <v>0</v>
      </c>
      <c r="R478">
        <f>SUMIFS('Energy balance options'!$G$7:$G$3000,'Energy balance options'!$B$7:$B$3000,HeatGen!R$2,'Energy balance options'!$A$7:$A$3000,HeatGen!$A478)</f>
        <v>0</v>
      </c>
      <c r="S478">
        <f>SUMIFS('Energy balance options'!$G$7:$G$3000,'Energy balance options'!$B$7:$B$3000,HeatGen!S$2,'Energy balance options'!$A$7:$A$3000,HeatGen!$A478)</f>
        <v>0</v>
      </c>
      <c r="T478">
        <f>SUMIFS('Energy balance options'!$G$7:$G$3000,'Energy balance options'!$B$7:$B$3000,HeatGen!T$2,'Energy balance options'!$A$7:$A$3000,HeatGen!$A478)</f>
        <v>0</v>
      </c>
      <c r="U478">
        <f>SUMIFS('Energy balance options'!$G$7:$G$3000,'Energy balance options'!$B$7:$B$3000,HeatGen!U$2,'Energy balance options'!$A$7:$A$3000,HeatGen!$A478)</f>
        <v>0</v>
      </c>
      <c r="V478">
        <f>SUMIFS('Energy balance options'!$G$7:$G$3000,'Energy balance options'!$B$7:$B$3000,HeatGen!V$2,'Energy balance options'!$A$7:$A$3000,HeatGen!$A478)</f>
        <v>0</v>
      </c>
      <c r="W478">
        <f>SUMIFS('Energy balance options'!$G$7:$G$3000,'Energy balance options'!$B$7:$B$3000,HeatGen!W$2,'Energy balance options'!$A$7:$A$3000,HeatGen!$A478)</f>
        <v>0</v>
      </c>
      <c r="X478">
        <f>SUMIFS('Energy balance options'!$G$7:$G$3000,'Energy balance options'!$B$7:$B$3000,HeatGen!X$2,'Energy balance options'!$A$7:$A$3000,HeatGen!$A478)</f>
        <v>0</v>
      </c>
      <c r="Y478">
        <f t="shared" si="119"/>
        <v>0</v>
      </c>
      <c r="Z478">
        <f t="shared" si="120"/>
        <v>0</v>
      </c>
      <c r="AA478">
        <f t="shared" si="121"/>
        <v>0</v>
      </c>
      <c r="AB478">
        <f t="shared" si="122"/>
        <v>0</v>
      </c>
      <c r="AC478">
        <f t="shared" si="123"/>
        <v>0</v>
      </c>
      <c r="AD478">
        <f t="shared" si="124"/>
        <v>0</v>
      </c>
      <c r="AE478">
        <f t="shared" si="125"/>
        <v>0</v>
      </c>
      <c r="AF478">
        <f t="shared" si="126"/>
        <v>0</v>
      </c>
      <c r="AG478">
        <f t="shared" si="127"/>
        <v>0</v>
      </c>
      <c r="AH478">
        <f t="shared" si="128"/>
        <v>0</v>
      </c>
      <c r="AI478">
        <f t="shared" si="129"/>
        <v>0</v>
      </c>
      <c r="AJ478">
        <f t="shared" si="130"/>
        <v>0</v>
      </c>
      <c r="AK478">
        <f t="shared" si="131"/>
        <v>0</v>
      </c>
      <c r="AL478">
        <f t="shared" si="132"/>
        <v>0</v>
      </c>
      <c r="AM478">
        <f t="shared" si="133"/>
        <v>0</v>
      </c>
      <c r="AN478">
        <f t="shared" si="134"/>
        <v>0</v>
      </c>
      <c r="AO478">
        <f t="shared" si="135"/>
        <v>0</v>
      </c>
    </row>
    <row r="479" spans="1:41" x14ac:dyDescent="0.2">
      <c r="A479" s="9" t="str">
        <f>'Cost per option'!A487</f>
        <v>2385 LNG vessel</v>
      </c>
      <c r="B479" t="str">
        <f>_xlfn.IFNA(VLOOKUP(A479,'Energy balance options'!A$7:C$3000,3,FALSE),"")</f>
        <v>Bunkers</v>
      </c>
      <c r="C479">
        <f>SUMIFS('Energy balance options'!$F$7:$F$3000,'Energy balance options'!$B$7:$B$3000,HeatGen!C$2,'Energy balance options'!$A$7:$A$3000,HeatGen!$A479)</f>
        <v>0</v>
      </c>
      <c r="D479">
        <f>SUMIFS('Energy balance options'!$F$7:$F$3000,'Energy balance options'!$B$7:$B$3000,HeatGen!D$2,'Energy balance options'!$A$7:$A$3000,HeatGen!$A479)</f>
        <v>0</v>
      </c>
      <c r="E479">
        <f>SUMIFS('Energy balance options'!$F$7:$F$3000,'Energy balance options'!$B$7:$B$3000,HeatGen!E$2,'Energy balance options'!$A$7:$A$3000,HeatGen!$A479)</f>
        <v>0</v>
      </c>
      <c r="F479">
        <f>SUMIFS('Energy balance options'!$F$7:$F$3000,'Energy balance options'!$B$7:$B$3000,HeatGen!F$2,'Energy balance options'!$A$7:$A$3000,HeatGen!$A479)</f>
        <v>0</v>
      </c>
      <c r="G479">
        <f>SUMIFS('Energy balance options'!$F$7:$F$3000,'Energy balance options'!$B$7:$B$3000,HeatGen!G$2,'Energy balance options'!$A$7:$A$3000,HeatGen!$A479)</f>
        <v>0</v>
      </c>
      <c r="H479">
        <f>SUMIFS('Energy balance options'!$G$7:$G$3000,'Energy balance options'!$B$7:$B$3000,HeatGen!H$2,'Energy balance options'!$A$7:$A$3000,HeatGen!$A479)</f>
        <v>0</v>
      </c>
      <c r="I479">
        <f>SUMIFS('Energy balance options'!$G$7:$G$3000,'Energy balance options'!$B$7:$B$3000,HeatGen!I$2,'Energy balance options'!$A$7:$A$3000,HeatGen!$A479)</f>
        <v>0</v>
      </c>
      <c r="J479">
        <f>SUMIFS('Energy balance options'!$G$7:$G$3000,'Energy balance options'!$B$7:$B$3000,HeatGen!J$2,'Energy balance options'!$A$7:$A$3000,HeatGen!$A479)</f>
        <v>0</v>
      </c>
      <c r="K479">
        <f>SUMIFS('Energy balance options'!$G$7:$G$3000,'Energy balance options'!$B$7:$B$3000,HeatGen!K$2,'Energy balance options'!$A$7:$A$3000,HeatGen!$A479)</f>
        <v>0</v>
      </c>
      <c r="L479">
        <f>SUMIFS('Energy balance options'!$G$7:$G$3000,'Energy balance options'!$B$7:$B$3000,HeatGen!L$2,'Energy balance options'!$A$7:$A$3000,HeatGen!$A479)</f>
        <v>0</v>
      </c>
      <c r="M479">
        <f>SUMIFS('Energy balance options'!$G$7:$G$3000,'Energy balance options'!$B$7:$B$3000,HeatGen!M$2,'Energy balance options'!$A$7:$A$3000,HeatGen!$A479)</f>
        <v>0</v>
      </c>
      <c r="N479">
        <f>SUMIFS('Energy balance options'!$G$7:$G$3000,'Energy balance options'!$B$7:$B$3000,HeatGen!N$2,'Energy balance options'!$A$7:$A$3000,HeatGen!$A479)</f>
        <v>0</v>
      </c>
      <c r="O479">
        <f>SUMIFS('Energy balance options'!$G$7:$G$3000,'Energy balance options'!$B$7:$B$3000,HeatGen!O$2,'Energy balance options'!$A$7:$A$3000,HeatGen!$A479)</f>
        <v>0</v>
      </c>
      <c r="P479">
        <f>SUMIFS('Energy balance options'!$G$7:$G$3000,'Energy balance options'!$B$7:$B$3000,HeatGen!P$2,'Energy balance options'!$A$7:$A$3000,HeatGen!$A479)</f>
        <v>0</v>
      </c>
      <c r="Q479">
        <f>SUMIFS('Energy balance options'!$G$7:$G$3000,'Energy balance options'!$B$7:$B$3000,HeatGen!Q$2,'Energy balance options'!$A$7:$A$3000,HeatGen!$A479)</f>
        <v>0</v>
      </c>
      <c r="R479">
        <f>SUMIFS('Energy balance options'!$G$7:$G$3000,'Energy balance options'!$B$7:$B$3000,HeatGen!R$2,'Energy balance options'!$A$7:$A$3000,HeatGen!$A479)</f>
        <v>0</v>
      </c>
      <c r="S479">
        <f>SUMIFS('Energy balance options'!$G$7:$G$3000,'Energy balance options'!$B$7:$B$3000,HeatGen!S$2,'Energy balance options'!$A$7:$A$3000,HeatGen!$A479)</f>
        <v>0</v>
      </c>
      <c r="T479">
        <f>SUMIFS('Energy balance options'!$G$7:$G$3000,'Energy balance options'!$B$7:$B$3000,HeatGen!T$2,'Energy balance options'!$A$7:$A$3000,HeatGen!$A479)</f>
        <v>0</v>
      </c>
      <c r="U479">
        <f>SUMIFS('Energy balance options'!$G$7:$G$3000,'Energy balance options'!$B$7:$B$3000,HeatGen!U$2,'Energy balance options'!$A$7:$A$3000,HeatGen!$A479)</f>
        <v>0</v>
      </c>
      <c r="V479">
        <f>SUMIFS('Energy balance options'!$G$7:$G$3000,'Energy balance options'!$B$7:$B$3000,HeatGen!V$2,'Energy balance options'!$A$7:$A$3000,HeatGen!$A479)</f>
        <v>0</v>
      </c>
      <c r="W479">
        <f>SUMIFS('Energy balance options'!$G$7:$G$3000,'Energy balance options'!$B$7:$B$3000,HeatGen!W$2,'Energy balance options'!$A$7:$A$3000,HeatGen!$A479)</f>
        <v>0</v>
      </c>
      <c r="X479">
        <f>SUMIFS('Energy balance options'!$G$7:$G$3000,'Energy balance options'!$B$7:$B$3000,HeatGen!X$2,'Energy balance options'!$A$7:$A$3000,HeatGen!$A479)</f>
        <v>0</v>
      </c>
      <c r="Y479">
        <f t="shared" si="119"/>
        <v>0</v>
      </c>
      <c r="Z479">
        <f t="shared" si="120"/>
        <v>0</v>
      </c>
      <c r="AA479">
        <f t="shared" si="121"/>
        <v>0</v>
      </c>
      <c r="AB479">
        <f t="shared" si="122"/>
        <v>0</v>
      </c>
      <c r="AC479">
        <f t="shared" si="123"/>
        <v>0</v>
      </c>
      <c r="AD479">
        <f t="shared" si="124"/>
        <v>0</v>
      </c>
      <c r="AE479">
        <f t="shared" si="125"/>
        <v>0</v>
      </c>
      <c r="AF479">
        <f t="shared" si="126"/>
        <v>0</v>
      </c>
      <c r="AG479">
        <f t="shared" si="127"/>
        <v>0</v>
      </c>
      <c r="AH479">
        <f t="shared" si="128"/>
        <v>0</v>
      </c>
      <c r="AI479">
        <f t="shared" si="129"/>
        <v>0</v>
      </c>
      <c r="AJ479">
        <f t="shared" si="130"/>
        <v>0</v>
      </c>
      <c r="AK479">
        <f t="shared" si="131"/>
        <v>0</v>
      </c>
      <c r="AL479">
        <f t="shared" si="132"/>
        <v>0</v>
      </c>
      <c r="AM479">
        <f t="shared" si="133"/>
        <v>0</v>
      </c>
      <c r="AN479">
        <f t="shared" si="134"/>
        <v>0</v>
      </c>
      <c r="AO479">
        <f t="shared" si="135"/>
        <v>0</v>
      </c>
    </row>
    <row r="480" spans="1:41" x14ac:dyDescent="0.2">
      <c r="A480" s="9" t="str">
        <f>'Cost per option'!A488</f>
        <v>2386 Biogas to Bio-LNG for shipping</v>
      </c>
      <c r="B480" t="str">
        <f>_xlfn.IFNA(VLOOKUP(A480,'Energy balance options'!A$7:C$3000,3,FALSE),"")</f>
        <v>Gasvoorziening</v>
      </c>
      <c r="C480">
        <f>SUMIFS('Energy balance options'!$F$7:$F$3000,'Energy balance options'!$B$7:$B$3000,HeatGen!C$2,'Energy balance options'!$A$7:$A$3000,HeatGen!$A480)</f>
        <v>0</v>
      </c>
      <c r="D480">
        <f>SUMIFS('Energy balance options'!$F$7:$F$3000,'Energy balance options'!$B$7:$B$3000,HeatGen!D$2,'Energy balance options'!$A$7:$A$3000,HeatGen!$A480)</f>
        <v>0</v>
      </c>
      <c r="E480">
        <f>SUMIFS('Energy balance options'!$F$7:$F$3000,'Energy balance options'!$B$7:$B$3000,HeatGen!E$2,'Energy balance options'!$A$7:$A$3000,HeatGen!$A480)</f>
        <v>0</v>
      </c>
      <c r="F480">
        <f>SUMIFS('Energy balance options'!$F$7:$F$3000,'Energy balance options'!$B$7:$B$3000,HeatGen!F$2,'Energy balance options'!$A$7:$A$3000,HeatGen!$A480)</f>
        <v>0</v>
      </c>
      <c r="G480">
        <f>SUMIFS('Energy balance options'!$F$7:$F$3000,'Energy balance options'!$B$7:$B$3000,HeatGen!G$2,'Energy balance options'!$A$7:$A$3000,HeatGen!$A480)</f>
        <v>0</v>
      </c>
      <c r="H480">
        <f>SUMIFS('Energy balance options'!$G$7:$G$3000,'Energy balance options'!$B$7:$B$3000,HeatGen!H$2,'Energy balance options'!$A$7:$A$3000,HeatGen!$A480)</f>
        <v>0</v>
      </c>
      <c r="I480">
        <f>SUMIFS('Energy balance options'!$G$7:$G$3000,'Energy balance options'!$B$7:$B$3000,HeatGen!I$2,'Energy balance options'!$A$7:$A$3000,HeatGen!$A480)</f>
        <v>0</v>
      </c>
      <c r="J480">
        <f>SUMIFS('Energy balance options'!$G$7:$G$3000,'Energy balance options'!$B$7:$B$3000,HeatGen!J$2,'Energy balance options'!$A$7:$A$3000,HeatGen!$A480)</f>
        <v>1.318051027E-6</v>
      </c>
      <c r="K480">
        <f>SUMIFS('Energy balance options'!$G$7:$G$3000,'Energy balance options'!$B$7:$B$3000,HeatGen!K$2,'Energy balance options'!$A$7:$A$3000,HeatGen!$A480)</f>
        <v>0</v>
      </c>
      <c r="L480">
        <f>SUMIFS('Energy balance options'!$G$7:$G$3000,'Energy balance options'!$B$7:$B$3000,HeatGen!L$2,'Energy balance options'!$A$7:$A$3000,HeatGen!$A480)</f>
        <v>0</v>
      </c>
      <c r="M480">
        <f>SUMIFS('Energy balance options'!$G$7:$G$3000,'Energy balance options'!$B$7:$B$3000,HeatGen!M$2,'Energy balance options'!$A$7:$A$3000,HeatGen!$A480)</f>
        <v>0</v>
      </c>
      <c r="N480">
        <f>SUMIFS('Energy balance options'!$G$7:$G$3000,'Energy balance options'!$B$7:$B$3000,HeatGen!N$2,'Energy balance options'!$A$7:$A$3000,HeatGen!$A480)</f>
        <v>0</v>
      </c>
      <c r="O480">
        <f>SUMIFS('Energy balance options'!$G$7:$G$3000,'Energy balance options'!$B$7:$B$3000,HeatGen!O$2,'Energy balance options'!$A$7:$A$3000,HeatGen!$A480)</f>
        <v>0</v>
      </c>
      <c r="P480">
        <f>SUMIFS('Energy balance options'!$G$7:$G$3000,'Energy balance options'!$B$7:$B$3000,HeatGen!P$2,'Energy balance options'!$A$7:$A$3000,HeatGen!$A480)</f>
        <v>0</v>
      </c>
      <c r="Q480">
        <f>SUMIFS('Energy balance options'!$G$7:$G$3000,'Energy balance options'!$B$7:$B$3000,HeatGen!Q$2,'Energy balance options'!$A$7:$A$3000,HeatGen!$A480)</f>
        <v>0</v>
      </c>
      <c r="R480">
        <f>SUMIFS('Energy balance options'!$G$7:$G$3000,'Energy balance options'!$B$7:$B$3000,HeatGen!R$2,'Energy balance options'!$A$7:$A$3000,HeatGen!$A480)</f>
        <v>0</v>
      </c>
      <c r="S480">
        <f>SUMIFS('Energy balance options'!$G$7:$G$3000,'Energy balance options'!$B$7:$B$3000,HeatGen!S$2,'Energy balance options'!$A$7:$A$3000,HeatGen!$A480)</f>
        <v>0</v>
      </c>
      <c r="T480">
        <f>SUMIFS('Energy balance options'!$G$7:$G$3000,'Energy balance options'!$B$7:$B$3000,HeatGen!T$2,'Energy balance options'!$A$7:$A$3000,HeatGen!$A480)</f>
        <v>8.8027898110000001E-5</v>
      </c>
      <c r="U480">
        <f>SUMIFS('Energy balance options'!$G$7:$G$3000,'Energy balance options'!$B$7:$B$3000,HeatGen!U$2,'Energy balance options'!$A$7:$A$3000,HeatGen!$A480)</f>
        <v>0</v>
      </c>
      <c r="V480">
        <f>SUMIFS('Energy balance options'!$G$7:$G$3000,'Energy balance options'!$B$7:$B$3000,HeatGen!V$2,'Energy balance options'!$A$7:$A$3000,HeatGen!$A480)</f>
        <v>0</v>
      </c>
      <c r="W480">
        <f>SUMIFS('Energy balance options'!$G$7:$G$3000,'Energy balance options'!$B$7:$B$3000,HeatGen!W$2,'Energy balance options'!$A$7:$A$3000,HeatGen!$A480)</f>
        <v>0</v>
      </c>
      <c r="X480">
        <f>SUMIFS('Energy balance options'!$G$7:$G$3000,'Energy balance options'!$B$7:$B$3000,HeatGen!X$2,'Energy balance options'!$A$7:$A$3000,HeatGen!$A480)</f>
        <v>0</v>
      </c>
      <c r="Y480">
        <f t="shared" si="119"/>
        <v>0</v>
      </c>
      <c r="Z480">
        <f t="shared" si="120"/>
        <v>0</v>
      </c>
      <c r="AA480">
        <f t="shared" si="121"/>
        <v>0</v>
      </c>
      <c r="AB480">
        <f t="shared" si="122"/>
        <v>0</v>
      </c>
      <c r="AC480">
        <f t="shared" si="123"/>
        <v>0</v>
      </c>
      <c r="AD480">
        <f t="shared" si="124"/>
        <v>0</v>
      </c>
      <c r="AE480">
        <f t="shared" si="125"/>
        <v>0</v>
      </c>
      <c r="AF480">
        <f t="shared" si="126"/>
        <v>0</v>
      </c>
      <c r="AG480">
        <f t="shared" si="127"/>
        <v>0</v>
      </c>
      <c r="AH480">
        <f t="shared" si="128"/>
        <v>0</v>
      </c>
      <c r="AI480">
        <f t="shared" si="129"/>
        <v>0</v>
      </c>
      <c r="AJ480">
        <f t="shared" si="130"/>
        <v>0</v>
      </c>
      <c r="AK480">
        <f t="shared" si="131"/>
        <v>0</v>
      </c>
      <c r="AL480">
        <f t="shared" si="132"/>
        <v>0</v>
      </c>
      <c r="AM480">
        <f t="shared" si="133"/>
        <v>0</v>
      </c>
      <c r="AN480">
        <f t="shared" si="134"/>
        <v>0</v>
      </c>
      <c r="AO480">
        <f t="shared" si="135"/>
        <v>0</v>
      </c>
    </row>
    <row r="481" spans="1:41" x14ac:dyDescent="0.2">
      <c r="A481" s="9" t="str">
        <f>'Cost per option'!A489</f>
        <v>2387 Synthetic LNG production from ext. H2 and CO2</v>
      </c>
      <c r="B481" t="str">
        <f>_xlfn.IFNA(VLOOKUP(A481,'Energy balance options'!A$7:C$3000,3,FALSE),"")</f>
        <v>Gasvoorziening</v>
      </c>
      <c r="C481">
        <f>SUMIFS('Energy balance options'!$F$7:$F$3000,'Energy balance options'!$B$7:$B$3000,HeatGen!C$2,'Energy balance options'!$A$7:$A$3000,HeatGen!$A481)</f>
        <v>-3.1281448059999999E-6</v>
      </c>
      <c r="D481">
        <f>SUMIFS('Energy balance options'!$F$7:$F$3000,'Energy balance options'!$B$7:$B$3000,HeatGen!D$2,'Energy balance options'!$A$7:$A$3000,HeatGen!$A481)</f>
        <v>0</v>
      </c>
      <c r="E481">
        <f>SUMIFS('Energy balance options'!$F$7:$F$3000,'Energy balance options'!$B$7:$B$3000,HeatGen!E$2,'Energy balance options'!$A$7:$A$3000,HeatGen!$A481)</f>
        <v>0</v>
      </c>
      <c r="F481">
        <f>SUMIFS('Energy balance options'!$F$7:$F$3000,'Energy balance options'!$B$7:$B$3000,HeatGen!F$2,'Energy balance options'!$A$7:$A$3000,HeatGen!$A481)</f>
        <v>0</v>
      </c>
      <c r="G481">
        <f>SUMIFS('Energy balance options'!$F$7:$F$3000,'Energy balance options'!$B$7:$B$3000,HeatGen!G$2,'Energy balance options'!$A$7:$A$3000,HeatGen!$A481)</f>
        <v>0</v>
      </c>
      <c r="H481">
        <f>SUMIFS('Energy balance options'!$G$7:$G$3000,'Energy balance options'!$B$7:$B$3000,HeatGen!H$2,'Energy balance options'!$A$7:$A$3000,HeatGen!$A481)</f>
        <v>0</v>
      </c>
      <c r="I481">
        <f>SUMIFS('Energy balance options'!$G$7:$G$3000,'Energy balance options'!$B$7:$B$3000,HeatGen!I$2,'Energy balance options'!$A$7:$A$3000,HeatGen!$A481)</f>
        <v>1.876886884E-5</v>
      </c>
      <c r="J481">
        <f>SUMIFS('Energy balance options'!$G$7:$G$3000,'Energy balance options'!$B$7:$B$3000,HeatGen!J$2,'Energy balance options'!$A$7:$A$3000,HeatGen!$A481)</f>
        <v>1.4787148410000001E-6</v>
      </c>
      <c r="K481">
        <f>SUMIFS('Energy balance options'!$G$7:$G$3000,'Energy balance options'!$B$7:$B$3000,HeatGen!K$2,'Energy balance options'!$A$7:$A$3000,HeatGen!$A481)</f>
        <v>0</v>
      </c>
      <c r="L481">
        <f>SUMIFS('Energy balance options'!$G$7:$G$3000,'Energy balance options'!$B$7:$B$3000,HeatGen!L$2,'Energy balance options'!$A$7:$A$3000,HeatGen!$A481)</f>
        <v>0</v>
      </c>
      <c r="M481">
        <f>SUMIFS('Energy balance options'!$G$7:$G$3000,'Energy balance options'!$B$7:$B$3000,HeatGen!M$2,'Energy balance options'!$A$7:$A$3000,HeatGen!$A481)</f>
        <v>0</v>
      </c>
      <c r="N481">
        <f>SUMIFS('Energy balance options'!$G$7:$G$3000,'Energy balance options'!$B$7:$B$3000,HeatGen!N$2,'Energy balance options'!$A$7:$A$3000,HeatGen!$A481)</f>
        <v>0</v>
      </c>
      <c r="O481">
        <f>SUMIFS('Energy balance options'!$G$7:$G$3000,'Energy balance options'!$B$7:$B$3000,HeatGen!O$2,'Energy balance options'!$A$7:$A$3000,HeatGen!$A481)</f>
        <v>0</v>
      </c>
      <c r="P481">
        <f>SUMIFS('Energy balance options'!$G$7:$G$3000,'Energy balance options'!$B$7:$B$3000,HeatGen!P$2,'Energy balance options'!$A$7:$A$3000,HeatGen!$A481)</f>
        <v>0</v>
      </c>
      <c r="Q481">
        <f>SUMIFS('Energy balance options'!$G$7:$G$3000,'Energy balance options'!$B$7:$B$3000,HeatGen!Q$2,'Energy balance options'!$A$7:$A$3000,HeatGen!$A481)</f>
        <v>0</v>
      </c>
      <c r="R481">
        <f>SUMIFS('Energy balance options'!$G$7:$G$3000,'Energy balance options'!$B$7:$B$3000,HeatGen!R$2,'Energy balance options'!$A$7:$A$3000,HeatGen!$A481)</f>
        <v>0</v>
      </c>
      <c r="S481">
        <f>SUMIFS('Energy balance options'!$G$7:$G$3000,'Energy balance options'!$B$7:$B$3000,HeatGen!S$2,'Energy balance options'!$A$7:$A$3000,HeatGen!$A481)</f>
        <v>0</v>
      </c>
      <c r="T481">
        <f>SUMIFS('Energy balance options'!$G$7:$G$3000,'Energy balance options'!$B$7:$B$3000,HeatGen!T$2,'Energy balance options'!$A$7:$A$3000,HeatGen!$A481)</f>
        <v>0</v>
      </c>
      <c r="U481">
        <f>SUMIFS('Energy balance options'!$G$7:$G$3000,'Energy balance options'!$B$7:$B$3000,HeatGen!U$2,'Energy balance options'!$A$7:$A$3000,HeatGen!$A481)</f>
        <v>0</v>
      </c>
      <c r="V481">
        <f>SUMIFS('Energy balance options'!$G$7:$G$3000,'Energy balance options'!$B$7:$B$3000,HeatGen!V$2,'Energy balance options'!$A$7:$A$3000,HeatGen!$A481)</f>
        <v>0</v>
      </c>
      <c r="W481">
        <f>SUMIFS('Energy balance options'!$G$7:$G$3000,'Energy balance options'!$B$7:$B$3000,HeatGen!W$2,'Energy balance options'!$A$7:$A$3000,HeatGen!$A481)</f>
        <v>0</v>
      </c>
      <c r="X481">
        <f>SUMIFS('Energy balance options'!$G$7:$G$3000,'Energy balance options'!$B$7:$B$3000,HeatGen!X$2,'Energy balance options'!$A$7:$A$3000,HeatGen!$A481)</f>
        <v>0</v>
      </c>
      <c r="Y481">
        <f t="shared" si="119"/>
        <v>0</v>
      </c>
      <c r="Z481">
        <f t="shared" si="120"/>
        <v>-2.8996911681582712E-6</v>
      </c>
      <c r="AA481">
        <f t="shared" si="121"/>
        <v>-2.284536378417285E-7</v>
      </c>
      <c r="AB481">
        <f t="shared" si="122"/>
        <v>0</v>
      </c>
      <c r="AC481">
        <f t="shared" si="123"/>
        <v>0</v>
      </c>
      <c r="AD481">
        <f t="shared" si="124"/>
        <v>0</v>
      </c>
      <c r="AE481">
        <f t="shared" si="125"/>
        <v>0</v>
      </c>
      <c r="AF481">
        <f t="shared" si="126"/>
        <v>0</v>
      </c>
      <c r="AG481">
        <f t="shared" si="127"/>
        <v>0</v>
      </c>
      <c r="AH481">
        <f t="shared" si="128"/>
        <v>0</v>
      </c>
      <c r="AI481">
        <f t="shared" si="129"/>
        <v>0</v>
      </c>
      <c r="AJ481">
        <f t="shared" si="130"/>
        <v>0</v>
      </c>
      <c r="AK481">
        <f t="shared" si="131"/>
        <v>0</v>
      </c>
      <c r="AL481">
        <f t="shared" si="132"/>
        <v>0</v>
      </c>
      <c r="AM481">
        <f t="shared" si="133"/>
        <v>0</v>
      </c>
      <c r="AN481">
        <f t="shared" si="134"/>
        <v>0</v>
      </c>
      <c r="AO481">
        <f t="shared" si="135"/>
        <v>0</v>
      </c>
    </row>
    <row r="482" spans="1:41" x14ac:dyDescent="0.2">
      <c r="A482" s="9" t="str">
        <f>'Cost per option'!A490</f>
        <v>2388 Methanol from lignocellulosics with CC</v>
      </c>
      <c r="B482" t="str">
        <f>_xlfn.IFNA(VLOOKUP(A482,'Energy balance options'!A$7:C$3000,3,FALSE),"")</f>
        <v>Chemie</v>
      </c>
      <c r="C482">
        <f>SUMIFS('Energy balance options'!$F$7:$F$3000,'Energy balance options'!$B$7:$B$3000,HeatGen!C$2,'Energy balance options'!$A$7:$A$3000,HeatGen!$A482)</f>
        <v>0</v>
      </c>
      <c r="D482">
        <f>SUMIFS('Energy balance options'!$F$7:$F$3000,'Energy balance options'!$B$7:$B$3000,HeatGen!D$2,'Energy balance options'!$A$7:$A$3000,HeatGen!$A482)</f>
        <v>0</v>
      </c>
      <c r="E482">
        <f>SUMIFS('Energy balance options'!$F$7:$F$3000,'Energy balance options'!$B$7:$B$3000,HeatGen!E$2,'Energy balance options'!$A$7:$A$3000,HeatGen!$A482)</f>
        <v>0</v>
      </c>
      <c r="F482">
        <f>SUMIFS('Energy balance options'!$F$7:$F$3000,'Energy balance options'!$B$7:$B$3000,HeatGen!F$2,'Energy balance options'!$A$7:$A$3000,HeatGen!$A482)</f>
        <v>0</v>
      </c>
      <c r="G482">
        <f>SUMIFS('Energy balance options'!$F$7:$F$3000,'Energy balance options'!$B$7:$B$3000,HeatGen!G$2,'Energy balance options'!$A$7:$A$3000,HeatGen!$A482)</f>
        <v>0</v>
      </c>
      <c r="H482">
        <f>SUMIFS('Energy balance options'!$G$7:$G$3000,'Energy balance options'!$B$7:$B$3000,HeatGen!H$2,'Energy balance options'!$A$7:$A$3000,HeatGen!$A482)</f>
        <v>0</v>
      </c>
      <c r="I482">
        <f>SUMIFS('Energy balance options'!$G$7:$G$3000,'Energy balance options'!$B$7:$B$3000,HeatGen!I$2,'Energy balance options'!$A$7:$A$3000,HeatGen!$A482)</f>
        <v>0</v>
      </c>
      <c r="J482">
        <f>SUMIFS('Energy balance options'!$G$7:$G$3000,'Energy balance options'!$B$7:$B$3000,HeatGen!J$2,'Energy balance options'!$A$7:$A$3000,HeatGen!$A482)</f>
        <v>0</v>
      </c>
      <c r="K482">
        <f>SUMIFS('Energy balance options'!$G$7:$G$3000,'Energy balance options'!$B$7:$B$3000,HeatGen!K$2,'Energy balance options'!$A$7:$A$3000,HeatGen!$A482)</f>
        <v>0</v>
      </c>
      <c r="L482">
        <f>SUMIFS('Energy balance options'!$G$7:$G$3000,'Energy balance options'!$B$7:$B$3000,HeatGen!L$2,'Energy balance options'!$A$7:$A$3000,HeatGen!$A482)</f>
        <v>0</v>
      </c>
      <c r="M482">
        <f>SUMIFS('Energy balance options'!$G$7:$G$3000,'Energy balance options'!$B$7:$B$3000,HeatGen!M$2,'Energy balance options'!$A$7:$A$3000,HeatGen!$A482)</f>
        <v>2.4050266690000001E-4</v>
      </c>
      <c r="N482">
        <f>SUMIFS('Energy balance options'!$G$7:$G$3000,'Energy balance options'!$B$7:$B$3000,HeatGen!N$2,'Energy balance options'!$A$7:$A$3000,HeatGen!$A482)</f>
        <v>0</v>
      </c>
      <c r="O482">
        <f>SUMIFS('Energy balance options'!$G$7:$G$3000,'Energy balance options'!$B$7:$B$3000,HeatGen!O$2,'Energy balance options'!$A$7:$A$3000,HeatGen!$A482)</f>
        <v>0</v>
      </c>
      <c r="P482">
        <f>SUMIFS('Energy balance options'!$G$7:$G$3000,'Energy balance options'!$B$7:$B$3000,HeatGen!P$2,'Energy balance options'!$A$7:$A$3000,HeatGen!$A482)</f>
        <v>0</v>
      </c>
      <c r="Q482">
        <f>SUMIFS('Energy balance options'!$G$7:$G$3000,'Energy balance options'!$B$7:$B$3000,HeatGen!Q$2,'Energy balance options'!$A$7:$A$3000,HeatGen!$A482)</f>
        <v>0</v>
      </c>
      <c r="R482">
        <f>SUMIFS('Energy balance options'!$G$7:$G$3000,'Energy balance options'!$B$7:$B$3000,HeatGen!R$2,'Energy balance options'!$A$7:$A$3000,HeatGen!$A482)</f>
        <v>0</v>
      </c>
      <c r="S482">
        <f>SUMIFS('Energy balance options'!$G$7:$G$3000,'Energy balance options'!$B$7:$B$3000,HeatGen!S$2,'Energy balance options'!$A$7:$A$3000,HeatGen!$A482)</f>
        <v>0</v>
      </c>
      <c r="T482">
        <f>SUMIFS('Energy balance options'!$G$7:$G$3000,'Energy balance options'!$B$7:$B$3000,HeatGen!T$2,'Energy balance options'!$A$7:$A$3000,HeatGen!$A482)</f>
        <v>0</v>
      </c>
      <c r="U482">
        <f>SUMIFS('Energy balance options'!$G$7:$G$3000,'Energy balance options'!$B$7:$B$3000,HeatGen!U$2,'Energy balance options'!$A$7:$A$3000,HeatGen!$A482)</f>
        <v>0</v>
      </c>
      <c r="V482">
        <f>SUMIFS('Energy balance options'!$G$7:$G$3000,'Energy balance options'!$B$7:$B$3000,HeatGen!V$2,'Energy balance options'!$A$7:$A$3000,HeatGen!$A482)</f>
        <v>0</v>
      </c>
      <c r="W482">
        <f>SUMIFS('Energy balance options'!$G$7:$G$3000,'Energy balance options'!$B$7:$B$3000,HeatGen!W$2,'Energy balance options'!$A$7:$A$3000,HeatGen!$A482)</f>
        <v>0</v>
      </c>
      <c r="X482">
        <f>SUMIFS('Energy balance options'!$G$7:$G$3000,'Energy balance options'!$B$7:$B$3000,HeatGen!X$2,'Energy balance options'!$A$7:$A$3000,HeatGen!$A482)</f>
        <v>0</v>
      </c>
      <c r="Y482">
        <f t="shared" si="119"/>
        <v>0</v>
      </c>
      <c r="Z482">
        <f t="shared" si="120"/>
        <v>0</v>
      </c>
      <c r="AA482">
        <f t="shared" si="121"/>
        <v>0</v>
      </c>
      <c r="AB482">
        <f t="shared" si="122"/>
        <v>0</v>
      </c>
      <c r="AC482">
        <f t="shared" si="123"/>
        <v>0</v>
      </c>
      <c r="AD482">
        <f t="shared" si="124"/>
        <v>0</v>
      </c>
      <c r="AE482">
        <f t="shared" si="125"/>
        <v>0</v>
      </c>
      <c r="AF482">
        <f t="shared" si="126"/>
        <v>0</v>
      </c>
      <c r="AG482">
        <f t="shared" si="127"/>
        <v>0</v>
      </c>
      <c r="AH482">
        <f t="shared" si="128"/>
        <v>0</v>
      </c>
      <c r="AI482">
        <f t="shared" si="129"/>
        <v>0</v>
      </c>
      <c r="AJ482">
        <f t="shared" si="130"/>
        <v>0</v>
      </c>
      <c r="AK482">
        <f t="shared" si="131"/>
        <v>0</v>
      </c>
      <c r="AL482">
        <f t="shared" si="132"/>
        <v>0</v>
      </c>
      <c r="AM482">
        <f t="shared" si="133"/>
        <v>0</v>
      </c>
      <c r="AN482">
        <f t="shared" si="134"/>
        <v>0</v>
      </c>
      <c r="AO482">
        <f t="shared" si="135"/>
        <v>0</v>
      </c>
    </row>
    <row r="483" spans="1:41" x14ac:dyDescent="0.2">
      <c r="A483" s="9" t="str">
        <f>'Cost per option'!A491</f>
        <v>2389 Methanol from biogas</v>
      </c>
      <c r="B483" t="str">
        <f>_xlfn.IFNA(VLOOKUP(A483,'Energy balance options'!A$7:C$3000,3,FALSE),"")</f>
        <v>Chemie</v>
      </c>
      <c r="C483">
        <f>SUMIFS('Energy balance options'!$F$7:$F$3000,'Energy balance options'!$B$7:$B$3000,HeatGen!C$2,'Energy balance options'!$A$7:$A$3000,HeatGen!$A483)</f>
        <v>-1.1757830699999999E-5</v>
      </c>
      <c r="D483">
        <f>SUMIFS('Energy balance options'!$F$7:$F$3000,'Energy balance options'!$B$7:$B$3000,HeatGen!D$2,'Energy balance options'!$A$7:$A$3000,HeatGen!$A483)</f>
        <v>0</v>
      </c>
      <c r="E483">
        <f>SUMIFS('Energy balance options'!$F$7:$F$3000,'Energy balance options'!$B$7:$B$3000,HeatGen!E$2,'Energy balance options'!$A$7:$A$3000,HeatGen!$A483)</f>
        <v>0</v>
      </c>
      <c r="F483">
        <f>SUMIFS('Energy balance options'!$F$7:$F$3000,'Energy balance options'!$B$7:$B$3000,HeatGen!F$2,'Energy balance options'!$A$7:$A$3000,HeatGen!$A483)</f>
        <v>0</v>
      </c>
      <c r="G483">
        <f>SUMIFS('Energy balance options'!$F$7:$F$3000,'Energy balance options'!$B$7:$B$3000,HeatGen!G$2,'Energy balance options'!$A$7:$A$3000,HeatGen!$A483)</f>
        <v>0</v>
      </c>
      <c r="H483">
        <f>SUMIFS('Energy balance options'!$G$7:$G$3000,'Energy balance options'!$B$7:$B$3000,HeatGen!H$2,'Energy balance options'!$A$7:$A$3000,HeatGen!$A483)</f>
        <v>0</v>
      </c>
      <c r="I483">
        <f>SUMIFS('Energy balance options'!$G$7:$G$3000,'Energy balance options'!$B$7:$B$3000,HeatGen!I$2,'Energy balance options'!$A$7:$A$3000,HeatGen!$A483)</f>
        <v>0</v>
      </c>
      <c r="J483">
        <f>SUMIFS('Energy balance options'!$G$7:$G$3000,'Energy balance options'!$B$7:$B$3000,HeatGen!J$2,'Energy balance options'!$A$7:$A$3000,HeatGen!$A483)</f>
        <v>0</v>
      </c>
      <c r="K483">
        <f>SUMIFS('Energy balance options'!$G$7:$G$3000,'Energy balance options'!$B$7:$B$3000,HeatGen!K$2,'Energy balance options'!$A$7:$A$3000,HeatGen!$A483)</f>
        <v>0</v>
      </c>
      <c r="L483">
        <f>SUMIFS('Energy balance options'!$G$7:$G$3000,'Energy balance options'!$B$7:$B$3000,HeatGen!L$2,'Energy balance options'!$A$7:$A$3000,HeatGen!$A483)</f>
        <v>0</v>
      </c>
      <c r="M483">
        <f>SUMIFS('Energy balance options'!$G$7:$G$3000,'Energy balance options'!$B$7:$B$3000,HeatGen!M$2,'Energy balance options'!$A$7:$A$3000,HeatGen!$A483)</f>
        <v>0</v>
      </c>
      <c r="N483">
        <f>SUMIFS('Energy balance options'!$G$7:$G$3000,'Energy balance options'!$B$7:$B$3000,HeatGen!N$2,'Energy balance options'!$A$7:$A$3000,HeatGen!$A483)</f>
        <v>0</v>
      </c>
      <c r="O483">
        <f>SUMIFS('Energy balance options'!$G$7:$G$3000,'Energy balance options'!$B$7:$B$3000,HeatGen!O$2,'Energy balance options'!$A$7:$A$3000,HeatGen!$A483)</f>
        <v>0</v>
      </c>
      <c r="P483">
        <f>SUMIFS('Energy balance options'!$G$7:$G$3000,'Energy balance options'!$B$7:$B$3000,HeatGen!P$2,'Energy balance options'!$A$7:$A$3000,HeatGen!$A483)</f>
        <v>0</v>
      </c>
      <c r="Q483">
        <f>SUMIFS('Energy balance options'!$G$7:$G$3000,'Energy balance options'!$B$7:$B$3000,HeatGen!Q$2,'Energy balance options'!$A$7:$A$3000,HeatGen!$A483)</f>
        <v>0</v>
      </c>
      <c r="R483">
        <f>SUMIFS('Energy balance options'!$G$7:$G$3000,'Energy balance options'!$B$7:$B$3000,HeatGen!R$2,'Energy balance options'!$A$7:$A$3000,HeatGen!$A483)</f>
        <v>0</v>
      </c>
      <c r="S483">
        <f>SUMIFS('Energy balance options'!$G$7:$G$3000,'Energy balance options'!$B$7:$B$3000,HeatGen!S$2,'Energy balance options'!$A$7:$A$3000,HeatGen!$A483)</f>
        <v>0</v>
      </c>
      <c r="T483">
        <f>SUMIFS('Energy balance options'!$G$7:$G$3000,'Energy balance options'!$B$7:$B$3000,HeatGen!T$2,'Energy balance options'!$A$7:$A$3000,HeatGen!$A483)</f>
        <v>1.7430491160000001E-4</v>
      </c>
      <c r="U483">
        <f>SUMIFS('Energy balance options'!$G$7:$G$3000,'Energy balance options'!$B$7:$B$3000,HeatGen!U$2,'Energy balance options'!$A$7:$A$3000,HeatGen!$A483)</f>
        <v>0</v>
      </c>
      <c r="V483">
        <f>SUMIFS('Energy balance options'!$G$7:$G$3000,'Energy balance options'!$B$7:$B$3000,HeatGen!V$2,'Energy balance options'!$A$7:$A$3000,HeatGen!$A483)</f>
        <v>0</v>
      </c>
      <c r="W483">
        <f>SUMIFS('Energy balance options'!$G$7:$G$3000,'Energy balance options'!$B$7:$B$3000,HeatGen!W$2,'Energy balance options'!$A$7:$A$3000,HeatGen!$A483)</f>
        <v>0</v>
      </c>
      <c r="X483">
        <f>SUMIFS('Energy balance options'!$G$7:$G$3000,'Energy balance options'!$B$7:$B$3000,HeatGen!X$2,'Energy balance options'!$A$7:$A$3000,HeatGen!$A483)</f>
        <v>0</v>
      </c>
      <c r="Y483">
        <f t="shared" si="119"/>
        <v>0</v>
      </c>
      <c r="Z483">
        <f t="shared" si="120"/>
        <v>0</v>
      </c>
      <c r="AA483">
        <f t="shared" si="121"/>
        <v>0</v>
      </c>
      <c r="AB483">
        <f t="shared" si="122"/>
        <v>0</v>
      </c>
      <c r="AC483">
        <f t="shared" si="123"/>
        <v>0</v>
      </c>
      <c r="AD483">
        <f t="shared" si="124"/>
        <v>0</v>
      </c>
      <c r="AE483">
        <f t="shared" si="125"/>
        <v>0</v>
      </c>
      <c r="AF483">
        <f t="shared" si="126"/>
        <v>0</v>
      </c>
      <c r="AG483">
        <f t="shared" si="127"/>
        <v>0</v>
      </c>
      <c r="AH483">
        <f t="shared" si="128"/>
        <v>0</v>
      </c>
      <c r="AI483">
        <f t="shared" si="129"/>
        <v>0</v>
      </c>
      <c r="AJ483">
        <f t="shared" si="130"/>
        <v>0</v>
      </c>
      <c r="AK483">
        <f t="shared" si="131"/>
        <v>-1.1757830699999999E-5</v>
      </c>
      <c r="AL483">
        <f t="shared" si="132"/>
        <v>0</v>
      </c>
      <c r="AM483">
        <f t="shared" si="133"/>
        <v>0</v>
      </c>
      <c r="AN483">
        <f t="shared" si="134"/>
        <v>0</v>
      </c>
      <c r="AO483">
        <f t="shared" si="135"/>
        <v>0</v>
      </c>
    </row>
    <row r="484" spans="1:41" x14ac:dyDescent="0.2">
      <c r="A484" s="9" t="str">
        <f>'Cost per option'!A492</f>
        <v>2392 Lignocellulosic ethanol production with CC</v>
      </c>
      <c r="B484" t="str">
        <f>_xlfn.IFNA(VLOOKUP(A484,'Energy balance options'!A$7:C$3000,3,FALSE),"")</f>
        <v>Raffinaderijen</v>
      </c>
      <c r="C484">
        <f>SUMIFS('Energy balance options'!$F$7:$F$3000,'Energy balance options'!$B$7:$B$3000,HeatGen!C$2,'Energy balance options'!$A$7:$A$3000,HeatGen!$A484)</f>
        <v>0</v>
      </c>
      <c r="D484">
        <f>SUMIFS('Energy balance options'!$F$7:$F$3000,'Energy balance options'!$B$7:$B$3000,HeatGen!D$2,'Energy balance options'!$A$7:$A$3000,HeatGen!$A484)</f>
        <v>0</v>
      </c>
      <c r="E484">
        <f>SUMIFS('Energy balance options'!$F$7:$F$3000,'Energy balance options'!$B$7:$B$3000,HeatGen!E$2,'Energy balance options'!$A$7:$A$3000,HeatGen!$A484)</f>
        <v>0</v>
      </c>
      <c r="F484">
        <f>SUMIFS('Energy balance options'!$F$7:$F$3000,'Energy balance options'!$B$7:$B$3000,HeatGen!F$2,'Energy balance options'!$A$7:$A$3000,HeatGen!$A484)</f>
        <v>0</v>
      </c>
      <c r="G484">
        <f>SUMIFS('Energy balance options'!$F$7:$F$3000,'Energy balance options'!$B$7:$B$3000,HeatGen!G$2,'Energy balance options'!$A$7:$A$3000,HeatGen!$A484)</f>
        <v>0</v>
      </c>
      <c r="H484">
        <f>SUMIFS('Energy balance options'!$G$7:$G$3000,'Energy balance options'!$B$7:$B$3000,HeatGen!H$2,'Energy balance options'!$A$7:$A$3000,HeatGen!$A484)</f>
        <v>0</v>
      </c>
      <c r="I484">
        <f>SUMIFS('Energy balance options'!$G$7:$G$3000,'Energy balance options'!$B$7:$B$3000,HeatGen!I$2,'Energy balance options'!$A$7:$A$3000,HeatGen!$A484)</f>
        <v>0</v>
      </c>
      <c r="J484">
        <f>SUMIFS('Energy balance options'!$G$7:$G$3000,'Energy balance options'!$B$7:$B$3000,HeatGen!J$2,'Energy balance options'!$A$7:$A$3000,HeatGen!$A484)</f>
        <v>0</v>
      </c>
      <c r="K484">
        <f>SUMIFS('Energy balance options'!$G$7:$G$3000,'Energy balance options'!$B$7:$B$3000,HeatGen!K$2,'Energy balance options'!$A$7:$A$3000,HeatGen!$A484)</f>
        <v>0</v>
      </c>
      <c r="L484">
        <f>SUMIFS('Energy balance options'!$G$7:$G$3000,'Energy balance options'!$B$7:$B$3000,HeatGen!L$2,'Energy balance options'!$A$7:$A$3000,HeatGen!$A484)</f>
        <v>0</v>
      </c>
      <c r="M484">
        <f>SUMIFS('Energy balance options'!$G$7:$G$3000,'Energy balance options'!$B$7:$B$3000,HeatGen!M$2,'Energy balance options'!$A$7:$A$3000,HeatGen!$A484)</f>
        <v>4.8653247060000002E-4</v>
      </c>
      <c r="N484">
        <f>SUMIFS('Energy balance options'!$G$7:$G$3000,'Energy balance options'!$B$7:$B$3000,HeatGen!N$2,'Energy balance options'!$A$7:$A$3000,HeatGen!$A484)</f>
        <v>0</v>
      </c>
      <c r="O484">
        <f>SUMIFS('Energy balance options'!$G$7:$G$3000,'Energy balance options'!$B$7:$B$3000,HeatGen!O$2,'Energy balance options'!$A$7:$A$3000,HeatGen!$A484)</f>
        <v>0</v>
      </c>
      <c r="P484">
        <f>SUMIFS('Energy balance options'!$G$7:$G$3000,'Energy balance options'!$B$7:$B$3000,HeatGen!P$2,'Energy balance options'!$A$7:$A$3000,HeatGen!$A484)</f>
        <v>0</v>
      </c>
      <c r="Q484">
        <f>SUMIFS('Energy balance options'!$G$7:$G$3000,'Energy balance options'!$B$7:$B$3000,HeatGen!Q$2,'Energy balance options'!$A$7:$A$3000,HeatGen!$A484)</f>
        <v>0</v>
      </c>
      <c r="R484">
        <f>SUMIFS('Energy balance options'!$G$7:$G$3000,'Energy balance options'!$B$7:$B$3000,HeatGen!R$2,'Energy balance options'!$A$7:$A$3000,HeatGen!$A484)</f>
        <v>0</v>
      </c>
      <c r="S484">
        <f>SUMIFS('Energy balance options'!$G$7:$G$3000,'Energy balance options'!$B$7:$B$3000,HeatGen!S$2,'Energy balance options'!$A$7:$A$3000,HeatGen!$A484)</f>
        <v>0</v>
      </c>
      <c r="T484">
        <f>SUMIFS('Energy balance options'!$G$7:$G$3000,'Energy balance options'!$B$7:$B$3000,HeatGen!T$2,'Energy balance options'!$A$7:$A$3000,HeatGen!$A484)</f>
        <v>0</v>
      </c>
      <c r="U484">
        <f>SUMIFS('Energy balance options'!$G$7:$G$3000,'Energy balance options'!$B$7:$B$3000,HeatGen!U$2,'Energy balance options'!$A$7:$A$3000,HeatGen!$A484)</f>
        <v>0</v>
      </c>
      <c r="V484">
        <f>SUMIFS('Energy balance options'!$G$7:$G$3000,'Energy balance options'!$B$7:$B$3000,HeatGen!V$2,'Energy balance options'!$A$7:$A$3000,HeatGen!$A484)</f>
        <v>0</v>
      </c>
      <c r="W484">
        <f>SUMIFS('Energy balance options'!$G$7:$G$3000,'Energy balance options'!$B$7:$B$3000,HeatGen!W$2,'Energy balance options'!$A$7:$A$3000,HeatGen!$A484)</f>
        <v>0</v>
      </c>
      <c r="X484">
        <f>SUMIFS('Energy balance options'!$G$7:$G$3000,'Energy balance options'!$B$7:$B$3000,HeatGen!X$2,'Energy balance options'!$A$7:$A$3000,HeatGen!$A484)</f>
        <v>0</v>
      </c>
      <c r="Y484">
        <f t="shared" si="119"/>
        <v>0</v>
      </c>
      <c r="Z484">
        <f t="shared" si="120"/>
        <v>0</v>
      </c>
      <c r="AA484">
        <f t="shared" si="121"/>
        <v>0</v>
      </c>
      <c r="AB484">
        <f t="shared" si="122"/>
        <v>0</v>
      </c>
      <c r="AC484">
        <f t="shared" si="123"/>
        <v>0</v>
      </c>
      <c r="AD484">
        <f t="shared" si="124"/>
        <v>0</v>
      </c>
      <c r="AE484">
        <f t="shared" si="125"/>
        <v>0</v>
      </c>
      <c r="AF484">
        <f t="shared" si="126"/>
        <v>0</v>
      </c>
      <c r="AG484">
        <f t="shared" si="127"/>
        <v>0</v>
      </c>
      <c r="AH484">
        <f t="shared" si="128"/>
        <v>0</v>
      </c>
      <c r="AI484">
        <f t="shared" si="129"/>
        <v>0</v>
      </c>
      <c r="AJ484">
        <f t="shared" si="130"/>
        <v>0</v>
      </c>
      <c r="AK484">
        <f t="shared" si="131"/>
        <v>0</v>
      </c>
      <c r="AL484">
        <f t="shared" si="132"/>
        <v>0</v>
      </c>
      <c r="AM484">
        <f t="shared" si="133"/>
        <v>0</v>
      </c>
      <c r="AN484">
        <f t="shared" si="134"/>
        <v>0</v>
      </c>
      <c r="AO484">
        <f t="shared" si="135"/>
        <v>0</v>
      </c>
    </row>
    <row r="485" spans="1:41" x14ac:dyDescent="0.2">
      <c r="A485" s="9" t="str">
        <f>'Cost per option'!A493</f>
        <v>2393 Bio-DME production with CC</v>
      </c>
      <c r="B485" t="str">
        <f>_xlfn.IFNA(VLOOKUP(A485,'Energy balance options'!A$7:C$3000,3,FALSE),"")</f>
        <v>Raffinaderijen</v>
      </c>
      <c r="C485">
        <f>SUMIFS('Energy balance options'!$F$7:$F$3000,'Energy balance options'!$B$7:$B$3000,HeatGen!C$2,'Energy balance options'!$A$7:$A$3000,HeatGen!$A485)</f>
        <v>0</v>
      </c>
      <c r="D485">
        <f>SUMIFS('Energy balance options'!$F$7:$F$3000,'Energy balance options'!$B$7:$B$3000,HeatGen!D$2,'Energy balance options'!$A$7:$A$3000,HeatGen!$A485)</f>
        <v>0</v>
      </c>
      <c r="E485">
        <f>SUMIFS('Energy balance options'!$F$7:$F$3000,'Energy balance options'!$B$7:$B$3000,HeatGen!E$2,'Energy balance options'!$A$7:$A$3000,HeatGen!$A485)</f>
        <v>0</v>
      </c>
      <c r="F485">
        <f>SUMIFS('Energy balance options'!$F$7:$F$3000,'Energy balance options'!$B$7:$B$3000,HeatGen!F$2,'Energy balance options'!$A$7:$A$3000,HeatGen!$A485)</f>
        <v>0</v>
      </c>
      <c r="G485">
        <f>SUMIFS('Energy balance options'!$F$7:$F$3000,'Energy balance options'!$B$7:$B$3000,HeatGen!G$2,'Energy balance options'!$A$7:$A$3000,HeatGen!$A485)</f>
        <v>0</v>
      </c>
      <c r="H485">
        <f>SUMIFS('Energy balance options'!$G$7:$G$3000,'Energy balance options'!$B$7:$B$3000,HeatGen!H$2,'Energy balance options'!$A$7:$A$3000,HeatGen!$A485)</f>
        <v>0</v>
      </c>
      <c r="I485">
        <f>SUMIFS('Energy balance options'!$G$7:$G$3000,'Energy balance options'!$B$7:$B$3000,HeatGen!I$2,'Energy balance options'!$A$7:$A$3000,HeatGen!$A485)</f>
        <v>0</v>
      </c>
      <c r="J485">
        <f>SUMIFS('Energy balance options'!$G$7:$G$3000,'Energy balance options'!$B$7:$B$3000,HeatGen!J$2,'Energy balance options'!$A$7:$A$3000,HeatGen!$A485)</f>
        <v>1.3609011249999999E-6</v>
      </c>
      <c r="K485">
        <f>SUMIFS('Energy balance options'!$G$7:$G$3000,'Energy balance options'!$B$7:$B$3000,HeatGen!K$2,'Energy balance options'!$A$7:$A$3000,HeatGen!$A485)</f>
        <v>0</v>
      </c>
      <c r="L485">
        <f>SUMIFS('Energy balance options'!$G$7:$G$3000,'Energy balance options'!$B$7:$B$3000,HeatGen!L$2,'Energy balance options'!$A$7:$A$3000,HeatGen!$A485)</f>
        <v>0</v>
      </c>
      <c r="M485">
        <f>SUMIFS('Energy balance options'!$G$7:$G$3000,'Energy balance options'!$B$7:$B$3000,HeatGen!M$2,'Energy balance options'!$A$7:$A$3000,HeatGen!$A485)</f>
        <v>3.6520083069999998E-5</v>
      </c>
      <c r="N485">
        <f>SUMIFS('Energy balance options'!$G$7:$G$3000,'Energy balance options'!$B$7:$B$3000,HeatGen!N$2,'Energy balance options'!$A$7:$A$3000,HeatGen!$A485)</f>
        <v>0</v>
      </c>
      <c r="O485">
        <f>SUMIFS('Energy balance options'!$G$7:$G$3000,'Energy balance options'!$B$7:$B$3000,HeatGen!O$2,'Energy balance options'!$A$7:$A$3000,HeatGen!$A485)</f>
        <v>0</v>
      </c>
      <c r="P485">
        <f>SUMIFS('Energy balance options'!$G$7:$G$3000,'Energy balance options'!$B$7:$B$3000,HeatGen!P$2,'Energy balance options'!$A$7:$A$3000,HeatGen!$A485)</f>
        <v>0</v>
      </c>
      <c r="Q485">
        <f>SUMIFS('Energy balance options'!$G$7:$G$3000,'Energy balance options'!$B$7:$B$3000,HeatGen!Q$2,'Energy balance options'!$A$7:$A$3000,HeatGen!$A485)</f>
        <v>0</v>
      </c>
      <c r="R485">
        <f>SUMIFS('Energy balance options'!$G$7:$G$3000,'Energy balance options'!$B$7:$B$3000,HeatGen!R$2,'Energy balance options'!$A$7:$A$3000,HeatGen!$A485)</f>
        <v>0</v>
      </c>
      <c r="S485">
        <f>SUMIFS('Energy balance options'!$G$7:$G$3000,'Energy balance options'!$B$7:$B$3000,HeatGen!S$2,'Energy balance options'!$A$7:$A$3000,HeatGen!$A485)</f>
        <v>0</v>
      </c>
      <c r="T485">
        <f>SUMIFS('Energy balance options'!$G$7:$G$3000,'Energy balance options'!$B$7:$B$3000,HeatGen!T$2,'Energy balance options'!$A$7:$A$3000,HeatGen!$A485)</f>
        <v>0</v>
      </c>
      <c r="U485">
        <f>SUMIFS('Energy balance options'!$G$7:$G$3000,'Energy balance options'!$B$7:$B$3000,HeatGen!U$2,'Energy balance options'!$A$7:$A$3000,HeatGen!$A485)</f>
        <v>0</v>
      </c>
      <c r="V485">
        <f>SUMIFS('Energy balance options'!$G$7:$G$3000,'Energy balance options'!$B$7:$B$3000,HeatGen!V$2,'Energy balance options'!$A$7:$A$3000,HeatGen!$A485)</f>
        <v>0</v>
      </c>
      <c r="W485">
        <f>SUMIFS('Energy balance options'!$G$7:$G$3000,'Energy balance options'!$B$7:$B$3000,HeatGen!W$2,'Energy balance options'!$A$7:$A$3000,HeatGen!$A485)</f>
        <v>0</v>
      </c>
      <c r="X485">
        <f>SUMIFS('Energy balance options'!$G$7:$G$3000,'Energy balance options'!$B$7:$B$3000,HeatGen!X$2,'Energy balance options'!$A$7:$A$3000,HeatGen!$A485)</f>
        <v>0</v>
      </c>
      <c r="Y485">
        <f t="shared" si="119"/>
        <v>0</v>
      </c>
      <c r="Z485">
        <f t="shared" si="120"/>
        <v>0</v>
      </c>
      <c r="AA485">
        <f t="shared" si="121"/>
        <v>0</v>
      </c>
      <c r="AB485">
        <f t="shared" si="122"/>
        <v>0</v>
      </c>
      <c r="AC485">
        <f t="shared" si="123"/>
        <v>0</v>
      </c>
      <c r="AD485">
        <f t="shared" si="124"/>
        <v>0</v>
      </c>
      <c r="AE485">
        <f t="shared" si="125"/>
        <v>0</v>
      </c>
      <c r="AF485">
        <f t="shared" si="126"/>
        <v>0</v>
      </c>
      <c r="AG485">
        <f t="shared" si="127"/>
        <v>0</v>
      </c>
      <c r="AH485">
        <f t="shared" si="128"/>
        <v>0</v>
      </c>
      <c r="AI485">
        <f t="shared" si="129"/>
        <v>0</v>
      </c>
      <c r="AJ485">
        <f t="shared" si="130"/>
        <v>0</v>
      </c>
      <c r="AK485">
        <f t="shared" si="131"/>
        <v>0</v>
      </c>
      <c r="AL485">
        <f t="shared" si="132"/>
        <v>0</v>
      </c>
      <c r="AM485">
        <f t="shared" si="133"/>
        <v>0</v>
      </c>
      <c r="AN485">
        <f t="shared" si="134"/>
        <v>0</v>
      </c>
      <c r="AO485">
        <f t="shared" si="135"/>
        <v>0</v>
      </c>
    </row>
    <row r="486" spans="1:41" x14ac:dyDescent="0.2">
      <c r="A486" s="9" t="str">
        <f>'Cost per option'!A494</f>
        <v>2394 Biomass gasification + FT towards kerosene with CC</v>
      </c>
      <c r="B486" t="str">
        <f>_xlfn.IFNA(VLOOKUP(A486,'Energy balance options'!A$7:C$3000,3,FALSE),"")</f>
        <v>Raffinaderijen</v>
      </c>
      <c r="C486">
        <f>SUMIFS('Energy balance options'!$F$7:$F$3000,'Energy balance options'!$B$7:$B$3000,HeatGen!C$2,'Energy balance options'!$A$7:$A$3000,HeatGen!$A486)</f>
        <v>0</v>
      </c>
      <c r="D486">
        <f>SUMIFS('Energy balance options'!$F$7:$F$3000,'Energy balance options'!$B$7:$B$3000,HeatGen!D$2,'Energy balance options'!$A$7:$A$3000,HeatGen!$A486)</f>
        <v>0</v>
      </c>
      <c r="E486">
        <f>SUMIFS('Energy balance options'!$F$7:$F$3000,'Energy balance options'!$B$7:$B$3000,HeatGen!E$2,'Energy balance options'!$A$7:$A$3000,HeatGen!$A486)</f>
        <v>0</v>
      </c>
      <c r="F486">
        <f>SUMIFS('Energy balance options'!$F$7:$F$3000,'Energy balance options'!$B$7:$B$3000,HeatGen!F$2,'Energy balance options'!$A$7:$A$3000,HeatGen!$A486)</f>
        <v>0</v>
      </c>
      <c r="G486">
        <f>SUMIFS('Energy balance options'!$F$7:$F$3000,'Energy balance options'!$B$7:$B$3000,HeatGen!G$2,'Energy balance options'!$A$7:$A$3000,HeatGen!$A486)</f>
        <v>0</v>
      </c>
      <c r="H486">
        <f>SUMIFS('Energy balance options'!$G$7:$G$3000,'Energy balance options'!$B$7:$B$3000,HeatGen!H$2,'Energy balance options'!$A$7:$A$3000,HeatGen!$A486)</f>
        <v>0</v>
      </c>
      <c r="I486">
        <f>SUMIFS('Energy balance options'!$G$7:$G$3000,'Energy balance options'!$B$7:$B$3000,HeatGen!I$2,'Energy balance options'!$A$7:$A$3000,HeatGen!$A486)</f>
        <v>0</v>
      </c>
      <c r="J486">
        <f>SUMIFS('Energy balance options'!$G$7:$G$3000,'Energy balance options'!$B$7:$B$3000,HeatGen!J$2,'Energy balance options'!$A$7:$A$3000,HeatGen!$A486)</f>
        <v>1.258773236E-6</v>
      </c>
      <c r="K486">
        <f>SUMIFS('Energy balance options'!$G$7:$G$3000,'Energy balance options'!$B$7:$B$3000,HeatGen!K$2,'Energy balance options'!$A$7:$A$3000,HeatGen!$A486)</f>
        <v>0</v>
      </c>
      <c r="L486">
        <f>SUMIFS('Energy balance options'!$G$7:$G$3000,'Energy balance options'!$B$7:$B$3000,HeatGen!L$2,'Energy balance options'!$A$7:$A$3000,HeatGen!$A486)</f>
        <v>0</v>
      </c>
      <c r="M486">
        <f>SUMIFS('Energy balance options'!$G$7:$G$3000,'Energy balance options'!$B$7:$B$3000,HeatGen!M$2,'Energy balance options'!$A$7:$A$3000,HeatGen!$A486)</f>
        <v>1.757653858E-4</v>
      </c>
      <c r="N486">
        <f>SUMIFS('Energy balance options'!$G$7:$G$3000,'Energy balance options'!$B$7:$B$3000,HeatGen!N$2,'Energy balance options'!$A$7:$A$3000,HeatGen!$A486)</f>
        <v>0</v>
      </c>
      <c r="O486">
        <f>SUMIFS('Energy balance options'!$G$7:$G$3000,'Energy balance options'!$B$7:$B$3000,HeatGen!O$2,'Energy balance options'!$A$7:$A$3000,HeatGen!$A486)</f>
        <v>0</v>
      </c>
      <c r="P486">
        <f>SUMIFS('Energy balance options'!$G$7:$G$3000,'Energy balance options'!$B$7:$B$3000,HeatGen!P$2,'Energy balance options'!$A$7:$A$3000,HeatGen!$A486)</f>
        <v>0</v>
      </c>
      <c r="Q486">
        <f>SUMIFS('Energy balance options'!$G$7:$G$3000,'Energy balance options'!$B$7:$B$3000,HeatGen!Q$2,'Energy balance options'!$A$7:$A$3000,HeatGen!$A486)</f>
        <v>0</v>
      </c>
      <c r="R486">
        <f>SUMIFS('Energy balance options'!$G$7:$G$3000,'Energy balance options'!$B$7:$B$3000,HeatGen!R$2,'Energy balance options'!$A$7:$A$3000,HeatGen!$A486)</f>
        <v>0</v>
      </c>
      <c r="S486">
        <f>SUMIFS('Energy balance options'!$G$7:$G$3000,'Energy balance options'!$B$7:$B$3000,HeatGen!S$2,'Energy balance options'!$A$7:$A$3000,HeatGen!$A486)</f>
        <v>0</v>
      </c>
      <c r="T486">
        <f>SUMIFS('Energy balance options'!$G$7:$G$3000,'Energy balance options'!$B$7:$B$3000,HeatGen!T$2,'Energy balance options'!$A$7:$A$3000,HeatGen!$A486)</f>
        <v>0</v>
      </c>
      <c r="U486">
        <f>SUMIFS('Energy balance options'!$G$7:$G$3000,'Energy balance options'!$B$7:$B$3000,HeatGen!U$2,'Energy balance options'!$A$7:$A$3000,HeatGen!$A486)</f>
        <v>0</v>
      </c>
      <c r="V486">
        <f>SUMIFS('Energy balance options'!$G$7:$G$3000,'Energy balance options'!$B$7:$B$3000,HeatGen!V$2,'Energy balance options'!$A$7:$A$3000,HeatGen!$A486)</f>
        <v>0</v>
      </c>
      <c r="W486">
        <f>SUMIFS('Energy balance options'!$G$7:$G$3000,'Energy balance options'!$B$7:$B$3000,HeatGen!W$2,'Energy balance options'!$A$7:$A$3000,HeatGen!$A486)</f>
        <v>0</v>
      </c>
      <c r="X486">
        <f>SUMIFS('Energy balance options'!$G$7:$G$3000,'Energy balance options'!$B$7:$B$3000,HeatGen!X$2,'Energy balance options'!$A$7:$A$3000,HeatGen!$A486)</f>
        <v>0</v>
      </c>
      <c r="Y486">
        <f t="shared" si="119"/>
        <v>0</v>
      </c>
      <c r="Z486">
        <f t="shared" si="120"/>
        <v>0</v>
      </c>
      <c r="AA486">
        <f t="shared" si="121"/>
        <v>0</v>
      </c>
      <c r="AB486">
        <f t="shared" si="122"/>
        <v>0</v>
      </c>
      <c r="AC486">
        <f t="shared" si="123"/>
        <v>0</v>
      </c>
      <c r="AD486">
        <f t="shared" si="124"/>
        <v>0</v>
      </c>
      <c r="AE486">
        <f t="shared" si="125"/>
        <v>0</v>
      </c>
      <c r="AF486">
        <f t="shared" si="126"/>
        <v>0</v>
      </c>
      <c r="AG486">
        <f t="shared" si="127"/>
        <v>0</v>
      </c>
      <c r="AH486">
        <f t="shared" si="128"/>
        <v>0</v>
      </c>
      <c r="AI486">
        <f t="shared" si="129"/>
        <v>0</v>
      </c>
      <c r="AJ486">
        <f t="shared" si="130"/>
        <v>0</v>
      </c>
      <c r="AK486">
        <f t="shared" si="131"/>
        <v>0</v>
      </c>
      <c r="AL486">
        <f t="shared" si="132"/>
        <v>0</v>
      </c>
      <c r="AM486">
        <f t="shared" si="133"/>
        <v>0</v>
      </c>
      <c r="AN486">
        <f t="shared" si="134"/>
        <v>0</v>
      </c>
      <c r="AO486">
        <f t="shared" si="135"/>
        <v>0</v>
      </c>
    </row>
    <row r="487" spans="1:41" x14ac:dyDescent="0.2">
      <c r="A487" s="9" t="str">
        <f>'Cost per option'!A495</f>
        <v>2395 Conversion of expensive part woody biomass import to woody biomass</v>
      </c>
      <c r="B487" t="str">
        <f>_xlfn.IFNA(VLOOKUP(A487,'Energy balance options'!A$7:C$3000,3,FALSE),"")</f>
        <v>Raffinaderijen</v>
      </c>
      <c r="C487">
        <f>SUMIFS('Energy balance options'!$F$7:$F$3000,'Energy balance options'!$B$7:$B$3000,HeatGen!C$2,'Energy balance options'!$A$7:$A$3000,HeatGen!$A487)</f>
        <v>0</v>
      </c>
      <c r="D487">
        <f>SUMIFS('Energy balance options'!$F$7:$F$3000,'Energy balance options'!$B$7:$B$3000,HeatGen!D$2,'Energy balance options'!$A$7:$A$3000,HeatGen!$A487)</f>
        <v>0</v>
      </c>
      <c r="E487">
        <f>SUMIFS('Energy balance options'!$F$7:$F$3000,'Energy balance options'!$B$7:$B$3000,HeatGen!E$2,'Energy balance options'!$A$7:$A$3000,HeatGen!$A487)</f>
        <v>0</v>
      </c>
      <c r="F487">
        <f>SUMIFS('Energy balance options'!$F$7:$F$3000,'Energy balance options'!$B$7:$B$3000,HeatGen!F$2,'Energy balance options'!$A$7:$A$3000,HeatGen!$A487)</f>
        <v>0</v>
      </c>
      <c r="G487">
        <f>SUMIFS('Energy balance options'!$F$7:$F$3000,'Energy balance options'!$B$7:$B$3000,HeatGen!G$2,'Energy balance options'!$A$7:$A$3000,HeatGen!$A487)</f>
        <v>0</v>
      </c>
      <c r="H487">
        <f>SUMIFS('Energy balance options'!$G$7:$G$3000,'Energy balance options'!$B$7:$B$3000,HeatGen!H$2,'Energy balance options'!$A$7:$A$3000,HeatGen!$A487)</f>
        <v>0</v>
      </c>
      <c r="I487">
        <f>SUMIFS('Energy balance options'!$G$7:$G$3000,'Energy balance options'!$B$7:$B$3000,HeatGen!I$2,'Energy balance options'!$A$7:$A$3000,HeatGen!$A487)</f>
        <v>0</v>
      </c>
      <c r="J487">
        <f>SUMIFS('Energy balance options'!$G$7:$G$3000,'Energy balance options'!$B$7:$B$3000,HeatGen!J$2,'Energy balance options'!$A$7:$A$3000,HeatGen!$A487)</f>
        <v>0</v>
      </c>
      <c r="K487">
        <f>SUMIFS('Energy balance options'!$G$7:$G$3000,'Energy balance options'!$B$7:$B$3000,HeatGen!K$2,'Energy balance options'!$A$7:$A$3000,HeatGen!$A487)</f>
        <v>0</v>
      </c>
      <c r="L487">
        <f>SUMIFS('Energy balance options'!$G$7:$G$3000,'Energy balance options'!$B$7:$B$3000,HeatGen!L$2,'Energy balance options'!$A$7:$A$3000,HeatGen!$A487)</f>
        <v>0</v>
      </c>
      <c r="M487">
        <f>SUMIFS('Energy balance options'!$G$7:$G$3000,'Energy balance options'!$B$7:$B$3000,HeatGen!M$2,'Energy balance options'!$A$7:$A$3000,HeatGen!$A487)</f>
        <v>0</v>
      </c>
      <c r="N487">
        <f>SUMIFS('Energy balance options'!$G$7:$G$3000,'Energy balance options'!$B$7:$B$3000,HeatGen!N$2,'Energy balance options'!$A$7:$A$3000,HeatGen!$A487)</f>
        <v>0</v>
      </c>
      <c r="O487">
        <f>SUMIFS('Energy balance options'!$G$7:$G$3000,'Energy balance options'!$B$7:$B$3000,HeatGen!O$2,'Energy balance options'!$A$7:$A$3000,HeatGen!$A487)</f>
        <v>0</v>
      </c>
      <c r="P487">
        <f>SUMIFS('Energy balance options'!$G$7:$G$3000,'Energy balance options'!$B$7:$B$3000,HeatGen!P$2,'Energy balance options'!$A$7:$A$3000,HeatGen!$A487)</f>
        <v>0</v>
      </c>
      <c r="Q487">
        <f>SUMIFS('Energy balance options'!$G$7:$G$3000,'Energy balance options'!$B$7:$B$3000,HeatGen!Q$2,'Energy balance options'!$A$7:$A$3000,HeatGen!$A487)</f>
        <v>0</v>
      </c>
      <c r="R487">
        <f>SUMIFS('Energy balance options'!$G$7:$G$3000,'Energy balance options'!$B$7:$B$3000,HeatGen!R$2,'Energy balance options'!$A$7:$A$3000,HeatGen!$A487)</f>
        <v>0</v>
      </c>
      <c r="S487">
        <f>SUMIFS('Energy balance options'!$G$7:$G$3000,'Energy balance options'!$B$7:$B$3000,HeatGen!S$2,'Energy balance options'!$A$7:$A$3000,HeatGen!$A487)</f>
        <v>0</v>
      </c>
      <c r="T487">
        <f>SUMIFS('Energy balance options'!$G$7:$G$3000,'Energy balance options'!$B$7:$B$3000,HeatGen!T$2,'Energy balance options'!$A$7:$A$3000,HeatGen!$A487)</f>
        <v>0</v>
      </c>
      <c r="U487">
        <f>SUMIFS('Energy balance options'!$G$7:$G$3000,'Energy balance options'!$B$7:$B$3000,HeatGen!U$2,'Energy balance options'!$A$7:$A$3000,HeatGen!$A487)</f>
        <v>0</v>
      </c>
      <c r="V487">
        <f>SUMIFS('Energy balance options'!$G$7:$G$3000,'Energy balance options'!$B$7:$B$3000,HeatGen!V$2,'Energy balance options'!$A$7:$A$3000,HeatGen!$A487)</f>
        <v>0</v>
      </c>
      <c r="W487">
        <f>SUMIFS('Energy balance options'!$G$7:$G$3000,'Energy balance options'!$B$7:$B$3000,HeatGen!W$2,'Energy balance options'!$A$7:$A$3000,HeatGen!$A487)</f>
        <v>0</v>
      </c>
      <c r="X487">
        <f>SUMIFS('Energy balance options'!$G$7:$G$3000,'Energy balance options'!$B$7:$B$3000,HeatGen!X$2,'Energy balance options'!$A$7:$A$3000,HeatGen!$A487)</f>
        <v>0</v>
      </c>
      <c r="Y487">
        <f t="shared" si="119"/>
        <v>0</v>
      </c>
      <c r="Z487">
        <f t="shared" si="120"/>
        <v>0</v>
      </c>
      <c r="AA487">
        <f t="shared" si="121"/>
        <v>0</v>
      </c>
      <c r="AB487">
        <f t="shared" si="122"/>
        <v>0</v>
      </c>
      <c r="AC487">
        <f t="shared" si="123"/>
        <v>0</v>
      </c>
      <c r="AD487">
        <f t="shared" si="124"/>
        <v>0</v>
      </c>
      <c r="AE487">
        <f t="shared" si="125"/>
        <v>0</v>
      </c>
      <c r="AF487">
        <f t="shared" si="126"/>
        <v>0</v>
      </c>
      <c r="AG487">
        <f t="shared" si="127"/>
        <v>0</v>
      </c>
      <c r="AH487">
        <f t="shared" si="128"/>
        <v>0</v>
      </c>
      <c r="AI487">
        <f t="shared" si="129"/>
        <v>0</v>
      </c>
      <c r="AJ487">
        <f t="shared" si="130"/>
        <v>0</v>
      </c>
      <c r="AK487">
        <f t="shared" si="131"/>
        <v>0</v>
      </c>
      <c r="AL487">
        <f t="shared" si="132"/>
        <v>0</v>
      </c>
      <c r="AM487">
        <f t="shared" si="133"/>
        <v>0</v>
      </c>
      <c r="AN487">
        <f t="shared" si="134"/>
        <v>0</v>
      </c>
      <c r="AO487">
        <f t="shared" si="135"/>
        <v>0</v>
      </c>
    </row>
    <row r="488" spans="1:41" x14ac:dyDescent="0.2">
      <c r="A488" s="9" t="str">
        <f>'Cost per option'!A496</f>
        <v>2396 Other dwelllings - startlabel A retrofitted to A+</v>
      </c>
      <c r="B488" t="str">
        <f>_xlfn.IFNA(VLOOKUP(A488,'Energy balance options'!A$7:C$3000,3,FALSE),"")</f>
        <v>Huishoudens</v>
      </c>
      <c r="C488">
        <f>SUMIFS('Energy balance options'!$F$7:$F$3000,'Energy balance options'!$B$7:$B$3000,HeatGen!C$2,'Energy balance options'!$A$7:$A$3000,HeatGen!$A488)</f>
        <v>0</v>
      </c>
      <c r="D488">
        <f>SUMIFS('Energy balance options'!$F$7:$F$3000,'Energy balance options'!$B$7:$B$3000,HeatGen!D$2,'Energy balance options'!$A$7:$A$3000,HeatGen!$A488)</f>
        <v>0</v>
      </c>
      <c r="E488">
        <f>SUMIFS('Energy balance options'!$F$7:$F$3000,'Energy balance options'!$B$7:$B$3000,HeatGen!E$2,'Energy balance options'!$A$7:$A$3000,HeatGen!$A488)</f>
        <v>0</v>
      </c>
      <c r="F488">
        <f>SUMIFS('Energy balance options'!$F$7:$F$3000,'Energy balance options'!$B$7:$B$3000,HeatGen!F$2,'Energy balance options'!$A$7:$A$3000,HeatGen!$A488)</f>
        <v>0</v>
      </c>
      <c r="G488">
        <f>SUMIFS('Energy balance options'!$F$7:$F$3000,'Energy balance options'!$B$7:$B$3000,HeatGen!G$2,'Energy balance options'!$A$7:$A$3000,HeatGen!$A488)</f>
        <v>0</v>
      </c>
      <c r="H488">
        <f>SUMIFS('Energy balance options'!$G$7:$G$3000,'Energy balance options'!$B$7:$B$3000,HeatGen!H$2,'Energy balance options'!$A$7:$A$3000,HeatGen!$A488)</f>
        <v>0</v>
      </c>
      <c r="I488">
        <f>SUMIFS('Energy balance options'!$G$7:$G$3000,'Energy balance options'!$B$7:$B$3000,HeatGen!I$2,'Energy balance options'!$A$7:$A$3000,HeatGen!$A488)</f>
        <v>0</v>
      </c>
      <c r="J488">
        <f>SUMIFS('Energy balance options'!$G$7:$G$3000,'Energy balance options'!$B$7:$B$3000,HeatGen!J$2,'Energy balance options'!$A$7:$A$3000,HeatGen!$A488)</f>
        <v>0</v>
      </c>
      <c r="K488">
        <f>SUMIFS('Energy balance options'!$G$7:$G$3000,'Energy balance options'!$B$7:$B$3000,HeatGen!K$2,'Energy balance options'!$A$7:$A$3000,HeatGen!$A488)</f>
        <v>0</v>
      </c>
      <c r="L488">
        <f>SUMIFS('Energy balance options'!$G$7:$G$3000,'Energy balance options'!$B$7:$B$3000,HeatGen!L$2,'Energy balance options'!$A$7:$A$3000,HeatGen!$A488)</f>
        <v>9.9243244570000006E-5</v>
      </c>
      <c r="M488">
        <f>SUMIFS('Energy balance options'!$G$7:$G$3000,'Energy balance options'!$B$7:$B$3000,HeatGen!M$2,'Energy balance options'!$A$7:$A$3000,HeatGen!$A488)</f>
        <v>0</v>
      </c>
      <c r="N488">
        <f>SUMIFS('Energy balance options'!$G$7:$G$3000,'Energy balance options'!$B$7:$B$3000,HeatGen!N$2,'Energy balance options'!$A$7:$A$3000,HeatGen!$A488)</f>
        <v>0</v>
      </c>
      <c r="O488">
        <f>SUMIFS('Energy balance options'!$G$7:$G$3000,'Energy balance options'!$B$7:$B$3000,HeatGen!O$2,'Energy balance options'!$A$7:$A$3000,HeatGen!$A488)</f>
        <v>0</v>
      </c>
      <c r="P488">
        <f>SUMIFS('Energy balance options'!$G$7:$G$3000,'Energy balance options'!$B$7:$B$3000,HeatGen!P$2,'Energy balance options'!$A$7:$A$3000,HeatGen!$A488)</f>
        <v>0</v>
      </c>
      <c r="Q488">
        <f>SUMIFS('Energy balance options'!$G$7:$G$3000,'Energy balance options'!$B$7:$B$3000,HeatGen!Q$2,'Energy balance options'!$A$7:$A$3000,HeatGen!$A488)</f>
        <v>0</v>
      </c>
      <c r="R488">
        <f>SUMIFS('Energy balance options'!$G$7:$G$3000,'Energy balance options'!$B$7:$B$3000,HeatGen!R$2,'Energy balance options'!$A$7:$A$3000,HeatGen!$A488)</f>
        <v>0</v>
      </c>
      <c r="S488">
        <f>SUMIFS('Energy balance options'!$G$7:$G$3000,'Energy balance options'!$B$7:$B$3000,HeatGen!S$2,'Energy balance options'!$A$7:$A$3000,HeatGen!$A488)</f>
        <v>0</v>
      </c>
      <c r="T488">
        <f>SUMIFS('Energy balance options'!$G$7:$G$3000,'Energy balance options'!$B$7:$B$3000,HeatGen!T$2,'Energy balance options'!$A$7:$A$3000,HeatGen!$A488)</f>
        <v>0</v>
      </c>
      <c r="U488">
        <f>SUMIFS('Energy balance options'!$G$7:$G$3000,'Energy balance options'!$B$7:$B$3000,HeatGen!U$2,'Energy balance options'!$A$7:$A$3000,HeatGen!$A488)</f>
        <v>0</v>
      </c>
      <c r="V488">
        <f>SUMIFS('Energy balance options'!$G$7:$G$3000,'Energy balance options'!$B$7:$B$3000,HeatGen!V$2,'Energy balance options'!$A$7:$A$3000,HeatGen!$A488)</f>
        <v>0</v>
      </c>
      <c r="W488">
        <f>SUMIFS('Energy balance options'!$G$7:$G$3000,'Energy balance options'!$B$7:$B$3000,HeatGen!W$2,'Energy balance options'!$A$7:$A$3000,HeatGen!$A488)</f>
        <v>0</v>
      </c>
      <c r="X488">
        <f>SUMIFS('Energy balance options'!$G$7:$G$3000,'Energy balance options'!$B$7:$B$3000,HeatGen!X$2,'Energy balance options'!$A$7:$A$3000,HeatGen!$A488)</f>
        <v>0</v>
      </c>
      <c r="Y488">
        <f t="shared" si="119"/>
        <v>0</v>
      </c>
      <c r="Z488">
        <f t="shared" si="120"/>
        <v>0</v>
      </c>
      <c r="AA488">
        <f t="shared" si="121"/>
        <v>0</v>
      </c>
      <c r="AB488">
        <f t="shared" si="122"/>
        <v>0</v>
      </c>
      <c r="AC488">
        <f t="shared" si="123"/>
        <v>0</v>
      </c>
      <c r="AD488">
        <f t="shared" si="124"/>
        <v>0</v>
      </c>
      <c r="AE488">
        <f t="shared" si="125"/>
        <v>0</v>
      </c>
      <c r="AF488">
        <f t="shared" si="126"/>
        <v>0</v>
      </c>
      <c r="AG488">
        <f t="shared" si="127"/>
        <v>0</v>
      </c>
      <c r="AH488">
        <f t="shared" si="128"/>
        <v>0</v>
      </c>
      <c r="AI488">
        <f t="shared" si="129"/>
        <v>0</v>
      </c>
      <c r="AJ488">
        <f t="shared" si="130"/>
        <v>0</v>
      </c>
      <c r="AK488">
        <f t="shared" si="131"/>
        <v>0</v>
      </c>
      <c r="AL488">
        <f t="shared" si="132"/>
        <v>0</v>
      </c>
      <c r="AM488">
        <f t="shared" si="133"/>
        <v>0</v>
      </c>
      <c r="AN488">
        <f t="shared" si="134"/>
        <v>0</v>
      </c>
      <c r="AO488">
        <f t="shared" si="135"/>
        <v>0</v>
      </c>
    </row>
    <row r="489" spans="1:41" x14ac:dyDescent="0.2">
      <c r="A489" s="9" t="str">
        <f>'Cost per option'!A497</f>
        <v>2397 Terraced houses - startlabel A retrofitted to A+</v>
      </c>
      <c r="B489" t="str">
        <f>_xlfn.IFNA(VLOOKUP(A489,'Energy balance options'!A$7:C$3000,3,FALSE),"")</f>
        <v>Huishoudens</v>
      </c>
      <c r="C489">
        <f>SUMIFS('Energy balance options'!$F$7:$F$3000,'Energy balance options'!$B$7:$B$3000,HeatGen!C$2,'Energy balance options'!$A$7:$A$3000,HeatGen!$A489)</f>
        <v>0</v>
      </c>
      <c r="D489">
        <f>SUMIFS('Energy balance options'!$F$7:$F$3000,'Energy balance options'!$B$7:$B$3000,HeatGen!D$2,'Energy balance options'!$A$7:$A$3000,HeatGen!$A489)</f>
        <v>0</v>
      </c>
      <c r="E489">
        <f>SUMIFS('Energy balance options'!$F$7:$F$3000,'Energy balance options'!$B$7:$B$3000,HeatGen!E$2,'Energy balance options'!$A$7:$A$3000,HeatGen!$A489)</f>
        <v>0</v>
      </c>
      <c r="F489">
        <f>SUMIFS('Energy balance options'!$F$7:$F$3000,'Energy balance options'!$B$7:$B$3000,HeatGen!F$2,'Energy balance options'!$A$7:$A$3000,HeatGen!$A489)</f>
        <v>0</v>
      </c>
      <c r="G489">
        <f>SUMIFS('Energy balance options'!$F$7:$F$3000,'Energy balance options'!$B$7:$B$3000,HeatGen!G$2,'Energy balance options'!$A$7:$A$3000,HeatGen!$A489)</f>
        <v>0</v>
      </c>
      <c r="H489">
        <f>SUMIFS('Energy balance options'!$G$7:$G$3000,'Energy balance options'!$B$7:$B$3000,HeatGen!H$2,'Energy balance options'!$A$7:$A$3000,HeatGen!$A489)</f>
        <v>0</v>
      </c>
      <c r="I489">
        <f>SUMIFS('Energy balance options'!$G$7:$G$3000,'Energy balance options'!$B$7:$B$3000,HeatGen!I$2,'Energy balance options'!$A$7:$A$3000,HeatGen!$A489)</f>
        <v>0</v>
      </c>
      <c r="J489">
        <f>SUMIFS('Energy balance options'!$G$7:$G$3000,'Energy balance options'!$B$7:$B$3000,HeatGen!J$2,'Energy balance options'!$A$7:$A$3000,HeatGen!$A489)</f>
        <v>0</v>
      </c>
      <c r="K489">
        <f>SUMIFS('Energy balance options'!$G$7:$G$3000,'Energy balance options'!$B$7:$B$3000,HeatGen!K$2,'Energy balance options'!$A$7:$A$3000,HeatGen!$A489)</f>
        <v>0</v>
      </c>
      <c r="L489">
        <f>SUMIFS('Energy balance options'!$G$7:$G$3000,'Energy balance options'!$B$7:$B$3000,HeatGen!L$2,'Energy balance options'!$A$7:$A$3000,HeatGen!$A489)</f>
        <v>2.2111874530000001E-5</v>
      </c>
      <c r="M489">
        <f>SUMIFS('Energy balance options'!$G$7:$G$3000,'Energy balance options'!$B$7:$B$3000,HeatGen!M$2,'Energy balance options'!$A$7:$A$3000,HeatGen!$A489)</f>
        <v>0</v>
      </c>
      <c r="N489">
        <f>SUMIFS('Energy balance options'!$G$7:$G$3000,'Energy balance options'!$B$7:$B$3000,HeatGen!N$2,'Energy balance options'!$A$7:$A$3000,HeatGen!$A489)</f>
        <v>0</v>
      </c>
      <c r="O489">
        <f>SUMIFS('Energy balance options'!$G$7:$G$3000,'Energy balance options'!$B$7:$B$3000,HeatGen!O$2,'Energy balance options'!$A$7:$A$3000,HeatGen!$A489)</f>
        <v>0</v>
      </c>
      <c r="P489">
        <f>SUMIFS('Energy balance options'!$G$7:$G$3000,'Energy balance options'!$B$7:$B$3000,HeatGen!P$2,'Energy balance options'!$A$7:$A$3000,HeatGen!$A489)</f>
        <v>0</v>
      </c>
      <c r="Q489">
        <f>SUMIFS('Energy balance options'!$G$7:$G$3000,'Energy balance options'!$B$7:$B$3000,HeatGen!Q$2,'Energy balance options'!$A$7:$A$3000,HeatGen!$A489)</f>
        <v>0</v>
      </c>
      <c r="R489">
        <f>SUMIFS('Energy balance options'!$G$7:$G$3000,'Energy balance options'!$B$7:$B$3000,HeatGen!R$2,'Energy balance options'!$A$7:$A$3000,HeatGen!$A489)</f>
        <v>0</v>
      </c>
      <c r="S489">
        <f>SUMIFS('Energy balance options'!$G$7:$G$3000,'Energy balance options'!$B$7:$B$3000,HeatGen!S$2,'Energy balance options'!$A$7:$A$3000,HeatGen!$A489)</f>
        <v>0</v>
      </c>
      <c r="T489">
        <f>SUMIFS('Energy balance options'!$G$7:$G$3000,'Energy balance options'!$B$7:$B$3000,HeatGen!T$2,'Energy balance options'!$A$7:$A$3000,HeatGen!$A489)</f>
        <v>0</v>
      </c>
      <c r="U489">
        <f>SUMIFS('Energy balance options'!$G$7:$G$3000,'Energy balance options'!$B$7:$B$3000,HeatGen!U$2,'Energy balance options'!$A$7:$A$3000,HeatGen!$A489)</f>
        <v>0</v>
      </c>
      <c r="V489">
        <f>SUMIFS('Energy balance options'!$G$7:$G$3000,'Energy balance options'!$B$7:$B$3000,HeatGen!V$2,'Energy balance options'!$A$7:$A$3000,HeatGen!$A489)</f>
        <v>0</v>
      </c>
      <c r="W489">
        <f>SUMIFS('Energy balance options'!$G$7:$G$3000,'Energy balance options'!$B$7:$B$3000,HeatGen!W$2,'Energy balance options'!$A$7:$A$3000,HeatGen!$A489)</f>
        <v>0</v>
      </c>
      <c r="X489">
        <f>SUMIFS('Energy balance options'!$G$7:$G$3000,'Energy balance options'!$B$7:$B$3000,HeatGen!X$2,'Energy balance options'!$A$7:$A$3000,HeatGen!$A489)</f>
        <v>0</v>
      </c>
      <c r="Y489">
        <f t="shared" si="119"/>
        <v>0</v>
      </c>
      <c r="Z489">
        <f t="shared" si="120"/>
        <v>0</v>
      </c>
      <c r="AA489">
        <f t="shared" si="121"/>
        <v>0</v>
      </c>
      <c r="AB489">
        <f t="shared" si="122"/>
        <v>0</v>
      </c>
      <c r="AC489">
        <f t="shared" si="123"/>
        <v>0</v>
      </c>
      <c r="AD489">
        <f t="shared" si="124"/>
        <v>0</v>
      </c>
      <c r="AE489">
        <f t="shared" si="125"/>
        <v>0</v>
      </c>
      <c r="AF489">
        <f t="shared" si="126"/>
        <v>0</v>
      </c>
      <c r="AG489">
        <f t="shared" si="127"/>
        <v>0</v>
      </c>
      <c r="AH489">
        <f t="shared" si="128"/>
        <v>0</v>
      </c>
      <c r="AI489">
        <f t="shared" si="129"/>
        <v>0</v>
      </c>
      <c r="AJ489">
        <f t="shared" si="130"/>
        <v>0</v>
      </c>
      <c r="AK489">
        <f t="shared" si="131"/>
        <v>0</v>
      </c>
      <c r="AL489">
        <f t="shared" si="132"/>
        <v>0</v>
      </c>
      <c r="AM489">
        <f t="shared" si="133"/>
        <v>0</v>
      </c>
      <c r="AN489">
        <f t="shared" si="134"/>
        <v>0</v>
      </c>
      <c r="AO489">
        <f t="shared" si="135"/>
        <v>0</v>
      </c>
    </row>
    <row r="490" spans="1:41" x14ac:dyDescent="0.2">
      <c r="A490" s="9" t="str">
        <f>'Cost per option'!A498</f>
        <v>2398 Other dwelllings - startlabel DC/B retrofitted to A</v>
      </c>
      <c r="B490" t="str">
        <f>_xlfn.IFNA(VLOOKUP(A490,'Energy balance options'!A$7:C$3000,3,FALSE),"")</f>
        <v>Huishoudens</v>
      </c>
      <c r="C490">
        <f>SUMIFS('Energy balance options'!$F$7:$F$3000,'Energy balance options'!$B$7:$B$3000,HeatGen!C$2,'Energy balance options'!$A$7:$A$3000,HeatGen!$A490)</f>
        <v>0</v>
      </c>
      <c r="D490">
        <f>SUMIFS('Energy balance options'!$F$7:$F$3000,'Energy balance options'!$B$7:$B$3000,HeatGen!D$2,'Energy balance options'!$A$7:$A$3000,HeatGen!$A490)</f>
        <v>0</v>
      </c>
      <c r="E490">
        <f>SUMIFS('Energy balance options'!$F$7:$F$3000,'Energy balance options'!$B$7:$B$3000,HeatGen!E$2,'Energy balance options'!$A$7:$A$3000,HeatGen!$A490)</f>
        <v>0</v>
      </c>
      <c r="F490">
        <f>SUMIFS('Energy balance options'!$F$7:$F$3000,'Energy balance options'!$B$7:$B$3000,HeatGen!F$2,'Energy balance options'!$A$7:$A$3000,HeatGen!$A490)</f>
        <v>0</v>
      </c>
      <c r="G490">
        <f>SUMIFS('Energy balance options'!$F$7:$F$3000,'Energy balance options'!$B$7:$B$3000,HeatGen!G$2,'Energy balance options'!$A$7:$A$3000,HeatGen!$A490)</f>
        <v>0</v>
      </c>
      <c r="H490">
        <f>SUMIFS('Energy balance options'!$G$7:$G$3000,'Energy balance options'!$B$7:$B$3000,HeatGen!H$2,'Energy balance options'!$A$7:$A$3000,HeatGen!$A490)</f>
        <v>0</v>
      </c>
      <c r="I490">
        <f>SUMIFS('Energy balance options'!$G$7:$G$3000,'Energy balance options'!$B$7:$B$3000,HeatGen!I$2,'Energy balance options'!$A$7:$A$3000,HeatGen!$A490)</f>
        <v>0</v>
      </c>
      <c r="J490">
        <f>SUMIFS('Energy balance options'!$G$7:$G$3000,'Energy balance options'!$B$7:$B$3000,HeatGen!J$2,'Energy balance options'!$A$7:$A$3000,HeatGen!$A490)</f>
        <v>0</v>
      </c>
      <c r="K490">
        <f>SUMIFS('Energy balance options'!$G$7:$G$3000,'Energy balance options'!$B$7:$B$3000,HeatGen!K$2,'Energy balance options'!$A$7:$A$3000,HeatGen!$A490)</f>
        <v>0</v>
      </c>
      <c r="L490">
        <f>SUMIFS('Energy balance options'!$G$7:$G$3000,'Energy balance options'!$B$7:$B$3000,HeatGen!L$2,'Energy balance options'!$A$7:$A$3000,HeatGen!$A490)</f>
        <v>7.0281353999999995E-5</v>
      </c>
      <c r="M490">
        <f>SUMIFS('Energy balance options'!$G$7:$G$3000,'Energy balance options'!$B$7:$B$3000,HeatGen!M$2,'Energy balance options'!$A$7:$A$3000,HeatGen!$A490)</f>
        <v>0</v>
      </c>
      <c r="N490">
        <f>SUMIFS('Energy balance options'!$G$7:$G$3000,'Energy balance options'!$B$7:$B$3000,HeatGen!N$2,'Energy balance options'!$A$7:$A$3000,HeatGen!$A490)</f>
        <v>0</v>
      </c>
      <c r="O490">
        <f>SUMIFS('Energy balance options'!$G$7:$G$3000,'Energy balance options'!$B$7:$B$3000,HeatGen!O$2,'Energy balance options'!$A$7:$A$3000,HeatGen!$A490)</f>
        <v>0</v>
      </c>
      <c r="P490">
        <f>SUMIFS('Energy balance options'!$G$7:$G$3000,'Energy balance options'!$B$7:$B$3000,HeatGen!P$2,'Energy balance options'!$A$7:$A$3000,HeatGen!$A490)</f>
        <v>0</v>
      </c>
      <c r="Q490">
        <f>SUMIFS('Energy balance options'!$G$7:$G$3000,'Energy balance options'!$B$7:$B$3000,HeatGen!Q$2,'Energy balance options'!$A$7:$A$3000,HeatGen!$A490)</f>
        <v>0</v>
      </c>
      <c r="R490">
        <f>SUMIFS('Energy balance options'!$G$7:$G$3000,'Energy balance options'!$B$7:$B$3000,HeatGen!R$2,'Energy balance options'!$A$7:$A$3000,HeatGen!$A490)</f>
        <v>0</v>
      </c>
      <c r="S490">
        <f>SUMIFS('Energy balance options'!$G$7:$G$3000,'Energy balance options'!$B$7:$B$3000,HeatGen!S$2,'Energy balance options'!$A$7:$A$3000,HeatGen!$A490)</f>
        <v>0</v>
      </c>
      <c r="T490">
        <f>SUMIFS('Energy balance options'!$G$7:$G$3000,'Energy balance options'!$B$7:$B$3000,HeatGen!T$2,'Energy balance options'!$A$7:$A$3000,HeatGen!$A490)</f>
        <v>0</v>
      </c>
      <c r="U490">
        <f>SUMIFS('Energy balance options'!$G$7:$G$3000,'Energy balance options'!$B$7:$B$3000,HeatGen!U$2,'Energy balance options'!$A$7:$A$3000,HeatGen!$A490)</f>
        <v>0</v>
      </c>
      <c r="V490">
        <f>SUMIFS('Energy balance options'!$G$7:$G$3000,'Energy balance options'!$B$7:$B$3000,HeatGen!V$2,'Energy balance options'!$A$7:$A$3000,HeatGen!$A490)</f>
        <v>0</v>
      </c>
      <c r="W490">
        <f>SUMIFS('Energy balance options'!$G$7:$G$3000,'Energy balance options'!$B$7:$B$3000,HeatGen!W$2,'Energy balance options'!$A$7:$A$3000,HeatGen!$A490)</f>
        <v>0</v>
      </c>
      <c r="X490">
        <f>SUMIFS('Energy balance options'!$G$7:$G$3000,'Energy balance options'!$B$7:$B$3000,HeatGen!X$2,'Energy balance options'!$A$7:$A$3000,HeatGen!$A490)</f>
        <v>0</v>
      </c>
      <c r="Y490">
        <f t="shared" si="119"/>
        <v>0</v>
      </c>
      <c r="Z490">
        <f t="shared" si="120"/>
        <v>0</v>
      </c>
      <c r="AA490">
        <f t="shared" si="121"/>
        <v>0</v>
      </c>
      <c r="AB490">
        <f t="shared" si="122"/>
        <v>0</v>
      </c>
      <c r="AC490">
        <f t="shared" si="123"/>
        <v>0</v>
      </c>
      <c r="AD490">
        <f t="shared" si="124"/>
        <v>0</v>
      </c>
      <c r="AE490">
        <f t="shared" si="125"/>
        <v>0</v>
      </c>
      <c r="AF490">
        <f t="shared" si="126"/>
        <v>0</v>
      </c>
      <c r="AG490">
        <f t="shared" si="127"/>
        <v>0</v>
      </c>
      <c r="AH490">
        <f t="shared" si="128"/>
        <v>0</v>
      </c>
      <c r="AI490">
        <f t="shared" si="129"/>
        <v>0</v>
      </c>
      <c r="AJ490">
        <f t="shared" si="130"/>
        <v>0</v>
      </c>
      <c r="AK490">
        <f t="shared" si="131"/>
        <v>0</v>
      </c>
      <c r="AL490">
        <f t="shared" si="132"/>
        <v>0</v>
      </c>
      <c r="AM490">
        <f t="shared" si="133"/>
        <v>0</v>
      </c>
      <c r="AN490">
        <f t="shared" si="134"/>
        <v>0</v>
      </c>
      <c r="AO490">
        <f t="shared" si="135"/>
        <v>0</v>
      </c>
    </row>
    <row r="491" spans="1:41" x14ac:dyDescent="0.2">
      <c r="A491" s="9" t="str">
        <f>'Cost per option'!A499</f>
        <v>2399 Terraced houses - startlabel DC/B retrofitted to A</v>
      </c>
      <c r="B491" t="str">
        <f>_xlfn.IFNA(VLOOKUP(A491,'Energy balance options'!A$7:C$3000,3,FALSE),"")</f>
        <v>Huishoudens</v>
      </c>
      <c r="C491">
        <f>SUMIFS('Energy balance options'!$F$7:$F$3000,'Energy balance options'!$B$7:$B$3000,HeatGen!C$2,'Energy balance options'!$A$7:$A$3000,HeatGen!$A491)</f>
        <v>0</v>
      </c>
      <c r="D491">
        <f>SUMIFS('Energy balance options'!$F$7:$F$3000,'Energy balance options'!$B$7:$B$3000,HeatGen!D$2,'Energy balance options'!$A$7:$A$3000,HeatGen!$A491)</f>
        <v>0</v>
      </c>
      <c r="E491">
        <f>SUMIFS('Energy balance options'!$F$7:$F$3000,'Energy balance options'!$B$7:$B$3000,HeatGen!E$2,'Energy balance options'!$A$7:$A$3000,HeatGen!$A491)</f>
        <v>0</v>
      </c>
      <c r="F491">
        <f>SUMIFS('Energy balance options'!$F$7:$F$3000,'Energy balance options'!$B$7:$B$3000,HeatGen!F$2,'Energy balance options'!$A$7:$A$3000,HeatGen!$A491)</f>
        <v>0</v>
      </c>
      <c r="G491">
        <f>SUMIFS('Energy balance options'!$F$7:$F$3000,'Energy balance options'!$B$7:$B$3000,HeatGen!G$2,'Energy balance options'!$A$7:$A$3000,HeatGen!$A491)</f>
        <v>0</v>
      </c>
      <c r="H491">
        <f>SUMIFS('Energy balance options'!$G$7:$G$3000,'Energy balance options'!$B$7:$B$3000,HeatGen!H$2,'Energy balance options'!$A$7:$A$3000,HeatGen!$A491)</f>
        <v>0</v>
      </c>
      <c r="I491">
        <f>SUMIFS('Energy balance options'!$G$7:$G$3000,'Energy balance options'!$B$7:$B$3000,HeatGen!I$2,'Energy balance options'!$A$7:$A$3000,HeatGen!$A491)</f>
        <v>0</v>
      </c>
      <c r="J491">
        <f>SUMIFS('Energy balance options'!$G$7:$G$3000,'Energy balance options'!$B$7:$B$3000,HeatGen!J$2,'Energy balance options'!$A$7:$A$3000,HeatGen!$A491)</f>
        <v>0</v>
      </c>
      <c r="K491">
        <f>SUMIFS('Energy balance options'!$G$7:$G$3000,'Energy balance options'!$B$7:$B$3000,HeatGen!K$2,'Energy balance options'!$A$7:$A$3000,HeatGen!$A491)</f>
        <v>0</v>
      </c>
      <c r="L491">
        <f>SUMIFS('Energy balance options'!$G$7:$G$3000,'Energy balance options'!$B$7:$B$3000,HeatGen!L$2,'Energy balance options'!$A$7:$A$3000,HeatGen!$A491)</f>
        <v>3.5433709880000002E-5</v>
      </c>
      <c r="M491">
        <f>SUMIFS('Energy balance options'!$G$7:$G$3000,'Energy balance options'!$B$7:$B$3000,HeatGen!M$2,'Energy balance options'!$A$7:$A$3000,HeatGen!$A491)</f>
        <v>0</v>
      </c>
      <c r="N491">
        <f>SUMIFS('Energy balance options'!$G$7:$G$3000,'Energy balance options'!$B$7:$B$3000,HeatGen!N$2,'Energy balance options'!$A$7:$A$3000,HeatGen!$A491)</f>
        <v>0</v>
      </c>
      <c r="O491">
        <f>SUMIFS('Energy balance options'!$G$7:$G$3000,'Energy balance options'!$B$7:$B$3000,HeatGen!O$2,'Energy balance options'!$A$7:$A$3000,HeatGen!$A491)</f>
        <v>0</v>
      </c>
      <c r="P491">
        <f>SUMIFS('Energy balance options'!$G$7:$G$3000,'Energy balance options'!$B$7:$B$3000,HeatGen!P$2,'Energy balance options'!$A$7:$A$3000,HeatGen!$A491)</f>
        <v>0</v>
      </c>
      <c r="Q491">
        <f>SUMIFS('Energy balance options'!$G$7:$G$3000,'Energy balance options'!$B$7:$B$3000,HeatGen!Q$2,'Energy balance options'!$A$7:$A$3000,HeatGen!$A491)</f>
        <v>0</v>
      </c>
      <c r="R491">
        <f>SUMIFS('Energy balance options'!$G$7:$G$3000,'Energy balance options'!$B$7:$B$3000,HeatGen!R$2,'Energy balance options'!$A$7:$A$3000,HeatGen!$A491)</f>
        <v>0</v>
      </c>
      <c r="S491">
        <f>SUMIFS('Energy balance options'!$G$7:$G$3000,'Energy balance options'!$B$7:$B$3000,HeatGen!S$2,'Energy balance options'!$A$7:$A$3000,HeatGen!$A491)</f>
        <v>0</v>
      </c>
      <c r="T491">
        <f>SUMIFS('Energy balance options'!$G$7:$G$3000,'Energy balance options'!$B$7:$B$3000,HeatGen!T$2,'Energy balance options'!$A$7:$A$3000,HeatGen!$A491)</f>
        <v>0</v>
      </c>
      <c r="U491">
        <f>SUMIFS('Energy balance options'!$G$7:$G$3000,'Energy balance options'!$B$7:$B$3000,HeatGen!U$2,'Energy balance options'!$A$7:$A$3000,HeatGen!$A491)</f>
        <v>0</v>
      </c>
      <c r="V491">
        <f>SUMIFS('Energy balance options'!$G$7:$G$3000,'Energy balance options'!$B$7:$B$3000,HeatGen!V$2,'Energy balance options'!$A$7:$A$3000,HeatGen!$A491)</f>
        <v>0</v>
      </c>
      <c r="W491">
        <f>SUMIFS('Energy balance options'!$G$7:$G$3000,'Energy balance options'!$B$7:$B$3000,HeatGen!W$2,'Energy balance options'!$A$7:$A$3000,HeatGen!$A491)</f>
        <v>0</v>
      </c>
      <c r="X491">
        <f>SUMIFS('Energy balance options'!$G$7:$G$3000,'Energy balance options'!$B$7:$B$3000,HeatGen!X$2,'Energy balance options'!$A$7:$A$3000,HeatGen!$A491)</f>
        <v>0</v>
      </c>
      <c r="Y491">
        <f t="shared" si="119"/>
        <v>0</v>
      </c>
      <c r="Z491">
        <f t="shared" si="120"/>
        <v>0</v>
      </c>
      <c r="AA491">
        <f t="shared" si="121"/>
        <v>0</v>
      </c>
      <c r="AB491">
        <f t="shared" si="122"/>
        <v>0</v>
      </c>
      <c r="AC491">
        <f t="shared" si="123"/>
        <v>0</v>
      </c>
      <c r="AD491">
        <f t="shared" si="124"/>
        <v>0</v>
      </c>
      <c r="AE491">
        <f t="shared" si="125"/>
        <v>0</v>
      </c>
      <c r="AF491">
        <f t="shared" si="126"/>
        <v>0</v>
      </c>
      <c r="AG491">
        <f t="shared" si="127"/>
        <v>0</v>
      </c>
      <c r="AH491">
        <f t="shared" si="128"/>
        <v>0</v>
      </c>
      <c r="AI491">
        <f t="shared" si="129"/>
        <v>0</v>
      </c>
      <c r="AJ491">
        <f t="shared" si="130"/>
        <v>0</v>
      </c>
      <c r="AK491">
        <f t="shared" si="131"/>
        <v>0</v>
      </c>
      <c r="AL491">
        <f t="shared" si="132"/>
        <v>0</v>
      </c>
      <c r="AM491">
        <f t="shared" si="133"/>
        <v>0</v>
      </c>
      <c r="AN491">
        <f t="shared" si="134"/>
        <v>0</v>
      </c>
      <c r="AO491">
        <f t="shared" si="135"/>
        <v>0</v>
      </c>
    </row>
    <row r="492" spans="1:41" x14ac:dyDescent="0.2">
      <c r="A492" s="9" t="str">
        <f>'Cost per option'!A500</f>
        <v>2400 Apartments - startlabel GFE retrofitted to DC</v>
      </c>
      <c r="B492" t="str">
        <f>_xlfn.IFNA(VLOOKUP(A492,'Energy balance options'!A$7:C$3000,3,FALSE),"")</f>
        <v>Huishoudens</v>
      </c>
      <c r="C492">
        <f>SUMIFS('Energy balance options'!$F$7:$F$3000,'Energy balance options'!$B$7:$B$3000,HeatGen!C$2,'Energy balance options'!$A$7:$A$3000,HeatGen!$A492)</f>
        <v>0</v>
      </c>
      <c r="D492">
        <f>SUMIFS('Energy balance options'!$F$7:$F$3000,'Energy balance options'!$B$7:$B$3000,HeatGen!D$2,'Energy balance options'!$A$7:$A$3000,HeatGen!$A492)</f>
        <v>0</v>
      </c>
      <c r="E492">
        <f>SUMIFS('Energy balance options'!$F$7:$F$3000,'Energy balance options'!$B$7:$B$3000,HeatGen!E$2,'Energy balance options'!$A$7:$A$3000,HeatGen!$A492)</f>
        <v>0</v>
      </c>
      <c r="F492">
        <f>SUMIFS('Energy balance options'!$F$7:$F$3000,'Energy balance options'!$B$7:$B$3000,HeatGen!F$2,'Energy balance options'!$A$7:$A$3000,HeatGen!$A492)</f>
        <v>0</v>
      </c>
      <c r="G492">
        <f>SUMIFS('Energy balance options'!$F$7:$F$3000,'Energy balance options'!$B$7:$B$3000,HeatGen!G$2,'Energy balance options'!$A$7:$A$3000,HeatGen!$A492)</f>
        <v>0</v>
      </c>
      <c r="H492">
        <f>SUMIFS('Energy balance options'!$G$7:$G$3000,'Energy balance options'!$B$7:$B$3000,HeatGen!H$2,'Energy balance options'!$A$7:$A$3000,HeatGen!$A492)</f>
        <v>0</v>
      </c>
      <c r="I492">
        <f>SUMIFS('Energy balance options'!$G$7:$G$3000,'Energy balance options'!$B$7:$B$3000,HeatGen!I$2,'Energy balance options'!$A$7:$A$3000,HeatGen!$A492)</f>
        <v>0</v>
      </c>
      <c r="J492">
        <f>SUMIFS('Energy balance options'!$G$7:$G$3000,'Energy balance options'!$B$7:$B$3000,HeatGen!J$2,'Energy balance options'!$A$7:$A$3000,HeatGen!$A492)</f>
        <v>0</v>
      </c>
      <c r="K492">
        <f>SUMIFS('Energy balance options'!$G$7:$G$3000,'Energy balance options'!$B$7:$B$3000,HeatGen!K$2,'Energy balance options'!$A$7:$A$3000,HeatGen!$A492)</f>
        <v>0</v>
      </c>
      <c r="L492">
        <f>SUMIFS('Energy balance options'!$G$7:$G$3000,'Energy balance options'!$B$7:$B$3000,HeatGen!L$2,'Energy balance options'!$A$7:$A$3000,HeatGen!$A492)</f>
        <v>19.226382310000002</v>
      </c>
      <c r="M492">
        <f>SUMIFS('Energy balance options'!$G$7:$G$3000,'Energy balance options'!$B$7:$B$3000,HeatGen!M$2,'Energy balance options'!$A$7:$A$3000,HeatGen!$A492)</f>
        <v>0</v>
      </c>
      <c r="N492">
        <f>SUMIFS('Energy balance options'!$G$7:$G$3000,'Energy balance options'!$B$7:$B$3000,HeatGen!N$2,'Energy balance options'!$A$7:$A$3000,HeatGen!$A492)</f>
        <v>0</v>
      </c>
      <c r="O492">
        <f>SUMIFS('Energy balance options'!$G$7:$G$3000,'Energy balance options'!$B$7:$B$3000,HeatGen!O$2,'Energy balance options'!$A$7:$A$3000,HeatGen!$A492)</f>
        <v>0</v>
      </c>
      <c r="P492">
        <f>SUMIFS('Energy balance options'!$G$7:$G$3000,'Energy balance options'!$B$7:$B$3000,HeatGen!P$2,'Energy balance options'!$A$7:$A$3000,HeatGen!$A492)</f>
        <v>0</v>
      </c>
      <c r="Q492">
        <f>SUMIFS('Energy balance options'!$G$7:$G$3000,'Energy balance options'!$B$7:$B$3000,HeatGen!Q$2,'Energy balance options'!$A$7:$A$3000,HeatGen!$A492)</f>
        <v>0</v>
      </c>
      <c r="R492">
        <f>SUMIFS('Energy balance options'!$G$7:$G$3000,'Energy balance options'!$B$7:$B$3000,HeatGen!R$2,'Energy balance options'!$A$7:$A$3000,HeatGen!$A492)</f>
        <v>0</v>
      </c>
      <c r="S492">
        <f>SUMIFS('Energy balance options'!$G$7:$G$3000,'Energy balance options'!$B$7:$B$3000,HeatGen!S$2,'Energy balance options'!$A$7:$A$3000,HeatGen!$A492)</f>
        <v>0</v>
      </c>
      <c r="T492">
        <f>SUMIFS('Energy balance options'!$G$7:$G$3000,'Energy balance options'!$B$7:$B$3000,HeatGen!T$2,'Energy balance options'!$A$7:$A$3000,HeatGen!$A492)</f>
        <v>0</v>
      </c>
      <c r="U492">
        <f>SUMIFS('Energy balance options'!$G$7:$G$3000,'Energy balance options'!$B$7:$B$3000,HeatGen!U$2,'Energy balance options'!$A$7:$A$3000,HeatGen!$A492)</f>
        <v>0</v>
      </c>
      <c r="V492">
        <f>SUMIFS('Energy balance options'!$G$7:$G$3000,'Energy balance options'!$B$7:$B$3000,HeatGen!V$2,'Energy balance options'!$A$7:$A$3000,HeatGen!$A492)</f>
        <v>0</v>
      </c>
      <c r="W492">
        <f>SUMIFS('Energy balance options'!$G$7:$G$3000,'Energy balance options'!$B$7:$B$3000,HeatGen!W$2,'Energy balance options'!$A$7:$A$3000,HeatGen!$A492)</f>
        <v>0</v>
      </c>
      <c r="X492">
        <f>SUMIFS('Energy balance options'!$G$7:$G$3000,'Energy balance options'!$B$7:$B$3000,HeatGen!X$2,'Energy balance options'!$A$7:$A$3000,HeatGen!$A492)</f>
        <v>0</v>
      </c>
      <c r="Y492">
        <f t="shared" si="119"/>
        <v>0</v>
      </c>
      <c r="Z492">
        <f t="shared" si="120"/>
        <v>0</v>
      </c>
      <c r="AA492">
        <f t="shared" si="121"/>
        <v>0</v>
      </c>
      <c r="AB492">
        <f t="shared" si="122"/>
        <v>0</v>
      </c>
      <c r="AC492">
        <f t="shared" si="123"/>
        <v>0</v>
      </c>
      <c r="AD492">
        <f t="shared" si="124"/>
        <v>0</v>
      </c>
      <c r="AE492">
        <f t="shared" si="125"/>
        <v>0</v>
      </c>
      <c r="AF492">
        <f t="shared" si="126"/>
        <v>0</v>
      </c>
      <c r="AG492">
        <f t="shared" si="127"/>
        <v>0</v>
      </c>
      <c r="AH492">
        <f t="shared" si="128"/>
        <v>0</v>
      </c>
      <c r="AI492">
        <f t="shared" si="129"/>
        <v>0</v>
      </c>
      <c r="AJ492">
        <f t="shared" si="130"/>
        <v>0</v>
      </c>
      <c r="AK492">
        <f t="shared" si="131"/>
        <v>0</v>
      </c>
      <c r="AL492">
        <f t="shared" si="132"/>
        <v>0</v>
      </c>
      <c r="AM492">
        <f t="shared" si="133"/>
        <v>0</v>
      </c>
      <c r="AN492">
        <f t="shared" si="134"/>
        <v>0</v>
      </c>
      <c r="AO492">
        <f t="shared" si="135"/>
        <v>0</v>
      </c>
    </row>
    <row r="493" spans="1:41" x14ac:dyDescent="0.2">
      <c r="A493" s="9" t="str">
        <f>'Cost per option'!A501</f>
        <v>2401 Apartments - startlabel GFE retrofitted to B</v>
      </c>
      <c r="B493" t="str">
        <f>_xlfn.IFNA(VLOOKUP(A493,'Energy balance options'!A$7:C$3000,3,FALSE),"")</f>
        <v>Huishoudens</v>
      </c>
      <c r="C493">
        <f>SUMIFS('Energy balance options'!$F$7:$F$3000,'Energy balance options'!$B$7:$B$3000,HeatGen!C$2,'Energy balance options'!$A$7:$A$3000,HeatGen!$A493)</f>
        <v>0</v>
      </c>
      <c r="D493">
        <f>SUMIFS('Energy balance options'!$F$7:$F$3000,'Energy balance options'!$B$7:$B$3000,HeatGen!D$2,'Energy balance options'!$A$7:$A$3000,HeatGen!$A493)</f>
        <v>0</v>
      </c>
      <c r="E493">
        <f>SUMIFS('Energy balance options'!$F$7:$F$3000,'Energy balance options'!$B$7:$B$3000,HeatGen!E$2,'Energy balance options'!$A$7:$A$3000,HeatGen!$A493)</f>
        <v>0</v>
      </c>
      <c r="F493">
        <f>SUMIFS('Energy balance options'!$F$7:$F$3000,'Energy balance options'!$B$7:$B$3000,HeatGen!F$2,'Energy balance options'!$A$7:$A$3000,HeatGen!$A493)</f>
        <v>0</v>
      </c>
      <c r="G493">
        <f>SUMIFS('Energy balance options'!$F$7:$F$3000,'Energy balance options'!$B$7:$B$3000,HeatGen!G$2,'Energy balance options'!$A$7:$A$3000,HeatGen!$A493)</f>
        <v>0</v>
      </c>
      <c r="H493">
        <f>SUMIFS('Energy balance options'!$G$7:$G$3000,'Energy balance options'!$B$7:$B$3000,HeatGen!H$2,'Energy balance options'!$A$7:$A$3000,HeatGen!$A493)</f>
        <v>0</v>
      </c>
      <c r="I493">
        <f>SUMIFS('Energy balance options'!$G$7:$G$3000,'Energy balance options'!$B$7:$B$3000,HeatGen!I$2,'Energy balance options'!$A$7:$A$3000,HeatGen!$A493)</f>
        <v>0</v>
      </c>
      <c r="J493">
        <f>SUMIFS('Energy balance options'!$G$7:$G$3000,'Energy balance options'!$B$7:$B$3000,HeatGen!J$2,'Energy balance options'!$A$7:$A$3000,HeatGen!$A493)</f>
        <v>0</v>
      </c>
      <c r="K493">
        <f>SUMIFS('Energy balance options'!$G$7:$G$3000,'Energy balance options'!$B$7:$B$3000,HeatGen!K$2,'Energy balance options'!$A$7:$A$3000,HeatGen!$A493)</f>
        <v>0</v>
      </c>
      <c r="L493">
        <f>SUMIFS('Energy balance options'!$G$7:$G$3000,'Energy balance options'!$B$7:$B$3000,HeatGen!L$2,'Energy balance options'!$A$7:$A$3000,HeatGen!$A493)</f>
        <v>8.0266914019999993E-5</v>
      </c>
      <c r="M493">
        <f>SUMIFS('Energy balance options'!$G$7:$G$3000,'Energy balance options'!$B$7:$B$3000,HeatGen!M$2,'Energy balance options'!$A$7:$A$3000,HeatGen!$A493)</f>
        <v>0</v>
      </c>
      <c r="N493">
        <f>SUMIFS('Energy balance options'!$G$7:$G$3000,'Energy balance options'!$B$7:$B$3000,HeatGen!N$2,'Energy balance options'!$A$7:$A$3000,HeatGen!$A493)</f>
        <v>0</v>
      </c>
      <c r="O493">
        <f>SUMIFS('Energy balance options'!$G$7:$G$3000,'Energy balance options'!$B$7:$B$3000,HeatGen!O$2,'Energy balance options'!$A$7:$A$3000,HeatGen!$A493)</f>
        <v>0</v>
      </c>
      <c r="P493">
        <f>SUMIFS('Energy balance options'!$G$7:$G$3000,'Energy balance options'!$B$7:$B$3000,HeatGen!P$2,'Energy balance options'!$A$7:$A$3000,HeatGen!$A493)</f>
        <v>0</v>
      </c>
      <c r="Q493">
        <f>SUMIFS('Energy balance options'!$G$7:$G$3000,'Energy balance options'!$B$7:$B$3000,HeatGen!Q$2,'Energy balance options'!$A$7:$A$3000,HeatGen!$A493)</f>
        <v>0</v>
      </c>
      <c r="R493">
        <f>SUMIFS('Energy balance options'!$G$7:$G$3000,'Energy balance options'!$B$7:$B$3000,HeatGen!R$2,'Energy balance options'!$A$7:$A$3000,HeatGen!$A493)</f>
        <v>0</v>
      </c>
      <c r="S493">
        <f>SUMIFS('Energy balance options'!$G$7:$G$3000,'Energy balance options'!$B$7:$B$3000,HeatGen!S$2,'Energy balance options'!$A$7:$A$3000,HeatGen!$A493)</f>
        <v>0</v>
      </c>
      <c r="T493">
        <f>SUMIFS('Energy balance options'!$G$7:$G$3000,'Energy balance options'!$B$7:$B$3000,HeatGen!T$2,'Energy balance options'!$A$7:$A$3000,HeatGen!$A493)</f>
        <v>0</v>
      </c>
      <c r="U493">
        <f>SUMIFS('Energy balance options'!$G$7:$G$3000,'Energy balance options'!$B$7:$B$3000,HeatGen!U$2,'Energy balance options'!$A$7:$A$3000,HeatGen!$A493)</f>
        <v>0</v>
      </c>
      <c r="V493">
        <f>SUMIFS('Energy balance options'!$G$7:$G$3000,'Energy balance options'!$B$7:$B$3000,HeatGen!V$2,'Energy balance options'!$A$7:$A$3000,HeatGen!$A493)</f>
        <v>0</v>
      </c>
      <c r="W493">
        <f>SUMIFS('Energy balance options'!$G$7:$G$3000,'Energy balance options'!$B$7:$B$3000,HeatGen!W$2,'Energy balance options'!$A$7:$A$3000,HeatGen!$A493)</f>
        <v>0</v>
      </c>
      <c r="X493">
        <f>SUMIFS('Energy balance options'!$G$7:$G$3000,'Energy balance options'!$B$7:$B$3000,HeatGen!X$2,'Energy balance options'!$A$7:$A$3000,HeatGen!$A493)</f>
        <v>0</v>
      </c>
      <c r="Y493">
        <f t="shared" si="119"/>
        <v>0</v>
      </c>
      <c r="Z493">
        <f t="shared" si="120"/>
        <v>0</v>
      </c>
      <c r="AA493">
        <f t="shared" si="121"/>
        <v>0</v>
      </c>
      <c r="AB493">
        <f t="shared" si="122"/>
        <v>0</v>
      </c>
      <c r="AC493">
        <f t="shared" si="123"/>
        <v>0</v>
      </c>
      <c r="AD493">
        <f t="shared" si="124"/>
        <v>0</v>
      </c>
      <c r="AE493">
        <f t="shared" si="125"/>
        <v>0</v>
      </c>
      <c r="AF493">
        <f t="shared" si="126"/>
        <v>0</v>
      </c>
      <c r="AG493">
        <f t="shared" si="127"/>
        <v>0</v>
      </c>
      <c r="AH493">
        <f t="shared" si="128"/>
        <v>0</v>
      </c>
      <c r="AI493">
        <f t="shared" si="129"/>
        <v>0</v>
      </c>
      <c r="AJ493">
        <f t="shared" si="130"/>
        <v>0</v>
      </c>
      <c r="AK493">
        <f t="shared" si="131"/>
        <v>0</v>
      </c>
      <c r="AL493">
        <f t="shared" si="132"/>
        <v>0</v>
      </c>
      <c r="AM493">
        <f t="shared" si="133"/>
        <v>0</v>
      </c>
      <c r="AN493">
        <f t="shared" si="134"/>
        <v>0</v>
      </c>
      <c r="AO493">
        <f t="shared" si="135"/>
        <v>0</v>
      </c>
    </row>
    <row r="494" spans="1:41" x14ac:dyDescent="0.2">
      <c r="A494" s="9" t="str">
        <f>'Cost per option'!A502</f>
        <v>2402 Other dwelllings - startlabel GFE retrofitted to DC</v>
      </c>
      <c r="B494" t="str">
        <f>_xlfn.IFNA(VLOOKUP(A494,'Energy balance options'!A$7:C$3000,3,FALSE),"")</f>
        <v>Huishoudens</v>
      </c>
      <c r="C494">
        <f>SUMIFS('Energy balance options'!$F$7:$F$3000,'Energy balance options'!$B$7:$B$3000,HeatGen!C$2,'Energy balance options'!$A$7:$A$3000,HeatGen!$A494)</f>
        <v>0</v>
      </c>
      <c r="D494">
        <f>SUMIFS('Energy balance options'!$F$7:$F$3000,'Energy balance options'!$B$7:$B$3000,HeatGen!D$2,'Energy balance options'!$A$7:$A$3000,HeatGen!$A494)</f>
        <v>0</v>
      </c>
      <c r="E494">
        <f>SUMIFS('Energy balance options'!$F$7:$F$3000,'Energy balance options'!$B$7:$B$3000,HeatGen!E$2,'Energy balance options'!$A$7:$A$3000,HeatGen!$A494)</f>
        <v>0</v>
      </c>
      <c r="F494">
        <f>SUMIFS('Energy balance options'!$F$7:$F$3000,'Energy balance options'!$B$7:$B$3000,HeatGen!F$2,'Energy balance options'!$A$7:$A$3000,HeatGen!$A494)</f>
        <v>0</v>
      </c>
      <c r="G494">
        <f>SUMIFS('Energy balance options'!$F$7:$F$3000,'Energy balance options'!$B$7:$B$3000,HeatGen!G$2,'Energy balance options'!$A$7:$A$3000,HeatGen!$A494)</f>
        <v>0</v>
      </c>
      <c r="H494">
        <f>SUMIFS('Energy balance options'!$G$7:$G$3000,'Energy balance options'!$B$7:$B$3000,HeatGen!H$2,'Energy balance options'!$A$7:$A$3000,HeatGen!$A494)</f>
        <v>0</v>
      </c>
      <c r="I494">
        <f>SUMIFS('Energy balance options'!$G$7:$G$3000,'Energy balance options'!$B$7:$B$3000,HeatGen!I$2,'Energy balance options'!$A$7:$A$3000,HeatGen!$A494)</f>
        <v>0</v>
      </c>
      <c r="J494">
        <f>SUMIFS('Energy balance options'!$G$7:$G$3000,'Energy balance options'!$B$7:$B$3000,HeatGen!J$2,'Energy balance options'!$A$7:$A$3000,HeatGen!$A494)</f>
        <v>0</v>
      </c>
      <c r="K494">
        <f>SUMIFS('Energy balance options'!$G$7:$G$3000,'Energy balance options'!$B$7:$B$3000,HeatGen!K$2,'Energy balance options'!$A$7:$A$3000,HeatGen!$A494)</f>
        <v>0</v>
      </c>
      <c r="L494">
        <f>SUMIFS('Energy balance options'!$G$7:$G$3000,'Energy balance options'!$B$7:$B$3000,HeatGen!L$2,'Energy balance options'!$A$7:$A$3000,HeatGen!$A494)</f>
        <v>36.563698350000003</v>
      </c>
      <c r="M494">
        <f>SUMIFS('Energy balance options'!$G$7:$G$3000,'Energy balance options'!$B$7:$B$3000,HeatGen!M$2,'Energy balance options'!$A$7:$A$3000,HeatGen!$A494)</f>
        <v>0</v>
      </c>
      <c r="N494">
        <f>SUMIFS('Energy balance options'!$G$7:$G$3000,'Energy balance options'!$B$7:$B$3000,HeatGen!N$2,'Energy balance options'!$A$7:$A$3000,HeatGen!$A494)</f>
        <v>0</v>
      </c>
      <c r="O494">
        <f>SUMIFS('Energy balance options'!$G$7:$G$3000,'Energy balance options'!$B$7:$B$3000,HeatGen!O$2,'Energy balance options'!$A$7:$A$3000,HeatGen!$A494)</f>
        <v>0</v>
      </c>
      <c r="P494">
        <f>SUMIFS('Energy balance options'!$G$7:$G$3000,'Energy balance options'!$B$7:$B$3000,HeatGen!P$2,'Energy balance options'!$A$7:$A$3000,HeatGen!$A494)</f>
        <v>0</v>
      </c>
      <c r="Q494">
        <f>SUMIFS('Energy balance options'!$G$7:$G$3000,'Energy balance options'!$B$7:$B$3000,HeatGen!Q$2,'Energy balance options'!$A$7:$A$3000,HeatGen!$A494)</f>
        <v>0</v>
      </c>
      <c r="R494">
        <f>SUMIFS('Energy balance options'!$G$7:$G$3000,'Energy balance options'!$B$7:$B$3000,HeatGen!R$2,'Energy balance options'!$A$7:$A$3000,HeatGen!$A494)</f>
        <v>0</v>
      </c>
      <c r="S494">
        <f>SUMIFS('Energy balance options'!$G$7:$G$3000,'Energy balance options'!$B$7:$B$3000,HeatGen!S$2,'Energy balance options'!$A$7:$A$3000,HeatGen!$A494)</f>
        <v>0</v>
      </c>
      <c r="T494">
        <f>SUMIFS('Energy balance options'!$G$7:$G$3000,'Energy balance options'!$B$7:$B$3000,HeatGen!T$2,'Energy balance options'!$A$7:$A$3000,HeatGen!$A494)</f>
        <v>0</v>
      </c>
      <c r="U494">
        <f>SUMIFS('Energy balance options'!$G$7:$G$3000,'Energy balance options'!$B$7:$B$3000,HeatGen!U$2,'Energy balance options'!$A$7:$A$3000,HeatGen!$A494)</f>
        <v>0</v>
      </c>
      <c r="V494">
        <f>SUMIFS('Energy balance options'!$G$7:$G$3000,'Energy balance options'!$B$7:$B$3000,HeatGen!V$2,'Energy balance options'!$A$7:$A$3000,HeatGen!$A494)</f>
        <v>0</v>
      </c>
      <c r="W494">
        <f>SUMIFS('Energy balance options'!$G$7:$G$3000,'Energy balance options'!$B$7:$B$3000,HeatGen!W$2,'Energy balance options'!$A$7:$A$3000,HeatGen!$A494)</f>
        <v>0</v>
      </c>
      <c r="X494">
        <f>SUMIFS('Energy balance options'!$G$7:$G$3000,'Energy balance options'!$B$7:$B$3000,HeatGen!X$2,'Energy balance options'!$A$7:$A$3000,HeatGen!$A494)</f>
        <v>0</v>
      </c>
      <c r="Y494">
        <f t="shared" si="119"/>
        <v>0</v>
      </c>
      <c r="Z494">
        <f t="shared" si="120"/>
        <v>0</v>
      </c>
      <c r="AA494">
        <f t="shared" si="121"/>
        <v>0</v>
      </c>
      <c r="AB494">
        <f t="shared" si="122"/>
        <v>0</v>
      </c>
      <c r="AC494">
        <f t="shared" si="123"/>
        <v>0</v>
      </c>
      <c r="AD494">
        <f t="shared" si="124"/>
        <v>0</v>
      </c>
      <c r="AE494">
        <f t="shared" si="125"/>
        <v>0</v>
      </c>
      <c r="AF494">
        <f t="shared" si="126"/>
        <v>0</v>
      </c>
      <c r="AG494">
        <f t="shared" si="127"/>
        <v>0</v>
      </c>
      <c r="AH494">
        <f t="shared" si="128"/>
        <v>0</v>
      </c>
      <c r="AI494">
        <f t="shared" si="129"/>
        <v>0</v>
      </c>
      <c r="AJ494">
        <f t="shared" si="130"/>
        <v>0</v>
      </c>
      <c r="AK494">
        <f t="shared" si="131"/>
        <v>0</v>
      </c>
      <c r="AL494">
        <f t="shared" si="132"/>
        <v>0</v>
      </c>
      <c r="AM494">
        <f t="shared" si="133"/>
        <v>0</v>
      </c>
      <c r="AN494">
        <f t="shared" si="134"/>
        <v>0</v>
      </c>
      <c r="AO494">
        <f t="shared" si="135"/>
        <v>0</v>
      </c>
    </row>
    <row r="495" spans="1:41" x14ac:dyDescent="0.2">
      <c r="A495" s="9" t="str">
        <f>'Cost per option'!A503</f>
        <v>2403 Other dwelllings - startlabel GFE retrofitted to B</v>
      </c>
      <c r="B495" t="str">
        <f>_xlfn.IFNA(VLOOKUP(A495,'Energy balance options'!A$7:C$3000,3,FALSE),"")</f>
        <v>Huishoudens</v>
      </c>
      <c r="C495">
        <f>SUMIFS('Energy balance options'!$F$7:$F$3000,'Energy balance options'!$B$7:$B$3000,HeatGen!C$2,'Energy balance options'!$A$7:$A$3000,HeatGen!$A495)</f>
        <v>0</v>
      </c>
      <c r="D495">
        <f>SUMIFS('Energy balance options'!$F$7:$F$3000,'Energy balance options'!$B$7:$B$3000,HeatGen!D$2,'Energy balance options'!$A$7:$A$3000,HeatGen!$A495)</f>
        <v>0</v>
      </c>
      <c r="E495">
        <f>SUMIFS('Energy balance options'!$F$7:$F$3000,'Energy balance options'!$B$7:$B$3000,HeatGen!E$2,'Energy balance options'!$A$7:$A$3000,HeatGen!$A495)</f>
        <v>0</v>
      </c>
      <c r="F495">
        <f>SUMIFS('Energy balance options'!$F$7:$F$3000,'Energy balance options'!$B$7:$B$3000,HeatGen!F$2,'Energy balance options'!$A$7:$A$3000,HeatGen!$A495)</f>
        <v>0</v>
      </c>
      <c r="G495">
        <f>SUMIFS('Energy balance options'!$F$7:$F$3000,'Energy balance options'!$B$7:$B$3000,HeatGen!G$2,'Energy balance options'!$A$7:$A$3000,HeatGen!$A495)</f>
        <v>0</v>
      </c>
      <c r="H495">
        <f>SUMIFS('Energy balance options'!$G$7:$G$3000,'Energy balance options'!$B$7:$B$3000,HeatGen!H$2,'Energy balance options'!$A$7:$A$3000,HeatGen!$A495)</f>
        <v>0</v>
      </c>
      <c r="I495">
        <f>SUMIFS('Energy balance options'!$G$7:$G$3000,'Energy balance options'!$B$7:$B$3000,HeatGen!I$2,'Energy balance options'!$A$7:$A$3000,HeatGen!$A495)</f>
        <v>0</v>
      </c>
      <c r="J495">
        <f>SUMIFS('Energy balance options'!$G$7:$G$3000,'Energy balance options'!$B$7:$B$3000,HeatGen!J$2,'Energy balance options'!$A$7:$A$3000,HeatGen!$A495)</f>
        <v>0</v>
      </c>
      <c r="K495">
        <f>SUMIFS('Energy balance options'!$G$7:$G$3000,'Energy balance options'!$B$7:$B$3000,HeatGen!K$2,'Energy balance options'!$A$7:$A$3000,HeatGen!$A495)</f>
        <v>0</v>
      </c>
      <c r="L495">
        <f>SUMIFS('Energy balance options'!$G$7:$G$3000,'Energy balance options'!$B$7:$B$3000,HeatGen!L$2,'Energy balance options'!$A$7:$A$3000,HeatGen!$A495)</f>
        <v>3.8908690329999999E-5</v>
      </c>
      <c r="M495">
        <f>SUMIFS('Energy balance options'!$G$7:$G$3000,'Energy balance options'!$B$7:$B$3000,HeatGen!M$2,'Energy balance options'!$A$7:$A$3000,HeatGen!$A495)</f>
        <v>0</v>
      </c>
      <c r="N495">
        <f>SUMIFS('Energy balance options'!$G$7:$G$3000,'Energy balance options'!$B$7:$B$3000,HeatGen!N$2,'Energy balance options'!$A$7:$A$3000,HeatGen!$A495)</f>
        <v>0</v>
      </c>
      <c r="O495">
        <f>SUMIFS('Energy balance options'!$G$7:$G$3000,'Energy balance options'!$B$7:$B$3000,HeatGen!O$2,'Energy balance options'!$A$7:$A$3000,HeatGen!$A495)</f>
        <v>0</v>
      </c>
      <c r="P495">
        <f>SUMIFS('Energy balance options'!$G$7:$G$3000,'Energy balance options'!$B$7:$B$3000,HeatGen!P$2,'Energy balance options'!$A$7:$A$3000,HeatGen!$A495)</f>
        <v>0</v>
      </c>
      <c r="Q495">
        <f>SUMIFS('Energy balance options'!$G$7:$G$3000,'Energy balance options'!$B$7:$B$3000,HeatGen!Q$2,'Energy balance options'!$A$7:$A$3000,HeatGen!$A495)</f>
        <v>0</v>
      </c>
      <c r="R495">
        <f>SUMIFS('Energy balance options'!$G$7:$G$3000,'Energy balance options'!$B$7:$B$3000,HeatGen!R$2,'Energy balance options'!$A$7:$A$3000,HeatGen!$A495)</f>
        <v>0</v>
      </c>
      <c r="S495">
        <f>SUMIFS('Energy balance options'!$G$7:$G$3000,'Energy balance options'!$B$7:$B$3000,HeatGen!S$2,'Energy balance options'!$A$7:$A$3000,HeatGen!$A495)</f>
        <v>0</v>
      </c>
      <c r="T495">
        <f>SUMIFS('Energy balance options'!$G$7:$G$3000,'Energy balance options'!$B$7:$B$3000,HeatGen!T$2,'Energy balance options'!$A$7:$A$3000,HeatGen!$A495)</f>
        <v>0</v>
      </c>
      <c r="U495">
        <f>SUMIFS('Energy balance options'!$G$7:$G$3000,'Energy balance options'!$B$7:$B$3000,HeatGen!U$2,'Energy balance options'!$A$7:$A$3000,HeatGen!$A495)</f>
        <v>0</v>
      </c>
      <c r="V495">
        <f>SUMIFS('Energy balance options'!$G$7:$G$3000,'Energy balance options'!$B$7:$B$3000,HeatGen!V$2,'Energy balance options'!$A$7:$A$3000,HeatGen!$A495)</f>
        <v>0</v>
      </c>
      <c r="W495">
        <f>SUMIFS('Energy balance options'!$G$7:$G$3000,'Energy balance options'!$B$7:$B$3000,HeatGen!W$2,'Energy balance options'!$A$7:$A$3000,HeatGen!$A495)</f>
        <v>0</v>
      </c>
      <c r="X495">
        <f>SUMIFS('Energy balance options'!$G$7:$G$3000,'Energy balance options'!$B$7:$B$3000,HeatGen!X$2,'Energy balance options'!$A$7:$A$3000,HeatGen!$A495)</f>
        <v>0</v>
      </c>
      <c r="Y495">
        <f t="shared" si="119"/>
        <v>0</v>
      </c>
      <c r="Z495">
        <f t="shared" si="120"/>
        <v>0</v>
      </c>
      <c r="AA495">
        <f t="shared" si="121"/>
        <v>0</v>
      </c>
      <c r="AB495">
        <f t="shared" si="122"/>
        <v>0</v>
      </c>
      <c r="AC495">
        <f t="shared" si="123"/>
        <v>0</v>
      </c>
      <c r="AD495">
        <f t="shared" si="124"/>
        <v>0</v>
      </c>
      <c r="AE495">
        <f t="shared" si="125"/>
        <v>0</v>
      </c>
      <c r="AF495">
        <f t="shared" si="126"/>
        <v>0</v>
      </c>
      <c r="AG495">
        <f t="shared" si="127"/>
        <v>0</v>
      </c>
      <c r="AH495">
        <f t="shared" si="128"/>
        <v>0</v>
      </c>
      <c r="AI495">
        <f t="shared" si="129"/>
        <v>0</v>
      </c>
      <c r="AJ495">
        <f t="shared" si="130"/>
        <v>0</v>
      </c>
      <c r="AK495">
        <f t="shared" si="131"/>
        <v>0</v>
      </c>
      <c r="AL495">
        <f t="shared" si="132"/>
        <v>0</v>
      </c>
      <c r="AM495">
        <f t="shared" si="133"/>
        <v>0</v>
      </c>
      <c r="AN495">
        <f t="shared" si="134"/>
        <v>0</v>
      </c>
      <c r="AO495">
        <f t="shared" si="135"/>
        <v>0</v>
      </c>
    </row>
    <row r="496" spans="1:41" x14ac:dyDescent="0.2">
      <c r="A496" s="9" t="str">
        <f>'Cost per option'!A504</f>
        <v>2404 Terraced houses - startlabel GFE retrofitted to DC</v>
      </c>
      <c r="B496" t="str">
        <f>_xlfn.IFNA(VLOOKUP(A496,'Energy balance options'!A$7:C$3000,3,FALSE),"")</f>
        <v>Huishoudens</v>
      </c>
      <c r="C496">
        <f>SUMIFS('Energy balance options'!$F$7:$F$3000,'Energy balance options'!$B$7:$B$3000,HeatGen!C$2,'Energy balance options'!$A$7:$A$3000,HeatGen!$A496)</f>
        <v>0</v>
      </c>
      <c r="D496">
        <f>SUMIFS('Energy balance options'!$F$7:$F$3000,'Energy balance options'!$B$7:$B$3000,HeatGen!D$2,'Energy balance options'!$A$7:$A$3000,HeatGen!$A496)</f>
        <v>0</v>
      </c>
      <c r="E496">
        <f>SUMIFS('Energy balance options'!$F$7:$F$3000,'Energy balance options'!$B$7:$B$3000,HeatGen!E$2,'Energy balance options'!$A$7:$A$3000,HeatGen!$A496)</f>
        <v>0</v>
      </c>
      <c r="F496">
        <f>SUMIFS('Energy balance options'!$F$7:$F$3000,'Energy balance options'!$B$7:$B$3000,HeatGen!F$2,'Energy balance options'!$A$7:$A$3000,HeatGen!$A496)</f>
        <v>0</v>
      </c>
      <c r="G496">
        <f>SUMIFS('Energy balance options'!$F$7:$F$3000,'Energy balance options'!$B$7:$B$3000,HeatGen!G$2,'Energy balance options'!$A$7:$A$3000,HeatGen!$A496)</f>
        <v>0</v>
      </c>
      <c r="H496">
        <f>SUMIFS('Energy balance options'!$G$7:$G$3000,'Energy balance options'!$B$7:$B$3000,HeatGen!H$2,'Energy balance options'!$A$7:$A$3000,HeatGen!$A496)</f>
        <v>0</v>
      </c>
      <c r="I496">
        <f>SUMIFS('Energy balance options'!$G$7:$G$3000,'Energy balance options'!$B$7:$B$3000,HeatGen!I$2,'Energy balance options'!$A$7:$A$3000,HeatGen!$A496)</f>
        <v>0</v>
      </c>
      <c r="J496">
        <f>SUMIFS('Energy balance options'!$G$7:$G$3000,'Energy balance options'!$B$7:$B$3000,HeatGen!J$2,'Energy balance options'!$A$7:$A$3000,HeatGen!$A496)</f>
        <v>0</v>
      </c>
      <c r="K496">
        <f>SUMIFS('Energy balance options'!$G$7:$G$3000,'Energy balance options'!$B$7:$B$3000,HeatGen!K$2,'Energy balance options'!$A$7:$A$3000,HeatGen!$A496)</f>
        <v>0</v>
      </c>
      <c r="L496">
        <f>SUMIFS('Energy balance options'!$G$7:$G$3000,'Energy balance options'!$B$7:$B$3000,HeatGen!L$2,'Energy balance options'!$A$7:$A$3000,HeatGen!$A496)</f>
        <v>10.93895346</v>
      </c>
      <c r="M496">
        <f>SUMIFS('Energy balance options'!$G$7:$G$3000,'Energy balance options'!$B$7:$B$3000,HeatGen!M$2,'Energy balance options'!$A$7:$A$3000,HeatGen!$A496)</f>
        <v>0</v>
      </c>
      <c r="N496">
        <f>SUMIFS('Energy balance options'!$G$7:$G$3000,'Energy balance options'!$B$7:$B$3000,HeatGen!N$2,'Energy balance options'!$A$7:$A$3000,HeatGen!$A496)</f>
        <v>0</v>
      </c>
      <c r="O496">
        <f>SUMIFS('Energy balance options'!$G$7:$G$3000,'Energy balance options'!$B$7:$B$3000,HeatGen!O$2,'Energy balance options'!$A$7:$A$3000,HeatGen!$A496)</f>
        <v>0</v>
      </c>
      <c r="P496">
        <f>SUMIFS('Energy balance options'!$G$7:$G$3000,'Energy balance options'!$B$7:$B$3000,HeatGen!P$2,'Energy balance options'!$A$7:$A$3000,HeatGen!$A496)</f>
        <v>0</v>
      </c>
      <c r="Q496">
        <f>SUMIFS('Energy balance options'!$G$7:$G$3000,'Energy balance options'!$B$7:$B$3000,HeatGen!Q$2,'Energy balance options'!$A$7:$A$3000,HeatGen!$A496)</f>
        <v>0</v>
      </c>
      <c r="R496">
        <f>SUMIFS('Energy balance options'!$G$7:$G$3000,'Energy balance options'!$B$7:$B$3000,HeatGen!R$2,'Energy balance options'!$A$7:$A$3000,HeatGen!$A496)</f>
        <v>0</v>
      </c>
      <c r="S496">
        <f>SUMIFS('Energy balance options'!$G$7:$G$3000,'Energy balance options'!$B$7:$B$3000,HeatGen!S$2,'Energy balance options'!$A$7:$A$3000,HeatGen!$A496)</f>
        <v>0</v>
      </c>
      <c r="T496">
        <f>SUMIFS('Energy balance options'!$G$7:$G$3000,'Energy balance options'!$B$7:$B$3000,HeatGen!T$2,'Energy balance options'!$A$7:$A$3000,HeatGen!$A496)</f>
        <v>0</v>
      </c>
      <c r="U496">
        <f>SUMIFS('Energy balance options'!$G$7:$G$3000,'Energy balance options'!$B$7:$B$3000,HeatGen!U$2,'Energy balance options'!$A$7:$A$3000,HeatGen!$A496)</f>
        <v>0</v>
      </c>
      <c r="V496">
        <f>SUMIFS('Energy balance options'!$G$7:$G$3000,'Energy balance options'!$B$7:$B$3000,HeatGen!V$2,'Energy balance options'!$A$7:$A$3000,HeatGen!$A496)</f>
        <v>0</v>
      </c>
      <c r="W496">
        <f>SUMIFS('Energy balance options'!$G$7:$G$3000,'Energy balance options'!$B$7:$B$3000,HeatGen!W$2,'Energy balance options'!$A$7:$A$3000,HeatGen!$A496)</f>
        <v>0</v>
      </c>
      <c r="X496">
        <f>SUMIFS('Energy balance options'!$G$7:$G$3000,'Energy balance options'!$B$7:$B$3000,HeatGen!X$2,'Energy balance options'!$A$7:$A$3000,HeatGen!$A496)</f>
        <v>0</v>
      </c>
      <c r="Y496">
        <f t="shared" si="119"/>
        <v>0</v>
      </c>
      <c r="Z496">
        <f t="shared" si="120"/>
        <v>0</v>
      </c>
      <c r="AA496">
        <f t="shared" si="121"/>
        <v>0</v>
      </c>
      <c r="AB496">
        <f t="shared" si="122"/>
        <v>0</v>
      </c>
      <c r="AC496">
        <f t="shared" si="123"/>
        <v>0</v>
      </c>
      <c r="AD496">
        <f t="shared" si="124"/>
        <v>0</v>
      </c>
      <c r="AE496">
        <f t="shared" si="125"/>
        <v>0</v>
      </c>
      <c r="AF496">
        <f t="shared" si="126"/>
        <v>0</v>
      </c>
      <c r="AG496">
        <f t="shared" si="127"/>
        <v>0</v>
      </c>
      <c r="AH496">
        <f t="shared" si="128"/>
        <v>0</v>
      </c>
      <c r="AI496">
        <f t="shared" si="129"/>
        <v>0</v>
      </c>
      <c r="AJ496">
        <f t="shared" si="130"/>
        <v>0</v>
      </c>
      <c r="AK496">
        <f t="shared" si="131"/>
        <v>0</v>
      </c>
      <c r="AL496">
        <f t="shared" si="132"/>
        <v>0</v>
      </c>
      <c r="AM496">
        <f t="shared" si="133"/>
        <v>0</v>
      </c>
      <c r="AN496">
        <f t="shared" si="134"/>
        <v>0</v>
      </c>
      <c r="AO496">
        <f t="shared" si="135"/>
        <v>0</v>
      </c>
    </row>
    <row r="497" spans="1:41" x14ac:dyDescent="0.2">
      <c r="A497" s="9" t="str">
        <f>'Cost per option'!A505</f>
        <v>2405 Terraced houses - startlabel GFE retrofitted to B</v>
      </c>
      <c r="B497" t="str">
        <f>_xlfn.IFNA(VLOOKUP(A497,'Energy balance options'!A$7:C$3000,3,FALSE),"")</f>
        <v>Huishoudens</v>
      </c>
      <c r="C497">
        <f>SUMIFS('Energy balance options'!$F$7:$F$3000,'Energy balance options'!$B$7:$B$3000,HeatGen!C$2,'Energy balance options'!$A$7:$A$3000,HeatGen!$A497)</f>
        <v>0</v>
      </c>
      <c r="D497">
        <f>SUMIFS('Energy balance options'!$F$7:$F$3000,'Energy balance options'!$B$7:$B$3000,HeatGen!D$2,'Energy balance options'!$A$7:$A$3000,HeatGen!$A497)</f>
        <v>0</v>
      </c>
      <c r="E497">
        <f>SUMIFS('Energy balance options'!$F$7:$F$3000,'Energy balance options'!$B$7:$B$3000,HeatGen!E$2,'Energy balance options'!$A$7:$A$3000,HeatGen!$A497)</f>
        <v>0</v>
      </c>
      <c r="F497">
        <f>SUMIFS('Energy balance options'!$F$7:$F$3000,'Energy balance options'!$B$7:$B$3000,HeatGen!F$2,'Energy balance options'!$A$7:$A$3000,HeatGen!$A497)</f>
        <v>0</v>
      </c>
      <c r="G497">
        <f>SUMIFS('Energy balance options'!$F$7:$F$3000,'Energy balance options'!$B$7:$B$3000,HeatGen!G$2,'Energy balance options'!$A$7:$A$3000,HeatGen!$A497)</f>
        <v>0</v>
      </c>
      <c r="H497">
        <f>SUMIFS('Energy balance options'!$G$7:$G$3000,'Energy balance options'!$B$7:$B$3000,HeatGen!H$2,'Energy balance options'!$A$7:$A$3000,HeatGen!$A497)</f>
        <v>0</v>
      </c>
      <c r="I497">
        <f>SUMIFS('Energy balance options'!$G$7:$G$3000,'Energy balance options'!$B$7:$B$3000,HeatGen!I$2,'Energy balance options'!$A$7:$A$3000,HeatGen!$A497)</f>
        <v>0</v>
      </c>
      <c r="J497">
        <f>SUMIFS('Energy balance options'!$G$7:$G$3000,'Energy balance options'!$B$7:$B$3000,HeatGen!J$2,'Energy balance options'!$A$7:$A$3000,HeatGen!$A497)</f>
        <v>0</v>
      </c>
      <c r="K497">
        <f>SUMIFS('Energy balance options'!$G$7:$G$3000,'Energy balance options'!$B$7:$B$3000,HeatGen!K$2,'Energy balance options'!$A$7:$A$3000,HeatGen!$A497)</f>
        <v>0</v>
      </c>
      <c r="L497">
        <f>SUMIFS('Energy balance options'!$G$7:$G$3000,'Energy balance options'!$B$7:$B$3000,HeatGen!L$2,'Energy balance options'!$A$7:$A$3000,HeatGen!$A497)</f>
        <v>9.6787229419999999E-5</v>
      </c>
      <c r="M497">
        <f>SUMIFS('Energy balance options'!$G$7:$G$3000,'Energy balance options'!$B$7:$B$3000,HeatGen!M$2,'Energy balance options'!$A$7:$A$3000,HeatGen!$A497)</f>
        <v>0</v>
      </c>
      <c r="N497">
        <f>SUMIFS('Energy balance options'!$G$7:$G$3000,'Energy balance options'!$B$7:$B$3000,HeatGen!N$2,'Energy balance options'!$A$7:$A$3000,HeatGen!$A497)</f>
        <v>0</v>
      </c>
      <c r="O497">
        <f>SUMIFS('Energy balance options'!$G$7:$G$3000,'Energy balance options'!$B$7:$B$3000,HeatGen!O$2,'Energy balance options'!$A$7:$A$3000,HeatGen!$A497)</f>
        <v>0</v>
      </c>
      <c r="P497">
        <f>SUMIFS('Energy balance options'!$G$7:$G$3000,'Energy balance options'!$B$7:$B$3000,HeatGen!P$2,'Energy balance options'!$A$7:$A$3000,HeatGen!$A497)</f>
        <v>0</v>
      </c>
      <c r="Q497">
        <f>SUMIFS('Energy balance options'!$G$7:$G$3000,'Energy balance options'!$B$7:$B$3000,HeatGen!Q$2,'Energy balance options'!$A$7:$A$3000,HeatGen!$A497)</f>
        <v>0</v>
      </c>
      <c r="R497">
        <f>SUMIFS('Energy balance options'!$G$7:$G$3000,'Energy balance options'!$B$7:$B$3000,HeatGen!R$2,'Energy balance options'!$A$7:$A$3000,HeatGen!$A497)</f>
        <v>0</v>
      </c>
      <c r="S497">
        <f>SUMIFS('Energy balance options'!$G$7:$G$3000,'Energy balance options'!$B$7:$B$3000,HeatGen!S$2,'Energy balance options'!$A$7:$A$3000,HeatGen!$A497)</f>
        <v>0</v>
      </c>
      <c r="T497">
        <f>SUMIFS('Energy balance options'!$G$7:$G$3000,'Energy balance options'!$B$7:$B$3000,HeatGen!T$2,'Energy balance options'!$A$7:$A$3000,HeatGen!$A497)</f>
        <v>0</v>
      </c>
      <c r="U497">
        <f>SUMIFS('Energy balance options'!$G$7:$G$3000,'Energy balance options'!$B$7:$B$3000,HeatGen!U$2,'Energy balance options'!$A$7:$A$3000,HeatGen!$A497)</f>
        <v>0</v>
      </c>
      <c r="V497">
        <f>SUMIFS('Energy balance options'!$G$7:$G$3000,'Energy balance options'!$B$7:$B$3000,HeatGen!V$2,'Energy balance options'!$A$7:$A$3000,HeatGen!$A497)</f>
        <v>0</v>
      </c>
      <c r="W497">
        <f>SUMIFS('Energy balance options'!$G$7:$G$3000,'Energy balance options'!$B$7:$B$3000,HeatGen!W$2,'Energy balance options'!$A$7:$A$3000,HeatGen!$A497)</f>
        <v>0</v>
      </c>
      <c r="X497">
        <f>SUMIFS('Energy balance options'!$G$7:$G$3000,'Energy balance options'!$B$7:$B$3000,HeatGen!X$2,'Energy balance options'!$A$7:$A$3000,HeatGen!$A497)</f>
        <v>0</v>
      </c>
      <c r="Y497">
        <f t="shared" si="119"/>
        <v>0</v>
      </c>
      <c r="Z497">
        <f t="shared" si="120"/>
        <v>0</v>
      </c>
      <c r="AA497">
        <f t="shared" si="121"/>
        <v>0</v>
      </c>
      <c r="AB497">
        <f t="shared" si="122"/>
        <v>0</v>
      </c>
      <c r="AC497">
        <f t="shared" si="123"/>
        <v>0</v>
      </c>
      <c r="AD497">
        <f t="shared" si="124"/>
        <v>0</v>
      </c>
      <c r="AE497">
        <f t="shared" si="125"/>
        <v>0</v>
      </c>
      <c r="AF497">
        <f t="shared" si="126"/>
        <v>0</v>
      </c>
      <c r="AG497">
        <f t="shared" si="127"/>
        <v>0</v>
      </c>
      <c r="AH497">
        <f t="shared" si="128"/>
        <v>0</v>
      </c>
      <c r="AI497">
        <f t="shared" si="129"/>
        <v>0</v>
      </c>
      <c r="AJ497">
        <f t="shared" si="130"/>
        <v>0</v>
      </c>
      <c r="AK497">
        <f t="shared" si="131"/>
        <v>0</v>
      </c>
      <c r="AL497">
        <f t="shared" si="132"/>
        <v>0</v>
      </c>
      <c r="AM497">
        <f t="shared" si="133"/>
        <v>0</v>
      </c>
      <c r="AN497">
        <f t="shared" si="134"/>
        <v>0</v>
      </c>
      <c r="AO497">
        <f t="shared" si="135"/>
        <v>0</v>
      </c>
    </row>
    <row r="498" spans="1:41" x14ac:dyDescent="0.2">
      <c r="A498" s="9" t="str">
        <f>'Cost per option'!A506</f>
        <v>2408 Biomass gasification + FT towards diesel with CC</v>
      </c>
      <c r="B498" t="str">
        <f>_xlfn.IFNA(VLOOKUP(A498,'Energy balance options'!A$7:C$3000,3,FALSE),"")</f>
        <v>Raffinaderijen</v>
      </c>
      <c r="C498">
        <f>SUMIFS('Energy balance options'!$F$7:$F$3000,'Energy balance options'!$B$7:$B$3000,HeatGen!C$2,'Energy balance options'!$A$7:$A$3000,HeatGen!$A498)</f>
        <v>0</v>
      </c>
      <c r="D498">
        <f>SUMIFS('Energy balance options'!$F$7:$F$3000,'Energy balance options'!$B$7:$B$3000,HeatGen!D$2,'Energy balance options'!$A$7:$A$3000,HeatGen!$A498)</f>
        <v>0</v>
      </c>
      <c r="E498">
        <f>SUMIFS('Energy balance options'!$F$7:$F$3000,'Energy balance options'!$B$7:$B$3000,HeatGen!E$2,'Energy balance options'!$A$7:$A$3000,HeatGen!$A498)</f>
        <v>0</v>
      </c>
      <c r="F498">
        <f>SUMIFS('Energy balance options'!$F$7:$F$3000,'Energy balance options'!$B$7:$B$3000,HeatGen!F$2,'Energy balance options'!$A$7:$A$3000,HeatGen!$A498)</f>
        <v>0</v>
      </c>
      <c r="G498">
        <f>SUMIFS('Energy balance options'!$F$7:$F$3000,'Energy balance options'!$B$7:$B$3000,HeatGen!G$2,'Energy balance options'!$A$7:$A$3000,HeatGen!$A498)</f>
        <v>0</v>
      </c>
      <c r="H498">
        <f>SUMIFS('Energy balance options'!$G$7:$G$3000,'Energy balance options'!$B$7:$B$3000,HeatGen!H$2,'Energy balance options'!$A$7:$A$3000,HeatGen!$A498)</f>
        <v>0</v>
      </c>
      <c r="I498">
        <f>SUMIFS('Energy balance options'!$G$7:$G$3000,'Energy balance options'!$B$7:$B$3000,HeatGen!I$2,'Energy balance options'!$A$7:$A$3000,HeatGen!$A498)</f>
        <v>0</v>
      </c>
      <c r="J498">
        <f>SUMIFS('Energy balance options'!$G$7:$G$3000,'Energy balance options'!$B$7:$B$3000,HeatGen!J$2,'Energy balance options'!$A$7:$A$3000,HeatGen!$A498)</f>
        <v>2.7472476329999999E-7</v>
      </c>
      <c r="K498">
        <f>SUMIFS('Energy balance options'!$G$7:$G$3000,'Energy balance options'!$B$7:$B$3000,HeatGen!K$2,'Energy balance options'!$A$7:$A$3000,HeatGen!$A498)</f>
        <v>0</v>
      </c>
      <c r="L498">
        <f>SUMIFS('Energy balance options'!$G$7:$G$3000,'Energy balance options'!$B$7:$B$3000,HeatGen!L$2,'Energy balance options'!$A$7:$A$3000,HeatGen!$A498)</f>
        <v>0</v>
      </c>
      <c r="M498">
        <f>SUMIFS('Energy balance options'!$G$7:$G$3000,'Energy balance options'!$B$7:$B$3000,HeatGen!M$2,'Energy balance options'!$A$7:$A$3000,HeatGen!$A498)</f>
        <v>3.8360447000000001E-5</v>
      </c>
      <c r="N498">
        <f>SUMIFS('Energy balance options'!$G$7:$G$3000,'Energy balance options'!$B$7:$B$3000,HeatGen!N$2,'Energy balance options'!$A$7:$A$3000,HeatGen!$A498)</f>
        <v>0</v>
      </c>
      <c r="O498">
        <f>SUMIFS('Energy balance options'!$G$7:$G$3000,'Energy balance options'!$B$7:$B$3000,HeatGen!O$2,'Energy balance options'!$A$7:$A$3000,HeatGen!$A498)</f>
        <v>0</v>
      </c>
      <c r="P498">
        <f>SUMIFS('Energy balance options'!$G$7:$G$3000,'Energy balance options'!$B$7:$B$3000,HeatGen!P$2,'Energy balance options'!$A$7:$A$3000,HeatGen!$A498)</f>
        <v>0</v>
      </c>
      <c r="Q498">
        <f>SUMIFS('Energy balance options'!$G$7:$G$3000,'Energy balance options'!$B$7:$B$3000,HeatGen!Q$2,'Energy balance options'!$A$7:$A$3000,HeatGen!$A498)</f>
        <v>0</v>
      </c>
      <c r="R498">
        <f>SUMIFS('Energy balance options'!$G$7:$G$3000,'Energy balance options'!$B$7:$B$3000,HeatGen!R$2,'Energy balance options'!$A$7:$A$3000,HeatGen!$A498)</f>
        <v>0</v>
      </c>
      <c r="S498">
        <f>SUMIFS('Energy balance options'!$G$7:$G$3000,'Energy balance options'!$B$7:$B$3000,HeatGen!S$2,'Energy balance options'!$A$7:$A$3000,HeatGen!$A498)</f>
        <v>0</v>
      </c>
      <c r="T498">
        <f>SUMIFS('Energy balance options'!$G$7:$G$3000,'Energy balance options'!$B$7:$B$3000,HeatGen!T$2,'Energy balance options'!$A$7:$A$3000,HeatGen!$A498)</f>
        <v>0</v>
      </c>
      <c r="U498">
        <f>SUMIFS('Energy balance options'!$G$7:$G$3000,'Energy balance options'!$B$7:$B$3000,HeatGen!U$2,'Energy balance options'!$A$7:$A$3000,HeatGen!$A498)</f>
        <v>0</v>
      </c>
      <c r="V498">
        <f>SUMIFS('Energy balance options'!$G$7:$G$3000,'Energy balance options'!$B$7:$B$3000,HeatGen!V$2,'Energy balance options'!$A$7:$A$3000,HeatGen!$A498)</f>
        <v>0</v>
      </c>
      <c r="W498">
        <f>SUMIFS('Energy balance options'!$G$7:$G$3000,'Energy balance options'!$B$7:$B$3000,HeatGen!W$2,'Energy balance options'!$A$7:$A$3000,HeatGen!$A498)</f>
        <v>0</v>
      </c>
      <c r="X498">
        <f>SUMIFS('Energy balance options'!$G$7:$G$3000,'Energy balance options'!$B$7:$B$3000,HeatGen!X$2,'Energy balance options'!$A$7:$A$3000,HeatGen!$A498)</f>
        <v>0</v>
      </c>
      <c r="Y498">
        <f t="shared" si="119"/>
        <v>0</v>
      </c>
      <c r="Z498">
        <f t="shared" si="120"/>
        <v>0</v>
      </c>
      <c r="AA498">
        <f t="shared" si="121"/>
        <v>0</v>
      </c>
      <c r="AB498">
        <f t="shared" si="122"/>
        <v>0</v>
      </c>
      <c r="AC498">
        <f t="shared" si="123"/>
        <v>0</v>
      </c>
      <c r="AD498">
        <f t="shared" si="124"/>
        <v>0</v>
      </c>
      <c r="AE498">
        <f t="shared" si="125"/>
        <v>0</v>
      </c>
      <c r="AF498">
        <f t="shared" si="126"/>
        <v>0</v>
      </c>
      <c r="AG498">
        <f t="shared" si="127"/>
        <v>0</v>
      </c>
      <c r="AH498">
        <f t="shared" si="128"/>
        <v>0</v>
      </c>
      <c r="AI498">
        <f t="shared" si="129"/>
        <v>0</v>
      </c>
      <c r="AJ498">
        <f t="shared" si="130"/>
        <v>0</v>
      </c>
      <c r="AK498">
        <f t="shared" si="131"/>
        <v>0</v>
      </c>
      <c r="AL498">
        <f t="shared" si="132"/>
        <v>0</v>
      </c>
      <c r="AM498">
        <f t="shared" si="133"/>
        <v>0</v>
      </c>
      <c r="AN498">
        <f t="shared" si="134"/>
        <v>0</v>
      </c>
      <c r="AO498">
        <f t="shared" si="135"/>
        <v>0</v>
      </c>
    </row>
    <row r="499" spans="1:41" x14ac:dyDescent="0.2">
      <c r="A499" s="9" t="str">
        <f>'Cost per option'!A507</f>
        <v>2409 H2 from waste gas steam reforming with  CC  from flue gas</v>
      </c>
      <c r="B499" t="str">
        <f>_xlfn.IFNA(VLOOKUP(A499,'Energy balance options'!A$7:C$3000,3,FALSE),"")</f>
        <v>H2 voorziening</v>
      </c>
      <c r="C499">
        <f>SUMIFS('Energy balance options'!$F$7:$F$3000,'Energy balance options'!$B$7:$B$3000,HeatGen!C$2,'Energy balance options'!$A$7:$A$3000,HeatGen!$A499)</f>
        <v>0</v>
      </c>
      <c r="D499">
        <f>SUMIFS('Energy balance options'!$F$7:$F$3000,'Energy balance options'!$B$7:$B$3000,HeatGen!D$2,'Energy balance options'!$A$7:$A$3000,HeatGen!$A499)</f>
        <v>0</v>
      </c>
      <c r="E499">
        <f>SUMIFS('Energy balance options'!$F$7:$F$3000,'Energy balance options'!$B$7:$B$3000,HeatGen!E$2,'Energy balance options'!$A$7:$A$3000,HeatGen!$A499)</f>
        <v>0</v>
      </c>
      <c r="F499">
        <f>SUMIFS('Energy balance options'!$F$7:$F$3000,'Energy balance options'!$B$7:$B$3000,HeatGen!F$2,'Energy balance options'!$A$7:$A$3000,HeatGen!$A499)</f>
        <v>0</v>
      </c>
      <c r="G499">
        <f>SUMIFS('Energy balance options'!$F$7:$F$3000,'Energy balance options'!$B$7:$B$3000,HeatGen!G$2,'Energy balance options'!$A$7:$A$3000,HeatGen!$A499)</f>
        <v>0</v>
      </c>
      <c r="H499">
        <f>SUMIFS('Energy balance options'!$G$7:$G$3000,'Energy balance options'!$B$7:$B$3000,HeatGen!H$2,'Energy balance options'!$A$7:$A$3000,HeatGen!$A499)</f>
        <v>0</v>
      </c>
      <c r="I499">
        <f>SUMIFS('Energy balance options'!$G$7:$G$3000,'Energy balance options'!$B$7:$B$3000,HeatGen!I$2,'Energy balance options'!$A$7:$A$3000,HeatGen!$A499)</f>
        <v>0</v>
      </c>
      <c r="J499">
        <f>SUMIFS('Energy balance options'!$G$7:$G$3000,'Energy balance options'!$B$7:$B$3000,HeatGen!J$2,'Energy balance options'!$A$7:$A$3000,HeatGen!$A499)</f>
        <v>0</v>
      </c>
      <c r="K499">
        <f>SUMIFS('Energy balance options'!$G$7:$G$3000,'Energy balance options'!$B$7:$B$3000,HeatGen!K$2,'Energy balance options'!$A$7:$A$3000,HeatGen!$A499)</f>
        <v>4.1228131719999997E-6</v>
      </c>
      <c r="L499">
        <f>SUMIFS('Energy balance options'!$G$7:$G$3000,'Energy balance options'!$B$7:$B$3000,HeatGen!L$2,'Energy balance options'!$A$7:$A$3000,HeatGen!$A499)</f>
        <v>0</v>
      </c>
      <c r="M499">
        <f>SUMIFS('Energy balance options'!$G$7:$G$3000,'Energy balance options'!$B$7:$B$3000,HeatGen!M$2,'Energy balance options'!$A$7:$A$3000,HeatGen!$A499)</f>
        <v>0</v>
      </c>
      <c r="N499">
        <f>SUMIFS('Energy balance options'!$G$7:$G$3000,'Energy balance options'!$B$7:$B$3000,HeatGen!N$2,'Energy balance options'!$A$7:$A$3000,HeatGen!$A499)</f>
        <v>0</v>
      </c>
      <c r="O499">
        <f>SUMIFS('Energy balance options'!$G$7:$G$3000,'Energy balance options'!$B$7:$B$3000,HeatGen!O$2,'Energy balance options'!$A$7:$A$3000,HeatGen!$A499)</f>
        <v>0</v>
      </c>
      <c r="P499">
        <f>SUMIFS('Energy balance options'!$G$7:$G$3000,'Energy balance options'!$B$7:$B$3000,HeatGen!P$2,'Energy balance options'!$A$7:$A$3000,HeatGen!$A499)</f>
        <v>0</v>
      </c>
      <c r="Q499">
        <f>SUMIFS('Energy balance options'!$G$7:$G$3000,'Energy balance options'!$B$7:$B$3000,HeatGen!Q$2,'Energy balance options'!$A$7:$A$3000,HeatGen!$A499)</f>
        <v>0</v>
      </c>
      <c r="R499">
        <f>SUMIFS('Energy balance options'!$G$7:$G$3000,'Energy balance options'!$B$7:$B$3000,HeatGen!R$2,'Energy balance options'!$A$7:$A$3000,HeatGen!$A499)</f>
        <v>0</v>
      </c>
      <c r="S499">
        <f>SUMIFS('Energy balance options'!$G$7:$G$3000,'Energy balance options'!$B$7:$B$3000,HeatGen!S$2,'Energy balance options'!$A$7:$A$3000,HeatGen!$A499)</f>
        <v>0</v>
      </c>
      <c r="T499">
        <f>SUMIFS('Energy balance options'!$G$7:$G$3000,'Energy balance options'!$B$7:$B$3000,HeatGen!T$2,'Energy balance options'!$A$7:$A$3000,HeatGen!$A499)</f>
        <v>0</v>
      </c>
      <c r="U499">
        <f>SUMIFS('Energy balance options'!$G$7:$G$3000,'Energy balance options'!$B$7:$B$3000,HeatGen!U$2,'Energy balance options'!$A$7:$A$3000,HeatGen!$A499)</f>
        <v>0</v>
      </c>
      <c r="V499">
        <f>SUMIFS('Energy balance options'!$G$7:$G$3000,'Energy balance options'!$B$7:$B$3000,HeatGen!V$2,'Energy balance options'!$A$7:$A$3000,HeatGen!$A499)</f>
        <v>0</v>
      </c>
      <c r="W499">
        <f>SUMIFS('Energy balance options'!$G$7:$G$3000,'Energy balance options'!$B$7:$B$3000,HeatGen!W$2,'Energy balance options'!$A$7:$A$3000,HeatGen!$A499)</f>
        <v>0</v>
      </c>
      <c r="X499">
        <f>SUMIFS('Energy balance options'!$G$7:$G$3000,'Energy balance options'!$B$7:$B$3000,HeatGen!X$2,'Energy balance options'!$A$7:$A$3000,HeatGen!$A499)</f>
        <v>0</v>
      </c>
      <c r="Y499">
        <f t="shared" si="119"/>
        <v>0</v>
      </c>
      <c r="Z499">
        <f t="shared" si="120"/>
        <v>0</v>
      </c>
      <c r="AA499">
        <f t="shared" si="121"/>
        <v>0</v>
      </c>
      <c r="AB499">
        <f t="shared" si="122"/>
        <v>0</v>
      </c>
      <c r="AC499">
        <f t="shared" si="123"/>
        <v>0</v>
      </c>
      <c r="AD499">
        <f t="shared" si="124"/>
        <v>0</v>
      </c>
      <c r="AE499">
        <f t="shared" si="125"/>
        <v>0</v>
      </c>
      <c r="AF499">
        <f t="shared" si="126"/>
        <v>0</v>
      </c>
      <c r="AG499">
        <f t="shared" si="127"/>
        <v>0</v>
      </c>
      <c r="AH499">
        <f t="shared" si="128"/>
        <v>0</v>
      </c>
      <c r="AI499">
        <f t="shared" si="129"/>
        <v>0</v>
      </c>
      <c r="AJ499">
        <f t="shared" si="130"/>
        <v>0</v>
      </c>
      <c r="AK499">
        <f t="shared" si="131"/>
        <v>0</v>
      </c>
      <c r="AL499">
        <f t="shared" si="132"/>
        <v>0</v>
      </c>
      <c r="AM499">
        <f t="shared" si="133"/>
        <v>0</v>
      </c>
      <c r="AN499">
        <f t="shared" si="134"/>
        <v>0</v>
      </c>
      <c r="AO499">
        <f t="shared" si="135"/>
        <v>0</v>
      </c>
    </row>
    <row r="500" spans="1:41" x14ac:dyDescent="0.2">
      <c r="A500" s="9" t="str">
        <f>'Cost per option'!A508</f>
        <v>2428 REF BEV van</v>
      </c>
      <c r="B500" t="str">
        <f>_xlfn.IFNA(VLOOKUP(A500,'Energy balance options'!A$7:C$3000,3,FALSE),"")</f>
        <v>Verkeer</v>
      </c>
      <c r="C500">
        <f>SUMIFS('Energy balance options'!$F$7:$F$3000,'Energy balance options'!$B$7:$B$3000,HeatGen!C$2,'Energy balance options'!$A$7:$A$3000,HeatGen!$A500)</f>
        <v>0</v>
      </c>
      <c r="D500">
        <f>SUMIFS('Energy balance options'!$F$7:$F$3000,'Energy balance options'!$B$7:$B$3000,HeatGen!D$2,'Energy balance options'!$A$7:$A$3000,HeatGen!$A500)</f>
        <v>0</v>
      </c>
      <c r="E500">
        <f>SUMIFS('Energy balance options'!$F$7:$F$3000,'Energy balance options'!$B$7:$B$3000,HeatGen!E$2,'Energy balance options'!$A$7:$A$3000,HeatGen!$A500)</f>
        <v>0</v>
      </c>
      <c r="F500">
        <f>SUMIFS('Energy balance options'!$F$7:$F$3000,'Energy balance options'!$B$7:$B$3000,HeatGen!F$2,'Energy balance options'!$A$7:$A$3000,HeatGen!$A500)</f>
        <v>0</v>
      </c>
      <c r="G500">
        <f>SUMIFS('Energy balance options'!$F$7:$F$3000,'Energy balance options'!$B$7:$B$3000,HeatGen!G$2,'Energy balance options'!$A$7:$A$3000,HeatGen!$A500)</f>
        <v>0</v>
      </c>
      <c r="H500">
        <f>SUMIFS('Energy balance options'!$G$7:$G$3000,'Energy balance options'!$B$7:$B$3000,HeatGen!H$2,'Energy balance options'!$A$7:$A$3000,HeatGen!$A500)</f>
        <v>0</v>
      </c>
      <c r="I500">
        <f>SUMIFS('Energy balance options'!$G$7:$G$3000,'Energy balance options'!$B$7:$B$3000,HeatGen!I$2,'Energy balance options'!$A$7:$A$3000,HeatGen!$A500)</f>
        <v>0</v>
      </c>
      <c r="J500">
        <f>SUMIFS('Energy balance options'!$G$7:$G$3000,'Energy balance options'!$B$7:$B$3000,HeatGen!J$2,'Energy balance options'!$A$7:$A$3000,HeatGen!$A500)</f>
        <v>9.9441276710000004</v>
      </c>
      <c r="K500">
        <f>SUMIFS('Energy balance options'!$G$7:$G$3000,'Energy balance options'!$B$7:$B$3000,HeatGen!K$2,'Energy balance options'!$A$7:$A$3000,HeatGen!$A500)</f>
        <v>0</v>
      </c>
      <c r="L500">
        <f>SUMIFS('Energy balance options'!$G$7:$G$3000,'Energy balance options'!$B$7:$B$3000,HeatGen!L$2,'Energy balance options'!$A$7:$A$3000,HeatGen!$A500)</f>
        <v>0</v>
      </c>
      <c r="M500">
        <f>SUMIFS('Energy balance options'!$G$7:$G$3000,'Energy balance options'!$B$7:$B$3000,HeatGen!M$2,'Energy balance options'!$A$7:$A$3000,HeatGen!$A500)</f>
        <v>0</v>
      </c>
      <c r="N500">
        <f>SUMIFS('Energy balance options'!$G$7:$G$3000,'Energy balance options'!$B$7:$B$3000,HeatGen!N$2,'Energy balance options'!$A$7:$A$3000,HeatGen!$A500)</f>
        <v>0</v>
      </c>
      <c r="O500">
        <f>SUMIFS('Energy balance options'!$G$7:$G$3000,'Energy balance options'!$B$7:$B$3000,HeatGen!O$2,'Energy balance options'!$A$7:$A$3000,HeatGen!$A500)</f>
        <v>0</v>
      </c>
      <c r="P500">
        <f>SUMIFS('Energy balance options'!$G$7:$G$3000,'Energy balance options'!$B$7:$B$3000,HeatGen!P$2,'Energy balance options'!$A$7:$A$3000,HeatGen!$A500)</f>
        <v>0</v>
      </c>
      <c r="Q500">
        <f>SUMIFS('Energy balance options'!$G$7:$G$3000,'Energy balance options'!$B$7:$B$3000,HeatGen!Q$2,'Energy balance options'!$A$7:$A$3000,HeatGen!$A500)</f>
        <v>0</v>
      </c>
      <c r="R500">
        <f>SUMIFS('Energy balance options'!$G$7:$G$3000,'Energy balance options'!$B$7:$B$3000,HeatGen!R$2,'Energy balance options'!$A$7:$A$3000,HeatGen!$A500)</f>
        <v>0</v>
      </c>
      <c r="S500">
        <f>SUMIFS('Energy balance options'!$G$7:$G$3000,'Energy balance options'!$B$7:$B$3000,HeatGen!S$2,'Energy balance options'!$A$7:$A$3000,HeatGen!$A500)</f>
        <v>0</v>
      </c>
      <c r="T500">
        <f>SUMIFS('Energy balance options'!$G$7:$G$3000,'Energy balance options'!$B$7:$B$3000,HeatGen!T$2,'Energy balance options'!$A$7:$A$3000,HeatGen!$A500)</f>
        <v>0</v>
      </c>
      <c r="U500">
        <f>SUMIFS('Energy balance options'!$G$7:$G$3000,'Energy balance options'!$B$7:$B$3000,HeatGen!U$2,'Energy balance options'!$A$7:$A$3000,HeatGen!$A500)</f>
        <v>0</v>
      </c>
      <c r="V500">
        <f>SUMIFS('Energy balance options'!$G$7:$G$3000,'Energy balance options'!$B$7:$B$3000,HeatGen!V$2,'Energy balance options'!$A$7:$A$3000,HeatGen!$A500)</f>
        <v>0</v>
      </c>
      <c r="W500">
        <f>SUMIFS('Energy balance options'!$G$7:$G$3000,'Energy balance options'!$B$7:$B$3000,HeatGen!W$2,'Energy balance options'!$A$7:$A$3000,HeatGen!$A500)</f>
        <v>0</v>
      </c>
      <c r="X500">
        <f>SUMIFS('Energy balance options'!$G$7:$G$3000,'Energy balance options'!$B$7:$B$3000,HeatGen!X$2,'Energy balance options'!$A$7:$A$3000,HeatGen!$A500)</f>
        <v>0</v>
      </c>
      <c r="Y500">
        <f t="shared" si="119"/>
        <v>0</v>
      </c>
      <c r="Z500">
        <f t="shared" si="120"/>
        <v>0</v>
      </c>
      <c r="AA500">
        <f t="shared" si="121"/>
        <v>0</v>
      </c>
      <c r="AB500">
        <f t="shared" si="122"/>
        <v>0</v>
      </c>
      <c r="AC500">
        <f t="shared" si="123"/>
        <v>0</v>
      </c>
      <c r="AD500">
        <f t="shared" si="124"/>
        <v>0</v>
      </c>
      <c r="AE500">
        <f t="shared" si="125"/>
        <v>0</v>
      </c>
      <c r="AF500">
        <f t="shared" si="126"/>
        <v>0</v>
      </c>
      <c r="AG500">
        <f t="shared" si="127"/>
        <v>0</v>
      </c>
      <c r="AH500">
        <f t="shared" si="128"/>
        <v>0</v>
      </c>
      <c r="AI500">
        <f t="shared" si="129"/>
        <v>0</v>
      </c>
      <c r="AJ500">
        <f t="shared" si="130"/>
        <v>0</v>
      </c>
      <c r="AK500">
        <f t="shared" si="131"/>
        <v>0</v>
      </c>
      <c r="AL500">
        <f t="shared" si="132"/>
        <v>0</v>
      </c>
      <c r="AM500">
        <f t="shared" si="133"/>
        <v>0</v>
      </c>
      <c r="AN500">
        <f t="shared" si="134"/>
        <v>0</v>
      </c>
      <c r="AO500">
        <f t="shared" si="135"/>
        <v>0</v>
      </c>
    </row>
    <row r="501" spans="1:41" x14ac:dyDescent="0.2">
      <c r="A501" s="9" t="str">
        <f>'Cost per option'!A509</f>
        <v>2429 REF electric truck</v>
      </c>
      <c r="B501" t="str">
        <f>_xlfn.IFNA(VLOOKUP(A501,'Energy balance options'!A$7:C$3000,3,FALSE),"")</f>
        <v>Verkeer</v>
      </c>
      <c r="C501">
        <f>SUMIFS('Energy balance options'!$F$7:$F$3000,'Energy balance options'!$B$7:$B$3000,HeatGen!C$2,'Energy balance options'!$A$7:$A$3000,HeatGen!$A501)</f>
        <v>0</v>
      </c>
      <c r="D501">
        <f>SUMIFS('Energy balance options'!$F$7:$F$3000,'Energy balance options'!$B$7:$B$3000,HeatGen!D$2,'Energy balance options'!$A$7:$A$3000,HeatGen!$A501)</f>
        <v>0</v>
      </c>
      <c r="E501">
        <f>SUMIFS('Energy balance options'!$F$7:$F$3000,'Energy balance options'!$B$7:$B$3000,HeatGen!E$2,'Energy balance options'!$A$7:$A$3000,HeatGen!$A501)</f>
        <v>0</v>
      </c>
      <c r="F501">
        <f>SUMIFS('Energy balance options'!$F$7:$F$3000,'Energy balance options'!$B$7:$B$3000,HeatGen!F$2,'Energy balance options'!$A$7:$A$3000,HeatGen!$A501)</f>
        <v>0</v>
      </c>
      <c r="G501">
        <f>SUMIFS('Energy balance options'!$F$7:$F$3000,'Energy balance options'!$B$7:$B$3000,HeatGen!G$2,'Energy balance options'!$A$7:$A$3000,HeatGen!$A501)</f>
        <v>0</v>
      </c>
      <c r="H501">
        <f>SUMIFS('Energy balance options'!$G$7:$G$3000,'Energy balance options'!$B$7:$B$3000,HeatGen!H$2,'Energy balance options'!$A$7:$A$3000,HeatGen!$A501)</f>
        <v>0</v>
      </c>
      <c r="I501">
        <f>SUMIFS('Energy balance options'!$G$7:$G$3000,'Energy balance options'!$B$7:$B$3000,HeatGen!I$2,'Energy balance options'!$A$7:$A$3000,HeatGen!$A501)</f>
        <v>0</v>
      </c>
      <c r="J501">
        <f>SUMIFS('Energy balance options'!$G$7:$G$3000,'Energy balance options'!$B$7:$B$3000,HeatGen!J$2,'Energy balance options'!$A$7:$A$3000,HeatGen!$A501)</f>
        <v>2.5053042990000001</v>
      </c>
      <c r="K501">
        <f>SUMIFS('Energy balance options'!$G$7:$G$3000,'Energy balance options'!$B$7:$B$3000,HeatGen!K$2,'Energy balance options'!$A$7:$A$3000,HeatGen!$A501)</f>
        <v>0</v>
      </c>
      <c r="L501">
        <f>SUMIFS('Energy balance options'!$G$7:$G$3000,'Energy balance options'!$B$7:$B$3000,HeatGen!L$2,'Energy balance options'!$A$7:$A$3000,HeatGen!$A501)</f>
        <v>0</v>
      </c>
      <c r="M501">
        <f>SUMIFS('Energy balance options'!$G$7:$G$3000,'Energy balance options'!$B$7:$B$3000,HeatGen!M$2,'Energy balance options'!$A$7:$A$3000,HeatGen!$A501)</f>
        <v>0</v>
      </c>
      <c r="N501">
        <f>SUMIFS('Energy balance options'!$G$7:$G$3000,'Energy balance options'!$B$7:$B$3000,HeatGen!N$2,'Energy balance options'!$A$7:$A$3000,HeatGen!$A501)</f>
        <v>0</v>
      </c>
      <c r="O501">
        <f>SUMIFS('Energy balance options'!$G$7:$G$3000,'Energy balance options'!$B$7:$B$3000,HeatGen!O$2,'Energy balance options'!$A$7:$A$3000,HeatGen!$A501)</f>
        <v>0</v>
      </c>
      <c r="P501">
        <f>SUMIFS('Energy balance options'!$G$7:$G$3000,'Energy balance options'!$B$7:$B$3000,HeatGen!P$2,'Energy balance options'!$A$7:$A$3000,HeatGen!$A501)</f>
        <v>0</v>
      </c>
      <c r="Q501">
        <f>SUMIFS('Energy balance options'!$G$7:$G$3000,'Energy balance options'!$B$7:$B$3000,HeatGen!Q$2,'Energy balance options'!$A$7:$A$3000,HeatGen!$A501)</f>
        <v>0</v>
      </c>
      <c r="R501">
        <f>SUMIFS('Energy balance options'!$G$7:$G$3000,'Energy balance options'!$B$7:$B$3000,HeatGen!R$2,'Energy balance options'!$A$7:$A$3000,HeatGen!$A501)</f>
        <v>0</v>
      </c>
      <c r="S501">
        <f>SUMIFS('Energy balance options'!$G$7:$G$3000,'Energy balance options'!$B$7:$B$3000,HeatGen!S$2,'Energy balance options'!$A$7:$A$3000,HeatGen!$A501)</f>
        <v>0</v>
      </c>
      <c r="T501">
        <f>SUMIFS('Energy balance options'!$G$7:$G$3000,'Energy balance options'!$B$7:$B$3000,HeatGen!T$2,'Energy balance options'!$A$7:$A$3000,HeatGen!$A501)</f>
        <v>0</v>
      </c>
      <c r="U501">
        <f>SUMIFS('Energy balance options'!$G$7:$G$3000,'Energy balance options'!$B$7:$B$3000,HeatGen!U$2,'Energy balance options'!$A$7:$A$3000,HeatGen!$A501)</f>
        <v>0</v>
      </c>
      <c r="V501">
        <f>SUMIFS('Energy balance options'!$G$7:$G$3000,'Energy balance options'!$B$7:$B$3000,HeatGen!V$2,'Energy balance options'!$A$7:$A$3000,HeatGen!$A501)</f>
        <v>0</v>
      </c>
      <c r="W501">
        <f>SUMIFS('Energy balance options'!$G$7:$G$3000,'Energy balance options'!$B$7:$B$3000,HeatGen!W$2,'Energy balance options'!$A$7:$A$3000,HeatGen!$A501)</f>
        <v>0</v>
      </c>
      <c r="X501">
        <f>SUMIFS('Energy balance options'!$G$7:$G$3000,'Energy balance options'!$B$7:$B$3000,HeatGen!X$2,'Energy balance options'!$A$7:$A$3000,HeatGen!$A501)</f>
        <v>0</v>
      </c>
      <c r="Y501">
        <f t="shared" si="119"/>
        <v>0</v>
      </c>
      <c r="Z501">
        <f t="shared" si="120"/>
        <v>0</v>
      </c>
      <c r="AA501">
        <f t="shared" si="121"/>
        <v>0</v>
      </c>
      <c r="AB501">
        <f t="shared" si="122"/>
        <v>0</v>
      </c>
      <c r="AC501">
        <f t="shared" si="123"/>
        <v>0</v>
      </c>
      <c r="AD501">
        <f t="shared" si="124"/>
        <v>0</v>
      </c>
      <c r="AE501">
        <f t="shared" si="125"/>
        <v>0</v>
      </c>
      <c r="AF501">
        <f t="shared" si="126"/>
        <v>0</v>
      </c>
      <c r="AG501">
        <f t="shared" si="127"/>
        <v>0</v>
      </c>
      <c r="AH501">
        <f t="shared" si="128"/>
        <v>0</v>
      </c>
      <c r="AI501">
        <f t="shared" si="129"/>
        <v>0</v>
      </c>
      <c r="AJ501">
        <f t="shared" si="130"/>
        <v>0</v>
      </c>
      <c r="AK501">
        <f t="shared" si="131"/>
        <v>0</v>
      </c>
      <c r="AL501">
        <f t="shared" si="132"/>
        <v>0</v>
      </c>
      <c r="AM501">
        <f t="shared" si="133"/>
        <v>0</v>
      </c>
      <c r="AN501">
        <f t="shared" si="134"/>
        <v>0</v>
      </c>
      <c r="AO501">
        <f t="shared" si="135"/>
        <v>0</v>
      </c>
    </row>
    <row r="502" spans="1:41" x14ac:dyDescent="0.2">
      <c r="A502" s="9" t="str">
        <f>'Cost per option'!A510</f>
        <v>2430 REF ICE bus</v>
      </c>
      <c r="B502" t="str">
        <f>_xlfn.IFNA(VLOOKUP(A502,'Energy balance options'!A$7:C$3000,3,FALSE),"")</f>
        <v>Verkeer</v>
      </c>
      <c r="C502">
        <f>SUMIFS('Energy balance options'!$F$7:$F$3000,'Energy balance options'!$B$7:$B$3000,HeatGen!C$2,'Energy balance options'!$A$7:$A$3000,HeatGen!$A502)</f>
        <v>0</v>
      </c>
      <c r="D502">
        <f>SUMIFS('Energy balance options'!$F$7:$F$3000,'Energy balance options'!$B$7:$B$3000,HeatGen!D$2,'Energy balance options'!$A$7:$A$3000,HeatGen!$A502)</f>
        <v>0</v>
      </c>
      <c r="E502">
        <f>SUMIFS('Energy balance options'!$F$7:$F$3000,'Energy balance options'!$B$7:$B$3000,HeatGen!E$2,'Energy balance options'!$A$7:$A$3000,HeatGen!$A502)</f>
        <v>0</v>
      </c>
      <c r="F502">
        <f>SUMIFS('Energy balance options'!$F$7:$F$3000,'Energy balance options'!$B$7:$B$3000,HeatGen!F$2,'Energy balance options'!$A$7:$A$3000,HeatGen!$A502)</f>
        <v>0</v>
      </c>
      <c r="G502">
        <f>SUMIFS('Energy balance options'!$F$7:$F$3000,'Energy balance options'!$B$7:$B$3000,HeatGen!G$2,'Energy balance options'!$A$7:$A$3000,HeatGen!$A502)</f>
        <v>0</v>
      </c>
      <c r="H502">
        <f>SUMIFS('Energy balance options'!$G$7:$G$3000,'Energy balance options'!$B$7:$B$3000,HeatGen!H$2,'Energy balance options'!$A$7:$A$3000,HeatGen!$A502)</f>
        <v>0.3264779854</v>
      </c>
      <c r="I502">
        <f>SUMIFS('Energy balance options'!$G$7:$G$3000,'Energy balance options'!$B$7:$B$3000,HeatGen!I$2,'Energy balance options'!$A$7:$A$3000,HeatGen!$A502)</f>
        <v>0</v>
      </c>
      <c r="J502">
        <f>SUMIFS('Energy balance options'!$G$7:$G$3000,'Energy balance options'!$B$7:$B$3000,HeatGen!J$2,'Energy balance options'!$A$7:$A$3000,HeatGen!$A502)</f>
        <v>0</v>
      </c>
      <c r="K502">
        <f>SUMIFS('Energy balance options'!$G$7:$G$3000,'Energy balance options'!$B$7:$B$3000,HeatGen!K$2,'Energy balance options'!$A$7:$A$3000,HeatGen!$A502)</f>
        <v>0</v>
      </c>
      <c r="L502">
        <f>SUMIFS('Energy balance options'!$G$7:$G$3000,'Energy balance options'!$B$7:$B$3000,HeatGen!L$2,'Energy balance options'!$A$7:$A$3000,HeatGen!$A502)</f>
        <v>0</v>
      </c>
      <c r="M502">
        <f>SUMIFS('Energy balance options'!$G$7:$G$3000,'Energy balance options'!$B$7:$B$3000,HeatGen!M$2,'Energy balance options'!$A$7:$A$3000,HeatGen!$A502)</f>
        <v>0</v>
      </c>
      <c r="N502">
        <f>SUMIFS('Energy balance options'!$G$7:$G$3000,'Energy balance options'!$B$7:$B$3000,HeatGen!N$2,'Energy balance options'!$A$7:$A$3000,HeatGen!$A502)</f>
        <v>0</v>
      </c>
      <c r="O502">
        <f>SUMIFS('Energy balance options'!$G$7:$G$3000,'Energy balance options'!$B$7:$B$3000,HeatGen!O$2,'Energy balance options'!$A$7:$A$3000,HeatGen!$A502)</f>
        <v>0</v>
      </c>
      <c r="P502">
        <f>SUMIFS('Energy balance options'!$G$7:$G$3000,'Energy balance options'!$B$7:$B$3000,HeatGen!P$2,'Energy balance options'!$A$7:$A$3000,HeatGen!$A502)</f>
        <v>0</v>
      </c>
      <c r="Q502">
        <f>SUMIFS('Energy balance options'!$G$7:$G$3000,'Energy balance options'!$B$7:$B$3000,HeatGen!Q$2,'Energy balance options'!$A$7:$A$3000,HeatGen!$A502)</f>
        <v>0</v>
      </c>
      <c r="R502">
        <f>SUMIFS('Energy balance options'!$G$7:$G$3000,'Energy balance options'!$B$7:$B$3000,HeatGen!R$2,'Energy balance options'!$A$7:$A$3000,HeatGen!$A502)</f>
        <v>0</v>
      </c>
      <c r="S502">
        <f>SUMIFS('Energy balance options'!$G$7:$G$3000,'Energy balance options'!$B$7:$B$3000,HeatGen!S$2,'Energy balance options'!$A$7:$A$3000,HeatGen!$A502)</f>
        <v>0</v>
      </c>
      <c r="T502">
        <f>SUMIFS('Energy balance options'!$G$7:$G$3000,'Energy balance options'!$B$7:$B$3000,HeatGen!T$2,'Energy balance options'!$A$7:$A$3000,HeatGen!$A502)</f>
        <v>0</v>
      </c>
      <c r="U502">
        <f>SUMIFS('Energy balance options'!$G$7:$G$3000,'Energy balance options'!$B$7:$B$3000,HeatGen!U$2,'Energy balance options'!$A$7:$A$3000,HeatGen!$A502)</f>
        <v>0</v>
      </c>
      <c r="V502">
        <f>SUMIFS('Energy balance options'!$G$7:$G$3000,'Energy balance options'!$B$7:$B$3000,HeatGen!V$2,'Energy balance options'!$A$7:$A$3000,HeatGen!$A502)</f>
        <v>0</v>
      </c>
      <c r="W502">
        <f>SUMIFS('Energy balance options'!$G$7:$G$3000,'Energy balance options'!$B$7:$B$3000,HeatGen!W$2,'Energy balance options'!$A$7:$A$3000,HeatGen!$A502)</f>
        <v>0</v>
      </c>
      <c r="X502">
        <f>SUMIFS('Energy balance options'!$G$7:$G$3000,'Energy balance options'!$B$7:$B$3000,HeatGen!X$2,'Energy balance options'!$A$7:$A$3000,HeatGen!$A502)</f>
        <v>0</v>
      </c>
      <c r="Y502">
        <f t="shared" si="119"/>
        <v>0</v>
      </c>
      <c r="Z502">
        <f t="shared" si="120"/>
        <v>0</v>
      </c>
      <c r="AA502">
        <f t="shared" si="121"/>
        <v>0</v>
      </c>
      <c r="AB502">
        <f t="shared" si="122"/>
        <v>0</v>
      </c>
      <c r="AC502">
        <f t="shared" si="123"/>
        <v>0</v>
      </c>
      <c r="AD502">
        <f t="shared" si="124"/>
        <v>0</v>
      </c>
      <c r="AE502">
        <f t="shared" si="125"/>
        <v>0</v>
      </c>
      <c r="AF502">
        <f t="shared" si="126"/>
        <v>0</v>
      </c>
      <c r="AG502">
        <f t="shared" si="127"/>
        <v>0</v>
      </c>
      <c r="AH502">
        <f t="shared" si="128"/>
        <v>0</v>
      </c>
      <c r="AI502">
        <f t="shared" si="129"/>
        <v>0</v>
      </c>
      <c r="AJ502">
        <f t="shared" si="130"/>
        <v>0</v>
      </c>
      <c r="AK502">
        <f t="shared" si="131"/>
        <v>0</v>
      </c>
      <c r="AL502">
        <f t="shared" si="132"/>
        <v>0</v>
      </c>
      <c r="AM502">
        <f t="shared" si="133"/>
        <v>0</v>
      </c>
      <c r="AN502">
        <f t="shared" si="134"/>
        <v>0</v>
      </c>
      <c r="AO502">
        <f t="shared" si="135"/>
        <v>0</v>
      </c>
    </row>
    <row r="503" spans="1:41" x14ac:dyDescent="0.2">
      <c r="A503" s="9" t="str">
        <f>'Cost per option'!A511</f>
        <v>2431 REF ICE inland navigation freight</v>
      </c>
      <c r="B503" t="str">
        <f>_xlfn.IFNA(VLOOKUP(A503,'Energy balance options'!A$7:C$3000,3,FALSE),"")</f>
        <v>Verkeer</v>
      </c>
      <c r="C503">
        <f>SUMIFS('Energy balance options'!$F$7:$F$3000,'Energy balance options'!$B$7:$B$3000,HeatGen!C$2,'Energy balance options'!$A$7:$A$3000,HeatGen!$A503)</f>
        <v>0</v>
      </c>
      <c r="D503">
        <f>SUMIFS('Energy balance options'!$F$7:$F$3000,'Energy balance options'!$B$7:$B$3000,HeatGen!D$2,'Energy balance options'!$A$7:$A$3000,HeatGen!$A503)</f>
        <v>0</v>
      </c>
      <c r="E503">
        <f>SUMIFS('Energy balance options'!$F$7:$F$3000,'Energy balance options'!$B$7:$B$3000,HeatGen!E$2,'Energy balance options'!$A$7:$A$3000,HeatGen!$A503)</f>
        <v>0</v>
      </c>
      <c r="F503">
        <f>SUMIFS('Energy balance options'!$F$7:$F$3000,'Energy balance options'!$B$7:$B$3000,HeatGen!F$2,'Energy balance options'!$A$7:$A$3000,HeatGen!$A503)</f>
        <v>0</v>
      </c>
      <c r="G503">
        <f>SUMIFS('Energy balance options'!$F$7:$F$3000,'Energy balance options'!$B$7:$B$3000,HeatGen!G$2,'Energy balance options'!$A$7:$A$3000,HeatGen!$A503)</f>
        <v>0</v>
      </c>
      <c r="H503">
        <f>SUMIFS('Energy balance options'!$G$7:$G$3000,'Energy balance options'!$B$7:$B$3000,HeatGen!H$2,'Energy balance options'!$A$7:$A$3000,HeatGen!$A503)</f>
        <v>0</v>
      </c>
      <c r="I503">
        <f>SUMIFS('Energy balance options'!$G$7:$G$3000,'Energy balance options'!$B$7:$B$3000,HeatGen!I$2,'Energy balance options'!$A$7:$A$3000,HeatGen!$A503)</f>
        <v>0</v>
      </c>
      <c r="J503">
        <f>SUMIFS('Energy balance options'!$G$7:$G$3000,'Energy balance options'!$B$7:$B$3000,HeatGen!J$2,'Energy balance options'!$A$7:$A$3000,HeatGen!$A503)</f>
        <v>0</v>
      </c>
      <c r="K503">
        <f>SUMIFS('Energy balance options'!$G$7:$G$3000,'Energy balance options'!$B$7:$B$3000,HeatGen!K$2,'Energy balance options'!$A$7:$A$3000,HeatGen!$A503)</f>
        <v>0</v>
      </c>
      <c r="L503">
        <f>SUMIFS('Energy balance options'!$G$7:$G$3000,'Energy balance options'!$B$7:$B$3000,HeatGen!L$2,'Energy balance options'!$A$7:$A$3000,HeatGen!$A503)</f>
        <v>0</v>
      </c>
      <c r="M503">
        <f>SUMIFS('Energy balance options'!$G$7:$G$3000,'Energy balance options'!$B$7:$B$3000,HeatGen!M$2,'Energy balance options'!$A$7:$A$3000,HeatGen!$A503)</f>
        <v>0</v>
      </c>
      <c r="N503">
        <f>SUMIFS('Energy balance options'!$G$7:$G$3000,'Energy balance options'!$B$7:$B$3000,HeatGen!N$2,'Energy balance options'!$A$7:$A$3000,HeatGen!$A503)</f>
        <v>0</v>
      </c>
      <c r="O503">
        <f>SUMIFS('Energy balance options'!$G$7:$G$3000,'Energy balance options'!$B$7:$B$3000,HeatGen!O$2,'Energy balance options'!$A$7:$A$3000,HeatGen!$A503)</f>
        <v>0</v>
      </c>
      <c r="P503">
        <f>SUMIFS('Energy balance options'!$G$7:$G$3000,'Energy balance options'!$B$7:$B$3000,HeatGen!P$2,'Energy balance options'!$A$7:$A$3000,HeatGen!$A503)</f>
        <v>0</v>
      </c>
      <c r="Q503">
        <f>SUMIFS('Energy balance options'!$G$7:$G$3000,'Energy balance options'!$B$7:$B$3000,HeatGen!Q$2,'Energy balance options'!$A$7:$A$3000,HeatGen!$A503)</f>
        <v>0</v>
      </c>
      <c r="R503">
        <f>SUMIFS('Energy balance options'!$G$7:$G$3000,'Energy balance options'!$B$7:$B$3000,HeatGen!R$2,'Energy balance options'!$A$7:$A$3000,HeatGen!$A503)</f>
        <v>0</v>
      </c>
      <c r="S503">
        <f>SUMIFS('Energy balance options'!$G$7:$G$3000,'Energy balance options'!$B$7:$B$3000,HeatGen!S$2,'Energy balance options'!$A$7:$A$3000,HeatGen!$A503)</f>
        <v>0</v>
      </c>
      <c r="T503">
        <f>SUMIFS('Energy balance options'!$G$7:$G$3000,'Energy balance options'!$B$7:$B$3000,HeatGen!T$2,'Energy balance options'!$A$7:$A$3000,HeatGen!$A503)</f>
        <v>0</v>
      </c>
      <c r="U503">
        <f>SUMIFS('Energy balance options'!$G$7:$G$3000,'Energy balance options'!$B$7:$B$3000,HeatGen!U$2,'Energy balance options'!$A$7:$A$3000,HeatGen!$A503)</f>
        <v>0</v>
      </c>
      <c r="V503">
        <f>SUMIFS('Energy balance options'!$G$7:$G$3000,'Energy balance options'!$B$7:$B$3000,HeatGen!V$2,'Energy balance options'!$A$7:$A$3000,HeatGen!$A503)</f>
        <v>0</v>
      </c>
      <c r="W503">
        <f>SUMIFS('Energy balance options'!$G$7:$G$3000,'Energy balance options'!$B$7:$B$3000,HeatGen!W$2,'Energy balance options'!$A$7:$A$3000,HeatGen!$A503)</f>
        <v>0</v>
      </c>
      <c r="X503">
        <f>SUMIFS('Energy balance options'!$G$7:$G$3000,'Energy balance options'!$B$7:$B$3000,HeatGen!X$2,'Energy balance options'!$A$7:$A$3000,HeatGen!$A503)</f>
        <v>0</v>
      </c>
      <c r="Y503">
        <f t="shared" si="119"/>
        <v>0</v>
      </c>
      <c r="Z503">
        <f t="shared" si="120"/>
        <v>0</v>
      </c>
      <c r="AA503">
        <f t="shared" si="121"/>
        <v>0</v>
      </c>
      <c r="AB503">
        <f t="shared" si="122"/>
        <v>0</v>
      </c>
      <c r="AC503">
        <f t="shared" si="123"/>
        <v>0</v>
      </c>
      <c r="AD503">
        <f t="shared" si="124"/>
        <v>0</v>
      </c>
      <c r="AE503">
        <f t="shared" si="125"/>
        <v>0</v>
      </c>
      <c r="AF503">
        <f t="shared" si="126"/>
        <v>0</v>
      </c>
      <c r="AG503">
        <f t="shared" si="127"/>
        <v>0</v>
      </c>
      <c r="AH503">
        <f t="shared" si="128"/>
        <v>0</v>
      </c>
      <c r="AI503">
        <f t="shared" si="129"/>
        <v>0</v>
      </c>
      <c r="AJ503">
        <f t="shared" si="130"/>
        <v>0</v>
      </c>
      <c r="AK503">
        <f t="shared" si="131"/>
        <v>0</v>
      </c>
      <c r="AL503">
        <f t="shared" si="132"/>
        <v>0</v>
      </c>
      <c r="AM503">
        <f t="shared" si="133"/>
        <v>0</v>
      </c>
      <c r="AN503">
        <f t="shared" si="134"/>
        <v>0</v>
      </c>
      <c r="AO503">
        <f t="shared" si="135"/>
        <v>0</v>
      </c>
    </row>
    <row r="504" spans="1:41" x14ac:dyDescent="0.2">
      <c r="A504" s="9" t="str">
        <f>'Cost per option'!A512</f>
        <v>2432 ICE inland navigation freight - 15% fuel reduction</v>
      </c>
      <c r="B504" t="str">
        <f>_xlfn.IFNA(VLOOKUP(A504,'Energy balance options'!A$7:C$3000,3,FALSE),"")</f>
        <v>Verkeer</v>
      </c>
      <c r="C504">
        <f>SUMIFS('Energy balance options'!$F$7:$F$3000,'Energy balance options'!$B$7:$B$3000,HeatGen!C$2,'Energy balance options'!$A$7:$A$3000,HeatGen!$A504)</f>
        <v>0</v>
      </c>
      <c r="D504">
        <f>SUMIFS('Energy balance options'!$F$7:$F$3000,'Energy balance options'!$B$7:$B$3000,HeatGen!D$2,'Energy balance options'!$A$7:$A$3000,HeatGen!$A504)</f>
        <v>0</v>
      </c>
      <c r="E504">
        <f>SUMIFS('Energy balance options'!$F$7:$F$3000,'Energy balance options'!$B$7:$B$3000,HeatGen!E$2,'Energy balance options'!$A$7:$A$3000,HeatGen!$A504)</f>
        <v>0</v>
      </c>
      <c r="F504">
        <f>SUMIFS('Energy balance options'!$F$7:$F$3000,'Energy balance options'!$B$7:$B$3000,HeatGen!F$2,'Energy balance options'!$A$7:$A$3000,HeatGen!$A504)</f>
        <v>0</v>
      </c>
      <c r="G504">
        <f>SUMIFS('Energy balance options'!$F$7:$F$3000,'Energy balance options'!$B$7:$B$3000,HeatGen!G$2,'Energy balance options'!$A$7:$A$3000,HeatGen!$A504)</f>
        <v>0</v>
      </c>
      <c r="H504">
        <f>SUMIFS('Energy balance options'!$G$7:$G$3000,'Energy balance options'!$B$7:$B$3000,HeatGen!H$2,'Energy balance options'!$A$7:$A$3000,HeatGen!$A504)</f>
        <v>0</v>
      </c>
      <c r="I504">
        <f>SUMIFS('Energy balance options'!$G$7:$G$3000,'Energy balance options'!$B$7:$B$3000,HeatGen!I$2,'Energy balance options'!$A$7:$A$3000,HeatGen!$A504)</f>
        <v>0</v>
      </c>
      <c r="J504">
        <f>SUMIFS('Energy balance options'!$G$7:$G$3000,'Energy balance options'!$B$7:$B$3000,HeatGen!J$2,'Energy balance options'!$A$7:$A$3000,HeatGen!$A504)</f>
        <v>0</v>
      </c>
      <c r="K504">
        <f>SUMIFS('Energy balance options'!$G$7:$G$3000,'Energy balance options'!$B$7:$B$3000,HeatGen!K$2,'Energy balance options'!$A$7:$A$3000,HeatGen!$A504)</f>
        <v>0</v>
      </c>
      <c r="L504">
        <f>SUMIFS('Energy balance options'!$G$7:$G$3000,'Energy balance options'!$B$7:$B$3000,HeatGen!L$2,'Energy balance options'!$A$7:$A$3000,HeatGen!$A504)</f>
        <v>0</v>
      </c>
      <c r="M504">
        <f>SUMIFS('Energy balance options'!$G$7:$G$3000,'Energy balance options'!$B$7:$B$3000,HeatGen!M$2,'Energy balance options'!$A$7:$A$3000,HeatGen!$A504)</f>
        <v>0</v>
      </c>
      <c r="N504">
        <f>SUMIFS('Energy balance options'!$G$7:$G$3000,'Energy balance options'!$B$7:$B$3000,HeatGen!N$2,'Energy balance options'!$A$7:$A$3000,HeatGen!$A504)</f>
        <v>0</v>
      </c>
      <c r="O504">
        <f>SUMIFS('Energy balance options'!$G$7:$G$3000,'Energy balance options'!$B$7:$B$3000,HeatGen!O$2,'Energy balance options'!$A$7:$A$3000,HeatGen!$A504)</f>
        <v>0</v>
      </c>
      <c r="P504">
        <f>SUMIFS('Energy balance options'!$G$7:$G$3000,'Energy balance options'!$B$7:$B$3000,HeatGen!P$2,'Energy balance options'!$A$7:$A$3000,HeatGen!$A504)</f>
        <v>0</v>
      </c>
      <c r="Q504">
        <f>SUMIFS('Energy balance options'!$G$7:$G$3000,'Energy balance options'!$B$7:$B$3000,HeatGen!Q$2,'Energy balance options'!$A$7:$A$3000,HeatGen!$A504)</f>
        <v>0</v>
      </c>
      <c r="R504">
        <f>SUMIFS('Energy balance options'!$G$7:$G$3000,'Energy balance options'!$B$7:$B$3000,HeatGen!R$2,'Energy balance options'!$A$7:$A$3000,HeatGen!$A504)</f>
        <v>0</v>
      </c>
      <c r="S504">
        <f>SUMIFS('Energy balance options'!$G$7:$G$3000,'Energy balance options'!$B$7:$B$3000,HeatGen!S$2,'Energy balance options'!$A$7:$A$3000,HeatGen!$A504)</f>
        <v>0</v>
      </c>
      <c r="T504">
        <f>SUMIFS('Energy balance options'!$G$7:$G$3000,'Energy balance options'!$B$7:$B$3000,HeatGen!T$2,'Energy balance options'!$A$7:$A$3000,HeatGen!$A504)</f>
        <v>0</v>
      </c>
      <c r="U504">
        <f>SUMIFS('Energy balance options'!$G$7:$G$3000,'Energy balance options'!$B$7:$B$3000,HeatGen!U$2,'Energy balance options'!$A$7:$A$3000,HeatGen!$A504)</f>
        <v>0</v>
      </c>
      <c r="V504">
        <f>SUMIFS('Energy balance options'!$G$7:$G$3000,'Energy balance options'!$B$7:$B$3000,HeatGen!V$2,'Energy balance options'!$A$7:$A$3000,HeatGen!$A504)</f>
        <v>0</v>
      </c>
      <c r="W504">
        <f>SUMIFS('Energy balance options'!$G$7:$G$3000,'Energy balance options'!$B$7:$B$3000,HeatGen!W$2,'Energy balance options'!$A$7:$A$3000,HeatGen!$A504)</f>
        <v>0</v>
      </c>
      <c r="X504">
        <f>SUMIFS('Energy balance options'!$G$7:$G$3000,'Energy balance options'!$B$7:$B$3000,HeatGen!X$2,'Energy balance options'!$A$7:$A$3000,HeatGen!$A504)</f>
        <v>0</v>
      </c>
      <c r="Y504">
        <f t="shared" si="119"/>
        <v>0</v>
      </c>
      <c r="Z504">
        <f t="shared" si="120"/>
        <v>0</v>
      </c>
      <c r="AA504">
        <f t="shared" si="121"/>
        <v>0</v>
      </c>
      <c r="AB504">
        <f t="shared" si="122"/>
        <v>0</v>
      </c>
      <c r="AC504">
        <f t="shared" si="123"/>
        <v>0</v>
      </c>
      <c r="AD504">
        <f t="shared" si="124"/>
        <v>0</v>
      </c>
      <c r="AE504">
        <f t="shared" si="125"/>
        <v>0</v>
      </c>
      <c r="AF504">
        <f t="shared" si="126"/>
        <v>0</v>
      </c>
      <c r="AG504">
        <f t="shared" si="127"/>
        <v>0</v>
      </c>
      <c r="AH504">
        <f t="shared" si="128"/>
        <v>0</v>
      </c>
      <c r="AI504">
        <f t="shared" si="129"/>
        <v>0</v>
      </c>
      <c r="AJ504">
        <f t="shared" si="130"/>
        <v>0</v>
      </c>
      <c r="AK504">
        <f t="shared" si="131"/>
        <v>0</v>
      </c>
      <c r="AL504">
        <f t="shared" si="132"/>
        <v>0</v>
      </c>
      <c r="AM504">
        <f t="shared" si="133"/>
        <v>0</v>
      </c>
      <c r="AN504">
        <f t="shared" si="134"/>
        <v>0</v>
      </c>
      <c r="AO504">
        <f t="shared" si="135"/>
        <v>0</v>
      </c>
    </row>
    <row r="505" spans="1:41" x14ac:dyDescent="0.2">
      <c r="A505" s="9" t="str">
        <f>'Cost per option'!A513</f>
        <v>2433 Battery electric inland navigation freight</v>
      </c>
      <c r="B505" t="str">
        <f>_xlfn.IFNA(VLOOKUP(A505,'Energy balance options'!A$7:C$3000,3,FALSE),"")</f>
        <v>Verkeer</v>
      </c>
      <c r="C505">
        <f>SUMIFS('Energy balance options'!$F$7:$F$3000,'Energy balance options'!$B$7:$B$3000,HeatGen!C$2,'Energy balance options'!$A$7:$A$3000,HeatGen!$A505)</f>
        <v>0</v>
      </c>
      <c r="D505">
        <f>SUMIFS('Energy balance options'!$F$7:$F$3000,'Energy balance options'!$B$7:$B$3000,HeatGen!D$2,'Energy balance options'!$A$7:$A$3000,HeatGen!$A505)</f>
        <v>0</v>
      </c>
      <c r="E505">
        <f>SUMIFS('Energy balance options'!$F$7:$F$3000,'Energy balance options'!$B$7:$B$3000,HeatGen!E$2,'Energy balance options'!$A$7:$A$3000,HeatGen!$A505)</f>
        <v>0</v>
      </c>
      <c r="F505">
        <f>SUMIFS('Energy balance options'!$F$7:$F$3000,'Energy balance options'!$B$7:$B$3000,HeatGen!F$2,'Energy balance options'!$A$7:$A$3000,HeatGen!$A505)</f>
        <v>0</v>
      </c>
      <c r="G505">
        <f>SUMIFS('Energy balance options'!$F$7:$F$3000,'Energy balance options'!$B$7:$B$3000,HeatGen!G$2,'Energy balance options'!$A$7:$A$3000,HeatGen!$A505)</f>
        <v>0</v>
      </c>
      <c r="H505">
        <f>SUMIFS('Energy balance options'!$G$7:$G$3000,'Energy balance options'!$B$7:$B$3000,HeatGen!H$2,'Energy balance options'!$A$7:$A$3000,HeatGen!$A505)</f>
        <v>0</v>
      </c>
      <c r="I505">
        <f>SUMIFS('Energy balance options'!$G$7:$G$3000,'Energy balance options'!$B$7:$B$3000,HeatGen!I$2,'Energy balance options'!$A$7:$A$3000,HeatGen!$A505)</f>
        <v>0</v>
      </c>
      <c r="J505">
        <f>SUMIFS('Energy balance options'!$G$7:$G$3000,'Energy balance options'!$B$7:$B$3000,HeatGen!J$2,'Energy balance options'!$A$7:$A$3000,HeatGen!$A505)</f>
        <v>0</v>
      </c>
      <c r="K505">
        <f>SUMIFS('Energy balance options'!$G$7:$G$3000,'Energy balance options'!$B$7:$B$3000,HeatGen!K$2,'Energy balance options'!$A$7:$A$3000,HeatGen!$A505)</f>
        <v>0</v>
      </c>
      <c r="L505">
        <f>SUMIFS('Energy balance options'!$G$7:$G$3000,'Energy balance options'!$B$7:$B$3000,HeatGen!L$2,'Energy balance options'!$A$7:$A$3000,HeatGen!$A505)</f>
        <v>0</v>
      </c>
      <c r="M505">
        <f>SUMIFS('Energy balance options'!$G$7:$G$3000,'Energy balance options'!$B$7:$B$3000,HeatGen!M$2,'Energy balance options'!$A$7:$A$3000,HeatGen!$A505)</f>
        <v>0</v>
      </c>
      <c r="N505">
        <f>SUMIFS('Energy balance options'!$G$7:$G$3000,'Energy balance options'!$B$7:$B$3000,HeatGen!N$2,'Energy balance options'!$A$7:$A$3000,HeatGen!$A505)</f>
        <v>0</v>
      </c>
      <c r="O505">
        <f>SUMIFS('Energy balance options'!$G$7:$G$3000,'Energy balance options'!$B$7:$B$3000,HeatGen!O$2,'Energy balance options'!$A$7:$A$3000,HeatGen!$A505)</f>
        <v>0</v>
      </c>
      <c r="P505">
        <f>SUMIFS('Energy balance options'!$G$7:$G$3000,'Energy balance options'!$B$7:$B$3000,HeatGen!P$2,'Energy balance options'!$A$7:$A$3000,HeatGen!$A505)</f>
        <v>0</v>
      </c>
      <c r="Q505">
        <f>SUMIFS('Energy balance options'!$G$7:$G$3000,'Energy balance options'!$B$7:$B$3000,HeatGen!Q$2,'Energy balance options'!$A$7:$A$3000,HeatGen!$A505)</f>
        <v>0</v>
      </c>
      <c r="R505">
        <f>SUMIFS('Energy balance options'!$G$7:$G$3000,'Energy balance options'!$B$7:$B$3000,HeatGen!R$2,'Energy balance options'!$A$7:$A$3000,HeatGen!$A505)</f>
        <v>0</v>
      </c>
      <c r="S505">
        <f>SUMIFS('Energy balance options'!$G$7:$G$3000,'Energy balance options'!$B$7:$B$3000,HeatGen!S$2,'Energy balance options'!$A$7:$A$3000,HeatGen!$A505)</f>
        <v>0</v>
      </c>
      <c r="T505">
        <f>SUMIFS('Energy balance options'!$G$7:$G$3000,'Energy balance options'!$B$7:$B$3000,HeatGen!T$2,'Energy balance options'!$A$7:$A$3000,HeatGen!$A505)</f>
        <v>0</v>
      </c>
      <c r="U505">
        <f>SUMIFS('Energy balance options'!$G$7:$G$3000,'Energy balance options'!$B$7:$B$3000,HeatGen!U$2,'Energy balance options'!$A$7:$A$3000,HeatGen!$A505)</f>
        <v>0</v>
      </c>
      <c r="V505">
        <f>SUMIFS('Energy balance options'!$G$7:$G$3000,'Energy balance options'!$B$7:$B$3000,HeatGen!V$2,'Energy balance options'!$A$7:$A$3000,HeatGen!$A505)</f>
        <v>0</v>
      </c>
      <c r="W505">
        <f>SUMIFS('Energy balance options'!$G$7:$G$3000,'Energy balance options'!$B$7:$B$3000,HeatGen!W$2,'Energy balance options'!$A$7:$A$3000,HeatGen!$A505)</f>
        <v>0</v>
      </c>
      <c r="X505">
        <f>SUMIFS('Energy balance options'!$G$7:$G$3000,'Energy balance options'!$B$7:$B$3000,HeatGen!X$2,'Energy balance options'!$A$7:$A$3000,HeatGen!$A505)</f>
        <v>0</v>
      </c>
      <c r="Y505">
        <f t="shared" si="119"/>
        <v>0</v>
      </c>
      <c r="Z505">
        <f t="shared" si="120"/>
        <v>0</v>
      </c>
      <c r="AA505">
        <f t="shared" si="121"/>
        <v>0</v>
      </c>
      <c r="AB505">
        <f t="shared" si="122"/>
        <v>0</v>
      </c>
      <c r="AC505">
        <f t="shared" si="123"/>
        <v>0</v>
      </c>
      <c r="AD505">
        <f t="shared" si="124"/>
        <v>0</v>
      </c>
      <c r="AE505">
        <f t="shared" si="125"/>
        <v>0</v>
      </c>
      <c r="AF505">
        <f t="shared" si="126"/>
        <v>0</v>
      </c>
      <c r="AG505">
        <f t="shared" si="127"/>
        <v>0</v>
      </c>
      <c r="AH505">
        <f t="shared" si="128"/>
        <v>0</v>
      </c>
      <c r="AI505">
        <f t="shared" si="129"/>
        <v>0</v>
      </c>
      <c r="AJ505">
        <f t="shared" si="130"/>
        <v>0</v>
      </c>
      <c r="AK505">
        <f t="shared" si="131"/>
        <v>0</v>
      </c>
      <c r="AL505">
        <f t="shared" si="132"/>
        <v>0</v>
      </c>
      <c r="AM505">
        <f t="shared" si="133"/>
        <v>0</v>
      </c>
      <c r="AN505">
        <f t="shared" si="134"/>
        <v>0</v>
      </c>
      <c r="AO505">
        <f t="shared" si="135"/>
        <v>0</v>
      </c>
    </row>
    <row r="506" spans="1:41" x14ac:dyDescent="0.2">
      <c r="A506" s="9" t="str">
        <f>'Cost per option'!A514</f>
        <v>2442 Electricity savings level 2 - Fertilizer</v>
      </c>
      <c r="B506" t="str">
        <f>_xlfn.IFNA(VLOOKUP(A506,'Energy balance options'!A$7:C$3000,3,FALSE),"")</f>
        <v>Kunstmestindustrie</v>
      </c>
      <c r="C506">
        <f>SUMIFS('Energy balance options'!$F$7:$F$3000,'Energy balance options'!$B$7:$B$3000,HeatGen!C$2,'Energy balance options'!$A$7:$A$3000,HeatGen!$A506)</f>
        <v>0</v>
      </c>
      <c r="D506">
        <f>SUMIFS('Energy balance options'!$F$7:$F$3000,'Energy balance options'!$B$7:$B$3000,HeatGen!D$2,'Energy balance options'!$A$7:$A$3000,HeatGen!$A506)</f>
        <v>0</v>
      </c>
      <c r="E506">
        <f>SUMIFS('Energy balance options'!$F$7:$F$3000,'Energy balance options'!$B$7:$B$3000,HeatGen!E$2,'Energy balance options'!$A$7:$A$3000,HeatGen!$A506)</f>
        <v>0</v>
      </c>
      <c r="F506">
        <f>SUMIFS('Energy balance options'!$F$7:$F$3000,'Energy balance options'!$B$7:$B$3000,HeatGen!F$2,'Energy balance options'!$A$7:$A$3000,HeatGen!$A506)</f>
        <v>0</v>
      </c>
      <c r="G506">
        <f>SUMIFS('Energy balance options'!$F$7:$F$3000,'Energy balance options'!$B$7:$B$3000,HeatGen!G$2,'Energy balance options'!$A$7:$A$3000,HeatGen!$A506)</f>
        <v>0</v>
      </c>
      <c r="H506">
        <f>SUMIFS('Energy balance options'!$G$7:$G$3000,'Energy balance options'!$B$7:$B$3000,HeatGen!H$2,'Energy balance options'!$A$7:$A$3000,HeatGen!$A506)</f>
        <v>0</v>
      </c>
      <c r="I506">
        <f>SUMIFS('Energy balance options'!$G$7:$G$3000,'Energy balance options'!$B$7:$B$3000,HeatGen!I$2,'Energy balance options'!$A$7:$A$3000,HeatGen!$A506)</f>
        <v>0</v>
      </c>
      <c r="J506">
        <f>SUMIFS('Energy balance options'!$G$7:$G$3000,'Energy balance options'!$B$7:$B$3000,HeatGen!J$2,'Energy balance options'!$A$7:$A$3000,HeatGen!$A506)</f>
        <v>0</v>
      </c>
      <c r="K506">
        <f>SUMIFS('Energy balance options'!$G$7:$G$3000,'Energy balance options'!$B$7:$B$3000,HeatGen!K$2,'Energy balance options'!$A$7:$A$3000,HeatGen!$A506)</f>
        <v>0</v>
      </c>
      <c r="L506">
        <f>SUMIFS('Energy balance options'!$G$7:$G$3000,'Energy balance options'!$B$7:$B$3000,HeatGen!L$2,'Energy balance options'!$A$7:$A$3000,HeatGen!$A506)</f>
        <v>0</v>
      </c>
      <c r="M506">
        <f>SUMIFS('Energy balance options'!$G$7:$G$3000,'Energy balance options'!$B$7:$B$3000,HeatGen!M$2,'Energy balance options'!$A$7:$A$3000,HeatGen!$A506)</f>
        <v>0</v>
      </c>
      <c r="N506">
        <f>SUMIFS('Energy balance options'!$G$7:$G$3000,'Energy balance options'!$B$7:$B$3000,HeatGen!N$2,'Energy balance options'!$A$7:$A$3000,HeatGen!$A506)</f>
        <v>0</v>
      </c>
      <c r="O506">
        <f>SUMIFS('Energy balance options'!$G$7:$G$3000,'Energy balance options'!$B$7:$B$3000,HeatGen!O$2,'Energy balance options'!$A$7:$A$3000,HeatGen!$A506)</f>
        <v>0</v>
      </c>
      <c r="P506">
        <f>SUMIFS('Energy balance options'!$G$7:$G$3000,'Energy balance options'!$B$7:$B$3000,HeatGen!P$2,'Energy balance options'!$A$7:$A$3000,HeatGen!$A506)</f>
        <v>0</v>
      </c>
      <c r="Q506">
        <f>SUMIFS('Energy balance options'!$G$7:$G$3000,'Energy balance options'!$B$7:$B$3000,HeatGen!Q$2,'Energy balance options'!$A$7:$A$3000,HeatGen!$A506)</f>
        <v>0</v>
      </c>
      <c r="R506">
        <f>SUMIFS('Energy balance options'!$G$7:$G$3000,'Energy balance options'!$B$7:$B$3000,HeatGen!R$2,'Energy balance options'!$A$7:$A$3000,HeatGen!$A506)</f>
        <v>0</v>
      </c>
      <c r="S506">
        <f>SUMIFS('Energy balance options'!$G$7:$G$3000,'Energy balance options'!$B$7:$B$3000,HeatGen!S$2,'Energy balance options'!$A$7:$A$3000,HeatGen!$A506)</f>
        <v>0</v>
      </c>
      <c r="T506">
        <f>SUMIFS('Energy balance options'!$G$7:$G$3000,'Energy balance options'!$B$7:$B$3000,HeatGen!T$2,'Energy balance options'!$A$7:$A$3000,HeatGen!$A506)</f>
        <v>0</v>
      </c>
      <c r="U506">
        <f>SUMIFS('Energy balance options'!$G$7:$G$3000,'Energy balance options'!$B$7:$B$3000,HeatGen!U$2,'Energy balance options'!$A$7:$A$3000,HeatGen!$A506)</f>
        <v>0</v>
      </c>
      <c r="V506">
        <f>SUMIFS('Energy balance options'!$G$7:$G$3000,'Energy balance options'!$B$7:$B$3000,HeatGen!V$2,'Energy balance options'!$A$7:$A$3000,HeatGen!$A506)</f>
        <v>0</v>
      </c>
      <c r="W506">
        <f>SUMIFS('Energy balance options'!$G$7:$G$3000,'Energy balance options'!$B$7:$B$3000,HeatGen!W$2,'Energy balance options'!$A$7:$A$3000,HeatGen!$A506)</f>
        <v>0</v>
      </c>
      <c r="X506">
        <f>SUMIFS('Energy balance options'!$G$7:$G$3000,'Energy balance options'!$B$7:$B$3000,HeatGen!X$2,'Energy balance options'!$A$7:$A$3000,HeatGen!$A506)</f>
        <v>0</v>
      </c>
      <c r="Y506">
        <f t="shared" si="119"/>
        <v>0</v>
      </c>
      <c r="Z506">
        <f t="shared" si="120"/>
        <v>0</v>
      </c>
      <c r="AA506">
        <f t="shared" si="121"/>
        <v>0</v>
      </c>
      <c r="AB506">
        <f t="shared" si="122"/>
        <v>0</v>
      </c>
      <c r="AC506">
        <f t="shared" si="123"/>
        <v>0</v>
      </c>
      <c r="AD506">
        <f t="shared" si="124"/>
        <v>0</v>
      </c>
      <c r="AE506">
        <f t="shared" si="125"/>
        <v>0</v>
      </c>
      <c r="AF506">
        <f t="shared" si="126"/>
        <v>0</v>
      </c>
      <c r="AG506">
        <f t="shared" si="127"/>
        <v>0</v>
      </c>
      <c r="AH506">
        <f t="shared" si="128"/>
        <v>0</v>
      </c>
      <c r="AI506">
        <f t="shared" si="129"/>
        <v>0</v>
      </c>
      <c r="AJ506">
        <f t="shared" si="130"/>
        <v>0</v>
      </c>
      <c r="AK506">
        <f t="shared" si="131"/>
        <v>0</v>
      </c>
      <c r="AL506">
        <f t="shared" si="132"/>
        <v>0</v>
      </c>
      <c r="AM506">
        <f t="shared" si="133"/>
        <v>0</v>
      </c>
      <c r="AN506">
        <f t="shared" si="134"/>
        <v>0</v>
      </c>
      <c r="AO506">
        <f t="shared" si="135"/>
        <v>0</v>
      </c>
    </row>
    <row r="507" spans="1:41" x14ac:dyDescent="0.2">
      <c r="A507" s="9" t="str">
        <f>'Cost per option'!A515</f>
        <v>2444 Electricity savings level 2 - Basic metals ferro</v>
      </c>
      <c r="B507" t="str">
        <f>_xlfn.IFNA(VLOOKUP(A507,'Energy balance options'!A$7:C$3000,3,FALSE),"")</f>
        <v>Basismetaal ferro</v>
      </c>
      <c r="C507">
        <f>SUMIFS('Energy balance options'!$F$7:$F$3000,'Energy balance options'!$B$7:$B$3000,HeatGen!C$2,'Energy balance options'!$A$7:$A$3000,HeatGen!$A507)</f>
        <v>0</v>
      </c>
      <c r="D507">
        <f>SUMIFS('Energy balance options'!$F$7:$F$3000,'Energy balance options'!$B$7:$B$3000,HeatGen!D$2,'Energy balance options'!$A$7:$A$3000,HeatGen!$A507)</f>
        <v>0</v>
      </c>
      <c r="E507">
        <f>SUMIFS('Energy balance options'!$F$7:$F$3000,'Energy balance options'!$B$7:$B$3000,HeatGen!E$2,'Energy balance options'!$A$7:$A$3000,HeatGen!$A507)</f>
        <v>0</v>
      </c>
      <c r="F507">
        <f>SUMIFS('Energy balance options'!$F$7:$F$3000,'Energy balance options'!$B$7:$B$3000,HeatGen!F$2,'Energy balance options'!$A$7:$A$3000,HeatGen!$A507)</f>
        <v>0</v>
      </c>
      <c r="G507">
        <f>SUMIFS('Energy balance options'!$F$7:$F$3000,'Energy balance options'!$B$7:$B$3000,HeatGen!G$2,'Energy balance options'!$A$7:$A$3000,HeatGen!$A507)</f>
        <v>0</v>
      </c>
      <c r="H507">
        <f>SUMIFS('Energy balance options'!$G$7:$G$3000,'Energy balance options'!$B$7:$B$3000,HeatGen!H$2,'Energy balance options'!$A$7:$A$3000,HeatGen!$A507)</f>
        <v>0</v>
      </c>
      <c r="I507">
        <f>SUMIFS('Energy balance options'!$G$7:$G$3000,'Energy balance options'!$B$7:$B$3000,HeatGen!I$2,'Energy balance options'!$A$7:$A$3000,HeatGen!$A507)</f>
        <v>0</v>
      </c>
      <c r="J507">
        <f>SUMIFS('Energy balance options'!$G$7:$G$3000,'Energy balance options'!$B$7:$B$3000,HeatGen!J$2,'Energy balance options'!$A$7:$A$3000,HeatGen!$A507)</f>
        <v>0</v>
      </c>
      <c r="K507">
        <f>SUMIFS('Energy balance options'!$G$7:$G$3000,'Energy balance options'!$B$7:$B$3000,HeatGen!K$2,'Energy balance options'!$A$7:$A$3000,HeatGen!$A507)</f>
        <v>0</v>
      </c>
      <c r="L507">
        <f>SUMIFS('Energy balance options'!$G$7:$G$3000,'Energy balance options'!$B$7:$B$3000,HeatGen!L$2,'Energy balance options'!$A$7:$A$3000,HeatGen!$A507)</f>
        <v>0</v>
      </c>
      <c r="M507">
        <f>SUMIFS('Energy balance options'!$G$7:$G$3000,'Energy balance options'!$B$7:$B$3000,HeatGen!M$2,'Energy balance options'!$A$7:$A$3000,HeatGen!$A507)</f>
        <v>0</v>
      </c>
      <c r="N507">
        <f>SUMIFS('Energy balance options'!$G$7:$G$3000,'Energy balance options'!$B$7:$B$3000,HeatGen!N$2,'Energy balance options'!$A$7:$A$3000,HeatGen!$A507)</f>
        <v>0</v>
      </c>
      <c r="O507">
        <f>SUMIFS('Energy balance options'!$G$7:$G$3000,'Energy balance options'!$B$7:$B$3000,HeatGen!O$2,'Energy balance options'!$A$7:$A$3000,HeatGen!$A507)</f>
        <v>0</v>
      </c>
      <c r="P507">
        <f>SUMIFS('Energy balance options'!$G$7:$G$3000,'Energy balance options'!$B$7:$B$3000,HeatGen!P$2,'Energy balance options'!$A$7:$A$3000,HeatGen!$A507)</f>
        <v>0</v>
      </c>
      <c r="Q507">
        <f>SUMIFS('Energy balance options'!$G$7:$G$3000,'Energy balance options'!$B$7:$B$3000,HeatGen!Q$2,'Energy balance options'!$A$7:$A$3000,HeatGen!$A507)</f>
        <v>0</v>
      </c>
      <c r="R507">
        <f>SUMIFS('Energy balance options'!$G$7:$G$3000,'Energy balance options'!$B$7:$B$3000,HeatGen!R$2,'Energy balance options'!$A$7:$A$3000,HeatGen!$A507)</f>
        <v>0</v>
      </c>
      <c r="S507">
        <f>SUMIFS('Energy balance options'!$G$7:$G$3000,'Energy balance options'!$B$7:$B$3000,HeatGen!S$2,'Energy balance options'!$A$7:$A$3000,HeatGen!$A507)</f>
        <v>0</v>
      </c>
      <c r="T507">
        <f>SUMIFS('Energy balance options'!$G$7:$G$3000,'Energy balance options'!$B$7:$B$3000,HeatGen!T$2,'Energy balance options'!$A$7:$A$3000,HeatGen!$A507)</f>
        <v>0</v>
      </c>
      <c r="U507">
        <f>SUMIFS('Energy balance options'!$G$7:$G$3000,'Energy balance options'!$B$7:$B$3000,HeatGen!U$2,'Energy balance options'!$A$7:$A$3000,HeatGen!$A507)</f>
        <v>0</v>
      </c>
      <c r="V507">
        <f>SUMIFS('Energy balance options'!$G$7:$G$3000,'Energy balance options'!$B$7:$B$3000,HeatGen!V$2,'Energy balance options'!$A$7:$A$3000,HeatGen!$A507)</f>
        <v>0</v>
      </c>
      <c r="W507">
        <f>SUMIFS('Energy balance options'!$G$7:$G$3000,'Energy balance options'!$B$7:$B$3000,HeatGen!W$2,'Energy balance options'!$A$7:$A$3000,HeatGen!$A507)</f>
        <v>0</v>
      </c>
      <c r="X507">
        <f>SUMIFS('Energy balance options'!$G$7:$G$3000,'Energy balance options'!$B$7:$B$3000,HeatGen!X$2,'Energy balance options'!$A$7:$A$3000,HeatGen!$A507)</f>
        <v>0</v>
      </c>
      <c r="Y507">
        <f t="shared" si="119"/>
        <v>0</v>
      </c>
      <c r="Z507">
        <f t="shared" si="120"/>
        <v>0</v>
      </c>
      <c r="AA507">
        <f t="shared" si="121"/>
        <v>0</v>
      </c>
      <c r="AB507">
        <f t="shared" si="122"/>
        <v>0</v>
      </c>
      <c r="AC507">
        <f t="shared" si="123"/>
        <v>0</v>
      </c>
      <c r="AD507">
        <f t="shared" si="124"/>
        <v>0</v>
      </c>
      <c r="AE507">
        <f t="shared" si="125"/>
        <v>0</v>
      </c>
      <c r="AF507">
        <f t="shared" si="126"/>
        <v>0</v>
      </c>
      <c r="AG507">
        <f t="shared" si="127"/>
        <v>0</v>
      </c>
      <c r="AH507">
        <f t="shared" si="128"/>
        <v>0</v>
      </c>
      <c r="AI507">
        <f t="shared" si="129"/>
        <v>0</v>
      </c>
      <c r="AJ507">
        <f t="shared" si="130"/>
        <v>0</v>
      </c>
      <c r="AK507">
        <f t="shared" si="131"/>
        <v>0</v>
      </c>
      <c r="AL507">
        <f t="shared" si="132"/>
        <v>0</v>
      </c>
      <c r="AM507">
        <f t="shared" si="133"/>
        <v>0</v>
      </c>
      <c r="AN507">
        <f t="shared" si="134"/>
        <v>0</v>
      </c>
      <c r="AO507">
        <f t="shared" si="135"/>
        <v>0</v>
      </c>
    </row>
    <row r="508" spans="1:41" x14ac:dyDescent="0.2">
      <c r="A508" s="9" t="str">
        <f>'Cost per option'!A516</f>
        <v>2445 Electricity savings level 3 - Fertilizer</v>
      </c>
      <c r="B508" t="str">
        <f>_xlfn.IFNA(VLOOKUP(A508,'Energy balance options'!A$7:C$3000,3,FALSE),"")</f>
        <v>Kunstmestindustrie</v>
      </c>
      <c r="C508">
        <f>SUMIFS('Energy balance options'!$F$7:$F$3000,'Energy balance options'!$B$7:$B$3000,HeatGen!C$2,'Energy balance options'!$A$7:$A$3000,HeatGen!$A508)</f>
        <v>0</v>
      </c>
      <c r="D508">
        <f>SUMIFS('Energy balance options'!$F$7:$F$3000,'Energy balance options'!$B$7:$B$3000,HeatGen!D$2,'Energy balance options'!$A$7:$A$3000,HeatGen!$A508)</f>
        <v>0</v>
      </c>
      <c r="E508">
        <f>SUMIFS('Energy balance options'!$F$7:$F$3000,'Energy balance options'!$B$7:$B$3000,HeatGen!E$2,'Energy balance options'!$A$7:$A$3000,HeatGen!$A508)</f>
        <v>0</v>
      </c>
      <c r="F508">
        <f>SUMIFS('Energy balance options'!$F$7:$F$3000,'Energy balance options'!$B$7:$B$3000,HeatGen!F$2,'Energy balance options'!$A$7:$A$3000,HeatGen!$A508)</f>
        <v>0</v>
      </c>
      <c r="G508">
        <f>SUMIFS('Energy balance options'!$F$7:$F$3000,'Energy balance options'!$B$7:$B$3000,HeatGen!G$2,'Energy balance options'!$A$7:$A$3000,HeatGen!$A508)</f>
        <v>0</v>
      </c>
      <c r="H508">
        <f>SUMIFS('Energy balance options'!$G$7:$G$3000,'Energy balance options'!$B$7:$B$3000,HeatGen!H$2,'Energy balance options'!$A$7:$A$3000,HeatGen!$A508)</f>
        <v>0</v>
      </c>
      <c r="I508">
        <f>SUMIFS('Energy balance options'!$G$7:$G$3000,'Energy balance options'!$B$7:$B$3000,HeatGen!I$2,'Energy balance options'!$A$7:$A$3000,HeatGen!$A508)</f>
        <v>0</v>
      </c>
      <c r="J508">
        <f>SUMIFS('Energy balance options'!$G$7:$G$3000,'Energy balance options'!$B$7:$B$3000,HeatGen!J$2,'Energy balance options'!$A$7:$A$3000,HeatGen!$A508)</f>
        <v>0</v>
      </c>
      <c r="K508">
        <f>SUMIFS('Energy balance options'!$G$7:$G$3000,'Energy balance options'!$B$7:$B$3000,HeatGen!K$2,'Energy balance options'!$A$7:$A$3000,HeatGen!$A508)</f>
        <v>0</v>
      </c>
      <c r="L508">
        <f>SUMIFS('Energy balance options'!$G$7:$G$3000,'Energy balance options'!$B$7:$B$3000,HeatGen!L$2,'Energy balance options'!$A$7:$A$3000,HeatGen!$A508)</f>
        <v>0</v>
      </c>
      <c r="M508">
        <f>SUMIFS('Energy balance options'!$G$7:$G$3000,'Energy balance options'!$B$7:$B$3000,HeatGen!M$2,'Energy balance options'!$A$7:$A$3000,HeatGen!$A508)</f>
        <v>0</v>
      </c>
      <c r="N508">
        <f>SUMIFS('Energy balance options'!$G$7:$G$3000,'Energy balance options'!$B$7:$B$3000,HeatGen!N$2,'Energy balance options'!$A$7:$A$3000,HeatGen!$A508)</f>
        <v>0</v>
      </c>
      <c r="O508">
        <f>SUMIFS('Energy balance options'!$G$7:$G$3000,'Energy balance options'!$B$7:$B$3000,HeatGen!O$2,'Energy balance options'!$A$7:$A$3000,HeatGen!$A508)</f>
        <v>0</v>
      </c>
      <c r="P508">
        <f>SUMIFS('Energy balance options'!$G$7:$G$3000,'Energy balance options'!$B$7:$B$3000,HeatGen!P$2,'Energy balance options'!$A$7:$A$3000,HeatGen!$A508)</f>
        <v>0</v>
      </c>
      <c r="Q508">
        <f>SUMIFS('Energy balance options'!$G$7:$G$3000,'Energy balance options'!$B$7:$B$3000,HeatGen!Q$2,'Energy balance options'!$A$7:$A$3000,HeatGen!$A508)</f>
        <v>0</v>
      </c>
      <c r="R508">
        <f>SUMIFS('Energy balance options'!$G$7:$G$3000,'Energy balance options'!$B$7:$B$3000,HeatGen!R$2,'Energy balance options'!$A$7:$A$3000,HeatGen!$A508)</f>
        <v>0</v>
      </c>
      <c r="S508">
        <f>SUMIFS('Energy balance options'!$G$7:$G$3000,'Energy balance options'!$B$7:$B$3000,HeatGen!S$2,'Energy balance options'!$A$7:$A$3000,HeatGen!$A508)</f>
        <v>0</v>
      </c>
      <c r="T508">
        <f>SUMIFS('Energy balance options'!$G$7:$G$3000,'Energy balance options'!$B$7:$B$3000,HeatGen!T$2,'Energy balance options'!$A$7:$A$3000,HeatGen!$A508)</f>
        <v>0</v>
      </c>
      <c r="U508">
        <f>SUMIFS('Energy balance options'!$G$7:$G$3000,'Energy balance options'!$B$7:$B$3000,HeatGen!U$2,'Energy balance options'!$A$7:$A$3000,HeatGen!$A508)</f>
        <v>0</v>
      </c>
      <c r="V508">
        <f>SUMIFS('Energy balance options'!$G$7:$G$3000,'Energy balance options'!$B$7:$B$3000,HeatGen!V$2,'Energy balance options'!$A$7:$A$3000,HeatGen!$A508)</f>
        <v>0</v>
      </c>
      <c r="W508">
        <f>SUMIFS('Energy balance options'!$G$7:$G$3000,'Energy balance options'!$B$7:$B$3000,HeatGen!W$2,'Energy balance options'!$A$7:$A$3000,HeatGen!$A508)</f>
        <v>0</v>
      </c>
      <c r="X508">
        <f>SUMIFS('Energy balance options'!$G$7:$G$3000,'Energy balance options'!$B$7:$B$3000,HeatGen!X$2,'Energy balance options'!$A$7:$A$3000,HeatGen!$A508)</f>
        <v>0</v>
      </c>
      <c r="Y508">
        <f t="shared" si="119"/>
        <v>0</v>
      </c>
      <c r="Z508">
        <f t="shared" si="120"/>
        <v>0</v>
      </c>
      <c r="AA508">
        <f t="shared" si="121"/>
        <v>0</v>
      </c>
      <c r="AB508">
        <f t="shared" si="122"/>
        <v>0</v>
      </c>
      <c r="AC508">
        <f t="shared" si="123"/>
        <v>0</v>
      </c>
      <c r="AD508">
        <f t="shared" si="124"/>
        <v>0</v>
      </c>
      <c r="AE508">
        <f t="shared" si="125"/>
        <v>0</v>
      </c>
      <c r="AF508">
        <f t="shared" si="126"/>
        <v>0</v>
      </c>
      <c r="AG508">
        <f t="shared" si="127"/>
        <v>0</v>
      </c>
      <c r="AH508">
        <f t="shared" si="128"/>
        <v>0</v>
      </c>
      <c r="AI508">
        <f t="shared" si="129"/>
        <v>0</v>
      </c>
      <c r="AJ508">
        <f t="shared" si="130"/>
        <v>0</v>
      </c>
      <c r="AK508">
        <f t="shared" si="131"/>
        <v>0</v>
      </c>
      <c r="AL508">
        <f t="shared" si="132"/>
        <v>0</v>
      </c>
      <c r="AM508">
        <f t="shared" si="133"/>
        <v>0</v>
      </c>
      <c r="AN508">
        <f t="shared" si="134"/>
        <v>0</v>
      </c>
      <c r="AO508">
        <f t="shared" si="135"/>
        <v>0</v>
      </c>
    </row>
    <row r="509" spans="1:41" x14ac:dyDescent="0.2">
      <c r="A509" s="9" t="str">
        <f>'Cost per option'!A517</f>
        <v>2449 Heat savings - Insulation package - Agriculture</v>
      </c>
      <c r="B509" t="str">
        <f>_xlfn.IFNA(VLOOKUP(A509,'Energy balance options'!A$7:C$3000,3,FALSE),"")</f>
        <v>Landbouw</v>
      </c>
      <c r="C509">
        <f>SUMIFS('Energy balance options'!$F$7:$F$3000,'Energy balance options'!$B$7:$B$3000,HeatGen!C$2,'Energy balance options'!$A$7:$A$3000,HeatGen!$A509)</f>
        <v>0</v>
      </c>
      <c r="D509">
        <f>SUMIFS('Energy balance options'!$F$7:$F$3000,'Energy balance options'!$B$7:$B$3000,HeatGen!D$2,'Energy balance options'!$A$7:$A$3000,HeatGen!$A509)</f>
        <v>0</v>
      </c>
      <c r="E509">
        <f>SUMIFS('Energy balance options'!$F$7:$F$3000,'Energy balance options'!$B$7:$B$3000,HeatGen!E$2,'Energy balance options'!$A$7:$A$3000,HeatGen!$A509)</f>
        <v>0</v>
      </c>
      <c r="F509">
        <f>SUMIFS('Energy balance options'!$F$7:$F$3000,'Energy balance options'!$B$7:$B$3000,HeatGen!F$2,'Energy balance options'!$A$7:$A$3000,HeatGen!$A509)</f>
        <v>0</v>
      </c>
      <c r="G509">
        <f>SUMIFS('Energy balance options'!$F$7:$F$3000,'Energy balance options'!$B$7:$B$3000,HeatGen!G$2,'Energy balance options'!$A$7:$A$3000,HeatGen!$A509)</f>
        <v>0</v>
      </c>
      <c r="H509">
        <f>SUMIFS('Energy balance options'!$G$7:$G$3000,'Energy balance options'!$B$7:$B$3000,HeatGen!H$2,'Energy balance options'!$A$7:$A$3000,HeatGen!$A509)</f>
        <v>0</v>
      </c>
      <c r="I509">
        <f>SUMIFS('Energy balance options'!$G$7:$G$3000,'Energy balance options'!$B$7:$B$3000,HeatGen!I$2,'Energy balance options'!$A$7:$A$3000,HeatGen!$A509)</f>
        <v>0</v>
      </c>
      <c r="J509">
        <f>SUMIFS('Energy balance options'!$G$7:$G$3000,'Energy balance options'!$B$7:$B$3000,HeatGen!J$2,'Energy balance options'!$A$7:$A$3000,HeatGen!$A509)</f>
        <v>0</v>
      </c>
      <c r="K509">
        <f>SUMIFS('Energy balance options'!$G$7:$G$3000,'Energy balance options'!$B$7:$B$3000,HeatGen!K$2,'Energy balance options'!$A$7:$A$3000,HeatGen!$A509)</f>
        <v>0</v>
      </c>
      <c r="L509">
        <f>SUMIFS('Energy balance options'!$G$7:$G$3000,'Energy balance options'!$B$7:$B$3000,HeatGen!L$2,'Energy balance options'!$A$7:$A$3000,HeatGen!$A509)</f>
        <v>0</v>
      </c>
      <c r="M509">
        <f>SUMIFS('Energy balance options'!$G$7:$G$3000,'Energy balance options'!$B$7:$B$3000,HeatGen!M$2,'Energy balance options'!$A$7:$A$3000,HeatGen!$A509)</f>
        <v>0</v>
      </c>
      <c r="N509">
        <f>SUMIFS('Energy balance options'!$G$7:$G$3000,'Energy balance options'!$B$7:$B$3000,HeatGen!N$2,'Energy balance options'!$A$7:$A$3000,HeatGen!$A509)</f>
        <v>0</v>
      </c>
      <c r="O509">
        <f>SUMIFS('Energy balance options'!$G$7:$G$3000,'Energy balance options'!$B$7:$B$3000,HeatGen!O$2,'Energy balance options'!$A$7:$A$3000,HeatGen!$A509)</f>
        <v>0</v>
      </c>
      <c r="P509">
        <f>SUMIFS('Energy balance options'!$G$7:$G$3000,'Energy balance options'!$B$7:$B$3000,HeatGen!P$2,'Energy balance options'!$A$7:$A$3000,HeatGen!$A509)</f>
        <v>0</v>
      </c>
      <c r="Q509">
        <f>SUMIFS('Energy balance options'!$G$7:$G$3000,'Energy balance options'!$B$7:$B$3000,HeatGen!Q$2,'Energy balance options'!$A$7:$A$3000,HeatGen!$A509)</f>
        <v>0</v>
      </c>
      <c r="R509">
        <f>SUMIFS('Energy balance options'!$G$7:$G$3000,'Energy balance options'!$B$7:$B$3000,HeatGen!R$2,'Energy balance options'!$A$7:$A$3000,HeatGen!$A509)</f>
        <v>0</v>
      </c>
      <c r="S509">
        <f>SUMIFS('Energy balance options'!$G$7:$G$3000,'Energy balance options'!$B$7:$B$3000,HeatGen!S$2,'Energy balance options'!$A$7:$A$3000,HeatGen!$A509)</f>
        <v>0</v>
      </c>
      <c r="T509">
        <f>SUMIFS('Energy balance options'!$G$7:$G$3000,'Energy balance options'!$B$7:$B$3000,HeatGen!T$2,'Energy balance options'!$A$7:$A$3000,HeatGen!$A509)</f>
        <v>0</v>
      </c>
      <c r="U509">
        <f>SUMIFS('Energy balance options'!$G$7:$G$3000,'Energy balance options'!$B$7:$B$3000,HeatGen!U$2,'Energy balance options'!$A$7:$A$3000,HeatGen!$A509)</f>
        <v>0</v>
      </c>
      <c r="V509">
        <f>SUMIFS('Energy balance options'!$G$7:$G$3000,'Energy balance options'!$B$7:$B$3000,HeatGen!V$2,'Energy balance options'!$A$7:$A$3000,HeatGen!$A509)</f>
        <v>0</v>
      </c>
      <c r="W509">
        <f>SUMIFS('Energy balance options'!$G$7:$G$3000,'Energy balance options'!$B$7:$B$3000,HeatGen!W$2,'Energy balance options'!$A$7:$A$3000,HeatGen!$A509)</f>
        <v>0</v>
      </c>
      <c r="X509">
        <f>SUMIFS('Energy balance options'!$G$7:$G$3000,'Energy balance options'!$B$7:$B$3000,HeatGen!X$2,'Energy balance options'!$A$7:$A$3000,HeatGen!$A509)</f>
        <v>0</v>
      </c>
      <c r="Y509">
        <f t="shared" si="119"/>
        <v>0</v>
      </c>
      <c r="Z509">
        <f t="shared" si="120"/>
        <v>0</v>
      </c>
      <c r="AA509">
        <f t="shared" si="121"/>
        <v>0</v>
      </c>
      <c r="AB509">
        <f t="shared" si="122"/>
        <v>0</v>
      </c>
      <c r="AC509">
        <f t="shared" si="123"/>
        <v>0</v>
      </c>
      <c r="AD509">
        <f t="shared" si="124"/>
        <v>0</v>
      </c>
      <c r="AE509">
        <f t="shared" si="125"/>
        <v>0</v>
      </c>
      <c r="AF509">
        <f t="shared" si="126"/>
        <v>0</v>
      </c>
      <c r="AG509">
        <f t="shared" si="127"/>
        <v>0</v>
      </c>
      <c r="AH509">
        <f t="shared" si="128"/>
        <v>0</v>
      </c>
      <c r="AI509">
        <f t="shared" si="129"/>
        <v>0</v>
      </c>
      <c r="AJ509">
        <f t="shared" si="130"/>
        <v>0</v>
      </c>
      <c r="AK509">
        <f t="shared" si="131"/>
        <v>0</v>
      </c>
      <c r="AL509">
        <f t="shared" si="132"/>
        <v>0</v>
      </c>
      <c r="AM509">
        <f t="shared" si="133"/>
        <v>0</v>
      </c>
      <c r="AN509">
        <f t="shared" si="134"/>
        <v>0</v>
      </c>
      <c r="AO509">
        <f t="shared" si="135"/>
        <v>0</v>
      </c>
    </row>
    <row r="510" spans="1:41" x14ac:dyDescent="0.2">
      <c r="A510" s="9" t="str">
        <f>'Cost per option'!A518</f>
        <v>2450 Heat savings - 2e scherm - Agriculture</v>
      </c>
      <c r="B510" t="str">
        <f>_xlfn.IFNA(VLOOKUP(A510,'Energy balance options'!A$7:C$3000,3,FALSE),"")</f>
        <v>Landbouw</v>
      </c>
      <c r="C510">
        <f>SUMIFS('Energy balance options'!$F$7:$F$3000,'Energy balance options'!$B$7:$B$3000,HeatGen!C$2,'Energy balance options'!$A$7:$A$3000,HeatGen!$A510)</f>
        <v>0</v>
      </c>
      <c r="D510">
        <f>SUMIFS('Energy balance options'!$F$7:$F$3000,'Energy balance options'!$B$7:$B$3000,HeatGen!D$2,'Energy balance options'!$A$7:$A$3000,HeatGen!$A510)</f>
        <v>0</v>
      </c>
      <c r="E510">
        <f>SUMIFS('Energy balance options'!$F$7:$F$3000,'Energy balance options'!$B$7:$B$3000,HeatGen!E$2,'Energy balance options'!$A$7:$A$3000,HeatGen!$A510)</f>
        <v>0</v>
      </c>
      <c r="F510">
        <f>SUMIFS('Energy balance options'!$F$7:$F$3000,'Energy balance options'!$B$7:$B$3000,HeatGen!F$2,'Energy balance options'!$A$7:$A$3000,HeatGen!$A510)</f>
        <v>0</v>
      </c>
      <c r="G510">
        <f>SUMIFS('Energy balance options'!$F$7:$F$3000,'Energy balance options'!$B$7:$B$3000,HeatGen!G$2,'Energy balance options'!$A$7:$A$3000,HeatGen!$A510)</f>
        <v>0</v>
      </c>
      <c r="H510">
        <f>SUMIFS('Energy balance options'!$G$7:$G$3000,'Energy balance options'!$B$7:$B$3000,HeatGen!H$2,'Energy balance options'!$A$7:$A$3000,HeatGen!$A510)</f>
        <v>0</v>
      </c>
      <c r="I510">
        <f>SUMIFS('Energy balance options'!$G$7:$G$3000,'Energy balance options'!$B$7:$B$3000,HeatGen!I$2,'Energy balance options'!$A$7:$A$3000,HeatGen!$A510)</f>
        <v>0</v>
      </c>
      <c r="J510">
        <f>SUMIFS('Energy balance options'!$G$7:$G$3000,'Energy balance options'!$B$7:$B$3000,HeatGen!J$2,'Energy balance options'!$A$7:$A$3000,HeatGen!$A510)</f>
        <v>0</v>
      </c>
      <c r="K510">
        <f>SUMIFS('Energy balance options'!$G$7:$G$3000,'Energy balance options'!$B$7:$B$3000,HeatGen!K$2,'Energy balance options'!$A$7:$A$3000,HeatGen!$A510)</f>
        <v>0</v>
      </c>
      <c r="L510">
        <f>SUMIFS('Energy balance options'!$G$7:$G$3000,'Energy balance options'!$B$7:$B$3000,HeatGen!L$2,'Energy balance options'!$A$7:$A$3000,HeatGen!$A510)</f>
        <v>0</v>
      </c>
      <c r="M510">
        <f>SUMIFS('Energy balance options'!$G$7:$G$3000,'Energy balance options'!$B$7:$B$3000,HeatGen!M$2,'Energy balance options'!$A$7:$A$3000,HeatGen!$A510)</f>
        <v>0</v>
      </c>
      <c r="N510">
        <f>SUMIFS('Energy balance options'!$G$7:$G$3000,'Energy balance options'!$B$7:$B$3000,HeatGen!N$2,'Energy balance options'!$A$7:$A$3000,HeatGen!$A510)</f>
        <v>0</v>
      </c>
      <c r="O510">
        <f>SUMIFS('Energy balance options'!$G$7:$G$3000,'Energy balance options'!$B$7:$B$3000,HeatGen!O$2,'Energy balance options'!$A$7:$A$3000,HeatGen!$A510)</f>
        <v>0</v>
      </c>
      <c r="P510">
        <f>SUMIFS('Energy balance options'!$G$7:$G$3000,'Energy balance options'!$B$7:$B$3000,HeatGen!P$2,'Energy balance options'!$A$7:$A$3000,HeatGen!$A510)</f>
        <v>0</v>
      </c>
      <c r="Q510">
        <f>SUMIFS('Energy balance options'!$G$7:$G$3000,'Energy balance options'!$B$7:$B$3000,HeatGen!Q$2,'Energy balance options'!$A$7:$A$3000,HeatGen!$A510)</f>
        <v>0</v>
      </c>
      <c r="R510">
        <f>SUMIFS('Energy balance options'!$G$7:$G$3000,'Energy balance options'!$B$7:$B$3000,HeatGen!R$2,'Energy balance options'!$A$7:$A$3000,HeatGen!$A510)</f>
        <v>0</v>
      </c>
      <c r="S510">
        <f>SUMIFS('Energy balance options'!$G$7:$G$3000,'Energy balance options'!$B$7:$B$3000,HeatGen!S$2,'Energy balance options'!$A$7:$A$3000,HeatGen!$A510)</f>
        <v>0</v>
      </c>
      <c r="T510">
        <f>SUMIFS('Energy balance options'!$G$7:$G$3000,'Energy balance options'!$B$7:$B$3000,HeatGen!T$2,'Energy balance options'!$A$7:$A$3000,HeatGen!$A510)</f>
        <v>0</v>
      </c>
      <c r="U510">
        <f>SUMIFS('Energy balance options'!$G$7:$G$3000,'Energy balance options'!$B$7:$B$3000,HeatGen!U$2,'Energy balance options'!$A$7:$A$3000,HeatGen!$A510)</f>
        <v>0</v>
      </c>
      <c r="V510">
        <f>SUMIFS('Energy balance options'!$G$7:$G$3000,'Energy balance options'!$B$7:$B$3000,HeatGen!V$2,'Energy balance options'!$A$7:$A$3000,HeatGen!$A510)</f>
        <v>0</v>
      </c>
      <c r="W510">
        <f>SUMIFS('Energy balance options'!$G$7:$G$3000,'Energy balance options'!$B$7:$B$3000,HeatGen!W$2,'Energy balance options'!$A$7:$A$3000,HeatGen!$A510)</f>
        <v>0</v>
      </c>
      <c r="X510">
        <f>SUMIFS('Energy balance options'!$G$7:$G$3000,'Energy balance options'!$B$7:$B$3000,HeatGen!X$2,'Energy balance options'!$A$7:$A$3000,HeatGen!$A510)</f>
        <v>0</v>
      </c>
      <c r="Y510">
        <f t="shared" si="119"/>
        <v>0</v>
      </c>
      <c r="Z510">
        <f t="shared" si="120"/>
        <v>0</v>
      </c>
      <c r="AA510">
        <f t="shared" si="121"/>
        <v>0</v>
      </c>
      <c r="AB510">
        <f t="shared" si="122"/>
        <v>0</v>
      </c>
      <c r="AC510">
        <f t="shared" si="123"/>
        <v>0</v>
      </c>
      <c r="AD510">
        <f t="shared" si="124"/>
        <v>0</v>
      </c>
      <c r="AE510">
        <f t="shared" si="125"/>
        <v>0</v>
      </c>
      <c r="AF510">
        <f t="shared" si="126"/>
        <v>0</v>
      </c>
      <c r="AG510">
        <f t="shared" si="127"/>
        <v>0</v>
      </c>
      <c r="AH510">
        <f t="shared" si="128"/>
        <v>0</v>
      </c>
      <c r="AI510">
        <f t="shared" si="129"/>
        <v>0</v>
      </c>
      <c r="AJ510">
        <f t="shared" si="130"/>
        <v>0</v>
      </c>
      <c r="AK510">
        <f t="shared" si="131"/>
        <v>0</v>
      </c>
      <c r="AL510">
        <f t="shared" si="132"/>
        <v>0</v>
      </c>
      <c r="AM510">
        <f t="shared" si="133"/>
        <v>0</v>
      </c>
      <c r="AN510">
        <f t="shared" si="134"/>
        <v>0</v>
      </c>
      <c r="AO510">
        <f t="shared" si="135"/>
        <v>0</v>
      </c>
    </row>
    <row r="511" spans="1:41" x14ac:dyDescent="0.2">
      <c r="A511" s="9" t="str">
        <f>'Cost per option'!A519</f>
        <v>2452 Heat savings - selective ventilation - Agriculture</v>
      </c>
      <c r="B511" t="str">
        <f>_xlfn.IFNA(VLOOKUP(A511,'Energy balance options'!A$7:C$3000,3,FALSE),"")</f>
        <v>Landbouw</v>
      </c>
      <c r="C511">
        <f>SUMIFS('Energy balance options'!$F$7:$F$3000,'Energy balance options'!$B$7:$B$3000,HeatGen!C$2,'Energy balance options'!$A$7:$A$3000,HeatGen!$A511)</f>
        <v>0</v>
      </c>
      <c r="D511">
        <f>SUMIFS('Energy balance options'!$F$7:$F$3000,'Energy balance options'!$B$7:$B$3000,HeatGen!D$2,'Energy balance options'!$A$7:$A$3000,HeatGen!$A511)</f>
        <v>0</v>
      </c>
      <c r="E511">
        <f>SUMIFS('Energy balance options'!$F$7:$F$3000,'Energy balance options'!$B$7:$B$3000,HeatGen!E$2,'Energy balance options'!$A$7:$A$3000,HeatGen!$A511)</f>
        <v>0</v>
      </c>
      <c r="F511">
        <f>SUMIFS('Energy balance options'!$F$7:$F$3000,'Energy balance options'!$B$7:$B$3000,HeatGen!F$2,'Energy balance options'!$A$7:$A$3000,HeatGen!$A511)</f>
        <v>0</v>
      </c>
      <c r="G511">
        <f>SUMIFS('Energy balance options'!$F$7:$F$3000,'Energy balance options'!$B$7:$B$3000,HeatGen!G$2,'Energy balance options'!$A$7:$A$3000,HeatGen!$A511)</f>
        <v>0</v>
      </c>
      <c r="H511">
        <f>SUMIFS('Energy balance options'!$G$7:$G$3000,'Energy balance options'!$B$7:$B$3000,HeatGen!H$2,'Energy balance options'!$A$7:$A$3000,HeatGen!$A511)</f>
        <v>0</v>
      </c>
      <c r="I511">
        <f>SUMIFS('Energy balance options'!$G$7:$G$3000,'Energy balance options'!$B$7:$B$3000,HeatGen!I$2,'Energy balance options'!$A$7:$A$3000,HeatGen!$A511)</f>
        <v>0</v>
      </c>
      <c r="J511">
        <f>SUMIFS('Energy balance options'!$G$7:$G$3000,'Energy balance options'!$B$7:$B$3000,HeatGen!J$2,'Energy balance options'!$A$7:$A$3000,HeatGen!$A511)</f>
        <v>0</v>
      </c>
      <c r="K511">
        <f>SUMIFS('Energy balance options'!$G$7:$G$3000,'Energy balance options'!$B$7:$B$3000,HeatGen!K$2,'Energy balance options'!$A$7:$A$3000,HeatGen!$A511)</f>
        <v>0</v>
      </c>
      <c r="L511">
        <f>SUMIFS('Energy balance options'!$G$7:$G$3000,'Energy balance options'!$B$7:$B$3000,HeatGen!L$2,'Energy balance options'!$A$7:$A$3000,HeatGen!$A511)</f>
        <v>0</v>
      </c>
      <c r="M511">
        <f>SUMIFS('Energy balance options'!$G$7:$G$3000,'Energy balance options'!$B$7:$B$3000,HeatGen!M$2,'Energy balance options'!$A$7:$A$3000,HeatGen!$A511)</f>
        <v>0</v>
      </c>
      <c r="N511">
        <f>SUMIFS('Energy balance options'!$G$7:$G$3000,'Energy balance options'!$B$7:$B$3000,HeatGen!N$2,'Energy balance options'!$A$7:$A$3000,HeatGen!$A511)</f>
        <v>0</v>
      </c>
      <c r="O511">
        <f>SUMIFS('Energy balance options'!$G$7:$G$3000,'Energy balance options'!$B$7:$B$3000,HeatGen!O$2,'Energy balance options'!$A$7:$A$3000,HeatGen!$A511)</f>
        <v>0</v>
      </c>
      <c r="P511">
        <f>SUMIFS('Energy balance options'!$G$7:$G$3000,'Energy balance options'!$B$7:$B$3000,HeatGen!P$2,'Energy balance options'!$A$7:$A$3000,HeatGen!$A511)</f>
        <v>0</v>
      </c>
      <c r="Q511">
        <f>SUMIFS('Energy balance options'!$G$7:$G$3000,'Energy balance options'!$B$7:$B$3000,HeatGen!Q$2,'Energy balance options'!$A$7:$A$3000,HeatGen!$A511)</f>
        <v>0</v>
      </c>
      <c r="R511">
        <f>SUMIFS('Energy balance options'!$G$7:$G$3000,'Energy balance options'!$B$7:$B$3000,HeatGen!R$2,'Energy balance options'!$A$7:$A$3000,HeatGen!$A511)</f>
        <v>0</v>
      </c>
      <c r="S511">
        <f>SUMIFS('Energy balance options'!$G$7:$G$3000,'Energy balance options'!$B$7:$B$3000,HeatGen!S$2,'Energy balance options'!$A$7:$A$3000,HeatGen!$A511)</f>
        <v>0</v>
      </c>
      <c r="T511">
        <f>SUMIFS('Energy balance options'!$G$7:$G$3000,'Energy balance options'!$B$7:$B$3000,HeatGen!T$2,'Energy balance options'!$A$7:$A$3000,HeatGen!$A511)</f>
        <v>0</v>
      </c>
      <c r="U511">
        <f>SUMIFS('Energy balance options'!$G$7:$G$3000,'Energy balance options'!$B$7:$B$3000,HeatGen!U$2,'Energy balance options'!$A$7:$A$3000,HeatGen!$A511)</f>
        <v>0</v>
      </c>
      <c r="V511">
        <f>SUMIFS('Energy balance options'!$G$7:$G$3000,'Energy balance options'!$B$7:$B$3000,HeatGen!V$2,'Energy balance options'!$A$7:$A$3000,HeatGen!$A511)</f>
        <v>0</v>
      </c>
      <c r="W511">
        <f>SUMIFS('Energy balance options'!$G$7:$G$3000,'Energy balance options'!$B$7:$B$3000,HeatGen!W$2,'Energy balance options'!$A$7:$A$3000,HeatGen!$A511)</f>
        <v>0</v>
      </c>
      <c r="X511">
        <f>SUMIFS('Energy balance options'!$G$7:$G$3000,'Energy balance options'!$B$7:$B$3000,HeatGen!X$2,'Energy balance options'!$A$7:$A$3000,HeatGen!$A511)</f>
        <v>0</v>
      </c>
      <c r="Y511">
        <f t="shared" si="119"/>
        <v>0</v>
      </c>
      <c r="Z511">
        <f t="shared" si="120"/>
        <v>0</v>
      </c>
      <c r="AA511">
        <f t="shared" si="121"/>
        <v>0</v>
      </c>
      <c r="AB511">
        <f t="shared" si="122"/>
        <v>0</v>
      </c>
      <c r="AC511">
        <f t="shared" si="123"/>
        <v>0</v>
      </c>
      <c r="AD511">
        <f t="shared" si="124"/>
        <v>0</v>
      </c>
      <c r="AE511">
        <f t="shared" si="125"/>
        <v>0</v>
      </c>
      <c r="AF511">
        <f t="shared" si="126"/>
        <v>0</v>
      </c>
      <c r="AG511">
        <f t="shared" si="127"/>
        <v>0</v>
      </c>
      <c r="AH511">
        <f t="shared" si="128"/>
        <v>0</v>
      </c>
      <c r="AI511">
        <f t="shared" si="129"/>
        <v>0</v>
      </c>
      <c r="AJ511">
        <f t="shared" si="130"/>
        <v>0</v>
      </c>
      <c r="AK511">
        <f t="shared" si="131"/>
        <v>0</v>
      </c>
      <c r="AL511">
        <f t="shared" si="132"/>
        <v>0</v>
      </c>
      <c r="AM511">
        <f t="shared" si="133"/>
        <v>0</v>
      </c>
      <c r="AN511">
        <f t="shared" si="134"/>
        <v>0</v>
      </c>
      <c r="AO511">
        <f t="shared" si="135"/>
        <v>0</v>
      </c>
    </row>
    <row r="512" spans="1:41" x14ac:dyDescent="0.2">
      <c r="A512" s="9" t="str">
        <f>'Cost per option'!A520</f>
        <v>2461 External NH3 for fertilizer industry</v>
      </c>
      <c r="B512" t="str">
        <f>_xlfn.IFNA(VLOOKUP(A512,'Energy balance options'!A$7:C$3000,3,FALSE),"")</f>
        <v>Kunstmestindustrie</v>
      </c>
      <c r="C512">
        <f>SUMIFS('Energy balance options'!$F$7:$F$3000,'Energy balance options'!$B$7:$B$3000,HeatGen!C$2,'Energy balance options'!$A$7:$A$3000,HeatGen!$A512)</f>
        <v>0</v>
      </c>
      <c r="D512">
        <f>SUMIFS('Energy balance options'!$F$7:$F$3000,'Energy balance options'!$B$7:$B$3000,HeatGen!D$2,'Energy balance options'!$A$7:$A$3000,HeatGen!$A512)</f>
        <v>0</v>
      </c>
      <c r="E512">
        <f>SUMIFS('Energy balance options'!$F$7:$F$3000,'Energy balance options'!$B$7:$B$3000,HeatGen!E$2,'Energy balance options'!$A$7:$A$3000,HeatGen!$A512)</f>
        <v>0</v>
      </c>
      <c r="F512">
        <f>SUMIFS('Energy balance options'!$F$7:$F$3000,'Energy balance options'!$B$7:$B$3000,HeatGen!F$2,'Energy balance options'!$A$7:$A$3000,HeatGen!$A512)</f>
        <v>0</v>
      </c>
      <c r="G512">
        <f>SUMIFS('Energy balance options'!$F$7:$F$3000,'Energy balance options'!$B$7:$B$3000,HeatGen!G$2,'Energy balance options'!$A$7:$A$3000,HeatGen!$A512)</f>
        <v>0</v>
      </c>
      <c r="H512">
        <f>SUMIFS('Energy balance options'!$G$7:$G$3000,'Energy balance options'!$B$7:$B$3000,HeatGen!H$2,'Energy balance options'!$A$7:$A$3000,HeatGen!$A512)</f>
        <v>0</v>
      </c>
      <c r="I512">
        <f>SUMIFS('Energy balance options'!$G$7:$G$3000,'Energy balance options'!$B$7:$B$3000,HeatGen!I$2,'Energy balance options'!$A$7:$A$3000,HeatGen!$A512)</f>
        <v>0</v>
      </c>
      <c r="J512">
        <f>SUMIFS('Energy balance options'!$G$7:$G$3000,'Energy balance options'!$B$7:$B$3000,HeatGen!J$2,'Energy balance options'!$A$7:$A$3000,HeatGen!$A512)</f>
        <v>1.413149828E-3</v>
      </c>
      <c r="K512">
        <f>SUMIFS('Energy balance options'!$G$7:$G$3000,'Energy balance options'!$B$7:$B$3000,HeatGen!K$2,'Energy balance options'!$A$7:$A$3000,HeatGen!$A512)</f>
        <v>0</v>
      </c>
      <c r="L512">
        <f>SUMIFS('Energy balance options'!$G$7:$G$3000,'Energy balance options'!$B$7:$B$3000,HeatGen!L$2,'Energy balance options'!$A$7:$A$3000,HeatGen!$A512)</f>
        <v>0</v>
      </c>
      <c r="M512">
        <f>SUMIFS('Energy balance options'!$G$7:$G$3000,'Energy balance options'!$B$7:$B$3000,HeatGen!M$2,'Energy balance options'!$A$7:$A$3000,HeatGen!$A512)</f>
        <v>0</v>
      </c>
      <c r="N512">
        <f>SUMIFS('Energy balance options'!$G$7:$G$3000,'Energy balance options'!$B$7:$B$3000,HeatGen!N$2,'Energy balance options'!$A$7:$A$3000,HeatGen!$A512)</f>
        <v>0</v>
      </c>
      <c r="O512">
        <f>SUMIFS('Energy balance options'!$G$7:$G$3000,'Energy balance options'!$B$7:$B$3000,HeatGen!O$2,'Energy balance options'!$A$7:$A$3000,HeatGen!$A512)</f>
        <v>0</v>
      </c>
      <c r="P512">
        <f>SUMIFS('Energy balance options'!$G$7:$G$3000,'Energy balance options'!$B$7:$B$3000,HeatGen!P$2,'Energy balance options'!$A$7:$A$3000,HeatGen!$A512)</f>
        <v>0</v>
      </c>
      <c r="Q512">
        <f>SUMIFS('Energy balance options'!$G$7:$G$3000,'Energy balance options'!$B$7:$B$3000,HeatGen!Q$2,'Energy balance options'!$A$7:$A$3000,HeatGen!$A512)</f>
        <v>0</v>
      </c>
      <c r="R512">
        <f>SUMIFS('Energy balance options'!$G$7:$G$3000,'Energy balance options'!$B$7:$B$3000,HeatGen!R$2,'Energy balance options'!$A$7:$A$3000,HeatGen!$A512)</f>
        <v>0</v>
      </c>
      <c r="S512">
        <f>SUMIFS('Energy balance options'!$G$7:$G$3000,'Energy balance options'!$B$7:$B$3000,HeatGen!S$2,'Energy balance options'!$A$7:$A$3000,HeatGen!$A512)</f>
        <v>0</v>
      </c>
      <c r="T512">
        <f>SUMIFS('Energy balance options'!$G$7:$G$3000,'Energy balance options'!$B$7:$B$3000,HeatGen!T$2,'Energy balance options'!$A$7:$A$3000,HeatGen!$A512)</f>
        <v>0</v>
      </c>
      <c r="U512">
        <f>SUMIFS('Energy balance options'!$G$7:$G$3000,'Energy balance options'!$B$7:$B$3000,HeatGen!U$2,'Energy balance options'!$A$7:$A$3000,HeatGen!$A512)</f>
        <v>0</v>
      </c>
      <c r="V512">
        <f>SUMIFS('Energy balance options'!$G$7:$G$3000,'Energy balance options'!$B$7:$B$3000,HeatGen!V$2,'Energy balance options'!$A$7:$A$3000,HeatGen!$A512)</f>
        <v>0</v>
      </c>
      <c r="W512">
        <f>SUMIFS('Energy balance options'!$G$7:$G$3000,'Energy balance options'!$B$7:$B$3000,HeatGen!W$2,'Energy balance options'!$A$7:$A$3000,HeatGen!$A512)</f>
        <v>0</v>
      </c>
      <c r="X512">
        <f>SUMIFS('Energy balance options'!$G$7:$G$3000,'Energy balance options'!$B$7:$B$3000,HeatGen!X$2,'Energy balance options'!$A$7:$A$3000,HeatGen!$A512)</f>
        <v>0</v>
      </c>
      <c r="Y512">
        <f t="shared" si="119"/>
        <v>0</v>
      </c>
      <c r="Z512">
        <f t="shared" si="120"/>
        <v>0</v>
      </c>
      <c r="AA512">
        <f t="shared" si="121"/>
        <v>0</v>
      </c>
      <c r="AB512">
        <f t="shared" si="122"/>
        <v>0</v>
      </c>
      <c r="AC512">
        <f t="shared" si="123"/>
        <v>0</v>
      </c>
      <c r="AD512">
        <f t="shared" si="124"/>
        <v>0</v>
      </c>
      <c r="AE512">
        <f t="shared" si="125"/>
        <v>0</v>
      </c>
      <c r="AF512">
        <f t="shared" si="126"/>
        <v>0</v>
      </c>
      <c r="AG512">
        <f t="shared" si="127"/>
        <v>0</v>
      </c>
      <c r="AH512">
        <f t="shared" si="128"/>
        <v>0</v>
      </c>
      <c r="AI512">
        <f t="shared" si="129"/>
        <v>0</v>
      </c>
      <c r="AJ512">
        <f t="shared" si="130"/>
        <v>0</v>
      </c>
      <c r="AK512">
        <f t="shared" si="131"/>
        <v>0</v>
      </c>
      <c r="AL512">
        <f t="shared" si="132"/>
        <v>0</v>
      </c>
      <c r="AM512">
        <f t="shared" si="133"/>
        <v>0</v>
      </c>
      <c r="AN512">
        <f t="shared" si="134"/>
        <v>0</v>
      </c>
      <c r="AO512">
        <f t="shared" si="135"/>
        <v>0</v>
      </c>
    </row>
    <row r="513" spans="1:41" x14ac:dyDescent="0.2">
      <c r="A513" s="9" t="str">
        <f>'Cost per option'!A521</f>
        <v>2480 REF data center</v>
      </c>
      <c r="B513" t="str">
        <f>_xlfn.IFNA(VLOOKUP(A513,'Energy balance options'!A$7:C$3000,3,FALSE),"")</f>
        <v>HDO</v>
      </c>
      <c r="C513">
        <f>SUMIFS('Energy balance options'!$F$7:$F$3000,'Energy balance options'!$B$7:$B$3000,HeatGen!C$2,'Energy balance options'!$A$7:$A$3000,HeatGen!$A513)</f>
        <v>0</v>
      </c>
      <c r="D513">
        <f>SUMIFS('Energy balance options'!$F$7:$F$3000,'Energy balance options'!$B$7:$B$3000,HeatGen!D$2,'Energy balance options'!$A$7:$A$3000,HeatGen!$A513)</f>
        <v>0</v>
      </c>
      <c r="E513">
        <f>SUMIFS('Energy balance options'!$F$7:$F$3000,'Energy balance options'!$B$7:$B$3000,HeatGen!E$2,'Energy balance options'!$A$7:$A$3000,HeatGen!$A513)</f>
        <v>0</v>
      </c>
      <c r="F513">
        <f>SUMIFS('Energy balance options'!$F$7:$F$3000,'Energy balance options'!$B$7:$B$3000,HeatGen!F$2,'Energy balance options'!$A$7:$A$3000,HeatGen!$A513)</f>
        <v>0</v>
      </c>
      <c r="G513">
        <f>SUMIFS('Energy balance options'!$F$7:$F$3000,'Energy balance options'!$B$7:$B$3000,HeatGen!G$2,'Energy balance options'!$A$7:$A$3000,HeatGen!$A513)</f>
        <v>0</v>
      </c>
      <c r="H513">
        <f>SUMIFS('Energy balance options'!$G$7:$G$3000,'Energy balance options'!$B$7:$B$3000,HeatGen!H$2,'Energy balance options'!$A$7:$A$3000,HeatGen!$A513)</f>
        <v>0</v>
      </c>
      <c r="I513">
        <f>SUMIFS('Energy balance options'!$G$7:$G$3000,'Energy balance options'!$B$7:$B$3000,HeatGen!I$2,'Energy balance options'!$A$7:$A$3000,HeatGen!$A513)</f>
        <v>0</v>
      </c>
      <c r="J513">
        <f>SUMIFS('Energy balance options'!$G$7:$G$3000,'Energy balance options'!$B$7:$B$3000,HeatGen!J$2,'Energy balance options'!$A$7:$A$3000,HeatGen!$A513)</f>
        <v>17.13565097</v>
      </c>
      <c r="K513">
        <f>SUMIFS('Energy balance options'!$G$7:$G$3000,'Energy balance options'!$B$7:$B$3000,HeatGen!K$2,'Energy balance options'!$A$7:$A$3000,HeatGen!$A513)</f>
        <v>0</v>
      </c>
      <c r="L513">
        <f>SUMIFS('Energy balance options'!$G$7:$G$3000,'Energy balance options'!$B$7:$B$3000,HeatGen!L$2,'Energy balance options'!$A$7:$A$3000,HeatGen!$A513)</f>
        <v>0</v>
      </c>
      <c r="M513">
        <f>SUMIFS('Energy balance options'!$G$7:$G$3000,'Energy balance options'!$B$7:$B$3000,HeatGen!M$2,'Energy balance options'!$A$7:$A$3000,HeatGen!$A513)</f>
        <v>0</v>
      </c>
      <c r="N513">
        <f>SUMIFS('Energy balance options'!$G$7:$G$3000,'Energy balance options'!$B$7:$B$3000,HeatGen!N$2,'Energy balance options'!$A$7:$A$3000,HeatGen!$A513)</f>
        <v>0</v>
      </c>
      <c r="O513">
        <f>SUMIFS('Energy balance options'!$G$7:$G$3000,'Energy balance options'!$B$7:$B$3000,HeatGen!O$2,'Energy balance options'!$A$7:$A$3000,HeatGen!$A513)</f>
        <v>0</v>
      </c>
      <c r="P513">
        <f>SUMIFS('Energy balance options'!$G$7:$G$3000,'Energy balance options'!$B$7:$B$3000,HeatGen!P$2,'Energy balance options'!$A$7:$A$3000,HeatGen!$A513)</f>
        <v>0</v>
      </c>
      <c r="Q513">
        <f>SUMIFS('Energy balance options'!$G$7:$G$3000,'Energy balance options'!$B$7:$B$3000,HeatGen!Q$2,'Energy balance options'!$A$7:$A$3000,HeatGen!$A513)</f>
        <v>0</v>
      </c>
      <c r="R513">
        <f>SUMIFS('Energy balance options'!$G$7:$G$3000,'Energy balance options'!$B$7:$B$3000,HeatGen!R$2,'Energy balance options'!$A$7:$A$3000,HeatGen!$A513)</f>
        <v>0</v>
      </c>
      <c r="S513">
        <f>SUMIFS('Energy balance options'!$G$7:$G$3000,'Energy balance options'!$B$7:$B$3000,HeatGen!S$2,'Energy balance options'!$A$7:$A$3000,HeatGen!$A513)</f>
        <v>0</v>
      </c>
      <c r="T513">
        <f>SUMIFS('Energy balance options'!$G$7:$G$3000,'Energy balance options'!$B$7:$B$3000,HeatGen!T$2,'Energy balance options'!$A$7:$A$3000,HeatGen!$A513)</f>
        <v>0</v>
      </c>
      <c r="U513">
        <f>SUMIFS('Energy balance options'!$G$7:$G$3000,'Energy balance options'!$B$7:$B$3000,HeatGen!U$2,'Energy balance options'!$A$7:$A$3000,HeatGen!$A513)</f>
        <v>0</v>
      </c>
      <c r="V513">
        <f>SUMIFS('Energy balance options'!$G$7:$G$3000,'Energy balance options'!$B$7:$B$3000,HeatGen!V$2,'Energy balance options'!$A$7:$A$3000,HeatGen!$A513)</f>
        <v>0</v>
      </c>
      <c r="W513">
        <f>SUMIFS('Energy balance options'!$G$7:$G$3000,'Energy balance options'!$B$7:$B$3000,HeatGen!W$2,'Energy balance options'!$A$7:$A$3000,HeatGen!$A513)</f>
        <v>0</v>
      </c>
      <c r="X513">
        <f>SUMIFS('Energy balance options'!$G$7:$G$3000,'Energy balance options'!$B$7:$B$3000,HeatGen!X$2,'Energy balance options'!$A$7:$A$3000,HeatGen!$A513)</f>
        <v>0</v>
      </c>
      <c r="Y513">
        <f t="shared" si="119"/>
        <v>0</v>
      </c>
      <c r="Z513">
        <f t="shared" si="120"/>
        <v>0</v>
      </c>
      <c r="AA513">
        <f t="shared" si="121"/>
        <v>0</v>
      </c>
      <c r="AB513">
        <f t="shared" si="122"/>
        <v>0</v>
      </c>
      <c r="AC513">
        <f t="shared" si="123"/>
        <v>0</v>
      </c>
      <c r="AD513">
        <f t="shared" si="124"/>
        <v>0</v>
      </c>
      <c r="AE513">
        <f t="shared" si="125"/>
        <v>0</v>
      </c>
      <c r="AF513">
        <f t="shared" si="126"/>
        <v>0</v>
      </c>
      <c r="AG513">
        <f t="shared" si="127"/>
        <v>0</v>
      </c>
      <c r="AH513">
        <f t="shared" si="128"/>
        <v>0</v>
      </c>
      <c r="AI513">
        <f t="shared" si="129"/>
        <v>0</v>
      </c>
      <c r="AJ513">
        <f t="shared" si="130"/>
        <v>0</v>
      </c>
      <c r="AK513">
        <f t="shared" si="131"/>
        <v>0</v>
      </c>
      <c r="AL513">
        <f t="shared" si="132"/>
        <v>0</v>
      </c>
      <c r="AM513">
        <f t="shared" si="133"/>
        <v>0</v>
      </c>
      <c r="AN513">
        <f t="shared" si="134"/>
        <v>0</v>
      </c>
      <c r="AO513">
        <f t="shared" si="135"/>
        <v>0</v>
      </c>
    </row>
    <row r="514" spans="1:41" x14ac:dyDescent="0.2">
      <c r="A514" s="9" t="str">
        <f>'Cost per option'!A522</f>
        <v>2482 H2 from NH3 cracking</v>
      </c>
      <c r="B514" t="str">
        <f>_xlfn.IFNA(VLOOKUP(A514,'Energy balance options'!A$7:C$3000,3,FALSE),"")</f>
        <v>H2 voorziening</v>
      </c>
      <c r="C514">
        <f>SUMIFS('Energy balance options'!$F$7:$F$3000,'Energy balance options'!$B$7:$B$3000,HeatGen!C$2,'Energy balance options'!$A$7:$A$3000,HeatGen!$A514)</f>
        <v>0</v>
      </c>
      <c r="D514">
        <f>SUMIFS('Energy balance options'!$F$7:$F$3000,'Energy balance options'!$B$7:$B$3000,HeatGen!D$2,'Energy balance options'!$A$7:$A$3000,HeatGen!$A514)</f>
        <v>0</v>
      </c>
      <c r="E514">
        <f>SUMIFS('Energy balance options'!$F$7:$F$3000,'Energy balance options'!$B$7:$B$3000,HeatGen!E$2,'Energy balance options'!$A$7:$A$3000,HeatGen!$A514)</f>
        <v>0</v>
      </c>
      <c r="F514">
        <f>SUMIFS('Energy balance options'!$F$7:$F$3000,'Energy balance options'!$B$7:$B$3000,HeatGen!F$2,'Energy balance options'!$A$7:$A$3000,HeatGen!$A514)</f>
        <v>0</v>
      </c>
      <c r="G514">
        <f>SUMIFS('Energy balance options'!$F$7:$F$3000,'Energy balance options'!$B$7:$B$3000,HeatGen!G$2,'Energy balance options'!$A$7:$A$3000,HeatGen!$A514)</f>
        <v>0</v>
      </c>
      <c r="H514">
        <f>SUMIFS('Energy balance options'!$G$7:$G$3000,'Energy balance options'!$B$7:$B$3000,HeatGen!H$2,'Energy balance options'!$A$7:$A$3000,HeatGen!$A514)</f>
        <v>0</v>
      </c>
      <c r="I514">
        <f>SUMIFS('Energy balance options'!$G$7:$G$3000,'Energy balance options'!$B$7:$B$3000,HeatGen!I$2,'Energy balance options'!$A$7:$A$3000,HeatGen!$A514)</f>
        <v>0</v>
      </c>
      <c r="J514">
        <f>SUMIFS('Energy balance options'!$G$7:$G$3000,'Energy balance options'!$B$7:$B$3000,HeatGen!J$2,'Energy balance options'!$A$7:$A$3000,HeatGen!$A514)</f>
        <v>2.2526099229999999E-6</v>
      </c>
      <c r="K514">
        <f>SUMIFS('Energy balance options'!$G$7:$G$3000,'Energy balance options'!$B$7:$B$3000,HeatGen!K$2,'Energy balance options'!$A$7:$A$3000,HeatGen!$A514)</f>
        <v>0</v>
      </c>
      <c r="L514">
        <f>SUMIFS('Energy balance options'!$G$7:$G$3000,'Energy balance options'!$B$7:$B$3000,HeatGen!L$2,'Energy balance options'!$A$7:$A$3000,HeatGen!$A514)</f>
        <v>0</v>
      </c>
      <c r="M514">
        <f>SUMIFS('Energy balance options'!$G$7:$G$3000,'Energy balance options'!$B$7:$B$3000,HeatGen!M$2,'Energy balance options'!$A$7:$A$3000,HeatGen!$A514)</f>
        <v>0</v>
      </c>
      <c r="N514">
        <f>SUMIFS('Energy balance options'!$G$7:$G$3000,'Energy balance options'!$B$7:$B$3000,HeatGen!N$2,'Energy balance options'!$A$7:$A$3000,HeatGen!$A514)</f>
        <v>0</v>
      </c>
      <c r="O514">
        <f>SUMIFS('Energy balance options'!$G$7:$G$3000,'Energy balance options'!$B$7:$B$3000,HeatGen!O$2,'Energy balance options'!$A$7:$A$3000,HeatGen!$A514)</f>
        <v>0</v>
      </c>
      <c r="P514">
        <f>SUMIFS('Energy balance options'!$G$7:$G$3000,'Energy balance options'!$B$7:$B$3000,HeatGen!P$2,'Energy balance options'!$A$7:$A$3000,HeatGen!$A514)</f>
        <v>0</v>
      </c>
      <c r="Q514">
        <f>SUMIFS('Energy balance options'!$G$7:$G$3000,'Energy balance options'!$B$7:$B$3000,HeatGen!Q$2,'Energy balance options'!$A$7:$A$3000,HeatGen!$A514)</f>
        <v>0</v>
      </c>
      <c r="R514">
        <f>SUMIFS('Energy balance options'!$G$7:$G$3000,'Energy balance options'!$B$7:$B$3000,HeatGen!R$2,'Energy balance options'!$A$7:$A$3000,HeatGen!$A514)</f>
        <v>0</v>
      </c>
      <c r="S514">
        <f>SUMIFS('Energy balance options'!$G$7:$G$3000,'Energy balance options'!$B$7:$B$3000,HeatGen!S$2,'Energy balance options'!$A$7:$A$3000,HeatGen!$A514)</f>
        <v>0</v>
      </c>
      <c r="T514">
        <f>SUMIFS('Energy balance options'!$G$7:$G$3000,'Energy balance options'!$B$7:$B$3000,HeatGen!T$2,'Energy balance options'!$A$7:$A$3000,HeatGen!$A514)</f>
        <v>0</v>
      </c>
      <c r="U514">
        <f>SUMIFS('Energy balance options'!$G$7:$G$3000,'Energy balance options'!$B$7:$B$3000,HeatGen!U$2,'Energy balance options'!$A$7:$A$3000,HeatGen!$A514)</f>
        <v>0</v>
      </c>
      <c r="V514">
        <f>SUMIFS('Energy balance options'!$G$7:$G$3000,'Energy balance options'!$B$7:$B$3000,HeatGen!V$2,'Energy balance options'!$A$7:$A$3000,HeatGen!$A514)</f>
        <v>0</v>
      </c>
      <c r="W514">
        <f>SUMIFS('Energy balance options'!$G$7:$G$3000,'Energy balance options'!$B$7:$B$3000,HeatGen!W$2,'Energy balance options'!$A$7:$A$3000,HeatGen!$A514)</f>
        <v>0</v>
      </c>
      <c r="X514">
        <f>SUMIFS('Energy balance options'!$G$7:$G$3000,'Energy balance options'!$B$7:$B$3000,HeatGen!X$2,'Energy balance options'!$A$7:$A$3000,HeatGen!$A514)</f>
        <v>0</v>
      </c>
      <c r="Y514">
        <f t="shared" si="119"/>
        <v>0</v>
      </c>
      <c r="Z514">
        <f t="shared" si="120"/>
        <v>0</v>
      </c>
      <c r="AA514">
        <f t="shared" si="121"/>
        <v>0</v>
      </c>
      <c r="AB514">
        <f t="shared" si="122"/>
        <v>0</v>
      </c>
      <c r="AC514">
        <f t="shared" si="123"/>
        <v>0</v>
      </c>
      <c r="AD514">
        <f t="shared" si="124"/>
        <v>0</v>
      </c>
      <c r="AE514">
        <f t="shared" si="125"/>
        <v>0</v>
      </c>
      <c r="AF514">
        <f t="shared" si="126"/>
        <v>0</v>
      </c>
      <c r="AG514">
        <f t="shared" si="127"/>
        <v>0</v>
      </c>
      <c r="AH514">
        <f t="shared" si="128"/>
        <v>0</v>
      </c>
      <c r="AI514">
        <f t="shared" si="129"/>
        <v>0</v>
      </c>
      <c r="AJ514">
        <f t="shared" si="130"/>
        <v>0</v>
      </c>
      <c r="AK514">
        <f t="shared" si="131"/>
        <v>0</v>
      </c>
      <c r="AL514">
        <f t="shared" si="132"/>
        <v>0</v>
      </c>
      <c r="AM514">
        <f t="shared" si="133"/>
        <v>0</v>
      </c>
      <c r="AN514">
        <f t="shared" si="134"/>
        <v>0</v>
      </c>
      <c r="AO514">
        <f t="shared" si="135"/>
        <v>0</v>
      </c>
    </row>
    <row r="515" spans="1:41" x14ac:dyDescent="0.2">
      <c r="A515" s="9" t="str">
        <f>'Cost per option'!A523</f>
        <v>2485 Waste heat  - Heat Pump - Refinery</v>
      </c>
      <c r="B515" t="str">
        <f>_xlfn.IFNA(VLOOKUP(A515,'Energy balance options'!A$7:C$3000,3,FALSE),"")</f>
        <v>Raffinaderijen</v>
      </c>
      <c r="C515">
        <f>SUMIFS('Energy balance options'!$F$7:$F$3000,'Energy balance options'!$B$7:$B$3000,HeatGen!C$2,'Energy balance options'!$A$7:$A$3000,HeatGen!$A515)</f>
        <v>0</v>
      </c>
      <c r="D515">
        <f>SUMIFS('Energy balance options'!$F$7:$F$3000,'Energy balance options'!$B$7:$B$3000,HeatGen!D$2,'Energy balance options'!$A$7:$A$3000,HeatGen!$A515)</f>
        <v>-5.7882099540000001E-5</v>
      </c>
      <c r="E515">
        <f>SUMIFS('Energy balance options'!$F$7:$F$3000,'Energy balance options'!$B$7:$B$3000,HeatGen!E$2,'Energy balance options'!$A$7:$A$3000,HeatGen!$A515)</f>
        <v>0</v>
      </c>
      <c r="F515">
        <f>SUMIFS('Energy balance options'!$F$7:$F$3000,'Energy balance options'!$B$7:$B$3000,HeatGen!F$2,'Energy balance options'!$A$7:$A$3000,HeatGen!$A515)</f>
        <v>0</v>
      </c>
      <c r="G515">
        <f>SUMIFS('Energy balance options'!$F$7:$F$3000,'Energy balance options'!$B$7:$B$3000,HeatGen!G$2,'Energy balance options'!$A$7:$A$3000,HeatGen!$A515)</f>
        <v>0</v>
      </c>
      <c r="H515">
        <f>SUMIFS('Energy balance options'!$G$7:$G$3000,'Energy balance options'!$B$7:$B$3000,HeatGen!H$2,'Energy balance options'!$A$7:$A$3000,HeatGen!$A515)</f>
        <v>0</v>
      </c>
      <c r="I515">
        <f>SUMIFS('Energy balance options'!$G$7:$G$3000,'Energy balance options'!$B$7:$B$3000,HeatGen!I$2,'Energy balance options'!$A$7:$A$3000,HeatGen!$A515)</f>
        <v>0</v>
      </c>
      <c r="J515">
        <f>SUMIFS('Energy balance options'!$G$7:$G$3000,'Energy balance options'!$B$7:$B$3000,HeatGen!J$2,'Energy balance options'!$A$7:$A$3000,HeatGen!$A515)</f>
        <v>1.9294033159999999E-5</v>
      </c>
      <c r="K515">
        <f>SUMIFS('Energy balance options'!$G$7:$G$3000,'Energy balance options'!$B$7:$B$3000,HeatGen!K$2,'Energy balance options'!$A$7:$A$3000,HeatGen!$A515)</f>
        <v>0</v>
      </c>
      <c r="L515">
        <f>SUMIFS('Energy balance options'!$G$7:$G$3000,'Energy balance options'!$B$7:$B$3000,HeatGen!L$2,'Energy balance options'!$A$7:$A$3000,HeatGen!$A515)</f>
        <v>0</v>
      </c>
      <c r="M515">
        <f>SUMIFS('Energy balance options'!$G$7:$G$3000,'Energy balance options'!$B$7:$B$3000,HeatGen!M$2,'Energy balance options'!$A$7:$A$3000,HeatGen!$A515)</f>
        <v>0</v>
      </c>
      <c r="N515">
        <f>SUMIFS('Energy balance options'!$G$7:$G$3000,'Energy balance options'!$B$7:$B$3000,HeatGen!N$2,'Energy balance options'!$A$7:$A$3000,HeatGen!$A515)</f>
        <v>0</v>
      </c>
      <c r="O515">
        <f>SUMIFS('Energy balance options'!$G$7:$G$3000,'Energy balance options'!$B$7:$B$3000,HeatGen!O$2,'Energy balance options'!$A$7:$A$3000,HeatGen!$A515)</f>
        <v>0</v>
      </c>
      <c r="P515">
        <f>SUMIFS('Energy balance options'!$G$7:$G$3000,'Energy balance options'!$B$7:$B$3000,HeatGen!P$2,'Energy balance options'!$A$7:$A$3000,HeatGen!$A515)</f>
        <v>0</v>
      </c>
      <c r="Q515">
        <f>SUMIFS('Energy balance options'!$G$7:$G$3000,'Energy balance options'!$B$7:$B$3000,HeatGen!Q$2,'Energy balance options'!$A$7:$A$3000,HeatGen!$A515)</f>
        <v>0</v>
      </c>
      <c r="R515">
        <f>SUMIFS('Energy balance options'!$G$7:$G$3000,'Energy balance options'!$B$7:$B$3000,HeatGen!R$2,'Energy balance options'!$A$7:$A$3000,HeatGen!$A515)</f>
        <v>0</v>
      </c>
      <c r="S515">
        <f>SUMIFS('Energy balance options'!$G$7:$G$3000,'Energy balance options'!$B$7:$B$3000,HeatGen!S$2,'Energy balance options'!$A$7:$A$3000,HeatGen!$A515)</f>
        <v>0</v>
      </c>
      <c r="T515">
        <f>SUMIFS('Energy balance options'!$G$7:$G$3000,'Energy balance options'!$B$7:$B$3000,HeatGen!T$2,'Energy balance options'!$A$7:$A$3000,HeatGen!$A515)</f>
        <v>0</v>
      </c>
      <c r="U515">
        <f>SUMIFS('Energy balance options'!$G$7:$G$3000,'Energy balance options'!$B$7:$B$3000,HeatGen!U$2,'Energy balance options'!$A$7:$A$3000,HeatGen!$A515)</f>
        <v>0</v>
      </c>
      <c r="V515">
        <f>SUMIFS('Energy balance options'!$G$7:$G$3000,'Energy balance options'!$B$7:$B$3000,HeatGen!V$2,'Energy balance options'!$A$7:$A$3000,HeatGen!$A515)</f>
        <v>0</v>
      </c>
      <c r="W515">
        <f>SUMIFS('Energy balance options'!$G$7:$G$3000,'Energy balance options'!$B$7:$B$3000,HeatGen!W$2,'Energy balance options'!$A$7:$A$3000,HeatGen!$A515)</f>
        <v>0</v>
      </c>
      <c r="X515">
        <f>SUMIFS('Energy balance options'!$G$7:$G$3000,'Energy balance options'!$B$7:$B$3000,HeatGen!X$2,'Energy balance options'!$A$7:$A$3000,HeatGen!$A515)</f>
        <v>0</v>
      </c>
      <c r="Y515">
        <f t="shared" ref="Y515:Y578" si="136">IFERROR(H515/SUM($H515:$X515),0)*SUM($C515:$G515)</f>
        <v>0</v>
      </c>
      <c r="Z515">
        <f t="shared" ref="Z515:Z578" si="137">IFERROR(I515/SUM($H515:$X515),0)*SUM($C515:$G515)</f>
        <v>0</v>
      </c>
      <c r="AA515">
        <f t="shared" ref="AA515:AA578" si="138">IFERROR(J515/SUM($H515:$X515),0)*SUM($C515:$G515)</f>
        <v>-5.7882099540000001E-5</v>
      </c>
      <c r="AB515">
        <f t="shared" ref="AB515:AB578" si="139">IFERROR(K515/SUM($H515:$X515),0)*SUM($C515:$G515)</f>
        <v>0</v>
      </c>
      <c r="AC515">
        <f t="shared" ref="AC515:AC578" si="140">IFERROR(L515/SUM($H515:$X515),0)*SUM($C515:$G515)</f>
        <v>0</v>
      </c>
      <c r="AD515">
        <f t="shared" ref="AD515:AD578" si="141">IFERROR(M515/SUM($H515:$X515),0)*SUM($C515:$G515)</f>
        <v>0</v>
      </c>
      <c r="AE515">
        <f t="shared" ref="AE515:AE578" si="142">IFERROR(N515/SUM($H515:$X515),0)*SUM($C515:$G515)</f>
        <v>0</v>
      </c>
      <c r="AF515">
        <f t="shared" ref="AF515:AF578" si="143">IFERROR(O515/SUM($H515:$X515),0)*SUM($C515:$G515)</f>
        <v>0</v>
      </c>
      <c r="AG515">
        <f t="shared" ref="AG515:AG578" si="144">IFERROR(P515/SUM($H515:$X515),0)*SUM($C515:$G515)</f>
        <v>0</v>
      </c>
      <c r="AH515">
        <f t="shared" ref="AH515:AH578" si="145">IFERROR(Q515/SUM($H515:$X515),0)*SUM($C515:$G515)</f>
        <v>0</v>
      </c>
      <c r="AI515">
        <f t="shared" ref="AI515:AI578" si="146">IFERROR(R515/SUM($H515:$X515),0)*SUM($C515:$G515)</f>
        <v>0</v>
      </c>
      <c r="AJ515">
        <f t="shared" ref="AJ515:AJ578" si="147">IFERROR(S515/SUM($H515:$X515),0)*SUM($C515:$G515)</f>
        <v>0</v>
      </c>
      <c r="AK515">
        <f t="shared" ref="AK515:AK578" si="148">IFERROR(T515/SUM($H515:$X515),0)*SUM($C515:$G515)</f>
        <v>0</v>
      </c>
      <c r="AL515">
        <f t="shared" ref="AL515:AL578" si="149">IFERROR(U515/SUM($H515:$X515),0)*SUM($C515:$G515)</f>
        <v>0</v>
      </c>
      <c r="AM515">
        <f t="shared" ref="AM515:AM578" si="150">IFERROR(V515/SUM($H515:$X515),0)*SUM($C515:$G515)</f>
        <v>0</v>
      </c>
      <c r="AN515">
        <f t="shared" ref="AN515:AN578" si="151">IFERROR(W515/SUM($H515:$X515),0)*SUM($C515:$G515)</f>
        <v>0</v>
      </c>
      <c r="AO515">
        <f t="shared" ref="AO515:AO578" si="152">IFERROR(X515/SUM($H515:$X515),0)*SUM($C515:$G515)</f>
        <v>0</v>
      </c>
    </row>
    <row r="516" spans="1:41" x14ac:dyDescent="0.2">
      <c r="A516" s="9" t="str">
        <f>'Cost per option'!A524</f>
        <v>2486 Heat&lt;100C  - Heat Pump - Refinery</v>
      </c>
      <c r="B516" t="str">
        <f>_xlfn.IFNA(VLOOKUP(A516,'Energy balance options'!A$7:C$3000,3,FALSE),"")</f>
        <v>Raffinaderijen</v>
      </c>
      <c r="C516">
        <f>SUMIFS('Energy balance options'!$F$7:$F$3000,'Energy balance options'!$B$7:$B$3000,HeatGen!C$2,'Energy balance options'!$A$7:$A$3000,HeatGen!$A516)</f>
        <v>0</v>
      </c>
      <c r="D516">
        <f>SUMIFS('Energy balance options'!$F$7:$F$3000,'Energy balance options'!$B$7:$B$3000,HeatGen!D$2,'Energy balance options'!$A$7:$A$3000,HeatGen!$A516)</f>
        <v>-3.601062975E-5</v>
      </c>
      <c r="E516">
        <f>SUMIFS('Energy balance options'!$F$7:$F$3000,'Energy balance options'!$B$7:$B$3000,HeatGen!E$2,'Energy balance options'!$A$7:$A$3000,HeatGen!$A516)</f>
        <v>0</v>
      </c>
      <c r="F516">
        <f>SUMIFS('Energy balance options'!$F$7:$F$3000,'Energy balance options'!$B$7:$B$3000,HeatGen!F$2,'Energy balance options'!$A$7:$A$3000,HeatGen!$A516)</f>
        <v>0</v>
      </c>
      <c r="G516">
        <f>SUMIFS('Energy balance options'!$F$7:$F$3000,'Energy balance options'!$B$7:$B$3000,HeatGen!G$2,'Energy balance options'!$A$7:$A$3000,HeatGen!$A516)</f>
        <v>0</v>
      </c>
      <c r="H516">
        <f>SUMIFS('Energy balance options'!$G$7:$G$3000,'Energy balance options'!$B$7:$B$3000,HeatGen!H$2,'Energy balance options'!$A$7:$A$3000,HeatGen!$A516)</f>
        <v>0</v>
      </c>
      <c r="I516">
        <f>SUMIFS('Energy balance options'!$G$7:$G$3000,'Energy balance options'!$B$7:$B$3000,HeatGen!I$2,'Energy balance options'!$A$7:$A$3000,HeatGen!$A516)</f>
        <v>0</v>
      </c>
      <c r="J516">
        <f>SUMIFS('Energy balance options'!$G$7:$G$3000,'Energy balance options'!$B$7:$B$3000,HeatGen!J$2,'Energy balance options'!$A$7:$A$3000,HeatGen!$A516)</f>
        <v>1.200354324E-5</v>
      </c>
      <c r="K516">
        <f>SUMIFS('Energy balance options'!$G$7:$G$3000,'Energy balance options'!$B$7:$B$3000,HeatGen!K$2,'Energy balance options'!$A$7:$A$3000,HeatGen!$A516)</f>
        <v>0</v>
      </c>
      <c r="L516">
        <f>SUMIFS('Energy balance options'!$G$7:$G$3000,'Energy balance options'!$B$7:$B$3000,HeatGen!L$2,'Energy balance options'!$A$7:$A$3000,HeatGen!$A516)</f>
        <v>2.4007086509999999E-5</v>
      </c>
      <c r="M516">
        <f>SUMIFS('Energy balance options'!$G$7:$G$3000,'Energy balance options'!$B$7:$B$3000,HeatGen!M$2,'Energy balance options'!$A$7:$A$3000,HeatGen!$A516)</f>
        <v>0</v>
      </c>
      <c r="N516">
        <f>SUMIFS('Energy balance options'!$G$7:$G$3000,'Energy balance options'!$B$7:$B$3000,HeatGen!N$2,'Energy balance options'!$A$7:$A$3000,HeatGen!$A516)</f>
        <v>0</v>
      </c>
      <c r="O516">
        <f>SUMIFS('Energy balance options'!$G$7:$G$3000,'Energy balance options'!$B$7:$B$3000,HeatGen!O$2,'Energy balance options'!$A$7:$A$3000,HeatGen!$A516)</f>
        <v>0</v>
      </c>
      <c r="P516">
        <f>SUMIFS('Energy balance options'!$G$7:$G$3000,'Energy balance options'!$B$7:$B$3000,HeatGen!P$2,'Energy balance options'!$A$7:$A$3000,HeatGen!$A516)</f>
        <v>0</v>
      </c>
      <c r="Q516">
        <f>SUMIFS('Energy balance options'!$G$7:$G$3000,'Energy balance options'!$B$7:$B$3000,HeatGen!Q$2,'Energy balance options'!$A$7:$A$3000,HeatGen!$A516)</f>
        <v>0</v>
      </c>
      <c r="R516">
        <f>SUMIFS('Energy balance options'!$G$7:$G$3000,'Energy balance options'!$B$7:$B$3000,HeatGen!R$2,'Energy balance options'!$A$7:$A$3000,HeatGen!$A516)</f>
        <v>0</v>
      </c>
      <c r="S516">
        <f>SUMIFS('Energy balance options'!$G$7:$G$3000,'Energy balance options'!$B$7:$B$3000,HeatGen!S$2,'Energy balance options'!$A$7:$A$3000,HeatGen!$A516)</f>
        <v>0</v>
      </c>
      <c r="T516">
        <f>SUMIFS('Energy balance options'!$G$7:$G$3000,'Energy balance options'!$B$7:$B$3000,HeatGen!T$2,'Energy balance options'!$A$7:$A$3000,HeatGen!$A516)</f>
        <v>0</v>
      </c>
      <c r="U516">
        <f>SUMIFS('Energy balance options'!$G$7:$G$3000,'Energy balance options'!$B$7:$B$3000,HeatGen!U$2,'Energy balance options'!$A$7:$A$3000,HeatGen!$A516)</f>
        <v>0</v>
      </c>
      <c r="V516">
        <f>SUMIFS('Energy balance options'!$G$7:$G$3000,'Energy balance options'!$B$7:$B$3000,HeatGen!V$2,'Energy balance options'!$A$7:$A$3000,HeatGen!$A516)</f>
        <v>0</v>
      </c>
      <c r="W516">
        <f>SUMIFS('Energy balance options'!$G$7:$G$3000,'Energy balance options'!$B$7:$B$3000,HeatGen!W$2,'Energy balance options'!$A$7:$A$3000,HeatGen!$A516)</f>
        <v>0</v>
      </c>
      <c r="X516">
        <f>SUMIFS('Energy balance options'!$G$7:$G$3000,'Energy balance options'!$B$7:$B$3000,HeatGen!X$2,'Energy balance options'!$A$7:$A$3000,HeatGen!$A516)</f>
        <v>0</v>
      </c>
      <c r="Y516">
        <f t="shared" si="136"/>
        <v>0</v>
      </c>
      <c r="Z516">
        <f t="shared" si="137"/>
        <v>0</v>
      </c>
      <c r="AA516">
        <f t="shared" si="138"/>
        <v>-1.200354324E-5</v>
      </c>
      <c r="AB516">
        <f t="shared" si="139"/>
        <v>0</v>
      </c>
      <c r="AC516">
        <f t="shared" si="140"/>
        <v>-2.4007086509999999E-5</v>
      </c>
      <c r="AD516">
        <f t="shared" si="141"/>
        <v>0</v>
      </c>
      <c r="AE516">
        <f t="shared" si="142"/>
        <v>0</v>
      </c>
      <c r="AF516">
        <f t="shared" si="143"/>
        <v>0</v>
      </c>
      <c r="AG516">
        <f t="shared" si="144"/>
        <v>0</v>
      </c>
      <c r="AH516">
        <f t="shared" si="145"/>
        <v>0</v>
      </c>
      <c r="AI516">
        <f t="shared" si="146"/>
        <v>0</v>
      </c>
      <c r="AJ516">
        <f t="shared" si="147"/>
        <v>0</v>
      </c>
      <c r="AK516">
        <f t="shared" si="148"/>
        <v>0</v>
      </c>
      <c r="AL516">
        <f t="shared" si="149"/>
        <v>0</v>
      </c>
      <c r="AM516">
        <f t="shared" si="150"/>
        <v>0</v>
      </c>
      <c r="AN516">
        <f t="shared" si="151"/>
        <v>0</v>
      </c>
      <c r="AO516">
        <f t="shared" si="152"/>
        <v>0</v>
      </c>
    </row>
    <row r="517" spans="1:41" x14ac:dyDescent="0.2">
      <c r="A517" s="9" t="str">
        <f>'Cost per option'!A525</f>
        <v>2503 Indirect CO2 in the residential sector</v>
      </c>
      <c r="B517" t="str">
        <f>_xlfn.IFNA(VLOOKUP(A517,'Energy balance options'!A$7:C$3000,3,FALSE),"")</f>
        <v/>
      </c>
      <c r="C517">
        <f>SUMIFS('Energy balance options'!$F$7:$F$3000,'Energy balance options'!$B$7:$B$3000,HeatGen!C$2,'Energy balance options'!$A$7:$A$3000,HeatGen!$A517)</f>
        <v>0</v>
      </c>
      <c r="D517">
        <f>SUMIFS('Energy balance options'!$F$7:$F$3000,'Energy balance options'!$B$7:$B$3000,HeatGen!D$2,'Energy balance options'!$A$7:$A$3000,HeatGen!$A517)</f>
        <v>0</v>
      </c>
      <c r="E517">
        <f>SUMIFS('Energy balance options'!$F$7:$F$3000,'Energy balance options'!$B$7:$B$3000,HeatGen!E$2,'Energy balance options'!$A$7:$A$3000,HeatGen!$A517)</f>
        <v>0</v>
      </c>
      <c r="F517">
        <f>SUMIFS('Energy balance options'!$F$7:$F$3000,'Energy balance options'!$B$7:$B$3000,HeatGen!F$2,'Energy balance options'!$A$7:$A$3000,HeatGen!$A517)</f>
        <v>0</v>
      </c>
      <c r="G517">
        <f>SUMIFS('Energy balance options'!$F$7:$F$3000,'Energy balance options'!$B$7:$B$3000,HeatGen!G$2,'Energy balance options'!$A$7:$A$3000,HeatGen!$A517)</f>
        <v>0</v>
      </c>
      <c r="H517">
        <f>SUMIFS('Energy balance options'!$G$7:$G$3000,'Energy balance options'!$B$7:$B$3000,HeatGen!H$2,'Energy balance options'!$A$7:$A$3000,HeatGen!$A517)</f>
        <v>0</v>
      </c>
      <c r="I517">
        <f>SUMIFS('Energy balance options'!$G$7:$G$3000,'Energy balance options'!$B$7:$B$3000,HeatGen!I$2,'Energy balance options'!$A$7:$A$3000,HeatGen!$A517)</f>
        <v>0</v>
      </c>
      <c r="J517">
        <f>SUMIFS('Energy balance options'!$G$7:$G$3000,'Energy balance options'!$B$7:$B$3000,HeatGen!J$2,'Energy balance options'!$A$7:$A$3000,HeatGen!$A517)</f>
        <v>0</v>
      </c>
      <c r="K517">
        <f>SUMIFS('Energy balance options'!$G$7:$G$3000,'Energy balance options'!$B$7:$B$3000,HeatGen!K$2,'Energy balance options'!$A$7:$A$3000,HeatGen!$A517)</f>
        <v>0</v>
      </c>
      <c r="L517">
        <f>SUMIFS('Energy balance options'!$G$7:$G$3000,'Energy balance options'!$B$7:$B$3000,HeatGen!L$2,'Energy balance options'!$A$7:$A$3000,HeatGen!$A517)</f>
        <v>0</v>
      </c>
      <c r="M517">
        <f>SUMIFS('Energy balance options'!$G$7:$G$3000,'Energy balance options'!$B$7:$B$3000,HeatGen!M$2,'Energy balance options'!$A$7:$A$3000,HeatGen!$A517)</f>
        <v>0</v>
      </c>
      <c r="N517">
        <f>SUMIFS('Energy balance options'!$G$7:$G$3000,'Energy balance options'!$B$7:$B$3000,HeatGen!N$2,'Energy balance options'!$A$7:$A$3000,HeatGen!$A517)</f>
        <v>0</v>
      </c>
      <c r="O517">
        <f>SUMIFS('Energy balance options'!$G$7:$G$3000,'Energy balance options'!$B$7:$B$3000,HeatGen!O$2,'Energy balance options'!$A$7:$A$3000,HeatGen!$A517)</f>
        <v>0</v>
      </c>
      <c r="P517">
        <f>SUMIFS('Energy balance options'!$G$7:$G$3000,'Energy balance options'!$B$7:$B$3000,HeatGen!P$2,'Energy balance options'!$A$7:$A$3000,HeatGen!$A517)</f>
        <v>0</v>
      </c>
      <c r="Q517">
        <f>SUMIFS('Energy balance options'!$G$7:$G$3000,'Energy balance options'!$B$7:$B$3000,HeatGen!Q$2,'Energy balance options'!$A$7:$A$3000,HeatGen!$A517)</f>
        <v>0</v>
      </c>
      <c r="R517">
        <f>SUMIFS('Energy balance options'!$G$7:$G$3000,'Energy balance options'!$B$7:$B$3000,HeatGen!R$2,'Energy balance options'!$A$7:$A$3000,HeatGen!$A517)</f>
        <v>0</v>
      </c>
      <c r="S517">
        <f>SUMIFS('Energy balance options'!$G$7:$G$3000,'Energy balance options'!$B$7:$B$3000,HeatGen!S$2,'Energy balance options'!$A$7:$A$3000,HeatGen!$A517)</f>
        <v>0</v>
      </c>
      <c r="T517">
        <f>SUMIFS('Energy balance options'!$G$7:$G$3000,'Energy balance options'!$B$7:$B$3000,HeatGen!T$2,'Energy balance options'!$A$7:$A$3000,HeatGen!$A517)</f>
        <v>0</v>
      </c>
      <c r="U517">
        <f>SUMIFS('Energy balance options'!$G$7:$G$3000,'Energy balance options'!$B$7:$B$3000,HeatGen!U$2,'Energy balance options'!$A$7:$A$3000,HeatGen!$A517)</f>
        <v>0</v>
      </c>
      <c r="V517">
        <f>SUMIFS('Energy balance options'!$G$7:$G$3000,'Energy balance options'!$B$7:$B$3000,HeatGen!V$2,'Energy balance options'!$A$7:$A$3000,HeatGen!$A517)</f>
        <v>0</v>
      </c>
      <c r="W517">
        <f>SUMIFS('Energy balance options'!$G$7:$G$3000,'Energy balance options'!$B$7:$B$3000,HeatGen!W$2,'Energy balance options'!$A$7:$A$3000,HeatGen!$A517)</f>
        <v>0</v>
      </c>
      <c r="X517">
        <f>SUMIFS('Energy balance options'!$G$7:$G$3000,'Energy balance options'!$B$7:$B$3000,HeatGen!X$2,'Energy balance options'!$A$7:$A$3000,HeatGen!$A517)</f>
        <v>0</v>
      </c>
      <c r="Y517">
        <f t="shared" si="136"/>
        <v>0</v>
      </c>
      <c r="Z517">
        <f t="shared" si="137"/>
        <v>0</v>
      </c>
      <c r="AA517">
        <f t="shared" si="138"/>
        <v>0</v>
      </c>
      <c r="AB517">
        <f t="shared" si="139"/>
        <v>0</v>
      </c>
      <c r="AC517">
        <f t="shared" si="140"/>
        <v>0</v>
      </c>
      <c r="AD517">
        <f t="shared" si="141"/>
        <v>0</v>
      </c>
      <c r="AE517">
        <f t="shared" si="142"/>
        <v>0</v>
      </c>
      <c r="AF517">
        <f t="shared" si="143"/>
        <v>0</v>
      </c>
      <c r="AG517">
        <f t="shared" si="144"/>
        <v>0</v>
      </c>
      <c r="AH517">
        <f t="shared" si="145"/>
        <v>0</v>
      </c>
      <c r="AI517">
        <f t="shared" si="146"/>
        <v>0</v>
      </c>
      <c r="AJ517">
        <f t="shared" si="147"/>
        <v>0</v>
      </c>
      <c r="AK517">
        <f t="shared" si="148"/>
        <v>0</v>
      </c>
      <c r="AL517">
        <f t="shared" si="149"/>
        <v>0</v>
      </c>
      <c r="AM517">
        <f t="shared" si="150"/>
        <v>0</v>
      </c>
      <c r="AN517">
        <f t="shared" si="151"/>
        <v>0</v>
      </c>
      <c r="AO517">
        <f t="shared" si="152"/>
        <v>0</v>
      </c>
    </row>
    <row r="518" spans="1:41" x14ac:dyDescent="0.2">
      <c r="A518" s="9" t="str">
        <f>'Cost per option'!A526</f>
        <v>2504 Indirect CO2 in the agricultural sector</v>
      </c>
      <c r="B518" t="str">
        <f>_xlfn.IFNA(VLOOKUP(A518,'Energy balance options'!A$7:C$3000,3,FALSE),"")</f>
        <v/>
      </c>
      <c r="C518">
        <f>SUMIFS('Energy balance options'!$F$7:$F$3000,'Energy balance options'!$B$7:$B$3000,HeatGen!C$2,'Energy balance options'!$A$7:$A$3000,HeatGen!$A518)</f>
        <v>0</v>
      </c>
      <c r="D518">
        <f>SUMIFS('Energy balance options'!$F$7:$F$3000,'Energy balance options'!$B$7:$B$3000,HeatGen!D$2,'Energy balance options'!$A$7:$A$3000,HeatGen!$A518)</f>
        <v>0</v>
      </c>
      <c r="E518">
        <f>SUMIFS('Energy balance options'!$F$7:$F$3000,'Energy balance options'!$B$7:$B$3000,HeatGen!E$2,'Energy balance options'!$A$7:$A$3000,HeatGen!$A518)</f>
        <v>0</v>
      </c>
      <c r="F518">
        <f>SUMIFS('Energy balance options'!$F$7:$F$3000,'Energy balance options'!$B$7:$B$3000,HeatGen!F$2,'Energy balance options'!$A$7:$A$3000,HeatGen!$A518)</f>
        <v>0</v>
      </c>
      <c r="G518">
        <f>SUMIFS('Energy balance options'!$F$7:$F$3000,'Energy balance options'!$B$7:$B$3000,HeatGen!G$2,'Energy balance options'!$A$7:$A$3000,HeatGen!$A518)</f>
        <v>0</v>
      </c>
      <c r="H518">
        <f>SUMIFS('Energy balance options'!$G$7:$G$3000,'Energy balance options'!$B$7:$B$3000,HeatGen!H$2,'Energy balance options'!$A$7:$A$3000,HeatGen!$A518)</f>
        <v>0</v>
      </c>
      <c r="I518">
        <f>SUMIFS('Energy balance options'!$G$7:$G$3000,'Energy balance options'!$B$7:$B$3000,HeatGen!I$2,'Energy balance options'!$A$7:$A$3000,HeatGen!$A518)</f>
        <v>0</v>
      </c>
      <c r="J518">
        <f>SUMIFS('Energy balance options'!$G$7:$G$3000,'Energy balance options'!$B$7:$B$3000,HeatGen!J$2,'Energy balance options'!$A$7:$A$3000,HeatGen!$A518)</f>
        <v>0</v>
      </c>
      <c r="K518">
        <f>SUMIFS('Energy balance options'!$G$7:$G$3000,'Energy balance options'!$B$7:$B$3000,HeatGen!K$2,'Energy balance options'!$A$7:$A$3000,HeatGen!$A518)</f>
        <v>0</v>
      </c>
      <c r="L518">
        <f>SUMIFS('Energy balance options'!$G$7:$G$3000,'Energy balance options'!$B$7:$B$3000,HeatGen!L$2,'Energy balance options'!$A$7:$A$3000,HeatGen!$A518)</f>
        <v>0</v>
      </c>
      <c r="M518">
        <f>SUMIFS('Energy balance options'!$G$7:$G$3000,'Energy balance options'!$B$7:$B$3000,HeatGen!M$2,'Energy balance options'!$A$7:$A$3000,HeatGen!$A518)</f>
        <v>0</v>
      </c>
      <c r="N518">
        <f>SUMIFS('Energy balance options'!$G$7:$G$3000,'Energy balance options'!$B$7:$B$3000,HeatGen!N$2,'Energy balance options'!$A$7:$A$3000,HeatGen!$A518)</f>
        <v>0</v>
      </c>
      <c r="O518">
        <f>SUMIFS('Energy balance options'!$G$7:$G$3000,'Energy balance options'!$B$7:$B$3000,HeatGen!O$2,'Energy balance options'!$A$7:$A$3000,HeatGen!$A518)</f>
        <v>0</v>
      </c>
      <c r="P518">
        <f>SUMIFS('Energy balance options'!$G$7:$G$3000,'Energy balance options'!$B$7:$B$3000,HeatGen!P$2,'Energy balance options'!$A$7:$A$3000,HeatGen!$A518)</f>
        <v>0</v>
      </c>
      <c r="Q518">
        <f>SUMIFS('Energy balance options'!$G$7:$G$3000,'Energy balance options'!$B$7:$B$3000,HeatGen!Q$2,'Energy balance options'!$A$7:$A$3000,HeatGen!$A518)</f>
        <v>0</v>
      </c>
      <c r="R518">
        <f>SUMIFS('Energy balance options'!$G$7:$G$3000,'Energy balance options'!$B$7:$B$3000,HeatGen!R$2,'Energy balance options'!$A$7:$A$3000,HeatGen!$A518)</f>
        <v>0</v>
      </c>
      <c r="S518">
        <f>SUMIFS('Energy balance options'!$G$7:$G$3000,'Energy balance options'!$B$7:$B$3000,HeatGen!S$2,'Energy balance options'!$A$7:$A$3000,HeatGen!$A518)</f>
        <v>0</v>
      </c>
      <c r="T518">
        <f>SUMIFS('Energy balance options'!$G$7:$G$3000,'Energy balance options'!$B$7:$B$3000,HeatGen!T$2,'Energy balance options'!$A$7:$A$3000,HeatGen!$A518)</f>
        <v>0</v>
      </c>
      <c r="U518">
        <f>SUMIFS('Energy balance options'!$G$7:$G$3000,'Energy balance options'!$B$7:$B$3000,HeatGen!U$2,'Energy balance options'!$A$7:$A$3000,HeatGen!$A518)</f>
        <v>0</v>
      </c>
      <c r="V518">
        <f>SUMIFS('Energy balance options'!$G$7:$G$3000,'Energy balance options'!$B$7:$B$3000,HeatGen!V$2,'Energy balance options'!$A$7:$A$3000,HeatGen!$A518)</f>
        <v>0</v>
      </c>
      <c r="W518">
        <f>SUMIFS('Energy balance options'!$G$7:$G$3000,'Energy balance options'!$B$7:$B$3000,HeatGen!W$2,'Energy balance options'!$A$7:$A$3000,HeatGen!$A518)</f>
        <v>0</v>
      </c>
      <c r="X518">
        <f>SUMIFS('Energy balance options'!$G$7:$G$3000,'Energy balance options'!$B$7:$B$3000,HeatGen!X$2,'Energy balance options'!$A$7:$A$3000,HeatGen!$A518)</f>
        <v>0</v>
      </c>
      <c r="Y518">
        <f t="shared" si="136"/>
        <v>0</v>
      </c>
      <c r="Z518">
        <f t="shared" si="137"/>
        <v>0</v>
      </c>
      <c r="AA518">
        <f t="shared" si="138"/>
        <v>0</v>
      </c>
      <c r="AB518">
        <f t="shared" si="139"/>
        <v>0</v>
      </c>
      <c r="AC518">
        <f t="shared" si="140"/>
        <v>0</v>
      </c>
      <c r="AD518">
        <f t="shared" si="141"/>
        <v>0</v>
      </c>
      <c r="AE518">
        <f t="shared" si="142"/>
        <v>0</v>
      </c>
      <c r="AF518">
        <f t="shared" si="143"/>
        <v>0</v>
      </c>
      <c r="AG518">
        <f t="shared" si="144"/>
        <v>0</v>
      </c>
      <c r="AH518">
        <f t="shared" si="145"/>
        <v>0</v>
      </c>
      <c r="AI518">
        <f t="shared" si="146"/>
        <v>0</v>
      </c>
      <c r="AJ518">
        <f t="shared" si="147"/>
        <v>0</v>
      </c>
      <c r="AK518">
        <f t="shared" si="148"/>
        <v>0</v>
      </c>
      <c r="AL518">
        <f t="shared" si="149"/>
        <v>0</v>
      </c>
      <c r="AM518">
        <f t="shared" si="150"/>
        <v>0</v>
      </c>
      <c r="AN518">
        <f t="shared" si="151"/>
        <v>0</v>
      </c>
      <c r="AO518">
        <f t="shared" si="152"/>
        <v>0</v>
      </c>
    </row>
    <row r="519" spans="1:41" x14ac:dyDescent="0.2">
      <c r="A519" s="9" t="str">
        <f>'Cost per option'!A527</f>
        <v>2507 REF overall aromatics demand</v>
      </c>
      <c r="B519" t="str">
        <f>_xlfn.IFNA(VLOOKUP(A519,'Energy balance options'!A$7:C$3000,3,FALSE),"")</f>
        <v>Chemie</v>
      </c>
      <c r="C519">
        <f>SUMIFS('Energy balance options'!$F$7:$F$3000,'Energy balance options'!$B$7:$B$3000,HeatGen!C$2,'Energy balance options'!$A$7:$A$3000,HeatGen!$A519)</f>
        <v>0</v>
      </c>
      <c r="D519">
        <f>SUMIFS('Energy balance options'!$F$7:$F$3000,'Energy balance options'!$B$7:$B$3000,HeatGen!D$2,'Energy balance options'!$A$7:$A$3000,HeatGen!$A519)</f>
        <v>0</v>
      </c>
      <c r="E519">
        <f>SUMIFS('Energy balance options'!$F$7:$F$3000,'Energy balance options'!$B$7:$B$3000,HeatGen!E$2,'Energy balance options'!$A$7:$A$3000,HeatGen!$A519)</f>
        <v>0</v>
      </c>
      <c r="F519">
        <f>SUMIFS('Energy balance options'!$F$7:$F$3000,'Energy balance options'!$B$7:$B$3000,HeatGen!F$2,'Energy balance options'!$A$7:$A$3000,HeatGen!$A519)</f>
        <v>0</v>
      </c>
      <c r="G519">
        <f>SUMIFS('Energy balance options'!$F$7:$F$3000,'Energy balance options'!$B$7:$B$3000,HeatGen!G$2,'Energy balance options'!$A$7:$A$3000,HeatGen!$A519)</f>
        <v>0</v>
      </c>
      <c r="H519">
        <f>SUMIFS('Energy balance options'!$G$7:$G$3000,'Energy balance options'!$B$7:$B$3000,HeatGen!H$2,'Energy balance options'!$A$7:$A$3000,HeatGen!$A519)</f>
        <v>0</v>
      </c>
      <c r="I519">
        <f>SUMIFS('Energy balance options'!$G$7:$G$3000,'Energy balance options'!$B$7:$B$3000,HeatGen!I$2,'Energy balance options'!$A$7:$A$3000,HeatGen!$A519)</f>
        <v>0</v>
      </c>
      <c r="J519">
        <f>SUMIFS('Energy balance options'!$G$7:$G$3000,'Energy balance options'!$B$7:$B$3000,HeatGen!J$2,'Energy balance options'!$A$7:$A$3000,HeatGen!$A519)</f>
        <v>0</v>
      </c>
      <c r="K519">
        <f>SUMIFS('Energy balance options'!$G$7:$G$3000,'Energy balance options'!$B$7:$B$3000,HeatGen!K$2,'Energy balance options'!$A$7:$A$3000,HeatGen!$A519)</f>
        <v>0</v>
      </c>
      <c r="L519">
        <f>SUMIFS('Energy balance options'!$G$7:$G$3000,'Energy balance options'!$B$7:$B$3000,HeatGen!L$2,'Energy balance options'!$A$7:$A$3000,HeatGen!$A519)</f>
        <v>0</v>
      </c>
      <c r="M519">
        <f>SUMIFS('Energy balance options'!$G$7:$G$3000,'Energy balance options'!$B$7:$B$3000,HeatGen!M$2,'Energy balance options'!$A$7:$A$3000,HeatGen!$A519)</f>
        <v>0</v>
      </c>
      <c r="N519">
        <f>SUMIFS('Energy balance options'!$G$7:$G$3000,'Energy balance options'!$B$7:$B$3000,HeatGen!N$2,'Energy balance options'!$A$7:$A$3000,HeatGen!$A519)</f>
        <v>0</v>
      </c>
      <c r="O519">
        <f>SUMIFS('Energy balance options'!$G$7:$G$3000,'Energy balance options'!$B$7:$B$3000,HeatGen!O$2,'Energy balance options'!$A$7:$A$3000,HeatGen!$A519)</f>
        <v>0</v>
      </c>
      <c r="P519">
        <f>SUMIFS('Energy balance options'!$G$7:$G$3000,'Energy balance options'!$B$7:$B$3000,HeatGen!P$2,'Energy balance options'!$A$7:$A$3000,HeatGen!$A519)</f>
        <v>0</v>
      </c>
      <c r="Q519">
        <f>SUMIFS('Energy balance options'!$G$7:$G$3000,'Energy balance options'!$B$7:$B$3000,HeatGen!Q$2,'Energy balance options'!$A$7:$A$3000,HeatGen!$A519)</f>
        <v>0</v>
      </c>
      <c r="R519">
        <f>SUMIFS('Energy balance options'!$G$7:$G$3000,'Energy balance options'!$B$7:$B$3000,HeatGen!R$2,'Energy balance options'!$A$7:$A$3000,HeatGen!$A519)</f>
        <v>0</v>
      </c>
      <c r="S519">
        <f>SUMIFS('Energy balance options'!$G$7:$G$3000,'Energy balance options'!$B$7:$B$3000,HeatGen!S$2,'Energy balance options'!$A$7:$A$3000,HeatGen!$A519)</f>
        <v>0</v>
      </c>
      <c r="T519">
        <f>SUMIFS('Energy balance options'!$G$7:$G$3000,'Energy balance options'!$B$7:$B$3000,HeatGen!T$2,'Energy balance options'!$A$7:$A$3000,HeatGen!$A519)</f>
        <v>0</v>
      </c>
      <c r="U519">
        <f>SUMIFS('Energy balance options'!$G$7:$G$3000,'Energy balance options'!$B$7:$B$3000,HeatGen!U$2,'Energy balance options'!$A$7:$A$3000,HeatGen!$A519)</f>
        <v>0</v>
      </c>
      <c r="V519">
        <f>SUMIFS('Energy balance options'!$G$7:$G$3000,'Energy balance options'!$B$7:$B$3000,HeatGen!V$2,'Energy balance options'!$A$7:$A$3000,HeatGen!$A519)</f>
        <v>0</v>
      </c>
      <c r="W519">
        <f>SUMIFS('Energy balance options'!$G$7:$G$3000,'Energy balance options'!$B$7:$B$3000,HeatGen!W$2,'Energy balance options'!$A$7:$A$3000,HeatGen!$A519)</f>
        <v>0</v>
      </c>
      <c r="X519">
        <f>SUMIFS('Energy balance options'!$G$7:$G$3000,'Energy balance options'!$B$7:$B$3000,HeatGen!X$2,'Energy balance options'!$A$7:$A$3000,HeatGen!$A519)</f>
        <v>0</v>
      </c>
      <c r="Y519">
        <f t="shared" si="136"/>
        <v>0</v>
      </c>
      <c r="Z519">
        <f t="shared" si="137"/>
        <v>0</v>
      </c>
      <c r="AA519">
        <f t="shared" si="138"/>
        <v>0</v>
      </c>
      <c r="AB519">
        <f t="shared" si="139"/>
        <v>0</v>
      </c>
      <c r="AC519">
        <f t="shared" si="140"/>
        <v>0</v>
      </c>
      <c r="AD519">
        <f t="shared" si="141"/>
        <v>0</v>
      </c>
      <c r="AE519">
        <f t="shared" si="142"/>
        <v>0</v>
      </c>
      <c r="AF519">
        <f t="shared" si="143"/>
        <v>0</v>
      </c>
      <c r="AG519">
        <f t="shared" si="144"/>
        <v>0</v>
      </c>
      <c r="AH519">
        <f t="shared" si="145"/>
        <v>0</v>
      </c>
      <c r="AI519">
        <f t="shared" si="146"/>
        <v>0</v>
      </c>
      <c r="AJ519">
        <f t="shared" si="147"/>
        <v>0</v>
      </c>
      <c r="AK519">
        <f t="shared" si="148"/>
        <v>0</v>
      </c>
      <c r="AL519">
        <f t="shared" si="149"/>
        <v>0</v>
      </c>
      <c r="AM519">
        <f t="shared" si="150"/>
        <v>0</v>
      </c>
      <c r="AN519">
        <f t="shared" si="151"/>
        <v>0</v>
      </c>
      <c r="AO519">
        <f t="shared" si="152"/>
        <v>0</v>
      </c>
    </row>
    <row r="520" spans="1:41" x14ac:dyDescent="0.2">
      <c r="A520" s="9" t="str">
        <f>'Cost per option'!A528</f>
        <v>2508 Aromatics production via biomass</v>
      </c>
      <c r="B520" t="str">
        <f>_xlfn.IFNA(VLOOKUP(A520,'Energy balance options'!A$7:C$3000,3,FALSE),"")</f>
        <v>Chemie</v>
      </c>
      <c r="C520">
        <f>SUMIFS('Energy balance options'!$F$7:$F$3000,'Energy balance options'!$B$7:$B$3000,HeatGen!C$2,'Energy balance options'!$A$7:$A$3000,HeatGen!$A520)</f>
        <v>0</v>
      </c>
      <c r="D520">
        <f>SUMIFS('Energy balance options'!$F$7:$F$3000,'Energy balance options'!$B$7:$B$3000,HeatGen!D$2,'Energy balance options'!$A$7:$A$3000,HeatGen!$A520)</f>
        <v>0</v>
      </c>
      <c r="E520">
        <f>SUMIFS('Energy balance options'!$F$7:$F$3000,'Energy balance options'!$B$7:$B$3000,HeatGen!E$2,'Energy balance options'!$A$7:$A$3000,HeatGen!$A520)</f>
        <v>0</v>
      </c>
      <c r="F520">
        <f>SUMIFS('Energy balance options'!$F$7:$F$3000,'Energy balance options'!$B$7:$B$3000,HeatGen!F$2,'Energy balance options'!$A$7:$A$3000,HeatGen!$A520)</f>
        <v>0</v>
      </c>
      <c r="G520">
        <f>SUMIFS('Energy balance options'!$F$7:$F$3000,'Energy balance options'!$B$7:$B$3000,HeatGen!G$2,'Energy balance options'!$A$7:$A$3000,HeatGen!$A520)</f>
        <v>0</v>
      </c>
      <c r="H520">
        <f>SUMIFS('Energy balance options'!$G$7:$G$3000,'Energy balance options'!$B$7:$B$3000,HeatGen!H$2,'Energy balance options'!$A$7:$A$3000,HeatGen!$A520)</f>
        <v>0</v>
      </c>
      <c r="I520">
        <f>SUMIFS('Energy balance options'!$G$7:$G$3000,'Energy balance options'!$B$7:$B$3000,HeatGen!I$2,'Energy balance options'!$A$7:$A$3000,HeatGen!$A520)</f>
        <v>0</v>
      </c>
      <c r="J520">
        <f>SUMIFS('Energy balance options'!$G$7:$G$3000,'Energy balance options'!$B$7:$B$3000,HeatGen!J$2,'Energy balance options'!$A$7:$A$3000,HeatGen!$A520)</f>
        <v>0</v>
      </c>
      <c r="K520">
        <f>SUMIFS('Energy balance options'!$G$7:$G$3000,'Energy balance options'!$B$7:$B$3000,HeatGen!K$2,'Energy balance options'!$A$7:$A$3000,HeatGen!$A520)</f>
        <v>0</v>
      </c>
      <c r="L520">
        <f>SUMIFS('Energy balance options'!$G$7:$G$3000,'Energy balance options'!$B$7:$B$3000,HeatGen!L$2,'Energy balance options'!$A$7:$A$3000,HeatGen!$A520)</f>
        <v>0</v>
      </c>
      <c r="M520">
        <f>SUMIFS('Energy balance options'!$G$7:$G$3000,'Energy balance options'!$B$7:$B$3000,HeatGen!M$2,'Energy balance options'!$A$7:$A$3000,HeatGen!$A520)</f>
        <v>4.5640931690000002E-5</v>
      </c>
      <c r="N520">
        <f>SUMIFS('Energy balance options'!$G$7:$G$3000,'Energy balance options'!$B$7:$B$3000,HeatGen!N$2,'Energy balance options'!$A$7:$A$3000,HeatGen!$A520)</f>
        <v>0</v>
      </c>
      <c r="O520">
        <f>SUMIFS('Energy balance options'!$G$7:$G$3000,'Energy balance options'!$B$7:$B$3000,HeatGen!O$2,'Energy balance options'!$A$7:$A$3000,HeatGen!$A520)</f>
        <v>0</v>
      </c>
      <c r="P520">
        <f>SUMIFS('Energy balance options'!$G$7:$G$3000,'Energy balance options'!$B$7:$B$3000,HeatGen!P$2,'Energy balance options'!$A$7:$A$3000,HeatGen!$A520)</f>
        <v>0</v>
      </c>
      <c r="Q520">
        <f>SUMIFS('Energy balance options'!$G$7:$G$3000,'Energy balance options'!$B$7:$B$3000,HeatGen!Q$2,'Energy balance options'!$A$7:$A$3000,HeatGen!$A520)</f>
        <v>0</v>
      </c>
      <c r="R520">
        <f>SUMIFS('Energy balance options'!$G$7:$G$3000,'Energy balance options'!$B$7:$B$3000,HeatGen!R$2,'Energy balance options'!$A$7:$A$3000,HeatGen!$A520)</f>
        <v>0</v>
      </c>
      <c r="S520">
        <f>SUMIFS('Energy balance options'!$G$7:$G$3000,'Energy balance options'!$B$7:$B$3000,HeatGen!S$2,'Energy balance options'!$A$7:$A$3000,HeatGen!$A520)</f>
        <v>0</v>
      </c>
      <c r="T520">
        <f>SUMIFS('Energy balance options'!$G$7:$G$3000,'Energy balance options'!$B$7:$B$3000,HeatGen!T$2,'Energy balance options'!$A$7:$A$3000,HeatGen!$A520)</f>
        <v>0</v>
      </c>
      <c r="U520">
        <f>SUMIFS('Energy balance options'!$G$7:$G$3000,'Energy balance options'!$B$7:$B$3000,HeatGen!U$2,'Energy balance options'!$A$7:$A$3000,HeatGen!$A520)</f>
        <v>0</v>
      </c>
      <c r="V520">
        <f>SUMIFS('Energy balance options'!$G$7:$G$3000,'Energy balance options'!$B$7:$B$3000,HeatGen!V$2,'Energy balance options'!$A$7:$A$3000,HeatGen!$A520)</f>
        <v>0</v>
      </c>
      <c r="W520">
        <f>SUMIFS('Energy balance options'!$G$7:$G$3000,'Energy balance options'!$B$7:$B$3000,HeatGen!W$2,'Energy balance options'!$A$7:$A$3000,HeatGen!$A520)</f>
        <v>0</v>
      </c>
      <c r="X520">
        <f>SUMIFS('Energy balance options'!$G$7:$G$3000,'Energy balance options'!$B$7:$B$3000,HeatGen!X$2,'Energy balance options'!$A$7:$A$3000,HeatGen!$A520)</f>
        <v>0</v>
      </c>
      <c r="Y520">
        <f t="shared" si="136"/>
        <v>0</v>
      </c>
      <c r="Z520">
        <f t="shared" si="137"/>
        <v>0</v>
      </c>
      <c r="AA520">
        <f t="shared" si="138"/>
        <v>0</v>
      </c>
      <c r="AB520">
        <f t="shared" si="139"/>
        <v>0</v>
      </c>
      <c r="AC520">
        <f t="shared" si="140"/>
        <v>0</v>
      </c>
      <c r="AD520">
        <f t="shared" si="141"/>
        <v>0</v>
      </c>
      <c r="AE520">
        <f t="shared" si="142"/>
        <v>0</v>
      </c>
      <c r="AF520">
        <f t="shared" si="143"/>
        <v>0</v>
      </c>
      <c r="AG520">
        <f t="shared" si="144"/>
        <v>0</v>
      </c>
      <c r="AH520">
        <f t="shared" si="145"/>
        <v>0</v>
      </c>
      <c r="AI520">
        <f t="shared" si="146"/>
        <v>0</v>
      </c>
      <c r="AJ520">
        <f t="shared" si="147"/>
        <v>0</v>
      </c>
      <c r="AK520">
        <f t="shared" si="148"/>
        <v>0</v>
      </c>
      <c r="AL520">
        <f t="shared" si="149"/>
        <v>0</v>
      </c>
      <c r="AM520">
        <f t="shared" si="150"/>
        <v>0</v>
      </c>
      <c r="AN520">
        <f t="shared" si="151"/>
        <v>0</v>
      </c>
      <c r="AO520">
        <f t="shared" si="152"/>
        <v>0</v>
      </c>
    </row>
    <row r="521" spans="1:41" x14ac:dyDescent="0.2">
      <c r="A521" s="9" t="str">
        <f>'Cost per option'!A529</f>
        <v>2509 Methanol to aromatics</v>
      </c>
      <c r="B521" t="str">
        <f>_xlfn.IFNA(VLOOKUP(A521,'Energy balance options'!A$7:C$3000,3,FALSE),"")</f>
        <v>Chemie</v>
      </c>
      <c r="C521">
        <f>SUMIFS('Energy balance options'!$F$7:$F$3000,'Energy balance options'!$B$7:$B$3000,HeatGen!C$2,'Energy balance options'!$A$7:$A$3000,HeatGen!$A521)</f>
        <v>0</v>
      </c>
      <c r="D521">
        <f>SUMIFS('Energy balance options'!$F$7:$F$3000,'Energy balance options'!$B$7:$B$3000,HeatGen!D$2,'Energy balance options'!$A$7:$A$3000,HeatGen!$A521)</f>
        <v>-3.038786112E-6</v>
      </c>
      <c r="E521">
        <f>SUMIFS('Energy balance options'!$F$7:$F$3000,'Energy balance options'!$B$7:$B$3000,HeatGen!E$2,'Energy balance options'!$A$7:$A$3000,HeatGen!$A521)</f>
        <v>0</v>
      </c>
      <c r="F521">
        <f>SUMIFS('Energy balance options'!$F$7:$F$3000,'Energy balance options'!$B$7:$B$3000,HeatGen!F$2,'Energy balance options'!$A$7:$A$3000,HeatGen!$A521)</f>
        <v>0</v>
      </c>
      <c r="G521">
        <f>SUMIFS('Energy balance options'!$F$7:$F$3000,'Energy balance options'!$B$7:$B$3000,HeatGen!G$2,'Energy balance options'!$A$7:$A$3000,HeatGen!$A521)</f>
        <v>0</v>
      </c>
      <c r="H521">
        <f>SUMIFS('Energy balance options'!$G$7:$G$3000,'Energy balance options'!$B$7:$B$3000,HeatGen!H$2,'Energy balance options'!$A$7:$A$3000,HeatGen!$A521)</f>
        <v>0</v>
      </c>
      <c r="I521">
        <f>SUMIFS('Energy balance options'!$G$7:$G$3000,'Energy balance options'!$B$7:$B$3000,HeatGen!I$2,'Energy balance options'!$A$7:$A$3000,HeatGen!$A521)</f>
        <v>0</v>
      </c>
      <c r="J521">
        <f>SUMIFS('Energy balance options'!$G$7:$G$3000,'Energy balance options'!$B$7:$B$3000,HeatGen!J$2,'Energy balance options'!$A$7:$A$3000,HeatGen!$A521)</f>
        <v>4.3165799829999999E-7</v>
      </c>
      <c r="K521">
        <f>SUMIFS('Energy balance options'!$G$7:$G$3000,'Energy balance options'!$B$7:$B$3000,HeatGen!K$2,'Energy balance options'!$A$7:$A$3000,HeatGen!$A521)</f>
        <v>0</v>
      </c>
      <c r="L521">
        <f>SUMIFS('Energy balance options'!$G$7:$G$3000,'Energy balance options'!$B$7:$B$3000,HeatGen!L$2,'Energy balance options'!$A$7:$A$3000,HeatGen!$A521)</f>
        <v>0</v>
      </c>
      <c r="M521">
        <f>SUMIFS('Energy balance options'!$G$7:$G$3000,'Energy balance options'!$B$7:$B$3000,HeatGen!M$2,'Energy balance options'!$A$7:$A$3000,HeatGen!$A521)</f>
        <v>0</v>
      </c>
      <c r="N521">
        <f>SUMIFS('Energy balance options'!$G$7:$G$3000,'Energy balance options'!$B$7:$B$3000,HeatGen!N$2,'Energy balance options'!$A$7:$A$3000,HeatGen!$A521)</f>
        <v>0</v>
      </c>
      <c r="O521">
        <f>SUMIFS('Energy balance options'!$G$7:$G$3000,'Energy balance options'!$B$7:$B$3000,HeatGen!O$2,'Energy balance options'!$A$7:$A$3000,HeatGen!$A521)</f>
        <v>0</v>
      </c>
      <c r="P521">
        <f>SUMIFS('Energy balance options'!$G$7:$G$3000,'Energy balance options'!$B$7:$B$3000,HeatGen!P$2,'Energy balance options'!$A$7:$A$3000,HeatGen!$A521)</f>
        <v>0</v>
      </c>
      <c r="Q521">
        <f>SUMIFS('Energy balance options'!$G$7:$G$3000,'Energy balance options'!$B$7:$B$3000,HeatGen!Q$2,'Energy balance options'!$A$7:$A$3000,HeatGen!$A521)</f>
        <v>0</v>
      </c>
      <c r="R521">
        <f>SUMIFS('Energy balance options'!$G$7:$G$3000,'Energy balance options'!$B$7:$B$3000,HeatGen!R$2,'Energy balance options'!$A$7:$A$3000,HeatGen!$A521)</f>
        <v>0</v>
      </c>
      <c r="S521">
        <f>SUMIFS('Energy balance options'!$G$7:$G$3000,'Energy balance options'!$B$7:$B$3000,HeatGen!S$2,'Energy balance options'!$A$7:$A$3000,HeatGen!$A521)</f>
        <v>0</v>
      </c>
      <c r="T521">
        <f>SUMIFS('Energy balance options'!$G$7:$G$3000,'Energy balance options'!$B$7:$B$3000,HeatGen!T$2,'Energy balance options'!$A$7:$A$3000,HeatGen!$A521)</f>
        <v>0</v>
      </c>
      <c r="U521">
        <f>SUMIFS('Energy balance options'!$G$7:$G$3000,'Energy balance options'!$B$7:$B$3000,HeatGen!U$2,'Energy balance options'!$A$7:$A$3000,HeatGen!$A521)</f>
        <v>0</v>
      </c>
      <c r="V521">
        <f>SUMIFS('Energy balance options'!$G$7:$G$3000,'Energy balance options'!$B$7:$B$3000,HeatGen!V$2,'Energy balance options'!$A$7:$A$3000,HeatGen!$A521)</f>
        <v>0</v>
      </c>
      <c r="W521">
        <f>SUMIFS('Energy balance options'!$G$7:$G$3000,'Energy balance options'!$B$7:$B$3000,HeatGen!W$2,'Energy balance options'!$A$7:$A$3000,HeatGen!$A521)</f>
        <v>0</v>
      </c>
      <c r="X521">
        <f>SUMIFS('Energy balance options'!$G$7:$G$3000,'Energy balance options'!$B$7:$B$3000,HeatGen!X$2,'Energy balance options'!$A$7:$A$3000,HeatGen!$A521)</f>
        <v>0</v>
      </c>
      <c r="Y521">
        <f t="shared" si="136"/>
        <v>0</v>
      </c>
      <c r="Z521">
        <f t="shared" si="137"/>
        <v>0</v>
      </c>
      <c r="AA521">
        <f t="shared" si="138"/>
        <v>-3.038786112E-6</v>
      </c>
      <c r="AB521">
        <f t="shared" si="139"/>
        <v>0</v>
      </c>
      <c r="AC521">
        <f t="shared" si="140"/>
        <v>0</v>
      </c>
      <c r="AD521">
        <f t="shared" si="141"/>
        <v>0</v>
      </c>
      <c r="AE521">
        <f t="shared" si="142"/>
        <v>0</v>
      </c>
      <c r="AF521">
        <f t="shared" si="143"/>
        <v>0</v>
      </c>
      <c r="AG521">
        <f t="shared" si="144"/>
        <v>0</v>
      </c>
      <c r="AH521">
        <f t="shared" si="145"/>
        <v>0</v>
      </c>
      <c r="AI521">
        <f t="shared" si="146"/>
        <v>0</v>
      </c>
      <c r="AJ521">
        <f t="shared" si="147"/>
        <v>0</v>
      </c>
      <c r="AK521">
        <f t="shared" si="148"/>
        <v>0</v>
      </c>
      <c r="AL521">
        <f t="shared" si="149"/>
        <v>0</v>
      </c>
      <c r="AM521">
        <f t="shared" si="150"/>
        <v>0</v>
      </c>
      <c r="AN521">
        <f t="shared" si="151"/>
        <v>0</v>
      </c>
      <c r="AO521">
        <f t="shared" si="152"/>
        <v>0</v>
      </c>
    </row>
    <row r="522" spans="1:41" x14ac:dyDescent="0.2">
      <c r="A522" s="9" t="str">
        <f>'Cost per option'!A530</f>
        <v>2510 REF lubricant use mobility</v>
      </c>
      <c r="B522" t="str">
        <f>_xlfn.IFNA(VLOOKUP(A522,'Energy balance options'!A$7:C$3000,3,FALSE),"")</f>
        <v>Verkeer</v>
      </c>
      <c r="C522">
        <f>SUMIFS('Energy balance options'!$F$7:$F$3000,'Energy balance options'!$B$7:$B$3000,HeatGen!C$2,'Energy balance options'!$A$7:$A$3000,HeatGen!$A522)</f>
        <v>0</v>
      </c>
      <c r="D522">
        <f>SUMIFS('Energy balance options'!$F$7:$F$3000,'Energy balance options'!$B$7:$B$3000,HeatGen!D$2,'Energy balance options'!$A$7:$A$3000,HeatGen!$A522)</f>
        <v>0</v>
      </c>
      <c r="E522">
        <f>SUMIFS('Energy balance options'!$F$7:$F$3000,'Energy balance options'!$B$7:$B$3000,HeatGen!E$2,'Energy balance options'!$A$7:$A$3000,HeatGen!$A522)</f>
        <v>0</v>
      </c>
      <c r="F522">
        <f>SUMIFS('Energy balance options'!$F$7:$F$3000,'Energy balance options'!$B$7:$B$3000,HeatGen!F$2,'Energy balance options'!$A$7:$A$3000,HeatGen!$A522)</f>
        <v>0</v>
      </c>
      <c r="G522">
        <f>SUMIFS('Energy balance options'!$F$7:$F$3000,'Energy balance options'!$B$7:$B$3000,HeatGen!G$2,'Energy balance options'!$A$7:$A$3000,HeatGen!$A522)</f>
        <v>0</v>
      </c>
      <c r="H522">
        <f>SUMIFS('Energy balance options'!$G$7:$G$3000,'Energy balance options'!$B$7:$B$3000,HeatGen!H$2,'Energy balance options'!$A$7:$A$3000,HeatGen!$A522)</f>
        <v>0</v>
      </c>
      <c r="I522">
        <f>SUMIFS('Energy balance options'!$G$7:$G$3000,'Energy balance options'!$B$7:$B$3000,HeatGen!I$2,'Energy balance options'!$A$7:$A$3000,HeatGen!$A522)</f>
        <v>0</v>
      </c>
      <c r="J522">
        <f>SUMIFS('Energy balance options'!$G$7:$G$3000,'Energy balance options'!$B$7:$B$3000,HeatGen!J$2,'Energy balance options'!$A$7:$A$3000,HeatGen!$A522)</f>
        <v>0</v>
      </c>
      <c r="K522">
        <f>SUMIFS('Energy balance options'!$G$7:$G$3000,'Energy balance options'!$B$7:$B$3000,HeatGen!K$2,'Energy balance options'!$A$7:$A$3000,HeatGen!$A522)</f>
        <v>0</v>
      </c>
      <c r="L522">
        <f>SUMIFS('Energy balance options'!$G$7:$G$3000,'Energy balance options'!$B$7:$B$3000,HeatGen!L$2,'Energy balance options'!$A$7:$A$3000,HeatGen!$A522)</f>
        <v>0</v>
      </c>
      <c r="M522">
        <f>SUMIFS('Energy balance options'!$G$7:$G$3000,'Energy balance options'!$B$7:$B$3000,HeatGen!M$2,'Energy balance options'!$A$7:$A$3000,HeatGen!$A522)</f>
        <v>0</v>
      </c>
      <c r="N522">
        <f>SUMIFS('Energy balance options'!$G$7:$G$3000,'Energy balance options'!$B$7:$B$3000,HeatGen!N$2,'Energy balance options'!$A$7:$A$3000,HeatGen!$A522)</f>
        <v>0</v>
      </c>
      <c r="O522">
        <f>SUMIFS('Energy balance options'!$G$7:$G$3000,'Energy balance options'!$B$7:$B$3000,HeatGen!O$2,'Energy balance options'!$A$7:$A$3000,HeatGen!$A522)</f>
        <v>0</v>
      </c>
      <c r="P522">
        <f>SUMIFS('Energy balance options'!$G$7:$G$3000,'Energy balance options'!$B$7:$B$3000,HeatGen!P$2,'Energy balance options'!$A$7:$A$3000,HeatGen!$A522)</f>
        <v>0</v>
      </c>
      <c r="Q522">
        <f>SUMIFS('Energy balance options'!$G$7:$G$3000,'Energy balance options'!$B$7:$B$3000,HeatGen!Q$2,'Energy balance options'!$A$7:$A$3000,HeatGen!$A522)</f>
        <v>0</v>
      </c>
      <c r="R522">
        <f>SUMIFS('Energy balance options'!$G$7:$G$3000,'Energy balance options'!$B$7:$B$3000,HeatGen!R$2,'Energy balance options'!$A$7:$A$3000,HeatGen!$A522)</f>
        <v>0</v>
      </c>
      <c r="S522">
        <f>SUMIFS('Energy balance options'!$G$7:$G$3000,'Energy balance options'!$B$7:$B$3000,HeatGen!S$2,'Energy balance options'!$A$7:$A$3000,HeatGen!$A522)</f>
        <v>0</v>
      </c>
      <c r="T522">
        <f>SUMIFS('Energy balance options'!$G$7:$G$3000,'Energy balance options'!$B$7:$B$3000,HeatGen!T$2,'Energy balance options'!$A$7:$A$3000,HeatGen!$A522)</f>
        <v>0</v>
      </c>
      <c r="U522">
        <f>SUMIFS('Energy balance options'!$G$7:$G$3000,'Energy balance options'!$B$7:$B$3000,HeatGen!U$2,'Energy balance options'!$A$7:$A$3000,HeatGen!$A522)</f>
        <v>0</v>
      </c>
      <c r="V522">
        <f>SUMIFS('Energy balance options'!$G$7:$G$3000,'Energy balance options'!$B$7:$B$3000,HeatGen!V$2,'Energy balance options'!$A$7:$A$3000,HeatGen!$A522)</f>
        <v>0</v>
      </c>
      <c r="W522">
        <f>SUMIFS('Energy balance options'!$G$7:$G$3000,'Energy balance options'!$B$7:$B$3000,HeatGen!W$2,'Energy balance options'!$A$7:$A$3000,HeatGen!$A522)</f>
        <v>0</v>
      </c>
      <c r="X522">
        <f>SUMIFS('Energy balance options'!$G$7:$G$3000,'Energy balance options'!$B$7:$B$3000,HeatGen!X$2,'Energy balance options'!$A$7:$A$3000,HeatGen!$A522)</f>
        <v>0</v>
      </c>
      <c r="Y522">
        <f t="shared" si="136"/>
        <v>0</v>
      </c>
      <c r="Z522">
        <f t="shared" si="137"/>
        <v>0</v>
      </c>
      <c r="AA522">
        <f t="shared" si="138"/>
        <v>0</v>
      </c>
      <c r="AB522">
        <f t="shared" si="139"/>
        <v>0</v>
      </c>
      <c r="AC522">
        <f t="shared" si="140"/>
        <v>0</v>
      </c>
      <c r="AD522">
        <f t="shared" si="141"/>
        <v>0</v>
      </c>
      <c r="AE522">
        <f t="shared" si="142"/>
        <v>0</v>
      </c>
      <c r="AF522">
        <f t="shared" si="143"/>
        <v>0</v>
      </c>
      <c r="AG522">
        <f t="shared" si="144"/>
        <v>0</v>
      </c>
      <c r="AH522">
        <f t="shared" si="145"/>
        <v>0</v>
      </c>
      <c r="AI522">
        <f t="shared" si="146"/>
        <v>0</v>
      </c>
      <c r="AJ522">
        <f t="shared" si="147"/>
        <v>0</v>
      </c>
      <c r="AK522">
        <f t="shared" si="148"/>
        <v>0</v>
      </c>
      <c r="AL522">
        <f t="shared" si="149"/>
        <v>0</v>
      </c>
      <c r="AM522">
        <f t="shared" si="150"/>
        <v>0</v>
      </c>
      <c r="AN522">
        <f t="shared" si="151"/>
        <v>0</v>
      </c>
      <c r="AO522">
        <f t="shared" si="152"/>
        <v>0</v>
      </c>
    </row>
    <row r="523" spans="1:41" x14ac:dyDescent="0.2">
      <c r="A523" s="9" t="str">
        <f>'Cost per option'!A531</f>
        <v>2517 Offshore platform including converter</v>
      </c>
      <c r="B523" t="str">
        <f>_xlfn.IFNA(VLOOKUP(A523,'Energy balance options'!A$7:C$3000,3,FALSE),"")</f>
        <v>Elektriciteitsopwekking</v>
      </c>
      <c r="C523">
        <f>SUMIFS('Energy balance options'!$F$7:$F$3000,'Energy balance options'!$B$7:$B$3000,HeatGen!C$2,'Energy balance options'!$A$7:$A$3000,HeatGen!$A523)</f>
        <v>0</v>
      </c>
      <c r="D523">
        <f>SUMIFS('Energy balance options'!$F$7:$F$3000,'Energy balance options'!$B$7:$B$3000,HeatGen!D$2,'Energy balance options'!$A$7:$A$3000,HeatGen!$A523)</f>
        <v>0</v>
      </c>
      <c r="E523">
        <f>SUMIFS('Energy balance options'!$F$7:$F$3000,'Energy balance options'!$B$7:$B$3000,HeatGen!E$2,'Energy balance options'!$A$7:$A$3000,HeatGen!$A523)</f>
        <v>0</v>
      </c>
      <c r="F523">
        <f>SUMIFS('Energy balance options'!$F$7:$F$3000,'Energy balance options'!$B$7:$B$3000,HeatGen!F$2,'Energy balance options'!$A$7:$A$3000,HeatGen!$A523)</f>
        <v>0</v>
      </c>
      <c r="G523">
        <f>SUMIFS('Energy balance options'!$F$7:$F$3000,'Energy balance options'!$B$7:$B$3000,HeatGen!G$2,'Energy balance options'!$A$7:$A$3000,HeatGen!$A523)</f>
        <v>0</v>
      </c>
      <c r="H523">
        <f>SUMIFS('Energy balance options'!$G$7:$G$3000,'Energy balance options'!$B$7:$B$3000,HeatGen!H$2,'Energy balance options'!$A$7:$A$3000,HeatGen!$A523)</f>
        <v>0</v>
      </c>
      <c r="I523">
        <f>SUMIFS('Energy balance options'!$G$7:$G$3000,'Energy balance options'!$B$7:$B$3000,HeatGen!I$2,'Energy balance options'!$A$7:$A$3000,HeatGen!$A523)</f>
        <v>0</v>
      </c>
      <c r="J523">
        <f>SUMIFS('Energy balance options'!$G$7:$G$3000,'Energy balance options'!$B$7:$B$3000,HeatGen!J$2,'Energy balance options'!$A$7:$A$3000,HeatGen!$A523)</f>
        <v>2.3301902640000001</v>
      </c>
      <c r="K523">
        <f>SUMIFS('Energy balance options'!$G$7:$G$3000,'Energy balance options'!$B$7:$B$3000,HeatGen!K$2,'Energy balance options'!$A$7:$A$3000,HeatGen!$A523)</f>
        <v>0</v>
      </c>
      <c r="L523">
        <f>SUMIFS('Energy balance options'!$G$7:$G$3000,'Energy balance options'!$B$7:$B$3000,HeatGen!L$2,'Energy balance options'!$A$7:$A$3000,HeatGen!$A523)</f>
        <v>0</v>
      </c>
      <c r="M523">
        <f>SUMIFS('Energy balance options'!$G$7:$G$3000,'Energy balance options'!$B$7:$B$3000,HeatGen!M$2,'Energy balance options'!$A$7:$A$3000,HeatGen!$A523)</f>
        <v>0</v>
      </c>
      <c r="N523">
        <f>SUMIFS('Energy balance options'!$G$7:$G$3000,'Energy balance options'!$B$7:$B$3000,HeatGen!N$2,'Energy balance options'!$A$7:$A$3000,HeatGen!$A523)</f>
        <v>0</v>
      </c>
      <c r="O523">
        <f>SUMIFS('Energy balance options'!$G$7:$G$3000,'Energy balance options'!$B$7:$B$3000,HeatGen!O$2,'Energy balance options'!$A$7:$A$3000,HeatGen!$A523)</f>
        <v>0</v>
      </c>
      <c r="P523">
        <f>SUMIFS('Energy balance options'!$G$7:$G$3000,'Energy balance options'!$B$7:$B$3000,HeatGen!P$2,'Energy balance options'!$A$7:$A$3000,HeatGen!$A523)</f>
        <v>0</v>
      </c>
      <c r="Q523">
        <f>SUMIFS('Energy balance options'!$G$7:$G$3000,'Energy balance options'!$B$7:$B$3000,HeatGen!Q$2,'Energy balance options'!$A$7:$A$3000,HeatGen!$A523)</f>
        <v>0</v>
      </c>
      <c r="R523">
        <f>SUMIFS('Energy balance options'!$G$7:$G$3000,'Energy balance options'!$B$7:$B$3000,HeatGen!R$2,'Energy balance options'!$A$7:$A$3000,HeatGen!$A523)</f>
        <v>0</v>
      </c>
      <c r="S523">
        <f>SUMIFS('Energy balance options'!$G$7:$G$3000,'Energy balance options'!$B$7:$B$3000,HeatGen!S$2,'Energy balance options'!$A$7:$A$3000,HeatGen!$A523)</f>
        <v>0</v>
      </c>
      <c r="T523">
        <f>SUMIFS('Energy balance options'!$G$7:$G$3000,'Energy balance options'!$B$7:$B$3000,HeatGen!T$2,'Energy balance options'!$A$7:$A$3000,HeatGen!$A523)</f>
        <v>0</v>
      </c>
      <c r="U523">
        <f>SUMIFS('Energy balance options'!$G$7:$G$3000,'Energy balance options'!$B$7:$B$3000,HeatGen!U$2,'Energy balance options'!$A$7:$A$3000,HeatGen!$A523)</f>
        <v>0</v>
      </c>
      <c r="V523">
        <f>SUMIFS('Energy balance options'!$G$7:$G$3000,'Energy balance options'!$B$7:$B$3000,HeatGen!V$2,'Energy balance options'!$A$7:$A$3000,HeatGen!$A523)</f>
        <v>0</v>
      </c>
      <c r="W523">
        <f>SUMIFS('Energy balance options'!$G$7:$G$3000,'Energy balance options'!$B$7:$B$3000,HeatGen!W$2,'Energy balance options'!$A$7:$A$3000,HeatGen!$A523)</f>
        <v>0</v>
      </c>
      <c r="X523">
        <f>SUMIFS('Energy balance options'!$G$7:$G$3000,'Energy balance options'!$B$7:$B$3000,HeatGen!X$2,'Energy balance options'!$A$7:$A$3000,HeatGen!$A523)</f>
        <v>0</v>
      </c>
      <c r="Y523">
        <f t="shared" si="136"/>
        <v>0</v>
      </c>
      <c r="Z523">
        <f t="shared" si="137"/>
        <v>0</v>
      </c>
      <c r="AA523">
        <f t="shared" si="138"/>
        <v>0</v>
      </c>
      <c r="AB523">
        <f t="shared" si="139"/>
        <v>0</v>
      </c>
      <c r="AC523">
        <f t="shared" si="140"/>
        <v>0</v>
      </c>
      <c r="AD523">
        <f t="shared" si="141"/>
        <v>0</v>
      </c>
      <c r="AE523">
        <f t="shared" si="142"/>
        <v>0</v>
      </c>
      <c r="AF523">
        <f t="shared" si="143"/>
        <v>0</v>
      </c>
      <c r="AG523">
        <f t="shared" si="144"/>
        <v>0</v>
      </c>
      <c r="AH523">
        <f t="shared" si="145"/>
        <v>0</v>
      </c>
      <c r="AI523">
        <f t="shared" si="146"/>
        <v>0</v>
      </c>
      <c r="AJ523">
        <f t="shared" si="147"/>
        <v>0</v>
      </c>
      <c r="AK523">
        <f t="shared" si="148"/>
        <v>0</v>
      </c>
      <c r="AL523">
        <f t="shared" si="149"/>
        <v>0</v>
      </c>
      <c r="AM523">
        <f t="shared" si="150"/>
        <v>0</v>
      </c>
      <c r="AN523">
        <f t="shared" si="151"/>
        <v>0</v>
      </c>
      <c r="AO523">
        <f t="shared" si="152"/>
        <v>0</v>
      </c>
    </row>
    <row r="524" spans="1:41" x14ac:dyDescent="0.2">
      <c r="A524" s="9" t="str">
        <f>'Cost per option'!A532</f>
        <v>2519 Gasification of mixed plastic waste to methanol with high yield</v>
      </c>
      <c r="B524" t="str">
        <f>_xlfn.IFNA(VLOOKUP(A524,'Energy balance options'!A$7:C$3000,3,FALSE),"")</f>
        <v>Chemie</v>
      </c>
      <c r="C524">
        <f>SUMIFS('Energy balance options'!$F$7:$F$3000,'Energy balance options'!$B$7:$B$3000,HeatGen!C$2,'Energy balance options'!$A$7:$A$3000,HeatGen!$A524)</f>
        <v>0</v>
      </c>
      <c r="D524">
        <f>SUMIFS('Energy balance options'!$F$7:$F$3000,'Energy balance options'!$B$7:$B$3000,HeatGen!D$2,'Energy balance options'!$A$7:$A$3000,HeatGen!$A524)</f>
        <v>-3.4922449509999999E-6</v>
      </c>
      <c r="E524">
        <f>SUMIFS('Energy balance options'!$F$7:$F$3000,'Energy balance options'!$B$7:$B$3000,HeatGen!E$2,'Energy balance options'!$A$7:$A$3000,HeatGen!$A524)</f>
        <v>0</v>
      </c>
      <c r="F524">
        <f>SUMIFS('Energy balance options'!$F$7:$F$3000,'Energy balance options'!$B$7:$B$3000,HeatGen!F$2,'Energy balance options'!$A$7:$A$3000,HeatGen!$A524)</f>
        <v>0</v>
      </c>
      <c r="G524">
        <f>SUMIFS('Energy balance options'!$F$7:$F$3000,'Energy balance options'!$B$7:$B$3000,HeatGen!G$2,'Energy balance options'!$A$7:$A$3000,HeatGen!$A524)</f>
        <v>0</v>
      </c>
      <c r="H524">
        <f>SUMIFS('Energy balance options'!$G$7:$G$3000,'Energy balance options'!$B$7:$B$3000,HeatGen!H$2,'Energy balance options'!$A$7:$A$3000,HeatGen!$A524)</f>
        <v>2.039815821E-6</v>
      </c>
      <c r="I524">
        <f>SUMIFS('Energy balance options'!$G$7:$G$3000,'Energy balance options'!$B$7:$B$3000,HeatGen!I$2,'Energy balance options'!$A$7:$A$3000,HeatGen!$A524)</f>
        <v>0</v>
      </c>
      <c r="J524">
        <f>SUMIFS('Energy balance options'!$G$7:$G$3000,'Energy balance options'!$B$7:$B$3000,HeatGen!J$2,'Energy balance options'!$A$7:$A$3000,HeatGen!$A524)</f>
        <v>3.8553522170000002E-6</v>
      </c>
      <c r="K524">
        <f>SUMIFS('Energy balance options'!$G$7:$G$3000,'Energy balance options'!$B$7:$B$3000,HeatGen!K$2,'Energy balance options'!$A$7:$A$3000,HeatGen!$A524)</f>
        <v>0</v>
      </c>
      <c r="L524">
        <f>SUMIFS('Energy balance options'!$G$7:$G$3000,'Energy balance options'!$B$7:$B$3000,HeatGen!L$2,'Energy balance options'!$A$7:$A$3000,HeatGen!$A524)</f>
        <v>0</v>
      </c>
      <c r="M524">
        <f>SUMIFS('Energy balance options'!$G$7:$G$3000,'Energy balance options'!$B$7:$B$3000,HeatGen!M$2,'Energy balance options'!$A$7:$A$3000,HeatGen!$A524)</f>
        <v>0</v>
      </c>
      <c r="N524">
        <f>SUMIFS('Energy balance options'!$G$7:$G$3000,'Energy balance options'!$B$7:$B$3000,HeatGen!N$2,'Energy balance options'!$A$7:$A$3000,HeatGen!$A524)</f>
        <v>0</v>
      </c>
      <c r="O524">
        <f>SUMIFS('Energy balance options'!$G$7:$G$3000,'Energy balance options'!$B$7:$B$3000,HeatGen!O$2,'Energy balance options'!$A$7:$A$3000,HeatGen!$A524)</f>
        <v>0</v>
      </c>
      <c r="P524">
        <f>SUMIFS('Energy balance options'!$G$7:$G$3000,'Energy balance options'!$B$7:$B$3000,HeatGen!P$2,'Energy balance options'!$A$7:$A$3000,HeatGen!$A524)</f>
        <v>0</v>
      </c>
      <c r="Q524">
        <f>SUMIFS('Energy balance options'!$G$7:$G$3000,'Energy balance options'!$B$7:$B$3000,HeatGen!Q$2,'Energy balance options'!$A$7:$A$3000,HeatGen!$A524)</f>
        <v>0</v>
      </c>
      <c r="R524">
        <f>SUMIFS('Energy balance options'!$G$7:$G$3000,'Energy balance options'!$B$7:$B$3000,HeatGen!R$2,'Energy balance options'!$A$7:$A$3000,HeatGen!$A524)</f>
        <v>0</v>
      </c>
      <c r="S524">
        <f>SUMIFS('Energy balance options'!$G$7:$G$3000,'Energy balance options'!$B$7:$B$3000,HeatGen!S$2,'Energy balance options'!$A$7:$A$3000,HeatGen!$A524)</f>
        <v>0</v>
      </c>
      <c r="T524">
        <f>SUMIFS('Energy balance options'!$G$7:$G$3000,'Energy balance options'!$B$7:$B$3000,HeatGen!T$2,'Energy balance options'!$A$7:$A$3000,HeatGen!$A524)</f>
        <v>0</v>
      </c>
      <c r="U524">
        <f>SUMIFS('Energy balance options'!$G$7:$G$3000,'Energy balance options'!$B$7:$B$3000,HeatGen!U$2,'Energy balance options'!$A$7:$A$3000,HeatGen!$A524)</f>
        <v>0</v>
      </c>
      <c r="V524">
        <f>SUMIFS('Energy balance options'!$G$7:$G$3000,'Energy balance options'!$B$7:$B$3000,HeatGen!V$2,'Energy balance options'!$A$7:$A$3000,HeatGen!$A524)</f>
        <v>0</v>
      </c>
      <c r="W524">
        <f>SUMIFS('Energy balance options'!$G$7:$G$3000,'Energy balance options'!$B$7:$B$3000,HeatGen!W$2,'Energy balance options'!$A$7:$A$3000,HeatGen!$A524)</f>
        <v>0</v>
      </c>
      <c r="X524">
        <f>SUMIFS('Energy balance options'!$G$7:$G$3000,'Energy balance options'!$B$7:$B$3000,HeatGen!X$2,'Energy balance options'!$A$7:$A$3000,HeatGen!$A524)</f>
        <v>0</v>
      </c>
      <c r="Y524">
        <f t="shared" si="136"/>
        <v>-1.2083686938080745E-6</v>
      </c>
      <c r="Z524">
        <f t="shared" si="137"/>
        <v>0</v>
      </c>
      <c r="AA524">
        <f t="shared" si="138"/>
        <v>-2.2838762571919254E-6</v>
      </c>
      <c r="AB524">
        <f t="shared" si="139"/>
        <v>0</v>
      </c>
      <c r="AC524">
        <f t="shared" si="140"/>
        <v>0</v>
      </c>
      <c r="AD524">
        <f t="shared" si="141"/>
        <v>0</v>
      </c>
      <c r="AE524">
        <f t="shared" si="142"/>
        <v>0</v>
      </c>
      <c r="AF524">
        <f t="shared" si="143"/>
        <v>0</v>
      </c>
      <c r="AG524">
        <f t="shared" si="144"/>
        <v>0</v>
      </c>
      <c r="AH524">
        <f t="shared" si="145"/>
        <v>0</v>
      </c>
      <c r="AI524">
        <f t="shared" si="146"/>
        <v>0</v>
      </c>
      <c r="AJ524">
        <f t="shared" si="147"/>
        <v>0</v>
      </c>
      <c r="AK524">
        <f t="shared" si="148"/>
        <v>0</v>
      </c>
      <c r="AL524">
        <f t="shared" si="149"/>
        <v>0</v>
      </c>
      <c r="AM524">
        <f t="shared" si="150"/>
        <v>0</v>
      </c>
      <c r="AN524">
        <f t="shared" si="151"/>
        <v>0</v>
      </c>
      <c r="AO524">
        <f t="shared" si="152"/>
        <v>0</v>
      </c>
    </row>
    <row r="525" spans="1:41" x14ac:dyDescent="0.2">
      <c r="A525" s="9" t="str">
        <f>'Cost per option'!A533</f>
        <v>2521 Biomethanol via direct gasification with ext H2</v>
      </c>
      <c r="B525" t="str">
        <f>_xlfn.IFNA(VLOOKUP(A525,'Energy balance options'!A$7:C$3000,3,FALSE),"")</f>
        <v>Chemie</v>
      </c>
      <c r="C525">
        <f>SUMIFS('Energy balance options'!$F$7:$F$3000,'Energy balance options'!$B$7:$B$3000,HeatGen!C$2,'Energy balance options'!$A$7:$A$3000,HeatGen!$A525)</f>
        <v>0</v>
      </c>
      <c r="D525">
        <f>SUMIFS('Energy balance options'!$F$7:$F$3000,'Energy balance options'!$B$7:$B$3000,HeatGen!D$2,'Energy balance options'!$A$7:$A$3000,HeatGen!$A525)</f>
        <v>0</v>
      </c>
      <c r="E525">
        <f>SUMIFS('Energy balance options'!$F$7:$F$3000,'Energy balance options'!$B$7:$B$3000,HeatGen!E$2,'Energy balance options'!$A$7:$A$3000,HeatGen!$A525)</f>
        <v>0</v>
      </c>
      <c r="F525">
        <f>SUMIFS('Energy balance options'!$F$7:$F$3000,'Energy balance options'!$B$7:$B$3000,HeatGen!F$2,'Energy balance options'!$A$7:$A$3000,HeatGen!$A525)</f>
        <v>0</v>
      </c>
      <c r="G525">
        <f>SUMIFS('Energy balance options'!$F$7:$F$3000,'Energy balance options'!$B$7:$B$3000,HeatGen!G$2,'Energy balance options'!$A$7:$A$3000,HeatGen!$A525)</f>
        <v>0</v>
      </c>
      <c r="H525">
        <f>SUMIFS('Energy balance options'!$G$7:$G$3000,'Energy balance options'!$B$7:$B$3000,HeatGen!H$2,'Energy balance options'!$A$7:$A$3000,HeatGen!$A525)</f>
        <v>0</v>
      </c>
      <c r="I525">
        <f>SUMIFS('Energy balance options'!$G$7:$G$3000,'Energy balance options'!$B$7:$B$3000,HeatGen!I$2,'Energy balance options'!$A$7:$A$3000,HeatGen!$A525)</f>
        <v>9.9274232169999993E-5</v>
      </c>
      <c r="J525">
        <f>SUMIFS('Energy balance options'!$G$7:$G$3000,'Energy balance options'!$B$7:$B$3000,HeatGen!J$2,'Energy balance options'!$A$7:$A$3000,HeatGen!$A525)</f>
        <v>1.5687070099999999E-6</v>
      </c>
      <c r="K525">
        <f>SUMIFS('Energy balance options'!$G$7:$G$3000,'Energy balance options'!$B$7:$B$3000,HeatGen!K$2,'Energy balance options'!$A$7:$A$3000,HeatGen!$A525)</f>
        <v>0</v>
      </c>
      <c r="L525">
        <f>SUMIFS('Energy balance options'!$G$7:$G$3000,'Energy balance options'!$B$7:$B$3000,HeatGen!L$2,'Energy balance options'!$A$7:$A$3000,HeatGen!$A525)</f>
        <v>0</v>
      </c>
      <c r="M525">
        <f>SUMIFS('Energy balance options'!$G$7:$G$3000,'Energy balance options'!$B$7:$B$3000,HeatGen!M$2,'Energy balance options'!$A$7:$A$3000,HeatGen!$A525)</f>
        <v>1.191119883E-4</v>
      </c>
      <c r="N525">
        <f>SUMIFS('Energy balance options'!$G$7:$G$3000,'Energy balance options'!$B$7:$B$3000,HeatGen!N$2,'Energy balance options'!$A$7:$A$3000,HeatGen!$A525)</f>
        <v>0</v>
      </c>
      <c r="O525">
        <f>SUMIFS('Energy balance options'!$G$7:$G$3000,'Energy balance options'!$B$7:$B$3000,HeatGen!O$2,'Energy balance options'!$A$7:$A$3000,HeatGen!$A525)</f>
        <v>0</v>
      </c>
      <c r="P525">
        <f>SUMIFS('Energy balance options'!$G$7:$G$3000,'Energy balance options'!$B$7:$B$3000,HeatGen!P$2,'Energy balance options'!$A$7:$A$3000,HeatGen!$A525)</f>
        <v>0</v>
      </c>
      <c r="Q525">
        <f>SUMIFS('Energy balance options'!$G$7:$G$3000,'Energy balance options'!$B$7:$B$3000,HeatGen!Q$2,'Energy balance options'!$A$7:$A$3000,HeatGen!$A525)</f>
        <v>0</v>
      </c>
      <c r="R525">
        <f>SUMIFS('Energy balance options'!$G$7:$G$3000,'Energy balance options'!$B$7:$B$3000,HeatGen!R$2,'Energy balance options'!$A$7:$A$3000,HeatGen!$A525)</f>
        <v>0</v>
      </c>
      <c r="S525">
        <f>SUMIFS('Energy balance options'!$G$7:$G$3000,'Energy balance options'!$B$7:$B$3000,HeatGen!S$2,'Energy balance options'!$A$7:$A$3000,HeatGen!$A525)</f>
        <v>0</v>
      </c>
      <c r="T525">
        <f>SUMIFS('Energy balance options'!$G$7:$G$3000,'Energy balance options'!$B$7:$B$3000,HeatGen!T$2,'Energy balance options'!$A$7:$A$3000,HeatGen!$A525)</f>
        <v>0</v>
      </c>
      <c r="U525">
        <f>SUMIFS('Energy balance options'!$G$7:$G$3000,'Energy balance options'!$B$7:$B$3000,HeatGen!U$2,'Energy balance options'!$A$7:$A$3000,HeatGen!$A525)</f>
        <v>0</v>
      </c>
      <c r="V525">
        <f>SUMIFS('Energy balance options'!$G$7:$G$3000,'Energy balance options'!$B$7:$B$3000,HeatGen!V$2,'Energy balance options'!$A$7:$A$3000,HeatGen!$A525)</f>
        <v>0</v>
      </c>
      <c r="W525">
        <f>SUMIFS('Energy balance options'!$G$7:$G$3000,'Energy balance options'!$B$7:$B$3000,HeatGen!W$2,'Energy balance options'!$A$7:$A$3000,HeatGen!$A525)</f>
        <v>0</v>
      </c>
      <c r="X525">
        <f>SUMIFS('Energy balance options'!$G$7:$G$3000,'Energy balance options'!$B$7:$B$3000,HeatGen!X$2,'Energy balance options'!$A$7:$A$3000,HeatGen!$A525)</f>
        <v>0</v>
      </c>
      <c r="Y525">
        <f t="shared" si="136"/>
        <v>0</v>
      </c>
      <c r="Z525">
        <f t="shared" si="137"/>
        <v>0</v>
      </c>
      <c r="AA525">
        <f t="shared" si="138"/>
        <v>0</v>
      </c>
      <c r="AB525">
        <f t="shared" si="139"/>
        <v>0</v>
      </c>
      <c r="AC525">
        <f t="shared" si="140"/>
        <v>0</v>
      </c>
      <c r="AD525">
        <f t="shared" si="141"/>
        <v>0</v>
      </c>
      <c r="AE525">
        <f t="shared" si="142"/>
        <v>0</v>
      </c>
      <c r="AF525">
        <f t="shared" si="143"/>
        <v>0</v>
      </c>
      <c r="AG525">
        <f t="shared" si="144"/>
        <v>0</v>
      </c>
      <c r="AH525">
        <f t="shared" si="145"/>
        <v>0</v>
      </c>
      <c r="AI525">
        <f t="shared" si="146"/>
        <v>0</v>
      </c>
      <c r="AJ525">
        <f t="shared" si="147"/>
        <v>0</v>
      </c>
      <c r="AK525">
        <f t="shared" si="148"/>
        <v>0</v>
      </c>
      <c r="AL525">
        <f t="shared" si="149"/>
        <v>0</v>
      </c>
      <c r="AM525">
        <f t="shared" si="150"/>
        <v>0</v>
      </c>
      <c r="AN525">
        <f t="shared" si="151"/>
        <v>0</v>
      </c>
      <c r="AO525">
        <f t="shared" si="152"/>
        <v>0</v>
      </c>
    </row>
    <row r="526" spans="1:41" x14ac:dyDescent="0.2">
      <c r="A526" s="9">
        <f>'Cost per option'!A534</f>
        <v>0</v>
      </c>
      <c r="B526" t="str">
        <f>_xlfn.IFNA(VLOOKUP(A526,'Energy balance options'!A$7:C$3000,3,FALSE),"")</f>
        <v/>
      </c>
      <c r="C526">
        <f>SUMIFS('Energy balance options'!$F$7:$F$3000,'Energy balance options'!$B$7:$B$3000,HeatGen!C$2,'Energy balance options'!$A$7:$A$3000,HeatGen!$A526)</f>
        <v>0</v>
      </c>
      <c r="D526">
        <f>SUMIFS('Energy balance options'!$F$7:$F$3000,'Energy balance options'!$B$7:$B$3000,HeatGen!D$2,'Energy balance options'!$A$7:$A$3000,HeatGen!$A526)</f>
        <v>0</v>
      </c>
      <c r="E526">
        <f>SUMIFS('Energy balance options'!$F$7:$F$3000,'Energy balance options'!$B$7:$B$3000,HeatGen!E$2,'Energy balance options'!$A$7:$A$3000,HeatGen!$A526)</f>
        <v>0</v>
      </c>
      <c r="F526">
        <f>SUMIFS('Energy balance options'!$F$7:$F$3000,'Energy balance options'!$B$7:$B$3000,HeatGen!F$2,'Energy balance options'!$A$7:$A$3000,HeatGen!$A526)</f>
        <v>0</v>
      </c>
      <c r="G526">
        <f>SUMIFS('Energy balance options'!$F$7:$F$3000,'Energy balance options'!$B$7:$B$3000,HeatGen!G$2,'Energy balance options'!$A$7:$A$3000,HeatGen!$A526)</f>
        <v>0</v>
      </c>
      <c r="H526">
        <f>SUMIFS('Energy balance options'!$G$7:$G$3000,'Energy balance options'!$B$7:$B$3000,HeatGen!H$2,'Energy balance options'!$A$7:$A$3000,HeatGen!$A526)</f>
        <v>0</v>
      </c>
      <c r="I526">
        <f>SUMIFS('Energy balance options'!$G$7:$G$3000,'Energy balance options'!$B$7:$B$3000,HeatGen!I$2,'Energy balance options'!$A$7:$A$3000,HeatGen!$A526)</f>
        <v>0</v>
      </c>
      <c r="J526">
        <f>SUMIFS('Energy balance options'!$G$7:$G$3000,'Energy balance options'!$B$7:$B$3000,HeatGen!J$2,'Energy balance options'!$A$7:$A$3000,HeatGen!$A526)</f>
        <v>0</v>
      </c>
      <c r="K526">
        <f>SUMIFS('Energy balance options'!$G$7:$G$3000,'Energy balance options'!$B$7:$B$3000,HeatGen!K$2,'Energy balance options'!$A$7:$A$3000,HeatGen!$A526)</f>
        <v>0</v>
      </c>
      <c r="L526">
        <f>SUMIFS('Energy balance options'!$G$7:$G$3000,'Energy balance options'!$B$7:$B$3000,HeatGen!L$2,'Energy balance options'!$A$7:$A$3000,HeatGen!$A526)</f>
        <v>0</v>
      </c>
      <c r="M526">
        <f>SUMIFS('Energy balance options'!$G$7:$G$3000,'Energy balance options'!$B$7:$B$3000,HeatGen!M$2,'Energy balance options'!$A$7:$A$3000,HeatGen!$A526)</f>
        <v>0</v>
      </c>
      <c r="N526">
        <f>SUMIFS('Energy balance options'!$G$7:$G$3000,'Energy balance options'!$B$7:$B$3000,HeatGen!N$2,'Energy balance options'!$A$7:$A$3000,HeatGen!$A526)</f>
        <v>0</v>
      </c>
      <c r="O526">
        <f>SUMIFS('Energy balance options'!$G$7:$G$3000,'Energy balance options'!$B$7:$B$3000,HeatGen!O$2,'Energy balance options'!$A$7:$A$3000,HeatGen!$A526)</f>
        <v>0</v>
      </c>
      <c r="P526">
        <f>SUMIFS('Energy balance options'!$G$7:$G$3000,'Energy balance options'!$B$7:$B$3000,HeatGen!P$2,'Energy balance options'!$A$7:$A$3000,HeatGen!$A526)</f>
        <v>0</v>
      </c>
      <c r="Q526">
        <f>SUMIFS('Energy balance options'!$G$7:$G$3000,'Energy balance options'!$B$7:$B$3000,HeatGen!Q$2,'Energy balance options'!$A$7:$A$3000,HeatGen!$A526)</f>
        <v>0</v>
      </c>
      <c r="R526">
        <f>SUMIFS('Energy balance options'!$G$7:$G$3000,'Energy balance options'!$B$7:$B$3000,HeatGen!R$2,'Energy balance options'!$A$7:$A$3000,HeatGen!$A526)</f>
        <v>0</v>
      </c>
      <c r="S526">
        <f>SUMIFS('Energy balance options'!$G$7:$G$3000,'Energy balance options'!$B$7:$B$3000,HeatGen!S$2,'Energy balance options'!$A$7:$A$3000,HeatGen!$A526)</f>
        <v>0</v>
      </c>
      <c r="T526">
        <f>SUMIFS('Energy balance options'!$G$7:$G$3000,'Energy balance options'!$B$7:$B$3000,HeatGen!T$2,'Energy balance options'!$A$7:$A$3000,HeatGen!$A526)</f>
        <v>0</v>
      </c>
      <c r="U526">
        <f>SUMIFS('Energy balance options'!$G$7:$G$3000,'Energy balance options'!$B$7:$B$3000,HeatGen!U$2,'Energy balance options'!$A$7:$A$3000,HeatGen!$A526)</f>
        <v>0</v>
      </c>
      <c r="V526">
        <f>SUMIFS('Energy balance options'!$G$7:$G$3000,'Energy balance options'!$B$7:$B$3000,HeatGen!V$2,'Energy balance options'!$A$7:$A$3000,HeatGen!$A526)</f>
        <v>0</v>
      </c>
      <c r="W526">
        <f>SUMIFS('Energy balance options'!$G$7:$G$3000,'Energy balance options'!$B$7:$B$3000,HeatGen!W$2,'Energy balance options'!$A$7:$A$3000,HeatGen!$A526)</f>
        <v>0</v>
      </c>
      <c r="X526">
        <f>SUMIFS('Energy balance options'!$G$7:$G$3000,'Energy balance options'!$B$7:$B$3000,HeatGen!X$2,'Energy balance options'!$A$7:$A$3000,HeatGen!$A526)</f>
        <v>0</v>
      </c>
      <c r="Y526">
        <f t="shared" si="136"/>
        <v>0</v>
      </c>
      <c r="Z526">
        <f t="shared" si="137"/>
        <v>0</v>
      </c>
      <c r="AA526">
        <f t="shared" si="138"/>
        <v>0</v>
      </c>
      <c r="AB526">
        <f t="shared" si="139"/>
        <v>0</v>
      </c>
      <c r="AC526">
        <f t="shared" si="140"/>
        <v>0</v>
      </c>
      <c r="AD526">
        <f t="shared" si="141"/>
        <v>0</v>
      </c>
      <c r="AE526">
        <f t="shared" si="142"/>
        <v>0</v>
      </c>
      <c r="AF526">
        <f t="shared" si="143"/>
        <v>0</v>
      </c>
      <c r="AG526">
        <f t="shared" si="144"/>
        <v>0</v>
      </c>
      <c r="AH526">
        <f t="shared" si="145"/>
        <v>0</v>
      </c>
      <c r="AI526">
        <f t="shared" si="146"/>
        <v>0</v>
      </c>
      <c r="AJ526">
        <f t="shared" si="147"/>
        <v>0</v>
      </c>
      <c r="AK526">
        <f t="shared" si="148"/>
        <v>0</v>
      </c>
      <c r="AL526">
        <f t="shared" si="149"/>
        <v>0</v>
      </c>
      <c r="AM526">
        <f t="shared" si="150"/>
        <v>0</v>
      </c>
      <c r="AN526">
        <f t="shared" si="151"/>
        <v>0</v>
      </c>
      <c r="AO526">
        <f t="shared" si="152"/>
        <v>0</v>
      </c>
    </row>
    <row r="527" spans="1:41" x14ac:dyDescent="0.2">
      <c r="A527" s="9">
        <f>'Cost per option'!A535</f>
        <v>0</v>
      </c>
      <c r="B527" t="str">
        <f>_xlfn.IFNA(VLOOKUP(A527,'Energy balance options'!A$7:C$3000,3,FALSE),"")</f>
        <v/>
      </c>
      <c r="C527">
        <f>SUMIFS('Energy balance options'!$F$7:$F$3000,'Energy balance options'!$B$7:$B$3000,HeatGen!C$2,'Energy balance options'!$A$7:$A$3000,HeatGen!$A527)</f>
        <v>0</v>
      </c>
      <c r="D527">
        <f>SUMIFS('Energy balance options'!$F$7:$F$3000,'Energy balance options'!$B$7:$B$3000,HeatGen!D$2,'Energy balance options'!$A$7:$A$3000,HeatGen!$A527)</f>
        <v>0</v>
      </c>
      <c r="E527">
        <f>SUMIFS('Energy balance options'!$F$7:$F$3000,'Energy balance options'!$B$7:$B$3000,HeatGen!E$2,'Energy balance options'!$A$7:$A$3000,HeatGen!$A527)</f>
        <v>0</v>
      </c>
      <c r="F527">
        <f>SUMIFS('Energy balance options'!$F$7:$F$3000,'Energy balance options'!$B$7:$B$3000,HeatGen!F$2,'Energy balance options'!$A$7:$A$3000,HeatGen!$A527)</f>
        <v>0</v>
      </c>
      <c r="G527">
        <f>SUMIFS('Energy balance options'!$F$7:$F$3000,'Energy balance options'!$B$7:$B$3000,HeatGen!G$2,'Energy balance options'!$A$7:$A$3000,HeatGen!$A527)</f>
        <v>0</v>
      </c>
      <c r="H527">
        <f>SUMIFS('Energy balance options'!$G$7:$G$3000,'Energy balance options'!$B$7:$B$3000,HeatGen!H$2,'Energy balance options'!$A$7:$A$3000,HeatGen!$A527)</f>
        <v>0</v>
      </c>
      <c r="I527">
        <f>SUMIFS('Energy balance options'!$G$7:$G$3000,'Energy balance options'!$B$7:$B$3000,HeatGen!I$2,'Energy balance options'!$A$7:$A$3000,HeatGen!$A527)</f>
        <v>0</v>
      </c>
      <c r="J527">
        <f>SUMIFS('Energy balance options'!$G$7:$G$3000,'Energy balance options'!$B$7:$B$3000,HeatGen!J$2,'Energy balance options'!$A$7:$A$3000,HeatGen!$A527)</f>
        <v>0</v>
      </c>
      <c r="K527">
        <f>SUMIFS('Energy balance options'!$G$7:$G$3000,'Energy balance options'!$B$7:$B$3000,HeatGen!K$2,'Energy balance options'!$A$7:$A$3000,HeatGen!$A527)</f>
        <v>0</v>
      </c>
      <c r="L527">
        <f>SUMIFS('Energy balance options'!$G$7:$G$3000,'Energy balance options'!$B$7:$B$3000,HeatGen!L$2,'Energy balance options'!$A$7:$A$3000,HeatGen!$A527)</f>
        <v>0</v>
      </c>
      <c r="M527">
        <f>SUMIFS('Energy balance options'!$G$7:$G$3000,'Energy balance options'!$B$7:$B$3000,HeatGen!M$2,'Energy balance options'!$A$7:$A$3000,HeatGen!$A527)</f>
        <v>0</v>
      </c>
      <c r="N527">
        <f>SUMIFS('Energy balance options'!$G$7:$G$3000,'Energy balance options'!$B$7:$B$3000,HeatGen!N$2,'Energy balance options'!$A$7:$A$3000,HeatGen!$A527)</f>
        <v>0</v>
      </c>
      <c r="O527">
        <f>SUMIFS('Energy balance options'!$G$7:$G$3000,'Energy balance options'!$B$7:$B$3000,HeatGen!O$2,'Energy balance options'!$A$7:$A$3000,HeatGen!$A527)</f>
        <v>0</v>
      </c>
      <c r="P527">
        <f>SUMIFS('Energy balance options'!$G$7:$G$3000,'Energy balance options'!$B$7:$B$3000,HeatGen!P$2,'Energy balance options'!$A$7:$A$3000,HeatGen!$A527)</f>
        <v>0</v>
      </c>
      <c r="Q527">
        <f>SUMIFS('Energy balance options'!$G$7:$G$3000,'Energy balance options'!$B$7:$B$3000,HeatGen!Q$2,'Energy balance options'!$A$7:$A$3000,HeatGen!$A527)</f>
        <v>0</v>
      </c>
      <c r="R527">
        <f>SUMIFS('Energy balance options'!$G$7:$G$3000,'Energy balance options'!$B$7:$B$3000,HeatGen!R$2,'Energy balance options'!$A$7:$A$3000,HeatGen!$A527)</f>
        <v>0</v>
      </c>
      <c r="S527">
        <f>SUMIFS('Energy balance options'!$G$7:$G$3000,'Energy balance options'!$B$7:$B$3000,HeatGen!S$2,'Energy balance options'!$A$7:$A$3000,HeatGen!$A527)</f>
        <v>0</v>
      </c>
      <c r="T527">
        <f>SUMIFS('Energy balance options'!$G$7:$G$3000,'Energy balance options'!$B$7:$B$3000,HeatGen!T$2,'Energy balance options'!$A$7:$A$3000,HeatGen!$A527)</f>
        <v>0</v>
      </c>
      <c r="U527">
        <f>SUMIFS('Energy balance options'!$G$7:$G$3000,'Energy balance options'!$B$7:$B$3000,HeatGen!U$2,'Energy balance options'!$A$7:$A$3000,HeatGen!$A527)</f>
        <v>0</v>
      </c>
      <c r="V527">
        <f>SUMIFS('Energy balance options'!$G$7:$G$3000,'Energy balance options'!$B$7:$B$3000,HeatGen!V$2,'Energy balance options'!$A$7:$A$3000,HeatGen!$A527)</f>
        <v>0</v>
      </c>
      <c r="W527">
        <f>SUMIFS('Energy balance options'!$G$7:$G$3000,'Energy balance options'!$B$7:$B$3000,HeatGen!W$2,'Energy balance options'!$A$7:$A$3000,HeatGen!$A527)</f>
        <v>0</v>
      </c>
      <c r="X527">
        <f>SUMIFS('Energy balance options'!$G$7:$G$3000,'Energy balance options'!$B$7:$B$3000,HeatGen!X$2,'Energy balance options'!$A$7:$A$3000,HeatGen!$A527)</f>
        <v>0</v>
      </c>
      <c r="Y527">
        <f t="shared" si="136"/>
        <v>0</v>
      </c>
      <c r="Z527">
        <f t="shared" si="137"/>
        <v>0</v>
      </c>
      <c r="AA527">
        <f t="shared" si="138"/>
        <v>0</v>
      </c>
      <c r="AB527">
        <f t="shared" si="139"/>
        <v>0</v>
      </c>
      <c r="AC527">
        <f t="shared" si="140"/>
        <v>0</v>
      </c>
      <c r="AD527">
        <f t="shared" si="141"/>
        <v>0</v>
      </c>
      <c r="AE527">
        <f t="shared" si="142"/>
        <v>0</v>
      </c>
      <c r="AF527">
        <f t="shared" si="143"/>
        <v>0</v>
      </c>
      <c r="AG527">
        <f t="shared" si="144"/>
        <v>0</v>
      </c>
      <c r="AH527">
        <f t="shared" si="145"/>
        <v>0</v>
      </c>
      <c r="AI527">
        <f t="shared" si="146"/>
        <v>0</v>
      </c>
      <c r="AJ527">
        <f t="shared" si="147"/>
        <v>0</v>
      </c>
      <c r="AK527">
        <f t="shared" si="148"/>
        <v>0</v>
      </c>
      <c r="AL527">
        <f t="shared" si="149"/>
        <v>0</v>
      </c>
      <c r="AM527">
        <f t="shared" si="150"/>
        <v>0</v>
      </c>
      <c r="AN527">
        <f t="shared" si="151"/>
        <v>0</v>
      </c>
      <c r="AO527">
        <f t="shared" si="152"/>
        <v>0</v>
      </c>
    </row>
    <row r="528" spans="1:41" x14ac:dyDescent="0.2">
      <c r="A528" s="9">
        <f>'Cost per option'!A536</f>
        <v>0</v>
      </c>
      <c r="B528" t="str">
        <f>_xlfn.IFNA(VLOOKUP(A528,'Energy balance options'!A$7:C$3000,3,FALSE),"")</f>
        <v/>
      </c>
      <c r="C528">
        <f>SUMIFS('Energy balance options'!$F$7:$F$3000,'Energy balance options'!$B$7:$B$3000,HeatGen!C$2,'Energy balance options'!$A$7:$A$3000,HeatGen!$A528)</f>
        <v>0</v>
      </c>
      <c r="D528">
        <f>SUMIFS('Energy balance options'!$F$7:$F$3000,'Energy balance options'!$B$7:$B$3000,HeatGen!D$2,'Energy balance options'!$A$7:$A$3000,HeatGen!$A528)</f>
        <v>0</v>
      </c>
      <c r="E528">
        <f>SUMIFS('Energy balance options'!$F$7:$F$3000,'Energy balance options'!$B$7:$B$3000,HeatGen!E$2,'Energy balance options'!$A$7:$A$3000,HeatGen!$A528)</f>
        <v>0</v>
      </c>
      <c r="F528">
        <f>SUMIFS('Energy balance options'!$F$7:$F$3000,'Energy balance options'!$B$7:$B$3000,HeatGen!F$2,'Energy balance options'!$A$7:$A$3000,HeatGen!$A528)</f>
        <v>0</v>
      </c>
      <c r="G528">
        <f>SUMIFS('Energy balance options'!$F$7:$F$3000,'Energy balance options'!$B$7:$B$3000,HeatGen!G$2,'Energy balance options'!$A$7:$A$3000,HeatGen!$A528)</f>
        <v>0</v>
      </c>
      <c r="H528">
        <f>SUMIFS('Energy balance options'!$G$7:$G$3000,'Energy balance options'!$B$7:$B$3000,HeatGen!H$2,'Energy balance options'!$A$7:$A$3000,HeatGen!$A528)</f>
        <v>0</v>
      </c>
      <c r="I528">
        <f>SUMIFS('Energy balance options'!$G$7:$G$3000,'Energy balance options'!$B$7:$B$3000,HeatGen!I$2,'Energy balance options'!$A$7:$A$3000,HeatGen!$A528)</f>
        <v>0</v>
      </c>
      <c r="J528">
        <f>SUMIFS('Energy balance options'!$G$7:$G$3000,'Energy balance options'!$B$7:$B$3000,HeatGen!J$2,'Energy balance options'!$A$7:$A$3000,HeatGen!$A528)</f>
        <v>0</v>
      </c>
      <c r="K528">
        <f>SUMIFS('Energy balance options'!$G$7:$G$3000,'Energy balance options'!$B$7:$B$3000,HeatGen!K$2,'Energy balance options'!$A$7:$A$3000,HeatGen!$A528)</f>
        <v>0</v>
      </c>
      <c r="L528">
        <f>SUMIFS('Energy balance options'!$G$7:$G$3000,'Energy balance options'!$B$7:$B$3000,HeatGen!L$2,'Energy balance options'!$A$7:$A$3000,HeatGen!$A528)</f>
        <v>0</v>
      </c>
      <c r="M528">
        <f>SUMIFS('Energy balance options'!$G$7:$G$3000,'Energy balance options'!$B$7:$B$3000,HeatGen!M$2,'Energy balance options'!$A$7:$A$3000,HeatGen!$A528)</f>
        <v>0</v>
      </c>
      <c r="N528">
        <f>SUMIFS('Energy balance options'!$G$7:$G$3000,'Energy balance options'!$B$7:$B$3000,HeatGen!N$2,'Energy balance options'!$A$7:$A$3000,HeatGen!$A528)</f>
        <v>0</v>
      </c>
      <c r="O528">
        <f>SUMIFS('Energy balance options'!$G$7:$G$3000,'Energy balance options'!$B$7:$B$3000,HeatGen!O$2,'Energy balance options'!$A$7:$A$3000,HeatGen!$A528)</f>
        <v>0</v>
      </c>
      <c r="P528">
        <f>SUMIFS('Energy balance options'!$G$7:$G$3000,'Energy balance options'!$B$7:$B$3000,HeatGen!P$2,'Energy balance options'!$A$7:$A$3000,HeatGen!$A528)</f>
        <v>0</v>
      </c>
      <c r="Q528">
        <f>SUMIFS('Energy balance options'!$G$7:$G$3000,'Energy balance options'!$B$7:$B$3000,HeatGen!Q$2,'Energy balance options'!$A$7:$A$3000,HeatGen!$A528)</f>
        <v>0</v>
      </c>
      <c r="R528">
        <f>SUMIFS('Energy balance options'!$G$7:$G$3000,'Energy balance options'!$B$7:$B$3000,HeatGen!R$2,'Energy balance options'!$A$7:$A$3000,HeatGen!$A528)</f>
        <v>0</v>
      </c>
      <c r="S528">
        <f>SUMIFS('Energy balance options'!$G$7:$G$3000,'Energy balance options'!$B$7:$B$3000,HeatGen!S$2,'Energy balance options'!$A$7:$A$3000,HeatGen!$A528)</f>
        <v>0</v>
      </c>
      <c r="T528">
        <f>SUMIFS('Energy balance options'!$G$7:$G$3000,'Energy balance options'!$B$7:$B$3000,HeatGen!T$2,'Energy balance options'!$A$7:$A$3000,HeatGen!$A528)</f>
        <v>0</v>
      </c>
      <c r="U528">
        <f>SUMIFS('Energy balance options'!$G$7:$G$3000,'Energy balance options'!$B$7:$B$3000,HeatGen!U$2,'Energy balance options'!$A$7:$A$3000,HeatGen!$A528)</f>
        <v>0</v>
      </c>
      <c r="V528">
        <f>SUMIFS('Energy balance options'!$G$7:$G$3000,'Energy balance options'!$B$7:$B$3000,HeatGen!V$2,'Energy balance options'!$A$7:$A$3000,HeatGen!$A528)</f>
        <v>0</v>
      </c>
      <c r="W528">
        <f>SUMIFS('Energy balance options'!$G$7:$G$3000,'Energy balance options'!$B$7:$B$3000,HeatGen!W$2,'Energy balance options'!$A$7:$A$3000,HeatGen!$A528)</f>
        <v>0</v>
      </c>
      <c r="X528">
        <f>SUMIFS('Energy balance options'!$G$7:$G$3000,'Energy balance options'!$B$7:$B$3000,HeatGen!X$2,'Energy balance options'!$A$7:$A$3000,HeatGen!$A528)</f>
        <v>0</v>
      </c>
      <c r="Y528">
        <f t="shared" si="136"/>
        <v>0</v>
      </c>
      <c r="Z528">
        <f t="shared" si="137"/>
        <v>0</v>
      </c>
      <c r="AA528">
        <f t="shared" si="138"/>
        <v>0</v>
      </c>
      <c r="AB528">
        <f t="shared" si="139"/>
        <v>0</v>
      </c>
      <c r="AC528">
        <f t="shared" si="140"/>
        <v>0</v>
      </c>
      <c r="AD528">
        <f t="shared" si="141"/>
        <v>0</v>
      </c>
      <c r="AE528">
        <f t="shared" si="142"/>
        <v>0</v>
      </c>
      <c r="AF528">
        <f t="shared" si="143"/>
        <v>0</v>
      </c>
      <c r="AG528">
        <f t="shared" si="144"/>
        <v>0</v>
      </c>
      <c r="AH528">
        <f t="shared" si="145"/>
        <v>0</v>
      </c>
      <c r="AI528">
        <f t="shared" si="146"/>
        <v>0</v>
      </c>
      <c r="AJ528">
        <f t="shared" si="147"/>
        <v>0</v>
      </c>
      <c r="AK528">
        <f t="shared" si="148"/>
        <v>0</v>
      </c>
      <c r="AL528">
        <f t="shared" si="149"/>
        <v>0</v>
      </c>
      <c r="AM528">
        <f t="shared" si="150"/>
        <v>0</v>
      </c>
      <c r="AN528">
        <f t="shared" si="151"/>
        <v>0</v>
      </c>
      <c r="AO528">
        <f t="shared" si="152"/>
        <v>0</v>
      </c>
    </row>
    <row r="529" spans="1:41" x14ac:dyDescent="0.2">
      <c r="A529" s="9">
        <f>'Cost per option'!A537</f>
        <v>0</v>
      </c>
      <c r="B529" t="str">
        <f>_xlfn.IFNA(VLOOKUP(A529,'Energy balance options'!A$7:C$3000,3,FALSE),"")</f>
        <v/>
      </c>
      <c r="C529">
        <f>SUMIFS('Energy balance options'!$F$7:$F$3000,'Energy balance options'!$B$7:$B$3000,HeatGen!C$2,'Energy balance options'!$A$7:$A$3000,HeatGen!$A529)</f>
        <v>0</v>
      </c>
      <c r="D529">
        <f>SUMIFS('Energy balance options'!$F$7:$F$3000,'Energy balance options'!$B$7:$B$3000,HeatGen!D$2,'Energy balance options'!$A$7:$A$3000,HeatGen!$A529)</f>
        <v>0</v>
      </c>
      <c r="E529">
        <f>SUMIFS('Energy balance options'!$F$7:$F$3000,'Energy balance options'!$B$7:$B$3000,HeatGen!E$2,'Energy balance options'!$A$7:$A$3000,HeatGen!$A529)</f>
        <v>0</v>
      </c>
      <c r="F529">
        <f>SUMIFS('Energy balance options'!$F$7:$F$3000,'Energy balance options'!$B$7:$B$3000,HeatGen!F$2,'Energy balance options'!$A$7:$A$3000,HeatGen!$A529)</f>
        <v>0</v>
      </c>
      <c r="G529">
        <f>SUMIFS('Energy balance options'!$F$7:$F$3000,'Energy balance options'!$B$7:$B$3000,HeatGen!G$2,'Energy balance options'!$A$7:$A$3000,HeatGen!$A529)</f>
        <v>0</v>
      </c>
      <c r="H529">
        <f>SUMIFS('Energy balance options'!$G$7:$G$3000,'Energy balance options'!$B$7:$B$3000,HeatGen!H$2,'Energy balance options'!$A$7:$A$3000,HeatGen!$A529)</f>
        <v>0</v>
      </c>
      <c r="I529">
        <f>SUMIFS('Energy balance options'!$G$7:$G$3000,'Energy balance options'!$B$7:$B$3000,HeatGen!I$2,'Energy balance options'!$A$7:$A$3000,HeatGen!$A529)</f>
        <v>0</v>
      </c>
      <c r="J529">
        <f>SUMIFS('Energy balance options'!$G$7:$G$3000,'Energy balance options'!$B$7:$B$3000,HeatGen!J$2,'Energy balance options'!$A$7:$A$3000,HeatGen!$A529)</f>
        <v>0</v>
      </c>
      <c r="K529">
        <f>SUMIFS('Energy balance options'!$G$7:$G$3000,'Energy balance options'!$B$7:$B$3000,HeatGen!K$2,'Energy balance options'!$A$7:$A$3000,HeatGen!$A529)</f>
        <v>0</v>
      </c>
      <c r="L529">
        <f>SUMIFS('Energy balance options'!$G$7:$G$3000,'Energy balance options'!$B$7:$B$3000,HeatGen!L$2,'Energy balance options'!$A$7:$A$3000,HeatGen!$A529)</f>
        <v>0</v>
      </c>
      <c r="M529">
        <f>SUMIFS('Energy balance options'!$G$7:$G$3000,'Energy balance options'!$B$7:$B$3000,HeatGen!M$2,'Energy balance options'!$A$7:$A$3000,HeatGen!$A529)</f>
        <v>0</v>
      </c>
      <c r="N529">
        <f>SUMIFS('Energy balance options'!$G$7:$G$3000,'Energy balance options'!$B$7:$B$3000,HeatGen!N$2,'Energy balance options'!$A$7:$A$3000,HeatGen!$A529)</f>
        <v>0</v>
      </c>
      <c r="O529">
        <f>SUMIFS('Energy balance options'!$G$7:$G$3000,'Energy balance options'!$B$7:$B$3000,HeatGen!O$2,'Energy balance options'!$A$7:$A$3000,HeatGen!$A529)</f>
        <v>0</v>
      </c>
      <c r="P529">
        <f>SUMIFS('Energy balance options'!$G$7:$G$3000,'Energy balance options'!$B$7:$B$3000,HeatGen!P$2,'Energy balance options'!$A$7:$A$3000,HeatGen!$A529)</f>
        <v>0</v>
      </c>
      <c r="Q529">
        <f>SUMIFS('Energy balance options'!$G$7:$G$3000,'Energy balance options'!$B$7:$B$3000,HeatGen!Q$2,'Energy balance options'!$A$7:$A$3000,HeatGen!$A529)</f>
        <v>0</v>
      </c>
      <c r="R529">
        <f>SUMIFS('Energy balance options'!$G$7:$G$3000,'Energy balance options'!$B$7:$B$3000,HeatGen!R$2,'Energy balance options'!$A$7:$A$3000,HeatGen!$A529)</f>
        <v>0</v>
      </c>
      <c r="S529">
        <f>SUMIFS('Energy balance options'!$G$7:$G$3000,'Energy balance options'!$B$7:$B$3000,HeatGen!S$2,'Energy balance options'!$A$7:$A$3000,HeatGen!$A529)</f>
        <v>0</v>
      </c>
      <c r="T529">
        <f>SUMIFS('Energy balance options'!$G$7:$G$3000,'Energy balance options'!$B$7:$B$3000,HeatGen!T$2,'Energy balance options'!$A$7:$A$3000,HeatGen!$A529)</f>
        <v>0</v>
      </c>
      <c r="U529">
        <f>SUMIFS('Energy balance options'!$G$7:$G$3000,'Energy balance options'!$B$7:$B$3000,HeatGen!U$2,'Energy balance options'!$A$7:$A$3000,HeatGen!$A529)</f>
        <v>0</v>
      </c>
      <c r="V529">
        <f>SUMIFS('Energy balance options'!$G$7:$G$3000,'Energy balance options'!$B$7:$B$3000,HeatGen!V$2,'Energy balance options'!$A$7:$A$3000,HeatGen!$A529)</f>
        <v>0</v>
      </c>
      <c r="W529">
        <f>SUMIFS('Energy balance options'!$G$7:$G$3000,'Energy balance options'!$B$7:$B$3000,HeatGen!W$2,'Energy balance options'!$A$7:$A$3000,HeatGen!$A529)</f>
        <v>0</v>
      </c>
      <c r="X529">
        <f>SUMIFS('Energy balance options'!$G$7:$G$3000,'Energy balance options'!$B$7:$B$3000,HeatGen!X$2,'Energy balance options'!$A$7:$A$3000,HeatGen!$A529)</f>
        <v>0</v>
      </c>
      <c r="Y529">
        <f t="shared" si="136"/>
        <v>0</v>
      </c>
      <c r="Z529">
        <f t="shared" si="137"/>
        <v>0</v>
      </c>
      <c r="AA529">
        <f t="shared" si="138"/>
        <v>0</v>
      </c>
      <c r="AB529">
        <f t="shared" si="139"/>
        <v>0</v>
      </c>
      <c r="AC529">
        <f t="shared" si="140"/>
        <v>0</v>
      </c>
      <c r="AD529">
        <f t="shared" si="141"/>
        <v>0</v>
      </c>
      <c r="AE529">
        <f t="shared" si="142"/>
        <v>0</v>
      </c>
      <c r="AF529">
        <f t="shared" si="143"/>
        <v>0</v>
      </c>
      <c r="AG529">
        <f t="shared" si="144"/>
        <v>0</v>
      </c>
      <c r="AH529">
        <f t="shared" si="145"/>
        <v>0</v>
      </c>
      <c r="AI529">
        <f t="shared" si="146"/>
        <v>0</v>
      </c>
      <c r="AJ529">
        <f t="shared" si="147"/>
        <v>0</v>
      </c>
      <c r="AK529">
        <f t="shared" si="148"/>
        <v>0</v>
      </c>
      <c r="AL529">
        <f t="shared" si="149"/>
        <v>0</v>
      </c>
      <c r="AM529">
        <f t="shared" si="150"/>
        <v>0</v>
      </c>
      <c r="AN529">
        <f t="shared" si="151"/>
        <v>0</v>
      </c>
      <c r="AO529">
        <f t="shared" si="152"/>
        <v>0</v>
      </c>
    </row>
    <row r="530" spans="1:41" x14ac:dyDescent="0.2">
      <c r="A530" s="9">
        <f>'Cost per option'!A538</f>
        <v>0</v>
      </c>
      <c r="B530" t="str">
        <f>_xlfn.IFNA(VLOOKUP(A530,'Energy balance options'!A$7:C$3000,3,FALSE),"")</f>
        <v/>
      </c>
      <c r="C530">
        <f>SUMIFS('Energy balance options'!$F$7:$F$3000,'Energy balance options'!$B$7:$B$3000,HeatGen!C$2,'Energy balance options'!$A$7:$A$3000,HeatGen!$A530)</f>
        <v>0</v>
      </c>
      <c r="D530">
        <f>SUMIFS('Energy balance options'!$F$7:$F$3000,'Energy balance options'!$B$7:$B$3000,HeatGen!D$2,'Energy balance options'!$A$7:$A$3000,HeatGen!$A530)</f>
        <v>0</v>
      </c>
      <c r="E530">
        <f>SUMIFS('Energy balance options'!$F$7:$F$3000,'Energy balance options'!$B$7:$B$3000,HeatGen!E$2,'Energy balance options'!$A$7:$A$3000,HeatGen!$A530)</f>
        <v>0</v>
      </c>
      <c r="F530">
        <f>SUMIFS('Energy balance options'!$F$7:$F$3000,'Energy balance options'!$B$7:$B$3000,HeatGen!F$2,'Energy balance options'!$A$7:$A$3000,HeatGen!$A530)</f>
        <v>0</v>
      </c>
      <c r="G530">
        <f>SUMIFS('Energy balance options'!$F$7:$F$3000,'Energy balance options'!$B$7:$B$3000,HeatGen!G$2,'Energy balance options'!$A$7:$A$3000,HeatGen!$A530)</f>
        <v>0</v>
      </c>
      <c r="H530">
        <f>SUMIFS('Energy balance options'!$G$7:$G$3000,'Energy balance options'!$B$7:$B$3000,HeatGen!H$2,'Energy balance options'!$A$7:$A$3000,HeatGen!$A530)</f>
        <v>0</v>
      </c>
      <c r="I530">
        <f>SUMIFS('Energy balance options'!$G$7:$G$3000,'Energy balance options'!$B$7:$B$3000,HeatGen!I$2,'Energy balance options'!$A$7:$A$3000,HeatGen!$A530)</f>
        <v>0</v>
      </c>
      <c r="J530">
        <f>SUMIFS('Energy balance options'!$G$7:$G$3000,'Energy balance options'!$B$7:$B$3000,HeatGen!J$2,'Energy balance options'!$A$7:$A$3000,HeatGen!$A530)</f>
        <v>0</v>
      </c>
      <c r="K530">
        <f>SUMIFS('Energy balance options'!$G$7:$G$3000,'Energy balance options'!$B$7:$B$3000,HeatGen!K$2,'Energy balance options'!$A$7:$A$3000,HeatGen!$A530)</f>
        <v>0</v>
      </c>
      <c r="L530">
        <f>SUMIFS('Energy balance options'!$G$7:$G$3000,'Energy balance options'!$B$7:$B$3000,HeatGen!L$2,'Energy balance options'!$A$7:$A$3000,HeatGen!$A530)</f>
        <v>0</v>
      </c>
      <c r="M530">
        <f>SUMIFS('Energy balance options'!$G$7:$G$3000,'Energy balance options'!$B$7:$B$3000,HeatGen!M$2,'Energy balance options'!$A$7:$A$3000,HeatGen!$A530)</f>
        <v>0</v>
      </c>
      <c r="N530">
        <f>SUMIFS('Energy balance options'!$G$7:$G$3000,'Energy balance options'!$B$7:$B$3000,HeatGen!N$2,'Energy balance options'!$A$7:$A$3000,HeatGen!$A530)</f>
        <v>0</v>
      </c>
      <c r="O530">
        <f>SUMIFS('Energy balance options'!$G$7:$G$3000,'Energy balance options'!$B$7:$B$3000,HeatGen!O$2,'Energy balance options'!$A$7:$A$3000,HeatGen!$A530)</f>
        <v>0</v>
      </c>
      <c r="P530">
        <f>SUMIFS('Energy balance options'!$G$7:$G$3000,'Energy balance options'!$B$7:$B$3000,HeatGen!P$2,'Energy balance options'!$A$7:$A$3000,HeatGen!$A530)</f>
        <v>0</v>
      </c>
      <c r="Q530">
        <f>SUMIFS('Energy balance options'!$G$7:$G$3000,'Energy balance options'!$B$7:$B$3000,HeatGen!Q$2,'Energy balance options'!$A$7:$A$3000,HeatGen!$A530)</f>
        <v>0</v>
      </c>
      <c r="R530">
        <f>SUMIFS('Energy balance options'!$G$7:$G$3000,'Energy balance options'!$B$7:$B$3000,HeatGen!R$2,'Energy balance options'!$A$7:$A$3000,HeatGen!$A530)</f>
        <v>0</v>
      </c>
      <c r="S530">
        <f>SUMIFS('Energy balance options'!$G$7:$G$3000,'Energy balance options'!$B$7:$B$3000,HeatGen!S$2,'Energy balance options'!$A$7:$A$3000,HeatGen!$A530)</f>
        <v>0</v>
      </c>
      <c r="T530">
        <f>SUMIFS('Energy balance options'!$G$7:$G$3000,'Energy balance options'!$B$7:$B$3000,HeatGen!T$2,'Energy balance options'!$A$7:$A$3000,HeatGen!$A530)</f>
        <v>0</v>
      </c>
      <c r="U530">
        <f>SUMIFS('Energy balance options'!$G$7:$G$3000,'Energy balance options'!$B$7:$B$3000,HeatGen!U$2,'Energy balance options'!$A$7:$A$3000,HeatGen!$A530)</f>
        <v>0</v>
      </c>
      <c r="V530">
        <f>SUMIFS('Energy balance options'!$G$7:$G$3000,'Energy balance options'!$B$7:$B$3000,HeatGen!V$2,'Energy balance options'!$A$7:$A$3000,HeatGen!$A530)</f>
        <v>0</v>
      </c>
      <c r="W530">
        <f>SUMIFS('Energy balance options'!$G$7:$G$3000,'Energy balance options'!$B$7:$B$3000,HeatGen!W$2,'Energy balance options'!$A$7:$A$3000,HeatGen!$A530)</f>
        <v>0</v>
      </c>
      <c r="X530">
        <f>SUMIFS('Energy balance options'!$G$7:$G$3000,'Energy balance options'!$B$7:$B$3000,HeatGen!X$2,'Energy balance options'!$A$7:$A$3000,HeatGen!$A530)</f>
        <v>0</v>
      </c>
      <c r="Y530">
        <f t="shared" si="136"/>
        <v>0</v>
      </c>
      <c r="Z530">
        <f t="shared" si="137"/>
        <v>0</v>
      </c>
      <c r="AA530">
        <f t="shared" si="138"/>
        <v>0</v>
      </c>
      <c r="AB530">
        <f t="shared" si="139"/>
        <v>0</v>
      </c>
      <c r="AC530">
        <f t="shared" si="140"/>
        <v>0</v>
      </c>
      <c r="AD530">
        <f t="shared" si="141"/>
        <v>0</v>
      </c>
      <c r="AE530">
        <f t="shared" si="142"/>
        <v>0</v>
      </c>
      <c r="AF530">
        <f t="shared" si="143"/>
        <v>0</v>
      </c>
      <c r="AG530">
        <f t="shared" si="144"/>
        <v>0</v>
      </c>
      <c r="AH530">
        <f t="shared" si="145"/>
        <v>0</v>
      </c>
      <c r="AI530">
        <f t="shared" si="146"/>
        <v>0</v>
      </c>
      <c r="AJ530">
        <f t="shared" si="147"/>
        <v>0</v>
      </c>
      <c r="AK530">
        <f t="shared" si="148"/>
        <v>0</v>
      </c>
      <c r="AL530">
        <f t="shared" si="149"/>
        <v>0</v>
      </c>
      <c r="AM530">
        <f t="shared" si="150"/>
        <v>0</v>
      </c>
      <c r="AN530">
        <f t="shared" si="151"/>
        <v>0</v>
      </c>
      <c r="AO530">
        <f t="shared" si="152"/>
        <v>0</v>
      </c>
    </row>
    <row r="531" spans="1:41" x14ac:dyDescent="0.2">
      <c r="A531" s="9">
        <f>'Cost per option'!A539</f>
        <v>0</v>
      </c>
      <c r="B531" t="str">
        <f>_xlfn.IFNA(VLOOKUP(A531,'Energy balance options'!A$7:C$3000,3,FALSE),"")</f>
        <v/>
      </c>
      <c r="C531">
        <f>SUMIFS('Energy balance options'!$F$7:$F$3000,'Energy balance options'!$B$7:$B$3000,HeatGen!C$2,'Energy balance options'!$A$7:$A$3000,HeatGen!$A531)</f>
        <v>0</v>
      </c>
      <c r="D531">
        <f>SUMIFS('Energy balance options'!$F$7:$F$3000,'Energy balance options'!$B$7:$B$3000,HeatGen!D$2,'Energy balance options'!$A$7:$A$3000,HeatGen!$A531)</f>
        <v>0</v>
      </c>
      <c r="E531">
        <f>SUMIFS('Energy balance options'!$F$7:$F$3000,'Energy balance options'!$B$7:$B$3000,HeatGen!E$2,'Energy balance options'!$A$7:$A$3000,HeatGen!$A531)</f>
        <v>0</v>
      </c>
      <c r="F531">
        <f>SUMIFS('Energy balance options'!$F$7:$F$3000,'Energy balance options'!$B$7:$B$3000,HeatGen!F$2,'Energy balance options'!$A$7:$A$3000,HeatGen!$A531)</f>
        <v>0</v>
      </c>
      <c r="G531">
        <f>SUMIFS('Energy balance options'!$F$7:$F$3000,'Energy balance options'!$B$7:$B$3000,HeatGen!G$2,'Energy balance options'!$A$7:$A$3000,HeatGen!$A531)</f>
        <v>0</v>
      </c>
      <c r="H531">
        <f>SUMIFS('Energy balance options'!$G$7:$G$3000,'Energy balance options'!$B$7:$B$3000,HeatGen!H$2,'Energy balance options'!$A$7:$A$3000,HeatGen!$A531)</f>
        <v>0</v>
      </c>
      <c r="I531">
        <f>SUMIFS('Energy balance options'!$G$7:$G$3000,'Energy balance options'!$B$7:$B$3000,HeatGen!I$2,'Energy balance options'!$A$7:$A$3000,HeatGen!$A531)</f>
        <v>0</v>
      </c>
      <c r="J531">
        <f>SUMIFS('Energy balance options'!$G$7:$G$3000,'Energy balance options'!$B$7:$B$3000,HeatGen!J$2,'Energy balance options'!$A$7:$A$3000,HeatGen!$A531)</f>
        <v>0</v>
      </c>
      <c r="K531">
        <f>SUMIFS('Energy balance options'!$G$7:$G$3000,'Energy balance options'!$B$7:$B$3000,HeatGen!K$2,'Energy balance options'!$A$7:$A$3000,HeatGen!$A531)</f>
        <v>0</v>
      </c>
      <c r="L531">
        <f>SUMIFS('Energy balance options'!$G$7:$G$3000,'Energy balance options'!$B$7:$B$3000,HeatGen!L$2,'Energy balance options'!$A$7:$A$3000,HeatGen!$A531)</f>
        <v>0</v>
      </c>
      <c r="M531">
        <f>SUMIFS('Energy balance options'!$G$7:$G$3000,'Energy balance options'!$B$7:$B$3000,HeatGen!M$2,'Energy balance options'!$A$7:$A$3000,HeatGen!$A531)</f>
        <v>0</v>
      </c>
      <c r="N531">
        <f>SUMIFS('Energy balance options'!$G$7:$G$3000,'Energy balance options'!$B$7:$B$3000,HeatGen!N$2,'Energy balance options'!$A$7:$A$3000,HeatGen!$A531)</f>
        <v>0</v>
      </c>
      <c r="O531">
        <f>SUMIFS('Energy balance options'!$G$7:$G$3000,'Energy balance options'!$B$7:$B$3000,HeatGen!O$2,'Energy balance options'!$A$7:$A$3000,HeatGen!$A531)</f>
        <v>0</v>
      </c>
      <c r="P531">
        <f>SUMIFS('Energy balance options'!$G$7:$G$3000,'Energy balance options'!$B$7:$B$3000,HeatGen!P$2,'Energy balance options'!$A$7:$A$3000,HeatGen!$A531)</f>
        <v>0</v>
      </c>
      <c r="Q531">
        <f>SUMIFS('Energy balance options'!$G$7:$G$3000,'Energy balance options'!$B$7:$B$3000,HeatGen!Q$2,'Energy balance options'!$A$7:$A$3000,HeatGen!$A531)</f>
        <v>0</v>
      </c>
      <c r="R531">
        <f>SUMIFS('Energy balance options'!$G$7:$G$3000,'Energy balance options'!$B$7:$B$3000,HeatGen!R$2,'Energy balance options'!$A$7:$A$3000,HeatGen!$A531)</f>
        <v>0</v>
      </c>
      <c r="S531">
        <f>SUMIFS('Energy balance options'!$G$7:$G$3000,'Energy balance options'!$B$7:$B$3000,HeatGen!S$2,'Energy balance options'!$A$7:$A$3000,HeatGen!$A531)</f>
        <v>0</v>
      </c>
      <c r="T531">
        <f>SUMIFS('Energy balance options'!$G$7:$G$3000,'Energy balance options'!$B$7:$B$3000,HeatGen!T$2,'Energy balance options'!$A$7:$A$3000,HeatGen!$A531)</f>
        <v>0</v>
      </c>
      <c r="U531">
        <f>SUMIFS('Energy balance options'!$G$7:$G$3000,'Energy balance options'!$B$7:$B$3000,HeatGen!U$2,'Energy balance options'!$A$7:$A$3000,HeatGen!$A531)</f>
        <v>0</v>
      </c>
      <c r="V531">
        <f>SUMIFS('Energy balance options'!$G$7:$G$3000,'Energy balance options'!$B$7:$B$3000,HeatGen!V$2,'Energy balance options'!$A$7:$A$3000,HeatGen!$A531)</f>
        <v>0</v>
      </c>
      <c r="W531">
        <f>SUMIFS('Energy balance options'!$G$7:$G$3000,'Energy balance options'!$B$7:$B$3000,HeatGen!W$2,'Energy balance options'!$A$7:$A$3000,HeatGen!$A531)</f>
        <v>0</v>
      </c>
      <c r="X531">
        <f>SUMIFS('Energy balance options'!$G$7:$G$3000,'Energy balance options'!$B$7:$B$3000,HeatGen!X$2,'Energy balance options'!$A$7:$A$3000,HeatGen!$A531)</f>
        <v>0</v>
      </c>
      <c r="Y531">
        <f t="shared" si="136"/>
        <v>0</v>
      </c>
      <c r="Z531">
        <f t="shared" si="137"/>
        <v>0</v>
      </c>
      <c r="AA531">
        <f t="shared" si="138"/>
        <v>0</v>
      </c>
      <c r="AB531">
        <f t="shared" si="139"/>
        <v>0</v>
      </c>
      <c r="AC531">
        <f t="shared" si="140"/>
        <v>0</v>
      </c>
      <c r="AD531">
        <f t="shared" si="141"/>
        <v>0</v>
      </c>
      <c r="AE531">
        <f t="shared" si="142"/>
        <v>0</v>
      </c>
      <c r="AF531">
        <f t="shared" si="143"/>
        <v>0</v>
      </c>
      <c r="AG531">
        <f t="shared" si="144"/>
        <v>0</v>
      </c>
      <c r="AH531">
        <f t="shared" si="145"/>
        <v>0</v>
      </c>
      <c r="AI531">
        <f t="shared" si="146"/>
        <v>0</v>
      </c>
      <c r="AJ531">
        <f t="shared" si="147"/>
        <v>0</v>
      </c>
      <c r="AK531">
        <f t="shared" si="148"/>
        <v>0</v>
      </c>
      <c r="AL531">
        <f t="shared" si="149"/>
        <v>0</v>
      </c>
      <c r="AM531">
        <f t="shared" si="150"/>
        <v>0</v>
      </c>
      <c r="AN531">
        <f t="shared" si="151"/>
        <v>0</v>
      </c>
      <c r="AO531">
        <f t="shared" si="152"/>
        <v>0</v>
      </c>
    </row>
    <row r="532" spans="1:41" x14ac:dyDescent="0.2">
      <c r="A532" s="9">
        <f>'Cost per option'!A540</f>
        <v>0</v>
      </c>
      <c r="B532" t="str">
        <f>_xlfn.IFNA(VLOOKUP(A532,'Energy balance options'!A$7:C$3000,3,FALSE),"")</f>
        <v/>
      </c>
      <c r="C532">
        <f>SUMIFS('Energy balance options'!$F$7:$F$3000,'Energy balance options'!$B$7:$B$3000,HeatGen!C$2,'Energy balance options'!$A$7:$A$3000,HeatGen!$A532)</f>
        <v>0</v>
      </c>
      <c r="D532">
        <f>SUMIFS('Energy balance options'!$F$7:$F$3000,'Energy balance options'!$B$7:$B$3000,HeatGen!D$2,'Energy balance options'!$A$7:$A$3000,HeatGen!$A532)</f>
        <v>0</v>
      </c>
      <c r="E532">
        <f>SUMIFS('Energy balance options'!$F$7:$F$3000,'Energy balance options'!$B$7:$B$3000,HeatGen!E$2,'Energy balance options'!$A$7:$A$3000,HeatGen!$A532)</f>
        <v>0</v>
      </c>
      <c r="F532">
        <f>SUMIFS('Energy balance options'!$F$7:$F$3000,'Energy balance options'!$B$7:$B$3000,HeatGen!F$2,'Energy balance options'!$A$7:$A$3000,HeatGen!$A532)</f>
        <v>0</v>
      </c>
      <c r="G532">
        <f>SUMIFS('Energy balance options'!$F$7:$F$3000,'Energy balance options'!$B$7:$B$3000,HeatGen!G$2,'Energy balance options'!$A$7:$A$3000,HeatGen!$A532)</f>
        <v>0</v>
      </c>
      <c r="H532">
        <f>SUMIFS('Energy balance options'!$G$7:$G$3000,'Energy balance options'!$B$7:$B$3000,HeatGen!H$2,'Energy balance options'!$A$7:$A$3000,HeatGen!$A532)</f>
        <v>0</v>
      </c>
      <c r="I532">
        <f>SUMIFS('Energy balance options'!$G$7:$G$3000,'Energy balance options'!$B$7:$B$3000,HeatGen!I$2,'Energy balance options'!$A$7:$A$3000,HeatGen!$A532)</f>
        <v>0</v>
      </c>
      <c r="J532">
        <f>SUMIFS('Energy balance options'!$G$7:$G$3000,'Energy balance options'!$B$7:$B$3000,HeatGen!J$2,'Energy balance options'!$A$7:$A$3000,HeatGen!$A532)</f>
        <v>0</v>
      </c>
      <c r="K532">
        <f>SUMIFS('Energy balance options'!$G$7:$G$3000,'Energy balance options'!$B$7:$B$3000,HeatGen!K$2,'Energy balance options'!$A$7:$A$3000,HeatGen!$A532)</f>
        <v>0</v>
      </c>
      <c r="L532">
        <f>SUMIFS('Energy balance options'!$G$7:$G$3000,'Energy balance options'!$B$7:$B$3000,HeatGen!L$2,'Energy balance options'!$A$7:$A$3000,HeatGen!$A532)</f>
        <v>0</v>
      </c>
      <c r="M532">
        <f>SUMIFS('Energy balance options'!$G$7:$G$3000,'Energy balance options'!$B$7:$B$3000,HeatGen!M$2,'Energy balance options'!$A$7:$A$3000,HeatGen!$A532)</f>
        <v>0</v>
      </c>
      <c r="N532">
        <f>SUMIFS('Energy balance options'!$G$7:$G$3000,'Energy balance options'!$B$7:$B$3000,HeatGen!N$2,'Energy balance options'!$A$7:$A$3000,HeatGen!$A532)</f>
        <v>0</v>
      </c>
      <c r="O532">
        <f>SUMIFS('Energy balance options'!$G$7:$G$3000,'Energy balance options'!$B$7:$B$3000,HeatGen!O$2,'Energy balance options'!$A$7:$A$3000,HeatGen!$A532)</f>
        <v>0</v>
      </c>
      <c r="P532">
        <f>SUMIFS('Energy balance options'!$G$7:$G$3000,'Energy balance options'!$B$7:$B$3000,HeatGen!P$2,'Energy balance options'!$A$7:$A$3000,HeatGen!$A532)</f>
        <v>0</v>
      </c>
      <c r="Q532">
        <f>SUMIFS('Energy balance options'!$G$7:$G$3000,'Energy balance options'!$B$7:$B$3000,HeatGen!Q$2,'Energy balance options'!$A$7:$A$3000,HeatGen!$A532)</f>
        <v>0</v>
      </c>
      <c r="R532">
        <f>SUMIFS('Energy balance options'!$G$7:$G$3000,'Energy balance options'!$B$7:$B$3000,HeatGen!R$2,'Energy balance options'!$A$7:$A$3000,HeatGen!$A532)</f>
        <v>0</v>
      </c>
      <c r="S532">
        <f>SUMIFS('Energy balance options'!$G$7:$G$3000,'Energy balance options'!$B$7:$B$3000,HeatGen!S$2,'Energy balance options'!$A$7:$A$3000,HeatGen!$A532)</f>
        <v>0</v>
      </c>
      <c r="T532">
        <f>SUMIFS('Energy balance options'!$G$7:$G$3000,'Energy balance options'!$B$7:$B$3000,HeatGen!T$2,'Energy balance options'!$A$7:$A$3000,HeatGen!$A532)</f>
        <v>0</v>
      </c>
      <c r="U532">
        <f>SUMIFS('Energy balance options'!$G$7:$G$3000,'Energy balance options'!$B$7:$B$3000,HeatGen!U$2,'Energy balance options'!$A$7:$A$3000,HeatGen!$A532)</f>
        <v>0</v>
      </c>
      <c r="V532">
        <f>SUMIFS('Energy balance options'!$G$7:$G$3000,'Energy balance options'!$B$7:$B$3000,HeatGen!V$2,'Energy balance options'!$A$7:$A$3000,HeatGen!$A532)</f>
        <v>0</v>
      </c>
      <c r="W532">
        <f>SUMIFS('Energy balance options'!$G$7:$G$3000,'Energy balance options'!$B$7:$B$3000,HeatGen!W$2,'Energy balance options'!$A$7:$A$3000,HeatGen!$A532)</f>
        <v>0</v>
      </c>
      <c r="X532">
        <f>SUMIFS('Energy balance options'!$G$7:$G$3000,'Energy balance options'!$B$7:$B$3000,HeatGen!X$2,'Energy balance options'!$A$7:$A$3000,HeatGen!$A532)</f>
        <v>0</v>
      </c>
      <c r="Y532">
        <f t="shared" si="136"/>
        <v>0</v>
      </c>
      <c r="Z532">
        <f t="shared" si="137"/>
        <v>0</v>
      </c>
      <c r="AA532">
        <f t="shared" si="138"/>
        <v>0</v>
      </c>
      <c r="AB532">
        <f t="shared" si="139"/>
        <v>0</v>
      </c>
      <c r="AC532">
        <f t="shared" si="140"/>
        <v>0</v>
      </c>
      <c r="AD532">
        <f t="shared" si="141"/>
        <v>0</v>
      </c>
      <c r="AE532">
        <f t="shared" si="142"/>
        <v>0</v>
      </c>
      <c r="AF532">
        <f t="shared" si="143"/>
        <v>0</v>
      </c>
      <c r="AG532">
        <f t="shared" si="144"/>
        <v>0</v>
      </c>
      <c r="AH532">
        <f t="shared" si="145"/>
        <v>0</v>
      </c>
      <c r="AI532">
        <f t="shared" si="146"/>
        <v>0</v>
      </c>
      <c r="AJ532">
        <f t="shared" si="147"/>
        <v>0</v>
      </c>
      <c r="AK532">
        <f t="shared" si="148"/>
        <v>0</v>
      </c>
      <c r="AL532">
        <f t="shared" si="149"/>
        <v>0</v>
      </c>
      <c r="AM532">
        <f t="shared" si="150"/>
        <v>0</v>
      </c>
      <c r="AN532">
        <f t="shared" si="151"/>
        <v>0</v>
      </c>
      <c r="AO532">
        <f t="shared" si="152"/>
        <v>0</v>
      </c>
    </row>
    <row r="533" spans="1:41" x14ac:dyDescent="0.2">
      <c r="A533" s="9">
        <f>'Cost per option'!A541</f>
        <v>0</v>
      </c>
      <c r="B533" t="str">
        <f>_xlfn.IFNA(VLOOKUP(A533,'Energy balance options'!A$7:C$3000,3,FALSE),"")</f>
        <v/>
      </c>
      <c r="C533">
        <f>SUMIFS('Energy balance options'!$F$7:$F$3000,'Energy balance options'!$B$7:$B$3000,HeatGen!C$2,'Energy balance options'!$A$7:$A$3000,HeatGen!$A533)</f>
        <v>0</v>
      </c>
      <c r="D533">
        <f>SUMIFS('Energy balance options'!$F$7:$F$3000,'Energy balance options'!$B$7:$B$3000,HeatGen!D$2,'Energy balance options'!$A$7:$A$3000,HeatGen!$A533)</f>
        <v>0</v>
      </c>
      <c r="E533">
        <f>SUMIFS('Energy balance options'!$F$7:$F$3000,'Energy balance options'!$B$7:$B$3000,HeatGen!E$2,'Energy balance options'!$A$7:$A$3000,HeatGen!$A533)</f>
        <v>0</v>
      </c>
      <c r="F533">
        <f>SUMIFS('Energy balance options'!$F$7:$F$3000,'Energy balance options'!$B$7:$B$3000,HeatGen!F$2,'Energy balance options'!$A$7:$A$3000,HeatGen!$A533)</f>
        <v>0</v>
      </c>
      <c r="G533">
        <f>SUMIFS('Energy balance options'!$F$7:$F$3000,'Energy balance options'!$B$7:$B$3000,HeatGen!G$2,'Energy balance options'!$A$7:$A$3000,HeatGen!$A533)</f>
        <v>0</v>
      </c>
      <c r="H533">
        <f>SUMIFS('Energy balance options'!$G$7:$G$3000,'Energy balance options'!$B$7:$B$3000,HeatGen!H$2,'Energy balance options'!$A$7:$A$3000,HeatGen!$A533)</f>
        <v>0</v>
      </c>
      <c r="I533">
        <f>SUMIFS('Energy balance options'!$G$7:$G$3000,'Energy balance options'!$B$7:$B$3000,HeatGen!I$2,'Energy balance options'!$A$7:$A$3000,HeatGen!$A533)</f>
        <v>0</v>
      </c>
      <c r="J533">
        <f>SUMIFS('Energy balance options'!$G$7:$G$3000,'Energy balance options'!$B$7:$B$3000,HeatGen!J$2,'Energy balance options'!$A$7:$A$3000,HeatGen!$A533)</f>
        <v>0</v>
      </c>
      <c r="K533">
        <f>SUMIFS('Energy balance options'!$G$7:$G$3000,'Energy balance options'!$B$7:$B$3000,HeatGen!K$2,'Energy balance options'!$A$7:$A$3000,HeatGen!$A533)</f>
        <v>0</v>
      </c>
      <c r="L533">
        <f>SUMIFS('Energy balance options'!$G$7:$G$3000,'Energy balance options'!$B$7:$B$3000,HeatGen!L$2,'Energy balance options'!$A$7:$A$3000,HeatGen!$A533)</f>
        <v>0</v>
      </c>
      <c r="M533">
        <f>SUMIFS('Energy balance options'!$G$7:$G$3000,'Energy balance options'!$B$7:$B$3000,HeatGen!M$2,'Energy balance options'!$A$7:$A$3000,HeatGen!$A533)</f>
        <v>0</v>
      </c>
      <c r="N533">
        <f>SUMIFS('Energy balance options'!$G$7:$G$3000,'Energy balance options'!$B$7:$B$3000,HeatGen!N$2,'Energy balance options'!$A$7:$A$3000,HeatGen!$A533)</f>
        <v>0</v>
      </c>
      <c r="O533">
        <f>SUMIFS('Energy balance options'!$G$7:$G$3000,'Energy balance options'!$B$7:$B$3000,HeatGen!O$2,'Energy balance options'!$A$7:$A$3000,HeatGen!$A533)</f>
        <v>0</v>
      </c>
      <c r="P533">
        <f>SUMIFS('Energy balance options'!$G$7:$G$3000,'Energy balance options'!$B$7:$B$3000,HeatGen!P$2,'Energy balance options'!$A$7:$A$3000,HeatGen!$A533)</f>
        <v>0</v>
      </c>
      <c r="Q533">
        <f>SUMIFS('Energy balance options'!$G$7:$G$3000,'Energy balance options'!$B$7:$B$3000,HeatGen!Q$2,'Energy balance options'!$A$7:$A$3000,HeatGen!$A533)</f>
        <v>0</v>
      </c>
      <c r="R533">
        <f>SUMIFS('Energy balance options'!$G$7:$G$3000,'Energy balance options'!$B$7:$B$3000,HeatGen!R$2,'Energy balance options'!$A$7:$A$3000,HeatGen!$A533)</f>
        <v>0</v>
      </c>
      <c r="S533">
        <f>SUMIFS('Energy balance options'!$G$7:$G$3000,'Energy balance options'!$B$7:$B$3000,HeatGen!S$2,'Energy balance options'!$A$7:$A$3000,HeatGen!$A533)</f>
        <v>0</v>
      </c>
      <c r="T533">
        <f>SUMIFS('Energy balance options'!$G$7:$G$3000,'Energy balance options'!$B$7:$B$3000,HeatGen!T$2,'Energy balance options'!$A$7:$A$3000,HeatGen!$A533)</f>
        <v>0</v>
      </c>
      <c r="U533">
        <f>SUMIFS('Energy balance options'!$G$7:$G$3000,'Energy balance options'!$B$7:$B$3000,HeatGen!U$2,'Energy balance options'!$A$7:$A$3000,HeatGen!$A533)</f>
        <v>0</v>
      </c>
      <c r="V533">
        <f>SUMIFS('Energy balance options'!$G$7:$G$3000,'Energy balance options'!$B$7:$B$3000,HeatGen!V$2,'Energy balance options'!$A$7:$A$3000,HeatGen!$A533)</f>
        <v>0</v>
      </c>
      <c r="W533">
        <f>SUMIFS('Energy balance options'!$G$7:$G$3000,'Energy balance options'!$B$7:$B$3000,HeatGen!W$2,'Energy balance options'!$A$7:$A$3000,HeatGen!$A533)</f>
        <v>0</v>
      </c>
      <c r="X533">
        <f>SUMIFS('Energy balance options'!$G$7:$G$3000,'Energy balance options'!$B$7:$B$3000,HeatGen!X$2,'Energy balance options'!$A$7:$A$3000,HeatGen!$A533)</f>
        <v>0</v>
      </c>
      <c r="Y533">
        <f t="shared" si="136"/>
        <v>0</v>
      </c>
      <c r="Z533">
        <f t="shared" si="137"/>
        <v>0</v>
      </c>
      <c r="AA533">
        <f t="shared" si="138"/>
        <v>0</v>
      </c>
      <c r="AB533">
        <f t="shared" si="139"/>
        <v>0</v>
      </c>
      <c r="AC533">
        <f t="shared" si="140"/>
        <v>0</v>
      </c>
      <c r="AD533">
        <f t="shared" si="141"/>
        <v>0</v>
      </c>
      <c r="AE533">
        <f t="shared" si="142"/>
        <v>0</v>
      </c>
      <c r="AF533">
        <f t="shared" si="143"/>
        <v>0</v>
      </c>
      <c r="AG533">
        <f t="shared" si="144"/>
        <v>0</v>
      </c>
      <c r="AH533">
        <f t="shared" si="145"/>
        <v>0</v>
      </c>
      <c r="AI533">
        <f t="shared" si="146"/>
        <v>0</v>
      </c>
      <c r="AJ533">
        <f t="shared" si="147"/>
        <v>0</v>
      </c>
      <c r="AK533">
        <f t="shared" si="148"/>
        <v>0</v>
      </c>
      <c r="AL533">
        <f t="shared" si="149"/>
        <v>0</v>
      </c>
      <c r="AM533">
        <f t="shared" si="150"/>
        <v>0</v>
      </c>
      <c r="AN533">
        <f t="shared" si="151"/>
        <v>0</v>
      </c>
      <c r="AO533">
        <f t="shared" si="152"/>
        <v>0</v>
      </c>
    </row>
    <row r="534" spans="1:41" x14ac:dyDescent="0.2">
      <c r="A534" s="9">
        <f>'Cost per option'!A542</f>
        <v>0</v>
      </c>
      <c r="B534" t="str">
        <f>_xlfn.IFNA(VLOOKUP(A534,'Energy balance options'!A$7:C$3000,3,FALSE),"")</f>
        <v/>
      </c>
      <c r="C534">
        <f>SUMIFS('Energy balance options'!$F$7:$F$3000,'Energy balance options'!$B$7:$B$3000,HeatGen!C$2,'Energy balance options'!$A$7:$A$3000,HeatGen!$A534)</f>
        <v>0</v>
      </c>
      <c r="D534">
        <f>SUMIFS('Energy balance options'!$F$7:$F$3000,'Energy balance options'!$B$7:$B$3000,HeatGen!D$2,'Energy balance options'!$A$7:$A$3000,HeatGen!$A534)</f>
        <v>0</v>
      </c>
      <c r="E534">
        <f>SUMIFS('Energy balance options'!$F$7:$F$3000,'Energy balance options'!$B$7:$B$3000,HeatGen!E$2,'Energy balance options'!$A$7:$A$3000,HeatGen!$A534)</f>
        <v>0</v>
      </c>
      <c r="F534">
        <f>SUMIFS('Energy balance options'!$F$7:$F$3000,'Energy balance options'!$B$7:$B$3000,HeatGen!F$2,'Energy balance options'!$A$7:$A$3000,HeatGen!$A534)</f>
        <v>0</v>
      </c>
      <c r="G534">
        <f>SUMIFS('Energy balance options'!$F$7:$F$3000,'Energy balance options'!$B$7:$B$3000,HeatGen!G$2,'Energy balance options'!$A$7:$A$3000,HeatGen!$A534)</f>
        <v>0</v>
      </c>
      <c r="H534">
        <f>SUMIFS('Energy balance options'!$G$7:$G$3000,'Energy balance options'!$B$7:$B$3000,HeatGen!H$2,'Energy balance options'!$A$7:$A$3000,HeatGen!$A534)</f>
        <v>0</v>
      </c>
      <c r="I534">
        <f>SUMIFS('Energy balance options'!$G$7:$G$3000,'Energy balance options'!$B$7:$B$3000,HeatGen!I$2,'Energy balance options'!$A$7:$A$3000,HeatGen!$A534)</f>
        <v>0</v>
      </c>
      <c r="J534">
        <f>SUMIFS('Energy balance options'!$G$7:$G$3000,'Energy balance options'!$B$7:$B$3000,HeatGen!J$2,'Energy balance options'!$A$7:$A$3000,HeatGen!$A534)</f>
        <v>0</v>
      </c>
      <c r="K534">
        <f>SUMIFS('Energy balance options'!$G$7:$G$3000,'Energy balance options'!$B$7:$B$3000,HeatGen!K$2,'Energy balance options'!$A$7:$A$3000,HeatGen!$A534)</f>
        <v>0</v>
      </c>
      <c r="L534">
        <f>SUMIFS('Energy balance options'!$G$7:$G$3000,'Energy balance options'!$B$7:$B$3000,HeatGen!L$2,'Energy balance options'!$A$7:$A$3000,HeatGen!$A534)</f>
        <v>0</v>
      </c>
      <c r="M534">
        <f>SUMIFS('Energy balance options'!$G$7:$G$3000,'Energy balance options'!$B$7:$B$3000,HeatGen!M$2,'Energy balance options'!$A$7:$A$3000,HeatGen!$A534)</f>
        <v>0</v>
      </c>
      <c r="N534">
        <f>SUMIFS('Energy balance options'!$G$7:$G$3000,'Energy balance options'!$B$7:$B$3000,HeatGen!N$2,'Energy balance options'!$A$7:$A$3000,HeatGen!$A534)</f>
        <v>0</v>
      </c>
      <c r="O534">
        <f>SUMIFS('Energy balance options'!$G$7:$G$3000,'Energy balance options'!$B$7:$B$3000,HeatGen!O$2,'Energy balance options'!$A$7:$A$3000,HeatGen!$A534)</f>
        <v>0</v>
      </c>
      <c r="P534">
        <f>SUMIFS('Energy balance options'!$G$7:$G$3000,'Energy balance options'!$B$7:$B$3000,HeatGen!P$2,'Energy balance options'!$A$7:$A$3000,HeatGen!$A534)</f>
        <v>0</v>
      </c>
      <c r="Q534">
        <f>SUMIFS('Energy balance options'!$G$7:$G$3000,'Energy balance options'!$B$7:$B$3000,HeatGen!Q$2,'Energy balance options'!$A$7:$A$3000,HeatGen!$A534)</f>
        <v>0</v>
      </c>
      <c r="R534">
        <f>SUMIFS('Energy balance options'!$G$7:$G$3000,'Energy balance options'!$B$7:$B$3000,HeatGen!R$2,'Energy balance options'!$A$7:$A$3000,HeatGen!$A534)</f>
        <v>0</v>
      </c>
      <c r="S534">
        <f>SUMIFS('Energy balance options'!$G$7:$G$3000,'Energy balance options'!$B$7:$B$3000,HeatGen!S$2,'Energy balance options'!$A$7:$A$3000,HeatGen!$A534)</f>
        <v>0</v>
      </c>
      <c r="T534">
        <f>SUMIFS('Energy balance options'!$G$7:$G$3000,'Energy balance options'!$B$7:$B$3000,HeatGen!T$2,'Energy balance options'!$A$7:$A$3000,HeatGen!$A534)</f>
        <v>0</v>
      </c>
      <c r="U534">
        <f>SUMIFS('Energy balance options'!$G$7:$G$3000,'Energy balance options'!$B$7:$B$3000,HeatGen!U$2,'Energy balance options'!$A$7:$A$3000,HeatGen!$A534)</f>
        <v>0</v>
      </c>
      <c r="V534">
        <f>SUMIFS('Energy balance options'!$G$7:$G$3000,'Energy balance options'!$B$7:$B$3000,HeatGen!V$2,'Energy balance options'!$A$7:$A$3000,HeatGen!$A534)</f>
        <v>0</v>
      </c>
      <c r="W534">
        <f>SUMIFS('Energy balance options'!$G$7:$G$3000,'Energy balance options'!$B$7:$B$3000,HeatGen!W$2,'Energy balance options'!$A$7:$A$3000,HeatGen!$A534)</f>
        <v>0</v>
      </c>
      <c r="X534">
        <f>SUMIFS('Energy balance options'!$G$7:$G$3000,'Energy balance options'!$B$7:$B$3000,HeatGen!X$2,'Energy balance options'!$A$7:$A$3000,HeatGen!$A534)</f>
        <v>0</v>
      </c>
      <c r="Y534">
        <f t="shared" si="136"/>
        <v>0</v>
      </c>
      <c r="Z534">
        <f t="shared" si="137"/>
        <v>0</v>
      </c>
      <c r="AA534">
        <f t="shared" si="138"/>
        <v>0</v>
      </c>
      <c r="AB534">
        <f t="shared" si="139"/>
        <v>0</v>
      </c>
      <c r="AC534">
        <f t="shared" si="140"/>
        <v>0</v>
      </c>
      <c r="AD534">
        <f t="shared" si="141"/>
        <v>0</v>
      </c>
      <c r="AE534">
        <f t="shared" si="142"/>
        <v>0</v>
      </c>
      <c r="AF534">
        <f t="shared" si="143"/>
        <v>0</v>
      </c>
      <c r="AG534">
        <f t="shared" si="144"/>
        <v>0</v>
      </c>
      <c r="AH534">
        <f t="shared" si="145"/>
        <v>0</v>
      </c>
      <c r="AI534">
        <f t="shared" si="146"/>
        <v>0</v>
      </c>
      <c r="AJ534">
        <f t="shared" si="147"/>
        <v>0</v>
      </c>
      <c r="AK534">
        <f t="shared" si="148"/>
        <v>0</v>
      </c>
      <c r="AL534">
        <f t="shared" si="149"/>
        <v>0</v>
      </c>
      <c r="AM534">
        <f t="shared" si="150"/>
        <v>0</v>
      </c>
      <c r="AN534">
        <f t="shared" si="151"/>
        <v>0</v>
      </c>
      <c r="AO534">
        <f t="shared" si="152"/>
        <v>0</v>
      </c>
    </row>
    <row r="535" spans="1:41" x14ac:dyDescent="0.2">
      <c r="A535" s="9">
        <f>'Cost per option'!A543</f>
        <v>0</v>
      </c>
      <c r="B535" t="str">
        <f>_xlfn.IFNA(VLOOKUP(A535,'Energy balance options'!A$7:C$3000,3,FALSE),"")</f>
        <v/>
      </c>
      <c r="C535">
        <f>SUMIFS('Energy balance options'!$F$7:$F$3000,'Energy balance options'!$B$7:$B$3000,HeatGen!C$2,'Energy balance options'!$A$7:$A$3000,HeatGen!$A535)</f>
        <v>0</v>
      </c>
      <c r="D535">
        <f>SUMIFS('Energy balance options'!$F$7:$F$3000,'Energy balance options'!$B$7:$B$3000,HeatGen!D$2,'Energy balance options'!$A$7:$A$3000,HeatGen!$A535)</f>
        <v>0</v>
      </c>
      <c r="E535">
        <f>SUMIFS('Energy balance options'!$F$7:$F$3000,'Energy balance options'!$B$7:$B$3000,HeatGen!E$2,'Energy balance options'!$A$7:$A$3000,HeatGen!$A535)</f>
        <v>0</v>
      </c>
      <c r="F535">
        <f>SUMIFS('Energy balance options'!$F$7:$F$3000,'Energy balance options'!$B$7:$B$3000,HeatGen!F$2,'Energy balance options'!$A$7:$A$3000,HeatGen!$A535)</f>
        <v>0</v>
      </c>
      <c r="G535">
        <f>SUMIFS('Energy balance options'!$F$7:$F$3000,'Energy balance options'!$B$7:$B$3000,HeatGen!G$2,'Energy balance options'!$A$7:$A$3000,HeatGen!$A535)</f>
        <v>0</v>
      </c>
      <c r="H535">
        <f>SUMIFS('Energy balance options'!$G$7:$G$3000,'Energy balance options'!$B$7:$B$3000,HeatGen!H$2,'Energy balance options'!$A$7:$A$3000,HeatGen!$A535)</f>
        <v>0</v>
      </c>
      <c r="I535">
        <f>SUMIFS('Energy balance options'!$G$7:$G$3000,'Energy balance options'!$B$7:$B$3000,HeatGen!I$2,'Energy balance options'!$A$7:$A$3000,HeatGen!$A535)</f>
        <v>0</v>
      </c>
      <c r="J535">
        <f>SUMIFS('Energy balance options'!$G$7:$G$3000,'Energy balance options'!$B$7:$B$3000,HeatGen!J$2,'Energy balance options'!$A$7:$A$3000,HeatGen!$A535)</f>
        <v>0</v>
      </c>
      <c r="K535">
        <f>SUMIFS('Energy balance options'!$G$7:$G$3000,'Energy balance options'!$B$7:$B$3000,HeatGen!K$2,'Energy balance options'!$A$7:$A$3000,HeatGen!$A535)</f>
        <v>0</v>
      </c>
      <c r="L535">
        <f>SUMIFS('Energy balance options'!$G$7:$G$3000,'Energy balance options'!$B$7:$B$3000,HeatGen!L$2,'Energy balance options'!$A$7:$A$3000,HeatGen!$A535)</f>
        <v>0</v>
      </c>
      <c r="M535">
        <f>SUMIFS('Energy balance options'!$G$7:$G$3000,'Energy balance options'!$B$7:$B$3000,HeatGen!M$2,'Energy balance options'!$A$7:$A$3000,HeatGen!$A535)</f>
        <v>0</v>
      </c>
      <c r="N535">
        <f>SUMIFS('Energy balance options'!$G$7:$G$3000,'Energy balance options'!$B$7:$B$3000,HeatGen!N$2,'Energy balance options'!$A$7:$A$3000,HeatGen!$A535)</f>
        <v>0</v>
      </c>
      <c r="O535">
        <f>SUMIFS('Energy balance options'!$G$7:$G$3000,'Energy balance options'!$B$7:$B$3000,HeatGen!O$2,'Energy balance options'!$A$7:$A$3000,HeatGen!$A535)</f>
        <v>0</v>
      </c>
      <c r="P535">
        <f>SUMIFS('Energy balance options'!$G$7:$G$3000,'Energy balance options'!$B$7:$B$3000,HeatGen!P$2,'Energy balance options'!$A$7:$A$3000,HeatGen!$A535)</f>
        <v>0</v>
      </c>
      <c r="Q535">
        <f>SUMIFS('Energy balance options'!$G$7:$G$3000,'Energy balance options'!$B$7:$B$3000,HeatGen!Q$2,'Energy balance options'!$A$7:$A$3000,HeatGen!$A535)</f>
        <v>0</v>
      </c>
      <c r="R535">
        <f>SUMIFS('Energy balance options'!$G$7:$G$3000,'Energy balance options'!$B$7:$B$3000,HeatGen!R$2,'Energy balance options'!$A$7:$A$3000,HeatGen!$A535)</f>
        <v>0</v>
      </c>
      <c r="S535">
        <f>SUMIFS('Energy balance options'!$G$7:$G$3000,'Energy balance options'!$B$7:$B$3000,HeatGen!S$2,'Energy balance options'!$A$7:$A$3000,HeatGen!$A535)</f>
        <v>0</v>
      </c>
      <c r="T535">
        <f>SUMIFS('Energy balance options'!$G$7:$G$3000,'Energy balance options'!$B$7:$B$3000,HeatGen!T$2,'Energy balance options'!$A$7:$A$3000,HeatGen!$A535)</f>
        <v>0</v>
      </c>
      <c r="U535">
        <f>SUMIFS('Energy balance options'!$G$7:$G$3000,'Energy balance options'!$B$7:$B$3000,HeatGen!U$2,'Energy balance options'!$A$7:$A$3000,HeatGen!$A535)</f>
        <v>0</v>
      </c>
      <c r="V535">
        <f>SUMIFS('Energy balance options'!$G$7:$G$3000,'Energy balance options'!$B$7:$B$3000,HeatGen!V$2,'Energy balance options'!$A$7:$A$3000,HeatGen!$A535)</f>
        <v>0</v>
      </c>
      <c r="W535">
        <f>SUMIFS('Energy balance options'!$G$7:$G$3000,'Energy balance options'!$B$7:$B$3000,HeatGen!W$2,'Energy balance options'!$A$7:$A$3000,HeatGen!$A535)</f>
        <v>0</v>
      </c>
      <c r="X535">
        <f>SUMIFS('Energy balance options'!$G$7:$G$3000,'Energy balance options'!$B$7:$B$3000,HeatGen!X$2,'Energy balance options'!$A$7:$A$3000,HeatGen!$A535)</f>
        <v>0</v>
      </c>
      <c r="Y535">
        <f t="shared" si="136"/>
        <v>0</v>
      </c>
      <c r="Z535">
        <f t="shared" si="137"/>
        <v>0</v>
      </c>
      <c r="AA535">
        <f t="shared" si="138"/>
        <v>0</v>
      </c>
      <c r="AB535">
        <f t="shared" si="139"/>
        <v>0</v>
      </c>
      <c r="AC535">
        <f t="shared" si="140"/>
        <v>0</v>
      </c>
      <c r="AD535">
        <f t="shared" si="141"/>
        <v>0</v>
      </c>
      <c r="AE535">
        <f t="shared" si="142"/>
        <v>0</v>
      </c>
      <c r="AF535">
        <f t="shared" si="143"/>
        <v>0</v>
      </c>
      <c r="AG535">
        <f t="shared" si="144"/>
        <v>0</v>
      </c>
      <c r="AH535">
        <f t="shared" si="145"/>
        <v>0</v>
      </c>
      <c r="AI535">
        <f t="shared" si="146"/>
        <v>0</v>
      </c>
      <c r="AJ535">
        <f t="shared" si="147"/>
        <v>0</v>
      </c>
      <c r="AK535">
        <f t="shared" si="148"/>
        <v>0</v>
      </c>
      <c r="AL535">
        <f t="shared" si="149"/>
        <v>0</v>
      </c>
      <c r="AM535">
        <f t="shared" si="150"/>
        <v>0</v>
      </c>
      <c r="AN535">
        <f t="shared" si="151"/>
        <v>0</v>
      </c>
      <c r="AO535">
        <f t="shared" si="152"/>
        <v>0</v>
      </c>
    </row>
    <row r="536" spans="1:41" x14ac:dyDescent="0.2">
      <c r="A536" s="9">
        <f>'Cost per option'!A544</f>
        <v>0</v>
      </c>
      <c r="B536" t="str">
        <f>_xlfn.IFNA(VLOOKUP(A536,'Energy balance options'!A$7:C$3000,3,FALSE),"")</f>
        <v/>
      </c>
      <c r="C536">
        <f>SUMIFS('Energy balance options'!$F$7:$F$3000,'Energy balance options'!$B$7:$B$3000,HeatGen!C$2,'Energy balance options'!$A$7:$A$3000,HeatGen!$A536)</f>
        <v>0</v>
      </c>
      <c r="D536">
        <f>SUMIFS('Energy balance options'!$F$7:$F$3000,'Energy balance options'!$B$7:$B$3000,HeatGen!D$2,'Energy balance options'!$A$7:$A$3000,HeatGen!$A536)</f>
        <v>0</v>
      </c>
      <c r="E536">
        <f>SUMIFS('Energy balance options'!$F$7:$F$3000,'Energy balance options'!$B$7:$B$3000,HeatGen!E$2,'Energy balance options'!$A$7:$A$3000,HeatGen!$A536)</f>
        <v>0</v>
      </c>
      <c r="F536">
        <f>SUMIFS('Energy balance options'!$F$7:$F$3000,'Energy balance options'!$B$7:$B$3000,HeatGen!F$2,'Energy balance options'!$A$7:$A$3000,HeatGen!$A536)</f>
        <v>0</v>
      </c>
      <c r="G536">
        <f>SUMIFS('Energy balance options'!$F$7:$F$3000,'Energy balance options'!$B$7:$B$3000,HeatGen!G$2,'Energy balance options'!$A$7:$A$3000,HeatGen!$A536)</f>
        <v>0</v>
      </c>
      <c r="H536">
        <f>SUMIFS('Energy balance options'!$G$7:$G$3000,'Energy balance options'!$B$7:$B$3000,HeatGen!H$2,'Energy balance options'!$A$7:$A$3000,HeatGen!$A536)</f>
        <v>0</v>
      </c>
      <c r="I536">
        <f>SUMIFS('Energy balance options'!$G$7:$G$3000,'Energy balance options'!$B$7:$B$3000,HeatGen!I$2,'Energy balance options'!$A$7:$A$3000,HeatGen!$A536)</f>
        <v>0</v>
      </c>
      <c r="J536">
        <f>SUMIFS('Energy balance options'!$G$7:$G$3000,'Energy balance options'!$B$7:$B$3000,HeatGen!J$2,'Energy balance options'!$A$7:$A$3000,HeatGen!$A536)</f>
        <v>0</v>
      </c>
      <c r="K536">
        <f>SUMIFS('Energy balance options'!$G$7:$G$3000,'Energy balance options'!$B$7:$B$3000,HeatGen!K$2,'Energy balance options'!$A$7:$A$3000,HeatGen!$A536)</f>
        <v>0</v>
      </c>
      <c r="L536">
        <f>SUMIFS('Energy balance options'!$G$7:$G$3000,'Energy balance options'!$B$7:$B$3000,HeatGen!L$2,'Energy balance options'!$A$7:$A$3000,HeatGen!$A536)</f>
        <v>0</v>
      </c>
      <c r="M536">
        <f>SUMIFS('Energy balance options'!$G$7:$G$3000,'Energy balance options'!$B$7:$B$3000,HeatGen!M$2,'Energy balance options'!$A$7:$A$3000,HeatGen!$A536)</f>
        <v>0</v>
      </c>
      <c r="N536">
        <f>SUMIFS('Energy balance options'!$G$7:$G$3000,'Energy balance options'!$B$7:$B$3000,HeatGen!N$2,'Energy balance options'!$A$7:$A$3000,HeatGen!$A536)</f>
        <v>0</v>
      </c>
      <c r="O536">
        <f>SUMIFS('Energy balance options'!$G$7:$G$3000,'Energy balance options'!$B$7:$B$3000,HeatGen!O$2,'Energy balance options'!$A$7:$A$3000,HeatGen!$A536)</f>
        <v>0</v>
      </c>
      <c r="P536">
        <f>SUMIFS('Energy balance options'!$G$7:$G$3000,'Energy balance options'!$B$7:$B$3000,HeatGen!P$2,'Energy balance options'!$A$7:$A$3000,HeatGen!$A536)</f>
        <v>0</v>
      </c>
      <c r="Q536">
        <f>SUMIFS('Energy balance options'!$G$7:$G$3000,'Energy balance options'!$B$7:$B$3000,HeatGen!Q$2,'Energy balance options'!$A$7:$A$3000,HeatGen!$A536)</f>
        <v>0</v>
      </c>
      <c r="R536">
        <f>SUMIFS('Energy balance options'!$G$7:$G$3000,'Energy balance options'!$B$7:$B$3000,HeatGen!R$2,'Energy balance options'!$A$7:$A$3000,HeatGen!$A536)</f>
        <v>0</v>
      </c>
      <c r="S536">
        <f>SUMIFS('Energy balance options'!$G$7:$G$3000,'Energy balance options'!$B$7:$B$3000,HeatGen!S$2,'Energy balance options'!$A$7:$A$3000,HeatGen!$A536)</f>
        <v>0</v>
      </c>
      <c r="T536">
        <f>SUMIFS('Energy balance options'!$G$7:$G$3000,'Energy balance options'!$B$7:$B$3000,HeatGen!T$2,'Energy balance options'!$A$7:$A$3000,HeatGen!$A536)</f>
        <v>0</v>
      </c>
      <c r="U536">
        <f>SUMIFS('Energy balance options'!$G$7:$G$3000,'Energy balance options'!$B$7:$B$3000,HeatGen!U$2,'Energy balance options'!$A$7:$A$3000,HeatGen!$A536)</f>
        <v>0</v>
      </c>
      <c r="V536">
        <f>SUMIFS('Energy balance options'!$G$7:$G$3000,'Energy balance options'!$B$7:$B$3000,HeatGen!V$2,'Energy balance options'!$A$7:$A$3000,HeatGen!$A536)</f>
        <v>0</v>
      </c>
      <c r="W536">
        <f>SUMIFS('Energy balance options'!$G$7:$G$3000,'Energy balance options'!$B$7:$B$3000,HeatGen!W$2,'Energy balance options'!$A$7:$A$3000,HeatGen!$A536)</f>
        <v>0</v>
      </c>
      <c r="X536">
        <f>SUMIFS('Energy balance options'!$G$7:$G$3000,'Energy balance options'!$B$7:$B$3000,HeatGen!X$2,'Energy balance options'!$A$7:$A$3000,HeatGen!$A536)</f>
        <v>0</v>
      </c>
      <c r="Y536">
        <f t="shared" si="136"/>
        <v>0</v>
      </c>
      <c r="Z536">
        <f t="shared" si="137"/>
        <v>0</v>
      </c>
      <c r="AA536">
        <f t="shared" si="138"/>
        <v>0</v>
      </c>
      <c r="AB536">
        <f t="shared" si="139"/>
        <v>0</v>
      </c>
      <c r="AC536">
        <f t="shared" si="140"/>
        <v>0</v>
      </c>
      <c r="AD536">
        <f t="shared" si="141"/>
        <v>0</v>
      </c>
      <c r="AE536">
        <f t="shared" si="142"/>
        <v>0</v>
      </c>
      <c r="AF536">
        <f t="shared" si="143"/>
        <v>0</v>
      </c>
      <c r="AG536">
        <f t="shared" si="144"/>
        <v>0</v>
      </c>
      <c r="AH536">
        <f t="shared" si="145"/>
        <v>0</v>
      </c>
      <c r="AI536">
        <f t="shared" si="146"/>
        <v>0</v>
      </c>
      <c r="AJ536">
        <f t="shared" si="147"/>
        <v>0</v>
      </c>
      <c r="AK536">
        <f t="shared" si="148"/>
        <v>0</v>
      </c>
      <c r="AL536">
        <f t="shared" si="149"/>
        <v>0</v>
      </c>
      <c r="AM536">
        <f t="shared" si="150"/>
        <v>0</v>
      </c>
      <c r="AN536">
        <f t="shared" si="151"/>
        <v>0</v>
      </c>
      <c r="AO536">
        <f t="shared" si="152"/>
        <v>0</v>
      </c>
    </row>
    <row r="537" spans="1:41" x14ac:dyDescent="0.2">
      <c r="A537" s="9">
        <f>'Cost per option'!A545</f>
        <v>0</v>
      </c>
      <c r="B537" t="str">
        <f>_xlfn.IFNA(VLOOKUP(A537,'Energy balance options'!A$7:C$3000,3,FALSE),"")</f>
        <v/>
      </c>
      <c r="C537">
        <f>SUMIFS('Energy balance options'!$F$7:$F$3000,'Energy balance options'!$B$7:$B$3000,HeatGen!C$2,'Energy balance options'!$A$7:$A$3000,HeatGen!$A537)</f>
        <v>0</v>
      </c>
      <c r="D537">
        <f>SUMIFS('Energy balance options'!$F$7:$F$3000,'Energy balance options'!$B$7:$B$3000,HeatGen!D$2,'Energy balance options'!$A$7:$A$3000,HeatGen!$A537)</f>
        <v>0</v>
      </c>
      <c r="E537">
        <f>SUMIFS('Energy balance options'!$F$7:$F$3000,'Energy balance options'!$B$7:$B$3000,HeatGen!E$2,'Energy balance options'!$A$7:$A$3000,HeatGen!$A537)</f>
        <v>0</v>
      </c>
      <c r="F537">
        <f>SUMIFS('Energy balance options'!$F$7:$F$3000,'Energy balance options'!$B$7:$B$3000,HeatGen!F$2,'Energy balance options'!$A$7:$A$3000,HeatGen!$A537)</f>
        <v>0</v>
      </c>
      <c r="G537">
        <f>SUMIFS('Energy balance options'!$F$7:$F$3000,'Energy balance options'!$B$7:$B$3000,HeatGen!G$2,'Energy balance options'!$A$7:$A$3000,HeatGen!$A537)</f>
        <v>0</v>
      </c>
      <c r="H537">
        <f>SUMIFS('Energy balance options'!$G$7:$G$3000,'Energy balance options'!$B$7:$B$3000,HeatGen!H$2,'Energy balance options'!$A$7:$A$3000,HeatGen!$A537)</f>
        <v>0</v>
      </c>
      <c r="I537">
        <f>SUMIFS('Energy balance options'!$G$7:$G$3000,'Energy balance options'!$B$7:$B$3000,HeatGen!I$2,'Energy balance options'!$A$7:$A$3000,HeatGen!$A537)</f>
        <v>0</v>
      </c>
      <c r="J537">
        <f>SUMIFS('Energy balance options'!$G$7:$G$3000,'Energy balance options'!$B$7:$B$3000,HeatGen!J$2,'Energy balance options'!$A$7:$A$3000,HeatGen!$A537)</f>
        <v>0</v>
      </c>
      <c r="K537">
        <f>SUMIFS('Energy balance options'!$G$7:$G$3000,'Energy balance options'!$B$7:$B$3000,HeatGen!K$2,'Energy balance options'!$A$7:$A$3000,HeatGen!$A537)</f>
        <v>0</v>
      </c>
      <c r="L537">
        <f>SUMIFS('Energy balance options'!$G$7:$G$3000,'Energy balance options'!$B$7:$B$3000,HeatGen!L$2,'Energy balance options'!$A$7:$A$3000,HeatGen!$A537)</f>
        <v>0</v>
      </c>
      <c r="M537">
        <f>SUMIFS('Energy balance options'!$G$7:$G$3000,'Energy balance options'!$B$7:$B$3000,HeatGen!M$2,'Energy balance options'!$A$7:$A$3000,HeatGen!$A537)</f>
        <v>0</v>
      </c>
      <c r="N537">
        <f>SUMIFS('Energy balance options'!$G$7:$G$3000,'Energy balance options'!$B$7:$B$3000,HeatGen!N$2,'Energy balance options'!$A$7:$A$3000,HeatGen!$A537)</f>
        <v>0</v>
      </c>
      <c r="O537">
        <f>SUMIFS('Energy balance options'!$G$7:$G$3000,'Energy balance options'!$B$7:$B$3000,HeatGen!O$2,'Energy balance options'!$A$7:$A$3000,HeatGen!$A537)</f>
        <v>0</v>
      </c>
      <c r="P537">
        <f>SUMIFS('Energy balance options'!$G$7:$G$3000,'Energy balance options'!$B$7:$B$3000,HeatGen!P$2,'Energy balance options'!$A$7:$A$3000,HeatGen!$A537)</f>
        <v>0</v>
      </c>
      <c r="Q537">
        <f>SUMIFS('Energy balance options'!$G$7:$G$3000,'Energy balance options'!$B$7:$B$3000,HeatGen!Q$2,'Energy balance options'!$A$7:$A$3000,HeatGen!$A537)</f>
        <v>0</v>
      </c>
      <c r="R537">
        <f>SUMIFS('Energy balance options'!$G$7:$G$3000,'Energy balance options'!$B$7:$B$3000,HeatGen!R$2,'Energy balance options'!$A$7:$A$3000,HeatGen!$A537)</f>
        <v>0</v>
      </c>
      <c r="S537">
        <f>SUMIFS('Energy balance options'!$G$7:$G$3000,'Energy balance options'!$B$7:$B$3000,HeatGen!S$2,'Energy balance options'!$A$7:$A$3000,HeatGen!$A537)</f>
        <v>0</v>
      </c>
      <c r="T537">
        <f>SUMIFS('Energy balance options'!$G$7:$G$3000,'Energy balance options'!$B$7:$B$3000,HeatGen!T$2,'Energy balance options'!$A$7:$A$3000,HeatGen!$A537)</f>
        <v>0</v>
      </c>
      <c r="U537">
        <f>SUMIFS('Energy balance options'!$G$7:$G$3000,'Energy balance options'!$B$7:$B$3000,HeatGen!U$2,'Energy balance options'!$A$7:$A$3000,HeatGen!$A537)</f>
        <v>0</v>
      </c>
      <c r="V537">
        <f>SUMIFS('Energy balance options'!$G$7:$G$3000,'Energy balance options'!$B$7:$B$3000,HeatGen!V$2,'Energy balance options'!$A$7:$A$3000,HeatGen!$A537)</f>
        <v>0</v>
      </c>
      <c r="W537">
        <f>SUMIFS('Energy balance options'!$G$7:$G$3000,'Energy balance options'!$B$7:$B$3000,HeatGen!W$2,'Energy balance options'!$A$7:$A$3000,HeatGen!$A537)</f>
        <v>0</v>
      </c>
      <c r="X537">
        <f>SUMIFS('Energy balance options'!$G$7:$G$3000,'Energy balance options'!$B$7:$B$3000,HeatGen!X$2,'Energy balance options'!$A$7:$A$3000,HeatGen!$A537)</f>
        <v>0</v>
      </c>
      <c r="Y537">
        <f t="shared" si="136"/>
        <v>0</v>
      </c>
      <c r="Z537">
        <f t="shared" si="137"/>
        <v>0</v>
      </c>
      <c r="AA537">
        <f t="shared" si="138"/>
        <v>0</v>
      </c>
      <c r="AB537">
        <f t="shared" si="139"/>
        <v>0</v>
      </c>
      <c r="AC537">
        <f t="shared" si="140"/>
        <v>0</v>
      </c>
      <c r="AD537">
        <f t="shared" si="141"/>
        <v>0</v>
      </c>
      <c r="AE537">
        <f t="shared" si="142"/>
        <v>0</v>
      </c>
      <c r="AF537">
        <f t="shared" si="143"/>
        <v>0</v>
      </c>
      <c r="AG537">
        <f t="shared" si="144"/>
        <v>0</v>
      </c>
      <c r="AH537">
        <f t="shared" si="145"/>
        <v>0</v>
      </c>
      <c r="AI537">
        <f t="shared" si="146"/>
        <v>0</v>
      </c>
      <c r="AJ537">
        <f t="shared" si="147"/>
        <v>0</v>
      </c>
      <c r="AK537">
        <f t="shared" si="148"/>
        <v>0</v>
      </c>
      <c r="AL537">
        <f t="shared" si="149"/>
        <v>0</v>
      </c>
      <c r="AM537">
        <f t="shared" si="150"/>
        <v>0</v>
      </c>
      <c r="AN537">
        <f t="shared" si="151"/>
        <v>0</v>
      </c>
      <c r="AO537">
        <f t="shared" si="152"/>
        <v>0</v>
      </c>
    </row>
    <row r="538" spans="1:41" x14ac:dyDescent="0.2">
      <c r="A538" s="9">
        <f>'Cost per option'!A546</f>
        <v>0</v>
      </c>
      <c r="B538" t="str">
        <f>_xlfn.IFNA(VLOOKUP(A538,'Energy balance options'!A$7:C$3000,3,FALSE),"")</f>
        <v/>
      </c>
      <c r="C538">
        <f>SUMIFS('Energy balance options'!$F$7:$F$3000,'Energy balance options'!$B$7:$B$3000,HeatGen!C$2,'Energy balance options'!$A$7:$A$3000,HeatGen!$A538)</f>
        <v>0</v>
      </c>
      <c r="D538">
        <f>SUMIFS('Energy balance options'!$F$7:$F$3000,'Energy balance options'!$B$7:$B$3000,HeatGen!D$2,'Energy balance options'!$A$7:$A$3000,HeatGen!$A538)</f>
        <v>0</v>
      </c>
      <c r="E538">
        <f>SUMIFS('Energy balance options'!$F$7:$F$3000,'Energy balance options'!$B$7:$B$3000,HeatGen!E$2,'Energy balance options'!$A$7:$A$3000,HeatGen!$A538)</f>
        <v>0</v>
      </c>
      <c r="F538">
        <f>SUMIFS('Energy balance options'!$F$7:$F$3000,'Energy balance options'!$B$7:$B$3000,HeatGen!F$2,'Energy balance options'!$A$7:$A$3000,HeatGen!$A538)</f>
        <v>0</v>
      </c>
      <c r="G538">
        <f>SUMIFS('Energy balance options'!$F$7:$F$3000,'Energy balance options'!$B$7:$B$3000,HeatGen!G$2,'Energy balance options'!$A$7:$A$3000,HeatGen!$A538)</f>
        <v>0</v>
      </c>
      <c r="H538">
        <f>SUMIFS('Energy balance options'!$G$7:$G$3000,'Energy balance options'!$B$7:$B$3000,HeatGen!H$2,'Energy balance options'!$A$7:$A$3000,HeatGen!$A538)</f>
        <v>0</v>
      </c>
      <c r="I538">
        <f>SUMIFS('Energy balance options'!$G$7:$G$3000,'Energy balance options'!$B$7:$B$3000,HeatGen!I$2,'Energy balance options'!$A$7:$A$3000,HeatGen!$A538)</f>
        <v>0</v>
      </c>
      <c r="J538">
        <f>SUMIFS('Energy balance options'!$G$7:$G$3000,'Energy balance options'!$B$7:$B$3000,HeatGen!J$2,'Energy balance options'!$A$7:$A$3000,HeatGen!$A538)</f>
        <v>0</v>
      </c>
      <c r="K538">
        <f>SUMIFS('Energy balance options'!$G$7:$G$3000,'Energy balance options'!$B$7:$B$3000,HeatGen!K$2,'Energy balance options'!$A$7:$A$3000,HeatGen!$A538)</f>
        <v>0</v>
      </c>
      <c r="L538">
        <f>SUMIFS('Energy balance options'!$G$7:$G$3000,'Energy balance options'!$B$7:$B$3000,HeatGen!L$2,'Energy balance options'!$A$7:$A$3000,HeatGen!$A538)</f>
        <v>0</v>
      </c>
      <c r="M538">
        <f>SUMIFS('Energy balance options'!$G$7:$G$3000,'Energy balance options'!$B$7:$B$3000,HeatGen!M$2,'Energy balance options'!$A$7:$A$3000,HeatGen!$A538)</f>
        <v>0</v>
      </c>
      <c r="N538">
        <f>SUMIFS('Energy balance options'!$G$7:$G$3000,'Energy balance options'!$B$7:$B$3000,HeatGen!N$2,'Energy balance options'!$A$7:$A$3000,HeatGen!$A538)</f>
        <v>0</v>
      </c>
      <c r="O538">
        <f>SUMIFS('Energy balance options'!$G$7:$G$3000,'Energy balance options'!$B$7:$B$3000,HeatGen!O$2,'Energy balance options'!$A$7:$A$3000,HeatGen!$A538)</f>
        <v>0</v>
      </c>
      <c r="P538">
        <f>SUMIFS('Energy balance options'!$G$7:$G$3000,'Energy balance options'!$B$7:$B$3000,HeatGen!P$2,'Energy balance options'!$A$7:$A$3000,HeatGen!$A538)</f>
        <v>0</v>
      </c>
      <c r="Q538">
        <f>SUMIFS('Energy balance options'!$G$7:$G$3000,'Energy balance options'!$B$7:$B$3000,HeatGen!Q$2,'Energy balance options'!$A$7:$A$3000,HeatGen!$A538)</f>
        <v>0</v>
      </c>
      <c r="R538">
        <f>SUMIFS('Energy balance options'!$G$7:$G$3000,'Energy balance options'!$B$7:$B$3000,HeatGen!R$2,'Energy balance options'!$A$7:$A$3000,HeatGen!$A538)</f>
        <v>0</v>
      </c>
      <c r="S538">
        <f>SUMIFS('Energy balance options'!$G$7:$G$3000,'Energy balance options'!$B$7:$B$3000,HeatGen!S$2,'Energy balance options'!$A$7:$A$3000,HeatGen!$A538)</f>
        <v>0</v>
      </c>
      <c r="T538">
        <f>SUMIFS('Energy balance options'!$G$7:$G$3000,'Energy balance options'!$B$7:$B$3000,HeatGen!T$2,'Energy balance options'!$A$7:$A$3000,HeatGen!$A538)</f>
        <v>0</v>
      </c>
      <c r="U538">
        <f>SUMIFS('Energy balance options'!$G$7:$G$3000,'Energy balance options'!$B$7:$B$3000,HeatGen!U$2,'Energy balance options'!$A$7:$A$3000,HeatGen!$A538)</f>
        <v>0</v>
      </c>
      <c r="V538">
        <f>SUMIFS('Energy balance options'!$G$7:$G$3000,'Energy balance options'!$B$7:$B$3000,HeatGen!V$2,'Energy balance options'!$A$7:$A$3000,HeatGen!$A538)</f>
        <v>0</v>
      </c>
      <c r="W538">
        <f>SUMIFS('Energy balance options'!$G$7:$G$3000,'Energy balance options'!$B$7:$B$3000,HeatGen!W$2,'Energy balance options'!$A$7:$A$3000,HeatGen!$A538)</f>
        <v>0</v>
      </c>
      <c r="X538">
        <f>SUMIFS('Energy balance options'!$G$7:$G$3000,'Energy balance options'!$B$7:$B$3000,HeatGen!X$2,'Energy balance options'!$A$7:$A$3000,HeatGen!$A538)</f>
        <v>0</v>
      </c>
      <c r="Y538">
        <f t="shared" si="136"/>
        <v>0</v>
      </c>
      <c r="Z538">
        <f t="shared" si="137"/>
        <v>0</v>
      </c>
      <c r="AA538">
        <f t="shared" si="138"/>
        <v>0</v>
      </c>
      <c r="AB538">
        <f t="shared" si="139"/>
        <v>0</v>
      </c>
      <c r="AC538">
        <f t="shared" si="140"/>
        <v>0</v>
      </c>
      <c r="AD538">
        <f t="shared" si="141"/>
        <v>0</v>
      </c>
      <c r="AE538">
        <f t="shared" si="142"/>
        <v>0</v>
      </c>
      <c r="AF538">
        <f t="shared" si="143"/>
        <v>0</v>
      </c>
      <c r="AG538">
        <f t="shared" si="144"/>
        <v>0</v>
      </c>
      <c r="AH538">
        <f t="shared" si="145"/>
        <v>0</v>
      </c>
      <c r="AI538">
        <f t="shared" si="146"/>
        <v>0</v>
      </c>
      <c r="AJ538">
        <f t="shared" si="147"/>
        <v>0</v>
      </c>
      <c r="AK538">
        <f t="shared" si="148"/>
        <v>0</v>
      </c>
      <c r="AL538">
        <f t="shared" si="149"/>
        <v>0</v>
      </c>
      <c r="AM538">
        <f t="shared" si="150"/>
        <v>0</v>
      </c>
      <c r="AN538">
        <f t="shared" si="151"/>
        <v>0</v>
      </c>
      <c r="AO538">
        <f t="shared" si="152"/>
        <v>0</v>
      </c>
    </row>
    <row r="539" spans="1:41" x14ac:dyDescent="0.2">
      <c r="A539" s="9">
        <f>'Cost per option'!A547</f>
        <v>0</v>
      </c>
      <c r="B539" t="str">
        <f>_xlfn.IFNA(VLOOKUP(A539,'Energy balance options'!A$7:C$3000,3,FALSE),"")</f>
        <v/>
      </c>
      <c r="C539">
        <f>SUMIFS('Energy balance options'!$F$7:$F$3000,'Energy balance options'!$B$7:$B$3000,HeatGen!C$2,'Energy balance options'!$A$7:$A$3000,HeatGen!$A539)</f>
        <v>0</v>
      </c>
      <c r="D539">
        <f>SUMIFS('Energy balance options'!$F$7:$F$3000,'Energy balance options'!$B$7:$B$3000,HeatGen!D$2,'Energy balance options'!$A$7:$A$3000,HeatGen!$A539)</f>
        <v>0</v>
      </c>
      <c r="E539">
        <f>SUMIFS('Energy balance options'!$F$7:$F$3000,'Energy balance options'!$B$7:$B$3000,HeatGen!E$2,'Energy balance options'!$A$7:$A$3000,HeatGen!$A539)</f>
        <v>0</v>
      </c>
      <c r="F539">
        <f>SUMIFS('Energy balance options'!$F$7:$F$3000,'Energy balance options'!$B$7:$B$3000,HeatGen!F$2,'Energy balance options'!$A$7:$A$3000,HeatGen!$A539)</f>
        <v>0</v>
      </c>
      <c r="G539">
        <f>SUMIFS('Energy balance options'!$F$7:$F$3000,'Energy balance options'!$B$7:$B$3000,HeatGen!G$2,'Energy balance options'!$A$7:$A$3000,HeatGen!$A539)</f>
        <v>0</v>
      </c>
      <c r="H539">
        <f>SUMIFS('Energy balance options'!$G$7:$G$3000,'Energy balance options'!$B$7:$B$3000,HeatGen!H$2,'Energy balance options'!$A$7:$A$3000,HeatGen!$A539)</f>
        <v>0</v>
      </c>
      <c r="I539">
        <f>SUMIFS('Energy balance options'!$G$7:$G$3000,'Energy balance options'!$B$7:$B$3000,HeatGen!I$2,'Energy balance options'!$A$7:$A$3000,HeatGen!$A539)</f>
        <v>0</v>
      </c>
      <c r="J539">
        <f>SUMIFS('Energy balance options'!$G$7:$G$3000,'Energy balance options'!$B$7:$B$3000,HeatGen!J$2,'Energy balance options'!$A$7:$A$3000,HeatGen!$A539)</f>
        <v>0</v>
      </c>
      <c r="K539">
        <f>SUMIFS('Energy balance options'!$G$7:$G$3000,'Energy balance options'!$B$7:$B$3000,HeatGen!K$2,'Energy balance options'!$A$7:$A$3000,HeatGen!$A539)</f>
        <v>0</v>
      </c>
      <c r="L539">
        <f>SUMIFS('Energy balance options'!$G$7:$G$3000,'Energy balance options'!$B$7:$B$3000,HeatGen!L$2,'Energy balance options'!$A$7:$A$3000,HeatGen!$A539)</f>
        <v>0</v>
      </c>
      <c r="M539">
        <f>SUMIFS('Energy balance options'!$G$7:$G$3000,'Energy balance options'!$B$7:$B$3000,HeatGen!M$2,'Energy balance options'!$A$7:$A$3000,HeatGen!$A539)</f>
        <v>0</v>
      </c>
      <c r="N539">
        <f>SUMIFS('Energy balance options'!$G$7:$G$3000,'Energy balance options'!$B$7:$B$3000,HeatGen!N$2,'Energy balance options'!$A$7:$A$3000,HeatGen!$A539)</f>
        <v>0</v>
      </c>
      <c r="O539">
        <f>SUMIFS('Energy balance options'!$G$7:$G$3000,'Energy balance options'!$B$7:$B$3000,HeatGen!O$2,'Energy balance options'!$A$7:$A$3000,HeatGen!$A539)</f>
        <v>0</v>
      </c>
      <c r="P539">
        <f>SUMIFS('Energy balance options'!$G$7:$G$3000,'Energy balance options'!$B$7:$B$3000,HeatGen!P$2,'Energy balance options'!$A$7:$A$3000,HeatGen!$A539)</f>
        <v>0</v>
      </c>
      <c r="Q539">
        <f>SUMIFS('Energy balance options'!$G$7:$G$3000,'Energy balance options'!$B$7:$B$3000,HeatGen!Q$2,'Energy balance options'!$A$7:$A$3000,HeatGen!$A539)</f>
        <v>0</v>
      </c>
      <c r="R539">
        <f>SUMIFS('Energy balance options'!$G$7:$G$3000,'Energy balance options'!$B$7:$B$3000,HeatGen!R$2,'Energy balance options'!$A$7:$A$3000,HeatGen!$A539)</f>
        <v>0</v>
      </c>
      <c r="S539">
        <f>SUMIFS('Energy balance options'!$G$7:$G$3000,'Energy balance options'!$B$7:$B$3000,HeatGen!S$2,'Energy balance options'!$A$7:$A$3000,HeatGen!$A539)</f>
        <v>0</v>
      </c>
      <c r="T539">
        <f>SUMIFS('Energy balance options'!$G$7:$G$3000,'Energy balance options'!$B$7:$B$3000,HeatGen!T$2,'Energy balance options'!$A$7:$A$3000,HeatGen!$A539)</f>
        <v>0</v>
      </c>
      <c r="U539">
        <f>SUMIFS('Energy balance options'!$G$7:$G$3000,'Energy balance options'!$B$7:$B$3000,HeatGen!U$2,'Energy balance options'!$A$7:$A$3000,HeatGen!$A539)</f>
        <v>0</v>
      </c>
      <c r="V539">
        <f>SUMIFS('Energy balance options'!$G$7:$G$3000,'Energy balance options'!$B$7:$B$3000,HeatGen!V$2,'Energy balance options'!$A$7:$A$3000,HeatGen!$A539)</f>
        <v>0</v>
      </c>
      <c r="W539">
        <f>SUMIFS('Energy balance options'!$G$7:$G$3000,'Energy balance options'!$B$7:$B$3000,HeatGen!W$2,'Energy balance options'!$A$7:$A$3000,HeatGen!$A539)</f>
        <v>0</v>
      </c>
      <c r="X539">
        <f>SUMIFS('Energy balance options'!$G$7:$G$3000,'Energy balance options'!$B$7:$B$3000,HeatGen!X$2,'Energy balance options'!$A$7:$A$3000,HeatGen!$A539)</f>
        <v>0</v>
      </c>
      <c r="Y539">
        <f t="shared" si="136"/>
        <v>0</v>
      </c>
      <c r="Z539">
        <f t="shared" si="137"/>
        <v>0</v>
      </c>
      <c r="AA539">
        <f t="shared" si="138"/>
        <v>0</v>
      </c>
      <c r="AB539">
        <f t="shared" si="139"/>
        <v>0</v>
      </c>
      <c r="AC539">
        <f t="shared" si="140"/>
        <v>0</v>
      </c>
      <c r="AD539">
        <f t="shared" si="141"/>
        <v>0</v>
      </c>
      <c r="AE539">
        <f t="shared" si="142"/>
        <v>0</v>
      </c>
      <c r="AF539">
        <f t="shared" si="143"/>
        <v>0</v>
      </c>
      <c r="AG539">
        <f t="shared" si="144"/>
        <v>0</v>
      </c>
      <c r="AH539">
        <f t="shared" si="145"/>
        <v>0</v>
      </c>
      <c r="AI539">
        <f t="shared" si="146"/>
        <v>0</v>
      </c>
      <c r="AJ539">
        <f t="shared" si="147"/>
        <v>0</v>
      </c>
      <c r="AK539">
        <f t="shared" si="148"/>
        <v>0</v>
      </c>
      <c r="AL539">
        <f t="shared" si="149"/>
        <v>0</v>
      </c>
      <c r="AM539">
        <f t="shared" si="150"/>
        <v>0</v>
      </c>
      <c r="AN539">
        <f t="shared" si="151"/>
        <v>0</v>
      </c>
      <c r="AO539">
        <f t="shared" si="152"/>
        <v>0</v>
      </c>
    </row>
    <row r="540" spans="1:41" x14ac:dyDescent="0.2">
      <c r="A540" s="9">
        <f>'Cost per option'!A548</f>
        <v>0</v>
      </c>
      <c r="B540" t="str">
        <f>_xlfn.IFNA(VLOOKUP(A540,'Energy balance options'!A$7:C$3000,3,FALSE),"")</f>
        <v/>
      </c>
      <c r="C540">
        <f>SUMIFS('Energy balance options'!$F$7:$F$3000,'Energy balance options'!$B$7:$B$3000,HeatGen!C$2,'Energy balance options'!$A$7:$A$3000,HeatGen!$A540)</f>
        <v>0</v>
      </c>
      <c r="D540">
        <f>SUMIFS('Energy balance options'!$F$7:$F$3000,'Energy balance options'!$B$7:$B$3000,HeatGen!D$2,'Energy balance options'!$A$7:$A$3000,HeatGen!$A540)</f>
        <v>0</v>
      </c>
      <c r="E540">
        <f>SUMIFS('Energy balance options'!$F$7:$F$3000,'Energy balance options'!$B$7:$B$3000,HeatGen!E$2,'Energy balance options'!$A$7:$A$3000,HeatGen!$A540)</f>
        <v>0</v>
      </c>
      <c r="F540">
        <f>SUMIFS('Energy balance options'!$F$7:$F$3000,'Energy balance options'!$B$7:$B$3000,HeatGen!F$2,'Energy balance options'!$A$7:$A$3000,HeatGen!$A540)</f>
        <v>0</v>
      </c>
      <c r="G540">
        <f>SUMIFS('Energy balance options'!$F$7:$F$3000,'Energy balance options'!$B$7:$B$3000,HeatGen!G$2,'Energy balance options'!$A$7:$A$3000,HeatGen!$A540)</f>
        <v>0</v>
      </c>
      <c r="H540">
        <f>SUMIFS('Energy balance options'!$G$7:$G$3000,'Energy balance options'!$B$7:$B$3000,HeatGen!H$2,'Energy balance options'!$A$7:$A$3000,HeatGen!$A540)</f>
        <v>0</v>
      </c>
      <c r="I540">
        <f>SUMIFS('Energy balance options'!$G$7:$G$3000,'Energy balance options'!$B$7:$B$3000,HeatGen!I$2,'Energy balance options'!$A$7:$A$3000,HeatGen!$A540)</f>
        <v>0</v>
      </c>
      <c r="J540">
        <f>SUMIFS('Energy balance options'!$G$7:$G$3000,'Energy balance options'!$B$7:$B$3000,HeatGen!J$2,'Energy balance options'!$A$7:$A$3000,HeatGen!$A540)</f>
        <v>0</v>
      </c>
      <c r="K540">
        <f>SUMIFS('Energy balance options'!$G$7:$G$3000,'Energy balance options'!$B$7:$B$3000,HeatGen!K$2,'Energy balance options'!$A$7:$A$3000,HeatGen!$A540)</f>
        <v>0</v>
      </c>
      <c r="L540">
        <f>SUMIFS('Energy balance options'!$G$7:$G$3000,'Energy balance options'!$B$7:$B$3000,HeatGen!L$2,'Energy balance options'!$A$7:$A$3000,HeatGen!$A540)</f>
        <v>0</v>
      </c>
      <c r="M540">
        <f>SUMIFS('Energy balance options'!$G$7:$G$3000,'Energy balance options'!$B$7:$B$3000,HeatGen!M$2,'Energy balance options'!$A$7:$A$3000,HeatGen!$A540)</f>
        <v>0</v>
      </c>
      <c r="N540">
        <f>SUMIFS('Energy balance options'!$G$7:$G$3000,'Energy balance options'!$B$7:$B$3000,HeatGen!N$2,'Energy balance options'!$A$7:$A$3000,HeatGen!$A540)</f>
        <v>0</v>
      </c>
      <c r="O540">
        <f>SUMIFS('Energy balance options'!$G$7:$G$3000,'Energy balance options'!$B$7:$B$3000,HeatGen!O$2,'Energy balance options'!$A$7:$A$3000,HeatGen!$A540)</f>
        <v>0</v>
      </c>
      <c r="P540">
        <f>SUMIFS('Energy balance options'!$G$7:$G$3000,'Energy balance options'!$B$7:$B$3000,HeatGen!P$2,'Energy balance options'!$A$7:$A$3000,HeatGen!$A540)</f>
        <v>0</v>
      </c>
      <c r="Q540">
        <f>SUMIFS('Energy balance options'!$G$7:$G$3000,'Energy balance options'!$B$7:$B$3000,HeatGen!Q$2,'Energy balance options'!$A$7:$A$3000,HeatGen!$A540)</f>
        <v>0</v>
      </c>
      <c r="R540">
        <f>SUMIFS('Energy balance options'!$G$7:$G$3000,'Energy balance options'!$B$7:$B$3000,HeatGen!R$2,'Energy balance options'!$A$7:$A$3000,HeatGen!$A540)</f>
        <v>0</v>
      </c>
      <c r="S540">
        <f>SUMIFS('Energy balance options'!$G$7:$G$3000,'Energy balance options'!$B$7:$B$3000,HeatGen!S$2,'Energy balance options'!$A$7:$A$3000,HeatGen!$A540)</f>
        <v>0</v>
      </c>
      <c r="T540">
        <f>SUMIFS('Energy balance options'!$G$7:$G$3000,'Energy balance options'!$B$7:$B$3000,HeatGen!T$2,'Energy balance options'!$A$7:$A$3000,HeatGen!$A540)</f>
        <v>0</v>
      </c>
      <c r="U540">
        <f>SUMIFS('Energy balance options'!$G$7:$G$3000,'Energy balance options'!$B$7:$B$3000,HeatGen!U$2,'Energy balance options'!$A$7:$A$3000,HeatGen!$A540)</f>
        <v>0</v>
      </c>
      <c r="V540">
        <f>SUMIFS('Energy balance options'!$G$7:$G$3000,'Energy balance options'!$B$7:$B$3000,HeatGen!V$2,'Energy balance options'!$A$7:$A$3000,HeatGen!$A540)</f>
        <v>0</v>
      </c>
      <c r="W540">
        <f>SUMIFS('Energy balance options'!$G$7:$G$3000,'Energy balance options'!$B$7:$B$3000,HeatGen!W$2,'Energy balance options'!$A$7:$A$3000,HeatGen!$A540)</f>
        <v>0</v>
      </c>
      <c r="X540">
        <f>SUMIFS('Energy balance options'!$G$7:$G$3000,'Energy balance options'!$B$7:$B$3000,HeatGen!X$2,'Energy balance options'!$A$7:$A$3000,HeatGen!$A540)</f>
        <v>0</v>
      </c>
      <c r="Y540">
        <f t="shared" si="136"/>
        <v>0</v>
      </c>
      <c r="Z540">
        <f t="shared" si="137"/>
        <v>0</v>
      </c>
      <c r="AA540">
        <f t="shared" si="138"/>
        <v>0</v>
      </c>
      <c r="AB540">
        <f t="shared" si="139"/>
        <v>0</v>
      </c>
      <c r="AC540">
        <f t="shared" si="140"/>
        <v>0</v>
      </c>
      <c r="AD540">
        <f t="shared" si="141"/>
        <v>0</v>
      </c>
      <c r="AE540">
        <f t="shared" si="142"/>
        <v>0</v>
      </c>
      <c r="AF540">
        <f t="shared" si="143"/>
        <v>0</v>
      </c>
      <c r="AG540">
        <f t="shared" si="144"/>
        <v>0</v>
      </c>
      <c r="AH540">
        <f t="shared" si="145"/>
        <v>0</v>
      </c>
      <c r="AI540">
        <f t="shared" si="146"/>
        <v>0</v>
      </c>
      <c r="AJ540">
        <f t="shared" si="147"/>
        <v>0</v>
      </c>
      <c r="AK540">
        <f t="shared" si="148"/>
        <v>0</v>
      </c>
      <c r="AL540">
        <f t="shared" si="149"/>
        <v>0</v>
      </c>
      <c r="AM540">
        <f t="shared" si="150"/>
        <v>0</v>
      </c>
      <c r="AN540">
        <f t="shared" si="151"/>
        <v>0</v>
      </c>
      <c r="AO540">
        <f t="shared" si="152"/>
        <v>0</v>
      </c>
    </row>
    <row r="541" spans="1:41" x14ac:dyDescent="0.2">
      <c r="A541" s="9">
        <f>'Cost per option'!A549</f>
        <v>0</v>
      </c>
      <c r="B541" t="str">
        <f>_xlfn.IFNA(VLOOKUP(A541,'Energy balance options'!A$7:C$3000,3,FALSE),"")</f>
        <v/>
      </c>
      <c r="C541">
        <f>SUMIFS('Energy balance options'!$F$7:$F$3000,'Energy balance options'!$B$7:$B$3000,HeatGen!C$2,'Energy balance options'!$A$7:$A$3000,HeatGen!$A541)</f>
        <v>0</v>
      </c>
      <c r="D541">
        <f>SUMIFS('Energy balance options'!$F$7:$F$3000,'Energy balance options'!$B$7:$B$3000,HeatGen!D$2,'Energy balance options'!$A$7:$A$3000,HeatGen!$A541)</f>
        <v>0</v>
      </c>
      <c r="E541">
        <f>SUMIFS('Energy balance options'!$F$7:$F$3000,'Energy balance options'!$B$7:$B$3000,HeatGen!E$2,'Energy balance options'!$A$7:$A$3000,HeatGen!$A541)</f>
        <v>0</v>
      </c>
      <c r="F541">
        <f>SUMIFS('Energy balance options'!$F$7:$F$3000,'Energy balance options'!$B$7:$B$3000,HeatGen!F$2,'Energy balance options'!$A$7:$A$3000,HeatGen!$A541)</f>
        <v>0</v>
      </c>
      <c r="G541">
        <f>SUMIFS('Energy balance options'!$F$7:$F$3000,'Energy balance options'!$B$7:$B$3000,HeatGen!G$2,'Energy balance options'!$A$7:$A$3000,HeatGen!$A541)</f>
        <v>0</v>
      </c>
      <c r="H541">
        <f>SUMIFS('Energy balance options'!$G$7:$G$3000,'Energy balance options'!$B$7:$B$3000,HeatGen!H$2,'Energy balance options'!$A$7:$A$3000,HeatGen!$A541)</f>
        <v>0</v>
      </c>
      <c r="I541">
        <f>SUMIFS('Energy balance options'!$G$7:$G$3000,'Energy balance options'!$B$7:$B$3000,HeatGen!I$2,'Energy balance options'!$A$7:$A$3000,HeatGen!$A541)</f>
        <v>0</v>
      </c>
      <c r="J541">
        <f>SUMIFS('Energy balance options'!$G$7:$G$3000,'Energy balance options'!$B$7:$B$3000,HeatGen!J$2,'Energy balance options'!$A$7:$A$3000,HeatGen!$A541)</f>
        <v>0</v>
      </c>
      <c r="K541">
        <f>SUMIFS('Energy balance options'!$G$7:$G$3000,'Energy balance options'!$B$7:$B$3000,HeatGen!K$2,'Energy balance options'!$A$7:$A$3000,HeatGen!$A541)</f>
        <v>0</v>
      </c>
      <c r="L541">
        <f>SUMIFS('Energy balance options'!$G$7:$G$3000,'Energy balance options'!$B$7:$B$3000,HeatGen!L$2,'Energy balance options'!$A$7:$A$3000,HeatGen!$A541)</f>
        <v>0</v>
      </c>
      <c r="M541">
        <f>SUMIFS('Energy balance options'!$G$7:$G$3000,'Energy balance options'!$B$7:$B$3000,HeatGen!M$2,'Energy balance options'!$A$7:$A$3000,HeatGen!$A541)</f>
        <v>0</v>
      </c>
      <c r="N541">
        <f>SUMIFS('Energy balance options'!$G$7:$G$3000,'Energy balance options'!$B$7:$B$3000,HeatGen!N$2,'Energy balance options'!$A$7:$A$3000,HeatGen!$A541)</f>
        <v>0</v>
      </c>
      <c r="O541">
        <f>SUMIFS('Energy balance options'!$G$7:$G$3000,'Energy balance options'!$B$7:$B$3000,HeatGen!O$2,'Energy balance options'!$A$7:$A$3000,HeatGen!$A541)</f>
        <v>0</v>
      </c>
      <c r="P541">
        <f>SUMIFS('Energy balance options'!$G$7:$G$3000,'Energy balance options'!$B$7:$B$3000,HeatGen!P$2,'Energy balance options'!$A$7:$A$3000,HeatGen!$A541)</f>
        <v>0</v>
      </c>
      <c r="Q541">
        <f>SUMIFS('Energy balance options'!$G$7:$G$3000,'Energy balance options'!$B$7:$B$3000,HeatGen!Q$2,'Energy balance options'!$A$7:$A$3000,HeatGen!$A541)</f>
        <v>0</v>
      </c>
      <c r="R541">
        <f>SUMIFS('Energy balance options'!$G$7:$G$3000,'Energy balance options'!$B$7:$B$3000,HeatGen!R$2,'Energy balance options'!$A$7:$A$3000,HeatGen!$A541)</f>
        <v>0</v>
      </c>
      <c r="S541">
        <f>SUMIFS('Energy balance options'!$G$7:$G$3000,'Energy balance options'!$B$7:$B$3000,HeatGen!S$2,'Energy balance options'!$A$7:$A$3000,HeatGen!$A541)</f>
        <v>0</v>
      </c>
      <c r="T541">
        <f>SUMIFS('Energy balance options'!$G$7:$G$3000,'Energy balance options'!$B$7:$B$3000,HeatGen!T$2,'Energy balance options'!$A$7:$A$3000,HeatGen!$A541)</f>
        <v>0</v>
      </c>
      <c r="U541">
        <f>SUMIFS('Energy balance options'!$G$7:$G$3000,'Energy balance options'!$B$7:$B$3000,HeatGen!U$2,'Energy balance options'!$A$7:$A$3000,HeatGen!$A541)</f>
        <v>0</v>
      </c>
      <c r="V541">
        <f>SUMIFS('Energy balance options'!$G$7:$G$3000,'Energy balance options'!$B$7:$B$3000,HeatGen!V$2,'Energy balance options'!$A$7:$A$3000,HeatGen!$A541)</f>
        <v>0</v>
      </c>
      <c r="W541">
        <f>SUMIFS('Energy balance options'!$G$7:$G$3000,'Energy balance options'!$B$7:$B$3000,HeatGen!W$2,'Energy balance options'!$A$7:$A$3000,HeatGen!$A541)</f>
        <v>0</v>
      </c>
      <c r="X541">
        <f>SUMIFS('Energy balance options'!$G$7:$G$3000,'Energy balance options'!$B$7:$B$3000,HeatGen!X$2,'Energy balance options'!$A$7:$A$3000,HeatGen!$A541)</f>
        <v>0</v>
      </c>
      <c r="Y541">
        <f t="shared" si="136"/>
        <v>0</v>
      </c>
      <c r="Z541">
        <f t="shared" si="137"/>
        <v>0</v>
      </c>
      <c r="AA541">
        <f t="shared" si="138"/>
        <v>0</v>
      </c>
      <c r="AB541">
        <f t="shared" si="139"/>
        <v>0</v>
      </c>
      <c r="AC541">
        <f t="shared" si="140"/>
        <v>0</v>
      </c>
      <c r="AD541">
        <f t="shared" si="141"/>
        <v>0</v>
      </c>
      <c r="AE541">
        <f t="shared" si="142"/>
        <v>0</v>
      </c>
      <c r="AF541">
        <f t="shared" si="143"/>
        <v>0</v>
      </c>
      <c r="AG541">
        <f t="shared" si="144"/>
        <v>0</v>
      </c>
      <c r="AH541">
        <f t="shared" si="145"/>
        <v>0</v>
      </c>
      <c r="AI541">
        <f t="shared" si="146"/>
        <v>0</v>
      </c>
      <c r="AJ541">
        <f t="shared" si="147"/>
        <v>0</v>
      </c>
      <c r="AK541">
        <f t="shared" si="148"/>
        <v>0</v>
      </c>
      <c r="AL541">
        <f t="shared" si="149"/>
        <v>0</v>
      </c>
      <c r="AM541">
        <f t="shared" si="150"/>
        <v>0</v>
      </c>
      <c r="AN541">
        <f t="shared" si="151"/>
        <v>0</v>
      </c>
      <c r="AO541">
        <f t="shared" si="152"/>
        <v>0</v>
      </c>
    </row>
    <row r="542" spans="1:41" x14ac:dyDescent="0.2">
      <c r="A542" s="9">
        <f>'Cost per option'!A550</f>
        <v>0</v>
      </c>
      <c r="B542" t="str">
        <f>_xlfn.IFNA(VLOOKUP(A542,'Energy balance options'!A$7:C$3000,3,FALSE),"")</f>
        <v/>
      </c>
      <c r="C542">
        <f>SUMIFS('Energy balance options'!$F$7:$F$3000,'Energy balance options'!$B$7:$B$3000,HeatGen!C$2,'Energy balance options'!$A$7:$A$3000,HeatGen!$A542)</f>
        <v>0</v>
      </c>
      <c r="D542">
        <f>SUMIFS('Energy balance options'!$F$7:$F$3000,'Energy balance options'!$B$7:$B$3000,HeatGen!D$2,'Energy balance options'!$A$7:$A$3000,HeatGen!$A542)</f>
        <v>0</v>
      </c>
      <c r="E542">
        <f>SUMIFS('Energy balance options'!$F$7:$F$3000,'Energy balance options'!$B$7:$B$3000,HeatGen!E$2,'Energy balance options'!$A$7:$A$3000,HeatGen!$A542)</f>
        <v>0</v>
      </c>
      <c r="F542">
        <f>SUMIFS('Energy balance options'!$F$7:$F$3000,'Energy balance options'!$B$7:$B$3000,HeatGen!F$2,'Energy balance options'!$A$7:$A$3000,HeatGen!$A542)</f>
        <v>0</v>
      </c>
      <c r="G542">
        <f>SUMIFS('Energy balance options'!$F$7:$F$3000,'Energy balance options'!$B$7:$B$3000,HeatGen!G$2,'Energy balance options'!$A$7:$A$3000,HeatGen!$A542)</f>
        <v>0</v>
      </c>
      <c r="H542">
        <f>SUMIFS('Energy balance options'!$G$7:$G$3000,'Energy balance options'!$B$7:$B$3000,HeatGen!H$2,'Energy balance options'!$A$7:$A$3000,HeatGen!$A542)</f>
        <v>0</v>
      </c>
      <c r="I542">
        <f>SUMIFS('Energy balance options'!$G$7:$G$3000,'Energy balance options'!$B$7:$B$3000,HeatGen!I$2,'Energy balance options'!$A$7:$A$3000,HeatGen!$A542)</f>
        <v>0</v>
      </c>
      <c r="J542">
        <f>SUMIFS('Energy balance options'!$G$7:$G$3000,'Energy balance options'!$B$7:$B$3000,HeatGen!J$2,'Energy balance options'!$A$7:$A$3000,HeatGen!$A542)</f>
        <v>0</v>
      </c>
      <c r="K542">
        <f>SUMIFS('Energy balance options'!$G$7:$G$3000,'Energy balance options'!$B$7:$B$3000,HeatGen!K$2,'Energy balance options'!$A$7:$A$3000,HeatGen!$A542)</f>
        <v>0</v>
      </c>
      <c r="L542">
        <f>SUMIFS('Energy balance options'!$G$7:$G$3000,'Energy balance options'!$B$7:$B$3000,HeatGen!L$2,'Energy balance options'!$A$7:$A$3000,HeatGen!$A542)</f>
        <v>0</v>
      </c>
      <c r="M542">
        <f>SUMIFS('Energy balance options'!$G$7:$G$3000,'Energy balance options'!$B$7:$B$3000,HeatGen!M$2,'Energy balance options'!$A$7:$A$3000,HeatGen!$A542)</f>
        <v>0</v>
      </c>
      <c r="N542">
        <f>SUMIFS('Energy balance options'!$G$7:$G$3000,'Energy balance options'!$B$7:$B$3000,HeatGen!N$2,'Energy balance options'!$A$7:$A$3000,HeatGen!$A542)</f>
        <v>0</v>
      </c>
      <c r="O542">
        <f>SUMIFS('Energy balance options'!$G$7:$G$3000,'Energy balance options'!$B$7:$B$3000,HeatGen!O$2,'Energy balance options'!$A$7:$A$3000,HeatGen!$A542)</f>
        <v>0</v>
      </c>
      <c r="P542">
        <f>SUMIFS('Energy balance options'!$G$7:$G$3000,'Energy balance options'!$B$7:$B$3000,HeatGen!P$2,'Energy balance options'!$A$7:$A$3000,HeatGen!$A542)</f>
        <v>0</v>
      </c>
      <c r="Q542">
        <f>SUMIFS('Energy balance options'!$G$7:$G$3000,'Energy balance options'!$B$7:$B$3000,HeatGen!Q$2,'Energy balance options'!$A$7:$A$3000,HeatGen!$A542)</f>
        <v>0</v>
      </c>
      <c r="R542">
        <f>SUMIFS('Energy balance options'!$G$7:$G$3000,'Energy balance options'!$B$7:$B$3000,HeatGen!R$2,'Energy balance options'!$A$7:$A$3000,HeatGen!$A542)</f>
        <v>0</v>
      </c>
      <c r="S542">
        <f>SUMIFS('Energy balance options'!$G$7:$G$3000,'Energy balance options'!$B$7:$B$3000,HeatGen!S$2,'Energy balance options'!$A$7:$A$3000,HeatGen!$A542)</f>
        <v>0</v>
      </c>
      <c r="T542">
        <f>SUMIFS('Energy balance options'!$G$7:$G$3000,'Energy balance options'!$B$7:$B$3000,HeatGen!T$2,'Energy balance options'!$A$7:$A$3000,HeatGen!$A542)</f>
        <v>0</v>
      </c>
      <c r="U542">
        <f>SUMIFS('Energy balance options'!$G$7:$G$3000,'Energy balance options'!$B$7:$B$3000,HeatGen!U$2,'Energy balance options'!$A$7:$A$3000,HeatGen!$A542)</f>
        <v>0</v>
      </c>
      <c r="V542">
        <f>SUMIFS('Energy balance options'!$G$7:$G$3000,'Energy balance options'!$B$7:$B$3000,HeatGen!V$2,'Energy balance options'!$A$7:$A$3000,HeatGen!$A542)</f>
        <v>0</v>
      </c>
      <c r="W542">
        <f>SUMIFS('Energy balance options'!$G$7:$G$3000,'Energy balance options'!$B$7:$B$3000,HeatGen!W$2,'Energy balance options'!$A$7:$A$3000,HeatGen!$A542)</f>
        <v>0</v>
      </c>
      <c r="X542">
        <f>SUMIFS('Energy balance options'!$G$7:$G$3000,'Energy balance options'!$B$7:$B$3000,HeatGen!X$2,'Energy balance options'!$A$7:$A$3000,HeatGen!$A542)</f>
        <v>0</v>
      </c>
      <c r="Y542">
        <f t="shared" si="136"/>
        <v>0</v>
      </c>
      <c r="Z542">
        <f t="shared" si="137"/>
        <v>0</v>
      </c>
      <c r="AA542">
        <f t="shared" si="138"/>
        <v>0</v>
      </c>
      <c r="AB542">
        <f t="shared" si="139"/>
        <v>0</v>
      </c>
      <c r="AC542">
        <f t="shared" si="140"/>
        <v>0</v>
      </c>
      <c r="AD542">
        <f t="shared" si="141"/>
        <v>0</v>
      </c>
      <c r="AE542">
        <f t="shared" si="142"/>
        <v>0</v>
      </c>
      <c r="AF542">
        <f t="shared" si="143"/>
        <v>0</v>
      </c>
      <c r="AG542">
        <f t="shared" si="144"/>
        <v>0</v>
      </c>
      <c r="AH542">
        <f t="shared" si="145"/>
        <v>0</v>
      </c>
      <c r="AI542">
        <f t="shared" si="146"/>
        <v>0</v>
      </c>
      <c r="AJ542">
        <f t="shared" si="147"/>
        <v>0</v>
      </c>
      <c r="AK542">
        <f t="shared" si="148"/>
        <v>0</v>
      </c>
      <c r="AL542">
        <f t="shared" si="149"/>
        <v>0</v>
      </c>
      <c r="AM542">
        <f t="shared" si="150"/>
        <v>0</v>
      </c>
      <c r="AN542">
        <f t="shared" si="151"/>
        <v>0</v>
      </c>
      <c r="AO542">
        <f t="shared" si="152"/>
        <v>0</v>
      </c>
    </row>
    <row r="543" spans="1:41" x14ac:dyDescent="0.2">
      <c r="A543" s="9">
        <f>'Cost per option'!A551</f>
        <v>0</v>
      </c>
      <c r="B543" t="str">
        <f>_xlfn.IFNA(VLOOKUP(A543,'Energy balance options'!A$7:C$3000,3,FALSE),"")</f>
        <v/>
      </c>
      <c r="C543">
        <f>SUMIFS('Energy balance options'!$F$7:$F$3000,'Energy balance options'!$B$7:$B$3000,HeatGen!C$2,'Energy balance options'!$A$7:$A$3000,HeatGen!$A543)</f>
        <v>0</v>
      </c>
      <c r="D543">
        <f>SUMIFS('Energy balance options'!$F$7:$F$3000,'Energy balance options'!$B$7:$B$3000,HeatGen!D$2,'Energy balance options'!$A$7:$A$3000,HeatGen!$A543)</f>
        <v>0</v>
      </c>
      <c r="E543">
        <f>SUMIFS('Energy balance options'!$F$7:$F$3000,'Energy balance options'!$B$7:$B$3000,HeatGen!E$2,'Energy balance options'!$A$7:$A$3000,HeatGen!$A543)</f>
        <v>0</v>
      </c>
      <c r="F543">
        <f>SUMIFS('Energy balance options'!$F$7:$F$3000,'Energy balance options'!$B$7:$B$3000,HeatGen!F$2,'Energy balance options'!$A$7:$A$3000,HeatGen!$A543)</f>
        <v>0</v>
      </c>
      <c r="G543">
        <f>SUMIFS('Energy balance options'!$F$7:$F$3000,'Energy balance options'!$B$7:$B$3000,HeatGen!G$2,'Energy balance options'!$A$7:$A$3000,HeatGen!$A543)</f>
        <v>0</v>
      </c>
      <c r="H543">
        <f>SUMIFS('Energy balance options'!$G$7:$G$3000,'Energy balance options'!$B$7:$B$3000,HeatGen!H$2,'Energy balance options'!$A$7:$A$3000,HeatGen!$A543)</f>
        <v>0</v>
      </c>
      <c r="I543">
        <f>SUMIFS('Energy balance options'!$G$7:$G$3000,'Energy balance options'!$B$7:$B$3000,HeatGen!I$2,'Energy balance options'!$A$7:$A$3000,HeatGen!$A543)</f>
        <v>0</v>
      </c>
      <c r="J543">
        <f>SUMIFS('Energy balance options'!$G$7:$G$3000,'Energy balance options'!$B$7:$B$3000,HeatGen!J$2,'Energy balance options'!$A$7:$A$3000,HeatGen!$A543)</f>
        <v>0</v>
      </c>
      <c r="K543">
        <f>SUMIFS('Energy balance options'!$G$7:$G$3000,'Energy balance options'!$B$7:$B$3000,HeatGen!K$2,'Energy balance options'!$A$7:$A$3000,HeatGen!$A543)</f>
        <v>0</v>
      </c>
      <c r="L543">
        <f>SUMIFS('Energy balance options'!$G$7:$G$3000,'Energy balance options'!$B$7:$B$3000,HeatGen!L$2,'Energy balance options'!$A$7:$A$3000,HeatGen!$A543)</f>
        <v>0</v>
      </c>
      <c r="M543">
        <f>SUMIFS('Energy balance options'!$G$7:$G$3000,'Energy balance options'!$B$7:$B$3000,HeatGen!M$2,'Energy balance options'!$A$7:$A$3000,HeatGen!$A543)</f>
        <v>0</v>
      </c>
      <c r="N543">
        <f>SUMIFS('Energy balance options'!$G$7:$G$3000,'Energy balance options'!$B$7:$B$3000,HeatGen!N$2,'Energy balance options'!$A$7:$A$3000,HeatGen!$A543)</f>
        <v>0</v>
      </c>
      <c r="O543">
        <f>SUMIFS('Energy balance options'!$G$7:$G$3000,'Energy balance options'!$B$7:$B$3000,HeatGen!O$2,'Energy balance options'!$A$7:$A$3000,HeatGen!$A543)</f>
        <v>0</v>
      </c>
      <c r="P543">
        <f>SUMIFS('Energy balance options'!$G$7:$G$3000,'Energy balance options'!$B$7:$B$3000,HeatGen!P$2,'Energy balance options'!$A$7:$A$3000,HeatGen!$A543)</f>
        <v>0</v>
      </c>
      <c r="Q543">
        <f>SUMIFS('Energy balance options'!$G$7:$G$3000,'Energy balance options'!$B$7:$B$3000,HeatGen!Q$2,'Energy balance options'!$A$7:$A$3000,HeatGen!$A543)</f>
        <v>0</v>
      </c>
      <c r="R543">
        <f>SUMIFS('Energy balance options'!$G$7:$G$3000,'Energy balance options'!$B$7:$B$3000,HeatGen!R$2,'Energy balance options'!$A$7:$A$3000,HeatGen!$A543)</f>
        <v>0</v>
      </c>
      <c r="S543">
        <f>SUMIFS('Energy balance options'!$G$7:$G$3000,'Energy balance options'!$B$7:$B$3000,HeatGen!S$2,'Energy balance options'!$A$7:$A$3000,HeatGen!$A543)</f>
        <v>0</v>
      </c>
      <c r="T543">
        <f>SUMIFS('Energy balance options'!$G$7:$G$3000,'Energy balance options'!$B$7:$B$3000,HeatGen!T$2,'Energy balance options'!$A$7:$A$3000,HeatGen!$A543)</f>
        <v>0</v>
      </c>
      <c r="U543">
        <f>SUMIFS('Energy balance options'!$G$7:$G$3000,'Energy balance options'!$B$7:$B$3000,HeatGen!U$2,'Energy balance options'!$A$7:$A$3000,HeatGen!$A543)</f>
        <v>0</v>
      </c>
      <c r="V543">
        <f>SUMIFS('Energy balance options'!$G$7:$G$3000,'Energy balance options'!$B$7:$B$3000,HeatGen!V$2,'Energy balance options'!$A$7:$A$3000,HeatGen!$A543)</f>
        <v>0</v>
      </c>
      <c r="W543">
        <f>SUMIFS('Energy balance options'!$G$7:$G$3000,'Energy balance options'!$B$7:$B$3000,HeatGen!W$2,'Energy balance options'!$A$7:$A$3000,HeatGen!$A543)</f>
        <v>0</v>
      </c>
      <c r="X543">
        <f>SUMIFS('Energy balance options'!$G$7:$G$3000,'Energy balance options'!$B$7:$B$3000,HeatGen!X$2,'Energy balance options'!$A$7:$A$3000,HeatGen!$A543)</f>
        <v>0</v>
      </c>
      <c r="Y543">
        <f t="shared" si="136"/>
        <v>0</v>
      </c>
      <c r="Z543">
        <f t="shared" si="137"/>
        <v>0</v>
      </c>
      <c r="AA543">
        <f t="shared" si="138"/>
        <v>0</v>
      </c>
      <c r="AB543">
        <f t="shared" si="139"/>
        <v>0</v>
      </c>
      <c r="AC543">
        <f t="shared" si="140"/>
        <v>0</v>
      </c>
      <c r="AD543">
        <f t="shared" si="141"/>
        <v>0</v>
      </c>
      <c r="AE543">
        <f t="shared" si="142"/>
        <v>0</v>
      </c>
      <c r="AF543">
        <f t="shared" si="143"/>
        <v>0</v>
      </c>
      <c r="AG543">
        <f t="shared" si="144"/>
        <v>0</v>
      </c>
      <c r="AH543">
        <f t="shared" si="145"/>
        <v>0</v>
      </c>
      <c r="AI543">
        <f t="shared" si="146"/>
        <v>0</v>
      </c>
      <c r="AJ543">
        <f t="shared" si="147"/>
        <v>0</v>
      </c>
      <c r="AK543">
        <f t="shared" si="148"/>
        <v>0</v>
      </c>
      <c r="AL543">
        <f t="shared" si="149"/>
        <v>0</v>
      </c>
      <c r="AM543">
        <f t="shared" si="150"/>
        <v>0</v>
      </c>
      <c r="AN543">
        <f t="shared" si="151"/>
        <v>0</v>
      </c>
      <c r="AO543">
        <f t="shared" si="152"/>
        <v>0</v>
      </c>
    </row>
    <row r="544" spans="1:41" x14ac:dyDescent="0.2">
      <c r="A544" s="9">
        <f>'Cost per option'!A552</f>
        <v>0</v>
      </c>
      <c r="B544" t="str">
        <f>_xlfn.IFNA(VLOOKUP(A544,'Energy balance options'!A$7:C$3000,3,FALSE),"")</f>
        <v/>
      </c>
      <c r="C544">
        <f>SUMIFS('Energy balance options'!$F$7:$F$3000,'Energy balance options'!$B$7:$B$3000,HeatGen!C$2,'Energy balance options'!$A$7:$A$3000,HeatGen!$A544)</f>
        <v>0</v>
      </c>
      <c r="D544">
        <f>SUMIFS('Energy balance options'!$F$7:$F$3000,'Energy balance options'!$B$7:$B$3000,HeatGen!D$2,'Energy balance options'!$A$7:$A$3000,HeatGen!$A544)</f>
        <v>0</v>
      </c>
      <c r="E544">
        <f>SUMIFS('Energy balance options'!$F$7:$F$3000,'Energy balance options'!$B$7:$B$3000,HeatGen!E$2,'Energy balance options'!$A$7:$A$3000,HeatGen!$A544)</f>
        <v>0</v>
      </c>
      <c r="F544">
        <f>SUMIFS('Energy balance options'!$F$7:$F$3000,'Energy balance options'!$B$7:$B$3000,HeatGen!F$2,'Energy balance options'!$A$7:$A$3000,HeatGen!$A544)</f>
        <v>0</v>
      </c>
      <c r="G544">
        <f>SUMIFS('Energy balance options'!$F$7:$F$3000,'Energy balance options'!$B$7:$B$3000,HeatGen!G$2,'Energy balance options'!$A$7:$A$3000,HeatGen!$A544)</f>
        <v>0</v>
      </c>
      <c r="H544">
        <f>SUMIFS('Energy balance options'!$G$7:$G$3000,'Energy balance options'!$B$7:$B$3000,HeatGen!H$2,'Energy balance options'!$A$7:$A$3000,HeatGen!$A544)</f>
        <v>0</v>
      </c>
      <c r="I544">
        <f>SUMIFS('Energy balance options'!$G$7:$G$3000,'Energy balance options'!$B$7:$B$3000,HeatGen!I$2,'Energy balance options'!$A$7:$A$3000,HeatGen!$A544)</f>
        <v>0</v>
      </c>
      <c r="J544">
        <f>SUMIFS('Energy balance options'!$G$7:$G$3000,'Energy balance options'!$B$7:$B$3000,HeatGen!J$2,'Energy balance options'!$A$7:$A$3000,HeatGen!$A544)</f>
        <v>0</v>
      </c>
      <c r="K544">
        <f>SUMIFS('Energy balance options'!$G$7:$G$3000,'Energy balance options'!$B$7:$B$3000,HeatGen!K$2,'Energy balance options'!$A$7:$A$3000,HeatGen!$A544)</f>
        <v>0</v>
      </c>
      <c r="L544">
        <f>SUMIFS('Energy balance options'!$G$7:$G$3000,'Energy balance options'!$B$7:$B$3000,HeatGen!L$2,'Energy balance options'!$A$7:$A$3000,HeatGen!$A544)</f>
        <v>0</v>
      </c>
      <c r="M544">
        <f>SUMIFS('Energy balance options'!$G$7:$G$3000,'Energy balance options'!$B$7:$B$3000,HeatGen!M$2,'Energy balance options'!$A$7:$A$3000,HeatGen!$A544)</f>
        <v>0</v>
      </c>
      <c r="N544">
        <f>SUMIFS('Energy balance options'!$G$7:$G$3000,'Energy balance options'!$B$7:$B$3000,HeatGen!N$2,'Energy balance options'!$A$7:$A$3000,HeatGen!$A544)</f>
        <v>0</v>
      </c>
      <c r="O544">
        <f>SUMIFS('Energy balance options'!$G$7:$G$3000,'Energy balance options'!$B$7:$B$3000,HeatGen!O$2,'Energy balance options'!$A$7:$A$3000,HeatGen!$A544)</f>
        <v>0</v>
      </c>
      <c r="P544">
        <f>SUMIFS('Energy balance options'!$G$7:$G$3000,'Energy balance options'!$B$7:$B$3000,HeatGen!P$2,'Energy balance options'!$A$7:$A$3000,HeatGen!$A544)</f>
        <v>0</v>
      </c>
      <c r="Q544">
        <f>SUMIFS('Energy balance options'!$G$7:$G$3000,'Energy balance options'!$B$7:$B$3000,HeatGen!Q$2,'Energy balance options'!$A$7:$A$3000,HeatGen!$A544)</f>
        <v>0</v>
      </c>
      <c r="R544">
        <f>SUMIFS('Energy balance options'!$G$7:$G$3000,'Energy balance options'!$B$7:$B$3000,HeatGen!R$2,'Energy balance options'!$A$7:$A$3000,HeatGen!$A544)</f>
        <v>0</v>
      </c>
      <c r="S544">
        <f>SUMIFS('Energy balance options'!$G$7:$G$3000,'Energy balance options'!$B$7:$B$3000,HeatGen!S$2,'Energy balance options'!$A$7:$A$3000,HeatGen!$A544)</f>
        <v>0</v>
      </c>
      <c r="T544">
        <f>SUMIFS('Energy balance options'!$G$7:$G$3000,'Energy balance options'!$B$7:$B$3000,HeatGen!T$2,'Energy balance options'!$A$7:$A$3000,HeatGen!$A544)</f>
        <v>0</v>
      </c>
      <c r="U544">
        <f>SUMIFS('Energy balance options'!$G$7:$G$3000,'Energy balance options'!$B$7:$B$3000,HeatGen!U$2,'Energy balance options'!$A$7:$A$3000,HeatGen!$A544)</f>
        <v>0</v>
      </c>
      <c r="V544">
        <f>SUMIFS('Energy balance options'!$G$7:$G$3000,'Energy balance options'!$B$7:$B$3000,HeatGen!V$2,'Energy balance options'!$A$7:$A$3000,HeatGen!$A544)</f>
        <v>0</v>
      </c>
      <c r="W544">
        <f>SUMIFS('Energy balance options'!$G$7:$G$3000,'Energy balance options'!$B$7:$B$3000,HeatGen!W$2,'Energy balance options'!$A$7:$A$3000,HeatGen!$A544)</f>
        <v>0</v>
      </c>
      <c r="X544">
        <f>SUMIFS('Energy balance options'!$G$7:$G$3000,'Energy balance options'!$B$7:$B$3000,HeatGen!X$2,'Energy balance options'!$A$7:$A$3000,HeatGen!$A544)</f>
        <v>0</v>
      </c>
      <c r="Y544">
        <f t="shared" si="136"/>
        <v>0</v>
      </c>
      <c r="Z544">
        <f t="shared" si="137"/>
        <v>0</v>
      </c>
      <c r="AA544">
        <f t="shared" si="138"/>
        <v>0</v>
      </c>
      <c r="AB544">
        <f t="shared" si="139"/>
        <v>0</v>
      </c>
      <c r="AC544">
        <f t="shared" si="140"/>
        <v>0</v>
      </c>
      <c r="AD544">
        <f t="shared" si="141"/>
        <v>0</v>
      </c>
      <c r="AE544">
        <f t="shared" si="142"/>
        <v>0</v>
      </c>
      <c r="AF544">
        <f t="shared" si="143"/>
        <v>0</v>
      </c>
      <c r="AG544">
        <f t="shared" si="144"/>
        <v>0</v>
      </c>
      <c r="AH544">
        <f t="shared" si="145"/>
        <v>0</v>
      </c>
      <c r="AI544">
        <f t="shared" si="146"/>
        <v>0</v>
      </c>
      <c r="AJ544">
        <f t="shared" si="147"/>
        <v>0</v>
      </c>
      <c r="AK544">
        <f t="shared" si="148"/>
        <v>0</v>
      </c>
      <c r="AL544">
        <f t="shared" si="149"/>
        <v>0</v>
      </c>
      <c r="AM544">
        <f t="shared" si="150"/>
        <v>0</v>
      </c>
      <c r="AN544">
        <f t="shared" si="151"/>
        <v>0</v>
      </c>
      <c r="AO544">
        <f t="shared" si="152"/>
        <v>0</v>
      </c>
    </row>
    <row r="545" spans="1:41" x14ac:dyDescent="0.2">
      <c r="A545" s="9">
        <f>'Cost per option'!A553</f>
        <v>0</v>
      </c>
      <c r="B545" t="str">
        <f>_xlfn.IFNA(VLOOKUP(A545,'Energy balance options'!A$7:C$3000,3,FALSE),"")</f>
        <v/>
      </c>
      <c r="C545">
        <f>SUMIFS('Energy balance options'!$F$7:$F$3000,'Energy balance options'!$B$7:$B$3000,HeatGen!C$2,'Energy balance options'!$A$7:$A$3000,HeatGen!$A545)</f>
        <v>0</v>
      </c>
      <c r="D545">
        <f>SUMIFS('Energy balance options'!$F$7:$F$3000,'Energy balance options'!$B$7:$B$3000,HeatGen!D$2,'Energy balance options'!$A$7:$A$3000,HeatGen!$A545)</f>
        <v>0</v>
      </c>
      <c r="E545">
        <f>SUMIFS('Energy balance options'!$F$7:$F$3000,'Energy balance options'!$B$7:$B$3000,HeatGen!E$2,'Energy balance options'!$A$7:$A$3000,HeatGen!$A545)</f>
        <v>0</v>
      </c>
      <c r="F545">
        <f>SUMIFS('Energy balance options'!$F$7:$F$3000,'Energy balance options'!$B$7:$B$3000,HeatGen!F$2,'Energy balance options'!$A$7:$A$3000,HeatGen!$A545)</f>
        <v>0</v>
      </c>
      <c r="G545">
        <f>SUMIFS('Energy balance options'!$F$7:$F$3000,'Energy balance options'!$B$7:$B$3000,HeatGen!G$2,'Energy balance options'!$A$7:$A$3000,HeatGen!$A545)</f>
        <v>0</v>
      </c>
      <c r="H545">
        <f>SUMIFS('Energy balance options'!$G$7:$G$3000,'Energy balance options'!$B$7:$B$3000,HeatGen!H$2,'Energy balance options'!$A$7:$A$3000,HeatGen!$A545)</f>
        <v>0</v>
      </c>
      <c r="I545">
        <f>SUMIFS('Energy balance options'!$G$7:$G$3000,'Energy balance options'!$B$7:$B$3000,HeatGen!I$2,'Energy balance options'!$A$7:$A$3000,HeatGen!$A545)</f>
        <v>0</v>
      </c>
      <c r="J545">
        <f>SUMIFS('Energy balance options'!$G$7:$G$3000,'Energy balance options'!$B$7:$B$3000,HeatGen!J$2,'Energy balance options'!$A$7:$A$3000,HeatGen!$A545)</f>
        <v>0</v>
      </c>
      <c r="K545">
        <f>SUMIFS('Energy balance options'!$G$7:$G$3000,'Energy balance options'!$B$7:$B$3000,HeatGen!K$2,'Energy balance options'!$A$7:$A$3000,HeatGen!$A545)</f>
        <v>0</v>
      </c>
      <c r="L545">
        <f>SUMIFS('Energy balance options'!$G$7:$G$3000,'Energy balance options'!$B$7:$B$3000,HeatGen!L$2,'Energy balance options'!$A$7:$A$3000,HeatGen!$A545)</f>
        <v>0</v>
      </c>
      <c r="M545">
        <f>SUMIFS('Energy balance options'!$G$7:$G$3000,'Energy balance options'!$B$7:$B$3000,HeatGen!M$2,'Energy balance options'!$A$7:$A$3000,HeatGen!$A545)</f>
        <v>0</v>
      </c>
      <c r="N545">
        <f>SUMIFS('Energy balance options'!$G$7:$G$3000,'Energy balance options'!$B$7:$B$3000,HeatGen!N$2,'Energy balance options'!$A$7:$A$3000,HeatGen!$A545)</f>
        <v>0</v>
      </c>
      <c r="O545">
        <f>SUMIFS('Energy balance options'!$G$7:$G$3000,'Energy balance options'!$B$7:$B$3000,HeatGen!O$2,'Energy balance options'!$A$7:$A$3000,HeatGen!$A545)</f>
        <v>0</v>
      </c>
      <c r="P545">
        <f>SUMIFS('Energy balance options'!$G$7:$G$3000,'Energy balance options'!$B$7:$B$3000,HeatGen!P$2,'Energy balance options'!$A$7:$A$3000,HeatGen!$A545)</f>
        <v>0</v>
      </c>
      <c r="Q545">
        <f>SUMIFS('Energy balance options'!$G$7:$G$3000,'Energy balance options'!$B$7:$B$3000,HeatGen!Q$2,'Energy balance options'!$A$7:$A$3000,HeatGen!$A545)</f>
        <v>0</v>
      </c>
      <c r="R545">
        <f>SUMIFS('Energy balance options'!$G$7:$G$3000,'Energy balance options'!$B$7:$B$3000,HeatGen!R$2,'Energy balance options'!$A$7:$A$3000,HeatGen!$A545)</f>
        <v>0</v>
      </c>
      <c r="S545">
        <f>SUMIFS('Energy balance options'!$G$7:$G$3000,'Energy balance options'!$B$7:$B$3000,HeatGen!S$2,'Energy balance options'!$A$7:$A$3000,HeatGen!$A545)</f>
        <v>0</v>
      </c>
      <c r="T545">
        <f>SUMIFS('Energy balance options'!$G$7:$G$3000,'Energy balance options'!$B$7:$B$3000,HeatGen!T$2,'Energy balance options'!$A$7:$A$3000,HeatGen!$A545)</f>
        <v>0</v>
      </c>
      <c r="U545">
        <f>SUMIFS('Energy balance options'!$G$7:$G$3000,'Energy balance options'!$B$7:$B$3000,HeatGen!U$2,'Energy balance options'!$A$7:$A$3000,HeatGen!$A545)</f>
        <v>0</v>
      </c>
      <c r="V545">
        <f>SUMIFS('Energy balance options'!$G$7:$G$3000,'Energy balance options'!$B$7:$B$3000,HeatGen!V$2,'Energy balance options'!$A$7:$A$3000,HeatGen!$A545)</f>
        <v>0</v>
      </c>
      <c r="W545">
        <f>SUMIFS('Energy balance options'!$G$7:$G$3000,'Energy balance options'!$B$7:$B$3000,HeatGen!W$2,'Energy balance options'!$A$7:$A$3000,HeatGen!$A545)</f>
        <v>0</v>
      </c>
      <c r="X545">
        <f>SUMIFS('Energy balance options'!$G$7:$G$3000,'Energy balance options'!$B$7:$B$3000,HeatGen!X$2,'Energy balance options'!$A$7:$A$3000,HeatGen!$A545)</f>
        <v>0</v>
      </c>
      <c r="Y545">
        <f t="shared" si="136"/>
        <v>0</v>
      </c>
      <c r="Z545">
        <f t="shared" si="137"/>
        <v>0</v>
      </c>
      <c r="AA545">
        <f t="shared" si="138"/>
        <v>0</v>
      </c>
      <c r="AB545">
        <f t="shared" si="139"/>
        <v>0</v>
      </c>
      <c r="AC545">
        <f t="shared" si="140"/>
        <v>0</v>
      </c>
      <c r="AD545">
        <f t="shared" si="141"/>
        <v>0</v>
      </c>
      <c r="AE545">
        <f t="shared" si="142"/>
        <v>0</v>
      </c>
      <c r="AF545">
        <f t="shared" si="143"/>
        <v>0</v>
      </c>
      <c r="AG545">
        <f t="shared" si="144"/>
        <v>0</v>
      </c>
      <c r="AH545">
        <f t="shared" si="145"/>
        <v>0</v>
      </c>
      <c r="AI545">
        <f t="shared" si="146"/>
        <v>0</v>
      </c>
      <c r="AJ545">
        <f t="shared" si="147"/>
        <v>0</v>
      </c>
      <c r="AK545">
        <f t="shared" si="148"/>
        <v>0</v>
      </c>
      <c r="AL545">
        <f t="shared" si="149"/>
        <v>0</v>
      </c>
      <c r="AM545">
        <f t="shared" si="150"/>
        <v>0</v>
      </c>
      <c r="AN545">
        <f t="shared" si="151"/>
        <v>0</v>
      </c>
      <c r="AO545">
        <f t="shared" si="152"/>
        <v>0</v>
      </c>
    </row>
    <row r="546" spans="1:41" x14ac:dyDescent="0.2">
      <c r="A546" s="9">
        <f>'Cost per option'!A554</f>
        <v>0</v>
      </c>
      <c r="B546" t="str">
        <f>_xlfn.IFNA(VLOOKUP(A546,'Energy balance options'!A$7:C$3000,3,FALSE),"")</f>
        <v/>
      </c>
      <c r="C546">
        <f>SUMIFS('Energy balance options'!$F$7:$F$3000,'Energy balance options'!$B$7:$B$3000,HeatGen!C$2,'Energy balance options'!$A$7:$A$3000,HeatGen!$A546)</f>
        <v>0</v>
      </c>
      <c r="D546">
        <f>SUMIFS('Energy balance options'!$F$7:$F$3000,'Energy balance options'!$B$7:$B$3000,HeatGen!D$2,'Energy balance options'!$A$7:$A$3000,HeatGen!$A546)</f>
        <v>0</v>
      </c>
      <c r="E546">
        <f>SUMIFS('Energy balance options'!$F$7:$F$3000,'Energy balance options'!$B$7:$B$3000,HeatGen!E$2,'Energy balance options'!$A$7:$A$3000,HeatGen!$A546)</f>
        <v>0</v>
      </c>
      <c r="F546">
        <f>SUMIFS('Energy balance options'!$F$7:$F$3000,'Energy balance options'!$B$7:$B$3000,HeatGen!F$2,'Energy balance options'!$A$7:$A$3000,HeatGen!$A546)</f>
        <v>0</v>
      </c>
      <c r="G546">
        <f>SUMIFS('Energy balance options'!$F$7:$F$3000,'Energy balance options'!$B$7:$B$3000,HeatGen!G$2,'Energy balance options'!$A$7:$A$3000,HeatGen!$A546)</f>
        <v>0</v>
      </c>
      <c r="H546">
        <f>SUMIFS('Energy balance options'!$G$7:$G$3000,'Energy balance options'!$B$7:$B$3000,HeatGen!H$2,'Energy balance options'!$A$7:$A$3000,HeatGen!$A546)</f>
        <v>0</v>
      </c>
      <c r="I546">
        <f>SUMIFS('Energy balance options'!$G$7:$G$3000,'Energy balance options'!$B$7:$B$3000,HeatGen!I$2,'Energy balance options'!$A$7:$A$3000,HeatGen!$A546)</f>
        <v>0</v>
      </c>
      <c r="J546">
        <f>SUMIFS('Energy balance options'!$G$7:$G$3000,'Energy balance options'!$B$7:$B$3000,HeatGen!J$2,'Energy balance options'!$A$7:$A$3000,HeatGen!$A546)</f>
        <v>0</v>
      </c>
      <c r="K546">
        <f>SUMIFS('Energy balance options'!$G$7:$G$3000,'Energy balance options'!$B$7:$B$3000,HeatGen!K$2,'Energy balance options'!$A$7:$A$3000,HeatGen!$A546)</f>
        <v>0</v>
      </c>
      <c r="L546">
        <f>SUMIFS('Energy balance options'!$G$7:$G$3000,'Energy balance options'!$B$7:$B$3000,HeatGen!L$2,'Energy balance options'!$A$7:$A$3000,HeatGen!$A546)</f>
        <v>0</v>
      </c>
      <c r="M546">
        <f>SUMIFS('Energy balance options'!$G$7:$G$3000,'Energy balance options'!$B$7:$B$3000,HeatGen!M$2,'Energy balance options'!$A$7:$A$3000,HeatGen!$A546)</f>
        <v>0</v>
      </c>
      <c r="N546">
        <f>SUMIFS('Energy balance options'!$G$7:$G$3000,'Energy balance options'!$B$7:$B$3000,HeatGen!N$2,'Energy balance options'!$A$7:$A$3000,HeatGen!$A546)</f>
        <v>0</v>
      </c>
      <c r="O546">
        <f>SUMIFS('Energy balance options'!$G$7:$G$3000,'Energy balance options'!$B$7:$B$3000,HeatGen!O$2,'Energy balance options'!$A$7:$A$3000,HeatGen!$A546)</f>
        <v>0</v>
      </c>
      <c r="P546">
        <f>SUMIFS('Energy balance options'!$G$7:$G$3000,'Energy balance options'!$B$7:$B$3000,HeatGen!P$2,'Energy balance options'!$A$7:$A$3000,HeatGen!$A546)</f>
        <v>0</v>
      </c>
      <c r="Q546">
        <f>SUMIFS('Energy balance options'!$G$7:$G$3000,'Energy balance options'!$B$7:$B$3000,HeatGen!Q$2,'Energy balance options'!$A$7:$A$3000,HeatGen!$A546)</f>
        <v>0</v>
      </c>
      <c r="R546">
        <f>SUMIFS('Energy balance options'!$G$7:$G$3000,'Energy balance options'!$B$7:$B$3000,HeatGen!R$2,'Energy balance options'!$A$7:$A$3000,HeatGen!$A546)</f>
        <v>0</v>
      </c>
      <c r="S546">
        <f>SUMIFS('Energy balance options'!$G$7:$G$3000,'Energy balance options'!$B$7:$B$3000,HeatGen!S$2,'Energy balance options'!$A$7:$A$3000,HeatGen!$A546)</f>
        <v>0</v>
      </c>
      <c r="T546">
        <f>SUMIFS('Energy balance options'!$G$7:$G$3000,'Energy balance options'!$B$7:$B$3000,HeatGen!T$2,'Energy balance options'!$A$7:$A$3000,HeatGen!$A546)</f>
        <v>0</v>
      </c>
      <c r="U546">
        <f>SUMIFS('Energy balance options'!$G$7:$G$3000,'Energy balance options'!$B$7:$B$3000,HeatGen!U$2,'Energy balance options'!$A$7:$A$3000,HeatGen!$A546)</f>
        <v>0</v>
      </c>
      <c r="V546">
        <f>SUMIFS('Energy balance options'!$G$7:$G$3000,'Energy balance options'!$B$7:$B$3000,HeatGen!V$2,'Energy balance options'!$A$7:$A$3000,HeatGen!$A546)</f>
        <v>0</v>
      </c>
      <c r="W546">
        <f>SUMIFS('Energy balance options'!$G$7:$G$3000,'Energy balance options'!$B$7:$B$3000,HeatGen!W$2,'Energy balance options'!$A$7:$A$3000,HeatGen!$A546)</f>
        <v>0</v>
      </c>
      <c r="X546">
        <f>SUMIFS('Energy balance options'!$G$7:$G$3000,'Energy balance options'!$B$7:$B$3000,HeatGen!X$2,'Energy balance options'!$A$7:$A$3000,HeatGen!$A546)</f>
        <v>0</v>
      </c>
      <c r="Y546">
        <f t="shared" si="136"/>
        <v>0</v>
      </c>
      <c r="Z546">
        <f t="shared" si="137"/>
        <v>0</v>
      </c>
      <c r="AA546">
        <f t="shared" si="138"/>
        <v>0</v>
      </c>
      <c r="AB546">
        <f t="shared" si="139"/>
        <v>0</v>
      </c>
      <c r="AC546">
        <f t="shared" si="140"/>
        <v>0</v>
      </c>
      <c r="AD546">
        <f t="shared" si="141"/>
        <v>0</v>
      </c>
      <c r="AE546">
        <f t="shared" si="142"/>
        <v>0</v>
      </c>
      <c r="AF546">
        <f t="shared" si="143"/>
        <v>0</v>
      </c>
      <c r="AG546">
        <f t="shared" si="144"/>
        <v>0</v>
      </c>
      <c r="AH546">
        <f t="shared" si="145"/>
        <v>0</v>
      </c>
      <c r="AI546">
        <f t="shared" si="146"/>
        <v>0</v>
      </c>
      <c r="AJ546">
        <f t="shared" si="147"/>
        <v>0</v>
      </c>
      <c r="AK546">
        <f t="shared" si="148"/>
        <v>0</v>
      </c>
      <c r="AL546">
        <f t="shared" si="149"/>
        <v>0</v>
      </c>
      <c r="AM546">
        <f t="shared" si="150"/>
        <v>0</v>
      </c>
      <c r="AN546">
        <f t="shared" si="151"/>
        <v>0</v>
      </c>
      <c r="AO546">
        <f t="shared" si="152"/>
        <v>0</v>
      </c>
    </row>
    <row r="547" spans="1:41" x14ac:dyDescent="0.2">
      <c r="A547" s="9">
        <f>'Cost per option'!A555</f>
        <v>0</v>
      </c>
      <c r="B547" t="str">
        <f>_xlfn.IFNA(VLOOKUP(A547,'Energy balance options'!A$7:C$3000,3,FALSE),"")</f>
        <v/>
      </c>
      <c r="C547">
        <f>SUMIFS('Energy balance options'!$F$7:$F$3000,'Energy balance options'!$B$7:$B$3000,HeatGen!C$2,'Energy balance options'!$A$7:$A$3000,HeatGen!$A547)</f>
        <v>0</v>
      </c>
      <c r="D547">
        <f>SUMIFS('Energy balance options'!$F$7:$F$3000,'Energy balance options'!$B$7:$B$3000,HeatGen!D$2,'Energy balance options'!$A$7:$A$3000,HeatGen!$A547)</f>
        <v>0</v>
      </c>
      <c r="E547">
        <f>SUMIFS('Energy balance options'!$F$7:$F$3000,'Energy balance options'!$B$7:$B$3000,HeatGen!E$2,'Energy balance options'!$A$7:$A$3000,HeatGen!$A547)</f>
        <v>0</v>
      </c>
      <c r="F547">
        <f>SUMIFS('Energy balance options'!$F$7:$F$3000,'Energy balance options'!$B$7:$B$3000,HeatGen!F$2,'Energy balance options'!$A$7:$A$3000,HeatGen!$A547)</f>
        <v>0</v>
      </c>
      <c r="G547">
        <f>SUMIFS('Energy balance options'!$F$7:$F$3000,'Energy balance options'!$B$7:$B$3000,HeatGen!G$2,'Energy balance options'!$A$7:$A$3000,HeatGen!$A547)</f>
        <v>0</v>
      </c>
      <c r="H547">
        <f>SUMIFS('Energy balance options'!$G$7:$G$3000,'Energy balance options'!$B$7:$B$3000,HeatGen!H$2,'Energy balance options'!$A$7:$A$3000,HeatGen!$A547)</f>
        <v>0</v>
      </c>
      <c r="I547">
        <f>SUMIFS('Energy balance options'!$G$7:$G$3000,'Energy balance options'!$B$7:$B$3000,HeatGen!I$2,'Energy balance options'!$A$7:$A$3000,HeatGen!$A547)</f>
        <v>0</v>
      </c>
      <c r="J547">
        <f>SUMIFS('Energy balance options'!$G$7:$G$3000,'Energy balance options'!$B$7:$B$3000,HeatGen!J$2,'Energy balance options'!$A$7:$A$3000,HeatGen!$A547)</f>
        <v>0</v>
      </c>
      <c r="K547">
        <f>SUMIFS('Energy balance options'!$G$7:$G$3000,'Energy balance options'!$B$7:$B$3000,HeatGen!K$2,'Energy balance options'!$A$7:$A$3000,HeatGen!$A547)</f>
        <v>0</v>
      </c>
      <c r="L547">
        <f>SUMIFS('Energy balance options'!$G$7:$G$3000,'Energy balance options'!$B$7:$B$3000,HeatGen!L$2,'Energy balance options'!$A$7:$A$3000,HeatGen!$A547)</f>
        <v>0</v>
      </c>
      <c r="M547">
        <f>SUMIFS('Energy balance options'!$G$7:$G$3000,'Energy balance options'!$B$7:$B$3000,HeatGen!M$2,'Energy balance options'!$A$7:$A$3000,HeatGen!$A547)</f>
        <v>0</v>
      </c>
      <c r="N547">
        <f>SUMIFS('Energy balance options'!$G$7:$G$3000,'Energy balance options'!$B$7:$B$3000,HeatGen!N$2,'Energy balance options'!$A$7:$A$3000,HeatGen!$A547)</f>
        <v>0</v>
      </c>
      <c r="O547">
        <f>SUMIFS('Energy balance options'!$G$7:$G$3000,'Energy balance options'!$B$7:$B$3000,HeatGen!O$2,'Energy balance options'!$A$7:$A$3000,HeatGen!$A547)</f>
        <v>0</v>
      </c>
      <c r="P547">
        <f>SUMIFS('Energy balance options'!$G$7:$G$3000,'Energy balance options'!$B$7:$B$3000,HeatGen!P$2,'Energy balance options'!$A$7:$A$3000,HeatGen!$A547)</f>
        <v>0</v>
      </c>
      <c r="Q547">
        <f>SUMIFS('Energy balance options'!$G$7:$G$3000,'Energy balance options'!$B$7:$B$3000,HeatGen!Q$2,'Energy balance options'!$A$7:$A$3000,HeatGen!$A547)</f>
        <v>0</v>
      </c>
      <c r="R547">
        <f>SUMIFS('Energy balance options'!$G$7:$G$3000,'Energy balance options'!$B$7:$B$3000,HeatGen!R$2,'Energy balance options'!$A$7:$A$3000,HeatGen!$A547)</f>
        <v>0</v>
      </c>
      <c r="S547">
        <f>SUMIFS('Energy balance options'!$G$7:$G$3000,'Energy balance options'!$B$7:$B$3000,HeatGen!S$2,'Energy balance options'!$A$7:$A$3000,HeatGen!$A547)</f>
        <v>0</v>
      </c>
      <c r="T547">
        <f>SUMIFS('Energy balance options'!$G$7:$G$3000,'Energy balance options'!$B$7:$B$3000,HeatGen!T$2,'Energy balance options'!$A$7:$A$3000,HeatGen!$A547)</f>
        <v>0</v>
      </c>
      <c r="U547">
        <f>SUMIFS('Energy balance options'!$G$7:$G$3000,'Energy balance options'!$B$7:$B$3000,HeatGen!U$2,'Energy balance options'!$A$7:$A$3000,HeatGen!$A547)</f>
        <v>0</v>
      </c>
      <c r="V547">
        <f>SUMIFS('Energy balance options'!$G$7:$G$3000,'Energy balance options'!$B$7:$B$3000,HeatGen!V$2,'Energy balance options'!$A$7:$A$3000,HeatGen!$A547)</f>
        <v>0</v>
      </c>
      <c r="W547">
        <f>SUMIFS('Energy balance options'!$G$7:$G$3000,'Energy balance options'!$B$7:$B$3000,HeatGen!W$2,'Energy balance options'!$A$7:$A$3000,HeatGen!$A547)</f>
        <v>0</v>
      </c>
      <c r="X547">
        <f>SUMIFS('Energy balance options'!$G$7:$G$3000,'Energy balance options'!$B$7:$B$3000,HeatGen!X$2,'Energy balance options'!$A$7:$A$3000,HeatGen!$A547)</f>
        <v>0</v>
      </c>
      <c r="Y547">
        <f t="shared" si="136"/>
        <v>0</v>
      </c>
      <c r="Z547">
        <f t="shared" si="137"/>
        <v>0</v>
      </c>
      <c r="AA547">
        <f t="shared" si="138"/>
        <v>0</v>
      </c>
      <c r="AB547">
        <f t="shared" si="139"/>
        <v>0</v>
      </c>
      <c r="AC547">
        <f t="shared" si="140"/>
        <v>0</v>
      </c>
      <c r="AD547">
        <f t="shared" si="141"/>
        <v>0</v>
      </c>
      <c r="AE547">
        <f t="shared" si="142"/>
        <v>0</v>
      </c>
      <c r="AF547">
        <f t="shared" si="143"/>
        <v>0</v>
      </c>
      <c r="AG547">
        <f t="shared" si="144"/>
        <v>0</v>
      </c>
      <c r="AH547">
        <f t="shared" si="145"/>
        <v>0</v>
      </c>
      <c r="AI547">
        <f t="shared" si="146"/>
        <v>0</v>
      </c>
      <c r="AJ547">
        <f t="shared" si="147"/>
        <v>0</v>
      </c>
      <c r="AK547">
        <f t="shared" si="148"/>
        <v>0</v>
      </c>
      <c r="AL547">
        <f t="shared" si="149"/>
        <v>0</v>
      </c>
      <c r="AM547">
        <f t="shared" si="150"/>
        <v>0</v>
      </c>
      <c r="AN547">
        <f t="shared" si="151"/>
        <v>0</v>
      </c>
      <c r="AO547">
        <f t="shared" si="152"/>
        <v>0</v>
      </c>
    </row>
    <row r="548" spans="1:41" x14ac:dyDescent="0.2">
      <c r="A548" s="9">
        <f>'Cost per option'!A556</f>
        <v>0</v>
      </c>
      <c r="B548" t="str">
        <f>_xlfn.IFNA(VLOOKUP(A548,'Energy balance options'!A$7:C$3000,3,FALSE),"")</f>
        <v/>
      </c>
      <c r="C548">
        <f>SUMIFS('Energy balance options'!$F$7:$F$3000,'Energy balance options'!$B$7:$B$3000,HeatGen!C$2,'Energy balance options'!$A$7:$A$3000,HeatGen!$A548)</f>
        <v>0</v>
      </c>
      <c r="D548">
        <f>SUMIFS('Energy balance options'!$F$7:$F$3000,'Energy balance options'!$B$7:$B$3000,HeatGen!D$2,'Energy balance options'!$A$7:$A$3000,HeatGen!$A548)</f>
        <v>0</v>
      </c>
      <c r="E548">
        <f>SUMIFS('Energy balance options'!$F$7:$F$3000,'Energy balance options'!$B$7:$B$3000,HeatGen!E$2,'Energy balance options'!$A$7:$A$3000,HeatGen!$A548)</f>
        <v>0</v>
      </c>
      <c r="F548">
        <f>SUMIFS('Energy balance options'!$F$7:$F$3000,'Energy balance options'!$B$7:$B$3000,HeatGen!F$2,'Energy balance options'!$A$7:$A$3000,HeatGen!$A548)</f>
        <v>0</v>
      </c>
      <c r="G548">
        <f>SUMIFS('Energy balance options'!$F$7:$F$3000,'Energy balance options'!$B$7:$B$3000,HeatGen!G$2,'Energy balance options'!$A$7:$A$3000,HeatGen!$A548)</f>
        <v>0</v>
      </c>
      <c r="H548">
        <f>SUMIFS('Energy balance options'!$G$7:$G$3000,'Energy balance options'!$B$7:$B$3000,HeatGen!H$2,'Energy balance options'!$A$7:$A$3000,HeatGen!$A548)</f>
        <v>0</v>
      </c>
      <c r="I548">
        <f>SUMIFS('Energy balance options'!$G$7:$G$3000,'Energy balance options'!$B$7:$B$3000,HeatGen!I$2,'Energy balance options'!$A$7:$A$3000,HeatGen!$A548)</f>
        <v>0</v>
      </c>
      <c r="J548">
        <f>SUMIFS('Energy balance options'!$G$7:$G$3000,'Energy balance options'!$B$7:$B$3000,HeatGen!J$2,'Energy balance options'!$A$7:$A$3000,HeatGen!$A548)</f>
        <v>0</v>
      </c>
      <c r="K548">
        <f>SUMIFS('Energy balance options'!$G$7:$G$3000,'Energy balance options'!$B$7:$B$3000,HeatGen!K$2,'Energy balance options'!$A$7:$A$3000,HeatGen!$A548)</f>
        <v>0</v>
      </c>
      <c r="L548">
        <f>SUMIFS('Energy balance options'!$G$7:$G$3000,'Energy balance options'!$B$7:$B$3000,HeatGen!L$2,'Energy balance options'!$A$7:$A$3000,HeatGen!$A548)</f>
        <v>0</v>
      </c>
      <c r="M548">
        <f>SUMIFS('Energy balance options'!$G$7:$G$3000,'Energy balance options'!$B$7:$B$3000,HeatGen!M$2,'Energy balance options'!$A$7:$A$3000,HeatGen!$A548)</f>
        <v>0</v>
      </c>
      <c r="N548">
        <f>SUMIFS('Energy balance options'!$G$7:$G$3000,'Energy balance options'!$B$7:$B$3000,HeatGen!N$2,'Energy balance options'!$A$7:$A$3000,HeatGen!$A548)</f>
        <v>0</v>
      </c>
      <c r="O548">
        <f>SUMIFS('Energy balance options'!$G$7:$G$3000,'Energy balance options'!$B$7:$B$3000,HeatGen!O$2,'Energy balance options'!$A$7:$A$3000,HeatGen!$A548)</f>
        <v>0</v>
      </c>
      <c r="P548">
        <f>SUMIFS('Energy balance options'!$G$7:$G$3000,'Energy balance options'!$B$7:$B$3000,HeatGen!P$2,'Energy balance options'!$A$7:$A$3000,HeatGen!$A548)</f>
        <v>0</v>
      </c>
      <c r="Q548">
        <f>SUMIFS('Energy balance options'!$G$7:$G$3000,'Energy balance options'!$B$7:$B$3000,HeatGen!Q$2,'Energy balance options'!$A$7:$A$3000,HeatGen!$A548)</f>
        <v>0</v>
      </c>
      <c r="R548">
        <f>SUMIFS('Energy balance options'!$G$7:$G$3000,'Energy balance options'!$B$7:$B$3000,HeatGen!R$2,'Energy balance options'!$A$7:$A$3000,HeatGen!$A548)</f>
        <v>0</v>
      </c>
      <c r="S548">
        <f>SUMIFS('Energy balance options'!$G$7:$G$3000,'Energy balance options'!$B$7:$B$3000,HeatGen!S$2,'Energy balance options'!$A$7:$A$3000,HeatGen!$A548)</f>
        <v>0</v>
      </c>
      <c r="T548">
        <f>SUMIFS('Energy balance options'!$G$7:$G$3000,'Energy balance options'!$B$7:$B$3000,HeatGen!T$2,'Energy balance options'!$A$7:$A$3000,HeatGen!$A548)</f>
        <v>0</v>
      </c>
      <c r="U548">
        <f>SUMIFS('Energy balance options'!$G$7:$G$3000,'Energy balance options'!$B$7:$B$3000,HeatGen!U$2,'Energy balance options'!$A$7:$A$3000,HeatGen!$A548)</f>
        <v>0</v>
      </c>
      <c r="V548">
        <f>SUMIFS('Energy balance options'!$G$7:$G$3000,'Energy balance options'!$B$7:$B$3000,HeatGen!V$2,'Energy balance options'!$A$7:$A$3000,HeatGen!$A548)</f>
        <v>0</v>
      </c>
      <c r="W548">
        <f>SUMIFS('Energy balance options'!$G$7:$G$3000,'Energy balance options'!$B$7:$B$3000,HeatGen!W$2,'Energy balance options'!$A$7:$A$3000,HeatGen!$A548)</f>
        <v>0</v>
      </c>
      <c r="X548">
        <f>SUMIFS('Energy balance options'!$G$7:$G$3000,'Energy balance options'!$B$7:$B$3000,HeatGen!X$2,'Energy balance options'!$A$7:$A$3000,HeatGen!$A548)</f>
        <v>0</v>
      </c>
      <c r="Y548">
        <f t="shared" si="136"/>
        <v>0</v>
      </c>
      <c r="Z548">
        <f t="shared" si="137"/>
        <v>0</v>
      </c>
      <c r="AA548">
        <f t="shared" si="138"/>
        <v>0</v>
      </c>
      <c r="AB548">
        <f t="shared" si="139"/>
        <v>0</v>
      </c>
      <c r="AC548">
        <f t="shared" si="140"/>
        <v>0</v>
      </c>
      <c r="AD548">
        <f t="shared" si="141"/>
        <v>0</v>
      </c>
      <c r="AE548">
        <f t="shared" si="142"/>
        <v>0</v>
      </c>
      <c r="AF548">
        <f t="shared" si="143"/>
        <v>0</v>
      </c>
      <c r="AG548">
        <f t="shared" si="144"/>
        <v>0</v>
      </c>
      <c r="AH548">
        <f t="shared" si="145"/>
        <v>0</v>
      </c>
      <c r="AI548">
        <f t="shared" si="146"/>
        <v>0</v>
      </c>
      <c r="AJ548">
        <f t="shared" si="147"/>
        <v>0</v>
      </c>
      <c r="AK548">
        <f t="shared" si="148"/>
        <v>0</v>
      </c>
      <c r="AL548">
        <f t="shared" si="149"/>
        <v>0</v>
      </c>
      <c r="AM548">
        <f t="shared" si="150"/>
        <v>0</v>
      </c>
      <c r="AN548">
        <f t="shared" si="151"/>
        <v>0</v>
      </c>
      <c r="AO548">
        <f t="shared" si="152"/>
        <v>0</v>
      </c>
    </row>
    <row r="549" spans="1:41" x14ac:dyDescent="0.2">
      <c r="A549" s="9">
        <f>'Cost per option'!A557</f>
        <v>0</v>
      </c>
      <c r="B549" t="str">
        <f>_xlfn.IFNA(VLOOKUP(A549,'Energy balance options'!A$7:C$3000,3,FALSE),"")</f>
        <v/>
      </c>
      <c r="C549">
        <f>SUMIFS('Energy balance options'!$F$7:$F$3000,'Energy balance options'!$B$7:$B$3000,HeatGen!C$2,'Energy balance options'!$A$7:$A$3000,HeatGen!$A549)</f>
        <v>0</v>
      </c>
      <c r="D549">
        <f>SUMIFS('Energy balance options'!$F$7:$F$3000,'Energy balance options'!$B$7:$B$3000,HeatGen!D$2,'Energy balance options'!$A$7:$A$3000,HeatGen!$A549)</f>
        <v>0</v>
      </c>
      <c r="E549">
        <f>SUMIFS('Energy balance options'!$F$7:$F$3000,'Energy balance options'!$B$7:$B$3000,HeatGen!E$2,'Energy balance options'!$A$7:$A$3000,HeatGen!$A549)</f>
        <v>0</v>
      </c>
      <c r="F549">
        <f>SUMIFS('Energy balance options'!$F$7:$F$3000,'Energy balance options'!$B$7:$B$3000,HeatGen!F$2,'Energy balance options'!$A$7:$A$3000,HeatGen!$A549)</f>
        <v>0</v>
      </c>
      <c r="G549">
        <f>SUMIFS('Energy balance options'!$F$7:$F$3000,'Energy balance options'!$B$7:$B$3000,HeatGen!G$2,'Energy balance options'!$A$7:$A$3000,HeatGen!$A549)</f>
        <v>0</v>
      </c>
      <c r="H549">
        <f>SUMIFS('Energy balance options'!$G$7:$G$3000,'Energy balance options'!$B$7:$B$3000,HeatGen!H$2,'Energy balance options'!$A$7:$A$3000,HeatGen!$A549)</f>
        <v>0</v>
      </c>
      <c r="I549">
        <f>SUMIFS('Energy balance options'!$G$7:$G$3000,'Energy balance options'!$B$7:$B$3000,HeatGen!I$2,'Energy balance options'!$A$7:$A$3000,HeatGen!$A549)</f>
        <v>0</v>
      </c>
      <c r="J549">
        <f>SUMIFS('Energy balance options'!$G$7:$G$3000,'Energy balance options'!$B$7:$B$3000,HeatGen!J$2,'Energy balance options'!$A$7:$A$3000,HeatGen!$A549)</f>
        <v>0</v>
      </c>
      <c r="K549">
        <f>SUMIFS('Energy balance options'!$G$7:$G$3000,'Energy balance options'!$B$7:$B$3000,HeatGen!K$2,'Energy balance options'!$A$7:$A$3000,HeatGen!$A549)</f>
        <v>0</v>
      </c>
      <c r="L549">
        <f>SUMIFS('Energy balance options'!$G$7:$G$3000,'Energy balance options'!$B$7:$B$3000,HeatGen!L$2,'Energy balance options'!$A$7:$A$3000,HeatGen!$A549)</f>
        <v>0</v>
      </c>
      <c r="M549">
        <f>SUMIFS('Energy balance options'!$G$7:$G$3000,'Energy balance options'!$B$7:$B$3000,HeatGen!M$2,'Energy balance options'!$A$7:$A$3000,HeatGen!$A549)</f>
        <v>0</v>
      </c>
      <c r="N549">
        <f>SUMIFS('Energy balance options'!$G$7:$G$3000,'Energy balance options'!$B$7:$B$3000,HeatGen!N$2,'Energy balance options'!$A$7:$A$3000,HeatGen!$A549)</f>
        <v>0</v>
      </c>
      <c r="O549">
        <f>SUMIFS('Energy balance options'!$G$7:$G$3000,'Energy balance options'!$B$7:$B$3000,HeatGen!O$2,'Energy balance options'!$A$7:$A$3000,HeatGen!$A549)</f>
        <v>0</v>
      </c>
      <c r="P549">
        <f>SUMIFS('Energy balance options'!$G$7:$G$3000,'Energy balance options'!$B$7:$B$3000,HeatGen!P$2,'Energy balance options'!$A$7:$A$3000,HeatGen!$A549)</f>
        <v>0</v>
      </c>
      <c r="Q549">
        <f>SUMIFS('Energy balance options'!$G$7:$G$3000,'Energy balance options'!$B$7:$B$3000,HeatGen!Q$2,'Energy balance options'!$A$7:$A$3000,HeatGen!$A549)</f>
        <v>0</v>
      </c>
      <c r="R549">
        <f>SUMIFS('Energy balance options'!$G$7:$G$3000,'Energy balance options'!$B$7:$B$3000,HeatGen!R$2,'Energy balance options'!$A$7:$A$3000,HeatGen!$A549)</f>
        <v>0</v>
      </c>
      <c r="S549">
        <f>SUMIFS('Energy balance options'!$G$7:$G$3000,'Energy balance options'!$B$7:$B$3000,HeatGen!S$2,'Energy balance options'!$A$7:$A$3000,HeatGen!$A549)</f>
        <v>0</v>
      </c>
      <c r="T549">
        <f>SUMIFS('Energy balance options'!$G$7:$G$3000,'Energy balance options'!$B$7:$B$3000,HeatGen!T$2,'Energy balance options'!$A$7:$A$3000,HeatGen!$A549)</f>
        <v>0</v>
      </c>
      <c r="U549">
        <f>SUMIFS('Energy balance options'!$G$7:$G$3000,'Energy balance options'!$B$7:$B$3000,HeatGen!U$2,'Energy balance options'!$A$7:$A$3000,HeatGen!$A549)</f>
        <v>0</v>
      </c>
      <c r="V549">
        <f>SUMIFS('Energy balance options'!$G$7:$G$3000,'Energy balance options'!$B$7:$B$3000,HeatGen!V$2,'Energy balance options'!$A$7:$A$3000,HeatGen!$A549)</f>
        <v>0</v>
      </c>
      <c r="W549">
        <f>SUMIFS('Energy balance options'!$G$7:$G$3000,'Energy balance options'!$B$7:$B$3000,HeatGen!W$2,'Energy balance options'!$A$7:$A$3000,HeatGen!$A549)</f>
        <v>0</v>
      </c>
      <c r="X549">
        <f>SUMIFS('Energy balance options'!$G$7:$G$3000,'Energy balance options'!$B$7:$B$3000,HeatGen!X$2,'Energy balance options'!$A$7:$A$3000,HeatGen!$A549)</f>
        <v>0</v>
      </c>
      <c r="Y549">
        <f t="shared" si="136"/>
        <v>0</v>
      </c>
      <c r="Z549">
        <f t="shared" si="137"/>
        <v>0</v>
      </c>
      <c r="AA549">
        <f t="shared" si="138"/>
        <v>0</v>
      </c>
      <c r="AB549">
        <f t="shared" si="139"/>
        <v>0</v>
      </c>
      <c r="AC549">
        <f t="shared" si="140"/>
        <v>0</v>
      </c>
      <c r="AD549">
        <f t="shared" si="141"/>
        <v>0</v>
      </c>
      <c r="AE549">
        <f t="shared" si="142"/>
        <v>0</v>
      </c>
      <c r="AF549">
        <f t="shared" si="143"/>
        <v>0</v>
      </c>
      <c r="AG549">
        <f t="shared" si="144"/>
        <v>0</v>
      </c>
      <c r="AH549">
        <f t="shared" si="145"/>
        <v>0</v>
      </c>
      <c r="AI549">
        <f t="shared" si="146"/>
        <v>0</v>
      </c>
      <c r="AJ549">
        <f t="shared" si="147"/>
        <v>0</v>
      </c>
      <c r="AK549">
        <f t="shared" si="148"/>
        <v>0</v>
      </c>
      <c r="AL549">
        <f t="shared" si="149"/>
        <v>0</v>
      </c>
      <c r="AM549">
        <f t="shared" si="150"/>
        <v>0</v>
      </c>
      <c r="AN549">
        <f t="shared" si="151"/>
        <v>0</v>
      </c>
      <c r="AO549">
        <f t="shared" si="152"/>
        <v>0</v>
      </c>
    </row>
    <row r="550" spans="1:41" x14ac:dyDescent="0.2">
      <c r="A550" s="9">
        <f>'Cost per option'!A558</f>
        <v>0</v>
      </c>
      <c r="B550" t="str">
        <f>_xlfn.IFNA(VLOOKUP(A550,'Energy balance options'!A$7:C$3000,3,FALSE),"")</f>
        <v/>
      </c>
      <c r="C550">
        <f>SUMIFS('Energy balance options'!$F$7:$F$3000,'Energy balance options'!$B$7:$B$3000,HeatGen!C$2,'Energy balance options'!$A$7:$A$3000,HeatGen!$A550)</f>
        <v>0</v>
      </c>
      <c r="D550">
        <f>SUMIFS('Energy balance options'!$F$7:$F$3000,'Energy balance options'!$B$7:$B$3000,HeatGen!D$2,'Energy balance options'!$A$7:$A$3000,HeatGen!$A550)</f>
        <v>0</v>
      </c>
      <c r="E550">
        <f>SUMIFS('Energy balance options'!$F$7:$F$3000,'Energy balance options'!$B$7:$B$3000,HeatGen!E$2,'Energy balance options'!$A$7:$A$3000,HeatGen!$A550)</f>
        <v>0</v>
      </c>
      <c r="F550">
        <f>SUMIFS('Energy balance options'!$F$7:$F$3000,'Energy balance options'!$B$7:$B$3000,HeatGen!F$2,'Energy balance options'!$A$7:$A$3000,HeatGen!$A550)</f>
        <v>0</v>
      </c>
      <c r="G550">
        <f>SUMIFS('Energy balance options'!$F$7:$F$3000,'Energy balance options'!$B$7:$B$3000,HeatGen!G$2,'Energy balance options'!$A$7:$A$3000,HeatGen!$A550)</f>
        <v>0</v>
      </c>
      <c r="H550">
        <f>SUMIFS('Energy balance options'!$G$7:$G$3000,'Energy balance options'!$B$7:$B$3000,HeatGen!H$2,'Energy balance options'!$A$7:$A$3000,HeatGen!$A550)</f>
        <v>0</v>
      </c>
      <c r="I550">
        <f>SUMIFS('Energy balance options'!$G$7:$G$3000,'Energy balance options'!$B$7:$B$3000,HeatGen!I$2,'Energy balance options'!$A$7:$A$3000,HeatGen!$A550)</f>
        <v>0</v>
      </c>
      <c r="J550">
        <f>SUMIFS('Energy balance options'!$G$7:$G$3000,'Energy balance options'!$B$7:$B$3000,HeatGen!J$2,'Energy balance options'!$A$7:$A$3000,HeatGen!$A550)</f>
        <v>0</v>
      </c>
      <c r="K550">
        <f>SUMIFS('Energy balance options'!$G$7:$G$3000,'Energy balance options'!$B$7:$B$3000,HeatGen!K$2,'Energy balance options'!$A$7:$A$3000,HeatGen!$A550)</f>
        <v>0</v>
      </c>
      <c r="L550">
        <f>SUMIFS('Energy balance options'!$G$7:$G$3000,'Energy balance options'!$B$7:$B$3000,HeatGen!L$2,'Energy balance options'!$A$7:$A$3000,HeatGen!$A550)</f>
        <v>0</v>
      </c>
      <c r="M550">
        <f>SUMIFS('Energy balance options'!$G$7:$G$3000,'Energy balance options'!$B$7:$B$3000,HeatGen!M$2,'Energy balance options'!$A$7:$A$3000,HeatGen!$A550)</f>
        <v>0</v>
      </c>
      <c r="N550">
        <f>SUMIFS('Energy balance options'!$G$7:$G$3000,'Energy balance options'!$B$7:$B$3000,HeatGen!N$2,'Energy balance options'!$A$7:$A$3000,HeatGen!$A550)</f>
        <v>0</v>
      </c>
      <c r="O550">
        <f>SUMIFS('Energy balance options'!$G$7:$G$3000,'Energy balance options'!$B$7:$B$3000,HeatGen!O$2,'Energy balance options'!$A$7:$A$3000,HeatGen!$A550)</f>
        <v>0</v>
      </c>
      <c r="P550">
        <f>SUMIFS('Energy balance options'!$G$7:$G$3000,'Energy balance options'!$B$7:$B$3000,HeatGen!P$2,'Energy balance options'!$A$7:$A$3000,HeatGen!$A550)</f>
        <v>0</v>
      </c>
      <c r="Q550">
        <f>SUMIFS('Energy balance options'!$G$7:$G$3000,'Energy balance options'!$B$7:$B$3000,HeatGen!Q$2,'Energy balance options'!$A$7:$A$3000,HeatGen!$A550)</f>
        <v>0</v>
      </c>
      <c r="R550">
        <f>SUMIFS('Energy balance options'!$G$7:$G$3000,'Energy balance options'!$B$7:$B$3000,HeatGen!R$2,'Energy balance options'!$A$7:$A$3000,HeatGen!$A550)</f>
        <v>0</v>
      </c>
      <c r="S550">
        <f>SUMIFS('Energy balance options'!$G$7:$G$3000,'Energy balance options'!$B$7:$B$3000,HeatGen!S$2,'Energy balance options'!$A$7:$A$3000,HeatGen!$A550)</f>
        <v>0</v>
      </c>
      <c r="T550">
        <f>SUMIFS('Energy balance options'!$G$7:$G$3000,'Energy balance options'!$B$7:$B$3000,HeatGen!T$2,'Energy balance options'!$A$7:$A$3000,HeatGen!$A550)</f>
        <v>0</v>
      </c>
      <c r="U550">
        <f>SUMIFS('Energy balance options'!$G$7:$G$3000,'Energy balance options'!$B$7:$B$3000,HeatGen!U$2,'Energy balance options'!$A$7:$A$3000,HeatGen!$A550)</f>
        <v>0</v>
      </c>
      <c r="V550">
        <f>SUMIFS('Energy balance options'!$G$7:$G$3000,'Energy balance options'!$B$7:$B$3000,HeatGen!V$2,'Energy balance options'!$A$7:$A$3000,HeatGen!$A550)</f>
        <v>0</v>
      </c>
      <c r="W550">
        <f>SUMIFS('Energy balance options'!$G$7:$G$3000,'Energy balance options'!$B$7:$B$3000,HeatGen!W$2,'Energy balance options'!$A$7:$A$3000,HeatGen!$A550)</f>
        <v>0</v>
      </c>
      <c r="X550">
        <f>SUMIFS('Energy balance options'!$G$7:$G$3000,'Energy balance options'!$B$7:$B$3000,HeatGen!X$2,'Energy balance options'!$A$7:$A$3000,HeatGen!$A550)</f>
        <v>0</v>
      </c>
      <c r="Y550">
        <f t="shared" si="136"/>
        <v>0</v>
      </c>
      <c r="Z550">
        <f t="shared" si="137"/>
        <v>0</v>
      </c>
      <c r="AA550">
        <f t="shared" si="138"/>
        <v>0</v>
      </c>
      <c r="AB550">
        <f t="shared" si="139"/>
        <v>0</v>
      </c>
      <c r="AC550">
        <f t="shared" si="140"/>
        <v>0</v>
      </c>
      <c r="AD550">
        <f t="shared" si="141"/>
        <v>0</v>
      </c>
      <c r="AE550">
        <f t="shared" si="142"/>
        <v>0</v>
      </c>
      <c r="AF550">
        <f t="shared" si="143"/>
        <v>0</v>
      </c>
      <c r="AG550">
        <f t="shared" si="144"/>
        <v>0</v>
      </c>
      <c r="AH550">
        <f t="shared" si="145"/>
        <v>0</v>
      </c>
      <c r="AI550">
        <f t="shared" si="146"/>
        <v>0</v>
      </c>
      <c r="AJ550">
        <f t="shared" si="147"/>
        <v>0</v>
      </c>
      <c r="AK550">
        <f t="shared" si="148"/>
        <v>0</v>
      </c>
      <c r="AL550">
        <f t="shared" si="149"/>
        <v>0</v>
      </c>
      <c r="AM550">
        <f t="shared" si="150"/>
        <v>0</v>
      </c>
      <c r="AN550">
        <f t="shared" si="151"/>
        <v>0</v>
      </c>
      <c r="AO550">
        <f t="shared" si="152"/>
        <v>0</v>
      </c>
    </row>
    <row r="551" spans="1:41" x14ac:dyDescent="0.2">
      <c r="A551" s="9">
        <f>'Cost per option'!A559</f>
        <v>0</v>
      </c>
      <c r="B551" t="str">
        <f>_xlfn.IFNA(VLOOKUP(A551,'Energy balance options'!A$7:C$3000,3,FALSE),"")</f>
        <v/>
      </c>
      <c r="C551">
        <f>SUMIFS('Energy balance options'!$F$7:$F$3000,'Energy balance options'!$B$7:$B$3000,HeatGen!C$2,'Energy balance options'!$A$7:$A$3000,HeatGen!$A551)</f>
        <v>0</v>
      </c>
      <c r="D551">
        <f>SUMIFS('Energy balance options'!$F$7:$F$3000,'Energy balance options'!$B$7:$B$3000,HeatGen!D$2,'Energy balance options'!$A$7:$A$3000,HeatGen!$A551)</f>
        <v>0</v>
      </c>
      <c r="E551">
        <f>SUMIFS('Energy balance options'!$F$7:$F$3000,'Energy balance options'!$B$7:$B$3000,HeatGen!E$2,'Energy balance options'!$A$7:$A$3000,HeatGen!$A551)</f>
        <v>0</v>
      </c>
      <c r="F551">
        <f>SUMIFS('Energy balance options'!$F$7:$F$3000,'Energy balance options'!$B$7:$B$3000,HeatGen!F$2,'Energy balance options'!$A$7:$A$3000,HeatGen!$A551)</f>
        <v>0</v>
      </c>
      <c r="G551">
        <f>SUMIFS('Energy balance options'!$F$7:$F$3000,'Energy balance options'!$B$7:$B$3000,HeatGen!G$2,'Energy balance options'!$A$7:$A$3000,HeatGen!$A551)</f>
        <v>0</v>
      </c>
      <c r="H551">
        <f>SUMIFS('Energy balance options'!$G$7:$G$3000,'Energy balance options'!$B$7:$B$3000,HeatGen!H$2,'Energy balance options'!$A$7:$A$3000,HeatGen!$A551)</f>
        <v>0</v>
      </c>
      <c r="I551">
        <f>SUMIFS('Energy balance options'!$G$7:$G$3000,'Energy balance options'!$B$7:$B$3000,HeatGen!I$2,'Energy balance options'!$A$7:$A$3000,HeatGen!$A551)</f>
        <v>0</v>
      </c>
      <c r="J551">
        <f>SUMIFS('Energy balance options'!$G$7:$G$3000,'Energy balance options'!$B$7:$B$3000,HeatGen!J$2,'Energy balance options'!$A$7:$A$3000,HeatGen!$A551)</f>
        <v>0</v>
      </c>
      <c r="K551">
        <f>SUMIFS('Energy balance options'!$G$7:$G$3000,'Energy balance options'!$B$7:$B$3000,HeatGen!K$2,'Energy balance options'!$A$7:$A$3000,HeatGen!$A551)</f>
        <v>0</v>
      </c>
      <c r="L551">
        <f>SUMIFS('Energy balance options'!$G$7:$G$3000,'Energy balance options'!$B$7:$B$3000,HeatGen!L$2,'Energy balance options'!$A$7:$A$3000,HeatGen!$A551)</f>
        <v>0</v>
      </c>
      <c r="M551">
        <f>SUMIFS('Energy balance options'!$G$7:$G$3000,'Energy balance options'!$B$7:$B$3000,HeatGen!M$2,'Energy balance options'!$A$7:$A$3000,HeatGen!$A551)</f>
        <v>0</v>
      </c>
      <c r="N551">
        <f>SUMIFS('Energy balance options'!$G$7:$G$3000,'Energy balance options'!$B$7:$B$3000,HeatGen!N$2,'Energy balance options'!$A$7:$A$3000,HeatGen!$A551)</f>
        <v>0</v>
      </c>
      <c r="O551">
        <f>SUMIFS('Energy balance options'!$G$7:$G$3000,'Energy balance options'!$B$7:$B$3000,HeatGen!O$2,'Energy balance options'!$A$7:$A$3000,HeatGen!$A551)</f>
        <v>0</v>
      </c>
      <c r="P551">
        <f>SUMIFS('Energy balance options'!$G$7:$G$3000,'Energy balance options'!$B$7:$B$3000,HeatGen!P$2,'Energy balance options'!$A$7:$A$3000,HeatGen!$A551)</f>
        <v>0</v>
      </c>
      <c r="Q551">
        <f>SUMIFS('Energy balance options'!$G$7:$G$3000,'Energy balance options'!$B$7:$B$3000,HeatGen!Q$2,'Energy balance options'!$A$7:$A$3000,HeatGen!$A551)</f>
        <v>0</v>
      </c>
      <c r="R551">
        <f>SUMIFS('Energy balance options'!$G$7:$G$3000,'Energy balance options'!$B$7:$B$3000,HeatGen!R$2,'Energy balance options'!$A$7:$A$3000,HeatGen!$A551)</f>
        <v>0</v>
      </c>
      <c r="S551">
        <f>SUMIFS('Energy balance options'!$G$7:$G$3000,'Energy balance options'!$B$7:$B$3000,HeatGen!S$2,'Energy balance options'!$A$7:$A$3000,HeatGen!$A551)</f>
        <v>0</v>
      </c>
      <c r="T551">
        <f>SUMIFS('Energy balance options'!$G$7:$G$3000,'Energy balance options'!$B$7:$B$3000,HeatGen!T$2,'Energy balance options'!$A$7:$A$3000,HeatGen!$A551)</f>
        <v>0</v>
      </c>
      <c r="U551">
        <f>SUMIFS('Energy balance options'!$G$7:$G$3000,'Energy balance options'!$B$7:$B$3000,HeatGen!U$2,'Energy balance options'!$A$7:$A$3000,HeatGen!$A551)</f>
        <v>0</v>
      </c>
      <c r="V551">
        <f>SUMIFS('Energy balance options'!$G$7:$G$3000,'Energy balance options'!$B$7:$B$3000,HeatGen!V$2,'Energy balance options'!$A$7:$A$3000,HeatGen!$A551)</f>
        <v>0</v>
      </c>
      <c r="W551">
        <f>SUMIFS('Energy balance options'!$G$7:$G$3000,'Energy balance options'!$B$7:$B$3000,HeatGen!W$2,'Energy balance options'!$A$7:$A$3000,HeatGen!$A551)</f>
        <v>0</v>
      </c>
      <c r="X551">
        <f>SUMIFS('Energy balance options'!$G$7:$G$3000,'Energy balance options'!$B$7:$B$3000,HeatGen!X$2,'Energy balance options'!$A$7:$A$3000,HeatGen!$A551)</f>
        <v>0</v>
      </c>
      <c r="Y551">
        <f t="shared" si="136"/>
        <v>0</v>
      </c>
      <c r="Z551">
        <f t="shared" si="137"/>
        <v>0</v>
      </c>
      <c r="AA551">
        <f t="shared" si="138"/>
        <v>0</v>
      </c>
      <c r="AB551">
        <f t="shared" si="139"/>
        <v>0</v>
      </c>
      <c r="AC551">
        <f t="shared" si="140"/>
        <v>0</v>
      </c>
      <c r="AD551">
        <f t="shared" si="141"/>
        <v>0</v>
      </c>
      <c r="AE551">
        <f t="shared" si="142"/>
        <v>0</v>
      </c>
      <c r="AF551">
        <f t="shared" si="143"/>
        <v>0</v>
      </c>
      <c r="AG551">
        <f t="shared" si="144"/>
        <v>0</v>
      </c>
      <c r="AH551">
        <f t="shared" si="145"/>
        <v>0</v>
      </c>
      <c r="AI551">
        <f t="shared" si="146"/>
        <v>0</v>
      </c>
      <c r="AJ551">
        <f t="shared" si="147"/>
        <v>0</v>
      </c>
      <c r="AK551">
        <f t="shared" si="148"/>
        <v>0</v>
      </c>
      <c r="AL551">
        <f t="shared" si="149"/>
        <v>0</v>
      </c>
      <c r="AM551">
        <f t="shared" si="150"/>
        <v>0</v>
      </c>
      <c r="AN551">
        <f t="shared" si="151"/>
        <v>0</v>
      </c>
      <c r="AO551">
        <f t="shared" si="152"/>
        <v>0</v>
      </c>
    </row>
    <row r="552" spans="1:41" x14ac:dyDescent="0.2">
      <c r="A552" s="9">
        <f>'Cost per option'!A560</f>
        <v>0</v>
      </c>
      <c r="B552" t="str">
        <f>_xlfn.IFNA(VLOOKUP(A552,'Energy balance options'!A$7:C$3000,3,FALSE),"")</f>
        <v/>
      </c>
      <c r="C552">
        <f>SUMIFS('Energy balance options'!$F$7:$F$3000,'Energy balance options'!$B$7:$B$3000,HeatGen!C$2,'Energy balance options'!$A$7:$A$3000,HeatGen!$A552)</f>
        <v>0</v>
      </c>
      <c r="D552">
        <f>SUMIFS('Energy balance options'!$F$7:$F$3000,'Energy balance options'!$B$7:$B$3000,HeatGen!D$2,'Energy balance options'!$A$7:$A$3000,HeatGen!$A552)</f>
        <v>0</v>
      </c>
      <c r="E552">
        <f>SUMIFS('Energy balance options'!$F$7:$F$3000,'Energy balance options'!$B$7:$B$3000,HeatGen!E$2,'Energy balance options'!$A$7:$A$3000,HeatGen!$A552)</f>
        <v>0</v>
      </c>
      <c r="F552">
        <f>SUMIFS('Energy balance options'!$F$7:$F$3000,'Energy balance options'!$B$7:$B$3000,HeatGen!F$2,'Energy balance options'!$A$7:$A$3000,HeatGen!$A552)</f>
        <v>0</v>
      </c>
      <c r="G552">
        <f>SUMIFS('Energy balance options'!$F$7:$F$3000,'Energy balance options'!$B$7:$B$3000,HeatGen!G$2,'Energy balance options'!$A$7:$A$3000,HeatGen!$A552)</f>
        <v>0</v>
      </c>
      <c r="H552">
        <f>SUMIFS('Energy balance options'!$G$7:$G$3000,'Energy balance options'!$B$7:$B$3000,HeatGen!H$2,'Energy balance options'!$A$7:$A$3000,HeatGen!$A552)</f>
        <v>0</v>
      </c>
      <c r="I552">
        <f>SUMIFS('Energy balance options'!$G$7:$G$3000,'Energy balance options'!$B$7:$B$3000,HeatGen!I$2,'Energy balance options'!$A$7:$A$3000,HeatGen!$A552)</f>
        <v>0</v>
      </c>
      <c r="J552">
        <f>SUMIFS('Energy balance options'!$G$7:$G$3000,'Energy balance options'!$B$7:$B$3000,HeatGen!J$2,'Energy balance options'!$A$7:$A$3000,HeatGen!$A552)</f>
        <v>0</v>
      </c>
      <c r="K552">
        <f>SUMIFS('Energy balance options'!$G$7:$G$3000,'Energy balance options'!$B$7:$B$3000,HeatGen!K$2,'Energy balance options'!$A$7:$A$3000,HeatGen!$A552)</f>
        <v>0</v>
      </c>
      <c r="L552">
        <f>SUMIFS('Energy balance options'!$G$7:$G$3000,'Energy balance options'!$B$7:$B$3000,HeatGen!L$2,'Energy balance options'!$A$7:$A$3000,HeatGen!$A552)</f>
        <v>0</v>
      </c>
      <c r="M552">
        <f>SUMIFS('Energy balance options'!$G$7:$G$3000,'Energy balance options'!$B$7:$B$3000,HeatGen!M$2,'Energy balance options'!$A$7:$A$3000,HeatGen!$A552)</f>
        <v>0</v>
      </c>
      <c r="N552">
        <f>SUMIFS('Energy balance options'!$G$7:$G$3000,'Energy balance options'!$B$7:$B$3000,HeatGen!N$2,'Energy balance options'!$A$7:$A$3000,HeatGen!$A552)</f>
        <v>0</v>
      </c>
      <c r="O552">
        <f>SUMIFS('Energy balance options'!$G$7:$G$3000,'Energy balance options'!$B$7:$B$3000,HeatGen!O$2,'Energy balance options'!$A$7:$A$3000,HeatGen!$A552)</f>
        <v>0</v>
      </c>
      <c r="P552">
        <f>SUMIFS('Energy balance options'!$G$7:$G$3000,'Energy balance options'!$B$7:$B$3000,HeatGen!P$2,'Energy balance options'!$A$7:$A$3000,HeatGen!$A552)</f>
        <v>0</v>
      </c>
      <c r="Q552">
        <f>SUMIFS('Energy balance options'!$G$7:$G$3000,'Energy balance options'!$B$7:$B$3000,HeatGen!Q$2,'Energy balance options'!$A$7:$A$3000,HeatGen!$A552)</f>
        <v>0</v>
      </c>
      <c r="R552">
        <f>SUMIFS('Energy balance options'!$G$7:$G$3000,'Energy balance options'!$B$7:$B$3000,HeatGen!R$2,'Energy balance options'!$A$7:$A$3000,HeatGen!$A552)</f>
        <v>0</v>
      </c>
      <c r="S552">
        <f>SUMIFS('Energy balance options'!$G$7:$G$3000,'Energy balance options'!$B$7:$B$3000,HeatGen!S$2,'Energy balance options'!$A$7:$A$3000,HeatGen!$A552)</f>
        <v>0</v>
      </c>
      <c r="T552">
        <f>SUMIFS('Energy balance options'!$G$7:$G$3000,'Energy balance options'!$B$7:$B$3000,HeatGen!T$2,'Energy balance options'!$A$7:$A$3000,HeatGen!$A552)</f>
        <v>0</v>
      </c>
      <c r="U552">
        <f>SUMIFS('Energy balance options'!$G$7:$G$3000,'Energy balance options'!$B$7:$B$3000,HeatGen!U$2,'Energy balance options'!$A$7:$A$3000,HeatGen!$A552)</f>
        <v>0</v>
      </c>
      <c r="V552">
        <f>SUMIFS('Energy balance options'!$G$7:$G$3000,'Energy balance options'!$B$7:$B$3000,HeatGen!V$2,'Energy balance options'!$A$7:$A$3000,HeatGen!$A552)</f>
        <v>0</v>
      </c>
      <c r="W552">
        <f>SUMIFS('Energy balance options'!$G$7:$G$3000,'Energy balance options'!$B$7:$B$3000,HeatGen!W$2,'Energy balance options'!$A$7:$A$3000,HeatGen!$A552)</f>
        <v>0</v>
      </c>
      <c r="X552">
        <f>SUMIFS('Energy balance options'!$G$7:$G$3000,'Energy balance options'!$B$7:$B$3000,HeatGen!X$2,'Energy balance options'!$A$7:$A$3000,HeatGen!$A552)</f>
        <v>0</v>
      </c>
      <c r="Y552">
        <f t="shared" si="136"/>
        <v>0</v>
      </c>
      <c r="Z552">
        <f t="shared" si="137"/>
        <v>0</v>
      </c>
      <c r="AA552">
        <f t="shared" si="138"/>
        <v>0</v>
      </c>
      <c r="AB552">
        <f t="shared" si="139"/>
        <v>0</v>
      </c>
      <c r="AC552">
        <f t="shared" si="140"/>
        <v>0</v>
      </c>
      <c r="AD552">
        <f t="shared" si="141"/>
        <v>0</v>
      </c>
      <c r="AE552">
        <f t="shared" si="142"/>
        <v>0</v>
      </c>
      <c r="AF552">
        <f t="shared" si="143"/>
        <v>0</v>
      </c>
      <c r="AG552">
        <f t="shared" si="144"/>
        <v>0</v>
      </c>
      <c r="AH552">
        <f t="shared" si="145"/>
        <v>0</v>
      </c>
      <c r="AI552">
        <f t="shared" si="146"/>
        <v>0</v>
      </c>
      <c r="AJ552">
        <f t="shared" si="147"/>
        <v>0</v>
      </c>
      <c r="AK552">
        <f t="shared" si="148"/>
        <v>0</v>
      </c>
      <c r="AL552">
        <f t="shared" si="149"/>
        <v>0</v>
      </c>
      <c r="AM552">
        <f t="shared" si="150"/>
        <v>0</v>
      </c>
      <c r="AN552">
        <f t="shared" si="151"/>
        <v>0</v>
      </c>
      <c r="AO552">
        <f t="shared" si="152"/>
        <v>0</v>
      </c>
    </row>
    <row r="553" spans="1:41" x14ac:dyDescent="0.2">
      <c r="A553" s="9">
        <f>'Cost per option'!A561</f>
        <v>0</v>
      </c>
      <c r="B553" t="str">
        <f>_xlfn.IFNA(VLOOKUP(A553,'Energy balance options'!A$7:C$3000,3,FALSE),"")</f>
        <v/>
      </c>
      <c r="C553">
        <f>SUMIFS('Energy balance options'!$F$7:$F$3000,'Energy balance options'!$B$7:$B$3000,HeatGen!C$2,'Energy balance options'!$A$7:$A$3000,HeatGen!$A553)</f>
        <v>0</v>
      </c>
      <c r="D553">
        <f>SUMIFS('Energy balance options'!$F$7:$F$3000,'Energy balance options'!$B$7:$B$3000,HeatGen!D$2,'Energy balance options'!$A$7:$A$3000,HeatGen!$A553)</f>
        <v>0</v>
      </c>
      <c r="E553">
        <f>SUMIFS('Energy balance options'!$F$7:$F$3000,'Energy balance options'!$B$7:$B$3000,HeatGen!E$2,'Energy balance options'!$A$7:$A$3000,HeatGen!$A553)</f>
        <v>0</v>
      </c>
      <c r="F553">
        <f>SUMIFS('Energy balance options'!$F$7:$F$3000,'Energy balance options'!$B$7:$B$3000,HeatGen!F$2,'Energy balance options'!$A$7:$A$3000,HeatGen!$A553)</f>
        <v>0</v>
      </c>
      <c r="G553">
        <f>SUMIFS('Energy balance options'!$F$7:$F$3000,'Energy balance options'!$B$7:$B$3000,HeatGen!G$2,'Energy balance options'!$A$7:$A$3000,HeatGen!$A553)</f>
        <v>0</v>
      </c>
      <c r="H553">
        <f>SUMIFS('Energy balance options'!$G$7:$G$3000,'Energy balance options'!$B$7:$B$3000,HeatGen!H$2,'Energy balance options'!$A$7:$A$3000,HeatGen!$A553)</f>
        <v>0</v>
      </c>
      <c r="I553">
        <f>SUMIFS('Energy balance options'!$G$7:$G$3000,'Energy balance options'!$B$7:$B$3000,HeatGen!I$2,'Energy balance options'!$A$7:$A$3000,HeatGen!$A553)</f>
        <v>0</v>
      </c>
      <c r="J553">
        <f>SUMIFS('Energy balance options'!$G$7:$G$3000,'Energy balance options'!$B$7:$B$3000,HeatGen!J$2,'Energy balance options'!$A$7:$A$3000,HeatGen!$A553)</f>
        <v>0</v>
      </c>
      <c r="K553">
        <f>SUMIFS('Energy balance options'!$G$7:$G$3000,'Energy balance options'!$B$7:$B$3000,HeatGen!K$2,'Energy balance options'!$A$7:$A$3000,HeatGen!$A553)</f>
        <v>0</v>
      </c>
      <c r="L553">
        <f>SUMIFS('Energy balance options'!$G$7:$G$3000,'Energy balance options'!$B$7:$B$3000,HeatGen!L$2,'Energy balance options'!$A$7:$A$3000,HeatGen!$A553)</f>
        <v>0</v>
      </c>
      <c r="M553">
        <f>SUMIFS('Energy balance options'!$G$7:$G$3000,'Energy balance options'!$B$7:$B$3000,HeatGen!M$2,'Energy balance options'!$A$7:$A$3000,HeatGen!$A553)</f>
        <v>0</v>
      </c>
      <c r="N553">
        <f>SUMIFS('Energy balance options'!$G$7:$G$3000,'Energy balance options'!$B$7:$B$3000,HeatGen!N$2,'Energy balance options'!$A$7:$A$3000,HeatGen!$A553)</f>
        <v>0</v>
      </c>
      <c r="O553">
        <f>SUMIFS('Energy balance options'!$G$7:$G$3000,'Energy balance options'!$B$7:$B$3000,HeatGen!O$2,'Energy balance options'!$A$7:$A$3000,HeatGen!$A553)</f>
        <v>0</v>
      </c>
      <c r="P553">
        <f>SUMIFS('Energy balance options'!$G$7:$G$3000,'Energy balance options'!$B$7:$B$3000,HeatGen!P$2,'Energy balance options'!$A$7:$A$3000,HeatGen!$A553)</f>
        <v>0</v>
      </c>
      <c r="Q553">
        <f>SUMIFS('Energy balance options'!$G$7:$G$3000,'Energy balance options'!$B$7:$B$3000,HeatGen!Q$2,'Energy balance options'!$A$7:$A$3000,HeatGen!$A553)</f>
        <v>0</v>
      </c>
      <c r="R553">
        <f>SUMIFS('Energy balance options'!$G$7:$G$3000,'Energy balance options'!$B$7:$B$3000,HeatGen!R$2,'Energy balance options'!$A$7:$A$3000,HeatGen!$A553)</f>
        <v>0</v>
      </c>
      <c r="S553">
        <f>SUMIFS('Energy balance options'!$G$7:$G$3000,'Energy balance options'!$B$7:$B$3000,HeatGen!S$2,'Energy balance options'!$A$7:$A$3000,HeatGen!$A553)</f>
        <v>0</v>
      </c>
      <c r="T553">
        <f>SUMIFS('Energy balance options'!$G$7:$G$3000,'Energy balance options'!$B$7:$B$3000,HeatGen!T$2,'Energy balance options'!$A$7:$A$3000,HeatGen!$A553)</f>
        <v>0</v>
      </c>
      <c r="U553">
        <f>SUMIFS('Energy balance options'!$G$7:$G$3000,'Energy balance options'!$B$7:$B$3000,HeatGen!U$2,'Energy balance options'!$A$7:$A$3000,HeatGen!$A553)</f>
        <v>0</v>
      </c>
      <c r="V553">
        <f>SUMIFS('Energy balance options'!$G$7:$G$3000,'Energy balance options'!$B$7:$B$3000,HeatGen!V$2,'Energy balance options'!$A$7:$A$3000,HeatGen!$A553)</f>
        <v>0</v>
      </c>
      <c r="W553">
        <f>SUMIFS('Energy balance options'!$G$7:$G$3000,'Energy balance options'!$B$7:$B$3000,HeatGen!W$2,'Energy balance options'!$A$7:$A$3000,HeatGen!$A553)</f>
        <v>0</v>
      </c>
      <c r="X553">
        <f>SUMIFS('Energy balance options'!$G$7:$G$3000,'Energy balance options'!$B$7:$B$3000,HeatGen!X$2,'Energy balance options'!$A$7:$A$3000,HeatGen!$A553)</f>
        <v>0</v>
      </c>
      <c r="Y553">
        <f t="shared" si="136"/>
        <v>0</v>
      </c>
      <c r="Z553">
        <f t="shared" si="137"/>
        <v>0</v>
      </c>
      <c r="AA553">
        <f t="shared" si="138"/>
        <v>0</v>
      </c>
      <c r="AB553">
        <f t="shared" si="139"/>
        <v>0</v>
      </c>
      <c r="AC553">
        <f t="shared" si="140"/>
        <v>0</v>
      </c>
      <c r="AD553">
        <f t="shared" si="141"/>
        <v>0</v>
      </c>
      <c r="AE553">
        <f t="shared" si="142"/>
        <v>0</v>
      </c>
      <c r="AF553">
        <f t="shared" si="143"/>
        <v>0</v>
      </c>
      <c r="AG553">
        <f t="shared" si="144"/>
        <v>0</v>
      </c>
      <c r="AH553">
        <f t="shared" si="145"/>
        <v>0</v>
      </c>
      <c r="AI553">
        <f t="shared" si="146"/>
        <v>0</v>
      </c>
      <c r="AJ553">
        <f t="shared" si="147"/>
        <v>0</v>
      </c>
      <c r="AK553">
        <f t="shared" si="148"/>
        <v>0</v>
      </c>
      <c r="AL553">
        <f t="shared" si="149"/>
        <v>0</v>
      </c>
      <c r="AM553">
        <f t="shared" si="150"/>
        <v>0</v>
      </c>
      <c r="AN553">
        <f t="shared" si="151"/>
        <v>0</v>
      </c>
      <c r="AO553">
        <f t="shared" si="152"/>
        <v>0</v>
      </c>
    </row>
    <row r="554" spans="1:41" x14ac:dyDescent="0.2">
      <c r="A554" s="9">
        <f>'Cost per option'!A562</f>
        <v>0</v>
      </c>
      <c r="B554" t="str">
        <f>_xlfn.IFNA(VLOOKUP(A554,'Energy balance options'!A$7:C$3000,3,FALSE),"")</f>
        <v/>
      </c>
      <c r="C554">
        <f>SUMIFS('Energy balance options'!$F$7:$F$3000,'Energy balance options'!$B$7:$B$3000,HeatGen!C$2,'Energy balance options'!$A$7:$A$3000,HeatGen!$A554)</f>
        <v>0</v>
      </c>
      <c r="D554">
        <f>SUMIFS('Energy balance options'!$F$7:$F$3000,'Energy balance options'!$B$7:$B$3000,HeatGen!D$2,'Energy balance options'!$A$7:$A$3000,HeatGen!$A554)</f>
        <v>0</v>
      </c>
      <c r="E554">
        <f>SUMIFS('Energy balance options'!$F$7:$F$3000,'Energy balance options'!$B$7:$B$3000,HeatGen!E$2,'Energy balance options'!$A$7:$A$3000,HeatGen!$A554)</f>
        <v>0</v>
      </c>
      <c r="F554">
        <f>SUMIFS('Energy balance options'!$F$7:$F$3000,'Energy balance options'!$B$7:$B$3000,HeatGen!F$2,'Energy balance options'!$A$7:$A$3000,HeatGen!$A554)</f>
        <v>0</v>
      </c>
      <c r="G554">
        <f>SUMIFS('Energy balance options'!$F$7:$F$3000,'Energy balance options'!$B$7:$B$3000,HeatGen!G$2,'Energy balance options'!$A$7:$A$3000,HeatGen!$A554)</f>
        <v>0</v>
      </c>
      <c r="H554">
        <f>SUMIFS('Energy balance options'!$G$7:$G$3000,'Energy balance options'!$B$7:$B$3000,HeatGen!H$2,'Energy balance options'!$A$7:$A$3000,HeatGen!$A554)</f>
        <v>0</v>
      </c>
      <c r="I554">
        <f>SUMIFS('Energy balance options'!$G$7:$G$3000,'Energy balance options'!$B$7:$B$3000,HeatGen!I$2,'Energy balance options'!$A$7:$A$3000,HeatGen!$A554)</f>
        <v>0</v>
      </c>
      <c r="J554">
        <f>SUMIFS('Energy balance options'!$G$7:$G$3000,'Energy balance options'!$B$7:$B$3000,HeatGen!J$2,'Energy balance options'!$A$7:$A$3000,HeatGen!$A554)</f>
        <v>0</v>
      </c>
      <c r="K554">
        <f>SUMIFS('Energy balance options'!$G$7:$G$3000,'Energy balance options'!$B$7:$B$3000,HeatGen!K$2,'Energy balance options'!$A$7:$A$3000,HeatGen!$A554)</f>
        <v>0</v>
      </c>
      <c r="L554">
        <f>SUMIFS('Energy balance options'!$G$7:$G$3000,'Energy balance options'!$B$7:$B$3000,HeatGen!L$2,'Energy balance options'!$A$7:$A$3000,HeatGen!$A554)</f>
        <v>0</v>
      </c>
      <c r="M554">
        <f>SUMIFS('Energy balance options'!$G$7:$G$3000,'Energy balance options'!$B$7:$B$3000,HeatGen!M$2,'Energy balance options'!$A$7:$A$3000,HeatGen!$A554)</f>
        <v>0</v>
      </c>
      <c r="N554">
        <f>SUMIFS('Energy balance options'!$G$7:$G$3000,'Energy balance options'!$B$7:$B$3000,HeatGen!N$2,'Energy balance options'!$A$7:$A$3000,HeatGen!$A554)</f>
        <v>0</v>
      </c>
      <c r="O554">
        <f>SUMIFS('Energy balance options'!$G$7:$G$3000,'Energy balance options'!$B$7:$B$3000,HeatGen!O$2,'Energy balance options'!$A$7:$A$3000,HeatGen!$A554)</f>
        <v>0</v>
      </c>
      <c r="P554">
        <f>SUMIFS('Energy balance options'!$G$7:$G$3000,'Energy balance options'!$B$7:$B$3000,HeatGen!P$2,'Energy balance options'!$A$7:$A$3000,HeatGen!$A554)</f>
        <v>0</v>
      </c>
      <c r="Q554">
        <f>SUMIFS('Energy balance options'!$G$7:$G$3000,'Energy balance options'!$B$7:$B$3000,HeatGen!Q$2,'Energy balance options'!$A$7:$A$3000,HeatGen!$A554)</f>
        <v>0</v>
      </c>
      <c r="R554">
        <f>SUMIFS('Energy balance options'!$G$7:$G$3000,'Energy balance options'!$B$7:$B$3000,HeatGen!R$2,'Energy balance options'!$A$7:$A$3000,HeatGen!$A554)</f>
        <v>0</v>
      </c>
      <c r="S554">
        <f>SUMIFS('Energy balance options'!$G$7:$G$3000,'Energy balance options'!$B$7:$B$3000,HeatGen!S$2,'Energy balance options'!$A$7:$A$3000,HeatGen!$A554)</f>
        <v>0</v>
      </c>
      <c r="T554">
        <f>SUMIFS('Energy balance options'!$G$7:$G$3000,'Energy balance options'!$B$7:$B$3000,HeatGen!T$2,'Energy balance options'!$A$7:$A$3000,HeatGen!$A554)</f>
        <v>0</v>
      </c>
      <c r="U554">
        <f>SUMIFS('Energy balance options'!$G$7:$G$3000,'Energy balance options'!$B$7:$B$3000,HeatGen!U$2,'Energy balance options'!$A$7:$A$3000,HeatGen!$A554)</f>
        <v>0</v>
      </c>
      <c r="V554">
        <f>SUMIFS('Energy balance options'!$G$7:$G$3000,'Energy balance options'!$B$7:$B$3000,HeatGen!V$2,'Energy balance options'!$A$7:$A$3000,HeatGen!$A554)</f>
        <v>0</v>
      </c>
      <c r="W554">
        <f>SUMIFS('Energy balance options'!$G$7:$G$3000,'Energy balance options'!$B$7:$B$3000,HeatGen!W$2,'Energy balance options'!$A$7:$A$3000,HeatGen!$A554)</f>
        <v>0</v>
      </c>
      <c r="X554">
        <f>SUMIFS('Energy balance options'!$G$7:$G$3000,'Energy balance options'!$B$7:$B$3000,HeatGen!X$2,'Energy balance options'!$A$7:$A$3000,HeatGen!$A554)</f>
        <v>0</v>
      </c>
      <c r="Y554">
        <f t="shared" si="136"/>
        <v>0</v>
      </c>
      <c r="Z554">
        <f t="shared" si="137"/>
        <v>0</v>
      </c>
      <c r="AA554">
        <f t="shared" si="138"/>
        <v>0</v>
      </c>
      <c r="AB554">
        <f t="shared" si="139"/>
        <v>0</v>
      </c>
      <c r="AC554">
        <f t="shared" si="140"/>
        <v>0</v>
      </c>
      <c r="AD554">
        <f t="shared" si="141"/>
        <v>0</v>
      </c>
      <c r="AE554">
        <f t="shared" si="142"/>
        <v>0</v>
      </c>
      <c r="AF554">
        <f t="shared" si="143"/>
        <v>0</v>
      </c>
      <c r="AG554">
        <f t="shared" si="144"/>
        <v>0</v>
      </c>
      <c r="AH554">
        <f t="shared" si="145"/>
        <v>0</v>
      </c>
      <c r="AI554">
        <f t="shared" si="146"/>
        <v>0</v>
      </c>
      <c r="AJ554">
        <f t="shared" si="147"/>
        <v>0</v>
      </c>
      <c r="AK554">
        <f t="shared" si="148"/>
        <v>0</v>
      </c>
      <c r="AL554">
        <f t="shared" si="149"/>
        <v>0</v>
      </c>
      <c r="AM554">
        <f t="shared" si="150"/>
        <v>0</v>
      </c>
      <c r="AN554">
        <f t="shared" si="151"/>
        <v>0</v>
      </c>
      <c r="AO554">
        <f t="shared" si="152"/>
        <v>0</v>
      </c>
    </row>
    <row r="555" spans="1:41" x14ac:dyDescent="0.2">
      <c r="A555" s="9">
        <f>'Cost per option'!A563</f>
        <v>0</v>
      </c>
      <c r="B555" t="str">
        <f>_xlfn.IFNA(VLOOKUP(A555,'Energy balance options'!A$7:C$3000,3,FALSE),"")</f>
        <v/>
      </c>
      <c r="C555">
        <f>SUMIFS('Energy balance options'!$F$7:$F$3000,'Energy balance options'!$B$7:$B$3000,HeatGen!C$2,'Energy balance options'!$A$7:$A$3000,HeatGen!$A555)</f>
        <v>0</v>
      </c>
      <c r="D555">
        <f>SUMIFS('Energy balance options'!$F$7:$F$3000,'Energy balance options'!$B$7:$B$3000,HeatGen!D$2,'Energy balance options'!$A$7:$A$3000,HeatGen!$A555)</f>
        <v>0</v>
      </c>
      <c r="E555">
        <f>SUMIFS('Energy balance options'!$F$7:$F$3000,'Energy balance options'!$B$7:$B$3000,HeatGen!E$2,'Energy balance options'!$A$7:$A$3000,HeatGen!$A555)</f>
        <v>0</v>
      </c>
      <c r="F555">
        <f>SUMIFS('Energy balance options'!$F$7:$F$3000,'Energy balance options'!$B$7:$B$3000,HeatGen!F$2,'Energy balance options'!$A$7:$A$3000,HeatGen!$A555)</f>
        <v>0</v>
      </c>
      <c r="G555">
        <f>SUMIFS('Energy balance options'!$F$7:$F$3000,'Energy balance options'!$B$7:$B$3000,HeatGen!G$2,'Energy balance options'!$A$7:$A$3000,HeatGen!$A555)</f>
        <v>0</v>
      </c>
      <c r="H555">
        <f>SUMIFS('Energy balance options'!$G$7:$G$3000,'Energy balance options'!$B$7:$B$3000,HeatGen!H$2,'Energy balance options'!$A$7:$A$3000,HeatGen!$A555)</f>
        <v>0</v>
      </c>
      <c r="I555">
        <f>SUMIFS('Energy balance options'!$G$7:$G$3000,'Energy balance options'!$B$7:$B$3000,HeatGen!I$2,'Energy balance options'!$A$7:$A$3000,HeatGen!$A555)</f>
        <v>0</v>
      </c>
      <c r="J555">
        <f>SUMIFS('Energy balance options'!$G$7:$G$3000,'Energy balance options'!$B$7:$B$3000,HeatGen!J$2,'Energy balance options'!$A$7:$A$3000,HeatGen!$A555)</f>
        <v>0</v>
      </c>
      <c r="K555">
        <f>SUMIFS('Energy balance options'!$G$7:$G$3000,'Energy balance options'!$B$7:$B$3000,HeatGen!K$2,'Energy balance options'!$A$7:$A$3000,HeatGen!$A555)</f>
        <v>0</v>
      </c>
      <c r="L555">
        <f>SUMIFS('Energy balance options'!$G$7:$G$3000,'Energy balance options'!$B$7:$B$3000,HeatGen!L$2,'Energy balance options'!$A$7:$A$3000,HeatGen!$A555)</f>
        <v>0</v>
      </c>
      <c r="M555">
        <f>SUMIFS('Energy balance options'!$G$7:$G$3000,'Energy balance options'!$B$7:$B$3000,HeatGen!M$2,'Energy balance options'!$A$7:$A$3000,HeatGen!$A555)</f>
        <v>0</v>
      </c>
      <c r="N555">
        <f>SUMIFS('Energy balance options'!$G$7:$G$3000,'Energy balance options'!$B$7:$B$3000,HeatGen!N$2,'Energy balance options'!$A$7:$A$3000,HeatGen!$A555)</f>
        <v>0</v>
      </c>
      <c r="O555">
        <f>SUMIFS('Energy balance options'!$G$7:$G$3000,'Energy balance options'!$B$7:$B$3000,HeatGen!O$2,'Energy balance options'!$A$7:$A$3000,HeatGen!$A555)</f>
        <v>0</v>
      </c>
      <c r="P555">
        <f>SUMIFS('Energy balance options'!$G$7:$G$3000,'Energy balance options'!$B$7:$B$3000,HeatGen!P$2,'Energy balance options'!$A$7:$A$3000,HeatGen!$A555)</f>
        <v>0</v>
      </c>
      <c r="Q555">
        <f>SUMIFS('Energy balance options'!$G$7:$G$3000,'Energy balance options'!$B$7:$B$3000,HeatGen!Q$2,'Energy balance options'!$A$7:$A$3000,HeatGen!$A555)</f>
        <v>0</v>
      </c>
      <c r="R555">
        <f>SUMIFS('Energy balance options'!$G$7:$G$3000,'Energy balance options'!$B$7:$B$3000,HeatGen!R$2,'Energy balance options'!$A$7:$A$3000,HeatGen!$A555)</f>
        <v>0</v>
      </c>
      <c r="S555">
        <f>SUMIFS('Energy balance options'!$G$7:$G$3000,'Energy balance options'!$B$7:$B$3000,HeatGen!S$2,'Energy balance options'!$A$7:$A$3000,HeatGen!$A555)</f>
        <v>0</v>
      </c>
      <c r="T555">
        <f>SUMIFS('Energy balance options'!$G$7:$G$3000,'Energy balance options'!$B$7:$B$3000,HeatGen!T$2,'Energy balance options'!$A$7:$A$3000,HeatGen!$A555)</f>
        <v>0</v>
      </c>
      <c r="U555">
        <f>SUMIFS('Energy balance options'!$G$7:$G$3000,'Energy balance options'!$B$7:$B$3000,HeatGen!U$2,'Energy balance options'!$A$7:$A$3000,HeatGen!$A555)</f>
        <v>0</v>
      </c>
      <c r="V555">
        <f>SUMIFS('Energy balance options'!$G$7:$G$3000,'Energy balance options'!$B$7:$B$3000,HeatGen!V$2,'Energy balance options'!$A$7:$A$3000,HeatGen!$A555)</f>
        <v>0</v>
      </c>
      <c r="W555">
        <f>SUMIFS('Energy balance options'!$G$7:$G$3000,'Energy balance options'!$B$7:$B$3000,HeatGen!W$2,'Energy balance options'!$A$7:$A$3000,HeatGen!$A555)</f>
        <v>0</v>
      </c>
      <c r="X555">
        <f>SUMIFS('Energy balance options'!$G$7:$G$3000,'Energy balance options'!$B$7:$B$3000,HeatGen!X$2,'Energy balance options'!$A$7:$A$3000,HeatGen!$A555)</f>
        <v>0</v>
      </c>
      <c r="Y555">
        <f t="shared" si="136"/>
        <v>0</v>
      </c>
      <c r="Z555">
        <f t="shared" si="137"/>
        <v>0</v>
      </c>
      <c r="AA555">
        <f t="shared" si="138"/>
        <v>0</v>
      </c>
      <c r="AB555">
        <f t="shared" si="139"/>
        <v>0</v>
      </c>
      <c r="AC555">
        <f t="shared" si="140"/>
        <v>0</v>
      </c>
      <c r="AD555">
        <f t="shared" si="141"/>
        <v>0</v>
      </c>
      <c r="AE555">
        <f t="shared" si="142"/>
        <v>0</v>
      </c>
      <c r="AF555">
        <f t="shared" si="143"/>
        <v>0</v>
      </c>
      <c r="AG555">
        <f t="shared" si="144"/>
        <v>0</v>
      </c>
      <c r="AH555">
        <f t="shared" si="145"/>
        <v>0</v>
      </c>
      <c r="AI555">
        <f t="shared" si="146"/>
        <v>0</v>
      </c>
      <c r="AJ555">
        <f t="shared" si="147"/>
        <v>0</v>
      </c>
      <c r="AK555">
        <f t="shared" si="148"/>
        <v>0</v>
      </c>
      <c r="AL555">
        <f t="shared" si="149"/>
        <v>0</v>
      </c>
      <c r="AM555">
        <f t="shared" si="150"/>
        <v>0</v>
      </c>
      <c r="AN555">
        <f t="shared" si="151"/>
        <v>0</v>
      </c>
      <c r="AO555">
        <f t="shared" si="152"/>
        <v>0</v>
      </c>
    </row>
    <row r="556" spans="1:41" x14ac:dyDescent="0.2">
      <c r="A556" s="9">
        <f>'Cost per option'!A564</f>
        <v>0</v>
      </c>
      <c r="B556" t="str">
        <f>_xlfn.IFNA(VLOOKUP(A556,'Energy balance options'!A$7:C$3000,3,FALSE),"")</f>
        <v/>
      </c>
      <c r="C556">
        <f>SUMIFS('Energy balance options'!$F$7:$F$3000,'Energy balance options'!$B$7:$B$3000,HeatGen!C$2,'Energy balance options'!$A$7:$A$3000,HeatGen!$A556)</f>
        <v>0</v>
      </c>
      <c r="D556">
        <f>SUMIFS('Energy balance options'!$F$7:$F$3000,'Energy balance options'!$B$7:$B$3000,HeatGen!D$2,'Energy balance options'!$A$7:$A$3000,HeatGen!$A556)</f>
        <v>0</v>
      </c>
      <c r="E556">
        <f>SUMIFS('Energy balance options'!$F$7:$F$3000,'Energy balance options'!$B$7:$B$3000,HeatGen!E$2,'Energy balance options'!$A$7:$A$3000,HeatGen!$A556)</f>
        <v>0</v>
      </c>
      <c r="F556">
        <f>SUMIFS('Energy balance options'!$F$7:$F$3000,'Energy balance options'!$B$7:$B$3000,HeatGen!F$2,'Energy balance options'!$A$7:$A$3000,HeatGen!$A556)</f>
        <v>0</v>
      </c>
      <c r="G556">
        <f>SUMIFS('Energy balance options'!$F$7:$F$3000,'Energy balance options'!$B$7:$B$3000,HeatGen!G$2,'Energy balance options'!$A$7:$A$3000,HeatGen!$A556)</f>
        <v>0</v>
      </c>
      <c r="H556">
        <f>SUMIFS('Energy balance options'!$G$7:$G$3000,'Energy balance options'!$B$7:$B$3000,HeatGen!H$2,'Energy balance options'!$A$7:$A$3000,HeatGen!$A556)</f>
        <v>0</v>
      </c>
      <c r="I556">
        <f>SUMIFS('Energy balance options'!$G$7:$G$3000,'Energy balance options'!$B$7:$B$3000,HeatGen!I$2,'Energy balance options'!$A$7:$A$3000,HeatGen!$A556)</f>
        <v>0</v>
      </c>
      <c r="J556">
        <f>SUMIFS('Energy balance options'!$G$7:$G$3000,'Energy balance options'!$B$7:$B$3000,HeatGen!J$2,'Energy balance options'!$A$7:$A$3000,HeatGen!$A556)</f>
        <v>0</v>
      </c>
      <c r="K556">
        <f>SUMIFS('Energy balance options'!$G$7:$G$3000,'Energy balance options'!$B$7:$B$3000,HeatGen!K$2,'Energy balance options'!$A$7:$A$3000,HeatGen!$A556)</f>
        <v>0</v>
      </c>
      <c r="L556">
        <f>SUMIFS('Energy balance options'!$G$7:$G$3000,'Energy balance options'!$B$7:$B$3000,HeatGen!L$2,'Energy balance options'!$A$7:$A$3000,HeatGen!$A556)</f>
        <v>0</v>
      </c>
      <c r="M556">
        <f>SUMIFS('Energy balance options'!$G$7:$G$3000,'Energy balance options'!$B$7:$B$3000,HeatGen!M$2,'Energy balance options'!$A$7:$A$3000,HeatGen!$A556)</f>
        <v>0</v>
      </c>
      <c r="N556">
        <f>SUMIFS('Energy balance options'!$G$7:$G$3000,'Energy balance options'!$B$7:$B$3000,HeatGen!N$2,'Energy balance options'!$A$7:$A$3000,HeatGen!$A556)</f>
        <v>0</v>
      </c>
      <c r="O556">
        <f>SUMIFS('Energy balance options'!$G$7:$G$3000,'Energy balance options'!$B$7:$B$3000,HeatGen!O$2,'Energy balance options'!$A$7:$A$3000,HeatGen!$A556)</f>
        <v>0</v>
      </c>
      <c r="P556">
        <f>SUMIFS('Energy balance options'!$G$7:$G$3000,'Energy balance options'!$B$7:$B$3000,HeatGen!P$2,'Energy balance options'!$A$7:$A$3000,HeatGen!$A556)</f>
        <v>0</v>
      </c>
      <c r="Q556">
        <f>SUMIFS('Energy balance options'!$G$7:$G$3000,'Energy balance options'!$B$7:$B$3000,HeatGen!Q$2,'Energy balance options'!$A$7:$A$3000,HeatGen!$A556)</f>
        <v>0</v>
      </c>
      <c r="R556">
        <f>SUMIFS('Energy balance options'!$G$7:$G$3000,'Energy balance options'!$B$7:$B$3000,HeatGen!R$2,'Energy balance options'!$A$7:$A$3000,HeatGen!$A556)</f>
        <v>0</v>
      </c>
      <c r="S556">
        <f>SUMIFS('Energy balance options'!$G$7:$G$3000,'Energy balance options'!$B$7:$B$3000,HeatGen!S$2,'Energy balance options'!$A$7:$A$3000,HeatGen!$A556)</f>
        <v>0</v>
      </c>
      <c r="T556">
        <f>SUMIFS('Energy balance options'!$G$7:$G$3000,'Energy balance options'!$B$7:$B$3000,HeatGen!T$2,'Energy balance options'!$A$7:$A$3000,HeatGen!$A556)</f>
        <v>0</v>
      </c>
      <c r="U556">
        <f>SUMIFS('Energy balance options'!$G$7:$G$3000,'Energy balance options'!$B$7:$B$3000,HeatGen!U$2,'Energy balance options'!$A$7:$A$3000,HeatGen!$A556)</f>
        <v>0</v>
      </c>
      <c r="V556">
        <f>SUMIFS('Energy balance options'!$G$7:$G$3000,'Energy balance options'!$B$7:$B$3000,HeatGen!V$2,'Energy balance options'!$A$7:$A$3000,HeatGen!$A556)</f>
        <v>0</v>
      </c>
      <c r="W556">
        <f>SUMIFS('Energy balance options'!$G$7:$G$3000,'Energy balance options'!$B$7:$B$3000,HeatGen!W$2,'Energy balance options'!$A$7:$A$3000,HeatGen!$A556)</f>
        <v>0</v>
      </c>
      <c r="X556">
        <f>SUMIFS('Energy balance options'!$G$7:$G$3000,'Energy balance options'!$B$7:$B$3000,HeatGen!X$2,'Energy balance options'!$A$7:$A$3000,HeatGen!$A556)</f>
        <v>0</v>
      </c>
      <c r="Y556">
        <f t="shared" si="136"/>
        <v>0</v>
      </c>
      <c r="Z556">
        <f t="shared" si="137"/>
        <v>0</v>
      </c>
      <c r="AA556">
        <f t="shared" si="138"/>
        <v>0</v>
      </c>
      <c r="AB556">
        <f t="shared" si="139"/>
        <v>0</v>
      </c>
      <c r="AC556">
        <f t="shared" si="140"/>
        <v>0</v>
      </c>
      <c r="AD556">
        <f t="shared" si="141"/>
        <v>0</v>
      </c>
      <c r="AE556">
        <f t="shared" si="142"/>
        <v>0</v>
      </c>
      <c r="AF556">
        <f t="shared" si="143"/>
        <v>0</v>
      </c>
      <c r="AG556">
        <f t="shared" si="144"/>
        <v>0</v>
      </c>
      <c r="AH556">
        <f t="shared" si="145"/>
        <v>0</v>
      </c>
      <c r="AI556">
        <f t="shared" si="146"/>
        <v>0</v>
      </c>
      <c r="AJ556">
        <f t="shared" si="147"/>
        <v>0</v>
      </c>
      <c r="AK556">
        <f t="shared" si="148"/>
        <v>0</v>
      </c>
      <c r="AL556">
        <f t="shared" si="149"/>
        <v>0</v>
      </c>
      <c r="AM556">
        <f t="shared" si="150"/>
        <v>0</v>
      </c>
      <c r="AN556">
        <f t="shared" si="151"/>
        <v>0</v>
      </c>
      <c r="AO556">
        <f t="shared" si="152"/>
        <v>0</v>
      </c>
    </row>
    <row r="557" spans="1:41" x14ac:dyDescent="0.2">
      <c r="A557" s="9">
        <f>'Cost per option'!A565</f>
        <v>0</v>
      </c>
      <c r="B557" t="str">
        <f>_xlfn.IFNA(VLOOKUP(A557,'Energy balance options'!A$7:C$3000,3,FALSE),"")</f>
        <v/>
      </c>
      <c r="C557">
        <f>SUMIFS('Energy balance options'!$F$7:$F$3000,'Energy balance options'!$B$7:$B$3000,HeatGen!C$2,'Energy balance options'!$A$7:$A$3000,HeatGen!$A557)</f>
        <v>0</v>
      </c>
      <c r="D557">
        <f>SUMIFS('Energy balance options'!$F$7:$F$3000,'Energy balance options'!$B$7:$B$3000,HeatGen!D$2,'Energy balance options'!$A$7:$A$3000,HeatGen!$A557)</f>
        <v>0</v>
      </c>
      <c r="E557">
        <f>SUMIFS('Energy balance options'!$F$7:$F$3000,'Energy balance options'!$B$7:$B$3000,HeatGen!E$2,'Energy balance options'!$A$7:$A$3000,HeatGen!$A557)</f>
        <v>0</v>
      </c>
      <c r="F557">
        <f>SUMIFS('Energy balance options'!$F$7:$F$3000,'Energy balance options'!$B$7:$B$3000,HeatGen!F$2,'Energy balance options'!$A$7:$A$3000,HeatGen!$A557)</f>
        <v>0</v>
      </c>
      <c r="G557">
        <f>SUMIFS('Energy balance options'!$F$7:$F$3000,'Energy balance options'!$B$7:$B$3000,HeatGen!G$2,'Energy balance options'!$A$7:$A$3000,HeatGen!$A557)</f>
        <v>0</v>
      </c>
      <c r="H557">
        <f>SUMIFS('Energy balance options'!$G$7:$G$3000,'Energy balance options'!$B$7:$B$3000,HeatGen!H$2,'Energy balance options'!$A$7:$A$3000,HeatGen!$A557)</f>
        <v>0</v>
      </c>
      <c r="I557">
        <f>SUMIFS('Energy balance options'!$G$7:$G$3000,'Energy balance options'!$B$7:$B$3000,HeatGen!I$2,'Energy balance options'!$A$7:$A$3000,HeatGen!$A557)</f>
        <v>0</v>
      </c>
      <c r="J557">
        <f>SUMIFS('Energy balance options'!$G$7:$G$3000,'Energy balance options'!$B$7:$B$3000,HeatGen!J$2,'Energy balance options'!$A$7:$A$3000,HeatGen!$A557)</f>
        <v>0</v>
      </c>
      <c r="K557">
        <f>SUMIFS('Energy balance options'!$G$7:$G$3000,'Energy balance options'!$B$7:$B$3000,HeatGen!K$2,'Energy balance options'!$A$7:$A$3000,HeatGen!$A557)</f>
        <v>0</v>
      </c>
      <c r="L557">
        <f>SUMIFS('Energy balance options'!$G$7:$G$3000,'Energy balance options'!$B$7:$B$3000,HeatGen!L$2,'Energy balance options'!$A$7:$A$3000,HeatGen!$A557)</f>
        <v>0</v>
      </c>
      <c r="M557">
        <f>SUMIFS('Energy balance options'!$G$7:$G$3000,'Energy balance options'!$B$7:$B$3000,HeatGen!M$2,'Energy balance options'!$A$7:$A$3000,HeatGen!$A557)</f>
        <v>0</v>
      </c>
      <c r="N557">
        <f>SUMIFS('Energy balance options'!$G$7:$G$3000,'Energy balance options'!$B$7:$B$3000,HeatGen!N$2,'Energy balance options'!$A$7:$A$3000,HeatGen!$A557)</f>
        <v>0</v>
      </c>
      <c r="O557">
        <f>SUMIFS('Energy balance options'!$G$7:$G$3000,'Energy balance options'!$B$7:$B$3000,HeatGen!O$2,'Energy balance options'!$A$7:$A$3000,HeatGen!$A557)</f>
        <v>0</v>
      </c>
      <c r="P557">
        <f>SUMIFS('Energy balance options'!$G$7:$G$3000,'Energy balance options'!$B$7:$B$3000,HeatGen!P$2,'Energy balance options'!$A$7:$A$3000,HeatGen!$A557)</f>
        <v>0</v>
      </c>
      <c r="Q557">
        <f>SUMIFS('Energy balance options'!$G$7:$G$3000,'Energy balance options'!$B$7:$B$3000,HeatGen!Q$2,'Energy balance options'!$A$7:$A$3000,HeatGen!$A557)</f>
        <v>0</v>
      </c>
      <c r="R557">
        <f>SUMIFS('Energy balance options'!$G$7:$G$3000,'Energy balance options'!$B$7:$B$3000,HeatGen!R$2,'Energy balance options'!$A$7:$A$3000,HeatGen!$A557)</f>
        <v>0</v>
      </c>
      <c r="S557">
        <f>SUMIFS('Energy balance options'!$G$7:$G$3000,'Energy balance options'!$B$7:$B$3000,HeatGen!S$2,'Energy balance options'!$A$7:$A$3000,HeatGen!$A557)</f>
        <v>0</v>
      </c>
      <c r="T557">
        <f>SUMIFS('Energy balance options'!$G$7:$G$3000,'Energy balance options'!$B$7:$B$3000,HeatGen!T$2,'Energy balance options'!$A$7:$A$3000,HeatGen!$A557)</f>
        <v>0</v>
      </c>
      <c r="U557">
        <f>SUMIFS('Energy balance options'!$G$7:$G$3000,'Energy balance options'!$B$7:$B$3000,HeatGen!U$2,'Energy balance options'!$A$7:$A$3000,HeatGen!$A557)</f>
        <v>0</v>
      </c>
      <c r="V557">
        <f>SUMIFS('Energy balance options'!$G$7:$G$3000,'Energy balance options'!$B$7:$B$3000,HeatGen!V$2,'Energy balance options'!$A$7:$A$3000,HeatGen!$A557)</f>
        <v>0</v>
      </c>
      <c r="W557">
        <f>SUMIFS('Energy balance options'!$G$7:$G$3000,'Energy balance options'!$B$7:$B$3000,HeatGen!W$2,'Energy balance options'!$A$7:$A$3000,HeatGen!$A557)</f>
        <v>0</v>
      </c>
      <c r="X557">
        <f>SUMIFS('Energy balance options'!$G$7:$G$3000,'Energy balance options'!$B$7:$B$3000,HeatGen!X$2,'Energy balance options'!$A$7:$A$3000,HeatGen!$A557)</f>
        <v>0</v>
      </c>
      <c r="Y557">
        <f t="shared" si="136"/>
        <v>0</v>
      </c>
      <c r="Z557">
        <f t="shared" si="137"/>
        <v>0</v>
      </c>
      <c r="AA557">
        <f t="shared" si="138"/>
        <v>0</v>
      </c>
      <c r="AB557">
        <f t="shared" si="139"/>
        <v>0</v>
      </c>
      <c r="AC557">
        <f t="shared" si="140"/>
        <v>0</v>
      </c>
      <c r="AD557">
        <f t="shared" si="141"/>
        <v>0</v>
      </c>
      <c r="AE557">
        <f t="shared" si="142"/>
        <v>0</v>
      </c>
      <c r="AF557">
        <f t="shared" si="143"/>
        <v>0</v>
      </c>
      <c r="AG557">
        <f t="shared" si="144"/>
        <v>0</v>
      </c>
      <c r="AH557">
        <f t="shared" si="145"/>
        <v>0</v>
      </c>
      <c r="AI557">
        <f t="shared" si="146"/>
        <v>0</v>
      </c>
      <c r="AJ557">
        <f t="shared" si="147"/>
        <v>0</v>
      </c>
      <c r="AK557">
        <f t="shared" si="148"/>
        <v>0</v>
      </c>
      <c r="AL557">
        <f t="shared" si="149"/>
        <v>0</v>
      </c>
      <c r="AM557">
        <f t="shared" si="150"/>
        <v>0</v>
      </c>
      <c r="AN557">
        <f t="shared" si="151"/>
        <v>0</v>
      </c>
      <c r="AO557">
        <f t="shared" si="152"/>
        <v>0</v>
      </c>
    </row>
    <row r="558" spans="1:41" x14ac:dyDescent="0.2">
      <c r="A558" s="9">
        <f>'Cost per option'!A566</f>
        <v>0</v>
      </c>
      <c r="B558" t="str">
        <f>_xlfn.IFNA(VLOOKUP(A558,'Energy balance options'!A$7:C$3000,3,FALSE),"")</f>
        <v/>
      </c>
      <c r="C558">
        <f>SUMIFS('Energy balance options'!$F$7:$F$3000,'Energy balance options'!$B$7:$B$3000,HeatGen!C$2,'Energy balance options'!$A$7:$A$3000,HeatGen!$A558)</f>
        <v>0</v>
      </c>
      <c r="D558">
        <f>SUMIFS('Energy balance options'!$F$7:$F$3000,'Energy balance options'!$B$7:$B$3000,HeatGen!D$2,'Energy balance options'!$A$7:$A$3000,HeatGen!$A558)</f>
        <v>0</v>
      </c>
      <c r="E558">
        <f>SUMIFS('Energy balance options'!$F$7:$F$3000,'Energy balance options'!$B$7:$B$3000,HeatGen!E$2,'Energy balance options'!$A$7:$A$3000,HeatGen!$A558)</f>
        <v>0</v>
      </c>
      <c r="F558">
        <f>SUMIFS('Energy balance options'!$F$7:$F$3000,'Energy balance options'!$B$7:$B$3000,HeatGen!F$2,'Energy balance options'!$A$7:$A$3000,HeatGen!$A558)</f>
        <v>0</v>
      </c>
      <c r="G558">
        <f>SUMIFS('Energy balance options'!$F$7:$F$3000,'Energy balance options'!$B$7:$B$3000,HeatGen!G$2,'Energy balance options'!$A$7:$A$3000,HeatGen!$A558)</f>
        <v>0</v>
      </c>
      <c r="H558">
        <f>SUMIFS('Energy balance options'!$G$7:$G$3000,'Energy balance options'!$B$7:$B$3000,HeatGen!H$2,'Energy balance options'!$A$7:$A$3000,HeatGen!$A558)</f>
        <v>0</v>
      </c>
      <c r="I558">
        <f>SUMIFS('Energy balance options'!$G$7:$G$3000,'Energy balance options'!$B$7:$B$3000,HeatGen!I$2,'Energy balance options'!$A$7:$A$3000,HeatGen!$A558)</f>
        <v>0</v>
      </c>
      <c r="J558">
        <f>SUMIFS('Energy balance options'!$G$7:$G$3000,'Energy balance options'!$B$7:$B$3000,HeatGen!J$2,'Energy balance options'!$A$7:$A$3000,HeatGen!$A558)</f>
        <v>0</v>
      </c>
      <c r="K558">
        <f>SUMIFS('Energy balance options'!$G$7:$G$3000,'Energy balance options'!$B$7:$B$3000,HeatGen!K$2,'Energy balance options'!$A$7:$A$3000,HeatGen!$A558)</f>
        <v>0</v>
      </c>
      <c r="L558">
        <f>SUMIFS('Energy balance options'!$G$7:$G$3000,'Energy balance options'!$B$7:$B$3000,HeatGen!L$2,'Energy balance options'!$A$7:$A$3000,HeatGen!$A558)</f>
        <v>0</v>
      </c>
      <c r="M558">
        <f>SUMIFS('Energy balance options'!$G$7:$G$3000,'Energy balance options'!$B$7:$B$3000,HeatGen!M$2,'Energy balance options'!$A$7:$A$3000,HeatGen!$A558)</f>
        <v>0</v>
      </c>
      <c r="N558">
        <f>SUMIFS('Energy balance options'!$G$7:$G$3000,'Energy balance options'!$B$7:$B$3000,HeatGen!N$2,'Energy balance options'!$A$7:$A$3000,HeatGen!$A558)</f>
        <v>0</v>
      </c>
      <c r="O558">
        <f>SUMIFS('Energy balance options'!$G$7:$G$3000,'Energy balance options'!$B$7:$B$3000,HeatGen!O$2,'Energy balance options'!$A$7:$A$3000,HeatGen!$A558)</f>
        <v>0</v>
      </c>
      <c r="P558">
        <f>SUMIFS('Energy balance options'!$G$7:$G$3000,'Energy balance options'!$B$7:$B$3000,HeatGen!P$2,'Energy balance options'!$A$7:$A$3000,HeatGen!$A558)</f>
        <v>0</v>
      </c>
      <c r="Q558">
        <f>SUMIFS('Energy balance options'!$G$7:$G$3000,'Energy balance options'!$B$7:$B$3000,HeatGen!Q$2,'Energy balance options'!$A$7:$A$3000,HeatGen!$A558)</f>
        <v>0</v>
      </c>
      <c r="R558">
        <f>SUMIFS('Energy balance options'!$G$7:$G$3000,'Energy balance options'!$B$7:$B$3000,HeatGen!R$2,'Energy balance options'!$A$7:$A$3000,HeatGen!$A558)</f>
        <v>0</v>
      </c>
      <c r="S558">
        <f>SUMIFS('Energy balance options'!$G$7:$G$3000,'Energy balance options'!$B$7:$B$3000,HeatGen!S$2,'Energy balance options'!$A$7:$A$3000,HeatGen!$A558)</f>
        <v>0</v>
      </c>
      <c r="T558">
        <f>SUMIFS('Energy balance options'!$G$7:$G$3000,'Energy balance options'!$B$7:$B$3000,HeatGen!T$2,'Energy balance options'!$A$7:$A$3000,HeatGen!$A558)</f>
        <v>0</v>
      </c>
      <c r="U558">
        <f>SUMIFS('Energy balance options'!$G$7:$G$3000,'Energy balance options'!$B$7:$B$3000,HeatGen!U$2,'Energy balance options'!$A$7:$A$3000,HeatGen!$A558)</f>
        <v>0</v>
      </c>
      <c r="V558">
        <f>SUMIFS('Energy balance options'!$G$7:$G$3000,'Energy balance options'!$B$7:$B$3000,HeatGen!V$2,'Energy balance options'!$A$7:$A$3000,HeatGen!$A558)</f>
        <v>0</v>
      </c>
      <c r="W558">
        <f>SUMIFS('Energy balance options'!$G$7:$G$3000,'Energy balance options'!$B$7:$B$3000,HeatGen!W$2,'Energy balance options'!$A$7:$A$3000,HeatGen!$A558)</f>
        <v>0</v>
      </c>
      <c r="X558">
        <f>SUMIFS('Energy balance options'!$G$7:$G$3000,'Energy balance options'!$B$7:$B$3000,HeatGen!X$2,'Energy balance options'!$A$7:$A$3000,HeatGen!$A558)</f>
        <v>0</v>
      </c>
      <c r="Y558">
        <f t="shared" si="136"/>
        <v>0</v>
      </c>
      <c r="Z558">
        <f t="shared" si="137"/>
        <v>0</v>
      </c>
      <c r="AA558">
        <f t="shared" si="138"/>
        <v>0</v>
      </c>
      <c r="AB558">
        <f t="shared" si="139"/>
        <v>0</v>
      </c>
      <c r="AC558">
        <f t="shared" si="140"/>
        <v>0</v>
      </c>
      <c r="AD558">
        <f t="shared" si="141"/>
        <v>0</v>
      </c>
      <c r="AE558">
        <f t="shared" si="142"/>
        <v>0</v>
      </c>
      <c r="AF558">
        <f t="shared" si="143"/>
        <v>0</v>
      </c>
      <c r="AG558">
        <f t="shared" si="144"/>
        <v>0</v>
      </c>
      <c r="AH558">
        <f t="shared" si="145"/>
        <v>0</v>
      </c>
      <c r="AI558">
        <f t="shared" si="146"/>
        <v>0</v>
      </c>
      <c r="AJ558">
        <f t="shared" si="147"/>
        <v>0</v>
      </c>
      <c r="AK558">
        <f t="shared" si="148"/>
        <v>0</v>
      </c>
      <c r="AL558">
        <f t="shared" si="149"/>
        <v>0</v>
      </c>
      <c r="AM558">
        <f t="shared" si="150"/>
        <v>0</v>
      </c>
      <c r="AN558">
        <f t="shared" si="151"/>
        <v>0</v>
      </c>
      <c r="AO558">
        <f t="shared" si="152"/>
        <v>0</v>
      </c>
    </row>
    <row r="559" spans="1:41" x14ac:dyDescent="0.2">
      <c r="A559" s="9">
        <f>'Cost per option'!A567</f>
        <v>0</v>
      </c>
      <c r="B559" t="str">
        <f>_xlfn.IFNA(VLOOKUP(A559,'Energy balance options'!A$7:C$3000,3,FALSE),"")</f>
        <v/>
      </c>
      <c r="C559">
        <f>SUMIFS('Energy balance options'!$F$7:$F$3000,'Energy balance options'!$B$7:$B$3000,HeatGen!C$2,'Energy balance options'!$A$7:$A$3000,HeatGen!$A559)</f>
        <v>0</v>
      </c>
      <c r="D559">
        <f>SUMIFS('Energy balance options'!$F$7:$F$3000,'Energy balance options'!$B$7:$B$3000,HeatGen!D$2,'Energy balance options'!$A$7:$A$3000,HeatGen!$A559)</f>
        <v>0</v>
      </c>
      <c r="E559">
        <f>SUMIFS('Energy balance options'!$F$7:$F$3000,'Energy balance options'!$B$7:$B$3000,HeatGen!E$2,'Energy balance options'!$A$7:$A$3000,HeatGen!$A559)</f>
        <v>0</v>
      </c>
      <c r="F559">
        <f>SUMIFS('Energy balance options'!$F$7:$F$3000,'Energy balance options'!$B$7:$B$3000,HeatGen!F$2,'Energy balance options'!$A$7:$A$3000,HeatGen!$A559)</f>
        <v>0</v>
      </c>
      <c r="G559">
        <f>SUMIFS('Energy balance options'!$F$7:$F$3000,'Energy balance options'!$B$7:$B$3000,HeatGen!G$2,'Energy balance options'!$A$7:$A$3000,HeatGen!$A559)</f>
        <v>0</v>
      </c>
      <c r="H559">
        <f>SUMIFS('Energy balance options'!$G$7:$G$3000,'Energy balance options'!$B$7:$B$3000,HeatGen!H$2,'Energy balance options'!$A$7:$A$3000,HeatGen!$A559)</f>
        <v>0</v>
      </c>
      <c r="I559">
        <f>SUMIFS('Energy balance options'!$G$7:$G$3000,'Energy balance options'!$B$7:$B$3000,HeatGen!I$2,'Energy balance options'!$A$7:$A$3000,HeatGen!$A559)</f>
        <v>0</v>
      </c>
      <c r="J559">
        <f>SUMIFS('Energy balance options'!$G$7:$G$3000,'Energy balance options'!$B$7:$B$3000,HeatGen!J$2,'Energy balance options'!$A$7:$A$3000,HeatGen!$A559)</f>
        <v>0</v>
      </c>
      <c r="K559">
        <f>SUMIFS('Energy balance options'!$G$7:$G$3000,'Energy balance options'!$B$7:$B$3000,HeatGen!K$2,'Energy balance options'!$A$7:$A$3000,HeatGen!$A559)</f>
        <v>0</v>
      </c>
      <c r="L559">
        <f>SUMIFS('Energy balance options'!$G$7:$G$3000,'Energy balance options'!$B$7:$B$3000,HeatGen!L$2,'Energy balance options'!$A$7:$A$3000,HeatGen!$A559)</f>
        <v>0</v>
      </c>
      <c r="M559">
        <f>SUMIFS('Energy balance options'!$G$7:$G$3000,'Energy balance options'!$B$7:$B$3000,HeatGen!M$2,'Energy balance options'!$A$7:$A$3000,HeatGen!$A559)</f>
        <v>0</v>
      </c>
      <c r="N559">
        <f>SUMIFS('Energy balance options'!$G$7:$G$3000,'Energy balance options'!$B$7:$B$3000,HeatGen!N$2,'Energy balance options'!$A$7:$A$3000,HeatGen!$A559)</f>
        <v>0</v>
      </c>
      <c r="O559">
        <f>SUMIFS('Energy balance options'!$G$7:$G$3000,'Energy balance options'!$B$7:$B$3000,HeatGen!O$2,'Energy balance options'!$A$7:$A$3000,HeatGen!$A559)</f>
        <v>0</v>
      </c>
      <c r="P559">
        <f>SUMIFS('Energy balance options'!$G$7:$G$3000,'Energy balance options'!$B$7:$B$3000,HeatGen!P$2,'Energy balance options'!$A$7:$A$3000,HeatGen!$A559)</f>
        <v>0</v>
      </c>
      <c r="Q559">
        <f>SUMIFS('Energy balance options'!$G$7:$G$3000,'Energy balance options'!$B$7:$B$3000,HeatGen!Q$2,'Energy balance options'!$A$7:$A$3000,HeatGen!$A559)</f>
        <v>0</v>
      </c>
      <c r="R559">
        <f>SUMIFS('Energy balance options'!$G$7:$G$3000,'Energy balance options'!$B$7:$B$3000,HeatGen!R$2,'Energy balance options'!$A$7:$A$3000,HeatGen!$A559)</f>
        <v>0</v>
      </c>
      <c r="S559">
        <f>SUMIFS('Energy balance options'!$G$7:$G$3000,'Energy balance options'!$B$7:$B$3000,HeatGen!S$2,'Energy balance options'!$A$7:$A$3000,HeatGen!$A559)</f>
        <v>0</v>
      </c>
      <c r="T559">
        <f>SUMIFS('Energy balance options'!$G$7:$G$3000,'Energy balance options'!$B$7:$B$3000,HeatGen!T$2,'Energy balance options'!$A$7:$A$3000,HeatGen!$A559)</f>
        <v>0</v>
      </c>
      <c r="U559">
        <f>SUMIFS('Energy balance options'!$G$7:$G$3000,'Energy balance options'!$B$7:$B$3000,HeatGen!U$2,'Energy balance options'!$A$7:$A$3000,HeatGen!$A559)</f>
        <v>0</v>
      </c>
      <c r="V559">
        <f>SUMIFS('Energy balance options'!$G$7:$G$3000,'Energy balance options'!$B$7:$B$3000,HeatGen!V$2,'Energy balance options'!$A$7:$A$3000,HeatGen!$A559)</f>
        <v>0</v>
      </c>
      <c r="W559">
        <f>SUMIFS('Energy balance options'!$G$7:$G$3000,'Energy balance options'!$B$7:$B$3000,HeatGen!W$2,'Energy balance options'!$A$7:$A$3000,HeatGen!$A559)</f>
        <v>0</v>
      </c>
      <c r="X559">
        <f>SUMIFS('Energy balance options'!$G$7:$G$3000,'Energy balance options'!$B$7:$B$3000,HeatGen!X$2,'Energy balance options'!$A$7:$A$3000,HeatGen!$A559)</f>
        <v>0</v>
      </c>
      <c r="Y559">
        <f t="shared" si="136"/>
        <v>0</v>
      </c>
      <c r="Z559">
        <f t="shared" si="137"/>
        <v>0</v>
      </c>
      <c r="AA559">
        <f t="shared" si="138"/>
        <v>0</v>
      </c>
      <c r="AB559">
        <f t="shared" si="139"/>
        <v>0</v>
      </c>
      <c r="AC559">
        <f t="shared" si="140"/>
        <v>0</v>
      </c>
      <c r="AD559">
        <f t="shared" si="141"/>
        <v>0</v>
      </c>
      <c r="AE559">
        <f t="shared" si="142"/>
        <v>0</v>
      </c>
      <c r="AF559">
        <f t="shared" si="143"/>
        <v>0</v>
      </c>
      <c r="AG559">
        <f t="shared" si="144"/>
        <v>0</v>
      </c>
      <c r="AH559">
        <f t="shared" si="145"/>
        <v>0</v>
      </c>
      <c r="AI559">
        <f t="shared" si="146"/>
        <v>0</v>
      </c>
      <c r="AJ559">
        <f t="shared" si="147"/>
        <v>0</v>
      </c>
      <c r="AK559">
        <f t="shared" si="148"/>
        <v>0</v>
      </c>
      <c r="AL559">
        <f t="shared" si="149"/>
        <v>0</v>
      </c>
      <c r="AM559">
        <f t="shared" si="150"/>
        <v>0</v>
      </c>
      <c r="AN559">
        <f t="shared" si="151"/>
        <v>0</v>
      </c>
      <c r="AO559">
        <f t="shared" si="152"/>
        <v>0</v>
      </c>
    </row>
    <row r="560" spans="1:41" x14ac:dyDescent="0.2">
      <c r="A560" s="9">
        <f>'Cost per option'!A568</f>
        <v>0</v>
      </c>
      <c r="B560" t="str">
        <f>_xlfn.IFNA(VLOOKUP(A560,'Energy balance options'!A$7:C$3000,3,FALSE),"")</f>
        <v/>
      </c>
      <c r="C560">
        <f>SUMIFS('Energy balance options'!$F$7:$F$3000,'Energy balance options'!$B$7:$B$3000,HeatGen!C$2,'Energy balance options'!$A$7:$A$3000,HeatGen!$A560)</f>
        <v>0</v>
      </c>
      <c r="D560">
        <f>SUMIFS('Energy balance options'!$F$7:$F$3000,'Energy balance options'!$B$7:$B$3000,HeatGen!D$2,'Energy balance options'!$A$7:$A$3000,HeatGen!$A560)</f>
        <v>0</v>
      </c>
      <c r="E560">
        <f>SUMIFS('Energy balance options'!$F$7:$F$3000,'Energy balance options'!$B$7:$B$3000,HeatGen!E$2,'Energy balance options'!$A$7:$A$3000,HeatGen!$A560)</f>
        <v>0</v>
      </c>
      <c r="F560">
        <f>SUMIFS('Energy balance options'!$F$7:$F$3000,'Energy balance options'!$B$7:$B$3000,HeatGen!F$2,'Energy balance options'!$A$7:$A$3000,HeatGen!$A560)</f>
        <v>0</v>
      </c>
      <c r="G560">
        <f>SUMIFS('Energy balance options'!$F$7:$F$3000,'Energy balance options'!$B$7:$B$3000,HeatGen!G$2,'Energy balance options'!$A$7:$A$3000,HeatGen!$A560)</f>
        <v>0</v>
      </c>
      <c r="H560">
        <f>SUMIFS('Energy balance options'!$G$7:$G$3000,'Energy balance options'!$B$7:$B$3000,HeatGen!H$2,'Energy balance options'!$A$7:$A$3000,HeatGen!$A560)</f>
        <v>0</v>
      </c>
      <c r="I560">
        <f>SUMIFS('Energy balance options'!$G$7:$G$3000,'Energy balance options'!$B$7:$B$3000,HeatGen!I$2,'Energy balance options'!$A$7:$A$3000,HeatGen!$A560)</f>
        <v>0</v>
      </c>
      <c r="J560">
        <f>SUMIFS('Energy balance options'!$G$7:$G$3000,'Energy balance options'!$B$7:$B$3000,HeatGen!J$2,'Energy balance options'!$A$7:$A$3000,HeatGen!$A560)</f>
        <v>0</v>
      </c>
      <c r="K560">
        <f>SUMIFS('Energy balance options'!$G$7:$G$3000,'Energy balance options'!$B$7:$B$3000,HeatGen!K$2,'Energy balance options'!$A$7:$A$3000,HeatGen!$A560)</f>
        <v>0</v>
      </c>
      <c r="L560">
        <f>SUMIFS('Energy balance options'!$G$7:$G$3000,'Energy balance options'!$B$7:$B$3000,HeatGen!L$2,'Energy balance options'!$A$7:$A$3000,HeatGen!$A560)</f>
        <v>0</v>
      </c>
      <c r="M560">
        <f>SUMIFS('Energy balance options'!$G$7:$G$3000,'Energy balance options'!$B$7:$B$3000,HeatGen!M$2,'Energy balance options'!$A$7:$A$3000,HeatGen!$A560)</f>
        <v>0</v>
      </c>
      <c r="N560">
        <f>SUMIFS('Energy balance options'!$G$7:$G$3000,'Energy balance options'!$B$7:$B$3000,HeatGen!N$2,'Energy balance options'!$A$7:$A$3000,HeatGen!$A560)</f>
        <v>0</v>
      </c>
      <c r="O560">
        <f>SUMIFS('Energy balance options'!$G$7:$G$3000,'Energy balance options'!$B$7:$B$3000,HeatGen!O$2,'Energy balance options'!$A$7:$A$3000,HeatGen!$A560)</f>
        <v>0</v>
      </c>
      <c r="P560">
        <f>SUMIFS('Energy balance options'!$G$7:$G$3000,'Energy balance options'!$B$7:$B$3000,HeatGen!P$2,'Energy balance options'!$A$7:$A$3000,HeatGen!$A560)</f>
        <v>0</v>
      </c>
      <c r="Q560">
        <f>SUMIFS('Energy balance options'!$G$7:$G$3000,'Energy balance options'!$B$7:$B$3000,HeatGen!Q$2,'Energy balance options'!$A$7:$A$3000,HeatGen!$A560)</f>
        <v>0</v>
      </c>
      <c r="R560">
        <f>SUMIFS('Energy balance options'!$G$7:$G$3000,'Energy balance options'!$B$7:$B$3000,HeatGen!R$2,'Energy balance options'!$A$7:$A$3000,HeatGen!$A560)</f>
        <v>0</v>
      </c>
      <c r="S560">
        <f>SUMIFS('Energy balance options'!$G$7:$G$3000,'Energy balance options'!$B$7:$B$3000,HeatGen!S$2,'Energy balance options'!$A$7:$A$3000,HeatGen!$A560)</f>
        <v>0</v>
      </c>
      <c r="T560">
        <f>SUMIFS('Energy balance options'!$G$7:$G$3000,'Energy balance options'!$B$7:$B$3000,HeatGen!T$2,'Energy balance options'!$A$7:$A$3000,HeatGen!$A560)</f>
        <v>0</v>
      </c>
      <c r="U560">
        <f>SUMIFS('Energy balance options'!$G$7:$G$3000,'Energy balance options'!$B$7:$B$3000,HeatGen!U$2,'Energy balance options'!$A$7:$A$3000,HeatGen!$A560)</f>
        <v>0</v>
      </c>
      <c r="V560">
        <f>SUMIFS('Energy balance options'!$G$7:$G$3000,'Energy balance options'!$B$7:$B$3000,HeatGen!V$2,'Energy balance options'!$A$7:$A$3000,HeatGen!$A560)</f>
        <v>0</v>
      </c>
      <c r="W560">
        <f>SUMIFS('Energy balance options'!$G$7:$G$3000,'Energy balance options'!$B$7:$B$3000,HeatGen!W$2,'Energy balance options'!$A$7:$A$3000,HeatGen!$A560)</f>
        <v>0</v>
      </c>
      <c r="X560">
        <f>SUMIFS('Energy balance options'!$G$7:$G$3000,'Energy balance options'!$B$7:$B$3000,HeatGen!X$2,'Energy balance options'!$A$7:$A$3000,HeatGen!$A560)</f>
        <v>0</v>
      </c>
      <c r="Y560">
        <f t="shared" si="136"/>
        <v>0</v>
      </c>
      <c r="Z560">
        <f t="shared" si="137"/>
        <v>0</v>
      </c>
      <c r="AA560">
        <f t="shared" si="138"/>
        <v>0</v>
      </c>
      <c r="AB560">
        <f t="shared" si="139"/>
        <v>0</v>
      </c>
      <c r="AC560">
        <f t="shared" si="140"/>
        <v>0</v>
      </c>
      <c r="AD560">
        <f t="shared" si="141"/>
        <v>0</v>
      </c>
      <c r="AE560">
        <f t="shared" si="142"/>
        <v>0</v>
      </c>
      <c r="AF560">
        <f t="shared" si="143"/>
        <v>0</v>
      </c>
      <c r="AG560">
        <f t="shared" si="144"/>
        <v>0</v>
      </c>
      <c r="AH560">
        <f t="shared" si="145"/>
        <v>0</v>
      </c>
      <c r="AI560">
        <f t="shared" si="146"/>
        <v>0</v>
      </c>
      <c r="AJ560">
        <f t="shared" si="147"/>
        <v>0</v>
      </c>
      <c r="AK560">
        <f t="shared" si="148"/>
        <v>0</v>
      </c>
      <c r="AL560">
        <f t="shared" si="149"/>
        <v>0</v>
      </c>
      <c r="AM560">
        <f t="shared" si="150"/>
        <v>0</v>
      </c>
      <c r="AN560">
        <f t="shared" si="151"/>
        <v>0</v>
      </c>
      <c r="AO560">
        <f t="shared" si="152"/>
        <v>0</v>
      </c>
    </row>
    <row r="561" spans="1:41" x14ac:dyDescent="0.2">
      <c r="A561" s="9">
        <f>'Cost per option'!A569</f>
        <v>0</v>
      </c>
      <c r="B561" t="str">
        <f>_xlfn.IFNA(VLOOKUP(A561,'Energy balance options'!A$7:C$3000,3,FALSE),"")</f>
        <v/>
      </c>
      <c r="C561">
        <f>SUMIFS('Energy balance options'!$F$7:$F$3000,'Energy balance options'!$B$7:$B$3000,HeatGen!C$2,'Energy balance options'!$A$7:$A$3000,HeatGen!$A561)</f>
        <v>0</v>
      </c>
      <c r="D561">
        <f>SUMIFS('Energy balance options'!$F$7:$F$3000,'Energy balance options'!$B$7:$B$3000,HeatGen!D$2,'Energy balance options'!$A$7:$A$3000,HeatGen!$A561)</f>
        <v>0</v>
      </c>
      <c r="E561">
        <f>SUMIFS('Energy balance options'!$F$7:$F$3000,'Energy balance options'!$B$7:$B$3000,HeatGen!E$2,'Energy balance options'!$A$7:$A$3000,HeatGen!$A561)</f>
        <v>0</v>
      </c>
      <c r="F561">
        <f>SUMIFS('Energy balance options'!$F$7:$F$3000,'Energy balance options'!$B$7:$B$3000,HeatGen!F$2,'Energy balance options'!$A$7:$A$3000,HeatGen!$A561)</f>
        <v>0</v>
      </c>
      <c r="G561">
        <f>SUMIFS('Energy balance options'!$F$7:$F$3000,'Energy balance options'!$B$7:$B$3000,HeatGen!G$2,'Energy balance options'!$A$7:$A$3000,HeatGen!$A561)</f>
        <v>0</v>
      </c>
      <c r="H561">
        <f>SUMIFS('Energy balance options'!$G$7:$G$3000,'Energy balance options'!$B$7:$B$3000,HeatGen!H$2,'Energy balance options'!$A$7:$A$3000,HeatGen!$A561)</f>
        <v>0</v>
      </c>
      <c r="I561">
        <f>SUMIFS('Energy balance options'!$G$7:$G$3000,'Energy balance options'!$B$7:$B$3000,HeatGen!I$2,'Energy balance options'!$A$7:$A$3000,HeatGen!$A561)</f>
        <v>0</v>
      </c>
      <c r="J561">
        <f>SUMIFS('Energy balance options'!$G$7:$G$3000,'Energy balance options'!$B$7:$B$3000,HeatGen!J$2,'Energy balance options'!$A$7:$A$3000,HeatGen!$A561)</f>
        <v>0</v>
      </c>
      <c r="K561">
        <f>SUMIFS('Energy balance options'!$G$7:$G$3000,'Energy balance options'!$B$7:$B$3000,HeatGen!K$2,'Energy balance options'!$A$7:$A$3000,HeatGen!$A561)</f>
        <v>0</v>
      </c>
      <c r="L561">
        <f>SUMIFS('Energy balance options'!$G$7:$G$3000,'Energy balance options'!$B$7:$B$3000,HeatGen!L$2,'Energy balance options'!$A$7:$A$3000,HeatGen!$A561)</f>
        <v>0</v>
      </c>
      <c r="M561">
        <f>SUMIFS('Energy balance options'!$G$7:$G$3000,'Energy balance options'!$B$7:$B$3000,HeatGen!M$2,'Energy balance options'!$A$7:$A$3000,HeatGen!$A561)</f>
        <v>0</v>
      </c>
      <c r="N561">
        <f>SUMIFS('Energy balance options'!$G$7:$G$3000,'Energy balance options'!$B$7:$B$3000,HeatGen!N$2,'Energy balance options'!$A$7:$A$3000,HeatGen!$A561)</f>
        <v>0</v>
      </c>
      <c r="O561">
        <f>SUMIFS('Energy balance options'!$G$7:$G$3000,'Energy balance options'!$B$7:$B$3000,HeatGen!O$2,'Energy balance options'!$A$7:$A$3000,HeatGen!$A561)</f>
        <v>0</v>
      </c>
      <c r="P561">
        <f>SUMIFS('Energy balance options'!$G$7:$G$3000,'Energy balance options'!$B$7:$B$3000,HeatGen!P$2,'Energy balance options'!$A$7:$A$3000,HeatGen!$A561)</f>
        <v>0</v>
      </c>
      <c r="Q561">
        <f>SUMIFS('Energy balance options'!$G$7:$G$3000,'Energy balance options'!$B$7:$B$3000,HeatGen!Q$2,'Energy balance options'!$A$7:$A$3000,HeatGen!$A561)</f>
        <v>0</v>
      </c>
      <c r="R561">
        <f>SUMIFS('Energy balance options'!$G$7:$G$3000,'Energy balance options'!$B$7:$B$3000,HeatGen!R$2,'Energy balance options'!$A$7:$A$3000,HeatGen!$A561)</f>
        <v>0</v>
      </c>
      <c r="S561">
        <f>SUMIFS('Energy balance options'!$G$7:$G$3000,'Energy balance options'!$B$7:$B$3000,HeatGen!S$2,'Energy balance options'!$A$7:$A$3000,HeatGen!$A561)</f>
        <v>0</v>
      </c>
      <c r="T561">
        <f>SUMIFS('Energy balance options'!$G$7:$G$3000,'Energy balance options'!$B$7:$B$3000,HeatGen!T$2,'Energy balance options'!$A$7:$A$3000,HeatGen!$A561)</f>
        <v>0</v>
      </c>
      <c r="U561">
        <f>SUMIFS('Energy balance options'!$G$7:$G$3000,'Energy balance options'!$B$7:$B$3000,HeatGen!U$2,'Energy balance options'!$A$7:$A$3000,HeatGen!$A561)</f>
        <v>0</v>
      </c>
      <c r="V561">
        <f>SUMIFS('Energy balance options'!$G$7:$G$3000,'Energy balance options'!$B$7:$B$3000,HeatGen!V$2,'Energy balance options'!$A$7:$A$3000,HeatGen!$A561)</f>
        <v>0</v>
      </c>
      <c r="W561">
        <f>SUMIFS('Energy balance options'!$G$7:$G$3000,'Energy balance options'!$B$7:$B$3000,HeatGen!W$2,'Energy balance options'!$A$7:$A$3000,HeatGen!$A561)</f>
        <v>0</v>
      </c>
      <c r="X561">
        <f>SUMIFS('Energy balance options'!$G$7:$G$3000,'Energy balance options'!$B$7:$B$3000,HeatGen!X$2,'Energy balance options'!$A$7:$A$3000,HeatGen!$A561)</f>
        <v>0</v>
      </c>
      <c r="Y561">
        <f t="shared" si="136"/>
        <v>0</v>
      </c>
      <c r="Z561">
        <f t="shared" si="137"/>
        <v>0</v>
      </c>
      <c r="AA561">
        <f t="shared" si="138"/>
        <v>0</v>
      </c>
      <c r="AB561">
        <f t="shared" si="139"/>
        <v>0</v>
      </c>
      <c r="AC561">
        <f t="shared" si="140"/>
        <v>0</v>
      </c>
      <c r="AD561">
        <f t="shared" si="141"/>
        <v>0</v>
      </c>
      <c r="AE561">
        <f t="shared" si="142"/>
        <v>0</v>
      </c>
      <c r="AF561">
        <f t="shared" si="143"/>
        <v>0</v>
      </c>
      <c r="AG561">
        <f t="shared" si="144"/>
        <v>0</v>
      </c>
      <c r="AH561">
        <f t="shared" si="145"/>
        <v>0</v>
      </c>
      <c r="AI561">
        <f t="shared" si="146"/>
        <v>0</v>
      </c>
      <c r="AJ561">
        <f t="shared" si="147"/>
        <v>0</v>
      </c>
      <c r="AK561">
        <f t="shared" si="148"/>
        <v>0</v>
      </c>
      <c r="AL561">
        <f t="shared" si="149"/>
        <v>0</v>
      </c>
      <c r="AM561">
        <f t="shared" si="150"/>
        <v>0</v>
      </c>
      <c r="AN561">
        <f t="shared" si="151"/>
        <v>0</v>
      </c>
      <c r="AO561">
        <f t="shared" si="152"/>
        <v>0</v>
      </c>
    </row>
    <row r="562" spans="1:41" x14ac:dyDescent="0.2">
      <c r="A562" s="9">
        <f>'Cost per option'!A570</f>
        <v>0</v>
      </c>
      <c r="B562" t="str">
        <f>_xlfn.IFNA(VLOOKUP(A562,'Energy balance options'!A$7:C$3000,3,FALSE),"")</f>
        <v/>
      </c>
      <c r="C562">
        <f>SUMIFS('Energy balance options'!$F$7:$F$3000,'Energy balance options'!$B$7:$B$3000,HeatGen!C$2,'Energy balance options'!$A$7:$A$3000,HeatGen!$A562)</f>
        <v>0</v>
      </c>
      <c r="D562">
        <f>SUMIFS('Energy balance options'!$F$7:$F$3000,'Energy balance options'!$B$7:$B$3000,HeatGen!D$2,'Energy balance options'!$A$7:$A$3000,HeatGen!$A562)</f>
        <v>0</v>
      </c>
      <c r="E562">
        <f>SUMIFS('Energy balance options'!$F$7:$F$3000,'Energy balance options'!$B$7:$B$3000,HeatGen!E$2,'Energy balance options'!$A$7:$A$3000,HeatGen!$A562)</f>
        <v>0</v>
      </c>
      <c r="F562">
        <f>SUMIFS('Energy balance options'!$F$7:$F$3000,'Energy balance options'!$B$7:$B$3000,HeatGen!F$2,'Energy balance options'!$A$7:$A$3000,HeatGen!$A562)</f>
        <v>0</v>
      </c>
      <c r="G562">
        <f>SUMIFS('Energy balance options'!$F$7:$F$3000,'Energy balance options'!$B$7:$B$3000,HeatGen!G$2,'Energy balance options'!$A$7:$A$3000,HeatGen!$A562)</f>
        <v>0</v>
      </c>
      <c r="H562">
        <f>SUMIFS('Energy balance options'!$G$7:$G$3000,'Energy balance options'!$B$7:$B$3000,HeatGen!H$2,'Energy balance options'!$A$7:$A$3000,HeatGen!$A562)</f>
        <v>0</v>
      </c>
      <c r="I562">
        <f>SUMIFS('Energy balance options'!$G$7:$G$3000,'Energy balance options'!$B$7:$B$3000,HeatGen!I$2,'Energy balance options'!$A$7:$A$3000,HeatGen!$A562)</f>
        <v>0</v>
      </c>
      <c r="J562">
        <f>SUMIFS('Energy balance options'!$G$7:$G$3000,'Energy balance options'!$B$7:$B$3000,HeatGen!J$2,'Energy balance options'!$A$7:$A$3000,HeatGen!$A562)</f>
        <v>0</v>
      </c>
      <c r="K562">
        <f>SUMIFS('Energy balance options'!$G$7:$G$3000,'Energy balance options'!$B$7:$B$3000,HeatGen!K$2,'Energy balance options'!$A$7:$A$3000,HeatGen!$A562)</f>
        <v>0</v>
      </c>
      <c r="L562">
        <f>SUMIFS('Energy balance options'!$G$7:$G$3000,'Energy balance options'!$B$7:$B$3000,HeatGen!L$2,'Energy balance options'!$A$7:$A$3000,HeatGen!$A562)</f>
        <v>0</v>
      </c>
      <c r="M562">
        <f>SUMIFS('Energy balance options'!$G$7:$G$3000,'Energy balance options'!$B$7:$B$3000,HeatGen!M$2,'Energy balance options'!$A$7:$A$3000,HeatGen!$A562)</f>
        <v>0</v>
      </c>
      <c r="N562">
        <f>SUMIFS('Energy balance options'!$G$7:$G$3000,'Energy balance options'!$B$7:$B$3000,HeatGen!N$2,'Energy balance options'!$A$7:$A$3000,HeatGen!$A562)</f>
        <v>0</v>
      </c>
      <c r="O562">
        <f>SUMIFS('Energy balance options'!$G$7:$G$3000,'Energy balance options'!$B$7:$B$3000,HeatGen!O$2,'Energy balance options'!$A$7:$A$3000,HeatGen!$A562)</f>
        <v>0</v>
      </c>
      <c r="P562">
        <f>SUMIFS('Energy balance options'!$G$7:$G$3000,'Energy balance options'!$B$7:$B$3000,HeatGen!P$2,'Energy balance options'!$A$7:$A$3000,HeatGen!$A562)</f>
        <v>0</v>
      </c>
      <c r="Q562">
        <f>SUMIFS('Energy balance options'!$G$7:$G$3000,'Energy balance options'!$B$7:$B$3000,HeatGen!Q$2,'Energy balance options'!$A$7:$A$3000,HeatGen!$A562)</f>
        <v>0</v>
      </c>
      <c r="R562">
        <f>SUMIFS('Energy balance options'!$G$7:$G$3000,'Energy balance options'!$B$7:$B$3000,HeatGen!R$2,'Energy balance options'!$A$7:$A$3000,HeatGen!$A562)</f>
        <v>0</v>
      </c>
      <c r="S562">
        <f>SUMIFS('Energy balance options'!$G$7:$G$3000,'Energy balance options'!$B$7:$B$3000,HeatGen!S$2,'Energy balance options'!$A$7:$A$3000,HeatGen!$A562)</f>
        <v>0</v>
      </c>
      <c r="T562">
        <f>SUMIFS('Energy balance options'!$G$7:$G$3000,'Energy balance options'!$B$7:$B$3000,HeatGen!T$2,'Energy balance options'!$A$7:$A$3000,HeatGen!$A562)</f>
        <v>0</v>
      </c>
      <c r="U562">
        <f>SUMIFS('Energy balance options'!$G$7:$G$3000,'Energy balance options'!$B$7:$B$3000,HeatGen!U$2,'Energy balance options'!$A$7:$A$3000,HeatGen!$A562)</f>
        <v>0</v>
      </c>
      <c r="V562">
        <f>SUMIFS('Energy balance options'!$G$7:$G$3000,'Energy balance options'!$B$7:$B$3000,HeatGen!V$2,'Energy balance options'!$A$7:$A$3000,HeatGen!$A562)</f>
        <v>0</v>
      </c>
      <c r="W562">
        <f>SUMIFS('Energy balance options'!$G$7:$G$3000,'Energy balance options'!$B$7:$B$3000,HeatGen!W$2,'Energy balance options'!$A$7:$A$3000,HeatGen!$A562)</f>
        <v>0</v>
      </c>
      <c r="X562">
        <f>SUMIFS('Energy balance options'!$G$7:$G$3000,'Energy balance options'!$B$7:$B$3000,HeatGen!X$2,'Energy balance options'!$A$7:$A$3000,HeatGen!$A562)</f>
        <v>0</v>
      </c>
      <c r="Y562">
        <f t="shared" si="136"/>
        <v>0</v>
      </c>
      <c r="Z562">
        <f t="shared" si="137"/>
        <v>0</v>
      </c>
      <c r="AA562">
        <f t="shared" si="138"/>
        <v>0</v>
      </c>
      <c r="AB562">
        <f t="shared" si="139"/>
        <v>0</v>
      </c>
      <c r="AC562">
        <f t="shared" si="140"/>
        <v>0</v>
      </c>
      <c r="AD562">
        <f t="shared" si="141"/>
        <v>0</v>
      </c>
      <c r="AE562">
        <f t="shared" si="142"/>
        <v>0</v>
      </c>
      <c r="AF562">
        <f t="shared" si="143"/>
        <v>0</v>
      </c>
      <c r="AG562">
        <f t="shared" si="144"/>
        <v>0</v>
      </c>
      <c r="AH562">
        <f t="shared" si="145"/>
        <v>0</v>
      </c>
      <c r="AI562">
        <f t="shared" si="146"/>
        <v>0</v>
      </c>
      <c r="AJ562">
        <f t="shared" si="147"/>
        <v>0</v>
      </c>
      <c r="AK562">
        <f t="shared" si="148"/>
        <v>0</v>
      </c>
      <c r="AL562">
        <f t="shared" si="149"/>
        <v>0</v>
      </c>
      <c r="AM562">
        <f t="shared" si="150"/>
        <v>0</v>
      </c>
      <c r="AN562">
        <f t="shared" si="151"/>
        <v>0</v>
      </c>
      <c r="AO562">
        <f t="shared" si="152"/>
        <v>0</v>
      </c>
    </row>
    <row r="563" spans="1:41" x14ac:dyDescent="0.2">
      <c r="A563" s="9">
        <f>'Cost per option'!A571</f>
        <v>0</v>
      </c>
      <c r="B563" t="str">
        <f>_xlfn.IFNA(VLOOKUP(A563,'Energy balance options'!A$7:C$3000,3,FALSE),"")</f>
        <v/>
      </c>
      <c r="C563">
        <f>SUMIFS('Energy balance options'!$F$7:$F$3000,'Energy balance options'!$B$7:$B$3000,HeatGen!C$2,'Energy balance options'!$A$7:$A$3000,HeatGen!$A563)</f>
        <v>0</v>
      </c>
      <c r="D563">
        <f>SUMIFS('Energy balance options'!$F$7:$F$3000,'Energy balance options'!$B$7:$B$3000,HeatGen!D$2,'Energy balance options'!$A$7:$A$3000,HeatGen!$A563)</f>
        <v>0</v>
      </c>
      <c r="E563">
        <f>SUMIFS('Energy balance options'!$F$7:$F$3000,'Energy balance options'!$B$7:$B$3000,HeatGen!E$2,'Energy balance options'!$A$7:$A$3000,HeatGen!$A563)</f>
        <v>0</v>
      </c>
      <c r="F563">
        <f>SUMIFS('Energy balance options'!$F$7:$F$3000,'Energy balance options'!$B$7:$B$3000,HeatGen!F$2,'Energy balance options'!$A$7:$A$3000,HeatGen!$A563)</f>
        <v>0</v>
      </c>
      <c r="G563">
        <f>SUMIFS('Energy balance options'!$F$7:$F$3000,'Energy balance options'!$B$7:$B$3000,HeatGen!G$2,'Energy balance options'!$A$7:$A$3000,HeatGen!$A563)</f>
        <v>0</v>
      </c>
      <c r="H563">
        <f>SUMIFS('Energy balance options'!$G$7:$G$3000,'Energy balance options'!$B$7:$B$3000,HeatGen!H$2,'Energy balance options'!$A$7:$A$3000,HeatGen!$A563)</f>
        <v>0</v>
      </c>
      <c r="I563">
        <f>SUMIFS('Energy balance options'!$G$7:$G$3000,'Energy balance options'!$B$7:$B$3000,HeatGen!I$2,'Energy balance options'!$A$7:$A$3000,HeatGen!$A563)</f>
        <v>0</v>
      </c>
      <c r="J563">
        <f>SUMIFS('Energy balance options'!$G$7:$G$3000,'Energy balance options'!$B$7:$B$3000,HeatGen!J$2,'Energy balance options'!$A$7:$A$3000,HeatGen!$A563)</f>
        <v>0</v>
      </c>
      <c r="K563">
        <f>SUMIFS('Energy balance options'!$G$7:$G$3000,'Energy balance options'!$B$7:$B$3000,HeatGen!K$2,'Energy balance options'!$A$7:$A$3000,HeatGen!$A563)</f>
        <v>0</v>
      </c>
      <c r="L563">
        <f>SUMIFS('Energy balance options'!$G$7:$G$3000,'Energy balance options'!$B$7:$B$3000,HeatGen!L$2,'Energy balance options'!$A$7:$A$3000,HeatGen!$A563)</f>
        <v>0</v>
      </c>
      <c r="M563">
        <f>SUMIFS('Energy balance options'!$G$7:$G$3000,'Energy balance options'!$B$7:$B$3000,HeatGen!M$2,'Energy balance options'!$A$7:$A$3000,HeatGen!$A563)</f>
        <v>0</v>
      </c>
      <c r="N563">
        <f>SUMIFS('Energy balance options'!$G$7:$G$3000,'Energy balance options'!$B$7:$B$3000,HeatGen!N$2,'Energy balance options'!$A$7:$A$3000,HeatGen!$A563)</f>
        <v>0</v>
      </c>
      <c r="O563">
        <f>SUMIFS('Energy balance options'!$G$7:$G$3000,'Energy balance options'!$B$7:$B$3000,HeatGen!O$2,'Energy balance options'!$A$7:$A$3000,HeatGen!$A563)</f>
        <v>0</v>
      </c>
      <c r="P563">
        <f>SUMIFS('Energy balance options'!$G$7:$G$3000,'Energy balance options'!$B$7:$B$3000,HeatGen!P$2,'Energy balance options'!$A$7:$A$3000,HeatGen!$A563)</f>
        <v>0</v>
      </c>
      <c r="Q563">
        <f>SUMIFS('Energy balance options'!$G$7:$G$3000,'Energy balance options'!$B$7:$B$3000,HeatGen!Q$2,'Energy balance options'!$A$7:$A$3000,HeatGen!$A563)</f>
        <v>0</v>
      </c>
      <c r="R563">
        <f>SUMIFS('Energy balance options'!$G$7:$G$3000,'Energy balance options'!$B$7:$B$3000,HeatGen!R$2,'Energy balance options'!$A$7:$A$3000,HeatGen!$A563)</f>
        <v>0</v>
      </c>
      <c r="S563">
        <f>SUMIFS('Energy balance options'!$G$7:$G$3000,'Energy balance options'!$B$7:$B$3000,HeatGen!S$2,'Energy balance options'!$A$7:$A$3000,HeatGen!$A563)</f>
        <v>0</v>
      </c>
      <c r="T563">
        <f>SUMIFS('Energy balance options'!$G$7:$G$3000,'Energy balance options'!$B$7:$B$3000,HeatGen!T$2,'Energy balance options'!$A$7:$A$3000,HeatGen!$A563)</f>
        <v>0</v>
      </c>
      <c r="U563">
        <f>SUMIFS('Energy balance options'!$G$7:$G$3000,'Energy balance options'!$B$7:$B$3000,HeatGen!U$2,'Energy balance options'!$A$7:$A$3000,HeatGen!$A563)</f>
        <v>0</v>
      </c>
      <c r="V563">
        <f>SUMIFS('Energy balance options'!$G$7:$G$3000,'Energy balance options'!$B$7:$B$3000,HeatGen!V$2,'Energy balance options'!$A$7:$A$3000,HeatGen!$A563)</f>
        <v>0</v>
      </c>
      <c r="W563">
        <f>SUMIFS('Energy balance options'!$G$7:$G$3000,'Energy balance options'!$B$7:$B$3000,HeatGen!W$2,'Energy balance options'!$A$7:$A$3000,HeatGen!$A563)</f>
        <v>0</v>
      </c>
      <c r="X563">
        <f>SUMIFS('Energy balance options'!$G$7:$G$3000,'Energy balance options'!$B$7:$B$3000,HeatGen!X$2,'Energy balance options'!$A$7:$A$3000,HeatGen!$A563)</f>
        <v>0</v>
      </c>
      <c r="Y563">
        <f t="shared" si="136"/>
        <v>0</v>
      </c>
      <c r="Z563">
        <f t="shared" si="137"/>
        <v>0</v>
      </c>
      <c r="AA563">
        <f t="shared" si="138"/>
        <v>0</v>
      </c>
      <c r="AB563">
        <f t="shared" si="139"/>
        <v>0</v>
      </c>
      <c r="AC563">
        <f t="shared" si="140"/>
        <v>0</v>
      </c>
      <c r="AD563">
        <f t="shared" si="141"/>
        <v>0</v>
      </c>
      <c r="AE563">
        <f t="shared" si="142"/>
        <v>0</v>
      </c>
      <c r="AF563">
        <f t="shared" si="143"/>
        <v>0</v>
      </c>
      <c r="AG563">
        <f t="shared" si="144"/>
        <v>0</v>
      </c>
      <c r="AH563">
        <f t="shared" si="145"/>
        <v>0</v>
      </c>
      <c r="AI563">
        <f t="shared" si="146"/>
        <v>0</v>
      </c>
      <c r="AJ563">
        <f t="shared" si="147"/>
        <v>0</v>
      </c>
      <c r="AK563">
        <f t="shared" si="148"/>
        <v>0</v>
      </c>
      <c r="AL563">
        <f t="shared" si="149"/>
        <v>0</v>
      </c>
      <c r="AM563">
        <f t="shared" si="150"/>
        <v>0</v>
      </c>
      <c r="AN563">
        <f t="shared" si="151"/>
        <v>0</v>
      </c>
      <c r="AO563">
        <f t="shared" si="152"/>
        <v>0</v>
      </c>
    </row>
    <row r="564" spans="1:41" x14ac:dyDescent="0.2">
      <c r="A564" s="9">
        <f>'Cost per option'!A572</f>
        <v>0</v>
      </c>
      <c r="B564" t="str">
        <f>_xlfn.IFNA(VLOOKUP(A564,'Energy balance options'!A$7:C$3000,3,FALSE),"")</f>
        <v/>
      </c>
      <c r="C564">
        <f>SUMIFS('Energy balance options'!$F$7:$F$3000,'Energy balance options'!$B$7:$B$3000,HeatGen!C$2,'Energy balance options'!$A$7:$A$3000,HeatGen!$A564)</f>
        <v>0</v>
      </c>
      <c r="D564">
        <f>SUMIFS('Energy balance options'!$F$7:$F$3000,'Energy balance options'!$B$7:$B$3000,HeatGen!D$2,'Energy balance options'!$A$7:$A$3000,HeatGen!$A564)</f>
        <v>0</v>
      </c>
      <c r="E564">
        <f>SUMIFS('Energy balance options'!$F$7:$F$3000,'Energy balance options'!$B$7:$B$3000,HeatGen!E$2,'Energy balance options'!$A$7:$A$3000,HeatGen!$A564)</f>
        <v>0</v>
      </c>
      <c r="F564">
        <f>SUMIFS('Energy balance options'!$F$7:$F$3000,'Energy balance options'!$B$7:$B$3000,HeatGen!F$2,'Energy balance options'!$A$7:$A$3000,HeatGen!$A564)</f>
        <v>0</v>
      </c>
      <c r="G564">
        <f>SUMIFS('Energy balance options'!$F$7:$F$3000,'Energy balance options'!$B$7:$B$3000,HeatGen!G$2,'Energy balance options'!$A$7:$A$3000,HeatGen!$A564)</f>
        <v>0</v>
      </c>
      <c r="H564">
        <f>SUMIFS('Energy balance options'!$G$7:$G$3000,'Energy balance options'!$B$7:$B$3000,HeatGen!H$2,'Energy balance options'!$A$7:$A$3000,HeatGen!$A564)</f>
        <v>0</v>
      </c>
      <c r="I564">
        <f>SUMIFS('Energy balance options'!$G$7:$G$3000,'Energy balance options'!$B$7:$B$3000,HeatGen!I$2,'Energy balance options'!$A$7:$A$3000,HeatGen!$A564)</f>
        <v>0</v>
      </c>
      <c r="J564">
        <f>SUMIFS('Energy balance options'!$G$7:$G$3000,'Energy balance options'!$B$7:$B$3000,HeatGen!J$2,'Energy balance options'!$A$7:$A$3000,HeatGen!$A564)</f>
        <v>0</v>
      </c>
      <c r="K564">
        <f>SUMIFS('Energy balance options'!$G$7:$G$3000,'Energy balance options'!$B$7:$B$3000,HeatGen!K$2,'Energy balance options'!$A$7:$A$3000,HeatGen!$A564)</f>
        <v>0</v>
      </c>
      <c r="L564">
        <f>SUMIFS('Energy balance options'!$G$7:$G$3000,'Energy balance options'!$B$7:$B$3000,HeatGen!L$2,'Energy balance options'!$A$7:$A$3000,HeatGen!$A564)</f>
        <v>0</v>
      </c>
      <c r="M564">
        <f>SUMIFS('Energy balance options'!$G$7:$G$3000,'Energy balance options'!$B$7:$B$3000,HeatGen!M$2,'Energy balance options'!$A$7:$A$3000,HeatGen!$A564)</f>
        <v>0</v>
      </c>
      <c r="N564">
        <f>SUMIFS('Energy balance options'!$G$7:$G$3000,'Energy balance options'!$B$7:$B$3000,HeatGen!N$2,'Energy balance options'!$A$7:$A$3000,HeatGen!$A564)</f>
        <v>0</v>
      </c>
      <c r="O564">
        <f>SUMIFS('Energy balance options'!$G$7:$G$3000,'Energy balance options'!$B$7:$B$3000,HeatGen!O$2,'Energy balance options'!$A$7:$A$3000,HeatGen!$A564)</f>
        <v>0</v>
      </c>
      <c r="P564">
        <f>SUMIFS('Energy balance options'!$G$7:$G$3000,'Energy balance options'!$B$7:$B$3000,HeatGen!P$2,'Energy balance options'!$A$7:$A$3000,HeatGen!$A564)</f>
        <v>0</v>
      </c>
      <c r="Q564">
        <f>SUMIFS('Energy balance options'!$G$7:$G$3000,'Energy balance options'!$B$7:$B$3000,HeatGen!Q$2,'Energy balance options'!$A$7:$A$3000,HeatGen!$A564)</f>
        <v>0</v>
      </c>
      <c r="R564">
        <f>SUMIFS('Energy balance options'!$G$7:$G$3000,'Energy balance options'!$B$7:$B$3000,HeatGen!R$2,'Energy balance options'!$A$7:$A$3000,HeatGen!$A564)</f>
        <v>0</v>
      </c>
      <c r="S564">
        <f>SUMIFS('Energy balance options'!$G$7:$G$3000,'Energy balance options'!$B$7:$B$3000,HeatGen!S$2,'Energy balance options'!$A$7:$A$3000,HeatGen!$A564)</f>
        <v>0</v>
      </c>
      <c r="T564">
        <f>SUMIFS('Energy balance options'!$G$7:$G$3000,'Energy balance options'!$B$7:$B$3000,HeatGen!T$2,'Energy balance options'!$A$7:$A$3000,HeatGen!$A564)</f>
        <v>0</v>
      </c>
      <c r="U564">
        <f>SUMIFS('Energy balance options'!$G$7:$G$3000,'Energy balance options'!$B$7:$B$3000,HeatGen!U$2,'Energy balance options'!$A$7:$A$3000,HeatGen!$A564)</f>
        <v>0</v>
      </c>
      <c r="V564">
        <f>SUMIFS('Energy balance options'!$G$7:$G$3000,'Energy balance options'!$B$7:$B$3000,HeatGen!V$2,'Energy balance options'!$A$7:$A$3000,HeatGen!$A564)</f>
        <v>0</v>
      </c>
      <c r="W564">
        <f>SUMIFS('Energy balance options'!$G$7:$G$3000,'Energy balance options'!$B$7:$B$3000,HeatGen!W$2,'Energy balance options'!$A$7:$A$3000,HeatGen!$A564)</f>
        <v>0</v>
      </c>
      <c r="X564">
        <f>SUMIFS('Energy balance options'!$G$7:$G$3000,'Energy balance options'!$B$7:$B$3000,HeatGen!X$2,'Energy balance options'!$A$7:$A$3000,HeatGen!$A564)</f>
        <v>0</v>
      </c>
      <c r="Y564">
        <f t="shared" si="136"/>
        <v>0</v>
      </c>
      <c r="Z564">
        <f t="shared" si="137"/>
        <v>0</v>
      </c>
      <c r="AA564">
        <f t="shared" si="138"/>
        <v>0</v>
      </c>
      <c r="AB564">
        <f t="shared" si="139"/>
        <v>0</v>
      </c>
      <c r="AC564">
        <f t="shared" si="140"/>
        <v>0</v>
      </c>
      <c r="AD564">
        <f t="shared" si="141"/>
        <v>0</v>
      </c>
      <c r="AE564">
        <f t="shared" si="142"/>
        <v>0</v>
      </c>
      <c r="AF564">
        <f t="shared" si="143"/>
        <v>0</v>
      </c>
      <c r="AG564">
        <f t="shared" si="144"/>
        <v>0</v>
      </c>
      <c r="AH564">
        <f t="shared" si="145"/>
        <v>0</v>
      </c>
      <c r="AI564">
        <f t="shared" si="146"/>
        <v>0</v>
      </c>
      <c r="AJ564">
        <f t="shared" si="147"/>
        <v>0</v>
      </c>
      <c r="AK564">
        <f t="shared" si="148"/>
        <v>0</v>
      </c>
      <c r="AL564">
        <f t="shared" si="149"/>
        <v>0</v>
      </c>
      <c r="AM564">
        <f t="shared" si="150"/>
        <v>0</v>
      </c>
      <c r="AN564">
        <f t="shared" si="151"/>
        <v>0</v>
      </c>
      <c r="AO564">
        <f t="shared" si="152"/>
        <v>0</v>
      </c>
    </row>
    <row r="565" spans="1:41" x14ac:dyDescent="0.2">
      <c r="A565" s="9">
        <f>'Cost per option'!A573</f>
        <v>0</v>
      </c>
      <c r="B565" t="str">
        <f>_xlfn.IFNA(VLOOKUP(A565,'Energy balance options'!A$7:C$3000,3,FALSE),"")</f>
        <v/>
      </c>
      <c r="C565">
        <f>SUMIFS('Energy balance options'!$F$7:$F$3000,'Energy balance options'!$B$7:$B$3000,HeatGen!C$2,'Energy balance options'!$A$7:$A$3000,HeatGen!$A565)</f>
        <v>0</v>
      </c>
      <c r="D565">
        <f>SUMIFS('Energy balance options'!$F$7:$F$3000,'Energy balance options'!$B$7:$B$3000,HeatGen!D$2,'Energy balance options'!$A$7:$A$3000,HeatGen!$A565)</f>
        <v>0</v>
      </c>
      <c r="E565">
        <f>SUMIFS('Energy balance options'!$F$7:$F$3000,'Energy balance options'!$B$7:$B$3000,HeatGen!E$2,'Energy balance options'!$A$7:$A$3000,HeatGen!$A565)</f>
        <v>0</v>
      </c>
      <c r="F565">
        <f>SUMIFS('Energy balance options'!$F$7:$F$3000,'Energy balance options'!$B$7:$B$3000,HeatGen!F$2,'Energy balance options'!$A$7:$A$3000,HeatGen!$A565)</f>
        <v>0</v>
      </c>
      <c r="G565">
        <f>SUMIFS('Energy balance options'!$F$7:$F$3000,'Energy balance options'!$B$7:$B$3000,HeatGen!G$2,'Energy balance options'!$A$7:$A$3000,HeatGen!$A565)</f>
        <v>0</v>
      </c>
      <c r="H565">
        <f>SUMIFS('Energy balance options'!$G$7:$G$3000,'Energy balance options'!$B$7:$B$3000,HeatGen!H$2,'Energy balance options'!$A$7:$A$3000,HeatGen!$A565)</f>
        <v>0</v>
      </c>
      <c r="I565">
        <f>SUMIFS('Energy balance options'!$G$7:$G$3000,'Energy balance options'!$B$7:$B$3000,HeatGen!I$2,'Energy balance options'!$A$7:$A$3000,HeatGen!$A565)</f>
        <v>0</v>
      </c>
      <c r="J565">
        <f>SUMIFS('Energy balance options'!$G$7:$G$3000,'Energy balance options'!$B$7:$B$3000,HeatGen!J$2,'Energy balance options'!$A$7:$A$3000,HeatGen!$A565)</f>
        <v>0</v>
      </c>
      <c r="K565">
        <f>SUMIFS('Energy balance options'!$G$7:$G$3000,'Energy balance options'!$B$7:$B$3000,HeatGen!K$2,'Energy balance options'!$A$7:$A$3000,HeatGen!$A565)</f>
        <v>0</v>
      </c>
      <c r="L565">
        <f>SUMIFS('Energy balance options'!$G$7:$G$3000,'Energy balance options'!$B$7:$B$3000,HeatGen!L$2,'Energy balance options'!$A$7:$A$3000,HeatGen!$A565)</f>
        <v>0</v>
      </c>
      <c r="M565">
        <f>SUMIFS('Energy balance options'!$G$7:$G$3000,'Energy balance options'!$B$7:$B$3000,HeatGen!M$2,'Energy balance options'!$A$7:$A$3000,HeatGen!$A565)</f>
        <v>0</v>
      </c>
      <c r="N565">
        <f>SUMIFS('Energy balance options'!$G$7:$G$3000,'Energy balance options'!$B$7:$B$3000,HeatGen!N$2,'Energy balance options'!$A$7:$A$3000,HeatGen!$A565)</f>
        <v>0</v>
      </c>
      <c r="O565">
        <f>SUMIFS('Energy balance options'!$G$7:$G$3000,'Energy balance options'!$B$7:$B$3000,HeatGen!O$2,'Energy balance options'!$A$7:$A$3000,HeatGen!$A565)</f>
        <v>0</v>
      </c>
      <c r="P565">
        <f>SUMIFS('Energy balance options'!$G$7:$G$3000,'Energy balance options'!$B$7:$B$3000,HeatGen!P$2,'Energy balance options'!$A$7:$A$3000,HeatGen!$A565)</f>
        <v>0</v>
      </c>
      <c r="Q565">
        <f>SUMIFS('Energy balance options'!$G$7:$G$3000,'Energy balance options'!$B$7:$B$3000,HeatGen!Q$2,'Energy balance options'!$A$7:$A$3000,HeatGen!$A565)</f>
        <v>0</v>
      </c>
      <c r="R565">
        <f>SUMIFS('Energy balance options'!$G$7:$G$3000,'Energy balance options'!$B$7:$B$3000,HeatGen!R$2,'Energy balance options'!$A$7:$A$3000,HeatGen!$A565)</f>
        <v>0</v>
      </c>
      <c r="S565">
        <f>SUMIFS('Energy balance options'!$G$7:$G$3000,'Energy balance options'!$B$7:$B$3000,HeatGen!S$2,'Energy balance options'!$A$7:$A$3000,HeatGen!$A565)</f>
        <v>0</v>
      </c>
      <c r="T565">
        <f>SUMIFS('Energy balance options'!$G$7:$G$3000,'Energy balance options'!$B$7:$B$3000,HeatGen!T$2,'Energy balance options'!$A$7:$A$3000,HeatGen!$A565)</f>
        <v>0</v>
      </c>
      <c r="U565">
        <f>SUMIFS('Energy balance options'!$G$7:$G$3000,'Energy balance options'!$B$7:$B$3000,HeatGen!U$2,'Energy balance options'!$A$7:$A$3000,HeatGen!$A565)</f>
        <v>0</v>
      </c>
      <c r="V565">
        <f>SUMIFS('Energy balance options'!$G$7:$G$3000,'Energy balance options'!$B$7:$B$3000,HeatGen!V$2,'Energy balance options'!$A$7:$A$3000,HeatGen!$A565)</f>
        <v>0</v>
      </c>
      <c r="W565">
        <f>SUMIFS('Energy balance options'!$G$7:$G$3000,'Energy balance options'!$B$7:$B$3000,HeatGen!W$2,'Energy balance options'!$A$7:$A$3000,HeatGen!$A565)</f>
        <v>0</v>
      </c>
      <c r="X565">
        <f>SUMIFS('Energy balance options'!$G$7:$G$3000,'Energy balance options'!$B$7:$B$3000,HeatGen!X$2,'Energy balance options'!$A$7:$A$3000,HeatGen!$A565)</f>
        <v>0</v>
      </c>
      <c r="Y565">
        <f t="shared" si="136"/>
        <v>0</v>
      </c>
      <c r="Z565">
        <f t="shared" si="137"/>
        <v>0</v>
      </c>
      <c r="AA565">
        <f t="shared" si="138"/>
        <v>0</v>
      </c>
      <c r="AB565">
        <f t="shared" si="139"/>
        <v>0</v>
      </c>
      <c r="AC565">
        <f t="shared" si="140"/>
        <v>0</v>
      </c>
      <c r="AD565">
        <f t="shared" si="141"/>
        <v>0</v>
      </c>
      <c r="AE565">
        <f t="shared" si="142"/>
        <v>0</v>
      </c>
      <c r="AF565">
        <f t="shared" si="143"/>
        <v>0</v>
      </c>
      <c r="AG565">
        <f t="shared" si="144"/>
        <v>0</v>
      </c>
      <c r="AH565">
        <f t="shared" si="145"/>
        <v>0</v>
      </c>
      <c r="AI565">
        <f t="shared" si="146"/>
        <v>0</v>
      </c>
      <c r="AJ565">
        <f t="shared" si="147"/>
        <v>0</v>
      </c>
      <c r="AK565">
        <f t="shared" si="148"/>
        <v>0</v>
      </c>
      <c r="AL565">
        <f t="shared" si="149"/>
        <v>0</v>
      </c>
      <c r="AM565">
        <f t="shared" si="150"/>
        <v>0</v>
      </c>
      <c r="AN565">
        <f t="shared" si="151"/>
        <v>0</v>
      </c>
      <c r="AO565">
        <f t="shared" si="152"/>
        <v>0</v>
      </c>
    </row>
    <row r="566" spans="1:41" x14ac:dyDescent="0.2">
      <c r="A566" s="9">
        <f>'Cost per option'!A574</f>
        <v>0</v>
      </c>
      <c r="B566" t="str">
        <f>_xlfn.IFNA(VLOOKUP(A566,'Energy balance options'!A$7:C$3000,3,FALSE),"")</f>
        <v/>
      </c>
      <c r="C566">
        <f>SUMIFS('Energy balance options'!$F$7:$F$3000,'Energy balance options'!$B$7:$B$3000,HeatGen!C$2,'Energy balance options'!$A$7:$A$3000,HeatGen!$A566)</f>
        <v>0</v>
      </c>
      <c r="D566">
        <f>SUMIFS('Energy balance options'!$F$7:$F$3000,'Energy balance options'!$B$7:$B$3000,HeatGen!D$2,'Energy balance options'!$A$7:$A$3000,HeatGen!$A566)</f>
        <v>0</v>
      </c>
      <c r="E566">
        <f>SUMIFS('Energy balance options'!$F$7:$F$3000,'Energy balance options'!$B$7:$B$3000,HeatGen!E$2,'Energy balance options'!$A$7:$A$3000,HeatGen!$A566)</f>
        <v>0</v>
      </c>
      <c r="F566">
        <f>SUMIFS('Energy balance options'!$F$7:$F$3000,'Energy balance options'!$B$7:$B$3000,HeatGen!F$2,'Energy balance options'!$A$7:$A$3000,HeatGen!$A566)</f>
        <v>0</v>
      </c>
      <c r="G566">
        <f>SUMIFS('Energy balance options'!$F$7:$F$3000,'Energy balance options'!$B$7:$B$3000,HeatGen!G$2,'Energy balance options'!$A$7:$A$3000,HeatGen!$A566)</f>
        <v>0</v>
      </c>
      <c r="H566">
        <f>SUMIFS('Energy balance options'!$G$7:$G$3000,'Energy balance options'!$B$7:$B$3000,HeatGen!H$2,'Energy balance options'!$A$7:$A$3000,HeatGen!$A566)</f>
        <v>0</v>
      </c>
      <c r="I566">
        <f>SUMIFS('Energy balance options'!$G$7:$G$3000,'Energy balance options'!$B$7:$B$3000,HeatGen!I$2,'Energy balance options'!$A$7:$A$3000,HeatGen!$A566)</f>
        <v>0</v>
      </c>
      <c r="J566">
        <f>SUMIFS('Energy balance options'!$G$7:$G$3000,'Energy balance options'!$B$7:$B$3000,HeatGen!J$2,'Energy balance options'!$A$7:$A$3000,HeatGen!$A566)</f>
        <v>0</v>
      </c>
      <c r="K566">
        <f>SUMIFS('Energy balance options'!$G$7:$G$3000,'Energy balance options'!$B$7:$B$3000,HeatGen!K$2,'Energy balance options'!$A$7:$A$3000,HeatGen!$A566)</f>
        <v>0</v>
      </c>
      <c r="L566">
        <f>SUMIFS('Energy balance options'!$G$7:$G$3000,'Energy balance options'!$B$7:$B$3000,HeatGen!L$2,'Energy balance options'!$A$7:$A$3000,HeatGen!$A566)</f>
        <v>0</v>
      </c>
      <c r="M566">
        <f>SUMIFS('Energy balance options'!$G$7:$G$3000,'Energy balance options'!$B$7:$B$3000,HeatGen!M$2,'Energy balance options'!$A$7:$A$3000,HeatGen!$A566)</f>
        <v>0</v>
      </c>
      <c r="N566">
        <f>SUMIFS('Energy balance options'!$G$7:$G$3000,'Energy balance options'!$B$7:$B$3000,HeatGen!N$2,'Energy balance options'!$A$7:$A$3000,HeatGen!$A566)</f>
        <v>0</v>
      </c>
      <c r="O566">
        <f>SUMIFS('Energy balance options'!$G$7:$G$3000,'Energy balance options'!$B$7:$B$3000,HeatGen!O$2,'Energy balance options'!$A$7:$A$3000,HeatGen!$A566)</f>
        <v>0</v>
      </c>
      <c r="P566">
        <f>SUMIFS('Energy balance options'!$G$7:$G$3000,'Energy balance options'!$B$7:$B$3000,HeatGen!P$2,'Energy balance options'!$A$7:$A$3000,HeatGen!$A566)</f>
        <v>0</v>
      </c>
      <c r="Q566">
        <f>SUMIFS('Energy balance options'!$G$7:$G$3000,'Energy balance options'!$B$7:$B$3000,HeatGen!Q$2,'Energy balance options'!$A$7:$A$3000,HeatGen!$A566)</f>
        <v>0</v>
      </c>
      <c r="R566">
        <f>SUMIFS('Energy balance options'!$G$7:$G$3000,'Energy balance options'!$B$7:$B$3000,HeatGen!R$2,'Energy balance options'!$A$7:$A$3000,HeatGen!$A566)</f>
        <v>0</v>
      </c>
      <c r="S566">
        <f>SUMIFS('Energy balance options'!$G$7:$G$3000,'Energy balance options'!$B$7:$B$3000,HeatGen!S$2,'Energy balance options'!$A$7:$A$3000,HeatGen!$A566)</f>
        <v>0</v>
      </c>
      <c r="T566">
        <f>SUMIFS('Energy balance options'!$G$7:$G$3000,'Energy balance options'!$B$7:$B$3000,HeatGen!T$2,'Energy balance options'!$A$7:$A$3000,HeatGen!$A566)</f>
        <v>0</v>
      </c>
      <c r="U566">
        <f>SUMIFS('Energy balance options'!$G$7:$G$3000,'Energy balance options'!$B$7:$B$3000,HeatGen!U$2,'Energy balance options'!$A$7:$A$3000,HeatGen!$A566)</f>
        <v>0</v>
      </c>
      <c r="V566">
        <f>SUMIFS('Energy balance options'!$G$7:$G$3000,'Energy balance options'!$B$7:$B$3000,HeatGen!V$2,'Energy balance options'!$A$7:$A$3000,HeatGen!$A566)</f>
        <v>0</v>
      </c>
      <c r="W566">
        <f>SUMIFS('Energy balance options'!$G$7:$G$3000,'Energy balance options'!$B$7:$B$3000,HeatGen!W$2,'Energy balance options'!$A$7:$A$3000,HeatGen!$A566)</f>
        <v>0</v>
      </c>
      <c r="X566">
        <f>SUMIFS('Energy balance options'!$G$7:$G$3000,'Energy balance options'!$B$7:$B$3000,HeatGen!X$2,'Energy balance options'!$A$7:$A$3000,HeatGen!$A566)</f>
        <v>0</v>
      </c>
      <c r="Y566">
        <f t="shared" si="136"/>
        <v>0</v>
      </c>
      <c r="Z566">
        <f t="shared" si="137"/>
        <v>0</v>
      </c>
      <c r="AA566">
        <f t="shared" si="138"/>
        <v>0</v>
      </c>
      <c r="AB566">
        <f t="shared" si="139"/>
        <v>0</v>
      </c>
      <c r="AC566">
        <f t="shared" si="140"/>
        <v>0</v>
      </c>
      <c r="AD566">
        <f t="shared" si="141"/>
        <v>0</v>
      </c>
      <c r="AE566">
        <f t="shared" si="142"/>
        <v>0</v>
      </c>
      <c r="AF566">
        <f t="shared" si="143"/>
        <v>0</v>
      </c>
      <c r="AG566">
        <f t="shared" si="144"/>
        <v>0</v>
      </c>
      <c r="AH566">
        <f t="shared" si="145"/>
        <v>0</v>
      </c>
      <c r="AI566">
        <f t="shared" si="146"/>
        <v>0</v>
      </c>
      <c r="AJ566">
        <f t="shared" si="147"/>
        <v>0</v>
      </c>
      <c r="AK566">
        <f t="shared" si="148"/>
        <v>0</v>
      </c>
      <c r="AL566">
        <f t="shared" si="149"/>
        <v>0</v>
      </c>
      <c r="AM566">
        <f t="shared" si="150"/>
        <v>0</v>
      </c>
      <c r="AN566">
        <f t="shared" si="151"/>
        <v>0</v>
      </c>
      <c r="AO566">
        <f t="shared" si="152"/>
        <v>0</v>
      </c>
    </row>
    <row r="567" spans="1:41" x14ac:dyDescent="0.2">
      <c r="A567" s="9">
        <f>'Cost per option'!A575</f>
        <v>0</v>
      </c>
      <c r="B567" t="str">
        <f>_xlfn.IFNA(VLOOKUP(A567,'Energy balance options'!A$7:C$3000,3,FALSE),"")</f>
        <v/>
      </c>
      <c r="C567">
        <f>SUMIFS('Energy balance options'!$F$7:$F$3000,'Energy balance options'!$B$7:$B$3000,HeatGen!C$2,'Energy balance options'!$A$7:$A$3000,HeatGen!$A567)</f>
        <v>0</v>
      </c>
      <c r="D567">
        <f>SUMIFS('Energy balance options'!$F$7:$F$3000,'Energy balance options'!$B$7:$B$3000,HeatGen!D$2,'Energy balance options'!$A$7:$A$3000,HeatGen!$A567)</f>
        <v>0</v>
      </c>
      <c r="E567">
        <f>SUMIFS('Energy balance options'!$F$7:$F$3000,'Energy balance options'!$B$7:$B$3000,HeatGen!E$2,'Energy balance options'!$A$7:$A$3000,HeatGen!$A567)</f>
        <v>0</v>
      </c>
      <c r="F567">
        <f>SUMIFS('Energy balance options'!$F$7:$F$3000,'Energy balance options'!$B$7:$B$3000,HeatGen!F$2,'Energy balance options'!$A$7:$A$3000,HeatGen!$A567)</f>
        <v>0</v>
      </c>
      <c r="G567">
        <f>SUMIFS('Energy balance options'!$F$7:$F$3000,'Energy balance options'!$B$7:$B$3000,HeatGen!G$2,'Energy balance options'!$A$7:$A$3000,HeatGen!$A567)</f>
        <v>0</v>
      </c>
      <c r="H567">
        <f>SUMIFS('Energy balance options'!$G$7:$G$3000,'Energy balance options'!$B$7:$B$3000,HeatGen!H$2,'Energy balance options'!$A$7:$A$3000,HeatGen!$A567)</f>
        <v>0</v>
      </c>
      <c r="I567">
        <f>SUMIFS('Energy balance options'!$G$7:$G$3000,'Energy balance options'!$B$7:$B$3000,HeatGen!I$2,'Energy balance options'!$A$7:$A$3000,HeatGen!$A567)</f>
        <v>0</v>
      </c>
      <c r="J567">
        <f>SUMIFS('Energy balance options'!$G$7:$G$3000,'Energy balance options'!$B$7:$B$3000,HeatGen!J$2,'Energy balance options'!$A$7:$A$3000,HeatGen!$A567)</f>
        <v>0</v>
      </c>
      <c r="K567">
        <f>SUMIFS('Energy balance options'!$G$7:$G$3000,'Energy balance options'!$B$7:$B$3000,HeatGen!K$2,'Energy balance options'!$A$7:$A$3000,HeatGen!$A567)</f>
        <v>0</v>
      </c>
      <c r="L567">
        <f>SUMIFS('Energy balance options'!$G$7:$G$3000,'Energy balance options'!$B$7:$B$3000,HeatGen!L$2,'Energy balance options'!$A$7:$A$3000,HeatGen!$A567)</f>
        <v>0</v>
      </c>
      <c r="M567">
        <f>SUMIFS('Energy balance options'!$G$7:$G$3000,'Energy balance options'!$B$7:$B$3000,HeatGen!M$2,'Energy balance options'!$A$7:$A$3000,HeatGen!$A567)</f>
        <v>0</v>
      </c>
      <c r="N567">
        <f>SUMIFS('Energy balance options'!$G$7:$G$3000,'Energy balance options'!$B$7:$B$3000,HeatGen!N$2,'Energy balance options'!$A$7:$A$3000,HeatGen!$A567)</f>
        <v>0</v>
      </c>
      <c r="O567">
        <f>SUMIFS('Energy balance options'!$G$7:$G$3000,'Energy balance options'!$B$7:$B$3000,HeatGen!O$2,'Energy balance options'!$A$7:$A$3000,HeatGen!$A567)</f>
        <v>0</v>
      </c>
      <c r="P567">
        <f>SUMIFS('Energy balance options'!$G$7:$G$3000,'Energy balance options'!$B$7:$B$3000,HeatGen!P$2,'Energy balance options'!$A$7:$A$3000,HeatGen!$A567)</f>
        <v>0</v>
      </c>
      <c r="Q567">
        <f>SUMIFS('Energy balance options'!$G$7:$G$3000,'Energy balance options'!$B$7:$B$3000,HeatGen!Q$2,'Energy balance options'!$A$7:$A$3000,HeatGen!$A567)</f>
        <v>0</v>
      </c>
      <c r="R567">
        <f>SUMIFS('Energy balance options'!$G$7:$G$3000,'Energy balance options'!$B$7:$B$3000,HeatGen!R$2,'Energy balance options'!$A$7:$A$3000,HeatGen!$A567)</f>
        <v>0</v>
      </c>
      <c r="S567">
        <f>SUMIFS('Energy balance options'!$G$7:$G$3000,'Energy balance options'!$B$7:$B$3000,HeatGen!S$2,'Energy balance options'!$A$7:$A$3000,HeatGen!$A567)</f>
        <v>0</v>
      </c>
      <c r="T567">
        <f>SUMIFS('Energy balance options'!$G$7:$G$3000,'Energy balance options'!$B$7:$B$3000,HeatGen!T$2,'Energy balance options'!$A$7:$A$3000,HeatGen!$A567)</f>
        <v>0</v>
      </c>
      <c r="U567">
        <f>SUMIFS('Energy balance options'!$G$7:$G$3000,'Energy balance options'!$B$7:$B$3000,HeatGen!U$2,'Energy balance options'!$A$7:$A$3000,HeatGen!$A567)</f>
        <v>0</v>
      </c>
      <c r="V567">
        <f>SUMIFS('Energy balance options'!$G$7:$G$3000,'Energy balance options'!$B$7:$B$3000,HeatGen!V$2,'Energy balance options'!$A$7:$A$3000,HeatGen!$A567)</f>
        <v>0</v>
      </c>
      <c r="W567">
        <f>SUMIFS('Energy balance options'!$G$7:$G$3000,'Energy balance options'!$B$7:$B$3000,HeatGen!W$2,'Energy balance options'!$A$7:$A$3000,HeatGen!$A567)</f>
        <v>0</v>
      </c>
      <c r="X567">
        <f>SUMIFS('Energy balance options'!$G$7:$G$3000,'Energy balance options'!$B$7:$B$3000,HeatGen!X$2,'Energy balance options'!$A$7:$A$3000,HeatGen!$A567)</f>
        <v>0</v>
      </c>
      <c r="Y567">
        <f t="shared" si="136"/>
        <v>0</v>
      </c>
      <c r="Z567">
        <f t="shared" si="137"/>
        <v>0</v>
      </c>
      <c r="AA567">
        <f t="shared" si="138"/>
        <v>0</v>
      </c>
      <c r="AB567">
        <f t="shared" si="139"/>
        <v>0</v>
      </c>
      <c r="AC567">
        <f t="shared" si="140"/>
        <v>0</v>
      </c>
      <c r="AD567">
        <f t="shared" si="141"/>
        <v>0</v>
      </c>
      <c r="AE567">
        <f t="shared" si="142"/>
        <v>0</v>
      </c>
      <c r="AF567">
        <f t="shared" si="143"/>
        <v>0</v>
      </c>
      <c r="AG567">
        <f t="shared" si="144"/>
        <v>0</v>
      </c>
      <c r="AH567">
        <f t="shared" si="145"/>
        <v>0</v>
      </c>
      <c r="AI567">
        <f t="shared" si="146"/>
        <v>0</v>
      </c>
      <c r="AJ567">
        <f t="shared" si="147"/>
        <v>0</v>
      </c>
      <c r="AK567">
        <f t="shared" si="148"/>
        <v>0</v>
      </c>
      <c r="AL567">
        <f t="shared" si="149"/>
        <v>0</v>
      </c>
      <c r="AM567">
        <f t="shared" si="150"/>
        <v>0</v>
      </c>
      <c r="AN567">
        <f t="shared" si="151"/>
        <v>0</v>
      </c>
      <c r="AO567">
        <f t="shared" si="152"/>
        <v>0</v>
      </c>
    </row>
    <row r="568" spans="1:41" x14ac:dyDescent="0.2">
      <c r="A568" s="9">
        <f>'Cost per option'!A576</f>
        <v>0</v>
      </c>
      <c r="B568" t="str">
        <f>_xlfn.IFNA(VLOOKUP(A568,'Energy balance options'!A$7:C$3000,3,FALSE),"")</f>
        <v/>
      </c>
      <c r="C568">
        <f>SUMIFS('Energy balance options'!$F$7:$F$3000,'Energy balance options'!$B$7:$B$3000,HeatGen!C$2,'Energy balance options'!$A$7:$A$3000,HeatGen!$A568)</f>
        <v>0</v>
      </c>
      <c r="D568">
        <f>SUMIFS('Energy balance options'!$F$7:$F$3000,'Energy balance options'!$B$7:$B$3000,HeatGen!D$2,'Energy balance options'!$A$7:$A$3000,HeatGen!$A568)</f>
        <v>0</v>
      </c>
      <c r="E568">
        <f>SUMIFS('Energy balance options'!$F$7:$F$3000,'Energy balance options'!$B$7:$B$3000,HeatGen!E$2,'Energy balance options'!$A$7:$A$3000,HeatGen!$A568)</f>
        <v>0</v>
      </c>
      <c r="F568">
        <f>SUMIFS('Energy balance options'!$F$7:$F$3000,'Energy balance options'!$B$7:$B$3000,HeatGen!F$2,'Energy balance options'!$A$7:$A$3000,HeatGen!$A568)</f>
        <v>0</v>
      </c>
      <c r="G568">
        <f>SUMIFS('Energy balance options'!$F$7:$F$3000,'Energy balance options'!$B$7:$B$3000,HeatGen!G$2,'Energy balance options'!$A$7:$A$3000,HeatGen!$A568)</f>
        <v>0</v>
      </c>
      <c r="H568">
        <f>SUMIFS('Energy balance options'!$G$7:$G$3000,'Energy balance options'!$B$7:$B$3000,HeatGen!H$2,'Energy balance options'!$A$7:$A$3000,HeatGen!$A568)</f>
        <v>0</v>
      </c>
      <c r="I568">
        <f>SUMIFS('Energy balance options'!$G$7:$G$3000,'Energy balance options'!$B$7:$B$3000,HeatGen!I$2,'Energy balance options'!$A$7:$A$3000,HeatGen!$A568)</f>
        <v>0</v>
      </c>
      <c r="J568">
        <f>SUMIFS('Energy balance options'!$G$7:$G$3000,'Energy balance options'!$B$7:$B$3000,HeatGen!J$2,'Energy balance options'!$A$7:$A$3000,HeatGen!$A568)</f>
        <v>0</v>
      </c>
      <c r="K568">
        <f>SUMIFS('Energy balance options'!$G$7:$G$3000,'Energy balance options'!$B$7:$B$3000,HeatGen!K$2,'Energy balance options'!$A$7:$A$3000,HeatGen!$A568)</f>
        <v>0</v>
      </c>
      <c r="L568">
        <f>SUMIFS('Energy balance options'!$G$7:$G$3000,'Energy balance options'!$B$7:$B$3000,HeatGen!L$2,'Energy balance options'!$A$7:$A$3000,HeatGen!$A568)</f>
        <v>0</v>
      </c>
      <c r="M568">
        <f>SUMIFS('Energy balance options'!$G$7:$G$3000,'Energy balance options'!$B$7:$B$3000,HeatGen!M$2,'Energy balance options'!$A$7:$A$3000,HeatGen!$A568)</f>
        <v>0</v>
      </c>
      <c r="N568">
        <f>SUMIFS('Energy balance options'!$G$7:$G$3000,'Energy balance options'!$B$7:$B$3000,HeatGen!N$2,'Energy balance options'!$A$7:$A$3000,HeatGen!$A568)</f>
        <v>0</v>
      </c>
      <c r="O568">
        <f>SUMIFS('Energy balance options'!$G$7:$G$3000,'Energy balance options'!$B$7:$B$3000,HeatGen!O$2,'Energy balance options'!$A$7:$A$3000,HeatGen!$A568)</f>
        <v>0</v>
      </c>
      <c r="P568">
        <f>SUMIFS('Energy balance options'!$G$7:$G$3000,'Energy balance options'!$B$7:$B$3000,HeatGen!P$2,'Energy balance options'!$A$7:$A$3000,HeatGen!$A568)</f>
        <v>0</v>
      </c>
      <c r="Q568">
        <f>SUMIFS('Energy balance options'!$G$7:$G$3000,'Energy balance options'!$B$7:$B$3000,HeatGen!Q$2,'Energy balance options'!$A$7:$A$3000,HeatGen!$A568)</f>
        <v>0</v>
      </c>
      <c r="R568">
        <f>SUMIFS('Energy balance options'!$G$7:$G$3000,'Energy balance options'!$B$7:$B$3000,HeatGen!R$2,'Energy balance options'!$A$7:$A$3000,HeatGen!$A568)</f>
        <v>0</v>
      </c>
      <c r="S568">
        <f>SUMIFS('Energy balance options'!$G$7:$G$3000,'Energy balance options'!$B$7:$B$3000,HeatGen!S$2,'Energy balance options'!$A$7:$A$3000,HeatGen!$A568)</f>
        <v>0</v>
      </c>
      <c r="T568">
        <f>SUMIFS('Energy balance options'!$G$7:$G$3000,'Energy balance options'!$B$7:$B$3000,HeatGen!T$2,'Energy balance options'!$A$7:$A$3000,HeatGen!$A568)</f>
        <v>0</v>
      </c>
      <c r="U568">
        <f>SUMIFS('Energy balance options'!$G$7:$G$3000,'Energy balance options'!$B$7:$B$3000,HeatGen!U$2,'Energy balance options'!$A$7:$A$3000,HeatGen!$A568)</f>
        <v>0</v>
      </c>
      <c r="V568">
        <f>SUMIFS('Energy balance options'!$G$7:$G$3000,'Energy balance options'!$B$7:$B$3000,HeatGen!V$2,'Energy balance options'!$A$7:$A$3000,HeatGen!$A568)</f>
        <v>0</v>
      </c>
      <c r="W568">
        <f>SUMIFS('Energy balance options'!$G$7:$G$3000,'Energy balance options'!$B$7:$B$3000,HeatGen!W$2,'Energy balance options'!$A$7:$A$3000,HeatGen!$A568)</f>
        <v>0</v>
      </c>
      <c r="X568">
        <f>SUMIFS('Energy balance options'!$G$7:$G$3000,'Energy balance options'!$B$7:$B$3000,HeatGen!X$2,'Energy balance options'!$A$7:$A$3000,HeatGen!$A568)</f>
        <v>0</v>
      </c>
      <c r="Y568">
        <f t="shared" si="136"/>
        <v>0</v>
      </c>
      <c r="Z568">
        <f t="shared" si="137"/>
        <v>0</v>
      </c>
      <c r="AA568">
        <f t="shared" si="138"/>
        <v>0</v>
      </c>
      <c r="AB568">
        <f t="shared" si="139"/>
        <v>0</v>
      </c>
      <c r="AC568">
        <f t="shared" si="140"/>
        <v>0</v>
      </c>
      <c r="AD568">
        <f t="shared" si="141"/>
        <v>0</v>
      </c>
      <c r="AE568">
        <f t="shared" si="142"/>
        <v>0</v>
      </c>
      <c r="AF568">
        <f t="shared" si="143"/>
        <v>0</v>
      </c>
      <c r="AG568">
        <f t="shared" si="144"/>
        <v>0</v>
      </c>
      <c r="AH568">
        <f t="shared" si="145"/>
        <v>0</v>
      </c>
      <c r="AI568">
        <f t="shared" si="146"/>
        <v>0</v>
      </c>
      <c r="AJ568">
        <f t="shared" si="147"/>
        <v>0</v>
      </c>
      <c r="AK568">
        <f t="shared" si="148"/>
        <v>0</v>
      </c>
      <c r="AL568">
        <f t="shared" si="149"/>
        <v>0</v>
      </c>
      <c r="AM568">
        <f t="shared" si="150"/>
        <v>0</v>
      </c>
      <c r="AN568">
        <f t="shared" si="151"/>
        <v>0</v>
      </c>
      <c r="AO568">
        <f t="shared" si="152"/>
        <v>0</v>
      </c>
    </row>
    <row r="569" spans="1:41" x14ac:dyDescent="0.2">
      <c r="A569" s="9">
        <f>'Cost per option'!A577</f>
        <v>0</v>
      </c>
      <c r="B569" t="str">
        <f>_xlfn.IFNA(VLOOKUP(A569,'Energy balance options'!A$7:C$3000,3,FALSE),"")</f>
        <v/>
      </c>
      <c r="C569">
        <f>SUMIFS('Energy balance options'!$F$7:$F$3000,'Energy balance options'!$B$7:$B$3000,HeatGen!C$2,'Energy balance options'!$A$7:$A$3000,HeatGen!$A569)</f>
        <v>0</v>
      </c>
      <c r="D569">
        <f>SUMIFS('Energy balance options'!$F$7:$F$3000,'Energy balance options'!$B$7:$B$3000,HeatGen!D$2,'Energy balance options'!$A$7:$A$3000,HeatGen!$A569)</f>
        <v>0</v>
      </c>
      <c r="E569">
        <f>SUMIFS('Energy balance options'!$F$7:$F$3000,'Energy balance options'!$B$7:$B$3000,HeatGen!E$2,'Energy balance options'!$A$7:$A$3000,HeatGen!$A569)</f>
        <v>0</v>
      </c>
      <c r="F569">
        <f>SUMIFS('Energy balance options'!$F$7:$F$3000,'Energy balance options'!$B$7:$B$3000,HeatGen!F$2,'Energy balance options'!$A$7:$A$3000,HeatGen!$A569)</f>
        <v>0</v>
      </c>
      <c r="G569">
        <f>SUMIFS('Energy balance options'!$F$7:$F$3000,'Energy balance options'!$B$7:$B$3000,HeatGen!G$2,'Energy balance options'!$A$7:$A$3000,HeatGen!$A569)</f>
        <v>0</v>
      </c>
      <c r="H569">
        <f>SUMIFS('Energy balance options'!$G$7:$G$3000,'Energy balance options'!$B$7:$B$3000,HeatGen!H$2,'Energy balance options'!$A$7:$A$3000,HeatGen!$A569)</f>
        <v>0</v>
      </c>
      <c r="I569">
        <f>SUMIFS('Energy balance options'!$G$7:$G$3000,'Energy balance options'!$B$7:$B$3000,HeatGen!I$2,'Energy balance options'!$A$7:$A$3000,HeatGen!$A569)</f>
        <v>0</v>
      </c>
      <c r="J569">
        <f>SUMIFS('Energy balance options'!$G$7:$G$3000,'Energy balance options'!$B$7:$B$3000,HeatGen!J$2,'Energy balance options'!$A$7:$A$3000,HeatGen!$A569)</f>
        <v>0</v>
      </c>
      <c r="K569">
        <f>SUMIFS('Energy balance options'!$G$7:$G$3000,'Energy balance options'!$B$7:$B$3000,HeatGen!K$2,'Energy balance options'!$A$7:$A$3000,HeatGen!$A569)</f>
        <v>0</v>
      </c>
      <c r="L569">
        <f>SUMIFS('Energy balance options'!$G$7:$G$3000,'Energy balance options'!$B$7:$B$3000,HeatGen!L$2,'Energy balance options'!$A$7:$A$3000,HeatGen!$A569)</f>
        <v>0</v>
      </c>
      <c r="M569">
        <f>SUMIFS('Energy balance options'!$G$7:$G$3000,'Energy balance options'!$B$7:$B$3000,HeatGen!M$2,'Energy balance options'!$A$7:$A$3000,HeatGen!$A569)</f>
        <v>0</v>
      </c>
      <c r="N569">
        <f>SUMIFS('Energy balance options'!$G$7:$G$3000,'Energy balance options'!$B$7:$B$3000,HeatGen!N$2,'Energy balance options'!$A$7:$A$3000,HeatGen!$A569)</f>
        <v>0</v>
      </c>
      <c r="O569">
        <f>SUMIFS('Energy balance options'!$G$7:$G$3000,'Energy balance options'!$B$7:$B$3000,HeatGen!O$2,'Energy balance options'!$A$7:$A$3000,HeatGen!$A569)</f>
        <v>0</v>
      </c>
      <c r="P569">
        <f>SUMIFS('Energy balance options'!$G$7:$G$3000,'Energy balance options'!$B$7:$B$3000,HeatGen!P$2,'Energy balance options'!$A$7:$A$3000,HeatGen!$A569)</f>
        <v>0</v>
      </c>
      <c r="Q569">
        <f>SUMIFS('Energy balance options'!$G$7:$G$3000,'Energy balance options'!$B$7:$B$3000,HeatGen!Q$2,'Energy balance options'!$A$7:$A$3000,HeatGen!$A569)</f>
        <v>0</v>
      </c>
      <c r="R569">
        <f>SUMIFS('Energy balance options'!$G$7:$G$3000,'Energy balance options'!$B$7:$B$3000,HeatGen!R$2,'Energy balance options'!$A$7:$A$3000,HeatGen!$A569)</f>
        <v>0</v>
      </c>
      <c r="S569">
        <f>SUMIFS('Energy balance options'!$G$7:$G$3000,'Energy balance options'!$B$7:$B$3000,HeatGen!S$2,'Energy balance options'!$A$7:$A$3000,HeatGen!$A569)</f>
        <v>0</v>
      </c>
      <c r="T569">
        <f>SUMIFS('Energy balance options'!$G$7:$G$3000,'Energy balance options'!$B$7:$B$3000,HeatGen!T$2,'Energy balance options'!$A$7:$A$3000,HeatGen!$A569)</f>
        <v>0</v>
      </c>
      <c r="U569">
        <f>SUMIFS('Energy balance options'!$G$7:$G$3000,'Energy balance options'!$B$7:$B$3000,HeatGen!U$2,'Energy balance options'!$A$7:$A$3000,HeatGen!$A569)</f>
        <v>0</v>
      </c>
      <c r="V569">
        <f>SUMIFS('Energy balance options'!$G$7:$G$3000,'Energy balance options'!$B$7:$B$3000,HeatGen!V$2,'Energy balance options'!$A$7:$A$3000,HeatGen!$A569)</f>
        <v>0</v>
      </c>
      <c r="W569">
        <f>SUMIFS('Energy balance options'!$G$7:$G$3000,'Energy balance options'!$B$7:$B$3000,HeatGen!W$2,'Energy balance options'!$A$7:$A$3000,HeatGen!$A569)</f>
        <v>0</v>
      </c>
      <c r="X569">
        <f>SUMIFS('Energy balance options'!$G$7:$G$3000,'Energy balance options'!$B$7:$B$3000,HeatGen!X$2,'Energy balance options'!$A$7:$A$3000,HeatGen!$A569)</f>
        <v>0</v>
      </c>
      <c r="Y569">
        <f t="shared" si="136"/>
        <v>0</v>
      </c>
      <c r="Z569">
        <f t="shared" si="137"/>
        <v>0</v>
      </c>
      <c r="AA569">
        <f t="shared" si="138"/>
        <v>0</v>
      </c>
      <c r="AB569">
        <f t="shared" si="139"/>
        <v>0</v>
      </c>
      <c r="AC569">
        <f t="shared" si="140"/>
        <v>0</v>
      </c>
      <c r="AD569">
        <f t="shared" si="141"/>
        <v>0</v>
      </c>
      <c r="AE569">
        <f t="shared" si="142"/>
        <v>0</v>
      </c>
      <c r="AF569">
        <f t="shared" si="143"/>
        <v>0</v>
      </c>
      <c r="AG569">
        <f t="shared" si="144"/>
        <v>0</v>
      </c>
      <c r="AH569">
        <f t="shared" si="145"/>
        <v>0</v>
      </c>
      <c r="AI569">
        <f t="shared" si="146"/>
        <v>0</v>
      </c>
      <c r="AJ569">
        <f t="shared" si="147"/>
        <v>0</v>
      </c>
      <c r="AK569">
        <f t="shared" si="148"/>
        <v>0</v>
      </c>
      <c r="AL569">
        <f t="shared" si="149"/>
        <v>0</v>
      </c>
      <c r="AM569">
        <f t="shared" si="150"/>
        <v>0</v>
      </c>
      <c r="AN569">
        <f t="shared" si="151"/>
        <v>0</v>
      </c>
      <c r="AO569">
        <f t="shared" si="152"/>
        <v>0</v>
      </c>
    </row>
    <row r="570" spans="1:41" x14ac:dyDescent="0.2">
      <c r="A570" s="9">
        <f>'Cost per option'!A578</f>
        <v>0</v>
      </c>
      <c r="B570" t="str">
        <f>_xlfn.IFNA(VLOOKUP(A570,'Energy balance options'!A$7:C$3000,3,FALSE),"")</f>
        <v/>
      </c>
      <c r="C570">
        <f>SUMIFS('Energy balance options'!$F$7:$F$3000,'Energy balance options'!$B$7:$B$3000,HeatGen!C$2,'Energy balance options'!$A$7:$A$3000,HeatGen!$A570)</f>
        <v>0</v>
      </c>
      <c r="D570">
        <f>SUMIFS('Energy balance options'!$F$7:$F$3000,'Energy balance options'!$B$7:$B$3000,HeatGen!D$2,'Energy balance options'!$A$7:$A$3000,HeatGen!$A570)</f>
        <v>0</v>
      </c>
      <c r="E570">
        <f>SUMIFS('Energy balance options'!$F$7:$F$3000,'Energy balance options'!$B$7:$B$3000,HeatGen!E$2,'Energy balance options'!$A$7:$A$3000,HeatGen!$A570)</f>
        <v>0</v>
      </c>
      <c r="F570">
        <f>SUMIFS('Energy balance options'!$F$7:$F$3000,'Energy balance options'!$B$7:$B$3000,HeatGen!F$2,'Energy balance options'!$A$7:$A$3000,HeatGen!$A570)</f>
        <v>0</v>
      </c>
      <c r="G570">
        <f>SUMIFS('Energy balance options'!$F$7:$F$3000,'Energy balance options'!$B$7:$B$3000,HeatGen!G$2,'Energy balance options'!$A$7:$A$3000,HeatGen!$A570)</f>
        <v>0</v>
      </c>
      <c r="H570">
        <f>SUMIFS('Energy balance options'!$G$7:$G$3000,'Energy balance options'!$B$7:$B$3000,HeatGen!H$2,'Energy balance options'!$A$7:$A$3000,HeatGen!$A570)</f>
        <v>0</v>
      </c>
      <c r="I570">
        <f>SUMIFS('Energy balance options'!$G$7:$G$3000,'Energy balance options'!$B$7:$B$3000,HeatGen!I$2,'Energy balance options'!$A$7:$A$3000,HeatGen!$A570)</f>
        <v>0</v>
      </c>
      <c r="J570">
        <f>SUMIFS('Energy balance options'!$G$7:$G$3000,'Energy balance options'!$B$7:$B$3000,HeatGen!J$2,'Energy balance options'!$A$7:$A$3000,HeatGen!$A570)</f>
        <v>0</v>
      </c>
      <c r="K570">
        <f>SUMIFS('Energy balance options'!$G$7:$G$3000,'Energy balance options'!$B$7:$B$3000,HeatGen!K$2,'Energy balance options'!$A$7:$A$3000,HeatGen!$A570)</f>
        <v>0</v>
      </c>
      <c r="L570">
        <f>SUMIFS('Energy balance options'!$G$7:$G$3000,'Energy balance options'!$B$7:$B$3000,HeatGen!L$2,'Energy balance options'!$A$7:$A$3000,HeatGen!$A570)</f>
        <v>0</v>
      </c>
      <c r="M570">
        <f>SUMIFS('Energy balance options'!$G$7:$G$3000,'Energy balance options'!$B$7:$B$3000,HeatGen!M$2,'Energy balance options'!$A$7:$A$3000,HeatGen!$A570)</f>
        <v>0</v>
      </c>
      <c r="N570">
        <f>SUMIFS('Energy balance options'!$G$7:$G$3000,'Energy balance options'!$B$7:$B$3000,HeatGen!N$2,'Energy balance options'!$A$7:$A$3000,HeatGen!$A570)</f>
        <v>0</v>
      </c>
      <c r="O570">
        <f>SUMIFS('Energy balance options'!$G$7:$G$3000,'Energy balance options'!$B$7:$B$3000,HeatGen!O$2,'Energy balance options'!$A$7:$A$3000,HeatGen!$A570)</f>
        <v>0</v>
      </c>
      <c r="P570">
        <f>SUMIFS('Energy balance options'!$G$7:$G$3000,'Energy balance options'!$B$7:$B$3000,HeatGen!P$2,'Energy balance options'!$A$7:$A$3000,HeatGen!$A570)</f>
        <v>0</v>
      </c>
      <c r="Q570">
        <f>SUMIFS('Energy balance options'!$G$7:$G$3000,'Energy balance options'!$B$7:$B$3000,HeatGen!Q$2,'Energy balance options'!$A$7:$A$3000,HeatGen!$A570)</f>
        <v>0</v>
      </c>
      <c r="R570">
        <f>SUMIFS('Energy balance options'!$G$7:$G$3000,'Energy balance options'!$B$7:$B$3000,HeatGen!R$2,'Energy balance options'!$A$7:$A$3000,HeatGen!$A570)</f>
        <v>0</v>
      </c>
      <c r="S570">
        <f>SUMIFS('Energy balance options'!$G$7:$G$3000,'Energy balance options'!$B$7:$B$3000,HeatGen!S$2,'Energy balance options'!$A$7:$A$3000,HeatGen!$A570)</f>
        <v>0</v>
      </c>
      <c r="T570">
        <f>SUMIFS('Energy balance options'!$G$7:$G$3000,'Energy balance options'!$B$7:$B$3000,HeatGen!T$2,'Energy balance options'!$A$7:$A$3000,HeatGen!$A570)</f>
        <v>0</v>
      </c>
      <c r="U570">
        <f>SUMIFS('Energy balance options'!$G$7:$G$3000,'Energy balance options'!$B$7:$B$3000,HeatGen!U$2,'Energy balance options'!$A$7:$A$3000,HeatGen!$A570)</f>
        <v>0</v>
      </c>
      <c r="V570">
        <f>SUMIFS('Energy balance options'!$G$7:$G$3000,'Energy balance options'!$B$7:$B$3000,HeatGen!V$2,'Energy balance options'!$A$7:$A$3000,HeatGen!$A570)</f>
        <v>0</v>
      </c>
      <c r="W570">
        <f>SUMIFS('Energy balance options'!$G$7:$G$3000,'Energy balance options'!$B$7:$B$3000,HeatGen!W$2,'Energy balance options'!$A$7:$A$3000,HeatGen!$A570)</f>
        <v>0</v>
      </c>
      <c r="X570">
        <f>SUMIFS('Energy balance options'!$G$7:$G$3000,'Energy balance options'!$B$7:$B$3000,HeatGen!X$2,'Energy balance options'!$A$7:$A$3000,HeatGen!$A570)</f>
        <v>0</v>
      </c>
      <c r="Y570">
        <f t="shared" si="136"/>
        <v>0</v>
      </c>
      <c r="Z570">
        <f t="shared" si="137"/>
        <v>0</v>
      </c>
      <c r="AA570">
        <f t="shared" si="138"/>
        <v>0</v>
      </c>
      <c r="AB570">
        <f t="shared" si="139"/>
        <v>0</v>
      </c>
      <c r="AC570">
        <f t="shared" si="140"/>
        <v>0</v>
      </c>
      <c r="AD570">
        <f t="shared" si="141"/>
        <v>0</v>
      </c>
      <c r="AE570">
        <f t="shared" si="142"/>
        <v>0</v>
      </c>
      <c r="AF570">
        <f t="shared" si="143"/>
        <v>0</v>
      </c>
      <c r="AG570">
        <f t="shared" si="144"/>
        <v>0</v>
      </c>
      <c r="AH570">
        <f t="shared" si="145"/>
        <v>0</v>
      </c>
      <c r="AI570">
        <f t="shared" si="146"/>
        <v>0</v>
      </c>
      <c r="AJ570">
        <f t="shared" si="147"/>
        <v>0</v>
      </c>
      <c r="AK570">
        <f t="shared" si="148"/>
        <v>0</v>
      </c>
      <c r="AL570">
        <f t="shared" si="149"/>
        <v>0</v>
      </c>
      <c r="AM570">
        <f t="shared" si="150"/>
        <v>0</v>
      </c>
      <c r="AN570">
        <f t="shared" si="151"/>
        <v>0</v>
      </c>
      <c r="AO570">
        <f t="shared" si="152"/>
        <v>0</v>
      </c>
    </row>
    <row r="571" spans="1:41" x14ac:dyDescent="0.2">
      <c r="A571" s="9">
        <f>'Cost per option'!A579</f>
        <v>0</v>
      </c>
      <c r="B571" t="str">
        <f>_xlfn.IFNA(VLOOKUP(A571,'Energy balance options'!A$7:C$3000,3,FALSE),"")</f>
        <v/>
      </c>
      <c r="C571">
        <f>SUMIFS('Energy balance options'!$F$7:$F$3000,'Energy balance options'!$B$7:$B$3000,HeatGen!C$2,'Energy balance options'!$A$7:$A$3000,HeatGen!$A571)</f>
        <v>0</v>
      </c>
      <c r="D571">
        <f>SUMIFS('Energy balance options'!$F$7:$F$3000,'Energy balance options'!$B$7:$B$3000,HeatGen!D$2,'Energy balance options'!$A$7:$A$3000,HeatGen!$A571)</f>
        <v>0</v>
      </c>
      <c r="E571">
        <f>SUMIFS('Energy balance options'!$F$7:$F$3000,'Energy balance options'!$B$7:$B$3000,HeatGen!E$2,'Energy balance options'!$A$7:$A$3000,HeatGen!$A571)</f>
        <v>0</v>
      </c>
      <c r="F571">
        <f>SUMIFS('Energy balance options'!$F$7:$F$3000,'Energy balance options'!$B$7:$B$3000,HeatGen!F$2,'Energy balance options'!$A$7:$A$3000,HeatGen!$A571)</f>
        <v>0</v>
      </c>
      <c r="G571">
        <f>SUMIFS('Energy balance options'!$F$7:$F$3000,'Energy balance options'!$B$7:$B$3000,HeatGen!G$2,'Energy balance options'!$A$7:$A$3000,HeatGen!$A571)</f>
        <v>0</v>
      </c>
      <c r="H571">
        <f>SUMIFS('Energy balance options'!$G$7:$G$3000,'Energy balance options'!$B$7:$B$3000,HeatGen!H$2,'Energy balance options'!$A$7:$A$3000,HeatGen!$A571)</f>
        <v>0</v>
      </c>
      <c r="I571">
        <f>SUMIFS('Energy balance options'!$G$7:$G$3000,'Energy balance options'!$B$7:$B$3000,HeatGen!I$2,'Energy balance options'!$A$7:$A$3000,HeatGen!$A571)</f>
        <v>0</v>
      </c>
      <c r="J571">
        <f>SUMIFS('Energy balance options'!$G$7:$G$3000,'Energy balance options'!$B$7:$B$3000,HeatGen!J$2,'Energy balance options'!$A$7:$A$3000,HeatGen!$A571)</f>
        <v>0</v>
      </c>
      <c r="K571">
        <f>SUMIFS('Energy balance options'!$G$7:$G$3000,'Energy balance options'!$B$7:$B$3000,HeatGen!K$2,'Energy balance options'!$A$7:$A$3000,HeatGen!$A571)</f>
        <v>0</v>
      </c>
      <c r="L571">
        <f>SUMIFS('Energy balance options'!$G$7:$G$3000,'Energy balance options'!$B$7:$B$3000,HeatGen!L$2,'Energy balance options'!$A$7:$A$3000,HeatGen!$A571)</f>
        <v>0</v>
      </c>
      <c r="M571">
        <f>SUMIFS('Energy balance options'!$G$7:$G$3000,'Energy balance options'!$B$7:$B$3000,HeatGen!M$2,'Energy balance options'!$A$7:$A$3000,HeatGen!$A571)</f>
        <v>0</v>
      </c>
      <c r="N571">
        <f>SUMIFS('Energy balance options'!$G$7:$G$3000,'Energy balance options'!$B$7:$B$3000,HeatGen!N$2,'Energy balance options'!$A$7:$A$3000,HeatGen!$A571)</f>
        <v>0</v>
      </c>
      <c r="O571">
        <f>SUMIFS('Energy balance options'!$G$7:$G$3000,'Energy balance options'!$B$7:$B$3000,HeatGen!O$2,'Energy balance options'!$A$7:$A$3000,HeatGen!$A571)</f>
        <v>0</v>
      </c>
      <c r="P571">
        <f>SUMIFS('Energy balance options'!$G$7:$G$3000,'Energy balance options'!$B$7:$B$3000,HeatGen!P$2,'Energy balance options'!$A$7:$A$3000,HeatGen!$A571)</f>
        <v>0</v>
      </c>
      <c r="Q571">
        <f>SUMIFS('Energy balance options'!$G$7:$G$3000,'Energy balance options'!$B$7:$B$3000,HeatGen!Q$2,'Energy balance options'!$A$7:$A$3000,HeatGen!$A571)</f>
        <v>0</v>
      </c>
      <c r="R571">
        <f>SUMIFS('Energy balance options'!$G$7:$G$3000,'Energy balance options'!$B$7:$B$3000,HeatGen!R$2,'Energy balance options'!$A$7:$A$3000,HeatGen!$A571)</f>
        <v>0</v>
      </c>
      <c r="S571">
        <f>SUMIFS('Energy balance options'!$G$7:$G$3000,'Energy balance options'!$B$7:$B$3000,HeatGen!S$2,'Energy balance options'!$A$7:$A$3000,HeatGen!$A571)</f>
        <v>0</v>
      </c>
      <c r="T571">
        <f>SUMIFS('Energy balance options'!$G$7:$G$3000,'Energy balance options'!$B$7:$B$3000,HeatGen!T$2,'Energy balance options'!$A$7:$A$3000,HeatGen!$A571)</f>
        <v>0</v>
      </c>
      <c r="U571">
        <f>SUMIFS('Energy balance options'!$G$7:$G$3000,'Energy balance options'!$B$7:$B$3000,HeatGen!U$2,'Energy balance options'!$A$7:$A$3000,HeatGen!$A571)</f>
        <v>0</v>
      </c>
      <c r="V571">
        <f>SUMIFS('Energy balance options'!$G$7:$G$3000,'Energy balance options'!$B$7:$B$3000,HeatGen!V$2,'Energy balance options'!$A$7:$A$3000,HeatGen!$A571)</f>
        <v>0</v>
      </c>
      <c r="W571">
        <f>SUMIFS('Energy balance options'!$G$7:$G$3000,'Energy balance options'!$B$7:$B$3000,HeatGen!W$2,'Energy balance options'!$A$7:$A$3000,HeatGen!$A571)</f>
        <v>0</v>
      </c>
      <c r="X571">
        <f>SUMIFS('Energy balance options'!$G$7:$G$3000,'Energy balance options'!$B$7:$B$3000,HeatGen!X$2,'Energy balance options'!$A$7:$A$3000,HeatGen!$A571)</f>
        <v>0</v>
      </c>
      <c r="Y571">
        <f t="shared" si="136"/>
        <v>0</v>
      </c>
      <c r="Z571">
        <f t="shared" si="137"/>
        <v>0</v>
      </c>
      <c r="AA571">
        <f t="shared" si="138"/>
        <v>0</v>
      </c>
      <c r="AB571">
        <f t="shared" si="139"/>
        <v>0</v>
      </c>
      <c r="AC571">
        <f t="shared" si="140"/>
        <v>0</v>
      </c>
      <c r="AD571">
        <f t="shared" si="141"/>
        <v>0</v>
      </c>
      <c r="AE571">
        <f t="shared" si="142"/>
        <v>0</v>
      </c>
      <c r="AF571">
        <f t="shared" si="143"/>
        <v>0</v>
      </c>
      <c r="AG571">
        <f t="shared" si="144"/>
        <v>0</v>
      </c>
      <c r="AH571">
        <f t="shared" si="145"/>
        <v>0</v>
      </c>
      <c r="AI571">
        <f t="shared" si="146"/>
        <v>0</v>
      </c>
      <c r="AJ571">
        <f t="shared" si="147"/>
        <v>0</v>
      </c>
      <c r="AK571">
        <f t="shared" si="148"/>
        <v>0</v>
      </c>
      <c r="AL571">
        <f t="shared" si="149"/>
        <v>0</v>
      </c>
      <c r="AM571">
        <f t="shared" si="150"/>
        <v>0</v>
      </c>
      <c r="AN571">
        <f t="shared" si="151"/>
        <v>0</v>
      </c>
      <c r="AO571">
        <f t="shared" si="152"/>
        <v>0</v>
      </c>
    </row>
    <row r="572" spans="1:41" x14ac:dyDescent="0.2">
      <c r="A572" s="9">
        <f>'Cost per option'!A580</f>
        <v>0</v>
      </c>
      <c r="B572" t="str">
        <f>_xlfn.IFNA(VLOOKUP(A572,'Energy balance options'!A$7:C$3000,3,FALSE),"")</f>
        <v/>
      </c>
      <c r="C572">
        <f>SUMIFS('Energy balance options'!$F$7:$F$3000,'Energy balance options'!$B$7:$B$3000,HeatGen!C$2,'Energy balance options'!$A$7:$A$3000,HeatGen!$A572)</f>
        <v>0</v>
      </c>
      <c r="D572">
        <f>SUMIFS('Energy balance options'!$F$7:$F$3000,'Energy balance options'!$B$7:$B$3000,HeatGen!D$2,'Energy balance options'!$A$7:$A$3000,HeatGen!$A572)</f>
        <v>0</v>
      </c>
      <c r="E572">
        <f>SUMIFS('Energy balance options'!$F$7:$F$3000,'Energy balance options'!$B$7:$B$3000,HeatGen!E$2,'Energy balance options'!$A$7:$A$3000,HeatGen!$A572)</f>
        <v>0</v>
      </c>
      <c r="F572">
        <f>SUMIFS('Energy balance options'!$F$7:$F$3000,'Energy balance options'!$B$7:$B$3000,HeatGen!F$2,'Energy balance options'!$A$7:$A$3000,HeatGen!$A572)</f>
        <v>0</v>
      </c>
      <c r="G572">
        <f>SUMIFS('Energy balance options'!$F$7:$F$3000,'Energy balance options'!$B$7:$B$3000,HeatGen!G$2,'Energy balance options'!$A$7:$A$3000,HeatGen!$A572)</f>
        <v>0</v>
      </c>
      <c r="H572">
        <f>SUMIFS('Energy balance options'!$G$7:$G$3000,'Energy balance options'!$B$7:$B$3000,HeatGen!H$2,'Energy balance options'!$A$7:$A$3000,HeatGen!$A572)</f>
        <v>0</v>
      </c>
      <c r="I572">
        <f>SUMIFS('Energy balance options'!$G$7:$G$3000,'Energy balance options'!$B$7:$B$3000,HeatGen!I$2,'Energy balance options'!$A$7:$A$3000,HeatGen!$A572)</f>
        <v>0</v>
      </c>
      <c r="J572">
        <f>SUMIFS('Energy balance options'!$G$7:$G$3000,'Energy balance options'!$B$7:$B$3000,HeatGen!J$2,'Energy balance options'!$A$7:$A$3000,HeatGen!$A572)</f>
        <v>0</v>
      </c>
      <c r="K572">
        <f>SUMIFS('Energy balance options'!$G$7:$G$3000,'Energy balance options'!$B$7:$B$3000,HeatGen!K$2,'Energy balance options'!$A$7:$A$3000,HeatGen!$A572)</f>
        <v>0</v>
      </c>
      <c r="L572">
        <f>SUMIFS('Energy balance options'!$G$7:$G$3000,'Energy balance options'!$B$7:$B$3000,HeatGen!L$2,'Energy balance options'!$A$7:$A$3000,HeatGen!$A572)</f>
        <v>0</v>
      </c>
      <c r="M572">
        <f>SUMIFS('Energy balance options'!$G$7:$G$3000,'Energy balance options'!$B$7:$B$3000,HeatGen!M$2,'Energy balance options'!$A$7:$A$3000,HeatGen!$A572)</f>
        <v>0</v>
      </c>
      <c r="N572">
        <f>SUMIFS('Energy balance options'!$G$7:$G$3000,'Energy balance options'!$B$7:$B$3000,HeatGen!N$2,'Energy balance options'!$A$7:$A$3000,HeatGen!$A572)</f>
        <v>0</v>
      </c>
      <c r="O572">
        <f>SUMIFS('Energy balance options'!$G$7:$G$3000,'Energy balance options'!$B$7:$B$3000,HeatGen!O$2,'Energy balance options'!$A$7:$A$3000,HeatGen!$A572)</f>
        <v>0</v>
      </c>
      <c r="P572">
        <f>SUMIFS('Energy balance options'!$G$7:$G$3000,'Energy balance options'!$B$7:$B$3000,HeatGen!P$2,'Energy balance options'!$A$7:$A$3000,HeatGen!$A572)</f>
        <v>0</v>
      </c>
      <c r="Q572">
        <f>SUMIFS('Energy balance options'!$G$7:$G$3000,'Energy balance options'!$B$7:$B$3000,HeatGen!Q$2,'Energy balance options'!$A$7:$A$3000,HeatGen!$A572)</f>
        <v>0</v>
      </c>
      <c r="R572">
        <f>SUMIFS('Energy balance options'!$G$7:$G$3000,'Energy balance options'!$B$7:$B$3000,HeatGen!R$2,'Energy balance options'!$A$7:$A$3000,HeatGen!$A572)</f>
        <v>0</v>
      </c>
      <c r="S572">
        <f>SUMIFS('Energy balance options'!$G$7:$G$3000,'Energy balance options'!$B$7:$B$3000,HeatGen!S$2,'Energy balance options'!$A$7:$A$3000,HeatGen!$A572)</f>
        <v>0</v>
      </c>
      <c r="T572">
        <f>SUMIFS('Energy balance options'!$G$7:$G$3000,'Energy balance options'!$B$7:$B$3000,HeatGen!T$2,'Energy balance options'!$A$7:$A$3000,HeatGen!$A572)</f>
        <v>0</v>
      </c>
      <c r="U572">
        <f>SUMIFS('Energy balance options'!$G$7:$G$3000,'Energy balance options'!$B$7:$B$3000,HeatGen!U$2,'Energy balance options'!$A$7:$A$3000,HeatGen!$A572)</f>
        <v>0</v>
      </c>
      <c r="V572">
        <f>SUMIFS('Energy balance options'!$G$7:$G$3000,'Energy balance options'!$B$7:$B$3000,HeatGen!V$2,'Energy balance options'!$A$7:$A$3000,HeatGen!$A572)</f>
        <v>0</v>
      </c>
      <c r="W572">
        <f>SUMIFS('Energy balance options'!$G$7:$G$3000,'Energy balance options'!$B$7:$B$3000,HeatGen!W$2,'Energy balance options'!$A$7:$A$3000,HeatGen!$A572)</f>
        <v>0</v>
      </c>
      <c r="X572">
        <f>SUMIFS('Energy balance options'!$G$7:$G$3000,'Energy balance options'!$B$7:$B$3000,HeatGen!X$2,'Energy balance options'!$A$7:$A$3000,HeatGen!$A572)</f>
        <v>0</v>
      </c>
      <c r="Y572">
        <f t="shared" si="136"/>
        <v>0</v>
      </c>
      <c r="Z572">
        <f t="shared" si="137"/>
        <v>0</v>
      </c>
      <c r="AA572">
        <f t="shared" si="138"/>
        <v>0</v>
      </c>
      <c r="AB572">
        <f t="shared" si="139"/>
        <v>0</v>
      </c>
      <c r="AC572">
        <f t="shared" si="140"/>
        <v>0</v>
      </c>
      <c r="AD572">
        <f t="shared" si="141"/>
        <v>0</v>
      </c>
      <c r="AE572">
        <f t="shared" si="142"/>
        <v>0</v>
      </c>
      <c r="AF572">
        <f t="shared" si="143"/>
        <v>0</v>
      </c>
      <c r="AG572">
        <f t="shared" si="144"/>
        <v>0</v>
      </c>
      <c r="AH572">
        <f t="shared" si="145"/>
        <v>0</v>
      </c>
      <c r="AI572">
        <f t="shared" si="146"/>
        <v>0</v>
      </c>
      <c r="AJ572">
        <f t="shared" si="147"/>
        <v>0</v>
      </c>
      <c r="AK572">
        <f t="shared" si="148"/>
        <v>0</v>
      </c>
      <c r="AL572">
        <f t="shared" si="149"/>
        <v>0</v>
      </c>
      <c r="AM572">
        <f t="shared" si="150"/>
        <v>0</v>
      </c>
      <c r="AN572">
        <f t="shared" si="151"/>
        <v>0</v>
      </c>
      <c r="AO572">
        <f t="shared" si="152"/>
        <v>0</v>
      </c>
    </row>
    <row r="573" spans="1:41" x14ac:dyDescent="0.2">
      <c r="A573" s="9">
        <f>'Cost per option'!A581</f>
        <v>0</v>
      </c>
      <c r="B573" t="str">
        <f>_xlfn.IFNA(VLOOKUP(A573,'Energy balance options'!A$7:C$3000,3,FALSE),"")</f>
        <v/>
      </c>
      <c r="C573">
        <f>SUMIFS('Energy balance options'!$F$7:$F$3000,'Energy balance options'!$B$7:$B$3000,HeatGen!C$2,'Energy balance options'!$A$7:$A$3000,HeatGen!$A573)</f>
        <v>0</v>
      </c>
      <c r="D573">
        <f>SUMIFS('Energy balance options'!$F$7:$F$3000,'Energy balance options'!$B$7:$B$3000,HeatGen!D$2,'Energy balance options'!$A$7:$A$3000,HeatGen!$A573)</f>
        <v>0</v>
      </c>
      <c r="E573">
        <f>SUMIFS('Energy balance options'!$F$7:$F$3000,'Energy balance options'!$B$7:$B$3000,HeatGen!E$2,'Energy balance options'!$A$7:$A$3000,HeatGen!$A573)</f>
        <v>0</v>
      </c>
      <c r="F573">
        <f>SUMIFS('Energy balance options'!$F$7:$F$3000,'Energy balance options'!$B$7:$B$3000,HeatGen!F$2,'Energy balance options'!$A$7:$A$3000,HeatGen!$A573)</f>
        <v>0</v>
      </c>
      <c r="G573">
        <f>SUMIFS('Energy balance options'!$F$7:$F$3000,'Energy balance options'!$B$7:$B$3000,HeatGen!G$2,'Energy balance options'!$A$7:$A$3000,HeatGen!$A573)</f>
        <v>0</v>
      </c>
      <c r="H573">
        <f>SUMIFS('Energy balance options'!$G$7:$G$3000,'Energy balance options'!$B$7:$B$3000,HeatGen!H$2,'Energy balance options'!$A$7:$A$3000,HeatGen!$A573)</f>
        <v>0</v>
      </c>
      <c r="I573">
        <f>SUMIFS('Energy balance options'!$G$7:$G$3000,'Energy balance options'!$B$7:$B$3000,HeatGen!I$2,'Energy balance options'!$A$7:$A$3000,HeatGen!$A573)</f>
        <v>0</v>
      </c>
      <c r="J573">
        <f>SUMIFS('Energy balance options'!$G$7:$G$3000,'Energy balance options'!$B$7:$B$3000,HeatGen!J$2,'Energy balance options'!$A$7:$A$3000,HeatGen!$A573)</f>
        <v>0</v>
      </c>
      <c r="K573">
        <f>SUMIFS('Energy balance options'!$G$7:$G$3000,'Energy balance options'!$B$7:$B$3000,HeatGen!K$2,'Energy balance options'!$A$7:$A$3000,HeatGen!$A573)</f>
        <v>0</v>
      </c>
      <c r="L573">
        <f>SUMIFS('Energy balance options'!$G$7:$G$3000,'Energy balance options'!$B$7:$B$3000,HeatGen!L$2,'Energy balance options'!$A$7:$A$3000,HeatGen!$A573)</f>
        <v>0</v>
      </c>
      <c r="M573">
        <f>SUMIFS('Energy balance options'!$G$7:$G$3000,'Energy balance options'!$B$7:$B$3000,HeatGen!M$2,'Energy balance options'!$A$7:$A$3000,HeatGen!$A573)</f>
        <v>0</v>
      </c>
      <c r="N573">
        <f>SUMIFS('Energy balance options'!$G$7:$G$3000,'Energy balance options'!$B$7:$B$3000,HeatGen!N$2,'Energy balance options'!$A$7:$A$3000,HeatGen!$A573)</f>
        <v>0</v>
      </c>
      <c r="O573">
        <f>SUMIFS('Energy balance options'!$G$7:$G$3000,'Energy balance options'!$B$7:$B$3000,HeatGen!O$2,'Energy balance options'!$A$7:$A$3000,HeatGen!$A573)</f>
        <v>0</v>
      </c>
      <c r="P573">
        <f>SUMIFS('Energy balance options'!$G$7:$G$3000,'Energy balance options'!$B$7:$B$3000,HeatGen!P$2,'Energy balance options'!$A$7:$A$3000,HeatGen!$A573)</f>
        <v>0</v>
      </c>
      <c r="Q573">
        <f>SUMIFS('Energy balance options'!$G$7:$G$3000,'Energy balance options'!$B$7:$B$3000,HeatGen!Q$2,'Energy balance options'!$A$7:$A$3000,HeatGen!$A573)</f>
        <v>0</v>
      </c>
      <c r="R573">
        <f>SUMIFS('Energy balance options'!$G$7:$G$3000,'Energy balance options'!$B$7:$B$3000,HeatGen!R$2,'Energy balance options'!$A$7:$A$3000,HeatGen!$A573)</f>
        <v>0</v>
      </c>
      <c r="S573">
        <f>SUMIFS('Energy balance options'!$G$7:$G$3000,'Energy balance options'!$B$7:$B$3000,HeatGen!S$2,'Energy balance options'!$A$7:$A$3000,HeatGen!$A573)</f>
        <v>0</v>
      </c>
      <c r="T573">
        <f>SUMIFS('Energy balance options'!$G$7:$G$3000,'Energy balance options'!$B$7:$B$3000,HeatGen!T$2,'Energy balance options'!$A$7:$A$3000,HeatGen!$A573)</f>
        <v>0</v>
      </c>
      <c r="U573">
        <f>SUMIFS('Energy balance options'!$G$7:$G$3000,'Energy balance options'!$B$7:$B$3000,HeatGen!U$2,'Energy balance options'!$A$7:$A$3000,HeatGen!$A573)</f>
        <v>0</v>
      </c>
      <c r="V573">
        <f>SUMIFS('Energy balance options'!$G$7:$G$3000,'Energy balance options'!$B$7:$B$3000,HeatGen!V$2,'Energy balance options'!$A$7:$A$3000,HeatGen!$A573)</f>
        <v>0</v>
      </c>
      <c r="W573">
        <f>SUMIFS('Energy balance options'!$G$7:$G$3000,'Energy balance options'!$B$7:$B$3000,HeatGen!W$2,'Energy balance options'!$A$7:$A$3000,HeatGen!$A573)</f>
        <v>0</v>
      </c>
      <c r="X573">
        <f>SUMIFS('Energy balance options'!$G$7:$G$3000,'Energy balance options'!$B$7:$B$3000,HeatGen!X$2,'Energy balance options'!$A$7:$A$3000,HeatGen!$A573)</f>
        <v>0</v>
      </c>
      <c r="Y573">
        <f t="shared" si="136"/>
        <v>0</v>
      </c>
      <c r="Z573">
        <f t="shared" si="137"/>
        <v>0</v>
      </c>
      <c r="AA573">
        <f t="shared" si="138"/>
        <v>0</v>
      </c>
      <c r="AB573">
        <f t="shared" si="139"/>
        <v>0</v>
      </c>
      <c r="AC573">
        <f t="shared" si="140"/>
        <v>0</v>
      </c>
      <c r="AD573">
        <f t="shared" si="141"/>
        <v>0</v>
      </c>
      <c r="AE573">
        <f t="shared" si="142"/>
        <v>0</v>
      </c>
      <c r="AF573">
        <f t="shared" si="143"/>
        <v>0</v>
      </c>
      <c r="AG573">
        <f t="shared" si="144"/>
        <v>0</v>
      </c>
      <c r="AH573">
        <f t="shared" si="145"/>
        <v>0</v>
      </c>
      <c r="AI573">
        <f t="shared" si="146"/>
        <v>0</v>
      </c>
      <c r="AJ573">
        <f t="shared" si="147"/>
        <v>0</v>
      </c>
      <c r="AK573">
        <f t="shared" si="148"/>
        <v>0</v>
      </c>
      <c r="AL573">
        <f t="shared" si="149"/>
        <v>0</v>
      </c>
      <c r="AM573">
        <f t="shared" si="150"/>
        <v>0</v>
      </c>
      <c r="AN573">
        <f t="shared" si="151"/>
        <v>0</v>
      </c>
      <c r="AO573">
        <f t="shared" si="152"/>
        <v>0</v>
      </c>
    </row>
    <row r="574" spans="1:41" x14ac:dyDescent="0.2">
      <c r="A574" s="9">
        <f>'Cost per option'!A582</f>
        <v>0</v>
      </c>
      <c r="B574" t="str">
        <f>_xlfn.IFNA(VLOOKUP(A574,'Energy balance options'!A$7:C$3000,3,FALSE),"")</f>
        <v/>
      </c>
      <c r="C574">
        <f>SUMIFS('Energy balance options'!$F$7:$F$3000,'Energy balance options'!$B$7:$B$3000,HeatGen!C$2,'Energy balance options'!$A$7:$A$3000,HeatGen!$A574)</f>
        <v>0</v>
      </c>
      <c r="D574">
        <f>SUMIFS('Energy balance options'!$F$7:$F$3000,'Energy balance options'!$B$7:$B$3000,HeatGen!D$2,'Energy balance options'!$A$7:$A$3000,HeatGen!$A574)</f>
        <v>0</v>
      </c>
      <c r="E574">
        <f>SUMIFS('Energy balance options'!$F$7:$F$3000,'Energy balance options'!$B$7:$B$3000,HeatGen!E$2,'Energy balance options'!$A$7:$A$3000,HeatGen!$A574)</f>
        <v>0</v>
      </c>
      <c r="F574">
        <f>SUMIFS('Energy balance options'!$F$7:$F$3000,'Energy balance options'!$B$7:$B$3000,HeatGen!F$2,'Energy balance options'!$A$7:$A$3000,HeatGen!$A574)</f>
        <v>0</v>
      </c>
      <c r="G574">
        <f>SUMIFS('Energy balance options'!$F$7:$F$3000,'Energy balance options'!$B$7:$B$3000,HeatGen!G$2,'Energy balance options'!$A$7:$A$3000,HeatGen!$A574)</f>
        <v>0</v>
      </c>
      <c r="H574">
        <f>SUMIFS('Energy balance options'!$G$7:$G$3000,'Energy balance options'!$B$7:$B$3000,HeatGen!H$2,'Energy balance options'!$A$7:$A$3000,HeatGen!$A574)</f>
        <v>0</v>
      </c>
      <c r="I574">
        <f>SUMIFS('Energy balance options'!$G$7:$G$3000,'Energy balance options'!$B$7:$B$3000,HeatGen!I$2,'Energy balance options'!$A$7:$A$3000,HeatGen!$A574)</f>
        <v>0</v>
      </c>
      <c r="J574">
        <f>SUMIFS('Energy balance options'!$G$7:$G$3000,'Energy balance options'!$B$7:$B$3000,HeatGen!J$2,'Energy balance options'!$A$7:$A$3000,HeatGen!$A574)</f>
        <v>0</v>
      </c>
      <c r="K574">
        <f>SUMIFS('Energy balance options'!$G$7:$G$3000,'Energy balance options'!$B$7:$B$3000,HeatGen!K$2,'Energy balance options'!$A$7:$A$3000,HeatGen!$A574)</f>
        <v>0</v>
      </c>
      <c r="L574">
        <f>SUMIFS('Energy balance options'!$G$7:$G$3000,'Energy balance options'!$B$7:$B$3000,HeatGen!L$2,'Energy balance options'!$A$7:$A$3000,HeatGen!$A574)</f>
        <v>0</v>
      </c>
      <c r="M574">
        <f>SUMIFS('Energy balance options'!$G$7:$G$3000,'Energy balance options'!$B$7:$B$3000,HeatGen!M$2,'Energy balance options'!$A$7:$A$3000,HeatGen!$A574)</f>
        <v>0</v>
      </c>
      <c r="N574">
        <f>SUMIFS('Energy balance options'!$G$7:$G$3000,'Energy balance options'!$B$7:$B$3000,HeatGen!N$2,'Energy balance options'!$A$7:$A$3000,HeatGen!$A574)</f>
        <v>0</v>
      </c>
      <c r="O574">
        <f>SUMIFS('Energy balance options'!$G$7:$G$3000,'Energy balance options'!$B$7:$B$3000,HeatGen!O$2,'Energy balance options'!$A$7:$A$3000,HeatGen!$A574)</f>
        <v>0</v>
      </c>
      <c r="P574">
        <f>SUMIFS('Energy balance options'!$G$7:$G$3000,'Energy balance options'!$B$7:$B$3000,HeatGen!P$2,'Energy balance options'!$A$7:$A$3000,HeatGen!$A574)</f>
        <v>0</v>
      </c>
      <c r="Q574">
        <f>SUMIFS('Energy balance options'!$G$7:$G$3000,'Energy balance options'!$B$7:$B$3000,HeatGen!Q$2,'Energy balance options'!$A$7:$A$3000,HeatGen!$A574)</f>
        <v>0</v>
      </c>
      <c r="R574">
        <f>SUMIFS('Energy balance options'!$G$7:$G$3000,'Energy balance options'!$B$7:$B$3000,HeatGen!R$2,'Energy balance options'!$A$7:$A$3000,HeatGen!$A574)</f>
        <v>0</v>
      </c>
      <c r="S574">
        <f>SUMIFS('Energy balance options'!$G$7:$G$3000,'Energy balance options'!$B$7:$B$3000,HeatGen!S$2,'Energy balance options'!$A$7:$A$3000,HeatGen!$A574)</f>
        <v>0</v>
      </c>
      <c r="T574">
        <f>SUMIFS('Energy balance options'!$G$7:$G$3000,'Energy balance options'!$B$7:$B$3000,HeatGen!T$2,'Energy balance options'!$A$7:$A$3000,HeatGen!$A574)</f>
        <v>0</v>
      </c>
      <c r="U574">
        <f>SUMIFS('Energy balance options'!$G$7:$G$3000,'Energy balance options'!$B$7:$B$3000,HeatGen!U$2,'Energy balance options'!$A$7:$A$3000,HeatGen!$A574)</f>
        <v>0</v>
      </c>
      <c r="V574">
        <f>SUMIFS('Energy balance options'!$G$7:$G$3000,'Energy balance options'!$B$7:$B$3000,HeatGen!V$2,'Energy balance options'!$A$7:$A$3000,HeatGen!$A574)</f>
        <v>0</v>
      </c>
      <c r="W574">
        <f>SUMIFS('Energy balance options'!$G$7:$G$3000,'Energy balance options'!$B$7:$B$3000,HeatGen!W$2,'Energy balance options'!$A$7:$A$3000,HeatGen!$A574)</f>
        <v>0</v>
      </c>
      <c r="X574">
        <f>SUMIFS('Energy balance options'!$G$7:$G$3000,'Energy balance options'!$B$7:$B$3000,HeatGen!X$2,'Energy balance options'!$A$7:$A$3000,HeatGen!$A574)</f>
        <v>0</v>
      </c>
      <c r="Y574">
        <f t="shared" si="136"/>
        <v>0</v>
      </c>
      <c r="Z574">
        <f t="shared" si="137"/>
        <v>0</v>
      </c>
      <c r="AA574">
        <f t="shared" si="138"/>
        <v>0</v>
      </c>
      <c r="AB574">
        <f t="shared" si="139"/>
        <v>0</v>
      </c>
      <c r="AC574">
        <f t="shared" si="140"/>
        <v>0</v>
      </c>
      <c r="AD574">
        <f t="shared" si="141"/>
        <v>0</v>
      </c>
      <c r="AE574">
        <f t="shared" si="142"/>
        <v>0</v>
      </c>
      <c r="AF574">
        <f t="shared" si="143"/>
        <v>0</v>
      </c>
      <c r="AG574">
        <f t="shared" si="144"/>
        <v>0</v>
      </c>
      <c r="AH574">
        <f t="shared" si="145"/>
        <v>0</v>
      </c>
      <c r="AI574">
        <f t="shared" si="146"/>
        <v>0</v>
      </c>
      <c r="AJ574">
        <f t="shared" si="147"/>
        <v>0</v>
      </c>
      <c r="AK574">
        <f t="shared" si="148"/>
        <v>0</v>
      </c>
      <c r="AL574">
        <f t="shared" si="149"/>
        <v>0</v>
      </c>
      <c r="AM574">
        <f t="shared" si="150"/>
        <v>0</v>
      </c>
      <c r="AN574">
        <f t="shared" si="151"/>
        <v>0</v>
      </c>
      <c r="AO574">
        <f t="shared" si="152"/>
        <v>0</v>
      </c>
    </row>
    <row r="575" spans="1:41" x14ac:dyDescent="0.2">
      <c r="A575" s="9">
        <f>'Cost per option'!A583</f>
        <v>0</v>
      </c>
      <c r="B575" t="str">
        <f>_xlfn.IFNA(VLOOKUP(A575,'Energy balance options'!A$7:C$3000,3,FALSE),"")</f>
        <v/>
      </c>
      <c r="C575">
        <f>SUMIFS('Energy balance options'!$F$7:$F$3000,'Energy balance options'!$B$7:$B$3000,HeatGen!C$2,'Energy balance options'!$A$7:$A$3000,HeatGen!$A575)</f>
        <v>0</v>
      </c>
      <c r="D575">
        <f>SUMIFS('Energy balance options'!$F$7:$F$3000,'Energy balance options'!$B$7:$B$3000,HeatGen!D$2,'Energy balance options'!$A$7:$A$3000,HeatGen!$A575)</f>
        <v>0</v>
      </c>
      <c r="E575">
        <f>SUMIFS('Energy balance options'!$F$7:$F$3000,'Energy balance options'!$B$7:$B$3000,HeatGen!E$2,'Energy balance options'!$A$7:$A$3000,HeatGen!$A575)</f>
        <v>0</v>
      </c>
      <c r="F575">
        <f>SUMIFS('Energy balance options'!$F$7:$F$3000,'Energy balance options'!$B$7:$B$3000,HeatGen!F$2,'Energy balance options'!$A$7:$A$3000,HeatGen!$A575)</f>
        <v>0</v>
      </c>
      <c r="G575">
        <f>SUMIFS('Energy balance options'!$F$7:$F$3000,'Energy balance options'!$B$7:$B$3000,HeatGen!G$2,'Energy balance options'!$A$7:$A$3000,HeatGen!$A575)</f>
        <v>0</v>
      </c>
      <c r="H575">
        <f>SUMIFS('Energy balance options'!$G$7:$G$3000,'Energy balance options'!$B$7:$B$3000,HeatGen!H$2,'Energy balance options'!$A$7:$A$3000,HeatGen!$A575)</f>
        <v>0</v>
      </c>
      <c r="I575">
        <f>SUMIFS('Energy balance options'!$G$7:$G$3000,'Energy balance options'!$B$7:$B$3000,HeatGen!I$2,'Energy balance options'!$A$7:$A$3000,HeatGen!$A575)</f>
        <v>0</v>
      </c>
      <c r="J575">
        <f>SUMIFS('Energy balance options'!$G$7:$G$3000,'Energy balance options'!$B$7:$B$3000,HeatGen!J$2,'Energy balance options'!$A$7:$A$3000,HeatGen!$A575)</f>
        <v>0</v>
      </c>
      <c r="K575">
        <f>SUMIFS('Energy balance options'!$G$7:$G$3000,'Energy balance options'!$B$7:$B$3000,HeatGen!K$2,'Energy balance options'!$A$7:$A$3000,HeatGen!$A575)</f>
        <v>0</v>
      </c>
      <c r="L575">
        <f>SUMIFS('Energy balance options'!$G$7:$G$3000,'Energy balance options'!$B$7:$B$3000,HeatGen!L$2,'Energy balance options'!$A$7:$A$3000,HeatGen!$A575)</f>
        <v>0</v>
      </c>
      <c r="M575">
        <f>SUMIFS('Energy balance options'!$G$7:$G$3000,'Energy balance options'!$B$7:$B$3000,HeatGen!M$2,'Energy balance options'!$A$7:$A$3000,HeatGen!$A575)</f>
        <v>0</v>
      </c>
      <c r="N575">
        <f>SUMIFS('Energy balance options'!$G$7:$G$3000,'Energy balance options'!$B$7:$B$3000,HeatGen!N$2,'Energy balance options'!$A$7:$A$3000,HeatGen!$A575)</f>
        <v>0</v>
      </c>
      <c r="O575">
        <f>SUMIFS('Energy balance options'!$G$7:$G$3000,'Energy balance options'!$B$7:$B$3000,HeatGen!O$2,'Energy balance options'!$A$7:$A$3000,HeatGen!$A575)</f>
        <v>0</v>
      </c>
      <c r="P575">
        <f>SUMIFS('Energy balance options'!$G$7:$G$3000,'Energy balance options'!$B$7:$B$3000,HeatGen!P$2,'Energy balance options'!$A$7:$A$3000,HeatGen!$A575)</f>
        <v>0</v>
      </c>
      <c r="Q575">
        <f>SUMIFS('Energy balance options'!$G$7:$G$3000,'Energy balance options'!$B$7:$B$3000,HeatGen!Q$2,'Energy balance options'!$A$7:$A$3000,HeatGen!$A575)</f>
        <v>0</v>
      </c>
      <c r="R575">
        <f>SUMIFS('Energy balance options'!$G$7:$G$3000,'Energy balance options'!$B$7:$B$3000,HeatGen!R$2,'Energy balance options'!$A$7:$A$3000,HeatGen!$A575)</f>
        <v>0</v>
      </c>
      <c r="S575">
        <f>SUMIFS('Energy balance options'!$G$7:$G$3000,'Energy balance options'!$B$7:$B$3000,HeatGen!S$2,'Energy balance options'!$A$7:$A$3000,HeatGen!$A575)</f>
        <v>0</v>
      </c>
      <c r="T575">
        <f>SUMIFS('Energy balance options'!$G$7:$G$3000,'Energy balance options'!$B$7:$B$3000,HeatGen!T$2,'Energy balance options'!$A$7:$A$3000,HeatGen!$A575)</f>
        <v>0</v>
      </c>
      <c r="U575">
        <f>SUMIFS('Energy balance options'!$G$7:$G$3000,'Energy balance options'!$B$7:$B$3000,HeatGen!U$2,'Energy balance options'!$A$7:$A$3000,HeatGen!$A575)</f>
        <v>0</v>
      </c>
      <c r="V575">
        <f>SUMIFS('Energy balance options'!$G$7:$G$3000,'Energy balance options'!$B$7:$B$3000,HeatGen!V$2,'Energy balance options'!$A$7:$A$3000,HeatGen!$A575)</f>
        <v>0</v>
      </c>
      <c r="W575">
        <f>SUMIFS('Energy balance options'!$G$7:$G$3000,'Energy balance options'!$B$7:$B$3000,HeatGen!W$2,'Energy balance options'!$A$7:$A$3000,HeatGen!$A575)</f>
        <v>0</v>
      </c>
      <c r="X575">
        <f>SUMIFS('Energy balance options'!$G$7:$G$3000,'Energy balance options'!$B$7:$B$3000,HeatGen!X$2,'Energy balance options'!$A$7:$A$3000,HeatGen!$A575)</f>
        <v>0</v>
      </c>
      <c r="Y575">
        <f t="shared" si="136"/>
        <v>0</v>
      </c>
      <c r="Z575">
        <f t="shared" si="137"/>
        <v>0</v>
      </c>
      <c r="AA575">
        <f t="shared" si="138"/>
        <v>0</v>
      </c>
      <c r="AB575">
        <f t="shared" si="139"/>
        <v>0</v>
      </c>
      <c r="AC575">
        <f t="shared" si="140"/>
        <v>0</v>
      </c>
      <c r="AD575">
        <f t="shared" si="141"/>
        <v>0</v>
      </c>
      <c r="AE575">
        <f t="shared" si="142"/>
        <v>0</v>
      </c>
      <c r="AF575">
        <f t="shared" si="143"/>
        <v>0</v>
      </c>
      <c r="AG575">
        <f t="shared" si="144"/>
        <v>0</v>
      </c>
      <c r="AH575">
        <f t="shared" si="145"/>
        <v>0</v>
      </c>
      <c r="AI575">
        <f t="shared" si="146"/>
        <v>0</v>
      </c>
      <c r="AJ575">
        <f t="shared" si="147"/>
        <v>0</v>
      </c>
      <c r="AK575">
        <f t="shared" si="148"/>
        <v>0</v>
      </c>
      <c r="AL575">
        <f t="shared" si="149"/>
        <v>0</v>
      </c>
      <c r="AM575">
        <f t="shared" si="150"/>
        <v>0</v>
      </c>
      <c r="AN575">
        <f t="shared" si="151"/>
        <v>0</v>
      </c>
      <c r="AO575">
        <f t="shared" si="152"/>
        <v>0</v>
      </c>
    </row>
    <row r="576" spans="1:41" x14ac:dyDescent="0.2">
      <c r="A576" s="9">
        <f>'Cost per option'!A584</f>
        <v>0</v>
      </c>
      <c r="B576" t="str">
        <f>_xlfn.IFNA(VLOOKUP(A576,'Energy balance options'!A$7:C$3000,3,FALSE),"")</f>
        <v/>
      </c>
      <c r="C576">
        <f>SUMIFS('Energy balance options'!$F$7:$F$3000,'Energy balance options'!$B$7:$B$3000,HeatGen!C$2,'Energy balance options'!$A$7:$A$3000,HeatGen!$A576)</f>
        <v>0</v>
      </c>
      <c r="D576">
        <f>SUMIFS('Energy balance options'!$F$7:$F$3000,'Energy balance options'!$B$7:$B$3000,HeatGen!D$2,'Energy balance options'!$A$7:$A$3000,HeatGen!$A576)</f>
        <v>0</v>
      </c>
      <c r="E576">
        <f>SUMIFS('Energy balance options'!$F$7:$F$3000,'Energy balance options'!$B$7:$B$3000,HeatGen!E$2,'Energy balance options'!$A$7:$A$3000,HeatGen!$A576)</f>
        <v>0</v>
      </c>
      <c r="F576">
        <f>SUMIFS('Energy balance options'!$F$7:$F$3000,'Energy balance options'!$B$7:$B$3000,HeatGen!F$2,'Energy balance options'!$A$7:$A$3000,HeatGen!$A576)</f>
        <v>0</v>
      </c>
      <c r="G576">
        <f>SUMIFS('Energy balance options'!$F$7:$F$3000,'Energy balance options'!$B$7:$B$3000,HeatGen!G$2,'Energy balance options'!$A$7:$A$3000,HeatGen!$A576)</f>
        <v>0</v>
      </c>
      <c r="H576">
        <f>SUMIFS('Energy balance options'!$G$7:$G$3000,'Energy balance options'!$B$7:$B$3000,HeatGen!H$2,'Energy balance options'!$A$7:$A$3000,HeatGen!$A576)</f>
        <v>0</v>
      </c>
      <c r="I576">
        <f>SUMIFS('Energy balance options'!$G$7:$G$3000,'Energy balance options'!$B$7:$B$3000,HeatGen!I$2,'Energy balance options'!$A$7:$A$3000,HeatGen!$A576)</f>
        <v>0</v>
      </c>
      <c r="J576">
        <f>SUMIFS('Energy balance options'!$G$7:$G$3000,'Energy balance options'!$B$7:$B$3000,HeatGen!J$2,'Energy balance options'!$A$7:$A$3000,HeatGen!$A576)</f>
        <v>0</v>
      </c>
      <c r="K576">
        <f>SUMIFS('Energy balance options'!$G$7:$G$3000,'Energy balance options'!$B$7:$B$3000,HeatGen!K$2,'Energy balance options'!$A$7:$A$3000,HeatGen!$A576)</f>
        <v>0</v>
      </c>
      <c r="L576">
        <f>SUMIFS('Energy balance options'!$G$7:$G$3000,'Energy balance options'!$B$7:$B$3000,HeatGen!L$2,'Energy balance options'!$A$7:$A$3000,HeatGen!$A576)</f>
        <v>0</v>
      </c>
      <c r="M576">
        <f>SUMIFS('Energy balance options'!$G$7:$G$3000,'Energy balance options'!$B$7:$B$3000,HeatGen!M$2,'Energy balance options'!$A$7:$A$3000,HeatGen!$A576)</f>
        <v>0</v>
      </c>
      <c r="N576">
        <f>SUMIFS('Energy balance options'!$G$7:$G$3000,'Energy balance options'!$B$7:$B$3000,HeatGen!N$2,'Energy balance options'!$A$7:$A$3000,HeatGen!$A576)</f>
        <v>0</v>
      </c>
      <c r="O576">
        <f>SUMIFS('Energy balance options'!$G$7:$G$3000,'Energy balance options'!$B$7:$B$3000,HeatGen!O$2,'Energy balance options'!$A$7:$A$3000,HeatGen!$A576)</f>
        <v>0</v>
      </c>
      <c r="P576">
        <f>SUMIFS('Energy balance options'!$G$7:$G$3000,'Energy balance options'!$B$7:$B$3000,HeatGen!P$2,'Energy balance options'!$A$7:$A$3000,HeatGen!$A576)</f>
        <v>0</v>
      </c>
      <c r="Q576">
        <f>SUMIFS('Energy balance options'!$G$7:$G$3000,'Energy balance options'!$B$7:$B$3000,HeatGen!Q$2,'Energy balance options'!$A$7:$A$3000,HeatGen!$A576)</f>
        <v>0</v>
      </c>
      <c r="R576">
        <f>SUMIFS('Energy balance options'!$G$7:$G$3000,'Energy balance options'!$B$7:$B$3000,HeatGen!R$2,'Energy balance options'!$A$7:$A$3000,HeatGen!$A576)</f>
        <v>0</v>
      </c>
      <c r="S576">
        <f>SUMIFS('Energy balance options'!$G$7:$G$3000,'Energy balance options'!$B$7:$B$3000,HeatGen!S$2,'Energy balance options'!$A$7:$A$3000,HeatGen!$A576)</f>
        <v>0</v>
      </c>
      <c r="T576">
        <f>SUMIFS('Energy balance options'!$G$7:$G$3000,'Energy balance options'!$B$7:$B$3000,HeatGen!T$2,'Energy balance options'!$A$7:$A$3000,HeatGen!$A576)</f>
        <v>0</v>
      </c>
      <c r="U576">
        <f>SUMIFS('Energy balance options'!$G$7:$G$3000,'Energy balance options'!$B$7:$B$3000,HeatGen!U$2,'Energy balance options'!$A$7:$A$3000,HeatGen!$A576)</f>
        <v>0</v>
      </c>
      <c r="V576">
        <f>SUMIFS('Energy balance options'!$G$7:$G$3000,'Energy balance options'!$B$7:$B$3000,HeatGen!V$2,'Energy balance options'!$A$7:$A$3000,HeatGen!$A576)</f>
        <v>0</v>
      </c>
      <c r="W576">
        <f>SUMIFS('Energy balance options'!$G$7:$G$3000,'Energy balance options'!$B$7:$B$3000,HeatGen!W$2,'Energy balance options'!$A$7:$A$3000,HeatGen!$A576)</f>
        <v>0</v>
      </c>
      <c r="X576">
        <f>SUMIFS('Energy balance options'!$G$7:$G$3000,'Energy balance options'!$B$7:$B$3000,HeatGen!X$2,'Energy balance options'!$A$7:$A$3000,HeatGen!$A576)</f>
        <v>0</v>
      </c>
      <c r="Y576">
        <f t="shared" si="136"/>
        <v>0</v>
      </c>
      <c r="Z576">
        <f t="shared" si="137"/>
        <v>0</v>
      </c>
      <c r="AA576">
        <f t="shared" si="138"/>
        <v>0</v>
      </c>
      <c r="AB576">
        <f t="shared" si="139"/>
        <v>0</v>
      </c>
      <c r="AC576">
        <f t="shared" si="140"/>
        <v>0</v>
      </c>
      <c r="AD576">
        <f t="shared" si="141"/>
        <v>0</v>
      </c>
      <c r="AE576">
        <f t="shared" si="142"/>
        <v>0</v>
      </c>
      <c r="AF576">
        <f t="shared" si="143"/>
        <v>0</v>
      </c>
      <c r="AG576">
        <f t="shared" si="144"/>
        <v>0</v>
      </c>
      <c r="AH576">
        <f t="shared" si="145"/>
        <v>0</v>
      </c>
      <c r="AI576">
        <f t="shared" si="146"/>
        <v>0</v>
      </c>
      <c r="AJ576">
        <f t="shared" si="147"/>
        <v>0</v>
      </c>
      <c r="AK576">
        <f t="shared" si="148"/>
        <v>0</v>
      </c>
      <c r="AL576">
        <f t="shared" si="149"/>
        <v>0</v>
      </c>
      <c r="AM576">
        <f t="shared" si="150"/>
        <v>0</v>
      </c>
      <c r="AN576">
        <f t="shared" si="151"/>
        <v>0</v>
      </c>
      <c r="AO576">
        <f t="shared" si="152"/>
        <v>0</v>
      </c>
    </row>
    <row r="577" spans="1:41" x14ac:dyDescent="0.2">
      <c r="A577" s="9">
        <f>'Cost per option'!A585</f>
        <v>0</v>
      </c>
      <c r="B577" t="str">
        <f>_xlfn.IFNA(VLOOKUP(A577,'Energy balance options'!A$7:C$3000,3,FALSE),"")</f>
        <v/>
      </c>
      <c r="C577">
        <f>SUMIFS('Energy balance options'!$F$7:$F$3000,'Energy balance options'!$B$7:$B$3000,HeatGen!C$2,'Energy balance options'!$A$7:$A$3000,HeatGen!$A577)</f>
        <v>0</v>
      </c>
      <c r="D577">
        <f>SUMIFS('Energy balance options'!$F$7:$F$3000,'Energy balance options'!$B$7:$B$3000,HeatGen!D$2,'Energy balance options'!$A$7:$A$3000,HeatGen!$A577)</f>
        <v>0</v>
      </c>
      <c r="E577">
        <f>SUMIFS('Energy balance options'!$F$7:$F$3000,'Energy balance options'!$B$7:$B$3000,HeatGen!E$2,'Energy balance options'!$A$7:$A$3000,HeatGen!$A577)</f>
        <v>0</v>
      </c>
      <c r="F577">
        <f>SUMIFS('Energy balance options'!$F$7:$F$3000,'Energy balance options'!$B$7:$B$3000,HeatGen!F$2,'Energy balance options'!$A$7:$A$3000,HeatGen!$A577)</f>
        <v>0</v>
      </c>
      <c r="G577">
        <f>SUMIFS('Energy balance options'!$F$7:$F$3000,'Energy balance options'!$B$7:$B$3000,HeatGen!G$2,'Energy balance options'!$A$7:$A$3000,HeatGen!$A577)</f>
        <v>0</v>
      </c>
      <c r="H577">
        <f>SUMIFS('Energy balance options'!$G$7:$G$3000,'Energy balance options'!$B$7:$B$3000,HeatGen!H$2,'Energy balance options'!$A$7:$A$3000,HeatGen!$A577)</f>
        <v>0</v>
      </c>
      <c r="I577">
        <f>SUMIFS('Energy balance options'!$G$7:$G$3000,'Energy balance options'!$B$7:$B$3000,HeatGen!I$2,'Energy balance options'!$A$7:$A$3000,HeatGen!$A577)</f>
        <v>0</v>
      </c>
      <c r="J577">
        <f>SUMIFS('Energy balance options'!$G$7:$G$3000,'Energy balance options'!$B$7:$B$3000,HeatGen!J$2,'Energy balance options'!$A$7:$A$3000,HeatGen!$A577)</f>
        <v>0</v>
      </c>
      <c r="K577">
        <f>SUMIFS('Energy balance options'!$G$7:$G$3000,'Energy balance options'!$B$7:$B$3000,HeatGen!K$2,'Energy balance options'!$A$7:$A$3000,HeatGen!$A577)</f>
        <v>0</v>
      </c>
      <c r="L577">
        <f>SUMIFS('Energy balance options'!$G$7:$G$3000,'Energy balance options'!$B$7:$B$3000,HeatGen!L$2,'Energy balance options'!$A$7:$A$3000,HeatGen!$A577)</f>
        <v>0</v>
      </c>
      <c r="M577">
        <f>SUMIFS('Energy balance options'!$G$7:$G$3000,'Energy balance options'!$B$7:$B$3000,HeatGen!M$2,'Energy balance options'!$A$7:$A$3000,HeatGen!$A577)</f>
        <v>0</v>
      </c>
      <c r="N577">
        <f>SUMIFS('Energy balance options'!$G$7:$G$3000,'Energy balance options'!$B$7:$B$3000,HeatGen!N$2,'Energy balance options'!$A$7:$A$3000,HeatGen!$A577)</f>
        <v>0</v>
      </c>
      <c r="O577">
        <f>SUMIFS('Energy balance options'!$G$7:$G$3000,'Energy balance options'!$B$7:$B$3000,HeatGen!O$2,'Energy balance options'!$A$7:$A$3000,HeatGen!$A577)</f>
        <v>0</v>
      </c>
      <c r="P577">
        <f>SUMIFS('Energy balance options'!$G$7:$G$3000,'Energy balance options'!$B$7:$B$3000,HeatGen!P$2,'Energy balance options'!$A$7:$A$3000,HeatGen!$A577)</f>
        <v>0</v>
      </c>
      <c r="Q577">
        <f>SUMIFS('Energy balance options'!$G$7:$G$3000,'Energy balance options'!$B$7:$B$3000,HeatGen!Q$2,'Energy balance options'!$A$7:$A$3000,HeatGen!$A577)</f>
        <v>0</v>
      </c>
      <c r="R577">
        <f>SUMIFS('Energy balance options'!$G$7:$G$3000,'Energy balance options'!$B$7:$B$3000,HeatGen!R$2,'Energy balance options'!$A$7:$A$3000,HeatGen!$A577)</f>
        <v>0</v>
      </c>
      <c r="S577">
        <f>SUMIFS('Energy balance options'!$G$7:$G$3000,'Energy balance options'!$B$7:$B$3000,HeatGen!S$2,'Energy balance options'!$A$7:$A$3000,HeatGen!$A577)</f>
        <v>0</v>
      </c>
      <c r="T577">
        <f>SUMIFS('Energy balance options'!$G$7:$G$3000,'Energy balance options'!$B$7:$B$3000,HeatGen!T$2,'Energy balance options'!$A$7:$A$3000,HeatGen!$A577)</f>
        <v>0</v>
      </c>
      <c r="U577">
        <f>SUMIFS('Energy balance options'!$G$7:$G$3000,'Energy balance options'!$B$7:$B$3000,HeatGen!U$2,'Energy balance options'!$A$7:$A$3000,HeatGen!$A577)</f>
        <v>0</v>
      </c>
      <c r="V577">
        <f>SUMIFS('Energy balance options'!$G$7:$G$3000,'Energy balance options'!$B$7:$B$3000,HeatGen!V$2,'Energy balance options'!$A$7:$A$3000,HeatGen!$A577)</f>
        <v>0</v>
      </c>
      <c r="W577">
        <f>SUMIFS('Energy balance options'!$G$7:$G$3000,'Energy balance options'!$B$7:$B$3000,HeatGen!W$2,'Energy balance options'!$A$7:$A$3000,HeatGen!$A577)</f>
        <v>0</v>
      </c>
      <c r="X577">
        <f>SUMIFS('Energy balance options'!$G$7:$G$3000,'Energy balance options'!$B$7:$B$3000,HeatGen!X$2,'Energy balance options'!$A$7:$A$3000,HeatGen!$A577)</f>
        <v>0</v>
      </c>
      <c r="Y577">
        <f t="shared" si="136"/>
        <v>0</v>
      </c>
      <c r="Z577">
        <f t="shared" si="137"/>
        <v>0</v>
      </c>
      <c r="AA577">
        <f t="shared" si="138"/>
        <v>0</v>
      </c>
      <c r="AB577">
        <f t="shared" si="139"/>
        <v>0</v>
      </c>
      <c r="AC577">
        <f t="shared" si="140"/>
        <v>0</v>
      </c>
      <c r="AD577">
        <f t="shared" si="141"/>
        <v>0</v>
      </c>
      <c r="AE577">
        <f t="shared" si="142"/>
        <v>0</v>
      </c>
      <c r="AF577">
        <f t="shared" si="143"/>
        <v>0</v>
      </c>
      <c r="AG577">
        <f t="shared" si="144"/>
        <v>0</v>
      </c>
      <c r="AH577">
        <f t="shared" si="145"/>
        <v>0</v>
      </c>
      <c r="AI577">
        <f t="shared" si="146"/>
        <v>0</v>
      </c>
      <c r="AJ577">
        <f t="shared" si="147"/>
        <v>0</v>
      </c>
      <c r="AK577">
        <f t="shared" si="148"/>
        <v>0</v>
      </c>
      <c r="AL577">
        <f t="shared" si="149"/>
        <v>0</v>
      </c>
      <c r="AM577">
        <f t="shared" si="150"/>
        <v>0</v>
      </c>
      <c r="AN577">
        <f t="shared" si="151"/>
        <v>0</v>
      </c>
      <c r="AO577">
        <f t="shared" si="152"/>
        <v>0</v>
      </c>
    </row>
    <row r="578" spans="1:41" x14ac:dyDescent="0.2">
      <c r="A578" s="9">
        <f>'Cost per option'!A586</f>
        <v>0</v>
      </c>
      <c r="B578" t="str">
        <f>_xlfn.IFNA(VLOOKUP(A578,'Energy balance options'!A$7:C$3000,3,FALSE),"")</f>
        <v/>
      </c>
      <c r="C578">
        <f>SUMIFS('Energy balance options'!$F$7:$F$3000,'Energy balance options'!$B$7:$B$3000,HeatGen!C$2,'Energy balance options'!$A$7:$A$3000,HeatGen!$A578)</f>
        <v>0</v>
      </c>
      <c r="D578">
        <f>SUMIFS('Energy balance options'!$F$7:$F$3000,'Energy balance options'!$B$7:$B$3000,HeatGen!D$2,'Energy balance options'!$A$7:$A$3000,HeatGen!$A578)</f>
        <v>0</v>
      </c>
      <c r="E578">
        <f>SUMIFS('Energy balance options'!$F$7:$F$3000,'Energy balance options'!$B$7:$B$3000,HeatGen!E$2,'Energy balance options'!$A$7:$A$3000,HeatGen!$A578)</f>
        <v>0</v>
      </c>
      <c r="F578">
        <f>SUMIFS('Energy balance options'!$F$7:$F$3000,'Energy balance options'!$B$7:$B$3000,HeatGen!F$2,'Energy balance options'!$A$7:$A$3000,HeatGen!$A578)</f>
        <v>0</v>
      </c>
      <c r="G578">
        <f>SUMIFS('Energy balance options'!$F$7:$F$3000,'Energy balance options'!$B$7:$B$3000,HeatGen!G$2,'Energy balance options'!$A$7:$A$3000,HeatGen!$A578)</f>
        <v>0</v>
      </c>
      <c r="H578">
        <f>SUMIFS('Energy balance options'!$G$7:$G$3000,'Energy balance options'!$B$7:$B$3000,HeatGen!H$2,'Energy balance options'!$A$7:$A$3000,HeatGen!$A578)</f>
        <v>0</v>
      </c>
      <c r="I578">
        <f>SUMIFS('Energy balance options'!$G$7:$G$3000,'Energy balance options'!$B$7:$B$3000,HeatGen!I$2,'Energy balance options'!$A$7:$A$3000,HeatGen!$A578)</f>
        <v>0</v>
      </c>
      <c r="J578">
        <f>SUMIFS('Energy balance options'!$G$7:$G$3000,'Energy balance options'!$B$7:$B$3000,HeatGen!J$2,'Energy balance options'!$A$7:$A$3000,HeatGen!$A578)</f>
        <v>0</v>
      </c>
      <c r="K578">
        <f>SUMIFS('Energy balance options'!$G$7:$G$3000,'Energy balance options'!$B$7:$B$3000,HeatGen!K$2,'Energy balance options'!$A$7:$A$3000,HeatGen!$A578)</f>
        <v>0</v>
      </c>
      <c r="L578">
        <f>SUMIFS('Energy balance options'!$G$7:$G$3000,'Energy balance options'!$B$7:$B$3000,HeatGen!L$2,'Energy balance options'!$A$7:$A$3000,HeatGen!$A578)</f>
        <v>0</v>
      </c>
      <c r="M578">
        <f>SUMIFS('Energy balance options'!$G$7:$G$3000,'Energy balance options'!$B$7:$B$3000,HeatGen!M$2,'Energy balance options'!$A$7:$A$3000,HeatGen!$A578)</f>
        <v>0</v>
      </c>
      <c r="N578">
        <f>SUMIFS('Energy balance options'!$G$7:$G$3000,'Energy balance options'!$B$7:$B$3000,HeatGen!N$2,'Energy balance options'!$A$7:$A$3000,HeatGen!$A578)</f>
        <v>0</v>
      </c>
      <c r="O578">
        <f>SUMIFS('Energy balance options'!$G$7:$G$3000,'Energy balance options'!$B$7:$B$3000,HeatGen!O$2,'Energy balance options'!$A$7:$A$3000,HeatGen!$A578)</f>
        <v>0</v>
      </c>
      <c r="P578">
        <f>SUMIFS('Energy balance options'!$G$7:$G$3000,'Energy balance options'!$B$7:$B$3000,HeatGen!P$2,'Energy balance options'!$A$7:$A$3000,HeatGen!$A578)</f>
        <v>0</v>
      </c>
      <c r="Q578">
        <f>SUMIFS('Energy balance options'!$G$7:$G$3000,'Energy balance options'!$B$7:$B$3000,HeatGen!Q$2,'Energy balance options'!$A$7:$A$3000,HeatGen!$A578)</f>
        <v>0</v>
      </c>
      <c r="R578">
        <f>SUMIFS('Energy balance options'!$G$7:$G$3000,'Energy balance options'!$B$7:$B$3000,HeatGen!R$2,'Energy balance options'!$A$7:$A$3000,HeatGen!$A578)</f>
        <v>0</v>
      </c>
      <c r="S578">
        <f>SUMIFS('Energy balance options'!$G$7:$G$3000,'Energy balance options'!$B$7:$B$3000,HeatGen!S$2,'Energy balance options'!$A$7:$A$3000,HeatGen!$A578)</f>
        <v>0</v>
      </c>
      <c r="T578">
        <f>SUMIFS('Energy balance options'!$G$7:$G$3000,'Energy balance options'!$B$7:$B$3000,HeatGen!T$2,'Energy balance options'!$A$7:$A$3000,HeatGen!$A578)</f>
        <v>0</v>
      </c>
      <c r="U578">
        <f>SUMIFS('Energy balance options'!$G$7:$G$3000,'Energy balance options'!$B$7:$B$3000,HeatGen!U$2,'Energy balance options'!$A$7:$A$3000,HeatGen!$A578)</f>
        <v>0</v>
      </c>
      <c r="V578">
        <f>SUMIFS('Energy balance options'!$G$7:$G$3000,'Energy balance options'!$B$7:$B$3000,HeatGen!V$2,'Energy balance options'!$A$7:$A$3000,HeatGen!$A578)</f>
        <v>0</v>
      </c>
      <c r="W578">
        <f>SUMIFS('Energy balance options'!$G$7:$G$3000,'Energy balance options'!$B$7:$B$3000,HeatGen!W$2,'Energy balance options'!$A$7:$A$3000,HeatGen!$A578)</f>
        <v>0</v>
      </c>
      <c r="X578">
        <f>SUMIFS('Energy balance options'!$G$7:$G$3000,'Energy balance options'!$B$7:$B$3000,HeatGen!X$2,'Energy balance options'!$A$7:$A$3000,HeatGen!$A578)</f>
        <v>0</v>
      </c>
      <c r="Y578">
        <f t="shared" si="136"/>
        <v>0</v>
      </c>
      <c r="Z578">
        <f t="shared" si="137"/>
        <v>0</v>
      </c>
      <c r="AA578">
        <f t="shared" si="138"/>
        <v>0</v>
      </c>
      <c r="AB578">
        <f t="shared" si="139"/>
        <v>0</v>
      </c>
      <c r="AC578">
        <f t="shared" si="140"/>
        <v>0</v>
      </c>
      <c r="AD578">
        <f t="shared" si="141"/>
        <v>0</v>
      </c>
      <c r="AE578">
        <f t="shared" si="142"/>
        <v>0</v>
      </c>
      <c r="AF578">
        <f t="shared" si="143"/>
        <v>0</v>
      </c>
      <c r="AG578">
        <f t="shared" si="144"/>
        <v>0</v>
      </c>
      <c r="AH578">
        <f t="shared" si="145"/>
        <v>0</v>
      </c>
      <c r="AI578">
        <f t="shared" si="146"/>
        <v>0</v>
      </c>
      <c r="AJ578">
        <f t="shared" si="147"/>
        <v>0</v>
      </c>
      <c r="AK578">
        <f t="shared" si="148"/>
        <v>0</v>
      </c>
      <c r="AL578">
        <f t="shared" si="149"/>
        <v>0</v>
      </c>
      <c r="AM578">
        <f t="shared" si="150"/>
        <v>0</v>
      </c>
      <c r="AN578">
        <f t="shared" si="151"/>
        <v>0</v>
      </c>
      <c r="AO578">
        <f t="shared" si="152"/>
        <v>0</v>
      </c>
    </row>
    <row r="579" spans="1:41" x14ac:dyDescent="0.2">
      <c r="A579" s="9">
        <f>'Cost per option'!A587</f>
        <v>0</v>
      </c>
      <c r="B579" t="str">
        <f>_xlfn.IFNA(VLOOKUP(A579,'Energy balance options'!A$7:C$3000,3,FALSE),"")</f>
        <v/>
      </c>
      <c r="C579">
        <f>SUMIFS('Energy balance options'!$F$7:$F$3000,'Energy balance options'!$B$7:$B$3000,HeatGen!C$2,'Energy balance options'!$A$7:$A$3000,HeatGen!$A579)</f>
        <v>0</v>
      </c>
      <c r="D579">
        <f>SUMIFS('Energy balance options'!$F$7:$F$3000,'Energy balance options'!$B$7:$B$3000,HeatGen!D$2,'Energy balance options'!$A$7:$A$3000,HeatGen!$A579)</f>
        <v>0</v>
      </c>
      <c r="E579">
        <f>SUMIFS('Energy balance options'!$F$7:$F$3000,'Energy balance options'!$B$7:$B$3000,HeatGen!E$2,'Energy balance options'!$A$7:$A$3000,HeatGen!$A579)</f>
        <v>0</v>
      </c>
      <c r="F579">
        <f>SUMIFS('Energy balance options'!$F$7:$F$3000,'Energy balance options'!$B$7:$B$3000,HeatGen!F$2,'Energy balance options'!$A$7:$A$3000,HeatGen!$A579)</f>
        <v>0</v>
      </c>
      <c r="G579">
        <f>SUMIFS('Energy balance options'!$F$7:$F$3000,'Energy balance options'!$B$7:$B$3000,HeatGen!G$2,'Energy balance options'!$A$7:$A$3000,HeatGen!$A579)</f>
        <v>0</v>
      </c>
      <c r="H579">
        <f>SUMIFS('Energy balance options'!$G$7:$G$3000,'Energy balance options'!$B$7:$B$3000,HeatGen!H$2,'Energy balance options'!$A$7:$A$3000,HeatGen!$A579)</f>
        <v>0</v>
      </c>
      <c r="I579">
        <f>SUMIFS('Energy balance options'!$G$7:$G$3000,'Energy balance options'!$B$7:$B$3000,HeatGen!I$2,'Energy balance options'!$A$7:$A$3000,HeatGen!$A579)</f>
        <v>0</v>
      </c>
      <c r="J579">
        <f>SUMIFS('Energy balance options'!$G$7:$G$3000,'Energy balance options'!$B$7:$B$3000,HeatGen!J$2,'Energy balance options'!$A$7:$A$3000,HeatGen!$A579)</f>
        <v>0</v>
      </c>
      <c r="K579">
        <f>SUMIFS('Energy balance options'!$G$7:$G$3000,'Energy balance options'!$B$7:$B$3000,HeatGen!K$2,'Energy balance options'!$A$7:$A$3000,HeatGen!$A579)</f>
        <v>0</v>
      </c>
      <c r="L579">
        <f>SUMIFS('Energy balance options'!$G$7:$G$3000,'Energy balance options'!$B$7:$B$3000,HeatGen!L$2,'Energy balance options'!$A$7:$A$3000,HeatGen!$A579)</f>
        <v>0</v>
      </c>
      <c r="M579">
        <f>SUMIFS('Energy balance options'!$G$7:$G$3000,'Energy balance options'!$B$7:$B$3000,HeatGen!M$2,'Energy balance options'!$A$7:$A$3000,HeatGen!$A579)</f>
        <v>0</v>
      </c>
      <c r="N579">
        <f>SUMIFS('Energy balance options'!$G$7:$G$3000,'Energy balance options'!$B$7:$B$3000,HeatGen!N$2,'Energy balance options'!$A$7:$A$3000,HeatGen!$A579)</f>
        <v>0</v>
      </c>
      <c r="O579">
        <f>SUMIFS('Energy balance options'!$G$7:$G$3000,'Energy balance options'!$B$7:$B$3000,HeatGen!O$2,'Energy balance options'!$A$7:$A$3000,HeatGen!$A579)</f>
        <v>0</v>
      </c>
      <c r="P579">
        <f>SUMIFS('Energy balance options'!$G$7:$G$3000,'Energy balance options'!$B$7:$B$3000,HeatGen!P$2,'Energy balance options'!$A$7:$A$3000,HeatGen!$A579)</f>
        <v>0</v>
      </c>
      <c r="Q579">
        <f>SUMIFS('Energy balance options'!$G$7:$G$3000,'Energy balance options'!$B$7:$B$3000,HeatGen!Q$2,'Energy balance options'!$A$7:$A$3000,HeatGen!$A579)</f>
        <v>0</v>
      </c>
      <c r="R579">
        <f>SUMIFS('Energy balance options'!$G$7:$G$3000,'Energy balance options'!$B$7:$B$3000,HeatGen!R$2,'Energy balance options'!$A$7:$A$3000,HeatGen!$A579)</f>
        <v>0</v>
      </c>
      <c r="S579">
        <f>SUMIFS('Energy balance options'!$G$7:$G$3000,'Energy balance options'!$B$7:$B$3000,HeatGen!S$2,'Energy balance options'!$A$7:$A$3000,HeatGen!$A579)</f>
        <v>0</v>
      </c>
      <c r="T579">
        <f>SUMIFS('Energy balance options'!$G$7:$G$3000,'Energy balance options'!$B$7:$B$3000,HeatGen!T$2,'Energy balance options'!$A$7:$A$3000,HeatGen!$A579)</f>
        <v>0</v>
      </c>
      <c r="U579">
        <f>SUMIFS('Energy balance options'!$G$7:$G$3000,'Energy balance options'!$B$7:$B$3000,HeatGen!U$2,'Energy balance options'!$A$7:$A$3000,HeatGen!$A579)</f>
        <v>0</v>
      </c>
      <c r="V579">
        <f>SUMIFS('Energy balance options'!$G$7:$G$3000,'Energy balance options'!$B$7:$B$3000,HeatGen!V$2,'Energy balance options'!$A$7:$A$3000,HeatGen!$A579)</f>
        <v>0</v>
      </c>
      <c r="W579">
        <f>SUMIFS('Energy balance options'!$G$7:$G$3000,'Energy balance options'!$B$7:$B$3000,HeatGen!W$2,'Energy balance options'!$A$7:$A$3000,HeatGen!$A579)</f>
        <v>0</v>
      </c>
      <c r="X579">
        <f>SUMIFS('Energy balance options'!$G$7:$G$3000,'Energy balance options'!$B$7:$B$3000,HeatGen!X$2,'Energy balance options'!$A$7:$A$3000,HeatGen!$A579)</f>
        <v>0</v>
      </c>
      <c r="Y579">
        <f t="shared" ref="Y579:Y642" si="153">IFERROR(H579/SUM($H579:$X579),0)*SUM($C579:$G579)</f>
        <v>0</v>
      </c>
      <c r="Z579">
        <f t="shared" ref="Z579:Z642" si="154">IFERROR(I579/SUM($H579:$X579),0)*SUM($C579:$G579)</f>
        <v>0</v>
      </c>
      <c r="AA579">
        <f t="shared" ref="AA579:AA642" si="155">IFERROR(J579/SUM($H579:$X579),0)*SUM($C579:$G579)</f>
        <v>0</v>
      </c>
      <c r="AB579">
        <f t="shared" ref="AB579:AB642" si="156">IFERROR(K579/SUM($H579:$X579),0)*SUM($C579:$G579)</f>
        <v>0</v>
      </c>
      <c r="AC579">
        <f t="shared" ref="AC579:AC642" si="157">IFERROR(L579/SUM($H579:$X579),0)*SUM($C579:$G579)</f>
        <v>0</v>
      </c>
      <c r="AD579">
        <f t="shared" ref="AD579:AD642" si="158">IFERROR(M579/SUM($H579:$X579),0)*SUM($C579:$G579)</f>
        <v>0</v>
      </c>
      <c r="AE579">
        <f t="shared" ref="AE579:AE642" si="159">IFERROR(N579/SUM($H579:$X579),0)*SUM($C579:$G579)</f>
        <v>0</v>
      </c>
      <c r="AF579">
        <f t="shared" ref="AF579:AF642" si="160">IFERROR(O579/SUM($H579:$X579),0)*SUM($C579:$G579)</f>
        <v>0</v>
      </c>
      <c r="AG579">
        <f t="shared" ref="AG579:AG642" si="161">IFERROR(P579/SUM($H579:$X579),0)*SUM($C579:$G579)</f>
        <v>0</v>
      </c>
      <c r="AH579">
        <f t="shared" ref="AH579:AH642" si="162">IFERROR(Q579/SUM($H579:$X579),0)*SUM($C579:$G579)</f>
        <v>0</v>
      </c>
      <c r="AI579">
        <f t="shared" ref="AI579:AI642" si="163">IFERROR(R579/SUM($H579:$X579),0)*SUM($C579:$G579)</f>
        <v>0</v>
      </c>
      <c r="AJ579">
        <f t="shared" ref="AJ579:AJ642" si="164">IFERROR(S579/SUM($H579:$X579),0)*SUM($C579:$G579)</f>
        <v>0</v>
      </c>
      <c r="AK579">
        <f t="shared" ref="AK579:AK642" si="165">IFERROR(T579/SUM($H579:$X579),0)*SUM($C579:$G579)</f>
        <v>0</v>
      </c>
      <c r="AL579">
        <f t="shared" ref="AL579:AL642" si="166">IFERROR(U579/SUM($H579:$X579),0)*SUM($C579:$G579)</f>
        <v>0</v>
      </c>
      <c r="AM579">
        <f t="shared" ref="AM579:AM642" si="167">IFERROR(V579/SUM($H579:$X579),0)*SUM($C579:$G579)</f>
        <v>0</v>
      </c>
      <c r="AN579">
        <f t="shared" ref="AN579:AN642" si="168">IFERROR(W579/SUM($H579:$X579),0)*SUM($C579:$G579)</f>
        <v>0</v>
      </c>
      <c r="AO579">
        <f t="shared" ref="AO579:AO642" si="169">IFERROR(X579/SUM($H579:$X579),0)*SUM($C579:$G579)</f>
        <v>0</v>
      </c>
    </row>
    <row r="580" spans="1:41" x14ac:dyDescent="0.2">
      <c r="A580" s="9">
        <f>'Cost per option'!A588</f>
        <v>0</v>
      </c>
      <c r="B580" t="str">
        <f>_xlfn.IFNA(VLOOKUP(A580,'Energy balance options'!A$7:C$3000,3,FALSE),"")</f>
        <v/>
      </c>
      <c r="C580">
        <f>SUMIFS('Energy balance options'!$F$7:$F$3000,'Energy balance options'!$B$7:$B$3000,HeatGen!C$2,'Energy balance options'!$A$7:$A$3000,HeatGen!$A580)</f>
        <v>0</v>
      </c>
      <c r="D580">
        <f>SUMIFS('Energy balance options'!$F$7:$F$3000,'Energy balance options'!$B$7:$B$3000,HeatGen!D$2,'Energy balance options'!$A$7:$A$3000,HeatGen!$A580)</f>
        <v>0</v>
      </c>
      <c r="E580">
        <f>SUMIFS('Energy balance options'!$F$7:$F$3000,'Energy balance options'!$B$7:$B$3000,HeatGen!E$2,'Energy balance options'!$A$7:$A$3000,HeatGen!$A580)</f>
        <v>0</v>
      </c>
      <c r="F580">
        <f>SUMIFS('Energy balance options'!$F$7:$F$3000,'Energy balance options'!$B$7:$B$3000,HeatGen!F$2,'Energy balance options'!$A$7:$A$3000,HeatGen!$A580)</f>
        <v>0</v>
      </c>
      <c r="G580">
        <f>SUMIFS('Energy balance options'!$F$7:$F$3000,'Energy balance options'!$B$7:$B$3000,HeatGen!G$2,'Energy balance options'!$A$7:$A$3000,HeatGen!$A580)</f>
        <v>0</v>
      </c>
      <c r="H580">
        <f>SUMIFS('Energy balance options'!$G$7:$G$3000,'Energy balance options'!$B$7:$B$3000,HeatGen!H$2,'Energy balance options'!$A$7:$A$3000,HeatGen!$A580)</f>
        <v>0</v>
      </c>
      <c r="I580">
        <f>SUMIFS('Energy balance options'!$G$7:$G$3000,'Energy balance options'!$B$7:$B$3000,HeatGen!I$2,'Energy balance options'!$A$7:$A$3000,HeatGen!$A580)</f>
        <v>0</v>
      </c>
      <c r="J580">
        <f>SUMIFS('Energy balance options'!$G$7:$G$3000,'Energy balance options'!$B$7:$B$3000,HeatGen!J$2,'Energy balance options'!$A$7:$A$3000,HeatGen!$A580)</f>
        <v>0</v>
      </c>
      <c r="K580">
        <f>SUMIFS('Energy balance options'!$G$7:$G$3000,'Energy balance options'!$B$7:$B$3000,HeatGen!K$2,'Energy balance options'!$A$7:$A$3000,HeatGen!$A580)</f>
        <v>0</v>
      </c>
      <c r="L580">
        <f>SUMIFS('Energy balance options'!$G$7:$G$3000,'Energy balance options'!$B$7:$B$3000,HeatGen!L$2,'Energy balance options'!$A$7:$A$3000,HeatGen!$A580)</f>
        <v>0</v>
      </c>
      <c r="M580">
        <f>SUMIFS('Energy balance options'!$G$7:$G$3000,'Energy balance options'!$B$7:$B$3000,HeatGen!M$2,'Energy balance options'!$A$7:$A$3000,HeatGen!$A580)</f>
        <v>0</v>
      </c>
      <c r="N580">
        <f>SUMIFS('Energy balance options'!$G$7:$G$3000,'Energy balance options'!$B$7:$B$3000,HeatGen!N$2,'Energy balance options'!$A$7:$A$3000,HeatGen!$A580)</f>
        <v>0</v>
      </c>
      <c r="O580">
        <f>SUMIFS('Energy balance options'!$G$7:$G$3000,'Energy balance options'!$B$7:$B$3000,HeatGen!O$2,'Energy balance options'!$A$7:$A$3000,HeatGen!$A580)</f>
        <v>0</v>
      </c>
      <c r="P580">
        <f>SUMIFS('Energy balance options'!$G$7:$G$3000,'Energy balance options'!$B$7:$B$3000,HeatGen!P$2,'Energy balance options'!$A$7:$A$3000,HeatGen!$A580)</f>
        <v>0</v>
      </c>
      <c r="Q580">
        <f>SUMIFS('Energy balance options'!$G$7:$G$3000,'Energy balance options'!$B$7:$B$3000,HeatGen!Q$2,'Energy balance options'!$A$7:$A$3000,HeatGen!$A580)</f>
        <v>0</v>
      </c>
      <c r="R580">
        <f>SUMIFS('Energy balance options'!$G$7:$G$3000,'Energy balance options'!$B$7:$B$3000,HeatGen!R$2,'Energy balance options'!$A$7:$A$3000,HeatGen!$A580)</f>
        <v>0</v>
      </c>
      <c r="S580">
        <f>SUMIFS('Energy balance options'!$G$7:$G$3000,'Energy balance options'!$B$7:$B$3000,HeatGen!S$2,'Energy balance options'!$A$7:$A$3000,HeatGen!$A580)</f>
        <v>0</v>
      </c>
      <c r="T580">
        <f>SUMIFS('Energy balance options'!$G$7:$G$3000,'Energy balance options'!$B$7:$B$3000,HeatGen!T$2,'Energy balance options'!$A$7:$A$3000,HeatGen!$A580)</f>
        <v>0</v>
      </c>
      <c r="U580">
        <f>SUMIFS('Energy balance options'!$G$7:$G$3000,'Energy balance options'!$B$7:$B$3000,HeatGen!U$2,'Energy balance options'!$A$7:$A$3000,HeatGen!$A580)</f>
        <v>0</v>
      </c>
      <c r="V580">
        <f>SUMIFS('Energy balance options'!$G$7:$G$3000,'Energy balance options'!$B$7:$B$3000,HeatGen!V$2,'Energy balance options'!$A$7:$A$3000,HeatGen!$A580)</f>
        <v>0</v>
      </c>
      <c r="W580">
        <f>SUMIFS('Energy balance options'!$G$7:$G$3000,'Energy balance options'!$B$7:$B$3000,HeatGen!W$2,'Energy balance options'!$A$7:$A$3000,HeatGen!$A580)</f>
        <v>0</v>
      </c>
      <c r="X580">
        <f>SUMIFS('Energy balance options'!$G$7:$G$3000,'Energy balance options'!$B$7:$B$3000,HeatGen!X$2,'Energy balance options'!$A$7:$A$3000,HeatGen!$A580)</f>
        <v>0</v>
      </c>
      <c r="Y580">
        <f t="shared" si="153"/>
        <v>0</v>
      </c>
      <c r="Z580">
        <f t="shared" si="154"/>
        <v>0</v>
      </c>
      <c r="AA580">
        <f t="shared" si="155"/>
        <v>0</v>
      </c>
      <c r="AB580">
        <f t="shared" si="156"/>
        <v>0</v>
      </c>
      <c r="AC580">
        <f t="shared" si="157"/>
        <v>0</v>
      </c>
      <c r="AD580">
        <f t="shared" si="158"/>
        <v>0</v>
      </c>
      <c r="AE580">
        <f t="shared" si="159"/>
        <v>0</v>
      </c>
      <c r="AF580">
        <f t="shared" si="160"/>
        <v>0</v>
      </c>
      <c r="AG580">
        <f t="shared" si="161"/>
        <v>0</v>
      </c>
      <c r="AH580">
        <f t="shared" si="162"/>
        <v>0</v>
      </c>
      <c r="AI580">
        <f t="shared" si="163"/>
        <v>0</v>
      </c>
      <c r="AJ580">
        <f t="shared" si="164"/>
        <v>0</v>
      </c>
      <c r="AK580">
        <f t="shared" si="165"/>
        <v>0</v>
      </c>
      <c r="AL580">
        <f t="shared" si="166"/>
        <v>0</v>
      </c>
      <c r="AM580">
        <f t="shared" si="167"/>
        <v>0</v>
      </c>
      <c r="AN580">
        <f t="shared" si="168"/>
        <v>0</v>
      </c>
      <c r="AO580">
        <f t="shared" si="169"/>
        <v>0</v>
      </c>
    </row>
    <row r="581" spans="1:41" x14ac:dyDescent="0.2">
      <c r="A581" s="9">
        <f>'Cost per option'!A589</f>
        <v>0</v>
      </c>
      <c r="B581" t="str">
        <f>_xlfn.IFNA(VLOOKUP(A581,'Energy balance options'!A$7:C$3000,3,FALSE),"")</f>
        <v/>
      </c>
      <c r="C581">
        <f>SUMIFS('Energy balance options'!$F$7:$F$3000,'Energy balance options'!$B$7:$B$3000,HeatGen!C$2,'Energy balance options'!$A$7:$A$3000,HeatGen!$A581)</f>
        <v>0</v>
      </c>
      <c r="D581">
        <f>SUMIFS('Energy balance options'!$F$7:$F$3000,'Energy balance options'!$B$7:$B$3000,HeatGen!D$2,'Energy balance options'!$A$7:$A$3000,HeatGen!$A581)</f>
        <v>0</v>
      </c>
      <c r="E581">
        <f>SUMIFS('Energy balance options'!$F$7:$F$3000,'Energy balance options'!$B$7:$B$3000,HeatGen!E$2,'Energy balance options'!$A$7:$A$3000,HeatGen!$A581)</f>
        <v>0</v>
      </c>
      <c r="F581">
        <f>SUMIFS('Energy balance options'!$F$7:$F$3000,'Energy balance options'!$B$7:$B$3000,HeatGen!F$2,'Energy balance options'!$A$7:$A$3000,HeatGen!$A581)</f>
        <v>0</v>
      </c>
      <c r="G581">
        <f>SUMIFS('Energy balance options'!$F$7:$F$3000,'Energy balance options'!$B$7:$B$3000,HeatGen!G$2,'Energy balance options'!$A$7:$A$3000,HeatGen!$A581)</f>
        <v>0</v>
      </c>
      <c r="H581">
        <f>SUMIFS('Energy balance options'!$G$7:$G$3000,'Energy balance options'!$B$7:$B$3000,HeatGen!H$2,'Energy balance options'!$A$7:$A$3000,HeatGen!$A581)</f>
        <v>0</v>
      </c>
      <c r="I581">
        <f>SUMIFS('Energy balance options'!$G$7:$G$3000,'Energy balance options'!$B$7:$B$3000,HeatGen!I$2,'Energy balance options'!$A$7:$A$3000,HeatGen!$A581)</f>
        <v>0</v>
      </c>
      <c r="J581">
        <f>SUMIFS('Energy balance options'!$G$7:$G$3000,'Energy balance options'!$B$7:$B$3000,HeatGen!J$2,'Energy balance options'!$A$7:$A$3000,HeatGen!$A581)</f>
        <v>0</v>
      </c>
      <c r="K581">
        <f>SUMIFS('Energy balance options'!$G$7:$G$3000,'Energy balance options'!$B$7:$B$3000,HeatGen!K$2,'Energy balance options'!$A$7:$A$3000,HeatGen!$A581)</f>
        <v>0</v>
      </c>
      <c r="L581">
        <f>SUMIFS('Energy balance options'!$G$7:$G$3000,'Energy balance options'!$B$7:$B$3000,HeatGen!L$2,'Energy balance options'!$A$7:$A$3000,HeatGen!$A581)</f>
        <v>0</v>
      </c>
      <c r="M581">
        <f>SUMIFS('Energy balance options'!$G$7:$G$3000,'Energy balance options'!$B$7:$B$3000,HeatGen!M$2,'Energy balance options'!$A$7:$A$3000,HeatGen!$A581)</f>
        <v>0</v>
      </c>
      <c r="N581">
        <f>SUMIFS('Energy balance options'!$G$7:$G$3000,'Energy balance options'!$B$7:$B$3000,HeatGen!N$2,'Energy balance options'!$A$7:$A$3000,HeatGen!$A581)</f>
        <v>0</v>
      </c>
      <c r="O581">
        <f>SUMIFS('Energy balance options'!$G$7:$G$3000,'Energy balance options'!$B$7:$B$3000,HeatGen!O$2,'Energy balance options'!$A$7:$A$3000,HeatGen!$A581)</f>
        <v>0</v>
      </c>
      <c r="P581">
        <f>SUMIFS('Energy balance options'!$G$7:$G$3000,'Energy balance options'!$B$7:$B$3000,HeatGen!P$2,'Energy balance options'!$A$7:$A$3000,HeatGen!$A581)</f>
        <v>0</v>
      </c>
      <c r="Q581">
        <f>SUMIFS('Energy balance options'!$G$7:$G$3000,'Energy balance options'!$B$7:$B$3000,HeatGen!Q$2,'Energy balance options'!$A$7:$A$3000,HeatGen!$A581)</f>
        <v>0</v>
      </c>
      <c r="R581">
        <f>SUMIFS('Energy balance options'!$G$7:$G$3000,'Energy balance options'!$B$7:$B$3000,HeatGen!R$2,'Energy balance options'!$A$7:$A$3000,HeatGen!$A581)</f>
        <v>0</v>
      </c>
      <c r="S581">
        <f>SUMIFS('Energy balance options'!$G$7:$G$3000,'Energy balance options'!$B$7:$B$3000,HeatGen!S$2,'Energy balance options'!$A$7:$A$3000,HeatGen!$A581)</f>
        <v>0</v>
      </c>
      <c r="T581">
        <f>SUMIFS('Energy balance options'!$G$7:$G$3000,'Energy balance options'!$B$7:$B$3000,HeatGen!T$2,'Energy balance options'!$A$7:$A$3000,HeatGen!$A581)</f>
        <v>0</v>
      </c>
      <c r="U581">
        <f>SUMIFS('Energy balance options'!$G$7:$G$3000,'Energy balance options'!$B$7:$B$3000,HeatGen!U$2,'Energy balance options'!$A$7:$A$3000,HeatGen!$A581)</f>
        <v>0</v>
      </c>
      <c r="V581">
        <f>SUMIFS('Energy balance options'!$G$7:$G$3000,'Energy balance options'!$B$7:$B$3000,HeatGen!V$2,'Energy balance options'!$A$7:$A$3000,HeatGen!$A581)</f>
        <v>0</v>
      </c>
      <c r="W581">
        <f>SUMIFS('Energy balance options'!$G$7:$G$3000,'Energy balance options'!$B$7:$B$3000,HeatGen!W$2,'Energy balance options'!$A$7:$A$3000,HeatGen!$A581)</f>
        <v>0</v>
      </c>
      <c r="X581">
        <f>SUMIFS('Energy balance options'!$G$7:$G$3000,'Energy balance options'!$B$7:$B$3000,HeatGen!X$2,'Energy balance options'!$A$7:$A$3000,HeatGen!$A581)</f>
        <v>0</v>
      </c>
      <c r="Y581">
        <f t="shared" si="153"/>
        <v>0</v>
      </c>
      <c r="Z581">
        <f t="shared" si="154"/>
        <v>0</v>
      </c>
      <c r="AA581">
        <f t="shared" si="155"/>
        <v>0</v>
      </c>
      <c r="AB581">
        <f t="shared" si="156"/>
        <v>0</v>
      </c>
      <c r="AC581">
        <f t="shared" si="157"/>
        <v>0</v>
      </c>
      <c r="AD581">
        <f t="shared" si="158"/>
        <v>0</v>
      </c>
      <c r="AE581">
        <f t="shared" si="159"/>
        <v>0</v>
      </c>
      <c r="AF581">
        <f t="shared" si="160"/>
        <v>0</v>
      </c>
      <c r="AG581">
        <f t="shared" si="161"/>
        <v>0</v>
      </c>
      <c r="AH581">
        <f t="shared" si="162"/>
        <v>0</v>
      </c>
      <c r="AI581">
        <f t="shared" si="163"/>
        <v>0</v>
      </c>
      <c r="AJ581">
        <f t="shared" si="164"/>
        <v>0</v>
      </c>
      <c r="AK581">
        <f t="shared" si="165"/>
        <v>0</v>
      </c>
      <c r="AL581">
        <f t="shared" si="166"/>
        <v>0</v>
      </c>
      <c r="AM581">
        <f t="shared" si="167"/>
        <v>0</v>
      </c>
      <c r="AN581">
        <f t="shared" si="168"/>
        <v>0</v>
      </c>
      <c r="AO581">
        <f t="shared" si="169"/>
        <v>0</v>
      </c>
    </row>
    <row r="582" spans="1:41" x14ac:dyDescent="0.2">
      <c r="A582" s="9">
        <f>'Cost per option'!A590</f>
        <v>0</v>
      </c>
      <c r="B582" t="str">
        <f>_xlfn.IFNA(VLOOKUP(A582,'Energy balance options'!A$7:C$3000,3,FALSE),"")</f>
        <v/>
      </c>
      <c r="C582">
        <f>SUMIFS('Energy balance options'!$F$7:$F$3000,'Energy balance options'!$B$7:$B$3000,HeatGen!C$2,'Energy balance options'!$A$7:$A$3000,HeatGen!$A582)</f>
        <v>0</v>
      </c>
      <c r="D582">
        <f>SUMIFS('Energy balance options'!$F$7:$F$3000,'Energy balance options'!$B$7:$B$3000,HeatGen!D$2,'Energy balance options'!$A$7:$A$3000,HeatGen!$A582)</f>
        <v>0</v>
      </c>
      <c r="E582">
        <f>SUMIFS('Energy balance options'!$F$7:$F$3000,'Energy balance options'!$B$7:$B$3000,HeatGen!E$2,'Energy balance options'!$A$7:$A$3000,HeatGen!$A582)</f>
        <v>0</v>
      </c>
      <c r="F582">
        <f>SUMIFS('Energy balance options'!$F$7:$F$3000,'Energy balance options'!$B$7:$B$3000,HeatGen!F$2,'Energy balance options'!$A$7:$A$3000,HeatGen!$A582)</f>
        <v>0</v>
      </c>
      <c r="G582">
        <f>SUMIFS('Energy balance options'!$F$7:$F$3000,'Energy balance options'!$B$7:$B$3000,HeatGen!G$2,'Energy balance options'!$A$7:$A$3000,HeatGen!$A582)</f>
        <v>0</v>
      </c>
      <c r="H582">
        <f>SUMIFS('Energy balance options'!$G$7:$G$3000,'Energy balance options'!$B$7:$B$3000,HeatGen!H$2,'Energy balance options'!$A$7:$A$3000,HeatGen!$A582)</f>
        <v>0</v>
      </c>
      <c r="I582">
        <f>SUMIFS('Energy balance options'!$G$7:$G$3000,'Energy balance options'!$B$7:$B$3000,HeatGen!I$2,'Energy balance options'!$A$7:$A$3000,HeatGen!$A582)</f>
        <v>0</v>
      </c>
      <c r="J582">
        <f>SUMIFS('Energy balance options'!$G$7:$G$3000,'Energy balance options'!$B$7:$B$3000,HeatGen!J$2,'Energy balance options'!$A$7:$A$3000,HeatGen!$A582)</f>
        <v>0</v>
      </c>
      <c r="K582">
        <f>SUMIFS('Energy balance options'!$G$7:$G$3000,'Energy balance options'!$B$7:$B$3000,HeatGen!K$2,'Energy balance options'!$A$7:$A$3000,HeatGen!$A582)</f>
        <v>0</v>
      </c>
      <c r="L582">
        <f>SUMIFS('Energy balance options'!$G$7:$G$3000,'Energy balance options'!$B$7:$B$3000,HeatGen!L$2,'Energy balance options'!$A$7:$A$3000,HeatGen!$A582)</f>
        <v>0</v>
      </c>
      <c r="M582">
        <f>SUMIFS('Energy balance options'!$G$7:$G$3000,'Energy balance options'!$B$7:$B$3000,HeatGen!M$2,'Energy balance options'!$A$7:$A$3000,HeatGen!$A582)</f>
        <v>0</v>
      </c>
      <c r="N582">
        <f>SUMIFS('Energy balance options'!$G$7:$G$3000,'Energy balance options'!$B$7:$B$3000,HeatGen!N$2,'Energy balance options'!$A$7:$A$3000,HeatGen!$A582)</f>
        <v>0</v>
      </c>
      <c r="O582">
        <f>SUMIFS('Energy balance options'!$G$7:$G$3000,'Energy balance options'!$B$7:$B$3000,HeatGen!O$2,'Energy balance options'!$A$7:$A$3000,HeatGen!$A582)</f>
        <v>0</v>
      </c>
      <c r="P582">
        <f>SUMIFS('Energy balance options'!$G$7:$G$3000,'Energy balance options'!$B$7:$B$3000,HeatGen!P$2,'Energy balance options'!$A$7:$A$3000,HeatGen!$A582)</f>
        <v>0</v>
      </c>
      <c r="Q582">
        <f>SUMIFS('Energy balance options'!$G$7:$G$3000,'Energy balance options'!$B$7:$B$3000,HeatGen!Q$2,'Energy balance options'!$A$7:$A$3000,HeatGen!$A582)</f>
        <v>0</v>
      </c>
      <c r="R582">
        <f>SUMIFS('Energy balance options'!$G$7:$G$3000,'Energy balance options'!$B$7:$B$3000,HeatGen!R$2,'Energy balance options'!$A$7:$A$3000,HeatGen!$A582)</f>
        <v>0</v>
      </c>
      <c r="S582">
        <f>SUMIFS('Energy balance options'!$G$7:$G$3000,'Energy balance options'!$B$7:$B$3000,HeatGen!S$2,'Energy balance options'!$A$7:$A$3000,HeatGen!$A582)</f>
        <v>0</v>
      </c>
      <c r="T582">
        <f>SUMIFS('Energy balance options'!$G$7:$G$3000,'Energy balance options'!$B$7:$B$3000,HeatGen!T$2,'Energy balance options'!$A$7:$A$3000,HeatGen!$A582)</f>
        <v>0</v>
      </c>
      <c r="U582">
        <f>SUMIFS('Energy balance options'!$G$7:$G$3000,'Energy balance options'!$B$7:$B$3000,HeatGen!U$2,'Energy balance options'!$A$7:$A$3000,HeatGen!$A582)</f>
        <v>0</v>
      </c>
      <c r="V582">
        <f>SUMIFS('Energy balance options'!$G$7:$G$3000,'Energy balance options'!$B$7:$B$3000,HeatGen!V$2,'Energy balance options'!$A$7:$A$3000,HeatGen!$A582)</f>
        <v>0</v>
      </c>
      <c r="W582">
        <f>SUMIFS('Energy balance options'!$G$7:$G$3000,'Energy balance options'!$B$7:$B$3000,HeatGen!W$2,'Energy balance options'!$A$7:$A$3000,HeatGen!$A582)</f>
        <v>0</v>
      </c>
      <c r="X582">
        <f>SUMIFS('Energy balance options'!$G$7:$G$3000,'Energy balance options'!$B$7:$B$3000,HeatGen!X$2,'Energy balance options'!$A$7:$A$3000,HeatGen!$A582)</f>
        <v>0</v>
      </c>
      <c r="Y582">
        <f t="shared" si="153"/>
        <v>0</v>
      </c>
      <c r="Z582">
        <f t="shared" si="154"/>
        <v>0</v>
      </c>
      <c r="AA582">
        <f t="shared" si="155"/>
        <v>0</v>
      </c>
      <c r="AB582">
        <f t="shared" si="156"/>
        <v>0</v>
      </c>
      <c r="AC582">
        <f t="shared" si="157"/>
        <v>0</v>
      </c>
      <c r="AD582">
        <f t="shared" si="158"/>
        <v>0</v>
      </c>
      <c r="AE582">
        <f t="shared" si="159"/>
        <v>0</v>
      </c>
      <c r="AF582">
        <f t="shared" si="160"/>
        <v>0</v>
      </c>
      <c r="AG582">
        <f t="shared" si="161"/>
        <v>0</v>
      </c>
      <c r="AH582">
        <f t="shared" si="162"/>
        <v>0</v>
      </c>
      <c r="AI582">
        <f t="shared" si="163"/>
        <v>0</v>
      </c>
      <c r="AJ582">
        <f t="shared" si="164"/>
        <v>0</v>
      </c>
      <c r="AK582">
        <f t="shared" si="165"/>
        <v>0</v>
      </c>
      <c r="AL582">
        <f t="shared" si="166"/>
        <v>0</v>
      </c>
      <c r="AM582">
        <f t="shared" si="167"/>
        <v>0</v>
      </c>
      <c r="AN582">
        <f t="shared" si="168"/>
        <v>0</v>
      </c>
      <c r="AO582">
        <f t="shared" si="169"/>
        <v>0</v>
      </c>
    </row>
    <row r="583" spans="1:41" x14ac:dyDescent="0.2">
      <c r="A583" s="9">
        <f>'Cost per option'!A591</f>
        <v>0</v>
      </c>
      <c r="B583" t="str">
        <f>_xlfn.IFNA(VLOOKUP(A583,'Energy balance options'!A$7:C$3000,3,FALSE),"")</f>
        <v/>
      </c>
      <c r="C583">
        <f>SUMIFS('Energy balance options'!$F$7:$F$3000,'Energy balance options'!$B$7:$B$3000,HeatGen!C$2,'Energy balance options'!$A$7:$A$3000,HeatGen!$A583)</f>
        <v>0</v>
      </c>
      <c r="D583">
        <f>SUMIFS('Energy balance options'!$F$7:$F$3000,'Energy balance options'!$B$7:$B$3000,HeatGen!D$2,'Energy balance options'!$A$7:$A$3000,HeatGen!$A583)</f>
        <v>0</v>
      </c>
      <c r="E583">
        <f>SUMIFS('Energy balance options'!$F$7:$F$3000,'Energy balance options'!$B$7:$B$3000,HeatGen!E$2,'Energy balance options'!$A$7:$A$3000,HeatGen!$A583)</f>
        <v>0</v>
      </c>
      <c r="F583">
        <f>SUMIFS('Energy balance options'!$F$7:$F$3000,'Energy balance options'!$B$7:$B$3000,HeatGen!F$2,'Energy balance options'!$A$7:$A$3000,HeatGen!$A583)</f>
        <v>0</v>
      </c>
      <c r="G583">
        <f>SUMIFS('Energy balance options'!$F$7:$F$3000,'Energy balance options'!$B$7:$B$3000,HeatGen!G$2,'Energy balance options'!$A$7:$A$3000,HeatGen!$A583)</f>
        <v>0</v>
      </c>
      <c r="H583">
        <f>SUMIFS('Energy balance options'!$G$7:$G$3000,'Energy balance options'!$B$7:$B$3000,HeatGen!H$2,'Energy balance options'!$A$7:$A$3000,HeatGen!$A583)</f>
        <v>0</v>
      </c>
      <c r="I583">
        <f>SUMIFS('Energy balance options'!$G$7:$G$3000,'Energy balance options'!$B$7:$B$3000,HeatGen!I$2,'Energy balance options'!$A$7:$A$3000,HeatGen!$A583)</f>
        <v>0</v>
      </c>
      <c r="J583">
        <f>SUMIFS('Energy balance options'!$G$7:$G$3000,'Energy balance options'!$B$7:$B$3000,HeatGen!J$2,'Energy balance options'!$A$7:$A$3000,HeatGen!$A583)</f>
        <v>0</v>
      </c>
      <c r="K583">
        <f>SUMIFS('Energy balance options'!$G$7:$G$3000,'Energy balance options'!$B$7:$B$3000,HeatGen!K$2,'Energy balance options'!$A$7:$A$3000,HeatGen!$A583)</f>
        <v>0</v>
      </c>
      <c r="L583">
        <f>SUMIFS('Energy balance options'!$G$7:$G$3000,'Energy balance options'!$B$7:$B$3000,HeatGen!L$2,'Energy balance options'!$A$7:$A$3000,HeatGen!$A583)</f>
        <v>0</v>
      </c>
      <c r="M583">
        <f>SUMIFS('Energy balance options'!$G$7:$G$3000,'Energy balance options'!$B$7:$B$3000,HeatGen!M$2,'Energy balance options'!$A$7:$A$3000,HeatGen!$A583)</f>
        <v>0</v>
      </c>
      <c r="N583">
        <f>SUMIFS('Energy balance options'!$G$7:$G$3000,'Energy balance options'!$B$7:$B$3000,HeatGen!N$2,'Energy balance options'!$A$7:$A$3000,HeatGen!$A583)</f>
        <v>0</v>
      </c>
      <c r="O583">
        <f>SUMIFS('Energy balance options'!$G$7:$G$3000,'Energy balance options'!$B$7:$B$3000,HeatGen!O$2,'Energy balance options'!$A$7:$A$3000,HeatGen!$A583)</f>
        <v>0</v>
      </c>
      <c r="P583">
        <f>SUMIFS('Energy balance options'!$G$7:$G$3000,'Energy balance options'!$B$7:$B$3000,HeatGen!P$2,'Energy balance options'!$A$7:$A$3000,HeatGen!$A583)</f>
        <v>0</v>
      </c>
      <c r="Q583">
        <f>SUMIFS('Energy balance options'!$G$7:$G$3000,'Energy balance options'!$B$7:$B$3000,HeatGen!Q$2,'Energy balance options'!$A$7:$A$3000,HeatGen!$A583)</f>
        <v>0</v>
      </c>
      <c r="R583">
        <f>SUMIFS('Energy balance options'!$G$7:$G$3000,'Energy balance options'!$B$7:$B$3000,HeatGen!R$2,'Energy balance options'!$A$7:$A$3000,HeatGen!$A583)</f>
        <v>0</v>
      </c>
      <c r="S583">
        <f>SUMIFS('Energy balance options'!$G$7:$G$3000,'Energy balance options'!$B$7:$B$3000,HeatGen!S$2,'Energy balance options'!$A$7:$A$3000,HeatGen!$A583)</f>
        <v>0</v>
      </c>
      <c r="T583">
        <f>SUMIFS('Energy balance options'!$G$7:$G$3000,'Energy balance options'!$B$7:$B$3000,HeatGen!T$2,'Energy balance options'!$A$7:$A$3000,HeatGen!$A583)</f>
        <v>0</v>
      </c>
      <c r="U583">
        <f>SUMIFS('Energy balance options'!$G$7:$G$3000,'Energy balance options'!$B$7:$B$3000,HeatGen!U$2,'Energy balance options'!$A$7:$A$3000,HeatGen!$A583)</f>
        <v>0</v>
      </c>
      <c r="V583">
        <f>SUMIFS('Energy balance options'!$G$7:$G$3000,'Energy balance options'!$B$7:$B$3000,HeatGen!V$2,'Energy balance options'!$A$7:$A$3000,HeatGen!$A583)</f>
        <v>0</v>
      </c>
      <c r="W583">
        <f>SUMIFS('Energy balance options'!$G$7:$G$3000,'Energy balance options'!$B$7:$B$3000,HeatGen!W$2,'Energy balance options'!$A$7:$A$3000,HeatGen!$A583)</f>
        <v>0</v>
      </c>
      <c r="X583">
        <f>SUMIFS('Energy balance options'!$G$7:$G$3000,'Energy balance options'!$B$7:$B$3000,HeatGen!X$2,'Energy balance options'!$A$7:$A$3000,HeatGen!$A583)</f>
        <v>0</v>
      </c>
      <c r="Y583">
        <f t="shared" si="153"/>
        <v>0</v>
      </c>
      <c r="Z583">
        <f t="shared" si="154"/>
        <v>0</v>
      </c>
      <c r="AA583">
        <f t="shared" si="155"/>
        <v>0</v>
      </c>
      <c r="AB583">
        <f t="shared" si="156"/>
        <v>0</v>
      </c>
      <c r="AC583">
        <f t="shared" si="157"/>
        <v>0</v>
      </c>
      <c r="AD583">
        <f t="shared" si="158"/>
        <v>0</v>
      </c>
      <c r="AE583">
        <f t="shared" si="159"/>
        <v>0</v>
      </c>
      <c r="AF583">
        <f t="shared" si="160"/>
        <v>0</v>
      </c>
      <c r="AG583">
        <f t="shared" si="161"/>
        <v>0</v>
      </c>
      <c r="AH583">
        <f t="shared" si="162"/>
        <v>0</v>
      </c>
      <c r="AI583">
        <f t="shared" si="163"/>
        <v>0</v>
      </c>
      <c r="AJ583">
        <f t="shared" si="164"/>
        <v>0</v>
      </c>
      <c r="AK583">
        <f t="shared" si="165"/>
        <v>0</v>
      </c>
      <c r="AL583">
        <f t="shared" si="166"/>
        <v>0</v>
      </c>
      <c r="AM583">
        <f t="shared" si="167"/>
        <v>0</v>
      </c>
      <c r="AN583">
        <f t="shared" si="168"/>
        <v>0</v>
      </c>
      <c r="AO583">
        <f t="shared" si="169"/>
        <v>0</v>
      </c>
    </row>
    <row r="584" spans="1:41" x14ac:dyDescent="0.2">
      <c r="A584" s="9">
        <f>'Cost per option'!A592</f>
        <v>0</v>
      </c>
      <c r="B584" t="str">
        <f>_xlfn.IFNA(VLOOKUP(A584,'Energy balance options'!A$7:C$3000,3,FALSE),"")</f>
        <v/>
      </c>
      <c r="C584">
        <f>SUMIFS('Energy balance options'!$F$7:$F$3000,'Energy balance options'!$B$7:$B$3000,HeatGen!C$2,'Energy balance options'!$A$7:$A$3000,HeatGen!$A584)</f>
        <v>0</v>
      </c>
      <c r="D584">
        <f>SUMIFS('Energy balance options'!$F$7:$F$3000,'Energy balance options'!$B$7:$B$3000,HeatGen!D$2,'Energy balance options'!$A$7:$A$3000,HeatGen!$A584)</f>
        <v>0</v>
      </c>
      <c r="E584">
        <f>SUMIFS('Energy balance options'!$F$7:$F$3000,'Energy balance options'!$B$7:$B$3000,HeatGen!E$2,'Energy balance options'!$A$7:$A$3000,HeatGen!$A584)</f>
        <v>0</v>
      </c>
      <c r="F584">
        <f>SUMIFS('Energy balance options'!$F$7:$F$3000,'Energy balance options'!$B$7:$B$3000,HeatGen!F$2,'Energy balance options'!$A$7:$A$3000,HeatGen!$A584)</f>
        <v>0</v>
      </c>
      <c r="G584">
        <f>SUMIFS('Energy balance options'!$F$7:$F$3000,'Energy balance options'!$B$7:$B$3000,HeatGen!G$2,'Energy balance options'!$A$7:$A$3000,HeatGen!$A584)</f>
        <v>0</v>
      </c>
      <c r="H584">
        <f>SUMIFS('Energy balance options'!$G$7:$G$3000,'Energy balance options'!$B$7:$B$3000,HeatGen!H$2,'Energy balance options'!$A$7:$A$3000,HeatGen!$A584)</f>
        <v>0</v>
      </c>
      <c r="I584">
        <f>SUMIFS('Energy balance options'!$G$7:$G$3000,'Energy balance options'!$B$7:$B$3000,HeatGen!I$2,'Energy balance options'!$A$7:$A$3000,HeatGen!$A584)</f>
        <v>0</v>
      </c>
      <c r="J584">
        <f>SUMIFS('Energy balance options'!$G$7:$G$3000,'Energy balance options'!$B$7:$B$3000,HeatGen!J$2,'Energy balance options'!$A$7:$A$3000,HeatGen!$A584)</f>
        <v>0</v>
      </c>
      <c r="K584">
        <f>SUMIFS('Energy balance options'!$G$7:$G$3000,'Energy balance options'!$B$7:$B$3000,HeatGen!K$2,'Energy balance options'!$A$7:$A$3000,HeatGen!$A584)</f>
        <v>0</v>
      </c>
      <c r="L584">
        <f>SUMIFS('Energy balance options'!$G$7:$G$3000,'Energy balance options'!$B$7:$B$3000,HeatGen!L$2,'Energy balance options'!$A$7:$A$3000,HeatGen!$A584)</f>
        <v>0</v>
      </c>
      <c r="M584">
        <f>SUMIFS('Energy balance options'!$G$7:$G$3000,'Energy balance options'!$B$7:$B$3000,HeatGen!M$2,'Energy balance options'!$A$7:$A$3000,HeatGen!$A584)</f>
        <v>0</v>
      </c>
      <c r="N584">
        <f>SUMIFS('Energy balance options'!$G$7:$G$3000,'Energy balance options'!$B$7:$B$3000,HeatGen!N$2,'Energy balance options'!$A$7:$A$3000,HeatGen!$A584)</f>
        <v>0</v>
      </c>
      <c r="O584">
        <f>SUMIFS('Energy balance options'!$G$7:$G$3000,'Energy balance options'!$B$7:$B$3000,HeatGen!O$2,'Energy balance options'!$A$7:$A$3000,HeatGen!$A584)</f>
        <v>0</v>
      </c>
      <c r="P584">
        <f>SUMIFS('Energy balance options'!$G$7:$G$3000,'Energy balance options'!$B$7:$B$3000,HeatGen!P$2,'Energy balance options'!$A$7:$A$3000,HeatGen!$A584)</f>
        <v>0</v>
      </c>
      <c r="Q584">
        <f>SUMIFS('Energy balance options'!$G$7:$G$3000,'Energy balance options'!$B$7:$B$3000,HeatGen!Q$2,'Energy balance options'!$A$7:$A$3000,HeatGen!$A584)</f>
        <v>0</v>
      </c>
      <c r="R584">
        <f>SUMIFS('Energy balance options'!$G$7:$G$3000,'Energy balance options'!$B$7:$B$3000,HeatGen!R$2,'Energy balance options'!$A$7:$A$3000,HeatGen!$A584)</f>
        <v>0</v>
      </c>
      <c r="S584">
        <f>SUMIFS('Energy balance options'!$G$7:$G$3000,'Energy balance options'!$B$7:$B$3000,HeatGen!S$2,'Energy balance options'!$A$7:$A$3000,HeatGen!$A584)</f>
        <v>0</v>
      </c>
      <c r="T584">
        <f>SUMIFS('Energy balance options'!$G$7:$G$3000,'Energy balance options'!$B$7:$B$3000,HeatGen!T$2,'Energy balance options'!$A$7:$A$3000,HeatGen!$A584)</f>
        <v>0</v>
      </c>
      <c r="U584">
        <f>SUMIFS('Energy balance options'!$G$7:$G$3000,'Energy balance options'!$B$7:$B$3000,HeatGen!U$2,'Energy balance options'!$A$7:$A$3000,HeatGen!$A584)</f>
        <v>0</v>
      </c>
      <c r="V584">
        <f>SUMIFS('Energy balance options'!$G$7:$G$3000,'Energy balance options'!$B$7:$B$3000,HeatGen!V$2,'Energy balance options'!$A$7:$A$3000,HeatGen!$A584)</f>
        <v>0</v>
      </c>
      <c r="W584">
        <f>SUMIFS('Energy balance options'!$G$7:$G$3000,'Energy balance options'!$B$7:$B$3000,HeatGen!W$2,'Energy balance options'!$A$7:$A$3000,HeatGen!$A584)</f>
        <v>0</v>
      </c>
      <c r="X584">
        <f>SUMIFS('Energy balance options'!$G$7:$G$3000,'Energy balance options'!$B$7:$B$3000,HeatGen!X$2,'Energy balance options'!$A$7:$A$3000,HeatGen!$A584)</f>
        <v>0</v>
      </c>
      <c r="Y584">
        <f t="shared" si="153"/>
        <v>0</v>
      </c>
      <c r="Z584">
        <f t="shared" si="154"/>
        <v>0</v>
      </c>
      <c r="AA584">
        <f t="shared" si="155"/>
        <v>0</v>
      </c>
      <c r="AB584">
        <f t="shared" si="156"/>
        <v>0</v>
      </c>
      <c r="AC584">
        <f t="shared" si="157"/>
        <v>0</v>
      </c>
      <c r="AD584">
        <f t="shared" si="158"/>
        <v>0</v>
      </c>
      <c r="AE584">
        <f t="shared" si="159"/>
        <v>0</v>
      </c>
      <c r="AF584">
        <f t="shared" si="160"/>
        <v>0</v>
      </c>
      <c r="AG584">
        <f t="shared" si="161"/>
        <v>0</v>
      </c>
      <c r="AH584">
        <f t="shared" si="162"/>
        <v>0</v>
      </c>
      <c r="AI584">
        <f t="shared" si="163"/>
        <v>0</v>
      </c>
      <c r="AJ584">
        <f t="shared" si="164"/>
        <v>0</v>
      </c>
      <c r="AK584">
        <f t="shared" si="165"/>
        <v>0</v>
      </c>
      <c r="AL584">
        <f t="shared" si="166"/>
        <v>0</v>
      </c>
      <c r="AM584">
        <f t="shared" si="167"/>
        <v>0</v>
      </c>
      <c r="AN584">
        <f t="shared" si="168"/>
        <v>0</v>
      </c>
      <c r="AO584">
        <f t="shared" si="169"/>
        <v>0</v>
      </c>
    </row>
    <row r="585" spans="1:41" x14ac:dyDescent="0.2">
      <c r="A585" s="9">
        <f>'Cost per option'!A593</f>
        <v>0</v>
      </c>
      <c r="B585" t="str">
        <f>_xlfn.IFNA(VLOOKUP(A585,'Energy balance options'!A$7:C$3000,3,FALSE),"")</f>
        <v/>
      </c>
      <c r="C585">
        <f>SUMIFS('Energy balance options'!$F$7:$F$3000,'Energy balance options'!$B$7:$B$3000,HeatGen!C$2,'Energy balance options'!$A$7:$A$3000,HeatGen!$A585)</f>
        <v>0</v>
      </c>
      <c r="D585">
        <f>SUMIFS('Energy balance options'!$F$7:$F$3000,'Energy balance options'!$B$7:$B$3000,HeatGen!D$2,'Energy balance options'!$A$7:$A$3000,HeatGen!$A585)</f>
        <v>0</v>
      </c>
      <c r="E585">
        <f>SUMIFS('Energy balance options'!$F$7:$F$3000,'Energy balance options'!$B$7:$B$3000,HeatGen!E$2,'Energy balance options'!$A$7:$A$3000,HeatGen!$A585)</f>
        <v>0</v>
      </c>
      <c r="F585">
        <f>SUMIFS('Energy balance options'!$F$7:$F$3000,'Energy balance options'!$B$7:$B$3000,HeatGen!F$2,'Energy balance options'!$A$7:$A$3000,HeatGen!$A585)</f>
        <v>0</v>
      </c>
      <c r="G585">
        <f>SUMIFS('Energy balance options'!$F$7:$F$3000,'Energy balance options'!$B$7:$B$3000,HeatGen!G$2,'Energy balance options'!$A$7:$A$3000,HeatGen!$A585)</f>
        <v>0</v>
      </c>
      <c r="H585">
        <f>SUMIFS('Energy balance options'!$G$7:$G$3000,'Energy balance options'!$B$7:$B$3000,HeatGen!H$2,'Energy balance options'!$A$7:$A$3000,HeatGen!$A585)</f>
        <v>0</v>
      </c>
      <c r="I585">
        <f>SUMIFS('Energy balance options'!$G$7:$G$3000,'Energy balance options'!$B$7:$B$3000,HeatGen!I$2,'Energy balance options'!$A$7:$A$3000,HeatGen!$A585)</f>
        <v>0</v>
      </c>
      <c r="J585">
        <f>SUMIFS('Energy balance options'!$G$7:$G$3000,'Energy balance options'!$B$7:$B$3000,HeatGen!J$2,'Energy balance options'!$A$7:$A$3000,HeatGen!$A585)</f>
        <v>0</v>
      </c>
      <c r="K585">
        <f>SUMIFS('Energy balance options'!$G$7:$G$3000,'Energy balance options'!$B$7:$B$3000,HeatGen!K$2,'Energy balance options'!$A$7:$A$3000,HeatGen!$A585)</f>
        <v>0</v>
      </c>
      <c r="L585">
        <f>SUMIFS('Energy balance options'!$G$7:$G$3000,'Energy balance options'!$B$7:$B$3000,HeatGen!L$2,'Energy balance options'!$A$7:$A$3000,HeatGen!$A585)</f>
        <v>0</v>
      </c>
      <c r="M585">
        <f>SUMIFS('Energy balance options'!$G$7:$G$3000,'Energy balance options'!$B$7:$B$3000,HeatGen!M$2,'Energy balance options'!$A$7:$A$3000,HeatGen!$A585)</f>
        <v>0</v>
      </c>
      <c r="N585">
        <f>SUMIFS('Energy balance options'!$G$7:$G$3000,'Energy balance options'!$B$7:$B$3000,HeatGen!N$2,'Energy balance options'!$A$7:$A$3000,HeatGen!$A585)</f>
        <v>0</v>
      </c>
      <c r="O585">
        <f>SUMIFS('Energy balance options'!$G$7:$G$3000,'Energy balance options'!$B$7:$B$3000,HeatGen!O$2,'Energy balance options'!$A$7:$A$3000,HeatGen!$A585)</f>
        <v>0</v>
      </c>
      <c r="P585">
        <f>SUMIFS('Energy balance options'!$G$7:$G$3000,'Energy balance options'!$B$7:$B$3000,HeatGen!P$2,'Energy balance options'!$A$7:$A$3000,HeatGen!$A585)</f>
        <v>0</v>
      </c>
      <c r="Q585">
        <f>SUMIFS('Energy balance options'!$G$7:$G$3000,'Energy balance options'!$B$7:$B$3000,HeatGen!Q$2,'Energy balance options'!$A$7:$A$3000,HeatGen!$A585)</f>
        <v>0</v>
      </c>
      <c r="R585">
        <f>SUMIFS('Energy balance options'!$G$7:$G$3000,'Energy balance options'!$B$7:$B$3000,HeatGen!R$2,'Energy balance options'!$A$7:$A$3000,HeatGen!$A585)</f>
        <v>0</v>
      </c>
      <c r="S585">
        <f>SUMIFS('Energy balance options'!$G$7:$G$3000,'Energy balance options'!$B$7:$B$3000,HeatGen!S$2,'Energy balance options'!$A$7:$A$3000,HeatGen!$A585)</f>
        <v>0</v>
      </c>
      <c r="T585">
        <f>SUMIFS('Energy balance options'!$G$7:$G$3000,'Energy balance options'!$B$7:$B$3000,HeatGen!T$2,'Energy balance options'!$A$7:$A$3000,HeatGen!$A585)</f>
        <v>0</v>
      </c>
      <c r="U585">
        <f>SUMIFS('Energy balance options'!$G$7:$G$3000,'Energy balance options'!$B$7:$B$3000,HeatGen!U$2,'Energy balance options'!$A$7:$A$3000,HeatGen!$A585)</f>
        <v>0</v>
      </c>
      <c r="V585">
        <f>SUMIFS('Energy balance options'!$G$7:$G$3000,'Energy balance options'!$B$7:$B$3000,HeatGen!V$2,'Energy balance options'!$A$7:$A$3000,HeatGen!$A585)</f>
        <v>0</v>
      </c>
      <c r="W585">
        <f>SUMIFS('Energy balance options'!$G$7:$G$3000,'Energy balance options'!$B$7:$B$3000,HeatGen!W$2,'Energy balance options'!$A$7:$A$3000,HeatGen!$A585)</f>
        <v>0</v>
      </c>
      <c r="X585">
        <f>SUMIFS('Energy balance options'!$G$7:$G$3000,'Energy balance options'!$B$7:$B$3000,HeatGen!X$2,'Energy balance options'!$A$7:$A$3000,HeatGen!$A585)</f>
        <v>0</v>
      </c>
      <c r="Y585">
        <f t="shared" si="153"/>
        <v>0</v>
      </c>
      <c r="Z585">
        <f t="shared" si="154"/>
        <v>0</v>
      </c>
      <c r="AA585">
        <f t="shared" si="155"/>
        <v>0</v>
      </c>
      <c r="AB585">
        <f t="shared" si="156"/>
        <v>0</v>
      </c>
      <c r="AC585">
        <f t="shared" si="157"/>
        <v>0</v>
      </c>
      <c r="AD585">
        <f t="shared" si="158"/>
        <v>0</v>
      </c>
      <c r="AE585">
        <f t="shared" si="159"/>
        <v>0</v>
      </c>
      <c r="AF585">
        <f t="shared" si="160"/>
        <v>0</v>
      </c>
      <c r="AG585">
        <f t="shared" si="161"/>
        <v>0</v>
      </c>
      <c r="AH585">
        <f t="shared" si="162"/>
        <v>0</v>
      </c>
      <c r="AI585">
        <f t="shared" si="163"/>
        <v>0</v>
      </c>
      <c r="AJ585">
        <f t="shared" si="164"/>
        <v>0</v>
      </c>
      <c r="AK585">
        <f t="shared" si="165"/>
        <v>0</v>
      </c>
      <c r="AL585">
        <f t="shared" si="166"/>
        <v>0</v>
      </c>
      <c r="AM585">
        <f t="shared" si="167"/>
        <v>0</v>
      </c>
      <c r="AN585">
        <f t="shared" si="168"/>
        <v>0</v>
      </c>
      <c r="AO585">
        <f t="shared" si="169"/>
        <v>0</v>
      </c>
    </row>
    <row r="586" spans="1:41" x14ac:dyDescent="0.2">
      <c r="A586" s="9">
        <f>'Cost per option'!A594</f>
        <v>0</v>
      </c>
      <c r="B586" t="str">
        <f>_xlfn.IFNA(VLOOKUP(A586,'Energy balance options'!A$7:C$3000,3,FALSE),"")</f>
        <v/>
      </c>
      <c r="C586">
        <f>SUMIFS('Energy balance options'!$F$7:$F$3000,'Energy balance options'!$B$7:$B$3000,HeatGen!C$2,'Energy balance options'!$A$7:$A$3000,HeatGen!$A586)</f>
        <v>0</v>
      </c>
      <c r="D586">
        <f>SUMIFS('Energy balance options'!$F$7:$F$3000,'Energy balance options'!$B$7:$B$3000,HeatGen!D$2,'Energy balance options'!$A$7:$A$3000,HeatGen!$A586)</f>
        <v>0</v>
      </c>
      <c r="E586">
        <f>SUMIFS('Energy balance options'!$F$7:$F$3000,'Energy balance options'!$B$7:$B$3000,HeatGen!E$2,'Energy balance options'!$A$7:$A$3000,HeatGen!$A586)</f>
        <v>0</v>
      </c>
      <c r="F586">
        <f>SUMIFS('Energy balance options'!$F$7:$F$3000,'Energy balance options'!$B$7:$B$3000,HeatGen!F$2,'Energy balance options'!$A$7:$A$3000,HeatGen!$A586)</f>
        <v>0</v>
      </c>
      <c r="G586">
        <f>SUMIFS('Energy balance options'!$F$7:$F$3000,'Energy balance options'!$B$7:$B$3000,HeatGen!G$2,'Energy balance options'!$A$7:$A$3000,HeatGen!$A586)</f>
        <v>0</v>
      </c>
      <c r="H586">
        <f>SUMIFS('Energy balance options'!$G$7:$G$3000,'Energy balance options'!$B$7:$B$3000,HeatGen!H$2,'Energy balance options'!$A$7:$A$3000,HeatGen!$A586)</f>
        <v>0</v>
      </c>
      <c r="I586">
        <f>SUMIFS('Energy balance options'!$G$7:$G$3000,'Energy balance options'!$B$7:$B$3000,HeatGen!I$2,'Energy balance options'!$A$7:$A$3000,HeatGen!$A586)</f>
        <v>0</v>
      </c>
      <c r="J586">
        <f>SUMIFS('Energy balance options'!$G$7:$G$3000,'Energy balance options'!$B$7:$B$3000,HeatGen!J$2,'Energy balance options'!$A$7:$A$3000,HeatGen!$A586)</f>
        <v>0</v>
      </c>
      <c r="K586">
        <f>SUMIFS('Energy balance options'!$G$7:$G$3000,'Energy balance options'!$B$7:$B$3000,HeatGen!K$2,'Energy balance options'!$A$7:$A$3000,HeatGen!$A586)</f>
        <v>0</v>
      </c>
      <c r="L586">
        <f>SUMIFS('Energy balance options'!$G$7:$G$3000,'Energy balance options'!$B$7:$B$3000,HeatGen!L$2,'Energy balance options'!$A$7:$A$3000,HeatGen!$A586)</f>
        <v>0</v>
      </c>
      <c r="M586">
        <f>SUMIFS('Energy balance options'!$G$7:$G$3000,'Energy balance options'!$B$7:$B$3000,HeatGen!M$2,'Energy balance options'!$A$7:$A$3000,HeatGen!$A586)</f>
        <v>0</v>
      </c>
      <c r="N586">
        <f>SUMIFS('Energy balance options'!$G$7:$G$3000,'Energy balance options'!$B$7:$B$3000,HeatGen!N$2,'Energy balance options'!$A$7:$A$3000,HeatGen!$A586)</f>
        <v>0</v>
      </c>
      <c r="O586">
        <f>SUMIFS('Energy balance options'!$G$7:$G$3000,'Energy balance options'!$B$7:$B$3000,HeatGen!O$2,'Energy balance options'!$A$7:$A$3000,HeatGen!$A586)</f>
        <v>0</v>
      </c>
      <c r="P586">
        <f>SUMIFS('Energy balance options'!$G$7:$G$3000,'Energy balance options'!$B$7:$B$3000,HeatGen!P$2,'Energy balance options'!$A$7:$A$3000,HeatGen!$A586)</f>
        <v>0</v>
      </c>
      <c r="Q586">
        <f>SUMIFS('Energy balance options'!$G$7:$G$3000,'Energy balance options'!$B$7:$B$3000,HeatGen!Q$2,'Energy balance options'!$A$7:$A$3000,HeatGen!$A586)</f>
        <v>0</v>
      </c>
      <c r="R586">
        <f>SUMIFS('Energy balance options'!$G$7:$G$3000,'Energy balance options'!$B$7:$B$3000,HeatGen!R$2,'Energy balance options'!$A$7:$A$3000,HeatGen!$A586)</f>
        <v>0</v>
      </c>
      <c r="S586">
        <f>SUMIFS('Energy balance options'!$G$7:$G$3000,'Energy balance options'!$B$7:$B$3000,HeatGen!S$2,'Energy balance options'!$A$7:$A$3000,HeatGen!$A586)</f>
        <v>0</v>
      </c>
      <c r="T586">
        <f>SUMIFS('Energy balance options'!$G$7:$G$3000,'Energy balance options'!$B$7:$B$3000,HeatGen!T$2,'Energy balance options'!$A$7:$A$3000,HeatGen!$A586)</f>
        <v>0</v>
      </c>
      <c r="U586">
        <f>SUMIFS('Energy balance options'!$G$7:$G$3000,'Energy balance options'!$B$7:$B$3000,HeatGen!U$2,'Energy balance options'!$A$7:$A$3000,HeatGen!$A586)</f>
        <v>0</v>
      </c>
      <c r="V586">
        <f>SUMIFS('Energy balance options'!$G$7:$G$3000,'Energy balance options'!$B$7:$B$3000,HeatGen!V$2,'Energy balance options'!$A$7:$A$3000,HeatGen!$A586)</f>
        <v>0</v>
      </c>
      <c r="W586">
        <f>SUMIFS('Energy balance options'!$G$7:$G$3000,'Energy balance options'!$B$7:$B$3000,HeatGen!W$2,'Energy balance options'!$A$7:$A$3000,HeatGen!$A586)</f>
        <v>0</v>
      </c>
      <c r="X586">
        <f>SUMIFS('Energy balance options'!$G$7:$G$3000,'Energy balance options'!$B$7:$B$3000,HeatGen!X$2,'Energy balance options'!$A$7:$A$3000,HeatGen!$A586)</f>
        <v>0</v>
      </c>
      <c r="Y586">
        <f t="shared" si="153"/>
        <v>0</v>
      </c>
      <c r="Z586">
        <f t="shared" si="154"/>
        <v>0</v>
      </c>
      <c r="AA586">
        <f t="shared" si="155"/>
        <v>0</v>
      </c>
      <c r="AB586">
        <f t="shared" si="156"/>
        <v>0</v>
      </c>
      <c r="AC586">
        <f t="shared" si="157"/>
        <v>0</v>
      </c>
      <c r="AD586">
        <f t="shared" si="158"/>
        <v>0</v>
      </c>
      <c r="AE586">
        <f t="shared" si="159"/>
        <v>0</v>
      </c>
      <c r="AF586">
        <f t="shared" si="160"/>
        <v>0</v>
      </c>
      <c r="AG586">
        <f t="shared" si="161"/>
        <v>0</v>
      </c>
      <c r="AH586">
        <f t="shared" si="162"/>
        <v>0</v>
      </c>
      <c r="AI586">
        <f t="shared" si="163"/>
        <v>0</v>
      </c>
      <c r="AJ586">
        <f t="shared" si="164"/>
        <v>0</v>
      </c>
      <c r="AK586">
        <f t="shared" si="165"/>
        <v>0</v>
      </c>
      <c r="AL586">
        <f t="shared" si="166"/>
        <v>0</v>
      </c>
      <c r="AM586">
        <f t="shared" si="167"/>
        <v>0</v>
      </c>
      <c r="AN586">
        <f t="shared" si="168"/>
        <v>0</v>
      </c>
      <c r="AO586">
        <f t="shared" si="169"/>
        <v>0</v>
      </c>
    </row>
    <row r="587" spans="1:41" x14ac:dyDescent="0.2">
      <c r="A587" s="9">
        <f>'Cost per option'!A595</f>
        <v>0</v>
      </c>
      <c r="B587" t="str">
        <f>_xlfn.IFNA(VLOOKUP(A587,'Energy balance options'!A$7:C$3000,3,FALSE),"")</f>
        <v/>
      </c>
      <c r="C587">
        <f>SUMIFS('Energy balance options'!$F$7:$F$3000,'Energy balance options'!$B$7:$B$3000,HeatGen!C$2,'Energy balance options'!$A$7:$A$3000,HeatGen!$A587)</f>
        <v>0</v>
      </c>
      <c r="D587">
        <f>SUMIFS('Energy balance options'!$F$7:$F$3000,'Energy balance options'!$B$7:$B$3000,HeatGen!D$2,'Energy balance options'!$A$7:$A$3000,HeatGen!$A587)</f>
        <v>0</v>
      </c>
      <c r="E587">
        <f>SUMIFS('Energy balance options'!$F$7:$F$3000,'Energy balance options'!$B$7:$B$3000,HeatGen!E$2,'Energy balance options'!$A$7:$A$3000,HeatGen!$A587)</f>
        <v>0</v>
      </c>
      <c r="F587">
        <f>SUMIFS('Energy balance options'!$F$7:$F$3000,'Energy balance options'!$B$7:$B$3000,HeatGen!F$2,'Energy balance options'!$A$7:$A$3000,HeatGen!$A587)</f>
        <v>0</v>
      </c>
      <c r="G587">
        <f>SUMIFS('Energy balance options'!$F$7:$F$3000,'Energy balance options'!$B$7:$B$3000,HeatGen!G$2,'Energy balance options'!$A$7:$A$3000,HeatGen!$A587)</f>
        <v>0</v>
      </c>
      <c r="H587">
        <f>SUMIFS('Energy balance options'!$G$7:$G$3000,'Energy balance options'!$B$7:$B$3000,HeatGen!H$2,'Energy balance options'!$A$7:$A$3000,HeatGen!$A587)</f>
        <v>0</v>
      </c>
      <c r="I587">
        <f>SUMIFS('Energy balance options'!$G$7:$G$3000,'Energy balance options'!$B$7:$B$3000,HeatGen!I$2,'Energy balance options'!$A$7:$A$3000,HeatGen!$A587)</f>
        <v>0</v>
      </c>
      <c r="J587">
        <f>SUMIFS('Energy balance options'!$G$7:$G$3000,'Energy balance options'!$B$7:$B$3000,HeatGen!J$2,'Energy balance options'!$A$7:$A$3000,HeatGen!$A587)</f>
        <v>0</v>
      </c>
      <c r="K587">
        <f>SUMIFS('Energy balance options'!$G$7:$G$3000,'Energy balance options'!$B$7:$B$3000,HeatGen!K$2,'Energy balance options'!$A$7:$A$3000,HeatGen!$A587)</f>
        <v>0</v>
      </c>
      <c r="L587">
        <f>SUMIFS('Energy balance options'!$G$7:$G$3000,'Energy balance options'!$B$7:$B$3000,HeatGen!L$2,'Energy balance options'!$A$7:$A$3000,HeatGen!$A587)</f>
        <v>0</v>
      </c>
      <c r="M587">
        <f>SUMIFS('Energy balance options'!$G$7:$G$3000,'Energy balance options'!$B$7:$B$3000,HeatGen!M$2,'Energy balance options'!$A$7:$A$3000,HeatGen!$A587)</f>
        <v>0</v>
      </c>
      <c r="N587">
        <f>SUMIFS('Energy balance options'!$G$7:$G$3000,'Energy balance options'!$B$7:$B$3000,HeatGen!N$2,'Energy balance options'!$A$7:$A$3000,HeatGen!$A587)</f>
        <v>0</v>
      </c>
      <c r="O587">
        <f>SUMIFS('Energy balance options'!$G$7:$G$3000,'Energy balance options'!$B$7:$B$3000,HeatGen!O$2,'Energy balance options'!$A$7:$A$3000,HeatGen!$A587)</f>
        <v>0</v>
      </c>
      <c r="P587">
        <f>SUMIFS('Energy balance options'!$G$7:$G$3000,'Energy balance options'!$B$7:$B$3000,HeatGen!P$2,'Energy balance options'!$A$7:$A$3000,HeatGen!$A587)</f>
        <v>0</v>
      </c>
      <c r="Q587">
        <f>SUMIFS('Energy balance options'!$G$7:$G$3000,'Energy balance options'!$B$7:$B$3000,HeatGen!Q$2,'Energy balance options'!$A$7:$A$3000,HeatGen!$A587)</f>
        <v>0</v>
      </c>
      <c r="R587">
        <f>SUMIFS('Energy balance options'!$G$7:$G$3000,'Energy balance options'!$B$7:$B$3000,HeatGen!R$2,'Energy balance options'!$A$7:$A$3000,HeatGen!$A587)</f>
        <v>0</v>
      </c>
      <c r="S587">
        <f>SUMIFS('Energy balance options'!$G$7:$G$3000,'Energy balance options'!$B$7:$B$3000,HeatGen!S$2,'Energy balance options'!$A$7:$A$3000,HeatGen!$A587)</f>
        <v>0</v>
      </c>
      <c r="T587">
        <f>SUMIFS('Energy balance options'!$G$7:$G$3000,'Energy balance options'!$B$7:$B$3000,HeatGen!T$2,'Energy balance options'!$A$7:$A$3000,HeatGen!$A587)</f>
        <v>0</v>
      </c>
      <c r="U587">
        <f>SUMIFS('Energy balance options'!$G$7:$G$3000,'Energy balance options'!$B$7:$B$3000,HeatGen!U$2,'Energy balance options'!$A$7:$A$3000,HeatGen!$A587)</f>
        <v>0</v>
      </c>
      <c r="V587">
        <f>SUMIFS('Energy balance options'!$G$7:$G$3000,'Energy balance options'!$B$7:$B$3000,HeatGen!V$2,'Energy balance options'!$A$7:$A$3000,HeatGen!$A587)</f>
        <v>0</v>
      </c>
      <c r="W587">
        <f>SUMIFS('Energy balance options'!$G$7:$G$3000,'Energy balance options'!$B$7:$B$3000,HeatGen!W$2,'Energy balance options'!$A$7:$A$3000,HeatGen!$A587)</f>
        <v>0</v>
      </c>
      <c r="X587">
        <f>SUMIFS('Energy balance options'!$G$7:$G$3000,'Energy balance options'!$B$7:$B$3000,HeatGen!X$2,'Energy balance options'!$A$7:$A$3000,HeatGen!$A587)</f>
        <v>0</v>
      </c>
      <c r="Y587">
        <f t="shared" si="153"/>
        <v>0</v>
      </c>
      <c r="Z587">
        <f t="shared" si="154"/>
        <v>0</v>
      </c>
      <c r="AA587">
        <f t="shared" si="155"/>
        <v>0</v>
      </c>
      <c r="AB587">
        <f t="shared" si="156"/>
        <v>0</v>
      </c>
      <c r="AC587">
        <f t="shared" si="157"/>
        <v>0</v>
      </c>
      <c r="AD587">
        <f t="shared" si="158"/>
        <v>0</v>
      </c>
      <c r="AE587">
        <f t="shared" si="159"/>
        <v>0</v>
      </c>
      <c r="AF587">
        <f t="shared" si="160"/>
        <v>0</v>
      </c>
      <c r="AG587">
        <f t="shared" si="161"/>
        <v>0</v>
      </c>
      <c r="AH587">
        <f t="shared" si="162"/>
        <v>0</v>
      </c>
      <c r="AI587">
        <f t="shared" si="163"/>
        <v>0</v>
      </c>
      <c r="AJ587">
        <f t="shared" si="164"/>
        <v>0</v>
      </c>
      <c r="AK587">
        <f t="shared" si="165"/>
        <v>0</v>
      </c>
      <c r="AL587">
        <f t="shared" si="166"/>
        <v>0</v>
      </c>
      <c r="AM587">
        <f t="shared" si="167"/>
        <v>0</v>
      </c>
      <c r="AN587">
        <f t="shared" si="168"/>
        <v>0</v>
      </c>
      <c r="AO587">
        <f t="shared" si="169"/>
        <v>0</v>
      </c>
    </row>
    <row r="588" spans="1:41" x14ac:dyDescent="0.2">
      <c r="A588" s="9">
        <f>'Cost per option'!A596</f>
        <v>0</v>
      </c>
      <c r="B588" t="str">
        <f>_xlfn.IFNA(VLOOKUP(A588,'Energy balance options'!A$7:C$3000,3,FALSE),"")</f>
        <v/>
      </c>
      <c r="C588">
        <f>SUMIFS('Energy balance options'!$F$7:$F$3000,'Energy balance options'!$B$7:$B$3000,HeatGen!C$2,'Energy balance options'!$A$7:$A$3000,HeatGen!$A588)</f>
        <v>0</v>
      </c>
      <c r="D588">
        <f>SUMIFS('Energy balance options'!$F$7:$F$3000,'Energy balance options'!$B$7:$B$3000,HeatGen!D$2,'Energy balance options'!$A$7:$A$3000,HeatGen!$A588)</f>
        <v>0</v>
      </c>
      <c r="E588">
        <f>SUMIFS('Energy balance options'!$F$7:$F$3000,'Energy balance options'!$B$7:$B$3000,HeatGen!E$2,'Energy balance options'!$A$7:$A$3000,HeatGen!$A588)</f>
        <v>0</v>
      </c>
      <c r="F588">
        <f>SUMIFS('Energy balance options'!$F$7:$F$3000,'Energy balance options'!$B$7:$B$3000,HeatGen!F$2,'Energy balance options'!$A$7:$A$3000,HeatGen!$A588)</f>
        <v>0</v>
      </c>
      <c r="G588">
        <f>SUMIFS('Energy balance options'!$F$7:$F$3000,'Energy balance options'!$B$7:$B$3000,HeatGen!G$2,'Energy balance options'!$A$7:$A$3000,HeatGen!$A588)</f>
        <v>0</v>
      </c>
      <c r="H588">
        <f>SUMIFS('Energy balance options'!$G$7:$G$3000,'Energy balance options'!$B$7:$B$3000,HeatGen!H$2,'Energy balance options'!$A$7:$A$3000,HeatGen!$A588)</f>
        <v>0</v>
      </c>
      <c r="I588">
        <f>SUMIFS('Energy balance options'!$G$7:$G$3000,'Energy balance options'!$B$7:$B$3000,HeatGen!I$2,'Energy balance options'!$A$7:$A$3000,HeatGen!$A588)</f>
        <v>0</v>
      </c>
      <c r="J588">
        <f>SUMIFS('Energy balance options'!$G$7:$G$3000,'Energy balance options'!$B$7:$B$3000,HeatGen!J$2,'Energy balance options'!$A$7:$A$3000,HeatGen!$A588)</f>
        <v>0</v>
      </c>
      <c r="K588">
        <f>SUMIFS('Energy balance options'!$G$7:$G$3000,'Energy balance options'!$B$7:$B$3000,HeatGen!K$2,'Energy balance options'!$A$7:$A$3000,HeatGen!$A588)</f>
        <v>0</v>
      </c>
      <c r="L588">
        <f>SUMIFS('Energy balance options'!$G$7:$G$3000,'Energy balance options'!$B$7:$B$3000,HeatGen!L$2,'Energy balance options'!$A$7:$A$3000,HeatGen!$A588)</f>
        <v>0</v>
      </c>
      <c r="M588">
        <f>SUMIFS('Energy balance options'!$G$7:$G$3000,'Energy balance options'!$B$7:$B$3000,HeatGen!M$2,'Energy balance options'!$A$7:$A$3000,HeatGen!$A588)</f>
        <v>0</v>
      </c>
      <c r="N588">
        <f>SUMIFS('Energy balance options'!$G$7:$G$3000,'Energy balance options'!$B$7:$B$3000,HeatGen!N$2,'Energy balance options'!$A$7:$A$3000,HeatGen!$A588)</f>
        <v>0</v>
      </c>
      <c r="O588">
        <f>SUMIFS('Energy balance options'!$G$7:$G$3000,'Energy balance options'!$B$7:$B$3000,HeatGen!O$2,'Energy balance options'!$A$7:$A$3000,HeatGen!$A588)</f>
        <v>0</v>
      </c>
      <c r="P588">
        <f>SUMIFS('Energy balance options'!$G$7:$G$3000,'Energy balance options'!$B$7:$B$3000,HeatGen!P$2,'Energy balance options'!$A$7:$A$3000,HeatGen!$A588)</f>
        <v>0</v>
      </c>
      <c r="Q588">
        <f>SUMIFS('Energy balance options'!$G$7:$G$3000,'Energy balance options'!$B$7:$B$3000,HeatGen!Q$2,'Energy balance options'!$A$7:$A$3000,HeatGen!$A588)</f>
        <v>0</v>
      </c>
      <c r="R588">
        <f>SUMIFS('Energy balance options'!$G$7:$G$3000,'Energy balance options'!$B$7:$B$3000,HeatGen!R$2,'Energy balance options'!$A$7:$A$3000,HeatGen!$A588)</f>
        <v>0</v>
      </c>
      <c r="S588">
        <f>SUMIFS('Energy balance options'!$G$7:$G$3000,'Energy balance options'!$B$7:$B$3000,HeatGen!S$2,'Energy balance options'!$A$7:$A$3000,HeatGen!$A588)</f>
        <v>0</v>
      </c>
      <c r="T588">
        <f>SUMIFS('Energy balance options'!$G$7:$G$3000,'Energy balance options'!$B$7:$B$3000,HeatGen!T$2,'Energy balance options'!$A$7:$A$3000,HeatGen!$A588)</f>
        <v>0</v>
      </c>
      <c r="U588">
        <f>SUMIFS('Energy balance options'!$G$7:$G$3000,'Energy balance options'!$B$7:$B$3000,HeatGen!U$2,'Energy balance options'!$A$7:$A$3000,HeatGen!$A588)</f>
        <v>0</v>
      </c>
      <c r="V588">
        <f>SUMIFS('Energy balance options'!$G$7:$G$3000,'Energy balance options'!$B$7:$B$3000,HeatGen!V$2,'Energy balance options'!$A$7:$A$3000,HeatGen!$A588)</f>
        <v>0</v>
      </c>
      <c r="W588">
        <f>SUMIFS('Energy balance options'!$G$7:$G$3000,'Energy balance options'!$B$7:$B$3000,HeatGen!W$2,'Energy balance options'!$A$7:$A$3000,HeatGen!$A588)</f>
        <v>0</v>
      </c>
      <c r="X588">
        <f>SUMIFS('Energy balance options'!$G$7:$G$3000,'Energy balance options'!$B$7:$B$3000,HeatGen!X$2,'Energy balance options'!$A$7:$A$3000,HeatGen!$A588)</f>
        <v>0</v>
      </c>
      <c r="Y588">
        <f t="shared" si="153"/>
        <v>0</v>
      </c>
      <c r="Z588">
        <f t="shared" si="154"/>
        <v>0</v>
      </c>
      <c r="AA588">
        <f t="shared" si="155"/>
        <v>0</v>
      </c>
      <c r="AB588">
        <f t="shared" si="156"/>
        <v>0</v>
      </c>
      <c r="AC588">
        <f t="shared" si="157"/>
        <v>0</v>
      </c>
      <c r="AD588">
        <f t="shared" si="158"/>
        <v>0</v>
      </c>
      <c r="AE588">
        <f t="shared" si="159"/>
        <v>0</v>
      </c>
      <c r="AF588">
        <f t="shared" si="160"/>
        <v>0</v>
      </c>
      <c r="AG588">
        <f t="shared" si="161"/>
        <v>0</v>
      </c>
      <c r="AH588">
        <f t="shared" si="162"/>
        <v>0</v>
      </c>
      <c r="AI588">
        <f t="shared" si="163"/>
        <v>0</v>
      </c>
      <c r="AJ588">
        <f t="shared" si="164"/>
        <v>0</v>
      </c>
      <c r="AK588">
        <f t="shared" si="165"/>
        <v>0</v>
      </c>
      <c r="AL588">
        <f t="shared" si="166"/>
        <v>0</v>
      </c>
      <c r="AM588">
        <f t="shared" si="167"/>
        <v>0</v>
      </c>
      <c r="AN588">
        <f t="shared" si="168"/>
        <v>0</v>
      </c>
      <c r="AO588">
        <f t="shared" si="169"/>
        <v>0</v>
      </c>
    </row>
    <row r="589" spans="1:41" x14ac:dyDescent="0.2">
      <c r="A589" s="9">
        <f>'Cost per option'!A597</f>
        <v>0</v>
      </c>
      <c r="B589" t="str">
        <f>_xlfn.IFNA(VLOOKUP(A589,'Energy balance options'!A$7:C$3000,3,FALSE),"")</f>
        <v/>
      </c>
      <c r="C589">
        <f>SUMIFS('Energy balance options'!$F$7:$F$3000,'Energy balance options'!$B$7:$B$3000,HeatGen!C$2,'Energy balance options'!$A$7:$A$3000,HeatGen!$A589)</f>
        <v>0</v>
      </c>
      <c r="D589">
        <f>SUMIFS('Energy balance options'!$F$7:$F$3000,'Energy balance options'!$B$7:$B$3000,HeatGen!D$2,'Energy balance options'!$A$7:$A$3000,HeatGen!$A589)</f>
        <v>0</v>
      </c>
      <c r="E589">
        <f>SUMIFS('Energy balance options'!$F$7:$F$3000,'Energy balance options'!$B$7:$B$3000,HeatGen!E$2,'Energy balance options'!$A$7:$A$3000,HeatGen!$A589)</f>
        <v>0</v>
      </c>
      <c r="F589">
        <f>SUMIFS('Energy balance options'!$F$7:$F$3000,'Energy balance options'!$B$7:$B$3000,HeatGen!F$2,'Energy balance options'!$A$7:$A$3000,HeatGen!$A589)</f>
        <v>0</v>
      </c>
      <c r="G589">
        <f>SUMIFS('Energy balance options'!$F$7:$F$3000,'Energy balance options'!$B$7:$B$3000,HeatGen!G$2,'Energy balance options'!$A$7:$A$3000,HeatGen!$A589)</f>
        <v>0</v>
      </c>
      <c r="H589">
        <f>SUMIFS('Energy balance options'!$G$7:$G$3000,'Energy balance options'!$B$7:$B$3000,HeatGen!H$2,'Energy balance options'!$A$7:$A$3000,HeatGen!$A589)</f>
        <v>0</v>
      </c>
      <c r="I589">
        <f>SUMIFS('Energy balance options'!$G$7:$G$3000,'Energy balance options'!$B$7:$B$3000,HeatGen!I$2,'Energy balance options'!$A$7:$A$3000,HeatGen!$A589)</f>
        <v>0</v>
      </c>
      <c r="J589">
        <f>SUMIFS('Energy balance options'!$G$7:$G$3000,'Energy balance options'!$B$7:$B$3000,HeatGen!J$2,'Energy balance options'!$A$7:$A$3000,HeatGen!$A589)</f>
        <v>0</v>
      </c>
      <c r="K589">
        <f>SUMIFS('Energy balance options'!$G$7:$G$3000,'Energy balance options'!$B$7:$B$3000,HeatGen!K$2,'Energy balance options'!$A$7:$A$3000,HeatGen!$A589)</f>
        <v>0</v>
      </c>
      <c r="L589">
        <f>SUMIFS('Energy balance options'!$G$7:$G$3000,'Energy balance options'!$B$7:$B$3000,HeatGen!L$2,'Energy balance options'!$A$7:$A$3000,HeatGen!$A589)</f>
        <v>0</v>
      </c>
      <c r="M589">
        <f>SUMIFS('Energy balance options'!$G$7:$G$3000,'Energy balance options'!$B$7:$B$3000,HeatGen!M$2,'Energy balance options'!$A$7:$A$3000,HeatGen!$A589)</f>
        <v>0</v>
      </c>
      <c r="N589">
        <f>SUMIFS('Energy balance options'!$G$7:$G$3000,'Energy balance options'!$B$7:$B$3000,HeatGen!N$2,'Energy balance options'!$A$7:$A$3000,HeatGen!$A589)</f>
        <v>0</v>
      </c>
      <c r="O589">
        <f>SUMIFS('Energy balance options'!$G$7:$G$3000,'Energy balance options'!$B$7:$B$3000,HeatGen!O$2,'Energy balance options'!$A$7:$A$3000,HeatGen!$A589)</f>
        <v>0</v>
      </c>
      <c r="P589">
        <f>SUMIFS('Energy balance options'!$G$7:$G$3000,'Energy balance options'!$B$7:$B$3000,HeatGen!P$2,'Energy balance options'!$A$7:$A$3000,HeatGen!$A589)</f>
        <v>0</v>
      </c>
      <c r="Q589">
        <f>SUMIFS('Energy balance options'!$G$7:$G$3000,'Energy balance options'!$B$7:$B$3000,HeatGen!Q$2,'Energy balance options'!$A$7:$A$3000,HeatGen!$A589)</f>
        <v>0</v>
      </c>
      <c r="R589">
        <f>SUMIFS('Energy balance options'!$G$7:$G$3000,'Energy balance options'!$B$7:$B$3000,HeatGen!R$2,'Energy balance options'!$A$7:$A$3000,HeatGen!$A589)</f>
        <v>0</v>
      </c>
      <c r="S589">
        <f>SUMIFS('Energy balance options'!$G$7:$G$3000,'Energy balance options'!$B$7:$B$3000,HeatGen!S$2,'Energy balance options'!$A$7:$A$3000,HeatGen!$A589)</f>
        <v>0</v>
      </c>
      <c r="T589">
        <f>SUMIFS('Energy balance options'!$G$7:$G$3000,'Energy balance options'!$B$7:$B$3000,HeatGen!T$2,'Energy balance options'!$A$7:$A$3000,HeatGen!$A589)</f>
        <v>0</v>
      </c>
      <c r="U589">
        <f>SUMIFS('Energy balance options'!$G$7:$G$3000,'Energy balance options'!$B$7:$B$3000,HeatGen!U$2,'Energy balance options'!$A$7:$A$3000,HeatGen!$A589)</f>
        <v>0</v>
      </c>
      <c r="V589">
        <f>SUMIFS('Energy balance options'!$G$7:$G$3000,'Energy balance options'!$B$7:$B$3000,HeatGen!V$2,'Energy balance options'!$A$7:$A$3000,HeatGen!$A589)</f>
        <v>0</v>
      </c>
      <c r="W589">
        <f>SUMIFS('Energy balance options'!$G$7:$G$3000,'Energy balance options'!$B$7:$B$3000,HeatGen!W$2,'Energy balance options'!$A$7:$A$3000,HeatGen!$A589)</f>
        <v>0</v>
      </c>
      <c r="X589">
        <f>SUMIFS('Energy balance options'!$G$7:$G$3000,'Energy balance options'!$B$7:$B$3000,HeatGen!X$2,'Energy balance options'!$A$7:$A$3000,HeatGen!$A589)</f>
        <v>0</v>
      </c>
      <c r="Y589">
        <f t="shared" si="153"/>
        <v>0</v>
      </c>
      <c r="Z589">
        <f t="shared" si="154"/>
        <v>0</v>
      </c>
      <c r="AA589">
        <f t="shared" si="155"/>
        <v>0</v>
      </c>
      <c r="AB589">
        <f t="shared" si="156"/>
        <v>0</v>
      </c>
      <c r="AC589">
        <f t="shared" si="157"/>
        <v>0</v>
      </c>
      <c r="AD589">
        <f t="shared" si="158"/>
        <v>0</v>
      </c>
      <c r="AE589">
        <f t="shared" si="159"/>
        <v>0</v>
      </c>
      <c r="AF589">
        <f t="shared" si="160"/>
        <v>0</v>
      </c>
      <c r="AG589">
        <f t="shared" si="161"/>
        <v>0</v>
      </c>
      <c r="AH589">
        <f t="shared" si="162"/>
        <v>0</v>
      </c>
      <c r="AI589">
        <f t="shared" si="163"/>
        <v>0</v>
      </c>
      <c r="AJ589">
        <f t="shared" si="164"/>
        <v>0</v>
      </c>
      <c r="AK589">
        <f t="shared" si="165"/>
        <v>0</v>
      </c>
      <c r="AL589">
        <f t="shared" si="166"/>
        <v>0</v>
      </c>
      <c r="AM589">
        <f t="shared" si="167"/>
        <v>0</v>
      </c>
      <c r="AN589">
        <f t="shared" si="168"/>
        <v>0</v>
      </c>
      <c r="AO589">
        <f t="shared" si="169"/>
        <v>0</v>
      </c>
    </row>
    <row r="590" spans="1:41" x14ac:dyDescent="0.2">
      <c r="A590" s="9">
        <f>'Cost per option'!A598</f>
        <v>0</v>
      </c>
      <c r="B590" t="str">
        <f>_xlfn.IFNA(VLOOKUP(A590,'Energy balance options'!A$7:C$3000,3,FALSE),"")</f>
        <v/>
      </c>
      <c r="C590">
        <f>SUMIFS('Energy balance options'!$F$7:$F$3000,'Energy balance options'!$B$7:$B$3000,HeatGen!C$2,'Energy balance options'!$A$7:$A$3000,HeatGen!$A590)</f>
        <v>0</v>
      </c>
      <c r="D590">
        <f>SUMIFS('Energy balance options'!$F$7:$F$3000,'Energy balance options'!$B$7:$B$3000,HeatGen!D$2,'Energy balance options'!$A$7:$A$3000,HeatGen!$A590)</f>
        <v>0</v>
      </c>
      <c r="E590">
        <f>SUMIFS('Energy balance options'!$F$7:$F$3000,'Energy balance options'!$B$7:$B$3000,HeatGen!E$2,'Energy balance options'!$A$7:$A$3000,HeatGen!$A590)</f>
        <v>0</v>
      </c>
      <c r="F590">
        <f>SUMIFS('Energy balance options'!$F$7:$F$3000,'Energy balance options'!$B$7:$B$3000,HeatGen!F$2,'Energy balance options'!$A$7:$A$3000,HeatGen!$A590)</f>
        <v>0</v>
      </c>
      <c r="G590">
        <f>SUMIFS('Energy balance options'!$F$7:$F$3000,'Energy balance options'!$B$7:$B$3000,HeatGen!G$2,'Energy balance options'!$A$7:$A$3000,HeatGen!$A590)</f>
        <v>0</v>
      </c>
      <c r="H590">
        <f>SUMIFS('Energy balance options'!$G$7:$G$3000,'Energy balance options'!$B$7:$B$3000,HeatGen!H$2,'Energy balance options'!$A$7:$A$3000,HeatGen!$A590)</f>
        <v>0</v>
      </c>
      <c r="I590">
        <f>SUMIFS('Energy balance options'!$G$7:$G$3000,'Energy balance options'!$B$7:$B$3000,HeatGen!I$2,'Energy balance options'!$A$7:$A$3000,HeatGen!$A590)</f>
        <v>0</v>
      </c>
      <c r="J590">
        <f>SUMIFS('Energy balance options'!$G$7:$G$3000,'Energy balance options'!$B$7:$B$3000,HeatGen!J$2,'Energy balance options'!$A$7:$A$3000,HeatGen!$A590)</f>
        <v>0</v>
      </c>
      <c r="K590">
        <f>SUMIFS('Energy balance options'!$G$7:$G$3000,'Energy balance options'!$B$7:$B$3000,HeatGen!K$2,'Energy balance options'!$A$7:$A$3000,HeatGen!$A590)</f>
        <v>0</v>
      </c>
      <c r="L590">
        <f>SUMIFS('Energy balance options'!$G$7:$G$3000,'Energy balance options'!$B$7:$B$3000,HeatGen!L$2,'Energy balance options'!$A$7:$A$3000,HeatGen!$A590)</f>
        <v>0</v>
      </c>
      <c r="M590">
        <f>SUMIFS('Energy balance options'!$G$7:$G$3000,'Energy balance options'!$B$7:$B$3000,HeatGen!M$2,'Energy balance options'!$A$7:$A$3000,HeatGen!$A590)</f>
        <v>0</v>
      </c>
      <c r="N590">
        <f>SUMIFS('Energy balance options'!$G$7:$G$3000,'Energy balance options'!$B$7:$B$3000,HeatGen!N$2,'Energy balance options'!$A$7:$A$3000,HeatGen!$A590)</f>
        <v>0</v>
      </c>
      <c r="O590">
        <f>SUMIFS('Energy balance options'!$G$7:$G$3000,'Energy balance options'!$B$7:$B$3000,HeatGen!O$2,'Energy balance options'!$A$7:$A$3000,HeatGen!$A590)</f>
        <v>0</v>
      </c>
      <c r="P590">
        <f>SUMIFS('Energy balance options'!$G$7:$G$3000,'Energy balance options'!$B$7:$B$3000,HeatGen!P$2,'Energy balance options'!$A$7:$A$3000,HeatGen!$A590)</f>
        <v>0</v>
      </c>
      <c r="Q590">
        <f>SUMIFS('Energy balance options'!$G$7:$G$3000,'Energy balance options'!$B$7:$B$3000,HeatGen!Q$2,'Energy balance options'!$A$7:$A$3000,HeatGen!$A590)</f>
        <v>0</v>
      </c>
      <c r="R590">
        <f>SUMIFS('Energy balance options'!$G$7:$G$3000,'Energy balance options'!$B$7:$B$3000,HeatGen!R$2,'Energy balance options'!$A$7:$A$3000,HeatGen!$A590)</f>
        <v>0</v>
      </c>
      <c r="S590">
        <f>SUMIFS('Energy balance options'!$G$7:$G$3000,'Energy balance options'!$B$7:$B$3000,HeatGen!S$2,'Energy balance options'!$A$7:$A$3000,HeatGen!$A590)</f>
        <v>0</v>
      </c>
      <c r="T590">
        <f>SUMIFS('Energy balance options'!$G$7:$G$3000,'Energy balance options'!$B$7:$B$3000,HeatGen!T$2,'Energy balance options'!$A$7:$A$3000,HeatGen!$A590)</f>
        <v>0</v>
      </c>
      <c r="U590">
        <f>SUMIFS('Energy balance options'!$G$7:$G$3000,'Energy balance options'!$B$7:$B$3000,HeatGen!U$2,'Energy balance options'!$A$7:$A$3000,HeatGen!$A590)</f>
        <v>0</v>
      </c>
      <c r="V590">
        <f>SUMIFS('Energy balance options'!$G$7:$G$3000,'Energy balance options'!$B$7:$B$3000,HeatGen!V$2,'Energy balance options'!$A$7:$A$3000,HeatGen!$A590)</f>
        <v>0</v>
      </c>
      <c r="W590">
        <f>SUMIFS('Energy balance options'!$G$7:$G$3000,'Energy balance options'!$B$7:$B$3000,HeatGen!W$2,'Energy balance options'!$A$7:$A$3000,HeatGen!$A590)</f>
        <v>0</v>
      </c>
      <c r="X590">
        <f>SUMIFS('Energy balance options'!$G$7:$G$3000,'Energy balance options'!$B$7:$B$3000,HeatGen!X$2,'Energy balance options'!$A$7:$A$3000,HeatGen!$A590)</f>
        <v>0</v>
      </c>
      <c r="Y590">
        <f t="shared" si="153"/>
        <v>0</v>
      </c>
      <c r="Z590">
        <f t="shared" si="154"/>
        <v>0</v>
      </c>
      <c r="AA590">
        <f t="shared" si="155"/>
        <v>0</v>
      </c>
      <c r="AB590">
        <f t="shared" si="156"/>
        <v>0</v>
      </c>
      <c r="AC590">
        <f t="shared" si="157"/>
        <v>0</v>
      </c>
      <c r="AD590">
        <f t="shared" si="158"/>
        <v>0</v>
      </c>
      <c r="AE590">
        <f t="shared" si="159"/>
        <v>0</v>
      </c>
      <c r="AF590">
        <f t="shared" si="160"/>
        <v>0</v>
      </c>
      <c r="AG590">
        <f t="shared" si="161"/>
        <v>0</v>
      </c>
      <c r="AH590">
        <f t="shared" si="162"/>
        <v>0</v>
      </c>
      <c r="AI590">
        <f t="shared" si="163"/>
        <v>0</v>
      </c>
      <c r="AJ590">
        <f t="shared" si="164"/>
        <v>0</v>
      </c>
      <c r="AK590">
        <f t="shared" si="165"/>
        <v>0</v>
      </c>
      <c r="AL590">
        <f t="shared" si="166"/>
        <v>0</v>
      </c>
      <c r="AM590">
        <f t="shared" si="167"/>
        <v>0</v>
      </c>
      <c r="AN590">
        <f t="shared" si="168"/>
        <v>0</v>
      </c>
      <c r="AO590">
        <f t="shared" si="169"/>
        <v>0</v>
      </c>
    </row>
    <row r="591" spans="1:41" x14ac:dyDescent="0.2">
      <c r="A591" s="9">
        <f>'Cost per option'!A599</f>
        <v>0</v>
      </c>
      <c r="B591" t="str">
        <f>_xlfn.IFNA(VLOOKUP(A591,'Energy balance options'!A$7:C$3000,3,FALSE),"")</f>
        <v/>
      </c>
      <c r="C591">
        <f>SUMIFS('Energy balance options'!$F$7:$F$3000,'Energy balance options'!$B$7:$B$3000,HeatGen!C$2,'Energy balance options'!$A$7:$A$3000,HeatGen!$A591)</f>
        <v>0</v>
      </c>
      <c r="D591">
        <f>SUMIFS('Energy balance options'!$F$7:$F$3000,'Energy balance options'!$B$7:$B$3000,HeatGen!D$2,'Energy balance options'!$A$7:$A$3000,HeatGen!$A591)</f>
        <v>0</v>
      </c>
      <c r="E591">
        <f>SUMIFS('Energy balance options'!$F$7:$F$3000,'Energy balance options'!$B$7:$B$3000,HeatGen!E$2,'Energy balance options'!$A$7:$A$3000,HeatGen!$A591)</f>
        <v>0</v>
      </c>
      <c r="F591">
        <f>SUMIFS('Energy balance options'!$F$7:$F$3000,'Energy balance options'!$B$7:$B$3000,HeatGen!F$2,'Energy balance options'!$A$7:$A$3000,HeatGen!$A591)</f>
        <v>0</v>
      </c>
      <c r="G591">
        <f>SUMIFS('Energy balance options'!$F$7:$F$3000,'Energy balance options'!$B$7:$B$3000,HeatGen!G$2,'Energy balance options'!$A$7:$A$3000,HeatGen!$A591)</f>
        <v>0</v>
      </c>
      <c r="H591">
        <f>SUMIFS('Energy balance options'!$G$7:$G$3000,'Energy balance options'!$B$7:$B$3000,HeatGen!H$2,'Energy balance options'!$A$7:$A$3000,HeatGen!$A591)</f>
        <v>0</v>
      </c>
      <c r="I591">
        <f>SUMIFS('Energy balance options'!$G$7:$G$3000,'Energy balance options'!$B$7:$B$3000,HeatGen!I$2,'Energy balance options'!$A$7:$A$3000,HeatGen!$A591)</f>
        <v>0</v>
      </c>
      <c r="J591">
        <f>SUMIFS('Energy balance options'!$G$7:$G$3000,'Energy balance options'!$B$7:$B$3000,HeatGen!J$2,'Energy balance options'!$A$7:$A$3000,HeatGen!$A591)</f>
        <v>0</v>
      </c>
      <c r="K591">
        <f>SUMIFS('Energy balance options'!$G$7:$G$3000,'Energy balance options'!$B$7:$B$3000,HeatGen!K$2,'Energy balance options'!$A$7:$A$3000,HeatGen!$A591)</f>
        <v>0</v>
      </c>
      <c r="L591">
        <f>SUMIFS('Energy balance options'!$G$7:$G$3000,'Energy balance options'!$B$7:$B$3000,HeatGen!L$2,'Energy balance options'!$A$7:$A$3000,HeatGen!$A591)</f>
        <v>0</v>
      </c>
      <c r="M591">
        <f>SUMIFS('Energy balance options'!$G$7:$G$3000,'Energy balance options'!$B$7:$B$3000,HeatGen!M$2,'Energy balance options'!$A$7:$A$3000,HeatGen!$A591)</f>
        <v>0</v>
      </c>
      <c r="N591">
        <f>SUMIFS('Energy balance options'!$G$7:$G$3000,'Energy balance options'!$B$7:$B$3000,HeatGen!N$2,'Energy balance options'!$A$7:$A$3000,HeatGen!$A591)</f>
        <v>0</v>
      </c>
      <c r="O591">
        <f>SUMIFS('Energy balance options'!$G$7:$G$3000,'Energy balance options'!$B$7:$B$3000,HeatGen!O$2,'Energy balance options'!$A$7:$A$3000,HeatGen!$A591)</f>
        <v>0</v>
      </c>
      <c r="P591">
        <f>SUMIFS('Energy balance options'!$G$7:$G$3000,'Energy balance options'!$B$7:$B$3000,HeatGen!P$2,'Energy balance options'!$A$7:$A$3000,HeatGen!$A591)</f>
        <v>0</v>
      </c>
      <c r="Q591">
        <f>SUMIFS('Energy balance options'!$G$7:$G$3000,'Energy balance options'!$B$7:$B$3000,HeatGen!Q$2,'Energy balance options'!$A$7:$A$3000,HeatGen!$A591)</f>
        <v>0</v>
      </c>
      <c r="R591">
        <f>SUMIFS('Energy balance options'!$G$7:$G$3000,'Energy balance options'!$B$7:$B$3000,HeatGen!R$2,'Energy balance options'!$A$7:$A$3000,HeatGen!$A591)</f>
        <v>0</v>
      </c>
      <c r="S591">
        <f>SUMIFS('Energy balance options'!$G$7:$G$3000,'Energy balance options'!$B$7:$B$3000,HeatGen!S$2,'Energy balance options'!$A$7:$A$3000,HeatGen!$A591)</f>
        <v>0</v>
      </c>
      <c r="T591">
        <f>SUMIFS('Energy balance options'!$G$7:$G$3000,'Energy balance options'!$B$7:$B$3000,HeatGen!T$2,'Energy balance options'!$A$7:$A$3000,HeatGen!$A591)</f>
        <v>0</v>
      </c>
      <c r="U591">
        <f>SUMIFS('Energy balance options'!$G$7:$G$3000,'Energy balance options'!$B$7:$B$3000,HeatGen!U$2,'Energy balance options'!$A$7:$A$3000,HeatGen!$A591)</f>
        <v>0</v>
      </c>
      <c r="V591">
        <f>SUMIFS('Energy balance options'!$G$7:$G$3000,'Energy balance options'!$B$7:$B$3000,HeatGen!V$2,'Energy balance options'!$A$7:$A$3000,HeatGen!$A591)</f>
        <v>0</v>
      </c>
      <c r="W591">
        <f>SUMIFS('Energy balance options'!$G$7:$G$3000,'Energy balance options'!$B$7:$B$3000,HeatGen!W$2,'Energy balance options'!$A$7:$A$3000,HeatGen!$A591)</f>
        <v>0</v>
      </c>
      <c r="X591">
        <f>SUMIFS('Energy balance options'!$G$7:$G$3000,'Energy balance options'!$B$7:$B$3000,HeatGen!X$2,'Energy balance options'!$A$7:$A$3000,HeatGen!$A591)</f>
        <v>0</v>
      </c>
      <c r="Y591">
        <f t="shared" si="153"/>
        <v>0</v>
      </c>
      <c r="Z591">
        <f t="shared" si="154"/>
        <v>0</v>
      </c>
      <c r="AA591">
        <f t="shared" si="155"/>
        <v>0</v>
      </c>
      <c r="AB591">
        <f t="shared" si="156"/>
        <v>0</v>
      </c>
      <c r="AC591">
        <f t="shared" si="157"/>
        <v>0</v>
      </c>
      <c r="AD591">
        <f t="shared" si="158"/>
        <v>0</v>
      </c>
      <c r="AE591">
        <f t="shared" si="159"/>
        <v>0</v>
      </c>
      <c r="AF591">
        <f t="shared" si="160"/>
        <v>0</v>
      </c>
      <c r="AG591">
        <f t="shared" si="161"/>
        <v>0</v>
      </c>
      <c r="AH591">
        <f t="shared" si="162"/>
        <v>0</v>
      </c>
      <c r="AI591">
        <f t="shared" si="163"/>
        <v>0</v>
      </c>
      <c r="AJ591">
        <f t="shared" si="164"/>
        <v>0</v>
      </c>
      <c r="AK591">
        <f t="shared" si="165"/>
        <v>0</v>
      </c>
      <c r="AL591">
        <f t="shared" si="166"/>
        <v>0</v>
      </c>
      <c r="AM591">
        <f t="shared" si="167"/>
        <v>0</v>
      </c>
      <c r="AN591">
        <f t="shared" si="168"/>
        <v>0</v>
      </c>
      <c r="AO591">
        <f t="shared" si="169"/>
        <v>0</v>
      </c>
    </row>
    <row r="592" spans="1:41" x14ac:dyDescent="0.2">
      <c r="A592" s="9">
        <f>'Cost per option'!A600</f>
        <v>0</v>
      </c>
      <c r="B592" t="str">
        <f>_xlfn.IFNA(VLOOKUP(A592,'Energy balance options'!A$7:C$3000,3,FALSE),"")</f>
        <v/>
      </c>
      <c r="C592">
        <f>SUMIFS('Energy balance options'!$F$7:$F$3000,'Energy balance options'!$B$7:$B$3000,HeatGen!C$2,'Energy balance options'!$A$7:$A$3000,HeatGen!$A592)</f>
        <v>0</v>
      </c>
      <c r="D592">
        <f>SUMIFS('Energy balance options'!$F$7:$F$3000,'Energy balance options'!$B$7:$B$3000,HeatGen!D$2,'Energy balance options'!$A$7:$A$3000,HeatGen!$A592)</f>
        <v>0</v>
      </c>
      <c r="E592">
        <f>SUMIFS('Energy balance options'!$F$7:$F$3000,'Energy balance options'!$B$7:$B$3000,HeatGen!E$2,'Energy balance options'!$A$7:$A$3000,HeatGen!$A592)</f>
        <v>0</v>
      </c>
      <c r="F592">
        <f>SUMIFS('Energy balance options'!$F$7:$F$3000,'Energy balance options'!$B$7:$B$3000,HeatGen!F$2,'Energy balance options'!$A$7:$A$3000,HeatGen!$A592)</f>
        <v>0</v>
      </c>
      <c r="G592">
        <f>SUMIFS('Energy balance options'!$F$7:$F$3000,'Energy balance options'!$B$7:$B$3000,HeatGen!G$2,'Energy balance options'!$A$7:$A$3000,HeatGen!$A592)</f>
        <v>0</v>
      </c>
      <c r="H592">
        <f>SUMIFS('Energy balance options'!$G$7:$G$3000,'Energy balance options'!$B$7:$B$3000,HeatGen!H$2,'Energy balance options'!$A$7:$A$3000,HeatGen!$A592)</f>
        <v>0</v>
      </c>
      <c r="I592">
        <f>SUMIFS('Energy balance options'!$G$7:$G$3000,'Energy balance options'!$B$7:$B$3000,HeatGen!I$2,'Energy balance options'!$A$7:$A$3000,HeatGen!$A592)</f>
        <v>0</v>
      </c>
      <c r="J592">
        <f>SUMIFS('Energy balance options'!$G$7:$G$3000,'Energy balance options'!$B$7:$B$3000,HeatGen!J$2,'Energy balance options'!$A$7:$A$3000,HeatGen!$A592)</f>
        <v>0</v>
      </c>
      <c r="K592">
        <f>SUMIFS('Energy balance options'!$G$7:$G$3000,'Energy balance options'!$B$7:$B$3000,HeatGen!K$2,'Energy balance options'!$A$7:$A$3000,HeatGen!$A592)</f>
        <v>0</v>
      </c>
      <c r="L592">
        <f>SUMIFS('Energy balance options'!$G$7:$G$3000,'Energy balance options'!$B$7:$B$3000,HeatGen!L$2,'Energy balance options'!$A$7:$A$3000,HeatGen!$A592)</f>
        <v>0</v>
      </c>
      <c r="M592">
        <f>SUMIFS('Energy balance options'!$G$7:$G$3000,'Energy balance options'!$B$7:$B$3000,HeatGen!M$2,'Energy balance options'!$A$7:$A$3000,HeatGen!$A592)</f>
        <v>0</v>
      </c>
      <c r="N592">
        <f>SUMIFS('Energy balance options'!$G$7:$G$3000,'Energy balance options'!$B$7:$B$3000,HeatGen!N$2,'Energy balance options'!$A$7:$A$3000,HeatGen!$A592)</f>
        <v>0</v>
      </c>
      <c r="O592">
        <f>SUMIFS('Energy balance options'!$G$7:$G$3000,'Energy balance options'!$B$7:$B$3000,HeatGen!O$2,'Energy balance options'!$A$7:$A$3000,HeatGen!$A592)</f>
        <v>0</v>
      </c>
      <c r="P592">
        <f>SUMIFS('Energy balance options'!$G$7:$G$3000,'Energy balance options'!$B$7:$B$3000,HeatGen!P$2,'Energy balance options'!$A$7:$A$3000,HeatGen!$A592)</f>
        <v>0</v>
      </c>
      <c r="Q592">
        <f>SUMIFS('Energy balance options'!$G$7:$G$3000,'Energy balance options'!$B$7:$B$3000,HeatGen!Q$2,'Energy balance options'!$A$7:$A$3000,HeatGen!$A592)</f>
        <v>0</v>
      </c>
      <c r="R592">
        <f>SUMIFS('Energy balance options'!$G$7:$G$3000,'Energy balance options'!$B$7:$B$3000,HeatGen!R$2,'Energy balance options'!$A$7:$A$3000,HeatGen!$A592)</f>
        <v>0</v>
      </c>
      <c r="S592">
        <f>SUMIFS('Energy balance options'!$G$7:$G$3000,'Energy balance options'!$B$7:$B$3000,HeatGen!S$2,'Energy balance options'!$A$7:$A$3000,HeatGen!$A592)</f>
        <v>0</v>
      </c>
      <c r="T592">
        <f>SUMIFS('Energy balance options'!$G$7:$G$3000,'Energy balance options'!$B$7:$B$3000,HeatGen!T$2,'Energy balance options'!$A$7:$A$3000,HeatGen!$A592)</f>
        <v>0</v>
      </c>
      <c r="U592">
        <f>SUMIFS('Energy balance options'!$G$7:$G$3000,'Energy balance options'!$B$7:$B$3000,HeatGen!U$2,'Energy balance options'!$A$7:$A$3000,HeatGen!$A592)</f>
        <v>0</v>
      </c>
      <c r="V592">
        <f>SUMIFS('Energy balance options'!$G$7:$G$3000,'Energy balance options'!$B$7:$B$3000,HeatGen!V$2,'Energy balance options'!$A$7:$A$3000,HeatGen!$A592)</f>
        <v>0</v>
      </c>
      <c r="W592">
        <f>SUMIFS('Energy balance options'!$G$7:$G$3000,'Energy balance options'!$B$7:$B$3000,HeatGen!W$2,'Energy balance options'!$A$7:$A$3000,HeatGen!$A592)</f>
        <v>0</v>
      </c>
      <c r="X592">
        <f>SUMIFS('Energy balance options'!$G$7:$G$3000,'Energy balance options'!$B$7:$B$3000,HeatGen!X$2,'Energy balance options'!$A$7:$A$3000,HeatGen!$A592)</f>
        <v>0</v>
      </c>
      <c r="Y592">
        <f t="shared" si="153"/>
        <v>0</v>
      </c>
      <c r="Z592">
        <f t="shared" si="154"/>
        <v>0</v>
      </c>
      <c r="AA592">
        <f t="shared" si="155"/>
        <v>0</v>
      </c>
      <c r="AB592">
        <f t="shared" si="156"/>
        <v>0</v>
      </c>
      <c r="AC592">
        <f t="shared" si="157"/>
        <v>0</v>
      </c>
      <c r="AD592">
        <f t="shared" si="158"/>
        <v>0</v>
      </c>
      <c r="AE592">
        <f t="shared" si="159"/>
        <v>0</v>
      </c>
      <c r="AF592">
        <f t="shared" si="160"/>
        <v>0</v>
      </c>
      <c r="AG592">
        <f t="shared" si="161"/>
        <v>0</v>
      </c>
      <c r="AH592">
        <f t="shared" si="162"/>
        <v>0</v>
      </c>
      <c r="AI592">
        <f t="shared" si="163"/>
        <v>0</v>
      </c>
      <c r="AJ592">
        <f t="shared" si="164"/>
        <v>0</v>
      </c>
      <c r="AK592">
        <f t="shared" si="165"/>
        <v>0</v>
      </c>
      <c r="AL592">
        <f t="shared" si="166"/>
        <v>0</v>
      </c>
      <c r="AM592">
        <f t="shared" si="167"/>
        <v>0</v>
      </c>
      <c r="AN592">
        <f t="shared" si="168"/>
        <v>0</v>
      </c>
      <c r="AO592">
        <f t="shared" si="169"/>
        <v>0</v>
      </c>
    </row>
    <row r="593" spans="1:41" x14ac:dyDescent="0.2">
      <c r="A593" s="9">
        <f>'Cost per option'!A601</f>
        <v>0</v>
      </c>
      <c r="B593" t="str">
        <f>_xlfn.IFNA(VLOOKUP(A593,'Energy balance options'!A$7:C$3000,3,FALSE),"")</f>
        <v/>
      </c>
      <c r="C593">
        <f>SUMIFS('Energy balance options'!$F$7:$F$3000,'Energy balance options'!$B$7:$B$3000,HeatGen!C$2,'Energy balance options'!$A$7:$A$3000,HeatGen!$A593)</f>
        <v>0</v>
      </c>
      <c r="D593">
        <f>SUMIFS('Energy balance options'!$F$7:$F$3000,'Energy balance options'!$B$7:$B$3000,HeatGen!D$2,'Energy balance options'!$A$7:$A$3000,HeatGen!$A593)</f>
        <v>0</v>
      </c>
      <c r="E593">
        <f>SUMIFS('Energy balance options'!$F$7:$F$3000,'Energy balance options'!$B$7:$B$3000,HeatGen!E$2,'Energy balance options'!$A$7:$A$3000,HeatGen!$A593)</f>
        <v>0</v>
      </c>
      <c r="F593">
        <f>SUMIFS('Energy balance options'!$F$7:$F$3000,'Energy balance options'!$B$7:$B$3000,HeatGen!F$2,'Energy balance options'!$A$7:$A$3000,HeatGen!$A593)</f>
        <v>0</v>
      </c>
      <c r="G593">
        <f>SUMIFS('Energy balance options'!$F$7:$F$3000,'Energy balance options'!$B$7:$B$3000,HeatGen!G$2,'Energy balance options'!$A$7:$A$3000,HeatGen!$A593)</f>
        <v>0</v>
      </c>
      <c r="H593">
        <f>SUMIFS('Energy balance options'!$G$7:$G$3000,'Energy balance options'!$B$7:$B$3000,HeatGen!H$2,'Energy balance options'!$A$7:$A$3000,HeatGen!$A593)</f>
        <v>0</v>
      </c>
      <c r="I593">
        <f>SUMIFS('Energy balance options'!$G$7:$G$3000,'Energy balance options'!$B$7:$B$3000,HeatGen!I$2,'Energy balance options'!$A$7:$A$3000,HeatGen!$A593)</f>
        <v>0</v>
      </c>
      <c r="J593">
        <f>SUMIFS('Energy balance options'!$G$7:$G$3000,'Energy balance options'!$B$7:$B$3000,HeatGen!J$2,'Energy balance options'!$A$7:$A$3000,HeatGen!$A593)</f>
        <v>0</v>
      </c>
      <c r="K593">
        <f>SUMIFS('Energy balance options'!$G$7:$G$3000,'Energy balance options'!$B$7:$B$3000,HeatGen!K$2,'Energy balance options'!$A$7:$A$3000,HeatGen!$A593)</f>
        <v>0</v>
      </c>
      <c r="L593">
        <f>SUMIFS('Energy balance options'!$G$7:$G$3000,'Energy balance options'!$B$7:$B$3000,HeatGen!L$2,'Energy balance options'!$A$7:$A$3000,HeatGen!$A593)</f>
        <v>0</v>
      </c>
      <c r="M593">
        <f>SUMIFS('Energy balance options'!$G$7:$G$3000,'Energy balance options'!$B$7:$B$3000,HeatGen!M$2,'Energy balance options'!$A$7:$A$3000,HeatGen!$A593)</f>
        <v>0</v>
      </c>
      <c r="N593">
        <f>SUMIFS('Energy balance options'!$G$7:$G$3000,'Energy balance options'!$B$7:$B$3000,HeatGen!N$2,'Energy balance options'!$A$7:$A$3000,HeatGen!$A593)</f>
        <v>0</v>
      </c>
      <c r="O593">
        <f>SUMIFS('Energy balance options'!$G$7:$G$3000,'Energy balance options'!$B$7:$B$3000,HeatGen!O$2,'Energy balance options'!$A$7:$A$3000,HeatGen!$A593)</f>
        <v>0</v>
      </c>
      <c r="P593">
        <f>SUMIFS('Energy balance options'!$G$7:$G$3000,'Energy balance options'!$B$7:$B$3000,HeatGen!P$2,'Energy balance options'!$A$7:$A$3000,HeatGen!$A593)</f>
        <v>0</v>
      </c>
      <c r="Q593">
        <f>SUMIFS('Energy balance options'!$G$7:$G$3000,'Energy balance options'!$B$7:$B$3000,HeatGen!Q$2,'Energy balance options'!$A$7:$A$3000,HeatGen!$A593)</f>
        <v>0</v>
      </c>
      <c r="R593">
        <f>SUMIFS('Energy balance options'!$G$7:$G$3000,'Energy balance options'!$B$7:$B$3000,HeatGen!R$2,'Energy balance options'!$A$7:$A$3000,HeatGen!$A593)</f>
        <v>0</v>
      </c>
      <c r="S593">
        <f>SUMIFS('Energy balance options'!$G$7:$G$3000,'Energy balance options'!$B$7:$B$3000,HeatGen!S$2,'Energy balance options'!$A$7:$A$3000,HeatGen!$A593)</f>
        <v>0</v>
      </c>
      <c r="T593">
        <f>SUMIFS('Energy balance options'!$G$7:$G$3000,'Energy balance options'!$B$7:$B$3000,HeatGen!T$2,'Energy balance options'!$A$7:$A$3000,HeatGen!$A593)</f>
        <v>0</v>
      </c>
      <c r="U593">
        <f>SUMIFS('Energy balance options'!$G$7:$G$3000,'Energy balance options'!$B$7:$B$3000,HeatGen!U$2,'Energy balance options'!$A$7:$A$3000,HeatGen!$A593)</f>
        <v>0</v>
      </c>
      <c r="V593">
        <f>SUMIFS('Energy balance options'!$G$7:$G$3000,'Energy balance options'!$B$7:$B$3000,HeatGen!V$2,'Energy balance options'!$A$7:$A$3000,HeatGen!$A593)</f>
        <v>0</v>
      </c>
      <c r="W593">
        <f>SUMIFS('Energy balance options'!$G$7:$G$3000,'Energy balance options'!$B$7:$B$3000,HeatGen!W$2,'Energy balance options'!$A$7:$A$3000,HeatGen!$A593)</f>
        <v>0</v>
      </c>
      <c r="X593">
        <f>SUMIFS('Energy balance options'!$G$7:$G$3000,'Energy balance options'!$B$7:$B$3000,HeatGen!X$2,'Energy balance options'!$A$7:$A$3000,HeatGen!$A593)</f>
        <v>0</v>
      </c>
      <c r="Y593">
        <f t="shared" si="153"/>
        <v>0</v>
      </c>
      <c r="Z593">
        <f t="shared" si="154"/>
        <v>0</v>
      </c>
      <c r="AA593">
        <f t="shared" si="155"/>
        <v>0</v>
      </c>
      <c r="AB593">
        <f t="shared" si="156"/>
        <v>0</v>
      </c>
      <c r="AC593">
        <f t="shared" si="157"/>
        <v>0</v>
      </c>
      <c r="AD593">
        <f t="shared" si="158"/>
        <v>0</v>
      </c>
      <c r="AE593">
        <f t="shared" si="159"/>
        <v>0</v>
      </c>
      <c r="AF593">
        <f t="shared" si="160"/>
        <v>0</v>
      </c>
      <c r="AG593">
        <f t="shared" si="161"/>
        <v>0</v>
      </c>
      <c r="AH593">
        <f t="shared" si="162"/>
        <v>0</v>
      </c>
      <c r="AI593">
        <f t="shared" si="163"/>
        <v>0</v>
      </c>
      <c r="AJ593">
        <f t="shared" si="164"/>
        <v>0</v>
      </c>
      <c r="AK593">
        <f t="shared" si="165"/>
        <v>0</v>
      </c>
      <c r="AL593">
        <f t="shared" si="166"/>
        <v>0</v>
      </c>
      <c r="AM593">
        <f t="shared" si="167"/>
        <v>0</v>
      </c>
      <c r="AN593">
        <f t="shared" si="168"/>
        <v>0</v>
      </c>
      <c r="AO593">
        <f t="shared" si="169"/>
        <v>0</v>
      </c>
    </row>
    <row r="594" spans="1:41" x14ac:dyDescent="0.2">
      <c r="A594" s="9">
        <f>'Cost per option'!A602</f>
        <v>0</v>
      </c>
      <c r="B594" t="str">
        <f>_xlfn.IFNA(VLOOKUP(A594,'Energy balance options'!A$7:C$3000,3,FALSE),"")</f>
        <v/>
      </c>
      <c r="C594">
        <f>SUMIFS('Energy balance options'!$F$7:$F$3000,'Energy balance options'!$B$7:$B$3000,HeatGen!C$2,'Energy balance options'!$A$7:$A$3000,HeatGen!$A594)</f>
        <v>0</v>
      </c>
      <c r="D594">
        <f>SUMIFS('Energy balance options'!$F$7:$F$3000,'Energy balance options'!$B$7:$B$3000,HeatGen!D$2,'Energy balance options'!$A$7:$A$3000,HeatGen!$A594)</f>
        <v>0</v>
      </c>
      <c r="E594">
        <f>SUMIFS('Energy balance options'!$F$7:$F$3000,'Energy balance options'!$B$7:$B$3000,HeatGen!E$2,'Energy balance options'!$A$7:$A$3000,HeatGen!$A594)</f>
        <v>0</v>
      </c>
      <c r="F594">
        <f>SUMIFS('Energy balance options'!$F$7:$F$3000,'Energy balance options'!$B$7:$B$3000,HeatGen!F$2,'Energy balance options'!$A$7:$A$3000,HeatGen!$A594)</f>
        <v>0</v>
      </c>
      <c r="G594">
        <f>SUMIFS('Energy balance options'!$F$7:$F$3000,'Energy balance options'!$B$7:$B$3000,HeatGen!G$2,'Energy balance options'!$A$7:$A$3000,HeatGen!$A594)</f>
        <v>0</v>
      </c>
      <c r="H594">
        <f>SUMIFS('Energy balance options'!$G$7:$G$3000,'Energy balance options'!$B$7:$B$3000,HeatGen!H$2,'Energy balance options'!$A$7:$A$3000,HeatGen!$A594)</f>
        <v>0</v>
      </c>
      <c r="I594">
        <f>SUMIFS('Energy balance options'!$G$7:$G$3000,'Energy balance options'!$B$7:$B$3000,HeatGen!I$2,'Energy balance options'!$A$7:$A$3000,HeatGen!$A594)</f>
        <v>0</v>
      </c>
      <c r="J594">
        <f>SUMIFS('Energy balance options'!$G$7:$G$3000,'Energy balance options'!$B$7:$B$3000,HeatGen!J$2,'Energy balance options'!$A$7:$A$3000,HeatGen!$A594)</f>
        <v>0</v>
      </c>
      <c r="K594">
        <f>SUMIFS('Energy balance options'!$G$7:$G$3000,'Energy balance options'!$B$7:$B$3000,HeatGen!K$2,'Energy balance options'!$A$7:$A$3000,HeatGen!$A594)</f>
        <v>0</v>
      </c>
      <c r="L594">
        <f>SUMIFS('Energy balance options'!$G$7:$G$3000,'Energy balance options'!$B$7:$B$3000,HeatGen!L$2,'Energy balance options'!$A$7:$A$3000,HeatGen!$A594)</f>
        <v>0</v>
      </c>
      <c r="M594">
        <f>SUMIFS('Energy balance options'!$G$7:$G$3000,'Energy balance options'!$B$7:$B$3000,HeatGen!M$2,'Energy balance options'!$A$7:$A$3000,HeatGen!$A594)</f>
        <v>0</v>
      </c>
      <c r="N594">
        <f>SUMIFS('Energy balance options'!$G$7:$G$3000,'Energy balance options'!$B$7:$B$3000,HeatGen!N$2,'Energy balance options'!$A$7:$A$3000,HeatGen!$A594)</f>
        <v>0</v>
      </c>
      <c r="O594">
        <f>SUMIFS('Energy balance options'!$G$7:$G$3000,'Energy balance options'!$B$7:$B$3000,HeatGen!O$2,'Energy balance options'!$A$7:$A$3000,HeatGen!$A594)</f>
        <v>0</v>
      </c>
      <c r="P594">
        <f>SUMIFS('Energy balance options'!$G$7:$G$3000,'Energy balance options'!$B$7:$B$3000,HeatGen!P$2,'Energy balance options'!$A$7:$A$3000,HeatGen!$A594)</f>
        <v>0</v>
      </c>
      <c r="Q594">
        <f>SUMIFS('Energy balance options'!$G$7:$G$3000,'Energy balance options'!$B$7:$B$3000,HeatGen!Q$2,'Energy balance options'!$A$7:$A$3000,HeatGen!$A594)</f>
        <v>0</v>
      </c>
      <c r="R594">
        <f>SUMIFS('Energy balance options'!$G$7:$G$3000,'Energy balance options'!$B$7:$B$3000,HeatGen!R$2,'Energy balance options'!$A$7:$A$3000,HeatGen!$A594)</f>
        <v>0</v>
      </c>
      <c r="S594">
        <f>SUMIFS('Energy balance options'!$G$7:$G$3000,'Energy balance options'!$B$7:$B$3000,HeatGen!S$2,'Energy balance options'!$A$7:$A$3000,HeatGen!$A594)</f>
        <v>0</v>
      </c>
      <c r="T594">
        <f>SUMIFS('Energy balance options'!$G$7:$G$3000,'Energy balance options'!$B$7:$B$3000,HeatGen!T$2,'Energy balance options'!$A$7:$A$3000,HeatGen!$A594)</f>
        <v>0</v>
      </c>
      <c r="U594">
        <f>SUMIFS('Energy balance options'!$G$7:$G$3000,'Energy balance options'!$B$7:$B$3000,HeatGen!U$2,'Energy balance options'!$A$7:$A$3000,HeatGen!$A594)</f>
        <v>0</v>
      </c>
      <c r="V594">
        <f>SUMIFS('Energy balance options'!$G$7:$G$3000,'Energy balance options'!$B$7:$B$3000,HeatGen!V$2,'Energy balance options'!$A$7:$A$3000,HeatGen!$A594)</f>
        <v>0</v>
      </c>
      <c r="W594">
        <f>SUMIFS('Energy balance options'!$G$7:$G$3000,'Energy balance options'!$B$7:$B$3000,HeatGen!W$2,'Energy balance options'!$A$7:$A$3000,HeatGen!$A594)</f>
        <v>0</v>
      </c>
      <c r="X594">
        <f>SUMIFS('Energy balance options'!$G$7:$G$3000,'Energy balance options'!$B$7:$B$3000,HeatGen!X$2,'Energy balance options'!$A$7:$A$3000,HeatGen!$A594)</f>
        <v>0</v>
      </c>
      <c r="Y594">
        <f t="shared" si="153"/>
        <v>0</v>
      </c>
      <c r="Z594">
        <f t="shared" si="154"/>
        <v>0</v>
      </c>
      <c r="AA594">
        <f t="shared" si="155"/>
        <v>0</v>
      </c>
      <c r="AB594">
        <f t="shared" si="156"/>
        <v>0</v>
      </c>
      <c r="AC594">
        <f t="shared" si="157"/>
        <v>0</v>
      </c>
      <c r="AD594">
        <f t="shared" si="158"/>
        <v>0</v>
      </c>
      <c r="AE594">
        <f t="shared" si="159"/>
        <v>0</v>
      </c>
      <c r="AF594">
        <f t="shared" si="160"/>
        <v>0</v>
      </c>
      <c r="AG594">
        <f t="shared" si="161"/>
        <v>0</v>
      </c>
      <c r="AH594">
        <f t="shared" si="162"/>
        <v>0</v>
      </c>
      <c r="AI594">
        <f t="shared" si="163"/>
        <v>0</v>
      </c>
      <c r="AJ594">
        <f t="shared" si="164"/>
        <v>0</v>
      </c>
      <c r="AK594">
        <f t="shared" si="165"/>
        <v>0</v>
      </c>
      <c r="AL594">
        <f t="shared" si="166"/>
        <v>0</v>
      </c>
      <c r="AM594">
        <f t="shared" si="167"/>
        <v>0</v>
      </c>
      <c r="AN594">
        <f t="shared" si="168"/>
        <v>0</v>
      </c>
      <c r="AO594">
        <f t="shared" si="169"/>
        <v>0</v>
      </c>
    </row>
    <row r="595" spans="1:41" x14ac:dyDescent="0.2">
      <c r="A595" s="9">
        <f>'Cost per option'!A603</f>
        <v>0</v>
      </c>
      <c r="B595" t="str">
        <f>_xlfn.IFNA(VLOOKUP(A595,'Energy balance options'!A$7:C$3000,3,FALSE),"")</f>
        <v/>
      </c>
      <c r="C595">
        <f>SUMIFS('Energy balance options'!$F$7:$F$3000,'Energy balance options'!$B$7:$B$3000,HeatGen!C$2,'Energy balance options'!$A$7:$A$3000,HeatGen!$A595)</f>
        <v>0</v>
      </c>
      <c r="D595">
        <f>SUMIFS('Energy balance options'!$F$7:$F$3000,'Energy balance options'!$B$7:$B$3000,HeatGen!D$2,'Energy balance options'!$A$7:$A$3000,HeatGen!$A595)</f>
        <v>0</v>
      </c>
      <c r="E595">
        <f>SUMIFS('Energy balance options'!$F$7:$F$3000,'Energy balance options'!$B$7:$B$3000,HeatGen!E$2,'Energy balance options'!$A$7:$A$3000,HeatGen!$A595)</f>
        <v>0</v>
      </c>
      <c r="F595">
        <f>SUMIFS('Energy balance options'!$F$7:$F$3000,'Energy balance options'!$B$7:$B$3000,HeatGen!F$2,'Energy balance options'!$A$7:$A$3000,HeatGen!$A595)</f>
        <v>0</v>
      </c>
      <c r="G595">
        <f>SUMIFS('Energy balance options'!$F$7:$F$3000,'Energy balance options'!$B$7:$B$3000,HeatGen!G$2,'Energy balance options'!$A$7:$A$3000,HeatGen!$A595)</f>
        <v>0</v>
      </c>
      <c r="H595">
        <f>SUMIFS('Energy balance options'!$G$7:$G$3000,'Energy balance options'!$B$7:$B$3000,HeatGen!H$2,'Energy balance options'!$A$7:$A$3000,HeatGen!$A595)</f>
        <v>0</v>
      </c>
      <c r="I595">
        <f>SUMIFS('Energy balance options'!$G$7:$G$3000,'Energy balance options'!$B$7:$B$3000,HeatGen!I$2,'Energy balance options'!$A$7:$A$3000,HeatGen!$A595)</f>
        <v>0</v>
      </c>
      <c r="J595">
        <f>SUMIFS('Energy balance options'!$G$7:$G$3000,'Energy balance options'!$B$7:$B$3000,HeatGen!J$2,'Energy balance options'!$A$7:$A$3000,HeatGen!$A595)</f>
        <v>0</v>
      </c>
      <c r="K595">
        <f>SUMIFS('Energy balance options'!$G$7:$G$3000,'Energy balance options'!$B$7:$B$3000,HeatGen!K$2,'Energy balance options'!$A$7:$A$3000,HeatGen!$A595)</f>
        <v>0</v>
      </c>
      <c r="L595">
        <f>SUMIFS('Energy balance options'!$G$7:$G$3000,'Energy balance options'!$B$7:$B$3000,HeatGen!L$2,'Energy balance options'!$A$7:$A$3000,HeatGen!$A595)</f>
        <v>0</v>
      </c>
      <c r="M595">
        <f>SUMIFS('Energy balance options'!$G$7:$G$3000,'Energy balance options'!$B$7:$B$3000,HeatGen!M$2,'Energy balance options'!$A$7:$A$3000,HeatGen!$A595)</f>
        <v>0</v>
      </c>
      <c r="N595">
        <f>SUMIFS('Energy balance options'!$G$7:$G$3000,'Energy balance options'!$B$7:$B$3000,HeatGen!N$2,'Energy balance options'!$A$7:$A$3000,HeatGen!$A595)</f>
        <v>0</v>
      </c>
      <c r="O595">
        <f>SUMIFS('Energy balance options'!$G$7:$G$3000,'Energy balance options'!$B$7:$B$3000,HeatGen!O$2,'Energy balance options'!$A$7:$A$3000,HeatGen!$A595)</f>
        <v>0</v>
      </c>
      <c r="P595">
        <f>SUMIFS('Energy balance options'!$G$7:$G$3000,'Energy balance options'!$B$7:$B$3000,HeatGen!P$2,'Energy balance options'!$A$7:$A$3000,HeatGen!$A595)</f>
        <v>0</v>
      </c>
      <c r="Q595">
        <f>SUMIFS('Energy balance options'!$G$7:$G$3000,'Energy balance options'!$B$7:$B$3000,HeatGen!Q$2,'Energy balance options'!$A$7:$A$3000,HeatGen!$A595)</f>
        <v>0</v>
      </c>
      <c r="R595">
        <f>SUMIFS('Energy balance options'!$G$7:$G$3000,'Energy balance options'!$B$7:$B$3000,HeatGen!R$2,'Energy balance options'!$A$7:$A$3000,HeatGen!$A595)</f>
        <v>0</v>
      </c>
      <c r="S595">
        <f>SUMIFS('Energy balance options'!$G$7:$G$3000,'Energy balance options'!$B$7:$B$3000,HeatGen!S$2,'Energy balance options'!$A$7:$A$3000,HeatGen!$A595)</f>
        <v>0</v>
      </c>
      <c r="T595">
        <f>SUMIFS('Energy balance options'!$G$7:$G$3000,'Energy balance options'!$B$7:$B$3000,HeatGen!T$2,'Energy balance options'!$A$7:$A$3000,HeatGen!$A595)</f>
        <v>0</v>
      </c>
      <c r="U595">
        <f>SUMIFS('Energy balance options'!$G$7:$G$3000,'Energy balance options'!$B$7:$B$3000,HeatGen!U$2,'Energy balance options'!$A$7:$A$3000,HeatGen!$A595)</f>
        <v>0</v>
      </c>
      <c r="V595">
        <f>SUMIFS('Energy balance options'!$G$7:$G$3000,'Energy balance options'!$B$7:$B$3000,HeatGen!V$2,'Energy balance options'!$A$7:$A$3000,HeatGen!$A595)</f>
        <v>0</v>
      </c>
      <c r="W595">
        <f>SUMIFS('Energy balance options'!$G$7:$G$3000,'Energy balance options'!$B$7:$B$3000,HeatGen!W$2,'Energy balance options'!$A$7:$A$3000,HeatGen!$A595)</f>
        <v>0</v>
      </c>
      <c r="X595">
        <f>SUMIFS('Energy balance options'!$G$7:$G$3000,'Energy balance options'!$B$7:$B$3000,HeatGen!X$2,'Energy balance options'!$A$7:$A$3000,HeatGen!$A595)</f>
        <v>0</v>
      </c>
      <c r="Y595">
        <f t="shared" si="153"/>
        <v>0</v>
      </c>
      <c r="Z595">
        <f t="shared" si="154"/>
        <v>0</v>
      </c>
      <c r="AA595">
        <f t="shared" si="155"/>
        <v>0</v>
      </c>
      <c r="AB595">
        <f t="shared" si="156"/>
        <v>0</v>
      </c>
      <c r="AC595">
        <f t="shared" si="157"/>
        <v>0</v>
      </c>
      <c r="AD595">
        <f t="shared" si="158"/>
        <v>0</v>
      </c>
      <c r="AE595">
        <f t="shared" si="159"/>
        <v>0</v>
      </c>
      <c r="AF595">
        <f t="shared" si="160"/>
        <v>0</v>
      </c>
      <c r="AG595">
        <f t="shared" si="161"/>
        <v>0</v>
      </c>
      <c r="AH595">
        <f t="shared" si="162"/>
        <v>0</v>
      </c>
      <c r="AI595">
        <f t="shared" si="163"/>
        <v>0</v>
      </c>
      <c r="AJ595">
        <f t="shared" si="164"/>
        <v>0</v>
      </c>
      <c r="AK595">
        <f t="shared" si="165"/>
        <v>0</v>
      </c>
      <c r="AL595">
        <f t="shared" si="166"/>
        <v>0</v>
      </c>
      <c r="AM595">
        <f t="shared" si="167"/>
        <v>0</v>
      </c>
      <c r="AN595">
        <f t="shared" si="168"/>
        <v>0</v>
      </c>
      <c r="AO595">
        <f t="shared" si="169"/>
        <v>0</v>
      </c>
    </row>
    <row r="596" spans="1:41" x14ac:dyDescent="0.2">
      <c r="A596" s="9">
        <f>'Cost per option'!A604</f>
        <v>0</v>
      </c>
      <c r="B596" t="str">
        <f>_xlfn.IFNA(VLOOKUP(A596,'Energy balance options'!A$7:C$3000,3,FALSE),"")</f>
        <v/>
      </c>
      <c r="C596">
        <f>SUMIFS('Energy balance options'!$F$7:$F$3000,'Energy balance options'!$B$7:$B$3000,HeatGen!C$2,'Energy balance options'!$A$7:$A$3000,HeatGen!$A596)</f>
        <v>0</v>
      </c>
      <c r="D596">
        <f>SUMIFS('Energy balance options'!$F$7:$F$3000,'Energy balance options'!$B$7:$B$3000,HeatGen!D$2,'Energy balance options'!$A$7:$A$3000,HeatGen!$A596)</f>
        <v>0</v>
      </c>
      <c r="E596">
        <f>SUMIFS('Energy balance options'!$F$7:$F$3000,'Energy balance options'!$B$7:$B$3000,HeatGen!E$2,'Energy balance options'!$A$7:$A$3000,HeatGen!$A596)</f>
        <v>0</v>
      </c>
      <c r="F596">
        <f>SUMIFS('Energy balance options'!$F$7:$F$3000,'Energy balance options'!$B$7:$B$3000,HeatGen!F$2,'Energy balance options'!$A$7:$A$3000,HeatGen!$A596)</f>
        <v>0</v>
      </c>
      <c r="G596">
        <f>SUMIFS('Energy balance options'!$F$7:$F$3000,'Energy balance options'!$B$7:$B$3000,HeatGen!G$2,'Energy balance options'!$A$7:$A$3000,HeatGen!$A596)</f>
        <v>0</v>
      </c>
      <c r="H596">
        <f>SUMIFS('Energy balance options'!$G$7:$G$3000,'Energy balance options'!$B$7:$B$3000,HeatGen!H$2,'Energy balance options'!$A$7:$A$3000,HeatGen!$A596)</f>
        <v>0</v>
      </c>
      <c r="I596">
        <f>SUMIFS('Energy balance options'!$G$7:$G$3000,'Energy balance options'!$B$7:$B$3000,HeatGen!I$2,'Energy balance options'!$A$7:$A$3000,HeatGen!$A596)</f>
        <v>0</v>
      </c>
      <c r="J596">
        <f>SUMIFS('Energy balance options'!$G$7:$G$3000,'Energy balance options'!$B$7:$B$3000,HeatGen!J$2,'Energy balance options'!$A$7:$A$3000,HeatGen!$A596)</f>
        <v>0</v>
      </c>
      <c r="K596">
        <f>SUMIFS('Energy balance options'!$G$7:$G$3000,'Energy balance options'!$B$7:$B$3000,HeatGen!K$2,'Energy balance options'!$A$7:$A$3000,HeatGen!$A596)</f>
        <v>0</v>
      </c>
      <c r="L596">
        <f>SUMIFS('Energy balance options'!$G$7:$G$3000,'Energy balance options'!$B$7:$B$3000,HeatGen!L$2,'Energy balance options'!$A$7:$A$3000,HeatGen!$A596)</f>
        <v>0</v>
      </c>
      <c r="M596">
        <f>SUMIFS('Energy balance options'!$G$7:$G$3000,'Energy balance options'!$B$7:$B$3000,HeatGen!M$2,'Energy balance options'!$A$7:$A$3000,HeatGen!$A596)</f>
        <v>0</v>
      </c>
      <c r="N596">
        <f>SUMIFS('Energy balance options'!$G$7:$G$3000,'Energy balance options'!$B$7:$B$3000,HeatGen!N$2,'Energy balance options'!$A$7:$A$3000,HeatGen!$A596)</f>
        <v>0</v>
      </c>
      <c r="O596">
        <f>SUMIFS('Energy balance options'!$G$7:$G$3000,'Energy balance options'!$B$7:$B$3000,HeatGen!O$2,'Energy balance options'!$A$7:$A$3000,HeatGen!$A596)</f>
        <v>0</v>
      </c>
      <c r="P596">
        <f>SUMIFS('Energy balance options'!$G$7:$G$3000,'Energy balance options'!$B$7:$B$3000,HeatGen!P$2,'Energy balance options'!$A$7:$A$3000,HeatGen!$A596)</f>
        <v>0</v>
      </c>
      <c r="Q596">
        <f>SUMIFS('Energy balance options'!$G$7:$G$3000,'Energy balance options'!$B$7:$B$3000,HeatGen!Q$2,'Energy balance options'!$A$7:$A$3000,HeatGen!$A596)</f>
        <v>0</v>
      </c>
      <c r="R596">
        <f>SUMIFS('Energy balance options'!$G$7:$G$3000,'Energy balance options'!$B$7:$B$3000,HeatGen!R$2,'Energy balance options'!$A$7:$A$3000,HeatGen!$A596)</f>
        <v>0</v>
      </c>
      <c r="S596">
        <f>SUMIFS('Energy balance options'!$G$7:$G$3000,'Energy balance options'!$B$7:$B$3000,HeatGen!S$2,'Energy balance options'!$A$7:$A$3000,HeatGen!$A596)</f>
        <v>0</v>
      </c>
      <c r="T596">
        <f>SUMIFS('Energy balance options'!$G$7:$G$3000,'Energy balance options'!$B$7:$B$3000,HeatGen!T$2,'Energy balance options'!$A$7:$A$3000,HeatGen!$A596)</f>
        <v>0</v>
      </c>
      <c r="U596">
        <f>SUMIFS('Energy balance options'!$G$7:$G$3000,'Energy balance options'!$B$7:$B$3000,HeatGen!U$2,'Energy balance options'!$A$7:$A$3000,HeatGen!$A596)</f>
        <v>0</v>
      </c>
      <c r="V596">
        <f>SUMIFS('Energy balance options'!$G$7:$G$3000,'Energy balance options'!$B$7:$B$3000,HeatGen!V$2,'Energy balance options'!$A$7:$A$3000,HeatGen!$A596)</f>
        <v>0</v>
      </c>
      <c r="W596">
        <f>SUMIFS('Energy balance options'!$G$7:$G$3000,'Energy balance options'!$B$7:$B$3000,HeatGen!W$2,'Energy balance options'!$A$7:$A$3000,HeatGen!$A596)</f>
        <v>0</v>
      </c>
      <c r="X596">
        <f>SUMIFS('Energy balance options'!$G$7:$G$3000,'Energy balance options'!$B$7:$B$3000,HeatGen!X$2,'Energy balance options'!$A$7:$A$3000,HeatGen!$A596)</f>
        <v>0</v>
      </c>
      <c r="Y596">
        <f t="shared" si="153"/>
        <v>0</v>
      </c>
      <c r="Z596">
        <f t="shared" si="154"/>
        <v>0</v>
      </c>
      <c r="AA596">
        <f t="shared" si="155"/>
        <v>0</v>
      </c>
      <c r="AB596">
        <f t="shared" si="156"/>
        <v>0</v>
      </c>
      <c r="AC596">
        <f t="shared" si="157"/>
        <v>0</v>
      </c>
      <c r="AD596">
        <f t="shared" si="158"/>
        <v>0</v>
      </c>
      <c r="AE596">
        <f t="shared" si="159"/>
        <v>0</v>
      </c>
      <c r="AF596">
        <f t="shared" si="160"/>
        <v>0</v>
      </c>
      <c r="AG596">
        <f t="shared" si="161"/>
        <v>0</v>
      </c>
      <c r="AH596">
        <f t="shared" si="162"/>
        <v>0</v>
      </c>
      <c r="AI596">
        <f t="shared" si="163"/>
        <v>0</v>
      </c>
      <c r="AJ596">
        <f t="shared" si="164"/>
        <v>0</v>
      </c>
      <c r="AK596">
        <f t="shared" si="165"/>
        <v>0</v>
      </c>
      <c r="AL596">
        <f t="shared" si="166"/>
        <v>0</v>
      </c>
      <c r="AM596">
        <f t="shared" si="167"/>
        <v>0</v>
      </c>
      <c r="AN596">
        <f t="shared" si="168"/>
        <v>0</v>
      </c>
      <c r="AO596">
        <f t="shared" si="169"/>
        <v>0</v>
      </c>
    </row>
    <row r="597" spans="1:41" x14ac:dyDescent="0.2">
      <c r="A597" s="9">
        <f>'Cost per option'!A605</f>
        <v>0</v>
      </c>
      <c r="B597" t="str">
        <f>_xlfn.IFNA(VLOOKUP(A597,'Energy balance options'!A$7:C$3000,3,FALSE),"")</f>
        <v/>
      </c>
      <c r="C597">
        <f>SUMIFS('Energy balance options'!$F$7:$F$3000,'Energy balance options'!$B$7:$B$3000,HeatGen!C$2,'Energy balance options'!$A$7:$A$3000,HeatGen!$A597)</f>
        <v>0</v>
      </c>
      <c r="D597">
        <f>SUMIFS('Energy balance options'!$F$7:$F$3000,'Energy balance options'!$B$7:$B$3000,HeatGen!D$2,'Energy balance options'!$A$7:$A$3000,HeatGen!$A597)</f>
        <v>0</v>
      </c>
      <c r="E597">
        <f>SUMIFS('Energy balance options'!$F$7:$F$3000,'Energy balance options'!$B$7:$B$3000,HeatGen!E$2,'Energy balance options'!$A$7:$A$3000,HeatGen!$A597)</f>
        <v>0</v>
      </c>
      <c r="F597">
        <f>SUMIFS('Energy balance options'!$F$7:$F$3000,'Energy balance options'!$B$7:$B$3000,HeatGen!F$2,'Energy balance options'!$A$7:$A$3000,HeatGen!$A597)</f>
        <v>0</v>
      </c>
      <c r="G597">
        <f>SUMIFS('Energy balance options'!$F$7:$F$3000,'Energy balance options'!$B$7:$B$3000,HeatGen!G$2,'Energy balance options'!$A$7:$A$3000,HeatGen!$A597)</f>
        <v>0</v>
      </c>
      <c r="H597">
        <f>SUMIFS('Energy balance options'!$G$7:$G$3000,'Energy balance options'!$B$7:$B$3000,HeatGen!H$2,'Energy balance options'!$A$7:$A$3000,HeatGen!$A597)</f>
        <v>0</v>
      </c>
      <c r="I597">
        <f>SUMIFS('Energy balance options'!$G$7:$G$3000,'Energy balance options'!$B$7:$B$3000,HeatGen!I$2,'Energy balance options'!$A$7:$A$3000,HeatGen!$A597)</f>
        <v>0</v>
      </c>
      <c r="J597">
        <f>SUMIFS('Energy balance options'!$G$7:$G$3000,'Energy balance options'!$B$7:$B$3000,HeatGen!J$2,'Energy balance options'!$A$7:$A$3000,HeatGen!$A597)</f>
        <v>0</v>
      </c>
      <c r="K597">
        <f>SUMIFS('Energy balance options'!$G$7:$G$3000,'Energy balance options'!$B$7:$B$3000,HeatGen!K$2,'Energy balance options'!$A$7:$A$3000,HeatGen!$A597)</f>
        <v>0</v>
      </c>
      <c r="L597">
        <f>SUMIFS('Energy balance options'!$G$7:$G$3000,'Energy balance options'!$B$7:$B$3000,HeatGen!L$2,'Energy balance options'!$A$7:$A$3000,HeatGen!$A597)</f>
        <v>0</v>
      </c>
      <c r="M597">
        <f>SUMIFS('Energy balance options'!$G$7:$G$3000,'Energy balance options'!$B$7:$B$3000,HeatGen!M$2,'Energy balance options'!$A$7:$A$3000,HeatGen!$A597)</f>
        <v>0</v>
      </c>
      <c r="N597">
        <f>SUMIFS('Energy balance options'!$G$7:$G$3000,'Energy balance options'!$B$7:$B$3000,HeatGen!N$2,'Energy balance options'!$A$7:$A$3000,HeatGen!$A597)</f>
        <v>0</v>
      </c>
      <c r="O597">
        <f>SUMIFS('Energy balance options'!$G$7:$G$3000,'Energy balance options'!$B$7:$B$3000,HeatGen!O$2,'Energy balance options'!$A$7:$A$3000,HeatGen!$A597)</f>
        <v>0</v>
      </c>
      <c r="P597">
        <f>SUMIFS('Energy balance options'!$G$7:$G$3000,'Energy balance options'!$B$7:$B$3000,HeatGen!P$2,'Energy balance options'!$A$7:$A$3000,HeatGen!$A597)</f>
        <v>0</v>
      </c>
      <c r="Q597">
        <f>SUMIFS('Energy balance options'!$G$7:$G$3000,'Energy balance options'!$B$7:$B$3000,HeatGen!Q$2,'Energy balance options'!$A$7:$A$3000,HeatGen!$A597)</f>
        <v>0</v>
      </c>
      <c r="R597">
        <f>SUMIFS('Energy balance options'!$G$7:$G$3000,'Energy balance options'!$B$7:$B$3000,HeatGen!R$2,'Energy balance options'!$A$7:$A$3000,HeatGen!$A597)</f>
        <v>0</v>
      </c>
      <c r="S597">
        <f>SUMIFS('Energy balance options'!$G$7:$G$3000,'Energy balance options'!$B$7:$B$3000,HeatGen!S$2,'Energy balance options'!$A$7:$A$3000,HeatGen!$A597)</f>
        <v>0</v>
      </c>
      <c r="T597">
        <f>SUMIFS('Energy balance options'!$G$7:$G$3000,'Energy balance options'!$B$7:$B$3000,HeatGen!T$2,'Energy balance options'!$A$7:$A$3000,HeatGen!$A597)</f>
        <v>0</v>
      </c>
      <c r="U597">
        <f>SUMIFS('Energy balance options'!$G$7:$G$3000,'Energy balance options'!$B$7:$B$3000,HeatGen!U$2,'Energy balance options'!$A$7:$A$3000,HeatGen!$A597)</f>
        <v>0</v>
      </c>
      <c r="V597">
        <f>SUMIFS('Energy balance options'!$G$7:$G$3000,'Energy balance options'!$B$7:$B$3000,HeatGen!V$2,'Energy balance options'!$A$7:$A$3000,HeatGen!$A597)</f>
        <v>0</v>
      </c>
      <c r="W597">
        <f>SUMIFS('Energy balance options'!$G$7:$G$3000,'Energy balance options'!$B$7:$B$3000,HeatGen!W$2,'Energy balance options'!$A$7:$A$3000,HeatGen!$A597)</f>
        <v>0</v>
      </c>
      <c r="X597">
        <f>SUMIFS('Energy balance options'!$G$7:$G$3000,'Energy balance options'!$B$7:$B$3000,HeatGen!X$2,'Energy balance options'!$A$7:$A$3000,HeatGen!$A597)</f>
        <v>0</v>
      </c>
      <c r="Y597">
        <f t="shared" si="153"/>
        <v>0</v>
      </c>
      <c r="Z597">
        <f t="shared" si="154"/>
        <v>0</v>
      </c>
      <c r="AA597">
        <f t="shared" si="155"/>
        <v>0</v>
      </c>
      <c r="AB597">
        <f t="shared" si="156"/>
        <v>0</v>
      </c>
      <c r="AC597">
        <f t="shared" si="157"/>
        <v>0</v>
      </c>
      <c r="AD597">
        <f t="shared" si="158"/>
        <v>0</v>
      </c>
      <c r="AE597">
        <f t="shared" si="159"/>
        <v>0</v>
      </c>
      <c r="AF597">
        <f t="shared" si="160"/>
        <v>0</v>
      </c>
      <c r="AG597">
        <f t="shared" si="161"/>
        <v>0</v>
      </c>
      <c r="AH597">
        <f t="shared" si="162"/>
        <v>0</v>
      </c>
      <c r="AI597">
        <f t="shared" si="163"/>
        <v>0</v>
      </c>
      <c r="AJ597">
        <f t="shared" si="164"/>
        <v>0</v>
      </c>
      <c r="AK597">
        <f t="shared" si="165"/>
        <v>0</v>
      </c>
      <c r="AL597">
        <f t="shared" si="166"/>
        <v>0</v>
      </c>
      <c r="AM597">
        <f t="shared" si="167"/>
        <v>0</v>
      </c>
      <c r="AN597">
        <f t="shared" si="168"/>
        <v>0</v>
      </c>
      <c r="AO597">
        <f t="shared" si="169"/>
        <v>0</v>
      </c>
    </row>
    <row r="598" spans="1:41" x14ac:dyDescent="0.2">
      <c r="A598" s="9">
        <f>'Cost per option'!A606</f>
        <v>0</v>
      </c>
      <c r="B598" t="str">
        <f>_xlfn.IFNA(VLOOKUP(A598,'Energy balance options'!A$7:C$3000,3,FALSE),"")</f>
        <v/>
      </c>
      <c r="C598">
        <f>SUMIFS('Energy balance options'!$F$7:$F$3000,'Energy balance options'!$B$7:$B$3000,HeatGen!C$2,'Energy balance options'!$A$7:$A$3000,HeatGen!$A598)</f>
        <v>0</v>
      </c>
      <c r="D598">
        <f>SUMIFS('Energy balance options'!$F$7:$F$3000,'Energy balance options'!$B$7:$B$3000,HeatGen!D$2,'Energy balance options'!$A$7:$A$3000,HeatGen!$A598)</f>
        <v>0</v>
      </c>
      <c r="E598">
        <f>SUMIFS('Energy balance options'!$F$7:$F$3000,'Energy balance options'!$B$7:$B$3000,HeatGen!E$2,'Energy balance options'!$A$7:$A$3000,HeatGen!$A598)</f>
        <v>0</v>
      </c>
      <c r="F598">
        <f>SUMIFS('Energy balance options'!$F$7:$F$3000,'Energy balance options'!$B$7:$B$3000,HeatGen!F$2,'Energy balance options'!$A$7:$A$3000,HeatGen!$A598)</f>
        <v>0</v>
      </c>
      <c r="G598">
        <f>SUMIFS('Energy balance options'!$F$7:$F$3000,'Energy balance options'!$B$7:$B$3000,HeatGen!G$2,'Energy balance options'!$A$7:$A$3000,HeatGen!$A598)</f>
        <v>0</v>
      </c>
      <c r="H598">
        <f>SUMIFS('Energy balance options'!$G$7:$G$3000,'Energy balance options'!$B$7:$B$3000,HeatGen!H$2,'Energy balance options'!$A$7:$A$3000,HeatGen!$A598)</f>
        <v>0</v>
      </c>
      <c r="I598">
        <f>SUMIFS('Energy balance options'!$G$7:$G$3000,'Energy balance options'!$B$7:$B$3000,HeatGen!I$2,'Energy balance options'!$A$7:$A$3000,HeatGen!$A598)</f>
        <v>0</v>
      </c>
      <c r="J598">
        <f>SUMIFS('Energy balance options'!$G$7:$G$3000,'Energy balance options'!$B$7:$B$3000,HeatGen!J$2,'Energy balance options'!$A$7:$A$3000,HeatGen!$A598)</f>
        <v>0</v>
      </c>
      <c r="K598">
        <f>SUMIFS('Energy balance options'!$G$7:$G$3000,'Energy balance options'!$B$7:$B$3000,HeatGen!K$2,'Energy balance options'!$A$7:$A$3000,HeatGen!$A598)</f>
        <v>0</v>
      </c>
      <c r="L598">
        <f>SUMIFS('Energy balance options'!$G$7:$G$3000,'Energy balance options'!$B$7:$B$3000,HeatGen!L$2,'Energy balance options'!$A$7:$A$3000,HeatGen!$A598)</f>
        <v>0</v>
      </c>
      <c r="M598">
        <f>SUMIFS('Energy balance options'!$G$7:$G$3000,'Energy balance options'!$B$7:$B$3000,HeatGen!M$2,'Energy balance options'!$A$7:$A$3000,HeatGen!$A598)</f>
        <v>0</v>
      </c>
      <c r="N598">
        <f>SUMIFS('Energy balance options'!$G$7:$G$3000,'Energy balance options'!$B$7:$B$3000,HeatGen!N$2,'Energy balance options'!$A$7:$A$3000,HeatGen!$A598)</f>
        <v>0</v>
      </c>
      <c r="O598">
        <f>SUMIFS('Energy balance options'!$G$7:$G$3000,'Energy balance options'!$B$7:$B$3000,HeatGen!O$2,'Energy balance options'!$A$7:$A$3000,HeatGen!$A598)</f>
        <v>0</v>
      </c>
      <c r="P598">
        <f>SUMIFS('Energy balance options'!$G$7:$G$3000,'Energy balance options'!$B$7:$B$3000,HeatGen!P$2,'Energy balance options'!$A$7:$A$3000,HeatGen!$A598)</f>
        <v>0</v>
      </c>
      <c r="Q598">
        <f>SUMIFS('Energy balance options'!$G$7:$G$3000,'Energy balance options'!$B$7:$B$3000,HeatGen!Q$2,'Energy balance options'!$A$7:$A$3000,HeatGen!$A598)</f>
        <v>0</v>
      </c>
      <c r="R598">
        <f>SUMIFS('Energy balance options'!$G$7:$G$3000,'Energy balance options'!$B$7:$B$3000,HeatGen!R$2,'Energy balance options'!$A$7:$A$3000,HeatGen!$A598)</f>
        <v>0</v>
      </c>
      <c r="S598">
        <f>SUMIFS('Energy balance options'!$G$7:$G$3000,'Energy balance options'!$B$7:$B$3000,HeatGen!S$2,'Energy balance options'!$A$7:$A$3000,HeatGen!$A598)</f>
        <v>0</v>
      </c>
      <c r="T598">
        <f>SUMIFS('Energy balance options'!$G$7:$G$3000,'Energy balance options'!$B$7:$B$3000,HeatGen!T$2,'Energy balance options'!$A$7:$A$3000,HeatGen!$A598)</f>
        <v>0</v>
      </c>
      <c r="U598">
        <f>SUMIFS('Energy balance options'!$G$7:$G$3000,'Energy balance options'!$B$7:$B$3000,HeatGen!U$2,'Energy balance options'!$A$7:$A$3000,HeatGen!$A598)</f>
        <v>0</v>
      </c>
      <c r="V598">
        <f>SUMIFS('Energy balance options'!$G$7:$G$3000,'Energy balance options'!$B$7:$B$3000,HeatGen!V$2,'Energy balance options'!$A$7:$A$3000,HeatGen!$A598)</f>
        <v>0</v>
      </c>
      <c r="W598">
        <f>SUMIFS('Energy balance options'!$G$7:$G$3000,'Energy balance options'!$B$7:$B$3000,HeatGen!W$2,'Energy balance options'!$A$7:$A$3000,HeatGen!$A598)</f>
        <v>0</v>
      </c>
      <c r="X598">
        <f>SUMIFS('Energy balance options'!$G$7:$G$3000,'Energy balance options'!$B$7:$B$3000,HeatGen!X$2,'Energy balance options'!$A$7:$A$3000,HeatGen!$A598)</f>
        <v>0</v>
      </c>
      <c r="Y598">
        <f t="shared" si="153"/>
        <v>0</v>
      </c>
      <c r="Z598">
        <f t="shared" si="154"/>
        <v>0</v>
      </c>
      <c r="AA598">
        <f t="shared" si="155"/>
        <v>0</v>
      </c>
      <c r="AB598">
        <f t="shared" si="156"/>
        <v>0</v>
      </c>
      <c r="AC598">
        <f t="shared" si="157"/>
        <v>0</v>
      </c>
      <c r="AD598">
        <f t="shared" si="158"/>
        <v>0</v>
      </c>
      <c r="AE598">
        <f t="shared" si="159"/>
        <v>0</v>
      </c>
      <c r="AF598">
        <f t="shared" si="160"/>
        <v>0</v>
      </c>
      <c r="AG598">
        <f t="shared" si="161"/>
        <v>0</v>
      </c>
      <c r="AH598">
        <f t="shared" si="162"/>
        <v>0</v>
      </c>
      <c r="AI598">
        <f t="shared" si="163"/>
        <v>0</v>
      </c>
      <c r="AJ598">
        <f t="shared" si="164"/>
        <v>0</v>
      </c>
      <c r="AK598">
        <f t="shared" si="165"/>
        <v>0</v>
      </c>
      <c r="AL598">
        <f t="shared" si="166"/>
        <v>0</v>
      </c>
      <c r="AM598">
        <f t="shared" si="167"/>
        <v>0</v>
      </c>
      <c r="AN598">
        <f t="shared" si="168"/>
        <v>0</v>
      </c>
      <c r="AO598">
        <f t="shared" si="169"/>
        <v>0</v>
      </c>
    </row>
    <row r="599" spans="1:41" x14ac:dyDescent="0.2">
      <c r="A599" s="9">
        <f>'Cost per option'!A607</f>
        <v>0</v>
      </c>
      <c r="B599" t="str">
        <f>_xlfn.IFNA(VLOOKUP(A599,'Energy balance options'!A$7:C$3000,3,FALSE),"")</f>
        <v/>
      </c>
      <c r="C599">
        <f>SUMIFS('Energy balance options'!$F$7:$F$3000,'Energy balance options'!$B$7:$B$3000,HeatGen!C$2,'Energy balance options'!$A$7:$A$3000,HeatGen!$A599)</f>
        <v>0</v>
      </c>
      <c r="D599">
        <f>SUMIFS('Energy balance options'!$F$7:$F$3000,'Energy balance options'!$B$7:$B$3000,HeatGen!D$2,'Energy balance options'!$A$7:$A$3000,HeatGen!$A599)</f>
        <v>0</v>
      </c>
      <c r="E599">
        <f>SUMIFS('Energy balance options'!$F$7:$F$3000,'Energy balance options'!$B$7:$B$3000,HeatGen!E$2,'Energy balance options'!$A$7:$A$3000,HeatGen!$A599)</f>
        <v>0</v>
      </c>
      <c r="F599">
        <f>SUMIFS('Energy balance options'!$F$7:$F$3000,'Energy balance options'!$B$7:$B$3000,HeatGen!F$2,'Energy balance options'!$A$7:$A$3000,HeatGen!$A599)</f>
        <v>0</v>
      </c>
      <c r="G599">
        <f>SUMIFS('Energy balance options'!$F$7:$F$3000,'Energy balance options'!$B$7:$B$3000,HeatGen!G$2,'Energy balance options'!$A$7:$A$3000,HeatGen!$A599)</f>
        <v>0</v>
      </c>
      <c r="H599">
        <f>SUMIFS('Energy balance options'!$G$7:$G$3000,'Energy balance options'!$B$7:$B$3000,HeatGen!H$2,'Energy balance options'!$A$7:$A$3000,HeatGen!$A599)</f>
        <v>0</v>
      </c>
      <c r="I599">
        <f>SUMIFS('Energy balance options'!$G$7:$G$3000,'Energy balance options'!$B$7:$B$3000,HeatGen!I$2,'Energy balance options'!$A$7:$A$3000,HeatGen!$A599)</f>
        <v>0</v>
      </c>
      <c r="J599">
        <f>SUMIFS('Energy balance options'!$G$7:$G$3000,'Energy balance options'!$B$7:$B$3000,HeatGen!J$2,'Energy balance options'!$A$7:$A$3000,HeatGen!$A599)</f>
        <v>0</v>
      </c>
      <c r="K599">
        <f>SUMIFS('Energy balance options'!$G$7:$G$3000,'Energy balance options'!$B$7:$B$3000,HeatGen!K$2,'Energy balance options'!$A$7:$A$3000,HeatGen!$A599)</f>
        <v>0</v>
      </c>
      <c r="L599">
        <f>SUMIFS('Energy balance options'!$G$7:$G$3000,'Energy balance options'!$B$7:$B$3000,HeatGen!L$2,'Energy balance options'!$A$7:$A$3000,HeatGen!$A599)</f>
        <v>0</v>
      </c>
      <c r="M599">
        <f>SUMIFS('Energy balance options'!$G$7:$G$3000,'Energy balance options'!$B$7:$B$3000,HeatGen!M$2,'Energy balance options'!$A$7:$A$3000,HeatGen!$A599)</f>
        <v>0</v>
      </c>
      <c r="N599">
        <f>SUMIFS('Energy balance options'!$G$7:$G$3000,'Energy balance options'!$B$7:$B$3000,HeatGen!N$2,'Energy balance options'!$A$7:$A$3000,HeatGen!$A599)</f>
        <v>0</v>
      </c>
      <c r="O599">
        <f>SUMIFS('Energy balance options'!$G$7:$G$3000,'Energy balance options'!$B$7:$B$3000,HeatGen!O$2,'Energy balance options'!$A$7:$A$3000,HeatGen!$A599)</f>
        <v>0</v>
      </c>
      <c r="P599">
        <f>SUMIFS('Energy balance options'!$G$7:$G$3000,'Energy balance options'!$B$7:$B$3000,HeatGen!P$2,'Energy balance options'!$A$7:$A$3000,HeatGen!$A599)</f>
        <v>0</v>
      </c>
      <c r="Q599">
        <f>SUMIFS('Energy balance options'!$G$7:$G$3000,'Energy balance options'!$B$7:$B$3000,HeatGen!Q$2,'Energy balance options'!$A$7:$A$3000,HeatGen!$A599)</f>
        <v>0</v>
      </c>
      <c r="R599">
        <f>SUMIFS('Energy balance options'!$G$7:$G$3000,'Energy balance options'!$B$7:$B$3000,HeatGen!R$2,'Energy balance options'!$A$7:$A$3000,HeatGen!$A599)</f>
        <v>0</v>
      </c>
      <c r="S599">
        <f>SUMIFS('Energy balance options'!$G$7:$G$3000,'Energy balance options'!$B$7:$B$3000,HeatGen!S$2,'Energy balance options'!$A$7:$A$3000,HeatGen!$A599)</f>
        <v>0</v>
      </c>
      <c r="T599">
        <f>SUMIFS('Energy balance options'!$G$7:$G$3000,'Energy balance options'!$B$7:$B$3000,HeatGen!T$2,'Energy balance options'!$A$7:$A$3000,HeatGen!$A599)</f>
        <v>0</v>
      </c>
      <c r="U599">
        <f>SUMIFS('Energy balance options'!$G$7:$G$3000,'Energy balance options'!$B$7:$B$3000,HeatGen!U$2,'Energy balance options'!$A$7:$A$3000,HeatGen!$A599)</f>
        <v>0</v>
      </c>
      <c r="V599">
        <f>SUMIFS('Energy balance options'!$G$7:$G$3000,'Energy balance options'!$B$7:$B$3000,HeatGen!V$2,'Energy balance options'!$A$7:$A$3000,HeatGen!$A599)</f>
        <v>0</v>
      </c>
      <c r="W599">
        <f>SUMIFS('Energy balance options'!$G$7:$G$3000,'Energy balance options'!$B$7:$B$3000,HeatGen!W$2,'Energy balance options'!$A$7:$A$3000,HeatGen!$A599)</f>
        <v>0</v>
      </c>
      <c r="X599">
        <f>SUMIFS('Energy balance options'!$G$7:$G$3000,'Energy balance options'!$B$7:$B$3000,HeatGen!X$2,'Energy balance options'!$A$7:$A$3000,HeatGen!$A599)</f>
        <v>0</v>
      </c>
      <c r="Y599">
        <f t="shared" si="153"/>
        <v>0</v>
      </c>
      <c r="Z599">
        <f t="shared" si="154"/>
        <v>0</v>
      </c>
      <c r="AA599">
        <f t="shared" si="155"/>
        <v>0</v>
      </c>
      <c r="AB599">
        <f t="shared" si="156"/>
        <v>0</v>
      </c>
      <c r="AC599">
        <f t="shared" si="157"/>
        <v>0</v>
      </c>
      <c r="AD599">
        <f t="shared" si="158"/>
        <v>0</v>
      </c>
      <c r="AE599">
        <f t="shared" si="159"/>
        <v>0</v>
      </c>
      <c r="AF599">
        <f t="shared" si="160"/>
        <v>0</v>
      </c>
      <c r="AG599">
        <f t="shared" si="161"/>
        <v>0</v>
      </c>
      <c r="AH599">
        <f t="shared" si="162"/>
        <v>0</v>
      </c>
      <c r="AI599">
        <f t="shared" si="163"/>
        <v>0</v>
      </c>
      <c r="AJ599">
        <f t="shared" si="164"/>
        <v>0</v>
      </c>
      <c r="AK599">
        <f t="shared" si="165"/>
        <v>0</v>
      </c>
      <c r="AL599">
        <f t="shared" si="166"/>
        <v>0</v>
      </c>
      <c r="AM599">
        <f t="shared" si="167"/>
        <v>0</v>
      </c>
      <c r="AN599">
        <f t="shared" si="168"/>
        <v>0</v>
      </c>
      <c r="AO599">
        <f t="shared" si="169"/>
        <v>0</v>
      </c>
    </row>
    <row r="600" spans="1:41" x14ac:dyDescent="0.2">
      <c r="A600" s="9">
        <f>'Cost per option'!A608</f>
        <v>0</v>
      </c>
      <c r="B600" t="str">
        <f>_xlfn.IFNA(VLOOKUP(A600,'Energy balance options'!A$7:C$3000,3,FALSE),"")</f>
        <v/>
      </c>
      <c r="C600">
        <f>SUMIFS('Energy balance options'!$F$7:$F$3000,'Energy balance options'!$B$7:$B$3000,HeatGen!C$2,'Energy balance options'!$A$7:$A$3000,HeatGen!$A600)</f>
        <v>0</v>
      </c>
      <c r="D600">
        <f>SUMIFS('Energy balance options'!$F$7:$F$3000,'Energy balance options'!$B$7:$B$3000,HeatGen!D$2,'Energy balance options'!$A$7:$A$3000,HeatGen!$A600)</f>
        <v>0</v>
      </c>
      <c r="E600">
        <f>SUMIFS('Energy balance options'!$F$7:$F$3000,'Energy balance options'!$B$7:$B$3000,HeatGen!E$2,'Energy balance options'!$A$7:$A$3000,HeatGen!$A600)</f>
        <v>0</v>
      </c>
      <c r="F600">
        <f>SUMIFS('Energy balance options'!$F$7:$F$3000,'Energy balance options'!$B$7:$B$3000,HeatGen!F$2,'Energy balance options'!$A$7:$A$3000,HeatGen!$A600)</f>
        <v>0</v>
      </c>
      <c r="G600">
        <f>SUMIFS('Energy balance options'!$F$7:$F$3000,'Energy balance options'!$B$7:$B$3000,HeatGen!G$2,'Energy balance options'!$A$7:$A$3000,HeatGen!$A600)</f>
        <v>0</v>
      </c>
      <c r="H600">
        <f>SUMIFS('Energy balance options'!$G$7:$G$3000,'Energy balance options'!$B$7:$B$3000,HeatGen!H$2,'Energy balance options'!$A$7:$A$3000,HeatGen!$A600)</f>
        <v>0</v>
      </c>
      <c r="I600">
        <f>SUMIFS('Energy balance options'!$G$7:$G$3000,'Energy balance options'!$B$7:$B$3000,HeatGen!I$2,'Energy balance options'!$A$7:$A$3000,HeatGen!$A600)</f>
        <v>0</v>
      </c>
      <c r="J600">
        <f>SUMIFS('Energy balance options'!$G$7:$G$3000,'Energy balance options'!$B$7:$B$3000,HeatGen!J$2,'Energy balance options'!$A$7:$A$3000,HeatGen!$A600)</f>
        <v>0</v>
      </c>
      <c r="K600">
        <f>SUMIFS('Energy balance options'!$G$7:$G$3000,'Energy balance options'!$B$7:$B$3000,HeatGen!K$2,'Energy balance options'!$A$7:$A$3000,HeatGen!$A600)</f>
        <v>0</v>
      </c>
      <c r="L600">
        <f>SUMIFS('Energy balance options'!$G$7:$G$3000,'Energy balance options'!$B$7:$B$3000,HeatGen!L$2,'Energy balance options'!$A$7:$A$3000,HeatGen!$A600)</f>
        <v>0</v>
      </c>
      <c r="M600">
        <f>SUMIFS('Energy balance options'!$G$7:$G$3000,'Energy balance options'!$B$7:$B$3000,HeatGen!M$2,'Energy balance options'!$A$7:$A$3000,HeatGen!$A600)</f>
        <v>0</v>
      </c>
      <c r="N600">
        <f>SUMIFS('Energy balance options'!$G$7:$G$3000,'Energy balance options'!$B$7:$B$3000,HeatGen!N$2,'Energy balance options'!$A$7:$A$3000,HeatGen!$A600)</f>
        <v>0</v>
      </c>
      <c r="O600">
        <f>SUMIFS('Energy balance options'!$G$7:$G$3000,'Energy balance options'!$B$7:$B$3000,HeatGen!O$2,'Energy balance options'!$A$7:$A$3000,HeatGen!$A600)</f>
        <v>0</v>
      </c>
      <c r="P600">
        <f>SUMIFS('Energy balance options'!$G$7:$G$3000,'Energy balance options'!$B$7:$B$3000,HeatGen!P$2,'Energy balance options'!$A$7:$A$3000,HeatGen!$A600)</f>
        <v>0</v>
      </c>
      <c r="Q600">
        <f>SUMIFS('Energy balance options'!$G$7:$G$3000,'Energy balance options'!$B$7:$B$3000,HeatGen!Q$2,'Energy balance options'!$A$7:$A$3000,HeatGen!$A600)</f>
        <v>0</v>
      </c>
      <c r="R600">
        <f>SUMIFS('Energy balance options'!$G$7:$G$3000,'Energy balance options'!$B$7:$B$3000,HeatGen!R$2,'Energy balance options'!$A$7:$A$3000,HeatGen!$A600)</f>
        <v>0</v>
      </c>
      <c r="S600">
        <f>SUMIFS('Energy balance options'!$G$7:$G$3000,'Energy balance options'!$B$7:$B$3000,HeatGen!S$2,'Energy balance options'!$A$7:$A$3000,HeatGen!$A600)</f>
        <v>0</v>
      </c>
      <c r="T600">
        <f>SUMIFS('Energy balance options'!$G$7:$G$3000,'Energy balance options'!$B$7:$B$3000,HeatGen!T$2,'Energy balance options'!$A$7:$A$3000,HeatGen!$A600)</f>
        <v>0</v>
      </c>
      <c r="U600">
        <f>SUMIFS('Energy balance options'!$G$7:$G$3000,'Energy balance options'!$B$7:$B$3000,HeatGen!U$2,'Energy balance options'!$A$7:$A$3000,HeatGen!$A600)</f>
        <v>0</v>
      </c>
      <c r="V600">
        <f>SUMIFS('Energy balance options'!$G$7:$G$3000,'Energy balance options'!$B$7:$B$3000,HeatGen!V$2,'Energy balance options'!$A$7:$A$3000,HeatGen!$A600)</f>
        <v>0</v>
      </c>
      <c r="W600">
        <f>SUMIFS('Energy balance options'!$G$7:$G$3000,'Energy balance options'!$B$7:$B$3000,HeatGen!W$2,'Energy balance options'!$A$7:$A$3000,HeatGen!$A600)</f>
        <v>0</v>
      </c>
      <c r="X600">
        <f>SUMIFS('Energy balance options'!$G$7:$G$3000,'Energy balance options'!$B$7:$B$3000,HeatGen!X$2,'Energy balance options'!$A$7:$A$3000,HeatGen!$A600)</f>
        <v>0</v>
      </c>
      <c r="Y600">
        <f t="shared" si="153"/>
        <v>0</v>
      </c>
      <c r="Z600">
        <f t="shared" si="154"/>
        <v>0</v>
      </c>
      <c r="AA600">
        <f t="shared" si="155"/>
        <v>0</v>
      </c>
      <c r="AB600">
        <f t="shared" si="156"/>
        <v>0</v>
      </c>
      <c r="AC600">
        <f t="shared" si="157"/>
        <v>0</v>
      </c>
      <c r="AD600">
        <f t="shared" si="158"/>
        <v>0</v>
      </c>
      <c r="AE600">
        <f t="shared" si="159"/>
        <v>0</v>
      </c>
      <c r="AF600">
        <f t="shared" si="160"/>
        <v>0</v>
      </c>
      <c r="AG600">
        <f t="shared" si="161"/>
        <v>0</v>
      </c>
      <c r="AH600">
        <f t="shared" si="162"/>
        <v>0</v>
      </c>
      <c r="AI600">
        <f t="shared" si="163"/>
        <v>0</v>
      </c>
      <c r="AJ600">
        <f t="shared" si="164"/>
        <v>0</v>
      </c>
      <c r="AK600">
        <f t="shared" si="165"/>
        <v>0</v>
      </c>
      <c r="AL600">
        <f t="shared" si="166"/>
        <v>0</v>
      </c>
      <c r="AM600">
        <f t="shared" si="167"/>
        <v>0</v>
      </c>
      <c r="AN600">
        <f t="shared" si="168"/>
        <v>0</v>
      </c>
      <c r="AO600">
        <f t="shared" si="169"/>
        <v>0</v>
      </c>
    </row>
    <row r="601" spans="1:41" x14ac:dyDescent="0.2">
      <c r="A601" s="9">
        <f>'Cost per option'!A609</f>
        <v>0</v>
      </c>
      <c r="B601" t="str">
        <f>_xlfn.IFNA(VLOOKUP(A601,'Energy balance options'!A$7:C$3000,3,FALSE),"")</f>
        <v/>
      </c>
      <c r="C601">
        <f>SUMIFS('Energy balance options'!$F$7:$F$3000,'Energy balance options'!$B$7:$B$3000,HeatGen!C$2,'Energy balance options'!$A$7:$A$3000,HeatGen!$A601)</f>
        <v>0</v>
      </c>
      <c r="D601">
        <f>SUMIFS('Energy balance options'!$F$7:$F$3000,'Energy balance options'!$B$7:$B$3000,HeatGen!D$2,'Energy balance options'!$A$7:$A$3000,HeatGen!$A601)</f>
        <v>0</v>
      </c>
      <c r="E601">
        <f>SUMIFS('Energy balance options'!$F$7:$F$3000,'Energy balance options'!$B$7:$B$3000,HeatGen!E$2,'Energy balance options'!$A$7:$A$3000,HeatGen!$A601)</f>
        <v>0</v>
      </c>
      <c r="F601">
        <f>SUMIFS('Energy balance options'!$F$7:$F$3000,'Energy balance options'!$B$7:$B$3000,HeatGen!F$2,'Energy balance options'!$A$7:$A$3000,HeatGen!$A601)</f>
        <v>0</v>
      </c>
      <c r="G601">
        <f>SUMIFS('Energy balance options'!$F$7:$F$3000,'Energy balance options'!$B$7:$B$3000,HeatGen!G$2,'Energy balance options'!$A$7:$A$3000,HeatGen!$A601)</f>
        <v>0</v>
      </c>
      <c r="H601">
        <f>SUMIFS('Energy balance options'!$G$7:$G$3000,'Energy balance options'!$B$7:$B$3000,HeatGen!H$2,'Energy balance options'!$A$7:$A$3000,HeatGen!$A601)</f>
        <v>0</v>
      </c>
      <c r="I601">
        <f>SUMIFS('Energy balance options'!$G$7:$G$3000,'Energy balance options'!$B$7:$B$3000,HeatGen!I$2,'Energy balance options'!$A$7:$A$3000,HeatGen!$A601)</f>
        <v>0</v>
      </c>
      <c r="J601">
        <f>SUMIFS('Energy balance options'!$G$7:$G$3000,'Energy balance options'!$B$7:$B$3000,HeatGen!J$2,'Energy balance options'!$A$7:$A$3000,HeatGen!$A601)</f>
        <v>0</v>
      </c>
      <c r="K601">
        <f>SUMIFS('Energy balance options'!$G$7:$G$3000,'Energy balance options'!$B$7:$B$3000,HeatGen!K$2,'Energy balance options'!$A$7:$A$3000,HeatGen!$A601)</f>
        <v>0</v>
      </c>
      <c r="L601">
        <f>SUMIFS('Energy balance options'!$G$7:$G$3000,'Energy balance options'!$B$7:$B$3000,HeatGen!L$2,'Energy balance options'!$A$7:$A$3000,HeatGen!$A601)</f>
        <v>0</v>
      </c>
      <c r="M601">
        <f>SUMIFS('Energy balance options'!$G$7:$G$3000,'Energy balance options'!$B$7:$B$3000,HeatGen!M$2,'Energy balance options'!$A$7:$A$3000,HeatGen!$A601)</f>
        <v>0</v>
      </c>
      <c r="N601">
        <f>SUMIFS('Energy balance options'!$G$7:$G$3000,'Energy balance options'!$B$7:$B$3000,HeatGen!N$2,'Energy balance options'!$A$7:$A$3000,HeatGen!$A601)</f>
        <v>0</v>
      </c>
      <c r="O601">
        <f>SUMIFS('Energy balance options'!$G$7:$G$3000,'Energy balance options'!$B$7:$B$3000,HeatGen!O$2,'Energy balance options'!$A$7:$A$3000,HeatGen!$A601)</f>
        <v>0</v>
      </c>
      <c r="P601">
        <f>SUMIFS('Energy balance options'!$G$7:$G$3000,'Energy balance options'!$B$7:$B$3000,HeatGen!P$2,'Energy balance options'!$A$7:$A$3000,HeatGen!$A601)</f>
        <v>0</v>
      </c>
      <c r="Q601">
        <f>SUMIFS('Energy balance options'!$G$7:$G$3000,'Energy balance options'!$B$7:$B$3000,HeatGen!Q$2,'Energy balance options'!$A$7:$A$3000,HeatGen!$A601)</f>
        <v>0</v>
      </c>
      <c r="R601">
        <f>SUMIFS('Energy balance options'!$G$7:$G$3000,'Energy balance options'!$B$7:$B$3000,HeatGen!R$2,'Energy balance options'!$A$7:$A$3000,HeatGen!$A601)</f>
        <v>0</v>
      </c>
      <c r="S601">
        <f>SUMIFS('Energy balance options'!$G$7:$G$3000,'Energy balance options'!$B$7:$B$3000,HeatGen!S$2,'Energy balance options'!$A$7:$A$3000,HeatGen!$A601)</f>
        <v>0</v>
      </c>
      <c r="T601">
        <f>SUMIFS('Energy balance options'!$G$7:$G$3000,'Energy balance options'!$B$7:$B$3000,HeatGen!T$2,'Energy balance options'!$A$7:$A$3000,HeatGen!$A601)</f>
        <v>0</v>
      </c>
      <c r="U601">
        <f>SUMIFS('Energy balance options'!$G$7:$G$3000,'Energy balance options'!$B$7:$B$3000,HeatGen!U$2,'Energy balance options'!$A$7:$A$3000,HeatGen!$A601)</f>
        <v>0</v>
      </c>
      <c r="V601">
        <f>SUMIFS('Energy balance options'!$G$7:$G$3000,'Energy balance options'!$B$7:$B$3000,HeatGen!V$2,'Energy balance options'!$A$7:$A$3000,HeatGen!$A601)</f>
        <v>0</v>
      </c>
      <c r="W601">
        <f>SUMIFS('Energy balance options'!$G$7:$G$3000,'Energy balance options'!$B$7:$B$3000,HeatGen!W$2,'Energy balance options'!$A$7:$A$3000,HeatGen!$A601)</f>
        <v>0</v>
      </c>
      <c r="X601">
        <f>SUMIFS('Energy balance options'!$G$7:$G$3000,'Energy balance options'!$B$7:$B$3000,HeatGen!X$2,'Energy balance options'!$A$7:$A$3000,HeatGen!$A601)</f>
        <v>0</v>
      </c>
      <c r="Y601">
        <f t="shared" si="153"/>
        <v>0</v>
      </c>
      <c r="Z601">
        <f t="shared" si="154"/>
        <v>0</v>
      </c>
      <c r="AA601">
        <f t="shared" si="155"/>
        <v>0</v>
      </c>
      <c r="AB601">
        <f t="shared" si="156"/>
        <v>0</v>
      </c>
      <c r="AC601">
        <f t="shared" si="157"/>
        <v>0</v>
      </c>
      <c r="AD601">
        <f t="shared" si="158"/>
        <v>0</v>
      </c>
      <c r="AE601">
        <f t="shared" si="159"/>
        <v>0</v>
      </c>
      <c r="AF601">
        <f t="shared" si="160"/>
        <v>0</v>
      </c>
      <c r="AG601">
        <f t="shared" si="161"/>
        <v>0</v>
      </c>
      <c r="AH601">
        <f t="shared" si="162"/>
        <v>0</v>
      </c>
      <c r="AI601">
        <f t="shared" si="163"/>
        <v>0</v>
      </c>
      <c r="AJ601">
        <f t="shared" si="164"/>
        <v>0</v>
      </c>
      <c r="AK601">
        <f t="shared" si="165"/>
        <v>0</v>
      </c>
      <c r="AL601">
        <f t="shared" si="166"/>
        <v>0</v>
      </c>
      <c r="AM601">
        <f t="shared" si="167"/>
        <v>0</v>
      </c>
      <c r="AN601">
        <f t="shared" si="168"/>
        <v>0</v>
      </c>
      <c r="AO601">
        <f t="shared" si="169"/>
        <v>0</v>
      </c>
    </row>
    <row r="602" spans="1:41" x14ac:dyDescent="0.2">
      <c r="A602" s="9">
        <f>'Cost per option'!A610</f>
        <v>0</v>
      </c>
      <c r="B602" t="str">
        <f>_xlfn.IFNA(VLOOKUP(A602,'Energy balance options'!A$7:C$3000,3,FALSE),"")</f>
        <v/>
      </c>
      <c r="C602">
        <f>SUMIFS('Energy balance options'!$F$7:$F$3000,'Energy balance options'!$B$7:$B$3000,HeatGen!C$2,'Energy balance options'!$A$7:$A$3000,HeatGen!$A602)</f>
        <v>0</v>
      </c>
      <c r="D602">
        <f>SUMIFS('Energy balance options'!$F$7:$F$3000,'Energy balance options'!$B$7:$B$3000,HeatGen!D$2,'Energy balance options'!$A$7:$A$3000,HeatGen!$A602)</f>
        <v>0</v>
      </c>
      <c r="E602">
        <f>SUMIFS('Energy balance options'!$F$7:$F$3000,'Energy balance options'!$B$7:$B$3000,HeatGen!E$2,'Energy balance options'!$A$7:$A$3000,HeatGen!$A602)</f>
        <v>0</v>
      </c>
      <c r="F602">
        <f>SUMIFS('Energy balance options'!$F$7:$F$3000,'Energy balance options'!$B$7:$B$3000,HeatGen!F$2,'Energy balance options'!$A$7:$A$3000,HeatGen!$A602)</f>
        <v>0</v>
      </c>
      <c r="G602">
        <f>SUMIFS('Energy balance options'!$F$7:$F$3000,'Energy balance options'!$B$7:$B$3000,HeatGen!G$2,'Energy balance options'!$A$7:$A$3000,HeatGen!$A602)</f>
        <v>0</v>
      </c>
      <c r="H602">
        <f>SUMIFS('Energy balance options'!$G$7:$G$3000,'Energy balance options'!$B$7:$B$3000,HeatGen!H$2,'Energy balance options'!$A$7:$A$3000,HeatGen!$A602)</f>
        <v>0</v>
      </c>
      <c r="I602">
        <f>SUMIFS('Energy balance options'!$G$7:$G$3000,'Energy balance options'!$B$7:$B$3000,HeatGen!I$2,'Energy balance options'!$A$7:$A$3000,HeatGen!$A602)</f>
        <v>0</v>
      </c>
      <c r="J602">
        <f>SUMIFS('Energy balance options'!$G$7:$G$3000,'Energy balance options'!$B$7:$B$3000,HeatGen!J$2,'Energy balance options'!$A$7:$A$3000,HeatGen!$A602)</f>
        <v>0</v>
      </c>
      <c r="K602">
        <f>SUMIFS('Energy balance options'!$G$7:$G$3000,'Energy balance options'!$B$7:$B$3000,HeatGen!K$2,'Energy balance options'!$A$7:$A$3000,HeatGen!$A602)</f>
        <v>0</v>
      </c>
      <c r="L602">
        <f>SUMIFS('Energy balance options'!$G$7:$G$3000,'Energy balance options'!$B$7:$B$3000,HeatGen!L$2,'Energy balance options'!$A$7:$A$3000,HeatGen!$A602)</f>
        <v>0</v>
      </c>
      <c r="M602">
        <f>SUMIFS('Energy balance options'!$G$7:$G$3000,'Energy balance options'!$B$7:$B$3000,HeatGen!M$2,'Energy balance options'!$A$7:$A$3000,HeatGen!$A602)</f>
        <v>0</v>
      </c>
      <c r="N602">
        <f>SUMIFS('Energy balance options'!$G$7:$G$3000,'Energy balance options'!$B$7:$B$3000,HeatGen!N$2,'Energy balance options'!$A$7:$A$3000,HeatGen!$A602)</f>
        <v>0</v>
      </c>
      <c r="O602">
        <f>SUMIFS('Energy balance options'!$G$7:$G$3000,'Energy balance options'!$B$7:$B$3000,HeatGen!O$2,'Energy balance options'!$A$7:$A$3000,HeatGen!$A602)</f>
        <v>0</v>
      </c>
      <c r="P602">
        <f>SUMIFS('Energy balance options'!$G$7:$G$3000,'Energy balance options'!$B$7:$B$3000,HeatGen!P$2,'Energy balance options'!$A$7:$A$3000,HeatGen!$A602)</f>
        <v>0</v>
      </c>
      <c r="Q602">
        <f>SUMIFS('Energy balance options'!$G$7:$G$3000,'Energy balance options'!$B$7:$B$3000,HeatGen!Q$2,'Energy balance options'!$A$7:$A$3000,HeatGen!$A602)</f>
        <v>0</v>
      </c>
      <c r="R602">
        <f>SUMIFS('Energy balance options'!$G$7:$G$3000,'Energy balance options'!$B$7:$B$3000,HeatGen!R$2,'Energy balance options'!$A$7:$A$3000,HeatGen!$A602)</f>
        <v>0</v>
      </c>
      <c r="S602">
        <f>SUMIFS('Energy balance options'!$G$7:$G$3000,'Energy balance options'!$B$7:$B$3000,HeatGen!S$2,'Energy balance options'!$A$7:$A$3000,HeatGen!$A602)</f>
        <v>0</v>
      </c>
      <c r="T602">
        <f>SUMIFS('Energy balance options'!$G$7:$G$3000,'Energy balance options'!$B$7:$B$3000,HeatGen!T$2,'Energy balance options'!$A$7:$A$3000,HeatGen!$A602)</f>
        <v>0</v>
      </c>
      <c r="U602">
        <f>SUMIFS('Energy balance options'!$G$7:$G$3000,'Energy balance options'!$B$7:$B$3000,HeatGen!U$2,'Energy balance options'!$A$7:$A$3000,HeatGen!$A602)</f>
        <v>0</v>
      </c>
      <c r="V602">
        <f>SUMIFS('Energy balance options'!$G$7:$G$3000,'Energy balance options'!$B$7:$B$3000,HeatGen!V$2,'Energy balance options'!$A$7:$A$3000,HeatGen!$A602)</f>
        <v>0</v>
      </c>
      <c r="W602">
        <f>SUMIFS('Energy balance options'!$G$7:$G$3000,'Energy balance options'!$B$7:$B$3000,HeatGen!W$2,'Energy balance options'!$A$7:$A$3000,HeatGen!$A602)</f>
        <v>0</v>
      </c>
      <c r="X602">
        <f>SUMIFS('Energy balance options'!$G$7:$G$3000,'Energy balance options'!$B$7:$B$3000,HeatGen!X$2,'Energy balance options'!$A$7:$A$3000,HeatGen!$A602)</f>
        <v>0</v>
      </c>
      <c r="Y602">
        <f t="shared" si="153"/>
        <v>0</v>
      </c>
      <c r="Z602">
        <f t="shared" si="154"/>
        <v>0</v>
      </c>
      <c r="AA602">
        <f t="shared" si="155"/>
        <v>0</v>
      </c>
      <c r="AB602">
        <f t="shared" si="156"/>
        <v>0</v>
      </c>
      <c r="AC602">
        <f t="shared" si="157"/>
        <v>0</v>
      </c>
      <c r="AD602">
        <f t="shared" si="158"/>
        <v>0</v>
      </c>
      <c r="AE602">
        <f t="shared" si="159"/>
        <v>0</v>
      </c>
      <c r="AF602">
        <f t="shared" si="160"/>
        <v>0</v>
      </c>
      <c r="AG602">
        <f t="shared" si="161"/>
        <v>0</v>
      </c>
      <c r="AH602">
        <f t="shared" si="162"/>
        <v>0</v>
      </c>
      <c r="AI602">
        <f t="shared" si="163"/>
        <v>0</v>
      </c>
      <c r="AJ602">
        <f t="shared" si="164"/>
        <v>0</v>
      </c>
      <c r="AK602">
        <f t="shared" si="165"/>
        <v>0</v>
      </c>
      <c r="AL602">
        <f t="shared" si="166"/>
        <v>0</v>
      </c>
      <c r="AM602">
        <f t="shared" si="167"/>
        <v>0</v>
      </c>
      <c r="AN602">
        <f t="shared" si="168"/>
        <v>0</v>
      </c>
      <c r="AO602">
        <f t="shared" si="169"/>
        <v>0</v>
      </c>
    </row>
    <row r="603" spans="1:41" x14ac:dyDescent="0.2">
      <c r="A603" s="9">
        <f>'Cost per option'!A611</f>
        <v>0</v>
      </c>
      <c r="B603" t="str">
        <f>_xlfn.IFNA(VLOOKUP(A603,'Energy balance options'!A$7:C$3000,3,FALSE),"")</f>
        <v/>
      </c>
      <c r="C603">
        <f>SUMIFS('Energy balance options'!$F$7:$F$3000,'Energy balance options'!$B$7:$B$3000,HeatGen!C$2,'Energy balance options'!$A$7:$A$3000,HeatGen!$A603)</f>
        <v>0</v>
      </c>
      <c r="D603">
        <f>SUMIFS('Energy balance options'!$F$7:$F$3000,'Energy balance options'!$B$7:$B$3000,HeatGen!D$2,'Energy balance options'!$A$7:$A$3000,HeatGen!$A603)</f>
        <v>0</v>
      </c>
      <c r="E603">
        <f>SUMIFS('Energy balance options'!$F$7:$F$3000,'Energy balance options'!$B$7:$B$3000,HeatGen!E$2,'Energy balance options'!$A$7:$A$3000,HeatGen!$A603)</f>
        <v>0</v>
      </c>
      <c r="F603">
        <f>SUMIFS('Energy balance options'!$F$7:$F$3000,'Energy balance options'!$B$7:$B$3000,HeatGen!F$2,'Energy balance options'!$A$7:$A$3000,HeatGen!$A603)</f>
        <v>0</v>
      </c>
      <c r="G603">
        <f>SUMIFS('Energy balance options'!$F$7:$F$3000,'Energy balance options'!$B$7:$B$3000,HeatGen!G$2,'Energy balance options'!$A$7:$A$3000,HeatGen!$A603)</f>
        <v>0</v>
      </c>
      <c r="H603">
        <f>SUMIFS('Energy balance options'!$G$7:$G$3000,'Energy balance options'!$B$7:$B$3000,HeatGen!H$2,'Energy balance options'!$A$7:$A$3000,HeatGen!$A603)</f>
        <v>0</v>
      </c>
      <c r="I603">
        <f>SUMIFS('Energy balance options'!$G$7:$G$3000,'Energy balance options'!$B$7:$B$3000,HeatGen!I$2,'Energy balance options'!$A$7:$A$3000,HeatGen!$A603)</f>
        <v>0</v>
      </c>
      <c r="J603">
        <f>SUMIFS('Energy balance options'!$G$7:$G$3000,'Energy balance options'!$B$7:$B$3000,HeatGen!J$2,'Energy balance options'!$A$7:$A$3000,HeatGen!$A603)</f>
        <v>0</v>
      </c>
      <c r="K603">
        <f>SUMIFS('Energy balance options'!$G$7:$G$3000,'Energy balance options'!$B$7:$B$3000,HeatGen!K$2,'Energy balance options'!$A$7:$A$3000,HeatGen!$A603)</f>
        <v>0</v>
      </c>
      <c r="L603">
        <f>SUMIFS('Energy balance options'!$G$7:$G$3000,'Energy balance options'!$B$7:$B$3000,HeatGen!L$2,'Energy balance options'!$A$7:$A$3000,HeatGen!$A603)</f>
        <v>0</v>
      </c>
      <c r="M603">
        <f>SUMIFS('Energy balance options'!$G$7:$G$3000,'Energy balance options'!$B$7:$B$3000,HeatGen!M$2,'Energy balance options'!$A$7:$A$3000,HeatGen!$A603)</f>
        <v>0</v>
      </c>
      <c r="N603">
        <f>SUMIFS('Energy balance options'!$G$7:$G$3000,'Energy balance options'!$B$7:$B$3000,HeatGen!N$2,'Energy balance options'!$A$7:$A$3000,HeatGen!$A603)</f>
        <v>0</v>
      </c>
      <c r="O603">
        <f>SUMIFS('Energy balance options'!$G$7:$G$3000,'Energy balance options'!$B$7:$B$3000,HeatGen!O$2,'Energy balance options'!$A$7:$A$3000,HeatGen!$A603)</f>
        <v>0</v>
      </c>
      <c r="P603">
        <f>SUMIFS('Energy balance options'!$G$7:$G$3000,'Energy balance options'!$B$7:$B$3000,HeatGen!P$2,'Energy balance options'!$A$7:$A$3000,HeatGen!$A603)</f>
        <v>0</v>
      </c>
      <c r="Q603">
        <f>SUMIFS('Energy balance options'!$G$7:$G$3000,'Energy balance options'!$B$7:$B$3000,HeatGen!Q$2,'Energy balance options'!$A$7:$A$3000,HeatGen!$A603)</f>
        <v>0</v>
      </c>
      <c r="R603">
        <f>SUMIFS('Energy balance options'!$G$7:$G$3000,'Energy balance options'!$B$7:$B$3000,HeatGen!R$2,'Energy balance options'!$A$7:$A$3000,HeatGen!$A603)</f>
        <v>0</v>
      </c>
      <c r="S603">
        <f>SUMIFS('Energy balance options'!$G$7:$G$3000,'Energy balance options'!$B$7:$B$3000,HeatGen!S$2,'Energy balance options'!$A$7:$A$3000,HeatGen!$A603)</f>
        <v>0</v>
      </c>
      <c r="T603">
        <f>SUMIFS('Energy balance options'!$G$7:$G$3000,'Energy balance options'!$B$7:$B$3000,HeatGen!T$2,'Energy balance options'!$A$7:$A$3000,HeatGen!$A603)</f>
        <v>0</v>
      </c>
      <c r="U603">
        <f>SUMIFS('Energy balance options'!$G$7:$G$3000,'Energy balance options'!$B$7:$B$3000,HeatGen!U$2,'Energy balance options'!$A$7:$A$3000,HeatGen!$A603)</f>
        <v>0</v>
      </c>
      <c r="V603">
        <f>SUMIFS('Energy balance options'!$G$7:$G$3000,'Energy balance options'!$B$7:$B$3000,HeatGen!V$2,'Energy balance options'!$A$7:$A$3000,HeatGen!$A603)</f>
        <v>0</v>
      </c>
      <c r="W603">
        <f>SUMIFS('Energy balance options'!$G$7:$G$3000,'Energy balance options'!$B$7:$B$3000,HeatGen!W$2,'Energy balance options'!$A$7:$A$3000,HeatGen!$A603)</f>
        <v>0</v>
      </c>
      <c r="X603">
        <f>SUMIFS('Energy balance options'!$G$7:$G$3000,'Energy balance options'!$B$7:$B$3000,HeatGen!X$2,'Energy balance options'!$A$7:$A$3000,HeatGen!$A603)</f>
        <v>0</v>
      </c>
      <c r="Y603">
        <f t="shared" si="153"/>
        <v>0</v>
      </c>
      <c r="Z603">
        <f t="shared" si="154"/>
        <v>0</v>
      </c>
      <c r="AA603">
        <f t="shared" si="155"/>
        <v>0</v>
      </c>
      <c r="AB603">
        <f t="shared" si="156"/>
        <v>0</v>
      </c>
      <c r="AC603">
        <f t="shared" si="157"/>
        <v>0</v>
      </c>
      <c r="AD603">
        <f t="shared" si="158"/>
        <v>0</v>
      </c>
      <c r="AE603">
        <f t="shared" si="159"/>
        <v>0</v>
      </c>
      <c r="AF603">
        <f t="shared" si="160"/>
        <v>0</v>
      </c>
      <c r="AG603">
        <f t="shared" si="161"/>
        <v>0</v>
      </c>
      <c r="AH603">
        <f t="shared" si="162"/>
        <v>0</v>
      </c>
      <c r="AI603">
        <f t="shared" si="163"/>
        <v>0</v>
      </c>
      <c r="AJ603">
        <f t="shared" si="164"/>
        <v>0</v>
      </c>
      <c r="AK603">
        <f t="shared" si="165"/>
        <v>0</v>
      </c>
      <c r="AL603">
        <f t="shared" si="166"/>
        <v>0</v>
      </c>
      <c r="AM603">
        <f t="shared" si="167"/>
        <v>0</v>
      </c>
      <c r="AN603">
        <f t="shared" si="168"/>
        <v>0</v>
      </c>
      <c r="AO603">
        <f t="shared" si="169"/>
        <v>0</v>
      </c>
    </row>
    <row r="604" spans="1:41" x14ac:dyDescent="0.2">
      <c r="A604" s="9">
        <f>'Cost per option'!A612</f>
        <v>0</v>
      </c>
      <c r="B604" t="str">
        <f>_xlfn.IFNA(VLOOKUP(A604,'Energy balance options'!A$7:C$3000,3,FALSE),"")</f>
        <v/>
      </c>
      <c r="C604">
        <f>SUMIFS('Energy balance options'!$F$7:$F$3000,'Energy balance options'!$B$7:$B$3000,HeatGen!C$2,'Energy balance options'!$A$7:$A$3000,HeatGen!$A604)</f>
        <v>0</v>
      </c>
      <c r="D604">
        <f>SUMIFS('Energy balance options'!$F$7:$F$3000,'Energy balance options'!$B$7:$B$3000,HeatGen!D$2,'Energy balance options'!$A$7:$A$3000,HeatGen!$A604)</f>
        <v>0</v>
      </c>
      <c r="E604">
        <f>SUMIFS('Energy balance options'!$F$7:$F$3000,'Energy balance options'!$B$7:$B$3000,HeatGen!E$2,'Energy balance options'!$A$7:$A$3000,HeatGen!$A604)</f>
        <v>0</v>
      </c>
      <c r="F604">
        <f>SUMIFS('Energy balance options'!$F$7:$F$3000,'Energy balance options'!$B$7:$B$3000,HeatGen!F$2,'Energy balance options'!$A$7:$A$3000,HeatGen!$A604)</f>
        <v>0</v>
      </c>
      <c r="G604">
        <f>SUMIFS('Energy balance options'!$F$7:$F$3000,'Energy balance options'!$B$7:$B$3000,HeatGen!G$2,'Energy balance options'!$A$7:$A$3000,HeatGen!$A604)</f>
        <v>0</v>
      </c>
      <c r="H604">
        <f>SUMIFS('Energy balance options'!$G$7:$G$3000,'Energy balance options'!$B$7:$B$3000,HeatGen!H$2,'Energy balance options'!$A$7:$A$3000,HeatGen!$A604)</f>
        <v>0</v>
      </c>
      <c r="I604">
        <f>SUMIFS('Energy balance options'!$G$7:$G$3000,'Energy balance options'!$B$7:$B$3000,HeatGen!I$2,'Energy balance options'!$A$7:$A$3000,HeatGen!$A604)</f>
        <v>0</v>
      </c>
      <c r="J604">
        <f>SUMIFS('Energy balance options'!$G$7:$G$3000,'Energy balance options'!$B$7:$B$3000,HeatGen!J$2,'Energy balance options'!$A$7:$A$3000,HeatGen!$A604)</f>
        <v>0</v>
      </c>
      <c r="K604">
        <f>SUMIFS('Energy balance options'!$G$7:$G$3000,'Energy balance options'!$B$7:$B$3000,HeatGen!K$2,'Energy balance options'!$A$7:$A$3000,HeatGen!$A604)</f>
        <v>0</v>
      </c>
      <c r="L604">
        <f>SUMIFS('Energy balance options'!$G$7:$G$3000,'Energy balance options'!$B$7:$B$3000,HeatGen!L$2,'Energy balance options'!$A$7:$A$3000,HeatGen!$A604)</f>
        <v>0</v>
      </c>
      <c r="M604">
        <f>SUMIFS('Energy balance options'!$G$7:$G$3000,'Energy balance options'!$B$7:$B$3000,HeatGen!M$2,'Energy balance options'!$A$7:$A$3000,HeatGen!$A604)</f>
        <v>0</v>
      </c>
      <c r="N604">
        <f>SUMIFS('Energy balance options'!$G$7:$G$3000,'Energy balance options'!$B$7:$B$3000,HeatGen!N$2,'Energy balance options'!$A$7:$A$3000,HeatGen!$A604)</f>
        <v>0</v>
      </c>
      <c r="O604">
        <f>SUMIFS('Energy balance options'!$G$7:$G$3000,'Energy balance options'!$B$7:$B$3000,HeatGen!O$2,'Energy balance options'!$A$7:$A$3000,HeatGen!$A604)</f>
        <v>0</v>
      </c>
      <c r="P604">
        <f>SUMIFS('Energy balance options'!$G$7:$G$3000,'Energy balance options'!$B$7:$B$3000,HeatGen!P$2,'Energy balance options'!$A$7:$A$3000,HeatGen!$A604)</f>
        <v>0</v>
      </c>
      <c r="Q604">
        <f>SUMIFS('Energy balance options'!$G$7:$G$3000,'Energy balance options'!$B$7:$B$3000,HeatGen!Q$2,'Energy balance options'!$A$7:$A$3000,HeatGen!$A604)</f>
        <v>0</v>
      </c>
      <c r="R604">
        <f>SUMIFS('Energy balance options'!$G$7:$G$3000,'Energy balance options'!$B$7:$B$3000,HeatGen!R$2,'Energy balance options'!$A$7:$A$3000,HeatGen!$A604)</f>
        <v>0</v>
      </c>
      <c r="S604">
        <f>SUMIFS('Energy balance options'!$G$7:$G$3000,'Energy balance options'!$B$7:$B$3000,HeatGen!S$2,'Energy balance options'!$A$7:$A$3000,HeatGen!$A604)</f>
        <v>0</v>
      </c>
      <c r="T604">
        <f>SUMIFS('Energy balance options'!$G$7:$G$3000,'Energy balance options'!$B$7:$B$3000,HeatGen!T$2,'Energy balance options'!$A$7:$A$3000,HeatGen!$A604)</f>
        <v>0</v>
      </c>
      <c r="U604">
        <f>SUMIFS('Energy balance options'!$G$7:$G$3000,'Energy balance options'!$B$7:$B$3000,HeatGen!U$2,'Energy balance options'!$A$7:$A$3000,HeatGen!$A604)</f>
        <v>0</v>
      </c>
      <c r="V604">
        <f>SUMIFS('Energy balance options'!$G$7:$G$3000,'Energy balance options'!$B$7:$B$3000,HeatGen!V$2,'Energy balance options'!$A$7:$A$3000,HeatGen!$A604)</f>
        <v>0</v>
      </c>
      <c r="W604">
        <f>SUMIFS('Energy balance options'!$G$7:$G$3000,'Energy balance options'!$B$7:$B$3000,HeatGen!W$2,'Energy balance options'!$A$7:$A$3000,HeatGen!$A604)</f>
        <v>0</v>
      </c>
      <c r="X604">
        <f>SUMIFS('Energy balance options'!$G$7:$G$3000,'Energy balance options'!$B$7:$B$3000,HeatGen!X$2,'Energy balance options'!$A$7:$A$3000,HeatGen!$A604)</f>
        <v>0</v>
      </c>
      <c r="Y604">
        <f t="shared" si="153"/>
        <v>0</v>
      </c>
      <c r="Z604">
        <f t="shared" si="154"/>
        <v>0</v>
      </c>
      <c r="AA604">
        <f t="shared" si="155"/>
        <v>0</v>
      </c>
      <c r="AB604">
        <f t="shared" si="156"/>
        <v>0</v>
      </c>
      <c r="AC604">
        <f t="shared" si="157"/>
        <v>0</v>
      </c>
      <c r="AD604">
        <f t="shared" si="158"/>
        <v>0</v>
      </c>
      <c r="AE604">
        <f t="shared" si="159"/>
        <v>0</v>
      </c>
      <c r="AF604">
        <f t="shared" si="160"/>
        <v>0</v>
      </c>
      <c r="AG604">
        <f t="shared" si="161"/>
        <v>0</v>
      </c>
      <c r="AH604">
        <f t="shared" si="162"/>
        <v>0</v>
      </c>
      <c r="AI604">
        <f t="shared" si="163"/>
        <v>0</v>
      </c>
      <c r="AJ604">
        <f t="shared" si="164"/>
        <v>0</v>
      </c>
      <c r="AK604">
        <f t="shared" si="165"/>
        <v>0</v>
      </c>
      <c r="AL604">
        <f t="shared" si="166"/>
        <v>0</v>
      </c>
      <c r="AM604">
        <f t="shared" si="167"/>
        <v>0</v>
      </c>
      <c r="AN604">
        <f t="shared" si="168"/>
        <v>0</v>
      </c>
      <c r="AO604">
        <f t="shared" si="169"/>
        <v>0</v>
      </c>
    </row>
    <row r="605" spans="1:41" x14ac:dyDescent="0.2">
      <c r="A605" s="9">
        <f>'Cost per option'!A613</f>
        <v>0</v>
      </c>
      <c r="B605" t="str">
        <f>_xlfn.IFNA(VLOOKUP(A605,'Energy balance options'!A$7:C$3000,3,FALSE),"")</f>
        <v/>
      </c>
      <c r="C605">
        <f>SUMIFS('Energy balance options'!$F$7:$F$3000,'Energy balance options'!$B$7:$B$3000,HeatGen!C$2,'Energy balance options'!$A$7:$A$3000,HeatGen!$A605)</f>
        <v>0</v>
      </c>
      <c r="D605">
        <f>SUMIFS('Energy balance options'!$F$7:$F$3000,'Energy balance options'!$B$7:$B$3000,HeatGen!D$2,'Energy balance options'!$A$7:$A$3000,HeatGen!$A605)</f>
        <v>0</v>
      </c>
      <c r="E605">
        <f>SUMIFS('Energy balance options'!$F$7:$F$3000,'Energy balance options'!$B$7:$B$3000,HeatGen!E$2,'Energy balance options'!$A$7:$A$3000,HeatGen!$A605)</f>
        <v>0</v>
      </c>
      <c r="F605">
        <f>SUMIFS('Energy balance options'!$F$7:$F$3000,'Energy balance options'!$B$7:$B$3000,HeatGen!F$2,'Energy balance options'!$A$7:$A$3000,HeatGen!$A605)</f>
        <v>0</v>
      </c>
      <c r="G605">
        <f>SUMIFS('Energy balance options'!$F$7:$F$3000,'Energy balance options'!$B$7:$B$3000,HeatGen!G$2,'Energy balance options'!$A$7:$A$3000,HeatGen!$A605)</f>
        <v>0</v>
      </c>
      <c r="H605">
        <f>SUMIFS('Energy balance options'!$G$7:$G$3000,'Energy balance options'!$B$7:$B$3000,HeatGen!H$2,'Energy balance options'!$A$7:$A$3000,HeatGen!$A605)</f>
        <v>0</v>
      </c>
      <c r="I605">
        <f>SUMIFS('Energy balance options'!$G$7:$G$3000,'Energy balance options'!$B$7:$B$3000,HeatGen!I$2,'Energy balance options'!$A$7:$A$3000,HeatGen!$A605)</f>
        <v>0</v>
      </c>
      <c r="J605">
        <f>SUMIFS('Energy balance options'!$G$7:$G$3000,'Energy balance options'!$B$7:$B$3000,HeatGen!J$2,'Energy balance options'!$A$7:$A$3000,HeatGen!$A605)</f>
        <v>0</v>
      </c>
      <c r="K605">
        <f>SUMIFS('Energy balance options'!$G$7:$G$3000,'Energy balance options'!$B$7:$B$3000,HeatGen!K$2,'Energy balance options'!$A$7:$A$3000,HeatGen!$A605)</f>
        <v>0</v>
      </c>
      <c r="L605">
        <f>SUMIFS('Energy balance options'!$G$7:$G$3000,'Energy balance options'!$B$7:$B$3000,HeatGen!L$2,'Energy balance options'!$A$7:$A$3000,HeatGen!$A605)</f>
        <v>0</v>
      </c>
      <c r="M605">
        <f>SUMIFS('Energy balance options'!$G$7:$G$3000,'Energy balance options'!$B$7:$B$3000,HeatGen!M$2,'Energy balance options'!$A$7:$A$3000,HeatGen!$A605)</f>
        <v>0</v>
      </c>
      <c r="N605">
        <f>SUMIFS('Energy balance options'!$G$7:$G$3000,'Energy balance options'!$B$7:$B$3000,HeatGen!N$2,'Energy balance options'!$A$7:$A$3000,HeatGen!$A605)</f>
        <v>0</v>
      </c>
      <c r="O605">
        <f>SUMIFS('Energy balance options'!$G$7:$G$3000,'Energy balance options'!$B$7:$B$3000,HeatGen!O$2,'Energy balance options'!$A$7:$A$3000,HeatGen!$A605)</f>
        <v>0</v>
      </c>
      <c r="P605">
        <f>SUMIFS('Energy balance options'!$G$7:$G$3000,'Energy balance options'!$B$7:$B$3000,HeatGen!P$2,'Energy balance options'!$A$7:$A$3000,HeatGen!$A605)</f>
        <v>0</v>
      </c>
      <c r="Q605">
        <f>SUMIFS('Energy balance options'!$G$7:$G$3000,'Energy balance options'!$B$7:$B$3000,HeatGen!Q$2,'Energy balance options'!$A$7:$A$3000,HeatGen!$A605)</f>
        <v>0</v>
      </c>
      <c r="R605">
        <f>SUMIFS('Energy balance options'!$G$7:$G$3000,'Energy balance options'!$B$7:$B$3000,HeatGen!R$2,'Energy balance options'!$A$7:$A$3000,HeatGen!$A605)</f>
        <v>0</v>
      </c>
      <c r="S605">
        <f>SUMIFS('Energy balance options'!$G$7:$G$3000,'Energy balance options'!$B$7:$B$3000,HeatGen!S$2,'Energy balance options'!$A$7:$A$3000,HeatGen!$A605)</f>
        <v>0</v>
      </c>
      <c r="T605">
        <f>SUMIFS('Energy balance options'!$G$7:$G$3000,'Energy balance options'!$B$7:$B$3000,HeatGen!T$2,'Energy balance options'!$A$7:$A$3000,HeatGen!$A605)</f>
        <v>0</v>
      </c>
      <c r="U605">
        <f>SUMIFS('Energy balance options'!$G$7:$G$3000,'Energy balance options'!$B$7:$B$3000,HeatGen!U$2,'Energy balance options'!$A$7:$A$3000,HeatGen!$A605)</f>
        <v>0</v>
      </c>
      <c r="V605">
        <f>SUMIFS('Energy balance options'!$G$7:$G$3000,'Energy balance options'!$B$7:$B$3000,HeatGen!V$2,'Energy balance options'!$A$7:$A$3000,HeatGen!$A605)</f>
        <v>0</v>
      </c>
      <c r="W605">
        <f>SUMIFS('Energy balance options'!$G$7:$G$3000,'Energy balance options'!$B$7:$B$3000,HeatGen!W$2,'Energy balance options'!$A$7:$A$3000,HeatGen!$A605)</f>
        <v>0</v>
      </c>
      <c r="X605">
        <f>SUMIFS('Energy balance options'!$G$7:$G$3000,'Energy balance options'!$B$7:$B$3000,HeatGen!X$2,'Energy balance options'!$A$7:$A$3000,HeatGen!$A605)</f>
        <v>0</v>
      </c>
      <c r="Y605">
        <f t="shared" si="153"/>
        <v>0</v>
      </c>
      <c r="Z605">
        <f t="shared" si="154"/>
        <v>0</v>
      </c>
      <c r="AA605">
        <f t="shared" si="155"/>
        <v>0</v>
      </c>
      <c r="AB605">
        <f t="shared" si="156"/>
        <v>0</v>
      </c>
      <c r="AC605">
        <f t="shared" si="157"/>
        <v>0</v>
      </c>
      <c r="AD605">
        <f t="shared" si="158"/>
        <v>0</v>
      </c>
      <c r="AE605">
        <f t="shared" si="159"/>
        <v>0</v>
      </c>
      <c r="AF605">
        <f t="shared" si="160"/>
        <v>0</v>
      </c>
      <c r="AG605">
        <f t="shared" si="161"/>
        <v>0</v>
      </c>
      <c r="AH605">
        <f t="shared" si="162"/>
        <v>0</v>
      </c>
      <c r="AI605">
        <f t="shared" si="163"/>
        <v>0</v>
      </c>
      <c r="AJ605">
        <f t="shared" si="164"/>
        <v>0</v>
      </c>
      <c r="AK605">
        <f t="shared" si="165"/>
        <v>0</v>
      </c>
      <c r="AL605">
        <f t="shared" si="166"/>
        <v>0</v>
      </c>
      <c r="AM605">
        <f t="shared" si="167"/>
        <v>0</v>
      </c>
      <c r="AN605">
        <f t="shared" si="168"/>
        <v>0</v>
      </c>
      <c r="AO605">
        <f t="shared" si="169"/>
        <v>0</v>
      </c>
    </row>
    <row r="606" spans="1:41" x14ac:dyDescent="0.2">
      <c r="A606" s="9">
        <f>'Cost per option'!A614</f>
        <v>0</v>
      </c>
      <c r="B606" t="str">
        <f>_xlfn.IFNA(VLOOKUP(A606,'Energy balance options'!A$7:C$3000,3,FALSE),"")</f>
        <v/>
      </c>
      <c r="C606">
        <f>SUMIFS('Energy balance options'!$F$7:$F$3000,'Energy balance options'!$B$7:$B$3000,HeatGen!C$2,'Energy balance options'!$A$7:$A$3000,HeatGen!$A606)</f>
        <v>0</v>
      </c>
      <c r="D606">
        <f>SUMIFS('Energy balance options'!$F$7:$F$3000,'Energy balance options'!$B$7:$B$3000,HeatGen!D$2,'Energy balance options'!$A$7:$A$3000,HeatGen!$A606)</f>
        <v>0</v>
      </c>
      <c r="E606">
        <f>SUMIFS('Energy balance options'!$F$7:$F$3000,'Energy balance options'!$B$7:$B$3000,HeatGen!E$2,'Energy balance options'!$A$7:$A$3000,HeatGen!$A606)</f>
        <v>0</v>
      </c>
      <c r="F606">
        <f>SUMIFS('Energy balance options'!$F$7:$F$3000,'Energy balance options'!$B$7:$B$3000,HeatGen!F$2,'Energy balance options'!$A$7:$A$3000,HeatGen!$A606)</f>
        <v>0</v>
      </c>
      <c r="G606">
        <f>SUMIFS('Energy balance options'!$F$7:$F$3000,'Energy balance options'!$B$7:$B$3000,HeatGen!G$2,'Energy balance options'!$A$7:$A$3000,HeatGen!$A606)</f>
        <v>0</v>
      </c>
      <c r="H606">
        <f>SUMIFS('Energy balance options'!$G$7:$G$3000,'Energy balance options'!$B$7:$B$3000,HeatGen!H$2,'Energy balance options'!$A$7:$A$3000,HeatGen!$A606)</f>
        <v>0</v>
      </c>
      <c r="I606">
        <f>SUMIFS('Energy balance options'!$G$7:$G$3000,'Energy balance options'!$B$7:$B$3000,HeatGen!I$2,'Energy balance options'!$A$7:$A$3000,HeatGen!$A606)</f>
        <v>0</v>
      </c>
      <c r="J606">
        <f>SUMIFS('Energy balance options'!$G$7:$G$3000,'Energy balance options'!$B$7:$B$3000,HeatGen!J$2,'Energy balance options'!$A$7:$A$3000,HeatGen!$A606)</f>
        <v>0</v>
      </c>
      <c r="K606">
        <f>SUMIFS('Energy balance options'!$G$7:$G$3000,'Energy balance options'!$B$7:$B$3000,HeatGen!K$2,'Energy balance options'!$A$7:$A$3000,HeatGen!$A606)</f>
        <v>0</v>
      </c>
      <c r="L606">
        <f>SUMIFS('Energy balance options'!$G$7:$G$3000,'Energy balance options'!$B$7:$B$3000,HeatGen!L$2,'Energy balance options'!$A$7:$A$3000,HeatGen!$A606)</f>
        <v>0</v>
      </c>
      <c r="M606">
        <f>SUMIFS('Energy balance options'!$G$7:$G$3000,'Energy balance options'!$B$7:$B$3000,HeatGen!M$2,'Energy balance options'!$A$7:$A$3000,HeatGen!$A606)</f>
        <v>0</v>
      </c>
      <c r="N606">
        <f>SUMIFS('Energy balance options'!$G$7:$G$3000,'Energy balance options'!$B$7:$B$3000,HeatGen!N$2,'Energy balance options'!$A$7:$A$3000,HeatGen!$A606)</f>
        <v>0</v>
      </c>
      <c r="O606">
        <f>SUMIFS('Energy balance options'!$G$7:$G$3000,'Energy balance options'!$B$7:$B$3000,HeatGen!O$2,'Energy balance options'!$A$7:$A$3000,HeatGen!$A606)</f>
        <v>0</v>
      </c>
      <c r="P606">
        <f>SUMIFS('Energy balance options'!$G$7:$G$3000,'Energy balance options'!$B$7:$B$3000,HeatGen!P$2,'Energy balance options'!$A$7:$A$3000,HeatGen!$A606)</f>
        <v>0</v>
      </c>
      <c r="Q606">
        <f>SUMIFS('Energy balance options'!$G$7:$G$3000,'Energy balance options'!$B$7:$B$3000,HeatGen!Q$2,'Energy balance options'!$A$7:$A$3000,HeatGen!$A606)</f>
        <v>0</v>
      </c>
      <c r="R606">
        <f>SUMIFS('Energy balance options'!$G$7:$G$3000,'Energy balance options'!$B$7:$B$3000,HeatGen!R$2,'Energy balance options'!$A$7:$A$3000,HeatGen!$A606)</f>
        <v>0</v>
      </c>
      <c r="S606">
        <f>SUMIFS('Energy balance options'!$G$7:$G$3000,'Energy balance options'!$B$7:$B$3000,HeatGen!S$2,'Energy balance options'!$A$7:$A$3000,HeatGen!$A606)</f>
        <v>0</v>
      </c>
      <c r="T606">
        <f>SUMIFS('Energy balance options'!$G$7:$G$3000,'Energy balance options'!$B$7:$B$3000,HeatGen!T$2,'Energy balance options'!$A$7:$A$3000,HeatGen!$A606)</f>
        <v>0</v>
      </c>
      <c r="U606">
        <f>SUMIFS('Energy balance options'!$G$7:$G$3000,'Energy balance options'!$B$7:$B$3000,HeatGen!U$2,'Energy balance options'!$A$7:$A$3000,HeatGen!$A606)</f>
        <v>0</v>
      </c>
      <c r="V606">
        <f>SUMIFS('Energy balance options'!$G$7:$G$3000,'Energy balance options'!$B$7:$B$3000,HeatGen!V$2,'Energy balance options'!$A$7:$A$3000,HeatGen!$A606)</f>
        <v>0</v>
      </c>
      <c r="W606">
        <f>SUMIFS('Energy balance options'!$G$7:$G$3000,'Energy balance options'!$B$7:$B$3000,HeatGen!W$2,'Energy balance options'!$A$7:$A$3000,HeatGen!$A606)</f>
        <v>0</v>
      </c>
      <c r="X606">
        <f>SUMIFS('Energy balance options'!$G$7:$G$3000,'Energy balance options'!$B$7:$B$3000,HeatGen!X$2,'Energy balance options'!$A$7:$A$3000,HeatGen!$A606)</f>
        <v>0</v>
      </c>
      <c r="Y606">
        <f t="shared" si="153"/>
        <v>0</v>
      </c>
      <c r="Z606">
        <f t="shared" si="154"/>
        <v>0</v>
      </c>
      <c r="AA606">
        <f t="shared" si="155"/>
        <v>0</v>
      </c>
      <c r="AB606">
        <f t="shared" si="156"/>
        <v>0</v>
      </c>
      <c r="AC606">
        <f t="shared" si="157"/>
        <v>0</v>
      </c>
      <c r="AD606">
        <f t="shared" si="158"/>
        <v>0</v>
      </c>
      <c r="AE606">
        <f t="shared" si="159"/>
        <v>0</v>
      </c>
      <c r="AF606">
        <f t="shared" si="160"/>
        <v>0</v>
      </c>
      <c r="AG606">
        <f t="shared" si="161"/>
        <v>0</v>
      </c>
      <c r="AH606">
        <f t="shared" si="162"/>
        <v>0</v>
      </c>
      <c r="AI606">
        <f t="shared" si="163"/>
        <v>0</v>
      </c>
      <c r="AJ606">
        <f t="shared" si="164"/>
        <v>0</v>
      </c>
      <c r="AK606">
        <f t="shared" si="165"/>
        <v>0</v>
      </c>
      <c r="AL606">
        <f t="shared" si="166"/>
        <v>0</v>
      </c>
      <c r="AM606">
        <f t="shared" si="167"/>
        <v>0</v>
      </c>
      <c r="AN606">
        <f t="shared" si="168"/>
        <v>0</v>
      </c>
      <c r="AO606">
        <f t="shared" si="169"/>
        <v>0</v>
      </c>
    </row>
    <row r="607" spans="1:41" x14ac:dyDescent="0.2">
      <c r="A607" s="9">
        <f>'Cost per option'!A615</f>
        <v>0</v>
      </c>
      <c r="B607" t="str">
        <f>_xlfn.IFNA(VLOOKUP(A607,'Energy balance options'!A$7:C$3000,3,FALSE),"")</f>
        <v/>
      </c>
      <c r="C607">
        <f>SUMIFS('Energy balance options'!$F$7:$F$3000,'Energy balance options'!$B$7:$B$3000,HeatGen!C$2,'Energy balance options'!$A$7:$A$3000,HeatGen!$A607)</f>
        <v>0</v>
      </c>
      <c r="D607">
        <f>SUMIFS('Energy balance options'!$F$7:$F$3000,'Energy balance options'!$B$7:$B$3000,HeatGen!D$2,'Energy balance options'!$A$7:$A$3000,HeatGen!$A607)</f>
        <v>0</v>
      </c>
      <c r="E607">
        <f>SUMIFS('Energy balance options'!$F$7:$F$3000,'Energy balance options'!$B$7:$B$3000,HeatGen!E$2,'Energy balance options'!$A$7:$A$3000,HeatGen!$A607)</f>
        <v>0</v>
      </c>
      <c r="F607">
        <f>SUMIFS('Energy balance options'!$F$7:$F$3000,'Energy balance options'!$B$7:$B$3000,HeatGen!F$2,'Energy balance options'!$A$7:$A$3000,HeatGen!$A607)</f>
        <v>0</v>
      </c>
      <c r="G607">
        <f>SUMIFS('Energy balance options'!$F$7:$F$3000,'Energy balance options'!$B$7:$B$3000,HeatGen!G$2,'Energy balance options'!$A$7:$A$3000,HeatGen!$A607)</f>
        <v>0</v>
      </c>
      <c r="H607">
        <f>SUMIFS('Energy balance options'!$G$7:$G$3000,'Energy balance options'!$B$7:$B$3000,HeatGen!H$2,'Energy balance options'!$A$7:$A$3000,HeatGen!$A607)</f>
        <v>0</v>
      </c>
      <c r="I607">
        <f>SUMIFS('Energy balance options'!$G$7:$G$3000,'Energy balance options'!$B$7:$B$3000,HeatGen!I$2,'Energy balance options'!$A$7:$A$3000,HeatGen!$A607)</f>
        <v>0</v>
      </c>
      <c r="J607">
        <f>SUMIFS('Energy balance options'!$G$7:$G$3000,'Energy balance options'!$B$7:$B$3000,HeatGen!J$2,'Energy balance options'!$A$7:$A$3000,HeatGen!$A607)</f>
        <v>0</v>
      </c>
      <c r="K607">
        <f>SUMIFS('Energy balance options'!$G$7:$G$3000,'Energy balance options'!$B$7:$B$3000,HeatGen!K$2,'Energy balance options'!$A$7:$A$3000,HeatGen!$A607)</f>
        <v>0</v>
      </c>
      <c r="L607">
        <f>SUMIFS('Energy balance options'!$G$7:$G$3000,'Energy balance options'!$B$7:$B$3000,HeatGen!L$2,'Energy balance options'!$A$7:$A$3000,HeatGen!$A607)</f>
        <v>0</v>
      </c>
      <c r="M607">
        <f>SUMIFS('Energy balance options'!$G$7:$G$3000,'Energy balance options'!$B$7:$B$3000,HeatGen!M$2,'Energy balance options'!$A$7:$A$3000,HeatGen!$A607)</f>
        <v>0</v>
      </c>
      <c r="N607">
        <f>SUMIFS('Energy balance options'!$G$7:$G$3000,'Energy balance options'!$B$7:$B$3000,HeatGen!N$2,'Energy balance options'!$A$7:$A$3000,HeatGen!$A607)</f>
        <v>0</v>
      </c>
      <c r="O607">
        <f>SUMIFS('Energy balance options'!$G$7:$G$3000,'Energy balance options'!$B$7:$B$3000,HeatGen!O$2,'Energy balance options'!$A$7:$A$3000,HeatGen!$A607)</f>
        <v>0</v>
      </c>
      <c r="P607">
        <f>SUMIFS('Energy balance options'!$G$7:$G$3000,'Energy balance options'!$B$7:$B$3000,HeatGen!P$2,'Energy balance options'!$A$7:$A$3000,HeatGen!$A607)</f>
        <v>0</v>
      </c>
      <c r="Q607">
        <f>SUMIFS('Energy balance options'!$G$7:$G$3000,'Energy balance options'!$B$7:$B$3000,HeatGen!Q$2,'Energy balance options'!$A$7:$A$3000,HeatGen!$A607)</f>
        <v>0</v>
      </c>
      <c r="R607">
        <f>SUMIFS('Energy balance options'!$G$7:$G$3000,'Energy balance options'!$B$7:$B$3000,HeatGen!R$2,'Energy balance options'!$A$7:$A$3000,HeatGen!$A607)</f>
        <v>0</v>
      </c>
      <c r="S607">
        <f>SUMIFS('Energy balance options'!$G$7:$G$3000,'Energy balance options'!$B$7:$B$3000,HeatGen!S$2,'Energy balance options'!$A$7:$A$3000,HeatGen!$A607)</f>
        <v>0</v>
      </c>
      <c r="T607">
        <f>SUMIFS('Energy balance options'!$G$7:$G$3000,'Energy balance options'!$B$7:$B$3000,HeatGen!T$2,'Energy balance options'!$A$7:$A$3000,HeatGen!$A607)</f>
        <v>0</v>
      </c>
      <c r="U607">
        <f>SUMIFS('Energy balance options'!$G$7:$G$3000,'Energy balance options'!$B$7:$B$3000,HeatGen!U$2,'Energy balance options'!$A$7:$A$3000,HeatGen!$A607)</f>
        <v>0</v>
      </c>
      <c r="V607">
        <f>SUMIFS('Energy balance options'!$G$7:$G$3000,'Energy balance options'!$B$7:$B$3000,HeatGen!V$2,'Energy balance options'!$A$7:$A$3000,HeatGen!$A607)</f>
        <v>0</v>
      </c>
      <c r="W607">
        <f>SUMIFS('Energy balance options'!$G$7:$G$3000,'Energy balance options'!$B$7:$B$3000,HeatGen!W$2,'Energy balance options'!$A$7:$A$3000,HeatGen!$A607)</f>
        <v>0</v>
      </c>
      <c r="X607">
        <f>SUMIFS('Energy balance options'!$G$7:$G$3000,'Energy balance options'!$B$7:$B$3000,HeatGen!X$2,'Energy balance options'!$A$7:$A$3000,HeatGen!$A607)</f>
        <v>0</v>
      </c>
      <c r="Y607">
        <f t="shared" si="153"/>
        <v>0</v>
      </c>
      <c r="Z607">
        <f t="shared" si="154"/>
        <v>0</v>
      </c>
      <c r="AA607">
        <f t="shared" si="155"/>
        <v>0</v>
      </c>
      <c r="AB607">
        <f t="shared" si="156"/>
        <v>0</v>
      </c>
      <c r="AC607">
        <f t="shared" si="157"/>
        <v>0</v>
      </c>
      <c r="AD607">
        <f t="shared" si="158"/>
        <v>0</v>
      </c>
      <c r="AE607">
        <f t="shared" si="159"/>
        <v>0</v>
      </c>
      <c r="AF607">
        <f t="shared" si="160"/>
        <v>0</v>
      </c>
      <c r="AG607">
        <f t="shared" si="161"/>
        <v>0</v>
      </c>
      <c r="AH607">
        <f t="shared" si="162"/>
        <v>0</v>
      </c>
      <c r="AI607">
        <f t="shared" si="163"/>
        <v>0</v>
      </c>
      <c r="AJ607">
        <f t="shared" si="164"/>
        <v>0</v>
      </c>
      <c r="AK607">
        <f t="shared" si="165"/>
        <v>0</v>
      </c>
      <c r="AL607">
        <f t="shared" si="166"/>
        <v>0</v>
      </c>
      <c r="AM607">
        <f t="shared" si="167"/>
        <v>0</v>
      </c>
      <c r="AN607">
        <f t="shared" si="168"/>
        <v>0</v>
      </c>
      <c r="AO607">
        <f t="shared" si="169"/>
        <v>0</v>
      </c>
    </row>
    <row r="608" spans="1:41" x14ac:dyDescent="0.2">
      <c r="A608" s="9">
        <f>'Cost per option'!A616</f>
        <v>0</v>
      </c>
      <c r="B608" t="str">
        <f>_xlfn.IFNA(VLOOKUP(A608,'Energy balance options'!A$7:C$3000,3,FALSE),"")</f>
        <v/>
      </c>
      <c r="C608">
        <f>SUMIFS('Energy balance options'!$F$7:$F$3000,'Energy balance options'!$B$7:$B$3000,HeatGen!C$2,'Energy balance options'!$A$7:$A$3000,HeatGen!$A608)</f>
        <v>0</v>
      </c>
      <c r="D608">
        <f>SUMIFS('Energy balance options'!$F$7:$F$3000,'Energy balance options'!$B$7:$B$3000,HeatGen!D$2,'Energy balance options'!$A$7:$A$3000,HeatGen!$A608)</f>
        <v>0</v>
      </c>
      <c r="E608">
        <f>SUMIFS('Energy balance options'!$F$7:$F$3000,'Energy balance options'!$B$7:$B$3000,HeatGen!E$2,'Energy balance options'!$A$7:$A$3000,HeatGen!$A608)</f>
        <v>0</v>
      </c>
      <c r="F608">
        <f>SUMIFS('Energy balance options'!$F$7:$F$3000,'Energy balance options'!$B$7:$B$3000,HeatGen!F$2,'Energy balance options'!$A$7:$A$3000,HeatGen!$A608)</f>
        <v>0</v>
      </c>
      <c r="G608">
        <f>SUMIFS('Energy balance options'!$F$7:$F$3000,'Energy balance options'!$B$7:$B$3000,HeatGen!G$2,'Energy balance options'!$A$7:$A$3000,HeatGen!$A608)</f>
        <v>0</v>
      </c>
      <c r="H608">
        <f>SUMIFS('Energy balance options'!$G$7:$G$3000,'Energy balance options'!$B$7:$B$3000,HeatGen!H$2,'Energy balance options'!$A$7:$A$3000,HeatGen!$A608)</f>
        <v>0</v>
      </c>
      <c r="I608">
        <f>SUMIFS('Energy balance options'!$G$7:$G$3000,'Energy balance options'!$B$7:$B$3000,HeatGen!I$2,'Energy balance options'!$A$7:$A$3000,HeatGen!$A608)</f>
        <v>0</v>
      </c>
      <c r="J608">
        <f>SUMIFS('Energy balance options'!$G$7:$G$3000,'Energy balance options'!$B$7:$B$3000,HeatGen!J$2,'Energy balance options'!$A$7:$A$3000,HeatGen!$A608)</f>
        <v>0</v>
      </c>
      <c r="K608">
        <f>SUMIFS('Energy balance options'!$G$7:$G$3000,'Energy balance options'!$B$7:$B$3000,HeatGen!K$2,'Energy balance options'!$A$7:$A$3000,HeatGen!$A608)</f>
        <v>0</v>
      </c>
      <c r="L608">
        <f>SUMIFS('Energy balance options'!$G$7:$G$3000,'Energy balance options'!$B$7:$B$3000,HeatGen!L$2,'Energy balance options'!$A$7:$A$3000,HeatGen!$A608)</f>
        <v>0</v>
      </c>
      <c r="M608">
        <f>SUMIFS('Energy balance options'!$G$7:$G$3000,'Energy balance options'!$B$7:$B$3000,HeatGen!M$2,'Energy balance options'!$A$7:$A$3000,HeatGen!$A608)</f>
        <v>0</v>
      </c>
      <c r="N608">
        <f>SUMIFS('Energy balance options'!$G$7:$G$3000,'Energy balance options'!$B$7:$B$3000,HeatGen!N$2,'Energy balance options'!$A$7:$A$3000,HeatGen!$A608)</f>
        <v>0</v>
      </c>
      <c r="O608">
        <f>SUMIFS('Energy balance options'!$G$7:$G$3000,'Energy balance options'!$B$7:$B$3000,HeatGen!O$2,'Energy balance options'!$A$7:$A$3000,HeatGen!$A608)</f>
        <v>0</v>
      </c>
      <c r="P608">
        <f>SUMIFS('Energy balance options'!$G$7:$G$3000,'Energy balance options'!$B$7:$B$3000,HeatGen!P$2,'Energy balance options'!$A$7:$A$3000,HeatGen!$A608)</f>
        <v>0</v>
      </c>
      <c r="Q608">
        <f>SUMIFS('Energy balance options'!$G$7:$G$3000,'Energy balance options'!$B$7:$B$3000,HeatGen!Q$2,'Energy balance options'!$A$7:$A$3000,HeatGen!$A608)</f>
        <v>0</v>
      </c>
      <c r="R608">
        <f>SUMIFS('Energy balance options'!$G$7:$G$3000,'Energy balance options'!$B$7:$B$3000,HeatGen!R$2,'Energy balance options'!$A$7:$A$3000,HeatGen!$A608)</f>
        <v>0</v>
      </c>
      <c r="S608">
        <f>SUMIFS('Energy balance options'!$G$7:$G$3000,'Energy balance options'!$B$7:$B$3000,HeatGen!S$2,'Energy balance options'!$A$7:$A$3000,HeatGen!$A608)</f>
        <v>0</v>
      </c>
      <c r="T608">
        <f>SUMIFS('Energy balance options'!$G$7:$G$3000,'Energy balance options'!$B$7:$B$3000,HeatGen!T$2,'Energy balance options'!$A$7:$A$3000,HeatGen!$A608)</f>
        <v>0</v>
      </c>
      <c r="U608">
        <f>SUMIFS('Energy balance options'!$G$7:$G$3000,'Energy balance options'!$B$7:$B$3000,HeatGen!U$2,'Energy balance options'!$A$7:$A$3000,HeatGen!$A608)</f>
        <v>0</v>
      </c>
      <c r="V608">
        <f>SUMIFS('Energy balance options'!$G$7:$G$3000,'Energy balance options'!$B$7:$B$3000,HeatGen!V$2,'Energy balance options'!$A$7:$A$3000,HeatGen!$A608)</f>
        <v>0</v>
      </c>
      <c r="W608">
        <f>SUMIFS('Energy balance options'!$G$7:$G$3000,'Energy balance options'!$B$7:$B$3000,HeatGen!W$2,'Energy balance options'!$A$7:$A$3000,HeatGen!$A608)</f>
        <v>0</v>
      </c>
      <c r="X608">
        <f>SUMIFS('Energy balance options'!$G$7:$G$3000,'Energy balance options'!$B$7:$B$3000,HeatGen!X$2,'Energy balance options'!$A$7:$A$3000,HeatGen!$A608)</f>
        <v>0</v>
      </c>
      <c r="Y608">
        <f t="shared" si="153"/>
        <v>0</v>
      </c>
      <c r="Z608">
        <f t="shared" si="154"/>
        <v>0</v>
      </c>
      <c r="AA608">
        <f t="shared" si="155"/>
        <v>0</v>
      </c>
      <c r="AB608">
        <f t="shared" si="156"/>
        <v>0</v>
      </c>
      <c r="AC608">
        <f t="shared" si="157"/>
        <v>0</v>
      </c>
      <c r="AD608">
        <f t="shared" si="158"/>
        <v>0</v>
      </c>
      <c r="AE608">
        <f t="shared" si="159"/>
        <v>0</v>
      </c>
      <c r="AF608">
        <f t="shared" si="160"/>
        <v>0</v>
      </c>
      <c r="AG608">
        <f t="shared" si="161"/>
        <v>0</v>
      </c>
      <c r="AH608">
        <f t="shared" si="162"/>
        <v>0</v>
      </c>
      <c r="AI608">
        <f t="shared" si="163"/>
        <v>0</v>
      </c>
      <c r="AJ608">
        <f t="shared" si="164"/>
        <v>0</v>
      </c>
      <c r="AK608">
        <f t="shared" si="165"/>
        <v>0</v>
      </c>
      <c r="AL608">
        <f t="shared" si="166"/>
        <v>0</v>
      </c>
      <c r="AM608">
        <f t="shared" si="167"/>
        <v>0</v>
      </c>
      <c r="AN608">
        <f t="shared" si="168"/>
        <v>0</v>
      </c>
      <c r="AO608">
        <f t="shared" si="169"/>
        <v>0</v>
      </c>
    </row>
    <row r="609" spans="1:41" x14ac:dyDescent="0.2">
      <c r="A609" s="9">
        <f>'Cost per option'!A617</f>
        <v>0</v>
      </c>
      <c r="B609" t="str">
        <f>_xlfn.IFNA(VLOOKUP(A609,'Energy balance options'!A$7:C$3000,3,FALSE),"")</f>
        <v/>
      </c>
      <c r="C609">
        <f>SUMIFS('Energy balance options'!$F$7:$F$3000,'Energy balance options'!$B$7:$B$3000,HeatGen!C$2,'Energy balance options'!$A$7:$A$3000,HeatGen!$A609)</f>
        <v>0</v>
      </c>
      <c r="D609">
        <f>SUMIFS('Energy balance options'!$F$7:$F$3000,'Energy balance options'!$B$7:$B$3000,HeatGen!D$2,'Energy balance options'!$A$7:$A$3000,HeatGen!$A609)</f>
        <v>0</v>
      </c>
      <c r="E609">
        <f>SUMIFS('Energy balance options'!$F$7:$F$3000,'Energy balance options'!$B$7:$B$3000,HeatGen!E$2,'Energy balance options'!$A$7:$A$3000,HeatGen!$A609)</f>
        <v>0</v>
      </c>
      <c r="F609">
        <f>SUMIFS('Energy balance options'!$F$7:$F$3000,'Energy balance options'!$B$7:$B$3000,HeatGen!F$2,'Energy balance options'!$A$7:$A$3000,HeatGen!$A609)</f>
        <v>0</v>
      </c>
      <c r="G609">
        <f>SUMIFS('Energy balance options'!$F$7:$F$3000,'Energy balance options'!$B$7:$B$3000,HeatGen!G$2,'Energy balance options'!$A$7:$A$3000,HeatGen!$A609)</f>
        <v>0</v>
      </c>
      <c r="H609">
        <f>SUMIFS('Energy balance options'!$G$7:$G$3000,'Energy balance options'!$B$7:$B$3000,HeatGen!H$2,'Energy balance options'!$A$7:$A$3000,HeatGen!$A609)</f>
        <v>0</v>
      </c>
      <c r="I609">
        <f>SUMIFS('Energy balance options'!$G$7:$G$3000,'Energy balance options'!$B$7:$B$3000,HeatGen!I$2,'Energy balance options'!$A$7:$A$3000,HeatGen!$A609)</f>
        <v>0</v>
      </c>
      <c r="J609">
        <f>SUMIFS('Energy balance options'!$G$7:$G$3000,'Energy balance options'!$B$7:$B$3000,HeatGen!J$2,'Energy balance options'!$A$7:$A$3000,HeatGen!$A609)</f>
        <v>0</v>
      </c>
      <c r="K609">
        <f>SUMIFS('Energy balance options'!$G$7:$G$3000,'Energy balance options'!$B$7:$B$3000,HeatGen!K$2,'Energy balance options'!$A$7:$A$3000,HeatGen!$A609)</f>
        <v>0</v>
      </c>
      <c r="L609">
        <f>SUMIFS('Energy balance options'!$G$7:$G$3000,'Energy balance options'!$B$7:$B$3000,HeatGen!L$2,'Energy balance options'!$A$7:$A$3000,HeatGen!$A609)</f>
        <v>0</v>
      </c>
      <c r="M609">
        <f>SUMIFS('Energy balance options'!$G$7:$G$3000,'Energy balance options'!$B$7:$B$3000,HeatGen!M$2,'Energy balance options'!$A$7:$A$3000,HeatGen!$A609)</f>
        <v>0</v>
      </c>
      <c r="N609">
        <f>SUMIFS('Energy balance options'!$G$7:$G$3000,'Energy balance options'!$B$7:$B$3000,HeatGen!N$2,'Energy balance options'!$A$7:$A$3000,HeatGen!$A609)</f>
        <v>0</v>
      </c>
      <c r="O609">
        <f>SUMIFS('Energy balance options'!$G$7:$G$3000,'Energy balance options'!$B$7:$B$3000,HeatGen!O$2,'Energy balance options'!$A$7:$A$3000,HeatGen!$A609)</f>
        <v>0</v>
      </c>
      <c r="P609">
        <f>SUMIFS('Energy balance options'!$G$7:$G$3000,'Energy balance options'!$B$7:$B$3000,HeatGen!P$2,'Energy balance options'!$A$7:$A$3000,HeatGen!$A609)</f>
        <v>0</v>
      </c>
      <c r="Q609">
        <f>SUMIFS('Energy balance options'!$G$7:$G$3000,'Energy balance options'!$B$7:$B$3000,HeatGen!Q$2,'Energy balance options'!$A$7:$A$3000,HeatGen!$A609)</f>
        <v>0</v>
      </c>
      <c r="R609">
        <f>SUMIFS('Energy balance options'!$G$7:$G$3000,'Energy balance options'!$B$7:$B$3000,HeatGen!R$2,'Energy balance options'!$A$7:$A$3000,HeatGen!$A609)</f>
        <v>0</v>
      </c>
      <c r="S609">
        <f>SUMIFS('Energy balance options'!$G$7:$G$3000,'Energy balance options'!$B$7:$B$3000,HeatGen!S$2,'Energy balance options'!$A$7:$A$3000,HeatGen!$A609)</f>
        <v>0</v>
      </c>
      <c r="T609">
        <f>SUMIFS('Energy balance options'!$G$7:$G$3000,'Energy balance options'!$B$7:$B$3000,HeatGen!T$2,'Energy balance options'!$A$7:$A$3000,HeatGen!$A609)</f>
        <v>0</v>
      </c>
      <c r="U609">
        <f>SUMIFS('Energy balance options'!$G$7:$G$3000,'Energy balance options'!$B$7:$B$3000,HeatGen!U$2,'Energy balance options'!$A$7:$A$3000,HeatGen!$A609)</f>
        <v>0</v>
      </c>
      <c r="V609">
        <f>SUMIFS('Energy balance options'!$G$7:$G$3000,'Energy balance options'!$B$7:$B$3000,HeatGen!V$2,'Energy balance options'!$A$7:$A$3000,HeatGen!$A609)</f>
        <v>0</v>
      </c>
      <c r="W609">
        <f>SUMIFS('Energy balance options'!$G$7:$G$3000,'Energy balance options'!$B$7:$B$3000,HeatGen!W$2,'Energy balance options'!$A$7:$A$3000,HeatGen!$A609)</f>
        <v>0</v>
      </c>
      <c r="X609">
        <f>SUMIFS('Energy balance options'!$G$7:$G$3000,'Energy balance options'!$B$7:$B$3000,HeatGen!X$2,'Energy balance options'!$A$7:$A$3000,HeatGen!$A609)</f>
        <v>0</v>
      </c>
      <c r="Y609">
        <f t="shared" si="153"/>
        <v>0</v>
      </c>
      <c r="Z609">
        <f t="shared" si="154"/>
        <v>0</v>
      </c>
      <c r="AA609">
        <f t="shared" si="155"/>
        <v>0</v>
      </c>
      <c r="AB609">
        <f t="shared" si="156"/>
        <v>0</v>
      </c>
      <c r="AC609">
        <f t="shared" si="157"/>
        <v>0</v>
      </c>
      <c r="AD609">
        <f t="shared" si="158"/>
        <v>0</v>
      </c>
      <c r="AE609">
        <f t="shared" si="159"/>
        <v>0</v>
      </c>
      <c r="AF609">
        <f t="shared" si="160"/>
        <v>0</v>
      </c>
      <c r="AG609">
        <f t="shared" si="161"/>
        <v>0</v>
      </c>
      <c r="AH609">
        <f t="shared" si="162"/>
        <v>0</v>
      </c>
      <c r="AI609">
        <f t="shared" si="163"/>
        <v>0</v>
      </c>
      <c r="AJ609">
        <f t="shared" si="164"/>
        <v>0</v>
      </c>
      <c r="AK609">
        <f t="shared" si="165"/>
        <v>0</v>
      </c>
      <c r="AL609">
        <f t="shared" si="166"/>
        <v>0</v>
      </c>
      <c r="AM609">
        <f t="shared" si="167"/>
        <v>0</v>
      </c>
      <c r="AN609">
        <f t="shared" si="168"/>
        <v>0</v>
      </c>
      <c r="AO609">
        <f t="shared" si="169"/>
        <v>0</v>
      </c>
    </row>
    <row r="610" spans="1:41" x14ac:dyDescent="0.2">
      <c r="A610" s="9">
        <f>'Cost per option'!A618</f>
        <v>0</v>
      </c>
      <c r="B610" t="str">
        <f>_xlfn.IFNA(VLOOKUP(A610,'Energy balance options'!A$7:C$3000,3,FALSE),"")</f>
        <v/>
      </c>
      <c r="C610">
        <f>SUMIFS('Energy balance options'!$F$7:$F$3000,'Energy balance options'!$B$7:$B$3000,HeatGen!C$2,'Energy balance options'!$A$7:$A$3000,HeatGen!$A610)</f>
        <v>0</v>
      </c>
      <c r="D610">
        <f>SUMIFS('Energy balance options'!$F$7:$F$3000,'Energy balance options'!$B$7:$B$3000,HeatGen!D$2,'Energy balance options'!$A$7:$A$3000,HeatGen!$A610)</f>
        <v>0</v>
      </c>
      <c r="E610">
        <f>SUMIFS('Energy balance options'!$F$7:$F$3000,'Energy balance options'!$B$7:$B$3000,HeatGen!E$2,'Energy balance options'!$A$7:$A$3000,HeatGen!$A610)</f>
        <v>0</v>
      </c>
      <c r="F610">
        <f>SUMIFS('Energy balance options'!$F$7:$F$3000,'Energy balance options'!$B$7:$B$3000,HeatGen!F$2,'Energy balance options'!$A$7:$A$3000,HeatGen!$A610)</f>
        <v>0</v>
      </c>
      <c r="G610">
        <f>SUMIFS('Energy balance options'!$F$7:$F$3000,'Energy balance options'!$B$7:$B$3000,HeatGen!G$2,'Energy balance options'!$A$7:$A$3000,HeatGen!$A610)</f>
        <v>0</v>
      </c>
      <c r="H610">
        <f>SUMIFS('Energy balance options'!$G$7:$G$3000,'Energy balance options'!$B$7:$B$3000,HeatGen!H$2,'Energy balance options'!$A$7:$A$3000,HeatGen!$A610)</f>
        <v>0</v>
      </c>
      <c r="I610">
        <f>SUMIFS('Energy balance options'!$G$7:$G$3000,'Energy balance options'!$B$7:$B$3000,HeatGen!I$2,'Energy balance options'!$A$7:$A$3000,HeatGen!$A610)</f>
        <v>0</v>
      </c>
      <c r="J610">
        <f>SUMIFS('Energy balance options'!$G$7:$G$3000,'Energy balance options'!$B$7:$B$3000,HeatGen!J$2,'Energy balance options'!$A$7:$A$3000,HeatGen!$A610)</f>
        <v>0</v>
      </c>
      <c r="K610">
        <f>SUMIFS('Energy balance options'!$G$7:$G$3000,'Energy balance options'!$B$7:$B$3000,HeatGen!K$2,'Energy balance options'!$A$7:$A$3000,HeatGen!$A610)</f>
        <v>0</v>
      </c>
      <c r="L610">
        <f>SUMIFS('Energy balance options'!$G$7:$G$3000,'Energy balance options'!$B$7:$B$3000,HeatGen!L$2,'Energy balance options'!$A$7:$A$3000,HeatGen!$A610)</f>
        <v>0</v>
      </c>
      <c r="M610">
        <f>SUMIFS('Energy balance options'!$G$7:$G$3000,'Energy balance options'!$B$7:$B$3000,HeatGen!M$2,'Energy balance options'!$A$7:$A$3000,HeatGen!$A610)</f>
        <v>0</v>
      </c>
      <c r="N610">
        <f>SUMIFS('Energy balance options'!$G$7:$G$3000,'Energy balance options'!$B$7:$B$3000,HeatGen!N$2,'Energy balance options'!$A$7:$A$3000,HeatGen!$A610)</f>
        <v>0</v>
      </c>
      <c r="O610">
        <f>SUMIFS('Energy balance options'!$G$7:$G$3000,'Energy balance options'!$B$7:$B$3000,HeatGen!O$2,'Energy balance options'!$A$7:$A$3000,HeatGen!$A610)</f>
        <v>0</v>
      </c>
      <c r="P610">
        <f>SUMIFS('Energy balance options'!$G$7:$G$3000,'Energy balance options'!$B$7:$B$3000,HeatGen!P$2,'Energy balance options'!$A$7:$A$3000,HeatGen!$A610)</f>
        <v>0</v>
      </c>
      <c r="Q610">
        <f>SUMIFS('Energy balance options'!$G$7:$G$3000,'Energy balance options'!$B$7:$B$3000,HeatGen!Q$2,'Energy balance options'!$A$7:$A$3000,HeatGen!$A610)</f>
        <v>0</v>
      </c>
      <c r="R610">
        <f>SUMIFS('Energy balance options'!$G$7:$G$3000,'Energy balance options'!$B$7:$B$3000,HeatGen!R$2,'Energy balance options'!$A$7:$A$3000,HeatGen!$A610)</f>
        <v>0</v>
      </c>
      <c r="S610">
        <f>SUMIFS('Energy balance options'!$G$7:$G$3000,'Energy balance options'!$B$7:$B$3000,HeatGen!S$2,'Energy balance options'!$A$7:$A$3000,HeatGen!$A610)</f>
        <v>0</v>
      </c>
      <c r="T610">
        <f>SUMIFS('Energy balance options'!$G$7:$G$3000,'Energy balance options'!$B$7:$B$3000,HeatGen!T$2,'Energy balance options'!$A$7:$A$3000,HeatGen!$A610)</f>
        <v>0</v>
      </c>
      <c r="U610">
        <f>SUMIFS('Energy balance options'!$G$7:$G$3000,'Energy balance options'!$B$7:$B$3000,HeatGen!U$2,'Energy balance options'!$A$7:$A$3000,HeatGen!$A610)</f>
        <v>0</v>
      </c>
      <c r="V610">
        <f>SUMIFS('Energy balance options'!$G$7:$G$3000,'Energy balance options'!$B$7:$B$3000,HeatGen!V$2,'Energy balance options'!$A$7:$A$3000,HeatGen!$A610)</f>
        <v>0</v>
      </c>
      <c r="W610">
        <f>SUMIFS('Energy balance options'!$G$7:$G$3000,'Energy balance options'!$B$7:$B$3000,HeatGen!W$2,'Energy balance options'!$A$7:$A$3000,HeatGen!$A610)</f>
        <v>0</v>
      </c>
      <c r="X610">
        <f>SUMIFS('Energy balance options'!$G$7:$G$3000,'Energy balance options'!$B$7:$B$3000,HeatGen!X$2,'Energy balance options'!$A$7:$A$3000,HeatGen!$A610)</f>
        <v>0</v>
      </c>
      <c r="Y610">
        <f t="shared" si="153"/>
        <v>0</v>
      </c>
      <c r="Z610">
        <f t="shared" si="154"/>
        <v>0</v>
      </c>
      <c r="AA610">
        <f t="shared" si="155"/>
        <v>0</v>
      </c>
      <c r="AB610">
        <f t="shared" si="156"/>
        <v>0</v>
      </c>
      <c r="AC610">
        <f t="shared" si="157"/>
        <v>0</v>
      </c>
      <c r="AD610">
        <f t="shared" si="158"/>
        <v>0</v>
      </c>
      <c r="AE610">
        <f t="shared" si="159"/>
        <v>0</v>
      </c>
      <c r="AF610">
        <f t="shared" si="160"/>
        <v>0</v>
      </c>
      <c r="AG610">
        <f t="shared" si="161"/>
        <v>0</v>
      </c>
      <c r="AH610">
        <f t="shared" si="162"/>
        <v>0</v>
      </c>
      <c r="AI610">
        <f t="shared" si="163"/>
        <v>0</v>
      </c>
      <c r="AJ610">
        <f t="shared" si="164"/>
        <v>0</v>
      </c>
      <c r="AK610">
        <f t="shared" si="165"/>
        <v>0</v>
      </c>
      <c r="AL610">
        <f t="shared" si="166"/>
        <v>0</v>
      </c>
      <c r="AM610">
        <f t="shared" si="167"/>
        <v>0</v>
      </c>
      <c r="AN610">
        <f t="shared" si="168"/>
        <v>0</v>
      </c>
      <c r="AO610">
        <f t="shared" si="169"/>
        <v>0</v>
      </c>
    </row>
    <row r="611" spans="1:41" x14ac:dyDescent="0.2">
      <c r="A611" s="9">
        <f>'Cost per option'!A619</f>
        <v>0</v>
      </c>
      <c r="B611" t="str">
        <f>_xlfn.IFNA(VLOOKUP(A611,'Energy balance options'!A$7:C$3000,3,FALSE),"")</f>
        <v/>
      </c>
      <c r="C611">
        <f>SUMIFS('Energy balance options'!$F$7:$F$3000,'Energy balance options'!$B$7:$B$3000,HeatGen!C$2,'Energy balance options'!$A$7:$A$3000,HeatGen!$A611)</f>
        <v>0</v>
      </c>
      <c r="D611">
        <f>SUMIFS('Energy balance options'!$F$7:$F$3000,'Energy balance options'!$B$7:$B$3000,HeatGen!D$2,'Energy balance options'!$A$7:$A$3000,HeatGen!$A611)</f>
        <v>0</v>
      </c>
      <c r="E611">
        <f>SUMIFS('Energy balance options'!$F$7:$F$3000,'Energy balance options'!$B$7:$B$3000,HeatGen!E$2,'Energy balance options'!$A$7:$A$3000,HeatGen!$A611)</f>
        <v>0</v>
      </c>
      <c r="F611">
        <f>SUMIFS('Energy balance options'!$F$7:$F$3000,'Energy balance options'!$B$7:$B$3000,HeatGen!F$2,'Energy balance options'!$A$7:$A$3000,HeatGen!$A611)</f>
        <v>0</v>
      </c>
      <c r="G611">
        <f>SUMIFS('Energy balance options'!$F$7:$F$3000,'Energy balance options'!$B$7:$B$3000,HeatGen!G$2,'Energy balance options'!$A$7:$A$3000,HeatGen!$A611)</f>
        <v>0</v>
      </c>
      <c r="H611">
        <f>SUMIFS('Energy balance options'!$G$7:$G$3000,'Energy balance options'!$B$7:$B$3000,HeatGen!H$2,'Energy balance options'!$A$7:$A$3000,HeatGen!$A611)</f>
        <v>0</v>
      </c>
      <c r="I611">
        <f>SUMIFS('Energy balance options'!$G$7:$G$3000,'Energy balance options'!$B$7:$B$3000,HeatGen!I$2,'Energy balance options'!$A$7:$A$3000,HeatGen!$A611)</f>
        <v>0</v>
      </c>
      <c r="J611">
        <f>SUMIFS('Energy balance options'!$G$7:$G$3000,'Energy balance options'!$B$7:$B$3000,HeatGen!J$2,'Energy balance options'!$A$7:$A$3000,HeatGen!$A611)</f>
        <v>0</v>
      </c>
      <c r="K611">
        <f>SUMIFS('Energy balance options'!$G$7:$G$3000,'Energy balance options'!$B$7:$B$3000,HeatGen!K$2,'Energy balance options'!$A$7:$A$3000,HeatGen!$A611)</f>
        <v>0</v>
      </c>
      <c r="L611">
        <f>SUMIFS('Energy balance options'!$G$7:$G$3000,'Energy balance options'!$B$7:$B$3000,HeatGen!L$2,'Energy balance options'!$A$7:$A$3000,HeatGen!$A611)</f>
        <v>0</v>
      </c>
      <c r="M611">
        <f>SUMIFS('Energy balance options'!$G$7:$G$3000,'Energy balance options'!$B$7:$B$3000,HeatGen!M$2,'Energy balance options'!$A$7:$A$3000,HeatGen!$A611)</f>
        <v>0</v>
      </c>
      <c r="N611">
        <f>SUMIFS('Energy balance options'!$G$7:$G$3000,'Energy balance options'!$B$7:$B$3000,HeatGen!N$2,'Energy balance options'!$A$7:$A$3000,HeatGen!$A611)</f>
        <v>0</v>
      </c>
      <c r="O611">
        <f>SUMIFS('Energy balance options'!$G$7:$G$3000,'Energy balance options'!$B$7:$B$3000,HeatGen!O$2,'Energy balance options'!$A$7:$A$3000,HeatGen!$A611)</f>
        <v>0</v>
      </c>
      <c r="P611">
        <f>SUMIFS('Energy balance options'!$G$7:$G$3000,'Energy balance options'!$B$7:$B$3000,HeatGen!P$2,'Energy balance options'!$A$7:$A$3000,HeatGen!$A611)</f>
        <v>0</v>
      </c>
      <c r="Q611">
        <f>SUMIFS('Energy balance options'!$G$7:$G$3000,'Energy balance options'!$B$7:$B$3000,HeatGen!Q$2,'Energy balance options'!$A$7:$A$3000,HeatGen!$A611)</f>
        <v>0</v>
      </c>
      <c r="R611">
        <f>SUMIFS('Energy balance options'!$G$7:$G$3000,'Energy balance options'!$B$7:$B$3000,HeatGen!R$2,'Energy balance options'!$A$7:$A$3000,HeatGen!$A611)</f>
        <v>0</v>
      </c>
      <c r="S611">
        <f>SUMIFS('Energy balance options'!$G$7:$G$3000,'Energy balance options'!$B$7:$B$3000,HeatGen!S$2,'Energy balance options'!$A$7:$A$3000,HeatGen!$A611)</f>
        <v>0</v>
      </c>
      <c r="T611">
        <f>SUMIFS('Energy balance options'!$G$7:$G$3000,'Energy balance options'!$B$7:$B$3000,HeatGen!T$2,'Energy balance options'!$A$7:$A$3000,HeatGen!$A611)</f>
        <v>0</v>
      </c>
      <c r="U611">
        <f>SUMIFS('Energy balance options'!$G$7:$G$3000,'Energy balance options'!$B$7:$B$3000,HeatGen!U$2,'Energy balance options'!$A$7:$A$3000,HeatGen!$A611)</f>
        <v>0</v>
      </c>
      <c r="V611">
        <f>SUMIFS('Energy balance options'!$G$7:$G$3000,'Energy balance options'!$B$7:$B$3000,HeatGen!V$2,'Energy balance options'!$A$7:$A$3000,HeatGen!$A611)</f>
        <v>0</v>
      </c>
      <c r="W611">
        <f>SUMIFS('Energy balance options'!$G$7:$G$3000,'Energy balance options'!$B$7:$B$3000,HeatGen!W$2,'Energy balance options'!$A$7:$A$3000,HeatGen!$A611)</f>
        <v>0</v>
      </c>
      <c r="X611">
        <f>SUMIFS('Energy balance options'!$G$7:$G$3000,'Energy balance options'!$B$7:$B$3000,HeatGen!X$2,'Energy balance options'!$A$7:$A$3000,HeatGen!$A611)</f>
        <v>0</v>
      </c>
      <c r="Y611">
        <f t="shared" si="153"/>
        <v>0</v>
      </c>
      <c r="Z611">
        <f t="shared" si="154"/>
        <v>0</v>
      </c>
      <c r="AA611">
        <f t="shared" si="155"/>
        <v>0</v>
      </c>
      <c r="AB611">
        <f t="shared" si="156"/>
        <v>0</v>
      </c>
      <c r="AC611">
        <f t="shared" si="157"/>
        <v>0</v>
      </c>
      <c r="AD611">
        <f t="shared" si="158"/>
        <v>0</v>
      </c>
      <c r="AE611">
        <f t="shared" si="159"/>
        <v>0</v>
      </c>
      <c r="AF611">
        <f t="shared" si="160"/>
        <v>0</v>
      </c>
      <c r="AG611">
        <f t="shared" si="161"/>
        <v>0</v>
      </c>
      <c r="AH611">
        <f t="shared" si="162"/>
        <v>0</v>
      </c>
      <c r="AI611">
        <f t="shared" si="163"/>
        <v>0</v>
      </c>
      <c r="AJ611">
        <f t="shared" si="164"/>
        <v>0</v>
      </c>
      <c r="AK611">
        <f t="shared" si="165"/>
        <v>0</v>
      </c>
      <c r="AL611">
        <f t="shared" si="166"/>
        <v>0</v>
      </c>
      <c r="AM611">
        <f t="shared" si="167"/>
        <v>0</v>
      </c>
      <c r="AN611">
        <f t="shared" si="168"/>
        <v>0</v>
      </c>
      <c r="AO611">
        <f t="shared" si="169"/>
        <v>0</v>
      </c>
    </row>
    <row r="612" spans="1:41" x14ac:dyDescent="0.2">
      <c r="A612" s="9">
        <f>'Cost per option'!A620</f>
        <v>0</v>
      </c>
      <c r="B612" t="str">
        <f>_xlfn.IFNA(VLOOKUP(A612,'Energy balance options'!A$7:C$3000,3,FALSE),"")</f>
        <v/>
      </c>
      <c r="C612">
        <f>SUMIFS('Energy balance options'!$F$7:$F$3000,'Energy balance options'!$B$7:$B$3000,HeatGen!C$2,'Energy balance options'!$A$7:$A$3000,HeatGen!$A612)</f>
        <v>0</v>
      </c>
      <c r="D612">
        <f>SUMIFS('Energy balance options'!$F$7:$F$3000,'Energy balance options'!$B$7:$B$3000,HeatGen!D$2,'Energy balance options'!$A$7:$A$3000,HeatGen!$A612)</f>
        <v>0</v>
      </c>
      <c r="E612">
        <f>SUMIFS('Energy balance options'!$F$7:$F$3000,'Energy balance options'!$B$7:$B$3000,HeatGen!E$2,'Energy balance options'!$A$7:$A$3000,HeatGen!$A612)</f>
        <v>0</v>
      </c>
      <c r="F612">
        <f>SUMIFS('Energy balance options'!$F$7:$F$3000,'Energy balance options'!$B$7:$B$3000,HeatGen!F$2,'Energy balance options'!$A$7:$A$3000,HeatGen!$A612)</f>
        <v>0</v>
      </c>
      <c r="G612">
        <f>SUMIFS('Energy balance options'!$F$7:$F$3000,'Energy balance options'!$B$7:$B$3000,HeatGen!G$2,'Energy balance options'!$A$7:$A$3000,HeatGen!$A612)</f>
        <v>0</v>
      </c>
      <c r="H612">
        <f>SUMIFS('Energy balance options'!$G$7:$G$3000,'Energy balance options'!$B$7:$B$3000,HeatGen!H$2,'Energy balance options'!$A$7:$A$3000,HeatGen!$A612)</f>
        <v>0</v>
      </c>
      <c r="I612">
        <f>SUMIFS('Energy balance options'!$G$7:$G$3000,'Energy balance options'!$B$7:$B$3000,HeatGen!I$2,'Energy balance options'!$A$7:$A$3000,HeatGen!$A612)</f>
        <v>0</v>
      </c>
      <c r="J612">
        <f>SUMIFS('Energy balance options'!$G$7:$G$3000,'Energy balance options'!$B$7:$B$3000,HeatGen!J$2,'Energy balance options'!$A$7:$A$3000,HeatGen!$A612)</f>
        <v>0</v>
      </c>
      <c r="K612">
        <f>SUMIFS('Energy balance options'!$G$7:$G$3000,'Energy balance options'!$B$7:$B$3000,HeatGen!K$2,'Energy balance options'!$A$7:$A$3000,HeatGen!$A612)</f>
        <v>0</v>
      </c>
      <c r="L612">
        <f>SUMIFS('Energy balance options'!$G$7:$G$3000,'Energy balance options'!$B$7:$B$3000,HeatGen!L$2,'Energy balance options'!$A$7:$A$3000,HeatGen!$A612)</f>
        <v>0</v>
      </c>
      <c r="M612">
        <f>SUMIFS('Energy balance options'!$G$7:$G$3000,'Energy balance options'!$B$7:$B$3000,HeatGen!M$2,'Energy balance options'!$A$7:$A$3000,HeatGen!$A612)</f>
        <v>0</v>
      </c>
      <c r="N612">
        <f>SUMIFS('Energy balance options'!$G$7:$G$3000,'Energy balance options'!$B$7:$B$3000,HeatGen!N$2,'Energy balance options'!$A$7:$A$3000,HeatGen!$A612)</f>
        <v>0</v>
      </c>
      <c r="O612">
        <f>SUMIFS('Energy balance options'!$G$7:$G$3000,'Energy balance options'!$B$7:$B$3000,HeatGen!O$2,'Energy balance options'!$A$7:$A$3000,HeatGen!$A612)</f>
        <v>0</v>
      </c>
      <c r="P612">
        <f>SUMIFS('Energy balance options'!$G$7:$G$3000,'Energy balance options'!$B$7:$B$3000,HeatGen!P$2,'Energy balance options'!$A$7:$A$3000,HeatGen!$A612)</f>
        <v>0</v>
      </c>
      <c r="Q612">
        <f>SUMIFS('Energy balance options'!$G$7:$G$3000,'Energy balance options'!$B$7:$B$3000,HeatGen!Q$2,'Energy balance options'!$A$7:$A$3000,HeatGen!$A612)</f>
        <v>0</v>
      </c>
      <c r="R612">
        <f>SUMIFS('Energy balance options'!$G$7:$G$3000,'Energy balance options'!$B$7:$B$3000,HeatGen!R$2,'Energy balance options'!$A$7:$A$3000,HeatGen!$A612)</f>
        <v>0</v>
      </c>
      <c r="S612">
        <f>SUMIFS('Energy balance options'!$G$7:$G$3000,'Energy balance options'!$B$7:$B$3000,HeatGen!S$2,'Energy balance options'!$A$7:$A$3000,HeatGen!$A612)</f>
        <v>0</v>
      </c>
      <c r="T612">
        <f>SUMIFS('Energy balance options'!$G$7:$G$3000,'Energy balance options'!$B$7:$B$3000,HeatGen!T$2,'Energy balance options'!$A$7:$A$3000,HeatGen!$A612)</f>
        <v>0</v>
      </c>
      <c r="U612">
        <f>SUMIFS('Energy balance options'!$G$7:$G$3000,'Energy balance options'!$B$7:$B$3000,HeatGen!U$2,'Energy balance options'!$A$7:$A$3000,HeatGen!$A612)</f>
        <v>0</v>
      </c>
      <c r="V612">
        <f>SUMIFS('Energy balance options'!$G$7:$G$3000,'Energy balance options'!$B$7:$B$3000,HeatGen!V$2,'Energy balance options'!$A$7:$A$3000,HeatGen!$A612)</f>
        <v>0</v>
      </c>
      <c r="W612">
        <f>SUMIFS('Energy balance options'!$G$7:$G$3000,'Energy balance options'!$B$7:$B$3000,HeatGen!W$2,'Energy balance options'!$A$7:$A$3000,HeatGen!$A612)</f>
        <v>0</v>
      </c>
      <c r="X612">
        <f>SUMIFS('Energy balance options'!$G$7:$G$3000,'Energy balance options'!$B$7:$B$3000,HeatGen!X$2,'Energy balance options'!$A$7:$A$3000,HeatGen!$A612)</f>
        <v>0</v>
      </c>
      <c r="Y612">
        <f t="shared" si="153"/>
        <v>0</v>
      </c>
      <c r="Z612">
        <f t="shared" si="154"/>
        <v>0</v>
      </c>
      <c r="AA612">
        <f t="shared" si="155"/>
        <v>0</v>
      </c>
      <c r="AB612">
        <f t="shared" si="156"/>
        <v>0</v>
      </c>
      <c r="AC612">
        <f t="shared" si="157"/>
        <v>0</v>
      </c>
      <c r="AD612">
        <f t="shared" si="158"/>
        <v>0</v>
      </c>
      <c r="AE612">
        <f t="shared" si="159"/>
        <v>0</v>
      </c>
      <c r="AF612">
        <f t="shared" si="160"/>
        <v>0</v>
      </c>
      <c r="AG612">
        <f t="shared" si="161"/>
        <v>0</v>
      </c>
      <c r="AH612">
        <f t="shared" si="162"/>
        <v>0</v>
      </c>
      <c r="AI612">
        <f t="shared" si="163"/>
        <v>0</v>
      </c>
      <c r="AJ612">
        <f t="shared" si="164"/>
        <v>0</v>
      </c>
      <c r="AK612">
        <f t="shared" si="165"/>
        <v>0</v>
      </c>
      <c r="AL612">
        <f t="shared" si="166"/>
        <v>0</v>
      </c>
      <c r="AM612">
        <f t="shared" si="167"/>
        <v>0</v>
      </c>
      <c r="AN612">
        <f t="shared" si="168"/>
        <v>0</v>
      </c>
      <c r="AO612">
        <f t="shared" si="169"/>
        <v>0</v>
      </c>
    </row>
    <row r="613" spans="1:41" x14ac:dyDescent="0.2">
      <c r="A613" s="9">
        <f>'Cost per option'!A621</f>
        <v>0</v>
      </c>
      <c r="B613" t="str">
        <f>_xlfn.IFNA(VLOOKUP(A613,'Energy balance options'!A$7:C$3000,3,FALSE),"")</f>
        <v/>
      </c>
      <c r="C613">
        <f>SUMIFS('Energy balance options'!$F$7:$F$3000,'Energy balance options'!$B$7:$B$3000,HeatGen!C$2,'Energy balance options'!$A$7:$A$3000,HeatGen!$A613)</f>
        <v>0</v>
      </c>
      <c r="D613">
        <f>SUMIFS('Energy balance options'!$F$7:$F$3000,'Energy balance options'!$B$7:$B$3000,HeatGen!D$2,'Energy balance options'!$A$7:$A$3000,HeatGen!$A613)</f>
        <v>0</v>
      </c>
      <c r="E613">
        <f>SUMIFS('Energy balance options'!$F$7:$F$3000,'Energy balance options'!$B$7:$B$3000,HeatGen!E$2,'Energy balance options'!$A$7:$A$3000,HeatGen!$A613)</f>
        <v>0</v>
      </c>
      <c r="F613">
        <f>SUMIFS('Energy balance options'!$F$7:$F$3000,'Energy balance options'!$B$7:$B$3000,HeatGen!F$2,'Energy balance options'!$A$7:$A$3000,HeatGen!$A613)</f>
        <v>0</v>
      </c>
      <c r="G613">
        <f>SUMIFS('Energy balance options'!$F$7:$F$3000,'Energy balance options'!$B$7:$B$3000,HeatGen!G$2,'Energy balance options'!$A$7:$A$3000,HeatGen!$A613)</f>
        <v>0</v>
      </c>
      <c r="H613">
        <f>SUMIFS('Energy balance options'!$G$7:$G$3000,'Energy balance options'!$B$7:$B$3000,HeatGen!H$2,'Energy balance options'!$A$7:$A$3000,HeatGen!$A613)</f>
        <v>0</v>
      </c>
      <c r="I613">
        <f>SUMIFS('Energy balance options'!$G$7:$G$3000,'Energy balance options'!$B$7:$B$3000,HeatGen!I$2,'Energy balance options'!$A$7:$A$3000,HeatGen!$A613)</f>
        <v>0</v>
      </c>
      <c r="J613">
        <f>SUMIFS('Energy balance options'!$G$7:$G$3000,'Energy balance options'!$B$7:$B$3000,HeatGen!J$2,'Energy balance options'!$A$7:$A$3000,HeatGen!$A613)</f>
        <v>0</v>
      </c>
      <c r="K613">
        <f>SUMIFS('Energy balance options'!$G$7:$G$3000,'Energy balance options'!$B$7:$B$3000,HeatGen!K$2,'Energy balance options'!$A$7:$A$3000,HeatGen!$A613)</f>
        <v>0</v>
      </c>
      <c r="L613">
        <f>SUMIFS('Energy balance options'!$G$7:$G$3000,'Energy balance options'!$B$7:$B$3000,HeatGen!L$2,'Energy balance options'!$A$7:$A$3000,HeatGen!$A613)</f>
        <v>0</v>
      </c>
      <c r="M613">
        <f>SUMIFS('Energy balance options'!$G$7:$G$3000,'Energy balance options'!$B$7:$B$3000,HeatGen!M$2,'Energy balance options'!$A$7:$A$3000,HeatGen!$A613)</f>
        <v>0</v>
      </c>
      <c r="N613">
        <f>SUMIFS('Energy balance options'!$G$7:$G$3000,'Energy balance options'!$B$7:$B$3000,HeatGen!N$2,'Energy balance options'!$A$7:$A$3000,HeatGen!$A613)</f>
        <v>0</v>
      </c>
      <c r="O613">
        <f>SUMIFS('Energy balance options'!$G$7:$G$3000,'Energy balance options'!$B$7:$B$3000,HeatGen!O$2,'Energy balance options'!$A$7:$A$3000,HeatGen!$A613)</f>
        <v>0</v>
      </c>
      <c r="P613">
        <f>SUMIFS('Energy balance options'!$G$7:$G$3000,'Energy balance options'!$B$7:$B$3000,HeatGen!P$2,'Energy balance options'!$A$7:$A$3000,HeatGen!$A613)</f>
        <v>0</v>
      </c>
      <c r="Q613">
        <f>SUMIFS('Energy balance options'!$G$7:$G$3000,'Energy balance options'!$B$7:$B$3000,HeatGen!Q$2,'Energy balance options'!$A$7:$A$3000,HeatGen!$A613)</f>
        <v>0</v>
      </c>
      <c r="R613">
        <f>SUMIFS('Energy balance options'!$G$7:$G$3000,'Energy balance options'!$B$7:$B$3000,HeatGen!R$2,'Energy balance options'!$A$7:$A$3000,HeatGen!$A613)</f>
        <v>0</v>
      </c>
      <c r="S613">
        <f>SUMIFS('Energy balance options'!$G$7:$G$3000,'Energy balance options'!$B$7:$B$3000,HeatGen!S$2,'Energy balance options'!$A$7:$A$3000,HeatGen!$A613)</f>
        <v>0</v>
      </c>
      <c r="T613">
        <f>SUMIFS('Energy balance options'!$G$7:$G$3000,'Energy balance options'!$B$7:$B$3000,HeatGen!T$2,'Energy balance options'!$A$7:$A$3000,HeatGen!$A613)</f>
        <v>0</v>
      </c>
      <c r="U613">
        <f>SUMIFS('Energy balance options'!$G$7:$G$3000,'Energy balance options'!$B$7:$B$3000,HeatGen!U$2,'Energy balance options'!$A$7:$A$3000,HeatGen!$A613)</f>
        <v>0</v>
      </c>
      <c r="V613">
        <f>SUMIFS('Energy balance options'!$G$7:$G$3000,'Energy balance options'!$B$7:$B$3000,HeatGen!V$2,'Energy balance options'!$A$7:$A$3000,HeatGen!$A613)</f>
        <v>0</v>
      </c>
      <c r="W613">
        <f>SUMIFS('Energy balance options'!$G$7:$G$3000,'Energy balance options'!$B$7:$B$3000,HeatGen!W$2,'Energy balance options'!$A$7:$A$3000,HeatGen!$A613)</f>
        <v>0</v>
      </c>
      <c r="X613">
        <f>SUMIFS('Energy balance options'!$G$7:$G$3000,'Energy balance options'!$B$7:$B$3000,HeatGen!X$2,'Energy balance options'!$A$7:$A$3000,HeatGen!$A613)</f>
        <v>0</v>
      </c>
      <c r="Y613">
        <f t="shared" si="153"/>
        <v>0</v>
      </c>
      <c r="Z613">
        <f t="shared" si="154"/>
        <v>0</v>
      </c>
      <c r="AA613">
        <f t="shared" si="155"/>
        <v>0</v>
      </c>
      <c r="AB613">
        <f t="shared" si="156"/>
        <v>0</v>
      </c>
      <c r="AC613">
        <f t="shared" si="157"/>
        <v>0</v>
      </c>
      <c r="AD613">
        <f t="shared" si="158"/>
        <v>0</v>
      </c>
      <c r="AE613">
        <f t="shared" si="159"/>
        <v>0</v>
      </c>
      <c r="AF613">
        <f t="shared" si="160"/>
        <v>0</v>
      </c>
      <c r="AG613">
        <f t="shared" si="161"/>
        <v>0</v>
      </c>
      <c r="AH613">
        <f t="shared" si="162"/>
        <v>0</v>
      </c>
      <c r="AI613">
        <f t="shared" si="163"/>
        <v>0</v>
      </c>
      <c r="AJ613">
        <f t="shared" si="164"/>
        <v>0</v>
      </c>
      <c r="AK613">
        <f t="shared" si="165"/>
        <v>0</v>
      </c>
      <c r="AL613">
        <f t="shared" si="166"/>
        <v>0</v>
      </c>
      <c r="AM613">
        <f t="shared" si="167"/>
        <v>0</v>
      </c>
      <c r="AN613">
        <f t="shared" si="168"/>
        <v>0</v>
      </c>
      <c r="AO613">
        <f t="shared" si="169"/>
        <v>0</v>
      </c>
    </row>
    <row r="614" spans="1:41" x14ac:dyDescent="0.2">
      <c r="A614" s="9">
        <f>'Cost per option'!A622</f>
        <v>0</v>
      </c>
      <c r="B614" t="str">
        <f>_xlfn.IFNA(VLOOKUP(A614,'Energy balance options'!A$7:C$3000,3,FALSE),"")</f>
        <v/>
      </c>
      <c r="C614">
        <f>SUMIFS('Energy balance options'!$F$7:$F$3000,'Energy balance options'!$B$7:$B$3000,HeatGen!C$2,'Energy balance options'!$A$7:$A$3000,HeatGen!$A614)</f>
        <v>0</v>
      </c>
      <c r="D614">
        <f>SUMIFS('Energy balance options'!$F$7:$F$3000,'Energy balance options'!$B$7:$B$3000,HeatGen!D$2,'Energy balance options'!$A$7:$A$3000,HeatGen!$A614)</f>
        <v>0</v>
      </c>
      <c r="E614">
        <f>SUMIFS('Energy balance options'!$F$7:$F$3000,'Energy balance options'!$B$7:$B$3000,HeatGen!E$2,'Energy balance options'!$A$7:$A$3000,HeatGen!$A614)</f>
        <v>0</v>
      </c>
      <c r="F614">
        <f>SUMIFS('Energy balance options'!$F$7:$F$3000,'Energy balance options'!$B$7:$B$3000,HeatGen!F$2,'Energy balance options'!$A$7:$A$3000,HeatGen!$A614)</f>
        <v>0</v>
      </c>
      <c r="G614">
        <f>SUMIFS('Energy balance options'!$F$7:$F$3000,'Energy balance options'!$B$7:$B$3000,HeatGen!G$2,'Energy balance options'!$A$7:$A$3000,HeatGen!$A614)</f>
        <v>0</v>
      </c>
      <c r="H614">
        <f>SUMIFS('Energy balance options'!$G$7:$G$3000,'Energy balance options'!$B$7:$B$3000,HeatGen!H$2,'Energy balance options'!$A$7:$A$3000,HeatGen!$A614)</f>
        <v>0</v>
      </c>
      <c r="I614">
        <f>SUMIFS('Energy balance options'!$G$7:$G$3000,'Energy balance options'!$B$7:$B$3000,HeatGen!I$2,'Energy balance options'!$A$7:$A$3000,HeatGen!$A614)</f>
        <v>0</v>
      </c>
      <c r="J614">
        <f>SUMIFS('Energy balance options'!$G$7:$G$3000,'Energy balance options'!$B$7:$B$3000,HeatGen!J$2,'Energy balance options'!$A$7:$A$3000,HeatGen!$A614)</f>
        <v>0</v>
      </c>
      <c r="K614">
        <f>SUMIFS('Energy balance options'!$G$7:$G$3000,'Energy balance options'!$B$7:$B$3000,HeatGen!K$2,'Energy balance options'!$A$7:$A$3000,HeatGen!$A614)</f>
        <v>0</v>
      </c>
      <c r="L614">
        <f>SUMIFS('Energy balance options'!$G$7:$G$3000,'Energy balance options'!$B$7:$B$3000,HeatGen!L$2,'Energy balance options'!$A$7:$A$3000,HeatGen!$A614)</f>
        <v>0</v>
      </c>
      <c r="M614">
        <f>SUMIFS('Energy balance options'!$G$7:$G$3000,'Energy balance options'!$B$7:$B$3000,HeatGen!M$2,'Energy balance options'!$A$7:$A$3000,HeatGen!$A614)</f>
        <v>0</v>
      </c>
      <c r="N614">
        <f>SUMIFS('Energy balance options'!$G$7:$G$3000,'Energy balance options'!$B$7:$B$3000,HeatGen!N$2,'Energy balance options'!$A$7:$A$3000,HeatGen!$A614)</f>
        <v>0</v>
      </c>
      <c r="O614">
        <f>SUMIFS('Energy balance options'!$G$7:$G$3000,'Energy balance options'!$B$7:$B$3000,HeatGen!O$2,'Energy balance options'!$A$7:$A$3000,HeatGen!$A614)</f>
        <v>0</v>
      </c>
      <c r="P614">
        <f>SUMIFS('Energy balance options'!$G$7:$G$3000,'Energy balance options'!$B$7:$B$3000,HeatGen!P$2,'Energy balance options'!$A$7:$A$3000,HeatGen!$A614)</f>
        <v>0</v>
      </c>
      <c r="Q614">
        <f>SUMIFS('Energy balance options'!$G$7:$G$3000,'Energy balance options'!$B$7:$B$3000,HeatGen!Q$2,'Energy balance options'!$A$7:$A$3000,HeatGen!$A614)</f>
        <v>0</v>
      </c>
      <c r="R614">
        <f>SUMIFS('Energy balance options'!$G$7:$G$3000,'Energy balance options'!$B$7:$B$3000,HeatGen!R$2,'Energy balance options'!$A$7:$A$3000,HeatGen!$A614)</f>
        <v>0</v>
      </c>
      <c r="S614">
        <f>SUMIFS('Energy balance options'!$G$7:$G$3000,'Energy balance options'!$B$7:$B$3000,HeatGen!S$2,'Energy balance options'!$A$7:$A$3000,HeatGen!$A614)</f>
        <v>0</v>
      </c>
      <c r="T614">
        <f>SUMIFS('Energy balance options'!$G$7:$G$3000,'Energy balance options'!$B$7:$B$3000,HeatGen!T$2,'Energy balance options'!$A$7:$A$3000,HeatGen!$A614)</f>
        <v>0</v>
      </c>
      <c r="U614">
        <f>SUMIFS('Energy balance options'!$G$7:$G$3000,'Energy balance options'!$B$7:$B$3000,HeatGen!U$2,'Energy balance options'!$A$7:$A$3000,HeatGen!$A614)</f>
        <v>0</v>
      </c>
      <c r="V614">
        <f>SUMIFS('Energy balance options'!$G$7:$G$3000,'Energy balance options'!$B$7:$B$3000,HeatGen!V$2,'Energy balance options'!$A$7:$A$3000,HeatGen!$A614)</f>
        <v>0</v>
      </c>
      <c r="W614">
        <f>SUMIFS('Energy balance options'!$G$7:$G$3000,'Energy balance options'!$B$7:$B$3000,HeatGen!W$2,'Energy balance options'!$A$7:$A$3000,HeatGen!$A614)</f>
        <v>0</v>
      </c>
      <c r="X614">
        <f>SUMIFS('Energy balance options'!$G$7:$G$3000,'Energy balance options'!$B$7:$B$3000,HeatGen!X$2,'Energy balance options'!$A$7:$A$3000,HeatGen!$A614)</f>
        <v>0</v>
      </c>
      <c r="Y614">
        <f t="shared" si="153"/>
        <v>0</v>
      </c>
      <c r="Z614">
        <f t="shared" si="154"/>
        <v>0</v>
      </c>
      <c r="AA614">
        <f t="shared" si="155"/>
        <v>0</v>
      </c>
      <c r="AB614">
        <f t="shared" si="156"/>
        <v>0</v>
      </c>
      <c r="AC614">
        <f t="shared" si="157"/>
        <v>0</v>
      </c>
      <c r="AD614">
        <f t="shared" si="158"/>
        <v>0</v>
      </c>
      <c r="AE614">
        <f t="shared" si="159"/>
        <v>0</v>
      </c>
      <c r="AF614">
        <f t="shared" si="160"/>
        <v>0</v>
      </c>
      <c r="AG614">
        <f t="shared" si="161"/>
        <v>0</v>
      </c>
      <c r="AH614">
        <f t="shared" si="162"/>
        <v>0</v>
      </c>
      <c r="AI614">
        <f t="shared" si="163"/>
        <v>0</v>
      </c>
      <c r="AJ614">
        <f t="shared" si="164"/>
        <v>0</v>
      </c>
      <c r="AK614">
        <f t="shared" si="165"/>
        <v>0</v>
      </c>
      <c r="AL614">
        <f t="shared" si="166"/>
        <v>0</v>
      </c>
      <c r="AM614">
        <f t="shared" si="167"/>
        <v>0</v>
      </c>
      <c r="AN614">
        <f t="shared" si="168"/>
        <v>0</v>
      </c>
      <c r="AO614">
        <f t="shared" si="169"/>
        <v>0</v>
      </c>
    </row>
    <row r="615" spans="1:41" x14ac:dyDescent="0.2">
      <c r="A615" s="9">
        <f>'Cost per option'!A623</f>
        <v>0</v>
      </c>
      <c r="B615" t="str">
        <f>_xlfn.IFNA(VLOOKUP(A615,'Energy balance options'!A$7:C$3000,3,FALSE),"")</f>
        <v/>
      </c>
      <c r="C615">
        <f>SUMIFS('Energy balance options'!$F$7:$F$3000,'Energy balance options'!$B$7:$B$3000,HeatGen!C$2,'Energy balance options'!$A$7:$A$3000,HeatGen!$A615)</f>
        <v>0</v>
      </c>
      <c r="D615">
        <f>SUMIFS('Energy balance options'!$F$7:$F$3000,'Energy balance options'!$B$7:$B$3000,HeatGen!D$2,'Energy balance options'!$A$7:$A$3000,HeatGen!$A615)</f>
        <v>0</v>
      </c>
      <c r="E615">
        <f>SUMIFS('Energy balance options'!$F$7:$F$3000,'Energy balance options'!$B$7:$B$3000,HeatGen!E$2,'Energy balance options'!$A$7:$A$3000,HeatGen!$A615)</f>
        <v>0</v>
      </c>
      <c r="F615">
        <f>SUMIFS('Energy balance options'!$F$7:$F$3000,'Energy balance options'!$B$7:$B$3000,HeatGen!F$2,'Energy balance options'!$A$7:$A$3000,HeatGen!$A615)</f>
        <v>0</v>
      </c>
      <c r="G615">
        <f>SUMIFS('Energy balance options'!$F$7:$F$3000,'Energy balance options'!$B$7:$B$3000,HeatGen!G$2,'Energy balance options'!$A$7:$A$3000,HeatGen!$A615)</f>
        <v>0</v>
      </c>
      <c r="H615">
        <f>SUMIFS('Energy balance options'!$G$7:$G$3000,'Energy balance options'!$B$7:$B$3000,HeatGen!H$2,'Energy balance options'!$A$7:$A$3000,HeatGen!$A615)</f>
        <v>0</v>
      </c>
      <c r="I615">
        <f>SUMIFS('Energy balance options'!$G$7:$G$3000,'Energy balance options'!$B$7:$B$3000,HeatGen!I$2,'Energy balance options'!$A$7:$A$3000,HeatGen!$A615)</f>
        <v>0</v>
      </c>
      <c r="J615">
        <f>SUMIFS('Energy balance options'!$G$7:$G$3000,'Energy balance options'!$B$7:$B$3000,HeatGen!J$2,'Energy balance options'!$A$7:$A$3000,HeatGen!$A615)</f>
        <v>0</v>
      </c>
      <c r="K615">
        <f>SUMIFS('Energy balance options'!$G$7:$G$3000,'Energy balance options'!$B$7:$B$3000,HeatGen!K$2,'Energy balance options'!$A$7:$A$3000,HeatGen!$A615)</f>
        <v>0</v>
      </c>
      <c r="L615">
        <f>SUMIFS('Energy balance options'!$G$7:$G$3000,'Energy balance options'!$B$7:$B$3000,HeatGen!L$2,'Energy balance options'!$A$7:$A$3000,HeatGen!$A615)</f>
        <v>0</v>
      </c>
      <c r="M615">
        <f>SUMIFS('Energy balance options'!$G$7:$G$3000,'Energy balance options'!$B$7:$B$3000,HeatGen!M$2,'Energy balance options'!$A$7:$A$3000,HeatGen!$A615)</f>
        <v>0</v>
      </c>
      <c r="N615">
        <f>SUMIFS('Energy balance options'!$G$7:$G$3000,'Energy balance options'!$B$7:$B$3000,HeatGen!N$2,'Energy balance options'!$A$7:$A$3000,HeatGen!$A615)</f>
        <v>0</v>
      </c>
      <c r="O615">
        <f>SUMIFS('Energy balance options'!$G$7:$G$3000,'Energy balance options'!$B$7:$B$3000,HeatGen!O$2,'Energy balance options'!$A$7:$A$3000,HeatGen!$A615)</f>
        <v>0</v>
      </c>
      <c r="P615">
        <f>SUMIFS('Energy balance options'!$G$7:$G$3000,'Energy balance options'!$B$7:$B$3000,HeatGen!P$2,'Energy balance options'!$A$7:$A$3000,HeatGen!$A615)</f>
        <v>0</v>
      </c>
      <c r="Q615">
        <f>SUMIFS('Energy balance options'!$G$7:$G$3000,'Energy balance options'!$B$7:$B$3000,HeatGen!Q$2,'Energy balance options'!$A$7:$A$3000,HeatGen!$A615)</f>
        <v>0</v>
      </c>
      <c r="R615">
        <f>SUMIFS('Energy balance options'!$G$7:$G$3000,'Energy balance options'!$B$7:$B$3000,HeatGen!R$2,'Energy balance options'!$A$7:$A$3000,HeatGen!$A615)</f>
        <v>0</v>
      </c>
      <c r="S615">
        <f>SUMIFS('Energy balance options'!$G$7:$G$3000,'Energy balance options'!$B$7:$B$3000,HeatGen!S$2,'Energy balance options'!$A$7:$A$3000,HeatGen!$A615)</f>
        <v>0</v>
      </c>
      <c r="T615">
        <f>SUMIFS('Energy balance options'!$G$7:$G$3000,'Energy balance options'!$B$7:$B$3000,HeatGen!T$2,'Energy balance options'!$A$7:$A$3000,HeatGen!$A615)</f>
        <v>0</v>
      </c>
      <c r="U615">
        <f>SUMIFS('Energy balance options'!$G$7:$G$3000,'Energy balance options'!$B$7:$B$3000,HeatGen!U$2,'Energy balance options'!$A$7:$A$3000,HeatGen!$A615)</f>
        <v>0</v>
      </c>
      <c r="V615">
        <f>SUMIFS('Energy balance options'!$G$7:$G$3000,'Energy balance options'!$B$7:$B$3000,HeatGen!V$2,'Energy balance options'!$A$7:$A$3000,HeatGen!$A615)</f>
        <v>0</v>
      </c>
      <c r="W615">
        <f>SUMIFS('Energy balance options'!$G$7:$G$3000,'Energy balance options'!$B$7:$B$3000,HeatGen!W$2,'Energy balance options'!$A$7:$A$3000,HeatGen!$A615)</f>
        <v>0</v>
      </c>
      <c r="X615">
        <f>SUMIFS('Energy balance options'!$G$7:$G$3000,'Energy balance options'!$B$7:$B$3000,HeatGen!X$2,'Energy balance options'!$A$7:$A$3000,HeatGen!$A615)</f>
        <v>0</v>
      </c>
      <c r="Y615">
        <f t="shared" si="153"/>
        <v>0</v>
      </c>
      <c r="Z615">
        <f t="shared" si="154"/>
        <v>0</v>
      </c>
      <c r="AA615">
        <f t="shared" si="155"/>
        <v>0</v>
      </c>
      <c r="AB615">
        <f t="shared" si="156"/>
        <v>0</v>
      </c>
      <c r="AC615">
        <f t="shared" si="157"/>
        <v>0</v>
      </c>
      <c r="AD615">
        <f t="shared" si="158"/>
        <v>0</v>
      </c>
      <c r="AE615">
        <f t="shared" si="159"/>
        <v>0</v>
      </c>
      <c r="AF615">
        <f t="shared" si="160"/>
        <v>0</v>
      </c>
      <c r="AG615">
        <f t="shared" si="161"/>
        <v>0</v>
      </c>
      <c r="AH615">
        <f t="shared" si="162"/>
        <v>0</v>
      </c>
      <c r="AI615">
        <f t="shared" si="163"/>
        <v>0</v>
      </c>
      <c r="AJ615">
        <f t="shared" si="164"/>
        <v>0</v>
      </c>
      <c r="AK615">
        <f t="shared" si="165"/>
        <v>0</v>
      </c>
      <c r="AL615">
        <f t="shared" si="166"/>
        <v>0</v>
      </c>
      <c r="AM615">
        <f t="shared" si="167"/>
        <v>0</v>
      </c>
      <c r="AN615">
        <f t="shared" si="168"/>
        <v>0</v>
      </c>
      <c r="AO615">
        <f t="shared" si="169"/>
        <v>0</v>
      </c>
    </row>
    <row r="616" spans="1:41" x14ac:dyDescent="0.2">
      <c r="A616" s="9">
        <f>'Cost per option'!A624</f>
        <v>0</v>
      </c>
      <c r="B616" t="str">
        <f>_xlfn.IFNA(VLOOKUP(A616,'Energy balance options'!A$7:C$3000,3,FALSE),"")</f>
        <v/>
      </c>
      <c r="C616">
        <f>SUMIFS('Energy balance options'!$F$7:$F$3000,'Energy balance options'!$B$7:$B$3000,HeatGen!C$2,'Energy balance options'!$A$7:$A$3000,HeatGen!$A616)</f>
        <v>0</v>
      </c>
      <c r="D616">
        <f>SUMIFS('Energy balance options'!$F$7:$F$3000,'Energy balance options'!$B$7:$B$3000,HeatGen!D$2,'Energy balance options'!$A$7:$A$3000,HeatGen!$A616)</f>
        <v>0</v>
      </c>
      <c r="E616">
        <f>SUMIFS('Energy balance options'!$F$7:$F$3000,'Energy balance options'!$B$7:$B$3000,HeatGen!E$2,'Energy balance options'!$A$7:$A$3000,HeatGen!$A616)</f>
        <v>0</v>
      </c>
      <c r="F616">
        <f>SUMIFS('Energy balance options'!$F$7:$F$3000,'Energy balance options'!$B$7:$B$3000,HeatGen!F$2,'Energy balance options'!$A$7:$A$3000,HeatGen!$A616)</f>
        <v>0</v>
      </c>
      <c r="G616">
        <f>SUMIFS('Energy balance options'!$F$7:$F$3000,'Energy balance options'!$B$7:$B$3000,HeatGen!G$2,'Energy balance options'!$A$7:$A$3000,HeatGen!$A616)</f>
        <v>0</v>
      </c>
      <c r="H616">
        <f>SUMIFS('Energy balance options'!$G$7:$G$3000,'Energy balance options'!$B$7:$B$3000,HeatGen!H$2,'Energy balance options'!$A$7:$A$3000,HeatGen!$A616)</f>
        <v>0</v>
      </c>
      <c r="I616">
        <f>SUMIFS('Energy balance options'!$G$7:$G$3000,'Energy balance options'!$B$7:$B$3000,HeatGen!I$2,'Energy balance options'!$A$7:$A$3000,HeatGen!$A616)</f>
        <v>0</v>
      </c>
      <c r="J616">
        <f>SUMIFS('Energy balance options'!$G$7:$G$3000,'Energy balance options'!$B$7:$B$3000,HeatGen!J$2,'Energy balance options'!$A$7:$A$3000,HeatGen!$A616)</f>
        <v>0</v>
      </c>
      <c r="K616">
        <f>SUMIFS('Energy balance options'!$G$7:$G$3000,'Energy balance options'!$B$7:$B$3000,HeatGen!K$2,'Energy balance options'!$A$7:$A$3000,HeatGen!$A616)</f>
        <v>0</v>
      </c>
      <c r="L616">
        <f>SUMIFS('Energy balance options'!$G$7:$G$3000,'Energy balance options'!$B$7:$B$3000,HeatGen!L$2,'Energy balance options'!$A$7:$A$3000,HeatGen!$A616)</f>
        <v>0</v>
      </c>
      <c r="M616">
        <f>SUMIFS('Energy balance options'!$G$7:$G$3000,'Energy balance options'!$B$7:$B$3000,HeatGen!M$2,'Energy balance options'!$A$7:$A$3000,HeatGen!$A616)</f>
        <v>0</v>
      </c>
      <c r="N616">
        <f>SUMIFS('Energy balance options'!$G$7:$G$3000,'Energy balance options'!$B$7:$B$3000,HeatGen!N$2,'Energy balance options'!$A$7:$A$3000,HeatGen!$A616)</f>
        <v>0</v>
      </c>
      <c r="O616">
        <f>SUMIFS('Energy balance options'!$G$7:$G$3000,'Energy balance options'!$B$7:$B$3000,HeatGen!O$2,'Energy balance options'!$A$7:$A$3000,HeatGen!$A616)</f>
        <v>0</v>
      </c>
      <c r="P616">
        <f>SUMIFS('Energy balance options'!$G$7:$G$3000,'Energy balance options'!$B$7:$B$3000,HeatGen!P$2,'Energy balance options'!$A$7:$A$3000,HeatGen!$A616)</f>
        <v>0</v>
      </c>
      <c r="Q616">
        <f>SUMIFS('Energy balance options'!$G$7:$G$3000,'Energy balance options'!$B$7:$B$3000,HeatGen!Q$2,'Energy balance options'!$A$7:$A$3000,HeatGen!$A616)</f>
        <v>0</v>
      </c>
      <c r="R616">
        <f>SUMIFS('Energy balance options'!$G$7:$G$3000,'Energy balance options'!$B$7:$B$3000,HeatGen!R$2,'Energy balance options'!$A$7:$A$3000,HeatGen!$A616)</f>
        <v>0</v>
      </c>
      <c r="S616">
        <f>SUMIFS('Energy balance options'!$G$7:$G$3000,'Energy balance options'!$B$7:$B$3000,HeatGen!S$2,'Energy balance options'!$A$7:$A$3000,HeatGen!$A616)</f>
        <v>0</v>
      </c>
      <c r="T616">
        <f>SUMIFS('Energy balance options'!$G$7:$G$3000,'Energy balance options'!$B$7:$B$3000,HeatGen!T$2,'Energy balance options'!$A$7:$A$3000,HeatGen!$A616)</f>
        <v>0</v>
      </c>
      <c r="U616">
        <f>SUMIFS('Energy balance options'!$G$7:$G$3000,'Energy balance options'!$B$7:$B$3000,HeatGen!U$2,'Energy balance options'!$A$7:$A$3000,HeatGen!$A616)</f>
        <v>0</v>
      </c>
      <c r="V616">
        <f>SUMIFS('Energy balance options'!$G$7:$G$3000,'Energy balance options'!$B$7:$B$3000,HeatGen!V$2,'Energy balance options'!$A$7:$A$3000,HeatGen!$A616)</f>
        <v>0</v>
      </c>
      <c r="W616">
        <f>SUMIFS('Energy balance options'!$G$7:$G$3000,'Energy balance options'!$B$7:$B$3000,HeatGen!W$2,'Energy balance options'!$A$7:$A$3000,HeatGen!$A616)</f>
        <v>0</v>
      </c>
      <c r="X616">
        <f>SUMIFS('Energy balance options'!$G$7:$G$3000,'Energy balance options'!$B$7:$B$3000,HeatGen!X$2,'Energy balance options'!$A$7:$A$3000,HeatGen!$A616)</f>
        <v>0</v>
      </c>
      <c r="Y616">
        <f t="shared" si="153"/>
        <v>0</v>
      </c>
      <c r="Z616">
        <f t="shared" si="154"/>
        <v>0</v>
      </c>
      <c r="AA616">
        <f t="shared" si="155"/>
        <v>0</v>
      </c>
      <c r="AB616">
        <f t="shared" si="156"/>
        <v>0</v>
      </c>
      <c r="AC616">
        <f t="shared" si="157"/>
        <v>0</v>
      </c>
      <c r="AD616">
        <f t="shared" si="158"/>
        <v>0</v>
      </c>
      <c r="AE616">
        <f t="shared" si="159"/>
        <v>0</v>
      </c>
      <c r="AF616">
        <f t="shared" si="160"/>
        <v>0</v>
      </c>
      <c r="AG616">
        <f t="shared" si="161"/>
        <v>0</v>
      </c>
      <c r="AH616">
        <f t="shared" si="162"/>
        <v>0</v>
      </c>
      <c r="AI616">
        <f t="shared" si="163"/>
        <v>0</v>
      </c>
      <c r="AJ616">
        <f t="shared" si="164"/>
        <v>0</v>
      </c>
      <c r="AK616">
        <f t="shared" si="165"/>
        <v>0</v>
      </c>
      <c r="AL616">
        <f t="shared" si="166"/>
        <v>0</v>
      </c>
      <c r="AM616">
        <f t="shared" si="167"/>
        <v>0</v>
      </c>
      <c r="AN616">
        <f t="shared" si="168"/>
        <v>0</v>
      </c>
      <c r="AO616">
        <f t="shared" si="169"/>
        <v>0</v>
      </c>
    </row>
    <row r="617" spans="1:41" x14ac:dyDescent="0.2">
      <c r="A617" s="9">
        <f>'Cost per option'!A625</f>
        <v>0</v>
      </c>
      <c r="B617" t="str">
        <f>_xlfn.IFNA(VLOOKUP(A617,'Energy balance options'!A$7:C$3000,3,FALSE),"")</f>
        <v/>
      </c>
      <c r="C617">
        <f>SUMIFS('Energy balance options'!$F$7:$F$3000,'Energy balance options'!$B$7:$B$3000,HeatGen!C$2,'Energy balance options'!$A$7:$A$3000,HeatGen!$A617)</f>
        <v>0</v>
      </c>
      <c r="D617">
        <f>SUMIFS('Energy balance options'!$F$7:$F$3000,'Energy balance options'!$B$7:$B$3000,HeatGen!D$2,'Energy balance options'!$A$7:$A$3000,HeatGen!$A617)</f>
        <v>0</v>
      </c>
      <c r="E617">
        <f>SUMIFS('Energy balance options'!$F$7:$F$3000,'Energy balance options'!$B$7:$B$3000,HeatGen!E$2,'Energy balance options'!$A$7:$A$3000,HeatGen!$A617)</f>
        <v>0</v>
      </c>
      <c r="F617">
        <f>SUMIFS('Energy balance options'!$F$7:$F$3000,'Energy balance options'!$B$7:$B$3000,HeatGen!F$2,'Energy balance options'!$A$7:$A$3000,HeatGen!$A617)</f>
        <v>0</v>
      </c>
      <c r="G617">
        <f>SUMIFS('Energy balance options'!$F$7:$F$3000,'Energy balance options'!$B$7:$B$3000,HeatGen!G$2,'Energy balance options'!$A$7:$A$3000,HeatGen!$A617)</f>
        <v>0</v>
      </c>
      <c r="H617">
        <f>SUMIFS('Energy balance options'!$G$7:$G$3000,'Energy balance options'!$B$7:$B$3000,HeatGen!H$2,'Energy balance options'!$A$7:$A$3000,HeatGen!$A617)</f>
        <v>0</v>
      </c>
      <c r="I617">
        <f>SUMIFS('Energy balance options'!$G$7:$G$3000,'Energy balance options'!$B$7:$B$3000,HeatGen!I$2,'Energy balance options'!$A$7:$A$3000,HeatGen!$A617)</f>
        <v>0</v>
      </c>
      <c r="J617">
        <f>SUMIFS('Energy balance options'!$G$7:$G$3000,'Energy balance options'!$B$7:$B$3000,HeatGen!J$2,'Energy balance options'!$A$7:$A$3000,HeatGen!$A617)</f>
        <v>0</v>
      </c>
      <c r="K617">
        <f>SUMIFS('Energy balance options'!$G$7:$G$3000,'Energy balance options'!$B$7:$B$3000,HeatGen!K$2,'Energy balance options'!$A$7:$A$3000,HeatGen!$A617)</f>
        <v>0</v>
      </c>
      <c r="L617">
        <f>SUMIFS('Energy balance options'!$G$7:$G$3000,'Energy balance options'!$B$7:$B$3000,HeatGen!L$2,'Energy balance options'!$A$7:$A$3000,HeatGen!$A617)</f>
        <v>0</v>
      </c>
      <c r="M617">
        <f>SUMIFS('Energy balance options'!$G$7:$G$3000,'Energy balance options'!$B$7:$B$3000,HeatGen!M$2,'Energy balance options'!$A$7:$A$3000,HeatGen!$A617)</f>
        <v>0</v>
      </c>
      <c r="N617">
        <f>SUMIFS('Energy balance options'!$G$7:$G$3000,'Energy balance options'!$B$7:$B$3000,HeatGen!N$2,'Energy balance options'!$A$7:$A$3000,HeatGen!$A617)</f>
        <v>0</v>
      </c>
      <c r="O617">
        <f>SUMIFS('Energy balance options'!$G$7:$G$3000,'Energy balance options'!$B$7:$B$3000,HeatGen!O$2,'Energy balance options'!$A$7:$A$3000,HeatGen!$A617)</f>
        <v>0</v>
      </c>
      <c r="P617">
        <f>SUMIFS('Energy balance options'!$G$7:$G$3000,'Energy balance options'!$B$7:$B$3000,HeatGen!P$2,'Energy balance options'!$A$7:$A$3000,HeatGen!$A617)</f>
        <v>0</v>
      </c>
      <c r="Q617">
        <f>SUMIFS('Energy balance options'!$G$7:$G$3000,'Energy balance options'!$B$7:$B$3000,HeatGen!Q$2,'Energy balance options'!$A$7:$A$3000,HeatGen!$A617)</f>
        <v>0</v>
      </c>
      <c r="R617">
        <f>SUMIFS('Energy balance options'!$G$7:$G$3000,'Energy balance options'!$B$7:$B$3000,HeatGen!R$2,'Energy balance options'!$A$7:$A$3000,HeatGen!$A617)</f>
        <v>0</v>
      </c>
      <c r="S617">
        <f>SUMIFS('Energy balance options'!$G$7:$G$3000,'Energy balance options'!$B$7:$B$3000,HeatGen!S$2,'Energy balance options'!$A$7:$A$3000,HeatGen!$A617)</f>
        <v>0</v>
      </c>
      <c r="T617">
        <f>SUMIFS('Energy balance options'!$G$7:$G$3000,'Energy balance options'!$B$7:$B$3000,HeatGen!T$2,'Energy balance options'!$A$7:$A$3000,HeatGen!$A617)</f>
        <v>0</v>
      </c>
      <c r="U617">
        <f>SUMIFS('Energy balance options'!$G$7:$G$3000,'Energy balance options'!$B$7:$B$3000,HeatGen!U$2,'Energy balance options'!$A$7:$A$3000,HeatGen!$A617)</f>
        <v>0</v>
      </c>
      <c r="V617">
        <f>SUMIFS('Energy balance options'!$G$7:$G$3000,'Energy balance options'!$B$7:$B$3000,HeatGen!V$2,'Energy balance options'!$A$7:$A$3000,HeatGen!$A617)</f>
        <v>0</v>
      </c>
      <c r="W617">
        <f>SUMIFS('Energy balance options'!$G$7:$G$3000,'Energy balance options'!$B$7:$B$3000,HeatGen!W$2,'Energy balance options'!$A$7:$A$3000,HeatGen!$A617)</f>
        <v>0</v>
      </c>
      <c r="X617">
        <f>SUMIFS('Energy balance options'!$G$7:$G$3000,'Energy balance options'!$B$7:$B$3000,HeatGen!X$2,'Energy balance options'!$A$7:$A$3000,HeatGen!$A617)</f>
        <v>0</v>
      </c>
      <c r="Y617">
        <f t="shared" si="153"/>
        <v>0</v>
      </c>
      <c r="Z617">
        <f t="shared" si="154"/>
        <v>0</v>
      </c>
      <c r="AA617">
        <f t="shared" si="155"/>
        <v>0</v>
      </c>
      <c r="AB617">
        <f t="shared" si="156"/>
        <v>0</v>
      </c>
      <c r="AC617">
        <f t="shared" si="157"/>
        <v>0</v>
      </c>
      <c r="AD617">
        <f t="shared" si="158"/>
        <v>0</v>
      </c>
      <c r="AE617">
        <f t="shared" si="159"/>
        <v>0</v>
      </c>
      <c r="AF617">
        <f t="shared" si="160"/>
        <v>0</v>
      </c>
      <c r="AG617">
        <f t="shared" si="161"/>
        <v>0</v>
      </c>
      <c r="AH617">
        <f t="shared" si="162"/>
        <v>0</v>
      </c>
      <c r="AI617">
        <f t="shared" si="163"/>
        <v>0</v>
      </c>
      <c r="AJ617">
        <f t="shared" si="164"/>
        <v>0</v>
      </c>
      <c r="AK617">
        <f t="shared" si="165"/>
        <v>0</v>
      </c>
      <c r="AL617">
        <f t="shared" si="166"/>
        <v>0</v>
      </c>
      <c r="AM617">
        <f t="shared" si="167"/>
        <v>0</v>
      </c>
      <c r="AN617">
        <f t="shared" si="168"/>
        <v>0</v>
      </c>
      <c r="AO617">
        <f t="shared" si="169"/>
        <v>0</v>
      </c>
    </row>
    <row r="618" spans="1:41" x14ac:dyDescent="0.2">
      <c r="A618" s="9">
        <f>'Cost per option'!A626</f>
        <v>0</v>
      </c>
      <c r="B618" t="str">
        <f>_xlfn.IFNA(VLOOKUP(A618,'Energy balance options'!A$7:C$3000,3,FALSE),"")</f>
        <v/>
      </c>
      <c r="C618">
        <f>SUMIFS('Energy balance options'!$F$7:$F$3000,'Energy balance options'!$B$7:$B$3000,HeatGen!C$2,'Energy balance options'!$A$7:$A$3000,HeatGen!$A618)</f>
        <v>0</v>
      </c>
      <c r="D618">
        <f>SUMIFS('Energy balance options'!$F$7:$F$3000,'Energy balance options'!$B$7:$B$3000,HeatGen!D$2,'Energy balance options'!$A$7:$A$3000,HeatGen!$A618)</f>
        <v>0</v>
      </c>
      <c r="E618">
        <f>SUMIFS('Energy balance options'!$F$7:$F$3000,'Energy balance options'!$B$7:$B$3000,HeatGen!E$2,'Energy balance options'!$A$7:$A$3000,HeatGen!$A618)</f>
        <v>0</v>
      </c>
      <c r="F618">
        <f>SUMIFS('Energy balance options'!$F$7:$F$3000,'Energy balance options'!$B$7:$B$3000,HeatGen!F$2,'Energy balance options'!$A$7:$A$3000,HeatGen!$A618)</f>
        <v>0</v>
      </c>
      <c r="G618">
        <f>SUMIFS('Energy balance options'!$F$7:$F$3000,'Energy balance options'!$B$7:$B$3000,HeatGen!G$2,'Energy balance options'!$A$7:$A$3000,HeatGen!$A618)</f>
        <v>0</v>
      </c>
      <c r="H618">
        <f>SUMIFS('Energy balance options'!$G$7:$G$3000,'Energy balance options'!$B$7:$B$3000,HeatGen!H$2,'Energy balance options'!$A$7:$A$3000,HeatGen!$A618)</f>
        <v>0</v>
      </c>
      <c r="I618">
        <f>SUMIFS('Energy balance options'!$G$7:$G$3000,'Energy balance options'!$B$7:$B$3000,HeatGen!I$2,'Energy balance options'!$A$7:$A$3000,HeatGen!$A618)</f>
        <v>0</v>
      </c>
      <c r="J618">
        <f>SUMIFS('Energy balance options'!$G$7:$G$3000,'Energy balance options'!$B$7:$B$3000,HeatGen!J$2,'Energy balance options'!$A$7:$A$3000,HeatGen!$A618)</f>
        <v>0</v>
      </c>
      <c r="K618">
        <f>SUMIFS('Energy balance options'!$G$7:$G$3000,'Energy balance options'!$B$7:$B$3000,HeatGen!K$2,'Energy balance options'!$A$7:$A$3000,HeatGen!$A618)</f>
        <v>0</v>
      </c>
      <c r="L618">
        <f>SUMIFS('Energy balance options'!$G$7:$G$3000,'Energy balance options'!$B$7:$B$3000,HeatGen!L$2,'Energy balance options'!$A$7:$A$3000,HeatGen!$A618)</f>
        <v>0</v>
      </c>
      <c r="M618">
        <f>SUMIFS('Energy balance options'!$G$7:$G$3000,'Energy balance options'!$B$7:$B$3000,HeatGen!M$2,'Energy balance options'!$A$7:$A$3000,HeatGen!$A618)</f>
        <v>0</v>
      </c>
      <c r="N618">
        <f>SUMIFS('Energy balance options'!$G$7:$G$3000,'Energy balance options'!$B$7:$B$3000,HeatGen!N$2,'Energy balance options'!$A$7:$A$3000,HeatGen!$A618)</f>
        <v>0</v>
      </c>
      <c r="O618">
        <f>SUMIFS('Energy balance options'!$G$7:$G$3000,'Energy balance options'!$B$7:$B$3000,HeatGen!O$2,'Energy balance options'!$A$7:$A$3000,HeatGen!$A618)</f>
        <v>0</v>
      </c>
      <c r="P618">
        <f>SUMIFS('Energy balance options'!$G$7:$G$3000,'Energy balance options'!$B$7:$B$3000,HeatGen!P$2,'Energy balance options'!$A$7:$A$3000,HeatGen!$A618)</f>
        <v>0</v>
      </c>
      <c r="Q618">
        <f>SUMIFS('Energy balance options'!$G$7:$G$3000,'Energy balance options'!$B$7:$B$3000,HeatGen!Q$2,'Energy balance options'!$A$7:$A$3000,HeatGen!$A618)</f>
        <v>0</v>
      </c>
      <c r="R618">
        <f>SUMIFS('Energy balance options'!$G$7:$G$3000,'Energy balance options'!$B$7:$B$3000,HeatGen!R$2,'Energy balance options'!$A$7:$A$3000,HeatGen!$A618)</f>
        <v>0</v>
      </c>
      <c r="S618">
        <f>SUMIFS('Energy balance options'!$G$7:$G$3000,'Energy balance options'!$B$7:$B$3000,HeatGen!S$2,'Energy balance options'!$A$7:$A$3000,HeatGen!$A618)</f>
        <v>0</v>
      </c>
      <c r="T618">
        <f>SUMIFS('Energy balance options'!$G$7:$G$3000,'Energy balance options'!$B$7:$B$3000,HeatGen!T$2,'Energy balance options'!$A$7:$A$3000,HeatGen!$A618)</f>
        <v>0</v>
      </c>
      <c r="U618">
        <f>SUMIFS('Energy balance options'!$G$7:$G$3000,'Energy balance options'!$B$7:$B$3000,HeatGen!U$2,'Energy balance options'!$A$7:$A$3000,HeatGen!$A618)</f>
        <v>0</v>
      </c>
      <c r="V618">
        <f>SUMIFS('Energy balance options'!$G$7:$G$3000,'Energy balance options'!$B$7:$B$3000,HeatGen!V$2,'Energy balance options'!$A$7:$A$3000,HeatGen!$A618)</f>
        <v>0</v>
      </c>
      <c r="W618">
        <f>SUMIFS('Energy balance options'!$G$7:$G$3000,'Energy balance options'!$B$7:$B$3000,HeatGen!W$2,'Energy balance options'!$A$7:$A$3000,HeatGen!$A618)</f>
        <v>0</v>
      </c>
      <c r="X618">
        <f>SUMIFS('Energy balance options'!$G$7:$G$3000,'Energy balance options'!$B$7:$B$3000,HeatGen!X$2,'Energy balance options'!$A$7:$A$3000,HeatGen!$A618)</f>
        <v>0</v>
      </c>
      <c r="Y618">
        <f t="shared" si="153"/>
        <v>0</v>
      </c>
      <c r="Z618">
        <f t="shared" si="154"/>
        <v>0</v>
      </c>
      <c r="AA618">
        <f t="shared" si="155"/>
        <v>0</v>
      </c>
      <c r="AB618">
        <f t="shared" si="156"/>
        <v>0</v>
      </c>
      <c r="AC618">
        <f t="shared" si="157"/>
        <v>0</v>
      </c>
      <c r="AD618">
        <f t="shared" si="158"/>
        <v>0</v>
      </c>
      <c r="AE618">
        <f t="shared" si="159"/>
        <v>0</v>
      </c>
      <c r="AF618">
        <f t="shared" si="160"/>
        <v>0</v>
      </c>
      <c r="AG618">
        <f t="shared" si="161"/>
        <v>0</v>
      </c>
      <c r="AH618">
        <f t="shared" si="162"/>
        <v>0</v>
      </c>
      <c r="AI618">
        <f t="shared" si="163"/>
        <v>0</v>
      </c>
      <c r="AJ618">
        <f t="shared" si="164"/>
        <v>0</v>
      </c>
      <c r="AK618">
        <f t="shared" si="165"/>
        <v>0</v>
      </c>
      <c r="AL618">
        <f t="shared" si="166"/>
        <v>0</v>
      </c>
      <c r="AM618">
        <f t="shared" si="167"/>
        <v>0</v>
      </c>
      <c r="AN618">
        <f t="shared" si="168"/>
        <v>0</v>
      </c>
      <c r="AO618">
        <f t="shared" si="169"/>
        <v>0</v>
      </c>
    </row>
    <row r="619" spans="1:41" x14ac:dyDescent="0.2">
      <c r="A619" s="9">
        <f>'Cost per option'!A627</f>
        <v>0</v>
      </c>
      <c r="B619" t="str">
        <f>_xlfn.IFNA(VLOOKUP(A619,'Energy balance options'!A$7:C$3000,3,FALSE),"")</f>
        <v/>
      </c>
      <c r="C619">
        <f>SUMIFS('Energy balance options'!$F$7:$F$3000,'Energy balance options'!$B$7:$B$3000,HeatGen!C$2,'Energy balance options'!$A$7:$A$3000,HeatGen!$A619)</f>
        <v>0</v>
      </c>
      <c r="D619">
        <f>SUMIFS('Energy balance options'!$F$7:$F$3000,'Energy balance options'!$B$7:$B$3000,HeatGen!D$2,'Energy balance options'!$A$7:$A$3000,HeatGen!$A619)</f>
        <v>0</v>
      </c>
      <c r="E619">
        <f>SUMIFS('Energy balance options'!$F$7:$F$3000,'Energy balance options'!$B$7:$B$3000,HeatGen!E$2,'Energy balance options'!$A$7:$A$3000,HeatGen!$A619)</f>
        <v>0</v>
      </c>
      <c r="F619">
        <f>SUMIFS('Energy balance options'!$F$7:$F$3000,'Energy balance options'!$B$7:$B$3000,HeatGen!F$2,'Energy balance options'!$A$7:$A$3000,HeatGen!$A619)</f>
        <v>0</v>
      </c>
      <c r="G619">
        <f>SUMIFS('Energy balance options'!$F$7:$F$3000,'Energy balance options'!$B$7:$B$3000,HeatGen!G$2,'Energy balance options'!$A$7:$A$3000,HeatGen!$A619)</f>
        <v>0</v>
      </c>
      <c r="H619">
        <f>SUMIFS('Energy balance options'!$G$7:$G$3000,'Energy balance options'!$B$7:$B$3000,HeatGen!H$2,'Energy balance options'!$A$7:$A$3000,HeatGen!$A619)</f>
        <v>0</v>
      </c>
      <c r="I619">
        <f>SUMIFS('Energy balance options'!$G$7:$G$3000,'Energy balance options'!$B$7:$B$3000,HeatGen!I$2,'Energy balance options'!$A$7:$A$3000,HeatGen!$A619)</f>
        <v>0</v>
      </c>
      <c r="J619">
        <f>SUMIFS('Energy balance options'!$G$7:$G$3000,'Energy balance options'!$B$7:$B$3000,HeatGen!J$2,'Energy balance options'!$A$7:$A$3000,HeatGen!$A619)</f>
        <v>0</v>
      </c>
      <c r="K619">
        <f>SUMIFS('Energy balance options'!$G$7:$G$3000,'Energy balance options'!$B$7:$B$3000,HeatGen!K$2,'Energy balance options'!$A$7:$A$3000,HeatGen!$A619)</f>
        <v>0</v>
      </c>
      <c r="L619">
        <f>SUMIFS('Energy balance options'!$G$7:$G$3000,'Energy balance options'!$B$7:$B$3000,HeatGen!L$2,'Energy balance options'!$A$7:$A$3000,HeatGen!$A619)</f>
        <v>0</v>
      </c>
      <c r="M619">
        <f>SUMIFS('Energy balance options'!$G$7:$G$3000,'Energy balance options'!$B$7:$B$3000,HeatGen!M$2,'Energy balance options'!$A$7:$A$3000,HeatGen!$A619)</f>
        <v>0</v>
      </c>
      <c r="N619">
        <f>SUMIFS('Energy balance options'!$G$7:$G$3000,'Energy balance options'!$B$7:$B$3000,HeatGen!N$2,'Energy balance options'!$A$7:$A$3000,HeatGen!$A619)</f>
        <v>0</v>
      </c>
      <c r="O619">
        <f>SUMIFS('Energy balance options'!$G$7:$G$3000,'Energy balance options'!$B$7:$B$3000,HeatGen!O$2,'Energy balance options'!$A$7:$A$3000,HeatGen!$A619)</f>
        <v>0</v>
      </c>
      <c r="P619">
        <f>SUMIFS('Energy balance options'!$G$7:$G$3000,'Energy balance options'!$B$7:$B$3000,HeatGen!P$2,'Energy balance options'!$A$7:$A$3000,HeatGen!$A619)</f>
        <v>0</v>
      </c>
      <c r="Q619">
        <f>SUMIFS('Energy balance options'!$G$7:$G$3000,'Energy balance options'!$B$7:$B$3000,HeatGen!Q$2,'Energy balance options'!$A$7:$A$3000,HeatGen!$A619)</f>
        <v>0</v>
      </c>
      <c r="R619">
        <f>SUMIFS('Energy balance options'!$G$7:$G$3000,'Energy balance options'!$B$7:$B$3000,HeatGen!R$2,'Energy balance options'!$A$7:$A$3000,HeatGen!$A619)</f>
        <v>0</v>
      </c>
      <c r="S619">
        <f>SUMIFS('Energy balance options'!$G$7:$G$3000,'Energy balance options'!$B$7:$B$3000,HeatGen!S$2,'Energy balance options'!$A$7:$A$3000,HeatGen!$A619)</f>
        <v>0</v>
      </c>
      <c r="T619">
        <f>SUMIFS('Energy balance options'!$G$7:$G$3000,'Energy balance options'!$B$7:$B$3000,HeatGen!T$2,'Energy balance options'!$A$7:$A$3000,HeatGen!$A619)</f>
        <v>0</v>
      </c>
      <c r="U619">
        <f>SUMIFS('Energy balance options'!$G$7:$G$3000,'Energy balance options'!$B$7:$B$3000,HeatGen!U$2,'Energy balance options'!$A$7:$A$3000,HeatGen!$A619)</f>
        <v>0</v>
      </c>
      <c r="V619">
        <f>SUMIFS('Energy balance options'!$G$7:$G$3000,'Energy balance options'!$B$7:$B$3000,HeatGen!V$2,'Energy balance options'!$A$7:$A$3000,HeatGen!$A619)</f>
        <v>0</v>
      </c>
      <c r="W619">
        <f>SUMIFS('Energy balance options'!$G$7:$G$3000,'Energy balance options'!$B$7:$B$3000,HeatGen!W$2,'Energy balance options'!$A$7:$A$3000,HeatGen!$A619)</f>
        <v>0</v>
      </c>
      <c r="X619">
        <f>SUMIFS('Energy balance options'!$G$7:$G$3000,'Energy balance options'!$B$7:$B$3000,HeatGen!X$2,'Energy balance options'!$A$7:$A$3000,HeatGen!$A619)</f>
        <v>0</v>
      </c>
      <c r="Y619">
        <f t="shared" si="153"/>
        <v>0</v>
      </c>
      <c r="Z619">
        <f t="shared" si="154"/>
        <v>0</v>
      </c>
      <c r="AA619">
        <f t="shared" si="155"/>
        <v>0</v>
      </c>
      <c r="AB619">
        <f t="shared" si="156"/>
        <v>0</v>
      </c>
      <c r="AC619">
        <f t="shared" si="157"/>
        <v>0</v>
      </c>
      <c r="AD619">
        <f t="shared" si="158"/>
        <v>0</v>
      </c>
      <c r="AE619">
        <f t="shared" si="159"/>
        <v>0</v>
      </c>
      <c r="AF619">
        <f t="shared" si="160"/>
        <v>0</v>
      </c>
      <c r="AG619">
        <f t="shared" si="161"/>
        <v>0</v>
      </c>
      <c r="AH619">
        <f t="shared" si="162"/>
        <v>0</v>
      </c>
      <c r="AI619">
        <f t="shared" si="163"/>
        <v>0</v>
      </c>
      <c r="AJ619">
        <f t="shared" si="164"/>
        <v>0</v>
      </c>
      <c r="AK619">
        <f t="shared" si="165"/>
        <v>0</v>
      </c>
      <c r="AL619">
        <f t="shared" si="166"/>
        <v>0</v>
      </c>
      <c r="AM619">
        <f t="shared" si="167"/>
        <v>0</v>
      </c>
      <c r="AN619">
        <f t="shared" si="168"/>
        <v>0</v>
      </c>
      <c r="AO619">
        <f t="shared" si="169"/>
        <v>0</v>
      </c>
    </row>
    <row r="620" spans="1:41" x14ac:dyDescent="0.2">
      <c r="A620" s="9">
        <f>'Cost per option'!A628</f>
        <v>0</v>
      </c>
      <c r="B620" t="str">
        <f>_xlfn.IFNA(VLOOKUP(A620,'Energy balance options'!A$7:C$3000,3,FALSE),"")</f>
        <v/>
      </c>
      <c r="C620">
        <f>SUMIFS('Energy balance options'!$F$7:$F$3000,'Energy balance options'!$B$7:$B$3000,HeatGen!C$2,'Energy balance options'!$A$7:$A$3000,HeatGen!$A620)</f>
        <v>0</v>
      </c>
      <c r="D620">
        <f>SUMIFS('Energy balance options'!$F$7:$F$3000,'Energy balance options'!$B$7:$B$3000,HeatGen!D$2,'Energy balance options'!$A$7:$A$3000,HeatGen!$A620)</f>
        <v>0</v>
      </c>
      <c r="E620">
        <f>SUMIFS('Energy balance options'!$F$7:$F$3000,'Energy balance options'!$B$7:$B$3000,HeatGen!E$2,'Energy balance options'!$A$7:$A$3000,HeatGen!$A620)</f>
        <v>0</v>
      </c>
      <c r="F620">
        <f>SUMIFS('Energy balance options'!$F$7:$F$3000,'Energy balance options'!$B$7:$B$3000,HeatGen!F$2,'Energy balance options'!$A$7:$A$3000,HeatGen!$A620)</f>
        <v>0</v>
      </c>
      <c r="G620">
        <f>SUMIFS('Energy balance options'!$F$7:$F$3000,'Energy balance options'!$B$7:$B$3000,HeatGen!G$2,'Energy balance options'!$A$7:$A$3000,HeatGen!$A620)</f>
        <v>0</v>
      </c>
      <c r="H620">
        <f>SUMIFS('Energy balance options'!$G$7:$G$3000,'Energy balance options'!$B$7:$B$3000,HeatGen!H$2,'Energy balance options'!$A$7:$A$3000,HeatGen!$A620)</f>
        <v>0</v>
      </c>
      <c r="I620">
        <f>SUMIFS('Energy balance options'!$G$7:$G$3000,'Energy balance options'!$B$7:$B$3000,HeatGen!I$2,'Energy balance options'!$A$7:$A$3000,HeatGen!$A620)</f>
        <v>0</v>
      </c>
      <c r="J620">
        <f>SUMIFS('Energy balance options'!$G$7:$G$3000,'Energy balance options'!$B$7:$B$3000,HeatGen!J$2,'Energy balance options'!$A$7:$A$3000,HeatGen!$A620)</f>
        <v>0</v>
      </c>
      <c r="K620">
        <f>SUMIFS('Energy balance options'!$G$7:$G$3000,'Energy balance options'!$B$7:$B$3000,HeatGen!K$2,'Energy balance options'!$A$7:$A$3000,HeatGen!$A620)</f>
        <v>0</v>
      </c>
      <c r="L620">
        <f>SUMIFS('Energy balance options'!$G$7:$G$3000,'Energy balance options'!$B$7:$B$3000,HeatGen!L$2,'Energy balance options'!$A$7:$A$3000,HeatGen!$A620)</f>
        <v>0</v>
      </c>
      <c r="M620">
        <f>SUMIFS('Energy balance options'!$G$7:$G$3000,'Energy balance options'!$B$7:$B$3000,HeatGen!M$2,'Energy balance options'!$A$7:$A$3000,HeatGen!$A620)</f>
        <v>0</v>
      </c>
      <c r="N620">
        <f>SUMIFS('Energy balance options'!$G$7:$G$3000,'Energy balance options'!$B$7:$B$3000,HeatGen!N$2,'Energy balance options'!$A$7:$A$3000,HeatGen!$A620)</f>
        <v>0</v>
      </c>
      <c r="O620">
        <f>SUMIFS('Energy balance options'!$G$7:$G$3000,'Energy balance options'!$B$7:$B$3000,HeatGen!O$2,'Energy balance options'!$A$7:$A$3000,HeatGen!$A620)</f>
        <v>0</v>
      </c>
      <c r="P620">
        <f>SUMIFS('Energy balance options'!$G$7:$G$3000,'Energy balance options'!$B$7:$B$3000,HeatGen!P$2,'Energy balance options'!$A$7:$A$3000,HeatGen!$A620)</f>
        <v>0</v>
      </c>
      <c r="Q620">
        <f>SUMIFS('Energy balance options'!$G$7:$G$3000,'Energy balance options'!$B$7:$B$3000,HeatGen!Q$2,'Energy balance options'!$A$7:$A$3000,HeatGen!$A620)</f>
        <v>0</v>
      </c>
      <c r="R620">
        <f>SUMIFS('Energy balance options'!$G$7:$G$3000,'Energy balance options'!$B$7:$B$3000,HeatGen!R$2,'Energy balance options'!$A$7:$A$3000,HeatGen!$A620)</f>
        <v>0</v>
      </c>
      <c r="S620">
        <f>SUMIFS('Energy balance options'!$G$7:$G$3000,'Energy balance options'!$B$7:$B$3000,HeatGen!S$2,'Energy balance options'!$A$7:$A$3000,HeatGen!$A620)</f>
        <v>0</v>
      </c>
      <c r="T620">
        <f>SUMIFS('Energy balance options'!$G$7:$G$3000,'Energy balance options'!$B$7:$B$3000,HeatGen!T$2,'Energy balance options'!$A$7:$A$3000,HeatGen!$A620)</f>
        <v>0</v>
      </c>
      <c r="U620">
        <f>SUMIFS('Energy balance options'!$G$7:$G$3000,'Energy balance options'!$B$7:$B$3000,HeatGen!U$2,'Energy balance options'!$A$7:$A$3000,HeatGen!$A620)</f>
        <v>0</v>
      </c>
      <c r="V620">
        <f>SUMIFS('Energy balance options'!$G$7:$G$3000,'Energy balance options'!$B$7:$B$3000,HeatGen!V$2,'Energy balance options'!$A$7:$A$3000,HeatGen!$A620)</f>
        <v>0</v>
      </c>
      <c r="W620">
        <f>SUMIFS('Energy balance options'!$G$7:$G$3000,'Energy balance options'!$B$7:$B$3000,HeatGen!W$2,'Energy balance options'!$A$7:$A$3000,HeatGen!$A620)</f>
        <v>0</v>
      </c>
      <c r="X620">
        <f>SUMIFS('Energy balance options'!$G$7:$G$3000,'Energy balance options'!$B$7:$B$3000,HeatGen!X$2,'Energy balance options'!$A$7:$A$3000,HeatGen!$A620)</f>
        <v>0</v>
      </c>
      <c r="Y620">
        <f t="shared" si="153"/>
        <v>0</v>
      </c>
      <c r="Z620">
        <f t="shared" si="154"/>
        <v>0</v>
      </c>
      <c r="AA620">
        <f t="shared" si="155"/>
        <v>0</v>
      </c>
      <c r="AB620">
        <f t="shared" si="156"/>
        <v>0</v>
      </c>
      <c r="AC620">
        <f t="shared" si="157"/>
        <v>0</v>
      </c>
      <c r="AD620">
        <f t="shared" si="158"/>
        <v>0</v>
      </c>
      <c r="AE620">
        <f t="shared" si="159"/>
        <v>0</v>
      </c>
      <c r="AF620">
        <f t="shared" si="160"/>
        <v>0</v>
      </c>
      <c r="AG620">
        <f t="shared" si="161"/>
        <v>0</v>
      </c>
      <c r="AH620">
        <f t="shared" si="162"/>
        <v>0</v>
      </c>
      <c r="AI620">
        <f t="shared" si="163"/>
        <v>0</v>
      </c>
      <c r="AJ620">
        <f t="shared" si="164"/>
        <v>0</v>
      </c>
      <c r="AK620">
        <f t="shared" si="165"/>
        <v>0</v>
      </c>
      <c r="AL620">
        <f t="shared" si="166"/>
        <v>0</v>
      </c>
      <c r="AM620">
        <f t="shared" si="167"/>
        <v>0</v>
      </c>
      <c r="AN620">
        <f t="shared" si="168"/>
        <v>0</v>
      </c>
      <c r="AO620">
        <f t="shared" si="169"/>
        <v>0</v>
      </c>
    </row>
    <row r="621" spans="1:41" x14ac:dyDescent="0.2">
      <c r="A621" s="9">
        <f>'Cost per option'!A629</f>
        <v>0</v>
      </c>
      <c r="B621" t="str">
        <f>_xlfn.IFNA(VLOOKUP(A621,'Energy balance options'!A$7:C$3000,3,FALSE),"")</f>
        <v/>
      </c>
      <c r="C621">
        <f>SUMIFS('Energy balance options'!$F$7:$F$3000,'Energy balance options'!$B$7:$B$3000,HeatGen!C$2,'Energy balance options'!$A$7:$A$3000,HeatGen!$A621)</f>
        <v>0</v>
      </c>
      <c r="D621">
        <f>SUMIFS('Energy balance options'!$F$7:$F$3000,'Energy balance options'!$B$7:$B$3000,HeatGen!D$2,'Energy balance options'!$A$7:$A$3000,HeatGen!$A621)</f>
        <v>0</v>
      </c>
      <c r="E621">
        <f>SUMIFS('Energy balance options'!$F$7:$F$3000,'Energy balance options'!$B$7:$B$3000,HeatGen!E$2,'Energy balance options'!$A$7:$A$3000,HeatGen!$A621)</f>
        <v>0</v>
      </c>
      <c r="F621">
        <f>SUMIFS('Energy balance options'!$F$7:$F$3000,'Energy balance options'!$B$7:$B$3000,HeatGen!F$2,'Energy balance options'!$A$7:$A$3000,HeatGen!$A621)</f>
        <v>0</v>
      </c>
      <c r="G621">
        <f>SUMIFS('Energy balance options'!$F$7:$F$3000,'Energy balance options'!$B$7:$B$3000,HeatGen!G$2,'Energy balance options'!$A$7:$A$3000,HeatGen!$A621)</f>
        <v>0</v>
      </c>
      <c r="H621">
        <f>SUMIFS('Energy balance options'!$G$7:$G$3000,'Energy balance options'!$B$7:$B$3000,HeatGen!H$2,'Energy balance options'!$A$7:$A$3000,HeatGen!$A621)</f>
        <v>0</v>
      </c>
      <c r="I621">
        <f>SUMIFS('Energy balance options'!$G$7:$G$3000,'Energy balance options'!$B$7:$B$3000,HeatGen!I$2,'Energy balance options'!$A$7:$A$3000,HeatGen!$A621)</f>
        <v>0</v>
      </c>
      <c r="J621">
        <f>SUMIFS('Energy balance options'!$G$7:$G$3000,'Energy balance options'!$B$7:$B$3000,HeatGen!J$2,'Energy balance options'!$A$7:$A$3000,HeatGen!$A621)</f>
        <v>0</v>
      </c>
      <c r="K621">
        <f>SUMIFS('Energy balance options'!$G$7:$G$3000,'Energy balance options'!$B$7:$B$3000,HeatGen!K$2,'Energy balance options'!$A$7:$A$3000,HeatGen!$A621)</f>
        <v>0</v>
      </c>
      <c r="L621">
        <f>SUMIFS('Energy balance options'!$G$7:$G$3000,'Energy balance options'!$B$7:$B$3000,HeatGen!L$2,'Energy balance options'!$A$7:$A$3000,HeatGen!$A621)</f>
        <v>0</v>
      </c>
      <c r="M621">
        <f>SUMIFS('Energy balance options'!$G$7:$G$3000,'Energy balance options'!$B$7:$B$3000,HeatGen!M$2,'Energy balance options'!$A$7:$A$3000,HeatGen!$A621)</f>
        <v>0</v>
      </c>
      <c r="N621">
        <f>SUMIFS('Energy balance options'!$G$7:$G$3000,'Energy balance options'!$B$7:$B$3000,HeatGen!N$2,'Energy balance options'!$A$7:$A$3000,HeatGen!$A621)</f>
        <v>0</v>
      </c>
      <c r="O621">
        <f>SUMIFS('Energy balance options'!$G$7:$G$3000,'Energy balance options'!$B$7:$B$3000,HeatGen!O$2,'Energy balance options'!$A$7:$A$3000,HeatGen!$A621)</f>
        <v>0</v>
      </c>
      <c r="P621">
        <f>SUMIFS('Energy balance options'!$G$7:$G$3000,'Energy balance options'!$B$7:$B$3000,HeatGen!P$2,'Energy balance options'!$A$7:$A$3000,HeatGen!$A621)</f>
        <v>0</v>
      </c>
      <c r="Q621">
        <f>SUMIFS('Energy balance options'!$G$7:$G$3000,'Energy balance options'!$B$7:$B$3000,HeatGen!Q$2,'Energy balance options'!$A$7:$A$3000,HeatGen!$A621)</f>
        <v>0</v>
      </c>
      <c r="R621">
        <f>SUMIFS('Energy balance options'!$G$7:$G$3000,'Energy balance options'!$B$7:$B$3000,HeatGen!R$2,'Energy balance options'!$A$7:$A$3000,HeatGen!$A621)</f>
        <v>0</v>
      </c>
      <c r="S621">
        <f>SUMIFS('Energy balance options'!$G$7:$G$3000,'Energy balance options'!$B$7:$B$3000,HeatGen!S$2,'Energy balance options'!$A$7:$A$3000,HeatGen!$A621)</f>
        <v>0</v>
      </c>
      <c r="T621">
        <f>SUMIFS('Energy balance options'!$G$7:$G$3000,'Energy balance options'!$B$7:$B$3000,HeatGen!T$2,'Energy balance options'!$A$7:$A$3000,HeatGen!$A621)</f>
        <v>0</v>
      </c>
      <c r="U621">
        <f>SUMIFS('Energy balance options'!$G$7:$G$3000,'Energy balance options'!$B$7:$B$3000,HeatGen!U$2,'Energy balance options'!$A$7:$A$3000,HeatGen!$A621)</f>
        <v>0</v>
      </c>
      <c r="V621">
        <f>SUMIFS('Energy balance options'!$G$7:$G$3000,'Energy balance options'!$B$7:$B$3000,HeatGen!V$2,'Energy balance options'!$A$7:$A$3000,HeatGen!$A621)</f>
        <v>0</v>
      </c>
      <c r="W621">
        <f>SUMIFS('Energy balance options'!$G$7:$G$3000,'Energy balance options'!$B$7:$B$3000,HeatGen!W$2,'Energy balance options'!$A$7:$A$3000,HeatGen!$A621)</f>
        <v>0</v>
      </c>
      <c r="X621">
        <f>SUMIFS('Energy balance options'!$G$7:$G$3000,'Energy balance options'!$B$7:$B$3000,HeatGen!X$2,'Energy balance options'!$A$7:$A$3000,HeatGen!$A621)</f>
        <v>0</v>
      </c>
      <c r="Y621">
        <f t="shared" si="153"/>
        <v>0</v>
      </c>
      <c r="Z621">
        <f t="shared" si="154"/>
        <v>0</v>
      </c>
      <c r="AA621">
        <f t="shared" si="155"/>
        <v>0</v>
      </c>
      <c r="AB621">
        <f t="shared" si="156"/>
        <v>0</v>
      </c>
      <c r="AC621">
        <f t="shared" si="157"/>
        <v>0</v>
      </c>
      <c r="AD621">
        <f t="shared" si="158"/>
        <v>0</v>
      </c>
      <c r="AE621">
        <f t="shared" si="159"/>
        <v>0</v>
      </c>
      <c r="AF621">
        <f t="shared" si="160"/>
        <v>0</v>
      </c>
      <c r="AG621">
        <f t="shared" si="161"/>
        <v>0</v>
      </c>
      <c r="AH621">
        <f t="shared" si="162"/>
        <v>0</v>
      </c>
      <c r="AI621">
        <f t="shared" si="163"/>
        <v>0</v>
      </c>
      <c r="AJ621">
        <f t="shared" si="164"/>
        <v>0</v>
      </c>
      <c r="AK621">
        <f t="shared" si="165"/>
        <v>0</v>
      </c>
      <c r="AL621">
        <f t="shared" si="166"/>
        <v>0</v>
      </c>
      <c r="AM621">
        <f t="shared" si="167"/>
        <v>0</v>
      </c>
      <c r="AN621">
        <f t="shared" si="168"/>
        <v>0</v>
      </c>
      <c r="AO621">
        <f t="shared" si="169"/>
        <v>0</v>
      </c>
    </row>
    <row r="622" spans="1:41" x14ac:dyDescent="0.2">
      <c r="A622" s="9">
        <f>'Cost per option'!A630</f>
        <v>0</v>
      </c>
      <c r="B622" t="str">
        <f>_xlfn.IFNA(VLOOKUP(A622,'Energy balance options'!A$7:C$3000,3,FALSE),"")</f>
        <v/>
      </c>
      <c r="C622">
        <f>SUMIFS('Energy balance options'!$F$7:$F$3000,'Energy balance options'!$B$7:$B$3000,HeatGen!C$2,'Energy balance options'!$A$7:$A$3000,HeatGen!$A622)</f>
        <v>0</v>
      </c>
      <c r="D622">
        <f>SUMIFS('Energy balance options'!$F$7:$F$3000,'Energy balance options'!$B$7:$B$3000,HeatGen!D$2,'Energy balance options'!$A$7:$A$3000,HeatGen!$A622)</f>
        <v>0</v>
      </c>
      <c r="E622">
        <f>SUMIFS('Energy balance options'!$F$7:$F$3000,'Energy balance options'!$B$7:$B$3000,HeatGen!E$2,'Energy balance options'!$A$7:$A$3000,HeatGen!$A622)</f>
        <v>0</v>
      </c>
      <c r="F622">
        <f>SUMIFS('Energy balance options'!$F$7:$F$3000,'Energy balance options'!$B$7:$B$3000,HeatGen!F$2,'Energy balance options'!$A$7:$A$3000,HeatGen!$A622)</f>
        <v>0</v>
      </c>
      <c r="G622">
        <f>SUMIFS('Energy balance options'!$F$7:$F$3000,'Energy balance options'!$B$7:$B$3000,HeatGen!G$2,'Energy balance options'!$A$7:$A$3000,HeatGen!$A622)</f>
        <v>0</v>
      </c>
      <c r="H622">
        <f>SUMIFS('Energy balance options'!$G$7:$G$3000,'Energy balance options'!$B$7:$B$3000,HeatGen!H$2,'Energy balance options'!$A$7:$A$3000,HeatGen!$A622)</f>
        <v>0</v>
      </c>
      <c r="I622">
        <f>SUMIFS('Energy balance options'!$G$7:$G$3000,'Energy balance options'!$B$7:$B$3000,HeatGen!I$2,'Energy balance options'!$A$7:$A$3000,HeatGen!$A622)</f>
        <v>0</v>
      </c>
      <c r="J622">
        <f>SUMIFS('Energy balance options'!$G$7:$G$3000,'Energy balance options'!$B$7:$B$3000,HeatGen!J$2,'Energy balance options'!$A$7:$A$3000,HeatGen!$A622)</f>
        <v>0</v>
      </c>
      <c r="K622">
        <f>SUMIFS('Energy balance options'!$G$7:$G$3000,'Energy balance options'!$B$7:$B$3000,HeatGen!K$2,'Energy balance options'!$A$7:$A$3000,HeatGen!$A622)</f>
        <v>0</v>
      </c>
      <c r="L622">
        <f>SUMIFS('Energy balance options'!$G$7:$G$3000,'Energy balance options'!$B$7:$B$3000,HeatGen!L$2,'Energy balance options'!$A$7:$A$3000,HeatGen!$A622)</f>
        <v>0</v>
      </c>
      <c r="M622">
        <f>SUMIFS('Energy balance options'!$G$7:$G$3000,'Energy balance options'!$B$7:$B$3000,HeatGen!M$2,'Energy balance options'!$A$7:$A$3000,HeatGen!$A622)</f>
        <v>0</v>
      </c>
      <c r="N622">
        <f>SUMIFS('Energy balance options'!$G$7:$G$3000,'Energy balance options'!$B$7:$B$3000,HeatGen!N$2,'Energy balance options'!$A$7:$A$3000,HeatGen!$A622)</f>
        <v>0</v>
      </c>
      <c r="O622">
        <f>SUMIFS('Energy balance options'!$G$7:$G$3000,'Energy balance options'!$B$7:$B$3000,HeatGen!O$2,'Energy balance options'!$A$7:$A$3000,HeatGen!$A622)</f>
        <v>0</v>
      </c>
      <c r="P622">
        <f>SUMIFS('Energy balance options'!$G$7:$G$3000,'Energy balance options'!$B$7:$B$3000,HeatGen!P$2,'Energy balance options'!$A$7:$A$3000,HeatGen!$A622)</f>
        <v>0</v>
      </c>
      <c r="Q622">
        <f>SUMIFS('Energy balance options'!$G$7:$G$3000,'Energy balance options'!$B$7:$B$3000,HeatGen!Q$2,'Energy balance options'!$A$7:$A$3000,HeatGen!$A622)</f>
        <v>0</v>
      </c>
      <c r="R622">
        <f>SUMIFS('Energy balance options'!$G$7:$G$3000,'Energy balance options'!$B$7:$B$3000,HeatGen!R$2,'Energy balance options'!$A$7:$A$3000,HeatGen!$A622)</f>
        <v>0</v>
      </c>
      <c r="S622">
        <f>SUMIFS('Energy balance options'!$G$7:$G$3000,'Energy balance options'!$B$7:$B$3000,HeatGen!S$2,'Energy balance options'!$A$7:$A$3000,HeatGen!$A622)</f>
        <v>0</v>
      </c>
      <c r="T622">
        <f>SUMIFS('Energy balance options'!$G$7:$G$3000,'Energy balance options'!$B$7:$B$3000,HeatGen!T$2,'Energy balance options'!$A$7:$A$3000,HeatGen!$A622)</f>
        <v>0</v>
      </c>
      <c r="U622">
        <f>SUMIFS('Energy balance options'!$G$7:$G$3000,'Energy balance options'!$B$7:$B$3000,HeatGen!U$2,'Energy balance options'!$A$7:$A$3000,HeatGen!$A622)</f>
        <v>0</v>
      </c>
      <c r="V622">
        <f>SUMIFS('Energy balance options'!$G$7:$G$3000,'Energy balance options'!$B$7:$B$3000,HeatGen!V$2,'Energy balance options'!$A$7:$A$3000,HeatGen!$A622)</f>
        <v>0</v>
      </c>
      <c r="W622">
        <f>SUMIFS('Energy balance options'!$G$7:$G$3000,'Energy balance options'!$B$7:$B$3000,HeatGen!W$2,'Energy balance options'!$A$7:$A$3000,HeatGen!$A622)</f>
        <v>0</v>
      </c>
      <c r="X622">
        <f>SUMIFS('Energy balance options'!$G$7:$G$3000,'Energy balance options'!$B$7:$B$3000,HeatGen!X$2,'Energy balance options'!$A$7:$A$3000,HeatGen!$A622)</f>
        <v>0</v>
      </c>
      <c r="Y622">
        <f t="shared" si="153"/>
        <v>0</v>
      </c>
      <c r="Z622">
        <f t="shared" si="154"/>
        <v>0</v>
      </c>
      <c r="AA622">
        <f t="shared" si="155"/>
        <v>0</v>
      </c>
      <c r="AB622">
        <f t="shared" si="156"/>
        <v>0</v>
      </c>
      <c r="AC622">
        <f t="shared" si="157"/>
        <v>0</v>
      </c>
      <c r="AD622">
        <f t="shared" si="158"/>
        <v>0</v>
      </c>
      <c r="AE622">
        <f t="shared" si="159"/>
        <v>0</v>
      </c>
      <c r="AF622">
        <f t="shared" si="160"/>
        <v>0</v>
      </c>
      <c r="AG622">
        <f t="shared" si="161"/>
        <v>0</v>
      </c>
      <c r="AH622">
        <f t="shared" si="162"/>
        <v>0</v>
      </c>
      <c r="AI622">
        <f t="shared" si="163"/>
        <v>0</v>
      </c>
      <c r="AJ622">
        <f t="shared" si="164"/>
        <v>0</v>
      </c>
      <c r="AK622">
        <f t="shared" si="165"/>
        <v>0</v>
      </c>
      <c r="AL622">
        <f t="shared" si="166"/>
        <v>0</v>
      </c>
      <c r="AM622">
        <f t="shared" si="167"/>
        <v>0</v>
      </c>
      <c r="AN622">
        <f t="shared" si="168"/>
        <v>0</v>
      </c>
      <c r="AO622">
        <f t="shared" si="169"/>
        <v>0</v>
      </c>
    </row>
    <row r="623" spans="1:41" x14ac:dyDescent="0.2">
      <c r="A623" s="9">
        <f>'Cost per option'!A631</f>
        <v>0</v>
      </c>
      <c r="B623" t="str">
        <f>_xlfn.IFNA(VLOOKUP(A623,'Energy balance options'!A$7:C$3000,3,FALSE),"")</f>
        <v/>
      </c>
      <c r="C623">
        <f>SUMIFS('Energy balance options'!$F$7:$F$3000,'Energy balance options'!$B$7:$B$3000,HeatGen!C$2,'Energy balance options'!$A$7:$A$3000,HeatGen!$A623)</f>
        <v>0</v>
      </c>
      <c r="D623">
        <f>SUMIFS('Energy balance options'!$F$7:$F$3000,'Energy balance options'!$B$7:$B$3000,HeatGen!D$2,'Energy balance options'!$A$7:$A$3000,HeatGen!$A623)</f>
        <v>0</v>
      </c>
      <c r="E623">
        <f>SUMIFS('Energy balance options'!$F$7:$F$3000,'Energy balance options'!$B$7:$B$3000,HeatGen!E$2,'Energy balance options'!$A$7:$A$3000,HeatGen!$A623)</f>
        <v>0</v>
      </c>
      <c r="F623">
        <f>SUMIFS('Energy balance options'!$F$7:$F$3000,'Energy balance options'!$B$7:$B$3000,HeatGen!F$2,'Energy balance options'!$A$7:$A$3000,HeatGen!$A623)</f>
        <v>0</v>
      </c>
      <c r="G623">
        <f>SUMIFS('Energy balance options'!$F$7:$F$3000,'Energy balance options'!$B$7:$B$3000,HeatGen!G$2,'Energy balance options'!$A$7:$A$3000,HeatGen!$A623)</f>
        <v>0</v>
      </c>
      <c r="H623">
        <f>SUMIFS('Energy balance options'!$G$7:$G$3000,'Energy balance options'!$B$7:$B$3000,HeatGen!H$2,'Energy balance options'!$A$7:$A$3000,HeatGen!$A623)</f>
        <v>0</v>
      </c>
      <c r="I623">
        <f>SUMIFS('Energy balance options'!$G$7:$G$3000,'Energy balance options'!$B$7:$B$3000,HeatGen!I$2,'Energy balance options'!$A$7:$A$3000,HeatGen!$A623)</f>
        <v>0</v>
      </c>
      <c r="J623">
        <f>SUMIFS('Energy balance options'!$G$7:$G$3000,'Energy balance options'!$B$7:$B$3000,HeatGen!J$2,'Energy balance options'!$A$7:$A$3000,HeatGen!$A623)</f>
        <v>0</v>
      </c>
      <c r="K623">
        <f>SUMIFS('Energy balance options'!$G$7:$G$3000,'Energy balance options'!$B$7:$B$3000,HeatGen!K$2,'Energy balance options'!$A$7:$A$3000,HeatGen!$A623)</f>
        <v>0</v>
      </c>
      <c r="L623">
        <f>SUMIFS('Energy balance options'!$G$7:$G$3000,'Energy balance options'!$B$7:$B$3000,HeatGen!L$2,'Energy balance options'!$A$7:$A$3000,HeatGen!$A623)</f>
        <v>0</v>
      </c>
      <c r="M623">
        <f>SUMIFS('Energy balance options'!$G$7:$G$3000,'Energy balance options'!$B$7:$B$3000,HeatGen!M$2,'Energy balance options'!$A$7:$A$3000,HeatGen!$A623)</f>
        <v>0</v>
      </c>
      <c r="N623">
        <f>SUMIFS('Energy balance options'!$G$7:$G$3000,'Energy balance options'!$B$7:$B$3000,HeatGen!N$2,'Energy balance options'!$A$7:$A$3000,HeatGen!$A623)</f>
        <v>0</v>
      </c>
      <c r="O623">
        <f>SUMIFS('Energy balance options'!$G$7:$G$3000,'Energy balance options'!$B$7:$B$3000,HeatGen!O$2,'Energy balance options'!$A$7:$A$3000,HeatGen!$A623)</f>
        <v>0</v>
      </c>
      <c r="P623">
        <f>SUMIFS('Energy balance options'!$G$7:$G$3000,'Energy balance options'!$B$7:$B$3000,HeatGen!P$2,'Energy balance options'!$A$7:$A$3000,HeatGen!$A623)</f>
        <v>0</v>
      </c>
      <c r="Q623">
        <f>SUMIFS('Energy balance options'!$G$7:$G$3000,'Energy balance options'!$B$7:$B$3000,HeatGen!Q$2,'Energy balance options'!$A$7:$A$3000,HeatGen!$A623)</f>
        <v>0</v>
      </c>
      <c r="R623">
        <f>SUMIFS('Energy balance options'!$G$7:$G$3000,'Energy balance options'!$B$7:$B$3000,HeatGen!R$2,'Energy balance options'!$A$7:$A$3000,HeatGen!$A623)</f>
        <v>0</v>
      </c>
      <c r="S623">
        <f>SUMIFS('Energy balance options'!$G$7:$G$3000,'Energy balance options'!$B$7:$B$3000,HeatGen!S$2,'Energy balance options'!$A$7:$A$3000,HeatGen!$A623)</f>
        <v>0</v>
      </c>
      <c r="T623">
        <f>SUMIFS('Energy balance options'!$G$7:$G$3000,'Energy balance options'!$B$7:$B$3000,HeatGen!T$2,'Energy balance options'!$A$7:$A$3000,HeatGen!$A623)</f>
        <v>0</v>
      </c>
      <c r="U623">
        <f>SUMIFS('Energy balance options'!$G$7:$G$3000,'Energy balance options'!$B$7:$B$3000,HeatGen!U$2,'Energy balance options'!$A$7:$A$3000,HeatGen!$A623)</f>
        <v>0</v>
      </c>
      <c r="V623">
        <f>SUMIFS('Energy balance options'!$G$7:$G$3000,'Energy balance options'!$B$7:$B$3000,HeatGen!V$2,'Energy balance options'!$A$7:$A$3000,HeatGen!$A623)</f>
        <v>0</v>
      </c>
      <c r="W623">
        <f>SUMIFS('Energy balance options'!$G$7:$G$3000,'Energy balance options'!$B$7:$B$3000,HeatGen!W$2,'Energy balance options'!$A$7:$A$3000,HeatGen!$A623)</f>
        <v>0</v>
      </c>
      <c r="X623">
        <f>SUMIFS('Energy balance options'!$G$7:$G$3000,'Energy balance options'!$B$7:$B$3000,HeatGen!X$2,'Energy balance options'!$A$7:$A$3000,HeatGen!$A623)</f>
        <v>0</v>
      </c>
      <c r="Y623">
        <f t="shared" si="153"/>
        <v>0</v>
      </c>
      <c r="Z623">
        <f t="shared" si="154"/>
        <v>0</v>
      </c>
      <c r="AA623">
        <f t="shared" si="155"/>
        <v>0</v>
      </c>
      <c r="AB623">
        <f t="shared" si="156"/>
        <v>0</v>
      </c>
      <c r="AC623">
        <f t="shared" si="157"/>
        <v>0</v>
      </c>
      <c r="AD623">
        <f t="shared" si="158"/>
        <v>0</v>
      </c>
      <c r="AE623">
        <f t="shared" si="159"/>
        <v>0</v>
      </c>
      <c r="AF623">
        <f t="shared" si="160"/>
        <v>0</v>
      </c>
      <c r="AG623">
        <f t="shared" si="161"/>
        <v>0</v>
      </c>
      <c r="AH623">
        <f t="shared" si="162"/>
        <v>0</v>
      </c>
      <c r="AI623">
        <f t="shared" si="163"/>
        <v>0</v>
      </c>
      <c r="AJ623">
        <f t="shared" si="164"/>
        <v>0</v>
      </c>
      <c r="AK623">
        <f t="shared" si="165"/>
        <v>0</v>
      </c>
      <c r="AL623">
        <f t="shared" si="166"/>
        <v>0</v>
      </c>
      <c r="AM623">
        <f t="shared" si="167"/>
        <v>0</v>
      </c>
      <c r="AN623">
        <f t="shared" si="168"/>
        <v>0</v>
      </c>
      <c r="AO623">
        <f t="shared" si="169"/>
        <v>0</v>
      </c>
    </row>
    <row r="624" spans="1:41" x14ac:dyDescent="0.2">
      <c r="A624" s="9">
        <f>'Cost per option'!A632</f>
        <v>0</v>
      </c>
      <c r="B624" t="str">
        <f>_xlfn.IFNA(VLOOKUP(A624,'Energy balance options'!A$7:C$3000,3,FALSE),"")</f>
        <v/>
      </c>
      <c r="C624">
        <f>SUMIFS('Energy balance options'!$F$7:$F$3000,'Energy balance options'!$B$7:$B$3000,HeatGen!C$2,'Energy balance options'!$A$7:$A$3000,HeatGen!$A624)</f>
        <v>0</v>
      </c>
      <c r="D624">
        <f>SUMIFS('Energy balance options'!$F$7:$F$3000,'Energy balance options'!$B$7:$B$3000,HeatGen!D$2,'Energy balance options'!$A$7:$A$3000,HeatGen!$A624)</f>
        <v>0</v>
      </c>
      <c r="E624">
        <f>SUMIFS('Energy balance options'!$F$7:$F$3000,'Energy balance options'!$B$7:$B$3000,HeatGen!E$2,'Energy balance options'!$A$7:$A$3000,HeatGen!$A624)</f>
        <v>0</v>
      </c>
      <c r="F624">
        <f>SUMIFS('Energy balance options'!$F$7:$F$3000,'Energy balance options'!$B$7:$B$3000,HeatGen!F$2,'Energy balance options'!$A$7:$A$3000,HeatGen!$A624)</f>
        <v>0</v>
      </c>
      <c r="G624">
        <f>SUMIFS('Energy balance options'!$F$7:$F$3000,'Energy balance options'!$B$7:$B$3000,HeatGen!G$2,'Energy balance options'!$A$7:$A$3000,HeatGen!$A624)</f>
        <v>0</v>
      </c>
      <c r="H624">
        <f>SUMIFS('Energy balance options'!$G$7:$G$3000,'Energy balance options'!$B$7:$B$3000,HeatGen!H$2,'Energy balance options'!$A$7:$A$3000,HeatGen!$A624)</f>
        <v>0</v>
      </c>
      <c r="I624">
        <f>SUMIFS('Energy balance options'!$G$7:$G$3000,'Energy balance options'!$B$7:$B$3000,HeatGen!I$2,'Energy balance options'!$A$7:$A$3000,HeatGen!$A624)</f>
        <v>0</v>
      </c>
      <c r="J624">
        <f>SUMIFS('Energy balance options'!$G$7:$G$3000,'Energy balance options'!$B$7:$B$3000,HeatGen!J$2,'Energy balance options'!$A$7:$A$3000,HeatGen!$A624)</f>
        <v>0</v>
      </c>
      <c r="K624">
        <f>SUMIFS('Energy balance options'!$G$7:$G$3000,'Energy balance options'!$B$7:$B$3000,HeatGen!K$2,'Energy balance options'!$A$7:$A$3000,HeatGen!$A624)</f>
        <v>0</v>
      </c>
      <c r="L624">
        <f>SUMIFS('Energy balance options'!$G$7:$G$3000,'Energy balance options'!$B$7:$B$3000,HeatGen!L$2,'Energy balance options'!$A$7:$A$3000,HeatGen!$A624)</f>
        <v>0</v>
      </c>
      <c r="M624">
        <f>SUMIFS('Energy balance options'!$G$7:$G$3000,'Energy balance options'!$B$7:$B$3000,HeatGen!M$2,'Energy balance options'!$A$7:$A$3000,HeatGen!$A624)</f>
        <v>0</v>
      </c>
      <c r="N624">
        <f>SUMIFS('Energy balance options'!$G$7:$G$3000,'Energy balance options'!$B$7:$B$3000,HeatGen!N$2,'Energy balance options'!$A$7:$A$3000,HeatGen!$A624)</f>
        <v>0</v>
      </c>
      <c r="O624">
        <f>SUMIFS('Energy balance options'!$G$7:$G$3000,'Energy balance options'!$B$7:$B$3000,HeatGen!O$2,'Energy balance options'!$A$7:$A$3000,HeatGen!$A624)</f>
        <v>0</v>
      </c>
      <c r="P624">
        <f>SUMIFS('Energy balance options'!$G$7:$G$3000,'Energy balance options'!$B$7:$B$3000,HeatGen!P$2,'Energy balance options'!$A$7:$A$3000,HeatGen!$A624)</f>
        <v>0</v>
      </c>
      <c r="Q624">
        <f>SUMIFS('Energy balance options'!$G$7:$G$3000,'Energy balance options'!$B$7:$B$3000,HeatGen!Q$2,'Energy balance options'!$A$7:$A$3000,HeatGen!$A624)</f>
        <v>0</v>
      </c>
      <c r="R624">
        <f>SUMIFS('Energy balance options'!$G$7:$G$3000,'Energy balance options'!$B$7:$B$3000,HeatGen!R$2,'Energy balance options'!$A$7:$A$3000,HeatGen!$A624)</f>
        <v>0</v>
      </c>
      <c r="S624">
        <f>SUMIFS('Energy balance options'!$G$7:$G$3000,'Energy balance options'!$B$7:$B$3000,HeatGen!S$2,'Energy balance options'!$A$7:$A$3000,HeatGen!$A624)</f>
        <v>0</v>
      </c>
      <c r="T624">
        <f>SUMIFS('Energy balance options'!$G$7:$G$3000,'Energy balance options'!$B$7:$B$3000,HeatGen!T$2,'Energy balance options'!$A$7:$A$3000,HeatGen!$A624)</f>
        <v>0</v>
      </c>
      <c r="U624">
        <f>SUMIFS('Energy balance options'!$G$7:$G$3000,'Energy balance options'!$B$7:$B$3000,HeatGen!U$2,'Energy balance options'!$A$7:$A$3000,HeatGen!$A624)</f>
        <v>0</v>
      </c>
      <c r="V624">
        <f>SUMIFS('Energy balance options'!$G$7:$G$3000,'Energy balance options'!$B$7:$B$3000,HeatGen!V$2,'Energy balance options'!$A$7:$A$3000,HeatGen!$A624)</f>
        <v>0</v>
      </c>
      <c r="W624">
        <f>SUMIFS('Energy balance options'!$G$7:$G$3000,'Energy balance options'!$B$7:$B$3000,HeatGen!W$2,'Energy balance options'!$A$7:$A$3000,HeatGen!$A624)</f>
        <v>0</v>
      </c>
      <c r="X624">
        <f>SUMIFS('Energy balance options'!$G$7:$G$3000,'Energy balance options'!$B$7:$B$3000,HeatGen!X$2,'Energy balance options'!$A$7:$A$3000,HeatGen!$A624)</f>
        <v>0</v>
      </c>
      <c r="Y624">
        <f t="shared" si="153"/>
        <v>0</v>
      </c>
      <c r="Z624">
        <f t="shared" si="154"/>
        <v>0</v>
      </c>
      <c r="AA624">
        <f t="shared" si="155"/>
        <v>0</v>
      </c>
      <c r="AB624">
        <f t="shared" si="156"/>
        <v>0</v>
      </c>
      <c r="AC624">
        <f t="shared" si="157"/>
        <v>0</v>
      </c>
      <c r="AD624">
        <f t="shared" si="158"/>
        <v>0</v>
      </c>
      <c r="AE624">
        <f t="shared" si="159"/>
        <v>0</v>
      </c>
      <c r="AF624">
        <f t="shared" si="160"/>
        <v>0</v>
      </c>
      <c r="AG624">
        <f t="shared" si="161"/>
        <v>0</v>
      </c>
      <c r="AH624">
        <f t="shared" si="162"/>
        <v>0</v>
      </c>
      <c r="AI624">
        <f t="shared" si="163"/>
        <v>0</v>
      </c>
      <c r="AJ624">
        <f t="shared" si="164"/>
        <v>0</v>
      </c>
      <c r="AK624">
        <f t="shared" si="165"/>
        <v>0</v>
      </c>
      <c r="AL624">
        <f t="shared" si="166"/>
        <v>0</v>
      </c>
      <c r="AM624">
        <f t="shared" si="167"/>
        <v>0</v>
      </c>
      <c r="AN624">
        <f t="shared" si="168"/>
        <v>0</v>
      </c>
      <c r="AO624">
        <f t="shared" si="169"/>
        <v>0</v>
      </c>
    </row>
    <row r="625" spans="1:41" x14ac:dyDescent="0.2">
      <c r="A625" s="9">
        <f>'Cost per option'!A633</f>
        <v>0</v>
      </c>
      <c r="B625" t="str">
        <f>_xlfn.IFNA(VLOOKUP(A625,'Energy balance options'!A$7:C$3000,3,FALSE),"")</f>
        <v/>
      </c>
      <c r="C625">
        <f>SUMIFS('Energy balance options'!$F$7:$F$3000,'Energy balance options'!$B$7:$B$3000,HeatGen!C$2,'Energy balance options'!$A$7:$A$3000,HeatGen!$A625)</f>
        <v>0</v>
      </c>
      <c r="D625">
        <f>SUMIFS('Energy balance options'!$F$7:$F$3000,'Energy balance options'!$B$7:$B$3000,HeatGen!D$2,'Energy balance options'!$A$7:$A$3000,HeatGen!$A625)</f>
        <v>0</v>
      </c>
      <c r="E625">
        <f>SUMIFS('Energy balance options'!$F$7:$F$3000,'Energy balance options'!$B$7:$B$3000,HeatGen!E$2,'Energy balance options'!$A$7:$A$3000,HeatGen!$A625)</f>
        <v>0</v>
      </c>
      <c r="F625">
        <f>SUMIFS('Energy balance options'!$F$7:$F$3000,'Energy balance options'!$B$7:$B$3000,HeatGen!F$2,'Energy balance options'!$A$7:$A$3000,HeatGen!$A625)</f>
        <v>0</v>
      </c>
      <c r="G625">
        <f>SUMIFS('Energy balance options'!$F$7:$F$3000,'Energy balance options'!$B$7:$B$3000,HeatGen!G$2,'Energy balance options'!$A$7:$A$3000,HeatGen!$A625)</f>
        <v>0</v>
      </c>
      <c r="H625">
        <f>SUMIFS('Energy balance options'!$G$7:$G$3000,'Energy balance options'!$B$7:$B$3000,HeatGen!H$2,'Energy balance options'!$A$7:$A$3000,HeatGen!$A625)</f>
        <v>0</v>
      </c>
      <c r="I625">
        <f>SUMIFS('Energy balance options'!$G$7:$G$3000,'Energy balance options'!$B$7:$B$3000,HeatGen!I$2,'Energy balance options'!$A$7:$A$3000,HeatGen!$A625)</f>
        <v>0</v>
      </c>
      <c r="J625">
        <f>SUMIFS('Energy balance options'!$G$7:$G$3000,'Energy balance options'!$B$7:$B$3000,HeatGen!J$2,'Energy balance options'!$A$7:$A$3000,HeatGen!$A625)</f>
        <v>0</v>
      </c>
      <c r="K625">
        <f>SUMIFS('Energy balance options'!$G$7:$G$3000,'Energy balance options'!$B$7:$B$3000,HeatGen!K$2,'Energy balance options'!$A$7:$A$3000,HeatGen!$A625)</f>
        <v>0</v>
      </c>
      <c r="L625">
        <f>SUMIFS('Energy balance options'!$G$7:$G$3000,'Energy balance options'!$B$7:$B$3000,HeatGen!L$2,'Energy balance options'!$A$7:$A$3000,HeatGen!$A625)</f>
        <v>0</v>
      </c>
      <c r="M625">
        <f>SUMIFS('Energy balance options'!$G$7:$G$3000,'Energy balance options'!$B$7:$B$3000,HeatGen!M$2,'Energy balance options'!$A$7:$A$3000,HeatGen!$A625)</f>
        <v>0</v>
      </c>
      <c r="N625">
        <f>SUMIFS('Energy balance options'!$G$7:$G$3000,'Energy balance options'!$B$7:$B$3000,HeatGen!N$2,'Energy balance options'!$A$7:$A$3000,HeatGen!$A625)</f>
        <v>0</v>
      </c>
      <c r="O625">
        <f>SUMIFS('Energy balance options'!$G$7:$G$3000,'Energy balance options'!$B$7:$B$3000,HeatGen!O$2,'Energy balance options'!$A$7:$A$3000,HeatGen!$A625)</f>
        <v>0</v>
      </c>
      <c r="P625">
        <f>SUMIFS('Energy balance options'!$G$7:$G$3000,'Energy balance options'!$B$7:$B$3000,HeatGen!P$2,'Energy balance options'!$A$7:$A$3000,HeatGen!$A625)</f>
        <v>0</v>
      </c>
      <c r="Q625">
        <f>SUMIFS('Energy balance options'!$G$7:$G$3000,'Energy balance options'!$B$7:$B$3000,HeatGen!Q$2,'Energy balance options'!$A$7:$A$3000,HeatGen!$A625)</f>
        <v>0</v>
      </c>
      <c r="R625">
        <f>SUMIFS('Energy balance options'!$G$7:$G$3000,'Energy balance options'!$B$7:$B$3000,HeatGen!R$2,'Energy balance options'!$A$7:$A$3000,HeatGen!$A625)</f>
        <v>0</v>
      </c>
      <c r="S625">
        <f>SUMIFS('Energy balance options'!$G$7:$G$3000,'Energy balance options'!$B$7:$B$3000,HeatGen!S$2,'Energy balance options'!$A$7:$A$3000,HeatGen!$A625)</f>
        <v>0</v>
      </c>
      <c r="T625">
        <f>SUMIFS('Energy balance options'!$G$7:$G$3000,'Energy balance options'!$B$7:$B$3000,HeatGen!T$2,'Energy balance options'!$A$7:$A$3000,HeatGen!$A625)</f>
        <v>0</v>
      </c>
      <c r="U625">
        <f>SUMIFS('Energy balance options'!$G$7:$G$3000,'Energy balance options'!$B$7:$B$3000,HeatGen!U$2,'Energy balance options'!$A$7:$A$3000,HeatGen!$A625)</f>
        <v>0</v>
      </c>
      <c r="V625">
        <f>SUMIFS('Energy balance options'!$G$7:$G$3000,'Energy balance options'!$B$7:$B$3000,HeatGen!V$2,'Energy balance options'!$A$7:$A$3000,HeatGen!$A625)</f>
        <v>0</v>
      </c>
      <c r="W625">
        <f>SUMIFS('Energy balance options'!$G$7:$G$3000,'Energy balance options'!$B$7:$B$3000,HeatGen!W$2,'Energy balance options'!$A$7:$A$3000,HeatGen!$A625)</f>
        <v>0</v>
      </c>
      <c r="X625">
        <f>SUMIFS('Energy balance options'!$G$7:$G$3000,'Energy balance options'!$B$7:$B$3000,HeatGen!X$2,'Energy balance options'!$A$7:$A$3000,HeatGen!$A625)</f>
        <v>0</v>
      </c>
      <c r="Y625">
        <f t="shared" si="153"/>
        <v>0</v>
      </c>
      <c r="Z625">
        <f t="shared" si="154"/>
        <v>0</v>
      </c>
      <c r="AA625">
        <f t="shared" si="155"/>
        <v>0</v>
      </c>
      <c r="AB625">
        <f t="shared" si="156"/>
        <v>0</v>
      </c>
      <c r="AC625">
        <f t="shared" si="157"/>
        <v>0</v>
      </c>
      <c r="AD625">
        <f t="shared" si="158"/>
        <v>0</v>
      </c>
      <c r="AE625">
        <f t="shared" si="159"/>
        <v>0</v>
      </c>
      <c r="AF625">
        <f t="shared" si="160"/>
        <v>0</v>
      </c>
      <c r="AG625">
        <f t="shared" si="161"/>
        <v>0</v>
      </c>
      <c r="AH625">
        <f t="shared" si="162"/>
        <v>0</v>
      </c>
      <c r="AI625">
        <f t="shared" si="163"/>
        <v>0</v>
      </c>
      <c r="AJ625">
        <f t="shared" si="164"/>
        <v>0</v>
      </c>
      <c r="AK625">
        <f t="shared" si="165"/>
        <v>0</v>
      </c>
      <c r="AL625">
        <f t="shared" si="166"/>
        <v>0</v>
      </c>
      <c r="AM625">
        <f t="shared" si="167"/>
        <v>0</v>
      </c>
      <c r="AN625">
        <f t="shared" si="168"/>
        <v>0</v>
      </c>
      <c r="AO625">
        <f t="shared" si="169"/>
        <v>0</v>
      </c>
    </row>
    <row r="626" spans="1:41" x14ac:dyDescent="0.2">
      <c r="A626" s="9">
        <f>'Cost per option'!A634</f>
        <v>0</v>
      </c>
      <c r="B626" t="str">
        <f>_xlfn.IFNA(VLOOKUP(A626,'Energy balance options'!A$7:C$3000,3,FALSE),"")</f>
        <v/>
      </c>
      <c r="C626">
        <f>SUMIFS('Energy balance options'!$F$7:$F$3000,'Energy balance options'!$B$7:$B$3000,HeatGen!C$2,'Energy balance options'!$A$7:$A$3000,HeatGen!$A626)</f>
        <v>0</v>
      </c>
      <c r="D626">
        <f>SUMIFS('Energy balance options'!$F$7:$F$3000,'Energy balance options'!$B$7:$B$3000,HeatGen!D$2,'Energy balance options'!$A$7:$A$3000,HeatGen!$A626)</f>
        <v>0</v>
      </c>
      <c r="E626">
        <f>SUMIFS('Energy balance options'!$F$7:$F$3000,'Energy balance options'!$B$7:$B$3000,HeatGen!E$2,'Energy balance options'!$A$7:$A$3000,HeatGen!$A626)</f>
        <v>0</v>
      </c>
      <c r="F626">
        <f>SUMIFS('Energy balance options'!$F$7:$F$3000,'Energy balance options'!$B$7:$B$3000,HeatGen!F$2,'Energy balance options'!$A$7:$A$3000,HeatGen!$A626)</f>
        <v>0</v>
      </c>
      <c r="G626">
        <f>SUMIFS('Energy balance options'!$F$7:$F$3000,'Energy balance options'!$B$7:$B$3000,HeatGen!G$2,'Energy balance options'!$A$7:$A$3000,HeatGen!$A626)</f>
        <v>0</v>
      </c>
      <c r="H626">
        <f>SUMIFS('Energy balance options'!$G$7:$G$3000,'Energy balance options'!$B$7:$B$3000,HeatGen!H$2,'Energy balance options'!$A$7:$A$3000,HeatGen!$A626)</f>
        <v>0</v>
      </c>
      <c r="I626">
        <f>SUMIFS('Energy balance options'!$G$7:$G$3000,'Energy balance options'!$B$7:$B$3000,HeatGen!I$2,'Energy balance options'!$A$7:$A$3000,HeatGen!$A626)</f>
        <v>0</v>
      </c>
      <c r="J626">
        <f>SUMIFS('Energy balance options'!$G$7:$G$3000,'Energy balance options'!$B$7:$B$3000,HeatGen!J$2,'Energy balance options'!$A$7:$A$3000,HeatGen!$A626)</f>
        <v>0</v>
      </c>
      <c r="K626">
        <f>SUMIFS('Energy balance options'!$G$7:$G$3000,'Energy balance options'!$B$7:$B$3000,HeatGen!K$2,'Energy balance options'!$A$7:$A$3000,HeatGen!$A626)</f>
        <v>0</v>
      </c>
      <c r="L626">
        <f>SUMIFS('Energy balance options'!$G$7:$G$3000,'Energy balance options'!$B$7:$B$3000,HeatGen!L$2,'Energy balance options'!$A$7:$A$3000,HeatGen!$A626)</f>
        <v>0</v>
      </c>
      <c r="M626">
        <f>SUMIFS('Energy balance options'!$G$7:$G$3000,'Energy balance options'!$B$7:$B$3000,HeatGen!M$2,'Energy balance options'!$A$7:$A$3000,HeatGen!$A626)</f>
        <v>0</v>
      </c>
      <c r="N626">
        <f>SUMIFS('Energy balance options'!$G$7:$G$3000,'Energy balance options'!$B$7:$B$3000,HeatGen!N$2,'Energy balance options'!$A$7:$A$3000,HeatGen!$A626)</f>
        <v>0</v>
      </c>
      <c r="O626">
        <f>SUMIFS('Energy balance options'!$G$7:$G$3000,'Energy balance options'!$B$7:$B$3000,HeatGen!O$2,'Energy balance options'!$A$7:$A$3000,HeatGen!$A626)</f>
        <v>0</v>
      </c>
      <c r="P626">
        <f>SUMIFS('Energy balance options'!$G$7:$G$3000,'Energy balance options'!$B$7:$B$3000,HeatGen!P$2,'Energy balance options'!$A$7:$A$3000,HeatGen!$A626)</f>
        <v>0</v>
      </c>
      <c r="Q626">
        <f>SUMIFS('Energy balance options'!$G$7:$G$3000,'Energy balance options'!$B$7:$B$3000,HeatGen!Q$2,'Energy balance options'!$A$7:$A$3000,HeatGen!$A626)</f>
        <v>0</v>
      </c>
      <c r="R626">
        <f>SUMIFS('Energy balance options'!$G$7:$G$3000,'Energy balance options'!$B$7:$B$3000,HeatGen!R$2,'Energy balance options'!$A$7:$A$3000,HeatGen!$A626)</f>
        <v>0</v>
      </c>
      <c r="S626">
        <f>SUMIFS('Energy balance options'!$G$7:$G$3000,'Energy balance options'!$B$7:$B$3000,HeatGen!S$2,'Energy balance options'!$A$7:$A$3000,HeatGen!$A626)</f>
        <v>0</v>
      </c>
      <c r="T626">
        <f>SUMIFS('Energy balance options'!$G$7:$G$3000,'Energy balance options'!$B$7:$B$3000,HeatGen!T$2,'Energy balance options'!$A$7:$A$3000,HeatGen!$A626)</f>
        <v>0</v>
      </c>
      <c r="U626">
        <f>SUMIFS('Energy balance options'!$G$7:$G$3000,'Energy balance options'!$B$7:$B$3000,HeatGen!U$2,'Energy balance options'!$A$7:$A$3000,HeatGen!$A626)</f>
        <v>0</v>
      </c>
      <c r="V626">
        <f>SUMIFS('Energy balance options'!$G$7:$G$3000,'Energy balance options'!$B$7:$B$3000,HeatGen!V$2,'Energy balance options'!$A$7:$A$3000,HeatGen!$A626)</f>
        <v>0</v>
      </c>
      <c r="W626">
        <f>SUMIFS('Energy balance options'!$G$7:$G$3000,'Energy balance options'!$B$7:$B$3000,HeatGen!W$2,'Energy balance options'!$A$7:$A$3000,HeatGen!$A626)</f>
        <v>0</v>
      </c>
      <c r="X626">
        <f>SUMIFS('Energy balance options'!$G$7:$G$3000,'Energy balance options'!$B$7:$B$3000,HeatGen!X$2,'Energy balance options'!$A$7:$A$3000,HeatGen!$A626)</f>
        <v>0</v>
      </c>
      <c r="Y626">
        <f t="shared" si="153"/>
        <v>0</v>
      </c>
      <c r="Z626">
        <f t="shared" si="154"/>
        <v>0</v>
      </c>
      <c r="AA626">
        <f t="shared" si="155"/>
        <v>0</v>
      </c>
      <c r="AB626">
        <f t="shared" si="156"/>
        <v>0</v>
      </c>
      <c r="AC626">
        <f t="shared" si="157"/>
        <v>0</v>
      </c>
      <c r="AD626">
        <f t="shared" si="158"/>
        <v>0</v>
      </c>
      <c r="AE626">
        <f t="shared" si="159"/>
        <v>0</v>
      </c>
      <c r="AF626">
        <f t="shared" si="160"/>
        <v>0</v>
      </c>
      <c r="AG626">
        <f t="shared" si="161"/>
        <v>0</v>
      </c>
      <c r="AH626">
        <f t="shared" si="162"/>
        <v>0</v>
      </c>
      <c r="AI626">
        <f t="shared" si="163"/>
        <v>0</v>
      </c>
      <c r="AJ626">
        <f t="shared" si="164"/>
        <v>0</v>
      </c>
      <c r="AK626">
        <f t="shared" si="165"/>
        <v>0</v>
      </c>
      <c r="AL626">
        <f t="shared" si="166"/>
        <v>0</v>
      </c>
      <c r="AM626">
        <f t="shared" si="167"/>
        <v>0</v>
      </c>
      <c r="AN626">
        <f t="shared" si="168"/>
        <v>0</v>
      </c>
      <c r="AO626">
        <f t="shared" si="169"/>
        <v>0</v>
      </c>
    </row>
    <row r="627" spans="1:41" x14ac:dyDescent="0.2">
      <c r="A627" s="9">
        <f>'Cost per option'!A635</f>
        <v>0</v>
      </c>
      <c r="B627" t="str">
        <f>_xlfn.IFNA(VLOOKUP(A627,'Energy balance options'!A$7:C$3000,3,FALSE),"")</f>
        <v/>
      </c>
      <c r="C627">
        <f>SUMIFS('Energy balance options'!$F$7:$F$3000,'Energy balance options'!$B$7:$B$3000,HeatGen!C$2,'Energy balance options'!$A$7:$A$3000,HeatGen!$A627)</f>
        <v>0</v>
      </c>
      <c r="D627">
        <f>SUMIFS('Energy balance options'!$F$7:$F$3000,'Energy balance options'!$B$7:$B$3000,HeatGen!D$2,'Energy balance options'!$A$7:$A$3000,HeatGen!$A627)</f>
        <v>0</v>
      </c>
      <c r="E627">
        <f>SUMIFS('Energy balance options'!$F$7:$F$3000,'Energy balance options'!$B$7:$B$3000,HeatGen!E$2,'Energy balance options'!$A$7:$A$3000,HeatGen!$A627)</f>
        <v>0</v>
      </c>
      <c r="F627">
        <f>SUMIFS('Energy balance options'!$F$7:$F$3000,'Energy balance options'!$B$7:$B$3000,HeatGen!F$2,'Energy balance options'!$A$7:$A$3000,HeatGen!$A627)</f>
        <v>0</v>
      </c>
      <c r="G627">
        <f>SUMIFS('Energy balance options'!$F$7:$F$3000,'Energy balance options'!$B$7:$B$3000,HeatGen!G$2,'Energy balance options'!$A$7:$A$3000,HeatGen!$A627)</f>
        <v>0</v>
      </c>
      <c r="H627">
        <f>SUMIFS('Energy balance options'!$G$7:$G$3000,'Energy balance options'!$B$7:$B$3000,HeatGen!H$2,'Energy balance options'!$A$7:$A$3000,HeatGen!$A627)</f>
        <v>0</v>
      </c>
      <c r="I627">
        <f>SUMIFS('Energy balance options'!$G$7:$G$3000,'Energy balance options'!$B$7:$B$3000,HeatGen!I$2,'Energy balance options'!$A$7:$A$3000,HeatGen!$A627)</f>
        <v>0</v>
      </c>
      <c r="J627">
        <f>SUMIFS('Energy balance options'!$G$7:$G$3000,'Energy balance options'!$B$7:$B$3000,HeatGen!J$2,'Energy balance options'!$A$7:$A$3000,HeatGen!$A627)</f>
        <v>0</v>
      </c>
      <c r="K627">
        <f>SUMIFS('Energy balance options'!$G$7:$G$3000,'Energy balance options'!$B$7:$B$3000,HeatGen!K$2,'Energy balance options'!$A$7:$A$3000,HeatGen!$A627)</f>
        <v>0</v>
      </c>
      <c r="L627">
        <f>SUMIFS('Energy balance options'!$G$7:$G$3000,'Energy balance options'!$B$7:$B$3000,HeatGen!L$2,'Energy balance options'!$A$7:$A$3000,HeatGen!$A627)</f>
        <v>0</v>
      </c>
      <c r="M627">
        <f>SUMIFS('Energy balance options'!$G$7:$G$3000,'Energy balance options'!$B$7:$B$3000,HeatGen!M$2,'Energy balance options'!$A$7:$A$3000,HeatGen!$A627)</f>
        <v>0</v>
      </c>
      <c r="N627">
        <f>SUMIFS('Energy balance options'!$G$7:$G$3000,'Energy balance options'!$B$7:$B$3000,HeatGen!N$2,'Energy balance options'!$A$7:$A$3000,HeatGen!$A627)</f>
        <v>0</v>
      </c>
      <c r="O627">
        <f>SUMIFS('Energy balance options'!$G$7:$G$3000,'Energy balance options'!$B$7:$B$3000,HeatGen!O$2,'Energy balance options'!$A$7:$A$3000,HeatGen!$A627)</f>
        <v>0</v>
      </c>
      <c r="P627">
        <f>SUMIFS('Energy balance options'!$G$7:$G$3000,'Energy balance options'!$B$7:$B$3000,HeatGen!P$2,'Energy balance options'!$A$7:$A$3000,HeatGen!$A627)</f>
        <v>0</v>
      </c>
      <c r="Q627">
        <f>SUMIFS('Energy balance options'!$G$7:$G$3000,'Energy balance options'!$B$7:$B$3000,HeatGen!Q$2,'Energy balance options'!$A$7:$A$3000,HeatGen!$A627)</f>
        <v>0</v>
      </c>
      <c r="R627">
        <f>SUMIFS('Energy balance options'!$G$7:$G$3000,'Energy balance options'!$B$7:$B$3000,HeatGen!R$2,'Energy balance options'!$A$7:$A$3000,HeatGen!$A627)</f>
        <v>0</v>
      </c>
      <c r="S627">
        <f>SUMIFS('Energy balance options'!$G$7:$G$3000,'Energy balance options'!$B$7:$B$3000,HeatGen!S$2,'Energy balance options'!$A$7:$A$3000,HeatGen!$A627)</f>
        <v>0</v>
      </c>
      <c r="T627">
        <f>SUMIFS('Energy balance options'!$G$7:$G$3000,'Energy balance options'!$B$7:$B$3000,HeatGen!T$2,'Energy balance options'!$A$7:$A$3000,HeatGen!$A627)</f>
        <v>0</v>
      </c>
      <c r="U627">
        <f>SUMIFS('Energy balance options'!$G$7:$G$3000,'Energy balance options'!$B$7:$B$3000,HeatGen!U$2,'Energy balance options'!$A$7:$A$3000,HeatGen!$A627)</f>
        <v>0</v>
      </c>
      <c r="V627">
        <f>SUMIFS('Energy balance options'!$G$7:$G$3000,'Energy balance options'!$B$7:$B$3000,HeatGen!V$2,'Energy balance options'!$A$7:$A$3000,HeatGen!$A627)</f>
        <v>0</v>
      </c>
      <c r="W627">
        <f>SUMIFS('Energy balance options'!$G$7:$G$3000,'Energy balance options'!$B$7:$B$3000,HeatGen!W$2,'Energy balance options'!$A$7:$A$3000,HeatGen!$A627)</f>
        <v>0</v>
      </c>
      <c r="X627">
        <f>SUMIFS('Energy balance options'!$G$7:$G$3000,'Energy balance options'!$B$7:$B$3000,HeatGen!X$2,'Energy balance options'!$A$7:$A$3000,HeatGen!$A627)</f>
        <v>0</v>
      </c>
      <c r="Y627">
        <f t="shared" si="153"/>
        <v>0</v>
      </c>
      <c r="Z627">
        <f t="shared" si="154"/>
        <v>0</v>
      </c>
      <c r="AA627">
        <f t="shared" si="155"/>
        <v>0</v>
      </c>
      <c r="AB627">
        <f t="shared" si="156"/>
        <v>0</v>
      </c>
      <c r="AC627">
        <f t="shared" si="157"/>
        <v>0</v>
      </c>
      <c r="AD627">
        <f t="shared" si="158"/>
        <v>0</v>
      </c>
      <c r="AE627">
        <f t="shared" si="159"/>
        <v>0</v>
      </c>
      <c r="AF627">
        <f t="shared" si="160"/>
        <v>0</v>
      </c>
      <c r="AG627">
        <f t="shared" si="161"/>
        <v>0</v>
      </c>
      <c r="AH627">
        <f t="shared" si="162"/>
        <v>0</v>
      </c>
      <c r="AI627">
        <f t="shared" si="163"/>
        <v>0</v>
      </c>
      <c r="AJ627">
        <f t="shared" si="164"/>
        <v>0</v>
      </c>
      <c r="AK627">
        <f t="shared" si="165"/>
        <v>0</v>
      </c>
      <c r="AL627">
        <f t="shared" si="166"/>
        <v>0</v>
      </c>
      <c r="AM627">
        <f t="shared" si="167"/>
        <v>0</v>
      </c>
      <c r="AN627">
        <f t="shared" si="168"/>
        <v>0</v>
      </c>
      <c r="AO627">
        <f t="shared" si="169"/>
        <v>0</v>
      </c>
    </row>
    <row r="628" spans="1:41" x14ac:dyDescent="0.2">
      <c r="A628" s="9">
        <f>'Cost per option'!A636</f>
        <v>0</v>
      </c>
      <c r="B628" t="str">
        <f>_xlfn.IFNA(VLOOKUP(A628,'Energy balance options'!A$7:C$3000,3,FALSE),"")</f>
        <v/>
      </c>
      <c r="C628">
        <f>SUMIFS('Energy balance options'!$F$7:$F$3000,'Energy balance options'!$B$7:$B$3000,HeatGen!C$2,'Energy balance options'!$A$7:$A$3000,HeatGen!$A628)</f>
        <v>0</v>
      </c>
      <c r="D628">
        <f>SUMIFS('Energy balance options'!$F$7:$F$3000,'Energy balance options'!$B$7:$B$3000,HeatGen!D$2,'Energy balance options'!$A$7:$A$3000,HeatGen!$A628)</f>
        <v>0</v>
      </c>
      <c r="E628">
        <f>SUMIFS('Energy balance options'!$F$7:$F$3000,'Energy balance options'!$B$7:$B$3000,HeatGen!E$2,'Energy balance options'!$A$7:$A$3000,HeatGen!$A628)</f>
        <v>0</v>
      </c>
      <c r="F628">
        <f>SUMIFS('Energy balance options'!$F$7:$F$3000,'Energy balance options'!$B$7:$B$3000,HeatGen!F$2,'Energy balance options'!$A$7:$A$3000,HeatGen!$A628)</f>
        <v>0</v>
      </c>
      <c r="G628">
        <f>SUMIFS('Energy balance options'!$F$7:$F$3000,'Energy balance options'!$B$7:$B$3000,HeatGen!G$2,'Energy balance options'!$A$7:$A$3000,HeatGen!$A628)</f>
        <v>0</v>
      </c>
      <c r="H628">
        <f>SUMIFS('Energy balance options'!$G$7:$G$3000,'Energy balance options'!$B$7:$B$3000,HeatGen!H$2,'Energy balance options'!$A$7:$A$3000,HeatGen!$A628)</f>
        <v>0</v>
      </c>
      <c r="I628">
        <f>SUMIFS('Energy balance options'!$G$7:$G$3000,'Energy balance options'!$B$7:$B$3000,HeatGen!I$2,'Energy balance options'!$A$7:$A$3000,HeatGen!$A628)</f>
        <v>0</v>
      </c>
      <c r="J628">
        <f>SUMIFS('Energy balance options'!$G$7:$G$3000,'Energy balance options'!$B$7:$B$3000,HeatGen!J$2,'Energy balance options'!$A$7:$A$3000,HeatGen!$A628)</f>
        <v>0</v>
      </c>
      <c r="K628">
        <f>SUMIFS('Energy balance options'!$G$7:$G$3000,'Energy balance options'!$B$7:$B$3000,HeatGen!K$2,'Energy balance options'!$A$7:$A$3000,HeatGen!$A628)</f>
        <v>0</v>
      </c>
      <c r="L628">
        <f>SUMIFS('Energy balance options'!$G$7:$G$3000,'Energy balance options'!$B$7:$B$3000,HeatGen!L$2,'Energy balance options'!$A$7:$A$3000,HeatGen!$A628)</f>
        <v>0</v>
      </c>
      <c r="M628">
        <f>SUMIFS('Energy balance options'!$G$7:$G$3000,'Energy balance options'!$B$7:$B$3000,HeatGen!M$2,'Energy balance options'!$A$7:$A$3000,HeatGen!$A628)</f>
        <v>0</v>
      </c>
      <c r="N628">
        <f>SUMIFS('Energy balance options'!$G$7:$G$3000,'Energy balance options'!$B$7:$B$3000,HeatGen!N$2,'Energy balance options'!$A$7:$A$3000,HeatGen!$A628)</f>
        <v>0</v>
      </c>
      <c r="O628">
        <f>SUMIFS('Energy balance options'!$G$7:$G$3000,'Energy balance options'!$B$7:$B$3000,HeatGen!O$2,'Energy balance options'!$A$7:$A$3000,HeatGen!$A628)</f>
        <v>0</v>
      </c>
      <c r="P628">
        <f>SUMIFS('Energy balance options'!$G$7:$G$3000,'Energy balance options'!$B$7:$B$3000,HeatGen!P$2,'Energy balance options'!$A$7:$A$3000,HeatGen!$A628)</f>
        <v>0</v>
      </c>
      <c r="Q628">
        <f>SUMIFS('Energy balance options'!$G$7:$G$3000,'Energy balance options'!$B$7:$B$3000,HeatGen!Q$2,'Energy balance options'!$A$7:$A$3000,HeatGen!$A628)</f>
        <v>0</v>
      </c>
      <c r="R628">
        <f>SUMIFS('Energy balance options'!$G$7:$G$3000,'Energy balance options'!$B$7:$B$3000,HeatGen!R$2,'Energy balance options'!$A$7:$A$3000,HeatGen!$A628)</f>
        <v>0</v>
      </c>
      <c r="S628">
        <f>SUMIFS('Energy balance options'!$G$7:$G$3000,'Energy balance options'!$B$7:$B$3000,HeatGen!S$2,'Energy balance options'!$A$7:$A$3000,HeatGen!$A628)</f>
        <v>0</v>
      </c>
      <c r="T628">
        <f>SUMIFS('Energy balance options'!$G$7:$G$3000,'Energy balance options'!$B$7:$B$3000,HeatGen!T$2,'Energy balance options'!$A$7:$A$3000,HeatGen!$A628)</f>
        <v>0</v>
      </c>
      <c r="U628">
        <f>SUMIFS('Energy balance options'!$G$7:$G$3000,'Energy balance options'!$B$7:$B$3000,HeatGen!U$2,'Energy balance options'!$A$7:$A$3000,HeatGen!$A628)</f>
        <v>0</v>
      </c>
      <c r="V628">
        <f>SUMIFS('Energy balance options'!$G$7:$G$3000,'Energy balance options'!$B$7:$B$3000,HeatGen!V$2,'Energy balance options'!$A$7:$A$3000,HeatGen!$A628)</f>
        <v>0</v>
      </c>
      <c r="W628">
        <f>SUMIFS('Energy balance options'!$G$7:$G$3000,'Energy balance options'!$B$7:$B$3000,HeatGen!W$2,'Energy balance options'!$A$7:$A$3000,HeatGen!$A628)</f>
        <v>0</v>
      </c>
      <c r="X628">
        <f>SUMIFS('Energy balance options'!$G$7:$G$3000,'Energy balance options'!$B$7:$B$3000,HeatGen!X$2,'Energy balance options'!$A$7:$A$3000,HeatGen!$A628)</f>
        <v>0</v>
      </c>
      <c r="Y628">
        <f t="shared" si="153"/>
        <v>0</v>
      </c>
      <c r="Z628">
        <f t="shared" si="154"/>
        <v>0</v>
      </c>
      <c r="AA628">
        <f t="shared" si="155"/>
        <v>0</v>
      </c>
      <c r="AB628">
        <f t="shared" si="156"/>
        <v>0</v>
      </c>
      <c r="AC628">
        <f t="shared" si="157"/>
        <v>0</v>
      </c>
      <c r="AD628">
        <f t="shared" si="158"/>
        <v>0</v>
      </c>
      <c r="AE628">
        <f t="shared" si="159"/>
        <v>0</v>
      </c>
      <c r="AF628">
        <f t="shared" si="160"/>
        <v>0</v>
      </c>
      <c r="AG628">
        <f t="shared" si="161"/>
        <v>0</v>
      </c>
      <c r="AH628">
        <f t="shared" si="162"/>
        <v>0</v>
      </c>
      <c r="AI628">
        <f t="shared" si="163"/>
        <v>0</v>
      </c>
      <c r="AJ628">
        <f t="shared" si="164"/>
        <v>0</v>
      </c>
      <c r="AK628">
        <f t="shared" si="165"/>
        <v>0</v>
      </c>
      <c r="AL628">
        <f t="shared" si="166"/>
        <v>0</v>
      </c>
      <c r="AM628">
        <f t="shared" si="167"/>
        <v>0</v>
      </c>
      <c r="AN628">
        <f t="shared" si="168"/>
        <v>0</v>
      </c>
      <c r="AO628">
        <f t="shared" si="169"/>
        <v>0</v>
      </c>
    </row>
    <row r="629" spans="1:41" x14ac:dyDescent="0.2">
      <c r="A629" s="9">
        <f>'Cost per option'!A637</f>
        <v>0</v>
      </c>
      <c r="B629" t="str">
        <f>_xlfn.IFNA(VLOOKUP(A629,'Energy balance options'!A$7:C$3000,3,FALSE),"")</f>
        <v/>
      </c>
      <c r="C629">
        <f>SUMIFS('Energy balance options'!$F$7:$F$3000,'Energy balance options'!$B$7:$B$3000,HeatGen!C$2,'Energy balance options'!$A$7:$A$3000,HeatGen!$A629)</f>
        <v>0</v>
      </c>
      <c r="D629">
        <f>SUMIFS('Energy balance options'!$F$7:$F$3000,'Energy balance options'!$B$7:$B$3000,HeatGen!D$2,'Energy balance options'!$A$7:$A$3000,HeatGen!$A629)</f>
        <v>0</v>
      </c>
      <c r="E629">
        <f>SUMIFS('Energy balance options'!$F$7:$F$3000,'Energy balance options'!$B$7:$B$3000,HeatGen!E$2,'Energy balance options'!$A$7:$A$3000,HeatGen!$A629)</f>
        <v>0</v>
      </c>
      <c r="F629">
        <f>SUMIFS('Energy balance options'!$F$7:$F$3000,'Energy balance options'!$B$7:$B$3000,HeatGen!F$2,'Energy balance options'!$A$7:$A$3000,HeatGen!$A629)</f>
        <v>0</v>
      </c>
      <c r="G629">
        <f>SUMIFS('Energy balance options'!$F$7:$F$3000,'Energy balance options'!$B$7:$B$3000,HeatGen!G$2,'Energy balance options'!$A$7:$A$3000,HeatGen!$A629)</f>
        <v>0</v>
      </c>
      <c r="H629">
        <f>SUMIFS('Energy balance options'!$G$7:$G$3000,'Energy balance options'!$B$7:$B$3000,HeatGen!H$2,'Energy balance options'!$A$7:$A$3000,HeatGen!$A629)</f>
        <v>0</v>
      </c>
      <c r="I629">
        <f>SUMIFS('Energy balance options'!$G$7:$G$3000,'Energy balance options'!$B$7:$B$3000,HeatGen!I$2,'Energy balance options'!$A$7:$A$3000,HeatGen!$A629)</f>
        <v>0</v>
      </c>
      <c r="J629">
        <f>SUMIFS('Energy balance options'!$G$7:$G$3000,'Energy balance options'!$B$7:$B$3000,HeatGen!J$2,'Energy balance options'!$A$7:$A$3000,HeatGen!$A629)</f>
        <v>0</v>
      </c>
      <c r="K629">
        <f>SUMIFS('Energy balance options'!$G$7:$G$3000,'Energy balance options'!$B$7:$B$3000,HeatGen!K$2,'Energy balance options'!$A$7:$A$3000,HeatGen!$A629)</f>
        <v>0</v>
      </c>
      <c r="L629">
        <f>SUMIFS('Energy balance options'!$G$7:$G$3000,'Energy balance options'!$B$7:$B$3000,HeatGen!L$2,'Energy balance options'!$A$7:$A$3000,HeatGen!$A629)</f>
        <v>0</v>
      </c>
      <c r="M629">
        <f>SUMIFS('Energy balance options'!$G$7:$G$3000,'Energy balance options'!$B$7:$B$3000,HeatGen!M$2,'Energy balance options'!$A$7:$A$3000,HeatGen!$A629)</f>
        <v>0</v>
      </c>
      <c r="N629">
        <f>SUMIFS('Energy balance options'!$G$7:$G$3000,'Energy balance options'!$B$7:$B$3000,HeatGen!N$2,'Energy balance options'!$A$7:$A$3000,HeatGen!$A629)</f>
        <v>0</v>
      </c>
      <c r="O629">
        <f>SUMIFS('Energy balance options'!$G$7:$G$3000,'Energy balance options'!$B$7:$B$3000,HeatGen!O$2,'Energy balance options'!$A$7:$A$3000,HeatGen!$A629)</f>
        <v>0</v>
      </c>
      <c r="P629">
        <f>SUMIFS('Energy balance options'!$G$7:$G$3000,'Energy balance options'!$B$7:$B$3000,HeatGen!P$2,'Energy balance options'!$A$7:$A$3000,HeatGen!$A629)</f>
        <v>0</v>
      </c>
      <c r="Q629">
        <f>SUMIFS('Energy balance options'!$G$7:$G$3000,'Energy balance options'!$B$7:$B$3000,HeatGen!Q$2,'Energy balance options'!$A$7:$A$3000,HeatGen!$A629)</f>
        <v>0</v>
      </c>
      <c r="R629">
        <f>SUMIFS('Energy balance options'!$G$7:$G$3000,'Energy balance options'!$B$7:$B$3000,HeatGen!R$2,'Energy balance options'!$A$7:$A$3000,HeatGen!$A629)</f>
        <v>0</v>
      </c>
      <c r="S629">
        <f>SUMIFS('Energy balance options'!$G$7:$G$3000,'Energy balance options'!$B$7:$B$3000,HeatGen!S$2,'Energy balance options'!$A$7:$A$3000,HeatGen!$A629)</f>
        <v>0</v>
      </c>
      <c r="T629">
        <f>SUMIFS('Energy balance options'!$G$7:$G$3000,'Energy balance options'!$B$7:$B$3000,HeatGen!T$2,'Energy balance options'!$A$7:$A$3000,HeatGen!$A629)</f>
        <v>0</v>
      </c>
      <c r="U629">
        <f>SUMIFS('Energy balance options'!$G$7:$G$3000,'Energy balance options'!$B$7:$B$3000,HeatGen!U$2,'Energy balance options'!$A$7:$A$3000,HeatGen!$A629)</f>
        <v>0</v>
      </c>
      <c r="V629">
        <f>SUMIFS('Energy balance options'!$G$7:$G$3000,'Energy balance options'!$B$7:$B$3000,HeatGen!V$2,'Energy balance options'!$A$7:$A$3000,HeatGen!$A629)</f>
        <v>0</v>
      </c>
      <c r="W629">
        <f>SUMIFS('Energy balance options'!$G$7:$G$3000,'Energy balance options'!$B$7:$B$3000,HeatGen!W$2,'Energy balance options'!$A$7:$A$3000,HeatGen!$A629)</f>
        <v>0</v>
      </c>
      <c r="X629">
        <f>SUMIFS('Energy balance options'!$G$7:$G$3000,'Energy balance options'!$B$7:$B$3000,HeatGen!X$2,'Energy balance options'!$A$7:$A$3000,HeatGen!$A629)</f>
        <v>0</v>
      </c>
      <c r="Y629">
        <f t="shared" si="153"/>
        <v>0</v>
      </c>
      <c r="Z629">
        <f t="shared" si="154"/>
        <v>0</v>
      </c>
      <c r="AA629">
        <f t="shared" si="155"/>
        <v>0</v>
      </c>
      <c r="AB629">
        <f t="shared" si="156"/>
        <v>0</v>
      </c>
      <c r="AC629">
        <f t="shared" si="157"/>
        <v>0</v>
      </c>
      <c r="AD629">
        <f t="shared" si="158"/>
        <v>0</v>
      </c>
      <c r="AE629">
        <f t="shared" si="159"/>
        <v>0</v>
      </c>
      <c r="AF629">
        <f t="shared" si="160"/>
        <v>0</v>
      </c>
      <c r="AG629">
        <f t="shared" si="161"/>
        <v>0</v>
      </c>
      <c r="AH629">
        <f t="shared" si="162"/>
        <v>0</v>
      </c>
      <c r="AI629">
        <f t="shared" si="163"/>
        <v>0</v>
      </c>
      <c r="AJ629">
        <f t="shared" si="164"/>
        <v>0</v>
      </c>
      <c r="AK629">
        <f t="shared" si="165"/>
        <v>0</v>
      </c>
      <c r="AL629">
        <f t="shared" si="166"/>
        <v>0</v>
      </c>
      <c r="AM629">
        <f t="shared" si="167"/>
        <v>0</v>
      </c>
      <c r="AN629">
        <f t="shared" si="168"/>
        <v>0</v>
      </c>
      <c r="AO629">
        <f t="shared" si="169"/>
        <v>0</v>
      </c>
    </row>
    <row r="630" spans="1:41" x14ac:dyDescent="0.2">
      <c r="A630" s="9">
        <f>'Cost per option'!A638</f>
        <v>0</v>
      </c>
      <c r="B630" t="str">
        <f>_xlfn.IFNA(VLOOKUP(A630,'Energy balance options'!A$7:C$3000,3,FALSE),"")</f>
        <v/>
      </c>
      <c r="C630">
        <f>SUMIFS('Energy balance options'!$F$7:$F$3000,'Energy balance options'!$B$7:$B$3000,HeatGen!C$2,'Energy balance options'!$A$7:$A$3000,HeatGen!$A630)</f>
        <v>0</v>
      </c>
      <c r="D630">
        <f>SUMIFS('Energy balance options'!$F$7:$F$3000,'Energy balance options'!$B$7:$B$3000,HeatGen!D$2,'Energy balance options'!$A$7:$A$3000,HeatGen!$A630)</f>
        <v>0</v>
      </c>
      <c r="E630">
        <f>SUMIFS('Energy balance options'!$F$7:$F$3000,'Energy balance options'!$B$7:$B$3000,HeatGen!E$2,'Energy balance options'!$A$7:$A$3000,HeatGen!$A630)</f>
        <v>0</v>
      </c>
      <c r="F630">
        <f>SUMIFS('Energy balance options'!$F$7:$F$3000,'Energy balance options'!$B$7:$B$3000,HeatGen!F$2,'Energy balance options'!$A$7:$A$3000,HeatGen!$A630)</f>
        <v>0</v>
      </c>
      <c r="G630">
        <f>SUMIFS('Energy balance options'!$F$7:$F$3000,'Energy balance options'!$B$7:$B$3000,HeatGen!G$2,'Energy balance options'!$A$7:$A$3000,HeatGen!$A630)</f>
        <v>0</v>
      </c>
      <c r="H630">
        <f>SUMIFS('Energy balance options'!$G$7:$G$3000,'Energy balance options'!$B$7:$B$3000,HeatGen!H$2,'Energy balance options'!$A$7:$A$3000,HeatGen!$A630)</f>
        <v>0</v>
      </c>
      <c r="I630">
        <f>SUMIFS('Energy balance options'!$G$7:$G$3000,'Energy balance options'!$B$7:$B$3000,HeatGen!I$2,'Energy balance options'!$A$7:$A$3000,HeatGen!$A630)</f>
        <v>0</v>
      </c>
      <c r="J630">
        <f>SUMIFS('Energy balance options'!$G$7:$G$3000,'Energy balance options'!$B$7:$B$3000,HeatGen!J$2,'Energy balance options'!$A$7:$A$3000,HeatGen!$A630)</f>
        <v>0</v>
      </c>
      <c r="K630">
        <f>SUMIFS('Energy balance options'!$G$7:$G$3000,'Energy balance options'!$B$7:$B$3000,HeatGen!K$2,'Energy balance options'!$A$7:$A$3000,HeatGen!$A630)</f>
        <v>0</v>
      </c>
      <c r="L630">
        <f>SUMIFS('Energy balance options'!$G$7:$G$3000,'Energy balance options'!$B$7:$B$3000,HeatGen!L$2,'Energy balance options'!$A$7:$A$3000,HeatGen!$A630)</f>
        <v>0</v>
      </c>
      <c r="M630">
        <f>SUMIFS('Energy balance options'!$G$7:$G$3000,'Energy balance options'!$B$7:$B$3000,HeatGen!M$2,'Energy balance options'!$A$7:$A$3000,HeatGen!$A630)</f>
        <v>0</v>
      </c>
      <c r="N630">
        <f>SUMIFS('Energy balance options'!$G$7:$G$3000,'Energy balance options'!$B$7:$B$3000,HeatGen!N$2,'Energy balance options'!$A$7:$A$3000,HeatGen!$A630)</f>
        <v>0</v>
      </c>
      <c r="O630">
        <f>SUMIFS('Energy balance options'!$G$7:$G$3000,'Energy balance options'!$B$7:$B$3000,HeatGen!O$2,'Energy balance options'!$A$7:$A$3000,HeatGen!$A630)</f>
        <v>0</v>
      </c>
      <c r="P630">
        <f>SUMIFS('Energy balance options'!$G$7:$G$3000,'Energy balance options'!$B$7:$B$3000,HeatGen!P$2,'Energy balance options'!$A$7:$A$3000,HeatGen!$A630)</f>
        <v>0</v>
      </c>
      <c r="Q630">
        <f>SUMIFS('Energy balance options'!$G$7:$G$3000,'Energy balance options'!$B$7:$B$3000,HeatGen!Q$2,'Energy balance options'!$A$7:$A$3000,HeatGen!$A630)</f>
        <v>0</v>
      </c>
      <c r="R630">
        <f>SUMIFS('Energy balance options'!$G$7:$G$3000,'Energy balance options'!$B$7:$B$3000,HeatGen!R$2,'Energy balance options'!$A$7:$A$3000,HeatGen!$A630)</f>
        <v>0</v>
      </c>
      <c r="S630">
        <f>SUMIFS('Energy balance options'!$G$7:$G$3000,'Energy balance options'!$B$7:$B$3000,HeatGen!S$2,'Energy balance options'!$A$7:$A$3000,HeatGen!$A630)</f>
        <v>0</v>
      </c>
      <c r="T630">
        <f>SUMIFS('Energy balance options'!$G$7:$G$3000,'Energy balance options'!$B$7:$B$3000,HeatGen!T$2,'Energy balance options'!$A$7:$A$3000,HeatGen!$A630)</f>
        <v>0</v>
      </c>
      <c r="U630">
        <f>SUMIFS('Energy balance options'!$G$7:$G$3000,'Energy balance options'!$B$7:$B$3000,HeatGen!U$2,'Energy balance options'!$A$7:$A$3000,HeatGen!$A630)</f>
        <v>0</v>
      </c>
      <c r="V630">
        <f>SUMIFS('Energy balance options'!$G$7:$G$3000,'Energy balance options'!$B$7:$B$3000,HeatGen!V$2,'Energy balance options'!$A$7:$A$3000,HeatGen!$A630)</f>
        <v>0</v>
      </c>
      <c r="W630">
        <f>SUMIFS('Energy balance options'!$G$7:$G$3000,'Energy balance options'!$B$7:$B$3000,HeatGen!W$2,'Energy balance options'!$A$7:$A$3000,HeatGen!$A630)</f>
        <v>0</v>
      </c>
      <c r="X630">
        <f>SUMIFS('Energy balance options'!$G$7:$G$3000,'Energy balance options'!$B$7:$B$3000,HeatGen!X$2,'Energy balance options'!$A$7:$A$3000,HeatGen!$A630)</f>
        <v>0</v>
      </c>
      <c r="Y630">
        <f t="shared" si="153"/>
        <v>0</v>
      </c>
      <c r="Z630">
        <f t="shared" si="154"/>
        <v>0</v>
      </c>
      <c r="AA630">
        <f t="shared" si="155"/>
        <v>0</v>
      </c>
      <c r="AB630">
        <f t="shared" si="156"/>
        <v>0</v>
      </c>
      <c r="AC630">
        <f t="shared" si="157"/>
        <v>0</v>
      </c>
      <c r="AD630">
        <f t="shared" si="158"/>
        <v>0</v>
      </c>
      <c r="AE630">
        <f t="shared" si="159"/>
        <v>0</v>
      </c>
      <c r="AF630">
        <f t="shared" si="160"/>
        <v>0</v>
      </c>
      <c r="AG630">
        <f t="shared" si="161"/>
        <v>0</v>
      </c>
      <c r="AH630">
        <f t="shared" si="162"/>
        <v>0</v>
      </c>
      <c r="AI630">
        <f t="shared" si="163"/>
        <v>0</v>
      </c>
      <c r="AJ630">
        <f t="shared" si="164"/>
        <v>0</v>
      </c>
      <c r="AK630">
        <f t="shared" si="165"/>
        <v>0</v>
      </c>
      <c r="AL630">
        <f t="shared" si="166"/>
        <v>0</v>
      </c>
      <c r="AM630">
        <f t="shared" si="167"/>
        <v>0</v>
      </c>
      <c r="AN630">
        <f t="shared" si="168"/>
        <v>0</v>
      </c>
      <c r="AO630">
        <f t="shared" si="169"/>
        <v>0</v>
      </c>
    </row>
    <row r="631" spans="1:41" x14ac:dyDescent="0.2">
      <c r="A631" s="9">
        <f>'Cost per option'!A639</f>
        <v>0</v>
      </c>
      <c r="B631" t="str">
        <f>_xlfn.IFNA(VLOOKUP(A631,'Energy balance options'!A$7:C$3000,3,FALSE),"")</f>
        <v/>
      </c>
      <c r="C631">
        <f>SUMIFS('Energy balance options'!$F$7:$F$3000,'Energy balance options'!$B$7:$B$3000,HeatGen!C$2,'Energy balance options'!$A$7:$A$3000,HeatGen!$A631)</f>
        <v>0</v>
      </c>
      <c r="D631">
        <f>SUMIFS('Energy balance options'!$F$7:$F$3000,'Energy balance options'!$B$7:$B$3000,HeatGen!D$2,'Energy balance options'!$A$7:$A$3000,HeatGen!$A631)</f>
        <v>0</v>
      </c>
      <c r="E631">
        <f>SUMIFS('Energy balance options'!$F$7:$F$3000,'Energy balance options'!$B$7:$B$3000,HeatGen!E$2,'Energy balance options'!$A$7:$A$3000,HeatGen!$A631)</f>
        <v>0</v>
      </c>
      <c r="F631">
        <f>SUMIFS('Energy balance options'!$F$7:$F$3000,'Energy balance options'!$B$7:$B$3000,HeatGen!F$2,'Energy balance options'!$A$7:$A$3000,HeatGen!$A631)</f>
        <v>0</v>
      </c>
      <c r="G631">
        <f>SUMIFS('Energy balance options'!$F$7:$F$3000,'Energy balance options'!$B$7:$B$3000,HeatGen!G$2,'Energy balance options'!$A$7:$A$3000,HeatGen!$A631)</f>
        <v>0</v>
      </c>
      <c r="H631">
        <f>SUMIFS('Energy balance options'!$G$7:$G$3000,'Energy balance options'!$B$7:$B$3000,HeatGen!H$2,'Energy balance options'!$A$7:$A$3000,HeatGen!$A631)</f>
        <v>0</v>
      </c>
      <c r="I631">
        <f>SUMIFS('Energy balance options'!$G$7:$G$3000,'Energy balance options'!$B$7:$B$3000,HeatGen!I$2,'Energy balance options'!$A$7:$A$3000,HeatGen!$A631)</f>
        <v>0</v>
      </c>
      <c r="J631">
        <f>SUMIFS('Energy balance options'!$G$7:$G$3000,'Energy balance options'!$B$7:$B$3000,HeatGen!J$2,'Energy balance options'!$A$7:$A$3000,HeatGen!$A631)</f>
        <v>0</v>
      </c>
      <c r="K631">
        <f>SUMIFS('Energy balance options'!$G$7:$G$3000,'Energy balance options'!$B$7:$B$3000,HeatGen!K$2,'Energy balance options'!$A$7:$A$3000,HeatGen!$A631)</f>
        <v>0</v>
      </c>
      <c r="L631">
        <f>SUMIFS('Energy balance options'!$G$7:$G$3000,'Energy balance options'!$B$7:$B$3000,HeatGen!L$2,'Energy balance options'!$A$7:$A$3000,HeatGen!$A631)</f>
        <v>0</v>
      </c>
      <c r="M631">
        <f>SUMIFS('Energy balance options'!$G$7:$G$3000,'Energy balance options'!$B$7:$B$3000,HeatGen!M$2,'Energy balance options'!$A$7:$A$3000,HeatGen!$A631)</f>
        <v>0</v>
      </c>
      <c r="N631">
        <f>SUMIFS('Energy balance options'!$G$7:$G$3000,'Energy balance options'!$B$7:$B$3000,HeatGen!N$2,'Energy balance options'!$A$7:$A$3000,HeatGen!$A631)</f>
        <v>0</v>
      </c>
      <c r="O631">
        <f>SUMIFS('Energy balance options'!$G$7:$G$3000,'Energy balance options'!$B$7:$B$3000,HeatGen!O$2,'Energy balance options'!$A$7:$A$3000,HeatGen!$A631)</f>
        <v>0</v>
      </c>
      <c r="P631">
        <f>SUMIFS('Energy balance options'!$G$7:$G$3000,'Energy balance options'!$B$7:$B$3000,HeatGen!P$2,'Energy balance options'!$A$7:$A$3000,HeatGen!$A631)</f>
        <v>0</v>
      </c>
      <c r="Q631">
        <f>SUMIFS('Energy balance options'!$G$7:$G$3000,'Energy balance options'!$B$7:$B$3000,HeatGen!Q$2,'Energy balance options'!$A$7:$A$3000,HeatGen!$A631)</f>
        <v>0</v>
      </c>
      <c r="R631">
        <f>SUMIFS('Energy balance options'!$G$7:$G$3000,'Energy balance options'!$B$7:$B$3000,HeatGen!R$2,'Energy balance options'!$A$7:$A$3000,HeatGen!$A631)</f>
        <v>0</v>
      </c>
      <c r="S631">
        <f>SUMIFS('Energy balance options'!$G$7:$G$3000,'Energy balance options'!$B$7:$B$3000,HeatGen!S$2,'Energy balance options'!$A$7:$A$3000,HeatGen!$A631)</f>
        <v>0</v>
      </c>
      <c r="T631">
        <f>SUMIFS('Energy balance options'!$G$7:$G$3000,'Energy balance options'!$B$7:$B$3000,HeatGen!T$2,'Energy balance options'!$A$7:$A$3000,HeatGen!$A631)</f>
        <v>0</v>
      </c>
      <c r="U631">
        <f>SUMIFS('Energy balance options'!$G$7:$G$3000,'Energy balance options'!$B$7:$B$3000,HeatGen!U$2,'Energy balance options'!$A$7:$A$3000,HeatGen!$A631)</f>
        <v>0</v>
      </c>
      <c r="V631">
        <f>SUMIFS('Energy balance options'!$G$7:$G$3000,'Energy balance options'!$B$7:$B$3000,HeatGen!V$2,'Energy balance options'!$A$7:$A$3000,HeatGen!$A631)</f>
        <v>0</v>
      </c>
      <c r="W631">
        <f>SUMIFS('Energy balance options'!$G$7:$G$3000,'Energy balance options'!$B$7:$B$3000,HeatGen!W$2,'Energy balance options'!$A$7:$A$3000,HeatGen!$A631)</f>
        <v>0</v>
      </c>
      <c r="X631">
        <f>SUMIFS('Energy balance options'!$G$7:$G$3000,'Energy balance options'!$B$7:$B$3000,HeatGen!X$2,'Energy balance options'!$A$7:$A$3000,HeatGen!$A631)</f>
        <v>0</v>
      </c>
      <c r="Y631">
        <f t="shared" si="153"/>
        <v>0</v>
      </c>
      <c r="Z631">
        <f t="shared" si="154"/>
        <v>0</v>
      </c>
      <c r="AA631">
        <f t="shared" si="155"/>
        <v>0</v>
      </c>
      <c r="AB631">
        <f t="shared" si="156"/>
        <v>0</v>
      </c>
      <c r="AC631">
        <f t="shared" si="157"/>
        <v>0</v>
      </c>
      <c r="AD631">
        <f t="shared" si="158"/>
        <v>0</v>
      </c>
      <c r="AE631">
        <f t="shared" si="159"/>
        <v>0</v>
      </c>
      <c r="AF631">
        <f t="shared" si="160"/>
        <v>0</v>
      </c>
      <c r="AG631">
        <f t="shared" si="161"/>
        <v>0</v>
      </c>
      <c r="AH631">
        <f t="shared" si="162"/>
        <v>0</v>
      </c>
      <c r="AI631">
        <f t="shared" si="163"/>
        <v>0</v>
      </c>
      <c r="AJ631">
        <f t="shared" si="164"/>
        <v>0</v>
      </c>
      <c r="AK631">
        <f t="shared" si="165"/>
        <v>0</v>
      </c>
      <c r="AL631">
        <f t="shared" si="166"/>
        <v>0</v>
      </c>
      <c r="AM631">
        <f t="shared" si="167"/>
        <v>0</v>
      </c>
      <c r="AN631">
        <f t="shared" si="168"/>
        <v>0</v>
      </c>
      <c r="AO631">
        <f t="shared" si="169"/>
        <v>0</v>
      </c>
    </row>
    <row r="632" spans="1:41" x14ac:dyDescent="0.2">
      <c r="A632" s="9">
        <f>'Cost per option'!A640</f>
        <v>0</v>
      </c>
      <c r="B632" t="str">
        <f>_xlfn.IFNA(VLOOKUP(A632,'Energy balance options'!A$7:C$3000,3,FALSE),"")</f>
        <v/>
      </c>
      <c r="C632">
        <f>SUMIFS('Energy balance options'!$F$7:$F$3000,'Energy balance options'!$B$7:$B$3000,HeatGen!C$2,'Energy balance options'!$A$7:$A$3000,HeatGen!$A632)</f>
        <v>0</v>
      </c>
      <c r="D632">
        <f>SUMIFS('Energy balance options'!$F$7:$F$3000,'Energy balance options'!$B$7:$B$3000,HeatGen!D$2,'Energy balance options'!$A$7:$A$3000,HeatGen!$A632)</f>
        <v>0</v>
      </c>
      <c r="E632">
        <f>SUMIFS('Energy balance options'!$F$7:$F$3000,'Energy balance options'!$B$7:$B$3000,HeatGen!E$2,'Energy balance options'!$A$7:$A$3000,HeatGen!$A632)</f>
        <v>0</v>
      </c>
      <c r="F632">
        <f>SUMIFS('Energy balance options'!$F$7:$F$3000,'Energy balance options'!$B$7:$B$3000,HeatGen!F$2,'Energy balance options'!$A$7:$A$3000,HeatGen!$A632)</f>
        <v>0</v>
      </c>
      <c r="G632">
        <f>SUMIFS('Energy balance options'!$F$7:$F$3000,'Energy balance options'!$B$7:$B$3000,HeatGen!G$2,'Energy balance options'!$A$7:$A$3000,HeatGen!$A632)</f>
        <v>0</v>
      </c>
      <c r="H632">
        <f>SUMIFS('Energy balance options'!$G$7:$G$3000,'Energy balance options'!$B$7:$B$3000,HeatGen!H$2,'Energy balance options'!$A$7:$A$3000,HeatGen!$A632)</f>
        <v>0</v>
      </c>
      <c r="I632">
        <f>SUMIFS('Energy balance options'!$G$7:$G$3000,'Energy balance options'!$B$7:$B$3000,HeatGen!I$2,'Energy balance options'!$A$7:$A$3000,HeatGen!$A632)</f>
        <v>0</v>
      </c>
      <c r="J632">
        <f>SUMIFS('Energy balance options'!$G$7:$G$3000,'Energy balance options'!$B$7:$B$3000,HeatGen!J$2,'Energy balance options'!$A$7:$A$3000,HeatGen!$A632)</f>
        <v>0</v>
      </c>
      <c r="K632">
        <f>SUMIFS('Energy balance options'!$G$7:$G$3000,'Energy balance options'!$B$7:$B$3000,HeatGen!K$2,'Energy balance options'!$A$7:$A$3000,HeatGen!$A632)</f>
        <v>0</v>
      </c>
      <c r="L632">
        <f>SUMIFS('Energy balance options'!$G$7:$G$3000,'Energy balance options'!$B$7:$B$3000,HeatGen!L$2,'Energy balance options'!$A$7:$A$3000,HeatGen!$A632)</f>
        <v>0</v>
      </c>
      <c r="M632">
        <f>SUMIFS('Energy balance options'!$G$7:$G$3000,'Energy balance options'!$B$7:$B$3000,HeatGen!M$2,'Energy balance options'!$A$7:$A$3000,HeatGen!$A632)</f>
        <v>0</v>
      </c>
      <c r="N632">
        <f>SUMIFS('Energy balance options'!$G$7:$G$3000,'Energy balance options'!$B$7:$B$3000,HeatGen!N$2,'Energy balance options'!$A$7:$A$3000,HeatGen!$A632)</f>
        <v>0</v>
      </c>
      <c r="O632">
        <f>SUMIFS('Energy balance options'!$G$7:$G$3000,'Energy balance options'!$B$7:$B$3000,HeatGen!O$2,'Energy balance options'!$A$7:$A$3000,HeatGen!$A632)</f>
        <v>0</v>
      </c>
      <c r="P632">
        <f>SUMIFS('Energy balance options'!$G$7:$G$3000,'Energy balance options'!$B$7:$B$3000,HeatGen!P$2,'Energy balance options'!$A$7:$A$3000,HeatGen!$A632)</f>
        <v>0</v>
      </c>
      <c r="Q632">
        <f>SUMIFS('Energy balance options'!$G$7:$G$3000,'Energy balance options'!$B$7:$B$3000,HeatGen!Q$2,'Energy balance options'!$A$7:$A$3000,HeatGen!$A632)</f>
        <v>0</v>
      </c>
      <c r="R632">
        <f>SUMIFS('Energy balance options'!$G$7:$G$3000,'Energy balance options'!$B$7:$B$3000,HeatGen!R$2,'Energy balance options'!$A$7:$A$3000,HeatGen!$A632)</f>
        <v>0</v>
      </c>
      <c r="S632">
        <f>SUMIFS('Energy balance options'!$G$7:$G$3000,'Energy balance options'!$B$7:$B$3000,HeatGen!S$2,'Energy balance options'!$A$7:$A$3000,HeatGen!$A632)</f>
        <v>0</v>
      </c>
      <c r="T632">
        <f>SUMIFS('Energy balance options'!$G$7:$G$3000,'Energy balance options'!$B$7:$B$3000,HeatGen!T$2,'Energy balance options'!$A$7:$A$3000,HeatGen!$A632)</f>
        <v>0</v>
      </c>
      <c r="U632">
        <f>SUMIFS('Energy balance options'!$G$7:$G$3000,'Energy balance options'!$B$7:$B$3000,HeatGen!U$2,'Energy balance options'!$A$7:$A$3000,HeatGen!$A632)</f>
        <v>0</v>
      </c>
      <c r="V632">
        <f>SUMIFS('Energy balance options'!$G$7:$G$3000,'Energy balance options'!$B$7:$B$3000,HeatGen!V$2,'Energy balance options'!$A$7:$A$3000,HeatGen!$A632)</f>
        <v>0</v>
      </c>
      <c r="W632">
        <f>SUMIFS('Energy balance options'!$G$7:$G$3000,'Energy balance options'!$B$7:$B$3000,HeatGen!W$2,'Energy balance options'!$A$7:$A$3000,HeatGen!$A632)</f>
        <v>0</v>
      </c>
      <c r="X632">
        <f>SUMIFS('Energy balance options'!$G$7:$G$3000,'Energy balance options'!$B$7:$B$3000,HeatGen!X$2,'Energy balance options'!$A$7:$A$3000,HeatGen!$A632)</f>
        <v>0</v>
      </c>
      <c r="Y632">
        <f t="shared" si="153"/>
        <v>0</v>
      </c>
      <c r="Z632">
        <f t="shared" si="154"/>
        <v>0</v>
      </c>
      <c r="AA632">
        <f t="shared" si="155"/>
        <v>0</v>
      </c>
      <c r="AB632">
        <f t="shared" si="156"/>
        <v>0</v>
      </c>
      <c r="AC632">
        <f t="shared" si="157"/>
        <v>0</v>
      </c>
      <c r="AD632">
        <f t="shared" si="158"/>
        <v>0</v>
      </c>
      <c r="AE632">
        <f t="shared" si="159"/>
        <v>0</v>
      </c>
      <c r="AF632">
        <f t="shared" si="160"/>
        <v>0</v>
      </c>
      <c r="AG632">
        <f t="shared" si="161"/>
        <v>0</v>
      </c>
      <c r="AH632">
        <f t="shared" si="162"/>
        <v>0</v>
      </c>
      <c r="AI632">
        <f t="shared" si="163"/>
        <v>0</v>
      </c>
      <c r="AJ632">
        <f t="shared" si="164"/>
        <v>0</v>
      </c>
      <c r="AK632">
        <f t="shared" si="165"/>
        <v>0</v>
      </c>
      <c r="AL632">
        <f t="shared" si="166"/>
        <v>0</v>
      </c>
      <c r="AM632">
        <f t="shared" si="167"/>
        <v>0</v>
      </c>
      <c r="AN632">
        <f t="shared" si="168"/>
        <v>0</v>
      </c>
      <c r="AO632">
        <f t="shared" si="169"/>
        <v>0</v>
      </c>
    </row>
    <row r="633" spans="1:41" x14ac:dyDescent="0.2">
      <c r="A633" s="9">
        <f>'Cost per option'!A641</f>
        <v>0</v>
      </c>
      <c r="B633" t="str">
        <f>_xlfn.IFNA(VLOOKUP(A633,'Energy balance options'!A$7:C$3000,3,FALSE),"")</f>
        <v/>
      </c>
      <c r="C633">
        <f>SUMIFS('Energy balance options'!$F$7:$F$3000,'Energy balance options'!$B$7:$B$3000,HeatGen!C$2,'Energy balance options'!$A$7:$A$3000,HeatGen!$A633)</f>
        <v>0</v>
      </c>
      <c r="D633">
        <f>SUMIFS('Energy balance options'!$F$7:$F$3000,'Energy balance options'!$B$7:$B$3000,HeatGen!D$2,'Energy balance options'!$A$7:$A$3000,HeatGen!$A633)</f>
        <v>0</v>
      </c>
      <c r="E633">
        <f>SUMIFS('Energy balance options'!$F$7:$F$3000,'Energy balance options'!$B$7:$B$3000,HeatGen!E$2,'Energy balance options'!$A$7:$A$3000,HeatGen!$A633)</f>
        <v>0</v>
      </c>
      <c r="F633">
        <f>SUMIFS('Energy balance options'!$F$7:$F$3000,'Energy balance options'!$B$7:$B$3000,HeatGen!F$2,'Energy balance options'!$A$7:$A$3000,HeatGen!$A633)</f>
        <v>0</v>
      </c>
      <c r="G633">
        <f>SUMIFS('Energy balance options'!$F$7:$F$3000,'Energy balance options'!$B$7:$B$3000,HeatGen!G$2,'Energy balance options'!$A$7:$A$3000,HeatGen!$A633)</f>
        <v>0</v>
      </c>
      <c r="H633">
        <f>SUMIFS('Energy balance options'!$G$7:$G$3000,'Energy balance options'!$B$7:$B$3000,HeatGen!H$2,'Energy balance options'!$A$7:$A$3000,HeatGen!$A633)</f>
        <v>0</v>
      </c>
      <c r="I633">
        <f>SUMIFS('Energy balance options'!$G$7:$G$3000,'Energy balance options'!$B$7:$B$3000,HeatGen!I$2,'Energy balance options'!$A$7:$A$3000,HeatGen!$A633)</f>
        <v>0</v>
      </c>
      <c r="J633">
        <f>SUMIFS('Energy balance options'!$G$7:$G$3000,'Energy balance options'!$B$7:$B$3000,HeatGen!J$2,'Energy balance options'!$A$7:$A$3000,HeatGen!$A633)</f>
        <v>0</v>
      </c>
      <c r="K633">
        <f>SUMIFS('Energy balance options'!$G$7:$G$3000,'Energy balance options'!$B$7:$B$3000,HeatGen!K$2,'Energy balance options'!$A$7:$A$3000,HeatGen!$A633)</f>
        <v>0</v>
      </c>
      <c r="L633">
        <f>SUMIFS('Energy balance options'!$G$7:$G$3000,'Energy balance options'!$B$7:$B$3000,HeatGen!L$2,'Energy balance options'!$A$7:$A$3000,HeatGen!$A633)</f>
        <v>0</v>
      </c>
      <c r="M633">
        <f>SUMIFS('Energy balance options'!$G$7:$G$3000,'Energy balance options'!$B$7:$B$3000,HeatGen!M$2,'Energy balance options'!$A$7:$A$3000,HeatGen!$A633)</f>
        <v>0</v>
      </c>
      <c r="N633">
        <f>SUMIFS('Energy balance options'!$G$7:$G$3000,'Energy balance options'!$B$7:$B$3000,HeatGen!N$2,'Energy balance options'!$A$7:$A$3000,HeatGen!$A633)</f>
        <v>0</v>
      </c>
      <c r="O633">
        <f>SUMIFS('Energy balance options'!$G$7:$G$3000,'Energy balance options'!$B$7:$B$3000,HeatGen!O$2,'Energy balance options'!$A$7:$A$3000,HeatGen!$A633)</f>
        <v>0</v>
      </c>
      <c r="P633">
        <f>SUMIFS('Energy balance options'!$G$7:$G$3000,'Energy balance options'!$B$7:$B$3000,HeatGen!P$2,'Energy balance options'!$A$7:$A$3000,HeatGen!$A633)</f>
        <v>0</v>
      </c>
      <c r="Q633">
        <f>SUMIFS('Energy balance options'!$G$7:$G$3000,'Energy balance options'!$B$7:$B$3000,HeatGen!Q$2,'Energy balance options'!$A$7:$A$3000,HeatGen!$A633)</f>
        <v>0</v>
      </c>
      <c r="R633">
        <f>SUMIFS('Energy balance options'!$G$7:$G$3000,'Energy balance options'!$B$7:$B$3000,HeatGen!R$2,'Energy balance options'!$A$7:$A$3000,HeatGen!$A633)</f>
        <v>0</v>
      </c>
      <c r="S633">
        <f>SUMIFS('Energy balance options'!$G$7:$G$3000,'Energy balance options'!$B$7:$B$3000,HeatGen!S$2,'Energy balance options'!$A$7:$A$3000,HeatGen!$A633)</f>
        <v>0</v>
      </c>
      <c r="T633">
        <f>SUMIFS('Energy balance options'!$G$7:$G$3000,'Energy balance options'!$B$7:$B$3000,HeatGen!T$2,'Energy balance options'!$A$7:$A$3000,HeatGen!$A633)</f>
        <v>0</v>
      </c>
      <c r="U633">
        <f>SUMIFS('Energy balance options'!$G$7:$G$3000,'Energy balance options'!$B$7:$B$3000,HeatGen!U$2,'Energy balance options'!$A$7:$A$3000,HeatGen!$A633)</f>
        <v>0</v>
      </c>
      <c r="V633">
        <f>SUMIFS('Energy balance options'!$G$7:$G$3000,'Energy balance options'!$B$7:$B$3000,HeatGen!V$2,'Energy balance options'!$A$7:$A$3000,HeatGen!$A633)</f>
        <v>0</v>
      </c>
      <c r="W633">
        <f>SUMIFS('Energy balance options'!$G$7:$G$3000,'Energy balance options'!$B$7:$B$3000,HeatGen!W$2,'Energy balance options'!$A$7:$A$3000,HeatGen!$A633)</f>
        <v>0</v>
      </c>
      <c r="X633">
        <f>SUMIFS('Energy balance options'!$G$7:$G$3000,'Energy balance options'!$B$7:$B$3000,HeatGen!X$2,'Energy balance options'!$A$7:$A$3000,HeatGen!$A633)</f>
        <v>0</v>
      </c>
      <c r="Y633">
        <f t="shared" si="153"/>
        <v>0</v>
      </c>
      <c r="Z633">
        <f t="shared" si="154"/>
        <v>0</v>
      </c>
      <c r="AA633">
        <f t="shared" si="155"/>
        <v>0</v>
      </c>
      <c r="AB633">
        <f t="shared" si="156"/>
        <v>0</v>
      </c>
      <c r="AC633">
        <f t="shared" si="157"/>
        <v>0</v>
      </c>
      <c r="AD633">
        <f t="shared" si="158"/>
        <v>0</v>
      </c>
      <c r="AE633">
        <f t="shared" si="159"/>
        <v>0</v>
      </c>
      <c r="AF633">
        <f t="shared" si="160"/>
        <v>0</v>
      </c>
      <c r="AG633">
        <f t="shared" si="161"/>
        <v>0</v>
      </c>
      <c r="AH633">
        <f t="shared" si="162"/>
        <v>0</v>
      </c>
      <c r="AI633">
        <f t="shared" si="163"/>
        <v>0</v>
      </c>
      <c r="AJ633">
        <f t="shared" si="164"/>
        <v>0</v>
      </c>
      <c r="AK633">
        <f t="shared" si="165"/>
        <v>0</v>
      </c>
      <c r="AL633">
        <f t="shared" si="166"/>
        <v>0</v>
      </c>
      <c r="AM633">
        <f t="shared" si="167"/>
        <v>0</v>
      </c>
      <c r="AN633">
        <f t="shared" si="168"/>
        <v>0</v>
      </c>
      <c r="AO633">
        <f t="shared" si="169"/>
        <v>0</v>
      </c>
    </row>
    <row r="634" spans="1:41" x14ac:dyDescent="0.2">
      <c r="A634" s="9">
        <f>'Cost per option'!A642</f>
        <v>0</v>
      </c>
      <c r="B634" t="str">
        <f>_xlfn.IFNA(VLOOKUP(A634,'Energy balance options'!A$7:C$3000,3,FALSE),"")</f>
        <v/>
      </c>
      <c r="C634">
        <f>SUMIFS('Energy balance options'!$F$7:$F$3000,'Energy balance options'!$B$7:$B$3000,HeatGen!C$2,'Energy balance options'!$A$7:$A$3000,HeatGen!$A634)</f>
        <v>0</v>
      </c>
      <c r="D634">
        <f>SUMIFS('Energy balance options'!$F$7:$F$3000,'Energy balance options'!$B$7:$B$3000,HeatGen!D$2,'Energy balance options'!$A$7:$A$3000,HeatGen!$A634)</f>
        <v>0</v>
      </c>
      <c r="E634">
        <f>SUMIFS('Energy balance options'!$F$7:$F$3000,'Energy balance options'!$B$7:$B$3000,HeatGen!E$2,'Energy balance options'!$A$7:$A$3000,HeatGen!$A634)</f>
        <v>0</v>
      </c>
      <c r="F634">
        <f>SUMIFS('Energy balance options'!$F$7:$F$3000,'Energy balance options'!$B$7:$B$3000,HeatGen!F$2,'Energy balance options'!$A$7:$A$3000,HeatGen!$A634)</f>
        <v>0</v>
      </c>
      <c r="G634">
        <f>SUMIFS('Energy balance options'!$F$7:$F$3000,'Energy balance options'!$B$7:$B$3000,HeatGen!G$2,'Energy balance options'!$A$7:$A$3000,HeatGen!$A634)</f>
        <v>0</v>
      </c>
      <c r="H634">
        <f>SUMIFS('Energy balance options'!$G$7:$G$3000,'Energy balance options'!$B$7:$B$3000,HeatGen!H$2,'Energy balance options'!$A$7:$A$3000,HeatGen!$A634)</f>
        <v>0</v>
      </c>
      <c r="I634">
        <f>SUMIFS('Energy balance options'!$G$7:$G$3000,'Energy balance options'!$B$7:$B$3000,HeatGen!I$2,'Energy balance options'!$A$7:$A$3000,HeatGen!$A634)</f>
        <v>0</v>
      </c>
      <c r="J634">
        <f>SUMIFS('Energy balance options'!$G$7:$G$3000,'Energy balance options'!$B$7:$B$3000,HeatGen!J$2,'Energy balance options'!$A$7:$A$3000,HeatGen!$A634)</f>
        <v>0</v>
      </c>
      <c r="K634">
        <f>SUMIFS('Energy balance options'!$G$7:$G$3000,'Energy balance options'!$B$7:$B$3000,HeatGen!K$2,'Energy balance options'!$A$7:$A$3000,HeatGen!$A634)</f>
        <v>0</v>
      </c>
      <c r="L634">
        <f>SUMIFS('Energy balance options'!$G$7:$G$3000,'Energy balance options'!$B$7:$B$3000,HeatGen!L$2,'Energy balance options'!$A$7:$A$3000,HeatGen!$A634)</f>
        <v>0</v>
      </c>
      <c r="M634">
        <f>SUMIFS('Energy balance options'!$G$7:$G$3000,'Energy balance options'!$B$7:$B$3000,HeatGen!M$2,'Energy balance options'!$A$7:$A$3000,HeatGen!$A634)</f>
        <v>0</v>
      </c>
      <c r="N634">
        <f>SUMIFS('Energy balance options'!$G$7:$G$3000,'Energy balance options'!$B$7:$B$3000,HeatGen!N$2,'Energy balance options'!$A$7:$A$3000,HeatGen!$A634)</f>
        <v>0</v>
      </c>
      <c r="O634">
        <f>SUMIFS('Energy balance options'!$G$7:$G$3000,'Energy balance options'!$B$7:$B$3000,HeatGen!O$2,'Energy balance options'!$A$7:$A$3000,HeatGen!$A634)</f>
        <v>0</v>
      </c>
      <c r="P634">
        <f>SUMIFS('Energy balance options'!$G$7:$G$3000,'Energy balance options'!$B$7:$B$3000,HeatGen!P$2,'Energy balance options'!$A$7:$A$3000,HeatGen!$A634)</f>
        <v>0</v>
      </c>
      <c r="Q634">
        <f>SUMIFS('Energy balance options'!$G$7:$G$3000,'Energy balance options'!$B$7:$B$3000,HeatGen!Q$2,'Energy balance options'!$A$7:$A$3000,HeatGen!$A634)</f>
        <v>0</v>
      </c>
      <c r="R634">
        <f>SUMIFS('Energy balance options'!$G$7:$G$3000,'Energy balance options'!$B$7:$B$3000,HeatGen!R$2,'Energy balance options'!$A$7:$A$3000,HeatGen!$A634)</f>
        <v>0</v>
      </c>
      <c r="S634">
        <f>SUMIFS('Energy balance options'!$G$7:$G$3000,'Energy balance options'!$B$7:$B$3000,HeatGen!S$2,'Energy balance options'!$A$7:$A$3000,HeatGen!$A634)</f>
        <v>0</v>
      </c>
      <c r="T634">
        <f>SUMIFS('Energy balance options'!$G$7:$G$3000,'Energy balance options'!$B$7:$B$3000,HeatGen!T$2,'Energy balance options'!$A$7:$A$3000,HeatGen!$A634)</f>
        <v>0</v>
      </c>
      <c r="U634">
        <f>SUMIFS('Energy balance options'!$G$7:$G$3000,'Energy balance options'!$B$7:$B$3000,HeatGen!U$2,'Energy balance options'!$A$7:$A$3000,HeatGen!$A634)</f>
        <v>0</v>
      </c>
      <c r="V634">
        <f>SUMIFS('Energy balance options'!$G$7:$G$3000,'Energy balance options'!$B$7:$B$3000,HeatGen!V$2,'Energy balance options'!$A$7:$A$3000,HeatGen!$A634)</f>
        <v>0</v>
      </c>
      <c r="W634">
        <f>SUMIFS('Energy balance options'!$G$7:$G$3000,'Energy balance options'!$B$7:$B$3000,HeatGen!W$2,'Energy balance options'!$A$7:$A$3000,HeatGen!$A634)</f>
        <v>0</v>
      </c>
      <c r="X634">
        <f>SUMIFS('Energy balance options'!$G$7:$G$3000,'Energy balance options'!$B$7:$B$3000,HeatGen!X$2,'Energy balance options'!$A$7:$A$3000,HeatGen!$A634)</f>
        <v>0</v>
      </c>
      <c r="Y634">
        <f t="shared" si="153"/>
        <v>0</v>
      </c>
      <c r="Z634">
        <f t="shared" si="154"/>
        <v>0</v>
      </c>
      <c r="AA634">
        <f t="shared" si="155"/>
        <v>0</v>
      </c>
      <c r="AB634">
        <f t="shared" si="156"/>
        <v>0</v>
      </c>
      <c r="AC634">
        <f t="shared" si="157"/>
        <v>0</v>
      </c>
      <c r="AD634">
        <f t="shared" si="158"/>
        <v>0</v>
      </c>
      <c r="AE634">
        <f t="shared" si="159"/>
        <v>0</v>
      </c>
      <c r="AF634">
        <f t="shared" si="160"/>
        <v>0</v>
      </c>
      <c r="AG634">
        <f t="shared" si="161"/>
        <v>0</v>
      </c>
      <c r="AH634">
        <f t="shared" si="162"/>
        <v>0</v>
      </c>
      <c r="AI634">
        <f t="shared" si="163"/>
        <v>0</v>
      </c>
      <c r="AJ634">
        <f t="shared" si="164"/>
        <v>0</v>
      </c>
      <c r="AK634">
        <f t="shared" si="165"/>
        <v>0</v>
      </c>
      <c r="AL634">
        <f t="shared" si="166"/>
        <v>0</v>
      </c>
      <c r="AM634">
        <f t="shared" si="167"/>
        <v>0</v>
      </c>
      <c r="AN634">
        <f t="shared" si="168"/>
        <v>0</v>
      </c>
      <c r="AO634">
        <f t="shared" si="169"/>
        <v>0</v>
      </c>
    </row>
    <row r="635" spans="1:41" x14ac:dyDescent="0.2">
      <c r="A635" s="9">
        <f>'Cost per option'!A643</f>
        <v>0</v>
      </c>
      <c r="B635" t="str">
        <f>_xlfn.IFNA(VLOOKUP(A635,'Energy balance options'!A$7:C$3000,3,FALSE),"")</f>
        <v/>
      </c>
      <c r="C635">
        <f>SUMIFS('Energy balance options'!$F$7:$F$3000,'Energy balance options'!$B$7:$B$3000,HeatGen!C$2,'Energy balance options'!$A$7:$A$3000,HeatGen!$A635)</f>
        <v>0</v>
      </c>
      <c r="D635">
        <f>SUMIFS('Energy balance options'!$F$7:$F$3000,'Energy balance options'!$B$7:$B$3000,HeatGen!D$2,'Energy balance options'!$A$7:$A$3000,HeatGen!$A635)</f>
        <v>0</v>
      </c>
      <c r="E635">
        <f>SUMIFS('Energy balance options'!$F$7:$F$3000,'Energy balance options'!$B$7:$B$3000,HeatGen!E$2,'Energy balance options'!$A$7:$A$3000,HeatGen!$A635)</f>
        <v>0</v>
      </c>
      <c r="F635">
        <f>SUMIFS('Energy balance options'!$F$7:$F$3000,'Energy balance options'!$B$7:$B$3000,HeatGen!F$2,'Energy balance options'!$A$7:$A$3000,HeatGen!$A635)</f>
        <v>0</v>
      </c>
      <c r="G635">
        <f>SUMIFS('Energy balance options'!$F$7:$F$3000,'Energy balance options'!$B$7:$B$3000,HeatGen!G$2,'Energy balance options'!$A$7:$A$3000,HeatGen!$A635)</f>
        <v>0</v>
      </c>
      <c r="H635">
        <f>SUMIFS('Energy balance options'!$G$7:$G$3000,'Energy balance options'!$B$7:$B$3000,HeatGen!H$2,'Energy balance options'!$A$7:$A$3000,HeatGen!$A635)</f>
        <v>0</v>
      </c>
      <c r="I635">
        <f>SUMIFS('Energy balance options'!$G$7:$G$3000,'Energy balance options'!$B$7:$B$3000,HeatGen!I$2,'Energy balance options'!$A$7:$A$3000,HeatGen!$A635)</f>
        <v>0</v>
      </c>
      <c r="J635">
        <f>SUMIFS('Energy balance options'!$G$7:$G$3000,'Energy balance options'!$B$7:$B$3000,HeatGen!J$2,'Energy balance options'!$A$7:$A$3000,HeatGen!$A635)</f>
        <v>0</v>
      </c>
      <c r="K635">
        <f>SUMIFS('Energy balance options'!$G$7:$G$3000,'Energy balance options'!$B$7:$B$3000,HeatGen!K$2,'Energy balance options'!$A$7:$A$3000,HeatGen!$A635)</f>
        <v>0</v>
      </c>
      <c r="L635">
        <f>SUMIFS('Energy balance options'!$G$7:$G$3000,'Energy balance options'!$B$7:$B$3000,HeatGen!L$2,'Energy balance options'!$A$7:$A$3000,HeatGen!$A635)</f>
        <v>0</v>
      </c>
      <c r="M635">
        <f>SUMIFS('Energy balance options'!$G$7:$G$3000,'Energy balance options'!$B$7:$B$3000,HeatGen!M$2,'Energy balance options'!$A$7:$A$3000,HeatGen!$A635)</f>
        <v>0</v>
      </c>
      <c r="N635">
        <f>SUMIFS('Energy balance options'!$G$7:$G$3000,'Energy balance options'!$B$7:$B$3000,HeatGen!N$2,'Energy balance options'!$A$7:$A$3000,HeatGen!$A635)</f>
        <v>0</v>
      </c>
      <c r="O635">
        <f>SUMIFS('Energy balance options'!$G$7:$G$3000,'Energy balance options'!$B$7:$B$3000,HeatGen!O$2,'Energy balance options'!$A$7:$A$3000,HeatGen!$A635)</f>
        <v>0</v>
      </c>
      <c r="P635">
        <f>SUMIFS('Energy balance options'!$G$7:$G$3000,'Energy balance options'!$B$7:$B$3000,HeatGen!P$2,'Energy balance options'!$A$7:$A$3000,HeatGen!$A635)</f>
        <v>0</v>
      </c>
      <c r="Q635">
        <f>SUMIFS('Energy balance options'!$G$7:$G$3000,'Energy balance options'!$B$7:$B$3000,HeatGen!Q$2,'Energy balance options'!$A$7:$A$3000,HeatGen!$A635)</f>
        <v>0</v>
      </c>
      <c r="R635">
        <f>SUMIFS('Energy balance options'!$G$7:$G$3000,'Energy balance options'!$B$7:$B$3000,HeatGen!R$2,'Energy balance options'!$A$7:$A$3000,HeatGen!$A635)</f>
        <v>0</v>
      </c>
      <c r="S635">
        <f>SUMIFS('Energy balance options'!$G$7:$G$3000,'Energy balance options'!$B$7:$B$3000,HeatGen!S$2,'Energy balance options'!$A$7:$A$3000,HeatGen!$A635)</f>
        <v>0</v>
      </c>
      <c r="T635">
        <f>SUMIFS('Energy balance options'!$G$7:$G$3000,'Energy balance options'!$B$7:$B$3000,HeatGen!T$2,'Energy balance options'!$A$7:$A$3000,HeatGen!$A635)</f>
        <v>0</v>
      </c>
      <c r="U635">
        <f>SUMIFS('Energy balance options'!$G$7:$G$3000,'Energy balance options'!$B$7:$B$3000,HeatGen!U$2,'Energy balance options'!$A$7:$A$3000,HeatGen!$A635)</f>
        <v>0</v>
      </c>
      <c r="V635">
        <f>SUMIFS('Energy balance options'!$G$7:$G$3000,'Energy balance options'!$B$7:$B$3000,HeatGen!V$2,'Energy balance options'!$A$7:$A$3000,HeatGen!$A635)</f>
        <v>0</v>
      </c>
      <c r="W635">
        <f>SUMIFS('Energy balance options'!$G$7:$G$3000,'Energy balance options'!$B$7:$B$3000,HeatGen!W$2,'Energy balance options'!$A$7:$A$3000,HeatGen!$A635)</f>
        <v>0</v>
      </c>
      <c r="X635">
        <f>SUMIFS('Energy balance options'!$G$7:$G$3000,'Energy balance options'!$B$7:$B$3000,HeatGen!X$2,'Energy balance options'!$A$7:$A$3000,HeatGen!$A635)</f>
        <v>0</v>
      </c>
      <c r="Y635">
        <f t="shared" si="153"/>
        <v>0</v>
      </c>
      <c r="Z635">
        <f t="shared" si="154"/>
        <v>0</v>
      </c>
      <c r="AA635">
        <f t="shared" si="155"/>
        <v>0</v>
      </c>
      <c r="AB635">
        <f t="shared" si="156"/>
        <v>0</v>
      </c>
      <c r="AC635">
        <f t="shared" si="157"/>
        <v>0</v>
      </c>
      <c r="AD635">
        <f t="shared" si="158"/>
        <v>0</v>
      </c>
      <c r="AE635">
        <f t="shared" si="159"/>
        <v>0</v>
      </c>
      <c r="AF635">
        <f t="shared" si="160"/>
        <v>0</v>
      </c>
      <c r="AG635">
        <f t="shared" si="161"/>
        <v>0</v>
      </c>
      <c r="AH635">
        <f t="shared" si="162"/>
        <v>0</v>
      </c>
      <c r="AI635">
        <f t="shared" si="163"/>
        <v>0</v>
      </c>
      <c r="AJ635">
        <f t="shared" si="164"/>
        <v>0</v>
      </c>
      <c r="AK635">
        <f t="shared" si="165"/>
        <v>0</v>
      </c>
      <c r="AL635">
        <f t="shared" si="166"/>
        <v>0</v>
      </c>
      <c r="AM635">
        <f t="shared" si="167"/>
        <v>0</v>
      </c>
      <c r="AN635">
        <f t="shared" si="168"/>
        <v>0</v>
      </c>
      <c r="AO635">
        <f t="shared" si="169"/>
        <v>0</v>
      </c>
    </row>
    <row r="636" spans="1:41" x14ac:dyDescent="0.2">
      <c r="A636" s="9">
        <f>'Cost per option'!A644</f>
        <v>0</v>
      </c>
      <c r="B636" t="str">
        <f>_xlfn.IFNA(VLOOKUP(A636,'Energy balance options'!A$7:C$3000,3,FALSE),"")</f>
        <v/>
      </c>
      <c r="C636">
        <f>SUMIFS('Energy balance options'!$F$7:$F$3000,'Energy balance options'!$B$7:$B$3000,HeatGen!C$2,'Energy balance options'!$A$7:$A$3000,HeatGen!$A636)</f>
        <v>0</v>
      </c>
      <c r="D636">
        <f>SUMIFS('Energy balance options'!$F$7:$F$3000,'Energy balance options'!$B$7:$B$3000,HeatGen!D$2,'Energy balance options'!$A$7:$A$3000,HeatGen!$A636)</f>
        <v>0</v>
      </c>
      <c r="E636">
        <f>SUMIFS('Energy balance options'!$F$7:$F$3000,'Energy balance options'!$B$7:$B$3000,HeatGen!E$2,'Energy balance options'!$A$7:$A$3000,HeatGen!$A636)</f>
        <v>0</v>
      </c>
      <c r="F636">
        <f>SUMIFS('Energy balance options'!$F$7:$F$3000,'Energy balance options'!$B$7:$B$3000,HeatGen!F$2,'Energy balance options'!$A$7:$A$3000,HeatGen!$A636)</f>
        <v>0</v>
      </c>
      <c r="G636">
        <f>SUMIFS('Energy balance options'!$F$7:$F$3000,'Energy balance options'!$B$7:$B$3000,HeatGen!G$2,'Energy balance options'!$A$7:$A$3000,HeatGen!$A636)</f>
        <v>0</v>
      </c>
      <c r="H636">
        <f>SUMIFS('Energy balance options'!$G$7:$G$3000,'Energy balance options'!$B$7:$B$3000,HeatGen!H$2,'Energy balance options'!$A$7:$A$3000,HeatGen!$A636)</f>
        <v>0</v>
      </c>
      <c r="I636">
        <f>SUMIFS('Energy balance options'!$G$7:$G$3000,'Energy balance options'!$B$7:$B$3000,HeatGen!I$2,'Energy balance options'!$A$7:$A$3000,HeatGen!$A636)</f>
        <v>0</v>
      </c>
      <c r="J636">
        <f>SUMIFS('Energy balance options'!$G$7:$G$3000,'Energy balance options'!$B$7:$B$3000,HeatGen!J$2,'Energy balance options'!$A$7:$A$3000,HeatGen!$A636)</f>
        <v>0</v>
      </c>
      <c r="K636">
        <f>SUMIFS('Energy balance options'!$G$7:$G$3000,'Energy balance options'!$B$7:$B$3000,HeatGen!K$2,'Energy balance options'!$A$7:$A$3000,HeatGen!$A636)</f>
        <v>0</v>
      </c>
      <c r="L636">
        <f>SUMIFS('Energy balance options'!$G$7:$G$3000,'Energy balance options'!$B$7:$B$3000,HeatGen!L$2,'Energy balance options'!$A$7:$A$3000,HeatGen!$A636)</f>
        <v>0</v>
      </c>
      <c r="M636">
        <f>SUMIFS('Energy balance options'!$G$7:$G$3000,'Energy balance options'!$B$7:$B$3000,HeatGen!M$2,'Energy balance options'!$A$7:$A$3000,HeatGen!$A636)</f>
        <v>0</v>
      </c>
      <c r="N636">
        <f>SUMIFS('Energy balance options'!$G$7:$G$3000,'Energy balance options'!$B$7:$B$3000,HeatGen!N$2,'Energy balance options'!$A$7:$A$3000,HeatGen!$A636)</f>
        <v>0</v>
      </c>
      <c r="O636">
        <f>SUMIFS('Energy balance options'!$G$7:$G$3000,'Energy balance options'!$B$7:$B$3000,HeatGen!O$2,'Energy balance options'!$A$7:$A$3000,HeatGen!$A636)</f>
        <v>0</v>
      </c>
      <c r="P636">
        <f>SUMIFS('Energy balance options'!$G$7:$G$3000,'Energy balance options'!$B$7:$B$3000,HeatGen!P$2,'Energy balance options'!$A$7:$A$3000,HeatGen!$A636)</f>
        <v>0</v>
      </c>
      <c r="Q636">
        <f>SUMIFS('Energy balance options'!$G$7:$G$3000,'Energy balance options'!$B$7:$B$3000,HeatGen!Q$2,'Energy balance options'!$A$7:$A$3000,HeatGen!$A636)</f>
        <v>0</v>
      </c>
      <c r="R636">
        <f>SUMIFS('Energy balance options'!$G$7:$G$3000,'Energy balance options'!$B$7:$B$3000,HeatGen!R$2,'Energy balance options'!$A$7:$A$3000,HeatGen!$A636)</f>
        <v>0</v>
      </c>
      <c r="S636">
        <f>SUMIFS('Energy balance options'!$G$7:$G$3000,'Energy balance options'!$B$7:$B$3000,HeatGen!S$2,'Energy balance options'!$A$7:$A$3000,HeatGen!$A636)</f>
        <v>0</v>
      </c>
      <c r="T636">
        <f>SUMIFS('Energy balance options'!$G$7:$G$3000,'Energy balance options'!$B$7:$B$3000,HeatGen!T$2,'Energy balance options'!$A$7:$A$3000,HeatGen!$A636)</f>
        <v>0</v>
      </c>
      <c r="U636">
        <f>SUMIFS('Energy balance options'!$G$7:$G$3000,'Energy balance options'!$B$7:$B$3000,HeatGen!U$2,'Energy balance options'!$A$7:$A$3000,HeatGen!$A636)</f>
        <v>0</v>
      </c>
      <c r="V636">
        <f>SUMIFS('Energy balance options'!$G$7:$G$3000,'Energy balance options'!$B$7:$B$3000,HeatGen!V$2,'Energy balance options'!$A$7:$A$3000,HeatGen!$A636)</f>
        <v>0</v>
      </c>
      <c r="W636">
        <f>SUMIFS('Energy balance options'!$G$7:$G$3000,'Energy balance options'!$B$7:$B$3000,HeatGen!W$2,'Energy balance options'!$A$7:$A$3000,HeatGen!$A636)</f>
        <v>0</v>
      </c>
      <c r="X636">
        <f>SUMIFS('Energy balance options'!$G$7:$G$3000,'Energy balance options'!$B$7:$B$3000,HeatGen!X$2,'Energy balance options'!$A$7:$A$3000,HeatGen!$A636)</f>
        <v>0</v>
      </c>
      <c r="Y636">
        <f t="shared" si="153"/>
        <v>0</v>
      </c>
      <c r="Z636">
        <f t="shared" si="154"/>
        <v>0</v>
      </c>
      <c r="AA636">
        <f t="shared" si="155"/>
        <v>0</v>
      </c>
      <c r="AB636">
        <f t="shared" si="156"/>
        <v>0</v>
      </c>
      <c r="AC636">
        <f t="shared" si="157"/>
        <v>0</v>
      </c>
      <c r="AD636">
        <f t="shared" si="158"/>
        <v>0</v>
      </c>
      <c r="AE636">
        <f t="shared" si="159"/>
        <v>0</v>
      </c>
      <c r="AF636">
        <f t="shared" si="160"/>
        <v>0</v>
      </c>
      <c r="AG636">
        <f t="shared" si="161"/>
        <v>0</v>
      </c>
      <c r="AH636">
        <f t="shared" si="162"/>
        <v>0</v>
      </c>
      <c r="AI636">
        <f t="shared" si="163"/>
        <v>0</v>
      </c>
      <c r="AJ636">
        <f t="shared" si="164"/>
        <v>0</v>
      </c>
      <c r="AK636">
        <f t="shared" si="165"/>
        <v>0</v>
      </c>
      <c r="AL636">
        <f t="shared" si="166"/>
        <v>0</v>
      </c>
      <c r="AM636">
        <f t="shared" si="167"/>
        <v>0</v>
      </c>
      <c r="AN636">
        <f t="shared" si="168"/>
        <v>0</v>
      </c>
      <c r="AO636">
        <f t="shared" si="169"/>
        <v>0</v>
      </c>
    </row>
    <row r="637" spans="1:41" x14ac:dyDescent="0.2">
      <c r="A637" s="9">
        <f>'Cost per option'!A645</f>
        <v>0</v>
      </c>
      <c r="B637" t="str">
        <f>_xlfn.IFNA(VLOOKUP(A637,'Energy balance options'!A$7:C$3000,3,FALSE),"")</f>
        <v/>
      </c>
      <c r="C637">
        <f>SUMIFS('Energy balance options'!$F$7:$F$3000,'Energy balance options'!$B$7:$B$3000,HeatGen!C$2,'Energy balance options'!$A$7:$A$3000,HeatGen!$A637)</f>
        <v>0</v>
      </c>
      <c r="D637">
        <f>SUMIFS('Energy balance options'!$F$7:$F$3000,'Energy balance options'!$B$7:$B$3000,HeatGen!D$2,'Energy balance options'!$A$7:$A$3000,HeatGen!$A637)</f>
        <v>0</v>
      </c>
      <c r="E637">
        <f>SUMIFS('Energy balance options'!$F$7:$F$3000,'Energy balance options'!$B$7:$B$3000,HeatGen!E$2,'Energy balance options'!$A$7:$A$3000,HeatGen!$A637)</f>
        <v>0</v>
      </c>
      <c r="F637">
        <f>SUMIFS('Energy balance options'!$F$7:$F$3000,'Energy balance options'!$B$7:$B$3000,HeatGen!F$2,'Energy balance options'!$A$7:$A$3000,HeatGen!$A637)</f>
        <v>0</v>
      </c>
      <c r="G637">
        <f>SUMIFS('Energy balance options'!$F$7:$F$3000,'Energy balance options'!$B$7:$B$3000,HeatGen!G$2,'Energy balance options'!$A$7:$A$3000,HeatGen!$A637)</f>
        <v>0</v>
      </c>
      <c r="H637">
        <f>SUMIFS('Energy balance options'!$G$7:$G$3000,'Energy balance options'!$B$7:$B$3000,HeatGen!H$2,'Energy balance options'!$A$7:$A$3000,HeatGen!$A637)</f>
        <v>0</v>
      </c>
      <c r="I637">
        <f>SUMIFS('Energy balance options'!$G$7:$G$3000,'Energy balance options'!$B$7:$B$3000,HeatGen!I$2,'Energy balance options'!$A$7:$A$3000,HeatGen!$A637)</f>
        <v>0</v>
      </c>
      <c r="J637">
        <f>SUMIFS('Energy balance options'!$G$7:$G$3000,'Energy balance options'!$B$7:$B$3000,HeatGen!J$2,'Energy balance options'!$A$7:$A$3000,HeatGen!$A637)</f>
        <v>0</v>
      </c>
      <c r="K637">
        <f>SUMIFS('Energy balance options'!$G$7:$G$3000,'Energy balance options'!$B$7:$B$3000,HeatGen!K$2,'Energy balance options'!$A$7:$A$3000,HeatGen!$A637)</f>
        <v>0</v>
      </c>
      <c r="L637">
        <f>SUMIFS('Energy balance options'!$G$7:$G$3000,'Energy balance options'!$B$7:$B$3000,HeatGen!L$2,'Energy balance options'!$A$7:$A$3000,HeatGen!$A637)</f>
        <v>0</v>
      </c>
      <c r="M637">
        <f>SUMIFS('Energy balance options'!$G$7:$G$3000,'Energy balance options'!$B$7:$B$3000,HeatGen!M$2,'Energy balance options'!$A$7:$A$3000,HeatGen!$A637)</f>
        <v>0</v>
      </c>
      <c r="N637">
        <f>SUMIFS('Energy balance options'!$G$7:$G$3000,'Energy balance options'!$B$7:$B$3000,HeatGen!N$2,'Energy balance options'!$A$7:$A$3000,HeatGen!$A637)</f>
        <v>0</v>
      </c>
      <c r="O637">
        <f>SUMIFS('Energy balance options'!$G$7:$G$3000,'Energy balance options'!$B$7:$B$3000,HeatGen!O$2,'Energy balance options'!$A$7:$A$3000,HeatGen!$A637)</f>
        <v>0</v>
      </c>
      <c r="P637">
        <f>SUMIFS('Energy balance options'!$G$7:$G$3000,'Energy balance options'!$B$7:$B$3000,HeatGen!P$2,'Energy balance options'!$A$7:$A$3000,HeatGen!$A637)</f>
        <v>0</v>
      </c>
      <c r="Q637">
        <f>SUMIFS('Energy balance options'!$G$7:$G$3000,'Energy balance options'!$B$7:$B$3000,HeatGen!Q$2,'Energy balance options'!$A$7:$A$3000,HeatGen!$A637)</f>
        <v>0</v>
      </c>
      <c r="R637">
        <f>SUMIFS('Energy balance options'!$G$7:$G$3000,'Energy balance options'!$B$7:$B$3000,HeatGen!R$2,'Energy balance options'!$A$7:$A$3000,HeatGen!$A637)</f>
        <v>0</v>
      </c>
      <c r="S637">
        <f>SUMIFS('Energy balance options'!$G$7:$G$3000,'Energy balance options'!$B$7:$B$3000,HeatGen!S$2,'Energy balance options'!$A$7:$A$3000,HeatGen!$A637)</f>
        <v>0</v>
      </c>
      <c r="T637">
        <f>SUMIFS('Energy balance options'!$G$7:$G$3000,'Energy balance options'!$B$7:$B$3000,HeatGen!T$2,'Energy balance options'!$A$7:$A$3000,HeatGen!$A637)</f>
        <v>0</v>
      </c>
      <c r="U637">
        <f>SUMIFS('Energy balance options'!$G$7:$G$3000,'Energy balance options'!$B$7:$B$3000,HeatGen!U$2,'Energy balance options'!$A$7:$A$3000,HeatGen!$A637)</f>
        <v>0</v>
      </c>
      <c r="V637">
        <f>SUMIFS('Energy balance options'!$G$7:$G$3000,'Energy balance options'!$B$7:$B$3000,HeatGen!V$2,'Energy balance options'!$A$7:$A$3000,HeatGen!$A637)</f>
        <v>0</v>
      </c>
      <c r="W637">
        <f>SUMIFS('Energy balance options'!$G$7:$G$3000,'Energy balance options'!$B$7:$B$3000,HeatGen!W$2,'Energy balance options'!$A$7:$A$3000,HeatGen!$A637)</f>
        <v>0</v>
      </c>
      <c r="X637">
        <f>SUMIFS('Energy balance options'!$G$7:$G$3000,'Energy balance options'!$B$7:$B$3000,HeatGen!X$2,'Energy balance options'!$A$7:$A$3000,HeatGen!$A637)</f>
        <v>0</v>
      </c>
      <c r="Y637">
        <f t="shared" si="153"/>
        <v>0</v>
      </c>
      <c r="Z637">
        <f t="shared" si="154"/>
        <v>0</v>
      </c>
      <c r="AA637">
        <f t="shared" si="155"/>
        <v>0</v>
      </c>
      <c r="AB637">
        <f t="shared" si="156"/>
        <v>0</v>
      </c>
      <c r="AC637">
        <f t="shared" si="157"/>
        <v>0</v>
      </c>
      <c r="AD637">
        <f t="shared" si="158"/>
        <v>0</v>
      </c>
      <c r="AE637">
        <f t="shared" si="159"/>
        <v>0</v>
      </c>
      <c r="AF637">
        <f t="shared" si="160"/>
        <v>0</v>
      </c>
      <c r="AG637">
        <f t="shared" si="161"/>
        <v>0</v>
      </c>
      <c r="AH637">
        <f t="shared" si="162"/>
        <v>0</v>
      </c>
      <c r="AI637">
        <f t="shared" si="163"/>
        <v>0</v>
      </c>
      <c r="AJ637">
        <f t="shared" si="164"/>
        <v>0</v>
      </c>
      <c r="AK637">
        <f t="shared" si="165"/>
        <v>0</v>
      </c>
      <c r="AL637">
        <f t="shared" si="166"/>
        <v>0</v>
      </c>
      <c r="AM637">
        <f t="shared" si="167"/>
        <v>0</v>
      </c>
      <c r="AN637">
        <f t="shared" si="168"/>
        <v>0</v>
      </c>
      <c r="AO637">
        <f t="shared" si="169"/>
        <v>0</v>
      </c>
    </row>
    <row r="638" spans="1:41" x14ac:dyDescent="0.2">
      <c r="A638" s="9">
        <f>'Cost per option'!A646</f>
        <v>0</v>
      </c>
      <c r="B638" t="str">
        <f>_xlfn.IFNA(VLOOKUP(A638,'Energy balance options'!A$7:C$3000,3,FALSE),"")</f>
        <v/>
      </c>
      <c r="C638">
        <f>SUMIFS('Energy balance options'!$F$7:$F$3000,'Energy balance options'!$B$7:$B$3000,HeatGen!C$2,'Energy balance options'!$A$7:$A$3000,HeatGen!$A638)</f>
        <v>0</v>
      </c>
      <c r="D638">
        <f>SUMIFS('Energy balance options'!$F$7:$F$3000,'Energy balance options'!$B$7:$B$3000,HeatGen!D$2,'Energy balance options'!$A$7:$A$3000,HeatGen!$A638)</f>
        <v>0</v>
      </c>
      <c r="E638">
        <f>SUMIFS('Energy balance options'!$F$7:$F$3000,'Energy balance options'!$B$7:$B$3000,HeatGen!E$2,'Energy balance options'!$A$7:$A$3000,HeatGen!$A638)</f>
        <v>0</v>
      </c>
      <c r="F638">
        <f>SUMIFS('Energy balance options'!$F$7:$F$3000,'Energy balance options'!$B$7:$B$3000,HeatGen!F$2,'Energy balance options'!$A$7:$A$3000,HeatGen!$A638)</f>
        <v>0</v>
      </c>
      <c r="G638">
        <f>SUMIFS('Energy balance options'!$F$7:$F$3000,'Energy balance options'!$B$7:$B$3000,HeatGen!G$2,'Energy balance options'!$A$7:$A$3000,HeatGen!$A638)</f>
        <v>0</v>
      </c>
      <c r="H638">
        <f>SUMIFS('Energy balance options'!$G$7:$G$3000,'Energy balance options'!$B$7:$B$3000,HeatGen!H$2,'Energy balance options'!$A$7:$A$3000,HeatGen!$A638)</f>
        <v>0</v>
      </c>
      <c r="I638">
        <f>SUMIFS('Energy balance options'!$G$7:$G$3000,'Energy balance options'!$B$7:$B$3000,HeatGen!I$2,'Energy balance options'!$A$7:$A$3000,HeatGen!$A638)</f>
        <v>0</v>
      </c>
      <c r="J638">
        <f>SUMIFS('Energy balance options'!$G$7:$G$3000,'Energy balance options'!$B$7:$B$3000,HeatGen!J$2,'Energy balance options'!$A$7:$A$3000,HeatGen!$A638)</f>
        <v>0</v>
      </c>
      <c r="K638">
        <f>SUMIFS('Energy balance options'!$G$7:$G$3000,'Energy balance options'!$B$7:$B$3000,HeatGen!K$2,'Energy balance options'!$A$7:$A$3000,HeatGen!$A638)</f>
        <v>0</v>
      </c>
      <c r="L638">
        <f>SUMIFS('Energy balance options'!$G$7:$G$3000,'Energy balance options'!$B$7:$B$3000,HeatGen!L$2,'Energy balance options'!$A$7:$A$3000,HeatGen!$A638)</f>
        <v>0</v>
      </c>
      <c r="M638">
        <f>SUMIFS('Energy balance options'!$G$7:$G$3000,'Energy balance options'!$B$7:$B$3000,HeatGen!M$2,'Energy balance options'!$A$7:$A$3000,HeatGen!$A638)</f>
        <v>0</v>
      </c>
      <c r="N638">
        <f>SUMIFS('Energy balance options'!$G$7:$G$3000,'Energy balance options'!$B$7:$B$3000,HeatGen!N$2,'Energy balance options'!$A$7:$A$3000,HeatGen!$A638)</f>
        <v>0</v>
      </c>
      <c r="O638">
        <f>SUMIFS('Energy balance options'!$G$7:$G$3000,'Energy balance options'!$B$7:$B$3000,HeatGen!O$2,'Energy balance options'!$A$7:$A$3000,HeatGen!$A638)</f>
        <v>0</v>
      </c>
      <c r="P638">
        <f>SUMIFS('Energy balance options'!$G$7:$G$3000,'Energy balance options'!$B$7:$B$3000,HeatGen!P$2,'Energy balance options'!$A$7:$A$3000,HeatGen!$A638)</f>
        <v>0</v>
      </c>
      <c r="Q638">
        <f>SUMIFS('Energy balance options'!$G$7:$G$3000,'Energy balance options'!$B$7:$B$3000,HeatGen!Q$2,'Energy balance options'!$A$7:$A$3000,HeatGen!$A638)</f>
        <v>0</v>
      </c>
      <c r="R638">
        <f>SUMIFS('Energy balance options'!$G$7:$G$3000,'Energy balance options'!$B$7:$B$3000,HeatGen!R$2,'Energy balance options'!$A$7:$A$3000,HeatGen!$A638)</f>
        <v>0</v>
      </c>
      <c r="S638">
        <f>SUMIFS('Energy balance options'!$G$7:$G$3000,'Energy balance options'!$B$7:$B$3000,HeatGen!S$2,'Energy balance options'!$A$7:$A$3000,HeatGen!$A638)</f>
        <v>0</v>
      </c>
      <c r="T638">
        <f>SUMIFS('Energy balance options'!$G$7:$G$3000,'Energy balance options'!$B$7:$B$3000,HeatGen!T$2,'Energy balance options'!$A$7:$A$3000,HeatGen!$A638)</f>
        <v>0</v>
      </c>
      <c r="U638">
        <f>SUMIFS('Energy balance options'!$G$7:$G$3000,'Energy balance options'!$B$7:$B$3000,HeatGen!U$2,'Energy balance options'!$A$7:$A$3000,HeatGen!$A638)</f>
        <v>0</v>
      </c>
      <c r="V638">
        <f>SUMIFS('Energy balance options'!$G$7:$G$3000,'Energy balance options'!$B$7:$B$3000,HeatGen!V$2,'Energy balance options'!$A$7:$A$3000,HeatGen!$A638)</f>
        <v>0</v>
      </c>
      <c r="W638">
        <f>SUMIFS('Energy balance options'!$G$7:$G$3000,'Energy balance options'!$B$7:$B$3000,HeatGen!W$2,'Energy balance options'!$A$7:$A$3000,HeatGen!$A638)</f>
        <v>0</v>
      </c>
      <c r="X638">
        <f>SUMIFS('Energy balance options'!$G$7:$G$3000,'Energy balance options'!$B$7:$B$3000,HeatGen!X$2,'Energy balance options'!$A$7:$A$3000,HeatGen!$A638)</f>
        <v>0</v>
      </c>
      <c r="Y638">
        <f t="shared" si="153"/>
        <v>0</v>
      </c>
      <c r="Z638">
        <f t="shared" si="154"/>
        <v>0</v>
      </c>
      <c r="AA638">
        <f t="shared" si="155"/>
        <v>0</v>
      </c>
      <c r="AB638">
        <f t="shared" si="156"/>
        <v>0</v>
      </c>
      <c r="AC638">
        <f t="shared" si="157"/>
        <v>0</v>
      </c>
      <c r="AD638">
        <f t="shared" si="158"/>
        <v>0</v>
      </c>
      <c r="AE638">
        <f t="shared" si="159"/>
        <v>0</v>
      </c>
      <c r="AF638">
        <f t="shared" si="160"/>
        <v>0</v>
      </c>
      <c r="AG638">
        <f t="shared" si="161"/>
        <v>0</v>
      </c>
      <c r="AH638">
        <f t="shared" si="162"/>
        <v>0</v>
      </c>
      <c r="AI638">
        <f t="shared" si="163"/>
        <v>0</v>
      </c>
      <c r="AJ638">
        <f t="shared" si="164"/>
        <v>0</v>
      </c>
      <c r="AK638">
        <f t="shared" si="165"/>
        <v>0</v>
      </c>
      <c r="AL638">
        <f t="shared" si="166"/>
        <v>0</v>
      </c>
      <c r="AM638">
        <f t="shared" si="167"/>
        <v>0</v>
      </c>
      <c r="AN638">
        <f t="shared" si="168"/>
        <v>0</v>
      </c>
      <c r="AO638">
        <f t="shared" si="169"/>
        <v>0</v>
      </c>
    </row>
    <row r="639" spans="1:41" x14ac:dyDescent="0.2">
      <c r="A639" s="9">
        <f>'Cost per option'!A647</f>
        <v>0</v>
      </c>
      <c r="B639" t="str">
        <f>_xlfn.IFNA(VLOOKUP(A639,'Energy balance options'!A$7:C$3000,3,FALSE),"")</f>
        <v/>
      </c>
      <c r="C639">
        <f>SUMIFS('Energy balance options'!$F$7:$F$3000,'Energy balance options'!$B$7:$B$3000,HeatGen!C$2,'Energy balance options'!$A$7:$A$3000,HeatGen!$A639)</f>
        <v>0</v>
      </c>
      <c r="D639">
        <f>SUMIFS('Energy balance options'!$F$7:$F$3000,'Energy balance options'!$B$7:$B$3000,HeatGen!D$2,'Energy balance options'!$A$7:$A$3000,HeatGen!$A639)</f>
        <v>0</v>
      </c>
      <c r="E639">
        <f>SUMIFS('Energy balance options'!$F$7:$F$3000,'Energy balance options'!$B$7:$B$3000,HeatGen!E$2,'Energy balance options'!$A$7:$A$3000,HeatGen!$A639)</f>
        <v>0</v>
      </c>
      <c r="F639">
        <f>SUMIFS('Energy balance options'!$F$7:$F$3000,'Energy balance options'!$B$7:$B$3000,HeatGen!F$2,'Energy balance options'!$A$7:$A$3000,HeatGen!$A639)</f>
        <v>0</v>
      </c>
      <c r="G639">
        <f>SUMIFS('Energy balance options'!$F$7:$F$3000,'Energy balance options'!$B$7:$B$3000,HeatGen!G$2,'Energy balance options'!$A$7:$A$3000,HeatGen!$A639)</f>
        <v>0</v>
      </c>
      <c r="H639">
        <f>SUMIFS('Energy balance options'!$G$7:$G$3000,'Energy balance options'!$B$7:$B$3000,HeatGen!H$2,'Energy balance options'!$A$7:$A$3000,HeatGen!$A639)</f>
        <v>0</v>
      </c>
      <c r="I639">
        <f>SUMIFS('Energy balance options'!$G$7:$G$3000,'Energy balance options'!$B$7:$B$3000,HeatGen!I$2,'Energy balance options'!$A$7:$A$3000,HeatGen!$A639)</f>
        <v>0</v>
      </c>
      <c r="J639">
        <f>SUMIFS('Energy balance options'!$G$7:$G$3000,'Energy balance options'!$B$7:$B$3000,HeatGen!J$2,'Energy balance options'!$A$7:$A$3000,HeatGen!$A639)</f>
        <v>0</v>
      </c>
      <c r="K639">
        <f>SUMIFS('Energy balance options'!$G$7:$G$3000,'Energy balance options'!$B$7:$B$3000,HeatGen!K$2,'Energy balance options'!$A$7:$A$3000,HeatGen!$A639)</f>
        <v>0</v>
      </c>
      <c r="L639">
        <f>SUMIFS('Energy balance options'!$G$7:$G$3000,'Energy balance options'!$B$7:$B$3000,HeatGen!L$2,'Energy balance options'!$A$7:$A$3000,HeatGen!$A639)</f>
        <v>0</v>
      </c>
      <c r="M639">
        <f>SUMIFS('Energy balance options'!$G$7:$G$3000,'Energy balance options'!$B$7:$B$3000,HeatGen!M$2,'Energy balance options'!$A$7:$A$3000,HeatGen!$A639)</f>
        <v>0</v>
      </c>
      <c r="N639">
        <f>SUMIFS('Energy balance options'!$G$7:$G$3000,'Energy balance options'!$B$7:$B$3000,HeatGen!N$2,'Energy balance options'!$A$7:$A$3000,HeatGen!$A639)</f>
        <v>0</v>
      </c>
      <c r="O639">
        <f>SUMIFS('Energy balance options'!$G$7:$G$3000,'Energy balance options'!$B$7:$B$3000,HeatGen!O$2,'Energy balance options'!$A$7:$A$3000,HeatGen!$A639)</f>
        <v>0</v>
      </c>
      <c r="P639">
        <f>SUMIFS('Energy balance options'!$G$7:$G$3000,'Energy balance options'!$B$7:$B$3000,HeatGen!P$2,'Energy balance options'!$A$7:$A$3000,HeatGen!$A639)</f>
        <v>0</v>
      </c>
      <c r="Q639">
        <f>SUMIFS('Energy balance options'!$G$7:$G$3000,'Energy balance options'!$B$7:$B$3000,HeatGen!Q$2,'Energy balance options'!$A$7:$A$3000,HeatGen!$A639)</f>
        <v>0</v>
      </c>
      <c r="R639">
        <f>SUMIFS('Energy balance options'!$G$7:$G$3000,'Energy balance options'!$B$7:$B$3000,HeatGen!R$2,'Energy balance options'!$A$7:$A$3000,HeatGen!$A639)</f>
        <v>0</v>
      </c>
      <c r="S639">
        <f>SUMIFS('Energy balance options'!$G$7:$G$3000,'Energy balance options'!$B$7:$B$3000,HeatGen!S$2,'Energy balance options'!$A$7:$A$3000,HeatGen!$A639)</f>
        <v>0</v>
      </c>
      <c r="T639">
        <f>SUMIFS('Energy balance options'!$G$7:$G$3000,'Energy balance options'!$B$7:$B$3000,HeatGen!T$2,'Energy balance options'!$A$7:$A$3000,HeatGen!$A639)</f>
        <v>0</v>
      </c>
      <c r="U639">
        <f>SUMIFS('Energy balance options'!$G$7:$G$3000,'Energy balance options'!$B$7:$B$3000,HeatGen!U$2,'Energy balance options'!$A$7:$A$3000,HeatGen!$A639)</f>
        <v>0</v>
      </c>
      <c r="V639">
        <f>SUMIFS('Energy balance options'!$G$7:$G$3000,'Energy balance options'!$B$7:$B$3000,HeatGen!V$2,'Energy balance options'!$A$7:$A$3000,HeatGen!$A639)</f>
        <v>0</v>
      </c>
      <c r="W639">
        <f>SUMIFS('Energy balance options'!$G$7:$G$3000,'Energy balance options'!$B$7:$B$3000,HeatGen!W$2,'Energy balance options'!$A$7:$A$3000,HeatGen!$A639)</f>
        <v>0</v>
      </c>
      <c r="X639">
        <f>SUMIFS('Energy balance options'!$G$7:$G$3000,'Energy balance options'!$B$7:$B$3000,HeatGen!X$2,'Energy balance options'!$A$7:$A$3000,HeatGen!$A639)</f>
        <v>0</v>
      </c>
      <c r="Y639">
        <f t="shared" si="153"/>
        <v>0</v>
      </c>
      <c r="Z639">
        <f t="shared" si="154"/>
        <v>0</v>
      </c>
      <c r="AA639">
        <f t="shared" si="155"/>
        <v>0</v>
      </c>
      <c r="AB639">
        <f t="shared" si="156"/>
        <v>0</v>
      </c>
      <c r="AC639">
        <f t="shared" si="157"/>
        <v>0</v>
      </c>
      <c r="AD639">
        <f t="shared" si="158"/>
        <v>0</v>
      </c>
      <c r="AE639">
        <f t="shared" si="159"/>
        <v>0</v>
      </c>
      <c r="AF639">
        <f t="shared" si="160"/>
        <v>0</v>
      </c>
      <c r="AG639">
        <f t="shared" si="161"/>
        <v>0</v>
      </c>
      <c r="AH639">
        <f t="shared" si="162"/>
        <v>0</v>
      </c>
      <c r="AI639">
        <f t="shared" si="163"/>
        <v>0</v>
      </c>
      <c r="AJ639">
        <f t="shared" si="164"/>
        <v>0</v>
      </c>
      <c r="AK639">
        <f t="shared" si="165"/>
        <v>0</v>
      </c>
      <c r="AL639">
        <f t="shared" si="166"/>
        <v>0</v>
      </c>
      <c r="AM639">
        <f t="shared" si="167"/>
        <v>0</v>
      </c>
      <c r="AN639">
        <f t="shared" si="168"/>
        <v>0</v>
      </c>
      <c r="AO639">
        <f t="shared" si="169"/>
        <v>0</v>
      </c>
    </row>
    <row r="640" spans="1:41" x14ac:dyDescent="0.2">
      <c r="A640" s="9">
        <f>'Cost per option'!A648</f>
        <v>0</v>
      </c>
      <c r="B640" t="str">
        <f>_xlfn.IFNA(VLOOKUP(A640,'Energy balance options'!A$7:C$3000,3,FALSE),"")</f>
        <v/>
      </c>
      <c r="C640">
        <f>SUMIFS('Energy balance options'!$F$7:$F$3000,'Energy balance options'!$B$7:$B$3000,HeatGen!C$2,'Energy balance options'!$A$7:$A$3000,HeatGen!$A640)</f>
        <v>0</v>
      </c>
      <c r="D640">
        <f>SUMIFS('Energy balance options'!$F$7:$F$3000,'Energy balance options'!$B$7:$B$3000,HeatGen!D$2,'Energy balance options'!$A$7:$A$3000,HeatGen!$A640)</f>
        <v>0</v>
      </c>
      <c r="E640">
        <f>SUMIFS('Energy balance options'!$F$7:$F$3000,'Energy balance options'!$B$7:$B$3000,HeatGen!E$2,'Energy balance options'!$A$7:$A$3000,HeatGen!$A640)</f>
        <v>0</v>
      </c>
      <c r="F640">
        <f>SUMIFS('Energy balance options'!$F$7:$F$3000,'Energy balance options'!$B$7:$B$3000,HeatGen!F$2,'Energy balance options'!$A$7:$A$3000,HeatGen!$A640)</f>
        <v>0</v>
      </c>
      <c r="G640">
        <f>SUMIFS('Energy balance options'!$F$7:$F$3000,'Energy balance options'!$B$7:$B$3000,HeatGen!G$2,'Energy balance options'!$A$7:$A$3000,HeatGen!$A640)</f>
        <v>0</v>
      </c>
      <c r="H640">
        <f>SUMIFS('Energy balance options'!$G$7:$G$3000,'Energy balance options'!$B$7:$B$3000,HeatGen!H$2,'Energy balance options'!$A$7:$A$3000,HeatGen!$A640)</f>
        <v>0</v>
      </c>
      <c r="I640">
        <f>SUMIFS('Energy balance options'!$G$7:$G$3000,'Energy balance options'!$B$7:$B$3000,HeatGen!I$2,'Energy balance options'!$A$7:$A$3000,HeatGen!$A640)</f>
        <v>0</v>
      </c>
      <c r="J640">
        <f>SUMIFS('Energy balance options'!$G$7:$G$3000,'Energy balance options'!$B$7:$B$3000,HeatGen!J$2,'Energy balance options'!$A$7:$A$3000,HeatGen!$A640)</f>
        <v>0</v>
      </c>
      <c r="K640">
        <f>SUMIFS('Energy balance options'!$G$7:$G$3000,'Energy balance options'!$B$7:$B$3000,HeatGen!K$2,'Energy balance options'!$A$7:$A$3000,HeatGen!$A640)</f>
        <v>0</v>
      </c>
      <c r="L640">
        <f>SUMIFS('Energy balance options'!$G$7:$G$3000,'Energy balance options'!$B$7:$B$3000,HeatGen!L$2,'Energy balance options'!$A$7:$A$3000,HeatGen!$A640)</f>
        <v>0</v>
      </c>
      <c r="M640">
        <f>SUMIFS('Energy balance options'!$G$7:$G$3000,'Energy balance options'!$B$7:$B$3000,HeatGen!M$2,'Energy balance options'!$A$7:$A$3000,HeatGen!$A640)</f>
        <v>0</v>
      </c>
      <c r="N640">
        <f>SUMIFS('Energy balance options'!$G$7:$G$3000,'Energy balance options'!$B$7:$B$3000,HeatGen!N$2,'Energy balance options'!$A$7:$A$3000,HeatGen!$A640)</f>
        <v>0</v>
      </c>
      <c r="O640">
        <f>SUMIFS('Energy balance options'!$G$7:$G$3000,'Energy balance options'!$B$7:$B$3000,HeatGen!O$2,'Energy balance options'!$A$7:$A$3000,HeatGen!$A640)</f>
        <v>0</v>
      </c>
      <c r="P640">
        <f>SUMIFS('Energy balance options'!$G$7:$G$3000,'Energy balance options'!$B$7:$B$3000,HeatGen!P$2,'Energy balance options'!$A$7:$A$3000,HeatGen!$A640)</f>
        <v>0</v>
      </c>
      <c r="Q640">
        <f>SUMIFS('Energy balance options'!$G$7:$G$3000,'Energy balance options'!$B$7:$B$3000,HeatGen!Q$2,'Energy balance options'!$A$7:$A$3000,HeatGen!$A640)</f>
        <v>0</v>
      </c>
      <c r="R640">
        <f>SUMIFS('Energy balance options'!$G$7:$G$3000,'Energy balance options'!$B$7:$B$3000,HeatGen!R$2,'Energy balance options'!$A$7:$A$3000,HeatGen!$A640)</f>
        <v>0</v>
      </c>
      <c r="S640">
        <f>SUMIFS('Energy balance options'!$G$7:$G$3000,'Energy balance options'!$B$7:$B$3000,HeatGen!S$2,'Energy balance options'!$A$7:$A$3000,HeatGen!$A640)</f>
        <v>0</v>
      </c>
      <c r="T640">
        <f>SUMIFS('Energy balance options'!$G$7:$G$3000,'Energy balance options'!$B$7:$B$3000,HeatGen!T$2,'Energy balance options'!$A$7:$A$3000,HeatGen!$A640)</f>
        <v>0</v>
      </c>
      <c r="U640">
        <f>SUMIFS('Energy balance options'!$G$7:$G$3000,'Energy balance options'!$B$7:$B$3000,HeatGen!U$2,'Energy balance options'!$A$7:$A$3000,HeatGen!$A640)</f>
        <v>0</v>
      </c>
      <c r="V640">
        <f>SUMIFS('Energy balance options'!$G$7:$G$3000,'Energy balance options'!$B$7:$B$3000,HeatGen!V$2,'Energy balance options'!$A$7:$A$3000,HeatGen!$A640)</f>
        <v>0</v>
      </c>
      <c r="W640">
        <f>SUMIFS('Energy balance options'!$G$7:$G$3000,'Energy balance options'!$B$7:$B$3000,HeatGen!W$2,'Energy balance options'!$A$7:$A$3000,HeatGen!$A640)</f>
        <v>0</v>
      </c>
      <c r="X640">
        <f>SUMIFS('Energy balance options'!$G$7:$G$3000,'Energy balance options'!$B$7:$B$3000,HeatGen!X$2,'Energy balance options'!$A$7:$A$3000,HeatGen!$A640)</f>
        <v>0</v>
      </c>
      <c r="Y640">
        <f t="shared" si="153"/>
        <v>0</v>
      </c>
      <c r="Z640">
        <f t="shared" si="154"/>
        <v>0</v>
      </c>
      <c r="AA640">
        <f t="shared" si="155"/>
        <v>0</v>
      </c>
      <c r="AB640">
        <f t="shared" si="156"/>
        <v>0</v>
      </c>
      <c r="AC640">
        <f t="shared" si="157"/>
        <v>0</v>
      </c>
      <c r="AD640">
        <f t="shared" si="158"/>
        <v>0</v>
      </c>
      <c r="AE640">
        <f t="shared" si="159"/>
        <v>0</v>
      </c>
      <c r="AF640">
        <f t="shared" si="160"/>
        <v>0</v>
      </c>
      <c r="AG640">
        <f t="shared" si="161"/>
        <v>0</v>
      </c>
      <c r="AH640">
        <f t="shared" si="162"/>
        <v>0</v>
      </c>
      <c r="AI640">
        <f t="shared" si="163"/>
        <v>0</v>
      </c>
      <c r="AJ640">
        <f t="shared" si="164"/>
        <v>0</v>
      </c>
      <c r="AK640">
        <f t="shared" si="165"/>
        <v>0</v>
      </c>
      <c r="AL640">
        <f t="shared" si="166"/>
        <v>0</v>
      </c>
      <c r="AM640">
        <f t="shared" si="167"/>
        <v>0</v>
      </c>
      <c r="AN640">
        <f t="shared" si="168"/>
        <v>0</v>
      </c>
      <c r="AO640">
        <f t="shared" si="169"/>
        <v>0</v>
      </c>
    </row>
    <row r="641" spans="1:41" x14ac:dyDescent="0.2">
      <c r="A641" s="9">
        <f>'Cost per option'!A649</f>
        <v>0</v>
      </c>
      <c r="B641" t="str">
        <f>_xlfn.IFNA(VLOOKUP(A641,'Energy balance options'!A$7:C$3000,3,FALSE),"")</f>
        <v/>
      </c>
      <c r="C641">
        <f>SUMIFS('Energy balance options'!$F$7:$F$3000,'Energy balance options'!$B$7:$B$3000,HeatGen!C$2,'Energy balance options'!$A$7:$A$3000,HeatGen!$A641)</f>
        <v>0</v>
      </c>
      <c r="D641">
        <f>SUMIFS('Energy balance options'!$F$7:$F$3000,'Energy balance options'!$B$7:$B$3000,HeatGen!D$2,'Energy balance options'!$A$7:$A$3000,HeatGen!$A641)</f>
        <v>0</v>
      </c>
      <c r="E641">
        <f>SUMIFS('Energy balance options'!$F$7:$F$3000,'Energy balance options'!$B$7:$B$3000,HeatGen!E$2,'Energy balance options'!$A$7:$A$3000,HeatGen!$A641)</f>
        <v>0</v>
      </c>
      <c r="F641">
        <f>SUMIFS('Energy balance options'!$F$7:$F$3000,'Energy balance options'!$B$7:$B$3000,HeatGen!F$2,'Energy balance options'!$A$7:$A$3000,HeatGen!$A641)</f>
        <v>0</v>
      </c>
      <c r="G641">
        <f>SUMIFS('Energy balance options'!$F$7:$F$3000,'Energy balance options'!$B$7:$B$3000,HeatGen!G$2,'Energy balance options'!$A$7:$A$3000,HeatGen!$A641)</f>
        <v>0</v>
      </c>
      <c r="H641">
        <f>SUMIFS('Energy balance options'!$G$7:$G$3000,'Energy balance options'!$B$7:$B$3000,HeatGen!H$2,'Energy balance options'!$A$7:$A$3000,HeatGen!$A641)</f>
        <v>0</v>
      </c>
      <c r="I641">
        <f>SUMIFS('Energy balance options'!$G$7:$G$3000,'Energy balance options'!$B$7:$B$3000,HeatGen!I$2,'Energy balance options'!$A$7:$A$3000,HeatGen!$A641)</f>
        <v>0</v>
      </c>
      <c r="J641">
        <f>SUMIFS('Energy balance options'!$G$7:$G$3000,'Energy balance options'!$B$7:$B$3000,HeatGen!J$2,'Energy balance options'!$A$7:$A$3000,HeatGen!$A641)</f>
        <v>0</v>
      </c>
      <c r="K641">
        <f>SUMIFS('Energy balance options'!$G$7:$G$3000,'Energy balance options'!$B$7:$B$3000,HeatGen!K$2,'Energy balance options'!$A$7:$A$3000,HeatGen!$A641)</f>
        <v>0</v>
      </c>
      <c r="L641">
        <f>SUMIFS('Energy balance options'!$G$7:$G$3000,'Energy balance options'!$B$7:$B$3000,HeatGen!L$2,'Energy balance options'!$A$7:$A$3000,HeatGen!$A641)</f>
        <v>0</v>
      </c>
      <c r="M641">
        <f>SUMIFS('Energy balance options'!$G$7:$G$3000,'Energy balance options'!$B$7:$B$3000,HeatGen!M$2,'Energy balance options'!$A$7:$A$3000,HeatGen!$A641)</f>
        <v>0</v>
      </c>
      <c r="N641">
        <f>SUMIFS('Energy balance options'!$G$7:$G$3000,'Energy balance options'!$B$7:$B$3000,HeatGen!N$2,'Energy balance options'!$A$7:$A$3000,HeatGen!$A641)</f>
        <v>0</v>
      </c>
      <c r="O641">
        <f>SUMIFS('Energy balance options'!$G$7:$G$3000,'Energy balance options'!$B$7:$B$3000,HeatGen!O$2,'Energy balance options'!$A$7:$A$3000,HeatGen!$A641)</f>
        <v>0</v>
      </c>
      <c r="P641">
        <f>SUMIFS('Energy balance options'!$G$7:$G$3000,'Energy balance options'!$B$7:$B$3000,HeatGen!P$2,'Energy balance options'!$A$7:$A$3000,HeatGen!$A641)</f>
        <v>0</v>
      </c>
      <c r="Q641">
        <f>SUMIFS('Energy balance options'!$G$7:$G$3000,'Energy balance options'!$B$7:$B$3000,HeatGen!Q$2,'Energy balance options'!$A$7:$A$3000,HeatGen!$A641)</f>
        <v>0</v>
      </c>
      <c r="R641">
        <f>SUMIFS('Energy balance options'!$G$7:$G$3000,'Energy balance options'!$B$7:$B$3000,HeatGen!R$2,'Energy balance options'!$A$7:$A$3000,HeatGen!$A641)</f>
        <v>0</v>
      </c>
      <c r="S641">
        <f>SUMIFS('Energy balance options'!$G$7:$G$3000,'Energy balance options'!$B$7:$B$3000,HeatGen!S$2,'Energy balance options'!$A$7:$A$3000,HeatGen!$A641)</f>
        <v>0</v>
      </c>
      <c r="T641">
        <f>SUMIFS('Energy balance options'!$G$7:$G$3000,'Energy balance options'!$B$7:$B$3000,HeatGen!T$2,'Energy balance options'!$A$7:$A$3000,HeatGen!$A641)</f>
        <v>0</v>
      </c>
      <c r="U641">
        <f>SUMIFS('Energy balance options'!$G$7:$G$3000,'Energy balance options'!$B$7:$B$3000,HeatGen!U$2,'Energy balance options'!$A$7:$A$3000,HeatGen!$A641)</f>
        <v>0</v>
      </c>
      <c r="V641">
        <f>SUMIFS('Energy balance options'!$G$7:$G$3000,'Energy balance options'!$B$7:$B$3000,HeatGen!V$2,'Energy balance options'!$A$7:$A$3000,HeatGen!$A641)</f>
        <v>0</v>
      </c>
      <c r="W641">
        <f>SUMIFS('Energy balance options'!$G$7:$G$3000,'Energy balance options'!$B$7:$B$3000,HeatGen!W$2,'Energy balance options'!$A$7:$A$3000,HeatGen!$A641)</f>
        <v>0</v>
      </c>
      <c r="X641">
        <f>SUMIFS('Energy balance options'!$G$7:$G$3000,'Energy balance options'!$B$7:$B$3000,HeatGen!X$2,'Energy balance options'!$A$7:$A$3000,HeatGen!$A641)</f>
        <v>0</v>
      </c>
      <c r="Y641">
        <f t="shared" si="153"/>
        <v>0</v>
      </c>
      <c r="Z641">
        <f t="shared" si="154"/>
        <v>0</v>
      </c>
      <c r="AA641">
        <f t="shared" si="155"/>
        <v>0</v>
      </c>
      <c r="AB641">
        <f t="shared" si="156"/>
        <v>0</v>
      </c>
      <c r="AC641">
        <f t="shared" si="157"/>
        <v>0</v>
      </c>
      <c r="AD641">
        <f t="shared" si="158"/>
        <v>0</v>
      </c>
      <c r="AE641">
        <f t="shared" si="159"/>
        <v>0</v>
      </c>
      <c r="AF641">
        <f t="shared" si="160"/>
        <v>0</v>
      </c>
      <c r="AG641">
        <f t="shared" si="161"/>
        <v>0</v>
      </c>
      <c r="AH641">
        <f t="shared" si="162"/>
        <v>0</v>
      </c>
      <c r="AI641">
        <f t="shared" si="163"/>
        <v>0</v>
      </c>
      <c r="AJ641">
        <f t="shared" si="164"/>
        <v>0</v>
      </c>
      <c r="AK641">
        <f t="shared" si="165"/>
        <v>0</v>
      </c>
      <c r="AL641">
        <f t="shared" si="166"/>
        <v>0</v>
      </c>
      <c r="AM641">
        <f t="shared" si="167"/>
        <v>0</v>
      </c>
      <c r="AN641">
        <f t="shared" si="168"/>
        <v>0</v>
      </c>
      <c r="AO641">
        <f t="shared" si="169"/>
        <v>0</v>
      </c>
    </row>
    <row r="642" spans="1:41" x14ac:dyDescent="0.2">
      <c r="A642" s="9">
        <f>'Cost per option'!A650</f>
        <v>0</v>
      </c>
      <c r="B642" t="str">
        <f>_xlfn.IFNA(VLOOKUP(A642,'Energy balance options'!A$7:C$3000,3,FALSE),"")</f>
        <v/>
      </c>
      <c r="C642">
        <f>SUMIFS('Energy balance options'!$F$7:$F$3000,'Energy balance options'!$B$7:$B$3000,HeatGen!C$2,'Energy balance options'!$A$7:$A$3000,HeatGen!$A642)</f>
        <v>0</v>
      </c>
      <c r="D642">
        <f>SUMIFS('Energy balance options'!$F$7:$F$3000,'Energy balance options'!$B$7:$B$3000,HeatGen!D$2,'Energy balance options'!$A$7:$A$3000,HeatGen!$A642)</f>
        <v>0</v>
      </c>
      <c r="E642">
        <f>SUMIFS('Energy balance options'!$F$7:$F$3000,'Energy balance options'!$B$7:$B$3000,HeatGen!E$2,'Energy balance options'!$A$7:$A$3000,HeatGen!$A642)</f>
        <v>0</v>
      </c>
      <c r="F642">
        <f>SUMIFS('Energy balance options'!$F$7:$F$3000,'Energy balance options'!$B$7:$B$3000,HeatGen!F$2,'Energy balance options'!$A$7:$A$3000,HeatGen!$A642)</f>
        <v>0</v>
      </c>
      <c r="G642">
        <f>SUMIFS('Energy balance options'!$F$7:$F$3000,'Energy balance options'!$B$7:$B$3000,HeatGen!G$2,'Energy balance options'!$A$7:$A$3000,HeatGen!$A642)</f>
        <v>0</v>
      </c>
      <c r="H642">
        <f>SUMIFS('Energy balance options'!$G$7:$G$3000,'Energy balance options'!$B$7:$B$3000,HeatGen!H$2,'Energy balance options'!$A$7:$A$3000,HeatGen!$A642)</f>
        <v>0</v>
      </c>
      <c r="I642">
        <f>SUMIFS('Energy balance options'!$G$7:$G$3000,'Energy balance options'!$B$7:$B$3000,HeatGen!I$2,'Energy balance options'!$A$7:$A$3000,HeatGen!$A642)</f>
        <v>0</v>
      </c>
      <c r="J642">
        <f>SUMIFS('Energy balance options'!$G$7:$G$3000,'Energy balance options'!$B$7:$B$3000,HeatGen!J$2,'Energy balance options'!$A$7:$A$3000,HeatGen!$A642)</f>
        <v>0</v>
      </c>
      <c r="K642">
        <f>SUMIFS('Energy balance options'!$G$7:$G$3000,'Energy balance options'!$B$7:$B$3000,HeatGen!K$2,'Energy balance options'!$A$7:$A$3000,HeatGen!$A642)</f>
        <v>0</v>
      </c>
      <c r="L642">
        <f>SUMIFS('Energy balance options'!$G$7:$G$3000,'Energy balance options'!$B$7:$B$3000,HeatGen!L$2,'Energy balance options'!$A$7:$A$3000,HeatGen!$A642)</f>
        <v>0</v>
      </c>
      <c r="M642">
        <f>SUMIFS('Energy balance options'!$G$7:$G$3000,'Energy balance options'!$B$7:$B$3000,HeatGen!M$2,'Energy balance options'!$A$7:$A$3000,HeatGen!$A642)</f>
        <v>0</v>
      </c>
      <c r="N642">
        <f>SUMIFS('Energy balance options'!$G$7:$G$3000,'Energy balance options'!$B$7:$B$3000,HeatGen!N$2,'Energy balance options'!$A$7:$A$3000,HeatGen!$A642)</f>
        <v>0</v>
      </c>
      <c r="O642">
        <f>SUMIFS('Energy balance options'!$G$7:$G$3000,'Energy balance options'!$B$7:$B$3000,HeatGen!O$2,'Energy balance options'!$A$7:$A$3000,HeatGen!$A642)</f>
        <v>0</v>
      </c>
      <c r="P642">
        <f>SUMIFS('Energy balance options'!$G$7:$G$3000,'Energy balance options'!$B$7:$B$3000,HeatGen!P$2,'Energy balance options'!$A$7:$A$3000,HeatGen!$A642)</f>
        <v>0</v>
      </c>
      <c r="Q642">
        <f>SUMIFS('Energy balance options'!$G$7:$G$3000,'Energy balance options'!$B$7:$B$3000,HeatGen!Q$2,'Energy balance options'!$A$7:$A$3000,HeatGen!$A642)</f>
        <v>0</v>
      </c>
      <c r="R642">
        <f>SUMIFS('Energy balance options'!$G$7:$G$3000,'Energy balance options'!$B$7:$B$3000,HeatGen!R$2,'Energy balance options'!$A$7:$A$3000,HeatGen!$A642)</f>
        <v>0</v>
      </c>
      <c r="S642">
        <f>SUMIFS('Energy balance options'!$G$7:$G$3000,'Energy balance options'!$B$7:$B$3000,HeatGen!S$2,'Energy balance options'!$A$7:$A$3000,HeatGen!$A642)</f>
        <v>0</v>
      </c>
      <c r="T642">
        <f>SUMIFS('Energy balance options'!$G$7:$G$3000,'Energy balance options'!$B$7:$B$3000,HeatGen!T$2,'Energy balance options'!$A$7:$A$3000,HeatGen!$A642)</f>
        <v>0</v>
      </c>
      <c r="U642">
        <f>SUMIFS('Energy balance options'!$G$7:$G$3000,'Energy balance options'!$B$7:$B$3000,HeatGen!U$2,'Energy balance options'!$A$7:$A$3000,HeatGen!$A642)</f>
        <v>0</v>
      </c>
      <c r="V642">
        <f>SUMIFS('Energy balance options'!$G$7:$G$3000,'Energy balance options'!$B$7:$B$3000,HeatGen!V$2,'Energy balance options'!$A$7:$A$3000,HeatGen!$A642)</f>
        <v>0</v>
      </c>
      <c r="W642">
        <f>SUMIFS('Energy balance options'!$G$7:$G$3000,'Energy balance options'!$B$7:$B$3000,HeatGen!W$2,'Energy balance options'!$A$7:$A$3000,HeatGen!$A642)</f>
        <v>0</v>
      </c>
      <c r="X642">
        <f>SUMIFS('Energy balance options'!$G$7:$G$3000,'Energy balance options'!$B$7:$B$3000,HeatGen!X$2,'Energy balance options'!$A$7:$A$3000,HeatGen!$A642)</f>
        <v>0</v>
      </c>
      <c r="Y642">
        <f t="shared" si="153"/>
        <v>0</v>
      </c>
      <c r="Z642">
        <f t="shared" si="154"/>
        <v>0</v>
      </c>
      <c r="AA642">
        <f t="shared" si="155"/>
        <v>0</v>
      </c>
      <c r="AB642">
        <f t="shared" si="156"/>
        <v>0</v>
      </c>
      <c r="AC642">
        <f t="shared" si="157"/>
        <v>0</v>
      </c>
      <c r="AD642">
        <f t="shared" si="158"/>
        <v>0</v>
      </c>
      <c r="AE642">
        <f t="shared" si="159"/>
        <v>0</v>
      </c>
      <c r="AF642">
        <f t="shared" si="160"/>
        <v>0</v>
      </c>
      <c r="AG642">
        <f t="shared" si="161"/>
        <v>0</v>
      </c>
      <c r="AH642">
        <f t="shared" si="162"/>
        <v>0</v>
      </c>
      <c r="AI642">
        <f t="shared" si="163"/>
        <v>0</v>
      </c>
      <c r="AJ642">
        <f t="shared" si="164"/>
        <v>0</v>
      </c>
      <c r="AK642">
        <f t="shared" si="165"/>
        <v>0</v>
      </c>
      <c r="AL642">
        <f t="shared" si="166"/>
        <v>0</v>
      </c>
      <c r="AM642">
        <f t="shared" si="167"/>
        <v>0</v>
      </c>
      <c r="AN642">
        <f t="shared" si="168"/>
        <v>0</v>
      </c>
      <c r="AO642">
        <f t="shared" si="169"/>
        <v>0</v>
      </c>
    </row>
    <row r="643" spans="1:41" x14ac:dyDescent="0.2">
      <c r="A643" s="9">
        <f>'Cost per option'!A651</f>
        <v>0</v>
      </c>
      <c r="B643" t="str">
        <f>_xlfn.IFNA(VLOOKUP(A643,'Energy balance options'!A$7:C$3000,3,FALSE),"")</f>
        <v/>
      </c>
      <c r="C643">
        <f>SUMIFS('Energy balance options'!$F$7:$F$3000,'Energy balance options'!$B$7:$B$3000,HeatGen!C$2,'Energy balance options'!$A$7:$A$3000,HeatGen!$A643)</f>
        <v>0</v>
      </c>
      <c r="D643">
        <f>SUMIFS('Energy balance options'!$F$7:$F$3000,'Energy balance options'!$B$7:$B$3000,HeatGen!D$2,'Energy balance options'!$A$7:$A$3000,HeatGen!$A643)</f>
        <v>0</v>
      </c>
      <c r="E643">
        <f>SUMIFS('Energy balance options'!$F$7:$F$3000,'Energy balance options'!$B$7:$B$3000,HeatGen!E$2,'Energy balance options'!$A$7:$A$3000,HeatGen!$A643)</f>
        <v>0</v>
      </c>
      <c r="F643">
        <f>SUMIFS('Energy balance options'!$F$7:$F$3000,'Energy balance options'!$B$7:$B$3000,HeatGen!F$2,'Energy balance options'!$A$7:$A$3000,HeatGen!$A643)</f>
        <v>0</v>
      </c>
      <c r="G643">
        <f>SUMIFS('Energy balance options'!$F$7:$F$3000,'Energy balance options'!$B$7:$B$3000,HeatGen!G$2,'Energy balance options'!$A$7:$A$3000,HeatGen!$A643)</f>
        <v>0</v>
      </c>
      <c r="H643">
        <f>SUMIFS('Energy balance options'!$G$7:$G$3000,'Energy balance options'!$B$7:$B$3000,HeatGen!H$2,'Energy balance options'!$A$7:$A$3000,HeatGen!$A643)</f>
        <v>0</v>
      </c>
      <c r="I643">
        <f>SUMIFS('Energy balance options'!$G$7:$G$3000,'Energy balance options'!$B$7:$B$3000,HeatGen!I$2,'Energy balance options'!$A$7:$A$3000,HeatGen!$A643)</f>
        <v>0</v>
      </c>
      <c r="J643">
        <f>SUMIFS('Energy balance options'!$G$7:$G$3000,'Energy balance options'!$B$7:$B$3000,HeatGen!J$2,'Energy balance options'!$A$7:$A$3000,HeatGen!$A643)</f>
        <v>0</v>
      </c>
      <c r="K643">
        <f>SUMIFS('Energy balance options'!$G$7:$G$3000,'Energy balance options'!$B$7:$B$3000,HeatGen!K$2,'Energy balance options'!$A$7:$A$3000,HeatGen!$A643)</f>
        <v>0</v>
      </c>
      <c r="L643">
        <f>SUMIFS('Energy balance options'!$G$7:$G$3000,'Energy balance options'!$B$7:$B$3000,HeatGen!L$2,'Energy balance options'!$A$7:$A$3000,HeatGen!$A643)</f>
        <v>0</v>
      </c>
      <c r="M643">
        <f>SUMIFS('Energy balance options'!$G$7:$G$3000,'Energy balance options'!$B$7:$B$3000,HeatGen!M$2,'Energy balance options'!$A$7:$A$3000,HeatGen!$A643)</f>
        <v>0</v>
      </c>
      <c r="N643">
        <f>SUMIFS('Energy balance options'!$G$7:$G$3000,'Energy balance options'!$B$7:$B$3000,HeatGen!N$2,'Energy balance options'!$A$7:$A$3000,HeatGen!$A643)</f>
        <v>0</v>
      </c>
      <c r="O643">
        <f>SUMIFS('Energy balance options'!$G$7:$G$3000,'Energy balance options'!$B$7:$B$3000,HeatGen!O$2,'Energy balance options'!$A$7:$A$3000,HeatGen!$A643)</f>
        <v>0</v>
      </c>
      <c r="P643">
        <f>SUMIFS('Energy balance options'!$G$7:$G$3000,'Energy balance options'!$B$7:$B$3000,HeatGen!P$2,'Energy balance options'!$A$7:$A$3000,HeatGen!$A643)</f>
        <v>0</v>
      </c>
      <c r="Q643">
        <f>SUMIFS('Energy balance options'!$G$7:$G$3000,'Energy balance options'!$B$7:$B$3000,HeatGen!Q$2,'Energy balance options'!$A$7:$A$3000,HeatGen!$A643)</f>
        <v>0</v>
      </c>
      <c r="R643">
        <f>SUMIFS('Energy balance options'!$G$7:$G$3000,'Energy balance options'!$B$7:$B$3000,HeatGen!R$2,'Energy balance options'!$A$7:$A$3000,HeatGen!$A643)</f>
        <v>0</v>
      </c>
      <c r="S643">
        <f>SUMIFS('Energy balance options'!$G$7:$G$3000,'Energy balance options'!$B$7:$B$3000,HeatGen!S$2,'Energy balance options'!$A$7:$A$3000,HeatGen!$A643)</f>
        <v>0</v>
      </c>
      <c r="T643">
        <f>SUMIFS('Energy balance options'!$G$7:$G$3000,'Energy balance options'!$B$7:$B$3000,HeatGen!T$2,'Energy balance options'!$A$7:$A$3000,HeatGen!$A643)</f>
        <v>0</v>
      </c>
      <c r="U643">
        <f>SUMIFS('Energy balance options'!$G$7:$G$3000,'Energy balance options'!$B$7:$B$3000,HeatGen!U$2,'Energy balance options'!$A$7:$A$3000,HeatGen!$A643)</f>
        <v>0</v>
      </c>
      <c r="V643">
        <f>SUMIFS('Energy balance options'!$G$7:$G$3000,'Energy balance options'!$B$7:$B$3000,HeatGen!V$2,'Energy balance options'!$A$7:$A$3000,HeatGen!$A643)</f>
        <v>0</v>
      </c>
      <c r="W643">
        <f>SUMIFS('Energy balance options'!$G$7:$G$3000,'Energy balance options'!$B$7:$B$3000,HeatGen!W$2,'Energy balance options'!$A$7:$A$3000,HeatGen!$A643)</f>
        <v>0</v>
      </c>
      <c r="X643">
        <f>SUMIFS('Energy balance options'!$G$7:$G$3000,'Energy balance options'!$B$7:$B$3000,HeatGen!X$2,'Energy balance options'!$A$7:$A$3000,HeatGen!$A643)</f>
        <v>0</v>
      </c>
      <c r="Y643">
        <f t="shared" ref="Y643:Y697" si="170">IFERROR(H643/SUM($H643:$X643),0)*SUM($C643:$G643)</f>
        <v>0</v>
      </c>
      <c r="Z643">
        <f t="shared" ref="Z643:Z697" si="171">IFERROR(I643/SUM($H643:$X643),0)*SUM($C643:$G643)</f>
        <v>0</v>
      </c>
      <c r="AA643">
        <f t="shared" ref="AA643:AA697" si="172">IFERROR(J643/SUM($H643:$X643),0)*SUM($C643:$G643)</f>
        <v>0</v>
      </c>
      <c r="AB643">
        <f t="shared" ref="AB643:AB697" si="173">IFERROR(K643/SUM($H643:$X643),0)*SUM($C643:$G643)</f>
        <v>0</v>
      </c>
      <c r="AC643">
        <f t="shared" ref="AC643:AC697" si="174">IFERROR(L643/SUM($H643:$X643),0)*SUM($C643:$G643)</f>
        <v>0</v>
      </c>
      <c r="AD643">
        <f t="shared" ref="AD643:AD697" si="175">IFERROR(M643/SUM($H643:$X643),0)*SUM($C643:$G643)</f>
        <v>0</v>
      </c>
      <c r="AE643">
        <f t="shared" ref="AE643:AE697" si="176">IFERROR(N643/SUM($H643:$X643),0)*SUM($C643:$G643)</f>
        <v>0</v>
      </c>
      <c r="AF643">
        <f t="shared" ref="AF643:AF697" si="177">IFERROR(O643/SUM($H643:$X643),0)*SUM($C643:$G643)</f>
        <v>0</v>
      </c>
      <c r="AG643">
        <f t="shared" ref="AG643:AG697" si="178">IFERROR(P643/SUM($H643:$X643),0)*SUM($C643:$G643)</f>
        <v>0</v>
      </c>
      <c r="AH643">
        <f t="shared" ref="AH643:AH697" si="179">IFERROR(Q643/SUM($H643:$X643),0)*SUM($C643:$G643)</f>
        <v>0</v>
      </c>
      <c r="AI643">
        <f t="shared" ref="AI643:AI697" si="180">IFERROR(R643/SUM($H643:$X643),0)*SUM($C643:$G643)</f>
        <v>0</v>
      </c>
      <c r="AJ643">
        <f t="shared" ref="AJ643:AJ697" si="181">IFERROR(S643/SUM($H643:$X643),0)*SUM($C643:$G643)</f>
        <v>0</v>
      </c>
      <c r="AK643">
        <f t="shared" ref="AK643:AK697" si="182">IFERROR(T643/SUM($H643:$X643),0)*SUM($C643:$G643)</f>
        <v>0</v>
      </c>
      <c r="AL643">
        <f t="shared" ref="AL643:AL697" si="183">IFERROR(U643/SUM($H643:$X643),0)*SUM($C643:$G643)</f>
        <v>0</v>
      </c>
      <c r="AM643">
        <f t="shared" ref="AM643:AM697" si="184">IFERROR(V643/SUM($H643:$X643),0)*SUM($C643:$G643)</f>
        <v>0</v>
      </c>
      <c r="AN643">
        <f t="shared" ref="AN643:AN697" si="185">IFERROR(W643/SUM($H643:$X643),0)*SUM($C643:$G643)</f>
        <v>0</v>
      </c>
      <c r="AO643">
        <f t="shared" ref="AO643:AO697" si="186">IFERROR(X643/SUM($H643:$X643),0)*SUM($C643:$G643)</f>
        <v>0</v>
      </c>
    </row>
    <row r="644" spans="1:41" x14ac:dyDescent="0.2">
      <c r="A644" s="9">
        <f>'Cost per option'!A652</f>
        <v>0</v>
      </c>
      <c r="B644" t="str">
        <f>_xlfn.IFNA(VLOOKUP(A644,'Energy balance options'!A$7:C$3000,3,FALSE),"")</f>
        <v/>
      </c>
      <c r="C644">
        <f>SUMIFS('Energy balance options'!$F$7:$F$3000,'Energy balance options'!$B$7:$B$3000,HeatGen!C$2,'Energy balance options'!$A$7:$A$3000,HeatGen!$A644)</f>
        <v>0</v>
      </c>
      <c r="D644">
        <f>SUMIFS('Energy balance options'!$F$7:$F$3000,'Energy balance options'!$B$7:$B$3000,HeatGen!D$2,'Energy balance options'!$A$7:$A$3000,HeatGen!$A644)</f>
        <v>0</v>
      </c>
      <c r="E644">
        <f>SUMIFS('Energy balance options'!$F$7:$F$3000,'Energy balance options'!$B$7:$B$3000,HeatGen!E$2,'Energy balance options'!$A$7:$A$3000,HeatGen!$A644)</f>
        <v>0</v>
      </c>
      <c r="F644">
        <f>SUMIFS('Energy balance options'!$F$7:$F$3000,'Energy balance options'!$B$7:$B$3000,HeatGen!F$2,'Energy balance options'!$A$7:$A$3000,HeatGen!$A644)</f>
        <v>0</v>
      </c>
      <c r="G644">
        <f>SUMIFS('Energy balance options'!$F$7:$F$3000,'Energy balance options'!$B$7:$B$3000,HeatGen!G$2,'Energy balance options'!$A$7:$A$3000,HeatGen!$A644)</f>
        <v>0</v>
      </c>
      <c r="H644">
        <f>SUMIFS('Energy balance options'!$G$7:$G$3000,'Energy balance options'!$B$7:$B$3000,HeatGen!H$2,'Energy balance options'!$A$7:$A$3000,HeatGen!$A644)</f>
        <v>0</v>
      </c>
      <c r="I644">
        <f>SUMIFS('Energy balance options'!$G$7:$G$3000,'Energy balance options'!$B$7:$B$3000,HeatGen!I$2,'Energy balance options'!$A$7:$A$3000,HeatGen!$A644)</f>
        <v>0</v>
      </c>
      <c r="J644">
        <f>SUMIFS('Energy balance options'!$G$7:$G$3000,'Energy balance options'!$B$7:$B$3000,HeatGen!J$2,'Energy balance options'!$A$7:$A$3000,HeatGen!$A644)</f>
        <v>0</v>
      </c>
      <c r="K644">
        <f>SUMIFS('Energy balance options'!$G$7:$G$3000,'Energy balance options'!$B$7:$B$3000,HeatGen!K$2,'Energy balance options'!$A$7:$A$3000,HeatGen!$A644)</f>
        <v>0</v>
      </c>
      <c r="L644">
        <f>SUMIFS('Energy balance options'!$G$7:$G$3000,'Energy balance options'!$B$7:$B$3000,HeatGen!L$2,'Energy balance options'!$A$7:$A$3000,HeatGen!$A644)</f>
        <v>0</v>
      </c>
      <c r="M644">
        <f>SUMIFS('Energy balance options'!$G$7:$G$3000,'Energy balance options'!$B$7:$B$3000,HeatGen!M$2,'Energy balance options'!$A$7:$A$3000,HeatGen!$A644)</f>
        <v>0</v>
      </c>
      <c r="N644">
        <f>SUMIFS('Energy balance options'!$G$7:$G$3000,'Energy balance options'!$B$7:$B$3000,HeatGen!N$2,'Energy balance options'!$A$7:$A$3000,HeatGen!$A644)</f>
        <v>0</v>
      </c>
      <c r="O644">
        <f>SUMIFS('Energy balance options'!$G$7:$G$3000,'Energy balance options'!$B$7:$B$3000,HeatGen!O$2,'Energy balance options'!$A$7:$A$3000,HeatGen!$A644)</f>
        <v>0</v>
      </c>
      <c r="P644">
        <f>SUMIFS('Energy balance options'!$G$7:$G$3000,'Energy balance options'!$B$7:$B$3000,HeatGen!P$2,'Energy balance options'!$A$7:$A$3000,HeatGen!$A644)</f>
        <v>0</v>
      </c>
      <c r="Q644">
        <f>SUMIFS('Energy balance options'!$G$7:$G$3000,'Energy balance options'!$B$7:$B$3000,HeatGen!Q$2,'Energy balance options'!$A$7:$A$3000,HeatGen!$A644)</f>
        <v>0</v>
      </c>
      <c r="R644">
        <f>SUMIFS('Energy balance options'!$G$7:$G$3000,'Energy balance options'!$B$7:$B$3000,HeatGen!R$2,'Energy balance options'!$A$7:$A$3000,HeatGen!$A644)</f>
        <v>0</v>
      </c>
      <c r="S644">
        <f>SUMIFS('Energy balance options'!$G$7:$G$3000,'Energy balance options'!$B$7:$B$3000,HeatGen!S$2,'Energy balance options'!$A$7:$A$3000,HeatGen!$A644)</f>
        <v>0</v>
      </c>
      <c r="T644">
        <f>SUMIFS('Energy balance options'!$G$7:$G$3000,'Energy balance options'!$B$7:$B$3000,HeatGen!T$2,'Energy balance options'!$A$7:$A$3000,HeatGen!$A644)</f>
        <v>0</v>
      </c>
      <c r="U644">
        <f>SUMIFS('Energy balance options'!$G$7:$G$3000,'Energy balance options'!$B$7:$B$3000,HeatGen!U$2,'Energy balance options'!$A$7:$A$3000,HeatGen!$A644)</f>
        <v>0</v>
      </c>
      <c r="V644">
        <f>SUMIFS('Energy balance options'!$G$7:$G$3000,'Energy balance options'!$B$7:$B$3000,HeatGen!V$2,'Energy balance options'!$A$7:$A$3000,HeatGen!$A644)</f>
        <v>0</v>
      </c>
      <c r="W644">
        <f>SUMIFS('Energy balance options'!$G$7:$G$3000,'Energy balance options'!$B$7:$B$3000,HeatGen!W$2,'Energy balance options'!$A$7:$A$3000,HeatGen!$A644)</f>
        <v>0</v>
      </c>
      <c r="X644">
        <f>SUMIFS('Energy balance options'!$G$7:$G$3000,'Energy balance options'!$B$7:$B$3000,HeatGen!X$2,'Energy balance options'!$A$7:$A$3000,HeatGen!$A644)</f>
        <v>0</v>
      </c>
      <c r="Y644">
        <f t="shared" si="170"/>
        <v>0</v>
      </c>
      <c r="Z644">
        <f t="shared" si="171"/>
        <v>0</v>
      </c>
      <c r="AA644">
        <f t="shared" si="172"/>
        <v>0</v>
      </c>
      <c r="AB644">
        <f t="shared" si="173"/>
        <v>0</v>
      </c>
      <c r="AC644">
        <f t="shared" si="174"/>
        <v>0</v>
      </c>
      <c r="AD644">
        <f t="shared" si="175"/>
        <v>0</v>
      </c>
      <c r="AE644">
        <f t="shared" si="176"/>
        <v>0</v>
      </c>
      <c r="AF644">
        <f t="shared" si="177"/>
        <v>0</v>
      </c>
      <c r="AG644">
        <f t="shared" si="178"/>
        <v>0</v>
      </c>
      <c r="AH644">
        <f t="shared" si="179"/>
        <v>0</v>
      </c>
      <c r="AI644">
        <f t="shared" si="180"/>
        <v>0</v>
      </c>
      <c r="AJ644">
        <f t="shared" si="181"/>
        <v>0</v>
      </c>
      <c r="AK644">
        <f t="shared" si="182"/>
        <v>0</v>
      </c>
      <c r="AL644">
        <f t="shared" si="183"/>
        <v>0</v>
      </c>
      <c r="AM644">
        <f t="shared" si="184"/>
        <v>0</v>
      </c>
      <c r="AN644">
        <f t="shared" si="185"/>
        <v>0</v>
      </c>
      <c r="AO644">
        <f t="shared" si="186"/>
        <v>0</v>
      </c>
    </row>
    <row r="645" spans="1:41" x14ac:dyDescent="0.2">
      <c r="A645" s="9">
        <f>'Cost per option'!A653</f>
        <v>0</v>
      </c>
      <c r="B645" t="str">
        <f>_xlfn.IFNA(VLOOKUP(A645,'Energy balance options'!A$7:C$3000,3,FALSE),"")</f>
        <v/>
      </c>
      <c r="C645">
        <f>SUMIFS('Energy balance options'!$F$7:$F$3000,'Energy balance options'!$B$7:$B$3000,HeatGen!C$2,'Energy balance options'!$A$7:$A$3000,HeatGen!$A645)</f>
        <v>0</v>
      </c>
      <c r="D645">
        <f>SUMIFS('Energy balance options'!$F$7:$F$3000,'Energy balance options'!$B$7:$B$3000,HeatGen!D$2,'Energy balance options'!$A$7:$A$3000,HeatGen!$A645)</f>
        <v>0</v>
      </c>
      <c r="E645">
        <f>SUMIFS('Energy balance options'!$F$7:$F$3000,'Energy balance options'!$B$7:$B$3000,HeatGen!E$2,'Energy balance options'!$A$7:$A$3000,HeatGen!$A645)</f>
        <v>0</v>
      </c>
      <c r="F645">
        <f>SUMIFS('Energy balance options'!$F$7:$F$3000,'Energy balance options'!$B$7:$B$3000,HeatGen!F$2,'Energy balance options'!$A$7:$A$3000,HeatGen!$A645)</f>
        <v>0</v>
      </c>
      <c r="G645">
        <f>SUMIFS('Energy balance options'!$F$7:$F$3000,'Energy balance options'!$B$7:$B$3000,HeatGen!G$2,'Energy balance options'!$A$7:$A$3000,HeatGen!$A645)</f>
        <v>0</v>
      </c>
      <c r="H645">
        <f>SUMIFS('Energy balance options'!$G$7:$G$3000,'Energy balance options'!$B$7:$B$3000,HeatGen!H$2,'Energy balance options'!$A$7:$A$3000,HeatGen!$A645)</f>
        <v>0</v>
      </c>
      <c r="I645">
        <f>SUMIFS('Energy balance options'!$G$7:$G$3000,'Energy balance options'!$B$7:$B$3000,HeatGen!I$2,'Energy balance options'!$A$7:$A$3000,HeatGen!$A645)</f>
        <v>0</v>
      </c>
      <c r="J645">
        <f>SUMIFS('Energy balance options'!$G$7:$G$3000,'Energy balance options'!$B$7:$B$3000,HeatGen!J$2,'Energy balance options'!$A$7:$A$3000,HeatGen!$A645)</f>
        <v>0</v>
      </c>
      <c r="K645">
        <f>SUMIFS('Energy balance options'!$G$7:$G$3000,'Energy balance options'!$B$7:$B$3000,HeatGen!K$2,'Energy balance options'!$A$7:$A$3000,HeatGen!$A645)</f>
        <v>0</v>
      </c>
      <c r="L645">
        <f>SUMIFS('Energy balance options'!$G$7:$G$3000,'Energy balance options'!$B$7:$B$3000,HeatGen!L$2,'Energy balance options'!$A$7:$A$3000,HeatGen!$A645)</f>
        <v>0</v>
      </c>
      <c r="M645">
        <f>SUMIFS('Energy balance options'!$G$7:$G$3000,'Energy balance options'!$B$7:$B$3000,HeatGen!M$2,'Energy balance options'!$A$7:$A$3000,HeatGen!$A645)</f>
        <v>0</v>
      </c>
      <c r="N645">
        <f>SUMIFS('Energy balance options'!$G$7:$G$3000,'Energy balance options'!$B$7:$B$3000,HeatGen!N$2,'Energy balance options'!$A$7:$A$3000,HeatGen!$A645)</f>
        <v>0</v>
      </c>
      <c r="O645">
        <f>SUMIFS('Energy balance options'!$G$7:$G$3000,'Energy balance options'!$B$7:$B$3000,HeatGen!O$2,'Energy balance options'!$A$7:$A$3000,HeatGen!$A645)</f>
        <v>0</v>
      </c>
      <c r="P645">
        <f>SUMIFS('Energy balance options'!$G$7:$G$3000,'Energy balance options'!$B$7:$B$3000,HeatGen!P$2,'Energy balance options'!$A$7:$A$3000,HeatGen!$A645)</f>
        <v>0</v>
      </c>
      <c r="Q645">
        <f>SUMIFS('Energy balance options'!$G$7:$G$3000,'Energy balance options'!$B$7:$B$3000,HeatGen!Q$2,'Energy balance options'!$A$7:$A$3000,HeatGen!$A645)</f>
        <v>0</v>
      </c>
      <c r="R645">
        <f>SUMIFS('Energy balance options'!$G$7:$G$3000,'Energy balance options'!$B$7:$B$3000,HeatGen!R$2,'Energy balance options'!$A$7:$A$3000,HeatGen!$A645)</f>
        <v>0</v>
      </c>
      <c r="S645">
        <f>SUMIFS('Energy balance options'!$G$7:$G$3000,'Energy balance options'!$B$7:$B$3000,HeatGen!S$2,'Energy balance options'!$A$7:$A$3000,HeatGen!$A645)</f>
        <v>0</v>
      </c>
      <c r="T645">
        <f>SUMIFS('Energy balance options'!$G$7:$G$3000,'Energy balance options'!$B$7:$B$3000,HeatGen!T$2,'Energy balance options'!$A$7:$A$3000,HeatGen!$A645)</f>
        <v>0</v>
      </c>
      <c r="U645">
        <f>SUMIFS('Energy balance options'!$G$7:$G$3000,'Energy balance options'!$B$7:$B$3000,HeatGen!U$2,'Energy balance options'!$A$7:$A$3000,HeatGen!$A645)</f>
        <v>0</v>
      </c>
      <c r="V645">
        <f>SUMIFS('Energy balance options'!$G$7:$G$3000,'Energy balance options'!$B$7:$B$3000,HeatGen!V$2,'Energy balance options'!$A$7:$A$3000,HeatGen!$A645)</f>
        <v>0</v>
      </c>
      <c r="W645">
        <f>SUMIFS('Energy balance options'!$G$7:$G$3000,'Energy balance options'!$B$7:$B$3000,HeatGen!W$2,'Energy balance options'!$A$7:$A$3000,HeatGen!$A645)</f>
        <v>0</v>
      </c>
      <c r="X645">
        <f>SUMIFS('Energy balance options'!$G$7:$G$3000,'Energy balance options'!$B$7:$B$3000,HeatGen!X$2,'Energy balance options'!$A$7:$A$3000,HeatGen!$A645)</f>
        <v>0</v>
      </c>
      <c r="Y645">
        <f t="shared" si="170"/>
        <v>0</v>
      </c>
      <c r="Z645">
        <f t="shared" si="171"/>
        <v>0</v>
      </c>
      <c r="AA645">
        <f t="shared" si="172"/>
        <v>0</v>
      </c>
      <c r="AB645">
        <f t="shared" si="173"/>
        <v>0</v>
      </c>
      <c r="AC645">
        <f t="shared" si="174"/>
        <v>0</v>
      </c>
      <c r="AD645">
        <f t="shared" si="175"/>
        <v>0</v>
      </c>
      <c r="AE645">
        <f t="shared" si="176"/>
        <v>0</v>
      </c>
      <c r="AF645">
        <f t="shared" si="177"/>
        <v>0</v>
      </c>
      <c r="AG645">
        <f t="shared" si="178"/>
        <v>0</v>
      </c>
      <c r="AH645">
        <f t="shared" si="179"/>
        <v>0</v>
      </c>
      <c r="AI645">
        <f t="shared" si="180"/>
        <v>0</v>
      </c>
      <c r="AJ645">
        <f t="shared" si="181"/>
        <v>0</v>
      </c>
      <c r="AK645">
        <f t="shared" si="182"/>
        <v>0</v>
      </c>
      <c r="AL645">
        <f t="shared" si="183"/>
        <v>0</v>
      </c>
      <c r="AM645">
        <f t="shared" si="184"/>
        <v>0</v>
      </c>
      <c r="AN645">
        <f t="shared" si="185"/>
        <v>0</v>
      </c>
      <c r="AO645">
        <f t="shared" si="186"/>
        <v>0</v>
      </c>
    </row>
    <row r="646" spans="1:41" x14ac:dyDescent="0.2">
      <c r="A646" s="9">
        <f>'Cost per option'!A654</f>
        <v>0</v>
      </c>
      <c r="B646" t="str">
        <f>_xlfn.IFNA(VLOOKUP(A646,'Energy balance options'!A$7:C$3000,3,FALSE),"")</f>
        <v/>
      </c>
      <c r="C646">
        <f>SUMIFS('Energy balance options'!$F$7:$F$3000,'Energy balance options'!$B$7:$B$3000,HeatGen!C$2,'Energy balance options'!$A$7:$A$3000,HeatGen!$A646)</f>
        <v>0</v>
      </c>
      <c r="D646">
        <f>SUMIFS('Energy balance options'!$F$7:$F$3000,'Energy balance options'!$B$7:$B$3000,HeatGen!D$2,'Energy balance options'!$A$7:$A$3000,HeatGen!$A646)</f>
        <v>0</v>
      </c>
      <c r="E646">
        <f>SUMIFS('Energy balance options'!$F$7:$F$3000,'Energy balance options'!$B$7:$B$3000,HeatGen!E$2,'Energy balance options'!$A$7:$A$3000,HeatGen!$A646)</f>
        <v>0</v>
      </c>
      <c r="F646">
        <f>SUMIFS('Energy balance options'!$F$7:$F$3000,'Energy balance options'!$B$7:$B$3000,HeatGen!F$2,'Energy balance options'!$A$7:$A$3000,HeatGen!$A646)</f>
        <v>0</v>
      </c>
      <c r="G646">
        <f>SUMIFS('Energy balance options'!$F$7:$F$3000,'Energy balance options'!$B$7:$B$3000,HeatGen!G$2,'Energy balance options'!$A$7:$A$3000,HeatGen!$A646)</f>
        <v>0</v>
      </c>
      <c r="H646">
        <f>SUMIFS('Energy balance options'!$G$7:$G$3000,'Energy balance options'!$B$7:$B$3000,HeatGen!H$2,'Energy balance options'!$A$7:$A$3000,HeatGen!$A646)</f>
        <v>0</v>
      </c>
      <c r="I646">
        <f>SUMIFS('Energy balance options'!$G$7:$G$3000,'Energy balance options'!$B$7:$B$3000,HeatGen!I$2,'Energy balance options'!$A$7:$A$3000,HeatGen!$A646)</f>
        <v>0</v>
      </c>
      <c r="J646">
        <f>SUMIFS('Energy balance options'!$G$7:$G$3000,'Energy balance options'!$B$7:$B$3000,HeatGen!J$2,'Energy balance options'!$A$7:$A$3000,HeatGen!$A646)</f>
        <v>0</v>
      </c>
      <c r="K646">
        <f>SUMIFS('Energy balance options'!$G$7:$G$3000,'Energy balance options'!$B$7:$B$3000,HeatGen!K$2,'Energy balance options'!$A$7:$A$3000,HeatGen!$A646)</f>
        <v>0</v>
      </c>
      <c r="L646">
        <f>SUMIFS('Energy balance options'!$G$7:$G$3000,'Energy balance options'!$B$7:$B$3000,HeatGen!L$2,'Energy balance options'!$A$7:$A$3000,HeatGen!$A646)</f>
        <v>0</v>
      </c>
      <c r="M646">
        <f>SUMIFS('Energy balance options'!$G$7:$G$3000,'Energy balance options'!$B$7:$B$3000,HeatGen!M$2,'Energy balance options'!$A$7:$A$3000,HeatGen!$A646)</f>
        <v>0</v>
      </c>
      <c r="N646">
        <f>SUMIFS('Energy balance options'!$G$7:$G$3000,'Energy balance options'!$B$7:$B$3000,HeatGen!N$2,'Energy balance options'!$A$7:$A$3000,HeatGen!$A646)</f>
        <v>0</v>
      </c>
      <c r="O646">
        <f>SUMIFS('Energy balance options'!$G$7:$G$3000,'Energy balance options'!$B$7:$B$3000,HeatGen!O$2,'Energy balance options'!$A$7:$A$3000,HeatGen!$A646)</f>
        <v>0</v>
      </c>
      <c r="P646">
        <f>SUMIFS('Energy balance options'!$G$7:$G$3000,'Energy balance options'!$B$7:$B$3000,HeatGen!P$2,'Energy balance options'!$A$7:$A$3000,HeatGen!$A646)</f>
        <v>0</v>
      </c>
      <c r="Q646">
        <f>SUMIFS('Energy balance options'!$G$7:$G$3000,'Energy balance options'!$B$7:$B$3000,HeatGen!Q$2,'Energy balance options'!$A$7:$A$3000,HeatGen!$A646)</f>
        <v>0</v>
      </c>
      <c r="R646">
        <f>SUMIFS('Energy balance options'!$G$7:$G$3000,'Energy balance options'!$B$7:$B$3000,HeatGen!R$2,'Energy balance options'!$A$7:$A$3000,HeatGen!$A646)</f>
        <v>0</v>
      </c>
      <c r="S646">
        <f>SUMIFS('Energy balance options'!$G$7:$G$3000,'Energy balance options'!$B$7:$B$3000,HeatGen!S$2,'Energy balance options'!$A$7:$A$3000,HeatGen!$A646)</f>
        <v>0</v>
      </c>
      <c r="T646">
        <f>SUMIFS('Energy balance options'!$G$7:$G$3000,'Energy balance options'!$B$7:$B$3000,HeatGen!T$2,'Energy balance options'!$A$7:$A$3000,HeatGen!$A646)</f>
        <v>0</v>
      </c>
      <c r="U646">
        <f>SUMIFS('Energy balance options'!$G$7:$G$3000,'Energy balance options'!$B$7:$B$3000,HeatGen!U$2,'Energy balance options'!$A$7:$A$3000,HeatGen!$A646)</f>
        <v>0</v>
      </c>
      <c r="V646">
        <f>SUMIFS('Energy balance options'!$G$7:$G$3000,'Energy balance options'!$B$7:$B$3000,HeatGen!V$2,'Energy balance options'!$A$7:$A$3000,HeatGen!$A646)</f>
        <v>0</v>
      </c>
      <c r="W646">
        <f>SUMIFS('Energy balance options'!$G$7:$G$3000,'Energy balance options'!$B$7:$B$3000,HeatGen!W$2,'Energy balance options'!$A$7:$A$3000,HeatGen!$A646)</f>
        <v>0</v>
      </c>
      <c r="X646">
        <f>SUMIFS('Energy balance options'!$G$7:$G$3000,'Energy balance options'!$B$7:$B$3000,HeatGen!X$2,'Energy balance options'!$A$7:$A$3000,HeatGen!$A646)</f>
        <v>0</v>
      </c>
      <c r="Y646">
        <f t="shared" si="170"/>
        <v>0</v>
      </c>
      <c r="Z646">
        <f t="shared" si="171"/>
        <v>0</v>
      </c>
      <c r="AA646">
        <f t="shared" si="172"/>
        <v>0</v>
      </c>
      <c r="AB646">
        <f t="shared" si="173"/>
        <v>0</v>
      </c>
      <c r="AC646">
        <f t="shared" si="174"/>
        <v>0</v>
      </c>
      <c r="AD646">
        <f t="shared" si="175"/>
        <v>0</v>
      </c>
      <c r="AE646">
        <f t="shared" si="176"/>
        <v>0</v>
      </c>
      <c r="AF646">
        <f t="shared" si="177"/>
        <v>0</v>
      </c>
      <c r="AG646">
        <f t="shared" si="178"/>
        <v>0</v>
      </c>
      <c r="AH646">
        <f t="shared" si="179"/>
        <v>0</v>
      </c>
      <c r="AI646">
        <f t="shared" si="180"/>
        <v>0</v>
      </c>
      <c r="AJ646">
        <f t="shared" si="181"/>
        <v>0</v>
      </c>
      <c r="AK646">
        <f t="shared" si="182"/>
        <v>0</v>
      </c>
      <c r="AL646">
        <f t="shared" si="183"/>
        <v>0</v>
      </c>
      <c r="AM646">
        <f t="shared" si="184"/>
        <v>0</v>
      </c>
      <c r="AN646">
        <f t="shared" si="185"/>
        <v>0</v>
      </c>
      <c r="AO646">
        <f t="shared" si="186"/>
        <v>0</v>
      </c>
    </row>
    <row r="647" spans="1:41" x14ac:dyDescent="0.2">
      <c r="A647" s="9">
        <f>'Cost per option'!A655</f>
        <v>0</v>
      </c>
      <c r="B647" t="str">
        <f>_xlfn.IFNA(VLOOKUP(A647,'Energy balance options'!A$7:C$3000,3,FALSE),"")</f>
        <v/>
      </c>
      <c r="C647">
        <f>SUMIFS('Energy balance options'!$F$7:$F$3000,'Energy balance options'!$B$7:$B$3000,HeatGen!C$2,'Energy balance options'!$A$7:$A$3000,HeatGen!$A647)</f>
        <v>0</v>
      </c>
      <c r="D647">
        <f>SUMIFS('Energy balance options'!$F$7:$F$3000,'Energy balance options'!$B$7:$B$3000,HeatGen!D$2,'Energy balance options'!$A$7:$A$3000,HeatGen!$A647)</f>
        <v>0</v>
      </c>
      <c r="E647">
        <f>SUMIFS('Energy balance options'!$F$7:$F$3000,'Energy balance options'!$B$7:$B$3000,HeatGen!E$2,'Energy balance options'!$A$7:$A$3000,HeatGen!$A647)</f>
        <v>0</v>
      </c>
      <c r="F647">
        <f>SUMIFS('Energy balance options'!$F$7:$F$3000,'Energy balance options'!$B$7:$B$3000,HeatGen!F$2,'Energy balance options'!$A$7:$A$3000,HeatGen!$A647)</f>
        <v>0</v>
      </c>
      <c r="G647">
        <f>SUMIFS('Energy balance options'!$F$7:$F$3000,'Energy balance options'!$B$7:$B$3000,HeatGen!G$2,'Energy balance options'!$A$7:$A$3000,HeatGen!$A647)</f>
        <v>0</v>
      </c>
      <c r="H647">
        <f>SUMIFS('Energy balance options'!$G$7:$G$3000,'Energy balance options'!$B$7:$B$3000,HeatGen!H$2,'Energy balance options'!$A$7:$A$3000,HeatGen!$A647)</f>
        <v>0</v>
      </c>
      <c r="I647">
        <f>SUMIFS('Energy balance options'!$G$7:$G$3000,'Energy balance options'!$B$7:$B$3000,HeatGen!I$2,'Energy balance options'!$A$7:$A$3000,HeatGen!$A647)</f>
        <v>0</v>
      </c>
      <c r="J647">
        <f>SUMIFS('Energy balance options'!$G$7:$G$3000,'Energy balance options'!$B$7:$B$3000,HeatGen!J$2,'Energy balance options'!$A$7:$A$3000,HeatGen!$A647)</f>
        <v>0</v>
      </c>
      <c r="K647">
        <f>SUMIFS('Energy balance options'!$G$7:$G$3000,'Energy balance options'!$B$7:$B$3000,HeatGen!K$2,'Energy balance options'!$A$7:$A$3000,HeatGen!$A647)</f>
        <v>0</v>
      </c>
      <c r="L647">
        <f>SUMIFS('Energy balance options'!$G$7:$G$3000,'Energy balance options'!$B$7:$B$3000,HeatGen!L$2,'Energy balance options'!$A$7:$A$3000,HeatGen!$A647)</f>
        <v>0</v>
      </c>
      <c r="M647">
        <f>SUMIFS('Energy balance options'!$G$7:$G$3000,'Energy balance options'!$B$7:$B$3000,HeatGen!M$2,'Energy balance options'!$A$7:$A$3000,HeatGen!$A647)</f>
        <v>0</v>
      </c>
      <c r="N647">
        <f>SUMIFS('Energy balance options'!$G$7:$G$3000,'Energy balance options'!$B$7:$B$3000,HeatGen!N$2,'Energy balance options'!$A$7:$A$3000,HeatGen!$A647)</f>
        <v>0</v>
      </c>
      <c r="O647">
        <f>SUMIFS('Energy balance options'!$G$7:$G$3000,'Energy balance options'!$B$7:$B$3000,HeatGen!O$2,'Energy balance options'!$A$7:$A$3000,HeatGen!$A647)</f>
        <v>0</v>
      </c>
      <c r="P647">
        <f>SUMIFS('Energy balance options'!$G$7:$G$3000,'Energy balance options'!$B$7:$B$3000,HeatGen!P$2,'Energy balance options'!$A$7:$A$3000,HeatGen!$A647)</f>
        <v>0</v>
      </c>
      <c r="Q647">
        <f>SUMIFS('Energy balance options'!$G$7:$G$3000,'Energy balance options'!$B$7:$B$3000,HeatGen!Q$2,'Energy balance options'!$A$7:$A$3000,HeatGen!$A647)</f>
        <v>0</v>
      </c>
      <c r="R647">
        <f>SUMIFS('Energy balance options'!$G$7:$G$3000,'Energy balance options'!$B$7:$B$3000,HeatGen!R$2,'Energy balance options'!$A$7:$A$3000,HeatGen!$A647)</f>
        <v>0</v>
      </c>
      <c r="S647">
        <f>SUMIFS('Energy balance options'!$G$7:$G$3000,'Energy balance options'!$B$7:$B$3000,HeatGen!S$2,'Energy balance options'!$A$7:$A$3000,HeatGen!$A647)</f>
        <v>0</v>
      </c>
      <c r="T647">
        <f>SUMIFS('Energy balance options'!$G$7:$G$3000,'Energy balance options'!$B$7:$B$3000,HeatGen!T$2,'Energy balance options'!$A$7:$A$3000,HeatGen!$A647)</f>
        <v>0</v>
      </c>
      <c r="U647">
        <f>SUMIFS('Energy balance options'!$G$7:$G$3000,'Energy balance options'!$B$7:$B$3000,HeatGen!U$2,'Energy balance options'!$A$7:$A$3000,HeatGen!$A647)</f>
        <v>0</v>
      </c>
      <c r="V647">
        <f>SUMIFS('Energy balance options'!$G$7:$G$3000,'Energy balance options'!$B$7:$B$3000,HeatGen!V$2,'Energy balance options'!$A$7:$A$3000,HeatGen!$A647)</f>
        <v>0</v>
      </c>
      <c r="W647">
        <f>SUMIFS('Energy balance options'!$G$7:$G$3000,'Energy balance options'!$B$7:$B$3000,HeatGen!W$2,'Energy balance options'!$A$7:$A$3000,HeatGen!$A647)</f>
        <v>0</v>
      </c>
      <c r="X647">
        <f>SUMIFS('Energy balance options'!$G$7:$G$3000,'Energy balance options'!$B$7:$B$3000,HeatGen!X$2,'Energy balance options'!$A$7:$A$3000,HeatGen!$A647)</f>
        <v>0</v>
      </c>
      <c r="Y647">
        <f t="shared" si="170"/>
        <v>0</v>
      </c>
      <c r="Z647">
        <f t="shared" si="171"/>
        <v>0</v>
      </c>
      <c r="AA647">
        <f t="shared" si="172"/>
        <v>0</v>
      </c>
      <c r="AB647">
        <f t="shared" si="173"/>
        <v>0</v>
      </c>
      <c r="AC647">
        <f t="shared" si="174"/>
        <v>0</v>
      </c>
      <c r="AD647">
        <f t="shared" si="175"/>
        <v>0</v>
      </c>
      <c r="AE647">
        <f t="shared" si="176"/>
        <v>0</v>
      </c>
      <c r="AF647">
        <f t="shared" si="177"/>
        <v>0</v>
      </c>
      <c r="AG647">
        <f t="shared" si="178"/>
        <v>0</v>
      </c>
      <c r="AH647">
        <f t="shared" si="179"/>
        <v>0</v>
      </c>
      <c r="AI647">
        <f t="shared" si="180"/>
        <v>0</v>
      </c>
      <c r="AJ647">
        <f t="shared" si="181"/>
        <v>0</v>
      </c>
      <c r="AK647">
        <f t="shared" si="182"/>
        <v>0</v>
      </c>
      <c r="AL647">
        <f t="shared" si="183"/>
        <v>0</v>
      </c>
      <c r="AM647">
        <f t="shared" si="184"/>
        <v>0</v>
      </c>
      <c r="AN647">
        <f t="shared" si="185"/>
        <v>0</v>
      </c>
      <c r="AO647">
        <f t="shared" si="186"/>
        <v>0</v>
      </c>
    </row>
    <row r="648" spans="1:41" x14ac:dyDescent="0.2">
      <c r="A648" s="9">
        <f>'Cost per option'!A656</f>
        <v>0</v>
      </c>
      <c r="B648" t="str">
        <f>_xlfn.IFNA(VLOOKUP(A648,'Energy balance options'!A$7:C$3000,3,FALSE),"")</f>
        <v/>
      </c>
      <c r="C648">
        <f>SUMIFS('Energy balance options'!$F$7:$F$3000,'Energy balance options'!$B$7:$B$3000,HeatGen!C$2,'Energy balance options'!$A$7:$A$3000,HeatGen!$A648)</f>
        <v>0</v>
      </c>
      <c r="D648">
        <f>SUMIFS('Energy balance options'!$F$7:$F$3000,'Energy balance options'!$B$7:$B$3000,HeatGen!D$2,'Energy balance options'!$A$7:$A$3000,HeatGen!$A648)</f>
        <v>0</v>
      </c>
      <c r="E648">
        <f>SUMIFS('Energy balance options'!$F$7:$F$3000,'Energy balance options'!$B$7:$B$3000,HeatGen!E$2,'Energy balance options'!$A$7:$A$3000,HeatGen!$A648)</f>
        <v>0</v>
      </c>
      <c r="F648">
        <f>SUMIFS('Energy balance options'!$F$7:$F$3000,'Energy balance options'!$B$7:$B$3000,HeatGen!F$2,'Energy balance options'!$A$7:$A$3000,HeatGen!$A648)</f>
        <v>0</v>
      </c>
      <c r="G648">
        <f>SUMIFS('Energy balance options'!$F$7:$F$3000,'Energy balance options'!$B$7:$B$3000,HeatGen!G$2,'Energy balance options'!$A$7:$A$3000,HeatGen!$A648)</f>
        <v>0</v>
      </c>
      <c r="H648">
        <f>SUMIFS('Energy balance options'!$G$7:$G$3000,'Energy balance options'!$B$7:$B$3000,HeatGen!H$2,'Energy balance options'!$A$7:$A$3000,HeatGen!$A648)</f>
        <v>0</v>
      </c>
      <c r="I648">
        <f>SUMIFS('Energy balance options'!$G$7:$G$3000,'Energy balance options'!$B$7:$B$3000,HeatGen!I$2,'Energy balance options'!$A$7:$A$3000,HeatGen!$A648)</f>
        <v>0</v>
      </c>
      <c r="J648">
        <f>SUMIFS('Energy balance options'!$G$7:$G$3000,'Energy balance options'!$B$7:$B$3000,HeatGen!J$2,'Energy balance options'!$A$7:$A$3000,HeatGen!$A648)</f>
        <v>0</v>
      </c>
      <c r="K648">
        <f>SUMIFS('Energy balance options'!$G$7:$G$3000,'Energy balance options'!$B$7:$B$3000,HeatGen!K$2,'Energy balance options'!$A$7:$A$3000,HeatGen!$A648)</f>
        <v>0</v>
      </c>
      <c r="L648">
        <f>SUMIFS('Energy balance options'!$G$7:$G$3000,'Energy balance options'!$B$7:$B$3000,HeatGen!L$2,'Energy balance options'!$A$7:$A$3000,HeatGen!$A648)</f>
        <v>0</v>
      </c>
      <c r="M648">
        <f>SUMIFS('Energy balance options'!$G$7:$G$3000,'Energy balance options'!$B$7:$B$3000,HeatGen!M$2,'Energy balance options'!$A$7:$A$3000,HeatGen!$A648)</f>
        <v>0</v>
      </c>
      <c r="N648">
        <f>SUMIFS('Energy balance options'!$G$7:$G$3000,'Energy balance options'!$B$7:$B$3000,HeatGen!N$2,'Energy balance options'!$A$7:$A$3000,HeatGen!$A648)</f>
        <v>0</v>
      </c>
      <c r="O648">
        <f>SUMIFS('Energy balance options'!$G$7:$G$3000,'Energy balance options'!$B$7:$B$3000,HeatGen!O$2,'Energy balance options'!$A$7:$A$3000,HeatGen!$A648)</f>
        <v>0</v>
      </c>
      <c r="P648">
        <f>SUMIFS('Energy balance options'!$G$7:$G$3000,'Energy balance options'!$B$7:$B$3000,HeatGen!P$2,'Energy balance options'!$A$7:$A$3000,HeatGen!$A648)</f>
        <v>0</v>
      </c>
      <c r="Q648">
        <f>SUMIFS('Energy balance options'!$G$7:$G$3000,'Energy balance options'!$B$7:$B$3000,HeatGen!Q$2,'Energy balance options'!$A$7:$A$3000,HeatGen!$A648)</f>
        <v>0</v>
      </c>
      <c r="R648">
        <f>SUMIFS('Energy balance options'!$G$7:$G$3000,'Energy balance options'!$B$7:$B$3000,HeatGen!R$2,'Energy balance options'!$A$7:$A$3000,HeatGen!$A648)</f>
        <v>0</v>
      </c>
      <c r="S648">
        <f>SUMIFS('Energy balance options'!$G$7:$G$3000,'Energy balance options'!$B$7:$B$3000,HeatGen!S$2,'Energy balance options'!$A$7:$A$3000,HeatGen!$A648)</f>
        <v>0</v>
      </c>
      <c r="T648">
        <f>SUMIFS('Energy balance options'!$G$7:$G$3000,'Energy balance options'!$B$7:$B$3000,HeatGen!T$2,'Energy balance options'!$A$7:$A$3000,HeatGen!$A648)</f>
        <v>0</v>
      </c>
      <c r="U648">
        <f>SUMIFS('Energy balance options'!$G$7:$G$3000,'Energy balance options'!$B$7:$B$3000,HeatGen!U$2,'Energy balance options'!$A$7:$A$3000,HeatGen!$A648)</f>
        <v>0</v>
      </c>
      <c r="V648">
        <f>SUMIFS('Energy balance options'!$G$7:$G$3000,'Energy balance options'!$B$7:$B$3000,HeatGen!V$2,'Energy balance options'!$A$7:$A$3000,HeatGen!$A648)</f>
        <v>0</v>
      </c>
      <c r="W648">
        <f>SUMIFS('Energy balance options'!$G$7:$G$3000,'Energy balance options'!$B$7:$B$3000,HeatGen!W$2,'Energy balance options'!$A$7:$A$3000,HeatGen!$A648)</f>
        <v>0</v>
      </c>
      <c r="X648">
        <f>SUMIFS('Energy balance options'!$G$7:$G$3000,'Energy balance options'!$B$7:$B$3000,HeatGen!X$2,'Energy balance options'!$A$7:$A$3000,HeatGen!$A648)</f>
        <v>0</v>
      </c>
      <c r="Y648">
        <f t="shared" si="170"/>
        <v>0</v>
      </c>
      <c r="Z648">
        <f t="shared" si="171"/>
        <v>0</v>
      </c>
      <c r="AA648">
        <f t="shared" si="172"/>
        <v>0</v>
      </c>
      <c r="AB648">
        <f t="shared" si="173"/>
        <v>0</v>
      </c>
      <c r="AC648">
        <f t="shared" si="174"/>
        <v>0</v>
      </c>
      <c r="AD648">
        <f t="shared" si="175"/>
        <v>0</v>
      </c>
      <c r="AE648">
        <f t="shared" si="176"/>
        <v>0</v>
      </c>
      <c r="AF648">
        <f t="shared" si="177"/>
        <v>0</v>
      </c>
      <c r="AG648">
        <f t="shared" si="178"/>
        <v>0</v>
      </c>
      <c r="AH648">
        <f t="shared" si="179"/>
        <v>0</v>
      </c>
      <c r="AI648">
        <f t="shared" si="180"/>
        <v>0</v>
      </c>
      <c r="AJ648">
        <f t="shared" si="181"/>
        <v>0</v>
      </c>
      <c r="AK648">
        <f t="shared" si="182"/>
        <v>0</v>
      </c>
      <c r="AL648">
        <f t="shared" si="183"/>
        <v>0</v>
      </c>
      <c r="AM648">
        <f t="shared" si="184"/>
        <v>0</v>
      </c>
      <c r="AN648">
        <f t="shared" si="185"/>
        <v>0</v>
      </c>
      <c r="AO648">
        <f t="shared" si="186"/>
        <v>0</v>
      </c>
    </row>
    <row r="649" spans="1:41" x14ac:dyDescent="0.2">
      <c r="A649" s="9">
        <f>'Cost per option'!A657</f>
        <v>0</v>
      </c>
      <c r="B649" t="str">
        <f>_xlfn.IFNA(VLOOKUP(A649,'Energy balance options'!A$7:C$3000,3,FALSE),"")</f>
        <v/>
      </c>
      <c r="C649">
        <f>SUMIFS('Energy balance options'!$F$7:$F$3000,'Energy balance options'!$B$7:$B$3000,HeatGen!C$2,'Energy balance options'!$A$7:$A$3000,HeatGen!$A649)</f>
        <v>0</v>
      </c>
      <c r="D649">
        <f>SUMIFS('Energy balance options'!$F$7:$F$3000,'Energy balance options'!$B$7:$B$3000,HeatGen!D$2,'Energy balance options'!$A$7:$A$3000,HeatGen!$A649)</f>
        <v>0</v>
      </c>
      <c r="E649">
        <f>SUMIFS('Energy balance options'!$F$7:$F$3000,'Energy balance options'!$B$7:$B$3000,HeatGen!E$2,'Energy balance options'!$A$7:$A$3000,HeatGen!$A649)</f>
        <v>0</v>
      </c>
      <c r="F649">
        <f>SUMIFS('Energy balance options'!$F$7:$F$3000,'Energy balance options'!$B$7:$B$3000,HeatGen!F$2,'Energy balance options'!$A$7:$A$3000,HeatGen!$A649)</f>
        <v>0</v>
      </c>
      <c r="G649">
        <f>SUMIFS('Energy balance options'!$F$7:$F$3000,'Energy balance options'!$B$7:$B$3000,HeatGen!G$2,'Energy balance options'!$A$7:$A$3000,HeatGen!$A649)</f>
        <v>0</v>
      </c>
      <c r="H649">
        <f>SUMIFS('Energy balance options'!$G$7:$G$3000,'Energy balance options'!$B$7:$B$3000,HeatGen!H$2,'Energy balance options'!$A$7:$A$3000,HeatGen!$A649)</f>
        <v>0</v>
      </c>
      <c r="I649">
        <f>SUMIFS('Energy balance options'!$G$7:$G$3000,'Energy balance options'!$B$7:$B$3000,HeatGen!I$2,'Energy balance options'!$A$7:$A$3000,HeatGen!$A649)</f>
        <v>0</v>
      </c>
      <c r="J649">
        <f>SUMIFS('Energy balance options'!$G$7:$G$3000,'Energy balance options'!$B$7:$B$3000,HeatGen!J$2,'Energy balance options'!$A$7:$A$3000,HeatGen!$A649)</f>
        <v>0</v>
      </c>
      <c r="K649">
        <f>SUMIFS('Energy balance options'!$G$7:$G$3000,'Energy balance options'!$B$7:$B$3000,HeatGen!K$2,'Energy balance options'!$A$7:$A$3000,HeatGen!$A649)</f>
        <v>0</v>
      </c>
      <c r="L649">
        <f>SUMIFS('Energy balance options'!$G$7:$G$3000,'Energy balance options'!$B$7:$B$3000,HeatGen!L$2,'Energy balance options'!$A$7:$A$3000,HeatGen!$A649)</f>
        <v>0</v>
      </c>
      <c r="M649">
        <f>SUMIFS('Energy balance options'!$G$7:$G$3000,'Energy balance options'!$B$7:$B$3000,HeatGen!M$2,'Energy balance options'!$A$7:$A$3000,HeatGen!$A649)</f>
        <v>0</v>
      </c>
      <c r="N649">
        <f>SUMIFS('Energy balance options'!$G$7:$G$3000,'Energy balance options'!$B$7:$B$3000,HeatGen!N$2,'Energy balance options'!$A$7:$A$3000,HeatGen!$A649)</f>
        <v>0</v>
      </c>
      <c r="O649">
        <f>SUMIFS('Energy balance options'!$G$7:$G$3000,'Energy balance options'!$B$7:$B$3000,HeatGen!O$2,'Energy balance options'!$A$7:$A$3000,HeatGen!$A649)</f>
        <v>0</v>
      </c>
      <c r="P649">
        <f>SUMIFS('Energy balance options'!$G$7:$G$3000,'Energy balance options'!$B$7:$B$3000,HeatGen!P$2,'Energy balance options'!$A$7:$A$3000,HeatGen!$A649)</f>
        <v>0</v>
      </c>
      <c r="Q649">
        <f>SUMIFS('Energy balance options'!$G$7:$G$3000,'Energy balance options'!$B$7:$B$3000,HeatGen!Q$2,'Energy balance options'!$A$7:$A$3000,HeatGen!$A649)</f>
        <v>0</v>
      </c>
      <c r="R649">
        <f>SUMIFS('Energy balance options'!$G$7:$G$3000,'Energy balance options'!$B$7:$B$3000,HeatGen!R$2,'Energy balance options'!$A$7:$A$3000,HeatGen!$A649)</f>
        <v>0</v>
      </c>
      <c r="S649">
        <f>SUMIFS('Energy balance options'!$G$7:$G$3000,'Energy balance options'!$B$7:$B$3000,HeatGen!S$2,'Energy balance options'!$A$7:$A$3000,HeatGen!$A649)</f>
        <v>0</v>
      </c>
      <c r="T649">
        <f>SUMIFS('Energy balance options'!$G$7:$G$3000,'Energy balance options'!$B$7:$B$3000,HeatGen!T$2,'Energy balance options'!$A$7:$A$3000,HeatGen!$A649)</f>
        <v>0</v>
      </c>
      <c r="U649">
        <f>SUMIFS('Energy balance options'!$G$7:$G$3000,'Energy balance options'!$B$7:$B$3000,HeatGen!U$2,'Energy balance options'!$A$7:$A$3000,HeatGen!$A649)</f>
        <v>0</v>
      </c>
      <c r="V649">
        <f>SUMIFS('Energy balance options'!$G$7:$G$3000,'Energy balance options'!$B$7:$B$3000,HeatGen!V$2,'Energy balance options'!$A$7:$A$3000,HeatGen!$A649)</f>
        <v>0</v>
      </c>
      <c r="W649">
        <f>SUMIFS('Energy balance options'!$G$7:$G$3000,'Energy balance options'!$B$7:$B$3000,HeatGen!W$2,'Energy balance options'!$A$7:$A$3000,HeatGen!$A649)</f>
        <v>0</v>
      </c>
      <c r="X649">
        <f>SUMIFS('Energy balance options'!$G$7:$G$3000,'Energy balance options'!$B$7:$B$3000,HeatGen!X$2,'Energy balance options'!$A$7:$A$3000,HeatGen!$A649)</f>
        <v>0</v>
      </c>
      <c r="Y649">
        <f t="shared" si="170"/>
        <v>0</v>
      </c>
      <c r="Z649">
        <f t="shared" si="171"/>
        <v>0</v>
      </c>
      <c r="AA649">
        <f t="shared" si="172"/>
        <v>0</v>
      </c>
      <c r="AB649">
        <f t="shared" si="173"/>
        <v>0</v>
      </c>
      <c r="AC649">
        <f t="shared" si="174"/>
        <v>0</v>
      </c>
      <c r="AD649">
        <f t="shared" si="175"/>
        <v>0</v>
      </c>
      <c r="AE649">
        <f t="shared" si="176"/>
        <v>0</v>
      </c>
      <c r="AF649">
        <f t="shared" si="177"/>
        <v>0</v>
      </c>
      <c r="AG649">
        <f t="shared" si="178"/>
        <v>0</v>
      </c>
      <c r="AH649">
        <f t="shared" si="179"/>
        <v>0</v>
      </c>
      <c r="AI649">
        <f t="shared" si="180"/>
        <v>0</v>
      </c>
      <c r="AJ649">
        <f t="shared" si="181"/>
        <v>0</v>
      </c>
      <c r="AK649">
        <f t="shared" si="182"/>
        <v>0</v>
      </c>
      <c r="AL649">
        <f t="shared" si="183"/>
        <v>0</v>
      </c>
      <c r="AM649">
        <f t="shared" si="184"/>
        <v>0</v>
      </c>
      <c r="AN649">
        <f t="shared" si="185"/>
        <v>0</v>
      </c>
      <c r="AO649">
        <f t="shared" si="186"/>
        <v>0</v>
      </c>
    </row>
    <row r="650" spans="1:41" x14ac:dyDescent="0.2">
      <c r="A650" s="9">
        <f>'Cost per option'!A658</f>
        <v>0</v>
      </c>
      <c r="B650" t="str">
        <f>_xlfn.IFNA(VLOOKUP(A650,'Energy balance options'!A$7:C$3000,3,FALSE),"")</f>
        <v/>
      </c>
      <c r="C650">
        <f>SUMIFS('Energy balance options'!$F$7:$F$3000,'Energy balance options'!$B$7:$B$3000,HeatGen!C$2,'Energy balance options'!$A$7:$A$3000,HeatGen!$A650)</f>
        <v>0</v>
      </c>
      <c r="D650">
        <f>SUMIFS('Energy balance options'!$F$7:$F$3000,'Energy balance options'!$B$7:$B$3000,HeatGen!D$2,'Energy balance options'!$A$7:$A$3000,HeatGen!$A650)</f>
        <v>0</v>
      </c>
      <c r="E650">
        <f>SUMIFS('Energy balance options'!$F$7:$F$3000,'Energy balance options'!$B$7:$B$3000,HeatGen!E$2,'Energy balance options'!$A$7:$A$3000,HeatGen!$A650)</f>
        <v>0</v>
      </c>
      <c r="F650">
        <f>SUMIFS('Energy balance options'!$F$7:$F$3000,'Energy balance options'!$B$7:$B$3000,HeatGen!F$2,'Energy balance options'!$A$7:$A$3000,HeatGen!$A650)</f>
        <v>0</v>
      </c>
      <c r="G650">
        <f>SUMIFS('Energy balance options'!$F$7:$F$3000,'Energy balance options'!$B$7:$B$3000,HeatGen!G$2,'Energy balance options'!$A$7:$A$3000,HeatGen!$A650)</f>
        <v>0</v>
      </c>
      <c r="H650">
        <f>SUMIFS('Energy balance options'!$G$7:$G$3000,'Energy balance options'!$B$7:$B$3000,HeatGen!H$2,'Energy balance options'!$A$7:$A$3000,HeatGen!$A650)</f>
        <v>0</v>
      </c>
      <c r="I650">
        <f>SUMIFS('Energy balance options'!$G$7:$G$3000,'Energy balance options'!$B$7:$B$3000,HeatGen!I$2,'Energy balance options'!$A$7:$A$3000,HeatGen!$A650)</f>
        <v>0</v>
      </c>
      <c r="J650">
        <f>SUMIFS('Energy balance options'!$G$7:$G$3000,'Energy balance options'!$B$7:$B$3000,HeatGen!J$2,'Energy balance options'!$A$7:$A$3000,HeatGen!$A650)</f>
        <v>0</v>
      </c>
      <c r="K650">
        <f>SUMIFS('Energy balance options'!$G$7:$G$3000,'Energy balance options'!$B$7:$B$3000,HeatGen!K$2,'Energy balance options'!$A$7:$A$3000,HeatGen!$A650)</f>
        <v>0</v>
      </c>
      <c r="L650">
        <f>SUMIFS('Energy balance options'!$G$7:$G$3000,'Energy balance options'!$B$7:$B$3000,HeatGen!L$2,'Energy balance options'!$A$7:$A$3000,HeatGen!$A650)</f>
        <v>0</v>
      </c>
      <c r="M650">
        <f>SUMIFS('Energy balance options'!$G$7:$G$3000,'Energy balance options'!$B$7:$B$3000,HeatGen!M$2,'Energy balance options'!$A$7:$A$3000,HeatGen!$A650)</f>
        <v>0</v>
      </c>
      <c r="N650">
        <f>SUMIFS('Energy balance options'!$G$7:$G$3000,'Energy balance options'!$B$7:$B$3000,HeatGen!N$2,'Energy balance options'!$A$7:$A$3000,HeatGen!$A650)</f>
        <v>0</v>
      </c>
      <c r="O650">
        <f>SUMIFS('Energy balance options'!$G$7:$G$3000,'Energy balance options'!$B$7:$B$3000,HeatGen!O$2,'Energy balance options'!$A$7:$A$3000,HeatGen!$A650)</f>
        <v>0</v>
      </c>
      <c r="P650">
        <f>SUMIFS('Energy balance options'!$G$7:$G$3000,'Energy balance options'!$B$7:$B$3000,HeatGen!P$2,'Energy balance options'!$A$7:$A$3000,HeatGen!$A650)</f>
        <v>0</v>
      </c>
      <c r="Q650">
        <f>SUMIFS('Energy balance options'!$G$7:$G$3000,'Energy balance options'!$B$7:$B$3000,HeatGen!Q$2,'Energy balance options'!$A$7:$A$3000,HeatGen!$A650)</f>
        <v>0</v>
      </c>
      <c r="R650">
        <f>SUMIFS('Energy balance options'!$G$7:$G$3000,'Energy balance options'!$B$7:$B$3000,HeatGen!R$2,'Energy balance options'!$A$7:$A$3000,HeatGen!$A650)</f>
        <v>0</v>
      </c>
      <c r="S650">
        <f>SUMIFS('Energy balance options'!$G$7:$G$3000,'Energy balance options'!$B$7:$B$3000,HeatGen!S$2,'Energy balance options'!$A$7:$A$3000,HeatGen!$A650)</f>
        <v>0</v>
      </c>
      <c r="T650">
        <f>SUMIFS('Energy balance options'!$G$7:$G$3000,'Energy balance options'!$B$7:$B$3000,HeatGen!T$2,'Energy balance options'!$A$7:$A$3000,HeatGen!$A650)</f>
        <v>0</v>
      </c>
      <c r="U650">
        <f>SUMIFS('Energy balance options'!$G$7:$G$3000,'Energy balance options'!$B$7:$B$3000,HeatGen!U$2,'Energy balance options'!$A$7:$A$3000,HeatGen!$A650)</f>
        <v>0</v>
      </c>
      <c r="V650">
        <f>SUMIFS('Energy balance options'!$G$7:$G$3000,'Energy balance options'!$B$7:$B$3000,HeatGen!V$2,'Energy balance options'!$A$7:$A$3000,HeatGen!$A650)</f>
        <v>0</v>
      </c>
      <c r="W650">
        <f>SUMIFS('Energy balance options'!$G$7:$G$3000,'Energy balance options'!$B$7:$B$3000,HeatGen!W$2,'Energy balance options'!$A$7:$A$3000,HeatGen!$A650)</f>
        <v>0</v>
      </c>
      <c r="X650">
        <f>SUMIFS('Energy balance options'!$G$7:$G$3000,'Energy balance options'!$B$7:$B$3000,HeatGen!X$2,'Energy balance options'!$A$7:$A$3000,HeatGen!$A650)</f>
        <v>0</v>
      </c>
      <c r="Y650">
        <f t="shared" si="170"/>
        <v>0</v>
      </c>
      <c r="Z650">
        <f t="shared" si="171"/>
        <v>0</v>
      </c>
      <c r="AA650">
        <f t="shared" si="172"/>
        <v>0</v>
      </c>
      <c r="AB650">
        <f t="shared" si="173"/>
        <v>0</v>
      </c>
      <c r="AC650">
        <f t="shared" si="174"/>
        <v>0</v>
      </c>
      <c r="AD650">
        <f t="shared" si="175"/>
        <v>0</v>
      </c>
      <c r="AE650">
        <f t="shared" si="176"/>
        <v>0</v>
      </c>
      <c r="AF650">
        <f t="shared" si="177"/>
        <v>0</v>
      </c>
      <c r="AG650">
        <f t="shared" si="178"/>
        <v>0</v>
      </c>
      <c r="AH650">
        <f t="shared" si="179"/>
        <v>0</v>
      </c>
      <c r="AI650">
        <f t="shared" si="180"/>
        <v>0</v>
      </c>
      <c r="AJ650">
        <f t="shared" si="181"/>
        <v>0</v>
      </c>
      <c r="AK650">
        <f t="shared" si="182"/>
        <v>0</v>
      </c>
      <c r="AL650">
        <f t="shared" si="183"/>
        <v>0</v>
      </c>
      <c r="AM650">
        <f t="shared" si="184"/>
        <v>0</v>
      </c>
      <c r="AN650">
        <f t="shared" si="185"/>
        <v>0</v>
      </c>
      <c r="AO650">
        <f t="shared" si="186"/>
        <v>0</v>
      </c>
    </row>
    <row r="651" spans="1:41" x14ac:dyDescent="0.2">
      <c r="A651" s="9">
        <f>'Cost per option'!A659</f>
        <v>0</v>
      </c>
      <c r="B651" t="str">
        <f>_xlfn.IFNA(VLOOKUP(A651,'Energy balance options'!A$7:C$3000,3,FALSE),"")</f>
        <v/>
      </c>
      <c r="C651">
        <f>SUMIFS('Energy balance options'!$F$7:$F$3000,'Energy balance options'!$B$7:$B$3000,HeatGen!C$2,'Energy balance options'!$A$7:$A$3000,HeatGen!$A651)</f>
        <v>0</v>
      </c>
      <c r="D651">
        <f>SUMIFS('Energy balance options'!$F$7:$F$3000,'Energy balance options'!$B$7:$B$3000,HeatGen!D$2,'Energy balance options'!$A$7:$A$3000,HeatGen!$A651)</f>
        <v>0</v>
      </c>
      <c r="E651">
        <f>SUMIFS('Energy balance options'!$F$7:$F$3000,'Energy balance options'!$B$7:$B$3000,HeatGen!E$2,'Energy balance options'!$A$7:$A$3000,HeatGen!$A651)</f>
        <v>0</v>
      </c>
      <c r="F651">
        <f>SUMIFS('Energy balance options'!$F$7:$F$3000,'Energy balance options'!$B$7:$B$3000,HeatGen!F$2,'Energy balance options'!$A$7:$A$3000,HeatGen!$A651)</f>
        <v>0</v>
      </c>
      <c r="G651">
        <f>SUMIFS('Energy balance options'!$F$7:$F$3000,'Energy balance options'!$B$7:$B$3000,HeatGen!G$2,'Energy balance options'!$A$7:$A$3000,HeatGen!$A651)</f>
        <v>0</v>
      </c>
      <c r="H651">
        <f>SUMIFS('Energy balance options'!$G$7:$G$3000,'Energy balance options'!$B$7:$B$3000,HeatGen!H$2,'Energy balance options'!$A$7:$A$3000,HeatGen!$A651)</f>
        <v>0</v>
      </c>
      <c r="I651">
        <f>SUMIFS('Energy balance options'!$G$7:$G$3000,'Energy balance options'!$B$7:$B$3000,HeatGen!I$2,'Energy balance options'!$A$7:$A$3000,HeatGen!$A651)</f>
        <v>0</v>
      </c>
      <c r="J651">
        <f>SUMIFS('Energy balance options'!$G$7:$G$3000,'Energy balance options'!$B$7:$B$3000,HeatGen!J$2,'Energy balance options'!$A$7:$A$3000,HeatGen!$A651)</f>
        <v>0</v>
      </c>
      <c r="K651">
        <f>SUMIFS('Energy balance options'!$G$7:$G$3000,'Energy balance options'!$B$7:$B$3000,HeatGen!K$2,'Energy balance options'!$A$7:$A$3000,HeatGen!$A651)</f>
        <v>0</v>
      </c>
      <c r="L651">
        <f>SUMIFS('Energy balance options'!$G$7:$G$3000,'Energy balance options'!$B$7:$B$3000,HeatGen!L$2,'Energy balance options'!$A$7:$A$3000,HeatGen!$A651)</f>
        <v>0</v>
      </c>
      <c r="M651">
        <f>SUMIFS('Energy balance options'!$G$7:$G$3000,'Energy balance options'!$B$7:$B$3000,HeatGen!M$2,'Energy balance options'!$A$7:$A$3000,HeatGen!$A651)</f>
        <v>0</v>
      </c>
      <c r="N651">
        <f>SUMIFS('Energy balance options'!$G$7:$G$3000,'Energy balance options'!$B$7:$B$3000,HeatGen!N$2,'Energy balance options'!$A$7:$A$3000,HeatGen!$A651)</f>
        <v>0</v>
      </c>
      <c r="O651">
        <f>SUMIFS('Energy balance options'!$G$7:$G$3000,'Energy balance options'!$B$7:$B$3000,HeatGen!O$2,'Energy balance options'!$A$7:$A$3000,HeatGen!$A651)</f>
        <v>0</v>
      </c>
      <c r="P651">
        <f>SUMIFS('Energy balance options'!$G$7:$G$3000,'Energy balance options'!$B$7:$B$3000,HeatGen!P$2,'Energy balance options'!$A$7:$A$3000,HeatGen!$A651)</f>
        <v>0</v>
      </c>
      <c r="Q651">
        <f>SUMIFS('Energy balance options'!$G$7:$G$3000,'Energy balance options'!$B$7:$B$3000,HeatGen!Q$2,'Energy balance options'!$A$7:$A$3000,HeatGen!$A651)</f>
        <v>0</v>
      </c>
      <c r="R651">
        <f>SUMIFS('Energy balance options'!$G$7:$G$3000,'Energy balance options'!$B$7:$B$3000,HeatGen!R$2,'Energy balance options'!$A$7:$A$3000,HeatGen!$A651)</f>
        <v>0</v>
      </c>
      <c r="S651">
        <f>SUMIFS('Energy balance options'!$G$7:$G$3000,'Energy balance options'!$B$7:$B$3000,HeatGen!S$2,'Energy balance options'!$A$7:$A$3000,HeatGen!$A651)</f>
        <v>0</v>
      </c>
      <c r="T651">
        <f>SUMIFS('Energy balance options'!$G$7:$G$3000,'Energy balance options'!$B$7:$B$3000,HeatGen!T$2,'Energy balance options'!$A$7:$A$3000,HeatGen!$A651)</f>
        <v>0</v>
      </c>
      <c r="U651">
        <f>SUMIFS('Energy balance options'!$G$7:$G$3000,'Energy balance options'!$B$7:$B$3000,HeatGen!U$2,'Energy balance options'!$A$7:$A$3000,HeatGen!$A651)</f>
        <v>0</v>
      </c>
      <c r="V651">
        <f>SUMIFS('Energy balance options'!$G$7:$G$3000,'Energy balance options'!$B$7:$B$3000,HeatGen!V$2,'Energy balance options'!$A$7:$A$3000,HeatGen!$A651)</f>
        <v>0</v>
      </c>
      <c r="W651">
        <f>SUMIFS('Energy balance options'!$G$7:$G$3000,'Energy balance options'!$B$7:$B$3000,HeatGen!W$2,'Energy balance options'!$A$7:$A$3000,HeatGen!$A651)</f>
        <v>0</v>
      </c>
      <c r="X651">
        <f>SUMIFS('Energy balance options'!$G$7:$G$3000,'Energy balance options'!$B$7:$B$3000,HeatGen!X$2,'Energy balance options'!$A$7:$A$3000,HeatGen!$A651)</f>
        <v>0</v>
      </c>
      <c r="Y651">
        <f t="shared" si="170"/>
        <v>0</v>
      </c>
      <c r="Z651">
        <f t="shared" si="171"/>
        <v>0</v>
      </c>
      <c r="AA651">
        <f t="shared" si="172"/>
        <v>0</v>
      </c>
      <c r="AB651">
        <f t="shared" si="173"/>
        <v>0</v>
      </c>
      <c r="AC651">
        <f t="shared" si="174"/>
        <v>0</v>
      </c>
      <c r="AD651">
        <f t="shared" si="175"/>
        <v>0</v>
      </c>
      <c r="AE651">
        <f t="shared" si="176"/>
        <v>0</v>
      </c>
      <c r="AF651">
        <f t="shared" si="177"/>
        <v>0</v>
      </c>
      <c r="AG651">
        <f t="shared" si="178"/>
        <v>0</v>
      </c>
      <c r="AH651">
        <f t="shared" si="179"/>
        <v>0</v>
      </c>
      <c r="AI651">
        <f t="shared" si="180"/>
        <v>0</v>
      </c>
      <c r="AJ651">
        <f t="shared" si="181"/>
        <v>0</v>
      </c>
      <c r="AK651">
        <f t="shared" si="182"/>
        <v>0</v>
      </c>
      <c r="AL651">
        <f t="shared" si="183"/>
        <v>0</v>
      </c>
      <c r="AM651">
        <f t="shared" si="184"/>
        <v>0</v>
      </c>
      <c r="AN651">
        <f t="shared" si="185"/>
        <v>0</v>
      </c>
      <c r="AO651">
        <f t="shared" si="186"/>
        <v>0</v>
      </c>
    </row>
    <row r="652" spans="1:41" x14ac:dyDescent="0.2">
      <c r="A652" s="9">
        <f>'Cost per option'!A660</f>
        <v>0</v>
      </c>
      <c r="B652" t="str">
        <f>_xlfn.IFNA(VLOOKUP(A652,'Energy balance options'!A$7:C$3000,3,FALSE),"")</f>
        <v/>
      </c>
      <c r="C652">
        <f>SUMIFS('Energy balance options'!$F$7:$F$3000,'Energy balance options'!$B$7:$B$3000,HeatGen!C$2,'Energy balance options'!$A$7:$A$3000,HeatGen!$A652)</f>
        <v>0</v>
      </c>
      <c r="D652">
        <f>SUMIFS('Energy balance options'!$F$7:$F$3000,'Energy balance options'!$B$7:$B$3000,HeatGen!D$2,'Energy balance options'!$A$7:$A$3000,HeatGen!$A652)</f>
        <v>0</v>
      </c>
      <c r="E652">
        <f>SUMIFS('Energy balance options'!$F$7:$F$3000,'Energy balance options'!$B$7:$B$3000,HeatGen!E$2,'Energy balance options'!$A$7:$A$3000,HeatGen!$A652)</f>
        <v>0</v>
      </c>
      <c r="F652">
        <f>SUMIFS('Energy balance options'!$F$7:$F$3000,'Energy balance options'!$B$7:$B$3000,HeatGen!F$2,'Energy balance options'!$A$7:$A$3000,HeatGen!$A652)</f>
        <v>0</v>
      </c>
      <c r="G652">
        <f>SUMIFS('Energy balance options'!$F$7:$F$3000,'Energy balance options'!$B$7:$B$3000,HeatGen!G$2,'Energy balance options'!$A$7:$A$3000,HeatGen!$A652)</f>
        <v>0</v>
      </c>
      <c r="H652">
        <f>SUMIFS('Energy balance options'!$G$7:$G$3000,'Energy balance options'!$B$7:$B$3000,HeatGen!H$2,'Energy balance options'!$A$7:$A$3000,HeatGen!$A652)</f>
        <v>0</v>
      </c>
      <c r="I652">
        <f>SUMIFS('Energy balance options'!$G$7:$G$3000,'Energy balance options'!$B$7:$B$3000,HeatGen!I$2,'Energy balance options'!$A$7:$A$3000,HeatGen!$A652)</f>
        <v>0</v>
      </c>
      <c r="J652">
        <f>SUMIFS('Energy balance options'!$G$7:$G$3000,'Energy balance options'!$B$7:$B$3000,HeatGen!J$2,'Energy balance options'!$A$7:$A$3000,HeatGen!$A652)</f>
        <v>0</v>
      </c>
      <c r="K652">
        <f>SUMIFS('Energy balance options'!$G$7:$G$3000,'Energy balance options'!$B$7:$B$3000,HeatGen!K$2,'Energy balance options'!$A$7:$A$3000,HeatGen!$A652)</f>
        <v>0</v>
      </c>
      <c r="L652">
        <f>SUMIFS('Energy balance options'!$G$7:$G$3000,'Energy balance options'!$B$7:$B$3000,HeatGen!L$2,'Energy balance options'!$A$7:$A$3000,HeatGen!$A652)</f>
        <v>0</v>
      </c>
      <c r="M652">
        <f>SUMIFS('Energy balance options'!$G$7:$G$3000,'Energy balance options'!$B$7:$B$3000,HeatGen!M$2,'Energy balance options'!$A$7:$A$3000,HeatGen!$A652)</f>
        <v>0</v>
      </c>
      <c r="N652">
        <f>SUMIFS('Energy balance options'!$G$7:$G$3000,'Energy balance options'!$B$7:$B$3000,HeatGen!N$2,'Energy balance options'!$A$7:$A$3000,HeatGen!$A652)</f>
        <v>0</v>
      </c>
      <c r="O652">
        <f>SUMIFS('Energy balance options'!$G$7:$G$3000,'Energy balance options'!$B$7:$B$3000,HeatGen!O$2,'Energy balance options'!$A$7:$A$3000,HeatGen!$A652)</f>
        <v>0</v>
      </c>
      <c r="P652">
        <f>SUMIFS('Energy balance options'!$G$7:$G$3000,'Energy balance options'!$B$7:$B$3000,HeatGen!P$2,'Energy balance options'!$A$7:$A$3000,HeatGen!$A652)</f>
        <v>0</v>
      </c>
      <c r="Q652">
        <f>SUMIFS('Energy balance options'!$G$7:$G$3000,'Energy balance options'!$B$7:$B$3000,HeatGen!Q$2,'Energy balance options'!$A$7:$A$3000,HeatGen!$A652)</f>
        <v>0</v>
      </c>
      <c r="R652">
        <f>SUMIFS('Energy balance options'!$G$7:$G$3000,'Energy balance options'!$B$7:$B$3000,HeatGen!R$2,'Energy balance options'!$A$7:$A$3000,HeatGen!$A652)</f>
        <v>0</v>
      </c>
      <c r="S652">
        <f>SUMIFS('Energy balance options'!$G$7:$G$3000,'Energy balance options'!$B$7:$B$3000,HeatGen!S$2,'Energy balance options'!$A$7:$A$3000,HeatGen!$A652)</f>
        <v>0</v>
      </c>
      <c r="T652">
        <f>SUMIFS('Energy balance options'!$G$7:$G$3000,'Energy balance options'!$B$7:$B$3000,HeatGen!T$2,'Energy balance options'!$A$7:$A$3000,HeatGen!$A652)</f>
        <v>0</v>
      </c>
      <c r="U652">
        <f>SUMIFS('Energy balance options'!$G$7:$G$3000,'Energy balance options'!$B$7:$B$3000,HeatGen!U$2,'Energy balance options'!$A$7:$A$3000,HeatGen!$A652)</f>
        <v>0</v>
      </c>
      <c r="V652">
        <f>SUMIFS('Energy balance options'!$G$7:$G$3000,'Energy balance options'!$B$7:$B$3000,HeatGen!V$2,'Energy balance options'!$A$7:$A$3000,HeatGen!$A652)</f>
        <v>0</v>
      </c>
      <c r="W652">
        <f>SUMIFS('Energy balance options'!$G$7:$G$3000,'Energy balance options'!$B$7:$B$3000,HeatGen!W$2,'Energy balance options'!$A$7:$A$3000,HeatGen!$A652)</f>
        <v>0</v>
      </c>
      <c r="X652">
        <f>SUMIFS('Energy balance options'!$G$7:$G$3000,'Energy balance options'!$B$7:$B$3000,HeatGen!X$2,'Energy balance options'!$A$7:$A$3000,HeatGen!$A652)</f>
        <v>0</v>
      </c>
      <c r="Y652">
        <f t="shared" si="170"/>
        <v>0</v>
      </c>
      <c r="Z652">
        <f t="shared" si="171"/>
        <v>0</v>
      </c>
      <c r="AA652">
        <f t="shared" si="172"/>
        <v>0</v>
      </c>
      <c r="AB652">
        <f t="shared" si="173"/>
        <v>0</v>
      </c>
      <c r="AC652">
        <f t="shared" si="174"/>
        <v>0</v>
      </c>
      <c r="AD652">
        <f t="shared" si="175"/>
        <v>0</v>
      </c>
      <c r="AE652">
        <f t="shared" si="176"/>
        <v>0</v>
      </c>
      <c r="AF652">
        <f t="shared" si="177"/>
        <v>0</v>
      </c>
      <c r="AG652">
        <f t="shared" si="178"/>
        <v>0</v>
      </c>
      <c r="AH652">
        <f t="shared" si="179"/>
        <v>0</v>
      </c>
      <c r="AI652">
        <f t="shared" si="180"/>
        <v>0</v>
      </c>
      <c r="AJ652">
        <f t="shared" si="181"/>
        <v>0</v>
      </c>
      <c r="AK652">
        <f t="shared" si="182"/>
        <v>0</v>
      </c>
      <c r="AL652">
        <f t="shared" si="183"/>
        <v>0</v>
      </c>
      <c r="AM652">
        <f t="shared" si="184"/>
        <v>0</v>
      </c>
      <c r="AN652">
        <f t="shared" si="185"/>
        <v>0</v>
      </c>
      <c r="AO652">
        <f t="shared" si="186"/>
        <v>0</v>
      </c>
    </row>
    <row r="653" spans="1:41" x14ac:dyDescent="0.2">
      <c r="A653" s="9">
        <f>'Cost per option'!A661</f>
        <v>0</v>
      </c>
      <c r="B653" t="str">
        <f>_xlfn.IFNA(VLOOKUP(A653,'Energy balance options'!A$7:C$3000,3,FALSE),"")</f>
        <v/>
      </c>
      <c r="C653">
        <f>SUMIFS('Energy balance options'!$F$7:$F$3000,'Energy balance options'!$B$7:$B$3000,HeatGen!C$2,'Energy balance options'!$A$7:$A$3000,HeatGen!$A653)</f>
        <v>0</v>
      </c>
      <c r="D653">
        <f>SUMIFS('Energy balance options'!$F$7:$F$3000,'Energy balance options'!$B$7:$B$3000,HeatGen!D$2,'Energy balance options'!$A$7:$A$3000,HeatGen!$A653)</f>
        <v>0</v>
      </c>
      <c r="E653">
        <f>SUMIFS('Energy balance options'!$F$7:$F$3000,'Energy balance options'!$B$7:$B$3000,HeatGen!E$2,'Energy balance options'!$A$7:$A$3000,HeatGen!$A653)</f>
        <v>0</v>
      </c>
      <c r="F653">
        <f>SUMIFS('Energy balance options'!$F$7:$F$3000,'Energy balance options'!$B$7:$B$3000,HeatGen!F$2,'Energy balance options'!$A$7:$A$3000,HeatGen!$A653)</f>
        <v>0</v>
      </c>
      <c r="G653">
        <f>SUMIFS('Energy balance options'!$F$7:$F$3000,'Energy balance options'!$B$7:$B$3000,HeatGen!G$2,'Energy balance options'!$A$7:$A$3000,HeatGen!$A653)</f>
        <v>0</v>
      </c>
      <c r="H653">
        <f>SUMIFS('Energy balance options'!$G$7:$G$3000,'Energy balance options'!$B$7:$B$3000,HeatGen!H$2,'Energy balance options'!$A$7:$A$3000,HeatGen!$A653)</f>
        <v>0</v>
      </c>
      <c r="I653">
        <f>SUMIFS('Energy balance options'!$G$7:$G$3000,'Energy balance options'!$B$7:$B$3000,HeatGen!I$2,'Energy balance options'!$A$7:$A$3000,HeatGen!$A653)</f>
        <v>0</v>
      </c>
      <c r="J653">
        <f>SUMIFS('Energy balance options'!$G$7:$G$3000,'Energy balance options'!$B$7:$B$3000,HeatGen!J$2,'Energy balance options'!$A$7:$A$3000,HeatGen!$A653)</f>
        <v>0</v>
      </c>
      <c r="K653">
        <f>SUMIFS('Energy balance options'!$G$7:$G$3000,'Energy balance options'!$B$7:$B$3000,HeatGen!K$2,'Energy balance options'!$A$7:$A$3000,HeatGen!$A653)</f>
        <v>0</v>
      </c>
      <c r="L653">
        <f>SUMIFS('Energy balance options'!$G$7:$G$3000,'Energy balance options'!$B$7:$B$3000,HeatGen!L$2,'Energy balance options'!$A$7:$A$3000,HeatGen!$A653)</f>
        <v>0</v>
      </c>
      <c r="M653">
        <f>SUMIFS('Energy balance options'!$G$7:$G$3000,'Energy balance options'!$B$7:$B$3000,HeatGen!M$2,'Energy balance options'!$A$7:$A$3000,HeatGen!$A653)</f>
        <v>0</v>
      </c>
      <c r="N653">
        <f>SUMIFS('Energy balance options'!$G$7:$G$3000,'Energy balance options'!$B$7:$B$3000,HeatGen!N$2,'Energy balance options'!$A$7:$A$3000,HeatGen!$A653)</f>
        <v>0</v>
      </c>
      <c r="O653">
        <f>SUMIFS('Energy balance options'!$G$7:$G$3000,'Energy balance options'!$B$7:$B$3000,HeatGen!O$2,'Energy balance options'!$A$7:$A$3000,HeatGen!$A653)</f>
        <v>0</v>
      </c>
      <c r="P653">
        <f>SUMIFS('Energy balance options'!$G$7:$G$3000,'Energy balance options'!$B$7:$B$3000,HeatGen!P$2,'Energy balance options'!$A$7:$A$3000,HeatGen!$A653)</f>
        <v>0</v>
      </c>
      <c r="Q653">
        <f>SUMIFS('Energy balance options'!$G$7:$G$3000,'Energy balance options'!$B$7:$B$3000,HeatGen!Q$2,'Energy balance options'!$A$7:$A$3000,HeatGen!$A653)</f>
        <v>0</v>
      </c>
      <c r="R653">
        <f>SUMIFS('Energy balance options'!$G$7:$G$3000,'Energy balance options'!$B$7:$B$3000,HeatGen!R$2,'Energy balance options'!$A$7:$A$3000,HeatGen!$A653)</f>
        <v>0</v>
      </c>
      <c r="S653">
        <f>SUMIFS('Energy balance options'!$G$7:$G$3000,'Energy balance options'!$B$7:$B$3000,HeatGen!S$2,'Energy balance options'!$A$7:$A$3000,HeatGen!$A653)</f>
        <v>0</v>
      </c>
      <c r="T653">
        <f>SUMIFS('Energy balance options'!$G$7:$G$3000,'Energy balance options'!$B$7:$B$3000,HeatGen!T$2,'Energy balance options'!$A$7:$A$3000,HeatGen!$A653)</f>
        <v>0</v>
      </c>
      <c r="U653">
        <f>SUMIFS('Energy balance options'!$G$7:$G$3000,'Energy balance options'!$B$7:$B$3000,HeatGen!U$2,'Energy balance options'!$A$7:$A$3000,HeatGen!$A653)</f>
        <v>0</v>
      </c>
      <c r="V653">
        <f>SUMIFS('Energy balance options'!$G$7:$G$3000,'Energy balance options'!$B$7:$B$3000,HeatGen!V$2,'Energy balance options'!$A$7:$A$3000,HeatGen!$A653)</f>
        <v>0</v>
      </c>
      <c r="W653">
        <f>SUMIFS('Energy balance options'!$G$7:$G$3000,'Energy balance options'!$B$7:$B$3000,HeatGen!W$2,'Energy balance options'!$A$7:$A$3000,HeatGen!$A653)</f>
        <v>0</v>
      </c>
      <c r="X653">
        <f>SUMIFS('Energy balance options'!$G$7:$G$3000,'Energy balance options'!$B$7:$B$3000,HeatGen!X$2,'Energy balance options'!$A$7:$A$3000,HeatGen!$A653)</f>
        <v>0</v>
      </c>
      <c r="Y653">
        <f t="shared" si="170"/>
        <v>0</v>
      </c>
      <c r="Z653">
        <f t="shared" si="171"/>
        <v>0</v>
      </c>
      <c r="AA653">
        <f t="shared" si="172"/>
        <v>0</v>
      </c>
      <c r="AB653">
        <f t="shared" si="173"/>
        <v>0</v>
      </c>
      <c r="AC653">
        <f t="shared" si="174"/>
        <v>0</v>
      </c>
      <c r="AD653">
        <f t="shared" si="175"/>
        <v>0</v>
      </c>
      <c r="AE653">
        <f t="shared" si="176"/>
        <v>0</v>
      </c>
      <c r="AF653">
        <f t="shared" si="177"/>
        <v>0</v>
      </c>
      <c r="AG653">
        <f t="shared" si="178"/>
        <v>0</v>
      </c>
      <c r="AH653">
        <f t="shared" si="179"/>
        <v>0</v>
      </c>
      <c r="AI653">
        <f t="shared" si="180"/>
        <v>0</v>
      </c>
      <c r="AJ653">
        <f t="shared" si="181"/>
        <v>0</v>
      </c>
      <c r="AK653">
        <f t="shared" si="182"/>
        <v>0</v>
      </c>
      <c r="AL653">
        <f t="shared" si="183"/>
        <v>0</v>
      </c>
      <c r="AM653">
        <f t="shared" si="184"/>
        <v>0</v>
      </c>
      <c r="AN653">
        <f t="shared" si="185"/>
        <v>0</v>
      </c>
      <c r="AO653">
        <f t="shared" si="186"/>
        <v>0</v>
      </c>
    </row>
    <row r="654" spans="1:41" x14ac:dyDescent="0.2">
      <c r="A654" s="9">
        <f>'Cost per option'!A662</f>
        <v>0</v>
      </c>
      <c r="B654" t="str">
        <f>_xlfn.IFNA(VLOOKUP(A654,'Energy balance options'!A$7:C$3000,3,FALSE),"")</f>
        <v/>
      </c>
      <c r="C654">
        <f>SUMIFS('Energy balance options'!$F$7:$F$3000,'Energy balance options'!$B$7:$B$3000,HeatGen!C$2,'Energy balance options'!$A$7:$A$3000,HeatGen!$A654)</f>
        <v>0</v>
      </c>
      <c r="D654">
        <f>SUMIFS('Energy balance options'!$F$7:$F$3000,'Energy balance options'!$B$7:$B$3000,HeatGen!D$2,'Energy balance options'!$A$7:$A$3000,HeatGen!$A654)</f>
        <v>0</v>
      </c>
      <c r="E654">
        <f>SUMIFS('Energy balance options'!$F$7:$F$3000,'Energy balance options'!$B$7:$B$3000,HeatGen!E$2,'Energy balance options'!$A$7:$A$3000,HeatGen!$A654)</f>
        <v>0</v>
      </c>
      <c r="F654">
        <f>SUMIFS('Energy balance options'!$F$7:$F$3000,'Energy balance options'!$B$7:$B$3000,HeatGen!F$2,'Energy balance options'!$A$7:$A$3000,HeatGen!$A654)</f>
        <v>0</v>
      </c>
      <c r="G654">
        <f>SUMIFS('Energy balance options'!$F$7:$F$3000,'Energy balance options'!$B$7:$B$3000,HeatGen!G$2,'Energy balance options'!$A$7:$A$3000,HeatGen!$A654)</f>
        <v>0</v>
      </c>
      <c r="H654">
        <f>SUMIFS('Energy balance options'!$G$7:$G$3000,'Energy balance options'!$B$7:$B$3000,HeatGen!H$2,'Energy balance options'!$A$7:$A$3000,HeatGen!$A654)</f>
        <v>0</v>
      </c>
      <c r="I654">
        <f>SUMIFS('Energy balance options'!$G$7:$G$3000,'Energy balance options'!$B$7:$B$3000,HeatGen!I$2,'Energy balance options'!$A$7:$A$3000,HeatGen!$A654)</f>
        <v>0</v>
      </c>
      <c r="J654">
        <f>SUMIFS('Energy balance options'!$G$7:$G$3000,'Energy balance options'!$B$7:$B$3000,HeatGen!J$2,'Energy balance options'!$A$7:$A$3000,HeatGen!$A654)</f>
        <v>0</v>
      </c>
      <c r="K654">
        <f>SUMIFS('Energy balance options'!$G$7:$G$3000,'Energy balance options'!$B$7:$B$3000,HeatGen!K$2,'Energy balance options'!$A$7:$A$3000,HeatGen!$A654)</f>
        <v>0</v>
      </c>
      <c r="L654">
        <f>SUMIFS('Energy balance options'!$G$7:$G$3000,'Energy balance options'!$B$7:$B$3000,HeatGen!L$2,'Energy balance options'!$A$7:$A$3000,HeatGen!$A654)</f>
        <v>0</v>
      </c>
      <c r="M654">
        <f>SUMIFS('Energy balance options'!$G$7:$G$3000,'Energy balance options'!$B$7:$B$3000,HeatGen!M$2,'Energy balance options'!$A$7:$A$3000,HeatGen!$A654)</f>
        <v>0</v>
      </c>
      <c r="N654">
        <f>SUMIFS('Energy balance options'!$G$7:$G$3000,'Energy balance options'!$B$7:$B$3000,HeatGen!N$2,'Energy balance options'!$A$7:$A$3000,HeatGen!$A654)</f>
        <v>0</v>
      </c>
      <c r="O654">
        <f>SUMIFS('Energy balance options'!$G$7:$G$3000,'Energy balance options'!$B$7:$B$3000,HeatGen!O$2,'Energy balance options'!$A$7:$A$3000,HeatGen!$A654)</f>
        <v>0</v>
      </c>
      <c r="P654">
        <f>SUMIFS('Energy balance options'!$G$7:$G$3000,'Energy balance options'!$B$7:$B$3000,HeatGen!P$2,'Energy balance options'!$A$7:$A$3000,HeatGen!$A654)</f>
        <v>0</v>
      </c>
      <c r="Q654">
        <f>SUMIFS('Energy balance options'!$G$7:$G$3000,'Energy balance options'!$B$7:$B$3000,HeatGen!Q$2,'Energy balance options'!$A$7:$A$3000,HeatGen!$A654)</f>
        <v>0</v>
      </c>
      <c r="R654">
        <f>SUMIFS('Energy balance options'!$G$7:$G$3000,'Energy balance options'!$B$7:$B$3000,HeatGen!R$2,'Energy balance options'!$A$7:$A$3000,HeatGen!$A654)</f>
        <v>0</v>
      </c>
      <c r="S654">
        <f>SUMIFS('Energy balance options'!$G$7:$G$3000,'Energy balance options'!$B$7:$B$3000,HeatGen!S$2,'Energy balance options'!$A$7:$A$3000,HeatGen!$A654)</f>
        <v>0</v>
      </c>
      <c r="T654">
        <f>SUMIFS('Energy balance options'!$G$7:$G$3000,'Energy balance options'!$B$7:$B$3000,HeatGen!T$2,'Energy balance options'!$A$7:$A$3000,HeatGen!$A654)</f>
        <v>0</v>
      </c>
      <c r="U654">
        <f>SUMIFS('Energy balance options'!$G$7:$G$3000,'Energy balance options'!$B$7:$B$3000,HeatGen!U$2,'Energy balance options'!$A$7:$A$3000,HeatGen!$A654)</f>
        <v>0</v>
      </c>
      <c r="V654">
        <f>SUMIFS('Energy balance options'!$G$7:$G$3000,'Energy balance options'!$B$7:$B$3000,HeatGen!V$2,'Energy balance options'!$A$7:$A$3000,HeatGen!$A654)</f>
        <v>0</v>
      </c>
      <c r="W654">
        <f>SUMIFS('Energy balance options'!$G$7:$G$3000,'Energy balance options'!$B$7:$B$3000,HeatGen!W$2,'Energy balance options'!$A$7:$A$3000,HeatGen!$A654)</f>
        <v>0</v>
      </c>
      <c r="X654">
        <f>SUMIFS('Energy balance options'!$G$7:$G$3000,'Energy balance options'!$B$7:$B$3000,HeatGen!X$2,'Energy balance options'!$A$7:$A$3000,HeatGen!$A654)</f>
        <v>0</v>
      </c>
      <c r="Y654">
        <f t="shared" si="170"/>
        <v>0</v>
      </c>
      <c r="Z654">
        <f t="shared" si="171"/>
        <v>0</v>
      </c>
      <c r="AA654">
        <f t="shared" si="172"/>
        <v>0</v>
      </c>
      <c r="AB654">
        <f t="shared" si="173"/>
        <v>0</v>
      </c>
      <c r="AC654">
        <f t="shared" si="174"/>
        <v>0</v>
      </c>
      <c r="AD654">
        <f t="shared" si="175"/>
        <v>0</v>
      </c>
      <c r="AE654">
        <f t="shared" si="176"/>
        <v>0</v>
      </c>
      <c r="AF654">
        <f t="shared" si="177"/>
        <v>0</v>
      </c>
      <c r="AG654">
        <f t="shared" si="178"/>
        <v>0</v>
      </c>
      <c r="AH654">
        <f t="shared" si="179"/>
        <v>0</v>
      </c>
      <c r="AI654">
        <f t="shared" si="180"/>
        <v>0</v>
      </c>
      <c r="AJ654">
        <f t="shared" si="181"/>
        <v>0</v>
      </c>
      <c r="AK654">
        <f t="shared" si="182"/>
        <v>0</v>
      </c>
      <c r="AL654">
        <f t="shared" si="183"/>
        <v>0</v>
      </c>
      <c r="AM654">
        <f t="shared" si="184"/>
        <v>0</v>
      </c>
      <c r="AN654">
        <f t="shared" si="185"/>
        <v>0</v>
      </c>
      <c r="AO654">
        <f t="shared" si="186"/>
        <v>0</v>
      </c>
    </row>
    <row r="655" spans="1:41" x14ac:dyDescent="0.2">
      <c r="A655" s="9">
        <f>'Cost per option'!A663</f>
        <v>0</v>
      </c>
      <c r="B655" t="str">
        <f>_xlfn.IFNA(VLOOKUP(A655,'Energy balance options'!A$7:C$3000,3,FALSE),"")</f>
        <v/>
      </c>
      <c r="C655">
        <f>SUMIFS('Energy balance options'!$F$7:$F$3000,'Energy balance options'!$B$7:$B$3000,HeatGen!C$2,'Energy balance options'!$A$7:$A$3000,HeatGen!$A655)</f>
        <v>0</v>
      </c>
      <c r="D655">
        <f>SUMIFS('Energy balance options'!$F$7:$F$3000,'Energy balance options'!$B$7:$B$3000,HeatGen!D$2,'Energy balance options'!$A$7:$A$3000,HeatGen!$A655)</f>
        <v>0</v>
      </c>
      <c r="E655">
        <f>SUMIFS('Energy balance options'!$F$7:$F$3000,'Energy balance options'!$B$7:$B$3000,HeatGen!E$2,'Energy balance options'!$A$7:$A$3000,HeatGen!$A655)</f>
        <v>0</v>
      </c>
      <c r="F655">
        <f>SUMIFS('Energy balance options'!$F$7:$F$3000,'Energy balance options'!$B$7:$B$3000,HeatGen!F$2,'Energy balance options'!$A$7:$A$3000,HeatGen!$A655)</f>
        <v>0</v>
      </c>
      <c r="G655">
        <f>SUMIFS('Energy balance options'!$F$7:$F$3000,'Energy balance options'!$B$7:$B$3000,HeatGen!G$2,'Energy balance options'!$A$7:$A$3000,HeatGen!$A655)</f>
        <v>0</v>
      </c>
      <c r="H655">
        <f>SUMIFS('Energy balance options'!$G$7:$G$3000,'Energy balance options'!$B$7:$B$3000,HeatGen!H$2,'Energy balance options'!$A$7:$A$3000,HeatGen!$A655)</f>
        <v>0</v>
      </c>
      <c r="I655">
        <f>SUMIFS('Energy balance options'!$G$7:$G$3000,'Energy balance options'!$B$7:$B$3000,HeatGen!I$2,'Energy balance options'!$A$7:$A$3000,HeatGen!$A655)</f>
        <v>0</v>
      </c>
      <c r="J655">
        <f>SUMIFS('Energy balance options'!$G$7:$G$3000,'Energy balance options'!$B$7:$B$3000,HeatGen!J$2,'Energy balance options'!$A$7:$A$3000,HeatGen!$A655)</f>
        <v>0</v>
      </c>
      <c r="K655">
        <f>SUMIFS('Energy balance options'!$G$7:$G$3000,'Energy balance options'!$B$7:$B$3000,HeatGen!K$2,'Energy balance options'!$A$7:$A$3000,HeatGen!$A655)</f>
        <v>0</v>
      </c>
      <c r="L655">
        <f>SUMIFS('Energy balance options'!$G$7:$G$3000,'Energy balance options'!$B$7:$B$3000,HeatGen!L$2,'Energy balance options'!$A$7:$A$3000,HeatGen!$A655)</f>
        <v>0</v>
      </c>
      <c r="M655">
        <f>SUMIFS('Energy balance options'!$G$7:$G$3000,'Energy balance options'!$B$7:$B$3000,HeatGen!M$2,'Energy balance options'!$A$7:$A$3000,HeatGen!$A655)</f>
        <v>0</v>
      </c>
      <c r="N655">
        <f>SUMIFS('Energy balance options'!$G$7:$G$3000,'Energy balance options'!$B$7:$B$3000,HeatGen!N$2,'Energy balance options'!$A$7:$A$3000,HeatGen!$A655)</f>
        <v>0</v>
      </c>
      <c r="O655">
        <f>SUMIFS('Energy balance options'!$G$7:$G$3000,'Energy balance options'!$B$7:$B$3000,HeatGen!O$2,'Energy balance options'!$A$7:$A$3000,HeatGen!$A655)</f>
        <v>0</v>
      </c>
      <c r="P655">
        <f>SUMIFS('Energy balance options'!$G$7:$G$3000,'Energy balance options'!$B$7:$B$3000,HeatGen!P$2,'Energy balance options'!$A$7:$A$3000,HeatGen!$A655)</f>
        <v>0</v>
      </c>
      <c r="Q655">
        <f>SUMIFS('Energy balance options'!$G$7:$G$3000,'Energy balance options'!$B$7:$B$3000,HeatGen!Q$2,'Energy balance options'!$A$7:$A$3000,HeatGen!$A655)</f>
        <v>0</v>
      </c>
      <c r="R655">
        <f>SUMIFS('Energy balance options'!$G$7:$G$3000,'Energy balance options'!$B$7:$B$3000,HeatGen!R$2,'Energy balance options'!$A$7:$A$3000,HeatGen!$A655)</f>
        <v>0</v>
      </c>
      <c r="S655">
        <f>SUMIFS('Energy balance options'!$G$7:$G$3000,'Energy balance options'!$B$7:$B$3000,HeatGen!S$2,'Energy balance options'!$A$7:$A$3000,HeatGen!$A655)</f>
        <v>0</v>
      </c>
      <c r="T655">
        <f>SUMIFS('Energy balance options'!$G$7:$G$3000,'Energy balance options'!$B$7:$B$3000,HeatGen!T$2,'Energy balance options'!$A$7:$A$3000,HeatGen!$A655)</f>
        <v>0</v>
      </c>
      <c r="U655">
        <f>SUMIFS('Energy balance options'!$G$7:$G$3000,'Energy balance options'!$B$7:$B$3000,HeatGen!U$2,'Energy balance options'!$A$7:$A$3000,HeatGen!$A655)</f>
        <v>0</v>
      </c>
      <c r="V655">
        <f>SUMIFS('Energy balance options'!$G$7:$G$3000,'Energy balance options'!$B$7:$B$3000,HeatGen!V$2,'Energy balance options'!$A$7:$A$3000,HeatGen!$A655)</f>
        <v>0</v>
      </c>
      <c r="W655">
        <f>SUMIFS('Energy balance options'!$G$7:$G$3000,'Energy balance options'!$B$7:$B$3000,HeatGen!W$2,'Energy balance options'!$A$7:$A$3000,HeatGen!$A655)</f>
        <v>0</v>
      </c>
      <c r="X655">
        <f>SUMIFS('Energy balance options'!$G$7:$G$3000,'Energy balance options'!$B$7:$B$3000,HeatGen!X$2,'Energy balance options'!$A$7:$A$3000,HeatGen!$A655)</f>
        <v>0</v>
      </c>
      <c r="Y655">
        <f t="shared" si="170"/>
        <v>0</v>
      </c>
      <c r="Z655">
        <f t="shared" si="171"/>
        <v>0</v>
      </c>
      <c r="AA655">
        <f t="shared" si="172"/>
        <v>0</v>
      </c>
      <c r="AB655">
        <f t="shared" si="173"/>
        <v>0</v>
      </c>
      <c r="AC655">
        <f t="shared" si="174"/>
        <v>0</v>
      </c>
      <c r="AD655">
        <f t="shared" si="175"/>
        <v>0</v>
      </c>
      <c r="AE655">
        <f t="shared" si="176"/>
        <v>0</v>
      </c>
      <c r="AF655">
        <f t="shared" si="177"/>
        <v>0</v>
      </c>
      <c r="AG655">
        <f t="shared" si="178"/>
        <v>0</v>
      </c>
      <c r="AH655">
        <f t="shared" si="179"/>
        <v>0</v>
      </c>
      <c r="AI655">
        <f t="shared" si="180"/>
        <v>0</v>
      </c>
      <c r="AJ655">
        <f t="shared" si="181"/>
        <v>0</v>
      </c>
      <c r="AK655">
        <f t="shared" si="182"/>
        <v>0</v>
      </c>
      <c r="AL655">
        <f t="shared" si="183"/>
        <v>0</v>
      </c>
      <c r="AM655">
        <f t="shared" si="184"/>
        <v>0</v>
      </c>
      <c r="AN655">
        <f t="shared" si="185"/>
        <v>0</v>
      </c>
      <c r="AO655">
        <f t="shared" si="186"/>
        <v>0</v>
      </c>
    </row>
    <row r="656" spans="1:41" x14ac:dyDescent="0.2">
      <c r="A656" s="9">
        <f>'Cost per option'!A664</f>
        <v>0</v>
      </c>
      <c r="B656" t="str">
        <f>_xlfn.IFNA(VLOOKUP(A656,'Energy balance options'!A$7:C$3000,3,FALSE),"")</f>
        <v/>
      </c>
      <c r="C656">
        <f>SUMIFS('Energy balance options'!$F$7:$F$3000,'Energy balance options'!$B$7:$B$3000,HeatGen!C$2,'Energy balance options'!$A$7:$A$3000,HeatGen!$A656)</f>
        <v>0</v>
      </c>
      <c r="D656">
        <f>SUMIFS('Energy balance options'!$F$7:$F$3000,'Energy balance options'!$B$7:$B$3000,HeatGen!D$2,'Energy balance options'!$A$7:$A$3000,HeatGen!$A656)</f>
        <v>0</v>
      </c>
      <c r="E656">
        <f>SUMIFS('Energy balance options'!$F$7:$F$3000,'Energy balance options'!$B$7:$B$3000,HeatGen!E$2,'Energy balance options'!$A$7:$A$3000,HeatGen!$A656)</f>
        <v>0</v>
      </c>
      <c r="F656">
        <f>SUMIFS('Energy balance options'!$F$7:$F$3000,'Energy balance options'!$B$7:$B$3000,HeatGen!F$2,'Energy balance options'!$A$7:$A$3000,HeatGen!$A656)</f>
        <v>0</v>
      </c>
      <c r="G656">
        <f>SUMIFS('Energy balance options'!$F$7:$F$3000,'Energy balance options'!$B$7:$B$3000,HeatGen!G$2,'Energy balance options'!$A$7:$A$3000,HeatGen!$A656)</f>
        <v>0</v>
      </c>
      <c r="H656">
        <f>SUMIFS('Energy balance options'!$G$7:$G$3000,'Energy balance options'!$B$7:$B$3000,HeatGen!H$2,'Energy balance options'!$A$7:$A$3000,HeatGen!$A656)</f>
        <v>0</v>
      </c>
      <c r="I656">
        <f>SUMIFS('Energy balance options'!$G$7:$G$3000,'Energy balance options'!$B$7:$B$3000,HeatGen!I$2,'Energy balance options'!$A$7:$A$3000,HeatGen!$A656)</f>
        <v>0</v>
      </c>
      <c r="J656">
        <f>SUMIFS('Energy balance options'!$G$7:$G$3000,'Energy balance options'!$B$7:$B$3000,HeatGen!J$2,'Energy balance options'!$A$7:$A$3000,HeatGen!$A656)</f>
        <v>0</v>
      </c>
      <c r="K656">
        <f>SUMIFS('Energy balance options'!$G$7:$G$3000,'Energy balance options'!$B$7:$B$3000,HeatGen!K$2,'Energy balance options'!$A$7:$A$3000,HeatGen!$A656)</f>
        <v>0</v>
      </c>
      <c r="L656">
        <f>SUMIFS('Energy balance options'!$G$7:$G$3000,'Energy balance options'!$B$7:$B$3000,HeatGen!L$2,'Energy balance options'!$A$7:$A$3000,HeatGen!$A656)</f>
        <v>0</v>
      </c>
      <c r="M656">
        <f>SUMIFS('Energy balance options'!$G$7:$G$3000,'Energy balance options'!$B$7:$B$3000,HeatGen!M$2,'Energy balance options'!$A$7:$A$3000,HeatGen!$A656)</f>
        <v>0</v>
      </c>
      <c r="N656">
        <f>SUMIFS('Energy balance options'!$G$7:$G$3000,'Energy balance options'!$B$7:$B$3000,HeatGen!N$2,'Energy balance options'!$A$7:$A$3000,HeatGen!$A656)</f>
        <v>0</v>
      </c>
      <c r="O656">
        <f>SUMIFS('Energy balance options'!$G$7:$G$3000,'Energy balance options'!$B$7:$B$3000,HeatGen!O$2,'Energy balance options'!$A$7:$A$3000,HeatGen!$A656)</f>
        <v>0</v>
      </c>
      <c r="P656">
        <f>SUMIFS('Energy balance options'!$G$7:$G$3000,'Energy balance options'!$B$7:$B$3000,HeatGen!P$2,'Energy balance options'!$A$7:$A$3000,HeatGen!$A656)</f>
        <v>0</v>
      </c>
      <c r="Q656">
        <f>SUMIFS('Energy balance options'!$G$7:$G$3000,'Energy balance options'!$B$7:$B$3000,HeatGen!Q$2,'Energy balance options'!$A$7:$A$3000,HeatGen!$A656)</f>
        <v>0</v>
      </c>
      <c r="R656">
        <f>SUMIFS('Energy balance options'!$G$7:$G$3000,'Energy balance options'!$B$7:$B$3000,HeatGen!R$2,'Energy balance options'!$A$7:$A$3000,HeatGen!$A656)</f>
        <v>0</v>
      </c>
      <c r="S656">
        <f>SUMIFS('Energy balance options'!$G$7:$G$3000,'Energy balance options'!$B$7:$B$3000,HeatGen!S$2,'Energy balance options'!$A$7:$A$3000,HeatGen!$A656)</f>
        <v>0</v>
      </c>
      <c r="T656">
        <f>SUMIFS('Energy balance options'!$G$7:$G$3000,'Energy balance options'!$B$7:$B$3000,HeatGen!T$2,'Energy balance options'!$A$7:$A$3000,HeatGen!$A656)</f>
        <v>0</v>
      </c>
      <c r="U656">
        <f>SUMIFS('Energy balance options'!$G$7:$G$3000,'Energy balance options'!$B$7:$B$3000,HeatGen!U$2,'Energy balance options'!$A$7:$A$3000,HeatGen!$A656)</f>
        <v>0</v>
      </c>
      <c r="V656">
        <f>SUMIFS('Energy balance options'!$G$7:$G$3000,'Energy balance options'!$B$7:$B$3000,HeatGen!V$2,'Energy balance options'!$A$7:$A$3000,HeatGen!$A656)</f>
        <v>0</v>
      </c>
      <c r="W656">
        <f>SUMIFS('Energy balance options'!$G$7:$G$3000,'Energy balance options'!$B$7:$B$3000,HeatGen!W$2,'Energy balance options'!$A$7:$A$3000,HeatGen!$A656)</f>
        <v>0</v>
      </c>
      <c r="X656">
        <f>SUMIFS('Energy balance options'!$G$7:$G$3000,'Energy balance options'!$B$7:$B$3000,HeatGen!X$2,'Energy balance options'!$A$7:$A$3000,HeatGen!$A656)</f>
        <v>0</v>
      </c>
      <c r="Y656">
        <f t="shared" si="170"/>
        <v>0</v>
      </c>
      <c r="Z656">
        <f t="shared" si="171"/>
        <v>0</v>
      </c>
      <c r="AA656">
        <f t="shared" si="172"/>
        <v>0</v>
      </c>
      <c r="AB656">
        <f t="shared" si="173"/>
        <v>0</v>
      </c>
      <c r="AC656">
        <f t="shared" si="174"/>
        <v>0</v>
      </c>
      <c r="AD656">
        <f t="shared" si="175"/>
        <v>0</v>
      </c>
      <c r="AE656">
        <f t="shared" si="176"/>
        <v>0</v>
      </c>
      <c r="AF656">
        <f t="shared" si="177"/>
        <v>0</v>
      </c>
      <c r="AG656">
        <f t="shared" si="178"/>
        <v>0</v>
      </c>
      <c r="AH656">
        <f t="shared" si="179"/>
        <v>0</v>
      </c>
      <c r="AI656">
        <f t="shared" si="180"/>
        <v>0</v>
      </c>
      <c r="AJ656">
        <f t="shared" si="181"/>
        <v>0</v>
      </c>
      <c r="AK656">
        <f t="shared" si="182"/>
        <v>0</v>
      </c>
      <c r="AL656">
        <f t="shared" si="183"/>
        <v>0</v>
      </c>
      <c r="AM656">
        <f t="shared" si="184"/>
        <v>0</v>
      </c>
      <c r="AN656">
        <f t="shared" si="185"/>
        <v>0</v>
      </c>
      <c r="AO656">
        <f t="shared" si="186"/>
        <v>0</v>
      </c>
    </row>
    <row r="657" spans="1:41" x14ac:dyDescent="0.2">
      <c r="A657" s="9">
        <f>'Cost per option'!A665</f>
        <v>0</v>
      </c>
      <c r="B657" t="str">
        <f>_xlfn.IFNA(VLOOKUP(A657,'Energy balance options'!A$7:C$3000,3,FALSE),"")</f>
        <v/>
      </c>
      <c r="C657">
        <f>SUMIFS('Energy balance options'!$F$7:$F$3000,'Energy balance options'!$B$7:$B$3000,HeatGen!C$2,'Energy balance options'!$A$7:$A$3000,HeatGen!$A657)</f>
        <v>0</v>
      </c>
      <c r="D657">
        <f>SUMIFS('Energy balance options'!$F$7:$F$3000,'Energy balance options'!$B$7:$B$3000,HeatGen!D$2,'Energy balance options'!$A$7:$A$3000,HeatGen!$A657)</f>
        <v>0</v>
      </c>
      <c r="E657">
        <f>SUMIFS('Energy balance options'!$F$7:$F$3000,'Energy balance options'!$B$7:$B$3000,HeatGen!E$2,'Energy balance options'!$A$7:$A$3000,HeatGen!$A657)</f>
        <v>0</v>
      </c>
      <c r="F657">
        <f>SUMIFS('Energy balance options'!$F$7:$F$3000,'Energy balance options'!$B$7:$B$3000,HeatGen!F$2,'Energy balance options'!$A$7:$A$3000,HeatGen!$A657)</f>
        <v>0</v>
      </c>
      <c r="G657">
        <f>SUMIFS('Energy balance options'!$F$7:$F$3000,'Energy balance options'!$B$7:$B$3000,HeatGen!G$2,'Energy balance options'!$A$7:$A$3000,HeatGen!$A657)</f>
        <v>0</v>
      </c>
      <c r="H657">
        <f>SUMIFS('Energy balance options'!$G$7:$G$3000,'Energy balance options'!$B$7:$B$3000,HeatGen!H$2,'Energy balance options'!$A$7:$A$3000,HeatGen!$A657)</f>
        <v>0</v>
      </c>
      <c r="I657">
        <f>SUMIFS('Energy balance options'!$G$7:$G$3000,'Energy balance options'!$B$7:$B$3000,HeatGen!I$2,'Energy balance options'!$A$7:$A$3000,HeatGen!$A657)</f>
        <v>0</v>
      </c>
      <c r="J657">
        <f>SUMIFS('Energy balance options'!$G$7:$G$3000,'Energy balance options'!$B$7:$B$3000,HeatGen!J$2,'Energy balance options'!$A$7:$A$3000,HeatGen!$A657)</f>
        <v>0</v>
      </c>
      <c r="K657">
        <f>SUMIFS('Energy balance options'!$G$7:$G$3000,'Energy balance options'!$B$7:$B$3000,HeatGen!K$2,'Energy balance options'!$A$7:$A$3000,HeatGen!$A657)</f>
        <v>0</v>
      </c>
      <c r="L657">
        <f>SUMIFS('Energy balance options'!$G$7:$G$3000,'Energy balance options'!$B$7:$B$3000,HeatGen!L$2,'Energy balance options'!$A$7:$A$3000,HeatGen!$A657)</f>
        <v>0</v>
      </c>
      <c r="M657">
        <f>SUMIFS('Energy balance options'!$G$7:$G$3000,'Energy balance options'!$B$7:$B$3000,HeatGen!M$2,'Energy balance options'!$A$7:$A$3000,HeatGen!$A657)</f>
        <v>0</v>
      </c>
      <c r="N657">
        <f>SUMIFS('Energy balance options'!$G$7:$G$3000,'Energy balance options'!$B$7:$B$3000,HeatGen!N$2,'Energy balance options'!$A$7:$A$3000,HeatGen!$A657)</f>
        <v>0</v>
      </c>
      <c r="O657">
        <f>SUMIFS('Energy balance options'!$G$7:$G$3000,'Energy balance options'!$B$7:$B$3000,HeatGen!O$2,'Energy balance options'!$A$7:$A$3000,HeatGen!$A657)</f>
        <v>0</v>
      </c>
      <c r="P657">
        <f>SUMIFS('Energy balance options'!$G$7:$G$3000,'Energy balance options'!$B$7:$B$3000,HeatGen!P$2,'Energy balance options'!$A$7:$A$3000,HeatGen!$A657)</f>
        <v>0</v>
      </c>
      <c r="Q657">
        <f>SUMIFS('Energy balance options'!$G$7:$G$3000,'Energy balance options'!$B$7:$B$3000,HeatGen!Q$2,'Energy balance options'!$A$7:$A$3000,HeatGen!$A657)</f>
        <v>0</v>
      </c>
      <c r="R657">
        <f>SUMIFS('Energy balance options'!$G$7:$G$3000,'Energy balance options'!$B$7:$B$3000,HeatGen!R$2,'Energy balance options'!$A$7:$A$3000,HeatGen!$A657)</f>
        <v>0</v>
      </c>
      <c r="S657">
        <f>SUMIFS('Energy balance options'!$G$7:$G$3000,'Energy balance options'!$B$7:$B$3000,HeatGen!S$2,'Energy balance options'!$A$7:$A$3000,HeatGen!$A657)</f>
        <v>0</v>
      </c>
      <c r="T657">
        <f>SUMIFS('Energy balance options'!$G$7:$G$3000,'Energy balance options'!$B$7:$B$3000,HeatGen!T$2,'Energy balance options'!$A$7:$A$3000,HeatGen!$A657)</f>
        <v>0</v>
      </c>
      <c r="U657">
        <f>SUMIFS('Energy balance options'!$G$7:$G$3000,'Energy balance options'!$B$7:$B$3000,HeatGen!U$2,'Energy balance options'!$A$7:$A$3000,HeatGen!$A657)</f>
        <v>0</v>
      </c>
      <c r="V657">
        <f>SUMIFS('Energy balance options'!$G$7:$G$3000,'Energy balance options'!$B$7:$B$3000,HeatGen!V$2,'Energy balance options'!$A$7:$A$3000,HeatGen!$A657)</f>
        <v>0</v>
      </c>
      <c r="W657">
        <f>SUMIFS('Energy balance options'!$G$7:$G$3000,'Energy balance options'!$B$7:$B$3000,HeatGen!W$2,'Energy balance options'!$A$7:$A$3000,HeatGen!$A657)</f>
        <v>0</v>
      </c>
      <c r="X657">
        <f>SUMIFS('Energy balance options'!$G$7:$G$3000,'Energy balance options'!$B$7:$B$3000,HeatGen!X$2,'Energy balance options'!$A$7:$A$3000,HeatGen!$A657)</f>
        <v>0</v>
      </c>
      <c r="Y657">
        <f t="shared" si="170"/>
        <v>0</v>
      </c>
      <c r="Z657">
        <f t="shared" si="171"/>
        <v>0</v>
      </c>
      <c r="AA657">
        <f t="shared" si="172"/>
        <v>0</v>
      </c>
      <c r="AB657">
        <f t="shared" si="173"/>
        <v>0</v>
      </c>
      <c r="AC657">
        <f t="shared" si="174"/>
        <v>0</v>
      </c>
      <c r="AD657">
        <f t="shared" si="175"/>
        <v>0</v>
      </c>
      <c r="AE657">
        <f t="shared" si="176"/>
        <v>0</v>
      </c>
      <c r="AF657">
        <f t="shared" si="177"/>
        <v>0</v>
      </c>
      <c r="AG657">
        <f t="shared" si="178"/>
        <v>0</v>
      </c>
      <c r="AH657">
        <f t="shared" si="179"/>
        <v>0</v>
      </c>
      <c r="AI657">
        <f t="shared" si="180"/>
        <v>0</v>
      </c>
      <c r="AJ657">
        <f t="shared" si="181"/>
        <v>0</v>
      </c>
      <c r="AK657">
        <f t="shared" si="182"/>
        <v>0</v>
      </c>
      <c r="AL657">
        <f t="shared" si="183"/>
        <v>0</v>
      </c>
      <c r="AM657">
        <f t="shared" si="184"/>
        <v>0</v>
      </c>
      <c r="AN657">
        <f t="shared" si="185"/>
        <v>0</v>
      </c>
      <c r="AO657">
        <f t="shared" si="186"/>
        <v>0</v>
      </c>
    </row>
    <row r="658" spans="1:41" x14ac:dyDescent="0.2">
      <c r="A658" s="9">
        <f>'Cost per option'!A666</f>
        <v>0</v>
      </c>
      <c r="B658" t="str">
        <f>_xlfn.IFNA(VLOOKUP(A658,'Energy balance options'!A$7:C$3000,3,FALSE),"")</f>
        <v/>
      </c>
      <c r="C658">
        <f>SUMIFS('Energy balance options'!$F$7:$F$3000,'Energy balance options'!$B$7:$B$3000,HeatGen!C$2,'Energy balance options'!$A$7:$A$3000,HeatGen!$A658)</f>
        <v>0</v>
      </c>
      <c r="D658">
        <f>SUMIFS('Energy balance options'!$F$7:$F$3000,'Energy balance options'!$B$7:$B$3000,HeatGen!D$2,'Energy balance options'!$A$7:$A$3000,HeatGen!$A658)</f>
        <v>0</v>
      </c>
      <c r="E658">
        <f>SUMIFS('Energy balance options'!$F$7:$F$3000,'Energy balance options'!$B$7:$B$3000,HeatGen!E$2,'Energy balance options'!$A$7:$A$3000,HeatGen!$A658)</f>
        <v>0</v>
      </c>
      <c r="F658">
        <f>SUMIFS('Energy balance options'!$F$7:$F$3000,'Energy balance options'!$B$7:$B$3000,HeatGen!F$2,'Energy balance options'!$A$7:$A$3000,HeatGen!$A658)</f>
        <v>0</v>
      </c>
      <c r="G658">
        <f>SUMIFS('Energy balance options'!$F$7:$F$3000,'Energy balance options'!$B$7:$B$3000,HeatGen!G$2,'Energy balance options'!$A$7:$A$3000,HeatGen!$A658)</f>
        <v>0</v>
      </c>
      <c r="H658">
        <f>SUMIFS('Energy balance options'!$G$7:$G$3000,'Energy balance options'!$B$7:$B$3000,HeatGen!H$2,'Energy balance options'!$A$7:$A$3000,HeatGen!$A658)</f>
        <v>0</v>
      </c>
      <c r="I658">
        <f>SUMIFS('Energy balance options'!$G$7:$G$3000,'Energy balance options'!$B$7:$B$3000,HeatGen!I$2,'Energy balance options'!$A$7:$A$3000,HeatGen!$A658)</f>
        <v>0</v>
      </c>
      <c r="J658">
        <f>SUMIFS('Energy balance options'!$G$7:$G$3000,'Energy balance options'!$B$7:$B$3000,HeatGen!J$2,'Energy balance options'!$A$7:$A$3000,HeatGen!$A658)</f>
        <v>0</v>
      </c>
      <c r="K658">
        <f>SUMIFS('Energy balance options'!$G$7:$G$3000,'Energy balance options'!$B$7:$B$3000,HeatGen!K$2,'Energy balance options'!$A$7:$A$3000,HeatGen!$A658)</f>
        <v>0</v>
      </c>
      <c r="L658">
        <f>SUMIFS('Energy balance options'!$G$7:$G$3000,'Energy balance options'!$B$7:$B$3000,HeatGen!L$2,'Energy balance options'!$A$7:$A$3000,HeatGen!$A658)</f>
        <v>0</v>
      </c>
      <c r="M658">
        <f>SUMIFS('Energy balance options'!$G$7:$G$3000,'Energy balance options'!$B$7:$B$3000,HeatGen!M$2,'Energy balance options'!$A$7:$A$3000,HeatGen!$A658)</f>
        <v>0</v>
      </c>
      <c r="N658">
        <f>SUMIFS('Energy balance options'!$G$7:$G$3000,'Energy balance options'!$B$7:$B$3000,HeatGen!N$2,'Energy balance options'!$A$7:$A$3000,HeatGen!$A658)</f>
        <v>0</v>
      </c>
      <c r="O658">
        <f>SUMIFS('Energy balance options'!$G$7:$G$3000,'Energy balance options'!$B$7:$B$3000,HeatGen!O$2,'Energy balance options'!$A$7:$A$3000,HeatGen!$A658)</f>
        <v>0</v>
      </c>
      <c r="P658">
        <f>SUMIFS('Energy balance options'!$G$7:$G$3000,'Energy balance options'!$B$7:$B$3000,HeatGen!P$2,'Energy balance options'!$A$7:$A$3000,HeatGen!$A658)</f>
        <v>0</v>
      </c>
      <c r="Q658">
        <f>SUMIFS('Energy balance options'!$G$7:$G$3000,'Energy balance options'!$B$7:$B$3000,HeatGen!Q$2,'Energy balance options'!$A$7:$A$3000,HeatGen!$A658)</f>
        <v>0</v>
      </c>
      <c r="R658">
        <f>SUMIFS('Energy balance options'!$G$7:$G$3000,'Energy balance options'!$B$7:$B$3000,HeatGen!R$2,'Energy balance options'!$A$7:$A$3000,HeatGen!$A658)</f>
        <v>0</v>
      </c>
      <c r="S658">
        <f>SUMIFS('Energy balance options'!$G$7:$G$3000,'Energy balance options'!$B$7:$B$3000,HeatGen!S$2,'Energy balance options'!$A$7:$A$3000,HeatGen!$A658)</f>
        <v>0</v>
      </c>
      <c r="T658">
        <f>SUMIFS('Energy balance options'!$G$7:$G$3000,'Energy balance options'!$B$7:$B$3000,HeatGen!T$2,'Energy balance options'!$A$7:$A$3000,HeatGen!$A658)</f>
        <v>0</v>
      </c>
      <c r="U658">
        <f>SUMIFS('Energy balance options'!$G$7:$G$3000,'Energy balance options'!$B$7:$B$3000,HeatGen!U$2,'Energy balance options'!$A$7:$A$3000,HeatGen!$A658)</f>
        <v>0</v>
      </c>
      <c r="V658">
        <f>SUMIFS('Energy balance options'!$G$7:$G$3000,'Energy balance options'!$B$7:$B$3000,HeatGen!V$2,'Energy balance options'!$A$7:$A$3000,HeatGen!$A658)</f>
        <v>0</v>
      </c>
      <c r="W658">
        <f>SUMIFS('Energy balance options'!$G$7:$G$3000,'Energy balance options'!$B$7:$B$3000,HeatGen!W$2,'Energy balance options'!$A$7:$A$3000,HeatGen!$A658)</f>
        <v>0</v>
      </c>
      <c r="X658">
        <f>SUMIFS('Energy balance options'!$G$7:$G$3000,'Energy balance options'!$B$7:$B$3000,HeatGen!X$2,'Energy balance options'!$A$7:$A$3000,HeatGen!$A658)</f>
        <v>0</v>
      </c>
      <c r="Y658">
        <f t="shared" si="170"/>
        <v>0</v>
      </c>
      <c r="Z658">
        <f t="shared" si="171"/>
        <v>0</v>
      </c>
      <c r="AA658">
        <f t="shared" si="172"/>
        <v>0</v>
      </c>
      <c r="AB658">
        <f t="shared" si="173"/>
        <v>0</v>
      </c>
      <c r="AC658">
        <f t="shared" si="174"/>
        <v>0</v>
      </c>
      <c r="AD658">
        <f t="shared" si="175"/>
        <v>0</v>
      </c>
      <c r="AE658">
        <f t="shared" si="176"/>
        <v>0</v>
      </c>
      <c r="AF658">
        <f t="shared" si="177"/>
        <v>0</v>
      </c>
      <c r="AG658">
        <f t="shared" si="178"/>
        <v>0</v>
      </c>
      <c r="AH658">
        <f t="shared" si="179"/>
        <v>0</v>
      </c>
      <c r="AI658">
        <f t="shared" si="180"/>
        <v>0</v>
      </c>
      <c r="AJ658">
        <f t="shared" si="181"/>
        <v>0</v>
      </c>
      <c r="AK658">
        <f t="shared" si="182"/>
        <v>0</v>
      </c>
      <c r="AL658">
        <f t="shared" si="183"/>
        <v>0</v>
      </c>
      <c r="AM658">
        <f t="shared" si="184"/>
        <v>0</v>
      </c>
      <c r="AN658">
        <f t="shared" si="185"/>
        <v>0</v>
      </c>
      <c r="AO658">
        <f t="shared" si="186"/>
        <v>0</v>
      </c>
    </row>
    <row r="659" spans="1:41" x14ac:dyDescent="0.2">
      <c r="A659" s="9">
        <f>'Cost per option'!A667</f>
        <v>0</v>
      </c>
      <c r="B659" t="str">
        <f>_xlfn.IFNA(VLOOKUP(A659,'Energy balance options'!A$7:C$3000,3,FALSE),"")</f>
        <v/>
      </c>
      <c r="C659">
        <f>SUMIFS('Energy balance options'!$F$7:$F$3000,'Energy balance options'!$B$7:$B$3000,HeatGen!C$2,'Energy balance options'!$A$7:$A$3000,HeatGen!$A659)</f>
        <v>0</v>
      </c>
      <c r="D659">
        <f>SUMIFS('Energy balance options'!$F$7:$F$3000,'Energy balance options'!$B$7:$B$3000,HeatGen!D$2,'Energy balance options'!$A$7:$A$3000,HeatGen!$A659)</f>
        <v>0</v>
      </c>
      <c r="E659">
        <f>SUMIFS('Energy balance options'!$F$7:$F$3000,'Energy balance options'!$B$7:$B$3000,HeatGen!E$2,'Energy balance options'!$A$7:$A$3000,HeatGen!$A659)</f>
        <v>0</v>
      </c>
      <c r="F659">
        <f>SUMIFS('Energy balance options'!$F$7:$F$3000,'Energy balance options'!$B$7:$B$3000,HeatGen!F$2,'Energy balance options'!$A$7:$A$3000,HeatGen!$A659)</f>
        <v>0</v>
      </c>
      <c r="G659">
        <f>SUMIFS('Energy balance options'!$F$7:$F$3000,'Energy balance options'!$B$7:$B$3000,HeatGen!G$2,'Energy balance options'!$A$7:$A$3000,HeatGen!$A659)</f>
        <v>0</v>
      </c>
      <c r="H659">
        <f>SUMIFS('Energy balance options'!$G$7:$G$3000,'Energy balance options'!$B$7:$B$3000,HeatGen!H$2,'Energy balance options'!$A$7:$A$3000,HeatGen!$A659)</f>
        <v>0</v>
      </c>
      <c r="I659">
        <f>SUMIFS('Energy balance options'!$G$7:$G$3000,'Energy balance options'!$B$7:$B$3000,HeatGen!I$2,'Energy balance options'!$A$7:$A$3000,HeatGen!$A659)</f>
        <v>0</v>
      </c>
      <c r="J659">
        <f>SUMIFS('Energy balance options'!$G$7:$G$3000,'Energy balance options'!$B$7:$B$3000,HeatGen!J$2,'Energy balance options'!$A$7:$A$3000,HeatGen!$A659)</f>
        <v>0</v>
      </c>
      <c r="K659">
        <f>SUMIFS('Energy balance options'!$G$7:$G$3000,'Energy balance options'!$B$7:$B$3000,HeatGen!K$2,'Energy balance options'!$A$7:$A$3000,HeatGen!$A659)</f>
        <v>0</v>
      </c>
      <c r="L659">
        <f>SUMIFS('Energy balance options'!$G$7:$G$3000,'Energy balance options'!$B$7:$B$3000,HeatGen!L$2,'Energy balance options'!$A$7:$A$3000,HeatGen!$A659)</f>
        <v>0</v>
      </c>
      <c r="M659">
        <f>SUMIFS('Energy balance options'!$G$7:$G$3000,'Energy balance options'!$B$7:$B$3000,HeatGen!M$2,'Energy balance options'!$A$7:$A$3000,HeatGen!$A659)</f>
        <v>0</v>
      </c>
      <c r="N659">
        <f>SUMIFS('Energy balance options'!$G$7:$G$3000,'Energy balance options'!$B$7:$B$3000,HeatGen!N$2,'Energy balance options'!$A$7:$A$3000,HeatGen!$A659)</f>
        <v>0</v>
      </c>
      <c r="O659">
        <f>SUMIFS('Energy balance options'!$G$7:$G$3000,'Energy balance options'!$B$7:$B$3000,HeatGen!O$2,'Energy balance options'!$A$7:$A$3000,HeatGen!$A659)</f>
        <v>0</v>
      </c>
      <c r="P659">
        <f>SUMIFS('Energy balance options'!$G$7:$G$3000,'Energy balance options'!$B$7:$B$3000,HeatGen!P$2,'Energy balance options'!$A$7:$A$3000,HeatGen!$A659)</f>
        <v>0</v>
      </c>
      <c r="Q659">
        <f>SUMIFS('Energy balance options'!$G$7:$G$3000,'Energy balance options'!$B$7:$B$3000,HeatGen!Q$2,'Energy balance options'!$A$7:$A$3000,HeatGen!$A659)</f>
        <v>0</v>
      </c>
      <c r="R659">
        <f>SUMIFS('Energy balance options'!$G$7:$G$3000,'Energy balance options'!$B$7:$B$3000,HeatGen!R$2,'Energy balance options'!$A$7:$A$3000,HeatGen!$A659)</f>
        <v>0</v>
      </c>
      <c r="S659">
        <f>SUMIFS('Energy balance options'!$G$7:$G$3000,'Energy balance options'!$B$7:$B$3000,HeatGen!S$2,'Energy balance options'!$A$7:$A$3000,HeatGen!$A659)</f>
        <v>0</v>
      </c>
      <c r="T659">
        <f>SUMIFS('Energy balance options'!$G$7:$G$3000,'Energy balance options'!$B$7:$B$3000,HeatGen!T$2,'Energy balance options'!$A$7:$A$3000,HeatGen!$A659)</f>
        <v>0</v>
      </c>
      <c r="U659">
        <f>SUMIFS('Energy balance options'!$G$7:$G$3000,'Energy balance options'!$B$7:$B$3000,HeatGen!U$2,'Energy balance options'!$A$7:$A$3000,HeatGen!$A659)</f>
        <v>0</v>
      </c>
      <c r="V659">
        <f>SUMIFS('Energy balance options'!$G$7:$G$3000,'Energy balance options'!$B$7:$B$3000,HeatGen!V$2,'Energy balance options'!$A$7:$A$3000,HeatGen!$A659)</f>
        <v>0</v>
      </c>
      <c r="W659">
        <f>SUMIFS('Energy balance options'!$G$7:$G$3000,'Energy balance options'!$B$7:$B$3000,HeatGen!W$2,'Energy balance options'!$A$7:$A$3000,HeatGen!$A659)</f>
        <v>0</v>
      </c>
      <c r="X659">
        <f>SUMIFS('Energy balance options'!$G$7:$G$3000,'Energy balance options'!$B$7:$B$3000,HeatGen!X$2,'Energy balance options'!$A$7:$A$3000,HeatGen!$A659)</f>
        <v>0</v>
      </c>
      <c r="Y659">
        <f t="shared" si="170"/>
        <v>0</v>
      </c>
      <c r="Z659">
        <f t="shared" si="171"/>
        <v>0</v>
      </c>
      <c r="AA659">
        <f t="shared" si="172"/>
        <v>0</v>
      </c>
      <c r="AB659">
        <f t="shared" si="173"/>
        <v>0</v>
      </c>
      <c r="AC659">
        <f t="shared" si="174"/>
        <v>0</v>
      </c>
      <c r="AD659">
        <f t="shared" si="175"/>
        <v>0</v>
      </c>
      <c r="AE659">
        <f t="shared" si="176"/>
        <v>0</v>
      </c>
      <c r="AF659">
        <f t="shared" si="177"/>
        <v>0</v>
      </c>
      <c r="AG659">
        <f t="shared" si="178"/>
        <v>0</v>
      </c>
      <c r="AH659">
        <f t="shared" si="179"/>
        <v>0</v>
      </c>
      <c r="AI659">
        <f t="shared" si="180"/>
        <v>0</v>
      </c>
      <c r="AJ659">
        <f t="shared" si="181"/>
        <v>0</v>
      </c>
      <c r="AK659">
        <f t="shared" si="182"/>
        <v>0</v>
      </c>
      <c r="AL659">
        <f t="shared" si="183"/>
        <v>0</v>
      </c>
      <c r="AM659">
        <f t="shared" si="184"/>
        <v>0</v>
      </c>
      <c r="AN659">
        <f t="shared" si="185"/>
        <v>0</v>
      </c>
      <c r="AO659">
        <f t="shared" si="186"/>
        <v>0</v>
      </c>
    </row>
    <row r="660" spans="1:41" x14ac:dyDescent="0.2">
      <c r="A660" s="9">
        <f>'Cost per option'!A668</f>
        <v>0</v>
      </c>
      <c r="B660" t="str">
        <f>_xlfn.IFNA(VLOOKUP(A660,'Energy balance options'!A$7:C$3000,3,FALSE),"")</f>
        <v/>
      </c>
      <c r="C660">
        <f>SUMIFS('Energy balance options'!$F$7:$F$3000,'Energy balance options'!$B$7:$B$3000,HeatGen!C$2,'Energy balance options'!$A$7:$A$3000,HeatGen!$A660)</f>
        <v>0</v>
      </c>
      <c r="D660">
        <f>SUMIFS('Energy balance options'!$F$7:$F$3000,'Energy balance options'!$B$7:$B$3000,HeatGen!D$2,'Energy balance options'!$A$7:$A$3000,HeatGen!$A660)</f>
        <v>0</v>
      </c>
      <c r="E660">
        <f>SUMIFS('Energy balance options'!$F$7:$F$3000,'Energy balance options'!$B$7:$B$3000,HeatGen!E$2,'Energy balance options'!$A$7:$A$3000,HeatGen!$A660)</f>
        <v>0</v>
      </c>
      <c r="F660">
        <f>SUMIFS('Energy balance options'!$F$7:$F$3000,'Energy balance options'!$B$7:$B$3000,HeatGen!F$2,'Energy balance options'!$A$7:$A$3000,HeatGen!$A660)</f>
        <v>0</v>
      </c>
      <c r="G660">
        <f>SUMIFS('Energy balance options'!$F$7:$F$3000,'Energy balance options'!$B$7:$B$3000,HeatGen!G$2,'Energy balance options'!$A$7:$A$3000,HeatGen!$A660)</f>
        <v>0</v>
      </c>
      <c r="H660">
        <f>SUMIFS('Energy balance options'!$G$7:$G$3000,'Energy balance options'!$B$7:$B$3000,HeatGen!H$2,'Energy balance options'!$A$7:$A$3000,HeatGen!$A660)</f>
        <v>0</v>
      </c>
      <c r="I660">
        <f>SUMIFS('Energy balance options'!$G$7:$G$3000,'Energy balance options'!$B$7:$B$3000,HeatGen!I$2,'Energy balance options'!$A$7:$A$3000,HeatGen!$A660)</f>
        <v>0</v>
      </c>
      <c r="J660">
        <f>SUMIFS('Energy balance options'!$G$7:$G$3000,'Energy balance options'!$B$7:$B$3000,HeatGen!J$2,'Energy balance options'!$A$7:$A$3000,HeatGen!$A660)</f>
        <v>0</v>
      </c>
      <c r="K660">
        <f>SUMIFS('Energy balance options'!$G$7:$G$3000,'Energy balance options'!$B$7:$B$3000,HeatGen!K$2,'Energy balance options'!$A$7:$A$3000,HeatGen!$A660)</f>
        <v>0</v>
      </c>
      <c r="L660">
        <f>SUMIFS('Energy balance options'!$G$7:$G$3000,'Energy balance options'!$B$7:$B$3000,HeatGen!L$2,'Energy balance options'!$A$7:$A$3000,HeatGen!$A660)</f>
        <v>0</v>
      </c>
      <c r="M660">
        <f>SUMIFS('Energy balance options'!$G$7:$G$3000,'Energy balance options'!$B$7:$B$3000,HeatGen!M$2,'Energy balance options'!$A$7:$A$3000,HeatGen!$A660)</f>
        <v>0</v>
      </c>
      <c r="N660">
        <f>SUMIFS('Energy balance options'!$G$7:$G$3000,'Energy balance options'!$B$7:$B$3000,HeatGen!N$2,'Energy balance options'!$A$7:$A$3000,HeatGen!$A660)</f>
        <v>0</v>
      </c>
      <c r="O660">
        <f>SUMIFS('Energy balance options'!$G$7:$G$3000,'Energy balance options'!$B$7:$B$3000,HeatGen!O$2,'Energy balance options'!$A$7:$A$3000,HeatGen!$A660)</f>
        <v>0</v>
      </c>
      <c r="P660">
        <f>SUMIFS('Energy balance options'!$G$7:$G$3000,'Energy balance options'!$B$7:$B$3000,HeatGen!P$2,'Energy balance options'!$A$7:$A$3000,HeatGen!$A660)</f>
        <v>0</v>
      </c>
      <c r="Q660">
        <f>SUMIFS('Energy balance options'!$G$7:$G$3000,'Energy balance options'!$B$7:$B$3000,HeatGen!Q$2,'Energy balance options'!$A$7:$A$3000,HeatGen!$A660)</f>
        <v>0</v>
      </c>
      <c r="R660">
        <f>SUMIFS('Energy balance options'!$G$7:$G$3000,'Energy balance options'!$B$7:$B$3000,HeatGen!R$2,'Energy balance options'!$A$7:$A$3000,HeatGen!$A660)</f>
        <v>0</v>
      </c>
      <c r="S660">
        <f>SUMIFS('Energy balance options'!$G$7:$G$3000,'Energy balance options'!$B$7:$B$3000,HeatGen!S$2,'Energy balance options'!$A$7:$A$3000,HeatGen!$A660)</f>
        <v>0</v>
      </c>
      <c r="T660">
        <f>SUMIFS('Energy balance options'!$G$7:$G$3000,'Energy balance options'!$B$7:$B$3000,HeatGen!T$2,'Energy balance options'!$A$7:$A$3000,HeatGen!$A660)</f>
        <v>0</v>
      </c>
      <c r="U660">
        <f>SUMIFS('Energy balance options'!$G$7:$G$3000,'Energy balance options'!$B$7:$B$3000,HeatGen!U$2,'Energy balance options'!$A$7:$A$3000,HeatGen!$A660)</f>
        <v>0</v>
      </c>
      <c r="V660">
        <f>SUMIFS('Energy balance options'!$G$7:$G$3000,'Energy balance options'!$B$7:$B$3000,HeatGen!V$2,'Energy balance options'!$A$7:$A$3000,HeatGen!$A660)</f>
        <v>0</v>
      </c>
      <c r="W660">
        <f>SUMIFS('Energy balance options'!$G$7:$G$3000,'Energy balance options'!$B$7:$B$3000,HeatGen!W$2,'Energy balance options'!$A$7:$A$3000,HeatGen!$A660)</f>
        <v>0</v>
      </c>
      <c r="X660">
        <f>SUMIFS('Energy balance options'!$G$7:$G$3000,'Energy balance options'!$B$7:$B$3000,HeatGen!X$2,'Energy balance options'!$A$7:$A$3000,HeatGen!$A660)</f>
        <v>0</v>
      </c>
      <c r="Y660">
        <f t="shared" si="170"/>
        <v>0</v>
      </c>
      <c r="Z660">
        <f t="shared" si="171"/>
        <v>0</v>
      </c>
      <c r="AA660">
        <f t="shared" si="172"/>
        <v>0</v>
      </c>
      <c r="AB660">
        <f t="shared" si="173"/>
        <v>0</v>
      </c>
      <c r="AC660">
        <f t="shared" si="174"/>
        <v>0</v>
      </c>
      <c r="AD660">
        <f t="shared" si="175"/>
        <v>0</v>
      </c>
      <c r="AE660">
        <f t="shared" si="176"/>
        <v>0</v>
      </c>
      <c r="AF660">
        <f t="shared" si="177"/>
        <v>0</v>
      </c>
      <c r="AG660">
        <f t="shared" si="178"/>
        <v>0</v>
      </c>
      <c r="AH660">
        <f t="shared" si="179"/>
        <v>0</v>
      </c>
      <c r="AI660">
        <f t="shared" si="180"/>
        <v>0</v>
      </c>
      <c r="AJ660">
        <f t="shared" si="181"/>
        <v>0</v>
      </c>
      <c r="AK660">
        <f t="shared" si="182"/>
        <v>0</v>
      </c>
      <c r="AL660">
        <f t="shared" si="183"/>
        <v>0</v>
      </c>
      <c r="AM660">
        <f t="shared" si="184"/>
        <v>0</v>
      </c>
      <c r="AN660">
        <f t="shared" si="185"/>
        <v>0</v>
      </c>
      <c r="AO660">
        <f t="shared" si="186"/>
        <v>0</v>
      </c>
    </row>
    <row r="661" spans="1:41" x14ac:dyDescent="0.2">
      <c r="A661" s="9">
        <f>'Cost per option'!A669</f>
        <v>0</v>
      </c>
      <c r="B661" t="str">
        <f>_xlfn.IFNA(VLOOKUP(A661,'Energy balance options'!A$7:C$3000,3,FALSE),"")</f>
        <v/>
      </c>
      <c r="C661">
        <f>SUMIFS('Energy balance options'!$F$7:$F$3000,'Energy balance options'!$B$7:$B$3000,HeatGen!C$2,'Energy balance options'!$A$7:$A$3000,HeatGen!$A661)</f>
        <v>0</v>
      </c>
      <c r="D661">
        <f>SUMIFS('Energy balance options'!$F$7:$F$3000,'Energy balance options'!$B$7:$B$3000,HeatGen!D$2,'Energy balance options'!$A$7:$A$3000,HeatGen!$A661)</f>
        <v>0</v>
      </c>
      <c r="E661">
        <f>SUMIFS('Energy balance options'!$F$7:$F$3000,'Energy balance options'!$B$7:$B$3000,HeatGen!E$2,'Energy balance options'!$A$7:$A$3000,HeatGen!$A661)</f>
        <v>0</v>
      </c>
      <c r="F661">
        <f>SUMIFS('Energy balance options'!$F$7:$F$3000,'Energy balance options'!$B$7:$B$3000,HeatGen!F$2,'Energy balance options'!$A$7:$A$3000,HeatGen!$A661)</f>
        <v>0</v>
      </c>
      <c r="G661">
        <f>SUMIFS('Energy balance options'!$F$7:$F$3000,'Energy balance options'!$B$7:$B$3000,HeatGen!G$2,'Energy balance options'!$A$7:$A$3000,HeatGen!$A661)</f>
        <v>0</v>
      </c>
      <c r="H661">
        <f>SUMIFS('Energy balance options'!$G$7:$G$3000,'Energy balance options'!$B$7:$B$3000,HeatGen!H$2,'Energy balance options'!$A$7:$A$3000,HeatGen!$A661)</f>
        <v>0</v>
      </c>
      <c r="I661">
        <f>SUMIFS('Energy balance options'!$G$7:$G$3000,'Energy balance options'!$B$7:$B$3000,HeatGen!I$2,'Energy balance options'!$A$7:$A$3000,HeatGen!$A661)</f>
        <v>0</v>
      </c>
      <c r="J661">
        <f>SUMIFS('Energy balance options'!$G$7:$G$3000,'Energy balance options'!$B$7:$B$3000,HeatGen!J$2,'Energy balance options'!$A$7:$A$3000,HeatGen!$A661)</f>
        <v>0</v>
      </c>
      <c r="K661">
        <f>SUMIFS('Energy balance options'!$G$7:$G$3000,'Energy balance options'!$B$7:$B$3000,HeatGen!K$2,'Energy balance options'!$A$7:$A$3000,HeatGen!$A661)</f>
        <v>0</v>
      </c>
      <c r="L661">
        <f>SUMIFS('Energy balance options'!$G$7:$G$3000,'Energy balance options'!$B$7:$B$3000,HeatGen!L$2,'Energy balance options'!$A$7:$A$3000,HeatGen!$A661)</f>
        <v>0</v>
      </c>
      <c r="M661">
        <f>SUMIFS('Energy balance options'!$G$7:$G$3000,'Energy balance options'!$B$7:$B$3000,HeatGen!M$2,'Energy balance options'!$A$7:$A$3000,HeatGen!$A661)</f>
        <v>0</v>
      </c>
      <c r="N661">
        <f>SUMIFS('Energy balance options'!$G$7:$G$3000,'Energy balance options'!$B$7:$B$3000,HeatGen!N$2,'Energy balance options'!$A$7:$A$3000,HeatGen!$A661)</f>
        <v>0</v>
      </c>
      <c r="O661">
        <f>SUMIFS('Energy balance options'!$G$7:$G$3000,'Energy balance options'!$B$7:$B$3000,HeatGen!O$2,'Energy balance options'!$A$7:$A$3000,HeatGen!$A661)</f>
        <v>0</v>
      </c>
      <c r="P661">
        <f>SUMIFS('Energy balance options'!$G$7:$G$3000,'Energy balance options'!$B$7:$B$3000,HeatGen!P$2,'Energy balance options'!$A$7:$A$3000,HeatGen!$A661)</f>
        <v>0</v>
      </c>
      <c r="Q661">
        <f>SUMIFS('Energy balance options'!$G$7:$G$3000,'Energy balance options'!$B$7:$B$3000,HeatGen!Q$2,'Energy balance options'!$A$7:$A$3000,HeatGen!$A661)</f>
        <v>0</v>
      </c>
      <c r="R661">
        <f>SUMIFS('Energy balance options'!$G$7:$G$3000,'Energy balance options'!$B$7:$B$3000,HeatGen!R$2,'Energy balance options'!$A$7:$A$3000,HeatGen!$A661)</f>
        <v>0</v>
      </c>
      <c r="S661">
        <f>SUMIFS('Energy balance options'!$G$7:$G$3000,'Energy balance options'!$B$7:$B$3000,HeatGen!S$2,'Energy balance options'!$A$7:$A$3000,HeatGen!$A661)</f>
        <v>0</v>
      </c>
      <c r="T661">
        <f>SUMIFS('Energy balance options'!$G$7:$G$3000,'Energy balance options'!$B$7:$B$3000,HeatGen!T$2,'Energy balance options'!$A$7:$A$3000,HeatGen!$A661)</f>
        <v>0</v>
      </c>
      <c r="U661">
        <f>SUMIFS('Energy balance options'!$G$7:$G$3000,'Energy balance options'!$B$7:$B$3000,HeatGen!U$2,'Energy balance options'!$A$7:$A$3000,HeatGen!$A661)</f>
        <v>0</v>
      </c>
      <c r="V661">
        <f>SUMIFS('Energy balance options'!$G$7:$G$3000,'Energy balance options'!$B$7:$B$3000,HeatGen!V$2,'Energy balance options'!$A$7:$A$3000,HeatGen!$A661)</f>
        <v>0</v>
      </c>
      <c r="W661">
        <f>SUMIFS('Energy balance options'!$G$7:$G$3000,'Energy balance options'!$B$7:$B$3000,HeatGen!W$2,'Energy balance options'!$A$7:$A$3000,HeatGen!$A661)</f>
        <v>0</v>
      </c>
      <c r="X661">
        <f>SUMIFS('Energy balance options'!$G$7:$G$3000,'Energy balance options'!$B$7:$B$3000,HeatGen!X$2,'Energy balance options'!$A$7:$A$3000,HeatGen!$A661)</f>
        <v>0</v>
      </c>
      <c r="Y661">
        <f t="shared" si="170"/>
        <v>0</v>
      </c>
      <c r="Z661">
        <f t="shared" si="171"/>
        <v>0</v>
      </c>
      <c r="AA661">
        <f t="shared" si="172"/>
        <v>0</v>
      </c>
      <c r="AB661">
        <f t="shared" si="173"/>
        <v>0</v>
      </c>
      <c r="AC661">
        <f t="shared" si="174"/>
        <v>0</v>
      </c>
      <c r="AD661">
        <f t="shared" si="175"/>
        <v>0</v>
      </c>
      <c r="AE661">
        <f t="shared" si="176"/>
        <v>0</v>
      </c>
      <c r="AF661">
        <f t="shared" si="177"/>
        <v>0</v>
      </c>
      <c r="AG661">
        <f t="shared" si="178"/>
        <v>0</v>
      </c>
      <c r="AH661">
        <f t="shared" si="179"/>
        <v>0</v>
      </c>
      <c r="AI661">
        <f t="shared" si="180"/>
        <v>0</v>
      </c>
      <c r="AJ661">
        <f t="shared" si="181"/>
        <v>0</v>
      </c>
      <c r="AK661">
        <f t="shared" si="182"/>
        <v>0</v>
      </c>
      <c r="AL661">
        <f t="shared" si="183"/>
        <v>0</v>
      </c>
      <c r="AM661">
        <f t="shared" si="184"/>
        <v>0</v>
      </c>
      <c r="AN661">
        <f t="shared" si="185"/>
        <v>0</v>
      </c>
      <c r="AO661">
        <f t="shared" si="186"/>
        <v>0</v>
      </c>
    </row>
    <row r="662" spans="1:41" x14ac:dyDescent="0.2">
      <c r="A662" s="9">
        <f>'Cost per option'!A670</f>
        <v>0</v>
      </c>
      <c r="B662" t="str">
        <f>_xlfn.IFNA(VLOOKUP(A662,'Energy balance options'!A$7:C$3000,3,FALSE),"")</f>
        <v/>
      </c>
      <c r="C662">
        <f>SUMIFS('Energy balance options'!$F$7:$F$3000,'Energy balance options'!$B$7:$B$3000,HeatGen!C$2,'Energy balance options'!$A$7:$A$3000,HeatGen!$A662)</f>
        <v>0</v>
      </c>
      <c r="D662">
        <f>SUMIFS('Energy balance options'!$F$7:$F$3000,'Energy balance options'!$B$7:$B$3000,HeatGen!D$2,'Energy balance options'!$A$7:$A$3000,HeatGen!$A662)</f>
        <v>0</v>
      </c>
      <c r="E662">
        <f>SUMIFS('Energy balance options'!$F$7:$F$3000,'Energy balance options'!$B$7:$B$3000,HeatGen!E$2,'Energy balance options'!$A$7:$A$3000,HeatGen!$A662)</f>
        <v>0</v>
      </c>
      <c r="F662">
        <f>SUMIFS('Energy balance options'!$F$7:$F$3000,'Energy balance options'!$B$7:$B$3000,HeatGen!F$2,'Energy balance options'!$A$7:$A$3000,HeatGen!$A662)</f>
        <v>0</v>
      </c>
      <c r="G662">
        <f>SUMIFS('Energy balance options'!$F$7:$F$3000,'Energy balance options'!$B$7:$B$3000,HeatGen!G$2,'Energy balance options'!$A$7:$A$3000,HeatGen!$A662)</f>
        <v>0</v>
      </c>
      <c r="H662">
        <f>SUMIFS('Energy balance options'!$G$7:$G$3000,'Energy balance options'!$B$7:$B$3000,HeatGen!H$2,'Energy balance options'!$A$7:$A$3000,HeatGen!$A662)</f>
        <v>0</v>
      </c>
      <c r="I662">
        <f>SUMIFS('Energy balance options'!$G$7:$G$3000,'Energy balance options'!$B$7:$B$3000,HeatGen!I$2,'Energy balance options'!$A$7:$A$3000,HeatGen!$A662)</f>
        <v>0</v>
      </c>
      <c r="J662">
        <f>SUMIFS('Energy balance options'!$G$7:$G$3000,'Energy balance options'!$B$7:$B$3000,HeatGen!J$2,'Energy balance options'!$A$7:$A$3000,HeatGen!$A662)</f>
        <v>0</v>
      </c>
      <c r="K662">
        <f>SUMIFS('Energy balance options'!$G$7:$G$3000,'Energy balance options'!$B$7:$B$3000,HeatGen!K$2,'Energy balance options'!$A$7:$A$3000,HeatGen!$A662)</f>
        <v>0</v>
      </c>
      <c r="L662">
        <f>SUMIFS('Energy balance options'!$G$7:$G$3000,'Energy balance options'!$B$7:$B$3000,HeatGen!L$2,'Energy balance options'!$A$7:$A$3000,HeatGen!$A662)</f>
        <v>0</v>
      </c>
      <c r="M662">
        <f>SUMIFS('Energy balance options'!$G$7:$G$3000,'Energy balance options'!$B$7:$B$3000,HeatGen!M$2,'Energy balance options'!$A$7:$A$3000,HeatGen!$A662)</f>
        <v>0</v>
      </c>
      <c r="N662">
        <f>SUMIFS('Energy balance options'!$G$7:$G$3000,'Energy balance options'!$B$7:$B$3000,HeatGen!N$2,'Energy balance options'!$A$7:$A$3000,HeatGen!$A662)</f>
        <v>0</v>
      </c>
      <c r="O662">
        <f>SUMIFS('Energy balance options'!$G$7:$G$3000,'Energy balance options'!$B$7:$B$3000,HeatGen!O$2,'Energy balance options'!$A$7:$A$3000,HeatGen!$A662)</f>
        <v>0</v>
      </c>
      <c r="P662">
        <f>SUMIFS('Energy balance options'!$G$7:$G$3000,'Energy balance options'!$B$7:$B$3000,HeatGen!P$2,'Energy balance options'!$A$7:$A$3000,HeatGen!$A662)</f>
        <v>0</v>
      </c>
      <c r="Q662">
        <f>SUMIFS('Energy balance options'!$G$7:$G$3000,'Energy balance options'!$B$7:$B$3000,HeatGen!Q$2,'Energy balance options'!$A$7:$A$3000,HeatGen!$A662)</f>
        <v>0</v>
      </c>
      <c r="R662">
        <f>SUMIFS('Energy balance options'!$G$7:$G$3000,'Energy balance options'!$B$7:$B$3000,HeatGen!R$2,'Energy balance options'!$A$7:$A$3000,HeatGen!$A662)</f>
        <v>0</v>
      </c>
      <c r="S662">
        <f>SUMIFS('Energy balance options'!$G$7:$G$3000,'Energy balance options'!$B$7:$B$3000,HeatGen!S$2,'Energy balance options'!$A$7:$A$3000,HeatGen!$A662)</f>
        <v>0</v>
      </c>
      <c r="T662">
        <f>SUMIFS('Energy balance options'!$G$7:$G$3000,'Energy balance options'!$B$7:$B$3000,HeatGen!T$2,'Energy balance options'!$A$7:$A$3000,HeatGen!$A662)</f>
        <v>0</v>
      </c>
      <c r="U662">
        <f>SUMIFS('Energy balance options'!$G$7:$G$3000,'Energy balance options'!$B$7:$B$3000,HeatGen!U$2,'Energy balance options'!$A$7:$A$3000,HeatGen!$A662)</f>
        <v>0</v>
      </c>
      <c r="V662">
        <f>SUMIFS('Energy balance options'!$G$7:$G$3000,'Energy balance options'!$B$7:$B$3000,HeatGen!V$2,'Energy balance options'!$A$7:$A$3000,HeatGen!$A662)</f>
        <v>0</v>
      </c>
      <c r="W662">
        <f>SUMIFS('Energy balance options'!$G$7:$G$3000,'Energy balance options'!$B$7:$B$3000,HeatGen!W$2,'Energy balance options'!$A$7:$A$3000,HeatGen!$A662)</f>
        <v>0</v>
      </c>
      <c r="X662">
        <f>SUMIFS('Energy balance options'!$G$7:$G$3000,'Energy balance options'!$B$7:$B$3000,HeatGen!X$2,'Energy balance options'!$A$7:$A$3000,HeatGen!$A662)</f>
        <v>0</v>
      </c>
      <c r="Y662">
        <f t="shared" si="170"/>
        <v>0</v>
      </c>
      <c r="Z662">
        <f t="shared" si="171"/>
        <v>0</v>
      </c>
      <c r="AA662">
        <f t="shared" si="172"/>
        <v>0</v>
      </c>
      <c r="AB662">
        <f t="shared" si="173"/>
        <v>0</v>
      </c>
      <c r="AC662">
        <f t="shared" si="174"/>
        <v>0</v>
      </c>
      <c r="AD662">
        <f t="shared" si="175"/>
        <v>0</v>
      </c>
      <c r="AE662">
        <f t="shared" si="176"/>
        <v>0</v>
      </c>
      <c r="AF662">
        <f t="shared" si="177"/>
        <v>0</v>
      </c>
      <c r="AG662">
        <f t="shared" si="178"/>
        <v>0</v>
      </c>
      <c r="AH662">
        <f t="shared" si="179"/>
        <v>0</v>
      </c>
      <c r="AI662">
        <f t="shared" si="180"/>
        <v>0</v>
      </c>
      <c r="AJ662">
        <f t="shared" si="181"/>
        <v>0</v>
      </c>
      <c r="AK662">
        <f t="shared" si="182"/>
        <v>0</v>
      </c>
      <c r="AL662">
        <f t="shared" si="183"/>
        <v>0</v>
      </c>
      <c r="AM662">
        <f t="shared" si="184"/>
        <v>0</v>
      </c>
      <c r="AN662">
        <f t="shared" si="185"/>
        <v>0</v>
      </c>
      <c r="AO662">
        <f t="shared" si="186"/>
        <v>0</v>
      </c>
    </row>
    <row r="663" spans="1:41" x14ac:dyDescent="0.2">
      <c r="A663" s="9">
        <f>'Cost per option'!A671</f>
        <v>0</v>
      </c>
      <c r="B663" t="str">
        <f>_xlfn.IFNA(VLOOKUP(A663,'Energy balance options'!A$7:C$3000,3,FALSE),"")</f>
        <v/>
      </c>
      <c r="C663">
        <f>SUMIFS('Energy balance options'!$F$7:$F$3000,'Energy balance options'!$B$7:$B$3000,HeatGen!C$2,'Energy balance options'!$A$7:$A$3000,HeatGen!$A663)</f>
        <v>0</v>
      </c>
      <c r="D663">
        <f>SUMIFS('Energy balance options'!$F$7:$F$3000,'Energy balance options'!$B$7:$B$3000,HeatGen!D$2,'Energy balance options'!$A$7:$A$3000,HeatGen!$A663)</f>
        <v>0</v>
      </c>
      <c r="E663">
        <f>SUMIFS('Energy balance options'!$F$7:$F$3000,'Energy balance options'!$B$7:$B$3000,HeatGen!E$2,'Energy balance options'!$A$7:$A$3000,HeatGen!$A663)</f>
        <v>0</v>
      </c>
      <c r="F663">
        <f>SUMIFS('Energy balance options'!$F$7:$F$3000,'Energy balance options'!$B$7:$B$3000,HeatGen!F$2,'Energy balance options'!$A$7:$A$3000,HeatGen!$A663)</f>
        <v>0</v>
      </c>
      <c r="G663">
        <f>SUMIFS('Energy balance options'!$F$7:$F$3000,'Energy balance options'!$B$7:$B$3000,HeatGen!G$2,'Energy balance options'!$A$7:$A$3000,HeatGen!$A663)</f>
        <v>0</v>
      </c>
      <c r="H663">
        <f>SUMIFS('Energy balance options'!$G$7:$G$3000,'Energy balance options'!$B$7:$B$3000,HeatGen!H$2,'Energy balance options'!$A$7:$A$3000,HeatGen!$A663)</f>
        <v>0</v>
      </c>
      <c r="I663">
        <f>SUMIFS('Energy balance options'!$G$7:$G$3000,'Energy balance options'!$B$7:$B$3000,HeatGen!I$2,'Energy balance options'!$A$7:$A$3000,HeatGen!$A663)</f>
        <v>0</v>
      </c>
      <c r="J663">
        <f>SUMIFS('Energy balance options'!$G$7:$G$3000,'Energy balance options'!$B$7:$B$3000,HeatGen!J$2,'Energy balance options'!$A$7:$A$3000,HeatGen!$A663)</f>
        <v>0</v>
      </c>
      <c r="K663">
        <f>SUMIFS('Energy balance options'!$G$7:$G$3000,'Energy balance options'!$B$7:$B$3000,HeatGen!K$2,'Energy balance options'!$A$7:$A$3000,HeatGen!$A663)</f>
        <v>0</v>
      </c>
      <c r="L663">
        <f>SUMIFS('Energy balance options'!$G$7:$G$3000,'Energy balance options'!$B$7:$B$3000,HeatGen!L$2,'Energy balance options'!$A$7:$A$3000,HeatGen!$A663)</f>
        <v>0</v>
      </c>
      <c r="M663">
        <f>SUMIFS('Energy balance options'!$G$7:$G$3000,'Energy balance options'!$B$7:$B$3000,HeatGen!M$2,'Energy balance options'!$A$7:$A$3000,HeatGen!$A663)</f>
        <v>0</v>
      </c>
      <c r="N663">
        <f>SUMIFS('Energy balance options'!$G$7:$G$3000,'Energy balance options'!$B$7:$B$3000,HeatGen!N$2,'Energy balance options'!$A$7:$A$3000,HeatGen!$A663)</f>
        <v>0</v>
      </c>
      <c r="O663">
        <f>SUMIFS('Energy balance options'!$G$7:$G$3000,'Energy balance options'!$B$7:$B$3000,HeatGen!O$2,'Energy balance options'!$A$7:$A$3000,HeatGen!$A663)</f>
        <v>0</v>
      </c>
      <c r="P663">
        <f>SUMIFS('Energy balance options'!$G$7:$G$3000,'Energy balance options'!$B$7:$B$3000,HeatGen!P$2,'Energy balance options'!$A$7:$A$3000,HeatGen!$A663)</f>
        <v>0</v>
      </c>
      <c r="Q663">
        <f>SUMIFS('Energy balance options'!$G$7:$G$3000,'Energy balance options'!$B$7:$B$3000,HeatGen!Q$2,'Energy balance options'!$A$7:$A$3000,HeatGen!$A663)</f>
        <v>0</v>
      </c>
      <c r="R663">
        <f>SUMIFS('Energy balance options'!$G$7:$G$3000,'Energy balance options'!$B$7:$B$3000,HeatGen!R$2,'Energy balance options'!$A$7:$A$3000,HeatGen!$A663)</f>
        <v>0</v>
      </c>
      <c r="S663">
        <f>SUMIFS('Energy balance options'!$G$7:$G$3000,'Energy balance options'!$B$7:$B$3000,HeatGen!S$2,'Energy balance options'!$A$7:$A$3000,HeatGen!$A663)</f>
        <v>0</v>
      </c>
      <c r="T663">
        <f>SUMIFS('Energy balance options'!$G$7:$G$3000,'Energy balance options'!$B$7:$B$3000,HeatGen!T$2,'Energy balance options'!$A$7:$A$3000,HeatGen!$A663)</f>
        <v>0</v>
      </c>
      <c r="U663">
        <f>SUMIFS('Energy balance options'!$G$7:$G$3000,'Energy balance options'!$B$7:$B$3000,HeatGen!U$2,'Energy balance options'!$A$7:$A$3000,HeatGen!$A663)</f>
        <v>0</v>
      </c>
      <c r="V663">
        <f>SUMIFS('Energy balance options'!$G$7:$G$3000,'Energy balance options'!$B$7:$B$3000,HeatGen!V$2,'Energy balance options'!$A$7:$A$3000,HeatGen!$A663)</f>
        <v>0</v>
      </c>
      <c r="W663">
        <f>SUMIFS('Energy balance options'!$G$7:$G$3000,'Energy balance options'!$B$7:$B$3000,HeatGen!W$2,'Energy balance options'!$A$7:$A$3000,HeatGen!$A663)</f>
        <v>0</v>
      </c>
      <c r="X663">
        <f>SUMIFS('Energy balance options'!$G$7:$G$3000,'Energy balance options'!$B$7:$B$3000,HeatGen!X$2,'Energy balance options'!$A$7:$A$3000,HeatGen!$A663)</f>
        <v>0</v>
      </c>
      <c r="Y663">
        <f t="shared" si="170"/>
        <v>0</v>
      </c>
      <c r="Z663">
        <f t="shared" si="171"/>
        <v>0</v>
      </c>
      <c r="AA663">
        <f t="shared" si="172"/>
        <v>0</v>
      </c>
      <c r="AB663">
        <f t="shared" si="173"/>
        <v>0</v>
      </c>
      <c r="AC663">
        <f t="shared" si="174"/>
        <v>0</v>
      </c>
      <c r="AD663">
        <f t="shared" si="175"/>
        <v>0</v>
      </c>
      <c r="AE663">
        <f t="shared" si="176"/>
        <v>0</v>
      </c>
      <c r="AF663">
        <f t="shared" si="177"/>
        <v>0</v>
      </c>
      <c r="AG663">
        <f t="shared" si="178"/>
        <v>0</v>
      </c>
      <c r="AH663">
        <f t="shared" si="179"/>
        <v>0</v>
      </c>
      <c r="AI663">
        <f t="shared" si="180"/>
        <v>0</v>
      </c>
      <c r="AJ663">
        <f t="shared" si="181"/>
        <v>0</v>
      </c>
      <c r="AK663">
        <f t="shared" si="182"/>
        <v>0</v>
      </c>
      <c r="AL663">
        <f t="shared" si="183"/>
        <v>0</v>
      </c>
      <c r="AM663">
        <f t="shared" si="184"/>
        <v>0</v>
      </c>
      <c r="AN663">
        <f t="shared" si="185"/>
        <v>0</v>
      </c>
      <c r="AO663">
        <f t="shared" si="186"/>
        <v>0</v>
      </c>
    </row>
    <row r="664" spans="1:41" x14ac:dyDescent="0.2">
      <c r="A664" s="9">
        <f>'Cost per option'!A672</f>
        <v>0</v>
      </c>
      <c r="B664" t="str">
        <f>_xlfn.IFNA(VLOOKUP(A664,'Energy balance options'!A$7:C$3000,3,FALSE),"")</f>
        <v/>
      </c>
      <c r="C664">
        <f>SUMIFS('Energy balance options'!$F$7:$F$3000,'Energy balance options'!$B$7:$B$3000,HeatGen!C$2,'Energy balance options'!$A$7:$A$3000,HeatGen!$A664)</f>
        <v>0</v>
      </c>
      <c r="D664">
        <f>SUMIFS('Energy balance options'!$F$7:$F$3000,'Energy balance options'!$B$7:$B$3000,HeatGen!D$2,'Energy balance options'!$A$7:$A$3000,HeatGen!$A664)</f>
        <v>0</v>
      </c>
      <c r="E664">
        <f>SUMIFS('Energy balance options'!$F$7:$F$3000,'Energy balance options'!$B$7:$B$3000,HeatGen!E$2,'Energy balance options'!$A$7:$A$3000,HeatGen!$A664)</f>
        <v>0</v>
      </c>
      <c r="F664">
        <f>SUMIFS('Energy balance options'!$F$7:$F$3000,'Energy balance options'!$B$7:$B$3000,HeatGen!F$2,'Energy balance options'!$A$7:$A$3000,HeatGen!$A664)</f>
        <v>0</v>
      </c>
      <c r="G664">
        <f>SUMIFS('Energy balance options'!$F$7:$F$3000,'Energy balance options'!$B$7:$B$3000,HeatGen!G$2,'Energy balance options'!$A$7:$A$3000,HeatGen!$A664)</f>
        <v>0</v>
      </c>
      <c r="H664">
        <f>SUMIFS('Energy balance options'!$G$7:$G$3000,'Energy balance options'!$B$7:$B$3000,HeatGen!H$2,'Energy balance options'!$A$7:$A$3000,HeatGen!$A664)</f>
        <v>0</v>
      </c>
      <c r="I664">
        <f>SUMIFS('Energy balance options'!$G$7:$G$3000,'Energy balance options'!$B$7:$B$3000,HeatGen!I$2,'Energy balance options'!$A$7:$A$3000,HeatGen!$A664)</f>
        <v>0</v>
      </c>
      <c r="J664">
        <f>SUMIFS('Energy balance options'!$G$7:$G$3000,'Energy balance options'!$B$7:$B$3000,HeatGen!J$2,'Energy balance options'!$A$7:$A$3000,HeatGen!$A664)</f>
        <v>0</v>
      </c>
      <c r="K664">
        <f>SUMIFS('Energy balance options'!$G$7:$G$3000,'Energy balance options'!$B$7:$B$3000,HeatGen!K$2,'Energy balance options'!$A$7:$A$3000,HeatGen!$A664)</f>
        <v>0</v>
      </c>
      <c r="L664">
        <f>SUMIFS('Energy balance options'!$G$7:$G$3000,'Energy balance options'!$B$7:$B$3000,HeatGen!L$2,'Energy balance options'!$A$7:$A$3000,HeatGen!$A664)</f>
        <v>0</v>
      </c>
      <c r="M664">
        <f>SUMIFS('Energy balance options'!$G$7:$G$3000,'Energy balance options'!$B$7:$B$3000,HeatGen!M$2,'Energy balance options'!$A$7:$A$3000,HeatGen!$A664)</f>
        <v>0</v>
      </c>
      <c r="N664">
        <f>SUMIFS('Energy balance options'!$G$7:$G$3000,'Energy balance options'!$B$7:$B$3000,HeatGen!N$2,'Energy balance options'!$A$7:$A$3000,HeatGen!$A664)</f>
        <v>0</v>
      </c>
      <c r="O664">
        <f>SUMIFS('Energy balance options'!$G$7:$G$3000,'Energy balance options'!$B$7:$B$3000,HeatGen!O$2,'Energy balance options'!$A$7:$A$3000,HeatGen!$A664)</f>
        <v>0</v>
      </c>
      <c r="P664">
        <f>SUMIFS('Energy balance options'!$G$7:$G$3000,'Energy balance options'!$B$7:$B$3000,HeatGen!P$2,'Energy balance options'!$A$7:$A$3000,HeatGen!$A664)</f>
        <v>0</v>
      </c>
      <c r="Q664">
        <f>SUMIFS('Energy balance options'!$G$7:$G$3000,'Energy balance options'!$B$7:$B$3000,HeatGen!Q$2,'Energy balance options'!$A$7:$A$3000,HeatGen!$A664)</f>
        <v>0</v>
      </c>
      <c r="R664">
        <f>SUMIFS('Energy balance options'!$G$7:$G$3000,'Energy balance options'!$B$7:$B$3000,HeatGen!R$2,'Energy balance options'!$A$7:$A$3000,HeatGen!$A664)</f>
        <v>0</v>
      </c>
      <c r="S664">
        <f>SUMIFS('Energy balance options'!$G$7:$G$3000,'Energy balance options'!$B$7:$B$3000,HeatGen!S$2,'Energy balance options'!$A$7:$A$3000,HeatGen!$A664)</f>
        <v>0</v>
      </c>
      <c r="T664">
        <f>SUMIFS('Energy balance options'!$G$7:$G$3000,'Energy balance options'!$B$7:$B$3000,HeatGen!T$2,'Energy balance options'!$A$7:$A$3000,HeatGen!$A664)</f>
        <v>0</v>
      </c>
      <c r="U664">
        <f>SUMIFS('Energy balance options'!$G$7:$G$3000,'Energy balance options'!$B$7:$B$3000,HeatGen!U$2,'Energy balance options'!$A$7:$A$3000,HeatGen!$A664)</f>
        <v>0</v>
      </c>
      <c r="V664">
        <f>SUMIFS('Energy balance options'!$G$7:$G$3000,'Energy balance options'!$B$7:$B$3000,HeatGen!V$2,'Energy balance options'!$A$7:$A$3000,HeatGen!$A664)</f>
        <v>0</v>
      </c>
      <c r="W664">
        <f>SUMIFS('Energy balance options'!$G$7:$G$3000,'Energy balance options'!$B$7:$B$3000,HeatGen!W$2,'Energy balance options'!$A$7:$A$3000,HeatGen!$A664)</f>
        <v>0</v>
      </c>
      <c r="X664">
        <f>SUMIFS('Energy balance options'!$G$7:$G$3000,'Energy balance options'!$B$7:$B$3000,HeatGen!X$2,'Energy balance options'!$A$7:$A$3000,HeatGen!$A664)</f>
        <v>0</v>
      </c>
      <c r="Y664">
        <f t="shared" si="170"/>
        <v>0</v>
      </c>
      <c r="Z664">
        <f t="shared" si="171"/>
        <v>0</v>
      </c>
      <c r="AA664">
        <f t="shared" si="172"/>
        <v>0</v>
      </c>
      <c r="AB664">
        <f t="shared" si="173"/>
        <v>0</v>
      </c>
      <c r="AC664">
        <f t="shared" si="174"/>
        <v>0</v>
      </c>
      <c r="AD664">
        <f t="shared" si="175"/>
        <v>0</v>
      </c>
      <c r="AE664">
        <f t="shared" si="176"/>
        <v>0</v>
      </c>
      <c r="AF664">
        <f t="shared" si="177"/>
        <v>0</v>
      </c>
      <c r="AG664">
        <f t="shared" si="178"/>
        <v>0</v>
      </c>
      <c r="AH664">
        <f t="shared" si="179"/>
        <v>0</v>
      </c>
      <c r="AI664">
        <f t="shared" si="180"/>
        <v>0</v>
      </c>
      <c r="AJ664">
        <f t="shared" si="181"/>
        <v>0</v>
      </c>
      <c r="AK664">
        <f t="shared" si="182"/>
        <v>0</v>
      </c>
      <c r="AL664">
        <f t="shared" si="183"/>
        <v>0</v>
      </c>
      <c r="AM664">
        <f t="shared" si="184"/>
        <v>0</v>
      </c>
      <c r="AN664">
        <f t="shared" si="185"/>
        <v>0</v>
      </c>
      <c r="AO664">
        <f t="shared" si="186"/>
        <v>0</v>
      </c>
    </row>
    <row r="665" spans="1:41" x14ac:dyDescent="0.2">
      <c r="A665" s="9">
        <f>'Cost per option'!A673</f>
        <v>0</v>
      </c>
      <c r="B665" t="str">
        <f>_xlfn.IFNA(VLOOKUP(A665,'Energy balance options'!A$7:C$3000,3,FALSE),"")</f>
        <v/>
      </c>
      <c r="C665">
        <f>SUMIFS('Energy balance options'!$F$7:$F$3000,'Energy balance options'!$B$7:$B$3000,HeatGen!C$2,'Energy balance options'!$A$7:$A$3000,HeatGen!$A665)</f>
        <v>0</v>
      </c>
      <c r="D665">
        <f>SUMIFS('Energy balance options'!$F$7:$F$3000,'Energy balance options'!$B$7:$B$3000,HeatGen!D$2,'Energy balance options'!$A$7:$A$3000,HeatGen!$A665)</f>
        <v>0</v>
      </c>
      <c r="E665">
        <f>SUMIFS('Energy balance options'!$F$7:$F$3000,'Energy balance options'!$B$7:$B$3000,HeatGen!E$2,'Energy balance options'!$A$7:$A$3000,HeatGen!$A665)</f>
        <v>0</v>
      </c>
      <c r="F665">
        <f>SUMIFS('Energy balance options'!$F$7:$F$3000,'Energy balance options'!$B$7:$B$3000,HeatGen!F$2,'Energy balance options'!$A$7:$A$3000,HeatGen!$A665)</f>
        <v>0</v>
      </c>
      <c r="G665">
        <f>SUMIFS('Energy balance options'!$F$7:$F$3000,'Energy balance options'!$B$7:$B$3000,HeatGen!G$2,'Energy balance options'!$A$7:$A$3000,HeatGen!$A665)</f>
        <v>0</v>
      </c>
      <c r="H665">
        <f>SUMIFS('Energy balance options'!$G$7:$G$3000,'Energy balance options'!$B$7:$B$3000,HeatGen!H$2,'Energy balance options'!$A$7:$A$3000,HeatGen!$A665)</f>
        <v>0</v>
      </c>
      <c r="I665">
        <f>SUMIFS('Energy balance options'!$G$7:$G$3000,'Energy balance options'!$B$7:$B$3000,HeatGen!I$2,'Energy balance options'!$A$7:$A$3000,HeatGen!$A665)</f>
        <v>0</v>
      </c>
      <c r="J665">
        <f>SUMIFS('Energy balance options'!$G$7:$G$3000,'Energy balance options'!$B$7:$B$3000,HeatGen!J$2,'Energy balance options'!$A$7:$A$3000,HeatGen!$A665)</f>
        <v>0</v>
      </c>
      <c r="K665">
        <f>SUMIFS('Energy balance options'!$G$7:$G$3000,'Energy balance options'!$B$7:$B$3000,HeatGen!K$2,'Energy balance options'!$A$7:$A$3000,HeatGen!$A665)</f>
        <v>0</v>
      </c>
      <c r="L665">
        <f>SUMIFS('Energy balance options'!$G$7:$G$3000,'Energy balance options'!$B$7:$B$3000,HeatGen!L$2,'Energy balance options'!$A$7:$A$3000,HeatGen!$A665)</f>
        <v>0</v>
      </c>
      <c r="M665">
        <f>SUMIFS('Energy balance options'!$G$7:$G$3000,'Energy balance options'!$B$7:$B$3000,HeatGen!M$2,'Energy balance options'!$A$7:$A$3000,HeatGen!$A665)</f>
        <v>0</v>
      </c>
      <c r="N665">
        <f>SUMIFS('Energy balance options'!$G$7:$G$3000,'Energy balance options'!$B$7:$B$3000,HeatGen!N$2,'Energy balance options'!$A$7:$A$3000,HeatGen!$A665)</f>
        <v>0</v>
      </c>
      <c r="O665">
        <f>SUMIFS('Energy balance options'!$G$7:$G$3000,'Energy balance options'!$B$7:$B$3000,HeatGen!O$2,'Energy balance options'!$A$7:$A$3000,HeatGen!$A665)</f>
        <v>0</v>
      </c>
      <c r="P665">
        <f>SUMIFS('Energy balance options'!$G$7:$G$3000,'Energy balance options'!$B$7:$B$3000,HeatGen!P$2,'Energy balance options'!$A$7:$A$3000,HeatGen!$A665)</f>
        <v>0</v>
      </c>
      <c r="Q665">
        <f>SUMIFS('Energy balance options'!$G$7:$G$3000,'Energy balance options'!$B$7:$B$3000,HeatGen!Q$2,'Energy balance options'!$A$7:$A$3000,HeatGen!$A665)</f>
        <v>0</v>
      </c>
      <c r="R665">
        <f>SUMIFS('Energy balance options'!$G$7:$G$3000,'Energy balance options'!$B$7:$B$3000,HeatGen!R$2,'Energy balance options'!$A$7:$A$3000,HeatGen!$A665)</f>
        <v>0</v>
      </c>
      <c r="S665">
        <f>SUMIFS('Energy balance options'!$G$7:$G$3000,'Energy balance options'!$B$7:$B$3000,HeatGen!S$2,'Energy balance options'!$A$7:$A$3000,HeatGen!$A665)</f>
        <v>0</v>
      </c>
      <c r="T665">
        <f>SUMIFS('Energy balance options'!$G$7:$G$3000,'Energy balance options'!$B$7:$B$3000,HeatGen!T$2,'Energy balance options'!$A$7:$A$3000,HeatGen!$A665)</f>
        <v>0</v>
      </c>
      <c r="U665">
        <f>SUMIFS('Energy balance options'!$G$7:$G$3000,'Energy balance options'!$B$7:$B$3000,HeatGen!U$2,'Energy balance options'!$A$7:$A$3000,HeatGen!$A665)</f>
        <v>0</v>
      </c>
      <c r="V665">
        <f>SUMIFS('Energy balance options'!$G$7:$G$3000,'Energy balance options'!$B$7:$B$3000,HeatGen!V$2,'Energy balance options'!$A$7:$A$3000,HeatGen!$A665)</f>
        <v>0</v>
      </c>
      <c r="W665">
        <f>SUMIFS('Energy balance options'!$G$7:$G$3000,'Energy balance options'!$B$7:$B$3000,HeatGen!W$2,'Energy balance options'!$A$7:$A$3000,HeatGen!$A665)</f>
        <v>0</v>
      </c>
      <c r="X665">
        <f>SUMIFS('Energy balance options'!$G$7:$G$3000,'Energy balance options'!$B$7:$B$3000,HeatGen!X$2,'Energy balance options'!$A$7:$A$3000,HeatGen!$A665)</f>
        <v>0</v>
      </c>
      <c r="Y665">
        <f t="shared" si="170"/>
        <v>0</v>
      </c>
      <c r="Z665">
        <f t="shared" si="171"/>
        <v>0</v>
      </c>
      <c r="AA665">
        <f t="shared" si="172"/>
        <v>0</v>
      </c>
      <c r="AB665">
        <f t="shared" si="173"/>
        <v>0</v>
      </c>
      <c r="AC665">
        <f t="shared" si="174"/>
        <v>0</v>
      </c>
      <c r="AD665">
        <f t="shared" si="175"/>
        <v>0</v>
      </c>
      <c r="AE665">
        <f t="shared" si="176"/>
        <v>0</v>
      </c>
      <c r="AF665">
        <f t="shared" si="177"/>
        <v>0</v>
      </c>
      <c r="AG665">
        <f t="shared" si="178"/>
        <v>0</v>
      </c>
      <c r="AH665">
        <f t="shared" si="179"/>
        <v>0</v>
      </c>
      <c r="AI665">
        <f t="shared" si="180"/>
        <v>0</v>
      </c>
      <c r="AJ665">
        <f t="shared" si="181"/>
        <v>0</v>
      </c>
      <c r="AK665">
        <f t="shared" si="182"/>
        <v>0</v>
      </c>
      <c r="AL665">
        <f t="shared" si="183"/>
        <v>0</v>
      </c>
      <c r="AM665">
        <f t="shared" si="184"/>
        <v>0</v>
      </c>
      <c r="AN665">
        <f t="shared" si="185"/>
        <v>0</v>
      </c>
      <c r="AO665">
        <f t="shared" si="186"/>
        <v>0</v>
      </c>
    </row>
    <row r="666" spans="1:41" x14ac:dyDescent="0.2">
      <c r="A666" s="9">
        <f>'Cost per option'!A674</f>
        <v>0</v>
      </c>
      <c r="B666" t="str">
        <f>_xlfn.IFNA(VLOOKUP(A666,'Energy balance options'!A$7:C$3000,3,FALSE),"")</f>
        <v/>
      </c>
      <c r="C666">
        <f>SUMIFS('Energy balance options'!$F$7:$F$3000,'Energy balance options'!$B$7:$B$3000,HeatGen!C$2,'Energy balance options'!$A$7:$A$3000,HeatGen!$A666)</f>
        <v>0</v>
      </c>
      <c r="D666">
        <f>SUMIFS('Energy balance options'!$F$7:$F$3000,'Energy balance options'!$B$7:$B$3000,HeatGen!D$2,'Energy balance options'!$A$7:$A$3000,HeatGen!$A666)</f>
        <v>0</v>
      </c>
      <c r="E666">
        <f>SUMIFS('Energy balance options'!$F$7:$F$3000,'Energy balance options'!$B$7:$B$3000,HeatGen!E$2,'Energy balance options'!$A$7:$A$3000,HeatGen!$A666)</f>
        <v>0</v>
      </c>
      <c r="F666">
        <f>SUMIFS('Energy balance options'!$F$7:$F$3000,'Energy balance options'!$B$7:$B$3000,HeatGen!F$2,'Energy balance options'!$A$7:$A$3000,HeatGen!$A666)</f>
        <v>0</v>
      </c>
      <c r="G666">
        <f>SUMIFS('Energy balance options'!$F$7:$F$3000,'Energy balance options'!$B$7:$B$3000,HeatGen!G$2,'Energy balance options'!$A$7:$A$3000,HeatGen!$A666)</f>
        <v>0</v>
      </c>
      <c r="H666">
        <f>SUMIFS('Energy balance options'!$G$7:$G$3000,'Energy balance options'!$B$7:$B$3000,HeatGen!H$2,'Energy balance options'!$A$7:$A$3000,HeatGen!$A666)</f>
        <v>0</v>
      </c>
      <c r="I666">
        <f>SUMIFS('Energy balance options'!$G$7:$G$3000,'Energy balance options'!$B$7:$B$3000,HeatGen!I$2,'Energy balance options'!$A$7:$A$3000,HeatGen!$A666)</f>
        <v>0</v>
      </c>
      <c r="J666">
        <f>SUMIFS('Energy balance options'!$G$7:$G$3000,'Energy balance options'!$B$7:$B$3000,HeatGen!J$2,'Energy balance options'!$A$7:$A$3000,HeatGen!$A666)</f>
        <v>0</v>
      </c>
      <c r="K666">
        <f>SUMIFS('Energy balance options'!$G$7:$G$3000,'Energy balance options'!$B$7:$B$3000,HeatGen!K$2,'Energy balance options'!$A$7:$A$3000,HeatGen!$A666)</f>
        <v>0</v>
      </c>
      <c r="L666">
        <f>SUMIFS('Energy balance options'!$G$7:$G$3000,'Energy balance options'!$B$7:$B$3000,HeatGen!L$2,'Energy balance options'!$A$7:$A$3000,HeatGen!$A666)</f>
        <v>0</v>
      </c>
      <c r="M666">
        <f>SUMIFS('Energy balance options'!$G$7:$G$3000,'Energy balance options'!$B$7:$B$3000,HeatGen!M$2,'Energy balance options'!$A$7:$A$3000,HeatGen!$A666)</f>
        <v>0</v>
      </c>
      <c r="N666">
        <f>SUMIFS('Energy balance options'!$G$7:$G$3000,'Energy balance options'!$B$7:$B$3000,HeatGen!N$2,'Energy balance options'!$A$7:$A$3000,HeatGen!$A666)</f>
        <v>0</v>
      </c>
      <c r="O666">
        <f>SUMIFS('Energy balance options'!$G$7:$G$3000,'Energy balance options'!$B$7:$B$3000,HeatGen!O$2,'Energy balance options'!$A$7:$A$3000,HeatGen!$A666)</f>
        <v>0</v>
      </c>
      <c r="P666">
        <f>SUMIFS('Energy balance options'!$G$7:$G$3000,'Energy balance options'!$B$7:$B$3000,HeatGen!P$2,'Energy balance options'!$A$7:$A$3000,HeatGen!$A666)</f>
        <v>0</v>
      </c>
      <c r="Q666">
        <f>SUMIFS('Energy balance options'!$G$7:$G$3000,'Energy balance options'!$B$7:$B$3000,HeatGen!Q$2,'Energy balance options'!$A$7:$A$3000,HeatGen!$A666)</f>
        <v>0</v>
      </c>
      <c r="R666">
        <f>SUMIFS('Energy balance options'!$G$7:$G$3000,'Energy balance options'!$B$7:$B$3000,HeatGen!R$2,'Energy balance options'!$A$7:$A$3000,HeatGen!$A666)</f>
        <v>0</v>
      </c>
      <c r="S666">
        <f>SUMIFS('Energy balance options'!$G$7:$G$3000,'Energy balance options'!$B$7:$B$3000,HeatGen!S$2,'Energy balance options'!$A$7:$A$3000,HeatGen!$A666)</f>
        <v>0</v>
      </c>
      <c r="T666">
        <f>SUMIFS('Energy balance options'!$G$7:$G$3000,'Energy balance options'!$B$7:$B$3000,HeatGen!T$2,'Energy balance options'!$A$7:$A$3000,HeatGen!$A666)</f>
        <v>0</v>
      </c>
      <c r="U666">
        <f>SUMIFS('Energy balance options'!$G$7:$G$3000,'Energy balance options'!$B$7:$B$3000,HeatGen!U$2,'Energy balance options'!$A$7:$A$3000,HeatGen!$A666)</f>
        <v>0</v>
      </c>
      <c r="V666">
        <f>SUMIFS('Energy balance options'!$G$7:$G$3000,'Energy balance options'!$B$7:$B$3000,HeatGen!V$2,'Energy balance options'!$A$7:$A$3000,HeatGen!$A666)</f>
        <v>0</v>
      </c>
      <c r="W666">
        <f>SUMIFS('Energy balance options'!$G$7:$G$3000,'Energy balance options'!$B$7:$B$3000,HeatGen!W$2,'Energy balance options'!$A$7:$A$3000,HeatGen!$A666)</f>
        <v>0</v>
      </c>
      <c r="X666">
        <f>SUMIFS('Energy balance options'!$G$7:$G$3000,'Energy balance options'!$B$7:$B$3000,HeatGen!X$2,'Energy balance options'!$A$7:$A$3000,HeatGen!$A666)</f>
        <v>0</v>
      </c>
      <c r="Y666">
        <f t="shared" si="170"/>
        <v>0</v>
      </c>
      <c r="Z666">
        <f t="shared" si="171"/>
        <v>0</v>
      </c>
      <c r="AA666">
        <f t="shared" si="172"/>
        <v>0</v>
      </c>
      <c r="AB666">
        <f t="shared" si="173"/>
        <v>0</v>
      </c>
      <c r="AC666">
        <f t="shared" si="174"/>
        <v>0</v>
      </c>
      <c r="AD666">
        <f t="shared" si="175"/>
        <v>0</v>
      </c>
      <c r="AE666">
        <f t="shared" si="176"/>
        <v>0</v>
      </c>
      <c r="AF666">
        <f t="shared" si="177"/>
        <v>0</v>
      </c>
      <c r="AG666">
        <f t="shared" si="178"/>
        <v>0</v>
      </c>
      <c r="AH666">
        <f t="shared" si="179"/>
        <v>0</v>
      </c>
      <c r="AI666">
        <f t="shared" si="180"/>
        <v>0</v>
      </c>
      <c r="AJ666">
        <f t="shared" si="181"/>
        <v>0</v>
      </c>
      <c r="AK666">
        <f t="shared" si="182"/>
        <v>0</v>
      </c>
      <c r="AL666">
        <f t="shared" si="183"/>
        <v>0</v>
      </c>
      <c r="AM666">
        <f t="shared" si="184"/>
        <v>0</v>
      </c>
      <c r="AN666">
        <f t="shared" si="185"/>
        <v>0</v>
      </c>
      <c r="AO666">
        <f t="shared" si="186"/>
        <v>0</v>
      </c>
    </row>
    <row r="667" spans="1:41" x14ac:dyDescent="0.2">
      <c r="A667" s="9">
        <f>'Cost per option'!A675</f>
        <v>0</v>
      </c>
      <c r="B667" t="str">
        <f>_xlfn.IFNA(VLOOKUP(A667,'Energy balance options'!A$7:C$3000,3,FALSE),"")</f>
        <v/>
      </c>
      <c r="C667">
        <f>SUMIFS('Energy balance options'!$F$7:$F$3000,'Energy balance options'!$B$7:$B$3000,HeatGen!C$2,'Energy balance options'!$A$7:$A$3000,HeatGen!$A667)</f>
        <v>0</v>
      </c>
      <c r="D667">
        <f>SUMIFS('Energy balance options'!$F$7:$F$3000,'Energy balance options'!$B$7:$B$3000,HeatGen!D$2,'Energy balance options'!$A$7:$A$3000,HeatGen!$A667)</f>
        <v>0</v>
      </c>
      <c r="E667">
        <f>SUMIFS('Energy balance options'!$F$7:$F$3000,'Energy balance options'!$B$7:$B$3000,HeatGen!E$2,'Energy balance options'!$A$7:$A$3000,HeatGen!$A667)</f>
        <v>0</v>
      </c>
      <c r="F667">
        <f>SUMIFS('Energy balance options'!$F$7:$F$3000,'Energy balance options'!$B$7:$B$3000,HeatGen!F$2,'Energy balance options'!$A$7:$A$3000,HeatGen!$A667)</f>
        <v>0</v>
      </c>
      <c r="G667">
        <f>SUMIFS('Energy balance options'!$F$7:$F$3000,'Energy balance options'!$B$7:$B$3000,HeatGen!G$2,'Energy balance options'!$A$7:$A$3000,HeatGen!$A667)</f>
        <v>0</v>
      </c>
      <c r="H667">
        <f>SUMIFS('Energy balance options'!$G$7:$G$3000,'Energy balance options'!$B$7:$B$3000,HeatGen!H$2,'Energy balance options'!$A$7:$A$3000,HeatGen!$A667)</f>
        <v>0</v>
      </c>
      <c r="I667">
        <f>SUMIFS('Energy balance options'!$G$7:$G$3000,'Energy balance options'!$B$7:$B$3000,HeatGen!I$2,'Energy balance options'!$A$7:$A$3000,HeatGen!$A667)</f>
        <v>0</v>
      </c>
      <c r="J667">
        <f>SUMIFS('Energy balance options'!$G$7:$G$3000,'Energy balance options'!$B$7:$B$3000,HeatGen!J$2,'Energy balance options'!$A$7:$A$3000,HeatGen!$A667)</f>
        <v>0</v>
      </c>
      <c r="K667">
        <f>SUMIFS('Energy balance options'!$G$7:$G$3000,'Energy balance options'!$B$7:$B$3000,HeatGen!K$2,'Energy balance options'!$A$7:$A$3000,HeatGen!$A667)</f>
        <v>0</v>
      </c>
      <c r="L667">
        <f>SUMIFS('Energy balance options'!$G$7:$G$3000,'Energy balance options'!$B$7:$B$3000,HeatGen!L$2,'Energy balance options'!$A$7:$A$3000,HeatGen!$A667)</f>
        <v>0</v>
      </c>
      <c r="M667">
        <f>SUMIFS('Energy balance options'!$G$7:$G$3000,'Energy balance options'!$B$7:$B$3000,HeatGen!M$2,'Energy balance options'!$A$7:$A$3000,HeatGen!$A667)</f>
        <v>0</v>
      </c>
      <c r="N667">
        <f>SUMIFS('Energy balance options'!$G$7:$G$3000,'Energy balance options'!$B$7:$B$3000,HeatGen!N$2,'Energy balance options'!$A$7:$A$3000,HeatGen!$A667)</f>
        <v>0</v>
      </c>
      <c r="O667">
        <f>SUMIFS('Energy balance options'!$G$7:$G$3000,'Energy balance options'!$B$7:$B$3000,HeatGen!O$2,'Energy balance options'!$A$7:$A$3000,HeatGen!$A667)</f>
        <v>0</v>
      </c>
      <c r="P667">
        <f>SUMIFS('Energy balance options'!$G$7:$G$3000,'Energy balance options'!$B$7:$B$3000,HeatGen!P$2,'Energy balance options'!$A$7:$A$3000,HeatGen!$A667)</f>
        <v>0</v>
      </c>
      <c r="Q667">
        <f>SUMIFS('Energy balance options'!$G$7:$G$3000,'Energy balance options'!$B$7:$B$3000,HeatGen!Q$2,'Energy balance options'!$A$7:$A$3000,HeatGen!$A667)</f>
        <v>0</v>
      </c>
      <c r="R667">
        <f>SUMIFS('Energy balance options'!$G$7:$G$3000,'Energy balance options'!$B$7:$B$3000,HeatGen!R$2,'Energy balance options'!$A$7:$A$3000,HeatGen!$A667)</f>
        <v>0</v>
      </c>
      <c r="S667">
        <f>SUMIFS('Energy balance options'!$G$7:$G$3000,'Energy balance options'!$B$7:$B$3000,HeatGen!S$2,'Energy balance options'!$A$7:$A$3000,HeatGen!$A667)</f>
        <v>0</v>
      </c>
      <c r="T667">
        <f>SUMIFS('Energy balance options'!$G$7:$G$3000,'Energy balance options'!$B$7:$B$3000,HeatGen!T$2,'Energy balance options'!$A$7:$A$3000,HeatGen!$A667)</f>
        <v>0</v>
      </c>
      <c r="U667">
        <f>SUMIFS('Energy balance options'!$G$7:$G$3000,'Energy balance options'!$B$7:$B$3000,HeatGen!U$2,'Energy balance options'!$A$7:$A$3000,HeatGen!$A667)</f>
        <v>0</v>
      </c>
      <c r="V667">
        <f>SUMIFS('Energy balance options'!$G$7:$G$3000,'Energy balance options'!$B$7:$B$3000,HeatGen!V$2,'Energy balance options'!$A$7:$A$3000,HeatGen!$A667)</f>
        <v>0</v>
      </c>
      <c r="W667">
        <f>SUMIFS('Energy balance options'!$G$7:$G$3000,'Energy balance options'!$B$7:$B$3000,HeatGen!W$2,'Energy balance options'!$A$7:$A$3000,HeatGen!$A667)</f>
        <v>0</v>
      </c>
      <c r="X667">
        <f>SUMIFS('Energy balance options'!$G$7:$G$3000,'Energy balance options'!$B$7:$B$3000,HeatGen!X$2,'Energy balance options'!$A$7:$A$3000,HeatGen!$A667)</f>
        <v>0</v>
      </c>
      <c r="Y667">
        <f t="shared" si="170"/>
        <v>0</v>
      </c>
      <c r="Z667">
        <f t="shared" si="171"/>
        <v>0</v>
      </c>
      <c r="AA667">
        <f t="shared" si="172"/>
        <v>0</v>
      </c>
      <c r="AB667">
        <f t="shared" si="173"/>
        <v>0</v>
      </c>
      <c r="AC667">
        <f t="shared" si="174"/>
        <v>0</v>
      </c>
      <c r="AD667">
        <f t="shared" si="175"/>
        <v>0</v>
      </c>
      <c r="AE667">
        <f t="shared" si="176"/>
        <v>0</v>
      </c>
      <c r="AF667">
        <f t="shared" si="177"/>
        <v>0</v>
      </c>
      <c r="AG667">
        <f t="shared" si="178"/>
        <v>0</v>
      </c>
      <c r="AH667">
        <f t="shared" si="179"/>
        <v>0</v>
      </c>
      <c r="AI667">
        <f t="shared" si="180"/>
        <v>0</v>
      </c>
      <c r="AJ667">
        <f t="shared" si="181"/>
        <v>0</v>
      </c>
      <c r="AK667">
        <f t="shared" si="182"/>
        <v>0</v>
      </c>
      <c r="AL667">
        <f t="shared" si="183"/>
        <v>0</v>
      </c>
      <c r="AM667">
        <f t="shared" si="184"/>
        <v>0</v>
      </c>
      <c r="AN667">
        <f t="shared" si="185"/>
        <v>0</v>
      </c>
      <c r="AO667">
        <f t="shared" si="186"/>
        <v>0</v>
      </c>
    </row>
    <row r="668" spans="1:41" x14ac:dyDescent="0.2">
      <c r="A668" s="9">
        <f>'Cost per option'!A676</f>
        <v>0</v>
      </c>
      <c r="B668" t="str">
        <f>_xlfn.IFNA(VLOOKUP(A668,'Energy balance options'!A$7:C$3000,3,FALSE),"")</f>
        <v/>
      </c>
      <c r="C668">
        <f>SUMIFS('Energy balance options'!$F$7:$F$3000,'Energy balance options'!$B$7:$B$3000,HeatGen!C$2,'Energy balance options'!$A$7:$A$3000,HeatGen!$A668)</f>
        <v>0</v>
      </c>
      <c r="D668">
        <f>SUMIFS('Energy balance options'!$F$7:$F$3000,'Energy balance options'!$B$7:$B$3000,HeatGen!D$2,'Energy balance options'!$A$7:$A$3000,HeatGen!$A668)</f>
        <v>0</v>
      </c>
      <c r="E668">
        <f>SUMIFS('Energy balance options'!$F$7:$F$3000,'Energy balance options'!$B$7:$B$3000,HeatGen!E$2,'Energy balance options'!$A$7:$A$3000,HeatGen!$A668)</f>
        <v>0</v>
      </c>
      <c r="F668">
        <f>SUMIFS('Energy balance options'!$F$7:$F$3000,'Energy balance options'!$B$7:$B$3000,HeatGen!F$2,'Energy balance options'!$A$7:$A$3000,HeatGen!$A668)</f>
        <v>0</v>
      </c>
      <c r="G668">
        <f>SUMIFS('Energy balance options'!$F$7:$F$3000,'Energy balance options'!$B$7:$B$3000,HeatGen!G$2,'Energy balance options'!$A$7:$A$3000,HeatGen!$A668)</f>
        <v>0</v>
      </c>
      <c r="H668">
        <f>SUMIFS('Energy balance options'!$G$7:$G$3000,'Energy balance options'!$B$7:$B$3000,HeatGen!H$2,'Energy balance options'!$A$7:$A$3000,HeatGen!$A668)</f>
        <v>0</v>
      </c>
      <c r="I668">
        <f>SUMIFS('Energy balance options'!$G$7:$G$3000,'Energy balance options'!$B$7:$B$3000,HeatGen!I$2,'Energy balance options'!$A$7:$A$3000,HeatGen!$A668)</f>
        <v>0</v>
      </c>
      <c r="J668">
        <f>SUMIFS('Energy balance options'!$G$7:$G$3000,'Energy balance options'!$B$7:$B$3000,HeatGen!J$2,'Energy balance options'!$A$7:$A$3000,HeatGen!$A668)</f>
        <v>0</v>
      </c>
      <c r="K668">
        <f>SUMIFS('Energy balance options'!$G$7:$G$3000,'Energy balance options'!$B$7:$B$3000,HeatGen!K$2,'Energy balance options'!$A$7:$A$3000,HeatGen!$A668)</f>
        <v>0</v>
      </c>
      <c r="L668">
        <f>SUMIFS('Energy balance options'!$G$7:$G$3000,'Energy balance options'!$B$7:$B$3000,HeatGen!L$2,'Energy balance options'!$A$7:$A$3000,HeatGen!$A668)</f>
        <v>0</v>
      </c>
      <c r="M668">
        <f>SUMIFS('Energy balance options'!$G$7:$G$3000,'Energy balance options'!$B$7:$B$3000,HeatGen!M$2,'Energy balance options'!$A$7:$A$3000,HeatGen!$A668)</f>
        <v>0</v>
      </c>
      <c r="N668">
        <f>SUMIFS('Energy balance options'!$G$7:$G$3000,'Energy balance options'!$B$7:$B$3000,HeatGen!N$2,'Energy balance options'!$A$7:$A$3000,HeatGen!$A668)</f>
        <v>0</v>
      </c>
      <c r="O668">
        <f>SUMIFS('Energy balance options'!$G$7:$G$3000,'Energy balance options'!$B$7:$B$3000,HeatGen!O$2,'Energy balance options'!$A$7:$A$3000,HeatGen!$A668)</f>
        <v>0</v>
      </c>
      <c r="P668">
        <f>SUMIFS('Energy balance options'!$G$7:$G$3000,'Energy balance options'!$B$7:$B$3000,HeatGen!P$2,'Energy balance options'!$A$7:$A$3000,HeatGen!$A668)</f>
        <v>0</v>
      </c>
      <c r="Q668">
        <f>SUMIFS('Energy balance options'!$G$7:$G$3000,'Energy balance options'!$B$7:$B$3000,HeatGen!Q$2,'Energy balance options'!$A$7:$A$3000,HeatGen!$A668)</f>
        <v>0</v>
      </c>
      <c r="R668">
        <f>SUMIFS('Energy balance options'!$G$7:$G$3000,'Energy balance options'!$B$7:$B$3000,HeatGen!R$2,'Energy balance options'!$A$7:$A$3000,HeatGen!$A668)</f>
        <v>0</v>
      </c>
      <c r="S668">
        <f>SUMIFS('Energy balance options'!$G$7:$G$3000,'Energy balance options'!$B$7:$B$3000,HeatGen!S$2,'Energy balance options'!$A$7:$A$3000,HeatGen!$A668)</f>
        <v>0</v>
      </c>
      <c r="T668">
        <f>SUMIFS('Energy balance options'!$G$7:$G$3000,'Energy balance options'!$B$7:$B$3000,HeatGen!T$2,'Energy balance options'!$A$7:$A$3000,HeatGen!$A668)</f>
        <v>0</v>
      </c>
      <c r="U668">
        <f>SUMIFS('Energy balance options'!$G$7:$G$3000,'Energy balance options'!$B$7:$B$3000,HeatGen!U$2,'Energy balance options'!$A$7:$A$3000,HeatGen!$A668)</f>
        <v>0</v>
      </c>
      <c r="V668">
        <f>SUMIFS('Energy balance options'!$G$7:$G$3000,'Energy balance options'!$B$7:$B$3000,HeatGen!V$2,'Energy balance options'!$A$7:$A$3000,HeatGen!$A668)</f>
        <v>0</v>
      </c>
      <c r="W668">
        <f>SUMIFS('Energy balance options'!$G$7:$G$3000,'Energy balance options'!$B$7:$B$3000,HeatGen!W$2,'Energy balance options'!$A$7:$A$3000,HeatGen!$A668)</f>
        <v>0</v>
      </c>
      <c r="X668">
        <f>SUMIFS('Energy balance options'!$G$7:$G$3000,'Energy balance options'!$B$7:$B$3000,HeatGen!X$2,'Energy balance options'!$A$7:$A$3000,HeatGen!$A668)</f>
        <v>0</v>
      </c>
      <c r="Y668">
        <f t="shared" si="170"/>
        <v>0</v>
      </c>
      <c r="Z668">
        <f t="shared" si="171"/>
        <v>0</v>
      </c>
      <c r="AA668">
        <f t="shared" si="172"/>
        <v>0</v>
      </c>
      <c r="AB668">
        <f t="shared" si="173"/>
        <v>0</v>
      </c>
      <c r="AC668">
        <f t="shared" si="174"/>
        <v>0</v>
      </c>
      <c r="AD668">
        <f t="shared" si="175"/>
        <v>0</v>
      </c>
      <c r="AE668">
        <f t="shared" si="176"/>
        <v>0</v>
      </c>
      <c r="AF668">
        <f t="shared" si="177"/>
        <v>0</v>
      </c>
      <c r="AG668">
        <f t="shared" si="178"/>
        <v>0</v>
      </c>
      <c r="AH668">
        <f t="shared" si="179"/>
        <v>0</v>
      </c>
      <c r="AI668">
        <f t="shared" si="180"/>
        <v>0</v>
      </c>
      <c r="AJ668">
        <f t="shared" si="181"/>
        <v>0</v>
      </c>
      <c r="AK668">
        <f t="shared" si="182"/>
        <v>0</v>
      </c>
      <c r="AL668">
        <f t="shared" si="183"/>
        <v>0</v>
      </c>
      <c r="AM668">
        <f t="shared" si="184"/>
        <v>0</v>
      </c>
      <c r="AN668">
        <f t="shared" si="185"/>
        <v>0</v>
      </c>
      <c r="AO668">
        <f t="shared" si="186"/>
        <v>0</v>
      </c>
    </row>
    <row r="669" spans="1:41" x14ac:dyDescent="0.2">
      <c r="A669" s="9">
        <f>'Cost per option'!A677</f>
        <v>0</v>
      </c>
      <c r="B669" t="str">
        <f>_xlfn.IFNA(VLOOKUP(A669,'Energy balance options'!A$7:C$3000,3,FALSE),"")</f>
        <v/>
      </c>
      <c r="C669">
        <f>SUMIFS('Energy balance options'!$F$7:$F$3000,'Energy balance options'!$B$7:$B$3000,HeatGen!C$2,'Energy balance options'!$A$7:$A$3000,HeatGen!$A669)</f>
        <v>0</v>
      </c>
      <c r="D669">
        <f>SUMIFS('Energy balance options'!$F$7:$F$3000,'Energy balance options'!$B$7:$B$3000,HeatGen!D$2,'Energy balance options'!$A$7:$A$3000,HeatGen!$A669)</f>
        <v>0</v>
      </c>
      <c r="E669">
        <f>SUMIFS('Energy balance options'!$F$7:$F$3000,'Energy balance options'!$B$7:$B$3000,HeatGen!E$2,'Energy balance options'!$A$7:$A$3000,HeatGen!$A669)</f>
        <v>0</v>
      </c>
      <c r="F669">
        <f>SUMIFS('Energy balance options'!$F$7:$F$3000,'Energy balance options'!$B$7:$B$3000,HeatGen!F$2,'Energy balance options'!$A$7:$A$3000,HeatGen!$A669)</f>
        <v>0</v>
      </c>
      <c r="G669">
        <f>SUMIFS('Energy balance options'!$F$7:$F$3000,'Energy balance options'!$B$7:$B$3000,HeatGen!G$2,'Energy balance options'!$A$7:$A$3000,HeatGen!$A669)</f>
        <v>0</v>
      </c>
      <c r="H669">
        <f>SUMIFS('Energy balance options'!$G$7:$G$3000,'Energy balance options'!$B$7:$B$3000,HeatGen!H$2,'Energy balance options'!$A$7:$A$3000,HeatGen!$A669)</f>
        <v>0</v>
      </c>
      <c r="I669">
        <f>SUMIFS('Energy balance options'!$G$7:$G$3000,'Energy balance options'!$B$7:$B$3000,HeatGen!I$2,'Energy balance options'!$A$7:$A$3000,HeatGen!$A669)</f>
        <v>0</v>
      </c>
      <c r="J669">
        <f>SUMIFS('Energy balance options'!$G$7:$G$3000,'Energy balance options'!$B$7:$B$3000,HeatGen!J$2,'Energy balance options'!$A$7:$A$3000,HeatGen!$A669)</f>
        <v>0</v>
      </c>
      <c r="K669">
        <f>SUMIFS('Energy balance options'!$G$7:$G$3000,'Energy balance options'!$B$7:$B$3000,HeatGen!K$2,'Energy balance options'!$A$7:$A$3000,HeatGen!$A669)</f>
        <v>0</v>
      </c>
      <c r="L669">
        <f>SUMIFS('Energy balance options'!$G$7:$G$3000,'Energy balance options'!$B$7:$B$3000,HeatGen!L$2,'Energy balance options'!$A$7:$A$3000,HeatGen!$A669)</f>
        <v>0</v>
      </c>
      <c r="M669">
        <f>SUMIFS('Energy balance options'!$G$7:$G$3000,'Energy balance options'!$B$7:$B$3000,HeatGen!M$2,'Energy balance options'!$A$7:$A$3000,HeatGen!$A669)</f>
        <v>0</v>
      </c>
      <c r="N669">
        <f>SUMIFS('Energy balance options'!$G$7:$G$3000,'Energy balance options'!$B$7:$B$3000,HeatGen!N$2,'Energy balance options'!$A$7:$A$3000,HeatGen!$A669)</f>
        <v>0</v>
      </c>
      <c r="O669">
        <f>SUMIFS('Energy balance options'!$G$7:$G$3000,'Energy balance options'!$B$7:$B$3000,HeatGen!O$2,'Energy balance options'!$A$7:$A$3000,HeatGen!$A669)</f>
        <v>0</v>
      </c>
      <c r="P669">
        <f>SUMIFS('Energy balance options'!$G$7:$G$3000,'Energy balance options'!$B$7:$B$3000,HeatGen!P$2,'Energy balance options'!$A$7:$A$3000,HeatGen!$A669)</f>
        <v>0</v>
      </c>
      <c r="Q669">
        <f>SUMIFS('Energy balance options'!$G$7:$G$3000,'Energy balance options'!$B$7:$B$3000,HeatGen!Q$2,'Energy balance options'!$A$7:$A$3000,HeatGen!$A669)</f>
        <v>0</v>
      </c>
      <c r="R669">
        <f>SUMIFS('Energy balance options'!$G$7:$G$3000,'Energy balance options'!$B$7:$B$3000,HeatGen!R$2,'Energy balance options'!$A$7:$A$3000,HeatGen!$A669)</f>
        <v>0</v>
      </c>
      <c r="S669">
        <f>SUMIFS('Energy balance options'!$G$7:$G$3000,'Energy balance options'!$B$7:$B$3000,HeatGen!S$2,'Energy balance options'!$A$7:$A$3000,HeatGen!$A669)</f>
        <v>0</v>
      </c>
      <c r="T669">
        <f>SUMIFS('Energy balance options'!$G$7:$G$3000,'Energy balance options'!$B$7:$B$3000,HeatGen!T$2,'Energy balance options'!$A$7:$A$3000,HeatGen!$A669)</f>
        <v>0</v>
      </c>
      <c r="U669">
        <f>SUMIFS('Energy balance options'!$G$7:$G$3000,'Energy balance options'!$B$7:$B$3000,HeatGen!U$2,'Energy balance options'!$A$7:$A$3000,HeatGen!$A669)</f>
        <v>0</v>
      </c>
      <c r="V669">
        <f>SUMIFS('Energy balance options'!$G$7:$G$3000,'Energy balance options'!$B$7:$B$3000,HeatGen!V$2,'Energy balance options'!$A$7:$A$3000,HeatGen!$A669)</f>
        <v>0</v>
      </c>
      <c r="W669">
        <f>SUMIFS('Energy balance options'!$G$7:$G$3000,'Energy balance options'!$B$7:$B$3000,HeatGen!W$2,'Energy balance options'!$A$7:$A$3000,HeatGen!$A669)</f>
        <v>0</v>
      </c>
      <c r="X669">
        <f>SUMIFS('Energy balance options'!$G$7:$G$3000,'Energy balance options'!$B$7:$B$3000,HeatGen!X$2,'Energy balance options'!$A$7:$A$3000,HeatGen!$A669)</f>
        <v>0</v>
      </c>
      <c r="Y669">
        <f t="shared" si="170"/>
        <v>0</v>
      </c>
      <c r="Z669">
        <f t="shared" si="171"/>
        <v>0</v>
      </c>
      <c r="AA669">
        <f t="shared" si="172"/>
        <v>0</v>
      </c>
      <c r="AB669">
        <f t="shared" si="173"/>
        <v>0</v>
      </c>
      <c r="AC669">
        <f t="shared" si="174"/>
        <v>0</v>
      </c>
      <c r="AD669">
        <f t="shared" si="175"/>
        <v>0</v>
      </c>
      <c r="AE669">
        <f t="shared" si="176"/>
        <v>0</v>
      </c>
      <c r="AF669">
        <f t="shared" si="177"/>
        <v>0</v>
      </c>
      <c r="AG669">
        <f t="shared" si="178"/>
        <v>0</v>
      </c>
      <c r="AH669">
        <f t="shared" si="179"/>
        <v>0</v>
      </c>
      <c r="AI669">
        <f t="shared" si="180"/>
        <v>0</v>
      </c>
      <c r="AJ669">
        <f t="shared" si="181"/>
        <v>0</v>
      </c>
      <c r="AK669">
        <f t="shared" si="182"/>
        <v>0</v>
      </c>
      <c r="AL669">
        <f t="shared" si="183"/>
        <v>0</v>
      </c>
      <c r="AM669">
        <f t="shared" si="184"/>
        <v>0</v>
      </c>
      <c r="AN669">
        <f t="shared" si="185"/>
        <v>0</v>
      </c>
      <c r="AO669">
        <f t="shared" si="186"/>
        <v>0</v>
      </c>
    </row>
    <row r="670" spans="1:41" x14ac:dyDescent="0.2">
      <c r="A670" s="9">
        <f>'Cost per option'!A678</f>
        <v>0</v>
      </c>
      <c r="B670" t="str">
        <f>_xlfn.IFNA(VLOOKUP(A670,'Energy balance options'!A$7:C$3000,3,FALSE),"")</f>
        <v/>
      </c>
      <c r="C670">
        <f>SUMIFS('Energy balance options'!$F$7:$F$3000,'Energy balance options'!$B$7:$B$3000,HeatGen!C$2,'Energy balance options'!$A$7:$A$3000,HeatGen!$A670)</f>
        <v>0</v>
      </c>
      <c r="D670">
        <f>SUMIFS('Energy balance options'!$F$7:$F$3000,'Energy balance options'!$B$7:$B$3000,HeatGen!D$2,'Energy balance options'!$A$7:$A$3000,HeatGen!$A670)</f>
        <v>0</v>
      </c>
      <c r="E670">
        <f>SUMIFS('Energy balance options'!$F$7:$F$3000,'Energy balance options'!$B$7:$B$3000,HeatGen!E$2,'Energy balance options'!$A$7:$A$3000,HeatGen!$A670)</f>
        <v>0</v>
      </c>
      <c r="F670">
        <f>SUMIFS('Energy balance options'!$F$7:$F$3000,'Energy balance options'!$B$7:$B$3000,HeatGen!F$2,'Energy balance options'!$A$7:$A$3000,HeatGen!$A670)</f>
        <v>0</v>
      </c>
      <c r="G670">
        <f>SUMIFS('Energy balance options'!$F$7:$F$3000,'Energy balance options'!$B$7:$B$3000,HeatGen!G$2,'Energy balance options'!$A$7:$A$3000,HeatGen!$A670)</f>
        <v>0</v>
      </c>
      <c r="H670">
        <f>SUMIFS('Energy balance options'!$G$7:$G$3000,'Energy balance options'!$B$7:$B$3000,HeatGen!H$2,'Energy balance options'!$A$7:$A$3000,HeatGen!$A670)</f>
        <v>0</v>
      </c>
      <c r="I670">
        <f>SUMIFS('Energy balance options'!$G$7:$G$3000,'Energy balance options'!$B$7:$B$3000,HeatGen!I$2,'Energy balance options'!$A$7:$A$3000,HeatGen!$A670)</f>
        <v>0</v>
      </c>
      <c r="J670">
        <f>SUMIFS('Energy balance options'!$G$7:$G$3000,'Energy balance options'!$B$7:$B$3000,HeatGen!J$2,'Energy balance options'!$A$7:$A$3000,HeatGen!$A670)</f>
        <v>0</v>
      </c>
      <c r="K670">
        <f>SUMIFS('Energy balance options'!$G$7:$G$3000,'Energy balance options'!$B$7:$B$3000,HeatGen!K$2,'Energy balance options'!$A$7:$A$3000,HeatGen!$A670)</f>
        <v>0</v>
      </c>
      <c r="L670">
        <f>SUMIFS('Energy balance options'!$G$7:$G$3000,'Energy balance options'!$B$7:$B$3000,HeatGen!L$2,'Energy balance options'!$A$7:$A$3000,HeatGen!$A670)</f>
        <v>0</v>
      </c>
      <c r="M670">
        <f>SUMIFS('Energy balance options'!$G$7:$G$3000,'Energy balance options'!$B$7:$B$3000,HeatGen!M$2,'Energy balance options'!$A$7:$A$3000,HeatGen!$A670)</f>
        <v>0</v>
      </c>
      <c r="N670">
        <f>SUMIFS('Energy balance options'!$G$7:$G$3000,'Energy balance options'!$B$7:$B$3000,HeatGen!N$2,'Energy balance options'!$A$7:$A$3000,HeatGen!$A670)</f>
        <v>0</v>
      </c>
      <c r="O670">
        <f>SUMIFS('Energy balance options'!$G$7:$G$3000,'Energy balance options'!$B$7:$B$3000,HeatGen!O$2,'Energy balance options'!$A$7:$A$3000,HeatGen!$A670)</f>
        <v>0</v>
      </c>
      <c r="P670">
        <f>SUMIFS('Energy balance options'!$G$7:$G$3000,'Energy balance options'!$B$7:$B$3000,HeatGen!P$2,'Energy balance options'!$A$7:$A$3000,HeatGen!$A670)</f>
        <v>0</v>
      </c>
      <c r="Q670">
        <f>SUMIFS('Energy balance options'!$G$7:$G$3000,'Energy balance options'!$B$7:$B$3000,HeatGen!Q$2,'Energy balance options'!$A$7:$A$3000,HeatGen!$A670)</f>
        <v>0</v>
      </c>
      <c r="R670">
        <f>SUMIFS('Energy balance options'!$G$7:$G$3000,'Energy balance options'!$B$7:$B$3000,HeatGen!R$2,'Energy balance options'!$A$7:$A$3000,HeatGen!$A670)</f>
        <v>0</v>
      </c>
      <c r="S670">
        <f>SUMIFS('Energy balance options'!$G$7:$G$3000,'Energy balance options'!$B$7:$B$3000,HeatGen!S$2,'Energy balance options'!$A$7:$A$3000,HeatGen!$A670)</f>
        <v>0</v>
      </c>
      <c r="T670">
        <f>SUMIFS('Energy balance options'!$G$7:$G$3000,'Energy balance options'!$B$7:$B$3000,HeatGen!T$2,'Energy balance options'!$A$7:$A$3000,HeatGen!$A670)</f>
        <v>0</v>
      </c>
      <c r="U670">
        <f>SUMIFS('Energy balance options'!$G$7:$G$3000,'Energy balance options'!$B$7:$B$3000,HeatGen!U$2,'Energy balance options'!$A$7:$A$3000,HeatGen!$A670)</f>
        <v>0</v>
      </c>
      <c r="V670">
        <f>SUMIFS('Energy balance options'!$G$7:$G$3000,'Energy balance options'!$B$7:$B$3000,HeatGen!V$2,'Energy balance options'!$A$7:$A$3000,HeatGen!$A670)</f>
        <v>0</v>
      </c>
      <c r="W670">
        <f>SUMIFS('Energy balance options'!$G$7:$G$3000,'Energy balance options'!$B$7:$B$3000,HeatGen!W$2,'Energy balance options'!$A$7:$A$3000,HeatGen!$A670)</f>
        <v>0</v>
      </c>
      <c r="X670">
        <f>SUMIFS('Energy balance options'!$G$7:$G$3000,'Energy balance options'!$B$7:$B$3000,HeatGen!X$2,'Energy balance options'!$A$7:$A$3000,HeatGen!$A670)</f>
        <v>0</v>
      </c>
      <c r="Y670">
        <f t="shared" si="170"/>
        <v>0</v>
      </c>
      <c r="Z670">
        <f t="shared" si="171"/>
        <v>0</v>
      </c>
      <c r="AA670">
        <f t="shared" si="172"/>
        <v>0</v>
      </c>
      <c r="AB670">
        <f t="shared" si="173"/>
        <v>0</v>
      </c>
      <c r="AC670">
        <f t="shared" si="174"/>
        <v>0</v>
      </c>
      <c r="AD670">
        <f t="shared" si="175"/>
        <v>0</v>
      </c>
      <c r="AE670">
        <f t="shared" si="176"/>
        <v>0</v>
      </c>
      <c r="AF670">
        <f t="shared" si="177"/>
        <v>0</v>
      </c>
      <c r="AG670">
        <f t="shared" si="178"/>
        <v>0</v>
      </c>
      <c r="AH670">
        <f t="shared" si="179"/>
        <v>0</v>
      </c>
      <c r="AI670">
        <f t="shared" si="180"/>
        <v>0</v>
      </c>
      <c r="AJ670">
        <f t="shared" si="181"/>
        <v>0</v>
      </c>
      <c r="AK670">
        <f t="shared" si="182"/>
        <v>0</v>
      </c>
      <c r="AL670">
        <f t="shared" si="183"/>
        <v>0</v>
      </c>
      <c r="AM670">
        <f t="shared" si="184"/>
        <v>0</v>
      </c>
      <c r="AN670">
        <f t="shared" si="185"/>
        <v>0</v>
      </c>
      <c r="AO670">
        <f t="shared" si="186"/>
        <v>0</v>
      </c>
    </row>
    <row r="671" spans="1:41" x14ac:dyDescent="0.2">
      <c r="A671" s="9">
        <f>'Cost per option'!A679</f>
        <v>0</v>
      </c>
      <c r="B671" t="str">
        <f>_xlfn.IFNA(VLOOKUP(A671,'Energy balance options'!A$7:C$3000,3,FALSE),"")</f>
        <v/>
      </c>
      <c r="C671">
        <f>SUMIFS('Energy balance options'!$F$7:$F$3000,'Energy balance options'!$B$7:$B$3000,HeatGen!C$2,'Energy balance options'!$A$7:$A$3000,HeatGen!$A671)</f>
        <v>0</v>
      </c>
      <c r="D671">
        <f>SUMIFS('Energy balance options'!$F$7:$F$3000,'Energy balance options'!$B$7:$B$3000,HeatGen!D$2,'Energy balance options'!$A$7:$A$3000,HeatGen!$A671)</f>
        <v>0</v>
      </c>
      <c r="E671">
        <f>SUMIFS('Energy balance options'!$F$7:$F$3000,'Energy balance options'!$B$7:$B$3000,HeatGen!E$2,'Energy balance options'!$A$7:$A$3000,HeatGen!$A671)</f>
        <v>0</v>
      </c>
      <c r="F671">
        <f>SUMIFS('Energy balance options'!$F$7:$F$3000,'Energy balance options'!$B$7:$B$3000,HeatGen!F$2,'Energy balance options'!$A$7:$A$3000,HeatGen!$A671)</f>
        <v>0</v>
      </c>
      <c r="G671">
        <f>SUMIFS('Energy balance options'!$F$7:$F$3000,'Energy balance options'!$B$7:$B$3000,HeatGen!G$2,'Energy balance options'!$A$7:$A$3000,HeatGen!$A671)</f>
        <v>0</v>
      </c>
      <c r="H671">
        <f>SUMIFS('Energy balance options'!$G$7:$G$3000,'Energy balance options'!$B$7:$B$3000,HeatGen!H$2,'Energy balance options'!$A$7:$A$3000,HeatGen!$A671)</f>
        <v>0</v>
      </c>
      <c r="I671">
        <f>SUMIFS('Energy balance options'!$G$7:$G$3000,'Energy balance options'!$B$7:$B$3000,HeatGen!I$2,'Energy balance options'!$A$7:$A$3000,HeatGen!$A671)</f>
        <v>0</v>
      </c>
      <c r="J671">
        <f>SUMIFS('Energy balance options'!$G$7:$G$3000,'Energy balance options'!$B$7:$B$3000,HeatGen!J$2,'Energy balance options'!$A$7:$A$3000,HeatGen!$A671)</f>
        <v>0</v>
      </c>
      <c r="K671">
        <f>SUMIFS('Energy balance options'!$G$7:$G$3000,'Energy balance options'!$B$7:$B$3000,HeatGen!K$2,'Energy balance options'!$A$7:$A$3000,HeatGen!$A671)</f>
        <v>0</v>
      </c>
      <c r="L671">
        <f>SUMIFS('Energy balance options'!$G$7:$G$3000,'Energy balance options'!$B$7:$B$3000,HeatGen!L$2,'Energy balance options'!$A$7:$A$3000,HeatGen!$A671)</f>
        <v>0</v>
      </c>
      <c r="M671">
        <f>SUMIFS('Energy balance options'!$G$7:$G$3000,'Energy balance options'!$B$7:$B$3000,HeatGen!M$2,'Energy balance options'!$A$7:$A$3000,HeatGen!$A671)</f>
        <v>0</v>
      </c>
      <c r="N671">
        <f>SUMIFS('Energy balance options'!$G$7:$G$3000,'Energy balance options'!$B$7:$B$3000,HeatGen!N$2,'Energy balance options'!$A$7:$A$3000,HeatGen!$A671)</f>
        <v>0</v>
      </c>
      <c r="O671">
        <f>SUMIFS('Energy balance options'!$G$7:$G$3000,'Energy balance options'!$B$7:$B$3000,HeatGen!O$2,'Energy balance options'!$A$7:$A$3000,HeatGen!$A671)</f>
        <v>0</v>
      </c>
      <c r="P671">
        <f>SUMIFS('Energy balance options'!$G$7:$G$3000,'Energy balance options'!$B$7:$B$3000,HeatGen!P$2,'Energy balance options'!$A$7:$A$3000,HeatGen!$A671)</f>
        <v>0</v>
      </c>
      <c r="Q671">
        <f>SUMIFS('Energy balance options'!$G$7:$G$3000,'Energy balance options'!$B$7:$B$3000,HeatGen!Q$2,'Energy balance options'!$A$7:$A$3000,HeatGen!$A671)</f>
        <v>0</v>
      </c>
      <c r="R671">
        <f>SUMIFS('Energy balance options'!$G$7:$G$3000,'Energy balance options'!$B$7:$B$3000,HeatGen!R$2,'Energy balance options'!$A$7:$A$3000,HeatGen!$A671)</f>
        <v>0</v>
      </c>
      <c r="S671">
        <f>SUMIFS('Energy balance options'!$G$7:$G$3000,'Energy balance options'!$B$7:$B$3000,HeatGen!S$2,'Energy balance options'!$A$7:$A$3000,HeatGen!$A671)</f>
        <v>0</v>
      </c>
      <c r="T671">
        <f>SUMIFS('Energy balance options'!$G$7:$G$3000,'Energy balance options'!$B$7:$B$3000,HeatGen!T$2,'Energy balance options'!$A$7:$A$3000,HeatGen!$A671)</f>
        <v>0</v>
      </c>
      <c r="U671">
        <f>SUMIFS('Energy balance options'!$G$7:$G$3000,'Energy balance options'!$B$7:$B$3000,HeatGen!U$2,'Energy balance options'!$A$7:$A$3000,HeatGen!$A671)</f>
        <v>0</v>
      </c>
      <c r="V671">
        <f>SUMIFS('Energy balance options'!$G$7:$G$3000,'Energy balance options'!$B$7:$B$3000,HeatGen!V$2,'Energy balance options'!$A$7:$A$3000,HeatGen!$A671)</f>
        <v>0</v>
      </c>
      <c r="W671">
        <f>SUMIFS('Energy balance options'!$G$7:$G$3000,'Energy balance options'!$B$7:$B$3000,HeatGen!W$2,'Energy balance options'!$A$7:$A$3000,HeatGen!$A671)</f>
        <v>0</v>
      </c>
      <c r="X671">
        <f>SUMIFS('Energy balance options'!$G$7:$G$3000,'Energy balance options'!$B$7:$B$3000,HeatGen!X$2,'Energy balance options'!$A$7:$A$3000,HeatGen!$A671)</f>
        <v>0</v>
      </c>
      <c r="Y671">
        <f t="shared" si="170"/>
        <v>0</v>
      </c>
      <c r="Z671">
        <f t="shared" si="171"/>
        <v>0</v>
      </c>
      <c r="AA671">
        <f t="shared" si="172"/>
        <v>0</v>
      </c>
      <c r="AB671">
        <f t="shared" si="173"/>
        <v>0</v>
      </c>
      <c r="AC671">
        <f t="shared" si="174"/>
        <v>0</v>
      </c>
      <c r="AD671">
        <f t="shared" si="175"/>
        <v>0</v>
      </c>
      <c r="AE671">
        <f t="shared" si="176"/>
        <v>0</v>
      </c>
      <c r="AF671">
        <f t="shared" si="177"/>
        <v>0</v>
      </c>
      <c r="AG671">
        <f t="shared" si="178"/>
        <v>0</v>
      </c>
      <c r="AH671">
        <f t="shared" si="179"/>
        <v>0</v>
      </c>
      <c r="AI671">
        <f t="shared" si="180"/>
        <v>0</v>
      </c>
      <c r="AJ671">
        <f t="shared" si="181"/>
        <v>0</v>
      </c>
      <c r="AK671">
        <f t="shared" si="182"/>
        <v>0</v>
      </c>
      <c r="AL671">
        <f t="shared" si="183"/>
        <v>0</v>
      </c>
      <c r="AM671">
        <f t="shared" si="184"/>
        <v>0</v>
      </c>
      <c r="AN671">
        <f t="shared" si="185"/>
        <v>0</v>
      </c>
      <c r="AO671">
        <f t="shared" si="186"/>
        <v>0</v>
      </c>
    </row>
    <row r="672" spans="1:41" x14ac:dyDescent="0.2">
      <c r="A672" s="9">
        <f>'Cost per option'!A680</f>
        <v>0</v>
      </c>
      <c r="B672" t="str">
        <f>_xlfn.IFNA(VLOOKUP(A672,'Energy balance options'!A$7:C$3000,3,FALSE),"")</f>
        <v/>
      </c>
      <c r="C672">
        <f>SUMIFS('Energy balance options'!$F$7:$F$3000,'Energy balance options'!$B$7:$B$3000,HeatGen!C$2,'Energy balance options'!$A$7:$A$3000,HeatGen!$A672)</f>
        <v>0</v>
      </c>
      <c r="D672">
        <f>SUMIFS('Energy balance options'!$F$7:$F$3000,'Energy balance options'!$B$7:$B$3000,HeatGen!D$2,'Energy balance options'!$A$7:$A$3000,HeatGen!$A672)</f>
        <v>0</v>
      </c>
      <c r="E672">
        <f>SUMIFS('Energy balance options'!$F$7:$F$3000,'Energy balance options'!$B$7:$B$3000,HeatGen!E$2,'Energy balance options'!$A$7:$A$3000,HeatGen!$A672)</f>
        <v>0</v>
      </c>
      <c r="F672">
        <f>SUMIFS('Energy balance options'!$F$7:$F$3000,'Energy balance options'!$B$7:$B$3000,HeatGen!F$2,'Energy balance options'!$A$7:$A$3000,HeatGen!$A672)</f>
        <v>0</v>
      </c>
      <c r="G672">
        <f>SUMIFS('Energy balance options'!$F$7:$F$3000,'Energy balance options'!$B$7:$B$3000,HeatGen!G$2,'Energy balance options'!$A$7:$A$3000,HeatGen!$A672)</f>
        <v>0</v>
      </c>
      <c r="H672">
        <f>SUMIFS('Energy balance options'!$G$7:$G$3000,'Energy balance options'!$B$7:$B$3000,HeatGen!H$2,'Energy balance options'!$A$7:$A$3000,HeatGen!$A672)</f>
        <v>0</v>
      </c>
      <c r="I672">
        <f>SUMIFS('Energy balance options'!$G$7:$G$3000,'Energy balance options'!$B$7:$B$3000,HeatGen!I$2,'Energy balance options'!$A$7:$A$3000,HeatGen!$A672)</f>
        <v>0</v>
      </c>
      <c r="J672">
        <f>SUMIFS('Energy balance options'!$G$7:$G$3000,'Energy balance options'!$B$7:$B$3000,HeatGen!J$2,'Energy balance options'!$A$7:$A$3000,HeatGen!$A672)</f>
        <v>0</v>
      </c>
      <c r="K672">
        <f>SUMIFS('Energy balance options'!$G$7:$G$3000,'Energy balance options'!$B$7:$B$3000,HeatGen!K$2,'Energy balance options'!$A$7:$A$3000,HeatGen!$A672)</f>
        <v>0</v>
      </c>
      <c r="L672">
        <f>SUMIFS('Energy balance options'!$G$7:$G$3000,'Energy balance options'!$B$7:$B$3000,HeatGen!L$2,'Energy balance options'!$A$7:$A$3000,HeatGen!$A672)</f>
        <v>0</v>
      </c>
      <c r="M672">
        <f>SUMIFS('Energy balance options'!$G$7:$G$3000,'Energy balance options'!$B$7:$B$3000,HeatGen!M$2,'Energy balance options'!$A$7:$A$3000,HeatGen!$A672)</f>
        <v>0</v>
      </c>
      <c r="N672">
        <f>SUMIFS('Energy balance options'!$G$7:$G$3000,'Energy balance options'!$B$7:$B$3000,HeatGen!N$2,'Energy balance options'!$A$7:$A$3000,HeatGen!$A672)</f>
        <v>0</v>
      </c>
      <c r="O672">
        <f>SUMIFS('Energy balance options'!$G$7:$G$3000,'Energy balance options'!$B$7:$B$3000,HeatGen!O$2,'Energy balance options'!$A$7:$A$3000,HeatGen!$A672)</f>
        <v>0</v>
      </c>
      <c r="P672">
        <f>SUMIFS('Energy balance options'!$G$7:$G$3000,'Energy balance options'!$B$7:$B$3000,HeatGen!P$2,'Energy balance options'!$A$7:$A$3000,HeatGen!$A672)</f>
        <v>0</v>
      </c>
      <c r="Q672">
        <f>SUMIFS('Energy balance options'!$G$7:$G$3000,'Energy balance options'!$B$7:$B$3000,HeatGen!Q$2,'Energy balance options'!$A$7:$A$3000,HeatGen!$A672)</f>
        <v>0</v>
      </c>
      <c r="R672">
        <f>SUMIFS('Energy balance options'!$G$7:$G$3000,'Energy balance options'!$B$7:$B$3000,HeatGen!R$2,'Energy balance options'!$A$7:$A$3000,HeatGen!$A672)</f>
        <v>0</v>
      </c>
      <c r="S672">
        <f>SUMIFS('Energy balance options'!$G$7:$G$3000,'Energy balance options'!$B$7:$B$3000,HeatGen!S$2,'Energy balance options'!$A$7:$A$3000,HeatGen!$A672)</f>
        <v>0</v>
      </c>
      <c r="T672">
        <f>SUMIFS('Energy balance options'!$G$7:$G$3000,'Energy balance options'!$B$7:$B$3000,HeatGen!T$2,'Energy balance options'!$A$7:$A$3000,HeatGen!$A672)</f>
        <v>0</v>
      </c>
      <c r="U672">
        <f>SUMIFS('Energy balance options'!$G$7:$G$3000,'Energy balance options'!$B$7:$B$3000,HeatGen!U$2,'Energy balance options'!$A$7:$A$3000,HeatGen!$A672)</f>
        <v>0</v>
      </c>
      <c r="V672">
        <f>SUMIFS('Energy balance options'!$G$7:$G$3000,'Energy balance options'!$B$7:$B$3000,HeatGen!V$2,'Energy balance options'!$A$7:$A$3000,HeatGen!$A672)</f>
        <v>0</v>
      </c>
      <c r="W672">
        <f>SUMIFS('Energy balance options'!$G$7:$G$3000,'Energy balance options'!$B$7:$B$3000,HeatGen!W$2,'Energy balance options'!$A$7:$A$3000,HeatGen!$A672)</f>
        <v>0</v>
      </c>
      <c r="X672">
        <f>SUMIFS('Energy balance options'!$G$7:$G$3000,'Energy balance options'!$B$7:$B$3000,HeatGen!X$2,'Energy balance options'!$A$7:$A$3000,HeatGen!$A672)</f>
        <v>0</v>
      </c>
      <c r="Y672">
        <f t="shared" si="170"/>
        <v>0</v>
      </c>
      <c r="Z672">
        <f t="shared" si="171"/>
        <v>0</v>
      </c>
      <c r="AA672">
        <f t="shared" si="172"/>
        <v>0</v>
      </c>
      <c r="AB672">
        <f t="shared" si="173"/>
        <v>0</v>
      </c>
      <c r="AC672">
        <f t="shared" si="174"/>
        <v>0</v>
      </c>
      <c r="AD672">
        <f t="shared" si="175"/>
        <v>0</v>
      </c>
      <c r="AE672">
        <f t="shared" si="176"/>
        <v>0</v>
      </c>
      <c r="AF672">
        <f t="shared" si="177"/>
        <v>0</v>
      </c>
      <c r="AG672">
        <f t="shared" si="178"/>
        <v>0</v>
      </c>
      <c r="AH672">
        <f t="shared" si="179"/>
        <v>0</v>
      </c>
      <c r="AI672">
        <f t="shared" si="180"/>
        <v>0</v>
      </c>
      <c r="AJ672">
        <f t="shared" si="181"/>
        <v>0</v>
      </c>
      <c r="AK672">
        <f t="shared" si="182"/>
        <v>0</v>
      </c>
      <c r="AL672">
        <f t="shared" si="183"/>
        <v>0</v>
      </c>
      <c r="AM672">
        <f t="shared" si="184"/>
        <v>0</v>
      </c>
      <c r="AN672">
        <f t="shared" si="185"/>
        <v>0</v>
      </c>
      <c r="AO672">
        <f t="shared" si="186"/>
        <v>0</v>
      </c>
    </row>
    <row r="673" spans="1:41" x14ac:dyDescent="0.2">
      <c r="A673" s="9">
        <f>'Cost per option'!A681</f>
        <v>0</v>
      </c>
      <c r="B673" t="str">
        <f>_xlfn.IFNA(VLOOKUP(A673,'Energy balance options'!A$7:C$3000,3,FALSE),"")</f>
        <v/>
      </c>
      <c r="C673">
        <f>SUMIFS('Energy balance options'!$F$7:$F$3000,'Energy balance options'!$B$7:$B$3000,HeatGen!C$2,'Energy balance options'!$A$7:$A$3000,HeatGen!$A673)</f>
        <v>0</v>
      </c>
      <c r="D673">
        <f>SUMIFS('Energy balance options'!$F$7:$F$3000,'Energy balance options'!$B$7:$B$3000,HeatGen!D$2,'Energy balance options'!$A$7:$A$3000,HeatGen!$A673)</f>
        <v>0</v>
      </c>
      <c r="E673">
        <f>SUMIFS('Energy balance options'!$F$7:$F$3000,'Energy balance options'!$B$7:$B$3000,HeatGen!E$2,'Energy balance options'!$A$7:$A$3000,HeatGen!$A673)</f>
        <v>0</v>
      </c>
      <c r="F673">
        <f>SUMIFS('Energy balance options'!$F$7:$F$3000,'Energy balance options'!$B$7:$B$3000,HeatGen!F$2,'Energy balance options'!$A$7:$A$3000,HeatGen!$A673)</f>
        <v>0</v>
      </c>
      <c r="G673">
        <f>SUMIFS('Energy balance options'!$F$7:$F$3000,'Energy balance options'!$B$7:$B$3000,HeatGen!G$2,'Energy balance options'!$A$7:$A$3000,HeatGen!$A673)</f>
        <v>0</v>
      </c>
      <c r="H673">
        <f>SUMIFS('Energy balance options'!$G$7:$G$3000,'Energy balance options'!$B$7:$B$3000,HeatGen!H$2,'Energy balance options'!$A$7:$A$3000,HeatGen!$A673)</f>
        <v>0</v>
      </c>
      <c r="I673">
        <f>SUMIFS('Energy balance options'!$G$7:$G$3000,'Energy balance options'!$B$7:$B$3000,HeatGen!I$2,'Energy balance options'!$A$7:$A$3000,HeatGen!$A673)</f>
        <v>0</v>
      </c>
      <c r="J673">
        <f>SUMIFS('Energy balance options'!$G$7:$G$3000,'Energy balance options'!$B$7:$B$3000,HeatGen!J$2,'Energy balance options'!$A$7:$A$3000,HeatGen!$A673)</f>
        <v>0</v>
      </c>
      <c r="K673">
        <f>SUMIFS('Energy balance options'!$G$7:$G$3000,'Energy balance options'!$B$7:$B$3000,HeatGen!K$2,'Energy balance options'!$A$7:$A$3000,HeatGen!$A673)</f>
        <v>0</v>
      </c>
      <c r="L673">
        <f>SUMIFS('Energy balance options'!$G$7:$G$3000,'Energy balance options'!$B$7:$B$3000,HeatGen!L$2,'Energy balance options'!$A$7:$A$3000,HeatGen!$A673)</f>
        <v>0</v>
      </c>
      <c r="M673">
        <f>SUMIFS('Energy balance options'!$G$7:$G$3000,'Energy balance options'!$B$7:$B$3000,HeatGen!M$2,'Energy balance options'!$A$7:$A$3000,HeatGen!$A673)</f>
        <v>0</v>
      </c>
      <c r="N673">
        <f>SUMIFS('Energy balance options'!$G$7:$G$3000,'Energy balance options'!$B$7:$B$3000,HeatGen!N$2,'Energy balance options'!$A$7:$A$3000,HeatGen!$A673)</f>
        <v>0</v>
      </c>
      <c r="O673">
        <f>SUMIFS('Energy balance options'!$G$7:$G$3000,'Energy balance options'!$B$7:$B$3000,HeatGen!O$2,'Energy balance options'!$A$7:$A$3000,HeatGen!$A673)</f>
        <v>0</v>
      </c>
      <c r="P673">
        <f>SUMIFS('Energy balance options'!$G$7:$G$3000,'Energy balance options'!$B$7:$B$3000,HeatGen!P$2,'Energy balance options'!$A$7:$A$3000,HeatGen!$A673)</f>
        <v>0</v>
      </c>
      <c r="Q673">
        <f>SUMIFS('Energy balance options'!$G$7:$G$3000,'Energy balance options'!$B$7:$B$3000,HeatGen!Q$2,'Energy balance options'!$A$7:$A$3000,HeatGen!$A673)</f>
        <v>0</v>
      </c>
      <c r="R673">
        <f>SUMIFS('Energy balance options'!$G$7:$G$3000,'Energy balance options'!$B$7:$B$3000,HeatGen!R$2,'Energy balance options'!$A$7:$A$3000,HeatGen!$A673)</f>
        <v>0</v>
      </c>
      <c r="S673">
        <f>SUMIFS('Energy balance options'!$G$7:$G$3000,'Energy balance options'!$B$7:$B$3000,HeatGen!S$2,'Energy balance options'!$A$7:$A$3000,HeatGen!$A673)</f>
        <v>0</v>
      </c>
      <c r="T673">
        <f>SUMIFS('Energy balance options'!$G$7:$G$3000,'Energy balance options'!$B$7:$B$3000,HeatGen!T$2,'Energy balance options'!$A$7:$A$3000,HeatGen!$A673)</f>
        <v>0</v>
      </c>
      <c r="U673">
        <f>SUMIFS('Energy balance options'!$G$7:$G$3000,'Energy balance options'!$B$7:$B$3000,HeatGen!U$2,'Energy balance options'!$A$7:$A$3000,HeatGen!$A673)</f>
        <v>0</v>
      </c>
      <c r="V673">
        <f>SUMIFS('Energy balance options'!$G$7:$G$3000,'Energy balance options'!$B$7:$B$3000,HeatGen!V$2,'Energy balance options'!$A$7:$A$3000,HeatGen!$A673)</f>
        <v>0</v>
      </c>
      <c r="W673">
        <f>SUMIFS('Energy balance options'!$G$7:$G$3000,'Energy balance options'!$B$7:$B$3000,HeatGen!W$2,'Energy balance options'!$A$7:$A$3000,HeatGen!$A673)</f>
        <v>0</v>
      </c>
      <c r="X673">
        <f>SUMIFS('Energy balance options'!$G$7:$G$3000,'Energy balance options'!$B$7:$B$3000,HeatGen!X$2,'Energy balance options'!$A$7:$A$3000,HeatGen!$A673)</f>
        <v>0</v>
      </c>
      <c r="Y673">
        <f t="shared" si="170"/>
        <v>0</v>
      </c>
      <c r="Z673">
        <f t="shared" si="171"/>
        <v>0</v>
      </c>
      <c r="AA673">
        <f t="shared" si="172"/>
        <v>0</v>
      </c>
      <c r="AB673">
        <f t="shared" si="173"/>
        <v>0</v>
      </c>
      <c r="AC673">
        <f t="shared" si="174"/>
        <v>0</v>
      </c>
      <c r="AD673">
        <f t="shared" si="175"/>
        <v>0</v>
      </c>
      <c r="AE673">
        <f t="shared" si="176"/>
        <v>0</v>
      </c>
      <c r="AF673">
        <f t="shared" si="177"/>
        <v>0</v>
      </c>
      <c r="AG673">
        <f t="shared" si="178"/>
        <v>0</v>
      </c>
      <c r="AH673">
        <f t="shared" si="179"/>
        <v>0</v>
      </c>
      <c r="AI673">
        <f t="shared" si="180"/>
        <v>0</v>
      </c>
      <c r="AJ673">
        <f t="shared" si="181"/>
        <v>0</v>
      </c>
      <c r="AK673">
        <f t="shared" si="182"/>
        <v>0</v>
      </c>
      <c r="AL673">
        <f t="shared" si="183"/>
        <v>0</v>
      </c>
      <c r="AM673">
        <f t="shared" si="184"/>
        <v>0</v>
      </c>
      <c r="AN673">
        <f t="shared" si="185"/>
        <v>0</v>
      </c>
      <c r="AO673">
        <f t="shared" si="186"/>
        <v>0</v>
      </c>
    </row>
    <row r="674" spans="1:41" x14ac:dyDescent="0.2">
      <c r="A674" s="9">
        <f>'Cost per option'!A682</f>
        <v>0</v>
      </c>
      <c r="B674" t="str">
        <f>_xlfn.IFNA(VLOOKUP(A674,'Energy balance options'!A$7:C$3000,3,FALSE),"")</f>
        <v/>
      </c>
      <c r="C674">
        <f>SUMIFS('Energy balance options'!$F$7:$F$3000,'Energy balance options'!$B$7:$B$3000,HeatGen!C$2,'Energy balance options'!$A$7:$A$3000,HeatGen!$A674)</f>
        <v>0</v>
      </c>
      <c r="D674">
        <f>SUMIFS('Energy balance options'!$F$7:$F$3000,'Energy balance options'!$B$7:$B$3000,HeatGen!D$2,'Energy balance options'!$A$7:$A$3000,HeatGen!$A674)</f>
        <v>0</v>
      </c>
      <c r="E674">
        <f>SUMIFS('Energy balance options'!$F$7:$F$3000,'Energy balance options'!$B$7:$B$3000,HeatGen!E$2,'Energy balance options'!$A$7:$A$3000,HeatGen!$A674)</f>
        <v>0</v>
      </c>
      <c r="F674">
        <f>SUMIFS('Energy balance options'!$F$7:$F$3000,'Energy balance options'!$B$7:$B$3000,HeatGen!F$2,'Energy balance options'!$A$7:$A$3000,HeatGen!$A674)</f>
        <v>0</v>
      </c>
      <c r="G674">
        <f>SUMIFS('Energy balance options'!$F$7:$F$3000,'Energy balance options'!$B$7:$B$3000,HeatGen!G$2,'Energy balance options'!$A$7:$A$3000,HeatGen!$A674)</f>
        <v>0</v>
      </c>
      <c r="H674">
        <f>SUMIFS('Energy balance options'!$G$7:$G$3000,'Energy balance options'!$B$7:$B$3000,HeatGen!H$2,'Energy balance options'!$A$7:$A$3000,HeatGen!$A674)</f>
        <v>0</v>
      </c>
      <c r="I674">
        <f>SUMIFS('Energy balance options'!$G$7:$G$3000,'Energy balance options'!$B$7:$B$3000,HeatGen!I$2,'Energy balance options'!$A$7:$A$3000,HeatGen!$A674)</f>
        <v>0</v>
      </c>
      <c r="J674">
        <f>SUMIFS('Energy balance options'!$G$7:$G$3000,'Energy balance options'!$B$7:$B$3000,HeatGen!J$2,'Energy balance options'!$A$7:$A$3000,HeatGen!$A674)</f>
        <v>0</v>
      </c>
      <c r="K674">
        <f>SUMIFS('Energy balance options'!$G$7:$G$3000,'Energy balance options'!$B$7:$B$3000,HeatGen!K$2,'Energy balance options'!$A$7:$A$3000,HeatGen!$A674)</f>
        <v>0</v>
      </c>
      <c r="L674">
        <f>SUMIFS('Energy balance options'!$G$7:$G$3000,'Energy balance options'!$B$7:$B$3000,HeatGen!L$2,'Energy balance options'!$A$7:$A$3000,HeatGen!$A674)</f>
        <v>0</v>
      </c>
      <c r="M674">
        <f>SUMIFS('Energy balance options'!$G$7:$G$3000,'Energy balance options'!$B$7:$B$3000,HeatGen!M$2,'Energy balance options'!$A$7:$A$3000,HeatGen!$A674)</f>
        <v>0</v>
      </c>
      <c r="N674">
        <f>SUMIFS('Energy balance options'!$G$7:$G$3000,'Energy balance options'!$B$7:$B$3000,HeatGen!N$2,'Energy balance options'!$A$7:$A$3000,HeatGen!$A674)</f>
        <v>0</v>
      </c>
      <c r="O674">
        <f>SUMIFS('Energy balance options'!$G$7:$G$3000,'Energy balance options'!$B$7:$B$3000,HeatGen!O$2,'Energy balance options'!$A$7:$A$3000,HeatGen!$A674)</f>
        <v>0</v>
      </c>
      <c r="P674">
        <f>SUMIFS('Energy balance options'!$G$7:$G$3000,'Energy balance options'!$B$7:$B$3000,HeatGen!P$2,'Energy balance options'!$A$7:$A$3000,HeatGen!$A674)</f>
        <v>0</v>
      </c>
      <c r="Q674">
        <f>SUMIFS('Energy balance options'!$G$7:$G$3000,'Energy balance options'!$B$7:$B$3000,HeatGen!Q$2,'Energy balance options'!$A$7:$A$3000,HeatGen!$A674)</f>
        <v>0</v>
      </c>
      <c r="R674">
        <f>SUMIFS('Energy balance options'!$G$7:$G$3000,'Energy balance options'!$B$7:$B$3000,HeatGen!R$2,'Energy balance options'!$A$7:$A$3000,HeatGen!$A674)</f>
        <v>0</v>
      </c>
      <c r="S674">
        <f>SUMIFS('Energy balance options'!$G$7:$G$3000,'Energy balance options'!$B$7:$B$3000,HeatGen!S$2,'Energy balance options'!$A$7:$A$3000,HeatGen!$A674)</f>
        <v>0</v>
      </c>
      <c r="T674">
        <f>SUMIFS('Energy balance options'!$G$7:$G$3000,'Energy balance options'!$B$7:$B$3000,HeatGen!T$2,'Energy balance options'!$A$7:$A$3000,HeatGen!$A674)</f>
        <v>0</v>
      </c>
      <c r="U674">
        <f>SUMIFS('Energy balance options'!$G$7:$G$3000,'Energy balance options'!$B$7:$B$3000,HeatGen!U$2,'Energy balance options'!$A$7:$A$3000,HeatGen!$A674)</f>
        <v>0</v>
      </c>
      <c r="V674">
        <f>SUMIFS('Energy balance options'!$G$7:$G$3000,'Energy balance options'!$B$7:$B$3000,HeatGen!V$2,'Energy balance options'!$A$7:$A$3000,HeatGen!$A674)</f>
        <v>0</v>
      </c>
      <c r="W674">
        <f>SUMIFS('Energy balance options'!$G$7:$G$3000,'Energy balance options'!$B$7:$B$3000,HeatGen!W$2,'Energy balance options'!$A$7:$A$3000,HeatGen!$A674)</f>
        <v>0</v>
      </c>
      <c r="X674">
        <f>SUMIFS('Energy balance options'!$G$7:$G$3000,'Energy balance options'!$B$7:$B$3000,HeatGen!X$2,'Energy balance options'!$A$7:$A$3000,HeatGen!$A674)</f>
        <v>0</v>
      </c>
      <c r="Y674">
        <f t="shared" si="170"/>
        <v>0</v>
      </c>
      <c r="Z674">
        <f t="shared" si="171"/>
        <v>0</v>
      </c>
      <c r="AA674">
        <f t="shared" si="172"/>
        <v>0</v>
      </c>
      <c r="AB674">
        <f t="shared" si="173"/>
        <v>0</v>
      </c>
      <c r="AC674">
        <f t="shared" si="174"/>
        <v>0</v>
      </c>
      <c r="AD674">
        <f t="shared" si="175"/>
        <v>0</v>
      </c>
      <c r="AE674">
        <f t="shared" si="176"/>
        <v>0</v>
      </c>
      <c r="AF674">
        <f t="shared" si="177"/>
        <v>0</v>
      </c>
      <c r="AG674">
        <f t="shared" si="178"/>
        <v>0</v>
      </c>
      <c r="AH674">
        <f t="shared" si="179"/>
        <v>0</v>
      </c>
      <c r="AI674">
        <f t="shared" si="180"/>
        <v>0</v>
      </c>
      <c r="AJ674">
        <f t="shared" si="181"/>
        <v>0</v>
      </c>
      <c r="AK674">
        <f t="shared" si="182"/>
        <v>0</v>
      </c>
      <c r="AL674">
        <f t="shared" si="183"/>
        <v>0</v>
      </c>
      <c r="AM674">
        <f t="shared" si="184"/>
        <v>0</v>
      </c>
      <c r="AN674">
        <f t="shared" si="185"/>
        <v>0</v>
      </c>
      <c r="AO674">
        <f t="shared" si="186"/>
        <v>0</v>
      </c>
    </row>
    <row r="675" spans="1:41" x14ac:dyDescent="0.2">
      <c r="A675" s="9">
        <f>'Cost per option'!A683</f>
        <v>0</v>
      </c>
      <c r="B675" t="str">
        <f>_xlfn.IFNA(VLOOKUP(A675,'Energy balance options'!A$7:C$3000,3,FALSE),"")</f>
        <v/>
      </c>
      <c r="C675">
        <f>SUMIFS('Energy balance options'!$F$7:$F$3000,'Energy balance options'!$B$7:$B$3000,HeatGen!C$2,'Energy balance options'!$A$7:$A$3000,HeatGen!$A675)</f>
        <v>0</v>
      </c>
      <c r="D675">
        <f>SUMIFS('Energy balance options'!$F$7:$F$3000,'Energy balance options'!$B$7:$B$3000,HeatGen!D$2,'Energy balance options'!$A$7:$A$3000,HeatGen!$A675)</f>
        <v>0</v>
      </c>
      <c r="E675">
        <f>SUMIFS('Energy balance options'!$F$7:$F$3000,'Energy balance options'!$B$7:$B$3000,HeatGen!E$2,'Energy balance options'!$A$7:$A$3000,HeatGen!$A675)</f>
        <v>0</v>
      </c>
      <c r="F675">
        <f>SUMIFS('Energy balance options'!$F$7:$F$3000,'Energy balance options'!$B$7:$B$3000,HeatGen!F$2,'Energy balance options'!$A$7:$A$3000,HeatGen!$A675)</f>
        <v>0</v>
      </c>
      <c r="G675">
        <f>SUMIFS('Energy balance options'!$F$7:$F$3000,'Energy balance options'!$B$7:$B$3000,HeatGen!G$2,'Energy balance options'!$A$7:$A$3000,HeatGen!$A675)</f>
        <v>0</v>
      </c>
      <c r="H675">
        <f>SUMIFS('Energy balance options'!$G$7:$G$3000,'Energy balance options'!$B$7:$B$3000,HeatGen!H$2,'Energy balance options'!$A$7:$A$3000,HeatGen!$A675)</f>
        <v>0</v>
      </c>
      <c r="I675">
        <f>SUMIFS('Energy balance options'!$G$7:$G$3000,'Energy balance options'!$B$7:$B$3000,HeatGen!I$2,'Energy balance options'!$A$7:$A$3000,HeatGen!$A675)</f>
        <v>0</v>
      </c>
      <c r="J675">
        <f>SUMIFS('Energy balance options'!$G$7:$G$3000,'Energy balance options'!$B$7:$B$3000,HeatGen!J$2,'Energy balance options'!$A$7:$A$3000,HeatGen!$A675)</f>
        <v>0</v>
      </c>
      <c r="K675">
        <f>SUMIFS('Energy balance options'!$G$7:$G$3000,'Energy balance options'!$B$7:$B$3000,HeatGen!K$2,'Energy balance options'!$A$7:$A$3000,HeatGen!$A675)</f>
        <v>0</v>
      </c>
      <c r="L675">
        <f>SUMIFS('Energy balance options'!$G$7:$G$3000,'Energy balance options'!$B$7:$B$3000,HeatGen!L$2,'Energy balance options'!$A$7:$A$3000,HeatGen!$A675)</f>
        <v>0</v>
      </c>
      <c r="M675">
        <f>SUMIFS('Energy balance options'!$G$7:$G$3000,'Energy balance options'!$B$7:$B$3000,HeatGen!M$2,'Energy balance options'!$A$7:$A$3000,HeatGen!$A675)</f>
        <v>0</v>
      </c>
      <c r="N675">
        <f>SUMIFS('Energy balance options'!$G$7:$G$3000,'Energy balance options'!$B$7:$B$3000,HeatGen!N$2,'Energy balance options'!$A$7:$A$3000,HeatGen!$A675)</f>
        <v>0</v>
      </c>
      <c r="O675">
        <f>SUMIFS('Energy balance options'!$G$7:$G$3000,'Energy balance options'!$B$7:$B$3000,HeatGen!O$2,'Energy balance options'!$A$7:$A$3000,HeatGen!$A675)</f>
        <v>0</v>
      </c>
      <c r="P675">
        <f>SUMIFS('Energy balance options'!$G$7:$G$3000,'Energy balance options'!$B$7:$B$3000,HeatGen!P$2,'Energy balance options'!$A$7:$A$3000,HeatGen!$A675)</f>
        <v>0</v>
      </c>
      <c r="Q675">
        <f>SUMIFS('Energy balance options'!$G$7:$G$3000,'Energy balance options'!$B$7:$B$3000,HeatGen!Q$2,'Energy balance options'!$A$7:$A$3000,HeatGen!$A675)</f>
        <v>0</v>
      </c>
      <c r="R675">
        <f>SUMIFS('Energy balance options'!$G$7:$G$3000,'Energy balance options'!$B$7:$B$3000,HeatGen!R$2,'Energy balance options'!$A$7:$A$3000,HeatGen!$A675)</f>
        <v>0</v>
      </c>
      <c r="S675">
        <f>SUMIFS('Energy balance options'!$G$7:$G$3000,'Energy balance options'!$B$7:$B$3000,HeatGen!S$2,'Energy balance options'!$A$7:$A$3000,HeatGen!$A675)</f>
        <v>0</v>
      </c>
      <c r="T675">
        <f>SUMIFS('Energy balance options'!$G$7:$G$3000,'Energy balance options'!$B$7:$B$3000,HeatGen!T$2,'Energy balance options'!$A$7:$A$3000,HeatGen!$A675)</f>
        <v>0</v>
      </c>
      <c r="U675">
        <f>SUMIFS('Energy balance options'!$G$7:$G$3000,'Energy balance options'!$B$7:$B$3000,HeatGen!U$2,'Energy balance options'!$A$7:$A$3000,HeatGen!$A675)</f>
        <v>0</v>
      </c>
      <c r="V675">
        <f>SUMIFS('Energy balance options'!$G$7:$G$3000,'Energy balance options'!$B$7:$B$3000,HeatGen!V$2,'Energy balance options'!$A$7:$A$3000,HeatGen!$A675)</f>
        <v>0</v>
      </c>
      <c r="W675">
        <f>SUMIFS('Energy balance options'!$G$7:$G$3000,'Energy balance options'!$B$7:$B$3000,HeatGen!W$2,'Energy balance options'!$A$7:$A$3000,HeatGen!$A675)</f>
        <v>0</v>
      </c>
      <c r="X675">
        <f>SUMIFS('Energy balance options'!$G$7:$G$3000,'Energy balance options'!$B$7:$B$3000,HeatGen!X$2,'Energy balance options'!$A$7:$A$3000,HeatGen!$A675)</f>
        <v>0</v>
      </c>
      <c r="Y675">
        <f t="shared" si="170"/>
        <v>0</v>
      </c>
      <c r="Z675">
        <f t="shared" si="171"/>
        <v>0</v>
      </c>
      <c r="AA675">
        <f t="shared" si="172"/>
        <v>0</v>
      </c>
      <c r="AB675">
        <f t="shared" si="173"/>
        <v>0</v>
      </c>
      <c r="AC675">
        <f t="shared" si="174"/>
        <v>0</v>
      </c>
      <c r="AD675">
        <f t="shared" si="175"/>
        <v>0</v>
      </c>
      <c r="AE675">
        <f t="shared" si="176"/>
        <v>0</v>
      </c>
      <c r="AF675">
        <f t="shared" si="177"/>
        <v>0</v>
      </c>
      <c r="AG675">
        <f t="shared" si="178"/>
        <v>0</v>
      </c>
      <c r="AH675">
        <f t="shared" si="179"/>
        <v>0</v>
      </c>
      <c r="AI675">
        <f t="shared" si="180"/>
        <v>0</v>
      </c>
      <c r="AJ675">
        <f t="shared" si="181"/>
        <v>0</v>
      </c>
      <c r="AK675">
        <f t="shared" si="182"/>
        <v>0</v>
      </c>
      <c r="AL675">
        <f t="shared" si="183"/>
        <v>0</v>
      </c>
      <c r="AM675">
        <f t="shared" si="184"/>
        <v>0</v>
      </c>
      <c r="AN675">
        <f t="shared" si="185"/>
        <v>0</v>
      </c>
      <c r="AO675">
        <f t="shared" si="186"/>
        <v>0</v>
      </c>
    </row>
    <row r="676" spans="1:41" x14ac:dyDescent="0.2">
      <c r="A676" s="9">
        <f>'Cost per option'!A684</f>
        <v>0</v>
      </c>
      <c r="B676" t="str">
        <f>_xlfn.IFNA(VLOOKUP(A676,'Energy balance options'!A$7:C$3000,3,FALSE),"")</f>
        <v/>
      </c>
      <c r="C676">
        <f>SUMIFS('Energy balance options'!$F$7:$F$3000,'Energy balance options'!$B$7:$B$3000,HeatGen!C$2,'Energy balance options'!$A$7:$A$3000,HeatGen!$A676)</f>
        <v>0</v>
      </c>
      <c r="D676">
        <f>SUMIFS('Energy balance options'!$F$7:$F$3000,'Energy balance options'!$B$7:$B$3000,HeatGen!D$2,'Energy balance options'!$A$7:$A$3000,HeatGen!$A676)</f>
        <v>0</v>
      </c>
      <c r="E676">
        <f>SUMIFS('Energy balance options'!$F$7:$F$3000,'Energy balance options'!$B$7:$B$3000,HeatGen!E$2,'Energy balance options'!$A$7:$A$3000,HeatGen!$A676)</f>
        <v>0</v>
      </c>
      <c r="F676">
        <f>SUMIFS('Energy balance options'!$F$7:$F$3000,'Energy balance options'!$B$7:$B$3000,HeatGen!F$2,'Energy balance options'!$A$7:$A$3000,HeatGen!$A676)</f>
        <v>0</v>
      </c>
      <c r="G676">
        <f>SUMIFS('Energy balance options'!$F$7:$F$3000,'Energy balance options'!$B$7:$B$3000,HeatGen!G$2,'Energy balance options'!$A$7:$A$3000,HeatGen!$A676)</f>
        <v>0</v>
      </c>
      <c r="H676">
        <f>SUMIFS('Energy balance options'!$G$7:$G$3000,'Energy balance options'!$B$7:$B$3000,HeatGen!H$2,'Energy balance options'!$A$7:$A$3000,HeatGen!$A676)</f>
        <v>0</v>
      </c>
      <c r="I676">
        <f>SUMIFS('Energy balance options'!$G$7:$G$3000,'Energy balance options'!$B$7:$B$3000,HeatGen!I$2,'Energy balance options'!$A$7:$A$3000,HeatGen!$A676)</f>
        <v>0</v>
      </c>
      <c r="J676">
        <f>SUMIFS('Energy balance options'!$G$7:$G$3000,'Energy balance options'!$B$7:$B$3000,HeatGen!J$2,'Energy balance options'!$A$7:$A$3000,HeatGen!$A676)</f>
        <v>0</v>
      </c>
      <c r="K676">
        <f>SUMIFS('Energy balance options'!$G$7:$G$3000,'Energy balance options'!$B$7:$B$3000,HeatGen!K$2,'Energy balance options'!$A$7:$A$3000,HeatGen!$A676)</f>
        <v>0</v>
      </c>
      <c r="L676">
        <f>SUMIFS('Energy balance options'!$G$7:$G$3000,'Energy balance options'!$B$7:$B$3000,HeatGen!L$2,'Energy balance options'!$A$7:$A$3000,HeatGen!$A676)</f>
        <v>0</v>
      </c>
      <c r="M676">
        <f>SUMIFS('Energy balance options'!$G$7:$G$3000,'Energy balance options'!$B$7:$B$3000,HeatGen!M$2,'Energy balance options'!$A$7:$A$3000,HeatGen!$A676)</f>
        <v>0</v>
      </c>
      <c r="N676">
        <f>SUMIFS('Energy balance options'!$G$7:$G$3000,'Energy balance options'!$B$7:$B$3000,HeatGen!N$2,'Energy balance options'!$A$7:$A$3000,HeatGen!$A676)</f>
        <v>0</v>
      </c>
      <c r="O676">
        <f>SUMIFS('Energy balance options'!$G$7:$G$3000,'Energy balance options'!$B$7:$B$3000,HeatGen!O$2,'Energy balance options'!$A$7:$A$3000,HeatGen!$A676)</f>
        <v>0</v>
      </c>
      <c r="P676">
        <f>SUMIFS('Energy balance options'!$G$7:$G$3000,'Energy balance options'!$B$7:$B$3000,HeatGen!P$2,'Energy balance options'!$A$7:$A$3000,HeatGen!$A676)</f>
        <v>0</v>
      </c>
      <c r="Q676">
        <f>SUMIFS('Energy balance options'!$G$7:$G$3000,'Energy balance options'!$B$7:$B$3000,HeatGen!Q$2,'Energy balance options'!$A$7:$A$3000,HeatGen!$A676)</f>
        <v>0</v>
      </c>
      <c r="R676">
        <f>SUMIFS('Energy balance options'!$G$7:$G$3000,'Energy balance options'!$B$7:$B$3000,HeatGen!R$2,'Energy balance options'!$A$7:$A$3000,HeatGen!$A676)</f>
        <v>0</v>
      </c>
      <c r="S676">
        <f>SUMIFS('Energy balance options'!$G$7:$G$3000,'Energy balance options'!$B$7:$B$3000,HeatGen!S$2,'Energy balance options'!$A$7:$A$3000,HeatGen!$A676)</f>
        <v>0</v>
      </c>
      <c r="T676">
        <f>SUMIFS('Energy balance options'!$G$7:$G$3000,'Energy balance options'!$B$7:$B$3000,HeatGen!T$2,'Energy balance options'!$A$7:$A$3000,HeatGen!$A676)</f>
        <v>0</v>
      </c>
      <c r="U676">
        <f>SUMIFS('Energy balance options'!$G$7:$G$3000,'Energy balance options'!$B$7:$B$3000,HeatGen!U$2,'Energy balance options'!$A$7:$A$3000,HeatGen!$A676)</f>
        <v>0</v>
      </c>
      <c r="V676">
        <f>SUMIFS('Energy balance options'!$G$7:$G$3000,'Energy balance options'!$B$7:$B$3000,HeatGen!V$2,'Energy balance options'!$A$7:$A$3000,HeatGen!$A676)</f>
        <v>0</v>
      </c>
      <c r="W676">
        <f>SUMIFS('Energy balance options'!$G$7:$G$3000,'Energy balance options'!$B$7:$B$3000,HeatGen!W$2,'Energy balance options'!$A$7:$A$3000,HeatGen!$A676)</f>
        <v>0</v>
      </c>
      <c r="X676">
        <f>SUMIFS('Energy balance options'!$G$7:$G$3000,'Energy balance options'!$B$7:$B$3000,HeatGen!X$2,'Energy balance options'!$A$7:$A$3000,HeatGen!$A676)</f>
        <v>0</v>
      </c>
      <c r="Y676">
        <f t="shared" si="170"/>
        <v>0</v>
      </c>
      <c r="Z676">
        <f t="shared" si="171"/>
        <v>0</v>
      </c>
      <c r="AA676">
        <f t="shared" si="172"/>
        <v>0</v>
      </c>
      <c r="AB676">
        <f t="shared" si="173"/>
        <v>0</v>
      </c>
      <c r="AC676">
        <f t="shared" si="174"/>
        <v>0</v>
      </c>
      <c r="AD676">
        <f t="shared" si="175"/>
        <v>0</v>
      </c>
      <c r="AE676">
        <f t="shared" si="176"/>
        <v>0</v>
      </c>
      <c r="AF676">
        <f t="shared" si="177"/>
        <v>0</v>
      </c>
      <c r="AG676">
        <f t="shared" si="178"/>
        <v>0</v>
      </c>
      <c r="AH676">
        <f t="shared" si="179"/>
        <v>0</v>
      </c>
      <c r="AI676">
        <f t="shared" si="180"/>
        <v>0</v>
      </c>
      <c r="AJ676">
        <f t="shared" si="181"/>
        <v>0</v>
      </c>
      <c r="AK676">
        <f t="shared" si="182"/>
        <v>0</v>
      </c>
      <c r="AL676">
        <f t="shared" si="183"/>
        <v>0</v>
      </c>
      <c r="AM676">
        <f t="shared" si="184"/>
        <v>0</v>
      </c>
      <c r="AN676">
        <f t="shared" si="185"/>
        <v>0</v>
      </c>
      <c r="AO676">
        <f t="shared" si="186"/>
        <v>0</v>
      </c>
    </row>
    <row r="677" spans="1:41" x14ac:dyDescent="0.2">
      <c r="A677" s="9">
        <f>'Cost per option'!A685</f>
        <v>0</v>
      </c>
      <c r="B677" t="str">
        <f>_xlfn.IFNA(VLOOKUP(A677,'Energy balance options'!A$7:C$3000,3,FALSE),"")</f>
        <v/>
      </c>
      <c r="C677">
        <f>SUMIFS('Energy balance options'!$F$7:$F$3000,'Energy balance options'!$B$7:$B$3000,HeatGen!C$2,'Energy balance options'!$A$7:$A$3000,HeatGen!$A677)</f>
        <v>0</v>
      </c>
      <c r="D677">
        <f>SUMIFS('Energy balance options'!$F$7:$F$3000,'Energy balance options'!$B$7:$B$3000,HeatGen!D$2,'Energy balance options'!$A$7:$A$3000,HeatGen!$A677)</f>
        <v>0</v>
      </c>
      <c r="E677">
        <f>SUMIFS('Energy balance options'!$F$7:$F$3000,'Energy balance options'!$B$7:$B$3000,HeatGen!E$2,'Energy balance options'!$A$7:$A$3000,HeatGen!$A677)</f>
        <v>0</v>
      </c>
      <c r="F677">
        <f>SUMIFS('Energy balance options'!$F$7:$F$3000,'Energy balance options'!$B$7:$B$3000,HeatGen!F$2,'Energy balance options'!$A$7:$A$3000,HeatGen!$A677)</f>
        <v>0</v>
      </c>
      <c r="G677">
        <f>SUMIFS('Energy balance options'!$F$7:$F$3000,'Energy balance options'!$B$7:$B$3000,HeatGen!G$2,'Energy balance options'!$A$7:$A$3000,HeatGen!$A677)</f>
        <v>0</v>
      </c>
      <c r="H677">
        <f>SUMIFS('Energy balance options'!$G$7:$G$3000,'Energy balance options'!$B$7:$B$3000,HeatGen!H$2,'Energy balance options'!$A$7:$A$3000,HeatGen!$A677)</f>
        <v>0</v>
      </c>
      <c r="I677">
        <f>SUMIFS('Energy balance options'!$G$7:$G$3000,'Energy balance options'!$B$7:$B$3000,HeatGen!I$2,'Energy balance options'!$A$7:$A$3000,HeatGen!$A677)</f>
        <v>0</v>
      </c>
      <c r="J677">
        <f>SUMIFS('Energy balance options'!$G$7:$G$3000,'Energy balance options'!$B$7:$B$3000,HeatGen!J$2,'Energy balance options'!$A$7:$A$3000,HeatGen!$A677)</f>
        <v>0</v>
      </c>
      <c r="K677">
        <f>SUMIFS('Energy balance options'!$G$7:$G$3000,'Energy balance options'!$B$7:$B$3000,HeatGen!K$2,'Energy balance options'!$A$7:$A$3000,HeatGen!$A677)</f>
        <v>0</v>
      </c>
      <c r="L677">
        <f>SUMIFS('Energy balance options'!$G$7:$G$3000,'Energy balance options'!$B$7:$B$3000,HeatGen!L$2,'Energy balance options'!$A$7:$A$3000,HeatGen!$A677)</f>
        <v>0</v>
      </c>
      <c r="M677">
        <f>SUMIFS('Energy balance options'!$G$7:$G$3000,'Energy balance options'!$B$7:$B$3000,HeatGen!M$2,'Energy balance options'!$A$7:$A$3000,HeatGen!$A677)</f>
        <v>0</v>
      </c>
      <c r="N677">
        <f>SUMIFS('Energy balance options'!$G$7:$G$3000,'Energy balance options'!$B$7:$B$3000,HeatGen!N$2,'Energy balance options'!$A$7:$A$3000,HeatGen!$A677)</f>
        <v>0</v>
      </c>
      <c r="O677">
        <f>SUMIFS('Energy balance options'!$G$7:$G$3000,'Energy balance options'!$B$7:$B$3000,HeatGen!O$2,'Energy balance options'!$A$7:$A$3000,HeatGen!$A677)</f>
        <v>0</v>
      </c>
      <c r="P677">
        <f>SUMIFS('Energy balance options'!$G$7:$G$3000,'Energy balance options'!$B$7:$B$3000,HeatGen!P$2,'Energy balance options'!$A$7:$A$3000,HeatGen!$A677)</f>
        <v>0</v>
      </c>
      <c r="Q677">
        <f>SUMIFS('Energy balance options'!$G$7:$G$3000,'Energy balance options'!$B$7:$B$3000,HeatGen!Q$2,'Energy balance options'!$A$7:$A$3000,HeatGen!$A677)</f>
        <v>0</v>
      </c>
      <c r="R677">
        <f>SUMIFS('Energy balance options'!$G$7:$G$3000,'Energy balance options'!$B$7:$B$3000,HeatGen!R$2,'Energy balance options'!$A$7:$A$3000,HeatGen!$A677)</f>
        <v>0</v>
      </c>
      <c r="S677">
        <f>SUMIFS('Energy balance options'!$G$7:$G$3000,'Energy balance options'!$B$7:$B$3000,HeatGen!S$2,'Energy balance options'!$A$7:$A$3000,HeatGen!$A677)</f>
        <v>0</v>
      </c>
      <c r="T677">
        <f>SUMIFS('Energy balance options'!$G$7:$G$3000,'Energy balance options'!$B$7:$B$3000,HeatGen!T$2,'Energy balance options'!$A$7:$A$3000,HeatGen!$A677)</f>
        <v>0</v>
      </c>
      <c r="U677">
        <f>SUMIFS('Energy balance options'!$G$7:$G$3000,'Energy balance options'!$B$7:$B$3000,HeatGen!U$2,'Energy balance options'!$A$7:$A$3000,HeatGen!$A677)</f>
        <v>0</v>
      </c>
      <c r="V677">
        <f>SUMIFS('Energy balance options'!$G$7:$G$3000,'Energy balance options'!$B$7:$B$3000,HeatGen!V$2,'Energy balance options'!$A$7:$A$3000,HeatGen!$A677)</f>
        <v>0</v>
      </c>
      <c r="W677">
        <f>SUMIFS('Energy balance options'!$G$7:$G$3000,'Energy balance options'!$B$7:$B$3000,HeatGen!W$2,'Energy balance options'!$A$7:$A$3000,HeatGen!$A677)</f>
        <v>0</v>
      </c>
      <c r="X677">
        <f>SUMIFS('Energy balance options'!$G$7:$G$3000,'Energy balance options'!$B$7:$B$3000,HeatGen!X$2,'Energy balance options'!$A$7:$A$3000,HeatGen!$A677)</f>
        <v>0</v>
      </c>
      <c r="Y677">
        <f t="shared" si="170"/>
        <v>0</v>
      </c>
      <c r="Z677">
        <f t="shared" si="171"/>
        <v>0</v>
      </c>
      <c r="AA677">
        <f t="shared" si="172"/>
        <v>0</v>
      </c>
      <c r="AB677">
        <f t="shared" si="173"/>
        <v>0</v>
      </c>
      <c r="AC677">
        <f t="shared" si="174"/>
        <v>0</v>
      </c>
      <c r="AD677">
        <f t="shared" si="175"/>
        <v>0</v>
      </c>
      <c r="AE677">
        <f t="shared" si="176"/>
        <v>0</v>
      </c>
      <c r="AF677">
        <f t="shared" si="177"/>
        <v>0</v>
      </c>
      <c r="AG677">
        <f t="shared" si="178"/>
        <v>0</v>
      </c>
      <c r="AH677">
        <f t="shared" si="179"/>
        <v>0</v>
      </c>
      <c r="AI677">
        <f t="shared" si="180"/>
        <v>0</v>
      </c>
      <c r="AJ677">
        <f t="shared" si="181"/>
        <v>0</v>
      </c>
      <c r="AK677">
        <f t="shared" si="182"/>
        <v>0</v>
      </c>
      <c r="AL677">
        <f t="shared" si="183"/>
        <v>0</v>
      </c>
      <c r="AM677">
        <f t="shared" si="184"/>
        <v>0</v>
      </c>
      <c r="AN677">
        <f t="shared" si="185"/>
        <v>0</v>
      </c>
      <c r="AO677">
        <f t="shared" si="186"/>
        <v>0</v>
      </c>
    </row>
    <row r="678" spans="1:41" x14ac:dyDescent="0.2">
      <c r="A678" s="9">
        <f>'Cost per option'!A686</f>
        <v>0</v>
      </c>
      <c r="B678" t="str">
        <f>_xlfn.IFNA(VLOOKUP(A678,'Energy balance options'!A$7:C$3000,3,FALSE),"")</f>
        <v/>
      </c>
      <c r="C678">
        <f>SUMIFS('Energy balance options'!$F$7:$F$3000,'Energy balance options'!$B$7:$B$3000,HeatGen!C$2,'Energy balance options'!$A$7:$A$3000,HeatGen!$A678)</f>
        <v>0</v>
      </c>
      <c r="D678">
        <f>SUMIFS('Energy balance options'!$F$7:$F$3000,'Energy balance options'!$B$7:$B$3000,HeatGen!D$2,'Energy balance options'!$A$7:$A$3000,HeatGen!$A678)</f>
        <v>0</v>
      </c>
      <c r="E678">
        <f>SUMIFS('Energy balance options'!$F$7:$F$3000,'Energy balance options'!$B$7:$B$3000,HeatGen!E$2,'Energy balance options'!$A$7:$A$3000,HeatGen!$A678)</f>
        <v>0</v>
      </c>
      <c r="F678">
        <f>SUMIFS('Energy balance options'!$F$7:$F$3000,'Energy balance options'!$B$7:$B$3000,HeatGen!F$2,'Energy balance options'!$A$7:$A$3000,HeatGen!$A678)</f>
        <v>0</v>
      </c>
      <c r="G678">
        <f>SUMIFS('Energy balance options'!$F$7:$F$3000,'Energy balance options'!$B$7:$B$3000,HeatGen!G$2,'Energy balance options'!$A$7:$A$3000,HeatGen!$A678)</f>
        <v>0</v>
      </c>
      <c r="H678">
        <f>SUMIFS('Energy balance options'!$G$7:$G$3000,'Energy balance options'!$B$7:$B$3000,HeatGen!H$2,'Energy balance options'!$A$7:$A$3000,HeatGen!$A678)</f>
        <v>0</v>
      </c>
      <c r="I678">
        <f>SUMIFS('Energy balance options'!$G$7:$G$3000,'Energy balance options'!$B$7:$B$3000,HeatGen!I$2,'Energy balance options'!$A$7:$A$3000,HeatGen!$A678)</f>
        <v>0</v>
      </c>
      <c r="J678">
        <f>SUMIFS('Energy balance options'!$G$7:$G$3000,'Energy balance options'!$B$7:$B$3000,HeatGen!J$2,'Energy balance options'!$A$7:$A$3000,HeatGen!$A678)</f>
        <v>0</v>
      </c>
      <c r="K678">
        <f>SUMIFS('Energy balance options'!$G$7:$G$3000,'Energy balance options'!$B$7:$B$3000,HeatGen!K$2,'Energy balance options'!$A$7:$A$3000,HeatGen!$A678)</f>
        <v>0</v>
      </c>
      <c r="L678">
        <f>SUMIFS('Energy balance options'!$G$7:$G$3000,'Energy balance options'!$B$7:$B$3000,HeatGen!L$2,'Energy balance options'!$A$7:$A$3000,HeatGen!$A678)</f>
        <v>0</v>
      </c>
      <c r="M678">
        <f>SUMIFS('Energy balance options'!$G$7:$G$3000,'Energy balance options'!$B$7:$B$3000,HeatGen!M$2,'Energy balance options'!$A$7:$A$3000,HeatGen!$A678)</f>
        <v>0</v>
      </c>
      <c r="N678">
        <f>SUMIFS('Energy balance options'!$G$7:$G$3000,'Energy balance options'!$B$7:$B$3000,HeatGen!N$2,'Energy balance options'!$A$7:$A$3000,HeatGen!$A678)</f>
        <v>0</v>
      </c>
      <c r="O678">
        <f>SUMIFS('Energy balance options'!$G$7:$G$3000,'Energy balance options'!$B$7:$B$3000,HeatGen!O$2,'Energy balance options'!$A$7:$A$3000,HeatGen!$A678)</f>
        <v>0</v>
      </c>
      <c r="P678">
        <f>SUMIFS('Energy balance options'!$G$7:$G$3000,'Energy balance options'!$B$7:$B$3000,HeatGen!P$2,'Energy balance options'!$A$7:$A$3000,HeatGen!$A678)</f>
        <v>0</v>
      </c>
      <c r="Q678">
        <f>SUMIFS('Energy balance options'!$G$7:$G$3000,'Energy balance options'!$B$7:$B$3000,HeatGen!Q$2,'Energy balance options'!$A$7:$A$3000,HeatGen!$A678)</f>
        <v>0</v>
      </c>
      <c r="R678">
        <f>SUMIFS('Energy balance options'!$G$7:$G$3000,'Energy balance options'!$B$7:$B$3000,HeatGen!R$2,'Energy balance options'!$A$7:$A$3000,HeatGen!$A678)</f>
        <v>0</v>
      </c>
      <c r="S678">
        <f>SUMIFS('Energy balance options'!$G$7:$G$3000,'Energy balance options'!$B$7:$B$3000,HeatGen!S$2,'Energy balance options'!$A$7:$A$3000,HeatGen!$A678)</f>
        <v>0</v>
      </c>
      <c r="T678">
        <f>SUMIFS('Energy balance options'!$G$7:$G$3000,'Energy balance options'!$B$7:$B$3000,HeatGen!T$2,'Energy balance options'!$A$7:$A$3000,HeatGen!$A678)</f>
        <v>0</v>
      </c>
      <c r="U678">
        <f>SUMIFS('Energy balance options'!$G$7:$G$3000,'Energy balance options'!$B$7:$B$3000,HeatGen!U$2,'Energy balance options'!$A$7:$A$3000,HeatGen!$A678)</f>
        <v>0</v>
      </c>
      <c r="V678">
        <f>SUMIFS('Energy balance options'!$G$7:$G$3000,'Energy balance options'!$B$7:$B$3000,HeatGen!V$2,'Energy balance options'!$A$7:$A$3000,HeatGen!$A678)</f>
        <v>0</v>
      </c>
      <c r="W678">
        <f>SUMIFS('Energy balance options'!$G$7:$G$3000,'Energy balance options'!$B$7:$B$3000,HeatGen!W$2,'Energy balance options'!$A$7:$A$3000,HeatGen!$A678)</f>
        <v>0</v>
      </c>
      <c r="X678">
        <f>SUMIFS('Energy balance options'!$G$7:$G$3000,'Energy balance options'!$B$7:$B$3000,HeatGen!X$2,'Energy balance options'!$A$7:$A$3000,HeatGen!$A678)</f>
        <v>0</v>
      </c>
      <c r="Y678">
        <f t="shared" si="170"/>
        <v>0</v>
      </c>
      <c r="Z678">
        <f t="shared" si="171"/>
        <v>0</v>
      </c>
      <c r="AA678">
        <f t="shared" si="172"/>
        <v>0</v>
      </c>
      <c r="AB678">
        <f t="shared" si="173"/>
        <v>0</v>
      </c>
      <c r="AC678">
        <f t="shared" si="174"/>
        <v>0</v>
      </c>
      <c r="AD678">
        <f t="shared" si="175"/>
        <v>0</v>
      </c>
      <c r="AE678">
        <f t="shared" si="176"/>
        <v>0</v>
      </c>
      <c r="AF678">
        <f t="shared" si="177"/>
        <v>0</v>
      </c>
      <c r="AG678">
        <f t="shared" si="178"/>
        <v>0</v>
      </c>
      <c r="AH678">
        <f t="shared" si="179"/>
        <v>0</v>
      </c>
      <c r="AI678">
        <f t="shared" si="180"/>
        <v>0</v>
      </c>
      <c r="AJ678">
        <f t="shared" si="181"/>
        <v>0</v>
      </c>
      <c r="AK678">
        <f t="shared" si="182"/>
        <v>0</v>
      </c>
      <c r="AL678">
        <f t="shared" si="183"/>
        <v>0</v>
      </c>
      <c r="AM678">
        <f t="shared" si="184"/>
        <v>0</v>
      </c>
      <c r="AN678">
        <f t="shared" si="185"/>
        <v>0</v>
      </c>
      <c r="AO678">
        <f t="shared" si="186"/>
        <v>0</v>
      </c>
    </row>
    <row r="679" spans="1:41" x14ac:dyDescent="0.2">
      <c r="A679" s="9">
        <f>'Cost per option'!A687</f>
        <v>0</v>
      </c>
      <c r="B679" t="str">
        <f>_xlfn.IFNA(VLOOKUP(A679,'Energy balance options'!A$7:C$3000,3,FALSE),"")</f>
        <v/>
      </c>
      <c r="C679">
        <f>SUMIFS('Energy balance options'!$F$7:$F$3000,'Energy balance options'!$B$7:$B$3000,HeatGen!C$2,'Energy balance options'!$A$7:$A$3000,HeatGen!$A679)</f>
        <v>0</v>
      </c>
      <c r="D679">
        <f>SUMIFS('Energy balance options'!$F$7:$F$3000,'Energy balance options'!$B$7:$B$3000,HeatGen!D$2,'Energy balance options'!$A$7:$A$3000,HeatGen!$A679)</f>
        <v>0</v>
      </c>
      <c r="E679">
        <f>SUMIFS('Energy balance options'!$F$7:$F$3000,'Energy balance options'!$B$7:$B$3000,HeatGen!E$2,'Energy balance options'!$A$7:$A$3000,HeatGen!$A679)</f>
        <v>0</v>
      </c>
      <c r="F679">
        <f>SUMIFS('Energy balance options'!$F$7:$F$3000,'Energy balance options'!$B$7:$B$3000,HeatGen!F$2,'Energy balance options'!$A$7:$A$3000,HeatGen!$A679)</f>
        <v>0</v>
      </c>
      <c r="G679">
        <f>SUMIFS('Energy balance options'!$F$7:$F$3000,'Energy balance options'!$B$7:$B$3000,HeatGen!G$2,'Energy balance options'!$A$7:$A$3000,HeatGen!$A679)</f>
        <v>0</v>
      </c>
      <c r="H679">
        <f>SUMIFS('Energy balance options'!$G$7:$G$3000,'Energy balance options'!$B$7:$B$3000,HeatGen!H$2,'Energy balance options'!$A$7:$A$3000,HeatGen!$A679)</f>
        <v>0</v>
      </c>
      <c r="I679">
        <f>SUMIFS('Energy balance options'!$G$7:$G$3000,'Energy balance options'!$B$7:$B$3000,HeatGen!I$2,'Energy balance options'!$A$7:$A$3000,HeatGen!$A679)</f>
        <v>0</v>
      </c>
      <c r="J679">
        <f>SUMIFS('Energy balance options'!$G$7:$G$3000,'Energy balance options'!$B$7:$B$3000,HeatGen!J$2,'Energy balance options'!$A$7:$A$3000,HeatGen!$A679)</f>
        <v>0</v>
      </c>
      <c r="K679">
        <f>SUMIFS('Energy balance options'!$G$7:$G$3000,'Energy balance options'!$B$7:$B$3000,HeatGen!K$2,'Energy balance options'!$A$7:$A$3000,HeatGen!$A679)</f>
        <v>0</v>
      </c>
      <c r="L679">
        <f>SUMIFS('Energy balance options'!$G$7:$G$3000,'Energy balance options'!$B$7:$B$3000,HeatGen!L$2,'Energy balance options'!$A$7:$A$3000,HeatGen!$A679)</f>
        <v>0</v>
      </c>
      <c r="M679">
        <f>SUMIFS('Energy balance options'!$G$7:$G$3000,'Energy balance options'!$B$7:$B$3000,HeatGen!M$2,'Energy balance options'!$A$7:$A$3000,HeatGen!$A679)</f>
        <v>0</v>
      </c>
      <c r="N679">
        <f>SUMIFS('Energy balance options'!$G$7:$G$3000,'Energy balance options'!$B$7:$B$3000,HeatGen!N$2,'Energy balance options'!$A$7:$A$3000,HeatGen!$A679)</f>
        <v>0</v>
      </c>
      <c r="O679">
        <f>SUMIFS('Energy balance options'!$G$7:$G$3000,'Energy balance options'!$B$7:$B$3000,HeatGen!O$2,'Energy balance options'!$A$7:$A$3000,HeatGen!$A679)</f>
        <v>0</v>
      </c>
      <c r="P679">
        <f>SUMIFS('Energy balance options'!$G$7:$G$3000,'Energy balance options'!$B$7:$B$3000,HeatGen!P$2,'Energy balance options'!$A$7:$A$3000,HeatGen!$A679)</f>
        <v>0</v>
      </c>
      <c r="Q679">
        <f>SUMIFS('Energy balance options'!$G$7:$G$3000,'Energy balance options'!$B$7:$B$3000,HeatGen!Q$2,'Energy balance options'!$A$7:$A$3000,HeatGen!$A679)</f>
        <v>0</v>
      </c>
      <c r="R679">
        <f>SUMIFS('Energy balance options'!$G$7:$G$3000,'Energy balance options'!$B$7:$B$3000,HeatGen!R$2,'Energy balance options'!$A$7:$A$3000,HeatGen!$A679)</f>
        <v>0</v>
      </c>
      <c r="S679">
        <f>SUMIFS('Energy balance options'!$G$7:$G$3000,'Energy balance options'!$B$7:$B$3000,HeatGen!S$2,'Energy balance options'!$A$7:$A$3000,HeatGen!$A679)</f>
        <v>0</v>
      </c>
      <c r="T679">
        <f>SUMIFS('Energy balance options'!$G$7:$G$3000,'Energy balance options'!$B$7:$B$3000,HeatGen!T$2,'Energy balance options'!$A$7:$A$3000,HeatGen!$A679)</f>
        <v>0</v>
      </c>
      <c r="U679">
        <f>SUMIFS('Energy balance options'!$G$7:$G$3000,'Energy balance options'!$B$7:$B$3000,HeatGen!U$2,'Energy balance options'!$A$7:$A$3000,HeatGen!$A679)</f>
        <v>0</v>
      </c>
      <c r="V679">
        <f>SUMIFS('Energy balance options'!$G$7:$G$3000,'Energy balance options'!$B$7:$B$3000,HeatGen!V$2,'Energy balance options'!$A$7:$A$3000,HeatGen!$A679)</f>
        <v>0</v>
      </c>
      <c r="W679">
        <f>SUMIFS('Energy balance options'!$G$7:$G$3000,'Energy balance options'!$B$7:$B$3000,HeatGen!W$2,'Energy balance options'!$A$7:$A$3000,HeatGen!$A679)</f>
        <v>0</v>
      </c>
      <c r="X679">
        <f>SUMIFS('Energy balance options'!$G$7:$G$3000,'Energy balance options'!$B$7:$B$3000,HeatGen!X$2,'Energy balance options'!$A$7:$A$3000,HeatGen!$A679)</f>
        <v>0</v>
      </c>
      <c r="Y679">
        <f t="shared" si="170"/>
        <v>0</v>
      </c>
      <c r="Z679">
        <f t="shared" si="171"/>
        <v>0</v>
      </c>
      <c r="AA679">
        <f t="shared" si="172"/>
        <v>0</v>
      </c>
      <c r="AB679">
        <f t="shared" si="173"/>
        <v>0</v>
      </c>
      <c r="AC679">
        <f t="shared" si="174"/>
        <v>0</v>
      </c>
      <c r="AD679">
        <f t="shared" si="175"/>
        <v>0</v>
      </c>
      <c r="AE679">
        <f t="shared" si="176"/>
        <v>0</v>
      </c>
      <c r="AF679">
        <f t="shared" si="177"/>
        <v>0</v>
      </c>
      <c r="AG679">
        <f t="shared" si="178"/>
        <v>0</v>
      </c>
      <c r="AH679">
        <f t="shared" si="179"/>
        <v>0</v>
      </c>
      <c r="AI679">
        <f t="shared" si="180"/>
        <v>0</v>
      </c>
      <c r="AJ679">
        <f t="shared" si="181"/>
        <v>0</v>
      </c>
      <c r="AK679">
        <f t="shared" si="182"/>
        <v>0</v>
      </c>
      <c r="AL679">
        <f t="shared" si="183"/>
        <v>0</v>
      </c>
      <c r="AM679">
        <f t="shared" si="184"/>
        <v>0</v>
      </c>
      <c r="AN679">
        <f t="shared" si="185"/>
        <v>0</v>
      </c>
      <c r="AO679">
        <f t="shared" si="186"/>
        <v>0</v>
      </c>
    </row>
    <row r="680" spans="1:41" x14ac:dyDescent="0.2">
      <c r="A680" s="9">
        <f>'Cost per option'!A688</f>
        <v>0</v>
      </c>
      <c r="B680" t="str">
        <f>_xlfn.IFNA(VLOOKUP(A680,'Energy balance options'!A$7:C$3000,3,FALSE),"")</f>
        <v/>
      </c>
      <c r="C680">
        <f>SUMIFS('Energy balance options'!$F$7:$F$3000,'Energy balance options'!$B$7:$B$3000,HeatGen!C$2,'Energy balance options'!$A$7:$A$3000,HeatGen!$A680)</f>
        <v>0</v>
      </c>
      <c r="D680">
        <f>SUMIFS('Energy balance options'!$F$7:$F$3000,'Energy balance options'!$B$7:$B$3000,HeatGen!D$2,'Energy balance options'!$A$7:$A$3000,HeatGen!$A680)</f>
        <v>0</v>
      </c>
      <c r="E680">
        <f>SUMIFS('Energy balance options'!$F$7:$F$3000,'Energy balance options'!$B$7:$B$3000,HeatGen!E$2,'Energy balance options'!$A$7:$A$3000,HeatGen!$A680)</f>
        <v>0</v>
      </c>
      <c r="F680">
        <f>SUMIFS('Energy balance options'!$F$7:$F$3000,'Energy balance options'!$B$7:$B$3000,HeatGen!F$2,'Energy balance options'!$A$7:$A$3000,HeatGen!$A680)</f>
        <v>0</v>
      </c>
      <c r="G680">
        <f>SUMIFS('Energy balance options'!$F$7:$F$3000,'Energy balance options'!$B$7:$B$3000,HeatGen!G$2,'Energy balance options'!$A$7:$A$3000,HeatGen!$A680)</f>
        <v>0</v>
      </c>
      <c r="H680">
        <f>SUMIFS('Energy balance options'!$G$7:$G$3000,'Energy balance options'!$B$7:$B$3000,HeatGen!H$2,'Energy balance options'!$A$7:$A$3000,HeatGen!$A680)</f>
        <v>0</v>
      </c>
      <c r="I680">
        <f>SUMIFS('Energy balance options'!$G$7:$G$3000,'Energy balance options'!$B$7:$B$3000,HeatGen!I$2,'Energy balance options'!$A$7:$A$3000,HeatGen!$A680)</f>
        <v>0</v>
      </c>
      <c r="J680">
        <f>SUMIFS('Energy balance options'!$G$7:$G$3000,'Energy balance options'!$B$7:$B$3000,HeatGen!J$2,'Energy balance options'!$A$7:$A$3000,HeatGen!$A680)</f>
        <v>0</v>
      </c>
      <c r="K680">
        <f>SUMIFS('Energy balance options'!$G$7:$G$3000,'Energy balance options'!$B$7:$B$3000,HeatGen!K$2,'Energy balance options'!$A$7:$A$3000,HeatGen!$A680)</f>
        <v>0</v>
      </c>
      <c r="L680">
        <f>SUMIFS('Energy balance options'!$G$7:$G$3000,'Energy balance options'!$B$7:$B$3000,HeatGen!L$2,'Energy balance options'!$A$7:$A$3000,HeatGen!$A680)</f>
        <v>0</v>
      </c>
      <c r="M680">
        <f>SUMIFS('Energy balance options'!$G$7:$G$3000,'Energy balance options'!$B$7:$B$3000,HeatGen!M$2,'Energy balance options'!$A$7:$A$3000,HeatGen!$A680)</f>
        <v>0</v>
      </c>
      <c r="N680">
        <f>SUMIFS('Energy balance options'!$G$7:$G$3000,'Energy balance options'!$B$7:$B$3000,HeatGen!N$2,'Energy balance options'!$A$7:$A$3000,HeatGen!$A680)</f>
        <v>0</v>
      </c>
      <c r="O680">
        <f>SUMIFS('Energy balance options'!$G$7:$G$3000,'Energy balance options'!$B$7:$B$3000,HeatGen!O$2,'Energy balance options'!$A$7:$A$3000,HeatGen!$A680)</f>
        <v>0</v>
      </c>
      <c r="P680">
        <f>SUMIFS('Energy balance options'!$G$7:$G$3000,'Energy balance options'!$B$7:$B$3000,HeatGen!P$2,'Energy balance options'!$A$7:$A$3000,HeatGen!$A680)</f>
        <v>0</v>
      </c>
      <c r="Q680">
        <f>SUMIFS('Energy balance options'!$G$7:$G$3000,'Energy balance options'!$B$7:$B$3000,HeatGen!Q$2,'Energy balance options'!$A$7:$A$3000,HeatGen!$A680)</f>
        <v>0</v>
      </c>
      <c r="R680">
        <f>SUMIFS('Energy balance options'!$G$7:$G$3000,'Energy balance options'!$B$7:$B$3000,HeatGen!R$2,'Energy balance options'!$A$7:$A$3000,HeatGen!$A680)</f>
        <v>0</v>
      </c>
      <c r="S680">
        <f>SUMIFS('Energy balance options'!$G$7:$G$3000,'Energy balance options'!$B$7:$B$3000,HeatGen!S$2,'Energy balance options'!$A$7:$A$3000,HeatGen!$A680)</f>
        <v>0</v>
      </c>
      <c r="T680">
        <f>SUMIFS('Energy balance options'!$G$7:$G$3000,'Energy balance options'!$B$7:$B$3000,HeatGen!T$2,'Energy balance options'!$A$7:$A$3000,HeatGen!$A680)</f>
        <v>0</v>
      </c>
      <c r="U680">
        <f>SUMIFS('Energy balance options'!$G$7:$G$3000,'Energy balance options'!$B$7:$B$3000,HeatGen!U$2,'Energy balance options'!$A$7:$A$3000,HeatGen!$A680)</f>
        <v>0</v>
      </c>
      <c r="V680">
        <f>SUMIFS('Energy balance options'!$G$7:$G$3000,'Energy balance options'!$B$7:$B$3000,HeatGen!V$2,'Energy balance options'!$A$7:$A$3000,HeatGen!$A680)</f>
        <v>0</v>
      </c>
      <c r="W680">
        <f>SUMIFS('Energy balance options'!$G$7:$G$3000,'Energy balance options'!$B$7:$B$3000,HeatGen!W$2,'Energy balance options'!$A$7:$A$3000,HeatGen!$A680)</f>
        <v>0</v>
      </c>
      <c r="X680">
        <f>SUMIFS('Energy balance options'!$G$7:$G$3000,'Energy balance options'!$B$7:$B$3000,HeatGen!X$2,'Energy balance options'!$A$7:$A$3000,HeatGen!$A680)</f>
        <v>0</v>
      </c>
      <c r="Y680">
        <f t="shared" si="170"/>
        <v>0</v>
      </c>
      <c r="Z680">
        <f t="shared" si="171"/>
        <v>0</v>
      </c>
      <c r="AA680">
        <f t="shared" si="172"/>
        <v>0</v>
      </c>
      <c r="AB680">
        <f t="shared" si="173"/>
        <v>0</v>
      </c>
      <c r="AC680">
        <f t="shared" si="174"/>
        <v>0</v>
      </c>
      <c r="AD680">
        <f t="shared" si="175"/>
        <v>0</v>
      </c>
      <c r="AE680">
        <f t="shared" si="176"/>
        <v>0</v>
      </c>
      <c r="AF680">
        <f t="shared" si="177"/>
        <v>0</v>
      </c>
      <c r="AG680">
        <f t="shared" si="178"/>
        <v>0</v>
      </c>
      <c r="AH680">
        <f t="shared" si="179"/>
        <v>0</v>
      </c>
      <c r="AI680">
        <f t="shared" si="180"/>
        <v>0</v>
      </c>
      <c r="AJ680">
        <f t="shared" si="181"/>
        <v>0</v>
      </c>
      <c r="AK680">
        <f t="shared" si="182"/>
        <v>0</v>
      </c>
      <c r="AL680">
        <f t="shared" si="183"/>
        <v>0</v>
      </c>
      <c r="AM680">
        <f t="shared" si="184"/>
        <v>0</v>
      </c>
      <c r="AN680">
        <f t="shared" si="185"/>
        <v>0</v>
      </c>
      <c r="AO680">
        <f t="shared" si="186"/>
        <v>0</v>
      </c>
    </row>
    <row r="681" spans="1:41" x14ac:dyDescent="0.2">
      <c r="A681" s="9">
        <f>'Cost per option'!A689</f>
        <v>0</v>
      </c>
      <c r="B681" t="str">
        <f>_xlfn.IFNA(VLOOKUP(A681,'Energy balance options'!A$7:C$3000,3,FALSE),"")</f>
        <v/>
      </c>
      <c r="C681">
        <f>SUMIFS('Energy balance options'!$F$7:$F$3000,'Energy balance options'!$B$7:$B$3000,HeatGen!C$2,'Energy balance options'!$A$7:$A$3000,HeatGen!$A681)</f>
        <v>0</v>
      </c>
      <c r="D681">
        <f>SUMIFS('Energy balance options'!$F$7:$F$3000,'Energy balance options'!$B$7:$B$3000,HeatGen!D$2,'Energy balance options'!$A$7:$A$3000,HeatGen!$A681)</f>
        <v>0</v>
      </c>
      <c r="E681">
        <f>SUMIFS('Energy balance options'!$F$7:$F$3000,'Energy balance options'!$B$7:$B$3000,HeatGen!E$2,'Energy balance options'!$A$7:$A$3000,HeatGen!$A681)</f>
        <v>0</v>
      </c>
      <c r="F681">
        <f>SUMIFS('Energy balance options'!$F$7:$F$3000,'Energy balance options'!$B$7:$B$3000,HeatGen!F$2,'Energy balance options'!$A$7:$A$3000,HeatGen!$A681)</f>
        <v>0</v>
      </c>
      <c r="G681">
        <f>SUMIFS('Energy balance options'!$F$7:$F$3000,'Energy balance options'!$B$7:$B$3000,HeatGen!G$2,'Energy balance options'!$A$7:$A$3000,HeatGen!$A681)</f>
        <v>0</v>
      </c>
      <c r="H681">
        <f>SUMIFS('Energy balance options'!$G$7:$G$3000,'Energy balance options'!$B$7:$B$3000,HeatGen!H$2,'Energy balance options'!$A$7:$A$3000,HeatGen!$A681)</f>
        <v>0</v>
      </c>
      <c r="I681">
        <f>SUMIFS('Energy balance options'!$G$7:$G$3000,'Energy balance options'!$B$7:$B$3000,HeatGen!I$2,'Energy balance options'!$A$7:$A$3000,HeatGen!$A681)</f>
        <v>0</v>
      </c>
      <c r="J681">
        <f>SUMIFS('Energy balance options'!$G$7:$G$3000,'Energy balance options'!$B$7:$B$3000,HeatGen!J$2,'Energy balance options'!$A$7:$A$3000,HeatGen!$A681)</f>
        <v>0</v>
      </c>
      <c r="K681">
        <f>SUMIFS('Energy balance options'!$G$7:$G$3000,'Energy balance options'!$B$7:$B$3000,HeatGen!K$2,'Energy balance options'!$A$7:$A$3000,HeatGen!$A681)</f>
        <v>0</v>
      </c>
      <c r="L681">
        <f>SUMIFS('Energy balance options'!$G$7:$G$3000,'Energy balance options'!$B$7:$B$3000,HeatGen!L$2,'Energy balance options'!$A$7:$A$3000,HeatGen!$A681)</f>
        <v>0</v>
      </c>
      <c r="M681">
        <f>SUMIFS('Energy balance options'!$G$7:$G$3000,'Energy balance options'!$B$7:$B$3000,HeatGen!M$2,'Energy balance options'!$A$7:$A$3000,HeatGen!$A681)</f>
        <v>0</v>
      </c>
      <c r="N681">
        <f>SUMIFS('Energy balance options'!$G$7:$G$3000,'Energy balance options'!$B$7:$B$3000,HeatGen!N$2,'Energy balance options'!$A$7:$A$3000,HeatGen!$A681)</f>
        <v>0</v>
      </c>
      <c r="O681">
        <f>SUMIFS('Energy balance options'!$G$7:$G$3000,'Energy balance options'!$B$7:$B$3000,HeatGen!O$2,'Energy balance options'!$A$7:$A$3000,HeatGen!$A681)</f>
        <v>0</v>
      </c>
      <c r="P681">
        <f>SUMIFS('Energy balance options'!$G$7:$G$3000,'Energy balance options'!$B$7:$B$3000,HeatGen!P$2,'Energy balance options'!$A$7:$A$3000,HeatGen!$A681)</f>
        <v>0</v>
      </c>
      <c r="Q681">
        <f>SUMIFS('Energy balance options'!$G$7:$G$3000,'Energy balance options'!$B$7:$B$3000,HeatGen!Q$2,'Energy balance options'!$A$7:$A$3000,HeatGen!$A681)</f>
        <v>0</v>
      </c>
      <c r="R681">
        <f>SUMIFS('Energy balance options'!$G$7:$G$3000,'Energy balance options'!$B$7:$B$3000,HeatGen!R$2,'Energy balance options'!$A$7:$A$3000,HeatGen!$A681)</f>
        <v>0</v>
      </c>
      <c r="S681">
        <f>SUMIFS('Energy balance options'!$G$7:$G$3000,'Energy balance options'!$B$7:$B$3000,HeatGen!S$2,'Energy balance options'!$A$7:$A$3000,HeatGen!$A681)</f>
        <v>0</v>
      </c>
      <c r="T681">
        <f>SUMIFS('Energy balance options'!$G$7:$G$3000,'Energy balance options'!$B$7:$B$3000,HeatGen!T$2,'Energy balance options'!$A$7:$A$3000,HeatGen!$A681)</f>
        <v>0</v>
      </c>
      <c r="U681">
        <f>SUMIFS('Energy balance options'!$G$7:$G$3000,'Energy balance options'!$B$7:$B$3000,HeatGen!U$2,'Energy balance options'!$A$7:$A$3000,HeatGen!$A681)</f>
        <v>0</v>
      </c>
      <c r="V681">
        <f>SUMIFS('Energy balance options'!$G$7:$G$3000,'Energy balance options'!$B$7:$B$3000,HeatGen!V$2,'Energy balance options'!$A$7:$A$3000,HeatGen!$A681)</f>
        <v>0</v>
      </c>
      <c r="W681">
        <f>SUMIFS('Energy balance options'!$G$7:$G$3000,'Energy balance options'!$B$7:$B$3000,HeatGen!W$2,'Energy balance options'!$A$7:$A$3000,HeatGen!$A681)</f>
        <v>0</v>
      </c>
      <c r="X681">
        <f>SUMIFS('Energy balance options'!$G$7:$G$3000,'Energy balance options'!$B$7:$B$3000,HeatGen!X$2,'Energy balance options'!$A$7:$A$3000,HeatGen!$A681)</f>
        <v>0</v>
      </c>
      <c r="Y681">
        <f t="shared" si="170"/>
        <v>0</v>
      </c>
      <c r="Z681">
        <f t="shared" si="171"/>
        <v>0</v>
      </c>
      <c r="AA681">
        <f t="shared" si="172"/>
        <v>0</v>
      </c>
      <c r="AB681">
        <f t="shared" si="173"/>
        <v>0</v>
      </c>
      <c r="AC681">
        <f t="shared" si="174"/>
        <v>0</v>
      </c>
      <c r="AD681">
        <f t="shared" si="175"/>
        <v>0</v>
      </c>
      <c r="AE681">
        <f t="shared" si="176"/>
        <v>0</v>
      </c>
      <c r="AF681">
        <f t="shared" si="177"/>
        <v>0</v>
      </c>
      <c r="AG681">
        <f t="shared" si="178"/>
        <v>0</v>
      </c>
      <c r="AH681">
        <f t="shared" si="179"/>
        <v>0</v>
      </c>
      <c r="AI681">
        <f t="shared" si="180"/>
        <v>0</v>
      </c>
      <c r="AJ681">
        <f t="shared" si="181"/>
        <v>0</v>
      </c>
      <c r="AK681">
        <f t="shared" si="182"/>
        <v>0</v>
      </c>
      <c r="AL681">
        <f t="shared" si="183"/>
        <v>0</v>
      </c>
      <c r="AM681">
        <f t="shared" si="184"/>
        <v>0</v>
      </c>
      <c r="AN681">
        <f t="shared" si="185"/>
        <v>0</v>
      </c>
      <c r="AO681">
        <f t="shared" si="186"/>
        <v>0</v>
      </c>
    </row>
    <row r="682" spans="1:41" x14ac:dyDescent="0.2">
      <c r="A682" s="9">
        <f>'Cost per option'!A690</f>
        <v>0</v>
      </c>
      <c r="B682" t="str">
        <f>_xlfn.IFNA(VLOOKUP(A682,'Energy balance options'!A$7:C$3000,3,FALSE),"")</f>
        <v/>
      </c>
      <c r="C682">
        <f>SUMIFS('Energy balance options'!$F$7:$F$3000,'Energy balance options'!$B$7:$B$3000,HeatGen!C$2,'Energy balance options'!$A$7:$A$3000,HeatGen!$A682)</f>
        <v>0</v>
      </c>
      <c r="D682">
        <f>SUMIFS('Energy balance options'!$F$7:$F$3000,'Energy balance options'!$B$7:$B$3000,HeatGen!D$2,'Energy balance options'!$A$7:$A$3000,HeatGen!$A682)</f>
        <v>0</v>
      </c>
      <c r="E682">
        <f>SUMIFS('Energy balance options'!$F$7:$F$3000,'Energy balance options'!$B$7:$B$3000,HeatGen!E$2,'Energy balance options'!$A$7:$A$3000,HeatGen!$A682)</f>
        <v>0</v>
      </c>
      <c r="F682">
        <f>SUMIFS('Energy balance options'!$F$7:$F$3000,'Energy balance options'!$B$7:$B$3000,HeatGen!F$2,'Energy balance options'!$A$7:$A$3000,HeatGen!$A682)</f>
        <v>0</v>
      </c>
      <c r="G682">
        <f>SUMIFS('Energy balance options'!$F$7:$F$3000,'Energy balance options'!$B$7:$B$3000,HeatGen!G$2,'Energy balance options'!$A$7:$A$3000,HeatGen!$A682)</f>
        <v>0</v>
      </c>
      <c r="H682">
        <f>SUMIFS('Energy balance options'!$G$7:$G$3000,'Energy balance options'!$B$7:$B$3000,HeatGen!H$2,'Energy balance options'!$A$7:$A$3000,HeatGen!$A682)</f>
        <v>0</v>
      </c>
      <c r="I682">
        <f>SUMIFS('Energy balance options'!$G$7:$G$3000,'Energy balance options'!$B$7:$B$3000,HeatGen!I$2,'Energy balance options'!$A$7:$A$3000,HeatGen!$A682)</f>
        <v>0</v>
      </c>
      <c r="J682">
        <f>SUMIFS('Energy balance options'!$G$7:$G$3000,'Energy balance options'!$B$7:$B$3000,HeatGen!J$2,'Energy balance options'!$A$7:$A$3000,HeatGen!$A682)</f>
        <v>0</v>
      </c>
      <c r="K682">
        <f>SUMIFS('Energy balance options'!$G$7:$G$3000,'Energy balance options'!$B$7:$B$3000,HeatGen!K$2,'Energy balance options'!$A$7:$A$3000,HeatGen!$A682)</f>
        <v>0</v>
      </c>
      <c r="L682">
        <f>SUMIFS('Energy balance options'!$G$7:$G$3000,'Energy balance options'!$B$7:$B$3000,HeatGen!L$2,'Energy balance options'!$A$7:$A$3000,HeatGen!$A682)</f>
        <v>0</v>
      </c>
      <c r="M682">
        <f>SUMIFS('Energy balance options'!$G$7:$G$3000,'Energy balance options'!$B$7:$B$3000,HeatGen!M$2,'Energy balance options'!$A$7:$A$3000,HeatGen!$A682)</f>
        <v>0</v>
      </c>
      <c r="N682">
        <f>SUMIFS('Energy balance options'!$G$7:$G$3000,'Energy balance options'!$B$7:$B$3000,HeatGen!N$2,'Energy balance options'!$A$7:$A$3000,HeatGen!$A682)</f>
        <v>0</v>
      </c>
      <c r="O682">
        <f>SUMIFS('Energy balance options'!$G$7:$G$3000,'Energy balance options'!$B$7:$B$3000,HeatGen!O$2,'Energy balance options'!$A$7:$A$3000,HeatGen!$A682)</f>
        <v>0</v>
      </c>
      <c r="P682">
        <f>SUMIFS('Energy balance options'!$G$7:$G$3000,'Energy balance options'!$B$7:$B$3000,HeatGen!P$2,'Energy balance options'!$A$7:$A$3000,HeatGen!$A682)</f>
        <v>0</v>
      </c>
      <c r="Q682">
        <f>SUMIFS('Energy balance options'!$G$7:$G$3000,'Energy balance options'!$B$7:$B$3000,HeatGen!Q$2,'Energy balance options'!$A$7:$A$3000,HeatGen!$A682)</f>
        <v>0</v>
      </c>
      <c r="R682">
        <f>SUMIFS('Energy balance options'!$G$7:$G$3000,'Energy balance options'!$B$7:$B$3000,HeatGen!R$2,'Energy balance options'!$A$7:$A$3000,HeatGen!$A682)</f>
        <v>0</v>
      </c>
      <c r="S682">
        <f>SUMIFS('Energy balance options'!$G$7:$G$3000,'Energy balance options'!$B$7:$B$3000,HeatGen!S$2,'Energy balance options'!$A$7:$A$3000,HeatGen!$A682)</f>
        <v>0</v>
      </c>
      <c r="T682">
        <f>SUMIFS('Energy balance options'!$G$7:$G$3000,'Energy balance options'!$B$7:$B$3000,HeatGen!T$2,'Energy balance options'!$A$7:$A$3000,HeatGen!$A682)</f>
        <v>0</v>
      </c>
      <c r="U682">
        <f>SUMIFS('Energy balance options'!$G$7:$G$3000,'Energy balance options'!$B$7:$B$3000,HeatGen!U$2,'Energy balance options'!$A$7:$A$3000,HeatGen!$A682)</f>
        <v>0</v>
      </c>
      <c r="V682">
        <f>SUMIFS('Energy balance options'!$G$7:$G$3000,'Energy balance options'!$B$7:$B$3000,HeatGen!V$2,'Energy balance options'!$A$7:$A$3000,HeatGen!$A682)</f>
        <v>0</v>
      </c>
      <c r="W682">
        <f>SUMIFS('Energy balance options'!$G$7:$G$3000,'Energy balance options'!$B$7:$B$3000,HeatGen!W$2,'Energy balance options'!$A$7:$A$3000,HeatGen!$A682)</f>
        <v>0</v>
      </c>
      <c r="X682">
        <f>SUMIFS('Energy balance options'!$G$7:$G$3000,'Energy balance options'!$B$7:$B$3000,HeatGen!X$2,'Energy balance options'!$A$7:$A$3000,HeatGen!$A682)</f>
        <v>0</v>
      </c>
      <c r="Y682">
        <f t="shared" si="170"/>
        <v>0</v>
      </c>
      <c r="Z682">
        <f t="shared" si="171"/>
        <v>0</v>
      </c>
      <c r="AA682">
        <f t="shared" si="172"/>
        <v>0</v>
      </c>
      <c r="AB682">
        <f t="shared" si="173"/>
        <v>0</v>
      </c>
      <c r="AC682">
        <f t="shared" si="174"/>
        <v>0</v>
      </c>
      <c r="AD682">
        <f t="shared" si="175"/>
        <v>0</v>
      </c>
      <c r="AE682">
        <f t="shared" si="176"/>
        <v>0</v>
      </c>
      <c r="AF682">
        <f t="shared" si="177"/>
        <v>0</v>
      </c>
      <c r="AG682">
        <f t="shared" si="178"/>
        <v>0</v>
      </c>
      <c r="AH682">
        <f t="shared" si="179"/>
        <v>0</v>
      </c>
      <c r="AI682">
        <f t="shared" si="180"/>
        <v>0</v>
      </c>
      <c r="AJ682">
        <f t="shared" si="181"/>
        <v>0</v>
      </c>
      <c r="AK682">
        <f t="shared" si="182"/>
        <v>0</v>
      </c>
      <c r="AL682">
        <f t="shared" si="183"/>
        <v>0</v>
      </c>
      <c r="AM682">
        <f t="shared" si="184"/>
        <v>0</v>
      </c>
      <c r="AN682">
        <f t="shared" si="185"/>
        <v>0</v>
      </c>
      <c r="AO682">
        <f t="shared" si="186"/>
        <v>0</v>
      </c>
    </row>
    <row r="683" spans="1:41" x14ac:dyDescent="0.2">
      <c r="A683" s="9">
        <f>'Cost per option'!A691</f>
        <v>0</v>
      </c>
      <c r="B683" t="str">
        <f>_xlfn.IFNA(VLOOKUP(A683,'Energy balance options'!A$7:C$3000,3,FALSE),"")</f>
        <v/>
      </c>
      <c r="C683">
        <f>SUMIFS('Energy balance options'!$F$7:$F$3000,'Energy balance options'!$B$7:$B$3000,HeatGen!C$2,'Energy balance options'!$A$7:$A$3000,HeatGen!$A683)</f>
        <v>0</v>
      </c>
      <c r="D683">
        <f>SUMIFS('Energy balance options'!$F$7:$F$3000,'Energy balance options'!$B$7:$B$3000,HeatGen!D$2,'Energy balance options'!$A$7:$A$3000,HeatGen!$A683)</f>
        <v>0</v>
      </c>
      <c r="E683">
        <f>SUMIFS('Energy balance options'!$F$7:$F$3000,'Energy balance options'!$B$7:$B$3000,HeatGen!E$2,'Energy balance options'!$A$7:$A$3000,HeatGen!$A683)</f>
        <v>0</v>
      </c>
      <c r="F683">
        <f>SUMIFS('Energy balance options'!$F$7:$F$3000,'Energy balance options'!$B$7:$B$3000,HeatGen!F$2,'Energy balance options'!$A$7:$A$3000,HeatGen!$A683)</f>
        <v>0</v>
      </c>
      <c r="G683">
        <f>SUMIFS('Energy balance options'!$F$7:$F$3000,'Energy balance options'!$B$7:$B$3000,HeatGen!G$2,'Energy balance options'!$A$7:$A$3000,HeatGen!$A683)</f>
        <v>0</v>
      </c>
      <c r="H683">
        <f>SUMIFS('Energy balance options'!$G$7:$G$3000,'Energy balance options'!$B$7:$B$3000,HeatGen!H$2,'Energy balance options'!$A$7:$A$3000,HeatGen!$A683)</f>
        <v>0</v>
      </c>
      <c r="I683">
        <f>SUMIFS('Energy balance options'!$G$7:$G$3000,'Energy balance options'!$B$7:$B$3000,HeatGen!I$2,'Energy balance options'!$A$7:$A$3000,HeatGen!$A683)</f>
        <v>0</v>
      </c>
      <c r="J683">
        <f>SUMIFS('Energy balance options'!$G$7:$G$3000,'Energy balance options'!$B$7:$B$3000,HeatGen!J$2,'Energy balance options'!$A$7:$A$3000,HeatGen!$A683)</f>
        <v>0</v>
      </c>
      <c r="K683">
        <f>SUMIFS('Energy balance options'!$G$7:$G$3000,'Energy balance options'!$B$7:$B$3000,HeatGen!K$2,'Energy balance options'!$A$7:$A$3000,HeatGen!$A683)</f>
        <v>0</v>
      </c>
      <c r="L683">
        <f>SUMIFS('Energy balance options'!$G$7:$G$3000,'Energy balance options'!$B$7:$B$3000,HeatGen!L$2,'Energy balance options'!$A$7:$A$3000,HeatGen!$A683)</f>
        <v>0</v>
      </c>
      <c r="M683">
        <f>SUMIFS('Energy balance options'!$G$7:$G$3000,'Energy balance options'!$B$7:$B$3000,HeatGen!M$2,'Energy balance options'!$A$7:$A$3000,HeatGen!$A683)</f>
        <v>0</v>
      </c>
      <c r="N683">
        <f>SUMIFS('Energy balance options'!$G$7:$G$3000,'Energy balance options'!$B$7:$B$3000,HeatGen!N$2,'Energy balance options'!$A$7:$A$3000,HeatGen!$A683)</f>
        <v>0</v>
      </c>
      <c r="O683">
        <f>SUMIFS('Energy balance options'!$G$7:$G$3000,'Energy balance options'!$B$7:$B$3000,HeatGen!O$2,'Energy balance options'!$A$7:$A$3000,HeatGen!$A683)</f>
        <v>0</v>
      </c>
      <c r="P683">
        <f>SUMIFS('Energy balance options'!$G$7:$G$3000,'Energy balance options'!$B$7:$B$3000,HeatGen!P$2,'Energy balance options'!$A$7:$A$3000,HeatGen!$A683)</f>
        <v>0</v>
      </c>
      <c r="Q683">
        <f>SUMIFS('Energy balance options'!$G$7:$G$3000,'Energy balance options'!$B$7:$B$3000,HeatGen!Q$2,'Energy balance options'!$A$7:$A$3000,HeatGen!$A683)</f>
        <v>0</v>
      </c>
      <c r="R683">
        <f>SUMIFS('Energy balance options'!$G$7:$G$3000,'Energy balance options'!$B$7:$B$3000,HeatGen!R$2,'Energy balance options'!$A$7:$A$3000,HeatGen!$A683)</f>
        <v>0</v>
      </c>
      <c r="S683">
        <f>SUMIFS('Energy balance options'!$G$7:$G$3000,'Energy balance options'!$B$7:$B$3000,HeatGen!S$2,'Energy balance options'!$A$7:$A$3000,HeatGen!$A683)</f>
        <v>0</v>
      </c>
      <c r="T683">
        <f>SUMIFS('Energy balance options'!$G$7:$G$3000,'Energy balance options'!$B$7:$B$3000,HeatGen!T$2,'Energy balance options'!$A$7:$A$3000,HeatGen!$A683)</f>
        <v>0</v>
      </c>
      <c r="U683">
        <f>SUMIFS('Energy balance options'!$G$7:$G$3000,'Energy balance options'!$B$7:$B$3000,HeatGen!U$2,'Energy balance options'!$A$7:$A$3000,HeatGen!$A683)</f>
        <v>0</v>
      </c>
      <c r="V683">
        <f>SUMIFS('Energy balance options'!$G$7:$G$3000,'Energy balance options'!$B$7:$B$3000,HeatGen!V$2,'Energy balance options'!$A$7:$A$3000,HeatGen!$A683)</f>
        <v>0</v>
      </c>
      <c r="W683">
        <f>SUMIFS('Energy balance options'!$G$7:$G$3000,'Energy balance options'!$B$7:$B$3000,HeatGen!W$2,'Energy balance options'!$A$7:$A$3000,HeatGen!$A683)</f>
        <v>0</v>
      </c>
      <c r="X683">
        <f>SUMIFS('Energy balance options'!$G$7:$G$3000,'Energy balance options'!$B$7:$B$3000,HeatGen!X$2,'Energy balance options'!$A$7:$A$3000,HeatGen!$A683)</f>
        <v>0</v>
      </c>
      <c r="Y683">
        <f t="shared" si="170"/>
        <v>0</v>
      </c>
      <c r="Z683">
        <f t="shared" si="171"/>
        <v>0</v>
      </c>
      <c r="AA683">
        <f t="shared" si="172"/>
        <v>0</v>
      </c>
      <c r="AB683">
        <f t="shared" si="173"/>
        <v>0</v>
      </c>
      <c r="AC683">
        <f t="shared" si="174"/>
        <v>0</v>
      </c>
      <c r="AD683">
        <f t="shared" si="175"/>
        <v>0</v>
      </c>
      <c r="AE683">
        <f t="shared" si="176"/>
        <v>0</v>
      </c>
      <c r="AF683">
        <f t="shared" si="177"/>
        <v>0</v>
      </c>
      <c r="AG683">
        <f t="shared" si="178"/>
        <v>0</v>
      </c>
      <c r="AH683">
        <f t="shared" si="179"/>
        <v>0</v>
      </c>
      <c r="AI683">
        <f t="shared" si="180"/>
        <v>0</v>
      </c>
      <c r="AJ683">
        <f t="shared" si="181"/>
        <v>0</v>
      </c>
      <c r="AK683">
        <f t="shared" si="182"/>
        <v>0</v>
      </c>
      <c r="AL683">
        <f t="shared" si="183"/>
        <v>0</v>
      </c>
      <c r="AM683">
        <f t="shared" si="184"/>
        <v>0</v>
      </c>
      <c r="AN683">
        <f t="shared" si="185"/>
        <v>0</v>
      </c>
      <c r="AO683">
        <f t="shared" si="186"/>
        <v>0</v>
      </c>
    </row>
    <row r="684" spans="1:41" x14ac:dyDescent="0.2">
      <c r="A684" s="9">
        <f>'Cost per option'!A692</f>
        <v>0</v>
      </c>
      <c r="B684" t="str">
        <f>_xlfn.IFNA(VLOOKUP(A684,'Energy balance options'!A$7:C$3000,3,FALSE),"")</f>
        <v/>
      </c>
      <c r="C684">
        <f>SUMIFS('Energy balance options'!$F$7:$F$3000,'Energy balance options'!$B$7:$B$3000,HeatGen!C$2,'Energy balance options'!$A$7:$A$3000,HeatGen!$A684)</f>
        <v>0</v>
      </c>
      <c r="D684">
        <f>SUMIFS('Energy balance options'!$F$7:$F$3000,'Energy balance options'!$B$7:$B$3000,HeatGen!D$2,'Energy balance options'!$A$7:$A$3000,HeatGen!$A684)</f>
        <v>0</v>
      </c>
      <c r="E684">
        <f>SUMIFS('Energy balance options'!$F$7:$F$3000,'Energy balance options'!$B$7:$B$3000,HeatGen!E$2,'Energy balance options'!$A$7:$A$3000,HeatGen!$A684)</f>
        <v>0</v>
      </c>
      <c r="F684">
        <f>SUMIFS('Energy balance options'!$F$7:$F$3000,'Energy balance options'!$B$7:$B$3000,HeatGen!F$2,'Energy balance options'!$A$7:$A$3000,HeatGen!$A684)</f>
        <v>0</v>
      </c>
      <c r="G684">
        <f>SUMIFS('Energy balance options'!$F$7:$F$3000,'Energy balance options'!$B$7:$B$3000,HeatGen!G$2,'Energy balance options'!$A$7:$A$3000,HeatGen!$A684)</f>
        <v>0</v>
      </c>
      <c r="H684">
        <f>SUMIFS('Energy balance options'!$G$7:$G$3000,'Energy balance options'!$B$7:$B$3000,HeatGen!H$2,'Energy balance options'!$A$7:$A$3000,HeatGen!$A684)</f>
        <v>0</v>
      </c>
      <c r="I684">
        <f>SUMIFS('Energy balance options'!$G$7:$G$3000,'Energy balance options'!$B$7:$B$3000,HeatGen!I$2,'Energy balance options'!$A$7:$A$3000,HeatGen!$A684)</f>
        <v>0</v>
      </c>
      <c r="J684">
        <f>SUMIFS('Energy balance options'!$G$7:$G$3000,'Energy balance options'!$B$7:$B$3000,HeatGen!J$2,'Energy balance options'!$A$7:$A$3000,HeatGen!$A684)</f>
        <v>0</v>
      </c>
      <c r="K684">
        <f>SUMIFS('Energy balance options'!$G$7:$G$3000,'Energy balance options'!$B$7:$B$3000,HeatGen!K$2,'Energy balance options'!$A$7:$A$3000,HeatGen!$A684)</f>
        <v>0</v>
      </c>
      <c r="L684">
        <f>SUMIFS('Energy balance options'!$G$7:$G$3000,'Energy balance options'!$B$7:$B$3000,HeatGen!L$2,'Energy balance options'!$A$7:$A$3000,HeatGen!$A684)</f>
        <v>0</v>
      </c>
      <c r="M684">
        <f>SUMIFS('Energy balance options'!$G$7:$G$3000,'Energy balance options'!$B$7:$B$3000,HeatGen!M$2,'Energy balance options'!$A$7:$A$3000,HeatGen!$A684)</f>
        <v>0</v>
      </c>
      <c r="N684">
        <f>SUMIFS('Energy balance options'!$G$7:$G$3000,'Energy balance options'!$B$7:$B$3000,HeatGen!N$2,'Energy balance options'!$A$7:$A$3000,HeatGen!$A684)</f>
        <v>0</v>
      </c>
      <c r="O684">
        <f>SUMIFS('Energy balance options'!$G$7:$G$3000,'Energy balance options'!$B$7:$B$3000,HeatGen!O$2,'Energy balance options'!$A$7:$A$3000,HeatGen!$A684)</f>
        <v>0</v>
      </c>
      <c r="P684">
        <f>SUMIFS('Energy balance options'!$G$7:$G$3000,'Energy balance options'!$B$7:$B$3000,HeatGen!P$2,'Energy balance options'!$A$7:$A$3000,HeatGen!$A684)</f>
        <v>0</v>
      </c>
      <c r="Q684">
        <f>SUMIFS('Energy balance options'!$G$7:$G$3000,'Energy balance options'!$B$7:$B$3000,HeatGen!Q$2,'Energy balance options'!$A$7:$A$3000,HeatGen!$A684)</f>
        <v>0</v>
      </c>
      <c r="R684">
        <f>SUMIFS('Energy balance options'!$G$7:$G$3000,'Energy balance options'!$B$7:$B$3000,HeatGen!R$2,'Energy balance options'!$A$7:$A$3000,HeatGen!$A684)</f>
        <v>0</v>
      </c>
      <c r="S684">
        <f>SUMIFS('Energy balance options'!$G$7:$G$3000,'Energy balance options'!$B$7:$B$3000,HeatGen!S$2,'Energy balance options'!$A$7:$A$3000,HeatGen!$A684)</f>
        <v>0</v>
      </c>
      <c r="T684">
        <f>SUMIFS('Energy balance options'!$G$7:$G$3000,'Energy balance options'!$B$7:$B$3000,HeatGen!T$2,'Energy balance options'!$A$7:$A$3000,HeatGen!$A684)</f>
        <v>0</v>
      </c>
      <c r="U684">
        <f>SUMIFS('Energy balance options'!$G$7:$G$3000,'Energy balance options'!$B$7:$B$3000,HeatGen!U$2,'Energy balance options'!$A$7:$A$3000,HeatGen!$A684)</f>
        <v>0</v>
      </c>
      <c r="V684">
        <f>SUMIFS('Energy balance options'!$G$7:$G$3000,'Energy balance options'!$B$7:$B$3000,HeatGen!V$2,'Energy balance options'!$A$7:$A$3000,HeatGen!$A684)</f>
        <v>0</v>
      </c>
      <c r="W684">
        <f>SUMIFS('Energy balance options'!$G$7:$G$3000,'Energy balance options'!$B$7:$B$3000,HeatGen!W$2,'Energy balance options'!$A$7:$A$3000,HeatGen!$A684)</f>
        <v>0</v>
      </c>
      <c r="X684">
        <f>SUMIFS('Energy balance options'!$G$7:$G$3000,'Energy balance options'!$B$7:$B$3000,HeatGen!X$2,'Energy balance options'!$A$7:$A$3000,HeatGen!$A684)</f>
        <v>0</v>
      </c>
      <c r="Y684">
        <f t="shared" si="170"/>
        <v>0</v>
      </c>
      <c r="Z684">
        <f t="shared" si="171"/>
        <v>0</v>
      </c>
      <c r="AA684">
        <f t="shared" si="172"/>
        <v>0</v>
      </c>
      <c r="AB684">
        <f t="shared" si="173"/>
        <v>0</v>
      </c>
      <c r="AC684">
        <f t="shared" si="174"/>
        <v>0</v>
      </c>
      <c r="AD684">
        <f t="shared" si="175"/>
        <v>0</v>
      </c>
      <c r="AE684">
        <f t="shared" si="176"/>
        <v>0</v>
      </c>
      <c r="AF684">
        <f t="shared" si="177"/>
        <v>0</v>
      </c>
      <c r="AG684">
        <f t="shared" si="178"/>
        <v>0</v>
      </c>
      <c r="AH684">
        <f t="shared" si="179"/>
        <v>0</v>
      </c>
      <c r="AI684">
        <f t="shared" si="180"/>
        <v>0</v>
      </c>
      <c r="AJ684">
        <f t="shared" si="181"/>
        <v>0</v>
      </c>
      <c r="AK684">
        <f t="shared" si="182"/>
        <v>0</v>
      </c>
      <c r="AL684">
        <f t="shared" si="183"/>
        <v>0</v>
      </c>
      <c r="AM684">
        <f t="shared" si="184"/>
        <v>0</v>
      </c>
      <c r="AN684">
        <f t="shared" si="185"/>
        <v>0</v>
      </c>
      <c r="AO684">
        <f t="shared" si="186"/>
        <v>0</v>
      </c>
    </row>
    <row r="685" spans="1:41" x14ac:dyDescent="0.2">
      <c r="A685" s="9">
        <f>'Cost per option'!A693</f>
        <v>0</v>
      </c>
      <c r="B685" t="str">
        <f>_xlfn.IFNA(VLOOKUP(A685,'Energy balance options'!A$7:C$3000,3,FALSE),"")</f>
        <v/>
      </c>
      <c r="C685">
        <f>SUMIFS('Energy balance options'!$F$7:$F$3000,'Energy balance options'!$B$7:$B$3000,HeatGen!C$2,'Energy balance options'!$A$7:$A$3000,HeatGen!$A685)</f>
        <v>0</v>
      </c>
      <c r="D685">
        <f>SUMIFS('Energy balance options'!$F$7:$F$3000,'Energy balance options'!$B$7:$B$3000,HeatGen!D$2,'Energy balance options'!$A$7:$A$3000,HeatGen!$A685)</f>
        <v>0</v>
      </c>
      <c r="E685">
        <f>SUMIFS('Energy balance options'!$F$7:$F$3000,'Energy balance options'!$B$7:$B$3000,HeatGen!E$2,'Energy balance options'!$A$7:$A$3000,HeatGen!$A685)</f>
        <v>0</v>
      </c>
      <c r="F685">
        <f>SUMIFS('Energy balance options'!$F$7:$F$3000,'Energy balance options'!$B$7:$B$3000,HeatGen!F$2,'Energy balance options'!$A$7:$A$3000,HeatGen!$A685)</f>
        <v>0</v>
      </c>
      <c r="G685">
        <f>SUMIFS('Energy balance options'!$F$7:$F$3000,'Energy balance options'!$B$7:$B$3000,HeatGen!G$2,'Energy balance options'!$A$7:$A$3000,HeatGen!$A685)</f>
        <v>0</v>
      </c>
      <c r="H685">
        <f>SUMIFS('Energy balance options'!$G$7:$G$3000,'Energy balance options'!$B$7:$B$3000,HeatGen!H$2,'Energy balance options'!$A$7:$A$3000,HeatGen!$A685)</f>
        <v>0</v>
      </c>
      <c r="I685">
        <f>SUMIFS('Energy balance options'!$G$7:$G$3000,'Energy balance options'!$B$7:$B$3000,HeatGen!I$2,'Energy balance options'!$A$7:$A$3000,HeatGen!$A685)</f>
        <v>0</v>
      </c>
      <c r="J685">
        <f>SUMIFS('Energy balance options'!$G$7:$G$3000,'Energy balance options'!$B$7:$B$3000,HeatGen!J$2,'Energy balance options'!$A$7:$A$3000,HeatGen!$A685)</f>
        <v>0</v>
      </c>
      <c r="K685">
        <f>SUMIFS('Energy balance options'!$G$7:$G$3000,'Energy balance options'!$B$7:$B$3000,HeatGen!K$2,'Energy balance options'!$A$7:$A$3000,HeatGen!$A685)</f>
        <v>0</v>
      </c>
      <c r="L685">
        <f>SUMIFS('Energy balance options'!$G$7:$G$3000,'Energy balance options'!$B$7:$B$3000,HeatGen!L$2,'Energy balance options'!$A$7:$A$3000,HeatGen!$A685)</f>
        <v>0</v>
      </c>
      <c r="M685">
        <f>SUMIFS('Energy balance options'!$G$7:$G$3000,'Energy balance options'!$B$7:$B$3000,HeatGen!M$2,'Energy balance options'!$A$7:$A$3000,HeatGen!$A685)</f>
        <v>0</v>
      </c>
      <c r="N685">
        <f>SUMIFS('Energy balance options'!$G$7:$G$3000,'Energy balance options'!$B$7:$B$3000,HeatGen!N$2,'Energy balance options'!$A$7:$A$3000,HeatGen!$A685)</f>
        <v>0</v>
      </c>
      <c r="O685">
        <f>SUMIFS('Energy balance options'!$G$7:$G$3000,'Energy balance options'!$B$7:$B$3000,HeatGen!O$2,'Energy balance options'!$A$7:$A$3000,HeatGen!$A685)</f>
        <v>0</v>
      </c>
      <c r="P685">
        <f>SUMIFS('Energy balance options'!$G$7:$G$3000,'Energy balance options'!$B$7:$B$3000,HeatGen!P$2,'Energy balance options'!$A$7:$A$3000,HeatGen!$A685)</f>
        <v>0</v>
      </c>
      <c r="Q685">
        <f>SUMIFS('Energy balance options'!$G$7:$G$3000,'Energy balance options'!$B$7:$B$3000,HeatGen!Q$2,'Energy balance options'!$A$7:$A$3000,HeatGen!$A685)</f>
        <v>0</v>
      </c>
      <c r="R685">
        <f>SUMIFS('Energy balance options'!$G$7:$G$3000,'Energy balance options'!$B$7:$B$3000,HeatGen!R$2,'Energy balance options'!$A$7:$A$3000,HeatGen!$A685)</f>
        <v>0</v>
      </c>
      <c r="S685">
        <f>SUMIFS('Energy balance options'!$G$7:$G$3000,'Energy balance options'!$B$7:$B$3000,HeatGen!S$2,'Energy balance options'!$A$7:$A$3000,HeatGen!$A685)</f>
        <v>0</v>
      </c>
      <c r="T685">
        <f>SUMIFS('Energy balance options'!$G$7:$G$3000,'Energy balance options'!$B$7:$B$3000,HeatGen!T$2,'Energy balance options'!$A$7:$A$3000,HeatGen!$A685)</f>
        <v>0</v>
      </c>
      <c r="U685">
        <f>SUMIFS('Energy balance options'!$G$7:$G$3000,'Energy balance options'!$B$7:$B$3000,HeatGen!U$2,'Energy balance options'!$A$7:$A$3000,HeatGen!$A685)</f>
        <v>0</v>
      </c>
      <c r="V685">
        <f>SUMIFS('Energy balance options'!$G$7:$G$3000,'Energy balance options'!$B$7:$B$3000,HeatGen!V$2,'Energy balance options'!$A$7:$A$3000,HeatGen!$A685)</f>
        <v>0</v>
      </c>
      <c r="W685">
        <f>SUMIFS('Energy balance options'!$G$7:$G$3000,'Energy balance options'!$B$7:$B$3000,HeatGen!W$2,'Energy balance options'!$A$7:$A$3000,HeatGen!$A685)</f>
        <v>0</v>
      </c>
      <c r="X685">
        <f>SUMIFS('Energy balance options'!$G$7:$G$3000,'Energy balance options'!$B$7:$B$3000,HeatGen!X$2,'Energy balance options'!$A$7:$A$3000,HeatGen!$A685)</f>
        <v>0</v>
      </c>
      <c r="Y685">
        <f t="shared" si="170"/>
        <v>0</v>
      </c>
      <c r="Z685">
        <f t="shared" si="171"/>
        <v>0</v>
      </c>
      <c r="AA685">
        <f t="shared" si="172"/>
        <v>0</v>
      </c>
      <c r="AB685">
        <f t="shared" si="173"/>
        <v>0</v>
      </c>
      <c r="AC685">
        <f t="shared" si="174"/>
        <v>0</v>
      </c>
      <c r="AD685">
        <f t="shared" si="175"/>
        <v>0</v>
      </c>
      <c r="AE685">
        <f t="shared" si="176"/>
        <v>0</v>
      </c>
      <c r="AF685">
        <f t="shared" si="177"/>
        <v>0</v>
      </c>
      <c r="AG685">
        <f t="shared" si="178"/>
        <v>0</v>
      </c>
      <c r="AH685">
        <f t="shared" si="179"/>
        <v>0</v>
      </c>
      <c r="AI685">
        <f t="shared" si="180"/>
        <v>0</v>
      </c>
      <c r="AJ685">
        <f t="shared" si="181"/>
        <v>0</v>
      </c>
      <c r="AK685">
        <f t="shared" si="182"/>
        <v>0</v>
      </c>
      <c r="AL685">
        <f t="shared" si="183"/>
        <v>0</v>
      </c>
      <c r="AM685">
        <f t="shared" si="184"/>
        <v>0</v>
      </c>
      <c r="AN685">
        <f t="shared" si="185"/>
        <v>0</v>
      </c>
      <c r="AO685">
        <f t="shared" si="186"/>
        <v>0</v>
      </c>
    </row>
    <row r="686" spans="1:41" x14ac:dyDescent="0.2">
      <c r="A686" s="9">
        <f>'Cost per option'!A694</f>
        <v>0</v>
      </c>
      <c r="B686" t="str">
        <f>_xlfn.IFNA(VLOOKUP(A686,'Energy balance options'!A$7:C$3000,3,FALSE),"")</f>
        <v/>
      </c>
      <c r="C686">
        <f>SUMIFS('Energy balance options'!$F$7:$F$3000,'Energy balance options'!$B$7:$B$3000,HeatGen!C$2,'Energy balance options'!$A$7:$A$3000,HeatGen!$A686)</f>
        <v>0</v>
      </c>
      <c r="D686">
        <f>SUMIFS('Energy balance options'!$F$7:$F$3000,'Energy balance options'!$B$7:$B$3000,HeatGen!D$2,'Energy balance options'!$A$7:$A$3000,HeatGen!$A686)</f>
        <v>0</v>
      </c>
      <c r="E686">
        <f>SUMIFS('Energy balance options'!$F$7:$F$3000,'Energy balance options'!$B$7:$B$3000,HeatGen!E$2,'Energy balance options'!$A$7:$A$3000,HeatGen!$A686)</f>
        <v>0</v>
      </c>
      <c r="F686">
        <f>SUMIFS('Energy balance options'!$F$7:$F$3000,'Energy balance options'!$B$7:$B$3000,HeatGen!F$2,'Energy balance options'!$A$7:$A$3000,HeatGen!$A686)</f>
        <v>0</v>
      </c>
      <c r="G686">
        <f>SUMIFS('Energy balance options'!$F$7:$F$3000,'Energy balance options'!$B$7:$B$3000,HeatGen!G$2,'Energy balance options'!$A$7:$A$3000,HeatGen!$A686)</f>
        <v>0</v>
      </c>
      <c r="H686">
        <f>SUMIFS('Energy balance options'!$G$7:$G$3000,'Energy balance options'!$B$7:$B$3000,HeatGen!H$2,'Energy balance options'!$A$7:$A$3000,HeatGen!$A686)</f>
        <v>0</v>
      </c>
      <c r="I686">
        <f>SUMIFS('Energy balance options'!$G$7:$G$3000,'Energy balance options'!$B$7:$B$3000,HeatGen!I$2,'Energy balance options'!$A$7:$A$3000,HeatGen!$A686)</f>
        <v>0</v>
      </c>
      <c r="J686">
        <f>SUMIFS('Energy balance options'!$G$7:$G$3000,'Energy balance options'!$B$7:$B$3000,HeatGen!J$2,'Energy balance options'!$A$7:$A$3000,HeatGen!$A686)</f>
        <v>0</v>
      </c>
      <c r="K686">
        <f>SUMIFS('Energy balance options'!$G$7:$G$3000,'Energy balance options'!$B$7:$B$3000,HeatGen!K$2,'Energy balance options'!$A$7:$A$3000,HeatGen!$A686)</f>
        <v>0</v>
      </c>
      <c r="L686">
        <f>SUMIFS('Energy balance options'!$G$7:$G$3000,'Energy balance options'!$B$7:$B$3000,HeatGen!L$2,'Energy balance options'!$A$7:$A$3000,HeatGen!$A686)</f>
        <v>0</v>
      </c>
      <c r="M686">
        <f>SUMIFS('Energy balance options'!$G$7:$G$3000,'Energy balance options'!$B$7:$B$3000,HeatGen!M$2,'Energy balance options'!$A$7:$A$3000,HeatGen!$A686)</f>
        <v>0</v>
      </c>
      <c r="N686">
        <f>SUMIFS('Energy balance options'!$G$7:$G$3000,'Energy balance options'!$B$7:$B$3000,HeatGen!N$2,'Energy balance options'!$A$7:$A$3000,HeatGen!$A686)</f>
        <v>0</v>
      </c>
      <c r="O686">
        <f>SUMIFS('Energy balance options'!$G$7:$G$3000,'Energy balance options'!$B$7:$B$3000,HeatGen!O$2,'Energy balance options'!$A$7:$A$3000,HeatGen!$A686)</f>
        <v>0</v>
      </c>
      <c r="P686">
        <f>SUMIFS('Energy balance options'!$G$7:$G$3000,'Energy balance options'!$B$7:$B$3000,HeatGen!P$2,'Energy balance options'!$A$7:$A$3000,HeatGen!$A686)</f>
        <v>0</v>
      </c>
      <c r="Q686">
        <f>SUMIFS('Energy balance options'!$G$7:$G$3000,'Energy balance options'!$B$7:$B$3000,HeatGen!Q$2,'Energy balance options'!$A$7:$A$3000,HeatGen!$A686)</f>
        <v>0</v>
      </c>
      <c r="R686">
        <f>SUMIFS('Energy balance options'!$G$7:$G$3000,'Energy balance options'!$B$7:$B$3000,HeatGen!R$2,'Energy balance options'!$A$7:$A$3000,HeatGen!$A686)</f>
        <v>0</v>
      </c>
      <c r="S686">
        <f>SUMIFS('Energy balance options'!$G$7:$G$3000,'Energy balance options'!$B$7:$B$3000,HeatGen!S$2,'Energy balance options'!$A$7:$A$3000,HeatGen!$A686)</f>
        <v>0</v>
      </c>
      <c r="T686">
        <f>SUMIFS('Energy balance options'!$G$7:$G$3000,'Energy balance options'!$B$7:$B$3000,HeatGen!T$2,'Energy balance options'!$A$7:$A$3000,HeatGen!$A686)</f>
        <v>0</v>
      </c>
      <c r="U686">
        <f>SUMIFS('Energy balance options'!$G$7:$G$3000,'Energy balance options'!$B$7:$B$3000,HeatGen!U$2,'Energy balance options'!$A$7:$A$3000,HeatGen!$A686)</f>
        <v>0</v>
      </c>
      <c r="V686">
        <f>SUMIFS('Energy balance options'!$G$7:$G$3000,'Energy balance options'!$B$7:$B$3000,HeatGen!V$2,'Energy balance options'!$A$7:$A$3000,HeatGen!$A686)</f>
        <v>0</v>
      </c>
      <c r="W686">
        <f>SUMIFS('Energy balance options'!$G$7:$G$3000,'Energy balance options'!$B$7:$B$3000,HeatGen!W$2,'Energy balance options'!$A$7:$A$3000,HeatGen!$A686)</f>
        <v>0</v>
      </c>
      <c r="X686">
        <f>SUMIFS('Energy balance options'!$G$7:$G$3000,'Energy balance options'!$B$7:$B$3000,HeatGen!X$2,'Energy balance options'!$A$7:$A$3000,HeatGen!$A686)</f>
        <v>0</v>
      </c>
      <c r="Y686">
        <f t="shared" si="170"/>
        <v>0</v>
      </c>
      <c r="Z686">
        <f t="shared" si="171"/>
        <v>0</v>
      </c>
      <c r="AA686">
        <f t="shared" si="172"/>
        <v>0</v>
      </c>
      <c r="AB686">
        <f t="shared" si="173"/>
        <v>0</v>
      </c>
      <c r="AC686">
        <f t="shared" si="174"/>
        <v>0</v>
      </c>
      <c r="AD686">
        <f t="shared" si="175"/>
        <v>0</v>
      </c>
      <c r="AE686">
        <f t="shared" si="176"/>
        <v>0</v>
      </c>
      <c r="AF686">
        <f t="shared" si="177"/>
        <v>0</v>
      </c>
      <c r="AG686">
        <f t="shared" si="178"/>
        <v>0</v>
      </c>
      <c r="AH686">
        <f t="shared" si="179"/>
        <v>0</v>
      </c>
      <c r="AI686">
        <f t="shared" si="180"/>
        <v>0</v>
      </c>
      <c r="AJ686">
        <f t="shared" si="181"/>
        <v>0</v>
      </c>
      <c r="AK686">
        <f t="shared" si="182"/>
        <v>0</v>
      </c>
      <c r="AL686">
        <f t="shared" si="183"/>
        <v>0</v>
      </c>
      <c r="AM686">
        <f t="shared" si="184"/>
        <v>0</v>
      </c>
      <c r="AN686">
        <f t="shared" si="185"/>
        <v>0</v>
      </c>
      <c r="AO686">
        <f t="shared" si="186"/>
        <v>0</v>
      </c>
    </row>
    <row r="687" spans="1:41" x14ac:dyDescent="0.2">
      <c r="A687" s="9">
        <f>'Cost per option'!A695</f>
        <v>0</v>
      </c>
      <c r="B687" t="str">
        <f>_xlfn.IFNA(VLOOKUP(A687,'Energy balance options'!A$7:C$3000,3,FALSE),"")</f>
        <v/>
      </c>
      <c r="C687">
        <f>SUMIFS('Energy balance options'!$F$7:$F$3000,'Energy balance options'!$B$7:$B$3000,HeatGen!C$2,'Energy balance options'!$A$7:$A$3000,HeatGen!$A687)</f>
        <v>0</v>
      </c>
      <c r="D687">
        <f>SUMIFS('Energy balance options'!$F$7:$F$3000,'Energy balance options'!$B$7:$B$3000,HeatGen!D$2,'Energy balance options'!$A$7:$A$3000,HeatGen!$A687)</f>
        <v>0</v>
      </c>
      <c r="E687">
        <f>SUMIFS('Energy balance options'!$F$7:$F$3000,'Energy balance options'!$B$7:$B$3000,HeatGen!E$2,'Energy balance options'!$A$7:$A$3000,HeatGen!$A687)</f>
        <v>0</v>
      </c>
      <c r="F687">
        <f>SUMIFS('Energy balance options'!$F$7:$F$3000,'Energy balance options'!$B$7:$B$3000,HeatGen!F$2,'Energy balance options'!$A$7:$A$3000,HeatGen!$A687)</f>
        <v>0</v>
      </c>
      <c r="G687">
        <f>SUMIFS('Energy balance options'!$F$7:$F$3000,'Energy balance options'!$B$7:$B$3000,HeatGen!G$2,'Energy balance options'!$A$7:$A$3000,HeatGen!$A687)</f>
        <v>0</v>
      </c>
      <c r="H687">
        <f>SUMIFS('Energy balance options'!$G$7:$G$3000,'Energy balance options'!$B$7:$B$3000,HeatGen!H$2,'Energy balance options'!$A$7:$A$3000,HeatGen!$A687)</f>
        <v>0</v>
      </c>
      <c r="I687">
        <f>SUMIFS('Energy balance options'!$G$7:$G$3000,'Energy balance options'!$B$7:$B$3000,HeatGen!I$2,'Energy balance options'!$A$7:$A$3000,HeatGen!$A687)</f>
        <v>0</v>
      </c>
      <c r="J687">
        <f>SUMIFS('Energy balance options'!$G$7:$G$3000,'Energy balance options'!$B$7:$B$3000,HeatGen!J$2,'Energy balance options'!$A$7:$A$3000,HeatGen!$A687)</f>
        <v>0</v>
      </c>
      <c r="K687">
        <f>SUMIFS('Energy balance options'!$G$7:$G$3000,'Energy balance options'!$B$7:$B$3000,HeatGen!K$2,'Energy balance options'!$A$7:$A$3000,HeatGen!$A687)</f>
        <v>0</v>
      </c>
      <c r="L687">
        <f>SUMIFS('Energy balance options'!$G$7:$G$3000,'Energy balance options'!$B$7:$B$3000,HeatGen!L$2,'Energy balance options'!$A$7:$A$3000,HeatGen!$A687)</f>
        <v>0</v>
      </c>
      <c r="M687">
        <f>SUMIFS('Energy balance options'!$G$7:$G$3000,'Energy balance options'!$B$7:$B$3000,HeatGen!M$2,'Energy balance options'!$A$7:$A$3000,HeatGen!$A687)</f>
        <v>0</v>
      </c>
      <c r="N687">
        <f>SUMIFS('Energy balance options'!$G$7:$G$3000,'Energy balance options'!$B$7:$B$3000,HeatGen!N$2,'Energy balance options'!$A$7:$A$3000,HeatGen!$A687)</f>
        <v>0</v>
      </c>
      <c r="O687">
        <f>SUMIFS('Energy balance options'!$G$7:$G$3000,'Energy balance options'!$B$7:$B$3000,HeatGen!O$2,'Energy balance options'!$A$7:$A$3000,HeatGen!$A687)</f>
        <v>0</v>
      </c>
      <c r="P687">
        <f>SUMIFS('Energy balance options'!$G$7:$G$3000,'Energy balance options'!$B$7:$B$3000,HeatGen!P$2,'Energy balance options'!$A$7:$A$3000,HeatGen!$A687)</f>
        <v>0</v>
      </c>
      <c r="Q687">
        <f>SUMIFS('Energy balance options'!$G$7:$G$3000,'Energy balance options'!$B$7:$B$3000,HeatGen!Q$2,'Energy balance options'!$A$7:$A$3000,HeatGen!$A687)</f>
        <v>0</v>
      </c>
      <c r="R687">
        <f>SUMIFS('Energy balance options'!$G$7:$G$3000,'Energy balance options'!$B$7:$B$3000,HeatGen!R$2,'Energy balance options'!$A$7:$A$3000,HeatGen!$A687)</f>
        <v>0</v>
      </c>
      <c r="S687">
        <f>SUMIFS('Energy balance options'!$G$7:$G$3000,'Energy balance options'!$B$7:$B$3000,HeatGen!S$2,'Energy balance options'!$A$7:$A$3000,HeatGen!$A687)</f>
        <v>0</v>
      </c>
      <c r="T687">
        <f>SUMIFS('Energy balance options'!$G$7:$G$3000,'Energy balance options'!$B$7:$B$3000,HeatGen!T$2,'Energy balance options'!$A$7:$A$3000,HeatGen!$A687)</f>
        <v>0</v>
      </c>
      <c r="U687">
        <f>SUMIFS('Energy balance options'!$G$7:$G$3000,'Energy balance options'!$B$7:$B$3000,HeatGen!U$2,'Energy balance options'!$A$7:$A$3000,HeatGen!$A687)</f>
        <v>0</v>
      </c>
      <c r="V687">
        <f>SUMIFS('Energy balance options'!$G$7:$G$3000,'Energy balance options'!$B$7:$B$3000,HeatGen!V$2,'Energy balance options'!$A$7:$A$3000,HeatGen!$A687)</f>
        <v>0</v>
      </c>
      <c r="W687">
        <f>SUMIFS('Energy balance options'!$G$7:$G$3000,'Energy balance options'!$B$7:$B$3000,HeatGen!W$2,'Energy balance options'!$A$7:$A$3000,HeatGen!$A687)</f>
        <v>0</v>
      </c>
      <c r="X687">
        <f>SUMIFS('Energy balance options'!$G$7:$G$3000,'Energy balance options'!$B$7:$B$3000,HeatGen!X$2,'Energy balance options'!$A$7:$A$3000,HeatGen!$A687)</f>
        <v>0</v>
      </c>
      <c r="Y687">
        <f t="shared" si="170"/>
        <v>0</v>
      </c>
      <c r="Z687">
        <f t="shared" si="171"/>
        <v>0</v>
      </c>
      <c r="AA687">
        <f t="shared" si="172"/>
        <v>0</v>
      </c>
      <c r="AB687">
        <f t="shared" si="173"/>
        <v>0</v>
      </c>
      <c r="AC687">
        <f t="shared" si="174"/>
        <v>0</v>
      </c>
      <c r="AD687">
        <f t="shared" si="175"/>
        <v>0</v>
      </c>
      <c r="AE687">
        <f t="shared" si="176"/>
        <v>0</v>
      </c>
      <c r="AF687">
        <f t="shared" si="177"/>
        <v>0</v>
      </c>
      <c r="AG687">
        <f t="shared" si="178"/>
        <v>0</v>
      </c>
      <c r="AH687">
        <f t="shared" si="179"/>
        <v>0</v>
      </c>
      <c r="AI687">
        <f t="shared" si="180"/>
        <v>0</v>
      </c>
      <c r="AJ687">
        <f t="shared" si="181"/>
        <v>0</v>
      </c>
      <c r="AK687">
        <f t="shared" si="182"/>
        <v>0</v>
      </c>
      <c r="AL687">
        <f t="shared" si="183"/>
        <v>0</v>
      </c>
      <c r="AM687">
        <f t="shared" si="184"/>
        <v>0</v>
      </c>
      <c r="AN687">
        <f t="shared" si="185"/>
        <v>0</v>
      </c>
      <c r="AO687">
        <f t="shared" si="186"/>
        <v>0</v>
      </c>
    </row>
    <row r="688" spans="1:41" x14ac:dyDescent="0.2">
      <c r="A688" s="9">
        <f>'Cost per option'!A696</f>
        <v>0</v>
      </c>
      <c r="B688" t="str">
        <f>_xlfn.IFNA(VLOOKUP(A688,'Energy balance options'!A$7:C$3000,3,FALSE),"")</f>
        <v/>
      </c>
      <c r="C688">
        <f>SUMIFS('Energy balance options'!$F$7:$F$3000,'Energy balance options'!$B$7:$B$3000,HeatGen!C$2,'Energy balance options'!$A$7:$A$3000,HeatGen!$A688)</f>
        <v>0</v>
      </c>
      <c r="D688">
        <f>SUMIFS('Energy balance options'!$F$7:$F$3000,'Energy balance options'!$B$7:$B$3000,HeatGen!D$2,'Energy balance options'!$A$7:$A$3000,HeatGen!$A688)</f>
        <v>0</v>
      </c>
      <c r="E688">
        <f>SUMIFS('Energy balance options'!$F$7:$F$3000,'Energy balance options'!$B$7:$B$3000,HeatGen!E$2,'Energy balance options'!$A$7:$A$3000,HeatGen!$A688)</f>
        <v>0</v>
      </c>
      <c r="F688">
        <f>SUMIFS('Energy balance options'!$F$7:$F$3000,'Energy balance options'!$B$7:$B$3000,HeatGen!F$2,'Energy balance options'!$A$7:$A$3000,HeatGen!$A688)</f>
        <v>0</v>
      </c>
      <c r="G688">
        <f>SUMIFS('Energy balance options'!$F$7:$F$3000,'Energy balance options'!$B$7:$B$3000,HeatGen!G$2,'Energy balance options'!$A$7:$A$3000,HeatGen!$A688)</f>
        <v>0</v>
      </c>
      <c r="H688">
        <f>SUMIFS('Energy balance options'!$G$7:$G$3000,'Energy balance options'!$B$7:$B$3000,HeatGen!H$2,'Energy balance options'!$A$7:$A$3000,HeatGen!$A688)</f>
        <v>0</v>
      </c>
      <c r="I688">
        <f>SUMIFS('Energy balance options'!$G$7:$G$3000,'Energy balance options'!$B$7:$B$3000,HeatGen!I$2,'Energy balance options'!$A$7:$A$3000,HeatGen!$A688)</f>
        <v>0</v>
      </c>
      <c r="J688">
        <f>SUMIFS('Energy balance options'!$G$7:$G$3000,'Energy balance options'!$B$7:$B$3000,HeatGen!J$2,'Energy balance options'!$A$7:$A$3000,HeatGen!$A688)</f>
        <v>0</v>
      </c>
      <c r="K688">
        <f>SUMIFS('Energy balance options'!$G$7:$G$3000,'Energy balance options'!$B$7:$B$3000,HeatGen!K$2,'Energy balance options'!$A$7:$A$3000,HeatGen!$A688)</f>
        <v>0</v>
      </c>
      <c r="L688">
        <f>SUMIFS('Energy balance options'!$G$7:$G$3000,'Energy balance options'!$B$7:$B$3000,HeatGen!L$2,'Energy balance options'!$A$7:$A$3000,HeatGen!$A688)</f>
        <v>0</v>
      </c>
      <c r="M688">
        <f>SUMIFS('Energy balance options'!$G$7:$G$3000,'Energy balance options'!$B$7:$B$3000,HeatGen!M$2,'Energy balance options'!$A$7:$A$3000,HeatGen!$A688)</f>
        <v>0</v>
      </c>
      <c r="N688">
        <f>SUMIFS('Energy balance options'!$G$7:$G$3000,'Energy balance options'!$B$7:$B$3000,HeatGen!N$2,'Energy balance options'!$A$7:$A$3000,HeatGen!$A688)</f>
        <v>0</v>
      </c>
      <c r="O688">
        <f>SUMIFS('Energy balance options'!$G$7:$G$3000,'Energy balance options'!$B$7:$B$3000,HeatGen!O$2,'Energy balance options'!$A$7:$A$3000,HeatGen!$A688)</f>
        <v>0</v>
      </c>
      <c r="P688">
        <f>SUMIFS('Energy balance options'!$G$7:$G$3000,'Energy balance options'!$B$7:$B$3000,HeatGen!P$2,'Energy balance options'!$A$7:$A$3000,HeatGen!$A688)</f>
        <v>0</v>
      </c>
      <c r="Q688">
        <f>SUMIFS('Energy balance options'!$G$7:$G$3000,'Energy balance options'!$B$7:$B$3000,HeatGen!Q$2,'Energy balance options'!$A$7:$A$3000,HeatGen!$A688)</f>
        <v>0</v>
      </c>
      <c r="R688">
        <f>SUMIFS('Energy balance options'!$G$7:$G$3000,'Energy balance options'!$B$7:$B$3000,HeatGen!R$2,'Energy balance options'!$A$7:$A$3000,HeatGen!$A688)</f>
        <v>0</v>
      </c>
      <c r="S688">
        <f>SUMIFS('Energy balance options'!$G$7:$G$3000,'Energy balance options'!$B$7:$B$3000,HeatGen!S$2,'Energy balance options'!$A$7:$A$3000,HeatGen!$A688)</f>
        <v>0</v>
      </c>
      <c r="T688">
        <f>SUMIFS('Energy balance options'!$G$7:$G$3000,'Energy balance options'!$B$7:$B$3000,HeatGen!T$2,'Energy balance options'!$A$7:$A$3000,HeatGen!$A688)</f>
        <v>0</v>
      </c>
      <c r="U688">
        <f>SUMIFS('Energy balance options'!$G$7:$G$3000,'Energy balance options'!$B$7:$B$3000,HeatGen!U$2,'Energy balance options'!$A$7:$A$3000,HeatGen!$A688)</f>
        <v>0</v>
      </c>
      <c r="V688">
        <f>SUMIFS('Energy balance options'!$G$7:$G$3000,'Energy balance options'!$B$7:$B$3000,HeatGen!V$2,'Energy balance options'!$A$7:$A$3000,HeatGen!$A688)</f>
        <v>0</v>
      </c>
      <c r="W688">
        <f>SUMIFS('Energy balance options'!$G$7:$G$3000,'Energy balance options'!$B$7:$B$3000,HeatGen!W$2,'Energy balance options'!$A$7:$A$3000,HeatGen!$A688)</f>
        <v>0</v>
      </c>
      <c r="X688">
        <f>SUMIFS('Energy balance options'!$G$7:$G$3000,'Energy balance options'!$B$7:$B$3000,HeatGen!X$2,'Energy balance options'!$A$7:$A$3000,HeatGen!$A688)</f>
        <v>0</v>
      </c>
      <c r="Y688">
        <f t="shared" si="170"/>
        <v>0</v>
      </c>
      <c r="Z688">
        <f t="shared" si="171"/>
        <v>0</v>
      </c>
      <c r="AA688">
        <f t="shared" si="172"/>
        <v>0</v>
      </c>
      <c r="AB688">
        <f t="shared" si="173"/>
        <v>0</v>
      </c>
      <c r="AC688">
        <f t="shared" si="174"/>
        <v>0</v>
      </c>
      <c r="AD688">
        <f t="shared" si="175"/>
        <v>0</v>
      </c>
      <c r="AE688">
        <f t="shared" si="176"/>
        <v>0</v>
      </c>
      <c r="AF688">
        <f t="shared" si="177"/>
        <v>0</v>
      </c>
      <c r="AG688">
        <f t="shared" si="178"/>
        <v>0</v>
      </c>
      <c r="AH688">
        <f t="shared" si="179"/>
        <v>0</v>
      </c>
      <c r="AI688">
        <f t="shared" si="180"/>
        <v>0</v>
      </c>
      <c r="AJ688">
        <f t="shared" si="181"/>
        <v>0</v>
      </c>
      <c r="AK688">
        <f t="shared" si="182"/>
        <v>0</v>
      </c>
      <c r="AL688">
        <f t="shared" si="183"/>
        <v>0</v>
      </c>
      <c r="AM688">
        <f t="shared" si="184"/>
        <v>0</v>
      </c>
      <c r="AN688">
        <f t="shared" si="185"/>
        <v>0</v>
      </c>
      <c r="AO688">
        <f t="shared" si="186"/>
        <v>0</v>
      </c>
    </row>
    <row r="689" spans="1:41" x14ac:dyDescent="0.2">
      <c r="A689" s="9">
        <f>'Cost per option'!A697</f>
        <v>0</v>
      </c>
      <c r="B689" t="str">
        <f>_xlfn.IFNA(VLOOKUP(A689,'Energy balance options'!A$7:C$3000,3,FALSE),"")</f>
        <v/>
      </c>
      <c r="C689">
        <f>SUMIFS('Energy balance options'!$F$7:$F$3000,'Energy balance options'!$B$7:$B$3000,HeatGen!C$2,'Energy balance options'!$A$7:$A$3000,HeatGen!$A689)</f>
        <v>0</v>
      </c>
      <c r="D689">
        <f>SUMIFS('Energy balance options'!$F$7:$F$3000,'Energy balance options'!$B$7:$B$3000,HeatGen!D$2,'Energy balance options'!$A$7:$A$3000,HeatGen!$A689)</f>
        <v>0</v>
      </c>
      <c r="E689">
        <f>SUMIFS('Energy balance options'!$F$7:$F$3000,'Energy balance options'!$B$7:$B$3000,HeatGen!E$2,'Energy balance options'!$A$7:$A$3000,HeatGen!$A689)</f>
        <v>0</v>
      </c>
      <c r="F689">
        <f>SUMIFS('Energy balance options'!$F$7:$F$3000,'Energy balance options'!$B$7:$B$3000,HeatGen!F$2,'Energy balance options'!$A$7:$A$3000,HeatGen!$A689)</f>
        <v>0</v>
      </c>
      <c r="G689">
        <f>SUMIFS('Energy balance options'!$F$7:$F$3000,'Energy balance options'!$B$7:$B$3000,HeatGen!G$2,'Energy balance options'!$A$7:$A$3000,HeatGen!$A689)</f>
        <v>0</v>
      </c>
      <c r="H689">
        <f>SUMIFS('Energy balance options'!$G$7:$G$3000,'Energy balance options'!$B$7:$B$3000,HeatGen!H$2,'Energy balance options'!$A$7:$A$3000,HeatGen!$A689)</f>
        <v>0</v>
      </c>
      <c r="I689">
        <f>SUMIFS('Energy balance options'!$G$7:$G$3000,'Energy balance options'!$B$7:$B$3000,HeatGen!I$2,'Energy balance options'!$A$7:$A$3000,HeatGen!$A689)</f>
        <v>0</v>
      </c>
      <c r="J689">
        <f>SUMIFS('Energy balance options'!$G$7:$G$3000,'Energy balance options'!$B$7:$B$3000,HeatGen!J$2,'Energy balance options'!$A$7:$A$3000,HeatGen!$A689)</f>
        <v>0</v>
      </c>
      <c r="K689">
        <f>SUMIFS('Energy balance options'!$G$7:$G$3000,'Energy balance options'!$B$7:$B$3000,HeatGen!K$2,'Energy balance options'!$A$7:$A$3000,HeatGen!$A689)</f>
        <v>0</v>
      </c>
      <c r="L689">
        <f>SUMIFS('Energy balance options'!$G$7:$G$3000,'Energy balance options'!$B$7:$B$3000,HeatGen!L$2,'Energy balance options'!$A$7:$A$3000,HeatGen!$A689)</f>
        <v>0</v>
      </c>
      <c r="M689">
        <f>SUMIFS('Energy balance options'!$G$7:$G$3000,'Energy balance options'!$B$7:$B$3000,HeatGen!M$2,'Energy balance options'!$A$7:$A$3000,HeatGen!$A689)</f>
        <v>0</v>
      </c>
      <c r="N689">
        <f>SUMIFS('Energy balance options'!$G$7:$G$3000,'Energy balance options'!$B$7:$B$3000,HeatGen!N$2,'Energy balance options'!$A$7:$A$3000,HeatGen!$A689)</f>
        <v>0</v>
      </c>
      <c r="O689">
        <f>SUMIFS('Energy balance options'!$G$7:$G$3000,'Energy balance options'!$B$7:$B$3000,HeatGen!O$2,'Energy balance options'!$A$7:$A$3000,HeatGen!$A689)</f>
        <v>0</v>
      </c>
      <c r="P689">
        <f>SUMIFS('Energy balance options'!$G$7:$G$3000,'Energy balance options'!$B$7:$B$3000,HeatGen!P$2,'Energy balance options'!$A$7:$A$3000,HeatGen!$A689)</f>
        <v>0</v>
      </c>
      <c r="Q689">
        <f>SUMIFS('Energy balance options'!$G$7:$G$3000,'Energy balance options'!$B$7:$B$3000,HeatGen!Q$2,'Energy balance options'!$A$7:$A$3000,HeatGen!$A689)</f>
        <v>0</v>
      </c>
      <c r="R689">
        <f>SUMIFS('Energy balance options'!$G$7:$G$3000,'Energy balance options'!$B$7:$B$3000,HeatGen!R$2,'Energy balance options'!$A$7:$A$3000,HeatGen!$A689)</f>
        <v>0</v>
      </c>
      <c r="S689">
        <f>SUMIFS('Energy balance options'!$G$7:$G$3000,'Energy balance options'!$B$7:$B$3000,HeatGen!S$2,'Energy balance options'!$A$7:$A$3000,HeatGen!$A689)</f>
        <v>0</v>
      </c>
      <c r="T689">
        <f>SUMIFS('Energy balance options'!$G$7:$G$3000,'Energy balance options'!$B$7:$B$3000,HeatGen!T$2,'Energy balance options'!$A$7:$A$3000,HeatGen!$A689)</f>
        <v>0</v>
      </c>
      <c r="U689">
        <f>SUMIFS('Energy balance options'!$G$7:$G$3000,'Energy balance options'!$B$7:$B$3000,HeatGen!U$2,'Energy balance options'!$A$7:$A$3000,HeatGen!$A689)</f>
        <v>0</v>
      </c>
      <c r="V689">
        <f>SUMIFS('Energy balance options'!$G$7:$G$3000,'Energy balance options'!$B$7:$B$3000,HeatGen!V$2,'Energy balance options'!$A$7:$A$3000,HeatGen!$A689)</f>
        <v>0</v>
      </c>
      <c r="W689">
        <f>SUMIFS('Energy balance options'!$G$7:$G$3000,'Energy balance options'!$B$7:$B$3000,HeatGen!W$2,'Energy balance options'!$A$7:$A$3000,HeatGen!$A689)</f>
        <v>0</v>
      </c>
      <c r="X689">
        <f>SUMIFS('Energy balance options'!$G$7:$G$3000,'Energy balance options'!$B$7:$B$3000,HeatGen!X$2,'Energy balance options'!$A$7:$A$3000,HeatGen!$A689)</f>
        <v>0</v>
      </c>
      <c r="Y689">
        <f t="shared" si="170"/>
        <v>0</v>
      </c>
      <c r="Z689">
        <f t="shared" si="171"/>
        <v>0</v>
      </c>
      <c r="AA689">
        <f t="shared" si="172"/>
        <v>0</v>
      </c>
      <c r="AB689">
        <f t="shared" si="173"/>
        <v>0</v>
      </c>
      <c r="AC689">
        <f t="shared" si="174"/>
        <v>0</v>
      </c>
      <c r="AD689">
        <f t="shared" si="175"/>
        <v>0</v>
      </c>
      <c r="AE689">
        <f t="shared" si="176"/>
        <v>0</v>
      </c>
      <c r="AF689">
        <f t="shared" si="177"/>
        <v>0</v>
      </c>
      <c r="AG689">
        <f t="shared" si="178"/>
        <v>0</v>
      </c>
      <c r="AH689">
        <f t="shared" si="179"/>
        <v>0</v>
      </c>
      <c r="AI689">
        <f t="shared" si="180"/>
        <v>0</v>
      </c>
      <c r="AJ689">
        <f t="shared" si="181"/>
        <v>0</v>
      </c>
      <c r="AK689">
        <f t="shared" si="182"/>
        <v>0</v>
      </c>
      <c r="AL689">
        <f t="shared" si="183"/>
        <v>0</v>
      </c>
      <c r="AM689">
        <f t="shared" si="184"/>
        <v>0</v>
      </c>
      <c r="AN689">
        <f t="shared" si="185"/>
        <v>0</v>
      </c>
      <c r="AO689">
        <f t="shared" si="186"/>
        <v>0</v>
      </c>
    </row>
    <row r="690" spans="1:41" x14ac:dyDescent="0.2">
      <c r="A690" s="9">
        <f>'Cost per option'!A698</f>
        <v>0</v>
      </c>
      <c r="B690" t="str">
        <f>_xlfn.IFNA(VLOOKUP(A690,'Energy balance options'!A$7:C$3000,3,FALSE),"")</f>
        <v/>
      </c>
      <c r="C690">
        <f>SUMIFS('Energy balance options'!$F$7:$F$3000,'Energy balance options'!$B$7:$B$3000,HeatGen!C$2,'Energy balance options'!$A$7:$A$3000,HeatGen!$A690)</f>
        <v>0</v>
      </c>
      <c r="D690">
        <f>SUMIFS('Energy balance options'!$F$7:$F$3000,'Energy balance options'!$B$7:$B$3000,HeatGen!D$2,'Energy balance options'!$A$7:$A$3000,HeatGen!$A690)</f>
        <v>0</v>
      </c>
      <c r="E690">
        <f>SUMIFS('Energy balance options'!$F$7:$F$3000,'Energy balance options'!$B$7:$B$3000,HeatGen!E$2,'Energy balance options'!$A$7:$A$3000,HeatGen!$A690)</f>
        <v>0</v>
      </c>
      <c r="F690">
        <f>SUMIFS('Energy balance options'!$F$7:$F$3000,'Energy balance options'!$B$7:$B$3000,HeatGen!F$2,'Energy balance options'!$A$7:$A$3000,HeatGen!$A690)</f>
        <v>0</v>
      </c>
      <c r="G690">
        <f>SUMIFS('Energy balance options'!$F$7:$F$3000,'Energy balance options'!$B$7:$B$3000,HeatGen!G$2,'Energy balance options'!$A$7:$A$3000,HeatGen!$A690)</f>
        <v>0</v>
      </c>
      <c r="H690">
        <f>SUMIFS('Energy balance options'!$G$7:$G$3000,'Energy balance options'!$B$7:$B$3000,HeatGen!H$2,'Energy balance options'!$A$7:$A$3000,HeatGen!$A690)</f>
        <v>0</v>
      </c>
      <c r="I690">
        <f>SUMIFS('Energy balance options'!$G$7:$G$3000,'Energy balance options'!$B$7:$B$3000,HeatGen!I$2,'Energy balance options'!$A$7:$A$3000,HeatGen!$A690)</f>
        <v>0</v>
      </c>
      <c r="J690">
        <f>SUMIFS('Energy balance options'!$G$7:$G$3000,'Energy balance options'!$B$7:$B$3000,HeatGen!J$2,'Energy balance options'!$A$7:$A$3000,HeatGen!$A690)</f>
        <v>0</v>
      </c>
      <c r="K690">
        <f>SUMIFS('Energy balance options'!$G$7:$G$3000,'Energy balance options'!$B$7:$B$3000,HeatGen!K$2,'Energy balance options'!$A$7:$A$3000,HeatGen!$A690)</f>
        <v>0</v>
      </c>
      <c r="L690">
        <f>SUMIFS('Energy balance options'!$G$7:$G$3000,'Energy balance options'!$B$7:$B$3000,HeatGen!L$2,'Energy balance options'!$A$7:$A$3000,HeatGen!$A690)</f>
        <v>0</v>
      </c>
      <c r="M690">
        <f>SUMIFS('Energy balance options'!$G$7:$G$3000,'Energy balance options'!$B$7:$B$3000,HeatGen!M$2,'Energy balance options'!$A$7:$A$3000,HeatGen!$A690)</f>
        <v>0</v>
      </c>
      <c r="N690">
        <f>SUMIFS('Energy balance options'!$G$7:$G$3000,'Energy balance options'!$B$7:$B$3000,HeatGen!N$2,'Energy balance options'!$A$7:$A$3000,HeatGen!$A690)</f>
        <v>0</v>
      </c>
      <c r="O690">
        <f>SUMIFS('Energy balance options'!$G$7:$G$3000,'Energy balance options'!$B$7:$B$3000,HeatGen!O$2,'Energy balance options'!$A$7:$A$3000,HeatGen!$A690)</f>
        <v>0</v>
      </c>
      <c r="P690">
        <f>SUMIFS('Energy balance options'!$G$7:$G$3000,'Energy balance options'!$B$7:$B$3000,HeatGen!P$2,'Energy balance options'!$A$7:$A$3000,HeatGen!$A690)</f>
        <v>0</v>
      </c>
      <c r="Q690">
        <f>SUMIFS('Energy balance options'!$G$7:$G$3000,'Energy balance options'!$B$7:$B$3000,HeatGen!Q$2,'Energy balance options'!$A$7:$A$3000,HeatGen!$A690)</f>
        <v>0</v>
      </c>
      <c r="R690">
        <f>SUMIFS('Energy balance options'!$G$7:$G$3000,'Energy balance options'!$B$7:$B$3000,HeatGen!R$2,'Energy balance options'!$A$7:$A$3000,HeatGen!$A690)</f>
        <v>0</v>
      </c>
      <c r="S690">
        <f>SUMIFS('Energy balance options'!$G$7:$G$3000,'Energy balance options'!$B$7:$B$3000,HeatGen!S$2,'Energy balance options'!$A$7:$A$3000,HeatGen!$A690)</f>
        <v>0</v>
      </c>
      <c r="T690">
        <f>SUMIFS('Energy balance options'!$G$7:$G$3000,'Energy balance options'!$B$7:$B$3000,HeatGen!T$2,'Energy balance options'!$A$7:$A$3000,HeatGen!$A690)</f>
        <v>0</v>
      </c>
      <c r="U690">
        <f>SUMIFS('Energy balance options'!$G$7:$G$3000,'Energy balance options'!$B$7:$B$3000,HeatGen!U$2,'Energy balance options'!$A$7:$A$3000,HeatGen!$A690)</f>
        <v>0</v>
      </c>
      <c r="V690">
        <f>SUMIFS('Energy balance options'!$G$7:$G$3000,'Energy balance options'!$B$7:$B$3000,HeatGen!V$2,'Energy balance options'!$A$7:$A$3000,HeatGen!$A690)</f>
        <v>0</v>
      </c>
      <c r="W690">
        <f>SUMIFS('Energy balance options'!$G$7:$G$3000,'Energy balance options'!$B$7:$B$3000,HeatGen!W$2,'Energy balance options'!$A$7:$A$3000,HeatGen!$A690)</f>
        <v>0</v>
      </c>
      <c r="X690">
        <f>SUMIFS('Energy balance options'!$G$7:$G$3000,'Energy balance options'!$B$7:$B$3000,HeatGen!X$2,'Energy balance options'!$A$7:$A$3000,HeatGen!$A690)</f>
        <v>0</v>
      </c>
      <c r="Y690">
        <f t="shared" si="170"/>
        <v>0</v>
      </c>
      <c r="Z690">
        <f t="shared" si="171"/>
        <v>0</v>
      </c>
      <c r="AA690">
        <f t="shared" si="172"/>
        <v>0</v>
      </c>
      <c r="AB690">
        <f t="shared" si="173"/>
        <v>0</v>
      </c>
      <c r="AC690">
        <f t="shared" si="174"/>
        <v>0</v>
      </c>
      <c r="AD690">
        <f t="shared" si="175"/>
        <v>0</v>
      </c>
      <c r="AE690">
        <f t="shared" si="176"/>
        <v>0</v>
      </c>
      <c r="AF690">
        <f t="shared" si="177"/>
        <v>0</v>
      </c>
      <c r="AG690">
        <f t="shared" si="178"/>
        <v>0</v>
      </c>
      <c r="AH690">
        <f t="shared" si="179"/>
        <v>0</v>
      </c>
      <c r="AI690">
        <f t="shared" si="180"/>
        <v>0</v>
      </c>
      <c r="AJ690">
        <f t="shared" si="181"/>
        <v>0</v>
      </c>
      <c r="AK690">
        <f t="shared" si="182"/>
        <v>0</v>
      </c>
      <c r="AL690">
        <f t="shared" si="183"/>
        <v>0</v>
      </c>
      <c r="AM690">
        <f t="shared" si="184"/>
        <v>0</v>
      </c>
      <c r="AN690">
        <f t="shared" si="185"/>
        <v>0</v>
      </c>
      <c r="AO690">
        <f t="shared" si="186"/>
        <v>0</v>
      </c>
    </row>
    <row r="691" spans="1:41" x14ac:dyDescent="0.2">
      <c r="A691" s="9">
        <f>'Cost per option'!A699</f>
        <v>0</v>
      </c>
      <c r="B691" t="str">
        <f>_xlfn.IFNA(VLOOKUP(A691,'Energy balance options'!A$7:C$3000,3,FALSE),"")</f>
        <v/>
      </c>
      <c r="C691">
        <f>SUMIFS('Energy balance options'!$F$7:$F$3000,'Energy balance options'!$B$7:$B$3000,HeatGen!C$2,'Energy balance options'!$A$7:$A$3000,HeatGen!$A691)</f>
        <v>0</v>
      </c>
      <c r="D691">
        <f>SUMIFS('Energy balance options'!$F$7:$F$3000,'Energy balance options'!$B$7:$B$3000,HeatGen!D$2,'Energy balance options'!$A$7:$A$3000,HeatGen!$A691)</f>
        <v>0</v>
      </c>
      <c r="E691">
        <f>SUMIFS('Energy balance options'!$F$7:$F$3000,'Energy balance options'!$B$7:$B$3000,HeatGen!E$2,'Energy balance options'!$A$7:$A$3000,HeatGen!$A691)</f>
        <v>0</v>
      </c>
      <c r="F691">
        <f>SUMIFS('Energy balance options'!$F$7:$F$3000,'Energy balance options'!$B$7:$B$3000,HeatGen!F$2,'Energy balance options'!$A$7:$A$3000,HeatGen!$A691)</f>
        <v>0</v>
      </c>
      <c r="G691">
        <f>SUMIFS('Energy balance options'!$F$7:$F$3000,'Energy balance options'!$B$7:$B$3000,HeatGen!G$2,'Energy balance options'!$A$7:$A$3000,HeatGen!$A691)</f>
        <v>0</v>
      </c>
      <c r="H691">
        <f>SUMIFS('Energy balance options'!$G$7:$G$3000,'Energy balance options'!$B$7:$B$3000,HeatGen!H$2,'Energy balance options'!$A$7:$A$3000,HeatGen!$A691)</f>
        <v>0</v>
      </c>
      <c r="I691">
        <f>SUMIFS('Energy balance options'!$G$7:$G$3000,'Energy balance options'!$B$7:$B$3000,HeatGen!I$2,'Energy balance options'!$A$7:$A$3000,HeatGen!$A691)</f>
        <v>0</v>
      </c>
      <c r="J691">
        <f>SUMIFS('Energy balance options'!$G$7:$G$3000,'Energy balance options'!$B$7:$B$3000,HeatGen!J$2,'Energy balance options'!$A$7:$A$3000,HeatGen!$A691)</f>
        <v>0</v>
      </c>
      <c r="K691">
        <f>SUMIFS('Energy balance options'!$G$7:$G$3000,'Energy balance options'!$B$7:$B$3000,HeatGen!K$2,'Energy balance options'!$A$7:$A$3000,HeatGen!$A691)</f>
        <v>0</v>
      </c>
      <c r="L691">
        <f>SUMIFS('Energy balance options'!$G$7:$G$3000,'Energy balance options'!$B$7:$B$3000,HeatGen!L$2,'Energy balance options'!$A$7:$A$3000,HeatGen!$A691)</f>
        <v>0</v>
      </c>
      <c r="M691">
        <f>SUMIFS('Energy balance options'!$G$7:$G$3000,'Energy balance options'!$B$7:$B$3000,HeatGen!M$2,'Energy balance options'!$A$7:$A$3000,HeatGen!$A691)</f>
        <v>0</v>
      </c>
      <c r="N691">
        <f>SUMIFS('Energy balance options'!$G$7:$G$3000,'Energy balance options'!$B$7:$B$3000,HeatGen!N$2,'Energy balance options'!$A$7:$A$3000,HeatGen!$A691)</f>
        <v>0</v>
      </c>
      <c r="O691">
        <f>SUMIFS('Energy balance options'!$G$7:$G$3000,'Energy balance options'!$B$7:$B$3000,HeatGen!O$2,'Energy balance options'!$A$7:$A$3000,HeatGen!$A691)</f>
        <v>0</v>
      </c>
      <c r="P691">
        <f>SUMIFS('Energy balance options'!$G$7:$G$3000,'Energy balance options'!$B$7:$B$3000,HeatGen!P$2,'Energy balance options'!$A$7:$A$3000,HeatGen!$A691)</f>
        <v>0</v>
      </c>
      <c r="Q691">
        <f>SUMIFS('Energy balance options'!$G$7:$G$3000,'Energy balance options'!$B$7:$B$3000,HeatGen!Q$2,'Energy balance options'!$A$7:$A$3000,HeatGen!$A691)</f>
        <v>0</v>
      </c>
      <c r="R691">
        <f>SUMIFS('Energy balance options'!$G$7:$G$3000,'Energy balance options'!$B$7:$B$3000,HeatGen!R$2,'Energy balance options'!$A$7:$A$3000,HeatGen!$A691)</f>
        <v>0</v>
      </c>
      <c r="S691">
        <f>SUMIFS('Energy balance options'!$G$7:$G$3000,'Energy balance options'!$B$7:$B$3000,HeatGen!S$2,'Energy balance options'!$A$7:$A$3000,HeatGen!$A691)</f>
        <v>0</v>
      </c>
      <c r="T691">
        <f>SUMIFS('Energy balance options'!$G$7:$G$3000,'Energy balance options'!$B$7:$B$3000,HeatGen!T$2,'Energy balance options'!$A$7:$A$3000,HeatGen!$A691)</f>
        <v>0</v>
      </c>
      <c r="U691">
        <f>SUMIFS('Energy balance options'!$G$7:$G$3000,'Energy balance options'!$B$7:$B$3000,HeatGen!U$2,'Energy balance options'!$A$7:$A$3000,HeatGen!$A691)</f>
        <v>0</v>
      </c>
      <c r="V691">
        <f>SUMIFS('Energy balance options'!$G$7:$G$3000,'Energy balance options'!$B$7:$B$3000,HeatGen!V$2,'Energy balance options'!$A$7:$A$3000,HeatGen!$A691)</f>
        <v>0</v>
      </c>
      <c r="W691">
        <f>SUMIFS('Energy balance options'!$G$7:$G$3000,'Energy balance options'!$B$7:$B$3000,HeatGen!W$2,'Energy balance options'!$A$7:$A$3000,HeatGen!$A691)</f>
        <v>0</v>
      </c>
      <c r="X691">
        <f>SUMIFS('Energy balance options'!$G$7:$G$3000,'Energy balance options'!$B$7:$B$3000,HeatGen!X$2,'Energy balance options'!$A$7:$A$3000,HeatGen!$A691)</f>
        <v>0</v>
      </c>
      <c r="Y691">
        <f t="shared" si="170"/>
        <v>0</v>
      </c>
      <c r="Z691">
        <f t="shared" si="171"/>
        <v>0</v>
      </c>
      <c r="AA691">
        <f t="shared" si="172"/>
        <v>0</v>
      </c>
      <c r="AB691">
        <f t="shared" si="173"/>
        <v>0</v>
      </c>
      <c r="AC691">
        <f t="shared" si="174"/>
        <v>0</v>
      </c>
      <c r="AD691">
        <f t="shared" si="175"/>
        <v>0</v>
      </c>
      <c r="AE691">
        <f t="shared" si="176"/>
        <v>0</v>
      </c>
      <c r="AF691">
        <f t="shared" si="177"/>
        <v>0</v>
      </c>
      <c r="AG691">
        <f t="shared" si="178"/>
        <v>0</v>
      </c>
      <c r="AH691">
        <f t="shared" si="179"/>
        <v>0</v>
      </c>
      <c r="AI691">
        <f t="shared" si="180"/>
        <v>0</v>
      </c>
      <c r="AJ691">
        <f t="shared" si="181"/>
        <v>0</v>
      </c>
      <c r="AK691">
        <f t="shared" si="182"/>
        <v>0</v>
      </c>
      <c r="AL691">
        <f t="shared" si="183"/>
        <v>0</v>
      </c>
      <c r="AM691">
        <f t="shared" si="184"/>
        <v>0</v>
      </c>
      <c r="AN691">
        <f t="shared" si="185"/>
        <v>0</v>
      </c>
      <c r="AO691">
        <f t="shared" si="186"/>
        <v>0</v>
      </c>
    </row>
    <row r="692" spans="1:41" x14ac:dyDescent="0.2">
      <c r="A692" s="9">
        <f>'Cost per option'!A700</f>
        <v>0</v>
      </c>
      <c r="B692" t="str">
        <f>_xlfn.IFNA(VLOOKUP(A692,'Energy balance options'!A$7:C$3000,3,FALSE),"")</f>
        <v/>
      </c>
      <c r="C692">
        <f>SUMIFS('Energy balance options'!$F$7:$F$3000,'Energy balance options'!$B$7:$B$3000,HeatGen!C$2,'Energy balance options'!$A$7:$A$3000,HeatGen!$A692)</f>
        <v>0</v>
      </c>
      <c r="D692">
        <f>SUMIFS('Energy balance options'!$F$7:$F$3000,'Energy balance options'!$B$7:$B$3000,HeatGen!D$2,'Energy balance options'!$A$7:$A$3000,HeatGen!$A692)</f>
        <v>0</v>
      </c>
      <c r="E692">
        <f>SUMIFS('Energy balance options'!$F$7:$F$3000,'Energy balance options'!$B$7:$B$3000,HeatGen!E$2,'Energy balance options'!$A$7:$A$3000,HeatGen!$A692)</f>
        <v>0</v>
      </c>
      <c r="F692">
        <f>SUMIFS('Energy balance options'!$F$7:$F$3000,'Energy balance options'!$B$7:$B$3000,HeatGen!F$2,'Energy balance options'!$A$7:$A$3000,HeatGen!$A692)</f>
        <v>0</v>
      </c>
      <c r="G692">
        <f>SUMIFS('Energy balance options'!$F$7:$F$3000,'Energy balance options'!$B$7:$B$3000,HeatGen!G$2,'Energy balance options'!$A$7:$A$3000,HeatGen!$A692)</f>
        <v>0</v>
      </c>
      <c r="H692">
        <f>SUMIFS('Energy balance options'!$G$7:$G$3000,'Energy balance options'!$B$7:$B$3000,HeatGen!H$2,'Energy balance options'!$A$7:$A$3000,HeatGen!$A692)</f>
        <v>0</v>
      </c>
      <c r="I692">
        <f>SUMIFS('Energy balance options'!$G$7:$G$3000,'Energy balance options'!$B$7:$B$3000,HeatGen!I$2,'Energy balance options'!$A$7:$A$3000,HeatGen!$A692)</f>
        <v>0</v>
      </c>
      <c r="J692">
        <f>SUMIFS('Energy balance options'!$G$7:$G$3000,'Energy balance options'!$B$7:$B$3000,HeatGen!J$2,'Energy balance options'!$A$7:$A$3000,HeatGen!$A692)</f>
        <v>0</v>
      </c>
      <c r="K692">
        <f>SUMIFS('Energy balance options'!$G$7:$G$3000,'Energy balance options'!$B$7:$B$3000,HeatGen!K$2,'Energy balance options'!$A$7:$A$3000,HeatGen!$A692)</f>
        <v>0</v>
      </c>
      <c r="L692">
        <f>SUMIFS('Energy balance options'!$G$7:$G$3000,'Energy balance options'!$B$7:$B$3000,HeatGen!L$2,'Energy balance options'!$A$7:$A$3000,HeatGen!$A692)</f>
        <v>0</v>
      </c>
      <c r="M692">
        <f>SUMIFS('Energy balance options'!$G$7:$G$3000,'Energy balance options'!$B$7:$B$3000,HeatGen!M$2,'Energy balance options'!$A$7:$A$3000,HeatGen!$A692)</f>
        <v>0</v>
      </c>
      <c r="N692">
        <f>SUMIFS('Energy balance options'!$G$7:$G$3000,'Energy balance options'!$B$7:$B$3000,HeatGen!N$2,'Energy balance options'!$A$7:$A$3000,HeatGen!$A692)</f>
        <v>0</v>
      </c>
      <c r="O692">
        <f>SUMIFS('Energy balance options'!$G$7:$G$3000,'Energy balance options'!$B$7:$B$3000,HeatGen!O$2,'Energy balance options'!$A$7:$A$3000,HeatGen!$A692)</f>
        <v>0</v>
      </c>
      <c r="P692">
        <f>SUMIFS('Energy balance options'!$G$7:$G$3000,'Energy balance options'!$B$7:$B$3000,HeatGen!P$2,'Energy balance options'!$A$7:$A$3000,HeatGen!$A692)</f>
        <v>0</v>
      </c>
      <c r="Q692">
        <f>SUMIFS('Energy balance options'!$G$7:$G$3000,'Energy balance options'!$B$7:$B$3000,HeatGen!Q$2,'Energy balance options'!$A$7:$A$3000,HeatGen!$A692)</f>
        <v>0</v>
      </c>
      <c r="R692">
        <f>SUMIFS('Energy balance options'!$G$7:$G$3000,'Energy balance options'!$B$7:$B$3000,HeatGen!R$2,'Energy balance options'!$A$7:$A$3000,HeatGen!$A692)</f>
        <v>0</v>
      </c>
      <c r="S692">
        <f>SUMIFS('Energy balance options'!$G$7:$G$3000,'Energy balance options'!$B$7:$B$3000,HeatGen!S$2,'Energy balance options'!$A$7:$A$3000,HeatGen!$A692)</f>
        <v>0</v>
      </c>
      <c r="T692">
        <f>SUMIFS('Energy balance options'!$G$7:$G$3000,'Energy balance options'!$B$7:$B$3000,HeatGen!T$2,'Energy balance options'!$A$7:$A$3000,HeatGen!$A692)</f>
        <v>0</v>
      </c>
      <c r="U692">
        <f>SUMIFS('Energy balance options'!$G$7:$G$3000,'Energy balance options'!$B$7:$B$3000,HeatGen!U$2,'Energy balance options'!$A$7:$A$3000,HeatGen!$A692)</f>
        <v>0</v>
      </c>
      <c r="V692">
        <f>SUMIFS('Energy balance options'!$G$7:$G$3000,'Energy balance options'!$B$7:$B$3000,HeatGen!V$2,'Energy balance options'!$A$7:$A$3000,HeatGen!$A692)</f>
        <v>0</v>
      </c>
      <c r="W692">
        <f>SUMIFS('Energy balance options'!$G$7:$G$3000,'Energy balance options'!$B$7:$B$3000,HeatGen!W$2,'Energy balance options'!$A$7:$A$3000,HeatGen!$A692)</f>
        <v>0</v>
      </c>
      <c r="X692">
        <f>SUMIFS('Energy balance options'!$G$7:$G$3000,'Energy balance options'!$B$7:$B$3000,HeatGen!X$2,'Energy balance options'!$A$7:$A$3000,HeatGen!$A692)</f>
        <v>0</v>
      </c>
      <c r="Y692">
        <f t="shared" si="170"/>
        <v>0</v>
      </c>
      <c r="Z692">
        <f t="shared" si="171"/>
        <v>0</v>
      </c>
      <c r="AA692">
        <f t="shared" si="172"/>
        <v>0</v>
      </c>
      <c r="AB692">
        <f t="shared" si="173"/>
        <v>0</v>
      </c>
      <c r="AC692">
        <f t="shared" si="174"/>
        <v>0</v>
      </c>
      <c r="AD692">
        <f t="shared" si="175"/>
        <v>0</v>
      </c>
      <c r="AE692">
        <f t="shared" si="176"/>
        <v>0</v>
      </c>
      <c r="AF692">
        <f t="shared" si="177"/>
        <v>0</v>
      </c>
      <c r="AG692">
        <f t="shared" si="178"/>
        <v>0</v>
      </c>
      <c r="AH692">
        <f t="shared" si="179"/>
        <v>0</v>
      </c>
      <c r="AI692">
        <f t="shared" si="180"/>
        <v>0</v>
      </c>
      <c r="AJ692">
        <f t="shared" si="181"/>
        <v>0</v>
      </c>
      <c r="AK692">
        <f t="shared" si="182"/>
        <v>0</v>
      </c>
      <c r="AL692">
        <f t="shared" si="183"/>
        <v>0</v>
      </c>
      <c r="AM692">
        <f t="shared" si="184"/>
        <v>0</v>
      </c>
      <c r="AN692">
        <f t="shared" si="185"/>
        <v>0</v>
      </c>
      <c r="AO692">
        <f t="shared" si="186"/>
        <v>0</v>
      </c>
    </row>
    <row r="693" spans="1:41" x14ac:dyDescent="0.2">
      <c r="A693" s="9">
        <f>'Cost per option'!A701</f>
        <v>0</v>
      </c>
      <c r="B693" t="str">
        <f>_xlfn.IFNA(VLOOKUP(A693,'Energy balance options'!A$7:C$3000,3,FALSE),"")</f>
        <v/>
      </c>
      <c r="C693">
        <f>SUMIFS('Energy balance options'!$F$7:$F$3000,'Energy balance options'!$B$7:$B$3000,HeatGen!C$2,'Energy balance options'!$A$7:$A$3000,HeatGen!$A693)</f>
        <v>0</v>
      </c>
      <c r="D693">
        <f>SUMIFS('Energy balance options'!$F$7:$F$3000,'Energy balance options'!$B$7:$B$3000,HeatGen!D$2,'Energy balance options'!$A$7:$A$3000,HeatGen!$A693)</f>
        <v>0</v>
      </c>
      <c r="E693">
        <f>SUMIFS('Energy balance options'!$F$7:$F$3000,'Energy balance options'!$B$7:$B$3000,HeatGen!E$2,'Energy balance options'!$A$7:$A$3000,HeatGen!$A693)</f>
        <v>0</v>
      </c>
      <c r="F693">
        <f>SUMIFS('Energy balance options'!$F$7:$F$3000,'Energy balance options'!$B$7:$B$3000,HeatGen!F$2,'Energy balance options'!$A$7:$A$3000,HeatGen!$A693)</f>
        <v>0</v>
      </c>
      <c r="G693">
        <f>SUMIFS('Energy balance options'!$F$7:$F$3000,'Energy balance options'!$B$7:$B$3000,HeatGen!G$2,'Energy balance options'!$A$7:$A$3000,HeatGen!$A693)</f>
        <v>0</v>
      </c>
      <c r="H693">
        <f>SUMIFS('Energy balance options'!$G$7:$G$3000,'Energy balance options'!$B$7:$B$3000,HeatGen!H$2,'Energy balance options'!$A$7:$A$3000,HeatGen!$A693)</f>
        <v>0</v>
      </c>
      <c r="I693">
        <f>SUMIFS('Energy balance options'!$G$7:$G$3000,'Energy balance options'!$B$7:$B$3000,HeatGen!I$2,'Energy balance options'!$A$7:$A$3000,HeatGen!$A693)</f>
        <v>0</v>
      </c>
      <c r="J693">
        <f>SUMIFS('Energy balance options'!$G$7:$G$3000,'Energy balance options'!$B$7:$B$3000,HeatGen!J$2,'Energy balance options'!$A$7:$A$3000,HeatGen!$A693)</f>
        <v>0</v>
      </c>
      <c r="K693">
        <f>SUMIFS('Energy balance options'!$G$7:$G$3000,'Energy balance options'!$B$7:$B$3000,HeatGen!K$2,'Energy balance options'!$A$7:$A$3000,HeatGen!$A693)</f>
        <v>0</v>
      </c>
      <c r="L693">
        <f>SUMIFS('Energy balance options'!$G$7:$G$3000,'Energy balance options'!$B$7:$B$3000,HeatGen!L$2,'Energy balance options'!$A$7:$A$3000,HeatGen!$A693)</f>
        <v>0</v>
      </c>
      <c r="M693">
        <f>SUMIFS('Energy balance options'!$G$7:$G$3000,'Energy balance options'!$B$7:$B$3000,HeatGen!M$2,'Energy balance options'!$A$7:$A$3000,HeatGen!$A693)</f>
        <v>0</v>
      </c>
      <c r="N693">
        <f>SUMIFS('Energy balance options'!$G$7:$G$3000,'Energy balance options'!$B$7:$B$3000,HeatGen!N$2,'Energy balance options'!$A$7:$A$3000,HeatGen!$A693)</f>
        <v>0</v>
      </c>
      <c r="O693">
        <f>SUMIFS('Energy balance options'!$G$7:$G$3000,'Energy balance options'!$B$7:$B$3000,HeatGen!O$2,'Energy balance options'!$A$7:$A$3000,HeatGen!$A693)</f>
        <v>0</v>
      </c>
      <c r="P693">
        <f>SUMIFS('Energy balance options'!$G$7:$G$3000,'Energy balance options'!$B$7:$B$3000,HeatGen!P$2,'Energy balance options'!$A$7:$A$3000,HeatGen!$A693)</f>
        <v>0</v>
      </c>
      <c r="Q693">
        <f>SUMIFS('Energy balance options'!$G$7:$G$3000,'Energy balance options'!$B$7:$B$3000,HeatGen!Q$2,'Energy balance options'!$A$7:$A$3000,HeatGen!$A693)</f>
        <v>0</v>
      </c>
      <c r="R693">
        <f>SUMIFS('Energy balance options'!$G$7:$G$3000,'Energy balance options'!$B$7:$B$3000,HeatGen!R$2,'Energy balance options'!$A$7:$A$3000,HeatGen!$A693)</f>
        <v>0</v>
      </c>
      <c r="S693">
        <f>SUMIFS('Energy balance options'!$G$7:$G$3000,'Energy balance options'!$B$7:$B$3000,HeatGen!S$2,'Energy balance options'!$A$7:$A$3000,HeatGen!$A693)</f>
        <v>0</v>
      </c>
      <c r="T693">
        <f>SUMIFS('Energy balance options'!$G$7:$G$3000,'Energy balance options'!$B$7:$B$3000,HeatGen!T$2,'Energy balance options'!$A$7:$A$3000,HeatGen!$A693)</f>
        <v>0</v>
      </c>
      <c r="U693">
        <f>SUMIFS('Energy balance options'!$G$7:$G$3000,'Energy balance options'!$B$7:$B$3000,HeatGen!U$2,'Energy balance options'!$A$7:$A$3000,HeatGen!$A693)</f>
        <v>0</v>
      </c>
      <c r="V693">
        <f>SUMIFS('Energy balance options'!$G$7:$G$3000,'Energy balance options'!$B$7:$B$3000,HeatGen!V$2,'Energy balance options'!$A$7:$A$3000,HeatGen!$A693)</f>
        <v>0</v>
      </c>
      <c r="W693">
        <f>SUMIFS('Energy balance options'!$G$7:$G$3000,'Energy balance options'!$B$7:$B$3000,HeatGen!W$2,'Energy balance options'!$A$7:$A$3000,HeatGen!$A693)</f>
        <v>0</v>
      </c>
      <c r="X693">
        <f>SUMIFS('Energy balance options'!$G$7:$G$3000,'Energy balance options'!$B$7:$B$3000,HeatGen!X$2,'Energy balance options'!$A$7:$A$3000,HeatGen!$A693)</f>
        <v>0</v>
      </c>
      <c r="Y693">
        <f t="shared" si="170"/>
        <v>0</v>
      </c>
      <c r="Z693">
        <f t="shared" si="171"/>
        <v>0</v>
      </c>
      <c r="AA693">
        <f t="shared" si="172"/>
        <v>0</v>
      </c>
      <c r="AB693">
        <f t="shared" si="173"/>
        <v>0</v>
      </c>
      <c r="AC693">
        <f t="shared" si="174"/>
        <v>0</v>
      </c>
      <c r="AD693">
        <f t="shared" si="175"/>
        <v>0</v>
      </c>
      <c r="AE693">
        <f t="shared" si="176"/>
        <v>0</v>
      </c>
      <c r="AF693">
        <f t="shared" si="177"/>
        <v>0</v>
      </c>
      <c r="AG693">
        <f t="shared" si="178"/>
        <v>0</v>
      </c>
      <c r="AH693">
        <f t="shared" si="179"/>
        <v>0</v>
      </c>
      <c r="AI693">
        <f t="shared" si="180"/>
        <v>0</v>
      </c>
      <c r="AJ693">
        <f t="shared" si="181"/>
        <v>0</v>
      </c>
      <c r="AK693">
        <f t="shared" si="182"/>
        <v>0</v>
      </c>
      <c r="AL693">
        <f t="shared" si="183"/>
        <v>0</v>
      </c>
      <c r="AM693">
        <f t="shared" si="184"/>
        <v>0</v>
      </c>
      <c r="AN693">
        <f t="shared" si="185"/>
        <v>0</v>
      </c>
      <c r="AO693">
        <f t="shared" si="186"/>
        <v>0</v>
      </c>
    </row>
    <row r="694" spans="1:41" x14ac:dyDescent="0.2">
      <c r="A694" s="9">
        <f>'Cost per option'!A702</f>
        <v>0</v>
      </c>
      <c r="B694" t="str">
        <f>_xlfn.IFNA(VLOOKUP(A694,'Energy balance options'!A$7:C$3000,3,FALSE),"")</f>
        <v/>
      </c>
      <c r="C694">
        <f>SUMIFS('Energy balance options'!$F$7:$F$3000,'Energy balance options'!$B$7:$B$3000,HeatGen!C$2,'Energy balance options'!$A$7:$A$3000,HeatGen!$A694)</f>
        <v>0</v>
      </c>
      <c r="D694">
        <f>SUMIFS('Energy balance options'!$F$7:$F$3000,'Energy balance options'!$B$7:$B$3000,HeatGen!D$2,'Energy balance options'!$A$7:$A$3000,HeatGen!$A694)</f>
        <v>0</v>
      </c>
      <c r="E694">
        <f>SUMIFS('Energy balance options'!$F$7:$F$3000,'Energy balance options'!$B$7:$B$3000,HeatGen!E$2,'Energy balance options'!$A$7:$A$3000,HeatGen!$A694)</f>
        <v>0</v>
      </c>
      <c r="F694">
        <f>SUMIFS('Energy balance options'!$F$7:$F$3000,'Energy balance options'!$B$7:$B$3000,HeatGen!F$2,'Energy balance options'!$A$7:$A$3000,HeatGen!$A694)</f>
        <v>0</v>
      </c>
      <c r="G694">
        <f>SUMIFS('Energy balance options'!$F$7:$F$3000,'Energy balance options'!$B$7:$B$3000,HeatGen!G$2,'Energy balance options'!$A$7:$A$3000,HeatGen!$A694)</f>
        <v>0</v>
      </c>
      <c r="H694">
        <f>SUMIFS('Energy balance options'!$G$7:$G$3000,'Energy balance options'!$B$7:$B$3000,HeatGen!H$2,'Energy balance options'!$A$7:$A$3000,HeatGen!$A694)</f>
        <v>0</v>
      </c>
      <c r="I694">
        <f>SUMIFS('Energy balance options'!$G$7:$G$3000,'Energy balance options'!$B$7:$B$3000,HeatGen!I$2,'Energy balance options'!$A$7:$A$3000,HeatGen!$A694)</f>
        <v>0</v>
      </c>
      <c r="J694">
        <f>SUMIFS('Energy balance options'!$G$7:$G$3000,'Energy balance options'!$B$7:$B$3000,HeatGen!J$2,'Energy balance options'!$A$7:$A$3000,HeatGen!$A694)</f>
        <v>0</v>
      </c>
      <c r="K694">
        <f>SUMIFS('Energy balance options'!$G$7:$G$3000,'Energy balance options'!$B$7:$B$3000,HeatGen!K$2,'Energy balance options'!$A$7:$A$3000,HeatGen!$A694)</f>
        <v>0</v>
      </c>
      <c r="L694">
        <f>SUMIFS('Energy balance options'!$G$7:$G$3000,'Energy balance options'!$B$7:$B$3000,HeatGen!L$2,'Energy balance options'!$A$7:$A$3000,HeatGen!$A694)</f>
        <v>0</v>
      </c>
      <c r="M694">
        <f>SUMIFS('Energy balance options'!$G$7:$G$3000,'Energy balance options'!$B$7:$B$3000,HeatGen!M$2,'Energy balance options'!$A$7:$A$3000,HeatGen!$A694)</f>
        <v>0</v>
      </c>
      <c r="N694">
        <f>SUMIFS('Energy balance options'!$G$7:$G$3000,'Energy balance options'!$B$7:$B$3000,HeatGen!N$2,'Energy balance options'!$A$7:$A$3000,HeatGen!$A694)</f>
        <v>0</v>
      </c>
      <c r="O694">
        <f>SUMIFS('Energy balance options'!$G$7:$G$3000,'Energy balance options'!$B$7:$B$3000,HeatGen!O$2,'Energy balance options'!$A$7:$A$3000,HeatGen!$A694)</f>
        <v>0</v>
      </c>
      <c r="P694">
        <f>SUMIFS('Energy balance options'!$G$7:$G$3000,'Energy balance options'!$B$7:$B$3000,HeatGen!P$2,'Energy balance options'!$A$7:$A$3000,HeatGen!$A694)</f>
        <v>0</v>
      </c>
      <c r="Q694">
        <f>SUMIFS('Energy balance options'!$G$7:$G$3000,'Energy balance options'!$B$7:$B$3000,HeatGen!Q$2,'Energy balance options'!$A$7:$A$3000,HeatGen!$A694)</f>
        <v>0</v>
      </c>
      <c r="R694">
        <f>SUMIFS('Energy balance options'!$G$7:$G$3000,'Energy balance options'!$B$7:$B$3000,HeatGen!R$2,'Energy balance options'!$A$7:$A$3000,HeatGen!$A694)</f>
        <v>0</v>
      </c>
      <c r="S694">
        <f>SUMIFS('Energy balance options'!$G$7:$G$3000,'Energy balance options'!$B$7:$B$3000,HeatGen!S$2,'Energy balance options'!$A$7:$A$3000,HeatGen!$A694)</f>
        <v>0</v>
      </c>
      <c r="T694">
        <f>SUMIFS('Energy balance options'!$G$7:$G$3000,'Energy balance options'!$B$7:$B$3000,HeatGen!T$2,'Energy balance options'!$A$7:$A$3000,HeatGen!$A694)</f>
        <v>0</v>
      </c>
      <c r="U694">
        <f>SUMIFS('Energy balance options'!$G$7:$G$3000,'Energy balance options'!$B$7:$B$3000,HeatGen!U$2,'Energy balance options'!$A$7:$A$3000,HeatGen!$A694)</f>
        <v>0</v>
      </c>
      <c r="V694">
        <f>SUMIFS('Energy balance options'!$G$7:$G$3000,'Energy balance options'!$B$7:$B$3000,HeatGen!V$2,'Energy balance options'!$A$7:$A$3000,HeatGen!$A694)</f>
        <v>0</v>
      </c>
      <c r="W694">
        <f>SUMIFS('Energy balance options'!$G$7:$G$3000,'Energy balance options'!$B$7:$B$3000,HeatGen!W$2,'Energy balance options'!$A$7:$A$3000,HeatGen!$A694)</f>
        <v>0</v>
      </c>
      <c r="X694">
        <f>SUMIFS('Energy balance options'!$G$7:$G$3000,'Energy balance options'!$B$7:$B$3000,HeatGen!X$2,'Energy balance options'!$A$7:$A$3000,HeatGen!$A694)</f>
        <v>0</v>
      </c>
      <c r="Y694">
        <f t="shared" si="170"/>
        <v>0</v>
      </c>
      <c r="Z694">
        <f t="shared" si="171"/>
        <v>0</v>
      </c>
      <c r="AA694">
        <f t="shared" si="172"/>
        <v>0</v>
      </c>
      <c r="AB694">
        <f t="shared" si="173"/>
        <v>0</v>
      </c>
      <c r="AC694">
        <f t="shared" si="174"/>
        <v>0</v>
      </c>
      <c r="AD694">
        <f t="shared" si="175"/>
        <v>0</v>
      </c>
      <c r="AE694">
        <f t="shared" si="176"/>
        <v>0</v>
      </c>
      <c r="AF694">
        <f t="shared" si="177"/>
        <v>0</v>
      </c>
      <c r="AG694">
        <f t="shared" si="178"/>
        <v>0</v>
      </c>
      <c r="AH694">
        <f t="shared" si="179"/>
        <v>0</v>
      </c>
      <c r="AI694">
        <f t="shared" si="180"/>
        <v>0</v>
      </c>
      <c r="AJ694">
        <f t="shared" si="181"/>
        <v>0</v>
      </c>
      <c r="AK694">
        <f t="shared" si="182"/>
        <v>0</v>
      </c>
      <c r="AL694">
        <f t="shared" si="183"/>
        <v>0</v>
      </c>
      <c r="AM694">
        <f t="shared" si="184"/>
        <v>0</v>
      </c>
      <c r="AN694">
        <f t="shared" si="185"/>
        <v>0</v>
      </c>
      <c r="AO694">
        <f t="shared" si="186"/>
        <v>0</v>
      </c>
    </row>
    <row r="695" spans="1:41" x14ac:dyDescent="0.2">
      <c r="A695" s="9">
        <f>'Cost per option'!A703</f>
        <v>0</v>
      </c>
      <c r="B695" t="str">
        <f>_xlfn.IFNA(VLOOKUP(A695,'Energy balance options'!A$7:C$3000,3,FALSE),"")</f>
        <v/>
      </c>
      <c r="C695">
        <f>SUMIFS('Energy balance options'!$F$7:$F$3000,'Energy balance options'!$B$7:$B$3000,HeatGen!C$2,'Energy balance options'!$A$7:$A$3000,HeatGen!$A695)</f>
        <v>0</v>
      </c>
      <c r="D695">
        <f>SUMIFS('Energy balance options'!$F$7:$F$3000,'Energy balance options'!$B$7:$B$3000,HeatGen!D$2,'Energy balance options'!$A$7:$A$3000,HeatGen!$A695)</f>
        <v>0</v>
      </c>
      <c r="E695">
        <f>SUMIFS('Energy balance options'!$F$7:$F$3000,'Energy balance options'!$B$7:$B$3000,HeatGen!E$2,'Energy balance options'!$A$7:$A$3000,HeatGen!$A695)</f>
        <v>0</v>
      </c>
      <c r="F695">
        <f>SUMIFS('Energy balance options'!$F$7:$F$3000,'Energy balance options'!$B$7:$B$3000,HeatGen!F$2,'Energy balance options'!$A$7:$A$3000,HeatGen!$A695)</f>
        <v>0</v>
      </c>
      <c r="G695">
        <f>SUMIFS('Energy balance options'!$F$7:$F$3000,'Energy balance options'!$B$7:$B$3000,HeatGen!G$2,'Energy balance options'!$A$7:$A$3000,HeatGen!$A695)</f>
        <v>0</v>
      </c>
      <c r="H695">
        <f>SUMIFS('Energy balance options'!$G$7:$G$3000,'Energy balance options'!$B$7:$B$3000,HeatGen!H$2,'Energy balance options'!$A$7:$A$3000,HeatGen!$A695)</f>
        <v>0</v>
      </c>
      <c r="I695">
        <f>SUMIFS('Energy balance options'!$G$7:$G$3000,'Energy balance options'!$B$7:$B$3000,HeatGen!I$2,'Energy balance options'!$A$7:$A$3000,HeatGen!$A695)</f>
        <v>0</v>
      </c>
      <c r="J695">
        <f>SUMIFS('Energy balance options'!$G$7:$G$3000,'Energy balance options'!$B$7:$B$3000,HeatGen!J$2,'Energy balance options'!$A$7:$A$3000,HeatGen!$A695)</f>
        <v>0</v>
      </c>
      <c r="K695">
        <f>SUMIFS('Energy balance options'!$G$7:$G$3000,'Energy balance options'!$B$7:$B$3000,HeatGen!K$2,'Energy balance options'!$A$7:$A$3000,HeatGen!$A695)</f>
        <v>0</v>
      </c>
      <c r="L695">
        <f>SUMIFS('Energy balance options'!$G$7:$G$3000,'Energy balance options'!$B$7:$B$3000,HeatGen!L$2,'Energy balance options'!$A$7:$A$3000,HeatGen!$A695)</f>
        <v>0</v>
      </c>
      <c r="M695">
        <f>SUMIFS('Energy balance options'!$G$7:$G$3000,'Energy balance options'!$B$7:$B$3000,HeatGen!M$2,'Energy balance options'!$A$7:$A$3000,HeatGen!$A695)</f>
        <v>0</v>
      </c>
      <c r="N695">
        <f>SUMIFS('Energy balance options'!$G$7:$G$3000,'Energy balance options'!$B$7:$B$3000,HeatGen!N$2,'Energy balance options'!$A$7:$A$3000,HeatGen!$A695)</f>
        <v>0</v>
      </c>
      <c r="O695">
        <f>SUMIFS('Energy balance options'!$G$7:$G$3000,'Energy balance options'!$B$7:$B$3000,HeatGen!O$2,'Energy balance options'!$A$7:$A$3000,HeatGen!$A695)</f>
        <v>0</v>
      </c>
      <c r="P695">
        <f>SUMIFS('Energy balance options'!$G$7:$G$3000,'Energy balance options'!$B$7:$B$3000,HeatGen!P$2,'Energy balance options'!$A$7:$A$3000,HeatGen!$A695)</f>
        <v>0</v>
      </c>
      <c r="Q695">
        <f>SUMIFS('Energy balance options'!$G$7:$G$3000,'Energy balance options'!$B$7:$B$3000,HeatGen!Q$2,'Energy balance options'!$A$7:$A$3000,HeatGen!$A695)</f>
        <v>0</v>
      </c>
      <c r="R695">
        <f>SUMIFS('Energy balance options'!$G$7:$G$3000,'Energy balance options'!$B$7:$B$3000,HeatGen!R$2,'Energy balance options'!$A$7:$A$3000,HeatGen!$A695)</f>
        <v>0</v>
      </c>
      <c r="S695">
        <f>SUMIFS('Energy balance options'!$G$7:$G$3000,'Energy balance options'!$B$7:$B$3000,HeatGen!S$2,'Energy balance options'!$A$7:$A$3000,HeatGen!$A695)</f>
        <v>0</v>
      </c>
      <c r="T695">
        <f>SUMIFS('Energy balance options'!$G$7:$G$3000,'Energy balance options'!$B$7:$B$3000,HeatGen!T$2,'Energy balance options'!$A$7:$A$3000,HeatGen!$A695)</f>
        <v>0</v>
      </c>
      <c r="U695">
        <f>SUMIFS('Energy balance options'!$G$7:$G$3000,'Energy balance options'!$B$7:$B$3000,HeatGen!U$2,'Energy balance options'!$A$7:$A$3000,HeatGen!$A695)</f>
        <v>0</v>
      </c>
      <c r="V695">
        <f>SUMIFS('Energy balance options'!$G$7:$G$3000,'Energy balance options'!$B$7:$B$3000,HeatGen!V$2,'Energy balance options'!$A$7:$A$3000,HeatGen!$A695)</f>
        <v>0</v>
      </c>
      <c r="W695">
        <f>SUMIFS('Energy balance options'!$G$7:$G$3000,'Energy balance options'!$B$7:$B$3000,HeatGen!W$2,'Energy balance options'!$A$7:$A$3000,HeatGen!$A695)</f>
        <v>0</v>
      </c>
      <c r="X695">
        <f>SUMIFS('Energy balance options'!$G$7:$G$3000,'Energy balance options'!$B$7:$B$3000,HeatGen!X$2,'Energy balance options'!$A$7:$A$3000,HeatGen!$A695)</f>
        <v>0</v>
      </c>
      <c r="Y695">
        <f t="shared" si="170"/>
        <v>0</v>
      </c>
      <c r="Z695">
        <f t="shared" si="171"/>
        <v>0</v>
      </c>
      <c r="AA695">
        <f t="shared" si="172"/>
        <v>0</v>
      </c>
      <c r="AB695">
        <f t="shared" si="173"/>
        <v>0</v>
      </c>
      <c r="AC695">
        <f t="shared" si="174"/>
        <v>0</v>
      </c>
      <c r="AD695">
        <f t="shared" si="175"/>
        <v>0</v>
      </c>
      <c r="AE695">
        <f t="shared" si="176"/>
        <v>0</v>
      </c>
      <c r="AF695">
        <f t="shared" si="177"/>
        <v>0</v>
      </c>
      <c r="AG695">
        <f t="shared" si="178"/>
        <v>0</v>
      </c>
      <c r="AH695">
        <f t="shared" si="179"/>
        <v>0</v>
      </c>
      <c r="AI695">
        <f t="shared" si="180"/>
        <v>0</v>
      </c>
      <c r="AJ695">
        <f t="shared" si="181"/>
        <v>0</v>
      </c>
      <c r="AK695">
        <f t="shared" si="182"/>
        <v>0</v>
      </c>
      <c r="AL695">
        <f t="shared" si="183"/>
        <v>0</v>
      </c>
      <c r="AM695">
        <f t="shared" si="184"/>
        <v>0</v>
      </c>
      <c r="AN695">
        <f t="shared" si="185"/>
        <v>0</v>
      </c>
      <c r="AO695">
        <f t="shared" si="186"/>
        <v>0</v>
      </c>
    </row>
    <row r="696" spans="1:41" x14ac:dyDescent="0.2">
      <c r="A696" s="9">
        <f>'Cost per option'!A704</f>
        <v>0</v>
      </c>
      <c r="B696" t="str">
        <f>_xlfn.IFNA(VLOOKUP(A696,'Energy balance options'!A$7:C$3000,3,FALSE),"")</f>
        <v/>
      </c>
      <c r="C696">
        <f>SUMIFS('Energy balance options'!$F$7:$F$3000,'Energy balance options'!$B$7:$B$3000,HeatGen!C$2,'Energy balance options'!$A$7:$A$3000,HeatGen!$A696)</f>
        <v>0</v>
      </c>
      <c r="D696">
        <f>SUMIFS('Energy balance options'!$F$7:$F$3000,'Energy balance options'!$B$7:$B$3000,HeatGen!D$2,'Energy balance options'!$A$7:$A$3000,HeatGen!$A696)</f>
        <v>0</v>
      </c>
      <c r="E696">
        <f>SUMIFS('Energy balance options'!$F$7:$F$3000,'Energy balance options'!$B$7:$B$3000,HeatGen!E$2,'Energy balance options'!$A$7:$A$3000,HeatGen!$A696)</f>
        <v>0</v>
      </c>
      <c r="F696">
        <f>SUMIFS('Energy balance options'!$F$7:$F$3000,'Energy balance options'!$B$7:$B$3000,HeatGen!F$2,'Energy balance options'!$A$7:$A$3000,HeatGen!$A696)</f>
        <v>0</v>
      </c>
      <c r="G696">
        <f>SUMIFS('Energy balance options'!$F$7:$F$3000,'Energy balance options'!$B$7:$B$3000,HeatGen!G$2,'Energy balance options'!$A$7:$A$3000,HeatGen!$A696)</f>
        <v>0</v>
      </c>
      <c r="H696">
        <f>SUMIFS('Energy balance options'!$G$7:$G$3000,'Energy balance options'!$B$7:$B$3000,HeatGen!H$2,'Energy balance options'!$A$7:$A$3000,HeatGen!$A696)</f>
        <v>0</v>
      </c>
      <c r="I696">
        <f>SUMIFS('Energy balance options'!$G$7:$G$3000,'Energy balance options'!$B$7:$B$3000,HeatGen!I$2,'Energy balance options'!$A$7:$A$3000,HeatGen!$A696)</f>
        <v>0</v>
      </c>
      <c r="J696">
        <f>SUMIFS('Energy balance options'!$G$7:$G$3000,'Energy balance options'!$B$7:$B$3000,HeatGen!J$2,'Energy balance options'!$A$7:$A$3000,HeatGen!$A696)</f>
        <v>0</v>
      </c>
      <c r="K696">
        <f>SUMIFS('Energy balance options'!$G$7:$G$3000,'Energy balance options'!$B$7:$B$3000,HeatGen!K$2,'Energy balance options'!$A$7:$A$3000,HeatGen!$A696)</f>
        <v>0</v>
      </c>
      <c r="L696">
        <f>SUMIFS('Energy balance options'!$G$7:$G$3000,'Energy balance options'!$B$7:$B$3000,HeatGen!L$2,'Energy balance options'!$A$7:$A$3000,HeatGen!$A696)</f>
        <v>0</v>
      </c>
      <c r="M696">
        <f>SUMIFS('Energy balance options'!$G$7:$G$3000,'Energy balance options'!$B$7:$B$3000,HeatGen!M$2,'Energy balance options'!$A$7:$A$3000,HeatGen!$A696)</f>
        <v>0</v>
      </c>
      <c r="N696">
        <f>SUMIFS('Energy balance options'!$G$7:$G$3000,'Energy balance options'!$B$7:$B$3000,HeatGen!N$2,'Energy balance options'!$A$7:$A$3000,HeatGen!$A696)</f>
        <v>0</v>
      </c>
      <c r="O696">
        <f>SUMIFS('Energy balance options'!$G$7:$G$3000,'Energy balance options'!$B$7:$B$3000,HeatGen!O$2,'Energy balance options'!$A$7:$A$3000,HeatGen!$A696)</f>
        <v>0</v>
      </c>
      <c r="P696">
        <f>SUMIFS('Energy balance options'!$G$7:$G$3000,'Energy balance options'!$B$7:$B$3000,HeatGen!P$2,'Energy balance options'!$A$7:$A$3000,HeatGen!$A696)</f>
        <v>0</v>
      </c>
      <c r="Q696">
        <f>SUMIFS('Energy balance options'!$G$7:$G$3000,'Energy balance options'!$B$7:$B$3000,HeatGen!Q$2,'Energy balance options'!$A$7:$A$3000,HeatGen!$A696)</f>
        <v>0</v>
      </c>
      <c r="R696">
        <f>SUMIFS('Energy balance options'!$G$7:$G$3000,'Energy balance options'!$B$7:$B$3000,HeatGen!R$2,'Energy balance options'!$A$7:$A$3000,HeatGen!$A696)</f>
        <v>0</v>
      </c>
      <c r="S696">
        <f>SUMIFS('Energy balance options'!$G$7:$G$3000,'Energy balance options'!$B$7:$B$3000,HeatGen!S$2,'Energy balance options'!$A$7:$A$3000,HeatGen!$A696)</f>
        <v>0</v>
      </c>
      <c r="T696">
        <f>SUMIFS('Energy balance options'!$G$7:$G$3000,'Energy balance options'!$B$7:$B$3000,HeatGen!T$2,'Energy balance options'!$A$7:$A$3000,HeatGen!$A696)</f>
        <v>0</v>
      </c>
      <c r="U696">
        <f>SUMIFS('Energy balance options'!$G$7:$G$3000,'Energy balance options'!$B$7:$B$3000,HeatGen!U$2,'Energy balance options'!$A$7:$A$3000,HeatGen!$A696)</f>
        <v>0</v>
      </c>
      <c r="V696">
        <f>SUMIFS('Energy balance options'!$G$7:$G$3000,'Energy balance options'!$B$7:$B$3000,HeatGen!V$2,'Energy balance options'!$A$7:$A$3000,HeatGen!$A696)</f>
        <v>0</v>
      </c>
      <c r="W696">
        <f>SUMIFS('Energy balance options'!$G$7:$G$3000,'Energy balance options'!$B$7:$B$3000,HeatGen!W$2,'Energy balance options'!$A$7:$A$3000,HeatGen!$A696)</f>
        <v>0</v>
      </c>
      <c r="X696">
        <f>SUMIFS('Energy balance options'!$G$7:$G$3000,'Energy balance options'!$B$7:$B$3000,HeatGen!X$2,'Energy balance options'!$A$7:$A$3000,HeatGen!$A696)</f>
        <v>0</v>
      </c>
      <c r="Y696">
        <f t="shared" si="170"/>
        <v>0</v>
      </c>
      <c r="Z696">
        <f t="shared" si="171"/>
        <v>0</v>
      </c>
      <c r="AA696">
        <f t="shared" si="172"/>
        <v>0</v>
      </c>
      <c r="AB696">
        <f t="shared" si="173"/>
        <v>0</v>
      </c>
      <c r="AC696">
        <f t="shared" si="174"/>
        <v>0</v>
      </c>
      <c r="AD696">
        <f t="shared" si="175"/>
        <v>0</v>
      </c>
      <c r="AE696">
        <f t="shared" si="176"/>
        <v>0</v>
      </c>
      <c r="AF696">
        <f t="shared" si="177"/>
        <v>0</v>
      </c>
      <c r="AG696">
        <f t="shared" si="178"/>
        <v>0</v>
      </c>
      <c r="AH696">
        <f t="shared" si="179"/>
        <v>0</v>
      </c>
      <c r="AI696">
        <f t="shared" si="180"/>
        <v>0</v>
      </c>
      <c r="AJ696">
        <f t="shared" si="181"/>
        <v>0</v>
      </c>
      <c r="AK696">
        <f t="shared" si="182"/>
        <v>0</v>
      </c>
      <c r="AL696">
        <f t="shared" si="183"/>
        <v>0</v>
      </c>
      <c r="AM696">
        <f t="shared" si="184"/>
        <v>0</v>
      </c>
      <c r="AN696">
        <f t="shared" si="185"/>
        <v>0</v>
      </c>
      <c r="AO696">
        <f t="shared" si="186"/>
        <v>0</v>
      </c>
    </row>
    <row r="697" spans="1:41" x14ac:dyDescent="0.2">
      <c r="A697" s="9">
        <f>'Cost per option'!A705</f>
        <v>0</v>
      </c>
      <c r="B697" t="str">
        <f>_xlfn.IFNA(VLOOKUP(A697,'Energy balance options'!A$7:C$3000,3,FALSE),"")</f>
        <v/>
      </c>
      <c r="C697">
        <f>SUMIFS('Energy balance options'!$F$7:$F$3000,'Energy balance options'!$B$7:$B$3000,HeatGen!C$2,'Energy balance options'!$A$7:$A$3000,HeatGen!$A697)</f>
        <v>0</v>
      </c>
      <c r="D697">
        <f>SUMIFS('Energy balance options'!$F$7:$F$3000,'Energy balance options'!$B$7:$B$3000,HeatGen!D$2,'Energy balance options'!$A$7:$A$3000,HeatGen!$A697)</f>
        <v>0</v>
      </c>
      <c r="E697">
        <f>SUMIFS('Energy balance options'!$F$7:$F$3000,'Energy balance options'!$B$7:$B$3000,HeatGen!E$2,'Energy balance options'!$A$7:$A$3000,HeatGen!$A697)</f>
        <v>0</v>
      </c>
      <c r="F697">
        <f>SUMIFS('Energy balance options'!$F$7:$F$3000,'Energy balance options'!$B$7:$B$3000,HeatGen!F$2,'Energy balance options'!$A$7:$A$3000,HeatGen!$A697)</f>
        <v>0</v>
      </c>
      <c r="G697">
        <f>SUMIFS('Energy balance options'!$F$7:$F$3000,'Energy balance options'!$B$7:$B$3000,HeatGen!G$2,'Energy balance options'!$A$7:$A$3000,HeatGen!$A697)</f>
        <v>0</v>
      </c>
      <c r="H697">
        <f>SUMIFS('Energy balance options'!$G$7:$G$3000,'Energy balance options'!$B$7:$B$3000,HeatGen!H$2,'Energy balance options'!$A$7:$A$3000,HeatGen!$A697)</f>
        <v>0</v>
      </c>
      <c r="I697">
        <f>SUMIFS('Energy balance options'!$G$7:$G$3000,'Energy balance options'!$B$7:$B$3000,HeatGen!I$2,'Energy balance options'!$A$7:$A$3000,HeatGen!$A697)</f>
        <v>0</v>
      </c>
      <c r="J697">
        <f>SUMIFS('Energy balance options'!$G$7:$G$3000,'Energy balance options'!$B$7:$B$3000,HeatGen!J$2,'Energy balance options'!$A$7:$A$3000,HeatGen!$A697)</f>
        <v>0</v>
      </c>
      <c r="K697">
        <f>SUMIFS('Energy balance options'!$G$7:$G$3000,'Energy balance options'!$B$7:$B$3000,HeatGen!K$2,'Energy balance options'!$A$7:$A$3000,HeatGen!$A697)</f>
        <v>0</v>
      </c>
      <c r="L697">
        <f>SUMIFS('Energy balance options'!$G$7:$G$3000,'Energy balance options'!$B$7:$B$3000,HeatGen!L$2,'Energy balance options'!$A$7:$A$3000,HeatGen!$A697)</f>
        <v>0</v>
      </c>
      <c r="M697">
        <f>SUMIFS('Energy balance options'!$G$7:$G$3000,'Energy balance options'!$B$7:$B$3000,HeatGen!M$2,'Energy balance options'!$A$7:$A$3000,HeatGen!$A697)</f>
        <v>0</v>
      </c>
      <c r="N697">
        <f>SUMIFS('Energy balance options'!$G$7:$G$3000,'Energy balance options'!$B$7:$B$3000,HeatGen!N$2,'Energy balance options'!$A$7:$A$3000,HeatGen!$A697)</f>
        <v>0</v>
      </c>
      <c r="O697">
        <f>SUMIFS('Energy balance options'!$G$7:$G$3000,'Energy balance options'!$B$7:$B$3000,HeatGen!O$2,'Energy balance options'!$A$7:$A$3000,HeatGen!$A697)</f>
        <v>0</v>
      </c>
      <c r="P697">
        <f>SUMIFS('Energy balance options'!$G$7:$G$3000,'Energy balance options'!$B$7:$B$3000,HeatGen!P$2,'Energy balance options'!$A$7:$A$3000,HeatGen!$A697)</f>
        <v>0</v>
      </c>
      <c r="Q697">
        <f>SUMIFS('Energy balance options'!$G$7:$G$3000,'Energy balance options'!$B$7:$B$3000,HeatGen!Q$2,'Energy balance options'!$A$7:$A$3000,HeatGen!$A697)</f>
        <v>0</v>
      </c>
      <c r="R697">
        <f>SUMIFS('Energy balance options'!$G$7:$G$3000,'Energy balance options'!$B$7:$B$3000,HeatGen!R$2,'Energy balance options'!$A$7:$A$3000,HeatGen!$A697)</f>
        <v>0</v>
      </c>
      <c r="S697">
        <f>SUMIFS('Energy balance options'!$G$7:$G$3000,'Energy balance options'!$B$7:$B$3000,HeatGen!S$2,'Energy balance options'!$A$7:$A$3000,HeatGen!$A697)</f>
        <v>0</v>
      </c>
      <c r="T697">
        <f>SUMIFS('Energy balance options'!$G$7:$G$3000,'Energy balance options'!$B$7:$B$3000,HeatGen!T$2,'Energy balance options'!$A$7:$A$3000,HeatGen!$A697)</f>
        <v>0</v>
      </c>
      <c r="U697">
        <f>SUMIFS('Energy balance options'!$G$7:$G$3000,'Energy balance options'!$B$7:$B$3000,HeatGen!U$2,'Energy balance options'!$A$7:$A$3000,HeatGen!$A697)</f>
        <v>0</v>
      </c>
      <c r="V697">
        <f>SUMIFS('Energy balance options'!$G$7:$G$3000,'Energy balance options'!$B$7:$B$3000,HeatGen!V$2,'Energy balance options'!$A$7:$A$3000,HeatGen!$A697)</f>
        <v>0</v>
      </c>
      <c r="W697">
        <f>SUMIFS('Energy balance options'!$G$7:$G$3000,'Energy balance options'!$B$7:$B$3000,HeatGen!W$2,'Energy balance options'!$A$7:$A$3000,HeatGen!$A697)</f>
        <v>0</v>
      </c>
      <c r="X697">
        <f>SUMIFS('Energy balance options'!$G$7:$G$3000,'Energy balance options'!$B$7:$B$3000,HeatGen!X$2,'Energy balance options'!$A$7:$A$3000,HeatGen!$A697)</f>
        <v>0</v>
      </c>
      <c r="Y697">
        <f t="shared" si="170"/>
        <v>0</v>
      </c>
      <c r="Z697">
        <f t="shared" si="171"/>
        <v>0</v>
      </c>
      <c r="AA697">
        <f t="shared" si="172"/>
        <v>0</v>
      </c>
      <c r="AB697">
        <f t="shared" si="173"/>
        <v>0</v>
      </c>
      <c r="AC697">
        <f t="shared" si="174"/>
        <v>0</v>
      </c>
      <c r="AD697">
        <f t="shared" si="175"/>
        <v>0</v>
      </c>
      <c r="AE697">
        <f t="shared" si="176"/>
        <v>0</v>
      </c>
      <c r="AF697">
        <f t="shared" si="177"/>
        <v>0</v>
      </c>
      <c r="AG697">
        <f t="shared" si="178"/>
        <v>0</v>
      </c>
      <c r="AH697">
        <f t="shared" si="179"/>
        <v>0</v>
      </c>
      <c r="AI697">
        <f t="shared" si="180"/>
        <v>0</v>
      </c>
      <c r="AJ697">
        <f t="shared" si="181"/>
        <v>0</v>
      </c>
      <c r="AK697">
        <f t="shared" si="182"/>
        <v>0</v>
      </c>
      <c r="AL697">
        <f t="shared" si="183"/>
        <v>0</v>
      </c>
      <c r="AM697">
        <f t="shared" si="184"/>
        <v>0</v>
      </c>
      <c r="AN697">
        <f t="shared" si="185"/>
        <v>0</v>
      </c>
      <c r="AO697">
        <f t="shared" si="186"/>
        <v>0</v>
      </c>
    </row>
    <row r="698" spans="1:41" x14ac:dyDescent="0.2">
      <c r="A698" s="9"/>
      <c r="B698" t="str">
        <f>_xlfn.IFNA(VLOOKUP(A698,'Energy balance options'!A$7:C$3000,3,FALSE),"")</f>
        <v/>
      </c>
      <c r="P698">
        <f>SUMIFS('Energy balance options'!$F$7:$F$3000,'Energy balance options'!$B$7:$B$3000,HeatGen!P$2,'Energy balance options'!$A$7:$A$3000,HeatGen!$A698)</f>
        <v>0</v>
      </c>
      <c r="Q698">
        <f>SUMIFS('Energy balance options'!$F$7:$F$3000,'Energy balance options'!$B$7:$B$3000,HeatGen!Q$2,'Energy balance options'!$A$7:$A$3000,HeatGen!$A698)</f>
        <v>0</v>
      </c>
      <c r="R698">
        <f>SUMIFS('Energy balance options'!$F$7:$F$3000,'Energy balance options'!$B$7:$B$3000,HeatGen!R$2,'Energy balance options'!$A$7:$A$3000,HeatGen!$A698)</f>
        <v>0</v>
      </c>
      <c r="S698">
        <f>SUMIFS('Energy balance options'!$G$7:$G$3000,'Energy balance options'!$B$7:$B$3000,HeatGen!S$2,'Energy balance options'!$A$7:$A$3000,HeatGen!$A698)</f>
        <v>0</v>
      </c>
      <c r="T698">
        <f>SUMIFS('Energy balance options'!$G$7:$G$3000,'Energy balance options'!$B$7:$B$3000,HeatGen!T$2,'Energy balance options'!$A$7:$A$3000,HeatGen!$A698)</f>
        <v>0</v>
      </c>
      <c r="U698">
        <f>SUMIFS('Energy balance options'!$G$7:$G$3000,'Energy balance options'!$B$7:$B$3000,HeatGen!U$2,'Energy balance options'!$A$7:$A$3000,HeatGen!$A698)</f>
        <v>0</v>
      </c>
      <c r="V698">
        <f>SUMIFS('Energy balance options'!$G$7:$G$3000,'Energy balance options'!$B$7:$B$3000,HeatGen!V$2,'Energy balance options'!$A$7:$A$3000,HeatGen!$A698)</f>
        <v>0</v>
      </c>
      <c r="W698">
        <f>SUMIFS('Energy balance options'!$G$7:$G$3000,'Energy balance options'!$B$7:$B$3000,HeatGen!W$2,'Energy balance options'!$A$7:$A$3000,HeatGen!$A698)</f>
        <v>0</v>
      </c>
      <c r="X698">
        <f>SUMIFS('Energy balance options'!$G$7:$G$3000,'Energy balance options'!$B$7:$B$3000,HeatGen!X$2,'Energy balance options'!$A$7:$A$3000,HeatGen!$A698)</f>
        <v>0</v>
      </c>
      <c r="AG698">
        <f t="shared" ref="AG698:AG761" si="187">IFERROR(P698/SUM($H698:$Y698),0)*SUM($C698:$G698)</f>
        <v>0</v>
      </c>
      <c r="AH698">
        <f t="shared" ref="AH698:AH761" si="188">IFERROR(Q698/SUM($H698:$Y698),0)*SUM($C698:$G698)</f>
        <v>0</v>
      </c>
      <c r="AI698">
        <f t="shared" ref="AI698:AI761" si="189">IFERROR(R698/SUM($H698:$Y698),0)*SUM($C698:$G698)</f>
        <v>0</v>
      </c>
      <c r="AJ698">
        <f t="shared" ref="AJ698:AJ761" si="190">IFERROR(S698/SUM($H698:$X698),0)*SUM($C698:$G698)</f>
        <v>0</v>
      </c>
      <c r="AK698">
        <f t="shared" ref="AK698:AK761" si="191">IFERROR(T698/SUM($H698:$X698),0)*SUM($C698:$G698)</f>
        <v>0</v>
      </c>
      <c r="AL698">
        <f t="shared" ref="AL698:AL761" si="192">IFERROR(U698/SUM($H698:$X698),0)*SUM($C698:$G698)</f>
        <v>0</v>
      </c>
      <c r="AM698">
        <f t="shared" ref="AM698:AM761" si="193">IFERROR(V698/SUM($H698:$X698),0)*SUM($C698:$G698)</f>
        <v>0</v>
      </c>
      <c r="AN698">
        <f t="shared" ref="AN698:AN761" si="194">IFERROR(W698/SUM($H698:$X698),0)*SUM($C698:$G698)</f>
        <v>0</v>
      </c>
      <c r="AO698">
        <f t="shared" ref="AO698:AO761" si="195">IFERROR(X698/SUM($H698:$X698),0)*SUM($C698:$G698)</f>
        <v>0</v>
      </c>
    </row>
    <row r="699" spans="1:41" x14ac:dyDescent="0.2">
      <c r="A699" s="9"/>
      <c r="B699" t="str">
        <f>_xlfn.IFNA(VLOOKUP(A699,'Energy balance options'!A$7:C$3000,3,FALSE),"")</f>
        <v/>
      </c>
      <c r="P699">
        <f>SUMIFS('Energy balance options'!$F$7:$F$3000,'Energy balance options'!$B$7:$B$3000,HeatGen!P$2,'Energy balance options'!$A$7:$A$3000,HeatGen!$A699)</f>
        <v>0</v>
      </c>
      <c r="Q699">
        <f>SUMIFS('Energy balance options'!$F$7:$F$3000,'Energy balance options'!$B$7:$B$3000,HeatGen!Q$2,'Energy balance options'!$A$7:$A$3000,HeatGen!$A699)</f>
        <v>0</v>
      </c>
      <c r="R699">
        <f>SUMIFS('Energy balance options'!$F$7:$F$3000,'Energy balance options'!$B$7:$B$3000,HeatGen!R$2,'Energy balance options'!$A$7:$A$3000,HeatGen!$A699)</f>
        <v>0</v>
      </c>
      <c r="S699">
        <f>SUMIFS('Energy balance options'!$G$7:$G$3000,'Energy balance options'!$B$7:$B$3000,HeatGen!S$2,'Energy balance options'!$A$7:$A$3000,HeatGen!$A699)</f>
        <v>0</v>
      </c>
      <c r="T699">
        <f>SUMIFS('Energy balance options'!$G$7:$G$3000,'Energy balance options'!$B$7:$B$3000,HeatGen!T$2,'Energy balance options'!$A$7:$A$3000,HeatGen!$A699)</f>
        <v>0</v>
      </c>
      <c r="U699">
        <f>SUMIFS('Energy balance options'!$G$7:$G$3000,'Energy balance options'!$B$7:$B$3000,HeatGen!U$2,'Energy balance options'!$A$7:$A$3000,HeatGen!$A699)</f>
        <v>0</v>
      </c>
      <c r="V699">
        <f>SUMIFS('Energy balance options'!$G$7:$G$3000,'Energy balance options'!$B$7:$B$3000,HeatGen!V$2,'Energy balance options'!$A$7:$A$3000,HeatGen!$A699)</f>
        <v>0</v>
      </c>
      <c r="W699">
        <f>SUMIFS('Energy balance options'!$G$7:$G$3000,'Energy balance options'!$B$7:$B$3000,HeatGen!W$2,'Energy balance options'!$A$7:$A$3000,HeatGen!$A699)</f>
        <v>0</v>
      </c>
      <c r="X699">
        <f>SUMIFS('Energy balance options'!$G$7:$G$3000,'Energy balance options'!$B$7:$B$3000,HeatGen!X$2,'Energy balance options'!$A$7:$A$3000,HeatGen!$A699)</f>
        <v>0</v>
      </c>
      <c r="AG699">
        <f t="shared" si="187"/>
        <v>0</v>
      </c>
      <c r="AH699">
        <f t="shared" si="188"/>
        <v>0</v>
      </c>
      <c r="AI699">
        <f t="shared" si="189"/>
        <v>0</v>
      </c>
      <c r="AJ699">
        <f t="shared" si="190"/>
        <v>0</v>
      </c>
      <c r="AK699">
        <f t="shared" si="191"/>
        <v>0</v>
      </c>
      <c r="AL699">
        <f t="shared" si="192"/>
        <v>0</v>
      </c>
      <c r="AM699">
        <f t="shared" si="193"/>
        <v>0</v>
      </c>
      <c r="AN699">
        <f t="shared" si="194"/>
        <v>0</v>
      </c>
      <c r="AO699">
        <f t="shared" si="195"/>
        <v>0</v>
      </c>
    </row>
    <row r="700" spans="1:41" x14ac:dyDescent="0.2">
      <c r="A700" s="9"/>
      <c r="B700" t="str">
        <f>_xlfn.IFNA(VLOOKUP(A700,'Energy balance options'!A$7:C$3000,3,FALSE),"")</f>
        <v/>
      </c>
      <c r="P700">
        <f>SUMIFS('Energy balance options'!$F$7:$F$3000,'Energy balance options'!$B$7:$B$3000,HeatGen!P$2,'Energy balance options'!$A$7:$A$3000,HeatGen!$A700)</f>
        <v>0</v>
      </c>
      <c r="Q700">
        <f>SUMIFS('Energy balance options'!$F$7:$F$3000,'Energy balance options'!$B$7:$B$3000,HeatGen!Q$2,'Energy balance options'!$A$7:$A$3000,HeatGen!$A700)</f>
        <v>0</v>
      </c>
      <c r="R700">
        <f>SUMIFS('Energy balance options'!$F$7:$F$3000,'Energy balance options'!$B$7:$B$3000,HeatGen!R$2,'Energy balance options'!$A$7:$A$3000,HeatGen!$A700)</f>
        <v>0</v>
      </c>
      <c r="S700">
        <f>SUMIFS('Energy balance options'!$G$7:$G$3000,'Energy balance options'!$B$7:$B$3000,HeatGen!S$2,'Energy balance options'!$A$7:$A$3000,HeatGen!$A700)</f>
        <v>0</v>
      </c>
      <c r="T700">
        <f>SUMIFS('Energy balance options'!$G$7:$G$3000,'Energy balance options'!$B$7:$B$3000,HeatGen!T$2,'Energy balance options'!$A$7:$A$3000,HeatGen!$A700)</f>
        <v>0</v>
      </c>
      <c r="U700">
        <f>SUMIFS('Energy balance options'!$G$7:$G$3000,'Energy balance options'!$B$7:$B$3000,HeatGen!U$2,'Energy balance options'!$A$7:$A$3000,HeatGen!$A700)</f>
        <v>0</v>
      </c>
      <c r="V700">
        <f>SUMIFS('Energy balance options'!$G$7:$G$3000,'Energy balance options'!$B$7:$B$3000,HeatGen!V$2,'Energy balance options'!$A$7:$A$3000,HeatGen!$A700)</f>
        <v>0</v>
      </c>
      <c r="W700">
        <f>SUMIFS('Energy balance options'!$G$7:$G$3000,'Energy balance options'!$B$7:$B$3000,HeatGen!W$2,'Energy balance options'!$A$7:$A$3000,HeatGen!$A700)</f>
        <v>0</v>
      </c>
      <c r="X700">
        <f>SUMIFS('Energy balance options'!$G$7:$G$3000,'Energy balance options'!$B$7:$B$3000,HeatGen!X$2,'Energy balance options'!$A$7:$A$3000,HeatGen!$A700)</f>
        <v>0</v>
      </c>
      <c r="AG700">
        <f t="shared" si="187"/>
        <v>0</v>
      </c>
      <c r="AH700">
        <f t="shared" si="188"/>
        <v>0</v>
      </c>
      <c r="AI700">
        <f t="shared" si="189"/>
        <v>0</v>
      </c>
      <c r="AJ700">
        <f t="shared" si="190"/>
        <v>0</v>
      </c>
      <c r="AK700">
        <f t="shared" si="191"/>
        <v>0</v>
      </c>
      <c r="AL700">
        <f t="shared" si="192"/>
        <v>0</v>
      </c>
      <c r="AM700">
        <f t="shared" si="193"/>
        <v>0</v>
      </c>
      <c r="AN700">
        <f t="shared" si="194"/>
        <v>0</v>
      </c>
      <c r="AO700">
        <f t="shared" si="195"/>
        <v>0</v>
      </c>
    </row>
    <row r="701" spans="1:41" x14ac:dyDescent="0.2">
      <c r="A701" s="9"/>
      <c r="B701" t="str">
        <f>_xlfn.IFNA(VLOOKUP(A701,'Energy balance options'!A$7:C$3000,3,FALSE),"")</f>
        <v/>
      </c>
      <c r="P701">
        <f>SUMIFS('Energy balance options'!$F$7:$F$3000,'Energy balance options'!$B$7:$B$3000,HeatGen!P$2,'Energy balance options'!$A$7:$A$3000,HeatGen!$A701)</f>
        <v>0</v>
      </c>
      <c r="Q701">
        <f>SUMIFS('Energy balance options'!$F$7:$F$3000,'Energy balance options'!$B$7:$B$3000,HeatGen!Q$2,'Energy balance options'!$A$7:$A$3000,HeatGen!$A701)</f>
        <v>0</v>
      </c>
      <c r="R701">
        <f>SUMIFS('Energy balance options'!$F$7:$F$3000,'Energy balance options'!$B$7:$B$3000,HeatGen!R$2,'Energy balance options'!$A$7:$A$3000,HeatGen!$A701)</f>
        <v>0</v>
      </c>
      <c r="S701">
        <f>SUMIFS('Energy balance options'!$G$7:$G$3000,'Energy balance options'!$B$7:$B$3000,HeatGen!S$2,'Energy balance options'!$A$7:$A$3000,HeatGen!$A701)</f>
        <v>0</v>
      </c>
      <c r="T701">
        <f>SUMIFS('Energy balance options'!$G$7:$G$3000,'Energy balance options'!$B$7:$B$3000,HeatGen!T$2,'Energy balance options'!$A$7:$A$3000,HeatGen!$A701)</f>
        <v>0</v>
      </c>
      <c r="U701">
        <f>SUMIFS('Energy balance options'!$G$7:$G$3000,'Energy balance options'!$B$7:$B$3000,HeatGen!U$2,'Energy balance options'!$A$7:$A$3000,HeatGen!$A701)</f>
        <v>0</v>
      </c>
      <c r="V701">
        <f>SUMIFS('Energy balance options'!$G$7:$G$3000,'Energy balance options'!$B$7:$B$3000,HeatGen!V$2,'Energy balance options'!$A$7:$A$3000,HeatGen!$A701)</f>
        <v>0</v>
      </c>
      <c r="W701">
        <f>SUMIFS('Energy balance options'!$G$7:$G$3000,'Energy balance options'!$B$7:$B$3000,HeatGen!W$2,'Energy balance options'!$A$7:$A$3000,HeatGen!$A701)</f>
        <v>0</v>
      </c>
      <c r="X701">
        <f>SUMIFS('Energy balance options'!$G$7:$G$3000,'Energy balance options'!$B$7:$B$3000,HeatGen!X$2,'Energy balance options'!$A$7:$A$3000,HeatGen!$A701)</f>
        <v>0</v>
      </c>
      <c r="AG701">
        <f t="shared" si="187"/>
        <v>0</v>
      </c>
      <c r="AH701">
        <f t="shared" si="188"/>
        <v>0</v>
      </c>
      <c r="AI701">
        <f t="shared" si="189"/>
        <v>0</v>
      </c>
      <c r="AJ701">
        <f t="shared" si="190"/>
        <v>0</v>
      </c>
      <c r="AK701">
        <f t="shared" si="191"/>
        <v>0</v>
      </c>
      <c r="AL701">
        <f t="shared" si="192"/>
        <v>0</v>
      </c>
      <c r="AM701">
        <f t="shared" si="193"/>
        <v>0</v>
      </c>
      <c r="AN701">
        <f t="shared" si="194"/>
        <v>0</v>
      </c>
      <c r="AO701">
        <f t="shared" si="195"/>
        <v>0</v>
      </c>
    </row>
    <row r="702" spans="1:41" x14ac:dyDescent="0.2">
      <c r="A702" s="9"/>
      <c r="B702" t="str">
        <f>_xlfn.IFNA(VLOOKUP(A702,'Energy balance options'!A$7:C$3000,3,FALSE),"")</f>
        <v/>
      </c>
      <c r="P702">
        <f>SUMIFS('Energy balance options'!$F$7:$F$3000,'Energy balance options'!$B$7:$B$3000,HeatGen!P$2,'Energy balance options'!$A$7:$A$3000,HeatGen!$A702)</f>
        <v>0</v>
      </c>
      <c r="Q702">
        <f>SUMIFS('Energy balance options'!$F$7:$F$3000,'Energy balance options'!$B$7:$B$3000,HeatGen!Q$2,'Energy balance options'!$A$7:$A$3000,HeatGen!$A702)</f>
        <v>0</v>
      </c>
      <c r="R702">
        <f>SUMIFS('Energy balance options'!$F$7:$F$3000,'Energy balance options'!$B$7:$B$3000,HeatGen!R$2,'Energy balance options'!$A$7:$A$3000,HeatGen!$A702)</f>
        <v>0</v>
      </c>
      <c r="S702">
        <f>SUMIFS('Energy balance options'!$G$7:$G$3000,'Energy balance options'!$B$7:$B$3000,HeatGen!S$2,'Energy balance options'!$A$7:$A$3000,HeatGen!$A702)</f>
        <v>0</v>
      </c>
      <c r="T702">
        <f>SUMIFS('Energy balance options'!$G$7:$G$3000,'Energy balance options'!$B$7:$B$3000,HeatGen!T$2,'Energy balance options'!$A$7:$A$3000,HeatGen!$A702)</f>
        <v>0</v>
      </c>
      <c r="U702">
        <f>SUMIFS('Energy balance options'!$G$7:$G$3000,'Energy balance options'!$B$7:$B$3000,HeatGen!U$2,'Energy balance options'!$A$7:$A$3000,HeatGen!$A702)</f>
        <v>0</v>
      </c>
      <c r="V702">
        <f>SUMIFS('Energy balance options'!$G$7:$G$3000,'Energy balance options'!$B$7:$B$3000,HeatGen!V$2,'Energy balance options'!$A$7:$A$3000,HeatGen!$A702)</f>
        <v>0</v>
      </c>
      <c r="W702">
        <f>SUMIFS('Energy balance options'!$G$7:$G$3000,'Energy balance options'!$B$7:$B$3000,HeatGen!W$2,'Energy balance options'!$A$7:$A$3000,HeatGen!$A702)</f>
        <v>0</v>
      </c>
      <c r="X702">
        <f>SUMIFS('Energy balance options'!$G$7:$G$3000,'Energy balance options'!$B$7:$B$3000,HeatGen!X$2,'Energy balance options'!$A$7:$A$3000,HeatGen!$A702)</f>
        <v>0</v>
      </c>
      <c r="AG702">
        <f t="shared" si="187"/>
        <v>0</v>
      </c>
      <c r="AH702">
        <f t="shared" si="188"/>
        <v>0</v>
      </c>
      <c r="AI702">
        <f t="shared" si="189"/>
        <v>0</v>
      </c>
      <c r="AJ702">
        <f t="shared" si="190"/>
        <v>0</v>
      </c>
      <c r="AK702">
        <f t="shared" si="191"/>
        <v>0</v>
      </c>
      <c r="AL702">
        <f t="shared" si="192"/>
        <v>0</v>
      </c>
      <c r="AM702">
        <f t="shared" si="193"/>
        <v>0</v>
      </c>
      <c r="AN702">
        <f t="shared" si="194"/>
        <v>0</v>
      </c>
      <c r="AO702">
        <f t="shared" si="195"/>
        <v>0</v>
      </c>
    </row>
    <row r="703" spans="1:41" x14ac:dyDescent="0.2">
      <c r="A703" s="9"/>
      <c r="B703" t="str">
        <f>_xlfn.IFNA(VLOOKUP(A703,'Energy balance options'!A$7:C$3000,3,FALSE),"")</f>
        <v/>
      </c>
      <c r="P703">
        <f>SUMIFS('Energy balance options'!$F$7:$F$3000,'Energy balance options'!$B$7:$B$3000,HeatGen!P$2,'Energy balance options'!$A$7:$A$3000,HeatGen!$A703)</f>
        <v>0</v>
      </c>
      <c r="Q703">
        <f>SUMIFS('Energy balance options'!$F$7:$F$3000,'Energy balance options'!$B$7:$B$3000,HeatGen!Q$2,'Energy balance options'!$A$7:$A$3000,HeatGen!$A703)</f>
        <v>0</v>
      </c>
      <c r="R703">
        <f>SUMIFS('Energy balance options'!$F$7:$F$3000,'Energy balance options'!$B$7:$B$3000,HeatGen!R$2,'Energy balance options'!$A$7:$A$3000,HeatGen!$A703)</f>
        <v>0</v>
      </c>
      <c r="S703">
        <f>SUMIFS('Energy balance options'!$G$7:$G$3000,'Energy balance options'!$B$7:$B$3000,HeatGen!S$2,'Energy balance options'!$A$7:$A$3000,HeatGen!$A703)</f>
        <v>0</v>
      </c>
      <c r="T703">
        <f>SUMIFS('Energy balance options'!$G$7:$G$3000,'Energy balance options'!$B$7:$B$3000,HeatGen!T$2,'Energy balance options'!$A$7:$A$3000,HeatGen!$A703)</f>
        <v>0</v>
      </c>
      <c r="U703">
        <f>SUMIFS('Energy balance options'!$G$7:$G$3000,'Energy balance options'!$B$7:$B$3000,HeatGen!U$2,'Energy balance options'!$A$7:$A$3000,HeatGen!$A703)</f>
        <v>0</v>
      </c>
      <c r="V703">
        <f>SUMIFS('Energy balance options'!$G$7:$G$3000,'Energy balance options'!$B$7:$B$3000,HeatGen!V$2,'Energy balance options'!$A$7:$A$3000,HeatGen!$A703)</f>
        <v>0</v>
      </c>
      <c r="W703">
        <f>SUMIFS('Energy balance options'!$G$7:$G$3000,'Energy balance options'!$B$7:$B$3000,HeatGen!W$2,'Energy balance options'!$A$7:$A$3000,HeatGen!$A703)</f>
        <v>0</v>
      </c>
      <c r="X703">
        <f>SUMIFS('Energy balance options'!$G$7:$G$3000,'Energy balance options'!$B$7:$B$3000,HeatGen!X$2,'Energy balance options'!$A$7:$A$3000,HeatGen!$A703)</f>
        <v>0</v>
      </c>
      <c r="AG703">
        <f t="shared" si="187"/>
        <v>0</v>
      </c>
      <c r="AH703">
        <f t="shared" si="188"/>
        <v>0</v>
      </c>
      <c r="AI703">
        <f t="shared" si="189"/>
        <v>0</v>
      </c>
      <c r="AJ703">
        <f t="shared" si="190"/>
        <v>0</v>
      </c>
      <c r="AK703">
        <f t="shared" si="191"/>
        <v>0</v>
      </c>
      <c r="AL703">
        <f t="shared" si="192"/>
        <v>0</v>
      </c>
      <c r="AM703">
        <f t="shared" si="193"/>
        <v>0</v>
      </c>
      <c r="AN703">
        <f t="shared" si="194"/>
        <v>0</v>
      </c>
      <c r="AO703">
        <f t="shared" si="195"/>
        <v>0</v>
      </c>
    </row>
    <row r="704" spans="1:41" x14ac:dyDescent="0.2">
      <c r="A704" s="9"/>
      <c r="B704" t="str">
        <f>_xlfn.IFNA(VLOOKUP(A704,'Energy balance options'!A$7:C$3000,3,FALSE),"")</f>
        <v/>
      </c>
      <c r="P704">
        <f>SUMIFS('Energy balance options'!$F$7:$F$3000,'Energy balance options'!$B$7:$B$3000,HeatGen!P$2,'Energy balance options'!$A$7:$A$3000,HeatGen!$A704)</f>
        <v>0</v>
      </c>
      <c r="Q704">
        <f>SUMIFS('Energy balance options'!$F$7:$F$3000,'Energy balance options'!$B$7:$B$3000,HeatGen!Q$2,'Energy balance options'!$A$7:$A$3000,HeatGen!$A704)</f>
        <v>0</v>
      </c>
      <c r="R704">
        <f>SUMIFS('Energy balance options'!$F$7:$F$3000,'Energy balance options'!$B$7:$B$3000,HeatGen!R$2,'Energy balance options'!$A$7:$A$3000,HeatGen!$A704)</f>
        <v>0</v>
      </c>
      <c r="S704">
        <f>SUMIFS('Energy balance options'!$G$7:$G$3000,'Energy balance options'!$B$7:$B$3000,HeatGen!S$2,'Energy balance options'!$A$7:$A$3000,HeatGen!$A704)</f>
        <v>0</v>
      </c>
      <c r="T704">
        <f>SUMIFS('Energy balance options'!$G$7:$G$3000,'Energy balance options'!$B$7:$B$3000,HeatGen!T$2,'Energy balance options'!$A$7:$A$3000,HeatGen!$A704)</f>
        <v>0</v>
      </c>
      <c r="U704">
        <f>SUMIFS('Energy balance options'!$G$7:$G$3000,'Energy balance options'!$B$7:$B$3000,HeatGen!U$2,'Energy balance options'!$A$7:$A$3000,HeatGen!$A704)</f>
        <v>0</v>
      </c>
      <c r="V704">
        <f>SUMIFS('Energy balance options'!$G$7:$G$3000,'Energy balance options'!$B$7:$B$3000,HeatGen!V$2,'Energy balance options'!$A$7:$A$3000,HeatGen!$A704)</f>
        <v>0</v>
      </c>
      <c r="W704">
        <f>SUMIFS('Energy balance options'!$G$7:$G$3000,'Energy balance options'!$B$7:$B$3000,HeatGen!W$2,'Energy balance options'!$A$7:$A$3000,HeatGen!$A704)</f>
        <v>0</v>
      </c>
      <c r="X704">
        <f>SUMIFS('Energy balance options'!$G$7:$G$3000,'Energy balance options'!$B$7:$B$3000,HeatGen!X$2,'Energy balance options'!$A$7:$A$3000,HeatGen!$A704)</f>
        <v>0</v>
      </c>
      <c r="AG704">
        <f t="shared" si="187"/>
        <v>0</v>
      </c>
      <c r="AH704">
        <f t="shared" si="188"/>
        <v>0</v>
      </c>
      <c r="AI704">
        <f t="shared" si="189"/>
        <v>0</v>
      </c>
      <c r="AJ704">
        <f t="shared" si="190"/>
        <v>0</v>
      </c>
      <c r="AK704">
        <f t="shared" si="191"/>
        <v>0</v>
      </c>
      <c r="AL704">
        <f t="shared" si="192"/>
        <v>0</v>
      </c>
      <c r="AM704">
        <f t="shared" si="193"/>
        <v>0</v>
      </c>
      <c r="AN704">
        <f t="shared" si="194"/>
        <v>0</v>
      </c>
      <c r="AO704">
        <f t="shared" si="195"/>
        <v>0</v>
      </c>
    </row>
    <row r="705" spans="1:41" x14ac:dyDescent="0.2">
      <c r="A705" s="9"/>
      <c r="B705" t="str">
        <f>_xlfn.IFNA(VLOOKUP(A705,'Energy balance options'!A$7:C$3000,3,FALSE),"")</f>
        <v/>
      </c>
      <c r="P705">
        <f>SUMIFS('Energy balance options'!$F$7:$F$3000,'Energy balance options'!$B$7:$B$3000,HeatGen!P$2,'Energy balance options'!$A$7:$A$3000,HeatGen!$A705)</f>
        <v>0</v>
      </c>
      <c r="Q705">
        <f>SUMIFS('Energy balance options'!$F$7:$F$3000,'Energy balance options'!$B$7:$B$3000,HeatGen!Q$2,'Energy balance options'!$A$7:$A$3000,HeatGen!$A705)</f>
        <v>0</v>
      </c>
      <c r="R705">
        <f>SUMIFS('Energy balance options'!$F$7:$F$3000,'Energy balance options'!$B$7:$B$3000,HeatGen!R$2,'Energy balance options'!$A$7:$A$3000,HeatGen!$A705)</f>
        <v>0</v>
      </c>
      <c r="S705">
        <f>SUMIFS('Energy balance options'!$G$7:$G$3000,'Energy balance options'!$B$7:$B$3000,HeatGen!S$2,'Energy balance options'!$A$7:$A$3000,HeatGen!$A705)</f>
        <v>0</v>
      </c>
      <c r="T705">
        <f>SUMIFS('Energy balance options'!$G$7:$G$3000,'Energy balance options'!$B$7:$B$3000,HeatGen!T$2,'Energy balance options'!$A$7:$A$3000,HeatGen!$A705)</f>
        <v>0</v>
      </c>
      <c r="U705">
        <f>SUMIFS('Energy balance options'!$G$7:$G$3000,'Energy balance options'!$B$7:$B$3000,HeatGen!U$2,'Energy balance options'!$A$7:$A$3000,HeatGen!$A705)</f>
        <v>0</v>
      </c>
      <c r="V705">
        <f>SUMIFS('Energy balance options'!$G$7:$G$3000,'Energy balance options'!$B$7:$B$3000,HeatGen!V$2,'Energy balance options'!$A$7:$A$3000,HeatGen!$A705)</f>
        <v>0</v>
      </c>
      <c r="W705">
        <f>SUMIFS('Energy balance options'!$G$7:$G$3000,'Energy balance options'!$B$7:$B$3000,HeatGen!W$2,'Energy balance options'!$A$7:$A$3000,HeatGen!$A705)</f>
        <v>0</v>
      </c>
      <c r="X705">
        <f>SUMIFS('Energy balance options'!$G$7:$G$3000,'Energy balance options'!$B$7:$B$3000,HeatGen!X$2,'Energy balance options'!$A$7:$A$3000,HeatGen!$A705)</f>
        <v>0</v>
      </c>
      <c r="AG705">
        <f t="shared" si="187"/>
        <v>0</v>
      </c>
      <c r="AH705">
        <f t="shared" si="188"/>
        <v>0</v>
      </c>
      <c r="AI705">
        <f t="shared" si="189"/>
        <v>0</v>
      </c>
      <c r="AJ705">
        <f t="shared" si="190"/>
        <v>0</v>
      </c>
      <c r="AK705">
        <f t="shared" si="191"/>
        <v>0</v>
      </c>
      <c r="AL705">
        <f t="shared" si="192"/>
        <v>0</v>
      </c>
      <c r="AM705">
        <f t="shared" si="193"/>
        <v>0</v>
      </c>
      <c r="AN705">
        <f t="shared" si="194"/>
        <v>0</v>
      </c>
      <c r="AO705">
        <f t="shared" si="195"/>
        <v>0</v>
      </c>
    </row>
    <row r="706" spans="1:41" x14ac:dyDescent="0.2">
      <c r="A706" s="9"/>
      <c r="B706" t="str">
        <f>_xlfn.IFNA(VLOOKUP(A706,'Energy balance options'!A$7:C$3000,3,FALSE),"")</f>
        <v/>
      </c>
      <c r="P706">
        <f>SUMIFS('Energy balance options'!$F$7:$F$3000,'Energy balance options'!$B$7:$B$3000,HeatGen!P$2,'Energy balance options'!$A$7:$A$3000,HeatGen!$A706)</f>
        <v>0</v>
      </c>
      <c r="Q706">
        <f>SUMIFS('Energy balance options'!$F$7:$F$3000,'Energy balance options'!$B$7:$B$3000,HeatGen!Q$2,'Energy balance options'!$A$7:$A$3000,HeatGen!$A706)</f>
        <v>0</v>
      </c>
      <c r="R706">
        <f>SUMIFS('Energy balance options'!$F$7:$F$3000,'Energy balance options'!$B$7:$B$3000,HeatGen!R$2,'Energy balance options'!$A$7:$A$3000,HeatGen!$A706)</f>
        <v>0</v>
      </c>
      <c r="S706">
        <f>SUMIFS('Energy balance options'!$G$7:$G$3000,'Energy balance options'!$B$7:$B$3000,HeatGen!S$2,'Energy balance options'!$A$7:$A$3000,HeatGen!$A706)</f>
        <v>0</v>
      </c>
      <c r="T706">
        <f>SUMIFS('Energy balance options'!$G$7:$G$3000,'Energy balance options'!$B$7:$B$3000,HeatGen!T$2,'Energy balance options'!$A$7:$A$3000,HeatGen!$A706)</f>
        <v>0</v>
      </c>
      <c r="U706">
        <f>SUMIFS('Energy balance options'!$G$7:$G$3000,'Energy balance options'!$B$7:$B$3000,HeatGen!U$2,'Energy balance options'!$A$7:$A$3000,HeatGen!$A706)</f>
        <v>0</v>
      </c>
      <c r="V706">
        <f>SUMIFS('Energy balance options'!$G$7:$G$3000,'Energy balance options'!$B$7:$B$3000,HeatGen!V$2,'Energy balance options'!$A$7:$A$3000,HeatGen!$A706)</f>
        <v>0</v>
      </c>
      <c r="W706">
        <f>SUMIFS('Energy balance options'!$G$7:$G$3000,'Energy balance options'!$B$7:$B$3000,HeatGen!W$2,'Energy balance options'!$A$7:$A$3000,HeatGen!$A706)</f>
        <v>0</v>
      </c>
      <c r="X706">
        <f>SUMIFS('Energy balance options'!$G$7:$G$3000,'Energy balance options'!$B$7:$B$3000,HeatGen!X$2,'Energy balance options'!$A$7:$A$3000,HeatGen!$A706)</f>
        <v>0</v>
      </c>
      <c r="AG706">
        <f t="shared" si="187"/>
        <v>0</v>
      </c>
      <c r="AH706">
        <f t="shared" si="188"/>
        <v>0</v>
      </c>
      <c r="AI706">
        <f t="shared" si="189"/>
        <v>0</v>
      </c>
      <c r="AJ706">
        <f t="shared" si="190"/>
        <v>0</v>
      </c>
      <c r="AK706">
        <f t="shared" si="191"/>
        <v>0</v>
      </c>
      <c r="AL706">
        <f t="shared" si="192"/>
        <v>0</v>
      </c>
      <c r="AM706">
        <f t="shared" si="193"/>
        <v>0</v>
      </c>
      <c r="AN706">
        <f t="shared" si="194"/>
        <v>0</v>
      </c>
      <c r="AO706">
        <f t="shared" si="195"/>
        <v>0</v>
      </c>
    </row>
    <row r="707" spans="1:41" x14ac:dyDescent="0.2">
      <c r="A707" s="9"/>
      <c r="B707" t="str">
        <f>_xlfn.IFNA(VLOOKUP(A707,'Energy balance options'!A$7:C$3000,3,FALSE),"")</f>
        <v/>
      </c>
      <c r="P707">
        <f>SUMIFS('Energy balance options'!$F$7:$F$3000,'Energy balance options'!$B$7:$B$3000,HeatGen!P$2,'Energy balance options'!$A$7:$A$3000,HeatGen!$A707)</f>
        <v>0</v>
      </c>
      <c r="Q707">
        <f>SUMIFS('Energy balance options'!$F$7:$F$3000,'Energy balance options'!$B$7:$B$3000,HeatGen!Q$2,'Energy balance options'!$A$7:$A$3000,HeatGen!$A707)</f>
        <v>0</v>
      </c>
      <c r="R707">
        <f>SUMIFS('Energy balance options'!$F$7:$F$3000,'Energy balance options'!$B$7:$B$3000,HeatGen!R$2,'Energy balance options'!$A$7:$A$3000,HeatGen!$A707)</f>
        <v>0</v>
      </c>
      <c r="S707">
        <f>SUMIFS('Energy balance options'!$G$7:$G$3000,'Energy balance options'!$B$7:$B$3000,HeatGen!S$2,'Energy balance options'!$A$7:$A$3000,HeatGen!$A707)</f>
        <v>0</v>
      </c>
      <c r="T707">
        <f>SUMIFS('Energy balance options'!$G$7:$G$3000,'Energy balance options'!$B$7:$B$3000,HeatGen!T$2,'Energy balance options'!$A$7:$A$3000,HeatGen!$A707)</f>
        <v>0</v>
      </c>
      <c r="U707">
        <f>SUMIFS('Energy balance options'!$G$7:$G$3000,'Energy balance options'!$B$7:$B$3000,HeatGen!U$2,'Energy balance options'!$A$7:$A$3000,HeatGen!$A707)</f>
        <v>0</v>
      </c>
      <c r="V707">
        <f>SUMIFS('Energy balance options'!$G$7:$G$3000,'Energy balance options'!$B$7:$B$3000,HeatGen!V$2,'Energy balance options'!$A$7:$A$3000,HeatGen!$A707)</f>
        <v>0</v>
      </c>
      <c r="W707">
        <f>SUMIFS('Energy balance options'!$G$7:$G$3000,'Energy balance options'!$B$7:$B$3000,HeatGen!W$2,'Energy balance options'!$A$7:$A$3000,HeatGen!$A707)</f>
        <v>0</v>
      </c>
      <c r="X707">
        <f>SUMIFS('Energy balance options'!$G$7:$G$3000,'Energy balance options'!$B$7:$B$3000,HeatGen!X$2,'Energy balance options'!$A$7:$A$3000,HeatGen!$A707)</f>
        <v>0</v>
      </c>
      <c r="AG707">
        <f t="shared" si="187"/>
        <v>0</v>
      </c>
      <c r="AH707">
        <f t="shared" si="188"/>
        <v>0</v>
      </c>
      <c r="AI707">
        <f t="shared" si="189"/>
        <v>0</v>
      </c>
      <c r="AJ707">
        <f t="shared" si="190"/>
        <v>0</v>
      </c>
      <c r="AK707">
        <f t="shared" si="191"/>
        <v>0</v>
      </c>
      <c r="AL707">
        <f t="shared" si="192"/>
        <v>0</v>
      </c>
      <c r="AM707">
        <f t="shared" si="193"/>
        <v>0</v>
      </c>
      <c r="AN707">
        <f t="shared" si="194"/>
        <v>0</v>
      </c>
      <c r="AO707">
        <f t="shared" si="195"/>
        <v>0</v>
      </c>
    </row>
    <row r="708" spans="1:41" x14ac:dyDescent="0.2">
      <c r="A708" s="9"/>
      <c r="B708" t="str">
        <f>_xlfn.IFNA(VLOOKUP(A708,'Energy balance options'!A$7:C$3000,3,FALSE),"")</f>
        <v/>
      </c>
      <c r="P708">
        <f>SUMIFS('Energy balance options'!$F$7:$F$3000,'Energy balance options'!$B$7:$B$3000,HeatGen!P$2,'Energy balance options'!$A$7:$A$3000,HeatGen!$A708)</f>
        <v>0</v>
      </c>
      <c r="Q708">
        <f>SUMIFS('Energy balance options'!$F$7:$F$3000,'Energy balance options'!$B$7:$B$3000,HeatGen!Q$2,'Energy balance options'!$A$7:$A$3000,HeatGen!$A708)</f>
        <v>0</v>
      </c>
      <c r="R708">
        <f>SUMIFS('Energy balance options'!$F$7:$F$3000,'Energy balance options'!$B$7:$B$3000,HeatGen!R$2,'Energy balance options'!$A$7:$A$3000,HeatGen!$A708)</f>
        <v>0</v>
      </c>
      <c r="S708">
        <f>SUMIFS('Energy balance options'!$G$7:$G$3000,'Energy balance options'!$B$7:$B$3000,HeatGen!S$2,'Energy balance options'!$A$7:$A$3000,HeatGen!$A708)</f>
        <v>0</v>
      </c>
      <c r="T708">
        <f>SUMIFS('Energy balance options'!$G$7:$G$3000,'Energy balance options'!$B$7:$B$3000,HeatGen!T$2,'Energy balance options'!$A$7:$A$3000,HeatGen!$A708)</f>
        <v>0</v>
      </c>
      <c r="U708">
        <f>SUMIFS('Energy balance options'!$G$7:$G$3000,'Energy balance options'!$B$7:$B$3000,HeatGen!U$2,'Energy balance options'!$A$7:$A$3000,HeatGen!$A708)</f>
        <v>0</v>
      </c>
      <c r="V708">
        <f>SUMIFS('Energy balance options'!$G$7:$G$3000,'Energy balance options'!$B$7:$B$3000,HeatGen!V$2,'Energy balance options'!$A$7:$A$3000,HeatGen!$A708)</f>
        <v>0</v>
      </c>
      <c r="W708">
        <f>SUMIFS('Energy balance options'!$G$7:$G$3000,'Energy balance options'!$B$7:$B$3000,HeatGen!W$2,'Energy balance options'!$A$7:$A$3000,HeatGen!$A708)</f>
        <v>0</v>
      </c>
      <c r="X708">
        <f>SUMIFS('Energy balance options'!$G$7:$G$3000,'Energy balance options'!$B$7:$B$3000,HeatGen!X$2,'Energy balance options'!$A$7:$A$3000,HeatGen!$A708)</f>
        <v>0</v>
      </c>
      <c r="AG708">
        <f t="shared" si="187"/>
        <v>0</v>
      </c>
      <c r="AH708">
        <f t="shared" si="188"/>
        <v>0</v>
      </c>
      <c r="AI708">
        <f t="shared" si="189"/>
        <v>0</v>
      </c>
      <c r="AJ708">
        <f t="shared" si="190"/>
        <v>0</v>
      </c>
      <c r="AK708">
        <f t="shared" si="191"/>
        <v>0</v>
      </c>
      <c r="AL708">
        <f t="shared" si="192"/>
        <v>0</v>
      </c>
      <c r="AM708">
        <f t="shared" si="193"/>
        <v>0</v>
      </c>
      <c r="AN708">
        <f t="shared" si="194"/>
        <v>0</v>
      </c>
      <c r="AO708">
        <f t="shared" si="195"/>
        <v>0</v>
      </c>
    </row>
    <row r="709" spans="1:41" x14ac:dyDescent="0.2">
      <c r="A709" s="9"/>
      <c r="B709" t="str">
        <f>_xlfn.IFNA(VLOOKUP(A709,'Energy balance options'!A$7:C$3000,3,FALSE),"")</f>
        <v/>
      </c>
      <c r="P709">
        <f>SUMIFS('Energy balance options'!$F$7:$F$3000,'Energy balance options'!$B$7:$B$3000,HeatGen!P$2,'Energy balance options'!$A$7:$A$3000,HeatGen!$A709)</f>
        <v>0</v>
      </c>
      <c r="Q709">
        <f>SUMIFS('Energy balance options'!$F$7:$F$3000,'Energy balance options'!$B$7:$B$3000,HeatGen!Q$2,'Energy balance options'!$A$7:$A$3000,HeatGen!$A709)</f>
        <v>0</v>
      </c>
      <c r="R709">
        <f>SUMIFS('Energy balance options'!$F$7:$F$3000,'Energy balance options'!$B$7:$B$3000,HeatGen!R$2,'Energy balance options'!$A$7:$A$3000,HeatGen!$A709)</f>
        <v>0</v>
      </c>
      <c r="S709">
        <f>SUMIFS('Energy balance options'!$G$7:$G$3000,'Energy balance options'!$B$7:$B$3000,HeatGen!S$2,'Energy balance options'!$A$7:$A$3000,HeatGen!$A709)</f>
        <v>0</v>
      </c>
      <c r="T709">
        <f>SUMIFS('Energy balance options'!$G$7:$G$3000,'Energy balance options'!$B$7:$B$3000,HeatGen!T$2,'Energy balance options'!$A$7:$A$3000,HeatGen!$A709)</f>
        <v>0</v>
      </c>
      <c r="U709">
        <f>SUMIFS('Energy balance options'!$G$7:$G$3000,'Energy balance options'!$B$7:$B$3000,HeatGen!U$2,'Energy balance options'!$A$7:$A$3000,HeatGen!$A709)</f>
        <v>0</v>
      </c>
      <c r="V709">
        <f>SUMIFS('Energy balance options'!$G$7:$G$3000,'Energy balance options'!$B$7:$B$3000,HeatGen!V$2,'Energy balance options'!$A$7:$A$3000,HeatGen!$A709)</f>
        <v>0</v>
      </c>
      <c r="W709">
        <f>SUMIFS('Energy balance options'!$G$7:$G$3000,'Energy balance options'!$B$7:$B$3000,HeatGen!W$2,'Energy balance options'!$A$7:$A$3000,HeatGen!$A709)</f>
        <v>0</v>
      </c>
      <c r="X709">
        <f>SUMIFS('Energy balance options'!$G$7:$G$3000,'Energy balance options'!$B$7:$B$3000,HeatGen!X$2,'Energy balance options'!$A$7:$A$3000,HeatGen!$A709)</f>
        <v>0</v>
      </c>
      <c r="AG709">
        <f t="shared" si="187"/>
        <v>0</v>
      </c>
      <c r="AH709">
        <f t="shared" si="188"/>
        <v>0</v>
      </c>
      <c r="AI709">
        <f t="shared" si="189"/>
        <v>0</v>
      </c>
      <c r="AJ709">
        <f t="shared" si="190"/>
        <v>0</v>
      </c>
      <c r="AK709">
        <f t="shared" si="191"/>
        <v>0</v>
      </c>
      <c r="AL709">
        <f t="shared" si="192"/>
        <v>0</v>
      </c>
      <c r="AM709">
        <f t="shared" si="193"/>
        <v>0</v>
      </c>
      <c r="AN709">
        <f t="shared" si="194"/>
        <v>0</v>
      </c>
      <c r="AO709">
        <f t="shared" si="195"/>
        <v>0</v>
      </c>
    </row>
    <row r="710" spans="1:41" x14ac:dyDescent="0.2">
      <c r="A710" s="9"/>
      <c r="B710" t="str">
        <f>_xlfn.IFNA(VLOOKUP(A710,'Energy balance options'!A$7:C$3000,3,FALSE),"")</f>
        <v/>
      </c>
      <c r="P710">
        <f>SUMIFS('Energy balance options'!$F$7:$F$3000,'Energy balance options'!$B$7:$B$3000,HeatGen!P$2,'Energy balance options'!$A$7:$A$3000,HeatGen!$A710)</f>
        <v>0</v>
      </c>
      <c r="Q710">
        <f>SUMIFS('Energy balance options'!$F$7:$F$3000,'Energy balance options'!$B$7:$B$3000,HeatGen!Q$2,'Energy balance options'!$A$7:$A$3000,HeatGen!$A710)</f>
        <v>0</v>
      </c>
      <c r="R710">
        <f>SUMIFS('Energy balance options'!$F$7:$F$3000,'Energy balance options'!$B$7:$B$3000,HeatGen!R$2,'Energy balance options'!$A$7:$A$3000,HeatGen!$A710)</f>
        <v>0</v>
      </c>
      <c r="S710">
        <f>SUMIFS('Energy balance options'!$G$7:$G$3000,'Energy balance options'!$B$7:$B$3000,HeatGen!S$2,'Energy balance options'!$A$7:$A$3000,HeatGen!$A710)</f>
        <v>0</v>
      </c>
      <c r="T710">
        <f>SUMIFS('Energy balance options'!$G$7:$G$3000,'Energy balance options'!$B$7:$B$3000,HeatGen!T$2,'Energy balance options'!$A$7:$A$3000,HeatGen!$A710)</f>
        <v>0</v>
      </c>
      <c r="U710">
        <f>SUMIFS('Energy balance options'!$G$7:$G$3000,'Energy balance options'!$B$7:$B$3000,HeatGen!U$2,'Energy balance options'!$A$7:$A$3000,HeatGen!$A710)</f>
        <v>0</v>
      </c>
      <c r="V710">
        <f>SUMIFS('Energy balance options'!$G$7:$G$3000,'Energy balance options'!$B$7:$B$3000,HeatGen!V$2,'Energy balance options'!$A$7:$A$3000,HeatGen!$A710)</f>
        <v>0</v>
      </c>
      <c r="W710">
        <f>SUMIFS('Energy balance options'!$G$7:$G$3000,'Energy balance options'!$B$7:$B$3000,HeatGen!W$2,'Energy balance options'!$A$7:$A$3000,HeatGen!$A710)</f>
        <v>0</v>
      </c>
      <c r="X710">
        <f>SUMIFS('Energy balance options'!$G$7:$G$3000,'Energy balance options'!$B$7:$B$3000,HeatGen!X$2,'Energy balance options'!$A$7:$A$3000,HeatGen!$A710)</f>
        <v>0</v>
      </c>
      <c r="AG710">
        <f t="shared" si="187"/>
        <v>0</v>
      </c>
      <c r="AH710">
        <f t="shared" si="188"/>
        <v>0</v>
      </c>
      <c r="AI710">
        <f t="shared" si="189"/>
        <v>0</v>
      </c>
      <c r="AJ710">
        <f t="shared" si="190"/>
        <v>0</v>
      </c>
      <c r="AK710">
        <f t="shared" si="191"/>
        <v>0</v>
      </c>
      <c r="AL710">
        <f t="shared" si="192"/>
        <v>0</v>
      </c>
      <c r="AM710">
        <f t="shared" si="193"/>
        <v>0</v>
      </c>
      <c r="AN710">
        <f t="shared" si="194"/>
        <v>0</v>
      </c>
      <c r="AO710">
        <f t="shared" si="195"/>
        <v>0</v>
      </c>
    </row>
    <row r="711" spans="1:41" x14ac:dyDescent="0.2">
      <c r="A711" s="9"/>
      <c r="B711" t="str">
        <f>_xlfn.IFNA(VLOOKUP(A711,'Energy balance options'!A$7:C$3000,3,FALSE),"")</f>
        <v/>
      </c>
      <c r="P711">
        <f>SUMIFS('Energy balance options'!$F$7:$F$3000,'Energy balance options'!$B$7:$B$3000,HeatGen!P$2,'Energy balance options'!$A$7:$A$3000,HeatGen!$A711)</f>
        <v>0</v>
      </c>
      <c r="Q711">
        <f>SUMIFS('Energy balance options'!$F$7:$F$3000,'Energy balance options'!$B$7:$B$3000,HeatGen!Q$2,'Energy balance options'!$A$7:$A$3000,HeatGen!$A711)</f>
        <v>0</v>
      </c>
      <c r="R711">
        <f>SUMIFS('Energy balance options'!$F$7:$F$3000,'Energy balance options'!$B$7:$B$3000,HeatGen!R$2,'Energy balance options'!$A$7:$A$3000,HeatGen!$A711)</f>
        <v>0</v>
      </c>
      <c r="S711">
        <f>SUMIFS('Energy balance options'!$G$7:$G$3000,'Energy balance options'!$B$7:$B$3000,HeatGen!S$2,'Energy balance options'!$A$7:$A$3000,HeatGen!$A711)</f>
        <v>0</v>
      </c>
      <c r="T711">
        <f>SUMIFS('Energy balance options'!$G$7:$G$3000,'Energy balance options'!$B$7:$B$3000,HeatGen!T$2,'Energy balance options'!$A$7:$A$3000,HeatGen!$A711)</f>
        <v>0</v>
      </c>
      <c r="U711">
        <f>SUMIFS('Energy balance options'!$G$7:$G$3000,'Energy balance options'!$B$7:$B$3000,HeatGen!U$2,'Energy balance options'!$A$7:$A$3000,HeatGen!$A711)</f>
        <v>0</v>
      </c>
      <c r="V711">
        <f>SUMIFS('Energy balance options'!$G$7:$G$3000,'Energy balance options'!$B$7:$B$3000,HeatGen!V$2,'Energy balance options'!$A$7:$A$3000,HeatGen!$A711)</f>
        <v>0</v>
      </c>
      <c r="W711">
        <f>SUMIFS('Energy balance options'!$G$7:$G$3000,'Energy balance options'!$B$7:$B$3000,HeatGen!W$2,'Energy balance options'!$A$7:$A$3000,HeatGen!$A711)</f>
        <v>0</v>
      </c>
      <c r="X711">
        <f>SUMIFS('Energy balance options'!$G$7:$G$3000,'Energy balance options'!$B$7:$B$3000,HeatGen!X$2,'Energy balance options'!$A$7:$A$3000,HeatGen!$A711)</f>
        <v>0</v>
      </c>
      <c r="AG711">
        <f t="shared" si="187"/>
        <v>0</v>
      </c>
      <c r="AH711">
        <f t="shared" si="188"/>
        <v>0</v>
      </c>
      <c r="AI711">
        <f t="shared" si="189"/>
        <v>0</v>
      </c>
      <c r="AJ711">
        <f t="shared" si="190"/>
        <v>0</v>
      </c>
      <c r="AK711">
        <f t="shared" si="191"/>
        <v>0</v>
      </c>
      <c r="AL711">
        <f t="shared" si="192"/>
        <v>0</v>
      </c>
      <c r="AM711">
        <f t="shared" si="193"/>
        <v>0</v>
      </c>
      <c r="AN711">
        <f t="shared" si="194"/>
        <v>0</v>
      </c>
      <c r="AO711">
        <f t="shared" si="195"/>
        <v>0</v>
      </c>
    </row>
    <row r="712" spans="1:41" x14ac:dyDescent="0.2">
      <c r="A712" s="9"/>
      <c r="B712" t="str">
        <f>_xlfn.IFNA(VLOOKUP(A712,'Energy balance options'!A$7:C$3000,3,FALSE),"")</f>
        <v/>
      </c>
      <c r="P712">
        <f>SUMIFS('Energy balance options'!$F$7:$F$3000,'Energy balance options'!$B$7:$B$3000,HeatGen!P$2,'Energy balance options'!$A$7:$A$3000,HeatGen!$A712)</f>
        <v>0</v>
      </c>
      <c r="Q712">
        <f>SUMIFS('Energy balance options'!$F$7:$F$3000,'Energy balance options'!$B$7:$B$3000,HeatGen!Q$2,'Energy balance options'!$A$7:$A$3000,HeatGen!$A712)</f>
        <v>0</v>
      </c>
      <c r="R712">
        <f>SUMIFS('Energy balance options'!$F$7:$F$3000,'Energy balance options'!$B$7:$B$3000,HeatGen!R$2,'Energy balance options'!$A$7:$A$3000,HeatGen!$A712)</f>
        <v>0</v>
      </c>
      <c r="S712">
        <f>SUMIFS('Energy balance options'!$G$7:$G$3000,'Energy balance options'!$B$7:$B$3000,HeatGen!S$2,'Energy balance options'!$A$7:$A$3000,HeatGen!$A712)</f>
        <v>0</v>
      </c>
      <c r="T712">
        <f>SUMIFS('Energy balance options'!$G$7:$G$3000,'Energy balance options'!$B$7:$B$3000,HeatGen!T$2,'Energy balance options'!$A$7:$A$3000,HeatGen!$A712)</f>
        <v>0</v>
      </c>
      <c r="U712">
        <f>SUMIFS('Energy balance options'!$G$7:$G$3000,'Energy balance options'!$B$7:$B$3000,HeatGen!U$2,'Energy balance options'!$A$7:$A$3000,HeatGen!$A712)</f>
        <v>0</v>
      </c>
      <c r="V712">
        <f>SUMIFS('Energy balance options'!$G$7:$G$3000,'Energy balance options'!$B$7:$B$3000,HeatGen!V$2,'Energy balance options'!$A$7:$A$3000,HeatGen!$A712)</f>
        <v>0</v>
      </c>
      <c r="W712">
        <f>SUMIFS('Energy balance options'!$G$7:$G$3000,'Energy balance options'!$B$7:$B$3000,HeatGen!W$2,'Energy balance options'!$A$7:$A$3000,HeatGen!$A712)</f>
        <v>0</v>
      </c>
      <c r="X712">
        <f>SUMIFS('Energy balance options'!$G$7:$G$3000,'Energy balance options'!$B$7:$B$3000,HeatGen!X$2,'Energy balance options'!$A$7:$A$3000,HeatGen!$A712)</f>
        <v>0</v>
      </c>
      <c r="AG712">
        <f t="shared" si="187"/>
        <v>0</v>
      </c>
      <c r="AH712">
        <f t="shared" si="188"/>
        <v>0</v>
      </c>
      <c r="AI712">
        <f t="shared" si="189"/>
        <v>0</v>
      </c>
      <c r="AJ712">
        <f t="shared" si="190"/>
        <v>0</v>
      </c>
      <c r="AK712">
        <f t="shared" si="191"/>
        <v>0</v>
      </c>
      <c r="AL712">
        <f t="shared" si="192"/>
        <v>0</v>
      </c>
      <c r="AM712">
        <f t="shared" si="193"/>
        <v>0</v>
      </c>
      <c r="AN712">
        <f t="shared" si="194"/>
        <v>0</v>
      </c>
      <c r="AO712">
        <f t="shared" si="195"/>
        <v>0</v>
      </c>
    </row>
    <row r="713" spans="1:41" x14ac:dyDescent="0.2">
      <c r="A713" s="9"/>
      <c r="B713" t="str">
        <f>_xlfn.IFNA(VLOOKUP(A713,'Energy balance options'!A$7:C$3000,3,FALSE),"")</f>
        <v/>
      </c>
      <c r="P713">
        <f>SUMIFS('Energy balance options'!$F$7:$F$3000,'Energy balance options'!$B$7:$B$3000,HeatGen!P$2,'Energy balance options'!$A$7:$A$3000,HeatGen!$A713)</f>
        <v>0</v>
      </c>
      <c r="Q713">
        <f>SUMIFS('Energy balance options'!$F$7:$F$3000,'Energy balance options'!$B$7:$B$3000,HeatGen!Q$2,'Energy balance options'!$A$7:$A$3000,HeatGen!$A713)</f>
        <v>0</v>
      </c>
      <c r="R713">
        <f>SUMIFS('Energy balance options'!$F$7:$F$3000,'Energy balance options'!$B$7:$B$3000,HeatGen!R$2,'Energy balance options'!$A$7:$A$3000,HeatGen!$A713)</f>
        <v>0</v>
      </c>
      <c r="S713">
        <f>SUMIFS('Energy balance options'!$G$7:$G$3000,'Energy balance options'!$B$7:$B$3000,HeatGen!S$2,'Energy balance options'!$A$7:$A$3000,HeatGen!$A713)</f>
        <v>0</v>
      </c>
      <c r="T713">
        <f>SUMIFS('Energy balance options'!$G$7:$G$3000,'Energy balance options'!$B$7:$B$3000,HeatGen!T$2,'Energy balance options'!$A$7:$A$3000,HeatGen!$A713)</f>
        <v>0</v>
      </c>
      <c r="U713">
        <f>SUMIFS('Energy balance options'!$G$7:$G$3000,'Energy balance options'!$B$7:$B$3000,HeatGen!U$2,'Energy balance options'!$A$7:$A$3000,HeatGen!$A713)</f>
        <v>0</v>
      </c>
      <c r="V713">
        <f>SUMIFS('Energy balance options'!$G$7:$G$3000,'Energy balance options'!$B$7:$B$3000,HeatGen!V$2,'Energy balance options'!$A$7:$A$3000,HeatGen!$A713)</f>
        <v>0</v>
      </c>
      <c r="W713">
        <f>SUMIFS('Energy balance options'!$G$7:$G$3000,'Energy balance options'!$B$7:$B$3000,HeatGen!W$2,'Energy balance options'!$A$7:$A$3000,HeatGen!$A713)</f>
        <v>0</v>
      </c>
      <c r="X713">
        <f>SUMIFS('Energy balance options'!$G$7:$G$3000,'Energy balance options'!$B$7:$B$3000,HeatGen!X$2,'Energy balance options'!$A$7:$A$3000,HeatGen!$A713)</f>
        <v>0</v>
      </c>
      <c r="AG713">
        <f t="shared" si="187"/>
        <v>0</v>
      </c>
      <c r="AH713">
        <f t="shared" si="188"/>
        <v>0</v>
      </c>
      <c r="AI713">
        <f t="shared" si="189"/>
        <v>0</v>
      </c>
      <c r="AJ713">
        <f t="shared" si="190"/>
        <v>0</v>
      </c>
      <c r="AK713">
        <f t="shared" si="191"/>
        <v>0</v>
      </c>
      <c r="AL713">
        <f t="shared" si="192"/>
        <v>0</v>
      </c>
      <c r="AM713">
        <f t="shared" si="193"/>
        <v>0</v>
      </c>
      <c r="AN713">
        <f t="shared" si="194"/>
        <v>0</v>
      </c>
      <c r="AO713">
        <f t="shared" si="195"/>
        <v>0</v>
      </c>
    </row>
    <row r="714" spans="1:41" x14ac:dyDescent="0.2">
      <c r="A714" s="9"/>
      <c r="B714" t="str">
        <f>_xlfn.IFNA(VLOOKUP(A714,'Energy balance options'!A$7:C$3000,3,FALSE),"")</f>
        <v/>
      </c>
      <c r="P714">
        <f>SUMIFS('Energy balance options'!$F$7:$F$3000,'Energy balance options'!$B$7:$B$3000,HeatGen!P$2,'Energy balance options'!$A$7:$A$3000,HeatGen!$A714)</f>
        <v>0</v>
      </c>
      <c r="Q714">
        <f>SUMIFS('Energy balance options'!$F$7:$F$3000,'Energy balance options'!$B$7:$B$3000,HeatGen!Q$2,'Energy balance options'!$A$7:$A$3000,HeatGen!$A714)</f>
        <v>0</v>
      </c>
      <c r="R714">
        <f>SUMIFS('Energy balance options'!$F$7:$F$3000,'Energy balance options'!$B$7:$B$3000,HeatGen!R$2,'Energy balance options'!$A$7:$A$3000,HeatGen!$A714)</f>
        <v>0</v>
      </c>
      <c r="S714">
        <f>SUMIFS('Energy balance options'!$G$7:$G$3000,'Energy balance options'!$B$7:$B$3000,HeatGen!S$2,'Energy balance options'!$A$7:$A$3000,HeatGen!$A714)</f>
        <v>0</v>
      </c>
      <c r="T714">
        <f>SUMIFS('Energy balance options'!$G$7:$G$3000,'Energy balance options'!$B$7:$B$3000,HeatGen!T$2,'Energy balance options'!$A$7:$A$3000,HeatGen!$A714)</f>
        <v>0</v>
      </c>
      <c r="U714">
        <f>SUMIFS('Energy balance options'!$G$7:$G$3000,'Energy balance options'!$B$7:$B$3000,HeatGen!U$2,'Energy balance options'!$A$7:$A$3000,HeatGen!$A714)</f>
        <v>0</v>
      </c>
      <c r="V714">
        <f>SUMIFS('Energy balance options'!$G$7:$G$3000,'Energy balance options'!$B$7:$B$3000,HeatGen!V$2,'Energy balance options'!$A$7:$A$3000,HeatGen!$A714)</f>
        <v>0</v>
      </c>
      <c r="W714">
        <f>SUMIFS('Energy balance options'!$G$7:$G$3000,'Energy balance options'!$B$7:$B$3000,HeatGen!W$2,'Energy balance options'!$A$7:$A$3000,HeatGen!$A714)</f>
        <v>0</v>
      </c>
      <c r="X714">
        <f>SUMIFS('Energy balance options'!$G$7:$G$3000,'Energy balance options'!$B$7:$B$3000,HeatGen!X$2,'Energy balance options'!$A$7:$A$3000,HeatGen!$A714)</f>
        <v>0</v>
      </c>
      <c r="AG714">
        <f t="shared" si="187"/>
        <v>0</v>
      </c>
      <c r="AH714">
        <f t="shared" si="188"/>
        <v>0</v>
      </c>
      <c r="AI714">
        <f t="shared" si="189"/>
        <v>0</v>
      </c>
      <c r="AJ714">
        <f t="shared" si="190"/>
        <v>0</v>
      </c>
      <c r="AK714">
        <f t="shared" si="191"/>
        <v>0</v>
      </c>
      <c r="AL714">
        <f t="shared" si="192"/>
        <v>0</v>
      </c>
      <c r="AM714">
        <f t="shared" si="193"/>
        <v>0</v>
      </c>
      <c r="AN714">
        <f t="shared" si="194"/>
        <v>0</v>
      </c>
      <c r="AO714">
        <f t="shared" si="195"/>
        <v>0</v>
      </c>
    </row>
    <row r="715" spans="1:41" x14ac:dyDescent="0.2">
      <c r="A715" s="9"/>
      <c r="B715" t="str">
        <f>_xlfn.IFNA(VLOOKUP(A715,'Energy balance options'!A$7:C$3000,3,FALSE),"")</f>
        <v/>
      </c>
      <c r="P715">
        <f>SUMIFS('Energy balance options'!$F$7:$F$3000,'Energy balance options'!$B$7:$B$3000,HeatGen!P$2,'Energy balance options'!$A$7:$A$3000,HeatGen!$A715)</f>
        <v>0</v>
      </c>
      <c r="Q715">
        <f>SUMIFS('Energy balance options'!$F$7:$F$3000,'Energy balance options'!$B$7:$B$3000,HeatGen!Q$2,'Energy balance options'!$A$7:$A$3000,HeatGen!$A715)</f>
        <v>0</v>
      </c>
      <c r="R715">
        <f>SUMIFS('Energy balance options'!$F$7:$F$3000,'Energy balance options'!$B$7:$B$3000,HeatGen!R$2,'Energy balance options'!$A$7:$A$3000,HeatGen!$A715)</f>
        <v>0</v>
      </c>
      <c r="S715">
        <f>SUMIFS('Energy balance options'!$G$7:$G$3000,'Energy balance options'!$B$7:$B$3000,HeatGen!S$2,'Energy balance options'!$A$7:$A$3000,HeatGen!$A715)</f>
        <v>0</v>
      </c>
      <c r="T715">
        <f>SUMIFS('Energy balance options'!$G$7:$G$3000,'Energy balance options'!$B$7:$B$3000,HeatGen!T$2,'Energy balance options'!$A$7:$A$3000,HeatGen!$A715)</f>
        <v>0</v>
      </c>
      <c r="U715">
        <f>SUMIFS('Energy balance options'!$G$7:$G$3000,'Energy balance options'!$B$7:$B$3000,HeatGen!U$2,'Energy balance options'!$A$7:$A$3000,HeatGen!$A715)</f>
        <v>0</v>
      </c>
      <c r="V715">
        <f>SUMIFS('Energy balance options'!$G$7:$G$3000,'Energy balance options'!$B$7:$B$3000,HeatGen!V$2,'Energy balance options'!$A$7:$A$3000,HeatGen!$A715)</f>
        <v>0</v>
      </c>
      <c r="W715">
        <f>SUMIFS('Energy balance options'!$G$7:$G$3000,'Energy balance options'!$B$7:$B$3000,HeatGen!W$2,'Energy balance options'!$A$7:$A$3000,HeatGen!$A715)</f>
        <v>0</v>
      </c>
      <c r="X715">
        <f>SUMIFS('Energy balance options'!$G$7:$G$3000,'Energy balance options'!$B$7:$B$3000,HeatGen!X$2,'Energy balance options'!$A$7:$A$3000,HeatGen!$A715)</f>
        <v>0</v>
      </c>
      <c r="AG715">
        <f t="shared" si="187"/>
        <v>0</v>
      </c>
      <c r="AH715">
        <f t="shared" si="188"/>
        <v>0</v>
      </c>
      <c r="AI715">
        <f t="shared" si="189"/>
        <v>0</v>
      </c>
      <c r="AJ715">
        <f t="shared" si="190"/>
        <v>0</v>
      </c>
      <c r="AK715">
        <f t="shared" si="191"/>
        <v>0</v>
      </c>
      <c r="AL715">
        <f t="shared" si="192"/>
        <v>0</v>
      </c>
      <c r="AM715">
        <f t="shared" si="193"/>
        <v>0</v>
      </c>
      <c r="AN715">
        <f t="shared" si="194"/>
        <v>0</v>
      </c>
      <c r="AO715">
        <f t="shared" si="195"/>
        <v>0</v>
      </c>
    </row>
    <row r="716" spans="1:41" x14ac:dyDescent="0.2">
      <c r="A716" s="9"/>
      <c r="B716" t="str">
        <f>_xlfn.IFNA(VLOOKUP(A716,'Energy balance options'!A$7:C$3000,3,FALSE),"")</f>
        <v/>
      </c>
      <c r="P716">
        <f>SUMIFS('Energy balance options'!$F$7:$F$3000,'Energy balance options'!$B$7:$B$3000,HeatGen!P$2,'Energy balance options'!$A$7:$A$3000,HeatGen!$A716)</f>
        <v>0</v>
      </c>
      <c r="Q716">
        <f>SUMIFS('Energy balance options'!$F$7:$F$3000,'Energy balance options'!$B$7:$B$3000,HeatGen!Q$2,'Energy balance options'!$A$7:$A$3000,HeatGen!$A716)</f>
        <v>0</v>
      </c>
      <c r="R716">
        <f>SUMIFS('Energy balance options'!$F$7:$F$3000,'Energy balance options'!$B$7:$B$3000,HeatGen!R$2,'Energy balance options'!$A$7:$A$3000,HeatGen!$A716)</f>
        <v>0</v>
      </c>
      <c r="S716">
        <f>SUMIFS('Energy balance options'!$G$7:$G$3000,'Energy balance options'!$B$7:$B$3000,HeatGen!S$2,'Energy balance options'!$A$7:$A$3000,HeatGen!$A716)</f>
        <v>0</v>
      </c>
      <c r="T716">
        <f>SUMIFS('Energy balance options'!$G$7:$G$3000,'Energy balance options'!$B$7:$B$3000,HeatGen!T$2,'Energy balance options'!$A$7:$A$3000,HeatGen!$A716)</f>
        <v>0</v>
      </c>
      <c r="U716">
        <f>SUMIFS('Energy balance options'!$G$7:$G$3000,'Energy balance options'!$B$7:$B$3000,HeatGen!U$2,'Energy balance options'!$A$7:$A$3000,HeatGen!$A716)</f>
        <v>0</v>
      </c>
      <c r="V716">
        <f>SUMIFS('Energy balance options'!$G$7:$G$3000,'Energy balance options'!$B$7:$B$3000,HeatGen!V$2,'Energy balance options'!$A$7:$A$3000,HeatGen!$A716)</f>
        <v>0</v>
      </c>
      <c r="W716">
        <f>SUMIFS('Energy balance options'!$G$7:$G$3000,'Energy balance options'!$B$7:$B$3000,HeatGen!W$2,'Energy balance options'!$A$7:$A$3000,HeatGen!$A716)</f>
        <v>0</v>
      </c>
      <c r="X716">
        <f>SUMIFS('Energy balance options'!$G$7:$G$3000,'Energy balance options'!$B$7:$B$3000,HeatGen!X$2,'Energy balance options'!$A$7:$A$3000,HeatGen!$A716)</f>
        <v>0</v>
      </c>
      <c r="AG716">
        <f t="shared" si="187"/>
        <v>0</v>
      </c>
      <c r="AH716">
        <f t="shared" si="188"/>
        <v>0</v>
      </c>
      <c r="AI716">
        <f t="shared" si="189"/>
        <v>0</v>
      </c>
      <c r="AJ716">
        <f t="shared" si="190"/>
        <v>0</v>
      </c>
      <c r="AK716">
        <f t="shared" si="191"/>
        <v>0</v>
      </c>
      <c r="AL716">
        <f t="shared" si="192"/>
        <v>0</v>
      </c>
      <c r="AM716">
        <f t="shared" si="193"/>
        <v>0</v>
      </c>
      <c r="AN716">
        <f t="shared" si="194"/>
        <v>0</v>
      </c>
      <c r="AO716">
        <f t="shared" si="195"/>
        <v>0</v>
      </c>
    </row>
    <row r="717" spans="1:41" x14ac:dyDescent="0.2">
      <c r="A717" s="9"/>
      <c r="B717" t="str">
        <f>_xlfn.IFNA(VLOOKUP(A717,'Energy balance options'!A$7:C$3000,3,FALSE),"")</f>
        <v/>
      </c>
      <c r="P717">
        <f>SUMIFS('Energy balance options'!$F$7:$F$3000,'Energy balance options'!$B$7:$B$3000,HeatGen!P$2,'Energy balance options'!$A$7:$A$3000,HeatGen!$A717)</f>
        <v>0</v>
      </c>
      <c r="Q717">
        <f>SUMIFS('Energy balance options'!$F$7:$F$3000,'Energy balance options'!$B$7:$B$3000,HeatGen!Q$2,'Energy balance options'!$A$7:$A$3000,HeatGen!$A717)</f>
        <v>0</v>
      </c>
      <c r="R717">
        <f>SUMIFS('Energy balance options'!$F$7:$F$3000,'Energy balance options'!$B$7:$B$3000,HeatGen!R$2,'Energy balance options'!$A$7:$A$3000,HeatGen!$A717)</f>
        <v>0</v>
      </c>
      <c r="S717">
        <f>SUMIFS('Energy balance options'!$G$7:$G$3000,'Energy balance options'!$B$7:$B$3000,HeatGen!S$2,'Energy balance options'!$A$7:$A$3000,HeatGen!$A717)</f>
        <v>0</v>
      </c>
      <c r="T717">
        <f>SUMIFS('Energy balance options'!$G$7:$G$3000,'Energy balance options'!$B$7:$B$3000,HeatGen!T$2,'Energy balance options'!$A$7:$A$3000,HeatGen!$A717)</f>
        <v>0</v>
      </c>
      <c r="U717">
        <f>SUMIFS('Energy balance options'!$G$7:$G$3000,'Energy balance options'!$B$7:$B$3000,HeatGen!U$2,'Energy balance options'!$A$7:$A$3000,HeatGen!$A717)</f>
        <v>0</v>
      </c>
      <c r="V717">
        <f>SUMIFS('Energy balance options'!$G$7:$G$3000,'Energy balance options'!$B$7:$B$3000,HeatGen!V$2,'Energy balance options'!$A$7:$A$3000,HeatGen!$A717)</f>
        <v>0</v>
      </c>
      <c r="W717">
        <f>SUMIFS('Energy balance options'!$G$7:$G$3000,'Energy balance options'!$B$7:$B$3000,HeatGen!W$2,'Energy balance options'!$A$7:$A$3000,HeatGen!$A717)</f>
        <v>0</v>
      </c>
      <c r="X717">
        <f>SUMIFS('Energy balance options'!$G$7:$G$3000,'Energy balance options'!$B$7:$B$3000,HeatGen!X$2,'Energy balance options'!$A$7:$A$3000,HeatGen!$A717)</f>
        <v>0</v>
      </c>
      <c r="AG717">
        <f t="shared" si="187"/>
        <v>0</v>
      </c>
      <c r="AH717">
        <f t="shared" si="188"/>
        <v>0</v>
      </c>
      <c r="AI717">
        <f t="shared" si="189"/>
        <v>0</v>
      </c>
      <c r="AJ717">
        <f t="shared" si="190"/>
        <v>0</v>
      </c>
      <c r="AK717">
        <f t="shared" si="191"/>
        <v>0</v>
      </c>
      <c r="AL717">
        <f t="shared" si="192"/>
        <v>0</v>
      </c>
      <c r="AM717">
        <f t="shared" si="193"/>
        <v>0</v>
      </c>
      <c r="AN717">
        <f t="shared" si="194"/>
        <v>0</v>
      </c>
      <c r="AO717">
        <f t="shared" si="195"/>
        <v>0</v>
      </c>
    </row>
    <row r="718" spans="1:41" x14ac:dyDescent="0.2">
      <c r="A718" s="9"/>
      <c r="B718" t="str">
        <f>_xlfn.IFNA(VLOOKUP(A718,'Energy balance options'!A$7:C$3000,3,FALSE),"")</f>
        <v/>
      </c>
      <c r="P718">
        <f>SUMIFS('Energy balance options'!$F$7:$F$3000,'Energy balance options'!$B$7:$B$3000,HeatGen!P$2,'Energy balance options'!$A$7:$A$3000,HeatGen!$A718)</f>
        <v>0</v>
      </c>
      <c r="Q718">
        <f>SUMIFS('Energy balance options'!$F$7:$F$3000,'Energy balance options'!$B$7:$B$3000,HeatGen!Q$2,'Energy balance options'!$A$7:$A$3000,HeatGen!$A718)</f>
        <v>0</v>
      </c>
      <c r="R718">
        <f>SUMIFS('Energy balance options'!$F$7:$F$3000,'Energy balance options'!$B$7:$B$3000,HeatGen!R$2,'Energy balance options'!$A$7:$A$3000,HeatGen!$A718)</f>
        <v>0</v>
      </c>
      <c r="S718">
        <f>SUMIFS('Energy balance options'!$G$7:$G$3000,'Energy balance options'!$B$7:$B$3000,HeatGen!S$2,'Energy balance options'!$A$7:$A$3000,HeatGen!$A718)</f>
        <v>0</v>
      </c>
      <c r="T718">
        <f>SUMIFS('Energy balance options'!$G$7:$G$3000,'Energy balance options'!$B$7:$B$3000,HeatGen!T$2,'Energy balance options'!$A$7:$A$3000,HeatGen!$A718)</f>
        <v>0</v>
      </c>
      <c r="U718">
        <f>SUMIFS('Energy balance options'!$G$7:$G$3000,'Energy balance options'!$B$7:$B$3000,HeatGen!U$2,'Energy balance options'!$A$7:$A$3000,HeatGen!$A718)</f>
        <v>0</v>
      </c>
      <c r="V718">
        <f>SUMIFS('Energy balance options'!$G$7:$G$3000,'Energy balance options'!$B$7:$B$3000,HeatGen!V$2,'Energy balance options'!$A$7:$A$3000,HeatGen!$A718)</f>
        <v>0</v>
      </c>
      <c r="W718">
        <f>SUMIFS('Energy balance options'!$G$7:$G$3000,'Energy balance options'!$B$7:$B$3000,HeatGen!W$2,'Energy balance options'!$A$7:$A$3000,HeatGen!$A718)</f>
        <v>0</v>
      </c>
      <c r="X718">
        <f>SUMIFS('Energy balance options'!$G$7:$G$3000,'Energy balance options'!$B$7:$B$3000,HeatGen!X$2,'Energy balance options'!$A$7:$A$3000,HeatGen!$A718)</f>
        <v>0</v>
      </c>
      <c r="AG718">
        <f t="shared" si="187"/>
        <v>0</v>
      </c>
      <c r="AH718">
        <f t="shared" si="188"/>
        <v>0</v>
      </c>
      <c r="AI718">
        <f t="shared" si="189"/>
        <v>0</v>
      </c>
      <c r="AJ718">
        <f t="shared" si="190"/>
        <v>0</v>
      </c>
      <c r="AK718">
        <f t="shared" si="191"/>
        <v>0</v>
      </c>
      <c r="AL718">
        <f t="shared" si="192"/>
        <v>0</v>
      </c>
      <c r="AM718">
        <f t="shared" si="193"/>
        <v>0</v>
      </c>
      <c r="AN718">
        <f t="shared" si="194"/>
        <v>0</v>
      </c>
      <c r="AO718">
        <f t="shared" si="195"/>
        <v>0</v>
      </c>
    </row>
    <row r="719" spans="1:41" x14ac:dyDescent="0.2">
      <c r="A719" s="9"/>
      <c r="B719" t="str">
        <f>_xlfn.IFNA(VLOOKUP(A719,'Energy balance options'!A$7:C$3000,3,FALSE),"")</f>
        <v/>
      </c>
      <c r="P719">
        <f>SUMIFS('Energy balance options'!$F$7:$F$3000,'Energy balance options'!$B$7:$B$3000,HeatGen!P$2,'Energy balance options'!$A$7:$A$3000,HeatGen!$A719)</f>
        <v>0</v>
      </c>
      <c r="Q719">
        <f>SUMIFS('Energy balance options'!$F$7:$F$3000,'Energy balance options'!$B$7:$B$3000,HeatGen!Q$2,'Energy balance options'!$A$7:$A$3000,HeatGen!$A719)</f>
        <v>0</v>
      </c>
      <c r="R719">
        <f>SUMIFS('Energy balance options'!$F$7:$F$3000,'Energy balance options'!$B$7:$B$3000,HeatGen!R$2,'Energy balance options'!$A$7:$A$3000,HeatGen!$A719)</f>
        <v>0</v>
      </c>
      <c r="S719">
        <f>SUMIFS('Energy balance options'!$G$7:$G$3000,'Energy balance options'!$B$7:$B$3000,HeatGen!S$2,'Energy balance options'!$A$7:$A$3000,HeatGen!$A719)</f>
        <v>0</v>
      </c>
      <c r="T719">
        <f>SUMIFS('Energy balance options'!$G$7:$G$3000,'Energy balance options'!$B$7:$B$3000,HeatGen!T$2,'Energy balance options'!$A$7:$A$3000,HeatGen!$A719)</f>
        <v>0</v>
      </c>
      <c r="U719">
        <f>SUMIFS('Energy balance options'!$G$7:$G$3000,'Energy balance options'!$B$7:$B$3000,HeatGen!U$2,'Energy balance options'!$A$7:$A$3000,HeatGen!$A719)</f>
        <v>0</v>
      </c>
      <c r="V719">
        <f>SUMIFS('Energy balance options'!$G$7:$G$3000,'Energy balance options'!$B$7:$B$3000,HeatGen!V$2,'Energy balance options'!$A$7:$A$3000,HeatGen!$A719)</f>
        <v>0</v>
      </c>
      <c r="W719">
        <f>SUMIFS('Energy balance options'!$G$7:$G$3000,'Energy balance options'!$B$7:$B$3000,HeatGen!W$2,'Energy balance options'!$A$7:$A$3000,HeatGen!$A719)</f>
        <v>0</v>
      </c>
      <c r="X719">
        <f>SUMIFS('Energy balance options'!$G$7:$G$3000,'Energy balance options'!$B$7:$B$3000,HeatGen!X$2,'Energy balance options'!$A$7:$A$3000,HeatGen!$A719)</f>
        <v>0</v>
      </c>
      <c r="AG719">
        <f t="shared" si="187"/>
        <v>0</v>
      </c>
      <c r="AH719">
        <f t="shared" si="188"/>
        <v>0</v>
      </c>
      <c r="AI719">
        <f t="shared" si="189"/>
        <v>0</v>
      </c>
      <c r="AJ719">
        <f t="shared" si="190"/>
        <v>0</v>
      </c>
      <c r="AK719">
        <f t="shared" si="191"/>
        <v>0</v>
      </c>
      <c r="AL719">
        <f t="shared" si="192"/>
        <v>0</v>
      </c>
      <c r="AM719">
        <f t="shared" si="193"/>
        <v>0</v>
      </c>
      <c r="AN719">
        <f t="shared" si="194"/>
        <v>0</v>
      </c>
      <c r="AO719">
        <f t="shared" si="195"/>
        <v>0</v>
      </c>
    </row>
    <row r="720" spans="1:41" x14ac:dyDescent="0.2">
      <c r="A720" s="9"/>
      <c r="B720" t="str">
        <f>_xlfn.IFNA(VLOOKUP(A720,'Energy balance options'!A$7:C$3000,3,FALSE),"")</f>
        <v/>
      </c>
      <c r="P720">
        <f>SUMIFS('Energy balance options'!$F$7:$F$3000,'Energy balance options'!$B$7:$B$3000,HeatGen!P$2,'Energy balance options'!$A$7:$A$3000,HeatGen!$A720)</f>
        <v>0</v>
      </c>
      <c r="Q720">
        <f>SUMIFS('Energy balance options'!$F$7:$F$3000,'Energy balance options'!$B$7:$B$3000,HeatGen!Q$2,'Energy balance options'!$A$7:$A$3000,HeatGen!$A720)</f>
        <v>0</v>
      </c>
      <c r="R720">
        <f>SUMIFS('Energy balance options'!$F$7:$F$3000,'Energy balance options'!$B$7:$B$3000,HeatGen!R$2,'Energy balance options'!$A$7:$A$3000,HeatGen!$A720)</f>
        <v>0</v>
      </c>
      <c r="S720">
        <f>SUMIFS('Energy balance options'!$G$7:$G$3000,'Energy balance options'!$B$7:$B$3000,HeatGen!S$2,'Energy balance options'!$A$7:$A$3000,HeatGen!$A720)</f>
        <v>0</v>
      </c>
      <c r="T720">
        <f>SUMIFS('Energy balance options'!$G$7:$G$3000,'Energy balance options'!$B$7:$B$3000,HeatGen!T$2,'Energy balance options'!$A$7:$A$3000,HeatGen!$A720)</f>
        <v>0</v>
      </c>
      <c r="U720">
        <f>SUMIFS('Energy balance options'!$G$7:$G$3000,'Energy balance options'!$B$7:$B$3000,HeatGen!U$2,'Energy balance options'!$A$7:$A$3000,HeatGen!$A720)</f>
        <v>0</v>
      </c>
      <c r="V720">
        <f>SUMIFS('Energy balance options'!$G$7:$G$3000,'Energy balance options'!$B$7:$B$3000,HeatGen!V$2,'Energy balance options'!$A$7:$A$3000,HeatGen!$A720)</f>
        <v>0</v>
      </c>
      <c r="W720">
        <f>SUMIFS('Energy balance options'!$G$7:$G$3000,'Energy balance options'!$B$7:$B$3000,HeatGen!W$2,'Energy balance options'!$A$7:$A$3000,HeatGen!$A720)</f>
        <v>0</v>
      </c>
      <c r="X720">
        <f>SUMIFS('Energy balance options'!$G$7:$G$3000,'Energy balance options'!$B$7:$B$3000,HeatGen!X$2,'Energy balance options'!$A$7:$A$3000,HeatGen!$A720)</f>
        <v>0</v>
      </c>
      <c r="AG720">
        <f t="shared" si="187"/>
        <v>0</v>
      </c>
      <c r="AH720">
        <f t="shared" si="188"/>
        <v>0</v>
      </c>
      <c r="AI720">
        <f t="shared" si="189"/>
        <v>0</v>
      </c>
      <c r="AJ720">
        <f t="shared" si="190"/>
        <v>0</v>
      </c>
      <c r="AK720">
        <f t="shared" si="191"/>
        <v>0</v>
      </c>
      <c r="AL720">
        <f t="shared" si="192"/>
        <v>0</v>
      </c>
      <c r="AM720">
        <f t="shared" si="193"/>
        <v>0</v>
      </c>
      <c r="AN720">
        <f t="shared" si="194"/>
        <v>0</v>
      </c>
      <c r="AO720">
        <f t="shared" si="195"/>
        <v>0</v>
      </c>
    </row>
    <row r="721" spans="1:41" x14ac:dyDescent="0.2">
      <c r="A721" s="9"/>
      <c r="B721" t="str">
        <f>_xlfn.IFNA(VLOOKUP(A721,'Energy balance options'!A$7:C$3000,3,FALSE),"")</f>
        <v/>
      </c>
      <c r="P721">
        <f>SUMIFS('Energy balance options'!$F$7:$F$3000,'Energy balance options'!$B$7:$B$3000,HeatGen!P$2,'Energy balance options'!$A$7:$A$3000,HeatGen!$A721)</f>
        <v>0</v>
      </c>
      <c r="Q721">
        <f>SUMIFS('Energy balance options'!$F$7:$F$3000,'Energy balance options'!$B$7:$B$3000,HeatGen!Q$2,'Energy balance options'!$A$7:$A$3000,HeatGen!$A721)</f>
        <v>0</v>
      </c>
      <c r="R721">
        <f>SUMIFS('Energy balance options'!$F$7:$F$3000,'Energy balance options'!$B$7:$B$3000,HeatGen!R$2,'Energy balance options'!$A$7:$A$3000,HeatGen!$A721)</f>
        <v>0</v>
      </c>
      <c r="S721">
        <f>SUMIFS('Energy balance options'!$G$7:$G$3000,'Energy balance options'!$B$7:$B$3000,HeatGen!S$2,'Energy balance options'!$A$7:$A$3000,HeatGen!$A721)</f>
        <v>0</v>
      </c>
      <c r="T721">
        <f>SUMIFS('Energy balance options'!$G$7:$G$3000,'Energy balance options'!$B$7:$B$3000,HeatGen!T$2,'Energy balance options'!$A$7:$A$3000,HeatGen!$A721)</f>
        <v>0</v>
      </c>
      <c r="U721">
        <f>SUMIFS('Energy balance options'!$G$7:$G$3000,'Energy balance options'!$B$7:$B$3000,HeatGen!U$2,'Energy balance options'!$A$7:$A$3000,HeatGen!$A721)</f>
        <v>0</v>
      </c>
      <c r="V721">
        <f>SUMIFS('Energy balance options'!$G$7:$G$3000,'Energy balance options'!$B$7:$B$3000,HeatGen!V$2,'Energy balance options'!$A$7:$A$3000,HeatGen!$A721)</f>
        <v>0</v>
      </c>
      <c r="W721">
        <f>SUMIFS('Energy balance options'!$G$7:$G$3000,'Energy balance options'!$B$7:$B$3000,HeatGen!W$2,'Energy balance options'!$A$7:$A$3000,HeatGen!$A721)</f>
        <v>0</v>
      </c>
      <c r="X721">
        <f>SUMIFS('Energy balance options'!$G$7:$G$3000,'Energy balance options'!$B$7:$B$3000,HeatGen!X$2,'Energy balance options'!$A$7:$A$3000,HeatGen!$A721)</f>
        <v>0</v>
      </c>
      <c r="AG721">
        <f t="shared" si="187"/>
        <v>0</v>
      </c>
      <c r="AH721">
        <f t="shared" si="188"/>
        <v>0</v>
      </c>
      <c r="AI721">
        <f t="shared" si="189"/>
        <v>0</v>
      </c>
      <c r="AJ721">
        <f t="shared" si="190"/>
        <v>0</v>
      </c>
      <c r="AK721">
        <f t="shared" si="191"/>
        <v>0</v>
      </c>
      <c r="AL721">
        <f t="shared" si="192"/>
        <v>0</v>
      </c>
      <c r="AM721">
        <f t="shared" si="193"/>
        <v>0</v>
      </c>
      <c r="AN721">
        <f t="shared" si="194"/>
        <v>0</v>
      </c>
      <c r="AO721">
        <f t="shared" si="195"/>
        <v>0</v>
      </c>
    </row>
    <row r="722" spans="1:41" x14ac:dyDescent="0.2">
      <c r="A722" s="9"/>
      <c r="B722" t="str">
        <f>_xlfn.IFNA(VLOOKUP(A722,'Energy balance options'!A$7:C$3000,3,FALSE),"")</f>
        <v/>
      </c>
      <c r="P722">
        <f>SUMIFS('Energy balance options'!$F$7:$F$3000,'Energy balance options'!$B$7:$B$3000,HeatGen!P$2,'Energy balance options'!$A$7:$A$3000,HeatGen!$A722)</f>
        <v>0</v>
      </c>
      <c r="Q722">
        <f>SUMIFS('Energy balance options'!$F$7:$F$3000,'Energy balance options'!$B$7:$B$3000,HeatGen!Q$2,'Energy balance options'!$A$7:$A$3000,HeatGen!$A722)</f>
        <v>0</v>
      </c>
      <c r="R722">
        <f>SUMIFS('Energy balance options'!$F$7:$F$3000,'Energy balance options'!$B$7:$B$3000,HeatGen!R$2,'Energy balance options'!$A$7:$A$3000,HeatGen!$A722)</f>
        <v>0</v>
      </c>
      <c r="S722">
        <f>SUMIFS('Energy balance options'!$G$7:$G$3000,'Energy balance options'!$B$7:$B$3000,HeatGen!S$2,'Energy balance options'!$A$7:$A$3000,HeatGen!$A722)</f>
        <v>0</v>
      </c>
      <c r="T722">
        <f>SUMIFS('Energy balance options'!$G$7:$G$3000,'Energy balance options'!$B$7:$B$3000,HeatGen!T$2,'Energy balance options'!$A$7:$A$3000,HeatGen!$A722)</f>
        <v>0</v>
      </c>
      <c r="U722">
        <f>SUMIFS('Energy balance options'!$G$7:$G$3000,'Energy balance options'!$B$7:$B$3000,HeatGen!U$2,'Energy balance options'!$A$7:$A$3000,HeatGen!$A722)</f>
        <v>0</v>
      </c>
      <c r="V722">
        <f>SUMIFS('Energy balance options'!$G$7:$G$3000,'Energy balance options'!$B$7:$B$3000,HeatGen!V$2,'Energy balance options'!$A$7:$A$3000,HeatGen!$A722)</f>
        <v>0</v>
      </c>
      <c r="W722">
        <f>SUMIFS('Energy balance options'!$G$7:$G$3000,'Energy balance options'!$B$7:$B$3000,HeatGen!W$2,'Energy balance options'!$A$7:$A$3000,HeatGen!$A722)</f>
        <v>0</v>
      </c>
      <c r="X722">
        <f>SUMIFS('Energy balance options'!$G$7:$G$3000,'Energy balance options'!$B$7:$B$3000,HeatGen!X$2,'Energy balance options'!$A$7:$A$3000,HeatGen!$A722)</f>
        <v>0</v>
      </c>
      <c r="AG722">
        <f t="shared" si="187"/>
        <v>0</v>
      </c>
      <c r="AH722">
        <f t="shared" si="188"/>
        <v>0</v>
      </c>
      <c r="AI722">
        <f t="shared" si="189"/>
        <v>0</v>
      </c>
      <c r="AJ722">
        <f t="shared" si="190"/>
        <v>0</v>
      </c>
      <c r="AK722">
        <f t="shared" si="191"/>
        <v>0</v>
      </c>
      <c r="AL722">
        <f t="shared" si="192"/>
        <v>0</v>
      </c>
      <c r="AM722">
        <f t="shared" si="193"/>
        <v>0</v>
      </c>
      <c r="AN722">
        <f t="shared" si="194"/>
        <v>0</v>
      </c>
      <c r="AO722">
        <f t="shared" si="195"/>
        <v>0</v>
      </c>
    </row>
    <row r="723" spans="1:41" x14ac:dyDescent="0.2">
      <c r="A723" s="9"/>
      <c r="B723" t="str">
        <f>_xlfn.IFNA(VLOOKUP(A723,'Energy balance options'!A$7:C$3000,3,FALSE),"")</f>
        <v/>
      </c>
      <c r="P723">
        <f>SUMIFS('Energy balance options'!$F$7:$F$3000,'Energy balance options'!$B$7:$B$3000,HeatGen!P$2,'Energy balance options'!$A$7:$A$3000,HeatGen!$A723)</f>
        <v>0</v>
      </c>
      <c r="Q723">
        <f>SUMIFS('Energy balance options'!$F$7:$F$3000,'Energy balance options'!$B$7:$B$3000,HeatGen!Q$2,'Energy balance options'!$A$7:$A$3000,HeatGen!$A723)</f>
        <v>0</v>
      </c>
      <c r="R723">
        <f>SUMIFS('Energy balance options'!$F$7:$F$3000,'Energy balance options'!$B$7:$B$3000,HeatGen!R$2,'Energy balance options'!$A$7:$A$3000,HeatGen!$A723)</f>
        <v>0</v>
      </c>
      <c r="S723">
        <f>SUMIFS('Energy balance options'!$G$7:$G$3000,'Energy balance options'!$B$7:$B$3000,HeatGen!S$2,'Energy balance options'!$A$7:$A$3000,HeatGen!$A723)</f>
        <v>0</v>
      </c>
      <c r="T723">
        <f>SUMIFS('Energy balance options'!$G$7:$G$3000,'Energy balance options'!$B$7:$B$3000,HeatGen!T$2,'Energy balance options'!$A$7:$A$3000,HeatGen!$A723)</f>
        <v>0</v>
      </c>
      <c r="U723">
        <f>SUMIFS('Energy balance options'!$G$7:$G$3000,'Energy balance options'!$B$7:$B$3000,HeatGen!U$2,'Energy balance options'!$A$7:$A$3000,HeatGen!$A723)</f>
        <v>0</v>
      </c>
      <c r="V723">
        <f>SUMIFS('Energy balance options'!$G$7:$G$3000,'Energy balance options'!$B$7:$B$3000,HeatGen!V$2,'Energy balance options'!$A$7:$A$3000,HeatGen!$A723)</f>
        <v>0</v>
      </c>
      <c r="W723">
        <f>SUMIFS('Energy balance options'!$G$7:$G$3000,'Energy balance options'!$B$7:$B$3000,HeatGen!W$2,'Energy balance options'!$A$7:$A$3000,HeatGen!$A723)</f>
        <v>0</v>
      </c>
      <c r="X723">
        <f>SUMIFS('Energy balance options'!$G$7:$G$3000,'Energy balance options'!$B$7:$B$3000,HeatGen!X$2,'Energy balance options'!$A$7:$A$3000,HeatGen!$A723)</f>
        <v>0</v>
      </c>
      <c r="AG723">
        <f t="shared" si="187"/>
        <v>0</v>
      </c>
      <c r="AH723">
        <f t="shared" si="188"/>
        <v>0</v>
      </c>
      <c r="AI723">
        <f t="shared" si="189"/>
        <v>0</v>
      </c>
      <c r="AJ723">
        <f t="shared" si="190"/>
        <v>0</v>
      </c>
      <c r="AK723">
        <f t="shared" si="191"/>
        <v>0</v>
      </c>
      <c r="AL723">
        <f t="shared" si="192"/>
        <v>0</v>
      </c>
      <c r="AM723">
        <f t="shared" si="193"/>
        <v>0</v>
      </c>
      <c r="AN723">
        <f t="shared" si="194"/>
        <v>0</v>
      </c>
      <c r="AO723">
        <f t="shared" si="195"/>
        <v>0</v>
      </c>
    </row>
    <row r="724" spans="1:41" x14ac:dyDescent="0.2">
      <c r="A724" s="9"/>
      <c r="B724" t="str">
        <f>_xlfn.IFNA(VLOOKUP(A724,'Energy balance options'!A$7:C$3000,3,FALSE),"")</f>
        <v/>
      </c>
      <c r="P724">
        <f>SUMIFS('Energy balance options'!$F$7:$F$3000,'Energy balance options'!$B$7:$B$3000,HeatGen!P$2,'Energy balance options'!$A$7:$A$3000,HeatGen!$A724)</f>
        <v>0</v>
      </c>
      <c r="Q724">
        <f>SUMIFS('Energy balance options'!$F$7:$F$3000,'Energy balance options'!$B$7:$B$3000,HeatGen!Q$2,'Energy balance options'!$A$7:$A$3000,HeatGen!$A724)</f>
        <v>0</v>
      </c>
      <c r="R724">
        <f>SUMIFS('Energy balance options'!$F$7:$F$3000,'Energy balance options'!$B$7:$B$3000,HeatGen!R$2,'Energy balance options'!$A$7:$A$3000,HeatGen!$A724)</f>
        <v>0</v>
      </c>
      <c r="S724">
        <f>SUMIFS('Energy balance options'!$G$7:$G$3000,'Energy balance options'!$B$7:$B$3000,HeatGen!S$2,'Energy balance options'!$A$7:$A$3000,HeatGen!$A724)</f>
        <v>0</v>
      </c>
      <c r="T724">
        <f>SUMIFS('Energy balance options'!$G$7:$G$3000,'Energy balance options'!$B$7:$B$3000,HeatGen!T$2,'Energy balance options'!$A$7:$A$3000,HeatGen!$A724)</f>
        <v>0</v>
      </c>
      <c r="U724">
        <f>SUMIFS('Energy balance options'!$G$7:$G$3000,'Energy balance options'!$B$7:$B$3000,HeatGen!U$2,'Energy balance options'!$A$7:$A$3000,HeatGen!$A724)</f>
        <v>0</v>
      </c>
      <c r="V724">
        <f>SUMIFS('Energy balance options'!$G$7:$G$3000,'Energy balance options'!$B$7:$B$3000,HeatGen!V$2,'Energy balance options'!$A$7:$A$3000,HeatGen!$A724)</f>
        <v>0</v>
      </c>
      <c r="W724">
        <f>SUMIFS('Energy balance options'!$G$7:$G$3000,'Energy balance options'!$B$7:$B$3000,HeatGen!W$2,'Energy balance options'!$A$7:$A$3000,HeatGen!$A724)</f>
        <v>0</v>
      </c>
      <c r="X724">
        <f>SUMIFS('Energy balance options'!$G$7:$G$3000,'Energy balance options'!$B$7:$B$3000,HeatGen!X$2,'Energy balance options'!$A$7:$A$3000,HeatGen!$A724)</f>
        <v>0</v>
      </c>
      <c r="AG724">
        <f t="shared" si="187"/>
        <v>0</v>
      </c>
      <c r="AH724">
        <f t="shared" si="188"/>
        <v>0</v>
      </c>
      <c r="AI724">
        <f t="shared" si="189"/>
        <v>0</v>
      </c>
      <c r="AJ724">
        <f t="shared" si="190"/>
        <v>0</v>
      </c>
      <c r="AK724">
        <f t="shared" si="191"/>
        <v>0</v>
      </c>
      <c r="AL724">
        <f t="shared" si="192"/>
        <v>0</v>
      </c>
      <c r="AM724">
        <f t="shared" si="193"/>
        <v>0</v>
      </c>
      <c r="AN724">
        <f t="shared" si="194"/>
        <v>0</v>
      </c>
      <c r="AO724">
        <f t="shared" si="195"/>
        <v>0</v>
      </c>
    </row>
    <row r="725" spans="1:41" x14ac:dyDescent="0.2">
      <c r="A725" s="9"/>
      <c r="B725" t="str">
        <f>_xlfn.IFNA(VLOOKUP(A725,'Energy balance options'!A$7:C$3000,3,FALSE),"")</f>
        <v/>
      </c>
      <c r="P725">
        <f>SUMIFS('Energy balance options'!$F$7:$F$3000,'Energy balance options'!$B$7:$B$3000,HeatGen!P$2,'Energy balance options'!$A$7:$A$3000,HeatGen!$A725)</f>
        <v>0</v>
      </c>
      <c r="Q725">
        <f>SUMIFS('Energy balance options'!$F$7:$F$3000,'Energy balance options'!$B$7:$B$3000,HeatGen!Q$2,'Energy balance options'!$A$7:$A$3000,HeatGen!$A725)</f>
        <v>0</v>
      </c>
      <c r="R725">
        <f>SUMIFS('Energy balance options'!$F$7:$F$3000,'Energy balance options'!$B$7:$B$3000,HeatGen!R$2,'Energy balance options'!$A$7:$A$3000,HeatGen!$A725)</f>
        <v>0</v>
      </c>
      <c r="S725">
        <f>SUMIFS('Energy balance options'!$G$7:$G$3000,'Energy balance options'!$B$7:$B$3000,HeatGen!S$2,'Energy balance options'!$A$7:$A$3000,HeatGen!$A725)</f>
        <v>0</v>
      </c>
      <c r="T725">
        <f>SUMIFS('Energy balance options'!$G$7:$G$3000,'Energy balance options'!$B$7:$B$3000,HeatGen!T$2,'Energy balance options'!$A$7:$A$3000,HeatGen!$A725)</f>
        <v>0</v>
      </c>
      <c r="U725">
        <f>SUMIFS('Energy balance options'!$G$7:$G$3000,'Energy balance options'!$B$7:$B$3000,HeatGen!U$2,'Energy balance options'!$A$7:$A$3000,HeatGen!$A725)</f>
        <v>0</v>
      </c>
      <c r="V725">
        <f>SUMIFS('Energy balance options'!$G$7:$G$3000,'Energy balance options'!$B$7:$B$3000,HeatGen!V$2,'Energy balance options'!$A$7:$A$3000,HeatGen!$A725)</f>
        <v>0</v>
      </c>
      <c r="W725">
        <f>SUMIFS('Energy balance options'!$G$7:$G$3000,'Energy balance options'!$B$7:$B$3000,HeatGen!W$2,'Energy balance options'!$A$7:$A$3000,HeatGen!$A725)</f>
        <v>0</v>
      </c>
      <c r="X725">
        <f>SUMIFS('Energy balance options'!$G$7:$G$3000,'Energy balance options'!$B$7:$B$3000,HeatGen!X$2,'Energy balance options'!$A$7:$A$3000,HeatGen!$A725)</f>
        <v>0</v>
      </c>
      <c r="AG725">
        <f t="shared" si="187"/>
        <v>0</v>
      </c>
      <c r="AH725">
        <f t="shared" si="188"/>
        <v>0</v>
      </c>
      <c r="AI725">
        <f t="shared" si="189"/>
        <v>0</v>
      </c>
      <c r="AJ725">
        <f t="shared" si="190"/>
        <v>0</v>
      </c>
      <c r="AK725">
        <f t="shared" si="191"/>
        <v>0</v>
      </c>
      <c r="AL725">
        <f t="shared" si="192"/>
        <v>0</v>
      </c>
      <c r="AM725">
        <f t="shared" si="193"/>
        <v>0</v>
      </c>
      <c r="AN725">
        <f t="shared" si="194"/>
        <v>0</v>
      </c>
      <c r="AO725">
        <f t="shared" si="195"/>
        <v>0</v>
      </c>
    </row>
    <row r="726" spans="1:41" x14ac:dyDescent="0.2">
      <c r="A726" s="9"/>
      <c r="B726" t="str">
        <f>_xlfn.IFNA(VLOOKUP(A726,'Energy balance options'!A$7:C$3000,3,FALSE),"")</f>
        <v/>
      </c>
      <c r="P726">
        <f>SUMIFS('Energy balance options'!$F$7:$F$3000,'Energy balance options'!$B$7:$B$3000,HeatGen!P$2,'Energy balance options'!$A$7:$A$3000,HeatGen!$A726)</f>
        <v>0</v>
      </c>
      <c r="Q726">
        <f>SUMIFS('Energy balance options'!$F$7:$F$3000,'Energy balance options'!$B$7:$B$3000,HeatGen!Q$2,'Energy balance options'!$A$7:$A$3000,HeatGen!$A726)</f>
        <v>0</v>
      </c>
      <c r="R726">
        <f>SUMIFS('Energy balance options'!$F$7:$F$3000,'Energy balance options'!$B$7:$B$3000,HeatGen!R$2,'Energy balance options'!$A$7:$A$3000,HeatGen!$A726)</f>
        <v>0</v>
      </c>
      <c r="S726">
        <f>SUMIFS('Energy balance options'!$G$7:$G$3000,'Energy balance options'!$B$7:$B$3000,HeatGen!S$2,'Energy balance options'!$A$7:$A$3000,HeatGen!$A726)</f>
        <v>0</v>
      </c>
      <c r="T726">
        <f>SUMIFS('Energy balance options'!$G$7:$G$3000,'Energy balance options'!$B$7:$B$3000,HeatGen!T$2,'Energy balance options'!$A$7:$A$3000,HeatGen!$A726)</f>
        <v>0</v>
      </c>
      <c r="U726">
        <f>SUMIFS('Energy balance options'!$G$7:$G$3000,'Energy balance options'!$B$7:$B$3000,HeatGen!U$2,'Energy balance options'!$A$7:$A$3000,HeatGen!$A726)</f>
        <v>0</v>
      </c>
      <c r="V726">
        <f>SUMIFS('Energy balance options'!$G$7:$G$3000,'Energy balance options'!$B$7:$B$3000,HeatGen!V$2,'Energy balance options'!$A$7:$A$3000,HeatGen!$A726)</f>
        <v>0</v>
      </c>
      <c r="W726">
        <f>SUMIFS('Energy balance options'!$G$7:$G$3000,'Energy balance options'!$B$7:$B$3000,HeatGen!W$2,'Energy balance options'!$A$7:$A$3000,HeatGen!$A726)</f>
        <v>0</v>
      </c>
      <c r="X726">
        <f>SUMIFS('Energy balance options'!$G$7:$G$3000,'Energy balance options'!$B$7:$B$3000,HeatGen!X$2,'Energy balance options'!$A$7:$A$3000,HeatGen!$A726)</f>
        <v>0</v>
      </c>
      <c r="AG726">
        <f t="shared" si="187"/>
        <v>0</v>
      </c>
      <c r="AH726">
        <f t="shared" si="188"/>
        <v>0</v>
      </c>
      <c r="AI726">
        <f t="shared" si="189"/>
        <v>0</v>
      </c>
      <c r="AJ726">
        <f t="shared" si="190"/>
        <v>0</v>
      </c>
      <c r="AK726">
        <f t="shared" si="191"/>
        <v>0</v>
      </c>
      <c r="AL726">
        <f t="shared" si="192"/>
        <v>0</v>
      </c>
      <c r="AM726">
        <f t="shared" si="193"/>
        <v>0</v>
      </c>
      <c r="AN726">
        <f t="shared" si="194"/>
        <v>0</v>
      </c>
      <c r="AO726">
        <f t="shared" si="195"/>
        <v>0</v>
      </c>
    </row>
    <row r="727" spans="1:41" x14ac:dyDescent="0.2">
      <c r="A727" s="9"/>
      <c r="B727" t="str">
        <f>_xlfn.IFNA(VLOOKUP(A727,'Energy balance options'!A$7:C$3000,3,FALSE),"")</f>
        <v/>
      </c>
      <c r="P727">
        <f>SUMIFS('Energy balance options'!$F$7:$F$3000,'Energy balance options'!$B$7:$B$3000,HeatGen!P$2,'Energy balance options'!$A$7:$A$3000,HeatGen!$A727)</f>
        <v>0</v>
      </c>
      <c r="Q727">
        <f>SUMIFS('Energy balance options'!$F$7:$F$3000,'Energy balance options'!$B$7:$B$3000,HeatGen!Q$2,'Energy balance options'!$A$7:$A$3000,HeatGen!$A727)</f>
        <v>0</v>
      </c>
      <c r="R727">
        <f>SUMIFS('Energy balance options'!$F$7:$F$3000,'Energy balance options'!$B$7:$B$3000,HeatGen!R$2,'Energy balance options'!$A$7:$A$3000,HeatGen!$A727)</f>
        <v>0</v>
      </c>
      <c r="S727">
        <f>SUMIFS('Energy balance options'!$G$7:$G$3000,'Energy balance options'!$B$7:$B$3000,HeatGen!S$2,'Energy balance options'!$A$7:$A$3000,HeatGen!$A727)</f>
        <v>0</v>
      </c>
      <c r="T727">
        <f>SUMIFS('Energy balance options'!$G$7:$G$3000,'Energy balance options'!$B$7:$B$3000,HeatGen!T$2,'Energy balance options'!$A$7:$A$3000,HeatGen!$A727)</f>
        <v>0</v>
      </c>
      <c r="U727">
        <f>SUMIFS('Energy balance options'!$G$7:$G$3000,'Energy balance options'!$B$7:$B$3000,HeatGen!U$2,'Energy balance options'!$A$7:$A$3000,HeatGen!$A727)</f>
        <v>0</v>
      </c>
      <c r="V727">
        <f>SUMIFS('Energy balance options'!$G$7:$G$3000,'Energy balance options'!$B$7:$B$3000,HeatGen!V$2,'Energy balance options'!$A$7:$A$3000,HeatGen!$A727)</f>
        <v>0</v>
      </c>
      <c r="W727">
        <f>SUMIFS('Energy balance options'!$G$7:$G$3000,'Energy balance options'!$B$7:$B$3000,HeatGen!W$2,'Energy balance options'!$A$7:$A$3000,HeatGen!$A727)</f>
        <v>0</v>
      </c>
      <c r="X727">
        <f>SUMIFS('Energy balance options'!$G$7:$G$3000,'Energy balance options'!$B$7:$B$3000,HeatGen!X$2,'Energy balance options'!$A$7:$A$3000,HeatGen!$A727)</f>
        <v>0</v>
      </c>
      <c r="AG727">
        <f t="shared" si="187"/>
        <v>0</v>
      </c>
      <c r="AH727">
        <f t="shared" si="188"/>
        <v>0</v>
      </c>
      <c r="AI727">
        <f t="shared" si="189"/>
        <v>0</v>
      </c>
      <c r="AJ727">
        <f t="shared" si="190"/>
        <v>0</v>
      </c>
      <c r="AK727">
        <f t="shared" si="191"/>
        <v>0</v>
      </c>
      <c r="AL727">
        <f t="shared" si="192"/>
        <v>0</v>
      </c>
      <c r="AM727">
        <f t="shared" si="193"/>
        <v>0</v>
      </c>
      <c r="AN727">
        <f t="shared" si="194"/>
        <v>0</v>
      </c>
      <c r="AO727">
        <f t="shared" si="195"/>
        <v>0</v>
      </c>
    </row>
    <row r="728" spans="1:41" x14ac:dyDescent="0.2">
      <c r="A728" s="9"/>
      <c r="B728" t="str">
        <f>_xlfn.IFNA(VLOOKUP(A728,'Energy balance options'!A$7:C$3000,3,FALSE),"")</f>
        <v/>
      </c>
      <c r="P728">
        <f>SUMIFS('Energy balance options'!$F$7:$F$3000,'Energy balance options'!$B$7:$B$3000,HeatGen!P$2,'Energy balance options'!$A$7:$A$3000,HeatGen!$A728)</f>
        <v>0</v>
      </c>
      <c r="Q728">
        <f>SUMIFS('Energy balance options'!$F$7:$F$3000,'Energy balance options'!$B$7:$B$3000,HeatGen!Q$2,'Energy balance options'!$A$7:$A$3000,HeatGen!$A728)</f>
        <v>0</v>
      </c>
      <c r="R728">
        <f>SUMIFS('Energy balance options'!$F$7:$F$3000,'Energy balance options'!$B$7:$B$3000,HeatGen!R$2,'Energy balance options'!$A$7:$A$3000,HeatGen!$A728)</f>
        <v>0</v>
      </c>
      <c r="S728">
        <f>SUMIFS('Energy balance options'!$G$7:$G$3000,'Energy balance options'!$B$7:$B$3000,HeatGen!S$2,'Energy balance options'!$A$7:$A$3000,HeatGen!$A728)</f>
        <v>0</v>
      </c>
      <c r="T728">
        <f>SUMIFS('Energy balance options'!$G$7:$G$3000,'Energy balance options'!$B$7:$B$3000,HeatGen!T$2,'Energy balance options'!$A$7:$A$3000,HeatGen!$A728)</f>
        <v>0</v>
      </c>
      <c r="U728">
        <f>SUMIFS('Energy balance options'!$G$7:$G$3000,'Energy balance options'!$B$7:$B$3000,HeatGen!U$2,'Energy balance options'!$A$7:$A$3000,HeatGen!$A728)</f>
        <v>0</v>
      </c>
      <c r="V728">
        <f>SUMIFS('Energy balance options'!$G$7:$G$3000,'Energy balance options'!$B$7:$B$3000,HeatGen!V$2,'Energy balance options'!$A$7:$A$3000,HeatGen!$A728)</f>
        <v>0</v>
      </c>
      <c r="W728">
        <f>SUMIFS('Energy balance options'!$G$7:$G$3000,'Energy balance options'!$B$7:$B$3000,HeatGen!W$2,'Energy balance options'!$A$7:$A$3000,HeatGen!$A728)</f>
        <v>0</v>
      </c>
      <c r="X728">
        <f>SUMIFS('Energy balance options'!$G$7:$G$3000,'Energy balance options'!$B$7:$B$3000,HeatGen!X$2,'Energy balance options'!$A$7:$A$3000,HeatGen!$A728)</f>
        <v>0</v>
      </c>
      <c r="AG728">
        <f t="shared" si="187"/>
        <v>0</v>
      </c>
      <c r="AH728">
        <f t="shared" si="188"/>
        <v>0</v>
      </c>
      <c r="AI728">
        <f t="shared" si="189"/>
        <v>0</v>
      </c>
      <c r="AJ728">
        <f t="shared" si="190"/>
        <v>0</v>
      </c>
      <c r="AK728">
        <f t="shared" si="191"/>
        <v>0</v>
      </c>
      <c r="AL728">
        <f t="shared" si="192"/>
        <v>0</v>
      </c>
      <c r="AM728">
        <f t="shared" si="193"/>
        <v>0</v>
      </c>
      <c r="AN728">
        <f t="shared" si="194"/>
        <v>0</v>
      </c>
      <c r="AO728">
        <f t="shared" si="195"/>
        <v>0</v>
      </c>
    </row>
    <row r="729" spans="1:41" x14ac:dyDescent="0.2">
      <c r="A729" s="9"/>
      <c r="B729" t="str">
        <f>_xlfn.IFNA(VLOOKUP(A729,'Energy balance options'!A$7:C$3000,3,FALSE),"")</f>
        <v/>
      </c>
      <c r="P729">
        <f>SUMIFS('Energy balance options'!$F$7:$F$3000,'Energy balance options'!$B$7:$B$3000,HeatGen!P$2,'Energy balance options'!$A$7:$A$3000,HeatGen!$A729)</f>
        <v>0</v>
      </c>
      <c r="Q729">
        <f>SUMIFS('Energy balance options'!$F$7:$F$3000,'Energy balance options'!$B$7:$B$3000,HeatGen!Q$2,'Energy balance options'!$A$7:$A$3000,HeatGen!$A729)</f>
        <v>0</v>
      </c>
      <c r="R729">
        <f>SUMIFS('Energy balance options'!$F$7:$F$3000,'Energy balance options'!$B$7:$B$3000,HeatGen!R$2,'Energy balance options'!$A$7:$A$3000,HeatGen!$A729)</f>
        <v>0</v>
      </c>
      <c r="S729">
        <f>SUMIFS('Energy balance options'!$G$7:$G$3000,'Energy balance options'!$B$7:$B$3000,HeatGen!S$2,'Energy balance options'!$A$7:$A$3000,HeatGen!$A729)</f>
        <v>0</v>
      </c>
      <c r="T729">
        <f>SUMIFS('Energy balance options'!$G$7:$G$3000,'Energy balance options'!$B$7:$B$3000,HeatGen!T$2,'Energy balance options'!$A$7:$A$3000,HeatGen!$A729)</f>
        <v>0</v>
      </c>
      <c r="U729">
        <f>SUMIFS('Energy balance options'!$G$7:$G$3000,'Energy balance options'!$B$7:$B$3000,HeatGen!U$2,'Energy balance options'!$A$7:$A$3000,HeatGen!$A729)</f>
        <v>0</v>
      </c>
      <c r="V729">
        <f>SUMIFS('Energy balance options'!$G$7:$G$3000,'Energy balance options'!$B$7:$B$3000,HeatGen!V$2,'Energy balance options'!$A$7:$A$3000,HeatGen!$A729)</f>
        <v>0</v>
      </c>
      <c r="W729">
        <f>SUMIFS('Energy balance options'!$G$7:$G$3000,'Energy balance options'!$B$7:$B$3000,HeatGen!W$2,'Energy balance options'!$A$7:$A$3000,HeatGen!$A729)</f>
        <v>0</v>
      </c>
      <c r="X729">
        <f>SUMIFS('Energy balance options'!$G$7:$G$3000,'Energy balance options'!$B$7:$B$3000,HeatGen!X$2,'Energy balance options'!$A$7:$A$3000,HeatGen!$A729)</f>
        <v>0</v>
      </c>
      <c r="AG729">
        <f t="shared" si="187"/>
        <v>0</v>
      </c>
      <c r="AH729">
        <f t="shared" si="188"/>
        <v>0</v>
      </c>
      <c r="AI729">
        <f t="shared" si="189"/>
        <v>0</v>
      </c>
      <c r="AJ729">
        <f t="shared" si="190"/>
        <v>0</v>
      </c>
      <c r="AK729">
        <f t="shared" si="191"/>
        <v>0</v>
      </c>
      <c r="AL729">
        <f t="shared" si="192"/>
        <v>0</v>
      </c>
      <c r="AM729">
        <f t="shared" si="193"/>
        <v>0</v>
      </c>
      <c r="AN729">
        <f t="shared" si="194"/>
        <v>0</v>
      </c>
      <c r="AO729">
        <f t="shared" si="195"/>
        <v>0</v>
      </c>
    </row>
    <row r="730" spans="1:41" x14ac:dyDescent="0.2">
      <c r="A730" s="9"/>
      <c r="B730" t="str">
        <f>_xlfn.IFNA(VLOOKUP(A730,'Energy balance options'!A$7:C$3000,3,FALSE),"")</f>
        <v/>
      </c>
      <c r="P730">
        <f>SUMIFS('Energy balance options'!$F$7:$F$3000,'Energy balance options'!$B$7:$B$3000,HeatGen!P$2,'Energy balance options'!$A$7:$A$3000,HeatGen!$A730)</f>
        <v>0</v>
      </c>
      <c r="Q730">
        <f>SUMIFS('Energy balance options'!$F$7:$F$3000,'Energy balance options'!$B$7:$B$3000,HeatGen!Q$2,'Energy balance options'!$A$7:$A$3000,HeatGen!$A730)</f>
        <v>0</v>
      </c>
      <c r="R730">
        <f>SUMIFS('Energy balance options'!$F$7:$F$3000,'Energy balance options'!$B$7:$B$3000,HeatGen!R$2,'Energy balance options'!$A$7:$A$3000,HeatGen!$A730)</f>
        <v>0</v>
      </c>
      <c r="S730">
        <f>SUMIFS('Energy balance options'!$G$7:$G$3000,'Energy balance options'!$B$7:$B$3000,HeatGen!S$2,'Energy balance options'!$A$7:$A$3000,HeatGen!$A730)</f>
        <v>0</v>
      </c>
      <c r="T730">
        <f>SUMIFS('Energy balance options'!$G$7:$G$3000,'Energy balance options'!$B$7:$B$3000,HeatGen!T$2,'Energy balance options'!$A$7:$A$3000,HeatGen!$A730)</f>
        <v>0</v>
      </c>
      <c r="U730">
        <f>SUMIFS('Energy balance options'!$G$7:$G$3000,'Energy balance options'!$B$7:$B$3000,HeatGen!U$2,'Energy balance options'!$A$7:$A$3000,HeatGen!$A730)</f>
        <v>0</v>
      </c>
      <c r="V730">
        <f>SUMIFS('Energy balance options'!$G$7:$G$3000,'Energy balance options'!$B$7:$B$3000,HeatGen!V$2,'Energy balance options'!$A$7:$A$3000,HeatGen!$A730)</f>
        <v>0</v>
      </c>
      <c r="W730">
        <f>SUMIFS('Energy balance options'!$G$7:$G$3000,'Energy balance options'!$B$7:$B$3000,HeatGen!W$2,'Energy balance options'!$A$7:$A$3000,HeatGen!$A730)</f>
        <v>0</v>
      </c>
      <c r="X730">
        <f>SUMIFS('Energy balance options'!$G$7:$G$3000,'Energy balance options'!$B$7:$B$3000,HeatGen!X$2,'Energy balance options'!$A$7:$A$3000,HeatGen!$A730)</f>
        <v>0</v>
      </c>
      <c r="AG730">
        <f t="shared" si="187"/>
        <v>0</v>
      </c>
      <c r="AH730">
        <f t="shared" si="188"/>
        <v>0</v>
      </c>
      <c r="AI730">
        <f t="shared" si="189"/>
        <v>0</v>
      </c>
      <c r="AJ730">
        <f t="shared" si="190"/>
        <v>0</v>
      </c>
      <c r="AK730">
        <f t="shared" si="191"/>
        <v>0</v>
      </c>
      <c r="AL730">
        <f t="shared" si="192"/>
        <v>0</v>
      </c>
      <c r="AM730">
        <f t="shared" si="193"/>
        <v>0</v>
      </c>
      <c r="AN730">
        <f t="shared" si="194"/>
        <v>0</v>
      </c>
      <c r="AO730">
        <f t="shared" si="195"/>
        <v>0</v>
      </c>
    </row>
    <row r="731" spans="1:41" x14ac:dyDescent="0.2">
      <c r="A731" s="9"/>
      <c r="B731" t="str">
        <f>_xlfn.IFNA(VLOOKUP(A731,'Energy balance options'!A$7:C$3000,3,FALSE),"")</f>
        <v/>
      </c>
      <c r="P731">
        <f>SUMIFS('Energy balance options'!$F$7:$F$3000,'Energy balance options'!$B$7:$B$3000,HeatGen!P$2,'Energy balance options'!$A$7:$A$3000,HeatGen!$A731)</f>
        <v>0</v>
      </c>
      <c r="Q731">
        <f>SUMIFS('Energy balance options'!$F$7:$F$3000,'Energy balance options'!$B$7:$B$3000,HeatGen!Q$2,'Energy balance options'!$A$7:$A$3000,HeatGen!$A731)</f>
        <v>0</v>
      </c>
      <c r="R731">
        <f>SUMIFS('Energy balance options'!$F$7:$F$3000,'Energy balance options'!$B$7:$B$3000,HeatGen!R$2,'Energy balance options'!$A$7:$A$3000,HeatGen!$A731)</f>
        <v>0</v>
      </c>
      <c r="S731">
        <f>SUMIFS('Energy balance options'!$G$7:$G$3000,'Energy balance options'!$B$7:$B$3000,HeatGen!S$2,'Energy balance options'!$A$7:$A$3000,HeatGen!$A731)</f>
        <v>0</v>
      </c>
      <c r="T731">
        <f>SUMIFS('Energy balance options'!$G$7:$G$3000,'Energy balance options'!$B$7:$B$3000,HeatGen!T$2,'Energy balance options'!$A$7:$A$3000,HeatGen!$A731)</f>
        <v>0</v>
      </c>
      <c r="U731">
        <f>SUMIFS('Energy balance options'!$G$7:$G$3000,'Energy balance options'!$B$7:$B$3000,HeatGen!U$2,'Energy balance options'!$A$7:$A$3000,HeatGen!$A731)</f>
        <v>0</v>
      </c>
      <c r="V731">
        <f>SUMIFS('Energy balance options'!$G$7:$G$3000,'Energy balance options'!$B$7:$B$3000,HeatGen!V$2,'Energy balance options'!$A$7:$A$3000,HeatGen!$A731)</f>
        <v>0</v>
      </c>
      <c r="W731">
        <f>SUMIFS('Energy balance options'!$G$7:$G$3000,'Energy balance options'!$B$7:$B$3000,HeatGen!W$2,'Energy balance options'!$A$7:$A$3000,HeatGen!$A731)</f>
        <v>0</v>
      </c>
      <c r="X731">
        <f>SUMIFS('Energy balance options'!$G$7:$G$3000,'Energy balance options'!$B$7:$B$3000,HeatGen!X$2,'Energy balance options'!$A$7:$A$3000,HeatGen!$A731)</f>
        <v>0</v>
      </c>
      <c r="AG731">
        <f t="shared" si="187"/>
        <v>0</v>
      </c>
      <c r="AH731">
        <f t="shared" si="188"/>
        <v>0</v>
      </c>
      <c r="AI731">
        <f t="shared" si="189"/>
        <v>0</v>
      </c>
      <c r="AJ731">
        <f t="shared" si="190"/>
        <v>0</v>
      </c>
      <c r="AK731">
        <f t="shared" si="191"/>
        <v>0</v>
      </c>
      <c r="AL731">
        <f t="shared" si="192"/>
        <v>0</v>
      </c>
      <c r="AM731">
        <f t="shared" si="193"/>
        <v>0</v>
      </c>
      <c r="AN731">
        <f t="shared" si="194"/>
        <v>0</v>
      </c>
      <c r="AO731">
        <f t="shared" si="195"/>
        <v>0</v>
      </c>
    </row>
    <row r="732" spans="1:41" x14ac:dyDescent="0.2">
      <c r="A732" s="9"/>
      <c r="B732" t="str">
        <f>_xlfn.IFNA(VLOOKUP(A732,'Energy balance options'!A$7:C$3000,3,FALSE),"")</f>
        <v/>
      </c>
      <c r="P732">
        <f>SUMIFS('Energy balance options'!$F$7:$F$3000,'Energy balance options'!$B$7:$B$3000,HeatGen!P$2,'Energy balance options'!$A$7:$A$3000,HeatGen!$A732)</f>
        <v>0</v>
      </c>
      <c r="Q732">
        <f>SUMIFS('Energy balance options'!$F$7:$F$3000,'Energy balance options'!$B$7:$B$3000,HeatGen!Q$2,'Energy balance options'!$A$7:$A$3000,HeatGen!$A732)</f>
        <v>0</v>
      </c>
      <c r="R732">
        <f>SUMIFS('Energy balance options'!$F$7:$F$3000,'Energy balance options'!$B$7:$B$3000,HeatGen!R$2,'Energy balance options'!$A$7:$A$3000,HeatGen!$A732)</f>
        <v>0</v>
      </c>
      <c r="S732">
        <f>SUMIFS('Energy balance options'!$G$7:$G$3000,'Energy balance options'!$B$7:$B$3000,HeatGen!S$2,'Energy balance options'!$A$7:$A$3000,HeatGen!$A732)</f>
        <v>0</v>
      </c>
      <c r="T732">
        <f>SUMIFS('Energy balance options'!$G$7:$G$3000,'Energy balance options'!$B$7:$B$3000,HeatGen!T$2,'Energy balance options'!$A$7:$A$3000,HeatGen!$A732)</f>
        <v>0</v>
      </c>
      <c r="U732">
        <f>SUMIFS('Energy balance options'!$G$7:$G$3000,'Energy balance options'!$B$7:$B$3000,HeatGen!U$2,'Energy balance options'!$A$7:$A$3000,HeatGen!$A732)</f>
        <v>0</v>
      </c>
      <c r="V732">
        <f>SUMIFS('Energy balance options'!$G$7:$G$3000,'Energy balance options'!$B$7:$B$3000,HeatGen!V$2,'Energy balance options'!$A$7:$A$3000,HeatGen!$A732)</f>
        <v>0</v>
      </c>
      <c r="W732">
        <f>SUMIFS('Energy balance options'!$G$7:$G$3000,'Energy balance options'!$B$7:$B$3000,HeatGen!W$2,'Energy balance options'!$A$7:$A$3000,HeatGen!$A732)</f>
        <v>0</v>
      </c>
      <c r="X732">
        <f>SUMIFS('Energy balance options'!$G$7:$G$3000,'Energy balance options'!$B$7:$B$3000,HeatGen!X$2,'Energy balance options'!$A$7:$A$3000,HeatGen!$A732)</f>
        <v>0</v>
      </c>
      <c r="AG732">
        <f t="shared" si="187"/>
        <v>0</v>
      </c>
      <c r="AH732">
        <f t="shared" si="188"/>
        <v>0</v>
      </c>
      <c r="AI732">
        <f t="shared" si="189"/>
        <v>0</v>
      </c>
      <c r="AJ732">
        <f t="shared" si="190"/>
        <v>0</v>
      </c>
      <c r="AK732">
        <f t="shared" si="191"/>
        <v>0</v>
      </c>
      <c r="AL732">
        <f t="shared" si="192"/>
        <v>0</v>
      </c>
      <c r="AM732">
        <f t="shared" si="193"/>
        <v>0</v>
      </c>
      <c r="AN732">
        <f t="shared" si="194"/>
        <v>0</v>
      </c>
      <c r="AO732">
        <f t="shared" si="195"/>
        <v>0</v>
      </c>
    </row>
    <row r="733" spans="1:41" x14ac:dyDescent="0.2">
      <c r="A733" s="9"/>
      <c r="B733" t="str">
        <f>_xlfn.IFNA(VLOOKUP(A733,'Energy balance options'!A$7:C$3000,3,FALSE),"")</f>
        <v/>
      </c>
      <c r="P733">
        <f>SUMIFS('Energy balance options'!$F$7:$F$3000,'Energy balance options'!$B$7:$B$3000,HeatGen!P$2,'Energy balance options'!$A$7:$A$3000,HeatGen!$A733)</f>
        <v>0</v>
      </c>
      <c r="Q733">
        <f>SUMIFS('Energy balance options'!$F$7:$F$3000,'Energy balance options'!$B$7:$B$3000,HeatGen!Q$2,'Energy balance options'!$A$7:$A$3000,HeatGen!$A733)</f>
        <v>0</v>
      </c>
      <c r="R733">
        <f>SUMIFS('Energy balance options'!$F$7:$F$3000,'Energy balance options'!$B$7:$B$3000,HeatGen!R$2,'Energy balance options'!$A$7:$A$3000,HeatGen!$A733)</f>
        <v>0</v>
      </c>
      <c r="S733">
        <f>SUMIFS('Energy balance options'!$G$7:$G$3000,'Energy balance options'!$B$7:$B$3000,HeatGen!S$2,'Energy balance options'!$A$7:$A$3000,HeatGen!$A733)</f>
        <v>0</v>
      </c>
      <c r="T733">
        <f>SUMIFS('Energy balance options'!$G$7:$G$3000,'Energy balance options'!$B$7:$B$3000,HeatGen!T$2,'Energy balance options'!$A$7:$A$3000,HeatGen!$A733)</f>
        <v>0</v>
      </c>
      <c r="U733">
        <f>SUMIFS('Energy balance options'!$G$7:$G$3000,'Energy balance options'!$B$7:$B$3000,HeatGen!U$2,'Energy balance options'!$A$7:$A$3000,HeatGen!$A733)</f>
        <v>0</v>
      </c>
      <c r="V733">
        <f>SUMIFS('Energy balance options'!$G$7:$G$3000,'Energy balance options'!$B$7:$B$3000,HeatGen!V$2,'Energy balance options'!$A$7:$A$3000,HeatGen!$A733)</f>
        <v>0</v>
      </c>
      <c r="W733">
        <f>SUMIFS('Energy balance options'!$G$7:$G$3000,'Energy balance options'!$B$7:$B$3000,HeatGen!W$2,'Energy balance options'!$A$7:$A$3000,HeatGen!$A733)</f>
        <v>0</v>
      </c>
      <c r="X733">
        <f>SUMIFS('Energy balance options'!$G$7:$G$3000,'Energy balance options'!$B$7:$B$3000,HeatGen!X$2,'Energy balance options'!$A$7:$A$3000,HeatGen!$A733)</f>
        <v>0</v>
      </c>
      <c r="AG733">
        <f t="shared" si="187"/>
        <v>0</v>
      </c>
      <c r="AH733">
        <f t="shared" si="188"/>
        <v>0</v>
      </c>
      <c r="AI733">
        <f t="shared" si="189"/>
        <v>0</v>
      </c>
      <c r="AJ733">
        <f t="shared" si="190"/>
        <v>0</v>
      </c>
      <c r="AK733">
        <f t="shared" si="191"/>
        <v>0</v>
      </c>
      <c r="AL733">
        <f t="shared" si="192"/>
        <v>0</v>
      </c>
      <c r="AM733">
        <f t="shared" si="193"/>
        <v>0</v>
      </c>
      <c r="AN733">
        <f t="shared" si="194"/>
        <v>0</v>
      </c>
      <c r="AO733">
        <f t="shared" si="195"/>
        <v>0</v>
      </c>
    </row>
    <row r="734" spans="1:41" x14ac:dyDescent="0.2">
      <c r="A734" s="9"/>
      <c r="B734" t="str">
        <f>_xlfn.IFNA(VLOOKUP(A734,'Energy balance options'!A$7:C$3000,3,FALSE),"")</f>
        <v/>
      </c>
      <c r="P734">
        <f>SUMIFS('Energy balance options'!$F$7:$F$3000,'Energy balance options'!$B$7:$B$3000,HeatGen!P$2,'Energy balance options'!$A$7:$A$3000,HeatGen!$A734)</f>
        <v>0</v>
      </c>
      <c r="Q734">
        <f>SUMIFS('Energy balance options'!$F$7:$F$3000,'Energy balance options'!$B$7:$B$3000,HeatGen!Q$2,'Energy balance options'!$A$7:$A$3000,HeatGen!$A734)</f>
        <v>0</v>
      </c>
      <c r="R734">
        <f>SUMIFS('Energy balance options'!$F$7:$F$3000,'Energy balance options'!$B$7:$B$3000,HeatGen!R$2,'Energy balance options'!$A$7:$A$3000,HeatGen!$A734)</f>
        <v>0</v>
      </c>
      <c r="S734">
        <f>SUMIFS('Energy balance options'!$G$7:$G$3000,'Energy balance options'!$B$7:$B$3000,HeatGen!S$2,'Energy balance options'!$A$7:$A$3000,HeatGen!$A734)</f>
        <v>0</v>
      </c>
      <c r="T734">
        <f>SUMIFS('Energy balance options'!$G$7:$G$3000,'Energy balance options'!$B$7:$B$3000,HeatGen!T$2,'Energy balance options'!$A$7:$A$3000,HeatGen!$A734)</f>
        <v>0</v>
      </c>
      <c r="U734">
        <f>SUMIFS('Energy balance options'!$G$7:$G$3000,'Energy balance options'!$B$7:$B$3000,HeatGen!U$2,'Energy balance options'!$A$7:$A$3000,HeatGen!$A734)</f>
        <v>0</v>
      </c>
      <c r="V734">
        <f>SUMIFS('Energy balance options'!$G$7:$G$3000,'Energy balance options'!$B$7:$B$3000,HeatGen!V$2,'Energy balance options'!$A$7:$A$3000,HeatGen!$A734)</f>
        <v>0</v>
      </c>
      <c r="W734">
        <f>SUMIFS('Energy balance options'!$G$7:$G$3000,'Energy balance options'!$B$7:$B$3000,HeatGen!W$2,'Energy balance options'!$A$7:$A$3000,HeatGen!$A734)</f>
        <v>0</v>
      </c>
      <c r="X734">
        <f>SUMIFS('Energy balance options'!$G$7:$G$3000,'Energy balance options'!$B$7:$B$3000,HeatGen!X$2,'Energy balance options'!$A$7:$A$3000,HeatGen!$A734)</f>
        <v>0</v>
      </c>
      <c r="AG734">
        <f t="shared" si="187"/>
        <v>0</v>
      </c>
      <c r="AH734">
        <f t="shared" si="188"/>
        <v>0</v>
      </c>
      <c r="AI734">
        <f t="shared" si="189"/>
        <v>0</v>
      </c>
      <c r="AJ734">
        <f t="shared" si="190"/>
        <v>0</v>
      </c>
      <c r="AK734">
        <f t="shared" si="191"/>
        <v>0</v>
      </c>
      <c r="AL734">
        <f t="shared" si="192"/>
        <v>0</v>
      </c>
      <c r="AM734">
        <f t="shared" si="193"/>
        <v>0</v>
      </c>
      <c r="AN734">
        <f t="shared" si="194"/>
        <v>0</v>
      </c>
      <c r="AO734">
        <f t="shared" si="195"/>
        <v>0</v>
      </c>
    </row>
    <row r="735" spans="1:41" x14ac:dyDescent="0.2">
      <c r="A735" s="9"/>
      <c r="B735" t="str">
        <f>_xlfn.IFNA(VLOOKUP(A735,'Energy balance options'!A$7:C$3000,3,FALSE),"")</f>
        <v/>
      </c>
      <c r="P735">
        <f>SUMIFS('Energy balance options'!$F$7:$F$3000,'Energy balance options'!$B$7:$B$3000,HeatGen!P$2,'Energy balance options'!$A$7:$A$3000,HeatGen!$A735)</f>
        <v>0</v>
      </c>
      <c r="Q735">
        <f>SUMIFS('Energy balance options'!$F$7:$F$3000,'Energy balance options'!$B$7:$B$3000,HeatGen!Q$2,'Energy balance options'!$A$7:$A$3000,HeatGen!$A735)</f>
        <v>0</v>
      </c>
      <c r="R735">
        <f>SUMIFS('Energy balance options'!$F$7:$F$3000,'Energy balance options'!$B$7:$B$3000,HeatGen!R$2,'Energy balance options'!$A$7:$A$3000,HeatGen!$A735)</f>
        <v>0</v>
      </c>
      <c r="S735">
        <f>SUMIFS('Energy balance options'!$G$7:$G$3000,'Energy balance options'!$B$7:$B$3000,HeatGen!S$2,'Energy balance options'!$A$7:$A$3000,HeatGen!$A735)</f>
        <v>0</v>
      </c>
      <c r="T735">
        <f>SUMIFS('Energy balance options'!$G$7:$G$3000,'Energy balance options'!$B$7:$B$3000,HeatGen!T$2,'Energy balance options'!$A$7:$A$3000,HeatGen!$A735)</f>
        <v>0</v>
      </c>
      <c r="U735">
        <f>SUMIFS('Energy balance options'!$G$7:$G$3000,'Energy balance options'!$B$7:$B$3000,HeatGen!U$2,'Energy balance options'!$A$7:$A$3000,HeatGen!$A735)</f>
        <v>0</v>
      </c>
      <c r="V735">
        <f>SUMIFS('Energy balance options'!$G$7:$G$3000,'Energy balance options'!$B$7:$B$3000,HeatGen!V$2,'Energy balance options'!$A$7:$A$3000,HeatGen!$A735)</f>
        <v>0</v>
      </c>
      <c r="W735">
        <f>SUMIFS('Energy balance options'!$G$7:$G$3000,'Energy balance options'!$B$7:$B$3000,HeatGen!W$2,'Energy balance options'!$A$7:$A$3000,HeatGen!$A735)</f>
        <v>0</v>
      </c>
      <c r="X735">
        <f>SUMIFS('Energy balance options'!$G$7:$G$3000,'Energy balance options'!$B$7:$B$3000,HeatGen!X$2,'Energy balance options'!$A$7:$A$3000,HeatGen!$A735)</f>
        <v>0</v>
      </c>
      <c r="AG735">
        <f t="shared" si="187"/>
        <v>0</v>
      </c>
      <c r="AH735">
        <f t="shared" si="188"/>
        <v>0</v>
      </c>
      <c r="AI735">
        <f t="shared" si="189"/>
        <v>0</v>
      </c>
      <c r="AJ735">
        <f t="shared" si="190"/>
        <v>0</v>
      </c>
      <c r="AK735">
        <f t="shared" si="191"/>
        <v>0</v>
      </c>
      <c r="AL735">
        <f t="shared" si="192"/>
        <v>0</v>
      </c>
      <c r="AM735">
        <f t="shared" si="193"/>
        <v>0</v>
      </c>
      <c r="AN735">
        <f t="shared" si="194"/>
        <v>0</v>
      </c>
      <c r="AO735">
        <f t="shared" si="195"/>
        <v>0</v>
      </c>
    </row>
    <row r="736" spans="1:41" x14ac:dyDescent="0.2">
      <c r="A736" s="9"/>
      <c r="B736" t="str">
        <f>_xlfn.IFNA(VLOOKUP(A736,'Energy balance options'!A$7:C$3000,3,FALSE),"")</f>
        <v/>
      </c>
      <c r="P736">
        <f>SUMIFS('Energy balance options'!$F$7:$F$3000,'Energy balance options'!$B$7:$B$3000,HeatGen!P$2,'Energy balance options'!$A$7:$A$3000,HeatGen!$A736)</f>
        <v>0</v>
      </c>
      <c r="Q736">
        <f>SUMIFS('Energy balance options'!$F$7:$F$3000,'Energy balance options'!$B$7:$B$3000,HeatGen!Q$2,'Energy balance options'!$A$7:$A$3000,HeatGen!$A736)</f>
        <v>0</v>
      </c>
      <c r="R736">
        <f>SUMIFS('Energy balance options'!$F$7:$F$3000,'Energy balance options'!$B$7:$B$3000,HeatGen!R$2,'Energy balance options'!$A$7:$A$3000,HeatGen!$A736)</f>
        <v>0</v>
      </c>
      <c r="S736">
        <f>SUMIFS('Energy balance options'!$G$7:$G$3000,'Energy balance options'!$B$7:$B$3000,HeatGen!S$2,'Energy balance options'!$A$7:$A$3000,HeatGen!$A736)</f>
        <v>0</v>
      </c>
      <c r="T736">
        <f>SUMIFS('Energy balance options'!$G$7:$G$3000,'Energy balance options'!$B$7:$B$3000,HeatGen!T$2,'Energy balance options'!$A$7:$A$3000,HeatGen!$A736)</f>
        <v>0</v>
      </c>
      <c r="U736">
        <f>SUMIFS('Energy balance options'!$G$7:$G$3000,'Energy balance options'!$B$7:$B$3000,HeatGen!U$2,'Energy balance options'!$A$7:$A$3000,HeatGen!$A736)</f>
        <v>0</v>
      </c>
      <c r="V736">
        <f>SUMIFS('Energy balance options'!$G$7:$G$3000,'Energy balance options'!$B$7:$B$3000,HeatGen!V$2,'Energy balance options'!$A$7:$A$3000,HeatGen!$A736)</f>
        <v>0</v>
      </c>
      <c r="W736">
        <f>SUMIFS('Energy balance options'!$G$7:$G$3000,'Energy balance options'!$B$7:$B$3000,HeatGen!W$2,'Energy balance options'!$A$7:$A$3000,HeatGen!$A736)</f>
        <v>0</v>
      </c>
      <c r="X736">
        <f>SUMIFS('Energy balance options'!$G$7:$G$3000,'Energy balance options'!$B$7:$B$3000,HeatGen!X$2,'Energy balance options'!$A$7:$A$3000,HeatGen!$A736)</f>
        <v>0</v>
      </c>
      <c r="AG736">
        <f t="shared" si="187"/>
        <v>0</v>
      </c>
      <c r="AH736">
        <f t="shared" si="188"/>
        <v>0</v>
      </c>
      <c r="AI736">
        <f t="shared" si="189"/>
        <v>0</v>
      </c>
      <c r="AJ736">
        <f t="shared" si="190"/>
        <v>0</v>
      </c>
      <c r="AK736">
        <f t="shared" si="191"/>
        <v>0</v>
      </c>
      <c r="AL736">
        <f t="shared" si="192"/>
        <v>0</v>
      </c>
      <c r="AM736">
        <f t="shared" si="193"/>
        <v>0</v>
      </c>
      <c r="AN736">
        <f t="shared" si="194"/>
        <v>0</v>
      </c>
      <c r="AO736">
        <f t="shared" si="195"/>
        <v>0</v>
      </c>
    </row>
    <row r="737" spans="1:41" x14ac:dyDescent="0.2">
      <c r="A737" s="9"/>
      <c r="B737" t="str">
        <f>_xlfn.IFNA(VLOOKUP(A737,'Energy balance options'!A$7:C$3000,3,FALSE),"")</f>
        <v/>
      </c>
      <c r="P737">
        <f>SUMIFS('Energy balance options'!$F$7:$F$3000,'Energy balance options'!$B$7:$B$3000,HeatGen!P$2,'Energy balance options'!$A$7:$A$3000,HeatGen!$A737)</f>
        <v>0</v>
      </c>
      <c r="Q737">
        <f>SUMIFS('Energy balance options'!$F$7:$F$3000,'Energy balance options'!$B$7:$B$3000,HeatGen!Q$2,'Energy balance options'!$A$7:$A$3000,HeatGen!$A737)</f>
        <v>0</v>
      </c>
      <c r="R737">
        <f>SUMIFS('Energy balance options'!$F$7:$F$3000,'Energy balance options'!$B$7:$B$3000,HeatGen!R$2,'Energy balance options'!$A$7:$A$3000,HeatGen!$A737)</f>
        <v>0</v>
      </c>
      <c r="S737">
        <f>SUMIFS('Energy balance options'!$G$7:$G$3000,'Energy balance options'!$B$7:$B$3000,HeatGen!S$2,'Energy balance options'!$A$7:$A$3000,HeatGen!$A737)</f>
        <v>0</v>
      </c>
      <c r="T737">
        <f>SUMIFS('Energy balance options'!$G$7:$G$3000,'Energy balance options'!$B$7:$B$3000,HeatGen!T$2,'Energy balance options'!$A$7:$A$3000,HeatGen!$A737)</f>
        <v>0</v>
      </c>
      <c r="U737">
        <f>SUMIFS('Energy balance options'!$G$7:$G$3000,'Energy balance options'!$B$7:$B$3000,HeatGen!U$2,'Energy balance options'!$A$7:$A$3000,HeatGen!$A737)</f>
        <v>0</v>
      </c>
      <c r="V737">
        <f>SUMIFS('Energy balance options'!$G$7:$G$3000,'Energy balance options'!$B$7:$B$3000,HeatGen!V$2,'Energy balance options'!$A$7:$A$3000,HeatGen!$A737)</f>
        <v>0</v>
      </c>
      <c r="W737">
        <f>SUMIFS('Energy balance options'!$G$7:$G$3000,'Energy balance options'!$B$7:$B$3000,HeatGen!W$2,'Energy balance options'!$A$7:$A$3000,HeatGen!$A737)</f>
        <v>0</v>
      </c>
      <c r="X737">
        <f>SUMIFS('Energy balance options'!$G$7:$G$3000,'Energy balance options'!$B$7:$B$3000,HeatGen!X$2,'Energy balance options'!$A$7:$A$3000,HeatGen!$A737)</f>
        <v>0</v>
      </c>
      <c r="AG737">
        <f t="shared" si="187"/>
        <v>0</v>
      </c>
      <c r="AH737">
        <f t="shared" si="188"/>
        <v>0</v>
      </c>
      <c r="AI737">
        <f t="shared" si="189"/>
        <v>0</v>
      </c>
      <c r="AJ737">
        <f t="shared" si="190"/>
        <v>0</v>
      </c>
      <c r="AK737">
        <f t="shared" si="191"/>
        <v>0</v>
      </c>
      <c r="AL737">
        <f t="shared" si="192"/>
        <v>0</v>
      </c>
      <c r="AM737">
        <f t="shared" si="193"/>
        <v>0</v>
      </c>
      <c r="AN737">
        <f t="shared" si="194"/>
        <v>0</v>
      </c>
      <c r="AO737">
        <f t="shared" si="195"/>
        <v>0</v>
      </c>
    </row>
    <row r="738" spans="1:41" x14ac:dyDescent="0.2">
      <c r="A738" s="9"/>
      <c r="B738" t="str">
        <f>_xlfn.IFNA(VLOOKUP(A738,'Energy balance options'!A$7:C$3000,3,FALSE),"")</f>
        <v/>
      </c>
      <c r="P738">
        <f>SUMIFS('Energy balance options'!$F$7:$F$3000,'Energy balance options'!$B$7:$B$3000,HeatGen!P$2,'Energy balance options'!$A$7:$A$3000,HeatGen!$A738)</f>
        <v>0</v>
      </c>
      <c r="Q738">
        <f>SUMIFS('Energy balance options'!$F$7:$F$3000,'Energy balance options'!$B$7:$B$3000,HeatGen!Q$2,'Energy balance options'!$A$7:$A$3000,HeatGen!$A738)</f>
        <v>0</v>
      </c>
      <c r="R738">
        <f>SUMIFS('Energy balance options'!$F$7:$F$3000,'Energy balance options'!$B$7:$B$3000,HeatGen!R$2,'Energy balance options'!$A$7:$A$3000,HeatGen!$A738)</f>
        <v>0</v>
      </c>
      <c r="S738">
        <f>SUMIFS('Energy balance options'!$G$7:$G$3000,'Energy balance options'!$B$7:$B$3000,HeatGen!S$2,'Energy balance options'!$A$7:$A$3000,HeatGen!$A738)</f>
        <v>0</v>
      </c>
      <c r="T738">
        <f>SUMIFS('Energy balance options'!$G$7:$G$3000,'Energy balance options'!$B$7:$B$3000,HeatGen!T$2,'Energy balance options'!$A$7:$A$3000,HeatGen!$A738)</f>
        <v>0</v>
      </c>
      <c r="U738">
        <f>SUMIFS('Energy balance options'!$G$7:$G$3000,'Energy balance options'!$B$7:$B$3000,HeatGen!U$2,'Energy balance options'!$A$7:$A$3000,HeatGen!$A738)</f>
        <v>0</v>
      </c>
      <c r="V738">
        <f>SUMIFS('Energy balance options'!$G$7:$G$3000,'Energy balance options'!$B$7:$B$3000,HeatGen!V$2,'Energy balance options'!$A$7:$A$3000,HeatGen!$A738)</f>
        <v>0</v>
      </c>
      <c r="W738">
        <f>SUMIFS('Energy balance options'!$G$7:$G$3000,'Energy balance options'!$B$7:$B$3000,HeatGen!W$2,'Energy balance options'!$A$7:$A$3000,HeatGen!$A738)</f>
        <v>0</v>
      </c>
      <c r="X738">
        <f>SUMIFS('Energy balance options'!$G$7:$G$3000,'Energy balance options'!$B$7:$B$3000,HeatGen!X$2,'Energy balance options'!$A$7:$A$3000,HeatGen!$A738)</f>
        <v>0</v>
      </c>
      <c r="AG738">
        <f t="shared" si="187"/>
        <v>0</v>
      </c>
      <c r="AH738">
        <f t="shared" si="188"/>
        <v>0</v>
      </c>
      <c r="AI738">
        <f t="shared" si="189"/>
        <v>0</v>
      </c>
      <c r="AJ738">
        <f t="shared" si="190"/>
        <v>0</v>
      </c>
      <c r="AK738">
        <f t="shared" si="191"/>
        <v>0</v>
      </c>
      <c r="AL738">
        <f t="shared" si="192"/>
        <v>0</v>
      </c>
      <c r="AM738">
        <f t="shared" si="193"/>
        <v>0</v>
      </c>
      <c r="AN738">
        <f t="shared" si="194"/>
        <v>0</v>
      </c>
      <c r="AO738">
        <f t="shared" si="195"/>
        <v>0</v>
      </c>
    </row>
    <row r="739" spans="1:41" x14ac:dyDescent="0.2">
      <c r="A739" s="9"/>
      <c r="B739" t="str">
        <f>_xlfn.IFNA(VLOOKUP(A739,'Energy balance options'!A$7:C$3000,3,FALSE),"")</f>
        <v/>
      </c>
      <c r="P739">
        <f>SUMIFS('Energy balance options'!$F$7:$F$3000,'Energy balance options'!$B$7:$B$3000,HeatGen!P$2,'Energy balance options'!$A$7:$A$3000,HeatGen!$A739)</f>
        <v>0</v>
      </c>
      <c r="Q739">
        <f>SUMIFS('Energy balance options'!$F$7:$F$3000,'Energy balance options'!$B$7:$B$3000,HeatGen!Q$2,'Energy balance options'!$A$7:$A$3000,HeatGen!$A739)</f>
        <v>0</v>
      </c>
      <c r="R739">
        <f>SUMIFS('Energy balance options'!$F$7:$F$3000,'Energy balance options'!$B$7:$B$3000,HeatGen!R$2,'Energy balance options'!$A$7:$A$3000,HeatGen!$A739)</f>
        <v>0</v>
      </c>
      <c r="S739">
        <f>SUMIFS('Energy balance options'!$G$7:$G$3000,'Energy balance options'!$B$7:$B$3000,HeatGen!S$2,'Energy balance options'!$A$7:$A$3000,HeatGen!$A739)</f>
        <v>0</v>
      </c>
      <c r="T739">
        <f>SUMIFS('Energy balance options'!$G$7:$G$3000,'Energy balance options'!$B$7:$B$3000,HeatGen!T$2,'Energy balance options'!$A$7:$A$3000,HeatGen!$A739)</f>
        <v>0</v>
      </c>
      <c r="U739">
        <f>SUMIFS('Energy balance options'!$G$7:$G$3000,'Energy balance options'!$B$7:$B$3000,HeatGen!U$2,'Energy balance options'!$A$7:$A$3000,HeatGen!$A739)</f>
        <v>0</v>
      </c>
      <c r="V739">
        <f>SUMIFS('Energy balance options'!$G$7:$G$3000,'Energy balance options'!$B$7:$B$3000,HeatGen!V$2,'Energy balance options'!$A$7:$A$3000,HeatGen!$A739)</f>
        <v>0</v>
      </c>
      <c r="W739">
        <f>SUMIFS('Energy balance options'!$G$7:$G$3000,'Energy balance options'!$B$7:$B$3000,HeatGen!W$2,'Energy balance options'!$A$7:$A$3000,HeatGen!$A739)</f>
        <v>0</v>
      </c>
      <c r="X739">
        <f>SUMIFS('Energy balance options'!$G$7:$G$3000,'Energy balance options'!$B$7:$B$3000,HeatGen!X$2,'Energy balance options'!$A$7:$A$3000,HeatGen!$A739)</f>
        <v>0</v>
      </c>
      <c r="AG739">
        <f t="shared" si="187"/>
        <v>0</v>
      </c>
      <c r="AH739">
        <f t="shared" si="188"/>
        <v>0</v>
      </c>
      <c r="AI739">
        <f t="shared" si="189"/>
        <v>0</v>
      </c>
      <c r="AJ739">
        <f t="shared" si="190"/>
        <v>0</v>
      </c>
      <c r="AK739">
        <f t="shared" si="191"/>
        <v>0</v>
      </c>
      <c r="AL739">
        <f t="shared" si="192"/>
        <v>0</v>
      </c>
      <c r="AM739">
        <f t="shared" si="193"/>
        <v>0</v>
      </c>
      <c r="AN739">
        <f t="shared" si="194"/>
        <v>0</v>
      </c>
      <c r="AO739">
        <f t="shared" si="195"/>
        <v>0</v>
      </c>
    </row>
    <row r="740" spans="1:41" x14ac:dyDescent="0.2">
      <c r="A740" s="9"/>
      <c r="B740" t="str">
        <f>_xlfn.IFNA(VLOOKUP(A740,'Energy balance options'!A$7:C$3000,3,FALSE),"")</f>
        <v/>
      </c>
      <c r="P740">
        <f>SUMIFS('Energy balance options'!$F$7:$F$3000,'Energy balance options'!$B$7:$B$3000,HeatGen!P$2,'Energy balance options'!$A$7:$A$3000,HeatGen!$A740)</f>
        <v>0</v>
      </c>
      <c r="Q740">
        <f>SUMIFS('Energy balance options'!$F$7:$F$3000,'Energy balance options'!$B$7:$B$3000,HeatGen!Q$2,'Energy balance options'!$A$7:$A$3000,HeatGen!$A740)</f>
        <v>0</v>
      </c>
      <c r="R740">
        <f>SUMIFS('Energy balance options'!$F$7:$F$3000,'Energy balance options'!$B$7:$B$3000,HeatGen!R$2,'Energy balance options'!$A$7:$A$3000,HeatGen!$A740)</f>
        <v>0</v>
      </c>
      <c r="S740">
        <f>SUMIFS('Energy balance options'!$G$7:$G$3000,'Energy balance options'!$B$7:$B$3000,HeatGen!S$2,'Energy balance options'!$A$7:$A$3000,HeatGen!$A740)</f>
        <v>0</v>
      </c>
      <c r="T740">
        <f>SUMIFS('Energy balance options'!$G$7:$G$3000,'Energy balance options'!$B$7:$B$3000,HeatGen!T$2,'Energy balance options'!$A$7:$A$3000,HeatGen!$A740)</f>
        <v>0</v>
      </c>
      <c r="U740">
        <f>SUMIFS('Energy balance options'!$G$7:$G$3000,'Energy balance options'!$B$7:$B$3000,HeatGen!U$2,'Energy balance options'!$A$7:$A$3000,HeatGen!$A740)</f>
        <v>0</v>
      </c>
      <c r="V740">
        <f>SUMIFS('Energy balance options'!$G$7:$G$3000,'Energy balance options'!$B$7:$B$3000,HeatGen!V$2,'Energy balance options'!$A$7:$A$3000,HeatGen!$A740)</f>
        <v>0</v>
      </c>
      <c r="W740">
        <f>SUMIFS('Energy balance options'!$G$7:$G$3000,'Energy balance options'!$B$7:$B$3000,HeatGen!W$2,'Energy balance options'!$A$7:$A$3000,HeatGen!$A740)</f>
        <v>0</v>
      </c>
      <c r="X740">
        <f>SUMIFS('Energy balance options'!$G$7:$G$3000,'Energy balance options'!$B$7:$B$3000,HeatGen!X$2,'Energy balance options'!$A$7:$A$3000,HeatGen!$A740)</f>
        <v>0</v>
      </c>
      <c r="AG740">
        <f t="shared" si="187"/>
        <v>0</v>
      </c>
      <c r="AH740">
        <f t="shared" si="188"/>
        <v>0</v>
      </c>
      <c r="AI740">
        <f t="shared" si="189"/>
        <v>0</v>
      </c>
      <c r="AJ740">
        <f t="shared" si="190"/>
        <v>0</v>
      </c>
      <c r="AK740">
        <f t="shared" si="191"/>
        <v>0</v>
      </c>
      <c r="AL740">
        <f t="shared" si="192"/>
        <v>0</v>
      </c>
      <c r="AM740">
        <f t="shared" si="193"/>
        <v>0</v>
      </c>
      <c r="AN740">
        <f t="shared" si="194"/>
        <v>0</v>
      </c>
      <c r="AO740">
        <f t="shared" si="195"/>
        <v>0</v>
      </c>
    </row>
    <row r="741" spans="1:41" x14ac:dyDescent="0.2">
      <c r="A741" s="9"/>
      <c r="B741" t="str">
        <f>_xlfn.IFNA(VLOOKUP(A741,'Energy balance options'!A$7:C$3000,3,FALSE),"")</f>
        <v/>
      </c>
      <c r="P741">
        <f>SUMIFS('Energy balance options'!$F$7:$F$3000,'Energy balance options'!$B$7:$B$3000,HeatGen!P$2,'Energy balance options'!$A$7:$A$3000,HeatGen!$A741)</f>
        <v>0</v>
      </c>
      <c r="Q741">
        <f>SUMIFS('Energy balance options'!$F$7:$F$3000,'Energy balance options'!$B$7:$B$3000,HeatGen!Q$2,'Energy balance options'!$A$7:$A$3000,HeatGen!$A741)</f>
        <v>0</v>
      </c>
      <c r="R741">
        <f>SUMIFS('Energy balance options'!$F$7:$F$3000,'Energy balance options'!$B$7:$B$3000,HeatGen!R$2,'Energy balance options'!$A$7:$A$3000,HeatGen!$A741)</f>
        <v>0</v>
      </c>
      <c r="S741">
        <f>SUMIFS('Energy balance options'!$G$7:$G$3000,'Energy balance options'!$B$7:$B$3000,HeatGen!S$2,'Energy balance options'!$A$7:$A$3000,HeatGen!$A741)</f>
        <v>0</v>
      </c>
      <c r="T741">
        <f>SUMIFS('Energy balance options'!$G$7:$G$3000,'Energy balance options'!$B$7:$B$3000,HeatGen!T$2,'Energy balance options'!$A$7:$A$3000,HeatGen!$A741)</f>
        <v>0</v>
      </c>
      <c r="U741">
        <f>SUMIFS('Energy balance options'!$G$7:$G$3000,'Energy balance options'!$B$7:$B$3000,HeatGen!U$2,'Energy balance options'!$A$7:$A$3000,HeatGen!$A741)</f>
        <v>0</v>
      </c>
      <c r="V741">
        <f>SUMIFS('Energy balance options'!$G$7:$G$3000,'Energy balance options'!$B$7:$B$3000,HeatGen!V$2,'Energy balance options'!$A$7:$A$3000,HeatGen!$A741)</f>
        <v>0</v>
      </c>
      <c r="W741">
        <f>SUMIFS('Energy balance options'!$G$7:$G$3000,'Energy balance options'!$B$7:$B$3000,HeatGen!W$2,'Energy balance options'!$A$7:$A$3000,HeatGen!$A741)</f>
        <v>0</v>
      </c>
      <c r="X741">
        <f>SUMIFS('Energy balance options'!$G$7:$G$3000,'Energy balance options'!$B$7:$B$3000,HeatGen!X$2,'Energy balance options'!$A$7:$A$3000,HeatGen!$A741)</f>
        <v>0</v>
      </c>
      <c r="AG741">
        <f t="shared" si="187"/>
        <v>0</v>
      </c>
      <c r="AH741">
        <f t="shared" si="188"/>
        <v>0</v>
      </c>
      <c r="AI741">
        <f t="shared" si="189"/>
        <v>0</v>
      </c>
      <c r="AJ741">
        <f t="shared" si="190"/>
        <v>0</v>
      </c>
      <c r="AK741">
        <f t="shared" si="191"/>
        <v>0</v>
      </c>
      <c r="AL741">
        <f t="shared" si="192"/>
        <v>0</v>
      </c>
      <c r="AM741">
        <f t="shared" si="193"/>
        <v>0</v>
      </c>
      <c r="AN741">
        <f t="shared" si="194"/>
        <v>0</v>
      </c>
      <c r="AO741">
        <f t="shared" si="195"/>
        <v>0</v>
      </c>
    </row>
    <row r="742" spans="1:41" x14ac:dyDescent="0.2">
      <c r="A742" s="9"/>
      <c r="B742" t="str">
        <f>_xlfn.IFNA(VLOOKUP(A742,'Energy balance options'!A$7:C$3000,3,FALSE),"")</f>
        <v/>
      </c>
      <c r="P742">
        <f>SUMIFS('Energy balance options'!$F$7:$F$3000,'Energy balance options'!$B$7:$B$3000,HeatGen!P$2,'Energy balance options'!$A$7:$A$3000,HeatGen!$A742)</f>
        <v>0</v>
      </c>
      <c r="Q742">
        <f>SUMIFS('Energy balance options'!$F$7:$F$3000,'Energy balance options'!$B$7:$B$3000,HeatGen!Q$2,'Energy balance options'!$A$7:$A$3000,HeatGen!$A742)</f>
        <v>0</v>
      </c>
      <c r="R742">
        <f>SUMIFS('Energy balance options'!$F$7:$F$3000,'Energy balance options'!$B$7:$B$3000,HeatGen!R$2,'Energy balance options'!$A$7:$A$3000,HeatGen!$A742)</f>
        <v>0</v>
      </c>
      <c r="S742">
        <f>SUMIFS('Energy balance options'!$G$7:$G$3000,'Energy balance options'!$B$7:$B$3000,HeatGen!S$2,'Energy balance options'!$A$7:$A$3000,HeatGen!$A742)</f>
        <v>0</v>
      </c>
      <c r="T742">
        <f>SUMIFS('Energy balance options'!$G$7:$G$3000,'Energy balance options'!$B$7:$B$3000,HeatGen!T$2,'Energy balance options'!$A$7:$A$3000,HeatGen!$A742)</f>
        <v>0</v>
      </c>
      <c r="U742">
        <f>SUMIFS('Energy balance options'!$G$7:$G$3000,'Energy balance options'!$B$7:$B$3000,HeatGen!U$2,'Energy balance options'!$A$7:$A$3000,HeatGen!$A742)</f>
        <v>0</v>
      </c>
      <c r="V742">
        <f>SUMIFS('Energy balance options'!$G$7:$G$3000,'Energy balance options'!$B$7:$B$3000,HeatGen!V$2,'Energy balance options'!$A$7:$A$3000,HeatGen!$A742)</f>
        <v>0</v>
      </c>
      <c r="W742">
        <f>SUMIFS('Energy balance options'!$G$7:$G$3000,'Energy balance options'!$B$7:$B$3000,HeatGen!W$2,'Energy balance options'!$A$7:$A$3000,HeatGen!$A742)</f>
        <v>0</v>
      </c>
      <c r="X742">
        <f>SUMIFS('Energy balance options'!$G$7:$G$3000,'Energy balance options'!$B$7:$B$3000,HeatGen!X$2,'Energy balance options'!$A$7:$A$3000,HeatGen!$A742)</f>
        <v>0</v>
      </c>
      <c r="AG742">
        <f t="shared" si="187"/>
        <v>0</v>
      </c>
      <c r="AH742">
        <f t="shared" si="188"/>
        <v>0</v>
      </c>
      <c r="AI742">
        <f t="shared" si="189"/>
        <v>0</v>
      </c>
      <c r="AJ742">
        <f t="shared" si="190"/>
        <v>0</v>
      </c>
      <c r="AK742">
        <f t="shared" si="191"/>
        <v>0</v>
      </c>
      <c r="AL742">
        <f t="shared" si="192"/>
        <v>0</v>
      </c>
      <c r="AM742">
        <f t="shared" si="193"/>
        <v>0</v>
      </c>
      <c r="AN742">
        <f t="shared" si="194"/>
        <v>0</v>
      </c>
      <c r="AO742">
        <f t="shared" si="195"/>
        <v>0</v>
      </c>
    </row>
    <row r="743" spans="1:41" x14ac:dyDescent="0.2">
      <c r="A743" s="9"/>
      <c r="B743" t="str">
        <f>_xlfn.IFNA(VLOOKUP(A743,'Energy balance options'!A$7:C$3000,3,FALSE),"")</f>
        <v/>
      </c>
      <c r="P743">
        <f>SUMIFS('Energy balance options'!$F$7:$F$3000,'Energy balance options'!$B$7:$B$3000,HeatGen!P$2,'Energy balance options'!$A$7:$A$3000,HeatGen!$A743)</f>
        <v>0</v>
      </c>
      <c r="Q743">
        <f>SUMIFS('Energy balance options'!$F$7:$F$3000,'Energy balance options'!$B$7:$B$3000,HeatGen!Q$2,'Energy balance options'!$A$7:$A$3000,HeatGen!$A743)</f>
        <v>0</v>
      </c>
      <c r="R743">
        <f>SUMIFS('Energy balance options'!$F$7:$F$3000,'Energy balance options'!$B$7:$B$3000,HeatGen!R$2,'Energy balance options'!$A$7:$A$3000,HeatGen!$A743)</f>
        <v>0</v>
      </c>
      <c r="S743">
        <f>SUMIFS('Energy balance options'!$G$7:$G$3000,'Energy balance options'!$B$7:$B$3000,HeatGen!S$2,'Energy balance options'!$A$7:$A$3000,HeatGen!$A743)</f>
        <v>0</v>
      </c>
      <c r="T743">
        <f>SUMIFS('Energy balance options'!$G$7:$G$3000,'Energy balance options'!$B$7:$B$3000,HeatGen!T$2,'Energy balance options'!$A$7:$A$3000,HeatGen!$A743)</f>
        <v>0</v>
      </c>
      <c r="U743">
        <f>SUMIFS('Energy balance options'!$G$7:$G$3000,'Energy balance options'!$B$7:$B$3000,HeatGen!U$2,'Energy balance options'!$A$7:$A$3000,HeatGen!$A743)</f>
        <v>0</v>
      </c>
      <c r="V743">
        <f>SUMIFS('Energy balance options'!$G$7:$G$3000,'Energy balance options'!$B$7:$B$3000,HeatGen!V$2,'Energy balance options'!$A$7:$A$3000,HeatGen!$A743)</f>
        <v>0</v>
      </c>
      <c r="W743">
        <f>SUMIFS('Energy balance options'!$G$7:$G$3000,'Energy balance options'!$B$7:$B$3000,HeatGen!W$2,'Energy balance options'!$A$7:$A$3000,HeatGen!$A743)</f>
        <v>0</v>
      </c>
      <c r="X743">
        <f>SUMIFS('Energy balance options'!$G$7:$G$3000,'Energy balance options'!$B$7:$B$3000,HeatGen!X$2,'Energy balance options'!$A$7:$A$3000,HeatGen!$A743)</f>
        <v>0</v>
      </c>
      <c r="AG743">
        <f t="shared" si="187"/>
        <v>0</v>
      </c>
      <c r="AH743">
        <f t="shared" si="188"/>
        <v>0</v>
      </c>
      <c r="AI743">
        <f t="shared" si="189"/>
        <v>0</v>
      </c>
      <c r="AJ743">
        <f t="shared" si="190"/>
        <v>0</v>
      </c>
      <c r="AK743">
        <f t="shared" si="191"/>
        <v>0</v>
      </c>
      <c r="AL743">
        <f t="shared" si="192"/>
        <v>0</v>
      </c>
      <c r="AM743">
        <f t="shared" si="193"/>
        <v>0</v>
      </c>
      <c r="AN743">
        <f t="shared" si="194"/>
        <v>0</v>
      </c>
      <c r="AO743">
        <f t="shared" si="195"/>
        <v>0</v>
      </c>
    </row>
    <row r="744" spans="1:41" x14ac:dyDescent="0.2">
      <c r="A744" s="9"/>
      <c r="B744" t="str">
        <f>_xlfn.IFNA(VLOOKUP(A744,'Energy balance options'!A$7:C$3000,3,FALSE),"")</f>
        <v/>
      </c>
      <c r="P744">
        <f>SUMIFS('Energy balance options'!$F$7:$F$3000,'Energy balance options'!$B$7:$B$3000,HeatGen!P$2,'Energy balance options'!$A$7:$A$3000,HeatGen!$A744)</f>
        <v>0</v>
      </c>
      <c r="Q744">
        <f>SUMIFS('Energy balance options'!$F$7:$F$3000,'Energy balance options'!$B$7:$B$3000,HeatGen!Q$2,'Energy balance options'!$A$7:$A$3000,HeatGen!$A744)</f>
        <v>0</v>
      </c>
      <c r="R744">
        <f>SUMIFS('Energy balance options'!$F$7:$F$3000,'Energy balance options'!$B$7:$B$3000,HeatGen!R$2,'Energy balance options'!$A$7:$A$3000,HeatGen!$A744)</f>
        <v>0</v>
      </c>
      <c r="S744">
        <f>SUMIFS('Energy balance options'!$G$7:$G$3000,'Energy balance options'!$B$7:$B$3000,HeatGen!S$2,'Energy balance options'!$A$7:$A$3000,HeatGen!$A744)</f>
        <v>0</v>
      </c>
      <c r="T744">
        <f>SUMIFS('Energy balance options'!$G$7:$G$3000,'Energy balance options'!$B$7:$B$3000,HeatGen!T$2,'Energy balance options'!$A$7:$A$3000,HeatGen!$A744)</f>
        <v>0</v>
      </c>
      <c r="U744">
        <f>SUMIFS('Energy balance options'!$G$7:$G$3000,'Energy balance options'!$B$7:$B$3000,HeatGen!U$2,'Energy balance options'!$A$7:$A$3000,HeatGen!$A744)</f>
        <v>0</v>
      </c>
      <c r="V744">
        <f>SUMIFS('Energy balance options'!$G$7:$G$3000,'Energy balance options'!$B$7:$B$3000,HeatGen!V$2,'Energy balance options'!$A$7:$A$3000,HeatGen!$A744)</f>
        <v>0</v>
      </c>
      <c r="W744">
        <f>SUMIFS('Energy balance options'!$G$7:$G$3000,'Energy balance options'!$B$7:$B$3000,HeatGen!W$2,'Energy balance options'!$A$7:$A$3000,HeatGen!$A744)</f>
        <v>0</v>
      </c>
      <c r="X744">
        <f>SUMIFS('Energy balance options'!$G$7:$G$3000,'Energy balance options'!$B$7:$B$3000,HeatGen!X$2,'Energy balance options'!$A$7:$A$3000,HeatGen!$A744)</f>
        <v>0</v>
      </c>
      <c r="AG744">
        <f t="shared" si="187"/>
        <v>0</v>
      </c>
      <c r="AH744">
        <f t="shared" si="188"/>
        <v>0</v>
      </c>
      <c r="AI744">
        <f t="shared" si="189"/>
        <v>0</v>
      </c>
      <c r="AJ744">
        <f t="shared" si="190"/>
        <v>0</v>
      </c>
      <c r="AK744">
        <f t="shared" si="191"/>
        <v>0</v>
      </c>
      <c r="AL744">
        <f t="shared" si="192"/>
        <v>0</v>
      </c>
      <c r="AM744">
        <f t="shared" si="193"/>
        <v>0</v>
      </c>
      <c r="AN744">
        <f t="shared" si="194"/>
        <v>0</v>
      </c>
      <c r="AO744">
        <f t="shared" si="195"/>
        <v>0</v>
      </c>
    </row>
    <row r="745" spans="1:41" x14ac:dyDescent="0.2">
      <c r="A745" s="9"/>
      <c r="B745" t="str">
        <f>_xlfn.IFNA(VLOOKUP(A745,'Energy balance options'!A$7:C$3000,3,FALSE),"")</f>
        <v/>
      </c>
      <c r="P745">
        <f>SUMIFS('Energy balance options'!$F$7:$F$3000,'Energy balance options'!$B$7:$B$3000,HeatGen!P$2,'Energy balance options'!$A$7:$A$3000,HeatGen!$A745)</f>
        <v>0</v>
      </c>
      <c r="Q745">
        <f>SUMIFS('Energy balance options'!$F$7:$F$3000,'Energy balance options'!$B$7:$B$3000,HeatGen!Q$2,'Energy balance options'!$A$7:$A$3000,HeatGen!$A745)</f>
        <v>0</v>
      </c>
      <c r="R745">
        <f>SUMIFS('Energy balance options'!$F$7:$F$3000,'Energy balance options'!$B$7:$B$3000,HeatGen!R$2,'Energy balance options'!$A$7:$A$3000,HeatGen!$A745)</f>
        <v>0</v>
      </c>
      <c r="S745">
        <f>SUMIFS('Energy balance options'!$G$7:$G$3000,'Energy balance options'!$B$7:$B$3000,HeatGen!S$2,'Energy balance options'!$A$7:$A$3000,HeatGen!$A745)</f>
        <v>0</v>
      </c>
      <c r="T745">
        <f>SUMIFS('Energy balance options'!$G$7:$G$3000,'Energy balance options'!$B$7:$B$3000,HeatGen!T$2,'Energy balance options'!$A$7:$A$3000,HeatGen!$A745)</f>
        <v>0</v>
      </c>
      <c r="U745">
        <f>SUMIFS('Energy balance options'!$G$7:$G$3000,'Energy balance options'!$B$7:$B$3000,HeatGen!U$2,'Energy balance options'!$A$7:$A$3000,HeatGen!$A745)</f>
        <v>0</v>
      </c>
      <c r="V745">
        <f>SUMIFS('Energy balance options'!$G$7:$G$3000,'Energy balance options'!$B$7:$B$3000,HeatGen!V$2,'Energy balance options'!$A$7:$A$3000,HeatGen!$A745)</f>
        <v>0</v>
      </c>
      <c r="W745">
        <f>SUMIFS('Energy balance options'!$G$7:$G$3000,'Energy balance options'!$B$7:$B$3000,HeatGen!W$2,'Energy balance options'!$A$7:$A$3000,HeatGen!$A745)</f>
        <v>0</v>
      </c>
      <c r="X745">
        <f>SUMIFS('Energy balance options'!$G$7:$G$3000,'Energy balance options'!$B$7:$B$3000,HeatGen!X$2,'Energy balance options'!$A$7:$A$3000,HeatGen!$A745)</f>
        <v>0</v>
      </c>
      <c r="AG745">
        <f t="shared" si="187"/>
        <v>0</v>
      </c>
      <c r="AH745">
        <f t="shared" si="188"/>
        <v>0</v>
      </c>
      <c r="AI745">
        <f t="shared" si="189"/>
        <v>0</v>
      </c>
      <c r="AJ745">
        <f t="shared" si="190"/>
        <v>0</v>
      </c>
      <c r="AK745">
        <f t="shared" si="191"/>
        <v>0</v>
      </c>
      <c r="AL745">
        <f t="shared" si="192"/>
        <v>0</v>
      </c>
      <c r="AM745">
        <f t="shared" si="193"/>
        <v>0</v>
      </c>
      <c r="AN745">
        <f t="shared" si="194"/>
        <v>0</v>
      </c>
      <c r="AO745">
        <f t="shared" si="195"/>
        <v>0</v>
      </c>
    </row>
    <row r="746" spans="1:41" x14ac:dyDescent="0.2">
      <c r="A746" s="9"/>
      <c r="B746" t="str">
        <f>_xlfn.IFNA(VLOOKUP(A746,'Energy balance options'!A$7:C$3000,3,FALSE),"")</f>
        <v/>
      </c>
      <c r="P746">
        <f>SUMIFS('Energy balance options'!$F$7:$F$3000,'Energy balance options'!$B$7:$B$3000,HeatGen!P$2,'Energy balance options'!$A$7:$A$3000,HeatGen!$A746)</f>
        <v>0</v>
      </c>
      <c r="Q746">
        <f>SUMIFS('Energy balance options'!$F$7:$F$3000,'Energy balance options'!$B$7:$B$3000,HeatGen!Q$2,'Energy balance options'!$A$7:$A$3000,HeatGen!$A746)</f>
        <v>0</v>
      </c>
      <c r="R746">
        <f>SUMIFS('Energy balance options'!$F$7:$F$3000,'Energy balance options'!$B$7:$B$3000,HeatGen!R$2,'Energy balance options'!$A$7:$A$3000,HeatGen!$A746)</f>
        <v>0</v>
      </c>
      <c r="S746">
        <f>SUMIFS('Energy balance options'!$G$7:$G$3000,'Energy balance options'!$B$7:$B$3000,HeatGen!S$2,'Energy balance options'!$A$7:$A$3000,HeatGen!$A746)</f>
        <v>0</v>
      </c>
      <c r="T746">
        <f>SUMIFS('Energy balance options'!$G$7:$G$3000,'Energy balance options'!$B$7:$B$3000,HeatGen!T$2,'Energy balance options'!$A$7:$A$3000,HeatGen!$A746)</f>
        <v>0</v>
      </c>
      <c r="U746">
        <f>SUMIFS('Energy balance options'!$G$7:$G$3000,'Energy balance options'!$B$7:$B$3000,HeatGen!U$2,'Energy balance options'!$A$7:$A$3000,HeatGen!$A746)</f>
        <v>0</v>
      </c>
      <c r="V746">
        <f>SUMIFS('Energy balance options'!$G$7:$G$3000,'Energy balance options'!$B$7:$B$3000,HeatGen!V$2,'Energy balance options'!$A$7:$A$3000,HeatGen!$A746)</f>
        <v>0</v>
      </c>
      <c r="W746">
        <f>SUMIFS('Energy balance options'!$G$7:$G$3000,'Energy balance options'!$B$7:$B$3000,HeatGen!W$2,'Energy balance options'!$A$7:$A$3000,HeatGen!$A746)</f>
        <v>0</v>
      </c>
      <c r="X746">
        <f>SUMIFS('Energy balance options'!$G$7:$G$3000,'Energy balance options'!$B$7:$B$3000,HeatGen!X$2,'Energy balance options'!$A$7:$A$3000,HeatGen!$A746)</f>
        <v>0</v>
      </c>
      <c r="AG746">
        <f t="shared" si="187"/>
        <v>0</v>
      </c>
      <c r="AH746">
        <f t="shared" si="188"/>
        <v>0</v>
      </c>
      <c r="AI746">
        <f t="shared" si="189"/>
        <v>0</v>
      </c>
      <c r="AJ746">
        <f t="shared" si="190"/>
        <v>0</v>
      </c>
      <c r="AK746">
        <f t="shared" si="191"/>
        <v>0</v>
      </c>
      <c r="AL746">
        <f t="shared" si="192"/>
        <v>0</v>
      </c>
      <c r="AM746">
        <f t="shared" si="193"/>
        <v>0</v>
      </c>
      <c r="AN746">
        <f t="shared" si="194"/>
        <v>0</v>
      </c>
      <c r="AO746">
        <f t="shared" si="195"/>
        <v>0</v>
      </c>
    </row>
    <row r="747" spans="1:41" x14ac:dyDescent="0.2">
      <c r="A747" s="9"/>
      <c r="B747" t="str">
        <f>_xlfn.IFNA(VLOOKUP(A747,'Energy balance options'!A$7:C$3000,3,FALSE),"")</f>
        <v/>
      </c>
      <c r="P747">
        <f>SUMIFS('Energy balance options'!$F$7:$F$3000,'Energy balance options'!$B$7:$B$3000,HeatGen!P$2,'Energy balance options'!$A$7:$A$3000,HeatGen!$A747)</f>
        <v>0</v>
      </c>
      <c r="Q747">
        <f>SUMIFS('Energy balance options'!$F$7:$F$3000,'Energy balance options'!$B$7:$B$3000,HeatGen!Q$2,'Energy balance options'!$A$7:$A$3000,HeatGen!$A747)</f>
        <v>0</v>
      </c>
      <c r="R747">
        <f>SUMIFS('Energy balance options'!$F$7:$F$3000,'Energy balance options'!$B$7:$B$3000,HeatGen!R$2,'Energy balance options'!$A$7:$A$3000,HeatGen!$A747)</f>
        <v>0</v>
      </c>
      <c r="S747">
        <f>SUMIFS('Energy balance options'!$G$7:$G$3000,'Energy balance options'!$B$7:$B$3000,HeatGen!S$2,'Energy balance options'!$A$7:$A$3000,HeatGen!$A747)</f>
        <v>0</v>
      </c>
      <c r="T747">
        <f>SUMIFS('Energy balance options'!$G$7:$G$3000,'Energy balance options'!$B$7:$B$3000,HeatGen!T$2,'Energy balance options'!$A$7:$A$3000,HeatGen!$A747)</f>
        <v>0</v>
      </c>
      <c r="U747">
        <f>SUMIFS('Energy balance options'!$G$7:$G$3000,'Energy balance options'!$B$7:$B$3000,HeatGen!U$2,'Energy balance options'!$A$7:$A$3000,HeatGen!$A747)</f>
        <v>0</v>
      </c>
      <c r="V747">
        <f>SUMIFS('Energy balance options'!$G$7:$G$3000,'Energy balance options'!$B$7:$B$3000,HeatGen!V$2,'Energy balance options'!$A$7:$A$3000,HeatGen!$A747)</f>
        <v>0</v>
      </c>
      <c r="W747">
        <f>SUMIFS('Energy balance options'!$G$7:$G$3000,'Energy balance options'!$B$7:$B$3000,HeatGen!W$2,'Energy balance options'!$A$7:$A$3000,HeatGen!$A747)</f>
        <v>0</v>
      </c>
      <c r="X747">
        <f>SUMIFS('Energy balance options'!$G$7:$G$3000,'Energy balance options'!$B$7:$B$3000,HeatGen!X$2,'Energy balance options'!$A$7:$A$3000,HeatGen!$A747)</f>
        <v>0</v>
      </c>
      <c r="AG747">
        <f t="shared" si="187"/>
        <v>0</v>
      </c>
      <c r="AH747">
        <f t="shared" si="188"/>
        <v>0</v>
      </c>
      <c r="AI747">
        <f t="shared" si="189"/>
        <v>0</v>
      </c>
      <c r="AJ747">
        <f t="shared" si="190"/>
        <v>0</v>
      </c>
      <c r="AK747">
        <f t="shared" si="191"/>
        <v>0</v>
      </c>
      <c r="AL747">
        <f t="shared" si="192"/>
        <v>0</v>
      </c>
      <c r="AM747">
        <f t="shared" si="193"/>
        <v>0</v>
      </c>
      <c r="AN747">
        <f t="shared" si="194"/>
        <v>0</v>
      </c>
      <c r="AO747">
        <f t="shared" si="195"/>
        <v>0</v>
      </c>
    </row>
    <row r="748" spans="1:41" x14ac:dyDescent="0.2">
      <c r="A748" s="9"/>
      <c r="B748" t="str">
        <f>_xlfn.IFNA(VLOOKUP(A748,'Energy balance options'!A$7:C$3000,3,FALSE),"")</f>
        <v/>
      </c>
      <c r="P748">
        <f>SUMIFS('Energy balance options'!$F$7:$F$3000,'Energy balance options'!$B$7:$B$3000,HeatGen!P$2,'Energy balance options'!$A$7:$A$3000,HeatGen!$A748)</f>
        <v>0</v>
      </c>
      <c r="Q748">
        <f>SUMIFS('Energy balance options'!$F$7:$F$3000,'Energy balance options'!$B$7:$B$3000,HeatGen!Q$2,'Energy balance options'!$A$7:$A$3000,HeatGen!$A748)</f>
        <v>0</v>
      </c>
      <c r="R748">
        <f>SUMIFS('Energy balance options'!$F$7:$F$3000,'Energy balance options'!$B$7:$B$3000,HeatGen!R$2,'Energy balance options'!$A$7:$A$3000,HeatGen!$A748)</f>
        <v>0</v>
      </c>
      <c r="S748">
        <f>SUMIFS('Energy balance options'!$G$7:$G$3000,'Energy balance options'!$B$7:$B$3000,HeatGen!S$2,'Energy balance options'!$A$7:$A$3000,HeatGen!$A748)</f>
        <v>0</v>
      </c>
      <c r="T748">
        <f>SUMIFS('Energy balance options'!$G$7:$G$3000,'Energy balance options'!$B$7:$B$3000,HeatGen!T$2,'Energy balance options'!$A$7:$A$3000,HeatGen!$A748)</f>
        <v>0</v>
      </c>
      <c r="U748">
        <f>SUMIFS('Energy balance options'!$G$7:$G$3000,'Energy balance options'!$B$7:$B$3000,HeatGen!U$2,'Energy balance options'!$A$7:$A$3000,HeatGen!$A748)</f>
        <v>0</v>
      </c>
      <c r="V748">
        <f>SUMIFS('Energy balance options'!$G$7:$G$3000,'Energy balance options'!$B$7:$B$3000,HeatGen!V$2,'Energy balance options'!$A$7:$A$3000,HeatGen!$A748)</f>
        <v>0</v>
      </c>
      <c r="W748">
        <f>SUMIFS('Energy balance options'!$G$7:$G$3000,'Energy balance options'!$B$7:$B$3000,HeatGen!W$2,'Energy balance options'!$A$7:$A$3000,HeatGen!$A748)</f>
        <v>0</v>
      </c>
      <c r="X748">
        <f>SUMIFS('Energy balance options'!$G$7:$G$3000,'Energy balance options'!$B$7:$B$3000,HeatGen!X$2,'Energy balance options'!$A$7:$A$3000,HeatGen!$A748)</f>
        <v>0</v>
      </c>
      <c r="AG748">
        <f t="shared" si="187"/>
        <v>0</v>
      </c>
      <c r="AH748">
        <f t="shared" si="188"/>
        <v>0</v>
      </c>
      <c r="AI748">
        <f t="shared" si="189"/>
        <v>0</v>
      </c>
      <c r="AJ748">
        <f t="shared" si="190"/>
        <v>0</v>
      </c>
      <c r="AK748">
        <f t="shared" si="191"/>
        <v>0</v>
      </c>
      <c r="AL748">
        <f t="shared" si="192"/>
        <v>0</v>
      </c>
      <c r="AM748">
        <f t="shared" si="193"/>
        <v>0</v>
      </c>
      <c r="AN748">
        <f t="shared" si="194"/>
        <v>0</v>
      </c>
      <c r="AO748">
        <f t="shared" si="195"/>
        <v>0</v>
      </c>
    </row>
    <row r="749" spans="1:41" x14ac:dyDescent="0.2">
      <c r="A749" s="9"/>
      <c r="B749" t="str">
        <f>_xlfn.IFNA(VLOOKUP(A749,'Energy balance options'!A$7:C$3000,3,FALSE),"")</f>
        <v/>
      </c>
      <c r="P749">
        <f>SUMIFS('Energy balance options'!$F$7:$F$3000,'Energy balance options'!$B$7:$B$3000,HeatGen!P$2,'Energy balance options'!$A$7:$A$3000,HeatGen!$A749)</f>
        <v>0</v>
      </c>
      <c r="Q749">
        <f>SUMIFS('Energy balance options'!$F$7:$F$3000,'Energy balance options'!$B$7:$B$3000,HeatGen!Q$2,'Energy balance options'!$A$7:$A$3000,HeatGen!$A749)</f>
        <v>0</v>
      </c>
      <c r="R749">
        <f>SUMIFS('Energy balance options'!$F$7:$F$3000,'Energy balance options'!$B$7:$B$3000,HeatGen!R$2,'Energy balance options'!$A$7:$A$3000,HeatGen!$A749)</f>
        <v>0</v>
      </c>
      <c r="S749">
        <f>SUMIFS('Energy balance options'!$G$7:$G$3000,'Energy balance options'!$B$7:$B$3000,HeatGen!S$2,'Energy balance options'!$A$7:$A$3000,HeatGen!$A749)</f>
        <v>0</v>
      </c>
      <c r="T749">
        <f>SUMIFS('Energy balance options'!$G$7:$G$3000,'Energy balance options'!$B$7:$B$3000,HeatGen!T$2,'Energy balance options'!$A$7:$A$3000,HeatGen!$A749)</f>
        <v>0</v>
      </c>
      <c r="U749">
        <f>SUMIFS('Energy balance options'!$G$7:$G$3000,'Energy balance options'!$B$7:$B$3000,HeatGen!U$2,'Energy balance options'!$A$7:$A$3000,HeatGen!$A749)</f>
        <v>0</v>
      </c>
      <c r="V749">
        <f>SUMIFS('Energy balance options'!$G$7:$G$3000,'Energy balance options'!$B$7:$B$3000,HeatGen!V$2,'Energy balance options'!$A$7:$A$3000,HeatGen!$A749)</f>
        <v>0</v>
      </c>
      <c r="W749">
        <f>SUMIFS('Energy balance options'!$G$7:$G$3000,'Energy balance options'!$B$7:$B$3000,HeatGen!W$2,'Energy balance options'!$A$7:$A$3000,HeatGen!$A749)</f>
        <v>0</v>
      </c>
      <c r="X749">
        <f>SUMIFS('Energy balance options'!$G$7:$G$3000,'Energy balance options'!$B$7:$B$3000,HeatGen!X$2,'Energy balance options'!$A$7:$A$3000,HeatGen!$A749)</f>
        <v>0</v>
      </c>
      <c r="AG749">
        <f t="shared" si="187"/>
        <v>0</v>
      </c>
      <c r="AH749">
        <f t="shared" si="188"/>
        <v>0</v>
      </c>
      <c r="AI749">
        <f t="shared" si="189"/>
        <v>0</v>
      </c>
      <c r="AJ749">
        <f t="shared" si="190"/>
        <v>0</v>
      </c>
      <c r="AK749">
        <f t="shared" si="191"/>
        <v>0</v>
      </c>
      <c r="AL749">
        <f t="shared" si="192"/>
        <v>0</v>
      </c>
      <c r="AM749">
        <f t="shared" si="193"/>
        <v>0</v>
      </c>
      <c r="AN749">
        <f t="shared" si="194"/>
        <v>0</v>
      </c>
      <c r="AO749">
        <f t="shared" si="195"/>
        <v>0</v>
      </c>
    </row>
    <row r="750" spans="1:41" x14ac:dyDescent="0.2">
      <c r="A750" s="9"/>
      <c r="B750" t="str">
        <f>_xlfn.IFNA(VLOOKUP(A750,'Energy balance options'!A$7:C$3000,3,FALSE),"")</f>
        <v/>
      </c>
      <c r="P750">
        <f>SUMIFS('Energy balance options'!$F$7:$F$3000,'Energy balance options'!$B$7:$B$3000,HeatGen!P$2,'Energy balance options'!$A$7:$A$3000,HeatGen!$A750)</f>
        <v>0</v>
      </c>
      <c r="Q750">
        <f>SUMIFS('Energy balance options'!$F$7:$F$3000,'Energy balance options'!$B$7:$B$3000,HeatGen!Q$2,'Energy balance options'!$A$7:$A$3000,HeatGen!$A750)</f>
        <v>0</v>
      </c>
      <c r="R750">
        <f>SUMIFS('Energy balance options'!$F$7:$F$3000,'Energy balance options'!$B$7:$B$3000,HeatGen!R$2,'Energy balance options'!$A$7:$A$3000,HeatGen!$A750)</f>
        <v>0</v>
      </c>
      <c r="S750">
        <f>SUMIFS('Energy balance options'!$G$7:$G$3000,'Energy balance options'!$B$7:$B$3000,HeatGen!S$2,'Energy balance options'!$A$7:$A$3000,HeatGen!$A750)</f>
        <v>0</v>
      </c>
      <c r="T750">
        <f>SUMIFS('Energy balance options'!$G$7:$G$3000,'Energy balance options'!$B$7:$B$3000,HeatGen!T$2,'Energy balance options'!$A$7:$A$3000,HeatGen!$A750)</f>
        <v>0</v>
      </c>
      <c r="U750">
        <f>SUMIFS('Energy balance options'!$G$7:$G$3000,'Energy balance options'!$B$7:$B$3000,HeatGen!U$2,'Energy balance options'!$A$7:$A$3000,HeatGen!$A750)</f>
        <v>0</v>
      </c>
      <c r="V750">
        <f>SUMIFS('Energy balance options'!$G$7:$G$3000,'Energy balance options'!$B$7:$B$3000,HeatGen!V$2,'Energy balance options'!$A$7:$A$3000,HeatGen!$A750)</f>
        <v>0</v>
      </c>
      <c r="W750">
        <f>SUMIFS('Energy balance options'!$G$7:$G$3000,'Energy balance options'!$B$7:$B$3000,HeatGen!W$2,'Energy balance options'!$A$7:$A$3000,HeatGen!$A750)</f>
        <v>0</v>
      </c>
      <c r="X750">
        <f>SUMIFS('Energy balance options'!$G$7:$G$3000,'Energy balance options'!$B$7:$B$3000,HeatGen!X$2,'Energy balance options'!$A$7:$A$3000,HeatGen!$A750)</f>
        <v>0</v>
      </c>
      <c r="AG750">
        <f t="shared" si="187"/>
        <v>0</v>
      </c>
      <c r="AH750">
        <f t="shared" si="188"/>
        <v>0</v>
      </c>
      <c r="AI750">
        <f t="shared" si="189"/>
        <v>0</v>
      </c>
      <c r="AJ750">
        <f t="shared" si="190"/>
        <v>0</v>
      </c>
      <c r="AK750">
        <f t="shared" si="191"/>
        <v>0</v>
      </c>
      <c r="AL750">
        <f t="shared" si="192"/>
        <v>0</v>
      </c>
      <c r="AM750">
        <f t="shared" si="193"/>
        <v>0</v>
      </c>
      <c r="AN750">
        <f t="shared" si="194"/>
        <v>0</v>
      </c>
      <c r="AO750">
        <f t="shared" si="195"/>
        <v>0</v>
      </c>
    </row>
    <row r="751" spans="1:41" x14ac:dyDescent="0.2">
      <c r="A751" s="9"/>
      <c r="B751" t="str">
        <f>_xlfn.IFNA(VLOOKUP(A751,'Energy balance options'!A$7:C$3000,3,FALSE),"")</f>
        <v/>
      </c>
      <c r="P751">
        <f>SUMIFS('Energy balance options'!$F$7:$F$3000,'Energy balance options'!$B$7:$B$3000,HeatGen!P$2,'Energy balance options'!$A$7:$A$3000,HeatGen!$A751)</f>
        <v>0</v>
      </c>
      <c r="Q751">
        <f>SUMIFS('Energy balance options'!$F$7:$F$3000,'Energy balance options'!$B$7:$B$3000,HeatGen!Q$2,'Energy balance options'!$A$7:$A$3000,HeatGen!$A751)</f>
        <v>0</v>
      </c>
      <c r="R751">
        <f>SUMIFS('Energy balance options'!$F$7:$F$3000,'Energy balance options'!$B$7:$B$3000,HeatGen!R$2,'Energy balance options'!$A$7:$A$3000,HeatGen!$A751)</f>
        <v>0</v>
      </c>
      <c r="S751">
        <f>SUMIFS('Energy balance options'!$G$7:$G$3000,'Energy balance options'!$B$7:$B$3000,HeatGen!S$2,'Energy balance options'!$A$7:$A$3000,HeatGen!$A751)</f>
        <v>0</v>
      </c>
      <c r="T751">
        <f>SUMIFS('Energy balance options'!$G$7:$G$3000,'Energy balance options'!$B$7:$B$3000,HeatGen!T$2,'Energy balance options'!$A$7:$A$3000,HeatGen!$A751)</f>
        <v>0</v>
      </c>
      <c r="U751">
        <f>SUMIFS('Energy balance options'!$G$7:$G$3000,'Energy balance options'!$B$7:$B$3000,HeatGen!U$2,'Energy balance options'!$A$7:$A$3000,HeatGen!$A751)</f>
        <v>0</v>
      </c>
      <c r="V751">
        <f>SUMIFS('Energy balance options'!$G$7:$G$3000,'Energy balance options'!$B$7:$B$3000,HeatGen!V$2,'Energy balance options'!$A$7:$A$3000,HeatGen!$A751)</f>
        <v>0</v>
      </c>
      <c r="W751">
        <f>SUMIFS('Energy balance options'!$G$7:$G$3000,'Energy balance options'!$B$7:$B$3000,HeatGen!W$2,'Energy balance options'!$A$7:$A$3000,HeatGen!$A751)</f>
        <v>0</v>
      </c>
      <c r="X751">
        <f>SUMIFS('Energy balance options'!$G$7:$G$3000,'Energy balance options'!$B$7:$B$3000,HeatGen!X$2,'Energy balance options'!$A$7:$A$3000,HeatGen!$A751)</f>
        <v>0</v>
      </c>
      <c r="AG751">
        <f t="shared" si="187"/>
        <v>0</v>
      </c>
      <c r="AH751">
        <f t="shared" si="188"/>
        <v>0</v>
      </c>
      <c r="AI751">
        <f t="shared" si="189"/>
        <v>0</v>
      </c>
      <c r="AJ751">
        <f t="shared" si="190"/>
        <v>0</v>
      </c>
      <c r="AK751">
        <f t="shared" si="191"/>
        <v>0</v>
      </c>
      <c r="AL751">
        <f t="shared" si="192"/>
        <v>0</v>
      </c>
      <c r="AM751">
        <f t="shared" si="193"/>
        <v>0</v>
      </c>
      <c r="AN751">
        <f t="shared" si="194"/>
        <v>0</v>
      </c>
      <c r="AO751">
        <f t="shared" si="195"/>
        <v>0</v>
      </c>
    </row>
    <row r="752" spans="1:41" x14ac:dyDescent="0.2">
      <c r="A752" s="9"/>
      <c r="B752" t="str">
        <f>_xlfn.IFNA(VLOOKUP(A752,'Energy balance options'!A$7:C$3000,3,FALSE),"")</f>
        <v/>
      </c>
      <c r="P752">
        <f>SUMIFS('Energy balance options'!$F$7:$F$3000,'Energy balance options'!$B$7:$B$3000,HeatGen!P$2,'Energy balance options'!$A$7:$A$3000,HeatGen!$A752)</f>
        <v>0</v>
      </c>
      <c r="Q752">
        <f>SUMIFS('Energy balance options'!$F$7:$F$3000,'Energy balance options'!$B$7:$B$3000,HeatGen!Q$2,'Energy balance options'!$A$7:$A$3000,HeatGen!$A752)</f>
        <v>0</v>
      </c>
      <c r="R752">
        <f>SUMIFS('Energy balance options'!$F$7:$F$3000,'Energy balance options'!$B$7:$B$3000,HeatGen!R$2,'Energy balance options'!$A$7:$A$3000,HeatGen!$A752)</f>
        <v>0</v>
      </c>
      <c r="S752">
        <f>SUMIFS('Energy balance options'!$G$7:$G$3000,'Energy balance options'!$B$7:$B$3000,HeatGen!S$2,'Energy balance options'!$A$7:$A$3000,HeatGen!$A752)</f>
        <v>0</v>
      </c>
      <c r="T752">
        <f>SUMIFS('Energy balance options'!$G$7:$G$3000,'Energy balance options'!$B$7:$B$3000,HeatGen!T$2,'Energy balance options'!$A$7:$A$3000,HeatGen!$A752)</f>
        <v>0</v>
      </c>
      <c r="U752">
        <f>SUMIFS('Energy balance options'!$G$7:$G$3000,'Energy balance options'!$B$7:$B$3000,HeatGen!U$2,'Energy balance options'!$A$7:$A$3000,HeatGen!$A752)</f>
        <v>0</v>
      </c>
      <c r="V752">
        <f>SUMIFS('Energy balance options'!$G$7:$G$3000,'Energy balance options'!$B$7:$B$3000,HeatGen!V$2,'Energy balance options'!$A$7:$A$3000,HeatGen!$A752)</f>
        <v>0</v>
      </c>
      <c r="W752">
        <f>SUMIFS('Energy balance options'!$G$7:$G$3000,'Energy balance options'!$B$7:$B$3000,HeatGen!W$2,'Energy balance options'!$A$7:$A$3000,HeatGen!$A752)</f>
        <v>0</v>
      </c>
      <c r="X752">
        <f>SUMIFS('Energy balance options'!$G$7:$G$3000,'Energy balance options'!$B$7:$B$3000,HeatGen!X$2,'Energy balance options'!$A$7:$A$3000,HeatGen!$A752)</f>
        <v>0</v>
      </c>
      <c r="AG752">
        <f t="shared" si="187"/>
        <v>0</v>
      </c>
      <c r="AH752">
        <f t="shared" si="188"/>
        <v>0</v>
      </c>
      <c r="AI752">
        <f t="shared" si="189"/>
        <v>0</v>
      </c>
      <c r="AJ752">
        <f t="shared" si="190"/>
        <v>0</v>
      </c>
      <c r="AK752">
        <f t="shared" si="191"/>
        <v>0</v>
      </c>
      <c r="AL752">
        <f t="shared" si="192"/>
        <v>0</v>
      </c>
      <c r="AM752">
        <f t="shared" si="193"/>
        <v>0</v>
      </c>
      <c r="AN752">
        <f t="shared" si="194"/>
        <v>0</v>
      </c>
      <c r="AO752">
        <f t="shared" si="195"/>
        <v>0</v>
      </c>
    </row>
    <row r="753" spans="1:41" x14ac:dyDescent="0.2">
      <c r="A753" s="9"/>
      <c r="B753" t="str">
        <f>_xlfn.IFNA(VLOOKUP(A753,'Energy balance options'!A$7:C$3000,3,FALSE),"")</f>
        <v/>
      </c>
      <c r="P753">
        <f>SUMIFS('Energy balance options'!$F$7:$F$3000,'Energy balance options'!$B$7:$B$3000,HeatGen!P$2,'Energy balance options'!$A$7:$A$3000,HeatGen!$A753)</f>
        <v>0</v>
      </c>
      <c r="Q753">
        <f>SUMIFS('Energy balance options'!$F$7:$F$3000,'Energy balance options'!$B$7:$B$3000,HeatGen!Q$2,'Energy balance options'!$A$7:$A$3000,HeatGen!$A753)</f>
        <v>0</v>
      </c>
      <c r="R753">
        <f>SUMIFS('Energy balance options'!$F$7:$F$3000,'Energy balance options'!$B$7:$B$3000,HeatGen!R$2,'Energy balance options'!$A$7:$A$3000,HeatGen!$A753)</f>
        <v>0</v>
      </c>
      <c r="S753">
        <f>SUMIFS('Energy balance options'!$G$7:$G$3000,'Energy balance options'!$B$7:$B$3000,HeatGen!S$2,'Energy balance options'!$A$7:$A$3000,HeatGen!$A753)</f>
        <v>0</v>
      </c>
      <c r="T753">
        <f>SUMIFS('Energy balance options'!$G$7:$G$3000,'Energy balance options'!$B$7:$B$3000,HeatGen!T$2,'Energy balance options'!$A$7:$A$3000,HeatGen!$A753)</f>
        <v>0</v>
      </c>
      <c r="U753">
        <f>SUMIFS('Energy balance options'!$G$7:$G$3000,'Energy balance options'!$B$7:$B$3000,HeatGen!U$2,'Energy balance options'!$A$7:$A$3000,HeatGen!$A753)</f>
        <v>0</v>
      </c>
      <c r="V753">
        <f>SUMIFS('Energy balance options'!$G$7:$G$3000,'Energy balance options'!$B$7:$B$3000,HeatGen!V$2,'Energy balance options'!$A$7:$A$3000,HeatGen!$A753)</f>
        <v>0</v>
      </c>
      <c r="W753">
        <f>SUMIFS('Energy balance options'!$G$7:$G$3000,'Energy balance options'!$B$7:$B$3000,HeatGen!W$2,'Energy balance options'!$A$7:$A$3000,HeatGen!$A753)</f>
        <v>0</v>
      </c>
      <c r="X753">
        <f>SUMIFS('Energy balance options'!$G$7:$G$3000,'Energy balance options'!$B$7:$B$3000,HeatGen!X$2,'Energy balance options'!$A$7:$A$3000,HeatGen!$A753)</f>
        <v>0</v>
      </c>
      <c r="AG753">
        <f t="shared" si="187"/>
        <v>0</v>
      </c>
      <c r="AH753">
        <f t="shared" si="188"/>
        <v>0</v>
      </c>
      <c r="AI753">
        <f t="shared" si="189"/>
        <v>0</v>
      </c>
      <c r="AJ753">
        <f t="shared" si="190"/>
        <v>0</v>
      </c>
      <c r="AK753">
        <f t="shared" si="191"/>
        <v>0</v>
      </c>
      <c r="AL753">
        <f t="shared" si="192"/>
        <v>0</v>
      </c>
      <c r="AM753">
        <f t="shared" si="193"/>
        <v>0</v>
      </c>
      <c r="AN753">
        <f t="shared" si="194"/>
        <v>0</v>
      </c>
      <c r="AO753">
        <f t="shared" si="195"/>
        <v>0</v>
      </c>
    </row>
    <row r="754" spans="1:41" x14ac:dyDescent="0.2">
      <c r="A754" s="9"/>
      <c r="B754" t="str">
        <f>_xlfn.IFNA(VLOOKUP(A754,'Energy balance options'!A$7:C$3000,3,FALSE),"")</f>
        <v/>
      </c>
      <c r="P754">
        <f>SUMIFS('Energy balance options'!$F$7:$F$3000,'Energy balance options'!$B$7:$B$3000,HeatGen!P$2,'Energy balance options'!$A$7:$A$3000,HeatGen!$A754)</f>
        <v>0</v>
      </c>
      <c r="Q754">
        <f>SUMIFS('Energy balance options'!$F$7:$F$3000,'Energy balance options'!$B$7:$B$3000,HeatGen!Q$2,'Energy balance options'!$A$7:$A$3000,HeatGen!$A754)</f>
        <v>0</v>
      </c>
      <c r="R754">
        <f>SUMIFS('Energy balance options'!$F$7:$F$3000,'Energy balance options'!$B$7:$B$3000,HeatGen!R$2,'Energy balance options'!$A$7:$A$3000,HeatGen!$A754)</f>
        <v>0</v>
      </c>
      <c r="S754">
        <f>SUMIFS('Energy balance options'!$G$7:$G$3000,'Energy balance options'!$B$7:$B$3000,HeatGen!S$2,'Energy balance options'!$A$7:$A$3000,HeatGen!$A754)</f>
        <v>0</v>
      </c>
      <c r="T754">
        <f>SUMIFS('Energy balance options'!$G$7:$G$3000,'Energy balance options'!$B$7:$B$3000,HeatGen!T$2,'Energy balance options'!$A$7:$A$3000,HeatGen!$A754)</f>
        <v>0</v>
      </c>
      <c r="U754">
        <f>SUMIFS('Energy balance options'!$G$7:$G$3000,'Energy balance options'!$B$7:$B$3000,HeatGen!U$2,'Energy balance options'!$A$7:$A$3000,HeatGen!$A754)</f>
        <v>0</v>
      </c>
      <c r="V754">
        <f>SUMIFS('Energy balance options'!$G$7:$G$3000,'Energy balance options'!$B$7:$B$3000,HeatGen!V$2,'Energy balance options'!$A$7:$A$3000,HeatGen!$A754)</f>
        <v>0</v>
      </c>
      <c r="W754">
        <f>SUMIFS('Energy balance options'!$G$7:$G$3000,'Energy balance options'!$B$7:$B$3000,HeatGen!W$2,'Energy balance options'!$A$7:$A$3000,HeatGen!$A754)</f>
        <v>0</v>
      </c>
      <c r="X754">
        <f>SUMIFS('Energy balance options'!$G$7:$G$3000,'Energy balance options'!$B$7:$B$3000,HeatGen!X$2,'Energy balance options'!$A$7:$A$3000,HeatGen!$A754)</f>
        <v>0</v>
      </c>
      <c r="AG754">
        <f t="shared" si="187"/>
        <v>0</v>
      </c>
      <c r="AH754">
        <f t="shared" si="188"/>
        <v>0</v>
      </c>
      <c r="AI754">
        <f t="shared" si="189"/>
        <v>0</v>
      </c>
      <c r="AJ754">
        <f t="shared" si="190"/>
        <v>0</v>
      </c>
      <c r="AK754">
        <f t="shared" si="191"/>
        <v>0</v>
      </c>
      <c r="AL754">
        <f t="shared" si="192"/>
        <v>0</v>
      </c>
      <c r="AM754">
        <f t="shared" si="193"/>
        <v>0</v>
      </c>
      <c r="AN754">
        <f t="shared" si="194"/>
        <v>0</v>
      </c>
      <c r="AO754">
        <f t="shared" si="195"/>
        <v>0</v>
      </c>
    </row>
    <row r="755" spans="1:41" x14ac:dyDescent="0.2">
      <c r="A755" s="9"/>
      <c r="B755" t="str">
        <f>_xlfn.IFNA(VLOOKUP(A755,'Energy balance options'!A$7:C$3000,3,FALSE),"")</f>
        <v/>
      </c>
      <c r="P755">
        <f>SUMIFS('Energy balance options'!$F$7:$F$3000,'Energy balance options'!$B$7:$B$3000,HeatGen!P$2,'Energy balance options'!$A$7:$A$3000,HeatGen!$A755)</f>
        <v>0</v>
      </c>
      <c r="Q755">
        <f>SUMIFS('Energy balance options'!$F$7:$F$3000,'Energy balance options'!$B$7:$B$3000,HeatGen!Q$2,'Energy balance options'!$A$7:$A$3000,HeatGen!$A755)</f>
        <v>0</v>
      </c>
      <c r="R755">
        <f>SUMIFS('Energy balance options'!$F$7:$F$3000,'Energy balance options'!$B$7:$B$3000,HeatGen!R$2,'Energy balance options'!$A$7:$A$3000,HeatGen!$A755)</f>
        <v>0</v>
      </c>
      <c r="S755">
        <f>SUMIFS('Energy balance options'!$G$7:$G$3000,'Energy balance options'!$B$7:$B$3000,HeatGen!S$2,'Energy balance options'!$A$7:$A$3000,HeatGen!$A755)</f>
        <v>0</v>
      </c>
      <c r="T755">
        <f>SUMIFS('Energy balance options'!$G$7:$G$3000,'Energy balance options'!$B$7:$B$3000,HeatGen!T$2,'Energy balance options'!$A$7:$A$3000,HeatGen!$A755)</f>
        <v>0</v>
      </c>
      <c r="U755">
        <f>SUMIFS('Energy balance options'!$G$7:$G$3000,'Energy balance options'!$B$7:$B$3000,HeatGen!U$2,'Energy balance options'!$A$7:$A$3000,HeatGen!$A755)</f>
        <v>0</v>
      </c>
      <c r="V755">
        <f>SUMIFS('Energy balance options'!$G$7:$G$3000,'Energy balance options'!$B$7:$B$3000,HeatGen!V$2,'Energy balance options'!$A$7:$A$3000,HeatGen!$A755)</f>
        <v>0</v>
      </c>
      <c r="W755">
        <f>SUMIFS('Energy balance options'!$G$7:$G$3000,'Energy balance options'!$B$7:$B$3000,HeatGen!W$2,'Energy balance options'!$A$7:$A$3000,HeatGen!$A755)</f>
        <v>0</v>
      </c>
      <c r="X755">
        <f>SUMIFS('Energy balance options'!$G$7:$G$3000,'Energy balance options'!$B$7:$B$3000,HeatGen!X$2,'Energy balance options'!$A$7:$A$3000,HeatGen!$A755)</f>
        <v>0</v>
      </c>
      <c r="AG755">
        <f t="shared" si="187"/>
        <v>0</v>
      </c>
      <c r="AH755">
        <f t="shared" si="188"/>
        <v>0</v>
      </c>
      <c r="AI755">
        <f t="shared" si="189"/>
        <v>0</v>
      </c>
      <c r="AJ755">
        <f t="shared" si="190"/>
        <v>0</v>
      </c>
      <c r="AK755">
        <f t="shared" si="191"/>
        <v>0</v>
      </c>
      <c r="AL755">
        <f t="shared" si="192"/>
        <v>0</v>
      </c>
      <c r="AM755">
        <f t="shared" si="193"/>
        <v>0</v>
      </c>
      <c r="AN755">
        <f t="shared" si="194"/>
        <v>0</v>
      </c>
      <c r="AO755">
        <f t="shared" si="195"/>
        <v>0</v>
      </c>
    </row>
    <row r="756" spans="1:41" x14ac:dyDescent="0.2">
      <c r="A756" s="9"/>
      <c r="B756" t="str">
        <f>_xlfn.IFNA(VLOOKUP(A756,'Energy balance options'!A$7:C$3000,3,FALSE),"")</f>
        <v/>
      </c>
      <c r="P756">
        <f>SUMIFS('Energy balance options'!$F$7:$F$3000,'Energy balance options'!$B$7:$B$3000,HeatGen!P$2,'Energy balance options'!$A$7:$A$3000,HeatGen!$A756)</f>
        <v>0</v>
      </c>
      <c r="Q756">
        <f>SUMIFS('Energy balance options'!$F$7:$F$3000,'Energy balance options'!$B$7:$B$3000,HeatGen!Q$2,'Energy balance options'!$A$7:$A$3000,HeatGen!$A756)</f>
        <v>0</v>
      </c>
      <c r="R756">
        <f>SUMIFS('Energy balance options'!$F$7:$F$3000,'Energy balance options'!$B$7:$B$3000,HeatGen!R$2,'Energy balance options'!$A$7:$A$3000,HeatGen!$A756)</f>
        <v>0</v>
      </c>
      <c r="S756">
        <f>SUMIFS('Energy balance options'!$G$7:$G$3000,'Energy balance options'!$B$7:$B$3000,HeatGen!S$2,'Energy balance options'!$A$7:$A$3000,HeatGen!$A756)</f>
        <v>0</v>
      </c>
      <c r="T756">
        <f>SUMIFS('Energy balance options'!$G$7:$G$3000,'Energy balance options'!$B$7:$B$3000,HeatGen!T$2,'Energy balance options'!$A$7:$A$3000,HeatGen!$A756)</f>
        <v>0</v>
      </c>
      <c r="U756">
        <f>SUMIFS('Energy balance options'!$G$7:$G$3000,'Energy balance options'!$B$7:$B$3000,HeatGen!U$2,'Energy balance options'!$A$7:$A$3000,HeatGen!$A756)</f>
        <v>0</v>
      </c>
      <c r="V756">
        <f>SUMIFS('Energy balance options'!$G$7:$G$3000,'Energy balance options'!$B$7:$B$3000,HeatGen!V$2,'Energy balance options'!$A$7:$A$3000,HeatGen!$A756)</f>
        <v>0</v>
      </c>
      <c r="W756">
        <f>SUMIFS('Energy balance options'!$G$7:$G$3000,'Energy balance options'!$B$7:$B$3000,HeatGen!W$2,'Energy balance options'!$A$7:$A$3000,HeatGen!$A756)</f>
        <v>0</v>
      </c>
      <c r="X756">
        <f>SUMIFS('Energy balance options'!$G$7:$G$3000,'Energy balance options'!$B$7:$B$3000,HeatGen!X$2,'Energy balance options'!$A$7:$A$3000,HeatGen!$A756)</f>
        <v>0</v>
      </c>
      <c r="AG756">
        <f t="shared" si="187"/>
        <v>0</v>
      </c>
      <c r="AH756">
        <f t="shared" si="188"/>
        <v>0</v>
      </c>
      <c r="AI756">
        <f t="shared" si="189"/>
        <v>0</v>
      </c>
      <c r="AJ756">
        <f t="shared" si="190"/>
        <v>0</v>
      </c>
      <c r="AK756">
        <f t="shared" si="191"/>
        <v>0</v>
      </c>
      <c r="AL756">
        <f t="shared" si="192"/>
        <v>0</v>
      </c>
      <c r="AM756">
        <f t="shared" si="193"/>
        <v>0</v>
      </c>
      <c r="AN756">
        <f t="shared" si="194"/>
        <v>0</v>
      </c>
      <c r="AO756">
        <f t="shared" si="195"/>
        <v>0</v>
      </c>
    </row>
    <row r="757" spans="1:41" x14ac:dyDescent="0.2">
      <c r="A757" s="9"/>
      <c r="B757" t="str">
        <f>_xlfn.IFNA(VLOOKUP(A757,'Energy balance options'!A$7:C$3000,3,FALSE),"")</f>
        <v/>
      </c>
      <c r="P757">
        <f>SUMIFS('Energy balance options'!$F$7:$F$3000,'Energy balance options'!$B$7:$B$3000,HeatGen!P$2,'Energy balance options'!$A$7:$A$3000,HeatGen!$A757)</f>
        <v>0</v>
      </c>
      <c r="Q757">
        <f>SUMIFS('Energy balance options'!$F$7:$F$3000,'Energy balance options'!$B$7:$B$3000,HeatGen!Q$2,'Energy balance options'!$A$7:$A$3000,HeatGen!$A757)</f>
        <v>0</v>
      </c>
      <c r="R757">
        <f>SUMIFS('Energy balance options'!$F$7:$F$3000,'Energy balance options'!$B$7:$B$3000,HeatGen!R$2,'Energy balance options'!$A$7:$A$3000,HeatGen!$A757)</f>
        <v>0</v>
      </c>
      <c r="S757">
        <f>SUMIFS('Energy balance options'!$G$7:$G$3000,'Energy balance options'!$B$7:$B$3000,HeatGen!S$2,'Energy balance options'!$A$7:$A$3000,HeatGen!$A757)</f>
        <v>0</v>
      </c>
      <c r="T757">
        <f>SUMIFS('Energy balance options'!$G$7:$G$3000,'Energy balance options'!$B$7:$B$3000,HeatGen!T$2,'Energy balance options'!$A$7:$A$3000,HeatGen!$A757)</f>
        <v>0</v>
      </c>
      <c r="U757">
        <f>SUMIFS('Energy balance options'!$G$7:$G$3000,'Energy balance options'!$B$7:$B$3000,HeatGen!U$2,'Energy balance options'!$A$7:$A$3000,HeatGen!$A757)</f>
        <v>0</v>
      </c>
      <c r="V757">
        <f>SUMIFS('Energy balance options'!$G$7:$G$3000,'Energy balance options'!$B$7:$B$3000,HeatGen!V$2,'Energy balance options'!$A$7:$A$3000,HeatGen!$A757)</f>
        <v>0</v>
      </c>
      <c r="W757">
        <f>SUMIFS('Energy balance options'!$G$7:$G$3000,'Energy balance options'!$B$7:$B$3000,HeatGen!W$2,'Energy balance options'!$A$7:$A$3000,HeatGen!$A757)</f>
        <v>0</v>
      </c>
      <c r="X757">
        <f>SUMIFS('Energy balance options'!$G$7:$G$3000,'Energy balance options'!$B$7:$B$3000,HeatGen!X$2,'Energy balance options'!$A$7:$A$3000,HeatGen!$A757)</f>
        <v>0</v>
      </c>
      <c r="AG757">
        <f t="shared" si="187"/>
        <v>0</v>
      </c>
      <c r="AH757">
        <f t="shared" si="188"/>
        <v>0</v>
      </c>
      <c r="AI757">
        <f t="shared" si="189"/>
        <v>0</v>
      </c>
      <c r="AJ757">
        <f t="shared" si="190"/>
        <v>0</v>
      </c>
      <c r="AK757">
        <f t="shared" si="191"/>
        <v>0</v>
      </c>
      <c r="AL757">
        <f t="shared" si="192"/>
        <v>0</v>
      </c>
      <c r="AM757">
        <f t="shared" si="193"/>
        <v>0</v>
      </c>
      <c r="AN757">
        <f t="shared" si="194"/>
        <v>0</v>
      </c>
      <c r="AO757">
        <f t="shared" si="195"/>
        <v>0</v>
      </c>
    </row>
    <row r="758" spans="1:41" x14ac:dyDescent="0.2">
      <c r="A758" s="9"/>
      <c r="B758" t="str">
        <f>_xlfn.IFNA(VLOOKUP(A758,'Energy balance options'!A$7:C$3000,3,FALSE),"")</f>
        <v/>
      </c>
      <c r="P758">
        <f>SUMIFS('Energy balance options'!$F$7:$F$3000,'Energy balance options'!$B$7:$B$3000,HeatGen!P$2,'Energy balance options'!$A$7:$A$3000,HeatGen!$A758)</f>
        <v>0</v>
      </c>
      <c r="Q758">
        <f>SUMIFS('Energy balance options'!$F$7:$F$3000,'Energy balance options'!$B$7:$B$3000,HeatGen!Q$2,'Energy balance options'!$A$7:$A$3000,HeatGen!$A758)</f>
        <v>0</v>
      </c>
      <c r="R758">
        <f>SUMIFS('Energy balance options'!$F$7:$F$3000,'Energy balance options'!$B$7:$B$3000,HeatGen!R$2,'Energy balance options'!$A$7:$A$3000,HeatGen!$A758)</f>
        <v>0</v>
      </c>
      <c r="S758">
        <f>SUMIFS('Energy balance options'!$G$7:$G$3000,'Energy balance options'!$B$7:$B$3000,HeatGen!S$2,'Energy balance options'!$A$7:$A$3000,HeatGen!$A758)</f>
        <v>0</v>
      </c>
      <c r="T758">
        <f>SUMIFS('Energy balance options'!$G$7:$G$3000,'Energy balance options'!$B$7:$B$3000,HeatGen!T$2,'Energy balance options'!$A$7:$A$3000,HeatGen!$A758)</f>
        <v>0</v>
      </c>
      <c r="U758">
        <f>SUMIFS('Energy balance options'!$G$7:$G$3000,'Energy balance options'!$B$7:$B$3000,HeatGen!U$2,'Energy balance options'!$A$7:$A$3000,HeatGen!$A758)</f>
        <v>0</v>
      </c>
      <c r="V758">
        <f>SUMIFS('Energy balance options'!$G$7:$G$3000,'Energy balance options'!$B$7:$B$3000,HeatGen!V$2,'Energy balance options'!$A$7:$A$3000,HeatGen!$A758)</f>
        <v>0</v>
      </c>
      <c r="W758">
        <f>SUMIFS('Energy balance options'!$G$7:$G$3000,'Energy balance options'!$B$7:$B$3000,HeatGen!W$2,'Energy balance options'!$A$7:$A$3000,HeatGen!$A758)</f>
        <v>0</v>
      </c>
      <c r="X758">
        <f>SUMIFS('Energy balance options'!$G$7:$G$3000,'Energy balance options'!$B$7:$B$3000,HeatGen!X$2,'Energy balance options'!$A$7:$A$3000,HeatGen!$A758)</f>
        <v>0</v>
      </c>
      <c r="AG758">
        <f t="shared" si="187"/>
        <v>0</v>
      </c>
      <c r="AH758">
        <f t="shared" si="188"/>
        <v>0</v>
      </c>
      <c r="AI758">
        <f t="shared" si="189"/>
        <v>0</v>
      </c>
      <c r="AJ758">
        <f t="shared" si="190"/>
        <v>0</v>
      </c>
      <c r="AK758">
        <f t="shared" si="191"/>
        <v>0</v>
      </c>
      <c r="AL758">
        <f t="shared" si="192"/>
        <v>0</v>
      </c>
      <c r="AM758">
        <f t="shared" si="193"/>
        <v>0</v>
      </c>
      <c r="AN758">
        <f t="shared" si="194"/>
        <v>0</v>
      </c>
      <c r="AO758">
        <f t="shared" si="195"/>
        <v>0</v>
      </c>
    </row>
    <row r="759" spans="1:41" x14ac:dyDescent="0.2">
      <c r="A759" s="9"/>
      <c r="B759" t="str">
        <f>_xlfn.IFNA(VLOOKUP(A759,'Energy balance options'!A$7:C$3000,3,FALSE),"")</f>
        <v/>
      </c>
      <c r="P759">
        <f>SUMIFS('Energy balance options'!$F$7:$F$3000,'Energy balance options'!$B$7:$B$3000,HeatGen!P$2,'Energy balance options'!$A$7:$A$3000,HeatGen!$A759)</f>
        <v>0</v>
      </c>
      <c r="Q759">
        <f>SUMIFS('Energy balance options'!$F$7:$F$3000,'Energy balance options'!$B$7:$B$3000,HeatGen!Q$2,'Energy balance options'!$A$7:$A$3000,HeatGen!$A759)</f>
        <v>0</v>
      </c>
      <c r="R759">
        <f>SUMIFS('Energy balance options'!$F$7:$F$3000,'Energy balance options'!$B$7:$B$3000,HeatGen!R$2,'Energy balance options'!$A$7:$A$3000,HeatGen!$A759)</f>
        <v>0</v>
      </c>
      <c r="S759">
        <f>SUMIFS('Energy balance options'!$G$7:$G$3000,'Energy balance options'!$B$7:$B$3000,HeatGen!S$2,'Energy balance options'!$A$7:$A$3000,HeatGen!$A759)</f>
        <v>0</v>
      </c>
      <c r="T759">
        <f>SUMIFS('Energy balance options'!$G$7:$G$3000,'Energy balance options'!$B$7:$B$3000,HeatGen!T$2,'Energy balance options'!$A$7:$A$3000,HeatGen!$A759)</f>
        <v>0</v>
      </c>
      <c r="U759">
        <f>SUMIFS('Energy balance options'!$G$7:$G$3000,'Energy balance options'!$B$7:$B$3000,HeatGen!U$2,'Energy balance options'!$A$7:$A$3000,HeatGen!$A759)</f>
        <v>0</v>
      </c>
      <c r="V759">
        <f>SUMIFS('Energy balance options'!$G$7:$G$3000,'Energy balance options'!$B$7:$B$3000,HeatGen!V$2,'Energy balance options'!$A$7:$A$3000,HeatGen!$A759)</f>
        <v>0</v>
      </c>
      <c r="W759">
        <f>SUMIFS('Energy balance options'!$G$7:$G$3000,'Energy balance options'!$B$7:$B$3000,HeatGen!W$2,'Energy balance options'!$A$7:$A$3000,HeatGen!$A759)</f>
        <v>0</v>
      </c>
      <c r="X759">
        <f>SUMIFS('Energy balance options'!$G$7:$G$3000,'Energy balance options'!$B$7:$B$3000,HeatGen!X$2,'Energy balance options'!$A$7:$A$3000,HeatGen!$A759)</f>
        <v>0</v>
      </c>
      <c r="AG759">
        <f t="shared" si="187"/>
        <v>0</v>
      </c>
      <c r="AH759">
        <f t="shared" si="188"/>
        <v>0</v>
      </c>
      <c r="AI759">
        <f t="shared" si="189"/>
        <v>0</v>
      </c>
      <c r="AJ759">
        <f t="shared" si="190"/>
        <v>0</v>
      </c>
      <c r="AK759">
        <f t="shared" si="191"/>
        <v>0</v>
      </c>
      <c r="AL759">
        <f t="shared" si="192"/>
        <v>0</v>
      </c>
      <c r="AM759">
        <f t="shared" si="193"/>
        <v>0</v>
      </c>
      <c r="AN759">
        <f t="shared" si="194"/>
        <v>0</v>
      </c>
      <c r="AO759">
        <f t="shared" si="195"/>
        <v>0</v>
      </c>
    </row>
    <row r="760" spans="1:41" x14ac:dyDescent="0.2">
      <c r="A760" s="9"/>
      <c r="B760" t="str">
        <f>_xlfn.IFNA(VLOOKUP(A760,'Energy balance options'!A$7:C$3000,3,FALSE),"")</f>
        <v/>
      </c>
      <c r="P760">
        <f>SUMIFS('Energy balance options'!$F$7:$F$3000,'Energy balance options'!$B$7:$B$3000,HeatGen!P$2,'Energy balance options'!$A$7:$A$3000,HeatGen!$A760)</f>
        <v>0</v>
      </c>
      <c r="Q760">
        <f>SUMIFS('Energy balance options'!$F$7:$F$3000,'Energy balance options'!$B$7:$B$3000,HeatGen!Q$2,'Energy balance options'!$A$7:$A$3000,HeatGen!$A760)</f>
        <v>0</v>
      </c>
      <c r="R760">
        <f>SUMIFS('Energy balance options'!$F$7:$F$3000,'Energy balance options'!$B$7:$B$3000,HeatGen!R$2,'Energy balance options'!$A$7:$A$3000,HeatGen!$A760)</f>
        <v>0</v>
      </c>
      <c r="S760">
        <f>SUMIFS('Energy balance options'!$G$7:$G$3000,'Energy balance options'!$B$7:$B$3000,HeatGen!S$2,'Energy balance options'!$A$7:$A$3000,HeatGen!$A760)</f>
        <v>0</v>
      </c>
      <c r="T760">
        <f>SUMIFS('Energy balance options'!$G$7:$G$3000,'Energy balance options'!$B$7:$B$3000,HeatGen!T$2,'Energy balance options'!$A$7:$A$3000,HeatGen!$A760)</f>
        <v>0</v>
      </c>
      <c r="U760">
        <f>SUMIFS('Energy balance options'!$G$7:$G$3000,'Energy balance options'!$B$7:$B$3000,HeatGen!U$2,'Energy balance options'!$A$7:$A$3000,HeatGen!$A760)</f>
        <v>0</v>
      </c>
      <c r="V760">
        <f>SUMIFS('Energy balance options'!$G$7:$G$3000,'Energy balance options'!$B$7:$B$3000,HeatGen!V$2,'Energy balance options'!$A$7:$A$3000,HeatGen!$A760)</f>
        <v>0</v>
      </c>
      <c r="W760">
        <f>SUMIFS('Energy balance options'!$G$7:$G$3000,'Energy balance options'!$B$7:$B$3000,HeatGen!W$2,'Energy balance options'!$A$7:$A$3000,HeatGen!$A760)</f>
        <v>0</v>
      </c>
      <c r="X760">
        <f>SUMIFS('Energy balance options'!$G$7:$G$3000,'Energy balance options'!$B$7:$B$3000,HeatGen!X$2,'Energy balance options'!$A$7:$A$3000,HeatGen!$A760)</f>
        <v>0</v>
      </c>
      <c r="AG760">
        <f t="shared" si="187"/>
        <v>0</v>
      </c>
      <c r="AH760">
        <f t="shared" si="188"/>
        <v>0</v>
      </c>
      <c r="AI760">
        <f t="shared" si="189"/>
        <v>0</v>
      </c>
      <c r="AJ760">
        <f t="shared" si="190"/>
        <v>0</v>
      </c>
      <c r="AK760">
        <f t="shared" si="191"/>
        <v>0</v>
      </c>
      <c r="AL760">
        <f t="shared" si="192"/>
        <v>0</v>
      </c>
      <c r="AM760">
        <f t="shared" si="193"/>
        <v>0</v>
      </c>
      <c r="AN760">
        <f t="shared" si="194"/>
        <v>0</v>
      </c>
      <c r="AO760">
        <f t="shared" si="195"/>
        <v>0</v>
      </c>
    </row>
    <row r="761" spans="1:41" x14ac:dyDescent="0.2">
      <c r="A761" s="9"/>
      <c r="B761" t="str">
        <f>_xlfn.IFNA(VLOOKUP(A761,'Energy balance options'!A$7:C$3000,3,FALSE),"")</f>
        <v/>
      </c>
      <c r="P761">
        <f>SUMIFS('Energy balance options'!$F$7:$F$3000,'Energy balance options'!$B$7:$B$3000,HeatGen!P$2,'Energy balance options'!$A$7:$A$3000,HeatGen!$A761)</f>
        <v>0</v>
      </c>
      <c r="Q761">
        <f>SUMIFS('Energy balance options'!$F$7:$F$3000,'Energy balance options'!$B$7:$B$3000,HeatGen!Q$2,'Energy balance options'!$A$7:$A$3000,HeatGen!$A761)</f>
        <v>0</v>
      </c>
      <c r="R761">
        <f>SUMIFS('Energy balance options'!$F$7:$F$3000,'Energy balance options'!$B$7:$B$3000,HeatGen!R$2,'Energy balance options'!$A$7:$A$3000,HeatGen!$A761)</f>
        <v>0</v>
      </c>
      <c r="S761">
        <f>SUMIFS('Energy balance options'!$G$7:$G$3000,'Energy balance options'!$B$7:$B$3000,HeatGen!S$2,'Energy balance options'!$A$7:$A$3000,HeatGen!$A761)</f>
        <v>0</v>
      </c>
      <c r="T761">
        <f>SUMIFS('Energy balance options'!$G$7:$G$3000,'Energy balance options'!$B$7:$B$3000,HeatGen!T$2,'Energy balance options'!$A$7:$A$3000,HeatGen!$A761)</f>
        <v>0</v>
      </c>
      <c r="U761">
        <f>SUMIFS('Energy balance options'!$G$7:$G$3000,'Energy balance options'!$B$7:$B$3000,HeatGen!U$2,'Energy balance options'!$A$7:$A$3000,HeatGen!$A761)</f>
        <v>0</v>
      </c>
      <c r="V761">
        <f>SUMIFS('Energy balance options'!$G$7:$G$3000,'Energy balance options'!$B$7:$B$3000,HeatGen!V$2,'Energy balance options'!$A$7:$A$3000,HeatGen!$A761)</f>
        <v>0</v>
      </c>
      <c r="W761">
        <f>SUMIFS('Energy balance options'!$G$7:$G$3000,'Energy balance options'!$B$7:$B$3000,HeatGen!W$2,'Energy balance options'!$A$7:$A$3000,HeatGen!$A761)</f>
        <v>0</v>
      </c>
      <c r="X761">
        <f>SUMIFS('Energy balance options'!$G$7:$G$3000,'Energy balance options'!$B$7:$B$3000,HeatGen!X$2,'Energy balance options'!$A$7:$A$3000,HeatGen!$A761)</f>
        <v>0</v>
      </c>
      <c r="AG761">
        <f t="shared" si="187"/>
        <v>0</v>
      </c>
      <c r="AH761">
        <f t="shared" si="188"/>
        <v>0</v>
      </c>
      <c r="AI761">
        <f t="shared" si="189"/>
        <v>0</v>
      </c>
      <c r="AJ761">
        <f t="shared" si="190"/>
        <v>0</v>
      </c>
      <c r="AK761">
        <f t="shared" si="191"/>
        <v>0</v>
      </c>
      <c r="AL761">
        <f t="shared" si="192"/>
        <v>0</v>
      </c>
      <c r="AM761">
        <f t="shared" si="193"/>
        <v>0</v>
      </c>
      <c r="AN761">
        <f t="shared" si="194"/>
        <v>0</v>
      </c>
      <c r="AO761">
        <f t="shared" si="195"/>
        <v>0</v>
      </c>
    </row>
    <row r="762" spans="1:41" x14ac:dyDescent="0.2">
      <c r="A762" s="9"/>
      <c r="B762" t="str">
        <f>_xlfn.IFNA(VLOOKUP(A762,'Energy balance options'!A$7:C$3000,3,FALSE),"")</f>
        <v/>
      </c>
      <c r="P762">
        <f>SUMIFS('Energy balance options'!$F$7:$F$3000,'Energy balance options'!$B$7:$B$3000,HeatGen!P$2,'Energy balance options'!$A$7:$A$3000,HeatGen!$A762)</f>
        <v>0</v>
      </c>
      <c r="Q762">
        <f>SUMIFS('Energy balance options'!$F$7:$F$3000,'Energy balance options'!$B$7:$B$3000,HeatGen!Q$2,'Energy balance options'!$A$7:$A$3000,HeatGen!$A762)</f>
        <v>0</v>
      </c>
      <c r="R762">
        <f>SUMIFS('Energy balance options'!$F$7:$F$3000,'Energy balance options'!$B$7:$B$3000,HeatGen!R$2,'Energy balance options'!$A$7:$A$3000,HeatGen!$A762)</f>
        <v>0</v>
      </c>
      <c r="S762">
        <f>SUMIFS('Energy balance options'!$G$7:$G$3000,'Energy balance options'!$B$7:$B$3000,HeatGen!S$2,'Energy balance options'!$A$7:$A$3000,HeatGen!$A762)</f>
        <v>0</v>
      </c>
      <c r="T762">
        <f>SUMIFS('Energy balance options'!$G$7:$G$3000,'Energy balance options'!$B$7:$B$3000,HeatGen!T$2,'Energy balance options'!$A$7:$A$3000,HeatGen!$A762)</f>
        <v>0</v>
      </c>
      <c r="U762">
        <f>SUMIFS('Energy balance options'!$G$7:$G$3000,'Energy balance options'!$B$7:$B$3000,HeatGen!U$2,'Energy balance options'!$A$7:$A$3000,HeatGen!$A762)</f>
        <v>0</v>
      </c>
      <c r="V762">
        <f>SUMIFS('Energy balance options'!$G$7:$G$3000,'Energy balance options'!$B$7:$B$3000,HeatGen!V$2,'Energy balance options'!$A$7:$A$3000,HeatGen!$A762)</f>
        <v>0</v>
      </c>
      <c r="W762">
        <f>SUMIFS('Energy balance options'!$G$7:$G$3000,'Energy balance options'!$B$7:$B$3000,HeatGen!W$2,'Energy balance options'!$A$7:$A$3000,HeatGen!$A762)</f>
        <v>0</v>
      </c>
      <c r="X762">
        <f>SUMIFS('Energy balance options'!$G$7:$G$3000,'Energy balance options'!$B$7:$B$3000,HeatGen!X$2,'Energy balance options'!$A$7:$A$3000,HeatGen!$A762)</f>
        <v>0</v>
      </c>
      <c r="AG762">
        <f t="shared" ref="AG762:AG825" si="196">IFERROR(P762/SUM($H762:$Y762),0)*SUM($C762:$G762)</f>
        <v>0</v>
      </c>
      <c r="AH762">
        <f t="shared" ref="AH762:AH825" si="197">IFERROR(Q762/SUM($H762:$Y762),0)*SUM($C762:$G762)</f>
        <v>0</v>
      </c>
      <c r="AI762">
        <f t="shared" ref="AI762:AI825" si="198">IFERROR(R762/SUM($H762:$Y762),0)*SUM($C762:$G762)</f>
        <v>0</v>
      </c>
      <c r="AJ762">
        <f t="shared" ref="AJ762:AJ825" si="199">IFERROR(S762/SUM($H762:$X762),0)*SUM($C762:$G762)</f>
        <v>0</v>
      </c>
      <c r="AK762">
        <f t="shared" ref="AK762:AK825" si="200">IFERROR(T762/SUM($H762:$X762),0)*SUM($C762:$G762)</f>
        <v>0</v>
      </c>
      <c r="AL762">
        <f t="shared" ref="AL762:AL825" si="201">IFERROR(U762/SUM($H762:$X762),0)*SUM($C762:$G762)</f>
        <v>0</v>
      </c>
      <c r="AM762">
        <f t="shared" ref="AM762:AM825" si="202">IFERROR(V762/SUM($H762:$X762),0)*SUM($C762:$G762)</f>
        <v>0</v>
      </c>
      <c r="AN762">
        <f t="shared" ref="AN762:AN825" si="203">IFERROR(W762/SUM($H762:$X762),0)*SUM($C762:$G762)</f>
        <v>0</v>
      </c>
      <c r="AO762">
        <f t="shared" ref="AO762:AO825" si="204">IFERROR(X762/SUM($H762:$X762),0)*SUM($C762:$G762)</f>
        <v>0</v>
      </c>
    </row>
    <row r="763" spans="1:41" x14ac:dyDescent="0.2">
      <c r="A763" s="9"/>
      <c r="B763" t="str">
        <f>_xlfn.IFNA(VLOOKUP(A763,'Energy balance options'!A$7:C$3000,3,FALSE),"")</f>
        <v/>
      </c>
      <c r="P763">
        <f>SUMIFS('Energy balance options'!$F$7:$F$3000,'Energy balance options'!$B$7:$B$3000,HeatGen!P$2,'Energy balance options'!$A$7:$A$3000,HeatGen!$A763)</f>
        <v>0</v>
      </c>
      <c r="Q763">
        <f>SUMIFS('Energy balance options'!$F$7:$F$3000,'Energy balance options'!$B$7:$B$3000,HeatGen!Q$2,'Energy balance options'!$A$7:$A$3000,HeatGen!$A763)</f>
        <v>0</v>
      </c>
      <c r="R763">
        <f>SUMIFS('Energy balance options'!$F$7:$F$3000,'Energy balance options'!$B$7:$B$3000,HeatGen!R$2,'Energy balance options'!$A$7:$A$3000,HeatGen!$A763)</f>
        <v>0</v>
      </c>
      <c r="S763">
        <f>SUMIFS('Energy balance options'!$G$7:$G$3000,'Energy balance options'!$B$7:$B$3000,HeatGen!S$2,'Energy balance options'!$A$7:$A$3000,HeatGen!$A763)</f>
        <v>0</v>
      </c>
      <c r="T763">
        <f>SUMIFS('Energy balance options'!$G$7:$G$3000,'Energy balance options'!$B$7:$B$3000,HeatGen!T$2,'Energy balance options'!$A$7:$A$3000,HeatGen!$A763)</f>
        <v>0</v>
      </c>
      <c r="U763">
        <f>SUMIFS('Energy balance options'!$G$7:$G$3000,'Energy balance options'!$B$7:$B$3000,HeatGen!U$2,'Energy balance options'!$A$7:$A$3000,HeatGen!$A763)</f>
        <v>0</v>
      </c>
      <c r="V763">
        <f>SUMIFS('Energy balance options'!$G$7:$G$3000,'Energy balance options'!$B$7:$B$3000,HeatGen!V$2,'Energy balance options'!$A$7:$A$3000,HeatGen!$A763)</f>
        <v>0</v>
      </c>
      <c r="W763">
        <f>SUMIFS('Energy balance options'!$G$7:$G$3000,'Energy balance options'!$B$7:$B$3000,HeatGen!W$2,'Energy balance options'!$A$7:$A$3000,HeatGen!$A763)</f>
        <v>0</v>
      </c>
      <c r="X763">
        <f>SUMIFS('Energy balance options'!$G$7:$G$3000,'Energy balance options'!$B$7:$B$3000,HeatGen!X$2,'Energy balance options'!$A$7:$A$3000,HeatGen!$A763)</f>
        <v>0</v>
      </c>
      <c r="AG763">
        <f t="shared" si="196"/>
        <v>0</v>
      </c>
      <c r="AH763">
        <f t="shared" si="197"/>
        <v>0</v>
      </c>
      <c r="AI763">
        <f t="shared" si="198"/>
        <v>0</v>
      </c>
      <c r="AJ763">
        <f t="shared" si="199"/>
        <v>0</v>
      </c>
      <c r="AK763">
        <f t="shared" si="200"/>
        <v>0</v>
      </c>
      <c r="AL763">
        <f t="shared" si="201"/>
        <v>0</v>
      </c>
      <c r="AM763">
        <f t="shared" si="202"/>
        <v>0</v>
      </c>
      <c r="AN763">
        <f t="shared" si="203"/>
        <v>0</v>
      </c>
      <c r="AO763">
        <f t="shared" si="204"/>
        <v>0</v>
      </c>
    </row>
    <row r="764" spans="1:41" x14ac:dyDescent="0.2">
      <c r="A764" s="9"/>
      <c r="B764" t="str">
        <f>_xlfn.IFNA(VLOOKUP(A764,'Energy balance options'!A$7:C$3000,3,FALSE),"")</f>
        <v/>
      </c>
      <c r="P764">
        <f>SUMIFS('Energy balance options'!$F$7:$F$3000,'Energy balance options'!$B$7:$B$3000,HeatGen!P$2,'Energy balance options'!$A$7:$A$3000,HeatGen!$A764)</f>
        <v>0</v>
      </c>
      <c r="Q764">
        <f>SUMIFS('Energy balance options'!$F$7:$F$3000,'Energy balance options'!$B$7:$B$3000,HeatGen!Q$2,'Energy balance options'!$A$7:$A$3000,HeatGen!$A764)</f>
        <v>0</v>
      </c>
      <c r="R764">
        <f>SUMIFS('Energy balance options'!$F$7:$F$3000,'Energy balance options'!$B$7:$B$3000,HeatGen!R$2,'Energy balance options'!$A$7:$A$3000,HeatGen!$A764)</f>
        <v>0</v>
      </c>
      <c r="S764">
        <f>SUMIFS('Energy balance options'!$G$7:$G$3000,'Energy balance options'!$B$7:$B$3000,HeatGen!S$2,'Energy balance options'!$A$7:$A$3000,HeatGen!$A764)</f>
        <v>0</v>
      </c>
      <c r="T764">
        <f>SUMIFS('Energy balance options'!$G$7:$G$3000,'Energy balance options'!$B$7:$B$3000,HeatGen!T$2,'Energy balance options'!$A$7:$A$3000,HeatGen!$A764)</f>
        <v>0</v>
      </c>
      <c r="U764">
        <f>SUMIFS('Energy balance options'!$G$7:$G$3000,'Energy balance options'!$B$7:$B$3000,HeatGen!U$2,'Energy balance options'!$A$7:$A$3000,HeatGen!$A764)</f>
        <v>0</v>
      </c>
      <c r="V764">
        <f>SUMIFS('Energy balance options'!$G$7:$G$3000,'Energy balance options'!$B$7:$B$3000,HeatGen!V$2,'Energy balance options'!$A$7:$A$3000,HeatGen!$A764)</f>
        <v>0</v>
      </c>
      <c r="W764">
        <f>SUMIFS('Energy balance options'!$G$7:$G$3000,'Energy balance options'!$B$7:$B$3000,HeatGen!W$2,'Energy balance options'!$A$7:$A$3000,HeatGen!$A764)</f>
        <v>0</v>
      </c>
      <c r="X764">
        <f>SUMIFS('Energy balance options'!$G$7:$G$3000,'Energy balance options'!$B$7:$B$3000,HeatGen!X$2,'Energy balance options'!$A$7:$A$3000,HeatGen!$A764)</f>
        <v>0</v>
      </c>
      <c r="AG764">
        <f t="shared" si="196"/>
        <v>0</v>
      </c>
      <c r="AH764">
        <f t="shared" si="197"/>
        <v>0</v>
      </c>
      <c r="AI764">
        <f t="shared" si="198"/>
        <v>0</v>
      </c>
      <c r="AJ764">
        <f t="shared" si="199"/>
        <v>0</v>
      </c>
      <c r="AK764">
        <f t="shared" si="200"/>
        <v>0</v>
      </c>
      <c r="AL764">
        <f t="shared" si="201"/>
        <v>0</v>
      </c>
      <c r="AM764">
        <f t="shared" si="202"/>
        <v>0</v>
      </c>
      <c r="AN764">
        <f t="shared" si="203"/>
        <v>0</v>
      </c>
      <c r="AO764">
        <f t="shared" si="204"/>
        <v>0</v>
      </c>
    </row>
    <row r="765" spans="1:41" x14ac:dyDescent="0.2">
      <c r="A765" s="9"/>
      <c r="B765" t="str">
        <f>_xlfn.IFNA(VLOOKUP(A765,'Energy balance options'!A$7:C$3000,3,FALSE),"")</f>
        <v/>
      </c>
      <c r="P765">
        <f>SUMIFS('Energy balance options'!$F$7:$F$3000,'Energy balance options'!$B$7:$B$3000,HeatGen!P$2,'Energy balance options'!$A$7:$A$3000,HeatGen!$A765)</f>
        <v>0</v>
      </c>
      <c r="Q765">
        <f>SUMIFS('Energy balance options'!$F$7:$F$3000,'Energy balance options'!$B$7:$B$3000,HeatGen!Q$2,'Energy balance options'!$A$7:$A$3000,HeatGen!$A765)</f>
        <v>0</v>
      </c>
      <c r="R765">
        <f>SUMIFS('Energy balance options'!$F$7:$F$3000,'Energy balance options'!$B$7:$B$3000,HeatGen!R$2,'Energy balance options'!$A$7:$A$3000,HeatGen!$A765)</f>
        <v>0</v>
      </c>
      <c r="S765">
        <f>SUMIFS('Energy balance options'!$G$7:$G$3000,'Energy balance options'!$B$7:$B$3000,HeatGen!S$2,'Energy balance options'!$A$7:$A$3000,HeatGen!$A765)</f>
        <v>0</v>
      </c>
      <c r="T765">
        <f>SUMIFS('Energy balance options'!$G$7:$G$3000,'Energy balance options'!$B$7:$B$3000,HeatGen!T$2,'Energy balance options'!$A$7:$A$3000,HeatGen!$A765)</f>
        <v>0</v>
      </c>
      <c r="U765">
        <f>SUMIFS('Energy balance options'!$G$7:$G$3000,'Energy balance options'!$B$7:$B$3000,HeatGen!U$2,'Energy balance options'!$A$7:$A$3000,HeatGen!$A765)</f>
        <v>0</v>
      </c>
      <c r="V765">
        <f>SUMIFS('Energy balance options'!$G$7:$G$3000,'Energy balance options'!$B$7:$B$3000,HeatGen!V$2,'Energy balance options'!$A$7:$A$3000,HeatGen!$A765)</f>
        <v>0</v>
      </c>
      <c r="W765">
        <f>SUMIFS('Energy balance options'!$G$7:$G$3000,'Energy balance options'!$B$7:$B$3000,HeatGen!W$2,'Energy balance options'!$A$7:$A$3000,HeatGen!$A765)</f>
        <v>0</v>
      </c>
      <c r="X765">
        <f>SUMIFS('Energy balance options'!$G$7:$G$3000,'Energy balance options'!$B$7:$B$3000,HeatGen!X$2,'Energy balance options'!$A$7:$A$3000,HeatGen!$A765)</f>
        <v>0</v>
      </c>
      <c r="AG765">
        <f t="shared" si="196"/>
        <v>0</v>
      </c>
      <c r="AH765">
        <f t="shared" si="197"/>
        <v>0</v>
      </c>
      <c r="AI765">
        <f t="shared" si="198"/>
        <v>0</v>
      </c>
      <c r="AJ765">
        <f t="shared" si="199"/>
        <v>0</v>
      </c>
      <c r="AK765">
        <f t="shared" si="200"/>
        <v>0</v>
      </c>
      <c r="AL765">
        <f t="shared" si="201"/>
        <v>0</v>
      </c>
      <c r="AM765">
        <f t="shared" si="202"/>
        <v>0</v>
      </c>
      <c r="AN765">
        <f t="shared" si="203"/>
        <v>0</v>
      </c>
      <c r="AO765">
        <f t="shared" si="204"/>
        <v>0</v>
      </c>
    </row>
    <row r="766" spans="1:41" x14ac:dyDescent="0.2">
      <c r="A766" s="9"/>
      <c r="B766" t="str">
        <f>_xlfn.IFNA(VLOOKUP(A766,'Energy balance options'!A$7:C$3000,3,FALSE),"")</f>
        <v/>
      </c>
      <c r="P766">
        <f>SUMIFS('Energy balance options'!$F$7:$F$3000,'Energy balance options'!$B$7:$B$3000,HeatGen!P$2,'Energy balance options'!$A$7:$A$3000,HeatGen!$A766)</f>
        <v>0</v>
      </c>
      <c r="Q766">
        <f>SUMIFS('Energy balance options'!$F$7:$F$3000,'Energy balance options'!$B$7:$B$3000,HeatGen!Q$2,'Energy balance options'!$A$7:$A$3000,HeatGen!$A766)</f>
        <v>0</v>
      </c>
      <c r="R766">
        <f>SUMIFS('Energy balance options'!$F$7:$F$3000,'Energy balance options'!$B$7:$B$3000,HeatGen!R$2,'Energy balance options'!$A$7:$A$3000,HeatGen!$A766)</f>
        <v>0</v>
      </c>
      <c r="S766">
        <f>SUMIFS('Energy balance options'!$G$7:$G$3000,'Energy balance options'!$B$7:$B$3000,HeatGen!S$2,'Energy balance options'!$A$7:$A$3000,HeatGen!$A766)</f>
        <v>0</v>
      </c>
      <c r="T766">
        <f>SUMIFS('Energy balance options'!$G$7:$G$3000,'Energy balance options'!$B$7:$B$3000,HeatGen!T$2,'Energy balance options'!$A$7:$A$3000,HeatGen!$A766)</f>
        <v>0</v>
      </c>
      <c r="U766">
        <f>SUMIFS('Energy balance options'!$G$7:$G$3000,'Energy balance options'!$B$7:$B$3000,HeatGen!U$2,'Energy balance options'!$A$7:$A$3000,HeatGen!$A766)</f>
        <v>0</v>
      </c>
      <c r="V766">
        <f>SUMIFS('Energy balance options'!$G$7:$G$3000,'Energy balance options'!$B$7:$B$3000,HeatGen!V$2,'Energy balance options'!$A$7:$A$3000,HeatGen!$A766)</f>
        <v>0</v>
      </c>
      <c r="W766">
        <f>SUMIFS('Energy balance options'!$G$7:$G$3000,'Energy balance options'!$B$7:$B$3000,HeatGen!W$2,'Energy balance options'!$A$7:$A$3000,HeatGen!$A766)</f>
        <v>0</v>
      </c>
      <c r="X766">
        <f>SUMIFS('Energy balance options'!$G$7:$G$3000,'Energy balance options'!$B$7:$B$3000,HeatGen!X$2,'Energy balance options'!$A$7:$A$3000,HeatGen!$A766)</f>
        <v>0</v>
      </c>
      <c r="AG766">
        <f t="shared" si="196"/>
        <v>0</v>
      </c>
      <c r="AH766">
        <f t="shared" si="197"/>
        <v>0</v>
      </c>
      <c r="AI766">
        <f t="shared" si="198"/>
        <v>0</v>
      </c>
      <c r="AJ766">
        <f t="shared" si="199"/>
        <v>0</v>
      </c>
      <c r="AK766">
        <f t="shared" si="200"/>
        <v>0</v>
      </c>
      <c r="AL766">
        <f t="shared" si="201"/>
        <v>0</v>
      </c>
      <c r="AM766">
        <f t="shared" si="202"/>
        <v>0</v>
      </c>
      <c r="AN766">
        <f t="shared" si="203"/>
        <v>0</v>
      </c>
      <c r="AO766">
        <f t="shared" si="204"/>
        <v>0</v>
      </c>
    </row>
    <row r="767" spans="1:41" x14ac:dyDescent="0.2">
      <c r="A767" s="9"/>
      <c r="B767" t="str">
        <f>_xlfn.IFNA(VLOOKUP(A767,'Energy balance options'!A$7:C$3000,3,FALSE),"")</f>
        <v/>
      </c>
      <c r="P767">
        <f>SUMIFS('Energy balance options'!$F$7:$F$3000,'Energy balance options'!$B$7:$B$3000,HeatGen!P$2,'Energy balance options'!$A$7:$A$3000,HeatGen!$A767)</f>
        <v>0</v>
      </c>
      <c r="Q767">
        <f>SUMIFS('Energy balance options'!$F$7:$F$3000,'Energy balance options'!$B$7:$B$3000,HeatGen!Q$2,'Energy balance options'!$A$7:$A$3000,HeatGen!$A767)</f>
        <v>0</v>
      </c>
      <c r="R767">
        <f>SUMIFS('Energy balance options'!$F$7:$F$3000,'Energy balance options'!$B$7:$B$3000,HeatGen!R$2,'Energy balance options'!$A$7:$A$3000,HeatGen!$A767)</f>
        <v>0</v>
      </c>
      <c r="S767">
        <f>SUMIFS('Energy balance options'!$G$7:$G$3000,'Energy balance options'!$B$7:$B$3000,HeatGen!S$2,'Energy balance options'!$A$7:$A$3000,HeatGen!$A767)</f>
        <v>0</v>
      </c>
      <c r="T767">
        <f>SUMIFS('Energy balance options'!$G$7:$G$3000,'Energy balance options'!$B$7:$B$3000,HeatGen!T$2,'Energy balance options'!$A$7:$A$3000,HeatGen!$A767)</f>
        <v>0</v>
      </c>
      <c r="U767">
        <f>SUMIFS('Energy balance options'!$G$7:$G$3000,'Energy balance options'!$B$7:$B$3000,HeatGen!U$2,'Energy balance options'!$A$7:$A$3000,HeatGen!$A767)</f>
        <v>0</v>
      </c>
      <c r="V767">
        <f>SUMIFS('Energy balance options'!$G$7:$G$3000,'Energy balance options'!$B$7:$B$3000,HeatGen!V$2,'Energy balance options'!$A$7:$A$3000,HeatGen!$A767)</f>
        <v>0</v>
      </c>
      <c r="W767">
        <f>SUMIFS('Energy balance options'!$G$7:$G$3000,'Energy balance options'!$B$7:$B$3000,HeatGen!W$2,'Energy balance options'!$A$7:$A$3000,HeatGen!$A767)</f>
        <v>0</v>
      </c>
      <c r="X767">
        <f>SUMIFS('Energy balance options'!$G$7:$G$3000,'Energy balance options'!$B$7:$B$3000,HeatGen!X$2,'Energy balance options'!$A$7:$A$3000,HeatGen!$A767)</f>
        <v>0</v>
      </c>
      <c r="AG767">
        <f t="shared" si="196"/>
        <v>0</v>
      </c>
      <c r="AH767">
        <f t="shared" si="197"/>
        <v>0</v>
      </c>
      <c r="AI767">
        <f t="shared" si="198"/>
        <v>0</v>
      </c>
      <c r="AJ767">
        <f t="shared" si="199"/>
        <v>0</v>
      </c>
      <c r="AK767">
        <f t="shared" si="200"/>
        <v>0</v>
      </c>
      <c r="AL767">
        <f t="shared" si="201"/>
        <v>0</v>
      </c>
      <c r="AM767">
        <f t="shared" si="202"/>
        <v>0</v>
      </c>
      <c r="AN767">
        <f t="shared" si="203"/>
        <v>0</v>
      </c>
      <c r="AO767">
        <f t="shared" si="204"/>
        <v>0</v>
      </c>
    </row>
    <row r="768" spans="1:41" x14ac:dyDescent="0.2">
      <c r="A768" s="9"/>
      <c r="B768" t="str">
        <f>_xlfn.IFNA(VLOOKUP(A768,'Energy balance options'!A$7:C$3000,3,FALSE),"")</f>
        <v/>
      </c>
      <c r="P768">
        <f>SUMIFS('Energy balance options'!$F$7:$F$3000,'Energy balance options'!$B$7:$B$3000,HeatGen!P$2,'Energy balance options'!$A$7:$A$3000,HeatGen!$A768)</f>
        <v>0</v>
      </c>
      <c r="Q768">
        <f>SUMIFS('Energy balance options'!$F$7:$F$3000,'Energy balance options'!$B$7:$B$3000,HeatGen!Q$2,'Energy balance options'!$A$7:$A$3000,HeatGen!$A768)</f>
        <v>0</v>
      </c>
      <c r="R768">
        <f>SUMIFS('Energy balance options'!$F$7:$F$3000,'Energy balance options'!$B$7:$B$3000,HeatGen!R$2,'Energy balance options'!$A$7:$A$3000,HeatGen!$A768)</f>
        <v>0</v>
      </c>
      <c r="S768">
        <f>SUMIFS('Energy balance options'!$G$7:$G$3000,'Energy balance options'!$B$7:$B$3000,HeatGen!S$2,'Energy balance options'!$A$7:$A$3000,HeatGen!$A768)</f>
        <v>0</v>
      </c>
      <c r="T768">
        <f>SUMIFS('Energy balance options'!$G$7:$G$3000,'Energy balance options'!$B$7:$B$3000,HeatGen!T$2,'Energy balance options'!$A$7:$A$3000,HeatGen!$A768)</f>
        <v>0</v>
      </c>
      <c r="U768">
        <f>SUMIFS('Energy balance options'!$G$7:$G$3000,'Energy balance options'!$B$7:$B$3000,HeatGen!U$2,'Energy balance options'!$A$7:$A$3000,HeatGen!$A768)</f>
        <v>0</v>
      </c>
      <c r="V768">
        <f>SUMIFS('Energy balance options'!$G$7:$G$3000,'Energy balance options'!$B$7:$B$3000,HeatGen!V$2,'Energy balance options'!$A$7:$A$3000,HeatGen!$A768)</f>
        <v>0</v>
      </c>
      <c r="W768">
        <f>SUMIFS('Energy balance options'!$G$7:$G$3000,'Energy balance options'!$B$7:$B$3000,HeatGen!W$2,'Energy balance options'!$A$7:$A$3000,HeatGen!$A768)</f>
        <v>0</v>
      </c>
      <c r="X768">
        <f>SUMIFS('Energy balance options'!$G$7:$G$3000,'Energy balance options'!$B$7:$B$3000,HeatGen!X$2,'Energy balance options'!$A$7:$A$3000,HeatGen!$A768)</f>
        <v>0</v>
      </c>
      <c r="AG768">
        <f t="shared" si="196"/>
        <v>0</v>
      </c>
      <c r="AH768">
        <f t="shared" si="197"/>
        <v>0</v>
      </c>
      <c r="AI768">
        <f t="shared" si="198"/>
        <v>0</v>
      </c>
      <c r="AJ768">
        <f t="shared" si="199"/>
        <v>0</v>
      </c>
      <c r="AK768">
        <f t="shared" si="200"/>
        <v>0</v>
      </c>
      <c r="AL768">
        <f t="shared" si="201"/>
        <v>0</v>
      </c>
      <c r="AM768">
        <f t="shared" si="202"/>
        <v>0</v>
      </c>
      <c r="AN768">
        <f t="shared" si="203"/>
        <v>0</v>
      </c>
      <c r="AO768">
        <f t="shared" si="204"/>
        <v>0</v>
      </c>
    </row>
    <row r="769" spans="1:41" x14ac:dyDescent="0.2">
      <c r="A769" s="9"/>
      <c r="B769" t="str">
        <f>_xlfn.IFNA(VLOOKUP(A769,'Energy balance options'!A$7:C$3000,3,FALSE),"")</f>
        <v/>
      </c>
      <c r="P769">
        <f>SUMIFS('Energy balance options'!$F$7:$F$3000,'Energy balance options'!$B$7:$B$3000,HeatGen!P$2,'Energy balance options'!$A$7:$A$3000,HeatGen!$A769)</f>
        <v>0</v>
      </c>
      <c r="Q769">
        <f>SUMIFS('Energy balance options'!$F$7:$F$3000,'Energy balance options'!$B$7:$B$3000,HeatGen!Q$2,'Energy balance options'!$A$7:$A$3000,HeatGen!$A769)</f>
        <v>0</v>
      </c>
      <c r="R769">
        <f>SUMIFS('Energy balance options'!$F$7:$F$3000,'Energy balance options'!$B$7:$B$3000,HeatGen!R$2,'Energy balance options'!$A$7:$A$3000,HeatGen!$A769)</f>
        <v>0</v>
      </c>
      <c r="S769">
        <f>SUMIFS('Energy balance options'!$G$7:$G$3000,'Energy balance options'!$B$7:$B$3000,HeatGen!S$2,'Energy balance options'!$A$7:$A$3000,HeatGen!$A769)</f>
        <v>0</v>
      </c>
      <c r="T769">
        <f>SUMIFS('Energy balance options'!$G$7:$G$3000,'Energy balance options'!$B$7:$B$3000,HeatGen!T$2,'Energy balance options'!$A$7:$A$3000,HeatGen!$A769)</f>
        <v>0</v>
      </c>
      <c r="U769">
        <f>SUMIFS('Energy balance options'!$G$7:$G$3000,'Energy balance options'!$B$7:$B$3000,HeatGen!U$2,'Energy balance options'!$A$7:$A$3000,HeatGen!$A769)</f>
        <v>0</v>
      </c>
      <c r="V769">
        <f>SUMIFS('Energy balance options'!$G$7:$G$3000,'Energy balance options'!$B$7:$B$3000,HeatGen!V$2,'Energy balance options'!$A$7:$A$3000,HeatGen!$A769)</f>
        <v>0</v>
      </c>
      <c r="W769">
        <f>SUMIFS('Energy balance options'!$G$7:$G$3000,'Energy balance options'!$B$7:$B$3000,HeatGen!W$2,'Energy balance options'!$A$7:$A$3000,HeatGen!$A769)</f>
        <v>0</v>
      </c>
      <c r="X769">
        <f>SUMIFS('Energy balance options'!$G$7:$G$3000,'Energy balance options'!$B$7:$B$3000,HeatGen!X$2,'Energy balance options'!$A$7:$A$3000,HeatGen!$A769)</f>
        <v>0</v>
      </c>
      <c r="AG769">
        <f t="shared" si="196"/>
        <v>0</v>
      </c>
      <c r="AH769">
        <f t="shared" si="197"/>
        <v>0</v>
      </c>
      <c r="AI769">
        <f t="shared" si="198"/>
        <v>0</v>
      </c>
      <c r="AJ769">
        <f t="shared" si="199"/>
        <v>0</v>
      </c>
      <c r="AK769">
        <f t="shared" si="200"/>
        <v>0</v>
      </c>
      <c r="AL769">
        <f t="shared" si="201"/>
        <v>0</v>
      </c>
      <c r="AM769">
        <f t="shared" si="202"/>
        <v>0</v>
      </c>
      <c r="AN769">
        <f t="shared" si="203"/>
        <v>0</v>
      </c>
      <c r="AO769">
        <f t="shared" si="204"/>
        <v>0</v>
      </c>
    </row>
    <row r="770" spans="1:41" x14ac:dyDescent="0.2">
      <c r="A770" s="9"/>
      <c r="B770" t="str">
        <f>_xlfn.IFNA(VLOOKUP(A770,'Energy balance options'!A$7:C$3000,3,FALSE),"")</f>
        <v/>
      </c>
      <c r="P770">
        <f>SUMIFS('Energy balance options'!$F$7:$F$3000,'Energy balance options'!$B$7:$B$3000,HeatGen!P$2,'Energy balance options'!$A$7:$A$3000,HeatGen!$A770)</f>
        <v>0</v>
      </c>
      <c r="Q770">
        <f>SUMIFS('Energy balance options'!$F$7:$F$3000,'Energy balance options'!$B$7:$B$3000,HeatGen!Q$2,'Energy balance options'!$A$7:$A$3000,HeatGen!$A770)</f>
        <v>0</v>
      </c>
      <c r="R770">
        <f>SUMIFS('Energy balance options'!$F$7:$F$3000,'Energy balance options'!$B$7:$B$3000,HeatGen!R$2,'Energy balance options'!$A$7:$A$3000,HeatGen!$A770)</f>
        <v>0</v>
      </c>
      <c r="S770">
        <f>SUMIFS('Energy balance options'!$G$7:$G$3000,'Energy balance options'!$B$7:$B$3000,HeatGen!S$2,'Energy balance options'!$A$7:$A$3000,HeatGen!$A770)</f>
        <v>0</v>
      </c>
      <c r="T770">
        <f>SUMIFS('Energy balance options'!$G$7:$G$3000,'Energy balance options'!$B$7:$B$3000,HeatGen!T$2,'Energy balance options'!$A$7:$A$3000,HeatGen!$A770)</f>
        <v>0</v>
      </c>
      <c r="U770">
        <f>SUMIFS('Energy balance options'!$G$7:$G$3000,'Energy balance options'!$B$7:$B$3000,HeatGen!U$2,'Energy balance options'!$A$7:$A$3000,HeatGen!$A770)</f>
        <v>0</v>
      </c>
      <c r="V770">
        <f>SUMIFS('Energy balance options'!$G$7:$G$3000,'Energy balance options'!$B$7:$B$3000,HeatGen!V$2,'Energy balance options'!$A$7:$A$3000,HeatGen!$A770)</f>
        <v>0</v>
      </c>
      <c r="W770">
        <f>SUMIFS('Energy balance options'!$G$7:$G$3000,'Energy balance options'!$B$7:$B$3000,HeatGen!W$2,'Energy balance options'!$A$7:$A$3000,HeatGen!$A770)</f>
        <v>0</v>
      </c>
      <c r="X770">
        <f>SUMIFS('Energy balance options'!$G$7:$G$3000,'Energy balance options'!$B$7:$B$3000,HeatGen!X$2,'Energy balance options'!$A$7:$A$3000,HeatGen!$A770)</f>
        <v>0</v>
      </c>
      <c r="AG770">
        <f t="shared" si="196"/>
        <v>0</v>
      </c>
      <c r="AH770">
        <f t="shared" si="197"/>
        <v>0</v>
      </c>
      <c r="AI770">
        <f t="shared" si="198"/>
        <v>0</v>
      </c>
      <c r="AJ770">
        <f t="shared" si="199"/>
        <v>0</v>
      </c>
      <c r="AK770">
        <f t="shared" si="200"/>
        <v>0</v>
      </c>
      <c r="AL770">
        <f t="shared" si="201"/>
        <v>0</v>
      </c>
      <c r="AM770">
        <f t="shared" si="202"/>
        <v>0</v>
      </c>
      <c r="AN770">
        <f t="shared" si="203"/>
        <v>0</v>
      </c>
      <c r="AO770">
        <f t="shared" si="204"/>
        <v>0</v>
      </c>
    </row>
    <row r="771" spans="1:41" x14ac:dyDescent="0.2">
      <c r="A771" s="9"/>
      <c r="B771" t="str">
        <f>_xlfn.IFNA(VLOOKUP(A771,'Energy balance options'!A$7:C$3000,3,FALSE),"")</f>
        <v/>
      </c>
      <c r="P771">
        <f>SUMIFS('Energy balance options'!$F$7:$F$3000,'Energy balance options'!$B$7:$B$3000,HeatGen!P$2,'Energy balance options'!$A$7:$A$3000,HeatGen!$A771)</f>
        <v>0</v>
      </c>
      <c r="Q771">
        <f>SUMIFS('Energy balance options'!$F$7:$F$3000,'Energy balance options'!$B$7:$B$3000,HeatGen!Q$2,'Energy balance options'!$A$7:$A$3000,HeatGen!$A771)</f>
        <v>0</v>
      </c>
      <c r="R771">
        <f>SUMIFS('Energy balance options'!$F$7:$F$3000,'Energy balance options'!$B$7:$B$3000,HeatGen!R$2,'Energy balance options'!$A$7:$A$3000,HeatGen!$A771)</f>
        <v>0</v>
      </c>
      <c r="S771">
        <f>SUMIFS('Energy balance options'!$G$7:$G$3000,'Energy balance options'!$B$7:$B$3000,HeatGen!S$2,'Energy balance options'!$A$7:$A$3000,HeatGen!$A771)</f>
        <v>0</v>
      </c>
      <c r="T771">
        <f>SUMIFS('Energy balance options'!$G$7:$G$3000,'Energy balance options'!$B$7:$B$3000,HeatGen!T$2,'Energy balance options'!$A$7:$A$3000,HeatGen!$A771)</f>
        <v>0</v>
      </c>
      <c r="U771">
        <f>SUMIFS('Energy balance options'!$G$7:$G$3000,'Energy balance options'!$B$7:$B$3000,HeatGen!U$2,'Energy balance options'!$A$7:$A$3000,HeatGen!$A771)</f>
        <v>0</v>
      </c>
      <c r="V771">
        <f>SUMIFS('Energy balance options'!$G$7:$G$3000,'Energy balance options'!$B$7:$B$3000,HeatGen!V$2,'Energy balance options'!$A$7:$A$3000,HeatGen!$A771)</f>
        <v>0</v>
      </c>
      <c r="W771">
        <f>SUMIFS('Energy balance options'!$G$7:$G$3000,'Energy balance options'!$B$7:$B$3000,HeatGen!W$2,'Energy balance options'!$A$7:$A$3000,HeatGen!$A771)</f>
        <v>0</v>
      </c>
      <c r="X771">
        <f>SUMIFS('Energy balance options'!$G$7:$G$3000,'Energy balance options'!$B$7:$B$3000,HeatGen!X$2,'Energy balance options'!$A$7:$A$3000,HeatGen!$A771)</f>
        <v>0</v>
      </c>
      <c r="AG771">
        <f t="shared" si="196"/>
        <v>0</v>
      </c>
      <c r="AH771">
        <f t="shared" si="197"/>
        <v>0</v>
      </c>
      <c r="AI771">
        <f t="shared" si="198"/>
        <v>0</v>
      </c>
      <c r="AJ771">
        <f t="shared" si="199"/>
        <v>0</v>
      </c>
      <c r="AK771">
        <f t="shared" si="200"/>
        <v>0</v>
      </c>
      <c r="AL771">
        <f t="shared" si="201"/>
        <v>0</v>
      </c>
      <c r="AM771">
        <f t="shared" si="202"/>
        <v>0</v>
      </c>
      <c r="AN771">
        <f t="shared" si="203"/>
        <v>0</v>
      </c>
      <c r="AO771">
        <f t="shared" si="204"/>
        <v>0</v>
      </c>
    </row>
    <row r="772" spans="1:41" x14ac:dyDescent="0.2">
      <c r="A772" s="9"/>
      <c r="B772" t="str">
        <f>_xlfn.IFNA(VLOOKUP(A772,'Energy balance options'!A$7:C$3000,3,FALSE),"")</f>
        <v/>
      </c>
      <c r="P772">
        <f>SUMIFS('Energy balance options'!$F$7:$F$3000,'Energy balance options'!$B$7:$B$3000,HeatGen!P$2,'Energy balance options'!$A$7:$A$3000,HeatGen!$A772)</f>
        <v>0</v>
      </c>
      <c r="Q772">
        <f>SUMIFS('Energy balance options'!$F$7:$F$3000,'Energy balance options'!$B$7:$B$3000,HeatGen!Q$2,'Energy balance options'!$A$7:$A$3000,HeatGen!$A772)</f>
        <v>0</v>
      </c>
      <c r="R772">
        <f>SUMIFS('Energy balance options'!$F$7:$F$3000,'Energy balance options'!$B$7:$B$3000,HeatGen!R$2,'Energy balance options'!$A$7:$A$3000,HeatGen!$A772)</f>
        <v>0</v>
      </c>
      <c r="S772">
        <f>SUMIFS('Energy balance options'!$G$7:$G$3000,'Energy balance options'!$B$7:$B$3000,HeatGen!S$2,'Energy balance options'!$A$7:$A$3000,HeatGen!$A772)</f>
        <v>0</v>
      </c>
      <c r="T772">
        <f>SUMIFS('Energy balance options'!$G$7:$G$3000,'Energy balance options'!$B$7:$B$3000,HeatGen!T$2,'Energy balance options'!$A$7:$A$3000,HeatGen!$A772)</f>
        <v>0</v>
      </c>
      <c r="U772">
        <f>SUMIFS('Energy balance options'!$G$7:$G$3000,'Energy balance options'!$B$7:$B$3000,HeatGen!U$2,'Energy balance options'!$A$7:$A$3000,HeatGen!$A772)</f>
        <v>0</v>
      </c>
      <c r="V772">
        <f>SUMIFS('Energy balance options'!$G$7:$G$3000,'Energy balance options'!$B$7:$B$3000,HeatGen!V$2,'Energy balance options'!$A$7:$A$3000,HeatGen!$A772)</f>
        <v>0</v>
      </c>
      <c r="W772">
        <f>SUMIFS('Energy balance options'!$G$7:$G$3000,'Energy balance options'!$B$7:$B$3000,HeatGen!W$2,'Energy balance options'!$A$7:$A$3000,HeatGen!$A772)</f>
        <v>0</v>
      </c>
      <c r="X772">
        <f>SUMIFS('Energy balance options'!$G$7:$G$3000,'Energy balance options'!$B$7:$B$3000,HeatGen!X$2,'Energy balance options'!$A$7:$A$3000,HeatGen!$A772)</f>
        <v>0</v>
      </c>
      <c r="AG772">
        <f t="shared" si="196"/>
        <v>0</v>
      </c>
      <c r="AH772">
        <f t="shared" si="197"/>
        <v>0</v>
      </c>
      <c r="AI772">
        <f t="shared" si="198"/>
        <v>0</v>
      </c>
      <c r="AJ772">
        <f t="shared" si="199"/>
        <v>0</v>
      </c>
      <c r="AK772">
        <f t="shared" si="200"/>
        <v>0</v>
      </c>
      <c r="AL772">
        <f t="shared" si="201"/>
        <v>0</v>
      </c>
      <c r="AM772">
        <f t="shared" si="202"/>
        <v>0</v>
      </c>
      <c r="AN772">
        <f t="shared" si="203"/>
        <v>0</v>
      </c>
      <c r="AO772">
        <f t="shared" si="204"/>
        <v>0</v>
      </c>
    </row>
    <row r="773" spans="1:41" x14ac:dyDescent="0.2">
      <c r="A773" s="9"/>
      <c r="B773" t="str">
        <f>_xlfn.IFNA(VLOOKUP(A773,'Energy balance options'!A$7:C$3000,3,FALSE),"")</f>
        <v/>
      </c>
      <c r="P773">
        <f>SUMIFS('Energy balance options'!$F$7:$F$3000,'Energy balance options'!$B$7:$B$3000,HeatGen!P$2,'Energy balance options'!$A$7:$A$3000,HeatGen!$A773)</f>
        <v>0</v>
      </c>
      <c r="Q773">
        <f>SUMIFS('Energy balance options'!$F$7:$F$3000,'Energy balance options'!$B$7:$B$3000,HeatGen!Q$2,'Energy balance options'!$A$7:$A$3000,HeatGen!$A773)</f>
        <v>0</v>
      </c>
      <c r="R773">
        <f>SUMIFS('Energy balance options'!$F$7:$F$3000,'Energy balance options'!$B$7:$B$3000,HeatGen!R$2,'Energy balance options'!$A$7:$A$3000,HeatGen!$A773)</f>
        <v>0</v>
      </c>
      <c r="S773">
        <f>SUMIFS('Energy balance options'!$G$7:$G$3000,'Energy balance options'!$B$7:$B$3000,HeatGen!S$2,'Energy balance options'!$A$7:$A$3000,HeatGen!$A773)</f>
        <v>0</v>
      </c>
      <c r="T773">
        <f>SUMIFS('Energy balance options'!$G$7:$G$3000,'Energy balance options'!$B$7:$B$3000,HeatGen!T$2,'Energy balance options'!$A$7:$A$3000,HeatGen!$A773)</f>
        <v>0</v>
      </c>
      <c r="U773">
        <f>SUMIFS('Energy balance options'!$G$7:$G$3000,'Energy balance options'!$B$7:$B$3000,HeatGen!U$2,'Energy balance options'!$A$7:$A$3000,HeatGen!$A773)</f>
        <v>0</v>
      </c>
      <c r="V773">
        <f>SUMIFS('Energy balance options'!$G$7:$G$3000,'Energy balance options'!$B$7:$B$3000,HeatGen!V$2,'Energy balance options'!$A$7:$A$3000,HeatGen!$A773)</f>
        <v>0</v>
      </c>
      <c r="W773">
        <f>SUMIFS('Energy balance options'!$G$7:$G$3000,'Energy balance options'!$B$7:$B$3000,HeatGen!W$2,'Energy balance options'!$A$7:$A$3000,HeatGen!$A773)</f>
        <v>0</v>
      </c>
      <c r="X773">
        <f>SUMIFS('Energy balance options'!$G$7:$G$3000,'Energy balance options'!$B$7:$B$3000,HeatGen!X$2,'Energy balance options'!$A$7:$A$3000,HeatGen!$A773)</f>
        <v>0</v>
      </c>
      <c r="AG773">
        <f t="shared" si="196"/>
        <v>0</v>
      </c>
      <c r="AH773">
        <f t="shared" si="197"/>
        <v>0</v>
      </c>
      <c r="AI773">
        <f t="shared" si="198"/>
        <v>0</v>
      </c>
      <c r="AJ773">
        <f t="shared" si="199"/>
        <v>0</v>
      </c>
      <c r="AK773">
        <f t="shared" si="200"/>
        <v>0</v>
      </c>
      <c r="AL773">
        <f t="shared" si="201"/>
        <v>0</v>
      </c>
      <c r="AM773">
        <f t="shared" si="202"/>
        <v>0</v>
      </c>
      <c r="AN773">
        <f t="shared" si="203"/>
        <v>0</v>
      </c>
      <c r="AO773">
        <f t="shared" si="204"/>
        <v>0</v>
      </c>
    </row>
    <row r="774" spans="1:41" x14ac:dyDescent="0.2">
      <c r="A774" s="9"/>
      <c r="B774" t="str">
        <f>_xlfn.IFNA(VLOOKUP(A774,'Energy balance options'!A$7:C$3000,3,FALSE),"")</f>
        <v/>
      </c>
      <c r="P774">
        <f>SUMIFS('Energy balance options'!$F$7:$F$3000,'Energy balance options'!$B$7:$B$3000,HeatGen!P$2,'Energy balance options'!$A$7:$A$3000,HeatGen!$A774)</f>
        <v>0</v>
      </c>
      <c r="Q774">
        <f>SUMIFS('Energy balance options'!$F$7:$F$3000,'Energy balance options'!$B$7:$B$3000,HeatGen!Q$2,'Energy balance options'!$A$7:$A$3000,HeatGen!$A774)</f>
        <v>0</v>
      </c>
      <c r="R774">
        <f>SUMIFS('Energy balance options'!$F$7:$F$3000,'Energy balance options'!$B$7:$B$3000,HeatGen!R$2,'Energy balance options'!$A$7:$A$3000,HeatGen!$A774)</f>
        <v>0</v>
      </c>
      <c r="S774">
        <f>SUMIFS('Energy balance options'!$G$7:$G$3000,'Energy balance options'!$B$7:$B$3000,HeatGen!S$2,'Energy balance options'!$A$7:$A$3000,HeatGen!$A774)</f>
        <v>0</v>
      </c>
      <c r="T774">
        <f>SUMIFS('Energy balance options'!$G$7:$G$3000,'Energy balance options'!$B$7:$B$3000,HeatGen!T$2,'Energy balance options'!$A$7:$A$3000,HeatGen!$A774)</f>
        <v>0</v>
      </c>
      <c r="U774">
        <f>SUMIFS('Energy balance options'!$G$7:$G$3000,'Energy balance options'!$B$7:$B$3000,HeatGen!U$2,'Energy balance options'!$A$7:$A$3000,HeatGen!$A774)</f>
        <v>0</v>
      </c>
      <c r="V774">
        <f>SUMIFS('Energy balance options'!$G$7:$G$3000,'Energy balance options'!$B$7:$B$3000,HeatGen!V$2,'Energy balance options'!$A$7:$A$3000,HeatGen!$A774)</f>
        <v>0</v>
      </c>
      <c r="W774">
        <f>SUMIFS('Energy balance options'!$G$7:$G$3000,'Energy balance options'!$B$7:$B$3000,HeatGen!W$2,'Energy balance options'!$A$7:$A$3000,HeatGen!$A774)</f>
        <v>0</v>
      </c>
      <c r="X774">
        <f>SUMIFS('Energy balance options'!$G$7:$G$3000,'Energy balance options'!$B$7:$B$3000,HeatGen!X$2,'Energy balance options'!$A$7:$A$3000,HeatGen!$A774)</f>
        <v>0</v>
      </c>
      <c r="AG774">
        <f t="shared" si="196"/>
        <v>0</v>
      </c>
      <c r="AH774">
        <f t="shared" si="197"/>
        <v>0</v>
      </c>
      <c r="AI774">
        <f t="shared" si="198"/>
        <v>0</v>
      </c>
      <c r="AJ774">
        <f t="shared" si="199"/>
        <v>0</v>
      </c>
      <c r="AK774">
        <f t="shared" si="200"/>
        <v>0</v>
      </c>
      <c r="AL774">
        <f t="shared" si="201"/>
        <v>0</v>
      </c>
      <c r="AM774">
        <f t="shared" si="202"/>
        <v>0</v>
      </c>
      <c r="AN774">
        <f t="shared" si="203"/>
        <v>0</v>
      </c>
      <c r="AO774">
        <f t="shared" si="204"/>
        <v>0</v>
      </c>
    </row>
    <row r="775" spans="1:41" x14ac:dyDescent="0.2">
      <c r="A775" s="9"/>
      <c r="B775" t="str">
        <f>_xlfn.IFNA(VLOOKUP(A775,'Energy balance options'!A$7:C$3000,3,FALSE),"")</f>
        <v/>
      </c>
      <c r="P775">
        <f>SUMIFS('Energy balance options'!$F$7:$F$3000,'Energy balance options'!$B$7:$B$3000,HeatGen!P$2,'Energy balance options'!$A$7:$A$3000,HeatGen!$A775)</f>
        <v>0</v>
      </c>
      <c r="Q775">
        <f>SUMIFS('Energy balance options'!$F$7:$F$3000,'Energy balance options'!$B$7:$B$3000,HeatGen!Q$2,'Energy balance options'!$A$7:$A$3000,HeatGen!$A775)</f>
        <v>0</v>
      </c>
      <c r="R775">
        <f>SUMIFS('Energy balance options'!$F$7:$F$3000,'Energy balance options'!$B$7:$B$3000,HeatGen!R$2,'Energy balance options'!$A$7:$A$3000,HeatGen!$A775)</f>
        <v>0</v>
      </c>
      <c r="S775">
        <f>SUMIFS('Energy balance options'!$G$7:$G$3000,'Energy balance options'!$B$7:$B$3000,HeatGen!S$2,'Energy balance options'!$A$7:$A$3000,HeatGen!$A775)</f>
        <v>0</v>
      </c>
      <c r="T775">
        <f>SUMIFS('Energy balance options'!$G$7:$G$3000,'Energy balance options'!$B$7:$B$3000,HeatGen!T$2,'Energy balance options'!$A$7:$A$3000,HeatGen!$A775)</f>
        <v>0</v>
      </c>
      <c r="U775">
        <f>SUMIFS('Energy balance options'!$G$7:$G$3000,'Energy balance options'!$B$7:$B$3000,HeatGen!U$2,'Energy balance options'!$A$7:$A$3000,HeatGen!$A775)</f>
        <v>0</v>
      </c>
      <c r="V775">
        <f>SUMIFS('Energy balance options'!$G$7:$G$3000,'Energy balance options'!$B$7:$B$3000,HeatGen!V$2,'Energy balance options'!$A$7:$A$3000,HeatGen!$A775)</f>
        <v>0</v>
      </c>
      <c r="W775">
        <f>SUMIFS('Energy balance options'!$G$7:$G$3000,'Energy balance options'!$B$7:$B$3000,HeatGen!W$2,'Energy balance options'!$A$7:$A$3000,HeatGen!$A775)</f>
        <v>0</v>
      </c>
      <c r="X775">
        <f>SUMIFS('Energy balance options'!$G$7:$G$3000,'Energy balance options'!$B$7:$B$3000,HeatGen!X$2,'Energy balance options'!$A$7:$A$3000,HeatGen!$A775)</f>
        <v>0</v>
      </c>
      <c r="AG775">
        <f t="shared" si="196"/>
        <v>0</v>
      </c>
      <c r="AH775">
        <f t="shared" si="197"/>
        <v>0</v>
      </c>
      <c r="AI775">
        <f t="shared" si="198"/>
        <v>0</v>
      </c>
      <c r="AJ775">
        <f t="shared" si="199"/>
        <v>0</v>
      </c>
      <c r="AK775">
        <f t="shared" si="200"/>
        <v>0</v>
      </c>
      <c r="AL775">
        <f t="shared" si="201"/>
        <v>0</v>
      </c>
      <c r="AM775">
        <f t="shared" si="202"/>
        <v>0</v>
      </c>
      <c r="AN775">
        <f t="shared" si="203"/>
        <v>0</v>
      </c>
      <c r="AO775">
        <f t="shared" si="204"/>
        <v>0</v>
      </c>
    </row>
    <row r="776" spans="1:41" x14ac:dyDescent="0.2">
      <c r="A776" s="9"/>
      <c r="B776" t="str">
        <f>_xlfn.IFNA(VLOOKUP(A776,'Energy balance options'!A$7:C$3000,3,FALSE),"")</f>
        <v/>
      </c>
      <c r="P776">
        <f>SUMIFS('Energy balance options'!$F$7:$F$3000,'Energy balance options'!$B$7:$B$3000,HeatGen!P$2,'Energy balance options'!$A$7:$A$3000,HeatGen!$A776)</f>
        <v>0</v>
      </c>
      <c r="Q776">
        <f>SUMIFS('Energy balance options'!$F$7:$F$3000,'Energy balance options'!$B$7:$B$3000,HeatGen!Q$2,'Energy balance options'!$A$7:$A$3000,HeatGen!$A776)</f>
        <v>0</v>
      </c>
      <c r="R776">
        <f>SUMIFS('Energy balance options'!$F$7:$F$3000,'Energy balance options'!$B$7:$B$3000,HeatGen!R$2,'Energy balance options'!$A$7:$A$3000,HeatGen!$A776)</f>
        <v>0</v>
      </c>
      <c r="S776">
        <f>SUMIFS('Energy balance options'!$G$7:$G$3000,'Energy balance options'!$B$7:$B$3000,HeatGen!S$2,'Energy balance options'!$A$7:$A$3000,HeatGen!$A776)</f>
        <v>0</v>
      </c>
      <c r="T776">
        <f>SUMIFS('Energy balance options'!$G$7:$G$3000,'Energy balance options'!$B$7:$B$3000,HeatGen!T$2,'Energy balance options'!$A$7:$A$3000,HeatGen!$A776)</f>
        <v>0</v>
      </c>
      <c r="U776">
        <f>SUMIFS('Energy balance options'!$G$7:$G$3000,'Energy balance options'!$B$7:$B$3000,HeatGen!U$2,'Energy balance options'!$A$7:$A$3000,HeatGen!$A776)</f>
        <v>0</v>
      </c>
      <c r="V776">
        <f>SUMIFS('Energy balance options'!$G$7:$G$3000,'Energy balance options'!$B$7:$B$3000,HeatGen!V$2,'Energy balance options'!$A$7:$A$3000,HeatGen!$A776)</f>
        <v>0</v>
      </c>
      <c r="W776">
        <f>SUMIFS('Energy balance options'!$G$7:$G$3000,'Energy balance options'!$B$7:$B$3000,HeatGen!W$2,'Energy balance options'!$A$7:$A$3000,HeatGen!$A776)</f>
        <v>0</v>
      </c>
      <c r="X776">
        <f>SUMIFS('Energy balance options'!$G$7:$G$3000,'Energy balance options'!$B$7:$B$3000,HeatGen!X$2,'Energy balance options'!$A$7:$A$3000,HeatGen!$A776)</f>
        <v>0</v>
      </c>
      <c r="AG776">
        <f t="shared" si="196"/>
        <v>0</v>
      </c>
      <c r="AH776">
        <f t="shared" si="197"/>
        <v>0</v>
      </c>
      <c r="AI776">
        <f t="shared" si="198"/>
        <v>0</v>
      </c>
      <c r="AJ776">
        <f t="shared" si="199"/>
        <v>0</v>
      </c>
      <c r="AK776">
        <f t="shared" si="200"/>
        <v>0</v>
      </c>
      <c r="AL776">
        <f t="shared" si="201"/>
        <v>0</v>
      </c>
      <c r="AM776">
        <f t="shared" si="202"/>
        <v>0</v>
      </c>
      <c r="AN776">
        <f t="shared" si="203"/>
        <v>0</v>
      </c>
      <c r="AO776">
        <f t="shared" si="204"/>
        <v>0</v>
      </c>
    </row>
    <row r="777" spans="1:41" x14ac:dyDescent="0.2">
      <c r="A777" s="9"/>
      <c r="B777" t="str">
        <f>_xlfn.IFNA(VLOOKUP(A777,'Energy balance options'!A$7:C$3000,3,FALSE),"")</f>
        <v/>
      </c>
      <c r="P777">
        <f>SUMIFS('Energy balance options'!$F$7:$F$3000,'Energy balance options'!$B$7:$B$3000,HeatGen!P$2,'Energy balance options'!$A$7:$A$3000,HeatGen!$A777)</f>
        <v>0</v>
      </c>
      <c r="Q777">
        <f>SUMIFS('Energy balance options'!$F$7:$F$3000,'Energy balance options'!$B$7:$B$3000,HeatGen!Q$2,'Energy balance options'!$A$7:$A$3000,HeatGen!$A777)</f>
        <v>0</v>
      </c>
      <c r="R777">
        <f>SUMIFS('Energy balance options'!$F$7:$F$3000,'Energy balance options'!$B$7:$B$3000,HeatGen!R$2,'Energy balance options'!$A$7:$A$3000,HeatGen!$A777)</f>
        <v>0</v>
      </c>
      <c r="S777">
        <f>SUMIFS('Energy balance options'!$G$7:$G$3000,'Energy balance options'!$B$7:$B$3000,HeatGen!S$2,'Energy balance options'!$A$7:$A$3000,HeatGen!$A777)</f>
        <v>0</v>
      </c>
      <c r="T777">
        <f>SUMIFS('Energy balance options'!$G$7:$G$3000,'Energy balance options'!$B$7:$B$3000,HeatGen!T$2,'Energy balance options'!$A$7:$A$3000,HeatGen!$A777)</f>
        <v>0</v>
      </c>
      <c r="U777">
        <f>SUMIFS('Energy balance options'!$G$7:$G$3000,'Energy balance options'!$B$7:$B$3000,HeatGen!U$2,'Energy balance options'!$A$7:$A$3000,HeatGen!$A777)</f>
        <v>0</v>
      </c>
      <c r="V777">
        <f>SUMIFS('Energy balance options'!$G$7:$G$3000,'Energy balance options'!$B$7:$B$3000,HeatGen!V$2,'Energy balance options'!$A$7:$A$3000,HeatGen!$A777)</f>
        <v>0</v>
      </c>
      <c r="W777">
        <f>SUMIFS('Energy balance options'!$G$7:$G$3000,'Energy balance options'!$B$7:$B$3000,HeatGen!W$2,'Energy balance options'!$A$7:$A$3000,HeatGen!$A777)</f>
        <v>0</v>
      </c>
      <c r="X777">
        <f>SUMIFS('Energy balance options'!$G$7:$G$3000,'Energy balance options'!$B$7:$B$3000,HeatGen!X$2,'Energy balance options'!$A$7:$A$3000,HeatGen!$A777)</f>
        <v>0</v>
      </c>
      <c r="AG777">
        <f t="shared" si="196"/>
        <v>0</v>
      </c>
      <c r="AH777">
        <f t="shared" si="197"/>
        <v>0</v>
      </c>
      <c r="AI777">
        <f t="shared" si="198"/>
        <v>0</v>
      </c>
      <c r="AJ777">
        <f t="shared" si="199"/>
        <v>0</v>
      </c>
      <c r="AK777">
        <f t="shared" si="200"/>
        <v>0</v>
      </c>
      <c r="AL777">
        <f t="shared" si="201"/>
        <v>0</v>
      </c>
      <c r="AM777">
        <f t="shared" si="202"/>
        <v>0</v>
      </c>
      <c r="AN777">
        <f t="shared" si="203"/>
        <v>0</v>
      </c>
      <c r="AO777">
        <f t="shared" si="204"/>
        <v>0</v>
      </c>
    </row>
    <row r="778" spans="1:41" x14ac:dyDescent="0.2">
      <c r="A778" s="9"/>
      <c r="B778" t="str">
        <f>_xlfn.IFNA(VLOOKUP(A778,'Energy balance options'!A$7:C$3000,3,FALSE),"")</f>
        <v/>
      </c>
      <c r="P778">
        <f>SUMIFS('Energy balance options'!$F$7:$F$3000,'Energy balance options'!$B$7:$B$3000,HeatGen!P$2,'Energy balance options'!$A$7:$A$3000,HeatGen!$A778)</f>
        <v>0</v>
      </c>
      <c r="Q778">
        <f>SUMIFS('Energy balance options'!$F$7:$F$3000,'Energy balance options'!$B$7:$B$3000,HeatGen!Q$2,'Energy balance options'!$A$7:$A$3000,HeatGen!$A778)</f>
        <v>0</v>
      </c>
      <c r="R778">
        <f>SUMIFS('Energy balance options'!$F$7:$F$3000,'Energy balance options'!$B$7:$B$3000,HeatGen!R$2,'Energy balance options'!$A$7:$A$3000,HeatGen!$A778)</f>
        <v>0</v>
      </c>
      <c r="S778">
        <f>SUMIFS('Energy balance options'!$G$7:$G$3000,'Energy balance options'!$B$7:$B$3000,HeatGen!S$2,'Energy balance options'!$A$7:$A$3000,HeatGen!$A778)</f>
        <v>0</v>
      </c>
      <c r="T778">
        <f>SUMIFS('Energy balance options'!$G$7:$G$3000,'Energy balance options'!$B$7:$B$3000,HeatGen!T$2,'Energy balance options'!$A$7:$A$3000,HeatGen!$A778)</f>
        <v>0</v>
      </c>
      <c r="U778">
        <f>SUMIFS('Energy balance options'!$G$7:$G$3000,'Energy balance options'!$B$7:$B$3000,HeatGen!U$2,'Energy balance options'!$A$7:$A$3000,HeatGen!$A778)</f>
        <v>0</v>
      </c>
      <c r="V778">
        <f>SUMIFS('Energy balance options'!$G$7:$G$3000,'Energy balance options'!$B$7:$B$3000,HeatGen!V$2,'Energy balance options'!$A$7:$A$3000,HeatGen!$A778)</f>
        <v>0</v>
      </c>
      <c r="W778">
        <f>SUMIFS('Energy balance options'!$G$7:$G$3000,'Energy balance options'!$B$7:$B$3000,HeatGen!W$2,'Energy balance options'!$A$7:$A$3000,HeatGen!$A778)</f>
        <v>0</v>
      </c>
      <c r="X778">
        <f>SUMIFS('Energy balance options'!$G$7:$G$3000,'Energy balance options'!$B$7:$B$3000,HeatGen!X$2,'Energy balance options'!$A$7:$A$3000,HeatGen!$A778)</f>
        <v>0</v>
      </c>
      <c r="AG778">
        <f t="shared" si="196"/>
        <v>0</v>
      </c>
      <c r="AH778">
        <f t="shared" si="197"/>
        <v>0</v>
      </c>
      <c r="AI778">
        <f t="shared" si="198"/>
        <v>0</v>
      </c>
      <c r="AJ778">
        <f t="shared" si="199"/>
        <v>0</v>
      </c>
      <c r="AK778">
        <f t="shared" si="200"/>
        <v>0</v>
      </c>
      <c r="AL778">
        <f t="shared" si="201"/>
        <v>0</v>
      </c>
      <c r="AM778">
        <f t="shared" si="202"/>
        <v>0</v>
      </c>
      <c r="AN778">
        <f t="shared" si="203"/>
        <v>0</v>
      </c>
      <c r="AO778">
        <f t="shared" si="204"/>
        <v>0</v>
      </c>
    </row>
    <row r="779" spans="1:41" x14ac:dyDescent="0.2">
      <c r="A779" s="9"/>
      <c r="B779" t="str">
        <f>_xlfn.IFNA(VLOOKUP(A779,'Energy balance options'!A$7:C$3000,3,FALSE),"")</f>
        <v/>
      </c>
      <c r="P779">
        <f>SUMIFS('Energy balance options'!$F$7:$F$3000,'Energy balance options'!$B$7:$B$3000,HeatGen!P$2,'Energy balance options'!$A$7:$A$3000,HeatGen!$A779)</f>
        <v>0</v>
      </c>
      <c r="Q779">
        <f>SUMIFS('Energy balance options'!$F$7:$F$3000,'Energy balance options'!$B$7:$B$3000,HeatGen!Q$2,'Energy balance options'!$A$7:$A$3000,HeatGen!$A779)</f>
        <v>0</v>
      </c>
      <c r="R779">
        <f>SUMIFS('Energy balance options'!$F$7:$F$3000,'Energy balance options'!$B$7:$B$3000,HeatGen!R$2,'Energy balance options'!$A$7:$A$3000,HeatGen!$A779)</f>
        <v>0</v>
      </c>
      <c r="S779">
        <f>SUMIFS('Energy balance options'!$G$7:$G$3000,'Energy balance options'!$B$7:$B$3000,HeatGen!S$2,'Energy balance options'!$A$7:$A$3000,HeatGen!$A779)</f>
        <v>0</v>
      </c>
      <c r="T779">
        <f>SUMIFS('Energy balance options'!$G$7:$G$3000,'Energy balance options'!$B$7:$B$3000,HeatGen!T$2,'Energy balance options'!$A$7:$A$3000,HeatGen!$A779)</f>
        <v>0</v>
      </c>
      <c r="U779">
        <f>SUMIFS('Energy balance options'!$G$7:$G$3000,'Energy balance options'!$B$7:$B$3000,HeatGen!U$2,'Energy balance options'!$A$7:$A$3000,HeatGen!$A779)</f>
        <v>0</v>
      </c>
      <c r="V779">
        <f>SUMIFS('Energy balance options'!$G$7:$G$3000,'Energy balance options'!$B$7:$B$3000,HeatGen!V$2,'Energy balance options'!$A$7:$A$3000,HeatGen!$A779)</f>
        <v>0</v>
      </c>
      <c r="W779">
        <f>SUMIFS('Energy balance options'!$G$7:$G$3000,'Energy balance options'!$B$7:$B$3000,HeatGen!W$2,'Energy balance options'!$A$7:$A$3000,HeatGen!$A779)</f>
        <v>0</v>
      </c>
      <c r="X779">
        <f>SUMIFS('Energy balance options'!$G$7:$G$3000,'Energy balance options'!$B$7:$B$3000,HeatGen!X$2,'Energy balance options'!$A$7:$A$3000,HeatGen!$A779)</f>
        <v>0</v>
      </c>
      <c r="AG779">
        <f t="shared" si="196"/>
        <v>0</v>
      </c>
      <c r="AH779">
        <f t="shared" si="197"/>
        <v>0</v>
      </c>
      <c r="AI779">
        <f t="shared" si="198"/>
        <v>0</v>
      </c>
      <c r="AJ779">
        <f t="shared" si="199"/>
        <v>0</v>
      </c>
      <c r="AK779">
        <f t="shared" si="200"/>
        <v>0</v>
      </c>
      <c r="AL779">
        <f t="shared" si="201"/>
        <v>0</v>
      </c>
      <c r="AM779">
        <f t="shared" si="202"/>
        <v>0</v>
      </c>
      <c r="AN779">
        <f t="shared" si="203"/>
        <v>0</v>
      </c>
      <c r="AO779">
        <f t="shared" si="204"/>
        <v>0</v>
      </c>
    </row>
    <row r="780" spans="1:41" x14ac:dyDescent="0.2">
      <c r="A780" s="9"/>
      <c r="B780" t="str">
        <f>_xlfn.IFNA(VLOOKUP(A780,'Energy balance options'!A$7:C$3000,3,FALSE),"")</f>
        <v/>
      </c>
      <c r="P780">
        <f>SUMIFS('Energy balance options'!$F$7:$F$3000,'Energy balance options'!$B$7:$B$3000,HeatGen!P$2,'Energy balance options'!$A$7:$A$3000,HeatGen!$A780)</f>
        <v>0</v>
      </c>
      <c r="Q780">
        <f>SUMIFS('Energy balance options'!$F$7:$F$3000,'Energy balance options'!$B$7:$B$3000,HeatGen!Q$2,'Energy balance options'!$A$7:$A$3000,HeatGen!$A780)</f>
        <v>0</v>
      </c>
      <c r="R780">
        <f>SUMIFS('Energy balance options'!$F$7:$F$3000,'Energy balance options'!$B$7:$B$3000,HeatGen!R$2,'Energy balance options'!$A$7:$A$3000,HeatGen!$A780)</f>
        <v>0</v>
      </c>
      <c r="S780">
        <f>SUMIFS('Energy balance options'!$G$7:$G$3000,'Energy balance options'!$B$7:$B$3000,HeatGen!S$2,'Energy balance options'!$A$7:$A$3000,HeatGen!$A780)</f>
        <v>0</v>
      </c>
      <c r="T780">
        <f>SUMIFS('Energy balance options'!$G$7:$G$3000,'Energy balance options'!$B$7:$B$3000,HeatGen!T$2,'Energy balance options'!$A$7:$A$3000,HeatGen!$A780)</f>
        <v>0</v>
      </c>
      <c r="U780">
        <f>SUMIFS('Energy balance options'!$G$7:$G$3000,'Energy balance options'!$B$7:$B$3000,HeatGen!U$2,'Energy balance options'!$A$7:$A$3000,HeatGen!$A780)</f>
        <v>0</v>
      </c>
      <c r="V780">
        <f>SUMIFS('Energy balance options'!$G$7:$G$3000,'Energy balance options'!$B$7:$B$3000,HeatGen!V$2,'Energy balance options'!$A$7:$A$3000,HeatGen!$A780)</f>
        <v>0</v>
      </c>
      <c r="W780">
        <f>SUMIFS('Energy balance options'!$G$7:$G$3000,'Energy balance options'!$B$7:$B$3000,HeatGen!W$2,'Energy balance options'!$A$7:$A$3000,HeatGen!$A780)</f>
        <v>0</v>
      </c>
      <c r="X780">
        <f>SUMIFS('Energy balance options'!$G$7:$G$3000,'Energy balance options'!$B$7:$B$3000,HeatGen!X$2,'Energy balance options'!$A$7:$A$3000,HeatGen!$A780)</f>
        <v>0</v>
      </c>
      <c r="AG780">
        <f t="shared" si="196"/>
        <v>0</v>
      </c>
      <c r="AH780">
        <f t="shared" si="197"/>
        <v>0</v>
      </c>
      <c r="AI780">
        <f t="shared" si="198"/>
        <v>0</v>
      </c>
      <c r="AJ780">
        <f t="shared" si="199"/>
        <v>0</v>
      </c>
      <c r="AK780">
        <f t="shared" si="200"/>
        <v>0</v>
      </c>
      <c r="AL780">
        <f t="shared" si="201"/>
        <v>0</v>
      </c>
      <c r="AM780">
        <f t="shared" si="202"/>
        <v>0</v>
      </c>
      <c r="AN780">
        <f t="shared" si="203"/>
        <v>0</v>
      </c>
      <c r="AO780">
        <f t="shared" si="204"/>
        <v>0</v>
      </c>
    </row>
    <row r="781" spans="1:41" x14ac:dyDescent="0.2">
      <c r="A781" s="9"/>
      <c r="B781" t="str">
        <f>_xlfn.IFNA(VLOOKUP(A781,'Energy balance options'!A$7:C$3000,3,FALSE),"")</f>
        <v/>
      </c>
      <c r="P781">
        <f>SUMIFS('Energy balance options'!$F$7:$F$3000,'Energy balance options'!$B$7:$B$3000,HeatGen!P$2,'Energy balance options'!$A$7:$A$3000,HeatGen!$A781)</f>
        <v>0</v>
      </c>
      <c r="Q781">
        <f>SUMIFS('Energy balance options'!$F$7:$F$3000,'Energy balance options'!$B$7:$B$3000,HeatGen!Q$2,'Energy balance options'!$A$7:$A$3000,HeatGen!$A781)</f>
        <v>0</v>
      </c>
      <c r="R781">
        <f>SUMIFS('Energy balance options'!$F$7:$F$3000,'Energy balance options'!$B$7:$B$3000,HeatGen!R$2,'Energy balance options'!$A$7:$A$3000,HeatGen!$A781)</f>
        <v>0</v>
      </c>
      <c r="S781">
        <f>SUMIFS('Energy balance options'!$G$7:$G$3000,'Energy balance options'!$B$7:$B$3000,HeatGen!S$2,'Energy balance options'!$A$7:$A$3000,HeatGen!$A781)</f>
        <v>0</v>
      </c>
      <c r="T781">
        <f>SUMIFS('Energy balance options'!$G$7:$G$3000,'Energy balance options'!$B$7:$B$3000,HeatGen!T$2,'Energy balance options'!$A$7:$A$3000,HeatGen!$A781)</f>
        <v>0</v>
      </c>
      <c r="U781">
        <f>SUMIFS('Energy balance options'!$G$7:$G$3000,'Energy balance options'!$B$7:$B$3000,HeatGen!U$2,'Energy balance options'!$A$7:$A$3000,HeatGen!$A781)</f>
        <v>0</v>
      </c>
      <c r="V781">
        <f>SUMIFS('Energy balance options'!$G$7:$G$3000,'Energy balance options'!$B$7:$B$3000,HeatGen!V$2,'Energy balance options'!$A$7:$A$3000,HeatGen!$A781)</f>
        <v>0</v>
      </c>
      <c r="W781">
        <f>SUMIFS('Energy balance options'!$G$7:$G$3000,'Energy balance options'!$B$7:$B$3000,HeatGen!W$2,'Energy balance options'!$A$7:$A$3000,HeatGen!$A781)</f>
        <v>0</v>
      </c>
      <c r="X781">
        <f>SUMIFS('Energy balance options'!$G$7:$G$3000,'Energy balance options'!$B$7:$B$3000,HeatGen!X$2,'Energy balance options'!$A$7:$A$3000,HeatGen!$A781)</f>
        <v>0</v>
      </c>
      <c r="AG781">
        <f t="shared" si="196"/>
        <v>0</v>
      </c>
      <c r="AH781">
        <f t="shared" si="197"/>
        <v>0</v>
      </c>
      <c r="AI781">
        <f t="shared" si="198"/>
        <v>0</v>
      </c>
      <c r="AJ781">
        <f t="shared" si="199"/>
        <v>0</v>
      </c>
      <c r="AK781">
        <f t="shared" si="200"/>
        <v>0</v>
      </c>
      <c r="AL781">
        <f t="shared" si="201"/>
        <v>0</v>
      </c>
      <c r="AM781">
        <f t="shared" si="202"/>
        <v>0</v>
      </c>
      <c r="AN781">
        <f t="shared" si="203"/>
        <v>0</v>
      </c>
      <c r="AO781">
        <f t="shared" si="204"/>
        <v>0</v>
      </c>
    </row>
    <row r="782" spans="1:41" x14ac:dyDescent="0.2">
      <c r="A782" s="9"/>
      <c r="B782" t="str">
        <f>_xlfn.IFNA(VLOOKUP(A782,'Energy balance options'!A$7:C$3000,3,FALSE),"")</f>
        <v/>
      </c>
      <c r="P782">
        <f>SUMIFS('Energy balance options'!$F$7:$F$3000,'Energy balance options'!$B$7:$B$3000,HeatGen!P$2,'Energy balance options'!$A$7:$A$3000,HeatGen!$A782)</f>
        <v>0</v>
      </c>
      <c r="Q782">
        <f>SUMIFS('Energy balance options'!$F$7:$F$3000,'Energy balance options'!$B$7:$B$3000,HeatGen!Q$2,'Energy balance options'!$A$7:$A$3000,HeatGen!$A782)</f>
        <v>0</v>
      </c>
      <c r="R782">
        <f>SUMIFS('Energy balance options'!$F$7:$F$3000,'Energy balance options'!$B$7:$B$3000,HeatGen!R$2,'Energy balance options'!$A$7:$A$3000,HeatGen!$A782)</f>
        <v>0</v>
      </c>
      <c r="S782">
        <f>SUMIFS('Energy balance options'!$G$7:$G$3000,'Energy balance options'!$B$7:$B$3000,HeatGen!S$2,'Energy balance options'!$A$7:$A$3000,HeatGen!$A782)</f>
        <v>0</v>
      </c>
      <c r="T782">
        <f>SUMIFS('Energy balance options'!$G$7:$G$3000,'Energy balance options'!$B$7:$B$3000,HeatGen!T$2,'Energy balance options'!$A$7:$A$3000,HeatGen!$A782)</f>
        <v>0</v>
      </c>
      <c r="U782">
        <f>SUMIFS('Energy balance options'!$G$7:$G$3000,'Energy balance options'!$B$7:$B$3000,HeatGen!U$2,'Energy balance options'!$A$7:$A$3000,HeatGen!$A782)</f>
        <v>0</v>
      </c>
      <c r="V782">
        <f>SUMIFS('Energy balance options'!$G$7:$G$3000,'Energy balance options'!$B$7:$B$3000,HeatGen!V$2,'Energy balance options'!$A$7:$A$3000,HeatGen!$A782)</f>
        <v>0</v>
      </c>
      <c r="W782">
        <f>SUMIFS('Energy balance options'!$G$7:$G$3000,'Energy balance options'!$B$7:$B$3000,HeatGen!W$2,'Energy balance options'!$A$7:$A$3000,HeatGen!$A782)</f>
        <v>0</v>
      </c>
      <c r="X782">
        <f>SUMIFS('Energy balance options'!$G$7:$G$3000,'Energy balance options'!$B$7:$B$3000,HeatGen!X$2,'Energy balance options'!$A$7:$A$3000,HeatGen!$A782)</f>
        <v>0</v>
      </c>
      <c r="AG782">
        <f t="shared" si="196"/>
        <v>0</v>
      </c>
      <c r="AH782">
        <f t="shared" si="197"/>
        <v>0</v>
      </c>
      <c r="AI782">
        <f t="shared" si="198"/>
        <v>0</v>
      </c>
      <c r="AJ782">
        <f t="shared" si="199"/>
        <v>0</v>
      </c>
      <c r="AK782">
        <f t="shared" si="200"/>
        <v>0</v>
      </c>
      <c r="AL782">
        <f t="shared" si="201"/>
        <v>0</v>
      </c>
      <c r="AM782">
        <f t="shared" si="202"/>
        <v>0</v>
      </c>
      <c r="AN782">
        <f t="shared" si="203"/>
        <v>0</v>
      </c>
      <c r="AO782">
        <f t="shared" si="204"/>
        <v>0</v>
      </c>
    </row>
    <row r="783" spans="1:41" x14ac:dyDescent="0.2">
      <c r="A783" s="9"/>
      <c r="B783" t="str">
        <f>_xlfn.IFNA(VLOOKUP(A783,'Energy balance options'!A$7:C$3000,3,FALSE),"")</f>
        <v/>
      </c>
      <c r="P783">
        <f>SUMIFS('Energy balance options'!$F$7:$F$3000,'Energy balance options'!$B$7:$B$3000,HeatGen!P$2,'Energy balance options'!$A$7:$A$3000,HeatGen!$A783)</f>
        <v>0</v>
      </c>
      <c r="Q783">
        <f>SUMIFS('Energy balance options'!$F$7:$F$3000,'Energy balance options'!$B$7:$B$3000,HeatGen!Q$2,'Energy balance options'!$A$7:$A$3000,HeatGen!$A783)</f>
        <v>0</v>
      </c>
      <c r="R783">
        <f>SUMIFS('Energy balance options'!$F$7:$F$3000,'Energy balance options'!$B$7:$B$3000,HeatGen!R$2,'Energy balance options'!$A$7:$A$3000,HeatGen!$A783)</f>
        <v>0</v>
      </c>
      <c r="S783">
        <f>SUMIFS('Energy balance options'!$G$7:$G$3000,'Energy balance options'!$B$7:$B$3000,HeatGen!S$2,'Energy balance options'!$A$7:$A$3000,HeatGen!$A783)</f>
        <v>0</v>
      </c>
      <c r="T783">
        <f>SUMIFS('Energy balance options'!$G$7:$G$3000,'Energy balance options'!$B$7:$B$3000,HeatGen!T$2,'Energy balance options'!$A$7:$A$3000,HeatGen!$A783)</f>
        <v>0</v>
      </c>
      <c r="U783">
        <f>SUMIFS('Energy balance options'!$G$7:$G$3000,'Energy balance options'!$B$7:$B$3000,HeatGen!U$2,'Energy balance options'!$A$7:$A$3000,HeatGen!$A783)</f>
        <v>0</v>
      </c>
      <c r="V783">
        <f>SUMIFS('Energy balance options'!$G$7:$G$3000,'Energy balance options'!$B$7:$B$3000,HeatGen!V$2,'Energy balance options'!$A$7:$A$3000,HeatGen!$A783)</f>
        <v>0</v>
      </c>
      <c r="W783">
        <f>SUMIFS('Energy balance options'!$G$7:$G$3000,'Energy balance options'!$B$7:$B$3000,HeatGen!W$2,'Energy balance options'!$A$7:$A$3000,HeatGen!$A783)</f>
        <v>0</v>
      </c>
      <c r="X783">
        <f>SUMIFS('Energy balance options'!$G$7:$G$3000,'Energy balance options'!$B$7:$B$3000,HeatGen!X$2,'Energy balance options'!$A$7:$A$3000,HeatGen!$A783)</f>
        <v>0</v>
      </c>
      <c r="AG783">
        <f t="shared" si="196"/>
        <v>0</v>
      </c>
      <c r="AH783">
        <f t="shared" si="197"/>
        <v>0</v>
      </c>
      <c r="AI783">
        <f t="shared" si="198"/>
        <v>0</v>
      </c>
      <c r="AJ783">
        <f t="shared" si="199"/>
        <v>0</v>
      </c>
      <c r="AK783">
        <f t="shared" si="200"/>
        <v>0</v>
      </c>
      <c r="AL783">
        <f t="shared" si="201"/>
        <v>0</v>
      </c>
      <c r="AM783">
        <f t="shared" si="202"/>
        <v>0</v>
      </c>
      <c r="AN783">
        <f t="shared" si="203"/>
        <v>0</v>
      </c>
      <c r="AO783">
        <f t="shared" si="204"/>
        <v>0</v>
      </c>
    </row>
    <row r="784" spans="1:41" x14ac:dyDescent="0.2">
      <c r="A784" s="9"/>
      <c r="B784" t="str">
        <f>_xlfn.IFNA(VLOOKUP(A784,'Energy balance options'!A$7:C$3000,3,FALSE),"")</f>
        <v/>
      </c>
      <c r="P784">
        <f>SUMIFS('Energy balance options'!$F$7:$F$3000,'Energy balance options'!$B$7:$B$3000,HeatGen!P$2,'Energy balance options'!$A$7:$A$3000,HeatGen!$A784)</f>
        <v>0</v>
      </c>
      <c r="Q784">
        <f>SUMIFS('Energy balance options'!$F$7:$F$3000,'Energy balance options'!$B$7:$B$3000,HeatGen!Q$2,'Energy balance options'!$A$7:$A$3000,HeatGen!$A784)</f>
        <v>0</v>
      </c>
      <c r="R784">
        <f>SUMIFS('Energy balance options'!$F$7:$F$3000,'Energy balance options'!$B$7:$B$3000,HeatGen!R$2,'Energy balance options'!$A$7:$A$3000,HeatGen!$A784)</f>
        <v>0</v>
      </c>
      <c r="S784">
        <f>SUMIFS('Energy balance options'!$G$7:$G$3000,'Energy balance options'!$B$7:$B$3000,HeatGen!S$2,'Energy balance options'!$A$7:$A$3000,HeatGen!$A784)</f>
        <v>0</v>
      </c>
      <c r="T784">
        <f>SUMIFS('Energy balance options'!$G$7:$G$3000,'Energy balance options'!$B$7:$B$3000,HeatGen!T$2,'Energy balance options'!$A$7:$A$3000,HeatGen!$A784)</f>
        <v>0</v>
      </c>
      <c r="U784">
        <f>SUMIFS('Energy balance options'!$G$7:$G$3000,'Energy balance options'!$B$7:$B$3000,HeatGen!U$2,'Energy balance options'!$A$7:$A$3000,HeatGen!$A784)</f>
        <v>0</v>
      </c>
      <c r="V784">
        <f>SUMIFS('Energy balance options'!$G$7:$G$3000,'Energy balance options'!$B$7:$B$3000,HeatGen!V$2,'Energy balance options'!$A$7:$A$3000,HeatGen!$A784)</f>
        <v>0</v>
      </c>
      <c r="W784">
        <f>SUMIFS('Energy balance options'!$G$7:$G$3000,'Energy balance options'!$B$7:$B$3000,HeatGen!W$2,'Energy balance options'!$A$7:$A$3000,HeatGen!$A784)</f>
        <v>0</v>
      </c>
      <c r="X784">
        <f>SUMIFS('Energy balance options'!$G$7:$G$3000,'Energy balance options'!$B$7:$B$3000,HeatGen!X$2,'Energy balance options'!$A$7:$A$3000,HeatGen!$A784)</f>
        <v>0</v>
      </c>
      <c r="AG784">
        <f t="shared" si="196"/>
        <v>0</v>
      </c>
      <c r="AH784">
        <f t="shared" si="197"/>
        <v>0</v>
      </c>
      <c r="AI784">
        <f t="shared" si="198"/>
        <v>0</v>
      </c>
      <c r="AJ784">
        <f t="shared" si="199"/>
        <v>0</v>
      </c>
      <c r="AK784">
        <f t="shared" si="200"/>
        <v>0</v>
      </c>
      <c r="AL784">
        <f t="shared" si="201"/>
        <v>0</v>
      </c>
      <c r="AM784">
        <f t="shared" si="202"/>
        <v>0</v>
      </c>
      <c r="AN784">
        <f t="shared" si="203"/>
        <v>0</v>
      </c>
      <c r="AO784">
        <f t="shared" si="204"/>
        <v>0</v>
      </c>
    </row>
    <row r="785" spans="1:41" x14ac:dyDescent="0.2">
      <c r="A785" s="9"/>
      <c r="B785" t="str">
        <f>_xlfn.IFNA(VLOOKUP(A785,'Energy balance options'!A$7:C$3000,3,FALSE),"")</f>
        <v/>
      </c>
      <c r="P785">
        <f>SUMIFS('Energy balance options'!$F$7:$F$3000,'Energy balance options'!$B$7:$B$3000,HeatGen!P$2,'Energy balance options'!$A$7:$A$3000,HeatGen!$A785)</f>
        <v>0</v>
      </c>
      <c r="Q785">
        <f>SUMIFS('Energy balance options'!$F$7:$F$3000,'Energy balance options'!$B$7:$B$3000,HeatGen!Q$2,'Energy balance options'!$A$7:$A$3000,HeatGen!$A785)</f>
        <v>0</v>
      </c>
      <c r="R785">
        <f>SUMIFS('Energy balance options'!$F$7:$F$3000,'Energy balance options'!$B$7:$B$3000,HeatGen!R$2,'Energy balance options'!$A$7:$A$3000,HeatGen!$A785)</f>
        <v>0</v>
      </c>
      <c r="S785">
        <f>SUMIFS('Energy balance options'!$G$7:$G$3000,'Energy balance options'!$B$7:$B$3000,HeatGen!S$2,'Energy balance options'!$A$7:$A$3000,HeatGen!$A785)</f>
        <v>0</v>
      </c>
      <c r="T785">
        <f>SUMIFS('Energy balance options'!$G$7:$G$3000,'Energy balance options'!$B$7:$B$3000,HeatGen!T$2,'Energy balance options'!$A$7:$A$3000,HeatGen!$A785)</f>
        <v>0</v>
      </c>
      <c r="U785">
        <f>SUMIFS('Energy balance options'!$G$7:$G$3000,'Energy balance options'!$B$7:$B$3000,HeatGen!U$2,'Energy balance options'!$A$7:$A$3000,HeatGen!$A785)</f>
        <v>0</v>
      </c>
      <c r="V785">
        <f>SUMIFS('Energy balance options'!$G$7:$G$3000,'Energy balance options'!$B$7:$B$3000,HeatGen!V$2,'Energy balance options'!$A$7:$A$3000,HeatGen!$A785)</f>
        <v>0</v>
      </c>
      <c r="W785">
        <f>SUMIFS('Energy balance options'!$G$7:$G$3000,'Energy balance options'!$B$7:$B$3000,HeatGen!W$2,'Energy balance options'!$A$7:$A$3000,HeatGen!$A785)</f>
        <v>0</v>
      </c>
      <c r="X785">
        <f>SUMIFS('Energy balance options'!$G$7:$G$3000,'Energy balance options'!$B$7:$B$3000,HeatGen!X$2,'Energy balance options'!$A$7:$A$3000,HeatGen!$A785)</f>
        <v>0</v>
      </c>
      <c r="AG785">
        <f t="shared" si="196"/>
        <v>0</v>
      </c>
      <c r="AH785">
        <f t="shared" si="197"/>
        <v>0</v>
      </c>
      <c r="AI785">
        <f t="shared" si="198"/>
        <v>0</v>
      </c>
      <c r="AJ785">
        <f t="shared" si="199"/>
        <v>0</v>
      </c>
      <c r="AK785">
        <f t="shared" si="200"/>
        <v>0</v>
      </c>
      <c r="AL785">
        <f t="shared" si="201"/>
        <v>0</v>
      </c>
      <c r="AM785">
        <f t="shared" si="202"/>
        <v>0</v>
      </c>
      <c r="AN785">
        <f t="shared" si="203"/>
        <v>0</v>
      </c>
      <c r="AO785">
        <f t="shared" si="204"/>
        <v>0</v>
      </c>
    </row>
    <row r="786" spans="1:41" x14ac:dyDescent="0.2">
      <c r="A786" s="9"/>
      <c r="B786" t="str">
        <f>_xlfn.IFNA(VLOOKUP(A786,'Energy balance options'!A$7:C$3000,3,FALSE),"")</f>
        <v/>
      </c>
      <c r="P786">
        <f>SUMIFS('Energy balance options'!$F$7:$F$3000,'Energy balance options'!$B$7:$B$3000,HeatGen!P$2,'Energy balance options'!$A$7:$A$3000,HeatGen!$A786)</f>
        <v>0</v>
      </c>
      <c r="Q786">
        <f>SUMIFS('Energy balance options'!$F$7:$F$3000,'Energy balance options'!$B$7:$B$3000,HeatGen!Q$2,'Energy balance options'!$A$7:$A$3000,HeatGen!$A786)</f>
        <v>0</v>
      </c>
      <c r="R786">
        <f>SUMIFS('Energy balance options'!$F$7:$F$3000,'Energy balance options'!$B$7:$B$3000,HeatGen!R$2,'Energy balance options'!$A$7:$A$3000,HeatGen!$A786)</f>
        <v>0</v>
      </c>
      <c r="S786">
        <f>SUMIFS('Energy balance options'!$G$7:$G$3000,'Energy balance options'!$B$7:$B$3000,HeatGen!S$2,'Energy balance options'!$A$7:$A$3000,HeatGen!$A786)</f>
        <v>0</v>
      </c>
      <c r="T786">
        <f>SUMIFS('Energy balance options'!$G$7:$G$3000,'Energy balance options'!$B$7:$B$3000,HeatGen!T$2,'Energy balance options'!$A$7:$A$3000,HeatGen!$A786)</f>
        <v>0</v>
      </c>
      <c r="U786">
        <f>SUMIFS('Energy balance options'!$G$7:$G$3000,'Energy balance options'!$B$7:$B$3000,HeatGen!U$2,'Energy balance options'!$A$7:$A$3000,HeatGen!$A786)</f>
        <v>0</v>
      </c>
      <c r="V786">
        <f>SUMIFS('Energy balance options'!$G$7:$G$3000,'Energy balance options'!$B$7:$B$3000,HeatGen!V$2,'Energy balance options'!$A$7:$A$3000,HeatGen!$A786)</f>
        <v>0</v>
      </c>
      <c r="W786">
        <f>SUMIFS('Energy balance options'!$G$7:$G$3000,'Energy balance options'!$B$7:$B$3000,HeatGen!W$2,'Energy balance options'!$A$7:$A$3000,HeatGen!$A786)</f>
        <v>0</v>
      </c>
      <c r="X786">
        <f>SUMIFS('Energy balance options'!$G$7:$G$3000,'Energy balance options'!$B$7:$B$3000,HeatGen!X$2,'Energy balance options'!$A$7:$A$3000,HeatGen!$A786)</f>
        <v>0</v>
      </c>
      <c r="AG786">
        <f t="shared" si="196"/>
        <v>0</v>
      </c>
      <c r="AH786">
        <f t="shared" si="197"/>
        <v>0</v>
      </c>
      <c r="AI786">
        <f t="shared" si="198"/>
        <v>0</v>
      </c>
      <c r="AJ786">
        <f t="shared" si="199"/>
        <v>0</v>
      </c>
      <c r="AK786">
        <f t="shared" si="200"/>
        <v>0</v>
      </c>
      <c r="AL786">
        <f t="shared" si="201"/>
        <v>0</v>
      </c>
      <c r="AM786">
        <f t="shared" si="202"/>
        <v>0</v>
      </c>
      <c r="AN786">
        <f t="shared" si="203"/>
        <v>0</v>
      </c>
      <c r="AO786">
        <f t="shared" si="204"/>
        <v>0</v>
      </c>
    </row>
    <row r="787" spans="1:41" x14ac:dyDescent="0.2">
      <c r="A787" s="9"/>
      <c r="B787" t="str">
        <f>_xlfn.IFNA(VLOOKUP(A787,'Energy balance options'!A$7:C$3000,3,FALSE),"")</f>
        <v/>
      </c>
      <c r="P787">
        <f>SUMIFS('Energy balance options'!$F$7:$F$3000,'Energy balance options'!$B$7:$B$3000,HeatGen!P$2,'Energy balance options'!$A$7:$A$3000,HeatGen!$A787)</f>
        <v>0</v>
      </c>
      <c r="Q787">
        <f>SUMIFS('Energy balance options'!$F$7:$F$3000,'Energy balance options'!$B$7:$B$3000,HeatGen!Q$2,'Energy balance options'!$A$7:$A$3000,HeatGen!$A787)</f>
        <v>0</v>
      </c>
      <c r="R787">
        <f>SUMIFS('Energy balance options'!$F$7:$F$3000,'Energy balance options'!$B$7:$B$3000,HeatGen!R$2,'Energy balance options'!$A$7:$A$3000,HeatGen!$A787)</f>
        <v>0</v>
      </c>
      <c r="S787">
        <f>SUMIFS('Energy balance options'!$G$7:$G$3000,'Energy balance options'!$B$7:$B$3000,HeatGen!S$2,'Energy balance options'!$A$7:$A$3000,HeatGen!$A787)</f>
        <v>0</v>
      </c>
      <c r="T787">
        <f>SUMIFS('Energy balance options'!$G$7:$G$3000,'Energy balance options'!$B$7:$B$3000,HeatGen!T$2,'Energy balance options'!$A$7:$A$3000,HeatGen!$A787)</f>
        <v>0</v>
      </c>
      <c r="U787">
        <f>SUMIFS('Energy balance options'!$G$7:$G$3000,'Energy balance options'!$B$7:$B$3000,HeatGen!U$2,'Energy balance options'!$A$7:$A$3000,HeatGen!$A787)</f>
        <v>0</v>
      </c>
      <c r="V787">
        <f>SUMIFS('Energy balance options'!$G$7:$G$3000,'Energy balance options'!$B$7:$B$3000,HeatGen!V$2,'Energy balance options'!$A$7:$A$3000,HeatGen!$A787)</f>
        <v>0</v>
      </c>
      <c r="W787">
        <f>SUMIFS('Energy balance options'!$G$7:$G$3000,'Energy balance options'!$B$7:$B$3000,HeatGen!W$2,'Energy balance options'!$A$7:$A$3000,HeatGen!$A787)</f>
        <v>0</v>
      </c>
      <c r="X787">
        <f>SUMIFS('Energy balance options'!$G$7:$G$3000,'Energy balance options'!$B$7:$B$3000,HeatGen!X$2,'Energy balance options'!$A$7:$A$3000,HeatGen!$A787)</f>
        <v>0</v>
      </c>
      <c r="AG787">
        <f t="shared" si="196"/>
        <v>0</v>
      </c>
      <c r="AH787">
        <f t="shared" si="197"/>
        <v>0</v>
      </c>
      <c r="AI787">
        <f t="shared" si="198"/>
        <v>0</v>
      </c>
      <c r="AJ787">
        <f t="shared" si="199"/>
        <v>0</v>
      </c>
      <c r="AK787">
        <f t="shared" si="200"/>
        <v>0</v>
      </c>
      <c r="AL787">
        <f t="shared" si="201"/>
        <v>0</v>
      </c>
      <c r="AM787">
        <f t="shared" si="202"/>
        <v>0</v>
      </c>
      <c r="AN787">
        <f t="shared" si="203"/>
        <v>0</v>
      </c>
      <c r="AO787">
        <f t="shared" si="204"/>
        <v>0</v>
      </c>
    </row>
    <row r="788" spans="1:41" x14ac:dyDescent="0.2">
      <c r="A788" s="9"/>
      <c r="B788" t="str">
        <f>_xlfn.IFNA(VLOOKUP(A788,'Energy balance options'!A$7:C$3000,3,FALSE),"")</f>
        <v/>
      </c>
      <c r="P788">
        <f>SUMIFS('Energy balance options'!$F$7:$F$3000,'Energy balance options'!$B$7:$B$3000,HeatGen!P$2,'Energy balance options'!$A$7:$A$3000,HeatGen!$A788)</f>
        <v>0</v>
      </c>
      <c r="Q788">
        <f>SUMIFS('Energy balance options'!$F$7:$F$3000,'Energy balance options'!$B$7:$B$3000,HeatGen!Q$2,'Energy balance options'!$A$7:$A$3000,HeatGen!$A788)</f>
        <v>0</v>
      </c>
      <c r="R788">
        <f>SUMIFS('Energy balance options'!$F$7:$F$3000,'Energy balance options'!$B$7:$B$3000,HeatGen!R$2,'Energy balance options'!$A$7:$A$3000,HeatGen!$A788)</f>
        <v>0</v>
      </c>
      <c r="S788">
        <f>SUMIFS('Energy balance options'!$G$7:$G$3000,'Energy balance options'!$B$7:$B$3000,HeatGen!S$2,'Energy balance options'!$A$7:$A$3000,HeatGen!$A788)</f>
        <v>0</v>
      </c>
      <c r="T788">
        <f>SUMIFS('Energy balance options'!$G$7:$G$3000,'Energy balance options'!$B$7:$B$3000,HeatGen!T$2,'Energy balance options'!$A$7:$A$3000,HeatGen!$A788)</f>
        <v>0</v>
      </c>
      <c r="U788">
        <f>SUMIFS('Energy balance options'!$G$7:$G$3000,'Energy balance options'!$B$7:$B$3000,HeatGen!U$2,'Energy balance options'!$A$7:$A$3000,HeatGen!$A788)</f>
        <v>0</v>
      </c>
      <c r="V788">
        <f>SUMIFS('Energy balance options'!$G$7:$G$3000,'Energy balance options'!$B$7:$B$3000,HeatGen!V$2,'Energy balance options'!$A$7:$A$3000,HeatGen!$A788)</f>
        <v>0</v>
      </c>
      <c r="W788">
        <f>SUMIFS('Energy balance options'!$G$7:$G$3000,'Energy balance options'!$B$7:$B$3000,HeatGen!W$2,'Energy balance options'!$A$7:$A$3000,HeatGen!$A788)</f>
        <v>0</v>
      </c>
      <c r="X788">
        <f>SUMIFS('Energy balance options'!$G$7:$G$3000,'Energy balance options'!$B$7:$B$3000,HeatGen!X$2,'Energy balance options'!$A$7:$A$3000,HeatGen!$A788)</f>
        <v>0</v>
      </c>
      <c r="AG788">
        <f t="shared" si="196"/>
        <v>0</v>
      </c>
      <c r="AH788">
        <f t="shared" si="197"/>
        <v>0</v>
      </c>
      <c r="AI788">
        <f t="shared" si="198"/>
        <v>0</v>
      </c>
      <c r="AJ788">
        <f t="shared" si="199"/>
        <v>0</v>
      </c>
      <c r="AK788">
        <f t="shared" si="200"/>
        <v>0</v>
      </c>
      <c r="AL788">
        <f t="shared" si="201"/>
        <v>0</v>
      </c>
      <c r="AM788">
        <f t="shared" si="202"/>
        <v>0</v>
      </c>
      <c r="AN788">
        <f t="shared" si="203"/>
        <v>0</v>
      </c>
      <c r="AO788">
        <f t="shared" si="204"/>
        <v>0</v>
      </c>
    </row>
    <row r="789" spans="1:41" x14ac:dyDescent="0.2">
      <c r="A789" s="9"/>
      <c r="B789" t="str">
        <f>_xlfn.IFNA(VLOOKUP(A789,'Energy balance options'!A$7:C$3000,3,FALSE),"")</f>
        <v/>
      </c>
      <c r="P789">
        <f>SUMIFS('Energy balance options'!$F$7:$F$3000,'Energy balance options'!$B$7:$B$3000,HeatGen!P$2,'Energy balance options'!$A$7:$A$3000,HeatGen!$A789)</f>
        <v>0</v>
      </c>
      <c r="Q789">
        <f>SUMIFS('Energy balance options'!$F$7:$F$3000,'Energy balance options'!$B$7:$B$3000,HeatGen!Q$2,'Energy balance options'!$A$7:$A$3000,HeatGen!$A789)</f>
        <v>0</v>
      </c>
      <c r="R789">
        <f>SUMIFS('Energy balance options'!$F$7:$F$3000,'Energy balance options'!$B$7:$B$3000,HeatGen!R$2,'Energy balance options'!$A$7:$A$3000,HeatGen!$A789)</f>
        <v>0</v>
      </c>
      <c r="S789">
        <f>SUMIFS('Energy balance options'!$G$7:$G$3000,'Energy balance options'!$B$7:$B$3000,HeatGen!S$2,'Energy balance options'!$A$7:$A$3000,HeatGen!$A789)</f>
        <v>0</v>
      </c>
      <c r="T789">
        <f>SUMIFS('Energy balance options'!$G$7:$G$3000,'Energy balance options'!$B$7:$B$3000,HeatGen!T$2,'Energy balance options'!$A$7:$A$3000,HeatGen!$A789)</f>
        <v>0</v>
      </c>
      <c r="U789">
        <f>SUMIFS('Energy balance options'!$G$7:$G$3000,'Energy balance options'!$B$7:$B$3000,HeatGen!U$2,'Energy balance options'!$A$7:$A$3000,HeatGen!$A789)</f>
        <v>0</v>
      </c>
      <c r="V789">
        <f>SUMIFS('Energy balance options'!$G$7:$G$3000,'Energy balance options'!$B$7:$B$3000,HeatGen!V$2,'Energy balance options'!$A$7:$A$3000,HeatGen!$A789)</f>
        <v>0</v>
      </c>
      <c r="W789">
        <f>SUMIFS('Energy balance options'!$G$7:$G$3000,'Energy balance options'!$B$7:$B$3000,HeatGen!W$2,'Energy balance options'!$A$7:$A$3000,HeatGen!$A789)</f>
        <v>0</v>
      </c>
      <c r="X789">
        <f>SUMIFS('Energy balance options'!$G$7:$G$3000,'Energy balance options'!$B$7:$B$3000,HeatGen!X$2,'Energy balance options'!$A$7:$A$3000,HeatGen!$A789)</f>
        <v>0</v>
      </c>
      <c r="AG789">
        <f t="shared" si="196"/>
        <v>0</v>
      </c>
      <c r="AH789">
        <f t="shared" si="197"/>
        <v>0</v>
      </c>
      <c r="AI789">
        <f t="shared" si="198"/>
        <v>0</v>
      </c>
      <c r="AJ789">
        <f t="shared" si="199"/>
        <v>0</v>
      </c>
      <c r="AK789">
        <f t="shared" si="200"/>
        <v>0</v>
      </c>
      <c r="AL789">
        <f t="shared" si="201"/>
        <v>0</v>
      </c>
      <c r="AM789">
        <f t="shared" si="202"/>
        <v>0</v>
      </c>
      <c r="AN789">
        <f t="shared" si="203"/>
        <v>0</v>
      </c>
      <c r="AO789">
        <f t="shared" si="204"/>
        <v>0</v>
      </c>
    </row>
    <row r="790" spans="1:41" x14ac:dyDescent="0.2">
      <c r="A790" s="9"/>
      <c r="B790" t="str">
        <f>_xlfn.IFNA(VLOOKUP(A790,'Energy balance options'!A$7:C$3000,3,FALSE),"")</f>
        <v/>
      </c>
      <c r="P790">
        <f>SUMIFS('Energy balance options'!$F$7:$F$3000,'Energy balance options'!$B$7:$B$3000,HeatGen!P$2,'Energy balance options'!$A$7:$A$3000,HeatGen!$A790)</f>
        <v>0</v>
      </c>
      <c r="Q790">
        <f>SUMIFS('Energy balance options'!$F$7:$F$3000,'Energy balance options'!$B$7:$B$3000,HeatGen!Q$2,'Energy balance options'!$A$7:$A$3000,HeatGen!$A790)</f>
        <v>0</v>
      </c>
      <c r="R790">
        <f>SUMIFS('Energy balance options'!$F$7:$F$3000,'Energy balance options'!$B$7:$B$3000,HeatGen!R$2,'Energy balance options'!$A$7:$A$3000,HeatGen!$A790)</f>
        <v>0</v>
      </c>
      <c r="S790">
        <f>SUMIFS('Energy balance options'!$G$7:$G$3000,'Energy balance options'!$B$7:$B$3000,HeatGen!S$2,'Energy balance options'!$A$7:$A$3000,HeatGen!$A790)</f>
        <v>0</v>
      </c>
      <c r="T790">
        <f>SUMIFS('Energy balance options'!$G$7:$G$3000,'Energy balance options'!$B$7:$B$3000,HeatGen!T$2,'Energy balance options'!$A$7:$A$3000,HeatGen!$A790)</f>
        <v>0</v>
      </c>
      <c r="U790">
        <f>SUMIFS('Energy balance options'!$G$7:$G$3000,'Energy balance options'!$B$7:$B$3000,HeatGen!U$2,'Energy balance options'!$A$7:$A$3000,HeatGen!$A790)</f>
        <v>0</v>
      </c>
      <c r="V790">
        <f>SUMIFS('Energy balance options'!$G$7:$G$3000,'Energy balance options'!$B$7:$B$3000,HeatGen!V$2,'Energy balance options'!$A$7:$A$3000,HeatGen!$A790)</f>
        <v>0</v>
      </c>
      <c r="W790">
        <f>SUMIFS('Energy balance options'!$G$7:$G$3000,'Energy balance options'!$B$7:$B$3000,HeatGen!W$2,'Energy balance options'!$A$7:$A$3000,HeatGen!$A790)</f>
        <v>0</v>
      </c>
      <c r="X790">
        <f>SUMIFS('Energy balance options'!$G$7:$G$3000,'Energy balance options'!$B$7:$B$3000,HeatGen!X$2,'Energy balance options'!$A$7:$A$3000,HeatGen!$A790)</f>
        <v>0</v>
      </c>
      <c r="AG790">
        <f t="shared" si="196"/>
        <v>0</v>
      </c>
      <c r="AH790">
        <f t="shared" si="197"/>
        <v>0</v>
      </c>
      <c r="AI790">
        <f t="shared" si="198"/>
        <v>0</v>
      </c>
      <c r="AJ790">
        <f t="shared" si="199"/>
        <v>0</v>
      </c>
      <c r="AK790">
        <f t="shared" si="200"/>
        <v>0</v>
      </c>
      <c r="AL790">
        <f t="shared" si="201"/>
        <v>0</v>
      </c>
      <c r="AM790">
        <f t="shared" si="202"/>
        <v>0</v>
      </c>
      <c r="AN790">
        <f t="shared" si="203"/>
        <v>0</v>
      </c>
      <c r="AO790">
        <f t="shared" si="204"/>
        <v>0</v>
      </c>
    </row>
    <row r="791" spans="1:41" x14ac:dyDescent="0.2">
      <c r="A791" s="9"/>
      <c r="B791" t="str">
        <f>_xlfn.IFNA(VLOOKUP(A791,'Energy balance options'!A$7:C$3000,3,FALSE),"")</f>
        <v/>
      </c>
      <c r="P791">
        <f>SUMIFS('Energy balance options'!$F$7:$F$3000,'Energy balance options'!$B$7:$B$3000,HeatGen!P$2,'Energy balance options'!$A$7:$A$3000,HeatGen!$A791)</f>
        <v>0</v>
      </c>
      <c r="Q791">
        <f>SUMIFS('Energy balance options'!$F$7:$F$3000,'Energy balance options'!$B$7:$B$3000,HeatGen!Q$2,'Energy balance options'!$A$7:$A$3000,HeatGen!$A791)</f>
        <v>0</v>
      </c>
      <c r="R791">
        <f>SUMIFS('Energy balance options'!$F$7:$F$3000,'Energy balance options'!$B$7:$B$3000,HeatGen!R$2,'Energy balance options'!$A$7:$A$3000,HeatGen!$A791)</f>
        <v>0</v>
      </c>
      <c r="S791">
        <f>SUMIFS('Energy balance options'!$G$7:$G$3000,'Energy balance options'!$B$7:$B$3000,HeatGen!S$2,'Energy balance options'!$A$7:$A$3000,HeatGen!$A791)</f>
        <v>0</v>
      </c>
      <c r="T791">
        <f>SUMIFS('Energy balance options'!$G$7:$G$3000,'Energy balance options'!$B$7:$B$3000,HeatGen!T$2,'Energy balance options'!$A$7:$A$3000,HeatGen!$A791)</f>
        <v>0</v>
      </c>
      <c r="U791">
        <f>SUMIFS('Energy balance options'!$G$7:$G$3000,'Energy balance options'!$B$7:$B$3000,HeatGen!U$2,'Energy balance options'!$A$7:$A$3000,HeatGen!$A791)</f>
        <v>0</v>
      </c>
      <c r="V791">
        <f>SUMIFS('Energy balance options'!$G$7:$G$3000,'Energy balance options'!$B$7:$B$3000,HeatGen!V$2,'Energy balance options'!$A$7:$A$3000,HeatGen!$A791)</f>
        <v>0</v>
      </c>
      <c r="W791">
        <f>SUMIFS('Energy balance options'!$G$7:$G$3000,'Energy balance options'!$B$7:$B$3000,HeatGen!W$2,'Energy balance options'!$A$7:$A$3000,HeatGen!$A791)</f>
        <v>0</v>
      </c>
      <c r="X791">
        <f>SUMIFS('Energy balance options'!$G$7:$G$3000,'Energy balance options'!$B$7:$B$3000,HeatGen!X$2,'Energy balance options'!$A$7:$A$3000,HeatGen!$A791)</f>
        <v>0</v>
      </c>
      <c r="AG791">
        <f t="shared" si="196"/>
        <v>0</v>
      </c>
      <c r="AH791">
        <f t="shared" si="197"/>
        <v>0</v>
      </c>
      <c r="AI791">
        <f t="shared" si="198"/>
        <v>0</v>
      </c>
      <c r="AJ791">
        <f t="shared" si="199"/>
        <v>0</v>
      </c>
      <c r="AK791">
        <f t="shared" si="200"/>
        <v>0</v>
      </c>
      <c r="AL791">
        <f t="shared" si="201"/>
        <v>0</v>
      </c>
      <c r="AM791">
        <f t="shared" si="202"/>
        <v>0</v>
      </c>
      <c r="AN791">
        <f t="shared" si="203"/>
        <v>0</v>
      </c>
      <c r="AO791">
        <f t="shared" si="204"/>
        <v>0</v>
      </c>
    </row>
    <row r="792" spans="1:41" x14ac:dyDescent="0.2">
      <c r="A792" s="9"/>
      <c r="B792" t="str">
        <f>_xlfn.IFNA(VLOOKUP(A792,'Energy balance options'!A$7:C$3000,3,FALSE),"")</f>
        <v/>
      </c>
      <c r="P792">
        <f>SUMIFS('Energy balance options'!$F$7:$F$3000,'Energy balance options'!$B$7:$B$3000,HeatGen!P$2,'Energy balance options'!$A$7:$A$3000,HeatGen!$A792)</f>
        <v>0</v>
      </c>
      <c r="Q792">
        <f>SUMIFS('Energy balance options'!$F$7:$F$3000,'Energy balance options'!$B$7:$B$3000,HeatGen!Q$2,'Energy balance options'!$A$7:$A$3000,HeatGen!$A792)</f>
        <v>0</v>
      </c>
      <c r="R792">
        <f>SUMIFS('Energy balance options'!$F$7:$F$3000,'Energy balance options'!$B$7:$B$3000,HeatGen!R$2,'Energy balance options'!$A$7:$A$3000,HeatGen!$A792)</f>
        <v>0</v>
      </c>
      <c r="S792">
        <f>SUMIFS('Energy balance options'!$G$7:$G$3000,'Energy balance options'!$B$7:$B$3000,HeatGen!S$2,'Energy balance options'!$A$7:$A$3000,HeatGen!$A792)</f>
        <v>0</v>
      </c>
      <c r="T792">
        <f>SUMIFS('Energy balance options'!$G$7:$G$3000,'Energy balance options'!$B$7:$B$3000,HeatGen!T$2,'Energy balance options'!$A$7:$A$3000,HeatGen!$A792)</f>
        <v>0</v>
      </c>
      <c r="U792">
        <f>SUMIFS('Energy balance options'!$G$7:$G$3000,'Energy balance options'!$B$7:$B$3000,HeatGen!U$2,'Energy balance options'!$A$7:$A$3000,HeatGen!$A792)</f>
        <v>0</v>
      </c>
      <c r="V792">
        <f>SUMIFS('Energy balance options'!$G$7:$G$3000,'Energy balance options'!$B$7:$B$3000,HeatGen!V$2,'Energy balance options'!$A$7:$A$3000,HeatGen!$A792)</f>
        <v>0</v>
      </c>
      <c r="W792">
        <f>SUMIFS('Energy balance options'!$G$7:$G$3000,'Energy balance options'!$B$7:$B$3000,HeatGen!W$2,'Energy balance options'!$A$7:$A$3000,HeatGen!$A792)</f>
        <v>0</v>
      </c>
      <c r="X792">
        <f>SUMIFS('Energy balance options'!$G$7:$G$3000,'Energy balance options'!$B$7:$B$3000,HeatGen!X$2,'Energy balance options'!$A$7:$A$3000,HeatGen!$A792)</f>
        <v>0</v>
      </c>
      <c r="AG792">
        <f t="shared" si="196"/>
        <v>0</v>
      </c>
      <c r="AH792">
        <f t="shared" si="197"/>
        <v>0</v>
      </c>
      <c r="AI792">
        <f t="shared" si="198"/>
        <v>0</v>
      </c>
      <c r="AJ792">
        <f t="shared" si="199"/>
        <v>0</v>
      </c>
      <c r="AK792">
        <f t="shared" si="200"/>
        <v>0</v>
      </c>
      <c r="AL792">
        <f t="shared" si="201"/>
        <v>0</v>
      </c>
      <c r="AM792">
        <f t="shared" si="202"/>
        <v>0</v>
      </c>
      <c r="AN792">
        <f t="shared" si="203"/>
        <v>0</v>
      </c>
      <c r="AO792">
        <f t="shared" si="204"/>
        <v>0</v>
      </c>
    </row>
    <row r="793" spans="1:41" x14ac:dyDescent="0.2">
      <c r="A793" s="9"/>
      <c r="B793" t="str">
        <f>_xlfn.IFNA(VLOOKUP(A793,'Energy balance options'!A$7:C$3000,3,FALSE),"")</f>
        <v/>
      </c>
      <c r="P793">
        <f>SUMIFS('Energy balance options'!$F$7:$F$3000,'Energy balance options'!$B$7:$B$3000,HeatGen!P$2,'Energy balance options'!$A$7:$A$3000,HeatGen!$A793)</f>
        <v>0</v>
      </c>
      <c r="Q793">
        <f>SUMIFS('Energy balance options'!$F$7:$F$3000,'Energy balance options'!$B$7:$B$3000,HeatGen!Q$2,'Energy balance options'!$A$7:$A$3000,HeatGen!$A793)</f>
        <v>0</v>
      </c>
      <c r="R793">
        <f>SUMIFS('Energy balance options'!$F$7:$F$3000,'Energy balance options'!$B$7:$B$3000,HeatGen!R$2,'Energy balance options'!$A$7:$A$3000,HeatGen!$A793)</f>
        <v>0</v>
      </c>
      <c r="S793">
        <f>SUMIFS('Energy balance options'!$G$7:$G$3000,'Energy balance options'!$B$7:$B$3000,HeatGen!S$2,'Energy balance options'!$A$7:$A$3000,HeatGen!$A793)</f>
        <v>0</v>
      </c>
      <c r="T793">
        <f>SUMIFS('Energy balance options'!$G$7:$G$3000,'Energy balance options'!$B$7:$B$3000,HeatGen!T$2,'Energy balance options'!$A$7:$A$3000,HeatGen!$A793)</f>
        <v>0</v>
      </c>
      <c r="U793">
        <f>SUMIFS('Energy balance options'!$G$7:$G$3000,'Energy balance options'!$B$7:$B$3000,HeatGen!U$2,'Energy balance options'!$A$7:$A$3000,HeatGen!$A793)</f>
        <v>0</v>
      </c>
      <c r="V793">
        <f>SUMIFS('Energy balance options'!$G$7:$G$3000,'Energy balance options'!$B$7:$B$3000,HeatGen!V$2,'Energy balance options'!$A$7:$A$3000,HeatGen!$A793)</f>
        <v>0</v>
      </c>
      <c r="W793">
        <f>SUMIFS('Energy balance options'!$G$7:$G$3000,'Energy balance options'!$B$7:$B$3000,HeatGen!W$2,'Energy balance options'!$A$7:$A$3000,HeatGen!$A793)</f>
        <v>0</v>
      </c>
      <c r="X793">
        <f>SUMIFS('Energy balance options'!$G$7:$G$3000,'Energy balance options'!$B$7:$B$3000,HeatGen!X$2,'Energy balance options'!$A$7:$A$3000,HeatGen!$A793)</f>
        <v>0</v>
      </c>
      <c r="AG793">
        <f t="shared" si="196"/>
        <v>0</v>
      </c>
      <c r="AH793">
        <f t="shared" si="197"/>
        <v>0</v>
      </c>
      <c r="AI793">
        <f t="shared" si="198"/>
        <v>0</v>
      </c>
      <c r="AJ793">
        <f t="shared" si="199"/>
        <v>0</v>
      </c>
      <c r="AK793">
        <f t="shared" si="200"/>
        <v>0</v>
      </c>
      <c r="AL793">
        <f t="shared" si="201"/>
        <v>0</v>
      </c>
      <c r="AM793">
        <f t="shared" si="202"/>
        <v>0</v>
      </c>
      <c r="AN793">
        <f t="shared" si="203"/>
        <v>0</v>
      </c>
      <c r="AO793">
        <f t="shared" si="204"/>
        <v>0</v>
      </c>
    </row>
    <row r="794" spans="1:41" x14ac:dyDescent="0.2">
      <c r="A794" s="9"/>
      <c r="B794" t="str">
        <f>_xlfn.IFNA(VLOOKUP(A794,'Energy balance options'!A$7:C$3000,3,FALSE),"")</f>
        <v/>
      </c>
      <c r="P794">
        <f>SUMIFS('Energy balance options'!$F$7:$F$3000,'Energy balance options'!$B$7:$B$3000,HeatGen!P$2,'Energy balance options'!$A$7:$A$3000,HeatGen!$A794)</f>
        <v>0</v>
      </c>
      <c r="Q794">
        <f>SUMIFS('Energy balance options'!$F$7:$F$3000,'Energy balance options'!$B$7:$B$3000,HeatGen!Q$2,'Energy balance options'!$A$7:$A$3000,HeatGen!$A794)</f>
        <v>0</v>
      </c>
      <c r="R794">
        <f>SUMIFS('Energy balance options'!$F$7:$F$3000,'Energy balance options'!$B$7:$B$3000,HeatGen!R$2,'Energy balance options'!$A$7:$A$3000,HeatGen!$A794)</f>
        <v>0</v>
      </c>
      <c r="S794">
        <f>SUMIFS('Energy balance options'!$G$7:$G$3000,'Energy balance options'!$B$7:$B$3000,HeatGen!S$2,'Energy balance options'!$A$7:$A$3000,HeatGen!$A794)</f>
        <v>0</v>
      </c>
      <c r="T794">
        <f>SUMIFS('Energy balance options'!$G$7:$G$3000,'Energy balance options'!$B$7:$B$3000,HeatGen!T$2,'Energy balance options'!$A$7:$A$3000,HeatGen!$A794)</f>
        <v>0</v>
      </c>
      <c r="U794">
        <f>SUMIFS('Energy balance options'!$G$7:$G$3000,'Energy balance options'!$B$7:$B$3000,HeatGen!U$2,'Energy balance options'!$A$7:$A$3000,HeatGen!$A794)</f>
        <v>0</v>
      </c>
      <c r="V794">
        <f>SUMIFS('Energy balance options'!$G$7:$G$3000,'Energy balance options'!$B$7:$B$3000,HeatGen!V$2,'Energy balance options'!$A$7:$A$3000,HeatGen!$A794)</f>
        <v>0</v>
      </c>
      <c r="W794">
        <f>SUMIFS('Energy balance options'!$G$7:$G$3000,'Energy balance options'!$B$7:$B$3000,HeatGen!W$2,'Energy balance options'!$A$7:$A$3000,HeatGen!$A794)</f>
        <v>0</v>
      </c>
      <c r="X794">
        <f>SUMIFS('Energy balance options'!$G$7:$G$3000,'Energy balance options'!$B$7:$B$3000,HeatGen!X$2,'Energy balance options'!$A$7:$A$3000,HeatGen!$A794)</f>
        <v>0</v>
      </c>
      <c r="AG794">
        <f t="shared" si="196"/>
        <v>0</v>
      </c>
      <c r="AH794">
        <f t="shared" si="197"/>
        <v>0</v>
      </c>
      <c r="AI794">
        <f t="shared" si="198"/>
        <v>0</v>
      </c>
      <c r="AJ794">
        <f t="shared" si="199"/>
        <v>0</v>
      </c>
      <c r="AK794">
        <f t="shared" si="200"/>
        <v>0</v>
      </c>
      <c r="AL794">
        <f t="shared" si="201"/>
        <v>0</v>
      </c>
      <c r="AM794">
        <f t="shared" si="202"/>
        <v>0</v>
      </c>
      <c r="AN794">
        <f t="shared" si="203"/>
        <v>0</v>
      </c>
      <c r="AO794">
        <f t="shared" si="204"/>
        <v>0</v>
      </c>
    </row>
    <row r="795" spans="1:41" x14ac:dyDescent="0.2">
      <c r="A795" s="9"/>
      <c r="B795" t="str">
        <f>_xlfn.IFNA(VLOOKUP(A795,'Energy balance options'!A$7:C$3000,3,FALSE),"")</f>
        <v/>
      </c>
      <c r="P795">
        <f>SUMIFS('Energy balance options'!$F$7:$F$3000,'Energy balance options'!$B$7:$B$3000,HeatGen!P$2,'Energy balance options'!$A$7:$A$3000,HeatGen!$A795)</f>
        <v>0</v>
      </c>
      <c r="Q795">
        <f>SUMIFS('Energy balance options'!$F$7:$F$3000,'Energy balance options'!$B$7:$B$3000,HeatGen!Q$2,'Energy balance options'!$A$7:$A$3000,HeatGen!$A795)</f>
        <v>0</v>
      </c>
      <c r="R795">
        <f>SUMIFS('Energy balance options'!$F$7:$F$3000,'Energy balance options'!$B$7:$B$3000,HeatGen!R$2,'Energy balance options'!$A$7:$A$3000,HeatGen!$A795)</f>
        <v>0</v>
      </c>
      <c r="S795">
        <f>SUMIFS('Energy balance options'!$G$7:$G$3000,'Energy balance options'!$B$7:$B$3000,HeatGen!S$2,'Energy balance options'!$A$7:$A$3000,HeatGen!$A795)</f>
        <v>0</v>
      </c>
      <c r="T795">
        <f>SUMIFS('Energy balance options'!$G$7:$G$3000,'Energy balance options'!$B$7:$B$3000,HeatGen!T$2,'Energy balance options'!$A$7:$A$3000,HeatGen!$A795)</f>
        <v>0</v>
      </c>
      <c r="U795">
        <f>SUMIFS('Energy balance options'!$G$7:$G$3000,'Energy balance options'!$B$7:$B$3000,HeatGen!U$2,'Energy balance options'!$A$7:$A$3000,HeatGen!$A795)</f>
        <v>0</v>
      </c>
      <c r="V795">
        <f>SUMIFS('Energy balance options'!$G$7:$G$3000,'Energy balance options'!$B$7:$B$3000,HeatGen!V$2,'Energy balance options'!$A$7:$A$3000,HeatGen!$A795)</f>
        <v>0</v>
      </c>
      <c r="W795">
        <f>SUMIFS('Energy balance options'!$G$7:$G$3000,'Energy balance options'!$B$7:$B$3000,HeatGen!W$2,'Energy balance options'!$A$7:$A$3000,HeatGen!$A795)</f>
        <v>0</v>
      </c>
      <c r="X795">
        <f>SUMIFS('Energy balance options'!$G$7:$G$3000,'Energy balance options'!$B$7:$B$3000,HeatGen!X$2,'Energy balance options'!$A$7:$A$3000,HeatGen!$A795)</f>
        <v>0</v>
      </c>
      <c r="AG795">
        <f t="shared" si="196"/>
        <v>0</v>
      </c>
      <c r="AH795">
        <f t="shared" si="197"/>
        <v>0</v>
      </c>
      <c r="AI795">
        <f t="shared" si="198"/>
        <v>0</v>
      </c>
      <c r="AJ795">
        <f t="shared" si="199"/>
        <v>0</v>
      </c>
      <c r="AK795">
        <f t="shared" si="200"/>
        <v>0</v>
      </c>
      <c r="AL795">
        <f t="shared" si="201"/>
        <v>0</v>
      </c>
      <c r="AM795">
        <f t="shared" si="202"/>
        <v>0</v>
      </c>
      <c r="AN795">
        <f t="shared" si="203"/>
        <v>0</v>
      </c>
      <c r="AO795">
        <f t="shared" si="204"/>
        <v>0</v>
      </c>
    </row>
    <row r="796" spans="1:41" x14ac:dyDescent="0.2">
      <c r="A796" s="9"/>
      <c r="B796" t="str">
        <f>_xlfn.IFNA(VLOOKUP(A796,'Energy balance options'!A$7:C$3000,3,FALSE),"")</f>
        <v/>
      </c>
      <c r="P796">
        <f>SUMIFS('Energy balance options'!$F$7:$F$3000,'Energy balance options'!$B$7:$B$3000,HeatGen!P$2,'Energy balance options'!$A$7:$A$3000,HeatGen!$A796)</f>
        <v>0</v>
      </c>
      <c r="Q796">
        <f>SUMIFS('Energy balance options'!$F$7:$F$3000,'Energy balance options'!$B$7:$B$3000,HeatGen!Q$2,'Energy balance options'!$A$7:$A$3000,HeatGen!$A796)</f>
        <v>0</v>
      </c>
      <c r="R796">
        <f>SUMIFS('Energy balance options'!$F$7:$F$3000,'Energy balance options'!$B$7:$B$3000,HeatGen!R$2,'Energy balance options'!$A$7:$A$3000,HeatGen!$A796)</f>
        <v>0</v>
      </c>
      <c r="S796">
        <f>SUMIFS('Energy balance options'!$G$7:$G$3000,'Energy balance options'!$B$7:$B$3000,HeatGen!S$2,'Energy balance options'!$A$7:$A$3000,HeatGen!$A796)</f>
        <v>0</v>
      </c>
      <c r="T796">
        <f>SUMIFS('Energy balance options'!$G$7:$G$3000,'Energy balance options'!$B$7:$B$3000,HeatGen!T$2,'Energy balance options'!$A$7:$A$3000,HeatGen!$A796)</f>
        <v>0</v>
      </c>
      <c r="U796">
        <f>SUMIFS('Energy balance options'!$G$7:$G$3000,'Energy balance options'!$B$7:$B$3000,HeatGen!U$2,'Energy balance options'!$A$7:$A$3000,HeatGen!$A796)</f>
        <v>0</v>
      </c>
      <c r="V796">
        <f>SUMIFS('Energy balance options'!$G$7:$G$3000,'Energy balance options'!$B$7:$B$3000,HeatGen!V$2,'Energy balance options'!$A$7:$A$3000,HeatGen!$A796)</f>
        <v>0</v>
      </c>
      <c r="W796">
        <f>SUMIFS('Energy balance options'!$G$7:$G$3000,'Energy balance options'!$B$7:$B$3000,HeatGen!W$2,'Energy balance options'!$A$7:$A$3000,HeatGen!$A796)</f>
        <v>0</v>
      </c>
      <c r="X796">
        <f>SUMIFS('Energy balance options'!$G$7:$G$3000,'Energy balance options'!$B$7:$B$3000,HeatGen!X$2,'Energy balance options'!$A$7:$A$3000,HeatGen!$A796)</f>
        <v>0</v>
      </c>
      <c r="AG796">
        <f t="shared" si="196"/>
        <v>0</v>
      </c>
      <c r="AH796">
        <f t="shared" si="197"/>
        <v>0</v>
      </c>
      <c r="AI796">
        <f t="shared" si="198"/>
        <v>0</v>
      </c>
      <c r="AJ796">
        <f t="shared" si="199"/>
        <v>0</v>
      </c>
      <c r="AK796">
        <f t="shared" si="200"/>
        <v>0</v>
      </c>
      <c r="AL796">
        <f t="shared" si="201"/>
        <v>0</v>
      </c>
      <c r="AM796">
        <f t="shared" si="202"/>
        <v>0</v>
      </c>
      <c r="AN796">
        <f t="shared" si="203"/>
        <v>0</v>
      </c>
      <c r="AO796">
        <f t="shared" si="204"/>
        <v>0</v>
      </c>
    </row>
    <row r="797" spans="1:41" x14ac:dyDescent="0.2">
      <c r="A797" s="9"/>
      <c r="B797" t="str">
        <f>_xlfn.IFNA(VLOOKUP(A797,'Energy balance options'!A$7:C$3000,3,FALSE),"")</f>
        <v/>
      </c>
      <c r="P797">
        <f>SUMIFS('Energy balance options'!$F$7:$F$3000,'Energy balance options'!$B$7:$B$3000,HeatGen!P$2,'Energy balance options'!$A$7:$A$3000,HeatGen!$A797)</f>
        <v>0</v>
      </c>
      <c r="Q797">
        <f>SUMIFS('Energy balance options'!$F$7:$F$3000,'Energy balance options'!$B$7:$B$3000,HeatGen!Q$2,'Energy balance options'!$A$7:$A$3000,HeatGen!$A797)</f>
        <v>0</v>
      </c>
      <c r="R797">
        <f>SUMIFS('Energy balance options'!$F$7:$F$3000,'Energy balance options'!$B$7:$B$3000,HeatGen!R$2,'Energy balance options'!$A$7:$A$3000,HeatGen!$A797)</f>
        <v>0</v>
      </c>
      <c r="S797">
        <f>SUMIFS('Energy balance options'!$G$7:$G$3000,'Energy balance options'!$B$7:$B$3000,HeatGen!S$2,'Energy balance options'!$A$7:$A$3000,HeatGen!$A797)</f>
        <v>0</v>
      </c>
      <c r="T797">
        <f>SUMIFS('Energy balance options'!$G$7:$G$3000,'Energy balance options'!$B$7:$B$3000,HeatGen!T$2,'Energy balance options'!$A$7:$A$3000,HeatGen!$A797)</f>
        <v>0</v>
      </c>
      <c r="U797">
        <f>SUMIFS('Energy balance options'!$G$7:$G$3000,'Energy balance options'!$B$7:$B$3000,HeatGen!U$2,'Energy balance options'!$A$7:$A$3000,HeatGen!$A797)</f>
        <v>0</v>
      </c>
      <c r="V797">
        <f>SUMIFS('Energy balance options'!$G$7:$G$3000,'Energy balance options'!$B$7:$B$3000,HeatGen!V$2,'Energy balance options'!$A$7:$A$3000,HeatGen!$A797)</f>
        <v>0</v>
      </c>
      <c r="W797">
        <f>SUMIFS('Energy balance options'!$G$7:$G$3000,'Energy balance options'!$B$7:$B$3000,HeatGen!W$2,'Energy balance options'!$A$7:$A$3000,HeatGen!$A797)</f>
        <v>0</v>
      </c>
      <c r="X797">
        <f>SUMIFS('Energy balance options'!$G$7:$G$3000,'Energy balance options'!$B$7:$B$3000,HeatGen!X$2,'Energy balance options'!$A$7:$A$3000,HeatGen!$A797)</f>
        <v>0</v>
      </c>
      <c r="AG797">
        <f t="shared" si="196"/>
        <v>0</v>
      </c>
      <c r="AH797">
        <f t="shared" si="197"/>
        <v>0</v>
      </c>
      <c r="AI797">
        <f t="shared" si="198"/>
        <v>0</v>
      </c>
      <c r="AJ797">
        <f t="shared" si="199"/>
        <v>0</v>
      </c>
      <c r="AK797">
        <f t="shared" si="200"/>
        <v>0</v>
      </c>
      <c r="AL797">
        <f t="shared" si="201"/>
        <v>0</v>
      </c>
      <c r="AM797">
        <f t="shared" si="202"/>
        <v>0</v>
      </c>
      <c r="AN797">
        <f t="shared" si="203"/>
        <v>0</v>
      </c>
      <c r="AO797">
        <f t="shared" si="204"/>
        <v>0</v>
      </c>
    </row>
    <row r="798" spans="1:41" x14ac:dyDescent="0.2">
      <c r="A798" s="9"/>
      <c r="B798" t="str">
        <f>_xlfn.IFNA(VLOOKUP(A798,'Energy balance options'!A$7:C$3000,3,FALSE),"")</f>
        <v/>
      </c>
      <c r="P798">
        <f>SUMIFS('Energy balance options'!$F$7:$F$3000,'Energy balance options'!$B$7:$B$3000,HeatGen!P$2,'Energy balance options'!$A$7:$A$3000,HeatGen!$A798)</f>
        <v>0</v>
      </c>
      <c r="Q798">
        <f>SUMIFS('Energy balance options'!$F$7:$F$3000,'Energy balance options'!$B$7:$B$3000,HeatGen!Q$2,'Energy balance options'!$A$7:$A$3000,HeatGen!$A798)</f>
        <v>0</v>
      </c>
      <c r="R798">
        <f>SUMIFS('Energy balance options'!$F$7:$F$3000,'Energy balance options'!$B$7:$B$3000,HeatGen!R$2,'Energy balance options'!$A$7:$A$3000,HeatGen!$A798)</f>
        <v>0</v>
      </c>
      <c r="S798">
        <f>SUMIFS('Energy balance options'!$G$7:$G$3000,'Energy balance options'!$B$7:$B$3000,HeatGen!S$2,'Energy balance options'!$A$7:$A$3000,HeatGen!$A798)</f>
        <v>0</v>
      </c>
      <c r="T798">
        <f>SUMIFS('Energy balance options'!$G$7:$G$3000,'Energy balance options'!$B$7:$B$3000,HeatGen!T$2,'Energy balance options'!$A$7:$A$3000,HeatGen!$A798)</f>
        <v>0</v>
      </c>
      <c r="U798">
        <f>SUMIFS('Energy balance options'!$G$7:$G$3000,'Energy balance options'!$B$7:$B$3000,HeatGen!U$2,'Energy balance options'!$A$7:$A$3000,HeatGen!$A798)</f>
        <v>0</v>
      </c>
      <c r="V798">
        <f>SUMIFS('Energy balance options'!$G$7:$G$3000,'Energy balance options'!$B$7:$B$3000,HeatGen!V$2,'Energy balance options'!$A$7:$A$3000,HeatGen!$A798)</f>
        <v>0</v>
      </c>
      <c r="W798">
        <f>SUMIFS('Energy balance options'!$G$7:$G$3000,'Energy balance options'!$B$7:$B$3000,HeatGen!W$2,'Energy balance options'!$A$7:$A$3000,HeatGen!$A798)</f>
        <v>0</v>
      </c>
      <c r="X798">
        <f>SUMIFS('Energy balance options'!$G$7:$G$3000,'Energy balance options'!$B$7:$B$3000,HeatGen!X$2,'Energy balance options'!$A$7:$A$3000,HeatGen!$A798)</f>
        <v>0</v>
      </c>
      <c r="AG798">
        <f t="shared" si="196"/>
        <v>0</v>
      </c>
      <c r="AH798">
        <f t="shared" si="197"/>
        <v>0</v>
      </c>
      <c r="AI798">
        <f t="shared" si="198"/>
        <v>0</v>
      </c>
      <c r="AJ798">
        <f t="shared" si="199"/>
        <v>0</v>
      </c>
      <c r="AK798">
        <f t="shared" si="200"/>
        <v>0</v>
      </c>
      <c r="AL798">
        <f t="shared" si="201"/>
        <v>0</v>
      </c>
      <c r="AM798">
        <f t="shared" si="202"/>
        <v>0</v>
      </c>
      <c r="AN798">
        <f t="shared" si="203"/>
        <v>0</v>
      </c>
      <c r="AO798">
        <f t="shared" si="204"/>
        <v>0</v>
      </c>
    </row>
    <row r="799" spans="1:41" x14ac:dyDescent="0.2">
      <c r="A799" s="9"/>
      <c r="B799" t="str">
        <f>_xlfn.IFNA(VLOOKUP(A799,'Energy balance options'!A$7:C$3000,3,FALSE),"")</f>
        <v/>
      </c>
      <c r="P799">
        <f>SUMIFS('Energy balance options'!$F$7:$F$3000,'Energy balance options'!$B$7:$B$3000,HeatGen!P$2,'Energy balance options'!$A$7:$A$3000,HeatGen!$A799)</f>
        <v>0</v>
      </c>
      <c r="Q799">
        <f>SUMIFS('Energy balance options'!$F$7:$F$3000,'Energy balance options'!$B$7:$B$3000,HeatGen!Q$2,'Energy balance options'!$A$7:$A$3000,HeatGen!$A799)</f>
        <v>0</v>
      </c>
      <c r="R799">
        <f>SUMIFS('Energy balance options'!$F$7:$F$3000,'Energy balance options'!$B$7:$B$3000,HeatGen!R$2,'Energy balance options'!$A$7:$A$3000,HeatGen!$A799)</f>
        <v>0</v>
      </c>
      <c r="S799">
        <f>SUMIFS('Energy balance options'!$G$7:$G$3000,'Energy balance options'!$B$7:$B$3000,HeatGen!S$2,'Energy balance options'!$A$7:$A$3000,HeatGen!$A799)</f>
        <v>0</v>
      </c>
      <c r="T799">
        <f>SUMIFS('Energy balance options'!$G$7:$G$3000,'Energy balance options'!$B$7:$B$3000,HeatGen!T$2,'Energy balance options'!$A$7:$A$3000,HeatGen!$A799)</f>
        <v>0</v>
      </c>
      <c r="U799">
        <f>SUMIFS('Energy balance options'!$G$7:$G$3000,'Energy balance options'!$B$7:$B$3000,HeatGen!U$2,'Energy balance options'!$A$7:$A$3000,HeatGen!$A799)</f>
        <v>0</v>
      </c>
      <c r="V799">
        <f>SUMIFS('Energy balance options'!$G$7:$G$3000,'Energy balance options'!$B$7:$B$3000,HeatGen!V$2,'Energy balance options'!$A$7:$A$3000,HeatGen!$A799)</f>
        <v>0</v>
      </c>
      <c r="W799">
        <f>SUMIFS('Energy balance options'!$G$7:$G$3000,'Energy balance options'!$B$7:$B$3000,HeatGen!W$2,'Energy balance options'!$A$7:$A$3000,HeatGen!$A799)</f>
        <v>0</v>
      </c>
      <c r="X799">
        <f>SUMIFS('Energy balance options'!$G$7:$G$3000,'Energy balance options'!$B$7:$B$3000,HeatGen!X$2,'Energy balance options'!$A$7:$A$3000,HeatGen!$A799)</f>
        <v>0</v>
      </c>
      <c r="AG799">
        <f t="shared" si="196"/>
        <v>0</v>
      </c>
      <c r="AH799">
        <f t="shared" si="197"/>
        <v>0</v>
      </c>
      <c r="AI799">
        <f t="shared" si="198"/>
        <v>0</v>
      </c>
      <c r="AJ799">
        <f t="shared" si="199"/>
        <v>0</v>
      </c>
      <c r="AK799">
        <f t="shared" si="200"/>
        <v>0</v>
      </c>
      <c r="AL799">
        <f t="shared" si="201"/>
        <v>0</v>
      </c>
      <c r="AM799">
        <f t="shared" si="202"/>
        <v>0</v>
      </c>
      <c r="AN799">
        <f t="shared" si="203"/>
        <v>0</v>
      </c>
      <c r="AO799">
        <f t="shared" si="204"/>
        <v>0</v>
      </c>
    </row>
    <row r="800" spans="1:41" x14ac:dyDescent="0.2">
      <c r="A800" s="9"/>
      <c r="B800" t="str">
        <f>_xlfn.IFNA(VLOOKUP(A800,'Energy balance options'!A$7:C$3000,3,FALSE),"")</f>
        <v/>
      </c>
      <c r="P800">
        <f>SUMIFS('Energy balance options'!$F$7:$F$3000,'Energy balance options'!$B$7:$B$3000,HeatGen!P$2,'Energy balance options'!$A$7:$A$3000,HeatGen!$A800)</f>
        <v>0</v>
      </c>
      <c r="Q800">
        <f>SUMIFS('Energy balance options'!$F$7:$F$3000,'Energy balance options'!$B$7:$B$3000,HeatGen!Q$2,'Energy balance options'!$A$7:$A$3000,HeatGen!$A800)</f>
        <v>0</v>
      </c>
      <c r="R800">
        <f>SUMIFS('Energy balance options'!$F$7:$F$3000,'Energy balance options'!$B$7:$B$3000,HeatGen!R$2,'Energy balance options'!$A$7:$A$3000,HeatGen!$A800)</f>
        <v>0</v>
      </c>
      <c r="S800">
        <f>SUMIFS('Energy balance options'!$G$7:$G$3000,'Energy balance options'!$B$7:$B$3000,HeatGen!S$2,'Energy balance options'!$A$7:$A$3000,HeatGen!$A800)</f>
        <v>0</v>
      </c>
      <c r="T800">
        <f>SUMIFS('Energy balance options'!$G$7:$G$3000,'Energy balance options'!$B$7:$B$3000,HeatGen!T$2,'Energy balance options'!$A$7:$A$3000,HeatGen!$A800)</f>
        <v>0</v>
      </c>
      <c r="U800">
        <f>SUMIFS('Energy balance options'!$G$7:$G$3000,'Energy balance options'!$B$7:$B$3000,HeatGen!U$2,'Energy balance options'!$A$7:$A$3000,HeatGen!$A800)</f>
        <v>0</v>
      </c>
      <c r="V800">
        <f>SUMIFS('Energy balance options'!$G$7:$G$3000,'Energy balance options'!$B$7:$B$3000,HeatGen!V$2,'Energy balance options'!$A$7:$A$3000,HeatGen!$A800)</f>
        <v>0</v>
      </c>
      <c r="W800">
        <f>SUMIFS('Energy balance options'!$G$7:$G$3000,'Energy balance options'!$B$7:$B$3000,HeatGen!W$2,'Energy balance options'!$A$7:$A$3000,HeatGen!$A800)</f>
        <v>0</v>
      </c>
      <c r="X800">
        <f>SUMIFS('Energy balance options'!$G$7:$G$3000,'Energy balance options'!$B$7:$B$3000,HeatGen!X$2,'Energy balance options'!$A$7:$A$3000,HeatGen!$A800)</f>
        <v>0</v>
      </c>
      <c r="AG800">
        <f t="shared" si="196"/>
        <v>0</v>
      </c>
      <c r="AH800">
        <f t="shared" si="197"/>
        <v>0</v>
      </c>
      <c r="AI800">
        <f t="shared" si="198"/>
        <v>0</v>
      </c>
      <c r="AJ800">
        <f t="shared" si="199"/>
        <v>0</v>
      </c>
      <c r="AK800">
        <f t="shared" si="200"/>
        <v>0</v>
      </c>
      <c r="AL800">
        <f t="shared" si="201"/>
        <v>0</v>
      </c>
      <c r="AM800">
        <f t="shared" si="202"/>
        <v>0</v>
      </c>
      <c r="AN800">
        <f t="shared" si="203"/>
        <v>0</v>
      </c>
      <c r="AO800">
        <f t="shared" si="204"/>
        <v>0</v>
      </c>
    </row>
    <row r="801" spans="1:41" x14ac:dyDescent="0.2">
      <c r="A801" s="9"/>
      <c r="B801" t="str">
        <f>_xlfn.IFNA(VLOOKUP(A801,'Energy balance options'!A$7:C$3000,3,FALSE),"")</f>
        <v/>
      </c>
      <c r="P801">
        <f>SUMIFS('Energy balance options'!$F$7:$F$3000,'Energy balance options'!$B$7:$B$3000,HeatGen!P$2,'Energy balance options'!$A$7:$A$3000,HeatGen!$A801)</f>
        <v>0</v>
      </c>
      <c r="Q801">
        <f>SUMIFS('Energy balance options'!$F$7:$F$3000,'Energy balance options'!$B$7:$B$3000,HeatGen!Q$2,'Energy balance options'!$A$7:$A$3000,HeatGen!$A801)</f>
        <v>0</v>
      </c>
      <c r="R801">
        <f>SUMIFS('Energy balance options'!$F$7:$F$3000,'Energy balance options'!$B$7:$B$3000,HeatGen!R$2,'Energy balance options'!$A$7:$A$3000,HeatGen!$A801)</f>
        <v>0</v>
      </c>
      <c r="S801">
        <f>SUMIFS('Energy balance options'!$G$7:$G$3000,'Energy balance options'!$B$7:$B$3000,HeatGen!S$2,'Energy balance options'!$A$7:$A$3000,HeatGen!$A801)</f>
        <v>0</v>
      </c>
      <c r="T801">
        <f>SUMIFS('Energy balance options'!$G$7:$G$3000,'Energy balance options'!$B$7:$B$3000,HeatGen!T$2,'Energy balance options'!$A$7:$A$3000,HeatGen!$A801)</f>
        <v>0</v>
      </c>
      <c r="U801">
        <f>SUMIFS('Energy balance options'!$G$7:$G$3000,'Energy balance options'!$B$7:$B$3000,HeatGen!U$2,'Energy balance options'!$A$7:$A$3000,HeatGen!$A801)</f>
        <v>0</v>
      </c>
      <c r="V801">
        <f>SUMIFS('Energy balance options'!$G$7:$G$3000,'Energy balance options'!$B$7:$B$3000,HeatGen!V$2,'Energy balance options'!$A$7:$A$3000,HeatGen!$A801)</f>
        <v>0</v>
      </c>
      <c r="W801">
        <f>SUMIFS('Energy balance options'!$G$7:$G$3000,'Energy balance options'!$B$7:$B$3000,HeatGen!W$2,'Energy balance options'!$A$7:$A$3000,HeatGen!$A801)</f>
        <v>0</v>
      </c>
      <c r="X801">
        <f>SUMIFS('Energy balance options'!$G$7:$G$3000,'Energy balance options'!$B$7:$B$3000,HeatGen!X$2,'Energy balance options'!$A$7:$A$3000,HeatGen!$A801)</f>
        <v>0</v>
      </c>
      <c r="AG801">
        <f t="shared" si="196"/>
        <v>0</v>
      </c>
      <c r="AH801">
        <f t="shared" si="197"/>
        <v>0</v>
      </c>
      <c r="AI801">
        <f t="shared" si="198"/>
        <v>0</v>
      </c>
      <c r="AJ801">
        <f t="shared" si="199"/>
        <v>0</v>
      </c>
      <c r="AK801">
        <f t="shared" si="200"/>
        <v>0</v>
      </c>
      <c r="AL801">
        <f t="shared" si="201"/>
        <v>0</v>
      </c>
      <c r="AM801">
        <f t="shared" si="202"/>
        <v>0</v>
      </c>
      <c r="AN801">
        <f t="shared" si="203"/>
        <v>0</v>
      </c>
      <c r="AO801">
        <f t="shared" si="204"/>
        <v>0</v>
      </c>
    </row>
    <row r="802" spans="1:41" x14ac:dyDescent="0.2">
      <c r="A802" s="9"/>
      <c r="B802" t="str">
        <f>_xlfn.IFNA(VLOOKUP(A802,'Energy balance options'!A$7:C$3000,3,FALSE),"")</f>
        <v/>
      </c>
      <c r="P802">
        <f>SUMIFS('Energy balance options'!$F$7:$F$3000,'Energy balance options'!$B$7:$B$3000,HeatGen!P$2,'Energy balance options'!$A$7:$A$3000,HeatGen!$A802)</f>
        <v>0</v>
      </c>
      <c r="Q802">
        <f>SUMIFS('Energy balance options'!$F$7:$F$3000,'Energy balance options'!$B$7:$B$3000,HeatGen!Q$2,'Energy balance options'!$A$7:$A$3000,HeatGen!$A802)</f>
        <v>0</v>
      </c>
      <c r="R802">
        <f>SUMIFS('Energy balance options'!$F$7:$F$3000,'Energy balance options'!$B$7:$B$3000,HeatGen!R$2,'Energy balance options'!$A$7:$A$3000,HeatGen!$A802)</f>
        <v>0</v>
      </c>
      <c r="S802">
        <f>SUMIFS('Energy balance options'!$G$7:$G$3000,'Energy balance options'!$B$7:$B$3000,HeatGen!S$2,'Energy balance options'!$A$7:$A$3000,HeatGen!$A802)</f>
        <v>0</v>
      </c>
      <c r="T802">
        <f>SUMIFS('Energy balance options'!$G$7:$G$3000,'Energy balance options'!$B$7:$B$3000,HeatGen!T$2,'Energy balance options'!$A$7:$A$3000,HeatGen!$A802)</f>
        <v>0</v>
      </c>
      <c r="U802">
        <f>SUMIFS('Energy balance options'!$G$7:$G$3000,'Energy balance options'!$B$7:$B$3000,HeatGen!U$2,'Energy balance options'!$A$7:$A$3000,HeatGen!$A802)</f>
        <v>0</v>
      </c>
      <c r="V802">
        <f>SUMIFS('Energy balance options'!$G$7:$G$3000,'Energy balance options'!$B$7:$B$3000,HeatGen!V$2,'Energy balance options'!$A$7:$A$3000,HeatGen!$A802)</f>
        <v>0</v>
      </c>
      <c r="W802">
        <f>SUMIFS('Energy balance options'!$G$7:$G$3000,'Energy balance options'!$B$7:$B$3000,HeatGen!W$2,'Energy balance options'!$A$7:$A$3000,HeatGen!$A802)</f>
        <v>0</v>
      </c>
      <c r="X802">
        <f>SUMIFS('Energy balance options'!$G$7:$G$3000,'Energy balance options'!$B$7:$B$3000,HeatGen!X$2,'Energy balance options'!$A$7:$A$3000,HeatGen!$A802)</f>
        <v>0</v>
      </c>
      <c r="AG802">
        <f t="shared" si="196"/>
        <v>0</v>
      </c>
      <c r="AH802">
        <f t="shared" si="197"/>
        <v>0</v>
      </c>
      <c r="AI802">
        <f t="shared" si="198"/>
        <v>0</v>
      </c>
      <c r="AJ802">
        <f t="shared" si="199"/>
        <v>0</v>
      </c>
      <c r="AK802">
        <f t="shared" si="200"/>
        <v>0</v>
      </c>
      <c r="AL802">
        <f t="shared" si="201"/>
        <v>0</v>
      </c>
      <c r="AM802">
        <f t="shared" si="202"/>
        <v>0</v>
      </c>
      <c r="AN802">
        <f t="shared" si="203"/>
        <v>0</v>
      </c>
      <c r="AO802">
        <f t="shared" si="204"/>
        <v>0</v>
      </c>
    </row>
    <row r="803" spans="1:41" x14ac:dyDescent="0.2">
      <c r="A803" s="9"/>
      <c r="B803" t="str">
        <f>_xlfn.IFNA(VLOOKUP(A803,'Energy balance options'!A$7:C$3000,3,FALSE),"")</f>
        <v/>
      </c>
      <c r="P803">
        <f>SUMIFS('Energy balance options'!$F$7:$F$3000,'Energy balance options'!$B$7:$B$3000,HeatGen!P$2,'Energy balance options'!$A$7:$A$3000,HeatGen!$A803)</f>
        <v>0</v>
      </c>
      <c r="Q803">
        <f>SUMIFS('Energy balance options'!$F$7:$F$3000,'Energy balance options'!$B$7:$B$3000,HeatGen!Q$2,'Energy balance options'!$A$7:$A$3000,HeatGen!$A803)</f>
        <v>0</v>
      </c>
      <c r="R803">
        <f>SUMIFS('Energy balance options'!$F$7:$F$3000,'Energy balance options'!$B$7:$B$3000,HeatGen!R$2,'Energy balance options'!$A$7:$A$3000,HeatGen!$A803)</f>
        <v>0</v>
      </c>
      <c r="S803">
        <f>SUMIFS('Energy balance options'!$G$7:$G$3000,'Energy balance options'!$B$7:$B$3000,HeatGen!S$2,'Energy balance options'!$A$7:$A$3000,HeatGen!$A803)</f>
        <v>0</v>
      </c>
      <c r="T803">
        <f>SUMIFS('Energy balance options'!$G$7:$G$3000,'Energy balance options'!$B$7:$B$3000,HeatGen!T$2,'Energy balance options'!$A$7:$A$3000,HeatGen!$A803)</f>
        <v>0</v>
      </c>
      <c r="U803">
        <f>SUMIFS('Energy balance options'!$G$7:$G$3000,'Energy balance options'!$B$7:$B$3000,HeatGen!U$2,'Energy balance options'!$A$7:$A$3000,HeatGen!$A803)</f>
        <v>0</v>
      </c>
      <c r="V803">
        <f>SUMIFS('Energy balance options'!$G$7:$G$3000,'Energy balance options'!$B$7:$B$3000,HeatGen!V$2,'Energy balance options'!$A$7:$A$3000,HeatGen!$A803)</f>
        <v>0</v>
      </c>
      <c r="W803">
        <f>SUMIFS('Energy balance options'!$G$7:$G$3000,'Energy balance options'!$B$7:$B$3000,HeatGen!W$2,'Energy balance options'!$A$7:$A$3000,HeatGen!$A803)</f>
        <v>0</v>
      </c>
      <c r="X803">
        <f>SUMIFS('Energy balance options'!$G$7:$G$3000,'Energy balance options'!$B$7:$B$3000,HeatGen!X$2,'Energy balance options'!$A$7:$A$3000,HeatGen!$A803)</f>
        <v>0</v>
      </c>
      <c r="AG803">
        <f t="shared" si="196"/>
        <v>0</v>
      </c>
      <c r="AH803">
        <f t="shared" si="197"/>
        <v>0</v>
      </c>
      <c r="AI803">
        <f t="shared" si="198"/>
        <v>0</v>
      </c>
      <c r="AJ803">
        <f t="shared" si="199"/>
        <v>0</v>
      </c>
      <c r="AK803">
        <f t="shared" si="200"/>
        <v>0</v>
      </c>
      <c r="AL803">
        <f t="shared" si="201"/>
        <v>0</v>
      </c>
      <c r="AM803">
        <f t="shared" si="202"/>
        <v>0</v>
      </c>
      <c r="AN803">
        <f t="shared" si="203"/>
        <v>0</v>
      </c>
      <c r="AO803">
        <f t="shared" si="204"/>
        <v>0</v>
      </c>
    </row>
    <row r="804" spans="1:41" x14ac:dyDescent="0.2">
      <c r="A804" s="9"/>
      <c r="B804" t="str">
        <f>_xlfn.IFNA(VLOOKUP(A804,'Energy balance options'!A$7:C$3000,3,FALSE),"")</f>
        <v/>
      </c>
      <c r="P804">
        <f>SUMIFS('Energy balance options'!$F$7:$F$3000,'Energy balance options'!$B$7:$B$3000,HeatGen!P$2,'Energy balance options'!$A$7:$A$3000,HeatGen!$A804)</f>
        <v>0</v>
      </c>
      <c r="Q804">
        <f>SUMIFS('Energy balance options'!$F$7:$F$3000,'Energy balance options'!$B$7:$B$3000,HeatGen!Q$2,'Energy balance options'!$A$7:$A$3000,HeatGen!$A804)</f>
        <v>0</v>
      </c>
      <c r="R804">
        <f>SUMIFS('Energy balance options'!$F$7:$F$3000,'Energy balance options'!$B$7:$B$3000,HeatGen!R$2,'Energy balance options'!$A$7:$A$3000,HeatGen!$A804)</f>
        <v>0</v>
      </c>
      <c r="S804">
        <f>SUMIFS('Energy balance options'!$G$7:$G$3000,'Energy balance options'!$B$7:$B$3000,HeatGen!S$2,'Energy balance options'!$A$7:$A$3000,HeatGen!$A804)</f>
        <v>0</v>
      </c>
      <c r="T804">
        <f>SUMIFS('Energy balance options'!$G$7:$G$3000,'Energy balance options'!$B$7:$B$3000,HeatGen!T$2,'Energy balance options'!$A$7:$A$3000,HeatGen!$A804)</f>
        <v>0</v>
      </c>
      <c r="U804">
        <f>SUMIFS('Energy balance options'!$G$7:$G$3000,'Energy balance options'!$B$7:$B$3000,HeatGen!U$2,'Energy balance options'!$A$7:$A$3000,HeatGen!$A804)</f>
        <v>0</v>
      </c>
      <c r="V804">
        <f>SUMIFS('Energy balance options'!$G$7:$G$3000,'Energy balance options'!$B$7:$B$3000,HeatGen!V$2,'Energy balance options'!$A$7:$A$3000,HeatGen!$A804)</f>
        <v>0</v>
      </c>
      <c r="W804">
        <f>SUMIFS('Energy balance options'!$G$7:$G$3000,'Energy balance options'!$B$7:$B$3000,HeatGen!W$2,'Energy balance options'!$A$7:$A$3000,HeatGen!$A804)</f>
        <v>0</v>
      </c>
      <c r="X804">
        <f>SUMIFS('Energy balance options'!$G$7:$G$3000,'Energy balance options'!$B$7:$B$3000,HeatGen!X$2,'Energy balance options'!$A$7:$A$3000,HeatGen!$A804)</f>
        <v>0</v>
      </c>
      <c r="AG804">
        <f t="shared" si="196"/>
        <v>0</v>
      </c>
      <c r="AH804">
        <f t="shared" si="197"/>
        <v>0</v>
      </c>
      <c r="AI804">
        <f t="shared" si="198"/>
        <v>0</v>
      </c>
      <c r="AJ804">
        <f t="shared" si="199"/>
        <v>0</v>
      </c>
      <c r="AK804">
        <f t="shared" si="200"/>
        <v>0</v>
      </c>
      <c r="AL804">
        <f t="shared" si="201"/>
        <v>0</v>
      </c>
      <c r="AM804">
        <f t="shared" si="202"/>
        <v>0</v>
      </c>
      <c r="AN804">
        <f t="shared" si="203"/>
        <v>0</v>
      </c>
      <c r="AO804">
        <f t="shared" si="204"/>
        <v>0</v>
      </c>
    </row>
    <row r="805" spans="1:41" x14ac:dyDescent="0.2">
      <c r="A805" s="9"/>
      <c r="B805" t="str">
        <f>_xlfn.IFNA(VLOOKUP(A805,'Energy balance options'!A$7:C$3000,3,FALSE),"")</f>
        <v/>
      </c>
      <c r="P805">
        <f>SUMIFS('Energy balance options'!$F$7:$F$3000,'Energy balance options'!$B$7:$B$3000,HeatGen!P$2,'Energy balance options'!$A$7:$A$3000,HeatGen!$A805)</f>
        <v>0</v>
      </c>
      <c r="Q805">
        <f>SUMIFS('Energy balance options'!$F$7:$F$3000,'Energy balance options'!$B$7:$B$3000,HeatGen!Q$2,'Energy balance options'!$A$7:$A$3000,HeatGen!$A805)</f>
        <v>0</v>
      </c>
      <c r="R805">
        <f>SUMIFS('Energy balance options'!$F$7:$F$3000,'Energy balance options'!$B$7:$B$3000,HeatGen!R$2,'Energy balance options'!$A$7:$A$3000,HeatGen!$A805)</f>
        <v>0</v>
      </c>
      <c r="S805">
        <f>SUMIFS('Energy balance options'!$G$7:$G$3000,'Energy balance options'!$B$7:$B$3000,HeatGen!S$2,'Energy balance options'!$A$7:$A$3000,HeatGen!$A805)</f>
        <v>0</v>
      </c>
      <c r="T805">
        <f>SUMIFS('Energy balance options'!$G$7:$G$3000,'Energy balance options'!$B$7:$B$3000,HeatGen!T$2,'Energy balance options'!$A$7:$A$3000,HeatGen!$A805)</f>
        <v>0</v>
      </c>
      <c r="U805">
        <f>SUMIFS('Energy balance options'!$G$7:$G$3000,'Energy balance options'!$B$7:$B$3000,HeatGen!U$2,'Energy balance options'!$A$7:$A$3000,HeatGen!$A805)</f>
        <v>0</v>
      </c>
      <c r="V805">
        <f>SUMIFS('Energy balance options'!$G$7:$G$3000,'Energy balance options'!$B$7:$B$3000,HeatGen!V$2,'Energy balance options'!$A$7:$A$3000,HeatGen!$A805)</f>
        <v>0</v>
      </c>
      <c r="W805">
        <f>SUMIFS('Energy balance options'!$G$7:$G$3000,'Energy balance options'!$B$7:$B$3000,HeatGen!W$2,'Energy balance options'!$A$7:$A$3000,HeatGen!$A805)</f>
        <v>0</v>
      </c>
      <c r="X805">
        <f>SUMIFS('Energy balance options'!$G$7:$G$3000,'Energy balance options'!$B$7:$B$3000,HeatGen!X$2,'Energy balance options'!$A$7:$A$3000,HeatGen!$A805)</f>
        <v>0</v>
      </c>
      <c r="AG805">
        <f t="shared" si="196"/>
        <v>0</v>
      </c>
      <c r="AH805">
        <f t="shared" si="197"/>
        <v>0</v>
      </c>
      <c r="AI805">
        <f t="shared" si="198"/>
        <v>0</v>
      </c>
      <c r="AJ805">
        <f t="shared" si="199"/>
        <v>0</v>
      </c>
      <c r="AK805">
        <f t="shared" si="200"/>
        <v>0</v>
      </c>
      <c r="AL805">
        <f t="shared" si="201"/>
        <v>0</v>
      </c>
      <c r="AM805">
        <f t="shared" si="202"/>
        <v>0</v>
      </c>
      <c r="AN805">
        <f t="shared" si="203"/>
        <v>0</v>
      </c>
      <c r="AO805">
        <f t="shared" si="204"/>
        <v>0</v>
      </c>
    </row>
    <row r="806" spans="1:41" x14ac:dyDescent="0.2">
      <c r="A806" s="9"/>
      <c r="B806" t="str">
        <f>_xlfn.IFNA(VLOOKUP(A806,'Energy balance options'!A$7:C$3000,3,FALSE),"")</f>
        <v/>
      </c>
      <c r="P806">
        <f>SUMIFS('Energy balance options'!$F$7:$F$3000,'Energy balance options'!$B$7:$B$3000,HeatGen!P$2,'Energy balance options'!$A$7:$A$3000,HeatGen!$A806)</f>
        <v>0</v>
      </c>
      <c r="Q806">
        <f>SUMIFS('Energy balance options'!$F$7:$F$3000,'Energy balance options'!$B$7:$B$3000,HeatGen!Q$2,'Energy balance options'!$A$7:$A$3000,HeatGen!$A806)</f>
        <v>0</v>
      </c>
      <c r="R806">
        <f>SUMIFS('Energy balance options'!$F$7:$F$3000,'Energy balance options'!$B$7:$B$3000,HeatGen!R$2,'Energy balance options'!$A$7:$A$3000,HeatGen!$A806)</f>
        <v>0</v>
      </c>
      <c r="S806">
        <f>SUMIFS('Energy balance options'!$G$7:$G$3000,'Energy balance options'!$B$7:$B$3000,HeatGen!S$2,'Energy balance options'!$A$7:$A$3000,HeatGen!$A806)</f>
        <v>0</v>
      </c>
      <c r="T806">
        <f>SUMIFS('Energy balance options'!$G$7:$G$3000,'Energy balance options'!$B$7:$B$3000,HeatGen!T$2,'Energy balance options'!$A$7:$A$3000,HeatGen!$A806)</f>
        <v>0</v>
      </c>
      <c r="U806">
        <f>SUMIFS('Energy balance options'!$G$7:$G$3000,'Energy balance options'!$B$7:$B$3000,HeatGen!U$2,'Energy balance options'!$A$7:$A$3000,HeatGen!$A806)</f>
        <v>0</v>
      </c>
      <c r="V806">
        <f>SUMIFS('Energy balance options'!$G$7:$G$3000,'Energy balance options'!$B$7:$B$3000,HeatGen!V$2,'Energy balance options'!$A$7:$A$3000,HeatGen!$A806)</f>
        <v>0</v>
      </c>
      <c r="W806">
        <f>SUMIFS('Energy balance options'!$G$7:$G$3000,'Energy balance options'!$B$7:$B$3000,HeatGen!W$2,'Energy balance options'!$A$7:$A$3000,HeatGen!$A806)</f>
        <v>0</v>
      </c>
      <c r="X806">
        <f>SUMIFS('Energy balance options'!$G$7:$G$3000,'Energy balance options'!$B$7:$B$3000,HeatGen!X$2,'Energy balance options'!$A$7:$A$3000,HeatGen!$A806)</f>
        <v>0</v>
      </c>
      <c r="AG806">
        <f t="shared" si="196"/>
        <v>0</v>
      </c>
      <c r="AH806">
        <f t="shared" si="197"/>
        <v>0</v>
      </c>
      <c r="AI806">
        <f t="shared" si="198"/>
        <v>0</v>
      </c>
      <c r="AJ806">
        <f t="shared" si="199"/>
        <v>0</v>
      </c>
      <c r="AK806">
        <f t="shared" si="200"/>
        <v>0</v>
      </c>
      <c r="AL806">
        <f t="shared" si="201"/>
        <v>0</v>
      </c>
      <c r="AM806">
        <f t="shared" si="202"/>
        <v>0</v>
      </c>
      <c r="AN806">
        <f t="shared" si="203"/>
        <v>0</v>
      </c>
      <c r="AO806">
        <f t="shared" si="204"/>
        <v>0</v>
      </c>
    </row>
    <row r="807" spans="1:41" x14ac:dyDescent="0.2">
      <c r="A807" s="9"/>
      <c r="B807" t="str">
        <f>_xlfn.IFNA(VLOOKUP(A807,'Energy balance options'!A$7:C$3000,3,FALSE),"")</f>
        <v/>
      </c>
      <c r="P807">
        <f>SUMIFS('Energy balance options'!$F$7:$F$3000,'Energy balance options'!$B$7:$B$3000,HeatGen!P$2,'Energy balance options'!$A$7:$A$3000,HeatGen!$A807)</f>
        <v>0</v>
      </c>
      <c r="Q807">
        <f>SUMIFS('Energy balance options'!$F$7:$F$3000,'Energy balance options'!$B$7:$B$3000,HeatGen!Q$2,'Energy balance options'!$A$7:$A$3000,HeatGen!$A807)</f>
        <v>0</v>
      </c>
      <c r="R807">
        <f>SUMIFS('Energy balance options'!$F$7:$F$3000,'Energy balance options'!$B$7:$B$3000,HeatGen!R$2,'Energy balance options'!$A$7:$A$3000,HeatGen!$A807)</f>
        <v>0</v>
      </c>
      <c r="S807">
        <f>SUMIFS('Energy balance options'!$G$7:$G$3000,'Energy balance options'!$B$7:$B$3000,HeatGen!S$2,'Energy balance options'!$A$7:$A$3000,HeatGen!$A807)</f>
        <v>0</v>
      </c>
      <c r="T807">
        <f>SUMIFS('Energy balance options'!$G$7:$G$3000,'Energy balance options'!$B$7:$B$3000,HeatGen!T$2,'Energy balance options'!$A$7:$A$3000,HeatGen!$A807)</f>
        <v>0</v>
      </c>
      <c r="U807">
        <f>SUMIFS('Energy balance options'!$G$7:$G$3000,'Energy balance options'!$B$7:$B$3000,HeatGen!U$2,'Energy balance options'!$A$7:$A$3000,HeatGen!$A807)</f>
        <v>0</v>
      </c>
      <c r="V807">
        <f>SUMIFS('Energy balance options'!$G$7:$G$3000,'Energy balance options'!$B$7:$B$3000,HeatGen!V$2,'Energy balance options'!$A$7:$A$3000,HeatGen!$A807)</f>
        <v>0</v>
      </c>
      <c r="W807">
        <f>SUMIFS('Energy balance options'!$G$7:$G$3000,'Energy balance options'!$B$7:$B$3000,HeatGen!W$2,'Energy balance options'!$A$7:$A$3000,HeatGen!$A807)</f>
        <v>0</v>
      </c>
      <c r="X807">
        <f>SUMIFS('Energy balance options'!$G$7:$G$3000,'Energy balance options'!$B$7:$B$3000,HeatGen!X$2,'Energy balance options'!$A$7:$A$3000,HeatGen!$A807)</f>
        <v>0</v>
      </c>
      <c r="AG807">
        <f t="shared" si="196"/>
        <v>0</v>
      </c>
      <c r="AH807">
        <f t="shared" si="197"/>
        <v>0</v>
      </c>
      <c r="AI807">
        <f t="shared" si="198"/>
        <v>0</v>
      </c>
      <c r="AJ807">
        <f t="shared" si="199"/>
        <v>0</v>
      </c>
      <c r="AK807">
        <f t="shared" si="200"/>
        <v>0</v>
      </c>
      <c r="AL807">
        <f t="shared" si="201"/>
        <v>0</v>
      </c>
      <c r="AM807">
        <f t="shared" si="202"/>
        <v>0</v>
      </c>
      <c r="AN807">
        <f t="shared" si="203"/>
        <v>0</v>
      </c>
      <c r="AO807">
        <f t="shared" si="204"/>
        <v>0</v>
      </c>
    </row>
    <row r="808" spans="1:41" x14ac:dyDescent="0.2">
      <c r="A808" s="9"/>
      <c r="B808" t="str">
        <f>_xlfn.IFNA(VLOOKUP(A808,'Energy balance options'!A$7:C$3000,3,FALSE),"")</f>
        <v/>
      </c>
      <c r="P808">
        <f>SUMIFS('Energy balance options'!$F$7:$F$3000,'Energy balance options'!$B$7:$B$3000,HeatGen!P$2,'Energy balance options'!$A$7:$A$3000,HeatGen!$A808)</f>
        <v>0</v>
      </c>
      <c r="Q808">
        <f>SUMIFS('Energy balance options'!$F$7:$F$3000,'Energy balance options'!$B$7:$B$3000,HeatGen!Q$2,'Energy balance options'!$A$7:$A$3000,HeatGen!$A808)</f>
        <v>0</v>
      </c>
      <c r="R808">
        <f>SUMIFS('Energy balance options'!$F$7:$F$3000,'Energy balance options'!$B$7:$B$3000,HeatGen!R$2,'Energy balance options'!$A$7:$A$3000,HeatGen!$A808)</f>
        <v>0</v>
      </c>
      <c r="S808">
        <f>SUMIFS('Energy balance options'!$G$7:$G$3000,'Energy balance options'!$B$7:$B$3000,HeatGen!S$2,'Energy balance options'!$A$7:$A$3000,HeatGen!$A808)</f>
        <v>0</v>
      </c>
      <c r="T808">
        <f>SUMIFS('Energy balance options'!$G$7:$G$3000,'Energy balance options'!$B$7:$B$3000,HeatGen!T$2,'Energy balance options'!$A$7:$A$3000,HeatGen!$A808)</f>
        <v>0</v>
      </c>
      <c r="U808">
        <f>SUMIFS('Energy balance options'!$G$7:$G$3000,'Energy balance options'!$B$7:$B$3000,HeatGen!U$2,'Energy balance options'!$A$7:$A$3000,HeatGen!$A808)</f>
        <v>0</v>
      </c>
      <c r="V808">
        <f>SUMIFS('Energy balance options'!$G$7:$G$3000,'Energy balance options'!$B$7:$B$3000,HeatGen!V$2,'Energy balance options'!$A$7:$A$3000,HeatGen!$A808)</f>
        <v>0</v>
      </c>
      <c r="W808">
        <f>SUMIFS('Energy balance options'!$G$7:$G$3000,'Energy balance options'!$B$7:$B$3000,HeatGen!W$2,'Energy balance options'!$A$7:$A$3000,HeatGen!$A808)</f>
        <v>0</v>
      </c>
      <c r="X808">
        <f>SUMIFS('Energy balance options'!$G$7:$G$3000,'Energy balance options'!$B$7:$B$3000,HeatGen!X$2,'Energy balance options'!$A$7:$A$3000,HeatGen!$A808)</f>
        <v>0</v>
      </c>
      <c r="AG808">
        <f t="shared" si="196"/>
        <v>0</v>
      </c>
      <c r="AH808">
        <f t="shared" si="197"/>
        <v>0</v>
      </c>
      <c r="AI808">
        <f t="shared" si="198"/>
        <v>0</v>
      </c>
      <c r="AJ808">
        <f t="shared" si="199"/>
        <v>0</v>
      </c>
      <c r="AK808">
        <f t="shared" si="200"/>
        <v>0</v>
      </c>
      <c r="AL808">
        <f t="shared" si="201"/>
        <v>0</v>
      </c>
      <c r="AM808">
        <f t="shared" si="202"/>
        <v>0</v>
      </c>
      <c r="AN808">
        <f t="shared" si="203"/>
        <v>0</v>
      </c>
      <c r="AO808">
        <f t="shared" si="204"/>
        <v>0</v>
      </c>
    </row>
    <row r="809" spans="1:41" x14ac:dyDescent="0.2">
      <c r="A809" s="9"/>
      <c r="B809" t="str">
        <f>_xlfn.IFNA(VLOOKUP(A809,'Energy balance options'!A$7:C$3000,3,FALSE),"")</f>
        <v/>
      </c>
      <c r="P809">
        <f>SUMIFS('Energy balance options'!$F$7:$F$3000,'Energy balance options'!$B$7:$B$3000,HeatGen!P$2,'Energy balance options'!$A$7:$A$3000,HeatGen!$A809)</f>
        <v>0</v>
      </c>
      <c r="Q809">
        <f>SUMIFS('Energy balance options'!$F$7:$F$3000,'Energy balance options'!$B$7:$B$3000,HeatGen!Q$2,'Energy balance options'!$A$7:$A$3000,HeatGen!$A809)</f>
        <v>0</v>
      </c>
      <c r="R809">
        <f>SUMIFS('Energy balance options'!$F$7:$F$3000,'Energy balance options'!$B$7:$B$3000,HeatGen!R$2,'Energy balance options'!$A$7:$A$3000,HeatGen!$A809)</f>
        <v>0</v>
      </c>
      <c r="S809">
        <f>SUMIFS('Energy balance options'!$G$7:$G$3000,'Energy balance options'!$B$7:$B$3000,HeatGen!S$2,'Energy balance options'!$A$7:$A$3000,HeatGen!$A809)</f>
        <v>0</v>
      </c>
      <c r="T809">
        <f>SUMIFS('Energy balance options'!$G$7:$G$3000,'Energy balance options'!$B$7:$B$3000,HeatGen!T$2,'Energy balance options'!$A$7:$A$3000,HeatGen!$A809)</f>
        <v>0</v>
      </c>
      <c r="U809">
        <f>SUMIFS('Energy balance options'!$G$7:$G$3000,'Energy balance options'!$B$7:$B$3000,HeatGen!U$2,'Energy balance options'!$A$7:$A$3000,HeatGen!$A809)</f>
        <v>0</v>
      </c>
      <c r="V809">
        <f>SUMIFS('Energy balance options'!$G$7:$G$3000,'Energy balance options'!$B$7:$B$3000,HeatGen!V$2,'Energy balance options'!$A$7:$A$3000,HeatGen!$A809)</f>
        <v>0</v>
      </c>
      <c r="W809">
        <f>SUMIFS('Energy balance options'!$G$7:$G$3000,'Energy balance options'!$B$7:$B$3000,HeatGen!W$2,'Energy balance options'!$A$7:$A$3000,HeatGen!$A809)</f>
        <v>0</v>
      </c>
      <c r="X809">
        <f>SUMIFS('Energy balance options'!$G$7:$G$3000,'Energy balance options'!$B$7:$B$3000,HeatGen!X$2,'Energy balance options'!$A$7:$A$3000,HeatGen!$A809)</f>
        <v>0</v>
      </c>
      <c r="AG809">
        <f t="shared" si="196"/>
        <v>0</v>
      </c>
      <c r="AH809">
        <f t="shared" si="197"/>
        <v>0</v>
      </c>
      <c r="AI809">
        <f t="shared" si="198"/>
        <v>0</v>
      </c>
      <c r="AJ809">
        <f t="shared" si="199"/>
        <v>0</v>
      </c>
      <c r="AK809">
        <f t="shared" si="200"/>
        <v>0</v>
      </c>
      <c r="AL809">
        <f t="shared" si="201"/>
        <v>0</v>
      </c>
      <c r="AM809">
        <f t="shared" si="202"/>
        <v>0</v>
      </c>
      <c r="AN809">
        <f t="shared" si="203"/>
        <v>0</v>
      </c>
      <c r="AO809">
        <f t="shared" si="204"/>
        <v>0</v>
      </c>
    </row>
    <row r="810" spans="1:41" x14ac:dyDescent="0.2">
      <c r="A810" s="9"/>
      <c r="B810" t="str">
        <f>_xlfn.IFNA(VLOOKUP(A810,'Energy balance options'!A$7:C$3000,3,FALSE),"")</f>
        <v/>
      </c>
      <c r="P810">
        <f>SUMIFS('Energy balance options'!$F$7:$F$3000,'Energy balance options'!$B$7:$B$3000,HeatGen!P$2,'Energy balance options'!$A$7:$A$3000,HeatGen!$A810)</f>
        <v>0</v>
      </c>
      <c r="Q810">
        <f>SUMIFS('Energy balance options'!$F$7:$F$3000,'Energy balance options'!$B$7:$B$3000,HeatGen!Q$2,'Energy balance options'!$A$7:$A$3000,HeatGen!$A810)</f>
        <v>0</v>
      </c>
      <c r="R810">
        <f>SUMIFS('Energy balance options'!$F$7:$F$3000,'Energy balance options'!$B$7:$B$3000,HeatGen!R$2,'Energy balance options'!$A$7:$A$3000,HeatGen!$A810)</f>
        <v>0</v>
      </c>
      <c r="S810">
        <f>SUMIFS('Energy balance options'!$G$7:$G$3000,'Energy balance options'!$B$7:$B$3000,HeatGen!S$2,'Energy balance options'!$A$7:$A$3000,HeatGen!$A810)</f>
        <v>0</v>
      </c>
      <c r="T810">
        <f>SUMIFS('Energy balance options'!$G$7:$G$3000,'Energy balance options'!$B$7:$B$3000,HeatGen!T$2,'Energy balance options'!$A$7:$A$3000,HeatGen!$A810)</f>
        <v>0</v>
      </c>
      <c r="U810">
        <f>SUMIFS('Energy balance options'!$G$7:$G$3000,'Energy balance options'!$B$7:$B$3000,HeatGen!U$2,'Energy balance options'!$A$7:$A$3000,HeatGen!$A810)</f>
        <v>0</v>
      </c>
      <c r="V810">
        <f>SUMIFS('Energy balance options'!$G$7:$G$3000,'Energy balance options'!$B$7:$B$3000,HeatGen!V$2,'Energy balance options'!$A$7:$A$3000,HeatGen!$A810)</f>
        <v>0</v>
      </c>
      <c r="W810">
        <f>SUMIFS('Energy balance options'!$G$7:$G$3000,'Energy balance options'!$B$7:$B$3000,HeatGen!W$2,'Energy balance options'!$A$7:$A$3000,HeatGen!$A810)</f>
        <v>0</v>
      </c>
      <c r="X810">
        <f>SUMIFS('Energy balance options'!$G$7:$G$3000,'Energy balance options'!$B$7:$B$3000,HeatGen!X$2,'Energy balance options'!$A$7:$A$3000,HeatGen!$A810)</f>
        <v>0</v>
      </c>
      <c r="AG810">
        <f t="shared" si="196"/>
        <v>0</v>
      </c>
      <c r="AH810">
        <f t="shared" si="197"/>
        <v>0</v>
      </c>
      <c r="AI810">
        <f t="shared" si="198"/>
        <v>0</v>
      </c>
      <c r="AJ810">
        <f t="shared" si="199"/>
        <v>0</v>
      </c>
      <c r="AK810">
        <f t="shared" si="200"/>
        <v>0</v>
      </c>
      <c r="AL810">
        <f t="shared" si="201"/>
        <v>0</v>
      </c>
      <c r="AM810">
        <f t="shared" si="202"/>
        <v>0</v>
      </c>
      <c r="AN810">
        <f t="shared" si="203"/>
        <v>0</v>
      </c>
      <c r="AO810">
        <f t="shared" si="204"/>
        <v>0</v>
      </c>
    </row>
    <row r="811" spans="1:41" x14ac:dyDescent="0.2">
      <c r="A811" s="9"/>
      <c r="B811" t="str">
        <f>_xlfn.IFNA(VLOOKUP(A811,'Energy balance options'!A$7:C$3000,3,FALSE),"")</f>
        <v/>
      </c>
      <c r="P811">
        <f>SUMIFS('Energy balance options'!$F$7:$F$3000,'Energy balance options'!$B$7:$B$3000,HeatGen!P$2,'Energy balance options'!$A$7:$A$3000,HeatGen!$A811)</f>
        <v>0</v>
      </c>
      <c r="Q811">
        <f>SUMIFS('Energy balance options'!$F$7:$F$3000,'Energy balance options'!$B$7:$B$3000,HeatGen!Q$2,'Energy balance options'!$A$7:$A$3000,HeatGen!$A811)</f>
        <v>0</v>
      </c>
      <c r="R811">
        <f>SUMIFS('Energy balance options'!$F$7:$F$3000,'Energy balance options'!$B$7:$B$3000,HeatGen!R$2,'Energy balance options'!$A$7:$A$3000,HeatGen!$A811)</f>
        <v>0</v>
      </c>
      <c r="S811">
        <f>SUMIFS('Energy balance options'!$G$7:$G$3000,'Energy balance options'!$B$7:$B$3000,HeatGen!S$2,'Energy balance options'!$A$7:$A$3000,HeatGen!$A811)</f>
        <v>0</v>
      </c>
      <c r="T811">
        <f>SUMIFS('Energy balance options'!$G$7:$G$3000,'Energy balance options'!$B$7:$B$3000,HeatGen!T$2,'Energy balance options'!$A$7:$A$3000,HeatGen!$A811)</f>
        <v>0</v>
      </c>
      <c r="U811">
        <f>SUMIFS('Energy balance options'!$G$7:$G$3000,'Energy balance options'!$B$7:$B$3000,HeatGen!U$2,'Energy balance options'!$A$7:$A$3000,HeatGen!$A811)</f>
        <v>0</v>
      </c>
      <c r="V811">
        <f>SUMIFS('Energy balance options'!$G$7:$G$3000,'Energy balance options'!$B$7:$B$3000,HeatGen!V$2,'Energy balance options'!$A$7:$A$3000,HeatGen!$A811)</f>
        <v>0</v>
      </c>
      <c r="W811">
        <f>SUMIFS('Energy balance options'!$G$7:$G$3000,'Energy balance options'!$B$7:$B$3000,HeatGen!W$2,'Energy balance options'!$A$7:$A$3000,HeatGen!$A811)</f>
        <v>0</v>
      </c>
      <c r="X811">
        <f>SUMIFS('Energy balance options'!$G$7:$G$3000,'Energy balance options'!$B$7:$B$3000,HeatGen!X$2,'Energy balance options'!$A$7:$A$3000,HeatGen!$A811)</f>
        <v>0</v>
      </c>
      <c r="AG811">
        <f t="shared" si="196"/>
        <v>0</v>
      </c>
      <c r="AH811">
        <f t="shared" si="197"/>
        <v>0</v>
      </c>
      <c r="AI811">
        <f t="shared" si="198"/>
        <v>0</v>
      </c>
      <c r="AJ811">
        <f t="shared" si="199"/>
        <v>0</v>
      </c>
      <c r="AK811">
        <f t="shared" si="200"/>
        <v>0</v>
      </c>
      <c r="AL811">
        <f t="shared" si="201"/>
        <v>0</v>
      </c>
      <c r="AM811">
        <f t="shared" si="202"/>
        <v>0</v>
      </c>
      <c r="AN811">
        <f t="shared" si="203"/>
        <v>0</v>
      </c>
      <c r="AO811">
        <f t="shared" si="204"/>
        <v>0</v>
      </c>
    </row>
    <row r="812" spans="1:41" x14ac:dyDescent="0.2">
      <c r="A812" s="9"/>
      <c r="B812" t="str">
        <f>_xlfn.IFNA(VLOOKUP(A812,'Energy balance options'!A$7:C$3000,3,FALSE),"")</f>
        <v/>
      </c>
      <c r="P812">
        <f>SUMIFS('Energy balance options'!$F$7:$F$3000,'Energy balance options'!$B$7:$B$3000,HeatGen!P$2,'Energy balance options'!$A$7:$A$3000,HeatGen!$A812)</f>
        <v>0</v>
      </c>
      <c r="Q812">
        <f>SUMIFS('Energy balance options'!$F$7:$F$3000,'Energy balance options'!$B$7:$B$3000,HeatGen!Q$2,'Energy balance options'!$A$7:$A$3000,HeatGen!$A812)</f>
        <v>0</v>
      </c>
      <c r="R812">
        <f>SUMIFS('Energy balance options'!$F$7:$F$3000,'Energy balance options'!$B$7:$B$3000,HeatGen!R$2,'Energy balance options'!$A$7:$A$3000,HeatGen!$A812)</f>
        <v>0</v>
      </c>
      <c r="S812">
        <f>SUMIFS('Energy balance options'!$G$7:$G$3000,'Energy balance options'!$B$7:$B$3000,HeatGen!S$2,'Energy balance options'!$A$7:$A$3000,HeatGen!$A812)</f>
        <v>0</v>
      </c>
      <c r="T812">
        <f>SUMIFS('Energy balance options'!$G$7:$G$3000,'Energy balance options'!$B$7:$B$3000,HeatGen!T$2,'Energy balance options'!$A$7:$A$3000,HeatGen!$A812)</f>
        <v>0</v>
      </c>
      <c r="U812">
        <f>SUMIFS('Energy balance options'!$G$7:$G$3000,'Energy balance options'!$B$7:$B$3000,HeatGen!U$2,'Energy balance options'!$A$7:$A$3000,HeatGen!$A812)</f>
        <v>0</v>
      </c>
      <c r="V812">
        <f>SUMIFS('Energy balance options'!$G$7:$G$3000,'Energy balance options'!$B$7:$B$3000,HeatGen!V$2,'Energy balance options'!$A$7:$A$3000,HeatGen!$A812)</f>
        <v>0</v>
      </c>
      <c r="W812">
        <f>SUMIFS('Energy balance options'!$G$7:$G$3000,'Energy balance options'!$B$7:$B$3000,HeatGen!W$2,'Energy balance options'!$A$7:$A$3000,HeatGen!$A812)</f>
        <v>0</v>
      </c>
      <c r="X812">
        <f>SUMIFS('Energy balance options'!$G$7:$G$3000,'Energy balance options'!$B$7:$B$3000,HeatGen!X$2,'Energy balance options'!$A$7:$A$3000,HeatGen!$A812)</f>
        <v>0</v>
      </c>
      <c r="AG812">
        <f t="shared" si="196"/>
        <v>0</v>
      </c>
      <c r="AH812">
        <f t="shared" si="197"/>
        <v>0</v>
      </c>
      <c r="AI812">
        <f t="shared" si="198"/>
        <v>0</v>
      </c>
      <c r="AJ812">
        <f t="shared" si="199"/>
        <v>0</v>
      </c>
      <c r="AK812">
        <f t="shared" si="200"/>
        <v>0</v>
      </c>
      <c r="AL812">
        <f t="shared" si="201"/>
        <v>0</v>
      </c>
      <c r="AM812">
        <f t="shared" si="202"/>
        <v>0</v>
      </c>
      <c r="AN812">
        <f t="shared" si="203"/>
        <v>0</v>
      </c>
      <c r="AO812">
        <f t="shared" si="204"/>
        <v>0</v>
      </c>
    </row>
    <row r="813" spans="1:41" x14ac:dyDescent="0.2">
      <c r="A813" s="9"/>
      <c r="B813" t="str">
        <f>_xlfn.IFNA(VLOOKUP(A813,'Energy balance options'!A$7:C$3000,3,FALSE),"")</f>
        <v/>
      </c>
      <c r="P813">
        <f>SUMIFS('Energy balance options'!$F$7:$F$3000,'Energy balance options'!$B$7:$B$3000,HeatGen!P$2,'Energy balance options'!$A$7:$A$3000,HeatGen!$A813)</f>
        <v>0</v>
      </c>
      <c r="Q813">
        <f>SUMIFS('Energy balance options'!$F$7:$F$3000,'Energy balance options'!$B$7:$B$3000,HeatGen!Q$2,'Energy balance options'!$A$7:$A$3000,HeatGen!$A813)</f>
        <v>0</v>
      </c>
      <c r="R813">
        <f>SUMIFS('Energy balance options'!$F$7:$F$3000,'Energy balance options'!$B$7:$B$3000,HeatGen!R$2,'Energy balance options'!$A$7:$A$3000,HeatGen!$A813)</f>
        <v>0</v>
      </c>
      <c r="S813">
        <f>SUMIFS('Energy balance options'!$G$7:$G$3000,'Energy balance options'!$B$7:$B$3000,HeatGen!S$2,'Energy balance options'!$A$7:$A$3000,HeatGen!$A813)</f>
        <v>0</v>
      </c>
      <c r="T813">
        <f>SUMIFS('Energy balance options'!$G$7:$G$3000,'Energy balance options'!$B$7:$B$3000,HeatGen!T$2,'Energy balance options'!$A$7:$A$3000,HeatGen!$A813)</f>
        <v>0</v>
      </c>
      <c r="U813">
        <f>SUMIFS('Energy balance options'!$G$7:$G$3000,'Energy balance options'!$B$7:$B$3000,HeatGen!U$2,'Energy balance options'!$A$7:$A$3000,HeatGen!$A813)</f>
        <v>0</v>
      </c>
      <c r="V813">
        <f>SUMIFS('Energy balance options'!$G$7:$G$3000,'Energy balance options'!$B$7:$B$3000,HeatGen!V$2,'Energy balance options'!$A$7:$A$3000,HeatGen!$A813)</f>
        <v>0</v>
      </c>
      <c r="W813">
        <f>SUMIFS('Energy balance options'!$G$7:$G$3000,'Energy balance options'!$B$7:$B$3000,HeatGen!W$2,'Energy balance options'!$A$7:$A$3000,HeatGen!$A813)</f>
        <v>0</v>
      </c>
      <c r="X813">
        <f>SUMIFS('Energy balance options'!$G$7:$G$3000,'Energy balance options'!$B$7:$B$3000,HeatGen!X$2,'Energy balance options'!$A$7:$A$3000,HeatGen!$A813)</f>
        <v>0</v>
      </c>
      <c r="AG813">
        <f t="shared" si="196"/>
        <v>0</v>
      </c>
      <c r="AH813">
        <f t="shared" si="197"/>
        <v>0</v>
      </c>
      <c r="AI813">
        <f t="shared" si="198"/>
        <v>0</v>
      </c>
      <c r="AJ813">
        <f t="shared" si="199"/>
        <v>0</v>
      </c>
      <c r="AK813">
        <f t="shared" si="200"/>
        <v>0</v>
      </c>
      <c r="AL813">
        <f t="shared" si="201"/>
        <v>0</v>
      </c>
      <c r="AM813">
        <f t="shared" si="202"/>
        <v>0</v>
      </c>
      <c r="AN813">
        <f t="shared" si="203"/>
        <v>0</v>
      </c>
      <c r="AO813">
        <f t="shared" si="204"/>
        <v>0</v>
      </c>
    </row>
    <row r="814" spans="1:41" x14ac:dyDescent="0.2">
      <c r="A814" s="9"/>
      <c r="B814" t="str">
        <f>_xlfn.IFNA(VLOOKUP(A814,'Energy balance options'!A$7:C$3000,3,FALSE),"")</f>
        <v/>
      </c>
      <c r="P814">
        <f>SUMIFS('Energy balance options'!$F$7:$F$3000,'Energy balance options'!$B$7:$B$3000,HeatGen!P$2,'Energy balance options'!$A$7:$A$3000,HeatGen!$A814)</f>
        <v>0</v>
      </c>
      <c r="Q814">
        <f>SUMIFS('Energy balance options'!$F$7:$F$3000,'Energy balance options'!$B$7:$B$3000,HeatGen!Q$2,'Energy balance options'!$A$7:$A$3000,HeatGen!$A814)</f>
        <v>0</v>
      </c>
      <c r="R814">
        <f>SUMIFS('Energy balance options'!$F$7:$F$3000,'Energy balance options'!$B$7:$B$3000,HeatGen!R$2,'Energy balance options'!$A$7:$A$3000,HeatGen!$A814)</f>
        <v>0</v>
      </c>
      <c r="S814">
        <f>SUMIFS('Energy balance options'!$G$7:$G$3000,'Energy balance options'!$B$7:$B$3000,HeatGen!S$2,'Energy balance options'!$A$7:$A$3000,HeatGen!$A814)</f>
        <v>0</v>
      </c>
      <c r="T814">
        <f>SUMIFS('Energy balance options'!$G$7:$G$3000,'Energy balance options'!$B$7:$B$3000,HeatGen!T$2,'Energy balance options'!$A$7:$A$3000,HeatGen!$A814)</f>
        <v>0</v>
      </c>
      <c r="U814">
        <f>SUMIFS('Energy balance options'!$G$7:$G$3000,'Energy balance options'!$B$7:$B$3000,HeatGen!U$2,'Energy balance options'!$A$7:$A$3000,HeatGen!$A814)</f>
        <v>0</v>
      </c>
      <c r="V814">
        <f>SUMIFS('Energy balance options'!$G$7:$G$3000,'Energy balance options'!$B$7:$B$3000,HeatGen!V$2,'Energy balance options'!$A$7:$A$3000,HeatGen!$A814)</f>
        <v>0</v>
      </c>
      <c r="W814">
        <f>SUMIFS('Energy balance options'!$G$7:$G$3000,'Energy balance options'!$B$7:$B$3000,HeatGen!W$2,'Energy balance options'!$A$7:$A$3000,HeatGen!$A814)</f>
        <v>0</v>
      </c>
      <c r="X814">
        <f>SUMIFS('Energy balance options'!$G$7:$G$3000,'Energy balance options'!$B$7:$B$3000,HeatGen!X$2,'Energy balance options'!$A$7:$A$3000,HeatGen!$A814)</f>
        <v>0</v>
      </c>
      <c r="AG814">
        <f t="shared" si="196"/>
        <v>0</v>
      </c>
      <c r="AH814">
        <f t="shared" si="197"/>
        <v>0</v>
      </c>
      <c r="AI814">
        <f t="shared" si="198"/>
        <v>0</v>
      </c>
      <c r="AJ814">
        <f t="shared" si="199"/>
        <v>0</v>
      </c>
      <c r="AK814">
        <f t="shared" si="200"/>
        <v>0</v>
      </c>
      <c r="AL814">
        <f t="shared" si="201"/>
        <v>0</v>
      </c>
      <c r="AM814">
        <f t="shared" si="202"/>
        <v>0</v>
      </c>
      <c r="AN814">
        <f t="shared" si="203"/>
        <v>0</v>
      </c>
      <c r="AO814">
        <f t="shared" si="204"/>
        <v>0</v>
      </c>
    </row>
    <row r="815" spans="1:41" x14ac:dyDescent="0.2">
      <c r="A815" s="9"/>
      <c r="B815" t="str">
        <f>_xlfn.IFNA(VLOOKUP(A815,'Energy balance options'!A$7:C$3000,3,FALSE),"")</f>
        <v/>
      </c>
      <c r="P815">
        <f>SUMIFS('Energy balance options'!$F$7:$F$3000,'Energy balance options'!$B$7:$B$3000,HeatGen!P$2,'Energy balance options'!$A$7:$A$3000,HeatGen!$A815)</f>
        <v>0</v>
      </c>
      <c r="Q815">
        <f>SUMIFS('Energy balance options'!$F$7:$F$3000,'Energy balance options'!$B$7:$B$3000,HeatGen!Q$2,'Energy balance options'!$A$7:$A$3000,HeatGen!$A815)</f>
        <v>0</v>
      </c>
      <c r="R815">
        <f>SUMIFS('Energy balance options'!$F$7:$F$3000,'Energy balance options'!$B$7:$B$3000,HeatGen!R$2,'Energy balance options'!$A$7:$A$3000,HeatGen!$A815)</f>
        <v>0</v>
      </c>
      <c r="S815">
        <f>SUMIFS('Energy balance options'!$G$7:$G$3000,'Energy balance options'!$B$7:$B$3000,HeatGen!S$2,'Energy balance options'!$A$7:$A$3000,HeatGen!$A815)</f>
        <v>0</v>
      </c>
      <c r="T815">
        <f>SUMIFS('Energy balance options'!$G$7:$G$3000,'Energy balance options'!$B$7:$B$3000,HeatGen!T$2,'Energy balance options'!$A$7:$A$3000,HeatGen!$A815)</f>
        <v>0</v>
      </c>
      <c r="U815">
        <f>SUMIFS('Energy balance options'!$G$7:$G$3000,'Energy balance options'!$B$7:$B$3000,HeatGen!U$2,'Energy balance options'!$A$7:$A$3000,HeatGen!$A815)</f>
        <v>0</v>
      </c>
      <c r="V815">
        <f>SUMIFS('Energy balance options'!$G$7:$G$3000,'Energy balance options'!$B$7:$B$3000,HeatGen!V$2,'Energy balance options'!$A$7:$A$3000,HeatGen!$A815)</f>
        <v>0</v>
      </c>
      <c r="W815">
        <f>SUMIFS('Energy balance options'!$G$7:$G$3000,'Energy balance options'!$B$7:$B$3000,HeatGen!W$2,'Energy balance options'!$A$7:$A$3000,HeatGen!$A815)</f>
        <v>0</v>
      </c>
      <c r="X815">
        <f>SUMIFS('Energy balance options'!$G$7:$G$3000,'Energy balance options'!$B$7:$B$3000,HeatGen!X$2,'Energy balance options'!$A$7:$A$3000,HeatGen!$A815)</f>
        <v>0</v>
      </c>
      <c r="AG815">
        <f t="shared" si="196"/>
        <v>0</v>
      </c>
      <c r="AH815">
        <f t="shared" si="197"/>
        <v>0</v>
      </c>
      <c r="AI815">
        <f t="shared" si="198"/>
        <v>0</v>
      </c>
      <c r="AJ815">
        <f t="shared" si="199"/>
        <v>0</v>
      </c>
      <c r="AK815">
        <f t="shared" si="200"/>
        <v>0</v>
      </c>
      <c r="AL815">
        <f t="shared" si="201"/>
        <v>0</v>
      </c>
      <c r="AM815">
        <f t="shared" si="202"/>
        <v>0</v>
      </c>
      <c r="AN815">
        <f t="shared" si="203"/>
        <v>0</v>
      </c>
      <c r="AO815">
        <f t="shared" si="204"/>
        <v>0</v>
      </c>
    </row>
    <row r="816" spans="1:41" x14ac:dyDescent="0.2">
      <c r="A816" s="9"/>
      <c r="B816" t="str">
        <f>_xlfn.IFNA(VLOOKUP(A816,'Energy balance options'!A$7:C$3000,3,FALSE),"")</f>
        <v/>
      </c>
      <c r="P816">
        <f>SUMIFS('Energy balance options'!$F$7:$F$3000,'Energy balance options'!$B$7:$B$3000,HeatGen!P$2,'Energy balance options'!$A$7:$A$3000,HeatGen!$A816)</f>
        <v>0</v>
      </c>
      <c r="Q816">
        <f>SUMIFS('Energy balance options'!$F$7:$F$3000,'Energy balance options'!$B$7:$B$3000,HeatGen!Q$2,'Energy balance options'!$A$7:$A$3000,HeatGen!$A816)</f>
        <v>0</v>
      </c>
      <c r="R816">
        <f>SUMIFS('Energy balance options'!$F$7:$F$3000,'Energy balance options'!$B$7:$B$3000,HeatGen!R$2,'Energy balance options'!$A$7:$A$3000,HeatGen!$A816)</f>
        <v>0</v>
      </c>
      <c r="S816">
        <f>SUMIFS('Energy balance options'!$G$7:$G$3000,'Energy balance options'!$B$7:$B$3000,HeatGen!S$2,'Energy balance options'!$A$7:$A$3000,HeatGen!$A816)</f>
        <v>0</v>
      </c>
      <c r="T816">
        <f>SUMIFS('Energy balance options'!$G$7:$G$3000,'Energy balance options'!$B$7:$B$3000,HeatGen!T$2,'Energy balance options'!$A$7:$A$3000,HeatGen!$A816)</f>
        <v>0</v>
      </c>
      <c r="U816">
        <f>SUMIFS('Energy balance options'!$G$7:$G$3000,'Energy balance options'!$B$7:$B$3000,HeatGen!U$2,'Energy balance options'!$A$7:$A$3000,HeatGen!$A816)</f>
        <v>0</v>
      </c>
      <c r="V816">
        <f>SUMIFS('Energy balance options'!$G$7:$G$3000,'Energy balance options'!$B$7:$B$3000,HeatGen!V$2,'Energy balance options'!$A$7:$A$3000,HeatGen!$A816)</f>
        <v>0</v>
      </c>
      <c r="W816">
        <f>SUMIFS('Energy balance options'!$G$7:$G$3000,'Energy balance options'!$B$7:$B$3000,HeatGen!W$2,'Energy balance options'!$A$7:$A$3000,HeatGen!$A816)</f>
        <v>0</v>
      </c>
      <c r="X816">
        <f>SUMIFS('Energy balance options'!$G$7:$G$3000,'Energy balance options'!$B$7:$B$3000,HeatGen!X$2,'Energy balance options'!$A$7:$A$3000,HeatGen!$A816)</f>
        <v>0</v>
      </c>
      <c r="AG816">
        <f t="shared" si="196"/>
        <v>0</v>
      </c>
      <c r="AH816">
        <f t="shared" si="197"/>
        <v>0</v>
      </c>
      <c r="AI816">
        <f t="shared" si="198"/>
        <v>0</v>
      </c>
      <c r="AJ816">
        <f t="shared" si="199"/>
        <v>0</v>
      </c>
      <c r="AK816">
        <f t="shared" si="200"/>
        <v>0</v>
      </c>
      <c r="AL816">
        <f t="shared" si="201"/>
        <v>0</v>
      </c>
      <c r="AM816">
        <f t="shared" si="202"/>
        <v>0</v>
      </c>
      <c r="AN816">
        <f t="shared" si="203"/>
        <v>0</v>
      </c>
      <c r="AO816">
        <f t="shared" si="204"/>
        <v>0</v>
      </c>
    </row>
    <row r="817" spans="1:41" x14ac:dyDescent="0.2">
      <c r="A817" s="9"/>
      <c r="B817" t="str">
        <f>_xlfn.IFNA(VLOOKUP(A817,'Energy balance options'!A$7:C$3000,3,FALSE),"")</f>
        <v/>
      </c>
      <c r="P817">
        <f>SUMIFS('Energy balance options'!$F$7:$F$3000,'Energy balance options'!$B$7:$B$3000,HeatGen!P$2,'Energy balance options'!$A$7:$A$3000,HeatGen!$A817)</f>
        <v>0</v>
      </c>
      <c r="Q817">
        <f>SUMIFS('Energy balance options'!$F$7:$F$3000,'Energy balance options'!$B$7:$B$3000,HeatGen!Q$2,'Energy balance options'!$A$7:$A$3000,HeatGen!$A817)</f>
        <v>0</v>
      </c>
      <c r="R817">
        <f>SUMIFS('Energy balance options'!$F$7:$F$3000,'Energy balance options'!$B$7:$B$3000,HeatGen!R$2,'Energy balance options'!$A$7:$A$3000,HeatGen!$A817)</f>
        <v>0</v>
      </c>
      <c r="S817">
        <f>SUMIFS('Energy balance options'!$G$7:$G$3000,'Energy balance options'!$B$7:$B$3000,HeatGen!S$2,'Energy balance options'!$A$7:$A$3000,HeatGen!$A817)</f>
        <v>0</v>
      </c>
      <c r="T817">
        <f>SUMIFS('Energy balance options'!$G$7:$G$3000,'Energy balance options'!$B$7:$B$3000,HeatGen!T$2,'Energy balance options'!$A$7:$A$3000,HeatGen!$A817)</f>
        <v>0</v>
      </c>
      <c r="U817">
        <f>SUMIFS('Energy balance options'!$G$7:$G$3000,'Energy balance options'!$B$7:$B$3000,HeatGen!U$2,'Energy balance options'!$A$7:$A$3000,HeatGen!$A817)</f>
        <v>0</v>
      </c>
      <c r="V817">
        <f>SUMIFS('Energy balance options'!$G$7:$G$3000,'Energy balance options'!$B$7:$B$3000,HeatGen!V$2,'Energy balance options'!$A$7:$A$3000,HeatGen!$A817)</f>
        <v>0</v>
      </c>
      <c r="W817">
        <f>SUMIFS('Energy balance options'!$G$7:$G$3000,'Energy balance options'!$B$7:$B$3000,HeatGen!W$2,'Energy balance options'!$A$7:$A$3000,HeatGen!$A817)</f>
        <v>0</v>
      </c>
      <c r="X817">
        <f>SUMIFS('Energy balance options'!$G$7:$G$3000,'Energy balance options'!$B$7:$B$3000,HeatGen!X$2,'Energy balance options'!$A$7:$A$3000,HeatGen!$A817)</f>
        <v>0</v>
      </c>
      <c r="AG817">
        <f t="shared" si="196"/>
        <v>0</v>
      </c>
      <c r="AH817">
        <f t="shared" si="197"/>
        <v>0</v>
      </c>
      <c r="AI817">
        <f t="shared" si="198"/>
        <v>0</v>
      </c>
      <c r="AJ817">
        <f t="shared" si="199"/>
        <v>0</v>
      </c>
      <c r="AK817">
        <f t="shared" si="200"/>
        <v>0</v>
      </c>
      <c r="AL817">
        <f t="shared" si="201"/>
        <v>0</v>
      </c>
      <c r="AM817">
        <f t="shared" si="202"/>
        <v>0</v>
      </c>
      <c r="AN817">
        <f t="shared" si="203"/>
        <v>0</v>
      </c>
      <c r="AO817">
        <f t="shared" si="204"/>
        <v>0</v>
      </c>
    </row>
    <row r="818" spans="1:41" x14ac:dyDescent="0.2">
      <c r="A818" s="9"/>
      <c r="B818" t="str">
        <f>_xlfn.IFNA(VLOOKUP(A818,'Energy balance options'!A$7:C$3000,3,FALSE),"")</f>
        <v/>
      </c>
      <c r="P818">
        <f>SUMIFS('Energy balance options'!$F$7:$F$3000,'Energy balance options'!$B$7:$B$3000,HeatGen!P$2,'Energy balance options'!$A$7:$A$3000,HeatGen!$A818)</f>
        <v>0</v>
      </c>
      <c r="Q818">
        <f>SUMIFS('Energy balance options'!$F$7:$F$3000,'Energy balance options'!$B$7:$B$3000,HeatGen!Q$2,'Energy balance options'!$A$7:$A$3000,HeatGen!$A818)</f>
        <v>0</v>
      </c>
      <c r="R818">
        <f>SUMIFS('Energy balance options'!$F$7:$F$3000,'Energy balance options'!$B$7:$B$3000,HeatGen!R$2,'Energy balance options'!$A$7:$A$3000,HeatGen!$A818)</f>
        <v>0</v>
      </c>
      <c r="S818">
        <f>SUMIFS('Energy balance options'!$G$7:$G$3000,'Energy balance options'!$B$7:$B$3000,HeatGen!S$2,'Energy balance options'!$A$7:$A$3000,HeatGen!$A818)</f>
        <v>0</v>
      </c>
      <c r="T818">
        <f>SUMIFS('Energy balance options'!$G$7:$G$3000,'Energy balance options'!$B$7:$B$3000,HeatGen!T$2,'Energy balance options'!$A$7:$A$3000,HeatGen!$A818)</f>
        <v>0</v>
      </c>
      <c r="U818">
        <f>SUMIFS('Energy balance options'!$G$7:$G$3000,'Energy balance options'!$B$7:$B$3000,HeatGen!U$2,'Energy balance options'!$A$7:$A$3000,HeatGen!$A818)</f>
        <v>0</v>
      </c>
      <c r="V818">
        <f>SUMIFS('Energy balance options'!$G$7:$G$3000,'Energy balance options'!$B$7:$B$3000,HeatGen!V$2,'Energy balance options'!$A$7:$A$3000,HeatGen!$A818)</f>
        <v>0</v>
      </c>
      <c r="W818">
        <f>SUMIFS('Energy balance options'!$G$7:$G$3000,'Energy balance options'!$B$7:$B$3000,HeatGen!W$2,'Energy balance options'!$A$7:$A$3000,HeatGen!$A818)</f>
        <v>0</v>
      </c>
      <c r="X818">
        <f>SUMIFS('Energy balance options'!$G$7:$G$3000,'Energy balance options'!$B$7:$B$3000,HeatGen!X$2,'Energy balance options'!$A$7:$A$3000,HeatGen!$A818)</f>
        <v>0</v>
      </c>
      <c r="AG818">
        <f t="shared" si="196"/>
        <v>0</v>
      </c>
      <c r="AH818">
        <f t="shared" si="197"/>
        <v>0</v>
      </c>
      <c r="AI818">
        <f t="shared" si="198"/>
        <v>0</v>
      </c>
      <c r="AJ818">
        <f t="shared" si="199"/>
        <v>0</v>
      </c>
      <c r="AK818">
        <f t="shared" si="200"/>
        <v>0</v>
      </c>
      <c r="AL818">
        <f t="shared" si="201"/>
        <v>0</v>
      </c>
      <c r="AM818">
        <f t="shared" si="202"/>
        <v>0</v>
      </c>
      <c r="AN818">
        <f t="shared" si="203"/>
        <v>0</v>
      </c>
      <c r="AO818">
        <f t="shared" si="204"/>
        <v>0</v>
      </c>
    </row>
    <row r="819" spans="1:41" x14ac:dyDescent="0.2">
      <c r="A819" s="9"/>
      <c r="B819" t="str">
        <f>_xlfn.IFNA(VLOOKUP(A819,'Energy balance options'!A$7:C$3000,3,FALSE),"")</f>
        <v/>
      </c>
      <c r="P819">
        <f>SUMIFS('Energy balance options'!$F$7:$F$3000,'Energy balance options'!$B$7:$B$3000,HeatGen!P$2,'Energy balance options'!$A$7:$A$3000,HeatGen!$A819)</f>
        <v>0</v>
      </c>
      <c r="Q819">
        <f>SUMIFS('Energy balance options'!$F$7:$F$3000,'Energy balance options'!$B$7:$B$3000,HeatGen!Q$2,'Energy balance options'!$A$7:$A$3000,HeatGen!$A819)</f>
        <v>0</v>
      </c>
      <c r="R819">
        <f>SUMIFS('Energy balance options'!$F$7:$F$3000,'Energy balance options'!$B$7:$B$3000,HeatGen!R$2,'Energy balance options'!$A$7:$A$3000,HeatGen!$A819)</f>
        <v>0</v>
      </c>
      <c r="S819">
        <f>SUMIFS('Energy balance options'!$G$7:$G$3000,'Energy balance options'!$B$7:$B$3000,HeatGen!S$2,'Energy balance options'!$A$7:$A$3000,HeatGen!$A819)</f>
        <v>0</v>
      </c>
      <c r="T819">
        <f>SUMIFS('Energy balance options'!$G$7:$G$3000,'Energy balance options'!$B$7:$B$3000,HeatGen!T$2,'Energy balance options'!$A$7:$A$3000,HeatGen!$A819)</f>
        <v>0</v>
      </c>
      <c r="U819">
        <f>SUMIFS('Energy balance options'!$G$7:$G$3000,'Energy balance options'!$B$7:$B$3000,HeatGen!U$2,'Energy balance options'!$A$7:$A$3000,HeatGen!$A819)</f>
        <v>0</v>
      </c>
      <c r="V819">
        <f>SUMIFS('Energy balance options'!$G$7:$G$3000,'Energy balance options'!$B$7:$B$3000,HeatGen!V$2,'Energy balance options'!$A$7:$A$3000,HeatGen!$A819)</f>
        <v>0</v>
      </c>
      <c r="W819">
        <f>SUMIFS('Energy balance options'!$G$7:$G$3000,'Energy balance options'!$B$7:$B$3000,HeatGen!W$2,'Energy balance options'!$A$7:$A$3000,HeatGen!$A819)</f>
        <v>0</v>
      </c>
      <c r="X819">
        <f>SUMIFS('Energy balance options'!$G$7:$G$3000,'Energy balance options'!$B$7:$B$3000,HeatGen!X$2,'Energy balance options'!$A$7:$A$3000,HeatGen!$A819)</f>
        <v>0</v>
      </c>
      <c r="AG819">
        <f t="shared" si="196"/>
        <v>0</v>
      </c>
      <c r="AH819">
        <f t="shared" si="197"/>
        <v>0</v>
      </c>
      <c r="AI819">
        <f t="shared" si="198"/>
        <v>0</v>
      </c>
      <c r="AJ819">
        <f t="shared" si="199"/>
        <v>0</v>
      </c>
      <c r="AK819">
        <f t="shared" si="200"/>
        <v>0</v>
      </c>
      <c r="AL819">
        <f t="shared" si="201"/>
        <v>0</v>
      </c>
      <c r="AM819">
        <f t="shared" si="202"/>
        <v>0</v>
      </c>
      <c r="AN819">
        <f t="shared" si="203"/>
        <v>0</v>
      </c>
      <c r="AO819">
        <f t="shared" si="204"/>
        <v>0</v>
      </c>
    </row>
    <row r="820" spans="1:41" x14ac:dyDescent="0.2">
      <c r="A820" s="9"/>
      <c r="B820" t="str">
        <f>_xlfn.IFNA(VLOOKUP(A820,'Energy balance options'!A$7:C$3000,3,FALSE),"")</f>
        <v/>
      </c>
      <c r="P820">
        <f>SUMIFS('Energy balance options'!$F$7:$F$3000,'Energy balance options'!$B$7:$B$3000,HeatGen!P$2,'Energy balance options'!$A$7:$A$3000,HeatGen!$A820)</f>
        <v>0</v>
      </c>
      <c r="Q820">
        <f>SUMIFS('Energy balance options'!$F$7:$F$3000,'Energy balance options'!$B$7:$B$3000,HeatGen!Q$2,'Energy balance options'!$A$7:$A$3000,HeatGen!$A820)</f>
        <v>0</v>
      </c>
      <c r="R820">
        <f>SUMIFS('Energy balance options'!$F$7:$F$3000,'Energy balance options'!$B$7:$B$3000,HeatGen!R$2,'Energy balance options'!$A$7:$A$3000,HeatGen!$A820)</f>
        <v>0</v>
      </c>
      <c r="S820">
        <f>SUMIFS('Energy balance options'!$G$7:$G$3000,'Energy balance options'!$B$7:$B$3000,HeatGen!S$2,'Energy balance options'!$A$7:$A$3000,HeatGen!$A820)</f>
        <v>0</v>
      </c>
      <c r="T820">
        <f>SUMIFS('Energy balance options'!$G$7:$G$3000,'Energy balance options'!$B$7:$B$3000,HeatGen!T$2,'Energy balance options'!$A$7:$A$3000,HeatGen!$A820)</f>
        <v>0</v>
      </c>
      <c r="U820">
        <f>SUMIFS('Energy balance options'!$G$7:$G$3000,'Energy balance options'!$B$7:$B$3000,HeatGen!U$2,'Energy balance options'!$A$7:$A$3000,HeatGen!$A820)</f>
        <v>0</v>
      </c>
      <c r="V820">
        <f>SUMIFS('Energy balance options'!$G$7:$G$3000,'Energy balance options'!$B$7:$B$3000,HeatGen!V$2,'Energy balance options'!$A$7:$A$3000,HeatGen!$A820)</f>
        <v>0</v>
      </c>
      <c r="W820">
        <f>SUMIFS('Energy balance options'!$G$7:$G$3000,'Energy balance options'!$B$7:$B$3000,HeatGen!W$2,'Energy balance options'!$A$7:$A$3000,HeatGen!$A820)</f>
        <v>0</v>
      </c>
      <c r="X820">
        <f>SUMIFS('Energy balance options'!$G$7:$G$3000,'Energy balance options'!$B$7:$B$3000,HeatGen!X$2,'Energy balance options'!$A$7:$A$3000,HeatGen!$A820)</f>
        <v>0</v>
      </c>
      <c r="AG820">
        <f t="shared" si="196"/>
        <v>0</v>
      </c>
      <c r="AH820">
        <f t="shared" si="197"/>
        <v>0</v>
      </c>
      <c r="AI820">
        <f t="shared" si="198"/>
        <v>0</v>
      </c>
      <c r="AJ820">
        <f t="shared" si="199"/>
        <v>0</v>
      </c>
      <c r="AK820">
        <f t="shared" si="200"/>
        <v>0</v>
      </c>
      <c r="AL820">
        <f t="shared" si="201"/>
        <v>0</v>
      </c>
      <c r="AM820">
        <f t="shared" si="202"/>
        <v>0</v>
      </c>
      <c r="AN820">
        <f t="shared" si="203"/>
        <v>0</v>
      </c>
      <c r="AO820">
        <f t="shared" si="204"/>
        <v>0</v>
      </c>
    </row>
    <row r="821" spans="1:41" x14ac:dyDescent="0.2">
      <c r="A821" s="9"/>
      <c r="B821" t="str">
        <f>_xlfn.IFNA(VLOOKUP(A821,'Energy balance options'!A$7:C$3000,3,FALSE),"")</f>
        <v/>
      </c>
      <c r="P821">
        <f>SUMIFS('Energy balance options'!$F$7:$F$3000,'Energy balance options'!$B$7:$B$3000,HeatGen!P$2,'Energy balance options'!$A$7:$A$3000,HeatGen!$A821)</f>
        <v>0</v>
      </c>
      <c r="Q821">
        <f>SUMIFS('Energy balance options'!$F$7:$F$3000,'Energy balance options'!$B$7:$B$3000,HeatGen!Q$2,'Energy balance options'!$A$7:$A$3000,HeatGen!$A821)</f>
        <v>0</v>
      </c>
      <c r="R821">
        <f>SUMIFS('Energy balance options'!$F$7:$F$3000,'Energy balance options'!$B$7:$B$3000,HeatGen!R$2,'Energy balance options'!$A$7:$A$3000,HeatGen!$A821)</f>
        <v>0</v>
      </c>
      <c r="S821">
        <f>SUMIFS('Energy balance options'!$G$7:$G$3000,'Energy balance options'!$B$7:$B$3000,HeatGen!S$2,'Energy balance options'!$A$7:$A$3000,HeatGen!$A821)</f>
        <v>0</v>
      </c>
      <c r="T821">
        <f>SUMIFS('Energy balance options'!$G$7:$G$3000,'Energy balance options'!$B$7:$B$3000,HeatGen!T$2,'Energy balance options'!$A$7:$A$3000,HeatGen!$A821)</f>
        <v>0</v>
      </c>
      <c r="U821">
        <f>SUMIFS('Energy balance options'!$G$7:$G$3000,'Energy balance options'!$B$7:$B$3000,HeatGen!U$2,'Energy balance options'!$A$7:$A$3000,HeatGen!$A821)</f>
        <v>0</v>
      </c>
      <c r="V821">
        <f>SUMIFS('Energy balance options'!$G$7:$G$3000,'Energy balance options'!$B$7:$B$3000,HeatGen!V$2,'Energy balance options'!$A$7:$A$3000,HeatGen!$A821)</f>
        <v>0</v>
      </c>
      <c r="W821">
        <f>SUMIFS('Energy balance options'!$G$7:$G$3000,'Energy balance options'!$B$7:$B$3000,HeatGen!W$2,'Energy balance options'!$A$7:$A$3000,HeatGen!$A821)</f>
        <v>0</v>
      </c>
      <c r="X821">
        <f>SUMIFS('Energy balance options'!$G$7:$G$3000,'Energy balance options'!$B$7:$B$3000,HeatGen!X$2,'Energy balance options'!$A$7:$A$3000,HeatGen!$A821)</f>
        <v>0</v>
      </c>
      <c r="AG821">
        <f t="shared" si="196"/>
        <v>0</v>
      </c>
      <c r="AH821">
        <f t="shared" si="197"/>
        <v>0</v>
      </c>
      <c r="AI821">
        <f t="shared" si="198"/>
        <v>0</v>
      </c>
      <c r="AJ821">
        <f t="shared" si="199"/>
        <v>0</v>
      </c>
      <c r="AK821">
        <f t="shared" si="200"/>
        <v>0</v>
      </c>
      <c r="AL821">
        <f t="shared" si="201"/>
        <v>0</v>
      </c>
      <c r="AM821">
        <f t="shared" si="202"/>
        <v>0</v>
      </c>
      <c r="AN821">
        <f t="shared" si="203"/>
        <v>0</v>
      </c>
      <c r="AO821">
        <f t="shared" si="204"/>
        <v>0</v>
      </c>
    </row>
    <row r="822" spans="1:41" x14ac:dyDescent="0.2">
      <c r="A822" s="9"/>
      <c r="B822" t="str">
        <f>_xlfn.IFNA(VLOOKUP(A822,'Energy balance options'!A$7:C$3000,3,FALSE),"")</f>
        <v/>
      </c>
      <c r="P822">
        <f>SUMIFS('Energy balance options'!$F$7:$F$3000,'Energy balance options'!$B$7:$B$3000,HeatGen!P$2,'Energy balance options'!$A$7:$A$3000,HeatGen!$A822)</f>
        <v>0</v>
      </c>
      <c r="Q822">
        <f>SUMIFS('Energy balance options'!$F$7:$F$3000,'Energy balance options'!$B$7:$B$3000,HeatGen!Q$2,'Energy balance options'!$A$7:$A$3000,HeatGen!$A822)</f>
        <v>0</v>
      </c>
      <c r="R822">
        <f>SUMIFS('Energy balance options'!$F$7:$F$3000,'Energy balance options'!$B$7:$B$3000,HeatGen!R$2,'Energy balance options'!$A$7:$A$3000,HeatGen!$A822)</f>
        <v>0</v>
      </c>
      <c r="S822">
        <f>SUMIFS('Energy balance options'!$G$7:$G$3000,'Energy balance options'!$B$7:$B$3000,HeatGen!S$2,'Energy balance options'!$A$7:$A$3000,HeatGen!$A822)</f>
        <v>0</v>
      </c>
      <c r="T822">
        <f>SUMIFS('Energy balance options'!$G$7:$G$3000,'Energy balance options'!$B$7:$B$3000,HeatGen!T$2,'Energy balance options'!$A$7:$A$3000,HeatGen!$A822)</f>
        <v>0</v>
      </c>
      <c r="U822">
        <f>SUMIFS('Energy balance options'!$G$7:$G$3000,'Energy balance options'!$B$7:$B$3000,HeatGen!U$2,'Energy balance options'!$A$7:$A$3000,HeatGen!$A822)</f>
        <v>0</v>
      </c>
      <c r="V822">
        <f>SUMIFS('Energy balance options'!$G$7:$G$3000,'Energy balance options'!$B$7:$B$3000,HeatGen!V$2,'Energy balance options'!$A$7:$A$3000,HeatGen!$A822)</f>
        <v>0</v>
      </c>
      <c r="W822">
        <f>SUMIFS('Energy balance options'!$G$7:$G$3000,'Energy balance options'!$B$7:$B$3000,HeatGen!W$2,'Energy balance options'!$A$7:$A$3000,HeatGen!$A822)</f>
        <v>0</v>
      </c>
      <c r="X822">
        <f>SUMIFS('Energy balance options'!$G$7:$G$3000,'Energy balance options'!$B$7:$B$3000,HeatGen!X$2,'Energy balance options'!$A$7:$A$3000,HeatGen!$A822)</f>
        <v>0</v>
      </c>
      <c r="AG822">
        <f t="shared" si="196"/>
        <v>0</v>
      </c>
      <c r="AH822">
        <f t="shared" si="197"/>
        <v>0</v>
      </c>
      <c r="AI822">
        <f t="shared" si="198"/>
        <v>0</v>
      </c>
      <c r="AJ822">
        <f t="shared" si="199"/>
        <v>0</v>
      </c>
      <c r="AK822">
        <f t="shared" si="200"/>
        <v>0</v>
      </c>
      <c r="AL822">
        <f t="shared" si="201"/>
        <v>0</v>
      </c>
      <c r="AM822">
        <f t="shared" si="202"/>
        <v>0</v>
      </c>
      <c r="AN822">
        <f t="shared" si="203"/>
        <v>0</v>
      </c>
      <c r="AO822">
        <f t="shared" si="204"/>
        <v>0</v>
      </c>
    </row>
    <row r="823" spans="1:41" x14ac:dyDescent="0.2">
      <c r="A823" s="9"/>
      <c r="B823" t="str">
        <f>_xlfn.IFNA(VLOOKUP(A823,'Energy balance options'!A$7:C$3000,3,FALSE),"")</f>
        <v/>
      </c>
      <c r="P823">
        <f>SUMIFS('Energy balance options'!$F$7:$F$3000,'Energy balance options'!$B$7:$B$3000,HeatGen!P$2,'Energy balance options'!$A$7:$A$3000,HeatGen!$A823)</f>
        <v>0</v>
      </c>
      <c r="Q823">
        <f>SUMIFS('Energy balance options'!$F$7:$F$3000,'Energy balance options'!$B$7:$B$3000,HeatGen!Q$2,'Energy balance options'!$A$7:$A$3000,HeatGen!$A823)</f>
        <v>0</v>
      </c>
      <c r="R823">
        <f>SUMIFS('Energy balance options'!$F$7:$F$3000,'Energy balance options'!$B$7:$B$3000,HeatGen!R$2,'Energy balance options'!$A$7:$A$3000,HeatGen!$A823)</f>
        <v>0</v>
      </c>
      <c r="S823">
        <f>SUMIFS('Energy balance options'!$G$7:$G$3000,'Energy balance options'!$B$7:$B$3000,HeatGen!S$2,'Energy balance options'!$A$7:$A$3000,HeatGen!$A823)</f>
        <v>0</v>
      </c>
      <c r="T823">
        <f>SUMIFS('Energy balance options'!$G$7:$G$3000,'Energy balance options'!$B$7:$B$3000,HeatGen!T$2,'Energy balance options'!$A$7:$A$3000,HeatGen!$A823)</f>
        <v>0</v>
      </c>
      <c r="U823">
        <f>SUMIFS('Energy balance options'!$G$7:$G$3000,'Energy balance options'!$B$7:$B$3000,HeatGen!U$2,'Energy balance options'!$A$7:$A$3000,HeatGen!$A823)</f>
        <v>0</v>
      </c>
      <c r="V823">
        <f>SUMIFS('Energy balance options'!$G$7:$G$3000,'Energy balance options'!$B$7:$B$3000,HeatGen!V$2,'Energy balance options'!$A$7:$A$3000,HeatGen!$A823)</f>
        <v>0</v>
      </c>
      <c r="W823">
        <f>SUMIFS('Energy balance options'!$G$7:$G$3000,'Energy balance options'!$B$7:$B$3000,HeatGen!W$2,'Energy balance options'!$A$7:$A$3000,HeatGen!$A823)</f>
        <v>0</v>
      </c>
      <c r="X823">
        <f>SUMIFS('Energy balance options'!$G$7:$G$3000,'Energy balance options'!$B$7:$B$3000,HeatGen!X$2,'Energy balance options'!$A$7:$A$3000,HeatGen!$A823)</f>
        <v>0</v>
      </c>
      <c r="AG823">
        <f t="shared" si="196"/>
        <v>0</v>
      </c>
      <c r="AH823">
        <f t="shared" si="197"/>
        <v>0</v>
      </c>
      <c r="AI823">
        <f t="shared" si="198"/>
        <v>0</v>
      </c>
      <c r="AJ823">
        <f t="shared" si="199"/>
        <v>0</v>
      </c>
      <c r="AK823">
        <f t="shared" si="200"/>
        <v>0</v>
      </c>
      <c r="AL823">
        <f t="shared" si="201"/>
        <v>0</v>
      </c>
      <c r="AM823">
        <f t="shared" si="202"/>
        <v>0</v>
      </c>
      <c r="AN823">
        <f t="shared" si="203"/>
        <v>0</v>
      </c>
      <c r="AO823">
        <f t="shared" si="204"/>
        <v>0</v>
      </c>
    </row>
    <row r="824" spans="1:41" x14ac:dyDescent="0.2">
      <c r="A824" s="9"/>
      <c r="B824" t="str">
        <f>_xlfn.IFNA(VLOOKUP(A824,'Energy balance options'!A$7:C$3000,3,FALSE),"")</f>
        <v/>
      </c>
      <c r="P824">
        <f>SUMIFS('Energy balance options'!$F$7:$F$3000,'Energy balance options'!$B$7:$B$3000,HeatGen!P$2,'Energy balance options'!$A$7:$A$3000,HeatGen!$A824)</f>
        <v>0</v>
      </c>
      <c r="Q824">
        <f>SUMIFS('Energy balance options'!$F$7:$F$3000,'Energy balance options'!$B$7:$B$3000,HeatGen!Q$2,'Energy balance options'!$A$7:$A$3000,HeatGen!$A824)</f>
        <v>0</v>
      </c>
      <c r="R824">
        <f>SUMIFS('Energy balance options'!$F$7:$F$3000,'Energy balance options'!$B$7:$B$3000,HeatGen!R$2,'Energy balance options'!$A$7:$A$3000,HeatGen!$A824)</f>
        <v>0</v>
      </c>
      <c r="S824">
        <f>SUMIFS('Energy balance options'!$G$7:$G$3000,'Energy balance options'!$B$7:$B$3000,HeatGen!S$2,'Energy balance options'!$A$7:$A$3000,HeatGen!$A824)</f>
        <v>0</v>
      </c>
      <c r="T824">
        <f>SUMIFS('Energy balance options'!$G$7:$G$3000,'Energy balance options'!$B$7:$B$3000,HeatGen!T$2,'Energy balance options'!$A$7:$A$3000,HeatGen!$A824)</f>
        <v>0</v>
      </c>
      <c r="U824">
        <f>SUMIFS('Energy balance options'!$G$7:$G$3000,'Energy balance options'!$B$7:$B$3000,HeatGen!U$2,'Energy balance options'!$A$7:$A$3000,HeatGen!$A824)</f>
        <v>0</v>
      </c>
      <c r="V824">
        <f>SUMIFS('Energy balance options'!$G$7:$G$3000,'Energy balance options'!$B$7:$B$3000,HeatGen!V$2,'Energy balance options'!$A$7:$A$3000,HeatGen!$A824)</f>
        <v>0</v>
      </c>
      <c r="W824">
        <f>SUMIFS('Energy balance options'!$G$7:$G$3000,'Energy balance options'!$B$7:$B$3000,HeatGen!W$2,'Energy balance options'!$A$7:$A$3000,HeatGen!$A824)</f>
        <v>0</v>
      </c>
      <c r="X824">
        <f>SUMIFS('Energy balance options'!$G$7:$G$3000,'Energy balance options'!$B$7:$B$3000,HeatGen!X$2,'Energy balance options'!$A$7:$A$3000,HeatGen!$A824)</f>
        <v>0</v>
      </c>
      <c r="AG824">
        <f t="shared" si="196"/>
        <v>0</v>
      </c>
      <c r="AH824">
        <f t="shared" si="197"/>
        <v>0</v>
      </c>
      <c r="AI824">
        <f t="shared" si="198"/>
        <v>0</v>
      </c>
      <c r="AJ824">
        <f t="shared" si="199"/>
        <v>0</v>
      </c>
      <c r="AK824">
        <f t="shared" si="200"/>
        <v>0</v>
      </c>
      <c r="AL824">
        <f t="shared" si="201"/>
        <v>0</v>
      </c>
      <c r="AM824">
        <f t="shared" si="202"/>
        <v>0</v>
      </c>
      <c r="AN824">
        <f t="shared" si="203"/>
        <v>0</v>
      </c>
      <c r="AO824">
        <f t="shared" si="204"/>
        <v>0</v>
      </c>
    </row>
    <row r="825" spans="1:41" x14ac:dyDescent="0.2">
      <c r="A825" s="9"/>
      <c r="B825" t="str">
        <f>_xlfn.IFNA(VLOOKUP(A825,'Energy balance options'!A$7:C$3000,3,FALSE),"")</f>
        <v/>
      </c>
      <c r="P825">
        <f>SUMIFS('Energy balance options'!$F$7:$F$3000,'Energy balance options'!$B$7:$B$3000,HeatGen!P$2,'Energy balance options'!$A$7:$A$3000,HeatGen!$A825)</f>
        <v>0</v>
      </c>
      <c r="Q825">
        <f>SUMIFS('Energy balance options'!$F$7:$F$3000,'Energy balance options'!$B$7:$B$3000,HeatGen!Q$2,'Energy balance options'!$A$7:$A$3000,HeatGen!$A825)</f>
        <v>0</v>
      </c>
      <c r="R825">
        <f>SUMIFS('Energy balance options'!$F$7:$F$3000,'Energy balance options'!$B$7:$B$3000,HeatGen!R$2,'Energy balance options'!$A$7:$A$3000,HeatGen!$A825)</f>
        <v>0</v>
      </c>
      <c r="S825">
        <f>SUMIFS('Energy balance options'!$G$7:$G$3000,'Energy balance options'!$B$7:$B$3000,HeatGen!S$2,'Energy balance options'!$A$7:$A$3000,HeatGen!$A825)</f>
        <v>0</v>
      </c>
      <c r="T825">
        <f>SUMIFS('Energy balance options'!$G$7:$G$3000,'Energy balance options'!$B$7:$B$3000,HeatGen!T$2,'Energy balance options'!$A$7:$A$3000,HeatGen!$A825)</f>
        <v>0</v>
      </c>
      <c r="U825">
        <f>SUMIFS('Energy balance options'!$G$7:$G$3000,'Energy balance options'!$B$7:$B$3000,HeatGen!U$2,'Energy balance options'!$A$7:$A$3000,HeatGen!$A825)</f>
        <v>0</v>
      </c>
      <c r="V825">
        <f>SUMIFS('Energy balance options'!$G$7:$G$3000,'Energy balance options'!$B$7:$B$3000,HeatGen!V$2,'Energy balance options'!$A$7:$A$3000,HeatGen!$A825)</f>
        <v>0</v>
      </c>
      <c r="W825">
        <f>SUMIFS('Energy balance options'!$G$7:$G$3000,'Energy balance options'!$B$7:$B$3000,HeatGen!W$2,'Energy balance options'!$A$7:$A$3000,HeatGen!$A825)</f>
        <v>0</v>
      </c>
      <c r="X825">
        <f>SUMIFS('Energy balance options'!$G$7:$G$3000,'Energy balance options'!$B$7:$B$3000,HeatGen!X$2,'Energy balance options'!$A$7:$A$3000,HeatGen!$A825)</f>
        <v>0</v>
      </c>
      <c r="AG825">
        <f t="shared" si="196"/>
        <v>0</v>
      </c>
      <c r="AH825">
        <f t="shared" si="197"/>
        <v>0</v>
      </c>
      <c r="AI825">
        <f t="shared" si="198"/>
        <v>0</v>
      </c>
      <c r="AJ825">
        <f t="shared" si="199"/>
        <v>0</v>
      </c>
      <c r="AK825">
        <f t="shared" si="200"/>
        <v>0</v>
      </c>
      <c r="AL825">
        <f t="shared" si="201"/>
        <v>0</v>
      </c>
      <c r="AM825">
        <f t="shared" si="202"/>
        <v>0</v>
      </c>
      <c r="AN825">
        <f t="shared" si="203"/>
        <v>0</v>
      </c>
      <c r="AO825">
        <f t="shared" si="204"/>
        <v>0</v>
      </c>
    </row>
    <row r="826" spans="1:41" x14ac:dyDescent="0.2">
      <c r="A826" s="9"/>
      <c r="B826" t="str">
        <f>_xlfn.IFNA(VLOOKUP(A826,'Energy balance options'!A$7:C$3000,3,FALSE),"")</f>
        <v/>
      </c>
      <c r="P826">
        <f>SUMIFS('Energy balance options'!$F$7:$F$3000,'Energy balance options'!$B$7:$B$3000,HeatGen!P$2,'Energy balance options'!$A$7:$A$3000,HeatGen!$A826)</f>
        <v>0</v>
      </c>
      <c r="Q826">
        <f>SUMIFS('Energy balance options'!$F$7:$F$3000,'Energy balance options'!$B$7:$B$3000,HeatGen!Q$2,'Energy balance options'!$A$7:$A$3000,HeatGen!$A826)</f>
        <v>0</v>
      </c>
      <c r="R826">
        <f>SUMIFS('Energy balance options'!$F$7:$F$3000,'Energy balance options'!$B$7:$B$3000,HeatGen!R$2,'Energy balance options'!$A$7:$A$3000,HeatGen!$A826)</f>
        <v>0</v>
      </c>
      <c r="S826">
        <f>SUMIFS('Energy balance options'!$G$7:$G$3000,'Energy balance options'!$B$7:$B$3000,HeatGen!S$2,'Energy balance options'!$A$7:$A$3000,HeatGen!$A826)</f>
        <v>0</v>
      </c>
      <c r="T826">
        <f>SUMIFS('Energy balance options'!$G$7:$G$3000,'Energy balance options'!$B$7:$B$3000,HeatGen!T$2,'Energy balance options'!$A$7:$A$3000,HeatGen!$A826)</f>
        <v>0</v>
      </c>
      <c r="U826">
        <f>SUMIFS('Energy balance options'!$G$7:$G$3000,'Energy balance options'!$B$7:$B$3000,HeatGen!U$2,'Energy balance options'!$A$7:$A$3000,HeatGen!$A826)</f>
        <v>0</v>
      </c>
      <c r="V826">
        <f>SUMIFS('Energy balance options'!$G$7:$G$3000,'Energy balance options'!$B$7:$B$3000,HeatGen!V$2,'Energy balance options'!$A$7:$A$3000,HeatGen!$A826)</f>
        <v>0</v>
      </c>
      <c r="W826">
        <f>SUMIFS('Energy balance options'!$G$7:$G$3000,'Energy balance options'!$B$7:$B$3000,HeatGen!W$2,'Energy balance options'!$A$7:$A$3000,HeatGen!$A826)</f>
        <v>0</v>
      </c>
      <c r="X826">
        <f>SUMIFS('Energy balance options'!$G$7:$G$3000,'Energy balance options'!$B$7:$B$3000,HeatGen!X$2,'Energy balance options'!$A$7:$A$3000,HeatGen!$A826)</f>
        <v>0</v>
      </c>
      <c r="AG826">
        <f t="shared" ref="AG826:AG889" si="205">IFERROR(P826/SUM($H826:$Y826),0)*SUM($C826:$G826)</f>
        <v>0</v>
      </c>
      <c r="AH826">
        <f t="shared" ref="AH826:AH889" si="206">IFERROR(Q826/SUM($H826:$Y826),0)*SUM($C826:$G826)</f>
        <v>0</v>
      </c>
      <c r="AI826">
        <f t="shared" ref="AI826:AI889" si="207">IFERROR(R826/SUM($H826:$Y826),0)*SUM($C826:$G826)</f>
        <v>0</v>
      </c>
      <c r="AJ826">
        <f t="shared" ref="AJ826:AJ889" si="208">IFERROR(S826/SUM($H826:$X826),0)*SUM($C826:$G826)</f>
        <v>0</v>
      </c>
      <c r="AK826">
        <f t="shared" ref="AK826:AK889" si="209">IFERROR(T826/SUM($H826:$X826),0)*SUM($C826:$G826)</f>
        <v>0</v>
      </c>
      <c r="AL826">
        <f t="shared" ref="AL826:AL889" si="210">IFERROR(U826/SUM($H826:$X826),0)*SUM($C826:$G826)</f>
        <v>0</v>
      </c>
      <c r="AM826">
        <f t="shared" ref="AM826:AM889" si="211">IFERROR(V826/SUM($H826:$X826),0)*SUM($C826:$G826)</f>
        <v>0</v>
      </c>
      <c r="AN826">
        <f t="shared" ref="AN826:AN889" si="212">IFERROR(W826/SUM($H826:$X826),0)*SUM($C826:$G826)</f>
        <v>0</v>
      </c>
      <c r="AO826">
        <f t="shared" ref="AO826:AO889" si="213">IFERROR(X826/SUM($H826:$X826),0)*SUM($C826:$G826)</f>
        <v>0</v>
      </c>
    </row>
    <row r="827" spans="1:41" x14ac:dyDescent="0.2">
      <c r="A827" s="9"/>
      <c r="B827" t="str">
        <f>_xlfn.IFNA(VLOOKUP(A827,'Energy balance options'!A$7:C$3000,3,FALSE),"")</f>
        <v/>
      </c>
      <c r="P827">
        <f>SUMIFS('Energy balance options'!$F$7:$F$3000,'Energy balance options'!$B$7:$B$3000,HeatGen!P$2,'Energy balance options'!$A$7:$A$3000,HeatGen!$A827)</f>
        <v>0</v>
      </c>
      <c r="Q827">
        <f>SUMIFS('Energy balance options'!$F$7:$F$3000,'Energy balance options'!$B$7:$B$3000,HeatGen!Q$2,'Energy balance options'!$A$7:$A$3000,HeatGen!$A827)</f>
        <v>0</v>
      </c>
      <c r="R827">
        <f>SUMIFS('Energy balance options'!$F$7:$F$3000,'Energy balance options'!$B$7:$B$3000,HeatGen!R$2,'Energy balance options'!$A$7:$A$3000,HeatGen!$A827)</f>
        <v>0</v>
      </c>
      <c r="S827">
        <f>SUMIFS('Energy balance options'!$G$7:$G$3000,'Energy balance options'!$B$7:$B$3000,HeatGen!S$2,'Energy balance options'!$A$7:$A$3000,HeatGen!$A827)</f>
        <v>0</v>
      </c>
      <c r="T827">
        <f>SUMIFS('Energy balance options'!$G$7:$G$3000,'Energy balance options'!$B$7:$B$3000,HeatGen!T$2,'Energy balance options'!$A$7:$A$3000,HeatGen!$A827)</f>
        <v>0</v>
      </c>
      <c r="U827">
        <f>SUMIFS('Energy balance options'!$G$7:$G$3000,'Energy balance options'!$B$7:$B$3000,HeatGen!U$2,'Energy balance options'!$A$7:$A$3000,HeatGen!$A827)</f>
        <v>0</v>
      </c>
      <c r="V827">
        <f>SUMIFS('Energy balance options'!$G$7:$G$3000,'Energy balance options'!$B$7:$B$3000,HeatGen!V$2,'Energy balance options'!$A$7:$A$3000,HeatGen!$A827)</f>
        <v>0</v>
      </c>
      <c r="W827">
        <f>SUMIFS('Energy balance options'!$G$7:$G$3000,'Energy balance options'!$B$7:$B$3000,HeatGen!W$2,'Energy balance options'!$A$7:$A$3000,HeatGen!$A827)</f>
        <v>0</v>
      </c>
      <c r="X827">
        <f>SUMIFS('Energy balance options'!$G$7:$G$3000,'Energy balance options'!$B$7:$B$3000,HeatGen!X$2,'Energy balance options'!$A$7:$A$3000,HeatGen!$A827)</f>
        <v>0</v>
      </c>
      <c r="AG827">
        <f t="shared" si="205"/>
        <v>0</v>
      </c>
      <c r="AH827">
        <f t="shared" si="206"/>
        <v>0</v>
      </c>
      <c r="AI827">
        <f t="shared" si="207"/>
        <v>0</v>
      </c>
      <c r="AJ827">
        <f t="shared" si="208"/>
        <v>0</v>
      </c>
      <c r="AK827">
        <f t="shared" si="209"/>
        <v>0</v>
      </c>
      <c r="AL827">
        <f t="shared" si="210"/>
        <v>0</v>
      </c>
      <c r="AM827">
        <f t="shared" si="211"/>
        <v>0</v>
      </c>
      <c r="AN827">
        <f t="shared" si="212"/>
        <v>0</v>
      </c>
      <c r="AO827">
        <f t="shared" si="213"/>
        <v>0</v>
      </c>
    </row>
    <row r="828" spans="1:41" x14ac:dyDescent="0.2">
      <c r="A828" s="9"/>
      <c r="B828" t="str">
        <f>_xlfn.IFNA(VLOOKUP(A828,'Energy balance options'!A$7:C$3000,3,FALSE),"")</f>
        <v/>
      </c>
      <c r="P828">
        <f>SUMIFS('Energy balance options'!$F$7:$F$3000,'Energy balance options'!$B$7:$B$3000,HeatGen!P$2,'Energy balance options'!$A$7:$A$3000,HeatGen!$A828)</f>
        <v>0</v>
      </c>
      <c r="Q828">
        <f>SUMIFS('Energy balance options'!$F$7:$F$3000,'Energy balance options'!$B$7:$B$3000,HeatGen!Q$2,'Energy balance options'!$A$7:$A$3000,HeatGen!$A828)</f>
        <v>0</v>
      </c>
      <c r="R828">
        <f>SUMIFS('Energy balance options'!$F$7:$F$3000,'Energy balance options'!$B$7:$B$3000,HeatGen!R$2,'Energy balance options'!$A$7:$A$3000,HeatGen!$A828)</f>
        <v>0</v>
      </c>
      <c r="S828">
        <f>SUMIFS('Energy balance options'!$G$7:$G$3000,'Energy balance options'!$B$7:$B$3000,HeatGen!S$2,'Energy balance options'!$A$7:$A$3000,HeatGen!$A828)</f>
        <v>0</v>
      </c>
      <c r="T828">
        <f>SUMIFS('Energy balance options'!$G$7:$G$3000,'Energy balance options'!$B$7:$B$3000,HeatGen!T$2,'Energy balance options'!$A$7:$A$3000,HeatGen!$A828)</f>
        <v>0</v>
      </c>
      <c r="U828">
        <f>SUMIFS('Energy balance options'!$G$7:$G$3000,'Energy balance options'!$B$7:$B$3000,HeatGen!U$2,'Energy balance options'!$A$7:$A$3000,HeatGen!$A828)</f>
        <v>0</v>
      </c>
      <c r="V828">
        <f>SUMIFS('Energy balance options'!$G$7:$G$3000,'Energy balance options'!$B$7:$B$3000,HeatGen!V$2,'Energy balance options'!$A$7:$A$3000,HeatGen!$A828)</f>
        <v>0</v>
      </c>
      <c r="W828">
        <f>SUMIFS('Energy balance options'!$G$7:$G$3000,'Energy balance options'!$B$7:$B$3000,HeatGen!W$2,'Energy balance options'!$A$7:$A$3000,HeatGen!$A828)</f>
        <v>0</v>
      </c>
      <c r="X828">
        <f>SUMIFS('Energy balance options'!$G$7:$G$3000,'Energy balance options'!$B$7:$B$3000,HeatGen!X$2,'Energy balance options'!$A$7:$A$3000,HeatGen!$A828)</f>
        <v>0</v>
      </c>
      <c r="AG828">
        <f t="shared" si="205"/>
        <v>0</v>
      </c>
      <c r="AH828">
        <f t="shared" si="206"/>
        <v>0</v>
      </c>
      <c r="AI828">
        <f t="shared" si="207"/>
        <v>0</v>
      </c>
      <c r="AJ828">
        <f t="shared" si="208"/>
        <v>0</v>
      </c>
      <c r="AK828">
        <f t="shared" si="209"/>
        <v>0</v>
      </c>
      <c r="AL828">
        <f t="shared" si="210"/>
        <v>0</v>
      </c>
      <c r="AM828">
        <f t="shared" si="211"/>
        <v>0</v>
      </c>
      <c r="AN828">
        <f t="shared" si="212"/>
        <v>0</v>
      </c>
      <c r="AO828">
        <f t="shared" si="213"/>
        <v>0</v>
      </c>
    </row>
    <row r="829" spans="1:41" x14ac:dyDescent="0.2">
      <c r="A829" s="9"/>
      <c r="B829" t="str">
        <f>_xlfn.IFNA(VLOOKUP(A829,'Energy balance options'!A$7:C$3000,3,FALSE),"")</f>
        <v/>
      </c>
      <c r="P829">
        <f>SUMIFS('Energy balance options'!$F$7:$F$3000,'Energy balance options'!$B$7:$B$3000,HeatGen!P$2,'Energy balance options'!$A$7:$A$3000,HeatGen!$A829)</f>
        <v>0</v>
      </c>
      <c r="Q829">
        <f>SUMIFS('Energy balance options'!$F$7:$F$3000,'Energy balance options'!$B$7:$B$3000,HeatGen!Q$2,'Energy balance options'!$A$7:$A$3000,HeatGen!$A829)</f>
        <v>0</v>
      </c>
      <c r="R829">
        <f>SUMIFS('Energy balance options'!$F$7:$F$3000,'Energy balance options'!$B$7:$B$3000,HeatGen!R$2,'Energy balance options'!$A$7:$A$3000,HeatGen!$A829)</f>
        <v>0</v>
      </c>
      <c r="S829">
        <f>SUMIFS('Energy balance options'!$G$7:$G$3000,'Energy balance options'!$B$7:$B$3000,HeatGen!S$2,'Energy balance options'!$A$7:$A$3000,HeatGen!$A829)</f>
        <v>0</v>
      </c>
      <c r="T829">
        <f>SUMIFS('Energy balance options'!$G$7:$G$3000,'Energy balance options'!$B$7:$B$3000,HeatGen!T$2,'Energy balance options'!$A$7:$A$3000,HeatGen!$A829)</f>
        <v>0</v>
      </c>
      <c r="U829">
        <f>SUMIFS('Energy balance options'!$G$7:$G$3000,'Energy balance options'!$B$7:$B$3000,HeatGen!U$2,'Energy balance options'!$A$7:$A$3000,HeatGen!$A829)</f>
        <v>0</v>
      </c>
      <c r="V829">
        <f>SUMIFS('Energy balance options'!$G$7:$G$3000,'Energy balance options'!$B$7:$B$3000,HeatGen!V$2,'Energy balance options'!$A$7:$A$3000,HeatGen!$A829)</f>
        <v>0</v>
      </c>
      <c r="W829">
        <f>SUMIFS('Energy balance options'!$G$7:$G$3000,'Energy balance options'!$B$7:$B$3000,HeatGen!W$2,'Energy balance options'!$A$7:$A$3000,HeatGen!$A829)</f>
        <v>0</v>
      </c>
      <c r="X829">
        <f>SUMIFS('Energy balance options'!$G$7:$G$3000,'Energy balance options'!$B$7:$B$3000,HeatGen!X$2,'Energy balance options'!$A$7:$A$3000,HeatGen!$A829)</f>
        <v>0</v>
      </c>
      <c r="AG829">
        <f t="shared" si="205"/>
        <v>0</v>
      </c>
      <c r="AH829">
        <f t="shared" si="206"/>
        <v>0</v>
      </c>
      <c r="AI829">
        <f t="shared" si="207"/>
        <v>0</v>
      </c>
      <c r="AJ829">
        <f t="shared" si="208"/>
        <v>0</v>
      </c>
      <c r="AK829">
        <f t="shared" si="209"/>
        <v>0</v>
      </c>
      <c r="AL829">
        <f t="shared" si="210"/>
        <v>0</v>
      </c>
      <c r="AM829">
        <f t="shared" si="211"/>
        <v>0</v>
      </c>
      <c r="AN829">
        <f t="shared" si="212"/>
        <v>0</v>
      </c>
      <c r="AO829">
        <f t="shared" si="213"/>
        <v>0</v>
      </c>
    </row>
    <row r="830" spans="1:41" x14ac:dyDescent="0.2">
      <c r="A830" s="9"/>
      <c r="B830" t="str">
        <f>_xlfn.IFNA(VLOOKUP(A830,'Energy balance options'!A$7:C$3000,3,FALSE),"")</f>
        <v/>
      </c>
      <c r="P830">
        <f>SUMIFS('Energy balance options'!$F$7:$F$3000,'Energy balance options'!$B$7:$B$3000,HeatGen!P$2,'Energy balance options'!$A$7:$A$3000,HeatGen!$A830)</f>
        <v>0</v>
      </c>
      <c r="Q830">
        <f>SUMIFS('Energy balance options'!$F$7:$F$3000,'Energy balance options'!$B$7:$B$3000,HeatGen!Q$2,'Energy balance options'!$A$7:$A$3000,HeatGen!$A830)</f>
        <v>0</v>
      </c>
      <c r="R830">
        <f>SUMIFS('Energy balance options'!$F$7:$F$3000,'Energy balance options'!$B$7:$B$3000,HeatGen!R$2,'Energy balance options'!$A$7:$A$3000,HeatGen!$A830)</f>
        <v>0</v>
      </c>
      <c r="S830">
        <f>SUMIFS('Energy balance options'!$G$7:$G$3000,'Energy balance options'!$B$7:$B$3000,HeatGen!S$2,'Energy balance options'!$A$7:$A$3000,HeatGen!$A830)</f>
        <v>0</v>
      </c>
      <c r="T830">
        <f>SUMIFS('Energy balance options'!$G$7:$G$3000,'Energy balance options'!$B$7:$B$3000,HeatGen!T$2,'Energy balance options'!$A$7:$A$3000,HeatGen!$A830)</f>
        <v>0</v>
      </c>
      <c r="U830">
        <f>SUMIFS('Energy balance options'!$G$7:$G$3000,'Energy balance options'!$B$7:$B$3000,HeatGen!U$2,'Energy balance options'!$A$7:$A$3000,HeatGen!$A830)</f>
        <v>0</v>
      </c>
      <c r="V830">
        <f>SUMIFS('Energy balance options'!$G$7:$G$3000,'Energy balance options'!$B$7:$B$3000,HeatGen!V$2,'Energy balance options'!$A$7:$A$3000,HeatGen!$A830)</f>
        <v>0</v>
      </c>
      <c r="W830">
        <f>SUMIFS('Energy balance options'!$G$7:$G$3000,'Energy balance options'!$B$7:$B$3000,HeatGen!W$2,'Energy balance options'!$A$7:$A$3000,HeatGen!$A830)</f>
        <v>0</v>
      </c>
      <c r="X830">
        <f>SUMIFS('Energy balance options'!$G$7:$G$3000,'Energy balance options'!$B$7:$B$3000,HeatGen!X$2,'Energy balance options'!$A$7:$A$3000,HeatGen!$A830)</f>
        <v>0</v>
      </c>
      <c r="AG830">
        <f t="shared" si="205"/>
        <v>0</v>
      </c>
      <c r="AH830">
        <f t="shared" si="206"/>
        <v>0</v>
      </c>
      <c r="AI830">
        <f t="shared" si="207"/>
        <v>0</v>
      </c>
      <c r="AJ830">
        <f t="shared" si="208"/>
        <v>0</v>
      </c>
      <c r="AK830">
        <f t="shared" si="209"/>
        <v>0</v>
      </c>
      <c r="AL830">
        <f t="shared" si="210"/>
        <v>0</v>
      </c>
      <c r="AM830">
        <f t="shared" si="211"/>
        <v>0</v>
      </c>
      <c r="AN830">
        <f t="shared" si="212"/>
        <v>0</v>
      </c>
      <c r="AO830">
        <f t="shared" si="213"/>
        <v>0</v>
      </c>
    </row>
    <row r="831" spans="1:41" x14ac:dyDescent="0.2">
      <c r="A831" s="9"/>
      <c r="B831" t="str">
        <f>_xlfn.IFNA(VLOOKUP(A831,'Energy balance options'!A$7:C$3000,3,FALSE),"")</f>
        <v/>
      </c>
      <c r="P831">
        <f>SUMIFS('Energy balance options'!$F$7:$F$3000,'Energy balance options'!$B$7:$B$3000,HeatGen!P$2,'Energy balance options'!$A$7:$A$3000,HeatGen!$A831)</f>
        <v>0</v>
      </c>
      <c r="Q831">
        <f>SUMIFS('Energy balance options'!$F$7:$F$3000,'Energy balance options'!$B$7:$B$3000,HeatGen!Q$2,'Energy balance options'!$A$7:$A$3000,HeatGen!$A831)</f>
        <v>0</v>
      </c>
      <c r="R831">
        <f>SUMIFS('Energy balance options'!$F$7:$F$3000,'Energy balance options'!$B$7:$B$3000,HeatGen!R$2,'Energy balance options'!$A$7:$A$3000,HeatGen!$A831)</f>
        <v>0</v>
      </c>
      <c r="S831">
        <f>SUMIFS('Energy balance options'!$G$7:$G$3000,'Energy balance options'!$B$7:$B$3000,HeatGen!S$2,'Energy balance options'!$A$7:$A$3000,HeatGen!$A831)</f>
        <v>0</v>
      </c>
      <c r="T831">
        <f>SUMIFS('Energy balance options'!$G$7:$G$3000,'Energy balance options'!$B$7:$B$3000,HeatGen!T$2,'Energy balance options'!$A$7:$A$3000,HeatGen!$A831)</f>
        <v>0</v>
      </c>
      <c r="U831">
        <f>SUMIFS('Energy balance options'!$G$7:$G$3000,'Energy balance options'!$B$7:$B$3000,HeatGen!U$2,'Energy balance options'!$A$7:$A$3000,HeatGen!$A831)</f>
        <v>0</v>
      </c>
      <c r="V831">
        <f>SUMIFS('Energy balance options'!$G$7:$G$3000,'Energy balance options'!$B$7:$B$3000,HeatGen!V$2,'Energy balance options'!$A$7:$A$3000,HeatGen!$A831)</f>
        <v>0</v>
      </c>
      <c r="W831">
        <f>SUMIFS('Energy balance options'!$G$7:$G$3000,'Energy balance options'!$B$7:$B$3000,HeatGen!W$2,'Energy balance options'!$A$7:$A$3000,HeatGen!$A831)</f>
        <v>0</v>
      </c>
      <c r="X831">
        <f>SUMIFS('Energy balance options'!$G$7:$G$3000,'Energy balance options'!$B$7:$B$3000,HeatGen!X$2,'Energy balance options'!$A$7:$A$3000,HeatGen!$A831)</f>
        <v>0</v>
      </c>
      <c r="AG831">
        <f t="shared" si="205"/>
        <v>0</v>
      </c>
      <c r="AH831">
        <f t="shared" si="206"/>
        <v>0</v>
      </c>
      <c r="AI831">
        <f t="shared" si="207"/>
        <v>0</v>
      </c>
      <c r="AJ831">
        <f t="shared" si="208"/>
        <v>0</v>
      </c>
      <c r="AK831">
        <f t="shared" si="209"/>
        <v>0</v>
      </c>
      <c r="AL831">
        <f t="shared" si="210"/>
        <v>0</v>
      </c>
      <c r="AM831">
        <f t="shared" si="211"/>
        <v>0</v>
      </c>
      <c r="AN831">
        <f t="shared" si="212"/>
        <v>0</v>
      </c>
      <c r="AO831">
        <f t="shared" si="213"/>
        <v>0</v>
      </c>
    </row>
    <row r="832" spans="1:41" x14ac:dyDescent="0.2">
      <c r="A832" s="9"/>
      <c r="B832" t="str">
        <f>_xlfn.IFNA(VLOOKUP(A832,'Energy balance options'!A$7:C$3000,3,FALSE),"")</f>
        <v/>
      </c>
      <c r="P832">
        <f>SUMIFS('Energy balance options'!$F$7:$F$3000,'Energy balance options'!$B$7:$B$3000,HeatGen!P$2,'Energy balance options'!$A$7:$A$3000,HeatGen!$A832)</f>
        <v>0</v>
      </c>
      <c r="Q832">
        <f>SUMIFS('Energy balance options'!$F$7:$F$3000,'Energy balance options'!$B$7:$B$3000,HeatGen!Q$2,'Energy balance options'!$A$7:$A$3000,HeatGen!$A832)</f>
        <v>0</v>
      </c>
      <c r="R832">
        <f>SUMIFS('Energy balance options'!$F$7:$F$3000,'Energy balance options'!$B$7:$B$3000,HeatGen!R$2,'Energy balance options'!$A$7:$A$3000,HeatGen!$A832)</f>
        <v>0</v>
      </c>
      <c r="S832">
        <f>SUMIFS('Energy balance options'!$G$7:$G$3000,'Energy balance options'!$B$7:$B$3000,HeatGen!S$2,'Energy balance options'!$A$7:$A$3000,HeatGen!$A832)</f>
        <v>0</v>
      </c>
      <c r="T832">
        <f>SUMIFS('Energy balance options'!$G$7:$G$3000,'Energy balance options'!$B$7:$B$3000,HeatGen!T$2,'Energy balance options'!$A$7:$A$3000,HeatGen!$A832)</f>
        <v>0</v>
      </c>
      <c r="U832">
        <f>SUMIFS('Energy balance options'!$G$7:$G$3000,'Energy balance options'!$B$7:$B$3000,HeatGen!U$2,'Energy balance options'!$A$7:$A$3000,HeatGen!$A832)</f>
        <v>0</v>
      </c>
      <c r="V832">
        <f>SUMIFS('Energy balance options'!$G$7:$G$3000,'Energy balance options'!$B$7:$B$3000,HeatGen!V$2,'Energy balance options'!$A$7:$A$3000,HeatGen!$A832)</f>
        <v>0</v>
      </c>
      <c r="W832">
        <f>SUMIFS('Energy balance options'!$G$7:$G$3000,'Energy balance options'!$B$7:$B$3000,HeatGen!W$2,'Energy balance options'!$A$7:$A$3000,HeatGen!$A832)</f>
        <v>0</v>
      </c>
      <c r="X832">
        <f>SUMIFS('Energy balance options'!$G$7:$G$3000,'Energy balance options'!$B$7:$B$3000,HeatGen!X$2,'Energy balance options'!$A$7:$A$3000,HeatGen!$A832)</f>
        <v>0</v>
      </c>
      <c r="AG832">
        <f t="shared" si="205"/>
        <v>0</v>
      </c>
      <c r="AH832">
        <f t="shared" si="206"/>
        <v>0</v>
      </c>
      <c r="AI832">
        <f t="shared" si="207"/>
        <v>0</v>
      </c>
      <c r="AJ832">
        <f t="shared" si="208"/>
        <v>0</v>
      </c>
      <c r="AK832">
        <f t="shared" si="209"/>
        <v>0</v>
      </c>
      <c r="AL832">
        <f t="shared" si="210"/>
        <v>0</v>
      </c>
      <c r="AM832">
        <f t="shared" si="211"/>
        <v>0</v>
      </c>
      <c r="AN832">
        <f t="shared" si="212"/>
        <v>0</v>
      </c>
      <c r="AO832">
        <f t="shared" si="213"/>
        <v>0</v>
      </c>
    </row>
    <row r="833" spans="1:41" x14ac:dyDescent="0.2">
      <c r="A833" s="9"/>
      <c r="B833" t="str">
        <f>_xlfn.IFNA(VLOOKUP(A833,'Energy balance options'!A$7:C$3000,3,FALSE),"")</f>
        <v/>
      </c>
      <c r="P833">
        <f>SUMIFS('Energy balance options'!$F$7:$F$3000,'Energy balance options'!$B$7:$B$3000,HeatGen!P$2,'Energy balance options'!$A$7:$A$3000,HeatGen!$A833)</f>
        <v>0</v>
      </c>
      <c r="Q833">
        <f>SUMIFS('Energy balance options'!$F$7:$F$3000,'Energy balance options'!$B$7:$B$3000,HeatGen!Q$2,'Energy balance options'!$A$7:$A$3000,HeatGen!$A833)</f>
        <v>0</v>
      </c>
      <c r="R833">
        <f>SUMIFS('Energy balance options'!$F$7:$F$3000,'Energy balance options'!$B$7:$B$3000,HeatGen!R$2,'Energy balance options'!$A$7:$A$3000,HeatGen!$A833)</f>
        <v>0</v>
      </c>
      <c r="S833">
        <f>SUMIFS('Energy balance options'!$G$7:$G$3000,'Energy balance options'!$B$7:$B$3000,HeatGen!S$2,'Energy balance options'!$A$7:$A$3000,HeatGen!$A833)</f>
        <v>0</v>
      </c>
      <c r="T833">
        <f>SUMIFS('Energy balance options'!$G$7:$G$3000,'Energy balance options'!$B$7:$B$3000,HeatGen!T$2,'Energy balance options'!$A$7:$A$3000,HeatGen!$A833)</f>
        <v>0</v>
      </c>
      <c r="U833">
        <f>SUMIFS('Energy balance options'!$G$7:$G$3000,'Energy balance options'!$B$7:$B$3000,HeatGen!U$2,'Energy balance options'!$A$7:$A$3000,HeatGen!$A833)</f>
        <v>0</v>
      </c>
      <c r="V833">
        <f>SUMIFS('Energy balance options'!$G$7:$G$3000,'Energy balance options'!$B$7:$B$3000,HeatGen!V$2,'Energy balance options'!$A$7:$A$3000,HeatGen!$A833)</f>
        <v>0</v>
      </c>
      <c r="W833">
        <f>SUMIFS('Energy balance options'!$G$7:$G$3000,'Energy balance options'!$B$7:$B$3000,HeatGen!W$2,'Energy balance options'!$A$7:$A$3000,HeatGen!$A833)</f>
        <v>0</v>
      </c>
      <c r="X833">
        <f>SUMIFS('Energy balance options'!$G$7:$G$3000,'Energy balance options'!$B$7:$B$3000,HeatGen!X$2,'Energy balance options'!$A$7:$A$3000,HeatGen!$A833)</f>
        <v>0</v>
      </c>
      <c r="AG833">
        <f t="shared" si="205"/>
        <v>0</v>
      </c>
      <c r="AH833">
        <f t="shared" si="206"/>
        <v>0</v>
      </c>
      <c r="AI833">
        <f t="shared" si="207"/>
        <v>0</v>
      </c>
      <c r="AJ833">
        <f t="shared" si="208"/>
        <v>0</v>
      </c>
      <c r="AK833">
        <f t="shared" si="209"/>
        <v>0</v>
      </c>
      <c r="AL833">
        <f t="shared" si="210"/>
        <v>0</v>
      </c>
      <c r="AM833">
        <f t="shared" si="211"/>
        <v>0</v>
      </c>
      <c r="AN833">
        <f t="shared" si="212"/>
        <v>0</v>
      </c>
      <c r="AO833">
        <f t="shared" si="213"/>
        <v>0</v>
      </c>
    </row>
    <row r="834" spans="1:41" x14ac:dyDescent="0.2">
      <c r="A834" s="9"/>
      <c r="B834" t="str">
        <f>_xlfn.IFNA(VLOOKUP(A834,'Energy balance options'!A$7:C$3000,3,FALSE),"")</f>
        <v/>
      </c>
      <c r="P834">
        <f>SUMIFS('Energy balance options'!$F$7:$F$3000,'Energy balance options'!$B$7:$B$3000,HeatGen!P$2,'Energy balance options'!$A$7:$A$3000,HeatGen!$A834)</f>
        <v>0</v>
      </c>
      <c r="Q834">
        <f>SUMIFS('Energy balance options'!$F$7:$F$3000,'Energy balance options'!$B$7:$B$3000,HeatGen!Q$2,'Energy balance options'!$A$7:$A$3000,HeatGen!$A834)</f>
        <v>0</v>
      </c>
      <c r="R834">
        <f>SUMIFS('Energy balance options'!$F$7:$F$3000,'Energy balance options'!$B$7:$B$3000,HeatGen!R$2,'Energy balance options'!$A$7:$A$3000,HeatGen!$A834)</f>
        <v>0</v>
      </c>
      <c r="S834">
        <f>SUMIFS('Energy balance options'!$G$7:$G$3000,'Energy balance options'!$B$7:$B$3000,HeatGen!S$2,'Energy balance options'!$A$7:$A$3000,HeatGen!$A834)</f>
        <v>0</v>
      </c>
      <c r="T834">
        <f>SUMIFS('Energy balance options'!$G$7:$G$3000,'Energy balance options'!$B$7:$B$3000,HeatGen!T$2,'Energy balance options'!$A$7:$A$3000,HeatGen!$A834)</f>
        <v>0</v>
      </c>
      <c r="U834">
        <f>SUMIFS('Energy balance options'!$G$7:$G$3000,'Energy balance options'!$B$7:$B$3000,HeatGen!U$2,'Energy balance options'!$A$7:$A$3000,HeatGen!$A834)</f>
        <v>0</v>
      </c>
      <c r="V834">
        <f>SUMIFS('Energy balance options'!$G$7:$G$3000,'Energy balance options'!$B$7:$B$3000,HeatGen!V$2,'Energy balance options'!$A$7:$A$3000,HeatGen!$A834)</f>
        <v>0</v>
      </c>
      <c r="W834">
        <f>SUMIFS('Energy balance options'!$G$7:$G$3000,'Energy balance options'!$B$7:$B$3000,HeatGen!W$2,'Energy balance options'!$A$7:$A$3000,HeatGen!$A834)</f>
        <v>0</v>
      </c>
      <c r="X834">
        <f>SUMIFS('Energy balance options'!$G$7:$G$3000,'Energy balance options'!$B$7:$B$3000,HeatGen!X$2,'Energy balance options'!$A$7:$A$3000,HeatGen!$A834)</f>
        <v>0</v>
      </c>
      <c r="AG834">
        <f t="shared" si="205"/>
        <v>0</v>
      </c>
      <c r="AH834">
        <f t="shared" si="206"/>
        <v>0</v>
      </c>
      <c r="AI834">
        <f t="shared" si="207"/>
        <v>0</v>
      </c>
      <c r="AJ834">
        <f t="shared" si="208"/>
        <v>0</v>
      </c>
      <c r="AK834">
        <f t="shared" si="209"/>
        <v>0</v>
      </c>
      <c r="AL834">
        <f t="shared" si="210"/>
        <v>0</v>
      </c>
      <c r="AM834">
        <f t="shared" si="211"/>
        <v>0</v>
      </c>
      <c r="AN834">
        <f t="shared" si="212"/>
        <v>0</v>
      </c>
      <c r="AO834">
        <f t="shared" si="213"/>
        <v>0</v>
      </c>
    </row>
    <row r="835" spans="1:41" x14ac:dyDescent="0.2">
      <c r="A835" s="9"/>
      <c r="B835" t="str">
        <f>_xlfn.IFNA(VLOOKUP(A835,'Energy balance options'!A$7:C$3000,3,FALSE),"")</f>
        <v/>
      </c>
      <c r="P835">
        <f>SUMIFS('Energy balance options'!$F$7:$F$3000,'Energy balance options'!$B$7:$B$3000,HeatGen!P$2,'Energy balance options'!$A$7:$A$3000,HeatGen!$A835)</f>
        <v>0</v>
      </c>
      <c r="Q835">
        <f>SUMIFS('Energy balance options'!$F$7:$F$3000,'Energy balance options'!$B$7:$B$3000,HeatGen!Q$2,'Energy balance options'!$A$7:$A$3000,HeatGen!$A835)</f>
        <v>0</v>
      </c>
      <c r="R835">
        <f>SUMIFS('Energy balance options'!$F$7:$F$3000,'Energy balance options'!$B$7:$B$3000,HeatGen!R$2,'Energy balance options'!$A$7:$A$3000,HeatGen!$A835)</f>
        <v>0</v>
      </c>
      <c r="S835">
        <f>SUMIFS('Energy balance options'!$G$7:$G$3000,'Energy balance options'!$B$7:$B$3000,HeatGen!S$2,'Energy balance options'!$A$7:$A$3000,HeatGen!$A835)</f>
        <v>0</v>
      </c>
      <c r="T835">
        <f>SUMIFS('Energy balance options'!$G$7:$G$3000,'Energy balance options'!$B$7:$B$3000,HeatGen!T$2,'Energy balance options'!$A$7:$A$3000,HeatGen!$A835)</f>
        <v>0</v>
      </c>
      <c r="U835">
        <f>SUMIFS('Energy balance options'!$G$7:$G$3000,'Energy balance options'!$B$7:$B$3000,HeatGen!U$2,'Energy balance options'!$A$7:$A$3000,HeatGen!$A835)</f>
        <v>0</v>
      </c>
      <c r="V835">
        <f>SUMIFS('Energy balance options'!$G$7:$G$3000,'Energy balance options'!$B$7:$B$3000,HeatGen!V$2,'Energy balance options'!$A$7:$A$3000,HeatGen!$A835)</f>
        <v>0</v>
      </c>
      <c r="W835">
        <f>SUMIFS('Energy balance options'!$G$7:$G$3000,'Energy balance options'!$B$7:$B$3000,HeatGen!W$2,'Energy balance options'!$A$7:$A$3000,HeatGen!$A835)</f>
        <v>0</v>
      </c>
      <c r="X835">
        <f>SUMIFS('Energy balance options'!$G$7:$G$3000,'Energy balance options'!$B$7:$B$3000,HeatGen!X$2,'Energy balance options'!$A$7:$A$3000,HeatGen!$A835)</f>
        <v>0</v>
      </c>
      <c r="AG835">
        <f t="shared" si="205"/>
        <v>0</v>
      </c>
      <c r="AH835">
        <f t="shared" si="206"/>
        <v>0</v>
      </c>
      <c r="AI835">
        <f t="shared" si="207"/>
        <v>0</v>
      </c>
      <c r="AJ835">
        <f t="shared" si="208"/>
        <v>0</v>
      </c>
      <c r="AK835">
        <f t="shared" si="209"/>
        <v>0</v>
      </c>
      <c r="AL835">
        <f t="shared" si="210"/>
        <v>0</v>
      </c>
      <c r="AM835">
        <f t="shared" si="211"/>
        <v>0</v>
      </c>
      <c r="AN835">
        <f t="shared" si="212"/>
        <v>0</v>
      </c>
      <c r="AO835">
        <f t="shared" si="213"/>
        <v>0</v>
      </c>
    </row>
    <row r="836" spans="1:41" x14ac:dyDescent="0.2">
      <c r="A836" s="9"/>
      <c r="B836" t="str">
        <f>_xlfn.IFNA(VLOOKUP(A836,'Energy balance options'!A$7:C$3000,3,FALSE),"")</f>
        <v/>
      </c>
      <c r="P836">
        <f>SUMIFS('Energy balance options'!$F$7:$F$3000,'Energy balance options'!$B$7:$B$3000,HeatGen!P$2,'Energy balance options'!$A$7:$A$3000,HeatGen!$A836)</f>
        <v>0</v>
      </c>
      <c r="Q836">
        <f>SUMIFS('Energy balance options'!$F$7:$F$3000,'Energy balance options'!$B$7:$B$3000,HeatGen!Q$2,'Energy balance options'!$A$7:$A$3000,HeatGen!$A836)</f>
        <v>0</v>
      </c>
      <c r="R836">
        <f>SUMIFS('Energy balance options'!$F$7:$F$3000,'Energy balance options'!$B$7:$B$3000,HeatGen!R$2,'Energy balance options'!$A$7:$A$3000,HeatGen!$A836)</f>
        <v>0</v>
      </c>
      <c r="S836">
        <f>SUMIFS('Energy balance options'!$G$7:$G$3000,'Energy balance options'!$B$7:$B$3000,HeatGen!S$2,'Energy balance options'!$A$7:$A$3000,HeatGen!$A836)</f>
        <v>0</v>
      </c>
      <c r="T836">
        <f>SUMIFS('Energy balance options'!$G$7:$G$3000,'Energy balance options'!$B$7:$B$3000,HeatGen!T$2,'Energy balance options'!$A$7:$A$3000,HeatGen!$A836)</f>
        <v>0</v>
      </c>
      <c r="U836">
        <f>SUMIFS('Energy balance options'!$G$7:$G$3000,'Energy balance options'!$B$7:$B$3000,HeatGen!U$2,'Energy balance options'!$A$7:$A$3000,HeatGen!$A836)</f>
        <v>0</v>
      </c>
      <c r="V836">
        <f>SUMIFS('Energy balance options'!$G$7:$G$3000,'Energy balance options'!$B$7:$B$3000,HeatGen!V$2,'Energy balance options'!$A$7:$A$3000,HeatGen!$A836)</f>
        <v>0</v>
      </c>
      <c r="W836">
        <f>SUMIFS('Energy balance options'!$G$7:$G$3000,'Energy balance options'!$B$7:$B$3000,HeatGen!W$2,'Energy balance options'!$A$7:$A$3000,HeatGen!$A836)</f>
        <v>0</v>
      </c>
      <c r="X836">
        <f>SUMIFS('Energy balance options'!$G$7:$G$3000,'Energy balance options'!$B$7:$B$3000,HeatGen!X$2,'Energy balance options'!$A$7:$A$3000,HeatGen!$A836)</f>
        <v>0</v>
      </c>
      <c r="AG836">
        <f t="shared" si="205"/>
        <v>0</v>
      </c>
      <c r="AH836">
        <f t="shared" si="206"/>
        <v>0</v>
      </c>
      <c r="AI836">
        <f t="shared" si="207"/>
        <v>0</v>
      </c>
      <c r="AJ836">
        <f t="shared" si="208"/>
        <v>0</v>
      </c>
      <c r="AK836">
        <f t="shared" si="209"/>
        <v>0</v>
      </c>
      <c r="AL836">
        <f t="shared" si="210"/>
        <v>0</v>
      </c>
      <c r="AM836">
        <f t="shared" si="211"/>
        <v>0</v>
      </c>
      <c r="AN836">
        <f t="shared" si="212"/>
        <v>0</v>
      </c>
      <c r="AO836">
        <f t="shared" si="213"/>
        <v>0</v>
      </c>
    </row>
    <row r="837" spans="1:41" x14ac:dyDescent="0.2">
      <c r="A837" s="9"/>
      <c r="B837" t="str">
        <f>_xlfn.IFNA(VLOOKUP(A837,'Energy balance options'!A$7:C$3000,3,FALSE),"")</f>
        <v/>
      </c>
      <c r="P837">
        <f>SUMIFS('Energy balance options'!$F$7:$F$3000,'Energy balance options'!$B$7:$B$3000,HeatGen!P$2,'Energy balance options'!$A$7:$A$3000,HeatGen!$A837)</f>
        <v>0</v>
      </c>
      <c r="Q837">
        <f>SUMIFS('Energy balance options'!$F$7:$F$3000,'Energy balance options'!$B$7:$B$3000,HeatGen!Q$2,'Energy balance options'!$A$7:$A$3000,HeatGen!$A837)</f>
        <v>0</v>
      </c>
      <c r="R837">
        <f>SUMIFS('Energy balance options'!$F$7:$F$3000,'Energy balance options'!$B$7:$B$3000,HeatGen!R$2,'Energy balance options'!$A$7:$A$3000,HeatGen!$A837)</f>
        <v>0</v>
      </c>
      <c r="S837">
        <f>SUMIFS('Energy balance options'!$G$7:$G$3000,'Energy balance options'!$B$7:$B$3000,HeatGen!S$2,'Energy balance options'!$A$7:$A$3000,HeatGen!$A837)</f>
        <v>0</v>
      </c>
      <c r="T837">
        <f>SUMIFS('Energy balance options'!$G$7:$G$3000,'Energy balance options'!$B$7:$B$3000,HeatGen!T$2,'Energy balance options'!$A$7:$A$3000,HeatGen!$A837)</f>
        <v>0</v>
      </c>
      <c r="U837">
        <f>SUMIFS('Energy balance options'!$G$7:$G$3000,'Energy balance options'!$B$7:$B$3000,HeatGen!U$2,'Energy balance options'!$A$7:$A$3000,HeatGen!$A837)</f>
        <v>0</v>
      </c>
      <c r="V837">
        <f>SUMIFS('Energy balance options'!$G$7:$G$3000,'Energy balance options'!$B$7:$B$3000,HeatGen!V$2,'Energy balance options'!$A$7:$A$3000,HeatGen!$A837)</f>
        <v>0</v>
      </c>
      <c r="W837">
        <f>SUMIFS('Energy balance options'!$G$7:$G$3000,'Energy balance options'!$B$7:$B$3000,HeatGen!W$2,'Energy balance options'!$A$7:$A$3000,HeatGen!$A837)</f>
        <v>0</v>
      </c>
      <c r="X837">
        <f>SUMIFS('Energy balance options'!$G$7:$G$3000,'Energy balance options'!$B$7:$B$3000,HeatGen!X$2,'Energy balance options'!$A$7:$A$3000,HeatGen!$A837)</f>
        <v>0</v>
      </c>
      <c r="AG837">
        <f t="shared" si="205"/>
        <v>0</v>
      </c>
      <c r="AH837">
        <f t="shared" si="206"/>
        <v>0</v>
      </c>
      <c r="AI837">
        <f t="shared" si="207"/>
        <v>0</v>
      </c>
      <c r="AJ837">
        <f t="shared" si="208"/>
        <v>0</v>
      </c>
      <c r="AK837">
        <f t="shared" si="209"/>
        <v>0</v>
      </c>
      <c r="AL837">
        <f t="shared" si="210"/>
        <v>0</v>
      </c>
      <c r="AM837">
        <f t="shared" si="211"/>
        <v>0</v>
      </c>
      <c r="AN837">
        <f t="shared" si="212"/>
        <v>0</v>
      </c>
      <c r="AO837">
        <f t="shared" si="213"/>
        <v>0</v>
      </c>
    </row>
    <row r="838" spans="1:41" x14ac:dyDescent="0.2">
      <c r="A838" s="9"/>
      <c r="B838" t="str">
        <f>_xlfn.IFNA(VLOOKUP(A838,'Energy balance options'!A$7:C$3000,3,FALSE),"")</f>
        <v/>
      </c>
      <c r="P838">
        <f>SUMIFS('Energy balance options'!$F$7:$F$3000,'Energy balance options'!$B$7:$B$3000,HeatGen!P$2,'Energy balance options'!$A$7:$A$3000,HeatGen!$A838)</f>
        <v>0</v>
      </c>
      <c r="Q838">
        <f>SUMIFS('Energy balance options'!$F$7:$F$3000,'Energy balance options'!$B$7:$B$3000,HeatGen!Q$2,'Energy balance options'!$A$7:$A$3000,HeatGen!$A838)</f>
        <v>0</v>
      </c>
      <c r="R838">
        <f>SUMIFS('Energy balance options'!$F$7:$F$3000,'Energy balance options'!$B$7:$B$3000,HeatGen!R$2,'Energy balance options'!$A$7:$A$3000,HeatGen!$A838)</f>
        <v>0</v>
      </c>
      <c r="S838">
        <f>SUMIFS('Energy balance options'!$G$7:$G$3000,'Energy balance options'!$B$7:$B$3000,HeatGen!S$2,'Energy balance options'!$A$7:$A$3000,HeatGen!$A838)</f>
        <v>0</v>
      </c>
      <c r="T838">
        <f>SUMIFS('Energy balance options'!$G$7:$G$3000,'Energy balance options'!$B$7:$B$3000,HeatGen!T$2,'Energy balance options'!$A$7:$A$3000,HeatGen!$A838)</f>
        <v>0</v>
      </c>
      <c r="U838">
        <f>SUMIFS('Energy balance options'!$G$7:$G$3000,'Energy balance options'!$B$7:$B$3000,HeatGen!U$2,'Energy balance options'!$A$7:$A$3000,HeatGen!$A838)</f>
        <v>0</v>
      </c>
      <c r="V838">
        <f>SUMIFS('Energy balance options'!$G$7:$G$3000,'Energy balance options'!$B$7:$B$3000,HeatGen!V$2,'Energy balance options'!$A$7:$A$3000,HeatGen!$A838)</f>
        <v>0</v>
      </c>
      <c r="W838">
        <f>SUMIFS('Energy balance options'!$G$7:$G$3000,'Energy balance options'!$B$7:$B$3000,HeatGen!W$2,'Energy balance options'!$A$7:$A$3000,HeatGen!$A838)</f>
        <v>0</v>
      </c>
      <c r="X838">
        <f>SUMIFS('Energy balance options'!$G$7:$G$3000,'Energy balance options'!$B$7:$B$3000,HeatGen!X$2,'Energy balance options'!$A$7:$A$3000,HeatGen!$A838)</f>
        <v>0</v>
      </c>
      <c r="AG838">
        <f t="shared" si="205"/>
        <v>0</v>
      </c>
      <c r="AH838">
        <f t="shared" si="206"/>
        <v>0</v>
      </c>
      <c r="AI838">
        <f t="shared" si="207"/>
        <v>0</v>
      </c>
      <c r="AJ838">
        <f t="shared" si="208"/>
        <v>0</v>
      </c>
      <c r="AK838">
        <f t="shared" si="209"/>
        <v>0</v>
      </c>
      <c r="AL838">
        <f t="shared" si="210"/>
        <v>0</v>
      </c>
      <c r="AM838">
        <f t="shared" si="211"/>
        <v>0</v>
      </c>
      <c r="AN838">
        <f t="shared" si="212"/>
        <v>0</v>
      </c>
      <c r="AO838">
        <f t="shared" si="213"/>
        <v>0</v>
      </c>
    </row>
    <row r="839" spans="1:41" x14ac:dyDescent="0.2">
      <c r="A839" s="9"/>
      <c r="B839" t="str">
        <f>_xlfn.IFNA(VLOOKUP(A839,'Energy balance options'!A$7:C$3000,3,FALSE),"")</f>
        <v/>
      </c>
      <c r="P839">
        <f>SUMIFS('Energy balance options'!$F$7:$F$3000,'Energy balance options'!$B$7:$B$3000,HeatGen!P$2,'Energy balance options'!$A$7:$A$3000,HeatGen!$A839)</f>
        <v>0</v>
      </c>
      <c r="Q839">
        <f>SUMIFS('Energy balance options'!$F$7:$F$3000,'Energy balance options'!$B$7:$B$3000,HeatGen!Q$2,'Energy balance options'!$A$7:$A$3000,HeatGen!$A839)</f>
        <v>0</v>
      </c>
      <c r="R839">
        <f>SUMIFS('Energy balance options'!$F$7:$F$3000,'Energy balance options'!$B$7:$B$3000,HeatGen!R$2,'Energy balance options'!$A$7:$A$3000,HeatGen!$A839)</f>
        <v>0</v>
      </c>
      <c r="S839">
        <f>SUMIFS('Energy balance options'!$G$7:$G$3000,'Energy balance options'!$B$7:$B$3000,HeatGen!S$2,'Energy balance options'!$A$7:$A$3000,HeatGen!$A839)</f>
        <v>0</v>
      </c>
      <c r="T839">
        <f>SUMIFS('Energy balance options'!$G$7:$G$3000,'Energy balance options'!$B$7:$B$3000,HeatGen!T$2,'Energy balance options'!$A$7:$A$3000,HeatGen!$A839)</f>
        <v>0</v>
      </c>
      <c r="U839">
        <f>SUMIFS('Energy balance options'!$G$7:$G$3000,'Energy balance options'!$B$7:$B$3000,HeatGen!U$2,'Energy balance options'!$A$7:$A$3000,HeatGen!$A839)</f>
        <v>0</v>
      </c>
      <c r="V839">
        <f>SUMIFS('Energy balance options'!$G$7:$G$3000,'Energy balance options'!$B$7:$B$3000,HeatGen!V$2,'Energy balance options'!$A$7:$A$3000,HeatGen!$A839)</f>
        <v>0</v>
      </c>
      <c r="W839">
        <f>SUMIFS('Energy balance options'!$G$7:$G$3000,'Energy balance options'!$B$7:$B$3000,HeatGen!W$2,'Energy balance options'!$A$7:$A$3000,HeatGen!$A839)</f>
        <v>0</v>
      </c>
      <c r="X839">
        <f>SUMIFS('Energy balance options'!$G$7:$G$3000,'Energy balance options'!$B$7:$B$3000,HeatGen!X$2,'Energy balance options'!$A$7:$A$3000,HeatGen!$A839)</f>
        <v>0</v>
      </c>
      <c r="AG839">
        <f t="shared" si="205"/>
        <v>0</v>
      </c>
      <c r="AH839">
        <f t="shared" si="206"/>
        <v>0</v>
      </c>
      <c r="AI839">
        <f t="shared" si="207"/>
        <v>0</v>
      </c>
      <c r="AJ839">
        <f t="shared" si="208"/>
        <v>0</v>
      </c>
      <c r="AK839">
        <f t="shared" si="209"/>
        <v>0</v>
      </c>
      <c r="AL839">
        <f t="shared" si="210"/>
        <v>0</v>
      </c>
      <c r="AM839">
        <f t="shared" si="211"/>
        <v>0</v>
      </c>
      <c r="AN839">
        <f t="shared" si="212"/>
        <v>0</v>
      </c>
      <c r="AO839">
        <f t="shared" si="213"/>
        <v>0</v>
      </c>
    </row>
    <row r="840" spans="1:41" x14ac:dyDescent="0.2">
      <c r="A840" s="9"/>
      <c r="B840" t="str">
        <f>_xlfn.IFNA(VLOOKUP(A840,'Energy balance options'!A$7:C$3000,3,FALSE),"")</f>
        <v/>
      </c>
      <c r="P840">
        <f>SUMIFS('Energy balance options'!$F$7:$F$3000,'Energy balance options'!$B$7:$B$3000,HeatGen!P$2,'Energy balance options'!$A$7:$A$3000,HeatGen!$A840)</f>
        <v>0</v>
      </c>
      <c r="Q840">
        <f>SUMIFS('Energy balance options'!$F$7:$F$3000,'Energy balance options'!$B$7:$B$3000,HeatGen!Q$2,'Energy balance options'!$A$7:$A$3000,HeatGen!$A840)</f>
        <v>0</v>
      </c>
      <c r="R840">
        <f>SUMIFS('Energy balance options'!$F$7:$F$3000,'Energy balance options'!$B$7:$B$3000,HeatGen!R$2,'Energy balance options'!$A$7:$A$3000,HeatGen!$A840)</f>
        <v>0</v>
      </c>
      <c r="S840">
        <f>SUMIFS('Energy balance options'!$G$7:$G$3000,'Energy balance options'!$B$7:$B$3000,HeatGen!S$2,'Energy balance options'!$A$7:$A$3000,HeatGen!$A840)</f>
        <v>0</v>
      </c>
      <c r="T840">
        <f>SUMIFS('Energy balance options'!$G$7:$G$3000,'Energy balance options'!$B$7:$B$3000,HeatGen!T$2,'Energy balance options'!$A$7:$A$3000,HeatGen!$A840)</f>
        <v>0</v>
      </c>
      <c r="U840">
        <f>SUMIFS('Energy balance options'!$G$7:$G$3000,'Energy balance options'!$B$7:$B$3000,HeatGen!U$2,'Energy balance options'!$A$7:$A$3000,HeatGen!$A840)</f>
        <v>0</v>
      </c>
      <c r="V840">
        <f>SUMIFS('Energy balance options'!$G$7:$G$3000,'Energy balance options'!$B$7:$B$3000,HeatGen!V$2,'Energy balance options'!$A$7:$A$3000,HeatGen!$A840)</f>
        <v>0</v>
      </c>
      <c r="W840">
        <f>SUMIFS('Energy balance options'!$G$7:$G$3000,'Energy balance options'!$B$7:$B$3000,HeatGen!W$2,'Energy balance options'!$A$7:$A$3000,HeatGen!$A840)</f>
        <v>0</v>
      </c>
      <c r="X840">
        <f>SUMIFS('Energy balance options'!$G$7:$G$3000,'Energy balance options'!$B$7:$B$3000,HeatGen!X$2,'Energy balance options'!$A$7:$A$3000,HeatGen!$A840)</f>
        <v>0</v>
      </c>
      <c r="AG840">
        <f t="shared" si="205"/>
        <v>0</v>
      </c>
      <c r="AH840">
        <f t="shared" si="206"/>
        <v>0</v>
      </c>
      <c r="AI840">
        <f t="shared" si="207"/>
        <v>0</v>
      </c>
      <c r="AJ840">
        <f t="shared" si="208"/>
        <v>0</v>
      </c>
      <c r="AK840">
        <f t="shared" si="209"/>
        <v>0</v>
      </c>
      <c r="AL840">
        <f t="shared" si="210"/>
        <v>0</v>
      </c>
      <c r="AM840">
        <f t="shared" si="211"/>
        <v>0</v>
      </c>
      <c r="AN840">
        <f t="shared" si="212"/>
        <v>0</v>
      </c>
      <c r="AO840">
        <f t="shared" si="213"/>
        <v>0</v>
      </c>
    </row>
    <row r="841" spans="1:41" x14ac:dyDescent="0.2">
      <c r="A841" s="9"/>
      <c r="B841" t="str">
        <f>_xlfn.IFNA(VLOOKUP(A841,'Energy balance options'!A$7:C$3000,3,FALSE),"")</f>
        <v/>
      </c>
      <c r="P841">
        <f>SUMIFS('Energy balance options'!$F$7:$F$3000,'Energy balance options'!$B$7:$B$3000,HeatGen!P$2,'Energy balance options'!$A$7:$A$3000,HeatGen!$A841)</f>
        <v>0</v>
      </c>
      <c r="Q841">
        <f>SUMIFS('Energy balance options'!$F$7:$F$3000,'Energy balance options'!$B$7:$B$3000,HeatGen!Q$2,'Energy balance options'!$A$7:$A$3000,HeatGen!$A841)</f>
        <v>0</v>
      </c>
      <c r="R841">
        <f>SUMIFS('Energy balance options'!$F$7:$F$3000,'Energy balance options'!$B$7:$B$3000,HeatGen!R$2,'Energy balance options'!$A$7:$A$3000,HeatGen!$A841)</f>
        <v>0</v>
      </c>
      <c r="S841">
        <f>SUMIFS('Energy balance options'!$G$7:$G$3000,'Energy balance options'!$B$7:$B$3000,HeatGen!S$2,'Energy balance options'!$A$7:$A$3000,HeatGen!$A841)</f>
        <v>0</v>
      </c>
      <c r="T841">
        <f>SUMIFS('Energy balance options'!$G$7:$G$3000,'Energy balance options'!$B$7:$B$3000,HeatGen!T$2,'Energy balance options'!$A$7:$A$3000,HeatGen!$A841)</f>
        <v>0</v>
      </c>
      <c r="U841">
        <f>SUMIFS('Energy balance options'!$G$7:$G$3000,'Energy balance options'!$B$7:$B$3000,HeatGen!U$2,'Energy balance options'!$A$7:$A$3000,HeatGen!$A841)</f>
        <v>0</v>
      </c>
      <c r="V841">
        <f>SUMIFS('Energy balance options'!$G$7:$G$3000,'Energy balance options'!$B$7:$B$3000,HeatGen!V$2,'Energy balance options'!$A$7:$A$3000,HeatGen!$A841)</f>
        <v>0</v>
      </c>
      <c r="W841">
        <f>SUMIFS('Energy balance options'!$G$7:$G$3000,'Energy balance options'!$B$7:$B$3000,HeatGen!W$2,'Energy balance options'!$A$7:$A$3000,HeatGen!$A841)</f>
        <v>0</v>
      </c>
      <c r="X841">
        <f>SUMIFS('Energy balance options'!$G$7:$G$3000,'Energy balance options'!$B$7:$B$3000,HeatGen!X$2,'Energy balance options'!$A$7:$A$3000,HeatGen!$A841)</f>
        <v>0</v>
      </c>
      <c r="AG841">
        <f t="shared" si="205"/>
        <v>0</v>
      </c>
      <c r="AH841">
        <f t="shared" si="206"/>
        <v>0</v>
      </c>
      <c r="AI841">
        <f t="shared" si="207"/>
        <v>0</v>
      </c>
      <c r="AJ841">
        <f t="shared" si="208"/>
        <v>0</v>
      </c>
      <c r="AK841">
        <f t="shared" si="209"/>
        <v>0</v>
      </c>
      <c r="AL841">
        <f t="shared" si="210"/>
        <v>0</v>
      </c>
      <c r="AM841">
        <f t="shared" si="211"/>
        <v>0</v>
      </c>
      <c r="AN841">
        <f t="shared" si="212"/>
        <v>0</v>
      </c>
      <c r="AO841">
        <f t="shared" si="213"/>
        <v>0</v>
      </c>
    </row>
    <row r="842" spans="1:41" x14ac:dyDescent="0.2">
      <c r="A842" s="9"/>
      <c r="B842" t="str">
        <f>_xlfn.IFNA(VLOOKUP(A842,'Energy balance options'!A$7:C$3000,3,FALSE),"")</f>
        <v/>
      </c>
      <c r="P842">
        <f>SUMIFS('Energy balance options'!$F$7:$F$3000,'Energy balance options'!$B$7:$B$3000,HeatGen!P$2,'Energy balance options'!$A$7:$A$3000,HeatGen!$A842)</f>
        <v>0</v>
      </c>
      <c r="Q842">
        <f>SUMIFS('Energy balance options'!$F$7:$F$3000,'Energy balance options'!$B$7:$B$3000,HeatGen!Q$2,'Energy balance options'!$A$7:$A$3000,HeatGen!$A842)</f>
        <v>0</v>
      </c>
      <c r="R842">
        <f>SUMIFS('Energy balance options'!$F$7:$F$3000,'Energy balance options'!$B$7:$B$3000,HeatGen!R$2,'Energy balance options'!$A$7:$A$3000,HeatGen!$A842)</f>
        <v>0</v>
      </c>
      <c r="S842">
        <f>SUMIFS('Energy balance options'!$G$7:$G$3000,'Energy balance options'!$B$7:$B$3000,HeatGen!S$2,'Energy balance options'!$A$7:$A$3000,HeatGen!$A842)</f>
        <v>0</v>
      </c>
      <c r="T842">
        <f>SUMIFS('Energy balance options'!$G$7:$G$3000,'Energy balance options'!$B$7:$B$3000,HeatGen!T$2,'Energy balance options'!$A$7:$A$3000,HeatGen!$A842)</f>
        <v>0</v>
      </c>
      <c r="U842">
        <f>SUMIFS('Energy balance options'!$G$7:$G$3000,'Energy balance options'!$B$7:$B$3000,HeatGen!U$2,'Energy balance options'!$A$7:$A$3000,HeatGen!$A842)</f>
        <v>0</v>
      </c>
      <c r="V842">
        <f>SUMIFS('Energy balance options'!$G$7:$G$3000,'Energy balance options'!$B$7:$B$3000,HeatGen!V$2,'Energy balance options'!$A$7:$A$3000,HeatGen!$A842)</f>
        <v>0</v>
      </c>
      <c r="W842">
        <f>SUMIFS('Energy balance options'!$G$7:$G$3000,'Energy balance options'!$B$7:$B$3000,HeatGen!W$2,'Energy balance options'!$A$7:$A$3000,HeatGen!$A842)</f>
        <v>0</v>
      </c>
      <c r="X842">
        <f>SUMIFS('Energy balance options'!$G$7:$G$3000,'Energy balance options'!$B$7:$B$3000,HeatGen!X$2,'Energy balance options'!$A$7:$A$3000,HeatGen!$A842)</f>
        <v>0</v>
      </c>
      <c r="AG842">
        <f t="shared" si="205"/>
        <v>0</v>
      </c>
      <c r="AH842">
        <f t="shared" si="206"/>
        <v>0</v>
      </c>
      <c r="AI842">
        <f t="shared" si="207"/>
        <v>0</v>
      </c>
      <c r="AJ842">
        <f t="shared" si="208"/>
        <v>0</v>
      </c>
      <c r="AK842">
        <f t="shared" si="209"/>
        <v>0</v>
      </c>
      <c r="AL842">
        <f t="shared" si="210"/>
        <v>0</v>
      </c>
      <c r="AM842">
        <f t="shared" si="211"/>
        <v>0</v>
      </c>
      <c r="AN842">
        <f t="shared" si="212"/>
        <v>0</v>
      </c>
      <c r="AO842">
        <f t="shared" si="213"/>
        <v>0</v>
      </c>
    </row>
    <row r="843" spans="1:41" x14ac:dyDescent="0.2">
      <c r="A843" s="9"/>
      <c r="B843" t="str">
        <f>_xlfn.IFNA(VLOOKUP(A843,'Energy balance options'!A$7:C$3000,3,FALSE),"")</f>
        <v/>
      </c>
      <c r="P843">
        <f>SUMIFS('Energy balance options'!$F$7:$F$3000,'Energy balance options'!$B$7:$B$3000,HeatGen!P$2,'Energy balance options'!$A$7:$A$3000,HeatGen!$A843)</f>
        <v>0</v>
      </c>
      <c r="Q843">
        <f>SUMIFS('Energy balance options'!$F$7:$F$3000,'Energy balance options'!$B$7:$B$3000,HeatGen!Q$2,'Energy balance options'!$A$7:$A$3000,HeatGen!$A843)</f>
        <v>0</v>
      </c>
      <c r="R843">
        <f>SUMIFS('Energy balance options'!$F$7:$F$3000,'Energy balance options'!$B$7:$B$3000,HeatGen!R$2,'Energy balance options'!$A$7:$A$3000,HeatGen!$A843)</f>
        <v>0</v>
      </c>
      <c r="S843">
        <f>SUMIFS('Energy balance options'!$G$7:$G$3000,'Energy balance options'!$B$7:$B$3000,HeatGen!S$2,'Energy balance options'!$A$7:$A$3000,HeatGen!$A843)</f>
        <v>0</v>
      </c>
      <c r="T843">
        <f>SUMIFS('Energy balance options'!$G$7:$G$3000,'Energy balance options'!$B$7:$B$3000,HeatGen!T$2,'Energy balance options'!$A$7:$A$3000,HeatGen!$A843)</f>
        <v>0</v>
      </c>
      <c r="U843">
        <f>SUMIFS('Energy balance options'!$G$7:$G$3000,'Energy balance options'!$B$7:$B$3000,HeatGen!U$2,'Energy balance options'!$A$7:$A$3000,HeatGen!$A843)</f>
        <v>0</v>
      </c>
      <c r="V843">
        <f>SUMIFS('Energy balance options'!$G$7:$G$3000,'Energy balance options'!$B$7:$B$3000,HeatGen!V$2,'Energy balance options'!$A$7:$A$3000,HeatGen!$A843)</f>
        <v>0</v>
      </c>
      <c r="W843">
        <f>SUMIFS('Energy balance options'!$G$7:$G$3000,'Energy balance options'!$B$7:$B$3000,HeatGen!W$2,'Energy balance options'!$A$7:$A$3000,HeatGen!$A843)</f>
        <v>0</v>
      </c>
      <c r="X843">
        <f>SUMIFS('Energy balance options'!$G$7:$G$3000,'Energy balance options'!$B$7:$B$3000,HeatGen!X$2,'Energy balance options'!$A$7:$A$3000,HeatGen!$A843)</f>
        <v>0</v>
      </c>
      <c r="AG843">
        <f t="shared" si="205"/>
        <v>0</v>
      </c>
      <c r="AH843">
        <f t="shared" si="206"/>
        <v>0</v>
      </c>
      <c r="AI843">
        <f t="shared" si="207"/>
        <v>0</v>
      </c>
      <c r="AJ843">
        <f t="shared" si="208"/>
        <v>0</v>
      </c>
      <c r="AK843">
        <f t="shared" si="209"/>
        <v>0</v>
      </c>
      <c r="AL843">
        <f t="shared" si="210"/>
        <v>0</v>
      </c>
      <c r="AM843">
        <f t="shared" si="211"/>
        <v>0</v>
      </c>
      <c r="AN843">
        <f t="shared" si="212"/>
        <v>0</v>
      </c>
      <c r="AO843">
        <f t="shared" si="213"/>
        <v>0</v>
      </c>
    </row>
    <row r="844" spans="1:41" x14ac:dyDescent="0.2">
      <c r="A844" s="9"/>
      <c r="B844" t="str">
        <f>_xlfn.IFNA(VLOOKUP(A844,'Energy balance options'!A$7:C$3000,3,FALSE),"")</f>
        <v/>
      </c>
      <c r="P844">
        <f>SUMIFS('Energy balance options'!$F$7:$F$3000,'Energy balance options'!$B$7:$B$3000,HeatGen!P$2,'Energy balance options'!$A$7:$A$3000,HeatGen!$A844)</f>
        <v>0</v>
      </c>
      <c r="Q844">
        <f>SUMIFS('Energy balance options'!$F$7:$F$3000,'Energy balance options'!$B$7:$B$3000,HeatGen!Q$2,'Energy balance options'!$A$7:$A$3000,HeatGen!$A844)</f>
        <v>0</v>
      </c>
      <c r="R844">
        <f>SUMIFS('Energy balance options'!$F$7:$F$3000,'Energy balance options'!$B$7:$B$3000,HeatGen!R$2,'Energy balance options'!$A$7:$A$3000,HeatGen!$A844)</f>
        <v>0</v>
      </c>
      <c r="S844">
        <f>SUMIFS('Energy balance options'!$G$7:$G$3000,'Energy balance options'!$B$7:$B$3000,HeatGen!S$2,'Energy balance options'!$A$7:$A$3000,HeatGen!$A844)</f>
        <v>0</v>
      </c>
      <c r="T844">
        <f>SUMIFS('Energy balance options'!$G$7:$G$3000,'Energy balance options'!$B$7:$B$3000,HeatGen!T$2,'Energy balance options'!$A$7:$A$3000,HeatGen!$A844)</f>
        <v>0</v>
      </c>
      <c r="U844">
        <f>SUMIFS('Energy balance options'!$G$7:$G$3000,'Energy balance options'!$B$7:$B$3000,HeatGen!U$2,'Energy balance options'!$A$7:$A$3000,HeatGen!$A844)</f>
        <v>0</v>
      </c>
      <c r="V844">
        <f>SUMIFS('Energy balance options'!$G$7:$G$3000,'Energy balance options'!$B$7:$B$3000,HeatGen!V$2,'Energy balance options'!$A$7:$A$3000,HeatGen!$A844)</f>
        <v>0</v>
      </c>
      <c r="W844">
        <f>SUMIFS('Energy balance options'!$G$7:$G$3000,'Energy balance options'!$B$7:$B$3000,HeatGen!W$2,'Energy balance options'!$A$7:$A$3000,HeatGen!$A844)</f>
        <v>0</v>
      </c>
      <c r="X844">
        <f>SUMIFS('Energy balance options'!$G$7:$G$3000,'Energy balance options'!$B$7:$B$3000,HeatGen!X$2,'Energy balance options'!$A$7:$A$3000,HeatGen!$A844)</f>
        <v>0</v>
      </c>
      <c r="AG844">
        <f t="shared" si="205"/>
        <v>0</v>
      </c>
      <c r="AH844">
        <f t="shared" si="206"/>
        <v>0</v>
      </c>
      <c r="AI844">
        <f t="shared" si="207"/>
        <v>0</v>
      </c>
      <c r="AJ844">
        <f t="shared" si="208"/>
        <v>0</v>
      </c>
      <c r="AK844">
        <f t="shared" si="209"/>
        <v>0</v>
      </c>
      <c r="AL844">
        <f t="shared" si="210"/>
        <v>0</v>
      </c>
      <c r="AM844">
        <f t="shared" si="211"/>
        <v>0</v>
      </c>
      <c r="AN844">
        <f t="shared" si="212"/>
        <v>0</v>
      </c>
      <c r="AO844">
        <f t="shared" si="213"/>
        <v>0</v>
      </c>
    </row>
    <row r="845" spans="1:41" x14ac:dyDescent="0.2">
      <c r="A845" s="9"/>
      <c r="B845" t="str">
        <f>_xlfn.IFNA(VLOOKUP(A845,'Energy balance options'!A$7:C$3000,3,FALSE),"")</f>
        <v/>
      </c>
      <c r="P845">
        <f>SUMIFS('Energy balance options'!$F$7:$F$3000,'Energy balance options'!$B$7:$B$3000,HeatGen!P$2,'Energy balance options'!$A$7:$A$3000,HeatGen!$A845)</f>
        <v>0</v>
      </c>
      <c r="Q845">
        <f>SUMIFS('Energy balance options'!$F$7:$F$3000,'Energy balance options'!$B$7:$B$3000,HeatGen!Q$2,'Energy balance options'!$A$7:$A$3000,HeatGen!$A845)</f>
        <v>0</v>
      </c>
      <c r="R845">
        <f>SUMIFS('Energy balance options'!$F$7:$F$3000,'Energy balance options'!$B$7:$B$3000,HeatGen!R$2,'Energy balance options'!$A$7:$A$3000,HeatGen!$A845)</f>
        <v>0</v>
      </c>
      <c r="S845">
        <f>SUMIFS('Energy balance options'!$G$7:$G$3000,'Energy balance options'!$B$7:$B$3000,HeatGen!S$2,'Energy balance options'!$A$7:$A$3000,HeatGen!$A845)</f>
        <v>0</v>
      </c>
      <c r="T845">
        <f>SUMIFS('Energy balance options'!$G$7:$G$3000,'Energy balance options'!$B$7:$B$3000,HeatGen!T$2,'Energy balance options'!$A$7:$A$3000,HeatGen!$A845)</f>
        <v>0</v>
      </c>
      <c r="U845">
        <f>SUMIFS('Energy balance options'!$G$7:$G$3000,'Energy balance options'!$B$7:$B$3000,HeatGen!U$2,'Energy balance options'!$A$7:$A$3000,HeatGen!$A845)</f>
        <v>0</v>
      </c>
      <c r="V845">
        <f>SUMIFS('Energy balance options'!$G$7:$G$3000,'Energy balance options'!$B$7:$B$3000,HeatGen!V$2,'Energy balance options'!$A$7:$A$3000,HeatGen!$A845)</f>
        <v>0</v>
      </c>
      <c r="W845">
        <f>SUMIFS('Energy balance options'!$G$7:$G$3000,'Energy balance options'!$B$7:$B$3000,HeatGen!W$2,'Energy balance options'!$A$7:$A$3000,HeatGen!$A845)</f>
        <v>0</v>
      </c>
      <c r="X845">
        <f>SUMIFS('Energy balance options'!$G$7:$G$3000,'Energy balance options'!$B$7:$B$3000,HeatGen!X$2,'Energy balance options'!$A$7:$A$3000,HeatGen!$A845)</f>
        <v>0</v>
      </c>
      <c r="AG845">
        <f t="shared" si="205"/>
        <v>0</v>
      </c>
      <c r="AH845">
        <f t="shared" si="206"/>
        <v>0</v>
      </c>
      <c r="AI845">
        <f t="shared" si="207"/>
        <v>0</v>
      </c>
      <c r="AJ845">
        <f t="shared" si="208"/>
        <v>0</v>
      </c>
      <c r="AK845">
        <f t="shared" si="209"/>
        <v>0</v>
      </c>
      <c r="AL845">
        <f t="shared" si="210"/>
        <v>0</v>
      </c>
      <c r="AM845">
        <f t="shared" si="211"/>
        <v>0</v>
      </c>
      <c r="AN845">
        <f t="shared" si="212"/>
        <v>0</v>
      </c>
      <c r="AO845">
        <f t="shared" si="213"/>
        <v>0</v>
      </c>
    </row>
    <row r="846" spans="1:41" x14ac:dyDescent="0.2">
      <c r="A846" s="9"/>
      <c r="B846" t="str">
        <f>_xlfn.IFNA(VLOOKUP(A846,'Energy balance options'!A$7:C$3000,3,FALSE),"")</f>
        <v/>
      </c>
      <c r="P846">
        <f>SUMIFS('Energy balance options'!$F$7:$F$3000,'Energy balance options'!$B$7:$B$3000,HeatGen!P$2,'Energy balance options'!$A$7:$A$3000,HeatGen!$A846)</f>
        <v>0</v>
      </c>
      <c r="Q846">
        <f>SUMIFS('Energy balance options'!$F$7:$F$3000,'Energy balance options'!$B$7:$B$3000,HeatGen!Q$2,'Energy balance options'!$A$7:$A$3000,HeatGen!$A846)</f>
        <v>0</v>
      </c>
      <c r="R846">
        <f>SUMIFS('Energy balance options'!$F$7:$F$3000,'Energy balance options'!$B$7:$B$3000,HeatGen!R$2,'Energy balance options'!$A$7:$A$3000,HeatGen!$A846)</f>
        <v>0</v>
      </c>
      <c r="S846">
        <f>SUMIFS('Energy balance options'!$G$7:$G$3000,'Energy balance options'!$B$7:$B$3000,HeatGen!S$2,'Energy balance options'!$A$7:$A$3000,HeatGen!$A846)</f>
        <v>0</v>
      </c>
      <c r="T846">
        <f>SUMIFS('Energy balance options'!$G$7:$G$3000,'Energy balance options'!$B$7:$B$3000,HeatGen!T$2,'Energy balance options'!$A$7:$A$3000,HeatGen!$A846)</f>
        <v>0</v>
      </c>
      <c r="U846">
        <f>SUMIFS('Energy balance options'!$G$7:$G$3000,'Energy balance options'!$B$7:$B$3000,HeatGen!U$2,'Energy balance options'!$A$7:$A$3000,HeatGen!$A846)</f>
        <v>0</v>
      </c>
      <c r="V846">
        <f>SUMIFS('Energy balance options'!$G$7:$G$3000,'Energy balance options'!$B$7:$B$3000,HeatGen!V$2,'Energy balance options'!$A$7:$A$3000,HeatGen!$A846)</f>
        <v>0</v>
      </c>
      <c r="W846">
        <f>SUMIFS('Energy balance options'!$G$7:$G$3000,'Energy balance options'!$B$7:$B$3000,HeatGen!W$2,'Energy balance options'!$A$7:$A$3000,HeatGen!$A846)</f>
        <v>0</v>
      </c>
      <c r="X846">
        <f>SUMIFS('Energy balance options'!$G$7:$G$3000,'Energy balance options'!$B$7:$B$3000,HeatGen!X$2,'Energy balance options'!$A$7:$A$3000,HeatGen!$A846)</f>
        <v>0</v>
      </c>
      <c r="AG846">
        <f t="shared" si="205"/>
        <v>0</v>
      </c>
      <c r="AH846">
        <f t="shared" si="206"/>
        <v>0</v>
      </c>
      <c r="AI846">
        <f t="shared" si="207"/>
        <v>0</v>
      </c>
      <c r="AJ846">
        <f t="shared" si="208"/>
        <v>0</v>
      </c>
      <c r="AK846">
        <f t="shared" si="209"/>
        <v>0</v>
      </c>
      <c r="AL846">
        <f t="shared" si="210"/>
        <v>0</v>
      </c>
      <c r="AM846">
        <f t="shared" si="211"/>
        <v>0</v>
      </c>
      <c r="AN846">
        <f t="shared" si="212"/>
        <v>0</v>
      </c>
      <c r="AO846">
        <f t="shared" si="213"/>
        <v>0</v>
      </c>
    </row>
    <row r="847" spans="1:41" x14ac:dyDescent="0.2">
      <c r="A847" s="9"/>
      <c r="B847" t="str">
        <f>_xlfn.IFNA(VLOOKUP(A847,'Energy balance options'!A$7:C$3000,3,FALSE),"")</f>
        <v/>
      </c>
      <c r="P847">
        <f>SUMIFS('Energy balance options'!$F$7:$F$3000,'Energy balance options'!$B$7:$B$3000,HeatGen!P$2,'Energy balance options'!$A$7:$A$3000,HeatGen!$A847)</f>
        <v>0</v>
      </c>
      <c r="Q847">
        <f>SUMIFS('Energy balance options'!$F$7:$F$3000,'Energy balance options'!$B$7:$B$3000,HeatGen!Q$2,'Energy balance options'!$A$7:$A$3000,HeatGen!$A847)</f>
        <v>0</v>
      </c>
      <c r="R847">
        <f>SUMIFS('Energy balance options'!$F$7:$F$3000,'Energy balance options'!$B$7:$B$3000,HeatGen!R$2,'Energy balance options'!$A$7:$A$3000,HeatGen!$A847)</f>
        <v>0</v>
      </c>
      <c r="S847">
        <f>SUMIFS('Energy balance options'!$G$7:$G$3000,'Energy balance options'!$B$7:$B$3000,HeatGen!S$2,'Energy balance options'!$A$7:$A$3000,HeatGen!$A847)</f>
        <v>0</v>
      </c>
      <c r="T847">
        <f>SUMIFS('Energy balance options'!$G$7:$G$3000,'Energy balance options'!$B$7:$B$3000,HeatGen!T$2,'Energy balance options'!$A$7:$A$3000,HeatGen!$A847)</f>
        <v>0</v>
      </c>
      <c r="U847">
        <f>SUMIFS('Energy balance options'!$G$7:$G$3000,'Energy balance options'!$B$7:$B$3000,HeatGen!U$2,'Energy balance options'!$A$7:$A$3000,HeatGen!$A847)</f>
        <v>0</v>
      </c>
      <c r="V847">
        <f>SUMIFS('Energy balance options'!$G$7:$G$3000,'Energy balance options'!$B$7:$B$3000,HeatGen!V$2,'Energy balance options'!$A$7:$A$3000,HeatGen!$A847)</f>
        <v>0</v>
      </c>
      <c r="W847">
        <f>SUMIFS('Energy balance options'!$G$7:$G$3000,'Energy balance options'!$B$7:$B$3000,HeatGen!W$2,'Energy balance options'!$A$7:$A$3000,HeatGen!$A847)</f>
        <v>0</v>
      </c>
      <c r="X847">
        <f>SUMIFS('Energy balance options'!$G$7:$G$3000,'Energy balance options'!$B$7:$B$3000,HeatGen!X$2,'Energy balance options'!$A$7:$A$3000,HeatGen!$A847)</f>
        <v>0</v>
      </c>
      <c r="AG847">
        <f t="shared" si="205"/>
        <v>0</v>
      </c>
      <c r="AH847">
        <f t="shared" si="206"/>
        <v>0</v>
      </c>
      <c r="AI847">
        <f t="shared" si="207"/>
        <v>0</v>
      </c>
      <c r="AJ847">
        <f t="shared" si="208"/>
        <v>0</v>
      </c>
      <c r="AK847">
        <f t="shared" si="209"/>
        <v>0</v>
      </c>
      <c r="AL847">
        <f t="shared" si="210"/>
        <v>0</v>
      </c>
      <c r="AM847">
        <f t="shared" si="211"/>
        <v>0</v>
      </c>
      <c r="AN847">
        <f t="shared" si="212"/>
        <v>0</v>
      </c>
      <c r="AO847">
        <f t="shared" si="213"/>
        <v>0</v>
      </c>
    </row>
    <row r="848" spans="1:41" x14ac:dyDescent="0.2">
      <c r="A848" s="9"/>
      <c r="B848" t="str">
        <f>_xlfn.IFNA(VLOOKUP(A848,'Energy balance options'!A$7:C$3000,3,FALSE),"")</f>
        <v/>
      </c>
      <c r="P848">
        <f>SUMIFS('Energy balance options'!$F$7:$F$3000,'Energy balance options'!$B$7:$B$3000,HeatGen!P$2,'Energy balance options'!$A$7:$A$3000,HeatGen!$A848)</f>
        <v>0</v>
      </c>
      <c r="Q848">
        <f>SUMIFS('Energy balance options'!$F$7:$F$3000,'Energy balance options'!$B$7:$B$3000,HeatGen!Q$2,'Energy balance options'!$A$7:$A$3000,HeatGen!$A848)</f>
        <v>0</v>
      </c>
      <c r="R848">
        <f>SUMIFS('Energy balance options'!$F$7:$F$3000,'Energy balance options'!$B$7:$B$3000,HeatGen!R$2,'Energy balance options'!$A$7:$A$3000,HeatGen!$A848)</f>
        <v>0</v>
      </c>
      <c r="S848">
        <f>SUMIFS('Energy balance options'!$G$7:$G$3000,'Energy balance options'!$B$7:$B$3000,HeatGen!S$2,'Energy balance options'!$A$7:$A$3000,HeatGen!$A848)</f>
        <v>0</v>
      </c>
      <c r="T848">
        <f>SUMIFS('Energy balance options'!$G$7:$G$3000,'Energy balance options'!$B$7:$B$3000,HeatGen!T$2,'Energy balance options'!$A$7:$A$3000,HeatGen!$A848)</f>
        <v>0</v>
      </c>
      <c r="U848">
        <f>SUMIFS('Energy balance options'!$G$7:$G$3000,'Energy balance options'!$B$7:$B$3000,HeatGen!U$2,'Energy balance options'!$A$7:$A$3000,HeatGen!$A848)</f>
        <v>0</v>
      </c>
      <c r="V848">
        <f>SUMIFS('Energy balance options'!$G$7:$G$3000,'Energy balance options'!$B$7:$B$3000,HeatGen!V$2,'Energy balance options'!$A$7:$A$3000,HeatGen!$A848)</f>
        <v>0</v>
      </c>
      <c r="W848">
        <f>SUMIFS('Energy balance options'!$G$7:$G$3000,'Energy balance options'!$B$7:$B$3000,HeatGen!W$2,'Energy balance options'!$A$7:$A$3000,HeatGen!$A848)</f>
        <v>0</v>
      </c>
      <c r="X848">
        <f>SUMIFS('Energy balance options'!$G$7:$G$3000,'Energy balance options'!$B$7:$B$3000,HeatGen!X$2,'Energy balance options'!$A$7:$A$3000,HeatGen!$A848)</f>
        <v>0</v>
      </c>
      <c r="AG848">
        <f t="shared" si="205"/>
        <v>0</v>
      </c>
      <c r="AH848">
        <f t="shared" si="206"/>
        <v>0</v>
      </c>
      <c r="AI848">
        <f t="shared" si="207"/>
        <v>0</v>
      </c>
      <c r="AJ848">
        <f t="shared" si="208"/>
        <v>0</v>
      </c>
      <c r="AK848">
        <f t="shared" si="209"/>
        <v>0</v>
      </c>
      <c r="AL848">
        <f t="shared" si="210"/>
        <v>0</v>
      </c>
      <c r="AM848">
        <f t="shared" si="211"/>
        <v>0</v>
      </c>
      <c r="AN848">
        <f t="shared" si="212"/>
        <v>0</v>
      </c>
      <c r="AO848">
        <f t="shared" si="213"/>
        <v>0</v>
      </c>
    </row>
    <row r="849" spans="1:41" x14ac:dyDescent="0.2">
      <c r="A849" s="9"/>
      <c r="B849" t="str">
        <f>_xlfn.IFNA(VLOOKUP(A849,'Energy balance options'!A$7:C$3000,3,FALSE),"")</f>
        <v/>
      </c>
      <c r="P849">
        <f>SUMIFS('Energy balance options'!$F$7:$F$3000,'Energy balance options'!$B$7:$B$3000,HeatGen!P$2,'Energy balance options'!$A$7:$A$3000,HeatGen!$A849)</f>
        <v>0</v>
      </c>
      <c r="Q849">
        <f>SUMIFS('Energy balance options'!$F$7:$F$3000,'Energy balance options'!$B$7:$B$3000,HeatGen!Q$2,'Energy balance options'!$A$7:$A$3000,HeatGen!$A849)</f>
        <v>0</v>
      </c>
      <c r="R849">
        <f>SUMIFS('Energy balance options'!$F$7:$F$3000,'Energy balance options'!$B$7:$B$3000,HeatGen!R$2,'Energy balance options'!$A$7:$A$3000,HeatGen!$A849)</f>
        <v>0</v>
      </c>
      <c r="S849">
        <f>SUMIFS('Energy balance options'!$G$7:$G$3000,'Energy balance options'!$B$7:$B$3000,HeatGen!S$2,'Energy balance options'!$A$7:$A$3000,HeatGen!$A849)</f>
        <v>0</v>
      </c>
      <c r="T849">
        <f>SUMIFS('Energy balance options'!$G$7:$G$3000,'Energy balance options'!$B$7:$B$3000,HeatGen!T$2,'Energy balance options'!$A$7:$A$3000,HeatGen!$A849)</f>
        <v>0</v>
      </c>
      <c r="U849">
        <f>SUMIFS('Energy balance options'!$G$7:$G$3000,'Energy balance options'!$B$7:$B$3000,HeatGen!U$2,'Energy balance options'!$A$7:$A$3000,HeatGen!$A849)</f>
        <v>0</v>
      </c>
      <c r="V849">
        <f>SUMIFS('Energy balance options'!$G$7:$G$3000,'Energy balance options'!$B$7:$B$3000,HeatGen!V$2,'Energy balance options'!$A$7:$A$3000,HeatGen!$A849)</f>
        <v>0</v>
      </c>
      <c r="W849">
        <f>SUMIFS('Energy balance options'!$G$7:$G$3000,'Energy balance options'!$B$7:$B$3000,HeatGen!W$2,'Energy balance options'!$A$7:$A$3000,HeatGen!$A849)</f>
        <v>0</v>
      </c>
      <c r="X849">
        <f>SUMIFS('Energy balance options'!$G$7:$G$3000,'Energy balance options'!$B$7:$B$3000,HeatGen!X$2,'Energy balance options'!$A$7:$A$3000,HeatGen!$A849)</f>
        <v>0</v>
      </c>
      <c r="AG849">
        <f t="shared" si="205"/>
        <v>0</v>
      </c>
      <c r="AH849">
        <f t="shared" si="206"/>
        <v>0</v>
      </c>
      <c r="AI849">
        <f t="shared" si="207"/>
        <v>0</v>
      </c>
      <c r="AJ849">
        <f t="shared" si="208"/>
        <v>0</v>
      </c>
      <c r="AK849">
        <f t="shared" si="209"/>
        <v>0</v>
      </c>
      <c r="AL849">
        <f t="shared" si="210"/>
        <v>0</v>
      </c>
      <c r="AM849">
        <f t="shared" si="211"/>
        <v>0</v>
      </c>
      <c r="AN849">
        <f t="shared" si="212"/>
        <v>0</v>
      </c>
      <c r="AO849">
        <f t="shared" si="213"/>
        <v>0</v>
      </c>
    </row>
    <row r="850" spans="1:41" x14ac:dyDescent="0.2">
      <c r="A850" s="9"/>
      <c r="B850" t="str">
        <f>_xlfn.IFNA(VLOOKUP(A850,'Energy balance options'!A$7:C$3000,3,FALSE),"")</f>
        <v/>
      </c>
      <c r="P850">
        <f>SUMIFS('Energy balance options'!$F$7:$F$3000,'Energy balance options'!$B$7:$B$3000,HeatGen!P$2,'Energy balance options'!$A$7:$A$3000,HeatGen!$A850)</f>
        <v>0</v>
      </c>
      <c r="Q850">
        <f>SUMIFS('Energy balance options'!$F$7:$F$3000,'Energy balance options'!$B$7:$B$3000,HeatGen!Q$2,'Energy balance options'!$A$7:$A$3000,HeatGen!$A850)</f>
        <v>0</v>
      </c>
      <c r="R850">
        <f>SUMIFS('Energy balance options'!$F$7:$F$3000,'Energy balance options'!$B$7:$B$3000,HeatGen!R$2,'Energy balance options'!$A$7:$A$3000,HeatGen!$A850)</f>
        <v>0</v>
      </c>
      <c r="S850">
        <f>SUMIFS('Energy balance options'!$G$7:$G$3000,'Energy balance options'!$B$7:$B$3000,HeatGen!S$2,'Energy balance options'!$A$7:$A$3000,HeatGen!$A850)</f>
        <v>0</v>
      </c>
      <c r="T850">
        <f>SUMIFS('Energy balance options'!$G$7:$G$3000,'Energy balance options'!$B$7:$B$3000,HeatGen!T$2,'Energy balance options'!$A$7:$A$3000,HeatGen!$A850)</f>
        <v>0</v>
      </c>
      <c r="U850">
        <f>SUMIFS('Energy balance options'!$G$7:$G$3000,'Energy balance options'!$B$7:$B$3000,HeatGen!U$2,'Energy balance options'!$A$7:$A$3000,HeatGen!$A850)</f>
        <v>0</v>
      </c>
      <c r="V850">
        <f>SUMIFS('Energy balance options'!$G$7:$G$3000,'Energy balance options'!$B$7:$B$3000,HeatGen!V$2,'Energy balance options'!$A$7:$A$3000,HeatGen!$A850)</f>
        <v>0</v>
      </c>
      <c r="W850">
        <f>SUMIFS('Energy balance options'!$G$7:$G$3000,'Energy balance options'!$B$7:$B$3000,HeatGen!W$2,'Energy balance options'!$A$7:$A$3000,HeatGen!$A850)</f>
        <v>0</v>
      </c>
      <c r="X850">
        <f>SUMIFS('Energy balance options'!$G$7:$G$3000,'Energy balance options'!$B$7:$B$3000,HeatGen!X$2,'Energy balance options'!$A$7:$A$3000,HeatGen!$A850)</f>
        <v>0</v>
      </c>
      <c r="AG850">
        <f t="shared" si="205"/>
        <v>0</v>
      </c>
      <c r="AH850">
        <f t="shared" si="206"/>
        <v>0</v>
      </c>
      <c r="AI850">
        <f t="shared" si="207"/>
        <v>0</v>
      </c>
      <c r="AJ850">
        <f t="shared" si="208"/>
        <v>0</v>
      </c>
      <c r="AK850">
        <f t="shared" si="209"/>
        <v>0</v>
      </c>
      <c r="AL850">
        <f t="shared" si="210"/>
        <v>0</v>
      </c>
      <c r="AM850">
        <f t="shared" si="211"/>
        <v>0</v>
      </c>
      <c r="AN850">
        <f t="shared" si="212"/>
        <v>0</v>
      </c>
      <c r="AO850">
        <f t="shared" si="213"/>
        <v>0</v>
      </c>
    </row>
    <row r="851" spans="1:41" x14ac:dyDescent="0.2">
      <c r="A851" s="9"/>
      <c r="B851" t="str">
        <f>_xlfn.IFNA(VLOOKUP(A851,'Energy balance options'!A$7:C$3000,3,FALSE),"")</f>
        <v/>
      </c>
      <c r="P851">
        <f>SUMIFS('Energy balance options'!$F$7:$F$3000,'Energy balance options'!$B$7:$B$3000,HeatGen!P$2,'Energy balance options'!$A$7:$A$3000,HeatGen!$A851)</f>
        <v>0</v>
      </c>
      <c r="Q851">
        <f>SUMIFS('Energy balance options'!$F$7:$F$3000,'Energy balance options'!$B$7:$B$3000,HeatGen!Q$2,'Energy balance options'!$A$7:$A$3000,HeatGen!$A851)</f>
        <v>0</v>
      </c>
      <c r="R851">
        <f>SUMIFS('Energy balance options'!$F$7:$F$3000,'Energy balance options'!$B$7:$B$3000,HeatGen!R$2,'Energy balance options'!$A$7:$A$3000,HeatGen!$A851)</f>
        <v>0</v>
      </c>
      <c r="S851">
        <f>SUMIFS('Energy balance options'!$G$7:$G$3000,'Energy balance options'!$B$7:$B$3000,HeatGen!S$2,'Energy balance options'!$A$7:$A$3000,HeatGen!$A851)</f>
        <v>0</v>
      </c>
      <c r="T851">
        <f>SUMIFS('Energy balance options'!$G$7:$G$3000,'Energy balance options'!$B$7:$B$3000,HeatGen!T$2,'Energy balance options'!$A$7:$A$3000,HeatGen!$A851)</f>
        <v>0</v>
      </c>
      <c r="U851">
        <f>SUMIFS('Energy balance options'!$G$7:$G$3000,'Energy balance options'!$B$7:$B$3000,HeatGen!U$2,'Energy balance options'!$A$7:$A$3000,HeatGen!$A851)</f>
        <v>0</v>
      </c>
      <c r="V851">
        <f>SUMIFS('Energy balance options'!$G$7:$G$3000,'Energy balance options'!$B$7:$B$3000,HeatGen!V$2,'Energy balance options'!$A$7:$A$3000,HeatGen!$A851)</f>
        <v>0</v>
      </c>
      <c r="W851">
        <f>SUMIFS('Energy balance options'!$G$7:$G$3000,'Energy balance options'!$B$7:$B$3000,HeatGen!W$2,'Energy balance options'!$A$7:$A$3000,HeatGen!$A851)</f>
        <v>0</v>
      </c>
      <c r="X851">
        <f>SUMIFS('Energy balance options'!$G$7:$G$3000,'Energy balance options'!$B$7:$B$3000,HeatGen!X$2,'Energy balance options'!$A$7:$A$3000,HeatGen!$A851)</f>
        <v>0</v>
      </c>
      <c r="AG851">
        <f t="shared" si="205"/>
        <v>0</v>
      </c>
      <c r="AH851">
        <f t="shared" si="206"/>
        <v>0</v>
      </c>
      <c r="AI851">
        <f t="shared" si="207"/>
        <v>0</v>
      </c>
      <c r="AJ851">
        <f t="shared" si="208"/>
        <v>0</v>
      </c>
      <c r="AK851">
        <f t="shared" si="209"/>
        <v>0</v>
      </c>
      <c r="AL851">
        <f t="shared" si="210"/>
        <v>0</v>
      </c>
      <c r="AM851">
        <f t="shared" si="211"/>
        <v>0</v>
      </c>
      <c r="AN851">
        <f t="shared" si="212"/>
        <v>0</v>
      </c>
      <c r="AO851">
        <f t="shared" si="213"/>
        <v>0</v>
      </c>
    </row>
    <row r="852" spans="1:41" x14ac:dyDescent="0.2">
      <c r="A852" s="9"/>
      <c r="B852" t="str">
        <f>_xlfn.IFNA(VLOOKUP(A852,'Energy balance options'!A$7:C$3000,3,FALSE),"")</f>
        <v/>
      </c>
      <c r="P852">
        <f>SUMIFS('Energy balance options'!$F$7:$F$3000,'Energy balance options'!$B$7:$B$3000,HeatGen!P$2,'Energy balance options'!$A$7:$A$3000,HeatGen!$A852)</f>
        <v>0</v>
      </c>
      <c r="Q852">
        <f>SUMIFS('Energy balance options'!$F$7:$F$3000,'Energy balance options'!$B$7:$B$3000,HeatGen!Q$2,'Energy balance options'!$A$7:$A$3000,HeatGen!$A852)</f>
        <v>0</v>
      </c>
      <c r="R852">
        <f>SUMIFS('Energy balance options'!$F$7:$F$3000,'Energy balance options'!$B$7:$B$3000,HeatGen!R$2,'Energy balance options'!$A$7:$A$3000,HeatGen!$A852)</f>
        <v>0</v>
      </c>
      <c r="S852">
        <f>SUMIFS('Energy balance options'!$G$7:$G$3000,'Energy balance options'!$B$7:$B$3000,HeatGen!S$2,'Energy balance options'!$A$7:$A$3000,HeatGen!$A852)</f>
        <v>0</v>
      </c>
      <c r="T852">
        <f>SUMIFS('Energy balance options'!$G$7:$G$3000,'Energy balance options'!$B$7:$B$3000,HeatGen!T$2,'Energy balance options'!$A$7:$A$3000,HeatGen!$A852)</f>
        <v>0</v>
      </c>
      <c r="U852">
        <f>SUMIFS('Energy balance options'!$G$7:$G$3000,'Energy balance options'!$B$7:$B$3000,HeatGen!U$2,'Energy balance options'!$A$7:$A$3000,HeatGen!$A852)</f>
        <v>0</v>
      </c>
      <c r="V852">
        <f>SUMIFS('Energy balance options'!$G$7:$G$3000,'Energy balance options'!$B$7:$B$3000,HeatGen!V$2,'Energy balance options'!$A$7:$A$3000,HeatGen!$A852)</f>
        <v>0</v>
      </c>
      <c r="W852">
        <f>SUMIFS('Energy balance options'!$G$7:$G$3000,'Energy balance options'!$B$7:$B$3000,HeatGen!W$2,'Energy balance options'!$A$7:$A$3000,HeatGen!$A852)</f>
        <v>0</v>
      </c>
      <c r="X852">
        <f>SUMIFS('Energy balance options'!$G$7:$G$3000,'Energy balance options'!$B$7:$B$3000,HeatGen!X$2,'Energy balance options'!$A$7:$A$3000,HeatGen!$A852)</f>
        <v>0</v>
      </c>
      <c r="AG852">
        <f t="shared" si="205"/>
        <v>0</v>
      </c>
      <c r="AH852">
        <f t="shared" si="206"/>
        <v>0</v>
      </c>
      <c r="AI852">
        <f t="shared" si="207"/>
        <v>0</v>
      </c>
      <c r="AJ852">
        <f t="shared" si="208"/>
        <v>0</v>
      </c>
      <c r="AK852">
        <f t="shared" si="209"/>
        <v>0</v>
      </c>
      <c r="AL852">
        <f t="shared" si="210"/>
        <v>0</v>
      </c>
      <c r="AM852">
        <f t="shared" si="211"/>
        <v>0</v>
      </c>
      <c r="AN852">
        <f t="shared" si="212"/>
        <v>0</v>
      </c>
      <c r="AO852">
        <f t="shared" si="213"/>
        <v>0</v>
      </c>
    </row>
    <row r="853" spans="1:41" x14ac:dyDescent="0.2">
      <c r="A853" s="9"/>
      <c r="B853" t="str">
        <f>_xlfn.IFNA(VLOOKUP(A853,'Energy balance options'!A$7:C$3000,3,FALSE),"")</f>
        <v/>
      </c>
      <c r="P853">
        <f>SUMIFS('Energy balance options'!$F$7:$F$3000,'Energy balance options'!$B$7:$B$3000,HeatGen!P$2,'Energy balance options'!$A$7:$A$3000,HeatGen!$A853)</f>
        <v>0</v>
      </c>
      <c r="Q853">
        <f>SUMIFS('Energy balance options'!$F$7:$F$3000,'Energy balance options'!$B$7:$B$3000,HeatGen!Q$2,'Energy balance options'!$A$7:$A$3000,HeatGen!$A853)</f>
        <v>0</v>
      </c>
      <c r="R853">
        <f>SUMIFS('Energy balance options'!$F$7:$F$3000,'Energy balance options'!$B$7:$B$3000,HeatGen!R$2,'Energy balance options'!$A$7:$A$3000,HeatGen!$A853)</f>
        <v>0</v>
      </c>
      <c r="S853">
        <f>SUMIFS('Energy balance options'!$G$7:$G$3000,'Energy balance options'!$B$7:$B$3000,HeatGen!S$2,'Energy balance options'!$A$7:$A$3000,HeatGen!$A853)</f>
        <v>0</v>
      </c>
      <c r="T853">
        <f>SUMIFS('Energy balance options'!$G$7:$G$3000,'Energy balance options'!$B$7:$B$3000,HeatGen!T$2,'Energy balance options'!$A$7:$A$3000,HeatGen!$A853)</f>
        <v>0</v>
      </c>
      <c r="U853">
        <f>SUMIFS('Energy balance options'!$G$7:$G$3000,'Energy balance options'!$B$7:$B$3000,HeatGen!U$2,'Energy balance options'!$A$7:$A$3000,HeatGen!$A853)</f>
        <v>0</v>
      </c>
      <c r="V853">
        <f>SUMIFS('Energy balance options'!$G$7:$G$3000,'Energy balance options'!$B$7:$B$3000,HeatGen!V$2,'Energy balance options'!$A$7:$A$3000,HeatGen!$A853)</f>
        <v>0</v>
      </c>
      <c r="W853">
        <f>SUMIFS('Energy balance options'!$G$7:$G$3000,'Energy balance options'!$B$7:$B$3000,HeatGen!W$2,'Energy balance options'!$A$7:$A$3000,HeatGen!$A853)</f>
        <v>0</v>
      </c>
      <c r="X853">
        <f>SUMIFS('Energy balance options'!$G$7:$G$3000,'Energy balance options'!$B$7:$B$3000,HeatGen!X$2,'Energy balance options'!$A$7:$A$3000,HeatGen!$A853)</f>
        <v>0</v>
      </c>
      <c r="AG853">
        <f t="shared" si="205"/>
        <v>0</v>
      </c>
      <c r="AH853">
        <f t="shared" si="206"/>
        <v>0</v>
      </c>
      <c r="AI853">
        <f t="shared" si="207"/>
        <v>0</v>
      </c>
      <c r="AJ853">
        <f t="shared" si="208"/>
        <v>0</v>
      </c>
      <c r="AK853">
        <f t="shared" si="209"/>
        <v>0</v>
      </c>
      <c r="AL853">
        <f t="shared" si="210"/>
        <v>0</v>
      </c>
      <c r="AM853">
        <f t="shared" si="211"/>
        <v>0</v>
      </c>
      <c r="AN853">
        <f t="shared" si="212"/>
        <v>0</v>
      </c>
      <c r="AO853">
        <f t="shared" si="213"/>
        <v>0</v>
      </c>
    </row>
    <row r="854" spans="1:41" x14ac:dyDescent="0.2">
      <c r="A854" s="9"/>
      <c r="B854" t="str">
        <f>_xlfn.IFNA(VLOOKUP(A854,'Energy balance options'!A$7:C$3000,3,FALSE),"")</f>
        <v/>
      </c>
      <c r="P854">
        <f>SUMIFS('Energy balance options'!$F$7:$F$3000,'Energy balance options'!$B$7:$B$3000,HeatGen!P$2,'Energy balance options'!$A$7:$A$3000,HeatGen!$A854)</f>
        <v>0</v>
      </c>
      <c r="Q854">
        <f>SUMIFS('Energy balance options'!$F$7:$F$3000,'Energy balance options'!$B$7:$B$3000,HeatGen!Q$2,'Energy balance options'!$A$7:$A$3000,HeatGen!$A854)</f>
        <v>0</v>
      </c>
      <c r="R854">
        <f>SUMIFS('Energy balance options'!$F$7:$F$3000,'Energy balance options'!$B$7:$B$3000,HeatGen!R$2,'Energy balance options'!$A$7:$A$3000,HeatGen!$A854)</f>
        <v>0</v>
      </c>
      <c r="S854">
        <f>SUMIFS('Energy balance options'!$G$7:$G$3000,'Energy balance options'!$B$7:$B$3000,HeatGen!S$2,'Energy balance options'!$A$7:$A$3000,HeatGen!$A854)</f>
        <v>0</v>
      </c>
      <c r="T854">
        <f>SUMIFS('Energy balance options'!$G$7:$G$3000,'Energy balance options'!$B$7:$B$3000,HeatGen!T$2,'Energy balance options'!$A$7:$A$3000,HeatGen!$A854)</f>
        <v>0</v>
      </c>
      <c r="U854">
        <f>SUMIFS('Energy balance options'!$G$7:$G$3000,'Energy balance options'!$B$7:$B$3000,HeatGen!U$2,'Energy balance options'!$A$7:$A$3000,HeatGen!$A854)</f>
        <v>0</v>
      </c>
      <c r="V854">
        <f>SUMIFS('Energy balance options'!$G$7:$G$3000,'Energy balance options'!$B$7:$B$3000,HeatGen!V$2,'Energy balance options'!$A$7:$A$3000,HeatGen!$A854)</f>
        <v>0</v>
      </c>
      <c r="W854">
        <f>SUMIFS('Energy balance options'!$G$7:$G$3000,'Energy balance options'!$B$7:$B$3000,HeatGen!W$2,'Energy balance options'!$A$7:$A$3000,HeatGen!$A854)</f>
        <v>0</v>
      </c>
      <c r="X854">
        <f>SUMIFS('Energy balance options'!$G$7:$G$3000,'Energy balance options'!$B$7:$B$3000,HeatGen!X$2,'Energy balance options'!$A$7:$A$3000,HeatGen!$A854)</f>
        <v>0</v>
      </c>
      <c r="AG854">
        <f t="shared" si="205"/>
        <v>0</v>
      </c>
      <c r="AH854">
        <f t="shared" si="206"/>
        <v>0</v>
      </c>
      <c r="AI854">
        <f t="shared" si="207"/>
        <v>0</v>
      </c>
      <c r="AJ854">
        <f t="shared" si="208"/>
        <v>0</v>
      </c>
      <c r="AK854">
        <f t="shared" si="209"/>
        <v>0</v>
      </c>
      <c r="AL854">
        <f t="shared" si="210"/>
        <v>0</v>
      </c>
      <c r="AM854">
        <f t="shared" si="211"/>
        <v>0</v>
      </c>
      <c r="AN854">
        <f t="shared" si="212"/>
        <v>0</v>
      </c>
      <c r="AO854">
        <f t="shared" si="213"/>
        <v>0</v>
      </c>
    </row>
    <row r="855" spans="1:41" x14ac:dyDescent="0.2">
      <c r="A855" s="9"/>
      <c r="B855" t="str">
        <f>_xlfn.IFNA(VLOOKUP(A855,'Energy balance options'!A$7:C$3000,3,FALSE),"")</f>
        <v/>
      </c>
      <c r="P855">
        <f>SUMIFS('Energy balance options'!$F$7:$F$3000,'Energy balance options'!$B$7:$B$3000,HeatGen!P$2,'Energy balance options'!$A$7:$A$3000,HeatGen!$A855)</f>
        <v>0</v>
      </c>
      <c r="Q855">
        <f>SUMIFS('Energy balance options'!$F$7:$F$3000,'Energy balance options'!$B$7:$B$3000,HeatGen!Q$2,'Energy balance options'!$A$7:$A$3000,HeatGen!$A855)</f>
        <v>0</v>
      </c>
      <c r="R855">
        <f>SUMIFS('Energy balance options'!$F$7:$F$3000,'Energy balance options'!$B$7:$B$3000,HeatGen!R$2,'Energy balance options'!$A$7:$A$3000,HeatGen!$A855)</f>
        <v>0</v>
      </c>
      <c r="S855">
        <f>SUMIFS('Energy balance options'!$G$7:$G$3000,'Energy balance options'!$B$7:$B$3000,HeatGen!S$2,'Energy balance options'!$A$7:$A$3000,HeatGen!$A855)</f>
        <v>0</v>
      </c>
      <c r="T855">
        <f>SUMIFS('Energy balance options'!$G$7:$G$3000,'Energy balance options'!$B$7:$B$3000,HeatGen!T$2,'Energy balance options'!$A$7:$A$3000,HeatGen!$A855)</f>
        <v>0</v>
      </c>
      <c r="U855">
        <f>SUMIFS('Energy balance options'!$G$7:$G$3000,'Energy balance options'!$B$7:$B$3000,HeatGen!U$2,'Energy balance options'!$A$7:$A$3000,HeatGen!$A855)</f>
        <v>0</v>
      </c>
      <c r="V855">
        <f>SUMIFS('Energy balance options'!$G$7:$G$3000,'Energy balance options'!$B$7:$B$3000,HeatGen!V$2,'Energy balance options'!$A$7:$A$3000,HeatGen!$A855)</f>
        <v>0</v>
      </c>
      <c r="W855">
        <f>SUMIFS('Energy balance options'!$G$7:$G$3000,'Energy balance options'!$B$7:$B$3000,HeatGen!W$2,'Energy balance options'!$A$7:$A$3000,HeatGen!$A855)</f>
        <v>0</v>
      </c>
      <c r="X855">
        <f>SUMIFS('Energy balance options'!$G$7:$G$3000,'Energy balance options'!$B$7:$B$3000,HeatGen!X$2,'Energy balance options'!$A$7:$A$3000,HeatGen!$A855)</f>
        <v>0</v>
      </c>
      <c r="AG855">
        <f t="shared" si="205"/>
        <v>0</v>
      </c>
      <c r="AH855">
        <f t="shared" si="206"/>
        <v>0</v>
      </c>
      <c r="AI855">
        <f t="shared" si="207"/>
        <v>0</v>
      </c>
      <c r="AJ855">
        <f t="shared" si="208"/>
        <v>0</v>
      </c>
      <c r="AK855">
        <f t="shared" si="209"/>
        <v>0</v>
      </c>
      <c r="AL855">
        <f t="shared" si="210"/>
        <v>0</v>
      </c>
      <c r="AM855">
        <f t="shared" si="211"/>
        <v>0</v>
      </c>
      <c r="AN855">
        <f t="shared" si="212"/>
        <v>0</v>
      </c>
      <c r="AO855">
        <f t="shared" si="213"/>
        <v>0</v>
      </c>
    </row>
    <row r="856" spans="1:41" x14ac:dyDescent="0.2">
      <c r="A856" s="9"/>
      <c r="B856" t="str">
        <f>_xlfn.IFNA(VLOOKUP(A856,'Energy balance options'!A$7:C$3000,3,FALSE),"")</f>
        <v/>
      </c>
      <c r="P856">
        <f>SUMIFS('Energy balance options'!$F$7:$F$3000,'Energy balance options'!$B$7:$B$3000,HeatGen!P$2,'Energy balance options'!$A$7:$A$3000,HeatGen!$A856)</f>
        <v>0</v>
      </c>
      <c r="Q856">
        <f>SUMIFS('Energy balance options'!$F$7:$F$3000,'Energy balance options'!$B$7:$B$3000,HeatGen!Q$2,'Energy balance options'!$A$7:$A$3000,HeatGen!$A856)</f>
        <v>0</v>
      </c>
      <c r="R856">
        <f>SUMIFS('Energy balance options'!$F$7:$F$3000,'Energy balance options'!$B$7:$B$3000,HeatGen!R$2,'Energy balance options'!$A$7:$A$3000,HeatGen!$A856)</f>
        <v>0</v>
      </c>
      <c r="S856">
        <f>SUMIFS('Energy balance options'!$G$7:$G$3000,'Energy balance options'!$B$7:$B$3000,HeatGen!S$2,'Energy balance options'!$A$7:$A$3000,HeatGen!$A856)</f>
        <v>0</v>
      </c>
      <c r="T856">
        <f>SUMIFS('Energy balance options'!$G$7:$G$3000,'Energy balance options'!$B$7:$B$3000,HeatGen!T$2,'Energy balance options'!$A$7:$A$3000,HeatGen!$A856)</f>
        <v>0</v>
      </c>
      <c r="U856">
        <f>SUMIFS('Energy balance options'!$G$7:$G$3000,'Energy balance options'!$B$7:$B$3000,HeatGen!U$2,'Energy balance options'!$A$7:$A$3000,HeatGen!$A856)</f>
        <v>0</v>
      </c>
      <c r="V856">
        <f>SUMIFS('Energy balance options'!$G$7:$G$3000,'Energy balance options'!$B$7:$B$3000,HeatGen!V$2,'Energy balance options'!$A$7:$A$3000,HeatGen!$A856)</f>
        <v>0</v>
      </c>
      <c r="W856">
        <f>SUMIFS('Energy balance options'!$G$7:$G$3000,'Energy balance options'!$B$7:$B$3000,HeatGen!W$2,'Energy balance options'!$A$7:$A$3000,HeatGen!$A856)</f>
        <v>0</v>
      </c>
      <c r="X856">
        <f>SUMIFS('Energy balance options'!$G$7:$G$3000,'Energy balance options'!$B$7:$B$3000,HeatGen!X$2,'Energy balance options'!$A$7:$A$3000,HeatGen!$A856)</f>
        <v>0</v>
      </c>
      <c r="AG856">
        <f t="shared" si="205"/>
        <v>0</v>
      </c>
      <c r="AH856">
        <f t="shared" si="206"/>
        <v>0</v>
      </c>
      <c r="AI856">
        <f t="shared" si="207"/>
        <v>0</v>
      </c>
      <c r="AJ856">
        <f t="shared" si="208"/>
        <v>0</v>
      </c>
      <c r="AK856">
        <f t="shared" si="209"/>
        <v>0</v>
      </c>
      <c r="AL856">
        <f t="shared" si="210"/>
        <v>0</v>
      </c>
      <c r="AM856">
        <f t="shared" si="211"/>
        <v>0</v>
      </c>
      <c r="AN856">
        <f t="shared" si="212"/>
        <v>0</v>
      </c>
      <c r="AO856">
        <f t="shared" si="213"/>
        <v>0</v>
      </c>
    </row>
    <row r="857" spans="1:41" x14ac:dyDescent="0.2">
      <c r="A857" s="9"/>
      <c r="B857" t="str">
        <f>_xlfn.IFNA(VLOOKUP(A857,'Energy balance options'!A$7:C$3000,3,FALSE),"")</f>
        <v/>
      </c>
      <c r="P857">
        <f>SUMIFS('Energy balance options'!$F$7:$F$3000,'Energy balance options'!$B$7:$B$3000,HeatGen!P$2,'Energy balance options'!$A$7:$A$3000,HeatGen!$A857)</f>
        <v>0</v>
      </c>
      <c r="Q857">
        <f>SUMIFS('Energy balance options'!$F$7:$F$3000,'Energy balance options'!$B$7:$B$3000,HeatGen!Q$2,'Energy balance options'!$A$7:$A$3000,HeatGen!$A857)</f>
        <v>0</v>
      </c>
      <c r="R857">
        <f>SUMIFS('Energy balance options'!$F$7:$F$3000,'Energy balance options'!$B$7:$B$3000,HeatGen!R$2,'Energy balance options'!$A$7:$A$3000,HeatGen!$A857)</f>
        <v>0</v>
      </c>
      <c r="S857">
        <f>SUMIFS('Energy balance options'!$G$7:$G$3000,'Energy balance options'!$B$7:$B$3000,HeatGen!S$2,'Energy balance options'!$A$7:$A$3000,HeatGen!$A857)</f>
        <v>0</v>
      </c>
      <c r="T857">
        <f>SUMIFS('Energy balance options'!$G$7:$G$3000,'Energy balance options'!$B$7:$B$3000,HeatGen!T$2,'Energy balance options'!$A$7:$A$3000,HeatGen!$A857)</f>
        <v>0</v>
      </c>
      <c r="U857">
        <f>SUMIFS('Energy balance options'!$G$7:$G$3000,'Energy balance options'!$B$7:$B$3000,HeatGen!U$2,'Energy balance options'!$A$7:$A$3000,HeatGen!$A857)</f>
        <v>0</v>
      </c>
      <c r="V857">
        <f>SUMIFS('Energy balance options'!$G$7:$G$3000,'Energy balance options'!$B$7:$B$3000,HeatGen!V$2,'Energy balance options'!$A$7:$A$3000,HeatGen!$A857)</f>
        <v>0</v>
      </c>
      <c r="W857">
        <f>SUMIFS('Energy balance options'!$G$7:$G$3000,'Energy balance options'!$B$7:$B$3000,HeatGen!W$2,'Energy balance options'!$A$7:$A$3000,HeatGen!$A857)</f>
        <v>0</v>
      </c>
      <c r="X857">
        <f>SUMIFS('Energy balance options'!$G$7:$G$3000,'Energy balance options'!$B$7:$B$3000,HeatGen!X$2,'Energy balance options'!$A$7:$A$3000,HeatGen!$A857)</f>
        <v>0</v>
      </c>
      <c r="AG857">
        <f t="shared" si="205"/>
        <v>0</v>
      </c>
      <c r="AH857">
        <f t="shared" si="206"/>
        <v>0</v>
      </c>
      <c r="AI857">
        <f t="shared" si="207"/>
        <v>0</v>
      </c>
      <c r="AJ857">
        <f t="shared" si="208"/>
        <v>0</v>
      </c>
      <c r="AK857">
        <f t="shared" si="209"/>
        <v>0</v>
      </c>
      <c r="AL857">
        <f t="shared" si="210"/>
        <v>0</v>
      </c>
      <c r="AM857">
        <f t="shared" si="211"/>
        <v>0</v>
      </c>
      <c r="AN857">
        <f t="shared" si="212"/>
        <v>0</v>
      </c>
      <c r="AO857">
        <f t="shared" si="213"/>
        <v>0</v>
      </c>
    </row>
    <row r="858" spans="1:41" x14ac:dyDescent="0.2">
      <c r="A858" s="9"/>
      <c r="B858" t="str">
        <f>_xlfn.IFNA(VLOOKUP(A858,'Energy balance options'!A$7:C$3000,3,FALSE),"")</f>
        <v/>
      </c>
      <c r="P858">
        <f>SUMIFS('Energy balance options'!$F$7:$F$3000,'Energy balance options'!$B$7:$B$3000,HeatGen!P$2,'Energy balance options'!$A$7:$A$3000,HeatGen!$A858)</f>
        <v>0</v>
      </c>
      <c r="Q858">
        <f>SUMIFS('Energy balance options'!$F$7:$F$3000,'Energy balance options'!$B$7:$B$3000,HeatGen!Q$2,'Energy balance options'!$A$7:$A$3000,HeatGen!$A858)</f>
        <v>0</v>
      </c>
      <c r="R858">
        <f>SUMIFS('Energy balance options'!$F$7:$F$3000,'Energy balance options'!$B$7:$B$3000,HeatGen!R$2,'Energy balance options'!$A$7:$A$3000,HeatGen!$A858)</f>
        <v>0</v>
      </c>
      <c r="S858">
        <f>SUMIFS('Energy balance options'!$G$7:$G$3000,'Energy balance options'!$B$7:$B$3000,HeatGen!S$2,'Energy balance options'!$A$7:$A$3000,HeatGen!$A858)</f>
        <v>0</v>
      </c>
      <c r="T858">
        <f>SUMIFS('Energy balance options'!$G$7:$G$3000,'Energy balance options'!$B$7:$B$3000,HeatGen!T$2,'Energy balance options'!$A$7:$A$3000,HeatGen!$A858)</f>
        <v>0</v>
      </c>
      <c r="U858">
        <f>SUMIFS('Energy balance options'!$G$7:$G$3000,'Energy balance options'!$B$7:$B$3000,HeatGen!U$2,'Energy balance options'!$A$7:$A$3000,HeatGen!$A858)</f>
        <v>0</v>
      </c>
      <c r="V858">
        <f>SUMIFS('Energy balance options'!$G$7:$G$3000,'Energy balance options'!$B$7:$B$3000,HeatGen!V$2,'Energy balance options'!$A$7:$A$3000,HeatGen!$A858)</f>
        <v>0</v>
      </c>
      <c r="W858">
        <f>SUMIFS('Energy balance options'!$G$7:$G$3000,'Energy balance options'!$B$7:$B$3000,HeatGen!W$2,'Energy balance options'!$A$7:$A$3000,HeatGen!$A858)</f>
        <v>0</v>
      </c>
      <c r="X858">
        <f>SUMIFS('Energy balance options'!$G$7:$G$3000,'Energy balance options'!$B$7:$B$3000,HeatGen!X$2,'Energy balance options'!$A$7:$A$3000,HeatGen!$A858)</f>
        <v>0</v>
      </c>
      <c r="AG858">
        <f t="shared" si="205"/>
        <v>0</v>
      </c>
      <c r="AH858">
        <f t="shared" si="206"/>
        <v>0</v>
      </c>
      <c r="AI858">
        <f t="shared" si="207"/>
        <v>0</v>
      </c>
      <c r="AJ858">
        <f t="shared" si="208"/>
        <v>0</v>
      </c>
      <c r="AK858">
        <f t="shared" si="209"/>
        <v>0</v>
      </c>
      <c r="AL858">
        <f t="shared" si="210"/>
        <v>0</v>
      </c>
      <c r="AM858">
        <f t="shared" si="211"/>
        <v>0</v>
      </c>
      <c r="AN858">
        <f t="shared" si="212"/>
        <v>0</v>
      </c>
      <c r="AO858">
        <f t="shared" si="213"/>
        <v>0</v>
      </c>
    </row>
    <row r="859" spans="1:41" x14ac:dyDescent="0.2">
      <c r="A859" s="9"/>
      <c r="B859" t="str">
        <f>_xlfn.IFNA(VLOOKUP(A859,'Energy balance options'!A$7:C$3000,3,FALSE),"")</f>
        <v/>
      </c>
      <c r="P859">
        <f>SUMIFS('Energy balance options'!$F$7:$F$3000,'Energy balance options'!$B$7:$B$3000,HeatGen!P$2,'Energy balance options'!$A$7:$A$3000,HeatGen!$A859)</f>
        <v>0</v>
      </c>
      <c r="Q859">
        <f>SUMIFS('Energy balance options'!$F$7:$F$3000,'Energy balance options'!$B$7:$B$3000,HeatGen!Q$2,'Energy balance options'!$A$7:$A$3000,HeatGen!$A859)</f>
        <v>0</v>
      </c>
      <c r="R859">
        <f>SUMIFS('Energy balance options'!$F$7:$F$3000,'Energy balance options'!$B$7:$B$3000,HeatGen!R$2,'Energy balance options'!$A$7:$A$3000,HeatGen!$A859)</f>
        <v>0</v>
      </c>
      <c r="S859">
        <f>SUMIFS('Energy balance options'!$G$7:$G$3000,'Energy balance options'!$B$7:$B$3000,HeatGen!S$2,'Energy balance options'!$A$7:$A$3000,HeatGen!$A859)</f>
        <v>0</v>
      </c>
      <c r="T859">
        <f>SUMIFS('Energy balance options'!$G$7:$G$3000,'Energy balance options'!$B$7:$B$3000,HeatGen!T$2,'Energy balance options'!$A$7:$A$3000,HeatGen!$A859)</f>
        <v>0</v>
      </c>
      <c r="U859">
        <f>SUMIFS('Energy balance options'!$G$7:$G$3000,'Energy balance options'!$B$7:$B$3000,HeatGen!U$2,'Energy balance options'!$A$7:$A$3000,HeatGen!$A859)</f>
        <v>0</v>
      </c>
      <c r="V859">
        <f>SUMIFS('Energy balance options'!$G$7:$G$3000,'Energy balance options'!$B$7:$B$3000,HeatGen!V$2,'Energy balance options'!$A$7:$A$3000,HeatGen!$A859)</f>
        <v>0</v>
      </c>
      <c r="W859">
        <f>SUMIFS('Energy balance options'!$G$7:$G$3000,'Energy balance options'!$B$7:$B$3000,HeatGen!W$2,'Energy balance options'!$A$7:$A$3000,HeatGen!$A859)</f>
        <v>0</v>
      </c>
      <c r="X859">
        <f>SUMIFS('Energy balance options'!$G$7:$G$3000,'Energy balance options'!$B$7:$B$3000,HeatGen!X$2,'Energy balance options'!$A$7:$A$3000,HeatGen!$A859)</f>
        <v>0</v>
      </c>
      <c r="AG859">
        <f t="shared" si="205"/>
        <v>0</v>
      </c>
      <c r="AH859">
        <f t="shared" si="206"/>
        <v>0</v>
      </c>
      <c r="AI859">
        <f t="shared" si="207"/>
        <v>0</v>
      </c>
      <c r="AJ859">
        <f t="shared" si="208"/>
        <v>0</v>
      </c>
      <c r="AK859">
        <f t="shared" si="209"/>
        <v>0</v>
      </c>
      <c r="AL859">
        <f t="shared" si="210"/>
        <v>0</v>
      </c>
      <c r="AM859">
        <f t="shared" si="211"/>
        <v>0</v>
      </c>
      <c r="AN859">
        <f t="shared" si="212"/>
        <v>0</v>
      </c>
      <c r="AO859">
        <f t="shared" si="213"/>
        <v>0</v>
      </c>
    </row>
    <row r="860" spans="1:41" x14ac:dyDescent="0.2">
      <c r="A860" s="9"/>
      <c r="B860" t="str">
        <f>_xlfn.IFNA(VLOOKUP(A860,'Energy balance options'!A$7:C$3000,3,FALSE),"")</f>
        <v/>
      </c>
      <c r="P860">
        <f>SUMIFS('Energy balance options'!$F$7:$F$3000,'Energy balance options'!$B$7:$B$3000,HeatGen!P$2,'Energy balance options'!$A$7:$A$3000,HeatGen!$A860)</f>
        <v>0</v>
      </c>
      <c r="Q860">
        <f>SUMIFS('Energy balance options'!$F$7:$F$3000,'Energy balance options'!$B$7:$B$3000,HeatGen!Q$2,'Energy balance options'!$A$7:$A$3000,HeatGen!$A860)</f>
        <v>0</v>
      </c>
      <c r="R860">
        <f>SUMIFS('Energy balance options'!$F$7:$F$3000,'Energy balance options'!$B$7:$B$3000,HeatGen!R$2,'Energy balance options'!$A$7:$A$3000,HeatGen!$A860)</f>
        <v>0</v>
      </c>
      <c r="S860">
        <f>SUMIFS('Energy balance options'!$G$7:$G$3000,'Energy balance options'!$B$7:$B$3000,HeatGen!S$2,'Energy balance options'!$A$7:$A$3000,HeatGen!$A860)</f>
        <v>0</v>
      </c>
      <c r="T860">
        <f>SUMIFS('Energy balance options'!$G$7:$G$3000,'Energy balance options'!$B$7:$B$3000,HeatGen!T$2,'Energy balance options'!$A$7:$A$3000,HeatGen!$A860)</f>
        <v>0</v>
      </c>
      <c r="U860">
        <f>SUMIFS('Energy balance options'!$G$7:$G$3000,'Energy balance options'!$B$7:$B$3000,HeatGen!U$2,'Energy balance options'!$A$7:$A$3000,HeatGen!$A860)</f>
        <v>0</v>
      </c>
      <c r="V860">
        <f>SUMIFS('Energy balance options'!$G$7:$G$3000,'Energy balance options'!$B$7:$B$3000,HeatGen!V$2,'Energy balance options'!$A$7:$A$3000,HeatGen!$A860)</f>
        <v>0</v>
      </c>
      <c r="W860">
        <f>SUMIFS('Energy balance options'!$G$7:$G$3000,'Energy balance options'!$B$7:$B$3000,HeatGen!W$2,'Energy balance options'!$A$7:$A$3000,HeatGen!$A860)</f>
        <v>0</v>
      </c>
      <c r="X860">
        <f>SUMIFS('Energy balance options'!$G$7:$G$3000,'Energy balance options'!$B$7:$B$3000,HeatGen!X$2,'Energy balance options'!$A$7:$A$3000,HeatGen!$A860)</f>
        <v>0</v>
      </c>
      <c r="AG860">
        <f t="shared" si="205"/>
        <v>0</v>
      </c>
      <c r="AH860">
        <f t="shared" si="206"/>
        <v>0</v>
      </c>
      <c r="AI860">
        <f t="shared" si="207"/>
        <v>0</v>
      </c>
      <c r="AJ860">
        <f t="shared" si="208"/>
        <v>0</v>
      </c>
      <c r="AK860">
        <f t="shared" si="209"/>
        <v>0</v>
      </c>
      <c r="AL860">
        <f t="shared" si="210"/>
        <v>0</v>
      </c>
      <c r="AM860">
        <f t="shared" si="211"/>
        <v>0</v>
      </c>
      <c r="AN860">
        <f t="shared" si="212"/>
        <v>0</v>
      </c>
      <c r="AO860">
        <f t="shared" si="213"/>
        <v>0</v>
      </c>
    </row>
    <row r="861" spans="1:41" x14ac:dyDescent="0.2">
      <c r="A861" s="9"/>
      <c r="B861" t="str">
        <f>_xlfn.IFNA(VLOOKUP(A861,'Energy balance options'!A$7:C$3000,3,FALSE),"")</f>
        <v/>
      </c>
      <c r="P861">
        <f>SUMIFS('Energy balance options'!$F$7:$F$3000,'Energy balance options'!$B$7:$B$3000,HeatGen!P$2,'Energy balance options'!$A$7:$A$3000,HeatGen!$A861)</f>
        <v>0</v>
      </c>
      <c r="Q861">
        <f>SUMIFS('Energy balance options'!$F$7:$F$3000,'Energy balance options'!$B$7:$B$3000,HeatGen!Q$2,'Energy balance options'!$A$7:$A$3000,HeatGen!$A861)</f>
        <v>0</v>
      </c>
      <c r="R861">
        <f>SUMIFS('Energy balance options'!$F$7:$F$3000,'Energy balance options'!$B$7:$B$3000,HeatGen!R$2,'Energy balance options'!$A$7:$A$3000,HeatGen!$A861)</f>
        <v>0</v>
      </c>
      <c r="S861">
        <f>SUMIFS('Energy balance options'!$G$7:$G$3000,'Energy balance options'!$B$7:$B$3000,HeatGen!S$2,'Energy balance options'!$A$7:$A$3000,HeatGen!$A861)</f>
        <v>0</v>
      </c>
      <c r="T861">
        <f>SUMIFS('Energy balance options'!$G$7:$G$3000,'Energy balance options'!$B$7:$B$3000,HeatGen!T$2,'Energy balance options'!$A$7:$A$3000,HeatGen!$A861)</f>
        <v>0</v>
      </c>
      <c r="U861">
        <f>SUMIFS('Energy balance options'!$G$7:$G$3000,'Energy balance options'!$B$7:$B$3000,HeatGen!U$2,'Energy balance options'!$A$7:$A$3000,HeatGen!$A861)</f>
        <v>0</v>
      </c>
      <c r="V861">
        <f>SUMIFS('Energy balance options'!$G$7:$G$3000,'Energy balance options'!$B$7:$B$3000,HeatGen!V$2,'Energy balance options'!$A$7:$A$3000,HeatGen!$A861)</f>
        <v>0</v>
      </c>
      <c r="W861">
        <f>SUMIFS('Energy balance options'!$G$7:$G$3000,'Energy balance options'!$B$7:$B$3000,HeatGen!W$2,'Energy balance options'!$A$7:$A$3000,HeatGen!$A861)</f>
        <v>0</v>
      </c>
      <c r="X861">
        <f>SUMIFS('Energy balance options'!$G$7:$G$3000,'Energy balance options'!$B$7:$B$3000,HeatGen!X$2,'Energy balance options'!$A$7:$A$3000,HeatGen!$A861)</f>
        <v>0</v>
      </c>
      <c r="AG861">
        <f t="shared" si="205"/>
        <v>0</v>
      </c>
      <c r="AH861">
        <f t="shared" si="206"/>
        <v>0</v>
      </c>
      <c r="AI861">
        <f t="shared" si="207"/>
        <v>0</v>
      </c>
      <c r="AJ861">
        <f t="shared" si="208"/>
        <v>0</v>
      </c>
      <c r="AK861">
        <f t="shared" si="209"/>
        <v>0</v>
      </c>
      <c r="AL861">
        <f t="shared" si="210"/>
        <v>0</v>
      </c>
      <c r="AM861">
        <f t="shared" si="211"/>
        <v>0</v>
      </c>
      <c r="AN861">
        <f t="shared" si="212"/>
        <v>0</v>
      </c>
      <c r="AO861">
        <f t="shared" si="213"/>
        <v>0</v>
      </c>
    </row>
    <row r="862" spans="1:41" x14ac:dyDescent="0.2">
      <c r="A862" s="9"/>
      <c r="B862" t="str">
        <f>_xlfn.IFNA(VLOOKUP(A862,'Energy balance options'!A$7:C$3000,3,FALSE),"")</f>
        <v/>
      </c>
      <c r="P862">
        <f>SUMIFS('Energy balance options'!$F$7:$F$3000,'Energy balance options'!$B$7:$B$3000,HeatGen!P$2,'Energy balance options'!$A$7:$A$3000,HeatGen!$A862)</f>
        <v>0</v>
      </c>
      <c r="Q862">
        <f>SUMIFS('Energy balance options'!$F$7:$F$3000,'Energy balance options'!$B$7:$B$3000,HeatGen!Q$2,'Energy balance options'!$A$7:$A$3000,HeatGen!$A862)</f>
        <v>0</v>
      </c>
      <c r="R862">
        <f>SUMIFS('Energy balance options'!$F$7:$F$3000,'Energy balance options'!$B$7:$B$3000,HeatGen!R$2,'Energy balance options'!$A$7:$A$3000,HeatGen!$A862)</f>
        <v>0</v>
      </c>
      <c r="S862">
        <f>SUMIFS('Energy balance options'!$G$7:$G$3000,'Energy balance options'!$B$7:$B$3000,HeatGen!S$2,'Energy balance options'!$A$7:$A$3000,HeatGen!$A862)</f>
        <v>0</v>
      </c>
      <c r="T862">
        <f>SUMIFS('Energy balance options'!$G$7:$G$3000,'Energy balance options'!$B$7:$B$3000,HeatGen!T$2,'Energy balance options'!$A$7:$A$3000,HeatGen!$A862)</f>
        <v>0</v>
      </c>
      <c r="U862">
        <f>SUMIFS('Energy balance options'!$G$7:$G$3000,'Energy balance options'!$B$7:$B$3000,HeatGen!U$2,'Energy balance options'!$A$7:$A$3000,HeatGen!$A862)</f>
        <v>0</v>
      </c>
      <c r="V862">
        <f>SUMIFS('Energy balance options'!$G$7:$G$3000,'Energy balance options'!$B$7:$B$3000,HeatGen!V$2,'Energy balance options'!$A$7:$A$3000,HeatGen!$A862)</f>
        <v>0</v>
      </c>
      <c r="W862">
        <f>SUMIFS('Energy balance options'!$G$7:$G$3000,'Energy balance options'!$B$7:$B$3000,HeatGen!W$2,'Energy balance options'!$A$7:$A$3000,HeatGen!$A862)</f>
        <v>0</v>
      </c>
      <c r="X862">
        <f>SUMIFS('Energy balance options'!$G$7:$G$3000,'Energy balance options'!$B$7:$B$3000,HeatGen!X$2,'Energy balance options'!$A$7:$A$3000,HeatGen!$A862)</f>
        <v>0</v>
      </c>
      <c r="AG862">
        <f t="shared" si="205"/>
        <v>0</v>
      </c>
      <c r="AH862">
        <f t="shared" si="206"/>
        <v>0</v>
      </c>
      <c r="AI862">
        <f t="shared" si="207"/>
        <v>0</v>
      </c>
      <c r="AJ862">
        <f t="shared" si="208"/>
        <v>0</v>
      </c>
      <c r="AK862">
        <f t="shared" si="209"/>
        <v>0</v>
      </c>
      <c r="AL862">
        <f t="shared" si="210"/>
        <v>0</v>
      </c>
      <c r="AM862">
        <f t="shared" si="211"/>
        <v>0</v>
      </c>
      <c r="AN862">
        <f t="shared" si="212"/>
        <v>0</v>
      </c>
      <c r="AO862">
        <f t="shared" si="213"/>
        <v>0</v>
      </c>
    </row>
    <row r="863" spans="1:41" x14ac:dyDescent="0.2">
      <c r="A863" s="9"/>
      <c r="B863" t="str">
        <f>_xlfn.IFNA(VLOOKUP(A863,'Energy balance options'!A$7:C$3000,3,FALSE),"")</f>
        <v/>
      </c>
      <c r="P863">
        <f>SUMIFS('Energy balance options'!$F$7:$F$3000,'Energy balance options'!$B$7:$B$3000,HeatGen!P$2,'Energy balance options'!$A$7:$A$3000,HeatGen!$A863)</f>
        <v>0</v>
      </c>
      <c r="Q863">
        <f>SUMIFS('Energy balance options'!$F$7:$F$3000,'Energy balance options'!$B$7:$B$3000,HeatGen!Q$2,'Energy balance options'!$A$7:$A$3000,HeatGen!$A863)</f>
        <v>0</v>
      </c>
      <c r="R863">
        <f>SUMIFS('Energy balance options'!$F$7:$F$3000,'Energy balance options'!$B$7:$B$3000,HeatGen!R$2,'Energy balance options'!$A$7:$A$3000,HeatGen!$A863)</f>
        <v>0</v>
      </c>
      <c r="S863">
        <f>SUMIFS('Energy balance options'!$G$7:$G$3000,'Energy balance options'!$B$7:$B$3000,HeatGen!S$2,'Energy balance options'!$A$7:$A$3000,HeatGen!$A863)</f>
        <v>0</v>
      </c>
      <c r="T863">
        <f>SUMIFS('Energy balance options'!$G$7:$G$3000,'Energy balance options'!$B$7:$B$3000,HeatGen!T$2,'Energy balance options'!$A$7:$A$3000,HeatGen!$A863)</f>
        <v>0</v>
      </c>
      <c r="U863">
        <f>SUMIFS('Energy balance options'!$G$7:$G$3000,'Energy balance options'!$B$7:$B$3000,HeatGen!U$2,'Energy balance options'!$A$7:$A$3000,HeatGen!$A863)</f>
        <v>0</v>
      </c>
      <c r="V863">
        <f>SUMIFS('Energy balance options'!$G$7:$G$3000,'Energy balance options'!$B$7:$B$3000,HeatGen!V$2,'Energy balance options'!$A$7:$A$3000,HeatGen!$A863)</f>
        <v>0</v>
      </c>
      <c r="W863">
        <f>SUMIFS('Energy balance options'!$G$7:$G$3000,'Energy balance options'!$B$7:$B$3000,HeatGen!W$2,'Energy balance options'!$A$7:$A$3000,HeatGen!$A863)</f>
        <v>0</v>
      </c>
      <c r="X863">
        <f>SUMIFS('Energy balance options'!$G$7:$G$3000,'Energy balance options'!$B$7:$B$3000,HeatGen!X$2,'Energy balance options'!$A$7:$A$3000,HeatGen!$A863)</f>
        <v>0</v>
      </c>
      <c r="AG863">
        <f t="shared" si="205"/>
        <v>0</v>
      </c>
      <c r="AH863">
        <f t="shared" si="206"/>
        <v>0</v>
      </c>
      <c r="AI863">
        <f t="shared" si="207"/>
        <v>0</v>
      </c>
      <c r="AJ863">
        <f t="shared" si="208"/>
        <v>0</v>
      </c>
      <c r="AK863">
        <f t="shared" si="209"/>
        <v>0</v>
      </c>
      <c r="AL863">
        <f t="shared" si="210"/>
        <v>0</v>
      </c>
      <c r="AM863">
        <f t="shared" si="211"/>
        <v>0</v>
      </c>
      <c r="AN863">
        <f t="shared" si="212"/>
        <v>0</v>
      </c>
      <c r="AO863">
        <f t="shared" si="213"/>
        <v>0</v>
      </c>
    </row>
    <row r="864" spans="1:41" x14ac:dyDescent="0.2">
      <c r="A864" s="9"/>
      <c r="B864" t="str">
        <f>_xlfn.IFNA(VLOOKUP(A864,'Energy balance options'!A$7:C$3000,3,FALSE),"")</f>
        <v/>
      </c>
      <c r="P864">
        <f>SUMIFS('Energy balance options'!$F$7:$F$3000,'Energy balance options'!$B$7:$B$3000,HeatGen!P$2,'Energy balance options'!$A$7:$A$3000,HeatGen!$A864)</f>
        <v>0</v>
      </c>
      <c r="Q864">
        <f>SUMIFS('Energy balance options'!$F$7:$F$3000,'Energy balance options'!$B$7:$B$3000,HeatGen!Q$2,'Energy balance options'!$A$7:$A$3000,HeatGen!$A864)</f>
        <v>0</v>
      </c>
      <c r="R864">
        <f>SUMIFS('Energy balance options'!$F$7:$F$3000,'Energy balance options'!$B$7:$B$3000,HeatGen!R$2,'Energy balance options'!$A$7:$A$3000,HeatGen!$A864)</f>
        <v>0</v>
      </c>
      <c r="S864">
        <f>SUMIFS('Energy balance options'!$G$7:$G$3000,'Energy balance options'!$B$7:$B$3000,HeatGen!S$2,'Energy balance options'!$A$7:$A$3000,HeatGen!$A864)</f>
        <v>0</v>
      </c>
      <c r="T864">
        <f>SUMIFS('Energy balance options'!$G$7:$G$3000,'Energy balance options'!$B$7:$B$3000,HeatGen!T$2,'Energy balance options'!$A$7:$A$3000,HeatGen!$A864)</f>
        <v>0</v>
      </c>
      <c r="U864">
        <f>SUMIFS('Energy balance options'!$G$7:$G$3000,'Energy balance options'!$B$7:$B$3000,HeatGen!U$2,'Energy balance options'!$A$7:$A$3000,HeatGen!$A864)</f>
        <v>0</v>
      </c>
      <c r="V864">
        <f>SUMIFS('Energy balance options'!$G$7:$G$3000,'Energy balance options'!$B$7:$B$3000,HeatGen!V$2,'Energy balance options'!$A$7:$A$3000,HeatGen!$A864)</f>
        <v>0</v>
      </c>
      <c r="W864">
        <f>SUMIFS('Energy balance options'!$G$7:$G$3000,'Energy balance options'!$B$7:$B$3000,HeatGen!W$2,'Energy balance options'!$A$7:$A$3000,HeatGen!$A864)</f>
        <v>0</v>
      </c>
      <c r="X864">
        <f>SUMIFS('Energy balance options'!$G$7:$G$3000,'Energy balance options'!$B$7:$B$3000,HeatGen!X$2,'Energy balance options'!$A$7:$A$3000,HeatGen!$A864)</f>
        <v>0</v>
      </c>
      <c r="AG864">
        <f t="shared" si="205"/>
        <v>0</v>
      </c>
      <c r="AH864">
        <f t="shared" si="206"/>
        <v>0</v>
      </c>
      <c r="AI864">
        <f t="shared" si="207"/>
        <v>0</v>
      </c>
      <c r="AJ864">
        <f t="shared" si="208"/>
        <v>0</v>
      </c>
      <c r="AK864">
        <f t="shared" si="209"/>
        <v>0</v>
      </c>
      <c r="AL864">
        <f t="shared" si="210"/>
        <v>0</v>
      </c>
      <c r="AM864">
        <f t="shared" si="211"/>
        <v>0</v>
      </c>
      <c r="AN864">
        <f t="shared" si="212"/>
        <v>0</v>
      </c>
      <c r="AO864">
        <f t="shared" si="213"/>
        <v>0</v>
      </c>
    </row>
    <row r="865" spans="1:41" x14ac:dyDescent="0.2">
      <c r="A865" s="9"/>
      <c r="B865" t="str">
        <f>_xlfn.IFNA(VLOOKUP(A865,'Energy balance options'!A$7:C$3000,3,FALSE),"")</f>
        <v/>
      </c>
      <c r="P865">
        <f>SUMIFS('Energy balance options'!$F$7:$F$3000,'Energy balance options'!$B$7:$B$3000,HeatGen!P$2,'Energy balance options'!$A$7:$A$3000,HeatGen!$A865)</f>
        <v>0</v>
      </c>
      <c r="Q865">
        <f>SUMIFS('Energy balance options'!$F$7:$F$3000,'Energy balance options'!$B$7:$B$3000,HeatGen!Q$2,'Energy balance options'!$A$7:$A$3000,HeatGen!$A865)</f>
        <v>0</v>
      </c>
      <c r="R865">
        <f>SUMIFS('Energy balance options'!$F$7:$F$3000,'Energy balance options'!$B$7:$B$3000,HeatGen!R$2,'Energy balance options'!$A$7:$A$3000,HeatGen!$A865)</f>
        <v>0</v>
      </c>
      <c r="S865">
        <f>SUMIFS('Energy balance options'!$G$7:$G$3000,'Energy balance options'!$B$7:$B$3000,HeatGen!S$2,'Energy balance options'!$A$7:$A$3000,HeatGen!$A865)</f>
        <v>0</v>
      </c>
      <c r="T865">
        <f>SUMIFS('Energy balance options'!$G$7:$G$3000,'Energy balance options'!$B$7:$B$3000,HeatGen!T$2,'Energy balance options'!$A$7:$A$3000,HeatGen!$A865)</f>
        <v>0</v>
      </c>
      <c r="U865">
        <f>SUMIFS('Energy balance options'!$G$7:$G$3000,'Energy balance options'!$B$7:$B$3000,HeatGen!U$2,'Energy balance options'!$A$7:$A$3000,HeatGen!$A865)</f>
        <v>0</v>
      </c>
      <c r="V865">
        <f>SUMIFS('Energy balance options'!$G$7:$G$3000,'Energy balance options'!$B$7:$B$3000,HeatGen!V$2,'Energy balance options'!$A$7:$A$3000,HeatGen!$A865)</f>
        <v>0</v>
      </c>
      <c r="W865">
        <f>SUMIFS('Energy balance options'!$G$7:$G$3000,'Energy balance options'!$B$7:$B$3000,HeatGen!W$2,'Energy balance options'!$A$7:$A$3000,HeatGen!$A865)</f>
        <v>0</v>
      </c>
      <c r="X865">
        <f>SUMIFS('Energy balance options'!$G$7:$G$3000,'Energy balance options'!$B$7:$B$3000,HeatGen!X$2,'Energy balance options'!$A$7:$A$3000,HeatGen!$A865)</f>
        <v>0</v>
      </c>
      <c r="AG865">
        <f t="shared" si="205"/>
        <v>0</v>
      </c>
      <c r="AH865">
        <f t="shared" si="206"/>
        <v>0</v>
      </c>
      <c r="AI865">
        <f t="shared" si="207"/>
        <v>0</v>
      </c>
      <c r="AJ865">
        <f t="shared" si="208"/>
        <v>0</v>
      </c>
      <c r="AK865">
        <f t="shared" si="209"/>
        <v>0</v>
      </c>
      <c r="AL865">
        <f t="shared" si="210"/>
        <v>0</v>
      </c>
      <c r="AM865">
        <f t="shared" si="211"/>
        <v>0</v>
      </c>
      <c r="AN865">
        <f t="shared" si="212"/>
        <v>0</v>
      </c>
      <c r="AO865">
        <f t="shared" si="213"/>
        <v>0</v>
      </c>
    </row>
    <row r="866" spans="1:41" x14ac:dyDescent="0.2">
      <c r="A866" s="9"/>
      <c r="B866" t="str">
        <f>_xlfn.IFNA(VLOOKUP(A866,'Energy balance options'!A$7:C$3000,3,FALSE),"")</f>
        <v/>
      </c>
      <c r="P866">
        <f>SUMIFS('Energy balance options'!$F$7:$F$3000,'Energy balance options'!$B$7:$B$3000,HeatGen!P$2,'Energy balance options'!$A$7:$A$3000,HeatGen!$A866)</f>
        <v>0</v>
      </c>
      <c r="Q866">
        <f>SUMIFS('Energy balance options'!$F$7:$F$3000,'Energy balance options'!$B$7:$B$3000,HeatGen!Q$2,'Energy balance options'!$A$7:$A$3000,HeatGen!$A866)</f>
        <v>0</v>
      </c>
      <c r="R866">
        <f>SUMIFS('Energy balance options'!$F$7:$F$3000,'Energy balance options'!$B$7:$B$3000,HeatGen!R$2,'Energy balance options'!$A$7:$A$3000,HeatGen!$A866)</f>
        <v>0</v>
      </c>
      <c r="S866">
        <f>SUMIFS('Energy balance options'!$G$7:$G$3000,'Energy balance options'!$B$7:$B$3000,HeatGen!S$2,'Energy balance options'!$A$7:$A$3000,HeatGen!$A866)</f>
        <v>0</v>
      </c>
      <c r="T866">
        <f>SUMIFS('Energy balance options'!$G$7:$G$3000,'Energy balance options'!$B$7:$B$3000,HeatGen!T$2,'Energy balance options'!$A$7:$A$3000,HeatGen!$A866)</f>
        <v>0</v>
      </c>
      <c r="U866">
        <f>SUMIFS('Energy balance options'!$G$7:$G$3000,'Energy balance options'!$B$7:$B$3000,HeatGen!U$2,'Energy balance options'!$A$7:$A$3000,HeatGen!$A866)</f>
        <v>0</v>
      </c>
      <c r="V866">
        <f>SUMIFS('Energy balance options'!$G$7:$G$3000,'Energy balance options'!$B$7:$B$3000,HeatGen!V$2,'Energy balance options'!$A$7:$A$3000,HeatGen!$A866)</f>
        <v>0</v>
      </c>
      <c r="W866">
        <f>SUMIFS('Energy balance options'!$G$7:$G$3000,'Energy balance options'!$B$7:$B$3000,HeatGen!W$2,'Energy balance options'!$A$7:$A$3000,HeatGen!$A866)</f>
        <v>0</v>
      </c>
      <c r="X866">
        <f>SUMIFS('Energy balance options'!$G$7:$G$3000,'Energy balance options'!$B$7:$B$3000,HeatGen!X$2,'Energy balance options'!$A$7:$A$3000,HeatGen!$A866)</f>
        <v>0</v>
      </c>
      <c r="AG866">
        <f t="shared" si="205"/>
        <v>0</v>
      </c>
      <c r="AH866">
        <f t="shared" si="206"/>
        <v>0</v>
      </c>
      <c r="AI866">
        <f t="shared" si="207"/>
        <v>0</v>
      </c>
      <c r="AJ866">
        <f t="shared" si="208"/>
        <v>0</v>
      </c>
      <c r="AK866">
        <f t="shared" si="209"/>
        <v>0</v>
      </c>
      <c r="AL866">
        <f t="shared" si="210"/>
        <v>0</v>
      </c>
      <c r="AM866">
        <f t="shared" si="211"/>
        <v>0</v>
      </c>
      <c r="AN866">
        <f t="shared" si="212"/>
        <v>0</v>
      </c>
      <c r="AO866">
        <f t="shared" si="213"/>
        <v>0</v>
      </c>
    </row>
    <row r="867" spans="1:41" x14ac:dyDescent="0.2">
      <c r="A867" s="9"/>
      <c r="B867" t="str">
        <f>_xlfn.IFNA(VLOOKUP(A867,'Energy balance options'!A$7:C$3000,3,FALSE),"")</f>
        <v/>
      </c>
      <c r="P867">
        <f>SUMIFS('Energy balance options'!$F$7:$F$3000,'Energy balance options'!$B$7:$B$3000,HeatGen!P$2,'Energy balance options'!$A$7:$A$3000,HeatGen!$A867)</f>
        <v>0</v>
      </c>
      <c r="Q867">
        <f>SUMIFS('Energy balance options'!$F$7:$F$3000,'Energy balance options'!$B$7:$B$3000,HeatGen!Q$2,'Energy balance options'!$A$7:$A$3000,HeatGen!$A867)</f>
        <v>0</v>
      </c>
      <c r="R867">
        <f>SUMIFS('Energy balance options'!$F$7:$F$3000,'Energy balance options'!$B$7:$B$3000,HeatGen!R$2,'Energy balance options'!$A$7:$A$3000,HeatGen!$A867)</f>
        <v>0</v>
      </c>
      <c r="S867">
        <f>SUMIFS('Energy balance options'!$G$7:$G$3000,'Energy balance options'!$B$7:$B$3000,HeatGen!S$2,'Energy balance options'!$A$7:$A$3000,HeatGen!$A867)</f>
        <v>0</v>
      </c>
      <c r="T867">
        <f>SUMIFS('Energy balance options'!$G$7:$G$3000,'Energy balance options'!$B$7:$B$3000,HeatGen!T$2,'Energy balance options'!$A$7:$A$3000,HeatGen!$A867)</f>
        <v>0</v>
      </c>
      <c r="U867">
        <f>SUMIFS('Energy balance options'!$G$7:$G$3000,'Energy balance options'!$B$7:$B$3000,HeatGen!U$2,'Energy balance options'!$A$7:$A$3000,HeatGen!$A867)</f>
        <v>0</v>
      </c>
      <c r="V867">
        <f>SUMIFS('Energy balance options'!$G$7:$G$3000,'Energy balance options'!$B$7:$B$3000,HeatGen!V$2,'Energy balance options'!$A$7:$A$3000,HeatGen!$A867)</f>
        <v>0</v>
      </c>
      <c r="W867">
        <f>SUMIFS('Energy balance options'!$G$7:$G$3000,'Energy balance options'!$B$7:$B$3000,HeatGen!W$2,'Energy balance options'!$A$7:$A$3000,HeatGen!$A867)</f>
        <v>0</v>
      </c>
      <c r="X867">
        <f>SUMIFS('Energy balance options'!$G$7:$G$3000,'Energy balance options'!$B$7:$B$3000,HeatGen!X$2,'Energy balance options'!$A$7:$A$3000,HeatGen!$A867)</f>
        <v>0</v>
      </c>
      <c r="AG867">
        <f t="shared" si="205"/>
        <v>0</v>
      </c>
      <c r="AH867">
        <f t="shared" si="206"/>
        <v>0</v>
      </c>
      <c r="AI867">
        <f t="shared" si="207"/>
        <v>0</v>
      </c>
      <c r="AJ867">
        <f t="shared" si="208"/>
        <v>0</v>
      </c>
      <c r="AK867">
        <f t="shared" si="209"/>
        <v>0</v>
      </c>
      <c r="AL867">
        <f t="shared" si="210"/>
        <v>0</v>
      </c>
      <c r="AM867">
        <f t="shared" si="211"/>
        <v>0</v>
      </c>
      <c r="AN867">
        <f t="shared" si="212"/>
        <v>0</v>
      </c>
      <c r="AO867">
        <f t="shared" si="213"/>
        <v>0</v>
      </c>
    </row>
    <row r="868" spans="1:41" x14ac:dyDescent="0.2">
      <c r="A868" s="9"/>
      <c r="B868" t="str">
        <f>_xlfn.IFNA(VLOOKUP(A868,'Energy balance options'!A$7:C$3000,3,FALSE),"")</f>
        <v/>
      </c>
      <c r="P868">
        <f>SUMIFS('Energy balance options'!$F$7:$F$3000,'Energy balance options'!$B$7:$B$3000,HeatGen!P$2,'Energy balance options'!$A$7:$A$3000,HeatGen!$A868)</f>
        <v>0</v>
      </c>
      <c r="Q868">
        <f>SUMIFS('Energy balance options'!$F$7:$F$3000,'Energy balance options'!$B$7:$B$3000,HeatGen!Q$2,'Energy balance options'!$A$7:$A$3000,HeatGen!$A868)</f>
        <v>0</v>
      </c>
      <c r="R868">
        <f>SUMIFS('Energy balance options'!$F$7:$F$3000,'Energy balance options'!$B$7:$B$3000,HeatGen!R$2,'Energy balance options'!$A$7:$A$3000,HeatGen!$A868)</f>
        <v>0</v>
      </c>
      <c r="S868">
        <f>SUMIFS('Energy balance options'!$G$7:$G$3000,'Energy balance options'!$B$7:$B$3000,HeatGen!S$2,'Energy balance options'!$A$7:$A$3000,HeatGen!$A868)</f>
        <v>0</v>
      </c>
      <c r="T868">
        <f>SUMIFS('Energy balance options'!$G$7:$G$3000,'Energy balance options'!$B$7:$B$3000,HeatGen!T$2,'Energy balance options'!$A$7:$A$3000,HeatGen!$A868)</f>
        <v>0</v>
      </c>
      <c r="U868">
        <f>SUMIFS('Energy balance options'!$G$7:$G$3000,'Energy balance options'!$B$7:$B$3000,HeatGen!U$2,'Energy balance options'!$A$7:$A$3000,HeatGen!$A868)</f>
        <v>0</v>
      </c>
      <c r="V868">
        <f>SUMIFS('Energy balance options'!$G$7:$G$3000,'Energy balance options'!$B$7:$B$3000,HeatGen!V$2,'Energy balance options'!$A$7:$A$3000,HeatGen!$A868)</f>
        <v>0</v>
      </c>
      <c r="W868">
        <f>SUMIFS('Energy balance options'!$G$7:$G$3000,'Energy balance options'!$B$7:$B$3000,HeatGen!W$2,'Energy balance options'!$A$7:$A$3000,HeatGen!$A868)</f>
        <v>0</v>
      </c>
      <c r="X868">
        <f>SUMIFS('Energy balance options'!$G$7:$G$3000,'Energy balance options'!$B$7:$B$3000,HeatGen!X$2,'Energy balance options'!$A$7:$A$3000,HeatGen!$A868)</f>
        <v>0</v>
      </c>
      <c r="AG868">
        <f t="shared" si="205"/>
        <v>0</v>
      </c>
      <c r="AH868">
        <f t="shared" si="206"/>
        <v>0</v>
      </c>
      <c r="AI868">
        <f t="shared" si="207"/>
        <v>0</v>
      </c>
      <c r="AJ868">
        <f t="shared" si="208"/>
        <v>0</v>
      </c>
      <c r="AK868">
        <f t="shared" si="209"/>
        <v>0</v>
      </c>
      <c r="AL868">
        <f t="shared" si="210"/>
        <v>0</v>
      </c>
      <c r="AM868">
        <f t="shared" si="211"/>
        <v>0</v>
      </c>
      <c r="AN868">
        <f t="shared" si="212"/>
        <v>0</v>
      </c>
      <c r="AO868">
        <f t="shared" si="213"/>
        <v>0</v>
      </c>
    </row>
    <row r="869" spans="1:41" x14ac:dyDescent="0.2">
      <c r="A869" s="9"/>
      <c r="B869" t="str">
        <f>_xlfn.IFNA(VLOOKUP(A869,'Energy balance options'!A$7:C$3000,3,FALSE),"")</f>
        <v/>
      </c>
      <c r="P869">
        <f>SUMIFS('Energy balance options'!$F$7:$F$3000,'Energy balance options'!$B$7:$B$3000,HeatGen!P$2,'Energy balance options'!$A$7:$A$3000,HeatGen!$A869)</f>
        <v>0</v>
      </c>
      <c r="Q869">
        <f>SUMIFS('Energy balance options'!$F$7:$F$3000,'Energy balance options'!$B$7:$B$3000,HeatGen!Q$2,'Energy balance options'!$A$7:$A$3000,HeatGen!$A869)</f>
        <v>0</v>
      </c>
      <c r="R869">
        <f>SUMIFS('Energy balance options'!$F$7:$F$3000,'Energy balance options'!$B$7:$B$3000,HeatGen!R$2,'Energy balance options'!$A$7:$A$3000,HeatGen!$A869)</f>
        <v>0</v>
      </c>
      <c r="S869">
        <f>SUMIFS('Energy balance options'!$G$7:$G$3000,'Energy balance options'!$B$7:$B$3000,HeatGen!S$2,'Energy balance options'!$A$7:$A$3000,HeatGen!$A869)</f>
        <v>0</v>
      </c>
      <c r="T869">
        <f>SUMIFS('Energy balance options'!$G$7:$G$3000,'Energy balance options'!$B$7:$B$3000,HeatGen!T$2,'Energy balance options'!$A$7:$A$3000,HeatGen!$A869)</f>
        <v>0</v>
      </c>
      <c r="U869">
        <f>SUMIFS('Energy balance options'!$G$7:$G$3000,'Energy balance options'!$B$7:$B$3000,HeatGen!U$2,'Energy balance options'!$A$7:$A$3000,HeatGen!$A869)</f>
        <v>0</v>
      </c>
      <c r="V869">
        <f>SUMIFS('Energy balance options'!$G$7:$G$3000,'Energy balance options'!$B$7:$B$3000,HeatGen!V$2,'Energy balance options'!$A$7:$A$3000,HeatGen!$A869)</f>
        <v>0</v>
      </c>
      <c r="W869">
        <f>SUMIFS('Energy balance options'!$G$7:$G$3000,'Energy balance options'!$B$7:$B$3000,HeatGen!W$2,'Energy balance options'!$A$7:$A$3000,HeatGen!$A869)</f>
        <v>0</v>
      </c>
      <c r="X869">
        <f>SUMIFS('Energy balance options'!$G$7:$G$3000,'Energy balance options'!$B$7:$B$3000,HeatGen!X$2,'Energy balance options'!$A$7:$A$3000,HeatGen!$A869)</f>
        <v>0</v>
      </c>
      <c r="AG869">
        <f t="shared" si="205"/>
        <v>0</v>
      </c>
      <c r="AH869">
        <f t="shared" si="206"/>
        <v>0</v>
      </c>
      <c r="AI869">
        <f t="shared" si="207"/>
        <v>0</v>
      </c>
      <c r="AJ869">
        <f t="shared" si="208"/>
        <v>0</v>
      </c>
      <c r="AK869">
        <f t="shared" si="209"/>
        <v>0</v>
      </c>
      <c r="AL869">
        <f t="shared" si="210"/>
        <v>0</v>
      </c>
      <c r="AM869">
        <f t="shared" si="211"/>
        <v>0</v>
      </c>
      <c r="AN869">
        <f t="shared" si="212"/>
        <v>0</v>
      </c>
      <c r="AO869">
        <f t="shared" si="213"/>
        <v>0</v>
      </c>
    </row>
    <row r="870" spans="1:41" x14ac:dyDescent="0.2">
      <c r="A870" s="9"/>
      <c r="B870" t="str">
        <f>_xlfn.IFNA(VLOOKUP(A870,'Energy balance options'!A$7:C$3000,3,FALSE),"")</f>
        <v/>
      </c>
      <c r="P870">
        <f>SUMIFS('Energy balance options'!$F$7:$F$3000,'Energy balance options'!$B$7:$B$3000,HeatGen!P$2,'Energy balance options'!$A$7:$A$3000,HeatGen!$A870)</f>
        <v>0</v>
      </c>
      <c r="Q870">
        <f>SUMIFS('Energy balance options'!$F$7:$F$3000,'Energy balance options'!$B$7:$B$3000,HeatGen!Q$2,'Energy balance options'!$A$7:$A$3000,HeatGen!$A870)</f>
        <v>0</v>
      </c>
      <c r="R870">
        <f>SUMIFS('Energy balance options'!$F$7:$F$3000,'Energy balance options'!$B$7:$B$3000,HeatGen!R$2,'Energy balance options'!$A$7:$A$3000,HeatGen!$A870)</f>
        <v>0</v>
      </c>
      <c r="S870">
        <f>SUMIFS('Energy balance options'!$G$7:$G$3000,'Energy balance options'!$B$7:$B$3000,HeatGen!S$2,'Energy balance options'!$A$7:$A$3000,HeatGen!$A870)</f>
        <v>0</v>
      </c>
      <c r="T870">
        <f>SUMIFS('Energy balance options'!$G$7:$G$3000,'Energy balance options'!$B$7:$B$3000,HeatGen!T$2,'Energy balance options'!$A$7:$A$3000,HeatGen!$A870)</f>
        <v>0</v>
      </c>
      <c r="U870">
        <f>SUMIFS('Energy balance options'!$G$7:$G$3000,'Energy balance options'!$B$7:$B$3000,HeatGen!U$2,'Energy balance options'!$A$7:$A$3000,HeatGen!$A870)</f>
        <v>0</v>
      </c>
      <c r="V870">
        <f>SUMIFS('Energy balance options'!$G$7:$G$3000,'Energy balance options'!$B$7:$B$3000,HeatGen!V$2,'Energy balance options'!$A$7:$A$3000,HeatGen!$A870)</f>
        <v>0</v>
      </c>
      <c r="W870">
        <f>SUMIFS('Energy balance options'!$G$7:$G$3000,'Energy balance options'!$B$7:$B$3000,HeatGen!W$2,'Energy balance options'!$A$7:$A$3000,HeatGen!$A870)</f>
        <v>0</v>
      </c>
      <c r="X870">
        <f>SUMIFS('Energy balance options'!$G$7:$G$3000,'Energy balance options'!$B$7:$B$3000,HeatGen!X$2,'Energy balance options'!$A$7:$A$3000,HeatGen!$A870)</f>
        <v>0</v>
      </c>
      <c r="AG870">
        <f t="shared" si="205"/>
        <v>0</v>
      </c>
      <c r="AH870">
        <f t="shared" si="206"/>
        <v>0</v>
      </c>
      <c r="AI870">
        <f t="shared" si="207"/>
        <v>0</v>
      </c>
      <c r="AJ870">
        <f t="shared" si="208"/>
        <v>0</v>
      </c>
      <c r="AK870">
        <f t="shared" si="209"/>
        <v>0</v>
      </c>
      <c r="AL870">
        <f t="shared" si="210"/>
        <v>0</v>
      </c>
      <c r="AM870">
        <f t="shared" si="211"/>
        <v>0</v>
      </c>
      <c r="AN870">
        <f t="shared" si="212"/>
        <v>0</v>
      </c>
      <c r="AO870">
        <f t="shared" si="213"/>
        <v>0</v>
      </c>
    </row>
    <row r="871" spans="1:41" x14ac:dyDescent="0.2">
      <c r="A871" s="9"/>
      <c r="B871" t="str">
        <f>_xlfn.IFNA(VLOOKUP(A871,'Energy balance options'!A$7:C$3000,3,FALSE),"")</f>
        <v/>
      </c>
      <c r="P871">
        <f>SUMIFS('Energy balance options'!$F$7:$F$3000,'Energy balance options'!$B$7:$B$3000,HeatGen!P$2,'Energy balance options'!$A$7:$A$3000,HeatGen!$A871)</f>
        <v>0</v>
      </c>
      <c r="Q871">
        <f>SUMIFS('Energy balance options'!$F$7:$F$3000,'Energy balance options'!$B$7:$B$3000,HeatGen!Q$2,'Energy balance options'!$A$7:$A$3000,HeatGen!$A871)</f>
        <v>0</v>
      </c>
      <c r="R871">
        <f>SUMIFS('Energy balance options'!$F$7:$F$3000,'Energy balance options'!$B$7:$B$3000,HeatGen!R$2,'Energy balance options'!$A$7:$A$3000,HeatGen!$A871)</f>
        <v>0</v>
      </c>
      <c r="S871">
        <f>SUMIFS('Energy balance options'!$G$7:$G$3000,'Energy balance options'!$B$7:$B$3000,HeatGen!S$2,'Energy balance options'!$A$7:$A$3000,HeatGen!$A871)</f>
        <v>0</v>
      </c>
      <c r="T871">
        <f>SUMIFS('Energy balance options'!$G$7:$G$3000,'Energy balance options'!$B$7:$B$3000,HeatGen!T$2,'Energy balance options'!$A$7:$A$3000,HeatGen!$A871)</f>
        <v>0</v>
      </c>
      <c r="U871">
        <f>SUMIFS('Energy balance options'!$G$7:$G$3000,'Energy balance options'!$B$7:$B$3000,HeatGen!U$2,'Energy balance options'!$A$7:$A$3000,HeatGen!$A871)</f>
        <v>0</v>
      </c>
      <c r="V871">
        <f>SUMIFS('Energy balance options'!$G$7:$G$3000,'Energy balance options'!$B$7:$B$3000,HeatGen!V$2,'Energy balance options'!$A$7:$A$3000,HeatGen!$A871)</f>
        <v>0</v>
      </c>
      <c r="W871">
        <f>SUMIFS('Energy balance options'!$G$7:$G$3000,'Energy balance options'!$B$7:$B$3000,HeatGen!W$2,'Energy balance options'!$A$7:$A$3000,HeatGen!$A871)</f>
        <v>0</v>
      </c>
      <c r="X871">
        <f>SUMIFS('Energy balance options'!$G$7:$G$3000,'Energy balance options'!$B$7:$B$3000,HeatGen!X$2,'Energy balance options'!$A$7:$A$3000,HeatGen!$A871)</f>
        <v>0</v>
      </c>
      <c r="AG871">
        <f t="shared" si="205"/>
        <v>0</v>
      </c>
      <c r="AH871">
        <f t="shared" si="206"/>
        <v>0</v>
      </c>
      <c r="AI871">
        <f t="shared" si="207"/>
        <v>0</v>
      </c>
      <c r="AJ871">
        <f t="shared" si="208"/>
        <v>0</v>
      </c>
      <c r="AK871">
        <f t="shared" si="209"/>
        <v>0</v>
      </c>
      <c r="AL871">
        <f t="shared" si="210"/>
        <v>0</v>
      </c>
      <c r="AM871">
        <f t="shared" si="211"/>
        <v>0</v>
      </c>
      <c r="AN871">
        <f t="shared" si="212"/>
        <v>0</v>
      </c>
      <c r="AO871">
        <f t="shared" si="213"/>
        <v>0</v>
      </c>
    </row>
    <row r="872" spans="1:41" x14ac:dyDescent="0.2">
      <c r="A872" s="9"/>
      <c r="B872" t="str">
        <f>_xlfn.IFNA(VLOOKUP(A872,'Energy balance options'!A$7:C$3000,3,FALSE),"")</f>
        <v/>
      </c>
      <c r="P872">
        <f>SUMIFS('Energy balance options'!$F$7:$F$3000,'Energy balance options'!$B$7:$B$3000,HeatGen!P$2,'Energy balance options'!$A$7:$A$3000,HeatGen!$A872)</f>
        <v>0</v>
      </c>
      <c r="Q872">
        <f>SUMIFS('Energy balance options'!$F$7:$F$3000,'Energy balance options'!$B$7:$B$3000,HeatGen!Q$2,'Energy balance options'!$A$7:$A$3000,HeatGen!$A872)</f>
        <v>0</v>
      </c>
      <c r="R872">
        <f>SUMIFS('Energy balance options'!$F$7:$F$3000,'Energy balance options'!$B$7:$B$3000,HeatGen!R$2,'Energy balance options'!$A$7:$A$3000,HeatGen!$A872)</f>
        <v>0</v>
      </c>
      <c r="S872">
        <f>SUMIFS('Energy balance options'!$G$7:$G$3000,'Energy balance options'!$B$7:$B$3000,HeatGen!S$2,'Energy balance options'!$A$7:$A$3000,HeatGen!$A872)</f>
        <v>0</v>
      </c>
      <c r="T872">
        <f>SUMIFS('Energy balance options'!$G$7:$G$3000,'Energy balance options'!$B$7:$B$3000,HeatGen!T$2,'Energy balance options'!$A$7:$A$3000,HeatGen!$A872)</f>
        <v>0</v>
      </c>
      <c r="U872">
        <f>SUMIFS('Energy balance options'!$G$7:$G$3000,'Energy balance options'!$B$7:$B$3000,HeatGen!U$2,'Energy balance options'!$A$7:$A$3000,HeatGen!$A872)</f>
        <v>0</v>
      </c>
      <c r="V872">
        <f>SUMIFS('Energy balance options'!$G$7:$G$3000,'Energy balance options'!$B$7:$B$3000,HeatGen!V$2,'Energy balance options'!$A$7:$A$3000,HeatGen!$A872)</f>
        <v>0</v>
      </c>
      <c r="W872">
        <f>SUMIFS('Energy balance options'!$G$7:$G$3000,'Energy balance options'!$B$7:$B$3000,HeatGen!W$2,'Energy balance options'!$A$7:$A$3000,HeatGen!$A872)</f>
        <v>0</v>
      </c>
      <c r="X872">
        <f>SUMIFS('Energy balance options'!$G$7:$G$3000,'Energy balance options'!$B$7:$B$3000,HeatGen!X$2,'Energy balance options'!$A$7:$A$3000,HeatGen!$A872)</f>
        <v>0</v>
      </c>
      <c r="AG872">
        <f t="shared" si="205"/>
        <v>0</v>
      </c>
      <c r="AH872">
        <f t="shared" si="206"/>
        <v>0</v>
      </c>
      <c r="AI872">
        <f t="shared" si="207"/>
        <v>0</v>
      </c>
      <c r="AJ872">
        <f t="shared" si="208"/>
        <v>0</v>
      </c>
      <c r="AK872">
        <f t="shared" si="209"/>
        <v>0</v>
      </c>
      <c r="AL872">
        <f t="shared" si="210"/>
        <v>0</v>
      </c>
      <c r="AM872">
        <f t="shared" si="211"/>
        <v>0</v>
      </c>
      <c r="AN872">
        <f t="shared" si="212"/>
        <v>0</v>
      </c>
      <c r="AO872">
        <f t="shared" si="213"/>
        <v>0</v>
      </c>
    </row>
    <row r="873" spans="1:41" x14ac:dyDescent="0.2">
      <c r="A873" s="9"/>
      <c r="B873" t="str">
        <f>_xlfn.IFNA(VLOOKUP(A873,'Energy balance options'!A$7:C$3000,3,FALSE),"")</f>
        <v/>
      </c>
      <c r="P873">
        <f>SUMIFS('Energy balance options'!$F$7:$F$3000,'Energy balance options'!$B$7:$B$3000,HeatGen!P$2,'Energy balance options'!$A$7:$A$3000,HeatGen!$A873)</f>
        <v>0</v>
      </c>
      <c r="Q873">
        <f>SUMIFS('Energy balance options'!$F$7:$F$3000,'Energy balance options'!$B$7:$B$3000,HeatGen!Q$2,'Energy balance options'!$A$7:$A$3000,HeatGen!$A873)</f>
        <v>0</v>
      </c>
      <c r="R873">
        <f>SUMIFS('Energy balance options'!$F$7:$F$3000,'Energy balance options'!$B$7:$B$3000,HeatGen!R$2,'Energy balance options'!$A$7:$A$3000,HeatGen!$A873)</f>
        <v>0</v>
      </c>
      <c r="S873">
        <f>SUMIFS('Energy balance options'!$G$7:$G$3000,'Energy balance options'!$B$7:$B$3000,HeatGen!S$2,'Energy balance options'!$A$7:$A$3000,HeatGen!$A873)</f>
        <v>0</v>
      </c>
      <c r="T873">
        <f>SUMIFS('Energy balance options'!$G$7:$G$3000,'Energy balance options'!$B$7:$B$3000,HeatGen!T$2,'Energy balance options'!$A$7:$A$3000,HeatGen!$A873)</f>
        <v>0</v>
      </c>
      <c r="U873">
        <f>SUMIFS('Energy balance options'!$G$7:$G$3000,'Energy balance options'!$B$7:$B$3000,HeatGen!U$2,'Energy balance options'!$A$7:$A$3000,HeatGen!$A873)</f>
        <v>0</v>
      </c>
      <c r="V873">
        <f>SUMIFS('Energy balance options'!$G$7:$G$3000,'Energy balance options'!$B$7:$B$3000,HeatGen!V$2,'Energy balance options'!$A$7:$A$3000,HeatGen!$A873)</f>
        <v>0</v>
      </c>
      <c r="W873">
        <f>SUMIFS('Energy balance options'!$G$7:$G$3000,'Energy balance options'!$B$7:$B$3000,HeatGen!W$2,'Energy balance options'!$A$7:$A$3000,HeatGen!$A873)</f>
        <v>0</v>
      </c>
      <c r="X873">
        <f>SUMIFS('Energy balance options'!$G$7:$G$3000,'Energy balance options'!$B$7:$B$3000,HeatGen!X$2,'Energy balance options'!$A$7:$A$3000,HeatGen!$A873)</f>
        <v>0</v>
      </c>
      <c r="AG873">
        <f t="shared" si="205"/>
        <v>0</v>
      </c>
      <c r="AH873">
        <f t="shared" si="206"/>
        <v>0</v>
      </c>
      <c r="AI873">
        <f t="shared" si="207"/>
        <v>0</v>
      </c>
      <c r="AJ873">
        <f t="shared" si="208"/>
        <v>0</v>
      </c>
      <c r="AK873">
        <f t="shared" si="209"/>
        <v>0</v>
      </c>
      <c r="AL873">
        <f t="shared" si="210"/>
        <v>0</v>
      </c>
      <c r="AM873">
        <f t="shared" si="211"/>
        <v>0</v>
      </c>
      <c r="AN873">
        <f t="shared" si="212"/>
        <v>0</v>
      </c>
      <c r="AO873">
        <f t="shared" si="213"/>
        <v>0</v>
      </c>
    </row>
    <row r="874" spans="1:41" x14ac:dyDescent="0.2">
      <c r="A874" s="9"/>
      <c r="B874" t="str">
        <f>_xlfn.IFNA(VLOOKUP(A874,'Energy balance options'!A$7:C$3000,3,FALSE),"")</f>
        <v/>
      </c>
      <c r="P874">
        <f>SUMIFS('Energy balance options'!$F$7:$F$3000,'Energy balance options'!$B$7:$B$3000,HeatGen!P$2,'Energy balance options'!$A$7:$A$3000,HeatGen!$A874)</f>
        <v>0</v>
      </c>
      <c r="Q874">
        <f>SUMIFS('Energy balance options'!$F$7:$F$3000,'Energy balance options'!$B$7:$B$3000,HeatGen!Q$2,'Energy balance options'!$A$7:$A$3000,HeatGen!$A874)</f>
        <v>0</v>
      </c>
      <c r="R874">
        <f>SUMIFS('Energy balance options'!$F$7:$F$3000,'Energy balance options'!$B$7:$B$3000,HeatGen!R$2,'Energy balance options'!$A$7:$A$3000,HeatGen!$A874)</f>
        <v>0</v>
      </c>
      <c r="S874">
        <f>SUMIFS('Energy balance options'!$G$7:$G$3000,'Energy balance options'!$B$7:$B$3000,HeatGen!S$2,'Energy balance options'!$A$7:$A$3000,HeatGen!$A874)</f>
        <v>0</v>
      </c>
      <c r="T874">
        <f>SUMIFS('Energy balance options'!$G$7:$G$3000,'Energy balance options'!$B$7:$B$3000,HeatGen!T$2,'Energy balance options'!$A$7:$A$3000,HeatGen!$A874)</f>
        <v>0</v>
      </c>
      <c r="U874">
        <f>SUMIFS('Energy balance options'!$G$7:$G$3000,'Energy balance options'!$B$7:$B$3000,HeatGen!U$2,'Energy balance options'!$A$7:$A$3000,HeatGen!$A874)</f>
        <v>0</v>
      </c>
      <c r="V874">
        <f>SUMIFS('Energy balance options'!$G$7:$G$3000,'Energy balance options'!$B$7:$B$3000,HeatGen!V$2,'Energy balance options'!$A$7:$A$3000,HeatGen!$A874)</f>
        <v>0</v>
      </c>
      <c r="W874">
        <f>SUMIFS('Energy balance options'!$G$7:$G$3000,'Energy balance options'!$B$7:$B$3000,HeatGen!W$2,'Energy balance options'!$A$7:$A$3000,HeatGen!$A874)</f>
        <v>0</v>
      </c>
      <c r="X874">
        <f>SUMIFS('Energy balance options'!$G$7:$G$3000,'Energy balance options'!$B$7:$B$3000,HeatGen!X$2,'Energy balance options'!$A$7:$A$3000,HeatGen!$A874)</f>
        <v>0</v>
      </c>
      <c r="AG874">
        <f t="shared" si="205"/>
        <v>0</v>
      </c>
      <c r="AH874">
        <f t="shared" si="206"/>
        <v>0</v>
      </c>
      <c r="AI874">
        <f t="shared" si="207"/>
        <v>0</v>
      </c>
      <c r="AJ874">
        <f t="shared" si="208"/>
        <v>0</v>
      </c>
      <c r="AK874">
        <f t="shared" si="209"/>
        <v>0</v>
      </c>
      <c r="AL874">
        <f t="shared" si="210"/>
        <v>0</v>
      </c>
      <c r="AM874">
        <f t="shared" si="211"/>
        <v>0</v>
      </c>
      <c r="AN874">
        <f t="shared" si="212"/>
        <v>0</v>
      </c>
      <c r="AO874">
        <f t="shared" si="213"/>
        <v>0</v>
      </c>
    </row>
    <row r="875" spans="1:41" x14ac:dyDescent="0.2">
      <c r="A875" s="9"/>
      <c r="B875" t="str">
        <f>_xlfn.IFNA(VLOOKUP(A875,'Energy balance options'!A$7:C$3000,3,FALSE),"")</f>
        <v/>
      </c>
      <c r="P875">
        <f>SUMIFS('Energy balance options'!$F$7:$F$3000,'Energy balance options'!$B$7:$B$3000,HeatGen!P$2,'Energy balance options'!$A$7:$A$3000,HeatGen!$A875)</f>
        <v>0</v>
      </c>
      <c r="Q875">
        <f>SUMIFS('Energy balance options'!$F$7:$F$3000,'Energy balance options'!$B$7:$B$3000,HeatGen!Q$2,'Energy balance options'!$A$7:$A$3000,HeatGen!$A875)</f>
        <v>0</v>
      </c>
      <c r="R875">
        <f>SUMIFS('Energy balance options'!$F$7:$F$3000,'Energy balance options'!$B$7:$B$3000,HeatGen!R$2,'Energy balance options'!$A$7:$A$3000,HeatGen!$A875)</f>
        <v>0</v>
      </c>
      <c r="S875">
        <f>SUMIFS('Energy balance options'!$G$7:$G$3000,'Energy balance options'!$B$7:$B$3000,HeatGen!S$2,'Energy balance options'!$A$7:$A$3000,HeatGen!$A875)</f>
        <v>0</v>
      </c>
      <c r="T875">
        <f>SUMIFS('Energy balance options'!$G$7:$G$3000,'Energy balance options'!$B$7:$B$3000,HeatGen!T$2,'Energy balance options'!$A$7:$A$3000,HeatGen!$A875)</f>
        <v>0</v>
      </c>
      <c r="U875">
        <f>SUMIFS('Energy balance options'!$G$7:$G$3000,'Energy balance options'!$B$7:$B$3000,HeatGen!U$2,'Energy balance options'!$A$7:$A$3000,HeatGen!$A875)</f>
        <v>0</v>
      </c>
      <c r="V875">
        <f>SUMIFS('Energy balance options'!$G$7:$G$3000,'Energy balance options'!$B$7:$B$3000,HeatGen!V$2,'Energy balance options'!$A$7:$A$3000,HeatGen!$A875)</f>
        <v>0</v>
      </c>
      <c r="W875">
        <f>SUMIFS('Energy balance options'!$G$7:$G$3000,'Energy balance options'!$B$7:$B$3000,HeatGen!W$2,'Energy balance options'!$A$7:$A$3000,HeatGen!$A875)</f>
        <v>0</v>
      </c>
      <c r="X875">
        <f>SUMIFS('Energy balance options'!$G$7:$G$3000,'Energy balance options'!$B$7:$B$3000,HeatGen!X$2,'Energy balance options'!$A$7:$A$3000,HeatGen!$A875)</f>
        <v>0</v>
      </c>
      <c r="AG875">
        <f t="shared" si="205"/>
        <v>0</v>
      </c>
      <c r="AH875">
        <f t="shared" si="206"/>
        <v>0</v>
      </c>
      <c r="AI875">
        <f t="shared" si="207"/>
        <v>0</v>
      </c>
      <c r="AJ875">
        <f t="shared" si="208"/>
        <v>0</v>
      </c>
      <c r="AK875">
        <f t="shared" si="209"/>
        <v>0</v>
      </c>
      <c r="AL875">
        <f t="shared" si="210"/>
        <v>0</v>
      </c>
      <c r="AM875">
        <f t="shared" si="211"/>
        <v>0</v>
      </c>
      <c r="AN875">
        <f t="shared" si="212"/>
        <v>0</v>
      </c>
      <c r="AO875">
        <f t="shared" si="213"/>
        <v>0</v>
      </c>
    </row>
    <row r="876" spans="1:41" x14ac:dyDescent="0.2">
      <c r="A876" s="9"/>
      <c r="B876" t="str">
        <f>_xlfn.IFNA(VLOOKUP(A876,'Energy balance options'!A$7:C$3000,3,FALSE),"")</f>
        <v/>
      </c>
      <c r="P876">
        <f>SUMIFS('Energy balance options'!$F$7:$F$3000,'Energy balance options'!$B$7:$B$3000,HeatGen!P$2,'Energy balance options'!$A$7:$A$3000,HeatGen!$A876)</f>
        <v>0</v>
      </c>
      <c r="Q876">
        <f>SUMIFS('Energy balance options'!$F$7:$F$3000,'Energy balance options'!$B$7:$B$3000,HeatGen!Q$2,'Energy balance options'!$A$7:$A$3000,HeatGen!$A876)</f>
        <v>0</v>
      </c>
      <c r="R876">
        <f>SUMIFS('Energy balance options'!$F$7:$F$3000,'Energy balance options'!$B$7:$B$3000,HeatGen!R$2,'Energy balance options'!$A$7:$A$3000,HeatGen!$A876)</f>
        <v>0</v>
      </c>
      <c r="S876">
        <f>SUMIFS('Energy balance options'!$G$7:$G$3000,'Energy balance options'!$B$7:$B$3000,HeatGen!S$2,'Energy balance options'!$A$7:$A$3000,HeatGen!$A876)</f>
        <v>0</v>
      </c>
      <c r="T876">
        <f>SUMIFS('Energy balance options'!$G$7:$G$3000,'Energy balance options'!$B$7:$B$3000,HeatGen!T$2,'Energy balance options'!$A$7:$A$3000,HeatGen!$A876)</f>
        <v>0</v>
      </c>
      <c r="U876">
        <f>SUMIFS('Energy balance options'!$G$7:$G$3000,'Energy balance options'!$B$7:$B$3000,HeatGen!U$2,'Energy balance options'!$A$7:$A$3000,HeatGen!$A876)</f>
        <v>0</v>
      </c>
      <c r="V876">
        <f>SUMIFS('Energy balance options'!$G$7:$G$3000,'Energy balance options'!$B$7:$B$3000,HeatGen!V$2,'Energy balance options'!$A$7:$A$3000,HeatGen!$A876)</f>
        <v>0</v>
      </c>
      <c r="W876">
        <f>SUMIFS('Energy balance options'!$G$7:$G$3000,'Energy balance options'!$B$7:$B$3000,HeatGen!W$2,'Energy balance options'!$A$7:$A$3000,HeatGen!$A876)</f>
        <v>0</v>
      </c>
      <c r="X876">
        <f>SUMIFS('Energy balance options'!$G$7:$G$3000,'Energy balance options'!$B$7:$B$3000,HeatGen!X$2,'Energy balance options'!$A$7:$A$3000,HeatGen!$A876)</f>
        <v>0</v>
      </c>
      <c r="AG876">
        <f t="shared" si="205"/>
        <v>0</v>
      </c>
      <c r="AH876">
        <f t="shared" si="206"/>
        <v>0</v>
      </c>
      <c r="AI876">
        <f t="shared" si="207"/>
        <v>0</v>
      </c>
      <c r="AJ876">
        <f t="shared" si="208"/>
        <v>0</v>
      </c>
      <c r="AK876">
        <f t="shared" si="209"/>
        <v>0</v>
      </c>
      <c r="AL876">
        <f t="shared" si="210"/>
        <v>0</v>
      </c>
      <c r="AM876">
        <f t="shared" si="211"/>
        <v>0</v>
      </c>
      <c r="AN876">
        <f t="shared" si="212"/>
        <v>0</v>
      </c>
      <c r="AO876">
        <f t="shared" si="213"/>
        <v>0</v>
      </c>
    </row>
    <row r="877" spans="1:41" x14ac:dyDescent="0.2">
      <c r="A877" s="9"/>
      <c r="B877" t="str">
        <f>_xlfn.IFNA(VLOOKUP(A877,'Energy balance options'!A$7:C$3000,3,FALSE),"")</f>
        <v/>
      </c>
      <c r="P877">
        <f>SUMIFS('Energy balance options'!$F$7:$F$3000,'Energy balance options'!$B$7:$B$3000,HeatGen!P$2,'Energy balance options'!$A$7:$A$3000,HeatGen!$A877)</f>
        <v>0</v>
      </c>
      <c r="Q877">
        <f>SUMIFS('Energy balance options'!$F$7:$F$3000,'Energy balance options'!$B$7:$B$3000,HeatGen!Q$2,'Energy balance options'!$A$7:$A$3000,HeatGen!$A877)</f>
        <v>0</v>
      </c>
      <c r="R877">
        <f>SUMIFS('Energy balance options'!$F$7:$F$3000,'Energy balance options'!$B$7:$B$3000,HeatGen!R$2,'Energy balance options'!$A$7:$A$3000,HeatGen!$A877)</f>
        <v>0</v>
      </c>
      <c r="S877">
        <f>SUMIFS('Energy balance options'!$G$7:$G$3000,'Energy balance options'!$B$7:$B$3000,HeatGen!S$2,'Energy balance options'!$A$7:$A$3000,HeatGen!$A877)</f>
        <v>0</v>
      </c>
      <c r="T877">
        <f>SUMIFS('Energy balance options'!$G$7:$G$3000,'Energy balance options'!$B$7:$B$3000,HeatGen!T$2,'Energy balance options'!$A$7:$A$3000,HeatGen!$A877)</f>
        <v>0</v>
      </c>
      <c r="U877">
        <f>SUMIFS('Energy balance options'!$G$7:$G$3000,'Energy balance options'!$B$7:$B$3000,HeatGen!U$2,'Energy balance options'!$A$7:$A$3000,HeatGen!$A877)</f>
        <v>0</v>
      </c>
      <c r="V877">
        <f>SUMIFS('Energy balance options'!$G$7:$G$3000,'Energy balance options'!$B$7:$B$3000,HeatGen!V$2,'Energy balance options'!$A$7:$A$3000,HeatGen!$A877)</f>
        <v>0</v>
      </c>
      <c r="W877">
        <f>SUMIFS('Energy balance options'!$G$7:$G$3000,'Energy balance options'!$B$7:$B$3000,HeatGen!W$2,'Energy balance options'!$A$7:$A$3000,HeatGen!$A877)</f>
        <v>0</v>
      </c>
      <c r="X877">
        <f>SUMIFS('Energy balance options'!$G$7:$G$3000,'Energy balance options'!$B$7:$B$3000,HeatGen!X$2,'Energy balance options'!$A$7:$A$3000,HeatGen!$A877)</f>
        <v>0</v>
      </c>
      <c r="AG877">
        <f t="shared" si="205"/>
        <v>0</v>
      </c>
      <c r="AH877">
        <f t="shared" si="206"/>
        <v>0</v>
      </c>
      <c r="AI877">
        <f t="shared" si="207"/>
        <v>0</v>
      </c>
      <c r="AJ877">
        <f t="shared" si="208"/>
        <v>0</v>
      </c>
      <c r="AK877">
        <f t="shared" si="209"/>
        <v>0</v>
      </c>
      <c r="AL877">
        <f t="shared" si="210"/>
        <v>0</v>
      </c>
      <c r="AM877">
        <f t="shared" si="211"/>
        <v>0</v>
      </c>
      <c r="AN877">
        <f t="shared" si="212"/>
        <v>0</v>
      </c>
      <c r="AO877">
        <f t="shared" si="213"/>
        <v>0</v>
      </c>
    </row>
    <row r="878" spans="1:41" x14ac:dyDescent="0.2">
      <c r="A878" s="9"/>
      <c r="B878" t="str">
        <f>_xlfn.IFNA(VLOOKUP(A878,'Energy balance options'!A$7:C$3000,3,FALSE),"")</f>
        <v/>
      </c>
      <c r="P878">
        <f>SUMIFS('Energy balance options'!$F$7:$F$3000,'Energy balance options'!$B$7:$B$3000,HeatGen!P$2,'Energy balance options'!$A$7:$A$3000,HeatGen!$A878)</f>
        <v>0</v>
      </c>
      <c r="Q878">
        <f>SUMIFS('Energy balance options'!$F$7:$F$3000,'Energy balance options'!$B$7:$B$3000,HeatGen!Q$2,'Energy balance options'!$A$7:$A$3000,HeatGen!$A878)</f>
        <v>0</v>
      </c>
      <c r="R878">
        <f>SUMIFS('Energy balance options'!$F$7:$F$3000,'Energy balance options'!$B$7:$B$3000,HeatGen!R$2,'Energy balance options'!$A$7:$A$3000,HeatGen!$A878)</f>
        <v>0</v>
      </c>
      <c r="S878">
        <f>SUMIFS('Energy balance options'!$G$7:$G$3000,'Energy balance options'!$B$7:$B$3000,HeatGen!S$2,'Energy balance options'!$A$7:$A$3000,HeatGen!$A878)</f>
        <v>0</v>
      </c>
      <c r="T878">
        <f>SUMIFS('Energy balance options'!$G$7:$G$3000,'Energy balance options'!$B$7:$B$3000,HeatGen!T$2,'Energy balance options'!$A$7:$A$3000,HeatGen!$A878)</f>
        <v>0</v>
      </c>
      <c r="U878">
        <f>SUMIFS('Energy balance options'!$G$7:$G$3000,'Energy balance options'!$B$7:$B$3000,HeatGen!U$2,'Energy balance options'!$A$7:$A$3000,HeatGen!$A878)</f>
        <v>0</v>
      </c>
      <c r="V878">
        <f>SUMIFS('Energy balance options'!$G$7:$G$3000,'Energy balance options'!$B$7:$B$3000,HeatGen!V$2,'Energy balance options'!$A$7:$A$3000,HeatGen!$A878)</f>
        <v>0</v>
      </c>
      <c r="W878">
        <f>SUMIFS('Energy balance options'!$G$7:$G$3000,'Energy balance options'!$B$7:$B$3000,HeatGen!W$2,'Energy balance options'!$A$7:$A$3000,HeatGen!$A878)</f>
        <v>0</v>
      </c>
      <c r="X878">
        <f>SUMIFS('Energy balance options'!$G$7:$G$3000,'Energy balance options'!$B$7:$B$3000,HeatGen!X$2,'Energy balance options'!$A$7:$A$3000,HeatGen!$A878)</f>
        <v>0</v>
      </c>
      <c r="AG878">
        <f t="shared" si="205"/>
        <v>0</v>
      </c>
      <c r="AH878">
        <f t="shared" si="206"/>
        <v>0</v>
      </c>
      <c r="AI878">
        <f t="shared" si="207"/>
        <v>0</v>
      </c>
      <c r="AJ878">
        <f t="shared" si="208"/>
        <v>0</v>
      </c>
      <c r="AK878">
        <f t="shared" si="209"/>
        <v>0</v>
      </c>
      <c r="AL878">
        <f t="shared" si="210"/>
        <v>0</v>
      </c>
      <c r="AM878">
        <f t="shared" si="211"/>
        <v>0</v>
      </c>
      <c r="AN878">
        <f t="shared" si="212"/>
        <v>0</v>
      </c>
      <c r="AO878">
        <f t="shared" si="213"/>
        <v>0</v>
      </c>
    </row>
    <row r="879" spans="1:41" x14ac:dyDescent="0.2">
      <c r="A879" s="9"/>
      <c r="B879" t="str">
        <f>_xlfn.IFNA(VLOOKUP(A879,'Energy balance options'!A$7:C$3000,3,FALSE),"")</f>
        <v/>
      </c>
      <c r="P879">
        <f>SUMIFS('Energy balance options'!$F$7:$F$3000,'Energy balance options'!$B$7:$B$3000,HeatGen!P$2,'Energy balance options'!$A$7:$A$3000,HeatGen!$A879)</f>
        <v>0</v>
      </c>
      <c r="Q879">
        <f>SUMIFS('Energy balance options'!$F$7:$F$3000,'Energy balance options'!$B$7:$B$3000,HeatGen!Q$2,'Energy balance options'!$A$7:$A$3000,HeatGen!$A879)</f>
        <v>0</v>
      </c>
      <c r="R879">
        <f>SUMIFS('Energy balance options'!$F$7:$F$3000,'Energy balance options'!$B$7:$B$3000,HeatGen!R$2,'Energy balance options'!$A$7:$A$3000,HeatGen!$A879)</f>
        <v>0</v>
      </c>
      <c r="S879">
        <f>SUMIFS('Energy balance options'!$G$7:$G$3000,'Energy balance options'!$B$7:$B$3000,HeatGen!S$2,'Energy balance options'!$A$7:$A$3000,HeatGen!$A879)</f>
        <v>0</v>
      </c>
      <c r="T879">
        <f>SUMIFS('Energy balance options'!$G$7:$G$3000,'Energy balance options'!$B$7:$B$3000,HeatGen!T$2,'Energy balance options'!$A$7:$A$3000,HeatGen!$A879)</f>
        <v>0</v>
      </c>
      <c r="U879">
        <f>SUMIFS('Energy balance options'!$G$7:$G$3000,'Energy balance options'!$B$7:$B$3000,HeatGen!U$2,'Energy balance options'!$A$7:$A$3000,HeatGen!$A879)</f>
        <v>0</v>
      </c>
      <c r="V879">
        <f>SUMIFS('Energy balance options'!$G$7:$G$3000,'Energy balance options'!$B$7:$B$3000,HeatGen!V$2,'Energy balance options'!$A$7:$A$3000,HeatGen!$A879)</f>
        <v>0</v>
      </c>
      <c r="W879">
        <f>SUMIFS('Energy balance options'!$G$7:$G$3000,'Energy balance options'!$B$7:$B$3000,HeatGen!W$2,'Energy balance options'!$A$7:$A$3000,HeatGen!$A879)</f>
        <v>0</v>
      </c>
      <c r="X879">
        <f>SUMIFS('Energy balance options'!$G$7:$G$3000,'Energy balance options'!$B$7:$B$3000,HeatGen!X$2,'Energy balance options'!$A$7:$A$3000,HeatGen!$A879)</f>
        <v>0</v>
      </c>
      <c r="AG879">
        <f t="shared" si="205"/>
        <v>0</v>
      </c>
      <c r="AH879">
        <f t="shared" si="206"/>
        <v>0</v>
      </c>
      <c r="AI879">
        <f t="shared" si="207"/>
        <v>0</v>
      </c>
      <c r="AJ879">
        <f t="shared" si="208"/>
        <v>0</v>
      </c>
      <c r="AK879">
        <f t="shared" si="209"/>
        <v>0</v>
      </c>
      <c r="AL879">
        <f t="shared" si="210"/>
        <v>0</v>
      </c>
      <c r="AM879">
        <f t="shared" si="211"/>
        <v>0</v>
      </c>
      <c r="AN879">
        <f t="shared" si="212"/>
        <v>0</v>
      </c>
      <c r="AO879">
        <f t="shared" si="213"/>
        <v>0</v>
      </c>
    </row>
    <row r="880" spans="1:41" x14ac:dyDescent="0.2">
      <c r="A880" s="9"/>
      <c r="B880" t="str">
        <f>_xlfn.IFNA(VLOOKUP(A880,'Energy balance options'!A$7:C$3000,3,FALSE),"")</f>
        <v/>
      </c>
      <c r="P880">
        <f>SUMIFS('Energy balance options'!$F$7:$F$3000,'Energy balance options'!$B$7:$B$3000,HeatGen!P$2,'Energy balance options'!$A$7:$A$3000,HeatGen!$A880)</f>
        <v>0</v>
      </c>
      <c r="Q880">
        <f>SUMIFS('Energy balance options'!$F$7:$F$3000,'Energy balance options'!$B$7:$B$3000,HeatGen!Q$2,'Energy balance options'!$A$7:$A$3000,HeatGen!$A880)</f>
        <v>0</v>
      </c>
      <c r="R880">
        <f>SUMIFS('Energy balance options'!$F$7:$F$3000,'Energy balance options'!$B$7:$B$3000,HeatGen!R$2,'Energy balance options'!$A$7:$A$3000,HeatGen!$A880)</f>
        <v>0</v>
      </c>
      <c r="S880">
        <f>SUMIFS('Energy balance options'!$G$7:$G$3000,'Energy balance options'!$B$7:$B$3000,HeatGen!S$2,'Energy balance options'!$A$7:$A$3000,HeatGen!$A880)</f>
        <v>0</v>
      </c>
      <c r="T880">
        <f>SUMIFS('Energy balance options'!$G$7:$G$3000,'Energy balance options'!$B$7:$B$3000,HeatGen!T$2,'Energy balance options'!$A$7:$A$3000,HeatGen!$A880)</f>
        <v>0</v>
      </c>
      <c r="U880">
        <f>SUMIFS('Energy balance options'!$G$7:$G$3000,'Energy balance options'!$B$7:$B$3000,HeatGen!U$2,'Energy balance options'!$A$7:$A$3000,HeatGen!$A880)</f>
        <v>0</v>
      </c>
      <c r="V880">
        <f>SUMIFS('Energy balance options'!$G$7:$G$3000,'Energy balance options'!$B$7:$B$3000,HeatGen!V$2,'Energy balance options'!$A$7:$A$3000,HeatGen!$A880)</f>
        <v>0</v>
      </c>
      <c r="W880">
        <f>SUMIFS('Energy balance options'!$G$7:$G$3000,'Energy balance options'!$B$7:$B$3000,HeatGen!W$2,'Energy balance options'!$A$7:$A$3000,HeatGen!$A880)</f>
        <v>0</v>
      </c>
      <c r="X880">
        <f>SUMIFS('Energy balance options'!$G$7:$G$3000,'Energy balance options'!$B$7:$B$3000,HeatGen!X$2,'Energy balance options'!$A$7:$A$3000,HeatGen!$A880)</f>
        <v>0</v>
      </c>
      <c r="AG880">
        <f t="shared" si="205"/>
        <v>0</v>
      </c>
      <c r="AH880">
        <f t="shared" si="206"/>
        <v>0</v>
      </c>
      <c r="AI880">
        <f t="shared" si="207"/>
        <v>0</v>
      </c>
      <c r="AJ880">
        <f t="shared" si="208"/>
        <v>0</v>
      </c>
      <c r="AK880">
        <f t="shared" si="209"/>
        <v>0</v>
      </c>
      <c r="AL880">
        <f t="shared" si="210"/>
        <v>0</v>
      </c>
      <c r="AM880">
        <f t="shared" si="211"/>
        <v>0</v>
      </c>
      <c r="AN880">
        <f t="shared" si="212"/>
        <v>0</v>
      </c>
      <c r="AO880">
        <f t="shared" si="213"/>
        <v>0</v>
      </c>
    </row>
    <row r="881" spans="1:41" x14ac:dyDescent="0.2">
      <c r="A881" s="9"/>
      <c r="B881" t="str">
        <f>_xlfn.IFNA(VLOOKUP(A881,'Energy balance options'!A$7:C$3000,3,FALSE),"")</f>
        <v/>
      </c>
      <c r="P881">
        <f>SUMIFS('Energy balance options'!$F$7:$F$3000,'Energy balance options'!$B$7:$B$3000,HeatGen!P$2,'Energy balance options'!$A$7:$A$3000,HeatGen!$A881)</f>
        <v>0</v>
      </c>
      <c r="Q881">
        <f>SUMIFS('Energy balance options'!$F$7:$F$3000,'Energy balance options'!$B$7:$B$3000,HeatGen!Q$2,'Energy balance options'!$A$7:$A$3000,HeatGen!$A881)</f>
        <v>0</v>
      </c>
      <c r="R881">
        <f>SUMIFS('Energy balance options'!$F$7:$F$3000,'Energy balance options'!$B$7:$B$3000,HeatGen!R$2,'Energy balance options'!$A$7:$A$3000,HeatGen!$A881)</f>
        <v>0</v>
      </c>
      <c r="S881">
        <f>SUMIFS('Energy balance options'!$G$7:$G$3000,'Energy balance options'!$B$7:$B$3000,HeatGen!S$2,'Energy balance options'!$A$7:$A$3000,HeatGen!$A881)</f>
        <v>0</v>
      </c>
      <c r="T881">
        <f>SUMIFS('Energy balance options'!$G$7:$G$3000,'Energy balance options'!$B$7:$B$3000,HeatGen!T$2,'Energy balance options'!$A$7:$A$3000,HeatGen!$A881)</f>
        <v>0</v>
      </c>
      <c r="U881">
        <f>SUMIFS('Energy balance options'!$G$7:$G$3000,'Energy balance options'!$B$7:$B$3000,HeatGen!U$2,'Energy balance options'!$A$7:$A$3000,HeatGen!$A881)</f>
        <v>0</v>
      </c>
      <c r="V881">
        <f>SUMIFS('Energy balance options'!$G$7:$G$3000,'Energy balance options'!$B$7:$B$3000,HeatGen!V$2,'Energy balance options'!$A$7:$A$3000,HeatGen!$A881)</f>
        <v>0</v>
      </c>
      <c r="W881">
        <f>SUMIFS('Energy balance options'!$G$7:$G$3000,'Energy balance options'!$B$7:$B$3000,HeatGen!W$2,'Energy balance options'!$A$7:$A$3000,HeatGen!$A881)</f>
        <v>0</v>
      </c>
      <c r="X881">
        <f>SUMIFS('Energy balance options'!$G$7:$G$3000,'Energy balance options'!$B$7:$B$3000,HeatGen!X$2,'Energy balance options'!$A$7:$A$3000,HeatGen!$A881)</f>
        <v>0</v>
      </c>
      <c r="AG881">
        <f t="shared" si="205"/>
        <v>0</v>
      </c>
      <c r="AH881">
        <f t="shared" si="206"/>
        <v>0</v>
      </c>
      <c r="AI881">
        <f t="shared" si="207"/>
        <v>0</v>
      </c>
      <c r="AJ881">
        <f t="shared" si="208"/>
        <v>0</v>
      </c>
      <c r="AK881">
        <f t="shared" si="209"/>
        <v>0</v>
      </c>
      <c r="AL881">
        <f t="shared" si="210"/>
        <v>0</v>
      </c>
      <c r="AM881">
        <f t="shared" si="211"/>
        <v>0</v>
      </c>
      <c r="AN881">
        <f t="shared" si="212"/>
        <v>0</v>
      </c>
      <c r="AO881">
        <f t="shared" si="213"/>
        <v>0</v>
      </c>
    </row>
    <row r="882" spans="1:41" x14ac:dyDescent="0.2">
      <c r="A882" s="9"/>
      <c r="B882" t="str">
        <f>_xlfn.IFNA(VLOOKUP(A882,'Energy balance options'!A$7:C$3000,3,FALSE),"")</f>
        <v/>
      </c>
      <c r="P882">
        <f>SUMIFS('Energy balance options'!$F$7:$F$3000,'Energy balance options'!$B$7:$B$3000,HeatGen!P$2,'Energy balance options'!$A$7:$A$3000,HeatGen!$A882)</f>
        <v>0</v>
      </c>
      <c r="Q882">
        <f>SUMIFS('Energy balance options'!$F$7:$F$3000,'Energy balance options'!$B$7:$B$3000,HeatGen!Q$2,'Energy balance options'!$A$7:$A$3000,HeatGen!$A882)</f>
        <v>0</v>
      </c>
      <c r="R882">
        <f>SUMIFS('Energy balance options'!$F$7:$F$3000,'Energy balance options'!$B$7:$B$3000,HeatGen!R$2,'Energy balance options'!$A$7:$A$3000,HeatGen!$A882)</f>
        <v>0</v>
      </c>
      <c r="S882">
        <f>SUMIFS('Energy balance options'!$G$7:$G$3000,'Energy balance options'!$B$7:$B$3000,HeatGen!S$2,'Energy balance options'!$A$7:$A$3000,HeatGen!$A882)</f>
        <v>0</v>
      </c>
      <c r="T882">
        <f>SUMIFS('Energy balance options'!$G$7:$G$3000,'Energy balance options'!$B$7:$B$3000,HeatGen!T$2,'Energy balance options'!$A$7:$A$3000,HeatGen!$A882)</f>
        <v>0</v>
      </c>
      <c r="U882">
        <f>SUMIFS('Energy balance options'!$G$7:$G$3000,'Energy balance options'!$B$7:$B$3000,HeatGen!U$2,'Energy balance options'!$A$7:$A$3000,HeatGen!$A882)</f>
        <v>0</v>
      </c>
      <c r="V882">
        <f>SUMIFS('Energy balance options'!$G$7:$G$3000,'Energy balance options'!$B$7:$B$3000,HeatGen!V$2,'Energy balance options'!$A$7:$A$3000,HeatGen!$A882)</f>
        <v>0</v>
      </c>
      <c r="W882">
        <f>SUMIFS('Energy balance options'!$G$7:$G$3000,'Energy balance options'!$B$7:$B$3000,HeatGen!W$2,'Energy balance options'!$A$7:$A$3000,HeatGen!$A882)</f>
        <v>0</v>
      </c>
      <c r="X882">
        <f>SUMIFS('Energy balance options'!$G$7:$G$3000,'Energy balance options'!$B$7:$B$3000,HeatGen!X$2,'Energy balance options'!$A$7:$A$3000,HeatGen!$A882)</f>
        <v>0</v>
      </c>
      <c r="AG882">
        <f t="shared" si="205"/>
        <v>0</v>
      </c>
      <c r="AH882">
        <f t="shared" si="206"/>
        <v>0</v>
      </c>
      <c r="AI882">
        <f t="shared" si="207"/>
        <v>0</v>
      </c>
      <c r="AJ882">
        <f t="shared" si="208"/>
        <v>0</v>
      </c>
      <c r="AK882">
        <f t="shared" si="209"/>
        <v>0</v>
      </c>
      <c r="AL882">
        <f t="shared" si="210"/>
        <v>0</v>
      </c>
      <c r="AM882">
        <f t="shared" si="211"/>
        <v>0</v>
      </c>
      <c r="AN882">
        <f t="shared" si="212"/>
        <v>0</v>
      </c>
      <c r="AO882">
        <f t="shared" si="213"/>
        <v>0</v>
      </c>
    </row>
    <row r="883" spans="1:41" x14ac:dyDescent="0.2">
      <c r="A883" s="9"/>
      <c r="B883" t="str">
        <f>_xlfn.IFNA(VLOOKUP(A883,'Energy balance options'!A$7:C$3000,3,FALSE),"")</f>
        <v/>
      </c>
      <c r="P883">
        <f>SUMIFS('Energy balance options'!$F$7:$F$3000,'Energy balance options'!$B$7:$B$3000,HeatGen!P$2,'Energy balance options'!$A$7:$A$3000,HeatGen!$A883)</f>
        <v>0</v>
      </c>
      <c r="Q883">
        <f>SUMIFS('Energy balance options'!$F$7:$F$3000,'Energy balance options'!$B$7:$B$3000,HeatGen!Q$2,'Energy balance options'!$A$7:$A$3000,HeatGen!$A883)</f>
        <v>0</v>
      </c>
      <c r="R883">
        <f>SUMIFS('Energy balance options'!$F$7:$F$3000,'Energy balance options'!$B$7:$B$3000,HeatGen!R$2,'Energy balance options'!$A$7:$A$3000,HeatGen!$A883)</f>
        <v>0</v>
      </c>
      <c r="S883">
        <f>SUMIFS('Energy balance options'!$G$7:$G$3000,'Energy balance options'!$B$7:$B$3000,HeatGen!S$2,'Energy balance options'!$A$7:$A$3000,HeatGen!$A883)</f>
        <v>0</v>
      </c>
      <c r="T883">
        <f>SUMIFS('Energy balance options'!$G$7:$G$3000,'Energy balance options'!$B$7:$B$3000,HeatGen!T$2,'Energy balance options'!$A$7:$A$3000,HeatGen!$A883)</f>
        <v>0</v>
      </c>
      <c r="U883">
        <f>SUMIFS('Energy balance options'!$G$7:$G$3000,'Energy balance options'!$B$7:$B$3000,HeatGen!U$2,'Energy balance options'!$A$7:$A$3000,HeatGen!$A883)</f>
        <v>0</v>
      </c>
      <c r="V883">
        <f>SUMIFS('Energy balance options'!$G$7:$G$3000,'Energy balance options'!$B$7:$B$3000,HeatGen!V$2,'Energy balance options'!$A$7:$A$3000,HeatGen!$A883)</f>
        <v>0</v>
      </c>
      <c r="W883">
        <f>SUMIFS('Energy balance options'!$G$7:$G$3000,'Energy balance options'!$B$7:$B$3000,HeatGen!W$2,'Energy balance options'!$A$7:$A$3000,HeatGen!$A883)</f>
        <v>0</v>
      </c>
      <c r="X883">
        <f>SUMIFS('Energy balance options'!$G$7:$G$3000,'Energy balance options'!$B$7:$B$3000,HeatGen!X$2,'Energy balance options'!$A$7:$A$3000,HeatGen!$A883)</f>
        <v>0</v>
      </c>
      <c r="AG883">
        <f t="shared" si="205"/>
        <v>0</v>
      </c>
      <c r="AH883">
        <f t="shared" si="206"/>
        <v>0</v>
      </c>
      <c r="AI883">
        <f t="shared" si="207"/>
        <v>0</v>
      </c>
      <c r="AJ883">
        <f t="shared" si="208"/>
        <v>0</v>
      </c>
      <c r="AK883">
        <f t="shared" si="209"/>
        <v>0</v>
      </c>
      <c r="AL883">
        <f t="shared" si="210"/>
        <v>0</v>
      </c>
      <c r="AM883">
        <f t="shared" si="211"/>
        <v>0</v>
      </c>
      <c r="AN883">
        <f t="shared" si="212"/>
        <v>0</v>
      </c>
      <c r="AO883">
        <f t="shared" si="213"/>
        <v>0</v>
      </c>
    </row>
    <row r="884" spans="1:41" x14ac:dyDescent="0.2">
      <c r="A884" s="9"/>
      <c r="B884" t="str">
        <f>_xlfn.IFNA(VLOOKUP(A884,'Energy balance options'!A$7:C$3000,3,FALSE),"")</f>
        <v/>
      </c>
      <c r="P884">
        <f>SUMIFS('Energy balance options'!$F$7:$F$3000,'Energy balance options'!$B$7:$B$3000,HeatGen!P$2,'Energy balance options'!$A$7:$A$3000,HeatGen!$A884)</f>
        <v>0</v>
      </c>
      <c r="Q884">
        <f>SUMIFS('Energy balance options'!$F$7:$F$3000,'Energy balance options'!$B$7:$B$3000,HeatGen!Q$2,'Energy balance options'!$A$7:$A$3000,HeatGen!$A884)</f>
        <v>0</v>
      </c>
      <c r="R884">
        <f>SUMIFS('Energy balance options'!$F$7:$F$3000,'Energy balance options'!$B$7:$B$3000,HeatGen!R$2,'Energy balance options'!$A$7:$A$3000,HeatGen!$A884)</f>
        <v>0</v>
      </c>
      <c r="S884">
        <f>SUMIFS('Energy balance options'!$G$7:$G$3000,'Energy balance options'!$B$7:$B$3000,HeatGen!S$2,'Energy balance options'!$A$7:$A$3000,HeatGen!$A884)</f>
        <v>0</v>
      </c>
      <c r="T884">
        <f>SUMIFS('Energy balance options'!$G$7:$G$3000,'Energy balance options'!$B$7:$B$3000,HeatGen!T$2,'Energy balance options'!$A$7:$A$3000,HeatGen!$A884)</f>
        <v>0</v>
      </c>
      <c r="U884">
        <f>SUMIFS('Energy balance options'!$G$7:$G$3000,'Energy balance options'!$B$7:$B$3000,HeatGen!U$2,'Energy balance options'!$A$7:$A$3000,HeatGen!$A884)</f>
        <v>0</v>
      </c>
      <c r="V884">
        <f>SUMIFS('Energy balance options'!$G$7:$G$3000,'Energy balance options'!$B$7:$B$3000,HeatGen!V$2,'Energy balance options'!$A$7:$A$3000,HeatGen!$A884)</f>
        <v>0</v>
      </c>
      <c r="W884">
        <f>SUMIFS('Energy balance options'!$G$7:$G$3000,'Energy balance options'!$B$7:$B$3000,HeatGen!W$2,'Energy balance options'!$A$7:$A$3000,HeatGen!$A884)</f>
        <v>0</v>
      </c>
      <c r="X884">
        <f>SUMIFS('Energy balance options'!$G$7:$G$3000,'Energy balance options'!$B$7:$B$3000,HeatGen!X$2,'Energy balance options'!$A$7:$A$3000,HeatGen!$A884)</f>
        <v>0</v>
      </c>
      <c r="AG884">
        <f t="shared" si="205"/>
        <v>0</v>
      </c>
      <c r="AH884">
        <f t="shared" si="206"/>
        <v>0</v>
      </c>
      <c r="AI884">
        <f t="shared" si="207"/>
        <v>0</v>
      </c>
      <c r="AJ884">
        <f t="shared" si="208"/>
        <v>0</v>
      </c>
      <c r="AK884">
        <f t="shared" si="209"/>
        <v>0</v>
      </c>
      <c r="AL884">
        <f t="shared" si="210"/>
        <v>0</v>
      </c>
      <c r="AM884">
        <f t="shared" si="211"/>
        <v>0</v>
      </c>
      <c r="AN884">
        <f t="shared" si="212"/>
        <v>0</v>
      </c>
      <c r="AO884">
        <f t="shared" si="213"/>
        <v>0</v>
      </c>
    </row>
    <row r="885" spans="1:41" x14ac:dyDescent="0.2">
      <c r="A885" s="9"/>
      <c r="B885" t="str">
        <f>_xlfn.IFNA(VLOOKUP(A885,'Energy balance options'!A$7:C$3000,3,FALSE),"")</f>
        <v/>
      </c>
      <c r="P885">
        <f>SUMIFS('Energy balance options'!$F$7:$F$3000,'Energy balance options'!$B$7:$B$3000,HeatGen!P$2,'Energy balance options'!$A$7:$A$3000,HeatGen!$A885)</f>
        <v>0</v>
      </c>
      <c r="Q885">
        <f>SUMIFS('Energy balance options'!$F$7:$F$3000,'Energy balance options'!$B$7:$B$3000,HeatGen!Q$2,'Energy balance options'!$A$7:$A$3000,HeatGen!$A885)</f>
        <v>0</v>
      </c>
      <c r="R885">
        <f>SUMIFS('Energy balance options'!$F$7:$F$3000,'Energy balance options'!$B$7:$B$3000,HeatGen!R$2,'Energy balance options'!$A$7:$A$3000,HeatGen!$A885)</f>
        <v>0</v>
      </c>
      <c r="S885">
        <f>SUMIFS('Energy balance options'!$G$7:$G$3000,'Energy balance options'!$B$7:$B$3000,HeatGen!S$2,'Energy balance options'!$A$7:$A$3000,HeatGen!$A885)</f>
        <v>0</v>
      </c>
      <c r="T885">
        <f>SUMIFS('Energy balance options'!$G$7:$G$3000,'Energy balance options'!$B$7:$B$3000,HeatGen!T$2,'Energy balance options'!$A$7:$A$3000,HeatGen!$A885)</f>
        <v>0</v>
      </c>
      <c r="U885">
        <f>SUMIFS('Energy balance options'!$G$7:$G$3000,'Energy balance options'!$B$7:$B$3000,HeatGen!U$2,'Energy balance options'!$A$7:$A$3000,HeatGen!$A885)</f>
        <v>0</v>
      </c>
      <c r="V885">
        <f>SUMIFS('Energy balance options'!$G$7:$G$3000,'Energy balance options'!$B$7:$B$3000,HeatGen!V$2,'Energy balance options'!$A$7:$A$3000,HeatGen!$A885)</f>
        <v>0</v>
      </c>
      <c r="W885">
        <f>SUMIFS('Energy balance options'!$G$7:$G$3000,'Energy balance options'!$B$7:$B$3000,HeatGen!W$2,'Energy balance options'!$A$7:$A$3000,HeatGen!$A885)</f>
        <v>0</v>
      </c>
      <c r="X885">
        <f>SUMIFS('Energy balance options'!$G$7:$G$3000,'Energy balance options'!$B$7:$B$3000,HeatGen!X$2,'Energy balance options'!$A$7:$A$3000,HeatGen!$A885)</f>
        <v>0</v>
      </c>
      <c r="AG885">
        <f t="shared" si="205"/>
        <v>0</v>
      </c>
      <c r="AH885">
        <f t="shared" si="206"/>
        <v>0</v>
      </c>
      <c r="AI885">
        <f t="shared" si="207"/>
        <v>0</v>
      </c>
      <c r="AJ885">
        <f t="shared" si="208"/>
        <v>0</v>
      </c>
      <c r="AK885">
        <f t="shared" si="209"/>
        <v>0</v>
      </c>
      <c r="AL885">
        <f t="shared" si="210"/>
        <v>0</v>
      </c>
      <c r="AM885">
        <f t="shared" si="211"/>
        <v>0</v>
      </c>
      <c r="AN885">
        <f t="shared" si="212"/>
        <v>0</v>
      </c>
      <c r="AO885">
        <f t="shared" si="213"/>
        <v>0</v>
      </c>
    </row>
    <row r="886" spans="1:41" x14ac:dyDescent="0.2">
      <c r="A886" s="9"/>
      <c r="B886" t="str">
        <f>_xlfn.IFNA(VLOOKUP(A886,'Energy balance options'!A$7:C$3000,3,FALSE),"")</f>
        <v/>
      </c>
      <c r="P886">
        <f>SUMIFS('Energy balance options'!$F$7:$F$3000,'Energy balance options'!$B$7:$B$3000,HeatGen!P$2,'Energy balance options'!$A$7:$A$3000,HeatGen!$A886)</f>
        <v>0</v>
      </c>
      <c r="Q886">
        <f>SUMIFS('Energy balance options'!$F$7:$F$3000,'Energy balance options'!$B$7:$B$3000,HeatGen!Q$2,'Energy balance options'!$A$7:$A$3000,HeatGen!$A886)</f>
        <v>0</v>
      </c>
      <c r="R886">
        <f>SUMIFS('Energy balance options'!$F$7:$F$3000,'Energy balance options'!$B$7:$B$3000,HeatGen!R$2,'Energy balance options'!$A$7:$A$3000,HeatGen!$A886)</f>
        <v>0</v>
      </c>
      <c r="S886">
        <f>SUMIFS('Energy balance options'!$G$7:$G$3000,'Energy balance options'!$B$7:$B$3000,HeatGen!S$2,'Energy balance options'!$A$7:$A$3000,HeatGen!$A886)</f>
        <v>0</v>
      </c>
      <c r="T886">
        <f>SUMIFS('Energy balance options'!$G$7:$G$3000,'Energy balance options'!$B$7:$B$3000,HeatGen!T$2,'Energy balance options'!$A$7:$A$3000,HeatGen!$A886)</f>
        <v>0</v>
      </c>
      <c r="U886">
        <f>SUMIFS('Energy balance options'!$G$7:$G$3000,'Energy balance options'!$B$7:$B$3000,HeatGen!U$2,'Energy balance options'!$A$7:$A$3000,HeatGen!$A886)</f>
        <v>0</v>
      </c>
      <c r="V886">
        <f>SUMIFS('Energy balance options'!$G$7:$G$3000,'Energy balance options'!$B$7:$B$3000,HeatGen!V$2,'Energy balance options'!$A$7:$A$3000,HeatGen!$A886)</f>
        <v>0</v>
      </c>
      <c r="W886">
        <f>SUMIFS('Energy balance options'!$G$7:$G$3000,'Energy balance options'!$B$7:$B$3000,HeatGen!W$2,'Energy balance options'!$A$7:$A$3000,HeatGen!$A886)</f>
        <v>0</v>
      </c>
      <c r="X886">
        <f>SUMIFS('Energy balance options'!$G$7:$G$3000,'Energy balance options'!$B$7:$B$3000,HeatGen!X$2,'Energy balance options'!$A$7:$A$3000,HeatGen!$A886)</f>
        <v>0</v>
      </c>
      <c r="AG886">
        <f t="shared" si="205"/>
        <v>0</v>
      </c>
      <c r="AH886">
        <f t="shared" si="206"/>
        <v>0</v>
      </c>
      <c r="AI886">
        <f t="shared" si="207"/>
        <v>0</v>
      </c>
      <c r="AJ886">
        <f t="shared" si="208"/>
        <v>0</v>
      </c>
      <c r="AK886">
        <f t="shared" si="209"/>
        <v>0</v>
      </c>
      <c r="AL886">
        <f t="shared" si="210"/>
        <v>0</v>
      </c>
      <c r="AM886">
        <f t="shared" si="211"/>
        <v>0</v>
      </c>
      <c r="AN886">
        <f t="shared" si="212"/>
        <v>0</v>
      </c>
      <c r="AO886">
        <f t="shared" si="213"/>
        <v>0</v>
      </c>
    </row>
    <row r="887" spans="1:41" x14ac:dyDescent="0.2">
      <c r="A887" s="9"/>
      <c r="B887" t="str">
        <f>_xlfn.IFNA(VLOOKUP(A887,'Energy balance options'!A$7:C$3000,3,FALSE),"")</f>
        <v/>
      </c>
      <c r="P887">
        <f>SUMIFS('Energy balance options'!$F$7:$F$3000,'Energy balance options'!$B$7:$B$3000,HeatGen!P$2,'Energy balance options'!$A$7:$A$3000,HeatGen!$A887)</f>
        <v>0</v>
      </c>
      <c r="Q887">
        <f>SUMIFS('Energy balance options'!$F$7:$F$3000,'Energy balance options'!$B$7:$B$3000,HeatGen!Q$2,'Energy balance options'!$A$7:$A$3000,HeatGen!$A887)</f>
        <v>0</v>
      </c>
      <c r="R887">
        <f>SUMIFS('Energy balance options'!$F$7:$F$3000,'Energy balance options'!$B$7:$B$3000,HeatGen!R$2,'Energy balance options'!$A$7:$A$3000,HeatGen!$A887)</f>
        <v>0</v>
      </c>
      <c r="S887">
        <f>SUMIFS('Energy balance options'!$G$7:$G$3000,'Energy balance options'!$B$7:$B$3000,HeatGen!S$2,'Energy balance options'!$A$7:$A$3000,HeatGen!$A887)</f>
        <v>0</v>
      </c>
      <c r="T887">
        <f>SUMIFS('Energy balance options'!$G$7:$G$3000,'Energy balance options'!$B$7:$B$3000,HeatGen!T$2,'Energy balance options'!$A$7:$A$3000,HeatGen!$A887)</f>
        <v>0</v>
      </c>
      <c r="U887">
        <f>SUMIFS('Energy balance options'!$G$7:$G$3000,'Energy balance options'!$B$7:$B$3000,HeatGen!U$2,'Energy balance options'!$A$7:$A$3000,HeatGen!$A887)</f>
        <v>0</v>
      </c>
      <c r="V887">
        <f>SUMIFS('Energy balance options'!$G$7:$G$3000,'Energy balance options'!$B$7:$B$3000,HeatGen!V$2,'Energy balance options'!$A$7:$A$3000,HeatGen!$A887)</f>
        <v>0</v>
      </c>
      <c r="W887">
        <f>SUMIFS('Energy balance options'!$G$7:$G$3000,'Energy balance options'!$B$7:$B$3000,HeatGen!W$2,'Energy balance options'!$A$7:$A$3000,HeatGen!$A887)</f>
        <v>0</v>
      </c>
      <c r="X887">
        <f>SUMIFS('Energy balance options'!$G$7:$G$3000,'Energy balance options'!$B$7:$B$3000,HeatGen!X$2,'Energy balance options'!$A$7:$A$3000,HeatGen!$A887)</f>
        <v>0</v>
      </c>
      <c r="AG887">
        <f t="shared" si="205"/>
        <v>0</v>
      </c>
      <c r="AH887">
        <f t="shared" si="206"/>
        <v>0</v>
      </c>
      <c r="AI887">
        <f t="shared" si="207"/>
        <v>0</v>
      </c>
      <c r="AJ887">
        <f t="shared" si="208"/>
        <v>0</v>
      </c>
      <c r="AK887">
        <f t="shared" si="209"/>
        <v>0</v>
      </c>
      <c r="AL887">
        <f t="shared" si="210"/>
        <v>0</v>
      </c>
      <c r="AM887">
        <f t="shared" si="211"/>
        <v>0</v>
      </c>
      <c r="AN887">
        <f t="shared" si="212"/>
        <v>0</v>
      </c>
      <c r="AO887">
        <f t="shared" si="213"/>
        <v>0</v>
      </c>
    </row>
    <row r="888" spans="1:41" x14ac:dyDescent="0.2">
      <c r="A888" s="9"/>
      <c r="B888" t="str">
        <f>_xlfn.IFNA(VLOOKUP(A888,'Energy balance options'!A$7:C$3000,3,FALSE),"")</f>
        <v/>
      </c>
      <c r="P888">
        <f>SUMIFS('Energy balance options'!$F$7:$F$3000,'Energy balance options'!$B$7:$B$3000,HeatGen!P$2,'Energy balance options'!$A$7:$A$3000,HeatGen!$A888)</f>
        <v>0</v>
      </c>
      <c r="Q888">
        <f>SUMIFS('Energy balance options'!$F$7:$F$3000,'Energy balance options'!$B$7:$B$3000,HeatGen!Q$2,'Energy balance options'!$A$7:$A$3000,HeatGen!$A888)</f>
        <v>0</v>
      </c>
      <c r="R888">
        <f>SUMIFS('Energy balance options'!$F$7:$F$3000,'Energy balance options'!$B$7:$B$3000,HeatGen!R$2,'Energy balance options'!$A$7:$A$3000,HeatGen!$A888)</f>
        <v>0</v>
      </c>
      <c r="S888">
        <f>SUMIFS('Energy balance options'!$G$7:$G$3000,'Energy balance options'!$B$7:$B$3000,HeatGen!S$2,'Energy balance options'!$A$7:$A$3000,HeatGen!$A888)</f>
        <v>0</v>
      </c>
      <c r="T888">
        <f>SUMIFS('Energy balance options'!$G$7:$G$3000,'Energy balance options'!$B$7:$B$3000,HeatGen!T$2,'Energy balance options'!$A$7:$A$3000,HeatGen!$A888)</f>
        <v>0</v>
      </c>
      <c r="U888">
        <f>SUMIFS('Energy balance options'!$G$7:$G$3000,'Energy balance options'!$B$7:$B$3000,HeatGen!U$2,'Energy balance options'!$A$7:$A$3000,HeatGen!$A888)</f>
        <v>0</v>
      </c>
      <c r="V888">
        <f>SUMIFS('Energy balance options'!$G$7:$G$3000,'Energy balance options'!$B$7:$B$3000,HeatGen!V$2,'Energy balance options'!$A$7:$A$3000,HeatGen!$A888)</f>
        <v>0</v>
      </c>
      <c r="W888">
        <f>SUMIFS('Energy balance options'!$G$7:$G$3000,'Energy balance options'!$B$7:$B$3000,HeatGen!W$2,'Energy balance options'!$A$7:$A$3000,HeatGen!$A888)</f>
        <v>0</v>
      </c>
      <c r="X888">
        <f>SUMIFS('Energy balance options'!$G$7:$G$3000,'Energy balance options'!$B$7:$B$3000,HeatGen!X$2,'Energy balance options'!$A$7:$A$3000,HeatGen!$A888)</f>
        <v>0</v>
      </c>
      <c r="AG888">
        <f t="shared" si="205"/>
        <v>0</v>
      </c>
      <c r="AH888">
        <f t="shared" si="206"/>
        <v>0</v>
      </c>
      <c r="AI888">
        <f t="shared" si="207"/>
        <v>0</v>
      </c>
      <c r="AJ888">
        <f t="shared" si="208"/>
        <v>0</v>
      </c>
      <c r="AK888">
        <f t="shared" si="209"/>
        <v>0</v>
      </c>
      <c r="AL888">
        <f t="shared" si="210"/>
        <v>0</v>
      </c>
      <c r="AM888">
        <f t="shared" si="211"/>
        <v>0</v>
      </c>
      <c r="AN888">
        <f t="shared" si="212"/>
        <v>0</v>
      </c>
      <c r="AO888">
        <f t="shared" si="213"/>
        <v>0</v>
      </c>
    </row>
    <row r="889" spans="1:41" x14ac:dyDescent="0.2">
      <c r="A889" s="9"/>
      <c r="B889" t="str">
        <f>_xlfn.IFNA(VLOOKUP(A889,'Energy balance options'!A$7:C$3000,3,FALSE),"")</f>
        <v/>
      </c>
      <c r="P889">
        <f>SUMIFS('Energy balance options'!$F$7:$F$3000,'Energy balance options'!$B$7:$B$3000,HeatGen!P$2,'Energy balance options'!$A$7:$A$3000,HeatGen!$A889)</f>
        <v>0</v>
      </c>
      <c r="Q889">
        <f>SUMIFS('Energy balance options'!$F$7:$F$3000,'Energy balance options'!$B$7:$B$3000,HeatGen!Q$2,'Energy balance options'!$A$7:$A$3000,HeatGen!$A889)</f>
        <v>0</v>
      </c>
      <c r="R889">
        <f>SUMIFS('Energy balance options'!$F$7:$F$3000,'Energy balance options'!$B$7:$B$3000,HeatGen!R$2,'Energy balance options'!$A$7:$A$3000,HeatGen!$A889)</f>
        <v>0</v>
      </c>
      <c r="S889">
        <f>SUMIFS('Energy balance options'!$G$7:$G$3000,'Energy balance options'!$B$7:$B$3000,HeatGen!S$2,'Energy balance options'!$A$7:$A$3000,HeatGen!$A889)</f>
        <v>0</v>
      </c>
      <c r="T889">
        <f>SUMIFS('Energy balance options'!$G$7:$G$3000,'Energy balance options'!$B$7:$B$3000,HeatGen!T$2,'Energy balance options'!$A$7:$A$3000,HeatGen!$A889)</f>
        <v>0</v>
      </c>
      <c r="U889">
        <f>SUMIFS('Energy balance options'!$G$7:$G$3000,'Energy balance options'!$B$7:$B$3000,HeatGen!U$2,'Energy balance options'!$A$7:$A$3000,HeatGen!$A889)</f>
        <v>0</v>
      </c>
      <c r="V889">
        <f>SUMIFS('Energy balance options'!$G$7:$G$3000,'Energy balance options'!$B$7:$B$3000,HeatGen!V$2,'Energy balance options'!$A$7:$A$3000,HeatGen!$A889)</f>
        <v>0</v>
      </c>
      <c r="W889">
        <f>SUMIFS('Energy balance options'!$G$7:$G$3000,'Energy balance options'!$B$7:$B$3000,HeatGen!W$2,'Energy balance options'!$A$7:$A$3000,HeatGen!$A889)</f>
        <v>0</v>
      </c>
      <c r="X889">
        <f>SUMIFS('Energy balance options'!$G$7:$G$3000,'Energy balance options'!$B$7:$B$3000,HeatGen!X$2,'Energy balance options'!$A$7:$A$3000,HeatGen!$A889)</f>
        <v>0</v>
      </c>
      <c r="AG889">
        <f t="shared" si="205"/>
        <v>0</v>
      </c>
      <c r="AH889">
        <f t="shared" si="206"/>
        <v>0</v>
      </c>
      <c r="AI889">
        <f t="shared" si="207"/>
        <v>0</v>
      </c>
      <c r="AJ889">
        <f t="shared" si="208"/>
        <v>0</v>
      </c>
      <c r="AK889">
        <f t="shared" si="209"/>
        <v>0</v>
      </c>
      <c r="AL889">
        <f t="shared" si="210"/>
        <v>0</v>
      </c>
      <c r="AM889">
        <f t="shared" si="211"/>
        <v>0</v>
      </c>
      <c r="AN889">
        <f t="shared" si="212"/>
        <v>0</v>
      </c>
      <c r="AO889">
        <f t="shared" si="213"/>
        <v>0</v>
      </c>
    </row>
    <row r="890" spans="1:41" x14ac:dyDescent="0.2">
      <c r="A890" s="9"/>
      <c r="B890" t="str">
        <f>_xlfn.IFNA(VLOOKUP(A890,'Energy balance options'!A$7:C$3000,3,FALSE),"")</f>
        <v/>
      </c>
      <c r="P890">
        <f>SUMIFS('Energy balance options'!$F$7:$F$3000,'Energy balance options'!$B$7:$B$3000,HeatGen!P$2,'Energy balance options'!$A$7:$A$3000,HeatGen!$A890)</f>
        <v>0</v>
      </c>
      <c r="Q890">
        <f>SUMIFS('Energy balance options'!$F$7:$F$3000,'Energy balance options'!$B$7:$B$3000,HeatGen!Q$2,'Energy balance options'!$A$7:$A$3000,HeatGen!$A890)</f>
        <v>0</v>
      </c>
      <c r="R890">
        <f>SUMIFS('Energy balance options'!$F$7:$F$3000,'Energy balance options'!$B$7:$B$3000,HeatGen!R$2,'Energy balance options'!$A$7:$A$3000,HeatGen!$A890)</f>
        <v>0</v>
      </c>
      <c r="S890">
        <f>SUMIFS('Energy balance options'!$G$7:$G$3000,'Energy balance options'!$B$7:$B$3000,HeatGen!S$2,'Energy balance options'!$A$7:$A$3000,HeatGen!$A890)</f>
        <v>0</v>
      </c>
      <c r="T890">
        <f>SUMIFS('Energy balance options'!$G$7:$G$3000,'Energy balance options'!$B$7:$B$3000,HeatGen!T$2,'Energy balance options'!$A$7:$A$3000,HeatGen!$A890)</f>
        <v>0</v>
      </c>
      <c r="U890">
        <f>SUMIFS('Energy balance options'!$G$7:$G$3000,'Energy balance options'!$B$7:$B$3000,HeatGen!U$2,'Energy balance options'!$A$7:$A$3000,HeatGen!$A890)</f>
        <v>0</v>
      </c>
      <c r="V890">
        <f>SUMIFS('Energy balance options'!$G$7:$G$3000,'Energy balance options'!$B$7:$B$3000,HeatGen!V$2,'Energy balance options'!$A$7:$A$3000,HeatGen!$A890)</f>
        <v>0</v>
      </c>
      <c r="W890">
        <f>SUMIFS('Energy balance options'!$G$7:$G$3000,'Energy balance options'!$B$7:$B$3000,HeatGen!W$2,'Energy balance options'!$A$7:$A$3000,HeatGen!$A890)</f>
        <v>0</v>
      </c>
      <c r="X890">
        <f>SUMIFS('Energy balance options'!$G$7:$G$3000,'Energy balance options'!$B$7:$B$3000,HeatGen!X$2,'Energy balance options'!$A$7:$A$3000,HeatGen!$A890)</f>
        <v>0</v>
      </c>
      <c r="AG890">
        <f t="shared" ref="AG890:AG953" si="214">IFERROR(P890/SUM($H890:$Y890),0)*SUM($C890:$G890)</f>
        <v>0</v>
      </c>
      <c r="AH890">
        <f t="shared" ref="AH890:AH953" si="215">IFERROR(Q890/SUM($H890:$Y890),0)*SUM($C890:$G890)</f>
        <v>0</v>
      </c>
      <c r="AI890">
        <f t="shared" ref="AI890:AI953" si="216">IFERROR(R890/SUM($H890:$Y890),0)*SUM($C890:$G890)</f>
        <v>0</v>
      </c>
      <c r="AJ890">
        <f t="shared" ref="AJ890:AJ953" si="217">IFERROR(S890/SUM($H890:$X890),0)*SUM($C890:$G890)</f>
        <v>0</v>
      </c>
      <c r="AK890">
        <f t="shared" ref="AK890:AK953" si="218">IFERROR(T890/SUM($H890:$X890),0)*SUM($C890:$G890)</f>
        <v>0</v>
      </c>
      <c r="AL890">
        <f t="shared" ref="AL890:AL953" si="219">IFERROR(U890/SUM($H890:$X890),0)*SUM($C890:$G890)</f>
        <v>0</v>
      </c>
      <c r="AM890">
        <f t="shared" ref="AM890:AM953" si="220">IFERROR(V890/SUM($H890:$X890),0)*SUM($C890:$G890)</f>
        <v>0</v>
      </c>
      <c r="AN890">
        <f t="shared" ref="AN890:AN953" si="221">IFERROR(W890/SUM($H890:$X890),0)*SUM($C890:$G890)</f>
        <v>0</v>
      </c>
      <c r="AO890">
        <f t="shared" ref="AO890:AO953" si="222">IFERROR(X890/SUM($H890:$X890),0)*SUM($C890:$G890)</f>
        <v>0</v>
      </c>
    </row>
    <row r="891" spans="1:41" x14ac:dyDescent="0.2">
      <c r="A891" s="9"/>
      <c r="B891" t="str">
        <f>_xlfn.IFNA(VLOOKUP(A891,'Energy balance options'!A$7:C$3000,3,FALSE),"")</f>
        <v/>
      </c>
      <c r="P891">
        <f>SUMIFS('Energy balance options'!$F$7:$F$3000,'Energy balance options'!$B$7:$B$3000,HeatGen!P$2,'Energy balance options'!$A$7:$A$3000,HeatGen!$A891)</f>
        <v>0</v>
      </c>
      <c r="Q891">
        <f>SUMIFS('Energy balance options'!$F$7:$F$3000,'Energy balance options'!$B$7:$B$3000,HeatGen!Q$2,'Energy balance options'!$A$7:$A$3000,HeatGen!$A891)</f>
        <v>0</v>
      </c>
      <c r="R891">
        <f>SUMIFS('Energy balance options'!$F$7:$F$3000,'Energy balance options'!$B$7:$B$3000,HeatGen!R$2,'Energy balance options'!$A$7:$A$3000,HeatGen!$A891)</f>
        <v>0</v>
      </c>
      <c r="S891">
        <f>SUMIFS('Energy balance options'!$G$7:$G$3000,'Energy balance options'!$B$7:$B$3000,HeatGen!S$2,'Energy balance options'!$A$7:$A$3000,HeatGen!$A891)</f>
        <v>0</v>
      </c>
      <c r="T891">
        <f>SUMIFS('Energy balance options'!$G$7:$G$3000,'Energy balance options'!$B$7:$B$3000,HeatGen!T$2,'Energy balance options'!$A$7:$A$3000,HeatGen!$A891)</f>
        <v>0</v>
      </c>
      <c r="U891">
        <f>SUMIFS('Energy balance options'!$G$7:$G$3000,'Energy balance options'!$B$7:$B$3000,HeatGen!U$2,'Energy balance options'!$A$7:$A$3000,HeatGen!$A891)</f>
        <v>0</v>
      </c>
      <c r="V891">
        <f>SUMIFS('Energy balance options'!$G$7:$G$3000,'Energy balance options'!$B$7:$B$3000,HeatGen!V$2,'Energy balance options'!$A$7:$A$3000,HeatGen!$A891)</f>
        <v>0</v>
      </c>
      <c r="W891">
        <f>SUMIFS('Energy balance options'!$G$7:$G$3000,'Energy balance options'!$B$7:$B$3000,HeatGen!W$2,'Energy balance options'!$A$7:$A$3000,HeatGen!$A891)</f>
        <v>0</v>
      </c>
      <c r="X891">
        <f>SUMIFS('Energy balance options'!$G$7:$G$3000,'Energy balance options'!$B$7:$B$3000,HeatGen!X$2,'Energy balance options'!$A$7:$A$3000,HeatGen!$A891)</f>
        <v>0</v>
      </c>
      <c r="AG891">
        <f t="shared" si="214"/>
        <v>0</v>
      </c>
      <c r="AH891">
        <f t="shared" si="215"/>
        <v>0</v>
      </c>
      <c r="AI891">
        <f t="shared" si="216"/>
        <v>0</v>
      </c>
      <c r="AJ891">
        <f t="shared" si="217"/>
        <v>0</v>
      </c>
      <c r="AK891">
        <f t="shared" si="218"/>
        <v>0</v>
      </c>
      <c r="AL891">
        <f t="shared" si="219"/>
        <v>0</v>
      </c>
      <c r="AM891">
        <f t="shared" si="220"/>
        <v>0</v>
      </c>
      <c r="AN891">
        <f t="shared" si="221"/>
        <v>0</v>
      </c>
      <c r="AO891">
        <f t="shared" si="222"/>
        <v>0</v>
      </c>
    </row>
    <row r="892" spans="1:41" x14ac:dyDescent="0.2">
      <c r="A892" s="9"/>
      <c r="B892" t="str">
        <f>_xlfn.IFNA(VLOOKUP(A892,'Energy balance options'!A$7:C$3000,3,FALSE),"")</f>
        <v/>
      </c>
      <c r="P892">
        <f>SUMIFS('Energy balance options'!$F$7:$F$3000,'Energy balance options'!$B$7:$B$3000,HeatGen!P$2,'Energy balance options'!$A$7:$A$3000,HeatGen!$A892)</f>
        <v>0</v>
      </c>
      <c r="Q892">
        <f>SUMIFS('Energy balance options'!$F$7:$F$3000,'Energy balance options'!$B$7:$B$3000,HeatGen!Q$2,'Energy balance options'!$A$7:$A$3000,HeatGen!$A892)</f>
        <v>0</v>
      </c>
      <c r="R892">
        <f>SUMIFS('Energy balance options'!$F$7:$F$3000,'Energy balance options'!$B$7:$B$3000,HeatGen!R$2,'Energy balance options'!$A$7:$A$3000,HeatGen!$A892)</f>
        <v>0</v>
      </c>
      <c r="S892">
        <f>SUMIFS('Energy balance options'!$G$7:$G$3000,'Energy balance options'!$B$7:$B$3000,HeatGen!S$2,'Energy balance options'!$A$7:$A$3000,HeatGen!$A892)</f>
        <v>0</v>
      </c>
      <c r="T892">
        <f>SUMIFS('Energy balance options'!$G$7:$G$3000,'Energy balance options'!$B$7:$B$3000,HeatGen!T$2,'Energy balance options'!$A$7:$A$3000,HeatGen!$A892)</f>
        <v>0</v>
      </c>
      <c r="U892">
        <f>SUMIFS('Energy balance options'!$G$7:$G$3000,'Energy balance options'!$B$7:$B$3000,HeatGen!U$2,'Energy balance options'!$A$7:$A$3000,HeatGen!$A892)</f>
        <v>0</v>
      </c>
      <c r="V892">
        <f>SUMIFS('Energy balance options'!$G$7:$G$3000,'Energy balance options'!$B$7:$B$3000,HeatGen!V$2,'Energy balance options'!$A$7:$A$3000,HeatGen!$A892)</f>
        <v>0</v>
      </c>
      <c r="W892">
        <f>SUMIFS('Energy balance options'!$G$7:$G$3000,'Energy balance options'!$B$7:$B$3000,HeatGen!W$2,'Energy balance options'!$A$7:$A$3000,HeatGen!$A892)</f>
        <v>0</v>
      </c>
      <c r="X892">
        <f>SUMIFS('Energy balance options'!$G$7:$G$3000,'Energy balance options'!$B$7:$B$3000,HeatGen!X$2,'Energy balance options'!$A$7:$A$3000,HeatGen!$A892)</f>
        <v>0</v>
      </c>
      <c r="AG892">
        <f t="shared" si="214"/>
        <v>0</v>
      </c>
      <c r="AH892">
        <f t="shared" si="215"/>
        <v>0</v>
      </c>
      <c r="AI892">
        <f t="shared" si="216"/>
        <v>0</v>
      </c>
      <c r="AJ892">
        <f t="shared" si="217"/>
        <v>0</v>
      </c>
      <c r="AK892">
        <f t="shared" si="218"/>
        <v>0</v>
      </c>
      <c r="AL892">
        <f t="shared" si="219"/>
        <v>0</v>
      </c>
      <c r="AM892">
        <f t="shared" si="220"/>
        <v>0</v>
      </c>
      <c r="AN892">
        <f t="shared" si="221"/>
        <v>0</v>
      </c>
      <c r="AO892">
        <f t="shared" si="222"/>
        <v>0</v>
      </c>
    </row>
    <row r="893" spans="1:41" x14ac:dyDescent="0.2">
      <c r="A893" s="9"/>
      <c r="B893" t="str">
        <f>_xlfn.IFNA(VLOOKUP(A893,'Energy balance options'!A$7:C$3000,3,FALSE),"")</f>
        <v/>
      </c>
      <c r="P893">
        <f>SUMIFS('Energy balance options'!$F$7:$F$3000,'Energy balance options'!$B$7:$B$3000,HeatGen!P$2,'Energy balance options'!$A$7:$A$3000,HeatGen!$A893)</f>
        <v>0</v>
      </c>
      <c r="Q893">
        <f>SUMIFS('Energy balance options'!$F$7:$F$3000,'Energy balance options'!$B$7:$B$3000,HeatGen!Q$2,'Energy balance options'!$A$7:$A$3000,HeatGen!$A893)</f>
        <v>0</v>
      </c>
      <c r="R893">
        <f>SUMIFS('Energy balance options'!$F$7:$F$3000,'Energy balance options'!$B$7:$B$3000,HeatGen!R$2,'Energy balance options'!$A$7:$A$3000,HeatGen!$A893)</f>
        <v>0</v>
      </c>
      <c r="S893">
        <f>SUMIFS('Energy balance options'!$G$7:$G$3000,'Energy balance options'!$B$7:$B$3000,HeatGen!S$2,'Energy balance options'!$A$7:$A$3000,HeatGen!$A893)</f>
        <v>0</v>
      </c>
      <c r="T893">
        <f>SUMIFS('Energy balance options'!$G$7:$G$3000,'Energy balance options'!$B$7:$B$3000,HeatGen!T$2,'Energy balance options'!$A$7:$A$3000,HeatGen!$A893)</f>
        <v>0</v>
      </c>
      <c r="U893">
        <f>SUMIFS('Energy balance options'!$G$7:$G$3000,'Energy balance options'!$B$7:$B$3000,HeatGen!U$2,'Energy balance options'!$A$7:$A$3000,HeatGen!$A893)</f>
        <v>0</v>
      </c>
      <c r="V893">
        <f>SUMIFS('Energy balance options'!$G$7:$G$3000,'Energy balance options'!$B$7:$B$3000,HeatGen!V$2,'Energy balance options'!$A$7:$A$3000,HeatGen!$A893)</f>
        <v>0</v>
      </c>
      <c r="W893">
        <f>SUMIFS('Energy balance options'!$G$7:$G$3000,'Energy balance options'!$B$7:$B$3000,HeatGen!W$2,'Energy balance options'!$A$7:$A$3000,HeatGen!$A893)</f>
        <v>0</v>
      </c>
      <c r="X893">
        <f>SUMIFS('Energy balance options'!$G$7:$G$3000,'Energy balance options'!$B$7:$B$3000,HeatGen!X$2,'Energy balance options'!$A$7:$A$3000,HeatGen!$A893)</f>
        <v>0</v>
      </c>
      <c r="AG893">
        <f t="shared" si="214"/>
        <v>0</v>
      </c>
      <c r="AH893">
        <f t="shared" si="215"/>
        <v>0</v>
      </c>
      <c r="AI893">
        <f t="shared" si="216"/>
        <v>0</v>
      </c>
      <c r="AJ893">
        <f t="shared" si="217"/>
        <v>0</v>
      </c>
      <c r="AK893">
        <f t="shared" si="218"/>
        <v>0</v>
      </c>
      <c r="AL893">
        <f t="shared" si="219"/>
        <v>0</v>
      </c>
      <c r="AM893">
        <f t="shared" si="220"/>
        <v>0</v>
      </c>
      <c r="AN893">
        <f t="shared" si="221"/>
        <v>0</v>
      </c>
      <c r="AO893">
        <f t="shared" si="222"/>
        <v>0</v>
      </c>
    </row>
    <row r="894" spans="1:41" x14ac:dyDescent="0.2">
      <c r="A894" s="9"/>
      <c r="B894" t="str">
        <f>_xlfn.IFNA(VLOOKUP(A894,'Energy balance options'!A$7:C$3000,3,FALSE),"")</f>
        <v/>
      </c>
      <c r="P894">
        <f>SUMIFS('Energy balance options'!$F$7:$F$3000,'Energy balance options'!$B$7:$B$3000,HeatGen!P$2,'Energy balance options'!$A$7:$A$3000,HeatGen!$A894)</f>
        <v>0</v>
      </c>
      <c r="Q894">
        <f>SUMIFS('Energy balance options'!$F$7:$F$3000,'Energy balance options'!$B$7:$B$3000,HeatGen!Q$2,'Energy balance options'!$A$7:$A$3000,HeatGen!$A894)</f>
        <v>0</v>
      </c>
      <c r="R894">
        <f>SUMIFS('Energy balance options'!$F$7:$F$3000,'Energy balance options'!$B$7:$B$3000,HeatGen!R$2,'Energy balance options'!$A$7:$A$3000,HeatGen!$A894)</f>
        <v>0</v>
      </c>
      <c r="S894">
        <f>SUMIFS('Energy balance options'!$G$7:$G$3000,'Energy balance options'!$B$7:$B$3000,HeatGen!S$2,'Energy balance options'!$A$7:$A$3000,HeatGen!$A894)</f>
        <v>0</v>
      </c>
      <c r="T894">
        <f>SUMIFS('Energy balance options'!$G$7:$G$3000,'Energy balance options'!$B$7:$B$3000,HeatGen!T$2,'Energy balance options'!$A$7:$A$3000,HeatGen!$A894)</f>
        <v>0</v>
      </c>
      <c r="U894">
        <f>SUMIFS('Energy balance options'!$G$7:$G$3000,'Energy balance options'!$B$7:$B$3000,HeatGen!U$2,'Energy balance options'!$A$7:$A$3000,HeatGen!$A894)</f>
        <v>0</v>
      </c>
      <c r="V894">
        <f>SUMIFS('Energy balance options'!$G$7:$G$3000,'Energy balance options'!$B$7:$B$3000,HeatGen!V$2,'Energy balance options'!$A$7:$A$3000,HeatGen!$A894)</f>
        <v>0</v>
      </c>
      <c r="W894">
        <f>SUMIFS('Energy balance options'!$G$7:$G$3000,'Energy balance options'!$B$7:$B$3000,HeatGen!W$2,'Energy balance options'!$A$7:$A$3000,HeatGen!$A894)</f>
        <v>0</v>
      </c>
      <c r="X894">
        <f>SUMIFS('Energy balance options'!$G$7:$G$3000,'Energy balance options'!$B$7:$B$3000,HeatGen!X$2,'Energy balance options'!$A$7:$A$3000,HeatGen!$A894)</f>
        <v>0</v>
      </c>
      <c r="AG894">
        <f t="shared" si="214"/>
        <v>0</v>
      </c>
      <c r="AH894">
        <f t="shared" si="215"/>
        <v>0</v>
      </c>
      <c r="AI894">
        <f t="shared" si="216"/>
        <v>0</v>
      </c>
      <c r="AJ894">
        <f t="shared" si="217"/>
        <v>0</v>
      </c>
      <c r="AK894">
        <f t="shared" si="218"/>
        <v>0</v>
      </c>
      <c r="AL894">
        <f t="shared" si="219"/>
        <v>0</v>
      </c>
      <c r="AM894">
        <f t="shared" si="220"/>
        <v>0</v>
      </c>
      <c r="AN894">
        <f t="shared" si="221"/>
        <v>0</v>
      </c>
      <c r="AO894">
        <f t="shared" si="222"/>
        <v>0</v>
      </c>
    </row>
    <row r="895" spans="1:41" x14ac:dyDescent="0.2">
      <c r="A895" s="9"/>
      <c r="B895" t="str">
        <f>_xlfn.IFNA(VLOOKUP(A895,'Energy balance options'!A$7:C$3000,3,FALSE),"")</f>
        <v/>
      </c>
      <c r="P895">
        <f>SUMIFS('Energy balance options'!$F$7:$F$3000,'Energy balance options'!$B$7:$B$3000,HeatGen!P$2,'Energy balance options'!$A$7:$A$3000,HeatGen!$A895)</f>
        <v>0</v>
      </c>
      <c r="Q895">
        <f>SUMIFS('Energy balance options'!$F$7:$F$3000,'Energy balance options'!$B$7:$B$3000,HeatGen!Q$2,'Energy balance options'!$A$7:$A$3000,HeatGen!$A895)</f>
        <v>0</v>
      </c>
      <c r="R895">
        <f>SUMIFS('Energy balance options'!$F$7:$F$3000,'Energy balance options'!$B$7:$B$3000,HeatGen!R$2,'Energy balance options'!$A$7:$A$3000,HeatGen!$A895)</f>
        <v>0</v>
      </c>
      <c r="S895">
        <f>SUMIFS('Energy balance options'!$G$7:$G$3000,'Energy balance options'!$B$7:$B$3000,HeatGen!S$2,'Energy balance options'!$A$7:$A$3000,HeatGen!$A895)</f>
        <v>0</v>
      </c>
      <c r="T895">
        <f>SUMIFS('Energy balance options'!$G$7:$G$3000,'Energy balance options'!$B$7:$B$3000,HeatGen!T$2,'Energy balance options'!$A$7:$A$3000,HeatGen!$A895)</f>
        <v>0</v>
      </c>
      <c r="U895">
        <f>SUMIFS('Energy balance options'!$G$7:$G$3000,'Energy balance options'!$B$7:$B$3000,HeatGen!U$2,'Energy balance options'!$A$7:$A$3000,HeatGen!$A895)</f>
        <v>0</v>
      </c>
      <c r="V895">
        <f>SUMIFS('Energy balance options'!$G$7:$G$3000,'Energy balance options'!$B$7:$B$3000,HeatGen!V$2,'Energy balance options'!$A$7:$A$3000,HeatGen!$A895)</f>
        <v>0</v>
      </c>
      <c r="W895">
        <f>SUMIFS('Energy balance options'!$G$7:$G$3000,'Energy balance options'!$B$7:$B$3000,HeatGen!W$2,'Energy balance options'!$A$7:$A$3000,HeatGen!$A895)</f>
        <v>0</v>
      </c>
      <c r="X895">
        <f>SUMIFS('Energy balance options'!$G$7:$G$3000,'Energy balance options'!$B$7:$B$3000,HeatGen!X$2,'Energy balance options'!$A$7:$A$3000,HeatGen!$A895)</f>
        <v>0</v>
      </c>
      <c r="AG895">
        <f t="shared" si="214"/>
        <v>0</v>
      </c>
      <c r="AH895">
        <f t="shared" si="215"/>
        <v>0</v>
      </c>
      <c r="AI895">
        <f t="shared" si="216"/>
        <v>0</v>
      </c>
      <c r="AJ895">
        <f t="shared" si="217"/>
        <v>0</v>
      </c>
      <c r="AK895">
        <f t="shared" si="218"/>
        <v>0</v>
      </c>
      <c r="AL895">
        <f t="shared" si="219"/>
        <v>0</v>
      </c>
      <c r="AM895">
        <f t="shared" si="220"/>
        <v>0</v>
      </c>
      <c r="AN895">
        <f t="shared" si="221"/>
        <v>0</v>
      </c>
      <c r="AO895">
        <f t="shared" si="222"/>
        <v>0</v>
      </c>
    </row>
    <row r="896" spans="1:41" x14ac:dyDescent="0.2">
      <c r="A896" s="9"/>
      <c r="B896" t="str">
        <f>_xlfn.IFNA(VLOOKUP(A896,'Energy balance options'!A$7:C$3000,3,FALSE),"")</f>
        <v/>
      </c>
      <c r="P896">
        <f>SUMIFS('Energy balance options'!$F$7:$F$3000,'Energy balance options'!$B$7:$B$3000,HeatGen!P$2,'Energy balance options'!$A$7:$A$3000,HeatGen!$A896)</f>
        <v>0</v>
      </c>
      <c r="Q896">
        <f>SUMIFS('Energy balance options'!$F$7:$F$3000,'Energy balance options'!$B$7:$B$3000,HeatGen!Q$2,'Energy balance options'!$A$7:$A$3000,HeatGen!$A896)</f>
        <v>0</v>
      </c>
      <c r="R896">
        <f>SUMIFS('Energy balance options'!$F$7:$F$3000,'Energy balance options'!$B$7:$B$3000,HeatGen!R$2,'Energy balance options'!$A$7:$A$3000,HeatGen!$A896)</f>
        <v>0</v>
      </c>
      <c r="S896">
        <f>SUMIFS('Energy balance options'!$G$7:$G$3000,'Energy balance options'!$B$7:$B$3000,HeatGen!S$2,'Energy balance options'!$A$7:$A$3000,HeatGen!$A896)</f>
        <v>0</v>
      </c>
      <c r="T896">
        <f>SUMIFS('Energy balance options'!$G$7:$G$3000,'Energy balance options'!$B$7:$B$3000,HeatGen!T$2,'Energy balance options'!$A$7:$A$3000,HeatGen!$A896)</f>
        <v>0</v>
      </c>
      <c r="U896">
        <f>SUMIFS('Energy balance options'!$G$7:$G$3000,'Energy balance options'!$B$7:$B$3000,HeatGen!U$2,'Energy balance options'!$A$7:$A$3000,HeatGen!$A896)</f>
        <v>0</v>
      </c>
      <c r="V896">
        <f>SUMIFS('Energy balance options'!$G$7:$G$3000,'Energy balance options'!$B$7:$B$3000,HeatGen!V$2,'Energy balance options'!$A$7:$A$3000,HeatGen!$A896)</f>
        <v>0</v>
      </c>
      <c r="W896">
        <f>SUMIFS('Energy balance options'!$G$7:$G$3000,'Energy balance options'!$B$7:$B$3000,HeatGen!W$2,'Energy balance options'!$A$7:$A$3000,HeatGen!$A896)</f>
        <v>0</v>
      </c>
      <c r="X896">
        <f>SUMIFS('Energy balance options'!$G$7:$G$3000,'Energy balance options'!$B$7:$B$3000,HeatGen!X$2,'Energy balance options'!$A$7:$A$3000,HeatGen!$A896)</f>
        <v>0</v>
      </c>
      <c r="AG896">
        <f t="shared" si="214"/>
        <v>0</v>
      </c>
      <c r="AH896">
        <f t="shared" si="215"/>
        <v>0</v>
      </c>
      <c r="AI896">
        <f t="shared" si="216"/>
        <v>0</v>
      </c>
      <c r="AJ896">
        <f t="shared" si="217"/>
        <v>0</v>
      </c>
      <c r="AK896">
        <f t="shared" si="218"/>
        <v>0</v>
      </c>
      <c r="AL896">
        <f t="shared" si="219"/>
        <v>0</v>
      </c>
      <c r="AM896">
        <f t="shared" si="220"/>
        <v>0</v>
      </c>
      <c r="AN896">
        <f t="shared" si="221"/>
        <v>0</v>
      </c>
      <c r="AO896">
        <f t="shared" si="222"/>
        <v>0</v>
      </c>
    </row>
    <row r="897" spans="1:41" x14ac:dyDescent="0.2">
      <c r="A897" s="9"/>
      <c r="B897" t="str">
        <f>_xlfn.IFNA(VLOOKUP(A897,'Energy balance options'!A$7:C$3000,3,FALSE),"")</f>
        <v/>
      </c>
      <c r="P897">
        <f>SUMIFS('Energy balance options'!$F$7:$F$3000,'Energy balance options'!$B$7:$B$3000,HeatGen!P$2,'Energy balance options'!$A$7:$A$3000,HeatGen!$A897)</f>
        <v>0</v>
      </c>
      <c r="Q897">
        <f>SUMIFS('Energy balance options'!$F$7:$F$3000,'Energy balance options'!$B$7:$B$3000,HeatGen!Q$2,'Energy balance options'!$A$7:$A$3000,HeatGen!$A897)</f>
        <v>0</v>
      </c>
      <c r="R897">
        <f>SUMIFS('Energy balance options'!$F$7:$F$3000,'Energy balance options'!$B$7:$B$3000,HeatGen!R$2,'Energy balance options'!$A$7:$A$3000,HeatGen!$A897)</f>
        <v>0</v>
      </c>
      <c r="S897">
        <f>SUMIFS('Energy balance options'!$G$7:$G$3000,'Energy balance options'!$B$7:$B$3000,HeatGen!S$2,'Energy balance options'!$A$7:$A$3000,HeatGen!$A897)</f>
        <v>0</v>
      </c>
      <c r="T897">
        <f>SUMIFS('Energy balance options'!$G$7:$G$3000,'Energy balance options'!$B$7:$B$3000,HeatGen!T$2,'Energy balance options'!$A$7:$A$3000,HeatGen!$A897)</f>
        <v>0</v>
      </c>
      <c r="U897">
        <f>SUMIFS('Energy balance options'!$G$7:$G$3000,'Energy balance options'!$B$7:$B$3000,HeatGen!U$2,'Energy balance options'!$A$7:$A$3000,HeatGen!$A897)</f>
        <v>0</v>
      </c>
      <c r="V897">
        <f>SUMIFS('Energy balance options'!$G$7:$G$3000,'Energy balance options'!$B$7:$B$3000,HeatGen!V$2,'Energy balance options'!$A$7:$A$3000,HeatGen!$A897)</f>
        <v>0</v>
      </c>
      <c r="W897">
        <f>SUMIFS('Energy balance options'!$G$7:$G$3000,'Energy balance options'!$B$7:$B$3000,HeatGen!W$2,'Energy balance options'!$A$7:$A$3000,HeatGen!$A897)</f>
        <v>0</v>
      </c>
      <c r="X897">
        <f>SUMIFS('Energy balance options'!$G$7:$G$3000,'Energy balance options'!$B$7:$B$3000,HeatGen!X$2,'Energy balance options'!$A$7:$A$3000,HeatGen!$A897)</f>
        <v>0</v>
      </c>
      <c r="AG897">
        <f t="shared" si="214"/>
        <v>0</v>
      </c>
      <c r="AH897">
        <f t="shared" si="215"/>
        <v>0</v>
      </c>
      <c r="AI897">
        <f t="shared" si="216"/>
        <v>0</v>
      </c>
      <c r="AJ897">
        <f t="shared" si="217"/>
        <v>0</v>
      </c>
      <c r="AK897">
        <f t="shared" si="218"/>
        <v>0</v>
      </c>
      <c r="AL897">
        <f t="shared" si="219"/>
        <v>0</v>
      </c>
      <c r="AM897">
        <f t="shared" si="220"/>
        <v>0</v>
      </c>
      <c r="AN897">
        <f t="shared" si="221"/>
        <v>0</v>
      </c>
      <c r="AO897">
        <f t="shared" si="222"/>
        <v>0</v>
      </c>
    </row>
    <row r="898" spans="1:41" x14ac:dyDescent="0.2">
      <c r="A898" s="9"/>
      <c r="B898" t="str">
        <f>_xlfn.IFNA(VLOOKUP(A898,'Energy balance options'!A$7:C$3000,3,FALSE),"")</f>
        <v/>
      </c>
      <c r="P898">
        <f>SUMIFS('Energy balance options'!$F$7:$F$3000,'Energy balance options'!$B$7:$B$3000,HeatGen!P$2,'Energy balance options'!$A$7:$A$3000,HeatGen!$A898)</f>
        <v>0</v>
      </c>
      <c r="Q898">
        <f>SUMIFS('Energy balance options'!$F$7:$F$3000,'Energy balance options'!$B$7:$B$3000,HeatGen!Q$2,'Energy balance options'!$A$7:$A$3000,HeatGen!$A898)</f>
        <v>0</v>
      </c>
      <c r="R898">
        <f>SUMIFS('Energy balance options'!$F$7:$F$3000,'Energy balance options'!$B$7:$B$3000,HeatGen!R$2,'Energy balance options'!$A$7:$A$3000,HeatGen!$A898)</f>
        <v>0</v>
      </c>
      <c r="S898">
        <f>SUMIFS('Energy balance options'!$G$7:$G$3000,'Energy balance options'!$B$7:$B$3000,HeatGen!S$2,'Energy balance options'!$A$7:$A$3000,HeatGen!$A898)</f>
        <v>0</v>
      </c>
      <c r="T898">
        <f>SUMIFS('Energy balance options'!$G$7:$G$3000,'Energy balance options'!$B$7:$B$3000,HeatGen!T$2,'Energy balance options'!$A$7:$A$3000,HeatGen!$A898)</f>
        <v>0</v>
      </c>
      <c r="U898">
        <f>SUMIFS('Energy balance options'!$G$7:$G$3000,'Energy balance options'!$B$7:$B$3000,HeatGen!U$2,'Energy balance options'!$A$7:$A$3000,HeatGen!$A898)</f>
        <v>0</v>
      </c>
      <c r="V898">
        <f>SUMIFS('Energy balance options'!$G$7:$G$3000,'Energy balance options'!$B$7:$B$3000,HeatGen!V$2,'Energy balance options'!$A$7:$A$3000,HeatGen!$A898)</f>
        <v>0</v>
      </c>
      <c r="W898">
        <f>SUMIFS('Energy balance options'!$G$7:$G$3000,'Energy balance options'!$B$7:$B$3000,HeatGen!W$2,'Energy balance options'!$A$7:$A$3000,HeatGen!$A898)</f>
        <v>0</v>
      </c>
      <c r="X898">
        <f>SUMIFS('Energy balance options'!$G$7:$G$3000,'Energy balance options'!$B$7:$B$3000,HeatGen!X$2,'Energy balance options'!$A$7:$A$3000,HeatGen!$A898)</f>
        <v>0</v>
      </c>
      <c r="AG898">
        <f t="shared" si="214"/>
        <v>0</v>
      </c>
      <c r="AH898">
        <f t="shared" si="215"/>
        <v>0</v>
      </c>
      <c r="AI898">
        <f t="shared" si="216"/>
        <v>0</v>
      </c>
      <c r="AJ898">
        <f t="shared" si="217"/>
        <v>0</v>
      </c>
      <c r="AK898">
        <f t="shared" si="218"/>
        <v>0</v>
      </c>
      <c r="AL898">
        <f t="shared" si="219"/>
        <v>0</v>
      </c>
      <c r="AM898">
        <f t="shared" si="220"/>
        <v>0</v>
      </c>
      <c r="AN898">
        <f t="shared" si="221"/>
        <v>0</v>
      </c>
      <c r="AO898">
        <f t="shared" si="222"/>
        <v>0</v>
      </c>
    </row>
    <row r="899" spans="1:41" x14ac:dyDescent="0.2">
      <c r="A899" s="9"/>
      <c r="B899" t="str">
        <f>_xlfn.IFNA(VLOOKUP(A899,'Energy balance options'!A$7:C$3000,3,FALSE),"")</f>
        <v/>
      </c>
      <c r="P899">
        <f>SUMIFS('Energy balance options'!$F$7:$F$3000,'Energy balance options'!$B$7:$B$3000,HeatGen!P$2,'Energy balance options'!$A$7:$A$3000,HeatGen!$A899)</f>
        <v>0</v>
      </c>
      <c r="Q899">
        <f>SUMIFS('Energy balance options'!$F$7:$F$3000,'Energy balance options'!$B$7:$B$3000,HeatGen!Q$2,'Energy balance options'!$A$7:$A$3000,HeatGen!$A899)</f>
        <v>0</v>
      </c>
      <c r="R899">
        <f>SUMIFS('Energy balance options'!$F$7:$F$3000,'Energy balance options'!$B$7:$B$3000,HeatGen!R$2,'Energy balance options'!$A$7:$A$3000,HeatGen!$A899)</f>
        <v>0</v>
      </c>
      <c r="S899">
        <f>SUMIFS('Energy balance options'!$G$7:$G$3000,'Energy balance options'!$B$7:$B$3000,HeatGen!S$2,'Energy balance options'!$A$7:$A$3000,HeatGen!$A899)</f>
        <v>0</v>
      </c>
      <c r="T899">
        <f>SUMIFS('Energy balance options'!$G$7:$G$3000,'Energy balance options'!$B$7:$B$3000,HeatGen!T$2,'Energy balance options'!$A$7:$A$3000,HeatGen!$A899)</f>
        <v>0</v>
      </c>
      <c r="U899">
        <f>SUMIFS('Energy balance options'!$G$7:$G$3000,'Energy balance options'!$B$7:$B$3000,HeatGen!U$2,'Energy balance options'!$A$7:$A$3000,HeatGen!$A899)</f>
        <v>0</v>
      </c>
      <c r="V899">
        <f>SUMIFS('Energy balance options'!$G$7:$G$3000,'Energy balance options'!$B$7:$B$3000,HeatGen!V$2,'Energy balance options'!$A$7:$A$3000,HeatGen!$A899)</f>
        <v>0</v>
      </c>
      <c r="W899">
        <f>SUMIFS('Energy balance options'!$G$7:$G$3000,'Energy balance options'!$B$7:$B$3000,HeatGen!W$2,'Energy balance options'!$A$7:$A$3000,HeatGen!$A899)</f>
        <v>0</v>
      </c>
      <c r="X899">
        <f>SUMIFS('Energy balance options'!$G$7:$G$3000,'Energy balance options'!$B$7:$B$3000,HeatGen!X$2,'Energy balance options'!$A$7:$A$3000,HeatGen!$A899)</f>
        <v>0</v>
      </c>
      <c r="AG899">
        <f t="shared" si="214"/>
        <v>0</v>
      </c>
      <c r="AH899">
        <f t="shared" si="215"/>
        <v>0</v>
      </c>
      <c r="AI899">
        <f t="shared" si="216"/>
        <v>0</v>
      </c>
      <c r="AJ899">
        <f t="shared" si="217"/>
        <v>0</v>
      </c>
      <c r="AK899">
        <f t="shared" si="218"/>
        <v>0</v>
      </c>
      <c r="AL899">
        <f t="shared" si="219"/>
        <v>0</v>
      </c>
      <c r="AM899">
        <f t="shared" si="220"/>
        <v>0</v>
      </c>
      <c r="AN899">
        <f t="shared" si="221"/>
        <v>0</v>
      </c>
      <c r="AO899">
        <f t="shared" si="222"/>
        <v>0</v>
      </c>
    </row>
    <row r="900" spans="1:41" x14ac:dyDescent="0.2">
      <c r="A900" s="9"/>
      <c r="B900" t="str">
        <f>_xlfn.IFNA(VLOOKUP(A900,'Energy balance options'!A$7:C$3000,3,FALSE),"")</f>
        <v/>
      </c>
      <c r="P900">
        <f>SUMIFS('Energy balance options'!$F$7:$F$3000,'Energy balance options'!$B$7:$B$3000,HeatGen!P$2,'Energy balance options'!$A$7:$A$3000,HeatGen!$A900)</f>
        <v>0</v>
      </c>
      <c r="Q900">
        <f>SUMIFS('Energy balance options'!$F$7:$F$3000,'Energy balance options'!$B$7:$B$3000,HeatGen!Q$2,'Energy balance options'!$A$7:$A$3000,HeatGen!$A900)</f>
        <v>0</v>
      </c>
      <c r="R900">
        <f>SUMIFS('Energy balance options'!$F$7:$F$3000,'Energy balance options'!$B$7:$B$3000,HeatGen!R$2,'Energy balance options'!$A$7:$A$3000,HeatGen!$A900)</f>
        <v>0</v>
      </c>
      <c r="S900">
        <f>SUMIFS('Energy balance options'!$G$7:$G$3000,'Energy balance options'!$B$7:$B$3000,HeatGen!S$2,'Energy balance options'!$A$7:$A$3000,HeatGen!$A900)</f>
        <v>0</v>
      </c>
      <c r="T900">
        <f>SUMIFS('Energy balance options'!$G$7:$G$3000,'Energy balance options'!$B$7:$B$3000,HeatGen!T$2,'Energy balance options'!$A$7:$A$3000,HeatGen!$A900)</f>
        <v>0</v>
      </c>
      <c r="U900">
        <f>SUMIFS('Energy balance options'!$G$7:$G$3000,'Energy balance options'!$B$7:$B$3000,HeatGen!U$2,'Energy balance options'!$A$7:$A$3000,HeatGen!$A900)</f>
        <v>0</v>
      </c>
      <c r="V900">
        <f>SUMIFS('Energy balance options'!$G$7:$G$3000,'Energy balance options'!$B$7:$B$3000,HeatGen!V$2,'Energy balance options'!$A$7:$A$3000,HeatGen!$A900)</f>
        <v>0</v>
      </c>
      <c r="W900">
        <f>SUMIFS('Energy balance options'!$G$7:$G$3000,'Energy balance options'!$B$7:$B$3000,HeatGen!W$2,'Energy balance options'!$A$7:$A$3000,HeatGen!$A900)</f>
        <v>0</v>
      </c>
      <c r="X900">
        <f>SUMIFS('Energy balance options'!$G$7:$G$3000,'Energy balance options'!$B$7:$B$3000,HeatGen!X$2,'Energy balance options'!$A$7:$A$3000,HeatGen!$A900)</f>
        <v>0</v>
      </c>
      <c r="AG900">
        <f t="shared" si="214"/>
        <v>0</v>
      </c>
      <c r="AH900">
        <f t="shared" si="215"/>
        <v>0</v>
      </c>
      <c r="AI900">
        <f t="shared" si="216"/>
        <v>0</v>
      </c>
      <c r="AJ900">
        <f t="shared" si="217"/>
        <v>0</v>
      </c>
      <c r="AK900">
        <f t="shared" si="218"/>
        <v>0</v>
      </c>
      <c r="AL900">
        <f t="shared" si="219"/>
        <v>0</v>
      </c>
      <c r="AM900">
        <f t="shared" si="220"/>
        <v>0</v>
      </c>
      <c r="AN900">
        <f t="shared" si="221"/>
        <v>0</v>
      </c>
      <c r="AO900">
        <f t="shared" si="222"/>
        <v>0</v>
      </c>
    </row>
    <row r="901" spans="1:41" x14ac:dyDescent="0.2">
      <c r="A901" s="9"/>
      <c r="B901" t="str">
        <f>_xlfn.IFNA(VLOOKUP(A901,'Energy balance options'!A$7:C$3000,3,FALSE),"")</f>
        <v/>
      </c>
      <c r="P901">
        <f>SUMIFS('Energy balance options'!$F$7:$F$3000,'Energy balance options'!$B$7:$B$3000,HeatGen!P$2,'Energy balance options'!$A$7:$A$3000,HeatGen!$A901)</f>
        <v>0</v>
      </c>
      <c r="Q901">
        <f>SUMIFS('Energy balance options'!$F$7:$F$3000,'Energy balance options'!$B$7:$B$3000,HeatGen!Q$2,'Energy balance options'!$A$7:$A$3000,HeatGen!$A901)</f>
        <v>0</v>
      </c>
      <c r="R901">
        <f>SUMIFS('Energy balance options'!$F$7:$F$3000,'Energy balance options'!$B$7:$B$3000,HeatGen!R$2,'Energy balance options'!$A$7:$A$3000,HeatGen!$A901)</f>
        <v>0</v>
      </c>
      <c r="S901">
        <f>SUMIFS('Energy balance options'!$G$7:$G$3000,'Energy balance options'!$B$7:$B$3000,HeatGen!S$2,'Energy balance options'!$A$7:$A$3000,HeatGen!$A901)</f>
        <v>0</v>
      </c>
      <c r="T901">
        <f>SUMIFS('Energy balance options'!$G$7:$G$3000,'Energy balance options'!$B$7:$B$3000,HeatGen!T$2,'Energy balance options'!$A$7:$A$3000,HeatGen!$A901)</f>
        <v>0</v>
      </c>
      <c r="U901">
        <f>SUMIFS('Energy balance options'!$G$7:$G$3000,'Energy balance options'!$B$7:$B$3000,HeatGen!U$2,'Energy balance options'!$A$7:$A$3000,HeatGen!$A901)</f>
        <v>0</v>
      </c>
      <c r="V901">
        <f>SUMIFS('Energy balance options'!$G$7:$G$3000,'Energy balance options'!$B$7:$B$3000,HeatGen!V$2,'Energy balance options'!$A$7:$A$3000,HeatGen!$A901)</f>
        <v>0</v>
      </c>
      <c r="W901">
        <f>SUMIFS('Energy balance options'!$G$7:$G$3000,'Energy balance options'!$B$7:$B$3000,HeatGen!W$2,'Energy balance options'!$A$7:$A$3000,HeatGen!$A901)</f>
        <v>0</v>
      </c>
      <c r="X901">
        <f>SUMIFS('Energy balance options'!$G$7:$G$3000,'Energy balance options'!$B$7:$B$3000,HeatGen!X$2,'Energy balance options'!$A$7:$A$3000,HeatGen!$A901)</f>
        <v>0</v>
      </c>
      <c r="AG901">
        <f t="shared" si="214"/>
        <v>0</v>
      </c>
      <c r="AH901">
        <f t="shared" si="215"/>
        <v>0</v>
      </c>
      <c r="AI901">
        <f t="shared" si="216"/>
        <v>0</v>
      </c>
      <c r="AJ901">
        <f t="shared" si="217"/>
        <v>0</v>
      </c>
      <c r="AK901">
        <f t="shared" si="218"/>
        <v>0</v>
      </c>
      <c r="AL901">
        <f t="shared" si="219"/>
        <v>0</v>
      </c>
      <c r="AM901">
        <f t="shared" si="220"/>
        <v>0</v>
      </c>
      <c r="AN901">
        <f t="shared" si="221"/>
        <v>0</v>
      </c>
      <c r="AO901">
        <f t="shared" si="222"/>
        <v>0</v>
      </c>
    </row>
    <row r="902" spans="1:41" x14ac:dyDescent="0.2">
      <c r="A902" s="9"/>
      <c r="B902" t="str">
        <f>_xlfn.IFNA(VLOOKUP(A902,'Energy balance options'!A$7:C$3000,3,FALSE),"")</f>
        <v/>
      </c>
      <c r="P902">
        <f>SUMIFS('Energy balance options'!$F$7:$F$3000,'Energy balance options'!$B$7:$B$3000,HeatGen!P$2,'Energy balance options'!$A$7:$A$3000,HeatGen!$A902)</f>
        <v>0</v>
      </c>
      <c r="Q902">
        <f>SUMIFS('Energy balance options'!$F$7:$F$3000,'Energy balance options'!$B$7:$B$3000,HeatGen!Q$2,'Energy balance options'!$A$7:$A$3000,HeatGen!$A902)</f>
        <v>0</v>
      </c>
      <c r="R902">
        <f>SUMIFS('Energy balance options'!$F$7:$F$3000,'Energy balance options'!$B$7:$B$3000,HeatGen!R$2,'Energy balance options'!$A$7:$A$3000,HeatGen!$A902)</f>
        <v>0</v>
      </c>
      <c r="S902">
        <f>SUMIFS('Energy balance options'!$G$7:$G$3000,'Energy balance options'!$B$7:$B$3000,HeatGen!S$2,'Energy balance options'!$A$7:$A$3000,HeatGen!$A902)</f>
        <v>0</v>
      </c>
      <c r="T902">
        <f>SUMIFS('Energy balance options'!$G$7:$G$3000,'Energy balance options'!$B$7:$B$3000,HeatGen!T$2,'Energy balance options'!$A$7:$A$3000,HeatGen!$A902)</f>
        <v>0</v>
      </c>
      <c r="U902">
        <f>SUMIFS('Energy balance options'!$G$7:$G$3000,'Energy balance options'!$B$7:$B$3000,HeatGen!U$2,'Energy balance options'!$A$7:$A$3000,HeatGen!$A902)</f>
        <v>0</v>
      </c>
      <c r="V902">
        <f>SUMIFS('Energy balance options'!$G$7:$G$3000,'Energy balance options'!$B$7:$B$3000,HeatGen!V$2,'Energy balance options'!$A$7:$A$3000,HeatGen!$A902)</f>
        <v>0</v>
      </c>
      <c r="W902">
        <f>SUMIFS('Energy balance options'!$G$7:$G$3000,'Energy balance options'!$B$7:$B$3000,HeatGen!W$2,'Energy balance options'!$A$7:$A$3000,HeatGen!$A902)</f>
        <v>0</v>
      </c>
      <c r="X902">
        <f>SUMIFS('Energy balance options'!$G$7:$G$3000,'Energy balance options'!$B$7:$B$3000,HeatGen!X$2,'Energy balance options'!$A$7:$A$3000,HeatGen!$A902)</f>
        <v>0</v>
      </c>
      <c r="AG902">
        <f t="shared" si="214"/>
        <v>0</v>
      </c>
      <c r="AH902">
        <f t="shared" si="215"/>
        <v>0</v>
      </c>
      <c r="AI902">
        <f t="shared" si="216"/>
        <v>0</v>
      </c>
      <c r="AJ902">
        <f t="shared" si="217"/>
        <v>0</v>
      </c>
      <c r="AK902">
        <f t="shared" si="218"/>
        <v>0</v>
      </c>
      <c r="AL902">
        <f t="shared" si="219"/>
        <v>0</v>
      </c>
      <c r="AM902">
        <f t="shared" si="220"/>
        <v>0</v>
      </c>
      <c r="AN902">
        <f t="shared" si="221"/>
        <v>0</v>
      </c>
      <c r="AO902">
        <f t="shared" si="222"/>
        <v>0</v>
      </c>
    </row>
    <row r="903" spans="1:41" x14ac:dyDescent="0.2">
      <c r="A903" s="9"/>
      <c r="B903" t="str">
        <f>_xlfn.IFNA(VLOOKUP(A903,'Energy balance options'!A$7:C$3000,3,FALSE),"")</f>
        <v/>
      </c>
      <c r="P903">
        <f>SUMIFS('Energy balance options'!$F$7:$F$3000,'Energy balance options'!$B$7:$B$3000,HeatGen!P$2,'Energy balance options'!$A$7:$A$3000,HeatGen!$A903)</f>
        <v>0</v>
      </c>
      <c r="Q903">
        <f>SUMIFS('Energy balance options'!$F$7:$F$3000,'Energy balance options'!$B$7:$B$3000,HeatGen!Q$2,'Energy balance options'!$A$7:$A$3000,HeatGen!$A903)</f>
        <v>0</v>
      </c>
      <c r="R903">
        <f>SUMIFS('Energy balance options'!$F$7:$F$3000,'Energy balance options'!$B$7:$B$3000,HeatGen!R$2,'Energy balance options'!$A$7:$A$3000,HeatGen!$A903)</f>
        <v>0</v>
      </c>
      <c r="S903">
        <f>SUMIFS('Energy balance options'!$G$7:$G$3000,'Energy balance options'!$B$7:$B$3000,HeatGen!S$2,'Energy balance options'!$A$7:$A$3000,HeatGen!$A903)</f>
        <v>0</v>
      </c>
      <c r="T903">
        <f>SUMIFS('Energy balance options'!$G$7:$G$3000,'Energy balance options'!$B$7:$B$3000,HeatGen!T$2,'Energy balance options'!$A$7:$A$3000,HeatGen!$A903)</f>
        <v>0</v>
      </c>
      <c r="U903">
        <f>SUMIFS('Energy balance options'!$G$7:$G$3000,'Energy balance options'!$B$7:$B$3000,HeatGen!U$2,'Energy balance options'!$A$7:$A$3000,HeatGen!$A903)</f>
        <v>0</v>
      </c>
      <c r="V903">
        <f>SUMIFS('Energy balance options'!$G$7:$G$3000,'Energy balance options'!$B$7:$B$3000,HeatGen!V$2,'Energy balance options'!$A$7:$A$3000,HeatGen!$A903)</f>
        <v>0</v>
      </c>
      <c r="W903">
        <f>SUMIFS('Energy balance options'!$G$7:$G$3000,'Energy balance options'!$B$7:$B$3000,HeatGen!W$2,'Energy balance options'!$A$7:$A$3000,HeatGen!$A903)</f>
        <v>0</v>
      </c>
      <c r="X903">
        <f>SUMIFS('Energy balance options'!$G$7:$G$3000,'Energy balance options'!$B$7:$B$3000,HeatGen!X$2,'Energy balance options'!$A$7:$A$3000,HeatGen!$A903)</f>
        <v>0</v>
      </c>
      <c r="AG903">
        <f t="shared" si="214"/>
        <v>0</v>
      </c>
      <c r="AH903">
        <f t="shared" si="215"/>
        <v>0</v>
      </c>
      <c r="AI903">
        <f t="shared" si="216"/>
        <v>0</v>
      </c>
      <c r="AJ903">
        <f t="shared" si="217"/>
        <v>0</v>
      </c>
      <c r="AK903">
        <f t="shared" si="218"/>
        <v>0</v>
      </c>
      <c r="AL903">
        <f t="shared" si="219"/>
        <v>0</v>
      </c>
      <c r="AM903">
        <f t="shared" si="220"/>
        <v>0</v>
      </c>
      <c r="AN903">
        <f t="shared" si="221"/>
        <v>0</v>
      </c>
      <c r="AO903">
        <f t="shared" si="222"/>
        <v>0</v>
      </c>
    </row>
    <row r="904" spans="1:41" x14ac:dyDescent="0.2">
      <c r="A904" s="9"/>
      <c r="B904" t="str">
        <f>_xlfn.IFNA(VLOOKUP(A904,'Energy balance options'!A$7:C$3000,3,FALSE),"")</f>
        <v/>
      </c>
      <c r="P904">
        <f>SUMIFS('Energy balance options'!$F$7:$F$3000,'Energy balance options'!$B$7:$B$3000,HeatGen!P$2,'Energy balance options'!$A$7:$A$3000,HeatGen!$A904)</f>
        <v>0</v>
      </c>
      <c r="Q904">
        <f>SUMIFS('Energy balance options'!$F$7:$F$3000,'Energy balance options'!$B$7:$B$3000,HeatGen!Q$2,'Energy balance options'!$A$7:$A$3000,HeatGen!$A904)</f>
        <v>0</v>
      </c>
      <c r="R904">
        <f>SUMIFS('Energy balance options'!$F$7:$F$3000,'Energy balance options'!$B$7:$B$3000,HeatGen!R$2,'Energy balance options'!$A$7:$A$3000,HeatGen!$A904)</f>
        <v>0</v>
      </c>
      <c r="S904">
        <f>SUMIFS('Energy balance options'!$G$7:$G$3000,'Energy balance options'!$B$7:$B$3000,HeatGen!S$2,'Energy balance options'!$A$7:$A$3000,HeatGen!$A904)</f>
        <v>0</v>
      </c>
      <c r="T904">
        <f>SUMIFS('Energy balance options'!$G$7:$G$3000,'Energy balance options'!$B$7:$B$3000,HeatGen!T$2,'Energy balance options'!$A$7:$A$3000,HeatGen!$A904)</f>
        <v>0</v>
      </c>
      <c r="U904">
        <f>SUMIFS('Energy balance options'!$G$7:$G$3000,'Energy balance options'!$B$7:$B$3000,HeatGen!U$2,'Energy balance options'!$A$7:$A$3000,HeatGen!$A904)</f>
        <v>0</v>
      </c>
      <c r="V904">
        <f>SUMIFS('Energy balance options'!$G$7:$G$3000,'Energy balance options'!$B$7:$B$3000,HeatGen!V$2,'Energy balance options'!$A$7:$A$3000,HeatGen!$A904)</f>
        <v>0</v>
      </c>
      <c r="W904">
        <f>SUMIFS('Energy balance options'!$G$7:$G$3000,'Energy balance options'!$B$7:$B$3000,HeatGen!W$2,'Energy balance options'!$A$7:$A$3000,HeatGen!$A904)</f>
        <v>0</v>
      </c>
      <c r="X904">
        <f>SUMIFS('Energy balance options'!$G$7:$G$3000,'Energy balance options'!$B$7:$B$3000,HeatGen!X$2,'Energy balance options'!$A$7:$A$3000,HeatGen!$A904)</f>
        <v>0</v>
      </c>
      <c r="AG904">
        <f t="shared" si="214"/>
        <v>0</v>
      </c>
      <c r="AH904">
        <f t="shared" si="215"/>
        <v>0</v>
      </c>
      <c r="AI904">
        <f t="shared" si="216"/>
        <v>0</v>
      </c>
      <c r="AJ904">
        <f t="shared" si="217"/>
        <v>0</v>
      </c>
      <c r="AK904">
        <f t="shared" si="218"/>
        <v>0</v>
      </c>
      <c r="AL904">
        <f t="shared" si="219"/>
        <v>0</v>
      </c>
      <c r="AM904">
        <f t="shared" si="220"/>
        <v>0</v>
      </c>
      <c r="AN904">
        <f t="shared" si="221"/>
        <v>0</v>
      </c>
      <c r="AO904">
        <f t="shared" si="222"/>
        <v>0</v>
      </c>
    </row>
    <row r="905" spans="1:41" x14ac:dyDescent="0.2">
      <c r="A905" s="9"/>
      <c r="B905" t="str">
        <f>_xlfn.IFNA(VLOOKUP(A905,'Energy balance options'!A$7:C$3000,3,FALSE),"")</f>
        <v/>
      </c>
      <c r="P905">
        <f>SUMIFS('Energy balance options'!$F$7:$F$3000,'Energy balance options'!$B$7:$B$3000,HeatGen!P$2,'Energy balance options'!$A$7:$A$3000,HeatGen!$A905)</f>
        <v>0</v>
      </c>
      <c r="Q905">
        <f>SUMIFS('Energy balance options'!$F$7:$F$3000,'Energy balance options'!$B$7:$B$3000,HeatGen!Q$2,'Energy balance options'!$A$7:$A$3000,HeatGen!$A905)</f>
        <v>0</v>
      </c>
      <c r="R905">
        <f>SUMIFS('Energy balance options'!$F$7:$F$3000,'Energy balance options'!$B$7:$B$3000,HeatGen!R$2,'Energy balance options'!$A$7:$A$3000,HeatGen!$A905)</f>
        <v>0</v>
      </c>
      <c r="S905">
        <f>SUMIFS('Energy balance options'!$G$7:$G$3000,'Energy balance options'!$B$7:$B$3000,HeatGen!S$2,'Energy balance options'!$A$7:$A$3000,HeatGen!$A905)</f>
        <v>0</v>
      </c>
      <c r="T905">
        <f>SUMIFS('Energy balance options'!$G$7:$G$3000,'Energy balance options'!$B$7:$B$3000,HeatGen!T$2,'Energy balance options'!$A$7:$A$3000,HeatGen!$A905)</f>
        <v>0</v>
      </c>
      <c r="U905">
        <f>SUMIFS('Energy balance options'!$G$7:$G$3000,'Energy balance options'!$B$7:$B$3000,HeatGen!U$2,'Energy balance options'!$A$7:$A$3000,HeatGen!$A905)</f>
        <v>0</v>
      </c>
      <c r="V905">
        <f>SUMIFS('Energy balance options'!$G$7:$G$3000,'Energy balance options'!$B$7:$B$3000,HeatGen!V$2,'Energy balance options'!$A$7:$A$3000,HeatGen!$A905)</f>
        <v>0</v>
      </c>
      <c r="W905">
        <f>SUMIFS('Energy balance options'!$G$7:$G$3000,'Energy balance options'!$B$7:$B$3000,HeatGen!W$2,'Energy balance options'!$A$7:$A$3000,HeatGen!$A905)</f>
        <v>0</v>
      </c>
      <c r="X905">
        <f>SUMIFS('Energy balance options'!$G$7:$G$3000,'Energy balance options'!$B$7:$B$3000,HeatGen!X$2,'Energy balance options'!$A$7:$A$3000,HeatGen!$A905)</f>
        <v>0</v>
      </c>
      <c r="AG905">
        <f t="shared" si="214"/>
        <v>0</v>
      </c>
      <c r="AH905">
        <f t="shared" si="215"/>
        <v>0</v>
      </c>
      <c r="AI905">
        <f t="shared" si="216"/>
        <v>0</v>
      </c>
      <c r="AJ905">
        <f t="shared" si="217"/>
        <v>0</v>
      </c>
      <c r="AK905">
        <f t="shared" si="218"/>
        <v>0</v>
      </c>
      <c r="AL905">
        <f t="shared" si="219"/>
        <v>0</v>
      </c>
      <c r="AM905">
        <f t="shared" si="220"/>
        <v>0</v>
      </c>
      <c r="AN905">
        <f t="shared" si="221"/>
        <v>0</v>
      </c>
      <c r="AO905">
        <f t="shared" si="222"/>
        <v>0</v>
      </c>
    </row>
    <row r="906" spans="1:41" x14ac:dyDescent="0.2">
      <c r="A906" s="9"/>
      <c r="B906" t="str">
        <f>_xlfn.IFNA(VLOOKUP(A906,'Energy balance options'!A$7:C$3000,3,FALSE),"")</f>
        <v/>
      </c>
      <c r="P906">
        <f>SUMIFS('Energy balance options'!$F$7:$F$3000,'Energy balance options'!$B$7:$B$3000,HeatGen!P$2,'Energy balance options'!$A$7:$A$3000,HeatGen!$A906)</f>
        <v>0</v>
      </c>
      <c r="Q906">
        <f>SUMIFS('Energy balance options'!$F$7:$F$3000,'Energy balance options'!$B$7:$B$3000,HeatGen!Q$2,'Energy balance options'!$A$7:$A$3000,HeatGen!$A906)</f>
        <v>0</v>
      </c>
      <c r="R906">
        <f>SUMIFS('Energy balance options'!$F$7:$F$3000,'Energy balance options'!$B$7:$B$3000,HeatGen!R$2,'Energy balance options'!$A$7:$A$3000,HeatGen!$A906)</f>
        <v>0</v>
      </c>
      <c r="S906">
        <f>SUMIFS('Energy balance options'!$G$7:$G$3000,'Energy balance options'!$B$7:$B$3000,HeatGen!S$2,'Energy balance options'!$A$7:$A$3000,HeatGen!$A906)</f>
        <v>0</v>
      </c>
      <c r="T906">
        <f>SUMIFS('Energy balance options'!$G$7:$G$3000,'Energy balance options'!$B$7:$B$3000,HeatGen!T$2,'Energy balance options'!$A$7:$A$3000,HeatGen!$A906)</f>
        <v>0</v>
      </c>
      <c r="U906">
        <f>SUMIFS('Energy balance options'!$G$7:$G$3000,'Energy balance options'!$B$7:$B$3000,HeatGen!U$2,'Energy balance options'!$A$7:$A$3000,HeatGen!$A906)</f>
        <v>0</v>
      </c>
      <c r="V906">
        <f>SUMIFS('Energy balance options'!$G$7:$G$3000,'Energy balance options'!$B$7:$B$3000,HeatGen!V$2,'Energy balance options'!$A$7:$A$3000,HeatGen!$A906)</f>
        <v>0</v>
      </c>
      <c r="W906">
        <f>SUMIFS('Energy balance options'!$G$7:$G$3000,'Energy balance options'!$B$7:$B$3000,HeatGen!W$2,'Energy balance options'!$A$7:$A$3000,HeatGen!$A906)</f>
        <v>0</v>
      </c>
      <c r="X906">
        <f>SUMIFS('Energy balance options'!$G$7:$G$3000,'Energy balance options'!$B$7:$B$3000,HeatGen!X$2,'Energy balance options'!$A$7:$A$3000,HeatGen!$A906)</f>
        <v>0</v>
      </c>
      <c r="AG906">
        <f t="shared" si="214"/>
        <v>0</v>
      </c>
      <c r="AH906">
        <f t="shared" si="215"/>
        <v>0</v>
      </c>
      <c r="AI906">
        <f t="shared" si="216"/>
        <v>0</v>
      </c>
      <c r="AJ906">
        <f t="shared" si="217"/>
        <v>0</v>
      </c>
      <c r="AK906">
        <f t="shared" si="218"/>
        <v>0</v>
      </c>
      <c r="AL906">
        <f t="shared" si="219"/>
        <v>0</v>
      </c>
      <c r="AM906">
        <f t="shared" si="220"/>
        <v>0</v>
      </c>
      <c r="AN906">
        <f t="shared" si="221"/>
        <v>0</v>
      </c>
      <c r="AO906">
        <f t="shared" si="222"/>
        <v>0</v>
      </c>
    </row>
    <row r="907" spans="1:41" x14ac:dyDescent="0.2">
      <c r="A907" s="9"/>
      <c r="B907" t="str">
        <f>_xlfn.IFNA(VLOOKUP(A907,'Energy balance options'!A$7:C$3000,3,FALSE),"")</f>
        <v/>
      </c>
      <c r="P907">
        <f>SUMIFS('Energy balance options'!$F$7:$F$3000,'Energy balance options'!$B$7:$B$3000,HeatGen!P$2,'Energy balance options'!$A$7:$A$3000,HeatGen!$A907)</f>
        <v>0</v>
      </c>
      <c r="Q907">
        <f>SUMIFS('Energy balance options'!$F$7:$F$3000,'Energy balance options'!$B$7:$B$3000,HeatGen!Q$2,'Energy balance options'!$A$7:$A$3000,HeatGen!$A907)</f>
        <v>0</v>
      </c>
      <c r="R907">
        <f>SUMIFS('Energy balance options'!$F$7:$F$3000,'Energy balance options'!$B$7:$B$3000,HeatGen!R$2,'Energy balance options'!$A$7:$A$3000,HeatGen!$A907)</f>
        <v>0</v>
      </c>
      <c r="S907">
        <f>SUMIFS('Energy balance options'!$G$7:$G$3000,'Energy balance options'!$B$7:$B$3000,HeatGen!S$2,'Energy balance options'!$A$7:$A$3000,HeatGen!$A907)</f>
        <v>0</v>
      </c>
      <c r="T907">
        <f>SUMIFS('Energy balance options'!$G$7:$G$3000,'Energy balance options'!$B$7:$B$3000,HeatGen!T$2,'Energy balance options'!$A$7:$A$3000,HeatGen!$A907)</f>
        <v>0</v>
      </c>
      <c r="U907">
        <f>SUMIFS('Energy balance options'!$G$7:$G$3000,'Energy balance options'!$B$7:$B$3000,HeatGen!U$2,'Energy balance options'!$A$7:$A$3000,HeatGen!$A907)</f>
        <v>0</v>
      </c>
      <c r="V907">
        <f>SUMIFS('Energy balance options'!$G$7:$G$3000,'Energy balance options'!$B$7:$B$3000,HeatGen!V$2,'Energy balance options'!$A$7:$A$3000,HeatGen!$A907)</f>
        <v>0</v>
      </c>
      <c r="W907">
        <f>SUMIFS('Energy balance options'!$G$7:$G$3000,'Energy balance options'!$B$7:$B$3000,HeatGen!W$2,'Energy balance options'!$A$7:$A$3000,HeatGen!$A907)</f>
        <v>0</v>
      </c>
      <c r="X907">
        <f>SUMIFS('Energy balance options'!$G$7:$G$3000,'Energy balance options'!$B$7:$B$3000,HeatGen!X$2,'Energy balance options'!$A$7:$A$3000,HeatGen!$A907)</f>
        <v>0</v>
      </c>
      <c r="AG907">
        <f t="shared" si="214"/>
        <v>0</v>
      </c>
      <c r="AH907">
        <f t="shared" si="215"/>
        <v>0</v>
      </c>
      <c r="AI907">
        <f t="shared" si="216"/>
        <v>0</v>
      </c>
      <c r="AJ907">
        <f t="shared" si="217"/>
        <v>0</v>
      </c>
      <c r="AK907">
        <f t="shared" si="218"/>
        <v>0</v>
      </c>
      <c r="AL907">
        <f t="shared" si="219"/>
        <v>0</v>
      </c>
      <c r="AM907">
        <f t="shared" si="220"/>
        <v>0</v>
      </c>
      <c r="AN907">
        <f t="shared" si="221"/>
        <v>0</v>
      </c>
      <c r="AO907">
        <f t="shared" si="222"/>
        <v>0</v>
      </c>
    </row>
    <row r="908" spans="1:41" x14ac:dyDescent="0.2">
      <c r="A908" s="9"/>
      <c r="B908" t="str">
        <f>_xlfn.IFNA(VLOOKUP(A908,'Energy balance options'!A$7:C$3000,3,FALSE),"")</f>
        <v/>
      </c>
      <c r="P908">
        <f>SUMIFS('Energy balance options'!$F$7:$F$3000,'Energy balance options'!$B$7:$B$3000,HeatGen!P$2,'Energy balance options'!$A$7:$A$3000,HeatGen!$A908)</f>
        <v>0</v>
      </c>
      <c r="Q908">
        <f>SUMIFS('Energy balance options'!$F$7:$F$3000,'Energy balance options'!$B$7:$B$3000,HeatGen!Q$2,'Energy balance options'!$A$7:$A$3000,HeatGen!$A908)</f>
        <v>0</v>
      </c>
      <c r="R908">
        <f>SUMIFS('Energy balance options'!$F$7:$F$3000,'Energy balance options'!$B$7:$B$3000,HeatGen!R$2,'Energy balance options'!$A$7:$A$3000,HeatGen!$A908)</f>
        <v>0</v>
      </c>
      <c r="S908">
        <f>SUMIFS('Energy balance options'!$G$7:$G$3000,'Energy balance options'!$B$7:$B$3000,HeatGen!S$2,'Energy balance options'!$A$7:$A$3000,HeatGen!$A908)</f>
        <v>0</v>
      </c>
      <c r="T908">
        <f>SUMIFS('Energy balance options'!$G$7:$G$3000,'Energy balance options'!$B$7:$B$3000,HeatGen!T$2,'Energy balance options'!$A$7:$A$3000,HeatGen!$A908)</f>
        <v>0</v>
      </c>
      <c r="U908">
        <f>SUMIFS('Energy balance options'!$G$7:$G$3000,'Energy balance options'!$B$7:$B$3000,HeatGen!U$2,'Energy balance options'!$A$7:$A$3000,HeatGen!$A908)</f>
        <v>0</v>
      </c>
      <c r="V908">
        <f>SUMIFS('Energy balance options'!$G$7:$G$3000,'Energy balance options'!$B$7:$B$3000,HeatGen!V$2,'Energy balance options'!$A$7:$A$3000,HeatGen!$A908)</f>
        <v>0</v>
      </c>
      <c r="W908">
        <f>SUMIFS('Energy balance options'!$G$7:$G$3000,'Energy balance options'!$B$7:$B$3000,HeatGen!W$2,'Energy balance options'!$A$7:$A$3000,HeatGen!$A908)</f>
        <v>0</v>
      </c>
      <c r="X908">
        <f>SUMIFS('Energy balance options'!$G$7:$G$3000,'Energy balance options'!$B$7:$B$3000,HeatGen!X$2,'Energy balance options'!$A$7:$A$3000,HeatGen!$A908)</f>
        <v>0</v>
      </c>
      <c r="AG908">
        <f t="shared" si="214"/>
        <v>0</v>
      </c>
      <c r="AH908">
        <f t="shared" si="215"/>
        <v>0</v>
      </c>
      <c r="AI908">
        <f t="shared" si="216"/>
        <v>0</v>
      </c>
      <c r="AJ908">
        <f t="shared" si="217"/>
        <v>0</v>
      </c>
      <c r="AK908">
        <f t="shared" si="218"/>
        <v>0</v>
      </c>
      <c r="AL908">
        <f t="shared" si="219"/>
        <v>0</v>
      </c>
      <c r="AM908">
        <f t="shared" si="220"/>
        <v>0</v>
      </c>
      <c r="AN908">
        <f t="shared" si="221"/>
        <v>0</v>
      </c>
      <c r="AO908">
        <f t="shared" si="222"/>
        <v>0</v>
      </c>
    </row>
    <row r="909" spans="1:41" x14ac:dyDescent="0.2">
      <c r="A909" s="9"/>
      <c r="B909" t="str">
        <f>_xlfn.IFNA(VLOOKUP(A909,'Energy balance options'!A$7:C$3000,3,FALSE),"")</f>
        <v/>
      </c>
      <c r="P909">
        <f>SUMIFS('Energy balance options'!$F$7:$F$3000,'Energy balance options'!$B$7:$B$3000,HeatGen!P$2,'Energy balance options'!$A$7:$A$3000,HeatGen!$A909)</f>
        <v>0</v>
      </c>
      <c r="Q909">
        <f>SUMIFS('Energy balance options'!$F$7:$F$3000,'Energy balance options'!$B$7:$B$3000,HeatGen!Q$2,'Energy balance options'!$A$7:$A$3000,HeatGen!$A909)</f>
        <v>0</v>
      </c>
      <c r="R909">
        <f>SUMIFS('Energy balance options'!$F$7:$F$3000,'Energy balance options'!$B$7:$B$3000,HeatGen!R$2,'Energy balance options'!$A$7:$A$3000,HeatGen!$A909)</f>
        <v>0</v>
      </c>
      <c r="S909">
        <f>SUMIFS('Energy balance options'!$G$7:$G$3000,'Energy balance options'!$B$7:$B$3000,HeatGen!S$2,'Energy balance options'!$A$7:$A$3000,HeatGen!$A909)</f>
        <v>0</v>
      </c>
      <c r="T909">
        <f>SUMIFS('Energy balance options'!$G$7:$G$3000,'Energy balance options'!$B$7:$B$3000,HeatGen!T$2,'Energy balance options'!$A$7:$A$3000,HeatGen!$A909)</f>
        <v>0</v>
      </c>
      <c r="U909">
        <f>SUMIFS('Energy balance options'!$G$7:$G$3000,'Energy balance options'!$B$7:$B$3000,HeatGen!U$2,'Energy balance options'!$A$7:$A$3000,HeatGen!$A909)</f>
        <v>0</v>
      </c>
      <c r="V909">
        <f>SUMIFS('Energy balance options'!$G$7:$G$3000,'Energy balance options'!$B$7:$B$3000,HeatGen!V$2,'Energy balance options'!$A$7:$A$3000,HeatGen!$A909)</f>
        <v>0</v>
      </c>
      <c r="W909">
        <f>SUMIFS('Energy balance options'!$G$7:$G$3000,'Energy balance options'!$B$7:$B$3000,HeatGen!W$2,'Energy balance options'!$A$7:$A$3000,HeatGen!$A909)</f>
        <v>0</v>
      </c>
      <c r="X909">
        <f>SUMIFS('Energy balance options'!$G$7:$G$3000,'Energy balance options'!$B$7:$B$3000,HeatGen!X$2,'Energy balance options'!$A$7:$A$3000,HeatGen!$A909)</f>
        <v>0</v>
      </c>
      <c r="AG909">
        <f t="shared" si="214"/>
        <v>0</v>
      </c>
      <c r="AH909">
        <f t="shared" si="215"/>
        <v>0</v>
      </c>
      <c r="AI909">
        <f t="shared" si="216"/>
        <v>0</v>
      </c>
      <c r="AJ909">
        <f t="shared" si="217"/>
        <v>0</v>
      </c>
      <c r="AK909">
        <f t="shared" si="218"/>
        <v>0</v>
      </c>
      <c r="AL909">
        <f t="shared" si="219"/>
        <v>0</v>
      </c>
      <c r="AM909">
        <f t="shared" si="220"/>
        <v>0</v>
      </c>
      <c r="AN909">
        <f t="shared" si="221"/>
        <v>0</v>
      </c>
      <c r="AO909">
        <f t="shared" si="222"/>
        <v>0</v>
      </c>
    </row>
    <row r="910" spans="1:41" x14ac:dyDescent="0.2">
      <c r="A910" s="9"/>
      <c r="B910" t="str">
        <f>_xlfn.IFNA(VLOOKUP(A910,'Energy balance options'!A$7:C$3000,3,FALSE),"")</f>
        <v/>
      </c>
      <c r="P910">
        <f>SUMIFS('Energy balance options'!$F$7:$F$3000,'Energy balance options'!$B$7:$B$3000,HeatGen!P$2,'Energy balance options'!$A$7:$A$3000,HeatGen!$A910)</f>
        <v>0</v>
      </c>
      <c r="Q910">
        <f>SUMIFS('Energy balance options'!$F$7:$F$3000,'Energy balance options'!$B$7:$B$3000,HeatGen!Q$2,'Energy balance options'!$A$7:$A$3000,HeatGen!$A910)</f>
        <v>0</v>
      </c>
      <c r="R910">
        <f>SUMIFS('Energy balance options'!$F$7:$F$3000,'Energy balance options'!$B$7:$B$3000,HeatGen!R$2,'Energy balance options'!$A$7:$A$3000,HeatGen!$A910)</f>
        <v>0</v>
      </c>
      <c r="S910">
        <f>SUMIFS('Energy balance options'!$G$7:$G$3000,'Energy balance options'!$B$7:$B$3000,HeatGen!S$2,'Energy balance options'!$A$7:$A$3000,HeatGen!$A910)</f>
        <v>0</v>
      </c>
      <c r="T910">
        <f>SUMIFS('Energy balance options'!$G$7:$G$3000,'Energy balance options'!$B$7:$B$3000,HeatGen!T$2,'Energy balance options'!$A$7:$A$3000,HeatGen!$A910)</f>
        <v>0</v>
      </c>
      <c r="U910">
        <f>SUMIFS('Energy balance options'!$G$7:$G$3000,'Energy balance options'!$B$7:$B$3000,HeatGen!U$2,'Energy balance options'!$A$7:$A$3000,HeatGen!$A910)</f>
        <v>0</v>
      </c>
      <c r="V910">
        <f>SUMIFS('Energy balance options'!$G$7:$G$3000,'Energy balance options'!$B$7:$B$3000,HeatGen!V$2,'Energy balance options'!$A$7:$A$3000,HeatGen!$A910)</f>
        <v>0</v>
      </c>
      <c r="W910">
        <f>SUMIFS('Energy balance options'!$G$7:$G$3000,'Energy balance options'!$B$7:$B$3000,HeatGen!W$2,'Energy balance options'!$A$7:$A$3000,HeatGen!$A910)</f>
        <v>0</v>
      </c>
      <c r="X910">
        <f>SUMIFS('Energy balance options'!$G$7:$G$3000,'Energy balance options'!$B$7:$B$3000,HeatGen!X$2,'Energy balance options'!$A$7:$A$3000,HeatGen!$A910)</f>
        <v>0</v>
      </c>
      <c r="AG910">
        <f t="shared" si="214"/>
        <v>0</v>
      </c>
      <c r="AH910">
        <f t="shared" si="215"/>
        <v>0</v>
      </c>
      <c r="AI910">
        <f t="shared" si="216"/>
        <v>0</v>
      </c>
      <c r="AJ910">
        <f t="shared" si="217"/>
        <v>0</v>
      </c>
      <c r="AK910">
        <f t="shared" si="218"/>
        <v>0</v>
      </c>
      <c r="AL910">
        <f t="shared" si="219"/>
        <v>0</v>
      </c>
      <c r="AM910">
        <f t="shared" si="220"/>
        <v>0</v>
      </c>
      <c r="AN910">
        <f t="shared" si="221"/>
        <v>0</v>
      </c>
      <c r="AO910">
        <f t="shared" si="222"/>
        <v>0</v>
      </c>
    </row>
    <row r="911" spans="1:41" x14ac:dyDescent="0.2">
      <c r="A911" s="9"/>
      <c r="B911" t="str">
        <f>_xlfn.IFNA(VLOOKUP(A911,'Energy balance options'!A$7:C$3000,3,FALSE),"")</f>
        <v/>
      </c>
      <c r="P911">
        <f>SUMIFS('Energy balance options'!$F$7:$F$3000,'Energy balance options'!$B$7:$B$3000,HeatGen!P$2,'Energy balance options'!$A$7:$A$3000,HeatGen!$A911)</f>
        <v>0</v>
      </c>
      <c r="Q911">
        <f>SUMIFS('Energy balance options'!$F$7:$F$3000,'Energy balance options'!$B$7:$B$3000,HeatGen!Q$2,'Energy balance options'!$A$7:$A$3000,HeatGen!$A911)</f>
        <v>0</v>
      </c>
      <c r="R911">
        <f>SUMIFS('Energy balance options'!$F$7:$F$3000,'Energy balance options'!$B$7:$B$3000,HeatGen!R$2,'Energy balance options'!$A$7:$A$3000,HeatGen!$A911)</f>
        <v>0</v>
      </c>
      <c r="S911">
        <f>SUMIFS('Energy balance options'!$G$7:$G$3000,'Energy balance options'!$B$7:$B$3000,HeatGen!S$2,'Energy balance options'!$A$7:$A$3000,HeatGen!$A911)</f>
        <v>0</v>
      </c>
      <c r="T911">
        <f>SUMIFS('Energy balance options'!$G$7:$G$3000,'Energy balance options'!$B$7:$B$3000,HeatGen!T$2,'Energy balance options'!$A$7:$A$3000,HeatGen!$A911)</f>
        <v>0</v>
      </c>
      <c r="U911">
        <f>SUMIFS('Energy balance options'!$G$7:$G$3000,'Energy balance options'!$B$7:$B$3000,HeatGen!U$2,'Energy balance options'!$A$7:$A$3000,HeatGen!$A911)</f>
        <v>0</v>
      </c>
      <c r="V911">
        <f>SUMIFS('Energy balance options'!$G$7:$G$3000,'Energy balance options'!$B$7:$B$3000,HeatGen!V$2,'Energy balance options'!$A$7:$A$3000,HeatGen!$A911)</f>
        <v>0</v>
      </c>
      <c r="W911">
        <f>SUMIFS('Energy balance options'!$G$7:$G$3000,'Energy balance options'!$B$7:$B$3000,HeatGen!W$2,'Energy balance options'!$A$7:$A$3000,HeatGen!$A911)</f>
        <v>0</v>
      </c>
      <c r="X911">
        <f>SUMIFS('Energy balance options'!$G$7:$G$3000,'Energy balance options'!$B$7:$B$3000,HeatGen!X$2,'Energy balance options'!$A$7:$A$3000,HeatGen!$A911)</f>
        <v>0</v>
      </c>
      <c r="AG911">
        <f t="shared" si="214"/>
        <v>0</v>
      </c>
      <c r="AH911">
        <f t="shared" si="215"/>
        <v>0</v>
      </c>
      <c r="AI911">
        <f t="shared" si="216"/>
        <v>0</v>
      </c>
      <c r="AJ911">
        <f t="shared" si="217"/>
        <v>0</v>
      </c>
      <c r="AK911">
        <f t="shared" si="218"/>
        <v>0</v>
      </c>
      <c r="AL911">
        <f t="shared" si="219"/>
        <v>0</v>
      </c>
      <c r="AM911">
        <f t="shared" si="220"/>
        <v>0</v>
      </c>
      <c r="AN911">
        <f t="shared" si="221"/>
        <v>0</v>
      </c>
      <c r="AO911">
        <f t="shared" si="222"/>
        <v>0</v>
      </c>
    </row>
    <row r="912" spans="1:41" x14ac:dyDescent="0.2">
      <c r="A912" s="9"/>
      <c r="B912" t="str">
        <f>_xlfn.IFNA(VLOOKUP(A912,'Energy balance options'!A$7:C$3000,3,FALSE),"")</f>
        <v/>
      </c>
      <c r="P912">
        <f>SUMIFS('Energy balance options'!$F$7:$F$3000,'Energy balance options'!$B$7:$B$3000,HeatGen!P$2,'Energy balance options'!$A$7:$A$3000,HeatGen!$A912)</f>
        <v>0</v>
      </c>
      <c r="Q912">
        <f>SUMIFS('Energy balance options'!$F$7:$F$3000,'Energy balance options'!$B$7:$B$3000,HeatGen!Q$2,'Energy balance options'!$A$7:$A$3000,HeatGen!$A912)</f>
        <v>0</v>
      </c>
      <c r="R912">
        <f>SUMIFS('Energy balance options'!$F$7:$F$3000,'Energy balance options'!$B$7:$B$3000,HeatGen!R$2,'Energy balance options'!$A$7:$A$3000,HeatGen!$A912)</f>
        <v>0</v>
      </c>
      <c r="S912">
        <f>SUMIFS('Energy balance options'!$G$7:$G$3000,'Energy balance options'!$B$7:$B$3000,HeatGen!S$2,'Energy balance options'!$A$7:$A$3000,HeatGen!$A912)</f>
        <v>0</v>
      </c>
      <c r="T912">
        <f>SUMIFS('Energy balance options'!$G$7:$G$3000,'Energy balance options'!$B$7:$B$3000,HeatGen!T$2,'Energy balance options'!$A$7:$A$3000,HeatGen!$A912)</f>
        <v>0</v>
      </c>
      <c r="U912">
        <f>SUMIFS('Energy balance options'!$G$7:$G$3000,'Energy balance options'!$B$7:$B$3000,HeatGen!U$2,'Energy balance options'!$A$7:$A$3000,HeatGen!$A912)</f>
        <v>0</v>
      </c>
      <c r="V912">
        <f>SUMIFS('Energy balance options'!$G$7:$G$3000,'Energy balance options'!$B$7:$B$3000,HeatGen!V$2,'Energy balance options'!$A$7:$A$3000,HeatGen!$A912)</f>
        <v>0</v>
      </c>
      <c r="W912">
        <f>SUMIFS('Energy balance options'!$G$7:$G$3000,'Energy balance options'!$B$7:$B$3000,HeatGen!W$2,'Energy balance options'!$A$7:$A$3000,HeatGen!$A912)</f>
        <v>0</v>
      </c>
      <c r="X912">
        <f>SUMIFS('Energy balance options'!$G$7:$G$3000,'Energy balance options'!$B$7:$B$3000,HeatGen!X$2,'Energy balance options'!$A$7:$A$3000,HeatGen!$A912)</f>
        <v>0</v>
      </c>
      <c r="AG912">
        <f t="shared" si="214"/>
        <v>0</v>
      </c>
      <c r="AH912">
        <f t="shared" si="215"/>
        <v>0</v>
      </c>
      <c r="AI912">
        <f t="shared" si="216"/>
        <v>0</v>
      </c>
      <c r="AJ912">
        <f t="shared" si="217"/>
        <v>0</v>
      </c>
      <c r="AK912">
        <f t="shared" si="218"/>
        <v>0</v>
      </c>
      <c r="AL912">
        <f t="shared" si="219"/>
        <v>0</v>
      </c>
      <c r="AM912">
        <f t="shared" si="220"/>
        <v>0</v>
      </c>
      <c r="AN912">
        <f t="shared" si="221"/>
        <v>0</v>
      </c>
      <c r="AO912">
        <f t="shared" si="222"/>
        <v>0</v>
      </c>
    </row>
    <row r="913" spans="1:41" x14ac:dyDescent="0.2">
      <c r="A913" s="9"/>
      <c r="B913" t="str">
        <f>_xlfn.IFNA(VLOOKUP(A913,'Energy balance options'!A$7:C$3000,3,FALSE),"")</f>
        <v/>
      </c>
      <c r="P913">
        <f>SUMIFS('Energy balance options'!$F$7:$F$3000,'Energy balance options'!$B$7:$B$3000,HeatGen!P$2,'Energy balance options'!$A$7:$A$3000,HeatGen!$A913)</f>
        <v>0</v>
      </c>
      <c r="Q913">
        <f>SUMIFS('Energy balance options'!$F$7:$F$3000,'Energy balance options'!$B$7:$B$3000,HeatGen!Q$2,'Energy balance options'!$A$7:$A$3000,HeatGen!$A913)</f>
        <v>0</v>
      </c>
      <c r="R913">
        <f>SUMIFS('Energy balance options'!$F$7:$F$3000,'Energy balance options'!$B$7:$B$3000,HeatGen!R$2,'Energy balance options'!$A$7:$A$3000,HeatGen!$A913)</f>
        <v>0</v>
      </c>
      <c r="S913">
        <f>SUMIFS('Energy balance options'!$G$7:$G$3000,'Energy balance options'!$B$7:$B$3000,HeatGen!S$2,'Energy balance options'!$A$7:$A$3000,HeatGen!$A913)</f>
        <v>0</v>
      </c>
      <c r="T913">
        <f>SUMIFS('Energy balance options'!$G$7:$G$3000,'Energy balance options'!$B$7:$B$3000,HeatGen!T$2,'Energy balance options'!$A$7:$A$3000,HeatGen!$A913)</f>
        <v>0</v>
      </c>
      <c r="U913">
        <f>SUMIFS('Energy balance options'!$G$7:$G$3000,'Energy balance options'!$B$7:$B$3000,HeatGen!U$2,'Energy balance options'!$A$7:$A$3000,HeatGen!$A913)</f>
        <v>0</v>
      </c>
      <c r="V913">
        <f>SUMIFS('Energy balance options'!$G$7:$G$3000,'Energy balance options'!$B$7:$B$3000,HeatGen!V$2,'Energy balance options'!$A$7:$A$3000,HeatGen!$A913)</f>
        <v>0</v>
      </c>
      <c r="W913">
        <f>SUMIFS('Energy balance options'!$G$7:$G$3000,'Energy balance options'!$B$7:$B$3000,HeatGen!W$2,'Energy balance options'!$A$7:$A$3000,HeatGen!$A913)</f>
        <v>0</v>
      </c>
      <c r="X913">
        <f>SUMIFS('Energy balance options'!$G$7:$G$3000,'Energy balance options'!$B$7:$B$3000,HeatGen!X$2,'Energy balance options'!$A$7:$A$3000,HeatGen!$A913)</f>
        <v>0</v>
      </c>
      <c r="AG913">
        <f t="shared" si="214"/>
        <v>0</v>
      </c>
      <c r="AH913">
        <f t="shared" si="215"/>
        <v>0</v>
      </c>
      <c r="AI913">
        <f t="shared" si="216"/>
        <v>0</v>
      </c>
      <c r="AJ913">
        <f t="shared" si="217"/>
        <v>0</v>
      </c>
      <c r="AK913">
        <f t="shared" si="218"/>
        <v>0</v>
      </c>
      <c r="AL913">
        <f t="shared" si="219"/>
        <v>0</v>
      </c>
      <c r="AM913">
        <f t="shared" si="220"/>
        <v>0</v>
      </c>
      <c r="AN913">
        <f t="shared" si="221"/>
        <v>0</v>
      </c>
      <c r="AO913">
        <f t="shared" si="222"/>
        <v>0</v>
      </c>
    </row>
    <row r="914" spans="1:41" x14ac:dyDescent="0.2">
      <c r="A914" s="9"/>
      <c r="B914" t="str">
        <f>_xlfn.IFNA(VLOOKUP(A914,'Energy balance options'!A$7:C$3000,3,FALSE),"")</f>
        <v/>
      </c>
      <c r="P914">
        <f>SUMIFS('Energy balance options'!$F$7:$F$3000,'Energy balance options'!$B$7:$B$3000,HeatGen!P$2,'Energy balance options'!$A$7:$A$3000,HeatGen!$A914)</f>
        <v>0</v>
      </c>
      <c r="Q914">
        <f>SUMIFS('Energy balance options'!$F$7:$F$3000,'Energy balance options'!$B$7:$B$3000,HeatGen!Q$2,'Energy balance options'!$A$7:$A$3000,HeatGen!$A914)</f>
        <v>0</v>
      </c>
      <c r="R914">
        <f>SUMIFS('Energy balance options'!$F$7:$F$3000,'Energy balance options'!$B$7:$B$3000,HeatGen!R$2,'Energy balance options'!$A$7:$A$3000,HeatGen!$A914)</f>
        <v>0</v>
      </c>
      <c r="S914">
        <f>SUMIFS('Energy balance options'!$G$7:$G$3000,'Energy balance options'!$B$7:$B$3000,HeatGen!S$2,'Energy balance options'!$A$7:$A$3000,HeatGen!$A914)</f>
        <v>0</v>
      </c>
      <c r="T914">
        <f>SUMIFS('Energy balance options'!$G$7:$G$3000,'Energy balance options'!$B$7:$B$3000,HeatGen!T$2,'Energy balance options'!$A$7:$A$3000,HeatGen!$A914)</f>
        <v>0</v>
      </c>
      <c r="U914">
        <f>SUMIFS('Energy balance options'!$G$7:$G$3000,'Energy balance options'!$B$7:$B$3000,HeatGen!U$2,'Energy balance options'!$A$7:$A$3000,HeatGen!$A914)</f>
        <v>0</v>
      </c>
      <c r="V914">
        <f>SUMIFS('Energy balance options'!$G$7:$G$3000,'Energy balance options'!$B$7:$B$3000,HeatGen!V$2,'Energy balance options'!$A$7:$A$3000,HeatGen!$A914)</f>
        <v>0</v>
      </c>
      <c r="W914">
        <f>SUMIFS('Energy balance options'!$G$7:$G$3000,'Energy balance options'!$B$7:$B$3000,HeatGen!W$2,'Energy balance options'!$A$7:$A$3000,HeatGen!$A914)</f>
        <v>0</v>
      </c>
      <c r="X914">
        <f>SUMIFS('Energy balance options'!$G$7:$G$3000,'Energy balance options'!$B$7:$B$3000,HeatGen!X$2,'Energy balance options'!$A$7:$A$3000,HeatGen!$A914)</f>
        <v>0</v>
      </c>
      <c r="AG914">
        <f t="shared" si="214"/>
        <v>0</v>
      </c>
      <c r="AH914">
        <f t="shared" si="215"/>
        <v>0</v>
      </c>
      <c r="AI914">
        <f t="shared" si="216"/>
        <v>0</v>
      </c>
      <c r="AJ914">
        <f t="shared" si="217"/>
        <v>0</v>
      </c>
      <c r="AK914">
        <f t="shared" si="218"/>
        <v>0</v>
      </c>
      <c r="AL914">
        <f t="shared" si="219"/>
        <v>0</v>
      </c>
      <c r="AM914">
        <f t="shared" si="220"/>
        <v>0</v>
      </c>
      <c r="AN914">
        <f t="shared" si="221"/>
        <v>0</v>
      </c>
      <c r="AO914">
        <f t="shared" si="222"/>
        <v>0</v>
      </c>
    </row>
    <row r="915" spans="1:41" x14ac:dyDescent="0.2">
      <c r="A915" s="9"/>
      <c r="B915" t="str">
        <f>_xlfn.IFNA(VLOOKUP(A915,'Energy balance options'!A$7:C$3000,3,FALSE),"")</f>
        <v/>
      </c>
      <c r="P915">
        <f>SUMIFS('Energy balance options'!$F$7:$F$3000,'Energy balance options'!$B$7:$B$3000,HeatGen!P$2,'Energy balance options'!$A$7:$A$3000,HeatGen!$A915)</f>
        <v>0</v>
      </c>
      <c r="Q915">
        <f>SUMIFS('Energy balance options'!$F$7:$F$3000,'Energy balance options'!$B$7:$B$3000,HeatGen!Q$2,'Energy balance options'!$A$7:$A$3000,HeatGen!$A915)</f>
        <v>0</v>
      </c>
      <c r="R915">
        <f>SUMIFS('Energy balance options'!$F$7:$F$3000,'Energy balance options'!$B$7:$B$3000,HeatGen!R$2,'Energy balance options'!$A$7:$A$3000,HeatGen!$A915)</f>
        <v>0</v>
      </c>
      <c r="S915">
        <f>SUMIFS('Energy balance options'!$G$7:$G$3000,'Energy balance options'!$B$7:$B$3000,HeatGen!S$2,'Energy balance options'!$A$7:$A$3000,HeatGen!$A915)</f>
        <v>0</v>
      </c>
      <c r="T915">
        <f>SUMIFS('Energy balance options'!$G$7:$G$3000,'Energy balance options'!$B$7:$B$3000,HeatGen!T$2,'Energy balance options'!$A$7:$A$3000,HeatGen!$A915)</f>
        <v>0</v>
      </c>
      <c r="U915">
        <f>SUMIFS('Energy balance options'!$G$7:$G$3000,'Energy balance options'!$B$7:$B$3000,HeatGen!U$2,'Energy balance options'!$A$7:$A$3000,HeatGen!$A915)</f>
        <v>0</v>
      </c>
      <c r="V915">
        <f>SUMIFS('Energy balance options'!$G$7:$G$3000,'Energy balance options'!$B$7:$B$3000,HeatGen!V$2,'Energy balance options'!$A$7:$A$3000,HeatGen!$A915)</f>
        <v>0</v>
      </c>
      <c r="W915">
        <f>SUMIFS('Energy balance options'!$G$7:$G$3000,'Energy balance options'!$B$7:$B$3000,HeatGen!W$2,'Energy balance options'!$A$7:$A$3000,HeatGen!$A915)</f>
        <v>0</v>
      </c>
      <c r="X915">
        <f>SUMIFS('Energy balance options'!$G$7:$G$3000,'Energy balance options'!$B$7:$B$3000,HeatGen!X$2,'Energy balance options'!$A$7:$A$3000,HeatGen!$A915)</f>
        <v>0</v>
      </c>
      <c r="AG915">
        <f t="shared" si="214"/>
        <v>0</v>
      </c>
      <c r="AH915">
        <f t="shared" si="215"/>
        <v>0</v>
      </c>
      <c r="AI915">
        <f t="shared" si="216"/>
        <v>0</v>
      </c>
      <c r="AJ915">
        <f t="shared" si="217"/>
        <v>0</v>
      </c>
      <c r="AK915">
        <f t="shared" si="218"/>
        <v>0</v>
      </c>
      <c r="AL915">
        <f t="shared" si="219"/>
        <v>0</v>
      </c>
      <c r="AM915">
        <f t="shared" si="220"/>
        <v>0</v>
      </c>
      <c r="AN915">
        <f t="shared" si="221"/>
        <v>0</v>
      </c>
      <c r="AO915">
        <f t="shared" si="222"/>
        <v>0</v>
      </c>
    </row>
    <row r="916" spans="1:41" x14ac:dyDescent="0.2">
      <c r="A916" s="9"/>
      <c r="B916" t="str">
        <f>_xlfn.IFNA(VLOOKUP(A916,'Energy balance options'!A$7:C$3000,3,FALSE),"")</f>
        <v/>
      </c>
      <c r="P916">
        <f>SUMIFS('Energy balance options'!$F$7:$F$3000,'Energy balance options'!$B$7:$B$3000,HeatGen!P$2,'Energy balance options'!$A$7:$A$3000,HeatGen!$A916)</f>
        <v>0</v>
      </c>
      <c r="Q916">
        <f>SUMIFS('Energy balance options'!$F$7:$F$3000,'Energy balance options'!$B$7:$B$3000,HeatGen!Q$2,'Energy balance options'!$A$7:$A$3000,HeatGen!$A916)</f>
        <v>0</v>
      </c>
      <c r="R916">
        <f>SUMIFS('Energy balance options'!$F$7:$F$3000,'Energy balance options'!$B$7:$B$3000,HeatGen!R$2,'Energy balance options'!$A$7:$A$3000,HeatGen!$A916)</f>
        <v>0</v>
      </c>
      <c r="S916">
        <f>SUMIFS('Energy balance options'!$G$7:$G$3000,'Energy balance options'!$B$7:$B$3000,HeatGen!S$2,'Energy balance options'!$A$7:$A$3000,HeatGen!$A916)</f>
        <v>0</v>
      </c>
      <c r="T916">
        <f>SUMIFS('Energy balance options'!$G$7:$G$3000,'Energy balance options'!$B$7:$B$3000,HeatGen!T$2,'Energy balance options'!$A$7:$A$3000,HeatGen!$A916)</f>
        <v>0</v>
      </c>
      <c r="U916">
        <f>SUMIFS('Energy balance options'!$G$7:$G$3000,'Energy balance options'!$B$7:$B$3000,HeatGen!U$2,'Energy balance options'!$A$7:$A$3000,HeatGen!$A916)</f>
        <v>0</v>
      </c>
      <c r="V916">
        <f>SUMIFS('Energy balance options'!$G$7:$G$3000,'Energy balance options'!$B$7:$B$3000,HeatGen!V$2,'Energy balance options'!$A$7:$A$3000,HeatGen!$A916)</f>
        <v>0</v>
      </c>
      <c r="W916">
        <f>SUMIFS('Energy balance options'!$G$7:$G$3000,'Energy balance options'!$B$7:$B$3000,HeatGen!W$2,'Energy balance options'!$A$7:$A$3000,HeatGen!$A916)</f>
        <v>0</v>
      </c>
      <c r="X916">
        <f>SUMIFS('Energy balance options'!$G$7:$G$3000,'Energy balance options'!$B$7:$B$3000,HeatGen!X$2,'Energy balance options'!$A$7:$A$3000,HeatGen!$A916)</f>
        <v>0</v>
      </c>
      <c r="AG916">
        <f t="shared" si="214"/>
        <v>0</v>
      </c>
      <c r="AH916">
        <f t="shared" si="215"/>
        <v>0</v>
      </c>
      <c r="AI916">
        <f t="shared" si="216"/>
        <v>0</v>
      </c>
      <c r="AJ916">
        <f t="shared" si="217"/>
        <v>0</v>
      </c>
      <c r="AK916">
        <f t="shared" si="218"/>
        <v>0</v>
      </c>
      <c r="AL916">
        <f t="shared" si="219"/>
        <v>0</v>
      </c>
      <c r="AM916">
        <f t="shared" si="220"/>
        <v>0</v>
      </c>
      <c r="AN916">
        <f t="shared" si="221"/>
        <v>0</v>
      </c>
      <c r="AO916">
        <f t="shared" si="222"/>
        <v>0</v>
      </c>
    </row>
    <row r="917" spans="1:41" x14ac:dyDescent="0.2">
      <c r="A917" s="9"/>
      <c r="B917" t="str">
        <f>_xlfn.IFNA(VLOOKUP(A917,'Energy balance options'!A$7:C$3000,3,FALSE),"")</f>
        <v/>
      </c>
      <c r="P917">
        <f>SUMIFS('Energy balance options'!$F$7:$F$3000,'Energy balance options'!$B$7:$B$3000,HeatGen!P$2,'Energy balance options'!$A$7:$A$3000,HeatGen!$A917)</f>
        <v>0</v>
      </c>
      <c r="Q917">
        <f>SUMIFS('Energy balance options'!$F$7:$F$3000,'Energy balance options'!$B$7:$B$3000,HeatGen!Q$2,'Energy balance options'!$A$7:$A$3000,HeatGen!$A917)</f>
        <v>0</v>
      </c>
      <c r="R917">
        <f>SUMIFS('Energy balance options'!$F$7:$F$3000,'Energy balance options'!$B$7:$B$3000,HeatGen!R$2,'Energy balance options'!$A$7:$A$3000,HeatGen!$A917)</f>
        <v>0</v>
      </c>
      <c r="S917">
        <f>SUMIFS('Energy balance options'!$G$7:$G$3000,'Energy balance options'!$B$7:$B$3000,HeatGen!S$2,'Energy balance options'!$A$7:$A$3000,HeatGen!$A917)</f>
        <v>0</v>
      </c>
      <c r="T917">
        <f>SUMIFS('Energy balance options'!$G$7:$G$3000,'Energy balance options'!$B$7:$B$3000,HeatGen!T$2,'Energy balance options'!$A$7:$A$3000,HeatGen!$A917)</f>
        <v>0</v>
      </c>
      <c r="U917">
        <f>SUMIFS('Energy balance options'!$G$7:$G$3000,'Energy balance options'!$B$7:$B$3000,HeatGen!U$2,'Energy balance options'!$A$7:$A$3000,HeatGen!$A917)</f>
        <v>0</v>
      </c>
      <c r="V917">
        <f>SUMIFS('Energy balance options'!$G$7:$G$3000,'Energy balance options'!$B$7:$B$3000,HeatGen!V$2,'Energy balance options'!$A$7:$A$3000,HeatGen!$A917)</f>
        <v>0</v>
      </c>
      <c r="W917">
        <f>SUMIFS('Energy balance options'!$G$7:$G$3000,'Energy balance options'!$B$7:$B$3000,HeatGen!W$2,'Energy balance options'!$A$7:$A$3000,HeatGen!$A917)</f>
        <v>0</v>
      </c>
      <c r="X917">
        <f>SUMIFS('Energy balance options'!$G$7:$G$3000,'Energy balance options'!$B$7:$B$3000,HeatGen!X$2,'Energy balance options'!$A$7:$A$3000,HeatGen!$A917)</f>
        <v>0</v>
      </c>
      <c r="AG917">
        <f t="shared" si="214"/>
        <v>0</v>
      </c>
      <c r="AH917">
        <f t="shared" si="215"/>
        <v>0</v>
      </c>
      <c r="AI917">
        <f t="shared" si="216"/>
        <v>0</v>
      </c>
      <c r="AJ917">
        <f t="shared" si="217"/>
        <v>0</v>
      </c>
      <c r="AK917">
        <f t="shared" si="218"/>
        <v>0</v>
      </c>
      <c r="AL917">
        <f t="shared" si="219"/>
        <v>0</v>
      </c>
      <c r="AM917">
        <f t="shared" si="220"/>
        <v>0</v>
      </c>
      <c r="AN917">
        <f t="shared" si="221"/>
        <v>0</v>
      </c>
      <c r="AO917">
        <f t="shared" si="222"/>
        <v>0</v>
      </c>
    </row>
    <row r="918" spans="1:41" x14ac:dyDescent="0.2">
      <c r="A918" s="9"/>
      <c r="B918" t="str">
        <f>_xlfn.IFNA(VLOOKUP(A918,'Energy balance options'!A$7:C$3000,3,FALSE),"")</f>
        <v/>
      </c>
      <c r="P918">
        <f>SUMIFS('Energy balance options'!$F$7:$F$3000,'Energy balance options'!$B$7:$B$3000,HeatGen!P$2,'Energy balance options'!$A$7:$A$3000,HeatGen!$A918)</f>
        <v>0</v>
      </c>
      <c r="Q918">
        <f>SUMIFS('Energy balance options'!$F$7:$F$3000,'Energy balance options'!$B$7:$B$3000,HeatGen!Q$2,'Energy balance options'!$A$7:$A$3000,HeatGen!$A918)</f>
        <v>0</v>
      </c>
      <c r="R918">
        <f>SUMIFS('Energy balance options'!$F$7:$F$3000,'Energy balance options'!$B$7:$B$3000,HeatGen!R$2,'Energy balance options'!$A$7:$A$3000,HeatGen!$A918)</f>
        <v>0</v>
      </c>
      <c r="S918">
        <f>SUMIFS('Energy balance options'!$G$7:$G$3000,'Energy balance options'!$B$7:$B$3000,HeatGen!S$2,'Energy balance options'!$A$7:$A$3000,HeatGen!$A918)</f>
        <v>0</v>
      </c>
      <c r="T918">
        <f>SUMIFS('Energy balance options'!$G$7:$G$3000,'Energy balance options'!$B$7:$B$3000,HeatGen!T$2,'Energy balance options'!$A$7:$A$3000,HeatGen!$A918)</f>
        <v>0</v>
      </c>
      <c r="U918">
        <f>SUMIFS('Energy balance options'!$G$7:$G$3000,'Energy balance options'!$B$7:$B$3000,HeatGen!U$2,'Energy balance options'!$A$7:$A$3000,HeatGen!$A918)</f>
        <v>0</v>
      </c>
      <c r="V918">
        <f>SUMIFS('Energy balance options'!$G$7:$G$3000,'Energy balance options'!$B$7:$B$3000,HeatGen!V$2,'Energy balance options'!$A$7:$A$3000,HeatGen!$A918)</f>
        <v>0</v>
      </c>
      <c r="W918">
        <f>SUMIFS('Energy balance options'!$G$7:$G$3000,'Energy balance options'!$B$7:$B$3000,HeatGen!W$2,'Energy balance options'!$A$7:$A$3000,HeatGen!$A918)</f>
        <v>0</v>
      </c>
      <c r="X918">
        <f>SUMIFS('Energy balance options'!$G$7:$G$3000,'Energy balance options'!$B$7:$B$3000,HeatGen!X$2,'Energy balance options'!$A$7:$A$3000,HeatGen!$A918)</f>
        <v>0</v>
      </c>
      <c r="AG918">
        <f t="shared" si="214"/>
        <v>0</v>
      </c>
      <c r="AH918">
        <f t="shared" si="215"/>
        <v>0</v>
      </c>
      <c r="AI918">
        <f t="shared" si="216"/>
        <v>0</v>
      </c>
      <c r="AJ918">
        <f t="shared" si="217"/>
        <v>0</v>
      </c>
      <c r="AK918">
        <f t="shared" si="218"/>
        <v>0</v>
      </c>
      <c r="AL918">
        <f t="shared" si="219"/>
        <v>0</v>
      </c>
      <c r="AM918">
        <f t="shared" si="220"/>
        <v>0</v>
      </c>
      <c r="AN918">
        <f t="shared" si="221"/>
        <v>0</v>
      </c>
      <c r="AO918">
        <f t="shared" si="222"/>
        <v>0</v>
      </c>
    </row>
    <row r="919" spans="1:41" x14ac:dyDescent="0.2">
      <c r="A919" s="9"/>
      <c r="B919" t="str">
        <f>_xlfn.IFNA(VLOOKUP(A919,'Energy balance options'!A$7:C$3000,3,FALSE),"")</f>
        <v/>
      </c>
      <c r="P919">
        <f>SUMIFS('Energy balance options'!$F$7:$F$3000,'Energy balance options'!$B$7:$B$3000,HeatGen!P$2,'Energy balance options'!$A$7:$A$3000,HeatGen!$A919)</f>
        <v>0</v>
      </c>
      <c r="Q919">
        <f>SUMIFS('Energy balance options'!$F$7:$F$3000,'Energy balance options'!$B$7:$B$3000,HeatGen!Q$2,'Energy balance options'!$A$7:$A$3000,HeatGen!$A919)</f>
        <v>0</v>
      </c>
      <c r="R919">
        <f>SUMIFS('Energy balance options'!$F$7:$F$3000,'Energy balance options'!$B$7:$B$3000,HeatGen!R$2,'Energy balance options'!$A$7:$A$3000,HeatGen!$A919)</f>
        <v>0</v>
      </c>
      <c r="S919">
        <f>SUMIFS('Energy balance options'!$G$7:$G$3000,'Energy balance options'!$B$7:$B$3000,HeatGen!S$2,'Energy balance options'!$A$7:$A$3000,HeatGen!$A919)</f>
        <v>0</v>
      </c>
      <c r="T919">
        <f>SUMIFS('Energy balance options'!$G$7:$G$3000,'Energy balance options'!$B$7:$B$3000,HeatGen!T$2,'Energy balance options'!$A$7:$A$3000,HeatGen!$A919)</f>
        <v>0</v>
      </c>
      <c r="U919">
        <f>SUMIFS('Energy balance options'!$G$7:$G$3000,'Energy balance options'!$B$7:$B$3000,HeatGen!U$2,'Energy balance options'!$A$7:$A$3000,HeatGen!$A919)</f>
        <v>0</v>
      </c>
      <c r="V919">
        <f>SUMIFS('Energy balance options'!$G$7:$G$3000,'Energy balance options'!$B$7:$B$3000,HeatGen!V$2,'Energy balance options'!$A$7:$A$3000,HeatGen!$A919)</f>
        <v>0</v>
      </c>
      <c r="W919">
        <f>SUMIFS('Energy balance options'!$G$7:$G$3000,'Energy balance options'!$B$7:$B$3000,HeatGen!W$2,'Energy balance options'!$A$7:$A$3000,HeatGen!$A919)</f>
        <v>0</v>
      </c>
      <c r="X919">
        <f>SUMIFS('Energy balance options'!$G$7:$G$3000,'Energy balance options'!$B$7:$B$3000,HeatGen!X$2,'Energy balance options'!$A$7:$A$3000,HeatGen!$A919)</f>
        <v>0</v>
      </c>
      <c r="AG919">
        <f t="shared" si="214"/>
        <v>0</v>
      </c>
      <c r="AH919">
        <f t="shared" si="215"/>
        <v>0</v>
      </c>
      <c r="AI919">
        <f t="shared" si="216"/>
        <v>0</v>
      </c>
      <c r="AJ919">
        <f t="shared" si="217"/>
        <v>0</v>
      </c>
      <c r="AK919">
        <f t="shared" si="218"/>
        <v>0</v>
      </c>
      <c r="AL919">
        <f t="shared" si="219"/>
        <v>0</v>
      </c>
      <c r="AM919">
        <f t="shared" si="220"/>
        <v>0</v>
      </c>
      <c r="AN919">
        <f t="shared" si="221"/>
        <v>0</v>
      </c>
      <c r="AO919">
        <f t="shared" si="222"/>
        <v>0</v>
      </c>
    </row>
    <row r="920" spans="1:41" x14ac:dyDescent="0.2">
      <c r="A920" s="9"/>
      <c r="B920" t="str">
        <f>_xlfn.IFNA(VLOOKUP(A920,'Energy balance options'!A$7:C$3000,3,FALSE),"")</f>
        <v/>
      </c>
      <c r="P920">
        <f>SUMIFS('Energy balance options'!$F$7:$F$3000,'Energy balance options'!$B$7:$B$3000,HeatGen!P$2,'Energy balance options'!$A$7:$A$3000,HeatGen!$A920)</f>
        <v>0</v>
      </c>
      <c r="Q920">
        <f>SUMIFS('Energy balance options'!$F$7:$F$3000,'Energy balance options'!$B$7:$B$3000,HeatGen!Q$2,'Energy balance options'!$A$7:$A$3000,HeatGen!$A920)</f>
        <v>0</v>
      </c>
      <c r="R920">
        <f>SUMIFS('Energy balance options'!$F$7:$F$3000,'Energy balance options'!$B$7:$B$3000,HeatGen!R$2,'Energy balance options'!$A$7:$A$3000,HeatGen!$A920)</f>
        <v>0</v>
      </c>
      <c r="S920">
        <f>SUMIFS('Energy balance options'!$G$7:$G$3000,'Energy balance options'!$B$7:$B$3000,HeatGen!S$2,'Energy balance options'!$A$7:$A$3000,HeatGen!$A920)</f>
        <v>0</v>
      </c>
      <c r="T920">
        <f>SUMIFS('Energy balance options'!$G$7:$G$3000,'Energy balance options'!$B$7:$B$3000,HeatGen!T$2,'Energy balance options'!$A$7:$A$3000,HeatGen!$A920)</f>
        <v>0</v>
      </c>
      <c r="U920">
        <f>SUMIFS('Energy balance options'!$G$7:$G$3000,'Energy balance options'!$B$7:$B$3000,HeatGen!U$2,'Energy balance options'!$A$7:$A$3000,HeatGen!$A920)</f>
        <v>0</v>
      </c>
      <c r="V920">
        <f>SUMIFS('Energy balance options'!$G$7:$G$3000,'Energy balance options'!$B$7:$B$3000,HeatGen!V$2,'Energy balance options'!$A$7:$A$3000,HeatGen!$A920)</f>
        <v>0</v>
      </c>
      <c r="W920">
        <f>SUMIFS('Energy balance options'!$G$7:$G$3000,'Energy balance options'!$B$7:$B$3000,HeatGen!W$2,'Energy balance options'!$A$7:$A$3000,HeatGen!$A920)</f>
        <v>0</v>
      </c>
      <c r="X920">
        <f>SUMIFS('Energy balance options'!$G$7:$G$3000,'Energy balance options'!$B$7:$B$3000,HeatGen!X$2,'Energy balance options'!$A$7:$A$3000,HeatGen!$A920)</f>
        <v>0</v>
      </c>
      <c r="AG920">
        <f t="shared" si="214"/>
        <v>0</v>
      </c>
      <c r="AH920">
        <f t="shared" si="215"/>
        <v>0</v>
      </c>
      <c r="AI920">
        <f t="shared" si="216"/>
        <v>0</v>
      </c>
      <c r="AJ920">
        <f t="shared" si="217"/>
        <v>0</v>
      </c>
      <c r="AK920">
        <f t="shared" si="218"/>
        <v>0</v>
      </c>
      <c r="AL920">
        <f t="shared" si="219"/>
        <v>0</v>
      </c>
      <c r="AM920">
        <f t="shared" si="220"/>
        <v>0</v>
      </c>
      <c r="AN920">
        <f t="shared" si="221"/>
        <v>0</v>
      </c>
      <c r="AO920">
        <f t="shared" si="222"/>
        <v>0</v>
      </c>
    </row>
    <row r="921" spans="1:41" x14ac:dyDescent="0.2">
      <c r="A921" s="9"/>
      <c r="B921" t="str">
        <f>_xlfn.IFNA(VLOOKUP(A921,'Energy balance options'!A$7:C$3000,3,FALSE),"")</f>
        <v/>
      </c>
      <c r="P921">
        <f>SUMIFS('Energy balance options'!$F$7:$F$3000,'Energy balance options'!$B$7:$B$3000,HeatGen!P$2,'Energy balance options'!$A$7:$A$3000,HeatGen!$A921)</f>
        <v>0</v>
      </c>
      <c r="Q921">
        <f>SUMIFS('Energy balance options'!$F$7:$F$3000,'Energy balance options'!$B$7:$B$3000,HeatGen!Q$2,'Energy balance options'!$A$7:$A$3000,HeatGen!$A921)</f>
        <v>0</v>
      </c>
      <c r="R921">
        <f>SUMIFS('Energy balance options'!$F$7:$F$3000,'Energy balance options'!$B$7:$B$3000,HeatGen!R$2,'Energy balance options'!$A$7:$A$3000,HeatGen!$A921)</f>
        <v>0</v>
      </c>
      <c r="S921">
        <f>SUMIFS('Energy balance options'!$G$7:$G$3000,'Energy balance options'!$B$7:$B$3000,HeatGen!S$2,'Energy balance options'!$A$7:$A$3000,HeatGen!$A921)</f>
        <v>0</v>
      </c>
      <c r="T921">
        <f>SUMIFS('Energy balance options'!$G$7:$G$3000,'Energy balance options'!$B$7:$B$3000,HeatGen!T$2,'Energy balance options'!$A$7:$A$3000,HeatGen!$A921)</f>
        <v>0</v>
      </c>
      <c r="U921">
        <f>SUMIFS('Energy balance options'!$G$7:$G$3000,'Energy balance options'!$B$7:$B$3000,HeatGen!U$2,'Energy balance options'!$A$7:$A$3000,HeatGen!$A921)</f>
        <v>0</v>
      </c>
      <c r="V921">
        <f>SUMIFS('Energy balance options'!$G$7:$G$3000,'Energy balance options'!$B$7:$B$3000,HeatGen!V$2,'Energy balance options'!$A$7:$A$3000,HeatGen!$A921)</f>
        <v>0</v>
      </c>
      <c r="W921">
        <f>SUMIFS('Energy balance options'!$G$7:$G$3000,'Energy balance options'!$B$7:$B$3000,HeatGen!W$2,'Energy balance options'!$A$7:$A$3000,HeatGen!$A921)</f>
        <v>0</v>
      </c>
      <c r="X921">
        <f>SUMIFS('Energy balance options'!$G$7:$G$3000,'Energy balance options'!$B$7:$B$3000,HeatGen!X$2,'Energy balance options'!$A$7:$A$3000,HeatGen!$A921)</f>
        <v>0</v>
      </c>
      <c r="AG921">
        <f t="shared" si="214"/>
        <v>0</v>
      </c>
      <c r="AH921">
        <f t="shared" si="215"/>
        <v>0</v>
      </c>
      <c r="AI921">
        <f t="shared" si="216"/>
        <v>0</v>
      </c>
      <c r="AJ921">
        <f t="shared" si="217"/>
        <v>0</v>
      </c>
      <c r="AK921">
        <f t="shared" si="218"/>
        <v>0</v>
      </c>
      <c r="AL921">
        <f t="shared" si="219"/>
        <v>0</v>
      </c>
      <c r="AM921">
        <f t="shared" si="220"/>
        <v>0</v>
      </c>
      <c r="AN921">
        <f t="shared" si="221"/>
        <v>0</v>
      </c>
      <c r="AO921">
        <f t="shared" si="222"/>
        <v>0</v>
      </c>
    </row>
    <row r="922" spans="1:41" x14ac:dyDescent="0.2">
      <c r="A922" s="9"/>
      <c r="B922" t="str">
        <f>_xlfn.IFNA(VLOOKUP(A922,'Energy balance options'!A$7:C$3000,3,FALSE),"")</f>
        <v/>
      </c>
      <c r="P922">
        <f>SUMIFS('Energy balance options'!$F$7:$F$3000,'Energy balance options'!$B$7:$B$3000,HeatGen!P$2,'Energy balance options'!$A$7:$A$3000,HeatGen!$A922)</f>
        <v>0</v>
      </c>
      <c r="Q922">
        <f>SUMIFS('Energy balance options'!$F$7:$F$3000,'Energy balance options'!$B$7:$B$3000,HeatGen!Q$2,'Energy balance options'!$A$7:$A$3000,HeatGen!$A922)</f>
        <v>0</v>
      </c>
      <c r="R922">
        <f>SUMIFS('Energy balance options'!$F$7:$F$3000,'Energy balance options'!$B$7:$B$3000,HeatGen!R$2,'Energy balance options'!$A$7:$A$3000,HeatGen!$A922)</f>
        <v>0</v>
      </c>
      <c r="S922">
        <f>SUMIFS('Energy balance options'!$G$7:$G$3000,'Energy balance options'!$B$7:$B$3000,HeatGen!S$2,'Energy balance options'!$A$7:$A$3000,HeatGen!$A922)</f>
        <v>0</v>
      </c>
      <c r="T922">
        <f>SUMIFS('Energy balance options'!$G$7:$G$3000,'Energy balance options'!$B$7:$B$3000,HeatGen!T$2,'Energy balance options'!$A$7:$A$3000,HeatGen!$A922)</f>
        <v>0</v>
      </c>
      <c r="U922">
        <f>SUMIFS('Energy balance options'!$G$7:$G$3000,'Energy balance options'!$B$7:$B$3000,HeatGen!U$2,'Energy balance options'!$A$7:$A$3000,HeatGen!$A922)</f>
        <v>0</v>
      </c>
      <c r="V922">
        <f>SUMIFS('Energy balance options'!$G$7:$G$3000,'Energy balance options'!$B$7:$B$3000,HeatGen!V$2,'Energy balance options'!$A$7:$A$3000,HeatGen!$A922)</f>
        <v>0</v>
      </c>
      <c r="W922">
        <f>SUMIFS('Energy balance options'!$G$7:$G$3000,'Energy balance options'!$B$7:$B$3000,HeatGen!W$2,'Energy balance options'!$A$7:$A$3000,HeatGen!$A922)</f>
        <v>0</v>
      </c>
      <c r="X922">
        <f>SUMIFS('Energy balance options'!$G$7:$G$3000,'Energy balance options'!$B$7:$B$3000,HeatGen!X$2,'Energy balance options'!$A$7:$A$3000,HeatGen!$A922)</f>
        <v>0</v>
      </c>
      <c r="AG922">
        <f t="shared" si="214"/>
        <v>0</v>
      </c>
      <c r="AH922">
        <f t="shared" si="215"/>
        <v>0</v>
      </c>
      <c r="AI922">
        <f t="shared" si="216"/>
        <v>0</v>
      </c>
      <c r="AJ922">
        <f t="shared" si="217"/>
        <v>0</v>
      </c>
      <c r="AK922">
        <f t="shared" si="218"/>
        <v>0</v>
      </c>
      <c r="AL922">
        <f t="shared" si="219"/>
        <v>0</v>
      </c>
      <c r="AM922">
        <f t="shared" si="220"/>
        <v>0</v>
      </c>
      <c r="AN922">
        <f t="shared" si="221"/>
        <v>0</v>
      </c>
      <c r="AO922">
        <f t="shared" si="222"/>
        <v>0</v>
      </c>
    </row>
    <row r="923" spans="1:41" x14ac:dyDescent="0.2">
      <c r="A923" s="9"/>
      <c r="B923" t="str">
        <f>_xlfn.IFNA(VLOOKUP(A923,'Energy balance options'!A$7:C$3000,3,FALSE),"")</f>
        <v/>
      </c>
      <c r="P923">
        <f>SUMIFS('Energy balance options'!$F$7:$F$3000,'Energy balance options'!$B$7:$B$3000,HeatGen!P$2,'Energy balance options'!$A$7:$A$3000,HeatGen!$A923)</f>
        <v>0</v>
      </c>
      <c r="Q923">
        <f>SUMIFS('Energy balance options'!$F$7:$F$3000,'Energy balance options'!$B$7:$B$3000,HeatGen!Q$2,'Energy balance options'!$A$7:$A$3000,HeatGen!$A923)</f>
        <v>0</v>
      </c>
      <c r="R923">
        <f>SUMIFS('Energy balance options'!$F$7:$F$3000,'Energy balance options'!$B$7:$B$3000,HeatGen!R$2,'Energy balance options'!$A$7:$A$3000,HeatGen!$A923)</f>
        <v>0</v>
      </c>
      <c r="S923">
        <f>SUMIFS('Energy balance options'!$G$7:$G$3000,'Energy balance options'!$B$7:$B$3000,HeatGen!S$2,'Energy balance options'!$A$7:$A$3000,HeatGen!$A923)</f>
        <v>0</v>
      </c>
      <c r="T923">
        <f>SUMIFS('Energy balance options'!$G$7:$G$3000,'Energy balance options'!$B$7:$B$3000,HeatGen!T$2,'Energy balance options'!$A$7:$A$3000,HeatGen!$A923)</f>
        <v>0</v>
      </c>
      <c r="U923">
        <f>SUMIFS('Energy balance options'!$G$7:$G$3000,'Energy balance options'!$B$7:$B$3000,HeatGen!U$2,'Energy balance options'!$A$7:$A$3000,HeatGen!$A923)</f>
        <v>0</v>
      </c>
      <c r="V923">
        <f>SUMIFS('Energy balance options'!$G$7:$G$3000,'Energy balance options'!$B$7:$B$3000,HeatGen!V$2,'Energy balance options'!$A$7:$A$3000,HeatGen!$A923)</f>
        <v>0</v>
      </c>
      <c r="W923">
        <f>SUMIFS('Energy balance options'!$G$7:$G$3000,'Energy balance options'!$B$7:$B$3000,HeatGen!W$2,'Energy balance options'!$A$7:$A$3000,HeatGen!$A923)</f>
        <v>0</v>
      </c>
      <c r="X923">
        <f>SUMIFS('Energy balance options'!$G$7:$G$3000,'Energy balance options'!$B$7:$B$3000,HeatGen!X$2,'Energy balance options'!$A$7:$A$3000,HeatGen!$A923)</f>
        <v>0</v>
      </c>
      <c r="AG923">
        <f t="shared" si="214"/>
        <v>0</v>
      </c>
      <c r="AH923">
        <f t="shared" si="215"/>
        <v>0</v>
      </c>
      <c r="AI923">
        <f t="shared" si="216"/>
        <v>0</v>
      </c>
      <c r="AJ923">
        <f t="shared" si="217"/>
        <v>0</v>
      </c>
      <c r="AK923">
        <f t="shared" si="218"/>
        <v>0</v>
      </c>
      <c r="AL923">
        <f t="shared" si="219"/>
        <v>0</v>
      </c>
      <c r="AM923">
        <f t="shared" si="220"/>
        <v>0</v>
      </c>
      <c r="AN923">
        <f t="shared" si="221"/>
        <v>0</v>
      </c>
      <c r="AO923">
        <f t="shared" si="222"/>
        <v>0</v>
      </c>
    </row>
    <row r="924" spans="1:41" x14ac:dyDescent="0.2">
      <c r="A924" s="9"/>
      <c r="B924" t="str">
        <f>_xlfn.IFNA(VLOOKUP(A924,'Energy balance options'!A$7:C$3000,3,FALSE),"")</f>
        <v/>
      </c>
      <c r="P924">
        <f>SUMIFS('Energy balance options'!$F$7:$F$3000,'Energy balance options'!$B$7:$B$3000,HeatGen!P$2,'Energy balance options'!$A$7:$A$3000,HeatGen!$A924)</f>
        <v>0</v>
      </c>
      <c r="Q924">
        <f>SUMIFS('Energy balance options'!$F$7:$F$3000,'Energy balance options'!$B$7:$B$3000,HeatGen!Q$2,'Energy balance options'!$A$7:$A$3000,HeatGen!$A924)</f>
        <v>0</v>
      </c>
      <c r="R924">
        <f>SUMIFS('Energy balance options'!$F$7:$F$3000,'Energy balance options'!$B$7:$B$3000,HeatGen!R$2,'Energy balance options'!$A$7:$A$3000,HeatGen!$A924)</f>
        <v>0</v>
      </c>
      <c r="S924">
        <f>SUMIFS('Energy balance options'!$G$7:$G$3000,'Energy balance options'!$B$7:$B$3000,HeatGen!S$2,'Energy balance options'!$A$7:$A$3000,HeatGen!$A924)</f>
        <v>0</v>
      </c>
      <c r="T924">
        <f>SUMIFS('Energy balance options'!$G$7:$G$3000,'Energy balance options'!$B$7:$B$3000,HeatGen!T$2,'Energy balance options'!$A$7:$A$3000,HeatGen!$A924)</f>
        <v>0</v>
      </c>
      <c r="U924">
        <f>SUMIFS('Energy balance options'!$G$7:$G$3000,'Energy balance options'!$B$7:$B$3000,HeatGen!U$2,'Energy balance options'!$A$7:$A$3000,HeatGen!$A924)</f>
        <v>0</v>
      </c>
      <c r="V924">
        <f>SUMIFS('Energy balance options'!$G$7:$G$3000,'Energy balance options'!$B$7:$B$3000,HeatGen!V$2,'Energy balance options'!$A$7:$A$3000,HeatGen!$A924)</f>
        <v>0</v>
      </c>
      <c r="W924">
        <f>SUMIFS('Energy balance options'!$G$7:$G$3000,'Energy balance options'!$B$7:$B$3000,HeatGen!W$2,'Energy balance options'!$A$7:$A$3000,HeatGen!$A924)</f>
        <v>0</v>
      </c>
      <c r="X924">
        <f>SUMIFS('Energy balance options'!$G$7:$G$3000,'Energy balance options'!$B$7:$B$3000,HeatGen!X$2,'Energy balance options'!$A$7:$A$3000,HeatGen!$A924)</f>
        <v>0</v>
      </c>
      <c r="AG924">
        <f t="shared" si="214"/>
        <v>0</v>
      </c>
      <c r="AH924">
        <f t="shared" si="215"/>
        <v>0</v>
      </c>
      <c r="AI924">
        <f t="shared" si="216"/>
        <v>0</v>
      </c>
      <c r="AJ924">
        <f t="shared" si="217"/>
        <v>0</v>
      </c>
      <c r="AK924">
        <f t="shared" si="218"/>
        <v>0</v>
      </c>
      <c r="AL924">
        <f t="shared" si="219"/>
        <v>0</v>
      </c>
      <c r="AM924">
        <f t="shared" si="220"/>
        <v>0</v>
      </c>
      <c r="AN924">
        <f t="shared" si="221"/>
        <v>0</v>
      </c>
      <c r="AO924">
        <f t="shared" si="222"/>
        <v>0</v>
      </c>
    </row>
    <row r="925" spans="1:41" x14ac:dyDescent="0.2">
      <c r="A925" s="9"/>
      <c r="B925" t="str">
        <f>_xlfn.IFNA(VLOOKUP(A925,'Energy balance options'!A$7:C$3000,3,FALSE),"")</f>
        <v/>
      </c>
      <c r="P925">
        <f>SUMIFS('Energy balance options'!$F$7:$F$3000,'Energy balance options'!$B$7:$B$3000,HeatGen!P$2,'Energy balance options'!$A$7:$A$3000,HeatGen!$A925)</f>
        <v>0</v>
      </c>
      <c r="Q925">
        <f>SUMIFS('Energy balance options'!$F$7:$F$3000,'Energy balance options'!$B$7:$B$3000,HeatGen!Q$2,'Energy balance options'!$A$7:$A$3000,HeatGen!$A925)</f>
        <v>0</v>
      </c>
      <c r="R925">
        <f>SUMIFS('Energy balance options'!$F$7:$F$3000,'Energy balance options'!$B$7:$B$3000,HeatGen!R$2,'Energy balance options'!$A$7:$A$3000,HeatGen!$A925)</f>
        <v>0</v>
      </c>
      <c r="S925">
        <f>SUMIFS('Energy balance options'!$G$7:$G$3000,'Energy balance options'!$B$7:$B$3000,HeatGen!S$2,'Energy balance options'!$A$7:$A$3000,HeatGen!$A925)</f>
        <v>0</v>
      </c>
      <c r="T925">
        <f>SUMIFS('Energy balance options'!$G$7:$G$3000,'Energy balance options'!$B$7:$B$3000,HeatGen!T$2,'Energy balance options'!$A$7:$A$3000,HeatGen!$A925)</f>
        <v>0</v>
      </c>
      <c r="U925">
        <f>SUMIFS('Energy balance options'!$G$7:$G$3000,'Energy balance options'!$B$7:$B$3000,HeatGen!U$2,'Energy balance options'!$A$7:$A$3000,HeatGen!$A925)</f>
        <v>0</v>
      </c>
      <c r="V925">
        <f>SUMIFS('Energy balance options'!$G$7:$G$3000,'Energy balance options'!$B$7:$B$3000,HeatGen!V$2,'Energy balance options'!$A$7:$A$3000,HeatGen!$A925)</f>
        <v>0</v>
      </c>
      <c r="W925">
        <f>SUMIFS('Energy balance options'!$G$7:$G$3000,'Energy balance options'!$B$7:$B$3000,HeatGen!W$2,'Energy balance options'!$A$7:$A$3000,HeatGen!$A925)</f>
        <v>0</v>
      </c>
      <c r="X925">
        <f>SUMIFS('Energy balance options'!$G$7:$G$3000,'Energy balance options'!$B$7:$B$3000,HeatGen!X$2,'Energy balance options'!$A$7:$A$3000,HeatGen!$A925)</f>
        <v>0</v>
      </c>
      <c r="AG925">
        <f t="shared" si="214"/>
        <v>0</v>
      </c>
      <c r="AH925">
        <f t="shared" si="215"/>
        <v>0</v>
      </c>
      <c r="AI925">
        <f t="shared" si="216"/>
        <v>0</v>
      </c>
      <c r="AJ925">
        <f t="shared" si="217"/>
        <v>0</v>
      </c>
      <c r="AK925">
        <f t="shared" si="218"/>
        <v>0</v>
      </c>
      <c r="AL925">
        <f t="shared" si="219"/>
        <v>0</v>
      </c>
      <c r="AM925">
        <f t="shared" si="220"/>
        <v>0</v>
      </c>
      <c r="AN925">
        <f t="shared" si="221"/>
        <v>0</v>
      </c>
      <c r="AO925">
        <f t="shared" si="222"/>
        <v>0</v>
      </c>
    </row>
    <row r="926" spans="1:41" x14ac:dyDescent="0.2">
      <c r="A926" s="9"/>
      <c r="B926" t="str">
        <f>_xlfn.IFNA(VLOOKUP(A926,'Energy balance options'!A$7:C$3000,3,FALSE),"")</f>
        <v/>
      </c>
      <c r="P926">
        <f>SUMIFS('Energy balance options'!$F$7:$F$3000,'Energy balance options'!$B$7:$B$3000,HeatGen!P$2,'Energy balance options'!$A$7:$A$3000,HeatGen!$A926)</f>
        <v>0</v>
      </c>
      <c r="Q926">
        <f>SUMIFS('Energy balance options'!$F$7:$F$3000,'Energy balance options'!$B$7:$B$3000,HeatGen!Q$2,'Energy balance options'!$A$7:$A$3000,HeatGen!$A926)</f>
        <v>0</v>
      </c>
      <c r="R926">
        <f>SUMIFS('Energy balance options'!$F$7:$F$3000,'Energy balance options'!$B$7:$B$3000,HeatGen!R$2,'Energy balance options'!$A$7:$A$3000,HeatGen!$A926)</f>
        <v>0</v>
      </c>
      <c r="S926">
        <f>SUMIFS('Energy balance options'!$G$7:$G$3000,'Energy balance options'!$B$7:$B$3000,HeatGen!S$2,'Energy balance options'!$A$7:$A$3000,HeatGen!$A926)</f>
        <v>0</v>
      </c>
      <c r="T926">
        <f>SUMIFS('Energy balance options'!$G$7:$G$3000,'Energy balance options'!$B$7:$B$3000,HeatGen!T$2,'Energy balance options'!$A$7:$A$3000,HeatGen!$A926)</f>
        <v>0</v>
      </c>
      <c r="U926">
        <f>SUMIFS('Energy balance options'!$G$7:$G$3000,'Energy balance options'!$B$7:$B$3000,HeatGen!U$2,'Energy balance options'!$A$7:$A$3000,HeatGen!$A926)</f>
        <v>0</v>
      </c>
      <c r="V926">
        <f>SUMIFS('Energy balance options'!$G$7:$G$3000,'Energy balance options'!$B$7:$B$3000,HeatGen!V$2,'Energy balance options'!$A$7:$A$3000,HeatGen!$A926)</f>
        <v>0</v>
      </c>
      <c r="W926">
        <f>SUMIFS('Energy balance options'!$G$7:$G$3000,'Energy balance options'!$B$7:$B$3000,HeatGen!W$2,'Energy balance options'!$A$7:$A$3000,HeatGen!$A926)</f>
        <v>0</v>
      </c>
      <c r="X926">
        <f>SUMIFS('Energy balance options'!$G$7:$G$3000,'Energy balance options'!$B$7:$B$3000,HeatGen!X$2,'Energy balance options'!$A$7:$A$3000,HeatGen!$A926)</f>
        <v>0</v>
      </c>
      <c r="AG926">
        <f t="shared" si="214"/>
        <v>0</v>
      </c>
      <c r="AH926">
        <f t="shared" si="215"/>
        <v>0</v>
      </c>
      <c r="AI926">
        <f t="shared" si="216"/>
        <v>0</v>
      </c>
      <c r="AJ926">
        <f t="shared" si="217"/>
        <v>0</v>
      </c>
      <c r="AK926">
        <f t="shared" si="218"/>
        <v>0</v>
      </c>
      <c r="AL926">
        <f t="shared" si="219"/>
        <v>0</v>
      </c>
      <c r="AM926">
        <f t="shared" si="220"/>
        <v>0</v>
      </c>
      <c r="AN926">
        <f t="shared" si="221"/>
        <v>0</v>
      </c>
      <c r="AO926">
        <f t="shared" si="222"/>
        <v>0</v>
      </c>
    </row>
    <row r="927" spans="1:41" x14ac:dyDescent="0.2">
      <c r="A927" s="9"/>
      <c r="B927" t="str">
        <f>_xlfn.IFNA(VLOOKUP(A927,'Energy balance options'!A$7:C$3000,3,FALSE),"")</f>
        <v/>
      </c>
      <c r="P927">
        <f>SUMIFS('Energy balance options'!$F$7:$F$3000,'Energy balance options'!$B$7:$B$3000,HeatGen!P$2,'Energy balance options'!$A$7:$A$3000,HeatGen!$A927)</f>
        <v>0</v>
      </c>
      <c r="Q927">
        <f>SUMIFS('Energy balance options'!$F$7:$F$3000,'Energy balance options'!$B$7:$B$3000,HeatGen!Q$2,'Energy balance options'!$A$7:$A$3000,HeatGen!$A927)</f>
        <v>0</v>
      </c>
      <c r="R927">
        <f>SUMIFS('Energy balance options'!$F$7:$F$3000,'Energy balance options'!$B$7:$B$3000,HeatGen!R$2,'Energy balance options'!$A$7:$A$3000,HeatGen!$A927)</f>
        <v>0</v>
      </c>
      <c r="S927">
        <f>SUMIFS('Energy balance options'!$G$7:$G$3000,'Energy balance options'!$B$7:$B$3000,HeatGen!S$2,'Energy balance options'!$A$7:$A$3000,HeatGen!$A927)</f>
        <v>0</v>
      </c>
      <c r="T927">
        <f>SUMIFS('Energy balance options'!$G$7:$G$3000,'Energy balance options'!$B$7:$B$3000,HeatGen!T$2,'Energy balance options'!$A$7:$A$3000,HeatGen!$A927)</f>
        <v>0</v>
      </c>
      <c r="U927">
        <f>SUMIFS('Energy balance options'!$G$7:$G$3000,'Energy balance options'!$B$7:$B$3000,HeatGen!U$2,'Energy balance options'!$A$7:$A$3000,HeatGen!$A927)</f>
        <v>0</v>
      </c>
      <c r="V927">
        <f>SUMIFS('Energy balance options'!$G$7:$G$3000,'Energy balance options'!$B$7:$B$3000,HeatGen!V$2,'Energy balance options'!$A$7:$A$3000,HeatGen!$A927)</f>
        <v>0</v>
      </c>
      <c r="W927">
        <f>SUMIFS('Energy balance options'!$G$7:$G$3000,'Energy balance options'!$B$7:$B$3000,HeatGen!W$2,'Energy balance options'!$A$7:$A$3000,HeatGen!$A927)</f>
        <v>0</v>
      </c>
      <c r="X927">
        <f>SUMIFS('Energy balance options'!$G$7:$G$3000,'Energy balance options'!$B$7:$B$3000,HeatGen!X$2,'Energy balance options'!$A$7:$A$3000,HeatGen!$A927)</f>
        <v>0</v>
      </c>
      <c r="AG927">
        <f t="shared" si="214"/>
        <v>0</v>
      </c>
      <c r="AH927">
        <f t="shared" si="215"/>
        <v>0</v>
      </c>
      <c r="AI927">
        <f t="shared" si="216"/>
        <v>0</v>
      </c>
      <c r="AJ927">
        <f t="shared" si="217"/>
        <v>0</v>
      </c>
      <c r="AK927">
        <f t="shared" si="218"/>
        <v>0</v>
      </c>
      <c r="AL927">
        <f t="shared" si="219"/>
        <v>0</v>
      </c>
      <c r="AM927">
        <f t="shared" si="220"/>
        <v>0</v>
      </c>
      <c r="AN927">
        <f t="shared" si="221"/>
        <v>0</v>
      </c>
      <c r="AO927">
        <f t="shared" si="222"/>
        <v>0</v>
      </c>
    </row>
    <row r="928" spans="1:41" x14ac:dyDescent="0.2">
      <c r="A928" s="9"/>
      <c r="B928" t="str">
        <f>_xlfn.IFNA(VLOOKUP(A928,'Energy balance options'!A$7:C$3000,3,FALSE),"")</f>
        <v/>
      </c>
      <c r="P928">
        <f>SUMIFS('Energy balance options'!$F$7:$F$3000,'Energy balance options'!$B$7:$B$3000,HeatGen!P$2,'Energy balance options'!$A$7:$A$3000,HeatGen!$A928)</f>
        <v>0</v>
      </c>
      <c r="Q928">
        <f>SUMIFS('Energy balance options'!$F$7:$F$3000,'Energy balance options'!$B$7:$B$3000,HeatGen!Q$2,'Energy balance options'!$A$7:$A$3000,HeatGen!$A928)</f>
        <v>0</v>
      </c>
      <c r="R928">
        <f>SUMIFS('Energy balance options'!$F$7:$F$3000,'Energy balance options'!$B$7:$B$3000,HeatGen!R$2,'Energy balance options'!$A$7:$A$3000,HeatGen!$A928)</f>
        <v>0</v>
      </c>
      <c r="S928">
        <f>SUMIFS('Energy balance options'!$G$7:$G$3000,'Energy balance options'!$B$7:$B$3000,HeatGen!S$2,'Energy balance options'!$A$7:$A$3000,HeatGen!$A928)</f>
        <v>0</v>
      </c>
      <c r="T928">
        <f>SUMIFS('Energy balance options'!$G$7:$G$3000,'Energy balance options'!$B$7:$B$3000,HeatGen!T$2,'Energy balance options'!$A$7:$A$3000,HeatGen!$A928)</f>
        <v>0</v>
      </c>
      <c r="U928">
        <f>SUMIFS('Energy balance options'!$G$7:$G$3000,'Energy balance options'!$B$7:$B$3000,HeatGen!U$2,'Energy balance options'!$A$7:$A$3000,HeatGen!$A928)</f>
        <v>0</v>
      </c>
      <c r="V928">
        <f>SUMIFS('Energy balance options'!$G$7:$G$3000,'Energy balance options'!$B$7:$B$3000,HeatGen!V$2,'Energy balance options'!$A$7:$A$3000,HeatGen!$A928)</f>
        <v>0</v>
      </c>
      <c r="W928">
        <f>SUMIFS('Energy balance options'!$G$7:$G$3000,'Energy balance options'!$B$7:$B$3000,HeatGen!W$2,'Energy balance options'!$A$7:$A$3000,HeatGen!$A928)</f>
        <v>0</v>
      </c>
      <c r="X928">
        <f>SUMIFS('Energy balance options'!$G$7:$G$3000,'Energy balance options'!$B$7:$B$3000,HeatGen!X$2,'Energy balance options'!$A$7:$A$3000,HeatGen!$A928)</f>
        <v>0</v>
      </c>
      <c r="AG928">
        <f t="shared" si="214"/>
        <v>0</v>
      </c>
      <c r="AH928">
        <f t="shared" si="215"/>
        <v>0</v>
      </c>
      <c r="AI928">
        <f t="shared" si="216"/>
        <v>0</v>
      </c>
      <c r="AJ928">
        <f t="shared" si="217"/>
        <v>0</v>
      </c>
      <c r="AK928">
        <f t="shared" si="218"/>
        <v>0</v>
      </c>
      <c r="AL928">
        <f t="shared" si="219"/>
        <v>0</v>
      </c>
      <c r="AM928">
        <f t="shared" si="220"/>
        <v>0</v>
      </c>
      <c r="AN928">
        <f t="shared" si="221"/>
        <v>0</v>
      </c>
      <c r="AO928">
        <f t="shared" si="222"/>
        <v>0</v>
      </c>
    </row>
    <row r="929" spans="1:41" x14ac:dyDescent="0.2">
      <c r="A929" s="9"/>
      <c r="B929" t="str">
        <f>_xlfn.IFNA(VLOOKUP(A929,'Energy balance options'!A$7:C$3000,3,FALSE),"")</f>
        <v/>
      </c>
      <c r="P929">
        <f>SUMIFS('Energy balance options'!$F$7:$F$3000,'Energy balance options'!$B$7:$B$3000,HeatGen!P$2,'Energy balance options'!$A$7:$A$3000,HeatGen!$A929)</f>
        <v>0</v>
      </c>
      <c r="Q929">
        <f>SUMIFS('Energy balance options'!$F$7:$F$3000,'Energy balance options'!$B$7:$B$3000,HeatGen!Q$2,'Energy balance options'!$A$7:$A$3000,HeatGen!$A929)</f>
        <v>0</v>
      </c>
      <c r="R929">
        <f>SUMIFS('Energy balance options'!$F$7:$F$3000,'Energy balance options'!$B$7:$B$3000,HeatGen!R$2,'Energy balance options'!$A$7:$A$3000,HeatGen!$A929)</f>
        <v>0</v>
      </c>
      <c r="S929">
        <f>SUMIFS('Energy balance options'!$G$7:$G$3000,'Energy balance options'!$B$7:$B$3000,HeatGen!S$2,'Energy balance options'!$A$7:$A$3000,HeatGen!$A929)</f>
        <v>0</v>
      </c>
      <c r="T929">
        <f>SUMIFS('Energy balance options'!$G$7:$G$3000,'Energy balance options'!$B$7:$B$3000,HeatGen!T$2,'Energy balance options'!$A$7:$A$3000,HeatGen!$A929)</f>
        <v>0</v>
      </c>
      <c r="U929">
        <f>SUMIFS('Energy balance options'!$G$7:$G$3000,'Energy balance options'!$B$7:$B$3000,HeatGen!U$2,'Energy balance options'!$A$7:$A$3000,HeatGen!$A929)</f>
        <v>0</v>
      </c>
      <c r="V929">
        <f>SUMIFS('Energy balance options'!$G$7:$G$3000,'Energy balance options'!$B$7:$B$3000,HeatGen!V$2,'Energy balance options'!$A$7:$A$3000,HeatGen!$A929)</f>
        <v>0</v>
      </c>
      <c r="W929">
        <f>SUMIFS('Energy balance options'!$G$7:$G$3000,'Energy balance options'!$B$7:$B$3000,HeatGen!W$2,'Energy balance options'!$A$7:$A$3000,HeatGen!$A929)</f>
        <v>0</v>
      </c>
      <c r="X929">
        <f>SUMIFS('Energy balance options'!$G$7:$G$3000,'Energy balance options'!$B$7:$B$3000,HeatGen!X$2,'Energy balance options'!$A$7:$A$3000,HeatGen!$A929)</f>
        <v>0</v>
      </c>
      <c r="AG929">
        <f t="shared" si="214"/>
        <v>0</v>
      </c>
      <c r="AH929">
        <f t="shared" si="215"/>
        <v>0</v>
      </c>
      <c r="AI929">
        <f t="shared" si="216"/>
        <v>0</v>
      </c>
      <c r="AJ929">
        <f t="shared" si="217"/>
        <v>0</v>
      </c>
      <c r="AK929">
        <f t="shared" si="218"/>
        <v>0</v>
      </c>
      <c r="AL929">
        <f t="shared" si="219"/>
        <v>0</v>
      </c>
      <c r="AM929">
        <f t="shared" si="220"/>
        <v>0</v>
      </c>
      <c r="AN929">
        <f t="shared" si="221"/>
        <v>0</v>
      </c>
      <c r="AO929">
        <f t="shared" si="222"/>
        <v>0</v>
      </c>
    </row>
    <row r="930" spans="1:41" x14ac:dyDescent="0.2">
      <c r="A930" s="9"/>
      <c r="B930" t="str">
        <f>_xlfn.IFNA(VLOOKUP(A930,'Energy balance options'!A$7:C$3000,3,FALSE),"")</f>
        <v/>
      </c>
      <c r="P930">
        <f>SUMIFS('Energy balance options'!$F$7:$F$3000,'Energy balance options'!$B$7:$B$3000,HeatGen!P$2,'Energy balance options'!$A$7:$A$3000,HeatGen!$A930)</f>
        <v>0</v>
      </c>
      <c r="Q930">
        <f>SUMIFS('Energy balance options'!$F$7:$F$3000,'Energy balance options'!$B$7:$B$3000,HeatGen!Q$2,'Energy balance options'!$A$7:$A$3000,HeatGen!$A930)</f>
        <v>0</v>
      </c>
      <c r="R930">
        <f>SUMIFS('Energy balance options'!$F$7:$F$3000,'Energy balance options'!$B$7:$B$3000,HeatGen!R$2,'Energy balance options'!$A$7:$A$3000,HeatGen!$A930)</f>
        <v>0</v>
      </c>
      <c r="S930">
        <f>SUMIFS('Energy balance options'!$G$7:$G$3000,'Energy balance options'!$B$7:$B$3000,HeatGen!S$2,'Energy balance options'!$A$7:$A$3000,HeatGen!$A930)</f>
        <v>0</v>
      </c>
      <c r="T930">
        <f>SUMIFS('Energy balance options'!$G$7:$G$3000,'Energy balance options'!$B$7:$B$3000,HeatGen!T$2,'Energy balance options'!$A$7:$A$3000,HeatGen!$A930)</f>
        <v>0</v>
      </c>
      <c r="U930">
        <f>SUMIFS('Energy balance options'!$G$7:$G$3000,'Energy balance options'!$B$7:$B$3000,HeatGen!U$2,'Energy balance options'!$A$7:$A$3000,HeatGen!$A930)</f>
        <v>0</v>
      </c>
      <c r="V930">
        <f>SUMIFS('Energy balance options'!$G$7:$G$3000,'Energy balance options'!$B$7:$B$3000,HeatGen!V$2,'Energy balance options'!$A$7:$A$3000,HeatGen!$A930)</f>
        <v>0</v>
      </c>
      <c r="W930">
        <f>SUMIFS('Energy balance options'!$G$7:$G$3000,'Energy balance options'!$B$7:$B$3000,HeatGen!W$2,'Energy balance options'!$A$7:$A$3000,HeatGen!$A930)</f>
        <v>0</v>
      </c>
      <c r="X930">
        <f>SUMIFS('Energy balance options'!$G$7:$G$3000,'Energy balance options'!$B$7:$B$3000,HeatGen!X$2,'Energy balance options'!$A$7:$A$3000,HeatGen!$A930)</f>
        <v>0</v>
      </c>
      <c r="AG930">
        <f t="shared" si="214"/>
        <v>0</v>
      </c>
      <c r="AH930">
        <f t="shared" si="215"/>
        <v>0</v>
      </c>
      <c r="AI930">
        <f t="shared" si="216"/>
        <v>0</v>
      </c>
      <c r="AJ930">
        <f t="shared" si="217"/>
        <v>0</v>
      </c>
      <c r="AK930">
        <f t="shared" si="218"/>
        <v>0</v>
      </c>
      <c r="AL930">
        <f t="shared" si="219"/>
        <v>0</v>
      </c>
      <c r="AM930">
        <f t="shared" si="220"/>
        <v>0</v>
      </c>
      <c r="AN930">
        <f t="shared" si="221"/>
        <v>0</v>
      </c>
      <c r="AO930">
        <f t="shared" si="222"/>
        <v>0</v>
      </c>
    </row>
    <row r="931" spans="1:41" x14ac:dyDescent="0.2">
      <c r="A931" s="9"/>
      <c r="B931" t="str">
        <f>_xlfn.IFNA(VLOOKUP(A931,'Energy balance options'!A$7:C$3000,3,FALSE),"")</f>
        <v/>
      </c>
      <c r="P931">
        <f>SUMIFS('Energy balance options'!$F$7:$F$3000,'Energy balance options'!$B$7:$B$3000,HeatGen!P$2,'Energy balance options'!$A$7:$A$3000,HeatGen!$A931)</f>
        <v>0</v>
      </c>
      <c r="Q931">
        <f>SUMIFS('Energy balance options'!$F$7:$F$3000,'Energy balance options'!$B$7:$B$3000,HeatGen!Q$2,'Energy balance options'!$A$7:$A$3000,HeatGen!$A931)</f>
        <v>0</v>
      </c>
      <c r="R931">
        <f>SUMIFS('Energy balance options'!$F$7:$F$3000,'Energy balance options'!$B$7:$B$3000,HeatGen!R$2,'Energy balance options'!$A$7:$A$3000,HeatGen!$A931)</f>
        <v>0</v>
      </c>
      <c r="S931">
        <f>SUMIFS('Energy balance options'!$G$7:$G$3000,'Energy balance options'!$B$7:$B$3000,HeatGen!S$2,'Energy balance options'!$A$7:$A$3000,HeatGen!$A931)</f>
        <v>0</v>
      </c>
      <c r="T931">
        <f>SUMIFS('Energy balance options'!$G$7:$G$3000,'Energy balance options'!$B$7:$B$3000,HeatGen!T$2,'Energy balance options'!$A$7:$A$3000,HeatGen!$A931)</f>
        <v>0</v>
      </c>
      <c r="U931">
        <f>SUMIFS('Energy balance options'!$G$7:$G$3000,'Energy balance options'!$B$7:$B$3000,HeatGen!U$2,'Energy balance options'!$A$7:$A$3000,HeatGen!$A931)</f>
        <v>0</v>
      </c>
      <c r="V931">
        <f>SUMIFS('Energy balance options'!$G$7:$G$3000,'Energy balance options'!$B$7:$B$3000,HeatGen!V$2,'Energy balance options'!$A$7:$A$3000,HeatGen!$A931)</f>
        <v>0</v>
      </c>
      <c r="W931">
        <f>SUMIFS('Energy balance options'!$G$7:$G$3000,'Energy balance options'!$B$7:$B$3000,HeatGen!W$2,'Energy balance options'!$A$7:$A$3000,HeatGen!$A931)</f>
        <v>0</v>
      </c>
      <c r="X931">
        <f>SUMIFS('Energy balance options'!$G$7:$G$3000,'Energy balance options'!$B$7:$B$3000,HeatGen!X$2,'Energy balance options'!$A$7:$A$3000,HeatGen!$A931)</f>
        <v>0</v>
      </c>
      <c r="AG931">
        <f t="shared" si="214"/>
        <v>0</v>
      </c>
      <c r="AH931">
        <f t="shared" si="215"/>
        <v>0</v>
      </c>
      <c r="AI931">
        <f t="shared" si="216"/>
        <v>0</v>
      </c>
      <c r="AJ931">
        <f t="shared" si="217"/>
        <v>0</v>
      </c>
      <c r="AK931">
        <f t="shared" si="218"/>
        <v>0</v>
      </c>
      <c r="AL931">
        <f t="shared" si="219"/>
        <v>0</v>
      </c>
      <c r="AM931">
        <f t="shared" si="220"/>
        <v>0</v>
      </c>
      <c r="AN931">
        <f t="shared" si="221"/>
        <v>0</v>
      </c>
      <c r="AO931">
        <f t="shared" si="222"/>
        <v>0</v>
      </c>
    </row>
    <row r="932" spans="1:41" x14ac:dyDescent="0.2">
      <c r="A932" s="9"/>
      <c r="B932" t="str">
        <f>_xlfn.IFNA(VLOOKUP(A932,'Energy balance options'!A$7:C$3000,3,FALSE),"")</f>
        <v/>
      </c>
      <c r="P932">
        <f>SUMIFS('Energy balance options'!$F$7:$F$3000,'Energy balance options'!$B$7:$B$3000,HeatGen!P$2,'Energy balance options'!$A$7:$A$3000,HeatGen!$A932)</f>
        <v>0</v>
      </c>
      <c r="Q932">
        <f>SUMIFS('Energy balance options'!$F$7:$F$3000,'Energy balance options'!$B$7:$B$3000,HeatGen!Q$2,'Energy balance options'!$A$7:$A$3000,HeatGen!$A932)</f>
        <v>0</v>
      </c>
      <c r="R932">
        <f>SUMIFS('Energy balance options'!$F$7:$F$3000,'Energy balance options'!$B$7:$B$3000,HeatGen!R$2,'Energy balance options'!$A$7:$A$3000,HeatGen!$A932)</f>
        <v>0</v>
      </c>
      <c r="S932">
        <f>SUMIFS('Energy balance options'!$G$7:$G$3000,'Energy balance options'!$B$7:$B$3000,HeatGen!S$2,'Energy balance options'!$A$7:$A$3000,HeatGen!$A932)</f>
        <v>0</v>
      </c>
      <c r="T932">
        <f>SUMIFS('Energy balance options'!$G$7:$G$3000,'Energy balance options'!$B$7:$B$3000,HeatGen!T$2,'Energy balance options'!$A$7:$A$3000,HeatGen!$A932)</f>
        <v>0</v>
      </c>
      <c r="U932">
        <f>SUMIFS('Energy balance options'!$G$7:$G$3000,'Energy balance options'!$B$7:$B$3000,HeatGen!U$2,'Energy balance options'!$A$7:$A$3000,HeatGen!$A932)</f>
        <v>0</v>
      </c>
      <c r="V932">
        <f>SUMIFS('Energy balance options'!$G$7:$G$3000,'Energy balance options'!$B$7:$B$3000,HeatGen!V$2,'Energy balance options'!$A$7:$A$3000,HeatGen!$A932)</f>
        <v>0</v>
      </c>
      <c r="W932">
        <f>SUMIFS('Energy balance options'!$G$7:$G$3000,'Energy balance options'!$B$7:$B$3000,HeatGen!W$2,'Energy balance options'!$A$7:$A$3000,HeatGen!$A932)</f>
        <v>0</v>
      </c>
      <c r="X932">
        <f>SUMIFS('Energy balance options'!$G$7:$G$3000,'Energy balance options'!$B$7:$B$3000,HeatGen!X$2,'Energy balance options'!$A$7:$A$3000,HeatGen!$A932)</f>
        <v>0</v>
      </c>
      <c r="AG932">
        <f t="shared" si="214"/>
        <v>0</v>
      </c>
      <c r="AH932">
        <f t="shared" si="215"/>
        <v>0</v>
      </c>
      <c r="AI932">
        <f t="shared" si="216"/>
        <v>0</v>
      </c>
      <c r="AJ932">
        <f t="shared" si="217"/>
        <v>0</v>
      </c>
      <c r="AK932">
        <f t="shared" si="218"/>
        <v>0</v>
      </c>
      <c r="AL932">
        <f t="shared" si="219"/>
        <v>0</v>
      </c>
      <c r="AM932">
        <f t="shared" si="220"/>
        <v>0</v>
      </c>
      <c r="AN932">
        <f t="shared" si="221"/>
        <v>0</v>
      </c>
      <c r="AO932">
        <f t="shared" si="222"/>
        <v>0</v>
      </c>
    </row>
    <row r="933" spans="1:41" x14ac:dyDescent="0.2">
      <c r="A933" s="9"/>
      <c r="B933" t="str">
        <f>_xlfn.IFNA(VLOOKUP(A933,'Energy balance options'!A$7:C$3000,3,FALSE),"")</f>
        <v/>
      </c>
      <c r="P933">
        <f>SUMIFS('Energy balance options'!$F$7:$F$3000,'Energy balance options'!$B$7:$B$3000,HeatGen!P$2,'Energy balance options'!$A$7:$A$3000,HeatGen!$A933)</f>
        <v>0</v>
      </c>
      <c r="Q933">
        <f>SUMIFS('Energy balance options'!$F$7:$F$3000,'Energy balance options'!$B$7:$B$3000,HeatGen!Q$2,'Energy balance options'!$A$7:$A$3000,HeatGen!$A933)</f>
        <v>0</v>
      </c>
      <c r="R933">
        <f>SUMIFS('Energy balance options'!$F$7:$F$3000,'Energy balance options'!$B$7:$B$3000,HeatGen!R$2,'Energy balance options'!$A$7:$A$3000,HeatGen!$A933)</f>
        <v>0</v>
      </c>
      <c r="S933">
        <f>SUMIFS('Energy balance options'!$G$7:$G$3000,'Energy balance options'!$B$7:$B$3000,HeatGen!S$2,'Energy balance options'!$A$7:$A$3000,HeatGen!$A933)</f>
        <v>0</v>
      </c>
      <c r="T933">
        <f>SUMIFS('Energy balance options'!$G$7:$G$3000,'Energy balance options'!$B$7:$B$3000,HeatGen!T$2,'Energy balance options'!$A$7:$A$3000,HeatGen!$A933)</f>
        <v>0</v>
      </c>
      <c r="U933">
        <f>SUMIFS('Energy balance options'!$G$7:$G$3000,'Energy balance options'!$B$7:$B$3000,HeatGen!U$2,'Energy balance options'!$A$7:$A$3000,HeatGen!$A933)</f>
        <v>0</v>
      </c>
      <c r="V933">
        <f>SUMIFS('Energy balance options'!$G$7:$G$3000,'Energy balance options'!$B$7:$B$3000,HeatGen!V$2,'Energy balance options'!$A$7:$A$3000,HeatGen!$A933)</f>
        <v>0</v>
      </c>
      <c r="W933">
        <f>SUMIFS('Energy balance options'!$G$7:$G$3000,'Energy balance options'!$B$7:$B$3000,HeatGen!W$2,'Energy balance options'!$A$7:$A$3000,HeatGen!$A933)</f>
        <v>0</v>
      </c>
      <c r="X933">
        <f>SUMIFS('Energy balance options'!$G$7:$G$3000,'Energy balance options'!$B$7:$B$3000,HeatGen!X$2,'Energy balance options'!$A$7:$A$3000,HeatGen!$A933)</f>
        <v>0</v>
      </c>
      <c r="AG933">
        <f t="shared" si="214"/>
        <v>0</v>
      </c>
      <c r="AH933">
        <f t="shared" si="215"/>
        <v>0</v>
      </c>
      <c r="AI933">
        <f t="shared" si="216"/>
        <v>0</v>
      </c>
      <c r="AJ933">
        <f t="shared" si="217"/>
        <v>0</v>
      </c>
      <c r="AK933">
        <f t="shared" si="218"/>
        <v>0</v>
      </c>
      <c r="AL933">
        <f t="shared" si="219"/>
        <v>0</v>
      </c>
      <c r="AM933">
        <f t="shared" si="220"/>
        <v>0</v>
      </c>
      <c r="AN933">
        <f t="shared" si="221"/>
        <v>0</v>
      </c>
      <c r="AO933">
        <f t="shared" si="222"/>
        <v>0</v>
      </c>
    </row>
    <row r="934" spans="1:41" x14ac:dyDescent="0.2">
      <c r="A934" s="9"/>
      <c r="B934" t="str">
        <f>_xlfn.IFNA(VLOOKUP(A934,'Energy balance options'!A$7:C$3000,3,FALSE),"")</f>
        <v/>
      </c>
      <c r="P934">
        <f>SUMIFS('Energy balance options'!$F$7:$F$3000,'Energy balance options'!$B$7:$B$3000,HeatGen!P$2,'Energy balance options'!$A$7:$A$3000,HeatGen!$A934)</f>
        <v>0</v>
      </c>
      <c r="Q934">
        <f>SUMIFS('Energy balance options'!$F$7:$F$3000,'Energy balance options'!$B$7:$B$3000,HeatGen!Q$2,'Energy balance options'!$A$7:$A$3000,HeatGen!$A934)</f>
        <v>0</v>
      </c>
      <c r="R934">
        <f>SUMIFS('Energy balance options'!$F$7:$F$3000,'Energy balance options'!$B$7:$B$3000,HeatGen!R$2,'Energy balance options'!$A$7:$A$3000,HeatGen!$A934)</f>
        <v>0</v>
      </c>
      <c r="S934">
        <f>SUMIFS('Energy balance options'!$G$7:$G$3000,'Energy balance options'!$B$7:$B$3000,HeatGen!S$2,'Energy balance options'!$A$7:$A$3000,HeatGen!$A934)</f>
        <v>0</v>
      </c>
      <c r="T934">
        <f>SUMIFS('Energy balance options'!$G$7:$G$3000,'Energy balance options'!$B$7:$B$3000,HeatGen!T$2,'Energy balance options'!$A$7:$A$3000,HeatGen!$A934)</f>
        <v>0</v>
      </c>
      <c r="U934">
        <f>SUMIFS('Energy balance options'!$G$7:$G$3000,'Energy balance options'!$B$7:$B$3000,HeatGen!U$2,'Energy balance options'!$A$7:$A$3000,HeatGen!$A934)</f>
        <v>0</v>
      </c>
      <c r="V934">
        <f>SUMIFS('Energy balance options'!$G$7:$G$3000,'Energy balance options'!$B$7:$B$3000,HeatGen!V$2,'Energy balance options'!$A$7:$A$3000,HeatGen!$A934)</f>
        <v>0</v>
      </c>
      <c r="W934">
        <f>SUMIFS('Energy balance options'!$G$7:$G$3000,'Energy balance options'!$B$7:$B$3000,HeatGen!W$2,'Energy balance options'!$A$7:$A$3000,HeatGen!$A934)</f>
        <v>0</v>
      </c>
      <c r="X934">
        <f>SUMIFS('Energy balance options'!$G$7:$G$3000,'Energy balance options'!$B$7:$B$3000,HeatGen!X$2,'Energy balance options'!$A$7:$A$3000,HeatGen!$A934)</f>
        <v>0</v>
      </c>
      <c r="AG934">
        <f t="shared" si="214"/>
        <v>0</v>
      </c>
      <c r="AH934">
        <f t="shared" si="215"/>
        <v>0</v>
      </c>
      <c r="AI934">
        <f t="shared" si="216"/>
        <v>0</v>
      </c>
      <c r="AJ934">
        <f t="shared" si="217"/>
        <v>0</v>
      </c>
      <c r="AK934">
        <f t="shared" si="218"/>
        <v>0</v>
      </c>
      <c r="AL934">
        <f t="shared" si="219"/>
        <v>0</v>
      </c>
      <c r="AM934">
        <f t="shared" si="220"/>
        <v>0</v>
      </c>
      <c r="AN934">
        <f t="shared" si="221"/>
        <v>0</v>
      </c>
      <c r="AO934">
        <f t="shared" si="222"/>
        <v>0</v>
      </c>
    </row>
    <row r="935" spans="1:41" x14ac:dyDescent="0.2">
      <c r="A935" s="9"/>
      <c r="B935" t="str">
        <f>_xlfn.IFNA(VLOOKUP(A935,'Energy balance options'!A$7:C$3000,3,FALSE),"")</f>
        <v/>
      </c>
      <c r="P935">
        <f>SUMIFS('Energy balance options'!$F$7:$F$3000,'Energy balance options'!$B$7:$B$3000,HeatGen!P$2,'Energy balance options'!$A$7:$A$3000,HeatGen!$A935)</f>
        <v>0</v>
      </c>
      <c r="Q935">
        <f>SUMIFS('Energy balance options'!$F$7:$F$3000,'Energy balance options'!$B$7:$B$3000,HeatGen!Q$2,'Energy balance options'!$A$7:$A$3000,HeatGen!$A935)</f>
        <v>0</v>
      </c>
      <c r="R935">
        <f>SUMIFS('Energy balance options'!$F$7:$F$3000,'Energy balance options'!$B$7:$B$3000,HeatGen!R$2,'Energy balance options'!$A$7:$A$3000,HeatGen!$A935)</f>
        <v>0</v>
      </c>
      <c r="S935">
        <f>SUMIFS('Energy balance options'!$G$7:$G$3000,'Energy balance options'!$B$7:$B$3000,HeatGen!S$2,'Energy balance options'!$A$7:$A$3000,HeatGen!$A935)</f>
        <v>0</v>
      </c>
      <c r="T935">
        <f>SUMIFS('Energy balance options'!$G$7:$G$3000,'Energy balance options'!$B$7:$B$3000,HeatGen!T$2,'Energy balance options'!$A$7:$A$3000,HeatGen!$A935)</f>
        <v>0</v>
      </c>
      <c r="U935">
        <f>SUMIFS('Energy balance options'!$G$7:$G$3000,'Energy balance options'!$B$7:$B$3000,HeatGen!U$2,'Energy balance options'!$A$7:$A$3000,HeatGen!$A935)</f>
        <v>0</v>
      </c>
      <c r="V935">
        <f>SUMIFS('Energy balance options'!$G$7:$G$3000,'Energy balance options'!$B$7:$B$3000,HeatGen!V$2,'Energy balance options'!$A$7:$A$3000,HeatGen!$A935)</f>
        <v>0</v>
      </c>
      <c r="W935">
        <f>SUMIFS('Energy balance options'!$G$7:$G$3000,'Energy balance options'!$B$7:$B$3000,HeatGen!W$2,'Energy balance options'!$A$7:$A$3000,HeatGen!$A935)</f>
        <v>0</v>
      </c>
      <c r="X935">
        <f>SUMIFS('Energy balance options'!$G$7:$G$3000,'Energy balance options'!$B$7:$B$3000,HeatGen!X$2,'Energy balance options'!$A$7:$A$3000,HeatGen!$A935)</f>
        <v>0</v>
      </c>
      <c r="AG935">
        <f t="shared" si="214"/>
        <v>0</v>
      </c>
      <c r="AH935">
        <f t="shared" si="215"/>
        <v>0</v>
      </c>
      <c r="AI935">
        <f t="shared" si="216"/>
        <v>0</v>
      </c>
      <c r="AJ935">
        <f t="shared" si="217"/>
        <v>0</v>
      </c>
      <c r="AK935">
        <f t="shared" si="218"/>
        <v>0</v>
      </c>
      <c r="AL935">
        <f t="shared" si="219"/>
        <v>0</v>
      </c>
      <c r="AM935">
        <f t="shared" si="220"/>
        <v>0</v>
      </c>
      <c r="AN935">
        <f t="shared" si="221"/>
        <v>0</v>
      </c>
      <c r="AO935">
        <f t="shared" si="222"/>
        <v>0</v>
      </c>
    </row>
    <row r="936" spans="1:41" x14ac:dyDescent="0.2">
      <c r="A936" s="9"/>
      <c r="B936" t="str">
        <f>_xlfn.IFNA(VLOOKUP(A936,'Energy balance options'!A$7:C$3000,3,FALSE),"")</f>
        <v/>
      </c>
      <c r="P936">
        <f>SUMIFS('Energy balance options'!$F$7:$F$3000,'Energy balance options'!$B$7:$B$3000,HeatGen!P$2,'Energy balance options'!$A$7:$A$3000,HeatGen!$A936)</f>
        <v>0</v>
      </c>
      <c r="Q936">
        <f>SUMIFS('Energy balance options'!$F$7:$F$3000,'Energy balance options'!$B$7:$B$3000,HeatGen!Q$2,'Energy balance options'!$A$7:$A$3000,HeatGen!$A936)</f>
        <v>0</v>
      </c>
      <c r="R936">
        <f>SUMIFS('Energy balance options'!$F$7:$F$3000,'Energy balance options'!$B$7:$B$3000,HeatGen!R$2,'Energy balance options'!$A$7:$A$3000,HeatGen!$A936)</f>
        <v>0</v>
      </c>
      <c r="S936">
        <f>SUMIFS('Energy balance options'!$G$7:$G$3000,'Energy balance options'!$B$7:$B$3000,HeatGen!S$2,'Energy balance options'!$A$7:$A$3000,HeatGen!$A936)</f>
        <v>0</v>
      </c>
      <c r="T936">
        <f>SUMIFS('Energy balance options'!$G$7:$G$3000,'Energy balance options'!$B$7:$B$3000,HeatGen!T$2,'Energy balance options'!$A$7:$A$3000,HeatGen!$A936)</f>
        <v>0</v>
      </c>
      <c r="U936">
        <f>SUMIFS('Energy balance options'!$G$7:$G$3000,'Energy balance options'!$B$7:$B$3000,HeatGen!U$2,'Energy balance options'!$A$7:$A$3000,HeatGen!$A936)</f>
        <v>0</v>
      </c>
      <c r="V936">
        <f>SUMIFS('Energy balance options'!$G$7:$G$3000,'Energy balance options'!$B$7:$B$3000,HeatGen!V$2,'Energy balance options'!$A$7:$A$3000,HeatGen!$A936)</f>
        <v>0</v>
      </c>
      <c r="W936">
        <f>SUMIFS('Energy balance options'!$G$7:$G$3000,'Energy balance options'!$B$7:$B$3000,HeatGen!W$2,'Energy balance options'!$A$7:$A$3000,HeatGen!$A936)</f>
        <v>0</v>
      </c>
      <c r="X936">
        <f>SUMIFS('Energy balance options'!$G$7:$G$3000,'Energy balance options'!$B$7:$B$3000,HeatGen!X$2,'Energy balance options'!$A$7:$A$3000,HeatGen!$A936)</f>
        <v>0</v>
      </c>
      <c r="AG936">
        <f t="shared" si="214"/>
        <v>0</v>
      </c>
      <c r="AH936">
        <f t="shared" si="215"/>
        <v>0</v>
      </c>
      <c r="AI936">
        <f t="shared" si="216"/>
        <v>0</v>
      </c>
      <c r="AJ936">
        <f t="shared" si="217"/>
        <v>0</v>
      </c>
      <c r="AK936">
        <f t="shared" si="218"/>
        <v>0</v>
      </c>
      <c r="AL936">
        <f t="shared" si="219"/>
        <v>0</v>
      </c>
      <c r="AM936">
        <f t="shared" si="220"/>
        <v>0</v>
      </c>
      <c r="AN936">
        <f t="shared" si="221"/>
        <v>0</v>
      </c>
      <c r="AO936">
        <f t="shared" si="222"/>
        <v>0</v>
      </c>
    </row>
    <row r="937" spans="1:41" x14ac:dyDescent="0.2">
      <c r="A937" s="9"/>
      <c r="B937" t="str">
        <f>_xlfn.IFNA(VLOOKUP(A937,'Energy balance options'!A$7:C$3000,3,FALSE),"")</f>
        <v/>
      </c>
      <c r="P937">
        <f>SUMIFS('Energy balance options'!$F$7:$F$3000,'Energy balance options'!$B$7:$B$3000,HeatGen!P$2,'Energy balance options'!$A$7:$A$3000,HeatGen!$A937)</f>
        <v>0</v>
      </c>
      <c r="Q937">
        <f>SUMIFS('Energy balance options'!$F$7:$F$3000,'Energy balance options'!$B$7:$B$3000,HeatGen!Q$2,'Energy balance options'!$A$7:$A$3000,HeatGen!$A937)</f>
        <v>0</v>
      </c>
      <c r="R937">
        <f>SUMIFS('Energy balance options'!$F$7:$F$3000,'Energy balance options'!$B$7:$B$3000,HeatGen!R$2,'Energy balance options'!$A$7:$A$3000,HeatGen!$A937)</f>
        <v>0</v>
      </c>
      <c r="S937">
        <f>SUMIFS('Energy balance options'!$G$7:$G$3000,'Energy balance options'!$B$7:$B$3000,HeatGen!S$2,'Energy balance options'!$A$7:$A$3000,HeatGen!$A937)</f>
        <v>0</v>
      </c>
      <c r="T937">
        <f>SUMIFS('Energy balance options'!$G$7:$G$3000,'Energy balance options'!$B$7:$B$3000,HeatGen!T$2,'Energy balance options'!$A$7:$A$3000,HeatGen!$A937)</f>
        <v>0</v>
      </c>
      <c r="U937">
        <f>SUMIFS('Energy balance options'!$G$7:$G$3000,'Energy balance options'!$B$7:$B$3000,HeatGen!U$2,'Energy balance options'!$A$7:$A$3000,HeatGen!$A937)</f>
        <v>0</v>
      </c>
      <c r="V937">
        <f>SUMIFS('Energy balance options'!$G$7:$G$3000,'Energy balance options'!$B$7:$B$3000,HeatGen!V$2,'Energy balance options'!$A$7:$A$3000,HeatGen!$A937)</f>
        <v>0</v>
      </c>
      <c r="W937">
        <f>SUMIFS('Energy balance options'!$G$7:$G$3000,'Energy balance options'!$B$7:$B$3000,HeatGen!W$2,'Energy balance options'!$A$7:$A$3000,HeatGen!$A937)</f>
        <v>0</v>
      </c>
      <c r="X937">
        <f>SUMIFS('Energy balance options'!$G$7:$G$3000,'Energy balance options'!$B$7:$B$3000,HeatGen!X$2,'Energy balance options'!$A$7:$A$3000,HeatGen!$A937)</f>
        <v>0</v>
      </c>
      <c r="AG937">
        <f t="shared" si="214"/>
        <v>0</v>
      </c>
      <c r="AH937">
        <f t="shared" si="215"/>
        <v>0</v>
      </c>
      <c r="AI937">
        <f t="shared" si="216"/>
        <v>0</v>
      </c>
      <c r="AJ937">
        <f t="shared" si="217"/>
        <v>0</v>
      </c>
      <c r="AK937">
        <f t="shared" si="218"/>
        <v>0</v>
      </c>
      <c r="AL937">
        <f t="shared" si="219"/>
        <v>0</v>
      </c>
      <c r="AM937">
        <f t="shared" si="220"/>
        <v>0</v>
      </c>
      <c r="AN937">
        <f t="shared" si="221"/>
        <v>0</v>
      </c>
      <c r="AO937">
        <f t="shared" si="222"/>
        <v>0</v>
      </c>
    </row>
    <row r="938" spans="1:41" x14ac:dyDescent="0.2">
      <c r="A938" s="9"/>
      <c r="B938" t="str">
        <f>_xlfn.IFNA(VLOOKUP(A938,'Energy balance options'!A$7:C$3000,3,FALSE),"")</f>
        <v/>
      </c>
      <c r="P938">
        <f>SUMIFS('Energy balance options'!$F$7:$F$3000,'Energy balance options'!$B$7:$B$3000,HeatGen!P$2,'Energy balance options'!$A$7:$A$3000,HeatGen!$A938)</f>
        <v>0</v>
      </c>
      <c r="Q938">
        <f>SUMIFS('Energy balance options'!$F$7:$F$3000,'Energy balance options'!$B$7:$B$3000,HeatGen!Q$2,'Energy balance options'!$A$7:$A$3000,HeatGen!$A938)</f>
        <v>0</v>
      </c>
      <c r="R938">
        <f>SUMIFS('Energy balance options'!$F$7:$F$3000,'Energy balance options'!$B$7:$B$3000,HeatGen!R$2,'Energy balance options'!$A$7:$A$3000,HeatGen!$A938)</f>
        <v>0</v>
      </c>
      <c r="S938">
        <f>SUMIFS('Energy balance options'!$G$7:$G$3000,'Energy balance options'!$B$7:$B$3000,HeatGen!S$2,'Energy balance options'!$A$7:$A$3000,HeatGen!$A938)</f>
        <v>0</v>
      </c>
      <c r="T938">
        <f>SUMIFS('Energy balance options'!$G$7:$G$3000,'Energy balance options'!$B$7:$B$3000,HeatGen!T$2,'Energy balance options'!$A$7:$A$3000,HeatGen!$A938)</f>
        <v>0</v>
      </c>
      <c r="U938">
        <f>SUMIFS('Energy balance options'!$G$7:$G$3000,'Energy balance options'!$B$7:$B$3000,HeatGen!U$2,'Energy balance options'!$A$7:$A$3000,HeatGen!$A938)</f>
        <v>0</v>
      </c>
      <c r="V938">
        <f>SUMIFS('Energy balance options'!$G$7:$G$3000,'Energy balance options'!$B$7:$B$3000,HeatGen!V$2,'Energy balance options'!$A$7:$A$3000,HeatGen!$A938)</f>
        <v>0</v>
      </c>
      <c r="W938">
        <f>SUMIFS('Energy balance options'!$G$7:$G$3000,'Energy balance options'!$B$7:$B$3000,HeatGen!W$2,'Energy balance options'!$A$7:$A$3000,HeatGen!$A938)</f>
        <v>0</v>
      </c>
      <c r="X938">
        <f>SUMIFS('Energy balance options'!$G$7:$G$3000,'Energy balance options'!$B$7:$B$3000,HeatGen!X$2,'Energy balance options'!$A$7:$A$3000,HeatGen!$A938)</f>
        <v>0</v>
      </c>
      <c r="AG938">
        <f t="shared" si="214"/>
        <v>0</v>
      </c>
      <c r="AH938">
        <f t="shared" si="215"/>
        <v>0</v>
      </c>
      <c r="AI938">
        <f t="shared" si="216"/>
        <v>0</v>
      </c>
      <c r="AJ938">
        <f t="shared" si="217"/>
        <v>0</v>
      </c>
      <c r="AK938">
        <f t="shared" si="218"/>
        <v>0</v>
      </c>
      <c r="AL938">
        <f t="shared" si="219"/>
        <v>0</v>
      </c>
      <c r="AM938">
        <f t="shared" si="220"/>
        <v>0</v>
      </c>
      <c r="AN938">
        <f t="shared" si="221"/>
        <v>0</v>
      </c>
      <c r="AO938">
        <f t="shared" si="222"/>
        <v>0</v>
      </c>
    </row>
    <row r="939" spans="1:41" x14ac:dyDescent="0.2">
      <c r="A939" s="9"/>
      <c r="B939" t="str">
        <f>_xlfn.IFNA(VLOOKUP(A939,'Energy balance options'!A$7:C$3000,3,FALSE),"")</f>
        <v/>
      </c>
      <c r="P939">
        <f>SUMIFS('Energy balance options'!$F$7:$F$3000,'Energy balance options'!$B$7:$B$3000,HeatGen!P$2,'Energy balance options'!$A$7:$A$3000,HeatGen!$A939)</f>
        <v>0</v>
      </c>
      <c r="Q939">
        <f>SUMIFS('Energy balance options'!$F$7:$F$3000,'Energy balance options'!$B$7:$B$3000,HeatGen!Q$2,'Energy balance options'!$A$7:$A$3000,HeatGen!$A939)</f>
        <v>0</v>
      </c>
      <c r="R939">
        <f>SUMIFS('Energy balance options'!$F$7:$F$3000,'Energy balance options'!$B$7:$B$3000,HeatGen!R$2,'Energy balance options'!$A$7:$A$3000,HeatGen!$A939)</f>
        <v>0</v>
      </c>
      <c r="S939">
        <f>SUMIFS('Energy balance options'!$G$7:$G$3000,'Energy balance options'!$B$7:$B$3000,HeatGen!S$2,'Energy balance options'!$A$7:$A$3000,HeatGen!$A939)</f>
        <v>0</v>
      </c>
      <c r="T939">
        <f>SUMIFS('Energy balance options'!$G$7:$G$3000,'Energy balance options'!$B$7:$B$3000,HeatGen!T$2,'Energy balance options'!$A$7:$A$3000,HeatGen!$A939)</f>
        <v>0</v>
      </c>
      <c r="U939">
        <f>SUMIFS('Energy balance options'!$G$7:$G$3000,'Energy balance options'!$B$7:$B$3000,HeatGen!U$2,'Energy balance options'!$A$7:$A$3000,HeatGen!$A939)</f>
        <v>0</v>
      </c>
      <c r="V939">
        <f>SUMIFS('Energy balance options'!$G$7:$G$3000,'Energy balance options'!$B$7:$B$3000,HeatGen!V$2,'Energy balance options'!$A$7:$A$3000,HeatGen!$A939)</f>
        <v>0</v>
      </c>
      <c r="W939">
        <f>SUMIFS('Energy balance options'!$G$7:$G$3000,'Energy balance options'!$B$7:$B$3000,HeatGen!W$2,'Energy balance options'!$A$7:$A$3000,HeatGen!$A939)</f>
        <v>0</v>
      </c>
      <c r="X939">
        <f>SUMIFS('Energy balance options'!$G$7:$G$3000,'Energy balance options'!$B$7:$B$3000,HeatGen!X$2,'Energy balance options'!$A$7:$A$3000,HeatGen!$A939)</f>
        <v>0</v>
      </c>
      <c r="AG939">
        <f t="shared" si="214"/>
        <v>0</v>
      </c>
      <c r="AH939">
        <f t="shared" si="215"/>
        <v>0</v>
      </c>
      <c r="AI939">
        <f t="shared" si="216"/>
        <v>0</v>
      </c>
      <c r="AJ939">
        <f t="shared" si="217"/>
        <v>0</v>
      </c>
      <c r="AK939">
        <f t="shared" si="218"/>
        <v>0</v>
      </c>
      <c r="AL939">
        <f t="shared" si="219"/>
        <v>0</v>
      </c>
      <c r="AM939">
        <f t="shared" si="220"/>
        <v>0</v>
      </c>
      <c r="AN939">
        <f t="shared" si="221"/>
        <v>0</v>
      </c>
      <c r="AO939">
        <f t="shared" si="222"/>
        <v>0</v>
      </c>
    </row>
    <row r="940" spans="1:41" x14ac:dyDescent="0.2">
      <c r="A940" s="9"/>
      <c r="B940" t="str">
        <f>_xlfn.IFNA(VLOOKUP(A940,'Energy balance options'!A$7:C$3000,3,FALSE),"")</f>
        <v/>
      </c>
      <c r="P940">
        <f>SUMIFS('Energy balance options'!$F$7:$F$3000,'Energy balance options'!$B$7:$B$3000,HeatGen!P$2,'Energy balance options'!$A$7:$A$3000,HeatGen!$A940)</f>
        <v>0</v>
      </c>
      <c r="Q940">
        <f>SUMIFS('Energy balance options'!$F$7:$F$3000,'Energy balance options'!$B$7:$B$3000,HeatGen!Q$2,'Energy balance options'!$A$7:$A$3000,HeatGen!$A940)</f>
        <v>0</v>
      </c>
      <c r="R940">
        <f>SUMIFS('Energy balance options'!$F$7:$F$3000,'Energy balance options'!$B$7:$B$3000,HeatGen!R$2,'Energy balance options'!$A$7:$A$3000,HeatGen!$A940)</f>
        <v>0</v>
      </c>
      <c r="S940">
        <f>SUMIFS('Energy balance options'!$G$7:$G$3000,'Energy balance options'!$B$7:$B$3000,HeatGen!S$2,'Energy balance options'!$A$7:$A$3000,HeatGen!$A940)</f>
        <v>0</v>
      </c>
      <c r="T940">
        <f>SUMIFS('Energy balance options'!$G$7:$G$3000,'Energy balance options'!$B$7:$B$3000,HeatGen!T$2,'Energy balance options'!$A$7:$A$3000,HeatGen!$A940)</f>
        <v>0</v>
      </c>
      <c r="U940">
        <f>SUMIFS('Energy balance options'!$G$7:$G$3000,'Energy balance options'!$B$7:$B$3000,HeatGen!U$2,'Energy balance options'!$A$7:$A$3000,HeatGen!$A940)</f>
        <v>0</v>
      </c>
      <c r="V940">
        <f>SUMIFS('Energy balance options'!$G$7:$G$3000,'Energy balance options'!$B$7:$B$3000,HeatGen!V$2,'Energy balance options'!$A$7:$A$3000,HeatGen!$A940)</f>
        <v>0</v>
      </c>
      <c r="W940">
        <f>SUMIFS('Energy balance options'!$G$7:$G$3000,'Energy balance options'!$B$7:$B$3000,HeatGen!W$2,'Energy balance options'!$A$7:$A$3000,HeatGen!$A940)</f>
        <v>0</v>
      </c>
      <c r="X940">
        <f>SUMIFS('Energy balance options'!$G$7:$G$3000,'Energy balance options'!$B$7:$B$3000,HeatGen!X$2,'Energy balance options'!$A$7:$A$3000,HeatGen!$A940)</f>
        <v>0</v>
      </c>
      <c r="AG940">
        <f t="shared" si="214"/>
        <v>0</v>
      </c>
      <c r="AH940">
        <f t="shared" si="215"/>
        <v>0</v>
      </c>
      <c r="AI940">
        <f t="shared" si="216"/>
        <v>0</v>
      </c>
      <c r="AJ940">
        <f t="shared" si="217"/>
        <v>0</v>
      </c>
      <c r="AK940">
        <f t="shared" si="218"/>
        <v>0</v>
      </c>
      <c r="AL940">
        <f t="shared" si="219"/>
        <v>0</v>
      </c>
      <c r="AM940">
        <f t="shared" si="220"/>
        <v>0</v>
      </c>
      <c r="AN940">
        <f t="shared" si="221"/>
        <v>0</v>
      </c>
      <c r="AO940">
        <f t="shared" si="222"/>
        <v>0</v>
      </c>
    </row>
    <row r="941" spans="1:41" x14ac:dyDescent="0.2">
      <c r="A941" s="9"/>
      <c r="B941" t="str">
        <f>_xlfn.IFNA(VLOOKUP(A941,'Energy balance options'!A$7:C$3000,3,FALSE),"")</f>
        <v/>
      </c>
      <c r="P941">
        <f>SUMIFS('Energy balance options'!$F$7:$F$3000,'Energy balance options'!$B$7:$B$3000,HeatGen!P$2,'Energy balance options'!$A$7:$A$3000,HeatGen!$A941)</f>
        <v>0</v>
      </c>
      <c r="Q941">
        <f>SUMIFS('Energy balance options'!$F$7:$F$3000,'Energy balance options'!$B$7:$B$3000,HeatGen!Q$2,'Energy balance options'!$A$7:$A$3000,HeatGen!$A941)</f>
        <v>0</v>
      </c>
      <c r="R941">
        <f>SUMIFS('Energy balance options'!$F$7:$F$3000,'Energy balance options'!$B$7:$B$3000,HeatGen!R$2,'Energy balance options'!$A$7:$A$3000,HeatGen!$A941)</f>
        <v>0</v>
      </c>
      <c r="S941">
        <f>SUMIFS('Energy balance options'!$G$7:$G$3000,'Energy balance options'!$B$7:$B$3000,HeatGen!S$2,'Energy balance options'!$A$7:$A$3000,HeatGen!$A941)</f>
        <v>0</v>
      </c>
      <c r="T941">
        <f>SUMIFS('Energy balance options'!$G$7:$G$3000,'Energy balance options'!$B$7:$B$3000,HeatGen!T$2,'Energy balance options'!$A$7:$A$3000,HeatGen!$A941)</f>
        <v>0</v>
      </c>
      <c r="U941">
        <f>SUMIFS('Energy balance options'!$G$7:$G$3000,'Energy balance options'!$B$7:$B$3000,HeatGen!U$2,'Energy balance options'!$A$7:$A$3000,HeatGen!$A941)</f>
        <v>0</v>
      </c>
      <c r="V941">
        <f>SUMIFS('Energy balance options'!$G$7:$G$3000,'Energy balance options'!$B$7:$B$3000,HeatGen!V$2,'Energy balance options'!$A$7:$A$3000,HeatGen!$A941)</f>
        <v>0</v>
      </c>
      <c r="W941">
        <f>SUMIFS('Energy balance options'!$G$7:$G$3000,'Energy balance options'!$B$7:$B$3000,HeatGen!W$2,'Energy balance options'!$A$7:$A$3000,HeatGen!$A941)</f>
        <v>0</v>
      </c>
      <c r="X941">
        <f>SUMIFS('Energy balance options'!$G$7:$G$3000,'Energy balance options'!$B$7:$B$3000,HeatGen!X$2,'Energy balance options'!$A$7:$A$3000,HeatGen!$A941)</f>
        <v>0</v>
      </c>
      <c r="AG941">
        <f t="shared" si="214"/>
        <v>0</v>
      </c>
      <c r="AH941">
        <f t="shared" si="215"/>
        <v>0</v>
      </c>
      <c r="AI941">
        <f t="shared" si="216"/>
        <v>0</v>
      </c>
      <c r="AJ941">
        <f t="shared" si="217"/>
        <v>0</v>
      </c>
      <c r="AK941">
        <f t="shared" si="218"/>
        <v>0</v>
      </c>
      <c r="AL941">
        <f t="shared" si="219"/>
        <v>0</v>
      </c>
      <c r="AM941">
        <f t="shared" si="220"/>
        <v>0</v>
      </c>
      <c r="AN941">
        <f t="shared" si="221"/>
        <v>0</v>
      </c>
      <c r="AO941">
        <f t="shared" si="222"/>
        <v>0</v>
      </c>
    </row>
    <row r="942" spans="1:41" x14ac:dyDescent="0.2">
      <c r="A942" s="9"/>
      <c r="B942" t="str">
        <f>_xlfn.IFNA(VLOOKUP(A942,'Energy balance options'!A$7:C$3000,3,FALSE),"")</f>
        <v/>
      </c>
      <c r="P942">
        <f>SUMIFS('Energy balance options'!$F$7:$F$3000,'Energy balance options'!$B$7:$B$3000,HeatGen!P$2,'Energy balance options'!$A$7:$A$3000,HeatGen!$A942)</f>
        <v>0</v>
      </c>
      <c r="Q942">
        <f>SUMIFS('Energy balance options'!$F$7:$F$3000,'Energy balance options'!$B$7:$B$3000,HeatGen!Q$2,'Energy balance options'!$A$7:$A$3000,HeatGen!$A942)</f>
        <v>0</v>
      </c>
      <c r="R942">
        <f>SUMIFS('Energy balance options'!$F$7:$F$3000,'Energy balance options'!$B$7:$B$3000,HeatGen!R$2,'Energy balance options'!$A$7:$A$3000,HeatGen!$A942)</f>
        <v>0</v>
      </c>
      <c r="S942">
        <f>SUMIFS('Energy balance options'!$G$7:$G$3000,'Energy balance options'!$B$7:$B$3000,HeatGen!S$2,'Energy balance options'!$A$7:$A$3000,HeatGen!$A942)</f>
        <v>0</v>
      </c>
      <c r="T942">
        <f>SUMIFS('Energy balance options'!$G$7:$G$3000,'Energy balance options'!$B$7:$B$3000,HeatGen!T$2,'Energy balance options'!$A$7:$A$3000,HeatGen!$A942)</f>
        <v>0</v>
      </c>
      <c r="U942">
        <f>SUMIFS('Energy balance options'!$G$7:$G$3000,'Energy balance options'!$B$7:$B$3000,HeatGen!U$2,'Energy balance options'!$A$7:$A$3000,HeatGen!$A942)</f>
        <v>0</v>
      </c>
      <c r="V942">
        <f>SUMIFS('Energy balance options'!$G$7:$G$3000,'Energy balance options'!$B$7:$B$3000,HeatGen!V$2,'Energy balance options'!$A$7:$A$3000,HeatGen!$A942)</f>
        <v>0</v>
      </c>
      <c r="W942">
        <f>SUMIFS('Energy balance options'!$G$7:$G$3000,'Energy balance options'!$B$7:$B$3000,HeatGen!W$2,'Energy balance options'!$A$7:$A$3000,HeatGen!$A942)</f>
        <v>0</v>
      </c>
      <c r="X942">
        <f>SUMIFS('Energy balance options'!$G$7:$G$3000,'Energy balance options'!$B$7:$B$3000,HeatGen!X$2,'Energy balance options'!$A$7:$A$3000,HeatGen!$A942)</f>
        <v>0</v>
      </c>
      <c r="AG942">
        <f t="shared" si="214"/>
        <v>0</v>
      </c>
      <c r="AH942">
        <f t="shared" si="215"/>
        <v>0</v>
      </c>
      <c r="AI942">
        <f t="shared" si="216"/>
        <v>0</v>
      </c>
      <c r="AJ942">
        <f t="shared" si="217"/>
        <v>0</v>
      </c>
      <c r="AK942">
        <f t="shared" si="218"/>
        <v>0</v>
      </c>
      <c r="AL942">
        <f t="shared" si="219"/>
        <v>0</v>
      </c>
      <c r="AM942">
        <f t="shared" si="220"/>
        <v>0</v>
      </c>
      <c r="AN942">
        <f t="shared" si="221"/>
        <v>0</v>
      </c>
      <c r="AO942">
        <f t="shared" si="222"/>
        <v>0</v>
      </c>
    </row>
    <row r="943" spans="1:41" x14ac:dyDescent="0.2">
      <c r="A943" s="9"/>
      <c r="B943" t="str">
        <f>_xlfn.IFNA(VLOOKUP(A943,'Energy balance options'!A$7:C$3000,3,FALSE),"")</f>
        <v/>
      </c>
      <c r="P943">
        <f>SUMIFS('Energy balance options'!$F$7:$F$3000,'Energy balance options'!$B$7:$B$3000,HeatGen!P$2,'Energy balance options'!$A$7:$A$3000,HeatGen!$A943)</f>
        <v>0</v>
      </c>
      <c r="Q943">
        <f>SUMIFS('Energy balance options'!$F$7:$F$3000,'Energy balance options'!$B$7:$B$3000,HeatGen!Q$2,'Energy balance options'!$A$7:$A$3000,HeatGen!$A943)</f>
        <v>0</v>
      </c>
      <c r="R943">
        <f>SUMIFS('Energy balance options'!$F$7:$F$3000,'Energy balance options'!$B$7:$B$3000,HeatGen!R$2,'Energy balance options'!$A$7:$A$3000,HeatGen!$A943)</f>
        <v>0</v>
      </c>
      <c r="S943">
        <f>SUMIFS('Energy balance options'!$G$7:$G$3000,'Energy balance options'!$B$7:$B$3000,HeatGen!S$2,'Energy balance options'!$A$7:$A$3000,HeatGen!$A943)</f>
        <v>0</v>
      </c>
      <c r="T943">
        <f>SUMIFS('Energy balance options'!$G$7:$G$3000,'Energy balance options'!$B$7:$B$3000,HeatGen!T$2,'Energy balance options'!$A$7:$A$3000,HeatGen!$A943)</f>
        <v>0</v>
      </c>
      <c r="U943">
        <f>SUMIFS('Energy balance options'!$G$7:$G$3000,'Energy balance options'!$B$7:$B$3000,HeatGen!U$2,'Energy balance options'!$A$7:$A$3000,HeatGen!$A943)</f>
        <v>0</v>
      </c>
      <c r="V943">
        <f>SUMIFS('Energy balance options'!$G$7:$G$3000,'Energy balance options'!$B$7:$B$3000,HeatGen!V$2,'Energy balance options'!$A$7:$A$3000,HeatGen!$A943)</f>
        <v>0</v>
      </c>
      <c r="W943">
        <f>SUMIFS('Energy balance options'!$G$7:$G$3000,'Energy balance options'!$B$7:$B$3000,HeatGen!W$2,'Energy balance options'!$A$7:$A$3000,HeatGen!$A943)</f>
        <v>0</v>
      </c>
      <c r="X943">
        <f>SUMIFS('Energy balance options'!$G$7:$G$3000,'Energy balance options'!$B$7:$B$3000,HeatGen!X$2,'Energy balance options'!$A$7:$A$3000,HeatGen!$A943)</f>
        <v>0</v>
      </c>
      <c r="AG943">
        <f t="shared" si="214"/>
        <v>0</v>
      </c>
      <c r="AH943">
        <f t="shared" si="215"/>
        <v>0</v>
      </c>
      <c r="AI943">
        <f t="shared" si="216"/>
        <v>0</v>
      </c>
      <c r="AJ943">
        <f t="shared" si="217"/>
        <v>0</v>
      </c>
      <c r="AK943">
        <f t="shared" si="218"/>
        <v>0</v>
      </c>
      <c r="AL943">
        <f t="shared" si="219"/>
        <v>0</v>
      </c>
      <c r="AM943">
        <f t="shared" si="220"/>
        <v>0</v>
      </c>
      <c r="AN943">
        <f t="shared" si="221"/>
        <v>0</v>
      </c>
      <c r="AO943">
        <f t="shared" si="222"/>
        <v>0</v>
      </c>
    </row>
    <row r="944" spans="1:41" x14ac:dyDescent="0.2">
      <c r="A944" s="9"/>
      <c r="B944" t="str">
        <f>_xlfn.IFNA(VLOOKUP(A944,'Energy balance options'!A$7:C$3000,3,FALSE),"")</f>
        <v/>
      </c>
      <c r="P944">
        <f>SUMIFS('Energy balance options'!$F$7:$F$3000,'Energy balance options'!$B$7:$B$3000,HeatGen!P$2,'Energy balance options'!$A$7:$A$3000,HeatGen!$A944)</f>
        <v>0</v>
      </c>
      <c r="Q944">
        <f>SUMIFS('Energy balance options'!$F$7:$F$3000,'Energy balance options'!$B$7:$B$3000,HeatGen!Q$2,'Energy balance options'!$A$7:$A$3000,HeatGen!$A944)</f>
        <v>0</v>
      </c>
      <c r="R944">
        <f>SUMIFS('Energy balance options'!$F$7:$F$3000,'Energy balance options'!$B$7:$B$3000,HeatGen!R$2,'Energy balance options'!$A$7:$A$3000,HeatGen!$A944)</f>
        <v>0</v>
      </c>
      <c r="S944">
        <f>SUMIFS('Energy balance options'!$G$7:$G$3000,'Energy balance options'!$B$7:$B$3000,HeatGen!S$2,'Energy balance options'!$A$7:$A$3000,HeatGen!$A944)</f>
        <v>0</v>
      </c>
      <c r="T944">
        <f>SUMIFS('Energy balance options'!$G$7:$G$3000,'Energy balance options'!$B$7:$B$3000,HeatGen!T$2,'Energy balance options'!$A$7:$A$3000,HeatGen!$A944)</f>
        <v>0</v>
      </c>
      <c r="U944">
        <f>SUMIFS('Energy balance options'!$G$7:$G$3000,'Energy balance options'!$B$7:$B$3000,HeatGen!U$2,'Energy balance options'!$A$7:$A$3000,HeatGen!$A944)</f>
        <v>0</v>
      </c>
      <c r="V944">
        <f>SUMIFS('Energy balance options'!$G$7:$G$3000,'Energy balance options'!$B$7:$B$3000,HeatGen!V$2,'Energy balance options'!$A$7:$A$3000,HeatGen!$A944)</f>
        <v>0</v>
      </c>
      <c r="W944">
        <f>SUMIFS('Energy balance options'!$G$7:$G$3000,'Energy balance options'!$B$7:$B$3000,HeatGen!W$2,'Energy balance options'!$A$7:$A$3000,HeatGen!$A944)</f>
        <v>0</v>
      </c>
      <c r="X944">
        <f>SUMIFS('Energy balance options'!$G$7:$G$3000,'Energy balance options'!$B$7:$B$3000,HeatGen!X$2,'Energy balance options'!$A$7:$A$3000,HeatGen!$A944)</f>
        <v>0</v>
      </c>
      <c r="AG944">
        <f t="shared" si="214"/>
        <v>0</v>
      </c>
      <c r="AH944">
        <f t="shared" si="215"/>
        <v>0</v>
      </c>
      <c r="AI944">
        <f t="shared" si="216"/>
        <v>0</v>
      </c>
      <c r="AJ944">
        <f t="shared" si="217"/>
        <v>0</v>
      </c>
      <c r="AK944">
        <f t="shared" si="218"/>
        <v>0</v>
      </c>
      <c r="AL944">
        <f t="shared" si="219"/>
        <v>0</v>
      </c>
      <c r="AM944">
        <f t="shared" si="220"/>
        <v>0</v>
      </c>
      <c r="AN944">
        <f t="shared" si="221"/>
        <v>0</v>
      </c>
      <c r="AO944">
        <f t="shared" si="222"/>
        <v>0</v>
      </c>
    </row>
    <row r="945" spans="1:41" x14ac:dyDescent="0.2">
      <c r="A945" s="9"/>
      <c r="B945" t="str">
        <f>_xlfn.IFNA(VLOOKUP(A945,'Energy balance options'!A$7:C$3000,3,FALSE),"")</f>
        <v/>
      </c>
      <c r="P945">
        <f>SUMIFS('Energy balance options'!$F$7:$F$3000,'Energy balance options'!$B$7:$B$3000,HeatGen!P$2,'Energy balance options'!$A$7:$A$3000,HeatGen!$A945)</f>
        <v>0</v>
      </c>
      <c r="Q945">
        <f>SUMIFS('Energy balance options'!$F$7:$F$3000,'Energy balance options'!$B$7:$B$3000,HeatGen!Q$2,'Energy balance options'!$A$7:$A$3000,HeatGen!$A945)</f>
        <v>0</v>
      </c>
      <c r="R945">
        <f>SUMIFS('Energy balance options'!$F$7:$F$3000,'Energy balance options'!$B$7:$B$3000,HeatGen!R$2,'Energy balance options'!$A$7:$A$3000,HeatGen!$A945)</f>
        <v>0</v>
      </c>
      <c r="S945">
        <f>SUMIFS('Energy balance options'!$G$7:$G$3000,'Energy balance options'!$B$7:$B$3000,HeatGen!S$2,'Energy balance options'!$A$7:$A$3000,HeatGen!$A945)</f>
        <v>0</v>
      </c>
      <c r="T945">
        <f>SUMIFS('Energy balance options'!$G$7:$G$3000,'Energy balance options'!$B$7:$B$3000,HeatGen!T$2,'Energy balance options'!$A$7:$A$3000,HeatGen!$A945)</f>
        <v>0</v>
      </c>
      <c r="U945">
        <f>SUMIFS('Energy balance options'!$G$7:$G$3000,'Energy balance options'!$B$7:$B$3000,HeatGen!U$2,'Energy balance options'!$A$7:$A$3000,HeatGen!$A945)</f>
        <v>0</v>
      </c>
      <c r="V945">
        <f>SUMIFS('Energy balance options'!$G$7:$G$3000,'Energy balance options'!$B$7:$B$3000,HeatGen!V$2,'Energy balance options'!$A$7:$A$3000,HeatGen!$A945)</f>
        <v>0</v>
      </c>
      <c r="W945">
        <f>SUMIFS('Energy balance options'!$G$7:$G$3000,'Energy balance options'!$B$7:$B$3000,HeatGen!W$2,'Energy balance options'!$A$7:$A$3000,HeatGen!$A945)</f>
        <v>0</v>
      </c>
      <c r="X945">
        <f>SUMIFS('Energy balance options'!$G$7:$G$3000,'Energy balance options'!$B$7:$B$3000,HeatGen!X$2,'Energy balance options'!$A$7:$A$3000,HeatGen!$A945)</f>
        <v>0</v>
      </c>
      <c r="AG945">
        <f t="shared" si="214"/>
        <v>0</v>
      </c>
      <c r="AH945">
        <f t="shared" si="215"/>
        <v>0</v>
      </c>
      <c r="AI945">
        <f t="shared" si="216"/>
        <v>0</v>
      </c>
      <c r="AJ945">
        <f t="shared" si="217"/>
        <v>0</v>
      </c>
      <c r="AK945">
        <f t="shared" si="218"/>
        <v>0</v>
      </c>
      <c r="AL945">
        <f t="shared" si="219"/>
        <v>0</v>
      </c>
      <c r="AM945">
        <f t="shared" si="220"/>
        <v>0</v>
      </c>
      <c r="AN945">
        <f t="shared" si="221"/>
        <v>0</v>
      </c>
      <c r="AO945">
        <f t="shared" si="222"/>
        <v>0</v>
      </c>
    </row>
    <row r="946" spans="1:41" x14ac:dyDescent="0.2">
      <c r="A946" s="9"/>
      <c r="B946" t="str">
        <f>_xlfn.IFNA(VLOOKUP(A946,'Energy balance options'!A$7:C$3000,3,FALSE),"")</f>
        <v/>
      </c>
      <c r="P946">
        <f>SUMIFS('Energy balance options'!$F$7:$F$3000,'Energy balance options'!$B$7:$B$3000,HeatGen!P$2,'Energy balance options'!$A$7:$A$3000,HeatGen!$A946)</f>
        <v>0</v>
      </c>
      <c r="Q946">
        <f>SUMIFS('Energy balance options'!$F$7:$F$3000,'Energy balance options'!$B$7:$B$3000,HeatGen!Q$2,'Energy balance options'!$A$7:$A$3000,HeatGen!$A946)</f>
        <v>0</v>
      </c>
      <c r="R946">
        <f>SUMIFS('Energy balance options'!$F$7:$F$3000,'Energy balance options'!$B$7:$B$3000,HeatGen!R$2,'Energy balance options'!$A$7:$A$3000,HeatGen!$A946)</f>
        <v>0</v>
      </c>
      <c r="S946">
        <f>SUMIFS('Energy balance options'!$G$7:$G$3000,'Energy balance options'!$B$7:$B$3000,HeatGen!S$2,'Energy balance options'!$A$7:$A$3000,HeatGen!$A946)</f>
        <v>0</v>
      </c>
      <c r="T946">
        <f>SUMIFS('Energy balance options'!$G$7:$G$3000,'Energy balance options'!$B$7:$B$3000,HeatGen!T$2,'Energy balance options'!$A$7:$A$3000,HeatGen!$A946)</f>
        <v>0</v>
      </c>
      <c r="U946">
        <f>SUMIFS('Energy balance options'!$G$7:$G$3000,'Energy balance options'!$B$7:$B$3000,HeatGen!U$2,'Energy balance options'!$A$7:$A$3000,HeatGen!$A946)</f>
        <v>0</v>
      </c>
      <c r="V946">
        <f>SUMIFS('Energy balance options'!$G$7:$G$3000,'Energy balance options'!$B$7:$B$3000,HeatGen!V$2,'Energy balance options'!$A$7:$A$3000,HeatGen!$A946)</f>
        <v>0</v>
      </c>
      <c r="W946">
        <f>SUMIFS('Energy balance options'!$G$7:$G$3000,'Energy balance options'!$B$7:$B$3000,HeatGen!W$2,'Energy balance options'!$A$7:$A$3000,HeatGen!$A946)</f>
        <v>0</v>
      </c>
      <c r="X946">
        <f>SUMIFS('Energy balance options'!$G$7:$G$3000,'Energy balance options'!$B$7:$B$3000,HeatGen!X$2,'Energy balance options'!$A$7:$A$3000,HeatGen!$A946)</f>
        <v>0</v>
      </c>
      <c r="AG946">
        <f t="shared" si="214"/>
        <v>0</v>
      </c>
      <c r="AH946">
        <f t="shared" si="215"/>
        <v>0</v>
      </c>
      <c r="AI946">
        <f t="shared" si="216"/>
        <v>0</v>
      </c>
      <c r="AJ946">
        <f t="shared" si="217"/>
        <v>0</v>
      </c>
      <c r="AK946">
        <f t="shared" si="218"/>
        <v>0</v>
      </c>
      <c r="AL946">
        <f t="shared" si="219"/>
        <v>0</v>
      </c>
      <c r="AM946">
        <f t="shared" si="220"/>
        <v>0</v>
      </c>
      <c r="AN946">
        <f t="shared" si="221"/>
        <v>0</v>
      </c>
      <c r="AO946">
        <f t="shared" si="222"/>
        <v>0</v>
      </c>
    </row>
    <row r="947" spans="1:41" x14ac:dyDescent="0.2">
      <c r="A947" s="9"/>
      <c r="B947" t="str">
        <f>_xlfn.IFNA(VLOOKUP(A947,'Energy balance options'!A$7:C$3000,3,FALSE),"")</f>
        <v/>
      </c>
      <c r="P947">
        <f>SUMIFS('Energy balance options'!$F$7:$F$3000,'Energy balance options'!$B$7:$B$3000,HeatGen!P$2,'Energy balance options'!$A$7:$A$3000,HeatGen!$A947)</f>
        <v>0</v>
      </c>
      <c r="Q947">
        <f>SUMIFS('Energy balance options'!$F$7:$F$3000,'Energy balance options'!$B$7:$B$3000,HeatGen!Q$2,'Energy balance options'!$A$7:$A$3000,HeatGen!$A947)</f>
        <v>0</v>
      </c>
      <c r="R947">
        <f>SUMIFS('Energy balance options'!$F$7:$F$3000,'Energy balance options'!$B$7:$B$3000,HeatGen!R$2,'Energy balance options'!$A$7:$A$3000,HeatGen!$A947)</f>
        <v>0</v>
      </c>
      <c r="S947">
        <f>SUMIFS('Energy balance options'!$G$7:$G$3000,'Energy balance options'!$B$7:$B$3000,HeatGen!S$2,'Energy balance options'!$A$7:$A$3000,HeatGen!$A947)</f>
        <v>0</v>
      </c>
      <c r="T947">
        <f>SUMIFS('Energy balance options'!$G$7:$G$3000,'Energy balance options'!$B$7:$B$3000,HeatGen!T$2,'Energy balance options'!$A$7:$A$3000,HeatGen!$A947)</f>
        <v>0</v>
      </c>
      <c r="U947">
        <f>SUMIFS('Energy balance options'!$G$7:$G$3000,'Energy balance options'!$B$7:$B$3000,HeatGen!U$2,'Energy balance options'!$A$7:$A$3000,HeatGen!$A947)</f>
        <v>0</v>
      </c>
      <c r="V947">
        <f>SUMIFS('Energy balance options'!$G$7:$G$3000,'Energy balance options'!$B$7:$B$3000,HeatGen!V$2,'Energy balance options'!$A$7:$A$3000,HeatGen!$A947)</f>
        <v>0</v>
      </c>
      <c r="W947">
        <f>SUMIFS('Energy balance options'!$G$7:$G$3000,'Energy balance options'!$B$7:$B$3000,HeatGen!W$2,'Energy balance options'!$A$7:$A$3000,HeatGen!$A947)</f>
        <v>0</v>
      </c>
      <c r="X947">
        <f>SUMIFS('Energy balance options'!$G$7:$G$3000,'Energy balance options'!$B$7:$B$3000,HeatGen!X$2,'Energy balance options'!$A$7:$A$3000,HeatGen!$A947)</f>
        <v>0</v>
      </c>
      <c r="AG947">
        <f t="shared" si="214"/>
        <v>0</v>
      </c>
      <c r="AH947">
        <f t="shared" si="215"/>
        <v>0</v>
      </c>
      <c r="AI947">
        <f t="shared" si="216"/>
        <v>0</v>
      </c>
      <c r="AJ947">
        <f t="shared" si="217"/>
        <v>0</v>
      </c>
      <c r="AK947">
        <f t="shared" si="218"/>
        <v>0</v>
      </c>
      <c r="AL947">
        <f t="shared" si="219"/>
        <v>0</v>
      </c>
      <c r="AM947">
        <f t="shared" si="220"/>
        <v>0</v>
      </c>
      <c r="AN947">
        <f t="shared" si="221"/>
        <v>0</v>
      </c>
      <c r="AO947">
        <f t="shared" si="222"/>
        <v>0</v>
      </c>
    </row>
    <row r="948" spans="1:41" x14ac:dyDescent="0.2">
      <c r="A948" s="9"/>
      <c r="B948" t="str">
        <f>_xlfn.IFNA(VLOOKUP(A948,'Energy balance options'!A$7:C$3000,3,FALSE),"")</f>
        <v/>
      </c>
      <c r="P948">
        <f>SUMIFS('Energy balance options'!$F$7:$F$3000,'Energy balance options'!$B$7:$B$3000,HeatGen!P$2,'Energy balance options'!$A$7:$A$3000,HeatGen!$A948)</f>
        <v>0</v>
      </c>
      <c r="Q948">
        <f>SUMIFS('Energy balance options'!$F$7:$F$3000,'Energy balance options'!$B$7:$B$3000,HeatGen!Q$2,'Energy balance options'!$A$7:$A$3000,HeatGen!$A948)</f>
        <v>0</v>
      </c>
      <c r="R948">
        <f>SUMIFS('Energy balance options'!$F$7:$F$3000,'Energy balance options'!$B$7:$B$3000,HeatGen!R$2,'Energy balance options'!$A$7:$A$3000,HeatGen!$A948)</f>
        <v>0</v>
      </c>
      <c r="S948">
        <f>SUMIFS('Energy balance options'!$G$7:$G$3000,'Energy balance options'!$B$7:$B$3000,HeatGen!S$2,'Energy balance options'!$A$7:$A$3000,HeatGen!$A948)</f>
        <v>0</v>
      </c>
      <c r="T948">
        <f>SUMIFS('Energy balance options'!$G$7:$G$3000,'Energy balance options'!$B$7:$B$3000,HeatGen!T$2,'Energy balance options'!$A$7:$A$3000,HeatGen!$A948)</f>
        <v>0</v>
      </c>
      <c r="U948">
        <f>SUMIFS('Energy balance options'!$G$7:$G$3000,'Energy balance options'!$B$7:$B$3000,HeatGen!U$2,'Energy balance options'!$A$7:$A$3000,HeatGen!$A948)</f>
        <v>0</v>
      </c>
      <c r="V948">
        <f>SUMIFS('Energy balance options'!$G$7:$G$3000,'Energy balance options'!$B$7:$B$3000,HeatGen!V$2,'Energy balance options'!$A$7:$A$3000,HeatGen!$A948)</f>
        <v>0</v>
      </c>
      <c r="W948">
        <f>SUMIFS('Energy balance options'!$G$7:$G$3000,'Energy balance options'!$B$7:$B$3000,HeatGen!W$2,'Energy balance options'!$A$7:$A$3000,HeatGen!$A948)</f>
        <v>0</v>
      </c>
      <c r="X948">
        <f>SUMIFS('Energy balance options'!$G$7:$G$3000,'Energy balance options'!$B$7:$B$3000,HeatGen!X$2,'Energy balance options'!$A$7:$A$3000,HeatGen!$A948)</f>
        <v>0</v>
      </c>
      <c r="AG948">
        <f t="shared" si="214"/>
        <v>0</v>
      </c>
      <c r="AH948">
        <f t="shared" si="215"/>
        <v>0</v>
      </c>
      <c r="AI948">
        <f t="shared" si="216"/>
        <v>0</v>
      </c>
      <c r="AJ948">
        <f t="shared" si="217"/>
        <v>0</v>
      </c>
      <c r="AK948">
        <f t="shared" si="218"/>
        <v>0</v>
      </c>
      <c r="AL948">
        <f t="shared" si="219"/>
        <v>0</v>
      </c>
      <c r="AM948">
        <f t="shared" si="220"/>
        <v>0</v>
      </c>
      <c r="AN948">
        <f t="shared" si="221"/>
        <v>0</v>
      </c>
      <c r="AO948">
        <f t="shared" si="222"/>
        <v>0</v>
      </c>
    </row>
    <row r="949" spans="1:41" x14ac:dyDescent="0.2">
      <c r="A949" s="9"/>
      <c r="B949" t="str">
        <f>_xlfn.IFNA(VLOOKUP(A949,'Energy balance options'!A$7:C$3000,3,FALSE),"")</f>
        <v/>
      </c>
      <c r="P949">
        <f>SUMIFS('Energy balance options'!$F$7:$F$3000,'Energy balance options'!$B$7:$B$3000,HeatGen!P$2,'Energy balance options'!$A$7:$A$3000,HeatGen!$A949)</f>
        <v>0</v>
      </c>
      <c r="Q949">
        <f>SUMIFS('Energy balance options'!$F$7:$F$3000,'Energy balance options'!$B$7:$B$3000,HeatGen!Q$2,'Energy balance options'!$A$7:$A$3000,HeatGen!$A949)</f>
        <v>0</v>
      </c>
      <c r="R949">
        <f>SUMIFS('Energy balance options'!$F$7:$F$3000,'Energy balance options'!$B$7:$B$3000,HeatGen!R$2,'Energy balance options'!$A$7:$A$3000,HeatGen!$A949)</f>
        <v>0</v>
      </c>
      <c r="S949">
        <f>SUMIFS('Energy balance options'!$G$7:$G$3000,'Energy balance options'!$B$7:$B$3000,HeatGen!S$2,'Energy balance options'!$A$7:$A$3000,HeatGen!$A949)</f>
        <v>0</v>
      </c>
      <c r="T949">
        <f>SUMIFS('Energy balance options'!$G$7:$G$3000,'Energy balance options'!$B$7:$B$3000,HeatGen!T$2,'Energy balance options'!$A$7:$A$3000,HeatGen!$A949)</f>
        <v>0</v>
      </c>
      <c r="U949">
        <f>SUMIFS('Energy balance options'!$G$7:$G$3000,'Energy balance options'!$B$7:$B$3000,HeatGen!U$2,'Energy balance options'!$A$7:$A$3000,HeatGen!$A949)</f>
        <v>0</v>
      </c>
      <c r="V949">
        <f>SUMIFS('Energy balance options'!$G$7:$G$3000,'Energy balance options'!$B$7:$B$3000,HeatGen!V$2,'Energy balance options'!$A$7:$A$3000,HeatGen!$A949)</f>
        <v>0</v>
      </c>
      <c r="W949">
        <f>SUMIFS('Energy balance options'!$G$7:$G$3000,'Energy balance options'!$B$7:$B$3000,HeatGen!W$2,'Energy balance options'!$A$7:$A$3000,HeatGen!$A949)</f>
        <v>0</v>
      </c>
      <c r="X949">
        <f>SUMIFS('Energy balance options'!$G$7:$G$3000,'Energy balance options'!$B$7:$B$3000,HeatGen!X$2,'Energy balance options'!$A$7:$A$3000,HeatGen!$A949)</f>
        <v>0</v>
      </c>
      <c r="AG949">
        <f t="shared" si="214"/>
        <v>0</v>
      </c>
      <c r="AH949">
        <f t="shared" si="215"/>
        <v>0</v>
      </c>
      <c r="AI949">
        <f t="shared" si="216"/>
        <v>0</v>
      </c>
      <c r="AJ949">
        <f t="shared" si="217"/>
        <v>0</v>
      </c>
      <c r="AK949">
        <f t="shared" si="218"/>
        <v>0</v>
      </c>
      <c r="AL949">
        <f t="shared" si="219"/>
        <v>0</v>
      </c>
      <c r="AM949">
        <f t="shared" si="220"/>
        <v>0</v>
      </c>
      <c r="AN949">
        <f t="shared" si="221"/>
        <v>0</v>
      </c>
      <c r="AO949">
        <f t="shared" si="222"/>
        <v>0</v>
      </c>
    </row>
    <row r="950" spans="1:41" x14ac:dyDescent="0.2">
      <c r="A950" s="9"/>
      <c r="B950" t="str">
        <f>_xlfn.IFNA(VLOOKUP(A950,'Energy balance options'!A$7:C$3000,3,FALSE),"")</f>
        <v/>
      </c>
      <c r="P950">
        <f>SUMIFS('Energy balance options'!$F$7:$F$3000,'Energy balance options'!$B$7:$B$3000,HeatGen!P$2,'Energy balance options'!$A$7:$A$3000,HeatGen!$A950)</f>
        <v>0</v>
      </c>
      <c r="Q950">
        <f>SUMIFS('Energy balance options'!$F$7:$F$3000,'Energy balance options'!$B$7:$B$3000,HeatGen!Q$2,'Energy balance options'!$A$7:$A$3000,HeatGen!$A950)</f>
        <v>0</v>
      </c>
      <c r="R950">
        <f>SUMIFS('Energy balance options'!$F$7:$F$3000,'Energy balance options'!$B$7:$B$3000,HeatGen!R$2,'Energy balance options'!$A$7:$A$3000,HeatGen!$A950)</f>
        <v>0</v>
      </c>
      <c r="S950">
        <f>SUMIFS('Energy balance options'!$G$7:$G$3000,'Energy balance options'!$B$7:$B$3000,HeatGen!S$2,'Energy balance options'!$A$7:$A$3000,HeatGen!$A950)</f>
        <v>0</v>
      </c>
      <c r="T950">
        <f>SUMIFS('Energy balance options'!$G$7:$G$3000,'Energy balance options'!$B$7:$B$3000,HeatGen!T$2,'Energy balance options'!$A$7:$A$3000,HeatGen!$A950)</f>
        <v>0</v>
      </c>
      <c r="U950">
        <f>SUMIFS('Energy balance options'!$G$7:$G$3000,'Energy balance options'!$B$7:$B$3000,HeatGen!U$2,'Energy balance options'!$A$7:$A$3000,HeatGen!$A950)</f>
        <v>0</v>
      </c>
      <c r="V950">
        <f>SUMIFS('Energy balance options'!$G$7:$G$3000,'Energy balance options'!$B$7:$B$3000,HeatGen!V$2,'Energy balance options'!$A$7:$A$3000,HeatGen!$A950)</f>
        <v>0</v>
      </c>
      <c r="W950">
        <f>SUMIFS('Energy balance options'!$G$7:$G$3000,'Energy balance options'!$B$7:$B$3000,HeatGen!W$2,'Energy balance options'!$A$7:$A$3000,HeatGen!$A950)</f>
        <v>0</v>
      </c>
      <c r="X950">
        <f>SUMIFS('Energy balance options'!$G$7:$G$3000,'Energy balance options'!$B$7:$B$3000,HeatGen!X$2,'Energy balance options'!$A$7:$A$3000,HeatGen!$A950)</f>
        <v>0</v>
      </c>
      <c r="AG950">
        <f t="shared" si="214"/>
        <v>0</v>
      </c>
      <c r="AH950">
        <f t="shared" si="215"/>
        <v>0</v>
      </c>
      <c r="AI950">
        <f t="shared" si="216"/>
        <v>0</v>
      </c>
      <c r="AJ950">
        <f t="shared" si="217"/>
        <v>0</v>
      </c>
      <c r="AK950">
        <f t="shared" si="218"/>
        <v>0</v>
      </c>
      <c r="AL950">
        <f t="shared" si="219"/>
        <v>0</v>
      </c>
      <c r="AM950">
        <f t="shared" si="220"/>
        <v>0</v>
      </c>
      <c r="AN950">
        <f t="shared" si="221"/>
        <v>0</v>
      </c>
      <c r="AO950">
        <f t="shared" si="222"/>
        <v>0</v>
      </c>
    </row>
    <row r="951" spans="1:41" x14ac:dyDescent="0.2">
      <c r="A951" s="9"/>
      <c r="B951" t="str">
        <f>_xlfn.IFNA(VLOOKUP(A951,'Energy balance options'!A$7:C$3000,3,FALSE),"")</f>
        <v/>
      </c>
      <c r="P951">
        <f>SUMIFS('Energy balance options'!$F$7:$F$3000,'Energy balance options'!$B$7:$B$3000,HeatGen!P$2,'Energy balance options'!$A$7:$A$3000,HeatGen!$A951)</f>
        <v>0</v>
      </c>
      <c r="Q951">
        <f>SUMIFS('Energy balance options'!$F$7:$F$3000,'Energy balance options'!$B$7:$B$3000,HeatGen!Q$2,'Energy balance options'!$A$7:$A$3000,HeatGen!$A951)</f>
        <v>0</v>
      </c>
      <c r="R951">
        <f>SUMIFS('Energy balance options'!$F$7:$F$3000,'Energy balance options'!$B$7:$B$3000,HeatGen!R$2,'Energy balance options'!$A$7:$A$3000,HeatGen!$A951)</f>
        <v>0</v>
      </c>
      <c r="S951">
        <f>SUMIFS('Energy balance options'!$G$7:$G$3000,'Energy balance options'!$B$7:$B$3000,HeatGen!S$2,'Energy balance options'!$A$7:$A$3000,HeatGen!$A951)</f>
        <v>0</v>
      </c>
      <c r="T951">
        <f>SUMIFS('Energy balance options'!$G$7:$G$3000,'Energy balance options'!$B$7:$B$3000,HeatGen!T$2,'Energy balance options'!$A$7:$A$3000,HeatGen!$A951)</f>
        <v>0</v>
      </c>
      <c r="U951">
        <f>SUMIFS('Energy balance options'!$G$7:$G$3000,'Energy balance options'!$B$7:$B$3000,HeatGen!U$2,'Energy balance options'!$A$7:$A$3000,HeatGen!$A951)</f>
        <v>0</v>
      </c>
      <c r="V951">
        <f>SUMIFS('Energy balance options'!$G$7:$G$3000,'Energy balance options'!$B$7:$B$3000,HeatGen!V$2,'Energy balance options'!$A$7:$A$3000,HeatGen!$A951)</f>
        <v>0</v>
      </c>
      <c r="W951">
        <f>SUMIFS('Energy balance options'!$G$7:$G$3000,'Energy balance options'!$B$7:$B$3000,HeatGen!W$2,'Energy balance options'!$A$7:$A$3000,HeatGen!$A951)</f>
        <v>0</v>
      </c>
      <c r="X951">
        <f>SUMIFS('Energy balance options'!$G$7:$G$3000,'Energy balance options'!$B$7:$B$3000,HeatGen!X$2,'Energy balance options'!$A$7:$A$3000,HeatGen!$A951)</f>
        <v>0</v>
      </c>
      <c r="AG951">
        <f t="shared" si="214"/>
        <v>0</v>
      </c>
      <c r="AH951">
        <f t="shared" si="215"/>
        <v>0</v>
      </c>
      <c r="AI951">
        <f t="shared" si="216"/>
        <v>0</v>
      </c>
      <c r="AJ951">
        <f t="shared" si="217"/>
        <v>0</v>
      </c>
      <c r="AK951">
        <f t="shared" si="218"/>
        <v>0</v>
      </c>
      <c r="AL951">
        <f t="shared" si="219"/>
        <v>0</v>
      </c>
      <c r="AM951">
        <f t="shared" si="220"/>
        <v>0</v>
      </c>
      <c r="AN951">
        <f t="shared" si="221"/>
        <v>0</v>
      </c>
      <c r="AO951">
        <f t="shared" si="222"/>
        <v>0</v>
      </c>
    </row>
    <row r="952" spans="1:41" x14ac:dyDescent="0.2">
      <c r="A952" s="9"/>
      <c r="B952" t="str">
        <f>_xlfn.IFNA(VLOOKUP(A952,'Energy balance options'!A$7:C$3000,3,FALSE),"")</f>
        <v/>
      </c>
      <c r="P952">
        <f>SUMIFS('Energy balance options'!$F$7:$F$3000,'Energy balance options'!$B$7:$B$3000,HeatGen!P$2,'Energy balance options'!$A$7:$A$3000,HeatGen!$A952)</f>
        <v>0</v>
      </c>
      <c r="Q952">
        <f>SUMIFS('Energy balance options'!$F$7:$F$3000,'Energy balance options'!$B$7:$B$3000,HeatGen!Q$2,'Energy balance options'!$A$7:$A$3000,HeatGen!$A952)</f>
        <v>0</v>
      </c>
      <c r="R952">
        <f>SUMIFS('Energy balance options'!$F$7:$F$3000,'Energy balance options'!$B$7:$B$3000,HeatGen!R$2,'Energy balance options'!$A$7:$A$3000,HeatGen!$A952)</f>
        <v>0</v>
      </c>
      <c r="S952">
        <f>SUMIFS('Energy balance options'!$G$7:$G$3000,'Energy balance options'!$B$7:$B$3000,HeatGen!S$2,'Energy balance options'!$A$7:$A$3000,HeatGen!$A952)</f>
        <v>0</v>
      </c>
      <c r="T952">
        <f>SUMIFS('Energy balance options'!$G$7:$G$3000,'Energy balance options'!$B$7:$B$3000,HeatGen!T$2,'Energy balance options'!$A$7:$A$3000,HeatGen!$A952)</f>
        <v>0</v>
      </c>
      <c r="U952">
        <f>SUMIFS('Energy balance options'!$G$7:$G$3000,'Energy balance options'!$B$7:$B$3000,HeatGen!U$2,'Energy balance options'!$A$7:$A$3000,HeatGen!$A952)</f>
        <v>0</v>
      </c>
      <c r="V952">
        <f>SUMIFS('Energy balance options'!$G$7:$G$3000,'Energy balance options'!$B$7:$B$3000,HeatGen!V$2,'Energy balance options'!$A$7:$A$3000,HeatGen!$A952)</f>
        <v>0</v>
      </c>
      <c r="W952">
        <f>SUMIFS('Energy balance options'!$G$7:$G$3000,'Energy balance options'!$B$7:$B$3000,HeatGen!W$2,'Energy balance options'!$A$7:$A$3000,HeatGen!$A952)</f>
        <v>0</v>
      </c>
      <c r="X952">
        <f>SUMIFS('Energy balance options'!$G$7:$G$3000,'Energy balance options'!$B$7:$B$3000,HeatGen!X$2,'Energy balance options'!$A$7:$A$3000,HeatGen!$A952)</f>
        <v>0</v>
      </c>
      <c r="AG952">
        <f t="shared" si="214"/>
        <v>0</v>
      </c>
      <c r="AH952">
        <f t="shared" si="215"/>
        <v>0</v>
      </c>
      <c r="AI952">
        <f t="shared" si="216"/>
        <v>0</v>
      </c>
      <c r="AJ952">
        <f t="shared" si="217"/>
        <v>0</v>
      </c>
      <c r="AK952">
        <f t="shared" si="218"/>
        <v>0</v>
      </c>
      <c r="AL952">
        <f t="shared" si="219"/>
        <v>0</v>
      </c>
      <c r="AM952">
        <f t="shared" si="220"/>
        <v>0</v>
      </c>
      <c r="AN952">
        <f t="shared" si="221"/>
        <v>0</v>
      </c>
      <c r="AO952">
        <f t="shared" si="222"/>
        <v>0</v>
      </c>
    </row>
    <row r="953" spans="1:41" x14ac:dyDescent="0.2">
      <c r="A953" s="9"/>
      <c r="B953" t="str">
        <f>_xlfn.IFNA(VLOOKUP(A953,'Energy balance options'!A$7:C$3000,3,FALSE),"")</f>
        <v/>
      </c>
      <c r="P953">
        <f>SUMIFS('Energy balance options'!$F$7:$F$3000,'Energy balance options'!$B$7:$B$3000,HeatGen!P$2,'Energy balance options'!$A$7:$A$3000,HeatGen!$A953)</f>
        <v>0</v>
      </c>
      <c r="Q953">
        <f>SUMIFS('Energy balance options'!$F$7:$F$3000,'Energy balance options'!$B$7:$B$3000,HeatGen!Q$2,'Energy balance options'!$A$7:$A$3000,HeatGen!$A953)</f>
        <v>0</v>
      </c>
      <c r="R953">
        <f>SUMIFS('Energy balance options'!$F$7:$F$3000,'Energy balance options'!$B$7:$B$3000,HeatGen!R$2,'Energy balance options'!$A$7:$A$3000,HeatGen!$A953)</f>
        <v>0</v>
      </c>
      <c r="S953">
        <f>SUMIFS('Energy balance options'!$G$7:$G$3000,'Energy balance options'!$B$7:$B$3000,HeatGen!S$2,'Energy balance options'!$A$7:$A$3000,HeatGen!$A953)</f>
        <v>0</v>
      </c>
      <c r="T953">
        <f>SUMIFS('Energy balance options'!$G$7:$G$3000,'Energy balance options'!$B$7:$B$3000,HeatGen!T$2,'Energy balance options'!$A$7:$A$3000,HeatGen!$A953)</f>
        <v>0</v>
      </c>
      <c r="U953">
        <f>SUMIFS('Energy balance options'!$G$7:$G$3000,'Energy balance options'!$B$7:$B$3000,HeatGen!U$2,'Energy balance options'!$A$7:$A$3000,HeatGen!$A953)</f>
        <v>0</v>
      </c>
      <c r="V953">
        <f>SUMIFS('Energy balance options'!$G$7:$G$3000,'Energy balance options'!$B$7:$B$3000,HeatGen!V$2,'Energy balance options'!$A$7:$A$3000,HeatGen!$A953)</f>
        <v>0</v>
      </c>
      <c r="W953">
        <f>SUMIFS('Energy balance options'!$G$7:$G$3000,'Energy balance options'!$B$7:$B$3000,HeatGen!W$2,'Energy balance options'!$A$7:$A$3000,HeatGen!$A953)</f>
        <v>0</v>
      </c>
      <c r="X953">
        <f>SUMIFS('Energy balance options'!$G$7:$G$3000,'Energy balance options'!$B$7:$B$3000,HeatGen!X$2,'Energy balance options'!$A$7:$A$3000,HeatGen!$A953)</f>
        <v>0</v>
      </c>
      <c r="AG953">
        <f t="shared" si="214"/>
        <v>0</v>
      </c>
      <c r="AH953">
        <f t="shared" si="215"/>
        <v>0</v>
      </c>
      <c r="AI953">
        <f t="shared" si="216"/>
        <v>0</v>
      </c>
      <c r="AJ953">
        <f t="shared" si="217"/>
        <v>0</v>
      </c>
      <c r="AK953">
        <f t="shared" si="218"/>
        <v>0</v>
      </c>
      <c r="AL953">
        <f t="shared" si="219"/>
        <v>0</v>
      </c>
      <c r="AM953">
        <f t="shared" si="220"/>
        <v>0</v>
      </c>
      <c r="AN953">
        <f t="shared" si="221"/>
        <v>0</v>
      </c>
      <c r="AO953">
        <f t="shared" si="222"/>
        <v>0</v>
      </c>
    </row>
    <row r="954" spans="1:41" x14ac:dyDescent="0.2">
      <c r="A954" s="9"/>
      <c r="B954" t="str">
        <f>_xlfn.IFNA(VLOOKUP(A954,'Energy balance options'!A$7:C$3000,3,FALSE),"")</f>
        <v/>
      </c>
      <c r="P954">
        <f>SUMIFS('Energy balance options'!$F$7:$F$3000,'Energy balance options'!$B$7:$B$3000,HeatGen!P$2,'Energy balance options'!$A$7:$A$3000,HeatGen!$A954)</f>
        <v>0</v>
      </c>
      <c r="Q954">
        <f>SUMIFS('Energy balance options'!$F$7:$F$3000,'Energy balance options'!$B$7:$B$3000,HeatGen!Q$2,'Energy balance options'!$A$7:$A$3000,HeatGen!$A954)</f>
        <v>0</v>
      </c>
      <c r="R954">
        <f>SUMIFS('Energy balance options'!$F$7:$F$3000,'Energy balance options'!$B$7:$B$3000,HeatGen!R$2,'Energy balance options'!$A$7:$A$3000,HeatGen!$A954)</f>
        <v>0</v>
      </c>
      <c r="S954">
        <f>SUMIFS('Energy balance options'!$G$7:$G$3000,'Energy balance options'!$B$7:$B$3000,HeatGen!S$2,'Energy balance options'!$A$7:$A$3000,HeatGen!$A954)</f>
        <v>0</v>
      </c>
      <c r="T954">
        <f>SUMIFS('Energy balance options'!$G$7:$G$3000,'Energy balance options'!$B$7:$B$3000,HeatGen!T$2,'Energy balance options'!$A$7:$A$3000,HeatGen!$A954)</f>
        <v>0</v>
      </c>
      <c r="U954">
        <f>SUMIFS('Energy balance options'!$G$7:$G$3000,'Energy balance options'!$B$7:$B$3000,HeatGen!U$2,'Energy balance options'!$A$7:$A$3000,HeatGen!$A954)</f>
        <v>0</v>
      </c>
      <c r="V954">
        <f>SUMIFS('Energy balance options'!$G$7:$G$3000,'Energy balance options'!$B$7:$B$3000,HeatGen!V$2,'Energy balance options'!$A$7:$A$3000,HeatGen!$A954)</f>
        <v>0</v>
      </c>
      <c r="W954">
        <f>SUMIFS('Energy balance options'!$G$7:$G$3000,'Energy balance options'!$B$7:$B$3000,HeatGen!W$2,'Energy balance options'!$A$7:$A$3000,HeatGen!$A954)</f>
        <v>0</v>
      </c>
      <c r="X954">
        <f>SUMIFS('Energy balance options'!$G$7:$G$3000,'Energy balance options'!$B$7:$B$3000,HeatGen!X$2,'Energy balance options'!$A$7:$A$3000,HeatGen!$A954)</f>
        <v>0</v>
      </c>
      <c r="AG954">
        <f t="shared" ref="AG954:AG1017" si="223">IFERROR(P954/SUM($H954:$Y954),0)*SUM($C954:$G954)</f>
        <v>0</v>
      </c>
      <c r="AH954">
        <f t="shared" ref="AH954:AH1017" si="224">IFERROR(Q954/SUM($H954:$Y954),0)*SUM($C954:$G954)</f>
        <v>0</v>
      </c>
      <c r="AI954">
        <f t="shared" ref="AI954:AI1017" si="225">IFERROR(R954/SUM($H954:$Y954),0)*SUM($C954:$G954)</f>
        <v>0</v>
      </c>
      <c r="AJ954">
        <f t="shared" ref="AJ954:AJ1017" si="226">IFERROR(S954/SUM($H954:$X954),0)*SUM($C954:$G954)</f>
        <v>0</v>
      </c>
      <c r="AK954">
        <f t="shared" ref="AK954:AK1017" si="227">IFERROR(T954/SUM($H954:$X954),0)*SUM($C954:$G954)</f>
        <v>0</v>
      </c>
      <c r="AL954">
        <f t="shared" ref="AL954:AL1017" si="228">IFERROR(U954/SUM($H954:$X954),0)*SUM($C954:$G954)</f>
        <v>0</v>
      </c>
      <c r="AM954">
        <f t="shared" ref="AM954:AM1017" si="229">IFERROR(V954/SUM($H954:$X954),0)*SUM($C954:$G954)</f>
        <v>0</v>
      </c>
      <c r="AN954">
        <f t="shared" ref="AN954:AN1017" si="230">IFERROR(W954/SUM($H954:$X954),0)*SUM($C954:$G954)</f>
        <v>0</v>
      </c>
      <c r="AO954">
        <f t="shared" ref="AO954:AO1017" si="231">IFERROR(X954/SUM($H954:$X954),0)*SUM($C954:$G954)</f>
        <v>0</v>
      </c>
    </row>
    <row r="955" spans="1:41" x14ac:dyDescent="0.2">
      <c r="A955" s="9"/>
      <c r="B955" t="str">
        <f>_xlfn.IFNA(VLOOKUP(A955,'Energy balance options'!A$7:C$3000,3,FALSE),"")</f>
        <v/>
      </c>
      <c r="P955">
        <f>SUMIFS('Energy balance options'!$F$7:$F$3000,'Energy balance options'!$B$7:$B$3000,HeatGen!P$2,'Energy balance options'!$A$7:$A$3000,HeatGen!$A955)</f>
        <v>0</v>
      </c>
      <c r="Q955">
        <f>SUMIFS('Energy balance options'!$F$7:$F$3000,'Energy balance options'!$B$7:$B$3000,HeatGen!Q$2,'Energy balance options'!$A$7:$A$3000,HeatGen!$A955)</f>
        <v>0</v>
      </c>
      <c r="R955">
        <f>SUMIFS('Energy balance options'!$F$7:$F$3000,'Energy balance options'!$B$7:$B$3000,HeatGen!R$2,'Energy balance options'!$A$7:$A$3000,HeatGen!$A955)</f>
        <v>0</v>
      </c>
      <c r="S955">
        <f>SUMIFS('Energy balance options'!$G$7:$G$3000,'Energy balance options'!$B$7:$B$3000,HeatGen!S$2,'Energy balance options'!$A$7:$A$3000,HeatGen!$A955)</f>
        <v>0</v>
      </c>
      <c r="T955">
        <f>SUMIFS('Energy balance options'!$G$7:$G$3000,'Energy balance options'!$B$7:$B$3000,HeatGen!T$2,'Energy balance options'!$A$7:$A$3000,HeatGen!$A955)</f>
        <v>0</v>
      </c>
      <c r="U955">
        <f>SUMIFS('Energy balance options'!$G$7:$G$3000,'Energy balance options'!$B$7:$B$3000,HeatGen!U$2,'Energy balance options'!$A$7:$A$3000,HeatGen!$A955)</f>
        <v>0</v>
      </c>
      <c r="V955">
        <f>SUMIFS('Energy balance options'!$G$7:$G$3000,'Energy balance options'!$B$7:$B$3000,HeatGen!V$2,'Energy balance options'!$A$7:$A$3000,HeatGen!$A955)</f>
        <v>0</v>
      </c>
      <c r="W955">
        <f>SUMIFS('Energy balance options'!$G$7:$G$3000,'Energy balance options'!$B$7:$B$3000,HeatGen!W$2,'Energy balance options'!$A$7:$A$3000,HeatGen!$A955)</f>
        <v>0</v>
      </c>
      <c r="X955">
        <f>SUMIFS('Energy balance options'!$G$7:$G$3000,'Energy balance options'!$B$7:$B$3000,HeatGen!X$2,'Energy balance options'!$A$7:$A$3000,HeatGen!$A955)</f>
        <v>0</v>
      </c>
      <c r="AG955">
        <f t="shared" si="223"/>
        <v>0</v>
      </c>
      <c r="AH955">
        <f t="shared" si="224"/>
        <v>0</v>
      </c>
      <c r="AI955">
        <f t="shared" si="225"/>
        <v>0</v>
      </c>
      <c r="AJ955">
        <f t="shared" si="226"/>
        <v>0</v>
      </c>
      <c r="AK955">
        <f t="shared" si="227"/>
        <v>0</v>
      </c>
      <c r="AL955">
        <f t="shared" si="228"/>
        <v>0</v>
      </c>
      <c r="AM955">
        <f t="shared" si="229"/>
        <v>0</v>
      </c>
      <c r="AN955">
        <f t="shared" si="230"/>
        <v>0</v>
      </c>
      <c r="AO955">
        <f t="shared" si="231"/>
        <v>0</v>
      </c>
    </row>
    <row r="956" spans="1:41" x14ac:dyDescent="0.2">
      <c r="A956" s="9"/>
      <c r="B956" t="str">
        <f>_xlfn.IFNA(VLOOKUP(A956,'Energy balance options'!A$7:C$3000,3,FALSE),"")</f>
        <v/>
      </c>
      <c r="P956">
        <f>SUMIFS('Energy balance options'!$F$7:$F$3000,'Energy balance options'!$B$7:$B$3000,HeatGen!P$2,'Energy balance options'!$A$7:$A$3000,HeatGen!$A956)</f>
        <v>0</v>
      </c>
      <c r="Q956">
        <f>SUMIFS('Energy balance options'!$F$7:$F$3000,'Energy balance options'!$B$7:$B$3000,HeatGen!Q$2,'Energy balance options'!$A$7:$A$3000,HeatGen!$A956)</f>
        <v>0</v>
      </c>
      <c r="R956">
        <f>SUMIFS('Energy balance options'!$F$7:$F$3000,'Energy balance options'!$B$7:$B$3000,HeatGen!R$2,'Energy balance options'!$A$7:$A$3000,HeatGen!$A956)</f>
        <v>0</v>
      </c>
      <c r="S956">
        <f>SUMIFS('Energy balance options'!$G$7:$G$3000,'Energy balance options'!$B$7:$B$3000,HeatGen!S$2,'Energy balance options'!$A$7:$A$3000,HeatGen!$A956)</f>
        <v>0</v>
      </c>
      <c r="T956">
        <f>SUMIFS('Energy balance options'!$G$7:$G$3000,'Energy balance options'!$B$7:$B$3000,HeatGen!T$2,'Energy balance options'!$A$7:$A$3000,HeatGen!$A956)</f>
        <v>0</v>
      </c>
      <c r="U956">
        <f>SUMIFS('Energy balance options'!$G$7:$G$3000,'Energy balance options'!$B$7:$B$3000,HeatGen!U$2,'Energy balance options'!$A$7:$A$3000,HeatGen!$A956)</f>
        <v>0</v>
      </c>
      <c r="V956">
        <f>SUMIFS('Energy balance options'!$G$7:$G$3000,'Energy balance options'!$B$7:$B$3000,HeatGen!V$2,'Energy balance options'!$A$7:$A$3000,HeatGen!$A956)</f>
        <v>0</v>
      </c>
      <c r="W956">
        <f>SUMIFS('Energy balance options'!$G$7:$G$3000,'Energy balance options'!$B$7:$B$3000,HeatGen!W$2,'Energy balance options'!$A$7:$A$3000,HeatGen!$A956)</f>
        <v>0</v>
      </c>
      <c r="X956">
        <f>SUMIFS('Energy balance options'!$G$7:$G$3000,'Energy balance options'!$B$7:$B$3000,HeatGen!X$2,'Energy balance options'!$A$7:$A$3000,HeatGen!$A956)</f>
        <v>0</v>
      </c>
      <c r="AG956">
        <f t="shared" si="223"/>
        <v>0</v>
      </c>
      <c r="AH956">
        <f t="shared" si="224"/>
        <v>0</v>
      </c>
      <c r="AI956">
        <f t="shared" si="225"/>
        <v>0</v>
      </c>
      <c r="AJ956">
        <f t="shared" si="226"/>
        <v>0</v>
      </c>
      <c r="AK956">
        <f t="shared" si="227"/>
        <v>0</v>
      </c>
      <c r="AL956">
        <f t="shared" si="228"/>
        <v>0</v>
      </c>
      <c r="AM956">
        <f t="shared" si="229"/>
        <v>0</v>
      </c>
      <c r="AN956">
        <f t="shared" si="230"/>
        <v>0</v>
      </c>
      <c r="AO956">
        <f t="shared" si="231"/>
        <v>0</v>
      </c>
    </row>
    <row r="957" spans="1:41" x14ac:dyDescent="0.2">
      <c r="A957" s="9"/>
      <c r="B957" t="str">
        <f>_xlfn.IFNA(VLOOKUP(A957,'Energy balance options'!A$7:C$3000,3,FALSE),"")</f>
        <v/>
      </c>
      <c r="P957">
        <f>SUMIFS('Energy balance options'!$F$7:$F$3000,'Energy balance options'!$B$7:$B$3000,HeatGen!P$2,'Energy balance options'!$A$7:$A$3000,HeatGen!$A957)</f>
        <v>0</v>
      </c>
      <c r="Q957">
        <f>SUMIFS('Energy balance options'!$F$7:$F$3000,'Energy balance options'!$B$7:$B$3000,HeatGen!Q$2,'Energy balance options'!$A$7:$A$3000,HeatGen!$A957)</f>
        <v>0</v>
      </c>
      <c r="R957">
        <f>SUMIFS('Energy balance options'!$F$7:$F$3000,'Energy balance options'!$B$7:$B$3000,HeatGen!R$2,'Energy balance options'!$A$7:$A$3000,HeatGen!$A957)</f>
        <v>0</v>
      </c>
      <c r="S957">
        <f>SUMIFS('Energy balance options'!$G$7:$G$3000,'Energy balance options'!$B$7:$B$3000,HeatGen!S$2,'Energy balance options'!$A$7:$A$3000,HeatGen!$A957)</f>
        <v>0</v>
      </c>
      <c r="T957">
        <f>SUMIFS('Energy balance options'!$G$7:$G$3000,'Energy balance options'!$B$7:$B$3000,HeatGen!T$2,'Energy balance options'!$A$7:$A$3000,HeatGen!$A957)</f>
        <v>0</v>
      </c>
      <c r="U957">
        <f>SUMIFS('Energy balance options'!$G$7:$G$3000,'Energy balance options'!$B$7:$B$3000,HeatGen!U$2,'Energy balance options'!$A$7:$A$3000,HeatGen!$A957)</f>
        <v>0</v>
      </c>
      <c r="V957">
        <f>SUMIFS('Energy balance options'!$G$7:$G$3000,'Energy balance options'!$B$7:$B$3000,HeatGen!V$2,'Energy balance options'!$A$7:$A$3000,HeatGen!$A957)</f>
        <v>0</v>
      </c>
      <c r="W957">
        <f>SUMIFS('Energy balance options'!$G$7:$G$3000,'Energy balance options'!$B$7:$B$3000,HeatGen!W$2,'Energy balance options'!$A$7:$A$3000,HeatGen!$A957)</f>
        <v>0</v>
      </c>
      <c r="X957">
        <f>SUMIFS('Energy balance options'!$G$7:$G$3000,'Energy balance options'!$B$7:$B$3000,HeatGen!X$2,'Energy balance options'!$A$7:$A$3000,HeatGen!$A957)</f>
        <v>0</v>
      </c>
      <c r="AG957">
        <f t="shared" si="223"/>
        <v>0</v>
      </c>
      <c r="AH957">
        <f t="shared" si="224"/>
        <v>0</v>
      </c>
      <c r="AI957">
        <f t="shared" si="225"/>
        <v>0</v>
      </c>
      <c r="AJ957">
        <f t="shared" si="226"/>
        <v>0</v>
      </c>
      <c r="AK957">
        <f t="shared" si="227"/>
        <v>0</v>
      </c>
      <c r="AL957">
        <f t="shared" si="228"/>
        <v>0</v>
      </c>
      <c r="AM957">
        <f t="shared" si="229"/>
        <v>0</v>
      </c>
      <c r="AN957">
        <f t="shared" si="230"/>
        <v>0</v>
      </c>
      <c r="AO957">
        <f t="shared" si="231"/>
        <v>0</v>
      </c>
    </row>
    <row r="958" spans="1:41" x14ac:dyDescent="0.2">
      <c r="A958" s="9"/>
      <c r="B958" t="str">
        <f>_xlfn.IFNA(VLOOKUP(A958,'Energy balance options'!A$7:C$3000,3,FALSE),"")</f>
        <v/>
      </c>
      <c r="P958">
        <f>SUMIFS('Energy balance options'!$F$7:$F$3000,'Energy balance options'!$B$7:$B$3000,HeatGen!P$2,'Energy balance options'!$A$7:$A$3000,HeatGen!$A958)</f>
        <v>0</v>
      </c>
      <c r="Q958">
        <f>SUMIFS('Energy balance options'!$F$7:$F$3000,'Energy balance options'!$B$7:$B$3000,HeatGen!Q$2,'Energy balance options'!$A$7:$A$3000,HeatGen!$A958)</f>
        <v>0</v>
      </c>
      <c r="R958">
        <f>SUMIFS('Energy balance options'!$F$7:$F$3000,'Energy balance options'!$B$7:$B$3000,HeatGen!R$2,'Energy balance options'!$A$7:$A$3000,HeatGen!$A958)</f>
        <v>0</v>
      </c>
      <c r="S958">
        <f>SUMIFS('Energy balance options'!$G$7:$G$3000,'Energy balance options'!$B$7:$B$3000,HeatGen!S$2,'Energy balance options'!$A$7:$A$3000,HeatGen!$A958)</f>
        <v>0</v>
      </c>
      <c r="T958">
        <f>SUMIFS('Energy balance options'!$G$7:$G$3000,'Energy balance options'!$B$7:$B$3000,HeatGen!T$2,'Energy balance options'!$A$7:$A$3000,HeatGen!$A958)</f>
        <v>0</v>
      </c>
      <c r="U958">
        <f>SUMIFS('Energy balance options'!$G$7:$G$3000,'Energy balance options'!$B$7:$B$3000,HeatGen!U$2,'Energy balance options'!$A$7:$A$3000,HeatGen!$A958)</f>
        <v>0</v>
      </c>
      <c r="V958">
        <f>SUMIFS('Energy balance options'!$G$7:$G$3000,'Energy balance options'!$B$7:$B$3000,HeatGen!V$2,'Energy balance options'!$A$7:$A$3000,HeatGen!$A958)</f>
        <v>0</v>
      </c>
      <c r="W958">
        <f>SUMIFS('Energy balance options'!$G$7:$G$3000,'Energy balance options'!$B$7:$B$3000,HeatGen!W$2,'Energy balance options'!$A$7:$A$3000,HeatGen!$A958)</f>
        <v>0</v>
      </c>
      <c r="X958">
        <f>SUMIFS('Energy balance options'!$G$7:$G$3000,'Energy balance options'!$B$7:$B$3000,HeatGen!X$2,'Energy balance options'!$A$7:$A$3000,HeatGen!$A958)</f>
        <v>0</v>
      </c>
      <c r="AG958">
        <f t="shared" si="223"/>
        <v>0</v>
      </c>
      <c r="AH958">
        <f t="shared" si="224"/>
        <v>0</v>
      </c>
      <c r="AI958">
        <f t="shared" si="225"/>
        <v>0</v>
      </c>
      <c r="AJ958">
        <f t="shared" si="226"/>
        <v>0</v>
      </c>
      <c r="AK958">
        <f t="shared" si="227"/>
        <v>0</v>
      </c>
      <c r="AL958">
        <f t="shared" si="228"/>
        <v>0</v>
      </c>
      <c r="AM958">
        <f t="shared" si="229"/>
        <v>0</v>
      </c>
      <c r="AN958">
        <f t="shared" si="230"/>
        <v>0</v>
      </c>
      <c r="AO958">
        <f t="shared" si="231"/>
        <v>0</v>
      </c>
    </row>
    <row r="959" spans="1:41" x14ac:dyDescent="0.2">
      <c r="A959" s="9"/>
      <c r="B959" t="str">
        <f>_xlfn.IFNA(VLOOKUP(A959,'Energy balance options'!A$7:C$3000,3,FALSE),"")</f>
        <v/>
      </c>
      <c r="P959">
        <f>SUMIFS('Energy balance options'!$F$7:$F$3000,'Energy balance options'!$B$7:$B$3000,HeatGen!P$2,'Energy balance options'!$A$7:$A$3000,HeatGen!$A959)</f>
        <v>0</v>
      </c>
      <c r="Q959">
        <f>SUMIFS('Energy balance options'!$F$7:$F$3000,'Energy balance options'!$B$7:$B$3000,HeatGen!Q$2,'Energy balance options'!$A$7:$A$3000,HeatGen!$A959)</f>
        <v>0</v>
      </c>
      <c r="R959">
        <f>SUMIFS('Energy balance options'!$F$7:$F$3000,'Energy balance options'!$B$7:$B$3000,HeatGen!R$2,'Energy balance options'!$A$7:$A$3000,HeatGen!$A959)</f>
        <v>0</v>
      </c>
      <c r="S959">
        <f>SUMIFS('Energy balance options'!$G$7:$G$3000,'Energy balance options'!$B$7:$B$3000,HeatGen!S$2,'Energy balance options'!$A$7:$A$3000,HeatGen!$A959)</f>
        <v>0</v>
      </c>
      <c r="T959">
        <f>SUMIFS('Energy balance options'!$G$7:$G$3000,'Energy balance options'!$B$7:$B$3000,HeatGen!T$2,'Energy balance options'!$A$7:$A$3000,HeatGen!$A959)</f>
        <v>0</v>
      </c>
      <c r="U959">
        <f>SUMIFS('Energy balance options'!$G$7:$G$3000,'Energy balance options'!$B$7:$B$3000,HeatGen!U$2,'Energy balance options'!$A$7:$A$3000,HeatGen!$A959)</f>
        <v>0</v>
      </c>
      <c r="V959">
        <f>SUMIFS('Energy balance options'!$G$7:$G$3000,'Energy balance options'!$B$7:$B$3000,HeatGen!V$2,'Energy balance options'!$A$7:$A$3000,HeatGen!$A959)</f>
        <v>0</v>
      </c>
      <c r="W959">
        <f>SUMIFS('Energy balance options'!$G$7:$G$3000,'Energy balance options'!$B$7:$B$3000,HeatGen!W$2,'Energy balance options'!$A$7:$A$3000,HeatGen!$A959)</f>
        <v>0</v>
      </c>
      <c r="X959">
        <f>SUMIFS('Energy balance options'!$G$7:$G$3000,'Energy balance options'!$B$7:$B$3000,HeatGen!X$2,'Energy balance options'!$A$7:$A$3000,HeatGen!$A959)</f>
        <v>0</v>
      </c>
      <c r="AG959">
        <f t="shared" si="223"/>
        <v>0</v>
      </c>
      <c r="AH959">
        <f t="shared" si="224"/>
        <v>0</v>
      </c>
      <c r="AI959">
        <f t="shared" si="225"/>
        <v>0</v>
      </c>
      <c r="AJ959">
        <f t="shared" si="226"/>
        <v>0</v>
      </c>
      <c r="AK959">
        <f t="shared" si="227"/>
        <v>0</v>
      </c>
      <c r="AL959">
        <f t="shared" si="228"/>
        <v>0</v>
      </c>
      <c r="AM959">
        <f t="shared" si="229"/>
        <v>0</v>
      </c>
      <c r="AN959">
        <f t="shared" si="230"/>
        <v>0</v>
      </c>
      <c r="AO959">
        <f t="shared" si="231"/>
        <v>0</v>
      </c>
    </row>
    <row r="960" spans="1:41" x14ac:dyDescent="0.2">
      <c r="A960" s="9"/>
      <c r="B960" t="str">
        <f>_xlfn.IFNA(VLOOKUP(A960,'Energy balance options'!A$7:C$3000,3,FALSE),"")</f>
        <v/>
      </c>
      <c r="P960">
        <f>SUMIFS('Energy balance options'!$F$7:$F$3000,'Energy balance options'!$B$7:$B$3000,HeatGen!P$2,'Energy balance options'!$A$7:$A$3000,HeatGen!$A960)</f>
        <v>0</v>
      </c>
      <c r="Q960">
        <f>SUMIFS('Energy balance options'!$F$7:$F$3000,'Energy balance options'!$B$7:$B$3000,HeatGen!Q$2,'Energy balance options'!$A$7:$A$3000,HeatGen!$A960)</f>
        <v>0</v>
      </c>
      <c r="R960">
        <f>SUMIFS('Energy balance options'!$F$7:$F$3000,'Energy balance options'!$B$7:$B$3000,HeatGen!R$2,'Energy balance options'!$A$7:$A$3000,HeatGen!$A960)</f>
        <v>0</v>
      </c>
      <c r="S960">
        <f>SUMIFS('Energy balance options'!$G$7:$G$3000,'Energy balance options'!$B$7:$B$3000,HeatGen!S$2,'Energy balance options'!$A$7:$A$3000,HeatGen!$A960)</f>
        <v>0</v>
      </c>
      <c r="T960">
        <f>SUMIFS('Energy balance options'!$G$7:$G$3000,'Energy balance options'!$B$7:$B$3000,HeatGen!T$2,'Energy balance options'!$A$7:$A$3000,HeatGen!$A960)</f>
        <v>0</v>
      </c>
      <c r="U960">
        <f>SUMIFS('Energy balance options'!$G$7:$G$3000,'Energy balance options'!$B$7:$B$3000,HeatGen!U$2,'Energy balance options'!$A$7:$A$3000,HeatGen!$A960)</f>
        <v>0</v>
      </c>
      <c r="V960">
        <f>SUMIFS('Energy balance options'!$G$7:$G$3000,'Energy balance options'!$B$7:$B$3000,HeatGen!V$2,'Energy balance options'!$A$7:$A$3000,HeatGen!$A960)</f>
        <v>0</v>
      </c>
      <c r="W960">
        <f>SUMIFS('Energy balance options'!$G$7:$G$3000,'Energy balance options'!$B$7:$B$3000,HeatGen!W$2,'Energy balance options'!$A$7:$A$3000,HeatGen!$A960)</f>
        <v>0</v>
      </c>
      <c r="X960">
        <f>SUMIFS('Energy balance options'!$G$7:$G$3000,'Energy balance options'!$B$7:$B$3000,HeatGen!X$2,'Energy balance options'!$A$7:$A$3000,HeatGen!$A960)</f>
        <v>0</v>
      </c>
      <c r="AG960">
        <f t="shared" si="223"/>
        <v>0</v>
      </c>
      <c r="AH960">
        <f t="shared" si="224"/>
        <v>0</v>
      </c>
      <c r="AI960">
        <f t="shared" si="225"/>
        <v>0</v>
      </c>
      <c r="AJ960">
        <f t="shared" si="226"/>
        <v>0</v>
      </c>
      <c r="AK960">
        <f t="shared" si="227"/>
        <v>0</v>
      </c>
      <c r="AL960">
        <f t="shared" si="228"/>
        <v>0</v>
      </c>
      <c r="AM960">
        <f t="shared" si="229"/>
        <v>0</v>
      </c>
      <c r="AN960">
        <f t="shared" si="230"/>
        <v>0</v>
      </c>
      <c r="AO960">
        <f t="shared" si="231"/>
        <v>0</v>
      </c>
    </row>
    <row r="961" spans="1:41" x14ac:dyDescent="0.2">
      <c r="A961" s="9"/>
      <c r="B961" t="str">
        <f>_xlfn.IFNA(VLOOKUP(A961,'Energy balance options'!A$7:C$3000,3,FALSE),"")</f>
        <v/>
      </c>
      <c r="P961">
        <f>SUMIFS('Energy balance options'!$F$7:$F$3000,'Energy balance options'!$B$7:$B$3000,HeatGen!P$2,'Energy balance options'!$A$7:$A$3000,HeatGen!$A961)</f>
        <v>0</v>
      </c>
      <c r="Q961">
        <f>SUMIFS('Energy balance options'!$F$7:$F$3000,'Energy balance options'!$B$7:$B$3000,HeatGen!Q$2,'Energy balance options'!$A$7:$A$3000,HeatGen!$A961)</f>
        <v>0</v>
      </c>
      <c r="R961">
        <f>SUMIFS('Energy balance options'!$F$7:$F$3000,'Energy balance options'!$B$7:$B$3000,HeatGen!R$2,'Energy balance options'!$A$7:$A$3000,HeatGen!$A961)</f>
        <v>0</v>
      </c>
      <c r="S961">
        <f>SUMIFS('Energy balance options'!$G$7:$G$3000,'Energy balance options'!$B$7:$B$3000,HeatGen!S$2,'Energy balance options'!$A$7:$A$3000,HeatGen!$A961)</f>
        <v>0</v>
      </c>
      <c r="T961">
        <f>SUMIFS('Energy balance options'!$G$7:$G$3000,'Energy balance options'!$B$7:$B$3000,HeatGen!T$2,'Energy balance options'!$A$7:$A$3000,HeatGen!$A961)</f>
        <v>0</v>
      </c>
      <c r="U961">
        <f>SUMIFS('Energy balance options'!$G$7:$G$3000,'Energy balance options'!$B$7:$B$3000,HeatGen!U$2,'Energy balance options'!$A$7:$A$3000,HeatGen!$A961)</f>
        <v>0</v>
      </c>
      <c r="V961">
        <f>SUMIFS('Energy balance options'!$G$7:$G$3000,'Energy balance options'!$B$7:$B$3000,HeatGen!V$2,'Energy balance options'!$A$7:$A$3000,HeatGen!$A961)</f>
        <v>0</v>
      </c>
      <c r="W961">
        <f>SUMIFS('Energy balance options'!$G$7:$G$3000,'Energy balance options'!$B$7:$B$3000,HeatGen!W$2,'Energy balance options'!$A$7:$A$3000,HeatGen!$A961)</f>
        <v>0</v>
      </c>
      <c r="X961">
        <f>SUMIFS('Energy balance options'!$G$7:$G$3000,'Energy balance options'!$B$7:$B$3000,HeatGen!X$2,'Energy balance options'!$A$7:$A$3000,HeatGen!$A961)</f>
        <v>0</v>
      </c>
      <c r="AG961">
        <f t="shared" si="223"/>
        <v>0</v>
      </c>
      <c r="AH961">
        <f t="shared" si="224"/>
        <v>0</v>
      </c>
      <c r="AI961">
        <f t="shared" si="225"/>
        <v>0</v>
      </c>
      <c r="AJ961">
        <f t="shared" si="226"/>
        <v>0</v>
      </c>
      <c r="AK961">
        <f t="shared" si="227"/>
        <v>0</v>
      </c>
      <c r="AL961">
        <f t="shared" si="228"/>
        <v>0</v>
      </c>
      <c r="AM961">
        <f t="shared" si="229"/>
        <v>0</v>
      </c>
      <c r="AN961">
        <f t="shared" si="230"/>
        <v>0</v>
      </c>
      <c r="AO961">
        <f t="shared" si="231"/>
        <v>0</v>
      </c>
    </row>
    <row r="962" spans="1:41" x14ac:dyDescent="0.2">
      <c r="A962" s="9"/>
      <c r="B962" t="str">
        <f>_xlfn.IFNA(VLOOKUP(A962,'Energy balance options'!A$7:C$3000,3,FALSE),"")</f>
        <v/>
      </c>
      <c r="P962">
        <f>SUMIFS('Energy balance options'!$F$7:$F$3000,'Energy balance options'!$B$7:$B$3000,HeatGen!P$2,'Energy balance options'!$A$7:$A$3000,HeatGen!$A962)</f>
        <v>0</v>
      </c>
      <c r="Q962">
        <f>SUMIFS('Energy balance options'!$F$7:$F$3000,'Energy balance options'!$B$7:$B$3000,HeatGen!Q$2,'Energy balance options'!$A$7:$A$3000,HeatGen!$A962)</f>
        <v>0</v>
      </c>
      <c r="R962">
        <f>SUMIFS('Energy balance options'!$F$7:$F$3000,'Energy balance options'!$B$7:$B$3000,HeatGen!R$2,'Energy balance options'!$A$7:$A$3000,HeatGen!$A962)</f>
        <v>0</v>
      </c>
      <c r="S962">
        <f>SUMIFS('Energy balance options'!$G$7:$G$3000,'Energy balance options'!$B$7:$B$3000,HeatGen!S$2,'Energy balance options'!$A$7:$A$3000,HeatGen!$A962)</f>
        <v>0</v>
      </c>
      <c r="T962">
        <f>SUMIFS('Energy balance options'!$G$7:$G$3000,'Energy balance options'!$B$7:$B$3000,HeatGen!T$2,'Energy balance options'!$A$7:$A$3000,HeatGen!$A962)</f>
        <v>0</v>
      </c>
      <c r="U962">
        <f>SUMIFS('Energy balance options'!$G$7:$G$3000,'Energy balance options'!$B$7:$B$3000,HeatGen!U$2,'Energy balance options'!$A$7:$A$3000,HeatGen!$A962)</f>
        <v>0</v>
      </c>
      <c r="V962">
        <f>SUMIFS('Energy balance options'!$G$7:$G$3000,'Energy balance options'!$B$7:$B$3000,HeatGen!V$2,'Energy balance options'!$A$7:$A$3000,HeatGen!$A962)</f>
        <v>0</v>
      </c>
      <c r="W962">
        <f>SUMIFS('Energy balance options'!$G$7:$G$3000,'Energy balance options'!$B$7:$B$3000,HeatGen!W$2,'Energy balance options'!$A$7:$A$3000,HeatGen!$A962)</f>
        <v>0</v>
      </c>
      <c r="X962">
        <f>SUMIFS('Energy balance options'!$G$7:$G$3000,'Energy balance options'!$B$7:$B$3000,HeatGen!X$2,'Energy balance options'!$A$7:$A$3000,HeatGen!$A962)</f>
        <v>0</v>
      </c>
      <c r="AG962">
        <f t="shared" si="223"/>
        <v>0</v>
      </c>
      <c r="AH962">
        <f t="shared" si="224"/>
        <v>0</v>
      </c>
      <c r="AI962">
        <f t="shared" si="225"/>
        <v>0</v>
      </c>
      <c r="AJ962">
        <f t="shared" si="226"/>
        <v>0</v>
      </c>
      <c r="AK962">
        <f t="shared" si="227"/>
        <v>0</v>
      </c>
      <c r="AL962">
        <f t="shared" si="228"/>
        <v>0</v>
      </c>
      <c r="AM962">
        <f t="shared" si="229"/>
        <v>0</v>
      </c>
      <c r="AN962">
        <f t="shared" si="230"/>
        <v>0</v>
      </c>
      <c r="AO962">
        <f t="shared" si="231"/>
        <v>0</v>
      </c>
    </row>
    <row r="963" spans="1:41" x14ac:dyDescent="0.2">
      <c r="A963" s="9"/>
      <c r="B963" t="str">
        <f>_xlfn.IFNA(VLOOKUP(A963,'Energy balance options'!A$7:C$3000,3,FALSE),"")</f>
        <v/>
      </c>
      <c r="P963">
        <f>SUMIFS('Energy balance options'!$F$7:$F$3000,'Energy balance options'!$B$7:$B$3000,HeatGen!P$2,'Energy balance options'!$A$7:$A$3000,HeatGen!$A963)</f>
        <v>0</v>
      </c>
      <c r="Q963">
        <f>SUMIFS('Energy balance options'!$F$7:$F$3000,'Energy balance options'!$B$7:$B$3000,HeatGen!Q$2,'Energy balance options'!$A$7:$A$3000,HeatGen!$A963)</f>
        <v>0</v>
      </c>
      <c r="R963">
        <f>SUMIFS('Energy balance options'!$F$7:$F$3000,'Energy balance options'!$B$7:$B$3000,HeatGen!R$2,'Energy balance options'!$A$7:$A$3000,HeatGen!$A963)</f>
        <v>0</v>
      </c>
      <c r="S963">
        <f>SUMIFS('Energy balance options'!$G$7:$G$3000,'Energy balance options'!$B$7:$B$3000,HeatGen!S$2,'Energy balance options'!$A$7:$A$3000,HeatGen!$A963)</f>
        <v>0</v>
      </c>
      <c r="T963">
        <f>SUMIFS('Energy balance options'!$G$7:$G$3000,'Energy balance options'!$B$7:$B$3000,HeatGen!T$2,'Energy balance options'!$A$7:$A$3000,HeatGen!$A963)</f>
        <v>0</v>
      </c>
      <c r="U963">
        <f>SUMIFS('Energy balance options'!$G$7:$G$3000,'Energy balance options'!$B$7:$B$3000,HeatGen!U$2,'Energy balance options'!$A$7:$A$3000,HeatGen!$A963)</f>
        <v>0</v>
      </c>
      <c r="V963">
        <f>SUMIFS('Energy balance options'!$G$7:$G$3000,'Energy balance options'!$B$7:$B$3000,HeatGen!V$2,'Energy balance options'!$A$7:$A$3000,HeatGen!$A963)</f>
        <v>0</v>
      </c>
      <c r="W963">
        <f>SUMIFS('Energy balance options'!$G$7:$G$3000,'Energy balance options'!$B$7:$B$3000,HeatGen!W$2,'Energy balance options'!$A$7:$A$3000,HeatGen!$A963)</f>
        <v>0</v>
      </c>
      <c r="X963">
        <f>SUMIFS('Energy balance options'!$G$7:$G$3000,'Energy balance options'!$B$7:$B$3000,HeatGen!X$2,'Energy balance options'!$A$7:$A$3000,HeatGen!$A963)</f>
        <v>0</v>
      </c>
      <c r="AG963">
        <f t="shared" si="223"/>
        <v>0</v>
      </c>
      <c r="AH963">
        <f t="shared" si="224"/>
        <v>0</v>
      </c>
      <c r="AI963">
        <f t="shared" si="225"/>
        <v>0</v>
      </c>
      <c r="AJ963">
        <f t="shared" si="226"/>
        <v>0</v>
      </c>
      <c r="AK963">
        <f t="shared" si="227"/>
        <v>0</v>
      </c>
      <c r="AL963">
        <f t="shared" si="228"/>
        <v>0</v>
      </c>
      <c r="AM963">
        <f t="shared" si="229"/>
        <v>0</v>
      </c>
      <c r="AN963">
        <f t="shared" si="230"/>
        <v>0</v>
      </c>
      <c r="AO963">
        <f t="shared" si="231"/>
        <v>0</v>
      </c>
    </row>
    <row r="964" spans="1:41" x14ac:dyDescent="0.2">
      <c r="A964" s="9"/>
      <c r="B964" t="str">
        <f>_xlfn.IFNA(VLOOKUP(A964,'Energy balance options'!A$7:C$3000,3,FALSE),"")</f>
        <v/>
      </c>
      <c r="P964">
        <f>SUMIFS('Energy balance options'!$F$7:$F$3000,'Energy balance options'!$B$7:$B$3000,HeatGen!P$2,'Energy balance options'!$A$7:$A$3000,HeatGen!$A964)</f>
        <v>0</v>
      </c>
      <c r="Q964">
        <f>SUMIFS('Energy balance options'!$F$7:$F$3000,'Energy balance options'!$B$7:$B$3000,HeatGen!Q$2,'Energy balance options'!$A$7:$A$3000,HeatGen!$A964)</f>
        <v>0</v>
      </c>
      <c r="R964">
        <f>SUMIFS('Energy balance options'!$F$7:$F$3000,'Energy balance options'!$B$7:$B$3000,HeatGen!R$2,'Energy balance options'!$A$7:$A$3000,HeatGen!$A964)</f>
        <v>0</v>
      </c>
      <c r="S964">
        <f>SUMIFS('Energy balance options'!$G$7:$G$3000,'Energy balance options'!$B$7:$B$3000,HeatGen!S$2,'Energy balance options'!$A$7:$A$3000,HeatGen!$A964)</f>
        <v>0</v>
      </c>
      <c r="T964">
        <f>SUMIFS('Energy balance options'!$G$7:$G$3000,'Energy balance options'!$B$7:$B$3000,HeatGen!T$2,'Energy balance options'!$A$7:$A$3000,HeatGen!$A964)</f>
        <v>0</v>
      </c>
      <c r="U964">
        <f>SUMIFS('Energy balance options'!$G$7:$G$3000,'Energy balance options'!$B$7:$B$3000,HeatGen!U$2,'Energy balance options'!$A$7:$A$3000,HeatGen!$A964)</f>
        <v>0</v>
      </c>
      <c r="V964">
        <f>SUMIFS('Energy balance options'!$G$7:$G$3000,'Energy balance options'!$B$7:$B$3000,HeatGen!V$2,'Energy balance options'!$A$7:$A$3000,HeatGen!$A964)</f>
        <v>0</v>
      </c>
      <c r="W964">
        <f>SUMIFS('Energy balance options'!$G$7:$G$3000,'Energy balance options'!$B$7:$B$3000,HeatGen!W$2,'Energy balance options'!$A$7:$A$3000,HeatGen!$A964)</f>
        <v>0</v>
      </c>
      <c r="X964">
        <f>SUMIFS('Energy balance options'!$G$7:$G$3000,'Energy balance options'!$B$7:$B$3000,HeatGen!X$2,'Energy balance options'!$A$7:$A$3000,HeatGen!$A964)</f>
        <v>0</v>
      </c>
      <c r="AG964">
        <f t="shared" si="223"/>
        <v>0</v>
      </c>
      <c r="AH964">
        <f t="shared" si="224"/>
        <v>0</v>
      </c>
      <c r="AI964">
        <f t="shared" si="225"/>
        <v>0</v>
      </c>
      <c r="AJ964">
        <f t="shared" si="226"/>
        <v>0</v>
      </c>
      <c r="AK964">
        <f t="shared" si="227"/>
        <v>0</v>
      </c>
      <c r="AL964">
        <f t="shared" si="228"/>
        <v>0</v>
      </c>
      <c r="AM964">
        <f t="shared" si="229"/>
        <v>0</v>
      </c>
      <c r="AN964">
        <f t="shared" si="230"/>
        <v>0</v>
      </c>
      <c r="AO964">
        <f t="shared" si="231"/>
        <v>0</v>
      </c>
    </row>
    <row r="965" spans="1:41" x14ac:dyDescent="0.2">
      <c r="A965" s="9"/>
      <c r="B965" t="str">
        <f>_xlfn.IFNA(VLOOKUP(A965,'Energy balance options'!A$7:C$3000,3,FALSE),"")</f>
        <v/>
      </c>
      <c r="P965">
        <f>SUMIFS('Energy balance options'!$F$7:$F$3000,'Energy balance options'!$B$7:$B$3000,HeatGen!P$2,'Energy balance options'!$A$7:$A$3000,HeatGen!$A965)</f>
        <v>0</v>
      </c>
      <c r="Q965">
        <f>SUMIFS('Energy balance options'!$F$7:$F$3000,'Energy balance options'!$B$7:$B$3000,HeatGen!Q$2,'Energy balance options'!$A$7:$A$3000,HeatGen!$A965)</f>
        <v>0</v>
      </c>
      <c r="R965">
        <f>SUMIFS('Energy balance options'!$F$7:$F$3000,'Energy balance options'!$B$7:$B$3000,HeatGen!R$2,'Energy balance options'!$A$7:$A$3000,HeatGen!$A965)</f>
        <v>0</v>
      </c>
      <c r="S965">
        <f>SUMIFS('Energy balance options'!$G$7:$G$3000,'Energy balance options'!$B$7:$B$3000,HeatGen!S$2,'Energy balance options'!$A$7:$A$3000,HeatGen!$A965)</f>
        <v>0</v>
      </c>
      <c r="T965">
        <f>SUMIFS('Energy balance options'!$G$7:$G$3000,'Energy balance options'!$B$7:$B$3000,HeatGen!T$2,'Energy balance options'!$A$7:$A$3000,HeatGen!$A965)</f>
        <v>0</v>
      </c>
      <c r="U965">
        <f>SUMIFS('Energy balance options'!$G$7:$G$3000,'Energy balance options'!$B$7:$B$3000,HeatGen!U$2,'Energy balance options'!$A$7:$A$3000,HeatGen!$A965)</f>
        <v>0</v>
      </c>
      <c r="V965">
        <f>SUMIFS('Energy balance options'!$G$7:$G$3000,'Energy balance options'!$B$7:$B$3000,HeatGen!V$2,'Energy balance options'!$A$7:$A$3000,HeatGen!$A965)</f>
        <v>0</v>
      </c>
      <c r="W965">
        <f>SUMIFS('Energy balance options'!$G$7:$G$3000,'Energy balance options'!$B$7:$B$3000,HeatGen!W$2,'Energy balance options'!$A$7:$A$3000,HeatGen!$A965)</f>
        <v>0</v>
      </c>
      <c r="X965">
        <f>SUMIFS('Energy balance options'!$G$7:$G$3000,'Energy balance options'!$B$7:$B$3000,HeatGen!X$2,'Energy balance options'!$A$7:$A$3000,HeatGen!$A965)</f>
        <v>0</v>
      </c>
      <c r="AG965">
        <f t="shared" si="223"/>
        <v>0</v>
      </c>
      <c r="AH965">
        <f t="shared" si="224"/>
        <v>0</v>
      </c>
      <c r="AI965">
        <f t="shared" si="225"/>
        <v>0</v>
      </c>
      <c r="AJ965">
        <f t="shared" si="226"/>
        <v>0</v>
      </c>
      <c r="AK965">
        <f t="shared" si="227"/>
        <v>0</v>
      </c>
      <c r="AL965">
        <f t="shared" si="228"/>
        <v>0</v>
      </c>
      <c r="AM965">
        <f t="shared" si="229"/>
        <v>0</v>
      </c>
      <c r="AN965">
        <f t="shared" si="230"/>
        <v>0</v>
      </c>
      <c r="AO965">
        <f t="shared" si="231"/>
        <v>0</v>
      </c>
    </row>
    <row r="966" spans="1:41" x14ac:dyDescent="0.2">
      <c r="A966" s="9"/>
      <c r="B966" t="str">
        <f>_xlfn.IFNA(VLOOKUP(A966,'Energy balance options'!A$7:C$3000,3,FALSE),"")</f>
        <v/>
      </c>
      <c r="P966">
        <f>SUMIFS('Energy balance options'!$F$7:$F$3000,'Energy balance options'!$B$7:$B$3000,HeatGen!P$2,'Energy balance options'!$A$7:$A$3000,HeatGen!$A966)</f>
        <v>0</v>
      </c>
      <c r="Q966">
        <f>SUMIFS('Energy balance options'!$F$7:$F$3000,'Energy balance options'!$B$7:$B$3000,HeatGen!Q$2,'Energy balance options'!$A$7:$A$3000,HeatGen!$A966)</f>
        <v>0</v>
      </c>
      <c r="R966">
        <f>SUMIFS('Energy balance options'!$F$7:$F$3000,'Energy balance options'!$B$7:$B$3000,HeatGen!R$2,'Energy balance options'!$A$7:$A$3000,HeatGen!$A966)</f>
        <v>0</v>
      </c>
      <c r="S966">
        <f>SUMIFS('Energy balance options'!$G$7:$G$3000,'Energy balance options'!$B$7:$B$3000,HeatGen!S$2,'Energy balance options'!$A$7:$A$3000,HeatGen!$A966)</f>
        <v>0</v>
      </c>
      <c r="T966">
        <f>SUMIFS('Energy balance options'!$G$7:$G$3000,'Energy balance options'!$B$7:$B$3000,HeatGen!T$2,'Energy balance options'!$A$7:$A$3000,HeatGen!$A966)</f>
        <v>0</v>
      </c>
      <c r="U966">
        <f>SUMIFS('Energy balance options'!$G$7:$G$3000,'Energy balance options'!$B$7:$B$3000,HeatGen!U$2,'Energy balance options'!$A$7:$A$3000,HeatGen!$A966)</f>
        <v>0</v>
      </c>
      <c r="V966">
        <f>SUMIFS('Energy balance options'!$G$7:$G$3000,'Energy balance options'!$B$7:$B$3000,HeatGen!V$2,'Energy balance options'!$A$7:$A$3000,HeatGen!$A966)</f>
        <v>0</v>
      </c>
      <c r="W966">
        <f>SUMIFS('Energy balance options'!$G$7:$G$3000,'Energy balance options'!$B$7:$B$3000,HeatGen!W$2,'Energy balance options'!$A$7:$A$3000,HeatGen!$A966)</f>
        <v>0</v>
      </c>
      <c r="X966">
        <f>SUMIFS('Energy balance options'!$G$7:$G$3000,'Energy balance options'!$B$7:$B$3000,HeatGen!X$2,'Energy balance options'!$A$7:$A$3000,HeatGen!$A966)</f>
        <v>0</v>
      </c>
      <c r="AG966">
        <f t="shared" si="223"/>
        <v>0</v>
      </c>
      <c r="AH966">
        <f t="shared" si="224"/>
        <v>0</v>
      </c>
      <c r="AI966">
        <f t="shared" si="225"/>
        <v>0</v>
      </c>
      <c r="AJ966">
        <f t="shared" si="226"/>
        <v>0</v>
      </c>
      <c r="AK966">
        <f t="shared" si="227"/>
        <v>0</v>
      </c>
      <c r="AL966">
        <f t="shared" si="228"/>
        <v>0</v>
      </c>
      <c r="AM966">
        <f t="shared" si="229"/>
        <v>0</v>
      </c>
      <c r="AN966">
        <f t="shared" si="230"/>
        <v>0</v>
      </c>
      <c r="AO966">
        <f t="shared" si="231"/>
        <v>0</v>
      </c>
    </row>
    <row r="967" spans="1:41" x14ac:dyDescent="0.2">
      <c r="A967" s="9"/>
      <c r="B967" t="str">
        <f>_xlfn.IFNA(VLOOKUP(A967,'Energy balance options'!A$7:C$3000,3,FALSE),"")</f>
        <v/>
      </c>
      <c r="P967">
        <f>SUMIFS('Energy balance options'!$F$7:$F$3000,'Energy balance options'!$B$7:$B$3000,HeatGen!P$2,'Energy balance options'!$A$7:$A$3000,HeatGen!$A967)</f>
        <v>0</v>
      </c>
      <c r="Q967">
        <f>SUMIFS('Energy balance options'!$F$7:$F$3000,'Energy balance options'!$B$7:$B$3000,HeatGen!Q$2,'Energy balance options'!$A$7:$A$3000,HeatGen!$A967)</f>
        <v>0</v>
      </c>
      <c r="R967">
        <f>SUMIFS('Energy balance options'!$F$7:$F$3000,'Energy balance options'!$B$7:$B$3000,HeatGen!R$2,'Energy balance options'!$A$7:$A$3000,HeatGen!$A967)</f>
        <v>0</v>
      </c>
      <c r="S967">
        <f>SUMIFS('Energy balance options'!$G$7:$G$3000,'Energy balance options'!$B$7:$B$3000,HeatGen!S$2,'Energy balance options'!$A$7:$A$3000,HeatGen!$A967)</f>
        <v>0</v>
      </c>
      <c r="T967">
        <f>SUMIFS('Energy balance options'!$G$7:$G$3000,'Energy balance options'!$B$7:$B$3000,HeatGen!T$2,'Energy balance options'!$A$7:$A$3000,HeatGen!$A967)</f>
        <v>0</v>
      </c>
      <c r="U967">
        <f>SUMIFS('Energy balance options'!$G$7:$G$3000,'Energy balance options'!$B$7:$B$3000,HeatGen!U$2,'Energy balance options'!$A$7:$A$3000,HeatGen!$A967)</f>
        <v>0</v>
      </c>
      <c r="V967">
        <f>SUMIFS('Energy balance options'!$G$7:$G$3000,'Energy balance options'!$B$7:$B$3000,HeatGen!V$2,'Energy balance options'!$A$7:$A$3000,HeatGen!$A967)</f>
        <v>0</v>
      </c>
      <c r="W967">
        <f>SUMIFS('Energy balance options'!$G$7:$G$3000,'Energy balance options'!$B$7:$B$3000,HeatGen!W$2,'Energy balance options'!$A$7:$A$3000,HeatGen!$A967)</f>
        <v>0</v>
      </c>
      <c r="X967">
        <f>SUMIFS('Energy balance options'!$G$7:$G$3000,'Energy balance options'!$B$7:$B$3000,HeatGen!X$2,'Energy balance options'!$A$7:$A$3000,HeatGen!$A967)</f>
        <v>0</v>
      </c>
      <c r="AG967">
        <f t="shared" si="223"/>
        <v>0</v>
      </c>
      <c r="AH967">
        <f t="shared" si="224"/>
        <v>0</v>
      </c>
      <c r="AI967">
        <f t="shared" si="225"/>
        <v>0</v>
      </c>
      <c r="AJ967">
        <f t="shared" si="226"/>
        <v>0</v>
      </c>
      <c r="AK967">
        <f t="shared" si="227"/>
        <v>0</v>
      </c>
      <c r="AL967">
        <f t="shared" si="228"/>
        <v>0</v>
      </c>
      <c r="AM967">
        <f t="shared" si="229"/>
        <v>0</v>
      </c>
      <c r="AN967">
        <f t="shared" si="230"/>
        <v>0</v>
      </c>
      <c r="AO967">
        <f t="shared" si="231"/>
        <v>0</v>
      </c>
    </row>
    <row r="968" spans="1:41" x14ac:dyDescent="0.2">
      <c r="A968" s="9"/>
      <c r="B968" t="str">
        <f>_xlfn.IFNA(VLOOKUP(A968,'Energy balance options'!A$7:C$3000,3,FALSE),"")</f>
        <v/>
      </c>
      <c r="P968">
        <f>SUMIFS('Energy balance options'!$F$7:$F$3000,'Energy balance options'!$B$7:$B$3000,HeatGen!P$2,'Energy balance options'!$A$7:$A$3000,HeatGen!$A968)</f>
        <v>0</v>
      </c>
      <c r="Q968">
        <f>SUMIFS('Energy balance options'!$F$7:$F$3000,'Energy balance options'!$B$7:$B$3000,HeatGen!Q$2,'Energy balance options'!$A$7:$A$3000,HeatGen!$A968)</f>
        <v>0</v>
      </c>
      <c r="R968">
        <f>SUMIFS('Energy balance options'!$F$7:$F$3000,'Energy balance options'!$B$7:$B$3000,HeatGen!R$2,'Energy balance options'!$A$7:$A$3000,HeatGen!$A968)</f>
        <v>0</v>
      </c>
      <c r="S968">
        <f>SUMIFS('Energy balance options'!$G$7:$G$3000,'Energy balance options'!$B$7:$B$3000,HeatGen!S$2,'Energy balance options'!$A$7:$A$3000,HeatGen!$A968)</f>
        <v>0</v>
      </c>
      <c r="T968">
        <f>SUMIFS('Energy balance options'!$G$7:$G$3000,'Energy balance options'!$B$7:$B$3000,HeatGen!T$2,'Energy balance options'!$A$7:$A$3000,HeatGen!$A968)</f>
        <v>0</v>
      </c>
      <c r="U968">
        <f>SUMIFS('Energy balance options'!$G$7:$G$3000,'Energy balance options'!$B$7:$B$3000,HeatGen!U$2,'Energy balance options'!$A$7:$A$3000,HeatGen!$A968)</f>
        <v>0</v>
      </c>
      <c r="V968">
        <f>SUMIFS('Energy balance options'!$G$7:$G$3000,'Energy balance options'!$B$7:$B$3000,HeatGen!V$2,'Energy balance options'!$A$7:$A$3000,HeatGen!$A968)</f>
        <v>0</v>
      </c>
      <c r="W968">
        <f>SUMIFS('Energy balance options'!$G$7:$G$3000,'Energy balance options'!$B$7:$B$3000,HeatGen!W$2,'Energy balance options'!$A$7:$A$3000,HeatGen!$A968)</f>
        <v>0</v>
      </c>
      <c r="X968">
        <f>SUMIFS('Energy balance options'!$G$7:$G$3000,'Energy balance options'!$B$7:$B$3000,HeatGen!X$2,'Energy balance options'!$A$7:$A$3000,HeatGen!$A968)</f>
        <v>0</v>
      </c>
      <c r="AG968">
        <f t="shared" si="223"/>
        <v>0</v>
      </c>
      <c r="AH968">
        <f t="shared" si="224"/>
        <v>0</v>
      </c>
      <c r="AI968">
        <f t="shared" si="225"/>
        <v>0</v>
      </c>
      <c r="AJ968">
        <f t="shared" si="226"/>
        <v>0</v>
      </c>
      <c r="AK968">
        <f t="shared" si="227"/>
        <v>0</v>
      </c>
      <c r="AL968">
        <f t="shared" si="228"/>
        <v>0</v>
      </c>
      <c r="AM968">
        <f t="shared" si="229"/>
        <v>0</v>
      </c>
      <c r="AN968">
        <f t="shared" si="230"/>
        <v>0</v>
      </c>
      <c r="AO968">
        <f t="shared" si="231"/>
        <v>0</v>
      </c>
    </row>
    <row r="969" spans="1:41" x14ac:dyDescent="0.2">
      <c r="A969" s="9"/>
      <c r="B969" t="str">
        <f>_xlfn.IFNA(VLOOKUP(A969,'Energy balance options'!A$7:C$3000,3,FALSE),"")</f>
        <v/>
      </c>
      <c r="P969">
        <f>SUMIFS('Energy balance options'!$F$7:$F$3000,'Energy balance options'!$B$7:$B$3000,HeatGen!P$2,'Energy balance options'!$A$7:$A$3000,HeatGen!$A969)</f>
        <v>0</v>
      </c>
      <c r="Q969">
        <f>SUMIFS('Energy balance options'!$F$7:$F$3000,'Energy balance options'!$B$7:$B$3000,HeatGen!Q$2,'Energy balance options'!$A$7:$A$3000,HeatGen!$A969)</f>
        <v>0</v>
      </c>
      <c r="R969">
        <f>SUMIFS('Energy balance options'!$F$7:$F$3000,'Energy balance options'!$B$7:$B$3000,HeatGen!R$2,'Energy balance options'!$A$7:$A$3000,HeatGen!$A969)</f>
        <v>0</v>
      </c>
      <c r="S969">
        <f>SUMIFS('Energy balance options'!$G$7:$G$3000,'Energy balance options'!$B$7:$B$3000,HeatGen!S$2,'Energy balance options'!$A$7:$A$3000,HeatGen!$A969)</f>
        <v>0</v>
      </c>
      <c r="T969">
        <f>SUMIFS('Energy balance options'!$G$7:$G$3000,'Energy balance options'!$B$7:$B$3000,HeatGen!T$2,'Energy balance options'!$A$7:$A$3000,HeatGen!$A969)</f>
        <v>0</v>
      </c>
      <c r="U969">
        <f>SUMIFS('Energy balance options'!$G$7:$G$3000,'Energy balance options'!$B$7:$B$3000,HeatGen!U$2,'Energy balance options'!$A$7:$A$3000,HeatGen!$A969)</f>
        <v>0</v>
      </c>
      <c r="V969">
        <f>SUMIFS('Energy balance options'!$G$7:$G$3000,'Energy balance options'!$B$7:$B$3000,HeatGen!V$2,'Energy balance options'!$A$7:$A$3000,HeatGen!$A969)</f>
        <v>0</v>
      </c>
      <c r="W969">
        <f>SUMIFS('Energy balance options'!$G$7:$G$3000,'Energy balance options'!$B$7:$B$3000,HeatGen!W$2,'Energy balance options'!$A$7:$A$3000,HeatGen!$A969)</f>
        <v>0</v>
      </c>
      <c r="X969">
        <f>SUMIFS('Energy balance options'!$G$7:$G$3000,'Energy balance options'!$B$7:$B$3000,HeatGen!X$2,'Energy balance options'!$A$7:$A$3000,HeatGen!$A969)</f>
        <v>0</v>
      </c>
      <c r="AG969">
        <f t="shared" si="223"/>
        <v>0</v>
      </c>
      <c r="AH969">
        <f t="shared" si="224"/>
        <v>0</v>
      </c>
      <c r="AI969">
        <f t="shared" si="225"/>
        <v>0</v>
      </c>
      <c r="AJ969">
        <f t="shared" si="226"/>
        <v>0</v>
      </c>
      <c r="AK969">
        <f t="shared" si="227"/>
        <v>0</v>
      </c>
      <c r="AL969">
        <f t="shared" si="228"/>
        <v>0</v>
      </c>
      <c r="AM969">
        <f t="shared" si="229"/>
        <v>0</v>
      </c>
      <c r="AN969">
        <f t="shared" si="230"/>
        <v>0</v>
      </c>
      <c r="AO969">
        <f t="shared" si="231"/>
        <v>0</v>
      </c>
    </row>
    <row r="970" spans="1:41" x14ac:dyDescent="0.2">
      <c r="A970" s="9"/>
      <c r="B970" t="str">
        <f>_xlfn.IFNA(VLOOKUP(A970,'Energy balance options'!A$7:C$3000,3,FALSE),"")</f>
        <v/>
      </c>
      <c r="P970">
        <f>SUMIFS('Energy balance options'!$F$7:$F$3000,'Energy balance options'!$B$7:$B$3000,HeatGen!P$2,'Energy balance options'!$A$7:$A$3000,HeatGen!$A970)</f>
        <v>0</v>
      </c>
      <c r="Q970">
        <f>SUMIFS('Energy balance options'!$F$7:$F$3000,'Energy balance options'!$B$7:$B$3000,HeatGen!Q$2,'Energy balance options'!$A$7:$A$3000,HeatGen!$A970)</f>
        <v>0</v>
      </c>
      <c r="R970">
        <f>SUMIFS('Energy balance options'!$F$7:$F$3000,'Energy balance options'!$B$7:$B$3000,HeatGen!R$2,'Energy balance options'!$A$7:$A$3000,HeatGen!$A970)</f>
        <v>0</v>
      </c>
      <c r="S970">
        <f>SUMIFS('Energy balance options'!$G$7:$G$3000,'Energy balance options'!$B$7:$B$3000,HeatGen!S$2,'Energy balance options'!$A$7:$A$3000,HeatGen!$A970)</f>
        <v>0</v>
      </c>
      <c r="T970">
        <f>SUMIFS('Energy balance options'!$G$7:$G$3000,'Energy balance options'!$B$7:$B$3000,HeatGen!T$2,'Energy balance options'!$A$7:$A$3000,HeatGen!$A970)</f>
        <v>0</v>
      </c>
      <c r="U970">
        <f>SUMIFS('Energy balance options'!$G$7:$G$3000,'Energy balance options'!$B$7:$B$3000,HeatGen!U$2,'Energy balance options'!$A$7:$A$3000,HeatGen!$A970)</f>
        <v>0</v>
      </c>
      <c r="V970">
        <f>SUMIFS('Energy balance options'!$G$7:$G$3000,'Energy balance options'!$B$7:$B$3000,HeatGen!V$2,'Energy balance options'!$A$7:$A$3000,HeatGen!$A970)</f>
        <v>0</v>
      </c>
      <c r="W970">
        <f>SUMIFS('Energy balance options'!$G$7:$G$3000,'Energy balance options'!$B$7:$B$3000,HeatGen!W$2,'Energy balance options'!$A$7:$A$3000,HeatGen!$A970)</f>
        <v>0</v>
      </c>
      <c r="X970">
        <f>SUMIFS('Energy balance options'!$G$7:$G$3000,'Energy balance options'!$B$7:$B$3000,HeatGen!X$2,'Energy balance options'!$A$7:$A$3000,HeatGen!$A970)</f>
        <v>0</v>
      </c>
      <c r="AG970">
        <f t="shared" si="223"/>
        <v>0</v>
      </c>
      <c r="AH970">
        <f t="shared" si="224"/>
        <v>0</v>
      </c>
      <c r="AI970">
        <f t="shared" si="225"/>
        <v>0</v>
      </c>
      <c r="AJ970">
        <f t="shared" si="226"/>
        <v>0</v>
      </c>
      <c r="AK970">
        <f t="shared" si="227"/>
        <v>0</v>
      </c>
      <c r="AL970">
        <f t="shared" si="228"/>
        <v>0</v>
      </c>
      <c r="AM970">
        <f t="shared" si="229"/>
        <v>0</v>
      </c>
      <c r="AN970">
        <f t="shared" si="230"/>
        <v>0</v>
      </c>
      <c r="AO970">
        <f t="shared" si="231"/>
        <v>0</v>
      </c>
    </row>
    <row r="971" spans="1:41" x14ac:dyDescent="0.2">
      <c r="A971" s="9"/>
      <c r="B971" t="str">
        <f>_xlfn.IFNA(VLOOKUP(A971,'Energy balance options'!A$7:C$3000,3,FALSE),"")</f>
        <v/>
      </c>
      <c r="P971">
        <f>SUMIFS('Energy balance options'!$F$7:$F$3000,'Energy balance options'!$B$7:$B$3000,HeatGen!P$2,'Energy balance options'!$A$7:$A$3000,HeatGen!$A971)</f>
        <v>0</v>
      </c>
      <c r="Q971">
        <f>SUMIFS('Energy balance options'!$F$7:$F$3000,'Energy balance options'!$B$7:$B$3000,HeatGen!Q$2,'Energy balance options'!$A$7:$A$3000,HeatGen!$A971)</f>
        <v>0</v>
      </c>
      <c r="R971">
        <f>SUMIFS('Energy balance options'!$F$7:$F$3000,'Energy balance options'!$B$7:$B$3000,HeatGen!R$2,'Energy balance options'!$A$7:$A$3000,HeatGen!$A971)</f>
        <v>0</v>
      </c>
      <c r="S971">
        <f>SUMIFS('Energy balance options'!$G$7:$G$3000,'Energy balance options'!$B$7:$B$3000,HeatGen!S$2,'Energy balance options'!$A$7:$A$3000,HeatGen!$A971)</f>
        <v>0</v>
      </c>
      <c r="T971">
        <f>SUMIFS('Energy balance options'!$G$7:$G$3000,'Energy balance options'!$B$7:$B$3000,HeatGen!T$2,'Energy balance options'!$A$7:$A$3000,HeatGen!$A971)</f>
        <v>0</v>
      </c>
      <c r="U971">
        <f>SUMIFS('Energy balance options'!$G$7:$G$3000,'Energy balance options'!$B$7:$B$3000,HeatGen!U$2,'Energy balance options'!$A$7:$A$3000,HeatGen!$A971)</f>
        <v>0</v>
      </c>
      <c r="V971">
        <f>SUMIFS('Energy balance options'!$G$7:$G$3000,'Energy balance options'!$B$7:$B$3000,HeatGen!V$2,'Energy balance options'!$A$7:$A$3000,HeatGen!$A971)</f>
        <v>0</v>
      </c>
      <c r="W971">
        <f>SUMIFS('Energy balance options'!$G$7:$G$3000,'Energy balance options'!$B$7:$B$3000,HeatGen!W$2,'Energy balance options'!$A$7:$A$3000,HeatGen!$A971)</f>
        <v>0</v>
      </c>
      <c r="X971">
        <f>SUMIFS('Energy balance options'!$G$7:$G$3000,'Energy balance options'!$B$7:$B$3000,HeatGen!X$2,'Energy balance options'!$A$7:$A$3000,HeatGen!$A971)</f>
        <v>0</v>
      </c>
      <c r="AG971">
        <f t="shared" si="223"/>
        <v>0</v>
      </c>
      <c r="AH971">
        <f t="shared" si="224"/>
        <v>0</v>
      </c>
      <c r="AI971">
        <f t="shared" si="225"/>
        <v>0</v>
      </c>
      <c r="AJ971">
        <f t="shared" si="226"/>
        <v>0</v>
      </c>
      <c r="AK971">
        <f t="shared" si="227"/>
        <v>0</v>
      </c>
      <c r="AL971">
        <f t="shared" si="228"/>
        <v>0</v>
      </c>
      <c r="AM971">
        <f t="shared" si="229"/>
        <v>0</v>
      </c>
      <c r="AN971">
        <f t="shared" si="230"/>
        <v>0</v>
      </c>
      <c r="AO971">
        <f t="shared" si="231"/>
        <v>0</v>
      </c>
    </row>
    <row r="972" spans="1:41" x14ac:dyDescent="0.2">
      <c r="A972" s="9"/>
      <c r="B972" t="str">
        <f>_xlfn.IFNA(VLOOKUP(A972,'Energy balance options'!A$7:C$3000,3,FALSE),"")</f>
        <v/>
      </c>
      <c r="P972">
        <f>SUMIFS('Energy balance options'!$F$7:$F$3000,'Energy balance options'!$B$7:$B$3000,HeatGen!P$2,'Energy balance options'!$A$7:$A$3000,HeatGen!$A972)</f>
        <v>0</v>
      </c>
      <c r="Q972">
        <f>SUMIFS('Energy balance options'!$F$7:$F$3000,'Energy balance options'!$B$7:$B$3000,HeatGen!Q$2,'Energy balance options'!$A$7:$A$3000,HeatGen!$A972)</f>
        <v>0</v>
      </c>
      <c r="R972">
        <f>SUMIFS('Energy balance options'!$F$7:$F$3000,'Energy balance options'!$B$7:$B$3000,HeatGen!R$2,'Energy balance options'!$A$7:$A$3000,HeatGen!$A972)</f>
        <v>0</v>
      </c>
      <c r="S972">
        <f>SUMIFS('Energy balance options'!$G$7:$G$3000,'Energy balance options'!$B$7:$B$3000,HeatGen!S$2,'Energy balance options'!$A$7:$A$3000,HeatGen!$A972)</f>
        <v>0</v>
      </c>
      <c r="T972">
        <f>SUMIFS('Energy balance options'!$G$7:$G$3000,'Energy balance options'!$B$7:$B$3000,HeatGen!T$2,'Energy balance options'!$A$7:$A$3000,HeatGen!$A972)</f>
        <v>0</v>
      </c>
      <c r="U972">
        <f>SUMIFS('Energy balance options'!$G$7:$G$3000,'Energy balance options'!$B$7:$B$3000,HeatGen!U$2,'Energy balance options'!$A$7:$A$3000,HeatGen!$A972)</f>
        <v>0</v>
      </c>
      <c r="V972">
        <f>SUMIFS('Energy balance options'!$G$7:$G$3000,'Energy balance options'!$B$7:$B$3000,HeatGen!V$2,'Energy balance options'!$A$7:$A$3000,HeatGen!$A972)</f>
        <v>0</v>
      </c>
      <c r="W972">
        <f>SUMIFS('Energy balance options'!$G$7:$G$3000,'Energy balance options'!$B$7:$B$3000,HeatGen!W$2,'Energy balance options'!$A$7:$A$3000,HeatGen!$A972)</f>
        <v>0</v>
      </c>
      <c r="X972">
        <f>SUMIFS('Energy balance options'!$G$7:$G$3000,'Energy balance options'!$B$7:$B$3000,HeatGen!X$2,'Energy balance options'!$A$7:$A$3000,HeatGen!$A972)</f>
        <v>0</v>
      </c>
      <c r="AG972">
        <f t="shared" si="223"/>
        <v>0</v>
      </c>
      <c r="AH972">
        <f t="shared" si="224"/>
        <v>0</v>
      </c>
      <c r="AI972">
        <f t="shared" si="225"/>
        <v>0</v>
      </c>
      <c r="AJ972">
        <f t="shared" si="226"/>
        <v>0</v>
      </c>
      <c r="AK972">
        <f t="shared" si="227"/>
        <v>0</v>
      </c>
      <c r="AL972">
        <f t="shared" si="228"/>
        <v>0</v>
      </c>
      <c r="AM972">
        <f t="shared" si="229"/>
        <v>0</v>
      </c>
      <c r="AN972">
        <f t="shared" si="230"/>
        <v>0</v>
      </c>
      <c r="AO972">
        <f t="shared" si="231"/>
        <v>0</v>
      </c>
    </row>
    <row r="973" spans="1:41" x14ac:dyDescent="0.2">
      <c r="A973" s="9"/>
      <c r="B973" t="str">
        <f>_xlfn.IFNA(VLOOKUP(A973,'Energy balance options'!A$7:C$3000,3,FALSE),"")</f>
        <v/>
      </c>
      <c r="P973">
        <f>SUMIFS('Energy balance options'!$F$7:$F$3000,'Energy balance options'!$B$7:$B$3000,HeatGen!P$2,'Energy balance options'!$A$7:$A$3000,HeatGen!$A973)</f>
        <v>0</v>
      </c>
      <c r="Q973">
        <f>SUMIFS('Energy balance options'!$F$7:$F$3000,'Energy balance options'!$B$7:$B$3000,HeatGen!Q$2,'Energy balance options'!$A$7:$A$3000,HeatGen!$A973)</f>
        <v>0</v>
      </c>
      <c r="R973">
        <f>SUMIFS('Energy balance options'!$F$7:$F$3000,'Energy balance options'!$B$7:$B$3000,HeatGen!R$2,'Energy balance options'!$A$7:$A$3000,HeatGen!$A973)</f>
        <v>0</v>
      </c>
      <c r="S973">
        <f>SUMIFS('Energy balance options'!$G$7:$G$3000,'Energy balance options'!$B$7:$B$3000,HeatGen!S$2,'Energy balance options'!$A$7:$A$3000,HeatGen!$A973)</f>
        <v>0</v>
      </c>
      <c r="T973">
        <f>SUMIFS('Energy balance options'!$G$7:$G$3000,'Energy balance options'!$B$7:$B$3000,HeatGen!T$2,'Energy balance options'!$A$7:$A$3000,HeatGen!$A973)</f>
        <v>0</v>
      </c>
      <c r="U973">
        <f>SUMIFS('Energy balance options'!$G$7:$G$3000,'Energy balance options'!$B$7:$B$3000,HeatGen!U$2,'Energy balance options'!$A$7:$A$3000,HeatGen!$A973)</f>
        <v>0</v>
      </c>
      <c r="V973">
        <f>SUMIFS('Energy balance options'!$G$7:$G$3000,'Energy balance options'!$B$7:$B$3000,HeatGen!V$2,'Energy balance options'!$A$7:$A$3000,HeatGen!$A973)</f>
        <v>0</v>
      </c>
      <c r="W973">
        <f>SUMIFS('Energy balance options'!$G$7:$G$3000,'Energy balance options'!$B$7:$B$3000,HeatGen!W$2,'Energy balance options'!$A$7:$A$3000,HeatGen!$A973)</f>
        <v>0</v>
      </c>
      <c r="X973">
        <f>SUMIFS('Energy balance options'!$G$7:$G$3000,'Energy balance options'!$B$7:$B$3000,HeatGen!X$2,'Energy balance options'!$A$7:$A$3000,HeatGen!$A973)</f>
        <v>0</v>
      </c>
      <c r="AG973">
        <f t="shared" si="223"/>
        <v>0</v>
      </c>
      <c r="AH973">
        <f t="shared" si="224"/>
        <v>0</v>
      </c>
      <c r="AI973">
        <f t="shared" si="225"/>
        <v>0</v>
      </c>
      <c r="AJ973">
        <f t="shared" si="226"/>
        <v>0</v>
      </c>
      <c r="AK973">
        <f t="shared" si="227"/>
        <v>0</v>
      </c>
      <c r="AL973">
        <f t="shared" si="228"/>
        <v>0</v>
      </c>
      <c r="AM973">
        <f t="shared" si="229"/>
        <v>0</v>
      </c>
      <c r="AN973">
        <f t="shared" si="230"/>
        <v>0</v>
      </c>
      <c r="AO973">
        <f t="shared" si="231"/>
        <v>0</v>
      </c>
    </row>
    <row r="974" spans="1:41" x14ac:dyDescent="0.2">
      <c r="A974" s="9"/>
      <c r="B974" t="str">
        <f>_xlfn.IFNA(VLOOKUP(A974,'Energy balance options'!A$7:C$3000,3,FALSE),"")</f>
        <v/>
      </c>
      <c r="P974">
        <f>SUMIFS('Energy balance options'!$F$7:$F$3000,'Energy balance options'!$B$7:$B$3000,HeatGen!P$2,'Energy balance options'!$A$7:$A$3000,HeatGen!$A974)</f>
        <v>0</v>
      </c>
      <c r="Q974">
        <f>SUMIFS('Energy balance options'!$F$7:$F$3000,'Energy balance options'!$B$7:$B$3000,HeatGen!Q$2,'Energy balance options'!$A$7:$A$3000,HeatGen!$A974)</f>
        <v>0</v>
      </c>
      <c r="R974">
        <f>SUMIFS('Energy balance options'!$F$7:$F$3000,'Energy balance options'!$B$7:$B$3000,HeatGen!R$2,'Energy balance options'!$A$7:$A$3000,HeatGen!$A974)</f>
        <v>0</v>
      </c>
      <c r="S974">
        <f>SUMIFS('Energy balance options'!$G$7:$G$3000,'Energy balance options'!$B$7:$B$3000,HeatGen!S$2,'Energy balance options'!$A$7:$A$3000,HeatGen!$A974)</f>
        <v>0</v>
      </c>
      <c r="T974">
        <f>SUMIFS('Energy balance options'!$G$7:$G$3000,'Energy balance options'!$B$7:$B$3000,HeatGen!T$2,'Energy balance options'!$A$7:$A$3000,HeatGen!$A974)</f>
        <v>0</v>
      </c>
      <c r="U974">
        <f>SUMIFS('Energy balance options'!$G$7:$G$3000,'Energy balance options'!$B$7:$B$3000,HeatGen!U$2,'Energy balance options'!$A$7:$A$3000,HeatGen!$A974)</f>
        <v>0</v>
      </c>
      <c r="V974">
        <f>SUMIFS('Energy balance options'!$G$7:$G$3000,'Energy balance options'!$B$7:$B$3000,HeatGen!V$2,'Energy balance options'!$A$7:$A$3000,HeatGen!$A974)</f>
        <v>0</v>
      </c>
      <c r="W974">
        <f>SUMIFS('Energy balance options'!$G$7:$G$3000,'Energy balance options'!$B$7:$B$3000,HeatGen!W$2,'Energy balance options'!$A$7:$A$3000,HeatGen!$A974)</f>
        <v>0</v>
      </c>
      <c r="X974">
        <f>SUMIFS('Energy balance options'!$G$7:$G$3000,'Energy balance options'!$B$7:$B$3000,HeatGen!X$2,'Energy balance options'!$A$7:$A$3000,HeatGen!$A974)</f>
        <v>0</v>
      </c>
      <c r="AG974">
        <f t="shared" si="223"/>
        <v>0</v>
      </c>
      <c r="AH974">
        <f t="shared" si="224"/>
        <v>0</v>
      </c>
      <c r="AI974">
        <f t="shared" si="225"/>
        <v>0</v>
      </c>
      <c r="AJ974">
        <f t="shared" si="226"/>
        <v>0</v>
      </c>
      <c r="AK974">
        <f t="shared" si="227"/>
        <v>0</v>
      </c>
      <c r="AL974">
        <f t="shared" si="228"/>
        <v>0</v>
      </c>
      <c r="AM974">
        <f t="shared" si="229"/>
        <v>0</v>
      </c>
      <c r="AN974">
        <f t="shared" si="230"/>
        <v>0</v>
      </c>
      <c r="AO974">
        <f t="shared" si="231"/>
        <v>0</v>
      </c>
    </row>
    <row r="975" spans="1:41" x14ac:dyDescent="0.2">
      <c r="A975" s="9"/>
      <c r="B975" t="str">
        <f>_xlfn.IFNA(VLOOKUP(A975,'Energy balance options'!A$7:C$3000,3,FALSE),"")</f>
        <v/>
      </c>
      <c r="P975">
        <f>SUMIFS('Energy balance options'!$F$7:$F$3000,'Energy balance options'!$B$7:$B$3000,HeatGen!P$2,'Energy balance options'!$A$7:$A$3000,HeatGen!$A975)</f>
        <v>0</v>
      </c>
      <c r="Q975">
        <f>SUMIFS('Energy balance options'!$F$7:$F$3000,'Energy balance options'!$B$7:$B$3000,HeatGen!Q$2,'Energy balance options'!$A$7:$A$3000,HeatGen!$A975)</f>
        <v>0</v>
      </c>
      <c r="R975">
        <f>SUMIFS('Energy balance options'!$F$7:$F$3000,'Energy balance options'!$B$7:$B$3000,HeatGen!R$2,'Energy balance options'!$A$7:$A$3000,HeatGen!$A975)</f>
        <v>0</v>
      </c>
      <c r="S975">
        <f>SUMIFS('Energy balance options'!$G$7:$G$3000,'Energy balance options'!$B$7:$B$3000,HeatGen!S$2,'Energy balance options'!$A$7:$A$3000,HeatGen!$A975)</f>
        <v>0</v>
      </c>
      <c r="T975">
        <f>SUMIFS('Energy balance options'!$G$7:$G$3000,'Energy balance options'!$B$7:$B$3000,HeatGen!T$2,'Energy balance options'!$A$7:$A$3000,HeatGen!$A975)</f>
        <v>0</v>
      </c>
      <c r="U975">
        <f>SUMIFS('Energy balance options'!$G$7:$G$3000,'Energy balance options'!$B$7:$B$3000,HeatGen!U$2,'Energy balance options'!$A$7:$A$3000,HeatGen!$A975)</f>
        <v>0</v>
      </c>
      <c r="V975">
        <f>SUMIFS('Energy balance options'!$G$7:$G$3000,'Energy balance options'!$B$7:$B$3000,HeatGen!V$2,'Energy balance options'!$A$7:$A$3000,HeatGen!$A975)</f>
        <v>0</v>
      </c>
      <c r="W975">
        <f>SUMIFS('Energy balance options'!$G$7:$G$3000,'Energy balance options'!$B$7:$B$3000,HeatGen!W$2,'Energy balance options'!$A$7:$A$3000,HeatGen!$A975)</f>
        <v>0</v>
      </c>
      <c r="X975">
        <f>SUMIFS('Energy balance options'!$G$7:$G$3000,'Energy balance options'!$B$7:$B$3000,HeatGen!X$2,'Energy balance options'!$A$7:$A$3000,HeatGen!$A975)</f>
        <v>0</v>
      </c>
      <c r="AG975">
        <f t="shared" si="223"/>
        <v>0</v>
      </c>
      <c r="AH975">
        <f t="shared" si="224"/>
        <v>0</v>
      </c>
      <c r="AI975">
        <f t="shared" si="225"/>
        <v>0</v>
      </c>
      <c r="AJ975">
        <f t="shared" si="226"/>
        <v>0</v>
      </c>
      <c r="AK975">
        <f t="shared" si="227"/>
        <v>0</v>
      </c>
      <c r="AL975">
        <f t="shared" si="228"/>
        <v>0</v>
      </c>
      <c r="AM975">
        <f t="shared" si="229"/>
        <v>0</v>
      </c>
      <c r="AN975">
        <f t="shared" si="230"/>
        <v>0</v>
      </c>
      <c r="AO975">
        <f t="shared" si="231"/>
        <v>0</v>
      </c>
    </row>
    <row r="976" spans="1:41" x14ac:dyDescent="0.2">
      <c r="A976" s="9"/>
      <c r="B976" t="str">
        <f>_xlfn.IFNA(VLOOKUP(A976,'Energy balance options'!A$7:C$3000,3,FALSE),"")</f>
        <v/>
      </c>
      <c r="P976">
        <f>SUMIFS('Energy balance options'!$F$7:$F$3000,'Energy balance options'!$B$7:$B$3000,HeatGen!P$2,'Energy balance options'!$A$7:$A$3000,HeatGen!$A976)</f>
        <v>0</v>
      </c>
      <c r="Q976">
        <f>SUMIFS('Energy balance options'!$F$7:$F$3000,'Energy balance options'!$B$7:$B$3000,HeatGen!Q$2,'Energy balance options'!$A$7:$A$3000,HeatGen!$A976)</f>
        <v>0</v>
      </c>
      <c r="R976">
        <f>SUMIFS('Energy balance options'!$F$7:$F$3000,'Energy balance options'!$B$7:$B$3000,HeatGen!R$2,'Energy balance options'!$A$7:$A$3000,HeatGen!$A976)</f>
        <v>0</v>
      </c>
      <c r="S976">
        <f>SUMIFS('Energy balance options'!$G$7:$G$3000,'Energy balance options'!$B$7:$B$3000,HeatGen!S$2,'Energy balance options'!$A$7:$A$3000,HeatGen!$A976)</f>
        <v>0</v>
      </c>
      <c r="T976">
        <f>SUMIFS('Energy balance options'!$G$7:$G$3000,'Energy balance options'!$B$7:$B$3000,HeatGen!T$2,'Energy balance options'!$A$7:$A$3000,HeatGen!$A976)</f>
        <v>0</v>
      </c>
      <c r="U976">
        <f>SUMIFS('Energy balance options'!$G$7:$G$3000,'Energy balance options'!$B$7:$B$3000,HeatGen!U$2,'Energy balance options'!$A$7:$A$3000,HeatGen!$A976)</f>
        <v>0</v>
      </c>
      <c r="V976">
        <f>SUMIFS('Energy balance options'!$G$7:$G$3000,'Energy balance options'!$B$7:$B$3000,HeatGen!V$2,'Energy balance options'!$A$7:$A$3000,HeatGen!$A976)</f>
        <v>0</v>
      </c>
      <c r="W976">
        <f>SUMIFS('Energy balance options'!$G$7:$G$3000,'Energy balance options'!$B$7:$B$3000,HeatGen!W$2,'Energy balance options'!$A$7:$A$3000,HeatGen!$A976)</f>
        <v>0</v>
      </c>
      <c r="X976">
        <f>SUMIFS('Energy balance options'!$G$7:$G$3000,'Energy balance options'!$B$7:$B$3000,HeatGen!X$2,'Energy balance options'!$A$7:$A$3000,HeatGen!$A976)</f>
        <v>0</v>
      </c>
      <c r="AG976">
        <f t="shared" si="223"/>
        <v>0</v>
      </c>
      <c r="AH976">
        <f t="shared" si="224"/>
        <v>0</v>
      </c>
      <c r="AI976">
        <f t="shared" si="225"/>
        <v>0</v>
      </c>
      <c r="AJ976">
        <f t="shared" si="226"/>
        <v>0</v>
      </c>
      <c r="AK976">
        <f t="shared" si="227"/>
        <v>0</v>
      </c>
      <c r="AL976">
        <f t="shared" si="228"/>
        <v>0</v>
      </c>
      <c r="AM976">
        <f t="shared" si="229"/>
        <v>0</v>
      </c>
      <c r="AN976">
        <f t="shared" si="230"/>
        <v>0</v>
      </c>
      <c r="AO976">
        <f t="shared" si="231"/>
        <v>0</v>
      </c>
    </row>
    <row r="977" spans="1:41" x14ac:dyDescent="0.2">
      <c r="A977" s="9"/>
      <c r="B977" t="str">
        <f>_xlfn.IFNA(VLOOKUP(A977,'Energy balance options'!A$7:C$3000,3,FALSE),"")</f>
        <v/>
      </c>
      <c r="P977">
        <f>SUMIFS('Energy balance options'!$F$7:$F$3000,'Energy balance options'!$B$7:$B$3000,HeatGen!P$2,'Energy balance options'!$A$7:$A$3000,HeatGen!$A977)</f>
        <v>0</v>
      </c>
      <c r="Q977">
        <f>SUMIFS('Energy balance options'!$F$7:$F$3000,'Energy balance options'!$B$7:$B$3000,HeatGen!Q$2,'Energy balance options'!$A$7:$A$3000,HeatGen!$A977)</f>
        <v>0</v>
      </c>
      <c r="R977">
        <f>SUMIFS('Energy balance options'!$F$7:$F$3000,'Energy balance options'!$B$7:$B$3000,HeatGen!R$2,'Energy balance options'!$A$7:$A$3000,HeatGen!$A977)</f>
        <v>0</v>
      </c>
      <c r="S977">
        <f>SUMIFS('Energy balance options'!$G$7:$G$3000,'Energy balance options'!$B$7:$B$3000,HeatGen!S$2,'Energy balance options'!$A$7:$A$3000,HeatGen!$A977)</f>
        <v>0</v>
      </c>
      <c r="T977">
        <f>SUMIFS('Energy balance options'!$G$7:$G$3000,'Energy balance options'!$B$7:$B$3000,HeatGen!T$2,'Energy balance options'!$A$7:$A$3000,HeatGen!$A977)</f>
        <v>0</v>
      </c>
      <c r="U977">
        <f>SUMIFS('Energy balance options'!$G$7:$G$3000,'Energy balance options'!$B$7:$B$3000,HeatGen!U$2,'Energy balance options'!$A$7:$A$3000,HeatGen!$A977)</f>
        <v>0</v>
      </c>
      <c r="V977">
        <f>SUMIFS('Energy balance options'!$G$7:$G$3000,'Energy balance options'!$B$7:$B$3000,HeatGen!V$2,'Energy balance options'!$A$7:$A$3000,HeatGen!$A977)</f>
        <v>0</v>
      </c>
      <c r="W977">
        <f>SUMIFS('Energy balance options'!$G$7:$G$3000,'Energy balance options'!$B$7:$B$3000,HeatGen!W$2,'Energy balance options'!$A$7:$A$3000,HeatGen!$A977)</f>
        <v>0</v>
      </c>
      <c r="X977">
        <f>SUMIFS('Energy balance options'!$G$7:$G$3000,'Energy balance options'!$B$7:$B$3000,HeatGen!X$2,'Energy balance options'!$A$7:$A$3000,HeatGen!$A977)</f>
        <v>0</v>
      </c>
      <c r="AG977">
        <f t="shared" si="223"/>
        <v>0</v>
      </c>
      <c r="AH977">
        <f t="shared" si="224"/>
        <v>0</v>
      </c>
      <c r="AI977">
        <f t="shared" si="225"/>
        <v>0</v>
      </c>
      <c r="AJ977">
        <f t="shared" si="226"/>
        <v>0</v>
      </c>
      <c r="AK977">
        <f t="shared" si="227"/>
        <v>0</v>
      </c>
      <c r="AL977">
        <f t="shared" si="228"/>
        <v>0</v>
      </c>
      <c r="AM977">
        <f t="shared" si="229"/>
        <v>0</v>
      </c>
      <c r="AN977">
        <f t="shared" si="230"/>
        <v>0</v>
      </c>
      <c r="AO977">
        <f t="shared" si="231"/>
        <v>0</v>
      </c>
    </row>
    <row r="978" spans="1:41" x14ac:dyDescent="0.2">
      <c r="A978" s="9"/>
      <c r="B978" t="str">
        <f>_xlfn.IFNA(VLOOKUP(A978,'Energy balance options'!A$7:C$3000,3,FALSE),"")</f>
        <v/>
      </c>
      <c r="P978">
        <f>SUMIFS('Energy balance options'!$F$7:$F$3000,'Energy balance options'!$B$7:$B$3000,HeatGen!P$2,'Energy balance options'!$A$7:$A$3000,HeatGen!$A978)</f>
        <v>0</v>
      </c>
      <c r="Q978">
        <f>SUMIFS('Energy balance options'!$F$7:$F$3000,'Energy balance options'!$B$7:$B$3000,HeatGen!Q$2,'Energy balance options'!$A$7:$A$3000,HeatGen!$A978)</f>
        <v>0</v>
      </c>
      <c r="R978">
        <f>SUMIFS('Energy balance options'!$F$7:$F$3000,'Energy balance options'!$B$7:$B$3000,HeatGen!R$2,'Energy balance options'!$A$7:$A$3000,HeatGen!$A978)</f>
        <v>0</v>
      </c>
      <c r="S978">
        <f>SUMIFS('Energy balance options'!$G$7:$G$3000,'Energy balance options'!$B$7:$B$3000,HeatGen!S$2,'Energy balance options'!$A$7:$A$3000,HeatGen!$A978)</f>
        <v>0</v>
      </c>
      <c r="T978">
        <f>SUMIFS('Energy balance options'!$G$7:$G$3000,'Energy balance options'!$B$7:$B$3000,HeatGen!T$2,'Energy balance options'!$A$7:$A$3000,HeatGen!$A978)</f>
        <v>0</v>
      </c>
      <c r="U978">
        <f>SUMIFS('Energy balance options'!$G$7:$G$3000,'Energy balance options'!$B$7:$B$3000,HeatGen!U$2,'Energy balance options'!$A$7:$A$3000,HeatGen!$A978)</f>
        <v>0</v>
      </c>
      <c r="V978">
        <f>SUMIFS('Energy balance options'!$G$7:$G$3000,'Energy balance options'!$B$7:$B$3000,HeatGen!V$2,'Energy balance options'!$A$7:$A$3000,HeatGen!$A978)</f>
        <v>0</v>
      </c>
      <c r="W978">
        <f>SUMIFS('Energy balance options'!$G$7:$G$3000,'Energy balance options'!$B$7:$B$3000,HeatGen!W$2,'Energy balance options'!$A$7:$A$3000,HeatGen!$A978)</f>
        <v>0</v>
      </c>
      <c r="X978">
        <f>SUMIFS('Energy balance options'!$G$7:$G$3000,'Energy balance options'!$B$7:$B$3000,HeatGen!X$2,'Energy balance options'!$A$7:$A$3000,HeatGen!$A978)</f>
        <v>0</v>
      </c>
      <c r="AG978">
        <f t="shared" si="223"/>
        <v>0</v>
      </c>
      <c r="AH978">
        <f t="shared" si="224"/>
        <v>0</v>
      </c>
      <c r="AI978">
        <f t="shared" si="225"/>
        <v>0</v>
      </c>
      <c r="AJ978">
        <f t="shared" si="226"/>
        <v>0</v>
      </c>
      <c r="AK978">
        <f t="shared" si="227"/>
        <v>0</v>
      </c>
      <c r="AL978">
        <f t="shared" si="228"/>
        <v>0</v>
      </c>
      <c r="AM978">
        <f t="shared" si="229"/>
        <v>0</v>
      </c>
      <c r="AN978">
        <f t="shared" si="230"/>
        <v>0</v>
      </c>
      <c r="AO978">
        <f t="shared" si="231"/>
        <v>0</v>
      </c>
    </row>
    <row r="979" spans="1:41" x14ac:dyDescent="0.2">
      <c r="A979" s="9"/>
      <c r="B979" t="str">
        <f>_xlfn.IFNA(VLOOKUP(A979,'Energy balance options'!A$7:C$3000,3,FALSE),"")</f>
        <v/>
      </c>
      <c r="P979">
        <f>SUMIFS('Energy balance options'!$F$7:$F$3000,'Energy balance options'!$B$7:$B$3000,HeatGen!P$2,'Energy balance options'!$A$7:$A$3000,HeatGen!$A979)</f>
        <v>0</v>
      </c>
      <c r="Q979">
        <f>SUMIFS('Energy balance options'!$F$7:$F$3000,'Energy balance options'!$B$7:$B$3000,HeatGen!Q$2,'Energy balance options'!$A$7:$A$3000,HeatGen!$A979)</f>
        <v>0</v>
      </c>
      <c r="R979">
        <f>SUMIFS('Energy balance options'!$F$7:$F$3000,'Energy balance options'!$B$7:$B$3000,HeatGen!R$2,'Energy balance options'!$A$7:$A$3000,HeatGen!$A979)</f>
        <v>0</v>
      </c>
      <c r="S979">
        <f>SUMIFS('Energy balance options'!$G$7:$G$3000,'Energy balance options'!$B$7:$B$3000,HeatGen!S$2,'Energy balance options'!$A$7:$A$3000,HeatGen!$A979)</f>
        <v>0</v>
      </c>
      <c r="T979">
        <f>SUMIFS('Energy balance options'!$G$7:$G$3000,'Energy balance options'!$B$7:$B$3000,HeatGen!T$2,'Energy balance options'!$A$7:$A$3000,HeatGen!$A979)</f>
        <v>0</v>
      </c>
      <c r="U979">
        <f>SUMIFS('Energy balance options'!$G$7:$G$3000,'Energy balance options'!$B$7:$B$3000,HeatGen!U$2,'Energy balance options'!$A$7:$A$3000,HeatGen!$A979)</f>
        <v>0</v>
      </c>
      <c r="V979">
        <f>SUMIFS('Energy balance options'!$G$7:$G$3000,'Energy balance options'!$B$7:$B$3000,HeatGen!V$2,'Energy balance options'!$A$7:$A$3000,HeatGen!$A979)</f>
        <v>0</v>
      </c>
      <c r="W979">
        <f>SUMIFS('Energy balance options'!$G$7:$G$3000,'Energy balance options'!$B$7:$B$3000,HeatGen!W$2,'Energy balance options'!$A$7:$A$3000,HeatGen!$A979)</f>
        <v>0</v>
      </c>
      <c r="X979">
        <f>SUMIFS('Energy balance options'!$G$7:$G$3000,'Energy balance options'!$B$7:$B$3000,HeatGen!X$2,'Energy balance options'!$A$7:$A$3000,HeatGen!$A979)</f>
        <v>0</v>
      </c>
      <c r="AG979">
        <f t="shared" si="223"/>
        <v>0</v>
      </c>
      <c r="AH979">
        <f t="shared" si="224"/>
        <v>0</v>
      </c>
      <c r="AI979">
        <f t="shared" si="225"/>
        <v>0</v>
      </c>
      <c r="AJ979">
        <f t="shared" si="226"/>
        <v>0</v>
      </c>
      <c r="AK979">
        <f t="shared" si="227"/>
        <v>0</v>
      </c>
      <c r="AL979">
        <f t="shared" si="228"/>
        <v>0</v>
      </c>
      <c r="AM979">
        <f t="shared" si="229"/>
        <v>0</v>
      </c>
      <c r="AN979">
        <f t="shared" si="230"/>
        <v>0</v>
      </c>
      <c r="AO979">
        <f t="shared" si="231"/>
        <v>0</v>
      </c>
    </row>
    <row r="980" spans="1:41" x14ac:dyDescent="0.2">
      <c r="A980" s="9"/>
      <c r="B980" t="str">
        <f>_xlfn.IFNA(VLOOKUP(A980,'Energy balance options'!A$7:C$3000,3,FALSE),"")</f>
        <v/>
      </c>
      <c r="P980">
        <f>SUMIFS('Energy balance options'!$F$7:$F$3000,'Energy balance options'!$B$7:$B$3000,HeatGen!P$2,'Energy balance options'!$A$7:$A$3000,HeatGen!$A980)</f>
        <v>0</v>
      </c>
      <c r="Q980">
        <f>SUMIFS('Energy balance options'!$F$7:$F$3000,'Energy balance options'!$B$7:$B$3000,HeatGen!Q$2,'Energy balance options'!$A$7:$A$3000,HeatGen!$A980)</f>
        <v>0</v>
      </c>
      <c r="R980">
        <f>SUMIFS('Energy balance options'!$F$7:$F$3000,'Energy balance options'!$B$7:$B$3000,HeatGen!R$2,'Energy balance options'!$A$7:$A$3000,HeatGen!$A980)</f>
        <v>0</v>
      </c>
      <c r="S980">
        <f>SUMIFS('Energy balance options'!$G$7:$G$3000,'Energy balance options'!$B$7:$B$3000,HeatGen!S$2,'Energy balance options'!$A$7:$A$3000,HeatGen!$A980)</f>
        <v>0</v>
      </c>
      <c r="T980">
        <f>SUMIFS('Energy balance options'!$G$7:$G$3000,'Energy balance options'!$B$7:$B$3000,HeatGen!T$2,'Energy balance options'!$A$7:$A$3000,HeatGen!$A980)</f>
        <v>0</v>
      </c>
      <c r="U980">
        <f>SUMIFS('Energy balance options'!$G$7:$G$3000,'Energy balance options'!$B$7:$B$3000,HeatGen!U$2,'Energy balance options'!$A$7:$A$3000,HeatGen!$A980)</f>
        <v>0</v>
      </c>
      <c r="V980">
        <f>SUMIFS('Energy balance options'!$G$7:$G$3000,'Energy balance options'!$B$7:$B$3000,HeatGen!V$2,'Energy balance options'!$A$7:$A$3000,HeatGen!$A980)</f>
        <v>0</v>
      </c>
      <c r="W980">
        <f>SUMIFS('Energy balance options'!$G$7:$G$3000,'Energy balance options'!$B$7:$B$3000,HeatGen!W$2,'Energy balance options'!$A$7:$A$3000,HeatGen!$A980)</f>
        <v>0</v>
      </c>
      <c r="X980">
        <f>SUMIFS('Energy balance options'!$G$7:$G$3000,'Energy balance options'!$B$7:$B$3000,HeatGen!X$2,'Energy balance options'!$A$7:$A$3000,HeatGen!$A980)</f>
        <v>0</v>
      </c>
      <c r="AG980">
        <f t="shared" si="223"/>
        <v>0</v>
      </c>
      <c r="AH980">
        <f t="shared" si="224"/>
        <v>0</v>
      </c>
      <c r="AI980">
        <f t="shared" si="225"/>
        <v>0</v>
      </c>
      <c r="AJ980">
        <f t="shared" si="226"/>
        <v>0</v>
      </c>
      <c r="AK980">
        <f t="shared" si="227"/>
        <v>0</v>
      </c>
      <c r="AL980">
        <f t="shared" si="228"/>
        <v>0</v>
      </c>
      <c r="AM980">
        <f t="shared" si="229"/>
        <v>0</v>
      </c>
      <c r="AN980">
        <f t="shared" si="230"/>
        <v>0</v>
      </c>
      <c r="AO980">
        <f t="shared" si="231"/>
        <v>0</v>
      </c>
    </row>
    <row r="981" spans="1:41" x14ac:dyDescent="0.2">
      <c r="A981" s="9"/>
      <c r="B981" t="str">
        <f>_xlfn.IFNA(VLOOKUP(A981,'Energy balance options'!A$7:C$3000,3,FALSE),"")</f>
        <v/>
      </c>
      <c r="P981">
        <f>SUMIFS('Energy balance options'!$F$7:$F$3000,'Energy balance options'!$B$7:$B$3000,HeatGen!P$2,'Energy balance options'!$A$7:$A$3000,HeatGen!$A981)</f>
        <v>0</v>
      </c>
      <c r="Q981">
        <f>SUMIFS('Energy balance options'!$F$7:$F$3000,'Energy balance options'!$B$7:$B$3000,HeatGen!Q$2,'Energy balance options'!$A$7:$A$3000,HeatGen!$A981)</f>
        <v>0</v>
      </c>
      <c r="R981">
        <f>SUMIFS('Energy balance options'!$F$7:$F$3000,'Energy balance options'!$B$7:$B$3000,HeatGen!R$2,'Energy balance options'!$A$7:$A$3000,HeatGen!$A981)</f>
        <v>0</v>
      </c>
      <c r="S981">
        <f>SUMIFS('Energy balance options'!$G$7:$G$3000,'Energy balance options'!$B$7:$B$3000,HeatGen!S$2,'Energy balance options'!$A$7:$A$3000,HeatGen!$A981)</f>
        <v>0</v>
      </c>
      <c r="T981">
        <f>SUMIFS('Energy balance options'!$G$7:$G$3000,'Energy balance options'!$B$7:$B$3000,HeatGen!T$2,'Energy balance options'!$A$7:$A$3000,HeatGen!$A981)</f>
        <v>0</v>
      </c>
      <c r="U981">
        <f>SUMIFS('Energy balance options'!$G$7:$G$3000,'Energy balance options'!$B$7:$B$3000,HeatGen!U$2,'Energy balance options'!$A$7:$A$3000,HeatGen!$A981)</f>
        <v>0</v>
      </c>
      <c r="V981">
        <f>SUMIFS('Energy balance options'!$G$7:$G$3000,'Energy balance options'!$B$7:$B$3000,HeatGen!V$2,'Energy balance options'!$A$7:$A$3000,HeatGen!$A981)</f>
        <v>0</v>
      </c>
      <c r="W981">
        <f>SUMIFS('Energy balance options'!$G$7:$G$3000,'Energy balance options'!$B$7:$B$3000,HeatGen!W$2,'Energy balance options'!$A$7:$A$3000,HeatGen!$A981)</f>
        <v>0</v>
      </c>
      <c r="X981">
        <f>SUMIFS('Energy balance options'!$G$7:$G$3000,'Energy balance options'!$B$7:$B$3000,HeatGen!X$2,'Energy balance options'!$A$7:$A$3000,HeatGen!$A981)</f>
        <v>0</v>
      </c>
      <c r="AG981">
        <f t="shared" si="223"/>
        <v>0</v>
      </c>
      <c r="AH981">
        <f t="shared" si="224"/>
        <v>0</v>
      </c>
      <c r="AI981">
        <f t="shared" si="225"/>
        <v>0</v>
      </c>
      <c r="AJ981">
        <f t="shared" si="226"/>
        <v>0</v>
      </c>
      <c r="AK981">
        <f t="shared" si="227"/>
        <v>0</v>
      </c>
      <c r="AL981">
        <f t="shared" si="228"/>
        <v>0</v>
      </c>
      <c r="AM981">
        <f t="shared" si="229"/>
        <v>0</v>
      </c>
      <c r="AN981">
        <f t="shared" si="230"/>
        <v>0</v>
      </c>
      <c r="AO981">
        <f t="shared" si="231"/>
        <v>0</v>
      </c>
    </row>
    <row r="982" spans="1:41" x14ac:dyDescent="0.2">
      <c r="A982" s="9"/>
      <c r="B982" t="str">
        <f>_xlfn.IFNA(VLOOKUP(A982,'Energy balance options'!A$7:C$3000,3,FALSE),"")</f>
        <v/>
      </c>
      <c r="P982">
        <f>SUMIFS('Energy balance options'!$F$7:$F$3000,'Energy balance options'!$B$7:$B$3000,HeatGen!P$2,'Energy balance options'!$A$7:$A$3000,HeatGen!$A982)</f>
        <v>0</v>
      </c>
      <c r="Q982">
        <f>SUMIFS('Energy balance options'!$F$7:$F$3000,'Energy balance options'!$B$7:$B$3000,HeatGen!Q$2,'Energy balance options'!$A$7:$A$3000,HeatGen!$A982)</f>
        <v>0</v>
      </c>
      <c r="R982">
        <f>SUMIFS('Energy balance options'!$F$7:$F$3000,'Energy balance options'!$B$7:$B$3000,HeatGen!R$2,'Energy balance options'!$A$7:$A$3000,HeatGen!$A982)</f>
        <v>0</v>
      </c>
      <c r="S982">
        <f>SUMIFS('Energy balance options'!$G$7:$G$3000,'Energy balance options'!$B$7:$B$3000,HeatGen!S$2,'Energy balance options'!$A$7:$A$3000,HeatGen!$A982)</f>
        <v>0</v>
      </c>
      <c r="T982">
        <f>SUMIFS('Energy balance options'!$G$7:$G$3000,'Energy balance options'!$B$7:$B$3000,HeatGen!T$2,'Energy balance options'!$A$7:$A$3000,HeatGen!$A982)</f>
        <v>0</v>
      </c>
      <c r="U982">
        <f>SUMIFS('Energy balance options'!$G$7:$G$3000,'Energy balance options'!$B$7:$B$3000,HeatGen!U$2,'Energy balance options'!$A$7:$A$3000,HeatGen!$A982)</f>
        <v>0</v>
      </c>
      <c r="V982">
        <f>SUMIFS('Energy balance options'!$G$7:$G$3000,'Energy balance options'!$B$7:$B$3000,HeatGen!V$2,'Energy balance options'!$A$7:$A$3000,HeatGen!$A982)</f>
        <v>0</v>
      </c>
      <c r="W982">
        <f>SUMIFS('Energy balance options'!$G$7:$G$3000,'Energy balance options'!$B$7:$B$3000,HeatGen!W$2,'Energy balance options'!$A$7:$A$3000,HeatGen!$A982)</f>
        <v>0</v>
      </c>
      <c r="X982">
        <f>SUMIFS('Energy balance options'!$G$7:$G$3000,'Energy balance options'!$B$7:$B$3000,HeatGen!X$2,'Energy balance options'!$A$7:$A$3000,HeatGen!$A982)</f>
        <v>0</v>
      </c>
      <c r="AG982">
        <f t="shared" si="223"/>
        <v>0</v>
      </c>
      <c r="AH982">
        <f t="shared" si="224"/>
        <v>0</v>
      </c>
      <c r="AI982">
        <f t="shared" si="225"/>
        <v>0</v>
      </c>
      <c r="AJ982">
        <f t="shared" si="226"/>
        <v>0</v>
      </c>
      <c r="AK982">
        <f t="shared" si="227"/>
        <v>0</v>
      </c>
      <c r="AL982">
        <f t="shared" si="228"/>
        <v>0</v>
      </c>
      <c r="AM982">
        <f t="shared" si="229"/>
        <v>0</v>
      </c>
      <c r="AN982">
        <f t="shared" si="230"/>
        <v>0</v>
      </c>
      <c r="AO982">
        <f t="shared" si="231"/>
        <v>0</v>
      </c>
    </row>
    <row r="983" spans="1:41" x14ac:dyDescent="0.2">
      <c r="A983" s="9"/>
      <c r="B983" t="str">
        <f>_xlfn.IFNA(VLOOKUP(A983,'Energy balance options'!A$7:C$3000,3,FALSE),"")</f>
        <v/>
      </c>
      <c r="P983">
        <f>SUMIFS('Energy balance options'!$F$7:$F$3000,'Energy balance options'!$B$7:$B$3000,HeatGen!P$2,'Energy balance options'!$A$7:$A$3000,HeatGen!$A983)</f>
        <v>0</v>
      </c>
      <c r="Q983">
        <f>SUMIFS('Energy balance options'!$F$7:$F$3000,'Energy balance options'!$B$7:$B$3000,HeatGen!Q$2,'Energy balance options'!$A$7:$A$3000,HeatGen!$A983)</f>
        <v>0</v>
      </c>
      <c r="R983">
        <f>SUMIFS('Energy balance options'!$F$7:$F$3000,'Energy balance options'!$B$7:$B$3000,HeatGen!R$2,'Energy balance options'!$A$7:$A$3000,HeatGen!$A983)</f>
        <v>0</v>
      </c>
      <c r="S983">
        <f>SUMIFS('Energy balance options'!$G$7:$G$3000,'Energy balance options'!$B$7:$B$3000,HeatGen!S$2,'Energy balance options'!$A$7:$A$3000,HeatGen!$A983)</f>
        <v>0</v>
      </c>
      <c r="T983">
        <f>SUMIFS('Energy balance options'!$G$7:$G$3000,'Energy balance options'!$B$7:$B$3000,HeatGen!T$2,'Energy balance options'!$A$7:$A$3000,HeatGen!$A983)</f>
        <v>0</v>
      </c>
      <c r="U983">
        <f>SUMIFS('Energy balance options'!$G$7:$G$3000,'Energy balance options'!$B$7:$B$3000,HeatGen!U$2,'Energy balance options'!$A$7:$A$3000,HeatGen!$A983)</f>
        <v>0</v>
      </c>
      <c r="V983">
        <f>SUMIFS('Energy balance options'!$G$7:$G$3000,'Energy balance options'!$B$7:$B$3000,HeatGen!V$2,'Energy balance options'!$A$7:$A$3000,HeatGen!$A983)</f>
        <v>0</v>
      </c>
      <c r="W983">
        <f>SUMIFS('Energy balance options'!$G$7:$G$3000,'Energy balance options'!$B$7:$B$3000,HeatGen!W$2,'Energy balance options'!$A$7:$A$3000,HeatGen!$A983)</f>
        <v>0</v>
      </c>
      <c r="X983">
        <f>SUMIFS('Energy balance options'!$G$7:$G$3000,'Energy balance options'!$B$7:$B$3000,HeatGen!X$2,'Energy balance options'!$A$7:$A$3000,HeatGen!$A983)</f>
        <v>0</v>
      </c>
      <c r="AG983">
        <f t="shared" si="223"/>
        <v>0</v>
      </c>
      <c r="AH983">
        <f t="shared" si="224"/>
        <v>0</v>
      </c>
      <c r="AI983">
        <f t="shared" si="225"/>
        <v>0</v>
      </c>
      <c r="AJ983">
        <f t="shared" si="226"/>
        <v>0</v>
      </c>
      <c r="AK983">
        <f t="shared" si="227"/>
        <v>0</v>
      </c>
      <c r="AL983">
        <f t="shared" si="228"/>
        <v>0</v>
      </c>
      <c r="AM983">
        <f t="shared" si="229"/>
        <v>0</v>
      </c>
      <c r="AN983">
        <f t="shared" si="230"/>
        <v>0</v>
      </c>
      <c r="AO983">
        <f t="shared" si="231"/>
        <v>0</v>
      </c>
    </row>
    <row r="984" spans="1:41" x14ac:dyDescent="0.2">
      <c r="A984" s="9"/>
      <c r="B984" t="str">
        <f>_xlfn.IFNA(VLOOKUP(A984,'Energy balance options'!A$7:C$3000,3,FALSE),"")</f>
        <v/>
      </c>
      <c r="P984">
        <f>SUMIFS('Energy balance options'!$F$7:$F$3000,'Energy balance options'!$B$7:$B$3000,HeatGen!P$2,'Energy balance options'!$A$7:$A$3000,HeatGen!$A984)</f>
        <v>0</v>
      </c>
      <c r="Q984">
        <f>SUMIFS('Energy balance options'!$F$7:$F$3000,'Energy balance options'!$B$7:$B$3000,HeatGen!Q$2,'Energy balance options'!$A$7:$A$3000,HeatGen!$A984)</f>
        <v>0</v>
      </c>
      <c r="R984">
        <f>SUMIFS('Energy balance options'!$F$7:$F$3000,'Energy balance options'!$B$7:$B$3000,HeatGen!R$2,'Energy balance options'!$A$7:$A$3000,HeatGen!$A984)</f>
        <v>0</v>
      </c>
      <c r="S984">
        <f>SUMIFS('Energy balance options'!$G$7:$G$3000,'Energy balance options'!$B$7:$B$3000,HeatGen!S$2,'Energy balance options'!$A$7:$A$3000,HeatGen!$A984)</f>
        <v>0</v>
      </c>
      <c r="T984">
        <f>SUMIFS('Energy balance options'!$G$7:$G$3000,'Energy balance options'!$B$7:$B$3000,HeatGen!T$2,'Energy balance options'!$A$7:$A$3000,HeatGen!$A984)</f>
        <v>0</v>
      </c>
      <c r="U984">
        <f>SUMIFS('Energy balance options'!$G$7:$G$3000,'Energy balance options'!$B$7:$B$3000,HeatGen!U$2,'Energy balance options'!$A$7:$A$3000,HeatGen!$A984)</f>
        <v>0</v>
      </c>
      <c r="V984">
        <f>SUMIFS('Energy balance options'!$G$7:$G$3000,'Energy balance options'!$B$7:$B$3000,HeatGen!V$2,'Energy balance options'!$A$7:$A$3000,HeatGen!$A984)</f>
        <v>0</v>
      </c>
      <c r="W984">
        <f>SUMIFS('Energy balance options'!$G$7:$G$3000,'Energy balance options'!$B$7:$B$3000,HeatGen!W$2,'Energy balance options'!$A$7:$A$3000,HeatGen!$A984)</f>
        <v>0</v>
      </c>
      <c r="X984">
        <f>SUMIFS('Energy balance options'!$G$7:$G$3000,'Energy balance options'!$B$7:$B$3000,HeatGen!X$2,'Energy balance options'!$A$7:$A$3000,HeatGen!$A984)</f>
        <v>0</v>
      </c>
      <c r="AG984">
        <f t="shared" si="223"/>
        <v>0</v>
      </c>
      <c r="AH984">
        <f t="shared" si="224"/>
        <v>0</v>
      </c>
      <c r="AI984">
        <f t="shared" si="225"/>
        <v>0</v>
      </c>
      <c r="AJ984">
        <f t="shared" si="226"/>
        <v>0</v>
      </c>
      <c r="AK984">
        <f t="shared" si="227"/>
        <v>0</v>
      </c>
      <c r="AL984">
        <f t="shared" si="228"/>
        <v>0</v>
      </c>
      <c r="AM984">
        <f t="shared" si="229"/>
        <v>0</v>
      </c>
      <c r="AN984">
        <f t="shared" si="230"/>
        <v>0</v>
      </c>
      <c r="AO984">
        <f t="shared" si="231"/>
        <v>0</v>
      </c>
    </row>
    <row r="985" spans="1:41" x14ac:dyDescent="0.2">
      <c r="A985" s="9"/>
      <c r="B985" t="str">
        <f>_xlfn.IFNA(VLOOKUP(A985,'Energy balance options'!A$7:C$3000,3,FALSE),"")</f>
        <v/>
      </c>
      <c r="P985">
        <f>SUMIFS('Energy balance options'!$F$7:$F$3000,'Energy balance options'!$B$7:$B$3000,HeatGen!P$2,'Energy balance options'!$A$7:$A$3000,HeatGen!$A985)</f>
        <v>0</v>
      </c>
      <c r="Q985">
        <f>SUMIFS('Energy balance options'!$F$7:$F$3000,'Energy balance options'!$B$7:$B$3000,HeatGen!Q$2,'Energy balance options'!$A$7:$A$3000,HeatGen!$A985)</f>
        <v>0</v>
      </c>
      <c r="R985">
        <f>SUMIFS('Energy balance options'!$F$7:$F$3000,'Energy balance options'!$B$7:$B$3000,HeatGen!R$2,'Energy balance options'!$A$7:$A$3000,HeatGen!$A985)</f>
        <v>0</v>
      </c>
      <c r="S985">
        <f>SUMIFS('Energy balance options'!$G$7:$G$3000,'Energy balance options'!$B$7:$B$3000,HeatGen!S$2,'Energy balance options'!$A$7:$A$3000,HeatGen!$A985)</f>
        <v>0</v>
      </c>
      <c r="T985">
        <f>SUMIFS('Energy balance options'!$G$7:$G$3000,'Energy balance options'!$B$7:$B$3000,HeatGen!T$2,'Energy balance options'!$A$7:$A$3000,HeatGen!$A985)</f>
        <v>0</v>
      </c>
      <c r="U985">
        <f>SUMIFS('Energy balance options'!$G$7:$G$3000,'Energy balance options'!$B$7:$B$3000,HeatGen!U$2,'Energy balance options'!$A$7:$A$3000,HeatGen!$A985)</f>
        <v>0</v>
      </c>
      <c r="V985">
        <f>SUMIFS('Energy balance options'!$G$7:$G$3000,'Energy balance options'!$B$7:$B$3000,HeatGen!V$2,'Energy balance options'!$A$7:$A$3000,HeatGen!$A985)</f>
        <v>0</v>
      </c>
      <c r="W985">
        <f>SUMIFS('Energy balance options'!$G$7:$G$3000,'Energy balance options'!$B$7:$B$3000,HeatGen!W$2,'Energy balance options'!$A$7:$A$3000,HeatGen!$A985)</f>
        <v>0</v>
      </c>
      <c r="X985">
        <f>SUMIFS('Energy balance options'!$G$7:$G$3000,'Energy balance options'!$B$7:$B$3000,HeatGen!X$2,'Energy balance options'!$A$7:$A$3000,HeatGen!$A985)</f>
        <v>0</v>
      </c>
      <c r="AG985">
        <f t="shared" si="223"/>
        <v>0</v>
      </c>
      <c r="AH985">
        <f t="shared" si="224"/>
        <v>0</v>
      </c>
      <c r="AI985">
        <f t="shared" si="225"/>
        <v>0</v>
      </c>
      <c r="AJ985">
        <f t="shared" si="226"/>
        <v>0</v>
      </c>
      <c r="AK985">
        <f t="shared" si="227"/>
        <v>0</v>
      </c>
      <c r="AL985">
        <f t="shared" si="228"/>
        <v>0</v>
      </c>
      <c r="AM985">
        <f t="shared" si="229"/>
        <v>0</v>
      </c>
      <c r="AN985">
        <f t="shared" si="230"/>
        <v>0</v>
      </c>
      <c r="AO985">
        <f t="shared" si="231"/>
        <v>0</v>
      </c>
    </row>
    <row r="986" spans="1:41" x14ac:dyDescent="0.2">
      <c r="A986" s="9"/>
      <c r="B986" t="str">
        <f>_xlfn.IFNA(VLOOKUP(A986,'Energy balance options'!A$7:C$3000,3,FALSE),"")</f>
        <v/>
      </c>
      <c r="P986">
        <f>SUMIFS('Energy balance options'!$F$7:$F$3000,'Energy balance options'!$B$7:$B$3000,HeatGen!P$2,'Energy balance options'!$A$7:$A$3000,HeatGen!$A986)</f>
        <v>0</v>
      </c>
      <c r="Q986">
        <f>SUMIFS('Energy balance options'!$F$7:$F$3000,'Energy balance options'!$B$7:$B$3000,HeatGen!Q$2,'Energy balance options'!$A$7:$A$3000,HeatGen!$A986)</f>
        <v>0</v>
      </c>
      <c r="R986">
        <f>SUMIFS('Energy balance options'!$F$7:$F$3000,'Energy balance options'!$B$7:$B$3000,HeatGen!R$2,'Energy balance options'!$A$7:$A$3000,HeatGen!$A986)</f>
        <v>0</v>
      </c>
      <c r="S986">
        <f>SUMIFS('Energy balance options'!$G$7:$G$3000,'Energy balance options'!$B$7:$B$3000,HeatGen!S$2,'Energy balance options'!$A$7:$A$3000,HeatGen!$A986)</f>
        <v>0</v>
      </c>
      <c r="T986">
        <f>SUMIFS('Energy balance options'!$G$7:$G$3000,'Energy balance options'!$B$7:$B$3000,HeatGen!T$2,'Energy balance options'!$A$7:$A$3000,HeatGen!$A986)</f>
        <v>0</v>
      </c>
      <c r="U986">
        <f>SUMIFS('Energy balance options'!$G$7:$G$3000,'Energy balance options'!$B$7:$B$3000,HeatGen!U$2,'Energy balance options'!$A$7:$A$3000,HeatGen!$A986)</f>
        <v>0</v>
      </c>
      <c r="V986">
        <f>SUMIFS('Energy balance options'!$G$7:$G$3000,'Energy balance options'!$B$7:$B$3000,HeatGen!V$2,'Energy balance options'!$A$7:$A$3000,HeatGen!$A986)</f>
        <v>0</v>
      </c>
      <c r="W986">
        <f>SUMIFS('Energy balance options'!$G$7:$G$3000,'Energy balance options'!$B$7:$B$3000,HeatGen!W$2,'Energy balance options'!$A$7:$A$3000,HeatGen!$A986)</f>
        <v>0</v>
      </c>
      <c r="X986">
        <f>SUMIFS('Energy balance options'!$G$7:$G$3000,'Energy balance options'!$B$7:$B$3000,HeatGen!X$2,'Energy balance options'!$A$7:$A$3000,HeatGen!$A986)</f>
        <v>0</v>
      </c>
      <c r="AG986">
        <f t="shared" si="223"/>
        <v>0</v>
      </c>
      <c r="AH986">
        <f t="shared" si="224"/>
        <v>0</v>
      </c>
      <c r="AI986">
        <f t="shared" si="225"/>
        <v>0</v>
      </c>
      <c r="AJ986">
        <f t="shared" si="226"/>
        <v>0</v>
      </c>
      <c r="AK986">
        <f t="shared" si="227"/>
        <v>0</v>
      </c>
      <c r="AL986">
        <f t="shared" si="228"/>
        <v>0</v>
      </c>
      <c r="AM986">
        <f t="shared" si="229"/>
        <v>0</v>
      </c>
      <c r="AN986">
        <f t="shared" si="230"/>
        <v>0</v>
      </c>
      <c r="AO986">
        <f t="shared" si="231"/>
        <v>0</v>
      </c>
    </row>
    <row r="987" spans="1:41" x14ac:dyDescent="0.2">
      <c r="A987" s="9"/>
      <c r="B987" t="str">
        <f>_xlfn.IFNA(VLOOKUP(A987,'Energy balance options'!A$7:C$3000,3,FALSE),"")</f>
        <v/>
      </c>
      <c r="P987">
        <f>SUMIFS('Energy balance options'!$F$7:$F$3000,'Energy balance options'!$B$7:$B$3000,HeatGen!P$2,'Energy balance options'!$A$7:$A$3000,HeatGen!$A987)</f>
        <v>0</v>
      </c>
      <c r="Q987">
        <f>SUMIFS('Energy balance options'!$F$7:$F$3000,'Energy balance options'!$B$7:$B$3000,HeatGen!Q$2,'Energy balance options'!$A$7:$A$3000,HeatGen!$A987)</f>
        <v>0</v>
      </c>
      <c r="R987">
        <f>SUMIFS('Energy balance options'!$F$7:$F$3000,'Energy balance options'!$B$7:$B$3000,HeatGen!R$2,'Energy balance options'!$A$7:$A$3000,HeatGen!$A987)</f>
        <v>0</v>
      </c>
      <c r="S987">
        <f>SUMIFS('Energy balance options'!$G$7:$G$3000,'Energy balance options'!$B$7:$B$3000,HeatGen!S$2,'Energy balance options'!$A$7:$A$3000,HeatGen!$A987)</f>
        <v>0</v>
      </c>
      <c r="T987">
        <f>SUMIFS('Energy balance options'!$G$7:$G$3000,'Energy balance options'!$B$7:$B$3000,HeatGen!T$2,'Energy balance options'!$A$7:$A$3000,HeatGen!$A987)</f>
        <v>0</v>
      </c>
      <c r="U987">
        <f>SUMIFS('Energy balance options'!$G$7:$G$3000,'Energy balance options'!$B$7:$B$3000,HeatGen!U$2,'Energy balance options'!$A$7:$A$3000,HeatGen!$A987)</f>
        <v>0</v>
      </c>
      <c r="V987">
        <f>SUMIFS('Energy balance options'!$G$7:$G$3000,'Energy balance options'!$B$7:$B$3000,HeatGen!V$2,'Energy balance options'!$A$7:$A$3000,HeatGen!$A987)</f>
        <v>0</v>
      </c>
      <c r="W987">
        <f>SUMIFS('Energy balance options'!$G$7:$G$3000,'Energy balance options'!$B$7:$B$3000,HeatGen!W$2,'Energy balance options'!$A$7:$A$3000,HeatGen!$A987)</f>
        <v>0</v>
      </c>
      <c r="X987">
        <f>SUMIFS('Energy balance options'!$G$7:$G$3000,'Energy balance options'!$B$7:$B$3000,HeatGen!X$2,'Energy balance options'!$A$7:$A$3000,HeatGen!$A987)</f>
        <v>0</v>
      </c>
      <c r="AG987">
        <f t="shared" si="223"/>
        <v>0</v>
      </c>
      <c r="AH987">
        <f t="shared" si="224"/>
        <v>0</v>
      </c>
      <c r="AI987">
        <f t="shared" si="225"/>
        <v>0</v>
      </c>
      <c r="AJ987">
        <f t="shared" si="226"/>
        <v>0</v>
      </c>
      <c r="AK987">
        <f t="shared" si="227"/>
        <v>0</v>
      </c>
      <c r="AL987">
        <f t="shared" si="228"/>
        <v>0</v>
      </c>
      <c r="AM987">
        <f t="shared" si="229"/>
        <v>0</v>
      </c>
      <c r="AN987">
        <f t="shared" si="230"/>
        <v>0</v>
      </c>
      <c r="AO987">
        <f t="shared" si="231"/>
        <v>0</v>
      </c>
    </row>
    <row r="988" spans="1:41" x14ac:dyDescent="0.2">
      <c r="A988" s="9"/>
      <c r="B988" t="str">
        <f>_xlfn.IFNA(VLOOKUP(A988,'Energy balance options'!A$7:C$3000,3,FALSE),"")</f>
        <v/>
      </c>
      <c r="P988">
        <f>SUMIFS('Energy balance options'!$F$7:$F$3000,'Energy balance options'!$B$7:$B$3000,HeatGen!P$2,'Energy balance options'!$A$7:$A$3000,HeatGen!$A988)</f>
        <v>0</v>
      </c>
      <c r="Q988">
        <f>SUMIFS('Energy balance options'!$F$7:$F$3000,'Energy balance options'!$B$7:$B$3000,HeatGen!Q$2,'Energy balance options'!$A$7:$A$3000,HeatGen!$A988)</f>
        <v>0</v>
      </c>
      <c r="R988">
        <f>SUMIFS('Energy balance options'!$F$7:$F$3000,'Energy balance options'!$B$7:$B$3000,HeatGen!R$2,'Energy balance options'!$A$7:$A$3000,HeatGen!$A988)</f>
        <v>0</v>
      </c>
      <c r="S988">
        <f>SUMIFS('Energy balance options'!$G$7:$G$3000,'Energy balance options'!$B$7:$B$3000,HeatGen!S$2,'Energy balance options'!$A$7:$A$3000,HeatGen!$A988)</f>
        <v>0</v>
      </c>
      <c r="T988">
        <f>SUMIFS('Energy balance options'!$G$7:$G$3000,'Energy balance options'!$B$7:$B$3000,HeatGen!T$2,'Energy balance options'!$A$7:$A$3000,HeatGen!$A988)</f>
        <v>0</v>
      </c>
      <c r="U988">
        <f>SUMIFS('Energy balance options'!$G$7:$G$3000,'Energy balance options'!$B$7:$B$3000,HeatGen!U$2,'Energy balance options'!$A$7:$A$3000,HeatGen!$A988)</f>
        <v>0</v>
      </c>
      <c r="V988">
        <f>SUMIFS('Energy balance options'!$G$7:$G$3000,'Energy balance options'!$B$7:$B$3000,HeatGen!V$2,'Energy balance options'!$A$7:$A$3000,HeatGen!$A988)</f>
        <v>0</v>
      </c>
      <c r="W988">
        <f>SUMIFS('Energy balance options'!$G$7:$G$3000,'Energy balance options'!$B$7:$B$3000,HeatGen!W$2,'Energy balance options'!$A$7:$A$3000,HeatGen!$A988)</f>
        <v>0</v>
      </c>
      <c r="X988">
        <f>SUMIFS('Energy balance options'!$G$7:$G$3000,'Energy balance options'!$B$7:$B$3000,HeatGen!X$2,'Energy balance options'!$A$7:$A$3000,HeatGen!$A988)</f>
        <v>0</v>
      </c>
      <c r="AG988">
        <f t="shared" si="223"/>
        <v>0</v>
      </c>
      <c r="AH988">
        <f t="shared" si="224"/>
        <v>0</v>
      </c>
      <c r="AI988">
        <f t="shared" si="225"/>
        <v>0</v>
      </c>
      <c r="AJ988">
        <f t="shared" si="226"/>
        <v>0</v>
      </c>
      <c r="AK988">
        <f t="shared" si="227"/>
        <v>0</v>
      </c>
      <c r="AL988">
        <f t="shared" si="228"/>
        <v>0</v>
      </c>
      <c r="AM988">
        <f t="shared" si="229"/>
        <v>0</v>
      </c>
      <c r="AN988">
        <f t="shared" si="230"/>
        <v>0</v>
      </c>
      <c r="AO988">
        <f t="shared" si="231"/>
        <v>0</v>
      </c>
    </row>
    <row r="989" spans="1:41" x14ac:dyDescent="0.2">
      <c r="A989" s="9"/>
      <c r="B989" t="str">
        <f>_xlfn.IFNA(VLOOKUP(A989,'Energy balance options'!A$7:C$3000,3,FALSE),"")</f>
        <v/>
      </c>
      <c r="P989">
        <f>SUMIFS('Energy balance options'!$F$7:$F$3000,'Energy balance options'!$B$7:$B$3000,HeatGen!P$2,'Energy balance options'!$A$7:$A$3000,HeatGen!$A989)</f>
        <v>0</v>
      </c>
      <c r="Q989">
        <f>SUMIFS('Energy balance options'!$F$7:$F$3000,'Energy balance options'!$B$7:$B$3000,HeatGen!Q$2,'Energy balance options'!$A$7:$A$3000,HeatGen!$A989)</f>
        <v>0</v>
      </c>
      <c r="R989">
        <f>SUMIFS('Energy balance options'!$F$7:$F$3000,'Energy balance options'!$B$7:$B$3000,HeatGen!R$2,'Energy balance options'!$A$7:$A$3000,HeatGen!$A989)</f>
        <v>0</v>
      </c>
      <c r="S989">
        <f>SUMIFS('Energy balance options'!$G$7:$G$3000,'Energy balance options'!$B$7:$B$3000,HeatGen!S$2,'Energy balance options'!$A$7:$A$3000,HeatGen!$A989)</f>
        <v>0</v>
      </c>
      <c r="T989">
        <f>SUMIFS('Energy balance options'!$G$7:$G$3000,'Energy balance options'!$B$7:$B$3000,HeatGen!T$2,'Energy balance options'!$A$7:$A$3000,HeatGen!$A989)</f>
        <v>0</v>
      </c>
      <c r="U989">
        <f>SUMIFS('Energy balance options'!$G$7:$G$3000,'Energy balance options'!$B$7:$B$3000,HeatGen!U$2,'Energy balance options'!$A$7:$A$3000,HeatGen!$A989)</f>
        <v>0</v>
      </c>
      <c r="V989">
        <f>SUMIFS('Energy balance options'!$G$7:$G$3000,'Energy balance options'!$B$7:$B$3000,HeatGen!V$2,'Energy balance options'!$A$7:$A$3000,HeatGen!$A989)</f>
        <v>0</v>
      </c>
      <c r="W989">
        <f>SUMIFS('Energy balance options'!$G$7:$G$3000,'Energy balance options'!$B$7:$B$3000,HeatGen!W$2,'Energy balance options'!$A$7:$A$3000,HeatGen!$A989)</f>
        <v>0</v>
      </c>
      <c r="X989">
        <f>SUMIFS('Energy balance options'!$G$7:$G$3000,'Energy balance options'!$B$7:$B$3000,HeatGen!X$2,'Energy balance options'!$A$7:$A$3000,HeatGen!$A989)</f>
        <v>0</v>
      </c>
      <c r="AG989">
        <f t="shared" si="223"/>
        <v>0</v>
      </c>
      <c r="AH989">
        <f t="shared" si="224"/>
        <v>0</v>
      </c>
      <c r="AI989">
        <f t="shared" si="225"/>
        <v>0</v>
      </c>
      <c r="AJ989">
        <f t="shared" si="226"/>
        <v>0</v>
      </c>
      <c r="AK989">
        <f t="shared" si="227"/>
        <v>0</v>
      </c>
      <c r="AL989">
        <f t="shared" si="228"/>
        <v>0</v>
      </c>
      <c r="AM989">
        <f t="shared" si="229"/>
        <v>0</v>
      </c>
      <c r="AN989">
        <f t="shared" si="230"/>
        <v>0</v>
      </c>
      <c r="AO989">
        <f t="shared" si="231"/>
        <v>0</v>
      </c>
    </row>
    <row r="990" spans="1:41" x14ac:dyDescent="0.2">
      <c r="A990" s="9"/>
      <c r="B990" t="str">
        <f>_xlfn.IFNA(VLOOKUP(A990,'Energy balance options'!A$7:C$3000,3,FALSE),"")</f>
        <v/>
      </c>
      <c r="P990">
        <f>SUMIFS('Energy balance options'!$F$7:$F$3000,'Energy balance options'!$B$7:$B$3000,HeatGen!P$2,'Energy balance options'!$A$7:$A$3000,HeatGen!$A990)</f>
        <v>0</v>
      </c>
      <c r="Q990">
        <f>SUMIFS('Energy balance options'!$F$7:$F$3000,'Energy balance options'!$B$7:$B$3000,HeatGen!Q$2,'Energy balance options'!$A$7:$A$3000,HeatGen!$A990)</f>
        <v>0</v>
      </c>
      <c r="R990">
        <f>SUMIFS('Energy balance options'!$F$7:$F$3000,'Energy balance options'!$B$7:$B$3000,HeatGen!R$2,'Energy balance options'!$A$7:$A$3000,HeatGen!$A990)</f>
        <v>0</v>
      </c>
      <c r="S990">
        <f>SUMIFS('Energy balance options'!$G$7:$G$3000,'Energy balance options'!$B$7:$B$3000,HeatGen!S$2,'Energy balance options'!$A$7:$A$3000,HeatGen!$A990)</f>
        <v>0</v>
      </c>
      <c r="T990">
        <f>SUMIFS('Energy balance options'!$G$7:$G$3000,'Energy balance options'!$B$7:$B$3000,HeatGen!T$2,'Energy balance options'!$A$7:$A$3000,HeatGen!$A990)</f>
        <v>0</v>
      </c>
      <c r="U990">
        <f>SUMIFS('Energy balance options'!$G$7:$G$3000,'Energy balance options'!$B$7:$B$3000,HeatGen!U$2,'Energy balance options'!$A$7:$A$3000,HeatGen!$A990)</f>
        <v>0</v>
      </c>
      <c r="V990">
        <f>SUMIFS('Energy balance options'!$G$7:$G$3000,'Energy balance options'!$B$7:$B$3000,HeatGen!V$2,'Energy balance options'!$A$7:$A$3000,HeatGen!$A990)</f>
        <v>0</v>
      </c>
      <c r="W990">
        <f>SUMIFS('Energy balance options'!$G$7:$G$3000,'Energy balance options'!$B$7:$B$3000,HeatGen!W$2,'Energy balance options'!$A$7:$A$3000,HeatGen!$A990)</f>
        <v>0</v>
      </c>
      <c r="X990">
        <f>SUMIFS('Energy balance options'!$G$7:$G$3000,'Energy balance options'!$B$7:$B$3000,HeatGen!X$2,'Energy balance options'!$A$7:$A$3000,HeatGen!$A990)</f>
        <v>0</v>
      </c>
      <c r="AG990">
        <f t="shared" si="223"/>
        <v>0</v>
      </c>
      <c r="AH990">
        <f t="shared" si="224"/>
        <v>0</v>
      </c>
      <c r="AI990">
        <f t="shared" si="225"/>
        <v>0</v>
      </c>
      <c r="AJ990">
        <f t="shared" si="226"/>
        <v>0</v>
      </c>
      <c r="AK990">
        <f t="shared" si="227"/>
        <v>0</v>
      </c>
      <c r="AL990">
        <f t="shared" si="228"/>
        <v>0</v>
      </c>
      <c r="AM990">
        <f t="shared" si="229"/>
        <v>0</v>
      </c>
      <c r="AN990">
        <f t="shared" si="230"/>
        <v>0</v>
      </c>
      <c r="AO990">
        <f t="shared" si="231"/>
        <v>0</v>
      </c>
    </row>
    <row r="991" spans="1:41" x14ac:dyDescent="0.2">
      <c r="A991" s="9"/>
      <c r="B991" t="str">
        <f>_xlfn.IFNA(VLOOKUP(A991,'Energy balance options'!A$7:C$3000,3,FALSE),"")</f>
        <v/>
      </c>
      <c r="P991">
        <f>SUMIFS('Energy balance options'!$F$7:$F$3000,'Energy balance options'!$B$7:$B$3000,HeatGen!P$2,'Energy balance options'!$A$7:$A$3000,HeatGen!$A991)</f>
        <v>0</v>
      </c>
      <c r="Q991">
        <f>SUMIFS('Energy balance options'!$F$7:$F$3000,'Energy balance options'!$B$7:$B$3000,HeatGen!Q$2,'Energy balance options'!$A$7:$A$3000,HeatGen!$A991)</f>
        <v>0</v>
      </c>
      <c r="R991">
        <f>SUMIFS('Energy balance options'!$F$7:$F$3000,'Energy balance options'!$B$7:$B$3000,HeatGen!R$2,'Energy balance options'!$A$7:$A$3000,HeatGen!$A991)</f>
        <v>0</v>
      </c>
      <c r="S991">
        <f>SUMIFS('Energy balance options'!$G$7:$G$3000,'Energy balance options'!$B$7:$B$3000,HeatGen!S$2,'Energy balance options'!$A$7:$A$3000,HeatGen!$A991)</f>
        <v>0</v>
      </c>
      <c r="T991">
        <f>SUMIFS('Energy balance options'!$G$7:$G$3000,'Energy balance options'!$B$7:$B$3000,HeatGen!T$2,'Energy balance options'!$A$7:$A$3000,HeatGen!$A991)</f>
        <v>0</v>
      </c>
      <c r="U991">
        <f>SUMIFS('Energy balance options'!$G$7:$G$3000,'Energy balance options'!$B$7:$B$3000,HeatGen!U$2,'Energy balance options'!$A$7:$A$3000,HeatGen!$A991)</f>
        <v>0</v>
      </c>
      <c r="V991">
        <f>SUMIFS('Energy balance options'!$G$7:$G$3000,'Energy balance options'!$B$7:$B$3000,HeatGen!V$2,'Energy balance options'!$A$7:$A$3000,HeatGen!$A991)</f>
        <v>0</v>
      </c>
      <c r="W991">
        <f>SUMIFS('Energy balance options'!$G$7:$G$3000,'Energy balance options'!$B$7:$B$3000,HeatGen!W$2,'Energy balance options'!$A$7:$A$3000,HeatGen!$A991)</f>
        <v>0</v>
      </c>
      <c r="X991">
        <f>SUMIFS('Energy balance options'!$G$7:$G$3000,'Energy balance options'!$B$7:$B$3000,HeatGen!X$2,'Energy balance options'!$A$7:$A$3000,HeatGen!$A991)</f>
        <v>0</v>
      </c>
      <c r="AG991">
        <f t="shared" si="223"/>
        <v>0</v>
      </c>
      <c r="AH991">
        <f t="shared" si="224"/>
        <v>0</v>
      </c>
      <c r="AI991">
        <f t="shared" si="225"/>
        <v>0</v>
      </c>
      <c r="AJ991">
        <f t="shared" si="226"/>
        <v>0</v>
      </c>
      <c r="AK991">
        <f t="shared" si="227"/>
        <v>0</v>
      </c>
      <c r="AL991">
        <f t="shared" si="228"/>
        <v>0</v>
      </c>
      <c r="AM991">
        <f t="shared" si="229"/>
        <v>0</v>
      </c>
      <c r="AN991">
        <f t="shared" si="230"/>
        <v>0</v>
      </c>
      <c r="AO991">
        <f t="shared" si="231"/>
        <v>0</v>
      </c>
    </row>
    <row r="992" spans="1:41" x14ac:dyDescent="0.2">
      <c r="A992" s="9"/>
      <c r="B992" t="str">
        <f>_xlfn.IFNA(VLOOKUP(A992,'Energy balance options'!A$7:C$3000,3,FALSE),"")</f>
        <v/>
      </c>
      <c r="P992">
        <f>SUMIFS('Energy balance options'!$F$7:$F$3000,'Energy balance options'!$B$7:$B$3000,HeatGen!P$2,'Energy balance options'!$A$7:$A$3000,HeatGen!$A992)</f>
        <v>0</v>
      </c>
      <c r="Q992">
        <f>SUMIFS('Energy balance options'!$F$7:$F$3000,'Energy balance options'!$B$7:$B$3000,HeatGen!Q$2,'Energy balance options'!$A$7:$A$3000,HeatGen!$A992)</f>
        <v>0</v>
      </c>
      <c r="R992">
        <f>SUMIFS('Energy balance options'!$F$7:$F$3000,'Energy balance options'!$B$7:$B$3000,HeatGen!R$2,'Energy balance options'!$A$7:$A$3000,HeatGen!$A992)</f>
        <v>0</v>
      </c>
      <c r="S992">
        <f>SUMIFS('Energy balance options'!$G$7:$G$3000,'Energy balance options'!$B$7:$B$3000,HeatGen!S$2,'Energy balance options'!$A$7:$A$3000,HeatGen!$A992)</f>
        <v>0</v>
      </c>
      <c r="T992">
        <f>SUMIFS('Energy balance options'!$G$7:$G$3000,'Energy balance options'!$B$7:$B$3000,HeatGen!T$2,'Energy balance options'!$A$7:$A$3000,HeatGen!$A992)</f>
        <v>0</v>
      </c>
      <c r="U992">
        <f>SUMIFS('Energy balance options'!$G$7:$G$3000,'Energy balance options'!$B$7:$B$3000,HeatGen!U$2,'Energy balance options'!$A$7:$A$3000,HeatGen!$A992)</f>
        <v>0</v>
      </c>
      <c r="V992">
        <f>SUMIFS('Energy balance options'!$G$7:$G$3000,'Energy balance options'!$B$7:$B$3000,HeatGen!V$2,'Energy balance options'!$A$7:$A$3000,HeatGen!$A992)</f>
        <v>0</v>
      </c>
      <c r="W992">
        <f>SUMIFS('Energy balance options'!$G$7:$G$3000,'Energy balance options'!$B$7:$B$3000,HeatGen!W$2,'Energy balance options'!$A$7:$A$3000,HeatGen!$A992)</f>
        <v>0</v>
      </c>
      <c r="X992">
        <f>SUMIFS('Energy balance options'!$G$7:$G$3000,'Energy balance options'!$B$7:$B$3000,HeatGen!X$2,'Energy balance options'!$A$7:$A$3000,HeatGen!$A992)</f>
        <v>0</v>
      </c>
      <c r="AG992">
        <f t="shared" si="223"/>
        <v>0</v>
      </c>
      <c r="AH992">
        <f t="shared" si="224"/>
        <v>0</v>
      </c>
      <c r="AI992">
        <f t="shared" si="225"/>
        <v>0</v>
      </c>
      <c r="AJ992">
        <f t="shared" si="226"/>
        <v>0</v>
      </c>
      <c r="AK992">
        <f t="shared" si="227"/>
        <v>0</v>
      </c>
      <c r="AL992">
        <f t="shared" si="228"/>
        <v>0</v>
      </c>
      <c r="AM992">
        <f t="shared" si="229"/>
        <v>0</v>
      </c>
      <c r="AN992">
        <f t="shared" si="230"/>
        <v>0</v>
      </c>
      <c r="AO992">
        <f t="shared" si="231"/>
        <v>0</v>
      </c>
    </row>
    <row r="993" spans="1:41" x14ac:dyDescent="0.2">
      <c r="A993" s="9"/>
      <c r="B993" t="str">
        <f>_xlfn.IFNA(VLOOKUP(A993,'Energy balance options'!A$7:C$3000,3,FALSE),"")</f>
        <v/>
      </c>
      <c r="P993">
        <f>SUMIFS('Energy balance options'!$F$7:$F$3000,'Energy balance options'!$B$7:$B$3000,HeatGen!P$2,'Energy balance options'!$A$7:$A$3000,HeatGen!$A993)</f>
        <v>0</v>
      </c>
      <c r="Q993">
        <f>SUMIFS('Energy balance options'!$F$7:$F$3000,'Energy balance options'!$B$7:$B$3000,HeatGen!Q$2,'Energy balance options'!$A$7:$A$3000,HeatGen!$A993)</f>
        <v>0</v>
      </c>
      <c r="R993">
        <f>SUMIFS('Energy balance options'!$F$7:$F$3000,'Energy balance options'!$B$7:$B$3000,HeatGen!R$2,'Energy balance options'!$A$7:$A$3000,HeatGen!$A993)</f>
        <v>0</v>
      </c>
      <c r="S993">
        <f>SUMIFS('Energy balance options'!$G$7:$G$3000,'Energy balance options'!$B$7:$B$3000,HeatGen!S$2,'Energy balance options'!$A$7:$A$3000,HeatGen!$A993)</f>
        <v>0</v>
      </c>
      <c r="T993">
        <f>SUMIFS('Energy balance options'!$G$7:$G$3000,'Energy balance options'!$B$7:$B$3000,HeatGen!T$2,'Energy balance options'!$A$7:$A$3000,HeatGen!$A993)</f>
        <v>0</v>
      </c>
      <c r="U993">
        <f>SUMIFS('Energy balance options'!$G$7:$G$3000,'Energy balance options'!$B$7:$B$3000,HeatGen!U$2,'Energy balance options'!$A$7:$A$3000,HeatGen!$A993)</f>
        <v>0</v>
      </c>
      <c r="V993">
        <f>SUMIFS('Energy balance options'!$G$7:$G$3000,'Energy balance options'!$B$7:$B$3000,HeatGen!V$2,'Energy balance options'!$A$7:$A$3000,HeatGen!$A993)</f>
        <v>0</v>
      </c>
      <c r="W993">
        <f>SUMIFS('Energy balance options'!$G$7:$G$3000,'Energy balance options'!$B$7:$B$3000,HeatGen!W$2,'Energy balance options'!$A$7:$A$3000,HeatGen!$A993)</f>
        <v>0</v>
      </c>
      <c r="X993">
        <f>SUMIFS('Energy balance options'!$G$7:$G$3000,'Energy balance options'!$B$7:$B$3000,HeatGen!X$2,'Energy balance options'!$A$7:$A$3000,HeatGen!$A993)</f>
        <v>0</v>
      </c>
      <c r="AG993">
        <f t="shared" si="223"/>
        <v>0</v>
      </c>
      <c r="AH993">
        <f t="shared" si="224"/>
        <v>0</v>
      </c>
      <c r="AI993">
        <f t="shared" si="225"/>
        <v>0</v>
      </c>
      <c r="AJ993">
        <f t="shared" si="226"/>
        <v>0</v>
      </c>
      <c r="AK993">
        <f t="shared" si="227"/>
        <v>0</v>
      </c>
      <c r="AL993">
        <f t="shared" si="228"/>
        <v>0</v>
      </c>
      <c r="AM993">
        <f t="shared" si="229"/>
        <v>0</v>
      </c>
      <c r="AN993">
        <f t="shared" si="230"/>
        <v>0</v>
      </c>
      <c r="AO993">
        <f t="shared" si="231"/>
        <v>0</v>
      </c>
    </row>
    <row r="994" spans="1:41" x14ac:dyDescent="0.2">
      <c r="A994" s="9"/>
      <c r="B994" t="str">
        <f>_xlfn.IFNA(VLOOKUP(A994,'Energy balance options'!A$7:C$3000,3,FALSE),"")</f>
        <v/>
      </c>
      <c r="P994">
        <f>SUMIFS('Energy balance options'!$F$7:$F$3000,'Energy balance options'!$B$7:$B$3000,HeatGen!P$2,'Energy balance options'!$A$7:$A$3000,HeatGen!$A994)</f>
        <v>0</v>
      </c>
      <c r="Q994">
        <f>SUMIFS('Energy balance options'!$F$7:$F$3000,'Energy balance options'!$B$7:$B$3000,HeatGen!Q$2,'Energy balance options'!$A$7:$A$3000,HeatGen!$A994)</f>
        <v>0</v>
      </c>
      <c r="R994">
        <f>SUMIFS('Energy balance options'!$F$7:$F$3000,'Energy balance options'!$B$7:$B$3000,HeatGen!R$2,'Energy balance options'!$A$7:$A$3000,HeatGen!$A994)</f>
        <v>0</v>
      </c>
      <c r="S994">
        <f>SUMIFS('Energy balance options'!$G$7:$G$3000,'Energy balance options'!$B$7:$B$3000,HeatGen!S$2,'Energy balance options'!$A$7:$A$3000,HeatGen!$A994)</f>
        <v>0</v>
      </c>
      <c r="T994">
        <f>SUMIFS('Energy balance options'!$G$7:$G$3000,'Energy balance options'!$B$7:$B$3000,HeatGen!T$2,'Energy balance options'!$A$7:$A$3000,HeatGen!$A994)</f>
        <v>0</v>
      </c>
      <c r="U994">
        <f>SUMIFS('Energy balance options'!$G$7:$G$3000,'Energy balance options'!$B$7:$B$3000,HeatGen!U$2,'Energy balance options'!$A$7:$A$3000,HeatGen!$A994)</f>
        <v>0</v>
      </c>
      <c r="V994">
        <f>SUMIFS('Energy balance options'!$G$7:$G$3000,'Energy balance options'!$B$7:$B$3000,HeatGen!V$2,'Energy balance options'!$A$7:$A$3000,HeatGen!$A994)</f>
        <v>0</v>
      </c>
      <c r="W994">
        <f>SUMIFS('Energy balance options'!$G$7:$G$3000,'Energy balance options'!$B$7:$B$3000,HeatGen!W$2,'Energy balance options'!$A$7:$A$3000,HeatGen!$A994)</f>
        <v>0</v>
      </c>
      <c r="X994">
        <f>SUMIFS('Energy balance options'!$G$7:$G$3000,'Energy balance options'!$B$7:$B$3000,HeatGen!X$2,'Energy balance options'!$A$7:$A$3000,HeatGen!$A994)</f>
        <v>0</v>
      </c>
      <c r="AG994">
        <f t="shared" si="223"/>
        <v>0</v>
      </c>
      <c r="AH994">
        <f t="shared" si="224"/>
        <v>0</v>
      </c>
      <c r="AI994">
        <f t="shared" si="225"/>
        <v>0</v>
      </c>
      <c r="AJ994">
        <f t="shared" si="226"/>
        <v>0</v>
      </c>
      <c r="AK994">
        <f t="shared" si="227"/>
        <v>0</v>
      </c>
      <c r="AL994">
        <f t="shared" si="228"/>
        <v>0</v>
      </c>
      <c r="AM994">
        <f t="shared" si="229"/>
        <v>0</v>
      </c>
      <c r="AN994">
        <f t="shared" si="230"/>
        <v>0</v>
      </c>
      <c r="AO994">
        <f t="shared" si="231"/>
        <v>0</v>
      </c>
    </row>
    <row r="995" spans="1:41" x14ac:dyDescent="0.2">
      <c r="A995" s="9"/>
      <c r="B995" t="str">
        <f>_xlfn.IFNA(VLOOKUP(A995,'Energy balance options'!A$7:C$3000,3,FALSE),"")</f>
        <v/>
      </c>
      <c r="P995">
        <f>SUMIFS('Energy balance options'!$F$7:$F$3000,'Energy balance options'!$B$7:$B$3000,HeatGen!P$2,'Energy balance options'!$A$7:$A$3000,HeatGen!$A995)</f>
        <v>0</v>
      </c>
      <c r="Q995">
        <f>SUMIFS('Energy balance options'!$F$7:$F$3000,'Energy balance options'!$B$7:$B$3000,HeatGen!Q$2,'Energy balance options'!$A$7:$A$3000,HeatGen!$A995)</f>
        <v>0</v>
      </c>
      <c r="R995">
        <f>SUMIFS('Energy balance options'!$F$7:$F$3000,'Energy balance options'!$B$7:$B$3000,HeatGen!R$2,'Energy balance options'!$A$7:$A$3000,HeatGen!$A995)</f>
        <v>0</v>
      </c>
      <c r="S995">
        <f>SUMIFS('Energy balance options'!$G$7:$G$3000,'Energy balance options'!$B$7:$B$3000,HeatGen!S$2,'Energy balance options'!$A$7:$A$3000,HeatGen!$A995)</f>
        <v>0</v>
      </c>
      <c r="T995">
        <f>SUMIFS('Energy balance options'!$G$7:$G$3000,'Energy balance options'!$B$7:$B$3000,HeatGen!T$2,'Energy balance options'!$A$7:$A$3000,HeatGen!$A995)</f>
        <v>0</v>
      </c>
      <c r="U995">
        <f>SUMIFS('Energy balance options'!$G$7:$G$3000,'Energy balance options'!$B$7:$B$3000,HeatGen!U$2,'Energy balance options'!$A$7:$A$3000,HeatGen!$A995)</f>
        <v>0</v>
      </c>
      <c r="V995">
        <f>SUMIFS('Energy balance options'!$G$7:$G$3000,'Energy balance options'!$B$7:$B$3000,HeatGen!V$2,'Energy balance options'!$A$7:$A$3000,HeatGen!$A995)</f>
        <v>0</v>
      </c>
      <c r="W995">
        <f>SUMIFS('Energy balance options'!$G$7:$G$3000,'Energy balance options'!$B$7:$B$3000,HeatGen!W$2,'Energy balance options'!$A$7:$A$3000,HeatGen!$A995)</f>
        <v>0</v>
      </c>
      <c r="X995">
        <f>SUMIFS('Energy balance options'!$G$7:$G$3000,'Energy balance options'!$B$7:$B$3000,HeatGen!X$2,'Energy balance options'!$A$7:$A$3000,HeatGen!$A995)</f>
        <v>0</v>
      </c>
      <c r="AG995">
        <f t="shared" si="223"/>
        <v>0</v>
      </c>
      <c r="AH995">
        <f t="shared" si="224"/>
        <v>0</v>
      </c>
      <c r="AI995">
        <f t="shared" si="225"/>
        <v>0</v>
      </c>
      <c r="AJ995">
        <f t="shared" si="226"/>
        <v>0</v>
      </c>
      <c r="AK995">
        <f t="shared" si="227"/>
        <v>0</v>
      </c>
      <c r="AL995">
        <f t="shared" si="228"/>
        <v>0</v>
      </c>
      <c r="AM995">
        <f t="shared" si="229"/>
        <v>0</v>
      </c>
      <c r="AN995">
        <f t="shared" si="230"/>
        <v>0</v>
      </c>
      <c r="AO995">
        <f t="shared" si="231"/>
        <v>0</v>
      </c>
    </row>
    <row r="996" spans="1:41" x14ac:dyDescent="0.2">
      <c r="A996" s="9"/>
      <c r="B996" t="str">
        <f>_xlfn.IFNA(VLOOKUP(A996,'Energy balance options'!A$7:C$3000,3,FALSE),"")</f>
        <v/>
      </c>
      <c r="P996">
        <f>SUMIFS('Energy balance options'!$F$7:$F$3000,'Energy balance options'!$B$7:$B$3000,HeatGen!P$2,'Energy balance options'!$A$7:$A$3000,HeatGen!$A996)</f>
        <v>0</v>
      </c>
      <c r="Q996">
        <f>SUMIFS('Energy balance options'!$F$7:$F$3000,'Energy balance options'!$B$7:$B$3000,HeatGen!Q$2,'Energy balance options'!$A$7:$A$3000,HeatGen!$A996)</f>
        <v>0</v>
      </c>
      <c r="R996">
        <f>SUMIFS('Energy balance options'!$F$7:$F$3000,'Energy balance options'!$B$7:$B$3000,HeatGen!R$2,'Energy balance options'!$A$7:$A$3000,HeatGen!$A996)</f>
        <v>0</v>
      </c>
      <c r="S996">
        <f>SUMIFS('Energy balance options'!$G$7:$G$3000,'Energy balance options'!$B$7:$B$3000,HeatGen!S$2,'Energy balance options'!$A$7:$A$3000,HeatGen!$A996)</f>
        <v>0</v>
      </c>
      <c r="T996">
        <f>SUMIFS('Energy balance options'!$G$7:$G$3000,'Energy balance options'!$B$7:$B$3000,HeatGen!T$2,'Energy balance options'!$A$7:$A$3000,HeatGen!$A996)</f>
        <v>0</v>
      </c>
      <c r="U996">
        <f>SUMIFS('Energy balance options'!$G$7:$G$3000,'Energy balance options'!$B$7:$B$3000,HeatGen!U$2,'Energy balance options'!$A$7:$A$3000,HeatGen!$A996)</f>
        <v>0</v>
      </c>
      <c r="V996">
        <f>SUMIFS('Energy balance options'!$G$7:$G$3000,'Energy balance options'!$B$7:$B$3000,HeatGen!V$2,'Energy balance options'!$A$7:$A$3000,HeatGen!$A996)</f>
        <v>0</v>
      </c>
      <c r="W996">
        <f>SUMIFS('Energy balance options'!$G$7:$G$3000,'Energy balance options'!$B$7:$B$3000,HeatGen!W$2,'Energy balance options'!$A$7:$A$3000,HeatGen!$A996)</f>
        <v>0</v>
      </c>
      <c r="X996">
        <f>SUMIFS('Energy balance options'!$G$7:$G$3000,'Energy balance options'!$B$7:$B$3000,HeatGen!X$2,'Energy balance options'!$A$7:$A$3000,HeatGen!$A996)</f>
        <v>0</v>
      </c>
      <c r="AG996">
        <f t="shared" si="223"/>
        <v>0</v>
      </c>
      <c r="AH996">
        <f t="shared" si="224"/>
        <v>0</v>
      </c>
      <c r="AI996">
        <f t="shared" si="225"/>
        <v>0</v>
      </c>
      <c r="AJ996">
        <f t="shared" si="226"/>
        <v>0</v>
      </c>
      <c r="AK996">
        <f t="shared" si="227"/>
        <v>0</v>
      </c>
      <c r="AL996">
        <f t="shared" si="228"/>
        <v>0</v>
      </c>
      <c r="AM996">
        <f t="shared" si="229"/>
        <v>0</v>
      </c>
      <c r="AN996">
        <f t="shared" si="230"/>
        <v>0</v>
      </c>
      <c r="AO996">
        <f t="shared" si="231"/>
        <v>0</v>
      </c>
    </row>
    <row r="997" spans="1:41" x14ac:dyDescent="0.2">
      <c r="A997" s="9"/>
      <c r="B997" t="str">
        <f>_xlfn.IFNA(VLOOKUP(A997,'Energy balance options'!A$7:C$3000,3,FALSE),"")</f>
        <v/>
      </c>
      <c r="P997">
        <f>SUMIFS('Energy balance options'!$F$7:$F$3000,'Energy balance options'!$B$7:$B$3000,HeatGen!P$2,'Energy balance options'!$A$7:$A$3000,HeatGen!$A997)</f>
        <v>0</v>
      </c>
      <c r="Q997">
        <f>SUMIFS('Energy balance options'!$F$7:$F$3000,'Energy balance options'!$B$7:$B$3000,HeatGen!Q$2,'Energy balance options'!$A$7:$A$3000,HeatGen!$A997)</f>
        <v>0</v>
      </c>
      <c r="R997">
        <f>SUMIFS('Energy balance options'!$F$7:$F$3000,'Energy balance options'!$B$7:$B$3000,HeatGen!R$2,'Energy balance options'!$A$7:$A$3000,HeatGen!$A997)</f>
        <v>0</v>
      </c>
      <c r="S997">
        <f>SUMIFS('Energy balance options'!$G$7:$G$3000,'Energy balance options'!$B$7:$B$3000,HeatGen!S$2,'Energy balance options'!$A$7:$A$3000,HeatGen!$A997)</f>
        <v>0</v>
      </c>
      <c r="T997">
        <f>SUMIFS('Energy balance options'!$G$7:$G$3000,'Energy balance options'!$B$7:$B$3000,HeatGen!T$2,'Energy balance options'!$A$7:$A$3000,HeatGen!$A997)</f>
        <v>0</v>
      </c>
      <c r="U997">
        <f>SUMIFS('Energy balance options'!$G$7:$G$3000,'Energy balance options'!$B$7:$B$3000,HeatGen!U$2,'Energy balance options'!$A$7:$A$3000,HeatGen!$A997)</f>
        <v>0</v>
      </c>
      <c r="V997">
        <f>SUMIFS('Energy balance options'!$G$7:$G$3000,'Energy balance options'!$B$7:$B$3000,HeatGen!V$2,'Energy balance options'!$A$7:$A$3000,HeatGen!$A997)</f>
        <v>0</v>
      </c>
      <c r="W997">
        <f>SUMIFS('Energy balance options'!$G$7:$G$3000,'Energy balance options'!$B$7:$B$3000,HeatGen!W$2,'Energy balance options'!$A$7:$A$3000,HeatGen!$A997)</f>
        <v>0</v>
      </c>
      <c r="X997">
        <f>SUMIFS('Energy balance options'!$G$7:$G$3000,'Energy balance options'!$B$7:$B$3000,HeatGen!X$2,'Energy balance options'!$A$7:$A$3000,HeatGen!$A997)</f>
        <v>0</v>
      </c>
      <c r="AG997">
        <f t="shared" si="223"/>
        <v>0</v>
      </c>
      <c r="AH997">
        <f t="shared" si="224"/>
        <v>0</v>
      </c>
      <c r="AI997">
        <f t="shared" si="225"/>
        <v>0</v>
      </c>
      <c r="AJ997">
        <f t="shared" si="226"/>
        <v>0</v>
      </c>
      <c r="AK997">
        <f t="shared" si="227"/>
        <v>0</v>
      </c>
      <c r="AL997">
        <f t="shared" si="228"/>
        <v>0</v>
      </c>
      <c r="AM997">
        <f t="shared" si="229"/>
        <v>0</v>
      </c>
      <c r="AN997">
        <f t="shared" si="230"/>
        <v>0</v>
      </c>
      <c r="AO997">
        <f t="shared" si="231"/>
        <v>0</v>
      </c>
    </row>
    <row r="998" spans="1:41" x14ac:dyDescent="0.2">
      <c r="A998" s="9"/>
      <c r="B998" t="str">
        <f>_xlfn.IFNA(VLOOKUP(A998,'Energy balance options'!A$7:C$3000,3,FALSE),"")</f>
        <v/>
      </c>
      <c r="P998">
        <f>SUMIFS('Energy balance options'!$F$7:$F$3000,'Energy balance options'!$B$7:$B$3000,HeatGen!P$2,'Energy balance options'!$A$7:$A$3000,HeatGen!$A998)</f>
        <v>0</v>
      </c>
      <c r="Q998">
        <f>SUMIFS('Energy balance options'!$F$7:$F$3000,'Energy balance options'!$B$7:$B$3000,HeatGen!Q$2,'Energy balance options'!$A$7:$A$3000,HeatGen!$A998)</f>
        <v>0</v>
      </c>
      <c r="R998">
        <f>SUMIFS('Energy balance options'!$F$7:$F$3000,'Energy balance options'!$B$7:$B$3000,HeatGen!R$2,'Energy balance options'!$A$7:$A$3000,HeatGen!$A998)</f>
        <v>0</v>
      </c>
      <c r="S998">
        <f>SUMIFS('Energy balance options'!$G$7:$G$3000,'Energy balance options'!$B$7:$B$3000,HeatGen!S$2,'Energy balance options'!$A$7:$A$3000,HeatGen!$A998)</f>
        <v>0</v>
      </c>
      <c r="T998">
        <f>SUMIFS('Energy balance options'!$G$7:$G$3000,'Energy balance options'!$B$7:$B$3000,HeatGen!T$2,'Energy balance options'!$A$7:$A$3000,HeatGen!$A998)</f>
        <v>0</v>
      </c>
      <c r="U998">
        <f>SUMIFS('Energy balance options'!$G$7:$G$3000,'Energy balance options'!$B$7:$B$3000,HeatGen!U$2,'Energy balance options'!$A$7:$A$3000,HeatGen!$A998)</f>
        <v>0</v>
      </c>
      <c r="V998">
        <f>SUMIFS('Energy balance options'!$G$7:$G$3000,'Energy balance options'!$B$7:$B$3000,HeatGen!V$2,'Energy balance options'!$A$7:$A$3000,HeatGen!$A998)</f>
        <v>0</v>
      </c>
      <c r="W998">
        <f>SUMIFS('Energy balance options'!$G$7:$G$3000,'Energy balance options'!$B$7:$B$3000,HeatGen!W$2,'Energy balance options'!$A$7:$A$3000,HeatGen!$A998)</f>
        <v>0</v>
      </c>
      <c r="X998">
        <f>SUMIFS('Energy balance options'!$G$7:$G$3000,'Energy balance options'!$B$7:$B$3000,HeatGen!X$2,'Energy balance options'!$A$7:$A$3000,HeatGen!$A998)</f>
        <v>0</v>
      </c>
      <c r="AG998">
        <f t="shared" si="223"/>
        <v>0</v>
      </c>
      <c r="AH998">
        <f t="shared" si="224"/>
        <v>0</v>
      </c>
      <c r="AI998">
        <f t="shared" si="225"/>
        <v>0</v>
      </c>
      <c r="AJ998">
        <f t="shared" si="226"/>
        <v>0</v>
      </c>
      <c r="AK998">
        <f t="shared" si="227"/>
        <v>0</v>
      </c>
      <c r="AL998">
        <f t="shared" si="228"/>
        <v>0</v>
      </c>
      <c r="AM998">
        <f t="shared" si="229"/>
        <v>0</v>
      </c>
      <c r="AN998">
        <f t="shared" si="230"/>
        <v>0</v>
      </c>
      <c r="AO998">
        <f t="shared" si="231"/>
        <v>0</v>
      </c>
    </row>
    <row r="999" spans="1:41" x14ac:dyDescent="0.2">
      <c r="A999" s="9"/>
      <c r="B999" t="str">
        <f>_xlfn.IFNA(VLOOKUP(A999,'Energy balance options'!A$7:C$3000,3,FALSE),"")</f>
        <v/>
      </c>
      <c r="P999">
        <f>SUMIFS('Energy balance options'!$F$7:$F$3000,'Energy balance options'!$B$7:$B$3000,HeatGen!P$2,'Energy balance options'!$A$7:$A$3000,HeatGen!$A999)</f>
        <v>0</v>
      </c>
      <c r="Q999">
        <f>SUMIFS('Energy balance options'!$F$7:$F$3000,'Energy balance options'!$B$7:$B$3000,HeatGen!Q$2,'Energy balance options'!$A$7:$A$3000,HeatGen!$A999)</f>
        <v>0</v>
      </c>
      <c r="R999">
        <f>SUMIFS('Energy balance options'!$F$7:$F$3000,'Energy balance options'!$B$7:$B$3000,HeatGen!R$2,'Energy balance options'!$A$7:$A$3000,HeatGen!$A999)</f>
        <v>0</v>
      </c>
      <c r="S999">
        <f>SUMIFS('Energy balance options'!$G$7:$G$3000,'Energy balance options'!$B$7:$B$3000,HeatGen!S$2,'Energy balance options'!$A$7:$A$3000,HeatGen!$A999)</f>
        <v>0</v>
      </c>
      <c r="T999">
        <f>SUMIFS('Energy balance options'!$G$7:$G$3000,'Energy balance options'!$B$7:$B$3000,HeatGen!T$2,'Energy balance options'!$A$7:$A$3000,HeatGen!$A999)</f>
        <v>0</v>
      </c>
      <c r="U999">
        <f>SUMIFS('Energy balance options'!$G$7:$G$3000,'Energy balance options'!$B$7:$B$3000,HeatGen!U$2,'Energy balance options'!$A$7:$A$3000,HeatGen!$A999)</f>
        <v>0</v>
      </c>
      <c r="V999">
        <f>SUMIFS('Energy balance options'!$G$7:$G$3000,'Energy balance options'!$B$7:$B$3000,HeatGen!V$2,'Energy balance options'!$A$7:$A$3000,HeatGen!$A999)</f>
        <v>0</v>
      </c>
      <c r="W999">
        <f>SUMIFS('Energy balance options'!$G$7:$G$3000,'Energy balance options'!$B$7:$B$3000,HeatGen!W$2,'Energy balance options'!$A$7:$A$3000,HeatGen!$A999)</f>
        <v>0</v>
      </c>
      <c r="X999">
        <f>SUMIFS('Energy balance options'!$G$7:$G$3000,'Energy balance options'!$B$7:$B$3000,HeatGen!X$2,'Energy balance options'!$A$7:$A$3000,HeatGen!$A999)</f>
        <v>0</v>
      </c>
      <c r="AG999">
        <f t="shared" si="223"/>
        <v>0</v>
      </c>
      <c r="AH999">
        <f t="shared" si="224"/>
        <v>0</v>
      </c>
      <c r="AI999">
        <f t="shared" si="225"/>
        <v>0</v>
      </c>
      <c r="AJ999">
        <f t="shared" si="226"/>
        <v>0</v>
      </c>
      <c r="AK999">
        <f t="shared" si="227"/>
        <v>0</v>
      </c>
      <c r="AL999">
        <f t="shared" si="228"/>
        <v>0</v>
      </c>
      <c r="AM999">
        <f t="shared" si="229"/>
        <v>0</v>
      </c>
      <c r="AN999">
        <f t="shared" si="230"/>
        <v>0</v>
      </c>
      <c r="AO999">
        <f t="shared" si="231"/>
        <v>0</v>
      </c>
    </row>
    <row r="1000" spans="1:41" x14ac:dyDescent="0.2">
      <c r="A1000" s="9"/>
      <c r="B1000" t="str">
        <f>_xlfn.IFNA(VLOOKUP(A1000,'Energy balance options'!A$7:C$3000,3,FALSE),"")</f>
        <v/>
      </c>
      <c r="P1000">
        <f>SUMIFS('Energy balance options'!$F$7:$F$3000,'Energy balance options'!$B$7:$B$3000,HeatGen!P$2,'Energy balance options'!$A$7:$A$3000,HeatGen!$A1000)</f>
        <v>0</v>
      </c>
      <c r="Q1000">
        <f>SUMIFS('Energy balance options'!$F$7:$F$3000,'Energy balance options'!$B$7:$B$3000,HeatGen!Q$2,'Energy balance options'!$A$7:$A$3000,HeatGen!$A1000)</f>
        <v>0</v>
      </c>
      <c r="R1000">
        <f>SUMIFS('Energy balance options'!$F$7:$F$3000,'Energy balance options'!$B$7:$B$3000,HeatGen!R$2,'Energy balance options'!$A$7:$A$3000,HeatGen!$A1000)</f>
        <v>0</v>
      </c>
      <c r="S1000">
        <f>SUMIFS('Energy balance options'!$G$7:$G$3000,'Energy balance options'!$B$7:$B$3000,HeatGen!S$2,'Energy balance options'!$A$7:$A$3000,HeatGen!$A1000)</f>
        <v>0</v>
      </c>
      <c r="T1000">
        <f>SUMIFS('Energy balance options'!$G$7:$G$3000,'Energy balance options'!$B$7:$B$3000,HeatGen!T$2,'Energy balance options'!$A$7:$A$3000,HeatGen!$A1000)</f>
        <v>0</v>
      </c>
      <c r="U1000">
        <f>SUMIFS('Energy balance options'!$G$7:$G$3000,'Energy balance options'!$B$7:$B$3000,HeatGen!U$2,'Energy balance options'!$A$7:$A$3000,HeatGen!$A1000)</f>
        <v>0</v>
      </c>
      <c r="V1000">
        <f>SUMIFS('Energy balance options'!$G$7:$G$3000,'Energy balance options'!$B$7:$B$3000,HeatGen!V$2,'Energy balance options'!$A$7:$A$3000,HeatGen!$A1000)</f>
        <v>0</v>
      </c>
      <c r="W1000">
        <f>SUMIFS('Energy balance options'!$G$7:$G$3000,'Energy balance options'!$B$7:$B$3000,HeatGen!W$2,'Energy balance options'!$A$7:$A$3000,HeatGen!$A1000)</f>
        <v>0</v>
      </c>
      <c r="X1000">
        <f>SUMIFS('Energy balance options'!$G$7:$G$3000,'Energy balance options'!$B$7:$B$3000,HeatGen!X$2,'Energy balance options'!$A$7:$A$3000,HeatGen!$A1000)</f>
        <v>0</v>
      </c>
      <c r="AG1000">
        <f t="shared" si="223"/>
        <v>0</v>
      </c>
      <c r="AH1000">
        <f t="shared" si="224"/>
        <v>0</v>
      </c>
      <c r="AI1000">
        <f t="shared" si="225"/>
        <v>0</v>
      </c>
      <c r="AJ1000">
        <f t="shared" si="226"/>
        <v>0</v>
      </c>
      <c r="AK1000">
        <f t="shared" si="227"/>
        <v>0</v>
      </c>
      <c r="AL1000">
        <f t="shared" si="228"/>
        <v>0</v>
      </c>
      <c r="AM1000">
        <f t="shared" si="229"/>
        <v>0</v>
      </c>
      <c r="AN1000">
        <f t="shared" si="230"/>
        <v>0</v>
      </c>
      <c r="AO1000">
        <f t="shared" si="231"/>
        <v>0</v>
      </c>
    </row>
    <row r="1001" spans="1:41" x14ac:dyDescent="0.2">
      <c r="A1001" s="9"/>
      <c r="B1001" t="str">
        <f>_xlfn.IFNA(VLOOKUP(A1001,'Energy balance options'!A$7:C$3000,3,FALSE),"")</f>
        <v/>
      </c>
      <c r="P1001">
        <f>SUMIFS('Energy balance options'!$F$7:$F$3000,'Energy balance options'!$B$7:$B$3000,HeatGen!P$2,'Energy balance options'!$A$7:$A$3000,HeatGen!$A1001)</f>
        <v>0</v>
      </c>
      <c r="Q1001">
        <f>SUMIFS('Energy balance options'!$F$7:$F$3000,'Energy balance options'!$B$7:$B$3000,HeatGen!Q$2,'Energy balance options'!$A$7:$A$3000,HeatGen!$A1001)</f>
        <v>0</v>
      </c>
      <c r="R1001">
        <f>SUMIFS('Energy balance options'!$F$7:$F$3000,'Energy balance options'!$B$7:$B$3000,HeatGen!R$2,'Energy balance options'!$A$7:$A$3000,HeatGen!$A1001)</f>
        <v>0</v>
      </c>
      <c r="S1001">
        <f>SUMIFS('Energy balance options'!$G$7:$G$3000,'Energy balance options'!$B$7:$B$3000,HeatGen!S$2,'Energy balance options'!$A$7:$A$3000,HeatGen!$A1001)</f>
        <v>0</v>
      </c>
      <c r="T1001">
        <f>SUMIFS('Energy balance options'!$G$7:$G$3000,'Energy balance options'!$B$7:$B$3000,HeatGen!T$2,'Energy balance options'!$A$7:$A$3000,HeatGen!$A1001)</f>
        <v>0</v>
      </c>
      <c r="U1001">
        <f>SUMIFS('Energy balance options'!$G$7:$G$3000,'Energy balance options'!$B$7:$B$3000,HeatGen!U$2,'Energy balance options'!$A$7:$A$3000,HeatGen!$A1001)</f>
        <v>0</v>
      </c>
      <c r="V1001">
        <f>SUMIFS('Energy balance options'!$G$7:$G$3000,'Energy balance options'!$B$7:$B$3000,HeatGen!V$2,'Energy balance options'!$A$7:$A$3000,HeatGen!$A1001)</f>
        <v>0</v>
      </c>
      <c r="W1001">
        <f>SUMIFS('Energy balance options'!$G$7:$G$3000,'Energy balance options'!$B$7:$B$3000,HeatGen!W$2,'Energy balance options'!$A$7:$A$3000,HeatGen!$A1001)</f>
        <v>0</v>
      </c>
      <c r="X1001">
        <f>SUMIFS('Energy balance options'!$G$7:$G$3000,'Energy balance options'!$B$7:$B$3000,HeatGen!X$2,'Energy balance options'!$A$7:$A$3000,HeatGen!$A1001)</f>
        <v>0</v>
      </c>
      <c r="AG1001">
        <f t="shared" si="223"/>
        <v>0</v>
      </c>
      <c r="AH1001">
        <f t="shared" si="224"/>
        <v>0</v>
      </c>
      <c r="AI1001">
        <f t="shared" si="225"/>
        <v>0</v>
      </c>
      <c r="AJ1001">
        <f t="shared" si="226"/>
        <v>0</v>
      </c>
      <c r="AK1001">
        <f t="shared" si="227"/>
        <v>0</v>
      </c>
      <c r="AL1001">
        <f t="shared" si="228"/>
        <v>0</v>
      </c>
      <c r="AM1001">
        <f t="shared" si="229"/>
        <v>0</v>
      </c>
      <c r="AN1001">
        <f t="shared" si="230"/>
        <v>0</v>
      </c>
      <c r="AO1001">
        <f t="shared" si="231"/>
        <v>0</v>
      </c>
    </row>
    <row r="1002" spans="1:41" x14ac:dyDescent="0.2">
      <c r="A1002" s="9"/>
      <c r="B1002" t="str">
        <f>_xlfn.IFNA(VLOOKUP(A1002,'Energy balance options'!A$7:C$3000,3,FALSE),"")</f>
        <v/>
      </c>
      <c r="P1002">
        <f>SUMIFS('Energy balance options'!$F$7:$F$3000,'Energy balance options'!$B$7:$B$3000,HeatGen!P$2,'Energy balance options'!$A$7:$A$3000,HeatGen!$A1002)</f>
        <v>0</v>
      </c>
      <c r="Q1002">
        <f>SUMIFS('Energy balance options'!$F$7:$F$3000,'Energy balance options'!$B$7:$B$3000,HeatGen!Q$2,'Energy balance options'!$A$7:$A$3000,HeatGen!$A1002)</f>
        <v>0</v>
      </c>
      <c r="R1002">
        <f>SUMIFS('Energy balance options'!$F$7:$F$3000,'Energy balance options'!$B$7:$B$3000,HeatGen!R$2,'Energy balance options'!$A$7:$A$3000,HeatGen!$A1002)</f>
        <v>0</v>
      </c>
      <c r="S1002">
        <f>SUMIFS('Energy balance options'!$G$7:$G$3000,'Energy balance options'!$B$7:$B$3000,HeatGen!S$2,'Energy balance options'!$A$7:$A$3000,HeatGen!$A1002)</f>
        <v>0</v>
      </c>
      <c r="T1002">
        <f>SUMIFS('Energy balance options'!$G$7:$G$3000,'Energy balance options'!$B$7:$B$3000,HeatGen!T$2,'Energy balance options'!$A$7:$A$3000,HeatGen!$A1002)</f>
        <v>0</v>
      </c>
      <c r="U1002">
        <f>SUMIFS('Energy balance options'!$G$7:$G$3000,'Energy balance options'!$B$7:$B$3000,HeatGen!U$2,'Energy balance options'!$A$7:$A$3000,HeatGen!$A1002)</f>
        <v>0</v>
      </c>
      <c r="V1002">
        <f>SUMIFS('Energy balance options'!$G$7:$G$3000,'Energy balance options'!$B$7:$B$3000,HeatGen!V$2,'Energy balance options'!$A$7:$A$3000,HeatGen!$A1002)</f>
        <v>0</v>
      </c>
      <c r="W1002">
        <f>SUMIFS('Energy balance options'!$G$7:$G$3000,'Energy balance options'!$B$7:$B$3000,HeatGen!W$2,'Energy balance options'!$A$7:$A$3000,HeatGen!$A1002)</f>
        <v>0</v>
      </c>
      <c r="X1002">
        <f>SUMIFS('Energy balance options'!$G$7:$G$3000,'Energy balance options'!$B$7:$B$3000,HeatGen!X$2,'Energy balance options'!$A$7:$A$3000,HeatGen!$A1002)</f>
        <v>0</v>
      </c>
      <c r="AG1002">
        <f t="shared" si="223"/>
        <v>0</v>
      </c>
      <c r="AH1002">
        <f t="shared" si="224"/>
        <v>0</v>
      </c>
      <c r="AI1002">
        <f t="shared" si="225"/>
        <v>0</v>
      </c>
      <c r="AJ1002">
        <f t="shared" si="226"/>
        <v>0</v>
      </c>
      <c r="AK1002">
        <f t="shared" si="227"/>
        <v>0</v>
      </c>
      <c r="AL1002">
        <f t="shared" si="228"/>
        <v>0</v>
      </c>
      <c r="AM1002">
        <f t="shared" si="229"/>
        <v>0</v>
      </c>
      <c r="AN1002">
        <f t="shared" si="230"/>
        <v>0</v>
      </c>
      <c r="AO1002">
        <f t="shared" si="231"/>
        <v>0</v>
      </c>
    </row>
    <row r="1003" spans="1:41" x14ac:dyDescent="0.2">
      <c r="A1003" s="9"/>
      <c r="B1003" t="str">
        <f>_xlfn.IFNA(VLOOKUP(A1003,'Energy balance options'!A$7:C$3000,3,FALSE),"")</f>
        <v/>
      </c>
      <c r="P1003">
        <f>SUMIFS('Energy balance options'!$F$7:$F$3000,'Energy balance options'!$B$7:$B$3000,HeatGen!P$2,'Energy balance options'!$A$7:$A$3000,HeatGen!$A1003)</f>
        <v>0</v>
      </c>
      <c r="Q1003">
        <f>SUMIFS('Energy balance options'!$F$7:$F$3000,'Energy balance options'!$B$7:$B$3000,HeatGen!Q$2,'Energy balance options'!$A$7:$A$3000,HeatGen!$A1003)</f>
        <v>0</v>
      </c>
      <c r="R1003">
        <f>SUMIFS('Energy balance options'!$F$7:$F$3000,'Energy balance options'!$B$7:$B$3000,HeatGen!R$2,'Energy balance options'!$A$7:$A$3000,HeatGen!$A1003)</f>
        <v>0</v>
      </c>
      <c r="S1003">
        <f>SUMIFS('Energy balance options'!$G$7:$G$3000,'Energy balance options'!$B$7:$B$3000,HeatGen!S$2,'Energy balance options'!$A$7:$A$3000,HeatGen!$A1003)</f>
        <v>0</v>
      </c>
      <c r="T1003">
        <f>SUMIFS('Energy balance options'!$G$7:$G$3000,'Energy balance options'!$B$7:$B$3000,HeatGen!T$2,'Energy balance options'!$A$7:$A$3000,HeatGen!$A1003)</f>
        <v>0</v>
      </c>
      <c r="U1003">
        <f>SUMIFS('Energy balance options'!$G$7:$G$3000,'Energy balance options'!$B$7:$B$3000,HeatGen!U$2,'Energy balance options'!$A$7:$A$3000,HeatGen!$A1003)</f>
        <v>0</v>
      </c>
      <c r="V1003">
        <f>SUMIFS('Energy balance options'!$G$7:$G$3000,'Energy balance options'!$B$7:$B$3000,HeatGen!V$2,'Energy balance options'!$A$7:$A$3000,HeatGen!$A1003)</f>
        <v>0</v>
      </c>
      <c r="W1003">
        <f>SUMIFS('Energy balance options'!$G$7:$G$3000,'Energy balance options'!$B$7:$B$3000,HeatGen!W$2,'Energy balance options'!$A$7:$A$3000,HeatGen!$A1003)</f>
        <v>0</v>
      </c>
      <c r="X1003">
        <f>SUMIFS('Energy balance options'!$G$7:$G$3000,'Energy balance options'!$B$7:$B$3000,HeatGen!X$2,'Energy balance options'!$A$7:$A$3000,HeatGen!$A1003)</f>
        <v>0</v>
      </c>
      <c r="AG1003">
        <f t="shared" si="223"/>
        <v>0</v>
      </c>
      <c r="AH1003">
        <f t="shared" si="224"/>
        <v>0</v>
      </c>
      <c r="AI1003">
        <f t="shared" si="225"/>
        <v>0</v>
      </c>
      <c r="AJ1003">
        <f t="shared" si="226"/>
        <v>0</v>
      </c>
      <c r="AK1003">
        <f t="shared" si="227"/>
        <v>0</v>
      </c>
      <c r="AL1003">
        <f t="shared" si="228"/>
        <v>0</v>
      </c>
      <c r="AM1003">
        <f t="shared" si="229"/>
        <v>0</v>
      </c>
      <c r="AN1003">
        <f t="shared" si="230"/>
        <v>0</v>
      </c>
      <c r="AO1003">
        <f t="shared" si="231"/>
        <v>0</v>
      </c>
    </row>
    <row r="1004" spans="1:41" x14ac:dyDescent="0.2">
      <c r="A1004" s="9"/>
      <c r="B1004" t="str">
        <f>_xlfn.IFNA(VLOOKUP(A1004,'Energy balance options'!A$7:C$3000,3,FALSE),"")</f>
        <v/>
      </c>
      <c r="P1004">
        <f>SUMIFS('Energy balance options'!$F$7:$F$3000,'Energy balance options'!$B$7:$B$3000,HeatGen!P$2,'Energy balance options'!$A$7:$A$3000,HeatGen!$A1004)</f>
        <v>0</v>
      </c>
      <c r="Q1004">
        <f>SUMIFS('Energy balance options'!$F$7:$F$3000,'Energy balance options'!$B$7:$B$3000,HeatGen!Q$2,'Energy balance options'!$A$7:$A$3000,HeatGen!$A1004)</f>
        <v>0</v>
      </c>
      <c r="R1004">
        <f>SUMIFS('Energy balance options'!$F$7:$F$3000,'Energy balance options'!$B$7:$B$3000,HeatGen!R$2,'Energy balance options'!$A$7:$A$3000,HeatGen!$A1004)</f>
        <v>0</v>
      </c>
      <c r="S1004">
        <f>SUMIFS('Energy balance options'!$G$7:$G$3000,'Energy balance options'!$B$7:$B$3000,HeatGen!S$2,'Energy balance options'!$A$7:$A$3000,HeatGen!$A1004)</f>
        <v>0</v>
      </c>
      <c r="T1004">
        <f>SUMIFS('Energy balance options'!$G$7:$G$3000,'Energy balance options'!$B$7:$B$3000,HeatGen!T$2,'Energy balance options'!$A$7:$A$3000,HeatGen!$A1004)</f>
        <v>0</v>
      </c>
      <c r="U1004">
        <f>SUMIFS('Energy balance options'!$G$7:$G$3000,'Energy balance options'!$B$7:$B$3000,HeatGen!U$2,'Energy balance options'!$A$7:$A$3000,HeatGen!$A1004)</f>
        <v>0</v>
      </c>
      <c r="V1004">
        <f>SUMIFS('Energy balance options'!$G$7:$G$3000,'Energy balance options'!$B$7:$B$3000,HeatGen!V$2,'Energy balance options'!$A$7:$A$3000,HeatGen!$A1004)</f>
        <v>0</v>
      </c>
      <c r="W1004">
        <f>SUMIFS('Energy balance options'!$G$7:$G$3000,'Energy balance options'!$B$7:$B$3000,HeatGen!W$2,'Energy balance options'!$A$7:$A$3000,HeatGen!$A1004)</f>
        <v>0</v>
      </c>
      <c r="X1004">
        <f>SUMIFS('Energy balance options'!$G$7:$G$3000,'Energy balance options'!$B$7:$B$3000,HeatGen!X$2,'Energy balance options'!$A$7:$A$3000,HeatGen!$A1004)</f>
        <v>0</v>
      </c>
      <c r="AG1004">
        <f t="shared" si="223"/>
        <v>0</v>
      </c>
      <c r="AH1004">
        <f t="shared" si="224"/>
        <v>0</v>
      </c>
      <c r="AI1004">
        <f t="shared" si="225"/>
        <v>0</v>
      </c>
      <c r="AJ1004">
        <f t="shared" si="226"/>
        <v>0</v>
      </c>
      <c r="AK1004">
        <f t="shared" si="227"/>
        <v>0</v>
      </c>
      <c r="AL1004">
        <f t="shared" si="228"/>
        <v>0</v>
      </c>
      <c r="AM1004">
        <f t="shared" si="229"/>
        <v>0</v>
      </c>
      <c r="AN1004">
        <f t="shared" si="230"/>
        <v>0</v>
      </c>
      <c r="AO1004">
        <f t="shared" si="231"/>
        <v>0</v>
      </c>
    </row>
    <row r="1005" spans="1:41" x14ac:dyDescent="0.2">
      <c r="A1005" s="9"/>
      <c r="B1005" t="str">
        <f>_xlfn.IFNA(VLOOKUP(A1005,'Energy balance options'!A$7:C$3000,3,FALSE),"")</f>
        <v/>
      </c>
      <c r="P1005">
        <f>SUMIFS('Energy balance options'!$F$7:$F$3000,'Energy balance options'!$B$7:$B$3000,HeatGen!P$2,'Energy balance options'!$A$7:$A$3000,HeatGen!$A1005)</f>
        <v>0</v>
      </c>
      <c r="Q1005">
        <f>SUMIFS('Energy balance options'!$F$7:$F$3000,'Energy balance options'!$B$7:$B$3000,HeatGen!Q$2,'Energy balance options'!$A$7:$A$3000,HeatGen!$A1005)</f>
        <v>0</v>
      </c>
      <c r="R1005">
        <f>SUMIFS('Energy balance options'!$F$7:$F$3000,'Energy balance options'!$B$7:$B$3000,HeatGen!R$2,'Energy balance options'!$A$7:$A$3000,HeatGen!$A1005)</f>
        <v>0</v>
      </c>
      <c r="S1005">
        <f>SUMIFS('Energy balance options'!$G$7:$G$3000,'Energy balance options'!$B$7:$B$3000,HeatGen!S$2,'Energy balance options'!$A$7:$A$3000,HeatGen!$A1005)</f>
        <v>0</v>
      </c>
      <c r="T1005">
        <f>SUMIFS('Energy balance options'!$G$7:$G$3000,'Energy balance options'!$B$7:$B$3000,HeatGen!T$2,'Energy balance options'!$A$7:$A$3000,HeatGen!$A1005)</f>
        <v>0</v>
      </c>
      <c r="U1005">
        <f>SUMIFS('Energy balance options'!$G$7:$G$3000,'Energy balance options'!$B$7:$B$3000,HeatGen!U$2,'Energy balance options'!$A$7:$A$3000,HeatGen!$A1005)</f>
        <v>0</v>
      </c>
      <c r="V1005">
        <f>SUMIFS('Energy balance options'!$G$7:$G$3000,'Energy balance options'!$B$7:$B$3000,HeatGen!V$2,'Energy balance options'!$A$7:$A$3000,HeatGen!$A1005)</f>
        <v>0</v>
      </c>
      <c r="W1005">
        <f>SUMIFS('Energy balance options'!$G$7:$G$3000,'Energy balance options'!$B$7:$B$3000,HeatGen!W$2,'Energy balance options'!$A$7:$A$3000,HeatGen!$A1005)</f>
        <v>0</v>
      </c>
      <c r="X1005">
        <f>SUMIFS('Energy balance options'!$G$7:$G$3000,'Energy balance options'!$B$7:$B$3000,HeatGen!X$2,'Energy balance options'!$A$7:$A$3000,HeatGen!$A1005)</f>
        <v>0</v>
      </c>
      <c r="AG1005">
        <f t="shared" si="223"/>
        <v>0</v>
      </c>
      <c r="AH1005">
        <f t="shared" si="224"/>
        <v>0</v>
      </c>
      <c r="AI1005">
        <f t="shared" si="225"/>
        <v>0</v>
      </c>
      <c r="AJ1005">
        <f t="shared" si="226"/>
        <v>0</v>
      </c>
      <c r="AK1005">
        <f t="shared" si="227"/>
        <v>0</v>
      </c>
      <c r="AL1005">
        <f t="shared" si="228"/>
        <v>0</v>
      </c>
      <c r="AM1005">
        <f t="shared" si="229"/>
        <v>0</v>
      </c>
      <c r="AN1005">
        <f t="shared" si="230"/>
        <v>0</v>
      </c>
      <c r="AO1005">
        <f t="shared" si="231"/>
        <v>0</v>
      </c>
    </row>
    <row r="1006" spans="1:41" x14ac:dyDescent="0.2">
      <c r="A1006" s="9"/>
      <c r="B1006" t="str">
        <f>_xlfn.IFNA(VLOOKUP(A1006,'Energy balance options'!A$7:C$3000,3,FALSE),"")</f>
        <v/>
      </c>
      <c r="P1006">
        <f>SUMIFS('Energy balance options'!$F$7:$F$3000,'Energy balance options'!$B$7:$B$3000,HeatGen!P$2,'Energy balance options'!$A$7:$A$3000,HeatGen!$A1006)</f>
        <v>0</v>
      </c>
      <c r="Q1006">
        <f>SUMIFS('Energy balance options'!$F$7:$F$3000,'Energy balance options'!$B$7:$B$3000,HeatGen!Q$2,'Energy balance options'!$A$7:$A$3000,HeatGen!$A1006)</f>
        <v>0</v>
      </c>
      <c r="R1006">
        <f>SUMIFS('Energy balance options'!$F$7:$F$3000,'Energy balance options'!$B$7:$B$3000,HeatGen!R$2,'Energy balance options'!$A$7:$A$3000,HeatGen!$A1006)</f>
        <v>0</v>
      </c>
      <c r="S1006">
        <f>SUMIFS('Energy balance options'!$G$7:$G$3000,'Energy balance options'!$B$7:$B$3000,HeatGen!S$2,'Energy balance options'!$A$7:$A$3000,HeatGen!$A1006)</f>
        <v>0</v>
      </c>
      <c r="T1006">
        <f>SUMIFS('Energy balance options'!$G$7:$G$3000,'Energy balance options'!$B$7:$B$3000,HeatGen!T$2,'Energy balance options'!$A$7:$A$3000,HeatGen!$A1006)</f>
        <v>0</v>
      </c>
      <c r="U1006">
        <f>SUMIFS('Energy balance options'!$G$7:$G$3000,'Energy balance options'!$B$7:$B$3000,HeatGen!U$2,'Energy balance options'!$A$7:$A$3000,HeatGen!$A1006)</f>
        <v>0</v>
      </c>
      <c r="V1006">
        <f>SUMIFS('Energy balance options'!$G$7:$G$3000,'Energy balance options'!$B$7:$B$3000,HeatGen!V$2,'Energy balance options'!$A$7:$A$3000,HeatGen!$A1006)</f>
        <v>0</v>
      </c>
      <c r="W1006">
        <f>SUMIFS('Energy balance options'!$G$7:$G$3000,'Energy balance options'!$B$7:$B$3000,HeatGen!W$2,'Energy balance options'!$A$7:$A$3000,HeatGen!$A1006)</f>
        <v>0</v>
      </c>
      <c r="X1006">
        <f>SUMIFS('Energy balance options'!$G$7:$G$3000,'Energy balance options'!$B$7:$B$3000,HeatGen!X$2,'Energy balance options'!$A$7:$A$3000,HeatGen!$A1006)</f>
        <v>0</v>
      </c>
      <c r="AG1006">
        <f t="shared" si="223"/>
        <v>0</v>
      </c>
      <c r="AH1006">
        <f t="shared" si="224"/>
        <v>0</v>
      </c>
      <c r="AI1006">
        <f t="shared" si="225"/>
        <v>0</v>
      </c>
      <c r="AJ1006">
        <f t="shared" si="226"/>
        <v>0</v>
      </c>
      <c r="AK1006">
        <f t="shared" si="227"/>
        <v>0</v>
      </c>
      <c r="AL1006">
        <f t="shared" si="228"/>
        <v>0</v>
      </c>
      <c r="AM1006">
        <f t="shared" si="229"/>
        <v>0</v>
      </c>
      <c r="AN1006">
        <f t="shared" si="230"/>
        <v>0</v>
      </c>
      <c r="AO1006">
        <f t="shared" si="231"/>
        <v>0</v>
      </c>
    </row>
    <row r="1007" spans="1:41" x14ac:dyDescent="0.2">
      <c r="A1007" s="9"/>
      <c r="B1007" t="str">
        <f>_xlfn.IFNA(VLOOKUP(A1007,'Energy balance options'!A$7:C$3000,3,FALSE),"")</f>
        <v/>
      </c>
      <c r="P1007">
        <f>SUMIFS('Energy balance options'!$F$7:$F$3000,'Energy balance options'!$B$7:$B$3000,HeatGen!P$2,'Energy balance options'!$A$7:$A$3000,HeatGen!$A1007)</f>
        <v>0</v>
      </c>
      <c r="Q1007">
        <f>SUMIFS('Energy balance options'!$F$7:$F$3000,'Energy balance options'!$B$7:$B$3000,HeatGen!Q$2,'Energy balance options'!$A$7:$A$3000,HeatGen!$A1007)</f>
        <v>0</v>
      </c>
      <c r="R1007">
        <f>SUMIFS('Energy balance options'!$F$7:$F$3000,'Energy balance options'!$B$7:$B$3000,HeatGen!R$2,'Energy balance options'!$A$7:$A$3000,HeatGen!$A1007)</f>
        <v>0</v>
      </c>
      <c r="S1007">
        <f>SUMIFS('Energy balance options'!$G$7:$G$3000,'Energy balance options'!$B$7:$B$3000,HeatGen!S$2,'Energy balance options'!$A$7:$A$3000,HeatGen!$A1007)</f>
        <v>0</v>
      </c>
      <c r="T1007">
        <f>SUMIFS('Energy balance options'!$G$7:$G$3000,'Energy balance options'!$B$7:$B$3000,HeatGen!T$2,'Energy balance options'!$A$7:$A$3000,HeatGen!$A1007)</f>
        <v>0</v>
      </c>
      <c r="U1007">
        <f>SUMIFS('Energy balance options'!$G$7:$G$3000,'Energy balance options'!$B$7:$B$3000,HeatGen!U$2,'Energy balance options'!$A$7:$A$3000,HeatGen!$A1007)</f>
        <v>0</v>
      </c>
      <c r="V1007">
        <f>SUMIFS('Energy balance options'!$G$7:$G$3000,'Energy balance options'!$B$7:$B$3000,HeatGen!V$2,'Energy balance options'!$A$7:$A$3000,HeatGen!$A1007)</f>
        <v>0</v>
      </c>
      <c r="W1007">
        <f>SUMIFS('Energy balance options'!$G$7:$G$3000,'Energy balance options'!$B$7:$B$3000,HeatGen!W$2,'Energy balance options'!$A$7:$A$3000,HeatGen!$A1007)</f>
        <v>0</v>
      </c>
      <c r="X1007">
        <f>SUMIFS('Energy balance options'!$G$7:$G$3000,'Energy balance options'!$B$7:$B$3000,HeatGen!X$2,'Energy balance options'!$A$7:$A$3000,HeatGen!$A1007)</f>
        <v>0</v>
      </c>
      <c r="AG1007">
        <f t="shared" si="223"/>
        <v>0</v>
      </c>
      <c r="AH1007">
        <f t="shared" si="224"/>
        <v>0</v>
      </c>
      <c r="AI1007">
        <f t="shared" si="225"/>
        <v>0</v>
      </c>
      <c r="AJ1007">
        <f t="shared" si="226"/>
        <v>0</v>
      </c>
      <c r="AK1007">
        <f t="shared" si="227"/>
        <v>0</v>
      </c>
      <c r="AL1007">
        <f t="shared" si="228"/>
        <v>0</v>
      </c>
      <c r="AM1007">
        <f t="shared" si="229"/>
        <v>0</v>
      </c>
      <c r="AN1007">
        <f t="shared" si="230"/>
        <v>0</v>
      </c>
      <c r="AO1007">
        <f t="shared" si="231"/>
        <v>0</v>
      </c>
    </row>
    <row r="1008" spans="1:41" x14ac:dyDescent="0.2">
      <c r="A1008" s="9"/>
      <c r="B1008" t="str">
        <f>_xlfn.IFNA(VLOOKUP(A1008,'Energy balance options'!A$7:C$3000,3,FALSE),"")</f>
        <v/>
      </c>
      <c r="P1008">
        <f>SUMIFS('Energy balance options'!$F$7:$F$3000,'Energy balance options'!$B$7:$B$3000,HeatGen!P$2,'Energy balance options'!$A$7:$A$3000,HeatGen!$A1008)</f>
        <v>0</v>
      </c>
      <c r="Q1008">
        <f>SUMIFS('Energy balance options'!$F$7:$F$3000,'Energy balance options'!$B$7:$B$3000,HeatGen!Q$2,'Energy balance options'!$A$7:$A$3000,HeatGen!$A1008)</f>
        <v>0</v>
      </c>
      <c r="R1008">
        <f>SUMIFS('Energy balance options'!$F$7:$F$3000,'Energy balance options'!$B$7:$B$3000,HeatGen!R$2,'Energy balance options'!$A$7:$A$3000,HeatGen!$A1008)</f>
        <v>0</v>
      </c>
      <c r="S1008">
        <f>SUMIFS('Energy balance options'!$G$7:$G$3000,'Energy balance options'!$B$7:$B$3000,HeatGen!S$2,'Energy balance options'!$A$7:$A$3000,HeatGen!$A1008)</f>
        <v>0</v>
      </c>
      <c r="T1008">
        <f>SUMIFS('Energy balance options'!$G$7:$G$3000,'Energy balance options'!$B$7:$B$3000,HeatGen!T$2,'Energy balance options'!$A$7:$A$3000,HeatGen!$A1008)</f>
        <v>0</v>
      </c>
      <c r="U1008">
        <f>SUMIFS('Energy balance options'!$G$7:$G$3000,'Energy balance options'!$B$7:$B$3000,HeatGen!U$2,'Energy balance options'!$A$7:$A$3000,HeatGen!$A1008)</f>
        <v>0</v>
      </c>
      <c r="V1008">
        <f>SUMIFS('Energy balance options'!$G$7:$G$3000,'Energy balance options'!$B$7:$B$3000,HeatGen!V$2,'Energy balance options'!$A$7:$A$3000,HeatGen!$A1008)</f>
        <v>0</v>
      </c>
      <c r="W1008">
        <f>SUMIFS('Energy balance options'!$G$7:$G$3000,'Energy balance options'!$B$7:$B$3000,HeatGen!W$2,'Energy balance options'!$A$7:$A$3000,HeatGen!$A1008)</f>
        <v>0</v>
      </c>
      <c r="X1008">
        <f>SUMIFS('Energy balance options'!$G$7:$G$3000,'Energy balance options'!$B$7:$B$3000,HeatGen!X$2,'Energy balance options'!$A$7:$A$3000,HeatGen!$A1008)</f>
        <v>0</v>
      </c>
      <c r="AG1008">
        <f t="shared" si="223"/>
        <v>0</v>
      </c>
      <c r="AH1008">
        <f t="shared" si="224"/>
        <v>0</v>
      </c>
      <c r="AI1008">
        <f t="shared" si="225"/>
        <v>0</v>
      </c>
      <c r="AJ1008">
        <f t="shared" si="226"/>
        <v>0</v>
      </c>
      <c r="AK1008">
        <f t="shared" si="227"/>
        <v>0</v>
      </c>
      <c r="AL1008">
        <f t="shared" si="228"/>
        <v>0</v>
      </c>
      <c r="AM1008">
        <f t="shared" si="229"/>
        <v>0</v>
      </c>
      <c r="AN1008">
        <f t="shared" si="230"/>
        <v>0</v>
      </c>
      <c r="AO1008">
        <f t="shared" si="231"/>
        <v>0</v>
      </c>
    </row>
    <row r="1009" spans="1:41" x14ac:dyDescent="0.2">
      <c r="A1009" s="9"/>
      <c r="B1009" t="str">
        <f>_xlfn.IFNA(VLOOKUP(A1009,'Energy balance options'!A$7:C$3000,3,FALSE),"")</f>
        <v/>
      </c>
      <c r="P1009">
        <f>SUMIFS('Energy balance options'!$F$7:$F$3000,'Energy balance options'!$B$7:$B$3000,HeatGen!P$2,'Energy balance options'!$A$7:$A$3000,HeatGen!$A1009)</f>
        <v>0</v>
      </c>
      <c r="Q1009">
        <f>SUMIFS('Energy balance options'!$F$7:$F$3000,'Energy balance options'!$B$7:$B$3000,HeatGen!Q$2,'Energy balance options'!$A$7:$A$3000,HeatGen!$A1009)</f>
        <v>0</v>
      </c>
      <c r="R1009">
        <f>SUMIFS('Energy balance options'!$F$7:$F$3000,'Energy balance options'!$B$7:$B$3000,HeatGen!R$2,'Energy balance options'!$A$7:$A$3000,HeatGen!$A1009)</f>
        <v>0</v>
      </c>
      <c r="S1009">
        <f>SUMIFS('Energy balance options'!$G$7:$G$3000,'Energy balance options'!$B$7:$B$3000,HeatGen!S$2,'Energy balance options'!$A$7:$A$3000,HeatGen!$A1009)</f>
        <v>0</v>
      </c>
      <c r="T1009">
        <f>SUMIFS('Energy balance options'!$G$7:$G$3000,'Energy balance options'!$B$7:$B$3000,HeatGen!T$2,'Energy balance options'!$A$7:$A$3000,HeatGen!$A1009)</f>
        <v>0</v>
      </c>
      <c r="U1009">
        <f>SUMIFS('Energy balance options'!$G$7:$G$3000,'Energy balance options'!$B$7:$B$3000,HeatGen!U$2,'Energy balance options'!$A$7:$A$3000,HeatGen!$A1009)</f>
        <v>0</v>
      </c>
      <c r="V1009">
        <f>SUMIFS('Energy balance options'!$G$7:$G$3000,'Energy balance options'!$B$7:$B$3000,HeatGen!V$2,'Energy balance options'!$A$7:$A$3000,HeatGen!$A1009)</f>
        <v>0</v>
      </c>
      <c r="W1009">
        <f>SUMIFS('Energy balance options'!$G$7:$G$3000,'Energy balance options'!$B$7:$B$3000,HeatGen!W$2,'Energy balance options'!$A$7:$A$3000,HeatGen!$A1009)</f>
        <v>0</v>
      </c>
      <c r="X1009">
        <f>SUMIFS('Energy balance options'!$G$7:$G$3000,'Energy balance options'!$B$7:$B$3000,HeatGen!X$2,'Energy balance options'!$A$7:$A$3000,HeatGen!$A1009)</f>
        <v>0</v>
      </c>
      <c r="AG1009">
        <f t="shared" si="223"/>
        <v>0</v>
      </c>
      <c r="AH1009">
        <f t="shared" si="224"/>
        <v>0</v>
      </c>
      <c r="AI1009">
        <f t="shared" si="225"/>
        <v>0</v>
      </c>
      <c r="AJ1009">
        <f t="shared" si="226"/>
        <v>0</v>
      </c>
      <c r="AK1009">
        <f t="shared" si="227"/>
        <v>0</v>
      </c>
      <c r="AL1009">
        <f t="shared" si="228"/>
        <v>0</v>
      </c>
      <c r="AM1009">
        <f t="shared" si="229"/>
        <v>0</v>
      </c>
      <c r="AN1009">
        <f t="shared" si="230"/>
        <v>0</v>
      </c>
      <c r="AO1009">
        <f t="shared" si="231"/>
        <v>0</v>
      </c>
    </row>
    <row r="1010" spans="1:41" x14ac:dyDescent="0.2">
      <c r="A1010" s="9"/>
      <c r="B1010" t="str">
        <f>_xlfn.IFNA(VLOOKUP(A1010,'Energy balance options'!A$7:C$3000,3,FALSE),"")</f>
        <v/>
      </c>
      <c r="P1010">
        <f>SUMIFS('Energy balance options'!$F$7:$F$3000,'Energy balance options'!$B$7:$B$3000,HeatGen!P$2,'Energy balance options'!$A$7:$A$3000,HeatGen!$A1010)</f>
        <v>0</v>
      </c>
      <c r="Q1010">
        <f>SUMIFS('Energy balance options'!$F$7:$F$3000,'Energy balance options'!$B$7:$B$3000,HeatGen!Q$2,'Energy balance options'!$A$7:$A$3000,HeatGen!$A1010)</f>
        <v>0</v>
      </c>
      <c r="R1010">
        <f>SUMIFS('Energy balance options'!$F$7:$F$3000,'Energy balance options'!$B$7:$B$3000,HeatGen!R$2,'Energy balance options'!$A$7:$A$3000,HeatGen!$A1010)</f>
        <v>0</v>
      </c>
      <c r="S1010">
        <f>SUMIFS('Energy balance options'!$G$7:$G$3000,'Energy balance options'!$B$7:$B$3000,HeatGen!S$2,'Energy balance options'!$A$7:$A$3000,HeatGen!$A1010)</f>
        <v>0</v>
      </c>
      <c r="T1010">
        <f>SUMIFS('Energy balance options'!$G$7:$G$3000,'Energy balance options'!$B$7:$B$3000,HeatGen!T$2,'Energy balance options'!$A$7:$A$3000,HeatGen!$A1010)</f>
        <v>0</v>
      </c>
      <c r="U1010">
        <f>SUMIFS('Energy balance options'!$G$7:$G$3000,'Energy balance options'!$B$7:$B$3000,HeatGen!U$2,'Energy balance options'!$A$7:$A$3000,HeatGen!$A1010)</f>
        <v>0</v>
      </c>
      <c r="V1010">
        <f>SUMIFS('Energy balance options'!$G$7:$G$3000,'Energy balance options'!$B$7:$B$3000,HeatGen!V$2,'Energy balance options'!$A$7:$A$3000,HeatGen!$A1010)</f>
        <v>0</v>
      </c>
      <c r="W1010">
        <f>SUMIFS('Energy balance options'!$G$7:$G$3000,'Energy balance options'!$B$7:$B$3000,HeatGen!W$2,'Energy balance options'!$A$7:$A$3000,HeatGen!$A1010)</f>
        <v>0</v>
      </c>
      <c r="X1010">
        <f>SUMIFS('Energy balance options'!$G$7:$G$3000,'Energy balance options'!$B$7:$B$3000,HeatGen!X$2,'Energy balance options'!$A$7:$A$3000,HeatGen!$A1010)</f>
        <v>0</v>
      </c>
      <c r="AG1010">
        <f t="shared" si="223"/>
        <v>0</v>
      </c>
      <c r="AH1010">
        <f t="shared" si="224"/>
        <v>0</v>
      </c>
      <c r="AI1010">
        <f t="shared" si="225"/>
        <v>0</v>
      </c>
      <c r="AJ1010">
        <f t="shared" si="226"/>
        <v>0</v>
      </c>
      <c r="AK1010">
        <f t="shared" si="227"/>
        <v>0</v>
      </c>
      <c r="AL1010">
        <f t="shared" si="228"/>
        <v>0</v>
      </c>
      <c r="AM1010">
        <f t="shared" si="229"/>
        <v>0</v>
      </c>
      <c r="AN1010">
        <f t="shared" si="230"/>
        <v>0</v>
      </c>
      <c r="AO1010">
        <f t="shared" si="231"/>
        <v>0</v>
      </c>
    </row>
    <row r="1011" spans="1:41" x14ac:dyDescent="0.2">
      <c r="A1011" s="9"/>
      <c r="B1011" t="str">
        <f>_xlfn.IFNA(VLOOKUP(A1011,'Energy balance options'!A$7:C$3000,3,FALSE),"")</f>
        <v/>
      </c>
      <c r="P1011">
        <f>SUMIFS('Energy balance options'!$F$7:$F$3000,'Energy balance options'!$B$7:$B$3000,HeatGen!P$2,'Energy balance options'!$A$7:$A$3000,HeatGen!$A1011)</f>
        <v>0</v>
      </c>
      <c r="Q1011">
        <f>SUMIFS('Energy balance options'!$F$7:$F$3000,'Energy balance options'!$B$7:$B$3000,HeatGen!Q$2,'Energy balance options'!$A$7:$A$3000,HeatGen!$A1011)</f>
        <v>0</v>
      </c>
      <c r="R1011">
        <f>SUMIFS('Energy balance options'!$F$7:$F$3000,'Energy balance options'!$B$7:$B$3000,HeatGen!R$2,'Energy balance options'!$A$7:$A$3000,HeatGen!$A1011)</f>
        <v>0</v>
      </c>
      <c r="S1011">
        <f>SUMIFS('Energy balance options'!$G$7:$G$3000,'Energy balance options'!$B$7:$B$3000,HeatGen!S$2,'Energy balance options'!$A$7:$A$3000,HeatGen!$A1011)</f>
        <v>0</v>
      </c>
      <c r="T1011">
        <f>SUMIFS('Energy balance options'!$G$7:$G$3000,'Energy balance options'!$B$7:$B$3000,HeatGen!T$2,'Energy balance options'!$A$7:$A$3000,HeatGen!$A1011)</f>
        <v>0</v>
      </c>
      <c r="U1011">
        <f>SUMIFS('Energy balance options'!$G$7:$G$3000,'Energy balance options'!$B$7:$B$3000,HeatGen!U$2,'Energy balance options'!$A$7:$A$3000,HeatGen!$A1011)</f>
        <v>0</v>
      </c>
      <c r="V1011">
        <f>SUMIFS('Energy balance options'!$G$7:$G$3000,'Energy balance options'!$B$7:$B$3000,HeatGen!V$2,'Energy balance options'!$A$7:$A$3000,HeatGen!$A1011)</f>
        <v>0</v>
      </c>
      <c r="W1011">
        <f>SUMIFS('Energy balance options'!$G$7:$G$3000,'Energy balance options'!$B$7:$B$3000,HeatGen!W$2,'Energy balance options'!$A$7:$A$3000,HeatGen!$A1011)</f>
        <v>0</v>
      </c>
      <c r="X1011">
        <f>SUMIFS('Energy balance options'!$G$7:$G$3000,'Energy balance options'!$B$7:$B$3000,HeatGen!X$2,'Energy balance options'!$A$7:$A$3000,HeatGen!$A1011)</f>
        <v>0</v>
      </c>
      <c r="AG1011">
        <f t="shared" si="223"/>
        <v>0</v>
      </c>
      <c r="AH1011">
        <f t="shared" si="224"/>
        <v>0</v>
      </c>
      <c r="AI1011">
        <f t="shared" si="225"/>
        <v>0</v>
      </c>
      <c r="AJ1011">
        <f t="shared" si="226"/>
        <v>0</v>
      </c>
      <c r="AK1011">
        <f t="shared" si="227"/>
        <v>0</v>
      </c>
      <c r="AL1011">
        <f t="shared" si="228"/>
        <v>0</v>
      </c>
      <c r="AM1011">
        <f t="shared" si="229"/>
        <v>0</v>
      </c>
      <c r="AN1011">
        <f t="shared" si="230"/>
        <v>0</v>
      </c>
      <c r="AO1011">
        <f t="shared" si="231"/>
        <v>0</v>
      </c>
    </row>
    <row r="1012" spans="1:41" x14ac:dyDescent="0.2">
      <c r="A1012" s="9"/>
      <c r="B1012" t="str">
        <f>_xlfn.IFNA(VLOOKUP(A1012,'Energy balance options'!A$7:C$3000,3,FALSE),"")</f>
        <v/>
      </c>
      <c r="P1012">
        <f>SUMIFS('Energy balance options'!$F$7:$F$3000,'Energy balance options'!$B$7:$B$3000,HeatGen!P$2,'Energy balance options'!$A$7:$A$3000,HeatGen!$A1012)</f>
        <v>0</v>
      </c>
      <c r="Q1012">
        <f>SUMIFS('Energy balance options'!$F$7:$F$3000,'Energy balance options'!$B$7:$B$3000,HeatGen!Q$2,'Energy balance options'!$A$7:$A$3000,HeatGen!$A1012)</f>
        <v>0</v>
      </c>
      <c r="R1012">
        <f>SUMIFS('Energy balance options'!$F$7:$F$3000,'Energy balance options'!$B$7:$B$3000,HeatGen!R$2,'Energy balance options'!$A$7:$A$3000,HeatGen!$A1012)</f>
        <v>0</v>
      </c>
      <c r="S1012">
        <f>SUMIFS('Energy balance options'!$G$7:$G$3000,'Energy balance options'!$B$7:$B$3000,HeatGen!S$2,'Energy balance options'!$A$7:$A$3000,HeatGen!$A1012)</f>
        <v>0</v>
      </c>
      <c r="T1012">
        <f>SUMIFS('Energy balance options'!$G$7:$G$3000,'Energy balance options'!$B$7:$B$3000,HeatGen!T$2,'Energy balance options'!$A$7:$A$3000,HeatGen!$A1012)</f>
        <v>0</v>
      </c>
      <c r="U1012">
        <f>SUMIFS('Energy balance options'!$G$7:$G$3000,'Energy balance options'!$B$7:$B$3000,HeatGen!U$2,'Energy balance options'!$A$7:$A$3000,HeatGen!$A1012)</f>
        <v>0</v>
      </c>
      <c r="V1012">
        <f>SUMIFS('Energy balance options'!$G$7:$G$3000,'Energy balance options'!$B$7:$B$3000,HeatGen!V$2,'Energy balance options'!$A$7:$A$3000,HeatGen!$A1012)</f>
        <v>0</v>
      </c>
      <c r="W1012">
        <f>SUMIFS('Energy balance options'!$G$7:$G$3000,'Energy balance options'!$B$7:$B$3000,HeatGen!W$2,'Energy balance options'!$A$7:$A$3000,HeatGen!$A1012)</f>
        <v>0</v>
      </c>
      <c r="X1012">
        <f>SUMIFS('Energy balance options'!$G$7:$G$3000,'Energy balance options'!$B$7:$B$3000,HeatGen!X$2,'Energy balance options'!$A$7:$A$3000,HeatGen!$A1012)</f>
        <v>0</v>
      </c>
      <c r="AG1012">
        <f t="shared" si="223"/>
        <v>0</v>
      </c>
      <c r="AH1012">
        <f t="shared" si="224"/>
        <v>0</v>
      </c>
      <c r="AI1012">
        <f t="shared" si="225"/>
        <v>0</v>
      </c>
      <c r="AJ1012">
        <f t="shared" si="226"/>
        <v>0</v>
      </c>
      <c r="AK1012">
        <f t="shared" si="227"/>
        <v>0</v>
      </c>
      <c r="AL1012">
        <f t="shared" si="228"/>
        <v>0</v>
      </c>
      <c r="AM1012">
        <f t="shared" si="229"/>
        <v>0</v>
      </c>
      <c r="AN1012">
        <f t="shared" si="230"/>
        <v>0</v>
      </c>
      <c r="AO1012">
        <f t="shared" si="231"/>
        <v>0</v>
      </c>
    </row>
    <row r="1013" spans="1:41" x14ac:dyDescent="0.2">
      <c r="A1013" s="9"/>
      <c r="B1013" t="str">
        <f>_xlfn.IFNA(VLOOKUP(A1013,'Energy balance options'!A$7:C$3000,3,FALSE),"")</f>
        <v/>
      </c>
      <c r="P1013">
        <f>SUMIFS('Energy balance options'!$F$7:$F$3000,'Energy balance options'!$B$7:$B$3000,HeatGen!P$2,'Energy balance options'!$A$7:$A$3000,HeatGen!$A1013)</f>
        <v>0</v>
      </c>
      <c r="Q1013">
        <f>SUMIFS('Energy balance options'!$F$7:$F$3000,'Energy balance options'!$B$7:$B$3000,HeatGen!Q$2,'Energy balance options'!$A$7:$A$3000,HeatGen!$A1013)</f>
        <v>0</v>
      </c>
      <c r="R1013">
        <f>SUMIFS('Energy balance options'!$F$7:$F$3000,'Energy balance options'!$B$7:$B$3000,HeatGen!R$2,'Energy balance options'!$A$7:$A$3000,HeatGen!$A1013)</f>
        <v>0</v>
      </c>
      <c r="S1013">
        <f>SUMIFS('Energy balance options'!$G$7:$G$3000,'Energy balance options'!$B$7:$B$3000,HeatGen!S$2,'Energy balance options'!$A$7:$A$3000,HeatGen!$A1013)</f>
        <v>0</v>
      </c>
      <c r="T1013">
        <f>SUMIFS('Energy balance options'!$G$7:$G$3000,'Energy balance options'!$B$7:$B$3000,HeatGen!T$2,'Energy balance options'!$A$7:$A$3000,HeatGen!$A1013)</f>
        <v>0</v>
      </c>
      <c r="U1013">
        <f>SUMIFS('Energy balance options'!$G$7:$G$3000,'Energy balance options'!$B$7:$B$3000,HeatGen!U$2,'Energy balance options'!$A$7:$A$3000,HeatGen!$A1013)</f>
        <v>0</v>
      </c>
      <c r="V1013">
        <f>SUMIFS('Energy balance options'!$G$7:$G$3000,'Energy balance options'!$B$7:$B$3000,HeatGen!V$2,'Energy balance options'!$A$7:$A$3000,HeatGen!$A1013)</f>
        <v>0</v>
      </c>
      <c r="W1013">
        <f>SUMIFS('Energy balance options'!$G$7:$G$3000,'Energy balance options'!$B$7:$B$3000,HeatGen!W$2,'Energy balance options'!$A$7:$A$3000,HeatGen!$A1013)</f>
        <v>0</v>
      </c>
      <c r="X1013">
        <f>SUMIFS('Energy balance options'!$G$7:$G$3000,'Energy balance options'!$B$7:$B$3000,HeatGen!X$2,'Energy balance options'!$A$7:$A$3000,HeatGen!$A1013)</f>
        <v>0</v>
      </c>
      <c r="AG1013">
        <f t="shared" si="223"/>
        <v>0</v>
      </c>
      <c r="AH1013">
        <f t="shared" si="224"/>
        <v>0</v>
      </c>
      <c r="AI1013">
        <f t="shared" si="225"/>
        <v>0</v>
      </c>
      <c r="AJ1013">
        <f t="shared" si="226"/>
        <v>0</v>
      </c>
      <c r="AK1013">
        <f t="shared" si="227"/>
        <v>0</v>
      </c>
      <c r="AL1013">
        <f t="shared" si="228"/>
        <v>0</v>
      </c>
      <c r="AM1013">
        <f t="shared" si="229"/>
        <v>0</v>
      </c>
      <c r="AN1013">
        <f t="shared" si="230"/>
        <v>0</v>
      </c>
      <c r="AO1013">
        <f t="shared" si="231"/>
        <v>0</v>
      </c>
    </row>
    <row r="1014" spans="1:41" x14ac:dyDescent="0.2">
      <c r="A1014" s="9"/>
      <c r="B1014" t="str">
        <f>_xlfn.IFNA(VLOOKUP(A1014,'Energy balance options'!A$7:C$3000,3,FALSE),"")</f>
        <v/>
      </c>
      <c r="P1014">
        <f>SUMIFS('Energy balance options'!$F$7:$F$3000,'Energy balance options'!$B$7:$B$3000,HeatGen!P$2,'Energy balance options'!$A$7:$A$3000,HeatGen!$A1014)</f>
        <v>0</v>
      </c>
      <c r="Q1014">
        <f>SUMIFS('Energy balance options'!$F$7:$F$3000,'Energy balance options'!$B$7:$B$3000,HeatGen!Q$2,'Energy balance options'!$A$7:$A$3000,HeatGen!$A1014)</f>
        <v>0</v>
      </c>
      <c r="R1014">
        <f>SUMIFS('Energy balance options'!$F$7:$F$3000,'Energy balance options'!$B$7:$B$3000,HeatGen!R$2,'Energy balance options'!$A$7:$A$3000,HeatGen!$A1014)</f>
        <v>0</v>
      </c>
      <c r="S1014">
        <f>SUMIFS('Energy balance options'!$G$7:$G$3000,'Energy balance options'!$B$7:$B$3000,HeatGen!S$2,'Energy balance options'!$A$7:$A$3000,HeatGen!$A1014)</f>
        <v>0</v>
      </c>
      <c r="T1014">
        <f>SUMIFS('Energy balance options'!$G$7:$G$3000,'Energy balance options'!$B$7:$B$3000,HeatGen!T$2,'Energy balance options'!$A$7:$A$3000,HeatGen!$A1014)</f>
        <v>0</v>
      </c>
      <c r="U1014">
        <f>SUMIFS('Energy balance options'!$G$7:$G$3000,'Energy balance options'!$B$7:$B$3000,HeatGen!U$2,'Energy balance options'!$A$7:$A$3000,HeatGen!$A1014)</f>
        <v>0</v>
      </c>
      <c r="V1014">
        <f>SUMIFS('Energy balance options'!$G$7:$G$3000,'Energy balance options'!$B$7:$B$3000,HeatGen!V$2,'Energy balance options'!$A$7:$A$3000,HeatGen!$A1014)</f>
        <v>0</v>
      </c>
      <c r="W1014">
        <f>SUMIFS('Energy balance options'!$G$7:$G$3000,'Energy balance options'!$B$7:$B$3000,HeatGen!W$2,'Energy balance options'!$A$7:$A$3000,HeatGen!$A1014)</f>
        <v>0</v>
      </c>
      <c r="X1014">
        <f>SUMIFS('Energy balance options'!$G$7:$G$3000,'Energy balance options'!$B$7:$B$3000,HeatGen!X$2,'Energy balance options'!$A$7:$A$3000,HeatGen!$A1014)</f>
        <v>0</v>
      </c>
      <c r="AG1014">
        <f t="shared" si="223"/>
        <v>0</v>
      </c>
      <c r="AH1014">
        <f t="shared" si="224"/>
        <v>0</v>
      </c>
      <c r="AI1014">
        <f t="shared" si="225"/>
        <v>0</v>
      </c>
      <c r="AJ1014">
        <f t="shared" si="226"/>
        <v>0</v>
      </c>
      <c r="AK1014">
        <f t="shared" si="227"/>
        <v>0</v>
      </c>
      <c r="AL1014">
        <f t="shared" si="228"/>
        <v>0</v>
      </c>
      <c r="AM1014">
        <f t="shared" si="229"/>
        <v>0</v>
      </c>
      <c r="AN1014">
        <f t="shared" si="230"/>
        <v>0</v>
      </c>
      <c r="AO1014">
        <f t="shared" si="231"/>
        <v>0</v>
      </c>
    </row>
    <row r="1015" spans="1:41" x14ac:dyDescent="0.2">
      <c r="A1015" s="9"/>
      <c r="B1015" t="str">
        <f>_xlfn.IFNA(VLOOKUP(A1015,'Energy balance options'!A$7:C$3000,3,FALSE),"")</f>
        <v/>
      </c>
      <c r="P1015">
        <f>SUMIFS('Energy balance options'!$F$7:$F$3000,'Energy balance options'!$B$7:$B$3000,HeatGen!P$2,'Energy balance options'!$A$7:$A$3000,HeatGen!$A1015)</f>
        <v>0</v>
      </c>
      <c r="Q1015">
        <f>SUMIFS('Energy balance options'!$F$7:$F$3000,'Energy balance options'!$B$7:$B$3000,HeatGen!Q$2,'Energy balance options'!$A$7:$A$3000,HeatGen!$A1015)</f>
        <v>0</v>
      </c>
      <c r="R1015">
        <f>SUMIFS('Energy balance options'!$F$7:$F$3000,'Energy balance options'!$B$7:$B$3000,HeatGen!R$2,'Energy balance options'!$A$7:$A$3000,HeatGen!$A1015)</f>
        <v>0</v>
      </c>
      <c r="S1015">
        <f>SUMIFS('Energy balance options'!$G$7:$G$3000,'Energy balance options'!$B$7:$B$3000,HeatGen!S$2,'Energy balance options'!$A$7:$A$3000,HeatGen!$A1015)</f>
        <v>0</v>
      </c>
      <c r="T1015">
        <f>SUMIFS('Energy balance options'!$G$7:$G$3000,'Energy balance options'!$B$7:$B$3000,HeatGen!T$2,'Energy balance options'!$A$7:$A$3000,HeatGen!$A1015)</f>
        <v>0</v>
      </c>
      <c r="U1015">
        <f>SUMIFS('Energy balance options'!$G$7:$G$3000,'Energy balance options'!$B$7:$B$3000,HeatGen!U$2,'Energy balance options'!$A$7:$A$3000,HeatGen!$A1015)</f>
        <v>0</v>
      </c>
      <c r="V1015">
        <f>SUMIFS('Energy balance options'!$G$7:$G$3000,'Energy balance options'!$B$7:$B$3000,HeatGen!V$2,'Energy balance options'!$A$7:$A$3000,HeatGen!$A1015)</f>
        <v>0</v>
      </c>
      <c r="W1015">
        <f>SUMIFS('Energy balance options'!$G$7:$G$3000,'Energy balance options'!$B$7:$B$3000,HeatGen!W$2,'Energy balance options'!$A$7:$A$3000,HeatGen!$A1015)</f>
        <v>0</v>
      </c>
      <c r="X1015">
        <f>SUMIFS('Energy balance options'!$G$7:$G$3000,'Energy balance options'!$B$7:$B$3000,HeatGen!X$2,'Energy balance options'!$A$7:$A$3000,HeatGen!$A1015)</f>
        <v>0</v>
      </c>
      <c r="AG1015">
        <f t="shared" si="223"/>
        <v>0</v>
      </c>
      <c r="AH1015">
        <f t="shared" si="224"/>
        <v>0</v>
      </c>
      <c r="AI1015">
        <f t="shared" si="225"/>
        <v>0</v>
      </c>
      <c r="AJ1015">
        <f t="shared" si="226"/>
        <v>0</v>
      </c>
      <c r="AK1015">
        <f t="shared" si="227"/>
        <v>0</v>
      </c>
      <c r="AL1015">
        <f t="shared" si="228"/>
        <v>0</v>
      </c>
      <c r="AM1015">
        <f t="shared" si="229"/>
        <v>0</v>
      </c>
      <c r="AN1015">
        <f t="shared" si="230"/>
        <v>0</v>
      </c>
      <c r="AO1015">
        <f t="shared" si="231"/>
        <v>0</v>
      </c>
    </row>
    <row r="1016" spans="1:41" x14ac:dyDescent="0.2">
      <c r="A1016" s="9"/>
      <c r="B1016" t="str">
        <f>_xlfn.IFNA(VLOOKUP(A1016,'Energy balance options'!A$7:C$3000,3,FALSE),"")</f>
        <v/>
      </c>
      <c r="P1016">
        <f>SUMIFS('Energy balance options'!$F$7:$F$3000,'Energy balance options'!$B$7:$B$3000,HeatGen!P$2,'Energy balance options'!$A$7:$A$3000,HeatGen!$A1016)</f>
        <v>0</v>
      </c>
      <c r="Q1016">
        <f>SUMIFS('Energy balance options'!$F$7:$F$3000,'Energy balance options'!$B$7:$B$3000,HeatGen!Q$2,'Energy balance options'!$A$7:$A$3000,HeatGen!$A1016)</f>
        <v>0</v>
      </c>
      <c r="R1016">
        <f>SUMIFS('Energy balance options'!$F$7:$F$3000,'Energy balance options'!$B$7:$B$3000,HeatGen!R$2,'Energy balance options'!$A$7:$A$3000,HeatGen!$A1016)</f>
        <v>0</v>
      </c>
      <c r="S1016">
        <f>SUMIFS('Energy balance options'!$G$7:$G$3000,'Energy balance options'!$B$7:$B$3000,HeatGen!S$2,'Energy balance options'!$A$7:$A$3000,HeatGen!$A1016)</f>
        <v>0</v>
      </c>
      <c r="T1016">
        <f>SUMIFS('Energy balance options'!$G$7:$G$3000,'Energy balance options'!$B$7:$B$3000,HeatGen!T$2,'Energy balance options'!$A$7:$A$3000,HeatGen!$A1016)</f>
        <v>0</v>
      </c>
      <c r="U1016">
        <f>SUMIFS('Energy balance options'!$G$7:$G$3000,'Energy balance options'!$B$7:$B$3000,HeatGen!U$2,'Energy balance options'!$A$7:$A$3000,HeatGen!$A1016)</f>
        <v>0</v>
      </c>
      <c r="V1016">
        <f>SUMIFS('Energy balance options'!$G$7:$G$3000,'Energy balance options'!$B$7:$B$3000,HeatGen!V$2,'Energy balance options'!$A$7:$A$3000,HeatGen!$A1016)</f>
        <v>0</v>
      </c>
      <c r="W1016">
        <f>SUMIFS('Energy balance options'!$G$7:$G$3000,'Energy balance options'!$B$7:$B$3000,HeatGen!W$2,'Energy balance options'!$A$7:$A$3000,HeatGen!$A1016)</f>
        <v>0</v>
      </c>
      <c r="X1016">
        <f>SUMIFS('Energy balance options'!$G$7:$G$3000,'Energy balance options'!$B$7:$B$3000,HeatGen!X$2,'Energy balance options'!$A$7:$A$3000,HeatGen!$A1016)</f>
        <v>0</v>
      </c>
      <c r="AG1016">
        <f t="shared" si="223"/>
        <v>0</v>
      </c>
      <c r="AH1016">
        <f t="shared" si="224"/>
        <v>0</v>
      </c>
      <c r="AI1016">
        <f t="shared" si="225"/>
        <v>0</v>
      </c>
      <c r="AJ1016">
        <f t="shared" si="226"/>
        <v>0</v>
      </c>
      <c r="AK1016">
        <f t="shared" si="227"/>
        <v>0</v>
      </c>
      <c r="AL1016">
        <f t="shared" si="228"/>
        <v>0</v>
      </c>
      <c r="AM1016">
        <f t="shared" si="229"/>
        <v>0</v>
      </c>
      <c r="AN1016">
        <f t="shared" si="230"/>
        <v>0</v>
      </c>
      <c r="AO1016">
        <f t="shared" si="231"/>
        <v>0</v>
      </c>
    </row>
    <row r="1017" spans="1:41" x14ac:dyDescent="0.2">
      <c r="A1017" s="9"/>
      <c r="B1017" t="str">
        <f>_xlfn.IFNA(VLOOKUP(A1017,'Energy balance options'!A$7:C$3000,3,FALSE),"")</f>
        <v/>
      </c>
      <c r="P1017">
        <f>SUMIFS('Energy balance options'!$F$7:$F$3000,'Energy balance options'!$B$7:$B$3000,HeatGen!P$2,'Energy balance options'!$A$7:$A$3000,HeatGen!$A1017)</f>
        <v>0</v>
      </c>
      <c r="Q1017">
        <f>SUMIFS('Energy balance options'!$F$7:$F$3000,'Energy balance options'!$B$7:$B$3000,HeatGen!Q$2,'Energy balance options'!$A$7:$A$3000,HeatGen!$A1017)</f>
        <v>0</v>
      </c>
      <c r="R1017">
        <f>SUMIFS('Energy balance options'!$F$7:$F$3000,'Energy balance options'!$B$7:$B$3000,HeatGen!R$2,'Energy balance options'!$A$7:$A$3000,HeatGen!$A1017)</f>
        <v>0</v>
      </c>
      <c r="S1017">
        <f>SUMIFS('Energy balance options'!$G$7:$G$3000,'Energy balance options'!$B$7:$B$3000,HeatGen!S$2,'Energy balance options'!$A$7:$A$3000,HeatGen!$A1017)</f>
        <v>0</v>
      </c>
      <c r="T1017">
        <f>SUMIFS('Energy balance options'!$G$7:$G$3000,'Energy balance options'!$B$7:$B$3000,HeatGen!T$2,'Energy balance options'!$A$7:$A$3000,HeatGen!$A1017)</f>
        <v>0</v>
      </c>
      <c r="U1017">
        <f>SUMIFS('Energy balance options'!$G$7:$G$3000,'Energy balance options'!$B$7:$B$3000,HeatGen!U$2,'Energy balance options'!$A$7:$A$3000,HeatGen!$A1017)</f>
        <v>0</v>
      </c>
      <c r="V1017">
        <f>SUMIFS('Energy balance options'!$G$7:$G$3000,'Energy balance options'!$B$7:$B$3000,HeatGen!V$2,'Energy balance options'!$A$7:$A$3000,HeatGen!$A1017)</f>
        <v>0</v>
      </c>
      <c r="W1017">
        <f>SUMIFS('Energy balance options'!$G$7:$G$3000,'Energy balance options'!$B$7:$B$3000,HeatGen!W$2,'Energy balance options'!$A$7:$A$3000,HeatGen!$A1017)</f>
        <v>0</v>
      </c>
      <c r="X1017">
        <f>SUMIFS('Energy balance options'!$G$7:$G$3000,'Energy balance options'!$B$7:$B$3000,HeatGen!X$2,'Energy balance options'!$A$7:$A$3000,HeatGen!$A1017)</f>
        <v>0</v>
      </c>
      <c r="AG1017">
        <f t="shared" si="223"/>
        <v>0</v>
      </c>
      <c r="AH1017">
        <f t="shared" si="224"/>
        <v>0</v>
      </c>
      <c r="AI1017">
        <f t="shared" si="225"/>
        <v>0</v>
      </c>
      <c r="AJ1017">
        <f t="shared" si="226"/>
        <v>0</v>
      </c>
      <c r="AK1017">
        <f t="shared" si="227"/>
        <v>0</v>
      </c>
      <c r="AL1017">
        <f t="shared" si="228"/>
        <v>0</v>
      </c>
      <c r="AM1017">
        <f t="shared" si="229"/>
        <v>0</v>
      </c>
      <c r="AN1017">
        <f t="shared" si="230"/>
        <v>0</v>
      </c>
      <c r="AO1017">
        <f t="shared" si="231"/>
        <v>0</v>
      </c>
    </row>
    <row r="1018" spans="1:41" x14ac:dyDescent="0.2">
      <c r="A1018" s="9"/>
      <c r="B1018" t="str">
        <f>_xlfn.IFNA(VLOOKUP(A1018,'Energy balance options'!A$7:C$3000,3,FALSE),"")</f>
        <v/>
      </c>
      <c r="P1018">
        <f>SUMIFS('Energy balance options'!$F$7:$F$3000,'Energy balance options'!$B$7:$B$3000,HeatGen!P$2,'Energy balance options'!$A$7:$A$3000,HeatGen!$A1018)</f>
        <v>0</v>
      </c>
      <c r="Q1018">
        <f>SUMIFS('Energy balance options'!$F$7:$F$3000,'Energy balance options'!$B$7:$B$3000,HeatGen!Q$2,'Energy balance options'!$A$7:$A$3000,HeatGen!$A1018)</f>
        <v>0</v>
      </c>
      <c r="R1018">
        <f>SUMIFS('Energy balance options'!$F$7:$F$3000,'Energy balance options'!$B$7:$B$3000,HeatGen!R$2,'Energy balance options'!$A$7:$A$3000,HeatGen!$A1018)</f>
        <v>0</v>
      </c>
      <c r="S1018">
        <f>SUMIFS('Energy balance options'!$G$7:$G$3000,'Energy balance options'!$B$7:$B$3000,HeatGen!S$2,'Energy balance options'!$A$7:$A$3000,HeatGen!$A1018)</f>
        <v>0</v>
      </c>
      <c r="T1018">
        <f>SUMIFS('Energy balance options'!$G$7:$G$3000,'Energy balance options'!$B$7:$B$3000,HeatGen!T$2,'Energy balance options'!$A$7:$A$3000,HeatGen!$A1018)</f>
        <v>0</v>
      </c>
      <c r="U1018">
        <f>SUMIFS('Energy balance options'!$G$7:$G$3000,'Energy balance options'!$B$7:$B$3000,HeatGen!U$2,'Energy balance options'!$A$7:$A$3000,HeatGen!$A1018)</f>
        <v>0</v>
      </c>
      <c r="V1018">
        <f>SUMIFS('Energy balance options'!$G$7:$G$3000,'Energy balance options'!$B$7:$B$3000,HeatGen!V$2,'Energy balance options'!$A$7:$A$3000,HeatGen!$A1018)</f>
        <v>0</v>
      </c>
      <c r="W1018">
        <f>SUMIFS('Energy balance options'!$G$7:$G$3000,'Energy balance options'!$B$7:$B$3000,HeatGen!W$2,'Energy balance options'!$A$7:$A$3000,HeatGen!$A1018)</f>
        <v>0</v>
      </c>
      <c r="X1018">
        <f>SUMIFS('Energy balance options'!$G$7:$G$3000,'Energy balance options'!$B$7:$B$3000,HeatGen!X$2,'Energy balance options'!$A$7:$A$3000,HeatGen!$A1018)</f>
        <v>0</v>
      </c>
      <c r="AG1018">
        <f t="shared" ref="AG1018:AG1081" si="232">IFERROR(P1018/SUM($H1018:$Y1018),0)*SUM($C1018:$G1018)</f>
        <v>0</v>
      </c>
      <c r="AH1018">
        <f t="shared" ref="AH1018:AH1081" si="233">IFERROR(Q1018/SUM($H1018:$Y1018),0)*SUM($C1018:$G1018)</f>
        <v>0</v>
      </c>
      <c r="AI1018">
        <f t="shared" ref="AI1018:AI1081" si="234">IFERROR(R1018/SUM($H1018:$Y1018),0)*SUM($C1018:$G1018)</f>
        <v>0</v>
      </c>
      <c r="AJ1018">
        <f t="shared" ref="AJ1018:AJ1081" si="235">IFERROR(S1018/SUM($H1018:$X1018),0)*SUM($C1018:$G1018)</f>
        <v>0</v>
      </c>
      <c r="AK1018">
        <f t="shared" ref="AK1018:AK1081" si="236">IFERROR(T1018/SUM($H1018:$X1018),0)*SUM($C1018:$G1018)</f>
        <v>0</v>
      </c>
      <c r="AL1018">
        <f t="shared" ref="AL1018:AL1081" si="237">IFERROR(U1018/SUM($H1018:$X1018),0)*SUM($C1018:$G1018)</f>
        <v>0</v>
      </c>
      <c r="AM1018">
        <f t="shared" ref="AM1018:AM1081" si="238">IFERROR(V1018/SUM($H1018:$X1018),0)*SUM($C1018:$G1018)</f>
        <v>0</v>
      </c>
      <c r="AN1018">
        <f t="shared" ref="AN1018:AN1081" si="239">IFERROR(W1018/SUM($H1018:$X1018),0)*SUM($C1018:$G1018)</f>
        <v>0</v>
      </c>
      <c r="AO1018">
        <f t="shared" ref="AO1018:AO1081" si="240">IFERROR(X1018/SUM($H1018:$X1018),0)*SUM($C1018:$G1018)</f>
        <v>0</v>
      </c>
    </row>
    <row r="1019" spans="1:41" x14ac:dyDescent="0.2">
      <c r="A1019" s="9"/>
      <c r="B1019" t="str">
        <f>_xlfn.IFNA(VLOOKUP(A1019,'Energy balance options'!A$7:C$3000,3,FALSE),"")</f>
        <v/>
      </c>
      <c r="P1019">
        <f>SUMIFS('Energy balance options'!$F$7:$F$3000,'Energy balance options'!$B$7:$B$3000,HeatGen!P$2,'Energy balance options'!$A$7:$A$3000,HeatGen!$A1019)</f>
        <v>0</v>
      </c>
      <c r="Q1019">
        <f>SUMIFS('Energy balance options'!$F$7:$F$3000,'Energy balance options'!$B$7:$B$3000,HeatGen!Q$2,'Energy balance options'!$A$7:$A$3000,HeatGen!$A1019)</f>
        <v>0</v>
      </c>
      <c r="R1019">
        <f>SUMIFS('Energy balance options'!$F$7:$F$3000,'Energy balance options'!$B$7:$B$3000,HeatGen!R$2,'Energy balance options'!$A$7:$A$3000,HeatGen!$A1019)</f>
        <v>0</v>
      </c>
      <c r="S1019">
        <f>SUMIFS('Energy balance options'!$G$7:$G$3000,'Energy balance options'!$B$7:$B$3000,HeatGen!S$2,'Energy balance options'!$A$7:$A$3000,HeatGen!$A1019)</f>
        <v>0</v>
      </c>
      <c r="T1019">
        <f>SUMIFS('Energy balance options'!$G$7:$G$3000,'Energy balance options'!$B$7:$B$3000,HeatGen!T$2,'Energy balance options'!$A$7:$A$3000,HeatGen!$A1019)</f>
        <v>0</v>
      </c>
      <c r="U1019">
        <f>SUMIFS('Energy balance options'!$G$7:$G$3000,'Energy balance options'!$B$7:$B$3000,HeatGen!U$2,'Energy balance options'!$A$7:$A$3000,HeatGen!$A1019)</f>
        <v>0</v>
      </c>
      <c r="V1019">
        <f>SUMIFS('Energy balance options'!$G$7:$G$3000,'Energy balance options'!$B$7:$B$3000,HeatGen!V$2,'Energy balance options'!$A$7:$A$3000,HeatGen!$A1019)</f>
        <v>0</v>
      </c>
      <c r="W1019">
        <f>SUMIFS('Energy balance options'!$G$7:$G$3000,'Energy balance options'!$B$7:$B$3000,HeatGen!W$2,'Energy balance options'!$A$7:$A$3000,HeatGen!$A1019)</f>
        <v>0</v>
      </c>
      <c r="X1019">
        <f>SUMIFS('Energy balance options'!$G$7:$G$3000,'Energy balance options'!$B$7:$B$3000,HeatGen!X$2,'Energy balance options'!$A$7:$A$3000,HeatGen!$A1019)</f>
        <v>0</v>
      </c>
      <c r="AG1019">
        <f t="shared" si="232"/>
        <v>0</v>
      </c>
      <c r="AH1019">
        <f t="shared" si="233"/>
        <v>0</v>
      </c>
      <c r="AI1019">
        <f t="shared" si="234"/>
        <v>0</v>
      </c>
      <c r="AJ1019">
        <f t="shared" si="235"/>
        <v>0</v>
      </c>
      <c r="AK1019">
        <f t="shared" si="236"/>
        <v>0</v>
      </c>
      <c r="AL1019">
        <f t="shared" si="237"/>
        <v>0</v>
      </c>
      <c r="AM1019">
        <f t="shared" si="238"/>
        <v>0</v>
      </c>
      <c r="AN1019">
        <f t="shared" si="239"/>
        <v>0</v>
      </c>
      <c r="AO1019">
        <f t="shared" si="240"/>
        <v>0</v>
      </c>
    </row>
    <row r="1020" spans="1:41" x14ac:dyDescent="0.2">
      <c r="A1020" s="9"/>
      <c r="B1020" t="str">
        <f>_xlfn.IFNA(VLOOKUP(A1020,'Energy balance options'!A$7:C$3000,3,FALSE),"")</f>
        <v/>
      </c>
      <c r="P1020">
        <f>SUMIFS('Energy balance options'!$F$7:$F$3000,'Energy balance options'!$B$7:$B$3000,HeatGen!P$2,'Energy balance options'!$A$7:$A$3000,HeatGen!$A1020)</f>
        <v>0</v>
      </c>
      <c r="Q1020">
        <f>SUMIFS('Energy balance options'!$F$7:$F$3000,'Energy balance options'!$B$7:$B$3000,HeatGen!Q$2,'Energy balance options'!$A$7:$A$3000,HeatGen!$A1020)</f>
        <v>0</v>
      </c>
      <c r="R1020">
        <f>SUMIFS('Energy balance options'!$F$7:$F$3000,'Energy balance options'!$B$7:$B$3000,HeatGen!R$2,'Energy balance options'!$A$7:$A$3000,HeatGen!$A1020)</f>
        <v>0</v>
      </c>
      <c r="S1020">
        <f>SUMIFS('Energy balance options'!$G$7:$G$3000,'Energy balance options'!$B$7:$B$3000,HeatGen!S$2,'Energy balance options'!$A$7:$A$3000,HeatGen!$A1020)</f>
        <v>0</v>
      </c>
      <c r="T1020">
        <f>SUMIFS('Energy balance options'!$G$7:$G$3000,'Energy balance options'!$B$7:$B$3000,HeatGen!T$2,'Energy balance options'!$A$7:$A$3000,HeatGen!$A1020)</f>
        <v>0</v>
      </c>
      <c r="U1020">
        <f>SUMIFS('Energy balance options'!$G$7:$G$3000,'Energy balance options'!$B$7:$B$3000,HeatGen!U$2,'Energy balance options'!$A$7:$A$3000,HeatGen!$A1020)</f>
        <v>0</v>
      </c>
      <c r="V1020">
        <f>SUMIFS('Energy balance options'!$G$7:$G$3000,'Energy balance options'!$B$7:$B$3000,HeatGen!V$2,'Energy balance options'!$A$7:$A$3000,HeatGen!$A1020)</f>
        <v>0</v>
      </c>
      <c r="W1020">
        <f>SUMIFS('Energy balance options'!$G$7:$G$3000,'Energy balance options'!$B$7:$B$3000,HeatGen!W$2,'Energy balance options'!$A$7:$A$3000,HeatGen!$A1020)</f>
        <v>0</v>
      </c>
      <c r="X1020">
        <f>SUMIFS('Energy balance options'!$G$7:$G$3000,'Energy balance options'!$B$7:$B$3000,HeatGen!X$2,'Energy balance options'!$A$7:$A$3000,HeatGen!$A1020)</f>
        <v>0</v>
      </c>
      <c r="AG1020">
        <f t="shared" si="232"/>
        <v>0</v>
      </c>
      <c r="AH1020">
        <f t="shared" si="233"/>
        <v>0</v>
      </c>
      <c r="AI1020">
        <f t="shared" si="234"/>
        <v>0</v>
      </c>
      <c r="AJ1020">
        <f t="shared" si="235"/>
        <v>0</v>
      </c>
      <c r="AK1020">
        <f t="shared" si="236"/>
        <v>0</v>
      </c>
      <c r="AL1020">
        <f t="shared" si="237"/>
        <v>0</v>
      </c>
      <c r="AM1020">
        <f t="shared" si="238"/>
        <v>0</v>
      </c>
      <c r="AN1020">
        <f t="shared" si="239"/>
        <v>0</v>
      </c>
      <c r="AO1020">
        <f t="shared" si="240"/>
        <v>0</v>
      </c>
    </row>
    <row r="1021" spans="1:41" x14ac:dyDescent="0.2">
      <c r="A1021" s="9"/>
      <c r="B1021" t="str">
        <f>_xlfn.IFNA(VLOOKUP(A1021,'Energy balance options'!A$7:C$3000,3,FALSE),"")</f>
        <v/>
      </c>
      <c r="P1021">
        <f>SUMIFS('Energy balance options'!$F$7:$F$3000,'Energy balance options'!$B$7:$B$3000,HeatGen!P$2,'Energy balance options'!$A$7:$A$3000,HeatGen!$A1021)</f>
        <v>0</v>
      </c>
      <c r="Q1021">
        <f>SUMIFS('Energy balance options'!$F$7:$F$3000,'Energy balance options'!$B$7:$B$3000,HeatGen!Q$2,'Energy balance options'!$A$7:$A$3000,HeatGen!$A1021)</f>
        <v>0</v>
      </c>
      <c r="R1021">
        <f>SUMIFS('Energy balance options'!$F$7:$F$3000,'Energy balance options'!$B$7:$B$3000,HeatGen!R$2,'Energy balance options'!$A$7:$A$3000,HeatGen!$A1021)</f>
        <v>0</v>
      </c>
      <c r="S1021">
        <f>SUMIFS('Energy balance options'!$G$7:$G$3000,'Energy balance options'!$B$7:$B$3000,HeatGen!S$2,'Energy balance options'!$A$7:$A$3000,HeatGen!$A1021)</f>
        <v>0</v>
      </c>
      <c r="T1021">
        <f>SUMIFS('Energy balance options'!$G$7:$G$3000,'Energy balance options'!$B$7:$B$3000,HeatGen!T$2,'Energy balance options'!$A$7:$A$3000,HeatGen!$A1021)</f>
        <v>0</v>
      </c>
      <c r="U1021">
        <f>SUMIFS('Energy balance options'!$G$7:$G$3000,'Energy balance options'!$B$7:$B$3000,HeatGen!U$2,'Energy balance options'!$A$7:$A$3000,HeatGen!$A1021)</f>
        <v>0</v>
      </c>
      <c r="V1021">
        <f>SUMIFS('Energy balance options'!$G$7:$G$3000,'Energy balance options'!$B$7:$B$3000,HeatGen!V$2,'Energy balance options'!$A$7:$A$3000,HeatGen!$A1021)</f>
        <v>0</v>
      </c>
      <c r="W1021">
        <f>SUMIFS('Energy balance options'!$G$7:$G$3000,'Energy balance options'!$B$7:$B$3000,HeatGen!W$2,'Energy balance options'!$A$7:$A$3000,HeatGen!$A1021)</f>
        <v>0</v>
      </c>
      <c r="X1021">
        <f>SUMIFS('Energy balance options'!$G$7:$G$3000,'Energy balance options'!$B$7:$B$3000,HeatGen!X$2,'Energy balance options'!$A$7:$A$3000,HeatGen!$A1021)</f>
        <v>0</v>
      </c>
      <c r="AG1021">
        <f t="shared" si="232"/>
        <v>0</v>
      </c>
      <c r="AH1021">
        <f t="shared" si="233"/>
        <v>0</v>
      </c>
      <c r="AI1021">
        <f t="shared" si="234"/>
        <v>0</v>
      </c>
      <c r="AJ1021">
        <f t="shared" si="235"/>
        <v>0</v>
      </c>
      <c r="AK1021">
        <f t="shared" si="236"/>
        <v>0</v>
      </c>
      <c r="AL1021">
        <f t="shared" si="237"/>
        <v>0</v>
      </c>
      <c r="AM1021">
        <f t="shared" si="238"/>
        <v>0</v>
      </c>
      <c r="AN1021">
        <f t="shared" si="239"/>
        <v>0</v>
      </c>
      <c r="AO1021">
        <f t="shared" si="240"/>
        <v>0</v>
      </c>
    </row>
    <row r="1022" spans="1:41" x14ac:dyDescent="0.2">
      <c r="A1022" s="9"/>
      <c r="B1022" t="str">
        <f>_xlfn.IFNA(VLOOKUP(A1022,'Energy balance options'!A$7:C$3000,3,FALSE),"")</f>
        <v/>
      </c>
      <c r="P1022">
        <f>SUMIFS('Energy balance options'!$F$7:$F$3000,'Energy balance options'!$B$7:$B$3000,HeatGen!P$2,'Energy balance options'!$A$7:$A$3000,HeatGen!$A1022)</f>
        <v>0</v>
      </c>
      <c r="Q1022">
        <f>SUMIFS('Energy balance options'!$F$7:$F$3000,'Energy balance options'!$B$7:$B$3000,HeatGen!Q$2,'Energy balance options'!$A$7:$A$3000,HeatGen!$A1022)</f>
        <v>0</v>
      </c>
      <c r="R1022">
        <f>SUMIFS('Energy balance options'!$F$7:$F$3000,'Energy balance options'!$B$7:$B$3000,HeatGen!R$2,'Energy balance options'!$A$7:$A$3000,HeatGen!$A1022)</f>
        <v>0</v>
      </c>
      <c r="S1022">
        <f>SUMIFS('Energy balance options'!$G$7:$G$3000,'Energy balance options'!$B$7:$B$3000,HeatGen!S$2,'Energy balance options'!$A$7:$A$3000,HeatGen!$A1022)</f>
        <v>0</v>
      </c>
      <c r="T1022">
        <f>SUMIFS('Energy balance options'!$G$7:$G$3000,'Energy balance options'!$B$7:$B$3000,HeatGen!T$2,'Energy balance options'!$A$7:$A$3000,HeatGen!$A1022)</f>
        <v>0</v>
      </c>
      <c r="U1022">
        <f>SUMIFS('Energy balance options'!$G$7:$G$3000,'Energy balance options'!$B$7:$B$3000,HeatGen!U$2,'Energy balance options'!$A$7:$A$3000,HeatGen!$A1022)</f>
        <v>0</v>
      </c>
      <c r="V1022">
        <f>SUMIFS('Energy balance options'!$G$7:$G$3000,'Energy balance options'!$B$7:$B$3000,HeatGen!V$2,'Energy balance options'!$A$7:$A$3000,HeatGen!$A1022)</f>
        <v>0</v>
      </c>
      <c r="W1022">
        <f>SUMIFS('Energy balance options'!$G$7:$G$3000,'Energy balance options'!$B$7:$B$3000,HeatGen!W$2,'Energy balance options'!$A$7:$A$3000,HeatGen!$A1022)</f>
        <v>0</v>
      </c>
      <c r="X1022">
        <f>SUMIFS('Energy balance options'!$G$7:$G$3000,'Energy balance options'!$B$7:$B$3000,HeatGen!X$2,'Energy balance options'!$A$7:$A$3000,HeatGen!$A1022)</f>
        <v>0</v>
      </c>
      <c r="AG1022">
        <f t="shared" si="232"/>
        <v>0</v>
      </c>
      <c r="AH1022">
        <f t="shared" si="233"/>
        <v>0</v>
      </c>
      <c r="AI1022">
        <f t="shared" si="234"/>
        <v>0</v>
      </c>
      <c r="AJ1022">
        <f t="shared" si="235"/>
        <v>0</v>
      </c>
      <c r="AK1022">
        <f t="shared" si="236"/>
        <v>0</v>
      </c>
      <c r="AL1022">
        <f t="shared" si="237"/>
        <v>0</v>
      </c>
      <c r="AM1022">
        <f t="shared" si="238"/>
        <v>0</v>
      </c>
      <c r="AN1022">
        <f t="shared" si="239"/>
        <v>0</v>
      </c>
      <c r="AO1022">
        <f t="shared" si="240"/>
        <v>0</v>
      </c>
    </row>
    <row r="1023" spans="1:41" x14ac:dyDescent="0.2">
      <c r="A1023" s="9"/>
      <c r="B1023" t="str">
        <f>_xlfn.IFNA(VLOOKUP(A1023,'Energy balance options'!A$7:C$3000,3,FALSE),"")</f>
        <v/>
      </c>
      <c r="P1023">
        <f>SUMIFS('Energy balance options'!$F$7:$F$3000,'Energy balance options'!$B$7:$B$3000,HeatGen!P$2,'Energy balance options'!$A$7:$A$3000,HeatGen!$A1023)</f>
        <v>0</v>
      </c>
      <c r="Q1023">
        <f>SUMIFS('Energy balance options'!$F$7:$F$3000,'Energy balance options'!$B$7:$B$3000,HeatGen!Q$2,'Energy balance options'!$A$7:$A$3000,HeatGen!$A1023)</f>
        <v>0</v>
      </c>
      <c r="R1023">
        <f>SUMIFS('Energy balance options'!$F$7:$F$3000,'Energy balance options'!$B$7:$B$3000,HeatGen!R$2,'Energy balance options'!$A$7:$A$3000,HeatGen!$A1023)</f>
        <v>0</v>
      </c>
      <c r="S1023">
        <f>SUMIFS('Energy balance options'!$G$7:$G$3000,'Energy balance options'!$B$7:$B$3000,HeatGen!S$2,'Energy balance options'!$A$7:$A$3000,HeatGen!$A1023)</f>
        <v>0</v>
      </c>
      <c r="T1023">
        <f>SUMIFS('Energy balance options'!$G$7:$G$3000,'Energy balance options'!$B$7:$B$3000,HeatGen!T$2,'Energy balance options'!$A$7:$A$3000,HeatGen!$A1023)</f>
        <v>0</v>
      </c>
      <c r="U1023">
        <f>SUMIFS('Energy balance options'!$G$7:$G$3000,'Energy balance options'!$B$7:$B$3000,HeatGen!U$2,'Energy balance options'!$A$7:$A$3000,HeatGen!$A1023)</f>
        <v>0</v>
      </c>
      <c r="V1023">
        <f>SUMIFS('Energy balance options'!$G$7:$G$3000,'Energy balance options'!$B$7:$B$3000,HeatGen!V$2,'Energy balance options'!$A$7:$A$3000,HeatGen!$A1023)</f>
        <v>0</v>
      </c>
      <c r="W1023">
        <f>SUMIFS('Energy balance options'!$G$7:$G$3000,'Energy balance options'!$B$7:$B$3000,HeatGen!W$2,'Energy balance options'!$A$7:$A$3000,HeatGen!$A1023)</f>
        <v>0</v>
      </c>
      <c r="X1023">
        <f>SUMIFS('Energy balance options'!$G$7:$G$3000,'Energy balance options'!$B$7:$B$3000,HeatGen!X$2,'Energy balance options'!$A$7:$A$3000,HeatGen!$A1023)</f>
        <v>0</v>
      </c>
      <c r="AG1023">
        <f t="shared" si="232"/>
        <v>0</v>
      </c>
      <c r="AH1023">
        <f t="shared" si="233"/>
        <v>0</v>
      </c>
      <c r="AI1023">
        <f t="shared" si="234"/>
        <v>0</v>
      </c>
      <c r="AJ1023">
        <f t="shared" si="235"/>
        <v>0</v>
      </c>
      <c r="AK1023">
        <f t="shared" si="236"/>
        <v>0</v>
      </c>
      <c r="AL1023">
        <f t="shared" si="237"/>
        <v>0</v>
      </c>
      <c r="AM1023">
        <f t="shared" si="238"/>
        <v>0</v>
      </c>
      <c r="AN1023">
        <f t="shared" si="239"/>
        <v>0</v>
      </c>
      <c r="AO1023">
        <f t="shared" si="240"/>
        <v>0</v>
      </c>
    </row>
    <row r="1024" spans="1:41" x14ac:dyDescent="0.2">
      <c r="A1024" s="9"/>
      <c r="B1024" t="str">
        <f>_xlfn.IFNA(VLOOKUP(A1024,'Energy balance options'!A$7:C$3000,3,FALSE),"")</f>
        <v/>
      </c>
      <c r="P1024">
        <f>SUMIFS('Energy balance options'!$F$7:$F$3000,'Energy balance options'!$B$7:$B$3000,HeatGen!P$2,'Energy balance options'!$A$7:$A$3000,HeatGen!$A1024)</f>
        <v>0</v>
      </c>
      <c r="Q1024">
        <f>SUMIFS('Energy balance options'!$F$7:$F$3000,'Energy balance options'!$B$7:$B$3000,HeatGen!Q$2,'Energy balance options'!$A$7:$A$3000,HeatGen!$A1024)</f>
        <v>0</v>
      </c>
      <c r="R1024">
        <f>SUMIFS('Energy balance options'!$F$7:$F$3000,'Energy balance options'!$B$7:$B$3000,HeatGen!R$2,'Energy balance options'!$A$7:$A$3000,HeatGen!$A1024)</f>
        <v>0</v>
      </c>
      <c r="S1024">
        <f>SUMIFS('Energy balance options'!$G$7:$G$3000,'Energy balance options'!$B$7:$B$3000,HeatGen!S$2,'Energy balance options'!$A$7:$A$3000,HeatGen!$A1024)</f>
        <v>0</v>
      </c>
      <c r="T1024">
        <f>SUMIFS('Energy balance options'!$G$7:$G$3000,'Energy balance options'!$B$7:$B$3000,HeatGen!T$2,'Energy balance options'!$A$7:$A$3000,HeatGen!$A1024)</f>
        <v>0</v>
      </c>
      <c r="U1024">
        <f>SUMIFS('Energy balance options'!$G$7:$G$3000,'Energy balance options'!$B$7:$B$3000,HeatGen!U$2,'Energy balance options'!$A$7:$A$3000,HeatGen!$A1024)</f>
        <v>0</v>
      </c>
      <c r="V1024">
        <f>SUMIFS('Energy balance options'!$G$7:$G$3000,'Energy balance options'!$B$7:$B$3000,HeatGen!V$2,'Energy balance options'!$A$7:$A$3000,HeatGen!$A1024)</f>
        <v>0</v>
      </c>
      <c r="W1024">
        <f>SUMIFS('Energy balance options'!$G$7:$G$3000,'Energy balance options'!$B$7:$B$3000,HeatGen!W$2,'Energy balance options'!$A$7:$A$3000,HeatGen!$A1024)</f>
        <v>0</v>
      </c>
      <c r="X1024">
        <f>SUMIFS('Energy balance options'!$G$7:$G$3000,'Energy balance options'!$B$7:$B$3000,HeatGen!X$2,'Energy balance options'!$A$7:$A$3000,HeatGen!$A1024)</f>
        <v>0</v>
      </c>
      <c r="AG1024">
        <f t="shared" si="232"/>
        <v>0</v>
      </c>
      <c r="AH1024">
        <f t="shared" si="233"/>
        <v>0</v>
      </c>
      <c r="AI1024">
        <f t="shared" si="234"/>
        <v>0</v>
      </c>
      <c r="AJ1024">
        <f t="shared" si="235"/>
        <v>0</v>
      </c>
      <c r="AK1024">
        <f t="shared" si="236"/>
        <v>0</v>
      </c>
      <c r="AL1024">
        <f t="shared" si="237"/>
        <v>0</v>
      </c>
      <c r="AM1024">
        <f t="shared" si="238"/>
        <v>0</v>
      </c>
      <c r="AN1024">
        <f t="shared" si="239"/>
        <v>0</v>
      </c>
      <c r="AO1024">
        <f t="shared" si="240"/>
        <v>0</v>
      </c>
    </row>
    <row r="1025" spans="1:41" x14ac:dyDescent="0.2">
      <c r="A1025" s="9"/>
      <c r="B1025" t="str">
        <f>_xlfn.IFNA(VLOOKUP(A1025,'Energy balance options'!A$7:C$3000,3,FALSE),"")</f>
        <v/>
      </c>
      <c r="P1025">
        <f>SUMIFS('Energy balance options'!$F$7:$F$3000,'Energy balance options'!$B$7:$B$3000,HeatGen!P$2,'Energy balance options'!$A$7:$A$3000,HeatGen!$A1025)</f>
        <v>0</v>
      </c>
      <c r="Q1025">
        <f>SUMIFS('Energy balance options'!$F$7:$F$3000,'Energy balance options'!$B$7:$B$3000,HeatGen!Q$2,'Energy balance options'!$A$7:$A$3000,HeatGen!$A1025)</f>
        <v>0</v>
      </c>
      <c r="R1025">
        <f>SUMIFS('Energy balance options'!$F$7:$F$3000,'Energy balance options'!$B$7:$B$3000,HeatGen!R$2,'Energy balance options'!$A$7:$A$3000,HeatGen!$A1025)</f>
        <v>0</v>
      </c>
      <c r="S1025">
        <f>SUMIFS('Energy balance options'!$G$7:$G$3000,'Energy balance options'!$B$7:$B$3000,HeatGen!S$2,'Energy balance options'!$A$7:$A$3000,HeatGen!$A1025)</f>
        <v>0</v>
      </c>
      <c r="T1025">
        <f>SUMIFS('Energy balance options'!$G$7:$G$3000,'Energy balance options'!$B$7:$B$3000,HeatGen!T$2,'Energy balance options'!$A$7:$A$3000,HeatGen!$A1025)</f>
        <v>0</v>
      </c>
      <c r="U1025">
        <f>SUMIFS('Energy balance options'!$G$7:$G$3000,'Energy balance options'!$B$7:$B$3000,HeatGen!U$2,'Energy balance options'!$A$7:$A$3000,HeatGen!$A1025)</f>
        <v>0</v>
      </c>
      <c r="V1025">
        <f>SUMIFS('Energy balance options'!$G$7:$G$3000,'Energy balance options'!$B$7:$B$3000,HeatGen!V$2,'Energy balance options'!$A$7:$A$3000,HeatGen!$A1025)</f>
        <v>0</v>
      </c>
      <c r="W1025">
        <f>SUMIFS('Energy balance options'!$G$7:$G$3000,'Energy balance options'!$B$7:$B$3000,HeatGen!W$2,'Energy balance options'!$A$7:$A$3000,HeatGen!$A1025)</f>
        <v>0</v>
      </c>
      <c r="X1025">
        <f>SUMIFS('Energy balance options'!$G$7:$G$3000,'Energy balance options'!$B$7:$B$3000,HeatGen!X$2,'Energy balance options'!$A$7:$A$3000,HeatGen!$A1025)</f>
        <v>0</v>
      </c>
      <c r="AG1025">
        <f t="shared" si="232"/>
        <v>0</v>
      </c>
      <c r="AH1025">
        <f t="shared" si="233"/>
        <v>0</v>
      </c>
      <c r="AI1025">
        <f t="shared" si="234"/>
        <v>0</v>
      </c>
      <c r="AJ1025">
        <f t="shared" si="235"/>
        <v>0</v>
      </c>
      <c r="AK1025">
        <f t="shared" si="236"/>
        <v>0</v>
      </c>
      <c r="AL1025">
        <f t="shared" si="237"/>
        <v>0</v>
      </c>
      <c r="AM1025">
        <f t="shared" si="238"/>
        <v>0</v>
      </c>
      <c r="AN1025">
        <f t="shared" si="239"/>
        <v>0</v>
      </c>
      <c r="AO1025">
        <f t="shared" si="240"/>
        <v>0</v>
      </c>
    </row>
    <row r="1026" spans="1:41" x14ac:dyDescent="0.2">
      <c r="A1026" s="9"/>
      <c r="B1026" t="str">
        <f>_xlfn.IFNA(VLOOKUP(A1026,'Energy balance options'!A$7:C$3000,3,FALSE),"")</f>
        <v/>
      </c>
      <c r="P1026">
        <f>SUMIFS('Energy balance options'!$F$7:$F$3000,'Energy balance options'!$B$7:$B$3000,HeatGen!P$2,'Energy balance options'!$A$7:$A$3000,HeatGen!$A1026)</f>
        <v>0</v>
      </c>
      <c r="Q1026">
        <f>SUMIFS('Energy balance options'!$F$7:$F$3000,'Energy balance options'!$B$7:$B$3000,HeatGen!Q$2,'Energy balance options'!$A$7:$A$3000,HeatGen!$A1026)</f>
        <v>0</v>
      </c>
      <c r="R1026">
        <f>SUMIFS('Energy balance options'!$F$7:$F$3000,'Energy balance options'!$B$7:$B$3000,HeatGen!R$2,'Energy balance options'!$A$7:$A$3000,HeatGen!$A1026)</f>
        <v>0</v>
      </c>
      <c r="S1026">
        <f>SUMIFS('Energy balance options'!$G$7:$G$3000,'Energy balance options'!$B$7:$B$3000,HeatGen!S$2,'Energy balance options'!$A$7:$A$3000,HeatGen!$A1026)</f>
        <v>0</v>
      </c>
      <c r="T1026">
        <f>SUMIFS('Energy balance options'!$G$7:$G$3000,'Energy balance options'!$B$7:$B$3000,HeatGen!T$2,'Energy balance options'!$A$7:$A$3000,HeatGen!$A1026)</f>
        <v>0</v>
      </c>
      <c r="U1026">
        <f>SUMIFS('Energy balance options'!$G$7:$G$3000,'Energy balance options'!$B$7:$B$3000,HeatGen!U$2,'Energy balance options'!$A$7:$A$3000,HeatGen!$A1026)</f>
        <v>0</v>
      </c>
      <c r="V1026">
        <f>SUMIFS('Energy balance options'!$G$7:$G$3000,'Energy balance options'!$B$7:$B$3000,HeatGen!V$2,'Energy balance options'!$A$7:$A$3000,HeatGen!$A1026)</f>
        <v>0</v>
      </c>
      <c r="W1026">
        <f>SUMIFS('Energy balance options'!$G$7:$G$3000,'Energy balance options'!$B$7:$B$3000,HeatGen!W$2,'Energy balance options'!$A$7:$A$3000,HeatGen!$A1026)</f>
        <v>0</v>
      </c>
      <c r="X1026">
        <f>SUMIFS('Energy balance options'!$G$7:$G$3000,'Energy balance options'!$B$7:$B$3000,HeatGen!X$2,'Energy balance options'!$A$7:$A$3000,HeatGen!$A1026)</f>
        <v>0</v>
      </c>
      <c r="AG1026">
        <f t="shared" si="232"/>
        <v>0</v>
      </c>
      <c r="AH1026">
        <f t="shared" si="233"/>
        <v>0</v>
      </c>
      <c r="AI1026">
        <f t="shared" si="234"/>
        <v>0</v>
      </c>
      <c r="AJ1026">
        <f t="shared" si="235"/>
        <v>0</v>
      </c>
      <c r="AK1026">
        <f t="shared" si="236"/>
        <v>0</v>
      </c>
      <c r="AL1026">
        <f t="shared" si="237"/>
        <v>0</v>
      </c>
      <c r="AM1026">
        <f t="shared" si="238"/>
        <v>0</v>
      </c>
      <c r="AN1026">
        <f t="shared" si="239"/>
        <v>0</v>
      </c>
      <c r="AO1026">
        <f t="shared" si="240"/>
        <v>0</v>
      </c>
    </row>
    <row r="1027" spans="1:41" x14ac:dyDescent="0.2">
      <c r="A1027" s="9"/>
      <c r="B1027" t="str">
        <f>_xlfn.IFNA(VLOOKUP(A1027,'Energy balance options'!A$7:C$3000,3,FALSE),"")</f>
        <v/>
      </c>
      <c r="P1027">
        <f>SUMIFS('Energy balance options'!$F$7:$F$3000,'Energy balance options'!$B$7:$B$3000,HeatGen!P$2,'Energy balance options'!$A$7:$A$3000,HeatGen!$A1027)</f>
        <v>0</v>
      </c>
      <c r="Q1027">
        <f>SUMIFS('Energy balance options'!$F$7:$F$3000,'Energy balance options'!$B$7:$B$3000,HeatGen!Q$2,'Energy balance options'!$A$7:$A$3000,HeatGen!$A1027)</f>
        <v>0</v>
      </c>
      <c r="R1027">
        <f>SUMIFS('Energy balance options'!$F$7:$F$3000,'Energy balance options'!$B$7:$B$3000,HeatGen!R$2,'Energy balance options'!$A$7:$A$3000,HeatGen!$A1027)</f>
        <v>0</v>
      </c>
      <c r="S1027">
        <f>SUMIFS('Energy balance options'!$G$7:$G$3000,'Energy balance options'!$B$7:$B$3000,HeatGen!S$2,'Energy balance options'!$A$7:$A$3000,HeatGen!$A1027)</f>
        <v>0</v>
      </c>
      <c r="T1027">
        <f>SUMIFS('Energy balance options'!$G$7:$G$3000,'Energy balance options'!$B$7:$B$3000,HeatGen!T$2,'Energy balance options'!$A$7:$A$3000,HeatGen!$A1027)</f>
        <v>0</v>
      </c>
      <c r="U1027">
        <f>SUMIFS('Energy balance options'!$G$7:$G$3000,'Energy balance options'!$B$7:$B$3000,HeatGen!U$2,'Energy balance options'!$A$7:$A$3000,HeatGen!$A1027)</f>
        <v>0</v>
      </c>
      <c r="V1027">
        <f>SUMIFS('Energy balance options'!$G$7:$G$3000,'Energy balance options'!$B$7:$B$3000,HeatGen!V$2,'Energy balance options'!$A$7:$A$3000,HeatGen!$A1027)</f>
        <v>0</v>
      </c>
      <c r="W1027">
        <f>SUMIFS('Energy balance options'!$G$7:$G$3000,'Energy balance options'!$B$7:$B$3000,HeatGen!W$2,'Energy balance options'!$A$7:$A$3000,HeatGen!$A1027)</f>
        <v>0</v>
      </c>
      <c r="X1027">
        <f>SUMIFS('Energy balance options'!$G$7:$G$3000,'Energy balance options'!$B$7:$B$3000,HeatGen!X$2,'Energy balance options'!$A$7:$A$3000,HeatGen!$A1027)</f>
        <v>0</v>
      </c>
      <c r="AG1027">
        <f t="shared" si="232"/>
        <v>0</v>
      </c>
      <c r="AH1027">
        <f t="shared" si="233"/>
        <v>0</v>
      </c>
      <c r="AI1027">
        <f t="shared" si="234"/>
        <v>0</v>
      </c>
      <c r="AJ1027">
        <f t="shared" si="235"/>
        <v>0</v>
      </c>
      <c r="AK1027">
        <f t="shared" si="236"/>
        <v>0</v>
      </c>
      <c r="AL1027">
        <f t="shared" si="237"/>
        <v>0</v>
      </c>
      <c r="AM1027">
        <f t="shared" si="238"/>
        <v>0</v>
      </c>
      <c r="AN1027">
        <f t="shared" si="239"/>
        <v>0</v>
      </c>
      <c r="AO1027">
        <f t="shared" si="240"/>
        <v>0</v>
      </c>
    </row>
    <row r="1028" spans="1:41" x14ac:dyDescent="0.2">
      <c r="A1028" s="9"/>
      <c r="B1028" t="str">
        <f>_xlfn.IFNA(VLOOKUP(A1028,'Energy balance options'!A$7:C$3000,3,FALSE),"")</f>
        <v/>
      </c>
      <c r="P1028">
        <f>SUMIFS('Energy balance options'!$F$7:$F$3000,'Energy balance options'!$B$7:$B$3000,HeatGen!P$2,'Energy balance options'!$A$7:$A$3000,HeatGen!$A1028)</f>
        <v>0</v>
      </c>
      <c r="Q1028">
        <f>SUMIFS('Energy balance options'!$F$7:$F$3000,'Energy balance options'!$B$7:$B$3000,HeatGen!Q$2,'Energy balance options'!$A$7:$A$3000,HeatGen!$A1028)</f>
        <v>0</v>
      </c>
      <c r="R1028">
        <f>SUMIFS('Energy balance options'!$F$7:$F$3000,'Energy balance options'!$B$7:$B$3000,HeatGen!R$2,'Energy balance options'!$A$7:$A$3000,HeatGen!$A1028)</f>
        <v>0</v>
      </c>
      <c r="S1028">
        <f>SUMIFS('Energy balance options'!$G$7:$G$3000,'Energy balance options'!$B$7:$B$3000,HeatGen!S$2,'Energy balance options'!$A$7:$A$3000,HeatGen!$A1028)</f>
        <v>0</v>
      </c>
      <c r="T1028">
        <f>SUMIFS('Energy balance options'!$G$7:$G$3000,'Energy balance options'!$B$7:$B$3000,HeatGen!T$2,'Energy balance options'!$A$7:$A$3000,HeatGen!$A1028)</f>
        <v>0</v>
      </c>
      <c r="U1028">
        <f>SUMIFS('Energy balance options'!$G$7:$G$3000,'Energy balance options'!$B$7:$B$3000,HeatGen!U$2,'Energy balance options'!$A$7:$A$3000,HeatGen!$A1028)</f>
        <v>0</v>
      </c>
      <c r="V1028">
        <f>SUMIFS('Energy balance options'!$G$7:$G$3000,'Energy balance options'!$B$7:$B$3000,HeatGen!V$2,'Energy balance options'!$A$7:$A$3000,HeatGen!$A1028)</f>
        <v>0</v>
      </c>
      <c r="W1028">
        <f>SUMIFS('Energy balance options'!$G$7:$G$3000,'Energy balance options'!$B$7:$B$3000,HeatGen!W$2,'Energy balance options'!$A$7:$A$3000,HeatGen!$A1028)</f>
        <v>0</v>
      </c>
      <c r="X1028">
        <f>SUMIFS('Energy balance options'!$G$7:$G$3000,'Energy balance options'!$B$7:$B$3000,HeatGen!X$2,'Energy balance options'!$A$7:$A$3000,HeatGen!$A1028)</f>
        <v>0</v>
      </c>
      <c r="AG1028">
        <f t="shared" si="232"/>
        <v>0</v>
      </c>
      <c r="AH1028">
        <f t="shared" si="233"/>
        <v>0</v>
      </c>
      <c r="AI1028">
        <f t="shared" si="234"/>
        <v>0</v>
      </c>
      <c r="AJ1028">
        <f t="shared" si="235"/>
        <v>0</v>
      </c>
      <c r="AK1028">
        <f t="shared" si="236"/>
        <v>0</v>
      </c>
      <c r="AL1028">
        <f t="shared" si="237"/>
        <v>0</v>
      </c>
      <c r="AM1028">
        <f t="shared" si="238"/>
        <v>0</v>
      </c>
      <c r="AN1028">
        <f t="shared" si="239"/>
        <v>0</v>
      </c>
      <c r="AO1028">
        <f t="shared" si="240"/>
        <v>0</v>
      </c>
    </row>
    <row r="1029" spans="1:41" x14ac:dyDescent="0.2">
      <c r="A1029" s="9"/>
      <c r="B1029" t="str">
        <f>_xlfn.IFNA(VLOOKUP(A1029,'Energy balance options'!A$7:C$3000,3,FALSE),"")</f>
        <v/>
      </c>
      <c r="P1029">
        <f>SUMIFS('Energy balance options'!$F$7:$F$3000,'Energy balance options'!$B$7:$B$3000,HeatGen!P$2,'Energy balance options'!$A$7:$A$3000,HeatGen!$A1029)</f>
        <v>0</v>
      </c>
      <c r="Q1029">
        <f>SUMIFS('Energy balance options'!$F$7:$F$3000,'Energy balance options'!$B$7:$B$3000,HeatGen!Q$2,'Energy balance options'!$A$7:$A$3000,HeatGen!$A1029)</f>
        <v>0</v>
      </c>
      <c r="R1029">
        <f>SUMIFS('Energy balance options'!$F$7:$F$3000,'Energy balance options'!$B$7:$B$3000,HeatGen!R$2,'Energy balance options'!$A$7:$A$3000,HeatGen!$A1029)</f>
        <v>0</v>
      </c>
      <c r="S1029">
        <f>SUMIFS('Energy balance options'!$G$7:$G$3000,'Energy balance options'!$B$7:$B$3000,HeatGen!S$2,'Energy balance options'!$A$7:$A$3000,HeatGen!$A1029)</f>
        <v>0</v>
      </c>
      <c r="T1029">
        <f>SUMIFS('Energy balance options'!$G$7:$G$3000,'Energy balance options'!$B$7:$B$3000,HeatGen!T$2,'Energy balance options'!$A$7:$A$3000,HeatGen!$A1029)</f>
        <v>0</v>
      </c>
      <c r="U1029">
        <f>SUMIFS('Energy balance options'!$G$7:$G$3000,'Energy balance options'!$B$7:$B$3000,HeatGen!U$2,'Energy balance options'!$A$7:$A$3000,HeatGen!$A1029)</f>
        <v>0</v>
      </c>
      <c r="V1029">
        <f>SUMIFS('Energy balance options'!$G$7:$G$3000,'Energy balance options'!$B$7:$B$3000,HeatGen!V$2,'Energy balance options'!$A$7:$A$3000,HeatGen!$A1029)</f>
        <v>0</v>
      </c>
      <c r="W1029">
        <f>SUMIFS('Energy balance options'!$G$7:$G$3000,'Energy balance options'!$B$7:$B$3000,HeatGen!W$2,'Energy balance options'!$A$7:$A$3000,HeatGen!$A1029)</f>
        <v>0</v>
      </c>
      <c r="X1029">
        <f>SUMIFS('Energy balance options'!$G$7:$G$3000,'Energy balance options'!$B$7:$B$3000,HeatGen!X$2,'Energy balance options'!$A$7:$A$3000,HeatGen!$A1029)</f>
        <v>0</v>
      </c>
      <c r="AG1029">
        <f t="shared" si="232"/>
        <v>0</v>
      </c>
      <c r="AH1029">
        <f t="shared" si="233"/>
        <v>0</v>
      </c>
      <c r="AI1029">
        <f t="shared" si="234"/>
        <v>0</v>
      </c>
      <c r="AJ1029">
        <f t="shared" si="235"/>
        <v>0</v>
      </c>
      <c r="AK1029">
        <f t="shared" si="236"/>
        <v>0</v>
      </c>
      <c r="AL1029">
        <f t="shared" si="237"/>
        <v>0</v>
      </c>
      <c r="AM1029">
        <f t="shared" si="238"/>
        <v>0</v>
      </c>
      <c r="AN1029">
        <f t="shared" si="239"/>
        <v>0</v>
      </c>
      <c r="AO1029">
        <f t="shared" si="240"/>
        <v>0</v>
      </c>
    </row>
    <row r="1030" spans="1:41" x14ac:dyDescent="0.2">
      <c r="A1030" s="9"/>
      <c r="B1030" t="str">
        <f>_xlfn.IFNA(VLOOKUP(A1030,'Energy balance options'!A$7:C$3000,3,FALSE),"")</f>
        <v/>
      </c>
      <c r="P1030">
        <f>SUMIFS('Energy balance options'!$F$7:$F$3000,'Energy balance options'!$B$7:$B$3000,HeatGen!P$2,'Energy balance options'!$A$7:$A$3000,HeatGen!$A1030)</f>
        <v>0</v>
      </c>
      <c r="Q1030">
        <f>SUMIFS('Energy balance options'!$F$7:$F$3000,'Energy balance options'!$B$7:$B$3000,HeatGen!Q$2,'Energy balance options'!$A$7:$A$3000,HeatGen!$A1030)</f>
        <v>0</v>
      </c>
      <c r="R1030">
        <f>SUMIFS('Energy balance options'!$F$7:$F$3000,'Energy balance options'!$B$7:$B$3000,HeatGen!R$2,'Energy balance options'!$A$7:$A$3000,HeatGen!$A1030)</f>
        <v>0</v>
      </c>
      <c r="S1030">
        <f>SUMIFS('Energy balance options'!$G$7:$G$3000,'Energy balance options'!$B$7:$B$3000,HeatGen!S$2,'Energy balance options'!$A$7:$A$3000,HeatGen!$A1030)</f>
        <v>0</v>
      </c>
      <c r="T1030">
        <f>SUMIFS('Energy balance options'!$G$7:$G$3000,'Energy balance options'!$B$7:$B$3000,HeatGen!T$2,'Energy balance options'!$A$7:$A$3000,HeatGen!$A1030)</f>
        <v>0</v>
      </c>
      <c r="U1030">
        <f>SUMIFS('Energy balance options'!$G$7:$G$3000,'Energy balance options'!$B$7:$B$3000,HeatGen!U$2,'Energy balance options'!$A$7:$A$3000,HeatGen!$A1030)</f>
        <v>0</v>
      </c>
      <c r="V1030">
        <f>SUMIFS('Energy balance options'!$G$7:$G$3000,'Energy balance options'!$B$7:$B$3000,HeatGen!V$2,'Energy balance options'!$A$7:$A$3000,HeatGen!$A1030)</f>
        <v>0</v>
      </c>
      <c r="W1030">
        <f>SUMIFS('Energy balance options'!$G$7:$G$3000,'Energy balance options'!$B$7:$B$3000,HeatGen!W$2,'Energy balance options'!$A$7:$A$3000,HeatGen!$A1030)</f>
        <v>0</v>
      </c>
      <c r="X1030">
        <f>SUMIFS('Energy balance options'!$G$7:$G$3000,'Energy balance options'!$B$7:$B$3000,HeatGen!X$2,'Energy balance options'!$A$7:$A$3000,HeatGen!$A1030)</f>
        <v>0</v>
      </c>
      <c r="AG1030">
        <f t="shared" si="232"/>
        <v>0</v>
      </c>
      <c r="AH1030">
        <f t="shared" si="233"/>
        <v>0</v>
      </c>
      <c r="AI1030">
        <f t="shared" si="234"/>
        <v>0</v>
      </c>
      <c r="AJ1030">
        <f t="shared" si="235"/>
        <v>0</v>
      </c>
      <c r="AK1030">
        <f t="shared" si="236"/>
        <v>0</v>
      </c>
      <c r="AL1030">
        <f t="shared" si="237"/>
        <v>0</v>
      </c>
      <c r="AM1030">
        <f t="shared" si="238"/>
        <v>0</v>
      </c>
      <c r="AN1030">
        <f t="shared" si="239"/>
        <v>0</v>
      </c>
      <c r="AO1030">
        <f t="shared" si="240"/>
        <v>0</v>
      </c>
    </row>
    <row r="1031" spans="1:41" x14ac:dyDescent="0.2">
      <c r="A1031" s="9"/>
      <c r="B1031" t="str">
        <f>_xlfn.IFNA(VLOOKUP(A1031,'Energy balance options'!A$7:C$3000,3,FALSE),"")</f>
        <v/>
      </c>
      <c r="P1031">
        <f>SUMIFS('Energy balance options'!$F$7:$F$3000,'Energy balance options'!$B$7:$B$3000,HeatGen!P$2,'Energy balance options'!$A$7:$A$3000,HeatGen!$A1031)</f>
        <v>0</v>
      </c>
      <c r="Q1031">
        <f>SUMIFS('Energy balance options'!$F$7:$F$3000,'Energy balance options'!$B$7:$B$3000,HeatGen!Q$2,'Energy balance options'!$A$7:$A$3000,HeatGen!$A1031)</f>
        <v>0</v>
      </c>
      <c r="R1031">
        <f>SUMIFS('Energy balance options'!$F$7:$F$3000,'Energy balance options'!$B$7:$B$3000,HeatGen!R$2,'Energy balance options'!$A$7:$A$3000,HeatGen!$A1031)</f>
        <v>0</v>
      </c>
      <c r="S1031">
        <f>SUMIFS('Energy balance options'!$G$7:$G$3000,'Energy balance options'!$B$7:$B$3000,HeatGen!S$2,'Energy balance options'!$A$7:$A$3000,HeatGen!$A1031)</f>
        <v>0</v>
      </c>
      <c r="T1031">
        <f>SUMIFS('Energy balance options'!$G$7:$G$3000,'Energy balance options'!$B$7:$B$3000,HeatGen!T$2,'Energy balance options'!$A$7:$A$3000,HeatGen!$A1031)</f>
        <v>0</v>
      </c>
      <c r="U1031">
        <f>SUMIFS('Energy balance options'!$G$7:$G$3000,'Energy balance options'!$B$7:$B$3000,HeatGen!U$2,'Energy balance options'!$A$7:$A$3000,HeatGen!$A1031)</f>
        <v>0</v>
      </c>
      <c r="V1031">
        <f>SUMIFS('Energy balance options'!$G$7:$G$3000,'Energy balance options'!$B$7:$B$3000,HeatGen!V$2,'Energy balance options'!$A$7:$A$3000,HeatGen!$A1031)</f>
        <v>0</v>
      </c>
      <c r="W1031">
        <f>SUMIFS('Energy balance options'!$G$7:$G$3000,'Energy balance options'!$B$7:$B$3000,HeatGen!W$2,'Energy balance options'!$A$7:$A$3000,HeatGen!$A1031)</f>
        <v>0</v>
      </c>
      <c r="X1031">
        <f>SUMIFS('Energy balance options'!$G$7:$G$3000,'Energy balance options'!$B$7:$B$3000,HeatGen!X$2,'Energy balance options'!$A$7:$A$3000,HeatGen!$A1031)</f>
        <v>0</v>
      </c>
      <c r="AG1031">
        <f t="shared" si="232"/>
        <v>0</v>
      </c>
      <c r="AH1031">
        <f t="shared" si="233"/>
        <v>0</v>
      </c>
      <c r="AI1031">
        <f t="shared" si="234"/>
        <v>0</v>
      </c>
      <c r="AJ1031">
        <f t="shared" si="235"/>
        <v>0</v>
      </c>
      <c r="AK1031">
        <f t="shared" si="236"/>
        <v>0</v>
      </c>
      <c r="AL1031">
        <f t="shared" si="237"/>
        <v>0</v>
      </c>
      <c r="AM1031">
        <f t="shared" si="238"/>
        <v>0</v>
      </c>
      <c r="AN1031">
        <f t="shared" si="239"/>
        <v>0</v>
      </c>
      <c r="AO1031">
        <f t="shared" si="240"/>
        <v>0</v>
      </c>
    </row>
    <row r="1032" spans="1:41" x14ac:dyDescent="0.2">
      <c r="A1032" s="9"/>
      <c r="B1032" t="str">
        <f>_xlfn.IFNA(VLOOKUP(A1032,'Energy balance options'!A$7:C$3000,3,FALSE),"")</f>
        <v/>
      </c>
      <c r="P1032">
        <f>SUMIFS('Energy balance options'!$F$7:$F$3000,'Energy balance options'!$B$7:$B$3000,HeatGen!P$2,'Energy balance options'!$A$7:$A$3000,HeatGen!$A1032)</f>
        <v>0</v>
      </c>
      <c r="Q1032">
        <f>SUMIFS('Energy balance options'!$F$7:$F$3000,'Energy balance options'!$B$7:$B$3000,HeatGen!Q$2,'Energy balance options'!$A$7:$A$3000,HeatGen!$A1032)</f>
        <v>0</v>
      </c>
      <c r="R1032">
        <f>SUMIFS('Energy balance options'!$F$7:$F$3000,'Energy balance options'!$B$7:$B$3000,HeatGen!R$2,'Energy balance options'!$A$7:$A$3000,HeatGen!$A1032)</f>
        <v>0</v>
      </c>
      <c r="S1032">
        <f>SUMIFS('Energy balance options'!$G$7:$G$3000,'Energy balance options'!$B$7:$B$3000,HeatGen!S$2,'Energy balance options'!$A$7:$A$3000,HeatGen!$A1032)</f>
        <v>0</v>
      </c>
      <c r="T1032">
        <f>SUMIFS('Energy balance options'!$G$7:$G$3000,'Energy balance options'!$B$7:$B$3000,HeatGen!T$2,'Energy balance options'!$A$7:$A$3000,HeatGen!$A1032)</f>
        <v>0</v>
      </c>
      <c r="U1032">
        <f>SUMIFS('Energy balance options'!$G$7:$G$3000,'Energy balance options'!$B$7:$B$3000,HeatGen!U$2,'Energy balance options'!$A$7:$A$3000,HeatGen!$A1032)</f>
        <v>0</v>
      </c>
      <c r="V1032">
        <f>SUMIFS('Energy balance options'!$G$7:$G$3000,'Energy balance options'!$B$7:$B$3000,HeatGen!V$2,'Energy balance options'!$A$7:$A$3000,HeatGen!$A1032)</f>
        <v>0</v>
      </c>
      <c r="W1032">
        <f>SUMIFS('Energy balance options'!$G$7:$G$3000,'Energy balance options'!$B$7:$B$3000,HeatGen!W$2,'Energy balance options'!$A$7:$A$3000,HeatGen!$A1032)</f>
        <v>0</v>
      </c>
      <c r="X1032">
        <f>SUMIFS('Energy balance options'!$G$7:$G$3000,'Energy balance options'!$B$7:$B$3000,HeatGen!X$2,'Energy balance options'!$A$7:$A$3000,HeatGen!$A1032)</f>
        <v>0</v>
      </c>
      <c r="AG1032">
        <f t="shared" si="232"/>
        <v>0</v>
      </c>
      <c r="AH1032">
        <f t="shared" si="233"/>
        <v>0</v>
      </c>
      <c r="AI1032">
        <f t="shared" si="234"/>
        <v>0</v>
      </c>
      <c r="AJ1032">
        <f t="shared" si="235"/>
        <v>0</v>
      </c>
      <c r="AK1032">
        <f t="shared" si="236"/>
        <v>0</v>
      </c>
      <c r="AL1032">
        <f t="shared" si="237"/>
        <v>0</v>
      </c>
      <c r="AM1032">
        <f t="shared" si="238"/>
        <v>0</v>
      </c>
      <c r="AN1032">
        <f t="shared" si="239"/>
        <v>0</v>
      </c>
      <c r="AO1032">
        <f t="shared" si="240"/>
        <v>0</v>
      </c>
    </row>
    <row r="1033" spans="1:41" x14ac:dyDescent="0.2">
      <c r="A1033" s="9"/>
      <c r="B1033" t="str">
        <f>_xlfn.IFNA(VLOOKUP(A1033,'Energy balance options'!A$7:C$3000,3,FALSE),"")</f>
        <v/>
      </c>
      <c r="P1033">
        <f>SUMIFS('Energy balance options'!$F$7:$F$3000,'Energy balance options'!$B$7:$B$3000,HeatGen!P$2,'Energy balance options'!$A$7:$A$3000,HeatGen!$A1033)</f>
        <v>0</v>
      </c>
      <c r="Q1033">
        <f>SUMIFS('Energy balance options'!$F$7:$F$3000,'Energy balance options'!$B$7:$B$3000,HeatGen!Q$2,'Energy balance options'!$A$7:$A$3000,HeatGen!$A1033)</f>
        <v>0</v>
      </c>
      <c r="R1033">
        <f>SUMIFS('Energy balance options'!$F$7:$F$3000,'Energy balance options'!$B$7:$B$3000,HeatGen!R$2,'Energy balance options'!$A$7:$A$3000,HeatGen!$A1033)</f>
        <v>0</v>
      </c>
      <c r="S1033">
        <f>SUMIFS('Energy balance options'!$G$7:$G$3000,'Energy balance options'!$B$7:$B$3000,HeatGen!S$2,'Energy balance options'!$A$7:$A$3000,HeatGen!$A1033)</f>
        <v>0</v>
      </c>
      <c r="T1033">
        <f>SUMIFS('Energy balance options'!$G$7:$G$3000,'Energy balance options'!$B$7:$B$3000,HeatGen!T$2,'Energy balance options'!$A$7:$A$3000,HeatGen!$A1033)</f>
        <v>0</v>
      </c>
      <c r="U1033">
        <f>SUMIFS('Energy balance options'!$G$7:$G$3000,'Energy balance options'!$B$7:$B$3000,HeatGen!U$2,'Energy balance options'!$A$7:$A$3000,HeatGen!$A1033)</f>
        <v>0</v>
      </c>
      <c r="V1033">
        <f>SUMIFS('Energy balance options'!$G$7:$G$3000,'Energy balance options'!$B$7:$B$3000,HeatGen!V$2,'Energy balance options'!$A$7:$A$3000,HeatGen!$A1033)</f>
        <v>0</v>
      </c>
      <c r="W1033">
        <f>SUMIFS('Energy balance options'!$G$7:$G$3000,'Energy balance options'!$B$7:$B$3000,HeatGen!W$2,'Energy balance options'!$A$7:$A$3000,HeatGen!$A1033)</f>
        <v>0</v>
      </c>
      <c r="X1033">
        <f>SUMIFS('Energy balance options'!$G$7:$G$3000,'Energy balance options'!$B$7:$B$3000,HeatGen!X$2,'Energy balance options'!$A$7:$A$3000,HeatGen!$A1033)</f>
        <v>0</v>
      </c>
      <c r="AG1033">
        <f t="shared" si="232"/>
        <v>0</v>
      </c>
      <c r="AH1033">
        <f t="shared" si="233"/>
        <v>0</v>
      </c>
      <c r="AI1033">
        <f t="shared" si="234"/>
        <v>0</v>
      </c>
      <c r="AJ1033">
        <f t="shared" si="235"/>
        <v>0</v>
      </c>
      <c r="AK1033">
        <f t="shared" si="236"/>
        <v>0</v>
      </c>
      <c r="AL1033">
        <f t="shared" si="237"/>
        <v>0</v>
      </c>
      <c r="AM1033">
        <f t="shared" si="238"/>
        <v>0</v>
      </c>
      <c r="AN1033">
        <f t="shared" si="239"/>
        <v>0</v>
      </c>
      <c r="AO1033">
        <f t="shared" si="240"/>
        <v>0</v>
      </c>
    </row>
    <row r="1034" spans="1:41" x14ac:dyDescent="0.2">
      <c r="A1034" s="9"/>
      <c r="B1034" t="str">
        <f>_xlfn.IFNA(VLOOKUP(A1034,'Energy balance options'!A$7:C$3000,3,FALSE),"")</f>
        <v/>
      </c>
      <c r="P1034">
        <f>SUMIFS('Energy balance options'!$F$7:$F$3000,'Energy balance options'!$B$7:$B$3000,HeatGen!P$2,'Energy balance options'!$A$7:$A$3000,HeatGen!$A1034)</f>
        <v>0</v>
      </c>
      <c r="Q1034">
        <f>SUMIFS('Energy balance options'!$F$7:$F$3000,'Energy balance options'!$B$7:$B$3000,HeatGen!Q$2,'Energy balance options'!$A$7:$A$3000,HeatGen!$A1034)</f>
        <v>0</v>
      </c>
      <c r="R1034">
        <f>SUMIFS('Energy balance options'!$F$7:$F$3000,'Energy balance options'!$B$7:$B$3000,HeatGen!R$2,'Energy balance options'!$A$7:$A$3000,HeatGen!$A1034)</f>
        <v>0</v>
      </c>
      <c r="S1034">
        <f>SUMIFS('Energy balance options'!$G$7:$G$3000,'Energy balance options'!$B$7:$B$3000,HeatGen!S$2,'Energy balance options'!$A$7:$A$3000,HeatGen!$A1034)</f>
        <v>0</v>
      </c>
      <c r="T1034">
        <f>SUMIFS('Energy balance options'!$G$7:$G$3000,'Energy balance options'!$B$7:$B$3000,HeatGen!T$2,'Energy balance options'!$A$7:$A$3000,HeatGen!$A1034)</f>
        <v>0</v>
      </c>
      <c r="U1034">
        <f>SUMIFS('Energy balance options'!$G$7:$G$3000,'Energy balance options'!$B$7:$B$3000,HeatGen!U$2,'Energy balance options'!$A$7:$A$3000,HeatGen!$A1034)</f>
        <v>0</v>
      </c>
      <c r="V1034">
        <f>SUMIFS('Energy balance options'!$G$7:$G$3000,'Energy balance options'!$B$7:$B$3000,HeatGen!V$2,'Energy balance options'!$A$7:$A$3000,HeatGen!$A1034)</f>
        <v>0</v>
      </c>
      <c r="W1034">
        <f>SUMIFS('Energy balance options'!$G$7:$G$3000,'Energy balance options'!$B$7:$B$3000,HeatGen!W$2,'Energy balance options'!$A$7:$A$3000,HeatGen!$A1034)</f>
        <v>0</v>
      </c>
      <c r="X1034">
        <f>SUMIFS('Energy balance options'!$G$7:$G$3000,'Energy balance options'!$B$7:$B$3000,HeatGen!X$2,'Energy balance options'!$A$7:$A$3000,HeatGen!$A1034)</f>
        <v>0</v>
      </c>
      <c r="AG1034">
        <f t="shared" si="232"/>
        <v>0</v>
      </c>
      <c r="AH1034">
        <f t="shared" si="233"/>
        <v>0</v>
      </c>
      <c r="AI1034">
        <f t="shared" si="234"/>
        <v>0</v>
      </c>
      <c r="AJ1034">
        <f t="shared" si="235"/>
        <v>0</v>
      </c>
      <c r="AK1034">
        <f t="shared" si="236"/>
        <v>0</v>
      </c>
      <c r="AL1034">
        <f t="shared" si="237"/>
        <v>0</v>
      </c>
      <c r="AM1034">
        <f t="shared" si="238"/>
        <v>0</v>
      </c>
      <c r="AN1034">
        <f t="shared" si="239"/>
        <v>0</v>
      </c>
      <c r="AO1034">
        <f t="shared" si="240"/>
        <v>0</v>
      </c>
    </row>
    <row r="1035" spans="1:41" x14ac:dyDescent="0.2">
      <c r="A1035" s="9"/>
      <c r="B1035" t="str">
        <f>_xlfn.IFNA(VLOOKUP(A1035,'Energy balance options'!A$7:C$3000,3,FALSE),"")</f>
        <v/>
      </c>
      <c r="P1035">
        <f>SUMIFS('Energy balance options'!$F$7:$F$3000,'Energy balance options'!$B$7:$B$3000,HeatGen!P$2,'Energy balance options'!$A$7:$A$3000,HeatGen!$A1035)</f>
        <v>0</v>
      </c>
      <c r="Q1035">
        <f>SUMIFS('Energy balance options'!$F$7:$F$3000,'Energy balance options'!$B$7:$B$3000,HeatGen!Q$2,'Energy balance options'!$A$7:$A$3000,HeatGen!$A1035)</f>
        <v>0</v>
      </c>
      <c r="R1035">
        <f>SUMIFS('Energy balance options'!$F$7:$F$3000,'Energy balance options'!$B$7:$B$3000,HeatGen!R$2,'Energy balance options'!$A$7:$A$3000,HeatGen!$A1035)</f>
        <v>0</v>
      </c>
      <c r="S1035">
        <f>SUMIFS('Energy balance options'!$G$7:$G$3000,'Energy balance options'!$B$7:$B$3000,HeatGen!S$2,'Energy balance options'!$A$7:$A$3000,HeatGen!$A1035)</f>
        <v>0</v>
      </c>
      <c r="T1035">
        <f>SUMIFS('Energy balance options'!$G$7:$G$3000,'Energy balance options'!$B$7:$B$3000,HeatGen!T$2,'Energy balance options'!$A$7:$A$3000,HeatGen!$A1035)</f>
        <v>0</v>
      </c>
      <c r="U1035">
        <f>SUMIFS('Energy balance options'!$G$7:$G$3000,'Energy balance options'!$B$7:$B$3000,HeatGen!U$2,'Energy balance options'!$A$7:$A$3000,HeatGen!$A1035)</f>
        <v>0</v>
      </c>
      <c r="V1035">
        <f>SUMIFS('Energy balance options'!$G$7:$G$3000,'Energy balance options'!$B$7:$B$3000,HeatGen!V$2,'Energy balance options'!$A$7:$A$3000,HeatGen!$A1035)</f>
        <v>0</v>
      </c>
      <c r="W1035">
        <f>SUMIFS('Energy balance options'!$G$7:$G$3000,'Energy balance options'!$B$7:$B$3000,HeatGen!W$2,'Energy balance options'!$A$7:$A$3000,HeatGen!$A1035)</f>
        <v>0</v>
      </c>
      <c r="X1035">
        <f>SUMIFS('Energy balance options'!$G$7:$G$3000,'Energy balance options'!$B$7:$B$3000,HeatGen!X$2,'Energy balance options'!$A$7:$A$3000,HeatGen!$A1035)</f>
        <v>0</v>
      </c>
      <c r="AG1035">
        <f t="shared" si="232"/>
        <v>0</v>
      </c>
      <c r="AH1035">
        <f t="shared" si="233"/>
        <v>0</v>
      </c>
      <c r="AI1035">
        <f t="shared" si="234"/>
        <v>0</v>
      </c>
      <c r="AJ1035">
        <f t="shared" si="235"/>
        <v>0</v>
      </c>
      <c r="AK1035">
        <f t="shared" si="236"/>
        <v>0</v>
      </c>
      <c r="AL1035">
        <f t="shared" si="237"/>
        <v>0</v>
      </c>
      <c r="AM1035">
        <f t="shared" si="238"/>
        <v>0</v>
      </c>
      <c r="AN1035">
        <f t="shared" si="239"/>
        <v>0</v>
      </c>
      <c r="AO1035">
        <f t="shared" si="240"/>
        <v>0</v>
      </c>
    </row>
    <row r="1036" spans="1:41" x14ac:dyDescent="0.2">
      <c r="A1036" s="9"/>
      <c r="B1036" t="str">
        <f>_xlfn.IFNA(VLOOKUP(A1036,'Energy balance options'!A$7:C$3000,3,FALSE),"")</f>
        <v/>
      </c>
      <c r="P1036">
        <f>SUMIFS('Energy balance options'!$F$7:$F$3000,'Energy balance options'!$B$7:$B$3000,HeatGen!P$2,'Energy balance options'!$A$7:$A$3000,HeatGen!$A1036)</f>
        <v>0</v>
      </c>
      <c r="Q1036">
        <f>SUMIFS('Energy balance options'!$F$7:$F$3000,'Energy balance options'!$B$7:$B$3000,HeatGen!Q$2,'Energy balance options'!$A$7:$A$3000,HeatGen!$A1036)</f>
        <v>0</v>
      </c>
      <c r="R1036">
        <f>SUMIFS('Energy balance options'!$F$7:$F$3000,'Energy balance options'!$B$7:$B$3000,HeatGen!R$2,'Energy balance options'!$A$7:$A$3000,HeatGen!$A1036)</f>
        <v>0</v>
      </c>
      <c r="S1036">
        <f>SUMIFS('Energy balance options'!$G$7:$G$3000,'Energy balance options'!$B$7:$B$3000,HeatGen!S$2,'Energy balance options'!$A$7:$A$3000,HeatGen!$A1036)</f>
        <v>0</v>
      </c>
      <c r="T1036">
        <f>SUMIFS('Energy balance options'!$G$7:$G$3000,'Energy balance options'!$B$7:$B$3000,HeatGen!T$2,'Energy balance options'!$A$7:$A$3000,HeatGen!$A1036)</f>
        <v>0</v>
      </c>
      <c r="U1036">
        <f>SUMIFS('Energy balance options'!$G$7:$G$3000,'Energy balance options'!$B$7:$B$3000,HeatGen!U$2,'Energy balance options'!$A$7:$A$3000,HeatGen!$A1036)</f>
        <v>0</v>
      </c>
      <c r="V1036">
        <f>SUMIFS('Energy balance options'!$G$7:$G$3000,'Energy balance options'!$B$7:$B$3000,HeatGen!V$2,'Energy balance options'!$A$7:$A$3000,HeatGen!$A1036)</f>
        <v>0</v>
      </c>
      <c r="W1036">
        <f>SUMIFS('Energy balance options'!$G$7:$G$3000,'Energy balance options'!$B$7:$B$3000,HeatGen!W$2,'Energy balance options'!$A$7:$A$3000,HeatGen!$A1036)</f>
        <v>0</v>
      </c>
      <c r="X1036">
        <f>SUMIFS('Energy balance options'!$G$7:$G$3000,'Energy balance options'!$B$7:$B$3000,HeatGen!X$2,'Energy balance options'!$A$7:$A$3000,HeatGen!$A1036)</f>
        <v>0</v>
      </c>
      <c r="AG1036">
        <f t="shared" si="232"/>
        <v>0</v>
      </c>
      <c r="AH1036">
        <f t="shared" si="233"/>
        <v>0</v>
      </c>
      <c r="AI1036">
        <f t="shared" si="234"/>
        <v>0</v>
      </c>
      <c r="AJ1036">
        <f t="shared" si="235"/>
        <v>0</v>
      </c>
      <c r="AK1036">
        <f t="shared" si="236"/>
        <v>0</v>
      </c>
      <c r="AL1036">
        <f t="shared" si="237"/>
        <v>0</v>
      </c>
      <c r="AM1036">
        <f t="shared" si="238"/>
        <v>0</v>
      </c>
      <c r="AN1036">
        <f t="shared" si="239"/>
        <v>0</v>
      </c>
      <c r="AO1036">
        <f t="shared" si="240"/>
        <v>0</v>
      </c>
    </row>
    <row r="1037" spans="1:41" x14ac:dyDescent="0.2">
      <c r="A1037" s="9"/>
      <c r="B1037" t="str">
        <f>_xlfn.IFNA(VLOOKUP(A1037,'Energy balance options'!A$7:C$3000,3,FALSE),"")</f>
        <v/>
      </c>
      <c r="P1037">
        <f>SUMIFS('Energy balance options'!$F$7:$F$3000,'Energy balance options'!$B$7:$B$3000,HeatGen!P$2,'Energy balance options'!$A$7:$A$3000,HeatGen!$A1037)</f>
        <v>0</v>
      </c>
      <c r="Q1037">
        <f>SUMIFS('Energy balance options'!$F$7:$F$3000,'Energy balance options'!$B$7:$B$3000,HeatGen!Q$2,'Energy balance options'!$A$7:$A$3000,HeatGen!$A1037)</f>
        <v>0</v>
      </c>
      <c r="R1037">
        <f>SUMIFS('Energy balance options'!$F$7:$F$3000,'Energy balance options'!$B$7:$B$3000,HeatGen!R$2,'Energy balance options'!$A$7:$A$3000,HeatGen!$A1037)</f>
        <v>0</v>
      </c>
      <c r="S1037">
        <f>SUMIFS('Energy balance options'!$G$7:$G$3000,'Energy balance options'!$B$7:$B$3000,HeatGen!S$2,'Energy balance options'!$A$7:$A$3000,HeatGen!$A1037)</f>
        <v>0</v>
      </c>
      <c r="T1037">
        <f>SUMIFS('Energy balance options'!$G$7:$G$3000,'Energy balance options'!$B$7:$B$3000,HeatGen!T$2,'Energy balance options'!$A$7:$A$3000,HeatGen!$A1037)</f>
        <v>0</v>
      </c>
      <c r="U1037">
        <f>SUMIFS('Energy balance options'!$G$7:$G$3000,'Energy balance options'!$B$7:$B$3000,HeatGen!U$2,'Energy balance options'!$A$7:$A$3000,HeatGen!$A1037)</f>
        <v>0</v>
      </c>
      <c r="V1037">
        <f>SUMIFS('Energy balance options'!$G$7:$G$3000,'Energy balance options'!$B$7:$B$3000,HeatGen!V$2,'Energy balance options'!$A$7:$A$3000,HeatGen!$A1037)</f>
        <v>0</v>
      </c>
      <c r="W1037">
        <f>SUMIFS('Energy balance options'!$G$7:$G$3000,'Energy balance options'!$B$7:$B$3000,HeatGen!W$2,'Energy balance options'!$A$7:$A$3000,HeatGen!$A1037)</f>
        <v>0</v>
      </c>
      <c r="X1037">
        <f>SUMIFS('Energy balance options'!$G$7:$G$3000,'Energy balance options'!$B$7:$B$3000,HeatGen!X$2,'Energy balance options'!$A$7:$A$3000,HeatGen!$A1037)</f>
        <v>0</v>
      </c>
      <c r="AG1037">
        <f t="shared" si="232"/>
        <v>0</v>
      </c>
      <c r="AH1037">
        <f t="shared" si="233"/>
        <v>0</v>
      </c>
      <c r="AI1037">
        <f t="shared" si="234"/>
        <v>0</v>
      </c>
      <c r="AJ1037">
        <f t="shared" si="235"/>
        <v>0</v>
      </c>
      <c r="AK1037">
        <f t="shared" si="236"/>
        <v>0</v>
      </c>
      <c r="AL1037">
        <f t="shared" si="237"/>
        <v>0</v>
      </c>
      <c r="AM1037">
        <f t="shared" si="238"/>
        <v>0</v>
      </c>
      <c r="AN1037">
        <f t="shared" si="239"/>
        <v>0</v>
      </c>
      <c r="AO1037">
        <f t="shared" si="240"/>
        <v>0</v>
      </c>
    </row>
    <row r="1038" spans="1:41" x14ac:dyDescent="0.2">
      <c r="A1038" s="9"/>
      <c r="B1038" t="str">
        <f>_xlfn.IFNA(VLOOKUP(A1038,'Energy balance options'!A$7:C$3000,3,FALSE),"")</f>
        <v/>
      </c>
      <c r="P1038">
        <f>SUMIFS('Energy balance options'!$F$7:$F$3000,'Energy balance options'!$B$7:$B$3000,HeatGen!P$2,'Energy balance options'!$A$7:$A$3000,HeatGen!$A1038)</f>
        <v>0</v>
      </c>
      <c r="Q1038">
        <f>SUMIFS('Energy balance options'!$F$7:$F$3000,'Energy balance options'!$B$7:$B$3000,HeatGen!Q$2,'Energy balance options'!$A$7:$A$3000,HeatGen!$A1038)</f>
        <v>0</v>
      </c>
      <c r="R1038">
        <f>SUMIFS('Energy balance options'!$F$7:$F$3000,'Energy balance options'!$B$7:$B$3000,HeatGen!R$2,'Energy balance options'!$A$7:$A$3000,HeatGen!$A1038)</f>
        <v>0</v>
      </c>
      <c r="S1038">
        <f>SUMIFS('Energy balance options'!$G$7:$G$3000,'Energy balance options'!$B$7:$B$3000,HeatGen!S$2,'Energy balance options'!$A$7:$A$3000,HeatGen!$A1038)</f>
        <v>0</v>
      </c>
      <c r="T1038">
        <f>SUMIFS('Energy balance options'!$G$7:$G$3000,'Energy balance options'!$B$7:$B$3000,HeatGen!T$2,'Energy balance options'!$A$7:$A$3000,HeatGen!$A1038)</f>
        <v>0</v>
      </c>
      <c r="U1038">
        <f>SUMIFS('Energy balance options'!$G$7:$G$3000,'Energy balance options'!$B$7:$B$3000,HeatGen!U$2,'Energy balance options'!$A$7:$A$3000,HeatGen!$A1038)</f>
        <v>0</v>
      </c>
      <c r="V1038">
        <f>SUMIFS('Energy balance options'!$G$7:$G$3000,'Energy balance options'!$B$7:$B$3000,HeatGen!V$2,'Energy balance options'!$A$7:$A$3000,HeatGen!$A1038)</f>
        <v>0</v>
      </c>
      <c r="W1038">
        <f>SUMIFS('Energy balance options'!$G$7:$G$3000,'Energy balance options'!$B$7:$B$3000,HeatGen!W$2,'Energy balance options'!$A$7:$A$3000,HeatGen!$A1038)</f>
        <v>0</v>
      </c>
      <c r="X1038">
        <f>SUMIFS('Energy balance options'!$G$7:$G$3000,'Energy balance options'!$B$7:$B$3000,HeatGen!X$2,'Energy balance options'!$A$7:$A$3000,HeatGen!$A1038)</f>
        <v>0</v>
      </c>
      <c r="AG1038">
        <f t="shared" si="232"/>
        <v>0</v>
      </c>
      <c r="AH1038">
        <f t="shared" si="233"/>
        <v>0</v>
      </c>
      <c r="AI1038">
        <f t="shared" si="234"/>
        <v>0</v>
      </c>
      <c r="AJ1038">
        <f t="shared" si="235"/>
        <v>0</v>
      </c>
      <c r="AK1038">
        <f t="shared" si="236"/>
        <v>0</v>
      </c>
      <c r="AL1038">
        <f t="shared" si="237"/>
        <v>0</v>
      </c>
      <c r="AM1038">
        <f t="shared" si="238"/>
        <v>0</v>
      </c>
      <c r="AN1038">
        <f t="shared" si="239"/>
        <v>0</v>
      </c>
      <c r="AO1038">
        <f t="shared" si="240"/>
        <v>0</v>
      </c>
    </row>
    <row r="1039" spans="1:41" x14ac:dyDescent="0.2">
      <c r="A1039" s="9"/>
      <c r="B1039" t="str">
        <f>_xlfn.IFNA(VLOOKUP(A1039,'Energy balance options'!A$7:C$3000,3,FALSE),"")</f>
        <v/>
      </c>
      <c r="P1039">
        <f>SUMIFS('Energy balance options'!$F$7:$F$3000,'Energy balance options'!$B$7:$B$3000,HeatGen!P$2,'Energy balance options'!$A$7:$A$3000,HeatGen!$A1039)</f>
        <v>0</v>
      </c>
      <c r="Q1039">
        <f>SUMIFS('Energy balance options'!$F$7:$F$3000,'Energy balance options'!$B$7:$B$3000,HeatGen!Q$2,'Energy balance options'!$A$7:$A$3000,HeatGen!$A1039)</f>
        <v>0</v>
      </c>
      <c r="R1039">
        <f>SUMIFS('Energy balance options'!$F$7:$F$3000,'Energy balance options'!$B$7:$B$3000,HeatGen!R$2,'Energy balance options'!$A$7:$A$3000,HeatGen!$A1039)</f>
        <v>0</v>
      </c>
      <c r="S1039">
        <f>SUMIFS('Energy balance options'!$G$7:$G$3000,'Energy balance options'!$B$7:$B$3000,HeatGen!S$2,'Energy balance options'!$A$7:$A$3000,HeatGen!$A1039)</f>
        <v>0</v>
      </c>
      <c r="T1039">
        <f>SUMIFS('Energy balance options'!$G$7:$G$3000,'Energy balance options'!$B$7:$B$3000,HeatGen!T$2,'Energy balance options'!$A$7:$A$3000,HeatGen!$A1039)</f>
        <v>0</v>
      </c>
      <c r="U1039">
        <f>SUMIFS('Energy balance options'!$G$7:$G$3000,'Energy balance options'!$B$7:$B$3000,HeatGen!U$2,'Energy balance options'!$A$7:$A$3000,HeatGen!$A1039)</f>
        <v>0</v>
      </c>
      <c r="V1039">
        <f>SUMIFS('Energy balance options'!$G$7:$G$3000,'Energy balance options'!$B$7:$B$3000,HeatGen!V$2,'Energy balance options'!$A$7:$A$3000,HeatGen!$A1039)</f>
        <v>0</v>
      </c>
      <c r="W1039">
        <f>SUMIFS('Energy balance options'!$G$7:$G$3000,'Energy balance options'!$B$7:$B$3000,HeatGen!W$2,'Energy balance options'!$A$7:$A$3000,HeatGen!$A1039)</f>
        <v>0</v>
      </c>
      <c r="X1039">
        <f>SUMIFS('Energy balance options'!$G$7:$G$3000,'Energy balance options'!$B$7:$B$3000,HeatGen!X$2,'Energy balance options'!$A$7:$A$3000,HeatGen!$A1039)</f>
        <v>0</v>
      </c>
      <c r="AG1039">
        <f t="shared" si="232"/>
        <v>0</v>
      </c>
      <c r="AH1039">
        <f t="shared" si="233"/>
        <v>0</v>
      </c>
      <c r="AI1039">
        <f t="shared" si="234"/>
        <v>0</v>
      </c>
      <c r="AJ1039">
        <f t="shared" si="235"/>
        <v>0</v>
      </c>
      <c r="AK1039">
        <f t="shared" si="236"/>
        <v>0</v>
      </c>
      <c r="AL1039">
        <f t="shared" si="237"/>
        <v>0</v>
      </c>
      <c r="AM1039">
        <f t="shared" si="238"/>
        <v>0</v>
      </c>
      <c r="AN1039">
        <f t="shared" si="239"/>
        <v>0</v>
      </c>
      <c r="AO1039">
        <f t="shared" si="240"/>
        <v>0</v>
      </c>
    </row>
    <row r="1040" spans="1:41" x14ac:dyDescent="0.2">
      <c r="A1040" s="9"/>
      <c r="B1040" t="str">
        <f>_xlfn.IFNA(VLOOKUP(A1040,'Energy balance options'!A$7:C$3000,3,FALSE),"")</f>
        <v/>
      </c>
      <c r="P1040">
        <f>SUMIFS('Energy balance options'!$F$7:$F$3000,'Energy balance options'!$B$7:$B$3000,HeatGen!P$2,'Energy balance options'!$A$7:$A$3000,HeatGen!$A1040)</f>
        <v>0</v>
      </c>
      <c r="Q1040">
        <f>SUMIFS('Energy balance options'!$F$7:$F$3000,'Energy balance options'!$B$7:$B$3000,HeatGen!Q$2,'Energy balance options'!$A$7:$A$3000,HeatGen!$A1040)</f>
        <v>0</v>
      </c>
      <c r="R1040">
        <f>SUMIFS('Energy balance options'!$F$7:$F$3000,'Energy balance options'!$B$7:$B$3000,HeatGen!R$2,'Energy balance options'!$A$7:$A$3000,HeatGen!$A1040)</f>
        <v>0</v>
      </c>
      <c r="S1040">
        <f>SUMIFS('Energy balance options'!$G$7:$G$3000,'Energy balance options'!$B$7:$B$3000,HeatGen!S$2,'Energy balance options'!$A$7:$A$3000,HeatGen!$A1040)</f>
        <v>0</v>
      </c>
      <c r="T1040">
        <f>SUMIFS('Energy balance options'!$G$7:$G$3000,'Energy balance options'!$B$7:$B$3000,HeatGen!T$2,'Energy balance options'!$A$7:$A$3000,HeatGen!$A1040)</f>
        <v>0</v>
      </c>
      <c r="U1040">
        <f>SUMIFS('Energy balance options'!$G$7:$G$3000,'Energy balance options'!$B$7:$B$3000,HeatGen!U$2,'Energy balance options'!$A$7:$A$3000,HeatGen!$A1040)</f>
        <v>0</v>
      </c>
      <c r="V1040">
        <f>SUMIFS('Energy balance options'!$G$7:$G$3000,'Energy balance options'!$B$7:$B$3000,HeatGen!V$2,'Energy balance options'!$A$7:$A$3000,HeatGen!$A1040)</f>
        <v>0</v>
      </c>
      <c r="W1040">
        <f>SUMIFS('Energy balance options'!$G$7:$G$3000,'Energy balance options'!$B$7:$B$3000,HeatGen!W$2,'Energy balance options'!$A$7:$A$3000,HeatGen!$A1040)</f>
        <v>0</v>
      </c>
      <c r="X1040">
        <f>SUMIFS('Energy balance options'!$G$7:$G$3000,'Energy balance options'!$B$7:$B$3000,HeatGen!X$2,'Energy balance options'!$A$7:$A$3000,HeatGen!$A1040)</f>
        <v>0</v>
      </c>
      <c r="AG1040">
        <f t="shared" si="232"/>
        <v>0</v>
      </c>
      <c r="AH1040">
        <f t="shared" si="233"/>
        <v>0</v>
      </c>
      <c r="AI1040">
        <f t="shared" si="234"/>
        <v>0</v>
      </c>
      <c r="AJ1040">
        <f t="shared" si="235"/>
        <v>0</v>
      </c>
      <c r="AK1040">
        <f t="shared" si="236"/>
        <v>0</v>
      </c>
      <c r="AL1040">
        <f t="shared" si="237"/>
        <v>0</v>
      </c>
      <c r="AM1040">
        <f t="shared" si="238"/>
        <v>0</v>
      </c>
      <c r="AN1040">
        <f t="shared" si="239"/>
        <v>0</v>
      </c>
      <c r="AO1040">
        <f t="shared" si="240"/>
        <v>0</v>
      </c>
    </row>
    <row r="1041" spans="1:41" x14ac:dyDescent="0.2">
      <c r="A1041" s="9"/>
      <c r="B1041" t="str">
        <f>_xlfn.IFNA(VLOOKUP(A1041,'Energy balance options'!A$7:C$3000,3,FALSE),"")</f>
        <v/>
      </c>
      <c r="P1041">
        <f>SUMIFS('Energy balance options'!$F$7:$F$3000,'Energy balance options'!$B$7:$B$3000,HeatGen!P$2,'Energy balance options'!$A$7:$A$3000,HeatGen!$A1041)</f>
        <v>0</v>
      </c>
      <c r="Q1041">
        <f>SUMIFS('Energy balance options'!$F$7:$F$3000,'Energy balance options'!$B$7:$B$3000,HeatGen!Q$2,'Energy balance options'!$A$7:$A$3000,HeatGen!$A1041)</f>
        <v>0</v>
      </c>
      <c r="R1041">
        <f>SUMIFS('Energy balance options'!$F$7:$F$3000,'Energy balance options'!$B$7:$B$3000,HeatGen!R$2,'Energy balance options'!$A$7:$A$3000,HeatGen!$A1041)</f>
        <v>0</v>
      </c>
      <c r="S1041">
        <f>SUMIFS('Energy balance options'!$G$7:$G$3000,'Energy balance options'!$B$7:$B$3000,HeatGen!S$2,'Energy balance options'!$A$7:$A$3000,HeatGen!$A1041)</f>
        <v>0</v>
      </c>
      <c r="T1041">
        <f>SUMIFS('Energy balance options'!$G$7:$G$3000,'Energy balance options'!$B$7:$B$3000,HeatGen!T$2,'Energy balance options'!$A$7:$A$3000,HeatGen!$A1041)</f>
        <v>0</v>
      </c>
      <c r="U1041">
        <f>SUMIFS('Energy balance options'!$G$7:$G$3000,'Energy balance options'!$B$7:$B$3000,HeatGen!U$2,'Energy balance options'!$A$7:$A$3000,HeatGen!$A1041)</f>
        <v>0</v>
      </c>
      <c r="V1041">
        <f>SUMIFS('Energy balance options'!$G$7:$G$3000,'Energy balance options'!$B$7:$B$3000,HeatGen!V$2,'Energy balance options'!$A$7:$A$3000,HeatGen!$A1041)</f>
        <v>0</v>
      </c>
      <c r="W1041">
        <f>SUMIFS('Energy balance options'!$G$7:$G$3000,'Energy balance options'!$B$7:$B$3000,HeatGen!W$2,'Energy balance options'!$A$7:$A$3000,HeatGen!$A1041)</f>
        <v>0</v>
      </c>
      <c r="X1041">
        <f>SUMIFS('Energy balance options'!$G$7:$G$3000,'Energy balance options'!$B$7:$B$3000,HeatGen!X$2,'Energy balance options'!$A$7:$A$3000,HeatGen!$A1041)</f>
        <v>0</v>
      </c>
      <c r="AG1041">
        <f t="shared" si="232"/>
        <v>0</v>
      </c>
      <c r="AH1041">
        <f t="shared" si="233"/>
        <v>0</v>
      </c>
      <c r="AI1041">
        <f t="shared" si="234"/>
        <v>0</v>
      </c>
      <c r="AJ1041">
        <f t="shared" si="235"/>
        <v>0</v>
      </c>
      <c r="AK1041">
        <f t="shared" si="236"/>
        <v>0</v>
      </c>
      <c r="AL1041">
        <f t="shared" si="237"/>
        <v>0</v>
      </c>
      <c r="AM1041">
        <f t="shared" si="238"/>
        <v>0</v>
      </c>
      <c r="AN1041">
        <f t="shared" si="239"/>
        <v>0</v>
      </c>
      <c r="AO1041">
        <f t="shared" si="240"/>
        <v>0</v>
      </c>
    </row>
    <row r="1042" spans="1:41" x14ac:dyDescent="0.2">
      <c r="A1042" s="9"/>
      <c r="B1042" t="str">
        <f>_xlfn.IFNA(VLOOKUP(A1042,'Energy balance options'!A$7:C$3000,3,FALSE),"")</f>
        <v/>
      </c>
      <c r="P1042">
        <f>SUMIFS('Energy balance options'!$F$7:$F$3000,'Energy balance options'!$B$7:$B$3000,HeatGen!P$2,'Energy balance options'!$A$7:$A$3000,HeatGen!$A1042)</f>
        <v>0</v>
      </c>
      <c r="Q1042">
        <f>SUMIFS('Energy balance options'!$F$7:$F$3000,'Energy balance options'!$B$7:$B$3000,HeatGen!Q$2,'Energy balance options'!$A$7:$A$3000,HeatGen!$A1042)</f>
        <v>0</v>
      </c>
      <c r="R1042">
        <f>SUMIFS('Energy balance options'!$F$7:$F$3000,'Energy balance options'!$B$7:$B$3000,HeatGen!R$2,'Energy balance options'!$A$7:$A$3000,HeatGen!$A1042)</f>
        <v>0</v>
      </c>
      <c r="S1042">
        <f>SUMIFS('Energy balance options'!$G$7:$G$3000,'Energy balance options'!$B$7:$B$3000,HeatGen!S$2,'Energy balance options'!$A$7:$A$3000,HeatGen!$A1042)</f>
        <v>0</v>
      </c>
      <c r="T1042">
        <f>SUMIFS('Energy balance options'!$G$7:$G$3000,'Energy balance options'!$B$7:$B$3000,HeatGen!T$2,'Energy balance options'!$A$7:$A$3000,HeatGen!$A1042)</f>
        <v>0</v>
      </c>
      <c r="U1042">
        <f>SUMIFS('Energy balance options'!$G$7:$G$3000,'Energy balance options'!$B$7:$B$3000,HeatGen!U$2,'Energy balance options'!$A$7:$A$3000,HeatGen!$A1042)</f>
        <v>0</v>
      </c>
      <c r="V1042">
        <f>SUMIFS('Energy balance options'!$G$7:$G$3000,'Energy balance options'!$B$7:$B$3000,HeatGen!V$2,'Energy balance options'!$A$7:$A$3000,HeatGen!$A1042)</f>
        <v>0</v>
      </c>
      <c r="W1042">
        <f>SUMIFS('Energy balance options'!$G$7:$G$3000,'Energy balance options'!$B$7:$B$3000,HeatGen!W$2,'Energy balance options'!$A$7:$A$3000,HeatGen!$A1042)</f>
        <v>0</v>
      </c>
      <c r="X1042">
        <f>SUMIFS('Energy balance options'!$G$7:$G$3000,'Energy balance options'!$B$7:$B$3000,HeatGen!X$2,'Energy balance options'!$A$7:$A$3000,HeatGen!$A1042)</f>
        <v>0</v>
      </c>
      <c r="AG1042">
        <f t="shared" si="232"/>
        <v>0</v>
      </c>
      <c r="AH1042">
        <f t="shared" si="233"/>
        <v>0</v>
      </c>
      <c r="AI1042">
        <f t="shared" si="234"/>
        <v>0</v>
      </c>
      <c r="AJ1042">
        <f t="shared" si="235"/>
        <v>0</v>
      </c>
      <c r="AK1042">
        <f t="shared" si="236"/>
        <v>0</v>
      </c>
      <c r="AL1042">
        <f t="shared" si="237"/>
        <v>0</v>
      </c>
      <c r="AM1042">
        <f t="shared" si="238"/>
        <v>0</v>
      </c>
      <c r="AN1042">
        <f t="shared" si="239"/>
        <v>0</v>
      </c>
      <c r="AO1042">
        <f t="shared" si="240"/>
        <v>0</v>
      </c>
    </row>
    <row r="1043" spans="1:41" x14ac:dyDescent="0.2">
      <c r="A1043" s="9"/>
      <c r="B1043" t="str">
        <f>_xlfn.IFNA(VLOOKUP(A1043,'Energy balance options'!A$7:C$3000,3,FALSE),"")</f>
        <v/>
      </c>
      <c r="P1043">
        <f>SUMIFS('Energy balance options'!$F$7:$F$3000,'Energy balance options'!$B$7:$B$3000,HeatGen!P$2,'Energy balance options'!$A$7:$A$3000,HeatGen!$A1043)</f>
        <v>0</v>
      </c>
      <c r="Q1043">
        <f>SUMIFS('Energy balance options'!$F$7:$F$3000,'Energy balance options'!$B$7:$B$3000,HeatGen!Q$2,'Energy balance options'!$A$7:$A$3000,HeatGen!$A1043)</f>
        <v>0</v>
      </c>
      <c r="R1043">
        <f>SUMIFS('Energy balance options'!$F$7:$F$3000,'Energy balance options'!$B$7:$B$3000,HeatGen!R$2,'Energy balance options'!$A$7:$A$3000,HeatGen!$A1043)</f>
        <v>0</v>
      </c>
      <c r="S1043">
        <f>SUMIFS('Energy balance options'!$G$7:$G$3000,'Energy balance options'!$B$7:$B$3000,HeatGen!S$2,'Energy balance options'!$A$7:$A$3000,HeatGen!$A1043)</f>
        <v>0</v>
      </c>
      <c r="T1043">
        <f>SUMIFS('Energy balance options'!$G$7:$G$3000,'Energy balance options'!$B$7:$B$3000,HeatGen!T$2,'Energy balance options'!$A$7:$A$3000,HeatGen!$A1043)</f>
        <v>0</v>
      </c>
      <c r="U1043">
        <f>SUMIFS('Energy balance options'!$G$7:$G$3000,'Energy balance options'!$B$7:$B$3000,HeatGen!U$2,'Energy balance options'!$A$7:$A$3000,HeatGen!$A1043)</f>
        <v>0</v>
      </c>
      <c r="V1043">
        <f>SUMIFS('Energy balance options'!$G$7:$G$3000,'Energy balance options'!$B$7:$B$3000,HeatGen!V$2,'Energy balance options'!$A$7:$A$3000,HeatGen!$A1043)</f>
        <v>0</v>
      </c>
      <c r="W1043">
        <f>SUMIFS('Energy balance options'!$G$7:$G$3000,'Energy balance options'!$B$7:$B$3000,HeatGen!W$2,'Energy balance options'!$A$7:$A$3000,HeatGen!$A1043)</f>
        <v>0</v>
      </c>
      <c r="X1043">
        <f>SUMIFS('Energy balance options'!$G$7:$G$3000,'Energy balance options'!$B$7:$B$3000,HeatGen!X$2,'Energy balance options'!$A$7:$A$3000,HeatGen!$A1043)</f>
        <v>0</v>
      </c>
      <c r="AG1043">
        <f t="shared" si="232"/>
        <v>0</v>
      </c>
      <c r="AH1043">
        <f t="shared" si="233"/>
        <v>0</v>
      </c>
      <c r="AI1043">
        <f t="shared" si="234"/>
        <v>0</v>
      </c>
      <c r="AJ1043">
        <f t="shared" si="235"/>
        <v>0</v>
      </c>
      <c r="AK1043">
        <f t="shared" si="236"/>
        <v>0</v>
      </c>
      <c r="AL1043">
        <f t="shared" si="237"/>
        <v>0</v>
      </c>
      <c r="AM1043">
        <f t="shared" si="238"/>
        <v>0</v>
      </c>
      <c r="AN1043">
        <f t="shared" si="239"/>
        <v>0</v>
      </c>
      <c r="AO1043">
        <f t="shared" si="240"/>
        <v>0</v>
      </c>
    </row>
    <row r="1044" spans="1:41" x14ac:dyDescent="0.2">
      <c r="A1044" s="9"/>
      <c r="B1044" t="str">
        <f>_xlfn.IFNA(VLOOKUP(A1044,'Energy balance options'!A$7:C$3000,3,FALSE),"")</f>
        <v/>
      </c>
      <c r="P1044">
        <f>SUMIFS('Energy balance options'!$F$7:$F$3000,'Energy balance options'!$B$7:$B$3000,HeatGen!P$2,'Energy balance options'!$A$7:$A$3000,HeatGen!$A1044)</f>
        <v>0</v>
      </c>
      <c r="Q1044">
        <f>SUMIFS('Energy balance options'!$F$7:$F$3000,'Energy balance options'!$B$7:$B$3000,HeatGen!Q$2,'Energy balance options'!$A$7:$A$3000,HeatGen!$A1044)</f>
        <v>0</v>
      </c>
      <c r="R1044">
        <f>SUMIFS('Energy balance options'!$F$7:$F$3000,'Energy balance options'!$B$7:$B$3000,HeatGen!R$2,'Energy balance options'!$A$7:$A$3000,HeatGen!$A1044)</f>
        <v>0</v>
      </c>
      <c r="S1044">
        <f>SUMIFS('Energy balance options'!$G$7:$G$3000,'Energy balance options'!$B$7:$B$3000,HeatGen!S$2,'Energy balance options'!$A$7:$A$3000,HeatGen!$A1044)</f>
        <v>0</v>
      </c>
      <c r="T1044">
        <f>SUMIFS('Energy balance options'!$G$7:$G$3000,'Energy balance options'!$B$7:$B$3000,HeatGen!T$2,'Energy balance options'!$A$7:$A$3000,HeatGen!$A1044)</f>
        <v>0</v>
      </c>
      <c r="U1044">
        <f>SUMIFS('Energy balance options'!$G$7:$G$3000,'Energy balance options'!$B$7:$B$3000,HeatGen!U$2,'Energy balance options'!$A$7:$A$3000,HeatGen!$A1044)</f>
        <v>0</v>
      </c>
      <c r="V1044">
        <f>SUMIFS('Energy balance options'!$G$7:$G$3000,'Energy balance options'!$B$7:$B$3000,HeatGen!V$2,'Energy balance options'!$A$7:$A$3000,HeatGen!$A1044)</f>
        <v>0</v>
      </c>
      <c r="W1044">
        <f>SUMIFS('Energy balance options'!$G$7:$G$3000,'Energy balance options'!$B$7:$B$3000,HeatGen!W$2,'Energy balance options'!$A$7:$A$3000,HeatGen!$A1044)</f>
        <v>0</v>
      </c>
      <c r="X1044">
        <f>SUMIFS('Energy balance options'!$G$7:$G$3000,'Energy balance options'!$B$7:$B$3000,HeatGen!X$2,'Energy balance options'!$A$7:$A$3000,HeatGen!$A1044)</f>
        <v>0</v>
      </c>
      <c r="AG1044">
        <f t="shared" si="232"/>
        <v>0</v>
      </c>
      <c r="AH1044">
        <f t="shared" si="233"/>
        <v>0</v>
      </c>
      <c r="AI1044">
        <f t="shared" si="234"/>
        <v>0</v>
      </c>
      <c r="AJ1044">
        <f t="shared" si="235"/>
        <v>0</v>
      </c>
      <c r="AK1044">
        <f t="shared" si="236"/>
        <v>0</v>
      </c>
      <c r="AL1044">
        <f t="shared" si="237"/>
        <v>0</v>
      </c>
      <c r="AM1044">
        <f t="shared" si="238"/>
        <v>0</v>
      </c>
      <c r="AN1044">
        <f t="shared" si="239"/>
        <v>0</v>
      </c>
      <c r="AO1044">
        <f t="shared" si="240"/>
        <v>0</v>
      </c>
    </row>
    <row r="1045" spans="1:41" x14ac:dyDescent="0.2">
      <c r="A1045" s="9"/>
      <c r="B1045" t="str">
        <f>_xlfn.IFNA(VLOOKUP(A1045,'Energy balance options'!A$7:C$3000,3,FALSE),"")</f>
        <v/>
      </c>
      <c r="P1045">
        <f>SUMIFS('Energy balance options'!$F$7:$F$3000,'Energy balance options'!$B$7:$B$3000,HeatGen!P$2,'Energy balance options'!$A$7:$A$3000,HeatGen!$A1045)</f>
        <v>0</v>
      </c>
      <c r="Q1045">
        <f>SUMIFS('Energy balance options'!$F$7:$F$3000,'Energy balance options'!$B$7:$B$3000,HeatGen!Q$2,'Energy balance options'!$A$7:$A$3000,HeatGen!$A1045)</f>
        <v>0</v>
      </c>
      <c r="R1045">
        <f>SUMIFS('Energy balance options'!$F$7:$F$3000,'Energy balance options'!$B$7:$B$3000,HeatGen!R$2,'Energy balance options'!$A$7:$A$3000,HeatGen!$A1045)</f>
        <v>0</v>
      </c>
      <c r="S1045">
        <f>SUMIFS('Energy balance options'!$G$7:$G$3000,'Energy balance options'!$B$7:$B$3000,HeatGen!S$2,'Energy balance options'!$A$7:$A$3000,HeatGen!$A1045)</f>
        <v>0</v>
      </c>
      <c r="T1045">
        <f>SUMIFS('Energy balance options'!$G$7:$G$3000,'Energy balance options'!$B$7:$B$3000,HeatGen!T$2,'Energy balance options'!$A$7:$A$3000,HeatGen!$A1045)</f>
        <v>0</v>
      </c>
      <c r="U1045">
        <f>SUMIFS('Energy balance options'!$G$7:$G$3000,'Energy balance options'!$B$7:$B$3000,HeatGen!U$2,'Energy balance options'!$A$7:$A$3000,HeatGen!$A1045)</f>
        <v>0</v>
      </c>
      <c r="V1045">
        <f>SUMIFS('Energy balance options'!$G$7:$G$3000,'Energy balance options'!$B$7:$B$3000,HeatGen!V$2,'Energy balance options'!$A$7:$A$3000,HeatGen!$A1045)</f>
        <v>0</v>
      </c>
      <c r="W1045">
        <f>SUMIFS('Energy balance options'!$G$7:$G$3000,'Energy balance options'!$B$7:$B$3000,HeatGen!W$2,'Energy balance options'!$A$7:$A$3000,HeatGen!$A1045)</f>
        <v>0</v>
      </c>
      <c r="X1045">
        <f>SUMIFS('Energy balance options'!$G$7:$G$3000,'Energy balance options'!$B$7:$B$3000,HeatGen!X$2,'Energy balance options'!$A$7:$A$3000,HeatGen!$A1045)</f>
        <v>0</v>
      </c>
      <c r="AG1045">
        <f t="shared" si="232"/>
        <v>0</v>
      </c>
      <c r="AH1045">
        <f t="shared" si="233"/>
        <v>0</v>
      </c>
      <c r="AI1045">
        <f t="shared" si="234"/>
        <v>0</v>
      </c>
      <c r="AJ1045">
        <f t="shared" si="235"/>
        <v>0</v>
      </c>
      <c r="AK1045">
        <f t="shared" si="236"/>
        <v>0</v>
      </c>
      <c r="AL1045">
        <f t="shared" si="237"/>
        <v>0</v>
      </c>
      <c r="AM1045">
        <f t="shared" si="238"/>
        <v>0</v>
      </c>
      <c r="AN1045">
        <f t="shared" si="239"/>
        <v>0</v>
      </c>
      <c r="AO1045">
        <f t="shared" si="240"/>
        <v>0</v>
      </c>
    </row>
    <row r="1046" spans="1:41" x14ac:dyDescent="0.2">
      <c r="A1046" s="9"/>
      <c r="B1046" t="str">
        <f>_xlfn.IFNA(VLOOKUP(A1046,'Energy balance options'!A$7:C$3000,3,FALSE),"")</f>
        <v/>
      </c>
      <c r="P1046">
        <f>SUMIFS('Energy balance options'!$F$7:$F$3000,'Energy balance options'!$B$7:$B$3000,HeatGen!P$2,'Energy balance options'!$A$7:$A$3000,HeatGen!$A1046)</f>
        <v>0</v>
      </c>
      <c r="Q1046">
        <f>SUMIFS('Energy balance options'!$F$7:$F$3000,'Energy balance options'!$B$7:$B$3000,HeatGen!Q$2,'Energy balance options'!$A$7:$A$3000,HeatGen!$A1046)</f>
        <v>0</v>
      </c>
      <c r="R1046">
        <f>SUMIFS('Energy balance options'!$F$7:$F$3000,'Energy balance options'!$B$7:$B$3000,HeatGen!R$2,'Energy balance options'!$A$7:$A$3000,HeatGen!$A1046)</f>
        <v>0</v>
      </c>
      <c r="S1046">
        <f>SUMIFS('Energy balance options'!$G$7:$G$3000,'Energy balance options'!$B$7:$B$3000,HeatGen!S$2,'Energy balance options'!$A$7:$A$3000,HeatGen!$A1046)</f>
        <v>0</v>
      </c>
      <c r="T1046">
        <f>SUMIFS('Energy balance options'!$G$7:$G$3000,'Energy balance options'!$B$7:$B$3000,HeatGen!T$2,'Energy balance options'!$A$7:$A$3000,HeatGen!$A1046)</f>
        <v>0</v>
      </c>
      <c r="U1046">
        <f>SUMIFS('Energy balance options'!$G$7:$G$3000,'Energy balance options'!$B$7:$B$3000,HeatGen!U$2,'Energy balance options'!$A$7:$A$3000,HeatGen!$A1046)</f>
        <v>0</v>
      </c>
      <c r="V1046">
        <f>SUMIFS('Energy balance options'!$G$7:$G$3000,'Energy balance options'!$B$7:$B$3000,HeatGen!V$2,'Energy balance options'!$A$7:$A$3000,HeatGen!$A1046)</f>
        <v>0</v>
      </c>
      <c r="W1046">
        <f>SUMIFS('Energy balance options'!$G$7:$G$3000,'Energy balance options'!$B$7:$B$3000,HeatGen!W$2,'Energy balance options'!$A$7:$A$3000,HeatGen!$A1046)</f>
        <v>0</v>
      </c>
      <c r="X1046">
        <f>SUMIFS('Energy balance options'!$G$7:$G$3000,'Energy balance options'!$B$7:$B$3000,HeatGen!X$2,'Energy balance options'!$A$7:$A$3000,HeatGen!$A1046)</f>
        <v>0</v>
      </c>
      <c r="AG1046">
        <f t="shared" si="232"/>
        <v>0</v>
      </c>
      <c r="AH1046">
        <f t="shared" si="233"/>
        <v>0</v>
      </c>
      <c r="AI1046">
        <f t="shared" si="234"/>
        <v>0</v>
      </c>
      <c r="AJ1046">
        <f t="shared" si="235"/>
        <v>0</v>
      </c>
      <c r="AK1046">
        <f t="shared" si="236"/>
        <v>0</v>
      </c>
      <c r="AL1046">
        <f t="shared" si="237"/>
        <v>0</v>
      </c>
      <c r="AM1046">
        <f t="shared" si="238"/>
        <v>0</v>
      </c>
      <c r="AN1046">
        <f t="shared" si="239"/>
        <v>0</v>
      </c>
      <c r="AO1046">
        <f t="shared" si="240"/>
        <v>0</v>
      </c>
    </row>
    <row r="1047" spans="1:41" x14ac:dyDescent="0.2">
      <c r="A1047" s="9"/>
      <c r="B1047" t="str">
        <f>_xlfn.IFNA(VLOOKUP(A1047,'Energy balance options'!A$7:C$3000,3,FALSE),"")</f>
        <v/>
      </c>
      <c r="P1047">
        <f>SUMIFS('Energy balance options'!$F$7:$F$3000,'Energy balance options'!$B$7:$B$3000,HeatGen!P$2,'Energy balance options'!$A$7:$A$3000,HeatGen!$A1047)</f>
        <v>0</v>
      </c>
      <c r="Q1047">
        <f>SUMIFS('Energy balance options'!$F$7:$F$3000,'Energy balance options'!$B$7:$B$3000,HeatGen!Q$2,'Energy balance options'!$A$7:$A$3000,HeatGen!$A1047)</f>
        <v>0</v>
      </c>
      <c r="R1047">
        <f>SUMIFS('Energy balance options'!$F$7:$F$3000,'Energy balance options'!$B$7:$B$3000,HeatGen!R$2,'Energy balance options'!$A$7:$A$3000,HeatGen!$A1047)</f>
        <v>0</v>
      </c>
      <c r="S1047">
        <f>SUMIFS('Energy balance options'!$G$7:$G$3000,'Energy balance options'!$B$7:$B$3000,HeatGen!S$2,'Energy balance options'!$A$7:$A$3000,HeatGen!$A1047)</f>
        <v>0</v>
      </c>
      <c r="T1047">
        <f>SUMIFS('Energy balance options'!$G$7:$G$3000,'Energy balance options'!$B$7:$B$3000,HeatGen!T$2,'Energy balance options'!$A$7:$A$3000,HeatGen!$A1047)</f>
        <v>0</v>
      </c>
      <c r="U1047">
        <f>SUMIFS('Energy balance options'!$G$7:$G$3000,'Energy balance options'!$B$7:$B$3000,HeatGen!U$2,'Energy balance options'!$A$7:$A$3000,HeatGen!$A1047)</f>
        <v>0</v>
      </c>
      <c r="V1047">
        <f>SUMIFS('Energy balance options'!$G$7:$G$3000,'Energy balance options'!$B$7:$B$3000,HeatGen!V$2,'Energy balance options'!$A$7:$A$3000,HeatGen!$A1047)</f>
        <v>0</v>
      </c>
      <c r="W1047">
        <f>SUMIFS('Energy balance options'!$G$7:$G$3000,'Energy balance options'!$B$7:$B$3000,HeatGen!W$2,'Energy balance options'!$A$7:$A$3000,HeatGen!$A1047)</f>
        <v>0</v>
      </c>
      <c r="X1047">
        <f>SUMIFS('Energy balance options'!$G$7:$G$3000,'Energy balance options'!$B$7:$B$3000,HeatGen!X$2,'Energy balance options'!$A$7:$A$3000,HeatGen!$A1047)</f>
        <v>0</v>
      </c>
      <c r="AG1047">
        <f t="shared" si="232"/>
        <v>0</v>
      </c>
      <c r="AH1047">
        <f t="shared" si="233"/>
        <v>0</v>
      </c>
      <c r="AI1047">
        <f t="shared" si="234"/>
        <v>0</v>
      </c>
      <c r="AJ1047">
        <f t="shared" si="235"/>
        <v>0</v>
      </c>
      <c r="AK1047">
        <f t="shared" si="236"/>
        <v>0</v>
      </c>
      <c r="AL1047">
        <f t="shared" si="237"/>
        <v>0</v>
      </c>
      <c r="AM1047">
        <f t="shared" si="238"/>
        <v>0</v>
      </c>
      <c r="AN1047">
        <f t="shared" si="239"/>
        <v>0</v>
      </c>
      <c r="AO1047">
        <f t="shared" si="240"/>
        <v>0</v>
      </c>
    </row>
    <row r="1048" spans="1:41" x14ac:dyDescent="0.2">
      <c r="A1048" s="9"/>
      <c r="B1048" t="str">
        <f>_xlfn.IFNA(VLOOKUP(A1048,'Energy balance options'!A$7:C$3000,3,FALSE),"")</f>
        <v/>
      </c>
      <c r="P1048">
        <f>SUMIFS('Energy balance options'!$F$7:$F$3000,'Energy balance options'!$B$7:$B$3000,HeatGen!P$2,'Energy balance options'!$A$7:$A$3000,HeatGen!$A1048)</f>
        <v>0</v>
      </c>
      <c r="Q1048">
        <f>SUMIFS('Energy balance options'!$F$7:$F$3000,'Energy balance options'!$B$7:$B$3000,HeatGen!Q$2,'Energy balance options'!$A$7:$A$3000,HeatGen!$A1048)</f>
        <v>0</v>
      </c>
      <c r="R1048">
        <f>SUMIFS('Energy balance options'!$F$7:$F$3000,'Energy balance options'!$B$7:$B$3000,HeatGen!R$2,'Energy balance options'!$A$7:$A$3000,HeatGen!$A1048)</f>
        <v>0</v>
      </c>
      <c r="S1048">
        <f>SUMIFS('Energy balance options'!$G$7:$G$3000,'Energy balance options'!$B$7:$B$3000,HeatGen!S$2,'Energy balance options'!$A$7:$A$3000,HeatGen!$A1048)</f>
        <v>0</v>
      </c>
      <c r="T1048">
        <f>SUMIFS('Energy balance options'!$G$7:$G$3000,'Energy balance options'!$B$7:$B$3000,HeatGen!T$2,'Energy balance options'!$A$7:$A$3000,HeatGen!$A1048)</f>
        <v>0</v>
      </c>
      <c r="U1048">
        <f>SUMIFS('Energy balance options'!$G$7:$G$3000,'Energy balance options'!$B$7:$B$3000,HeatGen!U$2,'Energy balance options'!$A$7:$A$3000,HeatGen!$A1048)</f>
        <v>0</v>
      </c>
      <c r="V1048">
        <f>SUMIFS('Energy balance options'!$G$7:$G$3000,'Energy balance options'!$B$7:$B$3000,HeatGen!V$2,'Energy balance options'!$A$7:$A$3000,HeatGen!$A1048)</f>
        <v>0</v>
      </c>
      <c r="W1048">
        <f>SUMIFS('Energy balance options'!$G$7:$G$3000,'Energy balance options'!$B$7:$B$3000,HeatGen!W$2,'Energy balance options'!$A$7:$A$3000,HeatGen!$A1048)</f>
        <v>0</v>
      </c>
      <c r="X1048">
        <f>SUMIFS('Energy balance options'!$G$7:$G$3000,'Energy balance options'!$B$7:$B$3000,HeatGen!X$2,'Energy balance options'!$A$7:$A$3000,HeatGen!$A1048)</f>
        <v>0</v>
      </c>
      <c r="AG1048">
        <f t="shared" si="232"/>
        <v>0</v>
      </c>
      <c r="AH1048">
        <f t="shared" si="233"/>
        <v>0</v>
      </c>
      <c r="AI1048">
        <f t="shared" si="234"/>
        <v>0</v>
      </c>
      <c r="AJ1048">
        <f t="shared" si="235"/>
        <v>0</v>
      </c>
      <c r="AK1048">
        <f t="shared" si="236"/>
        <v>0</v>
      </c>
      <c r="AL1048">
        <f t="shared" si="237"/>
        <v>0</v>
      </c>
      <c r="AM1048">
        <f t="shared" si="238"/>
        <v>0</v>
      </c>
      <c r="AN1048">
        <f t="shared" si="239"/>
        <v>0</v>
      </c>
      <c r="AO1048">
        <f t="shared" si="240"/>
        <v>0</v>
      </c>
    </row>
    <row r="1049" spans="1:41" x14ac:dyDescent="0.2">
      <c r="A1049" s="9"/>
      <c r="B1049" t="str">
        <f>_xlfn.IFNA(VLOOKUP(A1049,'Energy balance options'!A$7:C$3000,3,FALSE),"")</f>
        <v/>
      </c>
      <c r="P1049">
        <f>SUMIFS('Energy balance options'!$F$7:$F$3000,'Energy balance options'!$B$7:$B$3000,HeatGen!P$2,'Energy balance options'!$A$7:$A$3000,HeatGen!$A1049)</f>
        <v>0</v>
      </c>
      <c r="Q1049">
        <f>SUMIFS('Energy balance options'!$F$7:$F$3000,'Energy balance options'!$B$7:$B$3000,HeatGen!Q$2,'Energy balance options'!$A$7:$A$3000,HeatGen!$A1049)</f>
        <v>0</v>
      </c>
      <c r="R1049">
        <f>SUMIFS('Energy balance options'!$F$7:$F$3000,'Energy balance options'!$B$7:$B$3000,HeatGen!R$2,'Energy balance options'!$A$7:$A$3000,HeatGen!$A1049)</f>
        <v>0</v>
      </c>
      <c r="S1049">
        <f>SUMIFS('Energy balance options'!$G$7:$G$3000,'Energy balance options'!$B$7:$B$3000,HeatGen!S$2,'Energy balance options'!$A$7:$A$3000,HeatGen!$A1049)</f>
        <v>0</v>
      </c>
      <c r="T1049">
        <f>SUMIFS('Energy balance options'!$G$7:$G$3000,'Energy balance options'!$B$7:$B$3000,HeatGen!T$2,'Energy balance options'!$A$7:$A$3000,HeatGen!$A1049)</f>
        <v>0</v>
      </c>
      <c r="U1049">
        <f>SUMIFS('Energy balance options'!$G$7:$G$3000,'Energy balance options'!$B$7:$B$3000,HeatGen!U$2,'Energy balance options'!$A$7:$A$3000,HeatGen!$A1049)</f>
        <v>0</v>
      </c>
      <c r="V1049">
        <f>SUMIFS('Energy balance options'!$G$7:$G$3000,'Energy balance options'!$B$7:$B$3000,HeatGen!V$2,'Energy balance options'!$A$7:$A$3000,HeatGen!$A1049)</f>
        <v>0</v>
      </c>
      <c r="W1049">
        <f>SUMIFS('Energy balance options'!$G$7:$G$3000,'Energy balance options'!$B$7:$B$3000,HeatGen!W$2,'Energy balance options'!$A$7:$A$3000,HeatGen!$A1049)</f>
        <v>0</v>
      </c>
      <c r="X1049">
        <f>SUMIFS('Energy balance options'!$G$7:$G$3000,'Energy balance options'!$B$7:$B$3000,HeatGen!X$2,'Energy balance options'!$A$7:$A$3000,HeatGen!$A1049)</f>
        <v>0</v>
      </c>
      <c r="AG1049">
        <f t="shared" si="232"/>
        <v>0</v>
      </c>
      <c r="AH1049">
        <f t="shared" si="233"/>
        <v>0</v>
      </c>
      <c r="AI1049">
        <f t="shared" si="234"/>
        <v>0</v>
      </c>
      <c r="AJ1049">
        <f t="shared" si="235"/>
        <v>0</v>
      </c>
      <c r="AK1049">
        <f t="shared" si="236"/>
        <v>0</v>
      </c>
      <c r="AL1049">
        <f t="shared" si="237"/>
        <v>0</v>
      </c>
      <c r="AM1049">
        <f t="shared" si="238"/>
        <v>0</v>
      </c>
      <c r="AN1049">
        <f t="shared" si="239"/>
        <v>0</v>
      </c>
      <c r="AO1049">
        <f t="shared" si="240"/>
        <v>0</v>
      </c>
    </row>
    <row r="1050" spans="1:41" x14ac:dyDescent="0.2">
      <c r="A1050" s="9"/>
      <c r="B1050" t="str">
        <f>_xlfn.IFNA(VLOOKUP(A1050,'Energy balance options'!A$7:C$3000,3,FALSE),"")</f>
        <v/>
      </c>
      <c r="P1050">
        <f>SUMIFS('Energy balance options'!$F$7:$F$3000,'Energy balance options'!$B$7:$B$3000,HeatGen!P$2,'Energy balance options'!$A$7:$A$3000,HeatGen!$A1050)</f>
        <v>0</v>
      </c>
      <c r="Q1050">
        <f>SUMIFS('Energy balance options'!$F$7:$F$3000,'Energy balance options'!$B$7:$B$3000,HeatGen!Q$2,'Energy balance options'!$A$7:$A$3000,HeatGen!$A1050)</f>
        <v>0</v>
      </c>
      <c r="R1050">
        <f>SUMIFS('Energy balance options'!$F$7:$F$3000,'Energy balance options'!$B$7:$B$3000,HeatGen!R$2,'Energy balance options'!$A$7:$A$3000,HeatGen!$A1050)</f>
        <v>0</v>
      </c>
      <c r="S1050">
        <f>SUMIFS('Energy balance options'!$G$7:$G$3000,'Energy balance options'!$B$7:$B$3000,HeatGen!S$2,'Energy balance options'!$A$7:$A$3000,HeatGen!$A1050)</f>
        <v>0</v>
      </c>
      <c r="T1050">
        <f>SUMIFS('Energy balance options'!$G$7:$G$3000,'Energy balance options'!$B$7:$B$3000,HeatGen!T$2,'Energy balance options'!$A$7:$A$3000,HeatGen!$A1050)</f>
        <v>0</v>
      </c>
      <c r="U1050">
        <f>SUMIFS('Energy balance options'!$G$7:$G$3000,'Energy balance options'!$B$7:$B$3000,HeatGen!U$2,'Energy balance options'!$A$7:$A$3000,HeatGen!$A1050)</f>
        <v>0</v>
      </c>
      <c r="V1050">
        <f>SUMIFS('Energy balance options'!$G$7:$G$3000,'Energy balance options'!$B$7:$B$3000,HeatGen!V$2,'Energy balance options'!$A$7:$A$3000,HeatGen!$A1050)</f>
        <v>0</v>
      </c>
      <c r="W1050">
        <f>SUMIFS('Energy balance options'!$G$7:$G$3000,'Energy balance options'!$B$7:$B$3000,HeatGen!W$2,'Energy balance options'!$A$7:$A$3000,HeatGen!$A1050)</f>
        <v>0</v>
      </c>
      <c r="X1050">
        <f>SUMIFS('Energy balance options'!$G$7:$G$3000,'Energy balance options'!$B$7:$B$3000,HeatGen!X$2,'Energy balance options'!$A$7:$A$3000,HeatGen!$A1050)</f>
        <v>0</v>
      </c>
      <c r="AG1050">
        <f t="shared" si="232"/>
        <v>0</v>
      </c>
      <c r="AH1050">
        <f t="shared" si="233"/>
        <v>0</v>
      </c>
      <c r="AI1050">
        <f t="shared" si="234"/>
        <v>0</v>
      </c>
      <c r="AJ1050">
        <f t="shared" si="235"/>
        <v>0</v>
      </c>
      <c r="AK1050">
        <f t="shared" si="236"/>
        <v>0</v>
      </c>
      <c r="AL1050">
        <f t="shared" si="237"/>
        <v>0</v>
      </c>
      <c r="AM1050">
        <f t="shared" si="238"/>
        <v>0</v>
      </c>
      <c r="AN1050">
        <f t="shared" si="239"/>
        <v>0</v>
      </c>
      <c r="AO1050">
        <f t="shared" si="240"/>
        <v>0</v>
      </c>
    </row>
    <row r="1051" spans="1:41" x14ac:dyDescent="0.2">
      <c r="A1051" s="9"/>
      <c r="B1051" t="str">
        <f>_xlfn.IFNA(VLOOKUP(A1051,'Energy balance options'!A$7:C$3000,3,FALSE),"")</f>
        <v/>
      </c>
      <c r="P1051">
        <f>SUMIFS('Energy balance options'!$F$7:$F$3000,'Energy balance options'!$B$7:$B$3000,HeatGen!P$2,'Energy balance options'!$A$7:$A$3000,HeatGen!$A1051)</f>
        <v>0</v>
      </c>
      <c r="Q1051">
        <f>SUMIFS('Energy balance options'!$F$7:$F$3000,'Energy balance options'!$B$7:$B$3000,HeatGen!Q$2,'Energy balance options'!$A$7:$A$3000,HeatGen!$A1051)</f>
        <v>0</v>
      </c>
      <c r="R1051">
        <f>SUMIFS('Energy balance options'!$F$7:$F$3000,'Energy balance options'!$B$7:$B$3000,HeatGen!R$2,'Energy balance options'!$A$7:$A$3000,HeatGen!$A1051)</f>
        <v>0</v>
      </c>
      <c r="S1051">
        <f>SUMIFS('Energy balance options'!$G$7:$G$3000,'Energy balance options'!$B$7:$B$3000,HeatGen!S$2,'Energy balance options'!$A$7:$A$3000,HeatGen!$A1051)</f>
        <v>0</v>
      </c>
      <c r="T1051">
        <f>SUMIFS('Energy balance options'!$G$7:$G$3000,'Energy balance options'!$B$7:$B$3000,HeatGen!T$2,'Energy balance options'!$A$7:$A$3000,HeatGen!$A1051)</f>
        <v>0</v>
      </c>
      <c r="U1051">
        <f>SUMIFS('Energy balance options'!$G$7:$G$3000,'Energy balance options'!$B$7:$B$3000,HeatGen!U$2,'Energy balance options'!$A$7:$A$3000,HeatGen!$A1051)</f>
        <v>0</v>
      </c>
      <c r="V1051">
        <f>SUMIFS('Energy balance options'!$G$7:$G$3000,'Energy balance options'!$B$7:$B$3000,HeatGen!V$2,'Energy balance options'!$A$7:$A$3000,HeatGen!$A1051)</f>
        <v>0</v>
      </c>
      <c r="W1051">
        <f>SUMIFS('Energy balance options'!$G$7:$G$3000,'Energy balance options'!$B$7:$B$3000,HeatGen!W$2,'Energy balance options'!$A$7:$A$3000,HeatGen!$A1051)</f>
        <v>0</v>
      </c>
      <c r="X1051">
        <f>SUMIFS('Energy balance options'!$G$7:$G$3000,'Energy balance options'!$B$7:$B$3000,HeatGen!X$2,'Energy balance options'!$A$7:$A$3000,HeatGen!$A1051)</f>
        <v>0</v>
      </c>
      <c r="AG1051">
        <f t="shared" si="232"/>
        <v>0</v>
      </c>
      <c r="AH1051">
        <f t="shared" si="233"/>
        <v>0</v>
      </c>
      <c r="AI1051">
        <f t="shared" si="234"/>
        <v>0</v>
      </c>
      <c r="AJ1051">
        <f t="shared" si="235"/>
        <v>0</v>
      </c>
      <c r="AK1051">
        <f t="shared" si="236"/>
        <v>0</v>
      </c>
      <c r="AL1051">
        <f t="shared" si="237"/>
        <v>0</v>
      </c>
      <c r="AM1051">
        <f t="shared" si="238"/>
        <v>0</v>
      </c>
      <c r="AN1051">
        <f t="shared" si="239"/>
        <v>0</v>
      </c>
      <c r="AO1051">
        <f t="shared" si="240"/>
        <v>0</v>
      </c>
    </row>
    <row r="1052" spans="1:41" x14ac:dyDescent="0.2">
      <c r="A1052" s="9"/>
      <c r="B1052" t="str">
        <f>_xlfn.IFNA(VLOOKUP(A1052,'Energy balance options'!A$7:C$3000,3,FALSE),"")</f>
        <v/>
      </c>
      <c r="P1052">
        <f>SUMIFS('Energy balance options'!$F$7:$F$3000,'Energy balance options'!$B$7:$B$3000,HeatGen!P$2,'Energy balance options'!$A$7:$A$3000,HeatGen!$A1052)</f>
        <v>0</v>
      </c>
      <c r="Q1052">
        <f>SUMIFS('Energy balance options'!$F$7:$F$3000,'Energy balance options'!$B$7:$B$3000,HeatGen!Q$2,'Energy balance options'!$A$7:$A$3000,HeatGen!$A1052)</f>
        <v>0</v>
      </c>
      <c r="R1052">
        <f>SUMIFS('Energy balance options'!$F$7:$F$3000,'Energy balance options'!$B$7:$B$3000,HeatGen!R$2,'Energy balance options'!$A$7:$A$3000,HeatGen!$A1052)</f>
        <v>0</v>
      </c>
      <c r="S1052">
        <f>SUMIFS('Energy balance options'!$G$7:$G$3000,'Energy balance options'!$B$7:$B$3000,HeatGen!S$2,'Energy balance options'!$A$7:$A$3000,HeatGen!$A1052)</f>
        <v>0</v>
      </c>
      <c r="T1052">
        <f>SUMIFS('Energy balance options'!$G$7:$G$3000,'Energy balance options'!$B$7:$B$3000,HeatGen!T$2,'Energy balance options'!$A$7:$A$3000,HeatGen!$A1052)</f>
        <v>0</v>
      </c>
      <c r="U1052">
        <f>SUMIFS('Energy balance options'!$G$7:$G$3000,'Energy balance options'!$B$7:$B$3000,HeatGen!U$2,'Energy balance options'!$A$7:$A$3000,HeatGen!$A1052)</f>
        <v>0</v>
      </c>
      <c r="V1052">
        <f>SUMIFS('Energy balance options'!$G$7:$G$3000,'Energy balance options'!$B$7:$B$3000,HeatGen!V$2,'Energy balance options'!$A$7:$A$3000,HeatGen!$A1052)</f>
        <v>0</v>
      </c>
      <c r="W1052">
        <f>SUMIFS('Energy balance options'!$G$7:$G$3000,'Energy balance options'!$B$7:$B$3000,HeatGen!W$2,'Energy balance options'!$A$7:$A$3000,HeatGen!$A1052)</f>
        <v>0</v>
      </c>
      <c r="X1052">
        <f>SUMIFS('Energy balance options'!$G$7:$G$3000,'Energy balance options'!$B$7:$B$3000,HeatGen!X$2,'Energy balance options'!$A$7:$A$3000,HeatGen!$A1052)</f>
        <v>0</v>
      </c>
      <c r="AG1052">
        <f t="shared" si="232"/>
        <v>0</v>
      </c>
      <c r="AH1052">
        <f t="shared" si="233"/>
        <v>0</v>
      </c>
      <c r="AI1052">
        <f t="shared" si="234"/>
        <v>0</v>
      </c>
      <c r="AJ1052">
        <f t="shared" si="235"/>
        <v>0</v>
      </c>
      <c r="AK1052">
        <f t="shared" si="236"/>
        <v>0</v>
      </c>
      <c r="AL1052">
        <f t="shared" si="237"/>
        <v>0</v>
      </c>
      <c r="AM1052">
        <f t="shared" si="238"/>
        <v>0</v>
      </c>
      <c r="AN1052">
        <f t="shared" si="239"/>
        <v>0</v>
      </c>
      <c r="AO1052">
        <f t="shared" si="240"/>
        <v>0</v>
      </c>
    </row>
    <row r="1053" spans="1:41" x14ac:dyDescent="0.2">
      <c r="A1053" s="9"/>
      <c r="B1053" t="str">
        <f>_xlfn.IFNA(VLOOKUP(A1053,'Energy balance options'!A$7:C$3000,3,FALSE),"")</f>
        <v/>
      </c>
      <c r="P1053">
        <f>SUMIFS('Energy balance options'!$F$7:$F$3000,'Energy balance options'!$B$7:$B$3000,HeatGen!P$2,'Energy balance options'!$A$7:$A$3000,HeatGen!$A1053)</f>
        <v>0</v>
      </c>
      <c r="Q1053">
        <f>SUMIFS('Energy balance options'!$F$7:$F$3000,'Energy balance options'!$B$7:$B$3000,HeatGen!Q$2,'Energy balance options'!$A$7:$A$3000,HeatGen!$A1053)</f>
        <v>0</v>
      </c>
      <c r="R1053">
        <f>SUMIFS('Energy balance options'!$F$7:$F$3000,'Energy balance options'!$B$7:$B$3000,HeatGen!R$2,'Energy balance options'!$A$7:$A$3000,HeatGen!$A1053)</f>
        <v>0</v>
      </c>
      <c r="S1053">
        <f>SUMIFS('Energy balance options'!$G$7:$G$3000,'Energy balance options'!$B$7:$B$3000,HeatGen!S$2,'Energy balance options'!$A$7:$A$3000,HeatGen!$A1053)</f>
        <v>0</v>
      </c>
      <c r="T1053">
        <f>SUMIFS('Energy balance options'!$G$7:$G$3000,'Energy balance options'!$B$7:$B$3000,HeatGen!T$2,'Energy balance options'!$A$7:$A$3000,HeatGen!$A1053)</f>
        <v>0</v>
      </c>
      <c r="U1053">
        <f>SUMIFS('Energy balance options'!$G$7:$G$3000,'Energy balance options'!$B$7:$B$3000,HeatGen!U$2,'Energy balance options'!$A$7:$A$3000,HeatGen!$A1053)</f>
        <v>0</v>
      </c>
      <c r="V1053">
        <f>SUMIFS('Energy balance options'!$G$7:$G$3000,'Energy balance options'!$B$7:$B$3000,HeatGen!V$2,'Energy balance options'!$A$7:$A$3000,HeatGen!$A1053)</f>
        <v>0</v>
      </c>
      <c r="W1053">
        <f>SUMIFS('Energy balance options'!$G$7:$G$3000,'Energy balance options'!$B$7:$B$3000,HeatGen!W$2,'Energy balance options'!$A$7:$A$3000,HeatGen!$A1053)</f>
        <v>0</v>
      </c>
      <c r="X1053">
        <f>SUMIFS('Energy balance options'!$G$7:$G$3000,'Energy balance options'!$B$7:$B$3000,HeatGen!X$2,'Energy balance options'!$A$7:$A$3000,HeatGen!$A1053)</f>
        <v>0</v>
      </c>
      <c r="AG1053">
        <f t="shared" si="232"/>
        <v>0</v>
      </c>
      <c r="AH1053">
        <f t="shared" si="233"/>
        <v>0</v>
      </c>
      <c r="AI1053">
        <f t="shared" si="234"/>
        <v>0</v>
      </c>
      <c r="AJ1053">
        <f t="shared" si="235"/>
        <v>0</v>
      </c>
      <c r="AK1053">
        <f t="shared" si="236"/>
        <v>0</v>
      </c>
      <c r="AL1053">
        <f t="shared" si="237"/>
        <v>0</v>
      </c>
      <c r="AM1053">
        <f t="shared" si="238"/>
        <v>0</v>
      </c>
      <c r="AN1053">
        <f t="shared" si="239"/>
        <v>0</v>
      </c>
      <c r="AO1053">
        <f t="shared" si="240"/>
        <v>0</v>
      </c>
    </row>
    <row r="1054" spans="1:41" x14ac:dyDescent="0.2">
      <c r="A1054" s="9"/>
      <c r="B1054" t="str">
        <f>_xlfn.IFNA(VLOOKUP(A1054,'Energy balance options'!A$7:C$3000,3,FALSE),"")</f>
        <v/>
      </c>
      <c r="P1054">
        <f>SUMIFS('Energy balance options'!$F$7:$F$3000,'Energy balance options'!$B$7:$B$3000,HeatGen!P$2,'Energy balance options'!$A$7:$A$3000,HeatGen!$A1054)</f>
        <v>0</v>
      </c>
      <c r="Q1054">
        <f>SUMIFS('Energy balance options'!$F$7:$F$3000,'Energy balance options'!$B$7:$B$3000,HeatGen!Q$2,'Energy balance options'!$A$7:$A$3000,HeatGen!$A1054)</f>
        <v>0</v>
      </c>
      <c r="R1054">
        <f>SUMIFS('Energy balance options'!$F$7:$F$3000,'Energy balance options'!$B$7:$B$3000,HeatGen!R$2,'Energy balance options'!$A$7:$A$3000,HeatGen!$A1054)</f>
        <v>0</v>
      </c>
      <c r="S1054">
        <f>SUMIFS('Energy balance options'!$G$7:$G$3000,'Energy balance options'!$B$7:$B$3000,HeatGen!S$2,'Energy balance options'!$A$7:$A$3000,HeatGen!$A1054)</f>
        <v>0</v>
      </c>
      <c r="T1054">
        <f>SUMIFS('Energy balance options'!$G$7:$G$3000,'Energy balance options'!$B$7:$B$3000,HeatGen!T$2,'Energy balance options'!$A$7:$A$3000,HeatGen!$A1054)</f>
        <v>0</v>
      </c>
      <c r="U1054">
        <f>SUMIFS('Energy balance options'!$G$7:$G$3000,'Energy balance options'!$B$7:$B$3000,HeatGen!U$2,'Energy balance options'!$A$7:$A$3000,HeatGen!$A1054)</f>
        <v>0</v>
      </c>
      <c r="V1054">
        <f>SUMIFS('Energy balance options'!$G$7:$G$3000,'Energy balance options'!$B$7:$B$3000,HeatGen!V$2,'Energy balance options'!$A$7:$A$3000,HeatGen!$A1054)</f>
        <v>0</v>
      </c>
      <c r="W1054">
        <f>SUMIFS('Energy balance options'!$G$7:$G$3000,'Energy balance options'!$B$7:$B$3000,HeatGen!W$2,'Energy balance options'!$A$7:$A$3000,HeatGen!$A1054)</f>
        <v>0</v>
      </c>
      <c r="X1054">
        <f>SUMIFS('Energy balance options'!$G$7:$G$3000,'Energy balance options'!$B$7:$B$3000,HeatGen!X$2,'Energy balance options'!$A$7:$A$3000,HeatGen!$A1054)</f>
        <v>0</v>
      </c>
      <c r="AG1054">
        <f t="shared" si="232"/>
        <v>0</v>
      </c>
      <c r="AH1054">
        <f t="shared" si="233"/>
        <v>0</v>
      </c>
      <c r="AI1054">
        <f t="shared" si="234"/>
        <v>0</v>
      </c>
      <c r="AJ1054">
        <f t="shared" si="235"/>
        <v>0</v>
      </c>
      <c r="AK1054">
        <f t="shared" si="236"/>
        <v>0</v>
      </c>
      <c r="AL1054">
        <f t="shared" si="237"/>
        <v>0</v>
      </c>
      <c r="AM1054">
        <f t="shared" si="238"/>
        <v>0</v>
      </c>
      <c r="AN1054">
        <f t="shared" si="239"/>
        <v>0</v>
      </c>
      <c r="AO1054">
        <f t="shared" si="240"/>
        <v>0</v>
      </c>
    </row>
    <row r="1055" spans="1:41" x14ac:dyDescent="0.2">
      <c r="A1055" s="9"/>
      <c r="B1055" t="str">
        <f>_xlfn.IFNA(VLOOKUP(A1055,'Energy balance options'!A$7:C$3000,3,FALSE),"")</f>
        <v/>
      </c>
      <c r="P1055">
        <f>SUMIFS('Energy balance options'!$F$7:$F$3000,'Energy balance options'!$B$7:$B$3000,HeatGen!P$2,'Energy balance options'!$A$7:$A$3000,HeatGen!$A1055)</f>
        <v>0</v>
      </c>
      <c r="Q1055">
        <f>SUMIFS('Energy balance options'!$F$7:$F$3000,'Energy balance options'!$B$7:$B$3000,HeatGen!Q$2,'Energy balance options'!$A$7:$A$3000,HeatGen!$A1055)</f>
        <v>0</v>
      </c>
      <c r="R1055">
        <f>SUMIFS('Energy balance options'!$F$7:$F$3000,'Energy balance options'!$B$7:$B$3000,HeatGen!R$2,'Energy balance options'!$A$7:$A$3000,HeatGen!$A1055)</f>
        <v>0</v>
      </c>
      <c r="S1055">
        <f>SUMIFS('Energy balance options'!$G$7:$G$3000,'Energy balance options'!$B$7:$B$3000,HeatGen!S$2,'Energy balance options'!$A$7:$A$3000,HeatGen!$A1055)</f>
        <v>0</v>
      </c>
      <c r="T1055">
        <f>SUMIFS('Energy balance options'!$G$7:$G$3000,'Energy balance options'!$B$7:$B$3000,HeatGen!T$2,'Energy balance options'!$A$7:$A$3000,HeatGen!$A1055)</f>
        <v>0</v>
      </c>
      <c r="U1055">
        <f>SUMIFS('Energy balance options'!$G$7:$G$3000,'Energy balance options'!$B$7:$B$3000,HeatGen!U$2,'Energy balance options'!$A$7:$A$3000,HeatGen!$A1055)</f>
        <v>0</v>
      </c>
      <c r="V1055">
        <f>SUMIFS('Energy balance options'!$G$7:$G$3000,'Energy balance options'!$B$7:$B$3000,HeatGen!V$2,'Energy balance options'!$A$7:$A$3000,HeatGen!$A1055)</f>
        <v>0</v>
      </c>
      <c r="W1055">
        <f>SUMIFS('Energy balance options'!$G$7:$G$3000,'Energy balance options'!$B$7:$B$3000,HeatGen!W$2,'Energy balance options'!$A$7:$A$3000,HeatGen!$A1055)</f>
        <v>0</v>
      </c>
      <c r="X1055">
        <f>SUMIFS('Energy balance options'!$G$7:$G$3000,'Energy balance options'!$B$7:$B$3000,HeatGen!X$2,'Energy balance options'!$A$7:$A$3000,HeatGen!$A1055)</f>
        <v>0</v>
      </c>
      <c r="AG1055">
        <f t="shared" si="232"/>
        <v>0</v>
      </c>
      <c r="AH1055">
        <f t="shared" si="233"/>
        <v>0</v>
      </c>
      <c r="AI1055">
        <f t="shared" si="234"/>
        <v>0</v>
      </c>
      <c r="AJ1055">
        <f t="shared" si="235"/>
        <v>0</v>
      </c>
      <c r="AK1055">
        <f t="shared" si="236"/>
        <v>0</v>
      </c>
      <c r="AL1055">
        <f t="shared" si="237"/>
        <v>0</v>
      </c>
      <c r="AM1055">
        <f t="shared" si="238"/>
        <v>0</v>
      </c>
      <c r="AN1055">
        <f t="shared" si="239"/>
        <v>0</v>
      </c>
      <c r="AO1055">
        <f t="shared" si="240"/>
        <v>0</v>
      </c>
    </row>
    <row r="1056" spans="1:41" x14ac:dyDescent="0.2">
      <c r="A1056" s="9"/>
      <c r="B1056" t="str">
        <f>_xlfn.IFNA(VLOOKUP(A1056,'Energy balance options'!A$7:C$3000,3,FALSE),"")</f>
        <v/>
      </c>
      <c r="P1056">
        <f>SUMIFS('Energy balance options'!$F$7:$F$3000,'Energy balance options'!$B$7:$B$3000,HeatGen!P$2,'Energy balance options'!$A$7:$A$3000,HeatGen!$A1056)</f>
        <v>0</v>
      </c>
      <c r="Q1056">
        <f>SUMIFS('Energy balance options'!$F$7:$F$3000,'Energy balance options'!$B$7:$B$3000,HeatGen!Q$2,'Energy balance options'!$A$7:$A$3000,HeatGen!$A1056)</f>
        <v>0</v>
      </c>
      <c r="R1056">
        <f>SUMIFS('Energy balance options'!$F$7:$F$3000,'Energy balance options'!$B$7:$B$3000,HeatGen!R$2,'Energy balance options'!$A$7:$A$3000,HeatGen!$A1056)</f>
        <v>0</v>
      </c>
      <c r="S1056">
        <f>SUMIFS('Energy balance options'!$G$7:$G$3000,'Energy balance options'!$B$7:$B$3000,HeatGen!S$2,'Energy balance options'!$A$7:$A$3000,HeatGen!$A1056)</f>
        <v>0</v>
      </c>
      <c r="T1056">
        <f>SUMIFS('Energy balance options'!$G$7:$G$3000,'Energy balance options'!$B$7:$B$3000,HeatGen!T$2,'Energy balance options'!$A$7:$A$3000,HeatGen!$A1056)</f>
        <v>0</v>
      </c>
      <c r="U1056">
        <f>SUMIFS('Energy balance options'!$G$7:$G$3000,'Energy balance options'!$B$7:$B$3000,HeatGen!U$2,'Energy balance options'!$A$7:$A$3000,HeatGen!$A1056)</f>
        <v>0</v>
      </c>
      <c r="V1056">
        <f>SUMIFS('Energy balance options'!$G$7:$G$3000,'Energy balance options'!$B$7:$B$3000,HeatGen!V$2,'Energy balance options'!$A$7:$A$3000,HeatGen!$A1056)</f>
        <v>0</v>
      </c>
      <c r="W1056">
        <f>SUMIFS('Energy balance options'!$G$7:$G$3000,'Energy balance options'!$B$7:$B$3000,HeatGen!W$2,'Energy balance options'!$A$7:$A$3000,HeatGen!$A1056)</f>
        <v>0</v>
      </c>
      <c r="X1056">
        <f>SUMIFS('Energy balance options'!$G$7:$G$3000,'Energy balance options'!$B$7:$B$3000,HeatGen!X$2,'Energy balance options'!$A$7:$A$3000,HeatGen!$A1056)</f>
        <v>0</v>
      </c>
      <c r="AG1056">
        <f t="shared" si="232"/>
        <v>0</v>
      </c>
      <c r="AH1056">
        <f t="shared" si="233"/>
        <v>0</v>
      </c>
      <c r="AI1056">
        <f t="shared" si="234"/>
        <v>0</v>
      </c>
      <c r="AJ1056">
        <f t="shared" si="235"/>
        <v>0</v>
      </c>
      <c r="AK1056">
        <f t="shared" si="236"/>
        <v>0</v>
      </c>
      <c r="AL1056">
        <f t="shared" si="237"/>
        <v>0</v>
      </c>
      <c r="AM1056">
        <f t="shared" si="238"/>
        <v>0</v>
      </c>
      <c r="AN1056">
        <f t="shared" si="239"/>
        <v>0</v>
      </c>
      <c r="AO1056">
        <f t="shared" si="240"/>
        <v>0</v>
      </c>
    </row>
    <row r="1057" spans="1:41" x14ac:dyDescent="0.2">
      <c r="A1057" s="9"/>
      <c r="B1057" t="str">
        <f>_xlfn.IFNA(VLOOKUP(A1057,'Energy balance options'!A$7:C$3000,3,FALSE),"")</f>
        <v/>
      </c>
      <c r="P1057">
        <f>SUMIFS('Energy balance options'!$F$7:$F$3000,'Energy balance options'!$B$7:$B$3000,HeatGen!P$2,'Energy balance options'!$A$7:$A$3000,HeatGen!$A1057)</f>
        <v>0</v>
      </c>
      <c r="Q1057">
        <f>SUMIFS('Energy balance options'!$F$7:$F$3000,'Energy balance options'!$B$7:$B$3000,HeatGen!Q$2,'Energy balance options'!$A$7:$A$3000,HeatGen!$A1057)</f>
        <v>0</v>
      </c>
      <c r="R1057">
        <f>SUMIFS('Energy balance options'!$F$7:$F$3000,'Energy balance options'!$B$7:$B$3000,HeatGen!R$2,'Energy balance options'!$A$7:$A$3000,HeatGen!$A1057)</f>
        <v>0</v>
      </c>
      <c r="S1057">
        <f>SUMIFS('Energy balance options'!$G$7:$G$3000,'Energy balance options'!$B$7:$B$3000,HeatGen!S$2,'Energy balance options'!$A$7:$A$3000,HeatGen!$A1057)</f>
        <v>0</v>
      </c>
      <c r="T1057">
        <f>SUMIFS('Energy balance options'!$G$7:$G$3000,'Energy balance options'!$B$7:$B$3000,HeatGen!T$2,'Energy balance options'!$A$7:$A$3000,HeatGen!$A1057)</f>
        <v>0</v>
      </c>
      <c r="U1057">
        <f>SUMIFS('Energy balance options'!$G$7:$G$3000,'Energy balance options'!$B$7:$B$3000,HeatGen!U$2,'Energy balance options'!$A$7:$A$3000,HeatGen!$A1057)</f>
        <v>0</v>
      </c>
      <c r="V1057">
        <f>SUMIFS('Energy balance options'!$G$7:$G$3000,'Energy balance options'!$B$7:$B$3000,HeatGen!V$2,'Energy balance options'!$A$7:$A$3000,HeatGen!$A1057)</f>
        <v>0</v>
      </c>
      <c r="W1057">
        <f>SUMIFS('Energy balance options'!$G$7:$G$3000,'Energy balance options'!$B$7:$B$3000,HeatGen!W$2,'Energy balance options'!$A$7:$A$3000,HeatGen!$A1057)</f>
        <v>0</v>
      </c>
      <c r="X1057">
        <f>SUMIFS('Energy balance options'!$G$7:$G$3000,'Energy balance options'!$B$7:$B$3000,HeatGen!X$2,'Energy balance options'!$A$7:$A$3000,HeatGen!$A1057)</f>
        <v>0</v>
      </c>
      <c r="AG1057">
        <f t="shared" si="232"/>
        <v>0</v>
      </c>
      <c r="AH1057">
        <f t="shared" si="233"/>
        <v>0</v>
      </c>
      <c r="AI1057">
        <f t="shared" si="234"/>
        <v>0</v>
      </c>
      <c r="AJ1057">
        <f t="shared" si="235"/>
        <v>0</v>
      </c>
      <c r="AK1057">
        <f t="shared" si="236"/>
        <v>0</v>
      </c>
      <c r="AL1057">
        <f t="shared" si="237"/>
        <v>0</v>
      </c>
      <c r="AM1057">
        <f t="shared" si="238"/>
        <v>0</v>
      </c>
      <c r="AN1057">
        <f t="shared" si="239"/>
        <v>0</v>
      </c>
      <c r="AO1057">
        <f t="shared" si="240"/>
        <v>0</v>
      </c>
    </row>
    <row r="1058" spans="1:41" x14ac:dyDescent="0.2">
      <c r="A1058" s="9"/>
      <c r="B1058" t="str">
        <f>_xlfn.IFNA(VLOOKUP(A1058,'Energy balance options'!A$7:C$3000,3,FALSE),"")</f>
        <v/>
      </c>
      <c r="P1058">
        <f>SUMIFS('Energy balance options'!$F$7:$F$3000,'Energy balance options'!$B$7:$B$3000,HeatGen!P$2,'Energy balance options'!$A$7:$A$3000,HeatGen!$A1058)</f>
        <v>0</v>
      </c>
      <c r="Q1058">
        <f>SUMIFS('Energy balance options'!$F$7:$F$3000,'Energy balance options'!$B$7:$B$3000,HeatGen!Q$2,'Energy balance options'!$A$7:$A$3000,HeatGen!$A1058)</f>
        <v>0</v>
      </c>
      <c r="R1058">
        <f>SUMIFS('Energy balance options'!$F$7:$F$3000,'Energy balance options'!$B$7:$B$3000,HeatGen!R$2,'Energy balance options'!$A$7:$A$3000,HeatGen!$A1058)</f>
        <v>0</v>
      </c>
      <c r="S1058">
        <f>SUMIFS('Energy balance options'!$G$7:$G$3000,'Energy balance options'!$B$7:$B$3000,HeatGen!S$2,'Energy balance options'!$A$7:$A$3000,HeatGen!$A1058)</f>
        <v>0</v>
      </c>
      <c r="T1058">
        <f>SUMIFS('Energy balance options'!$G$7:$G$3000,'Energy balance options'!$B$7:$B$3000,HeatGen!T$2,'Energy balance options'!$A$7:$A$3000,HeatGen!$A1058)</f>
        <v>0</v>
      </c>
      <c r="U1058">
        <f>SUMIFS('Energy balance options'!$G$7:$G$3000,'Energy balance options'!$B$7:$B$3000,HeatGen!U$2,'Energy balance options'!$A$7:$A$3000,HeatGen!$A1058)</f>
        <v>0</v>
      </c>
      <c r="V1058">
        <f>SUMIFS('Energy balance options'!$G$7:$G$3000,'Energy balance options'!$B$7:$B$3000,HeatGen!V$2,'Energy balance options'!$A$7:$A$3000,HeatGen!$A1058)</f>
        <v>0</v>
      </c>
      <c r="W1058">
        <f>SUMIFS('Energy balance options'!$G$7:$G$3000,'Energy balance options'!$B$7:$B$3000,HeatGen!W$2,'Energy balance options'!$A$7:$A$3000,HeatGen!$A1058)</f>
        <v>0</v>
      </c>
      <c r="X1058">
        <f>SUMIFS('Energy balance options'!$G$7:$G$3000,'Energy balance options'!$B$7:$B$3000,HeatGen!X$2,'Energy balance options'!$A$7:$A$3000,HeatGen!$A1058)</f>
        <v>0</v>
      </c>
      <c r="AG1058">
        <f t="shared" si="232"/>
        <v>0</v>
      </c>
      <c r="AH1058">
        <f t="shared" si="233"/>
        <v>0</v>
      </c>
      <c r="AI1058">
        <f t="shared" si="234"/>
        <v>0</v>
      </c>
      <c r="AJ1058">
        <f t="shared" si="235"/>
        <v>0</v>
      </c>
      <c r="AK1058">
        <f t="shared" si="236"/>
        <v>0</v>
      </c>
      <c r="AL1058">
        <f t="shared" si="237"/>
        <v>0</v>
      </c>
      <c r="AM1058">
        <f t="shared" si="238"/>
        <v>0</v>
      </c>
      <c r="AN1058">
        <f t="shared" si="239"/>
        <v>0</v>
      </c>
      <c r="AO1058">
        <f t="shared" si="240"/>
        <v>0</v>
      </c>
    </row>
    <row r="1059" spans="1:41" x14ac:dyDescent="0.2">
      <c r="A1059" s="9"/>
      <c r="B1059" t="str">
        <f>_xlfn.IFNA(VLOOKUP(A1059,'Energy balance options'!A$7:C$3000,3,FALSE),"")</f>
        <v/>
      </c>
      <c r="P1059">
        <f>SUMIFS('Energy balance options'!$F$7:$F$3000,'Energy balance options'!$B$7:$B$3000,HeatGen!P$2,'Energy balance options'!$A$7:$A$3000,HeatGen!$A1059)</f>
        <v>0</v>
      </c>
      <c r="Q1059">
        <f>SUMIFS('Energy balance options'!$F$7:$F$3000,'Energy balance options'!$B$7:$B$3000,HeatGen!Q$2,'Energy balance options'!$A$7:$A$3000,HeatGen!$A1059)</f>
        <v>0</v>
      </c>
      <c r="R1059">
        <f>SUMIFS('Energy balance options'!$F$7:$F$3000,'Energy balance options'!$B$7:$B$3000,HeatGen!R$2,'Energy balance options'!$A$7:$A$3000,HeatGen!$A1059)</f>
        <v>0</v>
      </c>
      <c r="S1059">
        <f>SUMIFS('Energy balance options'!$G$7:$G$3000,'Energy balance options'!$B$7:$B$3000,HeatGen!S$2,'Energy balance options'!$A$7:$A$3000,HeatGen!$A1059)</f>
        <v>0</v>
      </c>
      <c r="T1059">
        <f>SUMIFS('Energy balance options'!$G$7:$G$3000,'Energy balance options'!$B$7:$B$3000,HeatGen!T$2,'Energy balance options'!$A$7:$A$3000,HeatGen!$A1059)</f>
        <v>0</v>
      </c>
      <c r="U1059">
        <f>SUMIFS('Energy balance options'!$G$7:$G$3000,'Energy balance options'!$B$7:$B$3000,HeatGen!U$2,'Energy balance options'!$A$7:$A$3000,HeatGen!$A1059)</f>
        <v>0</v>
      </c>
      <c r="V1059">
        <f>SUMIFS('Energy balance options'!$G$7:$G$3000,'Energy balance options'!$B$7:$B$3000,HeatGen!V$2,'Energy balance options'!$A$7:$A$3000,HeatGen!$A1059)</f>
        <v>0</v>
      </c>
      <c r="W1059">
        <f>SUMIFS('Energy balance options'!$G$7:$G$3000,'Energy balance options'!$B$7:$B$3000,HeatGen!W$2,'Energy balance options'!$A$7:$A$3000,HeatGen!$A1059)</f>
        <v>0</v>
      </c>
      <c r="X1059">
        <f>SUMIFS('Energy balance options'!$G$7:$G$3000,'Energy balance options'!$B$7:$B$3000,HeatGen!X$2,'Energy balance options'!$A$7:$A$3000,HeatGen!$A1059)</f>
        <v>0</v>
      </c>
      <c r="AG1059">
        <f t="shared" si="232"/>
        <v>0</v>
      </c>
      <c r="AH1059">
        <f t="shared" si="233"/>
        <v>0</v>
      </c>
      <c r="AI1059">
        <f t="shared" si="234"/>
        <v>0</v>
      </c>
      <c r="AJ1059">
        <f t="shared" si="235"/>
        <v>0</v>
      </c>
      <c r="AK1059">
        <f t="shared" si="236"/>
        <v>0</v>
      </c>
      <c r="AL1059">
        <f t="shared" si="237"/>
        <v>0</v>
      </c>
      <c r="AM1059">
        <f t="shared" si="238"/>
        <v>0</v>
      </c>
      <c r="AN1059">
        <f t="shared" si="239"/>
        <v>0</v>
      </c>
      <c r="AO1059">
        <f t="shared" si="240"/>
        <v>0</v>
      </c>
    </row>
    <row r="1060" spans="1:41" x14ac:dyDescent="0.2">
      <c r="A1060" s="9"/>
      <c r="B1060" t="str">
        <f>_xlfn.IFNA(VLOOKUP(A1060,'Energy balance options'!A$7:C$3000,3,FALSE),"")</f>
        <v/>
      </c>
      <c r="P1060">
        <f>SUMIFS('Energy balance options'!$F$7:$F$3000,'Energy balance options'!$B$7:$B$3000,HeatGen!P$2,'Energy balance options'!$A$7:$A$3000,HeatGen!$A1060)</f>
        <v>0</v>
      </c>
      <c r="Q1060">
        <f>SUMIFS('Energy balance options'!$F$7:$F$3000,'Energy balance options'!$B$7:$B$3000,HeatGen!Q$2,'Energy balance options'!$A$7:$A$3000,HeatGen!$A1060)</f>
        <v>0</v>
      </c>
      <c r="R1060">
        <f>SUMIFS('Energy balance options'!$F$7:$F$3000,'Energy balance options'!$B$7:$B$3000,HeatGen!R$2,'Energy balance options'!$A$7:$A$3000,HeatGen!$A1060)</f>
        <v>0</v>
      </c>
      <c r="S1060">
        <f>SUMIFS('Energy balance options'!$G$7:$G$3000,'Energy balance options'!$B$7:$B$3000,HeatGen!S$2,'Energy balance options'!$A$7:$A$3000,HeatGen!$A1060)</f>
        <v>0</v>
      </c>
      <c r="T1060">
        <f>SUMIFS('Energy balance options'!$G$7:$G$3000,'Energy balance options'!$B$7:$B$3000,HeatGen!T$2,'Energy balance options'!$A$7:$A$3000,HeatGen!$A1060)</f>
        <v>0</v>
      </c>
      <c r="U1060">
        <f>SUMIFS('Energy balance options'!$G$7:$G$3000,'Energy balance options'!$B$7:$B$3000,HeatGen!U$2,'Energy balance options'!$A$7:$A$3000,HeatGen!$A1060)</f>
        <v>0</v>
      </c>
      <c r="V1060">
        <f>SUMIFS('Energy balance options'!$G$7:$G$3000,'Energy balance options'!$B$7:$B$3000,HeatGen!V$2,'Energy balance options'!$A$7:$A$3000,HeatGen!$A1060)</f>
        <v>0</v>
      </c>
      <c r="W1060">
        <f>SUMIFS('Energy balance options'!$G$7:$G$3000,'Energy balance options'!$B$7:$B$3000,HeatGen!W$2,'Energy balance options'!$A$7:$A$3000,HeatGen!$A1060)</f>
        <v>0</v>
      </c>
      <c r="X1060">
        <f>SUMIFS('Energy balance options'!$G$7:$G$3000,'Energy balance options'!$B$7:$B$3000,HeatGen!X$2,'Energy balance options'!$A$7:$A$3000,HeatGen!$A1060)</f>
        <v>0</v>
      </c>
      <c r="AG1060">
        <f t="shared" si="232"/>
        <v>0</v>
      </c>
      <c r="AH1060">
        <f t="shared" si="233"/>
        <v>0</v>
      </c>
      <c r="AI1060">
        <f t="shared" si="234"/>
        <v>0</v>
      </c>
      <c r="AJ1060">
        <f t="shared" si="235"/>
        <v>0</v>
      </c>
      <c r="AK1060">
        <f t="shared" si="236"/>
        <v>0</v>
      </c>
      <c r="AL1060">
        <f t="shared" si="237"/>
        <v>0</v>
      </c>
      <c r="AM1060">
        <f t="shared" si="238"/>
        <v>0</v>
      </c>
      <c r="AN1060">
        <f t="shared" si="239"/>
        <v>0</v>
      </c>
      <c r="AO1060">
        <f t="shared" si="240"/>
        <v>0</v>
      </c>
    </row>
    <row r="1061" spans="1:41" x14ac:dyDescent="0.2">
      <c r="A1061" s="9"/>
      <c r="B1061" t="str">
        <f>_xlfn.IFNA(VLOOKUP(A1061,'Energy balance options'!A$7:C$3000,3,FALSE),"")</f>
        <v/>
      </c>
      <c r="P1061">
        <f>SUMIFS('Energy balance options'!$F$7:$F$3000,'Energy balance options'!$B$7:$B$3000,HeatGen!P$2,'Energy balance options'!$A$7:$A$3000,HeatGen!$A1061)</f>
        <v>0</v>
      </c>
      <c r="Q1061">
        <f>SUMIFS('Energy balance options'!$F$7:$F$3000,'Energy balance options'!$B$7:$B$3000,HeatGen!Q$2,'Energy balance options'!$A$7:$A$3000,HeatGen!$A1061)</f>
        <v>0</v>
      </c>
      <c r="R1061">
        <f>SUMIFS('Energy balance options'!$F$7:$F$3000,'Energy balance options'!$B$7:$B$3000,HeatGen!R$2,'Energy balance options'!$A$7:$A$3000,HeatGen!$A1061)</f>
        <v>0</v>
      </c>
      <c r="S1061">
        <f>SUMIFS('Energy balance options'!$G$7:$G$3000,'Energy balance options'!$B$7:$B$3000,HeatGen!S$2,'Energy balance options'!$A$7:$A$3000,HeatGen!$A1061)</f>
        <v>0</v>
      </c>
      <c r="T1061">
        <f>SUMIFS('Energy balance options'!$G$7:$G$3000,'Energy balance options'!$B$7:$B$3000,HeatGen!T$2,'Energy balance options'!$A$7:$A$3000,HeatGen!$A1061)</f>
        <v>0</v>
      </c>
      <c r="U1061">
        <f>SUMIFS('Energy balance options'!$G$7:$G$3000,'Energy balance options'!$B$7:$B$3000,HeatGen!U$2,'Energy balance options'!$A$7:$A$3000,HeatGen!$A1061)</f>
        <v>0</v>
      </c>
      <c r="V1061">
        <f>SUMIFS('Energy balance options'!$G$7:$G$3000,'Energy balance options'!$B$7:$B$3000,HeatGen!V$2,'Energy balance options'!$A$7:$A$3000,HeatGen!$A1061)</f>
        <v>0</v>
      </c>
      <c r="W1061">
        <f>SUMIFS('Energy balance options'!$G$7:$G$3000,'Energy balance options'!$B$7:$B$3000,HeatGen!W$2,'Energy balance options'!$A$7:$A$3000,HeatGen!$A1061)</f>
        <v>0</v>
      </c>
      <c r="X1061">
        <f>SUMIFS('Energy balance options'!$G$7:$G$3000,'Energy balance options'!$B$7:$B$3000,HeatGen!X$2,'Energy balance options'!$A$7:$A$3000,HeatGen!$A1061)</f>
        <v>0</v>
      </c>
      <c r="AG1061">
        <f t="shared" si="232"/>
        <v>0</v>
      </c>
      <c r="AH1061">
        <f t="shared" si="233"/>
        <v>0</v>
      </c>
      <c r="AI1061">
        <f t="shared" si="234"/>
        <v>0</v>
      </c>
      <c r="AJ1061">
        <f t="shared" si="235"/>
        <v>0</v>
      </c>
      <c r="AK1061">
        <f t="shared" si="236"/>
        <v>0</v>
      </c>
      <c r="AL1061">
        <f t="shared" si="237"/>
        <v>0</v>
      </c>
      <c r="AM1061">
        <f t="shared" si="238"/>
        <v>0</v>
      </c>
      <c r="AN1061">
        <f t="shared" si="239"/>
        <v>0</v>
      </c>
      <c r="AO1061">
        <f t="shared" si="240"/>
        <v>0</v>
      </c>
    </row>
    <row r="1062" spans="1:41" x14ac:dyDescent="0.2">
      <c r="A1062" s="9"/>
      <c r="B1062" t="str">
        <f>_xlfn.IFNA(VLOOKUP(A1062,'Energy balance options'!A$7:C$3000,3,FALSE),"")</f>
        <v/>
      </c>
      <c r="P1062">
        <f>SUMIFS('Energy balance options'!$F$7:$F$3000,'Energy balance options'!$B$7:$B$3000,HeatGen!P$2,'Energy balance options'!$A$7:$A$3000,HeatGen!$A1062)</f>
        <v>0</v>
      </c>
      <c r="Q1062">
        <f>SUMIFS('Energy balance options'!$F$7:$F$3000,'Energy balance options'!$B$7:$B$3000,HeatGen!Q$2,'Energy balance options'!$A$7:$A$3000,HeatGen!$A1062)</f>
        <v>0</v>
      </c>
      <c r="R1062">
        <f>SUMIFS('Energy balance options'!$F$7:$F$3000,'Energy balance options'!$B$7:$B$3000,HeatGen!R$2,'Energy balance options'!$A$7:$A$3000,HeatGen!$A1062)</f>
        <v>0</v>
      </c>
      <c r="S1062">
        <f>SUMIFS('Energy balance options'!$G$7:$G$3000,'Energy balance options'!$B$7:$B$3000,HeatGen!S$2,'Energy balance options'!$A$7:$A$3000,HeatGen!$A1062)</f>
        <v>0</v>
      </c>
      <c r="T1062">
        <f>SUMIFS('Energy balance options'!$G$7:$G$3000,'Energy balance options'!$B$7:$B$3000,HeatGen!T$2,'Energy balance options'!$A$7:$A$3000,HeatGen!$A1062)</f>
        <v>0</v>
      </c>
      <c r="U1062">
        <f>SUMIFS('Energy balance options'!$G$7:$G$3000,'Energy balance options'!$B$7:$B$3000,HeatGen!U$2,'Energy balance options'!$A$7:$A$3000,HeatGen!$A1062)</f>
        <v>0</v>
      </c>
      <c r="V1062">
        <f>SUMIFS('Energy balance options'!$G$7:$G$3000,'Energy balance options'!$B$7:$B$3000,HeatGen!V$2,'Energy balance options'!$A$7:$A$3000,HeatGen!$A1062)</f>
        <v>0</v>
      </c>
      <c r="W1062">
        <f>SUMIFS('Energy balance options'!$G$7:$G$3000,'Energy balance options'!$B$7:$B$3000,HeatGen!W$2,'Energy balance options'!$A$7:$A$3000,HeatGen!$A1062)</f>
        <v>0</v>
      </c>
      <c r="X1062">
        <f>SUMIFS('Energy balance options'!$G$7:$G$3000,'Energy balance options'!$B$7:$B$3000,HeatGen!X$2,'Energy balance options'!$A$7:$A$3000,HeatGen!$A1062)</f>
        <v>0</v>
      </c>
      <c r="AG1062">
        <f t="shared" si="232"/>
        <v>0</v>
      </c>
      <c r="AH1062">
        <f t="shared" si="233"/>
        <v>0</v>
      </c>
      <c r="AI1062">
        <f t="shared" si="234"/>
        <v>0</v>
      </c>
      <c r="AJ1062">
        <f t="shared" si="235"/>
        <v>0</v>
      </c>
      <c r="AK1062">
        <f t="shared" si="236"/>
        <v>0</v>
      </c>
      <c r="AL1062">
        <f t="shared" si="237"/>
        <v>0</v>
      </c>
      <c r="AM1062">
        <f t="shared" si="238"/>
        <v>0</v>
      </c>
      <c r="AN1062">
        <f t="shared" si="239"/>
        <v>0</v>
      </c>
      <c r="AO1062">
        <f t="shared" si="240"/>
        <v>0</v>
      </c>
    </row>
    <row r="1063" spans="1:41" x14ac:dyDescent="0.2">
      <c r="A1063" s="9"/>
      <c r="B1063" t="str">
        <f>_xlfn.IFNA(VLOOKUP(A1063,'Energy balance options'!A$7:C$3000,3,FALSE),"")</f>
        <v/>
      </c>
      <c r="P1063">
        <f>SUMIFS('Energy balance options'!$F$7:$F$3000,'Energy balance options'!$B$7:$B$3000,HeatGen!P$2,'Energy balance options'!$A$7:$A$3000,HeatGen!$A1063)</f>
        <v>0</v>
      </c>
      <c r="Q1063">
        <f>SUMIFS('Energy balance options'!$F$7:$F$3000,'Energy balance options'!$B$7:$B$3000,HeatGen!Q$2,'Energy balance options'!$A$7:$A$3000,HeatGen!$A1063)</f>
        <v>0</v>
      </c>
      <c r="R1063">
        <f>SUMIFS('Energy balance options'!$F$7:$F$3000,'Energy balance options'!$B$7:$B$3000,HeatGen!R$2,'Energy balance options'!$A$7:$A$3000,HeatGen!$A1063)</f>
        <v>0</v>
      </c>
      <c r="S1063">
        <f>SUMIFS('Energy balance options'!$G$7:$G$3000,'Energy balance options'!$B$7:$B$3000,HeatGen!S$2,'Energy balance options'!$A$7:$A$3000,HeatGen!$A1063)</f>
        <v>0</v>
      </c>
      <c r="T1063">
        <f>SUMIFS('Energy balance options'!$G$7:$G$3000,'Energy balance options'!$B$7:$B$3000,HeatGen!T$2,'Energy balance options'!$A$7:$A$3000,HeatGen!$A1063)</f>
        <v>0</v>
      </c>
      <c r="U1063">
        <f>SUMIFS('Energy balance options'!$G$7:$G$3000,'Energy balance options'!$B$7:$B$3000,HeatGen!U$2,'Energy balance options'!$A$7:$A$3000,HeatGen!$A1063)</f>
        <v>0</v>
      </c>
      <c r="V1063">
        <f>SUMIFS('Energy balance options'!$G$7:$G$3000,'Energy balance options'!$B$7:$B$3000,HeatGen!V$2,'Energy balance options'!$A$7:$A$3000,HeatGen!$A1063)</f>
        <v>0</v>
      </c>
      <c r="W1063">
        <f>SUMIFS('Energy balance options'!$G$7:$G$3000,'Energy balance options'!$B$7:$B$3000,HeatGen!W$2,'Energy balance options'!$A$7:$A$3000,HeatGen!$A1063)</f>
        <v>0</v>
      </c>
      <c r="X1063">
        <f>SUMIFS('Energy balance options'!$G$7:$G$3000,'Energy balance options'!$B$7:$B$3000,HeatGen!X$2,'Energy balance options'!$A$7:$A$3000,HeatGen!$A1063)</f>
        <v>0</v>
      </c>
      <c r="AG1063">
        <f t="shared" si="232"/>
        <v>0</v>
      </c>
      <c r="AH1063">
        <f t="shared" si="233"/>
        <v>0</v>
      </c>
      <c r="AI1063">
        <f t="shared" si="234"/>
        <v>0</v>
      </c>
      <c r="AJ1063">
        <f t="shared" si="235"/>
        <v>0</v>
      </c>
      <c r="AK1063">
        <f t="shared" si="236"/>
        <v>0</v>
      </c>
      <c r="AL1063">
        <f t="shared" si="237"/>
        <v>0</v>
      </c>
      <c r="AM1063">
        <f t="shared" si="238"/>
        <v>0</v>
      </c>
      <c r="AN1063">
        <f t="shared" si="239"/>
        <v>0</v>
      </c>
      <c r="AO1063">
        <f t="shared" si="240"/>
        <v>0</v>
      </c>
    </row>
    <row r="1064" spans="1:41" x14ac:dyDescent="0.2">
      <c r="A1064" s="9"/>
      <c r="B1064" t="str">
        <f>_xlfn.IFNA(VLOOKUP(A1064,'Energy balance options'!A$7:C$3000,3,FALSE),"")</f>
        <v/>
      </c>
      <c r="P1064">
        <f>SUMIFS('Energy balance options'!$F$7:$F$3000,'Energy balance options'!$B$7:$B$3000,HeatGen!P$2,'Energy balance options'!$A$7:$A$3000,HeatGen!$A1064)</f>
        <v>0</v>
      </c>
      <c r="Q1064">
        <f>SUMIFS('Energy balance options'!$F$7:$F$3000,'Energy balance options'!$B$7:$B$3000,HeatGen!Q$2,'Energy balance options'!$A$7:$A$3000,HeatGen!$A1064)</f>
        <v>0</v>
      </c>
      <c r="R1064">
        <f>SUMIFS('Energy balance options'!$F$7:$F$3000,'Energy balance options'!$B$7:$B$3000,HeatGen!R$2,'Energy balance options'!$A$7:$A$3000,HeatGen!$A1064)</f>
        <v>0</v>
      </c>
      <c r="S1064">
        <f>SUMIFS('Energy balance options'!$G$7:$G$3000,'Energy balance options'!$B$7:$B$3000,HeatGen!S$2,'Energy balance options'!$A$7:$A$3000,HeatGen!$A1064)</f>
        <v>0</v>
      </c>
      <c r="T1064">
        <f>SUMIFS('Energy balance options'!$G$7:$G$3000,'Energy balance options'!$B$7:$B$3000,HeatGen!T$2,'Energy balance options'!$A$7:$A$3000,HeatGen!$A1064)</f>
        <v>0</v>
      </c>
      <c r="U1064">
        <f>SUMIFS('Energy balance options'!$G$7:$G$3000,'Energy balance options'!$B$7:$B$3000,HeatGen!U$2,'Energy balance options'!$A$7:$A$3000,HeatGen!$A1064)</f>
        <v>0</v>
      </c>
      <c r="V1064">
        <f>SUMIFS('Energy balance options'!$G$7:$G$3000,'Energy balance options'!$B$7:$B$3000,HeatGen!V$2,'Energy balance options'!$A$7:$A$3000,HeatGen!$A1064)</f>
        <v>0</v>
      </c>
      <c r="W1064">
        <f>SUMIFS('Energy balance options'!$G$7:$G$3000,'Energy balance options'!$B$7:$B$3000,HeatGen!W$2,'Energy balance options'!$A$7:$A$3000,HeatGen!$A1064)</f>
        <v>0</v>
      </c>
      <c r="X1064">
        <f>SUMIFS('Energy balance options'!$G$7:$G$3000,'Energy balance options'!$B$7:$B$3000,HeatGen!X$2,'Energy balance options'!$A$7:$A$3000,HeatGen!$A1064)</f>
        <v>0</v>
      </c>
      <c r="AG1064">
        <f t="shared" si="232"/>
        <v>0</v>
      </c>
      <c r="AH1064">
        <f t="shared" si="233"/>
        <v>0</v>
      </c>
      <c r="AI1064">
        <f t="shared" si="234"/>
        <v>0</v>
      </c>
      <c r="AJ1064">
        <f t="shared" si="235"/>
        <v>0</v>
      </c>
      <c r="AK1064">
        <f t="shared" si="236"/>
        <v>0</v>
      </c>
      <c r="AL1064">
        <f t="shared" si="237"/>
        <v>0</v>
      </c>
      <c r="AM1064">
        <f t="shared" si="238"/>
        <v>0</v>
      </c>
      <c r="AN1064">
        <f t="shared" si="239"/>
        <v>0</v>
      </c>
      <c r="AO1064">
        <f t="shared" si="240"/>
        <v>0</v>
      </c>
    </row>
    <row r="1065" spans="1:41" x14ac:dyDescent="0.2">
      <c r="A1065" s="9"/>
      <c r="B1065" t="str">
        <f>_xlfn.IFNA(VLOOKUP(A1065,'Energy balance options'!A$7:C$3000,3,FALSE),"")</f>
        <v/>
      </c>
      <c r="P1065">
        <f>SUMIFS('Energy balance options'!$F$7:$F$3000,'Energy balance options'!$B$7:$B$3000,HeatGen!P$2,'Energy balance options'!$A$7:$A$3000,HeatGen!$A1065)</f>
        <v>0</v>
      </c>
      <c r="Q1065">
        <f>SUMIFS('Energy balance options'!$F$7:$F$3000,'Energy balance options'!$B$7:$B$3000,HeatGen!Q$2,'Energy balance options'!$A$7:$A$3000,HeatGen!$A1065)</f>
        <v>0</v>
      </c>
      <c r="R1065">
        <f>SUMIFS('Energy balance options'!$F$7:$F$3000,'Energy balance options'!$B$7:$B$3000,HeatGen!R$2,'Energy balance options'!$A$7:$A$3000,HeatGen!$A1065)</f>
        <v>0</v>
      </c>
      <c r="S1065">
        <f>SUMIFS('Energy balance options'!$G$7:$G$3000,'Energy balance options'!$B$7:$B$3000,HeatGen!S$2,'Energy balance options'!$A$7:$A$3000,HeatGen!$A1065)</f>
        <v>0</v>
      </c>
      <c r="T1065">
        <f>SUMIFS('Energy balance options'!$G$7:$G$3000,'Energy balance options'!$B$7:$B$3000,HeatGen!T$2,'Energy balance options'!$A$7:$A$3000,HeatGen!$A1065)</f>
        <v>0</v>
      </c>
      <c r="U1065">
        <f>SUMIFS('Energy balance options'!$G$7:$G$3000,'Energy balance options'!$B$7:$B$3000,HeatGen!U$2,'Energy balance options'!$A$7:$A$3000,HeatGen!$A1065)</f>
        <v>0</v>
      </c>
      <c r="V1065">
        <f>SUMIFS('Energy balance options'!$G$7:$G$3000,'Energy balance options'!$B$7:$B$3000,HeatGen!V$2,'Energy balance options'!$A$7:$A$3000,HeatGen!$A1065)</f>
        <v>0</v>
      </c>
      <c r="W1065">
        <f>SUMIFS('Energy balance options'!$G$7:$G$3000,'Energy balance options'!$B$7:$B$3000,HeatGen!W$2,'Energy balance options'!$A$7:$A$3000,HeatGen!$A1065)</f>
        <v>0</v>
      </c>
      <c r="X1065">
        <f>SUMIFS('Energy balance options'!$G$7:$G$3000,'Energy balance options'!$B$7:$B$3000,HeatGen!X$2,'Energy balance options'!$A$7:$A$3000,HeatGen!$A1065)</f>
        <v>0</v>
      </c>
      <c r="AG1065">
        <f t="shared" si="232"/>
        <v>0</v>
      </c>
      <c r="AH1065">
        <f t="shared" si="233"/>
        <v>0</v>
      </c>
      <c r="AI1065">
        <f t="shared" si="234"/>
        <v>0</v>
      </c>
      <c r="AJ1065">
        <f t="shared" si="235"/>
        <v>0</v>
      </c>
      <c r="AK1065">
        <f t="shared" si="236"/>
        <v>0</v>
      </c>
      <c r="AL1065">
        <f t="shared" si="237"/>
        <v>0</v>
      </c>
      <c r="AM1065">
        <f t="shared" si="238"/>
        <v>0</v>
      </c>
      <c r="AN1065">
        <f t="shared" si="239"/>
        <v>0</v>
      </c>
      <c r="AO1065">
        <f t="shared" si="240"/>
        <v>0</v>
      </c>
    </row>
    <row r="1066" spans="1:41" x14ac:dyDescent="0.2">
      <c r="A1066" s="9"/>
      <c r="B1066" t="str">
        <f>_xlfn.IFNA(VLOOKUP(A1066,'Energy balance options'!A$7:C$3000,3,FALSE),"")</f>
        <v/>
      </c>
      <c r="P1066">
        <f>SUMIFS('Energy balance options'!$F$7:$F$3000,'Energy balance options'!$B$7:$B$3000,HeatGen!P$2,'Energy balance options'!$A$7:$A$3000,HeatGen!$A1066)</f>
        <v>0</v>
      </c>
      <c r="Q1066">
        <f>SUMIFS('Energy balance options'!$F$7:$F$3000,'Energy balance options'!$B$7:$B$3000,HeatGen!Q$2,'Energy balance options'!$A$7:$A$3000,HeatGen!$A1066)</f>
        <v>0</v>
      </c>
      <c r="R1066">
        <f>SUMIFS('Energy balance options'!$F$7:$F$3000,'Energy balance options'!$B$7:$B$3000,HeatGen!R$2,'Energy balance options'!$A$7:$A$3000,HeatGen!$A1066)</f>
        <v>0</v>
      </c>
      <c r="S1066">
        <f>SUMIFS('Energy balance options'!$G$7:$G$3000,'Energy balance options'!$B$7:$B$3000,HeatGen!S$2,'Energy balance options'!$A$7:$A$3000,HeatGen!$A1066)</f>
        <v>0</v>
      </c>
      <c r="T1066">
        <f>SUMIFS('Energy balance options'!$G$7:$G$3000,'Energy balance options'!$B$7:$B$3000,HeatGen!T$2,'Energy balance options'!$A$7:$A$3000,HeatGen!$A1066)</f>
        <v>0</v>
      </c>
      <c r="U1066">
        <f>SUMIFS('Energy balance options'!$G$7:$G$3000,'Energy balance options'!$B$7:$B$3000,HeatGen!U$2,'Energy balance options'!$A$7:$A$3000,HeatGen!$A1066)</f>
        <v>0</v>
      </c>
      <c r="V1066">
        <f>SUMIFS('Energy balance options'!$G$7:$G$3000,'Energy balance options'!$B$7:$B$3000,HeatGen!V$2,'Energy balance options'!$A$7:$A$3000,HeatGen!$A1066)</f>
        <v>0</v>
      </c>
      <c r="W1066">
        <f>SUMIFS('Energy balance options'!$G$7:$G$3000,'Energy balance options'!$B$7:$B$3000,HeatGen!W$2,'Energy balance options'!$A$7:$A$3000,HeatGen!$A1066)</f>
        <v>0</v>
      </c>
      <c r="X1066">
        <f>SUMIFS('Energy balance options'!$G$7:$G$3000,'Energy balance options'!$B$7:$B$3000,HeatGen!X$2,'Energy balance options'!$A$7:$A$3000,HeatGen!$A1066)</f>
        <v>0</v>
      </c>
      <c r="AG1066">
        <f t="shared" si="232"/>
        <v>0</v>
      </c>
      <c r="AH1066">
        <f t="shared" si="233"/>
        <v>0</v>
      </c>
      <c r="AI1066">
        <f t="shared" si="234"/>
        <v>0</v>
      </c>
      <c r="AJ1066">
        <f t="shared" si="235"/>
        <v>0</v>
      </c>
      <c r="AK1066">
        <f t="shared" si="236"/>
        <v>0</v>
      </c>
      <c r="AL1066">
        <f t="shared" si="237"/>
        <v>0</v>
      </c>
      <c r="AM1066">
        <f t="shared" si="238"/>
        <v>0</v>
      </c>
      <c r="AN1066">
        <f t="shared" si="239"/>
        <v>0</v>
      </c>
      <c r="AO1066">
        <f t="shared" si="240"/>
        <v>0</v>
      </c>
    </row>
    <row r="1067" spans="1:41" x14ac:dyDescent="0.2">
      <c r="A1067" s="9"/>
      <c r="B1067" t="str">
        <f>_xlfn.IFNA(VLOOKUP(A1067,'Energy balance options'!A$7:C$3000,3,FALSE),"")</f>
        <v/>
      </c>
      <c r="P1067">
        <f>SUMIFS('Energy balance options'!$F$7:$F$3000,'Energy balance options'!$B$7:$B$3000,HeatGen!P$2,'Energy balance options'!$A$7:$A$3000,HeatGen!$A1067)</f>
        <v>0</v>
      </c>
      <c r="Q1067">
        <f>SUMIFS('Energy balance options'!$F$7:$F$3000,'Energy balance options'!$B$7:$B$3000,HeatGen!Q$2,'Energy balance options'!$A$7:$A$3000,HeatGen!$A1067)</f>
        <v>0</v>
      </c>
      <c r="R1067">
        <f>SUMIFS('Energy balance options'!$F$7:$F$3000,'Energy balance options'!$B$7:$B$3000,HeatGen!R$2,'Energy balance options'!$A$7:$A$3000,HeatGen!$A1067)</f>
        <v>0</v>
      </c>
      <c r="S1067">
        <f>SUMIFS('Energy balance options'!$G$7:$G$3000,'Energy balance options'!$B$7:$B$3000,HeatGen!S$2,'Energy balance options'!$A$7:$A$3000,HeatGen!$A1067)</f>
        <v>0</v>
      </c>
      <c r="T1067">
        <f>SUMIFS('Energy balance options'!$G$7:$G$3000,'Energy balance options'!$B$7:$B$3000,HeatGen!T$2,'Energy balance options'!$A$7:$A$3000,HeatGen!$A1067)</f>
        <v>0</v>
      </c>
      <c r="U1067">
        <f>SUMIFS('Energy balance options'!$G$7:$G$3000,'Energy balance options'!$B$7:$B$3000,HeatGen!U$2,'Energy balance options'!$A$7:$A$3000,HeatGen!$A1067)</f>
        <v>0</v>
      </c>
      <c r="V1067">
        <f>SUMIFS('Energy balance options'!$G$7:$G$3000,'Energy balance options'!$B$7:$B$3000,HeatGen!V$2,'Energy balance options'!$A$7:$A$3000,HeatGen!$A1067)</f>
        <v>0</v>
      </c>
      <c r="W1067">
        <f>SUMIFS('Energy balance options'!$G$7:$G$3000,'Energy balance options'!$B$7:$B$3000,HeatGen!W$2,'Energy balance options'!$A$7:$A$3000,HeatGen!$A1067)</f>
        <v>0</v>
      </c>
      <c r="X1067">
        <f>SUMIFS('Energy balance options'!$G$7:$G$3000,'Energy balance options'!$B$7:$B$3000,HeatGen!X$2,'Energy balance options'!$A$7:$A$3000,HeatGen!$A1067)</f>
        <v>0</v>
      </c>
      <c r="AG1067">
        <f t="shared" si="232"/>
        <v>0</v>
      </c>
      <c r="AH1067">
        <f t="shared" si="233"/>
        <v>0</v>
      </c>
      <c r="AI1067">
        <f t="shared" si="234"/>
        <v>0</v>
      </c>
      <c r="AJ1067">
        <f t="shared" si="235"/>
        <v>0</v>
      </c>
      <c r="AK1067">
        <f t="shared" si="236"/>
        <v>0</v>
      </c>
      <c r="AL1067">
        <f t="shared" si="237"/>
        <v>0</v>
      </c>
      <c r="AM1067">
        <f t="shared" si="238"/>
        <v>0</v>
      </c>
      <c r="AN1067">
        <f t="shared" si="239"/>
        <v>0</v>
      </c>
      <c r="AO1067">
        <f t="shared" si="240"/>
        <v>0</v>
      </c>
    </row>
    <row r="1068" spans="1:41" x14ac:dyDescent="0.2">
      <c r="A1068" s="9"/>
      <c r="B1068" t="str">
        <f>_xlfn.IFNA(VLOOKUP(A1068,'Energy balance options'!A$7:C$3000,3,FALSE),"")</f>
        <v/>
      </c>
      <c r="P1068">
        <f>SUMIFS('Energy balance options'!$F$7:$F$3000,'Energy balance options'!$B$7:$B$3000,HeatGen!P$2,'Energy balance options'!$A$7:$A$3000,HeatGen!$A1068)</f>
        <v>0</v>
      </c>
      <c r="Q1068">
        <f>SUMIFS('Energy balance options'!$F$7:$F$3000,'Energy balance options'!$B$7:$B$3000,HeatGen!Q$2,'Energy balance options'!$A$7:$A$3000,HeatGen!$A1068)</f>
        <v>0</v>
      </c>
      <c r="R1068">
        <f>SUMIFS('Energy balance options'!$F$7:$F$3000,'Energy balance options'!$B$7:$B$3000,HeatGen!R$2,'Energy balance options'!$A$7:$A$3000,HeatGen!$A1068)</f>
        <v>0</v>
      </c>
      <c r="S1068">
        <f>SUMIFS('Energy balance options'!$G$7:$G$3000,'Energy balance options'!$B$7:$B$3000,HeatGen!S$2,'Energy balance options'!$A$7:$A$3000,HeatGen!$A1068)</f>
        <v>0</v>
      </c>
      <c r="T1068">
        <f>SUMIFS('Energy balance options'!$G$7:$G$3000,'Energy balance options'!$B$7:$B$3000,HeatGen!T$2,'Energy balance options'!$A$7:$A$3000,HeatGen!$A1068)</f>
        <v>0</v>
      </c>
      <c r="U1068">
        <f>SUMIFS('Energy balance options'!$G$7:$G$3000,'Energy balance options'!$B$7:$B$3000,HeatGen!U$2,'Energy balance options'!$A$7:$A$3000,HeatGen!$A1068)</f>
        <v>0</v>
      </c>
      <c r="V1068">
        <f>SUMIFS('Energy balance options'!$G$7:$G$3000,'Energy balance options'!$B$7:$B$3000,HeatGen!V$2,'Energy balance options'!$A$7:$A$3000,HeatGen!$A1068)</f>
        <v>0</v>
      </c>
      <c r="W1068">
        <f>SUMIFS('Energy balance options'!$G$7:$G$3000,'Energy balance options'!$B$7:$B$3000,HeatGen!W$2,'Energy balance options'!$A$7:$A$3000,HeatGen!$A1068)</f>
        <v>0</v>
      </c>
      <c r="X1068">
        <f>SUMIFS('Energy balance options'!$G$7:$G$3000,'Energy balance options'!$B$7:$B$3000,HeatGen!X$2,'Energy balance options'!$A$7:$A$3000,HeatGen!$A1068)</f>
        <v>0</v>
      </c>
      <c r="AG1068">
        <f t="shared" si="232"/>
        <v>0</v>
      </c>
      <c r="AH1068">
        <f t="shared" si="233"/>
        <v>0</v>
      </c>
      <c r="AI1068">
        <f t="shared" si="234"/>
        <v>0</v>
      </c>
      <c r="AJ1068">
        <f t="shared" si="235"/>
        <v>0</v>
      </c>
      <c r="AK1068">
        <f t="shared" si="236"/>
        <v>0</v>
      </c>
      <c r="AL1068">
        <f t="shared" si="237"/>
        <v>0</v>
      </c>
      <c r="AM1068">
        <f t="shared" si="238"/>
        <v>0</v>
      </c>
      <c r="AN1068">
        <f t="shared" si="239"/>
        <v>0</v>
      </c>
      <c r="AO1068">
        <f t="shared" si="240"/>
        <v>0</v>
      </c>
    </row>
    <row r="1069" spans="1:41" x14ac:dyDescent="0.2">
      <c r="A1069" s="9"/>
      <c r="B1069" t="str">
        <f>_xlfn.IFNA(VLOOKUP(A1069,'Energy balance options'!A$7:C$3000,3,FALSE),"")</f>
        <v/>
      </c>
      <c r="P1069">
        <f>SUMIFS('Energy balance options'!$F$7:$F$3000,'Energy balance options'!$B$7:$B$3000,HeatGen!P$2,'Energy balance options'!$A$7:$A$3000,HeatGen!$A1069)</f>
        <v>0</v>
      </c>
      <c r="Q1069">
        <f>SUMIFS('Energy balance options'!$F$7:$F$3000,'Energy balance options'!$B$7:$B$3000,HeatGen!Q$2,'Energy balance options'!$A$7:$A$3000,HeatGen!$A1069)</f>
        <v>0</v>
      </c>
      <c r="R1069">
        <f>SUMIFS('Energy balance options'!$F$7:$F$3000,'Energy balance options'!$B$7:$B$3000,HeatGen!R$2,'Energy balance options'!$A$7:$A$3000,HeatGen!$A1069)</f>
        <v>0</v>
      </c>
      <c r="S1069">
        <f>SUMIFS('Energy balance options'!$G$7:$G$3000,'Energy balance options'!$B$7:$B$3000,HeatGen!S$2,'Energy balance options'!$A$7:$A$3000,HeatGen!$A1069)</f>
        <v>0</v>
      </c>
      <c r="T1069">
        <f>SUMIFS('Energy balance options'!$G$7:$G$3000,'Energy balance options'!$B$7:$B$3000,HeatGen!T$2,'Energy balance options'!$A$7:$A$3000,HeatGen!$A1069)</f>
        <v>0</v>
      </c>
      <c r="U1069">
        <f>SUMIFS('Energy balance options'!$G$7:$G$3000,'Energy balance options'!$B$7:$B$3000,HeatGen!U$2,'Energy balance options'!$A$7:$A$3000,HeatGen!$A1069)</f>
        <v>0</v>
      </c>
      <c r="V1069">
        <f>SUMIFS('Energy balance options'!$G$7:$G$3000,'Energy balance options'!$B$7:$B$3000,HeatGen!V$2,'Energy balance options'!$A$7:$A$3000,HeatGen!$A1069)</f>
        <v>0</v>
      </c>
      <c r="W1069">
        <f>SUMIFS('Energy balance options'!$G$7:$G$3000,'Energy balance options'!$B$7:$B$3000,HeatGen!W$2,'Energy balance options'!$A$7:$A$3000,HeatGen!$A1069)</f>
        <v>0</v>
      </c>
      <c r="X1069">
        <f>SUMIFS('Energy balance options'!$G$7:$G$3000,'Energy balance options'!$B$7:$B$3000,HeatGen!X$2,'Energy balance options'!$A$7:$A$3000,HeatGen!$A1069)</f>
        <v>0</v>
      </c>
      <c r="AG1069">
        <f t="shared" si="232"/>
        <v>0</v>
      </c>
      <c r="AH1069">
        <f t="shared" si="233"/>
        <v>0</v>
      </c>
      <c r="AI1069">
        <f t="shared" si="234"/>
        <v>0</v>
      </c>
      <c r="AJ1069">
        <f t="shared" si="235"/>
        <v>0</v>
      </c>
      <c r="AK1069">
        <f t="shared" si="236"/>
        <v>0</v>
      </c>
      <c r="AL1069">
        <f t="shared" si="237"/>
        <v>0</v>
      </c>
      <c r="AM1069">
        <f t="shared" si="238"/>
        <v>0</v>
      </c>
      <c r="AN1069">
        <f t="shared" si="239"/>
        <v>0</v>
      </c>
      <c r="AO1069">
        <f t="shared" si="240"/>
        <v>0</v>
      </c>
    </row>
    <row r="1070" spans="1:41" x14ac:dyDescent="0.2">
      <c r="A1070" s="9"/>
      <c r="B1070" t="str">
        <f>_xlfn.IFNA(VLOOKUP(A1070,'Energy balance options'!A$7:C$3000,3,FALSE),"")</f>
        <v/>
      </c>
      <c r="P1070">
        <f>SUMIFS('Energy balance options'!$F$7:$F$3000,'Energy balance options'!$B$7:$B$3000,HeatGen!P$2,'Energy balance options'!$A$7:$A$3000,HeatGen!$A1070)</f>
        <v>0</v>
      </c>
      <c r="Q1070">
        <f>SUMIFS('Energy balance options'!$F$7:$F$3000,'Energy balance options'!$B$7:$B$3000,HeatGen!Q$2,'Energy balance options'!$A$7:$A$3000,HeatGen!$A1070)</f>
        <v>0</v>
      </c>
      <c r="R1070">
        <f>SUMIFS('Energy balance options'!$F$7:$F$3000,'Energy balance options'!$B$7:$B$3000,HeatGen!R$2,'Energy balance options'!$A$7:$A$3000,HeatGen!$A1070)</f>
        <v>0</v>
      </c>
      <c r="S1070">
        <f>SUMIFS('Energy balance options'!$G$7:$G$3000,'Energy balance options'!$B$7:$B$3000,HeatGen!S$2,'Energy balance options'!$A$7:$A$3000,HeatGen!$A1070)</f>
        <v>0</v>
      </c>
      <c r="T1070">
        <f>SUMIFS('Energy balance options'!$G$7:$G$3000,'Energy balance options'!$B$7:$B$3000,HeatGen!T$2,'Energy balance options'!$A$7:$A$3000,HeatGen!$A1070)</f>
        <v>0</v>
      </c>
      <c r="U1070">
        <f>SUMIFS('Energy balance options'!$G$7:$G$3000,'Energy balance options'!$B$7:$B$3000,HeatGen!U$2,'Energy balance options'!$A$7:$A$3000,HeatGen!$A1070)</f>
        <v>0</v>
      </c>
      <c r="V1070">
        <f>SUMIFS('Energy balance options'!$G$7:$G$3000,'Energy balance options'!$B$7:$B$3000,HeatGen!V$2,'Energy balance options'!$A$7:$A$3000,HeatGen!$A1070)</f>
        <v>0</v>
      </c>
      <c r="W1070">
        <f>SUMIFS('Energy balance options'!$G$7:$G$3000,'Energy balance options'!$B$7:$B$3000,HeatGen!W$2,'Energy balance options'!$A$7:$A$3000,HeatGen!$A1070)</f>
        <v>0</v>
      </c>
      <c r="X1070">
        <f>SUMIFS('Energy balance options'!$G$7:$G$3000,'Energy balance options'!$B$7:$B$3000,HeatGen!X$2,'Energy balance options'!$A$7:$A$3000,HeatGen!$A1070)</f>
        <v>0</v>
      </c>
      <c r="AG1070">
        <f t="shared" si="232"/>
        <v>0</v>
      </c>
      <c r="AH1070">
        <f t="shared" si="233"/>
        <v>0</v>
      </c>
      <c r="AI1070">
        <f t="shared" si="234"/>
        <v>0</v>
      </c>
      <c r="AJ1070">
        <f t="shared" si="235"/>
        <v>0</v>
      </c>
      <c r="AK1070">
        <f t="shared" si="236"/>
        <v>0</v>
      </c>
      <c r="AL1070">
        <f t="shared" si="237"/>
        <v>0</v>
      </c>
      <c r="AM1070">
        <f t="shared" si="238"/>
        <v>0</v>
      </c>
      <c r="AN1070">
        <f t="shared" si="239"/>
        <v>0</v>
      </c>
      <c r="AO1070">
        <f t="shared" si="240"/>
        <v>0</v>
      </c>
    </row>
    <row r="1071" spans="1:41" x14ac:dyDescent="0.2">
      <c r="A1071" s="9"/>
      <c r="B1071" t="str">
        <f>_xlfn.IFNA(VLOOKUP(A1071,'Energy balance options'!A$7:C$3000,3,FALSE),"")</f>
        <v/>
      </c>
      <c r="P1071">
        <f>SUMIFS('Energy balance options'!$F$7:$F$3000,'Energy balance options'!$B$7:$B$3000,HeatGen!P$2,'Energy balance options'!$A$7:$A$3000,HeatGen!$A1071)</f>
        <v>0</v>
      </c>
      <c r="Q1071">
        <f>SUMIFS('Energy balance options'!$F$7:$F$3000,'Energy balance options'!$B$7:$B$3000,HeatGen!Q$2,'Energy balance options'!$A$7:$A$3000,HeatGen!$A1071)</f>
        <v>0</v>
      </c>
      <c r="R1071">
        <f>SUMIFS('Energy balance options'!$F$7:$F$3000,'Energy balance options'!$B$7:$B$3000,HeatGen!R$2,'Energy balance options'!$A$7:$A$3000,HeatGen!$A1071)</f>
        <v>0</v>
      </c>
      <c r="S1071">
        <f>SUMIFS('Energy balance options'!$G$7:$G$3000,'Energy balance options'!$B$7:$B$3000,HeatGen!S$2,'Energy balance options'!$A$7:$A$3000,HeatGen!$A1071)</f>
        <v>0</v>
      </c>
      <c r="T1071">
        <f>SUMIFS('Energy balance options'!$G$7:$G$3000,'Energy balance options'!$B$7:$B$3000,HeatGen!T$2,'Energy balance options'!$A$7:$A$3000,HeatGen!$A1071)</f>
        <v>0</v>
      </c>
      <c r="U1071">
        <f>SUMIFS('Energy balance options'!$G$7:$G$3000,'Energy balance options'!$B$7:$B$3000,HeatGen!U$2,'Energy balance options'!$A$7:$A$3000,HeatGen!$A1071)</f>
        <v>0</v>
      </c>
      <c r="V1071">
        <f>SUMIFS('Energy balance options'!$G$7:$G$3000,'Energy balance options'!$B$7:$B$3000,HeatGen!V$2,'Energy balance options'!$A$7:$A$3000,HeatGen!$A1071)</f>
        <v>0</v>
      </c>
      <c r="W1071">
        <f>SUMIFS('Energy balance options'!$G$7:$G$3000,'Energy balance options'!$B$7:$B$3000,HeatGen!W$2,'Energy balance options'!$A$7:$A$3000,HeatGen!$A1071)</f>
        <v>0</v>
      </c>
      <c r="X1071">
        <f>SUMIFS('Energy balance options'!$G$7:$G$3000,'Energy balance options'!$B$7:$B$3000,HeatGen!X$2,'Energy balance options'!$A$7:$A$3000,HeatGen!$A1071)</f>
        <v>0</v>
      </c>
      <c r="AG1071">
        <f t="shared" si="232"/>
        <v>0</v>
      </c>
      <c r="AH1071">
        <f t="shared" si="233"/>
        <v>0</v>
      </c>
      <c r="AI1071">
        <f t="shared" si="234"/>
        <v>0</v>
      </c>
      <c r="AJ1071">
        <f t="shared" si="235"/>
        <v>0</v>
      </c>
      <c r="AK1071">
        <f t="shared" si="236"/>
        <v>0</v>
      </c>
      <c r="AL1071">
        <f t="shared" si="237"/>
        <v>0</v>
      </c>
      <c r="AM1071">
        <f t="shared" si="238"/>
        <v>0</v>
      </c>
      <c r="AN1071">
        <f t="shared" si="239"/>
        <v>0</v>
      </c>
      <c r="AO1071">
        <f t="shared" si="240"/>
        <v>0</v>
      </c>
    </row>
    <row r="1072" spans="1:41" x14ac:dyDescent="0.2">
      <c r="A1072" s="9"/>
      <c r="B1072" t="str">
        <f>_xlfn.IFNA(VLOOKUP(A1072,'Energy balance options'!A$7:C$3000,3,FALSE),"")</f>
        <v/>
      </c>
      <c r="P1072">
        <f>SUMIFS('Energy balance options'!$F$7:$F$3000,'Energy balance options'!$B$7:$B$3000,HeatGen!P$2,'Energy balance options'!$A$7:$A$3000,HeatGen!$A1072)</f>
        <v>0</v>
      </c>
      <c r="Q1072">
        <f>SUMIFS('Energy balance options'!$F$7:$F$3000,'Energy balance options'!$B$7:$B$3000,HeatGen!Q$2,'Energy balance options'!$A$7:$A$3000,HeatGen!$A1072)</f>
        <v>0</v>
      </c>
      <c r="R1072">
        <f>SUMIFS('Energy balance options'!$F$7:$F$3000,'Energy balance options'!$B$7:$B$3000,HeatGen!R$2,'Energy balance options'!$A$7:$A$3000,HeatGen!$A1072)</f>
        <v>0</v>
      </c>
      <c r="S1072">
        <f>SUMIFS('Energy balance options'!$G$7:$G$3000,'Energy balance options'!$B$7:$B$3000,HeatGen!S$2,'Energy balance options'!$A$7:$A$3000,HeatGen!$A1072)</f>
        <v>0</v>
      </c>
      <c r="T1072">
        <f>SUMIFS('Energy balance options'!$G$7:$G$3000,'Energy balance options'!$B$7:$B$3000,HeatGen!T$2,'Energy balance options'!$A$7:$A$3000,HeatGen!$A1072)</f>
        <v>0</v>
      </c>
      <c r="U1072">
        <f>SUMIFS('Energy balance options'!$G$7:$G$3000,'Energy balance options'!$B$7:$B$3000,HeatGen!U$2,'Energy balance options'!$A$7:$A$3000,HeatGen!$A1072)</f>
        <v>0</v>
      </c>
      <c r="V1072">
        <f>SUMIFS('Energy balance options'!$G$7:$G$3000,'Energy balance options'!$B$7:$B$3000,HeatGen!V$2,'Energy balance options'!$A$7:$A$3000,HeatGen!$A1072)</f>
        <v>0</v>
      </c>
      <c r="W1072">
        <f>SUMIFS('Energy balance options'!$G$7:$G$3000,'Energy balance options'!$B$7:$B$3000,HeatGen!W$2,'Energy balance options'!$A$7:$A$3000,HeatGen!$A1072)</f>
        <v>0</v>
      </c>
      <c r="X1072">
        <f>SUMIFS('Energy balance options'!$G$7:$G$3000,'Energy balance options'!$B$7:$B$3000,HeatGen!X$2,'Energy balance options'!$A$7:$A$3000,HeatGen!$A1072)</f>
        <v>0</v>
      </c>
      <c r="AG1072">
        <f t="shared" si="232"/>
        <v>0</v>
      </c>
      <c r="AH1072">
        <f t="shared" si="233"/>
        <v>0</v>
      </c>
      <c r="AI1072">
        <f t="shared" si="234"/>
        <v>0</v>
      </c>
      <c r="AJ1072">
        <f t="shared" si="235"/>
        <v>0</v>
      </c>
      <c r="AK1072">
        <f t="shared" si="236"/>
        <v>0</v>
      </c>
      <c r="AL1072">
        <f t="shared" si="237"/>
        <v>0</v>
      </c>
      <c r="AM1072">
        <f t="shared" si="238"/>
        <v>0</v>
      </c>
      <c r="AN1072">
        <f t="shared" si="239"/>
        <v>0</v>
      </c>
      <c r="AO1072">
        <f t="shared" si="240"/>
        <v>0</v>
      </c>
    </row>
    <row r="1073" spans="1:41" x14ac:dyDescent="0.2">
      <c r="A1073" s="9"/>
      <c r="B1073" t="str">
        <f>_xlfn.IFNA(VLOOKUP(A1073,'Energy balance options'!A$7:C$3000,3,FALSE),"")</f>
        <v/>
      </c>
      <c r="P1073">
        <f>SUMIFS('Energy balance options'!$F$7:$F$3000,'Energy balance options'!$B$7:$B$3000,HeatGen!P$2,'Energy balance options'!$A$7:$A$3000,HeatGen!$A1073)</f>
        <v>0</v>
      </c>
      <c r="Q1073">
        <f>SUMIFS('Energy balance options'!$F$7:$F$3000,'Energy balance options'!$B$7:$B$3000,HeatGen!Q$2,'Energy balance options'!$A$7:$A$3000,HeatGen!$A1073)</f>
        <v>0</v>
      </c>
      <c r="R1073">
        <f>SUMIFS('Energy balance options'!$F$7:$F$3000,'Energy balance options'!$B$7:$B$3000,HeatGen!R$2,'Energy balance options'!$A$7:$A$3000,HeatGen!$A1073)</f>
        <v>0</v>
      </c>
      <c r="S1073">
        <f>SUMIFS('Energy balance options'!$G$7:$G$3000,'Energy balance options'!$B$7:$B$3000,HeatGen!S$2,'Energy balance options'!$A$7:$A$3000,HeatGen!$A1073)</f>
        <v>0</v>
      </c>
      <c r="T1073">
        <f>SUMIFS('Energy balance options'!$G$7:$G$3000,'Energy balance options'!$B$7:$B$3000,HeatGen!T$2,'Energy balance options'!$A$7:$A$3000,HeatGen!$A1073)</f>
        <v>0</v>
      </c>
      <c r="U1073">
        <f>SUMIFS('Energy balance options'!$G$7:$G$3000,'Energy balance options'!$B$7:$B$3000,HeatGen!U$2,'Energy balance options'!$A$7:$A$3000,HeatGen!$A1073)</f>
        <v>0</v>
      </c>
      <c r="V1073">
        <f>SUMIFS('Energy balance options'!$G$7:$G$3000,'Energy balance options'!$B$7:$B$3000,HeatGen!V$2,'Energy balance options'!$A$7:$A$3000,HeatGen!$A1073)</f>
        <v>0</v>
      </c>
      <c r="W1073">
        <f>SUMIFS('Energy balance options'!$G$7:$G$3000,'Energy balance options'!$B$7:$B$3000,HeatGen!W$2,'Energy balance options'!$A$7:$A$3000,HeatGen!$A1073)</f>
        <v>0</v>
      </c>
      <c r="X1073">
        <f>SUMIFS('Energy balance options'!$G$7:$G$3000,'Energy balance options'!$B$7:$B$3000,HeatGen!X$2,'Energy balance options'!$A$7:$A$3000,HeatGen!$A1073)</f>
        <v>0</v>
      </c>
      <c r="AG1073">
        <f t="shared" si="232"/>
        <v>0</v>
      </c>
      <c r="AH1073">
        <f t="shared" si="233"/>
        <v>0</v>
      </c>
      <c r="AI1073">
        <f t="shared" si="234"/>
        <v>0</v>
      </c>
      <c r="AJ1073">
        <f t="shared" si="235"/>
        <v>0</v>
      </c>
      <c r="AK1073">
        <f t="shared" si="236"/>
        <v>0</v>
      </c>
      <c r="AL1073">
        <f t="shared" si="237"/>
        <v>0</v>
      </c>
      <c r="AM1073">
        <f t="shared" si="238"/>
        <v>0</v>
      </c>
      <c r="AN1073">
        <f t="shared" si="239"/>
        <v>0</v>
      </c>
      <c r="AO1073">
        <f t="shared" si="240"/>
        <v>0</v>
      </c>
    </row>
    <row r="1074" spans="1:41" x14ac:dyDescent="0.2">
      <c r="A1074" s="9"/>
      <c r="B1074" t="str">
        <f>_xlfn.IFNA(VLOOKUP(A1074,'Energy balance options'!A$7:C$3000,3,FALSE),"")</f>
        <v/>
      </c>
      <c r="P1074">
        <f>SUMIFS('Energy balance options'!$F$7:$F$3000,'Energy balance options'!$B$7:$B$3000,HeatGen!P$2,'Energy balance options'!$A$7:$A$3000,HeatGen!$A1074)</f>
        <v>0</v>
      </c>
      <c r="Q1074">
        <f>SUMIFS('Energy balance options'!$F$7:$F$3000,'Energy balance options'!$B$7:$B$3000,HeatGen!Q$2,'Energy balance options'!$A$7:$A$3000,HeatGen!$A1074)</f>
        <v>0</v>
      </c>
      <c r="R1074">
        <f>SUMIFS('Energy balance options'!$F$7:$F$3000,'Energy balance options'!$B$7:$B$3000,HeatGen!R$2,'Energy balance options'!$A$7:$A$3000,HeatGen!$A1074)</f>
        <v>0</v>
      </c>
      <c r="S1074">
        <f>SUMIFS('Energy balance options'!$G$7:$G$3000,'Energy balance options'!$B$7:$B$3000,HeatGen!S$2,'Energy balance options'!$A$7:$A$3000,HeatGen!$A1074)</f>
        <v>0</v>
      </c>
      <c r="T1074">
        <f>SUMIFS('Energy balance options'!$G$7:$G$3000,'Energy balance options'!$B$7:$B$3000,HeatGen!T$2,'Energy balance options'!$A$7:$A$3000,HeatGen!$A1074)</f>
        <v>0</v>
      </c>
      <c r="U1074">
        <f>SUMIFS('Energy balance options'!$G$7:$G$3000,'Energy balance options'!$B$7:$B$3000,HeatGen!U$2,'Energy balance options'!$A$7:$A$3000,HeatGen!$A1074)</f>
        <v>0</v>
      </c>
      <c r="V1074">
        <f>SUMIFS('Energy balance options'!$G$7:$G$3000,'Energy balance options'!$B$7:$B$3000,HeatGen!V$2,'Energy balance options'!$A$7:$A$3000,HeatGen!$A1074)</f>
        <v>0</v>
      </c>
      <c r="W1074">
        <f>SUMIFS('Energy balance options'!$G$7:$G$3000,'Energy balance options'!$B$7:$B$3000,HeatGen!W$2,'Energy balance options'!$A$7:$A$3000,HeatGen!$A1074)</f>
        <v>0</v>
      </c>
      <c r="X1074">
        <f>SUMIFS('Energy balance options'!$G$7:$G$3000,'Energy balance options'!$B$7:$B$3000,HeatGen!X$2,'Energy balance options'!$A$7:$A$3000,HeatGen!$A1074)</f>
        <v>0</v>
      </c>
      <c r="AG1074">
        <f t="shared" si="232"/>
        <v>0</v>
      </c>
      <c r="AH1074">
        <f t="shared" si="233"/>
        <v>0</v>
      </c>
      <c r="AI1074">
        <f t="shared" si="234"/>
        <v>0</v>
      </c>
      <c r="AJ1074">
        <f t="shared" si="235"/>
        <v>0</v>
      </c>
      <c r="AK1074">
        <f t="shared" si="236"/>
        <v>0</v>
      </c>
      <c r="AL1074">
        <f t="shared" si="237"/>
        <v>0</v>
      </c>
      <c r="AM1074">
        <f t="shared" si="238"/>
        <v>0</v>
      </c>
      <c r="AN1074">
        <f t="shared" si="239"/>
        <v>0</v>
      </c>
      <c r="AO1074">
        <f t="shared" si="240"/>
        <v>0</v>
      </c>
    </row>
    <row r="1075" spans="1:41" x14ac:dyDescent="0.2">
      <c r="A1075" s="9"/>
      <c r="B1075" t="str">
        <f>_xlfn.IFNA(VLOOKUP(A1075,'Energy balance options'!A$7:C$3000,3,FALSE),"")</f>
        <v/>
      </c>
      <c r="P1075">
        <f>SUMIFS('Energy balance options'!$F$7:$F$3000,'Energy balance options'!$B$7:$B$3000,HeatGen!P$2,'Energy balance options'!$A$7:$A$3000,HeatGen!$A1075)</f>
        <v>0</v>
      </c>
      <c r="Q1075">
        <f>SUMIFS('Energy balance options'!$F$7:$F$3000,'Energy balance options'!$B$7:$B$3000,HeatGen!Q$2,'Energy balance options'!$A$7:$A$3000,HeatGen!$A1075)</f>
        <v>0</v>
      </c>
      <c r="R1075">
        <f>SUMIFS('Energy balance options'!$F$7:$F$3000,'Energy balance options'!$B$7:$B$3000,HeatGen!R$2,'Energy balance options'!$A$7:$A$3000,HeatGen!$A1075)</f>
        <v>0</v>
      </c>
      <c r="S1075">
        <f>SUMIFS('Energy balance options'!$G$7:$G$3000,'Energy balance options'!$B$7:$B$3000,HeatGen!S$2,'Energy balance options'!$A$7:$A$3000,HeatGen!$A1075)</f>
        <v>0</v>
      </c>
      <c r="T1075">
        <f>SUMIFS('Energy balance options'!$G$7:$G$3000,'Energy balance options'!$B$7:$B$3000,HeatGen!T$2,'Energy balance options'!$A$7:$A$3000,HeatGen!$A1075)</f>
        <v>0</v>
      </c>
      <c r="U1075">
        <f>SUMIFS('Energy balance options'!$G$7:$G$3000,'Energy balance options'!$B$7:$B$3000,HeatGen!U$2,'Energy balance options'!$A$7:$A$3000,HeatGen!$A1075)</f>
        <v>0</v>
      </c>
      <c r="V1075">
        <f>SUMIFS('Energy balance options'!$G$7:$G$3000,'Energy balance options'!$B$7:$B$3000,HeatGen!V$2,'Energy balance options'!$A$7:$A$3000,HeatGen!$A1075)</f>
        <v>0</v>
      </c>
      <c r="W1075">
        <f>SUMIFS('Energy balance options'!$G$7:$G$3000,'Energy balance options'!$B$7:$B$3000,HeatGen!W$2,'Energy balance options'!$A$7:$A$3000,HeatGen!$A1075)</f>
        <v>0</v>
      </c>
      <c r="X1075">
        <f>SUMIFS('Energy balance options'!$G$7:$G$3000,'Energy balance options'!$B$7:$B$3000,HeatGen!X$2,'Energy balance options'!$A$7:$A$3000,HeatGen!$A1075)</f>
        <v>0</v>
      </c>
      <c r="AG1075">
        <f t="shared" si="232"/>
        <v>0</v>
      </c>
      <c r="AH1075">
        <f t="shared" si="233"/>
        <v>0</v>
      </c>
      <c r="AI1075">
        <f t="shared" si="234"/>
        <v>0</v>
      </c>
      <c r="AJ1075">
        <f t="shared" si="235"/>
        <v>0</v>
      </c>
      <c r="AK1075">
        <f t="shared" si="236"/>
        <v>0</v>
      </c>
      <c r="AL1075">
        <f t="shared" si="237"/>
        <v>0</v>
      </c>
      <c r="AM1075">
        <f t="shared" si="238"/>
        <v>0</v>
      </c>
      <c r="AN1075">
        <f t="shared" si="239"/>
        <v>0</v>
      </c>
      <c r="AO1075">
        <f t="shared" si="240"/>
        <v>0</v>
      </c>
    </row>
    <row r="1076" spans="1:41" x14ac:dyDescent="0.2">
      <c r="A1076" s="9"/>
      <c r="B1076" t="str">
        <f>_xlfn.IFNA(VLOOKUP(A1076,'Energy balance options'!A$7:C$3000,3,FALSE),"")</f>
        <v/>
      </c>
      <c r="P1076">
        <f>SUMIFS('Energy balance options'!$F$7:$F$3000,'Energy balance options'!$B$7:$B$3000,HeatGen!P$2,'Energy balance options'!$A$7:$A$3000,HeatGen!$A1076)</f>
        <v>0</v>
      </c>
      <c r="Q1076">
        <f>SUMIFS('Energy balance options'!$F$7:$F$3000,'Energy balance options'!$B$7:$B$3000,HeatGen!Q$2,'Energy balance options'!$A$7:$A$3000,HeatGen!$A1076)</f>
        <v>0</v>
      </c>
      <c r="R1076">
        <f>SUMIFS('Energy balance options'!$F$7:$F$3000,'Energy balance options'!$B$7:$B$3000,HeatGen!R$2,'Energy balance options'!$A$7:$A$3000,HeatGen!$A1076)</f>
        <v>0</v>
      </c>
      <c r="S1076">
        <f>SUMIFS('Energy balance options'!$G$7:$G$3000,'Energy balance options'!$B$7:$B$3000,HeatGen!S$2,'Energy balance options'!$A$7:$A$3000,HeatGen!$A1076)</f>
        <v>0</v>
      </c>
      <c r="T1076">
        <f>SUMIFS('Energy balance options'!$G$7:$G$3000,'Energy balance options'!$B$7:$B$3000,HeatGen!T$2,'Energy balance options'!$A$7:$A$3000,HeatGen!$A1076)</f>
        <v>0</v>
      </c>
      <c r="U1076">
        <f>SUMIFS('Energy balance options'!$G$7:$G$3000,'Energy balance options'!$B$7:$B$3000,HeatGen!U$2,'Energy balance options'!$A$7:$A$3000,HeatGen!$A1076)</f>
        <v>0</v>
      </c>
      <c r="V1076">
        <f>SUMIFS('Energy balance options'!$G$7:$G$3000,'Energy balance options'!$B$7:$B$3000,HeatGen!V$2,'Energy balance options'!$A$7:$A$3000,HeatGen!$A1076)</f>
        <v>0</v>
      </c>
      <c r="W1076">
        <f>SUMIFS('Energy balance options'!$G$7:$G$3000,'Energy balance options'!$B$7:$B$3000,HeatGen!W$2,'Energy balance options'!$A$7:$A$3000,HeatGen!$A1076)</f>
        <v>0</v>
      </c>
      <c r="X1076">
        <f>SUMIFS('Energy balance options'!$G$7:$G$3000,'Energy balance options'!$B$7:$B$3000,HeatGen!X$2,'Energy balance options'!$A$7:$A$3000,HeatGen!$A1076)</f>
        <v>0</v>
      </c>
      <c r="AG1076">
        <f t="shared" si="232"/>
        <v>0</v>
      </c>
      <c r="AH1076">
        <f t="shared" si="233"/>
        <v>0</v>
      </c>
      <c r="AI1076">
        <f t="shared" si="234"/>
        <v>0</v>
      </c>
      <c r="AJ1076">
        <f t="shared" si="235"/>
        <v>0</v>
      </c>
      <c r="AK1076">
        <f t="shared" si="236"/>
        <v>0</v>
      </c>
      <c r="AL1076">
        <f t="shared" si="237"/>
        <v>0</v>
      </c>
      <c r="AM1076">
        <f t="shared" si="238"/>
        <v>0</v>
      </c>
      <c r="AN1076">
        <f t="shared" si="239"/>
        <v>0</v>
      </c>
      <c r="AO1076">
        <f t="shared" si="240"/>
        <v>0</v>
      </c>
    </row>
    <row r="1077" spans="1:41" x14ac:dyDescent="0.2">
      <c r="A1077" s="9"/>
      <c r="B1077" t="str">
        <f>_xlfn.IFNA(VLOOKUP(A1077,'Energy balance options'!A$7:C$3000,3,FALSE),"")</f>
        <v/>
      </c>
      <c r="P1077">
        <f>SUMIFS('Energy balance options'!$F$7:$F$3000,'Energy balance options'!$B$7:$B$3000,HeatGen!P$2,'Energy balance options'!$A$7:$A$3000,HeatGen!$A1077)</f>
        <v>0</v>
      </c>
      <c r="Q1077">
        <f>SUMIFS('Energy balance options'!$F$7:$F$3000,'Energy balance options'!$B$7:$B$3000,HeatGen!Q$2,'Energy balance options'!$A$7:$A$3000,HeatGen!$A1077)</f>
        <v>0</v>
      </c>
      <c r="R1077">
        <f>SUMIFS('Energy balance options'!$F$7:$F$3000,'Energy balance options'!$B$7:$B$3000,HeatGen!R$2,'Energy balance options'!$A$7:$A$3000,HeatGen!$A1077)</f>
        <v>0</v>
      </c>
      <c r="S1077">
        <f>SUMIFS('Energy balance options'!$G$7:$G$3000,'Energy balance options'!$B$7:$B$3000,HeatGen!S$2,'Energy balance options'!$A$7:$A$3000,HeatGen!$A1077)</f>
        <v>0</v>
      </c>
      <c r="T1077">
        <f>SUMIFS('Energy balance options'!$G$7:$G$3000,'Energy balance options'!$B$7:$B$3000,HeatGen!T$2,'Energy balance options'!$A$7:$A$3000,HeatGen!$A1077)</f>
        <v>0</v>
      </c>
      <c r="U1077">
        <f>SUMIFS('Energy balance options'!$G$7:$G$3000,'Energy balance options'!$B$7:$B$3000,HeatGen!U$2,'Energy balance options'!$A$7:$A$3000,HeatGen!$A1077)</f>
        <v>0</v>
      </c>
      <c r="V1077">
        <f>SUMIFS('Energy balance options'!$G$7:$G$3000,'Energy balance options'!$B$7:$B$3000,HeatGen!V$2,'Energy balance options'!$A$7:$A$3000,HeatGen!$A1077)</f>
        <v>0</v>
      </c>
      <c r="W1077">
        <f>SUMIFS('Energy balance options'!$G$7:$G$3000,'Energy balance options'!$B$7:$B$3000,HeatGen!W$2,'Energy balance options'!$A$7:$A$3000,HeatGen!$A1077)</f>
        <v>0</v>
      </c>
      <c r="X1077">
        <f>SUMIFS('Energy balance options'!$G$7:$G$3000,'Energy balance options'!$B$7:$B$3000,HeatGen!X$2,'Energy balance options'!$A$7:$A$3000,HeatGen!$A1077)</f>
        <v>0</v>
      </c>
      <c r="AG1077">
        <f t="shared" si="232"/>
        <v>0</v>
      </c>
      <c r="AH1077">
        <f t="shared" si="233"/>
        <v>0</v>
      </c>
      <c r="AI1077">
        <f t="shared" si="234"/>
        <v>0</v>
      </c>
      <c r="AJ1077">
        <f t="shared" si="235"/>
        <v>0</v>
      </c>
      <c r="AK1077">
        <f t="shared" si="236"/>
        <v>0</v>
      </c>
      <c r="AL1077">
        <f t="shared" si="237"/>
        <v>0</v>
      </c>
      <c r="AM1077">
        <f t="shared" si="238"/>
        <v>0</v>
      </c>
      <c r="AN1077">
        <f t="shared" si="239"/>
        <v>0</v>
      </c>
      <c r="AO1077">
        <f t="shared" si="240"/>
        <v>0</v>
      </c>
    </row>
    <row r="1078" spans="1:41" x14ac:dyDescent="0.2">
      <c r="A1078" s="9"/>
      <c r="B1078" t="str">
        <f>_xlfn.IFNA(VLOOKUP(A1078,'Energy balance options'!A$7:C$3000,3,FALSE),"")</f>
        <v/>
      </c>
      <c r="P1078">
        <f>SUMIFS('Energy balance options'!$F$7:$F$3000,'Energy balance options'!$B$7:$B$3000,HeatGen!P$2,'Energy balance options'!$A$7:$A$3000,HeatGen!$A1078)</f>
        <v>0</v>
      </c>
      <c r="Q1078">
        <f>SUMIFS('Energy balance options'!$F$7:$F$3000,'Energy balance options'!$B$7:$B$3000,HeatGen!Q$2,'Energy balance options'!$A$7:$A$3000,HeatGen!$A1078)</f>
        <v>0</v>
      </c>
      <c r="R1078">
        <f>SUMIFS('Energy balance options'!$F$7:$F$3000,'Energy balance options'!$B$7:$B$3000,HeatGen!R$2,'Energy balance options'!$A$7:$A$3000,HeatGen!$A1078)</f>
        <v>0</v>
      </c>
      <c r="S1078">
        <f>SUMIFS('Energy balance options'!$G$7:$G$3000,'Energy balance options'!$B$7:$B$3000,HeatGen!S$2,'Energy balance options'!$A$7:$A$3000,HeatGen!$A1078)</f>
        <v>0</v>
      </c>
      <c r="T1078">
        <f>SUMIFS('Energy balance options'!$G$7:$G$3000,'Energy balance options'!$B$7:$B$3000,HeatGen!T$2,'Energy balance options'!$A$7:$A$3000,HeatGen!$A1078)</f>
        <v>0</v>
      </c>
      <c r="U1078">
        <f>SUMIFS('Energy balance options'!$G$7:$G$3000,'Energy balance options'!$B$7:$B$3000,HeatGen!U$2,'Energy balance options'!$A$7:$A$3000,HeatGen!$A1078)</f>
        <v>0</v>
      </c>
      <c r="V1078">
        <f>SUMIFS('Energy balance options'!$G$7:$G$3000,'Energy balance options'!$B$7:$B$3000,HeatGen!V$2,'Energy balance options'!$A$7:$A$3000,HeatGen!$A1078)</f>
        <v>0</v>
      </c>
      <c r="W1078">
        <f>SUMIFS('Energy balance options'!$G$7:$G$3000,'Energy balance options'!$B$7:$B$3000,HeatGen!W$2,'Energy balance options'!$A$7:$A$3000,HeatGen!$A1078)</f>
        <v>0</v>
      </c>
      <c r="X1078">
        <f>SUMIFS('Energy balance options'!$G$7:$G$3000,'Energy balance options'!$B$7:$B$3000,HeatGen!X$2,'Energy balance options'!$A$7:$A$3000,HeatGen!$A1078)</f>
        <v>0</v>
      </c>
      <c r="AG1078">
        <f t="shared" si="232"/>
        <v>0</v>
      </c>
      <c r="AH1078">
        <f t="shared" si="233"/>
        <v>0</v>
      </c>
      <c r="AI1078">
        <f t="shared" si="234"/>
        <v>0</v>
      </c>
      <c r="AJ1078">
        <f t="shared" si="235"/>
        <v>0</v>
      </c>
      <c r="AK1078">
        <f t="shared" si="236"/>
        <v>0</v>
      </c>
      <c r="AL1078">
        <f t="shared" si="237"/>
        <v>0</v>
      </c>
      <c r="AM1078">
        <f t="shared" si="238"/>
        <v>0</v>
      </c>
      <c r="AN1078">
        <f t="shared" si="239"/>
        <v>0</v>
      </c>
      <c r="AO1078">
        <f t="shared" si="240"/>
        <v>0</v>
      </c>
    </row>
    <row r="1079" spans="1:41" x14ac:dyDescent="0.2">
      <c r="A1079" s="9"/>
      <c r="B1079" t="str">
        <f>_xlfn.IFNA(VLOOKUP(A1079,'Energy balance options'!A$7:C$3000,3,FALSE),"")</f>
        <v/>
      </c>
      <c r="P1079">
        <f>SUMIFS('Energy balance options'!$F$7:$F$3000,'Energy balance options'!$B$7:$B$3000,HeatGen!P$2,'Energy balance options'!$A$7:$A$3000,HeatGen!$A1079)</f>
        <v>0</v>
      </c>
      <c r="Q1079">
        <f>SUMIFS('Energy balance options'!$F$7:$F$3000,'Energy balance options'!$B$7:$B$3000,HeatGen!Q$2,'Energy balance options'!$A$7:$A$3000,HeatGen!$A1079)</f>
        <v>0</v>
      </c>
      <c r="R1079">
        <f>SUMIFS('Energy balance options'!$F$7:$F$3000,'Energy balance options'!$B$7:$B$3000,HeatGen!R$2,'Energy balance options'!$A$7:$A$3000,HeatGen!$A1079)</f>
        <v>0</v>
      </c>
      <c r="S1079">
        <f>SUMIFS('Energy balance options'!$G$7:$G$3000,'Energy balance options'!$B$7:$B$3000,HeatGen!S$2,'Energy balance options'!$A$7:$A$3000,HeatGen!$A1079)</f>
        <v>0</v>
      </c>
      <c r="T1079">
        <f>SUMIFS('Energy balance options'!$G$7:$G$3000,'Energy balance options'!$B$7:$B$3000,HeatGen!T$2,'Energy balance options'!$A$7:$A$3000,HeatGen!$A1079)</f>
        <v>0</v>
      </c>
      <c r="U1079">
        <f>SUMIFS('Energy balance options'!$G$7:$G$3000,'Energy balance options'!$B$7:$B$3000,HeatGen!U$2,'Energy balance options'!$A$7:$A$3000,HeatGen!$A1079)</f>
        <v>0</v>
      </c>
      <c r="V1079">
        <f>SUMIFS('Energy balance options'!$G$7:$G$3000,'Energy balance options'!$B$7:$B$3000,HeatGen!V$2,'Energy balance options'!$A$7:$A$3000,HeatGen!$A1079)</f>
        <v>0</v>
      </c>
      <c r="W1079">
        <f>SUMIFS('Energy balance options'!$G$7:$G$3000,'Energy balance options'!$B$7:$B$3000,HeatGen!W$2,'Energy balance options'!$A$7:$A$3000,HeatGen!$A1079)</f>
        <v>0</v>
      </c>
      <c r="X1079">
        <f>SUMIFS('Energy balance options'!$G$7:$G$3000,'Energy balance options'!$B$7:$B$3000,HeatGen!X$2,'Energy balance options'!$A$7:$A$3000,HeatGen!$A1079)</f>
        <v>0</v>
      </c>
      <c r="AG1079">
        <f t="shared" si="232"/>
        <v>0</v>
      </c>
      <c r="AH1079">
        <f t="shared" si="233"/>
        <v>0</v>
      </c>
      <c r="AI1079">
        <f t="shared" si="234"/>
        <v>0</v>
      </c>
      <c r="AJ1079">
        <f t="shared" si="235"/>
        <v>0</v>
      </c>
      <c r="AK1079">
        <f t="shared" si="236"/>
        <v>0</v>
      </c>
      <c r="AL1079">
        <f t="shared" si="237"/>
        <v>0</v>
      </c>
      <c r="AM1079">
        <f t="shared" si="238"/>
        <v>0</v>
      </c>
      <c r="AN1079">
        <f t="shared" si="239"/>
        <v>0</v>
      </c>
      <c r="AO1079">
        <f t="shared" si="240"/>
        <v>0</v>
      </c>
    </row>
    <row r="1080" spans="1:41" x14ac:dyDescent="0.2">
      <c r="A1080" s="9"/>
      <c r="B1080" t="str">
        <f>_xlfn.IFNA(VLOOKUP(A1080,'Energy balance options'!A$7:C$3000,3,FALSE),"")</f>
        <v/>
      </c>
      <c r="P1080">
        <f>SUMIFS('Energy balance options'!$F$7:$F$3000,'Energy balance options'!$B$7:$B$3000,HeatGen!P$2,'Energy balance options'!$A$7:$A$3000,HeatGen!$A1080)</f>
        <v>0</v>
      </c>
      <c r="Q1080">
        <f>SUMIFS('Energy balance options'!$F$7:$F$3000,'Energy balance options'!$B$7:$B$3000,HeatGen!Q$2,'Energy balance options'!$A$7:$A$3000,HeatGen!$A1080)</f>
        <v>0</v>
      </c>
      <c r="R1080">
        <f>SUMIFS('Energy balance options'!$F$7:$F$3000,'Energy balance options'!$B$7:$B$3000,HeatGen!R$2,'Energy balance options'!$A$7:$A$3000,HeatGen!$A1080)</f>
        <v>0</v>
      </c>
      <c r="S1080">
        <f>SUMIFS('Energy balance options'!$G$7:$G$3000,'Energy balance options'!$B$7:$B$3000,HeatGen!S$2,'Energy balance options'!$A$7:$A$3000,HeatGen!$A1080)</f>
        <v>0</v>
      </c>
      <c r="T1080">
        <f>SUMIFS('Energy balance options'!$G$7:$G$3000,'Energy balance options'!$B$7:$B$3000,HeatGen!T$2,'Energy balance options'!$A$7:$A$3000,HeatGen!$A1080)</f>
        <v>0</v>
      </c>
      <c r="U1080">
        <f>SUMIFS('Energy balance options'!$G$7:$G$3000,'Energy balance options'!$B$7:$B$3000,HeatGen!U$2,'Energy balance options'!$A$7:$A$3000,HeatGen!$A1080)</f>
        <v>0</v>
      </c>
      <c r="V1080">
        <f>SUMIFS('Energy balance options'!$G$7:$G$3000,'Energy balance options'!$B$7:$B$3000,HeatGen!V$2,'Energy balance options'!$A$7:$A$3000,HeatGen!$A1080)</f>
        <v>0</v>
      </c>
      <c r="W1080">
        <f>SUMIFS('Energy balance options'!$G$7:$G$3000,'Energy balance options'!$B$7:$B$3000,HeatGen!W$2,'Energy balance options'!$A$7:$A$3000,HeatGen!$A1080)</f>
        <v>0</v>
      </c>
      <c r="X1080">
        <f>SUMIFS('Energy balance options'!$G$7:$G$3000,'Energy balance options'!$B$7:$B$3000,HeatGen!X$2,'Energy balance options'!$A$7:$A$3000,HeatGen!$A1080)</f>
        <v>0</v>
      </c>
      <c r="AG1080">
        <f t="shared" si="232"/>
        <v>0</v>
      </c>
      <c r="AH1080">
        <f t="shared" si="233"/>
        <v>0</v>
      </c>
      <c r="AI1080">
        <f t="shared" si="234"/>
        <v>0</v>
      </c>
      <c r="AJ1080">
        <f t="shared" si="235"/>
        <v>0</v>
      </c>
      <c r="AK1080">
        <f t="shared" si="236"/>
        <v>0</v>
      </c>
      <c r="AL1080">
        <f t="shared" si="237"/>
        <v>0</v>
      </c>
      <c r="AM1080">
        <f t="shared" si="238"/>
        <v>0</v>
      </c>
      <c r="AN1080">
        <f t="shared" si="239"/>
        <v>0</v>
      </c>
      <c r="AO1080">
        <f t="shared" si="240"/>
        <v>0</v>
      </c>
    </row>
    <row r="1081" spans="1:41" x14ac:dyDescent="0.2">
      <c r="A1081" s="9"/>
      <c r="B1081" t="str">
        <f>_xlfn.IFNA(VLOOKUP(A1081,'Energy balance options'!A$7:C$3000,3,FALSE),"")</f>
        <v/>
      </c>
      <c r="P1081">
        <f>SUMIFS('Energy balance options'!$F$7:$F$3000,'Energy balance options'!$B$7:$B$3000,HeatGen!P$2,'Energy balance options'!$A$7:$A$3000,HeatGen!$A1081)</f>
        <v>0</v>
      </c>
      <c r="Q1081">
        <f>SUMIFS('Energy balance options'!$F$7:$F$3000,'Energy balance options'!$B$7:$B$3000,HeatGen!Q$2,'Energy balance options'!$A$7:$A$3000,HeatGen!$A1081)</f>
        <v>0</v>
      </c>
      <c r="R1081">
        <f>SUMIFS('Energy balance options'!$F$7:$F$3000,'Energy balance options'!$B$7:$B$3000,HeatGen!R$2,'Energy balance options'!$A$7:$A$3000,HeatGen!$A1081)</f>
        <v>0</v>
      </c>
      <c r="S1081">
        <f>SUMIFS('Energy balance options'!$G$7:$G$3000,'Energy balance options'!$B$7:$B$3000,HeatGen!S$2,'Energy balance options'!$A$7:$A$3000,HeatGen!$A1081)</f>
        <v>0</v>
      </c>
      <c r="T1081">
        <f>SUMIFS('Energy balance options'!$G$7:$G$3000,'Energy balance options'!$B$7:$B$3000,HeatGen!T$2,'Energy balance options'!$A$7:$A$3000,HeatGen!$A1081)</f>
        <v>0</v>
      </c>
      <c r="U1081">
        <f>SUMIFS('Energy balance options'!$G$7:$G$3000,'Energy balance options'!$B$7:$B$3000,HeatGen!U$2,'Energy balance options'!$A$7:$A$3000,HeatGen!$A1081)</f>
        <v>0</v>
      </c>
      <c r="V1081">
        <f>SUMIFS('Energy balance options'!$G$7:$G$3000,'Energy balance options'!$B$7:$B$3000,HeatGen!V$2,'Energy balance options'!$A$7:$A$3000,HeatGen!$A1081)</f>
        <v>0</v>
      </c>
      <c r="W1081">
        <f>SUMIFS('Energy balance options'!$G$7:$G$3000,'Energy balance options'!$B$7:$B$3000,HeatGen!W$2,'Energy balance options'!$A$7:$A$3000,HeatGen!$A1081)</f>
        <v>0</v>
      </c>
      <c r="X1081">
        <f>SUMIFS('Energy balance options'!$G$7:$G$3000,'Energy balance options'!$B$7:$B$3000,HeatGen!X$2,'Energy balance options'!$A$7:$A$3000,HeatGen!$A1081)</f>
        <v>0</v>
      </c>
      <c r="AG1081">
        <f t="shared" si="232"/>
        <v>0</v>
      </c>
      <c r="AH1081">
        <f t="shared" si="233"/>
        <v>0</v>
      </c>
      <c r="AI1081">
        <f t="shared" si="234"/>
        <v>0</v>
      </c>
      <c r="AJ1081">
        <f t="shared" si="235"/>
        <v>0</v>
      </c>
      <c r="AK1081">
        <f t="shared" si="236"/>
        <v>0</v>
      </c>
      <c r="AL1081">
        <f t="shared" si="237"/>
        <v>0</v>
      </c>
      <c r="AM1081">
        <f t="shared" si="238"/>
        <v>0</v>
      </c>
      <c r="AN1081">
        <f t="shared" si="239"/>
        <v>0</v>
      </c>
      <c r="AO1081">
        <f t="shared" si="240"/>
        <v>0</v>
      </c>
    </row>
    <row r="1082" spans="1:41" x14ac:dyDescent="0.2">
      <c r="A1082" s="9"/>
      <c r="B1082" t="str">
        <f>_xlfn.IFNA(VLOOKUP(A1082,'Energy balance options'!A$7:C$3000,3,FALSE),"")</f>
        <v/>
      </c>
      <c r="P1082">
        <f>SUMIFS('Energy balance options'!$F$7:$F$3000,'Energy balance options'!$B$7:$B$3000,HeatGen!P$2,'Energy balance options'!$A$7:$A$3000,HeatGen!$A1082)</f>
        <v>0</v>
      </c>
      <c r="Q1082">
        <f>SUMIFS('Energy balance options'!$F$7:$F$3000,'Energy balance options'!$B$7:$B$3000,HeatGen!Q$2,'Energy balance options'!$A$7:$A$3000,HeatGen!$A1082)</f>
        <v>0</v>
      </c>
      <c r="R1082">
        <f>SUMIFS('Energy balance options'!$F$7:$F$3000,'Energy balance options'!$B$7:$B$3000,HeatGen!R$2,'Energy balance options'!$A$7:$A$3000,HeatGen!$A1082)</f>
        <v>0</v>
      </c>
      <c r="S1082">
        <f>SUMIFS('Energy balance options'!$G$7:$G$3000,'Energy balance options'!$B$7:$B$3000,HeatGen!S$2,'Energy balance options'!$A$7:$A$3000,HeatGen!$A1082)</f>
        <v>0</v>
      </c>
      <c r="T1082">
        <f>SUMIFS('Energy balance options'!$G$7:$G$3000,'Energy balance options'!$B$7:$B$3000,HeatGen!T$2,'Energy balance options'!$A$7:$A$3000,HeatGen!$A1082)</f>
        <v>0</v>
      </c>
      <c r="U1082">
        <f>SUMIFS('Energy balance options'!$G$7:$G$3000,'Energy balance options'!$B$7:$B$3000,HeatGen!U$2,'Energy balance options'!$A$7:$A$3000,HeatGen!$A1082)</f>
        <v>0</v>
      </c>
      <c r="V1082">
        <f>SUMIFS('Energy balance options'!$G$7:$G$3000,'Energy balance options'!$B$7:$B$3000,HeatGen!V$2,'Energy balance options'!$A$7:$A$3000,HeatGen!$A1082)</f>
        <v>0</v>
      </c>
      <c r="W1082">
        <f>SUMIFS('Energy balance options'!$G$7:$G$3000,'Energy balance options'!$B$7:$B$3000,HeatGen!W$2,'Energy balance options'!$A$7:$A$3000,HeatGen!$A1082)</f>
        <v>0</v>
      </c>
      <c r="X1082">
        <f>SUMIFS('Energy balance options'!$G$7:$G$3000,'Energy balance options'!$B$7:$B$3000,HeatGen!X$2,'Energy balance options'!$A$7:$A$3000,HeatGen!$A1082)</f>
        <v>0</v>
      </c>
      <c r="AG1082">
        <f t="shared" ref="AG1082:AG1145" si="241">IFERROR(P1082/SUM($H1082:$Y1082),0)*SUM($C1082:$G1082)</f>
        <v>0</v>
      </c>
      <c r="AH1082">
        <f t="shared" ref="AH1082:AH1145" si="242">IFERROR(Q1082/SUM($H1082:$Y1082),0)*SUM($C1082:$G1082)</f>
        <v>0</v>
      </c>
      <c r="AI1082">
        <f t="shared" ref="AI1082:AI1145" si="243">IFERROR(R1082/SUM($H1082:$Y1082),0)*SUM($C1082:$G1082)</f>
        <v>0</v>
      </c>
      <c r="AJ1082">
        <f t="shared" ref="AJ1082:AJ1145" si="244">IFERROR(S1082/SUM($H1082:$X1082),0)*SUM($C1082:$G1082)</f>
        <v>0</v>
      </c>
      <c r="AK1082">
        <f t="shared" ref="AK1082:AK1145" si="245">IFERROR(T1082/SUM($H1082:$X1082),0)*SUM($C1082:$G1082)</f>
        <v>0</v>
      </c>
      <c r="AL1082">
        <f t="shared" ref="AL1082:AL1145" si="246">IFERROR(U1082/SUM($H1082:$X1082),0)*SUM($C1082:$G1082)</f>
        <v>0</v>
      </c>
      <c r="AM1082">
        <f t="shared" ref="AM1082:AM1145" si="247">IFERROR(V1082/SUM($H1082:$X1082),0)*SUM($C1082:$G1082)</f>
        <v>0</v>
      </c>
      <c r="AN1082">
        <f t="shared" ref="AN1082:AN1145" si="248">IFERROR(W1082/SUM($H1082:$X1082),0)*SUM($C1082:$G1082)</f>
        <v>0</v>
      </c>
      <c r="AO1082">
        <f t="shared" ref="AO1082:AO1145" si="249">IFERROR(X1082/SUM($H1082:$X1082),0)*SUM($C1082:$G1082)</f>
        <v>0</v>
      </c>
    </row>
    <row r="1083" spans="1:41" x14ac:dyDescent="0.2">
      <c r="A1083" s="9"/>
      <c r="B1083" t="str">
        <f>_xlfn.IFNA(VLOOKUP(A1083,'Energy balance options'!A$7:C$3000,3,FALSE),"")</f>
        <v/>
      </c>
      <c r="P1083">
        <f>SUMIFS('Energy balance options'!$F$7:$F$3000,'Energy balance options'!$B$7:$B$3000,HeatGen!P$2,'Energy balance options'!$A$7:$A$3000,HeatGen!$A1083)</f>
        <v>0</v>
      </c>
      <c r="Q1083">
        <f>SUMIFS('Energy balance options'!$F$7:$F$3000,'Energy balance options'!$B$7:$B$3000,HeatGen!Q$2,'Energy balance options'!$A$7:$A$3000,HeatGen!$A1083)</f>
        <v>0</v>
      </c>
      <c r="R1083">
        <f>SUMIFS('Energy balance options'!$F$7:$F$3000,'Energy balance options'!$B$7:$B$3000,HeatGen!R$2,'Energy balance options'!$A$7:$A$3000,HeatGen!$A1083)</f>
        <v>0</v>
      </c>
      <c r="S1083">
        <f>SUMIFS('Energy balance options'!$G$7:$G$3000,'Energy balance options'!$B$7:$B$3000,HeatGen!S$2,'Energy balance options'!$A$7:$A$3000,HeatGen!$A1083)</f>
        <v>0</v>
      </c>
      <c r="T1083">
        <f>SUMIFS('Energy balance options'!$G$7:$G$3000,'Energy balance options'!$B$7:$B$3000,HeatGen!T$2,'Energy balance options'!$A$7:$A$3000,HeatGen!$A1083)</f>
        <v>0</v>
      </c>
      <c r="U1083">
        <f>SUMIFS('Energy balance options'!$G$7:$G$3000,'Energy balance options'!$B$7:$B$3000,HeatGen!U$2,'Energy balance options'!$A$7:$A$3000,HeatGen!$A1083)</f>
        <v>0</v>
      </c>
      <c r="V1083">
        <f>SUMIFS('Energy balance options'!$G$7:$G$3000,'Energy balance options'!$B$7:$B$3000,HeatGen!V$2,'Energy balance options'!$A$7:$A$3000,HeatGen!$A1083)</f>
        <v>0</v>
      </c>
      <c r="W1083">
        <f>SUMIFS('Energy balance options'!$G$7:$G$3000,'Energy balance options'!$B$7:$B$3000,HeatGen!W$2,'Energy balance options'!$A$7:$A$3000,HeatGen!$A1083)</f>
        <v>0</v>
      </c>
      <c r="X1083">
        <f>SUMIFS('Energy balance options'!$G$7:$G$3000,'Energy balance options'!$B$7:$B$3000,HeatGen!X$2,'Energy balance options'!$A$7:$A$3000,HeatGen!$A1083)</f>
        <v>0</v>
      </c>
      <c r="AG1083">
        <f t="shared" si="241"/>
        <v>0</v>
      </c>
      <c r="AH1083">
        <f t="shared" si="242"/>
        <v>0</v>
      </c>
      <c r="AI1083">
        <f t="shared" si="243"/>
        <v>0</v>
      </c>
      <c r="AJ1083">
        <f t="shared" si="244"/>
        <v>0</v>
      </c>
      <c r="AK1083">
        <f t="shared" si="245"/>
        <v>0</v>
      </c>
      <c r="AL1083">
        <f t="shared" si="246"/>
        <v>0</v>
      </c>
      <c r="AM1083">
        <f t="shared" si="247"/>
        <v>0</v>
      </c>
      <c r="AN1083">
        <f t="shared" si="248"/>
        <v>0</v>
      </c>
      <c r="AO1083">
        <f t="shared" si="249"/>
        <v>0</v>
      </c>
    </row>
    <row r="1084" spans="1:41" x14ac:dyDescent="0.2">
      <c r="A1084" s="9"/>
      <c r="B1084" t="str">
        <f>_xlfn.IFNA(VLOOKUP(A1084,'Energy balance options'!A$7:C$3000,3,FALSE),"")</f>
        <v/>
      </c>
      <c r="P1084">
        <f>SUMIFS('Energy balance options'!$F$7:$F$3000,'Energy balance options'!$B$7:$B$3000,HeatGen!P$2,'Energy balance options'!$A$7:$A$3000,HeatGen!$A1084)</f>
        <v>0</v>
      </c>
      <c r="Q1084">
        <f>SUMIFS('Energy balance options'!$F$7:$F$3000,'Energy balance options'!$B$7:$B$3000,HeatGen!Q$2,'Energy balance options'!$A$7:$A$3000,HeatGen!$A1084)</f>
        <v>0</v>
      </c>
      <c r="R1084">
        <f>SUMIFS('Energy balance options'!$F$7:$F$3000,'Energy balance options'!$B$7:$B$3000,HeatGen!R$2,'Energy balance options'!$A$7:$A$3000,HeatGen!$A1084)</f>
        <v>0</v>
      </c>
      <c r="S1084">
        <f>SUMIFS('Energy balance options'!$G$7:$G$3000,'Energy balance options'!$B$7:$B$3000,HeatGen!S$2,'Energy balance options'!$A$7:$A$3000,HeatGen!$A1084)</f>
        <v>0</v>
      </c>
      <c r="T1084">
        <f>SUMIFS('Energy balance options'!$G$7:$G$3000,'Energy balance options'!$B$7:$B$3000,HeatGen!T$2,'Energy balance options'!$A$7:$A$3000,HeatGen!$A1084)</f>
        <v>0</v>
      </c>
      <c r="U1084">
        <f>SUMIFS('Energy balance options'!$G$7:$G$3000,'Energy balance options'!$B$7:$B$3000,HeatGen!U$2,'Energy balance options'!$A$7:$A$3000,HeatGen!$A1084)</f>
        <v>0</v>
      </c>
      <c r="V1084">
        <f>SUMIFS('Energy balance options'!$G$7:$G$3000,'Energy balance options'!$B$7:$B$3000,HeatGen!V$2,'Energy balance options'!$A$7:$A$3000,HeatGen!$A1084)</f>
        <v>0</v>
      </c>
      <c r="W1084">
        <f>SUMIFS('Energy balance options'!$G$7:$G$3000,'Energy balance options'!$B$7:$B$3000,HeatGen!W$2,'Energy balance options'!$A$7:$A$3000,HeatGen!$A1084)</f>
        <v>0</v>
      </c>
      <c r="X1084">
        <f>SUMIFS('Energy balance options'!$G$7:$G$3000,'Energy balance options'!$B$7:$B$3000,HeatGen!X$2,'Energy balance options'!$A$7:$A$3000,HeatGen!$A1084)</f>
        <v>0</v>
      </c>
      <c r="AG1084">
        <f t="shared" si="241"/>
        <v>0</v>
      </c>
      <c r="AH1084">
        <f t="shared" si="242"/>
        <v>0</v>
      </c>
      <c r="AI1084">
        <f t="shared" si="243"/>
        <v>0</v>
      </c>
      <c r="AJ1084">
        <f t="shared" si="244"/>
        <v>0</v>
      </c>
      <c r="AK1084">
        <f t="shared" si="245"/>
        <v>0</v>
      </c>
      <c r="AL1084">
        <f t="shared" si="246"/>
        <v>0</v>
      </c>
      <c r="AM1084">
        <f t="shared" si="247"/>
        <v>0</v>
      </c>
      <c r="AN1084">
        <f t="shared" si="248"/>
        <v>0</v>
      </c>
      <c r="AO1084">
        <f t="shared" si="249"/>
        <v>0</v>
      </c>
    </row>
    <row r="1085" spans="1:41" x14ac:dyDescent="0.2">
      <c r="A1085" s="9"/>
      <c r="B1085" t="str">
        <f>_xlfn.IFNA(VLOOKUP(A1085,'Energy balance options'!A$7:C$3000,3,FALSE),"")</f>
        <v/>
      </c>
      <c r="P1085">
        <f>SUMIFS('Energy balance options'!$F$7:$F$3000,'Energy balance options'!$B$7:$B$3000,HeatGen!P$2,'Energy balance options'!$A$7:$A$3000,HeatGen!$A1085)</f>
        <v>0</v>
      </c>
      <c r="Q1085">
        <f>SUMIFS('Energy balance options'!$F$7:$F$3000,'Energy balance options'!$B$7:$B$3000,HeatGen!Q$2,'Energy balance options'!$A$7:$A$3000,HeatGen!$A1085)</f>
        <v>0</v>
      </c>
      <c r="R1085">
        <f>SUMIFS('Energy balance options'!$F$7:$F$3000,'Energy balance options'!$B$7:$B$3000,HeatGen!R$2,'Energy balance options'!$A$7:$A$3000,HeatGen!$A1085)</f>
        <v>0</v>
      </c>
      <c r="S1085">
        <f>SUMIFS('Energy balance options'!$G$7:$G$3000,'Energy balance options'!$B$7:$B$3000,HeatGen!S$2,'Energy balance options'!$A$7:$A$3000,HeatGen!$A1085)</f>
        <v>0</v>
      </c>
      <c r="T1085">
        <f>SUMIFS('Energy balance options'!$G$7:$G$3000,'Energy balance options'!$B$7:$B$3000,HeatGen!T$2,'Energy balance options'!$A$7:$A$3000,HeatGen!$A1085)</f>
        <v>0</v>
      </c>
      <c r="U1085">
        <f>SUMIFS('Energy balance options'!$G$7:$G$3000,'Energy balance options'!$B$7:$B$3000,HeatGen!U$2,'Energy balance options'!$A$7:$A$3000,HeatGen!$A1085)</f>
        <v>0</v>
      </c>
      <c r="V1085">
        <f>SUMIFS('Energy balance options'!$G$7:$G$3000,'Energy balance options'!$B$7:$B$3000,HeatGen!V$2,'Energy balance options'!$A$7:$A$3000,HeatGen!$A1085)</f>
        <v>0</v>
      </c>
      <c r="W1085">
        <f>SUMIFS('Energy balance options'!$G$7:$G$3000,'Energy balance options'!$B$7:$B$3000,HeatGen!W$2,'Energy balance options'!$A$7:$A$3000,HeatGen!$A1085)</f>
        <v>0</v>
      </c>
      <c r="X1085">
        <f>SUMIFS('Energy balance options'!$G$7:$G$3000,'Energy balance options'!$B$7:$B$3000,HeatGen!X$2,'Energy balance options'!$A$7:$A$3000,HeatGen!$A1085)</f>
        <v>0</v>
      </c>
      <c r="AG1085">
        <f t="shared" si="241"/>
        <v>0</v>
      </c>
      <c r="AH1085">
        <f t="shared" si="242"/>
        <v>0</v>
      </c>
      <c r="AI1085">
        <f t="shared" si="243"/>
        <v>0</v>
      </c>
      <c r="AJ1085">
        <f t="shared" si="244"/>
        <v>0</v>
      </c>
      <c r="AK1085">
        <f t="shared" si="245"/>
        <v>0</v>
      </c>
      <c r="AL1085">
        <f t="shared" si="246"/>
        <v>0</v>
      </c>
      <c r="AM1085">
        <f t="shared" si="247"/>
        <v>0</v>
      </c>
      <c r="AN1085">
        <f t="shared" si="248"/>
        <v>0</v>
      </c>
      <c r="AO1085">
        <f t="shared" si="249"/>
        <v>0</v>
      </c>
    </row>
    <row r="1086" spans="1:41" x14ac:dyDescent="0.2">
      <c r="A1086" s="9"/>
      <c r="B1086" t="str">
        <f>_xlfn.IFNA(VLOOKUP(A1086,'Energy balance options'!A$7:C$3000,3,FALSE),"")</f>
        <v/>
      </c>
      <c r="P1086">
        <f>SUMIFS('Energy balance options'!$F$7:$F$3000,'Energy balance options'!$B$7:$B$3000,HeatGen!P$2,'Energy balance options'!$A$7:$A$3000,HeatGen!$A1086)</f>
        <v>0</v>
      </c>
      <c r="Q1086">
        <f>SUMIFS('Energy balance options'!$F$7:$F$3000,'Energy balance options'!$B$7:$B$3000,HeatGen!Q$2,'Energy balance options'!$A$7:$A$3000,HeatGen!$A1086)</f>
        <v>0</v>
      </c>
      <c r="R1086">
        <f>SUMIFS('Energy balance options'!$F$7:$F$3000,'Energy balance options'!$B$7:$B$3000,HeatGen!R$2,'Energy balance options'!$A$7:$A$3000,HeatGen!$A1086)</f>
        <v>0</v>
      </c>
      <c r="S1086">
        <f>SUMIFS('Energy balance options'!$G$7:$G$3000,'Energy balance options'!$B$7:$B$3000,HeatGen!S$2,'Energy balance options'!$A$7:$A$3000,HeatGen!$A1086)</f>
        <v>0</v>
      </c>
      <c r="T1086">
        <f>SUMIFS('Energy balance options'!$G$7:$G$3000,'Energy balance options'!$B$7:$B$3000,HeatGen!T$2,'Energy balance options'!$A$7:$A$3000,HeatGen!$A1086)</f>
        <v>0</v>
      </c>
      <c r="U1086">
        <f>SUMIFS('Energy balance options'!$G$7:$G$3000,'Energy balance options'!$B$7:$B$3000,HeatGen!U$2,'Energy balance options'!$A$7:$A$3000,HeatGen!$A1086)</f>
        <v>0</v>
      </c>
      <c r="V1086">
        <f>SUMIFS('Energy balance options'!$G$7:$G$3000,'Energy balance options'!$B$7:$B$3000,HeatGen!V$2,'Energy balance options'!$A$7:$A$3000,HeatGen!$A1086)</f>
        <v>0</v>
      </c>
      <c r="W1086">
        <f>SUMIFS('Energy balance options'!$G$7:$G$3000,'Energy balance options'!$B$7:$B$3000,HeatGen!W$2,'Energy balance options'!$A$7:$A$3000,HeatGen!$A1086)</f>
        <v>0</v>
      </c>
      <c r="X1086">
        <f>SUMIFS('Energy balance options'!$G$7:$G$3000,'Energy balance options'!$B$7:$B$3000,HeatGen!X$2,'Energy balance options'!$A$7:$A$3000,HeatGen!$A1086)</f>
        <v>0</v>
      </c>
      <c r="AG1086">
        <f t="shared" si="241"/>
        <v>0</v>
      </c>
      <c r="AH1086">
        <f t="shared" si="242"/>
        <v>0</v>
      </c>
      <c r="AI1086">
        <f t="shared" si="243"/>
        <v>0</v>
      </c>
      <c r="AJ1086">
        <f t="shared" si="244"/>
        <v>0</v>
      </c>
      <c r="AK1086">
        <f t="shared" si="245"/>
        <v>0</v>
      </c>
      <c r="AL1086">
        <f t="shared" si="246"/>
        <v>0</v>
      </c>
      <c r="AM1086">
        <f t="shared" si="247"/>
        <v>0</v>
      </c>
      <c r="AN1086">
        <f t="shared" si="248"/>
        <v>0</v>
      </c>
      <c r="AO1086">
        <f t="shared" si="249"/>
        <v>0</v>
      </c>
    </row>
    <row r="1087" spans="1:41" x14ac:dyDescent="0.2">
      <c r="A1087" s="9"/>
      <c r="B1087" t="str">
        <f>_xlfn.IFNA(VLOOKUP(A1087,'Energy balance options'!A$7:C$3000,3,FALSE),"")</f>
        <v/>
      </c>
      <c r="P1087">
        <f>SUMIFS('Energy balance options'!$F$7:$F$3000,'Energy balance options'!$B$7:$B$3000,HeatGen!P$2,'Energy balance options'!$A$7:$A$3000,HeatGen!$A1087)</f>
        <v>0</v>
      </c>
      <c r="Q1087">
        <f>SUMIFS('Energy balance options'!$F$7:$F$3000,'Energy balance options'!$B$7:$B$3000,HeatGen!Q$2,'Energy balance options'!$A$7:$A$3000,HeatGen!$A1087)</f>
        <v>0</v>
      </c>
      <c r="R1087">
        <f>SUMIFS('Energy balance options'!$F$7:$F$3000,'Energy balance options'!$B$7:$B$3000,HeatGen!R$2,'Energy balance options'!$A$7:$A$3000,HeatGen!$A1087)</f>
        <v>0</v>
      </c>
      <c r="S1087">
        <f>SUMIFS('Energy balance options'!$G$7:$G$3000,'Energy balance options'!$B$7:$B$3000,HeatGen!S$2,'Energy balance options'!$A$7:$A$3000,HeatGen!$A1087)</f>
        <v>0</v>
      </c>
      <c r="T1087">
        <f>SUMIFS('Energy balance options'!$G$7:$G$3000,'Energy balance options'!$B$7:$B$3000,HeatGen!T$2,'Energy balance options'!$A$7:$A$3000,HeatGen!$A1087)</f>
        <v>0</v>
      </c>
      <c r="U1087">
        <f>SUMIFS('Energy balance options'!$G$7:$G$3000,'Energy balance options'!$B$7:$B$3000,HeatGen!U$2,'Energy balance options'!$A$7:$A$3000,HeatGen!$A1087)</f>
        <v>0</v>
      </c>
      <c r="V1087">
        <f>SUMIFS('Energy balance options'!$G$7:$G$3000,'Energy balance options'!$B$7:$B$3000,HeatGen!V$2,'Energy balance options'!$A$7:$A$3000,HeatGen!$A1087)</f>
        <v>0</v>
      </c>
      <c r="W1087">
        <f>SUMIFS('Energy balance options'!$G$7:$G$3000,'Energy balance options'!$B$7:$B$3000,HeatGen!W$2,'Energy balance options'!$A$7:$A$3000,HeatGen!$A1087)</f>
        <v>0</v>
      </c>
      <c r="X1087">
        <f>SUMIFS('Energy balance options'!$G$7:$G$3000,'Energy balance options'!$B$7:$B$3000,HeatGen!X$2,'Energy balance options'!$A$7:$A$3000,HeatGen!$A1087)</f>
        <v>0</v>
      </c>
      <c r="AG1087">
        <f t="shared" si="241"/>
        <v>0</v>
      </c>
      <c r="AH1087">
        <f t="shared" si="242"/>
        <v>0</v>
      </c>
      <c r="AI1087">
        <f t="shared" si="243"/>
        <v>0</v>
      </c>
      <c r="AJ1087">
        <f t="shared" si="244"/>
        <v>0</v>
      </c>
      <c r="AK1087">
        <f t="shared" si="245"/>
        <v>0</v>
      </c>
      <c r="AL1087">
        <f t="shared" si="246"/>
        <v>0</v>
      </c>
      <c r="AM1087">
        <f t="shared" si="247"/>
        <v>0</v>
      </c>
      <c r="AN1087">
        <f t="shared" si="248"/>
        <v>0</v>
      </c>
      <c r="AO1087">
        <f t="shared" si="249"/>
        <v>0</v>
      </c>
    </row>
    <row r="1088" spans="1:41" x14ac:dyDescent="0.2">
      <c r="A1088" s="9"/>
      <c r="B1088" t="str">
        <f>_xlfn.IFNA(VLOOKUP(A1088,'Energy balance options'!A$7:C$3000,3,FALSE),"")</f>
        <v/>
      </c>
      <c r="P1088">
        <f>SUMIFS('Energy balance options'!$F$7:$F$3000,'Energy balance options'!$B$7:$B$3000,HeatGen!P$2,'Energy balance options'!$A$7:$A$3000,HeatGen!$A1088)</f>
        <v>0</v>
      </c>
      <c r="Q1088">
        <f>SUMIFS('Energy balance options'!$F$7:$F$3000,'Energy balance options'!$B$7:$B$3000,HeatGen!Q$2,'Energy balance options'!$A$7:$A$3000,HeatGen!$A1088)</f>
        <v>0</v>
      </c>
      <c r="R1088">
        <f>SUMIFS('Energy balance options'!$F$7:$F$3000,'Energy balance options'!$B$7:$B$3000,HeatGen!R$2,'Energy balance options'!$A$7:$A$3000,HeatGen!$A1088)</f>
        <v>0</v>
      </c>
      <c r="S1088">
        <f>SUMIFS('Energy balance options'!$G$7:$G$3000,'Energy balance options'!$B$7:$B$3000,HeatGen!S$2,'Energy balance options'!$A$7:$A$3000,HeatGen!$A1088)</f>
        <v>0</v>
      </c>
      <c r="T1088">
        <f>SUMIFS('Energy balance options'!$G$7:$G$3000,'Energy balance options'!$B$7:$B$3000,HeatGen!T$2,'Energy balance options'!$A$7:$A$3000,HeatGen!$A1088)</f>
        <v>0</v>
      </c>
      <c r="U1088">
        <f>SUMIFS('Energy balance options'!$G$7:$G$3000,'Energy balance options'!$B$7:$B$3000,HeatGen!U$2,'Energy balance options'!$A$7:$A$3000,HeatGen!$A1088)</f>
        <v>0</v>
      </c>
      <c r="V1088">
        <f>SUMIFS('Energy balance options'!$G$7:$G$3000,'Energy balance options'!$B$7:$B$3000,HeatGen!V$2,'Energy balance options'!$A$7:$A$3000,HeatGen!$A1088)</f>
        <v>0</v>
      </c>
      <c r="W1088">
        <f>SUMIFS('Energy balance options'!$G$7:$G$3000,'Energy balance options'!$B$7:$B$3000,HeatGen!W$2,'Energy balance options'!$A$7:$A$3000,HeatGen!$A1088)</f>
        <v>0</v>
      </c>
      <c r="X1088">
        <f>SUMIFS('Energy balance options'!$G$7:$G$3000,'Energy balance options'!$B$7:$B$3000,HeatGen!X$2,'Energy balance options'!$A$7:$A$3000,HeatGen!$A1088)</f>
        <v>0</v>
      </c>
      <c r="AG1088">
        <f t="shared" si="241"/>
        <v>0</v>
      </c>
      <c r="AH1088">
        <f t="shared" si="242"/>
        <v>0</v>
      </c>
      <c r="AI1088">
        <f t="shared" si="243"/>
        <v>0</v>
      </c>
      <c r="AJ1088">
        <f t="shared" si="244"/>
        <v>0</v>
      </c>
      <c r="AK1088">
        <f t="shared" si="245"/>
        <v>0</v>
      </c>
      <c r="AL1088">
        <f t="shared" si="246"/>
        <v>0</v>
      </c>
      <c r="AM1088">
        <f t="shared" si="247"/>
        <v>0</v>
      </c>
      <c r="AN1088">
        <f t="shared" si="248"/>
        <v>0</v>
      </c>
      <c r="AO1088">
        <f t="shared" si="249"/>
        <v>0</v>
      </c>
    </row>
    <row r="1089" spans="1:41" x14ac:dyDescent="0.2">
      <c r="A1089" s="9"/>
      <c r="B1089" t="str">
        <f>_xlfn.IFNA(VLOOKUP(A1089,'Energy balance options'!A$7:C$3000,3,FALSE),"")</f>
        <v/>
      </c>
      <c r="P1089">
        <f>SUMIFS('Energy balance options'!$F$7:$F$3000,'Energy balance options'!$B$7:$B$3000,HeatGen!P$2,'Energy balance options'!$A$7:$A$3000,HeatGen!$A1089)</f>
        <v>0</v>
      </c>
      <c r="Q1089">
        <f>SUMIFS('Energy balance options'!$F$7:$F$3000,'Energy balance options'!$B$7:$B$3000,HeatGen!Q$2,'Energy balance options'!$A$7:$A$3000,HeatGen!$A1089)</f>
        <v>0</v>
      </c>
      <c r="R1089">
        <f>SUMIFS('Energy balance options'!$F$7:$F$3000,'Energy balance options'!$B$7:$B$3000,HeatGen!R$2,'Energy balance options'!$A$7:$A$3000,HeatGen!$A1089)</f>
        <v>0</v>
      </c>
      <c r="S1089">
        <f>SUMIFS('Energy balance options'!$G$7:$G$3000,'Energy balance options'!$B$7:$B$3000,HeatGen!S$2,'Energy balance options'!$A$7:$A$3000,HeatGen!$A1089)</f>
        <v>0</v>
      </c>
      <c r="T1089">
        <f>SUMIFS('Energy balance options'!$G$7:$G$3000,'Energy balance options'!$B$7:$B$3000,HeatGen!T$2,'Energy balance options'!$A$7:$A$3000,HeatGen!$A1089)</f>
        <v>0</v>
      </c>
      <c r="U1089">
        <f>SUMIFS('Energy balance options'!$G$7:$G$3000,'Energy balance options'!$B$7:$B$3000,HeatGen!U$2,'Energy balance options'!$A$7:$A$3000,HeatGen!$A1089)</f>
        <v>0</v>
      </c>
      <c r="V1089">
        <f>SUMIFS('Energy balance options'!$G$7:$G$3000,'Energy balance options'!$B$7:$B$3000,HeatGen!V$2,'Energy balance options'!$A$7:$A$3000,HeatGen!$A1089)</f>
        <v>0</v>
      </c>
      <c r="W1089">
        <f>SUMIFS('Energy balance options'!$G$7:$G$3000,'Energy balance options'!$B$7:$B$3000,HeatGen!W$2,'Energy balance options'!$A$7:$A$3000,HeatGen!$A1089)</f>
        <v>0</v>
      </c>
      <c r="X1089">
        <f>SUMIFS('Energy balance options'!$G$7:$G$3000,'Energy balance options'!$B$7:$B$3000,HeatGen!X$2,'Energy balance options'!$A$7:$A$3000,HeatGen!$A1089)</f>
        <v>0</v>
      </c>
      <c r="AG1089">
        <f t="shared" si="241"/>
        <v>0</v>
      </c>
      <c r="AH1089">
        <f t="shared" si="242"/>
        <v>0</v>
      </c>
      <c r="AI1089">
        <f t="shared" si="243"/>
        <v>0</v>
      </c>
      <c r="AJ1089">
        <f t="shared" si="244"/>
        <v>0</v>
      </c>
      <c r="AK1089">
        <f t="shared" si="245"/>
        <v>0</v>
      </c>
      <c r="AL1089">
        <f t="shared" si="246"/>
        <v>0</v>
      </c>
      <c r="AM1089">
        <f t="shared" si="247"/>
        <v>0</v>
      </c>
      <c r="AN1089">
        <f t="shared" si="248"/>
        <v>0</v>
      </c>
      <c r="AO1089">
        <f t="shared" si="249"/>
        <v>0</v>
      </c>
    </row>
    <row r="1090" spans="1:41" x14ac:dyDescent="0.2">
      <c r="A1090" s="9"/>
      <c r="B1090" t="str">
        <f>_xlfn.IFNA(VLOOKUP(A1090,'Energy balance options'!A$7:C$3000,3,FALSE),"")</f>
        <v/>
      </c>
      <c r="P1090">
        <f>SUMIFS('Energy balance options'!$F$7:$F$3000,'Energy balance options'!$B$7:$B$3000,HeatGen!P$2,'Energy balance options'!$A$7:$A$3000,HeatGen!$A1090)</f>
        <v>0</v>
      </c>
      <c r="Q1090">
        <f>SUMIFS('Energy balance options'!$F$7:$F$3000,'Energy balance options'!$B$7:$B$3000,HeatGen!Q$2,'Energy balance options'!$A$7:$A$3000,HeatGen!$A1090)</f>
        <v>0</v>
      </c>
      <c r="R1090">
        <f>SUMIFS('Energy balance options'!$F$7:$F$3000,'Energy balance options'!$B$7:$B$3000,HeatGen!R$2,'Energy balance options'!$A$7:$A$3000,HeatGen!$A1090)</f>
        <v>0</v>
      </c>
      <c r="S1090">
        <f>SUMIFS('Energy balance options'!$G$7:$G$3000,'Energy balance options'!$B$7:$B$3000,HeatGen!S$2,'Energy balance options'!$A$7:$A$3000,HeatGen!$A1090)</f>
        <v>0</v>
      </c>
      <c r="T1090">
        <f>SUMIFS('Energy balance options'!$G$7:$G$3000,'Energy balance options'!$B$7:$B$3000,HeatGen!T$2,'Energy balance options'!$A$7:$A$3000,HeatGen!$A1090)</f>
        <v>0</v>
      </c>
      <c r="U1090">
        <f>SUMIFS('Energy balance options'!$G$7:$G$3000,'Energy balance options'!$B$7:$B$3000,HeatGen!U$2,'Energy balance options'!$A$7:$A$3000,HeatGen!$A1090)</f>
        <v>0</v>
      </c>
      <c r="V1090">
        <f>SUMIFS('Energy balance options'!$G$7:$G$3000,'Energy balance options'!$B$7:$B$3000,HeatGen!V$2,'Energy balance options'!$A$7:$A$3000,HeatGen!$A1090)</f>
        <v>0</v>
      </c>
      <c r="W1090">
        <f>SUMIFS('Energy balance options'!$G$7:$G$3000,'Energy balance options'!$B$7:$B$3000,HeatGen!W$2,'Energy balance options'!$A$7:$A$3000,HeatGen!$A1090)</f>
        <v>0</v>
      </c>
      <c r="X1090">
        <f>SUMIFS('Energy balance options'!$G$7:$G$3000,'Energy balance options'!$B$7:$B$3000,HeatGen!X$2,'Energy balance options'!$A$7:$A$3000,HeatGen!$A1090)</f>
        <v>0</v>
      </c>
      <c r="AG1090">
        <f t="shared" si="241"/>
        <v>0</v>
      </c>
      <c r="AH1090">
        <f t="shared" si="242"/>
        <v>0</v>
      </c>
      <c r="AI1090">
        <f t="shared" si="243"/>
        <v>0</v>
      </c>
      <c r="AJ1090">
        <f t="shared" si="244"/>
        <v>0</v>
      </c>
      <c r="AK1090">
        <f t="shared" si="245"/>
        <v>0</v>
      </c>
      <c r="AL1090">
        <f t="shared" si="246"/>
        <v>0</v>
      </c>
      <c r="AM1090">
        <f t="shared" si="247"/>
        <v>0</v>
      </c>
      <c r="AN1090">
        <f t="shared" si="248"/>
        <v>0</v>
      </c>
      <c r="AO1090">
        <f t="shared" si="249"/>
        <v>0</v>
      </c>
    </row>
    <row r="1091" spans="1:41" x14ac:dyDescent="0.2">
      <c r="A1091" s="9"/>
      <c r="B1091" t="str">
        <f>_xlfn.IFNA(VLOOKUP(A1091,'Energy balance options'!A$7:C$3000,3,FALSE),"")</f>
        <v/>
      </c>
      <c r="P1091">
        <f>SUMIFS('Energy balance options'!$F$7:$F$3000,'Energy balance options'!$B$7:$B$3000,HeatGen!P$2,'Energy balance options'!$A$7:$A$3000,HeatGen!$A1091)</f>
        <v>0</v>
      </c>
      <c r="Q1091">
        <f>SUMIFS('Energy balance options'!$F$7:$F$3000,'Energy balance options'!$B$7:$B$3000,HeatGen!Q$2,'Energy balance options'!$A$7:$A$3000,HeatGen!$A1091)</f>
        <v>0</v>
      </c>
      <c r="R1091">
        <f>SUMIFS('Energy balance options'!$F$7:$F$3000,'Energy balance options'!$B$7:$B$3000,HeatGen!R$2,'Energy balance options'!$A$7:$A$3000,HeatGen!$A1091)</f>
        <v>0</v>
      </c>
      <c r="S1091">
        <f>SUMIFS('Energy balance options'!$G$7:$G$3000,'Energy balance options'!$B$7:$B$3000,HeatGen!S$2,'Energy balance options'!$A$7:$A$3000,HeatGen!$A1091)</f>
        <v>0</v>
      </c>
      <c r="T1091">
        <f>SUMIFS('Energy balance options'!$G$7:$G$3000,'Energy balance options'!$B$7:$B$3000,HeatGen!T$2,'Energy balance options'!$A$7:$A$3000,HeatGen!$A1091)</f>
        <v>0</v>
      </c>
      <c r="U1091">
        <f>SUMIFS('Energy balance options'!$G$7:$G$3000,'Energy balance options'!$B$7:$B$3000,HeatGen!U$2,'Energy balance options'!$A$7:$A$3000,HeatGen!$A1091)</f>
        <v>0</v>
      </c>
      <c r="V1091">
        <f>SUMIFS('Energy balance options'!$G$7:$G$3000,'Energy balance options'!$B$7:$B$3000,HeatGen!V$2,'Energy balance options'!$A$7:$A$3000,HeatGen!$A1091)</f>
        <v>0</v>
      </c>
      <c r="W1091">
        <f>SUMIFS('Energy balance options'!$G$7:$G$3000,'Energy balance options'!$B$7:$B$3000,HeatGen!W$2,'Energy balance options'!$A$7:$A$3000,HeatGen!$A1091)</f>
        <v>0</v>
      </c>
      <c r="X1091">
        <f>SUMIFS('Energy balance options'!$G$7:$G$3000,'Energy balance options'!$B$7:$B$3000,HeatGen!X$2,'Energy balance options'!$A$7:$A$3000,HeatGen!$A1091)</f>
        <v>0</v>
      </c>
      <c r="AG1091">
        <f t="shared" si="241"/>
        <v>0</v>
      </c>
      <c r="AH1091">
        <f t="shared" si="242"/>
        <v>0</v>
      </c>
      <c r="AI1091">
        <f t="shared" si="243"/>
        <v>0</v>
      </c>
      <c r="AJ1091">
        <f t="shared" si="244"/>
        <v>0</v>
      </c>
      <c r="AK1091">
        <f t="shared" si="245"/>
        <v>0</v>
      </c>
      <c r="AL1091">
        <f t="shared" si="246"/>
        <v>0</v>
      </c>
      <c r="AM1091">
        <f t="shared" si="247"/>
        <v>0</v>
      </c>
      <c r="AN1091">
        <f t="shared" si="248"/>
        <v>0</v>
      </c>
      <c r="AO1091">
        <f t="shared" si="249"/>
        <v>0</v>
      </c>
    </row>
    <row r="1092" spans="1:41" x14ac:dyDescent="0.2">
      <c r="A1092" s="9"/>
      <c r="B1092" t="str">
        <f>_xlfn.IFNA(VLOOKUP(A1092,'Energy balance options'!A$7:C$3000,3,FALSE),"")</f>
        <v/>
      </c>
      <c r="P1092">
        <f>SUMIFS('Energy balance options'!$F$7:$F$3000,'Energy balance options'!$B$7:$B$3000,HeatGen!P$2,'Energy balance options'!$A$7:$A$3000,HeatGen!$A1092)</f>
        <v>0</v>
      </c>
      <c r="Q1092">
        <f>SUMIFS('Energy balance options'!$F$7:$F$3000,'Energy balance options'!$B$7:$B$3000,HeatGen!Q$2,'Energy balance options'!$A$7:$A$3000,HeatGen!$A1092)</f>
        <v>0</v>
      </c>
      <c r="R1092">
        <f>SUMIFS('Energy balance options'!$F$7:$F$3000,'Energy balance options'!$B$7:$B$3000,HeatGen!R$2,'Energy balance options'!$A$7:$A$3000,HeatGen!$A1092)</f>
        <v>0</v>
      </c>
      <c r="S1092">
        <f>SUMIFS('Energy balance options'!$G$7:$G$3000,'Energy balance options'!$B$7:$B$3000,HeatGen!S$2,'Energy balance options'!$A$7:$A$3000,HeatGen!$A1092)</f>
        <v>0</v>
      </c>
      <c r="T1092">
        <f>SUMIFS('Energy balance options'!$G$7:$G$3000,'Energy balance options'!$B$7:$B$3000,HeatGen!T$2,'Energy balance options'!$A$7:$A$3000,HeatGen!$A1092)</f>
        <v>0</v>
      </c>
      <c r="U1092">
        <f>SUMIFS('Energy balance options'!$G$7:$G$3000,'Energy balance options'!$B$7:$B$3000,HeatGen!U$2,'Energy balance options'!$A$7:$A$3000,HeatGen!$A1092)</f>
        <v>0</v>
      </c>
      <c r="V1092">
        <f>SUMIFS('Energy balance options'!$G$7:$G$3000,'Energy balance options'!$B$7:$B$3000,HeatGen!V$2,'Energy balance options'!$A$7:$A$3000,HeatGen!$A1092)</f>
        <v>0</v>
      </c>
      <c r="W1092">
        <f>SUMIFS('Energy balance options'!$G$7:$G$3000,'Energy balance options'!$B$7:$B$3000,HeatGen!W$2,'Energy balance options'!$A$7:$A$3000,HeatGen!$A1092)</f>
        <v>0</v>
      </c>
      <c r="X1092">
        <f>SUMIFS('Energy balance options'!$G$7:$G$3000,'Energy balance options'!$B$7:$B$3000,HeatGen!X$2,'Energy balance options'!$A$7:$A$3000,HeatGen!$A1092)</f>
        <v>0</v>
      </c>
      <c r="AG1092">
        <f t="shared" si="241"/>
        <v>0</v>
      </c>
      <c r="AH1092">
        <f t="shared" si="242"/>
        <v>0</v>
      </c>
      <c r="AI1092">
        <f t="shared" si="243"/>
        <v>0</v>
      </c>
      <c r="AJ1092">
        <f t="shared" si="244"/>
        <v>0</v>
      </c>
      <c r="AK1092">
        <f t="shared" si="245"/>
        <v>0</v>
      </c>
      <c r="AL1092">
        <f t="shared" si="246"/>
        <v>0</v>
      </c>
      <c r="AM1092">
        <f t="shared" si="247"/>
        <v>0</v>
      </c>
      <c r="AN1092">
        <f t="shared" si="248"/>
        <v>0</v>
      </c>
      <c r="AO1092">
        <f t="shared" si="249"/>
        <v>0</v>
      </c>
    </row>
    <row r="1093" spans="1:41" x14ac:dyDescent="0.2">
      <c r="A1093" s="9"/>
      <c r="B1093" t="str">
        <f>_xlfn.IFNA(VLOOKUP(A1093,'Energy balance options'!A$7:C$3000,3,FALSE),"")</f>
        <v/>
      </c>
      <c r="P1093">
        <f>SUMIFS('Energy balance options'!$F$7:$F$3000,'Energy balance options'!$B$7:$B$3000,HeatGen!P$2,'Energy balance options'!$A$7:$A$3000,HeatGen!$A1093)</f>
        <v>0</v>
      </c>
      <c r="Q1093">
        <f>SUMIFS('Energy balance options'!$F$7:$F$3000,'Energy balance options'!$B$7:$B$3000,HeatGen!Q$2,'Energy balance options'!$A$7:$A$3000,HeatGen!$A1093)</f>
        <v>0</v>
      </c>
      <c r="R1093">
        <f>SUMIFS('Energy balance options'!$F$7:$F$3000,'Energy balance options'!$B$7:$B$3000,HeatGen!R$2,'Energy balance options'!$A$7:$A$3000,HeatGen!$A1093)</f>
        <v>0</v>
      </c>
      <c r="S1093">
        <f>SUMIFS('Energy balance options'!$G$7:$G$3000,'Energy balance options'!$B$7:$B$3000,HeatGen!S$2,'Energy balance options'!$A$7:$A$3000,HeatGen!$A1093)</f>
        <v>0</v>
      </c>
      <c r="T1093">
        <f>SUMIFS('Energy balance options'!$G$7:$G$3000,'Energy balance options'!$B$7:$B$3000,HeatGen!T$2,'Energy balance options'!$A$7:$A$3000,HeatGen!$A1093)</f>
        <v>0</v>
      </c>
      <c r="U1093">
        <f>SUMIFS('Energy balance options'!$G$7:$G$3000,'Energy balance options'!$B$7:$B$3000,HeatGen!U$2,'Energy balance options'!$A$7:$A$3000,HeatGen!$A1093)</f>
        <v>0</v>
      </c>
      <c r="V1093">
        <f>SUMIFS('Energy balance options'!$G$7:$G$3000,'Energy balance options'!$B$7:$B$3000,HeatGen!V$2,'Energy balance options'!$A$7:$A$3000,HeatGen!$A1093)</f>
        <v>0</v>
      </c>
      <c r="W1093">
        <f>SUMIFS('Energy balance options'!$G$7:$G$3000,'Energy balance options'!$B$7:$B$3000,HeatGen!W$2,'Energy balance options'!$A$7:$A$3000,HeatGen!$A1093)</f>
        <v>0</v>
      </c>
      <c r="X1093">
        <f>SUMIFS('Energy balance options'!$G$7:$G$3000,'Energy balance options'!$B$7:$B$3000,HeatGen!X$2,'Energy balance options'!$A$7:$A$3000,HeatGen!$A1093)</f>
        <v>0</v>
      </c>
      <c r="AG1093">
        <f t="shared" si="241"/>
        <v>0</v>
      </c>
      <c r="AH1093">
        <f t="shared" si="242"/>
        <v>0</v>
      </c>
      <c r="AI1093">
        <f t="shared" si="243"/>
        <v>0</v>
      </c>
      <c r="AJ1093">
        <f t="shared" si="244"/>
        <v>0</v>
      </c>
      <c r="AK1093">
        <f t="shared" si="245"/>
        <v>0</v>
      </c>
      <c r="AL1093">
        <f t="shared" si="246"/>
        <v>0</v>
      </c>
      <c r="AM1093">
        <f t="shared" si="247"/>
        <v>0</v>
      </c>
      <c r="AN1093">
        <f t="shared" si="248"/>
        <v>0</v>
      </c>
      <c r="AO1093">
        <f t="shared" si="249"/>
        <v>0</v>
      </c>
    </row>
    <row r="1094" spans="1:41" x14ac:dyDescent="0.2">
      <c r="A1094" s="9"/>
      <c r="B1094" t="str">
        <f>_xlfn.IFNA(VLOOKUP(A1094,'Energy balance options'!A$7:C$3000,3,FALSE),"")</f>
        <v/>
      </c>
      <c r="P1094">
        <f>SUMIFS('Energy balance options'!$F$7:$F$3000,'Energy balance options'!$B$7:$B$3000,HeatGen!P$2,'Energy balance options'!$A$7:$A$3000,HeatGen!$A1094)</f>
        <v>0</v>
      </c>
      <c r="Q1094">
        <f>SUMIFS('Energy balance options'!$F$7:$F$3000,'Energy balance options'!$B$7:$B$3000,HeatGen!Q$2,'Energy balance options'!$A$7:$A$3000,HeatGen!$A1094)</f>
        <v>0</v>
      </c>
      <c r="R1094">
        <f>SUMIFS('Energy balance options'!$F$7:$F$3000,'Energy balance options'!$B$7:$B$3000,HeatGen!R$2,'Energy balance options'!$A$7:$A$3000,HeatGen!$A1094)</f>
        <v>0</v>
      </c>
      <c r="S1094">
        <f>SUMIFS('Energy balance options'!$G$7:$G$3000,'Energy balance options'!$B$7:$B$3000,HeatGen!S$2,'Energy balance options'!$A$7:$A$3000,HeatGen!$A1094)</f>
        <v>0</v>
      </c>
      <c r="T1094">
        <f>SUMIFS('Energy balance options'!$G$7:$G$3000,'Energy balance options'!$B$7:$B$3000,HeatGen!T$2,'Energy balance options'!$A$7:$A$3000,HeatGen!$A1094)</f>
        <v>0</v>
      </c>
      <c r="U1094">
        <f>SUMIFS('Energy balance options'!$G$7:$G$3000,'Energy balance options'!$B$7:$B$3000,HeatGen!U$2,'Energy balance options'!$A$7:$A$3000,HeatGen!$A1094)</f>
        <v>0</v>
      </c>
      <c r="V1094">
        <f>SUMIFS('Energy balance options'!$G$7:$G$3000,'Energy balance options'!$B$7:$B$3000,HeatGen!V$2,'Energy balance options'!$A$7:$A$3000,HeatGen!$A1094)</f>
        <v>0</v>
      </c>
      <c r="W1094">
        <f>SUMIFS('Energy balance options'!$G$7:$G$3000,'Energy balance options'!$B$7:$B$3000,HeatGen!W$2,'Energy balance options'!$A$7:$A$3000,HeatGen!$A1094)</f>
        <v>0</v>
      </c>
      <c r="X1094">
        <f>SUMIFS('Energy balance options'!$G$7:$G$3000,'Energy balance options'!$B$7:$B$3000,HeatGen!X$2,'Energy balance options'!$A$7:$A$3000,HeatGen!$A1094)</f>
        <v>0</v>
      </c>
      <c r="AG1094">
        <f t="shared" si="241"/>
        <v>0</v>
      </c>
      <c r="AH1094">
        <f t="shared" si="242"/>
        <v>0</v>
      </c>
      <c r="AI1094">
        <f t="shared" si="243"/>
        <v>0</v>
      </c>
      <c r="AJ1094">
        <f t="shared" si="244"/>
        <v>0</v>
      </c>
      <c r="AK1094">
        <f t="shared" si="245"/>
        <v>0</v>
      </c>
      <c r="AL1094">
        <f t="shared" si="246"/>
        <v>0</v>
      </c>
      <c r="AM1094">
        <f t="shared" si="247"/>
        <v>0</v>
      </c>
      <c r="AN1094">
        <f t="shared" si="248"/>
        <v>0</v>
      </c>
      <c r="AO1094">
        <f t="shared" si="249"/>
        <v>0</v>
      </c>
    </row>
    <row r="1095" spans="1:41" x14ac:dyDescent="0.2">
      <c r="A1095" s="9"/>
      <c r="B1095" t="str">
        <f>_xlfn.IFNA(VLOOKUP(A1095,'Energy balance options'!A$7:C$3000,3,FALSE),"")</f>
        <v/>
      </c>
      <c r="P1095">
        <f>SUMIFS('Energy balance options'!$F$7:$F$3000,'Energy balance options'!$B$7:$B$3000,HeatGen!P$2,'Energy balance options'!$A$7:$A$3000,HeatGen!$A1095)</f>
        <v>0</v>
      </c>
      <c r="Q1095">
        <f>SUMIFS('Energy balance options'!$F$7:$F$3000,'Energy balance options'!$B$7:$B$3000,HeatGen!Q$2,'Energy balance options'!$A$7:$A$3000,HeatGen!$A1095)</f>
        <v>0</v>
      </c>
      <c r="R1095">
        <f>SUMIFS('Energy balance options'!$F$7:$F$3000,'Energy balance options'!$B$7:$B$3000,HeatGen!R$2,'Energy balance options'!$A$7:$A$3000,HeatGen!$A1095)</f>
        <v>0</v>
      </c>
      <c r="S1095">
        <f>SUMIFS('Energy balance options'!$G$7:$G$3000,'Energy balance options'!$B$7:$B$3000,HeatGen!S$2,'Energy balance options'!$A$7:$A$3000,HeatGen!$A1095)</f>
        <v>0</v>
      </c>
      <c r="T1095">
        <f>SUMIFS('Energy balance options'!$G$7:$G$3000,'Energy balance options'!$B$7:$B$3000,HeatGen!T$2,'Energy balance options'!$A$7:$A$3000,HeatGen!$A1095)</f>
        <v>0</v>
      </c>
      <c r="U1095">
        <f>SUMIFS('Energy balance options'!$G$7:$G$3000,'Energy balance options'!$B$7:$B$3000,HeatGen!U$2,'Energy balance options'!$A$7:$A$3000,HeatGen!$A1095)</f>
        <v>0</v>
      </c>
      <c r="V1095">
        <f>SUMIFS('Energy balance options'!$G$7:$G$3000,'Energy balance options'!$B$7:$B$3000,HeatGen!V$2,'Energy balance options'!$A$7:$A$3000,HeatGen!$A1095)</f>
        <v>0</v>
      </c>
      <c r="W1095">
        <f>SUMIFS('Energy balance options'!$G$7:$G$3000,'Energy balance options'!$B$7:$B$3000,HeatGen!W$2,'Energy balance options'!$A$7:$A$3000,HeatGen!$A1095)</f>
        <v>0</v>
      </c>
      <c r="X1095">
        <f>SUMIFS('Energy balance options'!$G$7:$G$3000,'Energy balance options'!$B$7:$B$3000,HeatGen!X$2,'Energy balance options'!$A$7:$A$3000,HeatGen!$A1095)</f>
        <v>0</v>
      </c>
      <c r="AG1095">
        <f t="shared" si="241"/>
        <v>0</v>
      </c>
      <c r="AH1095">
        <f t="shared" si="242"/>
        <v>0</v>
      </c>
      <c r="AI1095">
        <f t="shared" si="243"/>
        <v>0</v>
      </c>
      <c r="AJ1095">
        <f t="shared" si="244"/>
        <v>0</v>
      </c>
      <c r="AK1095">
        <f t="shared" si="245"/>
        <v>0</v>
      </c>
      <c r="AL1095">
        <f t="shared" si="246"/>
        <v>0</v>
      </c>
      <c r="AM1095">
        <f t="shared" si="247"/>
        <v>0</v>
      </c>
      <c r="AN1095">
        <f t="shared" si="248"/>
        <v>0</v>
      </c>
      <c r="AO1095">
        <f t="shared" si="249"/>
        <v>0</v>
      </c>
    </row>
    <row r="1096" spans="1:41" x14ac:dyDescent="0.2">
      <c r="A1096" s="9"/>
      <c r="B1096" t="str">
        <f>_xlfn.IFNA(VLOOKUP(A1096,'Energy balance options'!A$7:C$3000,3,FALSE),"")</f>
        <v/>
      </c>
      <c r="P1096">
        <f>SUMIFS('Energy balance options'!$F$7:$F$3000,'Energy balance options'!$B$7:$B$3000,HeatGen!P$2,'Energy balance options'!$A$7:$A$3000,HeatGen!$A1096)</f>
        <v>0</v>
      </c>
      <c r="Q1096">
        <f>SUMIFS('Energy balance options'!$F$7:$F$3000,'Energy balance options'!$B$7:$B$3000,HeatGen!Q$2,'Energy balance options'!$A$7:$A$3000,HeatGen!$A1096)</f>
        <v>0</v>
      </c>
      <c r="R1096">
        <f>SUMIFS('Energy balance options'!$F$7:$F$3000,'Energy balance options'!$B$7:$B$3000,HeatGen!R$2,'Energy balance options'!$A$7:$A$3000,HeatGen!$A1096)</f>
        <v>0</v>
      </c>
      <c r="S1096">
        <f>SUMIFS('Energy balance options'!$G$7:$G$3000,'Energy balance options'!$B$7:$B$3000,HeatGen!S$2,'Energy balance options'!$A$7:$A$3000,HeatGen!$A1096)</f>
        <v>0</v>
      </c>
      <c r="T1096">
        <f>SUMIFS('Energy balance options'!$G$7:$G$3000,'Energy balance options'!$B$7:$B$3000,HeatGen!T$2,'Energy balance options'!$A$7:$A$3000,HeatGen!$A1096)</f>
        <v>0</v>
      </c>
      <c r="U1096">
        <f>SUMIFS('Energy balance options'!$G$7:$G$3000,'Energy balance options'!$B$7:$B$3000,HeatGen!U$2,'Energy balance options'!$A$7:$A$3000,HeatGen!$A1096)</f>
        <v>0</v>
      </c>
      <c r="V1096">
        <f>SUMIFS('Energy balance options'!$G$7:$G$3000,'Energy balance options'!$B$7:$B$3000,HeatGen!V$2,'Energy balance options'!$A$7:$A$3000,HeatGen!$A1096)</f>
        <v>0</v>
      </c>
      <c r="W1096">
        <f>SUMIFS('Energy balance options'!$G$7:$G$3000,'Energy balance options'!$B$7:$B$3000,HeatGen!W$2,'Energy balance options'!$A$7:$A$3000,HeatGen!$A1096)</f>
        <v>0</v>
      </c>
      <c r="X1096">
        <f>SUMIFS('Energy balance options'!$G$7:$G$3000,'Energy balance options'!$B$7:$B$3000,HeatGen!X$2,'Energy balance options'!$A$7:$A$3000,HeatGen!$A1096)</f>
        <v>0</v>
      </c>
      <c r="AG1096">
        <f t="shared" si="241"/>
        <v>0</v>
      </c>
      <c r="AH1096">
        <f t="shared" si="242"/>
        <v>0</v>
      </c>
      <c r="AI1096">
        <f t="shared" si="243"/>
        <v>0</v>
      </c>
      <c r="AJ1096">
        <f t="shared" si="244"/>
        <v>0</v>
      </c>
      <c r="AK1096">
        <f t="shared" si="245"/>
        <v>0</v>
      </c>
      <c r="AL1096">
        <f t="shared" si="246"/>
        <v>0</v>
      </c>
      <c r="AM1096">
        <f t="shared" si="247"/>
        <v>0</v>
      </c>
      <c r="AN1096">
        <f t="shared" si="248"/>
        <v>0</v>
      </c>
      <c r="AO1096">
        <f t="shared" si="249"/>
        <v>0</v>
      </c>
    </row>
    <row r="1097" spans="1:41" x14ac:dyDescent="0.2">
      <c r="A1097" s="9"/>
      <c r="B1097" t="str">
        <f>_xlfn.IFNA(VLOOKUP(A1097,'Energy balance options'!A$7:C$3000,3,FALSE),"")</f>
        <v/>
      </c>
      <c r="P1097">
        <f>SUMIFS('Energy balance options'!$F$7:$F$3000,'Energy balance options'!$B$7:$B$3000,HeatGen!P$2,'Energy balance options'!$A$7:$A$3000,HeatGen!$A1097)</f>
        <v>0</v>
      </c>
      <c r="Q1097">
        <f>SUMIFS('Energy balance options'!$F$7:$F$3000,'Energy balance options'!$B$7:$B$3000,HeatGen!Q$2,'Energy balance options'!$A$7:$A$3000,HeatGen!$A1097)</f>
        <v>0</v>
      </c>
      <c r="R1097">
        <f>SUMIFS('Energy balance options'!$F$7:$F$3000,'Energy balance options'!$B$7:$B$3000,HeatGen!R$2,'Energy balance options'!$A$7:$A$3000,HeatGen!$A1097)</f>
        <v>0</v>
      </c>
      <c r="S1097">
        <f>SUMIFS('Energy balance options'!$G$7:$G$3000,'Energy balance options'!$B$7:$B$3000,HeatGen!S$2,'Energy balance options'!$A$7:$A$3000,HeatGen!$A1097)</f>
        <v>0</v>
      </c>
      <c r="T1097">
        <f>SUMIFS('Energy balance options'!$G$7:$G$3000,'Energy balance options'!$B$7:$B$3000,HeatGen!T$2,'Energy balance options'!$A$7:$A$3000,HeatGen!$A1097)</f>
        <v>0</v>
      </c>
      <c r="U1097">
        <f>SUMIFS('Energy balance options'!$G$7:$G$3000,'Energy balance options'!$B$7:$B$3000,HeatGen!U$2,'Energy balance options'!$A$7:$A$3000,HeatGen!$A1097)</f>
        <v>0</v>
      </c>
      <c r="V1097">
        <f>SUMIFS('Energy balance options'!$G$7:$G$3000,'Energy balance options'!$B$7:$B$3000,HeatGen!V$2,'Energy balance options'!$A$7:$A$3000,HeatGen!$A1097)</f>
        <v>0</v>
      </c>
      <c r="W1097">
        <f>SUMIFS('Energy balance options'!$G$7:$G$3000,'Energy balance options'!$B$7:$B$3000,HeatGen!W$2,'Energy balance options'!$A$7:$A$3000,HeatGen!$A1097)</f>
        <v>0</v>
      </c>
      <c r="X1097">
        <f>SUMIFS('Energy balance options'!$G$7:$G$3000,'Energy balance options'!$B$7:$B$3000,HeatGen!X$2,'Energy balance options'!$A$7:$A$3000,HeatGen!$A1097)</f>
        <v>0</v>
      </c>
      <c r="AG1097">
        <f t="shared" si="241"/>
        <v>0</v>
      </c>
      <c r="AH1097">
        <f t="shared" si="242"/>
        <v>0</v>
      </c>
      <c r="AI1097">
        <f t="shared" si="243"/>
        <v>0</v>
      </c>
      <c r="AJ1097">
        <f t="shared" si="244"/>
        <v>0</v>
      </c>
      <c r="AK1097">
        <f t="shared" si="245"/>
        <v>0</v>
      </c>
      <c r="AL1097">
        <f t="shared" si="246"/>
        <v>0</v>
      </c>
      <c r="AM1097">
        <f t="shared" si="247"/>
        <v>0</v>
      </c>
      <c r="AN1097">
        <f t="shared" si="248"/>
        <v>0</v>
      </c>
      <c r="AO1097">
        <f t="shared" si="249"/>
        <v>0</v>
      </c>
    </row>
    <row r="1098" spans="1:41" x14ac:dyDescent="0.2">
      <c r="A1098" s="9"/>
      <c r="B1098" t="str">
        <f>_xlfn.IFNA(VLOOKUP(A1098,'Energy balance options'!A$7:C$3000,3,FALSE),"")</f>
        <v/>
      </c>
      <c r="P1098">
        <f>SUMIFS('Energy balance options'!$F$7:$F$3000,'Energy balance options'!$B$7:$B$3000,HeatGen!P$2,'Energy balance options'!$A$7:$A$3000,HeatGen!$A1098)</f>
        <v>0</v>
      </c>
      <c r="Q1098">
        <f>SUMIFS('Energy balance options'!$F$7:$F$3000,'Energy balance options'!$B$7:$B$3000,HeatGen!Q$2,'Energy balance options'!$A$7:$A$3000,HeatGen!$A1098)</f>
        <v>0</v>
      </c>
      <c r="R1098">
        <f>SUMIFS('Energy balance options'!$F$7:$F$3000,'Energy balance options'!$B$7:$B$3000,HeatGen!R$2,'Energy balance options'!$A$7:$A$3000,HeatGen!$A1098)</f>
        <v>0</v>
      </c>
      <c r="S1098">
        <f>SUMIFS('Energy balance options'!$G$7:$G$3000,'Energy balance options'!$B$7:$B$3000,HeatGen!S$2,'Energy balance options'!$A$7:$A$3000,HeatGen!$A1098)</f>
        <v>0</v>
      </c>
      <c r="T1098">
        <f>SUMIFS('Energy balance options'!$G$7:$G$3000,'Energy balance options'!$B$7:$B$3000,HeatGen!T$2,'Energy balance options'!$A$7:$A$3000,HeatGen!$A1098)</f>
        <v>0</v>
      </c>
      <c r="U1098">
        <f>SUMIFS('Energy balance options'!$G$7:$G$3000,'Energy balance options'!$B$7:$B$3000,HeatGen!U$2,'Energy balance options'!$A$7:$A$3000,HeatGen!$A1098)</f>
        <v>0</v>
      </c>
      <c r="V1098">
        <f>SUMIFS('Energy balance options'!$G$7:$G$3000,'Energy balance options'!$B$7:$B$3000,HeatGen!V$2,'Energy balance options'!$A$7:$A$3000,HeatGen!$A1098)</f>
        <v>0</v>
      </c>
      <c r="W1098">
        <f>SUMIFS('Energy balance options'!$G$7:$G$3000,'Energy balance options'!$B$7:$B$3000,HeatGen!W$2,'Energy balance options'!$A$7:$A$3000,HeatGen!$A1098)</f>
        <v>0</v>
      </c>
      <c r="X1098">
        <f>SUMIFS('Energy balance options'!$G$7:$G$3000,'Energy balance options'!$B$7:$B$3000,HeatGen!X$2,'Energy balance options'!$A$7:$A$3000,HeatGen!$A1098)</f>
        <v>0</v>
      </c>
      <c r="AG1098">
        <f t="shared" si="241"/>
        <v>0</v>
      </c>
      <c r="AH1098">
        <f t="shared" si="242"/>
        <v>0</v>
      </c>
      <c r="AI1098">
        <f t="shared" si="243"/>
        <v>0</v>
      </c>
      <c r="AJ1098">
        <f t="shared" si="244"/>
        <v>0</v>
      </c>
      <c r="AK1098">
        <f t="shared" si="245"/>
        <v>0</v>
      </c>
      <c r="AL1098">
        <f t="shared" si="246"/>
        <v>0</v>
      </c>
      <c r="AM1098">
        <f t="shared" si="247"/>
        <v>0</v>
      </c>
      <c r="AN1098">
        <f t="shared" si="248"/>
        <v>0</v>
      </c>
      <c r="AO1098">
        <f t="shared" si="249"/>
        <v>0</v>
      </c>
    </row>
    <row r="1099" spans="1:41" x14ac:dyDescent="0.2">
      <c r="A1099" s="9"/>
      <c r="B1099" t="str">
        <f>_xlfn.IFNA(VLOOKUP(A1099,'Energy balance options'!A$7:C$3000,3,FALSE),"")</f>
        <v/>
      </c>
      <c r="P1099">
        <f>SUMIFS('Energy balance options'!$F$7:$F$3000,'Energy balance options'!$B$7:$B$3000,HeatGen!P$2,'Energy balance options'!$A$7:$A$3000,HeatGen!$A1099)</f>
        <v>0</v>
      </c>
      <c r="Q1099">
        <f>SUMIFS('Energy balance options'!$F$7:$F$3000,'Energy balance options'!$B$7:$B$3000,HeatGen!Q$2,'Energy balance options'!$A$7:$A$3000,HeatGen!$A1099)</f>
        <v>0</v>
      </c>
      <c r="R1099">
        <f>SUMIFS('Energy balance options'!$F$7:$F$3000,'Energy balance options'!$B$7:$B$3000,HeatGen!R$2,'Energy balance options'!$A$7:$A$3000,HeatGen!$A1099)</f>
        <v>0</v>
      </c>
      <c r="S1099">
        <f>SUMIFS('Energy balance options'!$G$7:$G$3000,'Energy balance options'!$B$7:$B$3000,HeatGen!S$2,'Energy balance options'!$A$7:$A$3000,HeatGen!$A1099)</f>
        <v>0</v>
      </c>
      <c r="T1099">
        <f>SUMIFS('Energy balance options'!$G$7:$G$3000,'Energy balance options'!$B$7:$B$3000,HeatGen!T$2,'Energy balance options'!$A$7:$A$3000,HeatGen!$A1099)</f>
        <v>0</v>
      </c>
      <c r="U1099">
        <f>SUMIFS('Energy balance options'!$G$7:$G$3000,'Energy balance options'!$B$7:$B$3000,HeatGen!U$2,'Energy balance options'!$A$7:$A$3000,HeatGen!$A1099)</f>
        <v>0</v>
      </c>
      <c r="V1099">
        <f>SUMIFS('Energy balance options'!$G$7:$G$3000,'Energy balance options'!$B$7:$B$3000,HeatGen!V$2,'Energy balance options'!$A$7:$A$3000,HeatGen!$A1099)</f>
        <v>0</v>
      </c>
      <c r="W1099">
        <f>SUMIFS('Energy balance options'!$G$7:$G$3000,'Energy balance options'!$B$7:$B$3000,HeatGen!W$2,'Energy balance options'!$A$7:$A$3000,HeatGen!$A1099)</f>
        <v>0</v>
      </c>
      <c r="X1099">
        <f>SUMIFS('Energy balance options'!$G$7:$G$3000,'Energy balance options'!$B$7:$B$3000,HeatGen!X$2,'Energy balance options'!$A$7:$A$3000,HeatGen!$A1099)</f>
        <v>0</v>
      </c>
      <c r="AG1099">
        <f t="shared" si="241"/>
        <v>0</v>
      </c>
      <c r="AH1099">
        <f t="shared" si="242"/>
        <v>0</v>
      </c>
      <c r="AI1099">
        <f t="shared" si="243"/>
        <v>0</v>
      </c>
      <c r="AJ1099">
        <f t="shared" si="244"/>
        <v>0</v>
      </c>
      <c r="AK1099">
        <f t="shared" si="245"/>
        <v>0</v>
      </c>
      <c r="AL1099">
        <f t="shared" si="246"/>
        <v>0</v>
      </c>
      <c r="AM1099">
        <f t="shared" si="247"/>
        <v>0</v>
      </c>
      <c r="AN1099">
        <f t="shared" si="248"/>
        <v>0</v>
      </c>
      <c r="AO1099">
        <f t="shared" si="249"/>
        <v>0</v>
      </c>
    </row>
    <row r="1100" spans="1:41" x14ac:dyDescent="0.2">
      <c r="A1100" s="9"/>
      <c r="B1100" t="str">
        <f>_xlfn.IFNA(VLOOKUP(A1100,'Energy balance options'!A$7:C$3000,3,FALSE),"")</f>
        <v/>
      </c>
      <c r="P1100">
        <f>SUMIFS('Energy balance options'!$F$7:$F$3000,'Energy balance options'!$B$7:$B$3000,HeatGen!P$2,'Energy balance options'!$A$7:$A$3000,HeatGen!$A1100)</f>
        <v>0</v>
      </c>
      <c r="Q1100">
        <f>SUMIFS('Energy balance options'!$F$7:$F$3000,'Energy balance options'!$B$7:$B$3000,HeatGen!Q$2,'Energy balance options'!$A$7:$A$3000,HeatGen!$A1100)</f>
        <v>0</v>
      </c>
      <c r="R1100">
        <f>SUMIFS('Energy balance options'!$F$7:$F$3000,'Energy balance options'!$B$7:$B$3000,HeatGen!R$2,'Energy balance options'!$A$7:$A$3000,HeatGen!$A1100)</f>
        <v>0</v>
      </c>
      <c r="S1100">
        <f>SUMIFS('Energy balance options'!$G$7:$G$3000,'Energy balance options'!$B$7:$B$3000,HeatGen!S$2,'Energy balance options'!$A$7:$A$3000,HeatGen!$A1100)</f>
        <v>0</v>
      </c>
      <c r="T1100">
        <f>SUMIFS('Energy balance options'!$G$7:$G$3000,'Energy balance options'!$B$7:$B$3000,HeatGen!T$2,'Energy balance options'!$A$7:$A$3000,HeatGen!$A1100)</f>
        <v>0</v>
      </c>
      <c r="U1100">
        <f>SUMIFS('Energy balance options'!$G$7:$G$3000,'Energy balance options'!$B$7:$B$3000,HeatGen!U$2,'Energy balance options'!$A$7:$A$3000,HeatGen!$A1100)</f>
        <v>0</v>
      </c>
      <c r="V1100">
        <f>SUMIFS('Energy balance options'!$G$7:$G$3000,'Energy balance options'!$B$7:$B$3000,HeatGen!V$2,'Energy balance options'!$A$7:$A$3000,HeatGen!$A1100)</f>
        <v>0</v>
      </c>
      <c r="W1100">
        <f>SUMIFS('Energy balance options'!$G$7:$G$3000,'Energy balance options'!$B$7:$B$3000,HeatGen!W$2,'Energy balance options'!$A$7:$A$3000,HeatGen!$A1100)</f>
        <v>0</v>
      </c>
      <c r="X1100">
        <f>SUMIFS('Energy balance options'!$G$7:$G$3000,'Energy balance options'!$B$7:$B$3000,HeatGen!X$2,'Energy balance options'!$A$7:$A$3000,HeatGen!$A1100)</f>
        <v>0</v>
      </c>
      <c r="AG1100">
        <f t="shared" si="241"/>
        <v>0</v>
      </c>
      <c r="AH1100">
        <f t="shared" si="242"/>
        <v>0</v>
      </c>
      <c r="AI1100">
        <f t="shared" si="243"/>
        <v>0</v>
      </c>
      <c r="AJ1100">
        <f t="shared" si="244"/>
        <v>0</v>
      </c>
      <c r="AK1100">
        <f t="shared" si="245"/>
        <v>0</v>
      </c>
      <c r="AL1100">
        <f t="shared" si="246"/>
        <v>0</v>
      </c>
      <c r="AM1100">
        <f t="shared" si="247"/>
        <v>0</v>
      </c>
      <c r="AN1100">
        <f t="shared" si="248"/>
        <v>0</v>
      </c>
      <c r="AO1100">
        <f t="shared" si="249"/>
        <v>0</v>
      </c>
    </row>
    <row r="1101" spans="1:41" x14ac:dyDescent="0.2">
      <c r="A1101" s="9"/>
      <c r="B1101" t="str">
        <f>_xlfn.IFNA(VLOOKUP(A1101,'Energy balance options'!A$7:C$3000,3,FALSE),"")</f>
        <v/>
      </c>
      <c r="P1101">
        <f>SUMIFS('Energy balance options'!$F$7:$F$3000,'Energy balance options'!$B$7:$B$3000,HeatGen!P$2,'Energy balance options'!$A$7:$A$3000,HeatGen!$A1101)</f>
        <v>0</v>
      </c>
      <c r="Q1101">
        <f>SUMIFS('Energy balance options'!$F$7:$F$3000,'Energy balance options'!$B$7:$B$3000,HeatGen!Q$2,'Energy balance options'!$A$7:$A$3000,HeatGen!$A1101)</f>
        <v>0</v>
      </c>
      <c r="R1101">
        <f>SUMIFS('Energy balance options'!$F$7:$F$3000,'Energy balance options'!$B$7:$B$3000,HeatGen!R$2,'Energy balance options'!$A$7:$A$3000,HeatGen!$A1101)</f>
        <v>0</v>
      </c>
      <c r="S1101">
        <f>SUMIFS('Energy balance options'!$G$7:$G$3000,'Energy balance options'!$B$7:$B$3000,HeatGen!S$2,'Energy balance options'!$A$7:$A$3000,HeatGen!$A1101)</f>
        <v>0</v>
      </c>
      <c r="T1101">
        <f>SUMIFS('Energy balance options'!$G$7:$G$3000,'Energy balance options'!$B$7:$B$3000,HeatGen!T$2,'Energy balance options'!$A$7:$A$3000,HeatGen!$A1101)</f>
        <v>0</v>
      </c>
      <c r="U1101">
        <f>SUMIFS('Energy balance options'!$G$7:$G$3000,'Energy balance options'!$B$7:$B$3000,HeatGen!U$2,'Energy balance options'!$A$7:$A$3000,HeatGen!$A1101)</f>
        <v>0</v>
      </c>
      <c r="V1101">
        <f>SUMIFS('Energy balance options'!$G$7:$G$3000,'Energy balance options'!$B$7:$B$3000,HeatGen!V$2,'Energy balance options'!$A$7:$A$3000,HeatGen!$A1101)</f>
        <v>0</v>
      </c>
      <c r="W1101">
        <f>SUMIFS('Energy balance options'!$G$7:$G$3000,'Energy balance options'!$B$7:$B$3000,HeatGen!W$2,'Energy balance options'!$A$7:$A$3000,HeatGen!$A1101)</f>
        <v>0</v>
      </c>
      <c r="X1101">
        <f>SUMIFS('Energy balance options'!$G$7:$G$3000,'Energy balance options'!$B$7:$B$3000,HeatGen!X$2,'Energy balance options'!$A$7:$A$3000,HeatGen!$A1101)</f>
        <v>0</v>
      </c>
      <c r="AG1101">
        <f t="shared" si="241"/>
        <v>0</v>
      </c>
      <c r="AH1101">
        <f t="shared" si="242"/>
        <v>0</v>
      </c>
      <c r="AI1101">
        <f t="shared" si="243"/>
        <v>0</v>
      </c>
      <c r="AJ1101">
        <f t="shared" si="244"/>
        <v>0</v>
      </c>
      <c r="AK1101">
        <f t="shared" si="245"/>
        <v>0</v>
      </c>
      <c r="AL1101">
        <f t="shared" si="246"/>
        <v>0</v>
      </c>
      <c r="AM1101">
        <f t="shared" si="247"/>
        <v>0</v>
      </c>
      <c r="AN1101">
        <f t="shared" si="248"/>
        <v>0</v>
      </c>
      <c r="AO1101">
        <f t="shared" si="249"/>
        <v>0</v>
      </c>
    </row>
    <row r="1102" spans="1:41" x14ac:dyDescent="0.2">
      <c r="A1102" s="9"/>
      <c r="B1102" t="str">
        <f>_xlfn.IFNA(VLOOKUP(A1102,'Energy balance options'!A$7:C$3000,3,FALSE),"")</f>
        <v/>
      </c>
      <c r="P1102">
        <f>SUMIFS('Energy balance options'!$F$7:$F$3000,'Energy balance options'!$B$7:$B$3000,HeatGen!P$2,'Energy balance options'!$A$7:$A$3000,HeatGen!$A1102)</f>
        <v>0</v>
      </c>
      <c r="Q1102">
        <f>SUMIFS('Energy balance options'!$F$7:$F$3000,'Energy balance options'!$B$7:$B$3000,HeatGen!Q$2,'Energy balance options'!$A$7:$A$3000,HeatGen!$A1102)</f>
        <v>0</v>
      </c>
      <c r="R1102">
        <f>SUMIFS('Energy balance options'!$F$7:$F$3000,'Energy balance options'!$B$7:$B$3000,HeatGen!R$2,'Energy balance options'!$A$7:$A$3000,HeatGen!$A1102)</f>
        <v>0</v>
      </c>
      <c r="S1102">
        <f>SUMIFS('Energy balance options'!$G$7:$G$3000,'Energy balance options'!$B$7:$B$3000,HeatGen!S$2,'Energy balance options'!$A$7:$A$3000,HeatGen!$A1102)</f>
        <v>0</v>
      </c>
      <c r="T1102">
        <f>SUMIFS('Energy balance options'!$G$7:$G$3000,'Energy balance options'!$B$7:$B$3000,HeatGen!T$2,'Energy balance options'!$A$7:$A$3000,HeatGen!$A1102)</f>
        <v>0</v>
      </c>
      <c r="U1102">
        <f>SUMIFS('Energy balance options'!$G$7:$G$3000,'Energy balance options'!$B$7:$B$3000,HeatGen!U$2,'Energy balance options'!$A$7:$A$3000,HeatGen!$A1102)</f>
        <v>0</v>
      </c>
      <c r="V1102">
        <f>SUMIFS('Energy balance options'!$G$7:$G$3000,'Energy balance options'!$B$7:$B$3000,HeatGen!V$2,'Energy balance options'!$A$7:$A$3000,HeatGen!$A1102)</f>
        <v>0</v>
      </c>
      <c r="W1102">
        <f>SUMIFS('Energy balance options'!$G$7:$G$3000,'Energy balance options'!$B$7:$B$3000,HeatGen!W$2,'Energy balance options'!$A$7:$A$3000,HeatGen!$A1102)</f>
        <v>0</v>
      </c>
      <c r="X1102">
        <f>SUMIFS('Energy balance options'!$G$7:$G$3000,'Energy balance options'!$B$7:$B$3000,HeatGen!X$2,'Energy balance options'!$A$7:$A$3000,HeatGen!$A1102)</f>
        <v>0</v>
      </c>
      <c r="AG1102">
        <f t="shared" si="241"/>
        <v>0</v>
      </c>
      <c r="AH1102">
        <f t="shared" si="242"/>
        <v>0</v>
      </c>
      <c r="AI1102">
        <f t="shared" si="243"/>
        <v>0</v>
      </c>
      <c r="AJ1102">
        <f t="shared" si="244"/>
        <v>0</v>
      </c>
      <c r="AK1102">
        <f t="shared" si="245"/>
        <v>0</v>
      </c>
      <c r="AL1102">
        <f t="shared" si="246"/>
        <v>0</v>
      </c>
      <c r="AM1102">
        <f t="shared" si="247"/>
        <v>0</v>
      </c>
      <c r="AN1102">
        <f t="shared" si="248"/>
        <v>0</v>
      </c>
      <c r="AO1102">
        <f t="shared" si="249"/>
        <v>0</v>
      </c>
    </row>
    <row r="1103" spans="1:41" x14ac:dyDescent="0.2">
      <c r="A1103" s="9"/>
      <c r="B1103" t="str">
        <f>_xlfn.IFNA(VLOOKUP(A1103,'Energy balance options'!A$7:C$3000,3,FALSE),"")</f>
        <v/>
      </c>
      <c r="P1103">
        <f>SUMIFS('Energy balance options'!$F$7:$F$3000,'Energy balance options'!$B$7:$B$3000,HeatGen!P$2,'Energy balance options'!$A$7:$A$3000,HeatGen!$A1103)</f>
        <v>0</v>
      </c>
      <c r="Q1103">
        <f>SUMIFS('Energy balance options'!$F$7:$F$3000,'Energy balance options'!$B$7:$B$3000,HeatGen!Q$2,'Energy balance options'!$A$7:$A$3000,HeatGen!$A1103)</f>
        <v>0</v>
      </c>
      <c r="R1103">
        <f>SUMIFS('Energy balance options'!$F$7:$F$3000,'Energy balance options'!$B$7:$B$3000,HeatGen!R$2,'Energy balance options'!$A$7:$A$3000,HeatGen!$A1103)</f>
        <v>0</v>
      </c>
      <c r="S1103">
        <f>SUMIFS('Energy balance options'!$G$7:$G$3000,'Energy balance options'!$B$7:$B$3000,HeatGen!S$2,'Energy balance options'!$A$7:$A$3000,HeatGen!$A1103)</f>
        <v>0</v>
      </c>
      <c r="T1103">
        <f>SUMIFS('Energy balance options'!$G$7:$G$3000,'Energy balance options'!$B$7:$B$3000,HeatGen!T$2,'Energy balance options'!$A$7:$A$3000,HeatGen!$A1103)</f>
        <v>0</v>
      </c>
      <c r="U1103">
        <f>SUMIFS('Energy balance options'!$G$7:$G$3000,'Energy balance options'!$B$7:$B$3000,HeatGen!U$2,'Energy balance options'!$A$7:$A$3000,HeatGen!$A1103)</f>
        <v>0</v>
      </c>
      <c r="V1103">
        <f>SUMIFS('Energy balance options'!$G$7:$G$3000,'Energy balance options'!$B$7:$B$3000,HeatGen!V$2,'Energy balance options'!$A$7:$A$3000,HeatGen!$A1103)</f>
        <v>0</v>
      </c>
      <c r="W1103">
        <f>SUMIFS('Energy balance options'!$G$7:$G$3000,'Energy balance options'!$B$7:$B$3000,HeatGen!W$2,'Energy balance options'!$A$7:$A$3000,HeatGen!$A1103)</f>
        <v>0</v>
      </c>
      <c r="X1103">
        <f>SUMIFS('Energy balance options'!$G$7:$G$3000,'Energy balance options'!$B$7:$B$3000,HeatGen!X$2,'Energy balance options'!$A$7:$A$3000,HeatGen!$A1103)</f>
        <v>0</v>
      </c>
      <c r="AG1103">
        <f t="shared" si="241"/>
        <v>0</v>
      </c>
      <c r="AH1103">
        <f t="shared" si="242"/>
        <v>0</v>
      </c>
      <c r="AI1103">
        <f t="shared" si="243"/>
        <v>0</v>
      </c>
      <c r="AJ1103">
        <f t="shared" si="244"/>
        <v>0</v>
      </c>
      <c r="AK1103">
        <f t="shared" si="245"/>
        <v>0</v>
      </c>
      <c r="AL1103">
        <f t="shared" si="246"/>
        <v>0</v>
      </c>
      <c r="AM1103">
        <f t="shared" si="247"/>
        <v>0</v>
      </c>
      <c r="AN1103">
        <f t="shared" si="248"/>
        <v>0</v>
      </c>
      <c r="AO1103">
        <f t="shared" si="249"/>
        <v>0</v>
      </c>
    </row>
    <row r="1104" spans="1:41" x14ac:dyDescent="0.2">
      <c r="A1104" s="9"/>
      <c r="B1104" t="str">
        <f>_xlfn.IFNA(VLOOKUP(A1104,'Energy balance options'!A$7:C$3000,3,FALSE),"")</f>
        <v/>
      </c>
      <c r="P1104">
        <f>SUMIFS('Energy balance options'!$F$7:$F$3000,'Energy balance options'!$B$7:$B$3000,HeatGen!P$2,'Energy balance options'!$A$7:$A$3000,HeatGen!$A1104)</f>
        <v>0</v>
      </c>
      <c r="Q1104">
        <f>SUMIFS('Energy balance options'!$F$7:$F$3000,'Energy balance options'!$B$7:$B$3000,HeatGen!Q$2,'Energy balance options'!$A$7:$A$3000,HeatGen!$A1104)</f>
        <v>0</v>
      </c>
      <c r="R1104">
        <f>SUMIFS('Energy balance options'!$F$7:$F$3000,'Energy balance options'!$B$7:$B$3000,HeatGen!R$2,'Energy balance options'!$A$7:$A$3000,HeatGen!$A1104)</f>
        <v>0</v>
      </c>
      <c r="S1104">
        <f>SUMIFS('Energy balance options'!$G$7:$G$3000,'Energy balance options'!$B$7:$B$3000,HeatGen!S$2,'Energy balance options'!$A$7:$A$3000,HeatGen!$A1104)</f>
        <v>0</v>
      </c>
      <c r="T1104">
        <f>SUMIFS('Energy balance options'!$G$7:$G$3000,'Energy balance options'!$B$7:$B$3000,HeatGen!T$2,'Energy balance options'!$A$7:$A$3000,HeatGen!$A1104)</f>
        <v>0</v>
      </c>
      <c r="U1104">
        <f>SUMIFS('Energy balance options'!$G$7:$G$3000,'Energy balance options'!$B$7:$B$3000,HeatGen!U$2,'Energy balance options'!$A$7:$A$3000,HeatGen!$A1104)</f>
        <v>0</v>
      </c>
      <c r="V1104">
        <f>SUMIFS('Energy balance options'!$G$7:$G$3000,'Energy balance options'!$B$7:$B$3000,HeatGen!V$2,'Energy balance options'!$A$7:$A$3000,HeatGen!$A1104)</f>
        <v>0</v>
      </c>
      <c r="W1104">
        <f>SUMIFS('Energy balance options'!$G$7:$G$3000,'Energy balance options'!$B$7:$B$3000,HeatGen!W$2,'Energy balance options'!$A$7:$A$3000,HeatGen!$A1104)</f>
        <v>0</v>
      </c>
      <c r="X1104">
        <f>SUMIFS('Energy balance options'!$G$7:$G$3000,'Energy balance options'!$B$7:$B$3000,HeatGen!X$2,'Energy balance options'!$A$7:$A$3000,HeatGen!$A1104)</f>
        <v>0</v>
      </c>
      <c r="AG1104">
        <f t="shared" si="241"/>
        <v>0</v>
      </c>
      <c r="AH1104">
        <f t="shared" si="242"/>
        <v>0</v>
      </c>
      <c r="AI1104">
        <f t="shared" si="243"/>
        <v>0</v>
      </c>
      <c r="AJ1104">
        <f t="shared" si="244"/>
        <v>0</v>
      </c>
      <c r="AK1104">
        <f t="shared" si="245"/>
        <v>0</v>
      </c>
      <c r="AL1104">
        <f t="shared" si="246"/>
        <v>0</v>
      </c>
      <c r="AM1104">
        <f t="shared" si="247"/>
        <v>0</v>
      </c>
      <c r="AN1104">
        <f t="shared" si="248"/>
        <v>0</v>
      </c>
      <c r="AO1104">
        <f t="shared" si="249"/>
        <v>0</v>
      </c>
    </row>
    <row r="1105" spans="1:41" x14ac:dyDescent="0.2">
      <c r="A1105" s="9"/>
      <c r="B1105" t="str">
        <f>_xlfn.IFNA(VLOOKUP(A1105,'Energy balance options'!A$7:C$3000,3,FALSE),"")</f>
        <v/>
      </c>
      <c r="P1105">
        <f>SUMIFS('Energy balance options'!$F$7:$F$3000,'Energy balance options'!$B$7:$B$3000,HeatGen!P$2,'Energy balance options'!$A$7:$A$3000,HeatGen!$A1105)</f>
        <v>0</v>
      </c>
      <c r="Q1105">
        <f>SUMIFS('Energy balance options'!$F$7:$F$3000,'Energy balance options'!$B$7:$B$3000,HeatGen!Q$2,'Energy balance options'!$A$7:$A$3000,HeatGen!$A1105)</f>
        <v>0</v>
      </c>
      <c r="R1105">
        <f>SUMIFS('Energy balance options'!$F$7:$F$3000,'Energy balance options'!$B$7:$B$3000,HeatGen!R$2,'Energy balance options'!$A$7:$A$3000,HeatGen!$A1105)</f>
        <v>0</v>
      </c>
      <c r="S1105">
        <f>SUMIFS('Energy balance options'!$G$7:$G$3000,'Energy balance options'!$B$7:$B$3000,HeatGen!S$2,'Energy balance options'!$A$7:$A$3000,HeatGen!$A1105)</f>
        <v>0</v>
      </c>
      <c r="T1105">
        <f>SUMIFS('Energy balance options'!$G$7:$G$3000,'Energy balance options'!$B$7:$B$3000,HeatGen!T$2,'Energy balance options'!$A$7:$A$3000,HeatGen!$A1105)</f>
        <v>0</v>
      </c>
      <c r="U1105">
        <f>SUMIFS('Energy balance options'!$G$7:$G$3000,'Energy balance options'!$B$7:$B$3000,HeatGen!U$2,'Energy balance options'!$A$7:$A$3000,HeatGen!$A1105)</f>
        <v>0</v>
      </c>
      <c r="V1105">
        <f>SUMIFS('Energy balance options'!$G$7:$G$3000,'Energy balance options'!$B$7:$B$3000,HeatGen!V$2,'Energy balance options'!$A$7:$A$3000,HeatGen!$A1105)</f>
        <v>0</v>
      </c>
      <c r="W1105">
        <f>SUMIFS('Energy balance options'!$G$7:$G$3000,'Energy balance options'!$B$7:$B$3000,HeatGen!W$2,'Energy balance options'!$A$7:$A$3000,HeatGen!$A1105)</f>
        <v>0</v>
      </c>
      <c r="X1105">
        <f>SUMIFS('Energy balance options'!$G$7:$G$3000,'Energy balance options'!$B$7:$B$3000,HeatGen!X$2,'Energy balance options'!$A$7:$A$3000,HeatGen!$A1105)</f>
        <v>0</v>
      </c>
      <c r="AG1105">
        <f t="shared" si="241"/>
        <v>0</v>
      </c>
      <c r="AH1105">
        <f t="shared" si="242"/>
        <v>0</v>
      </c>
      <c r="AI1105">
        <f t="shared" si="243"/>
        <v>0</v>
      </c>
      <c r="AJ1105">
        <f t="shared" si="244"/>
        <v>0</v>
      </c>
      <c r="AK1105">
        <f t="shared" si="245"/>
        <v>0</v>
      </c>
      <c r="AL1105">
        <f t="shared" si="246"/>
        <v>0</v>
      </c>
      <c r="AM1105">
        <f t="shared" si="247"/>
        <v>0</v>
      </c>
      <c r="AN1105">
        <f t="shared" si="248"/>
        <v>0</v>
      </c>
      <c r="AO1105">
        <f t="shared" si="249"/>
        <v>0</v>
      </c>
    </row>
    <row r="1106" spans="1:41" x14ac:dyDescent="0.2">
      <c r="A1106" s="9"/>
      <c r="B1106" t="str">
        <f>_xlfn.IFNA(VLOOKUP(A1106,'Energy balance options'!A$7:C$3000,3,FALSE),"")</f>
        <v/>
      </c>
      <c r="P1106">
        <f>SUMIFS('Energy balance options'!$F$7:$F$3000,'Energy balance options'!$B$7:$B$3000,HeatGen!P$2,'Energy balance options'!$A$7:$A$3000,HeatGen!$A1106)</f>
        <v>0</v>
      </c>
      <c r="Q1106">
        <f>SUMIFS('Energy balance options'!$F$7:$F$3000,'Energy balance options'!$B$7:$B$3000,HeatGen!Q$2,'Energy balance options'!$A$7:$A$3000,HeatGen!$A1106)</f>
        <v>0</v>
      </c>
      <c r="R1106">
        <f>SUMIFS('Energy balance options'!$F$7:$F$3000,'Energy balance options'!$B$7:$B$3000,HeatGen!R$2,'Energy balance options'!$A$7:$A$3000,HeatGen!$A1106)</f>
        <v>0</v>
      </c>
      <c r="S1106">
        <f>SUMIFS('Energy balance options'!$G$7:$G$3000,'Energy balance options'!$B$7:$B$3000,HeatGen!S$2,'Energy balance options'!$A$7:$A$3000,HeatGen!$A1106)</f>
        <v>0</v>
      </c>
      <c r="T1106">
        <f>SUMIFS('Energy balance options'!$G$7:$G$3000,'Energy balance options'!$B$7:$B$3000,HeatGen!T$2,'Energy balance options'!$A$7:$A$3000,HeatGen!$A1106)</f>
        <v>0</v>
      </c>
      <c r="U1106">
        <f>SUMIFS('Energy balance options'!$G$7:$G$3000,'Energy balance options'!$B$7:$B$3000,HeatGen!U$2,'Energy balance options'!$A$7:$A$3000,HeatGen!$A1106)</f>
        <v>0</v>
      </c>
      <c r="V1106">
        <f>SUMIFS('Energy balance options'!$G$7:$G$3000,'Energy balance options'!$B$7:$B$3000,HeatGen!V$2,'Energy balance options'!$A$7:$A$3000,HeatGen!$A1106)</f>
        <v>0</v>
      </c>
      <c r="W1106">
        <f>SUMIFS('Energy balance options'!$G$7:$G$3000,'Energy balance options'!$B$7:$B$3000,HeatGen!W$2,'Energy balance options'!$A$7:$A$3000,HeatGen!$A1106)</f>
        <v>0</v>
      </c>
      <c r="X1106">
        <f>SUMIFS('Energy balance options'!$G$7:$G$3000,'Energy balance options'!$B$7:$B$3000,HeatGen!X$2,'Energy balance options'!$A$7:$A$3000,HeatGen!$A1106)</f>
        <v>0</v>
      </c>
      <c r="AG1106">
        <f t="shared" si="241"/>
        <v>0</v>
      </c>
      <c r="AH1106">
        <f t="shared" si="242"/>
        <v>0</v>
      </c>
      <c r="AI1106">
        <f t="shared" si="243"/>
        <v>0</v>
      </c>
      <c r="AJ1106">
        <f t="shared" si="244"/>
        <v>0</v>
      </c>
      <c r="AK1106">
        <f t="shared" si="245"/>
        <v>0</v>
      </c>
      <c r="AL1106">
        <f t="shared" si="246"/>
        <v>0</v>
      </c>
      <c r="AM1106">
        <f t="shared" si="247"/>
        <v>0</v>
      </c>
      <c r="AN1106">
        <f t="shared" si="248"/>
        <v>0</v>
      </c>
      <c r="AO1106">
        <f t="shared" si="249"/>
        <v>0</v>
      </c>
    </row>
    <row r="1107" spans="1:41" x14ac:dyDescent="0.2">
      <c r="A1107" s="9"/>
      <c r="B1107" t="str">
        <f>_xlfn.IFNA(VLOOKUP(A1107,'Energy balance options'!A$7:C$3000,3,FALSE),"")</f>
        <v/>
      </c>
      <c r="P1107">
        <f>SUMIFS('Energy balance options'!$F$7:$F$3000,'Energy balance options'!$B$7:$B$3000,HeatGen!P$2,'Energy balance options'!$A$7:$A$3000,HeatGen!$A1107)</f>
        <v>0</v>
      </c>
      <c r="Q1107">
        <f>SUMIFS('Energy balance options'!$F$7:$F$3000,'Energy balance options'!$B$7:$B$3000,HeatGen!Q$2,'Energy balance options'!$A$7:$A$3000,HeatGen!$A1107)</f>
        <v>0</v>
      </c>
      <c r="R1107">
        <f>SUMIFS('Energy balance options'!$F$7:$F$3000,'Energy balance options'!$B$7:$B$3000,HeatGen!R$2,'Energy balance options'!$A$7:$A$3000,HeatGen!$A1107)</f>
        <v>0</v>
      </c>
      <c r="S1107">
        <f>SUMIFS('Energy balance options'!$G$7:$G$3000,'Energy balance options'!$B$7:$B$3000,HeatGen!S$2,'Energy balance options'!$A$7:$A$3000,HeatGen!$A1107)</f>
        <v>0</v>
      </c>
      <c r="T1107">
        <f>SUMIFS('Energy balance options'!$G$7:$G$3000,'Energy balance options'!$B$7:$B$3000,HeatGen!T$2,'Energy balance options'!$A$7:$A$3000,HeatGen!$A1107)</f>
        <v>0</v>
      </c>
      <c r="U1107">
        <f>SUMIFS('Energy balance options'!$G$7:$G$3000,'Energy balance options'!$B$7:$B$3000,HeatGen!U$2,'Energy balance options'!$A$7:$A$3000,HeatGen!$A1107)</f>
        <v>0</v>
      </c>
      <c r="V1107">
        <f>SUMIFS('Energy balance options'!$G$7:$G$3000,'Energy balance options'!$B$7:$B$3000,HeatGen!V$2,'Energy balance options'!$A$7:$A$3000,HeatGen!$A1107)</f>
        <v>0</v>
      </c>
      <c r="W1107">
        <f>SUMIFS('Energy balance options'!$G$7:$G$3000,'Energy balance options'!$B$7:$B$3000,HeatGen!W$2,'Energy balance options'!$A$7:$A$3000,HeatGen!$A1107)</f>
        <v>0</v>
      </c>
      <c r="X1107">
        <f>SUMIFS('Energy balance options'!$G$7:$G$3000,'Energy balance options'!$B$7:$B$3000,HeatGen!X$2,'Energy balance options'!$A$7:$A$3000,HeatGen!$A1107)</f>
        <v>0</v>
      </c>
      <c r="AG1107">
        <f t="shared" si="241"/>
        <v>0</v>
      </c>
      <c r="AH1107">
        <f t="shared" si="242"/>
        <v>0</v>
      </c>
      <c r="AI1107">
        <f t="shared" si="243"/>
        <v>0</v>
      </c>
      <c r="AJ1107">
        <f t="shared" si="244"/>
        <v>0</v>
      </c>
      <c r="AK1107">
        <f t="shared" si="245"/>
        <v>0</v>
      </c>
      <c r="AL1107">
        <f t="shared" si="246"/>
        <v>0</v>
      </c>
      <c r="AM1107">
        <f t="shared" si="247"/>
        <v>0</v>
      </c>
      <c r="AN1107">
        <f t="shared" si="248"/>
        <v>0</v>
      </c>
      <c r="AO1107">
        <f t="shared" si="249"/>
        <v>0</v>
      </c>
    </row>
    <row r="1108" spans="1:41" x14ac:dyDescent="0.2">
      <c r="A1108" s="9"/>
      <c r="B1108" t="str">
        <f>_xlfn.IFNA(VLOOKUP(A1108,'Energy balance options'!A$7:C$3000,3,FALSE),"")</f>
        <v/>
      </c>
      <c r="P1108">
        <f>SUMIFS('Energy balance options'!$F$7:$F$3000,'Energy balance options'!$B$7:$B$3000,HeatGen!P$2,'Energy balance options'!$A$7:$A$3000,HeatGen!$A1108)</f>
        <v>0</v>
      </c>
      <c r="Q1108">
        <f>SUMIFS('Energy balance options'!$F$7:$F$3000,'Energy balance options'!$B$7:$B$3000,HeatGen!Q$2,'Energy balance options'!$A$7:$A$3000,HeatGen!$A1108)</f>
        <v>0</v>
      </c>
      <c r="R1108">
        <f>SUMIFS('Energy balance options'!$F$7:$F$3000,'Energy balance options'!$B$7:$B$3000,HeatGen!R$2,'Energy balance options'!$A$7:$A$3000,HeatGen!$A1108)</f>
        <v>0</v>
      </c>
      <c r="S1108">
        <f>SUMIFS('Energy balance options'!$G$7:$G$3000,'Energy balance options'!$B$7:$B$3000,HeatGen!S$2,'Energy balance options'!$A$7:$A$3000,HeatGen!$A1108)</f>
        <v>0</v>
      </c>
      <c r="T1108">
        <f>SUMIFS('Energy balance options'!$G$7:$G$3000,'Energy balance options'!$B$7:$B$3000,HeatGen!T$2,'Energy balance options'!$A$7:$A$3000,HeatGen!$A1108)</f>
        <v>0</v>
      </c>
      <c r="U1108">
        <f>SUMIFS('Energy balance options'!$G$7:$G$3000,'Energy balance options'!$B$7:$B$3000,HeatGen!U$2,'Energy balance options'!$A$7:$A$3000,HeatGen!$A1108)</f>
        <v>0</v>
      </c>
      <c r="V1108">
        <f>SUMIFS('Energy balance options'!$G$7:$G$3000,'Energy balance options'!$B$7:$B$3000,HeatGen!V$2,'Energy balance options'!$A$7:$A$3000,HeatGen!$A1108)</f>
        <v>0</v>
      </c>
      <c r="W1108">
        <f>SUMIFS('Energy balance options'!$G$7:$G$3000,'Energy balance options'!$B$7:$B$3000,HeatGen!W$2,'Energy balance options'!$A$7:$A$3000,HeatGen!$A1108)</f>
        <v>0</v>
      </c>
      <c r="X1108">
        <f>SUMIFS('Energy balance options'!$G$7:$G$3000,'Energy balance options'!$B$7:$B$3000,HeatGen!X$2,'Energy balance options'!$A$7:$A$3000,HeatGen!$A1108)</f>
        <v>0</v>
      </c>
      <c r="AG1108">
        <f t="shared" si="241"/>
        <v>0</v>
      </c>
      <c r="AH1108">
        <f t="shared" si="242"/>
        <v>0</v>
      </c>
      <c r="AI1108">
        <f t="shared" si="243"/>
        <v>0</v>
      </c>
      <c r="AJ1108">
        <f t="shared" si="244"/>
        <v>0</v>
      </c>
      <c r="AK1108">
        <f t="shared" si="245"/>
        <v>0</v>
      </c>
      <c r="AL1108">
        <f t="shared" si="246"/>
        <v>0</v>
      </c>
      <c r="AM1108">
        <f t="shared" si="247"/>
        <v>0</v>
      </c>
      <c r="AN1108">
        <f t="shared" si="248"/>
        <v>0</v>
      </c>
      <c r="AO1108">
        <f t="shared" si="249"/>
        <v>0</v>
      </c>
    </row>
    <row r="1109" spans="1:41" x14ac:dyDescent="0.2">
      <c r="A1109" s="9"/>
      <c r="B1109" t="str">
        <f>_xlfn.IFNA(VLOOKUP(A1109,'Energy balance options'!A$7:C$3000,3,FALSE),"")</f>
        <v/>
      </c>
      <c r="P1109">
        <f>SUMIFS('Energy balance options'!$F$7:$F$3000,'Energy balance options'!$B$7:$B$3000,HeatGen!P$2,'Energy balance options'!$A$7:$A$3000,HeatGen!$A1109)</f>
        <v>0</v>
      </c>
      <c r="Q1109">
        <f>SUMIFS('Energy balance options'!$F$7:$F$3000,'Energy balance options'!$B$7:$B$3000,HeatGen!Q$2,'Energy balance options'!$A$7:$A$3000,HeatGen!$A1109)</f>
        <v>0</v>
      </c>
      <c r="R1109">
        <f>SUMIFS('Energy balance options'!$F$7:$F$3000,'Energy balance options'!$B$7:$B$3000,HeatGen!R$2,'Energy balance options'!$A$7:$A$3000,HeatGen!$A1109)</f>
        <v>0</v>
      </c>
      <c r="S1109">
        <f>SUMIFS('Energy balance options'!$G$7:$G$3000,'Energy balance options'!$B$7:$B$3000,HeatGen!S$2,'Energy balance options'!$A$7:$A$3000,HeatGen!$A1109)</f>
        <v>0</v>
      </c>
      <c r="T1109">
        <f>SUMIFS('Energy balance options'!$G$7:$G$3000,'Energy balance options'!$B$7:$B$3000,HeatGen!T$2,'Energy balance options'!$A$7:$A$3000,HeatGen!$A1109)</f>
        <v>0</v>
      </c>
      <c r="U1109">
        <f>SUMIFS('Energy balance options'!$G$7:$G$3000,'Energy balance options'!$B$7:$B$3000,HeatGen!U$2,'Energy balance options'!$A$7:$A$3000,HeatGen!$A1109)</f>
        <v>0</v>
      </c>
      <c r="V1109">
        <f>SUMIFS('Energy balance options'!$G$7:$G$3000,'Energy balance options'!$B$7:$B$3000,HeatGen!V$2,'Energy balance options'!$A$7:$A$3000,HeatGen!$A1109)</f>
        <v>0</v>
      </c>
      <c r="W1109">
        <f>SUMIFS('Energy balance options'!$G$7:$G$3000,'Energy balance options'!$B$7:$B$3000,HeatGen!W$2,'Energy balance options'!$A$7:$A$3000,HeatGen!$A1109)</f>
        <v>0</v>
      </c>
      <c r="X1109">
        <f>SUMIFS('Energy balance options'!$G$7:$G$3000,'Energy balance options'!$B$7:$B$3000,HeatGen!X$2,'Energy balance options'!$A$7:$A$3000,HeatGen!$A1109)</f>
        <v>0</v>
      </c>
      <c r="AG1109">
        <f t="shared" si="241"/>
        <v>0</v>
      </c>
      <c r="AH1109">
        <f t="shared" si="242"/>
        <v>0</v>
      </c>
      <c r="AI1109">
        <f t="shared" si="243"/>
        <v>0</v>
      </c>
      <c r="AJ1109">
        <f t="shared" si="244"/>
        <v>0</v>
      </c>
      <c r="AK1109">
        <f t="shared" si="245"/>
        <v>0</v>
      </c>
      <c r="AL1109">
        <f t="shared" si="246"/>
        <v>0</v>
      </c>
      <c r="AM1109">
        <f t="shared" si="247"/>
        <v>0</v>
      </c>
      <c r="AN1109">
        <f t="shared" si="248"/>
        <v>0</v>
      </c>
      <c r="AO1109">
        <f t="shared" si="249"/>
        <v>0</v>
      </c>
    </row>
    <row r="1110" spans="1:41" x14ac:dyDescent="0.2">
      <c r="A1110" s="9"/>
      <c r="B1110" t="str">
        <f>_xlfn.IFNA(VLOOKUP(A1110,'Energy balance options'!A$7:C$3000,3,FALSE),"")</f>
        <v/>
      </c>
      <c r="P1110">
        <f>SUMIFS('Energy balance options'!$F$7:$F$3000,'Energy balance options'!$B$7:$B$3000,HeatGen!P$2,'Energy balance options'!$A$7:$A$3000,HeatGen!$A1110)</f>
        <v>0</v>
      </c>
      <c r="Q1110">
        <f>SUMIFS('Energy balance options'!$F$7:$F$3000,'Energy balance options'!$B$7:$B$3000,HeatGen!Q$2,'Energy balance options'!$A$7:$A$3000,HeatGen!$A1110)</f>
        <v>0</v>
      </c>
      <c r="R1110">
        <f>SUMIFS('Energy balance options'!$F$7:$F$3000,'Energy balance options'!$B$7:$B$3000,HeatGen!R$2,'Energy balance options'!$A$7:$A$3000,HeatGen!$A1110)</f>
        <v>0</v>
      </c>
      <c r="S1110">
        <f>SUMIFS('Energy balance options'!$G$7:$G$3000,'Energy balance options'!$B$7:$B$3000,HeatGen!S$2,'Energy balance options'!$A$7:$A$3000,HeatGen!$A1110)</f>
        <v>0</v>
      </c>
      <c r="T1110">
        <f>SUMIFS('Energy balance options'!$G$7:$G$3000,'Energy balance options'!$B$7:$B$3000,HeatGen!T$2,'Energy balance options'!$A$7:$A$3000,HeatGen!$A1110)</f>
        <v>0</v>
      </c>
      <c r="U1110">
        <f>SUMIFS('Energy balance options'!$G$7:$G$3000,'Energy balance options'!$B$7:$B$3000,HeatGen!U$2,'Energy balance options'!$A$7:$A$3000,HeatGen!$A1110)</f>
        <v>0</v>
      </c>
      <c r="V1110">
        <f>SUMIFS('Energy balance options'!$G$7:$G$3000,'Energy balance options'!$B$7:$B$3000,HeatGen!V$2,'Energy balance options'!$A$7:$A$3000,HeatGen!$A1110)</f>
        <v>0</v>
      </c>
      <c r="W1110">
        <f>SUMIFS('Energy balance options'!$G$7:$G$3000,'Energy balance options'!$B$7:$B$3000,HeatGen!W$2,'Energy balance options'!$A$7:$A$3000,HeatGen!$A1110)</f>
        <v>0</v>
      </c>
      <c r="X1110">
        <f>SUMIFS('Energy balance options'!$G$7:$G$3000,'Energy balance options'!$B$7:$B$3000,HeatGen!X$2,'Energy balance options'!$A$7:$A$3000,HeatGen!$A1110)</f>
        <v>0</v>
      </c>
      <c r="AG1110">
        <f t="shared" si="241"/>
        <v>0</v>
      </c>
      <c r="AH1110">
        <f t="shared" si="242"/>
        <v>0</v>
      </c>
      <c r="AI1110">
        <f t="shared" si="243"/>
        <v>0</v>
      </c>
      <c r="AJ1110">
        <f t="shared" si="244"/>
        <v>0</v>
      </c>
      <c r="AK1110">
        <f t="shared" si="245"/>
        <v>0</v>
      </c>
      <c r="AL1110">
        <f t="shared" si="246"/>
        <v>0</v>
      </c>
      <c r="AM1110">
        <f t="shared" si="247"/>
        <v>0</v>
      </c>
      <c r="AN1110">
        <f t="shared" si="248"/>
        <v>0</v>
      </c>
      <c r="AO1110">
        <f t="shared" si="249"/>
        <v>0</v>
      </c>
    </row>
    <row r="1111" spans="1:41" x14ac:dyDescent="0.2">
      <c r="A1111" s="9"/>
      <c r="B1111" t="str">
        <f>_xlfn.IFNA(VLOOKUP(A1111,'Energy balance options'!A$7:C$3000,3,FALSE),"")</f>
        <v/>
      </c>
      <c r="P1111">
        <f>SUMIFS('Energy balance options'!$F$7:$F$3000,'Energy balance options'!$B$7:$B$3000,HeatGen!P$2,'Energy balance options'!$A$7:$A$3000,HeatGen!$A1111)</f>
        <v>0</v>
      </c>
      <c r="Q1111">
        <f>SUMIFS('Energy balance options'!$F$7:$F$3000,'Energy balance options'!$B$7:$B$3000,HeatGen!Q$2,'Energy balance options'!$A$7:$A$3000,HeatGen!$A1111)</f>
        <v>0</v>
      </c>
      <c r="R1111">
        <f>SUMIFS('Energy balance options'!$F$7:$F$3000,'Energy balance options'!$B$7:$B$3000,HeatGen!R$2,'Energy balance options'!$A$7:$A$3000,HeatGen!$A1111)</f>
        <v>0</v>
      </c>
      <c r="S1111">
        <f>SUMIFS('Energy balance options'!$G$7:$G$3000,'Energy balance options'!$B$7:$B$3000,HeatGen!S$2,'Energy balance options'!$A$7:$A$3000,HeatGen!$A1111)</f>
        <v>0</v>
      </c>
      <c r="T1111">
        <f>SUMIFS('Energy balance options'!$G$7:$G$3000,'Energy balance options'!$B$7:$B$3000,HeatGen!T$2,'Energy balance options'!$A$7:$A$3000,HeatGen!$A1111)</f>
        <v>0</v>
      </c>
      <c r="U1111">
        <f>SUMIFS('Energy balance options'!$G$7:$G$3000,'Energy balance options'!$B$7:$B$3000,HeatGen!U$2,'Energy balance options'!$A$7:$A$3000,HeatGen!$A1111)</f>
        <v>0</v>
      </c>
      <c r="V1111">
        <f>SUMIFS('Energy balance options'!$G$7:$G$3000,'Energy balance options'!$B$7:$B$3000,HeatGen!V$2,'Energy balance options'!$A$7:$A$3000,HeatGen!$A1111)</f>
        <v>0</v>
      </c>
      <c r="W1111">
        <f>SUMIFS('Energy balance options'!$G$7:$G$3000,'Energy balance options'!$B$7:$B$3000,HeatGen!W$2,'Energy balance options'!$A$7:$A$3000,HeatGen!$A1111)</f>
        <v>0</v>
      </c>
      <c r="X1111">
        <f>SUMIFS('Energy balance options'!$G$7:$G$3000,'Energy balance options'!$B$7:$B$3000,HeatGen!X$2,'Energy balance options'!$A$7:$A$3000,HeatGen!$A1111)</f>
        <v>0</v>
      </c>
      <c r="AG1111">
        <f t="shared" si="241"/>
        <v>0</v>
      </c>
      <c r="AH1111">
        <f t="shared" si="242"/>
        <v>0</v>
      </c>
      <c r="AI1111">
        <f t="shared" si="243"/>
        <v>0</v>
      </c>
      <c r="AJ1111">
        <f t="shared" si="244"/>
        <v>0</v>
      </c>
      <c r="AK1111">
        <f t="shared" si="245"/>
        <v>0</v>
      </c>
      <c r="AL1111">
        <f t="shared" si="246"/>
        <v>0</v>
      </c>
      <c r="AM1111">
        <f t="shared" si="247"/>
        <v>0</v>
      </c>
      <c r="AN1111">
        <f t="shared" si="248"/>
        <v>0</v>
      </c>
      <c r="AO1111">
        <f t="shared" si="249"/>
        <v>0</v>
      </c>
    </row>
    <row r="1112" spans="1:41" x14ac:dyDescent="0.2">
      <c r="A1112" s="9"/>
      <c r="B1112" t="str">
        <f>_xlfn.IFNA(VLOOKUP(A1112,'Energy balance options'!A$7:C$3000,3,FALSE),"")</f>
        <v/>
      </c>
      <c r="P1112">
        <f>SUMIFS('Energy balance options'!$F$7:$F$3000,'Energy balance options'!$B$7:$B$3000,HeatGen!P$2,'Energy balance options'!$A$7:$A$3000,HeatGen!$A1112)</f>
        <v>0</v>
      </c>
      <c r="Q1112">
        <f>SUMIFS('Energy balance options'!$F$7:$F$3000,'Energy balance options'!$B$7:$B$3000,HeatGen!Q$2,'Energy balance options'!$A$7:$A$3000,HeatGen!$A1112)</f>
        <v>0</v>
      </c>
      <c r="R1112">
        <f>SUMIFS('Energy balance options'!$F$7:$F$3000,'Energy balance options'!$B$7:$B$3000,HeatGen!R$2,'Energy balance options'!$A$7:$A$3000,HeatGen!$A1112)</f>
        <v>0</v>
      </c>
      <c r="S1112">
        <f>SUMIFS('Energy balance options'!$G$7:$G$3000,'Energy balance options'!$B$7:$B$3000,HeatGen!S$2,'Energy balance options'!$A$7:$A$3000,HeatGen!$A1112)</f>
        <v>0</v>
      </c>
      <c r="T1112">
        <f>SUMIFS('Energy balance options'!$G$7:$G$3000,'Energy balance options'!$B$7:$B$3000,HeatGen!T$2,'Energy balance options'!$A$7:$A$3000,HeatGen!$A1112)</f>
        <v>0</v>
      </c>
      <c r="U1112">
        <f>SUMIFS('Energy balance options'!$G$7:$G$3000,'Energy balance options'!$B$7:$B$3000,HeatGen!U$2,'Energy balance options'!$A$7:$A$3000,HeatGen!$A1112)</f>
        <v>0</v>
      </c>
      <c r="V1112">
        <f>SUMIFS('Energy balance options'!$G$7:$G$3000,'Energy balance options'!$B$7:$B$3000,HeatGen!V$2,'Energy balance options'!$A$7:$A$3000,HeatGen!$A1112)</f>
        <v>0</v>
      </c>
      <c r="W1112">
        <f>SUMIFS('Energy balance options'!$G$7:$G$3000,'Energy balance options'!$B$7:$B$3000,HeatGen!W$2,'Energy balance options'!$A$7:$A$3000,HeatGen!$A1112)</f>
        <v>0</v>
      </c>
      <c r="X1112">
        <f>SUMIFS('Energy balance options'!$G$7:$G$3000,'Energy balance options'!$B$7:$B$3000,HeatGen!X$2,'Energy balance options'!$A$7:$A$3000,HeatGen!$A1112)</f>
        <v>0</v>
      </c>
      <c r="AG1112">
        <f t="shared" si="241"/>
        <v>0</v>
      </c>
      <c r="AH1112">
        <f t="shared" si="242"/>
        <v>0</v>
      </c>
      <c r="AI1112">
        <f t="shared" si="243"/>
        <v>0</v>
      </c>
      <c r="AJ1112">
        <f t="shared" si="244"/>
        <v>0</v>
      </c>
      <c r="AK1112">
        <f t="shared" si="245"/>
        <v>0</v>
      </c>
      <c r="AL1112">
        <f t="shared" si="246"/>
        <v>0</v>
      </c>
      <c r="AM1112">
        <f t="shared" si="247"/>
        <v>0</v>
      </c>
      <c r="AN1112">
        <f t="shared" si="248"/>
        <v>0</v>
      </c>
      <c r="AO1112">
        <f t="shared" si="249"/>
        <v>0</v>
      </c>
    </row>
    <row r="1113" spans="1:41" x14ac:dyDescent="0.2">
      <c r="A1113" s="9"/>
      <c r="B1113" t="str">
        <f>_xlfn.IFNA(VLOOKUP(A1113,'Energy balance options'!A$7:C$3000,3,FALSE),"")</f>
        <v/>
      </c>
      <c r="P1113">
        <f>SUMIFS('Energy balance options'!$F$7:$F$3000,'Energy balance options'!$B$7:$B$3000,HeatGen!P$2,'Energy balance options'!$A$7:$A$3000,HeatGen!$A1113)</f>
        <v>0</v>
      </c>
      <c r="Q1113">
        <f>SUMIFS('Energy balance options'!$F$7:$F$3000,'Energy balance options'!$B$7:$B$3000,HeatGen!Q$2,'Energy balance options'!$A$7:$A$3000,HeatGen!$A1113)</f>
        <v>0</v>
      </c>
      <c r="R1113">
        <f>SUMIFS('Energy balance options'!$F$7:$F$3000,'Energy balance options'!$B$7:$B$3000,HeatGen!R$2,'Energy balance options'!$A$7:$A$3000,HeatGen!$A1113)</f>
        <v>0</v>
      </c>
      <c r="S1113">
        <f>SUMIFS('Energy balance options'!$G$7:$G$3000,'Energy balance options'!$B$7:$B$3000,HeatGen!S$2,'Energy balance options'!$A$7:$A$3000,HeatGen!$A1113)</f>
        <v>0</v>
      </c>
      <c r="T1113">
        <f>SUMIFS('Energy balance options'!$G$7:$G$3000,'Energy balance options'!$B$7:$B$3000,HeatGen!T$2,'Energy balance options'!$A$7:$A$3000,HeatGen!$A1113)</f>
        <v>0</v>
      </c>
      <c r="U1113">
        <f>SUMIFS('Energy balance options'!$G$7:$G$3000,'Energy balance options'!$B$7:$B$3000,HeatGen!U$2,'Energy balance options'!$A$7:$A$3000,HeatGen!$A1113)</f>
        <v>0</v>
      </c>
      <c r="V1113">
        <f>SUMIFS('Energy balance options'!$G$7:$G$3000,'Energy balance options'!$B$7:$B$3000,HeatGen!V$2,'Energy balance options'!$A$7:$A$3000,HeatGen!$A1113)</f>
        <v>0</v>
      </c>
      <c r="W1113">
        <f>SUMIFS('Energy balance options'!$G$7:$G$3000,'Energy balance options'!$B$7:$B$3000,HeatGen!W$2,'Energy balance options'!$A$7:$A$3000,HeatGen!$A1113)</f>
        <v>0</v>
      </c>
      <c r="X1113">
        <f>SUMIFS('Energy balance options'!$G$7:$G$3000,'Energy balance options'!$B$7:$B$3000,HeatGen!X$2,'Energy balance options'!$A$7:$A$3000,HeatGen!$A1113)</f>
        <v>0</v>
      </c>
      <c r="AG1113">
        <f t="shared" si="241"/>
        <v>0</v>
      </c>
      <c r="AH1113">
        <f t="shared" si="242"/>
        <v>0</v>
      </c>
      <c r="AI1113">
        <f t="shared" si="243"/>
        <v>0</v>
      </c>
      <c r="AJ1113">
        <f t="shared" si="244"/>
        <v>0</v>
      </c>
      <c r="AK1113">
        <f t="shared" si="245"/>
        <v>0</v>
      </c>
      <c r="AL1113">
        <f t="shared" si="246"/>
        <v>0</v>
      </c>
      <c r="AM1113">
        <f t="shared" si="247"/>
        <v>0</v>
      </c>
      <c r="AN1113">
        <f t="shared" si="248"/>
        <v>0</v>
      </c>
      <c r="AO1113">
        <f t="shared" si="249"/>
        <v>0</v>
      </c>
    </row>
    <row r="1114" spans="1:41" x14ac:dyDescent="0.2">
      <c r="A1114" s="9"/>
      <c r="B1114" t="str">
        <f>_xlfn.IFNA(VLOOKUP(A1114,'Energy balance options'!A$7:C$3000,3,FALSE),"")</f>
        <v/>
      </c>
      <c r="P1114">
        <f>SUMIFS('Energy balance options'!$F$7:$F$3000,'Energy balance options'!$B$7:$B$3000,HeatGen!P$2,'Energy balance options'!$A$7:$A$3000,HeatGen!$A1114)</f>
        <v>0</v>
      </c>
      <c r="Q1114">
        <f>SUMIFS('Energy balance options'!$F$7:$F$3000,'Energy balance options'!$B$7:$B$3000,HeatGen!Q$2,'Energy balance options'!$A$7:$A$3000,HeatGen!$A1114)</f>
        <v>0</v>
      </c>
      <c r="R1114">
        <f>SUMIFS('Energy balance options'!$F$7:$F$3000,'Energy balance options'!$B$7:$B$3000,HeatGen!R$2,'Energy balance options'!$A$7:$A$3000,HeatGen!$A1114)</f>
        <v>0</v>
      </c>
      <c r="S1114">
        <f>SUMIFS('Energy balance options'!$G$7:$G$3000,'Energy balance options'!$B$7:$B$3000,HeatGen!S$2,'Energy balance options'!$A$7:$A$3000,HeatGen!$A1114)</f>
        <v>0</v>
      </c>
      <c r="T1114">
        <f>SUMIFS('Energy balance options'!$G$7:$G$3000,'Energy balance options'!$B$7:$B$3000,HeatGen!T$2,'Energy balance options'!$A$7:$A$3000,HeatGen!$A1114)</f>
        <v>0</v>
      </c>
      <c r="U1114">
        <f>SUMIFS('Energy balance options'!$G$7:$G$3000,'Energy balance options'!$B$7:$B$3000,HeatGen!U$2,'Energy balance options'!$A$7:$A$3000,HeatGen!$A1114)</f>
        <v>0</v>
      </c>
      <c r="V1114">
        <f>SUMIFS('Energy balance options'!$G$7:$G$3000,'Energy balance options'!$B$7:$B$3000,HeatGen!V$2,'Energy balance options'!$A$7:$A$3000,HeatGen!$A1114)</f>
        <v>0</v>
      </c>
      <c r="W1114">
        <f>SUMIFS('Energy balance options'!$G$7:$G$3000,'Energy balance options'!$B$7:$B$3000,HeatGen!W$2,'Energy balance options'!$A$7:$A$3000,HeatGen!$A1114)</f>
        <v>0</v>
      </c>
      <c r="X1114">
        <f>SUMIFS('Energy balance options'!$G$7:$G$3000,'Energy balance options'!$B$7:$B$3000,HeatGen!X$2,'Energy balance options'!$A$7:$A$3000,HeatGen!$A1114)</f>
        <v>0</v>
      </c>
      <c r="AG1114">
        <f t="shared" si="241"/>
        <v>0</v>
      </c>
      <c r="AH1114">
        <f t="shared" si="242"/>
        <v>0</v>
      </c>
      <c r="AI1114">
        <f t="shared" si="243"/>
        <v>0</v>
      </c>
      <c r="AJ1114">
        <f t="shared" si="244"/>
        <v>0</v>
      </c>
      <c r="AK1114">
        <f t="shared" si="245"/>
        <v>0</v>
      </c>
      <c r="AL1114">
        <f t="shared" si="246"/>
        <v>0</v>
      </c>
      <c r="AM1114">
        <f t="shared" si="247"/>
        <v>0</v>
      </c>
      <c r="AN1114">
        <f t="shared" si="248"/>
        <v>0</v>
      </c>
      <c r="AO1114">
        <f t="shared" si="249"/>
        <v>0</v>
      </c>
    </row>
    <row r="1115" spans="1:41" x14ac:dyDescent="0.2">
      <c r="A1115" s="9"/>
      <c r="B1115" t="str">
        <f>_xlfn.IFNA(VLOOKUP(A1115,'Energy balance options'!A$7:C$3000,3,FALSE),"")</f>
        <v/>
      </c>
      <c r="P1115">
        <f>SUMIFS('Energy balance options'!$F$7:$F$3000,'Energy balance options'!$B$7:$B$3000,HeatGen!P$2,'Energy balance options'!$A$7:$A$3000,HeatGen!$A1115)</f>
        <v>0</v>
      </c>
      <c r="Q1115">
        <f>SUMIFS('Energy balance options'!$F$7:$F$3000,'Energy balance options'!$B$7:$B$3000,HeatGen!Q$2,'Energy balance options'!$A$7:$A$3000,HeatGen!$A1115)</f>
        <v>0</v>
      </c>
      <c r="R1115">
        <f>SUMIFS('Energy balance options'!$F$7:$F$3000,'Energy balance options'!$B$7:$B$3000,HeatGen!R$2,'Energy balance options'!$A$7:$A$3000,HeatGen!$A1115)</f>
        <v>0</v>
      </c>
      <c r="S1115">
        <f>SUMIFS('Energy balance options'!$G$7:$G$3000,'Energy balance options'!$B$7:$B$3000,HeatGen!S$2,'Energy balance options'!$A$7:$A$3000,HeatGen!$A1115)</f>
        <v>0</v>
      </c>
      <c r="T1115">
        <f>SUMIFS('Energy balance options'!$G$7:$G$3000,'Energy balance options'!$B$7:$B$3000,HeatGen!T$2,'Energy balance options'!$A$7:$A$3000,HeatGen!$A1115)</f>
        <v>0</v>
      </c>
      <c r="U1115">
        <f>SUMIFS('Energy balance options'!$G$7:$G$3000,'Energy balance options'!$B$7:$B$3000,HeatGen!U$2,'Energy balance options'!$A$7:$A$3000,HeatGen!$A1115)</f>
        <v>0</v>
      </c>
      <c r="V1115">
        <f>SUMIFS('Energy balance options'!$G$7:$G$3000,'Energy balance options'!$B$7:$B$3000,HeatGen!V$2,'Energy balance options'!$A$7:$A$3000,HeatGen!$A1115)</f>
        <v>0</v>
      </c>
      <c r="W1115">
        <f>SUMIFS('Energy balance options'!$G$7:$G$3000,'Energy balance options'!$B$7:$B$3000,HeatGen!W$2,'Energy balance options'!$A$7:$A$3000,HeatGen!$A1115)</f>
        <v>0</v>
      </c>
      <c r="X1115">
        <f>SUMIFS('Energy balance options'!$G$7:$G$3000,'Energy balance options'!$B$7:$B$3000,HeatGen!X$2,'Energy balance options'!$A$7:$A$3000,HeatGen!$A1115)</f>
        <v>0</v>
      </c>
      <c r="AG1115">
        <f t="shared" si="241"/>
        <v>0</v>
      </c>
      <c r="AH1115">
        <f t="shared" si="242"/>
        <v>0</v>
      </c>
      <c r="AI1115">
        <f t="shared" si="243"/>
        <v>0</v>
      </c>
      <c r="AJ1115">
        <f t="shared" si="244"/>
        <v>0</v>
      </c>
      <c r="AK1115">
        <f t="shared" si="245"/>
        <v>0</v>
      </c>
      <c r="AL1115">
        <f t="shared" si="246"/>
        <v>0</v>
      </c>
      <c r="AM1115">
        <f t="shared" si="247"/>
        <v>0</v>
      </c>
      <c r="AN1115">
        <f t="shared" si="248"/>
        <v>0</v>
      </c>
      <c r="AO1115">
        <f t="shared" si="249"/>
        <v>0</v>
      </c>
    </row>
    <row r="1116" spans="1:41" x14ac:dyDescent="0.2">
      <c r="A1116" s="9"/>
      <c r="B1116" t="str">
        <f>_xlfn.IFNA(VLOOKUP(A1116,'Energy balance options'!A$7:C$3000,3,FALSE),"")</f>
        <v/>
      </c>
      <c r="P1116">
        <f>SUMIFS('Energy balance options'!$F$7:$F$3000,'Energy balance options'!$B$7:$B$3000,HeatGen!P$2,'Energy balance options'!$A$7:$A$3000,HeatGen!$A1116)</f>
        <v>0</v>
      </c>
      <c r="Q1116">
        <f>SUMIFS('Energy balance options'!$F$7:$F$3000,'Energy balance options'!$B$7:$B$3000,HeatGen!Q$2,'Energy balance options'!$A$7:$A$3000,HeatGen!$A1116)</f>
        <v>0</v>
      </c>
      <c r="R1116">
        <f>SUMIFS('Energy balance options'!$F$7:$F$3000,'Energy balance options'!$B$7:$B$3000,HeatGen!R$2,'Energy balance options'!$A$7:$A$3000,HeatGen!$A1116)</f>
        <v>0</v>
      </c>
      <c r="S1116">
        <f>SUMIFS('Energy balance options'!$G$7:$G$3000,'Energy balance options'!$B$7:$B$3000,HeatGen!S$2,'Energy balance options'!$A$7:$A$3000,HeatGen!$A1116)</f>
        <v>0</v>
      </c>
      <c r="T1116">
        <f>SUMIFS('Energy balance options'!$G$7:$G$3000,'Energy balance options'!$B$7:$B$3000,HeatGen!T$2,'Energy balance options'!$A$7:$A$3000,HeatGen!$A1116)</f>
        <v>0</v>
      </c>
      <c r="U1116">
        <f>SUMIFS('Energy balance options'!$G$7:$G$3000,'Energy balance options'!$B$7:$B$3000,HeatGen!U$2,'Energy balance options'!$A$7:$A$3000,HeatGen!$A1116)</f>
        <v>0</v>
      </c>
      <c r="V1116">
        <f>SUMIFS('Energy balance options'!$G$7:$G$3000,'Energy balance options'!$B$7:$B$3000,HeatGen!V$2,'Energy balance options'!$A$7:$A$3000,HeatGen!$A1116)</f>
        <v>0</v>
      </c>
      <c r="W1116">
        <f>SUMIFS('Energy balance options'!$G$7:$G$3000,'Energy balance options'!$B$7:$B$3000,HeatGen!W$2,'Energy balance options'!$A$7:$A$3000,HeatGen!$A1116)</f>
        <v>0</v>
      </c>
      <c r="X1116">
        <f>SUMIFS('Energy balance options'!$G$7:$G$3000,'Energy balance options'!$B$7:$B$3000,HeatGen!X$2,'Energy balance options'!$A$7:$A$3000,HeatGen!$A1116)</f>
        <v>0</v>
      </c>
      <c r="AG1116">
        <f t="shared" si="241"/>
        <v>0</v>
      </c>
      <c r="AH1116">
        <f t="shared" si="242"/>
        <v>0</v>
      </c>
      <c r="AI1116">
        <f t="shared" si="243"/>
        <v>0</v>
      </c>
      <c r="AJ1116">
        <f t="shared" si="244"/>
        <v>0</v>
      </c>
      <c r="AK1116">
        <f t="shared" si="245"/>
        <v>0</v>
      </c>
      <c r="AL1116">
        <f t="shared" si="246"/>
        <v>0</v>
      </c>
      <c r="AM1116">
        <f t="shared" si="247"/>
        <v>0</v>
      </c>
      <c r="AN1116">
        <f t="shared" si="248"/>
        <v>0</v>
      </c>
      <c r="AO1116">
        <f t="shared" si="249"/>
        <v>0</v>
      </c>
    </row>
    <row r="1117" spans="1:41" x14ac:dyDescent="0.2">
      <c r="A1117" s="9"/>
      <c r="B1117" t="str">
        <f>_xlfn.IFNA(VLOOKUP(A1117,'Energy balance options'!A$7:C$3000,3,FALSE),"")</f>
        <v/>
      </c>
      <c r="P1117">
        <f>SUMIFS('Energy balance options'!$F$7:$F$3000,'Energy balance options'!$B$7:$B$3000,HeatGen!P$2,'Energy balance options'!$A$7:$A$3000,HeatGen!$A1117)</f>
        <v>0</v>
      </c>
      <c r="Q1117">
        <f>SUMIFS('Energy balance options'!$F$7:$F$3000,'Energy balance options'!$B$7:$B$3000,HeatGen!Q$2,'Energy balance options'!$A$7:$A$3000,HeatGen!$A1117)</f>
        <v>0</v>
      </c>
      <c r="R1117">
        <f>SUMIFS('Energy balance options'!$F$7:$F$3000,'Energy balance options'!$B$7:$B$3000,HeatGen!R$2,'Energy balance options'!$A$7:$A$3000,HeatGen!$A1117)</f>
        <v>0</v>
      </c>
      <c r="S1117">
        <f>SUMIFS('Energy balance options'!$G$7:$G$3000,'Energy balance options'!$B$7:$B$3000,HeatGen!S$2,'Energy balance options'!$A$7:$A$3000,HeatGen!$A1117)</f>
        <v>0</v>
      </c>
      <c r="T1117">
        <f>SUMIFS('Energy balance options'!$G$7:$G$3000,'Energy balance options'!$B$7:$B$3000,HeatGen!T$2,'Energy balance options'!$A$7:$A$3000,HeatGen!$A1117)</f>
        <v>0</v>
      </c>
      <c r="U1117">
        <f>SUMIFS('Energy balance options'!$G$7:$G$3000,'Energy balance options'!$B$7:$B$3000,HeatGen!U$2,'Energy balance options'!$A$7:$A$3000,HeatGen!$A1117)</f>
        <v>0</v>
      </c>
      <c r="V1117">
        <f>SUMIFS('Energy balance options'!$G$7:$G$3000,'Energy balance options'!$B$7:$B$3000,HeatGen!V$2,'Energy balance options'!$A$7:$A$3000,HeatGen!$A1117)</f>
        <v>0</v>
      </c>
      <c r="W1117">
        <f>SUMIFS('Energy balance options'!$G$7:$G$3000,'Energy balance options'!$B$7:$B$3000,HeatGen!W$2,'Energy balance options'!$A$7:$A$3000,HeatGen!$A1117)</f>
        <v>0</v>
      </c>
      <c r="X1117">
        <f>SUMIFS('Energy balance options'!$G$7:$G$3000,'Energy balance options'!$B$7:$B$3000,HeatGen!X$2,'Energy balance options'!$A$7:$A$3000,HeatGen!$A1117)</f>
        <v>0</v>
      </c>
      <c r="AG1117">
        <f t="shared" si="241"/>
        <v>0</v>
      </c>
      <c r="AH1117">
        <f t="shared" si="242"/>
        <v>0</v>
      </c>
      <c r="AI1117">
        <f t="shared" si="243"/>
        <v>0</v>
      </c>
      <c r="AJ1117">
        <f t="shared" si="244"/>
        <v>0</v>
      </c>
      <c r="AK1117">
        <f t="shared" si="245"/>
        <v>0</v>
      </c>
      <c r="AL1117">
        <f t="shared" si="246"/>
        <v>0</v>
      </c>
      <c r="AM1117">
        <f t="shared" si="247"/>
        <v>0</v>
      </c>
      <c r="AN1117">
        <f t="shared" si="248"/>
        <v>0</v>
      </c>
      <c r="AO1117">
        <f t="shared" si="249"/>
        <v>0</v>
      </c>
    </row>
    <row r="1118" spans="1:41" x14ac:dyDescent="0.2">
      <c r="A1118" s="9"/>
      <c r="B1118" t="str">
        <f>_xlfn.IFNA(VLOOKUP(A1118,'Energy balance options'!A$7:C$3000,3,FALSE),"")</f>
        <v/>
      </c>
      <c r="P1118">
        <f>SUMIFS('Energy balance options'!$F$7:$F$3000,'Energy balance options'!$B$7:$B$3000,HeatGen!P$2,'Energy balance options'!$A$7:$A$3000,HeatGen!$A1118)</f>
        <v>0</v>
      </c>
      <c r="Q1118">
        <f>SUMIFS('Energy balance options'!$F$7:$F$3000,'Energy balance options'!$B$7:$B$3000,HeatGen!Q$2,'Energy balance options'!$A$7:$A$3000,HeatGen!$A1118)</f>
        <v>0</v>
      </c>
      <c r="R1118">
        <f>SUMIFS('Energy balance options'!$F$7:$F$3000,'Energy balance options'!$B$7:$B$3000,HeatGen!R$2,'Energy balance options'!$A$7:$A$3000,HeatGen!$A1118)</f>
        <v>0</v>
      </c>
      <c r="S1118">
        <f>SUMIFS('Energy balance options'!$G$7:$G$3000,'Energy balance options'!$B$7:$B$3000,HeatGen!S$2,'Energy balance options'!$A$7:$A$3000,HeatGen!$A1118)</f>
        <v>0</v>
      </c>
      <c r="T1118">
        <f>SUMIFS('Energy balance options'!$G$7:$G$3000,'Energy balance options'!$B$7:$B$3000,HeatGen!T$2,'Energy balance options'!$A$7:$A$3000,HeatGen!$A1118)</f>
        <v>0</v>
      </c>
      <c r="U1118">
        <f>SUMIFS('Energy balance options'!$G$7:$G$3000,'Energy balance options'!$B$7:$B$3000,HeatGen!U$2,'Energy balance options'!$A$7:$A$3000,HeatGen!$A1118)</f>
        <v>0</v>
      </c>
      <c r="V1118">
        <f>SUMIFS('Energy balance options'!$G$7:$G$3000,'Energy balance options'!$B$7:$B$3000,HeatGen!V$2,'Energy balance options'!$A$7:$A$3000,HeatGen!$A1118)</f>
        <v>0</v>
      </c>
      <c r="W1118">
        <f>SUMIFS('Energy balance options'!$G$7:$G$3000,'Energy balance options'!$B$7:$B$3000,HeatGen!W$2,'Energy balance options'!$A$7:$A$3000,HeatGen!$A1118)</f>
        <v>0</v>
      </c>
      <c r="X1118">
        <f>SUMIFS('Energy balance options'!$G$7:$G$3000,'Energy balance options'!$B$7:$B$3000,HeatGen!X$2,'Energy balance options'!$A$7:$A$3000,HeatGen!$A1118)</f>
        <v>0</v>
      </c>
      <c r="AG1118">
        <f t="shared" si="241"/>
        <v>0</v>
      </c>
      <c r="AH1118">
        <f t="shared" si="242"/>
        <v>0</v>
      </c>
      <c r="AI1118">
        <f t="shared" si="243"/>
        <v>0</v>
      </c>
      <c r="AJ1118">
        <f t="shared" si="244"/>
        <v>0</v>
      </c>
      <c r="AK1118">
        <f t="shared" si="245"/>
        <v>0</v>
      </c>
      <c r="AL1118">
        <f t="shared" si="246"/>
        <v>0</v>
      </c>
      <c r="AM1118">
        <f t="shared" si="247"/>
        <v>0</v>
      </c>
      <c r="AN1118">
        <f t="shared" si="248"/>
        <v>0</v>
      </c>
      <c r="AO1118">
        <f t="shared" si="249"/>
        <v>0</v>
      </c>
    </row>
    <row r="1119" spans="1:41" x14ac:dyDescent="0.2">
      <c r="A1119" s="9"/>
      <c r="B1119" t="str">
        <f>_xlfn.IFNA(VLOOKUP(A1119,'Energy balance options'!A$7:C$3000,3,FALSE),"")</f>
        <v/>
      </c>
      <c r="P1119">
        <f>SUMIFS('Energy balance options'!$F$7:$F$3000,'Energy balance options'!$B$7:$B$3000,HeatGen!P$2,'Energy balance options'!$A$7:$A$3000,HeatGen!$A1119)</f>
        <v>0</v>
      </c>
      <c r="Q1119">
        <f>SUMIFS('Energy balance options'!$F$7:$F$3000,'Energy balance options'!$B$7:$B$3000,HeatGen!Q$2,'Energy balance options'!$A$7:$A$3000,HeatGen!$A1119)</f>
        <v>0</v>
      </c>
      <c r="R1119">
        <f>SUMIFS('Energy balance options'!$F$7:$F$3000,'Energy balance options'!$B$7:$B$3000,HeatGen!R$2,'Energy balance options'!$A$7:$A$3000,HeatGen!$A1119)</f>
        <v>0</v>
      </c>
      <c r="S1119">
        <f>SUMIFS('Energy balance options'!$G$7:$G$3000,'Energy balance options'!$B$7:$B$3000,HeatGen!S$2,'Energy balance options'!$A$7:$A$3000,HeatGen!$A1119)</f>
        <v>0</v>
      </c>
      <c r="T1119">
        <f>SUMIFS('Energy balance options'!$G$7:$G$3000,'Energy balance options'!$B$7:$B$3000,HeatGen!T$2,'Energy balance options'!$A$7:$A$3000,HeatGen!$A1119)</f>
        <v>0</v>
      </c>
      <c r="U1119">
        <f>SUMIFS('Energy balance options'!$G$7:$G$3000,'Energy balance options'!$B$7:$B$3000,HeatGen!U$2,'Energy balance options'!$A$7:$A$3000,HeatGen!$A1119)</f>
        <v>0</v>
      </c>
      <c r="V1119">
        <f>SUMIFS('Energy balance options'!$G$7:$G$3000,'Energy balance options'!$B$7:$B$3000,HeatGen!V$2,'Energy balance options'!$A$7:$A$3000,HeatGen!$A1119)</f>
        <v>0</v>
      </c>
      <c r="W1119">
        <f>SUMIFS('Energy balance options'!$G$7:$G$3000,'Energy balance options'!$B$7:$B$3000,HeatGen!W$2,'Energy balance options'!$A$7:$A$3000,HeatGen!$A1119)</f>
        <v>0</v>
      </c>
      <c r="X1119">
        <f>SUMIFS('Energy balance options'!$G$7:$G$3000,'Energy balance options'!$B$7:$B$3000,HeatGen!X$2,'Energy balance options'!$A$7:$A$3000,HeatGen!$A1119)</f>
        <v>0</v>
      </c>
      <c r="AG1119">
        <f t="shared" si="241"/>
        <v>0</v>
      </c>
      <c r="AH1119">
        <f t="shared" si="242"/>
        <v>0</v>
      </c>
      <c r="AI1119">
        <f t="shared" si="243"/>
        <v>0</v>
      </c>
      <c r="AJ1119">
        <f t="shared" si="244"/>
        <v>0</v>
      </c>
      <c r="AK1119">
        <f t="shared" si="245"/>
        <v>0</v>
      </c>
      <c r="AL1119">
        <f t="shared" si="246"/>
        <v>0</v>
      </c>
      <c r="AM1119">
        <f t="shared" si="247"/>
        <v>0</v>
      </c>
      <c r="AN1119">
        <f t="shared" si="248"/>
        <v>0</v>
      </c>
      <c r="AO1119">
        <f t="shared" si="249"/>
        <v>0</v>
      </c>
    </row>
    <row r="1120" spans="1:41" x14ac:dyDescent="0.2">
      <c r="A1120" s="9"/>
      <c r="B1120" t="str">
        <f>_xlfn.IFNA(VLOOKUP(A1120,'Energy balance options'!A$7:C$3000,3,FALSE),"")</f>
        <v/>
      </c>
      <c r="P1120">
        <f>SUMIFS('Energy balance options'!$F$7:$F$3000,'Energy balance options'!$B$7:$B$3000,HeatGen!P$2,'Energy balance options'!$A$7:$A$3000,HeatGen!$A1120)</f>
        <v>0</v>
      </c>
      <c r="Q1120">
        <f>SUMIFS('Energy balance options'!$F$7:$F$3000,'Energy balance options'!$B$7:$B$3000,HeatGen!Q$2,'Energy balance options'!$A$7:$A$3000,HeatGen!$A1120)</f>
        <v>0</v>
      </c>
      <c r="R1120">
        <f>SUMIFS('Energy balance options'!$F$7:$F$3000,'Energy balance options'!$B$7:$B$3000,HeatGen!R$2,'Energy balance options'!$A$7:$A$3000,HeatGen!$A1120)</f>
        <v>0</v>
      </c>
      <c r="S1120">
        <f>SUMIFS('Energy balance options'!$G$7:$G$3000,'Energy balance options'!$B$7:$B$3000,HeatGen!S$2,'Energy balance options'!$A$7:$A$3000,HeatGen!$A1120)</f>
        <v>0</v>
      </c>
      <c r="T1120">
        <f>SUMIFS('Energy balance options'!$G$7:$G$3000,'Energy balance options'!$B$7:$B$3000,HeatGen!T$2,'Energy balance options'!$A$7:$A$3000,HeatGen!$A1120)</f>
        <v>0</v>
      </c>
      <c r="U1120">
        <f>SUMIFS('Energy balance options'!$G$7:$G$3000,'Energy balance options'!$B$7:$B$3000,HeatGen!U$2,'Energy balance options'!$A$7:$A$3000,HeatGen!$A1120)</f>
        <v>0</v>
      </c>
      <c r="V1120">
        <f>SUMIFS('Energy balance options'!$G$7:$G$3000,'Energy balance options'!$B$7:$B$3000,HeatGen!V$2,'Energy balance options'!$A$7:$A$3000,HeatGen!$A1120)</f>
        <v>0</v>
      </c>
      <c r="W1120">
        <f>SUMIFS('Energy balance options'!$G$7:$G$3000,'Energy balance options'!$B$7:$B$3000,HeatGen!W$2,'Energy balance options'!$A$7:$A$3000,HeatGen!$A1120)</f>
        <v>0</v>
      </c>
      <c r="X1120">
        <f>SUMIFS('Energy balance options'!$G$7:$G$3000,'Energy balance options'!$B$7:$B$3000,HeatGen!X$2,'Energy balance options'!$A$7:$A$3000,HeatGen!$A1120)</f>
        <v>0</v>
      </c>
      <c r="AG1120">
        <f t="shared" si="241"/>
        <v>0</v>
      </c>
      <c r="AH1120">
        <f t="shared" si="242"/>
        <v>0</v>
      </c>
      <c r="AI1120">
        <f t="shared" si="243"/>
        <v>0</v>
      </c>
      <c r="AJ1120">
        <f t="shared" si="244"/>
        <v>0</v>
      </c>
      <c r="AK1120">
        <f t="shared" si="245"/>
        <v>0</v>
      </c>
      <c r="AL1120">
        <f t="shared" si="246"/>
        <v>0</v>
      </c>
      <c r="AM1120">
        <f t="shared" si="247"/>
        <v>0</v>
      </c>
      <c r="AN1120">
        <f t="shared" si="248"/>
        <v>0</v>
      </c>
      <c r="AO1120">
        <f t="shared" si="249"/>
        <v>0</v>
      </c>
    </row>
    <row r="1121" spans="1:41" x14ac:dyDescent="0.2">
      <c r="A1121" s="9"/>
      <c r="B1121" t="str">
        <f>_xlfn.IFNA(VLOOKUP(A1121,'Energy balance options'!A$7:C$3000,3,FALSE),"")</f>
        <v/>
      </c>
      <c r="P1121">
        <f>SUMIFS('Energy balance options'!$F$7:$F$3000,'Energy balance options'!$B$7:$B$3000,HeatGen!P$2,'Energy balance options'!$A$7:$A$3000,HeatGen!$A1121)</f>
        <v>0</v>
      </c>
      <c r="Q1121">
        <f>SUMIFS('Energy balance options'!$F$7:$F$3000,'Energy balance options'!$B$7:$B$3000,HeatGen!Q$2,'Energy balance options'!$A$7:$A$3000,HeatGen!$A1121)</f>
        <v>0</v>
      </c>
      <c r="R1121">
        <f>SUMIFS('Energy balance options'!$F$7:$F$3000,'Energy balance options'!$B$7:$B$3000,HeatGen!R$2,'Energy balance options'!$A$7:$A$3000,HeatGen!$A1121)</f>
        <v>0</v>
      </c>
      <c r="S1121">
        <f>SUMIFS('Energy balance options'!$G$7:$G$3000,'Energy balance options'!$B$7:$B$3000,HeatGen!S$2,'Energy balance options'!$A$7:$A$3000,HeatGen!$A1121)</f>
        <v>0</v>
      </c>
      <c r="T1121">
        <f>SUMIFS('Energy balance options'!$G$7:$G$3000,'Energy balance options'!$B$7:$B$3000,HeatGen!T$2,'Energy balance options'!$A$7:$A$3000,HeatGen!$A1121)</f>
        <v>0</v>
      </c>
      <c r="U1121">
        <f>SUMIFS('Energy balance options'!$G$7:$G$3000,'Energy balance options'!$B$7:$B$3000,HeatGen!U$2,'Energy balance options'!$A$7:$A$3000,HeatGen!$A1121)</f>
        <v>0</v>
      </c>
      <c r="V1121">
        <f>SUMIFS('Energy balance options'!$G$7:$G$3000,'Energy balance options'!$B$7:$B$3000,HeatGen!V$2,'Energy balance options'!$A$7:$A$3000,HeatGen!$A1121)</f>
        <v>0</v>
      </c>
      <c r="W1121">
        <f>SUMIFS('Energy balance options'!$G$7:$G$3000,'Energy balance options'!$B$7:$B$3000,HeatGen!W$2,'Energy balance options'!$A$7:$A$3000,HeatGen!$A1121)</f>
        <v>0</v>
      </c>
      <c r="X1121">
        <f>SUMIFS('Energy balance options'!$G$7:$G$3000,'Energy balance options'!$B$7:$B$3000,HeatGen!X$2,'Energy balance options'!$A$7:$A$3000,HeatGen!$A1121)</f>
        <v>0</v>
      </c>
      <c r="AG1121">
        <f t="shared" si="241"/>
        <v>0</v>
      </c>
      <c r="AH1121">
        <f t="shared" si="242"/>
        <v>0</v>
      </c>
      <c r="AI1121">
        <f t="shared" si="243"/>
        <v>0</v>
      </c>
      <c r="AJ1121">
        <f t="shared" si="244"/>
        <v>0</v>
      </c>
      <c r="AK1121">
        <f t="shared" si="245"/>
        <v>0</v>
      </c>
      <c r="AL1121">
        <f t="shared" si="246"/>
        <v>0</v>
      </c>
      <c r="AM1121">
        <f t="shared" si="247"/>
        <v>0</v>
      </c>
      <c r="AN1121">
        <f t="shared" si="248"/>
        <v>0</v>
      </c>
      <c r="AO1121">
        <f t="shared" si="249"/>
        <v>0</v>
      </c>
    </row>
    <row r="1122" spans="1:41" x14ac:dyDescent="0.2">
      <c r="A1122" s="9"/>
      <c r="B1122" t="str">
        <f>_xlfn.IFNA(VLOOKUP(A1122,'Energy balance options'!A$7:C$3000,3,FALSE),"")</f>
        <v/>
      </c>
      <c r="P1122">
        <f>SUMIFS('Energy balance options'!$F$7:$F$3000,'Energy balance options'!$B$7:$B$3000,HeatGen!P$2,'Energy balance options'!$A$7:$A$3000,HeatGen!$A1122)</f>
        <v>0</v>
      </c>
      <c r="Q1122">
        <f>SUMIFS('Energy balance options'!$F$7:$F$3000,'Energy balance options'!$B$7:$B$3000,HeatGen!Q$2,'Energy balance options'!$A$7:$A$3000,HeatGen!$A1122)</f>
        <v>0</v>
      </c>
      <c r="R1122">
        <f>SUMIFS('Energy balance options'!$F$7:$F$3000,'Energy balance options'!$B$7:$B$3000,HeatGen!R$2,'Energy balance options'!$A$7:$A$3000,HeatGen!$A1122)</f>
        <v>0</v>
      </c>
      <c r="S1122">
        <f>SUMIFS('Energy balance options'!$G$7:$G$3000,'Energy balance options'!$B$7:$B$3000,HeatGen!S$2,'Energy balance options'!$A$7:$A$3000,HeatGen!$A1122)</f>
        <v>0</v>
      </c>
      <c r="T1122">
        <f>SUMIFS('Energy balance options'!$G$7:$G$3000,'Energy balance options'!$B$7:$B$3000,HeatGen!T$2,'Energy balance options'!$A$7:$A$3000,HeatGen!$A1122)</f>
        <v>0</v>
      </c>
      <c r="U1122">
        <f>SUMIFS('Energy balance options'!$G$7:$G$3000,'Energy balance options'!$B$7:$B$3000,HeatGen!U$2,'Energy balance options'!$A$7:$A$3000,HeatGen!$A1122)</f>
        <v>0</v>
      </c>
      <c r="V1122">
        <f>SUMIFS('Energy balance options'!$G$7:$G$3000,'Energy balance options'!$B$7:$B$3000,HeatGen!V$2,'Energy balance options'!$A$7:$A$3000,HeatGen!$A1122)</f>
        <v>0</v>
      </c>
      <c r="W1122">
        <f>SUMIFS('Energy balance options'!$G$7:$G$3000,'Energy balance options'!$B$7:$B$3000,HeatGen!W$2,'Energy balance options'!$A$7:$A$3000,HeatGen!$A1122)</f>
        <v>0</v>
      </c>
      <c r="X1122">
        <f>SUMIFS('Energy balance options'!$G$7:$G$3000,'Energy balance options'!$B$7:$B$3000,HeatGen!X$2,'Energy balance options'!$A$7:$A$3000,HeatGen!$A1122)</f>
        <v>0</v>
      </c>
      <c r="AG1122">
        <f t="shared" si="241"/>
        <v>0</v>
      </c>
      <c r="AH1122">
        <f t="shared" si="242"/>
        <v>0</v>
      </c>
      <c r="AI1122">
        <f t="shared" si="243"/>
        <v>0</v>
      </c>
      <c r="AJ1122">
        <f t="shared" si="244"/>
        <v>0</v>
      </c>
      <c r="AK1122">
        <f t="shared" si="245"/>
        <v>0</v>
      </c>
      <c r="AL1122">
        <f t="shared" si="246"/>
        <v>0</v>
      </c>
      <c r="AM1122">
        <f t="shared" si="247"/>
        <v>0</v>
      </c>
      <c r="AN1122">
        <f t="shared" si="248"/>
        <v>0</v>
      </c>
      <c r="AO1122">
        <f t="shared" si="249"/>
        <v>0</v>
      </c>
    </row>
    <row r="1123" spans="1:41" x14ac:dyDescent="0.2">
      <c r="A1123" s="9"/>
      <c r="B1123" t="str">
        <f>_xlfn.IFNA(VLOOKUP(A1123,'Energy balance options'!A$7:C$3000,3,FALSE),"")</f>
        <v/>
      </c>
      <c r="P1123">
        <f>SUMIFS('Energy balance options'!$F$7:$F$3000,'Energy balance options'!$B$7:$B$3000,HeatGen!P$2,'Energy balance options'!$A$7:$A$3000,HeatGen!$A1123)</f>
        <v>0</v>
      </c>
      <c r="Q1123">
        <f>SUMIFS('Energy balance options'!$F$7:$F$3000,'Energy balance options'!$B$7:$B$3000,HeatGen!Q$2,'Energy balance options'!$A$7:$A$3000,HeatGen!$A1123)</f>
        <v>0</v>
      </c>
      <c r="R1123">
        <f>SUMIFS('Energy balance options'!$F$7:$F$3000,'Energy balance options'!$B$7:$B$3000,HeatGen!R$2,'Energy balance options'!$A$7:$A$3000,HeatGen!$A1123)</f>
        <v>0</v>
      </c>
      <c r="S1123">
        <f>SUMIFS('Energy balance options'!$G$7:$G$3000,'Energy balance options'!$B$7:$B$3000,HeatGen!S$2,'Energy balance options'!$A$7:$A$3000,HeatGen!$A1123)</f>
        <v>0</v>
      </c>
      <c r="T1123">
        <f>SUMIFS('Energy balance options'!$G$7:$G$3000,'Energy balance options'!$B$7:$B$3000,HeatGen!T$2,'Energy balance options'!$A$7:$A$3000,HeatGen!$A1123)</f>
        <v>0</v>
      </c>
      <c r="U1123">
        <f>SUMIFS('Energy balance options'!$G$7:$G$3000,'Energy balance options'!$B$7:$B$3000,HeatGen!U$2,'Energy balance options'!$A$7:$A$3000,HeatGen!$A1123)</f>
        <v>0</v>
      </c>
      <c r="V1123">
        <f>SUMIFS('Energy balance options'!$G$7:$G$3000,'Energy balance options'!$B$7:$B$3000,HeatGen!V$2,'Energy balance options'!$A$7:$A$3000,HeatGen!$A1123)</f>
        <v>0</v>
      </c>
      <c r="W1123">
        <f>SUMIFS('Energy balance options'!$G$7:$G$3000,'Energy balance options'!$B$7:$B$3000,HeatGen!W$2,'Energy balance options'!$A$7:$A$3000,HeatGen!$A1123)</f>
        <v>0</v>
      </c>
      <c r="X1123">
        <f>SUMIFS('Energy balance options'!$G$7:$G$3000,'Energy balance options'!$B$7:$B$3000,HeatGen!X$2,'Energy balance options'!$A$7:$A$3000,HeatGen!$A1123)</f>
        <v>0</v>
      </c>
      <c r="AG1123">
        <f t="shared" si="241"/>
        <v>0</v>
      </c>
      <c r="AH1123">
        <f t="shared" si="242"/>
        <v>0</v>
      </c>
      <c r="AI1123">
        <f t="shared" si="243"/>
        <v>0</v>
      </c>
      <c r="AJ1123">
        <f t="shared" si="244"/>
        <v>0</v>
      </c>
      <c r="AK1123">
        <f t="shared" si="245"/>
        <v>0</v>
      </c>
      <c r="AL1123">
        <f t="shared" si="246"/>
        <v>0</v>
      </c>
      <c r="AM1123">
        <f t="shared" si="247"/>
        <v>0</v>
      </c>
      <c r="AN1123">
        <f t="shared" si="248"/>
        <v>0</v>
      </c>
      <c r="AO1123">
        <f t="shared" si="249"/>
        <v>0</v>
      </c>
    </row>
    <row r="1124" spans="1:41" x14ac:dyDescent="0.2">
      <c r="A1124" s="9"/>
      <c r="B1124" t="str">
        <f>_xlfn.IFNA(VLOOKUP(A1124,'Energy balance options'!A$7:C$3000,3,FALSE),"")</f>
        <v/>
      </c>
      <c r="P1124">
        <f>SUMIFS('Energy balance options'!$F$7:$F$3000,'Energy balance options'!$B$7:$B$3000,HeatGen!P$2,'Energy balance options'!$A$7:$A$3000,HeatGen!$A1124)</f>
        <v>0</v>
      </c>
      <c r="Q1124">
        <f>SUMIFS('Energy balance options'!$F$7:$F$3000,'Energy balance options'!$B$7:$B$3000,HeatGen!Q$2,'Energy balance options'!$A$7:$A$3000,HeatGen!$A1124)</f>
        <v>0</v>
      </c>
      <c r="R1124">
        <f>SUMIFS('Energy balance options'!$F$7:$F$3000,'Energy balance options'!$B$7:$B$3000,HeatGen!R$2,'Energy balance options'!$A$7:$A$3000,HeatGen!$A1124)</f>
        <v>0</v>
      </c>
      <c r="S1124">
        <f>SUMIFS('Energy balance options'!$G$7:$G$3000,'Energy balance options'!$B$7:$B$3000,HeatGen!S$2,'Energy balance options'!$A$7:$A$3000,HeatGen!$A1124)</f>
        <v>0</v>
      </c>
      <c r="T1124">
        <f>SUMIFS('Energy balance options'!$G$7:$G$3000,'Energy balance options'!$B$7:$B$3000,HeatGen!T$2,'Energy balance options'!$A$7:$A$3000,HeatGen!$A1124)</f>
        <v>0</v>
      </c>
      <c r="U1124">
        <f>SUMIFS('Energy balance options'!$G$7:$G$3000,'Energy balance options'!$B$7:$B$3000,HeatGen!U$2,'Energy balance options'!$A$7:$A$3000,HeatGen!$A1124)</f>
        <v>0</v>
      </c>
      <c r="V1124">
        <f>SUMIFS('Energy balance options'!$G$7:$G$3000,'Energy balance options'!$B$7:$B$3000,HeatGen!V$2,'Energy balance options'!$A$7:$A$3000,HeatGen!$A1124)</f>
        <v>0</v>
      </c>
      <c r="W1124">
        <f>SUMIFS('Energy balance options'!$G$7:$G$3000,'Energy balance options'!$B$7:$B$3000,HeatGen!W$2,'Energy balance options'!$A$7:$A$3000,HeatGen!$A1124)</f>
        <v>0</v>
      </c>
      <c r="X1124">
        <f>SUMIFS('Energy balance options'!$G$7:$G$3000,'Energy balance options'!$B$7:$B$3000,HeatGen!X$2,'Energy balance options'!$A$7:$A$3000,HeatGen!$A1124)</f>
        <v>0</v>
      </c>
      <c r="AG1124">
        <f t="shared" si="241"/>
        <v>0</v>
      </c>
      <c r="AH1124">
        <f t="shared" si="242"/>
        <v>0</v>
      </c>
      <c r="AI1124">
        <f t="shared" si="243"/>
        <v>0</v>
      </c>
      <c r="AJ1124">
        <f t="shared" si="244"/>
        <v>0</v>
      </c>
      <c r="AK1124">
        <f t="shared" si="245"/>
        <v>0</v>
      </c>
      <c r="AL1124">
        <f t="shared" si="246"/>
        <v>0</v>
      </c>
      <c r="AM1124">
        <f t="shared" si="247"/>
        <v>0</v>
      </c>
      <c r="AN1124">
        <f t="shared" si="248"/>
        <v>0</v>
      </c>
      <c r="AO1124">
        <f t="shared" si="249"/>
        <v>0</v>
      </c>
    </row>
    <row r="1125" spans="1:41" x14ac:dyDescent="0.2">
      <c r="A1125" s="9"/>
      <c r="B1125" t="str">
        <f>_xlfn.IFNA(VLOOKUP(A1125,'Energy balance options'!A$7:C$3000,3,FALSE),"")</f>
        <v/>
      </c>
      <c r="P1125">
        <f>SUMIFS('Energy balance options'!$F$7:$F$3000,'Energy balance options'!$B$7:$B$3000,HeatGen!P$2,'Energy balance options'!$A$7:$A$3000,HeatGen!$A1125)</f>
        <v>0</v>
      </c>
      <c r="Q1125">
        <f>SUMIFS('Energy balance options'!$F$7:$F$3000,'Energy balance options'!$B$7:$B$3000,HeatGen!Q$2,'Energy balance options'!$A$7:$A$3000,HeatGen!$A1125)</f>
        <v>0</v>
      </c>
      <c r="R1125">
        <f>SUMIFS('Energy balance options'!$F$7:$F$3000,'Energy balance options'!$B$7:$B$3000,HeatGen!R$2,'Energy balance options'!$A$7:$A$3000,HeatGen!$A1125)</f>
        <v>0</v>
      </c>
      <c r="S1125">
        <f>SUMIFS('Energy balance options'!$G$7:$G$3000,'Energy balance options'!$B$7:$B$3000,HeatGen!S$2,'Energy balance options'!$A$7:$A$3000,HeatGen!$A1125)</f>
        <v>0</v>
      </c>
      <c r="T1125">
        <f>SUMIFS('Energy balance options'!$G$7:$G$3000,'Energy balance options'!$B$7:$B$3000,HeatGen!T$2,'Energy balance options'!$A$7:$A$3000,HeatGen!$A1125)</f>
        <v>0</v>
      </c>
      <c r="U1125">
        <f>SUMIFS('Energy balance options'!$G$7:$G$3000,'Energy balance options'!$B$7:$B$3000,HeatGen!U$2,'Energy balance options'!$A$7:$A$3000,HeatGen!$A1125)</f>
        <v>0</v>
      </c>
      <c r="V1125">
        <f>SUMIFS('Energy balance options'!$G$7:$G$3000,'Energy balance options'!$B$7:$B$3000,HeatGen!V$2,'Energy balance options'!$A$7:$A$3000,HeatGen!$A1125)</f>
        <v>0</v>
      </c>
      <c r="W1125">
        <f>SUMIFS('Energy balance options'!$G$7:$G$3000,'Energy balance options'!$B$7:$B$3000,HeatGen!W$2,'Energy balance options'!$A$7:$A$3000,HeatGen!$A1125)</f>
        <v>0</v>
      </c>
      <c r="X1125">
        <f>SUMIFS('Energy balance options'!$G$7:$G$3000,'Energy balance options'!$B$7:$B$3000,HeatGen!X$2,'Energy balance options'!$A$7:$A$3000,HeatGen!$A1125)</f>
        <v>0</v>
      </c>
      <c r="AG1125">
        <f t="shared" si="241"/>
        <v>0</v>
      </c>
      <c r="AH1125">
        <f t="shared" si="242"/>
        <v>0</v>
      </c>
      <c r="AI1125">
        <f t="shared" si="243"/>
        <v>0</v>
      </c>
      <c r="AJ1125">
        <f t="shared" si="244"/>
        <v>0</v>
      </c>
      <c r="AK1125">
        <f t="shared" si="245"/>
        <v>0</v>
      </c>
      <c r="AL1125">
        <f t="shared" si="246"/>
        <v>0</v>
      </c>
      <c r="AM1125">
        <f t="shared" si="247"/>
        <v>0</v>
      </c>
      <c r="AN1125">
        <f t="shared" si="248"/>
        <v>0</v>
      </c>
      <c r="AO1125">
        <f t="shared" si="249"/>
        <v>0</v>
      </c>
    </row>
    <row r="1126" spans="1:41" x14ac:dyDescent="0.2">
      <c r="A1126" s="9"/>
      <c r="B1126" t="str">
        <f>_xlfn.IFNA(VLOOKUP(A1126,'Energy balance options'!A$7:C$3000,3,FALSE),"")</f>
        <v/>
      </c>
      <c r="P1126">
        <f>SUMIFS('Energy balance options'!$F$7:$F$3000,'Energy balance options'!$B$7:$B$3000,HeatGen!P$2,'Energy balance options'!$A$7:$A$3000,HeatGen!$A1126)</f>
        <v>0</v>
      </c>
      <c r="Q1126">
        <f>SUMIFS('Energy balance options'!$F$7:$F$3000,'Energy balance options'!$B$7:$B$3000,HeatGen!Q$2,'Energy balance options'!$A$7:$A$3000,HeatGen!$A1126)</f>
        <v>0</v>
      </c>
      <c r="R1126">
        <f>SUMIFS('Energy balance options'!$F$7:$F$3000,'Energy balance options'!$B$7:$B$3000,HeatGen!R$2,'Energy balance options'!$A$7:$A$3000,HeatGen!$A1126)</f>
        <v>0</v>
      </c>
      <c r="S1126">
        <f>SUMIFS('Energy balance options'!$G$7:$G$3000,'Energy balance options'!$B$7:$B$3000,HeatGen!S$2,'Energy balance options'!$A$7:$A$3000,HeatGen!$A1126)</f>
        <v>0</v>
      </c>
      <c r="T1126">
        <f>SUMIFS('Energy balance options'!$G$7:$G$3000,'Energy balance options'!$B$7:$B$3000,HeatGen!T$2,'Energy balance options'!$A$7:$A$3000,HeatGen!$A1126)</f>
        <v>0</v>
      </c>
      <c r="U1126">
        <f>SUMIFS('Energy balance options'!$G$7:$G$3000,'Energy balance options'!$B$7:$B$3000,HeatGen!U$2,'Energy balance options'!$A$7:$A$3000,HeatGen!$A1126)</f>
        <v>0</v>
      </c>
      <c r="V1126">
        <f>SUMIFS('Energy balance options'!$G$7:$G$3000,'Energy balance options'!$B$7:$B$3000,HeatGen!V$2,'Energy balance options'!$A$7:$A$3000,HeatGen!$A1126)</f>
        <v>0</v>
      </c>
      <c r="W1126">
        <f>SUMIFS('Energy balance options'!$G$7:$G$3000,'Energy balance options'!$B$7:$B$3000,HeatGen!W$2,'Energy balance options'!$A$7:$A$3000,HeatGen!$A1126)</f>
        <v>0</v>
      </c>
      <c r="X1126">
        <f>SUMIFS('Energy balance options'!$G$7:$G$3000,'Energy balance options'!$B$7:$B$3000,HeatGen!X$2,'Energy balance options'!$A$7:$A$3000,HeatGen!$A1126)</f>
        <v>0</v>
      </c>
      <c r="AG1126">
        <f t="shared" si="241"/>
        <v>0</v>
      </c>
      <c r="AH1126">
        <f t="shared" si="242"/>
        <v>0</v>
      </c>
      <c r="AI1126">
        <f t="shared" si="243"/>
        <v>0</v>
      </c>
      <c r="AJ1126">
        <f t="shared" si="244"/>
        <v>0</v>
      </c>
      <c r="AK1126">
        <f t="shared" si="245"/>
        <v>0</v>
      </c>
      <c r="AL1126">
        <f t="shared" si="246"/>
        <v>0</v>
      </c>
      <c r="AM1126">
        <f t="shared" si="247"/>
        <v>0</v>
      </c>
      <c r="AN1126">
        <f t="shared" si="248"/>
        <v>0</v>
      </c>
      <c r="AO1126">
        <f t="shared" si="249"/>
        <v>0</v>
      </c>
    </row>
    <row r="1127" spans="1:41" x14ac:dyDescent="0.2">
      <c r="A1127" s="9"/>
      <c r="B1127" t="str">
        <f>_xlfn.IFNA(VLOOKUP(A1127,'Energy balance options'!A$7:C$3000,3,FALSE),"")</f>
        <v/>
      </c>
      <c r="P1127">
        <f>SUMIFS('Energy balance options'!$F$7:$F$3000,'Energy balance options'!$B$7:$B$3000,HeatGen!P$2,'Energy balance options'!$A$7:$A$3000,HeatGen!$A1127)</f>
        <v>0</v>
      </c>
      <c r="Q1127">
        <f>SUMIFS('Energy balance options'!$F$7:$F$3000,'Energy balance options'!$B$7:$B$3000,HeatGen!Q$2,'Energy balance options'!$A$7:$A$3000,HeatGen!$A1127)</f>
        <v>0</v>
      </c>
      <c r="R1127">
        <f>SUMIFS('Energy balance options'!$F$7:$F$3000,'Energy balance options'!$B$7:$B$3000,HeatGen!R$2,'Energy balance options'!$A$7:$A$3000,HeatGen!$A1127)</f>
        <v>0</v>
      </c>
      <c r="S1127">
        <f>SUMIFS('Energy balance options'!$G$7:$G$3000,'Energy balance options'!$B$7:$B$3000,HeatGen!S$2,'Energy balance options'!$A$7:$A$3000,HeatGen!$A1127)</f>
        <v>0</v>
      </c>
      <c r="T1127">
        <f>SUMIFS('Energy balance options'!$G$7:$G$3000,'Energy balance options'!$B$7:$B$3000,HeatGen!T$2,'Energy balance options'!$A$7:$A$3000,HeatGen!$A1127)</f>
        <v>0</v>
      </c>
      <c r="U1127">
        <f>SUMIFS('Energy balance options'!$G$7:$G$3000,'Energy balance options'!$B$7:$B$3000,HeatGen!U$2,'Energy balance options'!$A$7:$A$3000,HeatGen!$A1127)</f>
        <v>0</v>
      </c>
      <c r="V1127">
        <f>SUMIFS('Energy balance options'!$G$7:$G$3000,'Energy balance options'!$B$7:$B$3000,HeatGen!V$2,'Energy balance options'!$A$7:$A$3000,HeatGen!$A1127)</f>
        <v>0</v>
      </c>
      <c r="W1127">
        <f>SUMIFS('Energy balance options'!$G$7:$G$3000,'Energy balance options'!$B$7:$B$3000,HeatGen!W$2,'Energy balance options'!$A$7:$A$3000,HeatGen!$A1127)</f>
        <v>0</v>
      </c>
      <c r="X1127">
        <f>SUMIFS('Energy balance options'!$G$7:$G$3000,'Energy balance options'!$B$7:$B$3000,HeatGen!X$2,'Energy balance options'!$A$7:$A$3000,HeatGen!$A1127)</f>
        <v>0</v>
      </c>
      <c r="AG1127">
        <f t="shared" si="241"/>
        <v>0</v>
      </c>
      <c r="AH1127">
        <f t="shared" si="242"/>
        <v>0</v>
      </c>
      <c r="AI1127">
        <f t="shared" si="243"/>
        <v>0</v>
      </c>
      <c r="AJ1127">
        <f t="shared" si="244"/>
        <v>0</v>
      </c>
      <c r="AK1127">
        <f t="shared" si="245"/>
        <v>0</v>
      </c>
      <c r="AL1127">
        <f t="shared" si="246"/>
        <v>0</v>
      </c>
      <c r="AM1127">
        <f t="shared" si="247"/>
        <v>0</v>
      </c>
      <c r="AN1127">
        <f t="shared" si="248"/>
        <v>0</v>
      </c>
      <c r="AO1127">
        <f t="shared" si="249"/>
        <v>0</v>
      </c>
    </row>
    <row r="1128" spans="1:41" x14ac:dyDescent="0.2">
      <c r="A1128" s="9"/>
      <c r="B1128" t="str">
        <f>_xlfn.IFNA(VLOOKUP(A1128,'Energy balance options'!A$7:C$3000,3,FALSE),"")</f>
        <v/>
      </c>
      <c r="P1128">
        <f>SUMIFS('Energy balance options'!$F$7:$F$3000,'Energy balance options'!$B$7:$B$3000,HeatGen!P$2,'Energy balance options'!$A$7:$A$3000,HeatGen!$A1128)</f>
        <v>0</v>
      </c>
      <c r="Q1128">
        <f>SUMIFS('Energy balance options'!$F$7:$F$3000,'Energy balance options'!$B$7:$B$3000,HeatGen!Q$2,'Energy balance options'!$A$7:$A$3000,HeatGen!$A1128)</f>
        <v>0</v>
      </c>
      <c r="R1128">
        <f>SUMIFS('Energy balance options'!$F$7:$F$3000,'Energy balance options'!$B$7:$B$3000,HeatGen!R$2,'Energy balance options'!$A$7:$A$3000,HeatGen!$A1128)</f>
        <v>0</v>
      </c>
      <c r="S1128">
        <f>SUMIFS('Energy balance options'!$G$7:$G$3000,'Energy balance options'!$B$7:$B$3000,HeatGen!S$2,'Energy balance options'!$A$7:$A$3000,HeatGen!$A1128)</f>
        <v>0</v>
      </c>
      <c r="T1128">
        <f>SUMIFS('Energy balance options'!$G$7:$G$3000,'Energy balance options'!$B$7:$B$3000,HeatGen!T$2,'Energy balance options'!$A$7:$A$3000,HeatGen!$A1128)</f>
        <v>0</v>
      </c>
      <c r="U1128">
        <f>SUMIFS('Energy balance options'!$G$7:$G$3000,'Energy balance options'!$B$7:$B$3000,HeatGen!U$2,'Energy balance options'!$A$7:$A$3000,HeatGen!$A1128)</f>
        <v>0</v>
      </c>
      <c r="V1128">
        <f>SUMIFS('Energy balance options'!$G$7:$G$3000,'Energy balance options'!$B$7:$B$3000,HeatGen!V$2,'Energy balance options'!$A$7:$A$3000,HeatGen!$A1128)</f>
        <v>0</v>
      </c>
      <c r="W1128">
        <f>SUMIFS('Energy balance options'!$G$7:$G$3000,'Energy balance options'!$B$7:$B$3000,HeatGen!W$2,'Energy balance options'!$A$7:$A$3000,HeatGen!$A1128)</f>
        <v>0</v>
      </c>
      <c r="X1128">
        <f>SUMIFS('Energy balance options'!$G$7:$G$3000,'Energy balance options'!$B$7:$B$3000,HeatGen!X$2,'Energy balance options'!$A$7:$A$3000,HeatGen!$A1128)</f>
        <v>0</v>
      </c>
      <c r="AG1128">
        <f t="shared" si="241"/>
        <v>0</v>
      </c>
      <c r="AH1128">
        <f t="shared" si="242"/>
        <v>0</v>
      </c>
      <c r="AI1128">
        <f t="shared" si="243"/>
        <v>0</v>
      </c>
      <c r="AJ1128">
        <f t="shared" si="244"/>
        <v>0</v>
      </c>
      <c r="AK1128">
        <f t="shared" si="245"/>
        <v>0</v>
      </c>
      <c r="AL1128">
        <f t="shared" si="246"/>
        <v>0</v>
      </c>
      <c r="AM1128">
        <f t="shared" si="247"/>
        <v>0</v>
      </c>
      <c r="AN1128">
        <f t="shared" si="248"/>
        <v>0</v>
      </c>
      <c r="AO1128">
        <f t="shared" si="249"/>
        <v>0</v>
      </c>
    </row>
    <row r="1129" spans="1:41" x14ac:dyDescent="0.2">
      <c r="A1129" s="9"/>
      <c r="B1129" t="str">
        <f>_xlfn.IFNA(VLOOKUP(A1129,'Energy balance options'!A$7:C$3000,3,FALSE),"")</f>
        <v/>
      </c>
      <c r="P1129">
        <f>SUMIFS('Energy balance options'!$F$7:$F$3000,'Energy balance options'!$B$7:$B$3000,HeatGen!P$2,'Energy balance options'!$A$7:$A$3000,HeatGen!$A1129)</f>
        <v>0</v>
      </c>
      <c r="Q1129">
        <f>SUMIFS('Energy balance options'!$F$7:$F$3000,'Energy balance options'!$B$7:$B$3000,HeatGen!Q$2,'Energy balance options'!$A$7:$A$3000,HeatGen!$A1129)</f>
        <v>0</v>
      </c>
      <c r="R1129">
        <f>SUMIFS('Energy balance options'!$F$7:$F$3000,'Energy balance options'!$B$7:$B$3000,HeatGen!R$2,'Energy balance options'!$A$7:$A$3000,HeatGen!$A1129)</f>
        <v>0</v>
      </c>
      <c r="S1129">
        <f>SUMIFS('Energy balance options'!$G$7:$G$3000,'Energy balance options'!$B$7:$B$3000,HeatGen!S$2,'Energy balance options'!$A$7:$A$3000,HeatGen!$A1129)</f>
        <v>0</v>
      </c>
      <c r="T1129">
        <f>SUMIFS('Energy balance options'!$G$7:$G$3000,'Energy balance options'!$B$7:$B$3000,HeatGen!T$2,'Energy balance options'!$A$7:$A$3000,HeatGen!$A1129)</f>
        <v>0</v>
      </c>
      <c r="U1129">
        <f>SUMIFS('Energy balance options'!$G$7:$G$3000,'Energy balance options'!$B$7:$B$3000,HeatGen!U$2,'Energy balance options'!$A$7:$A$3000,HeatGen!$A1129)</f>
        <v>0</v>
      </c>
      <c r="V1129">
        <f>SUMIFS('Energy balance options'!$G$7:$G$3000,'Energy balance options'!$B$7:$B$3000,HeatGen!V$2,'Energy balance options'!$A$7:$A$3000,HeatGen!$A1129)</f>
        <v>0</v>
      </c>
      <c r="W1129">
        <f>SUMIFS('Energy balance options'!$G$7:$G$3000,'Energy balance options'!$B$7:$B$3000,HeatGen!W$2,'Energy balance options'!$A$7:$A$3000,HeatGen!$A1129)</f>
        <v>0</v>
      </c>
      <c r="X1129">
        <f>SUMIFS('Energy balance options'!$G$7:$G$3000,'Energy balance options'!$B$7:$B$3000,HeatGen!X$2,'Energy balance options'!$A$7:$A$3000,HeatGen!$A1129)</f>
        <v>0</v>
      </c>
      <c r="AG1129">
        <f t="shared" si="241"/>
        <v>0</v>
      </c>
      <c r="AH1129">
        <f t="shared" si="242"/>
        <v>0</v>
      </c>
      <c r="AI1129">
        <f t="shared" si="243"/>
        <v>0</v>
      </c>
      <c r="AJ1129">
        <f t="shared" si="244"/>
        <v>0</v>
      </c>
      <c r="AK1129">
        <f t="shared" si="245"/>
        <v>0</v>
      </c>
      <c r="AL1129">
        <f t="shared" si="246"/>
        <v>0</v>
      </c>
      <c r="AM1129">
        <f t="shared" si="247"/>
        <v>0</v>
      </c>
      <c r="AN1129">
        <f t="shared" si="248"/>
        <v>0</v>
      </c>
      <c r="AO1129">
        <f t="shared" si="249"/>
        <v>0</v>
      </c>
    </row>
    <row r="1130" spans="1:41" x14ac:dyDescent="0.2">
      <c r="A1130" s="9"/>
      <c r="B1130" t="str">
        <f>_xlfn.IFNA(VLOOKUP(A1130,'Energy balance options'!A$7:C$3000,3,FALSE),"")</f>
        <v/>
      </c>
      <c r="P1130">
        <f>SUMIFS('Energy balance options'!$F$7:$F$3000,'Energy balance options'!$B$7:$B$3000,HeatGen!P$2,'Energy balance options'!$A$7:$A$3000,HeatGen!$A1130)</f>
        <v>0</v>
      </c>
      <c r="Q1130">
        <f>SUMIFS('Energy balance options'!$F$7:$F$3000,'Energy balance options'!$B$7:$B$3000,HeatGen!Q$2,'Energy balance options'!$A$7:$A$3000,HeatGen!$A1130)</f>
        <v>0</v>
      </c>
      <c r="R1130">
        <f>SUMIFS('Energy balance options'!$F$7:$F$3000,'Energy balance options'!$B$7:$B$3000,HeatGen!R$2,'Energy balance options'!$A$7:$A$3000,HeatGen!$A1130)</f>
        <v>0</v>
      </c>
      <c r="S1130">
        <f>SUMIFS('Energy balance options'!$G$7:$G$3000,'Energy balance options'!$B$7:$B$3000,HeatGen!S$2,'Energy balance options'!$A$7:$A$3000,HeatGen!$A1130)</f>
        <v>0</v>
      </c>
      <c r="T1130">
        <f>SUMIFS('Energy balance options'!$G$7:$G$3000,'Energy balance options'!$B$7:$B$3000,HeatGen!T$2,'Energy balance options'!$A$7:$A$3000,HeatGen!$A1130)</f>
        <v>0</v>
      </c>
      <c r="U1130">
        <f>SUMIFS('Energy balance options'!$G$7:$G$3000,'Energy balance options'!$B$7:$B$3000,HeatGen!U$2,'Energy balance options'!$A$7:$A$3000,HeatGen!$A1130)</f>
        <v>0</v>
      </c>
      <c r="V1130">
        <f>SUMIFS('Energy balance options'!$G$7:$G$3000,'Energy balance options'!$B$7:$B$3000,HeatGen!V$2,'Energy balance options'!$A$7:$A$3000,HeatGen!$A1130)</f>
        <v>0</v>
      </c>
      <c r="W1130">
        <f>SUMIFS('Energy balance options'!$G$7:$G$3000,'Energy balance options'!$B$7:$B$3000,HeatGen!W$2,'Energy balance options'!$A$7:$A$3000,HeatGen!$A1130)</f>
        <v>0</v>
      </c>
      <c r="X1130">
        <f>SUMIFS('Energy balance options'!$G$7:$G$3000,'Energy balance options'!$B$7:$B$3000,HeatGen!X$2,'Energy balance options'!$A$7:$A$3000,HeatGen!$A1130)</f>
        <v>0</v>
      </c>
      <c r="AG1130">
        <f t="shared" si="241"/>
        <v>0</v>
      </c>
      <c r="AH1130">
        <f t="shared" si="242"/>
        <v>0</v>
      </c>
      <c r="AI1130">
        <f t="shared" si="243"/>
        <v>0</v>
      </c>
      <c r="AJ1130">
        <f t="shared" si="244"/>
        <v>0</v>
      </c>
      <c r="AK1130">
        <f t="shared" si="245"/>
        <v>0</v>
      </c>
      <c r="AL1130">
        <f t="shared" si="246"/>
        <v>0</v>
      </c>
      <c r="AM1130">
        <f t="shared" si="247"/>
        <v>0</v>
      </c>
      <c r="AN1130">
        <f t="shared" si="248"/>
        <v>0</v>
      </c>
      <c r="AO1130">
        <f t="shared" si="249"/>
        <v>0</v>
      </c>
    </row>
    <row r="1131" spans="1:41" x14ac:dyDescent="0.2">
      <c r="A1131" s="9"/>
      <c r="B1131" t="str">
        <f>_xlfn.IFNA(VLOOKUP(A1131,'Energy balance options'!A$7:C$3000,3,FALSE),"")</f>
        <v/>
      </c>
      <c r="P1131">
        <f>SUMIFS('Energy balance options'!$F$7:$F$3000,'Energy balance options'!$B$7:$B$3000,HeatGen!P$2,'Energy balance options'!$A$7:$A$3000,HeatGen!$A1131)</f>
        <v>0</v>
      </c>
      <c r="Q1131">
        <f>SUMIFS('Energy balance options'!$F$7:$F$3000,'Energy balance options'!$B$7:$B$3000,HeatGen!Q$2,'Energy balance options'!$A$7:$A$3000,HeatGen!$A1131)</f>
        <v>0</v>
      </c>
      <c r="R1131">
        <f>SUMIFS('Energy balance options'!$F$7:$F$3000,'Energy balance options'!$B$7:$B$3000,HeatGen!R$2,'Energy balance options'!$A$7:$A$3000,HeatGen!$A1131)</f>
        <v>0</v>
      </c>
      <c r="S1131">
        <f>SUMIFS('Energy balance options'!$G$7:$G$3000,'Energy balance options'!$B$7:$B$3000,HeatGen!S$2,'Energy balance options'!$A$7:$A$3000,HeatGen!$A1131)</f>
        <v>0</v>
      </c>
      <c r="T1131">
        <f>SUMIFS('Energy balance options'!$G$7:$G$3000,'Energy balance options'!$B$7:$B$3000,HeatGen!T$2,'Energy balance options'!$A$7:$A$3000,HeatGen!$A1131)</f>
        <v>0</v>
      </c>
      <c r="U1131">
        <f>SUMIFS('Energy balance options'!$G$7:$G$3000,'Energy balance options'!$B$7:$B$3000,HeatGen!U$2,'Energy balance options'!$A$7:$A$3000,HeatGen!$A1131)</f>
        <v>0</v>
      </c>
      <c r="V1131">
        <f>SUMIFS('Energy balance options'!$G$7:$G$3000,'Energy balance options'!$B$7:$B$3000,HeatGen!V$2,'Energy balance options'!$A$7:$A$3000,HeatGen!$A1131)</f>
        <v>0</v>
      </c>
      <c r="W1131">
        <f>SUMIFS('Energy balance options'!$G$7:$G$3000,'Energy balance options'!$B$7:$B$3000,HeatGen!W$2,'Energy balance options'!$A$7:$A$3000,HeatGen!$A1131)</f>
        <v>0</v>
      </c>
      <c r="X1131">
        <f>SUMIFS('Energy balance options'!$G$7:$G$3000,'Energy balance options'!$B$7:$B$3000,HeatGen!X$2,'Energy balance options'!$A$7:$A$3000,HeatGen!$A1131)</f>
        <v>0</v>
      </c>
      <c r="AG1131">
        <f t="shared" si="241"/>
        <v>0</v>
      </c>
      <c r="AH1131">
        <f t="shared" si="242"/>
        <v>0</v>
      </c>
      <c r="AI1131">
        <f t="shared" si="243"/>
        <v>0</v>
      </c>
      <c r="AJ1131">
        <f t="shared" si="244"/>
        <v>0</v>
      </c>
      <c r="AK1131">
        <f t="shared" si="245"/>
        <v>0</v>
      </c>
      <c r="AL1131">
        <f t="shared" si="246"/>
        <v>0</v>
      </c>
      <c r="AM1131">
        <f t="shared" si="247"/>
        <v>0</v>
      </c>
      <c r="AN1131">
        <f t="shared" si="248"/>
        <v>0</v>
      </c>
      <c r="AO1131">
        <f t="shared" si="249"/>
        <v>0</v>
      </c>
    </row>
    <row r="1132" spans="1:41" x14ac:dyDescent="0.2">
      <c r="A1132" s="9"/>
      <c r="B1132" t="str">
        <f>_xlfn.IFNA(VLOOKUP(A1132,'Energy balance options'!A$7:C$3000,3,FALSE),"")</f>
        <v/>
      </c>
      <c r="P1132">
        <f>SUMIFS('Energy balance options'!$F$7:$F$3000,'Energy balance options'!$B$7:$B$3000,HeatGen!P$2,'Energy balance options'!$A$7:$A$3000,HeatGen!$A1132)</f>
        <v>0</v>
      </c>
      <c r="Q1132">
        <f>SUMIFS('Energy balance options'!$F$7:$F$3000,'Energy balance options'!$B$7:$B$3000,HeatGen!Q$2,'Energy balance options'!$A$7:$A$3000,HeatGen!$A1132)</f>
        <v>0</v>
      </c>
      <c r="R1132">
        <f>SUMIFS('Energy balance options'!$F$7:$F$3000,'Energy balance options'!$B$7:$B$3000,HeatGen!R$2,'Energy balance options'!$A$7:$A$3000,HeatGen!$A1132)</f>
        <v>0</v>
      </c>
      <c r="S1132">
        <f>SUMIFS('Energy balance options'!$G$7:$G$3000,'Energy balance options'!$B$7:$B$3000,HeatGen!S$2,'Energy balance options'!$A$7:$A$3000,HeatGen!$A1132)</f>
        <v>0</v>
      </c>
      <c r="T1132">
        <f>SUMIFS('Energy balance options'!$G$7:$G$3000,'Energy balance options'!$B$7:$B$3000,HeatGen!T$2,'Energy balance options'!$A$7:$A$3000,HeatGen!$A1132)</f>
        <v>0</v>
      </c>
      <c r="U1132">
        <f>SUMIFS('Energy balance options'!$G$7:$G$3000,'Energy balance options'!$B$7:$B$3000,HeatGen!U$2,'Energy balance options'!$A$7:$A$3000,HeatGen!$A1132)</f>
        <v>0</v>
      </c>
      <c r="V1132">
        <f>SUMIFS('Energy balance options'!$G$7:$G$3000,'Energy balance options'!$B$7:$B$3000,HeatGen!V$2,'Energy balance options'!$A$7:$A$3000,HeatGen!$A1132)</f>
        <v>0</v>
      </c>
      <c r="W1132">
        <f>SUMIFS('Energy balance options'!$G$7:$G$3000,'Energy balance options'!$B$7:$B$3000,HeatGen!W$2,'Energy balance options'!$A$7:$A$3000,HeatGen!$A1132)</f>
        <v>0</v>
      </c>
      <c r="X1132">
        <f>SUMIFS('Energy balance options'!$G$7:$G$3000,'Energy balance options'!$B$7:$B$3000,HeatGen!X$2,'Energy balance options'!$A$7:$A$3000,HeatGen!$A1132)</f>
        <v>0</v>
      </c>
      <c r="AG1132">
        <f t="shared" si="241"/>
        <v>0</v>
      </c>
      <c r="AH1132">
        <f t="shared" si="242"/>
        <v>0</v>
      </c>
      <c r="AI1132">
        <f t="shared" si="243"/>
        <v>0</v>
      </c>
      <c r="AJ1132">
        <f t="shared" si="244"/>
        <v>0</v>
      </c>
      <c r="AK1132">
        <f t="shared" si="245"/>
        <v>0</v>
      </c>
      <c r="AL1132">
        <f t="shared" si="246"/>
        <v>0</v>
      </c>
      <c r="AM1132">
        <f t="shared" si="247"/>
        <v>0</v>
      </c>
      <c r="AN1132">
        <f t="shared" si="248"/>
        <v>0</v>
      </c>
      <c r="AO1132">
        <f t="shared" si="249"/>
        <v>0</v>
      </c>
    </row>
    <row r="1133" spans="1:41" x14ac:dyDescent="0.2">
      <c r="A1133" s="9"/>
      <c r="B1133" t="str">
        <f>_xlfn.IFNA(VLOOKUP(A1133,'Energy balance options'!A$7:C$3000,3,FALSE),"")</f>
        <v/>
      </c>
      <c r="P1133">
        <f>SUMIFS('Energy balance options'!$F$7:$F$3000,'Energy balance options'!$B$7:$B$3000,HeatGen!P$2,'Energy balance options'!$A$7:$A$3000,HeatGen!$A1133)</f>
        <v>0</v>
      </c>
      <c r="Q1133">
        <f>SUMIFS('Energy balance options'!$F$7:$F$3000,'Energy balance options'!$B$7:$B$3000,HeatGen!Q$2,'Energy balance options'!$A$7:$A$3000,HeatGen!$A1133)</f>
        <v>0</v>
      </c>
      <c r="R1133">
        <f>SUMIFS('Energy balance options'!$F$7:$F$3000,'Energy balance options'!$B$7:$B$3000,HeatGen!R$2,'Energy balance options'!$A$7:$A$3000,HeatGen!$A1133)</f>
        <v>0</v>
      </c>
      <c r="S1133">
        <f>SUMIFS('Energy balance options'!$G$7:$G$3000,'Energy balance options'!$B$7:$B$3000,HeatGen!S$2,'Energy balance options'!$A$7:$A$3000,HeatGen!$A1133)</f>
        <v>0</v>
      </c>
      <c r="T1133">
        <f>SUMIFS('Energy balance options'!$G$7:$G$3000,'Energy balance options'!$B$7:$B$3000,HeatGen!T$2,'Energy balance options'!$A$7:$A$3000,HeatGen!$A1133)</f>
        <v>0</v>
      </c>
      <c r="U1133">
        <f>SUMIFS('Energy balance options'!$G$7:$G$3000,'Energy balance options'!$B$7:$B$3000,HeatGen!U$2,'Energy balance options'!$A$7:$A$3000,HeatGen!$A1133)</f>
        <v>0</v>
      </c>
      <c r="V1133">
        <f>SUMIFS('Energy balance options'!$G$7:$G$3000,'Energy balance options'!$B$7:$B$3000,HeatGen!V$2,'Energy balance options'!$A$7:$A$3000,HeatGen!$A1133)</f>
        <v>0</v>
      </c>
      <c r="W1133">
        <f>SUMIFS('Energy balance options'!$G$7:$G$3000,'Energy balance options'!$B$7:$B$3000,HeatGen!W$2,'Energy balance options'!$A$7:$A$3000,HeatGen!$A1133)</f>
        <v>0</v>
      </c>
      <c r="X1133">
        <f>SUMIFS('Energy balance options'!$G$7:$G$3000,'Energy balance options'!$B$7:$B$3000,HeatGen!X$2,'Energy balance options'!$A$7:$A$3000,HeatGen!$A1133)</f>
        <v>0</v>
      </c>
      <c r="AG1133">
        <f t="shared" si="241"/>
        <v>0</v>
      </c>
      <c r="AH1133">
        <f t="shared" si="242"/>
        <v>0</v>
      </c>
      <c r="AI1133">
        <f t="shared" si="243"/>
        <v>0</v>
      </c>
      <c r="AJ1133">
        <f t="shared" si="244"/>
        <v>0</v>
      </c>
      <c r="AK1133">
        <f t="shared" si="245"/>
        <v>0</v>
      </c>
      <c r="AL1133">
        <f t="shared" si="246"/>
        <v>0</v>
      </c>
      <c r="AM1133">
        <f t="shared" si="247"/>
        <v>0</v>
      </c>
      <c r="AN1133">
        <f t="shared" si="248"/>
        <v>0</v>
      </c>
      <c r="AO1133">
        <f t="shared" si="249"/>
        <v>0</v>
      </c>
    </row>
    <row r="1134" spans="1:41" x14ac:dyDescent="0.2">
      <c r="A1134" s="9"/>
      <c r="B1134" t="str">
        <f>_xlfn.IFNA(VLOOKUP(A1134,'Energy balance options'!A$7:C$3000,3,FALSE),"")</f>
        <v/>
      </c>
      <c r="P1134">
        <f>SUMIFS('Energy balance options'!$F$7:$F$3000,'Energy balance options'!$B$7:$B$3000,HeatGen!P$2,'Energy balance options'!$A$7:$A$3000,HeatGen!$A1134)</f>
        <v>0</v>
      </c>
      <c r="Q1134">
        <f>SUMIFS('Energy balance options'!$F$7:$F$3000,'Energy balance options'!$B$7:$B$3000,HeatGen!Q$2,'Energy balance options'!$A$7:$A$3000,HeatGen!$A1134)</f>
        <v>0</v>
      </c>
      <c r="R1134">
        <f>SUMIFS('Energy balance options'!$F$7:$F$3000,'Energy balance options'!$B$7:$B$3000,HeatGen!R$2,'Energy balance options'!$A$7:$A$3000,HeatGen!$A1134)</f>
        <v>0</v>
      </c>
      <c r="S1134">
        <f>SUMIFS('Energy balance options'!$G$7:$G$3000,'Energy balance options'!$B$7:$B$3000,HeatGen!S$2,'Energy balance options'!$A$7:$A$3000,HeatGen!$A1134)</f>
        <v>0</v>
      </c>
      <c r="T1134">
        <f>SUMIFS('Energy balance options'!$G$7:$G$3000,'Energy balance options'!$B$7:$B$3000,HeatGen!T$2,'Energy balance options'!$A$7:$A$3000,HeatGen!$A1134)</f>
        <v>0</v>
      </c>
      <c r="U1134">
        <f>SUMIFS('Energy balance options'!$G$7:$G$3000,'Energy balance options'!$B$7:$B$3000,HeatGen!U$2,'Energy balance options'!$A$7:$A$3000,HeatGen!$A1134)</f>
        <v>0</v>
      </c>
      <c r="V1134">
        <f>SUMIFS('Energy balance options'!$G$7:$G$3000,'Energy balance options'!$B$7:$B$3000,HeatGen!V$2,'Energy balance options'!$A$7:$A$3000,HeatGen!$A1134)</f>
        <v>0</v>
      </c>
      <c r="W1134">
        <f>SUMIFS('Energy balance options'!$G$7:$G$3000,'Energy balance options'!$B$7:$B$3000,HeatGen!W$2,'Energy balance options'!$A$7:$A$3000,HeatGen!$A1134)</f>
        <v>0</v>
      </c>
      <c r="X1134">
        <f>SUMIFS('Energy balance options'!$G$7:$G$3000,'Energy balance options'!$B$7:$B$3000,HeatGen!X$2,'Energy balance options'!$A$7:$A$3000,HeatGen!$A1134)</f>
        <v>0</v>
      </c>
      <c r="AG1134">
        <f t="shared" si="241"/>
        <v>0</v>
      </c>
      <c r="AH1134">
        <f t="shared" si="242"/>
        <v>0</v>
      </c>
      <c r="AI1134">
        <f t="shared" si="243"/>
        <v>0</v>
      </c>
      <c r="AJ1134">
        <f t="shared" si="244"/>
        <v>0</v>
      </c>
      <c r="AK1134">
        <f t="shared" si="245"/>
        <v>0</v>
      </c>
      <c r="AL1134">
        <f t="shared" si="246"/>
        <v>0</v>
      </c>
      <c r="AM1134">
        <f t="shared" si="247"/>
        <v>0</v>
      </c>
      <c r="AN1134">
        <f t="shared" si="248"/>
        <v>0</v>
      </c>
      <c r="AO1134">
        <f t="shared" si="249"/>
        <v>0</v>
      </c>
    </row>
    <row r="1135" spans="1:41" x14ac:dyDescent="0.2">
      <c r="A1135" s="9"/>
      <c r="B1135" t="str">
        <f>_xlfn.IFNA(VLOOKUP(A1135,'Energy balance options'!A$7:C$3000,3,FALSE),"")</f>
        <v/>
      </c>
      <c r="P1135">
        <f>SUMIFS('Energy balance options'!$F$7:$F$3000,'Energy balance options'!$B$7:$B$3000,HeatGen!P$2,'Energy balance options'!$A$7:$A$3000,HeatGen!$A1135)</f>
        <v>0</v>
      </c>
      <c r="Q1135">
        <f>SUMIFS('Energy balance options'!$F$7:$F$3000,'Energy balance options'!$B$7:$B$3000,HeatGen!Q$2,'Energy balance options'!$A$7:$A$3000,HeatGen!$A1135)</f>
        <v>0</v>
      </c>
      <c r="R1135">
        <f>SUMIFS('Energy balance options'!$F$7:$F$3000,'Energy balance options'!$B$7:$B$3000,HeatGen!R$2,'Energy balance options'!$A$7:$A$3000,HeatGen!$A1135)</f>
        <v>0</v>
      </c>
      <c r="S1135">
        <f>SUMIFS('Energy balance options'!$G$7:$G$3000,'Energy balance options'!$B$7:$B$3000,HeatGen!S$2,'Energy balance options'!$A$7:$A$3000,HeatGen!$A1135)</f>
        <v>0</v>
      </c>
      <c r="T1135">
        <f>SUMIFS('Energy balance options'!$G$7:$G$3000,'Energy balance options'!$B$7:$B$3000,HeatGen!T$2,'Energy balance options'!$A$7:$A$3000,HeatGen!$A1135)</f>
        <v>0</v>
      </c>
      <c r="U1135">
        <f>SUMIFS('Energy balance options'!$G$7:$G$3000,'Energy balance options'!$B$7:$B$3000,HeatGen!U$2,'Energy balance options'!$A$7:$A$3000,HeatGen!$A1135)</f>
        <v>0</v>
      </c>
      <c r="V1135">
        <f>SUMIFS('Energy balance options'!$G$7:$G$3000,'Energy balance options'!$B$7:$B$3000,HeatGen!V$2,'Energy balance options'!$A$7:$A$3000,HeatGen!$A1135)</f>
        <v>0</v>
      </c>
      <c r="W1135">
        <f>SUMIFS('Energy balance options'!$G$7:$G$3000,'Energy balance options'!$B$7:$B$3000,HeatGen!W$2,'Energy balance options'!$A$7:$A$3000,HeatGen!$A1135)</f>
        <v>0</v>
      </c>
      <c r="X1135">
        <f>SUMIFS('Energy balance options'!$G$7:$G$3000,'Energy balance options'!$B$7:$B$3000,HeatGen!X$2,'Energy balance options'!$A$7:$A$3000,HeatGen!$A1135)</f>
        <v>0</v>
      </c>
      <c r="AG1135">
        <f t="shared" si="241"/>
        <v>0</v>
      </c>
      <c r="AH1135">
        <f t="shared" si="242"/>
        <v>0</v>
      </c>
      <c r="AI1135">
        <f t="shared" si="243"/>
        <v>0</v>
      </c>
      <c r="AJ1135">
        <f t="shared" si="244"/>
        <v>0</v>
      </c>
      <c r="AK1135">
        <f t="shared" si="245"/>
        <v>0</v>
      </c>
      <c r="AL1135">
        <f t="shared" si="246"/>
        <v>0</v>
      </c>
      <c r="AM1135">
        <f t="shared" si="247"/>
        <v>0</v>
      </c>
      <c r="AN1135">
        <f t="shared" si="248"/>
        <v>0</v>
      </c>
      <c r="AO1135">
        <f t="shared" si="249"/>
        <v>0</v>
      </c>
    </row>
    <row r="1136" spans="1:41" x14ac:dyDescent="0.2">
      <c r="A1136" s="9"/>
      <c r="B1136" t="str">
        <f>_xlfn.IFNA(VLOOKUP(A1136,'Energy balance options'!A$7:C$3000,3,FALSE),"")</f>
        <v/>
      </c>
      <c r="P1136">
        <f>SUMIFS('Energy balance options'!$F$7:$F$3000,'Energy balance options'!$B$7:$B$3000,HeatGen!P$2,'Energy balance options'!$A$7:$A$3000,HeatGen!$A1136)</f>
        <v>0</v>
      </c>
      <c r="Q1136">
        <f>SUMIFS('Energy balance options'!$F$7:$F$3000,'Energy balance options'!$B$7:$B$3000,HeatGen!Q$2,'Energy balance options'!$A$7:$A$3000,HeatGen!$A1136)</f>
        <v>0</v>
      </c>
      <c r="R1136">
        <f>SUMIFS('Energy balance options'!$F$7:$F$3000,'Energy balance options'!$B$7:$B$3000,HeatGen!R$2,'Energy balance options'!$A$7:$A$3000,HeatGen!$A1136)</f>
        <v>0</v>
      </c>
      <c r="S1136">
        <f>SUMIFS('Energy balance options'!$G$7:$G$3000,'Energy balance options'!$B$7:$B$3000,HeatGen!S$2,'Energy balance options'!$A$7:$A$3000,HeatGen!$A1136)</f>
        <v>0</v>
      </c>
      <c r="T1136">
        <f>SUMIFS('Energy balance options'!$G$7:$G$3000,'Energy balance options'!$B$7:$B$3000,HeatGen!T$2,'Energy balance options'!$A$7:$A$3000,HeatGen!$A1136)</f>
        <v>0</v>
      </c>
      <c r="U1136">
        <f>SUMIFS('Energy balance options'!$G$7:$G$3000,'Energy balance options'!$B$7:$B$3000,HeatGen!U$2,'Energy balance options'!$A$7:$A$3000,HeatGen!$A1136)</f>
        <v>0</v>
      </c>
      <c r="V1136">
        <f>SUMIFS('Energy balance options'!$G$7:$G$3000,'Energy balance options'!$B$7:$B$3000,HeatGen!V$2,'Energy balance options'!$A$7:$A$3000,HeatGen!$A1136)</f>
        <v>0</v>
      </c>
      <c r="W1136">
        <f>SUMIFS('Energy balance options'!$G$7:$G$3000,'Energy balance options'!$B$7:$B$3000,HeatGen!W$2,'Energy balance options'!$A$7:$A$3000,HeatGen!$A1136)</f>
        <v>0</v>
      </c>
      <c r="X1136">
        <f>SUMIFS('Energy balance options'!$G$7:$G$3000,'Energy balance options'!$B$7:$B$3000,HeatGen!X$2,'Energy balance options'!$A$7:$A$3000,HeatGen!$A1136)</f>
        <v>0</v>
      </c>
      <c r="AG1136">
        <f t="shared" si="241"/>
        <v>0</v>
      </c>
      <c r="AH1136">
        <f t="shared" si="242"/>
        <v>0</v>
      </c>
      <c r="AI1136">
        <f t="shared" si="243"/>
        <v>0</v>
      </c>
      <c r="AJ1136">
        <f t="shared" si="244"/>
        <v>0</v>
      </c>
      <c r="AK1136">
        <f t="shared" si="245"/>
        <v>0</v>
      </c>
      <c r="AL1136">
        <f t="shared" si="246"/>
        <v>0</v>
      </c>
      <c r="AM1136">
        <f t="shared" si="247"/>
        <v>0</v>
      </c>
      <c r="AN1136">
        <f t="shared" si="248"/>
        <v>0</v>
      </c>
      <c r="AO1136">
        <f t="shared" si="249"/>
        <v>0</v>
      </c>
    </row>
    <row r="1137" spans="1:41" x14ac:dyDescent="0.2">
      <c r="A1137" s="9"/>
      <c r="B1137" t="str">
        <f>_xlfn.IFNA(VLOOKUP(A1137,'Energy balance options'!A$7:C$3000,3,FALSE),"")</f>
        <v/>
      </c>
      <c r="P1137">
        <f>SUMIFS('Energy balance options'!$F$7:$F$3000,'Energy balance options'!$B$7:$B$3000,HeatGen!P$2,'Energy balance options'!$A$7:$A$3000,HeatGen!$A1137)</f>
        <v>0</v>
      </c>
      <c r="Q1137">
        <f>SUMIFS('Energy balance options'!$F$7:$F$3000,'Energy balance options'!$B$7:$B$3000,HeatGen!Q$2,'Energy balance options'!$A$7:$A$3000,HeatGen!$A1137)</f>
        <v>0</v>
      </c>
      <c r="R1137">
        <f>SUMIFS('Energy balance options'!$F$7:$F$3000,'Energy balance options'!$B$7:$B$3000,HeatGen!R$2,'Energy balance options'!$A$7:$A$3000,HeatGen!$A1137)</f>
        <v>0</v>
      </c>
      <c r="S1137">
        <f>SUMIFS('Energy balance options'!$G$7:$G$3000,'Energy balance options'!$B$7:$B$3000,HeatGen!S$2,'Energy balance options'!$A$7:$A$3000,HeatGen!$A1137)</f>
        <v>0</v>
      </c>
      <c r="T1137">
        <f>SUMIFS('Energy balance options'!$G$7:$G$3000,'Energy balance options'!$B$7:$B$3000,HeatGen!T$2,'Energy balance options'!$A$7:$A$3000,HeatGen!$A1137)</f>
        <v>0</v>
      </c>
      <c r="U1137">
        <f>SUMIFS('Energy balance options'!$G$7:$G$3000,'Energy balance options'!$B$7:$B$3000,HeatGen!U$2,'Energy balance options'!$A$7:$A$3000,HeatGen!$A1137)</f>
        <v>0</v>
      </c>
      <c r="V1137">
        <f>SUMIFS('Energy balance options'!$G$7:$G$3000,'Energy balance options'!$B$7:$B$3000,HeatGen!V$2,'Energy balance options'!$A$7:$A$3000,HeatGen!$A1137)</f>
        <v>0</v>
      </c>
      <c r="W1137">
        <f>SUMIFS('Energy balance options'!$G$7:$G$3000,'Energy balance options'!$B$7:$B$3000,HeatGen!W$2,'Energy balance options'!$A$7:$A$3000,HeatGen!$A1137)</f>
        <v>0</v>
      </c>
      <c r="X1137">
        <f>SUMIFS('Energy balance options'!$G$7:$G$3000,'Energy balance options'!$B$7:$B$3000,HeatGen!X$2,'Energy balance options'!$A$7:$A$3000,HeatGen!$A1137)</f>
        <v>0</v>
      </c>
      <c r="AG1137">
        <f t="shared" si="241"/>
        <v>0</v>
      </c>
      <c r="AH1137">
        <f t="shared" si="242"/>
        <v>0</v>
      </c>
      <c r="AI1137">
        <f t="shared" si="243"/>
        <v>0</v>
      </c>
      <c r="AJ1137">
        <f t="shared" si="244"/>
        <v>0</v>
      </c>
      <c r="AK1137">
        <f t="shared" si="245"/>
        <v>0</v>
      </c>
      <c r="AL1137">
        <f t="shared" si="246"/>
        <v>0</v>
      </c>
      <c r="AM1137">
        <f t="shared" si="247"/>
        <v>0</v>
      </c>
      <c r="AN1137">
        <f t="shared" si="248"/>
        <v>0</v>
      </c>
      <c r="AO1137">
        <f t="shared" si="249"/>
        <v>0</v>
      </c>
    </row>
    <row r="1138" spans="1:41" x14ac:dyDescent="0.2">
      <c r="A1138" s="9"/>
      <c r="B1138" t="str">
        <f>_xlfn.IFNA(VLOOKUP(A1138,'Energy balance options'!A$7:C$3000,3,FALSE),"")</f>
        <v/>
      </c>
      <c r="P1138">
        <f>SUMIFS('Energy balance options'!$F$7:$F$3000,'Energy balance options'!$B$7:$B$3000,HeatGen!P$2,'Energy balance options'!$A$7:$A$3000,HeatGen!$A1138)</f>
        <v>0</v>
      </c>
      <c r="Q1138">
        <f>SUMIFS('Energy balance options'!$F$7:$F$3000,'Energy balance options'!$B$7:$B$3000,HeatGen!Q$2,'Energy balance options'!$A$7:$A$3000,HeatGen!$A1138)</f>
        <v>0</v>
      </c>
      <c r="R1138">
        <f>SUMIFS('Energy balance options'!$F$7:$F$3000,'Energy balance options'!$B$7:$B$3000,HeatGen!R$2,'Energy balance options'!$A$7:$A$3000,HeatGen!$A1138)</f>
        <v>0</v>
      </c>
      <c r="S1138">
        <f>SUMIFS('Energy balance options'!$G$7:$G$3000,'Energy balance options'!$B$7:$B$3000,HeatGen!S$2,'Energy balance options'!$A$7:$A$3000,HeatGen!$A1138)</f>
        <v>0</v>
      </c>
      <c r="T1138">
        <f>SUMIFS('Energy balance options'!$G$7:$G$3000,'Energy balance options'!$B$7:$B$3000,HeatGen!T$2,'Energy balance options'!$A$7:$A$3000,HeatGen!$A1138)</f>
        <v>0</v>
      </c>
      <c r="U1138">
        <f>SUMIFS('Energy balance options'!$G$7:$G$3000,'Energy balance options'!$B$7:$B$3000,HeatGen!U$2,'Energy balance options'!$A$7:$A$3000,HeatGen!$A1138)</f>
        <v>0</v>
      </c>
      <c r="V1138">
        <f>SUMIFS('Energy balance options'!$G$7:$G$3000,'Energy balance options'!$B$7:$B$3000,HeatGen!V$2,'Energy balance options'!$A$7:$A$3000,HeatGen!$A1138)</f>
        <v>0</v>
      </c>
      <c r="W1138">
        <f>SUMIFS('Energy balance options'!$G$7:$G$3000,'Energy balance options'!$B$7:$B$3000,HeatGen!W$2,'Energy balance options'!$A$7:$A$3000,HeatGen!$A1138)</f>
        <v>0</v>
      </c>
      <c r="X1138">
        <f>SUMIFS('Energy balance options'!$G$7:$G$3000,'Energy balance options'!$B$7:$B$3000,HeatGen!X$2,'Energy balance options'!$A$7:$A$3000,HeatGen!$A1138)</f>
        <v>0</v>
      </c>
      <c r="AG1138">
        <f t="shared" si="241"/>
        <v>0</v>
      </c>
      <c r="AH1138">
        <f t="shared" si="242"/>
        <v>0</v>
      </c>
      <c r="AI1138">
        <f t="shared" si="243"/>
        <v>0</v>
      </c>
      <c r="AJ1138">
        <f t="shared" si="244"/>
        <v>0</v>
      </c>
      <c r="AK1138">
        <f t="shared" si="245"/>
        <v>0</v>
      </c>
      <c r="AL1138">
        <f t="shared" si="246"/>
        <v>0</v>
      </c>
      <c r="AM1138">
        <f t="shared" si="247"/>
        <v>0</v>
      </c>
      <c r="AN1138">
        <f t="shared" si="248"/>
        <v>0</v>
      </c>
      <c r="AO1138">
        <f t="shared" si="249"/>
        <v>0</v>
      </c>
    </row>
    <row r="1139" spans="1:41" x14ac:dyDescent="0.2">
      <c r="A1139" s="9"/>
      <c r="B1139" t="str">
        <f>_xlfn.IFNA(VLOOKUP(A1139,'Energy balance options'!A$7:C$3000,3,FALSE),"")</f>
        <v/>
      </c>
      <c r="P1139">
        <f>SUMIFS('Energy balance options'!$F$7:$F$3000,'Energy balance options'!$B$7:$B$3000,HeatGen!P$2,'Energy balance options'!$A$7:$A$3000,HeatGen!$A1139)</f>
        <v>0</v>
      </c>
      <c r="Q1139">
        <f>SUMIFS('Energy balance options'!$F$7:$F$3000,'Energy balance options'!$B$7:$B$3000,HeatGen!Q$2,'Energy balance options'!$A$7:$A$3000,HeatGen!$A1139)</f>
        <v>0</v>
      </c>
      <c r="R1139">
        <f>SUMIFS('Energy balance options'!$F$7:$F$3000,'Energy balance options'!$B$7:$B$3000,HeatGen!R$2,'Energy balance options'!$A$7:$A$3000,HeatGen!$A1139)</f>
        <v>0</v>
      </c>
      <c r="S1139">
        <f>SUMIFS('Energy balance options'!$G$7:$G$3000,'Energy balance options'!$B$7:$B$3000,HeatGen!S$2,'Energy balance options'!$A$7:$A$3000,HeatGen!$A1139)</f>
        <v>0</v>
      </c>
      <c r="T1139">
        <f>SUMIFS('Energy balance options'!$G$7:$G$3000,'Energy balance options'!$B$7:$B$3000,HeatGen!T$2,'Energy balance options'!$A$7:$A$3000,HeatGen!$A1139)</f>
        <v>0</v>
      </c>
      <c r="U1139">
        <f>SUMIFS('Energy balance options'!$G$7:$G$3000,'Energy balance options'!$B$7:$B$3000,HeatGen!U$2,'Energy balance options'!$A$7:$A$3000,HeatGen!$A1139)</f>
        <v>0</v>
      </c>
      <c r="V1139">
        <f>SUMIFS('Energy balance options'!$G$7:$G$3000,'Energy balance options'!$B$7:$B$3000,HeatGen!V$2,'Energy balance options'!$A$7:$A$3000,HeatGen!$A1139)</f>
        <v>0</v>
      </c>
      <c r="W1139">
        <f>SUMIFS('Energy balance options'!$G$7:$G$3000,'Energy balance options'!$B$7:$B$3000,HeatGen!W$2,'Energy balance options'!$A$7:$A$3000,HeatGen!$A1139)</f>
        <v>0</v>
      </c>
      <c r="X1139">
        <f>SUMIFS('Energy balance options'!$G$7:$G$3000,'Energy balance options'!$B$7:$B$3000,HeatGen!X$2,'Energy balance options'!$A$7:$A$3000,HeatGen!$A1139)</f>
        <v>0</v>
      </c>
      <c r="AG1139">
        <f t="shared" si="241"/>
        <v>0</v>
      </c>
      <c r="AH1139">
        <f t="shared" si="242"/>
        <v>0</v>
      </c>
      <c r="AI1139">
        <f t="shared" si="243"/>
        <v>0</v>
      </c>
      <c r="AJ1139">
        <f t="shared" si="244"/>
        <v>0</v>
      </c>
      <c r="AK1139">
        <f t="shared" si="245"/>
        <v>0</v>
      </c>
      <c r="AL1139">
        <f t="shared" si="246"/>
        <v>0</v>
      </c>
      <c r="AM1139">
        <f t="shared" si="247"/>
        <v>0</v>
      </c>
      <c r="AN1139">
        <f t="shared" si="248"/>
        <v>0</v>
      </c>
      <c r="AO1139">
        <f t="shared" si="249"/>
        <v>0</v>
      </c>
    </row>
    <row r="1140" spans="1:41" x14ac:dyDescent="0.2">
      <c r="A1140" s="9"/>
      <c r="B1140" t="str">
        <f>_xlfn.IFNA(VLOOKUP(A1140,'Energy balance options'!A$7:C$3000,3,FALSE),"")</f>
        <v/>
      </c>
      <c r="P1140">
        <f>SUMIFS('Energy balance options'!$F$7:$F$3000,'Energy balance options'!$B$7:$B$3000,HeatGen!P$2,'Energy balance options'!$A$7:$A$3000,HeatGen!$A1140)</f>
        <v>0</v>
      </c>
      <c r="Q1140">
        <f>SUMIFS('Energy balance options'!$F$7:$F$3000,'Energy balance options'!$B$7:$B$3000,HeatGen!Q$2,'Energy balance options'!$A$7:$A$3000,HeatGen!$A1140)</f>
        <v>0</v>
      </c>
      <c r="R1140">
        <f>SUMIFS('Energy balance options'!$F$7:$F$3000,'Energy balance options'!$B$7:$B$3000,HeatGen!R$2,'Energy balance options'!$A$7:$A$3000,HeatGen!$A1140)</f>
        <v>0</v>
      </c>
      <c r="S1140">
        <f>SUMIFS('Energy balance options'!$G$7:$G$3000,'Energy balance options'!$B$7:$B$3000,HeatGen!S$2,'Energy balance options'!$A$7:$A$3000,HeatGen!$A1140)</f>
        <v>0</v>
      </c>
      <c r="T1140">
        <f>SUMIFS('Energy balance options'!$G$7:$G$3000,'Energy balance options'!$B$7:$B$3000,HeatGen!T$2,'Energy balance options'!$A$7:$A$3000,HeatGen!$A1140)</f>
        <v>0</v>
      </c>
      <c r="U1140">
        <f>SUMIFS('Energy balance options'!$G$7:$G$3000,'Energy balance options'!$B$7:$B$3000,HeatGen!U$2,'Energy balance options'!$A$7:$A$3000,HeatGen!$A1140)</f>
        <v>0</v>
      </c>
      <c r="V1140">
        <f>SUMIFS('Energy balance options'!$G$7:$G$3000,'Energy balance options'!$B$7:$B$3000,HeatGen!V$2,'Energy balance options'!$A$7:$A$3000,HeatGen!$A1140)</f>
        <v>0</v>
      </c>
      <c r="W1140">
        <f>SUMIFS('Energy balance options'!$G$7:$G$3000,'Energy balance options'!$B$7:$B$3000,HeatGen!W$2,'Energy balance options'!$A$7:$A$3000,HeatGen!$A1140)</f>
        <v>0</v>
      </c>
      <c r="X1140">
        <f>SUMIFS('Energy balance options'!$G$7:$G$3000,'Energy balance options'!$B$7:$B$3000,HeatGen!X$2,'Energy balance options'!$A$7:$A$3000,HeatGen!$A1140)</f>
        <v>0</v>
      </c>
      <c r="AG1140">
        <f t="shared" si="241"/>
        <v>0</v>
      </c>
      <c r="AH1140">
        <f t="shared" si="242"/>
        <v>0</v>
      </c>
      <c r="AI1140">
        <f t="shared" si="243"/>
        <v>0</v>
      </c>
      <c r="AJ1140">
        <f t="shared" si="244"/>
        <v>0</v>
      </c>
      <c r="AK1140">
        <f t="shared" si="245"/>
        <v>0</v>
      </c>
      <c r="AL1140">
        <f t="shared" si="246"/>
        <v>0</v>
      </c>
      <c r="AM1140">
        <f t="shared" si="247"/>
        <v>0</v>
      </c>
      <c r="AN1140">
        <f t="shared" si="248"/>
        <v>0</v>
      </c>
      <c r="AO1140">
        <f t="shared" si="249"/>
        <v>0</v>
      </c>
    </row>
    <row r="1141" spans="1:41" x14ac:dyDescent="0.2">
      <c r="A1141" s="9"/>
      <c r="B1141" t="str">
        <f>_xlfn.IFNA(VLOOKUP(A1141,'Energy balance options'!A$7:C$3000,3,FALSE),"")</f>
        <v/>
      </c>
      <c r="P1141">
        <f>SUMIFS('Energy balance options'!$F$7:$F$3000,'Energy balance options'!$B$7:$B$3000,HeatGen!P$2,'Energy balance options'!$A$7:$A$3000,HeatGen!$A1141)</f>
        <v>0</v>
      </c>
      <c r="Q1141">
        <f>SUMIFS('Energy balance options'!$F$7:$F$3000,'Energy balance options'!$B$7:$B$3000,HeatGen!Q$2,'Energy balance options'!$A$7:$A$3000,HeatGen!$A1141)</f>
        <v>0</v>
      </c>
      <c r="R1141">
        <f>SUMIFS('Energy balance options'!$F$7:$F$3000,'Energy balance options'!$B$7:$B$3000,HeatGen!R$2,'Energy balance options'!$A$7:$A$3000,HeatGen!$A1141)</f>
        <v>0</v>
      </c>
      <c r="S1141">
        <f>SUMIFS('Energy balance options'!$G$7:$G$3000,'Energy balance options'!$B$7:$B$3000,HeatGen!S$2,'Energy balance options'!$A$7:$A$3000,HeatGen!$A1141)</f>
        <v>0</v>
      </c>
      <c r="T1141">
        <f>SUMIFS('Energy balance options'!$G$7:$G$3000,'Energy balance options'!$B$7:$B$3000,HeatGen!T$2,'Energy balance options'!$A$7:$A$3000,HeatGen!$A1141)</f>
        <v>0</v>
      </c>
      <c r="U1141">
        <f>SUMIFS('Energy balance options'!$G$7:$G$3000,'Energy balance options'!$B$7:$B$3000,HeatGen!U$2,'Energy balance options'!$A$7:$A$3000,HeatGen!$A1141)</f>
        <v>0</v>
      </c>
      <c r="V1141">
        <f>SUMIFS('Energy balance options'!$G$7:$G$3000,'Energy balance options'!$B$7:$B$3000,HeatGen!V$2,'Energy balance options'!$A$7:$A$3000,HeatGen!$A1141)</f>
        <v>0</v>
      </c>
      <c r="W1141">
        <f>SUMIFS('Energy balance options'!$G$7:$G$3000,'Energy balance options'!$B$7:$B$3000,HeatGen!W$2,'Energy balance options'!$A$7:$A$3000,HeatGen!$A1141)</f>
        <v>0</v>
      </c>
      <c r="X1141">
        <f>SUMIFS('Energy balance options'!$G$7:$G$3000,'Energy balance options'!$B$7:$B$3000,HeatGen!X$2,'Energy balance options'!$A$7:$A$3000,HeatGen!$A1141)</f>
        <v>0</v>
      </c>
      <c r="AG1141">
        <f t="shared" si="241"/>
        <v>0</v>
      </c>
      <c r="AH1141">
        <f t="shared" si="242"/>
        <v>0</v>
      </c>
      <c r="AI1141">
        <f t="shared" si="243"/>
        <v>0</v>
      </c>
      <c r="AJ1141">
        <f t="shared" si="244"/>
        <v>0</v>
      </c>
      <c r="AK1141">
        <f t="shared" si="245"/>
        <v>0</v>
      </c>
      <c r="AL1141">
        <f t="shared" si="246"/>
        <v>0</v>
      </c>
      <c r="AM1141">
        <f t="shared" si="247"/>
        <v>0</v>
      </c>
      <c r="AN1141">
        <f t="shared" si="248"/>
        <v>0</v>
      </c>
      <c r="AO1141">
        <f t="shared" si="249"/>
        <v>0</v>
      </c>
    </row>
    <row r="1142" spans="1:41" x14ac:dyDescent="0.2">
      <c r="A1142" s="9"/>
      <c r="B1142" t="str">
        <f>_xlfn.IFNA(VLOOKUP(A1142,'Energy balance options'!A$7:C$3000,3,FALSE),"")</f>
        <v/>
      </c>
      <c r="P1142">
        <f>SUMIFS('Energy balance options'!$F$7:$F$3000,'Energy balance options'!$B$7:$B$3000,HeatGen!P$2,'Energy balance options'!$A$7:$A$3000,HeatGen!$A1142)</f>
        <v>0</v>
      </c>
      <c r="Q1142">
        <f>SUMIFS('Energy balance options'!$F$7:$F$3000,'Energy balance options'!$B$7:$B$3000,HeatGen!Q$2,'Energy balance options'!$A$7:$A$3000,HeatGen!$A1142)</f>
        <v>0</v>
      </c>
      <c r="R1142">
        <f>SUMIFS('Energy balance options'!$F$7:$F$3000,'Energy balance options'!$B$7:$B$3000,HeatGen!R$2,'Energy balance options'!$A$7:$A$3000,HeatGen!$A1142)</f>
        <v>0</v>
      </c>
      <c r="S1142">
        <f>SUMIFS('Energy balance options'!$G$7:$G$3000,'Energy balance options'!$B$7:$B$3000,HeatGen!S$2,'Energy balance options'!$A$7:$A$3000,HeatGen!$A1142)</f>
        <v>0</v>
      </c>
      <c r="T1142">
        <f>SUMIFS('Energy balance options'!$G$7:$G$3000,'Energy balance options'!$B$7:$B$3000,HeatGen!T$2,'Energy balance options'!$A$7:$A$3000,HeatGen!$A1142)</f>
        <v>0</v>
      </c>
      <c r="U1142">
        <f>SUMIFS('Energy balance options'!$G$7:$G$3000,'Energy balance options'!$B$7:$B$3000,HeatGen!U$2,'Energy balance options'!$A$7:$A$3000,HeatGen!$A1142)</f>
        <v>0</v>
      </c>
      <c r="V1142">
        <f>SUMIFS('Energy balance options'!$G$7:$G$3000,'Energy balance options'!$B$7:$B$3000,HeatGen!V$2,'Energy balance options'!$A$7:$A$3000,HeatGen!$A1142)</f>
        <v>0</v>
      </c>
      <c r="W1142">
        <f>SUMIFS('Energy balance options'!$G$7:$G$3000,'Energy balance options'!$B$7:$B$3000,HeatGen!W$2,'Energy balance options'!$A$7:$A$3000,HeatGen!$A1142)</f>
        <v>0</v>
      </c>
      <c r="X1142">
        <f>SUMIFS('Energy balance options'!$G$7:$G$3000,'Energy balance options'!$B$7:$B$3000,HeatGen!X$2,'Energy balance options'!$A$7:$A$3000,HeatGen!$A1142)</f>
        <v>0</v>
      </c>
      <c r="AG1142">
        <f t="shared" si="241"/>
        <v>0</v>
      </c>
      <c r="AH1142">
        <f t="shared" si="242"/>
        <v>0</v>
      </c>
      <c r="AI1142">
        <f t="shared" si="243"/>
        <v>0</v>
      </c>
      <c r="AJ1142">
        <f t="shared" si="244"/>
        <v>0</v>
      </c>
      <c r="AK1142">
        <f t="shared" si="245"/>
        <v>0</v>
      </c>
      <c r="AL1142">
        <f t="shared" si="246"/>
        <v>0</v>
      </c>
      <c r="AM1142">
        <f t="shared" si="247"/>
        <v>0</v>
      </c>
      <c r="AN1142">
        <f t="shared" si="248"/>
        <v>0</v>
      </c>
      <c r="AO1142">
        <f t="shared" si="249"/>
        <v>0</v>
      </c>
    </row>
    <row r="1143" spans="1:41" x14ac:dyDescent="0.2">
      <c r="A1143" s="9"/>
      <c r="B1143" t="str">
        <f>_xlfn.IFNA(VLOOKUP(A1143,'Energy balance options'!A$7:C$3000,3,FALSE),"")</f>
        <v/>
      </c>
      <c r="P1143">
        <f>SUMIFS('Energy balance options'!$F$7:$F$3000,'Energy balance options'!$B$7:$B$3000,HeatGen!P$2,'Energy balance options'!$A$7:$A$3000,HeatGen!$A1143)</f>
        <v>0</v>
      </c>
      <c r="Q1143">
        <f>SUMIFS('Energy balance options'!$F$7:$F$3000,'Energy balance options'!$B$7:$B$3000,HeatGen!Q$2,'Energy balance options'!$A$7:$A$3000,HeatGen!$A1143)</f>
        <v>0</v>
      </c>
      <c r="R1143">
        <f>SUMIFS('Energy balance options'!$F$7:$F$3000,'Energy balance options'!$B$7:$B$3000,HeatGen!R$2,'Energy balance options'!$A$7:$A$3000,HeatGen!$A1143)</f>
        <v>0</v>
      </c>
      <c r="S1143">
        <f>SUMIFS('Energy balance options'!$G$7:$G$3000,'Energy balance options'!$B$7:$B$3000,HeatGen!S$2,'Energy balance options'!$A$7:$A$3000,HeatGen!$A1143)</f>
        <v>0</v>
      </c>
      <c r="T1143">
        <f>SUMIFS('Energy balance options'!$G$7:$G$3000,'Energy balance options'!$B$7:$B$3000,HeatGen!T$2,'Energy balance options'!$A$7:$A$3000,HeatGen!$A1143)</f>
        <v>0</v>
      </c>
      <c r="U1143">
        <f>SUMIFS('Energy balance options'!$G$7:$G$3000,'Energy balance options'!$B$7:$B$3000,HeatGen!U$2,'Energy balance options'!$A$7:$A$3000,HeatGen!$A1143)</f>
        <v>0</v>
      </c>
      <c r="V1143">
        <f>SUMIFS('Energy balance options'!$G$7:$G$3000,'Energy balance options'!$B$7:$B$3000,HeatGen!V$2,'Energy balance options'!$A$7:$A$3000,HeatGen!$A1143)</f>
        <v>0</v>
      </c>
      <c r="W1143">
        <f>SUMIFS('Energy balance options'!$G$7:$G$3000,'Energy balance options'!$B$7:$B$3000,HeatGen!W$2,'Energy balance options'!$A$7:$A$3000,HeatGen!$A1143)</f>
        <v>0</v>
      </c>
      <c r="X1143">
        <f>SUMIFS('Energy balance options'!$G$7:$G$3000,'Energy balance options'!$B$7:$B$3000,HeatGen!X$2,'Energy balance options'!$A$7:$A$3000,HeatGen!$A1143)</f>
        <v>0</v>
      </c>
      <c r="AG1143">
        <f t="shared" si="241"/>
        <v>0</v>
      </c>
      <c r="AH1143">
        <f t="shared" si="242"/>
        <v>0</v>
      </c>
      <c r="AI1143">
        <f t="shared" si="243"/>
        <v>0</v>
      </c>
      <c r="AJ1143">
        <f t="shared" si="244"/>
        <v>0</v>
      </c>
      <c r="AK1143">
        <f t="shared" si="245"/>
        <v>0</v>
      </c>
      <c r="AL1143">
        <f t="shared" si="246"/>
        <v>0</v>
      </c>
      <c r="AM1143">
        <f t="shared" si="247"/>
        <v>0</v>
      </c>
      <c r="AN1143">
        <f t="shared" si="248"/>
        <v>0</v>
      </c>
      <c r="AO1143">
        <f t="shared" si="249"/>
        <v>0</v>
      </c>
    </row>
    <row r="1144" spans="1:41" x14ac:dyDescent="0.2">
      <c r="A1144" s="9"/>
      <c r="B1144" t="str">
        <f>_xlfn.IFNA(VLOOKUP(A1144,'Energy balance options'!A$7:C$3000,3,FALSE),"")</f>
        <v/>
      </c>
      <c r="P1144">
        <f>SUMIFS('Energy balance options'!$F$7:$F$3000,'Energy balance options'!$B$7:$B$3000,HeatGen!P$2,'Energy balance options'!$A$7:$A$3000,HeatGen!$A1144)</f>
        <v>0</v>
      </c>
      <c r="Q1144">
        <f>SUMIFS('Energy balance options'!$F$7:$F$3000,'Energy balance options'!$B$7:$B$3000,HeatGen!Q$2,'Energy balance options'!$A$7:$A$3000,HeatGen!$A1144)</f>
        <v>0</v>
      </c>
      <c r="R1144">
        <f>SUMIFS('Energy balance options'!$F$7:$F$3000,'Energy balance options'!$B$7:$B$3000,HeatGen!R$2,'Energy balance options'!$A$7:$A$3000,HeatGen!$A1144)</f>
        <v>0</v>
      </c>
      <c r="S1144">
        <f>SUMIFS('Energy balance options'!$G$7:$G$3000,'Energy balance options'!$B$7:$B$3000,HeatGen!S$2,'Energy balance options'!$A$7:$A$3000,HeatGen!$A1144)</f>
        <v>0</v>
      </c>
      <c r="T1144">
        <f>SUMIFS('Energy balance options'!$G$7:$G$3000,'Energy balance options'!$B$7:$B$3000,HeatGen!T$2,'Energy balance options'!$A$7:$A$3000,HeatGen!$A1144)</f>
        <v>0</v>
      </c>
      <c r="U1144">
        <f>SUMIFS('Energy balance options'!$G$7:$G$3000,'Energy balance options'!$B$7:$B$3000,HeatGen!U$2,'Energy balance options'!$A$7:$A$3000,HeatGen!$A1144)</f>
        <v>0</v>
      </c>
      <c r="V1144">
        <f>SUMIFS('Energy balance options'!$G$7:$G$3000,'Energy balance options'!$B$7:$B$3000,HeatGen!V$2,'Energy balance options'!$A$7:$A$3000,HeatGen!$A1144)</f>
        <v>0</v>
      </c>
      <c r="W1144">
        <f>SUMIFS('Energy balance options'!$G$7:$G$3000,'Energy balance options'!$B$7:$B$3000,HeatGen!W$2,'Energy balance options'!$A$7:$A$3000,HeatGen!$A1144)</f>
        <v>0</v>
      </c>
      <c r="X1144">
        <f>SUMIFS('Energy balance options'!$G$7:$G$3000,'Energy balance options'!$B$7:$B$3000,HeatGen!X$2,'Energy balance options'!$A$7:$A$3000,HeatGen!$A1144)</f>
        <v>0</v>
      </c>
      <c r="AG1144">
        <f t="shared" si="241"/>
        <v>0</v>
      </c>
      <c r="AH1144">
        <f t="shared" si="242"/>
        <v>0</v>
      </c>
      <c r="AI1144">
        <f t="shared" si="243"/>
        <v>0</v>
      </c>
      <c r="AJ1144">
        <f t="shared" si="244"/>
        <v>0</v>
      </c>
      <c r="AK1144">
        <f t="shared" si="245"/>
        <v>0</v>
      </c>
      <c r="AL1144">
        <f t="shared" si="246"/>
        <v>0</v>
      </c>
      <c r="AM1144">
        <f t="shared" si="247"/>
        <v>0</v>
      </c>
      <c r="AN1144">
        <f t="shared" si="248"/>
        <v>0</v>
      </c>
      <c r="AO1144">
        <f t="shared" si="249"/>
        <v>0</v>
      </c>
    </row>
    <row r="1145" spans="1:41" x14ac:dyDescent="0.2">
      <c r="A1145" s="9"/>
      <c r="B1145" t="str">
        <f>_xlfn.IFNA(VLOOKUP(A1145,'Energy balance options'!A$7:C$3000,3,FALSE),"")</f>
        <v/>
      </c>
      <c r="P1145">
        <f>SUMIFS('Energy balance options'!$F$7:$F$3000,'Energy balance options'!$B$7:$B$3000,HeatGen!P$2,'Energy balance options'!$A$7:$A$3000,HeatGen!$A1145)</f>
        <v>0</v>
      </c>
      <c r="Q1145">
        <f>SUMIFS('Energy balance options'!$F$7:$F$3000,'Energy balance options'!$B$7:$B$3000,HeatGen!Q$2,'Energy balance options'!$A$7:$A$3000,HeatGen!$A1145)</f>
        <v>0</v>
      </c>
      <c r="R1145">
        <f>SUMIFS('Energy balance options'!$F$7:$F$3000,'Energy balance options'!$B$7:$B$3000,HeatGen!R$2,'Energy balance options'!$A$7:$A$3000,HeatGen!$A1145)</f>
        <v>0</v>
      </c>
      <c r="S1145">
        <f>SUMIFS('Energy balance options'!$G$7:$G$3000,'Energy balance options'!$B$7:$B$3000,HeatGen!S$2,'Energy balance options'!$A$7:$A$3000,HeatGen!$A1145)</f>
        <v>0</v>
      </c>
      <c r="T1145">
        <f>SUMIFS('Energy balance options'!$G$7:$G$3000,'Energy balance options'!$B$7:$B$3000,HeatGen!T$2,'Energy balance options'!$A$7:$A$3000,HeatGen!$A1145)</f>
        <v>0</v>
      </c>
      <c r="U1145">
        <f>SUMIFS('Energy balance options'!$G$7:$G$3000,'Energy balance options'!$B$7:$B$3000,HeatGen!U$2,'Energy balance options'!$A$7:$A$3000,HeatGen!$A1145)</f>
        <v>0</v>
      </c>
      <c r="V1145">
        <f>SUMIFS('Energy balance options'!$G$7:$G$3000,'Energy balance options'!$B$7:$B$3000,HeatGen!V$2,'Energy balance options'!$A$7:$A$3000,HeatGen!$A1145)</f>
        <v>0</v>
      </c>
      <c r="W1145">
        <f>SUMIFS('Energy balance options'!$G$7:$G$3000,'Energy balance options'!$B$7:$B$3000,HeatGen!W$2,'Energy balance options'!$A$7:$A$3000,HeatGen!$A1145)</f>
        <v>0</v>
      </c>
      <c r="X1145">
        <f>SUMIFS('Energy balance options'!$G$7:$G$3000,'Energy balance options'!$B$7:$B$3000,HeatGen!X$2,'Energy balance options'!$A$7:$A$3000,HeatGen!$A1145)</f>
        <v>0</v>
      </c>
      <c r="AG1145">
        <f t="shared" si="241"/>
        <v>0</v>
      </c>
      <c r="AH1145">
        <f t="shared" si="242"/>
        <v>0</v>
      </c>
      <c r="AI1145">
        <f t="shared" si="243"/>
        <v>0</v>
      </c>
      <c r="AJ1145">
        <f t="shared" si="244"/>
        <v>0</v>
      </c>
      <c r="AK1145">
        <f t="shared" si="245"/>
        <v>0</v>
      </c>
      <c r="AL1145">
        <f t="shared" si="246"/>
        <v>0</v>
      </c>
      <c r="AM1145">
        <f t="shared" si="247"/>
        <v>0</v>
      </c>
      <c r="AN1145">
        <f t="shared" si="248"/>
        <v>0</v>
      </c>
      <c r="AO1145">
        <f t="shared" si="249"/>
        <v>0</v>
      </c>
    </row>
    <row r="1146" spans="1:41" x14ac:dyDescent="0.2">
      <c r="A1146" s="9"/>
      <c r="B1146" t="str">
        <f>_xlfn.IFNA(VLOOKUP(A1146,'Energy balance options'!A$7:C$3000,3,FALSE),"")</f>
        <v/>
      </c>
      <c r="P1146">
        <f>SUMIFS('Energy balance options'!$F$7:$F$3000,'Energy balance options'!$B$7:$B$3000,HeatGen!P$2,'Energy balance options'!$A$7:$A$3000,HeatGen!$A1146)</f>
        <v>0</v>
      </c>
      <c r="Q1146">
        <f>SUMIFS('Energy balance options'!$F$7:$F$3000,'Energy balance options'!$B$7:$B$3000,HeatGen!Q$2,'Energy balance options'!$A$7:$A$3000,HeatGen!$A1146)</f>
        <v>0</v>
      </c>
      <c r="R1146">
        <f>SUMIFS('Energy balance options'!$F$7:$F$3000,'Energy balance options'!$B$7:$B$3000,HeatGen!R$2,'Energy balance options'!$A$7:$A$3000,HeatGen!$A1146)</f>
        <v>0</v>
      </c>
      <c r="S1146">
        <f>SUMIFS('Energy balance options'!$G$7:$G$3000,'Energy balance options'!$B$7:$B$3000,HeatGen!S$2,'Energy balance options'!$A$7:$A$3000,HeatGen!$A1146)</f>
        <v>0</v>
      </c>
      <c r="T1146">
        <f>SUMIFS('Energy balance options'!$G$7:$G$3000,'Energy balance options'!$B$7:$B$3000,HeatGen!T$2,'Energy balance options'!$A$7:$A$3000,HeatGen!$A1146)</f>
        <v>0</v>
      </c>
      <c r="U1146">
        <f>SUMIFS('Energy balance options'!$G$7:$G$3000,'Energy balance options'!$B$7:$B$3000,HeatGen!U$2,'Energy balance options'!$A$7:$A$3000,HeatGen!$A1146)</f>
        <v>0</v>
      </c>
      <c r="V1146">
        <f>SUMIFS('Energy balance options'!$G$7:$G$3000,'Energy balance options'!$B$7:$B$3000,HeatGen!V$2,'Energy balance options'!$A$7:$A$3000,HeatGen!$A1146)</f>
        <v>0</v>
      </c>
      <c r="W1146">
        <f>SUMIFS('Energy balance options'!$G$7:$G$3000,'Energy balance options'!$B$7:$B$3000,HeatGen!W$2,'Energy balance options'!$A$7:$A$3000,HeatGen!$A1146)</f>
        <v>0</v>
      </c>
      <c r="X1146">
        <f>SUMIFS('Energy balance options'!$G$7:$G$3000,'Energy balance options'!$B$7:$B$3000,HeatGen!X$2,'Energy balance options'!$A$7:$A$3000,HeatGen!$A1146)</f>
        <v>0</v>
      </c>
      <c r="AG1146">
        <f t="shared" ref="AG1146:AG1209" si="250">IFERROR(P1146/SUM($H1146:$Y1146),0)*SUM($C1146:$G1146)</f>
        <v>0</v>
      </c>
      <c r="AH1146">
        <f t="shared" ref="AH1146:AH1209" si="251">IFERROR(Q1146/SUM($H1146:$Y1146),0)*SUM($C1146:$G1146)</f>
        <v>0</v>
      </c>
      <c r="AI1146">
        <f t="shared" ref="AI1146:AI1209" si="252">IFERROR(R1146/SUM($H1146:$Y1146),0)*SUM($C1146:$G1146)</f>
        <v>0</v>
      </c>
      <c r="AJ1146">
        <f t="shared" ref="AJ1146:AJ1209" si="253">IFERROR(S1146/SUM($H1146:$X1146),0)*SUM($C1146:$G1146)</f>
        <v>0</v>
      </c>
      <c r="AK1146">
        <f t="shared" ref="AK1146:AK1209" si="254">IFERROR(T1146/SUM($H1146:$X1146),0)*SUM($C1146:$G1146)</f>
        <v>0</v>
      </c>
      <c r="AL1146">
        <f t="shared" ref="AL1146:AL1209" si="255">IFERROR(U1146/SUM($H1146:$X1146),0)*SUM($C1146:$G1146)</f>
        <v>0</v>
      </c>
      <c r="AM1146">
        <f t="shared" ref="AM1146:AM1209" si="256">IFERROR(V1146/SUM($H1146:$X1146),0)*SUM($C1146:$G1146)</f>
        <v>0</v>
      </c>
      <c r="AN1146">
        <f t="shared" ref="AN1146:AN1209" si="257">IFERROR(W1146/SUM($H1146:$X1146),0)*SUM($C1146:$G1146)</f>
        <v>0</v>
      </c>
      <c r="AO1146">
        <f t="shared" ref="AO1146:AO1209" si="258">IFERROR(X1146/SUM($H1146:$X1146),0)*SUM($C1146:$G1146)</f>
        <v>0</v>
      </c>
    </row>
    <row r="1147" spans="1:41" x14ac:dyDescent="0.2">
      <c r="A1147" s="9"/>
      <c r="B1147" t="str">
        <f>_xlfn.IFNA(VLOOKUP(A1147,'Energy balance options'!A$7:C$3000,3,FALSE),"")</f>
        <v/>
      </c>
      <c r="P1147">
        <f>SUMIFS('Energy balance options'!$F$7:$F$3000,'Energy balance options'!$B$7:$B$3000,HeatGen!P$2,'Energy balance options'!$A$7:$A$3000,HeatGen!$A1147)</f>
        <v>0</v>
      </c>
      <c r="Q1147">
        <f>SUMIFS('Energy balance options'!$F$7:$F$3000,'Energy balance options'!$B$7:$B$3000,HeatGen!Q$2,'Energy balance options'!$A$7:$A$3000,HeatGen!$A1147)</f>
        <v>0</v>
      </c>
      <c r="R1147">
        <f>SUMIFS('Energy balance options'!$F$7:$F$3000,'Energy balance options'!$B$7:$B$3000,HeatGen!R$2,'Energy balance options'!$A$7:$A$3000,HeatGen!$A1147)</f>
        <v>0</v>
      </c>
      <c r="S1147">
        <f>SUMIFS('Energy balance options'!$G$7:$G$3000,'Energy balance options'!$B$7:$B$3000,HeatGen!S$2,'Energy balance options'!$A$7:$A$3000,HeatGen!$A1147)</f>
        <v>0</v>
      </c>
      <c r="T1147">
        <f>SUMIFS('Energy balance options'!$G$7:$G$3000,'Energy balance options'!$B$7:$B$3000,HeatGen!T$2,'Energy balance options'!$A$7:$A$3000,HeatGen!$A1147)</f>
        <v>0</v>
      </c>
      <c r="U1147">
        <f>SUMIFS('Energy balance options'!$G$7:$G$3000,'Energy balance options'!$B$7:$B$3000,HeatGen!U$2,'Energy balance options'!$A$7:$A$3000,HeatGen!$A1147)</f>
        <v>0</v>
      </c>
      <c r="V1147">
        <f>SUMIFS('Energy balance options'!$G$7:$G$3000,'Energy balance options'!$B$7:$B$3000,HeatGen!V$2,'Energy balance options'!$A$7:$A$3000,HeatGen!$A1147)</f>
        <v>0</v>
      </c>
      <c r="W1147">
        <f>SUMIFS('Energy balance options'!$G$7:$G$3000,'Energy balance options'!$B$7:$B$3000,HeatGen!W$2,'Energy balance options'!$A$7:$A$3000,HeatGen!$A1147)</f>
        <v>0</v>
      </c>
      <c r="X1147">
        <f>SUMIFS('Energy balance options'!$G$7:$G$3000,'Energy balance options'!$B$7:$B$3000,HeatGen!X$2,'Energy balance options'!$A$7:$A$3000,HeatGen!$A1147)</f>
        <v>0</v>
      </c>
      <c r="AG1147">
        <f t="shared" si="250"/>
        <v>0</v>
      </c>
      <c r="AH1147">
        <f t="shared" si="251"/>
        <v>0</v>
      </c>
      <c r="AI1147">
        <f t="shared" si="252"/>
        <v>0</v>
      </c>
      <c r="AJ1147">
        <f t="shared" si="253"/>
        <v>0</v>
      </c>
      <c r="AK1147">
        <f t="shared" si="254"/>
        <v>0</v>
      </c>
      <c r="AL1147">
        <f t="shared" si="255"/>
        <v>0</v>
      </c>
      <c r="AM1147">
        <f t="shared" si="256"/>
        <v>0</v>
      </c>
      <c r="AN1147">
        <f t="shared" si="257"/>
        <v>0</v>
      </c>
      <c r="AO1147">
        <f t="shared" si="258"/>
        <v>0</v>
      </c>
    </row>
    <row r="1148" spans="1:41" x14ac:dyDescent="0.2">
      <c r="A1148" s="9"/>
      <c r="B1148" t="str">
        <f>_xlfn.IFNA(VLOOKUP(A1148,'Energy balance options'!A$7:C$3000,3,FALSE),"")</f>
        <v/>
      </c>
      <c r="P1148">
        <f>SUMIFS('Energy balance options'!$F$7:$F$3000,'Energy balance options'!$B$7:$B$3000,HeatGen!P$2,'Energy balance options'!$A$7:$A$3000,HeatGen!$A1148)</f>
        <v>0</v>
      </c>
      <c r="Q1148">
        <f>SUMIFS('Energy balance options'!$F$7:$F$3000,'Energy balance options'!$B$7:$B$3000,HeatGen!Q$2,'Energy balance options'!$A$7:$A$3000,HeatGen!$A1148)</f>
        <v>0</v>
      </c>
      <c r="R1148">
        <f>SUMIFS('Energy balance options'!$F$7:$F$3000,'Energy balance options'!$B$7:$B$3000,HeatGen!R$2,'Energy balance options'!$A$7:$A$3000,HeatGen!$A1148)</f>
        <v>0</v>
      </c>
      <c r="S1148">
        <f>SUMIFS('Energy balance options'!$G$7:$G$3000,'Energy balance options'!$B$7:$B$3000,HeatGen!S$2,'Energy balance options'!$A$7:$A$3000,HeatGen!$A1148)</f>
        <v>0</v>
      </c>
      <c r="T1148">
        <f>SUMIFS('Energy balance options'!$G$7:$G$3000,'Energy balance options'!$B$7:$B$3000,HeatGen!T$2,'Energy balance options'!$A$7:$A$3000,HeatGen!$A1148)</f>
        <v>0</v>
      </c>
      <c r="U1148">
        <f>SUMIFS('Energy balance options'!$G$7:$G$3000,'Energy balance options'!$B$7:$B$3000,HeatGen!U$2,'Energy balance options'!$A$7:$A$3000,HeatGen!$A1148)</f>
        <v>0</v>
      </c>
      <c r="V1148">
        <f>SUMIFS('Energy balance options'!$G$7:$G$3000,'Energy balance options'!$B$7:$B$3000,HeatGen!V$2,'Energy balance options'!$A$7:$A$3000,HeatGen!$A1148)</f>
        <v>0</v>
      </c>
      <c r="W1148">
        <f>SUMIFS('Energy balance options'!$G$7:$G$3000,'Energy balance options'!$B$7:$B$3000,HeatGen!W$2,'Energy balance options'!$A$7:$A$3000,HeatGen!$A1148)</f>
        <v>0</v>
      </c>
      <c r="X1148">
        <f>SUMIFS('Energy balance options'!$G$7:$G$3000,'Energy balance options'!$B$7:$B$3000,HeatGen!X$2,'Energy balance options'!$A$7:$A$3000,HeatGen!$A1148)</f>
        <v>0</v>
      </c>
      <c r="AG1148">
        <f t="shared" si="250"/>
        <v>0</v>
      </c>
      <c r="AH1148">
        <f t="shared" si="251"/>
        <v>0</v>
      </c>
      <c r="AI1148">
        <f t="shared" si="252"/>
        <v>0</v>
      </c>
      <c r="AJ1148">
        <f t="shared" si="253"/>
        <v>0</v>
      </c>
      <c r="AK1148">
        <f t="shared" si="254"/>
        <v>0</v>
      </c>
      <c r="AL1148">
        <f t="shared" si="255"/>
        <v>0</v>
      </c>
      <c r="AM1148">
        <f t="shared" si="256"/>
        <v>0</v>
      </c>
      <c r="AN1148">
        <f t="shared" si="257"/>
        <v>0</v>
      </c>
      <c r="AO1148">
        <f t="shared" si="258"/>
        <v>0</v>
      </c>
    </row>
    <row r="1149" spans="1:41" x14ac:dyDescent="0.2">
      <c r="A1149" s="9"/>
      <c r="B1149" t="str">
        <f>_xlfn.IFNA(VLOOKUP(A1149,'Energy balance options'!A$7:C$3000,3,FALSE),"")</f>
        <v/>
      </c>
      <c r="P1149">
        <f>SUMIFS('Energy balance options'!$F$7:$F$3000,'Energy balance options'!$B$7:$B$3000,HeatGen!P$2,'Energy balance options'!$A$7:$A$3000,HeatGen!$A1149)</f>
        <v>0</v>
      </c>
      <c r="Q1149">
        <f>SUMIFS('Energy balance options'!$F$7:$F$3000,'Energy balance options'!$B$7:$B$3000,HeatGen!Q$2,'Energy balance options'!$A$7:$A$3000,HeatGen!$A1149)</f>
        <v>0</v>
      </c>
      <c r="R1149">
        <f>SUMIFS('Energy balance options'!$F$7:$F$3000,'Energy balance options'!$B$7:$B$3000,HeatGen!R$2,'Energy balance options'!$A$7:$A$3000,HeatGen!$A1149)</f>
        <v>0</v>
      </c>
      <c r="S1149">
        <f>SUMIFS('Energy balance options'!$G$7:$G$3000,'Energy balance options'!$B$7:$B$3000,HeatGen!S$2,'Energy balance options'!$A$7:$A$3000,HeatGen!$A1149)</f>
        <v>0</v>
      </c>
      <c r="T1149">
        <f>SUMIFS('Energy balance options'!$G$7:$G$3000,'Energy balance options'!$B$7:$B$3000,HeatGen!T$2,'Energy balance options'!$A$7:$A$3000,HeatGen!$A1149)</f>
        <v>0</v>
      </c>
      <c r="U1149">
        <f>SUMIFS('Energy balance options'!$G$7:$G$3000,'Energy balance options'!$B$7:$B$3000,HeatGen!U$2,'Energy balance options'!$A$7:$A$3000,HeatGen!$A1149)</f>
        <v>0</v>
      </c>
      <c r="V1149">
        <f>SUMIFS('Energy balance options'!$G$7:$G$3000,'Energy balance options'!$B$7:$B$3000,HeatGen!V$2,'Energy balance options'!$A$7:$A$3000,HeatGen!$A1149)</f>
        <v>0</v>
      </c>
      <c r="W1149">
        <f>SUMIFS('Energy balance options'!$G$7:$G$3000,'Energy balance options'!$B$7:$B$3000,HeatGen!W$2,'Energy balance options'!$A$7:$A$3000,HeatGen!$A1149)</f>
        <v>0</v>
      </c>
      <c r="X1149">
        <f>SUMIFS('Energy balance options'!$G$7:$G$3000,'Energy balance options'!$B$7:$B$3000,HeatGen!X$2,'Energy balance options'!$A$7:$A$3000,HeatGen!$A1149)</f>
        <v>0</v>
      </c>
      <c r="AG1149">
        <f t="shared" si="250"/>
        <v>0</v>
      </c>
      <c r="AH1149">
        <f t="shared" si="251"/>
        <v>0</v>
      </c>
      <c r="AI1149">
        <f t="shared" si="252"/>
        <v>0</v>
      </c>
      <c r="AJ1149">
        <f t="shared" si="253"/>
        <v>0</v>
      </c>
      <c r="AK1149">
        <f t="shared" si="254"/>
        <v>0</v>
      </c>
      <c r="AL1149">
        <f t="shared" si="255"/>
        <v>0</v>
      </c>
      <c r="AM1149">
        <f t="shared" si="256"/>
        <v>0</v>
      </c>
      <c r="AN1149">
        <f t="shared" si="257"/>
        <v>0</v>
      </c>
      <c r="AO1149">
        <f t="shared" si="258"/>
        <v>0</v>
      </c>
    </row>
    <row r="1150" spans="1:41" x14ac:dyDescent="0.2">
      <c r="A1150" s="9"/>
      <c r="B1150" t="str">
        <f>_xlfn.IFNA(VLOOKUP(A1150,'Energy balance options'!A$7:C$3000,3,FALSE),"")</f>
        <v/>
      </c>
      <c r="P1150">
        <f>SUMIFS('Energy balance options'!$F$7:$F$3000,'Energy balance options'!$B$7:$B$3000,HeatGen!P$2,'Energy balance options'!$A$7:$A$3000,HeatGen!$A1150)</f>
        <v>0</v>
      </c>
      <c r="Q1150">
        <f>SUMIFS('Energy balance options'!$F$7:$F$3000,'Energy balance options'!$B$7:$B$3000,HeatGen!Q$2,'Energy balance options'!$A$7:$A$3000,HeatGen!$A1150)</f>
        <v>0</v>
      </c>
      <c r="R1150">
        <f>SUMIFS('Energy balance options'!$F$7:$F$3000,'Energy balance options'!$B$7:$B$3000,HeatGen!R$2,'Energy balance options'!$A$7:$A$3000,HeatGen!$A1150)</f>
        <v>0</v>
      </c>
      <c r="S1150">
        <f>SUMIFS('Energy balance options'!$G$7:$G$3000,'Energy balance options'!$B$7:$B$3000,HeatGen!S$2,'Energy balance options'!$A$7:$A$3000,HeatGen!$A1150)</f>
        <v>0</v>
      </c>
      <c r="T1150">
        <f>SUMIFS('Energy balance options'!$G$7:$G$3000,'Energy balance options'!$B$7:$B$3000,HeatGen!T$2,'Energy balance options'!$A$7:$A$3000,HeatGen!$A1150)</f>
        <v>0</v>
      </c>
      <c r="U1150">
        <f>SUMIFS('Energy balance options'!$G$7:$G$3000,'Energy balance options'!$B$7:$B$3000,HeatGen!U$2,'Energy balance options'!$A$7:$A$3000,HeatGen!$A1150)</f>
        <v>0</v>
      </c>
      <c r="V1150">
        <f>SUMIFS('Energy balance options'!$G$7:$G$3000,'Energy balance options'!$B$7:$B$3000,HeatGen!V$2,'Energy balance options'!$A$7:$A$3000,HeatGen!$A1150)</f>
        <v>0</v>
      </c>
      <c r="W1150">
        <f>SUMIFS('Energy balance options'!$G$7:$G$3000,'Energy balance options'!$B$7:$B$3000,HeatGen!W$2,'Energy balance options'!$A$7:$A$3000,HeatGen!$A1150)</f>
        <v>0</v>
      </c>
      <c r="X1150">
        <f>SUMIFS('Energy balance options'!$G$7:$G$3000,'Energy balance options'!$B$7:$B$3000,HeatGen!X$2,'Energy balance options'!$A$7:$A$3000,HeatGen!$A1150)</f>
        <v>0</v>
      </c>
      <c r="AG1150">
        <f t="shared" si="250"/>
        <v>0</v>
      </c>
      <c r="AH1150">
        <f t="shared" si="251"/>
        <v>0</v>
      </c>
      <c r="AI1150">
        <f t="shared" si="252"/>
        <v>0</v>
      </c>
      <c r="AJ1150">
        <f t="shared" si="253"/>
        <v>0</v>
      </c>
      <c r="AK1150">
        <f t="shared" si="254"/>
        <v>0</v>
      </c>
      <c r="AL1150">
        <f t="shared" si="255"/>
        <v>0</v>
      </c>
      <c r="AM1150">
        <f t="shared" si="256"/>
        <v>0</v>
      </c>
      <c r="AN1150">
        <f t="shared" si="257"/>
        <v>0</v>
      </c>
      <c r="AO1150">
        <f t="shared" si="258"/>
        <v>0</v>
      </c>
    </row>
    <row r="1151" spans="1:41" x14ac:dyDescent="0.2">
      <c r="A1151" s="9"/>
      <c r="B1151" t="str">
        <f>_xlfn.IFNA(VLOOKUP(A1151,'Energy balance options'!A$7:C$3000,3,FALSE),"")</f>
        <v/>
      </c>
      <c r="P1151">
        <f>SUMIFS('Energy balance options'!$F$7:$F$3000,'Energy balance options'!$B$7:$B$3000,HeatGen!P$2,'Energy balance options'!$A$7:$A$3000,HeatGen!$A1151)</f>
        <v>0</v>
      </c>
      <c r="Q1151">
        <f>SUMIFS('Energy balance options'!$F$7:$F$3000,'Energy balance options'!$B$7:$B$3000,HeatGen!Q$2,'Energy balance options'!$A$7:$A$3000,HeatGen!$A1151)</f>
        <v>0</v>
      </c>
      <c r="R1151">
        <f>SUMIFS('Energy balance options'!$F$7:$F$3000,'Energy balance options'!$B$7:$B$3000,HeatGen!R$2,'Energy balance options'!$A$7:$A$3000,HeatGen!$A1151)</f>
        <v>0</v>
      </c>
      <c r="S1151">
        <f>SUMIFS('Energy balance options'!$G$7:$G$3000,'Energy balance options'!$B$7:$B$3000,HeatGen!S$2,'Energy balance options'!$A$7:$A$3000,HeatGen!$A1151)</f>
        <v>0</v>
      </c>
      <c r="T1151">
        <f>SUMIFS('Energy balance options'!$G$7:$G$3000,'Energy balance options'!$B$7:$B$3000,HeatGen!T$2,'Energy balance options'!$A$7:$A$3000,HeatGen!$A1151)</f>
        <v>0</v>
      </c>
      <c r="U1151">
        <f>SUMIFS('Energy balance options'!$G$7:$G$3000,'Energy balance options'!$B$7:$B$3000,HeatGen!U$2,'Energy balance options'!$A$7:$A$3000,HeatGen!$A1151)</f>
        <v>0</v>
      </c>
      <c r="V1151">
        <f>SUMIFS('Energy balance options'!$G$7:$G$3000,'Energy balance options'!$B$7:$B$3000,HeatGen!V$2,'Energy balance options'!$A$7:$A$3000,HeatGen!$A1151)</f>
        <v>0</v>
      </c>
      <c r="W1151">
        <f>SUMIFS('Energy balance options'!$G$7:$G$3000,'Energy balance options'!$B$7:$B$3000,HeatGen!W$2,'Energy balance options'!$A$7:$A$3000,HeatGen!$A1151)</f>
        <v>0</v>
      </c>
      <c r="X1151">
        <f>SUMIFS('Energy balance options'!$G$7:$G$3000,'Energy balance options'!$B$7:$B$3000,HeatGen!X$2,'Energy balance options'!$A$7:$A$3000,HeatGen!$A1151)</f>
        <v>0</v>
      </c>
      <c r="AG1151">
        <f t="shared" si="250"/>
        <v>0</v>
      </c>
      <c r="AH1151">
        <f t="shared" si="251"/>
        <v>0</v>
      </c>
      <c r="AI1151">
        <f t="shared" si="252"/>
        <v>0</v>
      </c>
      <c r="AJ1151">
        <f t="shared" si="253"/>
        <v>0</v>
      </c>
      <c r="AK1151">
        <f t="shared" si="254"/>
        <v>0</v>
      </c>
      <c r="AL1151">
        <f t="shared" si="255"/>
        <v>0</v>
      </c>
      <c r="AM1151">
        <f t="shared" si="256"/>
        <v>0</v>
      </c>
      <c r="AN1151">
        <f t="shared" si="257"/>
        <v>0</v>
      </c>
      <c r="AO1151">
        <f t="shared" si="258"/>
        <v>0</v>
      </c>
    </row>
    <row r="1152" spans="1:41" x14ac:dyDescent="0.2">
      <c r="A1152" s="9"/>
      <c r="B1152" t="str">
        <f>_xlfn.IFNA(VLOOKUP(A1152,'Energy balance options'!A$7:C$3000,3,FALSE),"")</f>
        <v/>
      </c>
      <c r="P1152">
        <f>SUMIFS('Energy balance options'!$F$7:$F$3000,'Energy balance options'!$B$7:$B$3000,HeatGen!P$2,'Energy balance options'!$A$7:$A$3000,HeatGen!$A1152)</f>
        <v>0</v>
      </c>
      <c r="Q1152">
        <f>SUMIFS('Energy balance options'!$F$7:$F$3000,'Energy balance options'!$B$7:$B$3000,HeatGen!Q$2,'Energy balance options'!$A$7:$A$3000,HeatGen!$A1152)</f>
        <v>0</v>
      </c>
      <c r="R1152">
        <f>SUMIFS('Energy balance options'!$F$7:$F$3000,'Energy balance options'!$B$7:$B$3000,HeatGen!R$2,'Energy balance options'!$A$7:$A$3000,HeatGen!$A1152)</f>
        <v>0</v>
      </c>
      <c r="S1152">
        <f>SUMIFS('Energy balance options'!$G$7:$G$3000,'Energy balance options'!$B$7:$B$3000,HeatGen!S$2,'Energy balance options'!$A$7:$A$3000,HeatGen!$A1152)</f>
        <v>0</v>
      </c>
      <c r="T1152">
        <f>SUMIFS('Energy balance options'!$G$7:$G$3000,'Energy balance options'!$B$7:$B$3000,HeatGen!T$2,'Energy balance options'!$A$7:$A$3000,HeatGen!$A1152)</f>
        <v>0</v>
      </c>
      <c r="U1152">
        <f>SUMIFS('Energy balance options'!$G$7:$G$3000,'Energy balance options'!$B$7:$B$3000,HeatGen!U$2,'Energy balance options'!$A$7:$A$3000,HeatGen!$A1152)</f>
        <v>0</v>
      </c>
      <c r="V1152">
        <f>SUMIFS('Energy balance options'!$G$7:$G$3000,'Energy balance options'!$B$7:$B$3000,HeatGen!V$2,'Energy balance options'!$A$7:$A$3000,HeatGen!$A1152)</f>
        <v>0</v>
      </c>
      <c r="W1152">
        <f>SUMIFS('Energy balance options'!$G$7:$G$3000,'Energy balance options'!$B$7:$B$3000,HeatGen!W$2,'Energy balance options'!$A$7:$A$3000,HeatGen!$A1152)</f>
        <v>0</v>
      </c>
      <c r="X1152">
        <f>SUMIFS('Energy balance options'!$G$7:$G$3000,'Energy balance options'!$B$7:$B$3000,HeatGen!X$2,'Energy balance options'!$A$7:$A$3000,HeatGen!$A1152)</f>
        <v>0</v>
      </c>
      <c r="AG1152">
        <f t="shared" si="250"/>
        <v>0</v>
      </c>
      <c r="AH1152">
        <f t="shared" si="251"/>
        <v>0</v>
      </c>
      <c r="AI1152">
        <f t="shared" si="252"/>
        <v>0</v>
      </c>
      <c r="AJ1152">
        <f t="shared" si="253"/>
        <v>0</v>
      </c>
      <c r="AK1152">
        <f t="shared" si="254"/>
        <v>0</v>
      </c>
      <c r="AL1152">
        <f t="shared" si="255"/>
        <v>0</v>
      </c>
      <c r="AM1152">
        <f t="shared" si="256"/>
        <v>0</v>
      </c>
      <c r="AN1152">
        <f t="shared" si="257"/>
        <v>0</v>
      </c>
      <c r="AO1152">
        <f t="shared" si="258"/>
        <v>0</v>
      </c>
    </row>
    <row r="1153" spans="1:41" x14ac:dyDescent="0.2">
      <c r="A1153" s="9"/>
      <c r="B1153" t="str">
        <f>_xlfn.IFNA(VLOOKUP(A1153,'Energy balance options'!A$7:C$3000,3,FALSE),"")</f>
        <v/>
      </c>
      <c r="P1153">
        <f>SUMIFS('Energy balance options'!$F$7:$F$3000,'Energy balance options'!$B$7:$B$3000,HeatGen!P$2,'Energy balance options'!$A$7:$A$3000,HeatGen!$A1153)</f>
        <v>0</v>
      </c>
      <c r="Q1153">
        <f>SUMIFS('Energy balance options'!$F$7:$F$3000,'Energy balance options'!$B$7:$B$3000,HeatGen!Q$2,'Energy balance options'!$A$7:$A$3000,HeatGen!$A1153)</f>
        <v>0</v>
      </c>
      <c r="R1153">
        <f>SUMIFS('Energy balance options'!$F$7:$F$3000,'Energy balance options'!$B$7:$B$3000,HeatGen!R$2,'Energy balance options'!$A$7:$A$3000,HeatGen!$A1153)</f>
        <v>0</v>
      </c>
      <c r="S1153">
        <f>SUMIFS('Energy balance options'!$G$7:$G$3000,'Energy balance options'!$B$7:$B$3000,HeatGen!S$2,'Energy balance options'!$A$7:$A$3000,HeatGen!$A1153)</f>
        <v>0</v>
      </c>
      <c r="T1153">
        <f>SUMIFS('Energy balance options'!$G$7:$G$3000,'Energy balance options'!$B$7:$B$3000,HeatGen!T$2,'Energy balance options'!$A$7:$A$3000,HeatGen!$A1153)</f>
        <v>0</v>
      </c>
      <c r="U1153">
        <f>SUMIFS('Energy balance options'!$G$7:$G$3000,'Energy balance options'!$B$7:$B$3000,HeatGen!U$2,'Energy balance options'!$A$7:$A$3000,HeatGen!$A1153)</f>
        <v>0</v>
      </c>
      <c r="V1153">
        <f>SUMIFS('Energy balance options'!$G$7:$G$3000,'Energy balance options'!$B$7:$B$3000,HeatGen!V$2,'Energy balance options'!$A$7:$A$3000,HeatGen!$A1153)</f>
        <v>0</v>
      </c>
      <c r="W1153">
        <f>SUMIFS('Energy balance options'!$G$7:$G$3000,'Energy balance options'!$B$7:$B$3000,HeatGen!W$2,'Energy balance options'!$A$7:$A$3000,HeatGen!$A1153)</f>
        <v>0</v>
      </c>
      <c r="X1153">
        <f>SUMIFS('Energy balance options'!$G$7:$G$3000,'Energy balance options'!$B$7:$B$3000,HeatGen!X$2,'Energy balance options'!$A$7:$A$3000,HeatGen!$A1153)</f>
        <v>0</v>
      </c>
      <c r="AG1153">
        <f t="shared" si="250"/>
        <v>0</v>
      </c>
      <c r="AH1153">
        <f t="shared" si="251"/>
        <v>0</v>
      </c>
      <c r="AI1153">
        <f t="shared" si="252"/>
        <v>0</v>
      </c>
      <c r="AJ1153">
        <f t="shared" si="253"/>
        <v>0</v>
      </c>
      <c r="AK1153">
        <f t="shared" si="254"/>
        <v>0</v>
      </c>
      <c r="AL1153">
        <f t="shared" si="255"/>
        <v>0</v>
      </c>
      <c r="AM1153">
        <f t="shared" si="256"/>
        <v>0</v>
      </c>
      <c r="AN1153">
        <f t="shared" si="257"/>
        <v>0</v>
      </c>
      <c r="AO1153">
        <f t="shared" si="258"/>
        <v>0</v>
      </c>
    </row>
    <row r="1154" spans="1:41" x14ac:dyDescent="0.2">
      <c r="A1154" s="9"/>
      <c r="B1154" t="str">
        <f>_xlfn.IFNA(VLOOKUP(A1154,'Energy balance options'!A$7:C$3000,3,FALSE),"")</f>
        <v/>
      </c>
      <c r="P1154">
        <f>SUMIFS('Energy balance options'!$F$7:$F$3000,'Energy balance options'!$B$7:$B$3000,HeatGen!P$2,'Energy balance options'!$A$7:$A$3000,HeatGen!$A1154)</f>
        <v>0</v>
      </c>
      <c r="Q1154">
        <f>SUMIFS('Energy balance options'!$F$7:$F$3000,'Energy balance options'!$B$7:$B$3000,HeatGen!Q$2,'Energy balance options'!$A$7:$A$3000,HeatGen!$A1154)</f>
        <v>0</v>
      </c>
      <c r="R1154">
        <f>SUMIFS('Energy balance options'!$F$7:$F$3000,'Energy balance options'!$B$7:$B$3000,HeatGen!R$2,'Energy balance options'!$A$7:$A$3000,HeatGen!$A1154)</f>
        <v>0</v>
      </c>
      <c r="S1154">
        <f>SUMIFS('Energy balance options'!$G$7:$G$3000,'Energy balance options'!$B$7:$B$3000,HeatGen!S$2,'Energy balance options'!$A$7:$A$3000,HeatGen!$A1154)</f>
        <v>0</v>
      </c>
      <c r="T1154">
        <f>SUMIFS('Energy balance options'!$G$7:$G$3000,'Energy balance options'!$B$7:$B$3000,HeatGen!T$2,'Energy balance options'!$A$7:$A$3000,HeatGen!$A1154)</f>
        <v>0</v>
      </c>
      <c r="U1154">
        <f>SUMIFS('Energy balance options'!$G$7:$G$3000,'Energy balance options'!$B$7:$B$3000,HeatGen!U$2,'Energy balance options'!$A$7:$A$3000,HeatGen!$A1154)</f>
        <v>0</v>
      </c>
      <c r="V1154">
        <f>SUMIFS('Energy balance options'!$G$7:$G$3000,'Energy balance options'!$B$7:$B$3000,HeatGen!V$2,'Energy balance options'!$A$7:$A$3000,HeatGen!$A1154)</f>
        <v>0</v>
      </c>
      <c r="W1154">
        <f>SUMIFS('Energy balance options'!$G$7:$G$3000,'Energy balance options'!$B$7:$B$3000,HeatGen!W$2,'Energy balance options'!$A$7:$A$3000,HeatGen!$A1154)</f>
        <v>0</v>
      </c>
      <c r="X1154">
        <f>SUMIFS('Energy balance options'!$G$7:$G$3000,'Energy balance options'!$B$7:$B$3000,HeatGen!X$2,'Energy balance options'!$A$7:$A$3000,HeatGen!$A1154)</f>
        <v>0</v>
      </c>
      <c r="AG1154">
        <f t="shared" si="250"/>
        <v>0</v>
      </c>
      <c r="AH1154">
        <f t="shared" si="251"/>
        <v>0</v>
      </c>
      <c r="AI1154">
        <f t="shared" si="252"/>
        <v>0</v>
      </c>
      <c r="AJ1154">
        <f t="shared" si="253"/>
        <v>0</v>
      </c>
      <c r="AK1154">
        <f t="shared" si="254"/>
        <v>0</v>
      </c>
      <c r="AL1154">
        <f t="shared" si="255"/>
        <v>0</v>
      </c>
      <c r="AM1154">
        <f t="shared" si="256"/>
        <v>0</v>
      </c>
      <c r="AN1154">
        <f t="shared" si="257"/>
        <v>0</v>
      </c>
      <c r="AO1154">
        <f t="shared" si="258"/>
        <v>0</v>
      </c>
    </row>
    <row r="1155" spans="1:41" x14ac:dyDescent="0.2">
      <c r="A1155" s="9"/>
      <c r="B1155" t="str">
        <f>_xlfn.IFNA(VLOOKUP(A1155,'Energy balance options'!A$7:C$3000,3,FALSE),"")</f>
        <v/>
      </c>
      <c r="P1155">
        <f>SUMIFS('Energy balance options'!$F$7:$F$3000,'Energy balance options'!$B$7:$B$3000,HeatGen!P$2,'Energy balance options'!$A$7:$A$3000,HeatGen!$A1155)</f>
        <v>0</v>
      </c>
      <c r="Q1155">
        <f>SUMIFS('Energy balance options'!$F$7:$F$3000,'Energy balance options'!$B$7:$B$3000,HeatGen!Q$2,'Energy balance options'!$A$7:$A$3000,HeatGen!$A1155)</f>
        <v>0</v>
      </c>
      <c r="R1155">
        <f>SUMIFS('Energy balance options'!$F$7:$F$3000,'Energy balance options'!$B$7:$B$3000,HeatGen!R$2,'Energy balance options'!$A$7:$A$3000,HeatGen!$A1155)</f>
        <v>0</v>
      </c>
      <c r="S1155">
        <f>SUMIFS('Energy balance options'!$G$7:$G$3000,'Energy balance options'!$B$7:$B$3000,HeatGen!S$2,'Energy balance options'!$A$7:$A$3000,HeatGen!$A1155)</f>
        <v>0</v>
      </c>
      <c r="T1155">
        <f>SUMIFS('Energy balance options'!$G$7:$G$3000,'Energy balance options'!$B$7:$B$3000,HeatGen!T$2,'Energy balance options'!$A$7:$A$3000,HeatGen!$A1155)</f>
        <v>0</v>
      </c>
      <c r="U1155">
        <f>SUMIFS('Energy balance options'!$G$7:$G$3000,'Energy balance options'!$B$7:$B$3000,HeatGen!U$2,'Energy balance options'!$A$7:$A$3000,HeatGen!$A1155)</f>
        <v>0</v>
      </c>
      <c r="V1155">
        <f>SUMIFS('Energy balance options'!$G$7:$G$3000,'Energy balance options'!$B$7:$B$3000,HeatGen!V$2,'Energy balance options'!$A$7:$A$3000,HeatGen!$A1155)</f>
        <v>0</v>
      </c>
      <c r="W1155">
        <f>SUMIFS('Energy balance options'!$G$7:$G$3000,'Energy balance options'!$B$7:$B$3000,HeatGen!W$2,'Energy balance options'!$A$7:$A$3000,HeatGen!$A1155)</f>
        <v>0</v>
      </c>
      <c r="X1155">
        <f>SUMIFS('Energy balance options'!$G$7:$G$3000,'Energy balance options'!$B$7:$B$3000,HeatGen!X$2,'Energy balance options'!$A$7:$A$3000,HeatGen!$A1155)</f>
        <v>0</v>
      </c>
      <c r="AG1155">
        <f t="shared" si="250"/>
        <v>0</v>
      </c>
      <c r="AH1155">
        <f t="shared" si="251"/>
        <v>0</v>
      </c>
      <c r="AI1155">
        <f t="shared" si="252"/>
        <v>0</v>
      </c>
      <c r="AJ1155">
        <f t="shared" si="253"/>
        <v>0</v>
      </c>
      <c r="AK1155">
        <f t="shared" si="254"/>
        <v>0</v>
      </c>
      <c r="AL1155">
        <f t="shared" si="255"/>
        <v>0</v>
      </c>
      <c r="AM1155">
        <f t="shared" si="256"/>
        <v>0</v>
      </c>
      <c r="AN1155">
        <f t="shared" si="257"/>
        <v>0</v>
      </c>
      <c r="AO1155">
        <f t="shared" si="258"/>
        <v>0</v>
      </c>
    </row>
    <row r="1156" spans="1:41" x14ac:dyDescent="0.2">
      <c r="A1156" s="9"/>
      <c r="B1156" t="str">
        <f>_xlfn.IFNA(VLOOKUP(A1156,'Energy balance options'!A$7:C$3000,3,FALSE),"")</f>
        <v/>
      </c>
      <c r="P1156">
        <f>SUMIFS('Energy balance options'!$F$7:$F$3000,'Energy balance options'!$B$7:$B$3000,HeatGen!P$2,'Energy balance options'!$A$7:$A$3000,HeatGen!$A1156)</f>
        <v>0</v>
      </c>
      <c r="Q1156">
        <f>SUMIFS('Energy balance options'!$F$7:$F$3000,'Energy balance options'!$B$7:$B$3000,HeatGen!Q$2,'Energy balance options'!$A$7:$A$3000,HeatGen!$A1156)</f>
        <v>0</v>
      </c>
      <c r="R1156">
        <f>SUMIFS('Energy balance options'!$F$7:$F$3000,'Energy balance options'!$B$7:$B$3000,HeatGen!R$2,'Energy balance options'!$A$7:$A$3000,HeatGen!$A1156)</f>
        <v>0</v>
      </c>
      <c r="S1156">
        <f>SUMIFS('Energy balance options'!$G$7:$G$3000,'Energy balance options'!$B$7:$B$3000,HeatGen!S$2,'Energy balance options'!$A$7:$A$3000,HeatGen!$A1156)</f>
        <v>0</v>
      </c>
      <c r="T1156">
        <f>SUMIFS('Energy balance options'!$G$7:$G$3000,'Energy balance options'!$B$7:$B$3000,HeatGen!T$2,'Energy balance options'!$A$7:$A$3000,HeatGen!$A1156)</f>
        <v>0</v>
      </c>
      <c r="U1156">
        <f>SUMIFS('Energy balance options'!$G$7:$G$3000,'Energy balance options'!$B$7:$B$3000,HeatGen!U$2,'Energy balance options'!$A$7:$A$3000,HeatGen!$A1156)</f>
        <v>0</v>
      </c>
      <c r="V1156">
        <f>SUMIFS('Energy balance options'!$G$7:$G$3000,'Energy balance options'!$B$7:$B$3000,HeatGen!V$2,'Energy balance options'!$A$7:$A$3000,HeatGen!$A1156)</f>
        <v>0</v>
      </c>
      <c r="W1156">
        <f>SUMIFS('Energy balance options'!$G$7:$G$3000,'Energy balance options'!$B$7:$B$3000,HeatGen!W$2,'Energy balance options'!$A$7:$A$3000,HeatGen!$A1156)</f>
        <v>0</v>
      </c>
      <c r="X1156">
        <f>SUMIFS('Energy balance options'!$G$7:$G$3000,'Energy balance options'!$B$7:$B$3000,HeatGen!X$2,'Energy balance options'!$A$7:$A$3000,HeatGen!$A1156)</f>
        <v>0</v>
      </c>
      <c r="AG1156">
        <f t="shared" si="250"/>
        <v>0</v>
      </c>
      <c r="AH1156">
        <f t="shared" si="251"/>
        <v>0</v>
      </c>
      <c r="AI1156">
        <f t="shared" si="252"/>
        <v>0</v>
      </c>
      <c r="AJ1156">
        <f t="shared" si="253"/>
        <v>0</v>
      </c>
      <c r="AK1156">
        <f t="shared" si="254"/>
        <v>0</v>
      </c>
      <c r="AL1156">
        <f t="shared" si="255"/>
        <v>0</v>
      </c>
      <c r="AM1156">
        <f t="shared" si="256"/>
        <v>0</v>
      </c>
      <c r="AN1156">
        <f t="shared" si="257"/>
        <v>0</v>
      </c>
      <c r="AO1156">
        <f t="shared" si="258"/>
        <v>0</v>
      </c>
    </row>
    <row r="1157" spans="1:41" x14ac:dyDescent="0.2">
      <c r="A1157" s="9"/>
      <c r="B1157" t="str">
        <f>_xlfn.IFNA(VLOOKUP(A1157,'Energy balance options'!A$7:C$3000,3,FALSE),"")</f>
        <v/>
      </c>
      <c r="P1157">
        <f>SUMIFS('Energy balance options'!$F$7:$F$3000,'Energy balance options'!$B$7:$B$3000,HeatGen!P$2,'Energy balance options'!$A$7:$A$3000,HeatGen!$A1157)</f>
        <v>0</v>
      </c>
      <c r="Q1157">
        <f>SUMIFS('Energy balance options'!$F$7:$F$3000,'Energy balance options'!$B$7:$B$3000,HeatGen!Q$2,'Energy balance options'!$A$7:$A$3000,HeatGen!$A1157)</f>
        <v>0</v>
      </c>
      <c r="R1157">
        <f>SUMIFS('Energy balance options'!$F$7:$F$3000,'Energy balance options'!$B$7:$B$3000,HeatGen!R$2,'Energy balance options'!$A$7:$A$3000,HeatGen!$A1157)</f>
        <v>0</v>
      </c>
      <c r="S1157">
        <f>SUMIFS('Energy balance options'!$G$7:$G$3000,'Energy balance options'!$B$7:$B$3000,HeatGen!S$2,'Energy balance options'!$A$7:$A$3000,HeatGen!$A1157)</f>
        <v>0</v>
      </c>
      <c r="T1157">
        <f>SUMIFS('Energy balance options'!$G$7:$G$3000,'Energy balance options'!$B$7:$B$3000,HeatGen!T$2,'Energy balance options'!$A$7:$A$3000,HeatGen!$A1157)</f>
        <v>0</v>
      </c>
      <c r="U1157">
        <f>SUMIFS('Energy balance options'!$G$7:$G$3000,'Energy balance options'!$B$7:$B$3000,HeatGen!U$2,'Energy balance options'!$A$7:$A$3000,HeatGen!$A1157)</f>
        <v>0</v>
      </c>
      <c r="V1157">
        <f>SUMIFS('Energy balance options'!$G$7:$G$3000,'Energy balance options'!$B$7:$B$3000,HeatGen!V$2,'Energy balance options'!$A$7:$A$3000,HeatGen!$A1157)</f>
        <v>0</v>
      </c>
      <c r="W1157">
        <f>SUMIFS('Energy balance options'!$G$7:$G$3000,'Energy balance options'!$B$7:$B$3000,HeatGen!W$2,'Energy balance options'!$A$7:$A$3000,HeatGen!$A1157)</f>
        <v>0</v>
      </c>
      <c r="X1157">
        <f>SUMIFS('Energy balance options'!$G$7:$G$3000,'Energy balance options'!$B$7:$B$3000,HeatGen!X$2,'Energy balance options'!$A$7:$A$3000,HeatGen!$A1157)</f>
        <v>0</v>
      </c>
      <c r="AG1157">
        <f t="shared" si="250"/>
        <v>0</v>
      </c>
      <c r="AH1157">
        <f t="shared" si="251"/>
        <v>0</v>
      </c>
      <c r="AI1157">
        <f t="shared" si="252"/>
        <v>0</v>
      </c>
      <c r="AJ1157">
        <f t="shared" si="253"/>
        <v>0</v>
      </c>
      <c r="AK1157">
        <f t="shared" si="254"/>
        <v>0</v>
      </c>
      <c r="AL1157">
        <f t="shared" si="255"/>
        <v>0</v>
      </c>
      <c r="AM1157">
        <f t="shared" si="256"/>
        <v>0</v>
      </c>
      <c r="AN1157">
        <f t="shared" si="257"/>
        <v>0</v>
      </c>
      <c r="AO1157">
        <f t="shared" si="258"/>
        <v>0</v>
      </c>
    </row>
    <row r="1158" spans="1:41" x14ac:dyDescent="0.2">
      <c r="A1158" s="9"/>
      <c r="B1158" t="str">
        <f>_xlfn.IFNA(VLOOKUP(A1158,'Energy balance options'!A$7:C$3000,3,FALSE),"")</f>
        <v/>
      </c>
      <c r="P1158">
        <f>SUMIFS('Energy balance options'!$F$7:$F$3000,'Energy balance options'!$B$7:$B$3000,HeatGen!P$2,'Energy balance options'!$A$7:$A$3000,HeatGen!$A1158)</f>
        <v>0</v>
      </c>
      <c r="Q1158">
        <f>SUMIFS('Energy balance options'!$F$7:$F$3000,'Energy balance options'!$B$7:$B$3000,HeatGen!Q$2,'Energy balance options'!$A$7:$A$3000,HeatGen!$A1158)</f>
        <v>0</v>
      </c>
      <c r="R1158">
        <f>SUMIFS('Energy balance options'!$F$7:$F$3000,'Energy balance options'!$B$7:$B$3000,HeatGen!R$2,'Energy balance options'!$A$7:$A$3000,HeatGen!$A1158)</f>
        <v>0</v>
      </c>
      <c r="S1158">
        <f>SUMIFS('Energy balance options'!$G$7:$G$3000,'Energy balance options'!$B$7:$B$3000,HeatGen!S$2,'Energy balance options'!$A$7:$A$3000,HeatGen!$A1158)</f>
        <v>0</v>
      </c>
      <c r="T1158">
        <f>SUMIFS('Energy balance options'!$G$7:$G$3000,'Energy balance options'!$B$7:$B$3000,HeatGen!T$2,'Energy balance options'!$A$7:$A$3000,HeatGen!$A1158)</f>
        <v>0</v>
      </c>
      <c r="U1158">
        <f>SUMIFS('Energy balance options'!$G$7:$G$3000,'Energy balance options'!$B$7:$B$3000,HeatGen!U$2,'Energy balance options'!$A$7:$A$3000,HeatGen!$A1158)</f>
        <v>0</v>
      </c>
      <c r="V1158">
        <f>SUMIFS('Energy balance options'!$G$7:$G$3000,'Energy balance options'!$B$7:$B$3000,HeatGen!V$2,'Energy balance options'!$A$7:$A$3000,HeatGen!$A1158)</f>
        <v>0</v>
      </c>
      <c r="W1158">
        <f>SUMIFS('Energy balance options'!$G$7:$G$3000,'Energy balance options'!$B$7:$B$3000,HeatGen!W$2,'Energy balance options'!$A$7:$A$3000,HeatGen!$A1158)</f>
        <v>0</v>
      </c>
      <c r="X1158">
        <f>SUMIFS('Energy balance options'!$G$7:$G$3000,'Energy balance options'!$B$7:$B$3000,HeatGen!X$2,'Energy balance options'!$A$7:$A$3000,HeatGen!$A1158)</f>
        <v>0</v>
      </c>
      <c r="AG1158">
        <f t="shared" si="250"/>
        <v>0</v>
      </c>
      <c r="AH1158">
        <f t="shared" si="251"/>
        <v>0</v>
      </c>
      <c r="AI1158">
        <f t="shared" si="252"/>
        <v>0</v>
      </c>
      <c r="AJ1158">
        <f t="shared" si="253"/>
        <v>0</v>
      </c>
      <c r="AK1158">
        <f t="shared" si="254"/>
        <v>0</v>
      </c>
      <c r="AL1158">
        <f t="shared" si="255"/>
        <v>0</v>
      </c>
      <c r="AM1158">
        <f t="shared" si="256"/>
        <v>0</v>
      </c>
      <c r="AN1158">
        <f t="shared" si="257"/>
        <v>0</v>
      </c>
      <c r="AO1158">
        <f t="shared" si="258"/>
        <v>0</v>
      </c>
    </row>
    <row r="1159" spans="1:41" x14ac:dyDescent="0.2">
      <c r="A1159" s="9"/>
      <c r="B1159" t="str">
        <f>_xlfn.IFNA(VLOOKUP(A1159,'Energy balance options'!A$7:C$3000,3,FALSE),"")</f>
        <v/>
      </c>
      <c r="P1159">
        <f>SUMIFS('Energy balance options'!$F$7:$F$3000,'Energy balance options'!$B$7:$B$3000,HeatGen!P$2,'Energy balance options'!$A$7:$A$3000,HeatGen!$A1159)</f>
        <v>0</v>
      </c>
      <c r="Q1159">
        <f>SUMIFS('Energy balance options'!$F$7:$F$3000,'Energy balance options'!$B$7:$B$3000,HeatGen!Q$2,'Energy balance options'!$A$7:$A$3000,HeatGen!$A1159)</f>
        <v>0</v>
      </c>
      <c r="R1159">
        <f>SUMIFS('Energy balance options'!$F$7:$F$3000,'Energy balance options'!$B$7:$B$3000,HeatGen!R$2,'Energy balance options'!$A$7:$A$3000,HeatGen!$A1159)</f>
        <v>0</v>
      </c>
      <c r="S1159">
        <f>SUMIFS('Energy balance options'!$G$7:$G$3000,'Energy balance options'!$B$7:$B$3000,HeatGen!S$2,'Energy balance options'!$A$7:$A$3000,HeatGen!$A1159)</f>
        <v>0</v>
      </c>
      <c r="T1159">
        <f>SUMIFS('Energy balance options'!$G$7:$G$3000,'Energy balance options'!$B$7:$B$3000,HeatGen!T$2,'Energy balance options'!$A$7:$A$3000,HeatGen!$A1159)</f>
        <v>0</v>
      </c>
      <c r="U1159">
        <f>SUMIFS('Energy balance options'!$G$7:$G$3000,'Energy balance options'!$B$7:$B$3000,HeatGen!U$2,'Energy balance options'!$A$7:$A$3000,HeatGen!$A1159)</f>
        <v>0</v>
      </c>
      <c r="V1159">
        <f>SUMIFS('Energy balance options'!$G$7:$G$3000,'Energy balance options'!$B$7:$B$3000,HeatGen!V$2,'Energy balance options'!$A$7:$A$3000,HeatGen!$A1159)</f>
        <v>0</v>
      </c>
      <c r="W1159">
        <f>SUMIFS('Energy balance options'!$G$7:$G$3000,'Energy balance options'!$B$7:$B$3000,HeatGen!W$2,'Energy balance options'!$A$7:$A$3000,HeatGen!$A1159)</f>
        <v>0</v>
      </c>
      <c r="X1159">
        <f>SUMIFS('Energy balance options'!$G$7:$G$3000,'Energy balance options'!$B$7:$B$3000,HeatGen!X$2,'Energy balance options'!$A$7:$A$3000,HeatGen!$A1159)</f>
        <v>0</v>
      </c>
      <c r="AG1159">
        <f t="shared" si="250"/>
        <v>0</v>
      </c>
      <c r="AH1159">
        <f t="shared" si="251"/>
        <v>0</v>
      </c>
      <c r="AI1159">
        <f t="shared" si="252"/>
        <v>0</v>
      </c>
      <c r="AJ1159">
        <f t="shared" si="253"/>
        <v>0</v>
      </c>
      <c r="AK1159">
        <f t="shared" si="254"/>
        <v>0</v>
      </c>
      <c r="AL1159">
        <f t="shared" si="255"/>
        <v>0</v>
      </c>
      <c r="AM1159">
        <f t="shared" si="256"/>
        <v>0</v>
      </c>
      <c r="AN1159">
        <f t="shared" si="257"/>
        <v>0</v>
      </c>
      <c r="AO1159">
        <f t="shared" si="258"/>
        <v>0</v>
      </c>
    </row>
    <row r="1160" spans="1:41" x14ac:dyDescent="0.2">
      <c r="A1160" s="9"/>
      <c r="B1160" t="str">
        <f>_xlfn.IFNA(VLOOKUP(A1160,'Energy balance options'!A$7:C$3000,3,FALSE),"")</f>
        <v/>
      </c>
      <c r="P1160">
        <f>SUMIFS('Energy balance options'!$F$7:$F$3000,'Energy balance options'!$B$7:$B$3000,HeatGen!P$2,'Energy balance options'!$A$7:$A$3000,HeatGen!$A1160)</f>
        <v>0</v>
      </c>
      <c r="Q1160">
        <f>SUMIFS('Energy balance options'!$F$7:$F$3000,'Energy balance options'!$B$7:$B$3000,HeatGen!Q$2,'Energy balance options'!$A$7:$A$3000,HeatGen!$A1160)</f>
        <v>0</v>
      </c>
      <c r="R1160">
        <f>SUMIFS('Energy balance options'!$F$7:$F$3000,'Energy balance options'!$B$7:$B$3000,HeatGen!R$2,'Energy balance options'!$A$7:$A$3000,HeatGen!$A1160)</f>
        <v>0</v>
      </c>
      <c r="S1160">
        <f>SUMIFS('Energy balance options'!$G$7:$G$3000,'Energy balance options'!$B$7:$B$3000,HeatGen!S$2,'Energy balance options'!$A$7:$A$3000,HeatGen!$A1160)</f>
        <v>0</v>
      </c>
      <c r="T1160">
        <f>SUMIFS('Energy balance options'!$G$7:$G$3000,'Energy balance options'!$B$7:$B$3000,HeatGen!T$2,'Energy balance options'!$A$7:$A$3000,HeatGen!$A1160)</f>
        <v>0</v>
      </c>
      <c r="U1160">
        <f>SUMIFS('Energy balance options'!$G$7:$G$3000,'Energy balance options'!$B$7:$B$3000,HeatGen!U$2,'Energy balance options'!$A$7:$A$3000,HeatGen!$A1160)</f>
        <v>0</v>
      </c>
      <c r="V1160">
        <f>SUMIFS('Energy balance options'!$G$7:$G$3000,'Energy balance options'!$B$7:$B$3000,HeatGen!V$2,'Energy balance options'!$A$7:$A$3000,HeatGen!$A1160)</f>
        <v>0</v>
      </c>
      <c r="W1160">
        <f>SUMIFS('Energy balance options'!$G$7:$G$3000,'Energy balance options'!$B$7:$B$3000,HeatGen!W$2,'Energy balance options'!$A$7:$A$3000,HeatGen!$A1160)</f>
        <v>0</v>
      </c>
      <c r="X1160">
        <f>SUMIFS('Energy balance options'!$G$7:$G$3000,'Energy balance options'!$B$7:$B$3000,HeatGen!X$2,'Energy balance options'!$A$7:$A$3000,HeatGen!$A1160)</f>
        <v>0</v>
      </c>
      <c r="AG1160">
        <f t="shared" si="250"/>
        <v>0</v>
      </c>
      <c r="AH1160">
        <f t="shared" si="251"/>
        <v>0</v>
      </c>
      <c r="AI1160">
        <f t="shared" si="252"/>
        <v>0</v>
      </c>
      <c r="AJ1160">
        <f t="shared" si="253"/>
        <v>0</v>
      </c>
      <c r="AK1160">
        <f t="shared" si="254"/>
        <v>0</v>
      </c>
      <c r="AL1160">
        <f t="shared" si="255"/>
        <v>0</v>
      </c>
      <c r="AM1160">
        <f t="shared" si="256"/>
        <v>0</v>
      </c>
      <c r="AN1160">
        <f t="shared" si="257"/>
        <v>0</v>
      </c>
      <c r="AO1160">
        <f t="shared" si="258"/>
        <v>0</v>
      </c>
    </row>
    <row r="1161" spans="1:41" x14ac:dyDescent="0.2">
      <c r="A1161" s="9"/>
      <c r="B1161" t="str">
        <f>_xlfn.IFNA(VLOOKUP(A1161,'Energy balance options'!A$7:C$3000,3,FALSE),"")</f>
        <v/>
      </c>
      <c r="P1161">
        <f>SUMIFS('Energy balance options'!$F$7:$F$3000,'Energy balance options'!$B$7:$B$3000,HeatGen!P$2,'Energy balance options'!$A$7:$A$3000,HeatGen!$A1161)</f>
        <v>0</v>
      </c>
      <c r="Q1161">
        <f>SUMIFS('Energy balance options'!$F$7:$F$3000,'Energy balance options'!$B$7:$B$3000,HeatGen!Q$2,'Energy balance options'!$A$7:$A$3000,HeatGen!$A1161)</f>
        <v>0</v>
      </c>
      <c r="R1161">
        <f>SUMIFS('Energy balance options'!$F$7:$F$3000,'Energy balance options'!$B$7:$B$3000,HeatGen!R$2,'Energy balance options'!$A$7:$A$3000,HeatGen!$A1161)</f>
        <v>0</v>
      </c>
      <c r="S1161">
        <f>SUMIFS('Energy balance options'!$G$7:$G$3000,'Energy balance options'!$B$7:$B$3000,HeatGen!S$2,'Energy balance options'!$A$7:$A$3000,HeatGen!$A1161)</f>
        <v>0</v>
      </c>
      <c r="T1161">
        <f>SUMIFS('Energy balance options'!$G$7:$G$3000,'Energy balance options'!$B$7:$B$3000,HeatGen!T$2,'Energy balance options'!$A$7:$A$3000,HeatGen!$A1161)</f>
        <v>0</v>
      </c>
      <c r="U1161">
        <f>SUMIFS('Energy balance options'!$G$7:$G$3000,'Energy balance options'!$B$7:$B$3000,HeatGen!U$2,'Energy balance options'!$A$7:$A$3000,HeatGen!$A1161)</f>
        <v>0</v>
      </c>
      <c r="V1161">
        <f>SUMIFS('Energy balance options'!$G$7:$G$3000,'Energy balance options'!$B$7:$B$3000,HeatGen!V$2,'Energy balance options'!$A$7:$A$3000,HeatGen!$A1161)</f>
        <v>0</v>
      </c>
      <c r="W1161">
        <f>SUMIFS('Energy balance options'!$G$7:$G$3000,'Energy balance options'!$B$7:$B$3000,HeatGen!W$2,'Energy balance options'!$A$7:$A$3000,HeatGen!$A1161)</f>
        <v>0</v>
      </c>
      <c r="X1161">
        <f>SUMIFS('Energy balance options'!$G$7:$G$3000,'Energy balance options'!$B$7:$B$3000,HeatGen!X$2,'Energy balance options'!$A$7:$A$3000,HeatGen!$A1161)</f>
        <v>0</v>
      </c>
      <c r="AG1161">
        <f t="shared" si="250"/>
        <v>0</v>
      </c>
      <c r="AH1161">
        <f t="shared" si="251"/>
        <v>0</v>
      </c>
      <c r="AI1161">
        <f t="shared" si="252"/>
        <v>0</v>
      </c>
      <c r="AJ1161">
        <f t="shared" si="253"/>
        <v>0</v>
      </c>
      <c r="AK1161">
        <f t="shared" si="254"/>
        <v>0</v>
      </c>
      <c r="AL1161">
        <f t="shared" si="255"/>
        <v>0</v>
      </c>
      <c r="AM1161">
        <f t="shared" si="256"/>
        <v>0</v>
      </c>
      <c r="AN1161">
        <f t="shared" si="257"/>
        <v>0</v>
      </c>
      <c r="AO1161">
        <f t="shared" si="258"/>
        <v>0</v>
      </c>
    </row>
    <row r="1162" spans="1:41" x14ac:dyDescent="0.2">
      <c r="A1162" s="9"/>
      <c r="B1162" t="str">
        <f>_xlfn.IFNA(VLOOKUP(A1162,'Energy balance options'!A$7:C$3000,3,FALSE),"")</f>
        <v/>
      </c>
      <c r="P1162">
        <f>SUMIFS('Energy balance options'!$F$7:$F$3000,'Energy balance options'!$B$7:$B$3000,HeatGen!P$2,'Energy balance options'!$A$7:$A$3000,HeatGen!$A1162)</f>
        <v>0</v>
      </c>
      <c r="Q1162">
        <f>SUMIFS('Energy balance options'!$F$7:$F$3000,'Energy balance options'!$B$7:$B$3000,HeatGen!Q$2,'Energy balance options'!$A$7:$A$3000,HeatGen!$A1162)</f>
        <v>0</v>
      </c>
      <c r="R1162">
        <f>SUMIFS('Energy balance options'!$F$7:$F$3000,'Energy balance options'!$B$7:$B$3000,HeatGen!R$2,'Energy balance options'!$A$7:$A$3000,HeatGen!$A1162)</f>
        <v>0</v>
      </c>
      <c r="S1162">
        <f>SUMIFS('Energy balance options'!$G$7:$G$3000,'Energy balance options'!$B$7:$B$3000,HeatGen!S$2,'Energy balance options'!$A$7:$A$3000,HeatGen!$A1162)</f>
        <v>0</v>
      </c>
      <c r="T1162">
        <f>SUMIFS('Energy balance options'!$G$7:$G$3000,'Energy balance options'!$B$7:$B$3000,HeatGen!T$2,'Energy balance options'!$A$7:$A$3000,HeatGen!$A1162)</f>
        <v>0</v>
      </c>
      <c r="U1162">
        <f>SUMIFS('Energy balance options'!$G$7:$G$3000,'Energy balance options'!$B$7:$B$3000,HeatGen!U$2,'Energy balance options'!$A$7:$A$3000,HeatGen!$A1162)</f>
        <v>0</v>
      </c>
      <c r="V1162">
        <f>SUMIFS('Energy balance options'!$G$7:$G$3000,'Energy balance options'!$B$7:$B$3000,HeatGen!V$2,'Energy balance options'!$A$7:$A$3000,HeatGen!$A1162)</f>
        <v>0</v>
      </c>
      <c r="W1162">
        <f>SUMIFS('Energy balance options'!$G$7:$G$3000,'Energy balance options'!$B$7:$B$3000,HeatGen!W$2,'Energy balance options'!$A$7:$A$3000,HeatGen!$A1162)</f>
        <v>0</v>
      </c>
      <c r="X1162">
        <f>SUMIFS('Energy balance options'!$G$7:$G$3000,'Energy balance options'!$B$7:$B$3000,HeatGen!X$2,'Energy balance options'!$A$7:$A$3000,HeatGen!$A1162)</f>
        <v>0</v>
      </c>
      <c r="AG1162">
        <f t="shared" si="250"/>
        <v>0</v>
      </c>
      <c r="AH1162">
        <f t="shared" si="251"/>
        <v>0</v>
      </c>
      <c r="AI1162">
        <f t="shared" si="252"/>
        <v>0</v>
      </c>
      <c r="AJ1162">
        <f t="shared" si="253"/>
        <v>0</v>
      </c>
      <c r="AK1162">
        <f t="shared" si="254"/>
        <v>0</v>
      </c>
      <c r="AL1162">
        <f t="shared" si="255"/>
        <v>0</v>
      </c>
      <c r="AM1162">
        <f t="shared" si="256"/>
        <v>0</v>
      </c>
      <c r="AN1162">
        <f t="shared" si="257"/>
        <v>0</v>
      </c>
      <c r="AO1162">
        <f t="shared" si="258"/>
        <v>0</v>
      </c>
    </row>
    <row r="1163" spans="1:41" x14ac:dyDescent="0.2">
      <c r="A1163" s="9"/>
      <c r="B1163" t="str">
        <f>_xlfn.IFNA(VLOOKUP(A1163,'Energy balance options'!A$7:C$3000,3,FALSE),"")</f>
        <v/>
      </c>
      <c r="P1163">
        <f>SUMIFS('Energy balance options'!$F$7:$F$3000,'Energy balance options'!$B$7:$B$3000,HeatGen!P$2,'Energy balance options'!$A$7:$A$3000,HeatGen!$A1163)</f>
        <v>0</v>
      </c>
      <c r="Q1163">
        <f>SUMIFS('Energy balance options'!$F$7:$F$3000,'Energy balance options'!$B$7:$B$3000,HeatGen!Q$2,'Energy balance options'!$A$7:$A$3000,HeatGen!$A1163)</f>
        <v>0</v>
      </c>
      <c r="R1163">
        <f>SUMIFS('Energy balance options'!$F$7:$F$3000,'Energy balance options'!$B$7:$B$3000,HeatGen!R$2,'Energy balance options'!$A$7:$A$3000,HeatGen!$A1163)</f>
        <v>0</v>
      </c>
      <c r="S1163">
        <f>SUMIFS('Energy balance options'!$G$7:$G$3000,'Energy balance options'!$B$7:$B$3000,HeatGen!S$2,'Energy balance options'!$A$7:$A$3000,HeatGen!$A1163)</f>
        <v>0</v>
      </c>
      <c r="T1163">
        <f>SUMIFS('Energy balance options'!$G$7:$G$3000,'Energy balance options'!$B$7:$B$3000,HeatGen!T$2,'Energy balance options'!$A$7:$A$3000,HeatGen!$A1163)</f>
        <v>0</v>
      </c>
      <c r="U1163">
        <f>SUMIFS('Energy balance options'!$G$7:$G$3000,'Energy balance options'!$B$7:$B$3000,HeatGen!U$2,'Energy balance options'!$A$7:$A$3000,HeatGen!$A1163)</f>
        <v>0</v>
      </c>
      <c r="V1163">
        <f>SUMIFS('Energy balance options'!$G$7:$G$3000,'Energy balance options'!$B$7:$B$3000,HeatGen!V$2,'Energy balance options'!$A$7:$A$3000,HeatGen!$A1163)</f>
        <v>0</v>
      </c>
      <c r="W1163">
        <f>SUMIFS('Energy balance options'!$G$7:$G$3000,'Energy balance options'!$B$7:$B$3000,HeatGen!W$2,'Energy balance options'!$A$7:$A$3000,HeatGen!$A1163)</f>
        <v>0</v>
      </c>
      <c r="X1163">
        <f>SUMIFS('Energy balance options'!$G$7:$G$3000,'Energy balance options'!$B$7:$B$3000,HeatGen!X$2,'Energy balance options'!$A$7:$A$3000,HeatGen!$A1163)</f>
        <v>0</v>
      </c>
      <c r="AG1163">
        <f t="shared" si="250"/>
        <v>0</v>
      </c>
      <c r="AH1163">
        <f t="shared" si="251"/>
        <v>0</v>
      </c>
      <c r="AI1163">
        <f t="shared" si="252"/>
        <v>0</v>
      </c>
      <c r="AJ1163">
        <f t="shared" si="253"/>
        <v>0</v>
      </c>
      <c r="AK1163">
        <f t="shared" si="254"/>
        <v>0</v>
      </c>
      <c r="AL1163">
        <f t="shared" si="255"/>
        <v>0</v>
      </c>
      <c r="AM1163">
        <f t="shared" si="256"/>
        <v>0</v>
      </c>
      <c r="AN1163">
        <f t="shared" si="257"/>
        <v>0</v>
      </c>
      <c r="AO1163">
        <f t="shared" si="258"/>
        <v>0</v>
      </c>
    </row>
    <row r="1164" spans="1:41" x14ac:dyDescent="0.2">
      <c r="A1164" s="9"/>
      <c r="B1164" t="str">
        <f>_xlfn.IFNA(VLOOKUP(A1164,'Energy balance options'!A$7:C$3000,3,FALSE),"")</f>
        <v/>
      </c>
      <c r="P1164">
        <f>SUMIFS('Energy balance options'!$F$7:$F$3000,'Energy balance options'!$B$7:$B$3000,HeatGen!P$2,'Energy balance options'!$A$7:$A$3000,HeatGen!$A1164)</f>
        <v>0</v>
      </c>
      <c r="Q1164">
        <f>SUMIFS('Energy balance options'!$F$7:$F$3000,'Energy balance options'!$B$7:$B$3000,HeatGen!Q$2,'Energy balance options'!$A$7:$A$3000,HeatGen!$A1164)</f>
        <v>0</v>
      </c>
      <c r="R1164">
        <f>SUMIFS('Energy balance options'!$F$7:$F$3000,'Energy balance options'!$B$7:$B$3000,HeatGen!R$2,'Energy balance options'!$A$7:$A$3000,HeatGen!$A1164)</f>
        <v>0</v>
      </c>
      <c r="S1164">
        <f>SUMIFS('Energy balance options'!$G$7:$G$3000,'Energy balance options'!$B$7:$B$3000,HeatGen!S$2,'Energy balance options'!$A$7:$A$3000,HeatGen!$A1164)</f>
        <v>0</v>
      </c>
      <c r="T1164">
        <f>SUMIFS('Energy balance options'!$G$7:$G$3000,'Energy balance options'!$B$7:$B$3000,HeatGen!T$2,'Energy balance options'!$A$7:$A$3000,HeatGen!$A1164)</f>
        <v>0</v>
      </c>
      <c r="U1164">
        <f>SUMIFS('Energy balance options'!$G$7:$G$3000,'Energy balance options'!$B$7:$B$3000,HeatGen!U$2,'Energy balance options'!$A$7:$A$3000,HeatGen!$A1164)</f>
        <v>0</v>
      </c>
      <c r="V1164">
        <f>SUMIFS('Energy balance options'!$G$7:$G$3000,'Energy balance options'!$B$7:$B$3000,HeatGen!V$2,'Energy balance options'!$A$7:$A$3000,HeatGen!$A1164)</f>
        <v>0</v>
      </c>
      <c r="W1164">
        <f>SUMIFS('Energy balance options'!$G$7:$G$3000,'Energy balance options'!$B$7:$B$3000,HeatGen!W$2,'Energy balance options'!$A$7:$A$3000,HeatGen!$A1164)</f>
        <v>0</v>
      </c>
      <c r="X1164">
        <f>SUMIFS('Energy balance options'!$G$7:$G$3000,'Energy balance options'!$B$7:$B$3000,HeatGen!X$2,'Energy balance options'!$A$7:$A$3000,HeatGen!$A1164)</f>
        <v>0</v>
      </c>
      <c r="AG1164">
        <f t="shared" si="250"/>
        <v>0</v>
      </c>
      <c r="AH1164">
        <f t="shared" si="251"/>
        <v>0</v>
      </c>
      <c r="AI1164">
        <f t="shared" si="252"/>
        <v>0</v>
      </c>
      <c r="AJ1164">
        <f t="shared" si="253"/>
        <v>0</v>
      </c>
      <c r="AK1164">
        <f t="shared" si="254"/>
        <v>0</v>
      </c>
      <c r="AL1164">
        <f t="shared" si="255"/>
        <v>0</v>
      </c>
      <c r="AM1164">
        <f t="shared" si="256"/>
        <v>0</v>
      </c>
      <c r="AN1164">
        <f t="shared" si="257"/>
        <v>0</v>
      </c>
      <c r="AO1164">
        <f t="shared" si="258"/>
        <v>0</v>
      </c>
    </row>
    <row r="1165" spans="1:41" x14ac:dyDescent="0.2">
      <c r="A1165" s="9"/>
      <c r="B1165" t="str">
        <f>_xlfn.IFNA(VLOOKUP(A1165,'Energy balance options'!A$7:C$3000,3,FALSE),"")</f>
        <v/>
      </c>
      <c r="P1165">
        <f>SUMIFS('Energy balance options'!$F$7:$F$3000,'Energy balance options'!$B$7:$B$3000,HeatGen!P$2,'Energy balance options'!$A$7:$A$3000,HeatGen!$A1165)</f>
        <v>0</v>
      </c>
      <c r="Q1165">
        <f>SUMIFS('Energy balance options'!$F$7:$F$3000,'Energy balance options'!$B$7:$B$3000,HeatGen!Q$2,'Energy balance options'!$A$7:$A$3000,HeatGen!$A1165)</f>
        <v>0</v>
      </c>
      <c r="R1165">
        <f>SUMIFS('Energy balance options'!$F$7:$F$3000,'Energy balance options'!$B$7:$B$3000,HeatGen!R$2,'Energy balance options'!$A$7:$A$3000,HeatGen!$A1165)</f>
        <v>0</v>
      </c>
      <c r="S1165">
        <f>SUMIFS('Energy balance options'!$G$7:$G$3000,'Energy balance options'!$B$7:$B$3000,HeatGen!S$2,'Energy balance options'!$A$7:$A$3000,HeatGen!$A1165)</f>
        <v>0</v>
      </c>
      <c r="T1165">
        <f>SUMIFS('Energy balance options'!$G$7:$G$3000,'Energy balance options'!$B$7:$B$3000,HeatGen!T$2,'Energy balance options'!$A$7:$A$3000,HeatGen!$A1165)</f>
        <v>0</v>
      </c>
      <c r="U1165">
        <f>SUMIFS('Energy balance options'!$G$7:$G$3000,'Energy balance options'!$B$7:$B$3000,HeatGen!U$2,'Energy balance options'!$A$7:$A$3000,HeatGen!$A1165)</f>
        <v>0</v>
      </c>
      <c r="V1165">
        <f>SUMIFS('Energy balance options'!$G$7:$G$3000,'Energy balance options'!$B$7:$B$3000,HeatGen!V$2,'Energy balance options'!$A$7:$A$3000,HeatGen!$A1165)</f>
        <v>0</v>
      </c>
      <c r="W1165">
        <f>SUMIFS('Energy balance options'!$G$7:$G$3000,'Energy balance options'!$B$7:$B$3000,HeatGen!W$2,'Energy balance options'!$A$7:$A$3000,HeatGen!$A1165)</f>
        <v>0</v>
      </c>
      <c r="X1165">
        <f>SUMIFS('Energy balance options'!$G$7:$G$3000,'Energy balance options'!$B$7:$B$3000,HeatGen!X$2,'Energy balance options'!$A$7:$A$3000,HeatGen!$A1165)</f>
        <v>0</v>
      </c>
      <c r="AG1165">
        <f t="shared" si="250"/>
        <v>0</v>
      </c>
      <c r="AH1165">
        <f t="shared" si="251"/>
        <v>0</v>
      </c>
      <c r="AI1165">
        <f t="shared" si="252"/>
        <v>0</v>
      </c>
      <c r="AJ1165">
        <f t="shared" si="253"/>
        <v>0</v>
      </c>
      <c r="AK1165">
        <f t="shared" si="254"/>
        <v>0</v>
      </c>
      <c r="AL1165">
        <f t="shared" si="255"/>
        <v>0</v>
      </c>
      <c r="AM1165">
        <f t="shared" si="256"/>
        <v>0</v>
      </c>
      <c r="AN1165">
        <f t="shared" si="257"/>
        <v>0</v>
      </c>
      <c r="AO1165">
        <f t="shared" si="258"/>
        <v>0</v>
      </c>
    </row>
    <row r="1166" spans="1:41" x14ac:dyDescent="0.2">
      <c r="A1166" s="9"/>
      <c r="B1166" t="str">
        <f>_xlfn.IFNA(VLOOKUP(A1166,'Energy balance options'!A$7:C$3000,3,FALSE),"")</f>
        <v/>
      </c>
      <c r="P1166">
        <f>SUMIFS('Energy balance options'!$F$7:$F$3000,'Energy balance options'!$B$7:$B$3000,HeatGen!P$2,'Energy balance options'!$A$7:$A$3000,HeatGen!$A1166)</f>
        <v>0</v>
      </c>
      <c r="Q1166">
        <f>SUMIFS('Energy balance options'!$F$7:$F$3000,'Energy balance options'!$B$7:$B$3000,HeatGen!Q$2,'Energy balance options'!$A$7:$A$3000,HeatGen!$A1166)</f>
        <v>0</v>
      </c>
      <c r="R1166">
        <f>SUMIFS('Energy balance options'!$F$7:$F$3000,'Energy balance options'!$B$7:$B$3000,HeatGen!R$2,'Energy balance options'!$A$7:$A$3000,HeatGen!$A1166)</f>
        <v>0</v>
      </c>
      <c r="S1166">
        <f>SUMIFS('Energy balance options'!$G$7:$G$3000,'Energy balance options'!$B$7:$B$3000,HeatGen!S$2,'Energy balance options'!$A$7:$A$3000,HeatGen!$A1166)</f>
        <v>0</v>
      </c>
      <c r="T1166">
        <f>SUMIFS('Energy balance options'!$G$7:$G$3000,'Energy balance options'!$B$7:$B$3000,HeatGen!T$2,'Energy balance options'!$A$7:$A$3000,HeatGen!$A1166)</f>
        <v>0</v>
      </c>
      <c r="U1166">
        <f>SUMIFS('Energy balance options'!$G$7:$G$3000,'Energy balance options'!$B$7:$B$3000,HeatGen!U$2,'Energy balance options'!$A$7:$A$3000,HeatGen!$A1166)</f>
        <v>0</v>
      </c>
      <c r="V1166">
        <f>SUMIFS('Energy balance options'!$G$7:$G$3000,'Energy balance options'!$B$7:$B$3000,HeatGen!V$2,'Energy balance options'!$A$7:$A$3000,HeatGen!$A1166)</f>
        <v>0</v>
      </c>
      <c r="W1166">
        <f>SUMIFS('Energy balance options'!$G$7:$G$3000,'Energy balance options'!$B$7:$B$3000,HeatGen!W$2,'Energy balance options'!$A$7:$A$3000,HeatGen!$A1166)</f>
        <v>0</v>
      </c>
      <c r="X1166">
        <f>SUMIFS('Energy balance options'!$G$7:$G$3000,'Energy balance options'!$B$7:$B$3000,HeatGen!X$2,'Energy balance options'!$A$7:$A$3000,HeatGen!$A1166)</f>
        <v>0</v>
      </c>
      <c r="AG1166">
        <f t="shared" si="250"/>
        <v>0</v>
      </c>
      <c r="AH1166">
        <f t="shared" si="251"/>
        <v>0</v>
      </c>
      <c r="AI1166">
        <f t="shared" si="252"/>
        <v>0</v>
      </c>
      <c r="AJ1166">
        <f t="shared" si="253"/>
        <v>0</v>
      </c>
      <c r="AK1166">
        <f t="shared" si="254"/>
        <v>0</v>
      </c>
      <c r="AL1166">
        <f t="shared" si="255"/>
        <v>0</v>
      </c>
      <c r="AM1166">
        <f t="shared" si="256"/>
        <v>0</v>
      </c>
      <c r="AN1166">
        <f t="shared" si="257"/>
        <v>0</v>
      </c>
      <c r="AO1166">
        <f t="shared" si="258"/>
        <v>0</v>
      </c>
    </row>
    <row r="1167" spans="1:41" x14ac:dyDescent="0.2">
      <c r="A1167" s="9"/>
      <c r="B1167" t="str">
        <f>_xlfn.IFNA(VLOOKUP(A1167,'Energy balance options'!A$7:C$3000,3,FALSE),"")</f>
        <v/>
      </c>
      <c r="P1167">
        <f>SUMIFS('Energy balance options'!$F$7:$F$3000,'Energy balance options'!$B$7:$B$3000,HeatGen!P$2,'Energy balance options'!$A$7:$A$3000,HeatGen!$A1167)</f>
        <v>0</v>
      </c>
      <c r="Q1167">
        <f>SUMIFS('Energy balance options'!$F$7:$F$3000,'Energy balance options'!$B$7:$B$3000,HeatGen!Q$2,'Energy balance options'!$A$7:$A$3000,HeatGen!$A1167)</f>
        <v>0</v>
      </c>
      <c r="R1167">
        <f>SUMIFS('Energy balance options'!$F$7:$F$3000,'Energy balance options'!$B$7:$B$3000,HeatGen!R$2,'Energy balance options'!$A$7:$A$3000,HeatGen!$A1167)</f>
        <v>0</v>
      </c>
      <c r="S1167">
        <f>SUMIFS('Energy balance options'!$G$7:$G$3000,'Energy balance options'!$B$7:$B$3000,HeatGen!S$2,'Energy balance options'!$A$7:$A$3000,HeatGen!$A1167)</f>
        <v>0</v>
      </c>
      <c r="T1167">
        <f>SUMIFS('Energy balance options'!$G$7:$G$3000,'Energy balance options'!$B$7:$B$3000,HeatGen!T$2,'Energy balance options'!$A$7:$A$3000,HeatGen!$A1167)</f>
        <v>0</v>
      </c>
      <c r="U1167">
        <f>SUMIFS('Energy balance options'!$G$7:$G$3000,'Energy balance options'!$B$7:$B$3000,HeatGen!U$2,'Energy balance options'!$A$7:$A$3000,HeatGen!$A1167)</f>
        <v>0</v>
      </c>
      <c r="V1167">
        <f>SUMIFS('Energy balance options'!$G$7:$G$3000,'Energy balance options'!$B$7:$B$3000,HeatGen!V$2,'Energy balance options'!$A$7:$A$3000,HeatGen!$A1167)</f>
        <v>0</v>
      </c>
      <c r="W1167">
        <f>SUMIFS('Energy balance options'!$G$7:$G$3000,'Energy balance options'!$B$7:$B$3000,HeatGen!W$2,'Energy balance options'!$A$7:$A$3000,HeatGen!$A1167)</f>
        <v>0</v>
      </c>
      <c r="X1167">
        <f>SUMIFS('Energy balance options'!$G$7:$G$3000,'Energy balance options'!$B$7:$B$3000,HeatGen!X$2,'Energy balance options'!$A$7:$A$3000,HeatGen!$A1167)</f>
        <v>0</v>
      </c>
      <c r="AG1167">
        <f t="shared" si="250"/>
        <v>0</v>
      </c>
      <c r="AH1167">
        <f t="shared" si="251"/>
        <v>0</v>
      </c>
      <c r="AI1167">
        <f t="shared" si="252"/>
        <v>0</v>
      </c>
      <c r="AJ1167">
        <f t="shared" si="253"/>
        <v>0</v>
      </c>
      <c r="AK1167">
        <f t="shared" si="254"/>
        <v>0</v>
      </c>
      <c r="AL1167">
        <f t="shared" si="255"/>
        <v>0</v>
      </c>
      <c r="AM1167">
        <f t="shared" si="256"/>
        <v>0</v>
      </c>
      <c r="AN1167">
        <f t="shared" si="257"/>
        <v>0</v>
      </c>
      <c r="AO1167">
        <f t="shared" si="258"/>
        <v>0</v>
      </c>
    </row>
    <row r="1168" spans="1:41" x14ac:dyDescent="0.2">
      <c r="A1168" s="9"/>
      <c r="B1168" t="str">
        <f>_xlfn.IFNA(VLOOKUP(A1168,'Energy balance options'!A$7:C$3000,3,FALSE),"")</f>
        <v/>
      </c>
      <c r="P1168">
        <f>SUMIFS('Energy balance options'!$F$7:$F$3000,'Energy balance options'!$B$7:$B$3000,HeatGen!P$2,'Energy balance options'!$A$7:$A$3000,HeatGen!$A1168)</f>
        <v>0</v>
      </c>
      <c r="Q1168">
        <f>SUMIFS('Energy balance options'!$F$7:$F$3000,'Energy balance options'!$B$7:$B$3000,HeatGen!Q$2,'Energy balance options'!$A$7:$A$3000,HeatGen!$A1168)</f>
        <v>0</v>
      </c>
      <c r="R1168">
        <f>SUMIFS('Energy balance options'!$F$7:$F$3000,'Energy balance options'!$B$7:$B$3000,HeatGen!R$2,'Energy balance options'!$A$7:$A$3000,HeatGen!$A1168)</f>
        <v>0</v>
      </c>
      <c r="S1168">
        <f>SUMIFS('Energy balance options'!$G$7:$G$3000,'Energy balance options'!$B$7:$B$3000,HeatGen!S$2,'Energy balance options'!$A$7:$A$3000,HeatGen!$A1168)</f>
        <v>0</v>
      </c>
      <c r="T1168">
        <f>SUMIFS('Energy balance options'!$G$7:$G$3000,'Energy balance options'!$B$7:$B$3000,HeatGen!T$2,'Energy balance options'!$A$7:$A$3000,HeatGen!$A1168)</f>
        <v>0</v>
      </c>
      <c r="U1168">
        <f>SUMIFS('Energy balance options'!$G$7:$G$3000,'Energy balance options'!$B$7:$B$3000,HeatGen!U$2,'Energy balance options'!$A$7:$A$3000,HeatGen!$A1168)</f>
        <v>0</v>
      </c>
      <c r="V1168">
        <f>SUMIFS('Energy balance options'!$G$7:$G$3000,'Energy balance options'!$B$7:$B$3000,HeatGen!V$2,'Energy balance options'!$A$7:$A$3000,HeatGen!$A1168)</f>
        <v>0</v>
      </c>
      <c r="W1168">
        <f>SUMIFS('Energy balance options'!$G$7:$G$3000,'Energy balance options'!$B$7:$B$3000,HeatGen!W$2,'Energy balance options'!$A$7:$A$3000,HeatGen!$A1168)</f>
        <v>0</v>
      </c>
      <c r="X1168">
        <f>SUMIFS('Energy balance options'!$G$7:$G$3000,'Energy balance options'!$B$7:$B$3000,HeatGen!X$2,'Energy balance options'!$A$7:$A$3000,HeatGen!$A1168)</f>
        <v>0</v>
      </c>
      <c r="AG1168">
        <f t="shared" si="250"/>
        <v>0</v>
      </c>
      <c r="AH1168">
        <f t="shared" si="251"/>
        <v>0</v>
      </c>
      <c r="AI1168">
        <f t="shared" si="252"/>
        <v>0</v>
      </c>
      <c r="AJ1168">
        <f t="shared" si="253"/>
        <v>0</v>
      </c>
      <c r="AK1168">
        <f t="shared" si="254"/>
        <v>0</v>
      </c>
      <c r="AL1168">
        <f t="shared" si="255"/>
        <v>0</v>
      </c>
      <c r="AM1168">
        <f t="shared" si="256"/>
        <v>0</v>
      </c>
      <c r="AN1168">
        <f t="shared" si="257"/>
        <v>0</v>
      </c>
      <c r="AO1168">
        <f t="shared" si="258"/>
        <v>0</v>
      </c>
    </row>
    <row r="1169" spans="1:41" x14ac:dyDescent="0.2">
      <c r="A1169" s="9"/>
      <c r="B1169" t="str">
        <f>_xlfn.IFNA(VLOOKUP(A1169,'Energy balance options'!A$7:C$3000,3,FALSE),"")</f>
        <v/>
      </c>
      <c r="P1169">
        <f>SUMIFS('Energy balance options'!$F$7:$F$3000,'Energy balance options'!$B$7:$B$3000,HeatGen!P$2,'Energy balance options'!$A$7:$A$3000,HeatGen!$A1169)</f>
        <v>0</v>
      </c>
      <c r="Q1169">
        <f>SUMIFS('Energy balance options'!$F$7:$F$3000,'Energy balance options'!$B$7:$B$3000,HeatGen!Q$2,'Energy balance options'!$A$7:$A$3000,HeatGen!$A1169)</f>
        <v>0</v>
      </c>
      <c r="R1169">
        <f>SUMIFS('Energy balance options'!$F$7:$F$3000,'Energy balance options'!$B$7:$B$3000,HeatGen!R$2,'Energy balance options'!$A$7:$A$3000,HeatGen!$A1169)</f>
        <v>0</v>
      </c>
      <c r="S1169">
        <f>SUMIFS('Energy balance options'!$G$7:$G$3000,'Energy balance options'!$B$7:$B$3000,HeatGen!S$2,'Energy balance options'!$A$7:$A$3000,HeatGen!$A1169)</f>
        <v>0</v>
      </c>
      <c r="T1169">
        <f>SUMIFS('Energy balance options'!$G$7:$G$3000,'Energy balance options'!$B$7:$B$3000,HeatGen!T$2,'Energy balance options'!$A$7:$A$3000,HeatGen!$A1169)</f>
        <v>0</v>
      </c>
      <c r="U1169">
        <f>SUMIFS('Energy balance options'!$G$7:$G$3000,'Energy balance options'!$B$7:$B$3000,HeatGen!U$2,'Energy balance options'!$A$7:$A$3000,HeatGen!$A1169)</f>
        <v>0</v>
      </c>
      <c r="V1169">
        <f>SUMIFS('Energy balance options'!$G$7:$G$3000,'Energy balance options'!$B$7:$B$3000,HeatGen!V$2,'Energy balance options'!$A$7:$A$3000,HeatGen!$A1169)</f>
        <v>0</v>
      </c>
      <c r="W1169">
        <f>SUMIFS('Energy balance options'!$G$7:$G$3000,'Energy balance options'!$B$7:$B$3000,HeatGen!W$2,'Energy balance options'!$A$7:$A$3000,HeatGen!$A1169)</f>
        <v>0</v>
      </c>
      <c r="X1169">
        <f>SUMIFS('Energy balance options'!$G$7:$G$3000,'Energy balance options'!$B$7:$B$3000,HeatGen!X$2,'Energy balance options'!$A$7:$A$3000,HeatGen!$A1169)</f>
        <v>0</v>
      </c>
      <c r="AG1169">
        <f t="shared" si="250"/>
        <v>0</v>
      </c>
      <c r="AH1169">
        <f t="shared" si="251"/>
        <v>0</v>
      </c>
      <c r="AI1169">
        <f t="shared" si="252"/>
        <v>0</v>
      </c>
      <c r="AJ1169">
        <f t="shared" si="253"/>
        <v>0</v>
      </c>
      <c r="AK1169">
        <f t="shared" si="254"/>
        <v>0</v>
      </c>
      <c r="AL1169">
        <f t="shared" si="255"/>
        <v>0</v>
      </c>
      <c r="AM1169">
        <f t="shared" si="256"/>
        <v>0</v>
      </c>
      <c r="AN1169">
        <f t="shared" si="257"/>
        <v>0</v>
      </c>
      <c r="AO1169">
        <f t="shared" si="258"/>
        <v>0</v>
      </c>
    </row>
    <row r="1170" spans="1:41" x14ac:dyDescent="0.2">
      <c r="A1170" s="9"/>
      <c r="B1170" t="str">
        <f>_xlfn.IFNA(VLOOKUP(A1170,'Energy balance options'!A$7:C$3000,3,FALSE),"")</f>
        <v/>
      </c>
      <c r="P1170">
        <f>SUMIFS('Energy balance options'!$F$7:$F$3000,'Energy balance options'!$B$7:$B$3000,HeatGen!P$2,'Energy balance options'!$A$7:$A$3000,HeatGen!$A1170)</f>
        <v>0</v>
      </c>
      <c r="Q1170">
        <f>SUMIFS('Energy balance options'!$F$7:$F$3000,'Energy balance options'!$B$7:$B$3000,HeatGen!Q$2,'Energy balance options'!$A$7:$A$3000,HeatGen!$A1170)</f>
        <v>0</v>
      </c>
      <c r="R1170">
        <f>SUMIFS('Energy balance options'!$F$7:$F$3000,'Energy balance options'!$B$7:$B$3000,HeatGen!R$2,'Energy balance options'!$A$7:$A$3000,HeatGen!$A1170)</f>
        <v>0</v>
      </c>
      <c r="S1170">
        <f>SUMIFS('Energy balance options'!$G$7:$G$3000,'Energy balance options'!$B$7:$B$3000,HeatGen!S$2,'Energy balance options'!$A$7:$A$3000,HeatGen!$A1170)</f>
        <v>0</v>
      </c>
      <c r="T1170">
        <f>SUMIFS('Energy balance options'!$G$7:$G$3000,'Energy balance options'!$B$7:$B$3000,HeatGen!T$2,'Energy balance options'!$A$7:$A$3000,HeatGen!$A1170)</f>
        <v>0</v>
      </c>
      <c r="U1170">
        <f>SUMIFS('Energy balance options'!$G$7:$G$3000,'Energy balance options'!$B$7:$B$3000,HeatGen!U$2,'Energy balance options'!$A$7:$A$3000,HeatGen!$A1170)</f>
        <v>0</v>
      </c>
      <c r="V1170">
        <f>SUMIFS('Energy balance options'!$G$7:$G$3000,'Energy balance options'!$B$7:$B$3000,HeatGen!V$2,'Energy balance options'!$A$7:$A$3000,HeatGen!$A1170)</f>
        <v>0</v>
      </c>
      <c r="W1170">
        <f>SUMIFS('Energy balance options'!$G$7:$G$3000,'Energy balance options'!$B$7:$B$3000,HeatGen!W$2,'Energy balance options'!$A$7:$A$3000,HeatGen!$A1170)</f>
        <v>0</v>
      </c>
      <c r="X1170">
        <f>SUMIFS('Energy balance options'!$G$7:$G$3000,'Energy balance options'!$B$7:$B$3000,HeatGen!X$2,'Energy balance options'!$A$7:$A$3000,HeatGen!$A1170)</f>
        <v>0</v>
      </c>
      <c r="AG1170">
        <f t="shared" si="250"/>
        <v>0</v>
      </c>
      <c r="AH1170">
        <f t="shared" si="251"/>
        <v>0</v>
      </c>
      <c r="AI1170">
        <f t="shared" si="252"/>
        <v>0</v>
      </c>
      <c r="AJ1170">
        <f t="shared" si="253"/>
        <v>0</v>
      </c>
      <c r="AK1170">
        <f t="shared" si="254"/>
        <v>0</v>
      </c>
      <c r="AL1170">
        <f t="shared" si="255"/>
        <v>0</v>
      </c>
      <c r="AM1170">
        <f t="shared" si="256"/>
        <v>0</v>
      </c>
      <c r="AN1170">
        <f t="shared" si="257"/>
        <v>0</v>
      </c>
      <c r="AO1170">
        <f t="shared" si="258"/>
        <v>0</v>
      </c>
    </row>
    <row r="1171" spans="1:41" x14ac:dyDescent="0.2">
      <c r="A1171" s="9"/>
      <c r="B1171" t="str">
        <f>_xlfn.IFNA(VLOOKUP(A1171,'Energy balance options'!A$7:C$3000,3,FALSE),"")</f>
        <v/>
      </c>
      <c r="P1171">
        <f>SUMIFS('Energy balance options'!$F$7:$F$3000,'Energy balance options'!$B$7:$B$3000,HeatGen!P$2,'Energy balance options'!$A$7:$A$3000,HeatGen!$A1171)</f>
        <v>0</v>
      </c>
      <c r="Q1171">
        <f>SUMIFS('Energy balance options'!$F$7:$F$3000,'Energy balance options'!$B$7:$B$3000,HeatGen!Q$2,'Energy balance options'!$A$7:$A$3000,HeatGen!$A1171)</f>
        <v>0</v>
      </c>
      <c r="R1171">
        <f>SUMIFS('Energy balance options'!$F$7:$F$3000,'Energy balance options'!$B$7:$B$3000,HeatGen!R$2,'Energy balance options'!$A$7:$A$3000,HeatGen!$A1171)</f>
        <v>0</v>
      </c>
      <c r="S1171">
        <f>SUMIFS('Energy balance options'!$G$7:$G$3000,'Energy balance options'!$B$7:$B$3000,HeatGen!S$2,'Energy balance options'!$A$7:$A$3000,HeatGen!$A1171)</f>
        <v>0</v>
      </c>
      <c r="T1171">
        <f>SUMIFS('Energy balance options'!$G$7:$G$3000,'Energy balance options'!$B$7:$B$3000,HeatGen!T$2,'Energy balance options'!$A$7:$A$3000,HeatGen!$A1171)</f>
        <v>0</v>
      </c>
      <c r="U1171">
        <f>SUMIFS('Energy balance options'!$G$7:$G$3000,'Energy balance options'!$B$7:$B$3000,HeatGen!U$2,'Energy balance options'!$A$7:$A$3000,HeatGen!$A1171)</f>
        <v>0</v>
      </c>
      <c r="V1171">
        <f>SUMIFS('Energy balance options'!$G$7:$G$3000,'Energy balance options'!$B$7:$B$3000,HeatGen!V$2,'Energy balance options'!$A$7:$A$3000,HeatGen!$A1171)</f>
        <v>0</v>
      </c>
      <c r="W1171">
        <f>SUMIFS('Energy balance options'!$G$7:$G$3000,'Energy balance options'!$B$7:$B$3000,HeatGen!W$2,'Energy balance options'!$A$7:$A$3000,HeatGen!$A1171)</f>
        <v>0</v>
      </c>
      <c r="X1171">
        <f>SUMIFS('Energy balance options'!$G$7:$G$3000,'Energy balance options'!$B$7:$B$3000,HeatGen!X$2,'Energy balance options'!$A$7:$A$3000,HeatGen!$A1171)</f>
        <v>0</v>
      </c>
      <c r="AG1171">
        <f t="shared" si="250"/>
        <v>0</v>
      </c>
      <c r="AH1171">
        <f t="shared" si="251"/>
        <v>0</v>
      </c>
      <c r="AI1171">
        <f t="shared" si="252"/>
        <v>0</v>
      </c>
      <c r="AJ1171">
        <f t="shared" si="253"/>
        <v>0</v>
      </c>
      <c r="AK1171">
        <f t="shared" si="254"/>
        <v>0</v>
      </c>
      <c r="AL1171">
        <f t="shared" si="255"/>
        <v>0</v>
      </c>
      <c r="AM1171">
        <f t="shared" si="256"/>
        <v>0</v>
      </c>
      <c r="AN1171">
        <f t="shared" si="257"/>
        <v>0</v>
      </c>
      <c r="AO1171">
        <f t="shared" si="258"/>
        <v>0</v>
      </c>
    </row>
    <row r="1172" spans="1:41" x14ac:dyDescent="0.2">
      <c r="A1172" s="9"/>
      <c r="B1172" t="str">
        <f>_xlfn.IFNA(VLOOKUP(A1172,'Energy balance options'!A$7:C$3000,3,FALSE),"")</f>
        <v/>
      </c>
      <c r="P1172">
        <f>SUMIFS('Energy balance options'!$F$7:$F$3000,'Energy balance options'!$B$7:$B$3000,HeatGen!P$2,'Energy balance options'!$A$7:$A$3000,HeatGen!$A1172)</f>
        <v>0</v>
      </c>
      <c r="Q1172">
        <f>SUMIFS('Energy balance options'!$F$7:$F$3000,'Energy balance options'!$B$7:$B$3000,HeatGen!Q$2,'Energy balance options'!$A$7:$A$3000,HeatGen!$A1172)</f>
        <v>0</v>
      </c>
      <c r="R1172">
        <f>SUMIFS('Energy balance options'!$F$7:$F$3000,'Energy balance options'!$B$7:$B$3000,HeatGen!R$2,'Energy balance options'!$A$7:$A$3000,HeatGen!$A1172)</f>
        <v>0</v>
      </c>
      <c r="S1172">
        <f>SUMIFS('Energy balance options'!$G$7:$G$3000,'Energy balance options'!$B$7:$B$3000,HeatGen!S$2,'Energy balance options'!$A$7:$A$3000,HeatGen!$A1172)</f>
        <v>0</v>
      </c>
      <c r="T1172">
        <f>SUMIFS('Energy balance options'!$G$7:$G$3000,'Energy balance options'!$B$7:$B$3000,HeatGen!T$2,'Energy balance options'!$A$7:$A$3000,HeatGen!$A1172)</f>
        <v>0</v>
      </c>
      <c r="U1172">
        <f>SUMIFS('Energy balance options'!$G$7:$G$3000,'Energy balance options'!$B$7:$B$3000,HeatGen!U$2,'Energy balance options'!$A$7:$A$3000,HeatGen!$A1172)</f>
        <v>0</v>
      </c>
      <c r="V1172">
        <f>SUMIFS('Energy balance options'!$G$7:$G$3000,'Energy balance options'!$B$7:$B$3000,HeatGen!V$2,'Energy balance options'!$A$7:$A$3000,HeatGen!$A1172)</f>
        <v>0</v>
      </c>
      <c r="W1172">
        <f>SUMIFS('Energy balance options'!$G$7:$G$3000,'Energy balance options'!$B$7:$B$3000,HeatGen!W$2,'Energy balance options'!$A$7:$A$3000,HeatGen!$A1172)</f>
        <v>0</v>
      </c>
      <c r="X1172">
        <f>SUMIFS('Energy balance options'!$G$7:$G$3000,'Energy balance options'!$B$7:$B$3000,HeatGen!X$2,'Energy balance options'!$A$7:$A$3000,HeatGen!$A1172)</f>
        <v>0</v>
      </c>
      <c r="AG1172">
        <f t="shared" si="250"/>
        <v>0</v>
      </c>
      <c r="AH1172">
        <f t="shared" si="251"/>
        <v>0</v>
      </c>
      <c r="AI1172">
        <f t="shared" si="252"/>
        <v>0</v>
      </c>
      <c r="AJ1172">
        <f t="shared" si="253"/>
        <v>0</v>
      </c>
      <c r="AK1172">
        <f t="shared" si="254"/>
        <v>0</v>
      </c>
      <c r="AL1172">
        <f t="shared" si="255"/>
        <v>0</v>
      </c>
      <c r="AM1172">
        <f t="shared" si="256"/>
        <v>0</v>
      </c>
      <c r="AN1172">
        <f t="shared" si="257"/>
        <v>0</v>
      </c>
      <c r="AO1172">
        <f t="shared" si="258"/>
        <v>0</v>
      </c>
    </row>
    <row r="1173" spans="1:41" x14ac:dyDescent="0.2">
      <c r="A1173" s="9"/>
      <c r="B1173" t="str">
        <f>_xlfn.IFNA(VLOOKUP(A1173,'Energy balance options'!A$7:C$3000,3,FALSE),"")</f>
        <v/>
      </c>
      <c r="P1173">
        <f>SUMIFS('Energy balance options'!$F$7:$F$3000,'Energy balance options'!$B$7:$B$3000,HeatGen!P$2,'Energy balance options'!$A$7:$A$3000,HeatGen!$A1173)</f>
        <v>0</v>
      </c>
      <c r="Q1173">
        <f>SUMIFS('Energy balance options'!$F$7:$F$3000,'Energy balance options'!$B$7:$B$3000,HeatGen!Q$2,'Energy balance options'!$A$7:$A$3000,HeatGen!$A1173)</f>
        <v>0</v>
      </c>
      <c r="R1173">
        <f>SUMIFS('Energy balance options'!$F$7:$F$3000,'Energy balance options'!$B$7:$B$3000,HeatGen!R$2,'Energy balance options'!$A$7:$A$3000,HeatGen!$A1173)</f>
        <v>0</v>
      </c>
      <c r="S1173">
        <f>SUMIFS('Energy balance options'!$G$7:$G$3000,'Energy balance options'!$B$7:$B$3000,HeatGen!S$2,'Energy balance options'!$A$7:$A$3000,HeatGen!$A1173)</f>
        <v>0</v>
      </c>
      <c r="T1173">
        <f>SUMIFS('Energy balance options'!$G$7:$G$3000,'Energy balance options'!$B$7:$B$3000,HeatGen!T$2,'Energy balance options'!$A$7:$A$3000,HeatGen!$A1173)</f>
        <v>0</v>
      </c>
      <c r="U1173">
        <f>SUMIFS('Energy balance options'!$G$7:$G$3000,'Energy balance options'!$B$7:$B$3000,HeatGen!U$2,'Energy balance options'!$A$7:$A$3000,HeatGen!$A1173)</f>
        <v>0</v>
      </c>
      <c r="V1173">
        <f>SUMIFS('Energy balance options'!$G$7:$G$3000,'Energy balance options'!$B$7:$B$3000,HeatGen!V$2,'Energy balance options'!$A$7:$A$3000,HeatGen!$A1173)</f>
        <v>0</v>
      </c>
      <c r="W1173">
        <f>SUMIFS('Energy balance options'!$G$7:$G$3000,'Energy balance options'!$B$7:$B$3000,HeatGen!W$2,'Energy balance options'!$A$7:$A$3000,HeatGen!$A1173)</f>
        <v>0</v>
      </c>
      <c r="X1173">
        <f>SUMIFS('Energy balance options'!$G$7:$G$3000,'Energy balance options'!$B$7:$B$3000,HeatGen!X$2,'Energy balance options'!$A$7:$A$3000,HeatGen!$A1173)</f>
        <v>0</v>
      </c>
      <c r="AG1173">
        <f t="shared" si="250"/>
        <v>0</v>
      </c>
      <c r="AH1173">
        <f t="shared" si="251"/>
        <v>0</v>
      </c>
      <c r="AI1173">
        <f t="shared" si="252"/>
        <v>0</v>
      </c>
      <c r="AJ1173">
        <f t="shared" si="253"/>
        <v>0</v>
      </c>
      <c r="AK1173">
        <f t="shared" si="254"/>
        <v>0</v>
      </c>
      <c r="AL1173">
        <f t="shared" si="255"/>
        <v>0</v>
      </c>
      <c r="AM1173">
        <f t="shared" si="256"/>
        <v>0</v>
      </c>
      <c r="AN1173">
        <f t="shared" si="257"/>
        <v>0</v>
      </c>
      <c r="AO1173">
        <f t="shared" si="258"/>
        <v>0</v>
      </c>
    </row>
    <row r="1174" spans="1:41" x14ac:dyDescent="0.2">
      <c r="A1174" s="9"/>
      <c r="B1174" t="str">
        <f>_xlfn.IFNA(VLOOKUP(A1174,'Energy balance options'!A$7:C$3000,3,FALSE),"")</f>
        <v/>
      </c>
      <c r="P1174">
        <f>SUMIFS('Energy balance options'!$F$7:$F$3000,'Energy balance options'!$B$7:$B$3000,HeatGen!P$2,'Energy balance options'!$A$7:$A$3000,HeatGen!$A1174)</f>
        <v>0</v>
      </c>
      <c r="Q1174">
        <f>SUMIFS('Energy balance options'!$F$7:$F$3000,'Energy balance options'!$B$7:$B$3000,HeatGen!Q$2,'Energy balance options'!$A$7:$A$3000,HeatGen!$A1174)</f>
        <v>0</v>
      </c>
      <c r="R1174">
        <f>SUMIFS('Energy balance options'!$F$7:$F$3000,'Energy balance options'!$B$7:$B$3000,HeatGen!R$2,'Energy balance options'!$A$7:$A$3000,HeatGen!$A1174)</f>
        <v>0</v>
      </c>
      <c r="S1174">
        <f>SUMIFS('Energy balance options'!$G$7:$G$3000,'Energy balance options'!$B$7:$B$3000,HeatGen!S$2,'Energy balance options'!$A$7:$A$3000,HeatGen!$A1174)</f>
        <v>0</v>
      </c>
      <c r="T1174">
        <f>SUMIFS('Energy balance options'!$G$7:$G$3000,'Energy balance options'!$B$7:$B$3000,HeatGen!T$2,'Energy balance options'!$A$7:$A$3000,HeatGen!$A1174)</f>
        <v>0</v>
      </c>
      <c r="U1174">
        <f>SUMIFS('Energy balance options'!$G$7:$G$3000,'Energy balance options'!$B$7:$B$3000,HeatGen!U$2,'Energy balance options'!$A$7:$A$3000,HeatGen!$A1174)</f>
        <v>0</v>
      </c>
      <c r="V1174">
        <f>SUMIFS('Energy balance options'!$G$7:$G$3000,'Energy balance options'!$B$7:$B$3000,HeatGen!V$2,'Energy balance options'!$A$7:$A$3000,HeatGen!$A1174)</f>
        <v>0</v>
      </c>
      <c r="W1174">
        <f>SUMIFS('Energy balance options'!$G$7:$G$3000,'Energy balance options'!$B$7:$B$3000,HeatGen!W$2,'Energy balance options'!$A$7:$A$3000,HeatGen!$A1174)</f>
        <v>0</v>
      </c>
      <c r="X1174">
        <f>SUMIFS('Energy balance options'!$G$7:$G$3000,'Energy balance options'!$B$7:$B$3000,HeatGen!X$2,'Energy balance options'!$A$7:$A$3000,HeatGen!$A1174)</f>
        <v>0</v>
      </c>
      <c r="AG1174">
        <f t="shared" si="250"/>
        <v>0</v>
      </c>
      <c r="AH1174">
        <f t="shared" si="251"/>
        <v>0</v>
      </c>
      <c r="AI1174">
        <f t="shared" si="252"/>
        <v>0</v>
      </c>
      <c r="AJ1174">
        <f t="shared" si="253"/>
        <v>0</v>
      </c>
      <c r="AK1174">
        <f t="shared" si="254"/>
        <v>0</v>
      </c>
      <c r="AL1174">
        <f t="shared" si="255"/>
        <v>0</v>
      </c>
      <c r="AM1174">
        <f t="shared" si="256"/>
        <v>0</v>
      </c>
      <c r="AN1174">
        <f t="shared" si="257"/>
        <v>0</v>
      </c>
      <c r="AO1174">
        <f t="shared" si="258"/>
        <v>0</v>
      </c>
    </row>
    <row r="1175" spans="1:41" x14ac:dyDescent="0.2">
      <c r="A1175" s="9"/>
      <c r="B1175" t="str">
        <f>_xlfn.IFNA(VLOOKUP(A1175,'Energy balance options'!A$7:C$3000,3,FALSE),"")</f>
        <v/>
      </c>
      <c r="P1175">
        <f>SUMIFS('Energy balance options'!$F$7:$F$3000,'Energy balance options'!$B$7:$B$3000,HeatGen!P$2,'Energy balance options'!$A$7:$A$3000,HeatGen!$A1175)</f>
        <v>0</v>
      </c>
      <c r="Q1175">
        <f>SUMIFS('Energy balance options'!$F$7:$F$3000,'Energy balance options'!$B$7:$B$3000,HeatGen!Q$2,'Energy balance options'!$A$7:$A$3000,HeatGen!$A1175)</f>
        <v>0</v>
      </c>
      <c r="R1175">
        <f>SUMIFS('Energy balance options'!$F$7:$F$3000,'Energy balance options'!$B$7:$B$3000,HeatGen!R$2,'Energy balance options'!$A$7:$A$3000,HeatGen!$A1175)</f>
        <v>0</v>
      </c>
      <c r="S1175">
        <f>SUMIFS('Energy balance options'!$G$7:$G$3000,'Energy balance options'!$B$7:$B$3000,HeatGen!S$2,'Energy balance options'!$A$7:$A$3000,HeatGen!$A1175)</f>
        <v>0</v>
      </c>
      <c r="T1175">
        <f>SUMIFS('Energy balance options'!$G$7:$G$3000,'Energy balance options'!$B$7:$B$3000,HeatGen!T$2,'Energy balance options'!$A$7:$A$3000,HeatGen!$A1175)</f>
        <v>0</v>
      </c>
      <c r="U1175">
        <f>SUMIFS('Energy balance options'!$G$7:$G$3000,'Energy balance options'!$B$7:$B$3000,HeatGen!U$2,'Energy balance options'!$A$7:$A$3000,HeatGen!$A1175)</f>
        <v>0</v>
      </c>
      <c r="V1175">
        <f>SUMIFS('Energy balance options'!$G$7:$G$3000,'Energy balance options'!$B$7:$B$3000,HeatGen!V$2,'Energy balance options'!$A$7:$A$3000,HeatGen!$A1175)</f>
        <v>0</v>
      </c>
      <c r="W1175">
        <f>SUMIFS('Energy balance options'!$G$7:$G$3000,'Energy balance options'!$B$7:$B$3000,HeatGen!W$2,'Energy balance options'!$A$7:$A$3000,HeatGen!$A1175)</f>
        <v>0</v>
      </c>
      <c r="X1175">
        <f>SUMIFS('Energy balance options'!$G$7:$G$3000,'Energy balance options'!$B$7:$B$3000,HeatGen!X$2,'Energy balance options'!$A$7:$A$3000,HeatGen!$A1175)</f>
        <v>0</v>
      </c>
      <c r="AG1175">
        <f t="shared" si="250"/>
        <v>0</v>
      </c>
      <c r="AH1175">
        <f t="shared" si="251"/>
        <v>0</v>
      </c>
      <c r="AI1175">
        <f t="shared" si="252"/>
        <v>0</v>
      </c>
      <c r="AJ1175">
        <f t="shared" si="253"/>
        <v>0</v>
      </c>
      <c r="AK1175">
        <f t="shared" si="254"/>
        <v>0</v>
      </c>
      <c r="AL1175">
        <f t="shared" si="255"/>
        <v>0</v>
      </c>
      <c r="AM1175">
        <f t="shared" si="256"/>
        <v>0</v>
      </c>
      <c r="AN1175">
        <f t="shared" si="257"/>
        <v>0</v>
      </c>
      <c r="AO1175">
        <f t="shared" si="258"/>
        <v>0</v>
      </c>
    </row>
    <row r="1176" spans="1:41" x14ac:dyDescent="0.2">
      <c r="A1176" s="9"/>
      <c r="B1176" t="str">
        <f>_xlfn.IFNA(VLOOKUP(A1176,'Energy balance options'!A$7:C$3000,3,FALSE),"")</f>
        <v/>
      </c>
      <c r="P1176">
        <f>SUMIFS('Energy balance options'!$F$7:$F$3000,'Energy balance options'!$B$7:$B$3000,HeatGen!P$2,'Energy balance options'!$A$7:$A$3000,HeatGen!$A1176)</f>
        <v>0</v>
      </c>
      <c r="Q1176">
        <f>SUMIFS('Energy balance options'!$F$7:$F$3000,'Energy balance options'!$B$7:$B$3000,HeatGen!Q$2,'Energy balance options'!$A$7:$A$3000,HeatGen!$A1176)</f>
        <v>0</v>
      </c>
      <c r="R1176">
        <f>SUMIFS('Energy balance options'!$F$7:$F$3000,'Energy balance options'!$B$7:$B$3000,HeatGen!R$2,'Energy balance options'!$A$7:$A$3000,HeatGen!$A1176)</f>
        <v>0</v>
      </c>
      <c r="S1176">
        <f>SUMIFS('Energy balance options'!$G$7:$G$3000,'Energy balance options'!$B$7:$B$3000,HeatGen!S$2,'Energy balance options'!$A$7:$A$3000,HeatGen!$A1176)</f>
        <v>0</v>
      </c>
      <c r="T1176">
        <f>SUMIFS('Energy balance options'!$G$7:$G$3000,'Energy balance options'!$B$7:$B$3000,HeatGen!T$2,'Energy balance options'!$A$7:$A$3000,HeatGen!$A1176)</f>
        <v>0</v>
      </c>
      <c r="U1176">
        <f>SUMIFS('Energy balance options'!$G$7:$G$3000,'Energy balance options'!$B$7:$B$3000,HeatGen!U$2,'Energy balance options'!$A$7:$A$3000,HeatGen!$A1176)</f>
        <v>0</v>
      </c>
      <c r="V1176">
        <f>SUMIFS('Energy balance options'!$G$7:$G$3000,'Energy balance options'!$B$7:$B$3000,HeatGen!V$2,'Energy balance options'!$A$7:$A$3000,HeatGen!$A1176)</f>
        <v>0</v>
      </c>
      <c r="W1176">
        <f>SUMIFS('Energy balance options'!$G$7:$G$3000,'Energy balance options'!$B$7:$B$3000,HeatGen!W$2,'Energy balance options'!$A$7:$A$3000,HeatGen!$A1176)</f>
        <v>0</v>
      </c>
      <c r="X1176">
        <f>SUMIFS('Energy balance options'!$G$7:$G$3000,'Energy balance options'!$B$7:$B$3000,HeatGen!X$2,'Energy balance options'!$A$7:$A$3000,HeatGen!$A1176)</f>
        <v>0</v>
      </c>
      <c r="AG1176">
        <f t="shared" si="250"/>
        <v>0</v>
      </c>
      <c r="AH1176">
        <f t="shared" si="251"/>
        <v>0</v>
      </c>
      <c r="AI1176">
        <f t="shared" si="252"/>
        <v>0</v>
      </c>
      <c r="AJ1176">
        <f t="shared" si="253"/>
        <v>0</v>
      </c>
      <c r="AK1176">
        <f t="shared" si="254"/>
        <v>0</v>
      </c>
      <c r="AL1176">
        <f t="shared" si="255"/>
        <v>0</v>
      </c>
      <c r="AM1176">
        <f t="shared" si="256"/>
        <v>0</v>
      </c>
      <c r="AN1176">
        <f t="shared" si="257"/>
        <v>0</v>
      </c>
      <c r="AO1176">
        <f t="shared" si="258"/>
        <v>0</v>
      </c>
    </row>
    <row r="1177" spans="1:41" x14ac:dyDescent="0.2">
      <c r="A1177" s="9"/>
      <c r="B1177" t="str">
        <f>_xlfn.IFNA(VLOOKUP(A1177,'Energy balance options'!A$7:C$3000,3,FALSE),"")</f>
        <v/>
      </c>
      <c r="P1177">
        <f>SUMIFS('Energy balance options'!$F$7:$F$3000,'Energy balance options'!$B$7:$B$3000,HeatGen!P$2,'Energy balance options'!$A$7:$A$3000,HeatGen!$A1177)</f>
        <v>0</v>
      </c>
      <c r="Q1177">
        <f>SUMIFS('Energy balance options'!$F$7:$F$3000,'Energy balance options'!$B$7:$B$3000,HeatGen!Q$2,'Energy balance options'!$A$7:$A$3000,HeatGen!$A1177)</f>
        <v>0</v>
      </c>
      <c r="R1177">
        <f>SUMIFS('Energy balance options'!$F$7:$F$3000,'Energy balance options'!$B$7:$B$3000,HeatGen!R$2,'Energy balance options'!$A$7:$A$3000,HeatGen!$A1177)</f>
        <v>0</v>
      </c>
      <c r="S1177">
        <f>SUMIFS('Energy balance options'!$G$7:$G$3000,'Energy balance options'!$B$7:$B$3000,HeatGen!S$2,'Energy balance options'!$A$7:$A$3000,HeatGen!$A1177)</f>
        <v>0</v>
      </c>
      <c r="T1177">
        <f>SUMIFS('Energy balance options'!$G$7:$G$3000,'Energy balance options'!$B$7:$B$3000,HeatGen!T$2,'Energy balance options'!$A$7:$A$3000,HeatGen!$A1177)</f>
        <v>0</v>
      </c>
      <c r="U1177">
        <f>SUMIFS('Energy balance options'!$G$7:$G$3000,'Energy balance options'!$B$7:$B$3000,HeatGen!U$2,'Energy balance options'!$A$7:$A$3000,HeatGen!$A1177)</f>
        <v>0</v>
      </c>
      <c r="V1177">
        <f>SUMIFS('Energy balance options'!$G$7:$G$3000,'Energy balance options'!$B$7:$B$3000,HeatGen!V$2,'Energy balance options'!$A$7:$A$3000,HeatGen!$A1177)</f>
        <v>0</v>
      </c>
      <c r="W1177">
        <f>SUMIFS('Energy balance options'!$G$7:$G$3000,'Energy balance options'!$B$7:$B$3000,HeatGen!W$2,'Energy balance options'!$A$7:$A$3000,HeatGen!$A1177)</f>
        <v>0</v>
      </c>
      <c r="X1177">
        <f>SUMIFS('Energy balance options'!$G$7:$G$3000,'Energy balance options'!$B$7:$B$3000,HeatGen!X$2,'Energy balance options'!$A$7:$A$3000,HeatGen!$A1177)</f>
        <v>0</v>
      </c>
      <c r="AG1177">
        <f t="shared" si="250"/>
        <v>0</v>
      </c>
      <c r="AH1177">
        <f t="shared" si="251"/>
        <v>0</v>
      </c>
      <c r="AI1177">
        <f t="shared" si="252"/>
        <v>0</v>
      </c>
      <c r="AJ1177">
        <f t="shared" si="253"/>
        <v>0</v>
      </c>
      <c r="AK1177">
        <f t="shared" si="254"/>
        <v>0</v>
      </c>
      <c r="AL1177">
        <f t="shared" si="255"/>
        <v>0</v>
      </c>
      <c r="AM1177">
        <f t="shared" si="256"/>
        <v>0</v>
      </c>
      <c r="AN1177">
        <f t="shared" si="257"/>
        <v>0</v>
      </c>
      <c r="AO1177">
        <f t="shared" si="258"/>
        <v>0</v>
      </c>
    </row>
    <row r="1178" spans="1:41" x14ac:dyDescent="0.2">
      <c r="A1178" s="9"/>
      <c r="B1178" t="str">
        <f>_xlfn.IFNA(VLOOKUP(A1178,'Energy balance options'!A$7:C$3000,3,FALSE),"")</f>
        <v/>
      </c>
      <c r="P1178">
        <f>SUMIFS('Energy balance options'!$F$7:$F$3000,'Energy balance options'!$B$7:$B$3000,HeatGen!P$2,'Energy balance options'!$A$7:$A$3000,HeatGen!$A1178)</f>
        <v>0</v>
      </c>
      <c r="Q1178">
        <f>SUMIFS('Energy balance options'!$F$7:$F$3000,'Energy balance options'!$B$7:$B$3000,HeatGen!Q$2,'Energy balance options'!$A$7:$A$3000,HeatGen!$A1178)</f>
        <v>0</v>
      </c>
      <c r="R1178">
        <f>SUMIFS('Energy balance options'!$F$7:$F$3000,'Energy balance options'!$B$7:$B$3000,HeatGen!R$2,'Energy balance options'!$A$7:$A$3000,HeatGen!$A1178)</f>
        <v>0</v>
      </c>
      <c r="S1178">
        <f>SUMIFS('Energy balance options'!$G$7:$G$3000,'Energy balance options'!$B$7:$B$3000,HeatGen!S$2,'Energy balance options'!$A$7:$A$3000,HeatGen!$A1178)</f>
        <v>0</v>
      </c>
      <c r="T1178">
        <f>SUMIFS('Energy balance options'!$G$7:$G$3000,'Energy balance options'!$B$7:$B$3000,HeatGen!T$2,'Energy balance options'!$A$7:$A$3000,HeatGen!$A1178)</f>
        <v>0</v>
      </c>
      <c r="U1178">
        <f>SUMIFS('Energy balance options'!$G$7:$G$3000,'Energy balance options'!$B$7:$B$3000,HeatGen!U$2,'Energy balance options'!$A$7:$A$3000,HeatGen!$A1178)</f>
        <v>0</v>
      </c>
      <c r="V1178">
        <f>SUMIFS('Energy balance options'!$G$7:$G$3000,'Energy balance options'!$B$7:$B$3000,HeatGen!V$2,'Energy balance options'!$A$7:$A$3000,HeatGen!$A1178)</f>
        <v>0</v>
      </c>
      <c r="W1178">
        <f>SUMIFS('Energy balance options'!$G$7:$G$3000,'Energy balance options'!$B$7:$B$3000,HeatGen!W$2,'Energy balance options'!$A$7:$A$3000,HeatGen!$A1178)</f>
        <v>0</v>
      </c>
      <c r="X1178">
        <f>SUMIFS('Energy balance options'!$G$7:$G$3000,'Energy balance options'!$B$7:$B$3000,HeatGen!X$2,'Energy balance options'!$A$7:$A$3000,HeatGen!$A1178)</f>
        <v>0</v>
      </c>
      <c r="AG1178">
        <f t="shared" si="250"/>
        <v>0</v>
      </c>
      <c r="AH1178">
        <f t="shared" si="251"/>
        <v>0</v>
      </c>
      <c r="AI1178">
        <f t="shared" si="252"/>
        <v>0</v>
      </c>
      <c r="AJ1178">
        <f t="shared" si="253"/>
        <v>0</v>
      </c>
      <c r="AK1178">
        <f t="shared" si="254"/>
        <v>0</v>
      </c>
      <c r="AL1178">
        <f t="shared" si="255"/>
        <v>0</v>
      </c>
      <c r="AM1178">
        <f t="shared" si="256"/>
        <v>0</v>
      </c>
      <c r="AN1178">
        <f t="shared" si="257"/>
        <v>0</v>
      </c>
      <c r="AO1178">
        <f t="shared" si="258"/>
        <v>0</v>
      </c>
    </row>
    <row r="1179" spans="1:41" x14ac:dyDescent="0.2">
      <c r="A1179" s="9"/>
      <c r="B1179" t="str">
        <f>_xlfn.IFNA(VLOOKUP(A1179,'Energy balance options'!A$7:C$3000,3,FALSE),"")</f>
        <v/>
      </c>
      <c r="P1179">
        <f>SUMIFS('Energy balance options'!$F$7:$F$3000,'Energy balance options'!$B$7:$B$3000,HeatGen!P$2,'Energy balance options'!$A$7:$A$3000,HeatGen!$A1179)</f>
        <v>0</v>
      </c>
      <c r="Q1179">
        <f>SUMIFS('Energy balance options'!$F$7:$F$3000,'Energy balance options'!$B$7:$B$3000,HeatGen!Q$2,'Energy balance options'!$A$7:$A$3000,HeatGen!$A1179)</f>
        <v>0</v>
      </c>
      <c r="R1179">
        <f>SUMIFS('Energy balance options'!$F$7:$F$3000,'Energy balance options'!$B$7:$B$3000,HeatGen!R$2,'Energy balance options'!$A$7:$A$3000,HeatGen!$A1179)</f>
        <v>0</v>
      </c>
      <c r="S1179">
        <f>SUMIFS('Energy balance options'!$G$7:$G$3000,'Energy balance options'!$B$7:$B$3000,HeatGen!S$2,'Energy balance options'!$A$7:$A$3000,HeatGen!$A1179)</f>
        <v>0</v>
      </c>
      <c r="T1179">
        <f>SUMIFS('Energy balance options'!$G$7:$G$3000,'Energy balance options'!$B$7:$B$3000,HeatGen!T$2,'Energy balance options'!$A$7:$A$3000,HeatGen!$A1179)</f>
        <v>0</v>
      </c>
      <c r="U1179">
        <f>SUMIFS('Energy balance options'!$G$7:$G$3000,'Energy balance options'!$B$7:$B$3000,HeatGen!U$2,'Energy balance options'!$A$7:$A$3000,HeatGen!$A1179)</f>
        <v>0</v>
      </c>
      <c r="V1179">
        <f>SUMIFS('Energy balance options'!$G$7:$G$3000,'Energy balance options'!$B$7:$B$3000,HeatGen!V$2,'Energy balance options'!$A$7:$A$3000,HeatGen!$A1179)</f>
        <v>0</v>
      </c>
      <c r="W1179">
        <f>SUMIFS('Energy balance options'!$G$7:$G$3000,'Energy balance options'!$B$7:$B$3000,HeatGen!W$2,'Energy balance options'!$A$7:$A$3000,HeatGen!$A1179)</f>
        <v>0</v>
      </c>
      <c r="X1179">
        <f>SUMIFS('Energy balance options'!$G$7:$G$3000,'Energy balance options'!$B$7:$B$3000,HeatGen!X$2,'Energy balance options'!$A$7:$A$3000,HeatGen!$A1179)</f>
        <v>0</v>
      </c>
      <c r="AG1179">
        <f t="shared" si="250"/>
        <v>0</v>
      </c>
      <c r="AH1179">
        <f t="shared" si="251"/>
        <v>0</v>
      </c>
      <c r="AI1179">
        <f t="shared" si="252"/>
        <v>0</v>
      </c>
      <c r="AJ1179">
        <f t="shared" si="253"/>
        <v>0</v>
      </c>
      <c r="AK1179">
        <f t="shared" si="254"/>
        <v>0</v>
      </c>
      <c r="AL1179">
        <f t="shared" si="255"/>
        <v>0</v>
      </c>
      <c r="AM1179">
        <f t="shared" si="256"/>
        <v>0</v>
      </c>
      <c r="AN1179">
        <f t="shared" si="257"/>
        <v>0</v>
      </c>
      <c r="AO1179">
        <f t="shared" si="258"/>
        <v>0</v>
      </c>
    </row>
    <row r="1180" spans="1:41" x14ac:dyDescent="0.2">
      <c r="A1180" s="9"/>
      <c r="B1180" t="str">
        <f>_xlfn.IFNA(VLOOKUP(A1180,'Energy balance options'!A$7:C$3000,3,FALSE),"")</f>
        <v/>
      </c>
      <c r="P1180">
        <f>SUMIFS('Energy balance options'!$F$7:$F$3000,'Energy balance options'!$B$7:$B$3000,HeatGen!P$2,'Energy balance options'!$A$7:$A$3000,HeatGen!$A1180)</f>
        <v>0</v>
      </c>
      <c r="Q1180">
        <f>SUMIFS('Energy balance options'!$F$7:$F$3000,'Energy balance options'!$B$7:$B$3000,HeatGen!Q$2,'Energy balance options'!$A$7:$A$3000,HeatGen!$A1180)</f>
        <v>0</v>
      </c>
      <c r="R1180">
        <f>SUMIFS('Energy balance options'!$F$7:$F$3000,'Energy balance options'!$B$7:$B$3000,HeatGen!R$2,'Energy balance options'!$A$7:$A$3000,HeatGen!$A1180)</f>
        <v>0</v>
      </c>
      <c r="S1180">
        <f>SUMIFS('Energy balance options'!$G$7:$G$3000,'Energy balance options'!$B$7:$B$3000,HeatGen!S$2,'Energy balance options'!$A$7:$A$3000,HeatGen!$A1180)</f>
        <v>0</v>
      </c>
      <c r="T1180">
        <f>SUMIFS('Energy balance options'!$G$7:$G$3000,'Energy balance options'!$B$7:$B$3000,HeatGen!T$2,'Energy balance options'!$A$7:$A$3000,HeatGen!$A1180)</f>
        <v>0</v>
      </c>
      <c r="U1180">
        <f>SUMIFS('Energy balance options'!$G$7:$G$3000,'Energy balance options'!$B$7:$B$3000,HeatGen!U$2,'Energy balance options'!$A$7:$A$3000,HeatGen!$A1180)</f>
        <v>0</v>
      </c>
      <c r="V1180">
        <f>SUMIFS('Energy balance options'!$G$7:$G$3000,'Energy balance options'!$B$7:$B$3000,HeatGen!V$2,'Energy balance options'!$A$7:$A$3000,HeatGen!$A1180)</f>
        <v>0</v>
      </c>
      <c r="W1180">
        <f>SUMIFS('Energy balance options'!$G$7:$G$3000,'Energy balance options'!$B$7:$B$3000,HeatGen!W$2,'Energy balance options'!$A$7:$A$3000,HeatGen!$A1180)</f>
        <v>0</v>
      </c>
      <c r="X1180">
        <f>SUMIFS('Energy balance options'!$G$7:$G$3000,'Energy balance options'!$B$7:$B$3000,HeatGen!X$2,'Energy balance options'!$A$7:$A$3000,HeatGen!$A1180)</f>
        <v>0</v>
      </c>
      <c r="AG1180">
        <f t="shared" si="250"/>
        <v>0</v>
      </c>
      <c r="AH1180">
        <f t="shared" si="251"/>
        <v>0</v>
      </c>
      <c r="AI1180">
        <f t="shared" si="252"/>
        <v>0</v>
      </c>
      <c r="AJ1180">
        <f t="shared" si="253"/>
        <v>0</v>
      </c>
      <c r="AK1180">
        <f t="shared" si="254"/>
        <v>0</v>
      </c>
      <c r="AL1180">
        <f t="shared" si="255"/>
        <v>0</v>
      </c>
      <c r="AM1180">
        <f t="shared" si="256"/>
        <v>0</v>
      </c>
      <c r="AN1180">
        <f t="shared" si="257"/>
        <v>0</v>
      </c>
      <c r="AO1180">
        <f t="shared" si="258"/>
        <v>0</v>
      </c>
    </row>
    <row r="1181" spans="1:41" x14ac:dyDescent="0.2">
      <c r="A1181" s="9"/>
      <c r="B1181" t="str">
        <f>_xlfn.IFNA(VLOOKUP(A1181,'Energy balance options'!A$7:C$3000,3,FALSE),"")</f>
        <v/>
      </c>
      <c r="P1181">
        <f>SUMIFS('Energy balance options'!$F$7:$F$3000,'Energy balance options'!$B$7:$B$3000,HeatGen!P$2,'Energy balance options'!$A$7:$A$3000,HeatGen!$A1181)</f>
        <v>0</v>
      </c>
      <c r="Q1181">
        <f>SUMIFS('Energy balance options'!$F$7:$F$3000,'Energy balance options'!$B$7:$B$3000,HeatGen!Q$2,'Energy balance options'!$A$7:$A$3000,HeatGen!$A1181)</f>
        <v>0</v>
      </c>
      <c r="R1181">
        <f>SUMIFS('Energy balance options'!$F$7:$F$3000,'Energy balance options'!$B$7:$B$3000,HeatGen!R$2,'Energy balance options'!$A$7:$A$3000,HeatGen!$A1181)</f>
        <v>0</v>
      </c>
      <c r="S1181">
        <f>SUMIFS('Energy balance options'!$G$7:$G$3000,'Energy balance options'!$B$7:$B$3000,HeatGen!S$2,'Energy balance options'!$A$7:$A$3000,HeatGen!$A1181)</f>
        <v>0</v>
      </c>
      <c r="T1181">
        <f>SUMIFS('Energy balance options'!$G$7:$G$3000,'Energy balance options'!$B$7:$B$3000,HeatGen!T$2,'Energy balance options'!$A$7:$A$3000,HeatGen!$A1181)</f>
        <v>0</v>
      </c>
      <c r="U1181">
        <f>SUMIFS('Energy balance options'!$G$7:$G$3000,'Energy balance options'!$B$7:$B$3000,HeatGen!U$2,'Energy balance options'!$A$7:$A$3000,HeatGen!$A1181)</f>
        <v>0</v>
      </c>
      <c r="V1181">
        <f>SUMIFS('Energy balance options'!$G$7:$G$3000,'Energy balance options'!$B$7:$B$3000,HeatGen!V$2,'Energy balance options'!$A$7:$A$3000,HeatGen!$A1181)</f>
        <v>0</v>
      </c>
      <c r="W1181">
        <f>SUMIFS('Energy balance options'!$G$7:$G$3000,'Energy balance options'!$B$7:$B$3000,HeatGen!W$2,'Energy balance options'!$A$7:$A$3000,HeatGen!$A1181)</f>
        <v>0</v>
      </c>
      <c r="X1181">
        <f>SUMIFS('Energy balance options'!$G$7:$G$3000,'Energy balance options'!$B$7:$B$3000,HeatGen!X$2,'Energy balance options'!$A$7:$A$3000,HeatGen!$A1181)</f>
        <v>0</v>
      </c>
      <c r="AG1181">
        <f t="shared" si="250"/>
        <v>0</v>
      </c>
      <c r="AH1181">
        <f t="shared" si="251"/>
        <v>0</v>
      </c>
      <c r="AI1181">
        <f t="shared" si="252"/>
        <v>0</v>
      </c>
      <c r="AJ1181">
        <f t="shared" si="253"/>
        <v>0</v>
      </c>
      <c r="AK1181">
        <f t="shared" si="254"/>
        <v>0</v>
      </c>
      <c r="AL1181">
        <f t="shared" si="255"/>
        <v>0</v>
      </c>
      <c r="AM1181">
        <f t="shared" si="256"/>
        <v>0</v>
      </c>
      <c r="AN1181">
        <f t="shared" si="257"/>
        <v>0</v>
      </c>
      <c r="AO1181">
        <f t="shared" si="258"/>
        <v>0</v>
      </c>
    </row>
    <row r="1182" spans="1:41" x14ac:dyDescent="0.2">
      <c r="A1182" s="9"/>
      <c r="B1182" t="str">
        <f>_xlfn.IFNA(VLOOKUP(A1182,'Energy balance options'!A$7:C$3000,3,FALSE),"")</f>
        <v/>
      </c>
      <c r="P1182">
        <f>SUMIFS('Energy balance options'!$F$7:$F$3000,'Energy balance options'!$B$7:$B$3000,HeatGen!P$2,'Energy balance options'!$A$7:$A$3000,HeatGen!$A1182)</f>
        <v>0</v>
      </c>
      <c r="Q1182">
        <f>SUMIFS('Energy balance options'!$F$7:$F$3000,'Energy balance options'!$B$7:$B$3000,HeatGen!Q$2,'Energy balance options'!$A$7:$A$3000,HeatGen!$A1182)</f>
        <v>0</v>
      </c>
      <c r="R1182">
        <f>SUMIFS('Energy balance options'!$F$7:$F$3000,'Energy balance options'!$B$7:$B$3000,HeatGen!R$2,'Energy balance options'!$A$7:$A$3000,HeatGen!$A1182)</f>
        <v>0</v>
      </c>
      <c r="S1182">
        <f>SUMIFS('Energy balance options'!$G$7:$G$3000,'Energy balance options'!$B$7:$B$3000,HeatGen!S$2,'Energy balance options'!$A$7:$A$3000,HeatGen!$A1182)</f>
        <v>0</v>
      </c>
      <c r="T1182">
        <f>SUMIFS('Energy balance options'!$G$7:$G$3000,'Energy balance options'!$B$7:$B$3000,HeatGen!T$2,'Energy balance options'!$A$7:$A$3000,HeatGen!$A1182)</f>
        <v>0</v>
      </c>
      <c r="U1182">
        <f>SUMIFS('Energy balance options'!$G$7:$G$3000,'Energy balance options'!$B$7:$B$3000,HeatGen!U$2,'Energy balance options'!$A$7:$A$3000,HeatGen!$A1182)</f>
        <v>0</v>
      </c>
      <c r="V1182">
        <f>SUMIFS('Energy balance options'!$G$7:$G$3000,'Energy balance options'!$B$7:$B$3000,HeatGen!V$2,'Energy balance options'!$A$7:$A$3000,HeatGen!$A1182)</f>
        <v>0</v>
      </c>
      <c r="W1182">
        <f>SUMIFS('Energy balance options'!$G$7:$G$3000,'Energy balance options'!$B$7:$B$3000,HeatGen!W$2,'Energy balance options'!$A$7:$A$3000,HeatGen!$A1182)</f>
        <v>0</v>
      </c>
      <c r="X1182">
        <f>SUMIFS('Energy balance options'!$G$7:$G$3000,'Energy balance options'!$B$7:$B$3000,HeatGen!X$2,'Energy balance options'!$A$7:$A$3000,HeatGen!$A1182)</f>
        <v>0</v>
      </c>
      <c r="AG1182">
        <f t="shared" si="250"/>
        <v>0</v>
      </c>
      <c r="AH1182">
        <f t="shared" si="251"/>
        <v>0</v>
      </c>
      <c r="AI1182">
        <f t="shared" si="252"/>
        <v>0</v>
      </c>
      <c r="AJ1182">
        <f t="shared" si="253"/>
        <v>0</v>
      </c>
      <c r="AK1182">
        <f t="shared" si="254"/>
        <v>0</v>
      </c>
      <c r="AL1182">
        <f t="shared" si="255"/>
        <v>0</v>
      </c>
      <c r="AM1182">
        <f t="shared" si="256"/>
        <v>0</v>
      </c>
      <c r="AN1182">
        <f t="shared" si="257"/>
        <v>0</v>
      </c>
      <c r="AO1182">
        <f t="shared" si="258"/>
        <v>0</v>
      </c>
    </row>
    <row r="1183" spans="1:41" x14ac:dyDescent="0.2">
      <c r="A1183" s="9"/>
      <c r="B1183" t="str">
        <f>_xlfn.IFNA(VLOOKUP(A1183,'Energy balance options'!A$7:C$3000,3,FALSE),"")</f>
        <v/>
      </c>
      <c r="P1183">
        <f>SUMIFS('Energy balance options'!$F$7:$F$3000,'Energy balance options'!$B$7:$B$3000,HeatGen!P$2,'Energy balance options'!$A$7:$A$3000,HeatGen!$A1183)</f>
        <v>0</v>
      </c>
      <c r="Q1183">
        <f>SUMIFS('Energy balance options'!$F$7:$F$3000,'Energy balance options'!$B$7:$B$3000,HeatGen!Q$2,'Energy balance options'!$A$7:$A$3000,HeatGen!$A1183)</f>
        <v>0</v>
      </c>
      <c r="R1183">
        <f>SUMIFS('Energy balance options'!$F$7:$F$3000,'Energy balance options'!$B$7:$B$3000,HeatGen!R$2,'Energy balance options'!$A$7:$A$3000,HeatGen!$A1183)</f>
        <v>0</v>
      </c>
      <c r="S1183">
        <f>SUMIFS('Energy balance options'!$G$7:$G$3000,'Energy balance options'!$B$7:$B$3000,HeatGen!S$2,'Energy balance options'!$A$7:$A$3000,HeatGen!$A1183)</f>
        <v>0</v>
      </c>
      <c r="T1183">
        <f>SUMIFS('Energy balance options'!$G$7:$G$3000,'Energy balance options'!$B$7:$B$3000,HeatGen!T$2,'Energy balance options'!$A$7:$A$3000,HeatGen!$A1183)</f>
        <v>0</v>
      </c>
      <c r="U1183">
        <f>SUMIFS('Energy balance options'!$G$7:$G$3000,'Energy balance options'!$B$7:$B$3000,HeatGen!U$2,'Energy balance options'!$A$7:$A$3000,HeatGen!$A1183)</f>
        <v>0</v>
      </c>
      <c r="V1183">
        <f>SUMIFS('Energy balance options'!$G$7:$G$3000,'Energy balance options'!$B$7:$B$3000,HeatGen!V$2,'Energy balance options'!$A$7:$A$3000,HeatGen!$A1183)</f>
        <v>0</v>
      </c>
      <c r="W1183">
        <f>SUMIFS('Energy balance options'!$G$7:$G$3000,'Energy balance options'!$B$7:$B$3000,HeatGen!W$2,'Energy balance options'!$A$7:$A$3000,HeatGen!$A1183)</f>
        <v>0</v>
      </c>
      <c r="X1183">
        <f>SUMIFS('Energy balance options'!$G$7:$G$3000,'Energy balance options'!$B$7:$B$3000,HeatGen!X$2,'Energy balance options'!$A$7:$A$3000,HeatGen!$A1183)</f>
        <v>0</v>
      </c>
      <c r="AG1183">
        <f t="shared" si="250"/>
        <v>0</v>
      </c>
      <c r="AH1183">
        <f t="shared" si="251"/>
        <v>0</v>
      </c>
      <c r="AI1183">
        <f t="shared" si="252"/>
        <v>0</v>
      </c>
      <c r="AJ1183">
        <f t="shared" si="253"/>
        <v>0</v>
      </c>
      <c r="AK1183">
        <f t="shared" si="254"/>
        <v>0</v>
      </c>
      <c r="AL1183">
        <f t="shared" si="255"/>
        <v>0</v>
      </c>
      <c r="AM1183">
        <f t="shared" si="256"/>
        <v>0</v>
      </c>
      <c r="AN1183">
        <f t="shared" si="257"/>
        <v>0</v>
      </c>
      <c r="AO1183">
        <f t="shared" si="258"/>
        <v>0</v>
      </c>
    </row>
    <row r="1184" spans="1:41" x14ac:dyDescent="0.2">
      <c r="A1184" s="9"/>
      <c r="B1184" t="str">
        <f>_xlfn.IFNA(VLOOKUP(A1184,'Energy balance options'!A$7:C$3000,3,FALSE),"")</f>
        <v/>
      </c>
      <c r="P1184">
        <f>SUMIFS('Energy balance options'!$F$7:$F$3000,'Energy balance options'!$B$7:$B$3000,HeatGen!P$2,'Energy balance options'!$A$7:$A$3000,HeatGen!$A1184)</f>
        <v>0</v>
      </c>
      <c r="Q1184">
        <f>SUMIFS('Energy balance options'!$F$7:$F$3000,'Energy balance options'!$B$7:$B$3000,HeatGen!Q$2,'Energy balance options'!$A$7:$A$3000,HeatGen!$A1184)</f>
        <v>0</v>
      </c>
      <c r="R1184">
        <f>SUMIFS('Energy balance options'!$F$7:$F$3000,'Energy balance options'!$B$7:$B$3000,HeatGen!R$2,'Energy balance options'!$A$7:$A$3000,HeatGen!$A1184)</f>
        <v>0</v>
      </c>
      <c r="S1184">
        <f>SUMIFS('Energy balance options'!$G$7:$G$3000,'Energy balance options'!$B$7:$B$3000,HeatGen!S$2,'Energy balance options'!$A$7:$A$3000,HeatGen!$A1184)</f>
        <v>0</v>
      </c>
      <c r="T1184">
        <f>SUMIFS('Energy balance options'!$G$7:$G$3000,'Energy balance options'!$B$7:$B$3000,HeatGen!T$2,'Energy balance options'!$A$7:$A$3000,HeatGen!$A1184)</f>
        <v>0</v>
      </c>
      <c r="U1184">
        <f>SUMIFS('Energy balance options'!$G$7:$G$3000,'Energy balance options'!$B$7:$B$3000,HeatGen!U$2,'Energy balance options'!$A$7:$A$3000,HeatGen!$A1184)</f>
        <v>0</v>
      </c>
      <c r="V1184">
        <f>SUMIFS('Energy balance options'!$G$7:$G$3000,'Energy balance options'!$B$7:$B$3000,HeatGen!V$2,'Energy balance options'!$A$7:$A$3000,HeatGen!$A1184)</f>
        <v>0</v>
      </c>
      <c r="W1184">
        <f>SUMIFS('Energy balance options'!$G$7:$G$3000,'Energy balance options'!$B$7:$B$3000,HeatGen!W$2,'Energy balance options'!$A$7:$A$3000,HeatGen!$A1184)</f>
        <v>0</v>
      </c>
      <c r="X1184">
        <f>SUMIFS('Energy balance options'!$G$7:$G$3000,'Energy balance options'!$B$7:$B$3000,HeatGen!X$2,'Energy balance options'!$A$7:$A$3000,HeatGen!$A1184)</f>
        <v>0</v>
      </c>
      <c r="AG1184">
        <f t="shared" si="250"/>
        <v>0</v>
      </c>
      <c r="AH1184">
        <f t="shared" si="251"/>
        <v>0</v>
      </c>
      <c r="AI1184">
        <f t="shared" si="252"/>
        <v>0</v>
      </c>
      <c r="AJ1184">
        <f t="shared" si="253"/>
        <v>0</v>
      </c>
      <c r="AK1184">
        <f t="shared" si="254"/>
        <v>0</v>
      </c>
      <c r="AL1184">
        <f t="shared" si="255"/>
        <v>0</v>
      </c>
      <c r="AM1184">
        <f t="shared" si="256"/>
        <v>0</v>
      </c>
      <c r="AN1184">
        <f t="shared" si="257"/>
        <v>0</v>
      </c>
      <c r="AO1184">
        <f t="shared" si="258"/>
        <v>0</v>
      </c>
    </row>
    <row r="1185" spans="1:41" x14ac:dyDescent="0.2">
      <c r="A1185" s="9"/>
      <c r="B1185" t="str">
        <f>_xlfn.IFNA(VLOOKUP(A1185,'Energy balance options'!A$7:C$3000,3,FALSE),"")</f>
        <v/>
      </c>
      <c r="P1185">
        <f>SUMIFS('Energy balance options'!$F$7:$F$3000,'Energy balance options'!$B$7:$B$3000,HeatGen!P$2,'Energy balance options'!$A$7:$A$3000,HeatGen!$A1185)</f>
        <v>0</v>
      </c>
      <c r="Q1185">
        <f>SUMIFS('Energy balance options'!$F$7:$F$3000,'Energy balance options'!$B$7:$B$3000,HeatGen!Q$2,'Energy balance options'!$A$7:$A$3000,HeatGen!$A1185)</f>
        <v>0</v>
      </c>
      <c r="R1185">
        <f>SUMIFS('Energy balance options'!$F$7:$F$3000,'Energy balance options'!$B$7:$B$3000,HeatGen!R$2,'Energy balance options'!$A$7:$A$3000,HeatGen!$A1185)</f>
        <v>0</v>
      </c>
      <c r="S1185">
        <f>SUMIFS('Energy balance options'!$G$7:$G$3000,'Energy balance options'!$B$7:$B$3000,HeatGen!S$2,'Energy balance options'!$A$7:$A$3000,HeatGen!$A1185)</f>
        <v>0</v>
      </c>
      <c r="T1185">
        <f>SUMIFS('Energy balance options'!$G$7:$G$3000,'Energy balance options'!$B$7:$B$3000,HeatGen!T$2,'Energy balance options'!$A$7:$A$3000,HeatGen!$A1185)</f>
        <v>0</v>
      </c>
      <c r="U1185">
        <f>SUMIFS('Energy balance options'!$G$7:$G$3000,'Energy balance options'!$B$7:$B$3000,HeatGen!U$2,'Energy balance options'!$A$7:$A$3000,HeatGen!$A1185)</f>
        <v>0</v>
      </c>
      <c r="V1185">
        <f>SUMIFS('Energy balance options'!$G$7:$G$3000,'Energy balance options'!$B$7:$B$3000,HeatGen!V$2,'Energy balance options'!$A$7:$A$3000,HeatGen!$A1185)</f>
        <v>0</v>
      </c>
      <c r="W1185">
        <f>SUMIFS('Energy balance options'!$G$7:$G$3000,'Energy balance options'!$B$7:$B$3000,HeatGen!W$2,'Energy balance options'!$A$7:$A$3000,HeatGen!$A1185)</f>
        <v>0</v>
      </c>
      <c r="X1185">
        <f>SUMIFS('Energy balance options'!$G$7:$G$3000,'Energy balance options'!$B$7:$B$3000,HeatGen!X$2,'Energy balance options'!$A$7:$A$3000,HeatGen!$A1185)</f>
        <v>0</v>
      </c>
      <c r="AG1185">
        <f t="shared" si="250"/>
        <v>0</v>
      </c>
      <c r="AH1185">
        <f t="shared" si="251"/>
        <v>0</v>
      </c>
      <c r="AI1185">
        <f t="shared" si="252"/>
        <v>0</v>
      </c>
      <c r="AJ1185">
        <f t="shared" si="253"/>
        <v>0</v>
      </c>
      <c r="AK1185">
        <f t="shared" si="254"/>
        <v>0</v>
      </c>
      <c r="AL1185">
        <f t="shared" si="255"/>
        <v>0</v>
      </c>
      <c r="AM1185">
        <f t="shared" si="256"/>
        <v>0</v>
      </c>
      <c r="AN1185">
        <f t="shared" si="257"/>
        <v>0</v>
      </c>
      <c r="AO1185">
        <f t="shared" si="258"/>
        <v>0</v>
      </c>
    </row>
    <row r="1186" spans="1:41" x14ac:dyDescent="0.2">
      <c r="A1186" s="9"/>
      <c r="B1186" t="str">
        <f>_xlfn.IFNA(VLOOKUP(A1186,'Energy balance options'!A$7:C$3000,3,FALSE),"")</f>
        <v/>
      </c>
      <c r="P1186">
        <f>SUMIFS('Energy balance options'!$F$7:$F$3000,'Energy balance options'!$B$7:$B$3000,HeatGen!P$2,'Energy balance options'!$A$7:$A$3000,HeatGen!$A1186)</f>
        <v>0</v>
      </c>
      <c r="Q1186">
        <f>SUMIFS('Energy balance options'!$F$7:$F$3000,'Energy balance options'!$B$7:$B$3000,HeatGen!Q$2,'Energy balance options'!$A$7:$A$3000,HeatGen!$A1186)</f>
        <v>0</v>
      </c>
      <c r="R1186">
        <f>SUMIFS('Energy balance options'!$F$7:$F$3000,'Energy balance options'!$B$7:$B$3000,HeatGen!R$2,'Energy balance options'!$A$7:$A$3000,HeatGen!$A1186)</f>
        <v>0</v>
      </c>
      <c r="S1186">
        <f>SUMIFS('Energy balance options'!$G$7:$G$3000,'Energy balance options'!$B$7:$B$3000,HeatGen!S$2,'Energy balance options'!$A$7:$A$3000,HeatGen!$A1186)</f>
        <v>0</v>
      </c>
      <c r="T1186">
        <f>SUMIFS('Energy balance options'!$G$7:$G$3000,'Energy balance options'!$B$7:$B$3000,HeatGen!T$2,'Energy balance options'!$A$7:$A$3000,HeatGen!$A1186)</f>
        <v>0</v>
      </c>
      <c r="U1186">
        <f>SUMIFS('Energy balance options'!$G$7:$G$3000,'Energy balance options'!$B$7:$B$3000,HeatGen!U$2,'Energy balance options'!$A$7:$A$3000,HeatGen!$A1186)</f>
        <v>0</v>
      </c>
      <c r="V1186">
        <f>SUMIFS('Energy balance options'!$G$7:$G$3000,'Energy balance options'!$B$7:$B$3000,HeatGen!V$2,'Energy balance options'!$A$7:$A$3000,HeatGen!$A1186)</f>
        <v>0</v>
      </c>
      <c r="W1186">
        <f>SUMIFS('Energy balance options'!$G$7:$G$3000,'Energy balance options'!$B$7:$B$3000,HeatGen!W$2,'Energy balance options'!$A$7:$A$3000,HeatGen!$A1186)</f>
        <v>0</v>
      </c>
      <c r="X1186">
        <f>SUMIFS('Energy balance options'!$G$7:$G$3000,'Energy balance options'!$B$7:$B$3000,HeatGen!X$2,'Energy balance options'!$A$7:$A$3000,HeatGen!$A1186)</f>
        <v>0</v>
      </c>
      <c r="AG1186">
        <f t="shared" si="250"/>
        <v>0</v>
      </c>
      <c r="AH1186">
        <f t="shared" si="251"/>
        <v>0</v>
      </c>
      <c r="AI1186">
        <f t="shared" si="252"/>
        <v>0</v>
      </c>
      <c r="AJ1186">
        <f t="shared" si="253"/>
        <v>0</v>
      </c>
      <c r="AK1186">
        <f t="shared" si="254"/>
        <v>0</v>
      </c>
      <c r="AL1186">
        <f t="shared" si="255"/>
        <v>0</v>
      </c>
      <c r="AM1186">
        <f t="shared" si="256"/>
        <v>0</v>
      </c>
      <c r="AN1186">
        <f t="shared" si="257"/>
        <v>0</v>
      </c>
      <c r="AO1186">
        <f t="shared" si="258"/>
        <v>0</v>
      </c>
    </row>
    <row r="1187" spans="1:41" x14ac:dyDescent="0.2">
      <c r="A1187" s="9"/>
      <c r="B1187" t="str">
        <f>_xlfn.IFNA(VLOOKUP(A1187,'Energy balance options'!A$7:C$3000,3,FALSE),"")</f>
        <v/>
      </c>
      <c r="P1187">
        <f>SUMIFS('Energy balance options'!$F$7:$F$3000,'Energy balance options'!$B$7:$B$3000,HeatGen!P$2,'Energy balance options'!$A$7:$A$3000,HeatGen!$A1187)</f>
        <v>0</v>
      </c>
      <c r="Q1187">
        <f>SUMIFS('Energy balance options'!$F$7:$F$3000,'Energy balance options'!$B$7:$B$3000,HeatGen!Q$2,'Energy balance options'!$A$7:$A$3000,HeatGen!$A1187)</f>
        <v>0</v>
      </c>
      <c r="R1187">
        <f>SUMIFS('Energy balance options'!$F$7:$F$3000,'Energy balance options'!$B$7:$B$3000,HeatGen!R$2,'Energy balance options'!$A$7:$A$3000,HeatGen!$A1187)</f>
        <v>0</v>
      </c>
      <c r="S1187">
        <f>SUMIFS('Energy balance options'!$G$7:$G$3000,'Energy balance options'!$B$7:$B$3000,HeatGen!S$2,'Energy balance options'!$A$7:$A$3000,HeatGen!$A1187)</f>
        <v>0</v>
      </c>
      <c r="T1187">
        <f>SUMIFS('Energy balance options'!$G$7:$G$3000,'Energy balance options'!$B$7:$B$3000,HeatGen!T$2,'Energy balance options'!$A$7:$A$3000,HeatGen!$A1187)</f>
        <v>0</v>
      </c>
      <c r="U1187">
        <f>SUMIFS('Energy balance options'!$G$7:$G$3000,'Energy balance options'!$B$7:$B$3000,HeatGen!U$2,'Energy balance options'!$A$7:$A$3000,HeatGen!$A1187)</f>
        <v>0</v>
      </c>
      <c r="V1187">
        <f>SUMIFS('Energy balance options'!$G$7:$G$3000,'Energy balance options'!$B$7:$B$3000,HeatGen!V$2,'Energy balance options'!$A$7:$A$3000,HeatGen!$A1187)</f>
        <v>0</v>
      </c>
      <c r="W1187">
        <f>SUMIFS('Energy balance options'!$G$7:$G$3000,'Energy balance options'!$B$7:$B$3000,HeatGen!W$2,'Energy balance options'!$A$7:$A$3000,HeatGen!$A1187)</f>
        <v>0</v>
      </c>
      <c r="X1187">
        <f>SUMIFS('Energy balance options'!$G$7:$G$3000,'Energy balance options'!$B$7:$B$3000,HeatGen!X$2,'Energy balance options'!$A$7:$A$3000,HeatGen!$A1187)</f>
        <v>0</v>
      </c>
      <c r="AG1187">
        <f t="shared" si="250"/>
        <v>0</v>
      </c>
      <c r="AH1187">
        <f t="shared" si="251"/>
        <v>0</v>
      </c>
      <c r="AI1187">
        <f t="shared" si="252"/>
        <v>0</v>
      </c>
      <c r="AJ1187">
        <f t="shared" si="253"/>
        <v>0</v>
      </c>
      <c r="AK1187">
        <f t="shared" si="254"/>
        <v>0</v>
      </c>
      <c r="AL1187">
        <f t="shared" si="255"/>
        <v>0</v>
      </c>
      <c r="AM1187">
        <f t="shared" si="256"/>
        <v>0</v>
      </c>
      <c r="AN1187">
        <f t="shared" si="257"/>
        <v>0</v>
      </c>
      <c r="AO1187">
        <f t="shared" si="258"/>
        <v>0</v>
      </c>
    </row>
    <row r="1188" spans="1:41" x14ac:dyDescent="0.2">
      <c r="A1188" s="9"/>
      <c r="B1188" t="str">
        <f>_xlfn.IFNA(VLOOKUP(A1188,'Energy balance options'!A$7:C$3000,3,FALSE),"")</f>
        <v/>
      </c>
      <c r="P1188">
        <f>SUMIFS('Energy balance options'!$F$7:$F$3000,'Energy balance options'!$B$7:$B$3000,HeatGen!P$2,'Energy balance options'!$A$7:$A$3000,HeatGen!$A1188)</f>
        <v>0</v>
      </c>
      <c r="Q1188">
        <f>SUMIFS('Energy balance options'!$F$7:$F$3000,'Energy balance options'!$B$7:$B$3000,HeatGen!Q$2,'Energy balance options'!$A$7:$A$3000,HeatGen!$A1188)</f>
        <v>0</v>
      </c>
      <c r="R1188">
        <f>SUMIFS('Energy balance options'!$F$7:$F$3000,'Energy balance options'!$B$7:$B$3000,HeatGen!R$2,'Energy balance options'!$A$7:$A$3000,HeatGen!$A1188)</f>
        <v>0</v>
      </c>
      <c r="S1188">
        <f>SUMIFS('Energy balance options'!$G$7:$G$3000,'Energy balance options'!$B$7:$B$3000,HeatGen!S$2,'Energy balance options'!$A$7:$A$3000,HeatGen!$A1188)</f>
        <v>0</v>
      </c>
      <c r="T1188">
        <f>SUMIFS('Energy balance options'!$G$7:$G$3000,'Energy balance options'!$B$7:$B$3000,HeatGen!T$2,'Energy balance options'!$A$7:$A$3000,HeatGen!$A1188)</f>
        <v>0</v>
      </c>
      <c r="U1188">
        <f>SUMIFS('Energy balance options'!$G$7:$G$3000,'Energy balance options'!$B$7:$B$3000,HeatGen!U$2,'Energy balance options'!$A$7:$A$3000,HeatGen!$A1188)</f>
        <v>0</v>
      </c>
      <c r="V1188">
        <f>SUMIFS('Energy balance options'!$G$7:$G$3000,'Energy balance options'!$B$7:$B$3000,HeatGen!V$2,'Energy balance options'!$A$7:$A$3000,HeatGen!$A1188)</f>
        <v>0</v>
      </c>
      <c r="W1188">
        <f>SUMIFS('Energy balance options'!$G$7:$G$3000,'Energy balance options'!$B$7:$B$3000,HeatGen!W$2,'Energy balance options'!$A$7:$A$3000,HeatGen!$A1188)</f>
        <v>0</v>
      </c>
      <c r="X1188">
        <f>SUMIFS('Energy balance options'!$G$7:$G$3000,'Energy balance options'!$B$7:$B$3000,HeatGen!X$2,'Energy balance options'!$A$7:$A$3000,HeatGen!$A1188)</f>
        <v>0</v>
      </c>
      <c r="AG1188">
        <f t="shared" si="250"/>
        <v>0</v>
      </c>
      <c r="AH1188">
        <f t="shared" si="251"/>
        <v>0</v>
      </c>
      <c r="AI1188">
        <f t="shared" si="252"/>
        <v>0</v>
      </c>
      <c r="AJ1188">
        <f t="shared" si="253"/>
        <v>0</v>
      </c>
      <c r="AK1188">
        <f t="shared" si="254"/>
        <v>0</v>
      </c>
      <c r="AL1188">
        <f t="shared" si="255"/>
        <v>0</v>
      </c>
      <c r="AM1188">
        <f t="shared" si="256"/>
        <v>0</v>
      </c>
      <c r="AN1188">
        <f t="shared" si="257"/>
        <v>0</v>
      </c>
      <c r="AO1188">
        <f t="shared" si="258"/>
        <v>0</v>
      </c>
    </row>
    <row r="1189" spans="1:41" x14ac:dyDescent="0.2">
      <c r="A1189" s="9"/>
      <c r="B1189" t="str">
        <f>_xlfn.IFNA(VLOOKUP(A1189,'Energy balance options'!A$7:C$3000,3,FALSE),"")</f>
        <v/>
      </c>
      <c r="P1189">
        <f>SUMIFS('Energy balance options'!$F$7:$F$3000,'Energy balance options'!$B$7:$B$3000,HeatGen!P$2,'Energy balance options'!$A$7:$A$3000,HeatGen!$A1189)</f>
        <v>0</v>
      </c>
      <c r="Q1189">
        <f>SUMIFS('Energy balance options'!$F$7:$F$3000,'Energy balance options'!$B$7:$B$3000,HeatGen!Q$2,'Energy balance options'!$A$7:$A$3000,HeatGen!$A1189)</f>
        <v>0</v>
      </c>
      <c r="R1189">
        <f>SUMIFS('Energy balance options'!$F$7:$F$3000,'Energy balance options'!$B$7:$B$3000,HeatGen!R$2,'Energy balance options'!$A$7:$A$3000,HeatGen!$A1189)</f>
        <v>0</v>
      </c>
      <c r="S1189">
        <f>SUMIFS('Energy balance options'!$G$7:$G$3000,'Energy balance options'!$B$7:$B$3000,HeatGen!S$2,'Energy balance options'!$A$7:$A$3000,HeatGen!$A1189)</f>
        <v>0</v>
      </c>
      <c r="T1189">
        <f>SUMIFS('Energy balance options'!$G$7:$G$3000,'Energy balance options'!$B$7:$B$3000,HeatGen!T$2,'Energy balance options'!$A$7:$A$3000,HeatGen!$A1189)</f>
        <v>0</v>
      </c>
      <c r="U1189">
        <f>SUMIFS('Energy balance options'!$G$7:$G$3000,'Energy balance options'!$B$7:$B$3000,HeatGen!U$2,'Energy balance options'!$A$7:$A$3000,HeatGen!$A1189)</f>
        <v>0</v>
      </c>
      <c r="V1189">
        <f>SUMIFS('Energy balance options'!$G$7:$G$3000,'Energy balance options'!$B$7:$B$3000,HeatGen!V$2,'Energy balance options'!$A$7:$A$3000,HeatGen!$A1189)</f>
        <v>0</v>
      </c>
      <c r="W1189">
        <f>SUMIFS('Energy balance options'!$G$7:$G$3000,'Energy balance options'!$B$7:$B$3000,HeatGen!W$2,'Energy balance options'!$A$7:$A$3000,HeatGen!$A1189)</f>
        <v>0</v>
      </c>
      <c r="X1189">
        <f>SUMIFS('Energy balance options'!$G$7:$G$3000,'Energy balance options'!$B$7:$B$3000,HeatGen!X$2,'Energy balance options'!$A$7:$A$3000,HeatGen!$A1189)</f>
        <v>0</v>
      </c>
      <c r="AG1189">
        <f t="shared" si="250"/>
        <v>0</v>
      </c>
      <c r="AH1189">
        <f t="shared" si="251"/>
        <v>0</v>
      </c>
      <c r="AI1189">
        <f t="shared" si="252"/>
        <v>0</v>
      </c>
      <c r="AJ1189">
        <f t="shared" si="253"/>
        <v>0</v>
      </c>
      <c r="AK1189">
        <f t="shared" si="254"/>
        <v>0</v>
      </c>
      <c r="AL1189">
        <f t="shared" si="255"/>
        <v>0</v>
      </c>
      <c r="AM1189">
        <f t="shared" si="256"/>
        <v>0</v>
      </c>
      <c r="AN1189">
        <f t="shared" si="257"/>
        <v>0</v>
      </c>
      <c r="AO1189">
        <f t="shared" si="258"/>
        <v>0</v>
      </c>
    </row>
    <row r="1190" spans="1:41" x14ac:dyDescent="0.2">
      <c r="A1190" s="9"/>
      <c r="B1190" t="str">
        <f>_xlfn.IFNA(VLOOKUP(A1190,'Energy balance options'!A$7:C$3000,3,FALSE),"")</f>
        <v/>
      </c>
      <c r="P1190">
        <f>SUMIFS('Energy balance options'!$F$7:$F$3000,'Energy balance options'!$B$7:$B$3000,HeatGen!P$2,'Energy balance options'!$A$7:$A$3000,HeatGen!$A1190)</f>
        <v>0</v>
      </c>
      <c r="Q1190">
        <f>SUMIFS('Energy balance options'!$F$7:$F$3000,'Energy balance options'!$B$7:$B$3000,HeatGen!Q$2,'Energy balance options'!$A$7:$A$3000,HeatGen!$A1190)</f>
        <v>0</v>
      </c>
      <c r="R1190">
        <f>SUMIFS('Energy balance options'!$F$7:$F$3000,'Energy balance options'!$B$7:$B$3000,HeatGen!R$2,'Energy balance options'!$A$7:$A$3000,HeatGen!$A1190)</f>
        <v>0</v>
      </c>
      <c r="S1190">
        <f>SUMIFS('Energy balance options'!$G$7:$G$3000,'Energy balance options'!$B$7:$B$3000,HeatGen!S$2,'Energy balance options'!$A$7:$A$3000,HeatGen!$A1190)</f>
        <v>0</v>
      </c>
      <c r="T1190">
        <f>SUMIFS('Energy balance options'!$G$7:$G$3000,'Energy balance options'!$B$7:$B$3000,HeatGen!T$2,'Energy balance options'!$A$7:$A$3000,HeatGen!$A1190)</f>
        <v>0</v>
      </c>
      <c r="U1190">
        <f>SUMIFS('Energy balance options'!$G$7:$G$3000,'Energy balance options'!$B$7:$B$3000,HeatGen!U$2,'Energy balance options'!$A$7:$A$3000,HeatGen!$A1190)</f>
        <v>0</v>
      </c>
      <c r="V1190">
        <f>SUMIFS('Energy balance options'!$G$7:$G$3000,'Energy balance options'!$B$7:$B$3000,HeatGen!V$2,'Energy balance options'!$A$7:$A$3000,HeatGen!$A1190)</f>
        <v>0</v>
      </c>
      <c r="W1190">
        <f>SUMIFS('Energy balance options'!$G$7:$G$3000,'Energy balance options'!$B$7:$B$3000,HeatGen!W$2,'Energy balance options'!$A$7:$A$3000,HeatGen!$A1190)</f>
        <v>0</v>
      </c>
      <c r="X1190">
        <f>SUMIFS('Energy balance options'!$G$7:$G$3000,'Energy balance options'!$B$7:$B$3000,HeatGen!X$2,'Energy balance options'!$A$7:$A$3000,HeatGen!$A1190)</f>
        <v>0</v>
      </c>
      <c r="AG1190">
        <f t="shared" si="250"/>
        <v>0</v>
      </c>
      <c r="AH1190">
        <f t="shared" si="251"/>
        <v>0</v>
      </c>
      <c r="AI1190">
        <f t="shared" si="252"/>
        <v>0</v>
      </c>
      <c r="AJ1190">
        <f t="shared" si="253"/>
        <v>0</v>
      </c>
      <c r="AK1190">
        <f t="shared" si="254"/>
        <v>0</v>
      </c>
      <c r="AL1190">
        <f t="shared" si="255"/>
        <v>0</v>
      </c>
      <c r="AM1190">
        <f t="shared" si="256"/>
        <v>0</v>
      </c>
      <c r="AN1190">
        <f t="shared" si="257"/>
        <v>0</v>
      </c>
      <c r="AO1190">
        <f t="shared" si="258"/>
        <v>0</v>
      </c>
    </row>
    <row r="1191" spans="1:41" x14ac:dyDescent="0.2">
      <c r="A1191" s="9"/>
      <c r="B1191" t="str">
        <f>_xlfn.IFNA(VLOOKUP(A1191,'Energy balance options'!A$7:C$3000,3,FALSE),"")</f>
        <v/>
      </c>
      <c r="P1191">
        <f>SUMIFS('Energy balance options'!$F$7:$F$3000,'Energy balance options'!$B$7:$B$3000,HeatGen!P$2,'Energy balance options'!$A$7:$A$3000,HeatGen!$A1191)</f>
        <v>0</v>
      </c>
      <c r="Q1191">
        <f>SUMIFS('Energy balance options'!$F$7:$F$3000,'Energy balance options'!$B$7:$B$3000,HeatGen!Q$2,'Energy balance options'!$A$7:$A$3000,HeatGen!$A1191)</f>
        <v>0</v>
      </c>
      <c r="R1191">
        <f>SUMIFS('Energy balance options'!$F$7:$F$3000,'Energy balance options'!$B$7:$B$3000,HeatGen!R$2,'Energy balance options'!$A$7:$A$3000,HeatGen!$A1191)</f>
        <v>0</v>
      </c>
      <c r="S1191">
        <f>SUMIFS('Energy balance options'!$G$7:$G$3000,'Energy balance options'!$B$7:$B$3000,HeatGen!S$2,'Energy balance options'!$A$7:$A$3000,HeatGen!$A1191)</f>
        <v>0</v>
      </c>
      <c r="T1191">
        <f>SUMIFS('Energy balance options'!$G$7:$G$3000,'Energy balance options'!$B$7:$B$3000,HeatGen!T$2,'Energy balance options'!$A$7:$A$3000,HeatGen!$A1191)</f>
        <v>0</v>
      </c>
      <c r="U1191">
        <f>SUMIFS('Energy balance options'!$G$7:$G$3000,'Energy balance options'!$B$7:$B$3000,HeatGen!U$2,'Energy balance options'!$A$7:$A$3000,HeatGen!$A1191)</f>
        <v>0</v>
      </c>
      <c r="V1191">
        <f>SUMIFS('Energy balance options'!$G$7:$G$3000,'Energy balance options'!$B$7:$B$3000,HeatGen!V$2,'Energy balance options'!$A$7:$A$3000,HeatGen!$A1191)</f>
        <v>0</v>
      </c>
      <c r="W1191">
        <f>SUMIFS('Energy balance options'!$G$7:$G$3000,'Energy balance options'!$B$7:$B$3000,HeatGen!W$2,'Energy balance options'!$A$7:$A$3000,HeatGen!$A1191)</f>
        <v>0</v>
      </c>
      <c r="X1191">
        <f>SUMIFS('Energy balance options'!$G$7:$G$3000,'Energy balance options'!$B$7:$B$3000,HeatGen!X$2,'Energy balance options'!$A$7:$A$3000,HeatGen!$A1191)</f>
        <v>0</v>
      </c>
      <c r="AG1191">
        <f t="shared" si="250"/>
        <v>0</v>
      </c>
      <c r="AH1191">
        <f t="shared" si="251"/>
        <v>0</v>
      </c>
      <c r="AI1191">
        <f t="shared" si="252"/>
        <v>0</v>
      </c>
      <c r="AJ1191">
        <f t="shared" si="253"/>
        <v>0</v>
      </c>
      <c r="AK1191">
        <f t="shared" si="254"/>
        <v>0</v>
      </c>
      <c r="AL1191">
        <f t="shared" si="255"/>
        <v>0</v>
      </c>
      <c r="AM1191">
        <f t="shared" si="256"/>
        <v>0</v>
      </c>
      <c r="AN1191">
        <f t="shared" si="257"/>
        <v>0</v>
      </c>
      <c r="AO1191">
        <f t="shared" si="258"/>
        <v>0</v>
      </c>
    </row>
    <row r="1192" spans="1:41" x14ac:dyDescent="0.2">
      <c r="A1192" s="9"/>
      <c r="B1192" t="str">
        <f>_xlfn.IFNA(VLOOKUP(A1192,'Energy balance options'!A$7:C$3000,3,FALSE),"")</f>
        <v/>
      </c>
      <c r="P1192">
        <f>SUMIFS('Energy balance options'!$F$7:$F$3000,'Energy balance options'!$B$7:$B$3000,HeatGen!P$2,'Energy balance options'!$A$7:$A$3000,HeatGen!$A1192)</f>
        <v>0</v>
      </c>
      <c r="Q1192">
        <f>SUMIFS('Energy balance options'!$F$7:$F$3000,'Energy balance options'!$B$7:$B$3000,HeatGen!Q$2,'Energy balance options'!$A$7:$A$3000,HeatGen!$A1192)</f>
        <v>0</v>
      </c>
      <c r="R1192">
        <f>SUMIFS('Energy balance options'!$F$7:$F$3000,'Energy balance options'!$B$7:$B$3000,HeatGen!R$2,'Energy balance options'!$A$7:$A$3000,HeatGen!$A1192)</f>
        <v>0</v>
      </c>
      <c r="S1192">
        <f>SUMIFS('Energy balance options'!$G$7:$G$3000,'Energy balance options'!$B$7:$B$3000,HeatGen!S$2,'Energy balance options'!$A$7:$A$3000,HeatGen!$A1192)</f>
        <v>0</v>
      </c>
      <c r="T1192">
        <f>SUMIFS('Energy balance options'!$G$7:$G$3000,'Energy balance options'!$B$7:$B$3000,HeatGen!T$2,'Energy balance options'!$A$7:$A$3000,HeatGen!$A1192)</f>
        <v>0</v>
      </c>
      <c r="U1192">
        <f>SUMIFS('Energy balance options'!$G$7:$G$3000,'Energy balance options'!$B$7:$B$3000,HeatGen!U$2,'Energy balance options'!$A$7:$A$3000,HeatGen!$A1192)</f>
        <v>0</v>
      </c>
      <c r="V1192">
        <f>SUMIFS('Energy balance options'!$G$7:$G$3000,'Energy balance options'!$B$7:$B$3000,HeatGen!V$2,'Energy balance options'!$A$7:$A$3000,HeatGen!$A1192)</f>
        <v>0</v>
      </c>
      <c r="W1192">
        <f>SUMIFS('Energy balance options'!$G$7:$G$3000,'Energy balance options'!$B$7:$B$3000,HeatGen!W$2,'Energy balance options'!$A$7:$A$3000,HeatGen!$A1192)</f>
        <v>0</v>
      </c>
      <c r="X1192">
        <f>SUMIFS('Energy balance options'!$G$7:$G$3000,'Energy balance options'!$B$7:$B$3000,HeatGen!X$2,'Energy balance options'!$A$7:$A$3000,HeatGen!$A1192)</f>
        <v>0</v>
      </c>
      <c r="AG1192">
        <f t="shared" si="250"/>
        <v>0</v>
      </c>
      <c r="AH1192">
        <f t="shared" si="251"/>
        <v>0</v>
      </c>
      <c r="AI1192">
        <f t="shared" si="252"/>
        <v>0</v>
      </c>
      <c r="AJ1192">
        <f t="shared" si="253"/>
        <v>0</v>
      </c>
      <c r="AK1192">
        <f t="shared" si="254"/>
        <v>0</v>
      </c>
      <c r="AL1192">
        <f t="shared" si="255"/>
        <v>0</v>
      </c>
      <c r="AM1192">
        <f t="shared" si="256"/>
        <v>0</v>
      </c>
      <c r="AN1192">
        <f t="shared" si="257"/>
        <v>0</v>
      </c>
      <c r="AO1192">
        <f t="shared" si="258"/>
        <v>0</v>
      </c>
    </row>
    <row r="1193" spans="1:41" x14ac:dyDescent="0.2">
      <c r="A1193" s="9"/>
      <c r="B1193" t="str">
        <f>_xlfn.IFNA(VLOOKUP(A1193,'Energy balance options'!A$7:C$3000,3,FALSE),"")</f>
        <v/>
      </c>
      <c r="P1193">
        <f>SUMIFS('Energy balance options'!$F$7:$F$3000,'Energy balance options'!$B$7:$B$3000,HeatGen!P$2,'Energy balance options'!$A$7:$A$3000,HeatGen!$A1193)</f>
        <v>0</v>
      </c>
      <c r="Q1193">
        <f>SUMIFS('Energy balance options'!$F$7:$F$3000,'Energy balance options'!$B$7:$B$3000,HeatGen!Q$2,'Energy balance options'!$A$7:$A$3000,HeatGen!$A1193)</f>
        <v>0</v>
      </c>
      <c r="R1193">
        <f>SUMIFS('Energy balance options'!$F$7:$F$3000,'Energy balance options'!$B$7:$B$3000,HeatGen!R$2,'Energy balance options'!$A$7:$A$3000,HeatGen!$A1193)</f>
        <v>0</v>
      </c>
      <c r="S1193">
        <f>SUMIFS('Energy balance options'!$G$7:$G$3000,'Energy balance options'!$B$7:$B$3000,HeatGen!S$2,'Energy balance options'!$A$7:$A$3000,HeatGen!$A1193)</f>
        <v>0</v>
      </c>
      <c r="T1193">
        <f>SUMIFS('Energy balance options'!$G$7:$G$3000,'Energy balance options'!$B$7:$B$3000,HeatGen!T$2,'Energy balance options'!$A$7:$A$3000,HeatGen!$A1193)</f>
        <v>0</v>
      </c>
      <c r="U1193">
        <f>SUMIFS('Energy balance options'!$G$7:$G$3000,'Energy balance options'!$B$7:$B$3000,HeatGen!U$2,'Energy balance options'!$A$7:$A$3000,HeatGen!$A1193)</f>
        <v>0</v>
      </c>
      <c r="V1193">
        <f>SUMIFS('Energy balance options'!$G$7:$G$3000,'Energy balance options'!$B$7:$B$3000,HeatGen!V$2,'Energy balance options'!$A$7:$A$3000,HeatGen!$A1193)</f>
        <v>0</v>
      </c>
      <c r="W1193">
        <f>SUMIFS('Energy balance options'!$G$7:$G$3000,'Energy balance options'!$B$7:$B$3000,HeatGen!W$2,'Energy balance options'!$A$7:$A$3000,HeatGen!$A1193)</f>
        <v>0</v>
      </c>
      <c r="X1193">
        <f>SUMIFS('Energy balance options'!$G$7:$G$3000,'Energy balance options'!$B$7:$B$3000,HeatGen!X$2,'Energy balance options'!$A$7:$A$3000,HeatGen!$A1193)</f>
        <v>0</v>
      </c>
      <c r="AG1193">
        <f t="shared" si="250"/>
        <v>0</v>
      </c>
      <c r="AH1193">
        <f t="shared" si="251"/>
        <v>0</v>
      </c>
      <c r="AI1193">
        <f t="shared" si="252"/>
        <v>0</v>
      </c>
      <c r="AJ1193">
        <f t="shared" si="253"/>
        <v>0</v>
      </c>
      <c r="AK1193">
        <f t="shared" si="254"/>
        <v>0</v>
      </c>
      <c r="AL1193">
        <f t="shared" si="255"/>
        <v>0</v>
      </c>
      <c r="AM1193">
        <f t="shared" si="256"/>
        <v>0</v>
      </c>
      <c r="AN1193">
        <f t="shared" si="257"/>
        <v>0</v>
      </c>
      <c r="AO1193">
        <f t="shared" si="258"/>
        <v>0</v>
      </c>
    </row>
    <row r="1194" spans="1:41" x14ac:dyDescent="0.2">
      <c r="A1194" s="9"/>
      <c r="B1194" t="str">
        <f>_xlfn.IFNA(VLOOKUP(A1194,'Energy balance options'!A$7:C$3000,3,FALSE),"")</f>
        <v/>
      </c>
      <c r="P1194">
        <f>SUMIFS('Energy balance options'!$F$7:$F$3000,'Energy balance options'!$B$7:$B$3000,HeatGen!P$2,'Energy balance options'!$A$7:$A$3000,HeatGen!$A1194)</f>
        <v>0</v>
      </c>
      <c r="Q1194">
        <f>SUMIFS('Energy balance options'!$F$7:$F$3000,'Energy balance options'!$B$7:$B$3000,HeatGen!Q$2,'Energy balance options'!$A$7:$A$3000,HeatGen!$A1194)</f>
        <v>0</v>
      </c>
      <c r="R1194">
        <f>SUMIFS('Energy balance options'!$F$7:$F$3000,'Energy balance options'!$B$7:$B$3000,HeatGen!R$2,'Energy balance options'!$A$7:$A$3000,HeatGen!$A1194)</f>
        <v>0</v>
      </c>
      <c r="S1194">
        <f>SUMIFS('Energy balance options'!$G$7:$G$3000,'Energy balance options'!$B$7:$B$3000,HeatGen!S$2,'Energy balance options'!$A$7:$A$3000,HeatGen!$A1194)</f>
        <v>0</v>
      </c>
      <c r="T1194">
        <f>SUMIFS('Energy balance options'!$G$7:$G$3000,'Energy balance options'!$B$7:$B$3000,HeatGen!T$2,'Energy balance options'!$A$7:$A$3000,HeatGen!$A1194)</f>
        <v>0</v>
      </c>
      <c r="U1194">
        <f>SUMIFS('Energy balance options'!$G$7:$G$3000,'Energy balance options'!$B$7:$B$3000,HeatGen!U$2,'Energy balance options'!$A$7:$A$3000,HeatGen!$A1194)</f>
        <v>0</v>
      </c>
      <c r="V1194">
        <f>SUMIFS('Energy balance options'!$G$7:$G$3000,'Energy balance options'!$B$7:$B$3000,HeatGen!V$2,'Energy balance options'!$A$7:$A$3000,HeatGen!$A1194)</f>
        <v>0</v>
      </c>
      <c r="W1194">
        <f>SUMIFS('Energy balance options'!$G$7:$G$3000,'Energy balance options'!$B$7:$B$3000,HeatGen!W$2,'Energy balance options'!$A$7:$A$3000,HeatGen!$A1194)</f>
        <v>0</v>
      </c>
      <c r="X1194">
        <f>SUMIFS('Energy balance options'!$G$7:$G$3000,'Energy balance options'!$B$7:$B$3000,HeatGen!X$2,'Energy balance options'!$A$7:$A$3000,HeatGen!$A1194)</f>
        <v>0</v>
      </c>
      <c r="AG1194">
        <f t="shared" si="250"/>
        <v>0</v>
      </c>
      <c r="AH1194">
        <f t="shared" si="251"/>
        <v>0</v>
      </c>
      <c r="AI1194">
        <f t="shared" si="252"/>
        <v>0</v>
      </c>
      <c r="AJ1194">
        <f t="shared" si="253"/>
        <v>0</v>
      </c>
      <c r="AK1194">
        <f t="shared" si="254"/>
        <v>0</v>
      </c>
      <c r="AL1194">
        <f t="shared" si="255"/>
        <v>0</v>
      </c>
      <c r="AM1194">
        <f t="shared" si="256"/>
        <v>0</v>
      </c>
      <c r="AN1194">
        <f t="shared" si="257"/>
        <v>0</v>
      </c>
      <c r="AO1194">
        <f t="shared" si="258"/>
        <v>0</v>
      </c>
    </row>
    <row r="1195" spans="1:41" x14ac:dyDescent="0.2">
      <c r="A1195" s="9"/>
      <c r="B1195" t="str">
        <f>_xlfn.IFNA(VLOOKUP(A1195,'Energy balance options'!A$7:C$3000,3,FALSE),"")</f>
        <v/>
      </c>
      <c r="P1195">
        <f>SUMIFS('Energy balance options'!$F$7:$F$3000,'Energy balance options'!$B$7:$B$3000,HeatGen!P$2,'Energy balance options'!$A$7:$A$3000,HeatGen!$A1195)</f>
        <v>0</v>
      </c>
      <c r="Q1195">
        <f>SUMIFS('Energy balance options'!$F$7:$F$3000,'Energy balance options'!$B$7:$B$3000,HeatGen!Q$2,'Energy balance options'!$A$7:$A$3000,HeatGen!$A1195)</f>
        <v>0</v>
      </c>
      <c r="R1195">
        <f>SUMIFS('Energy balance options'!$F$7:$F$3000,'Energy balance options'!$B$7:$B$3000,HeatGen!R$2,'Energy balance options'!$A$7:$A$3000,HeatGen!$A1195)</f>
        <v>0</v>
      </c>
      <c r="S1195">
        <f>SUMIFS('Energy balance options'!$G$7:$G$3000,'Energy balance options'!$B$7:$B$3000,HeatGen!S$2,'Energy balance options'!$A$7:$A$3000,HeatGen!$A1195)</f>
        <v>0</v>
      </c>
      <c r="T1195">
        <f>SUMIFS('Energy balance options'!$G$7:$G$3000,'Energy balance options'!$B$7:$B$3000,HeatGen!T$2,'Energy balance options'!$A$7:$A$3000,HeatGen!$A1195)</f>
        <v>0</v>
      </c>
      <c r="U1195">
        <f>SUMIFS('Energy balance options'!$G$7:$G$3000,'Energy balance options'!$B$7:$B$3000,HeatGen!U$2,'Energy balance options'!$A$7:$A$3000,HeatGen!$A1195)</f>
        <v>0</v>
      </c>
      <c r="V1195">
        <f>SUMIFS('Energy balance options'!$G$7:$G$3000,'Energy balance options'!$B$7:$B$3000,HeatGen!V$2,'Energy balance options'!$A$7:$A$3000,HeatGen!$A1195)</f>
        <v>0</v>
      </c>
      <c r="W1195">
        <f>SUMIFS('Energy balance options'!$G$7:$G$3000,'Energy balance options'!$B$7:$B$3000,HeatGen!W$2,'Energy balance options'!$A$7:$A$3000,HeatGen!$A1195)</f>
        <v>0</v>
      </c>
      <c r="X1195">
        <f>SUMIFS('Energy balance options'!$G$7:$G$3000,'Energy balance options'!$B$7:$B$3000,HeatGen!X$2,'Energy balance options'!$A$7:$A$3000,HeatGen!$A1195)</f>
        <v>0</v>
      </c>
      <c r="AG1195">
        <f t="shared" si="250"/>
        <v>0</v>
      </c>
      <c r="AH1195">
        <f t="shared" si="251"/>
        <v>0</v>
      </c>
      <c r="AI1195">
        <f t="shared" si="252"/>
        <v>0</v>
      </c>
      <c r="AJ1195">
        <f t="shared" si="253"/>
        <v>0</v>
      </c>
      <c r="AK1195">
        <f t="shared" si="254"/>
        <v>0</v>
      </c>
      <c r="AL1195">
        <f t="shared" si="255"/>
        <v>0</v>
      </c>
      <c r="AM1195">
        <f t="shared" si="256"/>
        <v>0</v>
      </c>
      <c r="AN1195">
        <f t="shared" si="257"/>
        <v>0</v>
      </c>
      <c r="AO1195">
        <f t="shared" si="258"/>
        <v>0</v>
      </c>
    </row>
    <row r="1196" spans="1:41" x14ac:dyDescent="0.2">
      <c r="A1196" s="9"/>
      <c r="B1196" t="str">
        <f>_xlfn.IFNA(VLOOKUP(A1196,'Energy balance options'!A$7:C$3000,3,FALSE),"")</f>
        <v/>
      </c>
      <c r="P1196">
        <f>SUMIFS('Energy balance options'!$F$7:$F$3000,'Energy balance options'!$B$7:$B$3000,HeatGen!P$2,'Energy balance options'!$A$7:$A$3000,HeatGen!$A1196)</f>
        <v>0</v>
      </c>
      <c r="Q1196">
        <f>SUMIFS('Energy balance options'!$F$7:$F$3000,'Energy balance options'!$B$7:$B$3000,HeatGen!Q$2,'Energy balance options'!$A$7:$A$3000,HeatGen!$A1196)</f>
        <v>0</v>
      </c>
      <c r="R1196">
        <f>SUMIFS('Energy balance options'!$F$7:$F$3000,'Energy balance options'!$B$7:$B$3000,HeatGen!R$2,'Energy balance options'!$A$7:$A$3000,HeatGen!$A1196)</f>
        <v>0</v>
      </c>
      <c r="S1196">
        <f>SUMIFS('Energy balance options'!$G$7:$G$3000,'Energy balance options'!$B$7:$B$3000,HeatGen!S$2,'Energy balance options'!$A$7:$A$3000,HeatGen!$A1196)</f>
        <v>0</v>
      </c>
      <c r="T1196">
        <f>SUMIFS('Energy balance options'!$G$7:$G$3000,'Energy balance options'!$B$7:$B$3000,HeatGen!T$2,'Energy balance options'!$A$7:$A$3000,HeatGen!$A1196)</f>
        <v>0</v>
      </c>
      <c r="U1196">
        <f>SUMIFS('Energy balance options'!$G$7:$G$3000,'Energy balance options'!$B$7:$B$3000,HeatGen!U$2,'Energy balance options'!$A$7:$A$3000,HeatGen!$A1196)</f>
        <v>0</v>
      </c>
      <c r="V1196">
        <f>SUMIFS('Energy balance options'!$G$7:$G$3000,'Energy balance options'!$B$7:$B$3000,HeatGen!V$2,'Energy balance options'!$A$7:$A$3000,HeatGen!$A1196)</f>
        <v>0</v>
      </c>
      <c r="W1196">
        <f>SUMIFS('Energy balance options'!$G$7:$G$3000,'Energy balance options'!$B$7:$B$3000,HeatGen!W$2,'Energy balance options'!$A$7:$A$3000,HeatGen!$A1196)</f>
        <v>0</v>
      </c>
      <c r="X1196">
        <f>SUMIFS('Energy balance options'!$G$7:$G$3000,'Energy balance options'!$B$7:$B$3000,HeatGen!X$2,'Energy balance options'!$A$7:$A$3000,HeatGen!$A1196)</f>
        <v>0</v>
      </c>
      <c r="AG1196">
        <f t="shared" si="250"/>
        <v>0</v>
      </c>
      <c r="AH1196">
        <f t="shared" si="251"/>
        <v>0</v>
      </c>
      <c r="AI1196">
        <f t="shared" si="252"/>
        <v>0</v>
      </c>
      <c r="AJ1196">
        <f t="shared" si="253"/>
        <v>0</v>
      </c>
      <c r="AK1196">
        <f t="shared" si="254"/>
        <v>0</v>
      </c>
      <c r="AL1196">
        <f t="shared" si="255"/>
        <v>0</v>
      </c>
      <c r="AM1196">
        <f t="shared" si="256"/>
        <v>0</v>
      </c>
      <c r="AN1196">
        <f t="shared" si="257"/>
        <v>0</v>
      </c>
      <c r="AO1196">
        <f t="shared" si="258"/>
        <v>0</v>
      </c>
    </row>
    <row r="1197" spans="1:41" x14ac:dyDescent="0.2">
      <c r="A1197" s="9"/>
      <c r="B1197" t="str">
        <f>_xlfn.IFNA(VLOOKUP(A1197,'Energy balance options'!A$7:C$3000,3,FALSE),"")</f>
        <v/>
      </c>
      <c r="P1197">
        <f>SUMIFS('Energy balance options'!$F$7:$F$3000,'Energy balance options'!$B$7:$B$3000,HeatGen!P$2,'Energy balance options'!$A$7:$A$3000,HeatGen!$A1197)</f>
        <v>0</v>
      </c>
      <c r="Q1197">
        <f>SUMIFS('Energy balance options'!$F$7:$F$3000,'Energy balance options'!$B$7:$B$3000,HeatGen!Q$2,'Energy balance options'!$A$7:$A$3000,HeatGen!$A1197)</f>
        <v>0</v>
      </c>
      <c r="R1197">
        <f>SUMIFS('Energy balance options'!$F$7:$F$3000,'Energy balance options'!$B$7:$B$3000,HeatGen!R$2,'Energy balance options'!$A$7:$A$3000,HeatGen!$A1197)</f>
        <v>0</v>
      </c>
      <c r="S1197">
        <f>SUMIFS('Energy balance options'!$G$7:$G$3000,'Energy balance options'!$B$7:$B$3000,HeatGen!S$2,'Energy balance options'!$A$7:$A$3000,HeatGen!$A1197)</f>
        <v>0</v>
      </c>
      <c r="T1197">
        <f>SUMIFS('Energy balance options'!$G$7:$G$3000,'Energy balance options'!$B$7:$B$3000,HeatGen!T$2,'Energy balance options'!$A$7:$A$3000,HeatGen!$A1197)</f>
        <v>0</v>
      </c>
      <c r="U1197">
        <f>SUMIFS('Energy balance options'!$G$7:$G$3000,'Energy balance options'!$B$7:$B$3000,HeatGen!U$2,'Energy balance options'!$A$7:$A$3000,HeatGen!$A1197)</f>
        <v>0</v>
      </c>
      <c r="V1197">
        <f>SUMIFS('Energy balance options'!$G$7:$G$3000,'Energy balance options'!$B$7:$B$3000,HeatGen!V$2,'Energy balance options'!$A$7:$A$3000,HeatGen!$A1197)</f>
        <v>0</v>
      </c>
      <c r="W1197">
        <f>SUMIFS('Energy balance options'!$G$7:$G$3000,'Energy balance options'!$B$7:$B$3000,HeatGen!W$2,'Energy balance options'!$A$7:$A$3000,HeatGen!$A1197)</f>
        <v>0</v>
      </c>
      <c r="X1197">
        <f>SUMIFS('Energy balance options'!$G$7:$G$3000,'Energy balance options'!$B$7:$B$3000,HeatGen!X$2,'Energy balance options'!$A$7:$A$3000,HeatGen!$A1197)</f>
        <v>0</v>
      </c>
      <c r="AG1197">
        <f t="shared" si="250"/>
        <v>0</v>
      </c>
      <c r="AH1197">
        <f t="shared" si="251"/>
        <v>0</v>
      </c>
      <c r="AI1197">
        <f t="shared" si="252"/>
        <v>0</v>
      </c>
      <c r="AJ1197">
        <f t="shared" si="253"/>
        <v>0</v>
      </c>
      <c r="AK1197">
        <f t="shared" si="254"/>
        <v>0</v>
      </c>
      <c r="AL1197">
        <f t="shared" si="255"/>
        <v>0</v>
      </c>
      <c r="AM1197">
        <f t="shared" si="256"/>
        <v>0</v>
      </c>
      <c r="AN1197">
        <f t="shared" si="257"/>
        <v>0</v>
      </c>
      <c r="AO1197">
        <f t="shared" si="258"/>
        <v>0</v>
      </c>
    </row>
    <row r="1198" spans="1:41" x14ac:dyDescent="0.2">
      <c r="A1198" s="9"/>
      <c r="B1198" t="str">
        <f>_xlfn.IFNA(VLOOKUP(A1198,'Energy balance options'!A$7:C$3000,3,FALSE),"")</f>
        <v/>
      </c>
      <c r="P1198">
        <f>SUMIFS('Energy balance options'!$F$7:$F$3000,'Energy balance options'!$B$7:$B$3000,HeatGen!P$2,'Energy balance options'!$A$7:$A$3000,HeatGen!$A1198)</f>
        <v>0</v>
      </c>
      <c r="Q1198">
        <f>SUMIFS('Energy balance options'!$F$7:$F$3000,'Energy balance options'!$B$7:$B$3000,HeatGen!Q$2,'Energy balance options'!$A$7:$A$3000,HeatGen!$A1198)</f>
        <v>0</v>
      </c>
      <c r="R1198">
        <f>SUMIFS('Energy balance options'!$F$7:$F$3000,'Energy balance options'!$B$7:$B$3000,HeatGen!R$2,'Energy balance options'!$A$7:$A$3000,HeatGen!$A1198)</f>
        <v>0</v>
      </c>
      <c r="S1198">
        <f>SUMIFS('Energy balance options'!$G$7:$G$3000,'Energy balance options'!$B$7:$B$3000,HeatGen!S$2,'Energy balance options'!$A$7:$A$3000,HeatGen!$A1198)</f>
        <v>0</v>
      </c>
      <c r="T1198">
        <f>SUMIFS('Energy balance options'!$G$7:$G$3000,'Energy balance options'!$B$7:$B$3000,HeatGen!T$2,'Energy balance options'!$A$7:$A$3000,HeatGen!$A1198)</f>
        <v>0</v>
      </c>
      <c r="U1198">
        <f>SUMIFS('Energy balance options'!$G$7:$G$3000,'Energy balance options'!$B$7:$B$3000,HeatGen!U$2,'Energy balance options'!$A$7:$A$3000,HeatGen!$A1198)</f>
        <v>0</v>
      </c>
      <c r="V1198">
        <f>SUMIFS('Energy balance options'!$G$7:$G$3000,'Energy balance options'!$B$7:$B$3000,HeatGen!V$2,'Energy balance options'!$A$7:$A$3000,HeatGen!$A1198)</f>
        <v>0</v>
      </c>
      <c r="W1198">
        <f>SUMIFS('Energy balance options'!$G$7:$G$3000,'Energy balance options'!$B$7:$B$3000,HeatGen!W$2,'Energy balance options'!$A$7:$A$3000,HeatGen!$A1198)</f>
        <v>0</v>
      </c>
      <c r="X1198">
        <f>SUMIFS('Energy balance options'!$G$7:$G$3000,'Energy balance options'!$B$7:$B$3000,HeatGen!X$2,'Energy balance options'!$A$7:$A$3000,HeatGen!$A1198)</f>
        <v>0</v>
      </c>
      <c r="AG1198">
        <f t="shared" si="250"/>
        <v>0</v>
      </c>
      <c r="AH1198">
        <f t="shared" si="251"/>
        <v>0</v>
      </c>
      <c r="AI1198">
        <f t="shared" si="252"/>
        <v>0</v>
      </c>
      <c r="AJ1198">
        <f t="shared" si="253"/>
        <v>0</v>
      </c>
      <c r="AK1198">
        <f t="shared" si="254"/>
        <v>0</v>
      </c>
      <c r="AL1198">
        <f t="shared" si="255"/>
        <v>0</v>
      </c>
      <c r="AM1198">
        <f t="shared" si="256"/>
        <v>0</v>
      </c>
      <c r="AN1198">
        <f t="shared" si="257"/>
        <v>0</v>
      </c>
      <c r="AO1198">
        <f t="shared" si="258"/>
        <v>0</v>
      </c>
    </row>
    <row r="1199" spans="1:41" x14ac:dyDescent="0.2">
      <c r="A1199" s="9"/>
      <c r="B1199" t="str">
        <f>_xlfn.IFNA(VLOOKUP(A1199,'Energy balance options'!A$7:C$3000,3,FALSE),"")</f>
        <v/>
      </c>
      <c r="P1199">
        <f>SUMIFS('Energy balance options'!$F$7:$F$3000,'Energy balance options'!$B$7:$B$3000,HeatGen!P$2,'Energy balance options'!$A$7:$A$3000,HeatGen!$A1199)</f>
        <v>0</v>
      </c>
      <c r="Q1199">
        <f>SUMIFS('Energy balance options'!$F$7:$F$3000,'Energy balance options'!$B$7:$B$3000,HeatGen!Q$2,'Energy balance options'!$A$7:$A$3000,HeatGen!$A1199)</f>
        <v>0</v>
      </c>
      <c r="R1199">
        <f>SUMIFS('Energy balance options'!$F$7:$F$3000,'Energy balance options'!$B$7:$B$3000,HeatGen!R$2,'Energy balance options'!$A$7:$A$3000,HeatGen!$A1199)</f>
        <v>0</v>
      </c>
      <c r="S1199">
        <f>SUMIFS('Energy balance options'!$G$7:$G$3000,'Energy balance options'!$B$7:$B$3000,HeatGen!S$2,'Energy balance options'!$A$7:$A$3000,HeatGen!$A1199)</f>
        <v>0</v>
      </c>
      <c r="T1199">
        <f>SUMIFS('Energy balance options'!$G$7:$G$3000,'Energy balance options'!$B$7:$B$3000,HeatGen!T$2,'Energy balance options'!$A$7:$A$3000,HeatGen!$A1199)</f>
        <v>0</v>
      </c>
      <c r="U1199">
        <f>SUMIFS('Energy balance options'!$G$7:$G$3000,'Energy balance options'!$B$7:$B$3000,HeatGen!U$2,'Energy balance options'!$A$7:$A$3000,HeatGen!$A1199)</f>
        <v>0</v>
      </c>
      <c r="V1199">
        <f>SUMIFS('Energy balance options'!$G$7:$G$3000,'Energy balance options'!$B$7:$B$3000,HeatGen!V$2,'Energy balance options'!$A$7:$A$3000,HeatGen!$A1199)</f>
        <v>0</v>
      </c>
      <c r="W1199">
        <f>SUMIFS('Energy balance options'!$G$7:$G$3000,'Energy balance options'!$B$7:$B$3000,HeatGen!W$2,'Energy balance options'!$A$7:$A$3000,HeatGen!$A1199)</f>
        <v>0</v>
      </c>
      <c r="X1199">
        <f>SUMIFS('Energy balance options'!$G$7:$G$3000,'Energy balance options'!$B$7:$B$3000,HeatGen!X$2,'Energy balance options'!$A$7:$A$3000,HeatGen!$A1199)</f>
        <v>0</v>
      </c>
      <c r="AG1199">
        <f t="shared" si="250"/>
        <v>0</v>
      </c>
      <c r="AH1199">
        <f t="shared" si="251"/>
        <v>0</v>
      </c>
      <c r="AI1199">
        <f t="shared" si="252"/>
        <v>0</v>
      </c>
      <c r="AJ1199">
        <f t="shared" si="253"/>
        <v>0</v>
      </c>
      <c r="AK1199">
        <f t="shared" si="254"/>
        <v>0</v>
      </c>
      <c r="AL1199">
        <f t="shared" si="255"/>
        <v>0</v>
      </c>
      <c r="AM1199">
        <f t="shared" si="256"/>
        <v>0</v>
      </c>
      <c r="AN1199">
        <f t="shared" si="257"/>
        <v>0</v>
      </c>
      <c r="AO1199">
        <f t="shared" si="258"/>
        <v>0</v>
      </c>
    </row>
    <row r="1200" spans="1:41" x14ac:dyDescent="0.2">
      <c r="A1200" s="9"/>
      <c r="B1200" t="str">
        <f>_xlfn.IFNA(VLOOKUP(A1200,'Energy balance options'!A$7:C$3000,3,FALSE),"")</f>
        <v/>
      </c>
      <c r="P1200">
        <f>SUMIFS('Energy balance options'!$F$7:$F$3000,'Energy balance options'!$B$7:$B$3000,HeatGen!P$2,'Energy balance options'!$A$7:$A$3000,HeatGen!$A1200)</f>
        <v>0</v>
      </c>
      <c r="Q1200">
        <f>SUMIFS('Energy balance options'!$F$7:$F$3000,'Energy balance options'!$B$7:$B$3000,HeatGen!Q$2,'Energy balance options'!$A$7:$A$3000,HeatGen!$A1200)</f>
        <v>0</v>
      </c>
      <c r="R1200">
        <f>SUMIFS('Energy balance options'!$F$7:$F$3000,'Energy balance options'!$B$7:$B$3000,HeatGen!R$2,'Energy balance options'!$A$7:$A$3000,HeatGen!$A1200)</f>
        <v>0</v>
      </c>
      <c r="S1200">
        <f>SUMIFS('Energy balance options'!$G$7:$G$3000,'Energy balance options'!$B$7:$B$3000,HeatGen!S$2,'Energy balance options'!$A$7:$A$3000,HeatGen!$A1200)</f>
        <v>0</v>
      </c>
      <c r="T1200">
        <f>SUMIFS('Energy balance options'!$G$7:$G$3000,'Energy balance options'!$B$7:$B$3000,HeatGen!T$2,'Energy balance options'!$A$7:$A$3000,HeatGen!$A1200)</f>
        <v>0</v>
      </c>
      <c r="U1200">
        <f>SUMIFS('Energy balance options'!$G$7:$G$3000,'Energy balance options'!$B$7:$B$3000,HeatGen!U$2,'Energy balance options'!$A$7:$A$3000,HeatGen!$A1200)</f>
        <v>0</v>
      </c>
      <c r="V1200">
        <f>SUMIFS('Energy balance options'!$G$7:$G$3000,'Energy balance options'!$B$7:$B$3000,HeatGen!V$2,'Energy balance options'!$A$7:$A$3000,HeatGen!$A1200)</f>
        <v>0</v>
      </c>
      <c r="W1200">
        <f>SUMIFS('Energy balance options'!$G$7:$G$3000,'Energy balance options'!$B$7:$B$3000,HeatGen!W$2,'Energy balance options'!$A$7:$A$3000,HeatGen!$A1200)</f>
        <v>0</v>
      </c>
      <c r="X1200">
        <f>SUMIFS('Energy balance options'!$G$7:$G$3000,'Energy balance options'!$B$7:$B$3000,HeatGen!X$2,'Energy balance options'!$A$7:$A$3000,HeatGen!$A1200)</f>
        <v>0</v>
      </c>
      <c r="AG1200">
        <f t="shared" si="250"/>
        <v>0</v>
      </c>
      <c r="AH1200">
        <f t="shared" si="251"/>
        <v>0</v>
      </c>
      <c r="AI1200">
        <f t="shared" si="252"/>
        <v>0</v>
      </c>
      <c r="AJ1200">
        <f t="shared" si="253"/>
        <v>0</v>
      </c>
      <c r="AK1200">
        <f t="shared" si="254"/>
        <v>0</v>
      </c>
      <c r="AL1200">
        <f t="shared" si="255"/>
        <v>0</v>
      </c>
      <c r="AM1200">
        <f t="shared" si="256"/>
        <v>0</v>
      </c>
      <c r="AN1200">
        <f t="shared" si="257"/>
        <v>0</v>
      </c>
      <c r="AO1200">
        <f t="shared" si="258"/>
        <v>0</v>
      </c>
    </row>
    <row r="1201" spans="1:41" x14ac:dyDescent="0.2">
      <c r="A1201" s="9"/>
      <c r="B1201" t="str">
        <f>_xlfn.IFNA(VLOOKUP(A1201,'Energy balance options'!A$7:C$3000,3,FALSE),"")</f>
        <v/>
      </c>
      <c r="P1201">
        <f>SUMIFS('Energy balance options'!$F$7:$F$3000,'Energy balance options'!$B$7:$B$3000,HeatGen!P$2,'Energy balance options'!$A$7:$A$3000,HeatGen!$A1201)</f>
        <v>0</v>
      </c>
      <c r="Q1201">
        <f>SUMIFS('Energy balance options'!$F$7:$F$3000,'Energy balance options'!$B$7:$B$3000,HeatGen!Q$2,'Energy balance options'!$A$7:$A$3000,HeatGen!$A1201)</f>
        <v>0</v>
      </c>
      <c r="R1201">
        <f>SUMIFS('Energy balance options'!$F$7:$F$3000,'Energy balance options'!$B$7:$B$3000,HeatGen!R$2,'Energy balance options'!$A$7:$A$3000,HeatGen!$A1201)</f>
        <v>0</v>
      </c>
      <c r="S1201">
        <f>SUMIFS('Energy balance options'!$G$7:$G$3000,'Energy balance options'!$B$7:$B$3000,HeatGen!S$2,'Energy balance options'!$A$7:$A$3000,HeatGen!$A1201)</f>
        <v>0</v>
      </c>
      <c r="T1201">
        <f>SUMIFS('Energy balance options'!$G$7:$G$3000,'Energy balance options'!$B$7:$B$3000,HeatGen!T$2,'Energy balance options'!$A$7:$A$3000,HeatGen!$A1201)</f>
        <v>0</v>
      </c>
      <c r="U1201">
        <f>SUMIFS('Energy balance options'!$G$7:$G$3000,'Energy balance options'!$B$7:$B$3000,HeatGen!U$2,'Energy balance options'!$A$7:$A$3000,HeatGen!$A1201)</f>
        <v>0</v>
      </c>
      <c r="V1201">
        <f>SUMIFS('Energy balance options'!$G$7:$G$3000,'Energy balance options'!$B$7:$B$3000,HeatGen!V$2,'Energy balance options'!$A$7:$A$3000,HeatGen!$A1201)</f>
        <v>0</v>
      </c>
      <c r="W1201">
        <f>SUMIFS('Energy balance options'!$G$7:$G$3000,'Energy balance options'!$B$7:$B$3000,HeatGen!W$2,'Energy balance options'!$A$7:$A$3000,HeatGen!$A1201)</f>
        <v>0</v>
      </c>
      <c r="X1201">
        <f>SUMIFS('Energy balance options'!$G$7:$G$3000,'Energy balance options'!$B$7:$B$3000,HeatGen!X$2,'Energy balance options'!$A$7:$A$3000,HeatGen!$A1201)</f>
        <v>0</v>
      </c>
      <c r="AG1201">
        <f t="shared" si="250"/>
        <v>0</v>
      </c>
      <c r="AH1201">
        <f t="shared" si="251"/>
        <v>0</v>
      </c>
      <c r="AI1201">
        <f t="shared" si="252"/>
        <v>0</v>
      </c>
      <c r="AJ1201">
        <f t="shared" si="253"/>
        <v>0</v>
      </c>
      <c r="AK1201">
        <f t="shared" si="254"/>
        <v>0</v>
      </c>
      <c r="AL1201">
        <f t="shared" si="255"/>
        <v>0</v>
      </c>
      <c r="AM1201">
        <f t="shared" si="256"/>
        <v>0</v>
      </c>
      <c r="AN1201">
        <f t="shared" si="257"/>
        <v>0</v>
      </c>
      <c r="AO1201">
        <f t="shared" si="258"/>
        <v>0</v>
      </c>
    </row>
    <row r="1202" spans="1:41" x14ac:dyDescent="0.2">
      <c r="A1202" s="9"/>
      <c r="B1202" t="str">
        <f>_xlfn.IFNA(VLOOKUP(A1202,'Energy balance options'!A$7:C$3000,3,FALSE),"")</f>
        <v/>
      </c>
      <c r="P1202">
        <f>SUMIFS('Energy balance options'!$F$7:$F$3000,'Energy balance options'!$B$7:$B$3000,HeatGen!P$2,'Energy balance options'!$A$7:$A$3000,HeatGen!$A1202)</f>
        <v>0</v>
      </c>
      <c r="Q1202">
        <f>SUMIFS('Energy balance options'!$F$7:$F$3000,'Energy balance options'!$B$7:$B$3000,HeatGen!Q$2,'Energy balance options'!$A$7:$A$3000,HeatGen!$A1202)</f>
        <v>0</v>
      </c>
      <c r="R1202">
        <f>SUMIFS('Energy balance options'!$F$7:$F$3000,'Energy balance options'!$B$7:$B$3000,HeatGen!R$2,'Energy balance options'!$A$7:$A$3000,HeatGen!$A1202)</f>
        <v>0</v>
      </c>
      <c r="S1202">
        <f>SUMIFS('Energy balance options'!$G$7:$G$3000,'Energy balance options'!$B$7:$B$3000,HeatGen!S$2,'Energy balance options'!$A$7:$A$3000,HeatGen!$A1202)</f>
        <v>0</v>
      </c>
      <c r="T1202">
        <f>SUMIFS('Energy balance options'!$G$7:$G$3000,'Energy balance options'!$B$7:$B$3000,HeatGen!T$2,'Energy balance options'!$A$7:$A$3000,HeatGen!$A1202)</f>
        <v>0</v>
      </c>
      <c r="U1202">
        <f>SUMIFS('Energy balance options'!$G$7:$G$3000,'Energy balance options'!$B$7:$B$3000,HeatGen!U$2,'Energy balance options'!$A$7:$A$3000,HeatGen!$A1202)</f>
        <v>0</v>
      </c>
      <c r="V1202">
        <f>SUMIFS('Energy balance options'!$G$7:$G$3000,'Energy balance options'!$B$7:$B$3000,HeatGen!V$2,'Energy balance options'!$A$7:$A$3000,HeatGen!$A1202)</f>
        <v>0</v>
      </c>
      <c r="W1202">
        <f>SUMIFS('Energy balance options'!$G$7:$G$3000,'Energy balance options'!$B$7:$B$3000,HeatGen!W$2,'Energy balance options'!$A$7:$A$3000,HeatGen!$A1202)</f>
        <v>0</v>
      </c>
      <c r="X1202">
        <f>SUMIFS('Energy balance options'!$G$7:$G$3000,'Energy balance options'!$B$7:$B$3000,HeatGen!X$2,'Energy balance options'!$A$7:$A$3000,HeatGen!$A1202)</f>
        <v>0</v>
      </c>
      <c r="AG1202">
        <f t="shared" si="250"/>
        <v>0</v>
      </c>
      <c r="AH1202">
        <f t="shared" si="251"/>
        <v>0</v>
      </c>
      <c r="AI1202">
        <f t="shared" si="252"/>
        <v>0</v>
      </c>
      <c r="AJ1202">
        <f t="shared" si="253"/>
        <v>0</v>
      </c>
      <c r="AK1202">
        <f t="shared" si="254"/>
        <v>0</v>
      </c>
      <c r="AL1202">
        <f t="shared" si="255"/>
        <v>0</v>
      </c>
      <c r="AM1202">
        <f t="shared" si="256"/>
        <v>0</v>
      </c>
      <c r="AN1202">
        <f t="shared" si="257"/>
        <v>0</v>
      </c>
      <c r="AO1202">
        <f t="shared" si="258"/>
        <v>0</v>
      </c>
    </row>
    <row r="1203" spans="1:41" x14ac:dyDescent="0.2">
      <c r="A1203" s="9"/>
      <c r="B1203" t="str">
        <f>_xlfn.IFNA(VLOOKUP(A1203,'Energy balance options'!A$7:C$3000,3,FALSE),"")</f>
        <v/>
      </c>
      <c r="P1203">
        <f>SUMIFS('Energy balance options'!$F$7:$F$3000,'Energy balance options'!$B$7:$B$3000,HeatGen!P$2,'Energy balance options'!$A$7:$A$3000,HeatGen!$A1203)</f>
        <v>0</v>
      </c>
      <c r="Q1203">
        <f>SUMIFS('Energy balance options'!$F$7:$F$3000,'Energy balance options'!$B$7:$B$3000,HeatGen!Q$2,'Energy balance options'!$A$7:$A$3000,HeatGen!$A1203)</f>
        <v>0</v>
      </c>
      <c r="R1203">
        <f>SUMIFS('Energy balance options'!$F$7:$F$3000,'Energy balance options'!$B$7:$B$3000,HeatGen!R$2,'Energy balance options'!$A$7:$A$3000,HeatGen!$A1203)</f>
        <v>0</v>
      </c>
      <c r="S1203">
        <f>SUMIFS('Energy balance options'!$G$7:$G$3000,'Energy balance options'!$B$7:$B$3000,HeatGen!S$2,'Energy balance options'!$A$7:$A$3000,HeatGen!$A1203)</f>
        <v>0</v>
      </c>
      <c r="T1203">
        <f>SUMIFS('Energy balance options'!$G$7:$G$3000,'Energy balance options'!$B$7:$B$3000,HeatGen!T$2,'Energy balance options'!$A$7:$A$3000,HeatGen!$A1203)</f>
        <v>0</v>
      </c>
      <c r="U1203">
        <f>SUMIFS('Energy balance options'!$G$7:$G$3000,'Energy balance options'!$B$7:$B$3000,HeatGen!U$2,'Energy balance options'!$A$7:$A$3000,HeatGen!$A1203)</f>
        <v>0</v>
      </c>
      <c r="V1203">
        <f>SUMIFS('Energy balance options'!$G$7:$G$3000,'Energy balance options'!$B$7:$B$3000,HeatGen!V$2,'Energy balance options'!$A$7:$A$3000,HeatGen!$A1203)</f>
        <v>0</v>
      </c>
      <c r="W1203">
        <f>SUMIFS('Energy balance options'!$G$7:$G$3000,'Energy balance options'!$B$7:$B$3000,HeatGen!W$2,'Energy balance options'!$A$7:$A$3000,HeatGen!$A1203)</f>
        <v>0</v>
      </c>
      <c r="X1203">
        <f>SUMIFS('Energy balance options'!$G$7:$G$3000,'Energy balance options'!$B$7:$B$3000,HeatGen!X$2,'Energy balance options'!$A$7:$A$3000,HeatGen!$A1203)</f>
        <v>0</v>
      </c>
      <c r="AG1203">
        <f t="shared" si="250"/>
        <v>0</v>
      </c>
      <c r="AH1203">
        <f t="shared" si="251"/>
        <v>0</v>
      </c>
      <c r="AI1203">
        <f t="shared" si="252"/>
        <v>0</v>
      </c>
      <c r="AJ1203">
        <f t="shared" si="253"/>
        <v>0</v>
      </c>
      <c r="AK1203">
        <f t="shared" si="254"/>
        <v>0</v>
      </c>
      <c r="AL1203">
        <f t="shared" si="255"/>
        <v>0</v>
      </c>
      <c r="AM1203">
        <f t="shared" si="256"/>
        <v>0</v>
      </c>
      <c r="AN1203">
        <f t="shared" si="257"/>
        <v>0</v>
      </c>
      <c r="AO1203">
        <f t="shared" si="258"/>
        <v>0</v>
      </c>
    </row>
    <row r="1204" spans="1:41" x14ac:dyDescent="0.2">
      <c r="A1204" s="9"/>
      <c r="B1204" t="str">
        <f>_xlfn.IFNA(VLOOKUP(A1204,'Energy balance options'!A$7:C$3000,3,FALSE),"")</f>
        <v/>
      </c>
      <c r="P1204">
        <f>SUMIFS('Energy balance options'!$F$7:$F$3000,'Energy balance options'!$B$7:$B$3000,HeatGen!P$2,'Energy balance options'!$A$7:$A$3000,HeatGen!$A1204)</f>
        <v>0</v>
      </c>
      <c r="Q1204">
        <f>SUMIFS('Energy balance options'!$F$7:$F$3000,'Energy balance options'!$B$7:$B$3000,HeatGen!Q$2,'Energy balance options'!$A$7:$A$3000,HeatGen!$A1204)</f>
        <v>0</v>
      </c>
      <c r="R1204">
        <f>SUMIFS('Energy balance options'!$F$7:$F$3000,'Energy balance options'!$B$7:$B$3000,HeatGen!R$2,'Energy balance options'!$A$7:$A$3000,HeatGen!$A1204)</f>
        <v>0</v>
      </c>
      <c r="S1204">
        <f>SUMIFS('Energy balance options'!$G$7:$G$3000,'Energy balance options'!$B$7:$B$3000,HeatGen!S$2,'Energy balance options'!$A$7:$A$3000,HeatGen!$A1204)</f>
        <v>0</v>
      </c>
      <c r="T1204">
        <f>SUMIFS('Energy balance options'!$G$7:$G$3000,'Energy balance options'!$B$7:$B$3000,HeatGen!T$2,'Energy balance options'!$A$7:$A$3000,HeatGen!$A1204)</f>
        <v>0</v>
      </c>
      <c r="U1204">
        <f>SUMIFS('Energy balance options'!$G$7:$G$3000,'Energy balance options'!$B$7:$B$3000,HeatGen!U$2,'Energy balance options'!$A$7:$A$3000,HeatGen!$A1204)</f>
        <v>0</v>
      </c>
      <c r="V1204">
        <f>SUMIFS('Energy balance options'!$G$7:$G$3000,'Energy balance options'!$B$7:$B$3000,HeatGen!V$2,'Energy balance options'!$A$7:$A$3000,HeatGen!$A1204)</f>
        <v>0</v>
      </c>
      <c r="W1204">
        <f>SUMIFS('Energy balance options'!$G$7:$G$3000,'Energy balance options'!$B$7:$B$3000,HeatGen!W$2,'Energy balance options'!$A$7:$A$3000,HeatGen!$A1204)</f>
        <v>0</v>
      </c>
      <c r="X1204">
        <f>SUMIFS('Energy balance options'!$G$7:$G$3000,'Energy balance options'!$B$7:$B$3000,HeatGen!X$2,'Energy balance options'!$A$7:$A$3000,HeatGen!$A1204)</f>
        <v>0</v>
      </c>
      <c r="AG1204">
        <f t="shared" si="250"/>
        <v>0</v>
      </c>
      <c r="AH1204">
        <f t="shared" si="251"/>
        <v>0</v>
      </c>
      <c r="AI1204">
        <f t="shared" si="252"/>
        <v>0</v>
      </c>
      <c r="AJ1204">
        <f t="shared" si="253"/>
        <v>0</v>
      </c>
      <c r="AK1204">
        <f t="shared" si="254"/>
        <v>0</v>
      </c>
      <c r="AL1204">
        <f t="shared" si="255"/>
        <v>0</v>
      </c>
      <c r="AM1204">
        <f t="shared" si="256"/>
        <v>0</v>
      </c>
      <c r="AN1204">
        <f t="shared" si="257"/>
        <v>0</v>
      </c>
      <c r="AO1204">
        <f t="shared" si="258"/>
        <v>0</v>
      </c>
    </row>
    <row r="1205" spans="1:41" x14ac:dyDescent="0.2">
      <c r="A1205" s="9"/>
      <c r="B1205" t="str">
        <f>_xlfn.IFNA(VLOOKUP(A1205,'Energy balance options'!A$7:C$3000,3,FALSE),"")</f>
        <v/>
      </c>
      <c r="P1205">
        <f>SUMIFS('Energy balance options'!$F$7:$F$3000,'Energy balance options'!$B$7:$B$3000,HeatGen!P$2,'Energy balance options'!$A$7:$A$3000,HeatGen!$A1205)</f>
        <v>0</v>
      </c>
      <c r="Q1205">
        <f>SUMIFS('Energy balance options'!$F$7:$F$3000,'Energy balance options'!$B$7:$B$3000,HeatGen!Q$2,'Energy balance options'!$A$7:$A$3000,HeatGen!$A1205)</f>
        <v>0</v>
      </c>
      <c r="R1205">
        <f>SUMIFS('Energy balance options'!$F$7:$F$3000,'Energy balance options'!$B$7:$B$3000,HeatGen!R$2,'Energy balance options'!$A$7:$A$3000,HeatGen!$A1205)</f>
        <v>0</v>
      </c>
      <c r="S1205">
        <f>SUMIFS('Energy balance options'!$G$7:$G$3000,'Energy balance options'!$B$7:$B$3000,HeatGen!S$2,'Energy balance options'!$A$7:$A$3000,HeatGen!$A1205)</f>
        <v>0</v>
      </c>
      <c r="T1205">
        <f>SUMIFS('Energy balance options'!$G$7:$G$3000,'Energy balance options'!$B$7:$B$3000,HeatGen!T$2,'Energy balance options'!$A$7:$A$3000,HeatGen!$A1205)</f>
        <v>0</v>
      </c>
      <c r="U1205">
        <f>SUMIFS('Energy balance options'!$G$7:$G$3000,'Energy balance options'!$B$7:$B$3000,HeatGen!U$2,'Energy balance options'!$A$7:$A$3000,HeatGen!$A1205)</f>
        <v>0</v>
      </c>
      <c r="V1205">
        <f>SUMIFS('Energy balance options'!$G$7:$G$3000,'Energy balance options'!$B$7:$B$3000,HeatGen!V$2,'Energy balance options'!$A$7:$A$3000,HeatGen!$A1205)</f>
        <v>0</v>
      </c>
      <c r="W1205">
        <f>SUMIFS('Energy balance options'!$G$7:$G$3000,'Energy balance options'!$B$7:$B$3000,HeatGen!W$2,'Energy balance options'!$A$7:$A$3000,HeatGen!$A1205)</f>
        <v>0</v>
      </c>
      <c r="X1205">
        <f>SUMIFS('Energy balance options'!$G$7:$G$3000,'Energy balance options'!$B$7:$B$3000,HeatGen!X$2,'Energy balance options'!$A$7:$A$3000,HeatGen!$A1205)</f>
        <v>0</v>
      </c>
      <c r="AG1205">
        <f t="shared" si="250"/>
        <v>0</v>
      </c>
      <c r="AH1205">
        <f t="shared" si="251"/>
        <v>0</v>
      </c>
      <c r="AI1205">
        <f t="shared" si="252"/>
        <v>0</v>
      </c>
      <c r="AJ1205">
        <f t="shared" si="253"/>
        <v>0</v>
      </c>
      <c r="AK1205">
        <f t="shared" si="254"/>
        <v>0</v>
      </c>
      <c r="AL1205">
        <f t="shared" si="255"/>
        <v>0</v>
      </c>
      <c r="AM1205">
        <f t="shared" si="256"/>
        <v>0</v>
      </c>
      <c r="AN1205">
        <f t="shared" si="257"/>
        <v>0</v>
      </c>
      <c r="AO1205">
        <f t="shared" si="258"/>
        <v>0</v>
      </c>
    </row>
    <row r="1206" spans="1:41" x14ac:dyDescent="0.2">
      <c r="A1206" s="9"/>
      <c r="B1206" t="str">
        <f>_xlfn.IFNA(VLOOKUP(A1206,'Energy balance options'!A$7:C$3000,3,FALSE),"")</f>
        <v/>
      </c>
      <c r="P1206">
        <f>SUMIFS('Energy balance options'!$F$7:$F$3000,'Energy balance options'!$B$7:$B$3000,HeatGen!P$2,'Energy balance options'!$A$7:$A$3000,HeatGen!$A1206)</f>
        <v>0</v>
      </c>
      <c r="Q1206">
        <f>SUMIFS('Energy balance options'!$F$7:$F$3000,'Energy balance options'!$B$7:$B$3000,HeatGen!Q$2,'Energy balance options'!$A$7:$A$3000,HeatGen!$A1206)</f>
        <v>0</v>
      </c>
      <c r="R1206">
        <f>SUMIFS('Energy balance options'!$F$7:$F$3000,'Energy balance options'!$B$7:$B$3000,HeatGen!R$2,'Energy balance options'!$A$7:$A$3000,HeatGen!$A1206)</f>
        <v>0</v>
      </c>
      <c r="S1206">
        <f>SUMIFS('Energy balance options'!$G$7:$G$3000,'Energy balance options'!$B$7:$B$3000,HeatGen!S$2,'Energy balance options'!$A$7:$A$3000,HeatGen!$A1206)</f>
        <v>0</v>
      </c>
      <c r="T1206">
        <f>SUMIFS('Energy balance options'!$G$7:$G$3000,'Energy balance options'!$B$7:$B$3000,HeatGen!T$2,'Energy balance options'!$A$7:$A$3000,HeatGen!$A1206)</f>
        <v>0</v>
      </c>
      <c r="U1206">
        <f>SUMIFS('Energy balance options'!$G$7:$G$3000,'Energy balance options'!$B$7:$B$3000,HeatGen!U$2,'Energy balance options'!$A$7:$A$3000,HeatGen!$A1206)</f>
        <v>0</v>
      </c>
      <c r="V1206">
        <f>SUMIFS('Energy balance options'!$G$7:$G$3000,'Energy balance options'!$B$7:$B$3000,HeatGen!V$2,'Energy balance options'!$A$7:$A$3000,HeatGen!$A1206)</f>
        <v>0</v>
      </c>
      <c r="W1206">
        <f>SUMIFS('Energy balance options'!$G$7:$G$3000,'Energy balance options'!$B$7:$B$3000,HeatGen!W$2,'Energy balance options'!$A$7:$A$3000,HeatGen!$A1206)</f>
        <v>0</v>
      </c>
      <c r="X1206">
        <f>SUMIFS('Energy balance options'!$G$7:$G$3000,'Energy balance options'!$B$7:$B$3000,HeatGen!X$2,'Energy balance options'!$A$7:$A$3000,HeatGen!$A1206)</f>
        <v>0</v>
      </c>
      <c r="AG1206">
        <f t="shared" si="250"/>
        <v>0</v>
      </c>
      <c r="AH1206">
        <f t="shared" si="251"/>
        <v>0</v>
      </c>
      <c r="AI1206">
        <f t="shared" si="252"/>
        <v>0</v>
      </c>
      <c r="AJ1206">
        <f t="shared" si="253"/>
        <v>0</v>
      </c>
      <c r="AK1206">
        <f t="shared" si="254"/>
        <v>0</v>
      </c>
      <c r="AL1206">
        <f t="shared" si="255"/>
        <v>0</v>
      </c>
      <c r="AM1206">
        <f t="shared" si="256"/>
        <v>0</v>
      </c>
      <c r="AN1206">
        <f t="shared" si="257"/>
        <v>0</v>
      </c>
      <c r="AO1206">
        <f t="shared" si="258"/>
        <v>0</v>
      </c>
    </row>
    <row r="1207" spans="1:41" x14ac:dyDescent="0.2">
      <c r="A1207" s="9"/>
      <c r="B1207" t="str">
        <f>_xlfn.IFNA(VLOOKUP(A1207,'Energy balance options'!A$7:C$3000,3,FALSE),"")</f>
        <v/>
      </c>
      <c r="P1207">
        <f>SUMIFS('Energy balance options'!$F$7:$F$3000,'Energy balance options'!$B$7:$B$3000,HeatGen!P$2,'Energy balance options'!$A$7:$A$3000,HeatGen!$A1207)</f>
        <v>0</v>
      </c>
      <c r="Q1207">
        <f>SUMIFS('Energy balance options'!$F$7:$F$3000,'Energy balance options'!$B$7:$B$3000,HeatGen!Q$2,'Energy balance options'!$A$7:$A$3000,HeatGen!$A1207)</f>
        <v>0</v>
      </c>
      <c r="R1207">
        <f>SUMIFS('Energy balance options'!$F$7:$F$3000,'Energy balance options'!$B$7:$B$3000,HeatGen!R$2,'Energy balance options'!$A$7:$A$3000,HeatGen!$A1207)</f>
        <v>0</v>
      </c>
      <c r="S1207">
        <f>SUMIFS('Energy balance options'!$G$7:$G$3000,'Energy balance options'!$B$7:$B$3000,HeatGen!S$2,'Energy balance options'!$A$7:$A$3000,HeatGen!$A1207)</f>
        <v>0</v>
      </c>
      <c r="T1207">
        <f>SUMIFS('Energy balance options'!$G$7:$G$3000,'Energy balance options'!$B$7:$B$3000,HeatGen!T$2,'Energy balance options'!$A$7:$A$3000,HeatGen!$A1207)</f>
        <v>0</v>
      </c>
      <c r="U1207">
        <f>SUMIFS('Energy balance options'!$G$7:$G$3000,'Energy balance options'!$B$7:$B$3000,HeatGen!U$2,'Energy balance options'!$A$7:$A$3000,HeatGen!$A1207)</f>
        <v>0</v>
      </c>
      <c r="V1207">
        <f>SUMIFS('Energy balance options'!$G$7:$G$3000,'Energy balance options'!$B$7:$B$3000,HeatGen!V$2,'Energy balance options'!$A$7:$A$3000,HeatGen!$A1207)</f>
        <v>0</v>
      </c>
      <c r="W1207">
        <f>SUMIFS('Energy balance options'!$G$7:$G$3000,'Energy balance options'!$B$7:$B$3000,HeatGen!W$2,'Energy balance options'!$A$7:$A$3000,HeatGen!$A1207)</f>
        <v>0</v>
      </c>
      <c r="X1207">
        <f>SUMIFS('Energy balance options'!$G$7:$G$3000,'Energy balance options'!$B$7:$B$3000,HeatGen!X$2,'Energy balance options'!$A$7:$A$3000,HeatGen!$A1207)</f>
        <v>0</v>
      </c>
      <c r="AG1207">
        <f t="shared" si="250"/>
        <v>0</v>
      </c>
      <c r="AH1207">
        <f t="shared" si="251"/>
        <v>0</v>
      </c>
      <c r="AI1207">
        <f t="shared" si="252"/>
        <v>0</v>
      </c>
      <c r="AJ1207">
        <f t="shared" si="253"/>
        <v>0</v>
      </c>
      <c r="AK1207">
        <f t="shared" si="254"/>
        <v>0</v>
      </c>
      <c r="AL1207">
        <f t="shared" si="255"/>
        <v>0</v>
      </c>
      <c r="AM1207">
        <f t="shared" si="256"/>
        <v>0</v>
      </c>
      <c r="AN1207">
        <f t="shared" si="257"/>
        <v>0</v>
      </c>
      <c r="AO1207">
        <f t="shared" si="258"/>
        <v>0</v>
      </c>
    </row>
    <row r="1208" spans="1:41" x14ac:dyDescent="0.2">
      <c r="A1208" s="9"/>
      <c r="B1208" t="str">
        <f>_xlfn.IFNA(VLOOKUP(A1208,'Energy balance options'!A$7:C$3000,3,FALSE),"")</f>
        <v/>
      </c>
      <c r="P1208">
        <f>SUMIFS('Energy balance options'!$F$7:$F$3000,'Energy balance options'!$B$7:$B$3000,HeatGen!P$2,'Energy balance options'!$A$7:$A$3000,HeatGen!$A1208)</f>
        <v>0</v>
      </c>
      <c r="Q1208">
        <f>SUMIFS('Energy balance options'!$F$7:$F$3000,'Energy balance options'!$B$7:$B$3000,HeatGen!Q$2,'Energy balance options'!$A$7:$A$3000,HeatGen!$A1208)</f>
        <v>0</v>
      </c>
      <c r="R1208">
        <f>SUMIFS('Energy balance options'!$F$7:$F$3000,'Energy balance options'!$B$7:$B$3000,HeatGen!R$2,'Energy balance options'!$A$7:$A$3000,HeatGen!$A1208)</f>
        <v>0</v>
      </c>
      <c r="S1208">
        <f>SUMIFS('Energy balance options'!$G$7:$G$3000,'Energy balance options'!$B$7:$B$3000,HeatGen!S$2,'Energy balance options'!$A$7:$A$3000,HeatGen!$A1208)</f>
        <v>0</v>
      </c>
      <c r="T1208">
        <f>SUMIFS('Energy balance options'!$G$7:$G$3000,'Energy balance options'!$B$7:$B$3000,HeatGen!T$2,'Energy balance options'!$A$7:$A$3000,HeatGen!$A1208)</f>
        <v>0</v>
      </c>
      <c r="U1208">
        <f>SUMIFS('Energy balance options'!$G$7:$G$3000,'Energy balance options'!$B$7:$B$3000,HeatGen!U$2,'Energy balance options'!$A$7:$A$3000,HeatGen!$A1208)</f>
        <v>0</v>
      </c>
      <c r="V1208">
        <f>SUMIFS('Energy balance options'!$G$7:$G$3000,'Energy balance options'!$B$7:$B$3000,HeatGen!V$2,'Energy balance options'!$A$7:$A$3000,HeatGen!$A1208)</f>
        <v>0</v>
      </c>
      <c r="W1208">
        <f>SUMIFS('Energy balance options'!$G$7:$G$3000,'Energy balance options'!$B$7:$B$3000,HeatGen!W$2,'Energy balance options'!$A$7:$A$3000,HeatGen!$A1208)</f>
        <v>0</v>
      </c>
      <c r="X1208">
        <f>SUMIFS('Energy balance options'!$G$7:$G$3000,'Energy balance options'!$B$7:$B$3000,HeatGen!X$2,'Energy balance options'!$A$7:$A$3000,HeatGen!$A1208)</f>
        <v>0</v>
      </c>
      <c r="AG1208">
        <f t="shared" si="250"/>
        <v>0</v>
      </c>
      <c r="AH1208">
        <f t="shared" si="251"/>
        <v>0</v>
      </c>
      <c r="AI1208">
        <f t="shared" si="252"/>
        <v>0</v>
      </c>
      <c r="AJ1208">
        <f t="shared" si="253"/>
        <v>0</v>
      </c>
      <c r="AK1208">
        <f t="shared" si="254"/>
        <v>0</v>
      </c>
      <c r="AL1208">
        <f t="shared" si="255"/>
        <v>0</v>
      </c>
      <c r="AM1208">
        <f t="shared" si="256"/>
        <v>0</v>
      </c>
      <c r="AN1208">
        <f t="shared" si="257"/>
        <v>0</v>
      </c>
      <c r="AO1208">
        <f t="shared" si="258"/>
        <v>0</v>
      </c>
    </row>
    <row r="1209" spans="1:41" x14ac:dyDescent="0.2">
      <c r="A1209" s="9"/>
      <c r="B1209" t="str">
        <f>_xlfn.IFNA(VLOOKUP(A1209,'Energy balance options'!A$7:C$3000,3,FALSE),"")</f>
        <v/>
      </c>
      <c r="P1209">
        <f>SUMIFS('Energy balance options'!$F$7:$F$3000,'Energy balance options'!$B$7:$B$3000,HeatGen!P$2,'Energy balance options'!$A$7:$A$3000,HeatGen!$A1209)</f>
        <v>0</v>
      </c>
      <c r="Q1209">
        <f>SUMIFS('Energy balance options'!$F$7:$F$3000,'Energy balance options'!$B$7:$B$3000,HeatGen!Q$2,'Energy balance options'!$A$7:$A$3000,HeatGen!$A1209)</f>
        <v>0</v>
      </c>
      <c r="R1209">
        <f>SUMIFS('Energy balance options'!$F$7:$F$3000,'Energy balance options'!$B$7:$B$3000,HeatGen!R$2,'Energy balance options'!$A$7:$A$3000,HeatGen!$A1209)</f>
        <v>0</v>
      </c>
      <c r="S1209">
        <f>SUMIFS('Energy balance options'!$G$7:$G$3000,'Energy balance options'!$B$7:$B$3000,HeatGen!S$2,'Energy balance options'!$A$7:$A$3000,HeatGen!$A1209)</f>
        <v>0</v>
      </c>
      <c r="T1209">
        <f>SUMIFS('Energy balance options'!$G$7:$G$3000,'Energy balance options'!$B$7:$B$3000,HeatGen!T$2,'Energy balance options'!$A$7:$A$3000,HeatGen!$A1209)</f>
        <v>0</v>
      </c>
      <c r="U1209">
        <f>SUMIFS('Energy balance options'!$G$7:$G$3000,'Energy balance options'!$B$7:$B$3000,HeatGen!U$2,'Energy balance options'!$A$7:$A$3000,HeatGen!$A1209)</f>
        <v>0</v>
      </c>
      <c r="V1209">
        <f>SUMIFS('Energy balance options'!$G$7:$G$3000,'Energy balance options'!$B$7:$B$3000,HeatGen!V$2,'Energy balance options'!$A$7:$A$3000,HeatGen!$A1209)</f>
        <v>0</v>
      </c>
      <c r="W1209">
        <f>SUMIFS('Energy balance options'!$G$7:$G$3000,'Energy balance options'!$B$7:$B$3000,HeatGen!W$2,'Energy balance options'!$A$7:$A$3000,HeatGen!$A1209)</f>
        <v>0</v>
      </c>
      <c r="X1209">
        <f>SUMIFS('Energy balance options'!$G$7:$G$3000,'Energy balance options'!$B$7:$B$3000,HeatGen!X$2,'Energy balance options'!$A$7:$A$3000,HeatGen!$A1209)</f>
        <v>0</v>
      </c>
      <c r="AG1209">
        <f t="shared" si="250"/>
        <v>0</v>
      </c>
      <c r="AH1209">
        <f t="shared" si="251"/>
        <v>0</v>
      </c>
      <c r="AI1209">
        <f t="shared" si="252"/>
        <v>0</v>
      </c>
      <c r="AJ1209">
        <f t="shared" si="253"/>
        <v>0</v>
      </c>
      <c r="AK1209">
        <f t="shared" si="254"/>
        <v>0</v>
      </c>
      <c r="AL1209">
        <f t="shared" si="255"/>
        <v>0</v>
      </c>
      <c r="AM1209">
        <f t="shared" si="256"/>
        <v>0</v>
      </c>
      <c r="AN1209">
        <f t="shared" si="257"/>
        <v>0</v>
      </c>
      <c r="AO1209">
        <f t="shared" si="258"/>
        <v>0</v>
      </c>
    </row>
    <row r="1210" spans="1:41" x14ac:dyDescent="0.2">
      <c r="A1210" s="9"/>
      <c r="B1210" t="str">
        <f>_xlfn.IFNA(VLOOKUP(A1210,'Energy balance options'!A$7:C$3000,3,FALSE),"")</f>
        <v/>
      </c>
      <c r="P1210">
        <f>SUMIFS('Energy balance options'!$F$7:$F$3000,'Energy balance options'!$B$7:$B$3000,HeatGen!P$2,'Energy balance options'!$A$7:$A$3000,HeatGen!$A1210)</f>
        <v>0</v>
      </c>
      <c r="Q1210">
        <f>SUMIFS('Energy balance options'!$F$7:$F$3000,'Energy balance options'!$B$7:$B$3000,HeatGen!Q$2,'Energy balance options'!$A$7:$A$3000,HeatGen!$A1210)</f>
        <v>0</v>
      </c>
      <c r="R1210">
        <f>SUMIFS('Energy balance options'!$F$7:$F$3000,'Energy balance options'!$B$7:$B$3000,HeatGen!R$2,'Energy balance options'!$A$7:$A$3000,HeatGen!$A1210)</f>
        <v>0</v>
      </c>
      <c r="S1210">
        <f>SUMIFS('Energy balance options'!$G$7:$G$3000,'Energy balance options'!$B$7:$B$3000,HeatGen!S$2,'Energy balance options'!$A$7:$A$3000,HeatGen!$A1210)</f>
        <v>0</v>
      </c>
      <c r="T1210">
        <f>SUMIFS('Energy balance options'!$G$7:$G$3000,'Energy balance options'!$B$7:$B$3000,HeatGen!T$2,'Energy balance options'!$A$7:$A$3000,HeatGen!$A1210)</f>
        <v>0</v>
      </c>
      <c r="U1210">
        <f>SUMIFS('Energy balance options'!$G$7:$G$3000,'Energy balance options'!$B$7:$B$3000,HeatGen!U$2,'Energy balance options'!$A$7:$A$3000,HeatGen!$A1210)</f>
        <v>0</v>
      </c>
      <c r="V1210">
        <f>SUMIFS('Energy balance options'!$G$7:$G$3000,'Energy balance options'!$B$7:$B$3000,HeatGen!V$2,'Energy balance options'!$A$7:$A$3000,HeatGen!$A1210)</f>
        <v>0</v>
      </c>
      <c r="W1210">
        <f>SUMIFS('Energy balance options'!$G$7:$G$3000,'Energy balance options'!$B$7:$B$3000,HeatGen!W$2,'Energy balance options'!$A$7:$A$3000,HeatGen!$A1210)</f>
        <v>0</v>
      </c>
      <c r="X1210">
        <f>SUMIFS('Energy balance options'!$G$7:$G$3000,'Energy balance options'!$B$7:$B$3000,HeatGen!X$2,'Energy balance options'!$A$7:$A$3000,HeatGen!$A1210)</f>
        <v>0</v>
      </c>
      <c r="AG1210">
        <f t="shared" ref="AG1210:AG1273" si="259">IFERROR(P1210/SUM($H1210:$Y1210),0)*SUM($C1210:$G1210)</f>
        <v>0</v>
      </c>
      <c r="AH1210">
        <f t="shared" ref="AH1210:AH1273" si="260">IFERROR(Q1210/SUM($H1210:$Y1210),0)*SUM($C1210:$G1210)</f>
        <v>0</v>
      </c>
      <c r="AI1210">
        <f t="shared" ref="AI1210:AI1273" si="261">IFERROR(R1210/SUM($H1210:$Y1210),0)*SUM($C1210:$G1210)</f>
        <v>0</v>
      </c>
      <c r="AJ1210">
        <f t="shared" ref="AJ1210:AJ1273" si="262">IFERROR(S1210/SUM($H1210:$X1210),0)*SUM($C1210:$G1210)</f>
        <v>0</v>
      </c>
      <c r="AK1210">
        <f t="shared" ref="AK1210:AK1273" si="263">IFERROR(T1210/SUM($H1210:$X1210),0)*SUM($C1210:$G1210)</f>
        <v>0</v>
      </c>
      <c r="AL1210">
        <f t="shared" ref="AL1210:AL1273" si="264">IFERROR(U1210/SUM($H1210:$X1210),0)*SUM($C1210:$G1210)</f>
        <v>0</v>
      </c>
      <c r="AM1210">
        <f t="shared" ref="AM1210:AM1273" si="265">IFERROR(V1210/SUM($H1210:$X1210),0)*SUM($C1210:$G1210)</f>
        <v>0</v>
      </c>
      <c r="AN1210">
        <f t="shared" ref="AN1210:AN1273" si="266">IFERROR(W1210/SUM($H1210:$X1210),0)*SUM($C1210:$G1210)</f>
        <v>0</v>
      </c>
      <c r="AO1210">
        <f t="shared" ref="AO1210:AO1273" si="267">IFERROR(X1210/SUM($H1210:$X1210),0)*SUM($C1210:$G1210)</f>
        <v>0</v>
      </c>
    </row>
    <row r="1211" spans="1:41" x14ac:dyDescent="0.2">
      <c r="A1211" s="9"/>
      <c r="B1211" t="str">
        <f>_xlfn.IFNA(VLOOKUP(A1211,'Energy balance options'!A$7:C$3000,3,FALSE),"")</f>
        <v/>
      </c>
      <c r="P1211">
        <f>SUMIFS('Energy balance options'!$F$7:$F$3000,'Energy balance options'!$B$7:$B$3000,HeatGen!P$2,'Energy balance options'!$A$7:$A$3000,HeatGen!$A1211)</f>
        <v>0</v>
      </c>
      <c r="Q1211">
        <f>SUMIFS('Energy balance options'!$F$7:$F$3000,'Energy balance options'!$B$7:$B$3000,HeatGen!Q$2,'Energy balance options'!$A$7:$A$3000,HeatGen!$A1211)</f>
        <v>0</v>
      </c>
      <c r="R1211">
        <f>SUMIFS('Energy balance options'!$F$7:$F$3000,'Energy balance options'!$B$7:$B$3000,HeatGen!R$2,'Energy balance options'!$A$7:$A$3000,HeatGen!$A1211)</f>
        <v>0</v>
      </c>
      <c r="S1211">
        <f>SUMIFS('Energy balance options'!$G$7:$G$3000,'Energy balance options'!$B$7:$B$3000,HeatGen!S$2,'Energy balance options'!$A$7:$A$3000,HeatGen!$A1211)</f>
        <v>0</v>
      </c>
      <c r="T1211">
        <f>SUMIFS('Energy balance options'!$G$7:$G$3000,'Energy balance options'!$B$7:$B$3000,HeatGen!T$2,'Energy balance options'!$A$7:$A$3000,HeatGen!$A1211)</f>
        <v>0</v>
      </c>
      <c r="U1211">
        <f>SUMIFS('Energy balance options'!$G$7:$G$3000,'Energy balance options'!$B$7:$B$3000,HeatGen!U$2,'Energy balance options'!$A$7:$A$3000,HeatGen!$A1211)</f>
        <v>0</v>
      </c>
      <c r="V1211">
        <f>SUMIFS('Energy balance options'!$G$7:$G$3000,'Energy balance options'!$B$7:$B$3000,HeatGen!V$2,'Energy balance options'!$A$7:$A$3000,HeatGen!$A1211)</f>
        <v>0</v>
      </c>
      <c r="W1211">
        <f>SUMIFS('Energy balance options'!$G$7:$G$3000,'Energy balance options'!$B$7:$B$3000,HeatGen!W$2,'Energy balance options'!$A$7:$A$3000,HeatGen!$A1211)</f>
        <v>0</v>
      </c>
      <c r="X1211">
        <f>SUMIFS('Energy balance options'!$G$7:$G$3000,'Energy balance options'!$B$7:$B$3000,HeatGen!X$2,'Energy balance options'!$A$7:$A$3000,HeatGen!$A1211)</f>
        <v>0</v>
      </c>
      <c r="AG1211">
        <f t="shared" si="259"/>
        <v>0</v>
      </c>
      <c r="AH1211">
        <f t="shared" si="260"/>
        <v>0</v>
      </c>
      <c r="AI1211">
        <f t="shared" si="261"/>
        <v>0</v>
      </c>
      <c r="AJ1211">
        <f t="shared" si="262"/>
        <v>0</v>
      </c>
      <c r="AK1211">
        <f t="shared" si="263"/>
        <v>0</v>
      </c>
      <c r="AL1211">
        <f t="shared" si="264"/>
        <v>0</v>
      </c>
      <c r="AM1211">
        <f t="shared" si="265"/>
        <v>0</v>
      </c>
      <c r="AN1211">
        <f t="shared" si="266"/>
        <v>0</v>
      </c>
      <c r="AO1211">
        <f t="shared" si="267"/>
        <v>0</v>
      </c>
    </row>
    <row r="1212" spans="1:41" x14ac:dyDescent="0.2">
      <c r="A1212" s="9"/>
      <c r="B1212" t="str">
        <f>_xlfn.IFNA(VLOOKUP(A1212,'Energy balance options'!A$7:C$3000,3,FALSE),"")</f>
        <v/>
      </c>
      <c r="P1212">
        <f>SUMIFS('Energy balance options'!$F$7:$F$3000,'Energy balance options'!$B$7:$B$3000,HeatGen!P$2,'Energy balance options'!$A$7:$A$3000,HeatGen!$A1212)</f>
        <v>0</v>
      </c>
      <c r="Q1212">
        <f>SUMIFS('Energy balance options'!$F$7:$F$3000,'Energy balance options'!$B$7:$B$3000,HeatGen!Q$2,'Energy balance options'!$A$7:$A$3000,HeatGen!$A1212)</f>
        <v>0</v>
      </c>
      <c r="R1212">
        <f>SUMIFS('Energy balance options'!$F$7:$F$3000,'Energy balance options'!$B$7:$B$3000,HeatGen!R$2,'Energy balance options'!$A$7:$A$3000,HeatGen!$A1212)</f>
        <v>0</v>
      </c>
      <c r="S1212">
        <f>SUMIFS('Energy balance options'!$G$7:$G$3000,'Energy balance options'!$B$7:$B$3000,HeatGen!S$2,'Energy balance options'!$A$7:$A$3000,HeatGen!$A1212)</f>
        <v>0</v>
      </c>
      <c r="T1212">
        <f>SUMIFS('Energy balance options'!$G$7:$G$3000,'Energy balance options'!$B$7:$B$3000,HeatGen!T$2,'Energy balance options'!$A$7:$A$3000,HeatGen!$A1212)</f>
        <v>0</v>
      </c>
      <c r="U1212">
        <f>SUMIFS('Energy balance options'!$G$7:$G$3000,'Energy balance options'!$B$7:$B$3000,HeatGen!U$2,'Energy balance options'!$A$7:$A$3000,HeatGen!$A1212)</f>
        <v>0</v>
      </c>
      <c r="V1212">
        <f>SUMIFS('Energy balance options'!$G$7:$G$3000,'Energy balance options'!$B$7:$B$3000,HeatGen!V$2,'Energy balance options'!$A$7:$A$3000,HeatGen!$A1212)</f>
        <v>0</v>
      </c>
      <c r="W1212">
        <f>SUMIFS('Energy balance options'!$G$7:$G$3000,'Energy balance options'!$B$7:$B$3000,HeatGen!W$2,'Energy balance options'!$A$7:$A$3000,HeatGen!$A1212)</f>
        <v>0</v>
      </c>
      <c r="X1212">
        <f>SUMIFS('Energy balance options'!$G$7:$G$3000,'Energy balance options'!$B$7:$B$3000,HeatGen!X$2,'Energy balance options'!$A$7:$A$3000,HeatGen!$A1212)</f>
        <v>0</v>
      </c>
      <c r="AG1212">
        <f t="shared" si="259"/>
        <v>0</v>
      </c>
      <c r="AH1212">
        <f t="shared" si="260"/>
        <v>0</v>
      </c>
      <c r="AI1212">
        <f t="shared" si="261"/>
        <v>0</v>
      </c>
      <c r="AJ1212">
        <f t="shared" si="262"/>
        <v>0</v>
      </c>
      <c r="AK1212">
        <f t="shared" si="263"/>
        <v>0</v>
      </c>
      <c r="AL1212">
        <f t="shared" si="264"/>
        <v>0</v>
      </c>
      <c r="AM1212">
        <f t="shared" si="265"/>
        <v>0</v>
      </c>
      <c r="AN1212">
        <f t="shared" si="266"/>
        <v>0</v>
      </c>
      <c r="AO1212">
        <f t="shared" si="267"/>
        <v>0</v>
      </c>
    </row>
    <row r="1213" spans="1:41" x14ac:dyDescent="0.2">
      <c r="A1213" s="9"/>
      <c r="B1213" t="str">
        <f>_xlfn.IFNA(VLOOKUP(A1213,'Energy balance options'!A$7:C$3000,3,FALSE),"")</f>
        <v/>
      </c>
      <c r="P1213">
        <f>SUMIFS('Energy balance options'!$F$7:$F$3000,'Energy balance options'!$B$7:$B$3000,HeatGen!P$2,'Energy balance options'!$A$7:$A$3000,HeatGen!$A1213)</f>
        <v>0</v>
      </c>
      <c r="Q1213">
        <f>SUMIFS('Energy balance options'!$F$7:$F$3000,'Energy balance options'!$B$7:$B$3000,HeatGen!Q$2,'Energy balance options'!$A$7:$A$3000,HeatGen!$A1213)</f>
        <v>0</v>
      </c>
      <c r="R1213">
        <f>SUMIFS('Energy balance options'!$F$7:$F$3000,'Energy balance options'!$B$7:$B$3000,HeatGen!R$2,'Energy balance options'!$A$7:$A$3000,HeatGen!$A1213)</f>
        <v>0</v>
      </c>
      <c r="S1213">
        <f>SUMIFS('Energy balance options'!$G$7:$G$3000,'Energy balance options'!$B$7:$B$3000,HeatGen!S$2,'Energy balance options'!$A$7:$A$3000,HeatGen!$A1213)</f>
        <v>0</v>
      </c>
      <c r="T1213">
        <f>SUMIFS('Energy balance options'!$G$7:$G$3000,'Energy balance options'!$B$7:$B$3000,HeatGen!T$2,'Energy balance options'!$A$7:$A$3000,HeatGen!$A1213)</f>
        <v>0</v>
      </c>
      <c r="U1213">
        <f>SUMIFS('Energy balance options'!$G$7:$G$3000,'Energy balance options'!$B$7:$B$3000,HeatGen!U$2,'Energy balance options'!$A$7:$A$3000,HeatGen!$A1213)</f>
        <v>0</v>
      </c>
      <c r="V1213">
        <f>SUMIFS('Energy balance options'!$G$7:$G$3000,'Energy balance options'!$B$7:$B$3000,HeatGen!V$2,'Energy balance options'!$A$7:$A$3000,HeatGen!$A1213)</f>
        <v>0</v>
      </c>
      <c r="W1213">
        <f>SUMIFS('Energy balance options'!$G$7:$G$3000,'Energy balance options'!$B$7:$B$3000,HeatGen!W$2,'Energy balance options'!$A$7:$A$3000,HeatGen!$A1213)</f>
        <v>0</v>
      </c>
      <c r="X1213">
        <f>SUMIFS('Energy balance options'!$G$7:$G$3000,'Energy balance options'!$B$7:$B$3000,HeatGen!X$2,'Energy balance options'!$A$7:$A$3000,HeatGen!$A1213)</f>
        <v>0</v>
      </c>
      <c r="AG1213">
        <f t="shared" si="259"/>
        <v>0</v>
      </c>
      <c r="AH1213">
        <f t="shared" si="260"/>
        <v>0</v>
      </c>
      <c r="AI1213">
        <f t="shared" si="261"/>
        <v>0</v>
      </c>
      <c r="AJ1213">
        <f t="shared" si="262"/>
        <v>0</v>
      </c>
      <c r="AK1213">
        <f t="shared" si="263"/>
        <v>0</v>
      </c>
      <c r="AL1213">
        <f t="shared" si="264"/>
        <v>0</v>
      </c>
      <c r="AM1213">
        <f t="shared" si="265"/>
        <v>0</v>
      </c>
      <c r="AN1213">
        <f t="shared" si="266"/>
        <v>0</v>
      </c>
      <c r="AO1213">
        <f t="shared" si="267"/>
        <v>0</v>
      </c>
    </row>
    <row r="1214" spans="1:41" x14ac:dyDescent="0.2">
      <c r="A1214" s="9"/>
      <c r="B1214" t="str">
        <f>_xlfn.IFNA(VLOOKUP(A1214,'Energy balance options'!A$7:C$3000,3,FALSE),"")</f>
        <v/>
      </c>
      <c r="P1214">
        <f>SUMIFS('Energy balance options'!$F$7:$F$3000,'Energy balance options'!$B$7:$B$3000,HeatGen!P$2,'Energy balance options'!$A$7:$A$3000,HeatGen!$A1214)</f>
        <v>0</v>
      </c>
      <c r="Q1214">
        <f>SUMIFS('Energy balance options'!$F$7:$F$3000,'Energy balance options'!$B$7:$B$3000,HeatGen!Q$2,'Energy balance options'!$A$7:$A$3000,HeatGen!$A1214)</f>
        <v>0</v>
      </c>
      <c r="R1214">
        <f>SUMIFS('Energy balance options'!$F$7:$F$3000,'Energy balance options'!$B$7:$B$3000,HeatGen!R$2,'Energy balance options'!$A$7:$A$3000,HeatGen!$A1214)</f>
        <v>0</v>
      </c>
      <c r="S1214">
        <f>SUMIFS('Energy balance options'!$G$7:$G$3000,'Energy balance options'!$B$7:$B$3000,HeatGen!S$2,'Energy balance options'!$A$7:$A$3000,HeatGen!$A1214)</f>
        <v>0</v>
      </c>
      <c r="T1214">
        <f>SUMIFS('Energy balance options'!$G$7:$G$3000,'Energy balance options'!$B$7:$B$3000,HeatGen!T$2,'Energy balance options'!$A$7:$A$3000,HeatGen!$A1214)</f>
        <v>0</v>
      </c>
      <c r="U1214">
        <f>SUMIFS('Energy balance options'!$G$7:$G$3000,'Energy balance options'!$B$7:$B$3000,HeatGen!U$2,'Energy balance options'!$A$7:$A$3000,HeatGen!$A1214)</f>
        <v>0</v>
      </c>
      <c r="V1214">
        <f>SUMIFS('Energy balance options'!$G$7:$G$3000,'Energy balance options'!$B$7:$B$3000,HeatGen!V$2,'Energy balance options'!$A$7:$A$3000,HeatGen!$A1214)</f>
        <v>0</v>
      </c>
      <c r="W1214">
        <f>SUMIFS('Energy balance options'!$G$7:$G$3000,'Energy balance options'!$B$7:$B$3000,HeatGen!W$2,'Energy balance options'!$A$7:$A$3000,HeatGen!$A1214)</f>
        <v>0</v>
      </c>
      <c r="X1214">
        <f>SUMIFS('Energy balance options'!$G$7:$G$3000,'Energy balance options'!$B$7:$B$3000,HeatGen!X$2,'Energy balance options'!$A$7:$A$3000,HeatGen!$A1214)</f>
        <v>0</v>
      </c>
      <c r="AG1214">
        <f t="shared" si="259"/>
        <v>0</v>
      </c>
      <c r="AH1214">
        <f t="shared" si="260"/>
        <v>0</v>
      </c>
      <c r="AI1214">
        <f t="shared" si="261"/>
        <v>0</v>
      </c>
      <c r="AJ1214">
        <f t="shared" si="262"/>
        <v>0</v>
      </c>
      <c r="AK1214">
        <f t="shared" si="263"/>
        <v>0</v>
      </c>
      <c r="AL1214">
        <f t="shared" si="264"/>
        <v>0</v>
      </c>
      <c r="AM1214">
        <f t="shared" si="265"/>
        <v>0</v>
      </c>
      <c r="AN1214">
        <f t="shared" si="266"/>
        <v>0</v>
      </c>
      <c r="AO1214">
        <f t="shared" si="267"/>
        <v>0</v>
      </c>
    </row>
    <row r="1215" spans="1:41" x14ac:dyDescent="0.2">
      <c r="A1215" s="9"/>
      <c r="B1215" t="str">
        <f>_xlfn.IFNA(VLOOKUP(A1215,'Energy balance options'!A$7:C$3000,3,FALSE),"")</f>
        <v/>
      </c>
      <c r="P1215">
        <f>SUMIFS('Energy balance options'!$F$7:$F$3000,'Energy balance options'!$B$7:$B$3000,HeatGen!P$2,'Energy balance options'!$A$7:$A$3000,HeatGen!$A1215)</f>
        <v>0</v>
      </c>
      <c r="Q1215">
        <f>SUMIFS('Energy balance options'!$F$7:$F$3000,'Energy balance options'!$B$7:$B$3000,HeatGen!Q$2,'Energy balance options'!$A$7:$A$3000,HeatGen!$A1215)</f>
        <v>0</v>
      </c>
      <c r="R1215">
        <f>SUMIFS('Energy balance options'!$F$7:$F$3000,'Energy balance options'!$B$7:$B$3000,HeatGen!R$2,'Energy balance options'!$A$7:$A$3000,HeatGen!$A1215)</f>
        <v>0</v>
      </c>
      <c r="S1215">
        <f>SUMIFS('Energy balance options'!$G$7:$G$3000,'Energy balance options'!$B$7:$B$3000,HeatGen!S$2,'Energy balance options'!$A$7:$A$3000,HeatGen!$A1215)</f>
        <v>0</v>
      </c>
      <c r="T1215">
        <f>SUMIFS('Energy balance options'!$G$7:$G$3000,'Energy balance options'!$B$7:$B$3000,HeatGen!T$2,'Energy balance options'!$A$7:$A$3000,HeatGen!$A1215)</f>
        <v>0</v>
      </c>
      <c r="U1215">
        <f>SUMIFS('Energy balance options'!$G$7:$G$3000,'Energy balance options'!$B$7:$B$3000,HeatGen!U$2,'Energy balance options'!$A$7:$A$3000,HeatGen!$A1215)</f>
        <v>0</v>
      </c>
      <c r="V1215">
        <f>SUMIFS('Energy balance options'!$G$7:$G$3000,'Energy balance options'!$B$7:$B$3000,HeatGen!V$2,'Energy balance options'!$A$7:$A$3000,HeatGen!$A1215)</f>
        <v>0</v>
      </c>
      <c r="W1215">
        <f>SUMIFS('Energy balance options'!$G$7:$G$3000,'Energy balance options'!$B$7:$B$3000,HeatGen!W$2,'Energy balance options'!$A$7:$A$3000,HeatGen!$A1215)</f>
        <v>0</v>
      </c>
      <c r="X1215">
        <f>SUMIFS('Energy balance options'!$G$7:$G$3000,'Energy balance options'!$B$7:$B$3000,HeatGen!X$2,'Energy balance options'!$A$7:$A$3000,HeatGen!$A1215)</f>
        <v>0</v>
      </c>
      <c r="AG1215">
        <f t="shared" si="259"/>
        <v>0</v>
      </c>
      <c r="AH1215">
        <f t="shared" si="260"/>
        <v>0</v>
      </c>
      <c r="AI1215">
        <f t="shared" si="261"/>
        <v>0</v>
      </c>
      <c r="AJ1215">
        <f t="shared" si="262"/>
        <v>0</v>
      </c>
      <c r="AK1215">
        <f t="shared" si="263"/>
        <v>0</v>
      </c>
      <c r="AL1215">
        <f t="shared" si="264"/>
        <v>0</v>
      </c>
      <c r="AM1215">
        <f t="shared" si="265"/>
        <v>0</v>
      </c>
      <c r="AN1215">
        <f t="shared" si="266"/>
        <v>0</v>
      </c>
      <c r="AO1215">
        <f t="shared" si="267"/>
        <v>0</v>
      </c>
    </row>
    <row r="1216" spans="1:41" x14ac:dyDescent="0.2">
      <c r="A1216" s="9"/>
      <c r="B1216" t="str">
        <f>_xlfn.IFNA(VLOOKUP(A1216,'Energy balance options'!A$7:C$3000,3,FALSE),"")</f>
        <v/>
      </c>
      <c r="P1216">
        <f>SUMIFS('Energy balance options'!$F$7:$F$3000,'Energy balance options'!$B$7:$B$3000,HeatGen!P$2,'Energy balance options'!$A$7:$A$3000,HeatGen!$A1216)</f>
        <v>0</v>
      </c>
      <c r="Q1216">
        <f>SUMIFS('Energy balance options'!$F$7:$F$3000,'Energy balance options'!$B$7:$B$3000,HeatGen!Q$2,'Energy balance options'!$A$7:$A$3000,HeatGen!$A1216)</f>
        <v>0</v>
      </c>
      <c r="R1216">
        <f>SUMIFS('Energy balance options'!$F$7:$F$3000,'Energy balance options'!$B$7:$B$3000,HeatGen!R$2,'Energy balance options'!$A$7:$A$3000,HeatGen!$A1216)</f>
        <v>0</v>
      </c>
      <c r="S1216">
        <f>SUMIFS('Energy balance options'!$G$7:$G$3000,'Energy balance options'!$B$7:$B$3000,HeatGen!S$2,'Energy balance options'!$A$7:$A$3000,HeatGen!$A1216)</f>
        <v>0</v>
      </c>
      <c r="T1216">
        <f>SUMIFS('Energy balance options'!$G$7:$G$3000,'Energy balance options'!$B$7:$B$3000,HeatGen!T$2,'Energy balance options'!$A$7:$A$3000,HeatGen!$A1216)</f>
        <v>0</v>
      </c>
      <c r="U1216">
        <f>SUMIFS('Energy balance options'!$G$7:$G$3000,'Energy balance options'!$B$7:$B$3000,HeatGen!U$2,'Energy balance options'!$A$7:$A$3000,HeatGen!$A1216)</f>
        <v>0</v>
      </c>
      <c r="V1216">
        <f>SUMIFS('Energy balance options'!$G$7:$G$3000,'Energy balance options'!$B$7:$B$3000,HeatGen!V$2,'Energy balance options'!$A$7:$A$3000,HeatGen!$A1216)</f>
        <v>0</v>
      </c>
      <c r="W1216">
        <f>SUMIFS('Energy balance options'!$G$7:$G$3000,'Energy balance options'!$B$7:$B$3000,HeatGen!W$2,'Energy balance options'!$A$7:$A$3000,HeatGen!$A1216)</f>
        <v>0</v>
      </c>
      <c r="X1216">
        <f>SUMIFS('Energy balance options'!$G$7:$G$3000,'Energy balance options'!$B$7:$B$3000,HeatGen!X$2,'Energy balance options'!$A$7:$A$3000,HeatGen!$A1216)</f>
        <v>0</v>
      </c>
      <c r="AG1216">
        <f t="shared" si="259"/>
        <v>0</v>
      </c>
      <c r="AH1216">
        <f t="shared" si="260"/>
        <v>0</v>
      </c>
      <c r="AI1216">
        <f t="shared" si="261"/>
        <v>0</v>
      </c>
      <c r="AJ1216">
        <f t="shared" si="262"/>
        <v>0</v>
      </c>
      <c r="AK1216">
        <f t="shared" si="263"/>
        <v>0</v>
      </c>
      <c r="AL1216">
        <f t="shared" si="264"/>
        <v>0</v>
      </c>
      <c r="AM1216">
        <f t="shared" si="265"/>
        <v>0</v>
      </c>
      <c r="AN1216">
        <f t="shared" si="266"/>
        <v>0</v>
      </c>
      <c r="AO1216">
        <f t="shared" si="267"/>
        <v>0</v>
      </c>
    </row>
    <row r="1217" spans="1:41" x14ac:dyDescent="0.2">
      <c r="A1217" s="9"/>
      <c r="B1217" t="str">
        <f>_xlfn.IFNA(VLOOKUP(A1217,'Energy balance options'!A$7:C$3000,3,FALSE),"")</f>
        <v/>
      </c>
      <c r="P1217">
        <f>SUMIFS('Energy balance options'!$F$7:$F$3000,'Energy balance options'!$B$7:$B$3000,HeatGen!P$2,'Energy balance options'!$A$7:$A$3000,HeatGen!$A1217)</f>
        <v>0</v>
      </c>
      <c r="Q1217">
        <f>SUMIFS('Energy balance options'!$F$7:$F$3000,'Energy balance options'!$B$7:$B$3000,HeatGen!Q$2,'Energy balance options'!$A$7:$A$3000,HeatGen!$A1217)</f>
        <v>0</v>
      </c>
      <c r="R1217">
        <f>SUMIFS('Energy balance options'!$F$7:$F$3000,'Energy balance options'!$B$7:$B$3000,HeatGen!R$2,'Energy balance options'!$A$7:$A$3000,HeatGen!$A1217)</f>
        <v>0</v>
      </c>
      <c r="S1217">
        <f>SUMIFS('Energy balance options'!$G$7:$G$3000,'Energy balance options'!$B$7:$B$3000,HeatGen!S$2,'Energy balance options'!$A$7:$A$3000,HeatGen!$A1217)</f>
        <v>0</v>
      </c>
      <c r="T1217">
        <f>SUMIFS('Energy balance options'!$G$7:$G$3000,'Energy balance options'!$B$7:$B$3000,HeatGen!T$2,'Energy balance options'!$A$7:$A$3000,HeatGen!$A1217)</f>
        <v>0</v>
      </c>
      <c r="U1217">
        <f>SUMIFS('Energy balance options'!$G$7:$G$3000,'Energy balance options'!$B$7:$B$3000,HeatGen!U$2,'Energy balance options'!$A$7:$A$3000,HeatGen!$A1217)</f>
        <v>0</v>
      </c>
      <c r="V1217">
        <f>SUMIFS('Energy balance options'!$G$7:$G$3000,'Energy balance options'!$B$7:$B$3000,HeatGen!V$2,'Energy balance options'!$A$7:$A$3000,HeatGen!$A1217)</f>
        <v>0</v>
      </c>
      <c r="W1217">
        <f>SUMIFS('Energy balance options'!$G$7:$G$3000,'Energy balance options'!$B$7:$B$3000,HeatGen!W$2,'Energy balance options'!$A$7:$A$3000,HeatGen!$A1217)</f>
        <v>0</v>
      </c>
      <c r="X1217">
        <f>SUMIFS('Energy balance options'!$G$7:$G$3000,'Energy balance options'!$B$7:$B$3000,HeatGen!X$2,'Energy balance options'!$A$7:$A$3000,HeatGen!$A1217)</f>
        <v>0</v>
      </c>
      <c r="AG1217">
        <f t="shared" si="259"/>
        <v>0</v>
      </c>
      <c r="AH1217">
        <f t="shared" si="260"/>
        <v>0</v>
      </c>
      <c r="AI1217">
        <f t="shared" si="261"/>
        <v>0</v>
      </c>
      <c r="AJ1217">
        <f t="shared" si="262"/>
        <v>0</v>
      </c>
      <c r="AK1217">
        <f t="shared" si="263"/>
        <v>0</v>
      </c>
      <c r="AL1217">
        <f t="shared" si="264"/>
        <v>0</v>
      </c>
      <c r="AM1217">
        <f t="shared" si="265"/>
        <v>0</v>
      </c>
      <c r="AN1217">
        <f t="shared" si="266"/>
        <v>0</v>
      </c>
      <c r="AO1217">
        <f t="shared" si="267"/>
        <v>0</v>
      </c>
    </row>
    <row r="1218" spans="1:41" x14ac:dyDescent="0.2">
      <c r="A1218" s="9"/>
      <c r="B1218" t="str">
        <f>_xlfn.IFNA(VLOOKUP(A1218,'Energy balance options'!A$7:C$3000,3,FALSE),"")</f>
        <v/>
      </c>
      <c r="P1218">
        <f>SUMIFS('Energy balance options'!$F$7:$F$3000,'Energy balance options'!$B$7:$B$3000,HeatGen!P$2,'Energy balance options'!$A$7:$A$3000,HeatGen!$A1218)</f>
        <v>0</v>
      </c>
      <c r="Q1218">
        <f>SUMIFS('Energy balance options'!$F$7:$F$3000,'Energy balance options'!$B$7:$B$3000,HeatGen!Q$2,'Energy balance options'!$A$7:$A$3000,HeatGen!$A1218)</f>
        <v>0</v>
      </c>
      <c r="R1218">
        <f>SUMIFS('Energy balance options'!$F$7:$F$3000,'Energy balance options'!$B$7:$B$3000,HeatGen!R$2,'Energy balance options'!$A$7:$A$3000,HeatGen!$A1218)</f>
        <v>0</v>
      </c>
      <c r="S1218">
        <f>SUMIFS('Energy balance options'!$G$7:$G$3000,'Energy balance options'!$B$7:$B$3000,HeatGen!S$2,'Energy balance options'!$A$7:$A$3000,HeatGen!$A1218)</f>
        <v>0</v>
      </c>
      <c r="T1218">
        <f>SUMIFS('Energy balance options'!$G$7:$G$3000,'Energy balance options'!$B$7:$B$3000,HeatGen!T$2,'Energy balance options'!$A$7:$A$3000,HeatGen!$A1218)</f>
        <v>0</v>
      </c>
      <c r="U1218">
        <f>SUMIFS('Energy balance options'!$G$7:$G$3000,'Energy balance options'!$B$7:$B$3000,HeatGen!U$2,'Energy balance options'!$A$7:$A$3000,HeatGen!$A1218)</f>
        <v>0</v>
      </c>
      <c r="V1218">
        <f>SUMIFS('Energy balance options'!$G$7:$G$3000,'Energy balance options'!$B$7:$B$3000,HeatGen!V$2,'Energy balance options'!$A$7:$A$3000,HeatGen!$A1218)</f>
        <v>0</v>
      </c>
      <c r="W1218">
        <f>SUMIFS('Energy balance options'!$G$7:$G$3000,'Energy balance options'!$B$7:$B$3000,HeatGen!W$2,'Energy balance options'!$A$7:$A$3000,HeatGen!$A1218)</f>
        <v>0</v>
      </c>
      <c r="X1218">
        <f>SUMIFS('Energy balance options'!$G$7:$G$3000,'Energy balance options'!$B$7:$B$3000,HeatGen!X$2,'Energy balance options'!$A$7:$A$3000,HeatGen!$A1218)</f>
        <v>0</v>
      </c>
      <c r="AG1218">
        <f t="shared" si="259"/>
        <v>0</v>
      </c>
      <c r="AH1218">
        <f t="shared" si="260"/>
        <v>0</v>
      </c>
      <c r="AI1218">
        <f t="shared" si="261"/>
        <v>0</v>
      </c>
      <c r="AJ1218">
        <f t="shared" si="262"/>
        <v>0</v>
      </c>
      <c r="AK1218">
        <f t="shared" si="263"/>
        <v>0</v>
      </c>
      <c r="AL1218">
        <f t="shared" si="264"/>
        <v>0</v>
      </c>
      <c r="AM1218">
        <f t="shared" si="265"/>
        <v>0</v>
      </c>
      <c r="AN1218">
        <f t="shared" si="266"/>
        <v>0</v>
      </c>
      <c r="AO1218">
        <f t="shared" si="267"/>
        <v>0</v>
      </c>
    </row>
    <row r="1219" spans="1:41" x14ac:dyDescent="0.2">
      <c r="A1219" s="9"/>
      <c r="B1219" t="str">
        <f>_xlfn.IFNA(VLOOKUP(A1219,'Energy balance options'!A$7:C$3000,3,FALSE),"")</f>
        <v/>
      </c>
      <c r="P1219">
        <f>SUMIFS('Energy balance options'!$F$7:$F$3000,'Energy balance options'!$B$7:$B$3000,HeatGen!P$2,'Energy balance options'!$A$7:$A$3000,HeatGen!$A1219)</f>
        <v>0</v>
      </c>
      <c r="Q1219">
        <f>SUMIFS('Energy balance options'!$F$7:$F$3000,'Energy balance options'!$B$7:$B$3000,HeatGen!Q$2,'Energy balance options'!$A$7:$A$3000,HeatGen!$A1219)</f>
        <v>0</v>
      </c>
      <c r="R1219">
        <f>SUMIFS('Energy balance options'!$F$7:$F$3000,'Energy balance options'!$B$7:$B$3000,HeatGen!R$2,'Energy balance options'!$A$7:$A$3000,HeatGen!$A1219)</f>
        <v>0</v>
      </c>
      <c r="S1219">
        <f>SUMIFS('Energy balance options'!$G$7:$G$3000,'Energy balance options'!$B$7:$B$3000,HeatGen!S$2,'Energy balance options'!$A$7:$A$3000,HeatGen!$A1219)</f>
        <v>0</v>
      </c>
      <c r="T1219">
        <f>SUMIFS('Energy balance options'!$G$7:$G$3000,'Energy balance options'!$B$7:$B$3000,HeatGen!T$2,'Energy balance options'!$A$7:$A$3000,HeatGen!$A1219)</f>
        <v>0</v>
      </c>
      <c r="U1219">
        <f>SUMIFS('Energy balance options'!$G$7:$G$3000,'Energy balance options'!$B$7:$B$3000,HeatGen!U$2,'Energy balance options'!$A$7:$A$3000,HeatGen!$A1219)</f>
        <v>0</v>
      </c>
      <c r="V1219">
        <f>SUMIFS('Energy balance options'!$G$7:$G$3000,'Energy balance options'!$B$7:$B$3000,HeatGen!V$2,'Energy balance options'!$A$7:$A$3000,HeatGen!$A1219)</f>
        <v>0</v>
      </c>
      <c r="W1219">
        <f>SUMIFS('Energy balance options'!$G$7:$G$3000,'Energy balance options'!$B$7:$B$3000,HeatGen!W$2,'Energy balance options'!$A$7:$A$3000,HeatGen!$A1219)</f>
        <v>0</v>
      </c>
      <c r="X1219">
        <f>SUMIFS('Energy balance options'!$G$7:$G$3000,'Energy balance options'!$B$7:$B$3000,HeatGen!X$2,'Energy balance options'!$A$7:$A$3000,HeatGen!$A1219)</f>
        <v>0</v>
      </c>
      <c r="AG1219">
        <f t="shared" si="259"/>
        <v>0</v>
      </c>
      <c r="AH1219">
        <f t="shared" si="260"/>
        <v>0</v>
      </c>
      <c r="AI1219">
        <f t="shared" si="261"/>
        <v>0</v>
      </c>
      <c r="AJ1219">
        <f t="shared" si="262"/>
        <v>0</v>
      </c>
      <c r="AK1219">
        <f t="shared" si="263"/>
        <v>0</v>
      </c>
      <c r="AL1219">
        <f t="shared" si="264"/>
        <v>0</v>
      </c>
      <c r="AM1219">
        <f t="shared" si="265"/>
        <v>0</v>
      </c>
      <c r="AN1219">
        <f t="shared" si="266"/>
        <v>0</v>
      </c>
      <c r="AO1219">
        <f t="shared" si="267"/>
        <v>0</v>
      </c>
    </row>
    <row r="1220" spans="1:41" x14ac:dyDescent="0.2">
      <c r="A1220" s="9"/>
      <c r="B1220" t="str">
        <f>_xlfn.IFNA(VLOOKUP(A1220,'Energy balance options'!A$7:C$3000,3,FALSE),"")</f>
        <v/>
      </c>
      <c r="P1220">
        <f>SUMIFS('Energy balance options'!$F$7:$F$3000,'Energy balance options'!$B$7:$B$3000,HeatGen!P$2,'Energy balance options'!$A$7:$A$3000,HeatGen!$A1220)</f>
        <v>0</v>
      </c>
      <c r="Q1220">
        <f>SUMIFS('Energy balance options'!$F$7:$F$3000,'Energy balance options'!$B$7:$B$3000,HeatGen!Q$2,'Energy balance options'!$A$7:$A$3000,HeatGen!$A1220)</f>
        <v>0</v>
      </c>
      <c r="R1220">
        <f>SUMIFS('Energy balance options'!$F$7:$F$3000,'Energy balance options'!$B$7:$B$3000,HeatGen!R$2,'Energy balance options'!$A$7:$A$3000,HeatGen!$A1220)</f>
        <v>0</v>
      </c>
      <c r="S1220">
        <f>SUMIFS('Energy balance options'!$G$7:$G$3000,'Energy balance options'!$B$7:$B$3000,HeatGen!S$2,'Energy balance options'!$A$7:$A$3000,HeatGen!$A1220)</f>
        <v>0</v>
      </c>
      <c r="T1220">
        <f>SUMIFS('Energy balance options'!$G$7:$G$3000,'Energy balance options'!$B$7:$B$3000,HeatGen!T$2,'Energy balance options'!$A$7:$A$3000,HeatGen!$A1220)</f>
        <v>0</v>
      </c>
      <c r="U1220">
        <f>SUMIFS('Energy balance options'!$G$7:$G$3000,'Energy balance options'!$B$7:$B$3000,HeatGen!U$2,'Energy balance options'!$A$7:$A$3000,HeatGen!$A1220)</f>
        <v>0</v>
      </c>
      <c r="V1220">
        <f>SUMIFS('Energy balance options'!$G$7:$G$3000,'Energy balance options'!$B$7:$B$3000,HeatGen!V$2,'Energy balance options'!$A$7:$A$3000,HeatGen!$A1220)</f>
        <v>0</v>
      </c>
      <c r="W1220">
        <f>SUMIFS('Energy balance options'!$G$7:$G$3000,'Energy balance options'!$B$7:$B$3000,HeatGen!W$2,'Energy balance options'!$A$7:$A$3000,HeatGen!$A1220)</f>
        <v>0</v>
      </c>
      <c r="X1220">
        <f>SUMIFS('Energy balance options'!$G$7:$G$3000,'Energy balance options'!$B$7:$B$3000,HeatGen!X$2,'Energy balance options'!$A$7:$A$3000,HeatGen!$A1220)</f>
        <v>0</v>
      </c>
      <c r="AG1220">
        <f t="shared" si="259"/>
        <v>0</v>
      </c>
      <c r="AH1220">
        <f t="shared" si="260"/>
        <v>0</v>
      </c>
      <c r="AI1220">
        <f t="shared" si="261"/>
        <v>0</v>
      </c>
      <c r="AJ1220">
        <f t="shared" si="262"/>
        <v>0</v>
      </c>
      <c r="AK1220">
        <f t="shared" si="263"/>
        <v>0</v>
      </c>
      <c r="AL1220">
        <f t="shared" si="264"/>
        <v>0</v>
      </c>
      <c r="AM1220">
        <f t="shared" si="265"/>
        <v>0</v>
      </c>
      <c r="AN1220">
        <f t="shared" si="266"/>
        <v>0</v>
      </c>
      <c r="AO1220">
        <f t="shared" si="267"/>
        <v>0</v>
      </c>
    </row>
    <row r="1221" spans="1:41" x14ac:dyDescent="0.2">
      <c r="A1221" s="9"/>
      <c r="B1221" t="str">
        <f>_xlfn.IFNA(VLOOKUP(A1221,'Energy balance options'!A$7:C$3000,3,FALSE),"")</f>
        <v/>
      </c>
      <c r="P1221">
        <f>SUMIFS('Energy balance options'!$F$7:$F$3000,'Energy balance options'!$B$7:$B$3000,HeatGen!P$2,'Energy balance options'!$A$7:$A$3000,HeatGen!$A1221)</f>
        <v>0</v>
      </c>
      <c r="Q1221">
        <f>SUMIFS('Energy balance options'!$F$7:$F$3000,'Energy balance options'!$B$7:$B$3000,HeatGen!Q$2,'Energy balance options'!$A$7:$A$3000,HeatGen!$A1221)</f>
        <v>0</v>
      </c>
      <c r="R1221">
        <f>SUMIFS('Energy balance options'!$F$7:$F$3000,'Energy balance options'!$B$7:$B$3000,HeatGen!R$2,'Energy balance options'!$A$7:$A$3000,HeatGen!$A1221)</f>
        <v>0</v>
      </c>
      <c r="S1221">
        <f>SUMIFS('Energy balance options'!$G$7:$G$3000,'Energy balance options'!$B$7:$B$3000,HeatGen!S$2,'Energy balance options'!$A$7:$A$3000,HeatGen!$A1221)</f>
        <v>0</v>
      </c>
      <c r="T1221">
        <f>SUMIFS('Energy balance options'!$G$7:$G$3000,'Energy balance options'!$B$7:$B$3000,HeatGen!T$2,'Energy balance options'!$A$7:$A$3000,HeatGen!$A1221)</f>
        <v>0</v>
      </c>
      <c r="U1221">
        <f>SUMIFS('Energy balance options'!$G$7:$G$3000,'Energy balance options'!$B$7:$B$3000,HeatGen!U$2,'Energy balance options'!$A$7:$A$3000,HeatGen!$A1221)</f>
        <v>0</v>
      </c>
      <c r="V1221">
        <f>SUMIFS('Energy balance options'!$G$7:$G$3000,'Energy balance options'!$B$7:$B$3000,HeatGen!V$2,'Energy balance options'!$A$7:$A$3000,HeatGen!$A1221)</f>
        <v>0</v>
      </c>
      <c r="W1221">
        <f>SUMIFS('Energy balance options'!$G$7:$G$3000,'Energy balance options'!$B$7:$B$3000,HeatGen!W$2,'Energy balance options'!$A$7:$A$3000,HeatGen!$A1221)</f>
        <v>0</v>
      </c>
      <c r="X1221">
        <f>SUMIFS('Energy balance options'!$G$7:$G$3000,'Energy balance options'!$B$7:$B$3000,HeatGen!X$2,'Energy balance options'!$A$7:$A$3000,HeatGen!$A1221)</f>
        <v>0</v>
      </c>
      <c r="AG1221">
        <f t="shared" si="259"/>
        <v>0</v>
      </c>
      <c r="AH1221">
        <f t="shared" si="260"/>
        <v>0</v>
      </c>
      <c r="AI1221">
        <f t="shared" si="261"/>
        <v>0</v>
      </c>
      <c r="AJ1221">
        <f t="shared" si="262"/>
        <v>0</v>
      </c>
      <c r="AK1221">
        <f t="shared" si="263"/>
        <v>0</v>
      </c>
      <c r="AL1221">
        <f t="shared" si="264"/>
        <v>0</v>
      </c>
      <c r="AM1221">
        <f t="shared" si="265"/>
        <v>0</v>
      </c>
      <c r="AN1221">
        <f t="shared" si="266"/>
        <v>0</v>
      </c>
      <c r="AO1221">
        <f t="shared" si="267"/>
        <v>0</v>
      </c>
    </row>
    <row r="1222" spans="1:41" x14ac:dyDescent="0.2">
      <c r="A1222" s="9"/>
      <c r="B1222" t="str">
        <f>_xlfn.IFNA(VLOOKUP(A1222,'Energy balance options'!A$7:C$3000,3,FALSE),"")</f>
        <v/>
      </c>
      <c r="P1222">
        <f>SUMIFS('Energy balance options'!$F$7:$F$3000,'Energy balance options'!$B$7:$B$3000,HeatGen!P$2,'Energy balance options'!$A$7:$A$3000,HeatGen!$A1222)</f>
        <v>0</v>
      </c>
      <c r="Q1222">
        <f>SUMIFS('Energy balance options'!$F$7:$F$3000,'Energy balance options'!$B$7:$B$3000,HeatGen!Q$2,'Energy balance options'!$A$7:$A$3000,HeatGen!$A1222)</f>
        <v>0</v>
      </c>
      <c r="R1222">
        <f>SUMIFS('Energy balance options'!$F$7:$F$3000,'Energy balance options'!$B$7:$B$3000,HeatGen!R$2,'Energy balance options'!$A$7:$A$3000,HeatGen!$A1222)</f>
        <v>0</v>
      </c>
      <c r="S1222">
        <f>SUMIFS('Energy balance options'!$G$7:$G$3000,'Energy balance options'!$B$7:$B$3000,HeatGen!S$2,'Energy balance options'!$A$7:$A$3000,HeatGen!$A1222)</f>
        <v>0</v>
      </c>
      <c r="T1222">
        <f>SUMIFS('Energy balance options'!$G$7:$G$3000,'Energy balance options'!$B$7:$B$3000,HeatGen!T$2,'Energy balance options'!$A$7:$A$3000,HeatGen!$A1222)</f>
        <v>0</v>
      </c>
      <c r="U1222">
        <f>SUMIFS('Energy balance options'!$G$7:$G$3000,'Energy balance options'!$B$7:$B$3000,HeatGen!U$2,'Energy balance options'!$A$7:$A$3000,HeatGen!$A1222)</f>
        <v>0</v>
      </c>
      <c r="V1222">
        <f>SUMIFS('Energy balance options'!$G$7:$G$3000,'Energy balance options'!$B$7:$B$3000,HeatGen!V$2,'Energy balance options'!$A$7:$A$3000,HeatGen!$A1222)</f>
        <v>0</v>
      </c>
      <c r="W1222">
        <f>SUMIFS('Energy balance options'!$G$7:$G$3000,'Energy balance options'!$B$7:$B$3000,HeatGen!W$2,'Energy balance options'!$A$7:$A$3000,HeatGen!$A1222)</f>
        <v>0</v>
      </c>
      <c r="X1222">
        <f>SUMIFS('Energy balance options'!$G$7:$G$3000,'Energy balance options'!$B$7:$B$3000,HeatGen!X$2,'Energy balance options'!$A$7:$A$3000,HeatGen!$A1222)</f>
        <v>0</v>
      </c>
      <c r="AG1222">
        <f t="shared" si="259"/>
        <v>0</v>
      </c>
      <c r="AH1222">
        <f t="shared" si="260"/>
        <v>0</v>
      </c>
      <c r="AI1222">
        <f t="shared" si="261"/>
        <v>0</v>
      </c>
      <c r="AJ1222">
        <f t="shared" si="262"/>
        <v>0</v>
      </c>
      <c r="AK1222">
        <f t="shared" si="263"/>
        <v>0</v>
      </c>
      <c r="AL1222">
        <f t="shared" si="264"/>
        <v>0</v>
      </c>
      <c r="AM1222">
        <f t="shared" si="265"/>
        <v>0</v>
      </c>
      <c r="AN1222">
        <f t="shared" si="266"/>
        <v>0</v>
      </c>
      <c r="AO1222">
        <f t="shared" si="267"/>
        <v>0</v>
      </c>
    </row>
    <row r="1223" spans="1:41" x14ac:dyDescent="0.2">
      <c r="A1223" s="9"/>
      <c r="B1223" t="str">
        <f>_xlfn.IFNA(VLOOKUP(A1223,'Energy balance options'!A$7:C$3000,3,FALSE),"")</f>
        <v/>
      </c>
      <c r="P1223">
        <f>SUMIFS('Energy balance options'!$F$7:$F$3000,'Energy balance options'!$B$7:$B$3000,HeatGen!P$2,'Energy balance options'!$A$7:$A$3000,HeatGen!$A1223)</f>
        <v>0</v>
      </c>
      <c r="Q1223">
        <f>SUMIFS('Energy balance options'!$F$7:$F$3000,'Energy balance options'!$B$7:$B$3000,HeatGen!Q$2,'Energy balance options'!$A$7:$A$3000,HeatGen!$A1223)</f>
        <v>0</v>
      </c>
      <c r="R1223">
        <f>SUMIFS('Energy balance options'!$F$7:$F$3000,'Energy balance options'!$B$7:$B$3000,HeatGen!R$2,'Energy balance options'!$A$7:$A$3000,HeatGen!$A1223)</f>
        <v>0</v>
      </c>
      <c r="S1223">
        <f>SUMIFS('Energy balance options'!$G$7:$G$3000,'Energy balance options'!$B$7:$B$3000,HeatGen!S$2,'Energy balance options'!$A$7:$A$3000,HeatGen!$A1223)</f>
        <v>0</v>
      </c>
      <c r="T1223">
        <f>SUMIFS('Energy balance options'!$G$7:$G$3000,'Energy balance options'!$B$7:$B$3000,HeatGen!T$2,'Energy balance options'!$A$7:$A$3000,HeatGen!$A1223)</f>
        <v>0</v>
      </c>
      <c r="U1223">
        <f>SUMIFS('Energy balance options'!$G$7:$G$3000,'Energy balance options'!$B$7:$B$3000,HeatGen!U$2,'Energy balance options'!$A$7:$A$3000,HeatGen!$A1223)</f>
        <v>0</v>
      </c>
      <c r="V1223">
        <f>SUMIFS('Energy balance options'!$G$7:$G$3000,'Energy balance options'!$B$7:$B$3000,HeatGen!V$2,'Energy balance options'!$A$7:$A$3000,HeatGen!$A1223)</f>
        <v>0</v>
      </c>
      <c r="W1223">
        <f>SUMIFS('Energy balance options'!$G$7:$G$3000,'Energy balance options'!$B$7:$B$3000,HeatGen!W$2,'Energy balance options'!$A$7:$A$3000,HeatGen!$A1223)</f>
        <v>0</v>
      </c>
      <c r="X1223">
        <f>SUMIFS('Energy balance options'!$G$7:$G$3000,'Energy balance options'!$B$7:$B$3000,HeatGen!X$2,'Energy balance options'!$A$7:$A$3000,HeatGen!$A1223)</f>
        <v>0</v>
      </c>
      <c r="AG1223">
        <f t="shared" si="259"/>
        <v>0</v>
      </c>
      <c r="AH1223">
        <f t="shared" si="260"/>
        <v>0</v>
      </c>
      <c r="AI1223">
        <f t="shared" si="261"/>
        <v>0</v>
      </c>
      <c r="AJ1223">
        <f t="shared" si="262"/>
        <v>0</v>
      </c>
      <c r="AK1223">
        <f t="shared" si="263"/>
        <v>0</v>
      </c>
      <c r="AL1223">
        <f t="shared" si="264"/>
        <v>0</v>
      </c>
      <c r="AM1223">
        <f t="shared" si="265"/>
        <v>0</v>
      </c>
      <c r="AN1223">
        <f t="shared" si="266"/>
        <v>0</v>
      </c>
      <c r="AO1223">
        <f t="shared" si="267"/>
        <v>0</v>
      </c>
    </row>
    <row r="1224" spans="1:41" x14ac:dyDescent="0.2">
      <c r="A1224" s="9"/>
      <c r="B1224" t="str">
        <f>_xlfn.IFNA(VLOOKUP(A1224,'Energy balance options'!A$7:C$3000,3,FALSE),"")</f>
        <v/>
      </c>
      <c r="P1224">
        <f>SUMIFS('Energy balance options'!$F$7:$F$3000,'Energy balance options'!$B$7:$B$3000,HeatGen!P$2,'Energy balance options'!$A$7:$A$3000,HeatGen!$A1224)</f>
        <v>0</v>
      </c>
      <c r="Q1224">
        <f>SUMIFS('Energy balance options'!$F$7:$F$3000,'Energy balance options'!$B$7:$B$3000,HeatGen!Q$2,'Energy balance options'!$A$7:$A$3000,HeatGen!$A1224)</f>
        <v>0</v>
      </c>
      <c r="R1224">
        <f>SUMIFS('Energy balance options'!$F$7:$F$3000,'Energy balance options'!$B$7:$B$3000,HeatGen!R$2,'Energy balance options'!$A$7:$A$3000,HeatGen!$A1224)</f>
        <v>0</v>
      </c>
      <c r="S1224">
        <f>SUMIFS('Energy balance options'!$G$7:$G$3000,'Energy balance options'!$B$7:$B$3000,HeatGen!S$2,'Energy balance options'!$A$7:$A$3000,HeatGen!$A1224)</f>
        <v>0</v>
      </c>
      <c r="T1224">
        <f>SUMIFS('Energy balance options'!$G$7:$G$3000,'Energy balance options'!$B$7:$B$3000,HeatGen!T$2,'Energy balance options'!$A$7:$A$3000,HeatGen!$A1224)</f>
        <v>0</v>
      </c>
      <c r="U1224">
        <f>SUMIFS('Energy balance options'!$G$7:$G$3000,'Energy balance options'!$B$7:$B$3000,HeatGen!U$2,'Energy balance options'!$A$7:$A$3000,HeatGen!$A1224)</f>
        <v>0</v>
      </c>
      <c r="V1224">
        <f>SUMIFS('Energy balance options'!$G$7:$G$3000,'Energy balance options'!$B$7:$B$3000,HeatGen!V$2,'Energy balance options'!$A$7:$A$3000,HeatGen!$A1224)</f>
        <v>0</v>
      </c>
      <c r="W1224">
        <f>SUMIFS('Energy balance options'!$G$7:$G$3000,'Energy balance options'!$B$7:$B$3000,HeatGen!W$2,'Energy balance options'!$A$7:$A$3000,HeatGen!$A1224)</f>
        <v>0</v>
      </c>
      <c r="X1224">
        <f>SUMIFS('Energy balance options'!$G$7:$G$3000,'Energy balance options'!$B$7:$B$3000,HeatGen!X$2,'Energy balance options'!$A$7:$A$3000,HeatGen!$A1224)</f>
        <v>0</v>
      </c>
      <c r="AG1224">
        <f t="shared" si="259"/>
        <v>0</v>
      </c>
      <c r="AH1224">
        <f t="shared" si="260"/>
        <v>0</v>
      </c>
      <c r="AI1224">
        <f t="shared" si="261"/>
        <v>0</v>
      </c>
      <c r="AJ1224">
        <f t="shared" si="262"/>
        <v>0</v>
      </c>
      <c r="AK1224">
        <f t="shared" si="263"/>
        <v>0</v>
      </c>
      <c r="AL1224">
        <f t="shared" si="264"/>
        <v>0</v>
      </c>
      <c r="AM1224">
        <f t="shared" si="265"/>
        <v>0</v>
      </c>
      <c r="AN1224">
        <f t="shared" si="266"/>
        <v>0</v>
      </c>
      <c r="AO1224">
        <f t="shared" si="267"/>
        <v>0</v>
      </c>
    </row>
    <row r="1225" spans="1:41" x14ac:dyDescent="0.2">
      <c r="A1225" s="9"/>
      <c r="B1225" t="str">
        <f>_xlfn.IFNA(VLOOKUP(A1225,'Energy balance options'!A$7:C$3000,3,FALSE),"")</f>
        <v/>
      </c>
      <c r="P1225">
        <f>SUMIFS('Energy balance options'!$F$7:$F$3000,'Energy balance options'!$B$7:$B$3000,HeatGen!P$2,'Energy balance options'!$A$7:$A$3000,HeatGen!$A1225)</f>
        <v>0</v>
      </c>
      <c r="Q1225">
        <f>SUMIFS('Energy balance options'!$F$7:$F$3000,'Energy balance options'!$B$7:$B$3000,HeatGen!Q$2,'Energy balance options'!$A$7:$A$3000,HeatGen!$A1225)</f>
        <v>0</v>
      </c>
      <c r="R1225">
        <f>SUMIFS('Energy balance options'!$F$7:$F$3000,'Energy balance options'!$B$7:$B$3000,HeatGen!R$2,'Energy balance options'!$A$7:$A$3000,HeatGen!$A1225)</f>
        <v>0</v>
      </c>
      <c r="S1225">
        <f>SUMIFS('Energy balance options'!$G$7:$G$3000,'Energy balance options'!$B$7:$B$3000,HeatGen!S$2,'Energy balance options'!$A$7:$A$3000,HeatGen!$A1225)</f>
        <v>0</v>
      </c>
      <c r="T1225">
        <f>SUMIFS('Energy balance options'!$G$7:$G$3000,'Energy balance options'!$B$7:$B$3000,HeatGen!T$2,'Energy balance options'!$A$7:$A$3000,HeatGen!$A1225)</f>
        <v>0</v>
      </c>
      <c r="U1225">
        <f>SUMIFS('Energy balance options'!$G$7:$G$3000,'Energy balance options'!$B$7:$B$3000,HeatGen!U$2,'Energy balance options'!$A$7:$A$3000,HeatGen!$A1225)</f>
        <v>0</v>
      </c>
      <c r="V1225">
        <f>SUMIFS('Energy balance options'!$G$7:$G$3000,'Energy balance options'!$B$7:$B$3000,HeatGen!V$2,'Energy balance options'!$A$7:$A$3000,HeatGen!$A1225)</f>
        <v>0</v>
      </c>
      <c r="W1225">
        <f>SUMIFS('Energy balance options'!$G$7:$G$3000,'Energy balance options'!$B$7:$B$3000,HeatGen!W$2,'Energy balance options'!$A$7:$A$3000,HeatGen!$A1225)</f>
        <v>0</v>
      </c>
      <c r="X1225">
        <f>SUMIFS('Energy balance options'!$G$7:$G$3000,'Energy balance options'!$B$7:$B$3000,HeatGen!X$2,'Energy balance options'!$A$7:$A$3000,HeatGen!$A1225)</f>
        <v>0</v>
      </c>
      <c r="AG1225">
        <f t="shared" si="259"/>
        <v>0</v>
      </c>
      <c r="AH1225">
        <f t="shared" si="260"/>
        <v>0</v>
      </c>
      <c r="AI1225">
        <f t="shared" si="261"/>
        <v>0</v>
      </c>
      <c r="AJ1225">
        <f t="shared" si="262"/>
        <v>0</v>
      </c>
      <c r="AK1225">
        <f t="shared" si="263"/>
        <v>0</v>
      </c>
      <c r="AL1225">
        <f t="shared" si="264"/>
        <v>0</v>
      </c>
      <c r="AM1225">
        <f t="shared" si="265"/>
        <v>0</v>
      </c>
      <c r="AN1225">
        <f t="shared" si="266"/>
        <v>0</v>
      </c>
      <c r="AO1225">
        <f t="shared" si="267"/>
        <v>0</v>
      </c>
    </row>
    <row r="1226" spans="1:41" x14ac:dyDescent="0.2">
      <c r="A1226" s="9"/>
      <c r="B1226" t="str">
        <f>_xlfn.IFNA(VLOOKUP(A1226,'Energy balance options'!A$7:C$3000,3,FALSE),"")</f>
        <v/>
      </c>
      <c r="P1226">
        <f>SUMIFS('Energy balance options'!$F$7:$F$3000,'Energy balance options'!$B$7:$B$3000,HeatGen!P$2,'Energy balance options'!$A$7:$A$3000,HeatGen!$A1226)</f>
        <v>0</v>
      </c>
      <c r="Q1226">
        <f>SUMIFS('Energy balance options'!$F$7:$F$3000,'Energy balance options'!$B$7:$B$3000,HeatGen!Q$2,'Energy balance options'!$A$7:$A$3000,HeatGen!$A1226)</f>
        <v>0</v>
      </c>
      <c r="R1226">
        <f>SUMIFS('Energy balance options'!$F$7:$F$3000,'Energy balance options'!$B$7:$B$3000,HeatGen!R$2,'Energy balance options'!$A$7:$A$3000,HeatGen!$A1226)</f>
        <v>0</v>
      </c>
      <c r="S1226">
        <f>SUMIFS('Energy balance options'!$G$7:$G$3000,'Energy balance options'!$B$7:$B$3000,HeatGen!S$2,'Energy balance options'!$A$7:$A$3000,HeatGen!$A1226)</f>
        <v>0</v>
      </c>
      <c r="T1226">
        <f>SUMIFS('Energy balance options'!$G$7:$G$3000,'Energy balance options'!$B$7:$B$3000,HeatGen!T$2,'Energy balance options'!$A$7:$A$3000,HeatGen!$A1226)</f>
        <v>0</v>
      </c>
      <c r="U1226">
        <f>SUMIFS('Energy balance options'!$G$7:$G$3000,'Energy balance options'!$B$7:$B$3000,HeatGen!U$2,'Energy balance options'!$A$7:$A$3000,HeatGen!$A1226)</f>
        <v>0</v>
      </c>
      <c r="V1226">
        <f>SUMIFS('Energy balance options'!$G$7:$G$3000,'Energy balance options'!$B$7:$B$3000,HeatGen!V$2,'Energy balance options'!$A$7:$A$3000,HeatGen!$A1226)</f>
        <v>0</v>
      </c>
      <c r="W1226">
        <f>SUMIFS('Energy balance options'!$G$7:$G$3000,'Energy balance options'!$B$7:$B$3000,HeatGen!W$2,'Energy balance options'!$A$7:$A$3000,HeatGen!$A1226)</f>
        <v>0</v>
      </c>
      <c r="X1226">
        <f>SUMIFS('Energy balance options'!$G$7:$G$3000,'Energy balance options'!$B$7:$B$3000,HeatGen!X$2,'Energy balance options'!$A$7:$A$3000,HeatGen!$A1226)</f>
        <v>0</v>
      </c>
      <c r="AG1226">
        <f t="shared" si="259"/>
        <v>0</v>
      </c>
      <c r="AH1226">
        <f t="shared" si="260"/>
        <v>0</v>
      </c>
      <c r="AI1226">
        <f t="shared" si="261"/>
        <v>0</v>
      </c>
      <c r="AJ1226">
        <f t="shared" si="262"/>
        <v>0</v>
      </c>
      <c r="AK1226">
        <f t="shared" si="263"/>
        <v>0</v>
      </c>
      <c r="AL1226">
        <f t="shared" si="264"/>
        <v>0</v>
      </c>
      <c r="AM1226">
        <f t="shared" si="265"/>
        <v>0</v>
      </c>
      <c r="AN1226">
        <f t="shared" si="266"/>
        <v>0</v>
      </c>
      <c r="AO1226">
        <f t="shared" si="267"/>
        <v>0</v>
      </c>
    </row>
    <row r="1227" spans="1:41" x14ac:dyDescent="0.2">
      <c r="A1227" s="9"/>
      <c r="B1227" t="str">
        <f>_xlfn.IFNA(VLOOKUP(A1227,'Energy balance options'!A$7:C$3000,3,FALSE),"")</f>
        <v/>
      </c>
      <c r="P1227">
        <f>SUMIFS('Energy balance options'!$F$7:$F$3000,'Energy balance options'!$B$7:$B$3000,HeatGen!P$2,'Energy balance options'!$A$7:$A$3000,HeatGen!$A1227)</f>
        <v>0</v>
      </c>
      <c r="Q1227">
        <f>SUMIFS('Energy balance options'!$F$7:$F$3000,'Energy balance options'!$B$7:$B$3000,HeatGen!Q$2,'Energy balance options'!$A$7:$A$3000,HeatGen!$A1227)</f>
        <v>0</v>
      </c>
      <c r="R1227">
        <f>SUMIFS('Energy balance options'!$F$7:$F$3000,'Energy balance options'!$B$7:$B$3000,HeatGen!R$2,'Energy balance options'!$A$7:$A$3000,HeatGen!$A1227)</f>
        <v>0</v>
      </c>
      <c r="S1227">
        <f>SUMIFS('Energy balance options'!$G$7:$G$3000,'Energy balance options'!$B$7:$B$3000,HeatGen!S$2,'Energy balance options'!$A$7:$A$3000,HeatGen!$A1227)</f>
        <v>0</v>
      </c>
      <c r="T1227">
        <f>SUMIFS('Energy balance options'!$G$7:$G$3000,'Energy balance options'!$B$7:$B$3000,HeatGen!T$2,'Energy balance options'!$A$7:$A$3000,HeatGen!$A1227)</f>
        <v>0</v>
      </c>
      <c r="U1227">
        <f>SUMIFS('Energy balance options'!$G$7:$G$3000,'Energy balance options'!$B$7:$B$3000,HeatGen!U$2,'Energy balance options'!$A$7:$A$3000,HeatGen!$A1227)</f>
        <v>0</v>
      </c>
      <c r="V1227">
        <f>SUMIFS('Energy balance options'!$G$7:$G$3000,'Energy balance options'!$B$7:$B$3000,HeatGen!V$2,'Energy balance options'!$A$7:$A$3000,HeatGen!$A1227)</f>
        <v>0</v>
      </c>
      <c r="W1227">
        <f>SUMIFS('Energy balance options'!$G$7:$G$3000,'Energy balance options'!$B$7:$B$3000,HeatGen!W$2,'Energy balance options'!$A$7:$A$3000,HeatGen!$A1227)</f>
        <v>0</v>
      </c>
      <c r="X1227">
        <f>SUMIFS('Energy balance options'!$G$7:$G$3000,'Energy balance options'!$B$7:$B$3000,HeatGen!X$2,'Energy balance options'!$A$7:$A$3000,HeatGen!$A1227)</f>
        <v>0</v>
      </c>
      <c r="AG1227">
        <f t="shared" si="259"/>
        <v>0</v>
      </c>
      <c r="AH1227">
        <f t="shared" si="260"/>
        <v>0</v>
      </c>
      <c r="AI1227">
        <f t="shared" si="261"/>
        <v>0</v>
      </c>
      <c r="AJ1227">
        <f t="shared" si="262"/>
        <v>0</v>
      </c>
      <c r="AK1227">
        <f t="shared" si="263"/>
        <v>0</v>
      </c>
      <c r="AL1227">
        <f t="shared" si="264"/>
        <v>0</v>
      </c>
      <c r="AM1227">
        <f t="shared" si="265"/>
        <v>0</v>
      </c>
      <c r="AN1227">
        <f t="shared" si="266"/>
        <v>0</v>
      </c>
      <c r="AO1227">
        <f t="shared" si="267"/>
        <v>0</v>
      </c>
    </row>
    <row r="1228" spans="1:41" x14ac:dyDescent="0.2">
      <c r="A1228" s="9"/>
      <c r="B1228" t="str">
        <f>_xlfn.IFNA(VLOOKUP(A1228,'Energy balance options'!A$7:C$3000,3,FALSE),"")</f>
        <v/>
      </c>
      <c r="P1228">
        <f>SUMIFS('Energy balance options'!$F$7:$F$3000,'Energy balance options'!$B$7:$B$3000,HeatGen!P$2,'Energy balance options'!$A$7:$A$3000,HeatGen!$A1228)</f>
        <v>0</v>
      </c>
      <c r="Q1228">
        <f>SUMIFS('Energy balance options'!$F$7:$F$3000,'Energy balance options'!$B$7:$B$3000,HeatGen!Q$2,'Energy balance options'!$A$7:$A$3000,HeatGen!$A1228)</f>
        <v>0</v>
      </c>
      <c r="R1228">
        <f>SUMIFS('Energy balance options'!$F$7:$F$3000,'Energy balance options'!$B$7:$B$3000,HeatGen!R$2,'Energy balance options'!$A$7:$A$3000,HeatGen!$A1228)</f>
        <v>0</v>
      </c>
      <c r="S1228">
        <f>SUMIFS('Energy balance options'!$G$7:$G$3000,'Energy balance options'!$B$7:$B$3000,HeatGen!S$2,'Energy balance options'!$A$7:$A$3000,HeatGen!$A1228)</f>
        <v>0</v>
      </c>
      <c r="T1228">
        <f>SUMIFS('Energy balance options'!$G$7:$G$3000,'Energy balance options'!$B$7:$B$3000,HeatGen!T$2,'Energy balance options'!$A$7:$A$3000,HeatGen!$A1228)</f>
        <v>0</v>
      </c>
      <c r="U1228">
        <f>SUMIFS('Energy balance options'!$G$7:$G$3000,'Energy balance options'!$B$7:$B$3000,HeatGen!U$2,'Energy balance options'!$A$7:$A$3000,HeatGen!$A1228)</f>
        <v>0</v>
      </c>
      <c r="V1228">
        <f>SUMIFS('Energy balance options'!$G$7:$G$3000,'Energy balance options'!$B$7:$B$3000,HeatGen!V$2,'Energy balance options'!$A$7:$A$3000,HeatGen!$A1228)</f>
        <v>0</v>
      </c>
      <c r="W1228">
        <f>SUMIFS('Energy balance options'!$G$7:$G$3000,'Energy balance options'!$B$7:$B$3000,HeatGen!W$2,'Energy balance options'!$A$7:$A$3000,HeatGen!$A1228)</f>
        <v>0</v>
      </c>
      <c r="X1228">
        <f>SUMIFS('Energy balance options'!$G$7:$G$3000,'Energy balance options'!$B$7:$B$3000,HeatGen!X$2,'Energy balance options'!$A$7:$A$3000,HeatGen!$A1228)</f>
        <v>0</v>
      </c>
      <c r="AG1228">
        <f t="shared" si="259"/>
        <v>0</v>
      </c>
      <c r="AH1228">
        <f t="shared" si="260"/>
        <v>0</v>
      </c>
      <c r="AI1228">
        <f t="shared" si="261"/>
        <v>0</v>
      </c>
      <c r="AJ1228">
        <f t="shared" si="262"/>
        <v>0</v>
      </c>
      <c r="AK1228">
        <f t="shared" si="263"/>
        <v>0</v>
      </c>
      <c r="AL1228">
        <f t="shared" si="264"/>
        <v>0</v>
      </c>
      <c r="AM1228">
        <f t="shared" si="265"/>
        <v>0</v>
      </c>
      <c r="AN1228">
        <f t="shared" si="266"/>
        <v>0</v>
      </c>
      <c r="AO1228">
        <f t="shared" si="267"/>
        <v>0</v>
      </c>
    </row>
    <row r="1229" spans="1:41" x14ac:dyDescent="0.2">
      <c r="A1229" s="9"/>
      <c r="B1229" t="str">
        <f>_xlfn.IFNA(VLOOKUP(A1229,'Energy balance options'!A$7:C$3000,3,FALSE),"")</f>
        <v/>
      </c>
      <c r="P1229">
        <f>SUMIFS('Energy balance options'!$F$7:$F$3000,'Energy balance options'!$B$7:$B$3000,HeatGen!P$2,'Energy balance options'!$A$7:$A$3000,HeatGen!$A1229)</f>
        <v>0</v>
      </c>
      <c r="Q1229">
        <f>SUMIFS('Energy balance options'!$F$7:$F$3000,'Energy balance options'!$B$7:$B$3000,HeatGen!Q$2,'Energy balance options'!$A$7:$A$3000,HeatGen!$A1229)</f>
        <v>0</v>
      </c>
      <c r="R1229">
        <f>SUMIFS('Energy balance options'!$F$7:$F$3000,'Energy balance options'!$B$7:$B$3000,HeatGen!R$2,'Energy balance options'!$A$7:$A$3000,HeatGen!$A1229)</f>
        <v>0</v>
      </c>
      <c r="S1229">
        <f>SUMIFS('Energy balance options'!$G$7:$G$3000,'Energy balance options'!$B$7:$B$3000,HeatGen!S$2,'Energy balance options'!$A$7:$A$3000,HeatGen!$A1229)</f>
        <v>0</v>
      </c>
      <c r="T1229">
        <f>SUMIFS('Energy balance options'!$G$7:$G$3000,'Energy balance options'!$B$7:$B$3000,HeatGen!T$2,'Energy balance options'!$A$7:$A$3000,HeatGen!$A1229)</f>
        <v>0</v>
      </c>
      <c r="U1229">
        <f>SUMIFS('Energy balance options'!$G$7:$G$3000,'Energy balance options'!$B$7:$B$3000,HeatGen!U$2,'Energy balance options'!$A$7:$A$3000,HeatGen!$A1229)</f>
        <v>0</v>
      </c>
      <c r="V1229">
        <f>SUMIFS('Energy balance options'!$G$7:$G$3000,'Energy balance options'!$B$7:$B$3000,HeatGen!V$2,'Energy balance options'!$A$7:$A$3000,HeatGen!$A1229)</f>
        <v>0</v>
      </c>
      <c r="W1229">
        <f>SUMIFS('Energy balance options'!$G$7:$G$3000,'Energy balance options'!$B$7:$B$3000,HeatGen!W$2,'Energy balance options'!$A$7:$A$3000,HeatGen!$A1229)</f>
        <v>0</v>
      </c>
      <c r="X1229">
        <f>SUMIFS('Energy balance options'!$G$7:$G$3000,'Energy balance options'!$B$7:$B$3000,HeatGen!X$2,'Energy balance options'!$A$7:$A$3000,HeatGen!$A1229)</f>
        <v>0</v>
      </c>
      <c r="AG1229">
        <f t="shared" si="259"/>
        <v>0</v>
      </c>
      <c r="AH1229">
        <f t="shared" si="260"/>
        <v>0</v>
      </c>
      <c r="AI1229">
        <f t="shared" si="261"/>
        <v>0</v>
      </c>
      <c r="AJ1229">
        <f t="shared" si="262"/>
        <v>0</v>
      </c>
      <c r="AK1229">
        <f t="shared" si="263"/>
        <v>0</v>
      </c>
      <c r="AL1229">
        <f t="shared" si="264"/>
        <v>0</v>
      </c>
      <c r="AM1229">
        <f t="shared" si="265"/>
        <v>0</v>
      </c>
      <c r="AN1229">
        <f t="shared" si="266"/>
        <v>0</v>
      </c>
      <c r="AO1229">
        <f t="shared" si="267"/>
        <v>0</v>
      </c>
    </row>
    <row r="1230" spans="1:41" x14ac:dyDescent="0.2">
      <c r="A1230" s="9"/>
      <c r="B1230" t="str">
        <f>_xlfn.IFNA(VLOOKUP(A1230,'Energy balance options'!A$7:C$3000,3,FALSE),"")</f>
        <v/>
      </c>
      <c r="P1230">
        <f>SUMIFS('Energy balance options'!$F$7:$F$3000,'Energy balance options'!$B$7:$B$3000,HeatGen!P$2,'Energy balance options'!$A$7:$A$3000,HeatGen!$A1230)</f>
        <v>0</v>
      </c>
      <c r="Q1230">
        <f>SUMIFS('Energy balance options'!$F$7:$F$3000,'Energy balance options'!$B$7:$B$3000,HeatGen!Q$2,'Energy balance options'!$A$7:$A$3000,HeatGen!$A1230)</f>
        <v>0</v>
      </c>
      <c r="R1230">
        <f>SUMIFS('Energy balance options'!$F$7:$F$3000,'Energy balance options'!$B$7:$B$3000,HeatGen!R$2,'Energy balance options'!$A$7:$A$3000,HeatGen!$A1230)</f>
        <v>0</v>
      </c>
      <c r="S1230">
        <f>SUMIFS('Energy balance options'!$G$7:$G$3000,'Energy balance options'!$B$7:$B$3000,HeatGen!S$2,'Energy balance options'!$A$7:$A$3000,HeatGen!$A1230)</f>
        <v>0</v>
      </c>
      <c r="T1230">
        <f>SUMIFS('Energy balance options'!$G$7:$G$3000,'Energy balance options'!$B$7:$B$3000,HeatGen!T$2,'Energy balance options'!$A$7:$A$3000,HeatGen!$A1230)</f>
        <v>0</v>
      </c>
      <c r="U1230">
        <f>SUMIFS('Energy balance options'!$G$7:$G$3000,'Energy balance options'!$B$7:$B$3000,HeatGen!U$2,'Energy balance options'!$A$7:$A$3000,HeatGen!$A1230)</f>
        <v>0</v>
      </c>
      <c r="V1230">
        <f>SUMIFS('Energy balance options'!$G$7:$G$3000,'Energy balance options'!$B$7:$B$3000,HeatGen!V$2,'Energy balance options'!$A$7:$A$3000,HeatGen!$A1230)</f>
        <v>0</v>
      </c>
      <c r="W1230">
        <f>SUMIFS('Energy balance options'!$G$7:$G$3000,'Energy balance options'!$B$7:$B$3000,HeatGen!W$2,'Energy balance options'!$A$7:$A$3000,HeatGen!$A1230)</f>
        <v>0</v>
      </c>
      <c r="X1230">
        <f>SUMIFS('Energy balance options'!$G$7:$G$3000,'Energy balance options'!$B$7:$B$3000,HeatGen!X$2,'Energy balance options'!$A$7:$A$3000,HeatGen!$A1230)</f>
        <v>0</v>
      </c>
      <c r="AG1230">
        <f t="shared" si="259"/>
        <v>0</v>
      </c>
      <c r="AH1230">
        <f t="shared" si="260"/>
        <v>0</v>
      </c>
      <c r="AI1230">
        <f t="shared" si="261"/>
        <v>0</v>
      </c>
      <c r="AJ1230">
        <f t="shared" si="262"/>
        <v>0</v>
      </c>
      <c r="AK1230">
        <f t="shared" si="263"/>
        <v>0</v>
      </c>
      <c r="AL1230">
        <f t="shared" si="264"/>
        <v>0</v>
      </c>
      <c r="AM1230">
        <f t="shared" si="265"/>
        <v>0</v>
      </c>
      <c r="AN1230">
        <f t="shared" si="266"/>
        <v>0</v>
      </c>
      <c r="AO1230">
        <f t="shared" si="267"/>
        <v>0</v>
      </c>
    </row>
    <row r="1231" spans="1:41" x14ac:dyDescent="0.2">
      <c r="A1231" s="9"/>
      <c r="B1231" t="str">
        <f>_xlfn.IFNA(VLOOKUP(A1231,'Energy balance options'!A$7:C$3000,3,FALSE),"")</f>
        <v/>
      </c>
      <c r="P1231">
        <f>SUMIFS('Energy balance options'!$F$7:$F$3000,'Energy balance options'!$B$7:$B$3000,HeatGen!P$2,'Energy balance options'!$A$7:$A$3000,HeatGen!$A1231)</f>
        <v>0</v>
      </c>
      <c r="Q1231">
        <f>SUMIFS('Energy balance options'!$F$7:$F$3000,'Energy balance options'!$B$7:$B$3000,HeatGen!Q$2,'Energy balance options'!$A$7:$A$3000,HeatGen!$A1231)</f>
        <v>0</v>
      </c>
      <c r="R1231">
        <f>SUMIFS('Energy balance options'!$F$7:$F$3000,'Energy balance options'!$B$7:$B$3000,HeatGen!R$2,'Energy balance options'!$A$7:$A$3000,HeatGen!$A1231)</f>
        <v>0</v>
      </c>
      <c r="S1231">
        <f>SUMIFS('Energy balance options'!$G$7:$G$3000,'Energy balance options'!$B$7:$B$3000,HeatGen!S$2,'Energy balance options'!$A$7:$A$3000,HeatGen!$A1231)</f>
        <v>0</v>
      </c>
      <c r="T1231">
        <f>SUMIFS('Energy balance options'!$G$7:$G$3000,'Energy balance options'!$B$7:$B$3000,HeatGen!T$2,'Energy balance options'!$A$7:$A$3000,HeatGen!$A1231)</f>
        <v>0</v>
      </c>
      <c r="U1231">
        <f>SUMIFS('Energy balance options'!$G$7:$G$3000,'Energy balance options'!$B$7:$B$3000,HeatGen!U$2,'Energy balance options'!$A$7:$A$3000,HeatGen!$A1231)</f>
        <v>0</v>
      </c>
      <c r="V1231">
        <f>SUMIFS('Energy balance options'!$G$7:$G$3000,'Energy balance options'!$B$7:$B$3000,HeatGen!V$2,'Energy balance options'!$A$7:$A$3000,HeatGen!$A1231)</f>
        <v>0</v>
      </c>
      <c r="W1231">
        <f>SUMIFS('Energy balance options'!$G$7:$G$3000,'Energy balance options'!$B$7:$B$3000,HeatGen!W$2,'Energy balance options'!$A$7:$A$3000,HeatGen!$A1231)</f>
        <v>0</v>
      </c>
      <c r="X1231">
        <f>SUMIFS('Energy balance options'!$G$7:$G$3000,'Energy balance options'!$B$7:$B$3000,HeatGen!X$2,'Energy balance options'!$A$7:$A$3000,HeatGen!$A1231)</f>
        <v>0</v>
      </c>
      <c r="AG1231">
        <f t="shared" si="259"/>
        <v>0</v>
      </c>
      <c r="AH1231">
        <f t="shared" si="260"/>
        <v>0</v>
      </c>
      <c r="AI1231">
        <f t="shared" si="261"/>
        <v>0</v>
      </c>
      <c r="AJ1231">
        <f t="shared" si="262"/>
        <v>0</v>
      </c>
      <c r="AK1231">
        <f t="shared" si="263"/>
        <v>0</v>
      </c>
      <c r="AL1231">
        <f t="shared" si="264"/>
        <v>0</v>
      </c>
      <c r="AM1231">
        <f t="shared" si="265"/>
        <v>0</v>
      </c>
      <c r="AN1231">
        <f t="shared" si="266"/>
        <v>0</v>
      </c>
      <c r="AO1231">
        <f t="shared" si="267"/>
        <v>0</v>
      </c>
    </row>
    <row r="1232" spans="1:41" x14ac:dyDescent="0.2">
      <c r="A1232" s="9"/>
      <c r="B1232" t="str">
        <f>_xlfn.IFNA(VLOOKUP(A1232,'Energy balance options'!A$7:C$3000,3,FALSE),"")</f>
        <v/>
      </c>
      <c r="P1232">
        <f>SUMIFS('Energy balance options'!$F$7:$F$3000,'Energy balance options'!$B$7:$B$3000,HeatGen!P$2,'Energy balance options'!$A$7:$A$3000,HeatGen!$A1232)</f>
        <v>0</v>
      </c>
      <c r="Q1232">
        <f>SUMIFS('Energy balance options'!$F$7:$F$3000,'Energy balance options'!$B$7:$B$3000,HeatGen!Q$2,'Energy balance options'!$A$7:$A$3000,HeatGen!$A1232)</f>
        <v>0</v>
      </c>
      <c r="R1232">
        <f>SUMIFS('Energy balance options'!$F$7:$F$3000,'Energy balance options'!$B$7:$B$3000,HeatGen!R$2,'Energy balance options'!$A$7:$A$3000,HeatGen!$A1232)</f>
        <v>0</v>
      </c>
      <c r="S1232">
        <f>SUMIFS('Energy balance options'!$G$7:$G$3000,'Energy balance options'!$B$7:$B$3000,HeatGen!S$2,'Energy balance options'!$A$7:$A$3000,HeatGen!$A1232)</f>
        <v>0</v>
      </c>
      <c r="T1232">
        <f>SUMIFS('Energy balance options'!$G$7:$G$3000,'Energy balance options'!$B$7:$B$3000,HeatGen!T$2,'Energy balance options'!$A$7:$A$3000,HeatGen!$A1232)</f>
        <v>0</v>
      </c>
      <c r="U1232">
        <f>SUMIFS('Energy balance options'!$G$7:$G$3000,'Energy balance options'!$B$7:$B$3000,HeatGen!U$2,'Energy balance options'!$A$7:$A$3000,HeatGen!$A1232)</f>
        <v>0</v>
      </c>
      <c r="V1232">
        <f>SUMIFS('Energy balance options'!$G$7:$G$3000,'Energy balance options'!$B$7:$B$3000,HeatGen!V$2,'Energy balance options'!$A$7:$A$3000,HeatGen!$A1232)</f>
        <v>0</v>
      </c>
      <c r="W1232">
        <f>SUMIFS('Energy balance options'!$G$7:$G$3000,'Energy balance options'!$B$7:$B$3000,HeatGen!W$2,'Energy balance options'!$A$7:$A$3000,HeatGen!$A1232)</f>
        <v>0</v>
      </c>
      <c r="X1232">
        <f>SUMIFS('Energy balance options'!$G$7:$G$3000,'Energy balance options'!$B$7:$B$3000,HeatGen!X$2,'Energy balance options'!$A$7:$A$3000,HeatGen!$A1232)</f>
        <v>0</v>
      </c>
      <c r="AG1232">
        <f t="shared" si="259"/>
        <v>0</v>
      </c>
      <c r="AH1232">
        <f t="shared" si="260"/>
        <v>0</v>
      </c>
      <c r="AI1232">
        <f t="shared" si="261"/>
        <v>0</v>
      </c>
      <c r="AJ1232">
        <f t="shared" si="262"/>
        <v>0</v>
      </c>
      <c r="AK1232">
        <f t="shared" si="263"/>
        <v>0</v>
      </c>
      <c r="AL1232">
        <f t="shared" si="264"/>
        <v>0</v>
      </c>
      <c r="AM1232">
        <f t="shared" si="265"/>
        <v>0</v>
      </c>
      <c r="AN1232">
        <f t="shared" si="266"/>
        <v>0</v>
      </c>
      <c r="AO1232">
        <f t="shared" si="267"/>
        <v>0</v>
      </c>
    </row>
    <row r="1233" spans="1:41" x14ac:dyDescent="0.2">
      <c r="A1233" s="9"/>
      <c r="B1233" t="str">
        <f>_xlfn.IFNA(VLOOKUP(A1233,'Energy balance options'!A$7:C$3000,3,FALSE),"")</f>
        <v/>
      </c>
      <c r="P1233">
        <f>SUMIFS('Energy balance options'!$F$7:$F$3000,'Energy balance options'!$B$7:$B$3000,HeatGen!P$2,'Energy balance options'!$A$7:$A$3000,HeatGen!$A1233)</f>
        <v>0</v>
      </c>
      <c r="Q1233">
        <f>SUMIFS('Energy balance options'!$F$7:$F$3000,'Energy balance options'!$B$7:$B$3000,HeatGen!Q$2,'Energy balance options'!$A$7:$A$3000,HeatGen!$A1233)</f>
        <v>0</v>
      </c>
      <c r="R1233">
        <f>SUMIFS('Energy balance options'!$F$7:$F$3000,'Energy balance options'!$B$7:$B$3000,HeatGen!R$2,'Energy balance options'!$A$7:$A$3000,HeatGen!$A1233)</f>
        <v>0</v>
      </c>
      <c r="S1233">
        <f>SUMIFS('Energy balance options'!$G$7:$G$3000,'Energy balance options'!$B$7:$B$3000,HeatGen!S$2,'Energy balance options'!$A$7:$A$3000,HeatGen!$A1233)</f>
        <v>0</v>
      </c>
      <c r="T1233">
        <f>SUMIFS('Energy balance options'!$G$7:$G$3000,'Energy balance options'!$B$7:$B$3000,HeatGen!T$2,'Energy balance options'!$A$7:$A$3000,HeatGen!$A1233)</f>
        <v>0</v>
      </c>
      <c r="U1233">
        <f>SUMIFS('Energy balance options'!$G$7:$G$3000,'Energy balance options'!$B$7:$B$3000,HeatGen!U$2,'Energy balance options'!$A$7:$A$3000,HeatGen!$A1233)</f>
        <v>0</v>
      </c>
      <c r="V1233">
        <f>SUMIFS('Energy balance options'!$G$7:$G$3000,'Energy balance options'!$B$7:$B$3000,HeatGen!V$2,'Energy balance options'!$A$7:$A$3000,HeatGen!$A1233)</f>
        <v>0</v>
      </c>
      <c r="W1233">
        <f>SUMIFS('Energy balance options'!$G$7:$G$3000,'Energy balance options'!$B$7:$B$3000,HeatGen!W$2,'Energy balance options'!$A$7:$A$3000,HeatGen!$A1233)</f>
        <v>0</v>
      </c>
      <c r="X1233">
        <f>SUMIFS('Energy balance options'!$G$7:$G$3000,'Energy balance options'!$B$7:$B$3000,HeatGen!X$2,'Energy balance options'!$A$7:$A$3000,HeatGen!$A1233)</f>
        <v>0</v>
      </c>
      <c r="AG1233">
        <f t="shared" si="259"/>
        <v>0</v>
      </c>
      <c r="AH1233">
        <f t="shared" si="260"/>
        <v>0</v>
      </c>
      <c r="AI1233">
        <f t="shared" si="261"/>
        <v>0</v>
      </c>
      <c r="AJ1233">
        <f t="shared" si="262"/>
        <v>0</v>
      </c>
      <c r="AK1233">
        <f t="shared" si="263"/>
        <v>0</v>
      </c>
      <c r="AL1233">
        <f t="shared" si="264"/>
        <v>0</v>
      </c>
      <c r="AM1233">
        <f t="shared" si="265"/>
        <v>0</v>
      </c>
      <c r="AN1233">
        <f t="shared" si="266"/>
        <v>0</v>
      </c>
      <c r="AO1233">
        <f t="shared" si="267"/>
        <v>0</v>
      </c>
    </row>
    <row r="1234" spans="1:41" x14ac:dyDescent="0.2">
      <c r="A1234" s="9"/>
      <c r="B1234" t="str">
        <f>_xlfn.IFNA(VLOOKUP(A1234,'Energy balance options'!A$7:C$3000,3,FALSE),"")</f>
        <v/>
      </c>
      <c r="P1234">
        <f>SUMIFS('Energy balance options'!$F$7:$F$3000,'Energy balance options'!$B$7:$B$3000,HeatGen!P$2,'Energy balance options'!$A$7:$A$3000,HeatGen!$A1234)</f>
        <v>0</v>
      </c>
      <c r="Q1234">
        <f>SUMIFS('Energy balance options'!$F$7:$F$3000,'Energy balance options'!$B$7:$B$3000,HeatGen!Q$2,'Energy balance options'!$A$7:$A$3000,HeatGen!$A1234)</f>
        <v>0</v>
      </c>
      <c r="R1234">
        <f>SUMIFS('Energy balance options'!$F$7:$F$3000,'Energy balance options'!$B$7:$B$3000,HeatGen!R$2,'Energy balance options'!$A$7:$A$3000,HeatGen!$A1234)</f>
        <v>0</v>
      </c>
      <c r="S1234">
        <f>SUMIFS('Energy balance options'!$G$7:$G$3000,'Energy balance options'!$B$7:$B$3000,HeatGen!S$2,'Energy balance options'!$A$7:$A$3000,HeatGen!$A1234)</f>
        <v>0</v>
      </c>
      <c r="T1234">
        <f>SUMIFS('Energy balance options'!$G$7:$G$3000,'Energy balance options'!$B$7:$B$3000,HeatGen!T$2,'Energy balance options'!$A$7:$A$3000,HeatGen!$A1234)</f>
        <v>0</v>
      </c>
      <c r="U1234">
        <f>SUMIFS('Energy balance options'!$G$7:$G$3000,'Energy balance options'!$B$7:$B$3000,HeatGen!U$2,'Energy balance options'!$A$7:$A$3000,HeatGen!$A1234)</f>
        <v>0</v>
      </c>
      <c r="V1234">
        <f>SUMIFS('Energy balance options'!$G$7:$G$3000,'Energy balance options'!$B$7:$B$3000,HeatGen!V$2,'Energy balance options'!$A$7:$A$3000,HeatGen!$A1234)</f>
        <v>0</v>
      </c>
      <c r="W1234">
        <f>SUMIFS('Energy balance options'!$G$7:$G$3000,'Energy balance options'!$B$7:$B$3000,HeatGen!W$2,'Energy balance options'!$A$7:$A$3000,HeatGen!$A1234)</f>
        <v>0</v>
      </c>
      <c r="X1234">
        <f>SUMIFS('Energy balance options'!$G$7:$G$3000,'Energy balance options'!$B$7:$B$3000,HeatGen!X$2,'Energy balance options'!$A$7:$A$3000,HeatGen!$A1234)</f>
        <v>0</v>
      </c>
      <c r="AG1234">
        <f t="shared" si="259"/>
        <v>0</v>
      </c>
      <c r="AH1234">
        <f t="shared" si="260"/>
        <v>0</v>
      </c>
      <c r="AI1234">
        <f t="shared" si="261"/>
        <v>0</v>
      </c>
      <c r="AJ1234">
        <f t="shared" si="262"/>
        <v>0</v>
      </c>
      <c r="AK1234">
        <f t="shared" si="263"/>
        <v>0</v>
      </c>
      <c r="AL1234">
        <f t="shared" si="264"/>
        <v>0</v>
      </c>
      <c r="AM1234">
        <f t="shared" si="265"/>
        <v>0</v>
      </c>
      <c r="AN1234">
        <f t="shared" si="266"/>
        <v>0</v>
      </c>
      <c r="AO1234">
        <f t="shared" si="267"/>
        <v>0</v>
      </c>
    </row>
    <row r="1235" spans="1:41" x14ac:dyDescent="0.2">
      <c r="A1235" s="9"/>
      <c r="B1235" t="str">
        <f>_xlfn.IFNA(VLOOKUP(A1235,'Energy balance options'!A$7:C$3000,3,FALSE),"")</f>
        <v/>
      </c>
      <c r="P1235">
        <f>SUMIFS('Energy balance options'!$F$7:$F$3000,'Energy balance options'!$B$7:$B$3000,HeatGen!P$2,'Energy balance options'!$A$7:$A$3000,HeatGen!$A1235)</f>
        <v>0</v>
      </c>
      <c r="Q1235">
        <f>SUMIFS('Energy balance options'!$F$7:$F$3000,'Energy balance options'!$B$7:$B$3000,HeatGen!Q$2,'Energy balance options'!$A$7:$A$3000,HeatGen!$A1235)</f>
        <v>0</v>
      </c>
      <c r="R1235">
        <f>SUMIFS('Energy balance options'!$F$7:$F$3000,'Energy balance options'!$B$7:$B$3000,HeatGen!R$2,'Energy balance options'!$A$7:$A$3000,HeatGen!$A1235)</f>
        <v>0</v>
      </c>
      <c r="S1235">
        <f>SUMIFS('Energy balance options'!$G$7:$G$3000,'Energy balance options'!$B$7:$B$3000,HeatGen!S$2,'Energy balance options'!$A$7:$A$3000,HeatGen!$A1235)</f>
        <v>0</v>
      </c>
      <c r="T1235">
        <f>SUMIFS('Energy balance options'!$G$7:$G$3000,'Energy balance options'!$B$7:$B$3000,HeatGen!T$2,'Energy balance options'!$A$7:$A$3000,HeatGen!$A1235)</f>
        <v>0</v>
      </c>
      <c r="U1235">
        <f>SUMIFS('Energy balance options'!$G$7:$G$3000,'Energy balance options'!$B$7:$B$3000,HeatGen!U$2,'Energy balance options'!$A$7:$A$3000,HeatGen!$A1235)</f>
        <v>0</v>
      </c>
      <c r="V1235">
        <f>SUMIFS('Energy balance options'!$G$7:$G$3000,'Energy balance options'!$B$7:$B$3000,HeatGen!V$2,'Energy balance options'!$A$7:$A$3000,HeatGen!$A1235)</f>
        <v>0</v>
      </c>
      <c r="W1235">
        <f>SUMIFS('Energy balance options'!$G$7:$G$3000,'Energy balance options'!$B$7:$B$3000,HeatGen!W$2,'Energy balance options'!$A$7:$A$3000,HeatGen!$A1235)</f>
        <v>0</v>
      </c>
      <c r="X1235">
        <f>SUMIFS('Energy balance options'!$G$7:$G$3000,'Energy balance options'!$B$7:$B$3000,HeatGen!X$2,'Energy balance options'!$A$7:$A$3000,HeatGen!$A1235)</f>
        <v>0</v>
      </c>
      <c r="AG1235">
        <f t="shared" si="259"/>
        <v>0</v>
      </c>
      <c r="AH1235">
        <f t="shared" si="260"/>
        <v>0</v>
      </c>
      <c r="AI1235">
        <f t="shared" si="261"/>
        <v>0</v>
      </c>
      <c r="AJ1235">
        <f t="shared" si="262"/>
        <v>0</v>
      </c>
      <c r="AK1235">
        <f t="shared" si="263"/>
        <v>0</v>
      </c>
      <c r="AL1235">
        <f t="shared" si="264"/>
        <v>0</v>
      </c>
      <c r="AM1235">
        <f t="shared" si="265"/>
        <v>0</v>
      </c>
      <c r="AN1235">
        <f t="shared" si="266"/>
        <v>0</v>
      </c>
      <c r="AO1235">
        <f t="shared" si="267"/>
        <v>0</v>
      </c>
    </row>
    <row r="1236" spans="1:41" x14ac:dyDescent="0.2">
      <c r="A1236" s="9"/>
      <c r="B1236" t="str">
        <f>_xlfn.IFNA(VLOOKUP(A1236,'Energy balance options'!A$7:C$3000,3,FALSE),"")</f>
        <v/>
      </c>
      <c r="P1236">
        <f>SUMIFS('Energy balance options'!$F$7:$F$3000,'Energy balance options'!$B$7:$B$3000,HeatGen!P$2,'Energy balance options'!$A$7:$A$3000,HeatGen!$A1236)</f>
        <v>0</v>
      </c>
      <c r="Q1236">
        <f>SUMIFS('Energy balance options'!$F$7:$F$3000,'Energy balance options'!$B$7:$B$3000,HeatGen!Q$2,'Energy balance options'!$A$7:$A$3000,HeatGen!$A1236)</f>
        <v>0</v>
      </c>
      <c r="R1236">
        <f>SUMIFS('Energy balance options'!$F$7:$F$3000,'Energy balance options'!$B$7:$B$3000,HeatGen!R$2,'Energy balance options'!$A$7:$A$3000,HeatGen!$A1236)</f>
        <v>0</v>
      </c>
      <c r="S1236">
        <f>SUMIFS('Energy balance options'!$G$7:$G$3000,'Energy balance options'!$B$7:$B$3000,HeatGen!S$2,'Energy balance options'!$A$7:$A$3000,HeatGen!$A1236)</f>
        <v>0</v>
      </c>
      <c r="T1236">
        <f>SUMIFS('Energy balance options'!$G$7:$G$3000,'Energy balance options'!$B$7:$B$3000,HeatGen!T$2,'Energy balance options'!$A$7:$A$3000,HeatGen!$A1236)</f>
        <v>0</v>
      </c>
      <c r="U1236">
        <f>SUMIFS('Energy balance options'!$G$7:$G$3000,'Energy balance options'!$B$7:$B$3000,HeatGen!U$2,'Energy balance options'!$A$7:$A$3000,HeatGen!$A1236)</f>
        <v>0</v>
      </c>
      <c r="V1236">
        <f>SUMIFS('Energy balance options'!$G$7:$G$3000,'Energy balance options'!$B$7:$B$3000,HeatGen!V$2,'Energy balance options'!$A$7:$A$3000,HeatGen!$A1236)</f>
        <v>0</v>
      </c>
      <c r="W1236">
        <f>SUMIFS('Energy balance options'!$G$7:$G$3000,'Energy balance options'!$B$7:$B$3000,HeatGen!W$2,'Energy balance options'!$A$7:$A$3000,HeatGen!$A1236)</f>
        <v>0</v>
      </c>
      <c r="X1236">
        <f>SUMIFS('Energy balance options'!$G$7:$G$3000,'Energy balance options'!$B$7:$B$3000,HeatGen!X$2,'Energy balance options'!$A$7:$A$3000,HeatGen!$A1236)</f>
        <v>0</v>
      </c>
      <c r="AG1236">
        <f t="shared" si="259"/>
        <v>0</v>
      </c>
      <c r="AH1236">
        <f t="shared" si="260"/>
        <v>0</v>
      </c>
      <c r="AI1236">
        <f t="shared" si="261"/>
        <v>0</v>
      </c>
      <c r="AJ1236">
        <f t="shared" si="262"/>
        <v>0</v>
      </c>
      <c r="AK1236">
        <f t="shared" si="263"/>
        <v>0</v>
      </c>
      <c r="AL1236">
        <f t="shared" si="264"/>
        <v>0</v>
      </c>
      <c r="AM1236">
        <f t="shared" si="265"/>
        <v>0</v>
      </c>
      <c r="AN1236">
        <f t="shared" si="266"/>
        <v>0</v>
      </c>
      <c r="AO1236">
        <f t="shared" si="267"/>
        <v>0</v>
      </c>
    </row>
    <row r="1237" spans="1:41" x14ac:dyDescent="0.2">
      <c r="A1237" s="9"/>
      <c r="B1237" t="str">
        <f>_xlfn.IFNA(VLOOKUP(A1237,'Energy balance options'!A$7:C$3000,3,FALSE),"")</f>
        <v/>
      </c>
      <c r="P1237">
        <f>SUMIFS('Energy balance options'!$F$7:$F$3000,'Energy balance options'!$B$7:$B$3000,HeatGen!P$2,'Energy balance options'!$A$7:$A$3000,HeatGen!$A1237)</f>
        <v>0</v>
      </c>
      <c r="Q1237">
        <f>SUMIFS('Energy balance options'!$F$7:$F$3000,'Energy balance options'!$B$7:$B$3000,HeatGen!Q$2,'Energy balance options'!$A$7:$A$3000,HeatGen!$A1237)</f>
        <v>0</v>
      </c>
      <c r="R1237">
        <f>SUMIFS('Energy balance options'!$F$7:$F$3000,'Energy balance options'!$B$7:$B$3000,HeatGen!R$2,'Energy balance options'!$A$7:$A$3000,HeatGen!$A1237)</f>
        <v>0</v>
      </c>
      <c r="S1237">
        <f>SUMIFS('Energy balance options'!$G$7:$G$3000,'Energy balance options'!$B$7:$B$3000,HeatGen!S$2,'Energy balance options'!$A$7:$A$3000,HeatGen!$A1237)</f>
        <v>0</v>
      </c>
      <c r="T1237">
        <f>SUMIFS('Energy balance options'!$G$7:$G$3000,'Energy balance options'!$B$7:$B$3000,HeatGen!T$2,'Energy balance options'!$A$7:$A$3000,HeatGen!$A1237)</f>
        <v>0</v>
      </c>
      <c r="U1237">
        <f>SUMIFS('Energy balance options'!$G$7:$G$3000,'Energy balance options'!$B$7:$B$3000,HeatGen!U$2,'Energy balance options'!$A$7:$A$3000,HeatGen!$A1237)</f>
        <v>0</v>
      </c>
      <c r="V1237">
        <f>SUMIFS('Energy balance options'!$G$7:$G$3000,'Energy balance options'!$B$7:$B$3000,HeatGen!V$2,'Energy balance options'!$A$7:$A$3000,HeatGen!$A1237)</f>
        <v>0</v>
      </c>
      <c r="W1237">
        <f>SUMIFS('Energy balance options'!$G$7:$G$3000,'Energy balance options'!$B$7:$B$3000,HeatGen!W$2,'Energy balance options'!$A$7:$A$3000,HeatGen!$A1237)</f>
        <v>0</v>
      </c>
      <c r="X1237">
        <f>SUMIFS('Energy balance options'!$G$7:$G$3000,'Energy balance options'!$B$7:$B$3000,HeatGen!X$2,'Energy balance options'!$A$7:$A$3000,HeatGen!$A1237)</f>
        <v>0</v>
      </c>
      <c r="AG1237">
        <f t="shared" si="259"/>
        <v>0</v>
      </c>
      <c r="AH1237">
        <f t="shared" si="260"/>
        <v>0</v>
      </c>
      <c r="AI1237">
        <f t="shared" si="261"/>
        <v>0</v>
      </c>
      <c r="AJ1237">
        <f t="shared" si="262"/>
        <v>0</v>
      </c>
      <c r="AK1237">
        <f t="shared" si="263"/>
        <v>0</v>
      </c>
      <c r="AL1237">
        <f t="shared" si="264"/>
        <v>0</v>
      </c>
      <c r="AM1237">
        <f t="shared" si="265"/>
        <v>0</v>
      </c>
      <c r="AN1237">
        <f t="shared" si="266"/>
        <v>0</v>
      </c>
      <c r="AO1237">
        <f t="shared" si="267"/>
        <v>0</v>
      </c>
    </row>
    <row r="1238" spans="1:41" x14ac:dyDescent="0.2">
      <c r="A1238" s="9"/>
      <c r="B1238" t="str">
        <f>_xlfn.IFNA(VLOOKUP(A1238,'Energy balance options'!A$7:C$3000,3,FALSE),"")</f>
        <v/>
      </c>
      <c r="P1238">
        <f>SUMIFS('Energy balance options'!$F$7:$F$3000,'Energy balance options'!$B$7:$B$3000,HeatGen!P$2,'Energy balance options'!$A$7:$A$3000,HeatGen!$A1238)</f>
        <v>0</v>
      </c>
      <c r="Q1238">
        <f>SUMIFS('Energy balance options'!$F$7:$F$3000,'Energy balance options'!$B$7:$B$3000,HeatGen!Q$2,'Energy balance options'!$A$7:$A$3000,HeatGen!$A1238)</f>
        <v>0</v>
      </c>
      <c r="R1238">
        <f>SUMIFS('Energy balance options'!$F$7:$F$3000,'Energy balance options'!$B$7:$B$3000,HeatGen!R$2,'Energy balance options'!$A$7:$A$3000,HeatGen!$A1238)</f>
        <v>0</v>
      </c>
      <c r="S1238">
        <f>SUMIFS('Energy balance options'!$G$7:$G$3000,'Energy balance options'!$B$7:$B$3000,HeatGen!S$2,'Energy balance options'!$A$7:$A$3000,HeatGen!$A1238)</f>
        <v>0</v>
      </c>
      <c r="T1238">
        <f>SUMIFS('Energy balance options'!$G$7:$G$3000,'Energy balance options'!$B$7:$B$3000,HeatGen!T$2,'Energy balance options'!$A$7:$A$3000,HeatGen!$A1238)</f>
        <v>0</v>
      </c>
      <c r="U1238">
        <f>SUMIFS('Energy balance options'!$G$7:$G$3000,'Energy balance options'!$B$7:$B$3000,HeatGen!U$2,'Energy balance options'!$A$7:$A$3000,HeatGen!$A1238)</f>
        <v>0</v>
      </c>
      <c r="V1238">
        <f>SUMIFS('Energy balance options'!$G$7:$G$3000,'Energy balance options'!$B$7:$B$3000,HeatGen!V$2,'Energy balance options'!$A$7:$A$3000,HeatGen!$A1238)</f>
        <v>0</v>
      </c>
      <c r="W1238">
        <f>SUMIFS('Energy balance options'!$G$7:$G$3000,'Energy balance options'!$B$7:$B$3000,HeatGen!W$2,'Energy balance options'!$A$7:$A$3000,HeatGen!$A1238)</f>
        <v>0</v>
      </c>
      <c r="X1238">
        <f>SUMIFS('Energy balance options'!$G$7:$G$3000,'Energy balance options'!$B$7:$B$3000,HeatGen!X$2,'Energy balance options'!$A$7:$A$3000,HeatGen!$A1238)</f>
        <v>0</v>
      </c>
      <c r="AG1238">
        <f t="shared" si="259"/>
        <v>0</v>
      </c>
      <c r="AH1238">
        <f t="shared" si="260"/>
        <v>0</v>
      </c>
      <c r="AI1238">
        <f t="shared" si="261"/>
        <v>0</v>
      </c>
      <c r="AJ1238">
        <f t="shared" si="262"/>
        <v>0</v>
      </c>
      <c r="AK1238">
        <f t="shared" si="263"/>
        <v>0</v>
      </c>
      <c r="AL1238">
        <f t="shared" si="264"/>
        <v>0</v>
      </c>
      <c r="AM1238">
        <f t="shared" si="265"/>
        <v>0</v>
      </c>
      <c r="AN1238">
        <f t="shared" si="266"/>
        <v>0</v>
      </c>
      <c r="AO1238">
        <f t="shared" si="267"/>
        <v>0</v>
      </c>
    </row>
    <row r="1239" spans="1:41" x14ac:dyDescent="0.2">
      <c r="A1239" s="9"/>
      <c r="B1239" t="str">
        <f>_xlfn.IFNA(VLOOKUP(A1239,'Energy balance options'!A$7:C$3000,3,FALSE),"")</f>
        <v/>
      </c>
      <c r="P1239">
        <f>SUMIFS('Energy balance options'!$F$7:$F$3000,'Energy balance options'!$B$7:$B$3000,HeatGen!P$2,'Energy balance options'!$A$7:$A$3000,HeatGen!$A1239)</f>
        <v>0</v>
      </c>
      <c r="Q1239">
        <f>SUMIFS('Energy balance options'!$F$7:$F$3000,'Energy balance options'!$B$7:$B$3000,HeatGen!Q$2,'Energy balance options'!$A$7:$A$3000,HeatGen!$A1239)</f>
        <v>0</v>
      </c>
      <c r="R1239">
        <f>SUMIFS('Energy balance options'!$F$7:$F$3000,'Energy balance options'!$B$7:$B$3000,HeatGen!R$2,'Energy balance options'!$A$7:$A$3000,HeatGen!$A1239)</f>
        <v>0</v>
      </c>
      <c r="S1239">
        <f>SUMIFS('Energy balance options'!$G$7:$G$3000,'Energy balance options'!$B$7:$B$3000,HeatGen!S$2,'Energy balance options'!$A$7:$A$3000,HeatGen!$A1239)</f>
        <v>0</v>
      </c>
      <c r="T1239">
        <f>SUMIFS('Energy balance options'!$G$7:$G$3000,'Energy balance options'!$B$7:$B$3000,HeatGen!T$2,'Energy balance options'!$A$7:$A$3000,HeatGen!$A1239)</f>
        <v>0</v>
      </c>
      <c r="U1239">
        <f>SUMIFS('Energy balance options'!$G$7:$G$3000,'Energy balance options'!$B$7:$B$3000,HeatGen!U$2,'Energy balance options'!$A$7:$A$3000,HeatGen!$A1239)</f>
        <v>0</v>
      </c>
      <c r="V1239">
        <f>SUMIFS('Energy balance options'!$G$7:$G$3000,'Energy balance options'!$B$7:$B$3000,HeatGen!V$2,'Energy balance options'!$A$7:$A$3000,HeatGen!$A1239)</f>
        <v>0</v>
      </c>
      <c r="W1239">
        <f>SUMIFS('Energy balance options'!$G$7:$G$3000,'Energy balance options'!$B$7:$B$3000,HeatGen!W$2,'Energy balance options'!$A$7:$A$3000,HeatGen!$A1239)</f>
        <v>0</v>
      </c>
      <c r="X1239">
        <f>SUMIFS('Energy balance options'!$G$7:$G$3000,'Energy balance options'!$B$7:$B$3000,HeatGen!X$2,'Energy balance options'!$A$7:$A$3000,HeatGen!$A1239)</f>
        <v>0</v>
      </c>
      <c r="AG1239">
        <f t="shared" si="259"/>
        <v>0</v>
      </c>
      <c r="AH1239">
        <f t="shared" si="260"/>
        <v>0</v>
      </c>
      <c r="AI1239">
        <f t="shared" si="261"/>
        <v>0</v>
      </c>
      <c r="AJ1239">
        <f t="shared" si="262"/>
        <v>0</v>
      </c>
      <c r="AK1239">
        <f t="shared" si="263"/>
        <v>0</v>
      </c>
      <c r="AL1239">
        <f t="shared" si="264"/>
        <v>0</v>
      </c>
      <c r="AM1239">
        <f t="shared" si="265"/>
        <v>0</v>
      </c>
      <c r="AN1239">
        <f t="shared" si="266"/>
        <v>0</v>
      </c>
      <c r="AO1239">
        <f t="shared" si="267"/>
        <v>0</v>
      </c>
    </row>
    <row r="1240" spans="1:41" x14ac:dyDescent="0.2">
      <c r="A1240" s="9"/>
      <c r="B1240" t="str">
        <f>_xlfn.IFNA(VLOOKUP(A1240,'Energy balance options'!A$7:C$3000,3,FALSE),"")</f>
        <v/>
      </c>
      <c r="P1240">
        <f>SUMIFS('Energy balance options'!$F$7:$F$3000,'Energy balance options'!$B$7:$B$3000,HeatGen!P$2,'Energy balance options'!$A$7:$A$3000,HeatGen!$A1240)</f>
        <v>0</v>
      </c>
      <c r="Q1240">
        <f>SUMIFS('Energy balance options'!$F$7:$F$3000,'Energy balance options'!$B$7:$B$3000,HeatGen!Q$2,'Energy balance options'!$A$7:$A$3000,HeatGen!$A1240)</f>
        <v>0</v>
      </c>
      <c r="R1240">
        <f>SUMIFS('Energy balance options'!$F$7:$F$3000,'Energy balance options'!$B$7:$B$3000,HeatGen!R$2,'Energy balance options'!$A$7:$A$3000,HeatGen!$A1240)</f>
        <v>0</v>
      </c>
      <c r="S1240">
        <f>SUMIFS('Energy balance options'!$G$7:$G$3000,'Energy balance options'!$B$7:$B$3000,HeatGen!S$2,'Energy balance options'!$A$7:$A$3000,HeatGen!$A1240)</f>
        <v>0</v>
      </c>
      <c r="T1240">
        <f>SUMIFS('Energy balance options'!$G$7:$G$3000,'Energy balance options'!$B$7:$B$3000,HeatGen!T$2,'Energy balance options'!$A$7:$A$3000,HeatGen!$A1240)</f>
        <v>0</v>
      </c>
      <c r="U1240">
        <f>SUMIFS('Energy balance options'!$G$7:$G$3000,'Energy balance options'!$B$7:$B$3000,HeatGen!U$2,'Energy balance options'!$A$7:$A$3000,HeatGen!$A1240)</f>
        <v>0</v>
      </c>
      <c r="V1240">
        <f>SUMIFS('Energy balance options'!$G$7:$G$3000,'Energy balance options'!$B$7:$B$3000,HeatGen!V$2,'Energy balance options'!$A$7:$A$3000,HeatGen!$A1240)</f>
        <v>0</v>
      </c>
      <c r="W1240">
        <f>SUMIFS('Energy balance options'!$G$7:$G$3000,'Energy balance options'!$B$7:$B$3000,HeatGen!W$2,'Energy balance options'!$A$7:$A$3000,HeatGen!$A1240)</f>
        <v>0</v>
      </c>
      <c r="X1240">
        <f>SUMIFS('Energy balance options'!$G$7:$G$3000,'Energy balance options'!$B$7:$B$3000,HeatGen!X$2,'Energy balance options'!$A$7:$A$3000,HeatGen!$A1240)</f>
        <v>0</v>
      </c>
      <c r="AG1240">
        <f t="shared" si="259"/>
        <v>0</v>
      </c>
      <c r="AH1240">
        <f t="shared" si="260"/>
        <v>0</v>
      </c>
      <c r="AI1240">
        <f t="shared" si="261"/>
        <v>0</v>
      </c>
      <c r="AJ1240">
        <f t="shared" si="262"/>
        <v>0</v>
      </c>
      <c r="AK1240">
        <f t="shared" si="263"/>
        <v>0</v>
      </c>
      <c r="AL1240">
        <f t="shared" si="264"/>
        <v>0</v>
      </c>
      <c r="AM1240">
        <f t="shared" si="265"/>
        <v>0</v>
      </c>
      <c r="AN1240">
        <f t="shared" si="266"/>
        <v>0</v>
      </c>
      <c r="AO1240">
        <f t="shared" si="267"/>
        <v>0</v>
      </c>
    </row>
    <row r="1241" spans="1:41" x14ac:dyDescent="0.2">
      <c r="A1241" s="9"/>
      <c r="B1241" t="str">
        <f>_xlfn.IFNA(VLOOKUP(A1241,'Energy balance options'!A$7:C$3000,3,FALSE),"")</f>
        <v/>
      </c>
      <c r="P1241">
        <f>SUMIFS('Energy balance options'!$F$7:$F$3000,'Energy balance options'!$B$7:$B$3000,HeatGen!P$2,'Energy balance options'!$A$7:$A$3000,HeatGen!$A1241)</f>
        <v>0</v>
      </c>
      <c r="Q1241">
        <f>SUMIFS('Energy balance options'!$F$7:$F$3000,'Energy balance options'!$B$7:$B$3000,HeatGen!Q$2,'Energy balance options'!$A$7:$A$3000,HeatGen!$A1241)</f>
        <v>0</v>
      </c>
      <c r="R1241">
        <f>SUMIFS('Energy balance options'!$F$7:$F$3000,'Energy balance options'!$B$7:$B$3000,HeatGen!R$2,'Energy balance options'!$A$7:$A$3000,HeatGen!$A1241)</f>
        <v>0</v>
      </c>
      <c r="S1241">
        <f>SUMIFS('Energy balance options'!$G$7:$G$3000,'Energy balance options'!$B$7:$B$3000,HeatGen!S$2,'Energy balance options'!$A$7:$A$3000,HeatGen!$A1241)</f>
        <v>0</v>
      </c>
      <c r="T1241">
        <f>SUMIFS('Energy balance options'!$G$7:$G$3000,'Energy balance options'!$B$7:$B$3000,HeatGen!T$2,'Energy balance options'!$A$7:$A$3000,HeatGen!$A1241)</f>
        <v>0</v>
      </c>
      <c r="U1241">
        <f>SUMIFS('Energy balance options'!$G$7:$G$3000,'Energy balance options'!$B$7:$B$3000,HeatGen!U$2,'Energy balance options'!$A$7:$A$3000,HeatGen!$A1241)</f>
        <v>0</v>
      </c>
      <c r="V1241">
        <f>SUMIFS('Energy balance options'!$G$7:$G$3000,'Energy balance options'!$B$7:$B$3000,HeatGen!V$2,'Energy balance options'!$A$7:$A$3000,HeatGen!$A1241)</f>
        <v>0</v>
      </c>
      <c r="W1241">
        <f>SUMIFS('Energy balance options'!$G$7:$G$3000,'Energy balance options'!$B$7:$B$3000,HeatGen!W$2,'Energy balance options'!$A$7:$A$3000,HeatGen!$A1241)</f>
        <v>0</v>
      </c>
      <c r="X1241">
        <f>SUMIFS('Energy balance options'!$G$7:$G$3000,'Energy balance options'!$B$7:$B$3000,HeatGen!X$2,'Energy balance options'!$A$7:$A$3000,HeatGen!$A1241)</f>
        <v>0</v>
      </c>
      <c r="AG1241">
        <f t="shared" si="259"/>
        <v>0</v>
      </c>
      <c r="AH1241">
        <f t="shared" si="260"/>
        <v>0</v>
      </c>
      <c r="AI1241">
        <f t="shared" si="261"/>
        <v>0</v>
      </c>
      <c r="AJ1241">
        <f t="shared" si="262"/>
        <v>0</v>
      </c>
      <c r="AK1241">
        <f t="shared" si="263"/>
        <v>0</v>
      </c>
      <c r="AL1241">
        <f t="shared" si="264"/>
        <v>0</v>
      </c>
      <c r="AM1241">
        <f t="shared" si="265"/>
        <v>0</v>
      </c>
      <c r="AN1241">
        <f t="shared" si="266"/>
        <v>0</v>
      </c>
      <c r="AO1241">
        <f t="shared" si="267"/>
        <v>0</v>
      </c>
    </row>
    <row r="1242" spans="1:41" x14ac:dyDescent="0.2">
      <c r="A1242" s="9"/>
      <c r="B1242" t="str">
        <f>_xlfn.IFNA(VLOOKUP(A1242,'Energy balance options'!A$7:C$3000,3,FALSE),"")</f>
        <v/>
      </c>
      <c r="P1242">
        <f>SUMIFS('Energy balance options'!$F$7:$F$3000,'Energy balance options'!$B$7:$B$3000,HeatGen!P$2,'Energy balance options'!$A$7:$A$3000,HeatGen!$A1242)</f>
        <v>0</v>
      </c>
      <c r="Q1242">
        <f>SUMIFS('Energy balance options'!$F$7:$F$3000,'Energy balance options'!$B$7:$B$3000,HeatGen!Q$2,'Energy balance options'!$A$7:$A$3000,HeatGen!$A1242)</f>
        <v>0</v>
      </c>
      <c r="R1242">
        <f>SUMIFS('Energy balance options'!$F$7:$F$3000,'Energy balance options'!$B$7:$B$3000,HeatGen!R$2,'Energy balance options'!$A$7:$A$3000,HeatGen!$A1242)</f>
        <v>0</v>
      </c>
      <c r="S1242">
        <f>SUMIFS('Energy balance options'!$G$7:$G$3000,'Energy balance options'!$B$7:$B$3000,HeatGen!S$2,'Energy balance options'!$A$7:$A$3000,HeatGen!$A1242)</f>
        <v>0</v>
      </c>
      <c r="T1242">
        <f>SUMIFS('Energy balance options'!$G$7:$G$3000,'Energy balance options'!$B$7:$B$3000,HeatGen!T$2,'Energy balance options'!$A$7:$A$3000,HeatGen!$A1242)</f>
        <v>0</v>
      </c>
      <c r="U1242">
        <f>SUMIFS('Energy balance options'!$G$7:$G$3000,'Energy balance options'!$B$7:$B$3000,HeatGen!U$2,'Energy balance options'!$A$7:$A$3000,HeatGen!$A1242)</f>
        <v>0</v>
      </c>
      <c r="V1242">
        <f>SUMIFS('Energy balance options'!$G$7:$G$3000,'Energy balance options'!$B$7:$B$3000,HeatGen!V$2,'Energy balance options'!$A$7:$A$3000,HeatGen!$A1242)</f>
        <v>0</v>
      </c>
      <c r="W1242">
        <f>SUMIFS('Energy balance options'!$G$7:$G$3000,'Energy balance options'!$B$7:$B$3000,HeatGen!W$2,'Energy balance options'!$A$7:$A$3000,HeatGen!$A1242)</f>
        <v>0</v>
      </c>
      <c r="X1242">
        <f>SUMIFS('Energy balance options'!$G$7:$G$3000,'Energy balance options'!$B$7:$B$3000,HeatGen!X$2,'Energy balance options'!$A$7:$A$3000,HeatGen!$A1242)</f>
        <v>0</v>
      </c>
      <c r="AG1242">
        <f t="shared" si="259"/>
        <v>0</v>
      </c>
      <c r="AH1242">
        <f t="shared" si="260"/>
        <v>0</v>
      </c>
      <c r="AI1242">
        <f t="shared" si="261"/>
        <v>0</v>
      </c>
      <c r="AJ1242">
        <f t="shared" si="262"/>
        <v>0</v>
      </c>
      <c r="AK1242">
        <f t="shared" si="263"/>
        <v>0</v>
      </c>
      <c r="AL1242">
        <f t="shared" si="264"/>
        <v>0</v>
      </c>
      <c r="AM1242">
        <f t="shared" si="265"/>
        <v>0</v>
      </c>
      <c r="AN1242">
        <f t="shared" si="266"/>
        <v>0</v>
      </c>
      <c r="AO1242">
        <f t="shared" si="267"/>
        <v>0</v>
      </c>
    </row>
    <row r="1243" spans="1:41" x14ac:dyDescent="0.2">
      <c r="A1243" s="9"/>
      <c r="B1243" t="str">
        <f>_xlfn.IFNA(VLOOKUP(A1243,'Energy balance options'!A$7:C$3000,3,FALSE),"")</f>
        <v/>
      </c>
      <c r="P1243">
        <f>SUMIFS('Energy balance options'!$F$7:$F$3000,'Energy balance options'!$B$7:$B$3000,HeatGen!P$2,'Energy balance options'!$A$7:$A$3000,HeatGen!$A1243)</f>
        <v>0</v>
      </c>
      <c r="Q1243">
        <f>SUMIFS('Energy balance options'!$F$7:$F$3000,'Energy balance options'!$B$7:$B$3000,HeatGen!Q$2,'Energy balance options'!$A$7:$A$3000,HeatGen!$A1243)</f>
        <v>0</v>
      </c>
      <c r="R1243">
        <f>SUMIFS('Energy balance options'!$F$7:$F$3000,'Energy balance options'!$B$7:$B$3000,HeatGen!R$2,'Energy balance options'!$A$7:$A$3000,HeatGen!$A1243)</f>
        <v>0</v>
      </c>
      <c r="S1243">
        <f>SUMIFS('Energy balance options'!$G$7:$G$3000,'Energy balance options'!$B$7:$B$3000,HeatGen!S$2,'Energy balance options'!$A$7:$A$3000,HeatGen!$A1243)</f>
        <v>0</v>
      </c>
      <c r="T1243">
        <f>SUMIFS('Energy balance options'!$G$7:$G$3000,'Energy balance options'!$B$7:$B$3000,HeatGen!T$2,'Energy balance options'!$A$7:$A$3000,HeatGen!$A1243)</f>
        <v>0</v>
      </c>
      <c r="U1243">
        <f>SUMIFS('Energy balance options'!$G$7:$G$3000,'Energy balance options'!$B$7:$B$3000,HeatGen!U$2,'Energy balance options'!$A$7:$A$3000,HeatGen!$A1243)</f>
        <v>0</v>
      </c>
      <c r="V1243">
        <f>SUMIFS('Energy balance options'!$G$7:$G$3000,'Energy balance options'!$B$7:$B$3000,HeatGen!V$2,'Energy balance options'!$A$7:$A$3000,HeatGen!$A1243)</f>
        <v>0</v>
      </c>
      <c r="W1243">
        <f>SUMIFS('Energy balance options'!$G$7:$G$3000,'Energy balance options'!$B$7:$B$3000,HeatGen!W$2,'Energy balance options'!$A$7:$A$3000,HeatGen!$A1243)</f>
        <v>0</v>
      </c>
      <c r="X1243">
        <f>SUMIFS('Energy balance options'!$G$7:$G$3000,'Energy balance options'!$B$7:$B$3000,HeatGen!X$2,'Energy balance options'!$A$7:$A$3000,HeatGen!$A1243)</f>
        <v>0</v>
      </c>
      <c r="AG1243">
        <f t="shared" si="259"/>
        <v>0</v>
      </c>
      <c r="AH1243">
        <f t="shared" si="260"/>
        <v>0</v>
      </c>
      <c r="AI1243">
        <f t="shared" si="261"/>
        <v>0</v>
      </c>
      <c r="AJ1243">
        <f t="shared" si="262"/>
        <v>0</v>
      </c>
      <c r="AK1243">
        <f t="shared" si="263"/>
        <v>0</v>
      </c>
      <c r="AL1243">
        <f t="shared" si="264"/>
        <v>0</v>
      </c>
      <c r="AM1243">
        <f t="shared" si="265"/>
        <v>0</v>
      </c>
      <c r="AN1243">
        <f t="shared" si="266"/>
        <v>0</v>
      </c>
      <c r="AO1243">
        <f t="shared" si="267"/>
        <v>0</v>
      </c>
    </row>
    <row r="1244" spans="1:41" x14ac:dyDescent="0.2">
      <c r="A1244" s="9"/>
      <c r="B1244" t="str">
        <f>_xlfn.IFNA(VLOOKUP(A1244,'Energy balance options'!A$7:C$3000,3,FALSE),"")</f>
        <v/>
      </c>
      <c r="P1244">
        <f>SUMIFS('Energy balance options'!$F$7:$F$3000,'Energy balance options'!$B$7:$B$3000,HeatGen!P$2,'Energy balance options'!$A$7:$A$3000,HeatGen!$A1244)</f>
        <v>0</v>
      </c>
      <c r="Q1244">
        <f>SUMIFS('Energy balance options'!$F$7:$F$3000,'Energy balance options'!$B$7:$B$3000,HeatGen!Q$2,'Energy balance options'!$A$7:$A$3000,HeatGen!$A1244)</f>
        <v>0</v>
      </c>
      <c r="R1244">
        <f>SUMIFS('Energy balance options'!$F$7:$F$3000,'Energy balance options'!$B$7:$B$3000,HeatGen!R$2,'Energy balance options'!$A$7:$A$3000,HeatGen!$A1244)</f>
        <v>0</v>
      </c>
      <c r="S1244">
        <f>SUMIFS('Energy balance options'!$G$7:$G$3000,'Energy balance options'!$B$7:$B$3000,HeatGen!S$2,'Energy balance options'!$A$7:$A$3000,HeatGen!$A1244)</f>
        <v>0</v>
      </c>
      <c r="T1244">
        <f>SUMIFS('Energy balance options'!$G$7:$G$3000,'Energy balance options'!$B$7:$B$3000,HeatGen!T$2,'Energy balance options'!$A$7:$A$3000,HeatGen!$A1244)</f>
        <v>0</v>
      </c>
      <c r="U1244">
        <f>SUMIFS('Energy balance options'!$G$7:$G$3000,'Energy balance options'!$B$7:$B$3000,HeatGen!U$2,'Energy balance options'!$A$7:$A$3000,HeatGen!$A1244)</f>
        <v>0</v>
      </c>
      <c r="V1244">
        <f>SUMIFS('Energy balance options'!$G$7:$G$3000,'Energy balance options'!$B$7:$B$3000,HeatGen!V$2,'Energy balance options'!$A$7:$A$3000,HeatGen!$A1244)</f>
        <v>0</v>
      </c>
      <c r="W1244">
        <f>SUMIFS('Energy balance options'!$G$7:$G$3000,'Energy balance options'!$B$7:$B$3000,HeatGen!W$2,'Energy balance options'!$A$7:$A$3000,HeatGen!$A1244)</f>
        <v>0</v>
      </c>
      <c r="X1244">
        <f>SUMIFS('Energy balance options'!$G$7:$G$3000,'Energy balance options'!$B$7:$B$3000,HeatGen!X$2,'Energy balance options'!$A$7:$A$3000,HeatGen!$A1244)</f>
        <v>0</v>
      </c>
      <c r="AG1244">
        <f t="shared" si="259"/>
        <v>0</v>
      </c>
      <c r="AH1244">
        <f t="shared" si="260"/>
        <v>0</v>
      </c>
      <c r="AI1244">
        <f t="shared" si="261"/>
        <v>0</v>
      </c>
      <c r="AJ1244">
        <f t="shared" si="262"/>
        <v>0</v>
      </c>
      <c r="AK1244">
        <f t="shared" si="263"/>
        <v>0</v>
      </c>
      <c r="AL1244">
        <f t="shared" si="264"/>
        <v>0</v>
      </c>
      <c r="AM1244">
        <f t="shared" si="265"/>
        <v>0</v>
      </c>
      <c r="AN1244">
        <f t="shared" si="266"/>
        <v>0</v>
      </c>
      <c r="AO1244">
        <f t="shared" si="267"/>
        <v>0</v>
      </c>
    </row>
    <row r="1245" spans="1:41" x14ac:dyDescent="0.2">
      <c r="A1245" s="9"/>
      <c r="B1245" t="str">
        <f>_xlfn.IFNA(VLOOKUP(A1245,'Energy balance options'!A$7:C$3000,3,FALSE),"")</f>
        <v/>
      </c>
      <c r="P1245">
        <f>SUMIFS('Energy balance options'!$F$7:$F$3000,'Energy balance options'!$B$7:$B$3000,HeatGen!P$2,'Energy balance options'!$A$7:$A$3000,HeatGen!$A1245)</f>
        <v>0</v>
      </c>
      <c r="Q1245">
        <f>SUMIFS('Energy balance options'!$F$7:$F$3000,'Energy balance options'!$B$7:$B$3000,HeatGen!Q$2,'Energy balance options'!$A$7:$A$3000,HeatGen!$A1245)</f>
        <v>0</v>
      </c>
      <c r="R1245">
        <f>SUMIFS('Energy balance options'!$F$7:$F$3000,'Energy balance options'!$B$7:$B$3000,HeatGen!R$2,'Energy balance options'!$A$7:$A$3000,HeatGen!$A1245)</f>
        <v>0</v>
      </c>
      <c r="S1245">
        <f>SUMIFS('Energy balance options'!$G$7:$G$3000,'Energy balance options'!$B$7:$B$3000,HeatGen!S$2,'Energy balance options'!$A$7:$A$3000,HeatGen!$A1245)</f>
        <v>0</v>
      </c>
      <c r="T1245">
        <f>SUMIFS('Energy balance options'!$G$7:$G$3000,'Energy balance options'!$B$7:$B$3000,HeatGen!T$2,'Energy balance options'!$A$7:$A$3000,HeatGen!$A1245)</f>
        <v>0</v>
      </c>
      <c r="U1245">
        <f>SUMIFS('Energy balance options'!$G$7:$G$3000,'Energy balance options'!$B$7:$B$3000,HeatGen!U$2,'Energy balance options'!$A$7:$A$3000,HeatGen!$A1245)</f>
        <v>0</v>
      </c>
      <c r="V1245">
        <f>SUMIFS('Energy balance options'!$G$7:$G$3000,'Energy balance options'!$B$7:$B$3000,HeatGen!V$2,'Energy balance options'!$A$7:$A$3000,HeatGen!$A1245)</f>
        <v>0</v>
      </c>
      <c r="W1245">
        <f>SUMIFS('Energy balance options'!$G$7:$G$3000,'Energy balance options'!$B$7:$B$3000,HeatGen!W$2,'Energy balance options'!$A$7:$A$3000,HeatGen!$A1245)</f>
        <v>0</v>
      </c>
      <c r="X1245">
        <f>SUMIFS('Energy balance options'!$G$7:$G$3000,'Energy balance options'!$B$7:$B$3000,HeatGen!X$2,'Energy balance options'!$A$7:$A$3000,HeatGen!$A1245)</f>
        <v>0</v>
      </c>
      <c r="AG1245">
        <f t="shared" si="259"/>
        <v>0</v>
      </c>
      <c r="AH1245">
        <f t="shared" si="260"/>
        <v>0</v>
      </c>
      <c r="AI1245">
        <f t="shared" si="261"/>
        <v>0</v>
      </c>
      <c r="AJ1245">
        <f t="shared" si="262"/>
        <v>0</v>
      </c>
      <c r="AK1245">
        <f t="shared" si="263"/>
        <v>0</v>
      </c>
      <c r="AL1245">
        <f t="shared" si="264"/>
        <v>0</v>
      </c>
      <c r="AM1245">
        <f t="shared" si="265"/>
        <v>0</v>
      </c>
      <c r="AN1245">
        <f t="shared" si="266"/>
        <v>0</v>
      </c>
      <c r="AO1245">
        <f t="shared" si="267"/>
        <v>0</v>
      </c>
    </row>
    <row r="1246" spans="1:41" x14ac:dyDescent="0.2">
      <c r="A1246" s="9"/>
      <c r="B1246" t="str">
        <f>_xlfn.IFNA(VLOOKUP(A1246,'Energy balance options'!A$7:C$3000,3,FALSE),"")</f>
        <v/>
      </c>
      <c r="P1246">
        <f>SUMIFS('Energy balance options'!$F$7:$F$3000,'Energy balance options'!$B$7:$B$3000,HeatGen!P$2,'Energy balance options'!$A$7:$A$3000,HeatGen!$A1246)</f>
        <v>0</v>
      </c>
      <c r="Q1246">
        <f>SUMIFS('Energy balance options'!$F$7:$F$3000,'Energy balance options'!$B$7:$B$3000,HeatGen!Q$2,'Energy balance options'!$A$7:$A$3000,HeatGen!$A1246)</f>
        <v>0</v>
      </c>
      <c r="R1246">
        <f>SUMIFS('Energy balance options'!$F$7:$F$3000,'Energy balance options'!$B$7:$B$3000,HeatGen!R$2,'Energy balance options'!$A$7:$A$3000,HeatGen!$A1246)</f>
        <v>0</v>
      </c>
      <c r="S1246">
        <f>SUMIFS('Energy balance options'!$G$7:$G$3000,'Energy balance options'!$B$7:$B$3000,HeatGen!S$2,'Energy balance options'!$A$7:$A$3000,HeatGen!$A1246)</f>
        <v>0</v>
      </c>
      <c r="T1246">
        <f>SUMIFS('Energy balance options'!$G$7:$G$3000,'Energy balance options'!$B$7:$B$3000,HeatGen!T$2,'Energy balance options'!$A$7:$A$3000,HeatGen!$A1246)</f>
        <v>0</v>
      </c>
      <c r="U1246">
        <f>SUMIFS('Energy balance options'!$G$7:$G$3000,'Energy balance options'!$B$7:$B$3000,HeatGen!U$2,'Energy balance options'!$A$7:$A$3000,HeatGen!$A1246)</f>
        <v>0</v>
      </c>
      <c r="V1246">
        <f>SUMIFS('Energy balance options'!$G$7:$G$3000,'Energy balance options'!$B$7:$B$3000,HeatGen!V$2,'Energy balance options'!$A$7:$A$3000,HeatGen!$A1246)</f>
        <v>0</v>
      </c>
      <c r="W1246">
        <f>SUMIFS('Energy balance options'!$G$7:$G$3000,'Energy balance options'!$B$7:$B$3000,HeatGen!W$2,'Energy balance options'!$A$7:$A$3000,HeatGen!$A1246)</f>
        <v>0</v>
      </c>
      <c r="X1246">
        <f>SUMIFS('Energy balance options'!$G$7:$G$3000,'Energy balance options'!$B$7:$B$3000,HeatGen!X$2,'Energy balance options'!$A$7:$A$3000,HeatGen!$A1246)</f>
        <v>0</v>
      </c>
      <c r="AG1246">
        <f t="shared" si="259"/>
        <v>0</v>
      </c>
      <c r="AH1246">
        <f t="shared" si="260"/>
        <v>0</v>
      </c>
      <c r="AI1246">
        <f t="shared" si="261"/>
        <v>0</v>
      </c>
      <c r="AJ1246">
        <f t="shared" si="262"/>
        <v>0</v>
      </c>
      <c r="AK1246">
        <f t="shared" si="263"/>
        <v>0</v>
      </c>
      <c r="AL1246">
        <f t="shared" si="264"/>
        <v>0</v>
      </c>
      <c r="AM1246">
        <f t="shared" si="265"/>
        <v>0</v>
      </c>
      <c r="AN1246">
        <f t="shared" si="266"/>
        <v>0</v>
      </c>
      <c r="AO1246">
        <f t="shared" si="267"/>
        <v>0</v>
      </c>
    </row>
    <row r="1247" spans="1:41" x14ac:dyDescent="0.2">
      <c r="A1247" s="9"/>
      <c r="B1247" t="str">
        <f>_xlfn.IFNA(VLOOKUP(A1247,'Energy balance options'!A$7:C$3000,3,FALSE),"")</f>
        <v/>
      </c>
      <c r="P1247">
        <f>SUMIFS('Energy balance options'!$F$7:$F$3000,'Energy balance options'!$B$7:$B$3000,HeatGen!P$2,'Energy balance options'!$A$7:$A$3000,HeatGen!$A1247)</f>
        <v>0</v>
      </c>
      <c r="Q1247">
        <f>SUMIFS('Energy balance options'!$F$7:$F$3000,'Energy balance options'!$B$7:$B$3000,HeatGen!Q$2,'Energy balance options'!$A$7:$A$3000,HeatGen!$A1247)</f>
        <v>0</v>
      </c>
      <c r="R1247">
        <f>SUMIFS('Energy balance options'!$F$7:$F$3000,'Energy balance options'!$B$7:$B$3000,HeatGen!R$2,'Energy balance options'!$A$7:$A$3000,HeatGen!$A1247)</f>
        <v>0</v>
      </c>
      <c r="S1247">
        <f>SUMIFS('Energy balance options'!$G$7:$G$3000,'Energy balance options'!$B$7:$B$3000,HeatGen!S$2,'Energy balance options'!$A$7:$A$3000,HeatGen!$A1247)</f>
        <v>0</v>
      </c>
      <c r="T1247">
        <f>SUMIFS('Energy balance options'!$G$7:$G$3000,'Energy balance options'!$B$7:$B$3000,HeatGen!T$2,'Energy balance options'!$A$7:$A$3000,HeatGen!$A1247)</f>
        <v>0</v>
      </c>
      <c r="U1247">
        <f>SUMIFS('Energy balance options'!$G$7:$G$3000,'Energy balance options'!$B$7:$B$3000,HeatGen!U$2,'Energy balance options'!$A$7:$A$3000,HeatGen!$A1247)</f>
        <v>0</v>
      </c>
      <c r="V1247">
        <f>SUMIFS('Energy balance options'!$G$7:$G$3000,'Energy balance options'!$B$7:$B$3000,HeatGen!V$2,'Energy balance options'!$A$7:$A$3000,HeatGen!$A1247)</f>
        <v>0</v>
      </c>
      <c r="W1247">
        <f>SUMIFS('Energy balance options'!$G$7:$G$3000,'Energy balance options'!$B$7:$B$3000,HeatGen!W$2,'Energy balance options'!$A$7:$A$3000,HeatGen!$A1247)</f>
        <v>0</v>
      </c>
      <c r="X1247">
        <f>SUMIFS('Energy balance options'!$G$7:$G$3000,'Energy balance options'!$B$7:$B$3000,HeatGen!X$2,'Energy balance options'!$A$7:$A$3000,HeatGen!$A1247)</f>
        <v>0</v>
      </c>
      <c r="AG1247">
        <f t="shared" si="259"/>
        <v>0</v>
      </c>
      <c r="AH1247">
        <f t="shared" si="260"/>
        <v>0</v>
      </c>
      <c r="AI1247">
        <f t="shared" si="261"/>
        <v>0</v>
      </c>
      <c r="AJ1247">
        <f t="shared" si="262"/>
        <v>0</v>
      </c>
      <c r="AK1247">
        <f t="shared" si="263"/>
        <v>0</v>
      </c>
      <c r="AL1247">
        <f t="shared" si="264"/>
        <v>0</v>
      </c>
      <c r="AM1247">
        <f t="shared" si="265"/>
        <v>0</v>
      </c>
      <c r="AN1247">
        <f t="shared" si="266"/>
        <v>0</v>
      </c>
      <c r="AO1247">
        <f t="shared" si="267"/>
        <v>0</v>
      </c>
    </row>
    <row r="1248" spans="1:41" x14ac:dyDescent="0.2">
      <c r="A1248" s="9"/>
      <c r="B1248" t="str">
        <f>_xlfn.IFNA(VLOOKUP(A1248,'Energy balance options'!A$7:C$3000,3,FALSE),"")</f>
        <v/>
      </c>
      <c r="P1248">
        <f>SUMIFS('Energy balance options'!$F$7:$F$3000,'Energy balance options'!$B$7:$B$3000,HeatGen!P$2,'Energy balance options'!$A$7:$A$3000,HeatGen!$A1248)</f>
        <v>0</v>
      </c>
      <c r="Q1248">
        <f>SUMIFS('Energy balance options'!$F$7:$F$3000,'Energy balance options'!$B$7:$B$3000,HeatGen!Q$2,'Energy balance options'!$A$7:$A$3000,HeatGen!$A1248)</f>
        <v>0</v>
      </c>
      <c r="R1248">
        <f>SUMIFS('Energy balance options'!$F$7:$F$3000,'Energy balance options'!$B$7:$B$3000,HeatGen!R$2,'Energy balance options'!$A$7:$A$3000,HeatGen!$A1248)</f>
        <v>0</v>
      </c>
      <c r="S1248">
        <f>SUMIFS('Energy balance options'!$G$7:$G$3000,'Energy balance options'!$B$7:$B$3000,HeatGen!S$2,'Energy balance options'!$A$7:$A$3000,HeatGen!$A1248)</f>
        <v>0</v>
      </c>
      <c r="T1248">
        <f>SUMIFS('Energy balance options'!$G$7:$G$3000,'Energy balance options'!$B$7:$B$3000,HeatGen!T$2,'Energy balance options'!$A$7:$A$3000,HeatGen!$A1248)</f>
        <v>0</v>
      </c>
      <c r="U1248">
        <f>SUMIFS('Energy balance options'!$G$7:$G$3000,'Energy balance options'!$B$7:$B$3000,HeatGen!U$2,'Energy balance options'!$A$7:$A$3000,HeatGen!$A1248)</f>
        <v>0</v>
      </c>
      <c r="V1248">
        <f>SUMIFS('Energy balance options'!$G$7:$G$3000,'Energy balance options'!$B$7:$B$3000,HeatGen!V$2,'Energy balance options'!$A$7:$A$3000,HeatGen!$A1248)</f>
        <v>0</v>
      </c>
      <c r="W1248">
        <f>SUMIFS('Energy balance options'!$G$7:$G$3000,'Energy balance options'!$B$7:$B$3000,HeatGen!W$2,'Energy balance options'!$A$7:$A$3000,HeatGen!$A1248)</f>
        <v>0</v>
      </c>
      <c r="X1248">
        <f>SUMIFS('Energy balance options'!$G$7:$G$3000,'Energy balance options'!$B$7:$B$3000,HeatGen!X$2,'Energy balance options'!$A$7:$A$3000,HeatGen!$A1248)</f>
        <v>0</v>
      </c>
      <c r="AG1248">
        <f t="shared" si="259"/>
        <v>0</v>
      </c>
      <c r="AH1248">
        <f t="shared" si="260"/>
        <v>0</v>
      </c>
      <c r="AI1248">
        <f t="shared" si="261"/>
        <v>0</v>
      </c>
      <c r="AJ1248">
        <f t="shared" si="262"/>
        <v>0</v>
      </c>
      <c r="AK1248">
        <f t="shared" si="263"/>
        <v>0</v>
      </c>
      <c r="AL1248">
        <f t="shared" si="264"/>
        <v>0</v>
      </c>
      <c r="AM1248">
        <f t="shared" si="265"/>
        <v>0</v>
      </c>
      <c r="AN1248">
        <f t="shared" si="266"/>
        <v>0</v>
      </c>
      <c r="AO1248">
        <f t="shared" si="267"/>
        <v>0</v>
      </c>
    </row>
    <row r="1249" spans="1:41" x14ac:dyDescent="0.2">
      <c r="A1249" s="9"/>
      <c r="B1249" t="str">
        <f>_xlfn.IFNA(VLOOKUP(A1249,'Energy balance options'!A$7:C$3000,3,FALSE),"")</f>
        <v/>
      </c>
      <c r="P1249">
        <f>SUMIFS('Energy balance options'!$F$7:$F$3000,'Energy balance options'!$B$7:$B$3000,HeatGen!P$2,'Energy balance options'!$A$7:$A$3000,HeatGen!$A1249)</f>
        <v>0</v>
      </c>
      <c r="Q1249">
        <f>SUMIFS('Energy balance options'!$F$7:$F$3000,'Energy balance options'!$B$7:$B$3000,HeatGen!Q$2,'Energy balance options'!$A$7:$A$3000,HeatGen!$A1249)</f>
        <v>0</v>
      </c>
      <c r="R1249">
        <f>SUMIFS('Energy balance options'!$F$7:$F$3000,'Energy balance options'!$B$7:$B$3000,HeatGen!R$2,'Energy balance options'!$A$7:$A$3000,HeatGen!$A1249)</f>
        <v>0</v>
      </c>
      <c r="S1249">
        <f>SUMIFS('Energy balance options'!$G$7:$G$3000,'Energy balance options'!$B$7:$B$3000,HeatGen!S$2,'Energy balance options'!$A$7:$A$3000,HeatGen!$A1249)</f>
        <v>0</v>
      </c>
      <c r="T1249">
        <f>SUMIFS('Energy balance options'!$G$7:$G$3000,'Energy balance options'!$B$7:$B$3000,HeatGen!T$2,'Energy balance options'!$A$7:$A$3000,HeatGen!$A1249)</f>
        <v>0</v>
      </c>
      <c r="U1249">
        <f>SUMIFS('Energy balance options'!$G$7:$G$3000,'Energy balance options'!$B$7:$B$3000,HeatGen!U$2,'Energy balance options'!$A$7:$A$3000,HeatGen!$A1249)</f>
        <v>0</v>
      </c>
      <c r="V1249">
        <f>SUMIFS('Energy balance options'!$G$7:$G$3000,'Energy balance options'!$B$7:$B$3000,HeatGen!V$2,'Energy balance options'!$A$7:$A$3000,HeatGen!$A1249)</f>
        <v>0</v>
      </c>
      <c r="W1249">
        <f>SUMIFS('Energy balance options'!$G$7:$G$3000,'Energy balance options'!$B$7:$B$3000,HeatGen!W$2,'Energy balance options'!$A$7:$A$3000,HeatGen!$A1249)</f>
        <v>0</v>
      </c>
      <c r="X1249">
        <f>SUMIFS('Energy balance options'!$G$7:$G$3000,'Energy balance options'!$B$7:$B$3000,HeatGen!X$2,'Energy balance options'!$A$7:$A$3000,HeatGen!$A1249)</f>
        <v>0</v>
      </c>
      <c r="AG1249">
        <f t="shared" si="259"/>
        <v>0</v>
      </c>
      <c r="AH1249">
        <f t="shared" si="260"/>
        <v>0</v>
      </c>
      <c r="AI1249">
        <f t="shared" si="261"/>
        <v>0</v>
      </c>
      <c r="AJ1249">
        <f t="shared" si="262"/>
        <v>0</v>
      </c>
      <c r="AK1249">
        <f t="shared" si="263"/>
        <v>0</v>
      </c>
      <c r="AL1249">
        <f t="shared" si="264"/>
        <v>0</v>
      </c>
      <c r="AM1249">
        <f t="shared" si="265"/>
        <v>0</v>
      </c>
      <c r="AN1249">
        <f t="shared" si="266"/>
        <v>0</v>
      </c>
      <c r="AO1249">
        <f t="shared" si="267"/>
        <v>0</v>
      </c>
    </row>
    <row r="1250" spans="1:41" x14ac:dyDescent="0.2">
      <c r="A1250" s="9"/>
      <c r="B1250" t="str">
        <f>_xlfn.IFNA(VLOOKUP(A1250,'Energy balance options'!A$7:C$3000,3,FALSE),"")</f>
        <v/>
      </c>
      <c r="P1250">
        <f>SUMIFS('Energy balance options'!$F$7:$F$3000,'Energy balance options'!$B$7:$B$3000,HeatGen!P$2,'Energy balance options'!$A$7:$A$3000,HeatGen!$A1250)</f>
        <v>0</v>
      </c>
      <c r="Q1250">
        <f>SUMIFS('Energy balance options'!$F$7:$F$3000,'Energy balance options'!$B$7:$B$3000,HeatGen!Q$2,'Energy balance options'!$A$7:$A$3000,HeatGen!$A1250)</f>
        <v>0</v>
      </c>
      <c r="R1250">
        <f>SUMIFS('Energy balance options'!$F$7:$F$3000,'Energy balance options'!$B$7:$B$3000,HeatGen!R$2,'Energy balance options'!$A$7:$A$3000,HeatGen!$A1250)</f>
        <v>0</v>
      </c>
      <c r="S1250">
        <f>SUMIFS('Energy balance options'!$G$7:$G$3000,'Energy balance options'!$B$7:$B$3000,HeatGen!S$2,'Energy balance options'!$A$7:$A$3000,HeatGen!$A1250)</f>
        <v>0</v>
      </c>
      <c r="T1250">
        <f>SUMIFS('Energy balance options'!$G$7:$G$3000,'Energy balance options'!$B$7:$B$3000,HeatGen!T$2,'Energy balance options'!$A$7:$A$3000,HeatGen!$A1250)</f>
        <v>0</v>
      </c>
      <c r="U1250">
        <f>SUMIFS('Energy balance options'!$G$7:$G$3000,'Energy balance options'!$B$7:$B$3000,HeatGen!U$2,'Energy balance options'!$A$7:$A$3000,HeatGen!$A1250)</f>
        <v>0</v>
      </c>
      <c r="V1250">
        <f>SUMIFS('Energy balance options'!$G$7:$G$3000,'Energy balance options'!$B$7:$B$3000,HeatGen!V$2,'Energy balance options'!$A$7:$A$3000,HeatGen!$A1250)</f>
        <v>0</v>
      </c>
      <c r="W1250">
        <f>SUMIFS('Energy balance options'!$G$7:$G$3000,'Energy balance options'!$B$7:$B$3000,HeatGen!W$2,'Energy balance options'!$A$7:$A$3000,HeatGen!$A1250)</f>
        <v>0</v>
      </c>
      <c r="X1250">
        <f>SUMIFS('Energy balance options'!$G$7:$G$3000,'Energy balance options'!$B$7:$B$3000,HeatGen!X$2,'Energy balance options'!$A$7:$A$3000,HeatGen!$A1250)</f>
        <v>0</v>
      </c>
      <c r="AG1250">
        <f t="shared" si="259"/>
        <v>0</v>
      </c>
      <c r="AH1250">
        <f t="shared" si="260"/>
        <v>0</v>
      </c>
      <c r="AI1250">
        <f t="shared" si="261"/>
        <v>0</v>
      </c>
      <c r="AJ1250">
        <f t="shared" si="262"/>
        <v>0</v>
      </c>
      <c r="AK1250">
        <f t="shared" si="263"/>
        <v>0</v>
      </c>
      <c r="AL1250">
        <f t="shared" si="264"/>
        <v>0</v>
      </c>
      <c r="AM1250">
        <f t="shared" si="265"/>
        <v>0</v>
      </c>
      <c r="AN1250">
        <f t="shared" si="266"/>
        <v>0</v>
      </c>
      <c r="AO1250">
        <f t="shared" si="267"/>
        <v>0</v>
      </c>
    </row>
    <row r="1251" spans="1:41" x14ac:dyDescent="0.2">
      <c r="A1251" s="9"/>
      <c r="B1251" t="str">
        <f>_xlfn.IFNA(VLOOKUP(A1251,'Energy balance options'!A$7:C$3000,3,FALSE),"")</f>
        <v/>
      </c>
      <c r="P1251">
        <f>SUMIFS('Energy balance options'!$F$7:$F$3000,'Energy balance options'!$B$7:$B$3000,HeatGen!P$2,'Energy balance options'!$A$7:$A$3000,HeatGen!$A1251)</f>
        <v>0</v>
      </c>
      <c r="Q1251">
        <f>SUMIFS('Energy balance options'!$F$7:$F$3000,'Energy balance options'!$B$7:$B$3000,HeatGen!Q$2,'Energy balance options'!$A$7:$A$3000,HeatGen!$A1251)</f>
        <v>0</v>
      </c>
      <c r="R1251">
        <f>SUMIFS('Energy balance options'!$F$7:$F$3000,'Energy balance options'!$B$7:$B$3000,HeatGen!R$2,'Energy balance options'!$A$7:$A$3000,HeatGen!$A1251)</f>
        <v>0</v>
      </c>
      <c r="S1251">
        <f>SUMIFS('Energy balance options'!$G$7:$G$3000,'Energy balance options'!$B$7:$B$3000,HeatGen!S$2,'Energy balance options'!$A$7:$A$3000,HeatGen!$A1251)</f>
        <v>0</v>
      </c>
      <c r="T1251">
        <f>SUMIFS('Energy balance options'!$G$7:$G$3000,'Energy balance options'!$B$7:$B$3000,HeatGen!T$2,'Energy balance options'!$A$7:$A$3000,HeatGen!$A1251)</f>
        <v>0</v>
      </c>
      <c r="U1251">
        <f>SUMIFS('Energy balance options'!$G$7:$G$3000,'Energy balance options'!$B$7:$B$3000,HeatGen!U$2,'Energy balance options'!$A$7:$A$3000,HeatGen!$A1251)</f>
        <v>0</v>
      </c>
      <c r="V1251">
        <f>SUMIFS('Energy balance options'!$G$7:$G$3000,'Energy balance options'!$B$7:$B$3000,HeatGen!V$2,'Energy balance options'!$A$7:$A$3000,HeatGen!$A1251)</f>
        <v>0</v>
      </c>
      <c r="W1251">
        <f>SUMIFS('Energy balance options'!$G$7:$G$3000,'Energy balance options'!$B$7:$B$3000,HeatGen!W$2,'Energy balance options'!$A$7:$A$3000,HeatGen!$A1251)</f>
        <v>0</v>
      </c>
      <c r="X1251">
        <f>SUMIFS('Energy balance options'!$G$7:$G$3000,'Energy balance options'!$B$7:$B$3000,HeatGen!X$2,'Energy balance options'!$A$7:$A$3000,HeatGen!$A1251)</f>
        <v>0</v>
      </c>
      <c r="AG1251">
        <f t="shared" si="259"/>
        <v>0</v>
      </c>
      <c r="AH1251">
        <f t="shared" si="260"/>
        <v>0</v>
      </c>
      <c r="AI1251">
        <f t="shared" si="261"/>
        <v>0</v>
      </c>
      <c r="AJ1251">
        <f t="shared" si="262"/>
        <v>0</v>
      </c>
      <c r="AK1251">
        <f t="shared" si="263"/>
        <v>0</v>
      </c>
      <c r="AL1251">
        <f t="shared" si="264"/>
        <v>0</v>
      </c>
      <c r="AM1251">
        <f t="shared" si="265"/>
        <v>0</v>
      </c>
      <c r="AN1251">
        <f t="shared" si="266"/>
        <v>0</v>
      </c>
      <c r="AO1251">
        <f t="shared" si="267"/>
        <v>0</v>
      </c>
    </row>
    <row r="1252" spans="1:41" x14ac:dyDescent="0.2">
      <c r="A1252" s="9"/>
      <c r="B1252" t="str">
        <f>_xlfn.IFNA(VLOOKUP(A1252,'Energy balance options'!A$7:C$3000,3,FALSE),"")</f>
        <v/>
      </c>
      <c r="P1252">
        <f>SUMIFS('Energy balance options'!$F$7:$F$3000,'Energy balance options'!$B$7:$B$3000,HeatGen!P$2,'Energy balance options'!$A$7:$A$3000,HeatGen!$A1252)</f>
        <v>0</v>
      </c>
      <c r="Q1252">
        <f>SUMIFS('Energy balance options'!$F$7:$F$3000,'Energy balance options'!$B$7:$B$3000,HeatGen!Q$2,'Energy balance options'!$A$7:$A$3000,HeatGen!$A1252)</f>
        <v>0</v>
      </c>
      <c r="R1252">
        <f>SUMIFS('Energy balance options'!$F$7:$F$3000,'Energy balance options'!$B$7:$B$3000,HeatGen!R$2,'Energy balance options'!$A$7:$A$3000,HeatGen!$A1252)</f>
        <v>0</v>
      </c>
      <c r="S1252">
        <f>SUMIFS('Energy balance options'!$G$7:$G$3000,'Energy balance options'!$B$7:$B$3000,HeatGen!S$2,'Energy balance options'!$A$7:$A$3000,HeatGen!$A1252)</f>
        <v>0</v>
      </c>
      <c r="T1252">
        <f>SUMIFS('Energy balance options'!$G$7:$G$3000,'Energy balance options'!$B$7:$B$3000,HeatGen!T$2,'Energy balance options'!$A$7:$A$3000,HeatGen!$A1252)</f>
        <v>0</v>
      </c>
      <c r="U1252">
        <f>SUMIFS('Energy balance options'!$G$7:$G$3000,'Energy balance options'!$B$7:$B$3000,HeatGen!U$2,'Energy balance options'!$A$7:$A$3000,HeatGen!$A1252)</f>
        <v>0</v>
      </c>
      <c r="V1252">
        <f>SUMIFS('Energy balance options'!$G$7:$G$3000,'Energy balance options'!$B$7:$B$3000,HeatGen!V$2,'Energy balance options'!$A$7:$A$3000,HeatGen!$A1252)</f>
        <v>0</v>
      </c>
      <c r="W1252">
        <f>SUMIFS('Energy balance options'!$G$7:$G$3000,'Energy balance options'!$B$7:$B$3000,HeatGen!W$2,'Energy balance options'!$A$7:$A$3000,HeatGen!$A1252)</f>
        <v>0</v>
      </c>
      <c r="X1252">
        <f>SUMIFS('Energy balance options'!$G$7:$G$3000,'Energy balance options'!$B$7:$B$3000,HeatGen!X$2,'Energy balance options'!$A$7:$A$3000,HeatGen!$A1252)</f>
        <v>0</v>
      </c>
      <c r="AG1252">
        <f t="shared" si="259"/>
        <v>0</v>
      </c>
      <c r="AH1252">
        <f t="shared" si="260"/>
        <v>0</v>
      </c>
      <c r="AI1252">
        <f t="shared" si="261"/>
        <v>0</v>
      </c>
      <c r="AJ1252">
        <f t="shared" si="262"/>
        <v>0</v>
      </c>
      <c r="AK1252">
        <f t="shared" si="263"/>
        <v>0</v>
      </c>
      <c r="AL1252">
        <f t="shared" si="264"/>
        <v>0</v>
      </c>
      <c r="AM1252">
        <f t="shared" si="265"/>
        <v>0</v>
      </c>
      <c r="AN1252">
        <f t="shared" si="266"/>
        <v>0</v>
      </c>
      <c r="AO1252">
        <f t="shared" si="267"/>
        <v>0</v>
      </c>
    </row>
    <row r="1253" spans="1:41" x14ac:dyDescent="0.2">
      <c r="A1253" s="9"/>
      <c r="B1253" t="str">
        <f>_xlfn.IFNA(VLOOKUP(A1253,'Energy balance options'!A$7:C$3000,3,FALSE),"")</f>
        <v/>
      </c>
      <c r="P1253">
        <f>SUMIFS('Energy balance options'!$F$7:$F$3000,'Energy balance options'!$B$7:$B$3000,HeatGen!P$2,'Energy balance options'!$A$7:$A$3000,HeatGen!$A1253)</f>
        <v>0</v>
      </c>
      <c r="Q1253">
        <f>SUMIFS('Energy balance options'!$F$7:$F$3000,'Energy balance options'!$B$7:$B$3000,HeatGen!Q$2,'Energy balance options'!$A$7:$A$3000,HeatGen!$A1253)</f>
        <v>0</v>
      </c>
      <c r="R1253">
        <f>SUMIFS('Energy balance options'!$F$7:$F$3000,'Energy balance options'!$B$7:$B$3000,HeatGen!R$2,'Energy balance options'!$A$7:$A$3000,HeatGen!$A1253)</f>
        <v>0</v>
      </c>
      <c r="S1253">
        <f>SUMIFS('Energy balance options'!$G$7:$G$3000,'Energy balance options'!$B$7:$B$3000,HeatGen!S$2,'Energy balance options'!$A$7:$A$3000,HeatGen!$A1253)</f>
        <v>0</v>
      </c>
      <c r="T1253">
        <f>SUMIFS('Energy balance options'!$G$7:$G$3000,'Energy balance options'!$B$7:$B$3000,HeatGen!T$2,'Energy balance options'!$A$7:$A$3000,HeatGen!$A1253)</f>
        <v>0</v>
      </c>
      <c r="U1253">
        <f>SUMIFS('Energy balance options'!$G$7:$G$3000,'Energy balance options'!$B$7:$B$3000,HeatGen!U$2,'Energy balance options'!$A$7:$A$3000,HeatGen!$A1253)</f>
        <v>0</v>
      </c>
      <c r="V1253">
        <f>SUMIFS('Energy balance options'!$G$7:$G$3000,'Energy balance options'!$B$7:$B$3000,HeatGen!V$2,'Energy balance options'!$A$7:$A$3000,HeatGen!$A1253)</f>
        <v>0</v>
      </c>
      <c r="W1253">
        <f>SUMIFS('Energy balance options'!$G$7:$G$3000,'Energy balance options'!$B$7:$B$3000,HeatGen!W$2,'Energy balance options'!$A$7:$A$3000,HeatGen!$A1253)</f>
        <v>0</v>
      </c>
      <c r="X1253">
        <f>SUMIFS('Energy balance options'!$G$7:$G$3000,'Energy balance options'!$B$7:$B$3000,HeatGen!X$2,'Energy balance options'!$A$7:$A$3000,HeatGen!$A1253)</f>
        <v>0</v>
      </c>
      <c r="AG1253">
        <f t="shared" si="259"/>
        <v>0</v>
      </c>
      <c r="AH1253">
        <f t="shared" si="260"/>
        <v>0</v>
      </c>
      <c r="AI1253">
        <f t="shared" si="261"/>
        <v>0</v>
      </c>
      <c r="AJ1253">
        <f t="shared" si="262"/>
        <v>0</v>
      </c>
      <c r="AK1253">
        <f t="shared" si="263"/>
        <v>0</v>
      </c>
      <c r="AL1253">
        <f t="shared" si="264"/>
        <v>0</v>
      </c>
      <c r="AM1253">
        <f t="shared" si="265"/>
        <v>0</v>
      </c>
      <c r="AN1253">
        <f t="shared" si="266"/>
        <v>0</v>
      </c>
      <c r="AO1253">
        <f t="shared" si="267"/>
        <v>0</v>
      </c>
    </row>
    <row r="1254" spans="1:41" x14ac:dyDescent="0.2">
      <c r="A1254" s="9"/>
      <c r="B1254" t="str">
        <f>_xlfn.IFNA(VLOOKUP(A1254,'Energy balance options'!A$7:C$3000,3,FALSE),"")</f>
        <v/>
      </c>
      <c r="P1254">
        <f>SUMIFS('Energy balance options'!$F$7:$F$3000,'Energy balance options'!$B$7:$B$3000,HeatGen!P$2,'Energy balance options'!$A$7:$A$3000,HeatGen!$A1254)</f>
        <v>0</v>
      </c>
      <c r="Q1254">
        <f>SUMIFS('Energy balance options'!$F$7:$F$3000,'Energy balance options'!$B$7:$B$3000,HeatGen!Q$2,'Energy balance options'!$A$7:$A$3000,HeatGen!$A1254)</f>
        <v>0</v>
      </c>
      <c r="R1254">
        <f>SUMIFS('Energy balance options'!$F$7:$F$3000,'Energy balance options'!$B$7:$B$3000,HeatGen!R$2,'Energy balance options'!$A$7:$A$3000,HeatGen!$A1254)</f>
        <v>0</v>
      </c>
      <c r="S1254">
        <f>SUMIFS('Energy balance options'!$G$7:$G$3000,'Energy balance options'!$B$7:$B$3000,HeatGen!S$2,'Energy balance options'!$A$7:$A$3000,HeatGen!$A1254)</f>
        <v>0</v>
      </c>
      <c r="T1254">
        <f>SUMIFS('Energy balance options'!$G$7:$G$3000,'Energy balance options'!$B$7:$B$3000,HeatGen!T$2,'Energy balance options'!$A$7:$A$3000,HeatGen!$A1254)</f>
        <v>0</v>
      </c>
      <c r="U1254">
        <f>SUMIFS('Energy balance options'!$G$7:$G$3000,'Energy balance options'!$B$7:$B$3000,HeatGen!U$2,'Energy balance options'!$A$7:$A$3000,HeatGen!$A1254)</f>
        <v>0</v>
      </c>
      <c r="V1254">
        <f>SUMIFS('Energy balance options'!$G$7:$G$3000,'Energy balance options'!$B$7:$B$3000,HeatGen!V$2,'Energy balance options'!$A$7:$A$3000,HeatGen!$A1254)</f>
        <v>0</v>
      </c>
      <c r="W1254">
        <f>SUMIFS('Energy balance options'!$G$7:$G$3000,'Energy balance options'!$B$7:$B$3000,HeatGen!W$2,'Energy balance options'!$A$7:$A$3000,HeatGen!$A1254)</f>
        <v>0</v>
      </c>
      <c r="X1254">
        <f>SUMIFS('Energy balance options'!$G$7:$G$3000,'Energy balance options'!$B$7:$B$3000,HeatGen!X$2,'Energy balance options'!$A$7:$A$3000,HeatGen!$A1254)</f>
        <v>0</v>
      </c>
      <c r="AG1254">
        <f t="shared" si="259"/>
        <v>0</v>
      </c>
      <c r="AH1254">
        <f t="shared" si="260"/>
        <v>0</v>
      </c>
      <c r="AI1254">
        <f t="shared" si="261"/>
        <v>0</v>
      </c>
      <c r="AJ1254">
        <f t="shared" si="262"/>
        <v>0</v>
      </c>
      <c r="AK1254">
        <f t="shared" si="263"/>
        <v>0</v>
      </c>
      <c r="AL1254">
        <f t="shared" si="264"/>
        <v>0</v>
      </c>
      <c r="AM1254">
        <f t="shared" si="265"/>
        <v>0</v>
      </c>
      <c r="AN1254">
        <f t="shared" si="266"/>
        <v>0</v>
      </c>
      <c r="AO1254">
        <f t="shared" si="267"/>
        <v>0</v>
      </c>
    </row>
    <row r="1255" spans="1:41" x14ac:dyDescent="0.2">
      <c r="A1255" s="9"/>
      <c r="B1255" t="str">
        <f>_xlfn.IFNA(VLOOKUP(A1255,'Energy balance options'!A$7:C$3000,3,FALSE),"")</f>
        <v/>
      </c>
      <c r="P1255">
        <f>SUMIFS('Energy balance options'!$F$7:$F$3000,'Energy balance options'!$B$7:$B$3000,HeatGen!P$2,'Energy balance options'!$A$7:$A$3000,HeatGen!$A1255)</f>
        <v>0</v>
      </c>
      <c r="Q1255">
        <f>SUMIFS('Energy balance options'!$F$7:$F$3000,'Energy balance options'!$B$7:$B$3000,HeatGen!Q$2,'Energy balance options'!$A$7:$A$3000,HeatGen!$A1255)</f>
        <v>0</v>
      </c>
      <c r="R1255">
        <f>SUMIFS('Energy balance options'!$F$7:$F$3000,'Energy balance options'!$B$7:$B$3000,HeatGen!R$2,'Energy balance options'!$A$7:$A$3000,HeatGen!$A1255)</f>
        <v>0</v>
      </c>
      <c r="S1255">
        <f>SUMIFS('Energy balance options'!$G$7:$G$3000,'Energy balance options'!$B$7:$B$3000,HeatGen!S$2,'Energy balance options'!$A$7:$A$3000,HeatGen!$A1255)</f>
        <v>0</v>
      </c>
      <c r="T1255">
        <f>SUMIFS('Energy balance options'!$G$7:$G$3000,'Energy balance options'!$B$7:$B$3000,HeatGen!T$2,'Energy balance options'!$A$7:$A$3000,HeatGen!$A1255)</f>
        <v>0</v>
      </c>
      <c r="U1255">
        <f>SUMIFS('Energy balance options'!$G$7:$G$3000,'Energy balance options'!$B$7:$B$3000,HeatGen!U$2,'Energy balance options'!$A$7:$A$3000,HeatGen!$A1255)</f>
        <v>0</v>
      </c>
      <c r="V1255">
        <f>SUMIFS('Energy balance options'!$G$7:$G$3000,'Energy balance options'!$B$7:$B$3000,HeatGen!V$2,'Energy balance options'!$A$7:$A$3000,HeatGen!$A1255)</f>
        <v>0</v>
      </c>
      <c r="W1255">
        <f>SUMIFS('Energy balance options'!$G$7:$G$3000,'Energy balance options'!$B$7:$B$3000,HeatGen!W$2,'Energy balance options'!$A$7:$A$3000,HeatGen!$A1255)</f>
        <v>0</v>
      </c>
      <c r="X1255">
        <f>SUMIFS('Energy balance options'!$G$7:$G$3000,'Energy balance options'!$B$7:$B$3000,HeatGen!X$2,'Energy balance options'!$A$7:$A$3000,HeatGen!$A1255)</f>
        <v>0</v>
      </c>
      <c r="AG1255">
        <f t="shared" si="259"/>
        <v>0</v>
      </c>
      <c r="AH1255">
        <f t="shared" si="260"/>
        <v>0</v>
      </c>
      <c r="AI1255">
        <f t="shared" si="261"/>
        <v>0</v>
      </c>
      <c r="AJ1255">
        <f t="shared" si="262"/>
        <v>0</v>
      </c>
      <c r="AK1255">
        <f t="shared" si="263"/>
        <v>0</v>
      </c>
      <c r="AL1255">
        <f t="shared" si="264"/>
        <v>0</v>
      </c>
      <c r="AM1255">
        <f t="shared" si="265"/>
        <v>0</v>
      </c>
      <c r="AN1255">
        <f t="shared" si="266"/>
        <v>0</v>
      </c>
      <c r="AO1255">
        <f t="shared" si="267"/>
        <v>0</v>
      </c>
    </row>
    <row r="1256" spans="1:41" x14ac:dyDescent="0.2">
      <c r="A1256" s="9"/>
      <c r="B1256" t="str">
        <f>_xlfn.IFNA(VLOOKUP(A1256,'Energy balance options'!A$7:C$3000,3,FALSE),"")</f>
        <v/>
      </c>
      <c r="P1256">
        <f>SUMIFS('Energy balance options'!$F$7:$F$3000,'Energy balance options'!$B$7:$B$3000,HeatGen!P$2,'Energy balance options'!$A$7:$A$3000,HeatGen!$A1256)</f>
        <v>0</v>
      </c>
      <c r="Q1256">
        <f>SUMIFS('Energy balance options'!$F$7:$F$3000,'Energy balance options'!$B$7:$B$3000,HeatGen!Q$2,'Energy balance options'!$A$7:$A$3000,HeatGen!$A1256)</f>
        <v>0</v>
      </c>
      <c r="R1256">
        <f>SUMIFS('Energy balance options'!$F$7:$F$3000,'Energy balance options'!$B$7:$B$3000,HeatGen!R$2,'Energy balance options'!$A$7:$A$3000,HeatGen!$A1256)</f>
        <v>0</v>
      </c>
      <c r="S1256">
        <f>SUMIFS('Energy balance options'!$G$7:$G$3000,'Energy balance options'!$B$7:$B$3000,HeatGen!S$2,'Energy balance options'!$A$7:$A$3000,HeatGen!$A1256)</f>
        <v>0</v>
      </c>
      <c r="T1256">
        <f>SUMIFS('Energy balance options'!$G$7:$G$3000,'Energy balance options'!$B$7:$B$3000,HeatGen!T$2,'Energy balance options'!$A$7:$A$3000,HeatGen!$A1256)</f>
        <v>0</v>
      </c>
      <c r="U1256">
        <f>SUMIFS('Energy balance options'!$G$7:$G$3000,'Energy balance options'!$B$7:$B$3000,HeatGen!U$2,'Energy balance options'!$A$7:$A$3000,HeatGen!$A1256)</f>
        <v>0</v>
      </c>
      <c r="V1256">
        <f>SUMIFS('Energy balance options'!$G$7:$G$3000,'Energy balance options'!$B$7:$B$3000,HeatGen!V$2,'Energy balance options'!$A$7:$A$3000,HeatGen!$A1256)</f>
        <v>0</v>
      </c>
      <c r="W1256">
        <f>SUMIFS('Energy balance options'!$G$7:$G$3000,'Energy balance options'!$B$7:$B$3000,HeatGen!W$2,'Energy balance options'!$A$7:$A$3000,HeatGen!$A1256)</f>
        <v>0</v>
      </c>
      <c r="X1256">
        <f>SUMIFS('Energy balance options'!$G$7:$G$3000,'Energy balance options'!$B$7:$B$3000,HeatGen!X$2,'Energy balance options'!$A$7:$A$3000,HeatGen!$A1256)</f>
        <v>0</v>
      </c>
      <c r="AG1256">
        <f t="shared" si="259"/>
        <v>0</v>
      </c>
      <c r="AH1256">
        <f t="shared" si="260"/>
        <v>0</v>
      </c>
      <c r="AI1256">
        <f t="shared" si="261"/>
        <v>0</v>
      </c>
      <c r="AJ1256">
        <f t="shared" si="262"/>
        <v>0</v>
      </c>
      <c r="AK1256">
        <f t="shared" si="263"/>
        <v>0</v>
      </c>
      <c r="AL1256">
        <f t="shared" si="264"/>
        <v>0</v>
      </c>
      <c r="AM1256">
        <f t="shared" si="265"/>
        <v>0</v>
      </c>
      <c r="AN1256">
        <f t="shared" si="266"/>
        <v>0</v>
      </c>
      <c r="AO1256">
        <f t="shared" si="267"/>
        <v>0</v>
      </c>
    </row>
    <row r="1257" spans="1:41" x14ac:dyDescent="0.2">
      <c r="A1257" s="9"/>
      <c r="B1257" t="str">
        <f>_xlfn.IFNA(VLOOKUP(A1257,'Energy balance options'!A$7:C$3000,3,FALSE),"")</f>
        <v/>
      </c>
      <c r="P1257">
        <f>SUMIFS('Energy balance options'!$F$7:$F$3000,'Energy balance options'!$B$7:$B$3000,HeatGen!P$2,'Energy balance options'!$A$7:$A$3000,HeatGen!$A1257)</f>
        <v>0</v>
      </c>
      <c r="Q1257">
        <f>SUMIFS('Energy balance options'!$F$7:$F$3000,'Energy balance options'!$B$7:$B$3000,HeatGen!Q$2,'Energy balance options'!$A$7:$A$3000,HeatGen!$A1257)</f>
        <v>0</v>
      </c>
      <c r="R1257">
        <f>SUMIFS('Energy balance options'!$F$7:$F$3000,'Energy balance options'!$B$7:$B$3000,HeatGen!R$2,'Energy balance options'!$A$7:$A$3000,HeatGen!$A1257)</f>
        <v>0</v>
      </c>
      <c r="S1257">
        <f>SUMIFS('Energy balance options'!$G$7:$G$3000,'Energy balance options'!$B$7:$B$3000,HeatGen!S$2,'Energy balance options'!$A$7:$A$3000,HeatGen!$A1257)</f>
        <v>0</v>
      </c>
      <c r="T1257">
        <f>SUMIFS('Energy balance options'!$G$7:$G$3000,'Energy balance options'!$B$7:$B$3000,HeatGen!T$2,'Energy balance options'!$A$7:$A$3000,HeatGen!$A1257)</f>
        <v>0</v>
      </c>
      <c r="U1257">
        <f>SUMIFS('Energy balance options'!$G$7:$G$3000,'Energy balance options'!$B$7:$B$3000,HeatGen!U$2,'Energy balance options'!$A$7:$A$3000,HeatGen!$A1257)</f>
        <v>0</v>
      </c>
      <c r="V1257">
        <f>SUMIFS('Energy balance options'!$G$7:$G$3000,'Energy balance options'!$B$7:$B$3000,HeatGen!V$2,'Energy balance options'!$A$7:$A$3000,HeatGen!$A1257)</f>
        <v>0</v>
      </c>
      <c r="W1257">
        <f>SUMIFS('Energy balance options'!$G$7:$G$3000,'Energy balance options'!$B$7:$B$3000,HeatGen!W$2,'Energy balance options'!$A$7:$A$3000,HeatGen!$A1257)</f>
        <v>0</v>
      </c>
      <c r="X1257">
        <f>SUMIFS('Energy balance options'!$G$7:$G$3000,'Energy balance options'!$B$7:$B$3000,HeatGen!X$2,'Energy balance options'!$A$7:$A$3000,HeatGen!$A1257)</f>
        <v>0</v>
      </c>
      <c r="AG1257">
        <f t="shared" si="259"/>
        <v>0</v>
      </c>
      <c r="AH1257">
        <f t="shared" si="260"/>
        <v>0</v>
      </c>
      <c r="AI1257">
        <f t="shared" si="261"/>
        <v>0</v>
      </c>
      <c r="AJ1257">
        <f t="shared" si="262"/>
        <v>0</v>
      </c>
      <c r="AK1257">
        <f t="shared" si="263"/>
        <v>0</v>
      </c>
      <c r="AL1257">
        <f t="shared" si="264"/>
        <v>0</v>
      </c>
      <c r="AM1257">
        <f t="shared" si="265"/>
        <v>0</v>
      </c>
      <c r="AN1257">
        <f t="shared" si="266"/>
        <v>0</v>
      </c>
      <c r="AO1257">
        <f t="shared" si="267"/>
        <v>0</v>
      </c>
    </row>
    <row r="1258" spans="1:41" x14ac:dyDescent="0.2">
      <c r="A1258" s="9"/>
      <c r="B1258" t="str">
        <f>_xlfn.IFNA(VLOOKUP(A1258,'Energy balance options'!A$7:C$3000,3,FALSE),"")</f>
        <v/>
      </c>
      <c r="P1258">
        <f>SUMIFS('Energy balance options'!$F$7:$F$3000,'Energy balance options'!$B$7:$B$3000,HeatGen!P$2,'Energy balance options'!$A$7:$A$3000,HeatGen!$A1258)</f>
        <v>0</v>
      </c>
      <c r="Q1258">
        <f>SUMIFS('Energy balance options'!$F$7:$F$3000,'Energy balance options'!$B$7:$B$3000,HeatGen!Q$2,'Energy balance options'!$A$7:$A$3000,HeatGen!$A1258)</f>
        <v>0</v>
      </c>
      <c r="R1258">
        <f>SUMIFS('Energy balance options'!$F$7:$F$3000,'Energy balance options'!$B$7:$B$3000,HeatGen!R$2,'Energy balance options'!$A$7:$A$3000,HeatGen!$A1258)</f>
        <v>0</v>
      </c>
      <c r="S1258">
        <f>SUMIFS('Energy balance options'!$G$7:$G$3000,'Energy balance options'!$B$7:$B$3000,HeatGen!S$2,'Energy balance options'!$A$7:$A$3000,HeatGen!$A1258)</f>
        <v>0</v>
      </c>
      <c r="T1258">
        <f>SUMIFS('Energy balance options'!$G$7:$G$3000,'Energy balance options'!$B$7:$B$3000,HeatGen!T$2,'Energy balance options'!$A$7:$A$3000,HeatGen!$A1258)</f>
        <v>0</v>
      </c>
      <c r="U1258">
        <f>SUMIFS('Energy balance options'!$G$7:$G$3000,'Energy balance options'!$B$7:$B$3000,HeatGen!U$2,'Energy balance options'!$A$7:$A$3000,HeatGen!$A1258)</f>
        <v>0</v>
      </c>
      <c r="V1258">
        <f>SUMIFS('Energy balance options'!$G$7:$G$3000,'Energy balance options'!$B$7:$B$3000,HeatGen!V$2,'Energy balance options'!$A$7:$A$3000,HeatGen!$A1258)</f>
        <v>0</v>
      </c>
      <c r="W1258">
        <f>SUMIFS('Energy balance options'!$G$7:$G$3000,'Energy balance options'!$B$7:$B$3000,HeatGen!W$2,'Energy balance options'!$A$7:$A$3000,HeatGen!$A1258)</f>
        <v>0</v>
      </c>
      <c r="X1258">
        <f>SUMIFS('Energy balance options'!$G$7:$G$3000,'Energy balance options'!$B$7:$B$3000,HeatGen!X$2,'Energy balance options'!$A$7:$A$3000,HeatGen!$A1258)</f>
        <v>0</v>
      </c>
      <c r="AG1258">
        <f t="shared" si="259"/>
        <v>0</v>
      </c>
      <c r="AH1258">
        <f t="shared" si="260"/>
        <v>0</v>
      </c>
      <c r="AI1258">
        <f t="shared" si="261"/>
        <v>0</v>
      </c>
      <c r="AJ1258">
        <f t="shared" si="262"/>
        <v>0</v>
      </c>
      <c r="AK1258">
        <f t="shared" si="263"/>
        <v>0</v>
      </c>
      <c r="AL1258">
        <f t="shared" si="264"/>
        <v>0</v>
      </c>
      <c r="AM1258">
        <f t="shared" si="265"/>
        <v>0</v>
      </c>
      <c r="AN1258">
        <f t="shared" si="266"/>
        <v>0</v>
      </c>
      <c r="AO1258">
        <f t="shared" si="267"/>
        <v>0</v>
      </c>
    </row>
    <row r="1259" spans="1:41" x14ac:dyDescent="0.2">
      <c r="A1259" s="9"/>
      <c r="B1259" t="str">
        <f>_xlfn.IFNA(VLOOKUP(A1259,'Energy balance options'!A$7:C$3000,3,FALSE),"")</f>
        <v/>
      </c>
      <c r="P1259">
        <f>SUMIFS('Energy balance options'!$F$7:$F$3000,'Energy balance options'!$B$7:$B$3000,HeatGen!P$2,'Energy balance options'!$A$7:$A$3000,HeatGen!$A1259)</f>
        <v>0</v>
      </c>
      <c r="Q1259">
        <f>SUMIFS('Energy balance options'!$F$7:$F$3000,'Energy balance options'!$B$7:$B$3000,HeatGen!Q$2,'Energy balance options'!$A$7:$A$3000,HeatGen!$A1259)</f>
        <v>0</v>
      </c>
      <c r="R1259">
        <f>SUMIFS('Energy balance options'!$F$7:$F$3000,'Energy balance options'!$B$7:$B$3000,HeatGen!R$2,'Energy balance options'!$A$7:$A$3000,HeatGen!$A1259)</f>
        <v>0</v>
      </c>
      <c r="S1259">
        <f>SUMIFS('Energy balance options'!$G$7:$G$3000,'Energy balance options'!$B$7:$B$3000,HeatGen!S$2,'Energy balance options'!$A$7:$A$3000,HeatGen!$A1259)</f>
        <v>0</v>
      </c>
      <c r="T1259">
        <f>SUMIFS('Energy balance options'!$G$7:$G$3000,'Energy balance options'!$B$7:$B$3000,HeatGen!T$2,'Energy balance options'!$A$7:$A$3000,HeatGen!$A1259)</f>
        <v>0</v>
      </c>
      <c r="U1259">
        <f>SUMIFS('Energy balance options'!$G$7:$G$3000,'Energy balance options'!$B$7:$B$3000,HeatGen!U$2,'Energy balance options'!$A$7:$A$3000,HeatGen!$A1259)</f>
        <v>0</v>
      </c>
      <c r="V1259">
        <f>SUMIFS('Energy balance options'!$G$7:$G$3000,'Energy balance options'!$B$7:$B$3000,HeatGen!V$2,'Energy balance options'!$A$7:$A$3000,HeatGen!$A1259)</f>
        <v>0</v>
      </c>
      <c r="W1259">
        <f>SUMIFS('Energy balance options'!$G$7:$G$3000,'Energy balance options'!$B$7:$B$3000,HeatGen!W$2,'Energy balance options'!$A$7:$A$3000,HeatGen!$A1259)</f>
        <v>0</v>
      </c>
      <c r="X1259">
        <f>SUMIFS('Energy balance options'!$G$7:$G$3000,'Energy balance options'!$B$7:$B$3000,HeatGen!X$2,'Energy balance options'!$A$7:$A$3000,HeatGen!$A1259)</f>
        <v>0</v>
      </c>
      <c r="AG1259">
        <f t="shared" si="259"/>
        <v>0</v>
      </c>
      <c r="AH1259">
        <f t="shared" si="260"/>
        <v>0</v>
      </c>
      <c r="AI1259">
        <f t="shared" si="261"/>
        <v>0</v>
      </c>
      <c r="AJ1259">
        <f t="shared" si="262"/>
        <v>0</v>
      </c>
      <c r="AK1259">
        <f t="shared" si="263"/>
        <v>0</v>
      </c>
      <c r="AL1259">
        <f t="shared" si="264"/>
        <v>0</v>
      </c>
      <c r="AM1259">
        <f t="shared" si="265"/>
        <v>0</v>
      </c>
      <c r="AN1259">
        <f t="shared" si="266"/>
        <v>0</v>
      </c>
      <c r="AO1259">
        <f t="shared" si="267"/>
        <v>0</v>
      </c>
    </row>
    <row r="1260" spans="1:41" x14ac:dyDescent="0.2">
      <c r="A1260" s="9"/>
      <c r="B1260" t="str">
        <f>_xlfn.IFNA(VLOOKUP(A1260,'Energy balance options'!A$7:C$3000,3,FALSE),"")</f>
        <v/>
      </c>
      <c r="P1260">
        <f>SUMIFS('Energy balance options'!$F$7:$F$3000,'Energy balance options'!$B$7:$B$3000,HeatGen!P$2,'Energy balance options'!$A$7:$A$3000,HeatGen!$A1260)</f>
        <v>0</v>
      </c>
      <c r="Q1260">
        <f>SUMIFS('Energy balance options'!$F$7:$F$3000,'Energy balance options'!$B$7:$B$3000,HeatGen!Q$2,'Energy balance options'!$A$7:$A$3000,HeatGen!$A1260)</f>
        <v>0</v>
      </c>
      <c r="R1260">
        <f>SUMIFS('Energy balance options'!$F$7:$F$3000,'Energy balance options'!$B$7:$B$3000,HeatGen!R$2,'Energy balance options'!$A$7:$A$3000,HeatGen!$A1260)</f>
        <v>0</v>
      </c>
      <c r="S1260">
        <f>SUMIFS('Energy balance options'!$G$7:$G$3000,'Energy balance options'!$B$7:$B$3000,HeatGen!S$2,'Energy balance options'!$A$7:$A$3000,HeatGen!$A1260)</f>
        <v>0</v>
      </c>
      <c r="T1260">
        <f>SUMIFS('Energy balance options'!$G$7:$G$3000,'Energy balance options'!$B$7:$B$3000,HeatGen!T$2,'Energy balance options'!$A$7:$A$3000,HeatGen!$A1260)</f>
        <v>0</v>
      </c>
      <c r="U1260">
        <f>SUMIFS('Energy balance options'!$G$7:$G$3000,'Energy balance options'!$B$7:$B$3000,HeatGen!U$2,'Energy balance options'!$A$7:$A$3000,HeatGen!$A1260)</f>
        <v>0</v>
      </c>
      <c r="V1260">
        <f>SUMIFS('Energy balance options'!$G$7:$G$3000,'Energy balance options'!$B$7:$B$3000,HeatGen!V$2,'Energy balance options'!$A$7:$A$3000,HeatGen!$A1260)</f>
        <v>0</v>
      </c>
      <c r="W1260">
        <f>SUMIFS('Energy balance options'!$G$7:$G$3000,'Energy balance options'!$B$7:$B$3000,HeatGen!W$2,'Energy balance options'!$A$7:$A$3000,HeatGen!$A1260)</f>
        <v>0</v>
      </c>
      <c r="X1260">
        <f>SUMIFS('Energy balance options'!$G$7:$G$3000,'Energy balance options'!$B$7:$B$3000,HeatGen!X$2,'Energy balance options'!$A$7:$A$3000,HeatGen!$A1260)</f>
        <v>0</v>
      </c>
      <c r="AG1260">
        <f t="shared" si="259"/>
        <v>0</v>
      </c>
      <c r="AH1260">
        <f t="shared" si="260"/>
        <v>0</v>
      </c>
      <c r="AI1260">
        <f t="shared" si="261"/>
        <v>0</v>
      </c>
      <c r="AJ1260">
        <f t="shared" si="262"/>
        <v>0</v>
      </c>
      <c r="AK1260">
        <f t="shared" si="263"/>
        <v>0</v>
      </c>
      <c r="AL1260">
        <f t="shared" si="264"/>
        <v>0</v>
      </c>
      <c r="AM1260">
        <f t="shared" si="265"/>
        <v>0</v>
      </c>
      <c r="AN1260">
        <f t="shared" si="266"/>
        <v>0</v>
      </c>
      <c r="AO1260">
        <f t="shared" si="267"/>
        <v>0</v>
      </c>
    </row>
    <row r="1261" spans="1:41" x14ac:dyDescent="0.2">
      <c r="A1261" s="9"/>
      <c r="B1261" t="str">
        <f>_xlfn.IFNA(VLOOKUP(A1261,'Energy balance options'!A$7:C$3000,3,FALSE),"")</f>
        <v/>
      </c>
      <c r="P1261">
        <f>SUMIFS('Energy balance options'!$F$7:$F$3000,'Energy balance options'!$B$7:$B$3000,HeatGen!P$2,'Energy balance options'!$A$7:$A$3000,HeatGen!$A1261)</f>
        <v>0</v>
      </c>
      <c r="Q1261">
        <f>SUMIFS('Energy balance options'!$F$7:$F$3000,'Energy balance options'!$B$7:$B$3000,HeatGen!Q$2,'Energy balance options'!$A$7:$A$3000,HeatGen!$A1261)</f>
        <v>0</v>
      </c>
      <c r="R1261">
        <f>SUMIFS('Energy balance options'!$F$7:$F$3000,'Energy balance options'!$B$7:$B$3000,HeatGen!R$2,'Energy balance options'!$A$7:$A$3000,HeatGen!$A1261)</f>
        <v>0</v>
      </c>
      <c r="S1261">
        <f>SUMIFS('Energy balance options'!$G$7:$G$3000,'Energy balance options'!$B$7:$B$3000,HeatGen!S$2,'Energy balance options'!$A$7:$A$3000,HeatGen!$A1261)</f>
        <v>0</v>
      </c>
      <c r="T1261">
        <f>SUMIFS('Energy balance options'!$G$7:$G$3000,'Energy balance options'!$B$7:$B$3000,HeatGen!T$2,'Energy balance options'!$A$7:$A$3000,HeatGen!$A1261)</f>
        <v>0</v>
      </c>
      <c r="U1261">
        <f>SUMIFS('Energy balance options'!$G$7:$G$3000,'Energy balance options'!$B$7:$B$3000,HeatGen!U$2,'Energy balance options'!$A$7:$A$3000,HeatGen!$A1261)</f>
        <v>0</v>
      </c>
      <c r="V1261">
        <f>SUMIFS('Energy balance options'!$G$7:$G$3000,'Energy balance options'!$B$7:$B$3000,HeatGen!V$2,'Energy balance options'!$A$7:$A$3000,HeatGen!$A1261)</f>
        <v>0</v>
      </c>
      <c r="W1261">
        <f>SUMIFS('Energy balance options'!$G$7:$G$3000,'Energy balance options'!$B$7:$B$3000,HeatGen!W$2,'Energy balance options'!$A$7:$A$3000,HeatGen!$A1261)</f>
        <v>0</v>
      </c>
      <c r="X1261">
        <f>SUMIFS('Energy balance options'!$G$7:$G$3000,'Energy balance options'!$B$7:$B$3000,HeatGen!X$2,'Energy balance options'!$A$7:$A$3000,HeatGen!$A1261)</f>
        <v>0</v>
      </c>
      <c r="AG1261">
        <f t="shared" si="259"/>
        <v>0</v>
      </c>
      <c r="AH1261">
        <f t="shared" si="260"/>
        <v>0</v>
      </c>
      <c r="AI1261">
        <f t="shared" si="261"/>
        <v>0</v>
      </c>
      <c r="AJ1261">
        <f t="shared" si="262"/>
        <v>0</v>
      </c>
      <c r="AK1261">
        <f t="shared" si="263"/>
        <v>0</v>
      </c>
      <c r="AL1261">
        <f t="shared" si="264"/>
        <v>0</v>
      </c>
      <c r="AM1261">
        <f t="shared" si="265"/>
        <v>0</v>
      </c>
      <c r="AN1261">
        <f t="shared" si="266"/>
        <v>0</v>
      </c>
      <c r="AO1261">
        <f t="shared" si="267"/>
        <v>0</v>
      </c>
    </row>
    <row r="1262" spans="1:41" x14ac:dyDescent="0.2">
      <c r="A1262" s="9"/>
      <c r="B1262" t="str">
        <f>_xlfn.IFNA(VLOOKUP(A1262,'Energy balance options'!A$7:C$3000,3,FALSE),"")</f>
        <v/>
      </c>
      <c r="P1262">
        <f>SUMIFS('Energy balance options'!$F$7:$F$3000,'Energy balance options'!$B$7:$B$3000,HeatGen!P$2,'Energy balance options'!$A$7:$A$3000,HeatGen!$A1262)</f>
        <v>0</v>
      </c>
      <c r="Q1262">
        <f>SUMIFS('Energy balance options'!$F$7:$F$3000,'Energy balance options'!$B$7:$B$3000,HeatGen!Q$2,'Energy balance options'!$A$7:$A$3000,HeatGen!$A1262)</f>
        <v>0</v>
      </c>
      <c r="R1262">
        <f>SUMIFS('Energy balance options'!$F$7:$F$3000,'Energy balance options'!$B$7:$B$3000,HeatGen!R$2,'Energy balance options'!$A$7:$A$3000,HeatGen!$A1262)</f>
        <v>0</v>
      </c>
      <c r="S1262">
        <f>SUMIFS('Energy balance options'!$G$7:$G$3000,'Energy balance options'!$B$7:$B$3000,HeatGen!S$2,'Energy balance options'!$A$7:$A$3000,HeatGen!$A1262)</f>
        <v>0</v>
      </c>
      <c r="T1262">
        <f>SUMIFS('Energy balance options'!$G$7:$G$3000,'Energy balance options'!$B$7:$B$3000,HeatGen!T$2,'Energy balance options'!$A$7:$A$3000,HeatGen!$A1262)</f>
        <v>0</v>
      </c>
      <c r="U1262">
        <f>SUMIFS('Energy balance options'!$G$7:$G$3000,'Energy balance options'!$B$7:$B$3000,HeatGen!U$2,'Energy balance options'!$A$7:$A$3000,HeatGen!$A1262)</f>
        <v>0</v>
      </c>
      <c r="V1262">
        <f>SUMIFS('Energy balance options'!$G$7:$G$3000,'Energy balance options'!$B$7:$B$3000,HeatGen!V$2,'Energy balance options'!$A$7:$A$3000,HeatGen!$A1262)</f>
        <v>0</v>
      </c>
      <c r="W1262">
        <f>SUMIFS('Energy balance options'!$G$7:$G$3000,'Energy balance options'!$B$7:$B$3000,HeatGen!W$2,'Energy balance options'!$A$7:$A$3000,HeatGen!$A1262)</f>
        <v>0</v>
      </c>
      <c r="X1262">
        <f>SUMIFS('Energy balance options'!$G$7:$G$3000,'Energy balance options'!$B$7:$B$3000,HeatGen!X$2,'Energy balance options'!$A$7:$A$3000,HeatGen!$A1262)</f>
        <v>0</v>
      </c>
      <c r="AG1262">
        <f t="shared" si="259"/>
        <v>0</v>
      </c>
      <c r="AH1262">
        <f t="shared" si="260"/>
        <v>0</v>
      </c>
      <c r="AI1262">
        <f t="shared" si="261"/>
        <v>0</v>
      </c>
      <c r="AJ1262">
        <f t="shared" si="262"/>
        <v>0</v>
      </c>
      <c r="AK1262">
        <f t="shared" si="263"/>
        <v>0</v>
      </c>
      <c r="AL1262">
        <f t="shared" si="264"/>
        <v>0</v>
      </c>
      <c r="AM1262">
        <f t="shared" si="265"/>
        <v>0</v>
      </c>
      <c r="AN1262">
        <f t="shared" si="266"/>
        <v>0</v>
      </c>
      <c r="AO1262">
        <f t="shared" si="267"/>
        <v>0</v>
      </c>
    </row>
    <row r="1263" spans="1:41" x14ac:dyDescent="0.2">
      <c r="A1263" s="9"/>
      <c r="B1263" t="str">
        <f>_xlfn.IFNA(VLOOKUP(A1263,'Energy balance options'!A$7:C$3000,3,FALSE),"")</f>
        <v/>
      </c>
      <c r="P1263">
        <f>SUMIFS('Energy balance options'!$F$7:$F$3000,'Energy balance options'!$B$7:$B$3000,HeatGen!P$2,'Energy balance options'!$A$7:$A$3000,HeatGen!$A1263)</f>
        <v>0</v>
      </c>
      <c r="Q1263">
        <f>SUMIFS('Energy balance options'!$F$7:$F$3000,'Energy balance options'!$B$7:$B$3000,HeatGen!Q$2,'Energy balance options'!$A$7:$A$3000,HeatGen!$A1263)</f>
        <v>0</v>
      </c>
      <c r="R1263">
        <f>SUMIFS('Energy balance options'!$F$7:$F$3000,'Energy balance options'!$B$7:$B$3000,HeatGen!R$2,'Energy balance options'!$A$7:$A$3000,HeatGen!$A1263)</f>
        <v>0</v>
      </c>
      <c r="S1263">
        <f>SUMIFS('Energy balance options'!$G$7:$G$3000,'Energy balance options'!$B$7:$B$3000,HeatGen!S$2,'Energy balance options'!$A$7:$A$3000,HeatGen!$A1263)</f>
        <v>0</v>
      </c>
      <c r="T1263">
        <f>SUMIFS('Energy balance options'!$G$7:$G$3000,'Energy balance options'!$B$7:$B$3000,HeatGen!T$2,'Energy balance options'!$A$7:$A$3000,HeatGen!$A1263)</f>
        <v>0</v>
      </c>
      <c r="U1263">
        <f>SUMIFS('Energy balance options'!$G$7:$G$3000,'Energy balance options'!$B$7:$B$3000,HeatGen!U$2,'Energy balance options'!$A$7:$A$3000,HeatGen!$A1263)</f>
        <v>0</v>
      </c>
      <c r="V1263">
        <f>SUMIFS('Energy balance options'!$G$7:$G$3000,'Energy balance options'!$B$7:$B$3000,HeatGen!V$2,'Energy balance options'!$A$7:$A$3000,HeatGen!$A1263)</f>
        <v>0</v>
      </c>
      <c r="W1263">
        <f>SUMIFS('Energy balance options'!$G$7:$G$3000,'Energy balance options'!$B$7:$B$3000,HeatGen!W$2,'Energy balance options'!$A$7:$A$3000,HeatGen!$A1263)</f>
        <v>0</v>
      </c>
      <c r="X1263">
        <f>SUMIFS('Energy balance options'!$G$7:$G$3000,'Energy balance options'!$B$7:$B$3000,HeatGen!X$2,'Energy balance options'!$A$7:$A$3000,HeatGen!$A1263)</f>
        <v>0</v>
      </c>
      <c r="AG1263">
        <f t="shared" si="259"/>
        <v>0</v>
      </c>
      <c r="AH1263">
        <f t="shared" si="260"/>
        <v>0</v>
      </c>
      <c r="AI1263">
        <f t="shared" si="261"/>
        <v>0</v>
      </c>
      <c r="AJ1263">
        <f t="shared" si="262"/>
        <v>0</v>
      </c>
      <c r="AK1263">
        <f t="shared" si="263"/>
        <v>0</v>
      </c>
      <c r="AL1263">
        <f t="shared" si="264"/>
        <v>0</v>
      </c>
      <c r="AM1263">
        <f t="shared" si="265"/>
        <v>0</v>
      </c>
      <c r="AN1263">
        <f t="shared" si="266"/>
        <v>0</v>
      </c>
      <c r="AO1263">
        <f t="shared" si="267"/>
        <v>0</v>
      </c>
    </row>
    <row r="1264" spans="1:41" x14ac:dyDescent="0.2">
      <c r="A1264" s="9"/>
      <c r="B1264" t="str">
        <f>_xlfn.IFNA(VLOOKUP(A1264,'Energy balance options'!A$7:C$3000,3,FALSE),"")</f>
        <v/>
      </c>
      <c r="P1264">
        <f>SUMIFS('Energy balance options'!$F$7:$F$3000,'Energy balance options'!$B$7:$B$3000,HeatGen!P$2,'Energy balance options'!$A$7:$A$3000,HeatGen!$A1264)</f>
        <v>0</v>
      </c>
      <c r="Q1264">
        <f>SUMIFS('Energy balance options'!$F$7:$F$3000,'Energy balance options'!$B$7:$B$3000,HeatGen!Q$2,'Energy balance options'!$A$7:$A$3000,HeatGen!$A1264)</f>
        <v>0</v>
      </c>
      <c r="R1264">
        <f>SUMIFS('Energy balance options'!$F$7:$F$3000,'Energy balance options'!$B$7:$B$3000,HeatGen!R$2,'Energy balance options'!$A$7:$A$3000,HeatGen!$A1264)</f>
        <v>0</v>
      </c>
      <c r="S1264">
        <f>SUMIFS('Energy balance options'!$G$7:$G$3000,'Energy balance options'!$B$7:$B$3000,HeatGen!S$2,'Energy balance options'!$A$7:$A$3000,HeatGen!$A1264)</f>
        <v>0</v>
      </c>
      <c r="T1264">
        <f>SUMIFS('Energy balance options'!$G$7:$G$3000,'Energy balance options'!$B$7:$B$3000,HeatGen!T$2,'Energy balance options'!$A$7:$A$3000,HeatGen!$A1264)</f>
        <v>0</v>
      </c>
      <c r="U1264">
        <f>SUMIFS('Energy balance options'!$G$7:$G$3000,'Energy balance options'!$B$7:$B$3000,HeatGen!U$2,'Energy balance options'!$A$7:$A$3000,HeatGen!$A1264)</f>
        <v>0</v>
      </c>
      <c r="V1264">
        <f>SUMIFS('Energy balance options'!$G$7:$G$3000,'Energy balance options'!$B$7:$B$3000,HeatGen!V$2,'Energy balance options'!$A$7:$A$3000,HeatGen!$A1264)</f>
        <v>0</v>
      </c>
      <c r="W1264">
        <f>SUMIFS('Energy balance options'!$G$7:$G$3000,'Energy balance options'!$B$7:$B$3000,HeatGen!W$2,'Energy balance options'!$A$7:$A$3000,HeatGen!$A1264)</f>
        <v>0</v>
      </c>
      <c r="X1264">
        <f>SUMIFS('Energy balance options'!$G$7:$G$3000,'Energy balance options'!$B$7:$B$3000,HeatGen!X$2,'Energy balance options'!$A$7:$A$3000,HeatGen!$A1264)</f>
        <v>0</v>
      </c>
      <c r="AG1264">
        <f t="shared" si="259"/>
        <v>0</v>
      </c>
      <c r="AH1264">
        <f t="shared" si="260"/>
        <v>0</v>
      </c>
      <c r="AI1264">
        <f t="shared" si="261"/>
        <v>0</v>
      </c>
      <c r="AJ1264">
        <f t="shared" si="262"/>
        <v>0</v>
      </c>
      <c r="AK1264">
        <f t="shared" si="263"/>
        <v>0</v>
      </c>
      <c r="AL1264">
        <f t="shared" si="264"/>
        <v>0</v>
      </c>
      <c r="AM1264">
        <f t="shared" si="265"/>
        <v>0</v>
      </c>
      <c r="AN1264">
        <f t="shared" si="266"/>
        <v>0</v>
      </c>
      <c r="AO1264">
        <f t="shared" si="267"/>
        <v>0</v>
      </c>
    </row>
    <row r="1265" spans="1:41" x14ac:dyDescent="0.2">
      <c r="A1265" s="9"/>
      <c r="B1265" t="str">
        <f>_xlfn.IFNA(VLOOKUP(A1265,'Energy balance options'!A$7:C$3000,3,FALSE),"")</f>
        <v/>
      </c>
      <c r="P1265">
        <f>SUMIFS('Energy balance options'!$F$7:$F$3000,'Energy balance options'!$B$7:$B$3000,HeatGen!P$2,'Energy balance options'!$A$7:$A$3000,HeatGen!$A1265)</f>
        <v>0</v>
      </c>
      <c r="Q1265">
        <f>SUMIFS('Energy balance options'!$F$7:$F$3000,'Energy balance options'!$B$7:$B$3000,HeatGen!Q$2,'Energy balance options'!$A$7:$A$3000,HeatGen!$A1265)</f>
        <v>0</v>
      </c>
      <c r="R1265">
        <f>SUMIFS('Energy balance options'!$F$7:$F$3000,'Energy balance options'!$B$7:$B$3000,HeatGen!R$2,'Energy balance options'!$A$7:$A$3000,HeatGen!$A1265)</f>
        <v>0</v>
      </c>
      <c r="S1265">
        <f>SUMIFS('Energy balance options'!$G$7:$G$3000,'Energy balance options'!$B$7:$B$3000,HeatGen!S$2,'Energy balance options'!$A$7:$A$3000,HeatGen!$A1265)</f>
        <v>0</v>
      </c>
      <c r="T1265">
        <f>SUMIFS('Energy balance options'!$G$7:$G$3000,'Energy balance options'!$B$7:$B$3000,HeatGen!T$2,'Energy balance options'!$A$7:$A$3000,HeatGen!$A1265)</f>
        <v>0</v>
      </c>
      <c r="U1265">
        <f>SUMIFS('Energy balance options'!$G$7:$G$3000,'Energy balance options'!$B$7:$B$3000,HeatGen!U$2,'Energy balance options'!$A$7:$A$3000,HeatGen!$A1265)</f>
        <v>0</v>
      </c>
      <c r="V1265">
        <f>SUMIFS('Energy balance options'!$G$7:$G$3000,'Energy balance options'!$B$7:$B$3000,HeatGen!V$2,'Energy balance options'!$A$7:$A$3000,HeatGen!$A1265)</f>
        <v>0</v>
      </c>
      <c r="W1265">
        <f>SUMIFS('Energy balance options'!$G$7:$G$3000,'Energy balance options'!$B$7:$B$3000,HeatGen!W$2,'Energy balance options'!$A$7:$A$3000,HeatGen!$A1265)</f>
        <v>0</v>
      </c>
      <c r="X1265">
        <f>SUMIFS('Energy balance options'!$G$7:$G$3000,'Energy balance options'!$B$7:$B$3000,HeatGen!X$2,'Energy balance options'!$A$7:$A$3000,HeatGen!$A1265)</f>
        <v>0</v>
      </c>
      <c r="AG1265">
        <f t="shared" si="259"/>
        <v>0</v>
      </c>
      <c r="AH1265">
        <f t="shared" si="260"/>
        <v>0</v>
      </c>
      <c r="AI1265">
        <f t="shared" si="261"/>
        <v>0</v>
      </c>
      <c r="AJ1265">
        <f t="shared" si="262"/>
        <v>0</v>
      </c>
      <c r="AK1265">
        <f t="shared" si="263"/>
        <v>0</v>
      </c>
      <c r="AL1265">
        <f t="shared" si="264"/>
        <v>0</v>
      </c>
      <c r="AM1265">
        <f t="shared" si="265"/>
        <v>0</v>
      </c>
      <c r="AN1265">
        <f t="shared" si="266"/>
        <v>0</v>
      </c>
      <c r="AO1265">
        <f t="shared" si="267"/>
        <v>0</v>
      </c>
    </row>
    <row r="1266" spans="1:41" x14ac:dyDescent="0.2">
      <c r="A1266" s="9"/>
      <c r="B1266" t="str">
        <f>_xlfn.IFNA(VLOOKUP(A1266,'Energy balance options'!A$7:C$3000,3,FALSE),"")</f>
        <v/>
      </c>
      <c r="P1266">
        <f>SUMIFS('Energy balance options'!$F$7:$F$3000,'Energy balance options'!$B$7:$B$3000,HeatGen!P$2,'Energy balance options'!$A$7:$A$3000,HeatGen!$A1266)</f>
        <v>0</v>
      </c>
      <c r="Q1266">
        <f>SUMIFS('Energy balance options'!$F$7:$F$3000,'Energy balance options'!$B$7:$B$3000,HeatGen!Q$2,'Energy balance options'!$A$7:$A$3000,HeatGen!$A1266)</f>
        <v>0</v>
      </c>
      <c r="R1266">
        <f>SUMIFS('Energy balance options'!$F$7:$F$3000,'Energy balance options'!$B$7:$B$3000,HeatGen!R$2,'Energy balance options'!$A$7:$A$3000,HeatGen!$A1266)</f>
        <v>0</v>
      </c>
      <c r="S1266">
        <f>SUMIFS('Energy balance options'!$G$7:$G$3000,'Energy balance options'!$B$7:$B$3000,HeatGen!S$2,'Energy balance options'!$A$7:$A$3000,HeatGen!$A1266)</f>
        <v>0</v>
      </c>
      <c r="T1266">
        <f>SUMIFS('Energy balance options'!$G$7:$G$3000,'Energy balance options'!$B$7:$B$3000,HeatGen!T$2,'Energy balance options'!$A$7:$A$3000,HeatGen!$A1266)</f>
        <v>0</v>
      </c>
      <c r="U1266">
        <f>SUMIFS('Energy balance options'!$G$7:$G$3000,'Energy balance options'!$B$7:$B$3000,HeatGen!U$2,'Energy balance options'!$A$7:$A$3000,HeatGen!$A1266)</f>
        <v>0</v>
      </c>
      <c r="V1266">
        <f>SUMIFS('Energy balance options'!$G$7:$G$3000,'Energy balance options'!$B$7:$B$3000,HeatGen!V$2,'Energy balance options'!$A$7:$A$3000,HeatGen!$A1266)</f>
        <v>0</v>
      </c>
      <c r="W1266">
        <f>SUMIFS('Energy balance options'!$G$7:$G$3000,'Energy balance options'!$B$7:$B$3000,HeatGen!W$2,'Energy balance options'!$A$7:$A$3000,HeatGen!$A1266)</f>
        <v>0</v>
      </c>
      <c r="X1266">
        <f>SUMIFS('Energy balance options'!$G$7:$G$3000,'Energy balance options'!$B$7:$B$3000,HeatGen!X$2,'Energy balance options'!$A$7:$A$3000,HeatGen!$A1266)</f>
        <v>0</v>
      </c>
      <c r="AG1266">
        <f t="shared" si="259"/>
        <v>0</v>
      </c>
      <c r="AH1266">
        <f t="shared" si="260"/>
        <v>0</v>
      </c>
      <c r="AI1266">
        <f t="shared" si="261"/>
        <v>0</v>
      </c>
      <c r="AJ1266">
        <f t="shared" si="262"/>
        <v>0</v>
      </c>
      <c r="AK1266">
        <f t="shared" si="263"/>
        <v>0</v>
      </c>
      <c r="AL1266">
        <f t="shared" si="264"/>
        <v>0</v>
      </c>
      <c r="AM1266">
        <f t="shared" si="265"/>
        <v>0</v>
      </c>
      <c r="AN1266">
        <f t="shared" si="266"/>
        <v>0</v>
      </c>
      <c r="AO1266">
        <f t="shared" si="267"/>
        <v>0</v>
      </c>
    </row>
    <row r="1267" spans="1:41" x14ac:dyDescent="0.2">
      <c r="A1267" s="9"/>
      <c r="B1267" t="str">
        <f>_xlfn.IFNA(VLOOKUP(A1267,'Energy balance options'!A$7:C$3000,3,FALSE),"")</f>
        <v/>
      </c>
      <c r="P1267">
        <f>SUMIFS('Energy balance options'!$F$7:$F$3000,'Energy balance options'!$B$7:$B$3000,HeatGen!P$2,'Energy balance options'!$A$7:$A$3000,HeatGen!$A1267)</f>
        <v>0</v>
      </c>
      <c r="Q1267">
        <f>SUMIFS('Energy balance options'!$F$7:$F$3000,'Energy balance options'!$B$7:$B$3000,HeatGen!Q$2,'Energy balance options'!$A$7:$A$3000,HeatGen!$A1267)</f>
        <v>0</v>
      </c>
      <c r="R1267">
        <f>SUMIFS('Energy balance options'!$F$7:$F$3000,'Energy balance options'!$B$7:$B$3000,HeatGen!R$2,'Energy balance options'!$A$7:$A$3000,HeatGen!$A1267)</f>
        <v>0</v>
      </c>
      <c r="S1267">
        <f>SUMIFS('Energy balance options'!$G$7:$G$3000,'Energy balance options'!$B$7:$B$3000,HeatGen!S$2,'Energy balance options'!$A$7:$A$3000,HeatGen!$A1267)</f>
        <v>0</v>
      </c>
      <c r="T1267">
        <f>SUMIFS('Energy balance options'!$G$7:$G$3000,'Energy balance options'!$B$7:$B$3000,HeatGen!T$2,'Energy balance options'!$A$7:$A$3000,HeatGen!$A1267)</f>
        <v>0</v>
      </c>
      <c r="U1267">
        <f>SUMIFS('Energy balance options'!$G$7:$G$3000,'Energy balance options'!$B$7:$B$3000,HeatGen!U$2,'Energy balance options'!$A$7:$A$3000,HeatGen!$A1267)</f>
        <v>0</v>
      </c>
      <c r="V1267">
        <f>SUMIFS('Energy balance options'!$G$7:$G$3000,'Energy balance options'!$B$7:$B$3000,HeatGen!V$2,'Energy balance options'!$A$7:$A$3000,HeatGen!$A1267)</f>
        <v>0</v>
      </c>
      <c r="W1267">
        <f>SUMIFS('Energy balance options'!$G$7:$G$3000,'Energy balance options'!$B$7:$B$3000,HeatGen!W$2,'Energy balance options'!$A$7:$A$3000,HeatGen!$A1267)</f>
        <v>0</v>
      </c>
      <c r="X1267">
        <f>SUMIFS('Energy balance options'!$G$7:$G$3000,'Energy balance options'!$B$7:$B$3000,HeatGen!X$2,'Energy balance options'!$A$7:$A$3000,HeatGen!$A1267)</f>
        <v>0</v>
      </c>
      <c r="AG1267">
        <f t="shared" si="259"/>
        <v>0</v>
      </c>
      <c r="AH1267">
        <f t="shared" si="260"/>
        <v>0</v>
      </c>
      <c r="AI1267">
        <f t="shared" si="261"/>
        <v>0</v>
      </c>
      <c r="AJ1267">
        <f t="shared" si="262"/>
        <v>0</v>
      </c>
      <c r="AK1267">
        <f t="shared" si="263"/>
        <v>0</v>
      </c>
      <c r="AL1267">
        <f t="shared" si="264"/>
        <v>0</v>
      </c>
      <c r="AM1267">
        <f t="shared" si="265"/>
        <v>0</v>
      </c>
      <c r="AN1267">
        <f t="shared" si="266"/>
        <v>0</v>
      </c>
      <c r="AO1267">
        <f t="shared" si="267"/>
        <v>0</v>
      </c>
    </row>
    <row r="1268" spans="1:41" x14ac:dyDescent="0.2">
      <c r="A1268" s="9"/>
      <c r="B1268" t="str">
        <f>_xlfn.IFNA(VLOOKUP(A1268,'Energy balance options'!A$7:C$3000,3,FALSE),"")</f>
        <v/>
      </c>
      <c r="P1268">
        <f>SUMIFS('Energy balance options'!$F$7:$F$3000,'Energy balance options'!$B$7:$B$3000,HeatGen!P$2,'Energy balance options'!$A$7:$A$3000,HeatGen!$A1268)</f>
        <v>0</v>
      </c>
      <c r="Q1268">
        <f>SUMIFS('Energy balance options'!$F$7:$F$3000,'Energy balance options'!$B$7:$B$3000,HeatGen!Q$2,'Energy balance options'!$A$7:$A$3000,HeatGen!$A1268)</f>
        <v>0</v>
      </c>
      <c r="R1268">
        <f>SUMIFS('Energy balance options'!$F$7:$F$3000,'Energy balance options'!$B$7:$B$3000,HeatGen!R$2,'Energy balance options'!$A$7:$A$3000,HeatGen!$A1268)</f>
        <v>0</v>
      </c>
      <c r="S1268">
        <f>SUMIFS('Energy balance options'!$G$7:$G$3000,'Energy balance options'!$B$7:$B$3000,HeatGen!S$2,'Energy balance options'!$A$7:$A$3000,HeatGen!$A1268)</f>
        <v>0</v>
      </c>
      <c r="T1268">
        <f>SUMIFS('Energy balance options'!$G$7:$G$3000,'Energy balance options'!$B$7:$B$3000,HeatGen!T$2,'Energy balance options'!$A$7:$A$3000,HeatGen!$A1268)</f>
        <v>0</v>
      </c>
      <c r="U1268">
        <f>SUMIFS('Energy balance options'!$G$7:$G$3000,'Energy balance options'!$B$7:$B$3000,HeatGen!U$2,'Energy balance options'!$A$7:$A$3000,HeatGen!$A1268)</f>
        <v>0</v>
      </c>
      <c r="V1268">
        <f>SUMIFS('Energy balance options'!$G$7:$G$3000,'Energy balance options'!$B$7:$B$3000,HeatGen!V$2,'Energy balance options'!$A$7:$A$3000,HeatGen!$A1268)</f>
        <v>0</v>
      </c>
      <c r="W1268">
        <f>SUMIFS('Energy balance options'!$G$7:$G$3000,'Energy balance options'!$B$7:$B$3000,HeatGen!W$2,'Energy balance options'!$A$7:$A$3000,HeatGen!$A1268)</f>
        <v>0</v>
      </c>
      <c r="X1268">
        <f>SUMIFS('Energy balance options'!$G$7:$G$3000,'Energy balance options'!$B$7:$B$3000,HeatGen!X$2,'Energy balance options'!$A$7:$A$3000,HeatGen!$A1268)</f>
        <v>0</v>
      </c>
      <c r="AG1268">
        <f t="shared" si="259"/>
        <v>0</v>
      </c>
      <c r="AH1268">
        <f t="shared" si="260"/>
        <v>0</v>
      </c>
      <c r="AI1268">
        <f t="shared" si="261"/>
        <v>0</v>
      </c>
      <c r="AJ1268">
        <f t="shared" si="262"/>
        <v>0</v>
      </c>
      <c r="AK1268">
        <f t="shared" si="263"/>
        <v>0</v>
      </c>
      <c r="AL1268">
        <f t="shared" si="264"/>
        <v>0</v>
      </c>
      <c r="AM1268">
        <f t="shared" si="265"/>
        <v>0</v>
      </c>
      <c r="AN1268">
        <f t="shared" si="266"/>
        <v>0</v>
      </c>
      <c r="AO1268">
        <f t="shared" si="267"/>
        <v>0</v>
      </c>
    </row>
    <row r="1269" spans="1:41" x14ac:dyDescent="0.2">
      <c r="A1269" s="9"/>
      <c r="B1269" t="str">
        <f>_xlfn.IFNA(VLOOKUP(A1269,'Energy balance options'!A$7:C$3000,3,FALSE),"")</f>
        <v/>
      </c>
      <c r="P1269">
        <f>SUMIFS('Energy balance options'!$F$7:$F$3000,'Energy balance options'!$B$7:$B$3000,HeatGen!P$2,'Energy balance options'!$A$7:$A$3000,HeatGen!$A1269)</f>
        <v>0</v>
      </c>
      <c r="Q1269">
        <f>SUMIFS('Energy balance options'!$F$7:$F$3000,'Energy balance options'!$B$7:$B$3000,HeatGen!Q$2,'Energy balance options'!$A$7:$A$3000,HeatGen!$A1269)</f>
        <v>0</v>
      </c>
      <c r="R1269">
        <f>SUMIFS('Energy balance options'!$F$7:$F$3000,'Energy balance options'!$B$7:$B$3000,HeatGen!R$2,'Energy balance options'!$A$7:$A$3000,HeatGen!$A1269)</f>
        <v>0</v>
      </c>
      <c r="S1269">
        <f>SUMIFS('Energy balance options'!$G$7:$G$3000,'Energy balance options'!$B$7:$B$3000,HeatGen!S$2,'Energy balance options'!$A$7:$A$3000,HeatGen!$A1269)</f>
        <v>0</v>
      </c>
      <c r="T1269">
        <f>SUMIFS('Energy balance options'!$G$7:$G$3000,'Energy balance options'!$B$7:$B$3000,HeatGen!T$2,'Energy balance options'!$A$7:$A$3000,HeatGen!$A1269)</f>
        <v>0</v>
      </c>
      <c r="U1269">
        <f>SUMIFS('Energy balance options'!$G$7:$G$3000,'Energy balance options'!$B$7:$B$3000,HeatGen!U$2,'Energy balance options'!$A$7:$A$3000,HeatGen!$A1269)</f>
        <v>0</v>
      </c>
      <c r="V1269">
        <f>SUMIFS('Energy balance options'!$G$7:$G$3000,'Energy balance options'!$B$7:$B$3000,HeatGen!V$2,'Energy balance options'!$A$7:$A$3000,HeatGen!$A1269)</f>
        <v>0</v>
      </c>
      <c r="W1269">
        <f>SUMIFS('Energy balance options'!$G$7:$G$3000,'Energy balance options'!$B$7:$B$3000,HeatGen!W$2,'Energy balance options'!$A$7:$A$3000,HeatGen!$A1269)</f>
        <v>0</v>
      </c>
      <c r="X1269">
        <f>SUMIFS('Energy balance options'!$G$7:$G$3000,'Energy balance options'!$B$7:$B$3000,HeatGen!X$2,'Energy balance options'!$A$7:$A$3000,HeatGen!$A1269)</f>
        <v>0</v>
      </c>
      <c r="AG1269">
        <f t="shared" si="259"/>
        <v>0</v>
      </c>
      <c r="AH1269">
        <f t="shared" si="260"/>
        <v>0</v>
      </c>
      <c r="AI1269">
        <f t="shared" si="261"/>
        <v>0</v>
      </c>
      <c r="AJ1269">
        <f t="shared" si="262"/>
        <v>0</v>
      </c>
      <c r="AK1269">
        <f t="shared" si="263"/>
        <v>0</v>
      </c>
      <c r="AL1269">
        <f t="shared" si="264"/>
        <v>0</v>
      </c>
      <c r="AM1269">
        <f t="shared" si="265"/>
        <v>0</v>
      </c>
      <c r="AN1269">
        <f t="shared" si="266"/>
        <v>0</v>
      </c>
      <c r="AO1269">
        <f t="shared" si="267"/>
        <v>0</v>
      </c>
    </row>
    <row r="1270" spans="1:41" x14ac:dyDescent="0.2">
      <c r="A1270" s="9"/>
      <c r="B1270" t="str">
        <f>_xlfn.IFNA(VLOOKUP(A1270,'Energy balance options'!A$7:C$3000,3,FALSE),"")</f>
        <v/>
      </c>
      <c r="P1270">
        <f>SUMIFS('Energy balance options'!$F$7:$F$3000,'Energy balance options'!$B$7:$B$3000,HeatGen!P$2,'Energy balance options'!$A$7:$A$3000,HeatGen!$A1270)</f>
        <v>0</v>
      </c>
      <c r="Q1270">
        <f>SUMIFS('Energy balance options'!$F$7:$F$3000,'Energy balance options'!$B$7:$B$3000,HeatGen!Q$2,'Energy balance options'!$A$7:$A$3000,HeatGen!$A1270)</f>
        <v>0</v>
      </c>
      <c r="R1270">
        <f>SUMIFS('Energy balance options'!$F$7:$F$3000,'Energy balance options'!$B$7:$B$3000,HeatGen!R$2,'Energy balance options'!$A$7:$A$3000,HeatGen!$A1270)</f>
        <v>0</v>
      </c>
      <c r="S1270">
        <f>SUMIFS('Energy balance options'!$G$7:$G$3000,'Energy balance options'!$B$7:$B$3000,HeatGen!S$2,'Energy balance options'!$A$7:$A$3000,HeatGen!$A1270)</f>
        <v>0</v>
      </c>
      <c r="T1270">
        <f>SUMIFS('Energy balance options'!$G$7:$G$3000,'Energy balance options'!$B$7:$B$3000,HeatGen!T$2,'Energy balance options'!$A$7:$A$3000,HeatGen!$A1270)</f>
        <v>0</v>
      </c>
      <c r="U1270">
        <f>SUMIFS('Energy balance options'!$G$7:$G$3000,'Energy balance options'!$B$7:$B$3000,HeatGen!U$2,'Energy balance options'!$A$7:$A$3000,HeatGen!$A1270)</f>
        <v>0</v>
      </c>
      <c r="V1270">
        <f>SUMIFS('Energy balance options'!$G$7:$G$3000,'Energy balance options'!$B$7:$B$3000,HeatGen!V$2,'Energy balance options'!$A$7:$A$3000,HeatGen!$A1270)</f>
        <v>0</v>
      </c>
      <c r="W1270">
        <f>SUMIFS('Energy balance options'!$G$7:$G$3000,'Energy balance options'!$B$7:$B$3000,HeatGen!W$2,'Energy balance options'!$A$7:$A$3000,HeatGen!$A1270)</f>
        <v>0</v>
      </c>
      <c r="X1270">
        <f>SUMIFS('Energy balance options'!$G$7:$G$3000,'Energy balance options'!$B$7:$B$3000,HeatGen!X$2,'Energy balance options'!$A$7:$A$3000,HeatGen!$A1270)</f>
        <v>0</v>
      </c>
      <c r="AG1270">
        <f t="shared" si="259"/>
        <v>0</v>
      </c>
      <c r="AH1270">
        <f t="shared" si="260"/>
        <v>0</v>
      </c>
      <c r="AI1270">
        <f t="shared" si="261"/>
        <v>0</v>
      </c>
      <c r="AJ1270">
        <f t="shared" si="262"/>
        <v>0</v>
      </c>
      <c r="AK1270">
        <f t="shared" si="263"/>
        <v>0</v>
      </c>
      <c r="AL1270">
        <f t="shared" si="264"/>
        <v>0</v>
      </c>
      <c r="AM1270">
        <f t="shared" si="265"/>
        <v>0</v>
      </c>
      <c r="AN1270">
        <f t="shared" si="266"/>
        <v>0</v>
      </c>
      <c r="AO1270">
        <f t="shared" si="267"/>
        <v>0</v>
      </c>
    </row>
    <row r="1271" spans="1:41" x14ac:dyDescent="0.2">
      <c r="A1271" s="9"/>
      <c r="B1271" t="str">
        <f>_xlfn.IFNA(VLOOKUP(A1271,'Energy balance options'!A$7:C$3000,3,FALSE),"")</f>
        <v/>
      </c>
      <c r="P1271">
        <f>SUMIFS('Energy balance options'!$F$7:$F$3000,'Energy balance options'!$B$7:$B$3000,HeatGen!P$2,'Energy balance options'!$A$7:$A$3000,HeatGen!$A1271)</f>
        <v>0</v>
      </c>
      <c r="Q1271">
        <f>SUMIFS('Energy balance options'!$F$7:$F$3000,'Energy balance options'!$B$7:$B$3000,HeatGen!Q$2,'Energy balance options'!$A$7:$A$3000,HeatGen!$A1271)</f>
        <v>0</v>
      </c>
      <c r="R1271">
        <f>SUMIFS('Energy balance options'!$F$7:$F$3000,'Energy balance options'!$B$7:$B$3000,HeatGen!R$2,'Energy balance options'!$A$7:$A$3000,HeatGen!$A1271)</f>
        <v>0</v>
      </c>
      <c r="S1271">
        <f>SUMIFS('Energy balance options'!$G$7:$G$3000,'Energy balance options'!$B$7:$B$3000,HeatGen!S$2,'Energy balance options'!$A$7:$A$3000,HeatGen!$A1271)</f>
        <v>0</v>
      </c>
      <c r="T1271">
        <f>SUMIFS('Energy balance options'!$G$7:$G$3000,'Energy balance options'!$B$7:$B$3000,HeatGen!T$2,'Energy balance options'!$A$7:$A$3000,HeatGen!$A1271)</f>
        <v>0</v>
      </c>
      <c r="U1271">
        <f>SUMIFS('Energy balance options'!$G$7:$G$3000,'Energy balance options'!$B$7:$B$3000,HeatGen!U$2,'Energy balance options'!$A$7:$A$3000,HeatGen!$A1271)</f>
        <v>0</v>
      </c>
      <c r="V1271">
        <f>SUMIFS('Energy balance options'!$G$7:$G$3000,'Energy balance options'!$B$7:$B$3000,HeatGen!V$2,'Energy balance options'!$A$7:$A$3000,HeatGen!$A1271)</f>
        <v>0</v>
      </c>
      <c r="W1271">
        <f>SUMIFS('Energy balance options'!$G$7:$G$3000,'Energy balance options'!$B$7:$B$3000,HeatGen!W$2,'Energy balance options'!$A$7:$A$3000,HeatGen!$A1271)</f>
        <v>0</v>
      </c>
      <c r="X1271">
        <f>SUMIFS('Energy balance options'!$G$7:$G$3000,'Energy balance options'!$B$7:$B$3000,HeatGen!X$2,'Energy balance options'!$A$7:$A$3000,HeatGen!$A1271)</f>
        <v>0</v>
      </c>
      <c r="AG1271">
        <f t="shared" si="259"/>
        <v>0</v>
      </c>
      <c r="AH1271">
        <f t="shared" si="260"/>
        <v>0</v>
      </c>
      <c r="AI1271">
        <f t="shared" si="261"/>
        <v>0</v>
      </c>
      <c r="AJ1271">
        <f t="shared" si="262"/>
        <v>0</v>
      </c>
      <c r="AK1271">
        <f t="shared" si="263"/>
        <v>0</v>
      </c>
      <c r="AL1271">
        <f t="shared" si="264"/>
        <v>0</v>
      </c>
      <c r="AM1271">
        <f t="shared" si="265"/>
        <v>0</v>
      </c>
      <c r="AN1271">
        <f t="shared" si="266"/>
        <v>0</v>
      </c>
      <c r="AO1271">
        <f t="shared" si="267"/>
        <v>0</v>
      </c>
    </row>
    <row r="1272" spans="1:41" x14ac:dyDescent="0.2">
      <c r="A1272" s="9"/>
      <c r="B1272" t="str">
        <f>_xlfn.IFNA(VLOOKUP(A1272,'Energy balance options'!A$7:C$3000,3,FALSE),"")</f>
        <v/>
      </c>
      <c r="P1272">
        <f>SUMIFS('Energy balance options'!$F$7:$F$3000,'Energy balance options'!$B$7:$B$3000,HeatGen!P$2,'Energy balance options'!$A$7:$A$3000,HeatGen!$A1272)</f>
        <v>0</v>
      </c>
      <c r="Q1272">
        <f>SUMIFS('Energy balance options'!$F$7:$F$3000,'Energy balance options'!$B$7:$B$3000,HeatGen!Q$2,'Energy balance options'!$A$7:$A$3000,HeatGen!$A1272)</f>
        <v>0</v>
      </c>
      <c r="R1272">
        <f>SUMIFS('Energy balance options'!$F$7:$F$3000,'Energy balance options'!$B$7:$B$3000,HeatGen!R$2,'Energy balance options'!$A$7:$A$3000,HeatGen!$A1272)</f>
        <v>0</v>
      </c>
      <c r="S1272">
        <f>SUMIFS('Energy balance options'!$G$7:$G$3000,'Energy balance options'!$B$7:$B$3000,HeatGen!S$2,'Energy balance options'!$A$7:$A$3000,HeatGen!$A1272)</f>
        <v>0</v>
      </c>
      <c r="T1272">
        <f>SUMIFS('Energy balance options'!$G$7:$G$3000,'Energy balance options'!$B$7:$B$3000,HeatGen!T$2,'Energy balance options'!$A$7:$A$3000,HeatGen!$A1272)</f>
        <v>0</v>
      </c>
      <c r="U1272">
        <f>SUMIFS('Energy balance options'!$G$7:$G$3000,'Energy balance options'!$B$7:$B$3000,HeatGen!U$2,'Energy balance options'!$A$7:$A$3000,HeatGen!$A1272)</f>
        <v>0</v>
      </c>
      <c r="V1272">
        <f>SUMIFS('Energy balance options'!$G$7:$G$3000,'Energy balance options'!$B$7:$B$3000,HeatGen!V$2,'Energy balance options'!$A$7:$A$3000,HeatGen!$A1272)</f>
        <v>0</v>
      </c>
      <c r="W1272">
        <f>SUMIFS('Energy balance options'!$G$7:$G$3000,'Energy balance options'!$B$7:$B$3000,HeatGen!W$2,'Energy balance options'!$A$7:$A$3000,HeatGen!$A1272)</f>
        <v>0</v>
      </c>
      <c r="X1272">
        <f>SUMIFS('Energy balance options'!$G$7:$G$3000,'Energy balance options'!$B$7:$B$3000,HeatGen!X$2,'Energy balance options'!$A$7:$A$3000,HeatGen!$A1272)</f>
        <v>0</v>
      </c>
      <c r="AG1272">
        <f t="shared" si="259"/>
        <v>0</v>
      </c>
      <c r="AH1272">
        <f t="shared" si="260"/>
        <v>0</v>
      </c>
      <c r="AI1272">
        <f t="shared" si="261"/>
        <v>0</v>
      </c>
      <c r="AJ1272">
        <f t="shared" si="262"/>
        <v>0</v>
      </c>
      <c r="AK1272">
        <f t="shared" si="263"/>
        <v>0</v>
      </c>
      <c r="AL1272">
        <f t="shared" si="264"/>
        <v>0</v>
      </c>
      <c r="AM1272">
        <f t="shared" si="265"/>
        <v>0</v>
      </c>
      <c r="AN1272">
        <f t="shared" si="266"/>
        <v>0</v>
      </c>
      <c r="AO1272">
        <f t="shared" si="267"/>
        <v>0</v>
      </c>
    </row>
    <row r="1273" spans="1:41" x14ac:dyDescent="0.2">
      <c r="A1273" s="9"/>
      <c r="B1273" t="str">
        <f>_xlfn.IFNA(VLOOKUP(A1273,'Energy balance options'!A$7:C$3000,3,FALSE),"")</f>
        <v/>
      </c>
      <c r="P1273">
        <f>SUMIFS('Energy balance options'!$F$7:$F$3000,'Energy balance options'!$B$7:$B$3000,HeatGen!P$2,'Energy balance options'!$A$7:$A$3000,HeatGen!$A1273)</f>
        <v>0</v>
      </c>
      <c r="Q1273">
        <f>SUMIFS('Energy balance options'!$F$7:$F$3000,'Energy balance options'!$B$7:$B$3000,HeatGen!Q$2,'Energy balance options'!$A$7:$A$3000,HeatGen!$A1273)</f>
        <v>0</v>
      </c>
      <c r="R1273">
        <f>SUMIFS('Energy balance options'!$F$7:$F$3000,'Energy balance options'!$B$7:$B$3000,HeatGen!R$2,'Energy balance options'!$A$7:$A$3000,HeatGen!$A1273)</f>
        <v>0</v>
      </c>
      <c r="S1273">
        <f>SUMIFS('Energy balance options'!$G$7:$G$3000,'Energy balance options'!$B$7:$B$3000,HeatGen!S$2,'Energy balance options'!$A$7:$A$3000,HeatGen!$A1273)</f>
        <v>0</v>
      </c>
      <c r="T1273">
        <f>SUMIFS('Energy balance options'!$G$7:$G$3000,'Energy balance options'!$B$7:$B$3000,HeatGen!T$2,'Energy balance options'!$A$7:$A$3000,HeatGen!$A1273)</f>
        <v>0</v>
      </c>
      <c r="U1273">
        <f>SUMIFS('Energy balance options'!$G$7:$G$3000,'Energy balance options'!$B$7:$B$3000,HeatGen!U$2,'Energy balance options'!$A$7:$A$3000,HeatGen!$A1273)</f>
        <v>0</v>
      </c>
      <c r="V1273">
        <f>SUMIFS('Energy balance options'!$G$7:$G$3000,'Energy balance options'!$B$7:$B$3000,HeatGen!V$2,'Energy balance options'!$A$7:$A$3000,HeatGen!$A1273)</f>
        <v>0</v>
      </c>
      <c r="W1273">
        <f>SUMIFS('Energy balance options'!$G$7:$G$3000,'Energy balance options'!$B$7:$B$3000,HeatGen!W$2,'Energy balance options'!$A$7:$A$3000,HeatGen!$A1273)</f>
        <v>0</v>
      </c>
      <c r="X1273">
        <f>SUMIFS('Energy balance options'!$G$7:$G$3000,'Energy balance options'!$B$7:$B$3000,HeatGen!X$2,'Energy balance options'!$A$7:$A$3000,HeatGen!$A1273)</f>
        <v>0</v>
      </c>
      <c r="AG1273">
        <f t="shared" si="259"/>
        <v>0</v>
      </c>
      <c r="AH1273">
        <f t="shared" si="260"/>
        <v>0</v>
      </c>
      <c r="AI1273">
        <f t="shared" si="261"/>
        <v>0</v>
      </c>
      <c r="AJ1273">
        <f t="shared" si="262"/>
        <v>0</v>
      </c>
      <c r="AK1273">
        <f t="shared" si="263"/>
        <v>0</v>
      </c>
      <c r="AL1273">
        <f t="shared" si="264"/>
        <v>0</v>
      </c>
      <c r="AM1273">
        <f t="shared" si="265"/>
        <v>0</v>
      </c>
      <c r="AN1273">
        <f t="shared" si="266"/>
        <v>0</v>
      </c>
      <c r="AO1273">
        <f t="shared" si="267"/>
        <v>0</v>
      </c>
    </row>
    <row r="1274" spans="1:41" x14ac:dyDescent="0.2">
      <c r="A1274" s="9"/>
      <c r="B1274" t="str">
        <f>_xlfn.IFNA(VLOOKUP(A1274,'Energy balance options'!A$7:C$3000,3,FALSE),"")</f>
        <v/>
      </c>
      <c r="P1274">
        <f>SUMIFS('Energy balance options'!$F$7:$F$3000,'Energy balance options'!$B$7:$B$3000,HeatGen!P$2,'Energy balance options'!$A$7:$A$3000,HeatGen!$A1274)</f>
        <v>0</v>
      </c>
      <c r="Q1274">
        <f>SUMIFS('Energy balance options'!$F$7:$F$3000,'Energy balance options'!$B$7:$B$3000,HeatGen!Q$2,'Energy balance options'!$A$7:$A$3000,HeatGen!$A1274)</f>
        <v>0</v>
      </c>
      <c r="R1274">
        <f>SUMIFS('Energy balance options'!$F$7:$F$3000,'Energy balance options'!$B$7:$B$3000,HeatGen!R$2,'Energy balance options'!$A$7:$A$3000,HeatGen!$A1274)</f>
        <v>0</v>
      </c>
      <c r="S1274">
        <f>SUMIFS('Energy balance options'!$G$7:$G$3000,'Energy balance options'!$B$7:$B$3000,HeatGen!S$2,'Energy balance options'!$A$7:$A$3000,HeatGen!$A1274)</f>
        <v>0</v>
      </c>
      <c r="T1274">
        <f>SUMIFS('Energy balance options'!$G$7:$G$3000,'Energy balance options'!$B$7:$B$3000,HeatGen!T$2,'Energy balance options'!$A$7:$A$3000,HeatGen!$A1274)</f>
        <v>0</v>
      </c>
      <c r="U1274">
        <f>SUMIFS('Energy balance options'!$G$7:$G$3000,'Energy balance options'!$B$7:$B$3000,HeatGen!U$2,'Energy balance options'!$A$7:$A$3000,HeatGen!$A1274)</f>
        <v>0</v>
      </c>
      <c r="V1274">
        <f>SUMIFS('Energy balance options'!$G$7:$G$3000,'Energy balance options'!$B$7:$B$3000,HeatGen!V$2,'Energy balance options'!$A$7:$A$3000,HeatGen!$A1274)</f>
        <v>0</v>
      </c>
      <c r="W1274">
        <f>SUMIFS('Energy balance options'!$G$7:$G$3000,'Energy balance options'!$B$7:$B$3000,HeatGen!W$2,'Energy balance options'!$A$7:$A$3000,HeatGen!$A1274)</f>
        <v>0</v>
      </c>
      <c r="X1274">
        <f>SUMIFS('Energy balance options'!$G$7:$G$3000,'Energy balance options'!$B$7:$B$3000,HeatGen!X$2,'Energy balance options'!$A$7:$A$3000,HeatGen!$A1274)</f>
        <v>0</v>
      </c>
      <c r="AG1274">
        <f t="shared" ref="AG1274:AG1337" si="268">IFERROR(P1274/SUM($H1274:$Y1274),0)*SUM($C1274:$G1274)</f>
        <v>0</v>
      </c>
      <c r="AH1274">
        <f t="shared" ref="AH1274:AH1337" si="269">IFERROR(Q1274/SUM($H1274:$Y1274),0)*SUM($C1274:$G1274)</f>
        <v>0</v>
      </c>
      <c r="AI1274">
        <f t="shared" ref="AI1274:AI1337" si="270">IFERROR(R1274/SUM($H1274:$Y1274),0)*SUM($C1274:$G1274)</f>
        <v>0</v>
      </c>
      <c r="AJ1274">
        <f t="shared" ref="AJ1274:AJ1337" si="271">IFERROR(S1274/SUM($H1274:$X1274),0)*SUM($C1274:$G1274)</f>
        <v>0</v>
      </c>
      <c r="AK1274">
        <f t="shared" ref="AK1274:AK1337" si="272">IFERROR(T1274/SUM($H1274:$X1274),0)*SUM($C1274:$G1274)</f>
        <v>0</v>
      </c>
      <c r="AL1274">
        <f t="shared" ref="AL1274:AL1337" si="273">IFERROR(U1274/SUM($H1274:$X1274),0)*SUM($C1274:$G1274)</f>
        <v>0</v>
      </c>
      <c r="AM1274">
        <f t="shared" ref="AM1274:AM1337" si="274">IFERROR(V1274/SUM($H1274:$X1274),0)*SUM($C1274:$G1274)</f>
        <v>0</v>
      </c>
      <c r="AN1274">
        <f t="shared" ref="AN1274:AN1337" si="275">IFERROR(W1274/SUM($H1274:$X1274),0)*SUM($C1274:$G1274)</f>
        <v>0</v>
      </c>
      <c r="AO1274">
        <f t="shared" ref="AO1274:AO1337" si="276">IFERROR(X1274/SUM($H1274:$X1274),0)*SUM($C1274:$G1274)</f>
        <v>0</v>
      </c>
    </row>
    <row r="1275" spans="1:41" x14ac:dyDescent="0.2">
      <c r="A1275" s="9"/>
      <c r="B1275" t="str">
        <f>_xlfn.IFNA(VLOOKUP(A1275,'Energy balance options'!A$7:C$3000,3,FALSE),"")</f>
        <v/>
      </c>
      <c r="P1275">
        <f>SUMIFS('Energy balance options'!$F$7:$F$3000,'Energy balance options'!$B$7:$B$3000,HeatGen!P$2,'Energy balance options'!$A$7:$A$3000,HeatGen!$A1275)</f>
        <v>0</v>
      </c>
      <c r="Q1275">
        <f>SUMIFS('Energy balance options'!$F$7:$F$3000,'Energy balance options'!$B$7:$B$3000,HeatGen!Q$2,'Energy balance options'!$A$7:$A$3000,HeatGen!$A1275)</f>
        <v>0</v>
      </c>
      <c r="R1275">
        <f>SUMIFS('Energy balance options'!$F$7:$F$3000,'Energy balance options'!$B$7:$B$3000,HeatGen!R$2,'Energy balance options'!$A$7:$A$3000,HeatGen!$A1275)</f>
        <v>0</v>
      </c>
      <c r="S1275">
        <f>SUMIFS('Energy balance options'!$G$7:$G$3000,'Energy balance options'!$B$7:$B$3000,HeatGen!S$2,'Energy balance options'!$A$7:$A$3000,HeatGen!$A1275)</f>
        <v>0</v>
      </c>
      <c r="T1275">
        <f>SUMIFS('Energy balance options'!$G$7:$G$3000,'Energy balance options'!$B$7:$B$3000,HeatGen!T$2,'Energy balance options'!$A$7:$A$3000,HeatGen!$A1275)</f>
        <v>0</v>
      </c>
      <c r="U1275">
        <f>SUMIFS('Energy balance options'!$G$7:$G$3000,'Energy balance options'!$B$7:$B$3000,HeatGen!U$2,'Energy balance options'!$A$7:$A$3000,HeatGen!$A1275)</f>
        <v>0</v>
      </c>
      <c r="V1275">
        <f>SUMIFS('Energy balance options'!$G$7:$G$3000,'Energy balance options'!$B$7:$B$3000,HeatGen!V$2,'Energy balance options'!$A$7:$A$3000,HeatGen!$A1275)</f>
        <v>0</v>
      </c>
      <c r="W1275">
        <f>SUMIFS('Energy balance options'!$G$7:$G$3000,'Energy balance options'!$B$7:$B$3000,HeatGen!W$2,'Energy balance options'!$A$7:$A$3000,HeatGen!$A1275)</f>
        <v>0</v>
      </c>
      <c r="X1275">
        <f>SUMIFS('Energy balance options'!$G$7:$G$3000,'Energy balance options'!$B$7:$B$3000,HeatGen!X$2,'Energy balance options'!$A$7:$A$3000,HeatGen!$A1275)</f>
        <v>0</v>
      </c>
      <c r="AG1275">
        <f t="shared" si="268"/>
        <v>0</v>
      </c>
      <c r="AH1275">
        <f t="shared" si="269"/>
        <v>0</v>
      </c>
      <c r="AI1275">
        <f t="shared" si="270"/>
        <v>0</v>
      </c>
      <c r="AJ1275">
        <f t="shared" si="271"/>
        <v>0</v>
      </c>
      <c r="AK1275">
        <f t="shared" si="272"/>
        <v>0</v>
      </c>
      <c r="AL1275">
        <f t="shared" si="273"/>
        <v>0</v>
      </c>
      <c r="AM1275">
        <f t="shared" si="274"/>
        <v>0</v>
      </c>
      <c r="AN1275">
        <f t="shared" si="275"/>
        <v>0</v>
      </c>
      <c r="AO1275">
        <f t="shared" si="276"/>
        <v>0</v>
      </c>
    </row>
    <row r="1276" spans="1:41" x14ac:dyDescent="0.2">
      <c r="A1276" s="9"/>
      <c r="B1276" t="str">
        <f>_xlfn.IFNA(VLOOKUP(A1276,'Energy balance options'!A$7:C$3000,3,FALSE),"")</f>
        <v/>
      </c>
      <c r="P1276">
        <f>SUMIFS('Energy balance options'!$F$7:$F$3000,'Energy balance options'!$B$7:$B$3000,HeatGen!P$2,'Energy balance options'!$A$7:$A$3000,HeatGen!$A1276)</f>
        <v>0</v>
      </c>
      <c r="Q1276">
        <f>SUMIFS('Energy balance options'!$F$7:$F$3000,'Energy balance options'!$B$7:$B$3000,HeatGen!Q$2,'Energy balance options'!$A$7:$A$3000,HeatGen!$A1276)</f>
        <v>0</v>
      </c>
      <c r="R1276">
        <f>SUMIFS('Energy balance options'!$F$7:$F$3000,'Energy balance options'!$B$7:$B$3000,HeatGen!R$2,'Energy balance options'!$A$7:$A$3000,HeatGen!$A1276)</f>
        <v>0</v>
      </c>
      <c r="S1276">
        <f>SUMIFS('Energy balance options'!$G$7:$G$3000,'Energy balance options'!$B$7:$B$3000,HeatGen!S$2,'Energy balance options'!$A$7:$A$3000,HeatGen!$A1276)</f>
        <v>0</v>
      </c>
      <c r="T1276">
        <f>SUMIFS('Energy balance options'!$G$7:$G$3000,'Energy balance options'!$B$7:$B$3000,HeatGen!T$2,'Energy balance options'!$A$7:$A$3000,HeatGen!$A1276)</f>
        <v>0</v>
      </c>
      <c r="U1276">
        <f>SUMIFS('Energy balance options'!$G$7:$G$3000,'Energy balance options'!$B$7:$B$3000,HeatGen!U$2,'Energy balance options'!$A$7:$A$3000,HeatGen!$A1276)</f>
        <v>0</v>
      </c>
      <c r="V1276">
        <f>SUMIFS('Energy balance options'!$G$7:$G$3000,'Energy balance options'!$B$7:$B$3000,HeatGen!V$2,'Energy balance options'!$A$7:$A$3000,HeatGen!$A1276)</f>
        <v>0</v>
      </c>
      <c r="W1276">
        <f>SUMIFS('Energy balance options'!$G$7:$G$3000,'Energy balance options'!$B$7:$B$3000,HeatGen!W$2,'Energy balance options'!$A$7:$A$3000,HeatGen!$A1276)</f>
        <v>0</v>
      </c>
      <c r="X1276">
        <f>SUMIFS('Energy balance options'!$G$7:$G$3000,'Energy balance options'!$B$7:$B$3000,HeatGen!X$2,'Energy balance options'!$A$7:$A$3000,HeatGen!$A1276)</f>
        <v>0</v>
      </c>
      <c r="AG1276">
        <f t="shared" si="268"/>
        <v>0</v>
      </c>
      <c r="AH1276">
        <f t="shared" si="269"/>
        <v>0</v>
      </c>
      <c r="AI1276">
        <f t="shared" si="270"/>
        <v>0</v>
      </c>
      <c r="AJ1276">
        <f t="shared" si="271"/>
        <v>0</v>
      </c>
      <c r="AK1276">
        <f t="shared" si="272"/>
        <v>0</v>
      </c>
      <c r="AL1276">
        <f t="shared" si="273"/>
        <v>0</v>
      </c>
      <c r="AM1276">
        <f t="shared" si="274"/>
        <v>0</v>
      </c>
      <c r="AN1276">
        <f t="shared" si="275"/>
        <v>0</v>
      </c>
      <c r="AO1276">
        <f t="shared" si="276"/>
        <v>0</v>
      </c>
    </row>
    <row r="1277" spans="1:41" x14ac:dyDescent="0.2">
      <c r="A1277" s="9"/>
      <c r="B1277" t="str">
        <f>_xlfn.IFNA(VLOOKUP(A1277,'Energy balance options'!A$7:C$3000,3,FALSE),"")</f>
        <v/>
      </c>
      <c r="P1277">
        <f>SUMIFS('Energy balance options'!$F$7:$F$3000,'Energy balance options'!$B$7:$B$3000,HeatGen!P$2,'Energy balance options'!$A$7:$A$3000,HeatGen!$A1277)</f>
        <v>0</v>
      </c>
      <c r="Q1277">
        <f>SUMIFS('Energy balance options'!$F$7:$F$3000,'Energy balance options'!$B$7:$B$3000,HeatGen!Q$2,'Energy balance options'!$A$7:$A$3000,HeatGen!$A1277)</f>
        <v>0</v>
      </c>
      <c r="R1277">
        <f>SUMIFS('Energy balance options'!$F$7:$F$3000,'Energy balance options'!$B$7:$B$3000,HeatGen!R$2,'Energy balance options'!$A$7:$A$3000,HeatGen!$A1277)</f>
        <v>0</v>
      </c>
      <c r="S1277">
        <f>SUMIFS('Energy balance options'!$G$7:$G$3000,'Energy balance options'!$B$7:$B$3000,HeatGen!S$2,'Energy balance options'!$A$7:$A$3000,HeatGen!$A1277)</f>
        <v>0</v>
      </c>
      <c r="T1277">
        <f>SUMIFS('Energy balance options'!$G$7:$G$3000,'Energy balance options'!$B$7:$B$3000,HeatGen!T$2,'Energy balance options'!$A$7:$A$3000,HeatGen!$A1277)</f>
        <v>0</v>
      </c>
      <c r="U1277">
        <f>SUMIFS('Energy balance options'!$G$7:$G$3000,'Energy balance options'!$B$7:$B$3000,HeatGen!U$2,'Energy balance options'!$A$7:$A$3000,HeatGen!$A1277)</f>
        <v>0</v>
      </c>
      <c r="V1277">
        <f>SUMIFS('Energy balance options'!$G$7:$G$3000,'Energy balance options'!$B$7:$B$3000,HeatGen!V$2,'Energy balance options'!$A$7:$A$3000,HeatGen!$A1277)</f>
        <v>0</v>
      </c>
      <c r="W1277">
        <f>SUMIFS('Energy balance options'!$G$7:$G$3000,'Energy balance options'!$B$7:$B$3000,HeatGen!W$2,'Energy balance options'!$A$7:$A$3000,HeatGen!$A1277)</f>
        <v>0</v>
      </c>
      <c r="X1277">
        <f>SUMIFS('Energy balance options'!$G$7:$G$3000,'Energy balance options'!$B$7:$B$3000,HeatGen!X$2,'Energy balance options'!$A$7:$A$3000,HeatGen!$A1277)</f>
        <v>0</v>
      </c>
      <c r="AG1277">
        <f t="shared" si="268"/>
        <v>0</v>
      </c>
      <c r="AH1277">
        <f t="shared" si="269"/>
        <v>0</v>
      </c>
      <c r="AI1277">
        <f t="shared" si="270"/>
        <v>0</v>
      </c>
      <c r="AJ1277">
        <f t="shared" si="271"/>
        <v>0</v>
      </c>
      <c r="AK1277">
        <f t="shared" si="272"/>
        <v>0</v>
      </c>
      <c r="AL1277">
        <f t="shared" si="273"/>
        <v>0</v>
      </c>
      <c r="AM1277">
        <f t="shared" si="274"/>
        <v>0</v>
      </c>
      <c r="AN1277">
        <f t="shared" si="275"/>
        <v>0</v>
      </c>
      <c r="AO1277">
        <f t="shared" si="276"/>
        <v>0</v>
      </c>
    </row>
    <row r="1278" spans="1:41" x14ac:dyDescent="0.2">
      <c r="A1278" s="9">
        <f>'Cost per option'!A1286</f>
        <v>0</v>
      </c>
      <c r="B1278" t="str">
        <f>_xlfn.IFNA(VLOOKUP(A1278,'Energy balance options'!A$7:C$3000,3,FALSE),"")</f>
        <v/>
      </c>
      <c r="C1278">
        <f>SUMIFS('Energy balance options'!$F$7:$F$3000,'Energy balance options'!$B$7:$B$3000,HeatGen!C$2,'Energy balance options'!$A$7:$A$3000,HeatGen!$A1278)</f>
        <v>0</v>
      </c>
      <c r="D1278">
        <f>SUMIFS('Energy balance options'!$F$7:$F$3000,'Energy balance options'!$B$7:$B$3000,HeatGen!D$2,'Energy balance options'!$A$7:$A$3000,HeatGen!$A1278)</f>
        <v>0</v>
      </c>
      <c r="E1278">
        <f>SUMIFS('Energy balance options'!$F$7:$F$3000,'Energy balance options'!$B$7:$B$3000,HeatGen!E$2,'Energy balance options'!$A$7:$A$3000,HeatGen!$A1278)</f>
        <v>0</v>
      </c>
      <c r="F1278">
        <f>SUMIFS('Energy balance options'!$F$7:$F$3000,'Energy balance options'!$B$7:$B$3000,HeatGen!F$2,'Energy balance options'!$A$7:$A$3000,HeatGen!$A1278)</f>
        <v>0</v>
      </c>
      <c r="G1278">
        <f>SUMIFS('Energy balance options'!$F$7:$F$3000,'Energy balance options'!$B$7:$B$3000,HeatGen!G$2,'Energy balance options'!$A$7:$A$3000,HeatGen!$A1278)</f>
        <v>0</v>
      </c>
      <c r="H1278">
        <f>SUMIFS('Energy balance options'!$F$7:$F$3000,'Energy balance options'!$B$7:$B$3000,HeatGen!H$2,'Energy balance options'!$A$7:$A$3000,HeatGen!$A1278)</f>
        <v>0</v>
      </c>
      <c r="I1278">
        <f>SUMIFS('Energy balance options'!$F$7:$F$3000,'Energy balance options'!$B$7:$B$3000,HeatGen!I$2,'Energy balance options'!$A$7:$A$3000,HeatGen!$A1278)</f>
        <v>0</v>
      </c>
      <c r="J1278">
        <f>SUMIFS('Energy balance options'!$F$7:$F$3000,'Energy balance options'!$B$7:$B$3000,HeatGen!J$2,'Energy balance options'!$A$7:$A$3000,HeatGen!$A1278)</f>
        <v>0</v>
      </c>
      <c r="K1278">
        <f>SUMIFS('Energy balance options'!$F$7:$F$3000,'Energy balance options'!$B$7:$B$3000,HeatGen!K$2,'Energy balance options'!$A$7:$A$3000,HeatGen!$A1278)</f>
        <v>0</v>
      </c>
      <c r="L1278">
        <f>SUMIFS('Energy balance options'!$F$7:$F$3000,'Energy balance options'!$B$7:$B$3000,HeatGen!L$2,'Energy balance options'!$A$7:$A$3000,HeatGen!$A1278)</f>
        <v>0</v>
      </c>
      <c r="M1278">
        <f>SUMIFS('Energy balance options'!$F$7:$F$3000,'Energy balance options'!$B$7:$B$3000,HeatGen!M$2,'Energy balance options'!$A$7:$A$3000,HeatGen!$A1278)</f>
        <v>0</v>
      </c>
      <c r="N1278">
        <f>SUMIFS('Energy balance options'!$F$7:$F$3000,'Energy balance options'!$B$7:$B$3000,HeatGen!N$2,'Energy balance options'!$A$7:$A$3000,HeatGen!$A1278)</f>
        <v>0</v>
      </c>
      <c r="P1278">
        <f>SUMIFS('Energy balance options'!$F$7:$F$3000,'Energy balance options'!$B$7:$B$3000,HeatGen!P$2,'Energy balance options'!$A$7:$A$3000,HeatGen!$A1278)</f>
        <v>0</v>
      </c>
      <c r="Q1278">
        <f>SUMIFS('Energy balance options'!$F$7:$F$3000,'Energy balance options'!$B$7:$B$3000,HeatGen!Q$2,'Energy balance options'!$A$7:$A$3000,HeatGen!$A1278)</f>
        <v>0</v>
      </c>
      <c r="R1278">
        <f>SUMIFS('Energy balance options'!$F$7:$F$3000,'Energy balance options'!$B$7:$B$3000,HeatGen!R$2,'Energy balance options'!$A$7:$A$3000,HeatGen!$A1278)</f>
        <v>0</v>
      </c>
      <c r="S1278">
        <f>SUMIFS('Energy balance options'!$G$7:$G$3000,'Energy balance options'!$B$7:$B$3000,HeatGen!S$2,'Energy balance options'!$A$7:$A$3000,HeatGen!$A1278)</f>
        <v>0</v>
      </c>
      <c r="T1278">
        <f>SUMIFS('Energy balance options'!$G$7:$G$3000,'Energy balance options'!$B$7:$B$3000,HeatGen!T$2,'Energy balance options'!$A$7:$A$3000,HeatGen!$A1278)</f>
        <v>0</v>
      </c>
      <c r="U1278">
        <f>SUMIFS('Energy balance options'!$G$7:$G$3000,'Energy balance options'!$B$7:$B$3000,HeatGen!U$2,'Energy balance options'!$A$7:$A$3000,HeatGen!$A1278)</f>
        <v>0</v>
      </c>
      <c r="V1278">
        <f>SUMIFS('Energy balance options'!$G$7:$G$3000,'Energy balance options'!$B$7:$B$3000,HeatGen!V$2,'Energy balance options'!$A$7:$A$3000,HeatGen!$A1278)</f>
        <v>0</v>
      </c>
      <c r="W1278">
        <f>SUMIFS('Energy balance options'!$G$7:$G$3000,'Energy balance options'!$B$7:$B$3000,HeatGen!W$2,'Energy balance options'!$A$7:$A$3000,HeatGen!$A1278)</f>
        <v>0</v>
      </c>
      <c r="X1278">
        <f>SUMIFS('Energy balance options'!$G$7:$G$3000,'Energy balance options'!$B$7:$B$3000,HeatGen!X$2,'Energy balance options'!$A$7:$A$3000,HeatGen!$A1278)</f>
        <v>0</v>
      </c>
      <c r="AG1278">
        <f t="shared" si="268"/>
        <v>0</v>
      </c>
      <c r="AH1278">
        <f t="shared" si="269"/>
        <v>0</v>
      </c>
      <c r="AI1278">
        <f t="shared" si="270"/>
        <v>0</v>
      </c>
      <c r="AJ1278">
        <f t="shared" si="271"/>
        <v>0</v>
      </c>
      <c r="AK1278">
        <f t="shared" si="272"/>
        <v>0</v>
      </c>
      <c r="AL1278">
        <f t="shared" si="273"/>
        <v>0</v>
      </c>
      <c r="AM1278">
        <f t="shared" si="274"/>
        <v>0</v>
      </c>
      <c r="AN1278">
        <f t="shared" si="275"/>
        <v>0</v>
      </c>
      <c r="AO1278">
        <f t="shared" si="276"/>
        <v>0</v>
      </c>
    </row>
    <row r="1279" spans="1:41" x14ac:dyDescent="0.2">
      <c r="A1279" s="9">
        <f>'Cost per option'!A1287</f>
        <v>0</v>
      </c>
      <c r="B1279" t="str">
        <f>_xlfn.IFNA(VLOOKUP(A1279,'Energy balance options'!A$7:C$3000,3,FALSE),"")</f>
        <v/>
      </c>
      <c r="C1279">
        <f>SUMIFS('Energy balance options'!$F$7:$F$3000,'Energy balance options'!$B$7:$B$3000,HeatGen!C$2,'Energy balance options'!$A$7:$A$3000,HeatGen!$A1279)</f>
        <v>0</v>
      </c>
      <c r="D1279">
        <f>SUMIFS('Energy balance options'!$F$7:$F$3000,'Energy balance options'!$B$7:$B$3000,HeatGen!D$2,'Energy balance options'!$A$7:$A$3000,HeatGen!$A1279)</f>
        <v>0</v>
      </c>
      <c r="E1279">
        <f>SUMIFS('Energy balance options'!$F$7:$F$3000,'Energy balance options'!$B$7:$B$3000,HeatGen!E$2,'Energy balance options'!$A$7:$A$3000,HeatGen!$A1279)</f>
        <v>0</v>
      </c>
      <c r="F1279">
        <f>SUMIFS('Energy balance options'!$F$7:$F$3000,'Energy balance options'!$B$7:$B$3000,HeatGen!F$2,'Energy balance options'!$A$7:$A$3000,HeatGen!$A1279)</f>
        <v>0</v>
      </c>
      <c r="G1279">
        <f>SUMIFS('Energy balance options'!$F$7:$F$3000,'Energy balance options'!$B$7:$B$3000,HeatGen!G$2,'Energy balance options'!$A$7:$A$3000,HeatGen!$A1279)</f>
        <v>0</v>
      </c>
      <c r="H1279">
        <f>SUMIFS('Energy balance options'!$F$7:$F$3000,'Energy balance options'!$B$7:$B$3000,HeatGen!H$2,'Energy balance options'!$A$7:$A$3000,HeatGen!$A1279)</f>
        <v>0</v>
      </c>
      <c r="I1279">
        <f>SUMIFS('Energy balance options'!$F$7:$F$3000,'Energy balance options'!$B$7:$B$3000,HeatGen!I$2,'Energy balance options'!$A$7:$A$3000,HeatGen!$A1279)</f>
        <v>0</v>
      </c>
      <c r="J1279">
        <f>SUMIFS('Energy balance options'!$F$7:$F$3000,'Energy balance options'!$B$7:$B$3000,HeatGen!J$2,'Energy balance options'!$A$7:$A$3000,HeatGen!$A1279)</f>
        <v>0</v>
      </c>
      <c r="K1279">
        <f>SUMIFS('Energy balance options'!$F$7:$F$3000,'Energy balance options'!$B$7:$B$3000,HeatGen!K$2,'Energy balance options'!$A$7:$A$3000,HeatGen!$A1279)</f>
        <v>0</v>
      </c>
      <c r="L1279">
        <f>SUMIFS('Energy balance options'!$F$7:$F$3000,'Energy balance options'!$B$7:$B$3000,HeatGen!L$2,'Energy balance options'!$A$7:$A$3000,HeatGen!$A1279)</f>
        <v>0</v>
      </c>
      <c r="M1279">
        <f>SUMIFS('Energy balance options'!$F$7:$F$3000,'Energy balance options'!$B$7:$B$3000,HeatGen!M$2,'Energy balance options'!$A$7:$A$3000,HeatGen!$A1279)</f>
        <v>0</v>
      </c>
      <c r="N1279">
        <f>SUMIFS('Energy balance options'!$F$7:$F$3000,'Energy balance options'!$B$7:$B$3000,HeatGen!N$2,'Energy balance options'!$A$7:$A$3000,HeatGen!$A1279)</f>
        <v>0</v>
      </c>
      <c r="P1279">
        <f>SUMIFS('Energy balance options'!$F$7:$F$3000,'Energy balance options'!$B$7:$B$3000,HeatGen!P$2,'Energy balance options'!$A$7:$A$3000,HeatGen!$A1279)</f>
        <v>0</v>
      </c>
      <c r="Q1279">
        <f>SUMIFS('Energy balance options'!$F$7:$F$3000,'Energy balance options'!$B$7:$B$3000,HeatGen!Q$2,'Energy balance options'!$A$7:$A$3000,HeatGen!$A1279)</f>
        <v>0</v>
      </c>
      <c r="R1279">
        <f>SUMIFS('Energy balance options'!$F$7:$F$3000,'Energy balance options'!$B$7:$B$3000,HeatGen!R$2,'Energy balance options'!$A$7:$A$3000,HeatGen!$A1279)</f>
        <v>0</v>
      </c>
      <c r="S1279">
        <f>SUMIFS('Energy balance options'!$G$7:$G$3000,'Energy balance options'!$B$7:$B$3000,HeatGen!S$2,'Energy balance options'!$A$7:$A$3000,HeatGen!$A1279)</f>
        <v>0</v>
      </c>
      <c r="T1279">
        <f>SUMIFS('Energy balance options'!$G$7:$G$3000,'Energy balance options'!$B$7:$B$3000,HeatGen!T$2,'Energy balance options'!$A$7:$A$3000,HeatGen!$A1279)</f>
        <v>0</v>
      </c>
      <c r="U1279">
        <f>SUMIFS('Energy balance options'!$G$7:$G$3000,'Energy balance options'!$B$7:$B$3000,HeatGen!U$2,'Energy balance options'!$A$7:$A$3000,HeatGen!$A1279)</f>
        <v>0</v>
      </c>
      <c r="V1279">
        <f>SUMIFS('Energy balance options'!$G$7:$G$3000,'Energy balance options'!$B$7:$B$3000,HeatGen!V$2,'Energy balance options'!$A$7:$A$3000,HeatGen!$A1279)</f>
        <v>0</v>
      </c>
      <c r="W1279">
        <f>SUMIFS('Energy balance options'!$G$7:$G$3000,'Energy balance options'!$B$7:$B$3000,HeatGen!W$2,'Energy balance options'!$A$7:$A$3000,HeatGen!$A1279)</f>
        <v>0</v>
      </c>
      <c r="X1279">
        <f>SUMIFS('Energy balance options'!$G$7:$G$3000,'Energy balance options'!$B$7:$B$3000,HeatGen!X$2,'Energy balance options'!$A$7:$A$3000,HeatGen!$A1279)</f>
        <v>0</v>
      </c>
      <c r="AG1279">
        <f t="shared" si="268"/>
        <v>0</v>
      </c>
      <c r="AH1279">
        <f t="shared" si="269"/>
        <v>0</v>
      </c>
      <c r="AI1279">
        <f t="shared" si="270"/>
        <v>0</v>
      </c>
      <c r="AJ1279">
        <f t="shared" si="271"/>
        <v>0</v>
      </c>
      <c r="AK1279">
        <f t="shared" si="272"/>
        <v>0</v>
      </c>
      <c r="AL1279">
        <f t="shared" si="273"/>
        <v>0</v>
      </c>
      <c r="AM1279">
        <f t="shared" si="274"/>
        <v>0</v>
      </c>
      <c r="AN1279">
        <f t="shared" si="275"/>
        <v>0</v>
      </c>
      <c r="AO1279">
        <f t="shared" si="276"/>
        <v>0</v>
      </c>
    </row>
    <row r="1280" spans="1:41" x14ac:dyDescent="0.2">
      <c r="A1280" s="9">
        <f>'Cost per option'!A1288</f>
        <v>0</v>
      </c>
      <c r="B1280" t="str">
        <f>_xlfn.IFNA(VLOOKUP(A1280,'Energy balance options'!A$7:C$3000,3,FALSE),"")</f>
        <v/>
      </c>
      <c r="C1280">
        <f>SUMIFS('Energy balance options'!$F$7:$F$3000,'Energy balance options'!$B$7:$B$3000,HeatGen!C$2,'Energy balance options'!$A$7:$A$3000,HeatGen!$A1280)</f>
        <v>0</v>
      </c>
      <c r="D1280">
        <f>SUMIFS('Energy balance options'!$F$7:$F$3000,'Energy balance options'!$B$7:$B$3000,HeatGen!D$2,'Energy balance options'!$A$7:$A$3000,HeatGen!$A1280)</f>
        <v>0</v>
      </c>
      <c r="E1280">
        <f>SUMIFS('Energy balance options'!$F$7:$F$3000,'Energy balance options'!$B$7:$B$3000,HeatGen!E$2,'Energy balance options'!$A$7:$A$3000,HeatGen!$A1280)</f>
        <v>0</v>
      </c>
      <c r="F1280">
        <f>SUMIFS('Energy balance options'!$F$7:$F$3000,'Energy balance options'!$B$7:$B$3000,HeatGen!F$2,'Energy balance options'!$A$7:$A$3000,HeatGen!$A1280)</f>
        <v>0</v>
      </c>
      <c r="G1280">
        <f>SUMIFS('Energy balance options'!$F$7:$F$3000,'Energy balance options'!$B$7:$B$3000,HeatGen!G$2,'Energy balance options'!$A$7:$A$3000,HeatGen!$A1280)</f>
        <v>0</v>
      </c>
      <c r="H1280">
        <f>SUMIFS('Energy balance options'!$F$7:$F$3000,'Energy balance options'!$B$7:$B$3000,HeatGen!H$2,'Energy balance options'!$A$7:$A$3000,HeatGen!$A1280)</f>
        <v>0</v>
      </c>
      <c r="I1280">
        <f>SUMIFS('Energy balance options'!$F$7:$F$3000,'Energy balance options'!$B$7:$B$3000,HeatGen!I$2,'Energy balance options'!$A$7:$A$3000,HeatGen!$A1280)</f>
        <v>0</v>
      </c>
      <c r="J1280">
        <f>SUMIFS('Energy balance options'!$F$7:$F$3000,'Energy balance options'!$B$7:$B$3000,HeatGen!J$2,'Energy balance options'!$A$7:$A$3000,HeatGen!$A1280)</f>
        <v>0</v>
      </c>
      <c r="K1280">
        <f>SUMIFS('Energy balance options'!$F$7:$F$3000,'Energy balance options'!$B$7:$B$3000,HeatGen!K$2,'Energy balance options'!$A$7:$A$3000,HeatGen!$A1280)</f>
        <v>0</v>
      </c>
      <c r="L1280">
        <f>SUMIFS('Energy balance options'!$F$7:$F$3000,'Energy balance options'!$B$7:$B$3000,HeatGen!L$2,'Energy balance options'!$A$7:$A$3000,HeatGen!$A1280)</f>
        <v>0</v>
      </c>
      <c r="M1280">
        <f>SUMIFS('Energy balance options'!$F$7:$F$3000,'Energy balance options'!$B$7:$B$3000,HeatGen!M$2,'Energy balance options'!$A$7:$A$3000,HeatGen!$A1280)</f>
        <v>0</v>
      </c>
      <c r="N1280">
        <f>SUMIFS('Energy balance options'!$F$7:$F$3000,'Energy balance options'!$B$7:$B$3000,HeatGen!N$2,'Energy balance options'!$A$7:$A$3000,HeatGen!$A1280)</f>
        <v>0</v>
      </c>
      <c r="P1280">
        <f>SUMIFS('Energy balance options'!$F$7:$F$3000,'Energy balance options'!$B$7:$B$3000,HeatGen!P$2,'Energy balance options'!$A$7:$A$3000,HeatGen!$A1280)</f>
        <v>0</v>
      </c>
      <c r="Q1280">
        <f>SUMIFS('Energy balance options'!$F$7:$F$3000,'Energy balance options'!$B$7:$B$3000,HeatGen!Q$2,'Energy balance options'!$A$7:$A$3000,HeatGen!$A1280)</f>
        <v>0</v>
      </c>
      <c r="R1280">
        <f>SUMIFS('Energy balance options'!$F$7:$F$3000,'Energy balance options'!$B$7:$B$3000,HeatGen!R$2,'Energy balance options'!$A$7:$A$3000,HeatGen!$A1280)</f>
        <v>0</v>
      </c>
      <c r="S1280">
        <f>SUMIFS('Energy balance options'!$G$7:$G$3000,'Energy balance options'!$B$7:$B$3000,HeatGen!S$2,'Energy balance options'!$A$7:$A$3000,HeatGen!$A1280)</f>
        <v>0</v>
      </c>
      <c r="T1280">
        <f>SUMIFS('Energy balance options'!$G$7:$G$3000,'Energy balance options'!$B$7:$B$3000,HeatGen!T$2,'Energy balance options'!$A$7:$A$3000,HeatGen!$A1280)</f>
        <v>0</v>
      </c>
      <c r="U1280">
        <f>SUMIFS('Energy balance options'!$G$7:$G$3000,'Energy balance options'!$B$7:$B$3000,HeatGen!U$2,'Energy balance options'!$A$7:$A$3000,HeatGen!$A1280)</f>
        <v>0</v>
      </c>
      <c r="V1280">
        <f>SUMIFS('Energy balance options'!$G$7:$G$3000,'Energy balance options'!$B$7:$B$3000,HeatGen!V$2,'Energy balance options'!$A$7:$A$3000,HeatGen!$A1280)</f>
        <v>0</v>
      </c>
      <c r="W1280">
        <f>SUMIFS('Energy balance options'!$G$7:$G$3000,'Energy balance options'!$B$7:$B$3000,HeatGen!W$2,'Energy balance options'!$A$7:$A$3000,HeatGen!$A1280)</f>
        <v>0</v>
      </c>
      <c r="X1280">
        <f>SUMIFS('Energy balance options'!$G$7:$G$3000,'Energy balance options'!$B$7:$B$3000,HeatGen!X$2,'Energy balance options'!$A$7:$A$3000,HeatGen!$A1280)</f>
        <v>0</v>
      </c>
      <c r="AG1280">
        <f t="shared" si="268"/>
        <v>0</v>
      </c>
      <c r="AH1280">
        <f t="shared" si="269"/>
        <v>0</v>
      </c>
      <c r="AI1280">
        <f t="shared" si="270"/>
        <v>0</v>
      </c>
      <c r="AJ1280">
        <f t="shared" si="271"/>
        <v>0</v>
      </c>
      <c r="AK1280">
        <f t="shared" si="272"/>
        <v>0</v>
      </c>
      <c r="AL1280">
        <f t="shared" si="273"/>
        <v>0</v>
      </c>
      <c r="AM1280">
        <f t="shared" si="274"/>
        <v>0</v>
      </c>
      <c r="AN1280">
        <f t="shared" si="275"/>
        <v>0</v>
      </c>
      <c r="AO1280">
        <f t="shared" si="276"/>
        <v>0</v>
      </c>
    </row>
    <row r="1281" spans="1:41" x14ac:dyDescent="0.2">
      <c r="A1281" s="9">
        <f>'Cost per option'!A1289</f>
        <v>0</v>
      </c>
      <c r="B1281" t="str">
        <f>_xlfn.IFNA(VLOOKUP(A1281,'Energy balance options'!A$7:C$3000,3,FALSE),"")</f>
        <v/>
      </c>
      <c r="C1281">
        <f>SUMIFS('Energy balance options'!$F$7:$F$3000,'Energy balance options'!$B$7:$B$3000,HeatGen!C$2,'Energy balance options'!$A$7:$A$3000,HeatGen!$A1281)</f>
        <v>0</v>
      </c>
      <c r="D1281">
        <f>SUMIFS('Energy balance options'!$F$7:$F$3000,'Energy balance options'!$B$7:$B$3000,HeatGen!D$2,'Energy balance options'!$A$7:$A$3000,HeatGen!$A1281)</f>
        <v>0</v>
      </c>
      <c r="E1281">
        <f>SUMIFS('Energy balance options'!$F$7:$F$3000,'Energy balance options'!$B$7:$B$3000,HeatGen!E$2,'Energy balance options'!$A$7:$A$3000,HeatGen!$A1281)</f>
        <v>0</v>
      </c>
      <c r="F1281">
        <f>SUMIFS('Energy balance options'!$F$7:$F$3000,'Energy balance options'!$B$7:$B$3000,HeatGen!F$2,'Energy balance options'!$A$7:$A$3000,HeatGen!$A1281)</f>
        <v>0</v>
      </c>
      <c r="G1281">
        <f>SUMIFS('Energy balance options'!$F$7:$F$3000,'Energy balance options'!$B$7:$B$3000,HeatGen!G$2,'Energy balance options'!$A$7:$A$3000,HeatGen!$A1281)</f>
        <v>0</v>
      </c>
      <c r="H1281">
        <f>SUMIFS('Energy balance options'!$F$7:$F$3000,'Energy balance options'!$B$7:$B$3000,HeatGen!H$2,'Energy balance options'!$A$7:$A$3000,HeatGen!$A1281)</f>
        <v>0</v>
      </c>
      <c r="I1281">
        <f>SUMIFS('Energy balance options'!$F$7:$F$3000,'Energy balance options'!$B$7:$B$3000,HeatGen!I$2,'Energy balance options'!$A$7:$A$3000,HeatGen!$A1281)</f>
        <v>0</v>
      </c>
      <c r="J1281">
        <f>SUMIFS('Energy balance options'!$F$7:$F$3000,'Energy balance options'!$B$7:$B$3000,HeatGen!J$2,'Energy balance options'!$A$7:$A$3000,HeatGen!$A1281)</f>
        <v>0</v>
      </c>
      <c r="K1281">
        <f>SUMIFS('Energy balance options'!$F$7:$F$3000,'Energy balance options'!$B$7:$B$3000,HeatGen!K$2,'Energy balance options'!$A$7:$A$3000,HeatGen!$A1281)</f>
        <v>0</v>
      </c>
      <c r="L1281">
        <f>SUMIFS('Energy balance options'!$F$7:$F$3000,'Energy balance options'!$B$7:$B$3000,HeatGen!L$2,'Energy balance options'!$A$7:$A$3000,HeatGen!$A1281)</f>
        <v>0</v>
      </c>
      <c r="M1281">
        <f>SUMIFS('Energy balance options'!$F$7:$F$3000,'Energy balance options'!$B$7:$B$3000,HeatGen!M$2,'Energy balance options'!$A$7:$A$3000,HeatGen!$A1281)</f>
        <v>0</v>
      </c>
      <c r="N1281">
        <f>SUMIFS('Energy balance options'!$F$7:$F$3000,'Energy balance options'!$B$7:$B$3000,HeatGen!N$2,'Energy balance options'!$A$7:$A$3000,HeatGen!$A1281)</f>
        <v>0</v>
      </c>
      <c r="P1281">
        <f>SUMIFS('Energy balance options'!$F$7:$F$3000,'Energy balance options'!$B$7:$B$3000,HeatGen!P$2,'Energy balance options'!$A$7:$A$3000,HeatGen!$A1281)</f>
        <v>0</v>
      </c>
      <c r="Q1281">
        <f>SUMIFS('Energy balance options'!$F$7:$F$3000,'Energy balance options'!$B$7:$B$3000,HeatGen!Q$2,'Energy balance options'!$A$7:$A$3000,HeatGen!$A1281)</f>
        <v>0</v>
      </c>
      <c r="R1281">
        <f>SUMIFS('Energy balance options'!$F$7:$F$3000,'Energy balance options'!$B$7:$B$3000,HeatGen!R$2,'Energy balance options'!$A$7:$A$3000,HeatGen!$A1281)</f>
        <v>0</v>
      </c>
      <c r="S1281">
        <f>SUMIFS('Energy balance options'!$G$7:$G$3000,'Energy balance options'!$B$7:$B$3000,HeatGen!S$2,'Energy balance options'!$A$7:$A$3000,HeatGen!$A1281)</f>
        <v>0</v>
      </c>
      <c r="T1281">
        <f>SUMIFS('Energy balance options'!$G$7:$G$3000,'Energy balance options'!$B$7:$B$3000,HeatGen!T$2,'Energy balance options'!$A$7:$A$3000,HeatGen!$A1281)</f>
        <v>0</v>
      </c>
      <c r="U1281">
        <f>SUMIFS('Energy balance options'!$G$7:$G$3000,'Energy balance options'!$B$7:$B$3000,HeatGen!U$2,'Energy balance options'!$A$7:$A$3000,HeatGen!$A1281)</f>
        <v>0</v>
      </c>
      <c r="V1281">
        <f>SUMIFS('Energy balance options'!$G$7:$G$3000,'Energy balance options'!$B$7:$B$3000,HeatGen!V$2,'Energy balance options'!$A$7:$A$3000,HeatGen!$A1281)</f>
        <v>0</v>
      </c>
      <c r="W1281">
        <f>SUMIFS('Energy balance options'!$G$7:$G$3000,'Energy balance options'!$B$7:$B$3000,HeatGen!W$2,'Energy balance options'!$A$7:$A$3000,HeatGen!$A1281)</f>
        <v>0</v>
      </c>
      <c r="X1281">
        <f>SUMIFS('Energy balance options'!$G$7:$G$3000,'Energy balance options'!$B$7:$B$3000,HeatGen!X$2,'Energy balance options'!$A$7:$A$3000,HeatGen!$A1281)</f>
        <v>0</v>
      </c>
      <c r="AG1281">
        <f t="shared" si="268"/>
        <v>0</v>
      </c>
      <c r="AH1281">
        <f t="shared" si="269"/>
        <v>0</v>
      </c>
      <c r="AI1281">
        <f t="shared" si="270"/>
        <v>0</v>
      </c>
      <c r="AJ1281">
        <f t="shared" si="271"/>
        <v>0</v>
      </c>
      <c r="AK1281">
        <f t="shared" si="272"/>
        <v>0</v>
      </c>
      <c r="AL1281">
        <f t="shared" si="273"/>
        <v>0</v>
      </c>
      <c r="AM1281">
        <f t="shared" si="274"/>
        <v>0</v>
      </c>
      <c r="AN1281">
        <f t="shared" si="275"/>
        <v>0</v>
      </c>
      <c r="AO1281">
        <f t="shared" si="276"/>
        <v>0</v>
      </c>
    </row>
    <row r="1282" spans="1:41" x14ac:dyDescent="0.2">
      <c r="A1282" s="9">
        <f>'Cost per option'!A1290</f>
        <v>0</v>
      </c>
      <c r="B1282" t="str">
        <f>_xlfn.IFNA(VLOOKUP(A1282,'Energy balance options'!A$7:C$3000,3,FALSE),"")</f>
        <v/>
      </c>
      <c r="C1282">
        <f>SUMIFS('Energy balance options'!$F$7:$F$3000,'Energy balance options'!$B$7:$B$3000,HeatGen!C$2,'Energy balance options'!$A$7:$A$3000,HeatGen!$A1282)</f>
        <v>0</v>
      </c>
      <c r="D1282">
        <f>SUMIFS('Energy balance options'!$F$7:$F$3000,'Energy balance options'!$B$7:$B$3000,HeatGen!D$2,'Energy balance options'!$A$7:$A$3000,HeatGen!$A1282)</f>
        <v>0</v>
      </c>
      <c r="E1282">
        <f>SUMIFS('Energy balance options'!$F$7:$F$3000,'Energy balance options'!$B$7:$B$3000,HeatGen!E$2,'Energy balance options'!$A$7:$A$3000,HeatGen!$A1282)</f>
        <v>0</v>
      </c>
      <c r="F1282">
        <f>SUMIFS('Energy balance options'!$F$7:$F$3000,'Energy balance options'!$B$7:$B$3000,HeatGen!F$2,'Energy balance options'!$A$7:$A$3000,HeatGen!$A1282)</f>
        <v>0</v>
      </c>
      <c r="G1282">
        <f>SUMIFS('Energy balance options'!$F$7:$F$3000,'Energy balance options'!$B$7:$B$3000,HeatGen!G$2,'Energy balance options'!$A$7:$A$3000,HeatGen!$A1282)</f>
        <v>0</v>
      </c>
      <c r="H1282">
        <f>SUMIFS('Energy balance options'!$F$7:$F$3000,'Energy balance options'!$B$7:$B$3000,HeatGen!H$2,'Energy balance options'!$A$7:$A$3000,HeatGen!$A1282)</f>
        <v>0</v>
      </c>
      <c r="I1282">
        <f>SUMIFS('Energy balance options'!$F$7:$F$3000,'Energy balance options'!$B$7:$B$3000,HeatGen!I$2,'Energy balance options'!$A$7:$A$3000,HeatGen!$A1282)</f>
        <v>0</v>
      </c>
      <c r="J1282">
        <f>SUMIFS('Energy balance options'!$F$7:$F$3000,'Energy balance options'!$B$7:$B$3000,HeatGen!J$2,'Energy balance options'!$A$7:$A$3000,HeatGen!$A1282)</f>
        <v>0</v>
      </c>
      <c r="K1282">
        <f>SUMIFS('Energy balance options'!$F$7:$F$3000,'Energy balance options'!$B$7:$B$3000,HeatGen!K$2,'Energy balance options'!$A$7:$A$3000,HeatGen!$A1282)</f>
        <v>0</v>
      </c>
      <c r="L1282">
        <f>SUMIFS('Energy balance options'!$F$7:$F$3000,'Energy balance options'!$B$7:$B$3000,HeatGen!L$2,'Energy balance options'!$A$7:$A$3000,HeatGen!$A1282)</f>
        <v>0</v>
      </c>
      <c r="M1282">
        <f>SUMIFS('Energy balance options'!$F$7:$F$3000,'Energy balance options'!$B$7:$B$3000,HeatGen!M$2,'Energy balance options'!$A$7:$A$3000,HeatGen!$A1282)</f>
        <v>0</v>
      </c>
      <c r="N1282">
        <f>SUMIFS('Energy balance options'!$F$7:$F$3000,'Energy balance options'!$B$7:$B$3000,HeatGen!N$2,'Energy balance options'!$A$7:$A$3000,HeatGen!$A1282)</f>
        <v>0</v>
      </c>
      <c r="P1282">
        <f>SUMIFS('Energy balance options'!$F$7:$F$3000,'Energy balance options'!$B$7:$B$3000,HeatGen!P$2,'Energy balance options'!$A$7:$A$3000,HeatGen!$A1282)</f>
        <v>0</v>
      </c>
      <c r="Q1282">
        <f>SUMIFS('Energy balance options'!$F$7:$F$3000,'Energy balance options'!$B$7:$B$3000,HeatGen!Q$2,'Energy balance options'!$A$7:$A$3000,HeatGen!$A1282)</f>
        <v>0</v>
      </c>
      <c r="R1282">
        <f>SUMIFS('Energy balance options'!$F$7:$F$3000,'Energy balance options'!$B$7:$B$3000,HeatGen!R$2,'Energy balance options'!$A$7:$A$3000,HeatGen!$A1282)</f>
        <v>0</v>
      </c>
      <c r="S1282">
        <f>SUMIFS('Energy balance options'!$G$7:$G$3000,'Energy balance options'!$B$7:$B$3000,HeatGen!S$2,'Energy balance options'!$A$7:$A$3000,HeatGen!$A1282)</f>
        <v>0</v>
      </c>
      <c r="T1282">
        <f>SUMIFS('Energy balance options'!$G$7:$G$3000,'Energy balance options'!$B$7:$B$3000,HeatGen!T$2,'Energy balance options'!$A$7:$A$3000,HeatGen!$A1282)</f>
        <v>0</v>
      </c>
      <c r="U1282">
        <f>SUMIFS('Energy balance options'!$G$7:$G$3000,'Energy balance options'!$B$7:$B$3000,HeatGen!U$2,'Energy balance options'!$A$7:$A$3000,HeatGen!$A1282)</f>
        <v>0</v>
      </c>
      <c r="V1282">
        <f>SUMIFS('Energy balance options'!$G$7:$G$3000,'Energy balance options'!$B$7:$B$3000,HeatGen!V$2,'Energy balance options'!$A$7:$A$3000,HeatGen!$A1282)</f>
        <v>0</v>
      </c>
      <c r="W1282">
        <f>SUMIFS('Energy balance options'!$G$7:$G$3000,'Energy balance options'!$B$7:$B$3000,HeatGen!W$2,'Energy balance options'!$A$7:$A$3000,HeatGen!$A1282)</f>
        <v>0</v>
      </c>
      <c r="X1282">
        <f>SUMIFS('Energy balance options'!$G$7:$G$3000,'Energy balance options'!$B$7:$B$3000,HeatGen!X$2,'Energy balance options'!$A$7:$A$3000,HeatGen!$A1282)</f>
        <v>0</v>
      </c>
      <c r="AG1282">
        <f t="shared" si="268"/>
        <v>0</v>
      </c>
      <c r="AH1282">
        <f t="shared" si="269"/>
        <v>0</v>
      </c>
      <c r="AI1282">
        <f t="shared" si="270"/>
        <v>0</v>
      </c>
      <c r="AJ1282">
        <f t="shared" si="271"/>
        <v>0</v>
      </c>
      <c r="AK1282">
        <f t="shared" si="272"/>
        <v>0</v>
      </c>
      <c r="AL1282">
        <f t="shared" si="273"/>
        <v>0</v>
      </c>
      <c r="AM1282">
        <f t="shared" si="274"/>
        <v>0</v>
      </c>
      <c r="AN1282">
        <f t="shared" si="275"/>
        <v>0</v>
      </c>
      <c r="AO1282">
        <f t="shared" si="276"/>
        <v>0</v>
      </c>
    </row>
    <row r="1283" spans="1:41" x14ac:dyDescent="0.2">
      <c r="A1283" s="9">
        <f>'Cost per option'!A1291</f>
        <v>0</v>
      </c>
      <c r="B1283" t="str">
        <f>_xlfn.IFNA(VLOOKUP(A1283,'Energy balance options'!A$7:C$3000,3,FALSE),"")</f>
        <v/>
      </c>
      <c r="C1283">
        <f>SUMIFS('Energy balance options'!$F$7:$F$3000,'Energy balance options'!$B$7:$B$3000,HeatGen!C$2,'Energy balance options'!$A$7:$A$3000,HeatGen!$A1283)</f>
        <v>0</v>
      </c>
      <c r="D1283">
        <f>SUMIFS('Energy balance options'!$F$7:$F$3000,'Energy balance options'!$B$7:$B$3000,HeatGen!D$2,'Energy balance options'!$A$7:$A$3000,HeatGen!$A1283)</f>
        <v>0</v>
      </c>
      <c r="E1283">
        <f>SUMIFS('Energy balance options'!$F$7:$F$3000,'Energy balance options'!$B$7:$B$3000,HeatGen!E$2,'Energy balance options'!$A$7:$A$3000,HeatGen!$A1283)</f>
        <v>0</v>
      </c>
      <c r="F1283">
        <f>SUMIFS('Energy balance options'!$F$7:$F$3000,'Energy balance options'!$B$7:$B$3000,HeatGen!F$2,'Energy balance options'!$A$7:$A$3000,HeatGen!$A1283)</f>
        <v>0</v>
      </c>
      <c r="G1283">
        <f>SUMIFS('Energy balance options'!$F$7:$F$3000,'Energy balance options'!$B$7:$B$3000,HeatGen!G$2,'Energy balance options'!$A$7:$A$3000,HeatGen!$A1283)</f>
        <v>0</v>
      </c>
      <c r="H1283">
        <f>SUMIFS('Energy balance options'!$F$7:$F$3000,'Energy balance options'!$B$7:$B$3000,HeatGen!H$2,'Energy balance options'!$A$7:$A$3000,HeatGen!$A1283)</f>
        <v>0</v>
      </c>
      <c r="I1283">
        <f>SUMIFS('Energy balance options'!$F$7:$F$3000,'Energy balance options'!$B$7:$B$3000,HeatGen!I$2,'Energy balance options'!$A$7:$A$3000,HeatGen!$A1283)</f>
        <v>0</v>
      </c>
      <c r="J1283">
        <f>SUMIFS('Energy balance options'!$F$7:$F$3000,'Energy balance options'!$B$7:$B$3000,HeatGen!J$2,'Energy balance options'!$A$7:$A$3000,HeatGen!$A1283)</f>
        <v>0</v>
      </c>
      <c r="K1283">
        <f>SUMIFS('Energy balance options'!$F$7:$F$3000,'Energy balance options'!$B$7:$B$3000,HeatGen!K$2,'Energy balance options'!$A$7:$A$3000,HeatGen!$A1283)</f>
        <v>0</v>
      </c>
      <c r="L1283">
        <f>SUMIFS('Energy balance options'!$F$7:$F$3000,'Energy balance options'!$B$7:$B$3000,HeatGen!L$2,'Energy balance options'!$A$7:$A$3000,HeatGen!$A1283)</f>
        <v>0</v>
      </c>
      <c r="M1283">
        <f>SUMIFS('Energy balance options'!$F$7:$F$3000,'Energy balance options'!$B$7:$B$3000,HeatGen!M$2,'Energy balance options'!$A$7:$A$3000,HeatGen!$A1283)</f>
        <v>0</v>
      </c>
      <c r="N1283">
        <f>SUMIFS('Energy balance options'!$F$7:$F$3000,'Energy balance options'!$B$7:$B$3000,HeatGen!N$2,'Energy balance options'!$A$7:$A$3000,HeatGen!$A1283)</f>
        <v>0</v>
      </c>
      <c r="P1283">
        <f>SUMIFS('Energy balance options'!$F$7:$F$3000,'Energy balance options'!$B$7:$B$3000,HeatGen!P$2,'Energy balance options'!$A$7:$A$3000,HeatGen!$A1283)</f>
        <v>0</v>
      </c>
      <c r="Q1283">
        <f>SUMIFS('Energy balance options'!$F$7:$F$3000,'Energy balance options'!$B$7:$B$3000,HeatGen!Q$2,'Energy balance options'!$A$7:$A$3000,HeatGen!$A1283)</f>
        <v>0</v>
      </c>
      <c r="R1283">
        <f>SUMIFS('Energy balance options'!$F$7:$F$3000,'Energy balance options'!$B$7:$B$3000,HeatGen!R$2,'Energy balance options'!$A$7:$A$3000,HeatGen!$A1283)</f>
        <v>0</v>
      </c>
      <c r="S1283">
        <f>SUMIFS('Energy balance options'!$G$7:$G$3000,'Energy balance options'!$B$7:$B$3000,HeatGen!S$2,'Energy balance options'!$A$7:$A$3000,HeatGen!$A1283)</f>
        <v>0</v>
      </c>
      <c r="T1283">
        <f>SUMIFS('Energy balance options'!$G$7:$G$3000,'Energy balance options'!$B$7:$B$3000,HeatGen!T$2,'Energy balance options'!$A$7:$A$3000,HeatGen!$A1283)</f>
        <v>0</v>
      </c>
      <c r="U1283">
        <f>SUMIFS('Energy balance options'!$G$7:$G$3000,'Energy balance options'!$B$7:$B$3000,HeatGen!U$2,'Energy balance options'!$A$7:$A$3000,HeatGen!$A1283)</f>
        <v>0</v>
      </c>
      <c r="V1283">
        <f>SUMIFS('Energy balance options'!$G$7:$G$3000,'Energy balance options'!$B$7:$B$3000,HeatGen!V$2,'Energy balance options'!$A$7:$A$3000,HeatGen!$A1283)</f>
        <v>0</v>
      </c>
      <c r="W1283">
        <f>SUMIFS('Energy balance options'!$G$7:$G$3000,'Energy balance options'!$B$7:$B$3000,HeatGen!W$2,'Energy balance options'!$A$7:$A$3000,HeatGen!$A1283)</f>
        <v>0</v>
      </c>
      <c r="X1283">
        <f>SUMIFS('Energy balance options'!$G$7:$G$3000,'Energy balance options'!$B$7:$B$3000,HeatGen!X$2,'Energy balance options'!$A$7:$A$3000,HeatGen!$A1283)</f>
        <v>0</v>
      </c>
      <c r="AG1283">
        <f t="shared" si="268"/>
        <v>0</v>
      </c>
      <c r="AH1283">
        <f t="shared" si="269"/>
        <v>0</v>
      </c>
      <c r="AI1283">
        <f t="shared" si="270"/>
        <v>0</v>
      </c>
      <c r="AJ1283">
        <f t="shared" si="271"/>
        <v>0</v>
      </c>
      <c r="AK1283">
        <f t="shared" si="272"/>
        <v>0</v>
      </c>
      <c r="AL1283">
        <f t="shared" si="273"/>
        <v>0</v>
      </c>
      <c r="AM1283">
        <f t="shared" si="274"/>
        <v>0</v>
      </c>
      <c r="AN1283">
        <f t="shared" si="275"/>
        <v>0</v>
      </c>
      <c r="AO1283">
        <f t="shared" si="276"/>
        <v>0</v>
      </c>
    </row>
    <row r="1284" spans="1:41" x14ac:dyDescent="0.2">
      <c r="A1284" s="9">
        <f>'Cost per option'!A1292</f>
        <v>0</v>
      </c>
      <c r="B1284" t="str">
        <f>_xlfn.IFNA(VLOOKUP(A1284,'Energy balance options'!A$7:C$3000,3,FALSE),"")</f>
        <v/>
      </c>
      <c r="C1284">
        <f>SUMIFS('Energy balance options'!$F$7:$F$3000,'Energy balance options'!$B$7:$B$3000,HeatGen!C$2,'Energy balance options'!$A$7:$A$3000,HeatGen!$A1284)</f>
        <v>0</v>
      </c>
      <c r="D1284">
        <f>SUMIFS('Energy balance options'!$F$7:$F$3000,'Energy balance options'!$B$7:$B$3000,HeatGen!D$2,'Energy balance options'!$A$7:$A$3000,HeatGen!$A1284)</f>
        <v>0</v>
      </c>
      <c r="E1284">
        <f>SUMIFS('Energy balance options'!$F$7:$F$3000,'Energy balance options'!$B$7:$B$3000,HeatGen!E$2,'Energy balance options'!$A$7:$A$3000,HeatGen!$A1284)</f>
        <v>0</v>
      </c>
      <c r="F1284">
        <f>SUMIFS('Energy balance options'!$F$7:$F$3000,'Energy balance options'!$B$7:$B$3000,HeatGen!F$2,'Energy balance options'!$A$7:$A$3000,HeatGen!$A1284)</f>
        <v>0</v>
      </c>
      <c r="G1284">
        <f>SUMIFS('Energy balance options'!$F$7:$F$3000,'Energy balance options'!$B$7:$B$3000,HeatGen!G$2,'Energy balance options'!$A$7:$A$3000,HeatGen!$A1284)</f>
        <v>0</v>
      </c>
      <c r="H1284">
        <f>SUMIFS('Energy balance options'!$F$7:$F$3000,'Energy balance options'!$B$7:$B$3000,HeatGen!H$2,'Energy balance options'!$A$7:$A$3000,HeatGen!$A1284)</f>
        <v>0</v>
      </c>
      <c r="I1284">
        <f>SUMIFS('Energy balance options'!$F$7:$F$3000,'Energy balance options'!$B$7:$B$3000,HeatGen!I$2,'Energy balance options'!$A$7:$A$3000,HeatGen!$A1284)</f>
        <v>0</v>
      </c>
      <c r="J1284">
        <f>SUMIFS('Energy balance options'!$F$7:$F$3000,'Energy balance options'!$B$7:$B$3000,HeatGen!J$2,'Energy balance options'!$A$7:$A$3000,HeatGen!$A1284)</f>
        <v>0</v>
      </c>
      <c r="K1284">
        <f>SUMIFS('Energy balance options'!$F$7:$F$3000,'Energy balance options'!$B$7:$B$3000,HeatGen!K$2,'Energy balance options'!$A$7:$A$3000,HeatGen!$A1284)</f>
        <v>0</v>
      </c>
      <c r="L1284">
        <f>SUMIFS('Energy balance options'!$F$7:$F$3000,'Energy balance options'!$B$7:$B$3000,HeatGen!L$2,'Energy balance options'!$A$7:$A$3000,HeatGen!$A1284)</f>
        <v>0</v>
      </c>
      <c r="M1284">
        <f>SUMIFS('Energy balance options'!$F$7:$F$3000,'Energy balance options'!$B$7:$B$3000,HeatGen!M$2,'Energy balance options'!$A$7:$A$3000,HeatGen!$A1284)</f>
        <v>0</v>
      </c>
      <c r="N1284">
        <f>SUMIFS('Energy balance options'!$F$7:$F$3000,'Energy balance options'!$B$7:$B$3000,HeatGen!N$2,'Energy balance options'!$A$7:$A$3000,HeatGen!$A1284)</f>
        <v>0</v>
      </c>
      <c r="P1284">
        <f>SUMIFS('Energy balance options'!$F$7:$F$3000,'Energy balance options'!$B$7:$B$3000,HeatGen!P$2,'Energy balance options'!$A$7:$A$3000,HeatGen!$A1284)</f>
        <v>0</v>
      </c>
      <c r="Q1284">
        <f>SUMIFS('Energy balance options'!$F$7:$F$3000,'Energy balance options'!$B$7:$B$3000,HeatGen!Q$2,'Energy balance options'!$A$7:$A$3000,HeatGen!$A1284)</f>
        <v>0</v>
      </c>
      <c r="R1284">
        <f>SUMIFS('Energy balance options'!$F$7:$F$3000,'Energy balance options'!$B$7:$B$3000,HeatGen!R$2,'Energy balance options'!$A$7:$A$3000,HeatGen!$A1284)</f>
        <v>0</v>
      </c>
      <c r="S1284">
        <f>SUMIFS('Energy balance options'!$G$7:$G$3000,'Energy balance options'!$B$7:$B$3000,HeatGen!S$2,'Energy balance options'!$A$7:$A$3000,HeatGen!$A1284)</f>
        <v>0</v>
      </c>
      <c r="T1284">
        <f>SUMIFS('Energy balance options'!$G$7:$G$3000,'Energy balance options'!$B$7:$B$3000,HeatGen!T$2,'Energy balance options'!$A$7:$A$3000,HeatGen!$A1284)</f>
        <v>0</v>
      </c>
      <c r="U1284">
        <f>SUMIFS('Energy balance options'!$G$7:$G$3000,'Energy balance options'!$B$7:$B$3000,HeatGen!U$2,'Energy balance options'!$A$7:$A$3000,HeatGen!$A1284)</f>
        <v>0</v>
      </c>
      <c r="V1284">
        <f>SUMIFS('Energy balance options'!$G$7:$G$3000,'Energy balance options'!$B$7:$B$3000,HeatGen!V$2,'Energy balance options'!$A$7:$A$3000,HeatGen!$A1284)</f>
        <v>0</v>
      </c>
      <c r="W1284">
        <f>SUMIFS('Energy balance options'!$G$7:$G$3000,'Energy balance options'!$B$7:$B$3000,HeatGen!W$2,'Energy balance options'!$A$7:$A$3000,HeatGen!$A1284)</f>
        <v>0</v>
      </c>
      <c r="X1284">
        <f>SUMIFS('Energy balance options'!$G$7:$G$3000,'Energy balance options'!$B$7:$B$3000,HeatGen!X$2,'Energy balance options'!$A$7:$A$3000,HeatGen!$A1284)</f>
        <v>0</v>
      </c>
      <c r="AG1284">
        <f t="shared" si="268"/>
        <v>0</v>
      </c>
      <c r="AH1284">
        <f t="shared" si="269"/>
        <v>0</v>
      </c>
      <c r="AI1284">
        <f t="shared" si="270"/>
        <v>0</v>
      </c>
      <c r="AJ1284">
        <f t="shared" si="271"/>
        <v>0</v>
      </c>
      <c r="AK1284">
        <f t="shared" si="272"/>
        <v>0</v>
      </c>
      <c r="AL1284">
        <f t="shared" si="273"/>
        <v>0</v>
      </c>
      <c r="AM1284">
        <f t="shared" si="274"/>
        <v>0</v>
      </c>
      <c r="AN1284">
        <f t="shared" si="275"/>
        <v>0</v>
      </c>
      <c r="AO1284">
        <f t="shared" si="276"/>
        <v>0</v>
      </c>
    </row>
    <row r="1285" spans="1:41" x14ac:dyDescent="0.2">
      <c r="A1285" s="9">
        <f>'Cost per option'!A1293</f>
        <v>0</v>
      </c>
      <c r="B1285" t="str">
        <f>_xlfn.IFNA(VLOOKUP(A1285,'Energy balance options'!A$7:C$3000,3,FALSE),"")</f>
        <v/>
      </c>
      <c r="C1285">
        <f>SUMIFS('Energy balance options'!$F$7:$F$3000,'Energy balance options'!$B$7:$B$3000,HeatGen!C$2,'Energy balance options'!$A$7:$A$3000,HeatGen!$A1285)</f>
        <v>0</v>
      </c>
      <c r="D1285">
        <f>SUMIFS('Energy balance options'!$F$7:$F$3000,'Energy balance options'!$B$7:$B$3000,HeatGen!D$2,'Energy balance options'!$A$7:$A$3000,HeatGen!$A1285)</f>
        <v>0</v>
      </c>
      <c r="E1285">
        <f>SUMIFS('Energy balance options'!$F$7:$F$3000,'Energy balance options'!$B$7:$B$3000,HeatGen!E$2,'Energy balance options'!$A$7:$A$3000,HeatGen!$A1285)</f>
        <v>0</v>
      </c>
      <c r="F1285">
        <f>SUMIFS('Energy balance options'!$F$7:$F$3000,'Energy balance options'!$B$7:$B$3000,HeatGen!F$2,'Energy balance options'!$A$7:$A$3000,HeatGen!$A1285)</f>
        <v>0</v>
      </c>
      <c r="G1285">
        <f>SUMIFS('Energy balance options'!$F$7:$F$3000,'Energy balance options'!$B$7:$B$3000,HeatGen!G$2,'Energy balance options'!$A$7:$A$3000,HeatGen!$A1285)</f>
        <v>0</v>
      </c>
      <c r="H1285">
        <f>SUMIFS('Energy balance options'!$F$7:$F$3000,'Energy balance options'!$B$7:$B$3000,HeatGen!H$2,'Energy balance options'!$A$7:$A$3000,HeatGen!$A1285)</f>
        <v>0</v>
      </c>
      <c r="I1285">
        <f>SUMIFS('Energy balance options'!$F$7:$F$3000,'Energy balance options'!$B$7:$B$3000,HeatGen!I$2,'Energy balance options'!$A$7:$A$3000,HeatGen!$A1285)</f>
        <v>0</v>
      </c>
      <c r="J1285">
        <f>SUMIFS('Energy balance options'!$F$7:$F$3000,'Energy balance options'!$B$7:$B$3000,HeatGen!J$2,'Energy balance options'!$A$7:$A$3000,HeatGen!$A1285)</f>
        <v>0</v>
      </c>
      <c r="K1285">
        <f>SUMIFS('Energy balance options'!$F$7:$F$3000,'Energy balance options'!$B$7:$B$3000,HeatGen!K$2,'Energy balance options'!$A$7:$A$3000,HeatGen!$A1285)</f>
        <v>0</v>
      </c>
      <c r="L1285">
        <f>SUMIFS('Energy balance options'!$F$7:$F$3000,'Energy balance options'!$B$7:$B$3000,HeatGen!L$2,'Energy balance options'!$A$7:$A$3000,HeatGen!$A1285)</f>
        <v>0</v>
      </c>
      <c r="M1285">
        <f>SUMIFS('Energy balance options'!$F$7:$F$3000,'Energy balance options'!$B$7:$B$3000,HeatGen!M$2,'Energy balance options'!$A$7:$A$3000,HeatGen!$A1285)</f>
        <v>0</v>
      </c>
      <c r="N1285">
        <f>SUMIFS('Energy balance options'!$F$7:$F$3000,'Energy balance options'!$B$7:$B$3000,HeatGen!N$2,'Energy balance options'!$A$7:$A$3000,HeatGen!$A1285)</f>
        <v>0</v>
      </c>
      <c r="P1285">
        <f>SUMIFS('Energy balance options'!$F$7:$F$3000,'Energy balance options'!$B$7:$B$3000,HeatGen!P$2,'Energy balance options'!$A$7:$A$3000,HeatGen!$A1285)</f>
        <v>0</v>
      </c>
      <c r="Q1285">
        <f>SUMIFS('Energy balance options'!$F$7:$F$3000,'Energy balance options'!$B$7:$B$3000,HeatGen!Q$2,'Energy balance options'!$A$7:$A$3000,HeatGen!$A1285)</f>
        <v>0</v>
      </c>
      <c r="R1285">
        <f>SUMIFS('Energy balance options'!$F$7:$F$3000,'Energy balance options'!$B$7:$B$3000,HeatGen!R$2,'Energy balance options'!$A$7:$A$3000,HeatGen!$A1285)</f>
        <v>0</v>
      </c>
      <c r="S1285">
        <f>SUMIFS('Energy balance options'!$G$7:$G$3000,'Energy balance options'!$B$7:$B$3000,HeatGen!S$2,'Energy balance options'!$A$7:$A$3000,HeatGen!$A1285)</f>
        <v>0</v>
      </c>
      <c r="T1285">
        <f>SUMIFS('Energy balance options'!$G$7:$G$3000,'Energy balance options'!$B$7:$B$3000,HeatGen!T$2,'Energy balance options'!$A$7:$A$3000,HeatGen!$A1285)</f>
        <v>0</v>
      </c>
      <c r="U1285">
        <f>SUMIFS('Energy balance options'!$G$7:$G$3000,'Energy balance options'!$B$7:$B$3000,HeatGen!U$2,'Energy balance options'!$A$7:$A$3000,HeatGen!$A1285)</f>
        <v>0</v>
      </c>
      <c r="V1285">
        <f>SUMIFS('Energy balance options'!$G$7:$G$3000,'Energy balance options'!$B$7:$B$3000,HeatGen!V$2,'Energy balance options'!$A$7:$A$3000,HeatGen!$A1285)</f>
        <v>0</v>
      </c>
      <c r="W1285">
        <f>SUMIFS('Energy balance options'!$G$7:$G$3000,'Energy balance options'!$B$7:$B$3000,HeatGen!W$2,'Energy balance options'!$A$7:$A$3000,HeatGen!$A1285)</f>
        <v>0</v>
      </c>
      <c r="X1285">
        <f>SUMIFS('Energy balance options'!$G$7:$G$3000,'Energy balance options'!$B$7:$B$3000,HeatGen!X$2,'Energy balance options'!$A$7:$A$3000,HeatGen!$A1285)</f>
        <v>0</v>
      </c>
      <c r="AG1285">
        <f t="shared" si="268"/>
        <v>0</v>
      </c>
      <c r="AH1285">
        <f t="shared" si="269"/>
        <v>0</v>
      </c>
      <c r="AI1285">
        <f t="shared" si="270"/>
        <v>0</v>
      </c>
      <c r="AJ1285">
        <f t="shared" si="271"/>
        <v>0</v>
      </c>
      <c r="AK1285">
        <f t="shared" si="272"/>
        <v>0</v>
      </c>
      <c r="AL1285">
        <f t="shared" si="273"/>
        <v>0</v>
      </c>
      <c r="AM1285">
        <f t="shared" si="274"/>
        <v>0</v>
      </c>
      <c r="AN1285">
        <f t="shared" si="275"/>
        <v>0</v>
      </c>
      <c r="AO1285">
        <f t="shared" si="276"/>
        <v>0</v>
      </c>
    </row>
    <row r="1286" spans="1:41" x14ac:dyDescent="0.2">
      <c r="A1286" s="9">
        <f>'Cost per option'!A1294</f>
        <v>0</v>
      </c>
      <c r="B1286" t="str">
        <f>_xlfn.IFNA(VLOOKUP(A1286,'Energy balance options'!A$7:C$3000,3,FALSE),"")</f>
        <v/>
      </c>
      <c r="C1286">
        <f>SUMIFS('Energy balance options'!$F$7:$F$3000,'Energy balance options'!$B$7:$B$3000,HeatGen!C$2,'Energy balance options'!$A$7:$A$3000,HeatGen!$A1286)</f>
        <v>0</v>
      </c>
      <c r="D1286">
        <f>SUMIFS('Energy balance options'!$F$7:$F$3000,'Energy balance options'!$B$7:$B$3000,HeatGen!D$2,'Energy balance options'!$A$7:$A$3000,HeatGen!$A1286)</f>
        <v>0</v>
      </c>
      <c r="E1286">
        <f>SUMIFS('Energy balance options'!$F$7:$F$3000,'Energy balance options'!$B$7:$B$3000,HeatGen!E$2,'Energy balance options'!$A$7:$A$3000,HeatGen!$A1286)</f>
        <v>0</v>
      </c>
      <c r="F1286">
        <f>SUMIFS('Energy balance options'!$F$7:$F$3000,'Energy balance options'!$B$7:$B$3000,HeatGen!F$2,'Energy balance options'!$A$7:$A$3000,HeatGen!$A1286)</f>
        <v>0</v>
      </c>
      <c r="G1286">
        <f>SUMIFS('Energy balance options'!$F$7:$F$3000,'Energy balance options'!$B$7:$B$3000,HeatGen!G$2,'Energy balance options'!$A$7:$A$3000,HeatGen!$A1286)</f>
        <v>0</v>
      </c>
      <c r="H1286">
        <f>SUMIFS('Energy balance options'!$F$7:$F$3000,'Energy balance options'!$B$7:$B$3000,HeatGen!H$2,'Energy balance options'!$A$7:$A$3000,HeatGen!$A1286)</f>
        <v>0</v>
      </c>
      <c r="I1286">
        <f>SUMIFS('Energy balance options'!$F$7:$F$3000,'Energy balance options'!$B$7:$B$3000,HeatGen!I$2,'Energy balance options'!$A$7:$A$3000,HeatGen!$A1286)</f>
        <v>0</v>
      </c>
      <c r="J1286">
        <f>SUMIFS('Energy balance options'!$F$7:$F$3000,'Energy balance options'!$B$7:$B$3000,HeatGen!J$2,'Energy balance options'!$A$7:$A$3000,HeatGen!$A1286)</f>
        <v>0</v>
      </c>
      <c r="K1286">
        <f>SUMIFS('Energy balance options'!$F$7:$F$3000,'Energy balance options'!$B$7:$B$3000,HeatGen!K$2,'Energy balance options'!$A$7:$A$3000,HeatGen!$A1286)</f>
        <v>0</v>
      </c>
      <c r="L1286">
        <f>SUMIFS('Energy balance options'!$F$7:$F$3000,'Energy balance options'!$B$7:$B$3000,HeatGen!L$2,'Energy balance options'!$A$7:$A$3000,HeatGen!$A1286)</f>
        <v>0</v>
      </c>
      <c r="M1286">
        <f>SUMIFS('Energy balance options'!$F$7:$F$3000,'Energy balance options'!$B$7:$B$3000,HeatGen!M$2,'Energy balance options'!$A$7:$A$3000,HeatGen!$A1286)</f>
        <v>0</v>
      </c>
      <c r="N1286">
        <f>SUMIFS('Energy balance options'!$F$7:$F$3000,'Energy balance options'!$B$7:$B$3000,HeatGen!N$2,'Energy balance options'!$A$7:$A$3000,HeatGen!$A1286)</f>
        <v>0</v>
      </c>
      <c r="P1286">
        <f>SUMIFS('Energy balance options'!$F$7:$F$3000,'Energy balance options'!$B$7:$B$3000,HeatGen!P$2,'Energy balance options'!$A$7:$A$3000,HeatGen!$A1286)</f>
        <v>0</v>
      </c>
      <c r="Q1286">
        <f>SUMIFS('Energy balance options'!$F$7:$F$3000,'Energy balance options'!$B$7:$B$3000,HeatGen!Q$2,'Energy balance options'!$A$7:$A$3000,HeatGen!$A1286)</f>
        <v>0</v>
      </c>
      <c r="R1286">
        <f>SUMIFS('Energy balance options'!$F$7:$F$3000,'Energy balance options'!$B$7:$B$3000,HeatGen!R$2,'Energy balance options'!$A$7:$A$3000,HeatGen!$A1286)</f>
        <v>0</v>
      </c>
      <c r="S1286">
        <f>SUMIFS('Energy balance options'!$G$7:$G$3000,'Energy balance options'!$B$7:$B$3000,HeatGen!S$2,'Energy balance options'!$A$7:$A$3000,HeatGen!$A1286)</f>
        <v>0</v>
      </c>
      <c r="T1286">
        <f>SUMIFS('Energy balance options'!$G$7:$G$3000,'Energy balance options'!$B$7:$B$3000,HeatGen!T$2,'Energy balance options'!$A$7:$A$3000,HeatGen!$A1286)</f>
        <v>0</v>
      </c>
      <c r="U1286">
        <f>SUMIFS('Energy balance options'!$G$7:$G$3000,'Energy balance options'!$B$7:$B$3000,HeatGen!U$2,'Energy balance options'!$A$7:$A$3000,HeatGen!$A1286)</f>
        <v>0</v>
      </c>
      <c r="V1286">
        <f>SUMIFS('Energy balance options'!$G$7:$G$3000,'Energy balance options'!$B$7:$B$3000,HeatGen!V$2,'Energy balance options'!$A$7:$A$3000,HeatGen!$A1286)</f>
        <v>0</v>
      </c>
      <c r="W1286">
        <f>SUMIFS('Energy balance options'!$G$7:$G$3000,'Energy balance options'!$B$7:$B$3000,HeatGen!W$2,'Energy balance options'!$A$7:$A$3000,HeatGen!$A1286)</f>
        <v>0</v>
      </c>
      <c r="X1286">
        <f>SUMIFS('Energy balance options'!$G$7:$G$3000,'Energy balance options'!$B$7:$B$3000,HeatGen!X$2,'Energy balance options'!$A$7:$A$3000,HeatGen!$A1286)</f>
        <v>0</v>
      </c>
      <c r="AG1286">
        <f t="shared" si="268"/>
        <v>0</v>
      </c>
      <c r="AH1286">
        <f t="shared" si="269"/>
        <v>0</v>
      </c>
      <c r="AI1286">
        <f t="shared" si="270"/>
        <v>0</v>
      </c>
      <c r="AJ1286">
        <f t="shared" si="271"/>
        <v>0</v>
      </c>
      <c r="AK1286">
        <f t="shared" si="272"/>
        <v>0</v>
      </c>
      <c r="AL1286">
        <f t="shared" si="273"/>
        <v>0</v>
      </c>
      <c r="AM1286">
        <f t="shared" si="274"/>
        <v>0</v>
      </c>
      <c r="AN1286">
        <f t="shared" si="275"/>
        <v>0</v>
      </c>
      <c r="AO1286">
        <f t="shared" si="276"/>
        <v>0</v>
      </c>
    </row>
    <row r="1287" spans="1:41" x14ac:dyDescent="0.2">
      <c r="A1287" s="9">
        <f>'Cost per option'!A1295</f>
        <v>0</v>
      </c>
      <c r="B1287" t="str">
        <f>_xlfn.IFNA(VLOOKUP(A1287,'Energy balance options'!A$7:C$3000,3,FALSE),"")</f>
        <v/>
      </c>
      <c r="C1287">
        <f>SUMIFS('Energy balance options'!$F$7:$F$3000,'Energy balance options'!$B$7:$B$3000,HeatGen!C$2,'Energy balance options'!$A$7:$A$3000,HeatGen!$A1287)</f>
        <v>0</v>
      </c>
      <c r="D1287">
        <f>SUMIFS('Energy balance options'!$F$7:$F$3000,'Energy balance options'!$B$7:$B$3000,HeatGen!D$2,'Energy balance options'!$A$7:$A$3000,HeatGen!$A1287)</f>
        <v>0</v>
      </c>
      <c r="E1287">
        <f>SUMIFS('Energy balance options'!$F$7:$F$3000,'Energy balance options'!$B$7:$B$3000,HeatGen!E$2,'Energy balance options'!$A$7:$A$3000,HeatGen!$A1287)</f>
        <v>0</v>
      </c>
      <c r="F1287">
        <f>SUMIFS('Energy balance options'!$F$7:$F$3000,'Energy balance options'!$B$7:$B$3000,HeatGen!F$2,'Energy balance options'!$A$7:$A$3000,HeatGen!$A1287)</f>
        <v>0</v>
      </c>
      <c r="G1287">
        <f>SUMIFS('Energy balance options'!$F$7:$F$3000,'Energy balance options'!$B$7:$B$3000,HeatGen!G$2,'Energy balance options'!$A$7:$A$3000,HeatGen!$A1287)</f>
        <v>0</v>
      </c>
      <c r="H1287">
        <f>SUMIFS('Energy balance options'!$F$7:$F$3000,'Energy balance options'!$B$7:$B$3000,HeatGen!H$2,'Energy balance options'!$A$7:$A$3000,HeatGen!$A1287)</f>
        <v>0</v>
      </c>
      <c r="I1287">
        <f>SUMIFS('Energy balance options'!$F$7:$F$3000,'Energy balance options'!$B$7:$B$3000,HeatGen!I$2,'Energy balance options'!$A$7:$A$3000,HeatGen!$A1287)</f>
        <v>0</v>
      </c>
      <c r="J1287">
        <f>SUMIFS('Energy balance options'!$F$7:$F$3000,'Energy balance options'!$B$7:$B$3000,HeatGen!J$2,'Energy balance options'!$A$7:$A$3000,HeatGen!$A1287)</f>
        <v>0</v>
      </c>
      <c r="K1287">
        <f>SUMIFS('Energy balance options'!$F$7:$F$3000,'Energy balance options'!$B$7:$B$3000,HeatGen!K$2,'Energy balance options'!$A$7:$A$3000,HeatGen!$A1287)</f>
        <v>0</v>
      </c>
      <c r="L1287">
        <f>SUMIFS('Energy balance options'!$F$7:$F$3000,'Energy balance options'!$B$7:$B$3000,HeatGen!L$2,'Energy balance options'!$A$7:$A$3000,HeatGen!$A1287)</f>
        <v>0</v>
      </c>
      <c r="M1287">
        <f>SUMIFS('Energy balance options'!$F$7:$F$3000,'Energy balance options'!$B$7:$B$3000,HeatGen!M$2,'Energy balance options'!$A$7:$A$3000,HeatGen!$A1287)</f>
        <v>0</v>
      </c>
      <c r="N1287">
        <f>SUMIFS('Energy balance options'!$F$7:$F$3000,'Energy balance options'!$B$7:$B$3000,HeatGen!N$2,'Energy balance options'!$A$7:$A$3000,HeatGen!$A1287)</f>
        <v>0</v>
      </c>
      <c r="P1287">
        <f>SUMIFS('Energy balance options'!$F$7:$F$3000,'Energy balance options'!$B$7:$B$3000,HeatGen!P$2,'Energy balance options'!$A$7:$A$3000,HeatGen!$A1287)</f>
        <v>0</v>
      </c>
      <c r="Q1287">
        <f>SUMIFS('Energy balance options'!$F$7:$F$3000,'Energy balance options'!$B$7:$B$3000,HeatGen!Q$2,'Energy balance options'!$A$7:$A$3000,HeatGen!$A1287)</f>
        <v>0</v>
      </c>
      <c r="R1287">
        <f>SUMIFS('Energy balance options'!$F$7:$F$3000,'Energy balance options'!$B$7:$B$3000,HeatGen!R$2,'Energy balance options'!$A$7:$A$3000,HeatGen!$A1287)</f>
        <v>0</v>
      </c>
      <c r="S1287">
        <f>SUMIFS('Energy balance options'!$G$7:$G$3000,'Energy balance options'!$B$7:$B$3000,HeatGen!S$2,'Energy balance options'!$A$7:$A$3000,HeatGen!$A1287)</f>
        <v>0</v>
      </c>
      <c r="T1287">
        <f>SUMIFS('Energy balance options'!$G$7:$G$3000,'Energy balance options'!$B$7:$B$3000,HeatGen!T$2,'Energy balance options'!$A$7:$A$3000,HeatGen!$A1287)</f>
        <v>0</v>
      </c>
      <c r="U1287">
        <f>SUMIFS('Energy balance options'!$G$7:$G$3000,'Energy balance options'!$B$7:$B$3000,HeatGen!U$2,'Energy balance options'!$A$7:$A$3000,HeatGen!$A1287)</f>
        <v>0</v>
      </c>
      <c r="V1287">
        <f>SUMIFS('Energy balance options'!$G$7:$G$3000,'Energy balance options'!$B$7:$B$3000,HeatGen!V$2,'Energy balance options'!$A$7:$A$3000,HeatGen!$A1287)</f>
        <v>0</v>
      </c>
      <c r="W1287">
        <f>SUMIFS('Energy balance options'!$G$7:$G$3000,'Energy balance options'!$B$7:$B$3000,HeatGen!W$2,'Energy balance options'!$A$7:$A$3000,HeatGen!$A1287)</f>
        <v>0</v>
      </c>
      <c r="X1287">
        <f>SUMIFS('Energy balance options'!$G$7:$G$3000,'Energy balance options'!$B$7:$B$3000,HeatGen!X$2,'Energy balance options'!$A$7:$A$3000,HeatGen!$A1287)</f>
        <v>0</v>
      </c>
      <c r="AG1287">
        <f t="shared" si="268"/>
        <v>0</v>
      </c>
      <c r="AH1287">
        <f t="shared" si="269"/>
        <v>0</v>
      </c>
      <c r="AI1287">
        <f t="shared" si="270"/>
        <v>0</v>
      </c>
      <c r="AJ1287">
        <f t="shared" si="271"/>
        <v>0</v>
      </c>
      <c r="AK1287">
        <f t="shared" si="272"/>
        <v>0</v>
      </c>
      <c r="AL1287">
        <f t="shared" si="273"/>
        <v>0</v>
      </c>
      <c r="AM1287">
        <f t="shared" si="274"/>
        <v>0</v>
      </c>
      <c r="AN1287">
        <f t="shared" si="275"/>
        <v>0</v>
      </c>
      <c r="AO1287">
        <f t="shared" si="276"/>
        <v>0</v>
      </c>
    </row>
    <row r="1288" spans="1:41" x14ac:dyDescent="0.2">
      <c r="A1288" s="9">
        <f>'Cost per option'!A1296</f>
        <v>0</v>
      </c>
      <c r="B1288" t="str">
        <f>_xlfn.IFNA(VLOOKUP(A1288,'Energy balance options'!A$7:C$3000,3,FALSE),"")</f>
        <v/>
      </c>
      <c r="C1288">
        <f>SUMIFS('Energy balance options'!$F$7:$F$3000,'Energy balance options'!$B$7:$B$3000,HeatGen!C$2,'Energy balance options'!$A$7:$A$3000,HeatGen!$A1288)</f>
        <v>0</v>
      </c>
      <c r="D1288">
        <f>SUMIFS('Energy balance options'!$F$7:$F$3000,'Energy balance options'!$B$7:$B$3000,HeatGen!D$2,'Energy balance options'!$A$7:$A$3000,HeatGen!$A1288)</f>
        <v>0</v>
      </c>
      <c r="E1288">
        <f>SUMIFS('Energy balance options'!$F$7:$F$3000,'Energy balance options'!$B$7:$B$3000,HeatGen!E$2,'Energy balance options'!$A$7:$A$3000,HeatGen!$A1288)</f>
        <v>0</v>
      </c>
      <c r="F1288">
        <f>SUMIFS('Energy balance options'!$F$7:$F$3000,'Energy balance options'!$B$7:$B$3000,HeatGen!F$2,'Energy balance options'!$A$7:$A$3000,HeatGen!$A1288)</f>
        <v>0</v>
      </c>
      <c r="G1288">
        <f>SUMIFS('Energy balance options'!$F$7:$F$3000,'Energy balance options'!$B$7:$B$3000,HeatGen!G$2,'Energy balance options'!$A$7:$A$3000,HeatGen!$A1288)</f>
        <v>0</v>
      </c>
      <c r="H1288">
        <f>SUMIFS('Energy balance options'!$F$7:$F$3000,'Energy balance options'!$B$7:$B$3000,HeatGen!H$2,'Energy balance options'!$A$7:$A$3000,HeatGen!$A1288)</f>
        <v>0</v>
      </c>
      <c r="I1288">
        <f>SUMIFS('Energy balance options'!$F$7:$F$3000,'Energy balance options'!$B$7:$B$3000,HeatGen!I$2,'Energy balance options'!$A$7:$A$3000,HeatGen!$A1288)</f>
        <v>0</v>
      </c>
      <c r="J1288">
        <f>SUMIFS('Energy balance options'!$F$7:$F$3000,'Energy balance options'!$B$7:$B$3000,HeatGen!J$2,'Energy balance options'!$A$7:$A$3000,HeatGen!$A1288)</f>
        <v>0</v>
      </c>
      <c r="K1288">
        <f>SUMIFS('Energy balance options'!$F$7:$F$3000,'Energy balance options'!$B$7:$B$3000,HeatGen!K$2,'Energy balance options'!$A$7:$A$3000,HeatGen!$A1288)</f>
        <v>0</v>
      </c>
      <c r="L1288">
        <f>SUMIFS('Energy balance options'!$F$7:$F$3000,'Energy balance options'!$B$7:$B$3000,HeatGen!L$2,'Energy balance options'!$A$7:$A$3000,HeatGen!$A1288)</f>
        <v>0</v>
      </c>
      <c r="M1288">
        <f>SUMIFS('Energy balance options'!$F$7:$F$3000,'Energy balance options'!$B$7:$B$3000,HeatGen!M$2,'Energy balance options'!$A$7:$A$3000,HeatGen!$A1288)</f>
        <v>0</v>
      </c>
      <c r="N1288">
        <f>SUMIFS('Energy balance options'!$F$7:$F$3000,'Energy balance options'!$B$7:$B$3000,HeatGen!N$2,'Energy balance options'!$A$7:$A$3000,HeatGen!$A1288)</f>
        <v>0</v>
      </c>
      <c r="P1288">
        <f>SUMIFS('Energy balance options'!$F$7:$F$3000,'Energy balance options'!$B$7:$B$3000,HeatGen!P$2,'Energy balance options'!$A$7:$A$3000,HeatGen!$A1288)</f>
        <v>0</v>
      </c>
      <c r="Q1288">
        <f>SUMIFS('Energy balance options'!$F$7:$F$3000,'Energy balance options'!$B$7:$B$3000,HeatGen!Q$2,'Energy balance options'!$A$7:$A$3000,HeatGen!$A1288)</f>
        <v>0</v>
      </c>
      <c r="R1288">
        <f>SUMIFS('Energy balance options'!$F$7:$F$3000,'Energy balance options'!$B$7:$B$3000,HeatGen!R$2,'Energy balance options'!$A$7:$A$3000,HeatGen!$A1288)</f>
        <v>0</v>
      </c>
      <c r="S1288">
        <f>SUMIFS('Energy balance options'!$G$7:$G$3000,'Energy balance options'!$B$7:$B$3000,HeatGen!S$2,'Energy balance options'!$A$7:$A$3000,HeatGen!$A1288)</f>
        <v>0</v>
      </c>
      <c r="T1288">
        <f>SUMIFS('Energy balance options'!$G$7:$G$3000,'Energy balance options'!$B$7:$B$3000,HeatGen!T$2,'Energy balance options'!$A$7:$A$3000,HeatGen!$A1288)</f>
        <v>0</v>
      </c>
      <c r="U1288">
        <f>SUMIFS('Energy balance options'!$G$7:$G$3000,'Energy balance options'!$B$7:$B$3000,HeatGen!U$2,'Energy balance options'!$A$7:$A$3000,HeatGen!$A1288)</f>
        <v>0</v>
      </c>
      <c r="V1288">
        <f>SUMIFS('Energy balance options'!$G$7:$G$3000,'Energy balance options'!$B$7:$B$3000,HeatGen!V$2,'Energy balance options'!$A$7:$A$3000,HeatGen!$A1288)</f>
        <v>0</v>
      </c>
      <c r="W1288">
        <f>SUMIFS('Energy balance options'!$G$7:$G$3000,'Energy balance options'!$B$7:$B$3000,HeatGen!W$2,'Energy balance options'!$A$7:$A$3000,HeatGen!$A1288)</f>
        <v>0</v>
      </c>
      <c r="X1288">
        <f>SUMIFS('Energy balance options'!$G$7:$G$3000,'Energy balance options'!$B$7:$B$3000,HeatGen!X$2,'Energy balance options'!$A$7:$A$3000,HeatGen!$A1288)</f>
        <v>0</v>
      </c>
      <c r="AG1288">
        <f t="shared" si="268"/>
        <v>0</v>
      </c>
      <c r="AH1288">
        <f t="shared" si="269"/>
        <v>0</v>
      </c>
      <c r="AI1288">
        <f t="shared" si="270"/>
        <v>0</v>
      </c>
      <c r="AJ1288">
        <f t="shared" si="271"/>
        <v>0</v>
      </c>
      <c r="AK1288">
        <f t="shared" si="272"/>
        <v>0</v>
      </c>
      <c r="AL1288">
        <f t="shared" si="273"/>
        <v>0</v>
      </c>
      <c r="AM1288">
        <f t="shared" si="274"/>
        <v>0</v>
      </c>
      <c r="AN1288">
        <f t="shared" si="275"/>
        <v>0</v>
      </c>
      <c r="AO1288">
        <f t="shared" si="276"/>
        <v>0</v>
      </c>
    </row>
    <row r="1289" spans="1:41" x14ac:dyDescent="0.2">
      <c r="A1289" s="9">
        <f>'Cost per option'!A1297</f>
        <v>0</v>
      </c>
      <c r="B1289" t="str">
        <f>_xlfn.IFNA(VLOOKUP(A1289,'Energy balance options'!A$7:C$3000,3,FALSE),"")</f>
        <v/>
      </c>
      <c r="C1289">
        <f>SUMIFS('Energy balance options'!$F$7:$F$3000,'Energy balance options'!$B$7:$B$3000,HeatGen!C$2,'Energy balance options'!$A$7:$A$3000,HeatGen!$A1289)</f>
        <v>0</v>
      </c>
      <c r="D1289">
        <f>SUMIFS('Energy balance options'!$F$7:$F$3000,'Energy balance options'!$B$7:$B$3000,HeatGen!D$2,'Energy balance options'!$A$7:$A$3000,HeatGen!$A1289)</f>
        <v>0</v>
      </c>
      <c r="E1289">
        <f>SUMIFS('Energy balance options'!$F$7:$F$3000,'Energy balance options'!$B$7:$B$3000,HeatGen!E$2,'Energy balance options'!$A$7:$A$3000,HeatGen!$A1289)</f>
        <v>0</v>
      </c>
      <c r="F1289">
        <f>SUMIFS('Energy balance options'!$F$7:$F$3000,'Energy balance options'!$B$7:$B$3000,HeatGen!F$2,'Energy balance options'!$A$7:$A$3000,HeatGen!$A1289)</f>
        <v>0</v>
      </c>
      <c r="G1289">
        <f>SUMIFS('Energy balance options'!$F$7:$F$3000,'Energy balance options'!$B$7:$B$3000,HeatGen!G$2,'Energy balance options'!$A$7:$A$3000,HeatGen!$A1289)</f>
        <v>0</v>
      </c>
      <c r="H1289">
        <f>SUMIFS('Energy balance options'!$F$7:$F$3000,'Energy balance options'!$B$7:$B$3000,HeatGen!H$2,'Energy balance options'!$A$7:$A$3000,HeatGen!$A1289)</f>
        <v>0</v>
      </c>
      <c r="I1289">
        <f>SUMIFS('Energy balance options'!$F$7:$F$3000,'Energy balance options'!$B$7:$B$3000,HeatGen!I$2,'Energy balance options'!$A$7:$A$3000,HeatGen!$A1289)</f>
        <v>0</v>
      </c>
      <c r="J1289">
        <f>SUMIFS('Energy balance options'!$F$7:$F$3000,'Energy balance options'!$B$7:$B$3000,HeatGen!J$2,'Energy balance options'!$A$7:$A$3000,HeatGen!$A1289)</f>
        <v>0</v>
      </c>
      <c r="K1289">
        <f>SUMIFS('Energy balance options'!$F$7:$F$3000,'Energy balance options'!$B$7:$B$3000,HeatGen!K$2,'Energy balance options'!$A$7:$A$3000,HeatGen!$A1289)</f>
        <v>0</v>
      </c>
      <c r="L1289">
        <f>SUMIFS('Energy balance options'!$F$7:$F$3000,'Energy balance options'!$B$7:$B$3000,HeatGen!L$2,'Energy balance options'!$A$7:$A$3000,HeatGen!$A1289)</f>
        <v>0</v>
      </c>
      <c r="M1289">
        <f>SUMIFS('Energy balance options'!$F$7:$F$3000,'Energy balance options'!$B$7:$B$3000,HeatGen!M$2,'Energy balance options'!$A$7:$A$3000,HeatGen!$A1289)</f>
        <v>0</v>
      </c>
      <c r="N1289">
        <f>SUMIFS('Energy balance options'!$F$7:$F$3000,'Energy balance options'!$B$7:$B$3000,HeatGen!N$2,'Energy balance options'!$A$7:$A$3000,HeatGen!$A1289)</f>
        <v>0</v>
      </c>
      <c r="P1289">
        <f>SUMIFS('Energy balance options'!$F$7:$F$3000,'Energy balance options'!$B$7:$B$3000,HeatGen!P$2,'Energy balance options'!$A$7:$A$3000,HeatGen!$A1289)</f>
        <v>0</v>
      </c>
      <c r="Q1289">
        <f>SUMIFS('Energy balance options'!$F$7:$F$3000,'Energy balance options'!$B$7:$B$3000,HeatGen!Q$2,'Energy balance options'!$A$7:$A$3000,HeatGen!$A1289)</f>
        <v>0</v>
      </c>
      <c r="R1289">
        <f>SUMIFS('Energy balance options'!$F$7:$F$3000,'Energy balance options'!$B$7:$B$3000,HeatGen!R$2,'Energy balance options'!$A$7:$A$3000,HeatGen!$A1289)</f>
        <v>0</v>
      </c>
      <c r="S1289">
        <f>SUMIFS('Energy balance options'!$G$7:$G$3000,'Energy balance options'!$B$7:$B$3000,HeatGen!S$2,'Energy balance options'!$A$7:$A$3000,HeatGen!$A1289)</f>
        <v>0</v>
      </c>
      <c r="T1289">
        <f>SUMIFS('Energy balance options'!$G$7:$G$3000,'Energy balance options'!$B$7:$B$3000,HeatGen!T$2,'Energy balance options'!$A$7:$A$3000,HeatGen!$A1289)</f>
        <v>0</v>
      </c>
      <c r="U1289">
        <f>SUMIFS('Energy balance options'!$G$7:$G$3000,'Energy balance options'!$B$7:$B$3000,HeatGen!U$2,'Energy balance options'!$A$7:$A$3000,HeatGen!$A1289)</f>
        <v>0</v>
      </c>
      <c r="V1289">
        <f>SUMIFS('Energy balance options'!$G$7:$G$3000,'Energy balance options'!$B$7:$B$3000,HeatGen!V$2,'Energy balance options'!$A$7:$A$3000,HeatGen!$A1289)</f>
        <v>0</v>
      </c>
      <c r="W1289">
        <f>SUMIFS('Energy balance options'!$G$7:$G$3000,'Energy balance options'!$B$7:$B$3000,HeatGen!W$2,'Energy balance options'!$A$7:$A$3000,HeatGen!$A1289)</f>
        <v>0</v>
      </c>
      <c r="X1289">
        <f>SUMIFS('Energy balance options'!$G$7:$G$3000,'Energy balance options'!$B$7:$B$3000,HeatGen!X$2,'Energy balance options'!$A$7:$A$3000,HeatGen!$A1289)</f>
        <v>0</v>
      </c>
      <c r="AG1289">
        <f t="shared" si="268"/>
        <v>0</v>
      </c>
      <c r="AH1289">
        <f t="shared" si="269"/>
        <v>0</v>
      </c>
      <c r="AI1289">
        <f t="shared" si="270"/>
        <v>0</v>
      </c>
      <c r="AJ1289">
        <f t="shared" si="271"/>
        <v>0</v>
      </c>
      <c r="AK1289">
        <f t="shared" si="272"/>
        <v>0</v>
      </c>
      <c r="AL1289">
        <f t="shared" si="273"/>
        <v>0</v>
      </c>
      <c r="AM1289">
        <f t="shared" si="274"/>
        <v>0</v>
      </c>
      <c r="AN1289">
        <f t="shared" si="275"/>
        <v>0</v>
      </c>
      <c r="AO1289">
        <f t="shared" si="276"/>
        <v>0</v>
      </c>
    </row>
    <row r="1290" spans="1:41" x14ac:dyDescent="0.2">
      <c r="A1290" s="9">
        <f>'Cost per option'!A1298</f>
        <v>0</v>
      </c>
      <c r="B1290" t="str">
        <f>_xlfn.IFNA(VLOOKUP(A1290,'Energy balance options'!A$7:C$3000,3,FALSE),"")</f>
        <v/>
      </c>
      <c r="C1290">
        <f>SUMIFS('Energy balance options'!$F$7:$F$3000,'Energy balance options'!$B$7:$B$3000,HeatGen!C$2,'Energy balance options'!$A$7:$A$3000,HeatGen!$A1290)</f>
        <v>0</v>
      </c>
      <c r="D1290">
        <f>SUMIFS('Energy balance options'!$F$7:$F$3000,'Energy balance options'!$B$7:$B$3000,HeatGen!D$2,'Energy balance options'!$A$7:$A$3000,HeatGen!$A1290)</f>
        <v>0</v>
      </c>
      <c r="E1290">
        <f>SUMIFS('Energy balance options'!$F$7:$F$3000,'Energy balance options'!$B$7:$B$3000,HeatGen!E$2,'Energy balance options'!$A$7:$A$3000,HeatGen!$A1290)</f>
        <v>0</v>
      </c>
      <c r="F1290">
        <f>SUMIFS('Energy balance options'!$F$7:$F$3000,'Energy balance options'!$B$7:$B$3000,HeatGen!F$2,'Energy balance options'!$A$7:$A$3000,HeatGen!$A1290)</f>
        <v>0</v>
      </c>
      <c r="G1290">
        <f>SUMIFS('Energy balance options'!$F$7:$F$3000,'Energy balance options'!$B$7:$B$3000,HeatGen!G$2,'Energy balance options'!$A$7:$A$3000,HeatGen!$A1290)</f>
        <v>0</v>
      </c>
      <c r="H1290">
        <f>SUMIFS('Energy balance options'!$F$7:$F$3000,'Energy balance options'!$B$7:$B$3000,HeatGen!H$2,'Energy balance options'!$A$7:$A$3000,HeatGen!$A1290)</f>
        <v>0</v>
      </c>
      <c r="I1290">
        <f>SUMIFS('Energy balance options'!$F$7:$F$3000,'Energy balance options'!$B$7:$B$3000,HeatGen!I$2,'Energy balance options'!$A$7:$A$3000,HeatGen!$A1290)</f>
        <v>0</v>
      </c>
      <c r="J1290">
        <f>SUMIFS('Energy balance options'!$F$7:$F$3000,'Energy balance options'!$B$7:$B$3000,HeatGen!J$2,'Energy balance options'!$A$7:$A$3000,HeatGen!$A1290)</f>
        <v>0</v>
      </c>
      <c r="K1290">
        <f>SUMIFS('Energy balance options'!$F$7:$F$3000,'Energy balance options'!$B$7:$B$3000,HeatGen!K$2,'Energy balance options'!$A$7:$A$3000,HeatGen!$A1290)</f>
        <v>0</v>
      </c>
      <c r="L1290">
        <f>SUMIFS('Energy balance options'!$F$7:$F$3000,'Energy balance options'!$B$7:$B$3000,HeatGen!L$2,'Energy balance options'!$A$7:$A$3000,HeatGen!$A1290)</f>
        <v>0</v>
      </c>
      <c r="M1290">
        <f>SUMIFS('Energy balance options'!$F$7:$F$3000,'Energy balance options'!$B$7:$B$3000,HeatGen!M$2,'Energy balance options'!$A$7:$A$3000,HeatGen!$A1290)</f>
        <v>0</v>
      </c>
      <c r="N1290">
        <f>SUMIFS('Energy balance options'!$F$7:$F$3000,'Energy balance options'!$B$7:$B$3000,HeatGen!N$2,'Energy balance options'!$A$7:$A$3000,HeatGen!$A1290)</f>
        <v>0</v>
      </c>
      <c r="P1290">
        <f>SUMIFS('Energy balance options'!$F$7:$F$3000,'Energy balance options'!$B$7:$B$3000,HeatGen!P$2,'Energy balance options'!$A$7:$A$3000,HeatGen!$A1290)</f>
        <v>0</v>
      </c>
      <c r="Q1290">
        <f>SUMIFS('Energy balance options'!$F$7:$F$3000,'Energy balance options'!$B$7:$B$3000,HeatGen!Q$2,'Energy balance options'!$A$7:$A$3000,HeatGen!$A1290)</f>
        <v>0</v>
      </c>
      <c r="R1290">
        <f>SUMIFS('Energy balance options'!$F$7:$F$3000,'Energy balance options'!$B$7:$B$3000,HeatGen!R$2,'Energy balance options'!$A$7:$A$3000,HeatGen!$A1290)</f>
        <v>0</v>
      </c>
      <c r="S1290">
        <f>SUMIFS('Energy balance options'!$G$7:$G$3000,'Energy balance options'!$B$7:$B$3000,HeatGen!S$2,'Energy balance options'!$A$7:$A$3000,HeatGen!$A1290)</f>
        <v>0</v>
      </c>
      <c r="T1290">
        <f>SUMIFS('Energy balance options'!$G$7:$G$3000,'Energy balance options'!$B$7:$B$3000,HeatGen!T$2,'Energy balance options'!$A$7:$A$3000,HeatGen!$A1290)</f>
        <v>0</v>
      </c>
      <c r="U1290">
        <f>SUMIFS('Energy balance options'!$G$7:$G$3000,'Energy balance options'!$B$7:$B$3000,HeatGen!U$2,'Energy balance options'!$A$7:$A$3000,HeatGen!$A1290)</f>
        <v>0</v>
      </c>
      <c r="V1290">
        <f>SUMIFS('Energy balance options'!$G$7:$G$3000,'Energy balance options'!$B$7:$B$3000,HeatGen!V$2,'Energy balance options'!$A$7:$A$3000,HeatGen!$A1290)</f>
        <v>0</v>
      </c>
      <c r="W1290">
        <f>SUMIFS('Energy balance options'!$G$7:$G$3000,'Energy balance options'!$B$7:$B$3000,HeatGen!W$2,'Energy balance options'!$A$7:$A$3000,HeatGen!$A1290)</f>
        <v>0</v>
      </c>
      <c r="X1290">
        <f>SUMIFS('Energy balance options'!$G$7:$G$3000,'Energy balance options'!$B$7:$B$3000,HeatGen!X$2,'Energy balance options'!$A$7:$A$3000,HeatGen!$A1290)</f>
        <v>0</v>
      </c>
      <c r="AG1290">
        <f t="shared" si="268"/>
        <v>0</v>
      </c>
      <c r="AH1290">
        <f t="shared" si="269"/>
        <v>0</v>
      </c>
      <c r="AI1290">
        <f t="shared" si="270"/>
        <v>0</v>
      </c>
      <c r="AJ1290">
        <f t="shared" si="271"/>
        <v>0</v>
      </c>
      <c r="AK1290">
        <f t="shared" si="272"/>
        <v>0</v>
      </c>
      <c r="AL1290">
        <f t="shared" si="273"/>
        <v>0</v>
      </c>
      <c r="AM1290">
        <f t="shared" si="274"/>
        <v>0</v>
      </c>
      <c r="AN1290">
        <f t="shared" si="275"/>
        <v>0</v>
      </c>
      <c r="AO1290">
        <f t="shared" si="276"/>
        <v>0</v>
      </c>
    </row>
    <row r="1291" spans="1:41" x14ac:dyDescent="0.2">
      <c r="A1291" s="9">
        <f>'Cost per option'!A1299</f>
        <v>0</v>
      </c>
      <c r="B1291" t="str">
        <f>_xlfn.IFNA(VLOOKUP(A1291,'Energy balance options'!A$7:C$3000,3,FALSE),"")</f>
        <v/>
      </c>
      <c r="C1291">
        <f>SUMIFS('Energy balance options'!$F$7:$F$3000,'Energy balance options'!$B$7:$B$3000,HeatGen!C$2,'Energy balance options'!$A$7:$A$3000,HeatGen!$A1291)</f>
        <v>0</v>
      </c>
      <c r="D1291">
        <f>SUMIFS('Energy balance options'!$F$7:$F$3000,'Energy balance options'!$B$7:$B$3000,HeatGen!D$2,'Energy balance options'!$A$7:$A$3000,HeatGen!$A1291)</f>
        <v>0</v>
      </c>
      <c r="E1291">
        <f>SUMIFS('Energy balance options'!$F$7:$F$3000,'Energy balance options'!$B$7:$B$3000,HeatGen!E$2,'Energy balance options'!$A$7:$A$3000,HeatGen!$A1291)</f>
        <v>0</v>
      </c>
      <c r="F1291">
        <f>SUMIFS('Energy balance options'!$F$7:$F$3000,'Energy balance options'!$B$7:$B$3000,HeatGen!F$2,'Energy balance options'!$A$7:$A$3000,HeatGen!$A1291)</f>
        <v>0</v>
      </c>
      <c r="G1291">
        <f>SUMIFS('Energy balance options'!$F$7:$F$3000,'Energy balance options'!$B$7:$B$3000,HeatGen!G$2,'Energy balance options'!$A$7:$A$3000,HeatGen!$A1291)</f>
        <v>0</v>
      </c>
      <c r="H1291">
        <f>SUMIFS('Energy balance options'!$F$7:$F$3000,'Energy balance options'!$B$7:$B$3000,HeatGen!H$2,'Energy balance options'!$A$7:$A$3000,HeatGen!$A1291)</f>
        <v>0</v>
      </c>
      <c r="I1291">
        <f>SUMIFS('Energy balance options'!$F$7:$F$3000,'Energy balance options'!$B$7:$B$3000,HeatGen!I$2,'Energy balance options'!$A$7:$A$3000,HeatGen!$A1291)</f>
        <v>0</v>
      </c>
      <c r="J1291">
        <f>SUMIFS('Energy balance options'!$F$7:$F$3000,'Energy balance options'!$B$7:$B$3000,HeatGen!J$2,'Energy balance options'!$A$7:$A$3000,HeatGen!$A1291)</f>
        <v>0</v>
      </c>
      <c r="K1291">
        <f>SUMIFS('Energy balance options'!$F$7:$F$3000,'Energy balance options'!$B$7:$B$3000,HeatGen!K$2,'Energy balance options'!$A$7:$A$3000,HeatGen!$A1291)</f>
        <v>0</v>
      </c>
      <c r="L1291">
        <f>SUMIFS('Energy balance options'!$F$7:$F$3000,'Energy balance options'!$B$7:$B$3000,HeatGen!L$2,'Energy balance options'!$A$7:$A$3000,HeatGen!$A1291)</f>
        <v>0</v>
      </c>
      <c r="M1291">
        <f>SUMIFS('Energy balance options'!$F$7:$F$3000,'Energy balance options'!$B$7:$B$3000,HeatGen!M$2,'Energy balance options'!$A$7:$A$3000,HeatGen!$A1291)</f>
        <v>0</v>
      </c>
      <c r="N1291">
        <f>SUMIFS('Energy balance options'!$F$7:$F$3000,'Energy balance options'!$B$7:$B$3000,HeatGen!N$2,'Energy balance options'!$A$7:$A$3000,HeatGen!$A1291)</f>
        <v>0</v>
      </c>
      <c r="P1291">
        <f>SUMIFS('Energy balance options'!$F$7:$F$3000,'Energy balance options'!$B$7:$B$3000,HeatGen!P$2,'Energy balance options'!$A$7:$A$3000,HeatGen!$A1291)</f>
        <v>0</v>
      </c>
      <c r="Q1291">
        <f>SUMIFS('Energy balance options'!$F$7:$F$3000,'Energy balance options'!$B$7:$B$3000,HeatGen!Q$2,'Energy balance options'!$A$7:$A$3000,HeatGen!$A1291)</f>
        <v>0</v>
      </c>
      <c r="R1291">
        <f>SUMIFS('Energy balance options'!$F$7:$F$3000,'Energy balance options'!$B$7:$B$3000,HeatGen!R$2,'Energy balance options'!$A$7:$A$3000,HeatGen!$A1291)</f>
        <v>0</v>
      </c>
      <c r="S1291">
        <f>SUMIFS('Energy balance options'!$G$7:$G$3000,'Energy balance options'!$B$7:$B$3000,HeatGen!S$2,'Energy balance options'!$A$7:$A$3000,HeatGen!$A1291)</f>
        <v>0</v>
      </c>
      <c r="T1291">
        <f>SUMIFS('Energy balance options'!$G$7:$G$3000,'Energy balance options'!$B$7:$B$3000,HeatGen!T$2,'Energy balance options'!$A$7:$A$3000,HeatGen!$A1291)</f>
        <v>0</v>
      </c>
      <c r="U1291">
        <f>SUMIFS('Energy balance options'!$G$7:$G$3000,'Energy balance options'!$B$7:$B$3000,HeatGen!U$2,'Energy balance options'!$A$7:$A$3000,HeatGen!$A1291)</f>
        <v>0</v>
      </c>
      <c r="V1291">
        <f>SUMIFS('Energy balance options'!$G$7:$G$3000,'Energy balance options'!$B$7:$B$3000,HeatGen!V$2,'Energy balance options'!$A$7:$A$3000,HeatGen!$A1291)</f>
        <v>0</v>
      </c>
      <c r="W1291">
        <f>SUMIFS('Energy balance options'!$G$7:$G$3000,'Energy balance options'!$B$7:$B$3000,HeatGen!W$2,'Energy balance options'!$A$7:$A$3000,HeatGen!$A1291)</f>
        <v>0</v>
      </c>
      <c r="X1291">
        <f>SUMIFS('Energy balance options'!$G$7:$G$3000,'Energy balance options'!$B$7:$B$3000,HeatGen!X$2,'Energy balance options'!$A$7:$A$3000,HeatGen!$A1291)</f>
        <v>0</v>
      </c>
      <c r="AG1291">
        <f t="shared" si="268"/>
        <v>0</v>
      </c>
      <c r="AH1291">
        <f t="shared" si="269"/>
        <v>0</v>
      </c>
      <c r="AI1291">
        <f t="shared" si="270"/>
        <v>0</v>
      </c>
      <c r="AJ1291">
        <f t="shared" si="271"/>
        <v>0</v>
      </c>
      <c r="AK1291">
        <f t="shared" si="272"/>
        <v>0</v>
      </c>
      <c r="AL1291">
        <f t="shared" si="273"/>
        <v>0</v>
      </c>
      <c r="AM1291">
        <f t="shared" si="274"/>
        <v>0</v>
      </c>
      <c r="AN1291">
        <f t="shared" si="275"/>
        <v>0</v>
      </c>
      <c r="AO1291">
        <f t="shared" si="276"/>
        <v>0</v>
      </c>
    </row>
    <row r="1292" spans="1:41" x14ac:dyDescent="0.2">
      <c r="A1292" s="9">
        <f>'Cost per option'!A1300</f>
        <v>0</v>
      </c>
      <c r="B1292" t="str">
        <f>_xlfn.IFNA(VLOOKUP(A1292,'Energy balance options'!A$7:C$3000,3,FALSE),"")</f>
        <v/>
      </c>
      <c r="C1292">
        <f>SUMIFS('Energy balance options'!$F$7:$F$3000,'Energy balance options'!$B$7:$B$3000,HeatGen!C$2,'Energy balance options'!$A$7:$A$3000,HeatGen!$A1292)</f>
        <v>0</v>
      </c>
      <c r="D1292">
        <f>SUMIFS('Energy balance options'!$F$7:$F$3000,'Energy balance options'!$B$7:$B$3000,HeatGen!D$2,'Energy balance options'!$A$7:$A$3000,HeatGen!$A1292)</f>
        <v>0</v>
      </c>
      <c r="E1292">
        <f>SUMIFS('Energy balance options'!$F$7:$F$3000,'Energy balance options'!$B$7:$B$3000,HeatGen!E$2,'Energy balance options'!$A$7:$A$3000,HeatGen!$A1292)</f>
        <v>0</v>
      </c>
      <c r="F1292">
        <f>SUMIFS('Energy balance options'!$F$7:$F$3000,'Energy balance options'!$B$7:$B$3000,HeatGen!F$2,'Energy balance options'!$A$7:$A$3000,HeatGen!$A1292)</f>
        <v>0</v>
      </c>
      <c r="G1292">
        <f>SUMIFS('Energy balance options'!$F$7:$F$3000,'Energy balance options'!$B$7:$B$3000,HeatGen!G$2,'Energy balance options'!$A$7:$A$3000,HeatGen!$A1292)</f>
        <v>0</v>
      </c>
      <c r="H1292">
        <f>SUMIFS('Energy balance options'!$F$7:$F$3000,'Energy balance options'!$B$7:$B$3000,HeatGen!H$2,'Energy balance options'!$A$7:$A$3000,HeatGen!$A1292)</f>
        <v>0</v>
      </c>
      <c r="I1292">
        <f>SUMIFS('Energy balance options'!$F$7:$F$3000,'Energy balance options'!$B$7:$B$3000,HeatGen!I$2,'Energy balance options'!$A$7:$A$3000,HeatGen!$A1292)</f>
        <v>0</v>
      </c>
      <c r="J1292">
        <f>SUMIFS('Energy balance options'!$F$7:$F$3000,'Energy balance options'!$B$7:$B$3000,HeatGen!J$2,'Energy balance options'!$A$7:$A$3000,HeatGen!$A1292)</f>
        <v>0</v>
      </c>
      <c r="K1292">
        <f>SUMIFS('Energy balance options'!$F$7:$F$3000,'Energy balance options'!$B$7:$B$3000,HeatGen!K$2,'Energy balance options'!$A$7:$A$3000,HeatGen!$A1292)</f>
        <v>0</v>
      </c>
      <c r="L1292">
        <f>SUMIFS('Energy balance options'!$F$7:$F$3000,'Energy balance options'!$B$7:$B$3000,HeatGen!L$2,'Energy balance options'!$A$7:$A$3000,HeatGen!$A1292)</f>
        <v>0</v>
      </c>
      <c r="M1292">
        <f>SUMIFS('Energy balance options'!$F$7:$F$3000,'Energy balance options'!$B$7:$B$3000,HeatGen!M$2,'Energy balance options'!$A$7:$A$3000,HeatGen!$A1292)</f>
        <v>0</v>
      </c>
      <c r="N1292">
        <f>SUMIFS('Energy balance options'!$F$7:$F$3000,'Energy balance options'!$B$7:$B$3000,HeatGen!N$2,'Energy balance options'!$A$7:$A$3000,HeatGen!$A1292)</f>
        <v>0</v>
      </c>
      <c r="P1292">
        <f>SUMIFS('Energy balance options'!$F$7:$F$3000,'Energy balance options'!$B$7:$B$3000,HeatGen!P$2,'Energy balance options'!$A$7:$A$3000,HeatGen!$A1292)</f>
        <v>0</v>
      </c>
      <c r="Q1292">
        <f>SUMIFS('Energy balance options'!$F$7:$F$3000,'Energy balance options'!$B$7:$B$3000,HeatGen!Q$2,'Energy balance options'!$A$7:$A$3000,HeatGen!$A1292)</f>
        <v>0</v>
      </c>
      <c r="R1292">
        <f>SUMIFS('Energy balance options'!$F$7:$F$3000,'Energy balance options'!$B$7:$B$3000,HeatGen!R$2,'Energy balance options'!$A$7:$A$3000,HeatGen!$A1292)</f>
        <v>0</v>
      </c>
      <c r="S1292">
        <f>SUMIFS('Energy balance options'!$G$7:$G$3000,'Energy balance options'!$B$7:$B$3000,HeatGen!S$2,'Energy balance options'!$A$7:$A$3000,HeatGen!$A1292)</f>
        <v>0</v>
      </c>
      <c r="T1292">
        <f>SUMIFS('Energy balance options'!$G$7:$G$3000,'Energy balance options'!$B$7:$B$3000,HeatGen!T$2,'Energy balance options'!$A$7:$A$3000,HeatGen!$A1292)</f>
        <v>0</v>
      </c>
      <c r="U1292">
        <f>SUMIFS('Energy balance options'!$G$7:$G$3000,'Energy balance options'!$B$7:$B$3000,HeatGen!U$2,'Energy balance options'!$A$7:$A$3000,HeatGen!$A1292)</f>
        <v>0</v>
      </c>
      <c r="V1292">
        <f>SUMIFS('Energy balance options'!$G$7:$G$3000,'Energy balance options'!$B$7:$B$3000,HeatGen!V$2,'Energy balance options'!$A$7:$A$3000,HeatGen!$A1292)</f>
        <v>0</v>
      </c>
      <c r="W1292">
        <f>SUMIFS('Energy balance options'!$G$7:$G$3000,'Energy balance options'!$B$7:$B$3000,HeatGen!W$2,'Energy balance options'!$A$7:$A$3000,HeatGen!$A1292)</f>
        <v>0</v>
      </c>
      <c r="X1292">
        <f>SUMIFS('Energy balance options'!$G$7:$G$3000,'Energy balance options'!$B$7:$B$3000,HeatGen!X$2,'Energy balance options'!$A$7:$A$3000,HeatGen!$A1292)</f>
        <v>0</v>
      </c>
      <c r="AG1292">
        <f t="shared" si="268"/>
        <v>0</v>
      </c>
      <c r="AH1292">
        <f t="shared" si="269"/>
        <v>0</v>
      </c>
      <c r="AI1292">
        <f t="shared" si="270"/>
        <v>0</v>
      </c>
      <c r="AJ1292">
        <f t="shared" si="271"/>
        <v>0</v>
      </c>
      <c r="AK1292">
        <f t="shared" si="272"/>
        <v>0</v>
      </c>
      <c r="AL1292">
        <f t="shared" si="273"/>
        <v>0</v>
      </c>
      <c r="AM1292">
        <f t="shared" si="274"/>
        <v>0</v>
      </c>
      <c r="AN1292">
        <f t="shared" si="275"/>
        <v>0</v>
      </c>
      <c r="AO1292">
        <f t="shared" si="276"/>
        <v>0</v>
      </c>
    </row>
    <row r="1293" spans="1:41" x14ac:dyDescent="0.2">
      <c r="A1293" s="9">
        <f>'Cost per option'!A1301</f>
        <v>0</v>
      </c>
      <c r="B1293" t="str">
        <f>_xlfn.IFNA(VLOOKUP(A1293,'Energy balance options'!A$7:C$3000,3,FALSE),"")</f>
        <v/>
      </c>
      <c r="C1293">
        <f>SUMIFS('Energy balance options'!$F$7:$F$3000,'Energy balance options'!$B$7:$B$3000,HeatGen!C$2,'Energy balance options'!$A$7:$A$3000,HeatGen!$A1293)</f>
        <v>0</v>
      </c>
      <c r="D1293">
        <f>SUMIFS('Energy balance options'!$F$7:$F$3000,'Energy balance options'!$B$7:$B$3000,HeatGen!D$2,'Energy balance options'!$A$7:$A$3000,HeatGen!$A1293)</f>
        <v>0</v>
      </c>
      <c r="E1293">
        <f>SUMIFS('Energy balance options'!$F$7:$F$3000,'Energy balance options'!$B$7:$B$3000,HeatGen!E$2,'Energy balance options'!$A$7:$A$3000,HeatGen!$A1293)</f>
        <v>0</v>
      </c>
      <c r="F1293">
        <f>SUMIFS('Energy balance options'!$F$7:$F$3000,'Energy balance options'!$B$7:$B$3000,HeatGen!F$2,'Energy balance options'!$A$7:$A$3000,HeatGen!$A1293)</f>
        <v>0</v>
      </c>
      <c r="G1293">
        <f>SUMIFS('Energy balance options'!$F$7:$F$3000,'Energy balance options'!$B$7:$B$3000,HeatGen!G$2,'Energy balance options'!$A$7:$A$3000,HeatGen!$A1293)</f>
        <v>0</v>
      </c>
      <c r="H1293">
        <f>SUMIFS('Energy balance options'!$F$7:$F$3000,'Energy balance options'!$B$7:$B$3000,HeatGen!H$2,'Energy balance options'!$A$7:$A$3000,HeatGen!$A1293)</f>
        <v>0</v>
      </c>
      <c r="I1293">
        <f>SUMIFS('Energy balance options'!$F$7:$F$3000,'Energy balance options'!$B$7:$B$3000,HeatGen!I$2,'Energy balance options'!$A$7:$A$3000,HeatGen!$A1293)</f>
        <v>0</v>
      </c>
      <c r="J1293">
        <f>SUMIFS('Energy balance options'!$F$7:$F$3000,'Energy balance options'!$B$7:$B$3000,HeatGen!J$2,'Energy balance options'!$A$7:$A$3000,HeatGen!$A1293)</f>
        <v>0</v>
      </c>
      <c r="K1293">
        <f>SUMIFS('Energy balance options'!$F$7:$F$3000,'Energy balance options'!$B$7:$B$3000,HeatGen!K$2,'Energy balance options'!$A$7:$A$3000,HeatGen!$A1293)</f>
        <v>0</v>
      </c>
      <c r="L1293">
        <f>SUMIFS('Energy balance options'!$F$7:$F$3000,'Energy balance options'!$B$7:$B$3000,HeatGen!L$2,'Energy balance options'!$A$7:$A$3000,HeatGen!$A1293)</f>
        <v>0</v>
      </c>
      <c r="M1293">
        <f>SUMIFS('Energy balance options'!$F$7:$F$3000,'Energy balance options'!$B$7:$B$3000,HeatGen!M$2,'Energy balance options'!$A$7:$A$3000,HeatGen!$A1293)</f>
        <v>0</v>
      </c>
      <c r="N1293">
        <f>SUMIFS('Energy balance options'!$F$7:$F$3000,'Energy balance options'!$B$7:$B$3000,HeatGen!N$2,'Energy balance options'!$A$7:$A$3000,HeatGen!$A1293)</f>
        <v>0</v>
      </c>
      <c r="P1293">
        <f>SUMIFS('Energy balance options'!$F$7:$F$3000,'Energy balance options'!$B$7:$B$3000,HeatGen!P$2,'Energy balance options'!$A$7:$A$3000,HeatGen!$A1293)</f>
        <v>0</v>
      </c>
      <c r="Q1293">
        <f>SUMIFS('Energy balance options'!$F$7:$F$3000,'Energy balance options'!$B$7:$B$3000,HeatGen!Q$2,'Energy balance options'!$A$7:$A$3000,HeatGen!$A1293)</f>
        <v>0</v>
      </c>
      <c r="R1293">
        <f>SUMIFS('Energy balance options'!$F$7:$F$3000,'Energy balance options'!$B$7:$B$3000,HeatGen!R$2,'Energy balance options'!$A$7:$A$3000,HeatGen!$A1293)</f>
        <v>0</v>
      </c>
      <c r="S1293">
        <f>SUMIFS('Energy balance options'!$G$7:$G$3000,'Energy balance options'!$B$7:$B$3000,HeatGen!S$2,'Energy balance options'!$A$7:$A$3000,HeatGen!$A1293)</f>
        <v>0</v>
      </c>
      <c r="T1293">
        <f>SUMIFS('Energy balance options'!$G$7:$G$3000,'Energy balance options'!$B$7:$B$3000,HeatGen!T$2,'Energy balance options'!$A$7:$A$3000,HeatGen!$A1293)</f>
        <v>0</v>
      </c>
      <c r="U1293">
        <f>SUMIFS('Energy balance options'!$G$7:$G$3000,'Energy balance options'!$B$7:$B$3000,HeatGen!U$2,'Energy balance options'!$A$7:$A$3000,HeatGen!$A1293)</f>
        <v>0</v>
      </c>
      <c r="V1293">
        <f>SUMIFS('Energy balance options'!$G$7:$G$3000,'Energy balance options'!$B$7:$B$3000,HeatGen!V$2,'Energy balance options'!$A$7:$A$3000,HeatGen!$A1293)</f>
        <v>0</v>
      </c>
      <c r="W1293">
        <f>SUMIFS('Energy balance options'!$G$7:$G$3000,'Energy balance options'!$B$7:$B$3000,HeatGen!W$2,'Energy balance options'!$A$7:$A$3000,HeatGen!$A1293)</f>
        <v>0</v>
      </c>
      <c r="X1293">
        <f>SUMIFS('Energy balance options'!$G$7:$G$3000,'Energy balance options'!$B$7:$B$3000,HeatGen!X$2,'Energy balance options'!$A$7:$A$3000,HeatGen!$A1293)</f>
        <v>0</v>
      </c>
      <c r="AG1293">
        <f t="shared" si="268"/>
        <v>0</v>
      </c>
      <c r="AH1293">
        <f t="shared" si="269"/>
        <v>0</v>
      </c>
      <c r="AI1293">
        <f t="shared" si="270"/>
        <v>0</v>
      </c>
      <c r="AJ1293">
        <f t="shared" si="271"/>
        <v>0</v>
      </c>
      <c r="AK1293">
        <f t="shared" si="272"/>
        <v>0</v>
      </c>
      <c r="AL1293">
        <f t="shared" si="273"/>
        <v>0</v>
      </c>
      <c r="AM1293">
        <f t="shared" si="274"/>
        <v>0</v>
      </c>
      <c r="AN1293">
        <f t="shared" si="275"/>
        <v>0</v>
      </c>
      <c r="AO1293">
        <f t="shared" si="276"/>
        <v>0</v>
      </c>
    </row>
    <row r="1294" spans="1:41" x14ac:dyDescent="0.2">
      <c r="A1294" s="9">
        <f>'Cost per option'!A1302</f>
        <v>0</v>
      </c>
      <c r="B1294" t="str">
        <f>_xlfn.IFNA(VLOOKUP(A1294,'Energy balance options'!A$7:C$3000,3,FALSE),"")</f>
        <v/>
      </c>
      <c r="C1294">
        <f>SUMIFS('Energy balance options'!$F$7:$F$3000,'Energy balance options'!$B$7:$B$3000,HeatGen!C$2,'Energy balance options'!$A$7:$A$3000,HeatGen!$A1294)</f>
        <v>0</v>
      </c>
      <c r="D1294">
        <f>SUMIFS('Energy balance options'!$F$7:$F$3000,'Energy balance options'!$B$7:$B$3000,HeatGen!D$2,'Energy balance options'!$A$7:$A$3000,HeatGen!$A1294)</f>
        <v>0</v>
      </c>
      <c r="E1294">
        <f>SUMIFS('Energy balance options'!$F$7:$F$3000,'Energy balance options'!$B$7:$B$3000,HeatGen!E$2,'Energy balance options'!$A$7:$A$3000,HeatGen!$A1294)</f>
        <v>0</v>
      </c>
      <c r="F1294">
        <f>SUMIFS('Energy balance options'!$F$7:$F$3000,'Energy balance options'!$B$7:$B$3000,HeatGen!F$2,'Energy balance options'!$A$7:$A$3000,HeatGen!$A1294)</f>
        <v>0</v>
      </c>
      <c r="G1294">
        <f>SUMIFS('Energy balance options'!$F$7:$F$3000,'Energy balance options'!$B$7:$B$3000,HeatGen!G$2,'Energy balance options'!$A$7:$A$3000,HeatGen!$A1294)</f>
        <v>0</v>
      </c>
      <c r="H1294">
        <f>SUMIFS('Energy balance options'!$F$7:$F$3000,'Energy balance options'!$B$7:$B$3000,HeatGen!H$2,'Energy balance options'!$A$7:$A$3000,HeatGen!$A1294)</f>
        <v>0</v>
      </c>
      <c r="I1294">
        <f>SUMIFS('Energy balance options'!$F$7:$F$3000,'Energy balance options'!$B$7:$B$3000,HeatGen!I$2,'Energy balance options'!$A$7:$A$3000,HeatGen!$A1294)</f>
        <v>0</v>
      </c>
      <c r="J1294">
        <f>SUMIFS('Energy balance options'!$F$7:$F$3000,'Energy balance options'!$B$7:$B$3000,HeatGen!J$2,'Energy balance options'!$A$7:$A$3000,HeatGen!$A1294)</f>
        <v>0</v>
      </c>
      <c r="K1294">
        <f>SUMIFS('Energy balance options'!$F$7:$F$3000,'Energy balance options'!$B$7:$B$3000,HeatGen!K$2,'Energy balance options'!$A$7:$A$3000,HeatGen!$A1294)</f>
        <v>0</v>
      </c>
      <c r="L1294">
        <f>SUMIFS('Energy balance options'!$F$7:$F$3000,'Energy balance options'!$B$7:$B$3000,HeatGen!L$2,'Energy balance options'!$A$7:$A$3000,HeatGen!$A1294)</f>
        <v>0</v>
      </c>
      <c r="M1294">
        <f>SUMIFS('Energy balance options'!$F$7:$F$3000,'Energy balance options'!$B$7:$B$3000,HeatGen!M$2,'Energy balance options'!$A$7:$A$3000,HeatGen!$A1294)</f>
        <v>0</v>
      </c>
      <c r="N1294">
        <f>SUMIFS('Energy balance options'!$F$7:$F$3000,'Energy balance options'!$B$7:$B$3000,HeatGen!N$2,'Energy balance options'!$A$7:$A$3000,HeatGen!$A1294)</f>
        <v>0</v>
      </c>
      <c r="P1294">
        <f>SUMIFS('Energy balance options'!$F$7:$F$3000,'Energy balance options'!$B$7:$B$3000,HeatGen!P$2,'Energy balance options'!$A$7:$A$3000,HeatGen!$A1294)</f>
        <v>0</v>
      </c>
      <c r="Q1294">
        <f>SUMIFS('Energy balance options'!$F$7:$F$3000,'Energy balance options'!$B$7:$B$3000,HeatGen!Q$2,'Energy balance options'!$A$7:$A$3000,HeatGen!$A1294)</f>
        <v>0</v>
      </c>
      <c r="R1294">
        <f>SUMIFS('Energy balance options'!$F$7:$F$3000,'Energy balance options'!$B$7:$B$3000,HeatGen!R$2,'Energy balance options'!$A$7:$A$3000,HeatGen!$A1294)</f>
        <v>0</v>
      </c>
      <c r="S1294">
        <f>SUMIFS('Energy balance options'!$G$7:$G$3000,'Energy balance options'!$B$7:$B$3000,HeatGen!S$2,'Energy balance options'!$A$7:$A$3000,HeatGen!$A1294)</f>
        <v>0</v>
      </c>
      <c r="T1294">
        <f>SUMIFS('Energy balance options'!$G$7:$G$3000,'Energy balance options'!$B$7:$B$3000,HeatGen!T$2,'Energy balance options'!$A$7:$A$3000,HeatGen!$A1294)</f>
        <v>0</v>
      </c>
      <c r="U1294">
        <f>SUMIFS('Energy balance options'!$G$7:$G$3000,'Energy balance options'!$B$7:$B$3000,HeatGen!U$2,'Energy balance options'!$A$7:$A$3000,HeatGen!$A1294)</f>
        <v>0</v>
      </c>
      <c r="V1294">
        <f>SUMIFS('Energy balance options'!$G$7:$G$3000,'Energy balance options'!$B$7:$B$3000,HeatGen!V$2,'Energy balance options'!$A$7:$A$3000,HeatGen!$A1294)</f>
        <v>0</v>
      </c>
      <c r="W1294">
        <f>SUMIFS('Energy balance options'!$G$7:$G$3000,'Energy balance options'!$B$7:$B$3000,HeatGen!W$2,'Energy balance options'!$A$7:$A$3000,HeatGen!$A1294)</f>
        <v>0</v>
      </c>
      <c r="X1294">
        <f>SUMIFS('Energy balance options'!$G$7:$G$3000,'Energy balance options'!$B$7:$B$3000,HeatGen!X$2,'Energy balance options'!$A$7:$A$3000,HeatGen!$A1294)</f>
        <v>0</v>
      </c>
      <c r="AG1294">
        <f t="shared" si="268"/>
        <v>0</v>
      </c>
      <c r="AH1294">
        <f t="shared" si="269"/>
        <v>0</v>
      </c>
      <c r="AI1294">
        <f t="shared" si="270"/>
        <v>0</v>
      </c>
      <c r="AJ1294">
        <f t="shared" si="271"/>
        <v>0</v>
      </c>
      <c r="AK1294">
        <f t="shared" si="272"/>
        <v>0</v>
      </c>
      <c r="AL1294">
        <f t="shared" si="273"/>
        <v>0</v>
      </c>
      <c r="AM1294">
        <f t="shared" si="274"/>
        <v>0</v>
      </c>
      <c r="AN1294">
        <f t="shared" si="275"/>
        <v>0</v>
      </c>
      <c r="AO1294">
        <f t="shared" si="276"/>
        <v>0</v>
      </c>
    </row>
    <row r="1295" spans="1:41" x14ac:dyDescent="0.2">
      <c r="A1295" s="9">
        <f>'Cost per option'!A1303</f>
        <v>0</v>
      </c>
      <c r="B1295" t="str">
        <f>_xlfn.IFNA(VLOOKUP(A1295,'Energy balance options'!A$7:C$3000,3,FALSE),"")</f>
        <v/>
      </c>
      <c r="C1295">
        <f>SUMIFS('Energy balance options'!$F$7:$F$3000,'Energy balance options'!$B$7:$B$3000,HeatGen!C$2,'Energy balance options'!$A$7:$A$3000,HeatGen!$A1295)</f>
        <v>0</v>
      </c>
      <c r="D1295">
        <f>SUMIFS('Energy balance options'!$F$7:$F$3000,'Energy balance options'!$B$7:$B$3000,HeatGen!D$2,'Energy balance options'!$A$7:$A$3000,HeatGen!$A1295)</f>
        <v>0</v>
      </c>
      <c r="E1295">
        <f>SUMIFS('Energy balance options'!$F$7:$F$3000,'Energy balance options'!$B$7:$B$3000,HeatGen!E$2,'Energy balance options'!$A$7:$A$3000,HeatGen!$A1295)</f>
        <v>0</v>
      </c>
      <c r="F1295">
        <f>SUMIFS('Energy balance options'!$F$7:$F$3000,'Energy balance options'!$B$7:$B$3000,HeatGen!F$2,'Energy balance options'!$A$7:$A$3000,HeatGen!$A1295)</f>
        <v>0</v>
      </c>
      <c r="G1295">
        <f>SUMIFS('Energy balance options'!$F$7:$F$3000,'Energy balance options'!$B$7:$B$3000,HeatGen!G$2,'Energy balance options'!$A$7:$A$3000,HeatGen!$A1295)</f>
        <v>0</v>
      </c>
      <c r="H1295">
        <f>SUMIFS('Energy balance options'!$F$7:$F$3000,'Energy balance options'!$B$7:$B$3000,HeatGen!H$2,'Energy balance options'!$A$7:$A$3000,HeatGen!$A1295)</f>
        <v>0</v>
      </c>
      <c r="I1295">
        <f>SUMIFS('Energy balance options'!$F$7:$F$3000,'Energy balance options'!$B$7:$B$3000,HeatGen!I$2,'Energy balance options'!$A$7:$A$3000,HeatGen!$A1295)</f>
        <v>0</v>
      </c>
      <c r="J1295">
        <f>SUMIFS('Energy balance options'!$F$7:$F$3000,'Energy balance options'!$B$7:$B$3000,HeatGen!J$2,'Energy balance options'!$A$7:$A$3000,HeatGen!$A1295)</f>
        <v>0</v>
      </c>
      <c r="K1295">
        <f>SUMIFS('Energy balance options'!$F$7:$F$3000,'Energy balance options'!$B$7:$B$3000,HeatGen!K$2,'Energy balance options'!$A$7:$A$3000,HeatGen!$A1295)</f>
        <v>0</v>
      </c>
      <c r="L1295">
        <f>SUMIFS('Energy balance options'!$F$7:$F$3000,'Energy balance options'!$B$7:$B$3000,HeatGen!L$2,'Energy balance options'!$A$7:$A$3000,HeatGen!$A1295)</f>
        <v>0</v>
      </c>
      <c r="M1295">
        <f>SUMIFS('Energy balance options'!$F$7:$F$3000,'Energy balance options'!$B$7:$B$3000,HeatGen!M$2,'Energy balance options'!$A$7:$A$3000,HeatGen!$A1295)</f>
        <v>0</v>
      </c>
      <c r="N1295">
        <f>SUMIFS('Energy balance options'!$F$7:$F$3000,'Energy balance options'!$B$7:$B$3000,HeatGen!N$2,'Energy balance options'!$A$7:$A$3000,HeatGen!$A1295)</f>
        <v>0</v>
      </c>
      <c r="P1295">
        <f>SUMIFS('Energy balance options'!$F$7:$F$3000,'Energy balance options'!$B$7:$B$3000,HeatGen!P$2,'Energy balance options'!$A$7:$A$3000,HeatGen!$A1295)</f>
        <v>0</v>
      </c>
      <c r="Q1295">
        <f>SUMIFS('Energy balance options'!$F$7:$F$3000,'Energy balance options'!$B$7:$B$3000,HeatGen!Q$2,'Energy balance options'!$A$7:$A$3000,HeatGen!$A1295)</f>
        <v>0</v>
      </c>
      <c r="R1295">
        <f>SUMIFS('Energy balance options'!$F$7:$F$3000,'Energy balance options'!$B$7:$B$3000,HeatGen!R$2,'Energy balance options'!$A$7:$A$3000,HeatGen!$A1295)</f>
        <v>0</v>
      </c>
      <c r="S1295">
        <f>SUMIFS('Energy balance options'!$G$7:$G$3000,'Energy balance options'!$B$7:$B$3000,HeatGen!S$2,'Energy balance options'!$A$7:$A$3000,HeatGen!$A1295)</f>
        <v>0</v>
      </c>
      <c r="T1295">
        <f>SUMIFS('Energy balance options'!$G$7:$G$3000,'Energy balance options'!$B$7:$B$3000,HeatGen!T$2,'Energy balance options'!$A$7:$A$3000,HeatGen!$A1295)</f>
        <v>0</v>
      </c>
      <c r="U1295">
        <f>SUMIFS('Energy balance options'!$G$7:$G$3000,'Energy balance options'!$B$7:$B$3000,HeatGen!U$2,'Energy balance options'!$A$7:$A$3000,HeatGen!$A1295)</f>
        <v>0</v>
      </c>
      <c r="V1295">
        <f>SUMIFS('Energy balance options'!$G$7:$G$3000,'Energy balance options'!$B$7:$B$3000,HeatGen!V$2,'Energy balance options'!$A$7:$A$3000,HeatGen!$A1295)</f>
        <v>0</v>
      </c>
      <c r="W1295">
        <f>SUMIFS('Energy balance options'!$G$7:$G$3000,'Energy balance options'!$B$7:$B$3000,HeatGen!W$2,'Energy balance options'!$A$7:$A$3000,HeatGen!$A1295)</f>
        <v>0</v>
      </c>
      <c r="X1295">
        <f>SUMIFS('Energy balance options'!$G$7:$G$3000,'Energy balance options'!$B$7:$B$3000,HeatGen!X$2,'Energy balance options'!$A$7:$A$3000,HeatGen!$A1295)</f>
        <v>0</v>
      </c>
      <c r="AG1295">
        <f t="shared" si="268"/>
        <v>0</v>
      </c>
      <c r="AH1295">
        <f t="shared" si="269"/>
        <v>0</v>
      </c>
      <c r="AI1295">
        <f t="shared" si="270"/>
        <v>0</v>
      </c>
      <c r="AJ1295">
        <f t="shared" si="271"/>
        <v>0</v>
      </c>
      <c r="AK1295">
        <f t="shared" si="272"/>
        <v>0</v>
      </c>
      <c r="AL1295">
        <f t="shared" si="273"/>
        <v>0</v>
      </c>
      <c r="AM1295">
        <f t="shared" si="274"/>
        <v>0</v>
      </c>
      <c r="AN1295">
        <f t="shared" si="275"/>
        <v>0</v>
      </c>
      <c r="AO1295">
        <f t="shared" si="276"/>
        <v>0</v>
      </c>
    </row>
    <row r="1296" spans="1:41" x14ac:dyDescent="0.2">
      <c r="A1296" s="9">
        <f>'Cost per option'!A1304</f>
        <v>0</v>
      </c>
      <c r="B1296" t="str">
        <f>_xlfn.IFNA(VLOOKUP(A1296,'Energy balance options'!A$7:C$3000,3,FALSE),"")</f>
        <v/>
      </c>
      <c r="C1296">
        <f>SUMIFS('Energy balance options'!$F$7:$F$3000,'Energy balance options'!$B$7:$B$3000,HeatGen!C$2,'Energy balance options'!$A$7:$A$3000,HeatGen!$A1296)</f>
        <v>0</v>
      </c>
      <c r="D1296">
        <f>SUMIFS('Energy balance options'!$F$7:$F$3000,'Energy balance options'!$B$7:$B$3000,HeatGen!D$2,'Energy balance options'!$A$7:$A$3000,HeatGen!$A1296)</f>
        <v>0</v>
      </c>
      <c r="E1296">
        <f>SUMIFS('Energy balance options'!$F$7:$F$3000,'Energy balance options'!$B$7:$B$3000,HeatGen!E$2,'Energy balance options'!$A$7:$A$3000,HeatGen!$A1296)</f>
        <v>0</v>
      </c>
      <c r="F1296">
        <f>SUMIFS('Energy balance options'!$F$7:$F$3000,'Energy balance options'!$B$7:$B$3000,HeatGen!F$2,'Energy balance options'!$A$7:$A$3000,HeatGen!$A1296)</f>
        <v>0</v>
      </c>
      <c r="G1296">
        <f>SUMIFS('Energy balance options'!$F$7:$F$3000,'Energy balance options'!$B$7:$B$3000,HeatGen!G$2,'Energy balance options'!$A$7:$A$3000,HeatGen!$A1296)</f>
        <v>0</v>
      </c>
      <c r="H1296">
        <f>SUMIFS('Energy balance options'!$F$7:$F$3000,'Energy balance options'!$B$7:$B$3000,HeatGen!H$2,'Energy balance options'!$A$7:$A$3000,HeatGen!$A1296)</f>
        <v>0</v>
      </c>
      <c r="I1296">
        <f>SUMIFS('Energy balance options'!$F$7:$F$3000,'Energy balance options'!$B$7:$B$3000,HeatGen!I$2,'Energy balance options'!$A$7:$A$3000,HeatGen!$A1296)</f>
        <v>0</v>
      </c>
      <c r="J1296">
        <f>SUMIFS('Energy balance options'!$F$7:$F$3000,'Energy balance options'!$B$7:$B$3000,HeatGen!J$2,'Energy balance options'!$A$7:$A$3000,HeatGen!$A1296)</f>
        <v>0</v>
      </c>
      <c r="K1296">
        <f>SUMIFS('Energy balance options'!$F$7:$F$3000,'Energy balance options'!$B$7:$B$3000,HeatGen!K$2,'Energy balance options'!$A$7:$A$3000,HeatGen!$A1296)</f>
        <v>0</v>
      </c>
      <c r="L1296">
        <f>SUMIFS('Energy balance options'!$F$7:$F$3000,'Energy balance options'!$B$7:$B$3000,HeatGen!L$2,'Energy balance options'!$A$7:$A$3000,HeatGen!$A1296)</f>
        <v>0</v>
      </c>
      <c r="M1296">
        <f>SUMIFS('Energy balance options'!$F$7:$F$3000,'Energy balance options'!$B$7:$B$3000,HeatGen!M$2,'Energy balance options'!$A$7:$A$3000,HeatGen!$A1296)</f>
        <v>0</v>
      </c>
      <c r="N1296">
        <f>SUMIFS('Energy balance options'!$F$7:$F$3000,'Energy balance options'!$B$7:$B$3000,HeatGen!N$2,'Energy balance options'!$A$7:$A$3000,HeatGen!$A1296)</f>
        <v>0</v>
      </c>
      <c r="P1296">
        <f>SUMIFS('Energy balance options'!$F$7:$F$3000,'Energy balance options'!$B$7:$B$3000,HeatGen!P$2,'Energy balance options'!$A$7:$A$3000,HeatGen!$A1296)</f>
        <v>0</v>
      </c>
      <c r="Q1296">
        <f>SUMIFS('Energy balance options'!$F$7:$F$3000,'Energy balance options'!$B$7:$B$3000,HeatGen!Q$2,'Energy balance options'!$A$7:$A$3000,HeatGen!$A1296)</f>
        <v>0</v>
      </c>
      <c r="R1296">
        <f>SUMIFS('Energy balance options'!$F$7:$F$3000,'Energy balance options'!$B$7:$B$3000,HeatGen!R$2,'Energy balance options'!$A$7:$A$3000,HeatGen!$A1296)</f>
        <v>0</v>
      </c>
      <c r="S1296">
        <f>SUMIFS('Energy balance options'!$G$7:$G$3000,'Energy balance options'!$B$7:$B$3000,HeatGen!S$2,'Energy balance options'!$A$7:$A$3000,HeatGen!$A1296)</f>
        <v>0</v>
      </c>
      <c r="T1296">
        <f>SUMIFS('Energy balance options'!$G$7:$G$3000,'Energy balance options'!$B$7:$B$3000,HeatGen!T$2,'Energy balance options'!$A$7:$A$3000,HeatGen!$A1296)</f>
        <v>0</v>
      </c>
      <c r="U1296">
        <f>SUMIFS('Energy balance options'!$G$7:$G$3000,'Energy balance options'!$B$7:$B$3000,HeatGen!U$2,'Energy balance options'!$A$7:$A$3000,HeatGen!$A1296)</f>
        <v>0</v>
      </c>
      <c r="V1296">
        <f>SUMIFS('Energy balance options'!$G$7:$G$3000,'Energy balance options'!$B$7:$B$3000,HeatGen!V$2,'Energy balance options'!$A$7:$A$3000,HeatGen!$A1296)</f>
        <v>0</v>
      </c>
      <c r="W1296">
        <f>SUMIFS('Energy balance options'!$G$7:$G$3000,'Energy balance options'!$B$7:$B$3000,HeatGen!W$2,'Energy balance options'!$A$7:$A$3000,HeatGen!$A1296)</f>
        <v>0</v>
      </c>
      <c r="X1296">
        <f>SUMIFS('Energy balance options'!$G$7:$G$3000,'Energy balance options'!$B$7:$B$3000,HeatGen!X$2,'Energy balance options'!$A$7:$A$3000,HeatGen!$A1296)</f>
        <v>0</v>
      </c>
      <c r="AG1296">
        <f t="shared" si="268"/>
        <v>0</v>
      </c>
      <c r="AH1296">
        <f t="shared" si="269"/>
        <v>0</v>
      </c>
      <c r="AI1296">
        <f t="shared" si="270"/>
        <v>0</v>
      </c>
      <c r="AJ1296">
        <f t="shared" si="271"/>
        <v>0</v>
      </c>
      <c r="AK1296">
        <f t="shared" si="272"/>
        <v>0</v>
      </c>
      <c r="AL1296">
        <f t="shared" si="273"/>
        <v>0</v>
      </c>
      <c r="AM1296">
        <f t="shared" si="274"/>
        <v>0</v>
      </c>
      <c r="AN1296">
        <f t="shared" si="275"/>
        <v>0</v>
      </c>
      <c r="AO1296">
        <f t="shared" si="276"/>
        <v>0</v>
      </c>
    </row>
    <row r="1297" spans="1:41" x14ac:dyDescent="0.2">
      <c r="A1297" s="9">
        <f>'Cost per option'!A1305</f>
        <v>0</v>
      </c>
      <c r="B1297" t="str">
        <f>_xlfn.IFNA(VLOOKUP(A1297,'Energy balance options'!A$7:C$3000,3,FALSE),"")</f>
        <v/>
      </c>
      <c r="C1297">
        <f>SUMIFS('Energy balance options'!$F$7:$F$3000,'Energy balance options'!$B$7:$B$3000,HeatGen!C$2,'Energy balance options'!$A$7:$A$3000,HeatGen!$A1297)</f>
        <v>0</v>
      </c>
      <c r="D1297">
        <f>SUMIFS('Energy balance options'!$F$7:$F$3000,'Energy balance options'!$B$7:$B$3000,HeatGen!D$2,'Energy balance options'!$A$7:$A$3000,HeatGen!$A1297)</f>
        <v>0</v>
      </c>
      <c r="E1297">
        <f>SUMIFS('Energy balance options'!$F$7:$F$3000,'Energy balance options'!$B$7:$B$3000,HeatGen!E$2,'Energy balance options'!$A$7:$A$3000,HeatGen!$A1297)</f>
        <v>0</v>
      </c>
      <c r="F1297">
        <f>SUMIFS('Energy balance options'!$F$7:$F$3000,'Energy balance options'!$B$7:$B$3000,HeatGen!F$2,'Energy balance options'!$A$7:$A$3000,HeatGen!$A1297)</f>
        <v>0</v>
      </c>
      <c r="G1297">
        <f>SUMIFS('Energy balance options'!$F$7:$F$3000,'Energy balance options'!$B$7:$B$3000,HeatGen!G$2,'Energy balance options'!$A$7:$A$3000,HeatGen!$A1297)</f>
        <v>0</v>
      </c>
      <c r="H1297">
        <f>SUMIFS('Energy balance options'!$F$7:$F$3000,'Energy balance options'!$B$7:$B$3000,HeatGen!H$2,'Energy balance options'!$A$7:$A$3000,HeatGen!$A1297)</f>
        <v>0</v>
      </c>
      <c r="I1297">
        <f>SUMIFS('Energy balance options'!$F$7:$F$3000,'Energy balance options'!$B$7:$B$3000,HeatGen!I$2,'Energy balance options'!$A$7:$A$3000,HeatGen!$A1297)</f>
        <v>0</v>
      </c>
      <c r="J1297">
        <f>SUMIFS('Energy balance options'!$F$7:$F$3000,'Energy balance options'!$B$7:$B$3000,HeatGen!J$2,'Energy balance options'!$A$7:$A$3000,HeatGen!$A1297)</f>
        <v>0</v>
      </c>
      <c r="K1297">
        <f>SUMIFS('Energy balance options'!$F$7:$F$3000,'Energy balance options'!$B$7:$B$3000,HeatGen!K$2,'Energy balance options'!$A$7:$A$3000,HeatGen!$A1297)</f>
        <v>0</v>
      </c>
      <c r="L1297">
        <f>SUMIFS('Energy balance options'!$F$7:$F$3000,'Energy balance options'!$B$7:$B$3000,HeatGen!L$2,'Energy balance options'!$A$7:$A$3000,HeatGen!$A1297)</f>
        <v>0</v>
      </c>
      <c r="M1297">
        <f>SUMIFS('Energy balance options'!$F$7:$F$3000,'Energy balance options'!$B$7:$B$3000,HeatGen!M$2,'Energy balance options'!$A$7:$A$3000,HeatGen!$A1297)</f>
        <v>0</v>
      </c>
      <c r="N1297">
        <f>SUMIFS('Energy balance options'!$F$7:$F$3000,'Energy balance options'!$B$7:$B$3000,HeatGen!N$2,'Energy balance options'!$A$7:$A$3000,HeatGen!$A1297)</f>
        <v>0</v>
      </c>
      <c r="P1297">
        <f>SUMIFS('Energy balance options'!$F$7:$F$3000,'Energy balance options'!$B$7:$B$3000,HeatGen!P$2,'Energy balance options'!$A$7:$A$3000,HeatGen!$A1297)</f>
        <v>0</v>
      </c>
      <c r="Q1297">
        <f>SUMIFS('Energy balance options'!$F$7:$F$3000,'Energy balance options'!$B$7:$B$3000,HeatGen!Q$2,'Energy balance options'!$A$7:$A$3000,HeatGen!$A1297)</f>
        <v>0</v>
      </c>
      <c r="R1297">
        <f>SUMIFS('Energy balance options'!$F$7:$F$3000,'Energy balance options'!$B$7:$B$3000,HeatGen!R$2,'Energy balance options'!$A$7:$A$3000,HeatGen!$A1297)</f>
        <v>0</v>
      </c>
      <c r="S1297">
        <f>SUMIFS('Energy balance options'!$G$7:$G$3000,'Energy balance options'!$B$7:$B$3000,HeatGen!S$2,'Energy balance options'!$A$7:$A$3000,HeatGen!$A1297)</f>
        <v>0</v>
      </c>
      <c r="T1297">
        <f>SUMIFS('Energy balance options'!$G$7:$G$3000,'Energy balance options'!$B$7:$B$3000,HeatGen!T$2,'Energy balance options'!$A$7:$A$3000,HeatGen!$A1297)</f>
        <v>0</v>
      </c>
      <c r="U1297">
        <f>SUMIFS('Energy balance options'!$G$7:$G$3000,'Energy balance options'!$B$7:$B$3000,HeatGen!U$2,'Energy balance options'!$A$7:$A$3000,HeatGen!$A1297)</f>
        <v>0</v>
      </c>
      <c r="V1297">
        <f>SUMIFS('Energy balance options'!$G$7:$G$3000,'Energy balance options'!$B$7:$B$3000,HeatGen!V$2,'Energy balance options'!$A$7:$A$3000,HeatGen!$A1297)</f>
        <v>0</v>
      </c>
      <c r="W1297">
        <f>SUMIFS('Energy balance options'!$G$7:$G$3000,'Energy balance options'!$B$7:$B$3000,HeatGen!W$2,'Energy balance options'!$A$7:$A$3000,HeatGen!$A1297)</f>
        <v>0</v>
      </c>
      <c r="X1297">
        <f>SUMIFS('Energy balance options'!$G$7:$G$3000,'Energy balance options'!$B$7:$B$3000,HeatGen!X$2,'Energy balance options'!$A$7:$A$3000,HeatGen!$A1297)</f>
        <v>0</v>
      </c>
      <c r="AG1297">
        <f t="shared" si="268"/>
        <v>0</v>
      </c>
      <c r="AH1297">
        <f t="shared" si="269"/>
        <v>0</v>
      </c>
      <c r="AI1297">
        <f t="shared" si="270"/>
        <v>0</v>
      </c>
      <c r="AJ1297">
        <f t="shared" si="271"/>
        <v>0</v>
      </c>
      <c r="AK1297">
        <f t="shared" si="272"/>
        <v>0</v>
      </c>
      <c r="AL1297">
        <f t="shared" si="273"/>
        <v>0</v>
      </c>
      <c r="AM1297">
        <f t="shared" si="274"/>
        <v>0</v>
      </c>
      <c r="AN1297">
        <f t="shared" si="275"/>
        <v>0</v>
      </c>
      <c r="AO1297">
        <f t="shared" si="276"/>
        <v>0</v>
      </c>
    </row>
    <row r="1298" spans="1:41" x14ac:dyDescent="0.2">
      <c r="A1298" s="9">
        <f>'Cost per option'!A1306</f>
        <v>0</v>
      </c>
      <c r="B1298" t="str">
        <f>_xlfn.IFNA(VLOOKUP(A1298,'Energy balance options'!A$7:C$3000,3,FALSE),"")</f>
        <v/>
      </c>
      <c r="C1298">
        <f>SUMIFS('Energy balance options'!$F$7:$F$3000,'Energy balance options'!$B$7:$B$3000,HeatGen!C$2,'Energy balance options'!$A$7:$A$3000,HeatGen!$A1298)</f>
        <v>0</v>
      </c>
      <c r="D1298">
        <f>SUMIFS('Energy balance options'!$F$7:$F$3000,'Energy balance options'!$B$7:$B$3000,HeatGen!D$2,'Energy balance options'!$A$7:$A$3000,HeatGen!$A1298)</f>
        <v>0</v>
      </c>
      <c r="E1298">
        <f>SUMIFS('Energy balance options'!$F$7:$F$3000,'Energy balance options'!$B$7:$B$3000,HeatGen!E$2,'Energy balance options'!$A$7:$A$3000,HeatGen!$A1298)</f>
        <v>0</v>
      </c>
      <c r="F1298">
        <f>SUMIFS('Energy balance options'!$F$7:$F$3000,'Energy balance options'!$B$7:$B$3000,HeatGen!F$2,'Energy balance options'!$A$7:$A$3000,HeatGen!$A1298)</f>
        <v>0</v>
      </c>
      <c r="G1298">
        <f>SUMIFS('Energy balance options'!$F$7:$F$3000,'Energy balance options'!$B$7:$B$3000,HeatGen!G$2,'Energy balance options'!$A$7:$A$3000,HeatGen!$A1298)</f>
        <v>0</v>
      </c>
      <c r="H1298">
        <f>SUMIFS('Energy balance options'!$F$7:$F$3000,'Energy balance options'!$B$7:$B$3000,HeatGen!H$2,'Energy balance options'!$A$7:$A$3000,HeatGen!$A1298)</f>
        <v>0</v>
      </c>
      <c r="I1298">
        <f>SUMIFS('Energy balance options'!$F$7:$F$3000,'Energy balance options'!$B$7:$B$3000,HeatGen!I$2,'Energy balance options'!$A$7:$A$3000,HeatGen!$A1298)</f>
        <v>0</v>
      </c>
      <c r="J1298">
        <f>SUMIFS('Energy balance options'!$F$7:$F$3000,'Energy balance options'!$B$7:$B$3000,HeatGen!J$2,'Energy balance options'!$A$7:$A$3000,HeatGen!$A1298)</f>
        <v>0</v>
      </c>
      <c r="K1298">
        <f>SUMIFS('Energy balance options'!$F$7:$F$3000,'Energy balance options'!$B$7:$B$3000,HeatGen!K$2,'Energy balance options'!$A$7:$A$3000,HeatGen!$A1298)</f>
        <v>0</v>
      </c>
      <c r="L1298">
        <f>SUMIFS('Energy balance options'!$F$7:$F$3000,'Energy balance options'!$B$7:$B$3000,HeatGen!L$2,'Energy balance options'!$A$7:$A$3000,HeatGen!$A1298)</f>
        <v>0</v>
      </c>
      <c r="M1298">
        <f>SUMIFS('Energy balance options'!$F$7:$F$3000,'Energy balance options'!$B$7:$B$3000,HeatGen!M$2,'Energy balance options'!$A$7:$A$3000,HeatGen!$A1298)</f>
        <v>0</v>
      </c>
      <c r="N1298">
        <f>SUMIFS('Energy balance options'!$F$7:$F$3000,'Energy balance options'!$B$7:$B$3000,HeatGen!N$2,'Energy balance options'!$A$7:$A$3000,HeatGen!$A1298)</f>
        <v>0</v>
      </c>
      <c r="P1298">
        <f>SUMIFS('Energy balance options'!$F$7:$F$3000,'Energy balance options'!$B$7:$B$3000,HeatGen!P$2,'Energy balance options'!$A$7:$A$3000,HeatGen!$A1298)</f>
        <v>0</v>
      </c>
      <c r="Q1298">
        <f>SUMIFS('Energy balance options'!$F$7:$F$3000,'Energy balance options'!$B$7:$B$3000,HeatGen!Q$2,'Energy balance options'!$A$7:$A$3000,HeatGen!$A1298)</f>
        <v>0</v>
      </c>
      <c r="R1298">
        <f>SUMIFS('Energy balance options'!$F$7:$F$3000,'Energy balance options'!$B$7:$B$3000,HeatGen!R$2,'Energy balance options'!$A$7:$A$3000,HeatGen!$A1298)</f>
        <v>0</v>
      </c>
      <c r="S1298">
        <f>SUMIFS('Energy balance options'!$G$7:$G$3000,'Energy balance options'!$B$7:$B$3000,HeatGen!S$2,'Energy balance options'!$A$7:$A$3000,HeatGen!$A1298)</f>
        <v>0</v>
      </c>
      <c r="T1298">
        <f>SUMIFS('Energy balance options'!$G$7:$G$3000,'Energy balance options'!$B$7:$B$3000,HeatGen!T$2,'Energy balance options'!$A$7:$A$3000,HeatGen!$A1298)</f>
        <v>0</v>
      </c>
      <c r="U1298">
        <f>SUMIFS('Energy balance options'!$G$7:$G$3000,'Energy balance options'!$B$7:$B$3000,HeatGen!U$2,'Energy balance options'!$A$7:$A$3000,HeatGen!$A1298)</f>
        <v>0</v>
      </c>
      <c r="V1298">
        <f>SUMIFS('Energy balance options'!$G$7:$G$3000,'Energy balance options'!$B$7:$B$3000,HeatGen!V$2,'Energy balance options'!$A$7:$A$3000,HeatGen!$A1298)</f>
        <v>0</v>
      </c>
      <c r="W1298">
        <f>SUMIFS('Energy balance options'!$G$7:$G$3000,'Energy balance options'!$B$7:$B$3000,HeatGen!W$2,'Energy balance options'!$A$7:$A$3000,HeatGen!$A1298)</f>
        <v>0</v>
      </c>
      <c r="X1298">
        <f>SUMIFS('Energy balance options'!$G$7:$G$3000,'Energy balance options'!$B$7:$B$3000,HeatGen!X$2,'Energy balance options'!$A$7:$A$3000,HeatGen!$A1298)</f>
        <v>0</v>
      </c>
      <c r="AG1298">
        <f t="shared" si="268"/>
        <v>0</v>
      </c>
      <c r="AH1298">
        <f t="shared" si="269"/>
        <v>0</v>
      </c>
      <c r="AI1298">
        <f t="shared" si="270"/>
        <v>0</v>
      </c>
      <c r="AJ1298">
        <f t="shared" si="271"/>
        <v>0</v>
      </c>
      <c r="AK1298">
        <f t="shared" si="272"/>
        <v>0</v>
      </c>
      <c r="AL1298">
        <f t="shared" si="273"/>
        <v>0</v>
      </c>
      <c r="AM1298">
        <f t="shared" si="274"/>
        <v>0</v>
      </c>
      <c r="AN1298">
        <f t="shared" si="275"/>
        <v>0</v>
      </c>
      <c r="AO1298">
        <f t="shared" si="276"/>
        <v>0</v>
      </c>
    </row>
    <row r="1299" spans="1:41" x14ac:dyDescent="0.2">
      <c r="A1299" s="9">
        <f>'Cost per option'!A1307</f>
        <v>0</v>
      </c>
      <c r="B1299" t="str">
        <f>_xlfn.IFNA(VLOOKUP(A1299,'Energy balance options'!A$7:C$3000,3,FALSE),"")</f>
        <v/>
      </c>
      <c r="C1299">
        <f>SUMIFS('Energy balance options'!$F$7:$F$3000,'Energy balance options'!$B$7:$B$3000,HeatGen!C$2,'Energy balance options'!$A$7:$A$3000,HeatGen!$A1299)</f>
        <v>0</v>
      </c>
      <c r="D1299">
        <f>SUMIFS('Energy balance options'!$F$7:$F$3000,'Energy balance options'!$B$7:$B$3000,HeatGen!D$2,'Energy balance options'!$A$7:$A$3000,HeatGen!$A1299)</f>
        <v>0</v>
      </c>
      <c r="E1299">
        <f>SUMIFS('Energy balance options'!$F$7:$F$3000,'Energy balance options'!$B$7:$B$3000,HeatGen!E$2,'Energy balance options'!$A$7:$A$3000,HeatGen!$A1299)</f>
        <v>0</v>
      </c>
      <c r="F1299">
        <f>SUMIFS('Energy balance options'!$F$7:$F$3000,'Energy balance options'!$B$7:$B$3000,HeatGen!F$2,'Energy balance options'!$A$7:$A$3000,HeatGen!$A1299)</f>
        <v>0</v>
      </c>
      <c r="G1299">
        <f>SUMIFS('Energy balance options'!$F$7:$F$3000,'Energy balance options'!$B$7:$B$3000,HeatGen!G$2,'Energy balance options'!$A$7:$A$3000,HeatGen!$A1299)</f>
        <v>0</v>
      </c>
      <c r="H1299">
        <f>SUMIFS('Energy balance options'!$F$7:$F$3000,'Energy balance options'!$B$7:$B$3000,HeatGen!H$2,'Energy balance options'!$A$7:$A$3000,HeatGen!$A1299)</f>
        <v>0</v>
      </c>
      <c r="I1299">
        <f>SUMIFS('Energy balance options'!$F$7:$F$3000,'Energy balance options'!$B$7:$B$3000,HeatGen!I$2,'Energy balance options'!$A$7:$A$3000,HeatGen!$A1299)</f>
        <v>0</v>
      </c>
      <c r="J1299">
        <f>SUMIFS('Energy balance options'!$F$7:$F$3000,'Energy balance options'!$B$7:$B$3000,HeatGen!J$2,'Energy balance options'!$A$7:$A$3000,HeatGen!$A1299)</f>
        <v>0</v>
      </c>
      <c r="K1299">
        <f>SUMIFS('Energy balance options'!$F$7:$F$3000,'Energy balance options'!$B$7:$B$3000,HeatGen!K$2,'Energy balance options'!$A$7:$A$3000,HeatGen!$A1299)</f>
        <v>0</v>
      </c>
      <c r="L1299">
        <f>SUMIFS('Energy balance options'!$F$7:$F$3000,'Energy balance options'!$B$7:$B$3000,HeatGen!L$2,'Energy balance options'!$A$7:$A$3000,HeatGen!$A1299)</f>
        <v>0</v>
      </c>
      <c r="M1299">
        <f>SUMIFS('Energy balance options'!$F$7:$F$3000,'Energy balance options'!$B$7:$B$3000,HeatGen!M$2,'Energy balance options'!$A$7:$A$3000,HeatGen!$A1299)</f>
        <v>0</v>
      </c>
      <c r="N1299">
        <f>SUMIFS('Energy balance options'!$F$7:$F$3000,'Energy balance options'!$B$7:$B$3000,HeatGen!N$2,'Energy balance options'!$A$7:$A$3000,HeatGen!$A1299)</f>
        <v>0</v>
      </c>
      <c r="P1299">
        <f>SUMIFS('Energy balance options'!$F$7:$F$3000,'Energy balance options'!$B$7:$B$3000,HeatGen!P$2,'Energy balance options'!$A$7:$A$3000,HeatGen!$A1299)</f>
        <v>0</v>
      </c>
      <c r="Q1299">
        <f>SUMIFS('Energy balance options'!$F$7:$F$3000,'Energy balance options'!$B$7:$B$3000,HeatGen!Q$2,'Energy balance options'!$A$7:$A$3000,HeatGen!$A1299)</f>
        <v>0</v>
      </c>
      <c r="R1299">
        <f>SUMIFS('Energy balance options'!$F$7:$F$3000,'Energy balance options'!$B$7:$B$3000,HeatGen!R$2,'Energy balance options'!$A$7:$A$3000,HeatGen!$A1299)</f>
        <v>0</v>
      </c>
      <c r="S1299">
        <f>SUMIFS('Energy balance options'!$G$7:$G$3000,'Energy balance options'!$B$7:$B$3000,HeatGen!S$2,'Energy balance options'!$A$7:$A$3000,HeatGen!$A1299)</f>
        <v>0</v>
      </c>
      <c r="T1299">
        <f>SUMIFS('Energy balance options'!$G$7:$G$3000,'Energy balance options'!$B$7:$B$3000,HeatGen!T$2,'Energy balance options'!$A$7:$A$3000,HeatGen!$A1299)</f>
        <v>0</v>
      </c>
      <c r="U1299">
        <f>SUMIFS('Energy balance options'!$G$7:$G$3000,'Energy balance options'!$B$7:$B$3000,HeatGen!U$2,'Energy balance options'!$A$7:$A$3000,HeatGen!$A1299)</f>
        <v>0</v>
      </c>
      <c r="V1299">
        <f>SUMIFS('Energy balance options'!$G$7:$G$3000,'Energy balance options'!$B$7:$B$3000,HeatGen!V$2,'Energy balance options'!$A$7:$A$3000,HeatGen!$A1299)</f>
        <v>0</v>
      </c>
      <c r="W1299">
        <f>SUMIFS('Energy balance options'!$G$7:$G$3000,'Energy balance options'!$B$7:$B$3000,HeatGen!W$2,'Energy balance options'!$A$7:$A$3000,HeatGen!$A1299)</f>
        <v>0</v>
      </c>
      <c r="X1299">
        <f>SUMIFS('Energy balance options'!$G$7:$G$3000,'Energy balance options'!$B$7:$B$3000,HeatGen!X$2,'Energy balance options'!$A$7:$A$3000,HeatGen!$A1299)</f>
        <v>0</v>
      </c>
      <c r="AG1299">
        <f t="shared" si="268"/>
        <v>0</v>
      </c>
      <c r="AH1299">
        <f t="shared" si="269"/>
        <v>0</v>
      </c>
      <c r="AI1299">
        <f t="shared" si="270"/>
        <v>0</v>
      </c>
      <c r="AJ1299">
        <f t="shared" si="271"/>
        <v>0</v>
      </c>
      <c r="AK1299">
        <f t="shared" si="272"/>
        <v>0</v>
      </c>
      <c r="AL1299">
        <f t="shared" si="273"/>
        <v>0</v>
      </c>
      <c r="AM1299">
        <f t="shared" si="274"/>
        <v>0</v>
      </c>
      <c r="AN1299">
        <f t="shared" si="275"/>
        <v>0</v>
      </c>
      <c r="AO1299">
        <f t="shared" si="276"/>
        <v>0</v>
      </c>
    </row>
    <row r="1300" spans="1:41" x14ac:dyDescent="0.2">
      <c r="A1300" s="9">
        <f>'Cost per option'!A1308</f>
        <v>0</v>
      </c>
      <c r="B1300" t="str">
        <f>_xlfn.IFNA(VLOOKUP(A1300,'Energy balance options'!A$7:C$3000,3,FALSE),"")</f>
        <v/>
      </c>
      <c r="C1300">
        <f>SUMIFS('Energy balance options'!$F$7:$F$3000,'Energy balance options'!$B$7:$B$3000,HeatGen!C$2,'Energy balance options'!$A$7:$A$3000,HeatGen!$A1300)</f>
        <v>0</v>
      </c>
      <c r="D1300">
        <f>SUMIFS('Energy balance options'!$F$7:$F$3000,'Energy balance options'!$B$7:$B$3000,HeatGen!D$2,'Energy balance options'!$A$7:$A$3000,HeatGen!$A1300)</f>
        <v>0</v>
      </c>
      <c r="E1300">
        <f>SUMIFS('Energy balance options'!$F$7:$F$3000,'Energy balance options'!$B$7:$B$3000,HeatGen!E$2,'Energy balance options'!$A$7:$A$3000,HeatGen!$A1300)</f>
        <v>0</v>
      </c>
      <c r="F1300">
        <f>SUMIFS('Energy balance options'!$F$7:$F$3000,'Energy balance options'!$B$7:$B$3000,HeatGen!F$2,'Energy balance options'!$A$7:$A$3000,HeatGen!$A1300)</f>
        <v>0</v>
      </c>
      <c r="G1300">
        <f>SUMIFS('Energy balance options'!$F$7:$F$3000,'Energy balance options'!$B$7:$B$3000,HeatGen!G$2,'Energy balance options'!$A$7:$A$3000,HeatGen!$A1300)</f>
        <v>0</v>
      </c>
      <c r="H1300">
        <f>SUMIFS('Energy balance options'!$F$7:$F$3000,'Energy balance options'!$B$7:$B$3000,HeatGen!H$2,'Energy balance options'!$A$7:$A$3000,HeatGen!$A1300)</f>
        <v>0</v>
      </c>
      <c r="I1300">
        <f>SUMIFS('Energy balance options'!$F$7:$F$3000,'Energy balance options'!$B$7:$B$3000,HeatGen!I$2,'Energy balance options'!$A$7:$A$3000,HeatGen!$A1300)</f>
        <v>0</v>
      </c>
      <c r="J1300">
        <f>SUMIFS('Energy balance options'!$F$7:$F$3000,'Energy balance options'!$B$7:$B$3000,HeatGen!J$2,'Energy balance options'!$A$7:$A$3000,HeatGen!$A1300)</f>
        <v>0</v>
      </c>
      <c r="K1300">
        <f>SUMIFS('Energy balance options'!$F$7:$F$3000,'Energy balance options'!$B$7:$B$3000,HeatGen!K$2,'Energy balance options'!$A$7:$A$3000,HeatGen!$A1300)</f>
        <v>0</v>
      </c>
      <c r="L1300">
        <f>SUMIFS('Energy balance options'!$F$7:$F$3000,'Energy balance options'!$B$7:$B$3000,HeatGen!L$2,'Energy balance options'!$A$7:$A$3000,HeatGen!$A1300)</f>
        <v>0</v>
      </c>
      <c r="M1300">
        <f>SUMIFS('Energy balance options'!$F$7:$F$3000,'Energy balance options'!$B$7:$B$3000,HeatGen!M$2,'Energy balance options'!$A$7:$A$3000,HeatGen!$A1300)</f>
        <v>0</v>
      </c>
      <c r="N1300">
        <f>SUMIFS('Energy balance options'!$F$7:$F$3000,'Energy balance options'!$B$7:$B$3000,HeatGen!N$2,'Energy balance options'!$A$7:$A$3000,HeatGen!$A1300)</f>
        <v>0</v>
      </c>
      <c r="P1300">
        <f>SUMIFS('Energy balance options'!$F$7:$F$3000,'Energy balance options'!$B$7:$B$3000,HeatGen!P$2,'Energy balance options'!$A$7:$A$3000,HeatGen!$A1300)</f>
        <v>0</v>
      </c>
      <c r="Q1300">
        <f>SUMIFS('Energy balance options'!$F$7:$F$3000,'Energy balance options'!$B$7:$B$3000,HeatGen!Q$2,'Energy balance options'!$A$7:$A$3000,HeatGen!$A1300)</f>
        <v>0</v>
      </c>
      <c r="R1300">
        <f>SUMIFS('Energy balance options'!$F$7:$F$3000,'Energy balance options'!$B$7:$B$3000,HeatGen!R$2,'Energy balance options'!$A$7:$A$3000,HeatGen!$A1300)</f>
        <v>0</v>
      </c>
      <c r="S1300">
        <f>SUMIFS('Energy balance options'!$G$7:$G$3000,'Energy balance options'!$B$7:$B$3000,HeatGen!S$2,'Energy balance options'!$A$7:$A$3000,HeatGen!$A1300)</f>
        <v>0</v>
      </c>
      <c r="T1300">
        <f>SUMIFS('Energy balance options'!$G$7:$G$3000,'Energy balance options'!$B$7:$B$3000,HeatGen!T$2,'Energy balance options'!$A$7:$A$3000,HeatGen!$A1300)</f>
        <v>0</v>
      </c>
      <c r="U1300">
        <f>SUMIFS('Energy balance options'!$G$7:$G$3000,'Energy balance options'!$B$7:$B$3000,HeatGen!U$2,'Energy balance options'!$A$7:$A$3000,HeatGen!$A1300)</f>
        <v>0</v>
      </c>
      <c r="V1300">
        <f>SUMIFS('Energy balance options'!$G$7:$G$3000,'Energy balance options'!$B$7:$B$3000,HeatGen!V$2,'Energy balance options'!$A$7:$A$3000,HeatGen!$A1300)</f>
        <v>0</v>
      </c>
      <c r="W1300">
        <f>SUMIFS('Energy balance options'!$G$7:$G$3000,'Energy balance options'!$B$7:$B$3000,HeatGen!W$2,'Energy balance options'!$A$7:$A$3000,HeatGen!$A1300)</f>
        <v>0</v>
      </c>
      <c r="X1300">
        <f>SUMIFS('Energy balance options'!$G$7:$G$3000,'Energy balance options'!$B$7:$B$3000,HeatGen!X$2,'Energy balance options'!$A$7:$A$3000,HeatGen!$A1300)</f>
        <v>0</v>
      </c>
      <c r="AG1300">
        <f t="shared" si="268"/>
        <v>0</v>
      </c>
      <c r="AH1300">
        <f t="shared" si="269"/>
        <v>0</v>
      </c>
      <c r="AI1300">
        <f t="shared" si="270"/>
        <v>0</v>
      </c>
      <c r="AJ1300">
        <f t="shared" si="271"/>
        <v>0</v>
      </c>
      <c r="AK1300">
        <f t="shared" si="272"/>
        <v>0</v>
      </c>
      <c r="AL1300">
        <f t="shared" si="273"/>
        <v>0</v>
      </c>
      <c r="AM1300">
        <f t="shared" si="274"/>
        <v>0</v>
      </c>
      <c r="AN1300">
        <f t="shared" si="275"/>
        <v>0</v>
      </c>
      <c r="AO1300">
        <f t="shared" si="276"/>
        <v>0</v>
      </c>
    </row>
    <row r="1301" spans="1:41" x14ac:dyDescent="0.2">
      <c r="A1301" s="9">
        <f>'Cost per option'!A1309</f>
        <v>0</v>
      </c>
      <c r="B1301" t="str">
        <f>_xlfn.IFNA(VLOOKUP(A1301,'Energy balance options'!A$7:C$3000,3,FALSE),"")</f>
        <v/>
      </c>
      <c r="C1301">
        <f>SUMIFS('Energy balance options'!$F$7:$F$3000,'Energy balance options'!$B$7:$B$3000,HeatGen!C$2,'Energy balance options'!$A$7:$A$3000,HeatGen!$A1301)</f>
        <v>0</v>
      </c>
      <c r="D1301">
        <f>SUMIFS('Energy balance options'!$F$7:$F$3000,'Energy balance options'!$B$7:$B$3000,HeatGen!D$2,'Energy balance options'!$A$7:$A$3000,HeatGen!$A1301)</f>
        <v>0</v>
      </c>
      <c r="E1301">
        <f>SUMIFS('Energy balance options'!$F$7:$F$3000,'Energy balance options'!$B$7:$B$3000,HeatGen!E$2,'Energy balance options'!$A$7:$A$3000,HeatGen!$A1301)</f>
        <v>0</v>
      </c>
      <c r="F1301">
        <f>SUMIFS('Energy balance options'!$F$7:$F$3000,'Energy balance options'!$B$7:$B$3000,HeatGen!F$2,'Energy balance options'!$A$7:$A$3000,HeatGen!$A1301)</f>
        <v>0</v>
      </c>
      <c r="G1301">
        <f>SUMIFS('Energy balance options'!$F$7:$F$3000,'Energy balance options'!$B$7:$B$3000,HeatGen!G$2,'Energy balance options'!$A$7:$A$3000,HeatGen!$A1301)</f>
        <v>0</v>
      </c>
      <c r="H1301">
        <f>SUMIFS('Energy balance options'!$F$7:$F$3000,'Energy balance options'!$B$7:$B$3000,HeatGen!H$2,'Energy balance options'!$A$7:$A$3000,HeatGen!$A1301)</f>
        <v>0</v>
      </c>
      <c r="I1301">
        <f>SUMIFS('Energy balance options'!$F$7:$F$3000,'Energy balance options'!$B$7:$B$3000,HeatGen!I$2,'Energy balance options'!$A$7:$A$3000,HeatGen!$A1301)</f>
        <v>0</v>
      </c>
      <c r="J1301">
        <f>SUMIFS('Energy balance options'!$F$7:$F$3000,'Energy balance options'!$B$7:$B$3000,HeatGen!J$2,'Energy balance options'!$A$7:$A$3000,HeatGen!$A1301)</f>
        <v>0</v>
      </c>
      <c r="K1301">
        <f>SUMIFS('Energy balance options'!$F$7:$F$3000,'Energy balance options'!$B$7:$B$3000,HeatGen!K$2,'Energy balance options'!$A$7:$A$3000,HeatGen!$A1301)</f>
        <v>0</v>
      </c>
      <c r="L1301">
        <f>SUMIFS('Energy balance options'!$F$7:$F$3000,'Energy balance options'!$B$7:$B$3000,HeatGen!L$2,'Energy balance options'!$A$7:$A$3000,HeatGen!$A1301)</f>
        <v>0</v>
      </c>
      <c r="M1301">
        <f>SUMIFS('Energy balance options'!$F$7:$F$3000,'Energy balance options'!$B$7:$B$3000,HeatGen!M$2,'Energy balance options'!$A$7:$A$3000,HeatGen!$A1301)</f>
        <v>0</v>
      </c>
      <c r="N1301">
        <f>SUMIFS('Energy balance options'!$F$7:$F$3000,'Energy balance options'!$B$7:$B$3000,HeatGen!N$2,'Energy balance options'!$A$7:$A$3000,HeatGen!$A1301)</f>
        <v>0</v>
      </c>
      <c r="P1301">
        <f>SUMIFS('Energy balance options'!$F$7:$F$3000,'Energy balance options'!$B$7:$B$3000,HeatGen!P$2,'Energy balance options'!$A$7:$A$3000,HeatGen!$A1301)</f>
        <v>0</v>
      </c>
      <c r="Q1301">
        <f>SUMIFS('Energy balance options'!$F$7:$F$3000,'Energy balance options'!$B$7:$B$3000,HeatGen!Q$2,'Energy balance options'!$A$7:$A$3000,HeatGen!$A1301)</f>
        <v>0</v>
      </c>
      <c r="R1301">
        <f>SUMIFS('Energy balance options'!$F$7:$F$3000,'Energy balance options'!$B$7:$B$3000,HeatGen!R$2,'Energy balance options'!$A$7:$A$3000,HeatGen!$A1301)</f>
        <v>0</v>
      </c>
      <c r="S1301">
        <f>SUMIFS('Energy balance options'!$G$7:$G$3000,'Energy balance options'!$B$7:$B$3000,HeatGen!S$2,'Energy balance options'!$A$7:$A$3000,HeatGen!$A1301)</f>
        <v>0</v>
      </c>
      <c r="T1301">
        <f>SUMIFS('Energy balance options'!$G$7:$G$3000,'Energy balance options'!$B$7:$B$3000,HeatGen!T$2,'Energy balance options'!$A$7:$A$3000,HeatGen!$A1301)</f>
        <v>0</v>
      </c>
      <c r="U1301">
        <f>SUMIFS('Energy balance options'!$G$7:$G$3000,'Energy balance options'!$B$7:$B$3000,HeatGen!U$2,'Energy balance options'!$A$7:$A$3000,HeatGen!$A1301)</f>
        <v>0</v>
      </c>
      <c r="V1301">
        <f>SUMIFS('Energy balance options'!$G$7:$G$3000,'Energy balance options'!$B$7:$B$3000,HeatGen!V$2,'Energy balance options'!$A$7:$A$3000,HeatGen!$A1301)</f>
        <v>0</v>
      </c>
      <c r="W1301">
        <f>SUMIFS('Energy balance options'!$G$7:$G$3000,'Energy balance options'!$B$7:$B$3000,HeatGen!W$2,'Energy balance options'!$A$7:$A$3000,HeatGen!$A1301)</f>
        <v>0</v>
      </c>
      <c r="X1301">
        <f>SUMIFS('Energy balance options'!$G$7:$G$3000,'Energy balance options'!$B$7:$B$3000,HeatGen!X$2,'Energy balance options'!$A$7:$A$3000,HeatGen!$A1301)</f>
        <v>0</v>
      </c>
      <c r="AG1301">
        <f t="shared" si="268"/>
        <v>0</v>
      </c>
      <c r="AH1301">
        <f t="shared" si="269"/>
        <v>0</v>
      </c>
      <c r="AI1301">
        <f t="shared" si="270"/>
        <v>0</v>
      </c>
      <c r="AJ1301">
        <f t="shared" si="271"/>
        <v>0</v>
      </c>
      <c r="AK1301">
        <f t="shared" si="272"/>
        <v>0</v>
      </c>
      <c r="AL1301">
        <f t="shared" si="273"/>
        <v>0</v>
      </c>
      <c r="AM1301">
        <f t="shared" si="274"/>
        <v>0</v>
      </c>
      <c r="AN1301">
        <f t="shared" si="275"/>
        <v>0</v>
      </c>
      <c r="AO1301">
        <f t="shared" si="276"/>
        <v>0</v>
      </c>
    </row>
    <row r="1302" spans="1:41" x14ac:dyDescent="0.2">
      <c r="A1302" s="9">
        <f>'Cost per option'!A1310</f>
        <v>0</v>
      </c>
      <c r="B1302" t="str">
        <f>_xlfn.IFNA(VLOOKUP(A1302,'Energy balance options'!A$7:C$3000,3,FALSE),"")</f>
        <v/>
      </c>
      <c r="C1302">
        <f>SUMIFS('Energy balance options'!$F$7:$F$3000,'Energy balance options'!$B$7:$B$3000,HeatGen!C$2,'Energy balance options'!$A$7:$A$3000,HeatGen!$A1302)</f>
        <v>0</v>
      </c>
      <c r="D1302">
        <f>SUMIFS('Energy balance options'!$F$7:$F$3000,'Energy balance options'!$B$7:$B$3000,HeatGen!D$2,'Energy balance options'!$A$7:$A$3000,HeatGen!$A1302)</f>
        <v>0</v>
      </c>
      <c r="E1302">
        <f>SUMIFS('Energy balance options'!$F$7:$F$3000,'Energy balance options'!$B$7:$B$3000,HeatGen!E$2,'Energy balance options'!$A$7:$A$3000,HeatGen!$A1302)</f>
        <v>0</v>
      </c>
      <c r="F1302">
        <f>SUMIFS('Energy balance options'!$F$7:$F$3000,'Energy balance options'!$B$7:$B$3000,HeatGen!F$2,'Energy balance options'!$A$7:$A$3000,HeatGen!$A1302)</f>
        <v>0</v>
      </c>
      <c r="G1302">
        <f>SUMIFS('Energy balance options'!$F$7:$F$3000,'Energy balance options'!$B$7:$B$3000,HeatGen!G$2,'Energy balance options'!$A$7:$A$3000,HeatGen!$A1302)</f>
        <v>0</v>
      </c>
      <c r="H1302">
        <f>SUMIFS('Energy balance options'!$F$7:$F$3000,'Energy balance options'!$B$7:$B$3000,HeatGen!H$2,'Energy balance options'!$A$7:$A$3000,HeatGen!$A1302)</f>
        <v>0</v>
      </c>
      <c r="I1302">
        <f>SUMIFS('Energy balance options'!$F$7:$F$3000,'Energy balance options'!$B$7:$B$3000,HeatGen!I$2,'Energy balance options'!$A$7:$A$3000,HeatGen!$A1302)</f>
        <v>0</v>
      </c>
      <c r="J1302">
        <f>SUMIFS('Energy balance options'!$F$7:$F$3000,'Energy balance options'!$B$7:$B$3000,HeatGen!J$2,'Energy balance options'!$A$7:$A$3000,HeatGen!$A1302)</f>
        <v>0</v>
      </c>
      <c r="K1302">
        <f>SUMIFS('Energy balance options'!$F$7:$F$3000,'Energy balance options'!$B$7:$B$3000,HeatGen!K$2,'Energy balance options'!$A$7:$A$3000,HeatGen!$A1302)</f>
        <v>0</v>
      </c>
      <c r="L1302">
        <f>SUMIFS('Energy balance options'!$F$7:$F$3000,'Energy balance options'!$B$7:$B$3000,HeatGen!L$2,'Energy balance options'!$A$7:$A$3000,HeatGen!$A1302)</f>
        <v>0</v>
      </c>
      <c r="M1302">
        <f>SUMIFS('Energy balance options'!$F$7:$F$3000,'Energy balance options'!$B$7:$B$3000,HeatGen!M$2,'Energy balance options'!$A$7:$A$3000,HeatGen!$A1302)</f>
        <v>0</v>
      </c>
      <c r="N1302">
        <f>SUMIFS('Energy balance options'!$F$7:$F$3000,'Energy balance options'!$B$7:$B$3000,HeatGen!N$2,'Energy balance options'!$A$7:$A$3000,HeatGen!$A1302)</f>
        <v>0</v>
      </c>
      <c r="P1302">
        <f>SUMIFS('Energy balance options'!$F$7:$F$3000,'Energy balance options'!$B$7:$B$3000,HeatGen!P$2,'Energy balance options'!$A$7:$A$3000,HeatGen!$A1302)</f>
        <v>0</v>
      </c>
      <c r="Q1302">
        <f>SUMIFS('Energy balance options'!$F$7:$F$3000,'Energy balance options'!$B$7:$B$3000,HeatGen!Q$2,'Energy balance options'!$A$7:$A$3000,HeatGen!$A1302)</f>
        <v>0</v>
      </c>
      <c r="R1302">
        <f>SUMIFS('Energy balance options'!$F$7:$F$3000,'Energy balance options'!$B$7:$B$3000,HeatGen!R$2,'Energy balance options'!$A$7:$A$3000,HeatGen!$A1302)</f>
        <v>0</v>
      </c>
      <c r="S1302">
        <f>SUMIFS('Energy balance options'!$G$7:$G$3000,'Energy balance options'!$B$7:$B$3000,HeatGen!S$2,'Energy balance options'!$A$7:$A$3000,HeatGen!$A1302)</f>
        <v>0</v>
      </c>
      <c r="T1302">
        <f>SUMIFS('Energy balance options'!$G$7:$G$3000,'Energy balance options'!$B$7:$B$3000,HeatGen!T$2,'Energy balance options'!$A$7:$A$3000,HeatGen!$A1302)</f>
        <v>0</v>
      </c>
      <c r="U1302">
        <f>SUMIFS('Energy balance options'!$G$7:$G$3000,'Energy balance options'!$B$7:$B$3000,HeatGen!U$2,'Energy balance options'!$A$7:$A$3000,HeatGen!$A1302)</f>
        <v>0</v>
      </c>
      <c r="V1302">
        <f>SUMIFS('Energy balance options'!$G$7:$G$3000,'Energy balance options'!$B$7:$B$3000,HeatGen!V$2,'Energy balance options'!$A$7:$A$3000,HeatGen!$A1302)</f>
        <v>0</v>
      </c>
      <c r="W1302">
        <f>SUMIFS('Energy balance options'!$G$7:$G$3000,'Energy balance options'!$B$7:$B$3000,HeatGen!W$2,'Energy balance options'!$A$7:$A$3000,HeatGen!$A1302)</f>
        <v>0</v>
      </c>
      <c r="X1302">
        <f>SUMIFS('Energy balance options'!$G$7:$G$3000,'Energy balance options'!$B$7:$B$3000,HeatGen!X$2,'Energy balance options'!$A$7:$A$3000,HeatGen!$A1302)</f>
        <v>0</v>
      </c>
      <c r="AG1302">
        <f t="shared" si="268"/>
        <v>0</v>
      </c>
      <c r="AH1302">
        <f t="shared" si="269"/>
        <v>0</v>
      </c>
      <c r="AI1302">
        <f t="shared" si="270"/>
        <v>0</v>
      </c>
      <c r="AJ1302">
        <f t="shared" si="271"/>
        <v>0</v>
      </c>
      <c r="AK1302">
        <f t="shared" si="272"/>
        <v>0</v>
      </c>
      <c r="AL1302">
        <f t="shared" si="273"/>
        <v>0</v>
      </c>
      <c r="AM1302">
        <f t="shared" si="274"/>
        <v>0</v>
      </c>
      <c r="AN1302">
        <f t="shared" si="275"/>
        <v>0</v>
      </c>
      <c r="AO1302">
        <f t="shared" si="276"/>
        <v>0</v>
      </c>
    </row>
    <row r="1303" spans="1:41" x14ac:dyDescent="0.2">
      <c r="A1303" s="9">
        <f>'Cost per option'!A1311</f>
        <v>0</v>
      </c>
      <c r="B1303" t="str">
        <f>_xlfn.IFNA(VLOOKUP(A1303,'Energy balance options'!A$7:C$3000,3,FALSE),"")</f>
        <v/>
      </c>
      <c r="C1303">
        <f>SUMIFS('Energy balance options'!$F$7:$F$3000,'Energy balance options'!$B$7:$B$3000,HeatGen!C$2,'Energy balance options'!$A$7:$A$3000,HeatGen!$A1303)</f>
        <v>0</v>
      </c>
      <c r="D1303">
        <f>SUMIFS('Energy balance options'!$F$7:$F$3000,'Energy balance options'!$B$7:$B$3000,HeatGen!D$2,'Energy balance options'!$A$7:$A$3000,HeatGen!$A1303)</f>
        <v>0</v>
      </c>
      <c r="E1303">
        <f>SUMIFS('Energy balance options'!$F$7:$F$3000,'Energy balance options'!$B$7:$B$3000,HeatGen!E$2,'Energy balance options'!$A$7:$A$3000,HeatGen!$A1303)</f>
        <v>0</v>
      </c>
      <c r="F1303">
        <f>SUMIFS('Energy balance options'!$F$7:$F$3000,'Energy balance options'!$B$7:$B$3000,HeatGen!F$2,'Energy balance options'!$A$7:$A$3000,HeatGen!$A1303)</f>
        <v>0</v>
      </c>
      <c r="G1303">
        <f>SUMIFS('Energy balance options'!$F$7:$F$3000,'Energy balance options'!$B$7:$B$3000,HeatGen!G$2,'Energy balance options'!$A$7:$A$3000,HeatGen!$A1303)</f>
        <v>0</v>
      </c>
      <c r="H1303">
        <f>SUMIFS('Energy balance options'!$F$7:$F$3000,'Energy balance options'!$B$7:$B$3000,HeatGen!H$2,'Energy balance options'!$A$7:$A$3000,HeatGen!$A1303)</f>
        <v>0</v>
      </c>
      <c r="I1303">
        <f>SUMIFS('Energy balance options'!$F$7:$F$3000,'Energy balance options'!$B$7:$B$3000,HeatGen!I$2,'Energy balance options'!$A$7:$A$3000,HeatGen!$A1303)</f>
        <v>0</v>
      </c>
      <c r="J1303">
        <f>SUMIFS('Energy balance options'!$F$7:$F$3000,'Energy balance options'!$B$7:$B$3000,HeatGen!J$2,'Energy balance options'!$A$7:$A$3000,HeatGen!$A1303)</f>
        <v>0</v>
      </c>
      <c r="K1303">
        <f>SUMIFS('Energy balance options'!$F$7:$F$3000,'Energy balance options'!$B$7:$B$3000,HeatGen!K$2,'Energy balance options'!$A$7:$A$3000,HeatGen!$A1303)</f>
        <v>0</v>
      </c>
      <c r="L1303">
        <f>SUMIFS('Energy balance options'!$F$7:$F$3000,'Energy balance options'!$B$7:$B$3000,HeatGen!L$2,'Energy balance options'!$A$7:$A$3000,HeatGen!$A1303)</f>
        <v>0</v>
      </c>
      <c r="M1303">
        <f>SUMIFS('Energy balance options'!$F$7:$F$3000,'Energy balance options'!$B$7:$B$3000,HeatGen!M$2,'Energy balance options'!$A$7:$A$3000,HeatGen!$A1303)</f>
        <v>0</v>
      </c>
      <c r="N1303">
        <f>SUMIFS('Energy balance options'!$F$7:$F$3000,'Energy balance options'!$B$7:$B$3000,HeatGen!N$2,'Energy balance options'!$A$7:$A$3000,HeatGen!$A1303)</f>
        <v>0</v>
      </c>
      <c r="P1303">
        <f>SUMIFS('Energy balance options'!$F$7:$F$3000,'Energy balance options'!$B$7:$B$3000,HeatGen!P$2,'Energy balance options'!$A$7:$A$3000,HeatGen!$A1303)</f>
        <v>0</v>
      </c>
      <c r="Q1303">
        <f>SUMIFS('Energy balance options'!$F$7:$F$3000,'Energy balance options'!$B$7:$B$3000,HeatGen!Q$2,'Energy balance options'!$A$7:$A$3000,HeatGen!$A1303)</f>
        <v>0</v>
      </c>
      <c r="R1303">
        <f>SUMIFS('Energy balance options'!$F$7:$F$3000,'Energy balance options'!$B$7:$B$3000,HeatGen!R$2,'Energy balance options'!$A$7:$A$3000,HeatGen!$A1303)</f>
        <v>0</v>
      </c>
      <c r="S1303">
        <f>SUMIFS('Energy balance options'!$G$7:$G$3000,'Energy balance options'!$B$7:$B$3000,HeatGen!S$2,'Energy balance options'!$A$7:$A$3000,HeatGen!$A1303)</f>
        <v>0</v>
      </c>
      <c r="T1303">
        <f>SUMIFS('Energy balance options'!$G$7:$G$3000,'Energy balance options'!$B$7:$B$3000,HeatGen!T$2,'Energy balance options'!$A$7:$A$3000,HeatGen!$A1303)</f>
        <v>0</v>
      </c>
      <c r="U1303">
        <f>SUMIFS('Energy balance options'!$G$7:$G$3000,'Energy balance options'!$B$7:$B$3000,HeatGen!U$2,'Energy balance options'!$A$7:$A$3000,HeatGen!$A1303)</f>
        <v>0</v>
      </c>
      <c r="V1303">
        <f>SUMIFS('Energy balance options'!$G$7:$G$3000,'Energy balance options'!$B$7:$B$3000,HeatGen!V$2,'Energy balance options'!$A$7:$A$3000,HeatGen!$A1303)</f>
        <v>0</v>
      </c>
      <c r="W1303">
        <f>SUMIFS('Energy balance options'!$G$7:$G$3000,'Energy balance options'!$B$7:$B$3000,HeatGen!W$2,'Energy balance options'!$A$7:$A$3000,HeatGen!$A1303)</f>
        <v>0</v>
      </c>
      <c r="X1303">
        <f>SUMIFS('Energy balance options'!$G$7:$G$3000,'Energy balance options'!$B$7:$B$3000,HeatGen!X$2,'Energy balance options'!$A$7:$A$3000,HeatGen!$A1303)</f>
        <v>0</v>
      </c>
      <c r="AG1303">
        <f t="shared" si="268"/>
        <v>0</v>
      </c>
      <c r="AH1303">
        <f t="shared" si="269"/>
        <v>0</v>
      </c>
      <c r="AI1303">
        <f t="shared" si="270"/>
        <v>0</v>
      </c>
      <c r="AJ1303">
        <f t="shared" si="271"/>
        <v>0</v>
      </c>
      <c r="AK1303">
        <f t="shared" si="272"/>
        <v>0</v>
      </c>
      <c r="AL1303">
        <f t="shared" si="273"/>
        <v>0</v>
      </c>
      <c r="AM1303">
        <f t="shared" si="274"/>
        <v>0</v>
      </c>
      <c r="AN1303">
        <f t="shared" si="275"/>
        <v>0</v>
      </c>
      <c r="AO1303">
        <f t="shared" si="276"/>
        <v>0</v>
      </c>
    </row>
    <row r="1304" spans="1:41" x14ac:dyDescent="0.2">
      <c r="A1304" s="9">
        <f>'Cost per option'!A1312</f>
        <v>0</v>
      </c>
      <c r="B1304" t="str">
        <f>_xlfn.IFNA(VLOOKUP(A1304,'Energy balance options'!A$7:C$3000,3,FALSE),"")</f>
        <v/>
      </c>
      <c r="C1304">
        <f>SUMIFS('Energy balance options'!$F$7:$F$3000,'Energy balance options'!$B$7:$B$3000,HeatGen!C$2,'Energy balance options'!$A$7:$A$3000,HeatGen!$A1304)</f>
        <v>0</v>
      </c>
      <c r="D1304">
        <f>SUMIFS('Energy balance options'!$F$7:$F$3000,'Energy balance options'!$B$7:$B$3000,HeatGen!D$2,'Energy balance options'!$A$7:$A$3000,HeatGen!$A1304)</f>
        <v>0</v>
      </c>
      <c r="E1304">
        <f>SUMIFS('Energy balance options'!$F$7:$F$3000,'Energy balance options'!$B$7:$B$3000,HeatGen!E$2,'Energy balance options'!$A$7:$A$3000,HeatGen!$A1304)</f>
        <v>0</v>
      </c>
      <c r="F1304">
        <f>SUMIFS('Energy balance options'!$F$7:$F$3000,'Energy balance options'!$B$7:$B$3000,HeatGen!F$2,'Energy balance options'!$A$7:$A$3000,HeatGen!$A1304)</f>
        <v>0</v>
      </c>
      <c r="G1304">
        <f>SUMIFS('Energy balance options'!$F$7:$F$3000,'Energy balance options'!$B$7:$B$3000,HeatGen!G$2,'Energy balance options'!$A$7:$A$3000,HeatGen!$A1304)</f>
        <v>0</v>
      </c>
      <c r="H1304">
        <f>SUMIFS('Energy balance options'!$F$7:$F$3000,'Energy balance options'!$B$7:$B$3000,HeatGen!H$2,'Energy balance options'!$A$7:$A$3000,HeatGen!$A1304)</f>
        <v>0</v>
      </c>
      <c r="I1304">
        <f>SUMIFS('Energy balance options'!$F$7:$F$3000,'Energy balance options'!$B$7:$B$3000,HeatGen!I$2,'Energy balance options'!$A$7:$A$3000,HeatGen!$A1304)</f>
        <v>0</v>
      </c>
      <c r="J1304">
        <f>SUMIFS('Energy balance options'!$F$7:$F$3000,'Energy balance options'!$B$7:$B$3000,HeatGen!J$2,'Energy balance options'!$A$7:$A$3000,HeatGen!$A1304)</f>
        <v>0</v>
      </c>
      <c r="K1304">
        <f>SUMIFS('Energy balance options'!$F$7:$F$3000,'Energy balance options'!$B$7:$B$3000,HeatGen!K$2,'Energy balance options'!$A$7:$A$3000,HeatGen!$A1304)</f>
        <v>0</v>
      </c>
      <c r="L1304">
        <f>SUMIFS('Energy balance options'!$F$7:$F$3000,'Energy balance options'!$B$7:$B$3000,HeatGen!L$2,'Energy balance options'!$A$7:$A$3000,HeatGen!$A1304)</f>
        <v>0</v>
      </c>
      <c r="M1304">
        <f>SUMIFS('Energy balance options'!$F$7:$F$3000,'Energy balance options'!$B$7:$B$3000,HeatGen!M$2,'Energy balance options'!$A$7:$A$3000,HeatGen!$A1304)</f>
        <v>0</v>
      </c>
      <c r="N1304">
        <f>SUMIFS('Energy balance options'!$F$7:$F$3000,'Energy balance options'!$B$7:$B$3000,HeatGen!N$2,'Energy balance options'!$A$7:$A$3000,HeatGen!$A1304)</f>
        <v>0</v>
      </c>
      <c r="P1304">
        <f>SUMIFS('Energy balance options'!$F$7:$F$3000,'Energy balance options'!$B$7:$B$3000,HeatGen!P$2,'Energy balance options'!$A$7:$A$3000,HeatGen!$A1304)</f>
        <v>0</v>
      </c>
      <c r="Q1304">
        <f>SUMIFS('Energy balance options'!$F$7:$F$3000,'Energy balance options'!$B$7:$B$3000,HeatGen!Q$2,'Energy balance options'!$A$7:$A$3000,HeatGen!$A1304)</f>
        <v>0</v>
      </c>
      <c r="R1304">
        <f>SUMIFS('Energy balance options'!$F$7:$F$3000,'Energy balance options'!$B$7:$B$3000,HeatGen!R$2,'Energy balance options'!$A$7:$A$3000,HeatGen!$A1304)</f>
        <v>0</v>
      </c>
      <c r="S1304">
        <f>SUMIFS('Energy balance options'!$G$7:$G$3000,'Energy balance options'!$B$7:$B$3000,HeatGen!S$2,'Energy balance options'!$A$7:$A$3000,HeatGen!$A1304)</f>
        <v>0</v>
      </c>
      <c r="T1304">
        <f>SUMIFS('Energy balance options'!$G$7:$G$3000,'Energy balance options'!$B$7:$B$3000,HeatGen!T$2,'Energy balance options'!$A$7:$A$3000,HeatGen!$A1304)</f>
        <v>0</v>
      </c>
      <c r="U1304">
        <f>SUMIFS('Energy balance options'!$G$7:$G$3000,'Energy balance options'!$B$7:$B$3000,HeatGen!U$2,'Energy balance options'!$A$7:$A$3000,HeatGen!$A1304)</f>
        <v>0</v>
      </c>
      <c r="V1304">
        <f>SUMIFS('Energy balance options'!$G$7:$G$3000,'Energy balance options'!$B$7:$B$3000,HeatGen!V$2,'Energy balance options'!$A$7:$A$3000,HeatGen!$A1304)</f>
        <v>0</v>
      </c>
      <c r="W1304">
        <f>SUMIFS('Energy balance options'!$G$7:$G$3000,'Energy balance options'!$B$7:$B$3000,HeatGen!W$2,'Energy balance options'!$A$7:$A$3000,HeatGen!$A1304)</f>
        <v>0</v>
      </c>
      <c r="X1304">
        <f>SUMIFS('Energy balance options'!$G$7:$G$3000,'Energy balance options'!$B$7:$B$3000,HeatGen!X$2,'Energy balance options'!$A$7:$A$3000,HeatGen!$A1304)</f>
        <v>0</v>
      </c>
      <c r="AG1304">
        <f t="shared" si="268"/>
        <v>0</v>
      </c>
      <c r="AH1304">
        <f t="shared" si="269"/>
        <v>0</v>
      </c>
      <c r="AI1304">
        <f t="shared" si="270"/>
        <v>0</v>
      </c>
      <c r="AJ1304">
        <f t="shared" si="271"/>
        <v>0</v>
      </c>
      <c r="AK1304">
        <f t="shared" si="272"/>
        <v>0</v>
      </c>
      <c r="AL1304">
        <f t="shared" si="273"/>
        <v>0</v>
      </c>
      <c r="AM1304">
        <f t="shared" si="274"/>
        <v>0</v>
      </c>
      <c r="AN1304">
        <f t="shared" si="275"/>
        <v>0</v>
      </c>
      <c r="AO1304">
        <f t="shared" si="276"/>
        <v>0</v>
      </c>
    </row>
    <row r="1305" spans="1:41" x14ac:dyDescent="0.2">
      <c r="A1305" s="9">
        <f>'Cost per option'!A1313</f>
        <v>0</v>
      </c>
      <c r="B1305" t="str">
        <f>_xlfn.IFNA(VLOOKUP(A1305,'Energy balance options'!A$7:C$3000,3,FALSE),"")</f>
        <v/>
      </c>
      <c r="C1305">
        <f>SUMIFS('Energy balance options'!$F$7:$F$3000,'Energy balance options'!$B$7:$B$3000,HeatGen!C$2,'Energy balance options'!$A$7:$A$3000,HeatGen!$A1305)</f>
        <v>0</v>
      </c>
      <c r="D1305">
        <f>SUMIFS('Energy balance options'!$F$7:$F$3000,'Energy balance options'!$B$7:$B$3000,HeatGen!D$2,'Energy balance options'!$A$7:$A$3000,HeatGen!$A1305)</f>
        <v>0</v>
      </c>
      <c r="E1305">
        <f>SUMIFS('Energy balance options'!$F$7:$F$3000,'Energy balance options'!$B$7:$B$3000,HeatGen!E$2,'Energy balance options'!$A$7:$A$3000,HeatGen!$A1305)</f>
        <v>0</v>
      </c>
      <c r="F1305">
        <f>SUMIFS('Energy balance options'!$F$7:$F$3000,'Energy balance options'!$B$7:$B$3000,HeatGen!F$2,'Energy balance options'!$A$7:$A$3000,HeatGen!$A1305)</f>
        <v>0</v>
      </c>
      <c r="G1305">
        <f>SUMIFS('Energy balance options'!$F$7:$F$3000,'Energy balance options'!$B$7:$B$3000,HeatGen!G$2,'Energy balance options'!$A$7:$A$3000,HeatGen!$A1305)</f>
        <v>0</v>
      </c>
      <c r="H1305">
        <f>SUMIFS('Energy balance options'!$F$7:$F$3000,'Energy balance options'!$B$7:$B$3000,HeatGen!H$2,'Energy balance options'!$A$7:$A$3000,HeatGen!$A1305)</f>
        <v>0</v>
      </c>
      <c r="I1305">
        <f>SUMIFS('Energy balance options'!$F$7:$F$3000,'Energy balance options'!$B$7:$B$3000,HeatGen!I$2,'Energy balance options'!$A$7:$A$3000,HeatGen!$A1305)</f>
        <v>0</v>
      </c>
      <c r="J1305">
        <f>SUMIFS('Energy balance options'!$F$7:$F$3000,'Energy balance options'!$B$7:$B$3000,HeatGen!J$2,'Energy balance options'!$A$7:$A$3000,HeatGen!$A1305)</f>
        <v>0</v>
      </c>
      <c r="K1305">
        <f>SUMIFS('Energy balance options'!$F$7:$F$3000,'Energy balance options'!$B$7:$B$3000,HeatGen!K$2,'Energy balance options'!$A$7:$A$3000,HeatGen!$A1305)</f>
        <v>0</v>
      </c>
      <c r="L1305">
        <f>SUMIFS('Energy balance options'!$F$7:$F$3000,'Energy balance options'!$B$7:$B$3000,HeatGen!L$2,'Energy balance options'!$A$7:$A$3000,HeatGen!$A1305)</f>
        <v>0</v>
      </c>
      <c r="M1305">
        <f>SUMIFS('Energy balance options'!$F$7:$F$3000,'Energy balance options'!$B$7:$B$3000,HeatGen!M$2,'Energy balance options'!$A$7:$A$3000,HeatGen!$A1305)</f>
        <v>0</v>
      </c>
      <c r="N1305">
        <f>SUMIFS('Energy balance options'!$F$7:$F$3000,'Energy balance options'!$B$7:$B$3000,HeatGen!N$2,'Energy balance options'!$A$7:$A$3000,HeatGen!$A1305)</f>
        <v>0</v>
      </c>
      <c r="P1305">
        <f>SUMIFS('Energy balance options'!$F$7:$F$3000,'Energy balance options'!$B$7:$B$3000,HeatGen!P$2,'Energy balance options'!$A$7:$A$3000,HeatGen!$A1305)</f>
        <v>0</v>
      </c>
      <c r="Q1305">
        <f>SUMIFS('Energy balance options'!$F$7:$F$3000,'Energy balance options'!$B$7:$B$3000,HeatGen!Q$2,'Energy balance options'!$A$7:$A$3000,HeatGen!$A1305)</f>
        <v>0</v>
      </c>
      <c r="R1305">
        <f>SUMIFS('Energy balance options'!$F$7:$F$3000,'Energy balance options'!$B$7:$B$3000,HeatGen!R$2,'Energy balance options'!$A$7:$A$3000,HeatGen!$A1305)</f>
        <v>0</v>
      </c>
      <c r="S1305">
        <f>SUMIFS('Energy balance options'!$G$7:$G$3000,'Energy balance options'!$B$7:$B$3000,HeatGen!S$2,'Energy balance options'!$A$7:$A$3000,HeatGen!$A1305)</f>
        <v>0</v>
      </c>
      <c r="T1305">
        <f>SUMIFS('Energy balance options'!$G$7:$G$3000,'Energy balance options'!$B$7:$B$3000,HeatGen!T$2,'Energy balance options'!$A$7:$A$3000,HeatGen!$A1305)</f>
        <v>0</v>
      </c>
      <c r="U1305">
        <f>SUMIFS('Energy balance options'!$G$7:$G$3000,'Energy balance options'!$B$7:$B$3000,HeatGen!U$2,'Energy balance options'!$A$7:$A$3000,HeatGen!$A1305)</f>
        <v>0</v>
      </c>
      <c r="V1305">
        <f>SUMIFS('Energy balance options'!$G$7:$G$3000,'Energy balance options'!$B$7:$B$3000,HeatGen!V$2,'Energy balance options'!$A$7:$A$3000,HeatGen!$A1305)</f>
        <v>0</v>
      </c>
      <c r="W1305">
        <f>SUMIFS('Energy balance options'!$G$7:$G$3000,'Energy balance options'!$B$7:$B$3000,HeatGen!W$2,'Energy balance options'!$A$7:$A$3000,HeatGen!$A1305)</f>
        <v>0</v>
      </c>
      <c r="X1305">
        <f>SUMIFS('Energy balance options'!$G$7:$G$3000,'Energy balance options'!$B$7:$B$3000,HeatGen!X$2,'Energy balance options'!$A$7:$A$3000,HeatGen!$A1305)</f>
        <v>0</v>
      </c>
      <c r="AG1305">
        <f t="shared" si="268"/>
        <v>0</v>
      </c>
      <c r="AH1305">
        <f t="shared" si="269"/>
        <v>0</v>
      </c>
      <c r="AI1305">
        <f t="shared" si="270"/>
        <v>0</v>
      </c>
      <c r="AJ1305">
        <f t="shared" si="271"/>
        <v>0</v>
      </c>
      <c r="AK1305">
        <f t="shared" si="272"/>
        <v>0</v>
      </c>
      <c r="AL1305">
        <f t="shared" si="273"/>
        <v>0</v>
      </c>
      <c r="AM1305">
        <f t="shared" si="274"/>
        <v>0</v>
      </c>
      <c r="AN1305">
        <f t="shared" si="275"/>
        <v>0</v>
      </c>
      <c r="AO1305">
        <f t="shared" si="276"/>
        <v>0</v>
      </c>
    </row>
    <row r="1306" spans="1:41" x14ac:dyDescent="0.2">
      <c r="A1306" s="9">
        <f>'Cost per option'!A1314</f>
        <v>0</v>
      </c>
      <c r="B1306" t="str">
        <f>_xlfn.IFNA(VLOOKUP(A1306,'Energy balance options'!A$7:C$3000,3,FALSE),"")</f>
        <v/>
      </c>
      <c r="C1306">
        <f>SUMIFS('Energy balance options'!$F$7:$F$3000,'Energy balance options'!$B$7:$B$3000,HeatGen!C$2,'Energy balance options'!$A$7:$A$3000,HeatGen!$A1306)</f>
        <v>0</v>
      </c>
      <c r="D1306">
        <f>SUMIFS('Energy balance options'!$F$7:$F$3000,'Energy balance options'!$B$7:$B$3000,HeatGen!D$2,'Energy balance options'!$A$7:$A$3000,HeatGen!$A1306)</f>
        <v>0</v>
      </c>
      <c r="E1306">
        <f>SUMIFS('Energy balance options'!$F$7:$F$3000,'Energy balance options'!$B$7:$B$3000,HeatGen!E$2,'Energy balance options'!$A$7:$A$3000,HeatGen!$A1306)</f>
        <v>0</v>
      </c>
      <c r="F1306">
        <f>SUMIFS('Energy balance options'!$F$7:$F$3000,'Energy balance options'!$B$7:$B$3000,HeatGen!F$2,'Energy balance options'!$A$7:$A$3000,HeatGen!$A1306)</f>
        <v>0</v>
      </c>
      <c r="G1306">
        <f>SUMIFS('Energy balance options'!$F$7:$F$3000,'Energy balance options'!$B$7:$B$3000,HeatGen!G$2,'Energy balance options'!$A$7:$A$3000,HeatGen!$A1306)</f>
        <v>0</v>
      </c>
      <c r="H1306">
        <f>SUMIFS('Energy balance options'!$F$7:$F$3000,'Energy balance options'!$B$7:$B$3000,HeatGen!H$2,'Energy balance options'!$A$7:$A$3000,HeatGen!$A1306)</f>
        <v>0</v>
      </c>
      <c r="I1306">
        <f>SUMIFS('Energy balance options'!$F$7:$F$3000,'Energy balance options'!$B$7:$B$3000,HeatGen!I$2,'Energy balance options'!$A$7:$A$3000,HeatGen!$A1306)</f>
        <v>0</v>
      </c>
      <c r="J1306">
        <f>SUMIFS('Energy balance options'!$F$7:$F$3000,'Energy balance options'!$B$7:$B$3000,HeatGen!J$2,'Energy balance options'!$A$7:$A$3000,HeatGen!$A1306)</f>
        <v>0</v>
      </c>
      <c r="K1306">
        <f>SUMIFS('Energy balance options'!$F$7:$F$3000,'Energy balance options'!$B$7:$B$3000,HeatGen!K$2,'Energy balance options'!$A$7:$A$3000,HeatGen!$A1306)</f>
        <v>0</v>
      </c>
      <c r="L1306">
        <f>SUMIFS('Energy balance options'!$F$7:$F$3000,'Energy balance options'!$B$7:$B$3000,HeatGen!L$2,'Energy balance options'!$A$7:$A$3000,HeatGen!$A1306)</f>
        <v>0</v>
      </c>
      <c r="M1306">
        <f>SUMIFS('Energy balance options'!$F$7:$F$3000,'Energy balance options'!$B$7:$B$3000,HeatGen!M$2,'Energy balance options'!$A$7:$A$3000,HeatGen!$A1306)</f>
        <v>0</v>
      </c>
      <c r="N1306">
        <f>SUMIFS('Energy balance options'!$F$7:$F$3000,'Energy balance options'!$B$7:$B$3000,HeatGen!N$2,'Energy balance options'!$A$7:$A$3000,HeatGen!$A1306)</f>
        <v>0</v>
      </c>
      <c r="P1306">
        <f>SUMIFS('Energy balance options'!$F$7:$F$3000,'Energy balance options'!$B$7:$B$3000,HeatGen!P$2,'Energy balance options'!$A$7:$A$3000,HeatGen!$A1306)</f>
        <v>0</v>
      </c>
      <c r="Q1306">
        <f>SUMIFS('Energy balance options'!$F$7:$F$3000,'Energy balance options'!$B$7:$B$3000,HeatGen!Q$2,'Energy balance options'!$A$7:$A$3000,HeatGen!$A1306)</f>
        <v>0</v>
      </c>
      <c r="R1306">
        <f>SUMIFS('Energy balance options'!$F$7:$F$3000,'Energy balance options'!$B$7:$B$3000,HeatGen!R$2,'Energy balance options'!$A$7:$A$3000,HeatGen!$A1306)</f>
        <v>0</v>
      </c>
      <c r="S1306">
        <f>SUMIFS('Energy balance options'!$G$7:$G$3000,'Energy balance options'!$B$7:$B$3000,HeatGen!S$2,'Energy balance options'!$A$7:$A$3000,HeatGen!$A1306)</f>
        <v>0</v>
      </c>
      <c r="T1306">
        <f>SUMIFS('Energy balance options'!$G$7:$G$3000,'Energy balance options'!$B$7:$B$3000,HeatGen!T$2,'Energy balance options'!$A$7:$A$3000,HeatGen!$A1306)</f>
        <v>0</v>
      </c>
      <c r="U1306">
        <f>SUMIFS('Energy balance options'!$G$7:$G$3000,'Energy balance options'!$B$7:$B$3000,HeatGen!U$2,'Energy balance options'!$A$7:$A$3000,HeatGen!$A1306)</f>
        <v>0</v>
      </c>
      <c r="V1306">
        <f>SUMIFS('Energy balance options'!$G$7:$G$3000,'Energy balance options'!$B$7:$B$3000,HeatGen!V$2,'Energy balance options'!$A$7:$A$3000,HeatGen!$A1306)</f>
        <v>0</v>
      </c>
      <c r="W1306">
        <f>SUMIFS('Energy balance options'!$G$7:$G$3000,'Energy balance options'!$B$7:$B$3000,HeatGen!W$2,'Energy balance options'!$A$7:$A$3000,HeatGen!$A1306)</f>
        <v>0</v>
      </c>
      <c r="X1306">
        <f>SUMIFS('Energy balance options'!$G$7:$G$3000,'Energy balance options'!$B$7:$B$3000,HeatGen!X$2,'Energy balance options'!$A$7:$A$3000,HeatGen!$A1306)</f>
        <v>0</v>
      </c>
      <c r="AG1306">
        <f t="shared" si="268"/>
        <v>0</v>
      </c>
      <c r="AH1306">
        <f t="shared" si="269"/>
        <v>0</v>
      </c>
      <c r="AI1306">
        <f t="shared" si="270"/>
        <v>0</v>
      </c>
      <c r="AJ1306">
        <f t="shared" si="271"/>
        <v>0</v>
      </c>
      <c r="AK1306">
        <f t="shared" si="272"/>
        <v>0</v>
      </c>
      <c r="AL1306">
        <f t="shared" si="273"/>
        <v>0</v>
      </c>
      <c r="AM1306">
        <f t="shared" si="274"/>
        <v>0</v>
      </c>
      <c r="AN1306">
        <f t="shared" si="275"/>
        <v>0</v>
      </c>
      <c r="AO1306">
        <f t="shared" si="276"/>
        <v>0</v>
      </c>
    </row>
    <row r="1307" spans="1:41" x14ac:dyDescent="0.2">
      <c r="A1307" s="9">
        <f>'Cost per option'!A1315</f>
        <v>0</v>
      </c>
      <c r="B1307" t="str">
        <f>_xlfn.IFNA(VLOOKUP(A1307,'Energy balance options'!A$7:C$3000,3,FALSE),"")</f>
        <v/>
      </c>
      <c r="C1307">
        <f>SUMIFS('Energy balance options'!$F$7:$F$3000,'Energy balance options'!$B$7:$B$3000,HeatGen!C$2,'Energy balance options'!$A$7:$A$3000,HeatGen!$A1307)</f>
        <v>0</v>
      </c>
      <c r="D1307">
        <f>SUMIFS('Energy balance options'!$F$7:$F$3000,'Energy balance options'!$B$7:$B$3000,HeatGen!D$2,'Energy balance options'!$A$7:$A$3000,HeatGen!$A1307)</f>
        <v>0</v>
      </c>
      <c r="E1307">
        <f>SUMIFS('Energy balance options'!$F$7:$F$3000,'Energy balance options'!$B$7:$B$3000,HeatGen!E$2,'Energy balance options'!$A$7:$A$3000,HeatGen!$A1307)</f>
        <v>0</v>
      </c>
      <c r="F1307">
        <f>SUMIFS('Energy balance options'!$F$7:$F$3000,'Energy balance options'!$B$7:$B$3000,HeatGen!F$2,'Energy balance options'!$A$7:$A$3000,HeatGen!$A1307)</f>
        <v>0</v>
      </c>
      <c r="G1307">
        <f>SUMIFS('Energy balance options'!$F$7:$F$3000,'Energy balance options'!$B$7:$B$3000,HeatGen!G$2,'Energy balance options'!$A$7:$A$3000,HeatGen!$A1307)</f>
        <v>0</v>
      </c>
      <c r="H1307">
        <f>SUMIFS('Energy balance options'!$F$7:$F$3000,'Energy balance options'!$B$7:$B$3000,HeatGen!H$2,'Energy balance options'!$A$7:$A$3000,HeatGen!$A1307)</f>
        <v>0</v>
      </c>
      <c r="I1307">
        <f>SUMIFS('Energy balance options'!$F$7:$F$3000,'Energy balance options'!$B$7:$B$3000,HeatGen!I$2,'Energy balance options'!$A$7:$A$3000,HeatGen!$A1307)</f>
        <v>0</v>
      </c>
      <c r="J1307">
        <f>SUMIFS('Energy balance options'!$F$7:$F$3000,'Energy balance options'!$B$7:$B$3000,HeatGen!J$2,'Energy balance options'!$A$7:$A$3000,HeatGen!$A1307)</f>
        <v>0</v>
      </c>
      <c r="K1307">
        <f>SUMIFS('Energy balance options'!$F$7:$F$3000,'Energy balance options'!$B$7:$B$3000,HeatGen!K$2,'Energy balance options'!$A$7:$A$3000,HeatGen!$A1307)</f>
        <v>0</v>
      </c>
      <c r="L1307">
        <f>SUMIFS('Energy balance options'!$F$7:$F$3000,'Energy balance options'!$B$7:$B$3000,HeatGen!L$2,'Energy balance options'!$A$7:$A$3000,HeatGen!$A1307)</f>
        <v>0</v>
      </c>
      <c r="M1307">
        <f>SUMIFS('Energy balance options'!$F$7:$F$3000,'Energy balance options'!$B$7:$B$3000,HeatGen!M$2,'Energy balance options'!$A$7:$A$3000,HeatGen!$A1307)</f>
        <v>0</v>
      </c>
      <c r="N1307">
        <f>SUMIFS('Energy balance options'!$F$7:$F$3000,'Energy balance options'!$B$7:$B$3000,HeatGen!N$2,'Energy balance options'!$A$7:$A$3000,HeatGen!$A1307)</f>
        <v>0</v>
      </c>
      <c r="P1307">
        <f>SUMIFS('Energy balance options'!$F$7:$F$3000,'Energy balance options'!$B$7:$B$3000,HeatGen!P$2,'Energy balance options'!$A$7:$A$3000,HeatGen!$A1307)</f>
        <v>0</v>
      </c>
      <c r="Q1307">
        <f>SUMIFS('Energy balance options'!$F$7:$F$3000,'Energy balance options'!$B$7:$B$3000,HeatGen!Q$2,'Energy balance options'!$A$7:$A$3000,HeatGen!$A1307)</f>
        <v>0</v>
      </c>
      <c r="R1307">
        <f>SUMIFS('Energy balance options'!$F$7:$F$3000,'Energy balance options'!$B$7:$B$3000,HeatGen!R$2,'Energy balance options'!$A$7:$A$3000,HeatGen!$A1307)</f>
        <v>0</v>
      </c>
      <c r="S1307">
        <f>SUMIFS('Energy balance options'!$G$7:$G$3000,'Energy balance options'!$B$7:$B$3000,HeatGen!S$2,'Energy balance options'!$A$7:$A$3000,HeatGen!$A1307)</f>
        <v>0</v>
      </c>
      <c r="T1307">
        <f>SUMIFS('Energy balance options'!$G$7:$G$3000,'Energy balance options'!$B$7:$B$3000,HeatGen!T$2,'Energy balance options'!$A$7:$A$3000,HeatGen!$A1307)</f>
        <v>0</v>
      </c>
      <c r="U1307">
        <f>SUMIFS('Energy balance options'!$G$7:$G$3000,'Energy balance options'!$B$7:$B$3000,HeatGen!U$2,'Energy balance options'!$A$7:$A$3000,HeatGen!$A1307)</f>
        <v>0</v>
      </c>
      <c r="V1307">
        <f>SUMIFS('Energy balance options'!$G$7:$G$3000,'Energy balance options'!$B$7:$B$3000,HeatGen!V$2,'Energy balance options'!$A$7:$A$3000,HeatGen!$A1307)</f>
        <v>0</v>
      </c>
      <c r="W1307">
        <f>SUMIFS('Energy balance options'!$G$7:$G$3000,'Energy balance options'!$B$7:$B$3000,HeatGen!W$2,'Energy balance options'!$A$7:$A$3000,HeatGen!$A1307)</f>
        <v>0</v>
      </c>
      <c r="X1307">
        <f>SUMIFS('Energy balance options'!$G$7:$G$3000,'Energy balance options'!$B$7:$B$3000,HeatGen!X$2,'Energy balance options'!$A$7:$A$3000,HeatGen!$A1307)</f>
        <v>0</v>
      </c>
      <c r="AG1307">
        <f t="shared" si="268"/>
        <v>0</v>
      </c>
      <c r="AH1307">
        <f t="shared" si="269"/>
        <v>0</v>
      </c>
      <c r="AI1307">
        <f t="shared" si="270"/>
        <v>0</v>
      </c>
      <c r="AJ1307">
        <f t="shared" si="271"/>
        <v>0</v>
      </c>
      <c r="AK1307">
        <f t="shared" si="272"/>
        <v>0</v>
      </c>
      <c r="AL1307">
        <f t="shared" si="273"/>
        <v>0</v>
      </c>
      <c r="AM1307">
        <f t="shared" si="274"/>
        <v>0</v>
      </c>
      <c r="AN1307">
        <f t="shared" si="275"/>
        <v>0</v>
      </c>
      <c r="AO1307">
        <f t="shared" si="276"/>
        <v>0</v>
      </c>
    </row>
    <row r="1308" spans="1:41" x14ac:dyDescent="0.2">
      <c r="A1308" s="9">
        <f>'Cost per option'!A1316</f>
        <v>0</v>
      </c>
      <c r="B1308" t="str">
        <f>_xlfn.IFNA(VLOOKUP(A1308,'Energy balance options'!A$7:C$3000,3,FALSE),"")</f>
        <v/>
      </c>
      <c r="C1308">
        <f>SUMIFS('Energy balance options'!$F$7:$F$3000,'Energy balance options'!$B$7:$B$3000,HeatGen!C$2,'Energy balance options'!$A$7:$A$3000,HeatGen!$A1308)</f>
        <v>0</v>
      </c>
      <c r="D1308">
        <f>SUMIFS('Energy balance options'!$F$7:$F$3000,'Energy balance options'!$B$7:$B$3000,HeatGen!D$2,'Energy balance options'!$A$7:$A$3000,HeatGen!$A1308)</f>
        <v>0</v>
      </c>
      <c r="E1308">
        <f>SUMIFS('Energy balance options'!$F$7:$F$3000,'Energy balance options'!$B$7:$B$3000,HeatGen!E$2,'Energy balance options'!$A$7:$A$3000,HeatGen!$A1308)</f>
        <v>0</v>
      </c>
      <c r="F1308">
        <f>SUMIFS('Energy balance options'!$F$7:$F$3000,'Energy balance options'!$B$7:$B$3000,HeatGen!F$2,'Energy balance options'!$A$7:$A$3000,HeatGen!$A1308)</f>
        <v>0</v>
      </c>
      <c r="G1308">
        <f>SUMIFS('Energy balance options'!$F$7:$F$3000,'Energy balance options'!$B$7:$B$3000,HeatGen!G$2,'Energy balance options'!$A$7:$A$3000,HeatGen!$A1308)</f>
        <v>0</v>
      </c>
      <c r="H1308">
        <f>SUMIFS('Energy balance options'!$F$7:$F$3000,'Energy balance options'!$B$7:$B$3000,HeatGen!H$2,'Energy balance options'!$A$7:$A$3000,HeatGen!$A1308)</f>
        <v>0</v>
      </c>
      <c r="I1308">
        <f>SUMIFS('Energy balance options'!$F$7:$F$3000,'Energy balance options'!$B$7:$B$3000,HeatGen!I$2,'Energy balance options'!$A$7:$A$3000,HeatGen!$A1308)</f>
        <v>0</v>
      </c>
      <c r="J1308">
        <f>SUMIFS('Energy balance options'!$F$7:$F$3000,'Energy balance options'!$B$7:$B$3000,HeatGen!J$2,'Energy balance options'!$A$7:$A$3000,HeatGen!$A1308)</f>
        <v>0</v>
      </c>
      <c r="K1308">
        <f>SUMIFS('Energy balance options'!$F$7:$F$3000,'Energy balance options'!$B$7:$B$3000,HeatGen!K$2,'Energy balance options'!$A$7:$A$3000,HeatGen!$A1308)</f>
        <v>0</v>
      </c>
      <c r="L1308">
        <f>SUMIFS('Energy balance options'!$F$7:$F$3000,'Energy balance options'!$B$7:$B$3000,HeatGen!L$2,'Energy balance options'!$A$7:$A$3000,HeatGen!$A1308)</f>
        <v>0</v>
      </c>
      <c r="M1308">
        <f>SUMIFS('Energy balance options'!$F$7:$F$3000,'Energy balance options'!$B$7:$B$3000,HeatGen!M$2,'Energy balance options'!$A$7:$A$3000,HeatGen!$A1308)</f>
        <v>0</v>
      </c>
      <c r="N1308">
        <f>SUMIFS('Energy balance options'!$F$7:$F$3000,'Energy balance options'!$B$7:$B$3000,HeatGen!N$2,'Energy balance options'!$A$7:$A$3000,HeatGen!$A1308)</f>
        <v>0</v>
      </c>
      <c r="P1308">
        <f>SUMIFS('Energy balance options'!$F$7:$F$3000,'Energy balance options'!$B$7:$B$3000,HeatGen!P$2,'Energy balance options'!$A$7:$A$3000,HeatGen!$A1308)</f>
        <v>0</v>
      </c>
      <c r="Q1308">
        <f>SUMIFS('Energy balance options'!$F$7:$F$3000,'Energy balance options'!$B$7:$B$3000,HeatGen!Q$2,'Energy balance options'!$A$7:$A$3000,HeatGen!$A1308)</f>
        <v>0</v>
      </c>
      <c r="R1308">
        <f>SUMIFS('Energy balance options'!$F$7:$F$3000,'Energy balance options'!$B$7:$B$3000,HeatGen!R$2,'Energy balance options'!$A$7:$A$3000,HeatGen!$A1308)</f>
        <v>0</v>
      </c>
      <c r="S1308">
        <f>SUMIFS('Energy balance options'!$G$7:$G$3000,'Energy balance options'!$B$7:$B$3000,HeatGen!S$2,'Energy balance options'!$A$7:$A$3000,HeatGen!$A1308)</f>
        <v>0</v>
      </c>
      <c r="T1308">
        <f>SUMIFS('Energy balance options'!$G$7:$G$3000,'Energy balance options'!$B$7:$B$3000,HeatGen!T$2,'Energy balance options'!$A$7:$A$3000,HeatGen!$A1308)</f>
        <v>0</v>
      </c>
      <c r="U1308">
        <f>SUMIFS('Energy balance options'!$G$7:$G$3000,'Energy balance options'!$B$7:$B$3000,HeatGen!U$2,'Energy balance options'!$A$7:$A$3000,HeatGen!$A1308)</f>
        <v>0</v>
      </c>
      <c r="V1308">
        <f>SUMIFS('Energy balance options'!$G$7:$G$3000,'Energy balance options'!$B$7:$B$3000,HeatGen!V$2,'Energy balance options'!$A$7:$A$3000,HeatGen!$A1308)</f>
        <v>0</v>
      </c>
      <c r="W1308">
        <f>SUMIFS('Energy balance options'!$G$7:$G$3000,'Energy balance options'!$B$7:$B$3000,HeatGen!W$2,'Energy balance options'!$A$7:$A$3000,HeatGen!$A1308)</f>
        <v>0</v>
      </c>
      <c r="X1308">
        <f>SUMIFS('Energy balance options'!$G$7:$G$3000,'Energy balance options'!$B$7:$B$3000,HeatGen!X$2,'Energy balance options'!$A$7:$A$3000,HeatGen!$A1308)</f>
        <v>0</v>
      </c>
      <c r="AG1308">
        <f t="shared" si="268"/>
        <v>0</v>
      </c>
      <c r="AH1308">
        <f t="shared" si="269"/>
        <v>0</v>
      </c>
      <c r="AI1308">
        <f t="shared" si="270"/>
        <v>0</v>
      </c>
      <c r="AJ1308">
        <f t="shared" si="271"/>
        <v>0</v>
      </c>
      <c r="AK1308">
        <f t="shared" si="272"/>
        <v>0</v>
      </c>
      <c r="AL1308">
        <f t="shared" si="273"/>
        <v>0</v>
      </c>
      <c r="AM1308">
        <f t="shared" si="274"/>
        <v>0</v>
      </c>
      <c r="AN1308">
        <f t="shared" si="275"/>
        <v>0</v>
      </c>
      <c r="AO1308">
        <f t="shared" si="276"/>
        <v>0</v>
      </c>
    </row>
    <row r="1309" spans="1:41" x14ac:dyDescent="0.2">
      <c r="A1309" s="9">
        <f>'Cost per option'!A1317</f>
        <v>0</v>
      </c>
      <c r="B1309" t="str">
        <f>_xlfn.IFNA(VLOOKUP(A1309,'Energy balance options'!A$7:C$3000,3,FALSE),"")</f>
        <v/>
      </c>
      <c r="C1309">
        <f>SUMIFS('Energy balance options'!$F$7:$F$3000,'Energy balance options'!$B$7:$B$3000,HeatGen!C$2,'Energy balance options'!$A$7:$A$3000,HeatGen!$A1309)</f>
        <v>0</v>
      </c>
      <c r="D1309">
        <f>SUMIFS('Energy balance options'!$F$7:$F$3000,'Energy balance options'!$B$7:$B$3000,HeatGen!D$2,'Energy balance options'!$A$7:$A$3000,HeatGen!$A1309)</f>
        <v>0</v>
      </c>
      <c r="E1309">
        <f>SUMIFS('Energy balance options'!$F$7:$F$3000,'Energy balance options'!$B$7:$B$3000,HeatGen!E$2,'Energy balance options'!$A$7:$A$3000,HeatGen!$A1309)</f>
        <v>0</v>
      </c>
      <c r="F1309">
        <f>SUMIFS('Energy balance options'!$F$7:$F$3000,'Energy balance options'!$B$7:$B$3000,HeatGen!F$2,'Energy balance options'!$A$7:$A$3000,HeatGen!$A1309)</f>
        <v>0</v>
      </c>
      <c r="G1309">
        <f>SUMIFS('Energy balance options'!$F$7:$F$3000,'Energy balance options'!$B$7:$B$3000,HeatGen!G$2,'Energy balance options'!$A$7:$A$3000,HeatGen!$A1309)</f>
        <v>0</v>
      </c>
      <c r="H1309">
        <f>SUMIFS('Energy balance options'!$F$7:$F$3000,'Energy balance options'!$B$7:$B$3000,HeatGen!H$2,'Energy balance options'!$A$7:$A$3000,HeatGen!$A1309)</f>
        <v>0</v>
      </c>
      <c r="I1309">
        <f>SUMIFS('Energy balance options'!$F$7:$F$3000,'Energy balance options'!$B$7:$B$3000,HeatGen!I$2,'Energy balance options'!$A$7:$A$3000,HeatGen!$A1309)</f>
        <v>0</v>
      </c>
      <c r="J1309">
        <f>SUMIFS('Energy balance options'!$F$7:$F$3000,'Energy balance options'!$B$7:$B$3000,HeatGen!J$2,'Energy balance options'!$A$7:$A$3000,HeatGen!$A1309)</f>
        <v>0</v>
      </c>
      <c r="K1309">
        <f>SUMIFS('Energy balance options'!$F$7:$F$3000,'Energy balance options'!$B$7:$B$3000,HeatGen!K$2,'Energy balance options'!$A$7:$A$3000,HeatGen!$A1309)</f>
        <v>0</v>
      </c>
      <c r="L1309">
        <f>SUMIFS('Energy balance options'!$F$7:$F$3000,'Energy balance options'!$B$7:$B$3000,HeatGen!L$2,'Energy balance options'!$A$7:$A$3000,HeatGen!$A1309)</f>
        <v>0</v>
      </c>
      <c r="M1309">
        <f>SUMIFS('Energy balance options'!$F$7:$F$3000,'Energy balance options'!$B$7:$B$3000,HeatGen!M$2,'Energy balance options'!$A$7:$A$3000,HeatGen!$A1309)</f>
        <v>0</v>
      </c>
      <c r="N1309">
        <f>SUMIFS('Energy balance options'!$F$7:$F$3000,'Energy balance options'!$B$7:$B$3000,HeatGen!N$2,'Energy balance options'!$A$7:$A$3000,HeatGen!$A1309)</f>
        <v>0</v>
      </c>
      <c r="P1309">
        <f>SUMIFS('Energy balance options'!$F$7:$F$3000,'Energy balance options'!$B$7:$B$3000,HeatGen!P$2,'Energy balance options'!$A$7:$A$3000,HeatGen!$A1309)</f>
        <v>0</v>
      </c>
      <c r="Q1309">
        <f>SUMIFS('Energy balance options'!$F$7:$F$3000,'Energy balance options'!$B$7:$B$3000,HeatGen!Q$2,'Energy balance options'!$A$7:$A$3000,HeatGen!$A1309)</f>
        <v>0</v>
      </c>
      <c r="R1309">
        <f>SUMIFS('Energy balance options'!$F$7:$F$3000,'Energy balance options'!$B$7:$B$3000,HeatGen!R$2,'Energy balance options'!$A$7:$A$3000,HeatGen!$A1309)</f>
        <v>0</v>
      </c>
      <c r="S1309">
        <f>SUMIFS('Energy balance options'!$G$7:$G$3000,'Energy balance options'!$B$7:$B$3000,HeatGen!S$2,'Energy balance options'!$A$7:$A$3000,HeatGen!$A1309)</f>
        <v>0</v>
      </c>
      <c r="T1309">
        <f>SUMIFS('Energy balance options'!$G$7:$G$3000,'Energy balance options'!$B$7:$B$3000,HeatGen!T$2,'Energy balance options'!$A$7:$A$3000,HeatGen!$A1309)</f>
        <v>0</v>
      </c>
      <c r="U1309">
        <f>SUMIFS('Energy balance options'!$G$7:$G$3000,'Energy balance options'!$B$7:$B$3000,HeatGen!U$2,'Energy balance options'!$A$7:$A$3000,HeatGen!$A1309)</f>
        <v>0</v>
      </c>
      <c r="V1309">
        <f>SUMIFS('Energy balance options'!$G$7:$G$3000,'Energy balance options'!$B$7:$B$3000,HeatGen!V$2,'Energy balance options'!$A$7:$A$3000,HeatGen!$A1309)</f>
        <v>0</v>
      </c>
      <c r="W1309">
        <f>SUMIFS('Energy balance options'!$G$7:$G$3000,'Energy balance options'!$B$7:$B$3000,HeatGen!W$2,'Energy balance options'!$A$7:$A$3000,HeatGen!$A1309)</f>
        <v>0</v>
      </c>
      <c r="X1309">
        <f>SUMIFS('Energy balance options'!$G$7:$G$3000,'Energy balance options'!$B$7:$B$3000,HeatGen!X$2,'Energy balance options'!$A$7:$A$3000,HeatGen!$A1309)</f>
        <v>0</v>
      </c>
      <c r="AG1309">
        <f t="shared" si="268"/>
        <v>0</v>
      </c>
      <c r="AH1309">
        <f t="shared" si="269"/>
        <v>0</v>
      </c>
      <c r="AI1309">
        <f t="shared" si="270"/>
        <v>0</v>
      </c>
      <c r="AJ1309">
        <f t="shared" si="271"/>
        <v>0</v>
      </c>
      <c r="AK1309">
        <f t="shared" si="272"/>
        <v>0</v>
      </c>
      <c r="AL1309">
        <f t="shared" si="273"/>
        <v>0</v>
      </c>
      <c r="AM1309">
        <f t="shared" si="274"/>
        <v>0</v>
      </c>
      <c r="AN1309">
        <f t="shared" si="275"/>
        <v>0</v>
      </c>
      <c r="AO1309">
        <f t="shared" si="276"/>
        <v>0</v>
      </c>
    </row>
    <row r="1310" spans="1:41" x14ac:dyDescent="0.2">
      <c r="A1310" s="9">
        <f>'Cost per option'!A1318</f>
        <v>0</v>
      </c>
      <c r="B1310" t="str">
        <f>_xlfn.IFNA(VLOOKUP(A1310,'Energy balance options'!A$7:C$3000,3,FALSE),"")</f>
        <v/>
      </c>
      <c r="C1310">
        <f>SUMIFS('Energy balance options'!$F$7:$F$3000,'Energy balance options'!$B$7:$B$3000,HeatGen!C$2,'Energy balance options'!$A$7:$A$3000,HeatGen!$A1310)</f>
        <v>0</v>
      </c>
      <c r="D1310">
        <f>SUMIFS('Energy balance options'!$F$7:$F$3000,'Energy balance options'!$B$7:$B$3000,HeatGen!D$2,'Energy balance options'!$A$7:$A$3000,HeatGen!$A1310)</f>
        <v>0</v>
      </c>
      <c r="E1310">
        <f>SUMIFS('Energy balance options'!$F$7:$F$3000,'Energy balance options'!$B$7:$B$3000,HeatGen!E$2,'Energy balance options'!$A$7:$A$3000,HeatGen!$A1310)</f>
        <v>0</v>
      </c>
      <c r="F1310">
        <f>SUMIFS('Energy balance options'!$F$7:$F$3000,'Energy balance options'!$B$7:$B$3000,HeatGen!F$2,'Energy balance options'!$A$7:$A$3000,HeatGen!$A1310)</f>
        <v>0</v>
      </c>
      <c r="G1310">
        <f>SUMIFS('Energy balance options'!$F$7:$F$3000,'Energy balance options'!$B$7:$B$3000,HeatGen!G$2,'Energy balance options'!$A$7:$A$3000,HeatGen!$A1310)</f>
        <v>0</v>
      </c>
      <c r="H1310">
        <f>SUMIFS('Energy balance options'!$F$7:$F$3000,'Energy balance options'!$B$7:$B$3000,HeatGen!H$2,'Energy balance options'!$A$7:$A$3000,HeatGen!$A1310)</f>
        <v>0</v>
      </c>
      <c r="I1310">
        <f>SUMIFS('Energy balance options'!$F$7:$F$3000,'Energy balance options'!$B$7:$B$3000,HeatGen!I$2,'Energy balance options'!$A$7:$A$3000,HeatGen!$A1310)</f>
        <v>0</v>
      </c>
      <c r="J1310">
        <f>SUMIFS('Energy balance options'!$F$7:$F$3000,'Energy balance options'!$B$7:$B$3000,HeatGen!J$2,'Energy balance options'!$A$7:$A$3000,HeatGen!$A1310)</f>
        <v>0</v>
      </c>
      <c r="K1310">
        <f>SUMIFS('Energy balance options'!$F$7:$F$3000,'Energy balance options'!$B$7:$B$3000,HeatGen!K$2,'Energy balance options'!$A$7:$A$3000,HeatGen!$A1310)</f>
        <v>0</v>
      </c>
      <c r="L1310">
        <f>SUMIFS('Energy balance options'!$F$7:$F$3000,'Energy balance options'!$B$7:$B$3000,HeatGen!L$2,'Energy balance options'!$A$7:$A$3000,HeatGen!$A1310)</f>
        <v>0</v>
      </c>
      <c r="M1310">
        <f>SUMIFS('Energy balance options'!$F$7:$F$3000,'Energy balance options'!$B$7:$B$3000,HeatGen!M$2,'Energy balance options'!$A$7:$A$3000,HeatGen!$A1310)</f>
        <v>0</v>
      </c>
      <c r="N1310">
        <f>SUMIFS('Energy balance options'!$F$7:$F$3000,'Energy balance options'!$B$7:$B$3000,HeatGen!N$2,'Energy balance options'!$A$7:$A$3000,HeatGen!$A1310)</f>
        <v>0</v>
      </c>
      <c r="P1310">
        <f>SUMIFS('Energy balance options'!$F$7:$F$3000,'Energy balance options'!$B$7:$B$3000,HeatGen!P$2,'Energy balance options'!$A$7:$A$3000,HeatGen!$A1310)</f>
        <v>0</v>
      </c>
      <c r="Q1310">
        <f>SUMIFS('Energy balance options'!$F$7:$F$3000,'Energy balance options'!$B$7:$B$3000,HeatGen!Q$2,'Energy balance options'!$A$7:$A$3000,HeatGen!$A1310)</f>
        <v>0</v>
      </c>
      <c r="R1310">
        <f>SUMIFS('Energy balance options'!$F$7:$F$3000,'Energy balance options'!$B$7:$B$3000,HeatGen!R$2,'Energy balance options'!$A$7:$A$3000,HeatGen!$A1310)</f>
        <v>0</v>
      </c>
      <c r="S1310">
        <f>SUMIFS('Energy balance options'!$G$7:$G$3000,'Energy balance options'!$B$7:$B$3000,HeatGen!S$2,'Energy balance options'!$A$7:$A$3000,HeatGen!$A1310)</f>
        <v>0</v>
      </c>
      <c r="T1310">
        <f>SUMIFS('Energy balance options'!$G$7:$G$3000,'Energy balance options'!$B$7:$B$3000,HeatGen!T$2,'Energy balance options'!$A$7:$A$3000,HeatGen!$A1310)</f>
        <v>0</v>
      </c>
      <c r="U1310">
        <f>SUMIFS('Energy balance options'!$G$7:$G$3000,'Energy balance options'!$B$7:$B$3000,HeatGen!U$2,'Energy balance options'!$A$7:$A$3000,HeatGen!$A1310)</f>
        <v>0</v>
      </c>
      <c r="V1310">
        <f>SUMIFS('Energy balance options'!$G$7:$G$3000,'Energy balance options'!$B$7:$B$3000,HeatGen!V$2,'Energy balance options'!$A$7:$A$3000,HeatGen!$A1310)</f>
        <v>0</v>
      </c>
      <c r="W1310">
        <f>SUMIFS('Energy balance options'!$G$7:$G$3000,'Energy balance options'!$B$7:$B$3000,HeatGen!W$2,'Energy balance options'!$A$7:$A$3000,HeatGen!$A1310)</f>
        <v>0</v>
      </c>
      <c r="X1310">
        <f>SUMIFS('Energy balance options'!$G$7:$G$3000,'Energy balance options'!$B$7:$B$3000,HeatGen!X$2,'Energy balance options'!$A$7:$A$3000,HeatGen!$A1310)</f>
        <v>0</v>
      </c>
      <c r="AG1310">
        <f t="shared" si="268"/>
        <v>0</v>
      </c>
      <c r="AH1310">
        <f t="shared" si="269"/>
        <v>0</v>
      </c>
      <c r="AI1310">
        <f t="shared" si="270"/>
        <v>0</v>
      </c>
      <c r="AJ1310">
        <f t="shared" si="271"/>
        <v>0</v>
      </c>
      <c r="AK1310">
        <f t="shared" si="272"/>
        <v>0</v>
      </c>
      <c r="AL1310">
        <f t="shared" si="273"/>
        <v>0</v>
      </c>
      <c r="AM1310">
        <f t="shared" si="274"/>
        <v>0</v>
      </c>
      <c r="AN1310">
        <f t="shared" si="275"/>
        <v>0</v>
      </c>
      <c r="AO1310">
        <f t="shared" si="276"/>
        <v>0</v>
      </c>
    </row>
    <row r="1311" spans="1:41" x14ac:dyDescent="0.2">
      <c r="A1311" s="9">
        <f>'Cost per option'!A1319</f>
        <v>0</v>
      </c>
      <c r="B1311" t="str">
        <f>_xlfn.IFNA(VLOOKUP(A1311,'Energy balance options'!A$7:C$3000,3,FALSE),"")</f>
        <v/>
      </c>
      <c r="C1311">
        <f>SUMIFS('Energy balance options'!$F$7:$F$3000,'Energy balance options'!$B$7:$B$3000,HeatGen!C$2,'Energy balance options'!$A$7:$A$3000,HeatGen!$A1311)</f>
        <v>0</v>
      </c>
      <c r="D1311">
        <f>SUMIFS('Energy balance options'!$F$7:$F$3000,'Energy balance options'!$B$7:$B$3000,HeatGen!D$2,'Energy balance options'!$A$7:$A$3000,HeatGen!$A1311)</f>
        <v>0</v>
      </c>
      <c r="E1311">
        <f>SUMIFS('Energy balance options'!$F$7:$F$3000,'Energy balance options'!$B$7:$B$3000,HeatGen!E$2,'Energy balance options'!$A$7:$A$3000,HeatGen!$A1311)</f>
        <v>0</v>
      </c>
      <c r="F1311">
        <f>SUMIFS('Energy balance options'!$F$7:$F$3000,'Energy balance options'!$B$7:$B$3000,HeatGen!F$2,'Energy balance options'!$A$7:$A$3000,HeatGen!$A1311)</f>
        <v>0</v>
      </c>
      <c r="G1311">
        <f>SUMIFS('Energy balance options'!$F$7:$F$3000,'Energy balance options'!$B$7:$B$3000,HeatGen!G$2,'Energy balance options'!$A$7:$A$3000,HeatGen!$A1311)</f>
        <v>0</v>
      </c>
      <c r="H1311">
        <f>SUMIFS('Energy balance options'!$F$7:$F$3000,'Energy balance options'!$B$7:$B$3000,HeatGen!H$2,'Energy balance options'!$A$7:$A$3000,HeatGen!$A1311)</f>
        <v>0</v>
      </c>
      <c r="I1311">
        <f>SUMIFS('Energy balance options'!$F$7:$F$3000,'Energy balance options'!$B$7:$B$3000,HeatGen!I$2,'Energy balance options'!$A$7:$A$3000,HeatGen!$A1311)</f>
        <v>0</v>
      </c>
      <c r="J1311">
        <f>SUMIFS('Energy balance options'!$F$7:$F$3000,'Energy balance options'!$B$7:$B$3000,HeatGen!J$2,'Energy balance options'!$A$7:$A$3000,HeatGen!$A1311)</f>
        <v>0</v>
      </c>
      <c r="K1311">
        <f>SUMIFS('Energy balance options'!$F$7:$F$3000,'Energy balance options'!$B$7:$B$3000,HeatGen!K$2,'Energy balance options'!$A$7:$A$3000,HeatGen!$A1311)</f>
        <v>0</v>
      </c>
      <c r="L1311">
        <f>SUMIFS('Energy balance options'!$F$7:$F$3000,'Energy balance options'!$B$7:$B$3000,HeatGen!L$2,'Energy balance options'!$A$7:$A$3000,HeatGen!$A1311)</f>
        <v>0</v>
      </c>
      <c r="M1311">
        <f>SUMIFS('Energy balance options'!$F$7:$F$3000,'Energy balance options'!$B$7:$B$3000,HeatGen!M$2,'Energy balance options'!$A$7:$A$3000,HeatGen!$A1311)</f>
        <v>0</v>
      </c>
      <c r="N1311">
        <f>SUMIFS('Energy balance options'!$F$7:$F$3000,'Energy balance options'!$B$7:$B$3000,HeatGen!N$2,'Energy balance options'!$A$7:$A$3000,HeatGen!$A1311)</f>
        <v>0</v>
      </c>
      <c r="P1311">
        <f>SUMIFS('Energy balance options'!$F$7:$F$3000,'Energy balance options'!$B$7:$B$3000,HeatGen!P$2,'Energy balance options'!$A$7:$A$3000,HeatGen!$A1311)</f>
        <v>0</v>
      </c>
      <c r="Q1311">
        <f>SUMIFS('Energy balance options'!$F$7:$F$3000,'Energy balance options'!$B$7:$B$3000,HeatGen!Q$2,'Energy balance options'!$A$7:$A$3000,HeatGen!$A1311)</f>
        <v>0</v>
      </c>
      <c r="R1311">
        <f>SUMIFS('Energy balance options'!$F$7:$F$3000,'Energy balance options'!$B$7:$B$3000,HeatGen!R$2,'Energy balance options'!$A$7:$A$3000,HeatGen!$A1311)</f>
        <v>0</v>
      </c>
      <c r="S1311">
        <f>SUMIFS('Energy balance options'!$G$7:$G$3000,'Energy balance options'!$B$7:$B$3000,HeatGen!S$2,'Energy balance options'!$A$7:$A$3000,HeatGen!$A1311)</f>
        <v>0</v>
      </c>
      <c r="T1311">
        <f>SUMIFS('Energy balance options'!$G$7:$G$3000,'Energy balance options'!$B$7:$B$3000,HeatGen!T$2,'Energy balance options'!$A$7:$A$3000,HeatGen!$A1311)</f>
        <v>0</v>
      </c>
      <c r="U1311">
        <f>SUMIFS('Energy balance options'!$G$7:$G$3000,'Energy balance options'!$B$7:$B$3000,HeatGen!U$2,'Energy balance options'!$A$7:$A$3000,HeatGen!$A1311)</f>
        <v>0</v>
      </c>
      <c r="V1311">
        <f>SUMIFS('Energy balance options'!$G$7:$G$3000,'Energy balance options'!$B$7:$B$3000,HeatGen!V$2,'Energy balance options'!$A$7:$A$3000,HeatGen!$A1311)</f>
        <v>0</v>
      </c>
      <c r="W1311">
        <f>SUMIFS('Energy balance options'!$G$7:$G$3000,'Energy balance options'!$B$7:$B$3000,HeatGen!W$2,'Energy balance options'!$A$7:$A$3000,HeatGen!$A1311)</f>
        <v>0</v>
      </c>
      <c r="X1311">
        <f>SUMIFS('Energy balance options'!$G$7:$G$3000,'Energy balance options'!$B$7:$B$3000,HeatGen!X$2,'Energy balance options'!$A$7:$A$3000,HeatGen!$A1311)</f>
        <v>0</v>
      </c>
      <c r="AG1311">
        <f t="shared" si="268"/>
        <v>0</v>
      </c>
      <c r="AH1311">
        <f t="shared" si="269"/>
        <v>0</v>
      </c>
      <c r="AI1311">
        <f t="shared" si="270"/>
        <v>0</v>
      </c>
      <c r="AJ1311">
        <f t="shared" si="271"/>
        <v>0</v>
      </c>
      <c r="AK1311">
        <f t="shared" si="272"/>
        <v>0</v>
      </c>
      <c r="AL1311">
        <f t="shared" si="273"/>
        <v>0</v>
      </c>
      <c r="AM1311">
        <f t="shared" si="274"/>
        <v>0</v>
      </c>
      <c r="AN1311">
        <f t="shared" si="275"/>
        <v>0</v>
      </c>
      <c r="AO1311">
        <f t="shared" si="276"/>
        <v>0</v>
      </c>
    </row>
    <row r="1312" spans="1:41" x14ac:dyDescent="0.2">
      <c r="A1312" s="9">
        <f>'Cost per option'!A1320</f>
        <v>0</v>
      </c>
      <c r="B1312" t="str">
        <f>_xlfn.IFNA(VLOOKUP(A1312,'Energy balance options'!A$7:C$3000,3,FALSE),"")</f>
        <v/>
      </c>
      <c r="C1312">
        <f>SUMIFS('Energy balance options'!$F$7:$F$3000,'Energy balance options'!$B$7:$B$3000,HeatGen!C$2,'Energy balance options'!$A$7:$A$3000,HeatGen!$A1312)</f>
        <v>0</v>
      </c>
      <c r="D1312">
        <f>SUMIFS('Energy balance options'!$F$7:$F$3000,'Energy balance options'!$B$7:$B$3000,HeatGen!D$2,'Energy balance options'!$A$7:$A$3000,HeatGen!$A1312)</f>
        <v>0</v>
      </c>
      <c r="E1312">
        <f>SUMIFS('Energy balance options'!$F$7:$F$3000,'Energy balance options'!$B$7:$B$3000,HeatGen!E$2,'Energy balance options'!$A$7:$A$3000,HeatGen!$A1312)</f>
        <v>0</v>
      </c>
      <c r="F1312">
        <f>SUMIFS('Energy balance options'!$F$7:$F$3000,'Energy balance options'!$B$7:$B$3000,HeatGen!F$2,'Energy balance options'!$A$7:$A$3000,HeatGen!$A1312)</f>
        <v>0</v>
      </c>
      <c r="G1312">
        <f>SUMIFS('Energy balance options'!$F$7:$F$3000,'Energy balance options'!$B$7:$B$3000,HeatGen!G$2,'Energy balance options'!$A$7:$A$3000,HeatGen!$A1312)</f>
        <v>0</v>
      </c>
      <c r="H1312">
        <f>SUMIFS('Energy balance options'!$F$7:$F$3000,'Energy balance options'!$B$7:$B$3000,HeatGen!H$2,'Energy balance options'!$A$7:$A$3000,HeatGen!$A1312)</f>
        <v>0</v>
      </c>
      <c r="I1312">
        <f>SUMIFS('Energy balance options'!$F$7:$F$3000,'Energy balance options'!$B$7:$B$3000,HeatGen!I$2,'Energy balance options'!$A$7:$A$3000,HeatGen!$A1312)</f>
        <v>0</v>
      </c>
      <c r="J1312">
        <f>SUMIFS('Energy balance options'!$F$7:$F$3000,'Energy balance options'!$B$7:$B$3000,HeatGen!J$2,'Energy balance options'!$A$7:$A$3000,HeatGen!$A1312)</f>
        <v>0</v>
      </c>
      <c r="K1312">
        <f>SUMIFS('Energy balance options'!$F$7:$F$3000,'Energy balance options'!$B$7:$B$3000,HeatGen!K$2,'Energy balance options'!$A$7:$A$3000,HeatGen!$A1312)</f>
        <v>0</v>
      </c>
      <c r="L1312">
        <f>SUMIFS('Energy balance options'!$F$7:$F$3000,'Energy balance options'!$B$7:$B$3000,HeatGen!L$2,'Energy balance options'!$A$7:$A$3000,HeatGen!$A1312)</f>
        <v>0</v>
      </c>
      <c r="M1312">
        <f>SUMIFS('Energy balance options'!$F$7:$F$3000,'Energy balance options'!$B$7:$B$3000,HeatGen!M$2,'Energy balance options'!$A$7:$A$3000,HeatGen!$A1312)</f>
        <v>0</v>
      </c>
      <c r="N1312">
        <f>SUMIFS('Energy balance options'!$F$7:$F$3000,'Energy balance options'!$B$7:$B$3000,HeatGen!N$2,'Energy balance options'!$A$7:$A$3000,HeatGen!$A1312)</f>
        <v>0</v>
      </c>
      <c r="P1312">
        <f>SUMIFS('Energy balance options'!$F$7:$F$3000,'Energy balance options'!$B$7:$B$3000,HeatGen!P$2,'Energy balance options'!$A$7:$A$3000,HeatGen!$A1312)</f>
        <v>0</v>
      </c>
      <c r="Q1312">
        <f>SUMIFS('Energy balance options'!$F$7:$F$3000,'Energy balance options'!$B$7:$B$3000,HeatGen!Q$2,'Energy balance options'!$A$7:$A$3000,HeatGen!$A1312)</f>
        <v>0</v>
      </c>
      <c r="R1312">
        <f>SUMIFS('Energy balance options'!$F$7:$F$3000,'Energy balance options'!$B$7:$B$3000,HeatGen!R$2,'Energy balance options'!$A$7:$A$3000,HeatGen!$A1312)</f>
        <v>0</v>
      </c>
      <c r="S1312">
        <f>SUMIFS('Energy balance options'!$G$7:$G$3000,'Energy balance options'!$B$7:$B$3000,HeatGen!S$2,'Energy balance options'!$A$7:$A$3000,HeatGen!$A1312)</f>
        <v>0</v>
      </c>
      <c r="T1312">
        <f>SUMIFS('Energy balance options'!$G$7:$G$3000,'Energy balance options'!$B$7:$B$3000,HeatGen!T$2,'Energy balance options'!$A$7:$A$3000,HeatGen!$A1312)</f>
        <v>0</v>
      </c>
      <c r="U1312">
        <f>SUMIFS('Energy balance options'!$G$7:$G$3000,'Energy balance options'!$B$7:$B$3000,HeatGen!U$2,'Energy balance options'!$A$7:$A$3000,HeatGen!$A1312)</f>
        <v>0</v>
      </c>
      <c r="V1312">
        <f>SUMIFS('Energy balance options'!$G$7:$G$3000,'Energy balance options'!$B$7:$B$3000,HeatGen!V$2,'Energy balance options'!$A$7:$A$3000,HeatGen!$A1312)</f>
        <v>0</v>
      </c>
      <c r="W1312">
        <f>SUMIFS('Energy balance options'!$G$7:$G$3000,'Energy balance options'!$B$7:$B$3000,HeatGen!W$2,'Energy balance options'!$A$7:$A$3000,HeatGen!$A1312)</f>
        <v>0</v>
      </c>
      <c r="X1312">
        <f>SUMIFS('Energy balance options'!$G$7:$G$3000,'Energy balance options'!$B$7:$B$3000,HeatGen!X$2,'Energy balance options'!$A$7:$A$3000,HeatGen!$A1312)</f>
        <v>0</v>
      </c>
      <c r="AG1312">
        <f t="shared" si="268"/>
        <v>0</v>
      </c>
      <c r="AH1312">
        <f t="shared" si="269"/>
        <v>0</v>
      </c>
      <c r="AI1312">
        <f t="shared" si="270"/>
        <v>0</v>
      </c>
      <c r="AJ1312">
        <f t="shared" si="271"/>
        <v>0</v>
      </c>
      <c r="AK1312">
        <f t="shared" si="272"/>
        <v>0</v>
      </c>
      <c r="AL1312">
        <f t="shared" si="273"/>
        <v>0</v>
      </c>
      <c r="AM1312">
        <f t="shared" si="274"/>
        <v>0</v>
      </c>
      <c r="AN1312">
        <f t="shared" si="275"/>
        <v>0</v>
      </c>
      <c r="AO1312">
        <f t="shared" si="276"/>
        <v>0</v>
      </c>
    </row>
    <row r="1313" spans="1:41" x14ac:dyDescent="0.2">
      <c r="A1313" s="9">
        <f>'Cost per option'!A1321</f>
        <v>0</v>
      </c>
      <c r="B1313" t="str">
        <f>_xlfn.IFNA(VLOOKUP(A1313,'Energy balance options'!A$7:C$3000,3,FALSE),"")</f>
        <v/>
      </c>
      <c r="C1313">
        <f>SUMIFS('Energy balance options'!$F$7:$F$3000,'Energy balance options'!$B$7:$B$3000,HeatGen!C$2,'Energy balance options'!$A$7:$A$3000,HeatGen!$A1313)</f>
        <v>0</v>
      </c>
      <c r="D1313">
        <f>SUMIFS('Energy balance options'!$F$7:$F$3000,'Energy balance options'!$B$7:$B$3000,HeatGen!D$2,'Energy balance options'!$A$7:$A$3000,HeatGen!$A1313)</f>
        <v>0</v>
      </c>
      <c r="E1313">
        <f>SUMIFS('Energy balance options'!$F$7:$F$3000,'Energy balance options'!$B$7:$B$3000,HeatGen!E$2,'Energy balance options'!$A$7:$A$3000,HeatGen!$A1313)</f>
        <v>0</v>
      </c>
      <c r="F1313">
        <f>SUMIFS('Energy balance options'!$F$7:$F$3000,'Energy balance options'!$B$7:$B$3000,HeatGen!F$2,'Energy balance options'!$A$7:$A$3000,HeatGen!$A1313)</f>
        <v>0</v>
      </c>
      <c r="G1313">
        <f>SUMIFS('Energy balance options'!$F$7:$F$3000,'Energy balance options'!$B$7:$B$3000,HeatGen!G$2,'Energy balance options'!$A$7:$A$3000,HeatGen!$A1313)</f>
        <v>0</v>
      </c>
      <c r="H1313">
        <f>SUMIFS('Energy balance options'!$F$7:$F$3000,'Energy balance options'!$B$7:$B$3000,HeatGen!H$2,'Energy balance options'!$A$7:$A$3000,HeatGen!$A1313)</f>
        <v>0</v>
      </c>
      <c r="I1313">
        <f>SUMIFS('Energy balance options'!$F$7:$F$3000,'Energy balance options'!$B$7:$B$3000,HeatGen!I$2,'Energy balance options'!$A$7:$A$3000,HeatGen!$A1313)</f>
        <v>0</v>
      </c>
      <c r="J1313">
        <f>SUMIFS('Energy balance options'!$F$7:$F$3000,'Energy balance options'!$B$7:$B$3000,HeatGen!J$2,'Energy balance options'!$A$7:$A$3000,HeatGen!$A1313)</f>
        <v>0</v>
      </c>
      <c r="K1313">
        <f>SUMIFS('Energy balance options'!$F$7:$F$3000,'Energy balance options'!$B$7:$B$3000,HeatGen!K$2,'Energy balance options'!$A$7:$A$3000,HeatGen!$A1313)</f>
        <v>0</v>
      </c>
      <c r="L1313">
        <f>SUMIFS('Energy balance options'!$F$7:$F$3000,'Energy balance options'!$B$7:$B$3000,HeatGen!L$2,'Energy balance options'!$A$7:$A$3000,HeatGen!$A1313)</f>
        <v>0</v>
      </c>
      <c r="M1313">
        <f>SUMIFS('Energy balance options'!$F$7:$F$3000,'Energy balance options'!$B$7:$B$3000,HeatGen!M$2,'Energy balance options'!$A$7:$A$3000,HeatGen!$A1313)</f>
        <v>0</v>
      </c>
      <c r="N1313">
        <f>SUMIFS('Energy balance options'!$F$7:$F$3000,'Energy balance options'!$B$7:$B$3000,HeatGen!N$2,'Energy balance options'!$A$7:$A$3000,HeatGen!$A1313)</f>
        <v>0</v>
      </c>
      <c r="P1313">
        <f>SUMIFS('Energy balance options'!$F$7:$F$3000,'Energy balance options'!$B$7:$B$3000,HeatGen!P$2,'Energy balance options'!$A$7:$A$3000,HeatGen!$A1313)</f>
        <v>0</v>
      </c>
      <c r="Q1313">
        <f>SUMIFS('Energy balance options'!$F$7:$F$3000,'Energy balance options'!$B$7:$B$3000,HeatGen!Q$2,'Energy balance options'!$A$7:$A$3000,HeatGen!$A1313)</f>
        <v>0</v>
      </c>
      <c r="R1313">
        <f>SUMIFS('Energy balance options'!$F$7:$F$3000,'Energy balance options'!$B$7:$B$3000,HeatGen!R$2,'Energy balance options'!$A$7:$A$3000,HeatGen!$A1313)</f>
        <v>0</v>
      </c>
      <c r="S1313">
        <f>SUMIFS('Energy balance options'!$G$7:$G$3000,'Energy balance options'!$B$7:$B$3000,HeatGen!S$2,'Energy balance options'!$A$7:$A$3000,HeatGen!$A1313)</f>
        <v>0</v>
      </c>
      <c r="T1313">
        <f>SUMIFS('Energy balance options'!$G$7:$G$3000,'Energy balance options'!$B$7:$B$3000,HeatGen!T$2,'Energy balance options'!$A$7:$A$3000,HeatGen!$A1313)</f>
        <v>0</v>
      </c>
      <c r="U1313">
        <f>SUMIFS('Energy balance options'!$G$7:$G$3000,'Energy balance options'!$B$7:$B$3000,HeatGen!U$2,'Energy balance options'!$A$7:$A$3000,HeatGen!$A1313)</f>
        <v>0</v>
      </c>
      <c r="V1313">
        <f>SUMIFS('Energy balance options'!$G$7:$G$3000,'Energy balance options'!$B$7:$B$3000,HeatGen!V$2,'Energy balance options'!$A$7:$A$3000,HeatGen!$A1313)</f>
        <v>0</v>
      </c>
      <c r="W1313">
        <f>SUMIFS('Energy balance options'!$G$7:$G$3000,'Energy balance options'!$B$7:$B$3000,HeatGen!W$2,'Energy balance options'!$A$7:$A$3000,HeatGen!$A1313)</f>
        <v>0</v>
      </c>
      <c r="X1313">
        <f>SUMIFS('Energy balance options'!$G$7:$G$3000,'Energy balance options'!$B$7:$B$3000,HeatGen!X$2,'Energy balance options'!$A$7:$A$3000,HeatGen!$A1313)</f>
        <v>0</v>
      </c>
      <c r="AG1313">
        <f t="shared" si="268"/>
        <v>0</v>
      </c>
      <c r="AH1313">
        <f t="shared" si="269"/>
        <v>0</v>
      </c>
      <c r="AI1313">
        <f t="shared" si="270"/>
        <v>0</v>
      </c>
      <c r="AJ1313">
        <f t="shared" si="271"/>
        <v>0</v>
      </c>
      <c r="AK1313">
        <f t="shared" si="272"/>
        <v>0</v>
      </c>
      <c r="AL1313">
        <f t="shared" si="273"/>
        <v>0</v>
      </c>
      <c r="AM1313">
        <f t="shared" si="274"/>
        <v>0</v>
      </c>
      <c r="AN1313">
        <f t="shared" si="275"/>
        <v>0</v>
      </c>
      <c r="AO1313">
        <f t="shared" si="276"/>
        <v>0</v>
      </c>
    </row>
    <row r="1314" spans="1:41" x14ac:dyDescent="0.2">
      <c r="A1314" s="9">
        <f>'Cost per option'!A1322</f>
        <v>0</v>
      </c>
      <c r="B1314" t="str">
        <f>_xlfn.IFNA(VLOOKUP(A1314,'Energy balance options'!A$7:C$3000,3,FALSE),"")</f>
        <v/>
      </c>
      <c r="C1314">
        <f>SUMIFS('Energy balance options'!$F$7:$F$3000,'Energy balance options'!$B$7:$B$3000,HeatGen!C$2,'Energy balance options'!$A$7:$A$3000,HeatGen!$A1314)</f>
        <v>0</v>
      </c>
      <c r="D1314">
        <f>SUMIFS('Energy balance options'!$F$7:$F$3000,'Energy balance options'!$B$7:$B$3000,HeatGen!D$2,'Energy balance options'!$A$7:$A$3000,HeatGen!$A1314)</f>
        <v>0</v>
      </c>
      <c r="E1314">
        <f>SUMIFS('Energy balance options'!$F$7:$F$3000,'Energy balance options'!$B$7:$B$3000,HeatGen!E$2,'Energy balance options'!$A$7:$A$3000,HeatGen!$A1314)</f>
        <v>0</v>
      </c>
      <c r="F1314">
        <f>SUMIFS('Energy balance options'!$F$7:$F$3000,'Energy balance options'!$B$7:$B$3000,HeatGen!F$2,'Energy balance options'!$A$7:$A$3000,HeatGen!$A1314)</f>
        <v>0</v>
      </c>
      <c r="G1314">
        <f>SUMIFS('Energy balance options'!$F$7:$F$3000,'Energy balance options'!$B$7:$B$3000,HeatGen!G$2,'Energy balance options'!$A$7:$A$3000,HeatGen!$A1314)</f>
        <v>0</v>
      </c>
      <c r="H1314">
        <f>SUMIFS('Energy balance options'!$F$7:$F$3000,'Energy balance options'!$B$7:$B$3000,HeatGen!H$2,'Energy balance options'!$A$7:$A$3000,HeatGen!$A1314)</f>
        <v>0</v>
      </c>
      <c r="I1314">
        <f>SUMIFS('Energy balance options'!$F$7:$F$3000,'Energy balance options'!$B$7:$B$3000,HeatGen!I$2,'Energy balance options'!$A$7:$A$3000,HeatGen!$A1314)</f>
        <v>0</v>
      </c>
      <c r="J1314">
        <f>SUMIFS('Energy balance options'!$F$7:$F$3000,'Energy balance options'!$B$7:$B$3000,HeatGen!J$2,'Energy balance options'!$A$7:$A$3000,HeatGen!$A1314)</f>
        <v>0</v>
      </c>
      <c r="K1314">
        <f>SUMIFS('Energy balance options'!$F$7:$F$3000,'Energy balance options'!$B$7:$B$3000,HeatGen!K$2,'Energy balance options'!$A$7:$A$3000,HeatGen!$A1314)</f>
        <v>0</v>
      </c>
      <c r="L1314">
        <f>SUMIFS('Energy balance options'!$F$7:$F$3000,'Energy balance options'!$B$7:$B$3000,HeatGen!L$2,'Energy balance options'!$A$7:$A$3000,HeatGen!$A1314)</f>
        <v>0</v>
      </c>
      <c r="M1314">
        <f>SUMIFS('Energy balance options'!$F$7:$F$3000,'Energy balance options'!$B$7:$B$3000,HeatGen!M$2,'Energy balance options'!$A$7:$A$3000,HeatGen!$A1314)</f>
        <v>0</v>
      </c>
      <c r="N1314">
        <f>SUMIFS('Energy balance options'!$F$7:$F$3000,'Energy balance options'!$B$7:$B$3000,HeatGen!N$2,'Energy balance options'!$A$7:$A$3000,HeatGen!$A1314)</f>
        <v>0</v>
      </c>
      <c r="P1314">
        <f>SUMIFS('Energy balance options'!$F$7:$F$3000,'Energy balance options'!$B$7:$B$3000,HeatGen!P$2,'Energy balance options'!$A$7:$A$3000,HeatGen!$A1314)</f>
        <v>0</v>
      </c>
      <c r="Q1314">
        <f>SUMIFS('Energy balance options'!$F$7:$F$3000,'Energy balance options'!$B$7:$B$3000,HeatGen!Q$2,'Energy balance options'!$A$7:$A$3000,HeatGen!$A1314)</f>
        <v>0</v>
      </c>
      <c r="R1314">
        <f>SUMIFS('Energy balance options'!$F$7:$F$3000,'Energy balance options'!$B$7:$B$3000,HeatGen!R$2,'Energy balance options'!$A$7:$A$3000,HeatGen!$A1314)</f>
        <v>0</v>
      </c>
      <c r="S1314">
        <f>SUMIFS('Energy balance options'!$G$7:$G$3000,'Energy balance options'!$B$7:$B$3000,HeatGen!S$2,'Energy balance options'!$A$7:$A$3000,HeatGen!$A1314)</f>
        <v>0</v>
      </c>
      <c r="T1314">
        <f>SUMIFS('Energy balance options'!$G$7:$G$3000,'Energy balance options'!$B$7:$B$3000,HeatGen!T$2,'Energy balance options'!$A$7:$A$3000,HeatGen!$A1314)</f>
        <v>0</v>
      </c>
      <c r="U1314">
        <f>SUMIFS('Energy balance options'!$G$7:$G$3000,'Energy balance options'!$B$7:$B$3000,HeatGen!U$2,'Energy balance options'!$A$7:$A$3000,HeatGen!$A1314)</f>
        <v>0</v>
      </c>
      <c r="V1314">
        <f>SUMIFS('Energy balance options'!$G$7:$G$3000,'Energy balance options'!$B$7:$B$3000,HeatGen!V$2,'Energy balance options'!$A$7:$A$3000,HeatGen!$A1314)</f>
        <v>0</v>
      </c>
      <c r="W1314">
        <f>SUMIFS('Energy balance options'!$G$7:$G$3000,'Energy balance options'!$B$7:$B$3000,HeatGen!W$2,'Energy balance options'!$A$7:$A$3000,HeatGen!$A1314)</f>
        <v>0</v>
      </c>
      <c r="X1314">
        <f>SUMIFS('Energy balance options'!$G$7:$G$3000,'Energy balance options'!$B$7:$B$3000,HeatGen!X$2,'Energy balance options'!$A$7:$A$3000,HeatGen!$A1314)</f>
        <v>0</v>
      </c>
      <c r="AG1314">
        <f t="shared" si="268"/>
        <v>0</v>
      </c>
      <c r="AH1314">
        <f t="shared" si="269"/>
        <v>0</v>
      </c>
      <c r="AI1314">
        <f t="shared" si="270"/>
        <v>0</v>
      </c>
      <c r="AJ1314">
        <f t="shared" si="271"/>
        <v>0</v>
      </c>
      <c r="AK1314">
        <f t="shared" si="272"/>
        <v>0</v>
      </c>
      <c r="AL1314">
        <f t="shared" si="273"/>
        <v>0</v>
      </c>
      <c r="AM1314">
        <f t="shared" si="274"/>
        <v>0</v>
      </c>
      <c r="AN1314">
        <f t="shared" si="275"/>
        <v>0</v>
      </c>
      <c r="AO1314">
        <f t="shared" si="276"/>
        <v>0</v>
      </c>
    </row>
    <row r="1315" spans="1:41" x14ac:dyDescent="0.2">
      <c r="A1315" s="9">
        <f>'Cost per option'!A1323</f>
        <v>0</v>
      </c>
      <c r="B1315" t="str">
        <f>_xlfn.IFNA(VLOOKUP(A1315,'Energy balance options'!A$7:C$3000,3,FALSE),"")</f>
        <v/>
      </c>
      <c r="C1315">
        <f>SUMIFS('Energy balance options'!$F$7:$F$3000,'Energy balance options'!$B$7:$B$3000,HeatGen!C$2,'Energy balance options'!$A$7:$A$3000,HeatGen!$A1315)</f>
        <v>0</v>
      </c>
      <c r="D1315">
        <f>SUMIFS('Energy balance options'!$F$7:$F$3000,'Energy balance options'!$B$7:$B$3000,HeatGen!D$2,'Energy balance options'!$A$7:$A$3000,HeatGen!$A1315)</f>
        <v>0</v>
      </c>
      <c r="E1315">
        <f>SUMIFS('Energy balance options'!$F$7:$F$3000,'Energy balance options'!$B$7:$B$3000,HeatGen!E$2,'Energy balance options'!$A$7:$A$3000,HeatGen!$A1315)</f>
        <v>0</v>
      </c>
      <c r="F1315">
        <f>SUMIFS('Energy balance options'!$F$7:$F$3000,'Energy balance options'!$B$7:$B$3000,HeatGen!F$2,'Energy balance options'!$A$7:$A$3000,HeatGen!$A1315)</f>
        <v>0</v>
      </c>
      <c r="G1315">
        <f>SUMIFS('Energy balance options'!$F$7:$F$3000,'Energy balance options'!$B$7:$B$3000,HeatGen!G$2,'Energy balance options'!$A$7:$A$3000,HeatGen!$A1315)</f>
        <v>0</v>
      </c>
      <c r="H1315">
        <f>SUMIFS('Energy balance options'!$F$7:$F$3000,'Energy balance options'!$B$7:$B$3000,HeatGen!H$2,'Energy balance options'!$A$7:$A$3000,HeatGen!$A1315)</f>
        <v>0</v>
      </c>
      <c r="I1315">
        <f>SUMIFS('Energy balance options'!$F$7:$F$3000,'Energy balance options'!$B$7:$B$3000,HeatGen!I$2,'Energy balance options'!$A$7:$A$3000,HeatGen!$A1315)</f>
        <v>0</v>
      </c>
      <c r="J1315">
        <f>SUMIFS('Energy balance options'!$F$7:$F$3000,'Energy balance options'!$B$7:$B$3000,HeatGen!J$2,'Energy balance options'!$A$7:$A$3000,HeatGen!$A1315)</f>
        <v>0</v>
      </c>
      <c r="K1315">
        <f>SUMIFS('Energy balance options'!$F$7:$F$3000,'Energy balance options'!$B$7:$B$3000,HeatGen!K$2,'Energy balance options'!$A$7:$A$3000,HeatGen!$A1315)</f>
        <v>0</v>
      </c>
      <c r="L1315">
        <f>SUMIFS('Energy balance options'!$F$7:$F$3000,'Energy balance options'!$B$7:$B$3000,HeatGen!L$2,'Energy balance options'!$A$7:$A$3000,HeatGen!$A1315)</f>
        <v>0</v>
      </c>
      <c r="M1315">
        <f>SUMIFS('Energy balance options'!$F$7:$F$3000,'Energy balance options'!$B$7:$B$3000,HeatGen!M$2,'Energy balance options'!$A$7:$A$3000,HeatGen!$A1315)</f>
        <v>0</v>
      </c>
      <c r="N1315">
        <f>SUMIFS('Energy balance options'!$F$7:$F$3000,'Energy balance options'!$B$7:$B$3000,HeatGen!N$2,'Energy balance options'!$A$7:$A$3000,HeatGen!$A1315)</f>
        <v>0</v>
      </c>
      <c r="P1315">
        <f>SUMIFS('Energy balance options'!$F$7:$F$3000,'Energy balance options'!$B$7:$B$3000,HeatGen!P$2,'Energy balance options'!$A$7:$A$3000,HeatGen!$A1315)</f>
        <v>0</v>
      </c>
      <c r="Q1315">
        <f>SUMIFS('Energy balance options'!$F$7:$F$3000,'Energy balance options'!$B$7:$B$3000,HeatGen!Q$2,'Energy balance options'!$A$7:$A$3000,HeatGen!$A1315)</f>
        <v>0</v>
      </c>
      <c r="R1315">
        <f>SUMIFS('Energy balance options'!$F$7:$F$3000,'Energy balance options'!$B$7:$B$3000,HeatGen!R$2,'Energy balance options'!$A$7:$A$3000,HeatGen!$A1315)</f>
        <v>0</v>
      </c>
      <c r="S1315">
        <f>SUMIFS('Energy balance options'!$G$7:$G$3000,'Energy balance options'!$B$7:$B$3000,HeatGen!S$2,'Energy balance options'!$A$7:$A$3000,HeatGen!$A1315)</f>
        <v>0</v>
      </c>
      <c r="T1315">
        <f>SUMIFS('Energy balance options'!$G$7:$G$3000,'Energy balance options'!$B$7:$B$3000,HeatGen!T$2,'Energy balance options'!$A$7:$A$3000,HeatGen!$A1315)</f>
        <v>0</v>
      </c>
      <c r="U1315">
        <f>SUMIFS('Energy balance options'!$G$7:$G$3000,'Energy balance options'!$B$7:$B$3000,HeatGen!U$2,'Energy balance options'!$A$7:$A$3000,HeatGen!$A1315)</f>
        <v>0</v>
      </c>
      <c r="V1315">
        <f>SUMIFS('Energy balance options'!$G$7:$G$3000,'Energy balance options'!$B$7:$B$3000,HeatGen!V$2,'Energy balance options'!$A$7:$A$3000,HeatGen!$A1315)</f>
        <v>0</v>
      </c>
      <c r="W1315">
        <f>SUMIFS('Energy balance options'!$G$7:$G$3000,'Energy balance options'!$B$7:$B$3000,HeatGen!W$2,'Energy balance options'!$A$7:$A$3000,HeatGen!$A1315)</f>
        <v>0</v>
      </c>
      <c r="X1315">
        <f>SUMIFS('Energy balance options'!$G$7:$G$3000,'Energy balance options'!$B$7:$B$3000,HeatGen!X$2,'Energy balance options'!$A$7:$A$3000,HeatGen!$A1315)</f>
        <v>0</v>
      </c>
      <c r="AG1315">
        <f t="shared" si="268"/>
        <v>0</v>
      </c>
      <c r="AH1315">
        <f t="shared" si="269"/>
        <v>0</v>
      </c>
      <c r="AI1315">
        <f t="shared" si="270"/>
        <v>0</v>
      </c>
      <c r="AJ1315">
        <f t="shared" si="271"/>
        <v>0</v>
      </c>
      <c r="AK1315">
        <f t="shared" si="272"/>
        <v>0</v>
      </c>
      <c r="AL1315">
        <f t="shared" si="273"/>
        <v>0</v>
      </c>
      <c r="AM1315">
        <f t="shared" si="274"/>
        <v>0</v>
      </c>
      <c r="AN1315">
        <f t="shared" si="275"/>
        <v>0</v>
      </c>
      <c r="AO1315">
        <f t="shared" si="276"/>
        <v>0</v>
      </c>
    </row>
    <row r="1316" spans="1:41" x14ac:dyDescent="0.2">
      <c r="A1316" s="9">
        <f>'Cost per option'!A1324</f>
        <v>0</v>
      </c>
      <c r="B1316" t="str">
        <f>_xlfn.IFNA(VLOOKUP(A1316,'Energy balance options'!A$7:C$3000,3,FALSE),"")</f>
        <v/>
      </c>
      <c r="C1316">
        <f>SUMIFS('Energy balance options'!$F$7:$F$3000,'Energy balance options'!$B$7:$B$3000,HeatGen!C$2,'Energy balance options'!$A$7:$A$3000,HeatGen!$A1316)</f>
        <v>0</v>
      </c>
      <c r="D1316">
        <f>SUMIFS('Energy balance options'!$F$7:$F$3000,'Energy balance options'!$B$7:$B$3000,HeatGen!D$2,'Energy balance options'!$A$7:$A$3000,HeatGen!$A1316)</f>
        <v>0</v>
      </c>
      <c r="E1316">
        <f>SUMIFS('Energy balance options'!$F$7:$F$3000,'Energy balance options'!$B$7:$B$3000,HeatGen!E$2,'Energy balance options'!$A$7:$A$3000,HeatGen!$A1316)</f>
        <v>0</v>
      </c>
      <c r="F1316">
        <f>SUMIFS('Energy balance options'!$F$7:$F$3000,'Energy balance options'!$B$7:$B$3000,HeatGen!F$2,'Energy balance options'!$A$7:$A$3000,HeatGen!$A1316)</f>
        <v>0</v>
      </c>
      <c r="G1316">
        <f>SUMIFS('Energy balance options'!$F$7:$F$3000,'Energy balance options'!$B$7:$B$3000,HeatGen!G$2,'Energy balance options'!$A$7:$A$3000,HeatGen!$A1316)</f>
        <v>0</v>
      </c>
      <c r="H1316">
        <f>SUMIFS('Energy balance options'!$F$7:$F$3000,'Energy balance options'!$B$7:$B$3000,HeatGen!H$2,'Energy balance options'!$A$7:$A$3000,HeatGen!$A1316)</f>
        <v>0</v>
      </c>
      <c r="I1316">
        <f>SUMIFS('Energy balance options'!$F$7:$F$3000,'Energy balance options'!$B$7:$B$3000,HeatGen!I$2,'Energy balance options'!$A$7:$A$3000,HeatGen!$A1316)</f>
        <v>0</v>
      </c>
      <c r="J1316">
        <f>SUMIFS('Energy balance options'!$F$7:$F$3000,'Energy balance options'!$B$7:$B$3000,HeatGen!J$2,'Energy balance options'!$A$7:$A$3000,HeatGen!$A1316)</f>
        <v>0</v>
      </c>
      <c r="K1316">
        <f>SUMIFS('Energy balance options'!$F$7:$F$3000,'Energy balance options'!$B$7:$B$3000,HeatGen!K$2,'Energy balance options'!$A$7:$A$3000,HeatGen!$A1316)</f>
        <v>0</v>
      </c>
      <c r="L1316">
        <f>SUMIFS('Energy balance options'!$F$7:$F$3000,'Energy balance options'!$B$7:$B$3000,HeatGen!L$2,'Energy balance options'!$A$7:$A$3000,HeatGen!$A1316)</f>
        <v>0</v>
      </c>
      <c r="M1316">
        <f>SUMIFS('Energy balance options'!$F$7:$F$3000,'Energy balance options'!$B$7:$B$3000,HeatGen!M$2,'Energy balance options'!$A$7:$A$3000,HeatGen!$A1316)</f>
        <v>0</v>
      </c>
      <c r="N1316">
        <f>SUMIFS('Energy balance options'!$F$7:$F$3000,'Energy balance options'!$B$7:$B$3000,HeatGen!N$2,'Energy balance options'!$A$7:$A$3000,HeatGen!$A1316)</f>
        <v>0</v>
      </c>
      <c r="P1316">
        <f>SUMIFS('Energy balance options'!$F$7:$F$3000,'Energy balance options'!$B$7:$B$3000,HeatGen!P$2,'Energy balance options'!$A$7:$A$3000,HeatGen!$A1316)</f>
        <v>0</v>
      </c>
      <c r="Q1316">
        <f>SUMIFS('Energy balance options'!$F$7:$F$3000,'Energy balance options'!$B$7:$B$3000,HeatGen!Q$2,'Energy balance options'!$A$7:$A$3000,HeatGen!$A1316)</f>
        <v>0</v>
      </c>
      <c r="R1316">
        <f>SUMIFS('Energy balance options'!$F$7:$F$3000,'Energy balance options'!$B$7:$B$3000,HeatGen!R$2,'Energy balance options'!$A$7:$A$3000,HeatGen!$A1316)</f>
        <v>0</v>
      </c>
      <c r="S1316">
        <f>SUMIFS('Energy balance options'!$G$7:$G$3000,'Energy balance options'!$B$7:$B$3000,HeatGen!S$2,'Energy balance options'!$A$7:$A$3000,HeatGen!$A1316)</f>
        <v>0</v>
      </c>
      <c r="T1316">
        <f>SUMIFS('Energy balance options'!$G$7:$G$3000,'Energy balance options'!$B$7:$B$3000,HeatGen!T$2,'Energy balance options'!$A$7:$A$3000,HeatGen!$A1316)</f>
        <v>0</v>
      </c>
      <c r="U1316">
        <f>SUMIFS('Energy balance options'!$G$7:$G$3000,'Energy balance options'!$B$7:$B$3000,HeatGen!U$2,'Energy balance options'!$A$7:$A$3000,HeatGen!$A1316)</f>
        <v>0</v>
      </c>
      <c r="V1316">
        <f>SUMIFS('Energy balance options'!$G$7:$G$3000,'Energy balance options'!$B$7:$B$3000,HeatGen!V$2,'Energy balance options'!$A$7:$A$3000,HeatGen!$A1316)</f>
        <v>0</v>
      </c>
      <c r="W1316">
        <f>SUMIFS('Energy balance options'!$G$7:$G$3000,'Energy balance options'!$B$7:$B$3000,HeatGen!W$2,'Energy balance options'!$A$7:$A$3000,HeatGen!$A1316)</f>
        <v>0</v>
      </c>
      <c r="X1316">
        <f>SUMIFS('Energy balance options'!$G$7:$G$3000,'Energy balance options'!$B$7:$B$3000,HeatGen!X$2,'Energy balance options'!$A$7:$A$3000,HeatGen!$A1316)</f>
        <v>0</v>
      </c>
      <c r="AG1316">
        <f t="shared" si="268"/>
        <v>0</v>
      </c>
      <c r="AH1316">
        <f t="shared" si="269"/>
        <v>0</v>
      </c>
      <c r="AI1316">
        <f t="shared" si="270"/>
        <v>0</v>
      </c>
      <c r="AJ1316">
        <f t="shared" si="271"/>
        <v>0</v>
      </c>
      <c r="AK1316">
        <f t="shared" si="272"/>
        <v>0</v>
      </c>
      <c r="AL1316">
        <f t="shared" si="273"/>
        <v>0</v>
      </c>
      <c r="AM1316">
        <f t="shared" si="274"/>
        <v>0</v>
      </c>
      <c r="AN1316">
        <f t="shared" si="275"/>
        <v>0</v>
      </c>
      <c r="AO1316">
        <f t="shared" si="276"/>
        <v>0</v>
      </c>
    </row>
    <row r="1317" spans="1:41" x14ac:dyDescent="0.2">
      <c r="A1317" s="9">
        <f>'Cost per option'!A1325</f>
        <v>0</v>
      </c>
      <c r="B1317" t="str">
        <f>_xlfn.IFNA(VLOOKUP(A1317,'Energy balance options'!A$7:C$3000,3,FALSE),"")</f>
        <v/>
      </c>
      <c r="C1317">
        <f>SUMIFS('Energy balance options'!$F$7:$F$3000,'Energy balance options'!$B$7:$B$3000,HeatGen!C$2,'Energy balance options'!$A$7:$A$3000,HeatGen!$A1317)</f>
        <v>0</v>
      </c>
      <c r="D1317">
        <f>SUMIFS('Energy balance options'!$F$7:$F$3000,'Energy balance options'!$B$7:$B$3000,HeatGen!D$2,'Energy balance options'!$A$7:$A$3000,HeatGen!$A1317)</f>
        <v>0</v>
      </c>
      <c r="E1317">
        <f>SUMIFS('Energy balance options'!$F$7:$F$3000,'Energy balance options'!$B$7:$B$3000,HeatGen!E$2,'Energy balance options'!$A$7:$A$3000,HeatGen!$A1317)</f>
        <v>0</v>
      </c>
      <c r="F1317">
        <f>SUMIFS('Energy balance options'!$F$7:$F$3000,'Energy balance options'!$B$7:$B$3000,HeatGen!F$2,'Energy balance options'!$A$7:$A$3000,HeatGen!$A1317)</f>
        <v>0</v>
      </c>
      <c r="G1317">
        <f>SUMIFS('Energy balance options'!$F$7:$F$3000,'Energy balance options'!$B$7:$B$3000,HeatGen!G$2,'Energy balance options'!$A$7:$A$3000,HeatGen!$A1317)</f>
        <v>0</v>
      </c>
      <c r="H1317">
        <f>SUMIFS('Energy balance options'!$F$7:$F$3000,'Energy balance options'!$B$7:$B$3000,HeatGen!H$2,'Energy balance options'!$A$7:$A$3000,HeatGen!$A1317)</f>
        <v>0</v>
      </c>
      <c r="I1317">
        <f>SUMIFS('Energy balance options'!$F$7:$F$3000,'Energy balance options'!$B$7:$B$3000,HeatGen!I$2,'Energy balance options'!$A$7:$A$3000,HeatGen!$A1317)</f>
        <v>0</v>
      </c>
      <c r="J1317">
        <f>SUMIFS('Energy balance options'!$F$7:$F$3000,'Energy balance options'!$B$7:$B$3000,HeatGen!J$2,'Energy balance options'!$A$7:$A$3000,HeatGen!$A1317)</f>
        <v>0</v>
      </c>
      <c r="K1317">
        <f>SUMIFS('Energy balance options'!$F$7:$F$3000,'Energy balance options'!$B$7:$B$3000,HeatGen!K$2,'Energy balance options'!$A$7:$A$3000,HeatGen!$A1317)</f>
        <v>0</v>
      </c>
      <c r="L1317">
        <f>SUMIFS('Energy balance options'!$F$7:$F$3000,'Energy balance options'!$B$7:$B$3000,HeatGen!L$2,'Energy balance options'!$A$7:$A$3000,HeatGen!$A1317)</f>
        <v>0</v>
      </c>
      <c r="M1317">
        <f>SUMIFS('Energy balance options'!$F$7:$F$3000,'Energy balance options'!$B$7:$B$3000,HeatGen!M$2,'Energy balance options'!$A$7:$A$3000,HeatGen!$A1317)</f>
        <v>0</v>
      </c>
      <c r="N1317">
        <f>SUMIFS('Energy balance options'!$F$7:$F$3000,'Energy balance options'!$B$7:$B$3000,HeatGen!N$2,'Energy balance options'!$A$7:$A$3000,HeatGen!$A1317)</f>
        <v>0</v>
      </c>
      <c r="P1317">
        <f>SUMIFS('Energy balance options'!$F$7:$F$3000,'Energy balance options'!$B$7:$B$3000,HeatGen!P$2,'Energy balance options'!$A$7:$A$3000,HeatGen!$A1317)</f>
        <v>0</v>
      </c>
      <c r="Q1317">
        <f>SUMIFS('Energy balance options'!$F$7:$F$3000,'Energy balance options'!$B$7:$B$3000,HeatGen!Q$2,'Energy balance options'!$A$7:$A$3000,HeatGen!$A1317)</f>
        <v>0</v>
      </c>
      <c r="R1317">
        <f>SUMIFS('Energy balance options'!$F$7:$F$3000,'Energy balance options'!$B$7:$B$3000,HeatGen!R$2,'Energy balance options'!$A$7:$A$3000,HeatGen!$A1317)</f>
        <v>0</v>
      </c>
      <c r="S1317">
        <f>SUMIFS('Energy balance options'!$G$7:$G$3000,'Energy balance options'!$B$7:$B$3000,HeatGen!S$2,'Energy balance options'!$A$7:$A$3000,HeatGen!$A1317)</f>
        <v>0</v>
      </c>
      <c r="T1317">
        <f>SUMIFS('Energy balance options'!$G$7:$G$3000,'Energy balance options'!$B$7:$B$3000,HeatGen!T$2,'Energy balance options'!$A$7:$A$3000,HeatGen!$A1317)</f>
        <v>0</v>
      </c>
      <c r="U1317">
        <f>SUMIFS('Energy balance options'!$G$7:$G$3000,'Energy balance options'!$B$7:$B$3000,HeatGen!U$2,'Energy balance options'!$A$7:$A$3000,HeatGen!$A1317)</f>
        <v>0</v>
      </c>
      <c r="V1317">
        <f>SUMIFS('Energy balance options'!$G$7:$G$3000,'Energy balance options'!$B$7:$B$3000,HeatGen!V$2,'Energy balance options'!$A$7:$A$3000,HeatGen!$A1317)</f>
        <v>0</v>
      </c>
      <c r="W1317">
        <f>SUMIFS('Energy balance options'!$G$7:$G$3000,'Energy balance options'!$B$7:$B$3000,HeatGen!W$2,'Energy balance options'!$A$7:$A$3000,HeatGen!$A1317)</f>
        <v>0</v>
      </c>
      <c r="X1317">
        <f>SUMIFS('Energy balance options'!$G$7:$G$3000,'Energy balance options'!$B$7:$B$3000,HeatGen!X$2,'Energy balance options'!$A$7:$A$3000,HeatGen!$A1317)</f>
        <v>0</v>
      </c>
      <c r="AG1317">
        <f t="shared" si="268"/>
        <v>0</v>
      </c>
      <c r="AH1317">
        <f t="shared" si="269"/>
        <v>0</v>
      </c>
      <c r="AI1317">
        <f t="shared" si="270"/>
        <v>0</v>
      </c>
      <c r="AJ1317">
        <f t="shared" si="271"/>
        <v>0</v>
      </c>
      <c r="AK1317">
        <f t="shared" si="272"/>
        <v>0</v>
      </c>
      <c r="AL1317">
        <f t="shared" si="273"/>
        <v>0</v>
      </c>
      <c r="AM1317">
        <f t="shared" si="274"/>
        <v>0</v>
      </c>
      <c r="AN1317">
        <f t="shared" si="275"/>
        <v>0</v>
      </c>
      <c r="AO1317">
        <f t="shared" si="276"/>
        <v>0</v>
      </c>
    </row>
    <row r="1318" spans="1:41" x14ac:dyDescent="0.2">
      <c r="A1318" s="9">
        <f>'Cost per option'!A1326</f>
        <v>0</v>
      </c>
      <c r="B1318" t="str">
        <f>_xlfn.IFNA(VLOOKUP(A1318,'Energy balance options'!A$7:C$3000,3,FALSE),"")</f>
        <v/>
      </c>
      <c r="C1318">
        <f>SUMIFS('Energy balance options'!$F$7:$F$3000,'Energy balance options'!$B$7:$B$3000,HeatGen!C$2,'Energy balance options'!$A$7:$A$3000,HeatGen!$A1318)</f>
        <v>0</v>
      </c>
      <c r="D1318">
        <f>SUMIFS('Energy balance options'!$F$7:$F$3000,'Energy balance options'!$B$7:$B$3000,HeatGen!D$2,'Energy balance options'!$A$7:$A$3000,HeatGen!$A1318)</f>
        <v>0</v>
      </c>
      <c r="E1318">
        <f>SUMIFS('Energy balance options'!$F$7:$F$3000,'Energy balance options'!$B$7:$B$3000,HeatGen!E$2,'Energy balance options'!$A$7:$A$3000,HeatGen!$A1318)</f>
        <v>0</v>
      </c>
      <c r="F1318">
        <f>SUMIFS('Energy balance options'!$F$7:$F$3000,'Energy balance options'!$B$7:$B$3000,HeatGen!F$2,'Energy balance options'!$A$7:$A$3000,HeatGen!$A1318)</f>
        <v>0</v>
      </c>
      <c r="G1318">
        <f>SUMIFS('Energy balance options'!$F$7:$F$3000,'Energy balance options'!$B$7:$B$3000,HeatGen!G$2,'Energy balance options'!$A$7:$A$3000,HeatGen!$A1318)</f>
        <v>0</v>
      </c>
      <c r="H1318">
        <f>SUMIFS('Energy balance options'!$F$7:$F$3000,'Energy balance options'!$B$7:$B$3000,HeatGen!H$2,'Energy balance options'!$A$7:$A$3000,HeatGen!$A1318)</f>
        <v>0</v>
      </c>
      <c r="I1318">
        <f>SUMIFS('Energy balance options'!$F$7:$F$3000,'Energy balance options'!$B$7:$B$3000,HeatGen!I$2,'Energy balance options'!$A$7:$A$3000,HeatGen!$A1318)</f>
        <v>0</v>
      </c>
      <c r="J1318">
        <f>SUMIFS('Energy balance options'!$F$7:$F$3000,'Energy balance options'!$B$7:$B$3000,HeatGen!J$2,'Energy balance options'!$A$7:$A$3000,HeatGen!$A1318)</f>
        <v>0</v>
      </c>
      <c r="K1318">
        <f>SUMIFS('Energy balance options'!$F$7:$F$3000,'Energy balance options'!$B$7:$B$3000,HeatGen!K$2,'Energy balance options'!$A$7:$A$3000,HeatGen!$A1318)</f>
        <v>0</v>
      </c>
      <c r="L1318">
        <f>SUMIFS('Energy balance options'!$F$7:$F$3000,'Energy balance options'!$B$7:$B$3000,HeatGen!L$2,'Energy balance options'!$A$7:$A$3000,HeatGen!$A1318)</f>
        <v>0</v>
      </c>
      <c r="M1318">
        <f>SUMIFS('Energy balance options'!$F$7:$F$3000,'Energy balance options'!$B$7:$B$3000,HeatGen!M$2,'Energy balance options'!$A$7:$A$3000,HeatGen!$A1318)</f>
        <v>0</v>
      </c>
      <c r="N1318">
        <f>SUMIFS('Energy balance options'!$F$7:$F$3000,'Energy balance options'!$B$7:$B$3000,HeatGen!N$2,'Energy balance options'!$A$7:$A$3000,HeatGen!$A1318)</f>
        <v>0</v>
      </c>
      <c r="P1318">
        <f>SUMIFS('Energy balance options'!$F$7:$F$3000,'Energy balance options'!$B$7:$B$3000,HeatGen!P$2,'Energy balance options'!$A$7:$A$3000,HeatGen!$A1318)</f>
        <v>0</v>
      </c>
      <c r="Q1318">
        <f>SUMIFS('Energy balance options'!$F$7:$F$3000,'Energy balance options'!$B$7:$B$3000,HeatGen!Q$2,'Energy balance options'!$A$7:$A$3000,HeatGen!$A1318)</f>
        <v>0</v>
      </c>
      <c r="R1318">
        <f>SUMIFS('Energy balance options'!$F$7:$F$3000,'Energy balance options'!$B$7:$B$3000,HeatGen!R$2,'Energy balance options'!$A$7:$A$3000,HeatGen!$A1318)</f>
        <v>0</v>
      </c>
      <c r="S1318">
        <f>SUMIFS('Energy balance options'!$G$7:$G$3000,'Energy balance options'!$B$7:$B$3000,HeatGen!S$2,'Energy balance options'!$A$7:$A$3000,HeatGen!$A1318)</f>
        <v>0</v>
      </c>
      <c r="T1318">
        <f>SUMIFS('Energy balance options'!$G$7:$G$3000,'Energy balance options'!$B$7:$B$3000,HeatGen!T$2,'Energy balance options'!$A$7:$A$3000,HeatGen!$A1318)</f>
        <v>0</v>
      </c>
      <c r="U1318">
        <f>SUMIFS('Energy balance options'!$G$7:$G$3000,'Energy balance options'!$B$7:$B$3000,HeatGen!U$2,'Energy balance options'!$A$7:$A$3000,HeatGen!$A1318)</f>
        <v>0</v>
      </c>
      <c r="V1318">
        <f>SUMIFS('Energy balance options'!$G$7:$G$3000,'Energy balance options'!$B$7:$B$3000,HeatGen!V$2,'Energy balance options'!$A$7:$A$3000,HeatGen!$A1318)</f>
        <v>0</v>
      </c>
      <c r="W1318">
        <f>SUMIFS('Energy balance options'!$G$7:$G$3000,'Energy balance options'!$B$7:$B$3000,HeatGen!W$2,'Energy balance options'!$A$7:$A$3000,HeatGen!$A1318)</f>
        <v>0</v>
      </c>
      <c r="X1318">
        <f>SUMIFS('Energy balance options'!$G$7:$G$3000,'Energy balance options'!$B$7:$B$3000,HeatGen!X$2,'Energy balance options'!$A$7:$A$3000,HeatGen!$A1318)</f>
        <v>0</v>
      </c>
      <c r="AG1318">
        <f t="shared" si="268"/>
        <v>0</v>
      </c>
      <c r="AH1318">
        <f t="shared" si="269"/>
        <v>0</v>
      </c>
      <c r="AI1318">
        <f t="shared" si="270"/>
        <v>0</v>
      </c>
      <c r="AJ1318">
        <f t="shared" si="271"/>
        <v>0</v>
      </c>
      <c r="AK1318">
        <f t="shared" si="272"/>
        <v>0</v>
      </c>
      <c r="AL1318">
        <f t="shared" si="273"/>
        <v>0</v>
      </c>
      <c r="AM1318">
        <f t="shared" si="274"/>
        <v>0</v>
      </c>
      <c r="AN1318">
        <f t="shared" si="275"/>
        <v>0</v>
      </c>
      <c r="AO1318">
        <f t="shared" si="276"/>
        <v>0</v>
      </c>
    </row>
    <row r="1319" spans="1:41" x14ac:dyDescent="0.2">
      <c r="A1319" s="9">
        <f>'Cost per option'!A1327</f>
        <v>0</v>
      </c>
      <c r="B1319" t="str">
        <f>_xlfn.IFNA(VLOOKUP(A1319,'Energy balance options'!A$7:C$3000,3,FALSE),"")</f>
        <v/>
      </c>
      <c r="C1319">
        <f>SUMIFS('Energy balance options'!$F$7:$F$3000,'Energy balance options'!$B$7:$B$3000,HeatGen!C$2,'Energy balance options'!$A$7:$A$3000,HeatGen!$A1319)</f>
        <v>0</v>
      </c>
      <c r="D1319">
        <f>SUMIFS('Energy balance options'!$F$7:$F$3000,'Energy balance options'!$B$7:$B$3000,HeatGen!D$2,'Energy balance options'!$A$7:$A$3000,HeatGen!$A1319)</f>
        <v>0</v>
      </c>
      <c r="E1319">
        <f>SUMIFS('Energy balance options'!$F$7:$F$3000,'Energy balance options'!$B$7:$B$3000,HeatGen!E$2,'Energy balance options'!$A$7:$A$3000,HeatGen!$A1319)</f>
        <v>0</v>
      </c>
      <c r="F1319">
        <f>SUMIFS('Energy balance options'!$F$7:$F$3000,'Energy balance options'!$B$7:$B$3000,HeatGen!F$2,'Energy balance options'!$A$7:$A$3000,HeatGen!$A1319)</f>
        <v>0</v>
      </c>
      <c r="G1319">
        <f>SUMIFS('Energy balance options'!$F$7:$F$3000,'Energy balance options'!$B$7:$B$3000,HeatGen!G$2,'Energy balance options'!$A$7:$A$3000,HeatGen!$A1319)</f>
        <v>0</v>
      </c>
      <c r="H1319">
        <f>SUMIFS('Energy balance options'!$F$7:$F$3000,'Energy balance options'!$B$7:$B$3000,HeatGen!H$2,'Energy balance options'!$A$7:$A$3000,HeatGen!$A1319)</f>
        <v>0</v>
      </c>
      <c r="I1319">
        <f>SUMIFS('Energy balance options'!$F$7:$F$3000,'Energy balance options'!$B$7:$B$3000,HeatGen!I$2,'Energy balance options'!$A$7:$A$3000,HeatGen!$A1319)</f>
        <v>0</v>
      </c>
      <c r="J1319">
        <f>SUMIFS('Energy balance options'!$F$7:$F$3000,'Energy balance options'!$B$7:$B$3000,HeatGen!J$2,'Energy balance options'!$A$7:$A$3000,HeatGen!$A1319)</f>
        <v>0</v>
      </c>
      <c r="K1319">
        <f>SUMIFS('Energy balance options'!$F$7:$F$3000,'Energy balance options'!$B$7:$B$3000,HeatGen!K$2,'Energy balance options'!$A$7:$A$3000,HeatGen!$A1319)</f>
        <v>0</v>
      </c>
      <c r="L1319">
        <f>SUMIFS('Energy balance options'!$F$7:$F$3000,'Energy balance options'!$B$7:$B$3000,HeatGen!L$2,'Energy balance options'!$A$7:$A$3000,HeatGen!$A1319)</f>
        <v>0</v>
      </c>
      <c r="M1319">
        <f>SUMIFS('Energy balance options'!$F$7:$F$3000,'Energy balance options'!$B$7:$B$3000,HeatGen!M$2,'Energy balance options'!$A$7:$A$3000,HeatGen!$A1319)</f>
        <v>0</v>
      </c>
      <c r="N1319">
        <f>SUMIFS('Energy balance options'!$F$7:$F$3000,'Energy balance options'!$B$7:$B$3000,HeatGen!N$2,'Energy balance options'!$A$7:$A$3000,HeatGen!$A1319)</f>
        <v>0</v>
      </c>
      <c r="P1319">
        <f>SUMIFS('Energy balance options'!$F$7:$F$3000,'Energy balance options'!$B$7:$B$3000,HeatGen!P$2,'Energy balance options'!$A$7:$A$3000,HeatGen!$A1319)</f>
        <v>0</v>
      </c>
      <c r="Q1319">
        <f>SUMIFS('Energy balance options'!$F$7:$F$3000,'Energy balance options'!$B$7:$B$3000,HeatGen!Q$2,'Energy balance options'!$A$7:$A$3000,HeatGen!$A1319)</f>
        <v>0</v>
      </c>
      <c r="R1319">
        <f>SUMIFS('Energy balance options'!$F$7:$F$3000,'Energy balance options'!$B$7:$B$3000,HeatGen!R$2,'Energy balance options'!$A$7:$A$3000,HeatGen!$A1319)</f>
        <v>0</v>
      </c>
      <c r="S1319">
        <f>SUMIFS('Energy balance options'!$G$7:$G$3000,'Energy balance options'!$B$7:$B$3000,HeatGen!S$2,'Energy balance options'!$A$7:$A$3000,HeatGen!$A1319)</f>
        <v>0</v>
      </c>
      <c r="T1319">
        <f>SUMIFS('Energy balance options'!$G$7:$G$3000,'Energy balance options'!$B$7:$B$3000,HeatGen!T$2,'Energy balance options'!$A$7:$A$3000,HeatGen!$A1319)</f>
        <v>0</v>
      </c>
      <c r="U1319">
        <f>SUMIFS('Energy balance options'!$G$7:$G$3000,'Energy balance options'!$B$7:$B$3000,HeatGen!U$2,'Energy balance options'!$A$7:$A$3000,HeatGen!$A1319)</f>
        <v>0</v>
      </c>
      <c r="V1319">
        <f>SUMIFS('Energy balance options'!$G$7:$G$3000,'Energy balance options'!$B$7:$B$3000,HeatGen!V$2,'Energy balance options'!$A$7:$A$3000,HeatGen!$A1319)</f>
        <v>0</v>
      </c>
      <c r="W1319">
        <f>SUMIFS('Energy balance options'!$G$7:$G$3000,'Energy balance options'!$B$7:$B$3000,HeatGen!W$2,'Energy balance options'!$A$7:$A$3000,HeatGen!$A1319)</f>
        <v>0</v>
      </c>
      <c r="X1319">
        <f>SUMIFS('Energy balance options'!$G$7:$G$3000,'Energy balance options'!$B$7:$B$3000,HeatGen!X$2,'Energy balance options'!$A$7:$A$3000,HeatGen!$A1319)</f>
        <v>0</v>
      </c>
      <c r="AG1319">
        <f t="shared" si="268"/>
        <v>0</v>
      </c>
      <c r="AH1319">
        <f t="shared" si="269"/>
        <v>0</v>
      </c>
      <c r="AI1319">
        <f t="shared" si="270"/>
        <v>0</v>
      </c>
      <c r="AJ1319">
        <f t="shared" si="271"/>
        <v>0</v>
      </c>
      <c r="AK1319">
        <f t="shared" si="272"/>
        <v>0</v>
      </c>
      <c r="AL1319">
        <f t="shared" si="273"/>
        <v>0</v>
      </c>
      <c r="AM1319">
        <f t="shared" si="274"/>
        <v>0</v>
      </c>
      <c r="AN1319">
        <f t="shared" si="275"/>
        <v>0</v>
      </c>
      <c r="AO1319">
        <f t="shared" si="276"/>
        <v>0</v>
      </c>
    </row>
    <row r="1320" spans="1:41" x14ac:dyDescent="0.2">
      <c r="A1320" s="9">
        <f>'Cost per option'!A1328</f>
        <v>0</v>
      </c>
      <c r="B1320" t="str">
        <f>_xlfn.IFNA(VLOOKUP(A1320,'Energy balance options'!A$7:C$3000,3,FALSE),"")</f>
        <v/>
      </c>
      <c r="C1320">
        <f>SUMIFS('Energy balance options'!$F$7:$F$3000,'Energy balance options'!$B$7:$B$3000,HeatGen!C$2,'Energy balance options'!$A$7:$A$3000,HeatGen!$A1320)</f>
        <v>0</v>
      </c>
      <c r="D1320">
        <f>SUMIFS('Energy balance options'!$F$7:$F$3000,'Energy balance options'!$B$7:$B$3000,HeatGen!D$2,'Energy balance options'!$A$7:$A$3000,HeatGen!$A1320)</f>
        <v>0</v>
      </c>
      <c r="E1320">
        <f>SUMIFS('Energy balance options'!$F$7:$F$3000,'Energy balance options'!$B$7:$B$3000,HeatGen!E$2,'Energy balance options'!$A$7:$A$3000,HeatGen!$A1320)</f>
        <v>0</v>
      </c>
      <c r="F1320">
        <f>SUMIFS('Energy balance options'!$F$7:$F$3000,'Energy balance options'!$B$7:$B$3000,HeatGen!F$2,'Energy balance options'!$A$7:$A$3000,HeatGen!$A1320)</f>
        <v>0</v>
      </c>
      <c r="G1320">
        <f>SUMIFS('Energy balance options'!$F$7:$F$3000,'Energy balance options'!$B$7:$B$3000,HeatGen!G$2,'Energy balance options'!$A$7:$A$3000,HeatGen!$A1320)</f>
        <v>0</v>
      </c>
      <c r="H1320">
        <f>SUMIFS('Energy balance options'!$F$7:$F$3000,'Energy balance options'!$B$7:$B$3000,HeatGen!H$2,'Energy balance options'!$A$7:$A$3000,HeatGen!$A1320)</f>
        <v>0</v>
      </c>
      <c r="I1320">
        <f>SUMIFS('Energy balance options'!$F$7:$F$3000,'Energy balance options'!$B$7:$B$3000,HeatGen!I$2,'Energy balance options'!$A$7:$A$3000,HeatGen!$A1320)</f>
        <v>0</v>
      </c>
      <c r="J1320">
        <f>SUMIFS('Energy balance options'!$F$7:$F$3000,'Energy balance options'!$B$7:$B$3000,HeatGen!J$2,'Energy balance options'!$A$7:$A$3000,HeatGen!$A1320)</f>
        <v>0</v>
      </c>
      <c r="K1320">
        <f>SUMIFS('Energy balance options'!$F$7:$F$3000,'Energy balance options'!$B$7:$B$3000,HeatGen!K$2,'Energy balance options'!$A$7:$A$3000,HeatGen!$A1320)</f>
        <v>0</v>
      </c>
      <c r="L1320">
        <f>SUMIFS('Energy balance options'!$F$7:$F$3000,'Energy balance options'!$B$7:$B$3000,HeatGen!L$2,'Energy balance options'!$A$7:$A$3000,HeatGen!$A1320)</f>
        <v>0</v>
      </c>
      <c r="M1320">
        <f>SUMIFS('Energy balance options'!$F$7:$F$3000,'Energy balance options'!$B$7:$B$3000,HeatGen!M$2,'Energy balance options'!$A$7:$A$3000,HeatGen!$A1320)</f>
        <v>0</v>
      </c>
      <c r="N1320">
        <f>SUMIFS('Energy balance options'!$F$7:$F$3000,'Energy balance options'!$B$7:$B$3000,HeatGen!N$2,'Energy balance options'!$A$7:$A$3000,HeatGen!$A1320)</f>
        <v>0</v>
      </c>
      <c r="P1320">
        <f>SUMIFS('Energy balance options'!$F$7:$F$3000,'Energy balance options'!$B$7:$B$3000,HeatGen!P$2,'Energy balance options'!$A$7:$A$3000,HeatGen!$A1320)</f>
        <v>0</v>
      </c>
      <c r="Q1320">
        <f>SUMIFS('Energy balance options'!$F$7:$F$3000,'Energy balance options'!$B$7:$B$3000,HeatGen!Q$2,'Energy balance options'!$A$7:$A$3000,HeatGen!$A1320)</f>
        <v>0</v>
      </c>
      <c r="R1320">
        <f>SUMIFS('Energy balance options'!$F$7:$F$3000,'Energy balance options'!$B$7:$B$3000,HeatGen!R$2,'Energy balance options'!$A$7:$A$3000,HeatGen!$A1320)</f>
        <v>0</v>
      </c>
      <c r="S1320">
        <f>SUMIFS('Energy balance options'!$G$7:$G$3000,'Energy balance options'!$B$7:$B$3000,HeatGen!S$2,'Energy balance options'!$A$7:$A$3000,HeatGen!$A1320)</f>
        <v>0</v>
      </c>
      <c r="T1320">
        <f>SUMIFS('Energy balance options'!$G$7:$G$3000,'Energy balance options'!$B$7:$B$3000,HeatGen!T$2,'Energy balance options'!$A$7:$A$3000,HeatGen!$A1320)</f>
        <v>0</v>
      </c>
      <c r="U1320">
        <f>SUMIFS('Energy balance options'!$G$7:$G$3000,'Energy balance options'!$B$7:$B$3000,HeatGen!U$2,'Energy balance options'!$A$7:$A$3000,HeatGen!$A1320)</f>
        <v>0</v>
      </c>
      <c r="V1320">
        <f>SUMIFS('Energy balance options'!$G$7:$G$3000,'Energy balance options'!$B$7:$B$3000,HeatGen!V$2,'Energy balance options'!$A$7:$A$3000,HeatGen!$A1320)</f>
        <v>0</v>
      </c>
      <c r="W1320">
        <f>SUMIFS('Energy balance options'!$G$7:$G$3000,'Energy balance options'!$B$7:$B$3000,HeatGen!W$2,'Energy balance options'!$A$7:$A$3000,HeatGen!$A1320)</f>
        <v>0</v>
      </c>
      <c r="X1320">
        <f>SUMIFS('Energy balance options'!$G$7:$G$3000,'Energy balance options'!$B$7:$B$3000,HeatGen!X$2,'Energy balance options'!$A$7:$A$3000,HeatGen!$A1320)</f>
        <v>0</v>
      </c>
      <c r="AG1320">
        <f t="shared" si="268"/>
        <v>0</v>
      </c>
      <c r="AH1320">
        <f t="shared" si="269"/>
        <v>0</v>
      </c>
      <c r="AI1320">
        <f t="shared" si="270"/>
        <v>0</v>
      </c>
      <c r="AJ1320">
        <f t="shared" si="271"/>
        <v>0</v>
      </c>
      <c r="AK1320">
        <f t="shared" si="272"/>
        <v>0</v>
      </c>
      <c r="AL1320">
        <f t="shared" si="273"/>
        <v>0</v>
      </c>
      <c r="AM1320">
        <f t="shared" si="274"/>
        <v>0</v>
      </c>
      <c r="AN1320">
        <f t="shared" si="275"/>
        <v>0</v>
      </c>
      <c r="AO1320">
        <f t="shared" si="276"/>
        <v>0</v>
      </c>
    </row>
    <row r="1321" spans="1:41" x14ac:dyDescent="0.2">
      <c r="A1321" s="9">
        <f>'Cost per option'!A1329</f>
        <v>0</v>
      </c>
      <c r="B1321" t="str">
        <f>_xlfn.IFNA(VLOOKUP(A1321,'Energy balance options'!A$7:C$3000,3,FALSE),"")</f>
        <v/>
      </c>
      <c r="C1321">
        <f>SUMIFS('Energy balance options'!$F$7:$F$3000,'Energy balance options'!$B$7:$B$3000,HeatGen!C$2,'Energy balance options'!$A$7:$A$3000,HeatGen!$A1321)</f>
        <v>0</v>
      </c>
      <c r="D1321">
        <f>SUMIFS('Energy balance options'!$F$7:$F$3000,'Energy balance options'!$B$7:$B$3000,HeatGen!D$2,'Energy balance options'!$A$7:$A$3000,HeatGen!$A1321)</f>
        <v>0</v>
      </c>
      <c r="E1321">
        <f>SUMIFS('Energy balance options'!$F$7:$F$3000,'Energy balance options'!$B$7:$B$3000,HeatGen!E$2,'Energy balance options'!$A$7:$A$3000,HeatGen!$A1321)</f>
        <v>0</v>
      </c>
      <c r="F1321">
        <f>SUMIFS('Energy balance options'!$F$7:$F$3000,'Energy balance options'!$B$7:$B$3000,HeatGen!F$2,'Energy balance options'!$A$7:$A$3000,HeatGen!$A1321)</f>
        <v>0</v>
      </c>
      <c r="G1321">
        <f>SUMIFS('Energy balance options'!$F$7:$F$3000,'Energy balance options'!$B$7:$B$3000,HeatGen!G$2,'Energy balance options'!$A$7:$A$3000,HeatGen!$A1321)</f>
        <v>0</v>
      </c>
      <c r="H1321">
        <f>SUMIFS('Energy balance options'!$F$7:$F$3000,'Energy balance options'!$B$7:$B$3000,HeatGen!H$2,'Energy balance options'!$A$7:$A$3000,HeatGen!$A1321)</f>
        <v>0</v>
      </c>
      <c r="I1321">
        <f>SUMIFS('Energy balance options'!$F$7:$F$3000,'Energy balance options'!$B$7:$B$3000,HeatGen!I$2,'Energy balance options'!$A$7:$A$3000,HeatGen!$A1321)</f>
        <v>0</v>
      </c>
      <c r="J1321">
        <f>SUMIFS('Energy balance options'!$F$7:$F$3000,'Energy balance options'!$B$7:$B$3000,HeatGen!J$2,'Energy balance options'!$A$7:$A$3000,HeatGen!$A1321)</f>
        <v>0</v>
      </c>
      <c r="K1321">
        <f>SUMIFS('Energy balance options'!$F$7:$F$3000,'Energy balance options'!$B$7:$B$3000,HeatGen!K$2,'Energy balance options'!$A$7:$A$3000,HeatGen!$A1321)</f>
        <v>0</v>
      </c>
      <c r="L1321">
        <f>SUMIFS('Energy balance options'!$F$7:$F$3000,'Energy balance options'!$B$7:$B$3000,HeatGen!L$2,'Energy balance options'!$A$7:$A$3000,HeatGen!$A1321)</f>
        <v>0</v>
      </c>
      <c r="M1321">
        <f>SUMIFS('Energy balance options'!$F$7:$F$3000,'Energy balance options'!$B$7:$B$3000,HeatGen!M$2,'Energy balance options'!$A$7:$A$3000,HeatGen!$A1321)</f>
        <v>0</v>
      </c>
      <c r="N1321">
        <f>SUMIFS('Energy balance options'!$F$7:$F$3000,'Energy balance options'!$B$7:$B$3000,HeatGen!N$2,'Energy balance options'!$A$7:$A$3000,HeatGen!$A1321)</f>
        <v>0</v>
      </c>
      <c r="P1321">
        <f>SUMIFS('Energy balance options'!$F$7:$F$3000,'Energy balance options'!$B$7:$B$3000,HeatGen!P$2,'Energy balance options'!$A$7:$A$3000,HeatGen!$A1321)</f>
        <v>0</v>
      </c>
      <c r="Q1321">
        <f>SUMIFS('Energy balance options'!$F$7:$F$3000,'Energy balance options'!$B$7:$B$3000,HeatGen!Q$2,'Energy balance options'!$A$7:$A$3000,HeatGen!$A1321)</f>
        <v>0</v>
      </c>
      <c r="R1321">
        <f>SUMIFS('Energy balance options'!$F$7:$F$3000,'Energy balance options'!$B$7:$B$3000,HeatGen!R$2,'Energy balance options'!$A$7:$A$3000,HeatGen!$A1321)</f>
        <v>0</v>
      </c>
      <c r="S1321">
        <f>SUMIFS('Energy balance options'!$G$7:$G$3000,'Energy balance options'!$B$7:$B$3000,HeatGen!S$2,'Energy balance options'!$A$7:$A$3000,HeatGen!$A1321)</f>
        <v>0</v>
      </c>
      <c r="T1321">
        <f>SUMIFS('Energy balance options'!$G$7:$G$3000,'Energy balance options'!$B$7:$B$3000,HeatGen!T$2,'Energy balance options'!$A$7:$A$3000,HeatGen!$A1321)</f>
        <v>0</v>
      </c>
      <c r="U1321">
        <f>SUMIFS('Energy balance options'!$G$7:$G$3000,'Energy balance options'!$B$7:$B$3000,HeatGen!U$2,'Energy balance options'!$A$7:$A$3000,HeatGen!$A1321)</f>
        <v>0</v>
      </c>
      <c r="V1321">
        <f>SUMIFS('Energy balance options'!$G$7:$G$3000,'Energy balance options'!$B$7:$B$3000,HeatGen!V$2,'Energy balance options'!$A$7:$A$3000,HeatGen!$A1321)</f>
        <v>0</v>
      </c>
      <c r="W1321">
        <f>SUMIFS('Energy balance options'!$G$7:$G$3000,'Energy balance options'!$B$7:$B$3000,HeatGen!W$2,'Energy balance options'!$A$7:$A$3000,HeatGen!$A1321)</f>
        <v>0</v>
      </c>
      <c r="X1321">
        <f>SUMIFS('Energy balance options'!$G$7:$G$3000,'Energy balance options'!$B$7:$B$3000,HeatGen!X$2,'Energy balance options'!$A$7:$A$3000,HeatGen!$A1321)</f>
        <v>0</v>
      </c>
      <c r="AG1321">
        <f t="shared" si="268"/>
        <v>0</v>
      </c>
      <c r="AH1321">
        <f t="shared" si="269"/>
        <v>0</v>
      </c>
      <c r="AI1321">
        <f t="shared" si="270"/>
        <v>0</v>
      </c>
      <c r="AJ1321">
        <f t="shared" si="271"/>
        <v>0</v>
      </c>
      <c r="AK1321">
        <f t="shared" si="272"/>
        <v>0</v>
      </c>
      <c r="AL1321">
        <f t="shared" si="273"/>
        <v>0</v>
      </c>
      <c r="AM1321">
        <f t="shared" si="274"/>
        <v>0</v>
      </c>
      <c r="AN1321">
        <f t="shared" si="275"/>
        <v>0</v>
      </c>
      <c r="AO1321">
        <f t="shared" si="276"/>
        <v>0</v>
      </c>
    </row>
    <row r="1322" spans="1:41" x14ac:dyDescent="0.2">
      <c r="A1322" s="9">
        <f>'Cost per option'!A1330</f>
        <v>0</v>
      </c>
      <c r="B1322" t="str">
        <f>_xlfn.IFNA(VLOOKUP(A1322,'Energy balance options'!A$7:C$3000,3,FALSE),"")</f>
        <v/>
      </c>
      <c r="C1322">
        <f>SUMIFS('Energy balance options'!$F$7:$F$3000,'Energy balance options'!$B$7:$B$3000,HeatGen!C$2,'Energy balance options'!$A$7:$A$3000,HeatGen!$A1322)</f>
        <v>0</v>
      </c>
      <c r="D1322">
        <f>SUMIFS('Energy balance options'!$F$7:$F$3000,'Energy balance options'!$B$7:$B$3000,HeatGen!D$2,'Energy balance options'!$A$7:$A$3000,HeatGen!$A1322)</f>
        <v>0</v>
      </c>
      <c r="E1322">
        <f>SUMIFS('Energy balance options'!$F$7:$F$3000,'Energy balance options'!$B$7:$B$3000,HeatGen!E$2,'Energy balance options'!$A$7:$A$3000,HeatGen!$A1322)</f>
        <v>0</v>
      </c>
      <c r="F1322">
        <f>SUMIFS('Energy balance options'!$F$7:$F$3000,'Energy balance options'!$B$7:$B$3000,HeatGen!F$2,'Energy balance options'!$A$7:$A$3000,HeatGen!$A1322)</f>
        <v>0</v>
      </c>
      <c r="G1322">
        <f>SUMIFS('Energy balance options'!$F$7:$F$3000,'Energy balance options'!$B$7:$B$3000,HeatGen!G$2,'Energy balance options'!$A$7:$A$3000,HeatGen!$A1322)</f>
        <v>0</v>
      </c>
      <c r="H1322">
        <f>SUMIFS('Energy balance options'!$F$7:$F$3000,'Energy balance options'!$B$7:$B$3000,HeatGen!H$2,'Energy balance options'!$A$7:$A$3000,HeatGen!$A1322)</f>
        <v>0</v>
      </c>
      <c r="I1322">
        <f>SUMIFS('Energy balance options'!$F$7:$F$3000,'Energy balance options'!$B$7:$B$3000,HeatGen!I$2,'Energy balance options'!$A$7:$A$3000,HeatGen!$A1322)</f>
        <v>0</v>
      </c>
      <c r="J1322">
        <f>SUMIFS('Energy balance options'!$F$7:$F$3000,'Energy balance options'!$B$7:$B$3000,HeatGen!J$2,'Energy balance options'!$A$7:$A$3000,HeatGen!$A1322)</f>
        <v>0</v>
      </c>
      <c r="K1322">
        <f>SUMIFS('Energy balance options'!$F$7:$F$3000,'Energy balance options'!$B$7:$B$3000,HeatGen!K$2,'Energy balance options'!$A$7:$A$3000,HeatGen!$A1322)</f>
        <v>0</v>
      </c>
      <c r="L1322">
        <f>SUMIFS('Energy balance options'!$F$7:$F$3000,'Energy balance options'!$B$7:$B$3000,HeatGen!L$2,'Energy balance options'!$A$7:$A$3000,HeatGen!$A1322)</f>
        <v>0</v>
      </c>
      <c r="M1322">
        <f>SUMIFS('Energy balance options'!$F$7:$F$3000,'Energy balance options'!$B$7:$B$3000,HeatGen!M$2,'Energy balance options'!$A$7:$A$3000,HeatGen!$A1322)</f>
        <v>0</v>
      </c>
      <c r="N1322">
        <f>SUMIFS('Energy balance options'!$F$7:$F$3000,'Energy balance options'!$B$7:$B$3000,HeatGen!N$2,'Energy balance options'!$A$7:$A$3000,HeatGen!$A1322)</f>
        <v>0</v>
      </c>
      <c r="P1322">
        <f>SUMIFS('Energy balance options'!$F$7:$F$3000,'Energy balance options'!$B$7:$B$3000,HeatGen!P$2,'Energy balance options'!$A$7:$A$3000,HeatGen!$A1322)</f>
        <v>0</v>
      </c>
      <c r="Q1322">
        <f>SUMIFS('Energy balance options'!$F$7:$F$3000,'Energy balance options'!$B$7:$B$3000,HeatGen!Q$2,'Energy balance options'!$A$7:$A$3000,HeatGen!$A1322)</f>
        <v>0</v>
      </c>
      <c r="R1322">
        <f>SUMIFS('Energy balance options'!$F$7:$F$3000,'Energy balance options'!$B$7:$B$3000,HeatGen!R$2,'Energy balance options'!$A$7:$A$3000,HeatGen!$A1322)</f>
        <v>0</v>
      </c>
      <c r="S1322">
        <f>SUMIFS('Energy balance options'!$G$7:$G$3000,'Energy balance options'!$B$7:$B$3000,HeatGen!S$2,'Energy balance options'!$A$7:$A$3000,HeatGen!$A1322)</f>
        <v>0</v>
      </c>
      <c r="T1322">
        <f>SUMIFS('Energy balance options'!$G$7:$G$3000,'Energy balance options'!$B$7:$B$3000,HeatGen!T$2,'Energy balance options'!$A$7:$A$3000,HeatGen!$A1322)</f>
        <v>0</v>
      </c>
      <c r="U1322">
        <f>SUMIFS('Energy balance options'!$G$7:$G$3000,'Energy balance options'!$B$7:$B$3000,HeatGen!U$2,'Energy balance options'!$A$7:$A$3000,HeatGen!$A1322)</f>
        <v>0</v>
      </c>
      <c r="V1322">
        <f>SUMIFS('Energy balance options'!$G$7:$G$3000,'Energy balance options'!$B$7:$B$3000,HeatGen!V$2,'Energy balance options'!$A$7:$A$3000,HeatGen!$A1322)</f>
        <v>0</v>
      </c>
      <c r="W1322">
        <f>SUMIFS('Energy balance options'!$G$7:$G$3000,'Energy balance options'!$B$7:$B$3000,HeatGen!W$2,'Energy balance options'!$A$7:$A$3000,HeatGen!$A1322)</f>
        <v>0</v>
      </c>
      <c r="X1322">
        <f>SUMIFS('Energy balance options'!$G$7:$G$3000,'Energy balance options'!$B$7:$B$3000,HeatGen!X$2,'Energy balance options'!$A$7:$A$3000,HeatGen!$A1322)</f>
        <v>0</v>
      </c>
      <c r="AG1322">
        <f t="shared" si="268"/>
        <v>0</v>
      </c>
      <c r="AH1322">
        <f t="shared" si="269"/>
        <v>0</v>
      </c>
      <c r="AI1322">
        <f t="shared" si="270"/>
        <v>0</v>
      </c>
      <c r="AJ1322">
        <f t="shared" si="271"/>
        <v>0</v>
      </c>
      <c r="AK1322">
        <f t="shared" si="272"/>
        <v>0</v>
      </c>
      <c r="AL1322">
        <f t="shared" si="273"/>
        <v>0</v>
      </c>
      <c r="AM1322">
        <f t="shared" si="274"/>
        <v>0</v>
      </c>
      <c r="AN1322">
        <f t="shared" si="275"/>
        <v>0</v>
      </c>
      <c r="AO1322">
        <f t="shared" si="276"/>
        <v>0</v>
      </c>
    </row>
    <row r="1323" spans="1:41" x14ac:dyDescent="0.2">
      <c r="A1323" s="9">
        <f>'Cost per option'!A1331</f>
        <v>0</v>
      </c>
      <c r="B1323" t="str">
        <f>_xlfn.IFNA(VLOOKUP(A1323,'Energy balance options'!A$7:C$3000,3,FALSE),"")</f>
        <v/>
      </c>
      <c r="C1323">
        <f>SUMIFS('Energy balance options'!$F$7:$F$3000,'Energy balance options'!$B$7:$B$3000,HeatGen!C$2,'Energy balance options'!$A$7:$A$3000,HeatGen!$A1323)</f>
        <v>0</v>
      </c>
      <c r="D1323">
        <f>SUMIFS('Energy balance options'!$F$7:$F$3000,'Energy balance options'!$B$7:$B$3000,HeatGen!D$2,'Energy balance options'!$A$7:$A$3000,HeatGen!$A1323)</f>
        <v>0</v>
      </c>
      <c r="E1323">
        <f>SUMIFS('Energy balance options'!$F$7:$F$3000,'Energy balance options'!$B$7:$B$3000,HeatGen!E$2,'Energy balance options'!$A$7:$A$3000,HeatGen!$A1323)</f>
        <v>0</v>
      </c>
      <c r="F1323">
        <f>SUMIFS('Energy balance options'!$F$7:$F$3000,'Energy balance options'!$B$7:$B$3000,HeatGen!F$2,'Energy balance options'!$A$7:$A$3000,HeatGen!$A1323)</f>
        <v>0</v>
      </c>
      <c r="G1323">
        <f>SUMIFS('Energy balance options'!$F$7:$F$3000,'Energy balance options'!$B$7:$B$3000,HeatGen!G$2,'Energy balance options'!$A$7:$A$3000,HeatGen!$A1323)</f>
        <v>0</v>
      </c>
      <c r="H1323">
        <f>SUMIFS('Energy balance options'!$F$7:$F$3000,'Energy balance options'!$B$7:$B$3000,HeatGen!H$2,'Energy balance options'!$A$7:$A$3000,HeatGen!$A1323)</f>
        <v>0</v>
      </c>
      <c r="I1323">
        <f>SUMIFS('Energy balance options'!$F$7:$F$3000,'Energy balance options'!$B$7:$B$3000,HeatGen!I$2,'Energy balance options'!$A$7:$A$3000,HeatGen!$A1323)</f>
        <v>0</v>
      </c>
      <c r="J1323">
        <f>SUMIFS('Energy balance options'!$F$7:$F$3000,'Energy balance options'!$B$7:$B$3000,HeatGen!J$2,'Energy balance options'!$A$7:$A$3000,HeatGen!$A1323)</f>
        <v>0</v>
      </c>
      <c r="K1323">
        <f>SUMIFS('Energy balance options'!$F$7:$F$3000,'Energy balance options'!$B$7:$B$3000,HeatGen!K$2,'Energy balance options'!$A$7:$A$3000,HeatGen!$A1323)</f>
        <v>0</v>
      </c>
      <c r="L1323">
        <f>SUMIFS('Energy balance options'!$F$7:$F$3000,'Energy balance options'!$B$7:$B$3000,HeatGen!L$2,'Energy balance options'!$A$7:$A$3000,HeatGen!$A1323)</f>
        <v>0</v>
      </c>
      <c r="M1323">
        <f>SUMIFS('Energy balance options'!$F$7:$F$3000,'Energy balance options'!$B$7:$B$3000,HeatGen!M$2,'Energy balance options'!$A$7:$A$3000,HeatGen!$A1323)</f>
        <v>0</v>
      </c>
      <c r="N1323">
        <f>SUMIFS('Energy balance options'!$F$7:$F$3000,'Energy balance options'!$B$7:$B$3000,HeatGen!N$2,'Energy balance options'!$A$7:$A$3000,HeatGen!$A1323)</f>
        <v>0</v>
      </c>
      <c r="P1323">
        <f>SUMIFS('Energy balance options'!$F$7:$F$3000,'Energy balance options'!$B$7:$B$3000,HeatGen!P$2,'Energy balance options'!$A$7:$A$3000,HeatGen!$A1323)</f>
        <v>0</v>
      </c>
      <c r="Q1323">
        <f>SUMIFS('Energy balance options'!$F$7:$F$3000,'Energy balance options'!$B$7:$B$3000,HeatGen!Q$2,'Energy balance options'!$A$7:$A$3000,HeatGen!$A1323)</f>
        <v>0</v>
      </c>
      <c r="R1323">
        <f>SUMIFS('Energy balance options'!$F$7:$F$3000,'Energy balance options'!$B$7:$B$3000,HeatGen!R$2,'Energy balance options'!$A$7:$A$3000,HeatGen!$A1323)</f>
        <v>0</v>
      </c>
      <c r="S1323">
        <f>SUMIFS('Energy balance options'!$G$7:$G$3000,'Energy balance options'!$B$7:$B$3000,HeatGen!S$2,'Energy balance options'!$A$7:$A$3000,HeatGen!$A1323)</f>
        <v>0</v>
      </c>
      <c r="T1323">
        <f>SUMIFS('Energy balance options'!$G$7:$G$3000,'Energy balance options'!$B$7:$B$3000,HeatGen!T$2,'Energy balance options'!$A$7:$A$3000,HeatGen!$A1323)</f>
        <v>0</v>
      </c>
      <c r="U1323">
        <f>SUMIFS('Energy balance options'!$G$7:$G$3000,'Energy balance options'!$B$7:$B$3000,HeatGen!U$2,'Energy balance options'!$A$7:$A$3000,HeatGen!$A1323)</f>
        <v>0</v>
      </c>
      <c r="V1323">
        <f>SUMIFS('Energy balance options'!$G$7:$G$3000,'Energy balance options'!$B$7:$B$3000,HeatGen!V$2,'Energy balance options'!$A$7:$A$3000,HeatGen!$A1323)</f>
        <v>0</v>
      </c>
      <c r="W1323">
        <f>SUMIFS('Energy balance options'!$G$7:$G$3000,'Energy balance options'!$B$7:$B$3000,HeatGen!W$2,'Energy balance options'!$A$7:$A$3000,HeatGen!$A1323)</f>
        <v>0</v>
      </c>
      <c r="X1323">
        <f>SUMIFS('Energy balance options'!$G$7:$G$3000,'Energy balance options'!$B$7:$B$3000,HeatGen!X$2,'Energy balance options'!$A$7:$A$3000,HeatGen!$A1323)</f>
        <v>0</v>
      </c>
      <c r="AG1323">
        <f t="shared" si="268"/>
        <v>0</v>
      </c>
      <c r="AH1323">
        <f t="shared" si="269"/>
        <v>0</v>
      </c>
      <c r="AI1323">
        <f t="shared" si="270"/>
        <v>0</v>
      </c>
      <c r="AJ1323">
        <f t="shared" si="271"/>
        <v>0</v>
      </c>
      <c r="AK1323">
        <f t="shared" si="272"/>
        <v>0</v>
      </c>
      <c r="AL1323">
        <f t="shared" si="273"/>
        <v>0</v>
      </c>
      <c r="AM1323">
        <f t="shared" si="274"/>
        <v>0</v>
      </c>
      <c r="AN1323">
        <f t="shared" si="275"/>
        <v>0</v>
      </c>
      <c r="AO1323">
        <f t="shared" si="276"/>
        <v>0</v>
      </c>
    </row>
    <row r="1324" spans="1:41" x14ac:dyDescent="0.2">
      <c r="A1324" s="9">
        <f>'Cost per option'!A1332</f>
        <v>0</v>
      </c>
      <c r="B1324" t="str">
        <f>_xlfn.IFNA(VLOOKUP(A1324,'Energy balance options'!A$7:C$3000,3,FALSE),"")</f>
        <v/>
      </c>
      <c r="C1324">
        <f>SUMIFS('Energy balance options'!$F$7:$F$3000,'Energy balance options'!$B$7:$B$3000,HeatGen!C$2,'Energy balance options'!$A$7:$A$3000,HeatGen!$A1324)</f>
        <v>0</v>
      </c>
      <c r="D1324">
        <f>SUMIFS('Energy balance options'!$F$7:$F$3000,'Energy balance options'!$B$7:$B$3000,HeatGen!D$2,'Energy balance options'!$A$7:$A$3000,HeatGen!$A1324)</f>
        <v>0</v>
      </c>
      <c r="E1324">
        <f>SUMIFS('Energy balance options'!$F$7:$F$3000,'Energy balance options'!$B$7:$B$3000,HeatGen!E$2,'Energy balance options'!$A$7:$A$3000,HeatGen!$A1324)</f>
        <v>0</v>
      </c>
      <c r="F1324">
        <f>SUMIFS('Energy balance options'!$F$7:$F$3000,'Energy balance options'!$B$7:$B$3000,HeatGen!F$2,'Energy balance options'!$A$7:$A$3000,HeatGen!$A1324)</f>
        <v>0</v>
      </c>
      <c r="G1324">
        <f>SUMIFS('Energy balance options'!$F$7:$F$3000,'Energy balance options'!$B$7:$B$3000,HeatGen!G$2,'Energy balance options'!$A$7:$A$3000,HeatGen!$A1324)</f>
        <v>0</v>
      </c>
      <c r="H1324">
        <f>SUMIFS('Energy balance options'!$F$7:$F$3000,'Energy balance options'!$B$7:$B$3000,HeatGen!H$2,'Energy balance options'!$A$7:$A$3000,HeatGen!$A1324)</f>
        <v>0</v>
      </c>
      <c r="I1324">
        <f>SUMIFS('Energy balance options'!$F$7:$F$3000,'Energy balance options'!$B$7:$B$3000,HeatGen!I$2,'Energy balance options'!$A$7:$A$3000,HeatGen!$A1324)</f>
        <v>0</v>
      </c>
      <c r="J1324">
        <f>SUMIFS('Energy balance options'!$F$7:$F$3000,'Energy balance options'!$B$7:$B$3000,HeatGen!J$2,'Energy balance options'!$A$7:$A$3000,HeatGen!$A1324)</f>
        <v>0</v>
      </c>
      <c r="K1324">
        <f>SUMIFS('Energy balance options'!$F$7:$F$3000,'Energy balance options'!$B$7:$B$3000,HeatGen!K$2,'Energy balance options'!$A$7:$A$3000,HeatGen!$A1324)</f>
        <v>0</v>
      </c>
      <c r="L1324">
        <f>SUMIFS('Energy balance options'!$F$7:$F$3000,'Energy balance options'!$B$7:$B$3000,HeatGen!L$2,'Energy balance options'!$A$7:$A$3000,HeatGen!$A1324)</f>
        <v>0</v>
      </c>
      <c r="M1324">
        <f>SUMIFS('Energy balance options'!$F$7:$F$3000,'Energy balance options'!$B$7:$B$3000,HeatGen!M$2,'Energy balance options'!$A$7:$A$3000,HeatGen!$A1324)</f>
        <v>0</v>
      </c>
      <c r="N1324">
        <f>SUMIFS('Energy balance options'!$F$7:$F$3000,'Energy balance options'!$B$7:$B$3000,HeatGen!N$2,'Energy balance options'!$A$7:$A$3000,HeatGen!$A1324)</f>
        <v>0</v>
      </c>
      <c r="P1324">
        <f>SUMIFS('Energy balance options'!$F$7:$F$3000,'Energy balance options'!$B$7:$B$3000,HeatGen!P$2,'Energy balance options'!$A$7:$A$3000,HeatGen!$A1324)</f>
        <v>0</v>
      </c>
      <c r="Q1324">
        <f>SUMIFS('Energy balance options'!$F$7:$F$3000,'Energy balance options'!$B$7:$B$3000,HeatGen!Q$2,'Energy balance options'!$A$7:$A$3000,HeatGen!$A1324)</f>
        <v>0</v>
      </c>
      <c r="R1324">
        <f>SUMIFS('Energy balance options'!$F$7:$F$3000,'Energy balance options'!$B$7:$B$3000,HeatGen!R$2,'Energy balance options'!$A$7:$A$3000,HeatGen!$A1324)</f>
        <v>0</v>
      </c>
      <c r="S1324">
        <f>SUMIFS('Energy balance options'!$G$7:$G$3000,'Energy balance options'!$B$7:$B$3000,HeatGen!S$2,'Energy balance options'!$A$7:$A$3000,HeatGen!$A1324)</f>
        <v>0</v>
      </c>
      <c r="T1324">
        <f>SUMIFS('Energy balance options'!$G$7:$G$3000,'Energy balance options'!$B$7:$B$3000,HeatGen!T$2,'Energy balance options'!$A$7:$A$3000,HeatGen!$A1324)</f>
        <v>0</v>
      </c>
      <c r="U1324">
        <f>SUMIFS('Energy balance options'!$G$7:$G$3000,'Energy balance options'!$B$7:$B$3000,HeatGen!U$2,'Energy balance options'!$A$7:$A$3000,HeatGen!$A1324)</f>
        <v>0</v>
      </c>
      <c r="V1324">
        <f>SUMIFS('Energy balance options'!$G$7:$G$3000,'Energy balance options'!$B$7:$B$3000,HeatGen!V$2,'Energy balance options'!$A$7:$A$3000,HeatGen!$A1324)</f>
        <v>0</v>
      </c>
      <c r="W1324">
        <f>SUMIFS('Energy balance options'!$G$7:$G$3000,'Energy balance options'!$B$7:$B$3000,HeatGen!W$2,'Energy balance options'!$A$7:$A$3000,HeatGen!$A1324)</f>
        <v>0</v>
      </c>
      <c r="X1324">
        <f>SUMIFS('Energy balance options'!$G$7:$G$3000,'Energy balance options'!$B$7:$B$3000,HeatGen!X$2,'Energy balance options'!$A$7:$A$3000,HeatGen!$A1324)</f>
        <v>0</v>
      </c>
      <c r="AG1324">
        <f t="shared" si="268"/>
        <v>0</v>
      </c>
      <c r="AH1324">
        <f t="shared" si="269"/>
        <v>0</v>
      </c>
      <c r="AI1324">
        <f t="shared" si="270"/>
        <v>0</v>
      </c>
      <c r="AJ1324">
        <f t="shared" si="271"/>
        <v>0</v>
      </c>
      <c r="AK1324">
        <f t="shared" si="272"/>
        <v>0</v>
      </c>
      <c r="AL1324">
        <f t="shared" si="273"/>
        <v>0</v>
      </c>
      <c r="AM1324">
        <f t="shared" si="274"/>
        <v>0</v>
      </c>
      <c r="AN1324">
        <f t="shared" si="275"/>
        <v>0</v>
      </c>
      <c r="AO1324">
        <f t="shared" si="276"/>
        <v>0</v>
      </c>
    </row>
    <row r="1325" spans="1:41" x14ac:dyDescent="0.2">
      <c r="A1325" s="9">
        <f>'Cost per option'!A1333</f>
        <v>0</v>
      </c>
      <c r="B1325" t="str">
        <f>_xlfn.IFNA(VLOOKUP(A1325,'Energy balance options'!A$7:C$3000,3,FALSE),"")</f>
        <v/>
      </c>
      <c r="C1325">
        <f>SUMIFS('Energy balance options'!$F$7:$F$3000,'Energy balance options'!$B$7:$B$3000,HeatGen!C$2,'Energy balance options'!$A$7:$A$3000,HeatGen!$A1325)</f>
        <v>0</v>
      </c>
      <c r="D1325">
        <f>SUMIFS('Energy balance options'!$F$7:$F$3000,'Energy balance options'!$B$7:$B$3000,HeatGen!D$2,'Energy balance options'!$A$7:$A$3000,HeatGen!$A1325)</f>
        <v>0</v>
      </c>
      <c r="E1325">
        <f>SUMIFS('Energy balance options'!$F$7:$F$3000,'Energy balance options'!$B$7:$B$3000,HeatGen!E$2,'Energy balance options'!$A$7:$A$3000,HeatGen!$A1325)</f>
        <v>0</v>
      </c>
      <c r="F1325">
        <f>SUMIFS('Energy balance options'!$F$7:$F$3000,'Energy balance options'!$B$7:$B$3000,HeatGen!F$2,'Energy balance options'!$A$7:$A$3000,HeatGen!$A1325)</f>
        <v>0</v>
      </c>
      <c r="G1325">
        <f>SUMIFS('Energy balance options'!$F$7:$F$3000,'Energy balance options'!$B$7:$B$3000,HeatGen!G$2,'Energy balance options'!$A$7:$A$3000,HeatGen!$A1325)</f>
        <v>0</v>
      </c>
      <c r="H1325">
        <f>SUMIFS('Energy balance options'!$F$7:$F$3000,'Energy balance options'!$B$7:$B$3000,HeatGen!H$2,'Energy balance options'!$A$7:$A$3000,HeatGen!$A1325)</f>
        <v>0</v>
      </c>
      <c r="I1325">
        <f>SUMIFS('Energy balance options'!$F$7:$F$3000,'Energy balance options'!$B$7:$B$3000,HeatGen!I$2,'Energy balance options'!$A$7:$A$3000,HeatGen!$A1325)</f>
        <v>0</v>
      </c>
      <c r="J1325">
        <f>SUMIFS('Energy balance options'!$F$7:$F$3000,'Energy balance options'!$B$7:$B$3000,HeatGen!J$2,'Energy balance options'!$A$7:$A$3000,HeatGen!$A1325)</f>
        <v>0</v>
      </c>
      <c r="K1325">
        <f>SUMIFS('Energy balance options'!$F$7:$F$3000,'Energy balance options'!$B$7:$B$3000,HeatGen!K$2,'Energy balance options'!$A$7:$A$3000,HeatGen!$A1325)</f>
        <v>0</v>
      </c>
      <c r="L1325">
        <f>SUMIFS('Energy balance options'!$F$7:$F$3000,'Energy balance options'!$B$7:$B$3000,HeatGen!L$2,'Energy balance options'!$A$7:$A$3000,HeatGen!$A1325)</f>
        <v>0</v>
      </c>
      <c r="M1325">
        <f>SUMIFS('Energy balance options'!$F$7:$F$3000,'Energy balance options'!$B$7:$B$3000,HeatGen!M$2,'Energy balance options'!$A$7:$A$3000,HeatGen!$A1325)</f>
        <v>0</v>
      </c>
      <c r="N1325">
        <f>SUMIFS('Energy balance options'!$F$7:$F$3000,'Energy balance options'!$B$7:$B$3000,HeatGen!N$2,'Energy balance options'!$A$7:$A$3000,HeatGen!$A1325)</f>
        <v>0</v>
      </c>
      <c r="P1325">
        <f>SUMIFS('Energy balance options'!$F$7:$F$3000,'Energy balance options'!$B$7:$B$3000,HeatGen!P$2,'Energy balance options'!$A$7:$A$3000,HeatGen!$A1325)</f>
        <v>0</v>
      </c>
      <c r="Q1325">
        <f>SUMIFS('Energy balance options'!$F$7:$F$3000,'Energy balance options'!$B$7:$B$3000,HeatGen!Q$2,'Energy balance options'!$A$7:$A$3000,HeatGen!$A1325)</f>
        <v>0</v>
      </c>
      <c r="R1325">
        <f>SUMIFS('Energy balance options'!$F$7:$F$3000,'Energy balance options'!$B$7:$B$3000,HeatGen!R$2,'Energy balance options'!$A$7:$A$3000,HeatGen!$A1325)</f>
        <v>0</v>
      </c>
      <c r="S1325">
        <f>SUMIFS('Energy balance options'!$G$7:$G$3000,'Energy balance options'!$B$7:$B$3000,HeatGen!S$2,'Energy balance options'!$A$7:$A$3000,HeatGen!$A1325)</f>
        <v>0</v>
      </c>
      <c r="T1325">
        <f>SUMIFS('Energy balance options'!$G$7:$G$3000,'Energy balance options'!$B$7:$B$3000,HeatGen!T$2,'Energy balance options'!$A$7:$A$3000,HeatGen!$A1325)</f>
        <v>0</v>
      </c>
      <c r="U1325">
        <f>SUMIFS('Energy balance options'!$G$7:$G$3000,'Energy balance options'!$B$7:$B$3000,HeatGen!U$2,'Energy balance options'!$A$7:$A$3000,HeatGen!$A1325)</f>
        <v>0</v>
      </c>
      <c r="V1325">
        <f>SUMIFS('Energy balance options'!$G$7:$G$3000,'Energy balance options'!$B$7:$B$3000,HeatGen!V$2,'Energy balance options'!$A$7:$A$3000,HeatGen!$A1325)</f>
        <v>0</v>
      </c>
      <c r="W1325">
        <f>SUMIFS('Energy balance options'!$G$7:$G$3000,'Energy balance options'!$B$7:$B$3000,HeatGen!W$2,'Energy balance options'!$A$7:$A$3000,HeatGen!$A1325)</f>
        <v>0</v>
      </c>
      <c r="X1325">
        <f>SUMIFS('Energy balance options'!$G$7:$G$3000,'Energy balance options'!$B$7:$B$3000,HeatGen!X$2,'Energy balance options'!$A$7:$A$3000,HeatGen!$A1325)</f>
        <v>0</v>
      </c>
      <c r="AG1325">
        <f t="shared" si="268"/>
        <v>0</v>
      </c>
      <c r="AH1325">
        <f t="shared" si="269"/>
        <v>0</v>
      </c>
      <c r="AI1325">
        <f t="shared" si="270"/>
        <v>0</v>
      </c>
      <c r="AJ1325">
        <f t="shared" si="271"/>
        <v>0</v>
      </c>
      <c r="AK1325">
        <f t="shared" si="272"/>
        <v>0</v>
      </c>
      <c r="AL1325">
        <f t="shared" si="273"/>
        <v>0</v>
      </c>
      <c r="AM1325">
        <f t="shared" si="274"/>
        <v>0</v>
      </c>
      <c r="AN1325">
        <f t="shared" si="275"/>
        <v>0</v>
      </c>
      <c r="AO1325">
        <f t="shared" si="276"/>
        <v>0</v>
      </c>
    </row>
    <row r="1326" spans="1:41" x14ac:dyDescent="0.2">
      <c r="A1326" s="9">
        <f>'Cost per option'!A1334</f>
        <v>0</v>
      </c>
      <c r="B1326" t="str">
        <f>_xlfn.IFNA(VLOOKUP(A1326,'Energy balance options'!A$7:C$3000,3,FALSE),"")</f>
        <v/>
      </c>
      <c r="C1326">
        <f>SUMIFS('Energy balance options'!$F$7:$F$3000,'Energy balance options'!$B$7:$B$3000,HeatGen!C$2,'Energy balance options'!$A$7:$A$3000,HeatGen!$A1326)</f>
        <v>0</v>
      </c>
      <c r="D1326">
        <f>SUMIFS('Energy balance options'!$F$7:$F$3000,'Energy balance options'!$B$7:$B$3000,HeatGen!D$2,'Energy balance options'!$A$7:$A$3000,HeatGen!$A1326)</f>
        <v>0</v>
      </c>
      <c r="E1326">
        <f>SUMIFS('Energy balance options'!$F$7:$F$3000,'Energy balance options'!$B$7:$B$3000,HeatGen!E$2,'Energy balance options'!$A$7:$A$3000,HeatGen!$A1326)</f>
        <v>0</v>
      </c>
      <c r="F1326">
        <f>SUMIFS('Energy balance options'!$F$7:$F$3000,'Energy balance options'!$B$7:$B$3000,HeatGen!F$2,'Energy balance options'!$A$7:$A$3000,HeatGen!$A1326)</f>
        <v>0</v>
      </c>
      <c r="G1326">
        <f>SUMIFS('Energy balance options'!$F$7:$F$3000,'Energy balance options'!$B$7:$B$3000,HeatGen!G$2,'Energy balance options'!$A$7:$A$3000,HeatGen!$A1326)</f>
        <v>0</v>
      </c>
      <c r="H1326">
        <f>SUMIFS('Energy balance options'!$F$7:$F$3000,'Energy balance options'!$B$7:$B$3000,HeatGen!H$2,'Energy balance options'!$A$7:$A$3000,HeatGen!$A1326)</f>
        <v>0</v>
      </c>
      <c r="I1326">
        <f>SUMIFS('Energy balance options'!$F$7:$F$3000,'Energy balance options'!$B$7:$B$3000,HeatGen!I$2,'Energy balance options'!$A$7:$A$3000,HeatGen!$A1326)</f>
        <v>0</v>
      </c>
      <c r="J1326">
        <f>SUMIFS('Energy balance options'!$F$7:$F$3000,'Energy balance options'!$B$7:$B$3000,HeatGen!J$2,'Energy balance options'!$A$7:$A$3000,HeatGen!$A1326)</f>
        <v>0</v>
      </c>
      <c r="K1326">
        <f>SUMIFS('Energy balance options'!$F$7:$F$3000,'Energy balance options'!$B$7:$B$3000,HeatGen!K$2,'Energy balance options'!$A$7:$A$3000,HeatGen!$A1326)</f>
        <v>0</v>
      </c>
      <c r="L1326">
        <f>SUMIFS('Energy balance options'!$F$7:$F$3000,'Energy balance options'!$B$7:$B$3000,HeatGen!L$2,'Energy balance options'!$A$7:$A$3000,HeatGen!$A1326)</f>
        <v>0</v>
      </c>
      <c r="M1326">
        <f>SUMIFS('Energy balance options'!$F$7:$F$3000,'Energy balance options'!$B$7:$B$3000,HeatGen!M$2,'Energy balance options'!$A$7:$A$3000,HeatGen!$A1326)</f>
        <v>0</v>
      </c>
      <c r="N1326">
        <f>SUMIFS('Energy balance options'!$F$7:$F$3000,'Energy balance options'!$B$7:$B$3000,HeatGen!N$2,'Energy balance options'!$A$7:$A$3000,HeatGen!$A1326)</f>
        <v>0</v>
      </c>
      <c r="P1326">
        <f>SUMIFS('Energy balance options'!$F$7:$F$3000,'Energy balance options'!$B$7:$B$3000,HeatGen!P$2,'Energy balance options'!$A$7:$A$3000,HeatGen!$A1326)</f>
        <v>0</v>
      </c>
      <c r="Q1326">
        <f>SUMIFS('Energy balance options'!$F$7:$F$3000,'Energy balance options'!$B$7:$B$3000,HeatGen!Q$2,'Energy balance options'!$A$7:$A$3000,HeatGen!$A1326)</f>
        <v>0</v>
      </c>
      <c r="R1326">
        <f>SUMIFS('Energy balance options'!$F$7:$F$3000,'Energy balance options'!$B$7:$B$3000,HeatGen!R$2,'Energy balance options'!$A$7:$A$3000,HeatGen!$A1326)</f>
        <v>0</v>
      </c>
      <c r="S1326">
        <f>SUMIFS('Energy balance options'!$G$7:$G$3000,'Energy balance options'!$B$7:$B$3000,HeatGen!S$2,'Energy balance options'!$A$7:$A$3000,HeatGen!$A1326)</f>
        <v>0</v>
      </c>
      <c r="T1326">
        <f>SUMIFS('Energy balance options'!$G$7:$G$3000,'Energy balance options'!$B$7:$B$3000,HeatGen!T$2,'Energy balance options'!$A$7:$A$3000,HeatGen!$A1326)</f>
        <v>0</v>
      </c>
      <c r="U1326">
        <f>SUMIFS('Energy balance options'!$G$7:$G$3000,'Energy balance options'!$B$7:$B$3000,HeatGen!U$2,'Energy balance options'!$A$7:$A$3000,HeatGen!$A1326)</f>
        <v>0</v>
      </c>
      <c r="V1326">
        <f>SUMIFS('Energy balance options'!$G$7:$G$3000,'Energy balance options'!$B$7:$B$3000,HeatGen!V$2,'Energy balance options'!$A$7:$A$3000,HeatGen!$A1326)</f>
        <v>0</v>
      </c>
      <c r="W1326">
        <f>SUMIFS('Energy balance options'!$G$7:$G$3000,'Energy balance options'!$B$7:$B$3000,HeatGen!W$2,'Energy balance options'!$A$7:$A$3000,HeatGen!$A1326)</f>
        <v>0</v>
      </c>
      <c r="X1326">
        <f>SUMIFS('Energy balance options'!$G$7:$G$3000,'Energy balance options'!$B$7:$B$3000,HeatGen!X$2,'Energy balance options'!$A$7:$A$3000,HeatGen!$A1326)</f>
        <v>0</v>
      </c>
      <c r="AG1326">
        <f t="shared" si="268"/>
        <v>0</v>
      </c>
      <c r="AH1326">
        <f t="shared" si="269"/>
        <v>0</v>
      </c>
      <c r="AI1326">
        <f t="shared" si="270"/>
        <v>0</v>
      </c>
      <c r="AJ1326">
        <f t="shared" si="271"/>
        <v>0</v>
      </c>
      <c r="AK1326">
        <f t="shared" si="272"/>
        <v>0</v>
      </c>
      <c r="AL1326">
        <f t="shared" si="273"/>
        <v>0</v>
      </c>
      <c r="AM1326">
        <f t="shared" si="274"/>
        <v>0</v>
      </c>
      <c r="AN1326">
        <f t="shared" si="275"/>
        <v>0</v>
      </c>
      <c r="AO1326">
        <f t="shared" si="276"/>
        <v>0</v>
      </c>
    </row>
    <row r="1327" spans="1:41" x14ac:dyDescent="0.2">
      <c r="A1327" s="9">
        <f>'Cost per option'!A1335</f>
        <v>0</v>
      </c>
      <c r="B1327" t="str">
        <f>_xlfn.IFNA(VLOOKUP(A1327,'Energy balance options'!A$7:C$3000,3,FALSE),"")</f>
        <v/>
      </c>
      <c r="C1327">
        <f>SUMIFS('Energy balance options'!$F$7:$F$3000,'Energy balance options'!$B$7:$B$3000,HeatGen!C$2,'Energy balance options'!$A$7:$A$3000,HeatGen!$A1327)</f>
        <v>0</v>
      </c>
      <c r="D1327">
        <f>SUMIFS('Energy balance options'!$F$7:$F$3000,'Energy balance options'!$B$7:$B$3000,HeatGen!D$2,'Energy balance options'!$A$7:$A$3000,HeatGen!$A1327)</f>
        <v>0</v>
      </c>
      <c r="E1327">
        <f>SUMIFS('Energy balance options'!$F$7:$F$3000,'Energy balance options'!$B$7:$B$3000,HeatGen!E$2,'Energy balance options'!$A$7:$A$3000,HeatGen!$A1327)</f>
        <v>0</v>
      </c>
      <c r="F1327">
        <f>SUMIFS('Energy balance options'!$F$7:$F$3000,'Energy balance options'!$B$7:$B$3000,HeatGen!F$2,'Energy balance options'!$A$7:$A$3000,HeatGen!$A1327)</f>
        <v>0</v>
      </c>
      <c r="G1327">
        <f>SUMIFS('Energy balance options'!$F$7:$F$3000,'Energy balance options'!$B$7:$B$3000,HeatGen!G$2,'Energy balance options'!$A$7:$A$3000,HeatGen!$A1327)</f>
        <v>0</v>
      </c>
      <c r="H1327">
        <f>SUMIFS('Energy balance options'!$F$7:$F$3000,'Energy balance options'!$B$7:$B$3000,HeatGen!H$2,'Energy balance options'!$A$7:$A$3000,HeatGen!$A1327)</f>
        <v>0</v>
      </c>
      <c r="I1327">
        <f>SUMIFS('Energy balance options'!$F$7:$F$3000,'Energy balance options'!$B$7:$B$3000,HeatGen!I$2,'Energy balance options'!$A$7:$A$3000,HeatGen!$A1327)</f>
        <v>0</v>
      </c>
      <c r="J1327">
        <f>SUMIFS('Energy balance options'!$F$7:$F$3000,'Energy balance options'!$B$7:$B$3000,HeatGen!J$2,'Energy balance options'!$A$7:$A$3000,HeatGen!$A1327)</f>
        <v>0</v>
      </c>
      <c r="K1327">
        <f>SUMIFS('Energy balance options'!$F$7:$F$3000,'Energy balance options'!$B$7:$B$3000,HeatGen!K$2,'Energy balance options'!$A$7:$A$3000,HeatGen!$A1327)</f>
        <v>0</v>
      </c>
      <c r="L1327">
        <f>SUMIFS('Energy balance options'!$F$7:$F$3000,'Energy balance options'!$B$7:$B$3000,HeatGen!L$2,'Energy balance options'!$A$7:$A$3000,HeatGen!$A1327)</f>
        <v>0</v>
      </c>
      <c r="M1327">
        <f>SUMIFS('Energy balance options'!$F$7:$F$3000,'Energy balance options'!$B$7:$B$3000,HeatGen!M$2,'Energy balance options'!$A$7:$A$3000,HeatGen!$A1327)</f>
        <v>0</v>
      </c>
      <c r="N1327">
        <f>SUMIFS('Energy balance options'!$F$7:$F$3000,'Energy balance options'!$B$7:$B$3000,HeatGen!N$2,'Energy balance options'!$A$7:$A$3000,HeatGen!$A1327)</f>
        <v>0</v>
      </c>
      <c r="P1327">
        <f>SUMIFS('Energy balance options'!$F$7:$F$3000,'Energy balance options'!$B$7:$B$3000,HeatGen!P$2,'Energy balance options'!$A$7:$A$3000,HeatGen!$A1327)</f>
        <v>0</v>
      </c>
      <c r="Q1327">
        <f>SUMIFS('Energy balance options'!$F$7:$F$3000,'Energy balance options'!$B$7:$B$3000,HeatGen!Q$2,'Energy balance options'!$A$7:$A$3000,HeatGen!$A1327)</f>
        <v>0</v>
      </c>
      <c r="R1327">
        <f>SUMIFS('Energy balance options'!$F$7:$F$3000,'Energy balance options'!$B$7:$B$3000,HeatGen!R$2,'Energy balance options'!$A$7:$A$3000,HeatGen!$A1327)</f>
        <v>0</v>
      </c>
      <c r="S1327">
        <f>SUMIFS('Energy balance options'!$G$7:$G$3000,'Energy balance options'!$B$7:$B$3000,HeatGen!S$2,'Energy balance options'!$A$7:$A$3000,HeatGen!$A1327)</f>
        <v>0</v>
      </c>
      <c r="T1327">
        <f>SUMIFS('Energy balance options'!$G$7:$G$3000,'Energy balance options'!$B$7:$B$3000,HeatGen!T$2,'Energy balance options'!$A$7:$A$3000,HeatGen!$A1327)</f>
        <v>0</v>
      </c>
      <c r="U1327">
        <f>SUMIFS('Energy balance options'!$G$7:$G$3000,'Energy balance options'!$B$7:$B$3000,HeatGen!U$2,'Energy balance options'!$A$7:$A$3000,HeatGen!$A1327)</f>
        <v>0</v>
      </c>
      <c r="V1327">
        <f>SUMIFS('Energy balance options'!$G$7:$G$3000,'Energy balance options'!$B$7:$B$3000,HeatGen!V$2,'Energy balance options'!$A$7:$A$3000,HeatGen!$A1327)</f>
        <v>0</v>
      </c>
      <c r="W1327">
        <f>SUMIFS('Energy balance options'!$G$7:$G$3000,'Energy balance options'!$B$7:$B$3000,HeatGen!W$2,'Energy balance options'!$A$7:$A$3000,HeatGen!$A1327)</f>
        <v>0</v>
      </c>
      <c r="X1327">
        <f>SUMIFS('Energy balance options'!$G$7:$G$3000,'Energy balance options'!$B$7:$B$3000,HeatGen!X$2,'Energy balance options'!$A$7:$A$3000,HeatGen!$A1327)</f>
        <v>0</v>
      </c>
      <c r="AG1327">
        <f t="shared" si="268"/>
        <v>0</v>
      </c>
      <c r="AH1327">
        <f t="shared" si="269"/>
        <v>0</v>
      </c>
      <c r="AI1327">
        <f t="shared" si="270"/>
        <v>0</v>
      </c>
      <c r="AJ1327">
        <f t="shared" si="271"/>
        <v>0</v>
      </c>
      <c r="AK1327">
        <f t="shared" si="272"/>
        <v>0</v>
      </c>
      <c r="AL1327">
        <f t="shared" si="273"/>
        <v>0</v>
      </c>
      <c r="AM1327">
        <f t="shared" si="274"/>
        <v>0</v>
      </c>
      <c r="AN1327">
        <f t="shared" si="275"/>
        <v>0</v>
      </c>
      <c r="AO1327">
        <f t="shared" si="276"/>
        <v>0</v>
      </c>
    </row>
    <row r="1328" spans="1:41" x14ac:dyDescent="0.2">
      <c r="A1328" s="9">
        <f>'Cost per option'!A1336</f>
        <v>0</v>
      </c>
      <c r="B1328" t="str">
        <f>_xlfn.IFNA(VLOOKUP(A1328,'Energy balance options'!A$7:C$3000,3,FALSE),"")</f>
        <v/>
      </c>
      <c r="C1328">
        <f>SUMIFS('Energy balance options'!$F$7:$F$3000,'Energy balance options'!$B$7:$B$3000,HeatGen!C$2,'Energy balance options'!$A$7:$A$3000,HeatGen!$A1328)</f>
        <v>0</v>
      </c>
      <c r="D1328">
        <f>SUMIFS('Energy balance options'!$F$7:$F$3000,'Energy balance options'!$B$7:$B$3000,HeatGen!D$2,'Energy balance options'!$A$7:$A$3000,HeatGen!$A1328)</f>
        <v>0</v>
      </c>
      <c r="E1328">
        <f>SUMIFS('Energy balance options'!$F$7:$F$3000,'Energy balance options'!$B$7:$B$3000,HeatGen!E$2,'Energy balance options'!$A$7:$A$3000,HeatGen!$A1328)</f>
        <v>0</v>
      </c>
      <c r="F1328">
        <f>SUMIFS('Energy balance options'!$F$7:$F$3000,'Energy balance options'!$B$7:$B$3000,HeatGen!F$2,'Energy balance options'!$A$7:$A$3000,HeatGen!$A1328)</f>
        <v>0</v>
      </c>
      <c r="G1328">
        <f>SUMIFS('Energy balance options'!$F$7:$F$3000,'Energy balance options'!$B$7:$B$3000,HeatGen!G$2,'Energy balance options'!$A$7:$A$3000,HeatGen!$A1328)</f>
        <v>0</v>
      </c>
      <c r="H1328">
        <f>SUMIFS('Energy balance options'!$F$7:$F$3000,'Energy balance options'!$B$7:$B$3000,HeatGen!H$2,'Energy balance options'!$A$7:$A$3000,HeatGen!$A1328)</f>
        <v>0</v>
      </c>
      <c r="I1328">
        <f>SUMIFS('Energy balance options'!$F$7:$F$3000,'Energy balance options'!$B$7:$B$3000,HeatGen!I$2,'Energy balance options'!$A$7:$A$3000,HeatGen!$A1328)</f>
        <v>0</v>
      </c>
      <c r="J1328">
        <f>SUMIFS('Energy balance options'!$F$7:$F$3000,'Energy balance options'!$B$7:$B$3000,HeatGen!J$2,'Energy balance options'!$A$7:$A$3000,HeatGen!$A1328)</f>
        <v>0</v>
      </c>
      <c r="K1328">
        <f>SUMIFS('Energy balance options'!$F$7:$F$3000,'Energy balance options'!$B$7:$B$3000,HeatGen!K$2,'Energy balance options'!$A$7:$A$3000,HeatGen!$A1328)</f>
        <v>0</v>
      </c>
      <c r="L1328">
        <f>SUMIFS('Energy balance options'!$F$7:$F$3000,'Energy balance options'!$B$7:$B$3000,HeatGen!L$2,'Energy balance options'!$A$7:$A$3000,HeatGen!$A1328)</f>
        <v>0</v>
      </c>
      <c r="M1328">
        <f>SUMIFS('Energy balance options'!$F$7:$F$3000,'Energy balance options'!$B$7:$B$3000,HeatGen!M$2,'Energy balance options'!$A$7:$A$3000,HeatGen!$A1328)</f>
        <v>0</v>
      </c>
      <c r="N1328">
        <f>SUMIFS('Energy balance options'!$F$7:$F$3000,'Energy balance options'!$B$7:$B$3000,HeatGen!N$2,'Energy balance options'!$A$7:$A$3000,HeatGen!$A1328)</f>
        <v>0</v>
      </c>
      <c r="P1328">
        <f>SUMIFS('Energy balance options'!$F$7:$F$3000,'Energy balance options'!$B$7:$B$3000,HeatGen!P$2,'Energy balance options'!$A$7:$A$3000,HeatGen!$A1328)</f>
        <v>0</v>
      </c>
      <c r="Q1328">
        <f>SUMIFS('Energy balance options'!$F$7:$F$3000,'Energy balance options'!$B$7:$B$3000,HeatGen!Q$2,'Energy balance options'!$A$7:$A$3000,HeatGen!$A1328)</f>
        <v>0</v>
      </c>
      <c r="R1328">
        <f>SUMIFS('Energy balance options'!$F$7:$F$3000,'Energy balance options'!$B$7:$B$3000,HeatGen!R$2,'Energy balance options'!$A$7:$A$3000,HeatGen!$A1328)</f>
        <v>0</v>
      </c>
      <c r="S1328">
        <f>SUMIFS('Energy balance options'!$G$7:$G$3000,'Energy balance options'!$B$7:$B$3000,HeatGen!S$2,'Energy balance options'!$A$7:$A$3000,HeatGen!$A1328)</f>
        <v>0</v>
      </c>
      <c r="T1328">
        <f>SUMIFS('Energy balance options'!$G$7:$G$3000,'Energy balance options'!$B$7:$B$3000,HeatGen!T$2,'Energy balance options'!$A$7:$A$3000,HeatGen!$A1328)</f>
        <v>0</v>
      </c>
      <c r="U1328">
        <f>SUMIFS('Energy balance options'!$G$7:$G$3000,'Energy balance options'!$B$7:$B$3000,HeatGen!U$2,'Energy balance options'!$A$7:$A$3000,HeatGen!$A1328)</f>
        <v>0</v>
      </c>
      <c r="V1328">
        <f>SUMIFS('Energy balance options'!$G$7:$G$3000,'Energy balance options'!$B$7:$B$3000,HeatGen!V$2,'Energy balance options'!$A$7:$A$3000,HeatGen!$A1328)</f>
        <v>0</v>
      </c>
      <c r="W1328">
        <f>SUMIFS('Energy balance options'!$G$7:$G$3000,'Energy balance options'!$B$7:$B$3000,HeatGen!W$2,'Energy balance options'!$A$7:$A$3000,HeatGen!$A1328)</f>
        <v>0</v>
      </c>
      <c r="X1328">
        <f>SUMIFS('Energy balance options'!$G$7:$G$3000,'Energy balance options'!$B$7:$B$3000,HeatGen!X$2,'Energy balance options'!$A$7:$A$3000,HeatGen!$A1328)</f>
        <v>0</v>
      </c>
      <c r="AG1328">
        <f t="shared" si="268"/>
        <v>0</v>
      </c>
      <c r="AH1328">
        <f t="shared" si="269"/>
        <v>0</v>
      </c>
      <c r="AI1328">
        <f t="shared" si="270"/>
        <v>0</v>
      </c>
      <c r="AJ1328">
        <f t="shared" si="271"/>
        <v>0</v>
      </c>
      <c r="AK1328">
        <f t="shared" si="272"/>
        <v>0</v>
      </c>
      <c r="AL1328">
        <f t="shared" si="273"/>
        <v>0</v>
      </c>
      <c r="AM1328">
        <f t="shared" si="274"/>
        <v>0</v>
      </c>
      <c r="AN1328">
        <f t="shared" si="275"/>
        <v>0</v>
      </c>
      <c r="AO1328">
        <f t="shared" si="276"/>
        <v>0</v>
      </c>
    </row>
    <row r="1329" spans="1:41" x14ac:dyDescent="0.2">
      <c r="A1329" s="9">
        <f>'Cost per option'!A1337</f>
        <v>0</v>
      </c>
      <c r="B1329" t="str">
        <f>_xlfn.IFNA(VLOOKUP(A1329,'Energy balance options'!A$7:C$3000,3,FALSE),"")</f>
        <v/>
      </c>
      <c r="C1329">
        <f>SUMIFS('Energy balance options'!$F$7:$F$3000,'Energy balance options'!$B$7:$B$3000,HeatGen!C$2,'Energy balance options'!$A$7:$A$3000,HeatGen!$A1329)</f>
        <v>0</v>
      </c>
      <c r="D1329">
        <f>SUMIFS('Energy balance options'!$F$7:$F$3000,'Energy balance options'!$B$7:$B$3000,HeatGen!D$2,'Energy balance options'!$A$7:$A$3000,HeatGen!$A1329)</f>
        <v>0</v>
      </c>
      <c r="E1329">
        <f>SUMIFS('Energy balance options'!$F$7:$F$3000,'Energy balance options'!$B$7:$B$3000,HeatGen!E$2,'Energy balance options'!$A$7:$A$3000,HeatGen!$A1329)</f>
        <v>0</v>
      </c>
      <c r="F1329">
        <f>SUMIFS('Energy balance options'!$F$7:$F$3000,'Energy balance options'!$B$7:$B$3000,HeatGen!F$2,'Energy balance options'!$A$7:$A$3000,HeatGen!$A1329)</f>
        <v>0</v>
      </c>
      <c r="G1329">
        <f>SUMIFS('Energy balance options'!$F$7:$F$3000,'Energy balance options'!$B$7:$B$3000,HeatGen!G$2,'Energy balance options'!$A$7:$A$3000,HeatGen!$A1329)</f>
        <v>0</v>
      </c>
      <c r="H1329">
        <f>SUMIFS('Energy balance options'!$F$7:$F$3000,'Energy balance options'!$B$7:$B$3000,HeatGen!H$2,'Energy balance options'!$A$7:$A$3000,HeatGen!$A1329)</f>
        <v>0</v>
      </c>
      <c r="I1329">
        <f>SUMIFS('Energy balance options'!$F$7:$F$3000,'Energy balance options'!$B$7:$B$3000,HeatGen!I$2,'Energy balance options'!$A$7:$A$3000,HeatGen!$A1329)</f>
        <v>0</v>
      </c>
      <c r="J1329">
        <f>SUMIFS('Energy balance options'!$F$7:$F$3000,'Energy balance options'!$B$7:$B$3000,HeatGen!J$2,'Energy balance options'!$A$7:$A$3000,HeatGen!$A1329)</f>
        <v>0</v>
      </c>
      <c r="K1329">
        <f>SUMIFS('Energy balance options'!$F$7:$F$3000,'Energy balance options'!$B$7:$B$3000,HeatGen!K$2,'Energy balance options'!$A$7:$A$3000,HeatGen!$A1329)</f>
        <v>0</v>
      </c>
      <c r="L1329">
        <f>SUMIFS('Energy balance options'!$F$7:$F$3000,'Energy balance options'!$B$7:$B$3000,HeatGen!L$2,'Energy balance options'!$A$7:$A$3000,HeatGen!$A1329)</f>
        <v>0</v>
      </c>
      <c r="M1329">
        <f>SUMIFS('Energy balance options'!$F$7:$F$3000,'Energy balance options'!$B$7:$B$3000,HeatGen!M$2,'Energy balance options'!$A$7:$A$3000,HeatGen!$A1329)</f>
        <v>0</v>
      </c>
      <c r="N1329">
        <f>SUMIFS('Energy balance options'!$F$7:$F$3000,'Energy balance options'!$B$7:$B$3000,HeatGen!N$2,'Energy balance options'!$A$7:$A$3000,HeatGen!$A1329)</f>
        <v>0</v>
      </c>
      <c r="P1329">
        <f>SUMIFS('Energy balance options'!$F$7:$F$3000,'Energy balance options'!$B$7:$B$3000,HeatGen!P$2,'Energy balance options'!$A$7:$A$3000,HeatGen!$A1329)</f>
        <v>0</v>
      </c>
      <c r="Q1329">
        <f>SUMIFS('Energy balance options'!$F$7:$F$3000,'Energy balance options'!$B$7:$B$3000,HeatGen!Q$2,'Energy balance options'!$A$7:$A$3000,HeatGen!$A1329)</f>
        <v>0</v>
      </c>
      <c r="R1329">
        <f>SUMIFS('Energy balance options'!$F$7:$F$3000,'Energy balance options'!$B$7:$B$3000,HeatGen!R$2,'Energy balance options'!$A$7:$A$3000,HeatGen!$A1329)</f>
        <v>0</v>
      </c>
      <c r="S1329">
        <f>SUMIFS('Energy balance options'!$G$7:$G$3000,'Energy balance options'!$B$7:$B$3000,HeatGen!S$2,'Energy balance options'!$A$7:$A$3000,HeatGen!$A1329)</f>
        <v>0</v>
      </c>
      <c r="T1329">
        <f>SUMIFS('Energy balance options'!$G$7:$G$3000,'Energy balance options'!$B$7:$B$3000,HeatGen!T$2,'Energy balance options'!$A$7:$A$3000,HeatGen!$A1329)</f>
        <v>0</v>
      </c>
      <c r="U1329">
        <f>SUMIFS('Energy balance options'!$G$7:$G$3000,'Energy balance options'!$B$7:$B$3000,HeatGen!U$2,'Energy balance options'!$A$7:$A$3000,HeatGen!$A1329)</f>
        <v>0</v>
      </c>
      <c r="V1329">
        <f>SUMIFS('Energy balance options'!$G$7:$G$3000,'Energy balance options'!$B$7:$B$3000,HeatGen!V$2,'Energy balance options'!$A$7:$A$3000,HeatGen!$A1329)</f>
        <v>0</v>
      </c>
      <c r="W1329">
        <f>SUMIFS('Energy balance options'!$G$7:$G$3000,'Energy balance options'!$B$7:$B$3000,HeatGen!W$2,'Energy balance options'!$A$7:$A$3000,HeatGen!$A1329)</f>
        <v>0</v>
      </c>
      <c r="X1329">
        <f>SUMIFS('Energy balance options'!$G$7:$G$3000,'Energy balance options'!$B$7:$B$3000,HeatGen!X$2,'Energy balance options'!$A$7:$A$3000,HeatGen!$A1329)</f>
        <v>0</v>
      </c>
      <c r="AG1329">
        <f t="shared" si="268"/>
        <v>0</v>
      </c>
      <c r="AH1329">
        <f t="shared" si="269"/>
        <v>0</v>
      </c>
      <c r="AI1329">
        <f t="shared" si="270"/>
        <v>0</v>
      </c>
      <c r="AJ1329">
        <f t="shared" si="271"/>
        <v>0</v>
      </c>
      <c r="AK1329">
        <f t="shared" si="272"/>
        <v>0</v>
      </c>
      <c r="AL1329">
        <f t="shared" si="273"/>
        <v>0</v>
      </c>
      <c r="AM1329">
        <f t="shared" si="274"/>
        <v>0</v>
      </c>
      <c r="AN1329">
        <f t="shared" si="275"/>
        <v>0</v>
      </c>
      <c r="AO1329">
        <f t="shared" si="276"/>
        <v>0</v>
      </c>
    </row>
    <row r="1330" spans="1:41" x14ac:dyDescent="0.2">
      <c r="A1330" s="9">
        <f>'Cost per option'!A1338</f>
        <v>0</v>
      </c>
      <c r="B1330" t="str">
        <f>_xlfn.IFNA(VLOOKUP(A1330,'Energy balance options'!A$7:C$3000,3,FALSE),"")</f>
        <v/>
      </c>
      <c r="C1330">
        <f>SUMIFS('Energy balance options'!$F$7:$F$3000,'Energy balance options'!$B$7:$B$3000,HeatGen!C$2,'Energy balance options'!$A$7:$A$3000,HeatGen!$A1330)</f>
        <v>0</v>
      </c>
      <c r="D1330">
        <f>SUMIFS('Energy balance options'!$F$7:$F$3000,'Energy balance options'!$B$7:$B$3000,HeatGen!D$2,'Energy balance options'!$A$7:$A$3000,HeatGen!$A1330)</f>
        <v>0</v>
      </c>
      <c r="E1330">
        <f>SUMIFS('Energy balance options'!$F$7:$F$3000,'Energy balance options'!$B$7:$B$3000,HeatGen!E$2,'Energy balance options'!$A$7:$A$3000,HeatGen!$A1330)</f>
        <v>0</v>
      </c>
      <c r="F1330">
        <f>SUMIFS('Energy balance options'!$F$7:$F$3000,'Energy balance options'!$B$7:$B$3000,HeatGen!F$2,'Energy balance options'!$A$7:$A$3000,HeatGen!$A1330)</f>
        <v>0</v>
      </c>
      <c r="G1330">
        <f>SUMIFS('Energy balance options'!$F$7:$F$3000,'Energy balance options'!$B$7:$B$3000,HeatGen!G$2,'Energy balance options'!$A$7:$A$3000,HeatGen!$A1330)</f>
        <v>0</v>
      </c>
      <c r="H1330">
        <f>SUMIFS('Energy balance options'!$F$7:$F$3000,'Energy balance options'!$B$7:$B$3000,HeatGen!H$2,'Energy balance options'!$A$7:$A$3000,HeatGen!$A1330)</f>
        <v>0</v>
      </c>
      <c r="I1330">
        <f>SUMIFS('Energy balance options'!$F$7:$F$3000,'Energy balance options'!$B$7:$B$3000,HeatGen!I$2,'Energy balance options'!$A$7:$A$3000,HeatGen!$A1330)</f>
        <v>0</v>
      </c>
      <c r="J1330">
        <f>SUMIFS('Energy balance options'!$F$7:$F$3000,'Energy balance options'!$B$7:$B$3000,HeatGen!J$2,'Energy balance options'!$A$7:$A$3000,HeatGen!$A1330)</f>
        <v>0</v>
      </c>
      <c r="K1330">
        <f>SUMIFS('Energy balance options'!$F$7:$F$3000,'Energy balance options'!$B$7:$B$3000,HeatGen!K$2,'Energy balance options'!$A$7:$A$3000,HeatGen!$A1330)</f>
        <v>0</v>
      </c>
      <c r="L1330">
        <f>SUMIFS('Energy balance options'!$F$7:$F$3000,'Energy balance options'!$B$7:$B$3000,HeatGen!L$2,'Energy balance options'!$A$7:$A$3000,HeatGen!$A1330)</f>
        <v>0</v>
      </c>
      <c r="M1330">
        <f>SUMIFS('Energy balance options'!$F$7:$F$3000,'Energy balance options'!$B$7:$B$3000,HeatGen!M$2,'Energy balance options'!$A$7:$A$3000,HeatGen!$A1330)</f>
        <v>0</v>
      </c>
      <c r="N1330">
        <f>SUMIFS('Energy balance options'!$F$7:$F$3000,'Energy balance options'!$B$7:$B$3000,HeatGen!N$2,'Energy balance options'!$A$7:$A$3000,HeatGen!$A1330)</f>
        <v>0</v>
      </c>
      <c r="P1330">
        <f>SUMIFS('Energy balance options'!$F$7:$F$3000,'Energy balance options'!$B$7:$B$3000,HeatGen!P$2,'Energy balance options'!$A$7:$A$3000,HeatGen!$A1330)</f>
        <v>0</v>
      </c>
      <c r="Q1330">
        <f>SUMIFS('Energy balance options'!$F$7:$F$3000,'Energy balance options'!$B$7:$B$3000,HeatGen!Q$2,'Energy balance options'!$A$7:$A$3000,HeatGen!$A1330)</f>
        <v>0</v>
      </c>
      <c r="R1330">
        <f>SUMIFS('Energy balance options'!$F$7:$F$3000,'Energy balance options'!$B$7:$B$3000,HeatGen!R$2,'Energy balance options'!$A$7:$A$3000,HeatGen!$A1330)</f>
        <v>0</v>
      </c>
      <c r="S1330">
        <f>SUMIFS('Energy balance options'!$G$7:$G$3000,'Energy balance options'!$B$7:$B$3000,HeatGen!S$2,'Energy balance options'!$A$7:$A$3000,HeatGen!$A1330)</f>
        <v>0</v>
      </c>
      <c r="T1330">
        <f>SUMIFS('Energy balance options'!$G$7:$G$3000,'Energy balance options'!$B$7:$B$3000,HeatGen!T$2,'Energy balance options'!$A$7:$A$3000,HeatGen!$A1330)</f>
        <v>0</v>
      </c>
      <c r="U1330">
        <f>SUMIFS('Energy balance options'!$G$7:$G$3000,'Energy balance options'!$B$7:$B$3000,HeatGen!U$2,'Energy balance options'!$A$7:$A$3000,HeatGen!$A1330)</f>
        <v>0</v>
      </c>
      <c r="V1330">
        <f>SUMIFS('Energy balance options'!$G$7:$G$3000,'Energy balance options'!$B$7:$B$3000,HeatGen!V$2,'Energy balance options'!$A$7:$A$3000,HeatGen!$A1330)</f>
        <v>0</v>
      </c>
      <c r="W1330">
        <f>SUMIFS('Energy balance options'!$G$7:$G$3000,'Energy balance options'!$B$7:$B$3000,HeatGen!W$2,'Energy balance options'!$A$7:$A$3000,HeatGen!$A1330)</f>
        <v>0</v>
      </c>
      <c r="X1330">
        <f>SUMIFS('Energy balance options'!$G$7:$G$3000,'Energy balance options'!$B$7:$B$3000,HeatGen!X$2,'Energy balance options'!$A$7:$A$3000,HeatGen!$A1330)</f>
        <v>0</v>
      </c>
      <c r="AG1330">
        <f t="shared" si="268"/>
        <v>0</v>
      </c>
      <c r="AH1330">
        <f t="shared" si="269"/>
        <v>0</v>
      </c>
      <c r="AI1330">
        <f t="shared" si="270"/>
        <v>0</v>
      </c>
      <c r="AJ1330">
        <f t="shared" si="271"/>
        <v>0</v>
      </c>
      <c r="AK1330">
        <f t="shared" si="272"/>
        <v>0</v>
      </c>
      <c r="AL1330">
        <f t="shared" si="273"/>
        <v>0</v>
      </c>
      <c r="AM1330">
        <f t="shared" si="274"/>
        <v>0</v>
      </c>
      <c r="AN1330">
        <f t="shared" si="275"/>
        <v>0</v>
      </c>
      <c r="AO1330">
        <f t="shared" si="276"/>
        <v>0</v>
      </c>
    </row>
    <row r="1331" spans="1:41" x14ac:dyDescent="0.2">
      <c r="A1331" s="9">
        <f>'Cost per option'!A1339</f>
        <v>0</v>
      </c>
      <c r="B1331" t="str">
        <f>_xlfn.IFNA(VLOOKUP(A1331,'Energy balance options'!A$7:C$3000,3,FALSE),"")</f>
        <v/>
      </c>
      <c r="C1331">
        <f>SUMIFS('Energy balance options'!$F$7:$F$3000,'Energy balance options'!$B$7:$B$3000,HeatGen!C$2,'Energy balance options'!$A$7:$A$3000,HeatGen!$A1331)</f>
        <v>0</v>
      </c>
      <c r="D1331">
        <f>SUMIFS('Energy balance options'!$F$7:$F$3000,'Energy balance options'!$B$7:$B$3000,HeatGen!D$2,'Energy balance options'!$A$7:$A$3000,HeatGen!$A1331)</f>
        <v>0</v>
      </c>
      <c r="E1331">
        <f>SUMIFS('Energy balance options'!$F$7:$F$3000,'Energy balance options'!$B$7:$B$3000,HeatGen!E$2,'Energy balance options'!$A$7:$A$3000,HeatGen!$A1331)</f>
        <v>0</v>
      </c>
      <c r="F1331">
        <f>SUMIFS('Energy balance options'!$F$7:$F$3000,'Energy balance options'!$B$7:$B$3000,HeatGen!F$2,'Energy balance options'!$A$7:$A$3000,HeatGen!$A1331)</f>
        <v>0</v>
      </c>
      <c r="G1331">
        <f>SUMIFS('Energy balance options'!$F$7:$F$3000,'Energy balance options'!$B$7:$B$3000,HeatGen!G$2,'Energy balance options'!$A$7:$A$3000,HeatGen!$A1331)</f>
        <v>0</v>
      </c>
      <c r="H1331">
        <f>SUMIFS('Energy balance options'!$F$7:$F$3000,'Energy balance options'!$B$7:$B$3000,HeatGen!H$2,'Energy balance options'!$A$7:$A$3000,HeatGen!$A1331)</f>
        <v>0</v>
      </c>
      <c r="I1331">
        <f>SUMIFS('Energy balance options'!$F$7:$F$3000,'Energy balance options'!$B$7:$B$3000,HeatGen!I$2,'Energy balance options'!$A$7:$A$3000,HeatGen!$A1331)</f>
        <v>0</v>
      </c>
      <c r="J1331">
        <f>SUMIFS('Energy balance options'!$F$7:$F$3000,'Energy balance options'!$B$7:$B$3000,HeatGen!J$2,'Energy balance options'!$A$7:$A$3000,HeatGen!$A1331)</f>
        <v>0</v>
      </c>
      <c r="K1331">
        <f>SUMIFS('Energy balance options'!$F$7:$F$3000,'Energy balance options'!$B$7:$B$3000,HeatGen!K$2,'Energy balance options'!$A$7:$A$3000,HeatGen!$A1331)</f>
        <v>0</v>
      </c>
      <c r="L1331">
        <f>SUMIFS('Energy balance options'!$F$7:$F$3000,'Energy balance options'!$B$7:$B$3000,HeatGen!L$2,'Energy balance options'!$A$7:$A$3000,HeatGen!$A1331)</f>
        <v>0</v>
      </c>
      <c r="M1331">
        <f>SUMIFS('Energy balance options'!$F$7:$F$3000,'Energy balance options'!$B$7:$B$3000,HeatGen!M$2,'Energy balance options'!$A$7:$A$3000,HeatGen!$A1331)</f>
        <v>0</v>
      </c>
      <c r="N1331">
        <f>SUMIFS('Energy balance options'!$F$7:$F$3000,'Energy balance options'!$B$7:$B$3000,HeatGen!N$2,'Energy balance options'!$A$7:$A$3000,HeatGen!$A1331)</f>
        <v>0</v>
      </c>
      <c r="P1331">
        <f>SUMIFS('Energy balance options'!$F$7:$F$3000,'Energy balance options'!$B$7:$B$3000,HeatGen!P$2,'Energy balance options'!$A$7:$A$3000,HeatGen!$A1331)</f>
        <v>0</v>
      </c>
      <c r="Q1331">
        <f>SUMIFS('Energy balance options'!$F$7:$F$3000,'Energy balance options'!$B$7:$B$3000,HeatGen!Q$2,'Energy balance options'!$A$7:$A$3000,HeatGen!$A1331)</f>
        <v>0</v>
      </c>
      <c r="R1331">
        <f>SUMIFS('Energy balance options'!$F$7:$F$3000,'Energy balance options'!$B$7:$B$3000,HeatGen!R$2,'Energy balance options'!$A$7:$A$3000,HeatGen!$A1331)</f>
        <v>0</v>
      </c>
      <c r="S1331">
        <f>SUMIFS('Energy balance options'!$G$7:$G$3000,'Energy balance options'!$B$7:$B$3000,HeatGen!S$2,'Energy balance options'!$A$7:$A$3000,HeatGen!$A1331)</f>
        <v>0</v>
      </c>
      <c r="T1331">
        <f>SUMIFS('Energy balance options'!$G$7:$G$3000,'Energy balance options'!$B$7:$B$3000,HeatGen!T$2,'Energy balance options'!$A$7:$A$3000,HeatGen!$A1331)</f>
        <v>0</v>
      </c>
      <c r="U1331">
        <f>SUMIFS('Energy balance options'!$G$7:$G$3000,'Energy balance options'!$B$7:$B$3000,HeatGen!U$2,'Energy balance options'!$A$7:$A$3000,HeatGen!$A1331)</f>
        <v>0</v>
      </c>
      <c r="V1331">
        <f>SUMIFS('Energy balance options'!$G$7:$G$3000,'Energy balance options'!$B$7:$B$3000,HeatGen!V$2,'Energy balance options'!$A$7:$A$3000,HeatGen!$A1331)</f>
        <v>0</v>
      </c>
      <c r="W1331">
        <f>SUMIFS('Energy balance options'!$G$7:$G$3000,'Energy balance options'!$B$7:$B$3000,HeatGen!W$2,'Energy balance options'!$A$7:$A$3000,HeatGen!$A1331)</f>
        <v>0</v>
      </c>
      <c r="X1331">
        <f>SUMIFS('Energy balance options'!$G$7:$G$3000,'Energy balance options'!$B$7:$B$3000,HeatGen!X$2,'Energy balance options'!$A$7:$A$3000,HeatGen!$A1331)</f>
        <v>0</v>
      </c>
      <c r="AG1331">
        <f t="shared" si="268"/>
        <v>0</v>
      </c>
      <c r="AH1331">
        <f t="shared" si="269"/>
        <v>0</v>
      </c>
      <c r="AI1331">
        <f t="shared" si="270"/>
        <v>0</v>
      </c>
      <c r="AJ1331">
        <f t="shared" si="271"/>
        <v>0</v>
      </c>
      <c r="AK1331">
        <f t="shared" si="272"/>
        <v>0</v>
      </c>
      <c r="AL1331">
        <f t="shared" si="273"/>
        <v>0</v>
      </c>
      <c r="AM1331">
        <f t="shared" si="274"/>
        <v>0</v>
      </c>
      <c r="AN1331">
        <f t="shared" si="275"/>
        <v>0</v>
      </c>
      <c r="AO1331">
        <f t="shared" si="276"/>
        <v>0</v>
      </c>
    </row>
    <row r="1332" spans="1:41" x14ac:dyDescent="0.2">
      <c r="A1332" s="9">
        <f>'Cost per option'!A1340</f>
        <v>0</v>
      </c>
      <c r="B1332" t="str">
        <f>_xlfn.IFNA(VLOOKUP(A1332,'Energy balance options'!A$7:C$3000,3,FALSE),"")</f>
        <v/>
      </c>
      <c r="C1332">
        <f>SUMIFS('Energy balance options'!$F$7:$F$3000,'Energy balance options'!$B$7:$B$3000,HeatGen!C$2,'Energy balance options'!$A$7:$A$3000,HeatGen!$A1332)</f>
        <v>0</v>
      </c>
      <c r="D1332">
        <f>SUMIFS('Energy balance options'!$F$7:$F$3000,'Energy balance options'!$B$7:$B$3000,HeatGen!D$2,'Energy balance options'!$A$7:$A$3000,HeatGen!$A1332)</f>
        <v>0</v>
      </c>
      <c r="E1332">
        <f>SUMIFS('Energy balance options'!$F$7:$F$3000,'Energy balance options'!$B$7:$B$3000,HeatGen!E$2,'Energy balance options'!$A$7:$A$3000,HeatGen!$A1332)</f>
        <v>0</v>
      </c>
      <c r="F1332">
        <f>SUMIFS('Energy balance options'!$F$7:$F$3000,'Energy balance options'!$B$7:$B$3000,HeatGen!F$2,'Energy balance options'!$A$7:$A$3000,HeatGen!$A1332)</f>
        <v>0</v>
      </c>
      <c r="G1332">
        <f>SUMIFS('Energy balance options'!$F$7:$F$3000,'Energy balance options'!$B$7:$B$3000,HeatGen!G$2,'Energy balance options'!$A$7:$A$3000,HeatGen!$A1332)</f>
        <v>0</v>
      </c>
      <c r="H1332">
        <f>SUMIFS('Energy balance options'!$F$7:$F$3000,'Energy balance options'!$B$7:$B$3000,HeatGen!H$2,'Energy balance options'!$A$7:$A$3000,HeatGen!$A1332)</f>
        <v>0</v>
      </c>
      <c r="I1332">
        <f>SUMIFS('Energy balance options'!$F$7:$F$3000,'Energy balance options'!$B$7:$B$3000,HeatGen!I$2,'Energy balance options'!$A$7:$A$3000,HeatGen!$A1332)</f>
        <v>0</v>
      </c>
      <c r="J1332">
        <f>SUMIFS('Energy balance options'!$F$7:$F$3000,'Energy balance options'!$B$7:$B$3000,HeatGen!J$2,'Energy balance options'!$A$7:$A$3000,HeatGen!$A1332)</f>
        <v>0</v>
      </c>
      <c r="K1332">
        <f>SUMIFS('Energy balance options'!$F$7:$F$3000,'Energy balance options'!$B$7:$B$3000,HeatGen!K$2,'Energy balance options'!$A$7:$A$3000,HeatGen!$A1332)</f>
        <v>0</v>
      </c>
      <c r="L1332">
        <f>SUMIFS('Energy balance options'!$F$7:$F$3000,'Energy balance options'!$B$7:$B$3000,HeatGen!L$2,'Energy balance options'!$A$7:$A$3000,HeatGen!$A1332)</f>
        <v>0</v>
      </c>
      <c r="M1332">
        <f>SUMIFS('Energy balance options'!$F$7:$F$3000,'Energy balance options'!$B$7:$B$3000,HeatGen!M$2,'Energy balance options'!$A$7:$A$3000,HeatGen!$A1332)</f>
        <v>0</v>
      </c>
      <c r="N1332">
        <f>SUMIFS('Energy balance options'!$F$7:$F$3000,'Energy balance options'!$B$7:$B$3000,HeatGen!N$2,'Energy balance options'!$A$7:$A$3000,HeatGen!$A1332)</f>
        <v>0</v>
      </c>
      <c r="P1332">
        <f>SUMIFS('Energy balance options'!$F$7:$F$3000,'Energy balance options'!$B$7:$B$3000,HeatGen!P$2,'Energy balance options'!$A$7:$A$3000,HeatGen!$A1332)</f>
        <v>0</v>
      </c>
      <c r="Q1332">
        <f>SUMIFS('Energy balance options'!$F$7:$F$3000,'Energy balance options'!$B$7:$B$3000,HeatGen!Q$2,'Energy balance options'!$A$7:$A$3000,HeatGen!$A1332)</f>
        <v>0</v>
      </c>
      <c r="R1332">
        <f>SUMIFS('Energy balance options'!$F$7:$F$3000,'Energy balance options'!$B$7:$B$3000,HeatGen!R$2,'Energy balance options'!$A$7:$A$3000,HeatGen!$A1332)</f>
        <v>0</v>
      </c>
      <c r="S1332">
        <f>SUMIFS('Energy balance options'!$G$7:$G$3000,'Energy balance options'!$B$7:$B$3000,HeatGen!S$2,'Energy balance options'!$A$7:$A$3000,HeatGen!$A1332)</f>
        <v>0</v>
      </c>
      <c r="T1332">
        <f>SUMIFS('Energy balance options'!$G$7:$G$3000,'Energy balance options'!$B$7:$B$3000,HeatGen!T$2,'Energy balance options'!$A$7:$A$3000,HeatGen!$A1332)</f>
        <v>0</v>
      </c>
      <c r="U1332">
        <f>SUMIFS('Energy balance options'!$G$7:$G$3000,'Energy balance options'!$B$7:$B$3000,HeatGen!U$2,'Energy balance options'!$A$7:$A$3000,HeatGen!$A1332)</f>
        <v>0</v>
      </c>
      <c r="V1332">
        <f>SUMIFS('Energy balance options'!$G$7:$G$3000,'Energy balance options'!$B$7:$B$3000,HeatGen!V$2,'Energy balance options'!$A$7:$A$3000,HeatGen!$A1332)</f>
        <v>0</v>
      </c>
      <c r="W1332">
        <f>SUMIFS('Energy balance options'!$G$7:$G$3000,'Energy balance options'!$B$7:$B$3000,HeatGen!W$2,'Energy balance options'!$A$7:$A$3000,HeatGen!$A1332)</f>
        <v>0</v>
      </c>
      <c r="X1332">
        <f>SUMIFS('Energy balance options'!$G$7:$G$3000,'Energy balance options'!$B$7:$B$3000,HeatGen!X$2,'Energy balance options'!$A$7:$A$3000,HeatGen!$A1332)</f>
        <v>0</v>
      </c>
      <c r="AG1332">
        <f t="shared" si="268"/>
        <v>0</v>
      </c>
      <c r="AH1332">
        <f t="shared" si="269"/>
        <v>0</v>
      </c>
      <c r="AI1332">
        <f t="shared" si="270"/>
        <v>0</v>
      </c>
      <c r="AJ1332">
        <f t="shared" si="271"/>
        <v>0</v>
      </c>
      <c r="AK1332">
        <f t="shared" si="272"/>
        <v>0</v>
      </c>
      <c r="AL1332">
        <f t="shared" si="273"/>
        <v>0</v>
      </c>
      <c r="AM1332">
        <f t="shared" si="274"/>
        <v>0</v>
      </c>
      <c r="AN1332">
        <f t="shared" si="275"/>
        <v>0</v>
      </c>
      <c r="AO1332">
        <f t="shared" si="276"/>
        <v>0</v>
      </c>
    </row>
    <row r="1333" spans="1:41" x14ac:dyDescent="0.2">
      <c r="A1333" s="9">
        <f>'Cost per option'!A1341</f>
        <v>0</v>
      </c>
      <c r="B1333" t="str">
        <f>_xlfn.IFNA(VLOOKUP(A1333,'Energy balance options'!A$7:C$3000,3,FALSE),"")</f>
        <v/>
      </c>
      <c r="C1333">
        <f>SUMIFS('Energy balance options'!$F$7:$F$3000,'Energy balance options'!$B$7:$B$3000,HeatGen!C$2,'Energy balance options'!$A$7:$A$3000,HeatGen!$A1333)</f>
        <v>0</v>
      </c>
      <c r="D1333">
        <f>SUMIFS('Energy balance options'!$F$7:$F$3000,'Energy balance options'!$B$7:$B$3000,HeatGen!D$2,'Energy balance options'!$A$7:$A$3000,HeatGen!$A1333)</f>
        <v>0</v>
      </c>
      <c r="E1333">
        <f>SUMIFS('Energy balance options'!$F$7:$F$3000,'Energy balance options'!$B$7:$B$3000,HeatGen!E$2,'Energy balance options'!$A$7:$A$3000,HeatGen!$A1333)</f>
        <v>0</v>
      </c>
      <c r="F1333">
        <f>SUMIFS('Energy balance options'!$F$7:$F$3000,'Energy balance options'!$B$7:$B$3000,HeatGen!F$2,'Energy balance options'!$A$7:$A$3000,HeatGen!$A1333)</f>
        <v>0</v>
      </c>
      <c r="G1333">
        <f>SUMIFS('Energy balance options'!$F$7:$F$3000,'Energy balance options'!$B$7:$B$3000,HeatGen!G$2,'Energy balance options'!$A$7:$A$3000,HeatGen!$A1333)</f>
        <v>0</v>
      </c>
      <c r="H1333">
        <f>SUMIFS('Energy balance options'!$F$7:$F$3000,'Energy balance options'!$B$7:$B$3000,HeatGen!H$2,'Energy balance options'!$A$7:$A$3000,HeatGen!$A1333)</f>
        <v>0</v>
      </c>
      <c r="I1333">
        <f>SUMIFS('Energy balance options'!$F$7:$F$3000,'Energy balance options'!$B$7:$B$3000,HeatGen!I$2,'Energy balance options'!$A$7:$A$3000,HeatGen!$A1333)</f>
        <v>0</v>
      </c>
      <c r="J1333">
        <f>SUMIFS('Energy balance options'!$F$7:$F$3000,'Energy balance options'!$B$7:$B$3000,HeatGen!J$2,'Energy balance options'!$A$7:$A$3000,HeatGen!$A1333)</f>
        <v>0</v>
      </c>
      <c r="K1333">
        <f>SUMIFS('Energy balance options'!$F$7:$F$3000,'Energy balance options'!$B$7:$B$3000,HeatGen!K$2,'Energy balance options'!$A$7:$A$3000,HeatGen!$A1333)</f>
        <v>0</v>
      </c>
      <c r="L1333">
        <f>SUMIFS('Energy balance options'!$F$7:$F$3000,'Energy balance options'!$B$7:$B$3000,HeatGen!L$2,'Energy balance options'!$A$7:$A$3000,HeatGen!$A1333)</f>
        <v>0</v>
      </c>
      <c r="M1333">
        <f>SUMIFS('Energy balance options'!$F$7:$F$3000,'Energy balance options'!$B$7:$B$3000,HeatGen!M$2,'Energy balance options'!$A$7:$A$3000,HeatGen!$A1333)</f>
        <v>0</v>
      </c>
      <c r="N1333">
        <f>SUMIFS('Energy balance options'!$F$7:$F$3000,'Energy balance options'!$B$7:$B$3000,HeatGen!N$2,'Energy balance options'!$A$7:$A$3000,HeatGen!$A1333)</f>
        <v>0</v>
      </c>
      <c r="P1333">
        <f>SUMIFS('Energy balance options'!$F$7:$F$3000,'Energy balance options'!$B$7:$B$3000,HeatGen!P$2,'Energy balance options'!$A$7:$A$3000,HeatGen!$A1333)</f>
        <v>0</v>
      </c>
      <c r="Q1333">
        <f>SUMIFS('Energy balance options'!$F$7:$F$3000,'Energy balance options'!$B$7:$B$3000,HeatGen!Q$2,'Energy balance options'!$A$7:$A$3000,HeatGen!$A1333)</f>
        <v>0</v>
      </c>
      <c r="R1333">
        <f>SUMIFS('Energy balance options'!$F$7:$F$3000,'Energy balance options'!$B$7:$B$3000,HeatGen!R$2,'Energy balance options'!$A$7:$A$3000,HeatGen!$A1333)</f>
        <v>0</v>
      </c>
      <c r="S1333">
        <f>SUMIFS('Energy balance options'!$G$7:$G$3000,'Energy balance options'!$B$7:$B$3000,HeatGen!S$2,'Energy balance options'!$A$7:$A$3000,HeatGen!$A1333)</f>
        <v>0</v>
      </c>
      <c r="T1333">
        <f>SUMIFS('Energy balance options'!$G$7:$G$3000,'Energy balance options'!$B$7:$B$3000,HeatGen!T$2,'Energy balance options'!$A$7:$A$3000,HeatGen!$A1333)</f>
        <v>0</v>
      </c>
      <c r="U1333">
        <f>SUMIFS('Energy balance options'!$G$7:$G$3000,'Energy balance options'!$B$7:$B$3000,HeatGen!U$2,'Energy balance options'!$A$7:$A$3000,HeatGen!$A1333)</f>
        <v>0</v>
      </c>
      <c r="V1333">
        <f>SUMIFS('Energy balance options'!$G$7:$G$3000,'Energy balance options'!$B$7:$B$3000,HeatGen!V$2,'Energy balance options'!$A$7:$A$3000,HeatGen!$A1333)</f>
        <v>0</v>
      </c>
      <c r="W1333">
        <f>SUMIFS('Energy balance options'!$G$7:$G$3000,'Energy balance options'!$B$7:$B$3000,HeatGen!W$2,'Energy balance options'!$A$7:$A$3000,HeatGen!$A1333)</f>
        <v>0</v>
      </c>
      <c r="X1333">
        <f>SUMIFS('Energy balance options'!$G$7:$G$3000,'Energy balance options'!$B$7:$B$3000,HeatGen!X$2,'Energy balance options'!$A$7:$A$3000,HeatGen!$A1333)</f>
        <v>0</v>
      </c>
      <c r="AG1333">
        <f t="shared" si="268"/>
        <v>0</v>
      </c>
      <c r="AH1333">
        <f t="shared" si="269"/>
        <v>0</v>
      </c>
      <c r="AI1333">
        <f t="shared" si="270"/>
        <v>0</v>
      </c>
      <c r="AJ1333">
        <f t="shared" si="271"/>
        <v>0</v>
      </c>
      <c r="AK1333">
        <f t="shared" si="272"/>
        <v>0</v>
      </c>
      <c r="AL1333">
        <f t="shared" si="273"/>
        <v>0</v>
      </c>
      <c r="AM1333">
        <f t="shared" si="274"/>
        <v>0</v>
      </c>
      <c r="AN1333">
        <f t="shared" si="275"/>
        <v>0</v>
      </c>
      <c r="AO1333">
        <f t="shared" si="276"/>
        <v>0</v>
      </c>
    </row>
    <row r="1334" spans="1:41" x14ac:dyDescent="0.2">
      <c r="A1334" s="9">
        <f>'Cost per option'!A1342</f>
        <v>0</v>
      </c>
      <c r="B1334" t="str">
        <f>_xlfn.IFNA(VLOOKUP(A1334,'Energy balance options'!A$7:C$3000,3,FALSE),"")</f>
        <v/>
      </c>
      <c r="C1334">
        <f>SUMIFS('Energy balance options'!$F$7:$F$3000,'Energy balance options'!$B$7:$B$3000,HeatGen!C$2,'Energy balance options'!$A$7:$A$3000,HeatGen!$A1334)</f>
        <v>0</v>
      </c>
      <c r="D1334">
        <f>SUMIFS('Energy balance options'!$F$7:$F$3000,'Energy balance options'!$B$7:$B$3000,HeatGen!D$2,'Energy balance options'!$A$7:$A$3000,HeatGen!$A1334)</f>
        <v>0</v>
      </c>
      <c r="E1334">
        <f>SUMIFS('Energy balance options'!$F$7:$F$3000,'Energy balance options'!$B$7:$B$3000,HeatGen!E$2,'Energy balance options'!$A$7:$A$3000,HeatGen!$A1334)</f>
        <v>0</v>
      </c>
      <c r="F1334">
        <f>SUMIFS('Energy balance options'!$F$7:$F$3000,'Energy balance options'!$B$7:$B$3000,HeatGen!F$2,'Energy balance options'!$A$7:$A$3000,HeatGen!$A1334)</f>
        <v>0</v>
      </c>
      <c r="G1334">
        <f>SUMIFS('Energy balance options'!$F$7:$F$3000,'Energy balance options'!$B$7:$B$3000,HeatGen!G$2,'Energy balance options'!$A$7:$A$3000,HeatGen!$A1334)</f>
        <v>0</v>
      </c>
      <c r="H1334">
        <f>SUMIFS('Energy balance options'!$F$7:$F$3000,'Energy balance options'!$B$7:$B$3000,HeatGen!H$2,'Energy balance options'!$A$7:$A$3000,HeatGen!$A1334)</f>
        <v>0</v>
      </c>
      <c r="I1334">
        <f>SUMIFS('Energy balance options'!$F$7:$F$3000,'Energy balance options'!$B$7:$B$3000,HeatGen!I$2,'Energy balance options'!$A$7:$A$3000,HeatGen!$A1334)</f>
        <v>0</v>
      </c>
      <c r="J1334">
        <f>SUMIFS('Energy balance options'!$F$7:$F$3000,'Energy balance options'!$B$7:$B$3000,HeatGen!J$2,'Energy balance options'!$A$7:$A$3000,HeatGen!$A1334)</f>
        <v>0</v>
      </c>
      <c r="K1334">
        <f>SUMIFS('Energy balance options'!$F$7:$F$3000,'Energy balance options'!$B$7:$B$3000,HeatGen!K$2,'Energy balance options'!$A$7:$A$3000,HeatGen!$A1334)</f>
        <v>0</v>
      </c>
      <c r="L1334">
        <f>SUMIFS('Energy balance options'!$F$7:$F$3000,'Energy balance options'!$B$7:$B$3000,HeatGen!L$2,'Energy balance options'!$A$7:$A$3000,HeatGen!$A1334)</f>
        <v>0</v>
      </c>
      <c r="M1334">
        <f>SUMIFS('Energy balance options'!$F$7:$F$3000,'Energy balance options'!$B$7:$B$3000,HeatGen!M$2,'Energy balance options'!$A$7:$A$3000,HeatGen!$A1334)</f>
        <v>0</v>
      </c>
      <c r="N1334">
        <f>SUMIFS('Energy balance options'!$F$7:$F$3000,'Energy balance options'!$B$7:$B$3000,HeatGen!N$2,'Energy balance options'!$A$7:$A$3000,HeatGen!$A1334)</f>
        <v>0</v>
      </c>
      <c r="P1334">
        <f>SUMIFS('Energy balance options'!$F$7:$F$3000,'Energy balance options'!$B$7:$B$3000,HeatGen!P$2,'Energy balance options'!$A$7:$A$3000,HeatGen!$A1334)</f>
        <v>0</v>
      </c>
      <c r="Q1334">
        <f>SUMIFS('Energy balance options'!$F$7:$F$3000,'Energy balance options'!$B$7:$B$3000,HeatGen!Q$2,'Energy balance options'!$A$7:$A$3000,HeatGen!$A1334)</f>
        <v>0</v>
      </c>
      <c r="R1334">
        <f>SUMIFS('Energy balance options'!$F$7:$F$3000,'Energy balance options'!$B$7:$B$3000,HeatGen!R$2,'Energy balance options'!$A$7:$A$3000,HeatGen!$A1334)</f>
        <v>0</v>
      </c>
      <c r="S1334">
        <f>SUMIFS('Energy balance options'!$G$7:$G$3000,'Energy balance options'!$B$7:$B$3000,HeatGen!S$2,'Energy balance options'!$A$7:$A$3000,HeatGen!$A1334)</f>
        <v>0</v>
      </c>
      <c r="T1334">
        <f>SUMIFS('Energy balance options'!$G$7:$G$3000,'Energy balance options'!$B$7:$B$3000,HeatGen!T$2,'Energy balance options'!$A$7:$A$3000,HeatGen!$A1334)</f>
        <v>0</v>
      </c>
      <c r="U1334">
        <f>SUMIFS('Energy balance options'!$G$7:$G$3000,'Energy balance options'!$B$7:$B$3000,HeatGen!U$2,'Energy balance options'!$A$7:$A$3000,HeatGen!$A1334)</f>
        <v>0</v>
      </c>
      <c r="V1334">
        <f>SUMIFS('Energy balance options'!$G$7:$G$3000,'Energy balance options'!$B$7:$B$3000,HeatGen!V$2,'Energy balance options'!$A$7:$A$3000,HeatGen!$A1334)</f>
        <v>0</v>
      </c>
      <c r="W1334">
        <f>SUMIFS('Energy balance options'!$G$7:$G$3000,'Energy balance options'!$B$7:$B$3000,HeatGen!W$2,'Energy balance options'!$A$7:$A$3000,HeatGen!$A1334)</f>
        <v>0</v>
      </c>
      <c r="X1334">
        <f>SUMIFS('Energy balance options'!$G$7:$G$3000,'Energy balance options'!$B$7:$B$3000,HeatGen!X$2,'Energy balance options'!$A$7:$A$3000,HeatGen!$A1334)</f>
        <v>0</v>
      </c>
      <c r="AG1334">
        <f t="shared" si="268"/>
        <v>0</v>
      </c>
      <c r="AH1334">
        <f t="shared" si="269"/>
        <v>0</v>
      </c>
      <c r="AI1334">
        <f t="shared" si="270"/>
        <v>0</v>
      </c>
      <c r="AJ1334">
        <f t="shared" si="271"/>
        <v>0</v>
      </c>
      <c r="AK1334">
        <f t="shared" si="272"/>
        <v>0</v>
      </c>
      <c r="AL1334">
        <f t="shared" si="273"/>
        <v>0</v>
      </c>
      <c r="AM1334">
        <f t="shared" si="274"/>
        <v>0</v>
      </c>
      <c r="AN1334">
        <f t="shared" si="275"/>
        <v>0</v>
      </c>
      <c r="AO1334">
        <f t="shared" si="276"/>
        <v>0</v>
      </c>
    </row>
    <row r="1335" spans="1:41" x14ac:dyDescent="0.2">
      <c r="A1335" s="9">
        <f>'Cost per option'!A1343</f>
        <v>0</v>
      </c>
      <c r="B1335" t="str">
        <f>_xlfn.IFNA(VLOOKUP(A1335,'Energy balance options'!A$7:C$3000,3,FALSE),"")</f>
        <v/>
      </c>
      <c r="C1335">
        <f>SUMIFS('Energy balance options'!$F$7:$F$3000,'Energy balance options'!$B$7:$B$3000,HeatGen!C$2,'Energy balance options'!$A$7:$A$3000,HeatGen!$A1335)</f>
        <v>0</v>
      </c>
      <c r="D1335">
        <f>SUMIFS('Energy balance options'!$F$7:$F$3000,'Energy balance options'!$B$7:$B$3000,HeatGen!D$2,'Energy balance options'!$A$7:$A$3000,HeatGen!$A1335)</f>
        <v>0</v>
      </c>
      <c r="E1335">
        <f>SUMIFS('Energy balance options'!$F$7:$F$3000,'Energy balance options'!$B$7:$B$3000,HeatGen!E$2,'Energy balance options'!$A$7:$A$3000,HeatGen!$A1335)</f>
        <v>0</v>
      </c>
      <c r="F1335">
        <f>SUMIFS('Energy balance options'!$F$7:$F$3000,'Energy balance options'!$B$7:$B$3000,HeatGen!F$2,'Energy balance options'!$A$7:$A$3000,HeatGen!$A1335)</f>
        <v>0</v>
      </c>
      <c r="G1335">
        <f>SUMIFS('Energy balance options'!$F$7:$F$3000,'Energy balance options'!$B$7:$B$3000,HeatGen!G$2,'Energy balance options'!$A$7:$A$3000,HeatGen!$A1335)</f>
        <v>0</v>
      </c>
      <c r="H1335">
        <f>SUMIFS('Energy balance options'!$F$7:$F$3000,'Energy balance options'!$B$7:$B$3000,HeatGen!H$2,'Energy balance options'!$A$7:$A$3000,HeatGen!$A1335)</f>
        <v>0</v>
      </c>
      <c r="I1335">
        <f>SUMIFS('Energy balance options'!$F$7:$F$3000,'Energy balance options'!$B$7:$B$3000,HeatGen!I$2,'Energy balance options'!$A$7:$A$3000,HeatGen!$A1335)</f>
        <v>0</v>
      </c>
      <c r="J1335">
        <f>SUMIFS('Energy balance options'!$F$7:$F$3000,'Energy balance options'!$B$7:$B$3000,HeatGen!J$2,'Energy balance options'!$A$7:$A$3000,HeatGen!$A1335)</f>
        <v>0</v>
      </c>
      <c r="K1335">
        <f>SUMIFS('Energy balance options'!$F$7:$F$3000,'Energy balance options'!$B$7:$B$3000,HeatGen!K$2,'Energy balance options'!$A$7:$A$3000,HeatGen!$A1335)</f>
        <v>0</v>
      </c>
      <c r="L1335">
        <f>SUMIFS('Energy balance options'!$F$7:$F$3000,'Energy balance options'!$B$7:$B$3000,HeatGen!L$2,'Energy balance options'!$A$7:$A$3000,HeatGen!$A1335)</f>
        <v>0</v>
      </c>
      <c r="M1335">
        <f>SUMIFS('Energy balance options'!$F$7:$F$3000,'Energy balance options'!$B$7:$B$3000,HeatGen!M$2,'Energy balance options'!$A$7:$A$3000,HeatGen!$A1335)</f>
        <v>0</v>
      </c>
      <c r="N1335">
        <f>SUMIFS('Energy balance options'!$F$7:$F$3000,'Energy balance options'!$B$7:$B$3000,HeatGen!N$2,'Energy balance options'!$A$7:$A$3000,HeatGen!$A1335)</f>
        <v>0</v>
      </c>
      <c r="P1335">
        <f>SUMIFS('Energy balance options'!$F$7:$F$3000,'Energy balance options'!$B$7:$B$3000,HeatGen!P$2,'Energy balance options'!$A$7:$A$3000,HeatGen!$A1335)</f>
        <v>0</v>
      </c>
      <c r="Q1335">
        <f>SUMIFS('Energy balance options'!$F$7:$F$3000,'Energy balance options'!$B$7:$B$3000,HeatGen!Q$2,'Energy balance options'!$A$7:$A$3000,HeatGen!$A1335)</f>
        <v>0</v>
      </c>
      <c r="R1335">
        <f>SUMIFS('Energy balance options'!$F$7:$F$3000,'Energy balance options'!$B$7:$B$3000,HeatGen!R$2,'Energy balance options'!$A$7:$A$3000,HeatGen!$A1335)</f>
        <v>0</v>
      </c>
      <c r="S1335">
        <f>SUMIFS('Energy balance options'!$G$7:$G$3000,'Energy balance options'!$B$7:$B$3000,HeatGen!S$2,'Energy balance options'!$A$7:$A$3000,HeatGen!$A1335)</f>
        <v>0</v>
      </c>
      <c r="T1335">
        <f>SUMIFS('Energy balance options'!$G$7:$G$3000,'Energy balance options'!$B$7:$B$3000,HeatGen!T$2,'Energy balance options'!$A$7:$A$3000,HeatGen!$A1335)</f>
        <v>0</v>
      </c>
      <c r="U1335">
        <f>SUMIFS('Energy balance options'!$G$7:$G$3000,'Energy balance options'!$B$7:$B$3000,HeatGen!U$2,'Energy balance options'!$A$7:$A$3000,HeatGen!$A1335)</f>
        <v>0</v>
      </c>
      <c r="V1335">
        <f>SUMIFS('Energy balance options'!$G$7:$G$3000,'Energy balance options'!$B$7:$B$3000,HeatGen!V$2,'Energy balance options'!$A$7:$A$3000,HeatGen!$A1335)</f>
        <v>0</v>
      </c>
      <c r="W1335">
        <f>SUMIFS('Energy balance options'!$G$7:$G$3000,'Energy balance options'!$B$7:$B$3000,HeatGen!W$2,'Energy balance options'!$A$7:$A$3000,HeatGen!$A1335)</f>
        <v>0</v>
      </c>
      <c r="X1335">
        <f>SUMIFS('Energy balance options'!$G$7:$G$3000,'Energy balance options'!$B$7:$B$3000,HeatGen!X$2,'Energy balance options'!$A$7:$A$3000,HeatGen!$A1335)</f>
        <v>0</v>
      </c>
      <c r="AG1335">
        <f t="shared" si="268"/>
        <v>0</v>
      </c>
      <c r="AH1335">
        <f t="shared" si="269"/>
        <v>0</v>
      </c>
      <c r="AI1335">
        <f t="shared" si="270"/>
        <v>0</v>
      </c>
      <c r="AJ1335">
        <f t="shared" si="271"/>
        <v>0</v>
      </c>
      <c r="AK1335">
        <f t="shared" si="272"/>
        <v>0</v>
      </c>
      <c r="AL1335">
        <f t="shared" si="273"/>
        <v>0</v>
      </c>
      <c r="AM1335">
        <f t="shared" si="274"/>
        <v>0</v>
      </c>
      <c r="AN1335">
        <f t="shared" si="275"/>
        <v>0</v>
      </c>
      <c r="AO1335">
        <f t="shared" si="276"/>
        <v>0</v>
      </c>
    </row>
    <row r="1336" spans="1:41" x14ac:dyDescent="0.2">
      <c r="A1336" s="9">
        <f>'Cost per option'!A1344</f>
        <v>0</v>
      </c>
      <c r="B1336" t="str">
        <f>_xlfn.IFNA(VLOOKUP(A1336,'Energy balance options'!A$7:C$3000,3,FALSE),"")</f>
        <v/>
      </c>
      <c r="C1336">
        <f>SUMIFS('Energy balance options'!$F$7:$F$3000,'Energy balance options'!$B$7:$B$3000,HeatGen!C$2,'Energy balance options'!$A$7:$A$3000,HeatGen!$A1336)</f>
        <v>0</v>
      </c>
      <c r="D1336">
        <f>SUMIFS('Energy balance options'!$F$7:$F$3000,'Energy balance options'!$B$7:$B$3000,HeatGen!D$2,'Energy balance options'!$A$7:$A$3000,HeatGen!$A1336)</f>
        <v>0</v>
      </c>
      <c r="E1336">
        <f>SUMIFS('Energy balance options'!$F$7:$F$3000,'Energy balance options'!$B$7:$B$3000,HeatGen!E$2,'Energy balance options'!$A$7:$A$3000,HeatGen!$A1336)</f>
        <v>0</v>
      </c>
      <c r="F1336">
        <f>SUMIFS('Energy balance options'!$F$7:$F$3000,'Energy balance options'!$B$7:$B$3000,HeatGen!F$2,'Energy balance options'!$A$7:$A$3000,HeatGen!$A1336)</f>
        <v>0</v>
      </c>
      <c r="G1336">
        <f>SUMIFS('Energy balance options'!$F$7:$F$3000,'Energy balance options'!$B$7:$B$3000,HeatGen!G$2,'Energy balance options'!$A$7:$A$3000,HeatGen!$A1336)</f>
        <v>0</v>
      </c>
      <c r="H1336">
        <f>SUMIFS('Energy balance options'!$F$7:$F$3000,'Energy balance options'!$B$7:$B$3000,HeatGen!H$2,'Energy balance options'!$A$7:$A$3000,HeatGen!$A1336)</f>
        <v>0</v>
      </c>
      <c r="I1336">
        <f>SUMIFS('Energy balance options'!$F$7:$F$3000,'Energy balance options'!$B$7:$B$3000,HeatGen!I$2,'Energy balance options'!$A$7:$A$3000,HeatGen!$A1336)</f>
        <v>0</v>
      </c>
      <c r="J1336">
        <f>SUMIFS('Energy balance options'!$F$7:$F$3000,'Energy balance options'!$B$7:$B$3000,HeatGen!J$2,'Energy balance options'!$A$7:$A$3000,HeatGen!$A1336)</f>
        <v>0</v>
      </c>
      <c r="K1336">
        <f>SUMIFS('Energy balance options'!$F$7:$F$3000,'Energy balance options'!$B$7:$B$3000,HeatGen!K$2,'Energy balance options'!$A$7:$A$3000,HeatGen!$A1336)</f>
        <v>0</v>
      </c>
      <c r="L1336">
        <f>SUMIFS('Energy balance options'!$F$7:$F$3000,'Energy balance options'!$B$7:$B$3000,HeatGen!L$2,'Energy balance options'!$A$7:$A$3000,HeatGen!$A1336)</f>
        <v>0</v>
      </c>
      <c r="M1336">
        <f>SUMIFS('Energy balance options'!$F$7:$F$3000,'Energy balance options'!$B$7:$B$3000,HeatGen!M$2,'Energy balance options'!$A$7:$A$3000,HeatGen!$A1336)</f>
        <v>0</v>
      </c>
      <c r="N1336">
        <f>SUMIFS('Energy balance options'!$F$7:$F$3000,'Energy balance options'!$B$7:$B$3000,HeatGen!N$2,'Energy balance options'!$A$7:$A$3000,HeatGen!$A1336)</f>
        <v>0</v>
      </c>
      <c r="P1336">
        <f>SUMIFS('Energy balance options'!$F$7:$F$3000,'Energy balance options'!$B$7:$B$3000,HeatGen!P$2,'Energy balance options'!$A$7:$A$3000,HeatGen!$A1336)</f>
        <v>0</v>
      </c>
      <c r="Q1336">
        <f>SUMIFS('Energy balance options'!$F$7:$F$3000,'Energy balance options'!$B$7:$B$3000,HeatGen!Q$2,'Energy balance options'!$A$7:$A$3000,HeatGen!$A1336)</f>
        <v>0</v>
      </c>
      <c r="R1336">
        <f>SUMIFS('Energy balance options'!$F$7:$F$3000,'Energy balance options'!$B$7:$B$3000,HeatGen!R$2,'Energy balance options'!$A$7:$A$3000,HeatGen!$A1336)</f>
        <v>0</v>
      </c>
      <c r="S1336">
        <f>SUMIFS('Energy balance options'!$G$7:$G$3000,'Energy balance options'!$B$7:$B$3000,HeatGen!S$2,'Energy balance options'!$A$7:$A$3000,HeatGen!$A1336)</f>
        <v>0</v>
      </c>
      <c r="T1336">
        <f>SUMIFS('Energy balance options'!$G$7:$G$3000,'Energy balance options'!$B$7:$B$3000,HeatGen!T$2,'Energy balance options'!$A$7:$A$3000,HeatGen!$A1336)</f>
        <v>0</v>
      </c>
      <c r="U1336">
        <f>SUMIFS('Energy balance options'!$G$7:$G$3000,'Energy balance options'!$B$7:$B$3000,HeatGen!U$2,'Energy balance options'!$A$7:$A$3000,HeatGen!$A1336)</f>
        <v>0</v>
      </c>
      <c r="V1336">
        <f>SUMIFS('Energy balance options'!$G$7:$G$3000,'Energy balance options'!$B$7:$B$3000,HeatGen!V$2,'Energy balance options'!$A$7:$A$3000,HeatGen!$A1336)</f>
        <v>0</v>
      </c>
      <c r="W1336">
        <f>SUMIFS('Energy balance options'!$G$7:$G$3000,'Energy balance options'!$B$7:$B$3000,HeatGen!W$2,'Energy balance options'!$A$7:$A$3000,HeatGen!$A1336)</f>
        <v>0</v>
      </c>
      <c r="X1336">
        <f>SUMIFS('Energy balance options'!$G$7:$G$3000,'Energy balance options'!$B$7:$B$3000,HeatGen!X$2,'Energy balance options'!$A$7:$A$3000,HeatGen!$A1336)</f>
        <v>0</v>
      </c>
      <c r="AG1336">
        <f t="shared" si="268"/>
        <v>0</v>
      </c>
      <c r="AH1336">
        <f t="shared" si="269"/>
        <v>0</v>
      </c>
      <c r="AI1336">
        <f t="shared" si="270"/>
        <v>0</v>
      </c>
      <c r="AJ1336">
        <f t="shared" si="271"/>
        <v>0</v>
      </c>
      <c r="AK1336">
        <f t="shared" si="272"/>
        <v>0</v>
      </c>
      <c r="AL1336">
        <f t="shared" si="273"/>
        <v>0</v>
      </c>
      <c r="AM1336">
        <f t="shared" si="274"/>
        <v>0</v>
      </c>
      <c r="AN1336">
        <f t="shared" si="275"/>
        <v>0</v>
      </c>
      <c r="AO1336">
        <f t="shared" si="276"/>
        <v>0</v>
      </c>
    </row>
    <row r="1337" spans="1:41" x14ac:dyDescent="0.2">
      <c r="A1337" s="9">
        <f>'Cost per option'!A1345</f>
        <v>0</v>
      </c>
      <c r="B1337" t="str">
        <f>_xlfn.IFNA(VLOOKUP(A1337,'Energy balance options'!A$7:C$3000,3,FALSE),"")</f>
        <v/>
      </c>
      <c r="C1337">
        <f>SUMIFS('Energy balance options'!$F$7:$F$3000,'Energy balance options'!$B$7:$B$3000,HeatGen!C$2,'Energy balance options'!$A$7:$A$3000,HeatGen!$A1337)</f>
        <v>0</v>
      </c>
      <c r="D1337">
        <f>SUMIFS('Energy balance options'!$F$7:$F$3000,'Energy balance options'!$B$7:$B$3000,HeatGen!D$2,'Energy balance options'!$A$7:$A$3000,HeatGen!$A1337)</f>
        <v>0</v>
      </c>
      <c r="E1337">
        <f>SUMIFS('Energy balance options'!$F$7:$F$3000,'Energy balance options'!$B$7:$B$3000,HeatGen!E$2,'Energy balance options'!$A$7:$A$3000,HeatGen!$A1337)</f>
        <v>0</v>
      </c>
      <c r="F1337">
        <f>SUMIFS('Energy balance options'!$F$7:$F$3000,'Energy balance options'!$B$7:$B$3000,HeatGen!F$2,'Energy balance options'!$A$7:$A$3000,HeatGen!$A1337)</f>
        <v>0</v>
      </c>
      <c r="G1337">
        <f>SUMIFS('Energy balance options'!$F$7:$F$3000,'Energy balance options'!$B$7:$B$3000,HeatGen!G$2,'Energy balance options'!$A$7:$A$3000,HeatGen!$A1337)</f>
        <v>0</v>
      </c>
      <c r="H1337">
        <f>SUMIFS('Energy balance options'!$F$7:$F$3000,'Energy balance options'!$B$7:$B$3000,HeatGen!H$2,'Energy balance options'!$A$7:$A$3000,HeatGen!$A1337)</f>
        <v>0</v>
      </c>
      <c r="I1337">
        <f>SUMIFS('Energy balance options'!$F$7:$F$3000,'Energy balance options'!$B$7:$B$3000,HeatGen!I$2,'Energy balance options'!$A$7:$A$3000,HeatGen!$A1337)</f>
        <v>0</v>
      </c>
      <c r="J1337">
        <f>SUMIFS('Energy balance options'!$F$7:$F$3000,'Energy balance options'!$B$7:$B$3000,HeatGen!J$2,'Energy balance options'!$A$7:$A$3000,HeatGen!$A1337)</f>
        <v>0</v>
      </c>
      <c r="K1337">
        <f>SUMIFS('Energy balance options'!$F$7:$F$3000,'Energy balance options'!$B$7:$B$3000,HeatGen!K$2,'Energy balance options'!$A$7:$A$3000,HeatGen!$A1337)</f>
        <v>0</v>
      </c>
      <c r="L1337">
        <f>SUMIFS('Energy balance options'!$F$7:$F$3000,'Energy balance options'!$B$7:$B$3000,HeatGen!L$2,'Energy balance options'!$A$7:$A$3000,HeatGen!$A1337)</f>
        <v>0</v>
      </c>
      <c r="M1337">
        <f>SUMIFS('Energy balance options'!$F$7:$F$3000,'Energy balance options'!$B$7:$B$3000,HeatGen!M$2,'Energy balance options'!$A$7:$A$3000,HeatGen!$A1337)</f>
        <v>0</v>
      </c>
      <c r="N1337">
        <f>SUMIFS('Energy balance options'!$F$7:$F$3000,'Energy balance options'!$B$7:$B$3000,HeatGen!N$2,'Energy balance options'!$A$7:$A$3000,HeatGen!$A1337)</f>
        <v>0</v>
      </c>
      <c r="P1337">
        <f>SUMIFS('Energy balance options'!$F$7:$F$3000,'Energy balance options'!$B$7:$B$3000,HeatGen!P$2,'Energy balance options'!$A$7:$A$3000,HeatGen!$A1337)</f>
        <v>0</v>
      </c>
      <c r="Q1337">
        <f>SUMIFS('Energy balance options'!$F$7:$F$3000,'Energy balance options'!$B$7:$B$3000,HeatGen!Q$2,'Energy balance options'!$A$7:$A$3000,HeatGen!$A1337)</f>
        <v>0</v>
      </c>
      <c r="R1337">
        <f>SUMIFS('Energy balance options'!$F$7:$F$3000,'Energy balance options'!$B$7:$B$3000,HeatGen!R$2,'Energy balance options'!$A$7:$A$3000,HeatGen!$A1337)</f>
        <v>0</v>
      </c>
      <c r="S1337">
        <f>SUMIFS('Energy balance options'!$G$7:$G$3000,'Energy balance options'!$B$7:$B$3000,HeatGen!S$2,'Energy balance options'!$A$7:$A$3000,HeatGen!$A1337)</f>
        <v>0</v>
      </c>
      <c r="T1337">
        <f>SUMIFS('Energy balance options'!$G$7:$G$3000,'Energy balance options'!$B$7:$B$3000,HeatGen!T$2,'Energy balance options'!$A$7:$A$3000,HeatGen!$A1337)</f>
        <v>0</v>
      </c>
      <c r="U1337">
        <f>SUMIFS('Energy balance options'!$G$7:$G$3000,'Energy balance options'!$B$7:$B$3000,HeatGen!U$2,'Energy balance options'!$A$7:$A$3000,HeatGen!$A1337)</f>
        <v>0</v>
      </c>
      <c r="V1337">
        <f>SUMIFS('Energy balance options'!$G$7:$G$3000,'Energy balance options'!$B$7:$B$3000,HeatGen!V$2,'Energy balance options'!$A$7:$A$3000,HeatGen!$A1337)</f>
        <v>0</v>
      </c>
      <c r="W1337">
        <f>SUMIFS('Energy balance options'!$G$7:$G$3000,'Energy balance options'!$B$7:$B$3000,HeatGen!W$2,'Energy balance options'!$A$7:$A$3000,HeatGen!$A1337)</f>
        <v>0</v>
      </c>
      <c r="X1337">
        <f>SUMIFS('Energy balance options'!$G$7:$G$3000,'Energy balance options'!$B$7:$B$3000,HeatGen!X$2,'Energy balance options'!$A$7:$A$3000,HeatGen!$A1337)</f>
        <v>0</v>
      </c>
      <c r="AG1337">
        <f t="shared" si="268"/>
        <v>0</v>
      </c>
      <c r="AH1337">
        <f t="shared" si="269"/>
        <v>0</v>
      </c>
      <c r="AI1337">
        <f t="shared" si="270"/>
        <v>0</v>
      </c>
      <c r="AJ1337">
        <f t="shared" si="271"/>
        <v>0</v>
      </c>
      <c r="AK1337">
        <f t="shared" si="272"/>
        <v>0</v>
      </c>
      <c r="AL1337">
        <f t="shared" si="273"/>
        <v>0</v>
      </c>
      <c r="AM1337">
        <f t="shared" si="274"/>
        <v>0</v>
      </c>
      <c r="AN1337">
        <f t="shared" si="275"/>
        <v>0</v>
      </c>
      <c r="AO1337">
        <f t="shared" si="276"/>
        <v>0</v>
      </c>
    </row>
    <row r="1338" spans="1:41" x14ac:dyDescent="0.2">
      <c r="A1338" s="9">
        <f>'Cost per option'!A1346</f>
        <v>0</v>
      </c>
      <c r="B1338" t="str">
        <f>_xlfn.IFNA(VLOOKUP(A1338,'Energy balance options'!A$7:C$3000,3,FALSE),"")</f>
        <v/>
      </c>
      <c r="C1338">
        <f>SUMIFS('Energy balance options'!$F$7:$F$3000,'Energy balance options'!$B$7:$B$3000,HeatGen!C$2,'Energy balance options'!$A$7:$A$3000,HeatGen!$A1338)</f>
        <v>0</v>
      </c>
      <c r="D1338">
        <f>SUMIFS('Energy balance options'!$F$7:$F$3000,'Energy balance options'!$B$7:$B$3000,HeatGen!D$2,'Energy balance options'!$A$7:$A$3000,HeatGen!$A1338)</f>
        <v>0</v>
      </c>
      <c r="E1338">
        <f>SUMIFS('Energy balance options'!$F$7:$F$3000,'Energy balance options'!$B$7:$B$3000,HeatGen!E$2,'Energy balance options'!$A$7:$A$3000,HeatGen!$A1338)</f>
        <v>0</v>
      </c>
      <c r="F1338">
        <f>SUMIFS('Energy balance options'!$F$7:$F$3000,'Energy balance options'!$B$7:$B$3000,HeatGen!F$2,'Energy balance options'!$A$7:$A$3000,HeatGen!$A1338)</f>
        <v>0</v>
      </c>
      <c r="G1338">
        <f>SUMIFS('Energy balance options'!$F$7:$F$3000,'Energy balance options'!$B$7:$B$3000,HeatGen!G$2,'Energy balance options'!$A$7:$A$3000,HeatGen!$A1338)</f>
        <v>0</v>
      </c>
      <c r="H1338">
        <f>SUMIFS('Energy balance options'!$F$7:$F$3000,'Energy balance options'!$B$7:$B$3000,HeatGen!H$2,'Energy balance options'!$A$7:$A$3000,HeatGen!$A1338)</f>
        <v>0</v>
      </c>
      <c r="I1338">
        <f>SUMIFS('Energy balance options'!$F$7:$F$3000,'Energy balance options'!$B$7:$B$3000,HeatGen!I$2,'Energy balance options'!$A$7:$A$3000,HeatGen!$A1338)</f>
        <v>0</v>
      </c>
      <c r="J1338">
        <f>SUMIFS('Energy balance options'!$F$7:$F$3000,'Energy balance options'!$B$7:$B$3000,HeatGen!J$2,'Energy balance options'!$A$7:$A$3000,HeatGen!$A1338)</f>
        <v>0</v>
      </c>
      <c r="K1338">
        <f>SUMIFS('Energy balance options'!$F$7:$F$3000,'Energy balance options'!$B$7:$B$3000,HeatGen!K$2,'Energy balance options'!$A$7:$A$3000,HeatGen!$A1338)</f>
        <v>0</v>
      </c>
      <c r="L1338">
        <f>SUMIFS('Energy balance options'!$F$7:$F$3000,'Energy balance options'!$B$7:$B$3000,HeatGen!L$2,'Energy balance options'!$A$7:$A$3000,HeatGen!$A1338)</f>
        <v>0</v>
      </c>
      <c r="M1338">
        <f>SUMIFS('Energy balance options'!$F$7:$F$3000,'Energy balance options'!$B$7:$B$3000,HeatGen!M$2,'Energy balance options'!$A$7:$A$3000,HeatGen!$A1338)</f>
        <v>0</v>
      </c>
      <c r="N1338">
        <f>SUMIFS('Energy balance options'!$F$7:$F$3000,'Energy balance options'!$B$7:$B$3000,HeatGen!N$2,'Energy balance options'!$A$7:$A$3000,HeatGen!$A1338)</f>
        <v>0</v>
      </c>
      <c r="P1338">
        <f>SUMIFS('Energy balance options'!$F$7:$F$3000,'Energy balance options'!$B$7:$B$3000,HeatGen!P$2,'Energy balance options'!$A$7:$A$3000,HeatGen!$A1338)</f>
        <v>0</v>
      </c>
      <c r="Q1338">
        <f>SUMIFS('Energy balance options'!$F$7:$F$3000,'Energy balance options'!$B$7:$B$3000,HeatGen!Q$2,'Energy balance options'!$A$7:$A$3000,HeatGen!$A1338)</f>
        <v>0</v>
      </c>
      <c r="R1338">
        <f>SUMIFS('Energy balance options'!$F$7:$F$3000,'Energy balance options'!$B$7:$B$3000,HeatGen!R$2,'Energy balance options'!$A$7:$A$3000,HeatGen!$A1338)</f>
        <v>0</v>
      </c>
      <c r="S1338">
        <f>SUMIFS('Energy balance options'!$G$7:$G$3000,'Energy balance options'!$B$7:$B$3000,HeatGen!S$2,'Energy balance options'!$A$7:$A$3000,HeatGen!$A1338)</f>
        <v>0</v>
      </c>
      <c r="T1338">
        <f>SUMIFS('Energy balance options'!$G$7:$G$3000,'Energy balance options'!$B$7:$B$3000,HeatGen!T$2,'Energy balance options'!$A$7:$A$3000,HeatGen!$A1338)</f>
        <v>0</v>
      </c>
      <c r="U1338">
        <f>SUMIFS('Energy balance options'!$G$7:$G$3000,'Energy balance options'!$B$7:$B$3000,HeatGen!U$2,'Energy balance options'!$A$7:$A$3000,HeatGen!$A1338)</f>
        <v>0</v>
      </c>
      <c r="V1338">
        <f>SUMIFS('Energy balance options'!$G$7:$G$3000,'Energy balance options'!$B$7:$B$3000,HeatGen!V$2,'Energy balance options'!$A$7:$A$3000,HeatGen!$A1338)</f>
        <v>0</v>
      </c>
      <c r="W1338">
        <f>SUMIFS('Energy balance options'!$G$7:$G$3000,'Energy balance options'!$B$7:$B$3000,HeatGen!W$2,'Energy balance options'!$A$7:$A$3000,HeatGen!$A1338)</f>
        <v>0</v>
      </c>
      <c r="X1338">
        <f>SUMIFS('Energy balance options'!$G$7:$G$3000,'Energy balance options'!$B$7:$B$3000,HeatGen!X$2,'Energy balance options'!$A$7:$A$3000,HeatGen!$A1338)</f>
        <v>0</v>
      </c>
      <c r="AG1338">
        <f t="shared" ref="AG1338:AG1401" si="277">IFERROR(P1338/SUM($H1338:$Y1338),0)*SUM($C1338:$G1338)</f>
        <v>0</v>
      </c>
      <c r="AH1338">
        <f t="shared" ref="AH1338:AH1401" si="278">IFERROR(Q1338/SUM($H1338:$Y1338),0)*SUM($C1338:$G1338)</f>
        <v>0</v>
      </c>
      <c r="AI1338">
        <f t="shared" ref="AI1338:AI1401" si="279">IFERROR(R1338/SUM($H1338:$Y1338),0)*SUM($C1338:$G1338)</f>
        <v>0</v>
      </c>
      <c r="AJ1338">
        <f t="shared" ref="AJ1338:AJ1401" si="280">IFERROR(S1338/SUM($H1338:$X1338),0)*SUM($C1338:$G1338)</f>
        <v>0</v>
      </c>
      <c r="AK1338">
        <f t="shared" ref="AK1338:AK1401" si="281">IFERROR(T1338/SUM($H1338:$X1338),0)*SUM($C1338:$G1338)</f>
        <v>0</v>
      </c>
      <c r="AL1338">
        <f t="shared" ref="AL1338:AL1401" si="282">IFERROR(U1338/SUM($H1338:$X1338),0)*SUM($C1338:$G1338)</f>
        <v>0</v>
      </c>
      <c r="AM1338">
        <f t="shared" ref="AM1338:AM1401" si="283">IFERROR(V1338/SUM($H1338:$X1338),0)*SUM($C1338:$G1338)</f>
        <v>0</v>
      </c>
      <c r="AN1338">
        <f t="shared" ref="AN1338:AN1401" si="284">IFERROR(W1338/SUM($H1338:$X1338),0)*SUM($C1338:$G1338)</f>
        <v>0</v>
      </c>
      <c r="AO1338">
        <f t="shared" ref="AO1338:AO1401" si="285">IFERROR(X1338/SUM($H1338:$X1338),0)*SUM($C1338:$G1338)</f>
        <v>0</v>
      </c>
    </row>
    <row r="1339" spans="1:41" x14ac:dyDescent="0.2">
      <c r="A1339" s="9">
        <f>'Cost per option'!A1347</f>
        <v>0</v>
      </c>
      <c r="B1339" t="str">
        <f>_xlfn.IFNA(VLOOKUP(A1339,'Energy balance options'!A$7:C$3000,3,FALSE),"")</f>
        <v/>
      </c>
      <c r="C1339">
        <f>SUMIFS('Energy balance options'!$F$7:$F$3000,'Energy balance options'!$B$7:$B$3000,HeatGen!C$2,'Energy balance options'!$A$7:$A$3000,HeatGen!$A1339)</f>
        <v>0</v>
      </c>
      <c r="D1339">
        <f>SUMIFS('Energy balance options'!$F$7:$F$3000,'Energy balance options'!$B$7:$B$3000,HeatGen!D$2,'Energy balance options'!$A$7:$A$3000,HeatGen!$A1339)</f>
        <v>0</v>
      </c>
      <c r="E1339">
        <f>SUMIFS('Energy balance options'!$F$7:$F$3000,'Energy balance options'!$B$7:$B$3000,HeatGen!E$2,'Energy balance options'!$A$7:$A$3000,HeatGen!$A1339)</f>
        <v>0</v>
      </c>
      <c r="F1339">
        <f>SUMIFS('Energy balance options'!$F$7:$F$3000,'Energy balance options'!$B$7:$B$3000,HeatGen!F$2,'Energy balance options'!$A$7:$A$3000,HeatGen!$A1339)</f>
        <v>0</v>
      </c>
      <c r="G1339">
        <f>SUMIFS('Energy balance options'!$F$7:$F$3000,'Energy balance options'!$B$7:$B$3000,HeatGen!G$2,'Energy balance options'!$A$7:$A$3000,HeatGen!$A1339)</f>
        <v>0</v>
      </c>
      <c r="H1339">
        <f>SUMIFS('Energy balance options'!$F$7:$F$3000,'Energy balance options'!$B$7:$B$3000,HeatGen!H$2,'Energy balance options'!$A$7:$A$3000,HeatGen!$A1339)</f>
        <v>0</v>
      </c>
      <c r="I1339">
        <f>SUMIFS('Energy balance options'!$F$7:$F$3000,'Energy balance options'!$B$7:$B$3000,HeatGen!I$2,'Energy balance options'!$A$7:$A$3000,HeatGen!$A1339)</f>
        <v>0</v>
      </c>
      <c r="J1339">
        <f>SUMIFS('Energy balance options'!$F$7:$F$3000,'Energy balance options'!$B$7:$B$3000,HeatGen!J$2,'Energy balance options'!$A$7:$A$3000,HeatGen!$A1339)</f>
        <v>0</v>
      </c>
      <c r="K1339">
        <f>SUMIFS('Energy balance options'!$F$7:$F$3000,'Energy balance options'!$B$7:$B$3000,HeatGen!K$2,'Energy balance options'!$A$7:$A$3000,HeatGen!$A1339)</f>
        <v>0</v>
      </c>
      <c r="L1339">
        <f>SUMIFS('Energy balance options'!$F$7:$F$3000,'Energy balance options'!$B$7:$B$3000,HeatGen!L$2,'Energy balance options'!$A$7:$A$3000,HeatGen!$A1339)</f>
        <v>0</v>
      </c>
      <c r="M1339">
        <f>SUMIFS('Energy balance options'!$F$7:$F$3000,'Energy balance options'!$B$7:$B$3000,HeatGen!M$2,'Energy balance options'!$A$7:$A$3000,HeatGen!$A1339)</f>
        <v>0</v>
      </c>
      <c r="N1339">
        <f>SUMIFS('Energy balance options'!$F$7:$F$3000,'Energy balance options'!$B$7:$B$3000,HeatGen!N$2,'Energy balance options'!$A$7:$A$3000,HeatGen!$A1339)</f>
        <v>0</v>
      </c>
      <c r="P1339">
        <f>SUMIFS('Energy balance options'!$F$7:$F$3000,'Energy balance options'!$B$7:$B$3000,HeatGen!P$2,'Energy balance options'!$A$7:$A$3000,HeatGen!$A1339)</f>
        <v>0</v>
      </c>
      <c r="Q1339">
        <f>SUMIFS('Energy balance options'!$F$7:$F$3000,'Energy balance options'!$B$7:$B$3000,HeatGen!Q$2,'Energy balance options'!$A$7:$A$3000,HeatGen!$A1339)</f>
        <v>0</v>
      </c>
      <c r="R1339">
        <f>SUMIFS('Energy balance options'!$F$7:$F$3000,'Energy balance options'!$B$7:$B$3000,HeatGen!R$2,'Energy balance options'!$A$7:$A$3000,HeatGen!$A1339)</f>
        <v>0</v>
      </c>
      <c r="S1339">
        <f>SUMIFS('Energy balance options'!$G$7:$G$3000,'Energy balance options'!$B$7:$B$3000,HeatGen!S$2,'Energy balance options'!$A$7:$A$3000,HeatGen!$A1339)</f>
        <v>0</v>
      </c>
      <c r="T1339">
        <f>SUMIFS('Energy balance options'!$G$7:$G$3000,'Energy balance options'!$B$7:$B$3000,HeatGen!T$2,'Energy balance options'!$A$7:$A$3000,HeatGen!$A1339)</f>
        <v>0</v>
      </c>
      <c r="U1339">
        <f>SUMIFS('Energy balance options'!$G$7:$G$3000,'Energy balance options'!$B$7:$B$3000,HeatGen!U$2,'Energy balance options'!$A$7:$A$3000,HeatGen!$A1339)</f>
        <v>0</v>
      </c>
      <c r="V1339">
        <f>SUMIFS('Energy balance options'!$G$7:$G$3000,'Energy balance options'!$B$7:$B$3000,HeatGen!V$2,'Energy balance options'!$A$7:$A$3000,HeatGen!$A1339)</f>
        <v>0</v>
      </c>
      <c r="W1339">
        <f>SUMIFS('Energy balance options'!$G$7:$G$3000,'Energy balance options'!$B$7:$B$3000,HeatGen!W$2,'Energy balance options'!$A$7:$A$3000,HeatGen!$A1339)</f>
        <v>0</v>
      </c>
      <c r="X1339">
        <f>SUMIFS('Energy balance options'!$G$7:$G$3000,'Energy balance options'!$B$7:$B$3000,HeatGen!X$2,'Energy balance options'!$A$7:$A$3000,HeatGen!$A1339)</f>
        <v>0</v>
      </c>
      <c r="AG1339">
        <f t="shared" si="277"/>
        <v>0</v>
      </c>
      <c r="AH1339">
        <f t="shared" si="278"/>
        <v>0</v>
      </c>
      <c r="AI1339">
        <f t="shared" si="279"/>
        <v>0</v>
      </c>
      <c r="AJ1339">
        <f t="shared" si="280"/>
        <v>0</v>
      </c>
      <c r="AK1339">
        <f t="shared" si="281"/>
        <v>0</v>
      </c>
      <c r="AL1339">
        <f t="shared" si="282"/>
        <v>0</v>
      </c>
      <c r="AM1339">
        <f t="shared" si="283"/>
        <v>0</v>
      </c>
      <c r="AN1339">
        <f t="shared" si="284"/>
        <v>0</v>
      </c>
      <c r="AO1339">
        <f t="shared" si="285"/>
        <v>0</v>
      </c>
    </row>
    <row r="1340" spans="1:41" x14ac:dyDescent="0.2">
      <c r="A1340" s="9">
        <f>'Cost per option'!A1348</f>
        <v>0</v>
      </c>
      <c r="B1340" t="str">
        <f>_xlfn.IFNA(VLOOKUP(A1340,'Energy balance options'!A$7:C$3000,3,FALSE),"")</f>
        <v/>
      </c>
      <c r="C1340">
        <f>SUMIFS('Energy balance options'!$F$7:$F$3000,'Energy balance options'!$B$7:$B$3000,HeatGen!C$2,'Energy balance options'!$A$7:$A$3000,HeatGen!$A1340)</f>
        <v>0</v>
      </c>
      <c r="D1340">
        <f>SUMIFS('Energy balance options'!$F$7:$F$3000,'Energy balance options'!$B$7:$B$3000,HeatGen!D$2,'Energy balance options'!$A$7:$A$3000,HeatGen!$A1340)</f>
        <v>0</v>
      </c>
      <c r="E1340">
        <f>SUMIFS('Energy balance options'!$F$7:$F$3000,'Energy balance options'!$B$7:$B$3000,HeatGen!E$2,'Energy balance options'!$A$7:$A$3000,HeatGen!$A1340)</f>
        <v>0</v>
      </c>
      <c r="F1340">
        <f>SUMIFS('Energy balance options'!$F$7:$F$3000,'Energy balance options'!$B$7:$B$3000,HeatGen!F$2,'Energy balance options'!$A$7:$A$3000,HeatGen!$A1340)</f>
        <v>0</v>
      </c>
      <c r="G1340">
        <f>SUMIFS('Energy balance options'!$F$7:$F$3000,'Energy balance options'!$B$7:$B$3000,HeatGen!G$2,'Energy balance options'!$A$7:$A$3000,HeatGen!$A1340)</f>
        <v>0</v>
      </c>
      <c r="H1340">
        <f>SUMIFS('Energy balance options'!$F$7:$F$3000,'Energy balance options'!$B$7:$B$3000,HeatGen!H$2,'Energy balance options'!$A$7:$A$3000,HeatGen!$A1340)</f>
        <v>0</v>
      </c>
      <c r="I1340">
        <f>SUMIFS('Energy balance options'!$F$7:$F$3000,'Energy balance options'!$B$7:$B$3000,HeatGen!I$2,'Energy balance options'!$A$7:$A$3000,HeatGen!$A1340)</f>
        <v>0</v>
      </c>
      <c r="J1340">
        <f>SUMIFS('Energy balance options'!$F$7:$F$3000,'Energy balance options'!$B$7:$B$3000,HeatGen!J$2,'Energy balance options'!$A$7:$A$3000,HeatGen!$A1340)</f>
        <v>0</v>
      </c>
      <c r="K1340">
        <f>SUMIFS('Energy balance options'!$F$7:$F$3000,'Energy balance options'!$B$7:$B$3000,HeatGen!K$2,'Energy balance options'!$A$7:$A$3000,HeatGen!$A1340)</f>
        <v>0</v>
      </c>
      <c r="L1340">
        <f>SUMIFS('Energy balance options'!$F$7:$F$3000,'Energy balance options'!$B$7:$B$3000,HeatGen!L$2,'Energy balance options'!$A$7:$A$3000,HeatGen!$A1340)</f>
        <v>0</v>
      </c>
      <c r="M1340">
        <f>SUMIFS('Energy balance options'!$F$7:$F$3000,'Energy balance options'!$B$7:$B$3000,HeatGen!M$2,'Energy balance options'!$A$7:$A$3000,HeatGen!$A1340)</f>
        <v>0</v>
      </c>
      <c r="N1340">
        <f>SUMIFS('Energy balance options'!$F$7:$F$3000,'Energy balance options'!$B$7:$B$3000,HeatGen!N$2,'Energy balance options'!$A$7:$A$3000,HeatGen!$A1340)</f>
        <v>0</v>
      </c>
      <c r="P1340">
        <f>SUMIFS('Energy balance options'!$F$7:$F$3000,'Energy balance options'!$B$7:$B$3000,HeatGen!P$2,'Energy balance options'!$A$7:$A$3000,HeatGen!$A1340)</f>
        <v>0</v>
      </c>
      <c r="Q1340">
        <f>SUMIFS('Energy balance options'!$F$7:$F$3000,'Energy balance options'!$B$7:$B$3000,HeatGen!Q$2,'Energy balance options'!$A$7:$A$3000,HeatGen!$A1340)</f>
        <v>0</v>
      </c>
      <c r="R1340">
        <f>SUMIFS('Energy balance options'!$F$7:$F$3000,'Energy balance options'!$B$7:$B$3000,HeatGen!R$2,'Energy balance options'!$A$7:$A$3000,HeatGen!$A1340)</f>
        <v>0</v>
      </c>
      <c r="S1340">
        <f>SUMIFS('Energy balance options'!$G$7:$G$3000,'Energy balance options'!$B$7:$B$3000,HeatGen!S$2,'Energy balance options'!$A$7:$A$3000,HeatGen!$A1340)</f>
        <v>0</v>
      </c>
      <c r="T1340">
        <f>SUMIFS('Energy balance options'!$G$7:$G$3000,'Energy balance options'!$B$7:$B$3000,HeatGen!T$2,'Energy balance options'!$A$7:$A$3000,HeatGen!$A1340)</f>
        <v>0</v>
      </c>
      <c r="U1340">
        <f>SUMIFS('Energy balance options'!$G$7:$G$3000,'Energy balance options'!$B$7:$B$3000,HeatGen!U$2,'Energy balance options'!$A$7:$A$3000,HeatGen!$A1340)</f>
        <v>0</v>
      </c>
      <c r="V1340">
        <f>SUMIFS('Energy balance options'!$G$7:$G$3000,'Energy balance options'!$B$7:$B$3000,HeatGen!V$2,'Energy balance options'!$A$7:$A$3000,HeatGen!$A1340)</f>
        <v>0</v>
      </c>
      <c r="W1340">
        <f>SUMIFS('Energy balance options'!$G$7:$G$3000,'Energy balance options'!$B$7:$B$3000,HeatGen!W$2,'Energy balance options'!$A$7:$A$3000,HeatGen!$A1340)</f>
        <v>0</v>
      </c>
      <c r="X1340">
        <f>SUMIFS('Energy balance options'!$G$7:$G$3000,'Energy balance options'!$B$7:$B$3000,HeatGen!X$2,'Energy balance options'!$A$7:$A$3000,HeatGen!$A1340)</f>
        <v>0</v>
      </c>
      <c r="AG1340">
        <f t="shared" si="277"/>
        <v>0</v>
      </c>
      <c r="AH1340">
        <f t="shared" si="278"/>
        <v>0</v>
      </c>
      <c r="AI1340">
        <f t="shared" si="279"/>
        <v>0</v>
      </c>
      <c r="AJ1340">
        <f t="shared" si="280"/>
        <v>0</v>
      </c>
      <c r="AK1340">
        <f t="shared" si="281"/>
        <v>0</v>
      </c>
      <c r="AL1340">
        <f t="shared" si="282"/>
        <v>0</v>
      </c>
      <c r="AM1340">
        <f t="shared" si="283"/>
        <v>0</v>
      </c>
      <c r="AN1340">
        <f t="shared" si="284"/>
        <v>0</v>
      </c>
      <c r="AO1340">
        <f t="shared" si="285"/>
        <v>0</v>
      </c>
    </row>
    <row r="1341" spans="1:41" x14ac:dyDescent="0.2">
      <c r="A1341" s="9">
        <f>'Cost per option'!A1349</f>
        <v>0</v>
      </c>
      <c r="B1341" t="str">
        <f>_xlfn.IFNA(VLOOKUP(A1341,'Energy balance options'!A$7:C$3000,3,FALSE),"")</f>
        <v/>
      </c>
      <c r="C1341">
        <f>SUMIFS('Energy balance options'!$F$7:$F$3000,'Energy balance options'!$B$7:$B$3000,HeatGen!C$2,'Energy balance options'!$A$7:$A$3000,HeatGen!$A1341)</f>
        <v>0</v>
      </c>
      <c r="D1341">
        <f>SUMIFS('Energy balance options'!$F$7:$F$3000,'Energy balance options'!$B$7:$B$3000,HeatGen!D$2,'Energy balance options'!$A$7:$A$3000,HeatGen!$A1341)</f>
        <v>0</v>
      </c>
      <c r="E1341">
        <f>SUMIFS('Energy balance options'!$F$7:$F$3000,'Energy balance options'!$B$7:$B$3000,HeatGen!E$2,'Energy balance options'!$A$7:$A$3000,HeatGen!$A1341)</f>
        <v>0</v>
      </c>
      <c r="F1341">
        <f>SUMIFS('Energy balance options'!$F$7:$F$3000,'Energy balance options'!$B$7:$B$3000,HeatGen!F$2,'Energy balance options'!$A$7:$A$3000,HeatGen!$A1341)</f>
        <v>0</v>
      </c>
      <c r="G1341">
        <f>SUMIFS('Energy balance options'!$F$7:$F$3000,'Energy balance options'!$B$7:$B$3000,HeatGen!G$2,'Energy balance options'!$A$7:$A$3000,HeatGen!$A1341)</f>
        <v>0</v>
      </c>
      <c r="H1341">
        <f>SUMIFS('Energy balance options'!$F$7:$F$3000,'Energy balance options'!$B$7:$B$3000,HeatGen!H$2,'Energy balance options'!$A$7:$A$3000,HeatGen!$A1341)</f>
        <v>0</v>
      </c>
      <c r="I1341">
        <f>SUMIFS('Energy balance options'!$F$7:$F$3000,'Energy balance options'!$B$7:$B$3000,HeatGen!I$2,'Energy balance options'!$A$7:$A$3000,HeatGen!$A1341)</f>
        <v>0</v>
      </c>
      <c r="J1341">
        <f>SUMIFS('Energy balance options'!$F$7:$F$3000,'Energy balance options'!$B$7:$B$3000,HeatGen!J$2,'Energy balance options'!$A$7:$A$3000,HeatGen!$A1341)</f>
        <v>0</v>
      </c>
      <c r="K1341">
        <f>SUMIFS('Energy balance options'!$F$7:$F$3000,'Energy balance options'!$B$7:$B$3000,HeatGen!K$2,'Energy balance options'!$A$7:$A$3000,HeatGen!$A1341)</f>
        <v>0</v>
      </c>
      <c r="L1341">
        <f>SUMIFS('Energy balance options'!$F$7:$F$3000,'Energy balance options'!$B$7:$B$3000,HeatGen!L$2,'Energy balance options'!$A$7:$A$3000,HeatGen!$A1341)</f>
        <v>0</v>
      </c>
      <c r="M1341">
        <f>SUMIFS('Energy balance options'!$F$7:$F$3000,'Energy balance options'!$B$7:$B$3000,HeatGen!M$2,'Energy balance options'!$A$7:$A$3000,HeatGen!$A1341)</f>
        <v>0</v>
      </c>
      <c r="N1341">
        <f>SUMIFS('Energy balance options'!$F$7:$F$3000,'Energy balance options'!$B$7:$B$3000,HeatGen!N$2,'Energy balance options'!$A$7:$A$3000,HeatGen!$A1341)</f>
        <v>0</v>
      </c>
      <c r="P1341">
        <f>SUMIFS('Energy balance options'!$F$7:$F$3000,'Energy balance options'!$B$7:$B$3000,HeatGen!P$2,'Energy balance options'!$A$7:$A$3000,HeatGen!$A1341)</f>
        <v>0</v>
      </c>
      <c r="Q1341">
        <f>SUMIFS('Energy balance options'!$F$7:$F$3000,'Energy balance options'!$B$7:$B$3000,HeatGen!Q$2,'Energy balance options'!$A$7:$A$3000,HeatGen!$A1341)</f>
        <v>0</v>
      </c>
      <c r="R1341">
        <f>SUMIFS('Energy balance options'!$F$7:$F$3000,'Energy balance options'!$B$7:$B$3000,HeatGen!R$2,'Energy balance options'!$A$7:$A$3000,HeatGen!$A1341)</f>
        <v>0</v>
      </c>
      <c r="S1341">
        <f>SUMIFS('Energy balance options'!$G$7:$G$3000,'Energy balance options'!$B$7:$B$3000,HeatGen!S$2,'Energy balance options'!$A$7:$A$3000,HeatGen!$A1341)</f>
        <v>0</v>
      </c>
      <c r="T1341">
        <f>SUMIFS('Energy balance options'!$G$7:$G$3000,'Energy balance options'!$B$7:$B$3000,HeatGen!T$2,'Energy balance options'!$A$7:$A$3000,HeatGen!$A1341)</f>
        <v>0</v>
      </c>
      <c r="U1341">
        <f>SUMIFS('Energy balance options'!$G$7:$G$3000,'Energy balance options'!$B$7:$B$3000,HeatGen!U$2,'Energy balance options'!$A$7:$A$3000,HeatGen!$A1341)</f>
        <v>0</v>
      </c>
      <c r="V1341">
        <f>SUMIFS('Energy balance options'!$G$7:$G$3000,'Energy balance options'!$B$7:$B$3000,HeatGen!V$2,'Energy balance options'!$A$7:$A$3000,HeatGen!$A1341)</f>
        <v>0</v>
      </c>
      <c r="W1341">
        <f>SUMIFS('Energy balance options'!$G$7:$G$3000,'Energy balance options'!$B$7:$B$3000,HeatGen!W$2,'Energy balance options'!$A$7:$A$3000,HeatGen!$A1341)</f>
        <v>0</v>
      </c>
      <c r="X1341">
        <f>SUMIFS('Energy balance options'!$G$7:$G$3000,'Energy balance options'!$B$7:$B$3000,HeatGen!X$2,'Energy balance options'!$A$7:$A$3000,HeatGen!$A1341)</f>
        <v>0</v>
      </c>
      <c r="AG1341">
        <f t="shared" si="277"/>
        <v>0</v>
      </c>
      <c r="AH1341">
        <f t="shared" si="278"/>
        <v>0</v>
      </c>
      <c r="AI1341">
        <f t="shared" si="279"/>
        <v>0</v>
      </c>
      <c r="AJ1341">
        <f t="shared" si="280"/>
        <v>0</v>
      </c>
      <c r="AK1341">
        <f t="shared" si="281"/>
        <v>0</v>
      </c>
      <c r="AL1341">
        <f t="shared" si="282"/>
        <v>0</v>
      </c>
      <c r="AM1341">
        <f t="shared" si="283"/>
        <v>0</v>
      </c>
      <c r="AN1341">
        <f t="shared" si="284"/>
        <v>0</v>
      </c>
      <c r="AO1341">
        <f t="shared" si="285"/>
        <v>0</v>
      </c>
    </row>
    <row r="1342" spans="1:41" x14ac:dyDescent="0.2">
      <c r="A1342" s="9">
        <f>'Cost per option'!A1350</f>
        <v>0</v>
      </c>
      <c r="B1342" t="str">
        <f>_xlfn.IFNA(VLOOKUP(A1342,'Energy balance options'!A$7:C$3000,3,FALSE),"")</f>
        <v/>
      </c>
      <c r="C1342">
        <f>SUMIFS('Energy balance options'!$F$7:$F$3000,'Energy balance options'!$B$7:$B$3000,HeatGen!C$2,'Energy balance options'!$A$7:$A$3000,HeatGen!$A1342)</f>
        <v>0</v>
      </c>
      <c r="D1342">
        <f>SUMIFS('Energy balance options'!$F$7:$F$3000,'Energy balance options'!$B$7:$B$3000,HeatGen!D$2,'Energy balance options'!$A$7:$A$3000,HeatGen!$A1342)</f>
        <v>0</v>
      </c>
      <c r="E1342">
        <f>SUMIFS('Energy balance options'!$F$7:$F$3000,'Energy balance options'!$B$7:$B$3000,HeatGen!E$2,'Energy balance options'!$A$7:$A$3000,HeatGen!$A1342)</f>
        <v>0</v>
      </c>
      <c r="F1342">
        <f>SUMIFS('Energy balance options'!$F$7:$F$3000,'Energy balance options'!$B$7:$B$3000,HeatGen!F$2,'Energy balance options'!$A$7:$A$3000,HeatGen!$A1342)</f>
        <v>0</v>
      </c>
      <c r="G1342">
        <f>SUMIFS('Energy balance options'!$F$7:$F$3000,'Energy balance options'!$B$7:$B$3000,HeatGen!G$2,'Energy balance options'!$A$7:$A$3000,HeatGen!$A1342)</f>
        <v>0</v>
      </c>
      <c r="H1342">
        <f>SUMIFS('Energy balance options'!$F$7:$F$3000,'Energy balance options'!$B$7:$B$3000,HeatGen!H$2,'Energy balance options'!$A$7:$A$3000,HeatGen!$A1342)</f>
        <v>0</v>
      </c>
      <c r="I1342">
        <f>SUMIFS('Energy balance options'!$F$7:$F$3000,'Energy balance options'!$B$7:$B$3000,HeatGen!I$2,'Energy balance options'!$A$7:$A$3000,HeatGen!$A1342)</f>
        <v>0</v>
      </c>
      <c r="J1342">
        <f>SUMIFS('Energy balance options'!$F$7:$F$3000,'Energy balance options'!$B$7:$B$3000,HeatGen!J$2,'Energy balance options'!$A$7:$A$3000,HeatGen!$A1342)</f>
        <v>0</v>
      </c>
      <c r="K1342">
        <f>SUMIFS('Energy balance options'!$F$7:$F$3000,'Energy balance options'!$B$7:$B$3000,HeatGen!K$2,'Energy balance options'!$A$7:$A$3000,HeatGen!$A1342)</f>
        <v>0</v>
      </c>
      <c r="L1342">
        <f>SUMIFS('Energy balance options'!$F$7:$F$3000,'Energy balance options'!$B$7:$B$3000,HeatGen!L$2,'Energy balance options'!$A$7:$A$3000,HeatGen!$A1342)</f>
        <v>0</v>
      </c>
      <c r="M1342">
        <f>SUMIFS('Energy balance options'!$F$7:$F$3000,'Energy balance options'!$B$7:$B$3000,HeatGen!M$2,'Energy balance options'!$A$7:$A$3000,HeatGen!$A1342)</f>
        <v>0</v>
      </c>
      <c r="N1342">
        <f>SUMIFS('Energy balance options'!$F$7:$F$3000,'Energy balance options'!$B$7:$B$3000,HeatGen!N$2,'Energy balance options'!$A$7:$A$3000,HeatGen!$A1342)</f>
        <v>0</v>
      </c>
      <c r="P1342">
        <f>SUMIFS('Energy balance options'!$F$7:$F$3000,'Energy balance options'!$B$7:$B$3000,HeatGen!P$2,'Energy balance options'!$A$7:$A$3000,HeatGen!$A1342)</f>
        <v>0</v>
      </c>
      <c r="Q1342">
        <f>SUMIFS('Energy balance options'!$F$7:$F$3000,'Energy balance options'!$B$7:$B$3000,HeatGen!Q$2,'Energy balance options'!$A$7:$A$3000,HeatGen!$A1342)</f>
        <v>0</v>
      </c>
      <c r="R1342">
        <f>SUMIFS('Energy balance options'!$F$7:$F$3000,'Energy balance options'!$B$7:$B$3000,HeatGen!R$2,'Energy balance options'!$A$7:$A$3000,HeatGen!$A1342)</f>
        <v>0</v>
      </c>
      <c r="S1342">
        <f>SUMIFS('Energy balance options'!$G$7:$G$3000,'Energy balance options'!$B$7:$B$3000,HeatGen!S$2,'Energy balance options'!$A$7:$A$3000,HeatGen!$A1342)</f>
        <v>0</v>
      </c>
      <c r="T1342">
        <f>SUMIFS('Energy balance options'!$G$7:$G$3000,'Energy balance options'!$B$7:$B$3000,HeatGen!T$2,'Energy balance options'!$A$7:$A$3000,HeatGen!$A1342)</f>
        <v>0</v>
      </c>
      <c r="U1342">
        <f>SUMIFS('Energy balance options'!$G$7:$G$3000,'Energy balance options'!$B$7:$B$3000,HeatGen!U$2,'Energy balance options'!$A$7:$A$3000,HeatGen!$A1342)</f>
        <v>0</v>
      </c>
      <c r="V1342">
        <f>SUMIFS('Energy balance options'!$G$7:$G$3000,'Energy balance options'!$B$7:$B$3000,HeatGen!V$2,'Energy balance options'!$A$7:$A$3000,HeatGen!$A1342)</f>
        <v>0</v>
      </c>
      <c r="W1342">
        <f>SUMIFS('Energy balance options'!$G$7:$G$3000,'Energy balance options'!$B$7:$B$3000,HeatGen!W$2,'Energy balance options'!$A$7:$A$3000,HeatGen!$A1342)</f>
        <v>0</v>
      </c>
      <c r="X1342">
        <f>SUMIFS('Energy balance options'!$G$7:$G$3000,'Energy balance options'!$B$7:$B$3000,HeatGen!X$2,'Energy balance options'!$A$7:$A$3000,HeatGen!$A1342)</f>
        <v>0</v>
      </c>
      <c r="AG1342">
        <f t="shared" si="277"/>
        <v>0</v>
      </c>
      <c r="AH1342">
        <f t="shared" si="278"/>
        <v>0</v>
      </c>
      <c r="AI1342">
        <f t="shared" si="279"/>
        <v>0</v>
      </c>
      <c r="AJ1342">
        <f t="shared" si="280"/>
        <v>0</v>
      </c>
      <c r="AK1342">
        <f t="shared" si="281"/>
        <v>0</v>
      </c>
      <c r="AL1342">
        <f t="shared" si="282"/>
        <v>0</v>
      </c>
      <c r="AM1342">
        <f t="shared" si="283"/>
        <v>0</v>
      </c>
      <c r="AN1342">
        <f t="shared" si="284"/>
        <v>0</v>
      </c>
      <c r="AO1342">
        <f t="shared" si="285"/>
        <v>0</v>
      </c>
    </row>
    <row r="1343" spans="1:41" x14ac:dyDescent="0.2">
      <c r="A1343" s="9">
        <f>'Cost per option'!A1351</f>
        <v>0</v>
      </c>
      <c r="B1343" t="str">
        <f>_xlfn.IFNA(VLOOKUP(A1343,'Energy balance options'!A$7:C$3000,3,FALSE),"")</f>
        <v/>
      </c>
      <c r="C1343">
        <f>SUMIFS('Energy balance options'!$F$7:$F$3000,'Energy balance options'!$B$7:$B$3000,HeatGen!C$2,'Energy balance options'!$A$7:$A$3000,HeatGen!$A1343)</f>
        <v>0</v>
      </c>
      <c r="D1343">
        <f>SUMIFS('Energy balance options'!$F$7:$F$3000,'Energy balance options'!$B$7:$B$3000,HeatGen!D$2,'Energy balance options'!$A$7:$A$3000,HeatGen!$A1343)</f>
        <v>0</v>
      </c>
      <c r="E1343">
        <f>SUMIFS('Energy balance options'!$F$7:$F$3000,'Energy balance options'!$B$7:$B$3000,HeatGen!E$2,'Energy balance options'!$A$7:$A$3000,HeatGen!$A1343)</f>
        <v>0</v>
      </c>
      <c r="F1343">
        <f>SUMIFS('Energy balance options'!$F$7:$F$3000,'Energy balance options'!$B$7:$B$3000,HeatGen!F$2,'Energy balance options'!$A$7:$A$3000,HeatGen!$A1343)</f>
        <v>0</v>
      </c>
      <c r="G1343">
        <f>SUMIFS('Energy balance options'!$F$7:$F$3000,'Energy balance options'!$B$7:$B$3000,HeatGen!G$2,'Energy balance options'!$A$7:$A$3000,HeatGen!$A1343)</f>
        <v>0</v>
      </c>
      <c r="H1343">
        <f>SUMIFS('Energy balance options'!$F$7:$F$3000,'Energy balance options'!$B$7:$B$3000,HeatGen!H$2,'Energy balance options'!$A$7:$A$3000,HeatGen!$A1343)</f>
        <v>0</v>
      </c>
      <c r="I1343">
        <f>SUMIFS('Energy balance options'!$F$7:$F$3000,'Energy balance options'!$B$7:$B$3000,HeatGen!I$2,'Energy balance options'!$A$7:$A$3000,HeatGen!$A1343)</f>
        <v>0</v>
      </c>
      <c r="J1343">
        <f>SUMIFS('Energy balance options'!$F$7:$F$3000,'Energy balance options'!$B$7:$B$3000,HeatGen!J$2,'Energy balance options'!$A$7:$A$3000,HeatGen!$A1343)</f>
        <v>0</v>
      </c>
      <c r="K1343">
        <f>SUMIFS('Energy balance options'!$F$7:$F$3000,'Energy balance options'!$B$7:$B$3000,HeatGen!K$2,'Energy balance options'!$A$7:$A$3000,HeatGen!$A1343)</f>
        <v>0</v>
      </c>
      <c r="L1343">
        <f>SUMIFS('Energy balance options'!$F$7:$F$3000,'Energy balance options'!$B$7:$B$3000,HeatGen!L$2,'Energy balance options'!$A$7:$A$3000,HeatGen!$A1343)</f>
        <v>0</v>
      </c>
      <c r="M1343">
        <f>SUMIFS('Energy balance options'!$F$7:$F$3000,'Energy balance options'!$B$7:$B$3000,HeatGen!M$2,'Energy balance options'!$A$7:$A$3000,HeatGen!$A1343)</f>
        <v>0</v>
      </c>
      <c r="N1343">
        <f>SUMIFS('Energy balance options'!$F$7:$F$3000,'Energy balance options'!$B$7:$B$3000,HeatGen!N$2,'Energy balance options'!$A$7:$A$3000,HeatGen!$A1343)</f>
        <v>0</v>
      </c>
      <c r="P1343">
        <f>SUMIFS('Energy balance options'!$F$7:$F$3000,'Energy balance options'!$B$7:$B$3000,HeatGen!P$2,'Energy balance options'!$A$7:$A$3000,HeatGen!$A1343)</f>
        <v>0</v>
      </c>
      <c r="Q1343">
        <f>SUMIFS('Energy balance options'!$F$7:$F$3000,'Energy balance options'!$B$7:$B$3000,HeatGen!Q$2,'Energy balance options'!$A$7:$A$3000,HeatGen!$A1343)</f>
        <v>0</v>
      </c>
      <c r="R1343">
        <f>SUMIFS('Energy balance options'!$F$7:$F$3000,'Energy balance options'!$B$7:$B$3000,HeatGen!R$2,'Energy balance options'!$A$7:$A$3000,HeatGen!$A1343)</f>
        <v>0</v>
      </c>
      <c r="S1343">
        <f>SUMIFS('Energy balance options'!$G$7:$G$3000,'Energy balance options'!$B$7:$B$3000,HeatGen!S$2,'Energy balance options'!$A$7:$A$3000,HeatGen!$A1343)</f>
        <v>0</v>
      </c>
      <c r="T1343">
        <f>SUMIFS('Energy balance options'!$G$7:$G$3000,'Energy balance options'!$B$7:$B$3000,HeatGen!T$2,'Energy balance options'!$A$7:$A$3000,HeatGen!$A1343)</f>
        <v>0</v>
      </c>
      <c r="U1343">
        <f>SUMIFS('Energy balance options'!$G$7:$G$3000,'Energy balance options'!$B$7:$B$3000,HeatGen!U$2,'Energy balance options'!$A$7:$A$3000,HeatGen!$A1343)</f>
        <v>0</v>
      </c>
      <c r="V1343">
        <f>SUMIFS('Energy balance options'!$G$7:$G$3000,'Energy balance options'!$B$7:$B$3000,HeatGen!V$2,'Energy balance options'!$A$7:$A$3000,HeatGen!$A1343)</f>
        <v>0</v>
      </c>
      <c r="W1343">
        <f>SUMIFS('Energy balance options'!$G$7:$G$3000,'Energy balance options'!$B$7:$B$3000,HeatGen!W$2,'Energy balance options'!$A$7:$A$3000,HeatGen!$A1343)</f>
        <v>0</v>
      </c>
      <c r="X1343">
        <f>SUMIFS('Energy balance options'!$G$7:$G$3000,'Energy balance options'!$B$7:$B$3000,HeatGen!X$2,'Energy balance options'!$A$7:$A$3000,HeatGen!$A1343)</f>
        <v>0</v>
      </c>
      <c r="AG1343">
        <f t="shared" si="277"/>
        <v>0</v>
      </c>
      <c r="AH1343">
        <f t="shared" si="278"/>
        <v>0</v>
      </c>
      <c r="AI1343">
        <f t="shared" si="279"/>
        <v>0</v>
      </c>
      <c r="AJ1343">
        <f t="shared" si="280"/>
        <v>0</v>
      </c>
      <c r="AK1343">
        <f t="shared" si="281"/>
        <v>0</v>
      </c>
      <c r="AL1343">
        <f t="shared" si="282"/>
        <v>0</v>
      </c>
      <c r="AM1343">
        <f t="shared" si="283"/>
        <v>0</v>
      </c>
      <c r="AN1343">
        <f t="shared" si="284"/>
        <v>0</v>
      </c>
      <c r="AO1343">
        <f t="shared" si="285"/>
        <v>0</v>
      </c>
    </row>
    <row r="1344" spans="1:41" x14ac:dyDescent="0.2">
      <c r="A1344" s="9">
        <f>'Cost per option'!A1352</f>
        <v>0</v>
      </c>
      <c r="B1344" t="str">
        <f>_xlfn.IFNA(VLOOKUP(A1344,'Energy balance options'!A$7:C$3000,3,FALSE),"")</f>
        <v/>
      </c>
      <c r="C1344">
        <f>SUMIFS('Energy balance options'!$F$7:$F$3000,'Energy balance options'!$B$7:$B$3000,HeatGen!C$2,'Energy balance options'!$A$7:$A$3000,HeatGen!$A1344)</f>
        <v>0</v>
      </c>
      <c r="D1344">
        <f>SUMIFS('Energy balance options'!$F$7:$F$3000,'Energy balance options'!$B$7:$B$3000,HeatGen!D$2,'Energy balance options'!$A$7:$A$3000,HeatGen!$A1344)</f>
        <v>0</v>
      </c>
      <c r="E1344">
        <f>SUMIFS('Energy balance options'!$F$7:$F$3000,'Energy balance options'!$B$7:$B$3000,HeatGen!E$2,'Energy balance options'!$A$7:$A$3000,HeatGen!$A1344)</f>
        <v>0</v>
      </c>
      <c r="F1344">
        <f>SUMIFS('Energy balance options'!$F$7:$F$3000,'Energy balance options'!$B$7:$B$3000,HeatGen!F$2,'Energy balance options'!$A$7:$A$3000,HeatGen!$A1344)</f>
        <v>0</v>
      </c>
      <c r="G1344">
        <f>SUMIFS('Energy balance options'!$F$7:$F$3000,'Energy balance options'!$B$7:$B$3000,HeatGen!G$2,'Energy balance options'!$A$7:$A$3000,HeatGen!$A1344)</f>
        <v>0</v>
      </c>
      <c r="H1344">
        <f>SUMIFS('Energy balance options'!$F$7:$F$3000,'Energy balance options'!$B$7:$B$3000,HeatGen!H$2,'Energy balance options'!$A$7:$A$3000,HeatGen!$A1344)</f>
        <v>0</v>
      </c>
      <c r="I1344">
        <f>SUMIFS('Energy balance options'!$F$7:$F$3000,'Energy balance options'!$B$7:$B$3000,HeatGen!I$2,'Energy balance options'!$A$7:$A$3000,HeatGen!$A1344)</f>
        <v>0</v>
      </c>
      <c r="J1344">
        <f>SUMIFS('Energy balance options'!$F$7:$F$3000,'Energy balance options'!$B$7:$B$3000,HeatGen!J$2,'Energy balance options'!$A$7:$A$3000,HeatGen!$A1344)</f>
        <v>0</v>
      </c>
      <c r="K1344">
        <f>SUMIFS('Energy balance options'!$F$7:$F$3000,'Energy balance options'!$B$7:$B$3000,HeatGen!K$2,'Energy balance options'!$A$7:$A$3000,HeatGen!$A1344)</f>
        <v>0</v>
      </c>
      <c r="L1344">
        <f>SUMIFS('Energy balance options'!$F$7:$F$3000,'Energy balance options'!$B$7:$B$3000,HeatGen!L$2,'Energy balance options'!$A$7:$A$3000,HeatGen!$A1344)</f>
        <v>0</v>
      </c>
      <c r="M1344">
        <f>SUMIFS('Energy balance options'!$F$7:$F$3000,'Energy balance options'!$B$7:$B$3000,HeatGen!M$2,'Energy balance options'!$A$7:$A$3000,HeatGen!$A1344)</f>
        <v>0</v>
      </c>
      <c r="N1344">
        <f>SUMIFS('Energy balance options'!$F$7:$F$3000,'Energy balance options'!$B$7:$B$3000,HeatGen!N$2,'Energy balance options'!$A$7:$A$3000,HeatGen!$A1344)</f>
        <v>0</v>
      </c>
      <c r="P1344">
        <f>SUMIFS('Energy balance options'!$F$7:$F$3000,'Energy balance options'!$B$7:$B$3000,HeatGen!P$2,'Energy balance options'!$A$7:$A$3000,HeatGen!$A1344)</f>
        <v>0</v>
      </c>
      <c r="Q1344">
        <f>SUMIFS('Energy balance options'!$F$7:$F$3000,'Energy balance options'!$B$7:$B$3000,HeatGen!Q$2,'Energy balance options'!$A$7:$A$3000,HeatGen!$A1344)</f>
        <v>0</v>
      </c>
      <c r="R1344">
        <f>SUMIFS('Energy balance options'!$F$7:$F$3000,'Energy balance options'!$B$7:$B$3000,HeatGen!R$2,'Energy balance options'!$A$7:$A$3000,HeatGen!$A1344)</f>
        <v>0</v>
      </c>
      <c r="S1344">
        <f>SUMIFS('Energy balance options'!$G$7:$G$3000,'Energy balance options'!$B$7:$B$3000,HeatGen!S$2,'Energy balance options'!$A$7:$A$3000,HeatGen!$A1344)</f>
        <v>0</v>
      </c>
      <c r="T1344">
        <f>SUMIFS('Energy balance options'!$G$7:$G$3000,'Energy balance options'!$B$7:$B$3000,HeatGen!T$2,'Energy balance options'!$A$7:$A$3000,HeatGen!$A1344)</f>
        <v>0</v>
      </c>
      <c r="U1344">
        <f>SUMIFS('Energy balance options'!$G$7:$G$3000,'Energy balance options'!$B$7:$B$3000,HeatGen!U$2,'Energy balance options'!$A$7:$A$3000,HeatGen!$A1344)</f>
        <v>0</v>
      </c>
      <c r="V1344">
        <f>SUMIFS('Energy balance options'!$G$7:$G$3000,'Energy balance options'!$B$7:$B$3000,HeatGen!V$2,'Energy balance options'!$A$7:$A$3000,HeatGen!$A1344)</f>
        <v>0</v>
      </c>
      <c r="W1344">
        <f>SUMIFS('Energy balance options'!$G$7:$G$3000,'Energy balance options'!$B$7:$B$3000,HeatGen!W$2,'Energy balance options'!$A$7:$A$3000,HeatGen!$A1344)</f>
        <v>0</v>
      </c>
      <c r="X1344">
        <f>SUMIFS('Energy balance options'!$G$7:$G$3000,'Energy balance options'!$B$7:$B$3000,HeatGen!X$2,'Energy balance options'!$A$7:$A$3000,HeatGen!$A1344)</f>
        <v>0</v>
      </c>
      <c r="AG1344">
        <f t="shared" si="277"/>
        <v>0</v>
      </c>
      <c r="AH1344">
        <f t="shared" si="278"/>
        <v>0</v>
      </c>
      <c r="AI1344">
        <f t="shared" si="279"/>
        <v>0</v>
      </c>
      <c r="AJ1344">
        <f t="shared" si="280"/>
        <v>0</v>
      </c>
      <c r="AK1344">
        <f t="shared" si="281"/>
        <v>0</v>
      </c>
      <c r="AL1344">
        <f t="shared" si="282"/>
        <v>0</v>
      </c>
      <c r="AM1344">
        <f t="shared" si="283"/>
        <v>0</v>
      </c>
      <c r="AN1344">
        <f t="shared" si="284"/>
        <v>0</v>
      </c>
      <c r="AO1344">
        <f t="shared" si="285"/>
        <v>0</v>
      </c>
    </row>
    <row r="1345" spans="1:41" x14ac:dyDescent="0.2">
      <c r="A1345" s="9">
        <f>'Cost per option'!A1353</f>
        <v>0</v>
      </c>
      <c r="B1345" t="str">
        <f>_xlfn.IFNA(VLOOKUP(A1345,'Energy balance options'!A$7:C$3000,3,FALSE),"")</f>
        <v/>
      </c>
      <c r="C1345">
        <f>SUMIFS('Energy balance options'!$F$7:$F$3000,'Energy balance options'!$B$7:$B$3000,HeatGen!C$2,'Energy balance options'!$A$7:$A$3000,HeatGen!$A1345)</f>
        <v>0</v>
      </c>
      <c r="D1345">
        <f>SUMIFS('Energy balance options'!$F$7:$F$3000,'Energy balance options'!$B$7:$B$3000,HeatGen!D$2,'Energy balance options'!$A$7:$A$3000,HeatGen!$A1345)</f>
        <v>0</v>
      </c>
      <c r="E1345">
        <f>SUMIFS('Energy balance options'!$F$7:$F$3000,'Energy balance options'!$B$7:$B$3000,HeatGen!E$2,'Energy balance options'!$A$7:$A$3000,HeatGen!$A1345)</f>
        <v>0</v>
      </c>
      <c r="F1345">
        <f>SUMIFS('Energy balance options'!$F$7:$F$3000,'Energy balance options'!$B$7:$B$3000,HeatGen!F$2,'Energy balance options'!$A$7:$A$3000,HeatGen!$A1345)</f>
        <v>0</v>
      </c>
      <c r="G1345">
        <f>SUMIFS('Energy balance options'!$F$7:$F$3000,'Energy balance options'!$B$7:$B$3000,HeatGen!G$2,'Energy balance options'!$A$7:$A$3000,HeatGen!$A1345)</f>
        <v>0</v>
      </c>
      <c r="H1345">
        <f>SUMIFS('Energy balance options'!$F$7:$F$3000,'Energy balance options'!$B$7:$B$3000,HeatGen!H$2,'Energy balance options'!$A$7:$A$3000,HeatGen!$A1345)</f>
        <v>0</v>
      </c>
      <c r="I1345">
        <f>SUMIFS('Energy balance options'!$F$7:$F$3000,'Energy balance options'!$B$7:$B$3000,HeatGen!I$2,'Energy balance options'!$A$7:$A$3000,HeatGen!$A1345)</f>
        <v>0</v>
      </c>
      <c r="J1345">
        <f>SUMIFS('Energy balance options'!$F$7:$F$3000,'Energy balance options'!$B$7:$B$3000,HeatGen!J$2,'Energy balance options'!$A$7:$A$3000,HeatGen!$A1345)</f>
        <v>0</v>
      </c>
      <c r="K1345">
        <f>SUMIFS('Energy balance options'!$F$7:$F$3000,'Energy balance options'!$B$7:$B$3000,HeatGen!K$2,'Energy balance options'!$A$7:$A$3000,HeatGen!$A1345)</f>
        <v>0</v>
      </c>
      <c r="L1345">
        <f>SUMIFS('Energy balance options'!$F$7:$F$3000,'Energy balance options'!$B$7:$B$3000,HeatGen!L$2,'Energy balance options'!$A$7:$A$3000,HeatGen!$A1345)</f>
        <v>0</v>
      </c>
      <c r="M1345">
        <f>SUMIFS('Energy balance options'!$F$7:$F$3000,'Energy balance options'!$B$7:$B$3000,HeatGen!M$2,'Energy balance options'!$A$7:$A$3000,HeatGen!$A1345)</f>
        <v>0</v>
      </c>
      <c r="N1345">
        <f>SUMIFS('Energy balance options'!$F$7:$F$3000,'Energy balance options'!$B$7:$B$3000,HeatGen!N$2,'Energy balance options'!$A$7:$A$3000,HeatGen!$A1345)</f>
        <v>0</v>
      </c>
      <c r="P1345">
        <f>SUMIFS('Energy balance options'!$F$7:$F$3000,'Energy balance options'!$B$7:$B$3000,HeatGen!P$2,'Energy balance options'!$A$7:$A$3000,HeatGen!$A1345)</f>
        <v>0</v>
      </c>
      <c r="Q1345">
        <f>SUMIFS('Energy balance options'!$F$7:$F$3000,'Energy balance options'!$B$7:$B$3000,HeatGen!Q$2,'Energy balance options'!$A$7:$A$3000,HeatGen!$A1345)</f>
        <v>0</v>
      </c>
      <c r="R1345">
        <f>SUMIFS('Energy balance options'!$F$7:$F$3000,'Energy balance options'!$B$7:$B$3000,HeatGen!R$2,'Energy balance options'!$A$7:$A$3000,HeatGen!$A1345)</f>
        <v>0</v>
      </c>
      <c r="S1345">
        <f>SUMIFS('Energy balance options'!$G$7:$G$3000,'Energy balance options'!$B$7:$B$3000,HeatGen!S$2,'Energy balance options'!$A$7:$A$3000,HeatGen!$A1345)</f>
        <v>0</v>
      </c>
      <c r="T1345">
        <f>SUMIFS('Energy balance options'!$G$7:$G$3000,'Energy balance options'!$B$7:$B$3000,HeatGen!T$2,'Energy balance options'!$A$7:$A$3000,HeatGen!$A1345)</f>
        <v>0</v>
      </c>
      <c r="U1345">
        <f>SUMIFS('Energy balance options'!$G$7:$G$3000,'Energy balance options'!$B$7:$B$3000,HeatGen!U$2,'Energy balance options'!$A$7:$A$3000,HeatGen!$A1345)</f>
        <v>0</v>
      </c>
      <c r="V1345">
        <f>SUMIFS('Energy balance options'!$G$7:$G$3000,'Energy balance options'!$B$7:$B$3000,HeatGen!V$2,'Energy balance options'!$A$7:$A$3000,HeatGen!$A1345)</f>
        <v>0</v>
      </c>
      <c r="W1345">
        <f>SUMIFS('Energy balance options'!$G$7:$G$3000,'Energy balance options'!$B$7:$B$3000,HeatGen!W$2,'Energy balance options'!$A$7:$A$3000,HeatGen!$A1345)</f>
        <v>0</v>
      </c>
      <c r="X1345">
        <f>SUMIFS('Energy balance options'!$G$7:$G$3000,'Energy balance options'!$B$7:$B$3000,HeatGen!X$2,'Energy balance options'!$A$7:$A$3000,HeatGen!$A1345)</f>
        <v>0</v>
      </c>
      <c r="AG1345">
        <f t="shared" si="277"/>
        <v>0</v>
      </c>
      <c r="AH1345">
        <f t="shared" si="278"/>
        <v>0</v>
      </c>
      <c r="AI1345">
        <f t="shared" si="279"/>
        <v>0</v>
      </c>
      <c r="AJ1345">
        <f t="shared" si="280"/>
        <v>0</v>
      </c>
      <c r="AK1345">
        <f t="shared" si="281"/>
        <v>0</v>
      </c>
      <c r="AL1345">
        <f t="shared" si="282"/>
        <v>0</v>
      </c>
      <c r="AM1345">
        <f t="shared" si="283"/>
        <v>0</v>
      </c>
      <c r="AN1345">
        <f t="shared" si="284"/>
        <v>0</v>
      </c>
      <c r="AO1345">
        <f t="shared" si="285"/>
        <v>0</v>
      </c>
    </row>
    <row r="1346" spans="1:41" x14ac:dyDescent="0.2">
      <c r="A1346" s="9">
        <f>'Cost per option'!A1354</f>
        <v>0</v>
      </c>
      <c r="B1346" t="str">
        <f>_xlfn.IFNA(VLOOKUP(A1346,'Energy balance options'!A$7:C$3000,3,FALSE),"")</f>
        <v/>
      </c>
      <c r="C1346">
        <f>SUMIFS('Energy balance options'!$F$7:$F$3000,'Energy balance options'!$B$7:$B$3000,HeatGen!C$2,'Energy balance options'!$A$7:$A$3000,HeatGen!$A1346)</f>
        <v>0</v>
      </c>
      <c r="D1346">
        <f>SUMIFS('Energy balance options'!$F$7:$F$3000,'Energy balance options'!$B$7:$B$3000,HeatGen!D$2,'Energy balance options'!$A$7:$A$3000,HeatGen!$A1346)</f>
        <v>0</v>
      </c>
      <c r="E1346">
        <f>SUMIFS('Energy balance options'!$F$7:$F$3000,'Energy balance options'!$B$7:$B$3000,HeatGen!E$2,'Energy balance options'!$A$7:$A$3000,HeatGen!$A1346)</f>
        <v>0</v>
      </c>
      <c r="F1346">
        <f>SUMIFS('Energy balance options'!$F$7:$F$3000,'Energy balance options'!$B$7:$B$3000,HeatGen!F$2,'Energy balance options'!$A$7:$A$3000,HeatGen!$A1346)</f>
        <v>0</v>
      </c>
      <c r="G1346">
        <f>SUMIFS('Energy balance options'!$F$7:$F$3000,'Energy balance options'!$B$7:$B$3000,HeatGen!G$2,'Energy balance options'!$A$7:$A$3000,HeatGen!$A1346)</f>
        <v>0</v>
      </c>
      <c r="H1346">
        <f>SUMIFS('Energy balance options'!$F$7:$F$3000,'Energy balance options'!$B$7:$B$3000,HeatGen!H$2,'Energy balance options'!$A$7:$A$3000,HeatGen!$A1346)</f>
        <v>0</v>
      </c>
      <c r="I1346">
        <f>SUMIFS('Energy balance options'!$F$7:$F$3000,'Energy balance options'!$B$7:$B$3000,HeatGen!I$2,'Energy balance options'!$A$7:$A$3000,HeatGen!$A1346)</f>
        <v>0</v>
      </c>
      <c r="J1346">
        <f>SUMIFS('Energy balance options'!$F$7:$F$3000,'Energy balance options'!$B$7:$B$3000,HeatGen!J$2,'Energy balance options'!$A$7:$A$3000,HeatGen!$A1346)</f>
        <v>0</v>
      </c>
      <c r="K1346">
        <f>SUMIFS('Energy balance options'!$F$7:$F$3000,'Energy balance options'!$B$7:$B$3000,HeatGen!K$2,'Energy balance options'!$A$7:$A$3000,HeatGen!$A1346)</f>
        <v>0</v>
      </c>
      <c r="L1346">
        <f>SUMIFS('Energy balance options'!$F$7:$F$3000,'Energy balance options'!$B$7:$B$3000,HeatGen!L$2,'Energy balance options'!$A$7:$A$3000,HeatGen!$A1346)</f>
        <v>0</v>
      </c>
      <c r="M1346">
        <f>SUMIFS('Energy balance options'!$F$7:$F$3000,'Energy balance options'!$B$7:$B$3000,HeatGen!M$2,'Energy balance options'!$A$7:$A$3000,HeatGen!$A1346)</f>
        <v>0</v>
      </c>
      <c r="N1346">
        <f>SUMIFS('Energy balance options'!$F$7:$F$3000,'Energy balance options'!$B$7:$B$3000,HeatGen!N$2,'Energy balance options'!$A$7:$A$3000,HeatGen!$A1346)</f>
        <v>0</v>
      </c>
      <c r="P1346">
        <f>SUMIFS('Energy balance options'!$F$7:$F$3000,'Energy balance options'!$B$7:$B$3000,HeatGen!P$2,'Energy balance options'!$A$7:$A$3000,HeatGen!$A1346)</f>
        <v>0</v>
      </c>
      <c r="Q1346">
        <f>SUMIFS('Energy balance options'!$F$7:$F$3000,'Energy balance options'!$B$7:$B$3000,HeatGen!Q$2,'Energy balance options'!$A$7:$A$3000,HeatGen!$A1346)</f>
        <v>0</v>
      </c>
      <c r="R1346">
        <f>SUMIFS('Energy balance options'!$F$7:$F$3000,'Energy balance options'!$B$7:$B$3000,HeatGen!R$2,'Energy balance options'!$A$7:$A$3000,HeatGen!$A1346)</f>
        <v>0</v>
      </c>
      <c r="S1346">
        <f>SUMIFS('Energy balance options'!$G$7:$G$3000,'Energy balance options'!$B$7:$B$3000,HeatGen!S$2,'Energy balance options'!$A$7:$A$3000,HeatGen!$A1346)</f>
        <v>0</v>
      </c>
      <c r="T1346">
        <f>SUMIFS('Energy balance options'!$G$7:$G$3000,'Energy balance options'!$B$7:$B$3000,HeatGen!T$2,'Energy balance options'!$A$7:$A$3000,HeatGen!$A1346)</f>
        <v>0</v>
      </c>
      <c r="U1346">
        <f>SUMIFS('Energy balance options'!$G$7:$G$3000,'Energy balance options'!$B$7:$B$3000,HeatGen!U$2,'Energy balance options'!$A$7:$A$3000,HeatGen!$A1346)</f>
        <v>0</v>
      </c>
      <c r="V1346">
        <f>SUMIFS('Energy balance options'!$G$7:$G$3000,'Energy balance options'!$B$7:$B$3000,HeatGen!V$2,'Energy balance options'!$A$7:$A$3000,HeatGen!$A1346)</f>
        <v>0</v>
      </c>
      <c r="W1346">
        <f>SUMIFS('Energy balance options'!$G$7:$G$3000,'Energy balance options'!$B$7:$B$3000,HeatGen!W$2,'Energy balance options'!$A$7:$A$3000,HeatGen!$A1346)</f>
        <v>0</v>
      </c>
      <c r="X1346">
        <f>SUMIFS('Energy balance options'!$G$7:$G$3000,'Energy balance options'!$B$7:$B$3000,HeatGen!X$2,'Energy balance options'!$A$7:$A$3000,HeatGen!$A1346)</f>
        <v>0</v>
      </c>
      <c r="AG1346">
        <f t="shared" si="277"/>
        <v>0</v>
      </c>
      <c r="AH1346">
        <f t="shared" si="278"/>
        <v>0</v>
      </c>
      <c r="AI1346">
        <f t="shared" si="279"/>
        <v>0</v>
      </c>
      <c r="AJ1346">
        <f t="shared" si="280"/>
        <v>0</v>
      </c>
      <c r="AK1346">
        <f t="shared" si="281"/>
        <v>0</v>
      </c>
      <c r="AL1346">
        <f t="shared" si="282"/>
        <v>0</v>
      </c>
      <c r="AM1346">
        <f t="shared" si="283"/>
        <v>0</v>
      </c>
      <c r="AN1346">
        <f t="shared" si="284"/>
        <v>0</v>
      </c>
      <c r="AO1346">
        <f t="shared" si="285"/>
        <v>0</v>
      </c>
    </row>
    <row r="1347" spans="1:41" x14ac:dyDescent="0.2">
      <c r="A1347" s="9">
        <f>'Cost per option'!A1355</f>
        <v>0</v>
      </c>
      <c r="B1347" t="str">
        <f>_xlfn.IFNA(VLOOKUP(A1347,'Energy balance options'!A$7:C$3000,3,FALSE),"")</f>
        <v/>
      </c>
      <c r="C1347">
        <f>SUMIFS('Energy balance options'!$F$7:$F$3000,'Energy balance options'!$B$7:$B$3000,HeatGen!C$2,'Energy balance options'!$A$7:$A$3000,HeatGen!$A1347)</f>
        <v>0</v>
      </c>
      <c r="D1347">
        <f>SUMIFS('Energy balance options'!$F$7:$F$3000,'Energy balance options'!$B$7:$B$3000,HeatGen!D$2,'Energy balance options'!$A$7:$A$3000,HeatGen!$A1347)</f>
        <v>0</v>
      </c>
      <c r="E1347">
        <f>SUMIFS('Energy balance options'!$F$7:$F$3000,'Energy balance options'!$B$7:$B$3000,HeatGen!E$2,'Energy balance options'!$A$7:$A$3000,HeatGen!$A1347)</f>
        <v>0</v>
      </c>
      <c r="F1347">
        <f>SUMIFS('Energy balance options'!$F$7:$F$3000,'Energy balance options'!$B$7:$B$3000,HeatGen!F$2,'Energy balance options'!$A$7:$A$3000,HeatGen!$A1347)</f>
        <v>0</v>
      </c>
      <c r="G1347">
        <f>SUMIFS('Energy balance options'!$F$7:$F$3000,'Energy balance options'!$B$7:$B$3000,HeatGen!G$2,'Energy balance options'!$A$7:$A$3000,HeatGen!$A1347)</f>
        <v>0</v>
      </c>
      <c r="H1347">
        <f>SUMIFS('Energy balance options'!$F$7:$F$3000,'Energy balance options'!$B$7:$B$3000,HeatGen!H$2,'Energy balance options'!$A$7:$A$3000,HeatGen!$A1347)</f>
        <v>0</v>
      </c>
      <c r="I1347">
        <f>SUMIFS('Energy balance options'!$F$7:$F$3000,'Energy balance options'!$B$7:$B$3000,HeatGen!I$2,'Energy balance options'!$A$7:$A$3000,HeatGen!$A1347)</f>
        <v>0</v>
      </c>
      <c r="J1347">
        <f>SUMIFS('Energy balance options'!$F$7:$F$3000,'Energy balance options'!$B$7:$B$3000,HeatGen!J$2,'Energy balance options'!$A$7:$A$3000,HeatGen!$A1347)</f>
        <v>0</v>
      </c>
      <c r="K1347">
        <f>SUMIFS('Energy balance options'!$F$7:$F$3000,'Energy balance options'!$B$7:$B$3000,HeatGen!K$2,'Energy balance options'!$A$7:$A$3000,HeatGen!$A1347)</f>
        <v>0</v>
      </c>
      <c r="L1347">
        <f>SUMIFS('Energy balance options'!$F$7:$F$3000,'Energy balance options'!$B$7:$B$3000,HeatGen!L$2,'Energy balance options'!$A$7:$A$3000,HeatGen!$A1347)</f>
        <v>0</v>
      </c>
      <c r="M1347">
        <f>SUMIFS('Energy balance options'!$F$7:$F$3000,'Energy balance options'!$B$7:$B$3000,HeatGen!M$2,'Energy balance options'!$A$7:$A$3000,HeatGen!$A1347)</f>
        <v>0</v>
      </c>
      <c r="N1347">
        <f>SUMIFS('Energy balance options'!$F$7:$F$3000,'Energy balance options'!$B$7:$B$3000,HeatGen!N$2,'Energy balance options'!$A$7:$A$3000,HeatGen!$A1347)</f>
        <v>0</v>
      </c>
      <c r="P1347">
        <f>SUMIFS('Energy balance options'!$F$7:$F$3000,'Energy balance options'!$B$7:$B$3000,HeatGen!P$2,'Energy balance options'!$A$7:$A$3000,HeatGen!$A1347)</f>
        <v>0</v>
      </c>
      <c r="Q1347">
        <f>SUMIFS('Energy balance options'!$F$7:$F$3000,'Energy balance options'!$B$7:$B$3000,HeatGen!Q$2,'Energy balance options'!$A$7:$A$3000,HeatGen!$A1347)</f>
        <v>0</v>
      </c>
      <c r="R1347">
        <f>SUMIFS('Energy balance options'!$F$7:$F$3000,'Energy balance options'!$B$7:$B$3000,HeatGen!R$2,'Energy balance options'!$A$7:$A$3000,HeatGen!$A1347)</f>
        <v>0</v>
      </c>
      <c r="S1347">
        <f>SUMIFS('Energy balance options'!$G$7:$G$3000,'Energy balance options'!$B$7:$B$3000,HeatGen!S$2,'Energy balance options'!$A$7:$A$3000,HeatGen!$A1347)</f>
        <v>0</v>
      </c>
      <c r="T1347">
        <f>SUMIFS('Energy balance options'!$G$7:$G$3000,'Energy balance options'!$B$7:$B$3000,HeatGen!T$2,'Energy balance options'!$A$7:$A$3000,HeatGen!$A1347)</f>
        <v>0</v>
      </c>
      <c r="U1347">
        <f>SUMIFS('Energy balance options'!$G$7:$G$3000,'Energy balance options'!$B$7:$B$3000,HeatGen!U$2,'Energy balance options'!$A$7:$A$3000,HeatGen!$A1347)</f>
        <v>0</v>
      </c>
      <c r="V1347">
        <f>SUMIFS('Energy balance options'!$G$7:$G$3000,'Energy balance options'!$B$7:$B$3000,HeatGen!V$2,'Energy balance options'!$A$7:$A$3000,HeatGen!$A1347)</f>
        <v>0</v>
      </c>
      <c r="W1347">
        <f>SUMIFS('Energy balance options'!$G$7:$G$3000,'Energy balance options'!$B$7:$B$3000,HeatGen!W$2,'Energy balance options'!$A$7:$A$3000,HeatGen!$A1347)</f>
        <v>0</v>
      </c>
      <c r="X1347">
        <f>SUMIFS('Energy balance options'!$G$7:$G$3000,'Energy balance options'!$B$7:$B$3000,HeatGen!X$2,'Energy balance options'!$A$7:$A$3000,HeatGen!$A1347)</f>
        <v>0</v>
      </c>
      <c r="AG1347">
        <f t="shared" si="277"/>
        <v>0</v>
      </c>
      <c r="AH1347">
        <f t="shared" si="278"/>
        <v>0</v>
      </c>
      <c r="AI1347">
        <f t="shared" si="279"/>
        <v>0</v>
      </c>
      <c r="AJ1347">
        <f t="shared" si="280"/>
        <v>0</v>
      </c>
      <c r="AK1347">
        <f t="shared" si="281"/>
        <v>0</v>
      </c>
      <c r="AL1347">
        <f t="shared" si="282"/>
        <v>0</v>
      </c>
      <c r="AM1347">
        <f t="shared" si="283"/>
        <v>0</v>
      </c>
      <c r="AN1347">
        <f t="shared" si="284"/>
        <v>0</v>
      </c>
      <c r="AO1347">
        <f t="shared" si="285"/>
        <v>0</v>
      </c>
    </row>
    <row r="1348" spans="1:41" x14ac:dyDescent="0.2">
      <c r="A1348" s="9">
        <f>'Cost per option'!A1356</f>
        <v>0</v>
      </c>
      <c r="B1348" t="str">
        <f>_xlfn.IFNA(VLOOKUP(A1348,'Energy balance options'!A$7:C$3000,3,FALSE),"")</f>
        <v/>
      </c>
      <c r="C1348">
        <f>SUMIFS('Energy balance options'!$F$7:$F$3000,'Energy balance options'!$B$7:$B$3000,HeatGen!C$2,'Energy balance options'!$A$7:$A$3000,HeatGen!$A1348)</f>
        <v>0</v>
      </c>
      <c r="D1348">
        <f>SUMIFS('Energy balance options'!$F$7:$F$3000,'Energy balance options'!$B$7:$B$3000,HeatGen!D$2,'Energy balance options'!$A$7:$A$3000,HeatGen!$A1348)</f>
        <v>0</v>
      </c>
      <c r="E1348">
        <f>SUMIFS('Energy balance options'!$F$7:$F$3000,'Energy balance options'!$B$7:$B$3000,HeatGen!E$2,'Energy balance options'!$A$7:$A$3000,HeatGen!$A1348)</f>
        <v>0</v>
      </c>
      <c r="F1348">
        <f>SUMIFS('Energy balance options'!$F$7:$F$3000,'Energy balance options'!$B$7:$B$3000,HeatGen!F$2,'Energy balance options'!$A$7:$A$3000,HeatGen!$A1348)</f>
        <v>0</v>
      </c>
      <c r="G1348">
        <f>SUMIFS('Energy balance options'!$F$7:$F$3000,'Energy balance options'!$B$7:$B$3000,HeatGen!G$2,'Energy balance options'!$A$7:$A$3000,HeatGen!$A1348)</f>
        <v>0</v>
      </c>
      <c r="H1348">
        <f>SUMIFS('Energy balance options'!$F$7:$F$3000,'Energy balance options'!$B$7:$B$3000,HeatGen!H$2,'Energy balance options'!$A$7:$A$3000,HeatGen!$A1348)</f>
        <v>0</v>
      </c>
      <c r="I1348">
        <f>SUMIFS('Energy balance options'!$F$7:$F$3000,'Energy balance options'!$B$7:$B$3000,HeatGen!I$2,'Energy balance options'!$A$7:$A$3000,HeatGen!$A1348)</f>
        <v>0</v>
      </c>
      <c r="J1348">
        <f>SUMIFS('Energy balance options'!$F$7:$F$3000,'Energy balance options'!$B$7:$B$3000,HeatGen!J$2,'Energy balance options'!$A$7:$A$3000,HeatGen!$A1348)</f>
        <v>0</v>
      </c>
      <c r="K1348">
        <f>SUMIFS('Energy balance options'!$F$7:$F$3000,'Energy balance options'!$B$7:$B$3000,HeatGen!K$2,'Energy balance options'!$A$7:$A$3000,HeatGen!$A1348)</f>
        <v>0</v>
      </c>
      <c r="L1348">
        <f>SUMIFS('Energy balance options'!$F$7:$F$3000,'Energy balance options'!$B$7:$B$3000,HeatGen!L$2,'Energy balance options'!$A$7:$A$3000,HeatGen!$A1348)</f>
        <v>0</v>
      </c>
      <c r="M1348">
        <f>SUMIFS('Energy balance options'!$F$7:$F$3000,'Energy balance options'!$B$7:$B$3000,HeatGen!M$2,'Energy balance options'!$A$7:$A$3000,HeatGen!$A1348)</f>
        <v>0</v>
      </c>
      <c r="N1348">
        <f>SUMIFS('Energy balance options'!$F$7:$F$3000,'Energy balance options'!$B$7:$B$3000,HeatGen!N$2,'Energy balance options'!$A$7:$A$3000,HeatGen!$A1348)</f>
        <v>0</v>
      </c>
      <c r="P1348">
        <f>SUMIFS('Energy balance options'!$F$7:$F$3000,'Energy balance options'!$B$7:$B$3000,HeatGen!P$2,'Energy balance options'!$A$7:$A$3000,HeatGen!$A1348)</f>
        <v>0</v>
      </c>
      <c r="Q1348">
        <f>SUMIFS('Energy balance options'!$F$7:$F$3000,'Energy balance options'!$B$7:$B$3000,HeatGen!Q$2,'Energy balance options'!$A$7:$A$3000,HeatGen!$A1348)</f>
        <v>0</v>
      </c>
      <c r="R1348">
        <f>SUMIFS('Energy balance options'!$F$7:$F$3000,'Energy balance options'!$B$7:$B$3000,HeatGen!R$2,'Energy balance options'!$A$7:$A$3000,HeatGen!$A1348)</f>
        <v>0</v>
      </c>
      <c r="S1348">
        <f>SUMIFS('Energy balance options'!$G$7:$G$3000,'Energy balance options'!$B$7:$B$3000,HeatGen!S$2,'Energy balance options'!$A$7:$A$3000,HeatGen!$A1348)</f>
        <v>0</v>
      </c>
      <c r="T1348">
        <f>SUMIFS('Energy balance options'!$G$7:$G$3000,'Energy balance options'!$B$7:$B$3000,HeatGen!T$2,'Energy balance options'!$A$7:$A$3000,HeatGen!$A1348)</f>
        <v>0</v>
      </c>
      <c r="U1348">
        <f>SUMIFS('Energy balance options'!$G$7:$G$3000,'Energy balance options'!$B$7:$B$3000,HeatGen!U$2,'Energy balance options'!$A$7:$A$3000,HeatGen!$A1348)</f>
        <v>0</v>
      </c>
      <c r="V1348">
        <f>SUMIFS('Energy balance options'!$G$7:$G$3000,'Energy balance options'!$B$7:$B$3000,HeatGen!V$2,'Energy balance options'!$A$7:$A$3000,HeatGen!$A1348)</f>
        <v>0</v>
      </c>
      <c r="W1348">
        <f>SUMIFS('Energy balance options'!$G$7:$G$3000,'Energy balance options'!$B$7:$B$3000,HeatGen!W$2,'Energy balance options'!$A$7:$A$3000,HeatGen!$A1348)</f>
        <v>0</v>
      </c>
      <c r="X1348">
        <f>SUMIFS('Energy balance options'!$G$7:$G$3000,'Energy balance options'!$B$7:$B$3000,HeatGen!X$2,'Energy balance options'!$A$7:$A$3000,HeatGen!$A1348)</f>
        <v>0</v>
      </c>
      <c r="AG1348">
        <f t="shared" si="277"/>
        <v>0</v>
      </c>
      <c r="AH1348">
        <f t="shared" si="278"/>
        <v>0</v>
      </c>
      <c r="AI1348">
        <f t="shared" si="279"/>
        <v>0</v>
      </c>
      <c r="AJ1348">
        <f t="shared" si="280"/>
        <v>0</v>
      </c>
      <c r="AK1348">
        <f t="shared" si="281"/>
        <v>0</v>
      </c>
      <c r="AL1348">
        <f t="shared" si="282"/>
        <v>0</v>
      </c>
      <c r="AM1348">
        <f t="shared" si="283"/>
        <v>0</v>
      </c>
      <c r="AN1348">
        <f t="shared" si="284"/>
        <v>0</v>
      </c>
      <c r="AO1348">
        <f t="shared" si="285"/>
        <v>0</v>
      </c>
    </row>
    <row r="1349" spans="1:41" x14ac:dyDescent="0.2">
      <c r="A1349" s="9">
        <f>'Cost per option'!A1357</f>
        <v>0</v>
      </c>
      <c r="B1349" t="str">
        <f>_xlfn.IFNA(VLOOKUP(A1349,'Energy balance options'!A$7:C$3000,3,FALSE),"")</f>
        <v/>
      </c>
      <c r="C1349">
        <f>SUMIFS('Energy balance options'!$F$7:$F$3000,'Energy balance options'!$B$7:$B$3000,HeatGen!C$2,'Energy balance options'!$A$7:$A$3000,HeatGen!$A1349)</f>
        <v>0</v>
      </c>
      <c r="D1349">
        <f>SUMIFS('Energy balance options'!$F$7:$F$3000,'Energy balance options'!$B$7:$B$3000,HeatGen!D$2,'Energy balance options'!$A$7:$A$3000,HeatGen!$A1349)</f>
        <v>0</v>
      </c>
      <c r="E1349">
        <f>SUMIFS('Energy balance options'!$F$7:$F$3000,'Energy balance options'!$B$7:$B$3000,HeatGen!E$2,'Energy balance options'!$A$7:$A$3000,HeatGen!$A1349)</f>
        <v>0</v>
      </c>
      <c r="F1349">
        <f>SUMIFS('Energy balance options'!$F$7:$F$3000,'Energy balance options'!$B$7:$B$3000,HeatGen!F$2,'Energy balance options'!$A$7:$A$3000,HeatGen!$A1349)</f>
        <v>0</v>
      </c>
      <c r="G1349">
        <f>SUMIFS('Energy balance options'!$F$7:$F$3000,'Energy balance options'!$B$7:$B$3000,HeatGen!G$2,'Energy balance options'!$A$7:$A$3000,HeatGen!$A1349)</f>
        <v>0</v>
      </c>
      <c r="H1349">
        <f>SUMIFS('Energy balance options'!$F$7:$F$3000,'Energy balance options'!$B$7:$B$3000,HeatGen!H$2,'Energy balance options'!$A$7:$A$3000,HeatGen!$A1349)</f>
        <v>0</v>
      </c>
      <c r="I1349">
        <f>SUMIFS('Energy balance options'!$F$7:$F$3000,'Energy balance options'!$B$7:$B$3000,HeatGen!I$2,'Energy balance options'!$A$7:$A$3000,HeatGen!$A1349)</f>
        <v>0</v>
      </c>
      <c r="J1349">
        <f>SUMIFS('Energy balance options'!$F$7:$F$3000,'Energy balance options'!$B$7:$B$3000,HeatGen!J$2,'Energy balance options'!$A$7:$A$3000,HeatGen!$A1349)</f>
        <v>0</v>
      </c>
      <c r="K1349">
        <f>SUMIFS('Energy balance options'!$F$7:$F$3000,'Energy balance options'!$B$7:$B$3000,HeatGen!K$2,'Energy balance options'!$A$7:$A$3000,HeatGen!$A1349)</f>
        <v>0</v>
      </c>
      <c r="L1349">
        <f>SUMIFS('Energy balance options'!$F$7:$F$3000,'Energy balance options'!$B$7:$B$3000,HeatGen!L$2,'Energy balance options'!$A$7:$A$3000,HeatGen!$A1349)</f>
        <v>0</v>
      </c>
      <c r="M1349">
        <f>SUMIFS('Energy balance options'!$F$7:$F$3000,'Energy balance options'!$B$7:$B$3000,HeatGen!M$2,'Energy balance options'!$A$7:$A$3000,HeatGen!$A1349)</f>
        <v>0</v>
      </c>
      <c r="N1349">
        <f>SUMIFS('Energy balance options'!$F$7:$F$3000,'Energy balance options'!$B$7:$B$3000,HeatGen!N$2,'Energy balance options'!$A$7:$A$3000,HeatGen!$A1349)</f>
        <v>0</v>
      </c>
      <c r="P1349">
        <f>SUMIFS('Energy balance options'!$F$7:$F$3000,'Energy balance options'!$B$7:$B$3000,HeatGen!P$2,'Energy balance options'!$A$7:$A$3000,HeatGen!$A1349)</f>
        <v>0</v>
      </c>
      <c r="Q1349">
        <f>SUMIFS('Energy balance options'!$F$7:$F$3000,'Energy balance options'!$B$7:$B$3000,HeatGen!Q$2,'Energy balance options'!$A$7:$A$3000,HeatGen!$A1349)</f>
        <v>0</v>
      </c>
      <c r="R1349">
        <f>SUMIFS('Energy balance options'!$F$7:$F$3000,'Energy balance options'!$B$7:$B$3000,HeatGen!R$2,'Energy balance options'!$A$7:$A$3000,HeatGen!$A1349)</f>
        <v>0</v>
      </c>
      <c r="S1349">
        <f>SUMIFS('Energy balance options'!$G$7:$G$3000,'Energy balance options'!$B$7:$B$3000,HeatGen!S$2,'Energy balance options'!$A$7:$A$3000,HeatGen!$A1349)</f>
        <v>0</v>
      </c>
      <c r="T1349">
        <f>SUMIFS('Energy balance options'!$G$7:$G$3000,'Energy balance options'!$B$7:$B$3000,HeatGen!T$2,'Energy balance options'!$A$7:$A$3000,HeatGen!$A1349)</f>
        <v>0</v>
      </c>
      <c r="U1349">
        <f>SUMIFS('Energy balance options'!$G$7:$G$3000,'Energy balance options'!$B$7:$B$3000,HeatGen!U$2,'Energy balance options'!$A$7:$A$3000,HeatGen!$A1349)</f>
        <v>0</v>
      </c>
      <c r="V1349">
        <f>SUMIFS('Energy balance options'!$G$7:$G$3000,'Energy balance options'!$B$7:$B$3000,HeatGen!V$2,'Energy balance options'!$A$7:$A$3000,HeatGen!$A1349)</f>
        <v>0</v>
      </c>
      <c r="W1349">
        <f>SUMIFS('Energy balance options'!$G$7:$G$3000,'Energy balance options'!$B$7:$B$3000,HeatGen!W$2,'Energy balance options'!$A$7:$A$3000,HeatGen!$A1349)</f>
        <v>0</v>
      </c>
      <c r="X1349">
        <f>SUMIFS('Energy balance options'!$G$7:$G$3000,'Energy balance options'!$B$7:$B$3000,HeatGen!X$2,'Energy balance options'!$A$7:$A$3000,HeatGen!$A1349)</f>
        <v>0</v>
      </c>
      <c r="AG1349">
        <f t="shared" si="277"/>
        <v>0</v>
      </c>
      <c r="AH1349">
        <f t="shared" si="278"/>
        <v>0</v>
      </c>
      <c r="AI1349">
        <f t="shared" si="279"/>
        <v>0</v>
      </c>
      <c r="AJ1349">
        <f t="shared" si="280"/>
        <v>0</v>
      </c>
      <c r="AK1349">
        <f t="shared" si="281"/>
        <v>0</v>
      </c>
      <c r="AL1349">
        <f t="shared" si="282"/>
        <v>0</v>
      </c>
      <c r="AM1349">
        <f t="shared" si="283"/>
        <v>0</v>
      </c>
      <c r="AN1349">
        <f t="shared" si="284"/>
        <v>0</v>
      </c>
      <c r="AO1349">
        <f t="shared" si="285"/>
        <v>0</v>
      </c>
    </row>
    <row r="1350" spans="1:41" x14ac:dyDescent="0.2">
      <c r="A1350" s="9">
        <f>'Cost per option'!A1358</f>
        <v>0</v>
      </c>
      <c r="B1350" t="str">
        <f>_xlfn.IFNA(VLOOKUP(A1350,'Energy balance options'!A$7:C$3000,3,FALSE),"")</f>
        <v/>
      </c>
      <c r="C1350">
        <f>SUMIFS('Energy balance options'!$F$7:$F$3000,'Energy balance options'!$B$7:$B$3000,HeatGen!C$2,'Energy balance options'!$A$7:$A$3000,HeatGen!$A1350)</f>
        <v>0</v>
      </c>
      <c r="D1350">
        <f>SUMIFS('Energy balance options'!$F$7:$F$3000,'Energy balance options'!$B$7:$B$3000,HeatGen!D$2,'Energy balance options'!$A$7:$A$3000,HeatGen!$A1350)</f>
        <v>0</v>
      </c>
      <c r="E1350">
        <f>SUMIFS('Energy balance options'!$F$7:$F$3000,'Energy balance options'!$B$7:$B$3000,HeatGen!E$2,'Energy balance options'!$A$7:$A$3000,HeatGen!$A1350)</f>
        <v>0</v>
      </c>
      <c r="F1350">
        <f>SUMIFS('Energy balance options'!$F$7:$F$3000,'Energy balance options'!$B$7:$B$3000,HeatGen!F$2,'Energy balance options'!$A$7:$A$3000,HeatGen!$A1350)</f>
        <v>0</v>
      </c>
      <c r="G1350">
        <f>SUMIFS('Energy balance options'!$F$7:$F$3000,'Energy balance options'!$B$7:$B$3000,HeatGen!G$2,'Energy balance options'!$A$7:$A$3000,HeatGen!$A1350)</f>
        <v>0</v>
      </c>
      <c r="H1350">
        <f>SUMIFS('Energy balance options'!$F$7:$F$3000,'Energy balance options'!$B$7:$B$3000,HeatGen!H$2,'Energy balance options'!$A$7:$A$3000,HeatGen!$A1350)</f>
        <v>0</v>
      </c>
      <c r="I1350">
        <f>SUMIFS('Energy balance options'!$F$7:$F$3000,'Energy balance options'!$B$7:$B$3000,HeatGen!I$2,'Energy balance options'!$A$7:$A$3000,HeatGen!$A1350)</f>
        <v>0</v>
      </c>
      <c r="J1350">
        <f>SUMIFS('Energy balance options'!$F$7:$F$3000,'Energy balance options'!$B$7:$B$3000,HeatGen!J$2,'Energy balance options'!$A$7:$A$3000,HeatGen!$A1350)</f>
        <v>0</v>
      </c>
      <c r="K1350">
        <f>SUMIFS('Energy balance options'!$F$7:$F$3000,'Energy balance options'!$B$7:$B$3000,HeatGen!K$2,'Energy balance options'!$A$7:$A$3000,HeatGen!$A1350)</f>
        <v>0</v>
      </c>
      <c r="L1350">
        <f>SUMIFS('Energy balance options'!$F$7:$F$3000,'Energy balance options'!$B$7:$B$3000,HeatGen!L$2,'Energy balance options'!$A$7:$A$3000,HeatGen!$A1350)</f>
        <v>0</v>
      </c>
      <c r="M1350">
        <f>SUMIFS('Energy balance options'!$F$7:$F$3000,'Energy balance options'!$B$7:$B$3000,HeatGen!M$2,'Energy balance options'!$A$7:$A$3000,HeatGen!$A1350)</f>
        <v>0</v>
      </c>
      <c r="N1350">
        <f>SUMIFS('Energy balance options'!$F$7:$F$3000,'Energy balance options'!$B$7:$B$3000,HeatGen!N$2,'Energy balance options'!$A$7:$A$3000,HeatGen!$A1350)</f>
        <v>0</v>
      </c>
      <c r="P1350">
        <f>SUMIFS('Energy balance options'!$F$7:$F$3000,'Energy balance options'!$B$7:$B$3000,HeatGen!P$2,'Energy balance options'!$A$7:$A$3000,HeatGen!$A1350)</f>
        <v>0</v>
      </c>
      <c r="Q1350">
        <f>SUMIFS('Energy balance options'!$F$7:$F$3000,'Energy balance options'!$B$7:$B$3000,HeatGen!Q$2,'Energy balance options'!$A$7:$A$3000,HeatGen!$A1350)</f>
        <v>0</v>
      </c>
      <c r="R1350">
        <f>SUMIFS('Energy balance options'!$F$7:$F$3000,'Energy balance options'!$B$7:$B$3000,HeatGen!R$2,'Energy balance options'!$A$7:$A$3000,HeatGen!$A1350)</f>
        <v>0</v>
      </c>
      <c r="S1350">
        <f>SUMIFS('Energy balance options'!$G$7:$G$3000,'Energy balance options'!$B$7:$B$3000,HeatGen!S$2,'Energy balance options'!$A$7:$A$3000,HeatGen!$A1350)</f>
        <v>0</v>
      </c>
      <c r="T1350">
        <f>SUMIFS('Energy balance options'!$G$7:$G$3000,'Energy balance options'!$B$7:$B$3000,HeatGen!T$2,'Energy balance options'!$A$7:$A$3000,HeatGen!$A1350)</f>
        <v>0</v>
      </c>
      <c r="U1350">
        <f>SUMIFS('Energy balance options'!$G$7:$G$3000,'Energy balance options'!$B$7:$B$3000,HeatGen!U$2,'Energy balance options'!$A$7:$A$3000,HeatGen!$A1350)</f>
        <v>0</v>
      </c>
      <c r="V1350">
        <f>SUMIFS('Energy balance options'!$G$7:$G$3000,'Energy balance options'!$B$7:$B$3000,HeatGen!V$2,'Energy balance options'!$A$7:$A$3000,HeatGen!$A1350)</f>
        <v>0</v>
      </c>
      <c r="W1350">
        <f>SUMIFS('Energy balance options'!$G$7:$G$3000,'Energy balance options'!$B$7:$B$3000,HeatGen!W$2,'Energy balance options'!$A$7:$A$3000,HeatGen!$A1350)</f>
        <v>0</v>
      </c>
      <c r="X1350">
        <f>SUMIFS('Energy balance options'!$G$7:$G$3000,'Energy balance options'!$B$7:$B$3000,HeatGen!X$2,'Energy balance options'!$A$7:$A$3000,HeatGen!$A1350)</f>
        <v>0</v>
      </c>
      <c r="AG1350">
        <f t="shared" si="277"/>
        <v>0</v>
      </c>
      <c r="AH1350">
        <f t="shared" si="278"/>
        <v>0</v>
      </c>
      <c r="AI1350">
        <f t="shared" si="279"/>
        <v>0</v>
      </c>
      <c r="AJ1350">
        <f t="shared" si="280"/>
        <v>0</v>
      </c>
      <c r="AK1350">
        <f t="shared" si="281"/>
        <v>0</v>
      </c>
      <c r="AL1350">
        <f t="shared" si="282"/>
        <v>0</v>
      </c>
      <c r="AM1350">
        <f t="shared" si="283"/>
        <v>0</v>
      </c>
      <c r="AN1350">
        <f t="shared" si="284"/>
        <v>0</v>
      </c>
      <c r="AO1350">
        <f t="shared" si="285"/>
        <v>0</v>
      </c>
    </row>
    <row r="1351" spans="1:41" x14ac:dyDescent="0.2">
      <c r="A1351" s="9">
        <f>'Cost per option'!A1359</f>
        <v>0</v>
      </c>
      <c r="B1351" t="str">
        <f>_xlfn.IFNA(VLOOKUP(A1351,'Energy balance options'!A$7:C$3000,3,FALSE),"")</f>
        <v/>
      </c>
      <c r="C1351">
        <f>SUMIFS('Energy balance options'!$F$7:$F$3000,'Energy balance options'!$B$7:$B$3000,HeatGen!C$2,'Energy balance options'!$A$7:$A$3000,HeatGen!$A1351)</f>
        <v>0</v>
      </c>
      <c r="D1351">
        <f>SUMIFS('Energy balance options'!$F$7:$F$3000,'Energy balance options'!$B$7:$B$3000,HeatGen!D$2,'Energy balance options'!$A$7:$A$3000,HeatGen!$A1351)</f>
        <v>0</v>
      </c>
      <c r="E1351">
        <f>SUMIFS('Energy balance options'!$F$7:$F$3000,'Energy balance options'!$B$7:$B$3000,HeatGen!E$2,'Energy balance options'!$A$7:$A$3000,HeatGen!$A1351)</f>
        <v>0</v>
      </c>
      <c r="F1351">
        <f>SUMIFS('Energy balance options'!$F$7:$F$3000,'Energy balance options'!$B$7:$B$3000,HeatGen!F$2,'Energy balance options'!$A$7:$A$3000,HeatGen!$A1351)</f>
        <v>0</v>
      </c>
      <c r="G1351">
        <f>SUMIFS('Energy balance options'!$F$7:$F$3000,'Energy balance options'!$B$7:$B$3000,HeatGen!G$2,'Energy balance options'!$A$7:$A$3000,HeatGen!$A1351)</f>
        <v>0</v>
      </c>
      <c r="H1351">
        <f>SUMIFS('Energy balance options'!$F$7:$F$3000,'Energy balance options'!$B$7:$B$3000,HeatGen!H$2,'Energy balance options'!$A$7:$A$3000,HeatGen!$A1351)</f>
        <v>0</v>
      </c>
      <c r="I1351">
        <f>SUMIFS('Energy balance options'!$F$7:$F$3000,'Energy balance options'!$B$7:$B$3000,HeatGen!I$2,'Energy balance options'!$A$7:$A$3000,HeatGen!$A1351)</f>
        <v>0</v>
      </c>
      <c r="J1351">
        <f>SUMIFS('Energy balance options'!$F$7:$F$3000,'Energy balance options'!$B$7:$B$3000,HeatGen!J$2,'Energy balance options'!$A$7:$A$3000,HeatGen!$A1351)</f>
        <v>0</v>
      </c>
      <c r="K1351">
        <f>SUMIFS('Energy balance options'!$F$7:$F$3000,'Energy balance options'!$B$7:$B$3000,HeatGen!K$2,'Energy balance options'!$A$7:$A$3000,HeatGen!$A1351)</f>
        <v>0</v>
      </c>
      <c r="L1351">
        <f>SUMIFS('Energy balance options'!$F$7:$F$3000,'Energy balance options'!$B$7:$B$3000,HeatGen!L$2,'Energy balance options'!$A$7:$A$3000,HeatGen!$A1351)</f>
        <v>0</v>
      </c>
      <c r="M1351">
        <f>SUMIFS('Energy balance options'!$F$7:$F$3000,'Energy balance options'!$B$7:$B$3000,HeatGen!M$2,'Energy balance options'!$A$7:$A$3000,HeatGen!$A1351)</f>
        <v>0</v>
      </c>
      <c r="N1351">
        <f>SUMIFS('Energy balance options'!$F$7:$F$3000,'Energy balance options'!$B$7:$B$3000,HeatGen!N$2,'Energy balance options'!$A$7:$A$3000,HeatGen!$A1351)</f>
        <v>0</v>
      </c>
      <c r="P1351">
        <f>SUMIFS('Energy balance options'!$F$7:$F$3000,'Energy balance options'!$B$7:$B$3000,HeatGen!P$2,'Energy balance options'!$A$7:$A$3000,HeatGen!$A1351)</f>
        <v>0</v>
      </c>
      <c r="Q1351">
        <f>SUMIFS('Energy balance options'!$F$7:$F$3000,'Energy balance options'!$B$7:$B$3000,HeatGen!Q$2,'Energy balance options'!$A$7:$A$3000,HeatGen!$A1351)</f>
        <v>0</v>
      </c>
      <c r="R1351">
        <f>SUMIFS('Energy balance options'!$F$7:$F$3000,'Energy balance options'!$B$7:$B$3000,HeatGen!R$2,'Energy balance options'!$A$7:$A$3000,HeatGen!$A1351)</f>
        <v>0</v>
      </c>
      <c r="S1351">
        <f>SUMIFS('Energy balance options'!$G$7:$G$3000,'Energy balance options'!$B$7:$B$3000,HeatGen!S$2,'Energy balance options'!$A$7:$A$3000,HeatGen!$A1351)</f>
        <v>0</v>
      </c>
      <c r="T1351">
        <f>SUMIFS('Energy balance options'!$G$7:$G$3000,'Energy balance options'!$B$7:$B$3000,HeatGen!T$2,'Energy balance options'!$A$7:$A$3000,HeatGen!$A1351)</f>
        <v>0</v>
      </c>
      <c r="U1351">
        <f>SUMIFS('Energy balance options'!$G$7:$G$3000,'Energy balance options'!$B$7:$B$3000,HeatGen!U$2,'Energy balance options'!$A$7:$A$3000,HeatGen!$A1351)</f>
        <v>0</v>
      </c>
      <c r="V1351">
        <f>SUMIFS('Energy balance options'!$G$7:$G$3000,'Energy balance options'!$B$7:$B$3000,HeatGen!V$2,'Energy balance options'!$A$7:$A$3000,HeatGen!$A1351)</f>
        <v>0</v>
      </c>
      <c r="W1351">
        <f>SUMIFS('Energy balance options'!$G$7:$G$3000,'Energy balance options'!$B$7:$B$3000,HeatGen!W$2,'Energy balance options'!$A$7:$A$3000,HeatGen!$A1351)</f>
        <v>0</v>
      </c>
      <c r="X1351">
        <f>SUMIFS('Energy balance options'!$G$7:$G$3000,'Energy balance options'!$B$7:$B$3000,HeatGen!X$2,'Energy balance options'!$A$7:$A$3000,HeatGen!$A1351)</f>
        <v>0</v>
      </c>
      <c r="AG1351">
        <f t="shared" si="277"/>
        <v>0</v>
      </c>
      <c r="AH1351">
        <f t="shared" si="278"/>
        <v>0</v>
      </c>
      <c r="AI1351">
        <f t="shared" si="279"/>
        <v>0</v>
      </c>
      <c r="AJ1351">
        <f t="shared" si="280"/>
        <v>0</v>
      </c>
      <c r="AK1351">
        <f t="shared" si="281"/>
        <v>0</v>
      </c>
      <c r="AL1351">
        <f t="shared" si="282"/>
        <v>0</v>
      </c>
      <c r="AM1351">
        <f t="shared" si="283"/>
        <v>0</v>
      </c>
      <c r="AN1351">
        <f t="shared" si="284"/>
        <v>0</v>
      </c>
      <c r="AO1351">
        <f t="shared" si="285"/>
        <v>0</v>
      </c>
    </row>
    <row r="1352" spans="1:41" x14ac:dyDescent="0.2">
      <c r="A1352" s="9">
        <f>'Cost per option'!A1360</f>
        <v>0</v>
      </c>
      <c r="B1352" t="str">
        <f>_xlfn.IFNA(VLOOKUP(A1352,'Energy balance options'!A$7:C$3000,3,FALSE),"")</f>
        <v/>
      </c>
      <c r="C1352">
        <f>SUMIFS('Energy balance options'!$F$7:$F$3000,'Energy balance options'!$B$7:$B$3000,HeatGen!C$2,'Energy balance options'!$A$7:$A$3000,HeatGen!$A1352)</f>
        <v>0</v>
      </c>
      <c r="D1352">
        <f>SUMIFS('Energy balance options'!$F$7:$F$3000,'Energy balance options'!$B$7:$B$3000,HeatGen!D$2,'Energy balance options'!$A$7:$A$3000,HeatGen!$A1352)</f>
        <v>0</v>
      </c>
      <c r="E1352">
        <f>SUMIFS('Energy balance options'!$F$7:$F$3000,'Energy balance options'!$B$7:$B$3000,HeatGen!E$2,'Energy balance options'!$A$7:$A$3000,HeatGen!$A1352)</f>
        <v>0</v>
      </c>
      <c r="F1352">
        <f>SUMIFS('Energy balance options'!$F$7:$F$3000,'Energy balance options'!$B$7:$B$3000,HeatGen!F$2,'Energy balance options'!$A$7:$A$3000,HeatGen!$A1352)</f>
        <v>0</v>
      </c>
      <c r="G1352">
        <f>SUMIFS('Energy balance options'!$F$7:$F$3000,'Energy balance options'!$B$7:$B$3000,HeatGen!G$2,'Energy balance options'!$A$7:$A$3000,HeatGen!$A1352)</f>
        <v>0</v>
      </c>
      <c r="H1352">
        <f>SUMIFS('Energy balance options'!$F$7:$F$3000,'Energy balance options'!$B$7:$B$3000,HeatGen!H$2,'Energy balance options'!$A$7:$A$3000,HeatGen!$A1352)</f>
        <v>0</v>
      </c>
      <c r="I1352">
        <f>SUMIFS('Energy balance options'!$F$7:$F$3000,'Energy balance options'!$B$7:$B$3000,HeatGen!I$2,'Energy balance options'!$A$7:$A$3000,HeatGen!$A1352)</f>
        <v>0</v>
      </c>
      <c r="J1352">
        <f>SUMIFS('Energy balance options'!$F$7:$F$3000,'Energy balance options'!$B$7:$B$3000,HeatGen!J$2,'Energy balance options'!$A$7:$A$3000,HeatGen!$A1352)</f>
        <v>0</v>
      </c>
      <c r="K1352">
        <f>SUMIFS('Energy balance options'!$F$7:$F$3000,'Energy balance options'!$B$7:$B$3000,HeatGen!K$2,'Energy balance options'!$A$7:$A$3000,HeatGen!$A1352)</f>
        <v>0</v>
      </c>
      <c r="L1352">
        <f>SUMIFS('Energy balance options'!$F$7:$F$3000,'Energy balance options'!$B$7:$B$3000,HeatGen!L$2,'Energy balance options'!$A$7:$A$3000,HeatGen!$A1352)</f>
        <v>0</v>
      </c>
      <c r="M1352">
        <f>SUMIFS('Energy balance options'!$F$7:$F$3000,'Energy balance options'!$B$7:$B$3000,HeatGen!M$2,'Energy balance options'!$A$7:$A$3000,HeatGen!$A1352)</f>
        <v>0</v>
      </c>
      <c r="N1352">
        <f>SUMIFS('Energy balance options'!$F$7:$F$3000,'Energy balance options'!$B$7:$B$3000,HeatGen!N$2,'Energy balance options'!$A$7:$A$3000,HeatGen!$A1352)</f>
        <v>0</v>
      </c>
      <c r="P1352">
        <f>SUMIFS('Energy balance options'!$F$7:$F$3000,'Energy balance options'!$B$7:$B$3000,HeatGen!P$2,'Energy balance options'!$A$7:$A$3000,HeatGen!$A1352)</f>
        <v>0</v>
      </c>
      <c r="Q1352">
        <f>SUMIFS('Energy balance options'!$F$7:$F$3000,'Energy balance options'!$B$7:$B$3000,HeatGen!Q$2,'Energy balance options'!$A$7:$A$3000,HeatGen!$A1352)</f>
        <v>0</v>
      </c>
      <c r="R1352">
        <f>SUMIFS('Energy balance options'!$F$7:$F$3000,'Energy balance options'!$B$7:$B$3000,HeatGen!R$2,'Energy balance options'!$A$7:$A$3000,HeatGen!$A1352)</f>
        <v>0</v>
      </c>
      <c r="S1352">
        <f>SUMIFS('Energy balance options'!$G$7:$G$3000,'Energy balance options'!$B$7:$B$3000,HeatGen!S$2,'Energy balance options'!$A$7:$A$3000,HeatGen!$A1352)</f>
        <v>0</v>
      </c>
      <c r="T1352">
        <f>SUMIFS('Energy balance options'!$G$7:$G$3000,'Energy balance options'!$B$7:$B$3000,HeatGen!T$2,'Energy balance options'!$A$7:$A$3000,HeatGen!$A1352)</f>
        <v>0</v>
      </c>
      <c r="U1352">
        <f>SUMIFS('Energy balance options'!$G$7:$G$3000,'Energy balance options'!$B$7:$B$3000,HeatGen!U$2,'Energy balance options'!$A$7:$A$3000,HeatGen!$A1352)</f>
        <v>0</v>
      </c>
      <c r="V1352">
        <f>SUMIFS('Energy balance options'!$G$7:$G$3000,'Energy balance options'!$B$7:$B$3000,HeatGen!V$2,'Energy balance options'!$A$7:$A$3000,HeatGen!$A1352)</f>
        <v>0</v>
      </c>
      <c r="W1352">
        <f>SUMIFS('Energy balance options'!$G$7:$G$3000,'Energy balance options'!$B$7:$B$3000,HeatGen!W$2,'Energy balance options'!$A$7:$A$3000,HeatGen!$A1352)</f>
        <v>0</v>
      </c>
      <c r="X1352">
        <f>SUMIFS('Energy balance options'!$G$7:$G$3000,'Energy balance options'!$B$7:$B$3000,HeatGen!X$2,'Energy balance options'!$A$7:$A$3000,HeatGen!$A1352)</f>
        <v>0</v>
      </c>
      <c r="AG1352">
        <f t="shared" si="277"/>
        <v>0</v>
      </c>
      <c r="AH1352">
        <f t="shared" si="278"/>
        <v>0</v>
      </c>
      <c r="AI1352">
        <f t="shared" si="279"/>
        <v>0</v>
      </c>
      <c r="AJ1352">
        <f t="shared" si="280"/>
        <v>0</v>
      </c>
      <c r="AK1352">
        <f t="shared" si="281"/>
        <v>0</v>
      </c>
      <c r="AL1352">
        <f t="shared" si="282"/>
        <v>0</v>
      </c>
      <c r="AM1352">
        <f t="shared" si="283"/>
        <v>0</v>
      </c>
      <c r="AN1352">
        <f t="shared" si="284"/>
        <v>0</v>
      </c>
      <c r="AO1352">
        <f t="shared" si="285"/>
        <v>0</v>
      </c>
    </row>
    <row r="1353" spans="1:41" x14ac:dyDescent="0.2">
      <c r="A1353" s="9">
        <f>'Cost per option'!A1361</f>
        <v>0</v>
      </c>
      <c r="B1353" t="str">
        <f>_xlfn.IFNA(VLOOKUP(A1353,'Energy balance options'!A$7:C$3000,3,FALSE),"")</f>
        <v/>
      </c>
      <c r="C1353">
        <f>SUMIFS('Energy balance options'!$F$7:$F$3000,'Energy balance options'!$B$7:$B$3000,HeatGen!C$2,'Energy balance options'!$A$7:$A$3000,HeatGen!$A1353)</f>
        <v>0</v>
      </c>
      <c r="D1353">
        <f>SUMIFS('Energy balance options'!$F$7:$F$3000,'Energy balance options'!$B$7:$B$3000,HeatGen!D$2,'Energy balance options'!$A$7:$A$3000,HeatGen!$A1353)</f>
        <v>0</v>
      </c>
      <c r="E1353">
        <f>SUMIFS('Energy balance options'!$F$7:$F$3000,'Energy balance options'!$B$7:$B$3000,HeatGen!E$2,'Energy balance options'!$A$7:$A$3000,HeatGen!$A1353)</f>
        <v>0</v>
      </c>
      <c r="F1353">
        <f>SUMIFS('Energy balance options'!$F$7:$F$3000,'Energy balance options'!$B$7:$B$3000,HeatGen!F$2,'Energy balance options'!$A$7:$A$3000,HeatGen!$A1353)</f>
        <v>0</v>
      </c>
      <c r="G1353">
        <f>SUMIFS('Energy balance options'!$F$7:$F$3000,'Energy balance options'!$B$7:$B$3000,HeatGen!G$2,'Energy balance options'!$A$7:$A$3000,HeatGen!$A1353)</f>
        <v>0</v>
      </c>
      <c r="H1353">
        <f>SUMIFS('Energy balance options'!$F$7:$F$3000,'Energy balance options'!$B$7:$B$3000,HeatGen!H$2,'Energy balance options'!$A$7:$A$3000,HeatGen!$A1353)</f>
        <v>0</v>
      </c>
      <c r="I1353">
        <f>SUMIFS('Energy balance options'!$F$7:$F$3000,'Energy balance options'!$B$7:$B$3000,HeatGen!I$2,'Energy balance options'!$A$7:$A$3000,HeatGen!$A1353)</f>
        <v>0</v>
      </c>
      <c r="J1353">
        <f>SUMIFS('Energy balance options'!$F$7:$F$3000,'Energy balance options'!$B$7:$B$3000,HeatGen!J$2,'Energy balance options'!$A$7:$A$3000,HeatGen!$A1353)</f>
        <v>0</v>
      </c>
      <c r="K1353">
        <f>SUMIFS('Energy balance options'!$F$7:$F$3000,'Energy balance options'!$B$7:$B$3000,HeatGen!K$2,'Energy balance options'!$A$7:$A$3000,HeatGen!$A1353)</f>
        <v>0</v>
      </c>
      <c r="L1353">
        <f>SUMIFS('Energy balance options'!$F$7:$F$3000,'Energy balance options'!$B$7:$B$3000,HeatGen!L$2,'Energy balance options'!$A$7:$A$3000,HeatGen!$A1353)</f>
        <v>0</v>
      </c>
      <c r="M1353">
        <f>SUMIFS('Energy balance options'!$F$7:$F$3000,'Energy balance options'!$B$7:$B$3000,HeatGen!M$2,'Energy balance options'!$A$7:$A$3000,HeatGen!$A1353)</f>
        <v>0</v>
      </c>
      <c r="N1353">
        <f>SUMIFS('Energy balance options'!$F$7:$F$3000,'Energy balance options'!$B$7:$B$3000,HeatGen!N$2,'Energy balance options'!$A$7:$A$3000,HeatGen!$A1353)</f>
        <v>0</v>
      </c>
      <c r="P1353">
        <f>SUMIFS('Energy balance options'!$F$7:$F$3000,'Energy balance options'!$B$7:$B$3000,HeatGen!P$2,'Energy balance options'!$A$7:$A$3000,HeatGen!$A1353)</f>
        <v>0</v>
      </c>
      <c r="Q1353">
        <f>SUMIFS('Energy balance options'!$F$7:$F$3000,'Energy balance options'!$B$7:$B$3000,HeatGen!Q$2,'Energy balance options'!$A$7:$A$3000,HeatGen!$A1353)</f>
        <v>0</v>
      </c>
      <c r="R1353">
        <f>SUMIFS('Energy balance options'!$F$7:$F$3000,'Energy balance options'!$B$7:$B$3000,HeatGen!R$2,'Energy balance options'!$A$7:$A$3000,HeatGen!$A1353)</f>
        <v>0</v>
      </c>
      <c r="S1353">
        <f>SUMIFS('Energy balance options'!$G$7:$G$3000,'Energy balance options'!$B$7:$B$3000,HeatGen!S$2,'Energy balance options'!$A$7:$A$3000,HeatGen!$A1353)</f>
        <v>0</v>
      </c>
      <c r="T1353">
        <f>SUMIFS('Energy balance options'!$G$7:$G$3000,'Energy balance options'!$B$7:$B$3000,HeatGen!T$2,'Energy balance options'!$A$7:$A$3000,HeatGen!$A1353)</f>
        <v>0</v>
      </c>
      <c r="U1353">
        <f>SUMIFS('Energy balance options'!$G$7:$G$3000,'Energy balance options'!$B$7:$B$3000,HeatGen!U$2,'Energy balance options'!$A$7:$A$3000,HeatGen!$A1353)</f>
        <v>0</v>
      </c>
      <c r="V1353">
        <f>SUMIFS('Energy balance options'!$G$7:$G$3000,'Energy balance options'!$B$7:$B$3000,HeatGen!V$2,'Energy balance options'!$A$7:$A$3000,HeatGen!$A1353)</f>
        <v>0</v>
      </c>
      <c r="W1353">
        <f>SUMIFS('Energy balance options'!$G$7:$G$3000,'Energy balance options'!$B$7:$B$3000,HeatGen!W$2,'Energy balance options'!$A$7:$A$3000,HeatGen!$A1353)</f>
        <v>0</v>
      </c>
      <c r="X1353">
        <f>SUMIFS('Energy balance options'!$G$7:$G$3000,'Energy balance options'!$B$7:$B$3000,HeatGen!X$2,'Energy balance options'!$A$7:$A$3000,HeatGen!$A1353)</f>
        <v>0</v>
      </c>
      <c r="AG1353">
        <f t="shared" si="277"/>
        <v>0</v>
      </c>
      <c r="AH1353">
        <f t="shared" si="278"/>
        <v>0</v>
      </c>
      <c r="AI1353">
        <f t="shared" si="279"/>
        <v>0</v>
      </c>
      <c r="AJ1353">
        <f t="shared" si="280"/>
        <v>0</v>
      </c>
      <c r="AK1353">
        <f t="shared" si="281"/>
        <v>0</v>
      </c>
      <c r="AL1353">
        <f t="shared" si="282"/>
        <v>0</v>
      </c>
      <c r="AM1353">
        <f t="shared" si="283"/>
        <v>0</v>
      </c>
      <c r="AN1353">
        <f t="shared" si="284"/>
        <v>0</v>
      </c>
      <c r="AO1353">
        <f t="shared" si="285"/>
        <v>0</v>
      </c>
    </row>
    <row r="1354" spans="1:41" x14ac:dyDescent="0.2">
      <c r="A1354" s="9">
        <f>'Cost per option'!A1362</f>
        <v>0</v>
      </c>
      <c r="B1354" t="str">
        <f>_xlfn.IFNA(VLOOKUP(A1354,'Energy balance options'!A$7:C$3000,3,FALSE),"")</f>
        <v/>
      </c>
      <c r="C1354">
        <f>SUMIFS('Energy balance options'!$F$7:$F$3000,'Energy balance options'!$B$7:$B$3000,HeatGen!C$2,'Energy balance options'!$A$7:$A$3000,HeatGen!$A1354)</f>
        <v>0</v>
      </c>
      <c r="D1354">
        <f>SUMIFS('Energy balance options'!$F$7:$F$3000,'Energy balance options'!$B$7:$B$3000,HeatGen!D$2,'Energy balance options'!$A$7:$A$3000,HeatGen!$A1354)</f>
        <v>0</v>
      </c>
      <c r="E1354">
        <f>SUMIFS('Energy balance options'!$F$7:$F$3000,'Energy balance options'!$B$7:$B$3000,HeatGen!E$2,'Energy balance options'!$A$7:$A$3000,HeatGen!$A1354)</f>
        <v>0</v>
      </c>
      <c r="F1354">
        <f>SUMIFS('Energy balance options'!$F$7:$F$3000,'Energy balance options'!$B$7:$B$3000,HeatGen!F$2,'Energy balance options'!$A$7:$A$3000,HeatGen!$A1354)</f>
        <v>0</v>
      </c>
      <c r="G1354">
        <f>SUMIFS('Energy balance options'!$F$7:$F$3000,'Energy balance options'!$B$7:$B$3000,HeatGen!G$2,'Energy balance options'!$A$7:$A$3000,HeatGen!$A1354)</f>
        <v>0</v>
      </c>
      <c r="H1354">
        <f>SUMIFS('Energy balance options'!$F$7:$F$3000,'Energy balance options'!$B$7:$B$3000,HeatGen!H$2,'Energy balance options'!$A$7:$A$3000,HeatGen!$A1354)</f>
        <v>0</v>
      </c>
      <c r="I1354">
        <f>SUMIFS('Energy balance options'!$F$7:$F$3000,'Energy balance options'!$B$7:$B$3000,HeatGen!I$2,'Energy balance options'!$A$7:$A$3000,HeatGen!$A1354)</f>
        <v>0</v>
      </c>
      <c r="J1354">
        <f>SUMIFS('Energy balance options'!$F$7:$F$3000,'Energy balance options'!$B$7:$B$3000,HeatGen!J$2,'Energy balance options'!$A$7:$A$3000,HeatGen!$A1354)</f>
        <v>0</v>
      </c>
      <c r="K1354">
        <f>SUMIFS('Energy balance options'!$F$7:$F$3000,'Energy balance options'!$B$7:$B$3000,HeatGen!K$2,'Energy balance options'!$A$7:$A$3000,HeatGen!$A1354)</f>
        <v>0</v>
      </c>
      <c r="L1354">
        <f>SUMIFS('Energy balance options'!$F$7:$F$3000,'Energy balance options'!$B$7:$B$3000,HeatGen!L$2,'Energy balance options'!$A$7:$A$3000,HeatGen!$A1354)</f>
        <v>0</v>
      </c>
      <c r="M1354">
        <f>SUMIFS('Energy balance options'!$F$7:$F$3000,'Energy balance options'!$B$7:$B$3000,HeatGen!M$2,'Energy balance options'!$A$7:$A$3000,HeatGen!$A1354)</f>
        <v>0</v>
      </c>
      <c r="N1354">
        <f>SUMIFS('Energy balance options'!$F$7:$F$3000,'Energy balance options'!$B$7:$B$3000,HeatGen!N$2,'Energy balance options'!$A$7:$A$3000,HeatGen!$A1354)</f>
        <v>0</v>
      </c>
      <c r="P1354">
        <f>SUMIFS('Energy balance options'!$F$7:$F$3000,'Energy balance options'!$B$7:$B$3000,HeatGen!P$2,'Energy balance options'!$A$7:$A$3000,HeatGen!$A1354)</f>
        <v>0</v>
      </c>
      <c r="Q1354">
        <f>SUMIFS('Energy balance options'!$F$7:$F$3000,'Energy balance options'!$B$7:$B$3000,HeatGen!Q$2,'Energy balance options'!$A$7:$A$3000,HeatGen!$A1354)</f>
        <v>0</v>
      </c>
      <c r="R1354">
        <f>SUMIFS('Energy balance options'!$F$7:$F$3000,'Energy balance options'!$B$7:$B$3000,HeatGen!R$2,'Energy balance options'!$A$7:$A$3000,HeatGen!$A1354)</f>
        <v>0</v>
      </c>
      <c r="S1354">
        <f>SUMIFS('Energy balance options'!$G$7:$G$3000,'Energy balance options'!$B$7:$B$3000,HeatGen!S$2,'Energy balance options'!$A$7:$A$3000,HeatGen!$A1354)</f>
        <v>0</v>
      </c>
      <c r="T1354">
        <f>SUMIFS('Energy balance options'!$G$7:$G$3000,'Energy balance options'!$B$7:$B$3000,HeatGen!T$2,'Energy balance options'!$A$7:$A$3000,HeatGen!$A1354)</f>
        <v>0</v>
      </c>
      <c r="U1354">
        <f>SUMIFS('Energy balance options'!$G$7:$G$3000,'Energy balance options'!$B$7:$B$3000,HeatGen!U$2,'Energy balance options'!$A$7:$A$3000,HeatGen!$A1354)</f>
        <v>0</v>
      </c>
      <c r="V1354">
        <f>SUMIFS('Energy balance options'!$G$7:$G$3000,'Energy balance options'!$B$7:$B$3000,HeatGen!V$2,'Energy balance options'!$A$7:$A$3000,HeatGen!$A1354)</f>
        <v>0</v>
      </c>
      <c r="W1354">
        <f>SUMIFS('Energy balance options'!$G$7:$G$3000,'Energy balance options'!$B$7:$B$3000,HeatGen!W$2,'Energy balance options'!$A$7:$A$3000,HeatGen!$A1354)</f>
        <v>0</v>
      </c>
      <c r="X1354">
        <f>SUMIFS('Energy balance options'!$G$7:$G$3000,'Energy balance options'!$B$7:$B$3000,HeatGen!X$2,'Energy balance options'!$A$7:$A$3000,HeatGen!$A1354)</f>
        <v>0</v>
      </c>
      <c r="AG1354">
        <f t="shared" si="277"/>
        <v>0</v>
      </c>
      <c r="AH1354">
        <f t="shared" si="278"/>
        <v>0</v>
      </c>
      <c r="AI1354">
        <f t="shared" si="279"/>
        <v>0</v>
      </c>
      <c r="AJ1354">
        <f t="shared" si="280"/>
        <v>0</v>
      </c>
      <c r="AK1354">
        <f t="shared" si="281"/>
        <v>0</v>
      </c>
      <c r="AL1354">
        <f t="shared" si="282"/>
        <v>0</v>
      </c>
      <c r="AM1354">
        <f t="shared" si="283"/>
        <v>0</v>
      </c>
      <c r="AN1354">
        <f t="shared" si="284"/>
        <v>0</v>
      </c>
      <c r="AO1354">
        <f t="shared" si="285"/>
        <v>0</v>
      </c>
    </row>
    <row r="1355" spans="1:41" x14ac:dyDescent="0.2">
      <c r="A1355" s="9">
        <f>'Cost per option'!A1363</f>
        <v>0</v>
      </c>
      <c r="B1355" t="str">
        <f>_xlfn.IFNA(VLOOKUP(A1355,'Energy balance options'!A$7:C$3000,3,FALSE),"")</f>
        <v/>
      </c>
      <c r="C1355">
        <f>SUMIFS('Energy balance options'!$F$7:$F$3000,'Energy balance options'!$B$7:$B$3000,HeatGen!C$2,'Energy balance options'!$A$7:$A$3000,HeatGen!$A1355)</f>
        <v>0</v>
      </c>
      <c r="D1355">
        <f>SUMIFS('Energy balance options'!$F$7:$F$3000,'Energy balance options'!$B$7:$B$3000,HeatGen!D$2,'Energy balance options'!$A$7:$A$3000,HeatGen!$A1355)</f>
        <v>0</v>
      </c>
      <c r="E1355">
        <f>SUMIFS('Energy balance options'!$F$7:$F$3000,'Energy balance options'!$B$7:$B$3000,HeatGen!E$2,'Energy balance options'!$A$7:$A$3000,HeatGen!$A1355)</f>
        <v>0</v>
      </c>
      <c r="F1355">
        <f>SUMIFS('Energy balance options'!$F$7:$F$3000,'Energy balance options'!$B$7:$B$3000,HeatGen!F$2,'Energy balance options'!$A$7:$A$3000,HeatGen!$A1355)</f>
        <v>0</v>
      </c>
      <c r="G1355">
        <f>SUMIFS('Energy balance options'!$F$7:$F$3000,'Energy balance options'!$B$7:$B$3000,HeatGen!G$2,'Energy balance options'!$A$7:$A$3000,HeatGen!$A1355)</f>
        <v>0</v>
      </c>
      <c r="H1355">
        <f>SUMIFS('Energy balance options'!$F$7:$F$3000,'Energy balance options'!$B$7:$B$3000,HeatGen!H$2,'Energy balance options'!$A$7:$A$3000,HeatGen!$A1355)</f>
        <v>0</v>
      </c>
      <c r="I1355">
        <f>SUMIFS('Energy balance options'!$F$7:$F$3000,'Energy balance options'!$B$7:$B$3000,HeatGen!I$2,'Energy balance options'!$A$7:$A$3000,HeatGen!$A1355)</f>
        <v>0</v>
      </c>
      <c r="J1355">
        <f>SUMIFS('Energy balance options'!$F$7:$F$3000,'Energy balance options'!$B$7:$B$3000,HeatGen!J$2,'Energy balance options'!$A$7:$A$3000,HeatGen!$A1355)</f>
        <v>0</v>
      </c>
      <c r="K1355">
        <f>SUMIFS('Energy balance options'!$F$7:$F$3000,'Energy balance options'!$B$7:$B$3000,HeatGen!K$2,'Energy balance options'!$A$7:$A$3000,HeatGen!$A1355)</f>
        <v>0</v>
      </c>
      <c r="L1355">
        <f>SUMIFS('Energy balance options'!$F$7:$F$3000,'Energy balance options'!$B$7:$B$3000,HeatGen!L$2,'Energy balance options'!$A$7:$A$3000,HeatGen!$A1355)</f>
        <v>0</v>
      </c>
      <c r="M1355">
        <f>SUMIFS('Energy balance options'!$F$7:$F$3000,'Energy balance options'!$B$7:$B$3000,HeatGen!M$2,'Energy balance options'!$A$7:$A$3000,HeatGen!$A1355)</f>
        <v>0</v>
      </c>
      <c r="N1355">
        <f>SUMIFS('Energy balance options'!$F$7:$F$3000,'Energy balance options'!$B$7:$B$3000,HeatGen!N$2,'Energy balance options'!$A$7:$A$3000,HeatGen!$A1355)</f>
        <v>0</v>
      </c>
      <c r="P1355">
        <f>SUMIFS('Energy balance options'!$F$7:$F$3000,'Energy balance options'!$B$7:$B$3000,HeatGen!P$2,'Energy balance options'!$A$7:$A$3000,HeatGen!$A1355)</f>
        <v>0</v>
      </c>
      <c r="Q1355">
        <f>SUMIFS('Energy balance options'!$F$7:$F$3000,'Energy balance options'!$B$7:$B$3000,HeatGen!Q$2,'Energy balance options'!$A$7:$A$3000,HeatGen!$A1355)</f>
        <v>0</v>
      </c>
      <c r="R1355">
        <f>SUMIFS('Energy balance options'!$F$7:$F$3000,'Energy balance options'!$B$7:$B$3000,HeatGen!R$2,'Energy balance options'!$A$7:$A$3000,HeatGen!$A1355)</f>
        <v>0</v>
      </c>
      <c r="S1355">
        <f>SUMIFS('Energy balance options'!$G$7:$G$3000,'Energy balance options'!$B$7:$B$3000,HeatGen!S$2,'Energy balance options'!$A$7:$A$3000,HeatGen!$A1355)</f>
        <v>0</v>
      </c>
      <c r="T1355">
        <f>SUMIFS('Energy balance options'!$G$7:$G$3000,'Energy balance options'!$B$7:$B$3000,HeatGen!T$2,'Energy balance options'!$A$7:$A$3000,HeatGen!$A1355)</f>
        <v>0</v>
      </c>
      <c r="U1355">
        <f>SUMIFS('Energy balance options'!$G$7:$G$3000,'Energy balance options'!$B$7:$B$3000,HeatGen!U$2,'Energy balance options'!$A$7:$A$3000,HeatGen!$A1355)</f>
        <v>0</v>
      </c>
      <c r="V1355">
        <f>SUMIFS('Energy balance options'!$G$7:$G$3000,'Energy balance options'!$B$7:$B$3000,HeatGen!V$2,'Energy balance options'!$A$7:$A$3000,HeatGen!$A1355)</f>
        <v>0</v>
      </c>
      <c r="W1355">
        <f>SUMIFS('Energy balance options'!$G$7:$G$3000,'Energy balance options'!$B$7:$B$3000,HeatGen!W$2,'Energy balance options'!$A$7:$A$3000,HeatGen!$A1355)</f>
        <v>0</v>
      </c>
      <c r="X1355">
        <f>SUMIFS('Energy balance options'!$G$7:$G$3000,'Energy balance options'!$B$7:$B$3000,HeatGen!X$2,'Energy balance options'!$A$7:$A$3000,HeatGen!$A1355)</f>
        <v>0</v>
      </c>
      <c r="AG1355">
        <f t="shared" si="277"/>
        <v>0</v>
      </c>
      <c r="AH1355">
        <f t="shared" si="278"/>
        <v>0</v>
      </c>
      <c r="AI1355">
        <f t="shared" si="279"/>
        <v>0</v>
      </c>
      <c r="AJ1355">
        <f t="shared" si="280"/>
        <v>0</v>
      </c>
      <c r="AK1355">
        <f t="shared" si="281"/>
        <v>0</v>
      </c>
      <c r="AL1355">
        <f t="shared" si="282"/>
        <v>0</v>
      </c>
      <c r="AM1355">
        <f t="shared" si="283"/>
        <v>0</v>
      </c>
      <c r="AN1355">
        <f t="shared" si="284"/>
        <v>0</v>
      </c>
      <c r="AO1355">
        <f t="shared" si="285"/>
        <v>0</v>
      </c>
    </row>
    <row r="1356" spans="1:41" x14ac:dyDescent="0.2">
      <c r="A1356" s="9">
        <f>'Cost per option'!A1364</f>
        <v>0</v>
      </c>
      <c r="B1356" t="str">
        <f>_xlfn.IFNA(VLOOKUP(A1356,'Energy balance options'!A$7:C$3000,3,FALSE),"")</f>
        <v/>
      </c>
      <c r="C1356">
        <f>SUMIFS('Energy balance options'!$F$7:$F$3000,'Energy balance options'!$B$7:$B$3000,HeatGen!C$2,'Energy balance options'!$A$7:$A$3000,HeatGen!$A1356)</f>
        <v>0</v>
      </c>
      <c r="D1356">
        <f>SUMIFS('Energy balance options'!$F$7:$F$3000,'Energy balance options'!$B$7:$B$3000,HeatGen!D$2,'Energy balance options'!$A$7:$A$3000,HeatGen!$A1356)</f>
        <v>0</v>
      </c>
      <c r="E1356">
        <f>SUMIFS('Energy balance options'!$F$7:$F$3000,'Energy balance options'!$B$7:$B$3000,HeatGen!E$2,'Energy balance options'!$A$7:$A$3000,HeatGen!$A1356)</f>
        <v>0</v>
      </c>
      <c r="F1356">
        <f>SUMIFS('Energy balance options'!$F$7:$F$3000,'Energy balance options'!$B$7:$B$3000,HeatGen!F$2,'Energy balance options'!$A$7:$A$3000,HeatGen!$A1356)</f>
        <v>0</v>
      </c>
      <c r="G1356">
        <f>SUMIFS('Energy balance options'!$F$7:$F$3000,'Energy balance options'!$B$7:$B$3000,HeatGen!G$2,'Energy balance options'!$A$7:$A$3000,HeatGen!$A1356)</f>
        <v>0</v>
      </c>
      <c r="H1356">
        <f>SUMIFS('Energy balance options'!$F$7:$F$3000,'Energy balance options'!$B$7:$B$3000,HeatGen!H$2,'Energy balance options'!$A$7:$A$3000,HeatGen!$A1356)</f>
        <v>0</v>
      </c>
      <c r="I1356">
        <f>SUMIFS('Energy balance options'!$F$7:$F$3000,'Energy balance options'!$B$7:$B$3000,HeatGen!I$2,'Energy balance options'!$A$7:$A$3000,HeatGen!$A1356)</f>
        <v>0</v>
      </c>
      <c r="J1356">
        <f>SUMIFS('Energy balance options'!$F$7:$F$3000,'Energy balance options'!$B$7:$B$3000,HeatGen!J$2,'Energy balance options'!$A$7:$A$3000,HeatGen!$A1356)</f>
        <v>0</v>
      </c>
      <c r="K1356">
        <f>SUMIFS('Energy balance options'!$F$7:$F$3000,'Energy balance options'!$B$7:$B$3000,HeatGen!K$2,'Energy balance options'!$A$7:$A$3000,HeatGen!$A1356)</f>
        <v>0</v>
      </c>
      <c r="L1356">
        <f>SUMIFS('Energy balance options'!$F$7:$F$3000,'Energy balance options'!$B$7:$B$3000,HeatGen!L$2,'Energy balance options'!$A$7:$A$3000,HeatGen!$A1356)</f>
        <v>0</v>
      </c>
      <c r="M1356">
        <f>SUMIFS('Energy balance options'!$F$7:$F$3000,'Energy balance options'!$B$7:$B$3000,HeatGen!M$2,'Energy balance options'!$A$7:$A$3000,HeatGen!$A1356)</f>
        <v>0</v>
      </c>
      <c r="N1356">
        <f>SUMIFS('Energy balance options'!$F$7:$F$3000,'Energy balance options'!$B$7:$B$3000,HeatGen!N$2,'Energy balance options'!$A$7:$A$3000,HeatGen!$A1356)</f>
        <v>0</v>
      </c>
      <c r="P1356">
        <f>SUMIFS('Energy balance options'!$F$7:$F$3000,'Energy balance options'!$B$7:$B$3000,HeatGen!P$2,'Energy balance options'!$A$7:$A$3000,HeatGen!$A1356)</f>
        <v>0</v>
      </c>
      <c r="Q1356">
        <f>SUMIFS('Energy balance options'!$F$7:$F$3000,'Energy balance options'!$B$7:$B$3000,HeatGen!Q$2,'Energy balance options'!$A$7:$A$3000,HeatGen!$A1356)</f>
        <v>0</v>
      </c>
      <c r="R1356">
        <f>SUMIFS('Energy balance options'!$F$7:$F$3000,'Energy balance options'!$B$7:$B$3000,HeatGen!R$2,'Energy balance options'!$A$7:$A$3000,HeatGen!$A1356)</f>
        <v>0</v>
      </c>
      <c r="S1356">
        <f>SUMIFS('Energy balance options'!$G$7:$G$3000,'Energy balance options'!$B$7:$B$3000,HeatGen!S$2,'Energy balance options'!$A$7:$A$3000,HeatGen!$A1356)</f>
        <v>0</v>
      </c>
      <c r="T1356">
        <f>SUMIFS('Energy balance options'!$G$7:$G$3000,'Energy balance options'!$B$7:$B$3000,HeatGen!T$2,'Energy balance options'!$A$7:$A$3000,HeatGen!$A1356)</f>
        <v>0</v>
      </c>
      <c r="U1356">
        <f>SUMIFS('Energy balance options'!$G$7:$G$3000,'Energy balance options'!$B$7:$B$3000,HeatGen!U$2,'Energy balance options'!$A$7:$A$3000,HeatGen!$A1356)</f>
        <v>0</v>
      </c>
      <c r="V1356">
        <f>SUMIFS('Energy balance options'!$G$7:$G$3000,'Energy balance options'!$B$7:$B$3000,HeatGen!V$2,'Energy balance options'!$A$7:$A$3000,HeatGen!$A1356)</f>
        <v>0</v>
      </c>
      <c r="W1356">
        <f>SUMIFS('Energy balance options'!$G$7:$G$3000,'Energy balance options'!$B$7:$B$3000,HeatGen!W$2,'Energy balance options'!$A$7:$A$3000,HeatGen!$A1356)</f>
        <v>0</v>
      </c>
      <c r="X1356">
        <f>SUMIFS('Energy balance options'!$G$7:$G$3000,'Energy balance options'!$B$7:$B$3000,HeatGen!X$2,'Energy balance options'!$A$7:$A$3000,HeatGen!$A1356)</f>
        <v>0</v>
      </c>
      <c r="AG1356">
        <f t="shared" si="277"/>
        <v>0</v>
      </c>
      <c r="AH1356">
        <f t="shared" si="278"/>
        <v>0</v>
      </c>
      <c r="AI1356">
        <f t="shared" si="279"/>
        <v>0</v>
      </c>
      <c r="AJ1356">
        <f t="shared" si="280"/>
        <v>0</v>
      </c>
      <c r="AK1356">
        <f t="shared" si="281"/>
        <v>0</v>
      </c>
      <c r="AL1356">
        <f t="shared" si="282"/>
        <v>0</v>
      </c>
      <c r="AM1356">
        <f t="shared" si="283"/>
        <v>0</v>
      </c>
      <c r="AN1356">
        <f t="shared" si="284"/>
        <v>0</v>
      </c>
      <c r="AO1356">
        <f t="shared" si="285"/>
        <v>0</v>
      </c>
    </row>
    <row r="1357" spans="1:41" x14ac:dyDescent="0.2">
      <c r="A1357" s="9">
        <f>'Cost per option'!A1365</f>
        <v>0</v>
      </c>
      <c r="B1357" t="str">
        <f>_xlfn.IFNA(VLOOKUP(A1357,'Energy balance options'!A$7:C$3000,3,FALSE),"")</f>
        <v/>
      </c>
      <c r="C1357">
        <f>SUMIFS('Energy balance options'!$F$7:$F$3000,'Energy balance options'!$B$7:$B$3000,HeatGen!C$2,'Energy balance options'!$A$7:$A$3000,HeatGen!$A1357)</f>
        <v>0</v>
      </c>
      <c r="D1357">
        <f>SUMIFS('Energy balance options'!$F$7:$F$3000,'Energy balance options'!$B$7:$B$3000,HeatGen!D$2,'Energy balance options'!$A$7:$A$3000,HeatGen!$A1357)</f>
        <v>0</v>
      </c>
      <c r="E1357">
        <f>SUMIFS('Energy balance options'!$F$7:$F$3000,'Energy balance options'!$B$7:$B$3000,HeatGen!E$2,'Energy balance options'!$A$7:$A$3000,HeatGen!$A1357)</f>
        <v>0</v>
      </c>
      <c r="F1357">
        <f>SUMIFS('Energy balance options'!$F$7:$F$3000,'Energy balance options'!$B$7:$B$3000,HeatGen!F$2,'Energy balance options'!$A$7:$A$3000,HeatGen!$A1357)</f>
        <v>0</v>
      </c>
      <c r="G1357">
        <f>SUMIFS('Energy balance options'!$F$7:$F$3000,'Energy balance options'!$B$7:$B$3000,HeatGen!G$2,'Energy balance options'!$A$7:$A$3000,HeatGen!$A1357)</f>
        <v>0</v>
      </c>
      <c r="H1357">
        <f>SUMIFS('Energy balance options'!$F$7:$F$3000,'Energy balance options'!$B$7:$B$3000,HeatGen!H$2,'Energy balance options'!$A$7:$A$3000,HeatGen!$A1357)</f>
        <v>0</v>
      </c>
      <c r="I1357">
        <f>SUMIFS('Energy balance options'!$F$7:$F$3000,'Energy balance options'!$B$7:$B$3000,HeatGen!I$2,'Energy balance options'!$A$7:$A$3000,HeatGen!$A1357)</f>
        <v>0</v>
      </c>
      <c r="J1357">
        <f>SUMIFS('Energy balance options'!$F$7:$F$3000,'Energy balance options'!$B$7:$B$3000,HeatGen!J$2,'Energy balance options'!$A$7:$A$3000,HeatGen!$A1357)</f>
        <v>0</v>
      </c>
      <c r="K1357">
        <f>SUMIFS('Energy balance options'!$F$7:$F$3000,'Energy balance options'!$B$7:$B$3000,HeatGen!K$2,'Energy balance options'!$A$7:$A$3000,HeatGen!$A1357)</f>
        <v>0</v>
      </c>
      <c r="L1357">
        <f>SUMIFS('Energy balance options'!$F$7:$F$3000,'Energy balance options'!$B$7:$B$3000,HeatGen!L$2,'Energy balance options'!$A$7:$A$3000,HeatGen!$A1357)</f>
        <v>0</v>
      </c>
      <c r="M1357">
        <f>SUMIFS('Energy balance options'!$F$7:$F$3000,'Energy balance options'!$B$7:$B$3000,HeatGen!M$2,'Energy balance options'!$A$7:$A$3000,HeatGen!$A1357)</f>
        <v>0</v>
      </c>
      <c r="N1357">
        <f>SUMIFS('Energy balance options'!$F$7:$F$3000,'Energy balance options'!$B$7:$B$3000,HeatGen!N$2,'Energy balance options'!$A$7:$A$3000,HeatGen!$A1357)</f>
        <v>0</v>
      </c>
      <c r="P1357">
        <f>SUMIFS('Energy balance options'!$F$7:$F$3000,'Energy balance options'!$B$7:$B$3000,HeatGen!P$2,'Energy balance options'!$A$7:$A$3000,HeatGen!$A1357)</f>
        <v>0</v>
      </c>
      <c r="Q1357">
        <f>SUMIFS('Energy balance options'!$F$7:$F$3000,'Energy balance options'!$B$7:$B$3000,HeatGen!Q$2,'Energy balance options'!$A$7:$A$3000,HeatGen!$A1357)</f>
        <v>0</v>
      </c>
      <c r="R1357">
        <f>SUMIFS('Energy balance options'!$F$7:$F$3000,'Energy balance options'!$B$7:$B$3000,HeatGen!R$2,'Energy balance options'!$A$7:$A$3000,HeatGen!$A1357)</f>
        <v>0</v>
      </c>
      <c r="S1357">
        <f>SUMIFS('Energy balance options'!$G$7:$G$3000,'Energy balance options'!$B$7:$B$3000,HeatGen!S$2,'Energy balance options'!$A$7:$A$3000,HeatGen!$A1357)</f>
        <v>0</v>
      </c>
      <c r="T1357">
        <f>SUMIFS('Energy balance options'!$G$7:$G$3000,'Energy balance options'!$B$7:$B$3000,HeatGen!T$2,'Energy balance options'!$A$7:$A$3000,HeatGen!$A1357)</f>
        <v>0</v>
      </c>
      <c r="U1357">
        <f>SUMIFS('Energy balance options'!$G$7:$G$3000,'Energy balance options'!$B$7:$B$3000,HeatGen!U$2,'Energy balance options'!$A$7:$A$3000,HeatGen!$A1357)</f>
        <v>0</v>
      </c>
      <c r="V1357">
        <f>SUMIFS('Energy balance options'!$G$7:$G$3000,'Energy balance options'!$B$7:$B$3000,HeatGen!V$2,'Energy balance options'!$A$7:$A$3000,HeatGen!$A1357)</f>
        <v>0</v>
      </c>
      <c r="W1357">
        <f>SUMIFS('Energy balance options'!$G$7:$G$3000,'Energy balance options'!$B$7:$B$3000,HeatGen!W$2,'Energy balance options'!$A$7:$A$3000,HeatGen!$A1357)</f>
        <v>0</v>
      </c>
      <c r="X1357">
        <f>SUMIFS('Energy balance options'!$G$7:$G$3000,'Energy balance options'!$B$7:$B$3000,HeatGen!X$2,'Energy balance options'!$A$7:$A$3000,HeatGen!$A1357)</f>
        <v>0</v>
      </c>
      <c r="AG1357">
        <f t="shared" si="277"/>
        <v>0</v>
      </c>
      <c r="AH1357">
        <f t="shared" si="278"/>
        <v>0</v>
      </c>
      <c r="AI1357">
        <f t="shared" si="279"/>
        <v>0</v>
      </c>
      <c r="AJ1357">
        <f t="shared" si="280"/>
        <v>0</v>
      </c>
      <c r="AK1357">
        <f t="shared" si="281"/>
        <v>0</v>
      </c>
      <c r="AL1357">
        <f t="shared" si="282"/>
        <v>0</v>
      </c>
      <c r="AM1357">
        <f t="shared" si="283"/>
        <v>0</v>
      </c>
      <c r="AN1357">
        <f t="shared" si="284"/>
        <v>0</v>
      </c>
      <c r="AO1357">
        <f t="shared" si="285"/>
        <v>0</v>
      </c>
    </row>
    <row r="1358" spans="1:41" x14ac:dyDescent="0.2">
      <c r="A1358" s="9">
        <f>'Cost per option'!A1366</f>
        <v>0</v>
      </c>
      <c r="B1358" t="str">
        <f>_xlfn.IFNA(VLOOKUP(A1358,'Energy balance options'!A$7:C$3000,3,FALSE),"")</f>
        <v/>
      </c>
      <c r="C1358">
        <f>SUMIFS('Energy balance options'!$F$7:$F$3000,'Energy balance options'!$B$7:$B$3000,HeatGen!C$2,'Energy balance options'!$A$7:$A$3000,HeatGen!$A1358)</f>
        <v>0</v>
      </c>
      <c r="D1358">
        <f>SUMIFS('Energy balance options'!$F$7:$F$3000,'Energy balance options'!$B$7:$B$3000,HeatGen!D$2,'Energy balance options'!$A$7:$A$3000,HeatGen!$A1358)</f>
        <v>0</v>
      </c>
      <c r="E1358">
        <f>SUMIFS('Energy balance options'!$F$7:$F$3000,'Energy balance options'!$B$7:$B$3000,HeatGen!E$2,'Energy balance options'!$A$7:$A$3000,HeatGen!$A1358)</f>
        <v>0</v>
      </c>
      <c r="F1358">
        <f>SUMIFS('Energy balance options'!$F$7:$F$3000,'Energy balance options'!$B$7:$B$3000,HeatGen!F$2,'Energy balance options'!$A$7:$A$3000,HeatGen!$A1358)</f>
        <v>0</v>
      </c>
      <c r="G1358">
        <f>SUMIFS('Energy balance options'!$F$7:$F$3000,'Energy balance options'!$B$7:$B$3000,HeatGen!G$2,'Energy balance options'!$A$7:$A$3000,HeatGen!$A1358)</f>
        <v>0</v>
      </c>
      <c r="H1358">
        <f>SUMIFS('Energy balance options'!$F$7:$F$3000,'Energy balance options'!$B$7:$B$3000,HeatGen!H$2,'Energy balance options'!$A$7:$A$3000,HeatGen!$A1358)</f>
        <v>0</v>
      </c>
      <c r="I1358">
        <f>SUMIFS('Energy balance options'!$F$7:$F$3000,'Energy balance options'!$B$7:$B$3000,HeatGen!I$2,'Energy balance options'!$A$7:$A$3000,HeatGen!$A1358)</f>
        <v>0</v>
      </c>
      <c r="J1358">
        <f>SUMIFS('Energy balance options'!$F$7:$F$3000,'Energy balance options'!$B$7:$B$3000,HeatGen!J$2,'Energy balance options'!$A$7:$A$3000,HeatGen!$A1358)</f>
        <v>0</v>
      </c>
      <c r="K1358">
        <f>SUMIFS('Energy balance options'!$F$7:$F$3000,'Energy balance options'!$B$7:$B$3000,HeatGen!K$2,'Energy balance options'!$A$7:$A$3000,HeatGen!$A1358)</f>
        <v>0</v>
      </c>
      <c r="L1358">
        <f>SUMIFS('Energy balance options'!$F$7:$F$3000,'Energy balance options'!$B$7:$B$3000,HeatGen!L$2,'Energy balance options'!$A$7:$A$3000,HeatGen!$A1358)</f>
        <v>0</v>
      </c>
      <c r="M1358">
        <f>SUMIFS('Energy balance options'!$F$7:$F$3000,'Energy balance options'!$B$7:$B$3000,HeatGen!M$2,'Energy balance options'!$A$7:$A$3000,HeatGen!$A1358)</f>
        <v>0</v>
      </c>
      <c r="N1358">
        <f>SUMIFS('Energy balance options'!$F$7:$F$3000,'Energy balance options'!$B$7:$B$3000,HeatGen!N$2,'Energy balance options'!$A$7:$A$3000,HeatGen!$A1358)</f>
        <v>0</v>
      </c>
      <c r="P1358">
        <f>SUMIFS('Energy balance options'!$F$7:$F$3000,'Energy balance options'!$B$7:$B$3000,HeatGen!P$2,'Energy balance options'!$A$7:$A$3000,HeatGen!$A1358)</f>
        <v>0</v>
      </c>
      <c r="Q1358">
        <f>SUMIFS('Energy balance options'!$F$7:$F$3000,'Energy balance options'!$B$7:$B$3000,HeatGen!Q$2,'Energy balance options'!$A$7:$A$3000,HeatGen!$A1358)</f>
        <v>0</v>
      </c>
      <c r="R1358">
        <f>SUMIFS('Energy balance options'!$F$7:$F$3000,'Energy balance options'!$B$7:$B$3000,HeatGen!R$2,'Energy balance options'!$A$7:$A$3000,HeatGen!$A1358)</f>
        <v>0</v>
      </c>
      <c r="S1358">
        <f>SUMIFS('Energy balance options'!$G$7:$G$3000,'Energy balance options'!$B$7:$B$3000,HeatGen!S$2,'Energy balance options'!$A$7:$A$3000,HeatGen!$A1358)</f>
        <v>0</v>
      </c>
      <c r="T1358">
        <f>SUMIFS('Energy balance options'!$G$7:$G$3000,'Energy balance options'!$B$7:$B$3000,HeatGen!T$2,'Energy balance options'!$A$7:$A$3000,HeatGen!$A1358)</f>
        <v>0</v>
      </c>
      <c r="U1358">
        <f>SUMIFS('Energy balance options'!$G$7:$G$3000,'Energy balance options'!$B$7:$B$3000,HeatGen!U$2,'Energy balance options'!$A$7:$A$3000,HeatGen!$A1358)</f>
        <v>0</v>
      </c>
      <c r="V1358">
        <f>SUMIFS('Energy balance options'!$G$7:$G$3000,'Energy balance options'!$B$7:$B$3000,HeatGen!V$2,'Energy balance options'!$A$7:$A$3000,HeatGen!$A1358)</f>
        <v>0</v>
      </c>
      <c r="W1358">
        <f>SUMIFS('Energy balance options'!$G$7:$G$3000,'Energy balance options'!$B$7:$B$3000,HeatGen!W$2,'Energy balance options'!$A$7:$A$3000,HeatGen!$A1358)</f>
        <v>0</v>
      </c>
      <c r="X1358">
        <f>SUMIFS('Energy balance options'!$G$7:$G$3000,'Energy balance options'!$B$7:$B$3000,HeatGen!X$2,'Energy balance options'!$A$7:$A$3000,HeatGen!$A1358)</f>
        <v>0</v>
      </c>
      <c r="AG1358">
        <f t="shared" si="277"/>
        <v>0</v>
      </c>
      <c r="AH1358">
        <f t="shared" si="278"/>
        <v>0</v>
      </c>
      <c r="AI1358">
        <f t="shared" si="279"/>
        <v>0</v>
      </c>
      <c r="AJ1358">
        <f t="shared" si="280"/>
        <v>0</v>
      </c>
      <c r="AK1358">
        <f t="shared" si="281"/>
        <v>0</v>
      </c>
      <c r="AL1358">
        <f t="shared" si="282"/>
        <v>0</v>
      </c>
      <c r="AM1358">
        <f t="shared" si="283"/>
        <v>0</v>
      </c>
      <c r="AN1358">
        <f t="shared" si="284"/>
        <v>0</v>
      </c>
      <c r="AO1358">
        <f t="shared" si="285"/>
        <v>0</v>
      </c>
    </row>
    <row r="1359" spans="1:41" x14ac:dyDescent="0.2">
      <c r="A1359" s="9">
        <f>'Cost per option'!A1367</f>
        <v>0</v>
      </c>
      <c r="B1359" t="str">
        <f>_xlfn.IFNA(VLOOKUP(A1359,'Energy balance options'!A$7:C$3000,3,FALSE),"")</f>
        <v/>
      </c>
      <c r="C1359">
        <f>SUMIFS('Energy balance options'!$F$7:$F$3000,'Energy balance options'!$B$7:$B$3000,HeatGen!C$2,'Energy balance options'!$A$7:$A$3000,HeatGen!$A1359)</f>
        <v>0</v>
      </c>
      <c r="D1359">
        <f>SUMIFS('Energy balance options'!$F$7:$F$3000,'Energy balance options'!$B$7:$B$3000,HeatGen!D$2,'Energy balance options'!$A$7:$A$3000,HeatGen!$A1359)</f>
        <v>0</v>
      </c>
      <c r="E1359">
        <f>SUMIFS('Energy balance options'!$F$7:$F$3000,'Energy balance options'!$B$7:$B$3000,HeatGen!E$2,'Energy balance options'!$A$7:$A$3000,HeatGen!$A1359)</f>
        <v>0</v>
      </c>
      <c r="F1359">
        <f>SUMIFS('Energy balance options'!$F$7:$F$3000,'Energy balance options'!$B$7:$B$3000,HeatGen!F$2,'Energy balance options'!$A$7:$A$3000,HeatGen!$A1359)</f>
        <v>0</v>
      </c>
      <c r="G1359">
        <f>SUMIFS('Energy balance options'!$F$7:$F$3000,'Energy balance options'!$B$7:$B$3000,HeatGen!G$2,'Energy balance options'!$A$7:$A$3000,HeatGen!$A1359)</f>
        <v>0</v>
      </c>
      <c r="H1359">
        <f>SUMIFS('Energy balance options'!$F$7:$F$3000,'Energy balance options'!$B$7:$B$3000,HeatGen!H$2,'Energy balance options'!$A$7:$A$3000,HeatGen!$A1359)</f>
        <v>0</v>
      </c>
      <c r="I1359">
        <f>SUMIFS('Energy balance options'!$F$7:$F$3000,'Energy balance options'!$B$7:$B$3000,HeatGen!I$2,'Energy balance options'!$A$7:$A$3000,HeatGen!$A1359)</f>
        <v>0</v>
      </c>
      <c r="J1359">
        <f>SUMIFS('Energy balance options'!$F$7:$F$3000,'Energy balance options'!$B$7:$B$3000,HeatGen!J$2,'Energy balance options'!$A$7:$A$3000,HeatGen!$A1359)</f>
        <v>0</v>
      </c>
      <c r="K1359">
        <f>SUMIFS('Energy balance options'!$F$7:$F$3000,'Energy balance options'!$B$7:$B$3000,HeatGen!K$2,'Energy balance options'!$A$7:$A$3000,HeatGen!$A1359)</f>
        <v>0</v>
      </c>
      <c r="L1359">
        <f>SUMIFS('Energy balance options'!$F$7:$F$3000,'Energy balance options'!$B$7:$B$3000,HeatGen!L$2,'Energy balance options'!$A$7:$A$3000,HeatGen!$A1359)</f>
        <v>0</v>
      </c>
      <c r="M1359">
        <f>SUMIFS('Energy balance options'!$F$7:$F$3000,'Energy balance options'!$B$7:$B$3000,HeatGen!M$2,'Energy balance options'!$A$7:$A$3000,HeatGen!$A1359)</f>
        <v>0</v>
      </c>
      <c r="N1359">
        <f>SUMIFS('Energy balance options'!$F$7:$F$3000,'Energy balance options'!$B$7:$B$3000,HeatGen!N$2,'Energy balance options'!$A$7:$A$3000,HeatGen!$A1359)</f>
        <v>0</v>
      </c>
      <c r="P1359">
        <f>SUMIFS('Energy balance options'!$F$7:$F$3000,'Energy balance options'!$B$7:$B$3000,HeatGen!P$2,'Energy balance options'!$A$7:$A$3000,HeatGen!$A1359)</f>
        <v>0</v>
      </c>
      <c r="Q1359">
        <f>SUMIFS('Energy balance options'!$F$7:$F$3000,'Energy balance options'!$B$7:$B$3000,HeatGen!Q$2,'Energy balance options'!$A$7:$A$3000,HeatGen!$A1359)</f>
        <v>0</v>
      </c>
      <c r="R1359">
        <f>SUMIFS('Energy balance options'!$F$7:$F$3000,'Energy balance options'!$B$7:$B$3000,HeatGen!R$2,'Energy balance options'!$A$7:$A$3000,HeatGen!$A1359)</f>
        <v>0</v>
      </c>
      <c r="S1359">
        <f>SUMIFS('Energy balance options'!$G$7:$G$3000,'Energy balance options'!$B$7:$B$3000,HeatGen!S$2,'Energy balance options'!$A$7:$A$3000,HeatGen!$A1359)</f>
        <v>0</v>
      </c>
      <c r="T1359">
        <f>SUMIFS('Energy balance options'!$G$7:$G$3000,'Energy balance options'!$B$7:$B$3000,HeatGen!T$2,'Energy balance options'!$A$7:$A$3000,HeatGen!$A1359)</f>
        <v>0</v>
      </c>
      <c r="U1359">
        <f>SUMIFS('Energy balance options'!$G$7:$G$3000,'Energy balance options'!$B$7:$B$3000,HeatGen!U$2,'Energy balance options'!$A$7:$A$3000,HeatGen!$A1359)</f>
        <v>0</v>
      </c>
      <c r="V1359">
        <f>SUMIFS('Energy balance options'!$G$7:$G$3000,'Energy balance options'!$B$7:$B$3000,HeatGen!V$2,'Energy balance options'!$A$7:$A$3000,HeatGen!$A1359)</f>
        <v>0</v>
      </c>
      <c r="W1359">
        <f>SUMIFS('Energy balance options'!$G$7:$G$3000,'Energy balance options'!$B$7:$B$3000,HeatGen!W$2,'Energy balance options'!$A$7:$A$3000,HeatGen!$A1359)</f>
        <v>0</v>
      </c>
      <c r="X1359">
        <f>SUMIFS('Energy balance options'!$G$7:$G$3000,'Energy balance options'!$B$7:$B$3000,HeatGen!X$2,'Energy balance options'!$A$7:$A$3000,HeatGen!$A1359)</f>
        <v>0</v>
      </c>
      <c r="AG1359">
        <f t="shared" si="277"/>
        <v>0</v>
      </c>
      <c r="AH1359">
        <f t="shared" si="278"/>
        <v>0</v>
      </c>
      <c r="AI1359">
        <f t="shared" si="279"/>
        <v>0</v>
      </c>
      <c r="AJ1359">
        <f t="shared" si="280"/>
        <v>0</v>
      </c>
      <c r="AK1359">
        <f t="shared" si="281"/>
        <v>0</v>
      </c>
      <c r="AL1359">
        <f t="shared" si="282"/>
        <v>0</v>
      </c>
      <c r="AM1359">
        <f t="shared" si="283"/>
        <v>0</v>
      </c>
      <c r="AN1359">
        <f t="shared" si="284"/>
        <v>0</v>
      </c>
      <c r="AO1359">
        <f t="shared" si="285"/>
        <v>0</v>
      </c>
    </row>
    <row r="1360" spans="1:41" x14ac:dyDescent="0.2">
      <c r="A1360" s="9">
        <f>'Cost per option'!A1368</f>
        <v>0</v>
      </c>
      <c r="B1360" t="str">
        <f>_xlfn.IFNA(VLOOKUP(A1360,'Energy balance options'!A$7:C$3000,3,FALSE),"")</f>
        <v/>
      </c>
      <c r="C1360">
        <f>SUMIFS('Energy balance options'!$F$7:$F$3000,'Energy balance options'!$B$7:$B$3000,HeatGen!C$2,'Energy balance options'!$A$7:$A$3000,HeatGen!$A1360)</f>
        <v>0</v>
      </c>
      <c r="D1360">
        <f>SUMIFS('Energy balance options'!$F$7:$F$3000,'Energy balance options'!$B$7:$B$3000,HeatGen!D$2,'Energy balance options'!$A$7:$A$3000,HeatGen!$A1360)</f>
        <v>0</v>
      </c>
      <c r="E1360">
        <f>SUMIFS('Energy balance options'!$F$7:$F$3000,'Energy balance options'!$B$7:$B$3000,HeatGen!E$2,'Energy balance options'!$A$7:$A$3000,HeatGen!$A1360)</f>
        <v>0</v>
      </c>
      <c r="F1360">
        <f>SUMIFS('Energy balance options'!$F$7:$F$3000,'Energy balance options'!$B$7:$B$3000,HeatGen!F$2,'Energy balance options'!$A$7:$A$3000,HeatGen!$A1360)</f>
        <v>0</v>
      </c>
      <c r="G1360">
        <f>SUMIFS('Energy balance options'!$F$7:$F$3000,'Energy balance options'!$B$7:$B$3000,HeatGen!G$2,'Energy balance options'!$A$7:$A$3000,HeatGen!$A1360)</f>
        <v>0</v>
      </c>
      <c r="H1360">
        <f>SUMIFS('Energy balance options'!$F$7:$F$3000,'Energy balance options'!$B$7:$B$3000,HeatGen!H$2,'Energy balance options'!$A$7:$A$3000,HeatGen!$A1360)</f>
        <v>0</v>
      </c>
      <c r="I1360">
        <f>SUMIFS('Energy balance options'!$F$7:$F$3000,'Energy balance options'!$B$7:$B$3000,HeatGen!I$2,'Energy balance options'!$A$7:$A$3000,HeatGen!$A1360)</f>
        <v>0</v>
      </c>
      <c r="J1360">
        <f>SUMIFS('Energy balance options'!$F$7:$F$3000,'Energy balance options'!$B$7:$B$3000,HeatGen!J$2,'Energy balance options'!$A$7:$A$3000,HeatGen!$A1360)</f>
        <v>0</v>
      </c>
      <c r="K1360">
        <f>SUMIFS('Energy balance options'!$F$7:$F$3000,'Energy balance options'!$B$7:$B$3000,HeatGen!K$2,'Energy balance options'!$A$7:$A$3000,HeatGen!$A1360)</f>
        <v>0</v>
      </c>
      <c r="L1360">
        <f>SUMIFS('Energy balance options'!$F$7:$F$3000,'Energy balance options'!$B$7:$B$3000,HeatGen!L$2,'Energy balance options'!$A$7:$A$3000,HeatGen!$A1360)</f>
        <v>0</v>
      </c>
      <c r="M1360">
        <f>SUMIFS('Energy balance options'!$F$7:$F$3000,'Energy balance options'!$B$7:$B$3000,HeatGen!M$2,'Energy balance options'!$A$7:$A$3000,HeatGen!$A1360)</f>
        <v>0</v>
      </c>
      <c r="N1360">
        <f>SUMIFS('Energy balance options'!$F$7:$F$3000,'Energy balance options'!$B$7:$B$3000,HeatGen!N$2,'Energy balance options'!$A$7:$A$3000,HeatGen!$A1360)</f>
        <v>0</v>
      </c>
      <c r="P1360">
        <f>SUMIFS('Energy balance options'!$F$7:$F$3000,'Energy balance options'!$B$7:$B$3000,HeatGen!P$2,'Energy balance options'!$A$7:$A$3000,HeatGen!$A1360)</f>
        <v>0</v>
      </c>
      <c r="Q1360">
        <f>SUMIFS('Energy balance options'!$F$7:$F$3000,'Energy balance options'!$B$7:$B$3000,HeatGen!Q$2,'Energy balance options'!$A$7:$A$3000,HeatGen!$A1360)</f>
        <v>0</v>
      </c>
      <c r="R1360">
        <f>SUMIFS('Energy balance options'!$F$7:$F$3000,'Energy balance options'!$B$7:$B$3000,HeatGen!R$2,'Energy balance options'!$A$7:$A$3000,HeatGen!$A1360)</f>
        <v>0</v>
      </c>
      <c r="S1360">
        <f>SUMIFS('Energy balance options'!$G$7:$G$3000,'Energy balance options'!$B$7:$B$3000,HeatGen!S$2,'Energy balance options'!$A$7:$A$3000,HeatGen!$A1360)</f>
        <v>0</v>
      </c>
      <c r="T1360">
        <f>SUMIFS('Energy balance options'!$G$7:$G$3000,'Energy balance options'!$B$7:$B$3000,HeatGen!T$2,'Energy balance options'!$A$7:$A$3000,HeatGen!$A1360)</f>
        <v>0</v>
      </c>
      <c r="U1360">
        <f>SUMIFS('Energy balance options'!$G$7:$G$3000,'Energy balance options'!$B$7:$B$3000,HeatGen!U$2,'Energy balance options'!$A$7:$A$3000,HeatGen!$A1360)</f>
        <v>0</v>
      </c>
      <c r="V1360">
        <f>SUMIFS('Energy balance options'!$G$7:$G$3000,'Energy balance options'!$B$7:$B$3000,HeatGen!V$2,'Energy balance options'!$A$7:$A$3000,HeatGen!$A1360)</f>
        <v>0</v>
      </c>
      <c r="W1360">
        <f>SUMIFS('Energy balance options'!$G$7:$G$3000,'Energy balance options'!$B$7:$B$3000,HeatGen!W$2,'Energy balance options'!$A$7:$A$3000,HeatGen!$A1360)</f>
        <v>0</v>
      </c>
      <c r="X1360">
        <f>SUMIFS('Energy balance options'!$G$7:$G$3000,'Energy balance options'!$B$7:$B$3000,HeatGen!X$2,'Energy balance options'!$A$7:$A$3000,HeatGen!$A1360)</f>
        <v>0</v>
      </c>
      <c r="AG1360">
        <f t="shared" si="277"/>
        <v>0</v>
      </c>
      <c r="AH1360">
        <f t="shared" si="278"/>
        <v>0</v>
      </c>
      <c r="AI1360">
        <f t="shared" si="279"/>
        <v>0</v>
      </c>
      <c r="AJ1360">
        <f t="shared" si="280"/>
        <v>0</v>
      </c>
      <c r="AK1360">
        <f t="shared" si="281"/>
        <v>0</v>
      </c>
      <c r="AL1360">
        <f t="shared" si="282"/>
        <v>0</v>
      </c>
      <c r="AM1360">
        <f t="shared" si="283"/>
        <v>0</v>
      </c>
      <c r="AN1360">
        <f t="shared" si="284"/>
        <v>0</v>
      </c>
      <c r="AO1360">
        <f t="shared" si="285"/>
        <v>0</v>
      </c>
    </row>
    <row r="1361" spans="1:41" x14ac:dyDescent="0.2">
      <c r="A1361" s="9">
        <f>'Cost per option'!A1369</f>
        <v>0</v>
      </c>
      <c r="B1361" t="str">
        <f>_xlfn.IFNA(VLOOKUP(A1361,'Energy balance options'!A$7:C$3000,3,FALSE),"")</f>
        <v/>
      </c>
      <c r="C1361">
        <f>SUMIFS('Energy balance options'!$F$7:$F$3000,'Energy balance options'!$B$7:$B$3000,HeatGen!C$2,'Energy balance options'!$A$7:$A$3000,HeatGen!$A1361)</f>
        <v>0</v>
      </c>
      <c r="D1361">
        <f>SUMIFS('Energy balance options'!$F$7:$F$3000,'Energy balance options'!$B$7:$B$3000,HeatGen!D$2,'Energy balance options'!$A$7:$A$3000,HeatGen!$A1361)</f>
        <v>0</v>
      </c>
      <c r="E1361">
        <f>SUMIFS('Energy balance options'!$F$7:$F$3000,'Energy balance options'!$B$7:$B$3000,HeatGen!E$2,'Energy balance options'!$A$7:$A$3000,HeatGen!$A1361)</f>
        <v>0</v>
      </c>
      <c r="F1361">
        <f>SUMIFS('Energy balance options'!$F$7:$F$3000,'Energy balance options'!$B$7:$B$3000,HeatGen!F$2,'Energy balance options'!$A$7:$A$3000,HeatGen!$A1361)</f>
        <v>0</v>
      </c>
      <c r="G1361">
        <f>SUMIFS('Energy balance options'!$F$7:$F$3000,'Energy balance options'!$B$7:$B$3000,HeatGen!G$2,'Energy balance options'!$A$7:$A$3000,HeatGen!$A1361)</f>
        <v>0</v>
      </c>
      <c r="H1361">
        <f>SUMIFS('Energy balance options'!$F$7:$F$3000,'Energy balance options'!$B$7:$B$3000,HeatGen!H$2,'Energy balance options'!$A$7:$A$3000,HeatGen!$A1361)</f>
        <v>0</v>
      </c>
      <c r="I1361">
        <f>SUMIFS('Energy balance options'!$F$7:$F$3000,'Energy balance options'!$B$7:$B$3000,HeatGen!I$2,'Energy balance options'!$A$7:$A$3000,HeatGen!$A1361)</f>
        <v>0</v>
      </c>
      <c r="J1361">
        <f>SUMIFS('Energy balance options'!$F$7:$F$3000,'Energy balance options'!$B$7:$B$3000,HeatGen!J$2,'Energy balance options'!$A$7:$A$3000,HeatGen!$A1361)</f>
        <v>0</v>
      </c>
      <c r="K1361">
        <f>SUMIFS('Energy balance options'!$F$7:$F$3000,'Energy balance options'!$B$7:$B$3000,HeatGen!K$2,'Energy balance options'!$A$7:$A$3000,HeatGen!$A1361)</f>
        <v>0</v>
      </c>
      <c r="L1361">
        <f>SUMIFS('Energy balance options'!$F$7:$F$3000,'Energy balance options'!$B$7:$B$3000,HeatGen!L$2,'Energy balance options'!$A$7:$A$3000,HeatGen!$A1361)</f>
        <v>0</v>
      </c>
      <c r="M1361">
        <f>SUMIFS('Energy balance options'!$F$7:$F$3000,'Energy balance options'!$B$7:$B$3000,HeatGen!M$2,'Energy balance options'!$A$7:$A$3000,HeatGen!$A1361)</f>
        <v>0</v>
      </c>
      <c r="N1361">
        <f>SUMIFS('Energy balance options'!$F$7:$F$3000,'Energy balance options'!$B$7:$B$3000,HeatGen!N$2,'Energy balance options'!$A$7:$A$3000,HeatGen!$A1361)</f>
        <v>0</v>
      </c>
      <c r="P1361">
        <f>SUMIFS('Energy balance options'!$F$7:$F$3000,'Energy balance options'!$B$7:$B$3000,HeatGen!P$2,'Energy balance options'!$A$7:$A$3000,HeatGen!$A1361)</f>
        <v>0</v>
      </c>
      <c r="Q1361">
        <f>SUMIFS('Energy balance options'!$F$7:$F$3000,'Energy balance options'!$B$7:$B$3000,HeatGen!Q$2,'Energy balance options'!$A$7:$A$3000,HeatGen!$A1361)</f>
        <v>0</v>
      </c>
      <c r="R1361">
        <f>SUMIFS('Energy balance options'!$F$7:$F$3000,'Energy balance options'!$B$7:$B$3000,HeatGen!R$2,'Energy balance options'!$A$7:$A$3000,HeatGen!$A1361)</f>
        <v>0</v>
      </c>
      <c r="S1361">
        <f>SUMIFS('Energy balance options'!$G$7:$G$3000,'Energy balance options'!$B$7:$B$3000,HeatGen!S$2,'Energy balance options'!$A$7:$A$3000,HeatGen!$A1361)</f>
        <v>0</v>
      </c>
      <c r="T1361">
        <f>SUMIFS('Energy balance options'!$G$7:$G$3000,'Energy balance options'!$B$7:$B$3000,HeatGen!T$2,'Energy balance options'!$A$7:$A$3000,HeatGen!$A1361)</f>
        <v>0</v>
      </c>
      <c r="U1361">
        <f>SUMIFS('Energy balance options'!$G$7:$G$3000,'Energy balance options'!$B$7:$B$3000,HeatGen!U$2,'Energy balance options'!$A$7:$A$3000,HeatGen!$A1361)</f>
        <v>0</v>
      </c>
      <c r="V1361">
        <f>SUMIFS('Energy balance options'!$G$7:$G$3000,'Energy balance options'!$B$7:$B$3000,HeatGen!V$2,'Energy balance options'!$A$7:$A$3000,HeatGen!$A1361)</f>
        <v>0</v>
      </c>
      <c r="W1361">
        <f>SUMIFS('Energy balance options'!$G$7:$G$3000,'Energy balance options'!$B$7:$B$3000,HeatGen!W$2,'Energy balance options'!$A$7:$A$3000,HeatGen!$A1361)</f>
        <v>0</v>
      </c>
      <c r="X1361">
        <f>SUMIFS('Energy balance options'!$G$7:$G$3000,'Energy balance options'!$B$7:$B$3000,HeatGen!X$2,'Energy balance options'!$A$7:$A$3000,HeatGen!$A1361)</f>
        <v>0</v>
      </c>
      <c r="AG1361">
        <f t="shared" si="277"/>
        <v>0</v>
      </c>
      <c r="AH1361">
        <f t="shared" si="278"/>
        <v>0</v>
      </c>
      <c r="AI1361">
        <f t="shared" si="279"/>
        <v>0</v>
      </c>
      <c r="AJ1361">
        <f t="shared" si="280"/>
        <v>0</v>
      </c>
      <c r="AK1361">
        <f t="shared" si="281"/>
        <v>0</v>
      </c>
      <c r="AL1361">
        <f t="shared" si="282"/>
        <v>0</v>
      </c>
      <c r="AM1361">
        <f t="shared" si="283"/>
        <v>0</v>
      </c>
      <c r="AN1361">
        <f t="shared" si="284"/>
        <v>0</v>
      </c>
      <c r="AO1361">
        <f t="shared" si="285"/>
        <v>0</v>
      </c>
    </row>
    <row r="1362" spans="1:41" x14ac:dyDescent="0.2">
      <c r="A1362" s="9">
        <f>'Cost per option'!A1370</f>
        <v>0</v>
      </c>
      <c r="B1362" t="str">
        <f>_xlfn.IFNA(VLOOKUP(A1362,'Energy balance options'!A$7:C$3000,3,FALSE),"")</f>
        <v/>
      </c>
      <c r="C1362">
        <f>SUMIFS('Energy balance options'!$F$7:$F$3000,'Energy balance options'!$B$7:$B$3000,HeatGen!C$2,'Energy balance options'!$A$7:$A$3000,HeatGen!$A1362)</f>
        <v>0</v>
      </c>
      <c r="D1362">
        <f>SUMIFS('Energy balance options'!$F$7:$F$3000,'Energy balance options'!$B$7:$B$3000,HeatGen!D$2,'Energy balance options'!$A$7:$A$3000,HeatGen!$A1362)</f>
        <v>0</v>
      </c>
      <c r="E1362">
        <f>SUMIFS('Energy balance options'!$F$7:$F$3000,'Energy balance options'!$B$7:$B$3000,HeatGen!E$2,'Energy balance options'!$A$7:$A$3000,HeatGen!$A1362)</f>
        <v>0</v>
      </c>
      <c r="F1362">
        <f>SUMIFS('Energy balance options'!$F$7:$F$3000,'Energy balance options'!$B$7:$B$3000,HeatGen!F$2,'Energy balance options'!$A$7:$A$3000,HeatGen!$A1362)</f>
        <v>0</v>
      </c>
      <c r="G1362">
        <f>SUMIFS('Energy balance options'!$F$7:$F$3000,'Energy balance options'!$B$7:$B$3000,HeatGen!G$2,'Energy balance options'!$A$7:$A$3000,HeatGen!$A1362)</f>
        <v>0</v>
      </c>
      <c r="H1362">
        <f>SUMIFS('Energy balance options'!$F$7:$F$3000,'Energy balance options'!$B$7:$B$3000,HeatGen!H$2,'Energy balance options'!$A$7:$A$3000,HeatGen!$A1362)</f>
        <v>0</v>
      </c>
      <c r="I1362">
        <f>SUMIFS('Energy balance options'!$F$7:$F$3000,'Energy balance options'!$B$7:$B$3000,HeatGen!I$2,'Energy balance options'!$A$7:$A$3000,HeatGen!$A1362)</f>
        <v>0</v>
      </c>
      <c r="J1362">
        <f>SUMIFS('Energy balance options'!$F$7:$F$3000,'Energy balance options'!$B$7:$B$3000,HeatGen!J$2,'Energy balance options'!$A$7:$A$3000,HeatGen!$A1362)</f>
        <v>0</v>
      </c>
      <c r="K1362">
        <f>SUMIFS('Energy balance options'!$F$7:$F$3000,'Energy balance options'!$B$7:$B$3000,HeatGen!K$2,'Energy balance options'!$A$7:$A$3000,HeatGen!$A1362)</f>
        <v>0</v>
      </c>
      <c r="L1362">
        <f>SUMIFS('Energy balance options'!$F$7:$F$3000,'Energy balance options'!$B$7:$B$3000,HeatGen!L$2,'Energy balance options'!$A$7:$A$3000,HeatGen!$A1362)</f>
        <v>0</v>
      </c>
      <c r="M1362">
        <f>SUMIFS('Energy balance options'!$F$7:$F$3000,'Energy balance options'!$B$7:$B$3000,HeatGen!M$2,'Energy balance options'!$A$7:$A$3000,HeatGen!$A1362)</f>
        <v>0</v>
      </c>
      <c r="N1362">
        <f>SUMIFS('Energy balance options'!$F$7:$F$3000,'Energy balance options'!$B$7:$B$3000,HeatGen!N$2,'Energy balance options'!$A$7:$A$3000,HeatGen!$A1362)</f>
        <v>0</v>
      </c>
      <c r="P1362">
        <f>SUMIFS('Energy balance options'!$F$7:$F$3000,'Energy balance options'!$B$7:$B$3000,HeatGen!P$2,'Energy balance options'!$A$7:$A$3000,HeatGen!$A1362)</f>
        <v>0</v>
      </c>
      <c r="Q1362">
        <f>SUMIFS('Energy balance options'!$F$7:$F$3000,'Energy balance options'!$B$7:$B$3000,HeatGen!Q$2,'Energy balance options'!$A$7:$A$3000,HeatGen!$A1362)</f>
        <v>0</v>
      </c>
      <c r="R1362">
        <f>SUMIFS('Energy balance options'!$F$7:$F$3000,'Energy balance options'!$B$7:$B$3000,HeatGen!R$2,'Energy balance options'!$A$7:$A$3000,HeatGen!$A1362)</f>
        <v>0</v>
      </c>
      <c r="S1362">
        <f>SUMIFS('Energy balance options'!$G$7:$G$3000,'Energy balance options'!$B$7:$B$3000,HeatGen!S$2,'Energy balance options'!$A$7:$A$3000,HeatGen!$A1362)</f>
        <v>0</v>
      </c>
      <c r="T1362">
        <f>SUMIFS('Energy balance options'!$G$7:$G$3000,'Energy balance options'!$B$7:$B$3000,HeatGen!T$2,'Energy balance options'!$A$7:$A$3000,HeatGen!$A1362)</f>
        <v>0</v>
      </c>
      <c r="U1362">
        <f>SUMIFS('Energy balance options'!$G$7:$G$3000,'Energy balance options'!$B$7:$B$3000,HeatGen!U$2,'Energy balance options'!$A$7:$A$3000,HeatGen!$A1362)</f>
        <v>0</v>
      </c>
      <c r="V1362">
        <f>SUMIFS('Energy balance options'!$G$7:$G$3000,'Energy balance options'!$B$7:$B$3000,HeatGen!V$2,'Energy balance options'!$A$7:$A$3000,HeatGen!$A1362)</f>
        <v>0</v>
      </c>
      <c r="W1362">
        <f>SUMIFS('Energy balance options'!$G$7:$G$3000,'Energy balance options'!$B$7:$B$3000,HeatGen!W$2,'Energy balance options'!$A$7:$A$3000,HeatGen!$A1362)</f>
        <v>0</v>
      </c>
      <c r="X1362">
        <f>SUMIFS('Energy balance options'!$G$7:$G$3000,'Energy balance options'!$B$7:$B$3000,HeatGen!X$2,'Energy balance options'!$A$7:$A$3000,HeatGen!$A1362)</f>
        <v>0</v>
      </c>
      <c r="AG1362">
        <f t="shared" si="277"/>
        <v>0</v>
      </c>
      <c r="AH1362">
        <f t="shared" si="278"/>
        <v>0</v>
      </c>
      <c r="AI1362">
        <f t="shared" si="279"/>
        <v>0</v>
      </c>
      <c r="AJ1362">
        <f t="shared" si="280"/>
        <v>0</v>
      </c>
      <c r="AK1362">
        <f t="shared" si="281"/>
        <v>0</v>
      </c>
      <c r="AL1362">
        <f t="shared" si="282"/>
        <v>0</v>
      </c>
      <c r="AM1362">
        <f t="shared" si="283"/>
        <v>0</v>
      </c>
      <c r="AN1362">
        <f t="shared" si="284"/>
        <v>0</v>
      </c>
      <c r="AO1362">
        <f t="shared" si="285"/>
        <v>0</v>
      </c>
    </row>
    <row r="1363" spans="1:41" x14ac:dyDescent="0.2">
      <c r="A1363" s="9">
        <f>'Cost per option'!A1371</f>
        <v>0</v>
      </c>
      <c r="B1363" t="str">
        <f>_xlfn.IFNA(VLOOKUP(A1363,'Energy balance options'!A$7:C$3000,3,FALSE),"")</f>
        <v/>
      </c>
      <c r="C1363">
        <f>SUMIFS('Energy balance options'!$F$7:$F$3000,'Energy balance options'!$B$7:$B$3000,HeatGen!C$2,'Energy balance options'!$A$7:$A$3000,HeatGen!$A1363)</f>
        <v>0</v>
      </c>
      <c r="D1363">
        <f>SUMIFS('Energy balance options'!$F$7:$F$3000,'Energy balance options'!$B$7:$B$3000,HeatGen!D$2,'Energy balance options'!$A$7:$A$3000,HeatGen!$A1363)</f>
        <v>0</v>
      </c>
      <c r="E1363">
        <f>SUMIFS('Energy balance options'!$F$7:$F$3000,'Energy balance options'!$B$7:$B$3000,HeatGen!E$2,'Energy balance options'!$A$7:$A$3000,HeatGen!$A1363)</f>
        <v>0</v>
      </c>
      <c r="F1363">
        <f>SUMIFS('Energy balance options'!$F$7:$F$3000,'Energy balance options'!$B$7:$B$3000,HeatGen!F$2,'Energy balance options'!$A$7:$A$3000,HeatGen!$A1363)</f>
        <v>0</v>
      </c>
      <c r="G1363">
        <f>SUMIFS('Energy balance options'!$F$7:$F$3000,'Energy balance options'!$B$7:$B$3000,HeatGen!G$2,'Energy balance options'!$A$7:$A$3000,HeatGen!$A1363)</f>
        <v>0</v>
      </c>
      <c r="H1363">
        <f>SUMIFS('Energy balance options'!$F$7:$F$3000,'Energy balance options'!$B$7:$B$3000,HeatGen!H$2,'Energy balance options'!$A$7:$A$3000,HeatGen!$A1363)</f>
        <v>0</v>
      </c>
      <c r="I1363">
        <f>SUMIFS('Energy balance options'!$F$7:$F$3000,'Energy balance options'!$B$7:$B$3000,HeatGen!I$2,'Energy balance options'!$A$7:$A$3000,HeatGen!$A1363)</f>
        <v>0</v>
      </c>
      <c r="J1363">
        <f>SUMIFS('Energy balance options'!$F$7:$F$3000,'Energy balance options'!$B$7:$B$3000,HeatGen!J$2,'Energy balance options'!$A$7:$A$3000,HeatGen!$A1363)</f>
        <v>0</v>
      </c>
      <c r="K1363">
        <f>SUMIFS('Energy balance options'!$F$7:$F$3000,'Energy balance options'!$B$7:$B$3000,HeatGen!K$2,'Energy balance options'!$A$7:$A$3000,HeatGen!$A1363)</f>
        <v>0</v>
      </c>
      <c r="L1363">
        <f>SUMIFS('Energy balance options'!$F$7:$F$3000,'Energy balance options'!$B$7:$B$3000,HeatGen!L$2,'Energy balance options'!$A$7:$A$3000,HeatGen!$A1363)</f>
        <v>0</v>
      </c>
      <c r="M1363">
        <f>SUMIFS('Energy balance options'!$F$7:$F$3000,'Energy balance options'!$B$7:$B$3000,HeatGen!M$2,'Energy balance options'!$A$7:$A$3000,HeatGen!$A1363)</f>
        <v>0</v>
      </c>
      <c r="N1363">
        <f>SUMIFS('Energy balance options'!$F$7:$F$3000,'Energy balance options'!$B$7:$B$3000,HeatGen!N$2,'Energy balance options'!$A$7:$A$3000,HeatGen!$A1363)</f>
        <v>0</v>
      </c>
      <c r="P1363">
        <f>SUMIFS('Energy balance options'!$F$7:$F$3000,'Energy balance options'!$B$7:$B$3000,HeatGen!P$2,'Energy balance options'!$A$7:$A$3000,HeatGen!$A1363)</f>
        <v>0</v>
      </c>
      <c r="Q1363">
        <f>SUMIFS('Energy balance options'!$F$7:$F$3000,'Energy balance options'!$B$7:$B$3000,HeatGen!Q$2,'Energy balance options'!$A$7:$A$3000,HeatGen!$A1363)</f>
        <v>0</v>
      </c>
      <c r="R1363">
        <f>SUMIFS('Energy balance options'!$F$7:$F$3000,'Energy balance options'!$B$7:$B$3000,HeatGen!R$2,'Energy balance options'!$A$7:$A$3000,HeatGen!$A1363)</f>
        <v>0</v>
      </c>
      <c r="S1363">
        <f>SUMIFS('Energy balance options'!$G$7:$G$3000,'Energy balance options'!$B$7:$B$3000,HeatGen!S$2,'Energy balance options'!$A$7:$A$3000,HeatGen!$A1363)</f>
        <v>0</v>
      </c>
      <c r="T1363">
        <f>SUMIFS('Energy balance options'!$G$7:$G$3000,'Energy balance options'!$B$7:$B$3000,HeatGen!T$2,'Energy balance options'!$A$7:$A$3000,HeatGen!$A1363)</f>
        <v>0</v>
      </c>
      <c r="U1363">
        <f>SUMIFS('Energy balance options'!$G$7:$G$3000,'Energy balance options'!$B$7:$B$3000,HeatGen!U$2,'Energy balance options'!$A$7:$A$3000,HeatGen!$A1363)</f>
        <v>0</v>
      </c>
      <c r="V1363">
        <f>SUMIFS('Energy balance options'!$G$7:$G$3000,'Energy balance options'!$B$7:$B$3000,HeatGen!V$2,'Energy balance options'!$A$7:$A$3000,HeatGen!$A1363)</f>
        <v>0</v>
      </c>
      <c r="W1363">
        <f>SUMIFS('Energy balance options'!$G$7:$G$3000,'Energy balance options'!$B$7:$B$3000,HeatGen!W$2,'Energy balance options'!$A$7:$A$3000,HeatGen!$A1363)</f>
        <v>0</v>
      </c>
      <c r="X1363">
        <f>SUMIFS('Energy balance options'!$G$7:$G$3000,'Energy balance options'!$B$7:$B$3000,HeatGen!X$2,'Energy balance options'!$A$7:$A$3000,HeatGen!$A1363)</f>
        <v>0</v>
      </c>
      <c r="AG1363">
        <f t="shared" si="277"/>
        <v>0</v>
      </c>
      <c r="AH1363">
        <f t="shared" si="278"/>
        <v>0</v>
      </c>
      <c r="AI1363">
        <f t="shared" si="279"/>
        <v>0</v>
      </c>
      <c r="AJ1363">
        <f t="shared" si="280"/>
        <v>0</v>
      </c>
      <c r="AK1363">
        <f t="shared" si="281"/>
        <v>0</v>
      </c>
      <c r="AL1363">
        <f t="shared" si="282"/>
        <v>0</v>
      </c>
      <c r="AM1363">
        <f t="shared" si="283"/>
        <v>0</v>
      </c>
      <c r="AN1363">
        <f t="shared" si="284"/>
        <v>0</v>
      </c>
      <c r="AO1363">
        <f t="shared" si="285"/>
        <v>0</v>
      </c>
    </row>
    <row r="1364" spans="1:41" x14ac:dyDescent="0.2">
      <c r="A1364" s="9">
        <f>'Cost per option'!A1372</f>
        <v>0</v>
      </c>
      <c r="B1364" t="str">
        <f>_xlfn.IFNA(VLOOKUP(A1364,'Energy balance options'!A$7:C$3000,3,FALSE),"")</f>
        <v/>
      </c>
      <c r="C1364">
        <f>SUMIFS('Energy balance options'!$F$7:$F$3000,'Energy balance options'!$B$7:$B$3000,HeatGen!C$2,'Energy balance options'!$A$7:$A$3000,HeatGen!$A1364)</f>
        <v>0</v>
      </c>
      <c r="D1364">
        <f>SUMIFS('Energy balance options'!$F$7:$F$3000,'Energy balance options'!$B$7:$B$3000,HeatGen!D$2,'Energy balance options'!$A$7:$A$3000,HeatGen!$A1364)</f>
        <v>0</v>
      </c>
      <c r="E1364">
        <f>SUMIFS('Energy balance options'!$F$7:$F$3000,'Energy balance options'!$B$7:$B$3000,HeatGen!E$2,'Energy balance options'!$A$7:$A$3000,HeatGen!$A1364)</f>
        <v>0</v>
      </c>
      <c r="F1364">
        <f>SUMIFS('Energy balance options'!$F$7:$F$3000,'Energy balance options'!$B$7:$B$3000,HeatGen!F$2,'Energy balance options'!$A$7:$A$3000,HeatGen!$A1364)</f>
        <v>0</v>
      </c>
      <c r="G1364">
        <f>SUMIFS('Energy balance options'!$F$7:$F$3000,'Energy balance options'!$B$7:$B$3000,HeatGen!G$2,'Energy balance options'!$A$7:$A$3000,HeatGen!$A1364)</f>
        <v>0</v>
      </c>
      <c r="H1364">
        <f>SUMIFS('Energy balance options'!$F$7:$F$3000,'Energy balance options'!$B$7:$B$3000,HeatGen!H$2,'Energy balance options'!$A$7:$A$3000,HeatGen!$A1364)</f>
        <v>0</v>
      </c>
      <c r="I1364">
        <f>SUMIFS('Energy balance options'!$F$7:$F$3000,'Energy balance options'!$B$7:$B$3000,HeatGen!I$2,'Energy balance options'!$A$7:$A$3000,HeatGen!$A1364)</f>
        <v>0</v>
      </c>
      <c r="J1364">
        <f>SUMIFS('Energy balance options'!$F$7:$F$3000,'Energy balance options'!$B$7:$B$3000,HeatGen!J$2,'Energy balance options'!$A$7:$A$3000,HeatGen!$A1364)</f>
        <v>0</v>
      </c>
      <c r="K1364">
        <f>SUMIFS('Energy balance options'!$F$7:$F$3000,'Energy balance options'!$B$7:$B$3000,HeatGen!K$2,'Energy balance options'!$A$7:$A$3000,HeatGen!$A1364)</f>
        <v>0</v>
      </c>
      <c r="L1364">
        <f>SUMIFS('Energy balance options'!$F$7:$F$3000,'Energy balance options'!$B$7:$B$3000,HeatGen!L$2,'Energy balance options'!$A$7:$A$3000,HeatGen!$A1364)</f>
        <v>0</v>
      </c>
      <c r="M1364">
        <f>SUMIFS('Energy balance options'!$F$7:$F$3000,'Energy balance options'!$B$7:$B$3000,HeatGen!M$2,'Energy balance options'!$A$7:$A$3000,HeatGen!$A1364)</f>
        <v>0</v>
      </c>
      <c r="N1364">
        <f>SUMIFS('Energy balance options'!$F$7:$F$3000,'Energy balance options'!$B$7:$B$3000,HeatGen!N$2,'Energy balance options'!$A$7:$A$3000,HeatGen!$A1364)</f>
        <v>0</v>
      </c>
      <c r="P1364">
        <f>SUMIFS('Energy balance options'!$F$7:$F$3000,'Energy balance options'!$B$7:$B$3000,HeatGen!P$2,'Energy balance options'!$A$7:$A$3000,HeatGen!$A1364)</f>
        <v>0</v>
      </c>
      <c r="Q1364">
        <f>SUMIFS('Energy balance options'!$F$7:$F$3000,'Energy balance options'!$B$7:$B$3000,HeatGen!Q$2,'Energy balance options'!$A$7:$A$3000,HeatGen!$A1364)</f>
        <v>0</v>
      </c>
      <c r="R1364">
        <f>SUMIFS('Energy balance options'!$F$7:$F$3000,'Energy balance options'!$B$7:$B$3000,HeatGen!R$2,'Energy balance options'!$A$7:$A$3000,HeatGen!$A1364)</f>
        <v>0</v>
      </c>
      <c r="S1364">
        <f>SUMIFS('Energy balance options'!$G$7:$G$3000,'Energy balance options'!$B$7:$B$3000,HeatGen!S$2,'Energy balance options'!$A$7:$A$3000,HeatGen!$A1364)</f>
        <v>0</v>
      </c>
      <c r="T1364">
        <f>SUMIFS('Energy balance options'!$G$7:$G$3000,'Energy balance options'!$B$7:$B$3000,HeatGen!T$2,'Energy balance options'!$A$7:$A$3000,HeatGen!$A1364)</f>
        <v>0</v>
      </c>
      <c r="U1364">
        <f>SUMIFS('Energy balance options'!$G$7:$G$3000,'Energy balance options'!$B$7:$B$3000,HeatGen!U$2,'Energy balance options'!$A$7:$A$3000,HeatGen!$A1364)</f>
        <v>0</v>
      </c>
      <c r="V1364">
        <f>SUMIFS('Energy balance options'!$G$7:$G$3000,'Energy balance options'!$B$7:$B$3000,HeatGen!V$2,'Energy balance options'!$A$7:$A$3000,HeatGen!$A1364)</f>
        <v>0</v>
      </c>
      <c r="W1364">
        <f>SUMIFS('Energy balance options'!$G$7:$G$3000,'Energy balance options'!$B$7:$B$3000,HeatGen!W$2,'Energy balance options'!$A$7:$A$3000,HeatGen!$A1364)</f>
        <v>0</v>
      </c>
      <c r="X1364">
        <f>SUMIFS('Energy balance options'!$G$7:$G$3000,'Energy balance options'!$B$7:$B$3000,HeatGen!X$2,'Energy balance options'!$A$7:$A$3000,HeatGen!$A1364)</f>
        <v>0</v>
      </c>
      <c r="AG1364">
        <f t="shared" si="277"/>
        <v>0</v>
      </c>
      <c r="AH1364">
        <f t="shared" si="278"/>
        <v>0</v>
      </c>
      <c r="AI1364">
        <f t="shared" si="279"/>
        <v>0</v>
      </c>
      <c r="AJ1364">
        <f t="shared" si="280"/>
        <v>0</v>
      </c>
      <c r="AK1364">
        <f t="shared" si="281"/>
        <v>0</v>
      </c>
      <c r="AL1364">
        <f t="shared" si="282"/>
        <v>0</v>
      </c>
      <c r="AM1364">
        <f t="shared" si="283"/>
        <v>0</v>
      </c>
      <c r="AN1364">
        <f t="shared" si="284"/>
        <v>0</v>
      </c>
      <c r="AO1364">
        <f t="shared" si="285"/>
        <v>0</v>
      </c>
    </row>
    <row r="1365" spans="1:41" x14ac:dyDescent="0.2">
      <c r="A1365" s="9">
        <f>'Cost per option'!A1373</f>
        <v>0</v>
      </c>
      <c r="B1365" t="str">
        <f>_xlfn.IFNA(VLOOKUP(A1365,'Energy balance options'!A$7:C$3000,3,FALSE),"")</f>
        <v/>
      </c>
      <c r="C1365">
        <f>SUMIFS('Energy balance options'!$F$7:$F$3000,'Energy balance options'!$B$7:$B$3000,HeatGen!C$2,'Energy balance options'!$A$7:$A$3000,HeatGen!$A1365)</f>
        <v>0</v>
      </c>
      <c r="D1365">
        <f>SUMIFS('Energy balance options'!$F$7:$F$3000,'Energy balance options'!$B$7:$B$3000,HeatGen!D$2,'Energy balance options'!$A$7:$A$3000,HeatGen!$A1365)</f>
        <v>0</v>
      </c>
      <c r="E1365">
        <f>SUMIFS('Energy balance options'!$F$7:$F$3000,'Energy balance options'!$B$7:$B$3000,HeatGen!E$2,'Energy balance options'!$A$7:$A$3000,HeatGen!$A1365)</f>
        <v>0</v>
      </c>
      <c r="F1365">
        <f>SUMIFS('Energy balance options'!$F$7:$F$3000,'Energy balance options'!$B$7:$B$3000,HeatGen!F$2,'Energy balance options'!$A$7:$A$3000,HeatGen!$A1365)</f>
        <v>0</v>
      </c>
      <c r="G1365">
        <f>SUMIFS('Energy balance options'!$F$7:$F$3000,'Energy balance options'!$B$7:$B$3000,HeatGen!G$2,'Energy balance options'!$A$7:$A$3000,HeatGen!$A1365)</f>
        <v>0</v>
      </c>
      <c r="H1365">
        <f>SUMIFS('Energy balance options'!$F$7:$F$3000,'Energy balance options'!$B$7:$B$3000,HeatGen!H$2,'Energy balance options'!$A$7:$A$3000,HeatGen!$A1365)</f>
        <v>0</v>
      </c>
      <c r="I1365">
        <f>SUMIFS('Energy balance options'!$F$7:$F$3000,'Energy balance options'!$B$7:$B$3000,HeatGen!I$2,'Energy balance options'!$A$7:$A$3000,HeatGen!$A1365)</f>
        <v>0</v>
      </c>
      <c r="J1365">
        <f>SUMIFS('Energy balance options'!$F$7:$F$3000,'Energy balance options'!$B$7:$B$3000,HeatGen!J$2,'Energy balance options'!$A$7:$A$3000,HeatGen!$A1365)</f>
        <v>0</v>
      </c>
      <c r="K1365">
        <f>SUMIFS('Energy balance options'!$F$7:$F$3000,'Energy balance options'!$B$7:$B$3000,HeatGen!K$2,'Energy balance options'!$A$7:$A$3000,HeatGen!$A1365)</f>
        <v>0</v>
      </c>
      <c r="L1365">
        <f>SUMIFS('Energy balance options'!$F$7:$F$3000,'Energy balance options'!$B$7:$B$3000,HeatGen!L$2,'Energy balance options'!$A$7:$A$3000,HeatGen!$A1365)</f>
        <v>0</v>
      </c>
      <c r="M1365">
        <f>SUMIFS('Energy balance options'!$F$7:$F$3000,'Energy balance options'!$B$7:$B$3000,HeatGen!M$2,'Energy balance options'!$A$7:$A$3000,HeatGen!$A1365)</f>
        <v>0</v>
      </c>
      <c r="N1365">
        <f>SUMIFS('Energy balance options'!$F$7:$F$3000,'Energy balance options'!$B$7:$B$3000,HeatGen!N$2,'Energy balance options'!$A$7:$A$3000,HeatGen!$A1365)</f>
        <v>0</v>
      </c>
      <c r="P1365">
        <f>SUMIFS('Energy balance options'!$F$7:$F$3000,'Energy balance options'!$B$7:$B$3000,HeatGen!P$2,'Energy balance options'!$A$7:$A$3000,HeatGen!$A1365)</f>
        <v>0</v>
      </c>
      <c r="Q1365">
        <f>SUMIFS('Energy balance options'!$F$7:$F$3000,'Energy balance options'!$B$7:$B$3000,HeatGen!Q$2,'Energy balance options'!$A$7:$A$3000,HeatGen!$A1365)</f>
        <v>0</v>
      </c>
      <c r="R1365">
        <f>SUMIFS('Energy balance options'!$F$7:$F$3000,'Energy balance options'!$B$7:$B$3000,HeatGen!R$2,'Energy balance options'!$A$7:$A$3000,HeatGen!$A1365)</f>
        <v>0</v>
      </c>
      <c r="S1365">
        <f>SUMIFS('Energy balance options'!$G$7:$G$3000,'Energy balance options'!$B$7:$B$3000,HeatGen!S$2,'Energy balance options'!$A$7:$A$3000,HeatGen!$A1365)</f>
        <v>0</v>
      </c>
      <c r="T1365">
        <f>SUMIFS('Energy balance options'!$G$7:$G$3000,'Energy balance options'!$B$7:$B$3000,HeatGen!T$2,'Energy balance options'!$A$7:$A$3000,HeatGen!$A1365)</f>
        <v>0</v>
      </c>
      <c r="U1365">
        <f>SUMIFS('Energy balance options'!$G$7:$G$3000,'Energy balance options'!$B$7:$B$3000,HeatGen!U$2,'Energy balance options'!$A$7:$A$3000,HeatGen!$A1365)</f>
        <v>0</v>
      </c>
      <c r="V1365">
        <f>SUMIFS('Energy balance options'!$G$7:$G$3000,'Energy balance options'!$B$7:$B$3000,HeatGen!V$2,'Energy balance options'!$A$7:$A$3000,HeatGen!$A1365)</f>
        <v>0</v>
      </c>
      <c r="W1365">
        <f>SUMIFS('Energy balance options'!$G$7:$G$3000,'Energy balance options'!$B$7:$B$3000,HeatGen!W$2,'Energy balance options'!$A$7:$A$3000,HeatGen!$A1365)</f>
        <v>0</v>
      </c>
      <c r="X1365">
        <f>SUMIFS('Energy balance options'!$G$7:$G$3000,'Energy balance options'!$B$7:$B$3000,HeatGen!X$2,'Energy balance options'!$A$7:$A$3000,HeatGen!$A1365)</f>
        <v>0</v>
      </c>
      <c r="AG1365">
        <f t="shared" si="277"/>
        <v>0</v>
      </c>
      <c r="AH1365">
        <f t="shared" si="278"/>
        <v>0</v>
      </c>
      <c r="AI1365">
        <f t="shared" si="279"/>
        <v>0</v>
      </c>
      <c r="AJ1365">
        <f t="shared" si="280"/>
        <v>0</v>
      </c>
      <c r="AK1365">
        <f t="shared" si="281"/>
        <v>0</v>
      </c>
      <c r="AL1365">
        <f t="shared" si="282"/>
        <v>0</v>
      </c>
      <c r="AM1365">
        <f t="shared" si="283"/>
        <v>0</v>
      </c>
      <c r="AN1365">
        <f t="shared" si="284"/>
        <v>0</v>
      </c>
      <c r="AO1365">
        <f t="shared" si="285"/>
        <v>0</v>
      </c>
    </row>
    <row r="1366" spans="1:41" x14ac:dyDescent="0.2">
      <c r="A1366" s="9">
        <f>'Cost per option'!A1374</f>
        <v>0</v>
      </c>
      <c r="B1366" t="str">
        <f>_xlfn.IFNA(VLOOKUP(A1366,'Energy balance options'!A$7:C$3000,3,FALSE),"")</f>
        <v/>
      </c>
      <c r="C1366">
        <f>SUMIFS('Energy balance options'!$F$7:$F$3000,'Energy balance options'!$B$7:$B$3000,HeatGen!C$2,'Energy balance options'!$A$7:$A$3000,HeatGen!$A1366)</f>
        <v>0</v>
      </c>
      <c r="D1366">
        <f>SUMIFS('Energy balance options'!$F$7:$F$3000,'Energy balance options'!$B$7:$B$3000,HeatGen!D$2,'Energy balance options'!$A$7:$A$3000,HeatGen!$A1366)</f>
        <v>0</v>
      </c>
      <c r="E1366">
        <f>SUMIFS('Energy balance options'!$F$7:$F$3000,'Energy balance options'!$B$7:$B$3000,HeatGen!E$2,'Energy balance options'!$A$7:$A$3000,HeatGen!$A1366)</f>
        <v>0</v>
      </c>
      <c r="F1366">
        <f>SUMIFS('Energy balance options'!$F$7:$F$3000,'Energy balance options'!$B$7:$B$3000,HeatGen!F$2,'Energy balance options'!$A$7:$A$3000,HeatGen!$A1366)</f>
        <v>0</v>
      </c>
      <c r="G1366">
        <f>SUMIFS('Energy balance options'!$F$7:$F$3000,'Energy balance options'!$B$7:$B$3000,HeatGen!G$2,'Energy balance options'!$A$7:$A$3000,HeatGen!$A1366)</f>
        <v>0</v>
      </c>
      <c r="H1366">
        <f>SUMIFS('Energy balance options'!$F$7:$F$3000,'Energy balance options'!$B$7:$B$3000,HeatGen!H$2,'Energy balance options'!$A$7:$A$3000,HeatGen!$A1366)</f>
        <v>0</v>
      </c>
      <c r="I1366">
        <f>SUMIFS('Energy balance options'!$F$7:$F$3000,'Energy balance options'!$B$7:$B$3000,HeatGen!I$2,'Energy balance options'!$A$7:$A$3000,HeatGen!$A1366)</f>
        <v>0</v>
      </c>
      <c r="J1366">
        <f>SUMIFS('Energy balance options'!$F$7:$F$3000,'Energy balance options'!$B$7:$B$3000,HeatGen!J$2,'Energy balance options'!$A$7:$A$3000,HeatGen!$A1366)</f>
        <v>0</v>
      </c>
      <c r="K1366">
        <f>SUMIFS('Energy balance options'!$F$7:$F$3000,'Energy balance options'!$B$7:$B$3000,HeatGen!K$2,'Energy balance options'!$A$7:$A$3000,HeatGen!$A1366)</f>
        <v>0</v>
      </c>
      <c r="L1366">
        <f>SUMIFS('Energy balance options'!$F$7:$F$3000,'Energy balance options'!$B$7:$B$3000,HeatGen!L$2,'Energy balance options'!$A$7:$A$3000,HeatGen!$A1366)</f>
        <v>0</v>
      </c>
      <c r="M1366">
        <f>SUMIFS('Energy balance options'!$F$7:$F$3000,'Energy balance options'!$B$7:$B$3000,HeatGen!M$2,'Energy balance options'!$A$7:$A$3000,HeatGen!$A1366)</f>
        <v>0</v>
      </c>
      <c r="N1366">
        <f>SUMIFS('Energy balance options'!$F$7:$F$3000,'Energy balance options'!$B$7:$B$3000,HeatGen!N$2,'Energy balance options'!$A$7:$A$3000,HeatGen!$A1366)</f>
        <v>0</v>
      </c>
      <c r="P1366">
        <f>SUMIFS('Energy balance options'!$F$7:$F$3000,'Energy balance options'!$B$7:$B$3000,HeatGen!P$2,'Energy balance options'!$A$7:$A$3000,HeatGen!$A1366)</f>
        <v>0</v>
      </c>
      <c r="Q1366">
        <f>SUMIFS('Energy balance options'!$F$7:$F$3000,'Energy balance options'!$B$7:$B$3000,HeatGen!Q$2,'Energy balance options'!$A$7:$A$3000,HeatGen!$A1366)</f>
        <v>0</v>
      </c>
      <c r="R1366">
        <f>SUMIFS('Energy balance options'!$F$7:$F$3000,'Energy balance options'!$B$7:$B$3000,HeatGen!R$2,'Energy balance options'!$A$7:$A$3000,HeatGen!$A1366)</f>
        <v>0</v>
      </c>
      <c r="S1366">
        <f>SUMIFS('Energy balance options'!$G$7:$G$3000,'Energy balance options'!$B$7:$B$3000,HeatGen!S$2,'Energy balance options'!$A$7:$A$3000,HeatGen!$A1366)</f>
        <v>0</v>
      </c>
      <c r="T1366">
        <f>SUMIFS('Energy balance options'!$G$7:$G$3000,'Energy balance options'!$B$7:$B$3000,HeatGen!T$2,'Energy balance options'!$A$7:$A$3000,HeatGen!$A1366)</f>
        <v>0</v>
      </c>
      <c r="U1366">
        <f>SUMIFS('Energy balance options'!$G$7:$G$3000,'Energy balance options'!$B$7:$B$3000,HeatGen!U$2,'Energy balance options'!$A$7:$A$3000,HeatGen!$A1366)</f>
        <v>0</v>
      </c>
      <c r="V1366">
        <f>SUMIFS('Energy balance options'!$G$7:$G$3000,'Energy balance options'!$B$7:$B$3000,HeatGen!V$2,'Energy balance options'!$A$7:$A$3000,HeatGen!$A1366)</f>
        <v>0</v>
      </c>
      <c r="W1366">
        <f>SUMIFS('Energy balance options'!$G$7:$G$3000,'Energy balance options'!$B$7:$B$3000,HeatGen!W$2,'Energy balance options'!$A$7:$A$3000,HeatGen!$A1366)</f>
        <v>0</v>
      </c>
      <c r="X1366">
        <f>SUMIFS('Energy balance options'!$G$7:$G$3000,'Energy balance options'!$B$7:$B$3000,HeatGen!X$2,'Energy balance options'!$A$7:$A$3000,HeatGen!$A1366)</f>
        <v>0</v>
      </c>
      <c r="AG1366">
        <f t="shared" si="277"/>
        <v>0</v>
      </c>
      <c r="AH1366">
        <f t="shared" si="278"/>
        <v>0</v>
      </c>
      <c r="AI1366">
        <f t="shared" si="279"/>
        <v>0</v>
      </c>
      <c r="AJ1366">
        <f t="shared" si="280"/>
        <v>0</v>
      </c>
      <c r="AK1366">
        <f t="shared" si="281"/>
        <v>0</v>
      </c>
      <c r="AL1366">
        <f t="shared" si="282"/>
        <v>0</v>
      </c>
      <c r="AM1366">
        <f t="shared" si="283"/>
        <v>0</v>
      </c>
      <c r="AN1366">
        <f t="shared" si="284"/>
        <v>0</v>
      </c>
      <c r="AO1366">
        <f t="shared" si="285"/>
        <v>0</v>
      </c>
    </row>
    <row r="1367" spans="1:41" x14ac:dyDescent="0.2">
      <c r="A1367" s="9">
        <f>'Cost per option'!A1375</f>
        <v>0</v>
      </c>
      <c r="B1367" t="str">
        <f>_xlfn.IFNA(VLOOKUP(A1367,'Energy balance options'!A$7:C$3000,3,FALSE),"")</f>
        <v/>
      </c>
      <c r="C1367">
        <f>SUMIFS('Energy balance options'!$F$7:$F$3000,'Energy balance options'!$B$7:$B$3000,HeatGen!C$2,'Energy balance options'!$A$7:$A$3000,HeatGen!$A1367)</f>
        <v>0</v>
      </c>
      <c r="D1367">
        <f>SUMIFS('Energy balance options'!$F$7:$F$3000,'Energy balance options'!$B$7:$B$3000,HeatGen!D$2,'Energy balance options'!$A$7:$A$3000,HeatGen!$A1367)</f>
        <v>0</v>
      </c>
      <c r="E1367">
        <f>SUMIFS('Energy balance options'!$F$7:$F$3000,'Energy balance options'!$B$7:$B$3000,HeatGen!E$2,'Energy balance options'!$A$7:$A$3000,HeatGen!$A1367)</f>
        <v>0</v>
      </c>
      <c r="F1367">
        <f>SUMIFS('Energy balance options'!$F$7:$F$3000,'Energy balance options'!$B$7:$B$3000,HeatGen!F$2,'Energy balance options'!$A$7:$A$3000,HeatGen!$A1367)</f>
        <v>0</v>
      </c>
      <c r="G1367">
        <f>SUMIFS('Energy balance options'!$F$7:$F$3000,'Energy balance options'!$B$7:$B$3000,HeatGen!G$2,'Energy balance options'!$A$7:$A$3000,HeatGen!$A1367)</f>
        <v>0</v>
      </c>
      <c r="H1367">
        <f>SUMIFS('Energy balance options'!$F$7:$F$3000,'Energy balance options'!$B$7:$B$3000,HeatGen!H$2,'Energy balance options'!$A$7:$A$3000,HeatGen!$A1367)</f>
        <v>0</v>
      </c>
      <c r="I1367">
        <f>SUMIFS('Energy balance options'!$F$7:$F$3000,'Energy balance options'!$B$7:$B$3000,HeatGen!I$2,'Energy balance options'!$A$7:$A$3000,HeatGen!$A1367)</f>
        <v>0</v>
      </c>
      <c r="J1367">
        <f>SUMIFS('Energy balance options'!$F$7:$F$3000,'Energy balance options'!$B$7:$B$3000,HeatGen!J$2,'Energy balance options'!$A$7:$A$3000,HeatGen!$A1367)</f>
        <v>0</v>
      </c>
      <c r="K1367">
        <f>SUMIFS('Energy balance options'!$F$7:$F$3000,'Energy balance options'!$B$7:$B$3000,HeatGen!K$2,'Energy balance options'!$A$7:$A$3000,HeatGen!$A1367)</f>
        <v>0</v>
      </c>
      <c r="L1367">
        <f>SUMIFS('Energy balance options'!$F$7:$F$3000,'Energy balance options'!$B$7:$B$3000,HeatGen!L$2,'Energy balance options'!$A$7:$A$3000,HeatGen!$A1367)</f>
        <v>0</v>
      </c>
      <c r="M1367">
        <f>SUMIFS('Energy balance options'!$F$7:$F$3000,'Energy balance options'!$B$7:$B$3000,HeatGen!M$2,'Energy balance options'!$A$7:$A$3000,HeatGen!$A1367)</f>
        <v>0</v>
      </c>
      <c r="N1367">
        <f>SUMIFS('Energy balance options'!$F$7:$F$3000,'Energy balance options'!$B$7:$B$3000,HeatGen!N$2,'Energy balance options'!$A$7:$A$3000,HeatGen!$A1367)</f>
        <v>0</v>
      </c>
      <c r="P1367">
        <f>SUMIFS('Energy balance options'!$F$7:$F$3000,'Energy balance options'!$B$7:$B$3000,HeatGen!P$2,'Energy balance options'!$A$7:$A$3000,HeatGen!$A1367)</f>
        <v>0</v>
      </c>
      <c r="Q1367">
        <f>SUMIFS('Energy balance options'!$F$7:$F$3000,'Energy balance options'!$B$7:$B$3000,HeatGen!Q$2,'Energy balance options'!$A$7:$A$3000,HeatGen!$A1367)</f>
        <v>0</v>
      </c>
      <c r="R1367">
        <f>SUMIFS('Energy balance options'!$F$7:$F$3000,'Energy balance options'!$B$7:$B$3000,HeatGen!R$2,'Energy balance options'!$A$7:$A$3000,HeatGen!$A1367)</f>
        <v>0</v>
      </c>
      <c r="S1367">
        <f>SUMIFS('Energy balance options'!$G$7:$G$3000,'Energy balance options'!$B$7:$B$3000,HeatGen!S$2,'Energy balance options'!$A$7:$A$3000,HeatGen!$A1367)</f>
        <v>0</v>
      </c>
      <c r="T1367">
        <f>SUMIFS('Energy balance options'!$G$7:$G$3000,'Energy balance options'!$B$7:$B$3000,HeatGen!T$2,'Energy balance options'!$A$7:$A$3000,HeatGen!$A1367)</f>
        <v>0</v>
      </c>
      <c r="U1367">
        <f>SUMIFS('Energy balance options'!$G$7:$G$3000,'Energy balance options'!$B$7:$B$3000,HeatGen!U$2,'Energy balance options'!$A$7:$A$3000,HeatGen!$A1367)</f>
        <v>0</v>
      </c>
      <c r="V1367">
        <f>SUMIFS('Energy balance options'!$G$7:$G$3000,'Energy balance options'!$B$7:$B$3000,HeatGen!V$2,'Energy balance options'!$A$7:$A$3000,HeatGen!$A1367)</f>
        <v>0</v>
      </c>
      <c r="W1367">
        <f>SUMIFS('Energy balance options'!$G$7:$G$3000,'Energy balance options'!$B$7:$B$3000,HeatGen!W$2,'Energy balance options'!$A$7:$A$3000,HeatGen!$A1367)</f>
        <v>0</v>
      </c>
      <c r="X1367">
        <f>SUMIFS('Energy balance options'!$G$7:$G$3000,'Energy balance options'!$B$7:$B$3000,HeatGen!X$2,'Energy balance options'!$A$7:$A$3000,HeatGen!$A1367)</f>
        <v>0</v>
      </c>
      <c r="AG1367">
        <f t="shared" si="277"/>
        <v>0</v>
      </c>
      <c r="AH1367">
        <f t="shared" si="278"/>
        <v>0</v>
      </c>
      <c r="AI1367">
        <f t="shared" si="279"/>
        <v>0</v>
      </c>
      <c r="AJ1367">
        <f t="shared" si="280"/>
        <v>0</v>
      </c>
      <c r="AK1367">
        <f t="shared" si="281"/>
        <v>0</v>
      </c>
      <c r="AL1367">
        <f t="shared" si="282"/>
        <v>0</v>
      </c>
      <c r="AM1367">
        <f t="shared" si="283"/>
        <v>0</v>
      </c>
      <c r="AN1367">
        <f t="shared" si="284"/>
        <v>0</v>
      </c>
      <c r="AO1367">
        <f t="shared" si="285"/>
        <v>0</v>
      </c>
    </row>
    <row r="1368" spans="1:41" x14ac:dyDescent="0.2">
      <c r="A1368" s="9">
        <f>'Cost per option'!A1376</f>
        <v>0</v>
      </c>
      <c r="B1368" t="str">
        <f>_xlfn.IFNA(VLOOKUP(A1368,'Energy balance options'!A$7:C$3000,3,FALSE),"")</f>
        <v/>
      </c>
      <c r="C1368">
        <f>SUMIFS('Energy balance options'!$F$7:$F$3000,'Energy balance options'!$B$7:$B$3000,HeatGen!C$2,'Energy balance options'!$A$7:$A$3000,HeatGen!$A1368)</f>
        <v>0</v>
      </c>
      <c r="D1368">
        <f>SUMIFS('Energy balance options'!$F$7:$F$3000,'Energy balance options'!$B$7:$B$3000,HeatGen!D$2,'Energy balance options'!$A$7:$A$3000,HeatGen!$A1368)</f>
        <v>0</v>
      </c>
      <c r="E1368">
        <f>SUMIFS('Energy balance options'!$F$7:$F$3000,'Energy balance options'!$B$7:$B$3000,HeatGen!E$2,'Energy balance options'!$A$7:$A$3000,HeatGen!$A1368)</f>
        <v>0</v>
      </c>
      <c r="F1368">
        <f>SUMIFS('Energy balance options'!$F$7:$F$3000,'Energy balance options'!$B$7:$B$3000,HeatGen!F$2,'Energy balance options'!$A$7:$A$3000,HeatGen!$A1368)</f>
        <v>0</v>
      </c>
      <c r="G1368">
        <f>SUMIFS('Energy balance options'!$F$7:$F$3000,'Energy balance options'!$B$7:$B$3000,HeatGen!G$2,'Energy balance options'!$A$7:$A$3000,HeatGen!$A1368)</f>
        <v>0</v>
      </c>
      <c r="H1368">
        <f>SUMIFS('Energy balance options'!$F$7:$F$3000,'Energy balance options'!$B$7:$B$3000,HeatGen!H$2,'Energy balance options'!$A$7:$A$3000,HeatGen!$A1368)</f>
        <v>0</v>
      </c>
      <c r="I1368">
        <f>SUMIFS('Energy balance options'!$F$7:$F$3000,'Energy balance options'!$B$7:$B$3000,HeatGen!I$2,'Energy balance options'!$A$7:$A$3000,HeatGen!$A1368)</f>
        <v>0</v>
      </c>
      <c r="J1368">
        <f>SUMIFS('Energy balance options'!$F$7:$F$3000,'Energy balance options'!$B$7:$B$3000,HeatGen!J$2,'Energy balance options'!$A$7:$A$3000,HeatGen!$A1368)</f>
        <v>0</v>
      </c>
      <c r="K1368">
        <f>SUMIFS('Energy balance options'!$F$7:$F$3000,'Energy balance options'!$B$7:$B$3000,HeatGen!K$2,'Energy balance options'!$A$7:$A$3000,HeatGen!$A1368)</f>
        <v>0</v>
      </c>
      <c r="L1368">
        <f>SUMIFS('Energy balance options'!$F$7:$F$3000,'Energy balance options'!$B$7:$B$3000,HeatGen!L$2,'Energy balance options'!$A$7:$A$3000,HeatGen!$A1368)</f>
        <v>0</v>
      </c>
      <c r="M1368">
        <f>SUMIFS('Energy balance options'!$F$7:$F$3000,'Energy balance options'!$B$7:$B$3000,HeatGen!M$2,'Energy balance options'!$A$7:$A$3000,HeatGen!$A1368)</f>
        <v>0</v>
      </c>
      <c r="N1368">
        <f>SUMIFS('Energy balance options'!$F$7:$F$3000,'Energy balance options'!$B$7:$B$3000,HeatGen!N$2,'Energy balance options'!$A$7:$A$3000,HeatGen!$A1368)</f>
        <v>0</v>
      </c>
      <c r="P1368">
        <f>SUMIFS('Energy balance options'!$F$7:$F$3000,'Energy balance options'!$B$7:$B$3000,HeatGen!P$2,'Energy balance options'!$A$7:$A$3000,HeatGen!$A1368)</f>
        <v>0</v>
      </c>
      <c r="Q1368">
        <f>SUMIFS('Energy balance options'!$F$7:$F$3000,'Energy balance options'!$B$7:$B$3000,HeatGen!Q$2,'Energy balance options'!$A$7:$A$3000,HeatGen!$A1368)</f>
        <v>0</v>
      </c>
      <c r="R1368">
        <f>SUMIFS('Energy balance options'!$F$7:$F$3000,'Energy balance options'!$B$7:$B$3000,HeatGen!R$2,'Energy balance options'!$A$7:$A$3000,HeatGen!$A1368)</f>
        <v>0</v>
      </c>
      <c r="S1368">
        <f>SUMIFS('Energy balance options'!$G$7:$G$3000,'Energy balance options'!$B$7:$B$3000,HeatGen!S$2,'Energy balance options'!$A$7:$A$3000,HeatGen!$A1368)</f>
        <v>0</v>
      </c>
      <c r="T1368">
        <f>SUMIFS('Energy balance options'!$G$7:$G$3000,'Energy balance options'!$B$7:$B$3000,HeatGen!T$2,'Energy balance options'!$A$7:$A$3000,HeatGen!$A1368)</f>
        <v>0</v>
      </c>
      <c r="U1368">
        <f>SUMIFS('Energy balance options'!$G$7:$G$3000,'Energy balance options'!$B$7:$B$3000,HeatGen!U$2,'Energy balance options'!$A$7:$A$3000,HeatGen!$A1368)</f>
        <v>0</v>
      </c>
      <c r="V1368">
        <f>SUMIFS('Energy balance options'!$G$7:$G$3000,'Energy balance options'!$B$7:$B$3000,HeatGen!V$2,'Energy balance options'!$A$7:$A$3000,HeatGen!$A1368)</f>
        <v>0</v>
      </c>
      <c r="W1368">
        <f>SUMIFS('Energy balance options'!$G$7:$G$3000,'Energy balance options'!$B$7:$B$3000,HeatGen!W$2,'Energy balance options'!$A$7:$A$3000,HeatGen!$A1368)</f>
        <v>0</v>
      </c>
      <c r="X1368">
        <f>SUMIFS('Energy balance options'!$G$7:$G$3000,'Energy balance options'!$B$7:$B$3000,HeatGen!X$2,'Energy balance options'!$A$7:$A$3000,HeatGen!$A1368)</f>
        <v>0</v>
      </c>
      <c r="AG1368">
        <f t="shared" si="277"/>
        <v>0</v>
      </c>
      <c r="AH1368">
        <f t="shared" si="278"/>
        <v>0</v>
      </c>
      <c r="AI1368">
        <f t="shared" si="279"/>
        <v>0</v>
      </c>
      <c r="AJ1368">
        <f t="shared" si="280"/>
        <v>0</v>
      </c>
      <c r="AK1368">
        <f t="shared" si="281"/>
        <v>0</v>
      </c>
      <c r="AL1368">
        <f t="shared" si="282"/>
        <v>0</v>
      </c>
      <c r="AM1368">
        <f t="shared" si="283"/>
        <v>0</v>
      </c>
      <c r="AN1368">
        <f t="shared" si="284"/>
        <v>0</v>
      </c>
      <c r="AO1368">
        <f t="shared" si="285"/>
        <v>0</v>
      </c>
    </row>
    <row r="1369" spans="1:41" x14ac:dyDescent="0.2">
      <c r="A1369" s="9">
        <f>'Cost per option'!A1377</f>
        <v>0</v>
      </c>
      <c r="B1369" t="str">
        <f>_xlfn.IFNA(VLOOKUP(A1369,'Energy balance options'!A$7:C$3000,3,FALSE),"")</f>
        <v/>
      </c>
      <c r="C1369">
        <f>SUMIFS('Energy balance options'!$F$7:$F$3000,'Energy balance options'!$B$7:$B$3000,HeatGen!C$2,'Energy balance options'!$A$7:$A$3000,HeatGen!$A1369)</f>
        <v>0</v>
      </c>
      <c r="D1369">
        <f>SUMIFS('Energy balance options'!$F$7:$F$3000,'Energy balance options'!$B$7:$B$3000,HeatGen!D$2,'Energy balance options'!$A$7:$A$3000,HeatGen!$A1369)</f>
        <v>0</v>
      </c>
      <c r="E1369">
        <f>SUMIFS('Energy balance options'!$F$7:$F$3000,'Energy balance options'!$B$7:$B$3000,HeatGen!E$2,'Energy balance options'!$A$7:$A$3000,HeatGen!$A1369)</f>
        <v>0</v>
      </c>
      <c r="F1369">
        <f>SUMIFS('Energy balance options'!$F$7:$F$3000,'Energy balance options'!$B$7:$B$3000,HeatGen!F$2,'Energy balance options'!$A$7:$A$3000,HeatGen!$A1369)</f>
        <v>0</v>
      </c>
      <c r="G1369">
        <f>SUMIFS('Energy balance options'!$F$7:$F$3000,'Energy balance options'!$B$7:$B$3000,HeatGen!G$2,'Energy balance options'!$A$7:$A$3000,HeatGen!$A1369)</f>
        <v>0</v>
      </c>
      <c r="H1369">
        <f>SUMIFS('Energy balance options'!$F$7:$F$3000,'Energy balance options'!$B$7:$B$3000,HeatGen!H$2,'Energy balance options'!$A$7:$A$3000,HeatGen!$A1369)</f>
        <v>0</v>
      </c>
      <c r="I1369">
        <f>SUMIFS('Energy balance options'!$F$7:$F$3000,'Energy balance options'!$B$7:$B$3000,HeatGen!I$2,'Energy balance options'!$A$7:$A$3000,HeatGen!$A1369)</f>
        <v>0</v>
      </c>
      <c r="J1369">
        <f>SUMIFS('Energy balance options'!$F$7:$F$3000,'Energy balance options'!$B$7:$B$3000,HeatGen!J$2,'Energy balance options'!$A$7:$A$3000,HeatGen!$A1369)</f>
        <v>0</v>
      </c>
      <c r="K1369">
        <f>SUMIFS('Energy balance options'!$F$7:$F$3000,'Energy balance options'!$B$7:$B$3000,HeatGen!K$2,'Energy balance options'!$A$7:$A$3000,HeatGen!$A1369)</f>
        <v>0</v>
      </c>
      <c r="L1369">
        <f>SUMIFS('Energy balance options'!$F$7:$F$3000,'Energy balance options'!$B$7:$B$3000,HeatGen!L$2,'Energy balance options'!$A$7:$A$3000,HeatGen!$A1369)</f>
        <v>0</v>
      </c>
      <c r="M1369">
        <f>SUMIFS('Energy balance options'!$F$7:$F$3000,'Energy balance options'!$B$7:$B$3000,HeatGen!M$2,'Energy balance options'!$A$7:$A$3000,HeatGen!$A1369)</f>
        <v>0</v>
      </c>
      <c r="N1369">
        <f>SUMIFS('Energy balance options'!$F$7:$F$3000,'Energy balance options'!$B$7:$B$3000,HeatGen!N$2,'Energy balance options'!$A$7:$A$3000,HeatGen!$A1369)</f>
        <v>0</v>
      </c>
      <c r="P1369">
        <f>SUMIFS('Energy balance options'!$F$7:$F$3000,'Energy balance options'!$B$7:$B$3000,HeatGen!P$2,'Energy balance options'!$A$7:$A$3000,HeatGen!$A1369)</f>
        <v>0</v>
      </c>
      <c r="Q1369">
        <f>SUMIFS('Energy balance options'!$F$7:$F$3000,'Energy balance options'!$B$7:$B$3000,HeatGen!Q$2,'Energy balance options'!$A$7:$A$3000,HeatGen!$A1369)</f>
        <v>0</v>
      </c>
      <c r="R1369">
        <f>SUMIFS('Energy balance options'!$F$7:$F$3000,'Energy balance options'!$B$7:$B$3000,HeatGen!R$2,'Energy balance options'!$A$7:$A$3000,HeatGen!$A1369)</f>
        <v>0</v>
      </c>
      <c r="S1369">
        <f>SUMIFS('Energy balance options'!$G$7:$G$3000,'Energy balance options'!$B$7:$B$3000,HeatGen!S$2,'Energy balance options'!$A$7:$A$3000,HeatGen!$A1369)</f>
        <v>0</v>
      </c>
      <c r="T1369">
        <f>SUMIFS('Energy balance options'!$G$7:$G$3000,'Energy balance options'!$B$7:$B$3000,HeatGen!T$2,'Energy balance options'!$A$7:$A$3000,HeatGen!$A1369)</f>
        <v>0</v>
      </c>
      <c r="U1369">
        <f>SUMIFS('Energy balance options'!$G$7:$G$3000,'Energy balance options'!$B$7:$B$3000,HeatGen!U$2,'Energy balance options'!$A$7:$A$3000,HeatGen!$A1369)</f>
        <v>0</v>
      </c>
      <c r="V1369">
        <f>SUMIFS('Energy balance options'!$G$7:$G$3000,'Energy balance options'!$B$7:$B$3000,HeatGen!V$2,'Energy balance options'!$A$7:$A$3000,HeatGen!$A1369)</f>
        <v>0</v>
      </c>
      <c r="W1369">
        <f>SUMIFS('Energy balance options'!$G$7:$G$3000,'Energy balance options'!$B$7:$B$3000,HeatGen!W$2,'Energy balance options'!$A$7:$A$3000,HeatGen!$A1369)</f>
        <v>0</v>
      </c>
      <c r="X1369">
        <f>SUMIFS('Energy balance options'!$G$7:$G$3000,'Energy balance options'!$B$7:$B$3000,HeatGen!X$2,'Energy balance options'!$A$7:$A$3000,HeatGen!$A1369)</f>
        <v>0</v>
      </c>
      <c r="AG1369">
        <f t="shared" si="277"/>
        <v>0</v>
      </c>
      <c r="AH1369">
        <f t="shared" si="278"/>
        <v>0</v>
      </c>
      <c r="AI1369">
        <f t="shared" si="279"/>
        <v>0</v>
      </c>
      <c r="AJ1369">
        <f t="shared" si="280"/>
        <v>0</v>
      </c>
      <c r="AK1369">
        <f t="shared" si="281"/>
        <v>0</v>
      </c>
      <c r="AL1369">
        <f t="shared" si="282"/>
        <v>0</v>
      </c>
      <c r="AM1369">
        <f t="shared" si="283"/>
        <v>0</v>
      </c>
      <c r="AN1369">
        <f t="shared" si="284"/>
        <v>0</v>
      </c>
      <c r="AO1369">
        <f t="shared" si="285"/>
        <v>0</v>
      </c>
    </row>
    <row r="1370" spans="1:41" x14ac:dyDescent="0.2">
      <c r="A1370" s="9">
        <f>'Cost per option'!A1378</f>
        <v>0</v>
      </c>
      <c r="B1370" t="str">
        <f>_xlfn.IFNA(VLOOKUP(A1370,'Energy balance options'!A$7:C$3000,3,FALSE),"")</f>
        <v/>
      </c>
      <c r="C1370">
        <f>SUMIFS('Energy balance options'!$F$7:$F$3000,'Energy balance options'!$B$7:$B$3000,HeatGen!C$2,'Energy balance options'!$A$7:$A$3000,HeatGen!$A1370)</f>
        <v>0</v>
      </c>
      <c r="D1370">
        <f>SUMIFS('Energy balance options'!$F$7:$F$3000,'Energy balance options'!$B$7:$B$3000,HeatGen!D$2,'Energy balance options'!$A$7:$A$3000,HeatGen!$A1370)</f>
        <v>0</v>
      </c>
      <c r="E1370">
        <f>SUMIFS('Energy balance options'!$F$7:$F$3000,'Energy balance options'!$B$7:$B$3000,HeatGen!E$2,'Energy balance options'!$A$7:$A$3000,HeatGen!$A1370)</f>
        <v>0</v>
      </c>
      <c r="F1370">
        <f>SUMIFS('Energy balance options'!$F$7:$F$3000,'Energy balance options'!$B$7:$B$3000,HeatGen!F$2,'Energy balance options'!$A$7:$A$3000,HeatGen!$A1370)</f>
        <v>0</v>
      </c>
      <c r="G1370">
        <f>SUMIFS('Energy balance options'!$F$7:$F$3000,'Energy balance options'!$B$7:$B$3000,HeatGen!G$2,'Energy balance options'!$A$7:$A$3000,HeatGen!$A1370)</f>
        <v>0</v>
      </c>
      <c r="H1370">
        <f>SUMIFS('Energy balance options'!$F$7:$F$3000,'Energy balance options'!$B$7:$B$3000,HeatGen!H$2,'Energy balance options'!$A$7:$A$3000,HeatGen!$A1370)</f>
        <v>0</v>
      </c>
      <c r="I1370">
        <f>SUMIFS('Energy balance options'!$F$7:$F$3000,'Energy balance options'!$B$7:$B$3000,HeatGen!I$2,'Energy balance options'!$A$7:$A$3000,HeatGen!$A1370)</f>
        <v>0</v>
      </c>
      <c r="J1370">
        <f>SUMIFS('Energy balance options'!$F$7:$F$3000,'Energy balance options'!$B$7:$B$3000,HeatGen!J$2,'Energy balance options'!$A$7:$A$3000,HeatGen!$A1370)</f>
        <v>0</v>
      </c>
      <c r="K1370">
        <f>SUMIFS('Energy balance options'!$F$7:$F$3000,'Energy balance options'!$B$7:$B$3000,HeatGen!K$2,'Energy balance options'!$A$7:$A$3000,HeatGen!$A1370)</f>
        <v>0</v>
      </c>
      <c r="L1370">
        <f>SUMIFS('Energy balance options'!$F$7:$F$3000,'Energy balance options'!$B$7:$B$3000,HeatGen!L$2,'Energy balance options'!$A$7:$A$3000,HeatGen!$A1370)</f>
        <v>0</v>
      </c>
      <c r="M1370">
        <f>SUMIFS('Energy balance options'!$F$7:$F$3000,'Energy balance options'!$B$7:$B$3000,HeatGen!M$2,'Energy balance options'!$A$7:$A$3000,HeatGen!$A1370)</f>
        <v>0</v>
      </c>
      <c r="N1370">
        <f>SUMIFS('Energy balance options'!$F$7:$F$3000,'Energy balance options'!$B$7:$B$3000,HeatGen!N$2,'Energy balance options'!$A$7:$A$3000,HeatGen!$A1370)</f>
        <v>0</v>
      </c>
      <c r="P1370">
        <f>SUMIFS('Energy balance options'!$F$7:$F$3000,'Energy balance options'!$B$7:$B$3000,HeatGen!P$2,'Energy balance options'!$A$7:$A$3000,HeatGen!$A1370)</f>
        <v>0</v>
      </c>
      <c r="Q1370">
        <f>SUMIFS('Energy balance options'!$F$7:$F$3000,'Energy balance options'!$B$7:$B$3000,HeatGen!Q$2,'Energy balance options'!$A$7:$A$3000,HeatGen!$A1370)</f>
        <v>0</v>
      </c>
      <c r="R1370">
        <f>SUMIFS('Energy balance options'!$F$7:$F$3000,'Energy balance options'!$B$7:$B$3000,HeatGen!R$2,'Energy balance options'!$A$7:$A$3000,HeatGen!$A1370)</f>
        <v>0</v>
      </c>
      <c r="S1370">
        <f>SUMIFS('Energy balance options'!$G$7:$G$3000,'Energy balance options'!$B$7:$B$3000,HeatGen!S$2,'Energy balance options'!$A$7:$A$3000,HeatGen!$A1370)</f>
        <v>0</v>
      </c>
      <c r="T1370">
        <f>SUMIFS('Energy balance options'!$G$7:$G$3000,'Energy balance options'!$B$7:$B$3000,HeatGen!T$2,'Energy balance options'!$A$7:$A$3000,HeatGen!$A1370)</f>
        <v>0</v>
      </c>
      <c r="U1370">
        <f>SUMIFS('Energy balance options'!$G$7:$G$3000,'Energy balance options'!$B$7:$B$3000,HeatGen!U$2,'Energy balance options'!$A$7:$A$3000,HeatGen!$A1370)</f>
        <v>0</v>
      </c>
      <c r="V1370">
        <f>SUMIFS('Energy balance options'!$G$7:$G$3000,'Energy balance options'!$B$7:$B$3000,HeatGen!V$2,'Energy balance options'!$A$7:$A$3000,HeatGen!$A1370)</f>
        <v>0</v>
      </c>
      <c r="W1370">
        <f>SUMIFS('Energy balance options'!$G$7:$G$3000,'Energy balance options'!$B$7:$B$3000,HeatGen!W$2,'Energy balance options'!$A$7:$A$3000,HeatGen!$A1370)</f>
        <v>0</v>
      </c>
      <c r="X1370">
        <f>SUMIFS('Energy balance options'!$G$7:$G$3000,'Energy balance options'!$B$7:$B$3000,HeatGen!X$2,'Energy balance options'!$A$7:$A$3000,HeatGen!$A1370)</f>
        <v>0</v>
      </c>
      <c r="AG1370">
        <f t="shared" si="277"/>
        <v>0</v>
      </c>
      <c r="AH1370">
        <f t="shared" si="278"/>
        <v>0</v>
      </c>
      <c r="AI1370">
        <f t="shared" si="279"/>
        <v>0</v>
      </c>
      <c r="AJ1370">
        <f t="shared" si="280"/>
        <v>0</v>
      </c>
      <c r="AK1370">
        <f t="shared" si="281"/>
        <v>0</v>
      </c>
      <c r="AL1370">
        <f t="shared" si="282"/>
        <v>0</v>
      </c>
      <c r="AM1370">
        <f t="shared" si="283"/>
        <v>0</v>
      </c>
      <c r="AN1370">
        <f t="shared" si="284"/>
        <v>0</v>
      </c>
      <c r="AO1370">
        <f t="shared" si="285"/>
        <v>0</v>
      </c>
    </row>
    <row r="1371" spans="1:41" x14ac:dyDescent="0.2">
      <c r="A1371" s="9">
        <f>'Cost per option'!A1379</f>
        <v>0</v>
      </c>
      <c r="B1371" t="str">
        <f>_xlfn.IFNA(VLOOKUP(A1371,'Energy balance options'!A$7:C$3000,3,FALSE),"")</f>
        <v/>
      </c>
      <c r="C1371">
        <f>SUMIFS('Energy balance options'!$F$7:$F$3000,'Energy balance options'!$B$7:$B$3000,HeatGen!C$2,'Energy balance options'!$A$7:$A$3000,HeatGen!$A1371)</f>
        <v>0</v>
      </c>
      <c r="D1371">
        <f>SUMIFS('Energy balance options'!$F$7:$F$3000,'Energy balance options'!$B$7:$B$3000,HeatGen!D$2,'Energy balance options'!$A$7:$A$3000,HeatGen!$A1371)</f>
        <v>0</v>
      </c>
      <c r="E1371">
        <f>SUMIFS('Energy balance options'!$F$7:$F$3000,'Energy balance options'!$B$7:$B$3000,HeatGen!E$2,'Energy balance options'!$A$7:$A$3000,HeatGen!$A1371)</f>
        <v>0</v>
      </c>
      <c r="F1371">
        <f>SUMIFS('Energy balance options'!$F$7:$F$3000,'Energy balance options'!$B$7:$B$3000,HeatGen!F$2,'Energy balance options'!$A$7:$A$3000,HeatGen!$A1371)</f>
        <v>0</v>
      </c>
      <c r="G1371">
        <f>SUMIFS('Energy balance options'!$F$7:$F$3000,'Energy balance options'!$B$7:$B$3000,HeatGen!G$2,'Energy balance options'!$A$7:$A$3000,HeatGen!$A1371)</f>
        <v>0</v>
      </c>
      <c r="H1371">
        <f>SUMIFS('Energy balance options'!$F$7:$F$3000,'Energy balance options'!$B$7:$B$3000,HeatGen!H$2,'Energy balance options'!$A$7:$A$3000,HeatGen!$A1371)</f>
        <v>0</v>
      </c>
      <c r="I1371">
        <f>SUMIFS('Energy balance options'!$F$7:$F$3000,'Energy balance options'!$B$7:$B$3000,HeatGen!I$2,'Energy balance options'!$A$7:$A$3000,HeatGen!$A1371)</f>
        <v>0</v>
      </c>
      <c r="J1371">
        <f>SUMIFS('Energy balance options'!$F$7:$F$3000,'Energy balance options'!$B$7:$B$3000,HeatGen!J$2,'Energy balance options'!$A$7:$A$3000,HeatGen!$A1371)</f>
        <v>0</v>
      </c>
      <c r="K1371">
        <f>SUMIFS('Energy balance options'!$F$7:$F$3000,'Energy balance options'!$B$7:$B$3000,HeatGen!K$2,'Energy balance options'!$A$7:$A$3000,HeatGen!$A1371)</f>
        <v>0</v>
      </c>
      <c r="L1371">
        <f>SUMIFS('Energy balance options'!$F$7:$F$3000,'Energy balance options'!$B$7:$B$3000,HeatGen!L$2,'Energy balance options'!$A$7:$A$3000,HeatGen!$A1371)</f>
        <v>0</v>
      </c>
      <c r="M1371">
        <f>SUMIFS('Energy balance options'!$F$7:$F$3000,'Energy balance options'!$B$7:$B$3000,HeatGen!M$2,'Energy balance options'!$A$7:$A$3000,HeatGen!$A1371)</f>
        <v>0</v>
      </c>
      <c r="N1371">
        <f>SUMIFS('Energy balance options'!$F$7:$F$3000,'Energy balance options'!$B$7:$B$3000,HeatGen!N$2,'Energy balance options'!$A$7:$A$3000,HeatGen!$A1371)</f>
        <v>0</v>
      </c>
      <c r="P1371">
        <f>SUMIFS('Energy balance options'!$F$7:$F$3000,'Energy balance options'!$B$7:$B$3000,HeatGen!P$2,'Energy balance options'!$A$7:$A$3000,HeatGen!$A1371)</f>
        <v>0</v>
      </c>
      <c r="Q1371">
        <f>SUMIFS('Energy balance options'!$F$7:$F$3000,'Energy balance options'!$B$7:$B$3000,HeatGen!Q$2,'Energy balance options'!$A$7:$A$3000,HeatGen!$A1371)</f>
        <v>0</v>
      </c>
      <c r="R1371">
        <f>SUMIFS('Energy balance options'!$F$7:$F$3000,'Energy balance options'!$B$7:$B$3000,HeatGen!R$2,'Energy balance options'!$A$7:$A$3000,HeatGen!$A1371)</f>
        <v>0</v>
      </c>
      <c r="S1371">
        <f>SUMIFS('Energy balance options'!$G$7:$G$3000,'Energy balance options'!$B$7:$B$3000,HeatGen!S$2,'Energy balance options'!$A$7:$A$3000,HeatGen!$A1371)</f>
        <v>0</v>
      </c>
      <c r="T1371">
        <f>SUMIFS('Energy balance options'!$G$7:$G$3000,'Energy balance options'!$B$7:$B$3000,HeatGen!T$2,'Energy balance options'!$A$7:$A$3000,HeatGen!$A1371)</f>
        <v>0</v>
      </c>
      <c r="U1371">
        <f>SUMIFS('Energy balance options'!$G$7:$G$3000,'Energy balance options'!$B$7:$B$3000,HeatGen!U$2,'Energy balance options'!$A$7:$A$3000,HeatGen!$A1371)</f>
        <v>0</v>
      </c>
      <c r="V1371">
        <f>SUMIFS('Energy balance options'!$G$7:$G$3000,'Energy balance options'!$B$7:$B$3000,HeatGen!V$2,'Energy balance options'!$A$7:$A$3000,HeatGen!$A1371)</f>
        <v>0</v>
      </c>
      <c r="W1371">
        <f>SUMIFS('Energy balance options'!$G$7:$G$3000,'Energy balance options'!$B$7:$B$3000,HeatGen!W$2,'Energy balance options'!$A$7:$A$3000,HeatGen!$A1371)</f>
        <v>0</v>
      </c>
      <c r="X1371">
        <f>SUMIFS('Energy balance options'!$G$7:$G$3000,'Energy balance options'!$B$7:$B$3000,HeatGen!X$2,'Energy balance options'!$A$7:$A$3000,HeatGen!$A1371)</f>
        <v>0</v>
      </c>
      <c r="AG1371">
        <f t="shared" si="277"/>
        <v>0</v>
      </c>
      <c r="AH1371">
        <f t="shared" si="278"/>
        <v>0</v>
      </c>
      <c r="AI1371">
        <f t="shared" si="279"/>
        <v>0</v>
      </c>
      <c r="AJ1371">
        <f t="shared" si="280"/>
        <v>0</v>
      </c>
      <c r="AK1371">
        <f t="shared" si="281"/>
        <v>0</v>
      </c>
      <c r="AL1371">
        <f t="shared" si="282"/>
        <v>0</v>
      </c>
      <c r="AM1371">
        <f t="shared" si="283"/>
        <v>0</v>
      </c>
      <c r="AN1371">
        <f t="shared" si="284"/>
        <v>0</v>
      </c>
      <c r="AO1371">
        <f t="shared" si="285"/>
        <v>0</v>
      </c>
    </row>
    <row r="1372" spans="1:41" x14ac:dyDescent="0.2">
      <c r="A1372" s="9">
        <f>'Cost per option'!A1380</f>
        <v>0</v>
      </c>
      <c r="B1372" t="str">
        <f>_xlfn.IFNA(VLOOKUP(A1372,'Energy balance options'!A$7:C$3000,3,FALSE),"")</f>
        <v/>
      </c>
      <c r="C1372">
        <f>SUMIFS('Energy balance options'!$F$7:$F$3000,'Energy balance options'!$B$7:$B$3000,HeatGen!C$2,'Energy balance options'!$A$7:$A$3000,HeatGen!$A1372)</f>
        <v>0</v>
      </c>
      <c r="D1372">
        <f>SUMIFS('Energy balance options'!$F$7:$F$3000,'Energy balance options'!$B$7:$B$3000,HeatGen!D$2,'Energy balance options'!$A$7:$A$3000,HeatGen!$A1372)</f>
        <v>0</v>
      </c>
      <c r="E1372">
        <f>SUMIFS('Energy balance options'!$F$7:$F$3000,'Energy balance options'!$B$7:$B$3000,HeatGen!E$2,'Energy balance options'!$A$7:$A$3000,HeatGen!$A1372)</f>
        <v>0</v>
      </c>
      <c r="F1372">
        <f>SUMIFS('Energy balance options'!$F$7:$F$3000,'Energy balance options'!$B$7:$B$3000,HeatGen!F$2,'Energy balance options'!$A$7:$A$3000,HeatGen!$A1372)</f>
        <v>0</v>
      </c>
      <c r="G1372">
        <f>SUMIFS('Energy balance options'!$F$7:$F$3000,'Energy balance options'!$B$7:$B$3000,HeatGen!G$2,'Energy balance options'!$A$7:$A$3000,HeatGen!$A1372)</f>
        <v>0</v>
      </c>
      <c r="H1372">
        <f>SUMIFS('Energy balance options'!$F$7:$F$3000,'Energy balance options'!$B$7:$B$3000,HeatGen!H$2,'Energy balance options'!$A$7:$A$3000,HeatGen!$A1372)</f>
        <v>0</v>
      </c>
      <c r="I1372">
        <f>SUMIFS('Energy balance options'!$F$7:$F$3000,'Energy balance options'!$B$7:$B$3000,HeatGen!I$2,'Energy balance options'!$A$7:$A$3000,HeatGen!$A1372)</f>
        <v>0</v>
      </c>
      <c r="J1372">
        <f>SUMIFS('Energy balance options'!$F$7:$F$3000,'Energy balance options'!$B$7:$B$3000,HeatGen!J$2,'Energy balance options'!$A$7:$A$3000,HeatGen!$A1372)</f>
        <v>0</v>
      </c>
      <c r="K1372">
        <f>SUMIFS('Energy balance options'!$F$7:$F$3000,'Energy balance options'!$B$7:$B$3000,HeatGen!K$2,'Energy balance options'!$A$7:$A$3000,HeatGen!$A1372)</f>
        <v>0</v>
      </c>
      <c r="L1372">
        <f>SUMIFS('Energy balance options'!$F$7:$F$3000,'Energy balance options'!$B$7:$B$3000,HeatGen!L$2,'Energy balance options'!$A$7:$A$3000,HeatGen!$A1372)</f>
        <v>0</v>
      </c>
      <c r="M1372">
        <f>SUMIFS('Energy balance options'!$F$7:$F$3000,'Energy balance options'!$B$7:$B$3000,HeatGen!M$2,'Energy balance options'!$A$7:$A$3000,HeatGen!$A1372)</f>
        <v>0</v>
      </c>
      <c r="N1372">
        <f>SUMIFS('Energy balance options'!$F$7:$F$3000,'Energy balance options'!$B$7:$B$3000,HeatGen!N$2,'Energy balance options'!$A$7:$A$3000,HeatGen!$A1372)</f>
        <v>0</v>
      </c>
      <c r="P1372">
        <f>SUMIFS('Energy balance options'!$F$7:$F$3000,'Energy balance options'!$B$7:$B$3000,HeatGen!P$2,'Energy balance options'!$A$7:$A$3000,HeatGen!$A1372)</f>
        <v>0</v>
      </c>
      <c r="Q1372">
        <f>SUMIFS('Energy balance options'!$F$7:$F$3000,'Energy balance options'!$B$7:$B$3000,HeatGen!Q$2,'Energy balance options'!$A$7:$A$3000,HeatGen!$A1372)</f>
        <v>0</v>
      </c>
      <c r="R1372">
        <f>SUMIFS('Energy balance options'!$F$7:$F$3000,'Energy balance options'!$B$7:$B$3000,HeatGen!R$2,'Energy balance options'!$A$7:$A$3000,HeatGen!$A1372)</f>
        <v>0</v>
      </c>
      <c r="S1372">
        <f>SUMIFS('Energy balance options'!$G$7:$G$3000,'Energy balance options'!$B$7:$B$3000,HeatGen!S$2,'Energy balance options'!$A$7:$A$3000,HeatGen!$A1372)</f>
        <v>0</v>
      </c>
      <c r="T1372">
        <f>SUMIFS('Energy balance options'!$G$7:$G$3000,'Energy balance options'!$B$7:$B$3000,HeatGen!T$2,'Energy balance options'!$A$7:$A$3000,HeatGen!$A1372)</f>
        <v>0</v>
      </c>
      <c r="U1372">
        <f>SUMIFS('Energy balance options'!$G$7:$G$3000,'Energy balance options'!$B$7:$B$3000,HeatGen!U$2,'Energy balance options'!$A$7:$A$3000,HeatGen!$A1372)</f>
        <v>0</v>
      </c>
      <c r="V1372">
        <f>SUMIFS('Energy balance options'!$G$7:$G$3000,'Energy balance options'!$B$7:$B$3000,HeatGen!V$2,'Energy balance options'!$A$7:$A$3000,HeatGen!$A1372)</f>
        <v>0</v>
      </c>
      <c r="W1372">
        <f>SUMIFS('Energy balance options'!$G$7:$G$3000,'Energy balance options'!$B$7:$B$3000,HeatGen!W$2,'Energy balance options'!$A$7:$A$3000,HeatGen!$A1372)</f>
        <v>0</v>
      </c>
      <c r="X1372">
        <f>SUMIFS('Energy balance options'!$G$7:$G$3000,'Energy balance options'!$B$7:$B$3000,HeatGen!X$2,'Energy balance options'!$A$7:$A$3000,HeatGen!$A1372)</f>
        <v>0</v>
      </c>
      <c r="AG1372">
        <f t="shared" si="277"/>
        <v>0</v>
      </c>
      <c r="AH1372">
        <f t="shared" si="278"/>
        <v>0</v>
      </c>
      <c r="AI1372">
        <f t="shared" si="279"/>
        <v>0</v>
      </c>
      <c r="AJ1372">
        <f t="shared" si="280"/>
        <v>0</v>
      </c>
      <c r="AK1372">
        <f t="shared" si="281"/>
        <v>0</v>
      </c>
      <c r="AL1372">
        <f t="shared" si="282"/>
        <v>0</v>
      </c>
      <c r="AM1372">
        <f t="shared" si="283"/>
        <v>0</v>
      </c>
      <c r="AN1372">
        <f t="shared" si="284"/>
        <v>0</v>
      </c>
      <c r="AO1372">
        <f t="shared" si="285"/>
        <v>0</v>
      </c>
    </row>
    <row r="1373" spans="1:41" x14ac:dyDescent="0.2">
      <c r="A1373" s="9">
        <f>'Cost per option'!A1381</f>
        <v>0</v>
      </c>
      <c r="B1373" t="str">
        <f>_xlfn.IFNA(VLOOKUP(A1373,'Energy balance options'!A$7:C$3000,3,FALSE),"")</f>
        <v/>
      </c>
      <c r="C1373">
        <f>SUMIFS('Energy balance options'!$F$7:$F$3000,'Energy balance options'!$B$7:$B$3000,HeatGen!C$2,'Energy balance options'!$A$7:$A$3000,HeatGen!$A1373)</f>
        <v>0</v>
      </c>
      <c r="D1373">
        <f>SUMIFS('Energy balance options'!$F$7:$F$3000,'Energy balance options'!$B$7:$B$3000,HeatGen!D$2,'Energy balance options'!$A$7:$A$3000,HeatGen!$A1373)</f>
        <v>0</v>
      </c>
      <c r="E1373">
        <f>SUMIFS('Energy balance options'!$F$7:$F$3000,'Energy balance options'!$B$7:$B$3000,HeatGen!E$2,'Energy balance options'!$A$7:$A$3000,HeatGen!$A1373)</f>
        <v>0</v>
      </c>
      <c r="F1373">
        <f>SUMIFS('Energy balance options'!$F$7:$F$3000,'Energy balance options'!$B$7:$B$3000,HeatGen!F$2,'Energy balance options'!$A$7:$A$3000,HeatGen!$A1373)</f>
        <v>0</v>
      </c>
      <c r="G1373">
        <f>SUMIFS('Energy balance options'!$F$7:$F$3000,'Energy balance options'!$B$7:$B$3000,HeatGen!G$2,'Energy balance options'!$A$7:$A$3000,HeatGen!$A1373)</f>
        <v>0</v>
      </c>
      <c r="H1373">
        <f>SUMIFS('Energy balance options'!$F$7:$F$3000,'Energy balance options'!$B$7:$B$3000,HeatGen!H$2,'Energy balance options'!$A$7:$A$3000,HeatGen!$A1373)</f>
        <v>0</v>
      </c>
      <c r="I1373">
        <f>SUMIFS('Energy balance options'!$F$7:$F$3000,'Energy balance options'!$B$7:$B$3000,HeatGen!I$2,'Energy balance options'!$A$7:$A$3000,HeatGen!$A1373)</f>
        <v>0</v>
      </c>
      <c r="J1373">
        <f>SUMIFS('Energy balance options'!$F$7:$F$3000,'Energy balance options'!$B$7:$B$3000,HeatGen!J$2,'Energy balance options'!$A$7:$A$3000,HeatGen!$A1373)</f>
        <v>0</v>
      </c>
      <c r="K1373">
        <f>SUMIFS('Energy balance options'!$F$7:$F$3000,'Energy balance options'!$B$7:$B$3000,HeatGen!K$2,'Energy balance options'!$A$7:$A$3000,HeatGen!$A1373)</f>
        <v>0</v>
      </c>
      <c r="L1373">
        <f>SUMIFS('Energy balance options'!$F$7:$F$3000,'Energy balance options'!$B$7:$B$3000,HeatGen!L$2,'Energy balance options'!$A$7:$A$3000,HeatGen!$A1373)</f>
        <v>0</v>
      </c>
      <c r="M1373">
        <f>SUMIFS('Energy balance options'!$F$7:$F$3000,'Energy balance options'!$B$7:$B$3000,HeatGen!M$2,'Energy balance options'!$A$7:$A$3000,HeatGen!$A1373)</f>
        <v>0</v>
      </c>
      <c r="N1373">
        <f>SUMIFS('Energy balance options'!$F$7:$F$3000,'Energy balance options'!$B$7:$B$3000,HeatGen!N$2,'Energy balance options'!$A$7:$A$3000,HeatGen!$A1373)</f>
        <v>0</v>
      </c>
      <c r="P1373">
        <f>SUMIFS('Energy balance options'!$F$7:$F$3000,'Energy balance options'!$B$7:$B$3000,HeatGen!P$2,'Energy balance options'!$A$7:$A$3000,HeatGen!$A1373)</f>
        <v>0</v>
      </c>
      <c r="Q1373">
        <f>SUMIFS('Energy balance options'!$F$7:$F$3000,'Energy balance options'!$B$7:$B$3000,HeatGen!Q$2,'Energy balance options'!$A$7:$A$3000,HeatGen!$A1373)</f>
        <v>0</v>
      </c>
      <c r="R1373">
        <f>SUMIFS('Energy balance options'!$F$7:$F$3000,'Energy balance options'!$B$7:$B$3000,HeatGen!R$2,'Energy balance options'!$A$7:$A$3000,HeatGen!$A1373)</f>
        <v>0</v>
      </c>
      <c r="S1373">
        <f>SUMIFS('Energy balance options'!$G$7:$G$3000,'Energy balance options'!$B$7:$B$3000,HeatGen!S$2,'Energy balance options'!$A$7:$A$3000,HeatGen!$A1373)</f>
        <v>0</v>
      </c>
      <c r="T1373">
        <f>SUMIFS('Energy balance options'!$G$7:$G$3000,'Energy balance options'!$B$7:$B$3000,HeatGen!T$2,'Energy balance options'!$A$7:$A$3000,HeatGen!$A1373)</f>
        <v>0</v>
      </c>
      <c r="U1373">
        <f>SUMIFS('Energy balance options'!$G$7:$G$3000,'Energy balance options'!$B$7:$B$3000,HeatGen!U$2,'Energy balance options'!$A$7:$A$3000,HeatGen!$A1373)</f>
        <v>0</v>
      </c>
      <c r="V1373">
        <f>SUMIFS('Energy balance options'!$G$7:$G$3000,'Energy balance options'!$B$7:$B$3000,HeatGen!V$2,'Energy balance options'!$A$7:$A$3000,HeatGen!$A1373)</f>
        <v>0</v>
      </c>
      <c r="W1373">
        <f>SUMIFS('Energy balance options'!$G$7:$G$3000,'Energy balance options'!$B$7:$B$3000,HeatGen!W$2,'Energy balance options'!$A$7:$A$3000,HeatGen!$A1373)</f>
        <v>0</v>
      </c>
      <c r="X1373">
        <f>SUMIFS('Energy balance options'!$G$7:$G$3000,'Energy balance options'!$B$7:$B$3000,HeatGen!X$2,'Energy balance options'!$A$7:$A$3000,HeatGen!$A1373)</f>
        <v>0</v>
      </c>
      <c r="AG1373">
        <f t="shared" si="277"/>
        <v>0</v>
      </c>
      <c r="AH1373">
        <f t="shared" si="278"/>
        <v>0</v>
      </c>
      <c r="AI1373">
        <f t="shared" si="279"/>
        <v>0</v>
      </c>
      <c r="AJ1373">
        <f t="shared" si="280"/>
        <v>0</v>
      </c>
      <c r="AK1373">
        <f t="shared" si="281"/>
        <v>0</v>
      </c>
      <c r="AL1373">
        <f t="shared" si="282"/>
        <v>0</v>
      </c>
      <c r="AM1373">
        <f t="shared" si="283"/>
        <v>0</v>
      </c>
      <c r="AN1373">
        <f t="shared" si="284"/>
        <v>0</v>
      </c>
      <c r="AO1373">
        <f t="shared" si="285"/>
        <v>0</v>
      </c>
    </row>
    <row r="1374" spans="1:41" x14ac:dyDescent="0.2">
      <c r="A1374" s="9">
        <f>'Cost per option'!A1382</f>
        <v>0</v>
      </c>
      <c r="B1374" t="str">
        <f>_xlfn.IFNA(VLOOKUP(A1374,'Energy balance options'!A$7:C$3000,3,FALSE),"")</f>
        <v/>
      </c>
      <c r="C1374">
        <f>SUMIFS('Energy balance options'!$F$7:$F$3000,'Energy balance options'!$B$7:$B$3000,HeatGen!C$2,'Energy balance options'!$A$7:$A$3000,HeatGen!$A1374)</f>
        <v>0</v>
      </c>
      <c r="D1374">
        <f>SUMIFS('Energy balance options'!$F$7:$F$3000,'Energy balance options'!$B$7:$B$3000,HeatGen!D$2,'Energy balance options'!$A$7:$A$3000,HeatGen!$A1374)</f>
        <v>0</v>
      </c>
      <c r="E1374">
        <f>SUMIFS('Energy balance options'!$F$7:$F$3000,'Energy balance options'!$B$7:$B$3000,HeatGen!E$2,'Energy balance options'!$A$7:$A$3000,HeatGen!$A1374)</f>
        <v>0</v>
      </c>
      <c r="F1374">
        <f>SUMIFS('Energy balance options'!$F$7:$F$3000,'Energy balance options'!$B$7:$B$3000,HeatGen!F$2,'Energy balance options'!$A$7:$A$3000,HeatGen!$A1374)</f>
        <v>0</v>
      </c>
      <c r="G1374">
        <f>SUMIFS('Energy balance options'!$F$7:$F$3000,'Energy balance options'!$B$7:$B$3000,HeatGen!G$2,'Energy balance options'!$A$7:$A$3000,HeatGen!$A1374)</f>
        <v>0</v>
      </c>
      <c r="H1374">
        <f>SUMIFS('Energy balance options'!$F$7:$F$3000,'Energy balance options'!$B$7:$B$3000,HeatGen!H$2,'Energy balance options'!$A$7:$A$3000,HeatGen!$A1374)</f>
        <v>0</v>
      </c>
      <c r="I1374">
        <f>SUMIFS('Energy balance options'!$F$7:$F$3000,'Energy balance options'!$B$7:$B$3000,HeatGen!I$2,'Energy balance options'!$A$7:$A$3000,HeatGen!$A1374)</f>
        <v>0</v>
      </c>
      <c r="J1374">
        <f>SUMIFS('Energy balance options'!$F$7:$F$3000,'Energy balance options'!$B$7:$B$3000,HeatGen!J$2,'Energy balance options'!$A$7:$A$3000,HeatGen!$A1374)</f>
        <v>0</v>
      </c>
      <c r="K1374">
        <f>SUMIFS('Energy balance options'!$F$7:$F$3000,'Energy balance options'!$B$7:$B$3000,HeatGen!K$2,'Energy balance options'!$A$7:$A$3000,HeatGen!$A1374)</f>
        <v>0</v>
      </c>
      <c r="L1374">
        <f>SUMIFS('Energy balance options'!$F$7:$F$3000,'Energy balance options'!$B$7:$B$3000,HeatGen!L$2,'Energy balance options'!$A$7:$A$3000,HeatGen!$A1374)</f>
        <v>0</v>
      </c>
      <c r="M1374">
        <f>SUMIFS('Energy balance options'!$F$7:$F$3000,'Energy balance options'!$B$7:$B$3000,HeatGen!M$2,'Energy balance options'!$A$7:$A$3000,HeatGen!$A1374)</f>
        <v>0</v>
      </c>
      <c r="N1374">
        <f>SUMIFS('Energy balance options'!$F$7:$F$3000,'Energy balance options'!$B$7:$B$3000,HeatGen!N$2,'Energy balance options'!$A$7:$A$3000,HeatGen!$A1374)</f>
        <v>0</v>
      </c>
      <c r="P1374">
        <f>SUMIFS('Energy balance options'!$F$7:$F$3000,'Energy balance options'!$B$7:$B$3000,HeatGen!P$2,'Energy balance options'!$A$7:$A$3000,HeatGen!$A1374)</f>
        <v>0</v>
      </c>
      <c r="Q1374">
        <f>SUMIFS('Energy balance options'!$F$7:$F$3000,'Energy balance options'!$B$7:$B$3000,HeatGen!Q$2,'Energy balance options'!$A$7:$A$3000,HeatGen!$A1374)</f>
        <v>0</v>
      </c>
      <c r="R1374">
        <f>SUMIFS('Energy balance options'!$F$7:$F$3000,'Energy balance options'!$B$7:$B$3000,HeatGen!R$2,'Energy balance options'!$A$7:$A$3000,HeatGen!$A1374)</f>
        <v>0</v>
      </c>
      <c r="S1374">
        <f>SUMIFS('Energy balance options'!$G$7:$G$3000,'Energy balance options'!$B$7:$B$3000,HeatGen!S$2,'Energy balance options'!$A$7:$A$3000,HeatGen!$A1374)</f>
        <v>0</v>
      </c>
      <c r="T1374">
        <f>SUMIFS('Energy balance options'!$G$7:$G$3000,'Energy balance options'!$B$7:$B$3000,HeatGen!T$2,'Energy balance options'!$A$7:$A$3000,HeatGen!$A1374)</f>
        <v>0</v>
      </c>
      <c r="U1374">
        <f>SUMIFS('Energy balance options'!$G$7:$G$3000,'Energy balance options'!$B$7:$B$3000,HeatGen!U$2,'Energy balance options'!$A$7:$A$3000,HeatGen!$A1374)</f>
        <v>0</v>
      </c>
      <c r="V1374">
        <f>SUMIFS('Energy balance options'!$G$7:$G$3000,'Energy balance options'!$B$7:$B$3000,HeatGen!V$2,'Energy balance options'!$A$7:$A$3000,HeatGen!$A1374)</f>
        <v>0</v>
      </c>
      <c r="W1374">
        <f>SUMIFS('Energy balance options'!$G$7:$G$3000,'Energy balance options'!$B$7:$B$3000,HeatGen!W$2,'Energy balance options'!$A$7:$A$3000,HeatGen!$A1374)</f>
        <v>0</v>
      </c>
      <c r="X1374">
        <f>SUMIFS('Energy balance options'!$G$7:$G$3000,'Energy balance options'!$B$7:$B$3000,HeatGen!X$2,'Energy balance options'!$A$7:$A$3000,HeatGen!$A1374)</f>
        <v>0</v>
      </c>
      <c r="AG1374">
        <f t="shared" si="277"/>
        <v>0</v>
      </c>
      <c r="AH1374">
        <f t="shared" si="278"/>
        <v>0</v>
      </c>
      <c r="AI1374">
        <f t="shared" si="279"/>
        <v>0</v>
      </c>
      <c r="AJ1374">
        <f t="shared" si="280"/>
        <v>0</v>
      </c>
      <c r="AK1374">
        <f t="shared" si="281"/>
        <v>0</v>
      </c>
      <c r="AL1374">
        <f t="shared" si="282"/>
        <v>0</v>
      </c>
      <c r="AM1374">
        <f t="shared" si="283"/>
        <v>0</v>
      </c>
      <c r="AN1374">
        <f t="shared" si="284"/>
        <v>0</v>
      </c>
      <c r="AO1374">
        <f t="shared" si="285"/>
        <v>0</v>
      </c>
    </row>
    <row r="1375" spans="1:41" x14ac:dyDescent="0.2">
      <c r="A1375" s="9">
        <f>'Cost per option'!A1383</f>
        <v>0</v>
      </c>
      <c r="B1375" t="str">
        <f>_xlfn.IFNA(VLOOKUP(A1375,'Energy balance options'!A$7:C$3000,3,FALSE),"")</f>
        <v/>
      </c>
      <c r="C1375">
        <f>SUMIFS('Energy balance options'!$F$7:$F$3000,'Energy balance options'!$B$7:$B$3000,HeatGen!C$2,'Energy balance options'!$A$7:$A$3000,HeatGen!$A1375)</f>
        <v>0</v>
      </c>
      <c r="D1375">
        <f>SUMIFS('Energy balance options'!$F$7:$F$3000,'Energy balance options'!$B$7:$B$3000,HeatGen!D$2,'Energy balance options'!$A$7:$A$3000,HeatGen!$A1375)</f>
        <v>0</v>
      </c>
      <c r="E1375">
        <f>SUMIFS('Energy balance options'!$F$7:$F$3000,'Energy balance options'!$B$7:$B$3000,HeatGen!E$2,'Energy balance options'!$A$7:$A$3000,HeatGen!$A1375)</f>
        <v>0</v>
      </c>
      <c r="F1375">
        <f>SUMIFS('Energy balance options'!$F$7:$F$3000,'Energy balance options'!$B$7:$B$3000,HeatGen!F$2,'Energy balance options'!$A$7:$A$3000,HeatGen!$A1375)</f>
        <v>0</v>
      </c>
      <c r="G1375">
        <f>SUMIFS('Energy balance options'!$F$7:$F$3000,'Energy balance options'!$B$7:$B$3000,HeatGen!G$2,'Energy balance options'!$A$7:$A$3000,HeatGen!$A1375)</f>
        <v>0</v>
      </c>
      <c r="H1375">
        <f>SUMIFS('Energy balance options'!$F$7:$F$3000,'Energy balance options'!$B$7:$B$3000,HeatGen!H$2,'Energy balance options'!$A$7:$A$3000,HeatGen!$A1375)</f>
        <v>0</v>
      </c>
      <c r="I1375">
        <f>SUMIFS('Energy balance options'!$F$7:$F$3000,'Energy balance options'!$B$7:$B$3000,HeatGen!I$2,'Energy balance options'!$A$7:$A$3000,HeatGen!$A1375)</f>
        <v>0</v>
      </c>
      <c r="J1375">
        <f>SUMIFS('Energy balance options'!$F$7:$F$3000,'Energy balance options'!$B$7:$B$3000,HeatGen!J$2,'Energy balance options'!$A$7:$A$3000,HeatGen!$A1375)</f>
        <v>0</v>
      </c>
      <c r="K1375">
        <f>SUMIFS('Energy balance options'!$F$7:$F$3000,'Energy balance options'!$B$7:$B$3000,HeatGen!K$2,'Energy balance options'!$A$7:$A$3000,HeatGen!$A1375)</f>
        <v>0</v>
      </c>
      <c r="L1375">
        <f>SUMIFS('Energy balance options'!$F$7:$F$3000,'Energy balance options'!$B$7:$B$3000,HeatGen!L$2,'Energy balance options'!$A$7:$A$3000,HeatGen!$A1375)</f>
        <v>0</v>
      </c>
      <c r="M1375">
        <f>SUMIFS('Energy balance options'!$F$7:$F$3000,'Energy balance options'!$B$7:$B$3000,HeatGen!M$2,'Energy balance options'!$A$7:$A$3000,HeatGen!$A1375)</f>
        <v>0</v>
      </c>
      <c r="N1375">
        <f>SUMIFS('Energy balance options'!$F$7:$F$3000,'Energy balance options'!$B$7:$B$3000,HeatGen!N$2,'Energy balance options'!$A$7:$A$3000,HeatGen!$A1375)</f>
        <v>0</v>
      </c>
      <c r="P1375">
        <f>SUMIFS('Energy balance options'!$F$7:$F$3000,'Energy balance options'!$B$7:$B$3000,HeatGen!P$2,'Energy balance options'!$A$7:$A$3000,HeatGen!$A1375)</f>
        <v>0</v>
      </c>
      <c r="Q1375">
        <f>SUMIFS('Energy balance options'!$F$7:$F$3000,'Energy balance options'!$B$7:$B$3000,HeatGen!Q$2,'Energy balance options'!$A$7:$A$3000,HeatGen!$A1375)</f>
        <v>0</v>
      </c>
      <c r="R1375">
        <f>SUMIFS('Energy balance options'!$F$7:$F$3000,'Energy balance options'!$B$7:$B$3000,HeatGen!R$2,'Energy balance options'!$A$7:$A$3000,HeatGen!$A1375)</f>
        <v>0</v>
      </c>
      <c r="S1375">
        <f>SUMIFS('Energy balance options'!$G$7:$G$3000,'Energy balance options'!$B$7:$B$3000,HeatGen!S$2,'Energy balance options'!$A$7:$A$3000,HeatGen!$A1375)</f>
        <v>0</v>
      </c>
      <c r="T1375">
        <f>SUMIFS('Energy balance options'!$G$7:$G$3000,'Energy balance options'!$B$7:$B$3000,HeatGen!T$2,'Energy balance options'!$A$7:$A$3000,HeatGen!$A1375)</f>
        <v>0</v>
      </c>
      <c r="U1375">
        <f>SUMIFS('Energy balance options'!$G$7:$G$3000,'Energy balance options'!$B$7:$B$3000,HeatGen!U$2,'Energy balance options'!$A$7:$A$3000,HeatGen!$A1375)</f>
        <v>0</v>
      </c>
      <c r="V1375">
        <f>SUMIFS('Energy balance options'!$G$7:$G$3000,'Energy balance options'!$B$7:$B$3000,HeatGen!V$2,'Energy balance options'!$A$7:$A$3000,HeatGen!$A1375)</f>
        <v>0</v>
      </c>
      <c r="W1375">
        <f>SUMIFS('Energy balance options'!$G$7:$G$3000,'Energy balance options'!$B$7:$B$3000,HeatGen!W$2,'Energy balance options'!$A$7:$A$3000,HeatGen!$A1375)</f>
        <v>0</v>
      </c>
      <c r="X1375">
        <f>SUMIFS('Energy balance options'!$G$7:$G$3000,'Energy balance options'!$B$7:$B$3000,HeatGen!X$2,'Energy balance options'!$A$7:$A$3000,HeatGen!$A1375)</f>
        <v>0</v>
      </c>
      <c r="AG1375">
        <f t="shared" si="277"/>
        <v>0</v>
      </c>
      <c r="AH1375">
        <f t="shared" si="278"/>
        <v>0</v>
      </c>
      <c r="AI1375">
        <f t="shared" si="279"/>
        <v>0</v>
      </c>
      <c r="AJ1375">
        <f t="shared" si="280"/>
        <v>0</v>
      </c>
      <c r="AK1375">
        <f t="shared" si="281"/>
        <v>0</v>
      </c>
      <c r="AL1375">
        <f t="shared" si="282"/>
        <v>0</v>
      </c>
      <c r="AM1375">
        <f t="shared" si="283"/>
        <v>0</v>
      </c>
      <c r="AN1375">
        <f t="shared" si="284"/>
        <v>0</v>
      </c>
      <c r="AO1375">
        <f t="shared" si="285"/>
        <v>0</v>
      </c>
    </row>
    <row r="1376" spans="1:41" x14ac:dyDescent="0.2">
      <c r="A1376" s="9">
        <f>'Cost per option'!A1384</f>
        <v>0</v>
      </c>
      <c r="B1376" t="str">
        <f>_xlfn.IFNA(VLOOKUP(A1376,'Energy balance options'!A$7:C$3000,3,FALSE),"")</f>
        <v/>
      </c>
      <c r="C1376">
        <f>SUMIFS('Energy balance options'!$F$7:$F$3000,'Energy balance options'!$B$7:$B$3000,HeatGen!C$2,'Energy balance options'!$A$7:$A$3000,HeatGen!$A1376)</f>
        <v>0</v>
      </c>
      <c r="D1376">
        <f>SUMIFS('Energy balance options'!$F$7:$F$3000,'Energy balance options'!$B$7:$B$3000,HeatGen!D$2,'Energy balance options'!$A$7:$A$3000,HeatGen!$A1376)</f>
        <v>0</v>
      </c>
      <c r="E1376">
        <f>SUMIFS('Energy balance options'!$F$7:$F$3000,'Energy balance options'!$B$7:$B$3000,HeatGen!E$2,'Energy balance options'!$A$7:$A$3000,HeatGen!$A1376)</f>
        <v>0</v>
      </c>
      <c r="F1376">
        <f>SUMIFS('Energy balance options'!$F$7:$F$3000,'Energy balance options'!$B$7:$B$3000,HeatGen!F$2,'Energy balance options'!$A$7:$A$3000,HeatGen!$A1376)</f>
        <v>0</v>
      </c>
      <c r="G1376">
        <f>SUMIFS('Energy balance options'!$F$7:$F$3000,'Energy balance options'!$B$7:$B$3000,HeatGen!G$2,'Energy balance options'!$A$7:$A$3000,HeatGen!$A1376)</f>
        <v>0</v>
      </c>
      <c r="H1376">
        <f>SUMIFS('Energy balance options'!$F$7:$F$3000,'Energy balance options'!$B$7:$B$3000,HeatGen!H$2,'Energy balance options'!$A$7:$A$3000,HeatGen!$A1376)</f>
        <v>0</v>
      </c>
      <c r="I1376">
        <f>SUMIFS('Energy balance options'!$F$7:$F$3000,'Energy balance options'!$B$7:$B$3000,HeatGen!I$2,'Energy balance options'!$A$7:$A$3000,HeatGen!$A1376)</f>
        <v>0</v>
      </c>
      <c r="J1376">
        <f>SUMIFS('Energy balance options'!$F$7:$F$3000,'Energy balance options'!$B$7:$B$3000,HeatGen!J$2,'Energy balance options'!$A$7:$A$3000,HeatGen!$A1376)</f>
        <v>0</v>
      </c>
      <c r="K1376">
        <f>SUMIFS('Energy balance options'!$F$7:$F$3000,'Energy balance options'!$B$7:$B$3000,HeatGen!K$2,'Energy balance options'!$A$7:$A$3000,HeatGen!$A1376)</f>
        <v>0</v>
      </c>
      <c r="L1376">
        <f>SUMIFS('Energy balance options'!$F$7:$F$3000,'Energy balance options'!$B$7:$B$3000,HeatGen!L$2,'Energy balance options'!$A$7:$A$3000,HeatGen!$A1376)</f>
        <v>0</v>
      </c>
      <c r="M1376">
        <f>SUMIFS('Energy balance options'!$F$7:$F$3000,'Energy balance options'!$B$7:$B$3000,HeatGen!M$2,'Energy balance options'!$A$7:$A$3000,HeatGen!$A1376)</f>
        <v>0</v>
      </c>
      <c r="N1376">
        <f>SUMIFS('Energy balance options'!$F$7:$F$3000,'Energy balance options'!$B$7:$B$3000,HeatGen!N$2,'Energy balance options'!$A$7:$A$3000,HeatGen!$A1376)</f>
        <v>0</v>
      </c>
      <c r="P1376">
        <f>SUMIFS('Energy balance options'!$F$7:$F$3000,'Energy balance options'!$B$7:$B$3000,HeatGen!P$2,'Energy balance options'!$A$7:$A$3000,HeatGen!$A1376)</f>
        <v>0</v>
      </c>
      <c r="Q1376">
        <f>SUMIFS('Energy balance options'!$F$7:$F$3000,'Energy balance options'!$B$7:$B$3000,HeatGen!Q$2,'Energy balance options'!$A$7:$A$3000,HeatGen!$A1376)</f>
        <v>0</v>
      </c>
      <c r="R1376">
        <f>SUMIFS('Energy balance options'!$F$7:$F$3000,'Energy balance options'!$B$7:$B$3000,HeatGen!R$2,'Energy balance options'!$A$7:$A$3000,HeatGen!$A1376)</f>
        <v>0</v>
      </c>
      <c r="S1376">
        <f>SUMIFS('Energy balance options'!$G$7:$G$3000,'Energy balance options'!$B$7:$B$3000,HeatGen!S$2,'Energy balance options'!$A$7:$A$3000,HeatGen!$A1376)</f>
        <v>0</v>
      </c>
      <c r="T1376">
        <f>SUMIFS('Energy balance options'!$G$7:$G$3000,'Energy balance options'!$B$7:$B$3000,HeatGen!T$2,'Energy balance options'!$A$7:$A$3000,HeatGen!$A1376)</f>
        <v>0</v>
      </c>
      <c r="U1376">
        <f>SUMIFS('Energy balance options'!$G$7:$G$3000,'Energy balance options'!$B$7:$B$3000,HeatGen!U$2,'Energy balance options'!$A$7:$A$3000,HeatGen!$A1376)</f>
        <v>0</v>
      </c>
      <c r="V1376">
        <f>SUMIFS('Energy balance options'!$G$7:$G$3000,'Energy balance options'!$B$7:$B$3000,HeatGen!V$2,'Energy balance options'!$A$7:$A$3000,HeatGen!$A1376)</f>
        <v>0</v>
      </c>
      <c r="W1376">
        <f>SUMIFS('Energy balance options'!$G$7:$G$3000,'Energy balance options'!$B$7:$B$3000,HeatGen!W$2,'Energy balance options'!$A$7:$A$3000,HeatGen!$A1376)</f>
        <v>0</v>
      </c>
      <c r="X1376">
        <f>SUMIFS('Energy balance options'!$G$7:$G$3000,'Energy balance options'!$B$7:$B$3000,HeatGen!X$2,'Energy balance options'!$A$7:$A$3000,HeatGen!$A1376)</f>
        <v>0</v>
      </c>
      <c r="AG1376">
        <f t="shared" si="277"/>
        <v>0</v>
      </c>
      <c r="AH1376">
        <f t="shared" si="278"/>
        <v>0</v>
      </c>
      <c r="AI1376">
        <f t="shared" si="279"/>
        <v>0</v>
      </c>
      <c r="AJ1376">
        <f t="shared" si="280"/>
        <v>0</v>
      </c>
      <c r="AK1376">
        <f t="shared" si="281"/>
        <v>0</v>
      </c>
      <c r="AL1376">
        <f t="shared" si="282"/>
        <v>0</v>
      </c>
      <c r="AM1376">
        <f t="shared" si="283"/>
        <v>0</v>
      </c>
      <c r="AN1376">
        <f t="shared" si="284"/>
        <v>0</v>
      </c>
      <c r="AO1376">
        <f t="shared" si="285"/>
        <v>0</v>
      </c>
    </row>
    <row r="1377" spans="1:41" x14ac:dyDescent="0.2">
      <c r="A1377" s="9">
        <f>'Cost per option'!A1385</f>
        <v>0</v>
      </c>
      <c r="B1377" t="str">
        <f>_xlfn.IFNA(VLOOKUP(A1377,'Energy balance options'!A$7:C$3000,3,FALSE),"")</f>
        <v/>
      </c>
      <c r="C1377">
        <f>SUMIFS('Energy balance options'!$F$7:$F$3000,'Energy balance options'!$B$7:$B$3000,HeatGen!C$2,'Energy balance options'!$A$7:$A$3000,HeatGen!$A1377)</f>
        <v>0</v>
      </c>
      <c r="D1377">
        <f>SUMIFS('Energy balance options'!$F$7:$F$3000,'Energy balance options'!$B$7:$B$3000,HeatGen!D$2,'Energy balance options'!$A$7:$A$3000,HeatGen!$A1377)</f>
        <v>0</v>
      </c>
      <c r="E1377">
        <f>SUMIFS('Energy balance options'!$F$7:$F$3000,'Energy balance options'!$B$7:$B$3000,HeatGen!E$2,'Energy balance options'!$A$7:$A$3000,HeatGen!$A1377)</f>
        <v>0</v>
      </c>
      <c r="F1377">
        <f>SUMIFS('Energy balance options'!$F$7:$F$3000,'Energy balance options'!$B$7:$B$3000,HeatGen!F$2,'Energy balance options'!$A$7:$A$3000,HeatGen!$A1377)</f>
        <v>0</v>
      </c>
      <c r="G1377">
        <f>SUMIFS('Energy balance options'!$F$7:$F$3000,'Energy balance options'!$B$7:$B$3000,HeatGen!G$2,'Energy balance options'!$A$7:$A$3000,HeatGen!$A1377)</f>
        <v>0</v>
      </c>
      <c r="H1377">
        <f>SUMIFS('Energy balance options'!$F$7:$F$3000,'Energy balance options'!$B$7:$B$3000,HeatGen!H$2,'Energy balance options'!$A$7:$A$3000,HeatGen!$A1377)</f>
        <v>0</v>
      </c>
      <c r="I1377">
        <f>SUMIFS('Energy balance options'!$F$7:$F$3000,'Energy balance options'!$B$7:$B$3000,HeatGen!I$2,'Energy balance options'!$A$7:$A$3000,HeatGen!$A1377)</f>
        <v>0</v>
      </c>
      <c r="J1377">
        <f>SUMIFS('Energy balance options'!$F$7:$F$3000,'Energy balance options'!$B$7:$B$3000,HeatGen!J$2,'Energy balance options'!$A$7:$A$3000,HeatGen!$A1377)</f>
        <v>0</v>
      </c>
      <c r="K1377">
        <f>SUMIFS('Energy balance options'!$F$7:$F$3000,'Energy balance options'!$B$7:$B$3000,HeatGen!K$2,'Energy balance options'!$A$7:$A$3000,HeatGen!$A1377)</f>
        <v>0</v>
      </c>
      <c r="L1377">
        <f>SUMIFS('Energy balance options'!$F$7:$F$3000,'Energy balance options'!$B$7:$B$3000,HeatGen!L$2,'Energy balance options'!$A$7:$A$3000,HeatGen!$A1377)</f>
        <v>0</v>
      </c>
      <c r="M1377">
        <f>SUMIFS('Energy balance options'!$F$7:$F$3000,'Energy balance options'!$B$7:$B$3000,HeatGen!M$2,'Energy balance options'!$A$7:$A$3000,HeatGen!$A1377)</f>
        <v>0</v>
      </c>
      <c r="N1377">
        <f>SUMIFS('Energy balance options'!$F$7:$F$3000,'Energy balance options'!$B$7:$B$3000,HeatGen!N$2,'Energy balance options'!$A$7:$A$3000,HeatGen!$A1377)</f>
        <v>0</v>
      </c>
      <c r="P1377">
        <f>SUMIFS('Energy balance options'!$F$7:$F$3000,'Energy balance options'!$B$7:$B$3000,HeatGen!P$2,'Energy balance options'!$A$7:$A$3000,HeatGen!$A1377)</f>
        <v>0</v>
      </c>
      <c r="Q1377">
        <f>SUMIFS('Energy balance options'!$F$7:$F$3000,'Energy balance options'!$B$7:$B$3000,HeatGen!Q$2,'Energy balance options'!$A$7:$A$3000,HeatGen!$A1377)</f>
        <v>0</v>
      </c>
      <c r="R1377">
        <f>SUMIFS('Energy balance options'!$F$7:$F$3000,'Energy balance options'!$B$7:$B$3000,HeatGen!R$2,'Energy balance options'!$A$7:$A$3000,HeatGen!$A1377)</f>
        <v>0</v>
      </c>
      <c r="S1377">
        <f>SUMIFS('Energy balance options'!$G$7:$G$3000,'Energy balance options'!$B$7:$B$3000,HeatGen!S$2,'Energy balance options'!$A$7:$A$3000,HeatGen!$A1377)</f>
        <v>0</v>
      </c>
      <c r="T1377">
        <f>SUMIFS('Energy balance options'!$G$7:$G$3000,'Energy balance options'!$B$7:$B$3000,HeatGen!T$2,'Energy balance options'!$A$7:$A$3000,HeatGen!$A1377)</f>
        <v>0</v>
      </c>
      <c r="U1377">
        <f>SUMIFS('Energy balance options'!$G$7:$G$3000,'Energy balance options'!$B$7:$B$3000,HeatGen!U$2,'Energy balance options'!$A$7:$A$3000,HeatGen!$A1377)</f>
        <v>0</v>
      </c>
      <c r="V1377">
        <f>SUMIFS('Energy balance options'!$G$7:$G$3000,'Energy balance options'!$B$7:$B$3000,HeatGen!V$2,'Energy balance options'!$A$7:$A$3000,HeatGen!$A1377)</f>
        <v>0</v>
      </c>
      <c r="W1377">
        <f>SUMIFS('Energy balance options'!$G$7:$G$3000,'Energy balance options'!$B$7:$B$3000,HeatGen!W$2,'Energy balance options'!$A$7:$A$3000,HeatGen!$A1377)</f>
        <v>0</v>
      </c>
      <c r="X1377">
        <f>SUMIFS('Energy balance options'!$G$7:$G$3000,'Energy balance options'!$B$7:$B$3000,HeatGen!X$2,'Energy balance options'!$A$7:$A$3000,HeatGen!$A1377)</f>
        <v>0</v>
      </c>
      <c r="AG1377">
        <f t="shared" si="277"/>
        <v>0</v>
      </c>
      <c r="AH1377">
        <f t="shared" si="278"/>
        <v>0</v>
      </c>
      <c r="AI1377">
        <f t="shared" si="279"/>
        <v>0</v>
      </c>
      <c r="AJ1377">
        <f t="shared" si="280"/>
        <v>0</v>
      </c>
      <c r="AK1377">
        <f t="shared" si="281"/>
        <v>0</v>
      </c>
      <c r="AL1377">
        <f t="shared" si="282"/>
        <v>0</v>
      </c>
      <c r="AM1377">
        <f t="shared" si="283"/>
        <v>0</v>
      </c>
      <c r="AN1377">
        <f t="shared" si="284"/>
        <v>0</v>
      </c>
      <c r="AO1377">
        <f t="shared" si="285"/>
        <v>0</v>
      </c>
    </row>
    <row r="1378" spans="1:41" x14ac:dyDescent="0.2">
      <c r="A1378" s="9">
        <f>'Cost per option'!A1386</f>
        <v>0</v>
      </c>
      <c r="B1378" t="str">
        <f>_xlfn.IFNA(VLOOKUP(A1378,'Energy balance options'!A$7:C$3000,3,FALSE),"")</f>
        <v/>
      </c>
      <c r="C1378">
        <f>SUMIFS('Energy balance options'!$F$7:$F$3000,'Energy balance options'!$B$7:$B$3000,HeatGen!C$2,'Energy balance options'!$A$7:$A$3000,HeatGen!$A1378)</f>
        <v>0</v>
      </c>
      <c r="D1378">
        <f>SUMIFS('Energy balance options'!$F$7:$F$3000,'Energy balance options'!$B$7:$B$3000,HeatGen!D$2,'Energy balance options'!$A$7:$A$3000,HeatGen!$A1378)</f>
        <v>0</v>
      </c>
      <c r="E1378">
        <f>SUMIFS('Energy balance options'!$F$7:$F$3000,'Energy balance options'!$B$7:$B$3000,HeatGen!E$2,'Energy balance options'!$A$7:$A$3000,HeatGen!$A1378)</f>
        <v>0</v>
      </c>
      <c r="F1378">
        <f>SUMIFS('Energy balance options'!$F$7:$F$3000,'Energy balance options'!$B$7:$B$3000,HeatGen!F$2,'Energy balance options'!$A$7:$A$3000,HeatGen!$A1378)</f>
        <v>0</v>
      </c>
      <c r="G1378">
        <f>SUMIFS('Energy balance options'!$F$7:$F$3000,'Energy balance options'!$B$7:$B$3000,HeatGen!G$2,'Energy balance options'!$A$7:$A$3000,HeatGen!$A1378)</f>
        <v>0</v>
      </c>
      <c r="H1378">
        <f>SUMIFS('Energy balance options'!$F$7:$F$3000,'Energy balance options'!$B$7:$B$3000,HeatGen!H$2,'Energy balance options'!$A$7:$A$3000,HeatGen!$A1378)</f>
        <v>0</v>
      </c>
      <c r="I1378">
        <f>SUMIFS('Energy balance options'!$F$7:$F$3000,'Energy balance options'!$B$7:$B$3000,HeatGen!I$2,'Energy balance options'!$A$7:$A$3000,HeatGen!$A1378)</f>
        <v>0</v>
      </c>
      <c r="J1378">
        <f>SUMIFS('Energy balance options'!$F$7:$F$3000,'Energy balance options'!$B$7:$B$3000,HeatGen!J$2,'Energy balance options'!$A$7:$A$3000,HeatGen!$A1378)</f>
        <v>0</v>
      </c>
      <c r="K1378">
        <f>SUMIFS('Energy balance options'!$F$7:$F$3000,'Energy balance options'!$B$7:$B$3000,HeatGen!K$2,'Energy balance options'!$A$7:$A$3000,HeatGen!$A1378)</f>
        <v>0</v>
      </c>
      <c r="L1378">
        <f>SUMIFS('Energy balance options'!$F$7:$F$3000,'Energy balance options'!$B$7:$B$3000,HeatGen!L$2,'Energy balance options'!$A$7:$A$3000,HeatGen!$A1378)</f>
        <v>0</v>
      </c>
      <c r="M1378">
        <f>SUMIFS('Energy balance options'!$F$7:$F$3000,'Energy balance options'!$B$7:$B$3000,HeatGen!M$2,'Energy balance options'!$A$7:$A$3000,HeatGen!$A1378)</f>
        <v>0</v>
      </c>
      <c r="N1378">
        <f>SUMIFS('Energy balance options'!$F$7:$F$3000,'Energy balance options'!$B$7:$B$3000,HeatGen!N$2,'Energy balance options'!$A$7:$A$3000,HeatGen!$A1378)</f>
        <v>0</v>
      </c>
      <c r="P1378">
        <f>SUMIFS('Energy balance options'!$F$7:$F$3000,'Energy balance options'!$B$7:$B$3000,HeatGen!P$2,'Energy balance options'!$A$7:$A$3000,HeatGen!$A1378)</f>
        <v>0</v>
      </c>
      <c r="Q1378">
        <f>SUMIFS('Energy balance options'!$F$7:$F$3000,'Energy balance options'!$B$7:$B$3000,HeatGen!Q$2,'Energy balance options'!$A$7:$A$3000,HeatGen!$A1378)</f>
        <v>0</v>
      </c>
      <c r="R1378">
        <f>SUMIFS('Energy balance options'!$F$7:$F$3000,'Energy balance options'!$B$7:$B$3000,HeatGen!R$2,'Energy balance options'!$A$7:$A$3000,HeatGen!$A1378)</f>
        <v>0</v>
      </c>
      <c r="S1378">
        <f>SUMIFS('Energy balance options'!$G$7:$G$3000,'Energy balance options'!$B$7:$B$3000,HeatGen!S$2,'Energy balance options'!$A$7:$A$3000,HeatGen!$A1378)</f>
        <v>0</v>
      </c>
      <c r="T1378">
        <f>SUMIFS('Energy balance options'!$G$7:$G$3000,'Energy balance options'!$B$7:$B$3000,HeatGen!T$2,'Energy balance options'!$A$7:$A$3000,HeatGen!$A1378)</f>
        <v>0</v>
      </c>
      <c r="U1378">
        <f>SUMIFS('Energy balance options'!$G$7:$G$3000,'Energy balance options'!$B$7:$B$3000,HeatGen!U$2,'Energy balance options'!$A$7:$A$3000,HeatGen!$A1378)</f>
        <v>0</v>
      </c>
      <c r="V1378">
        <f>SUMIFS('Energy balance options'!$G$7:$G$3000,'Energy balance options'!$B$7:$B$3000,HeatGen!V$2,'Energy balance options'!$A$7:$A$3000,HeatGen!$A1378)</f>
        <v>0</v>
      </c>
      <c r="W1378">
        <f>SUMIFS('Energy balance options'!$G$7:$G$3000,'Energy balance options'!$B$7:$B$3000,HeatGen!W$2,'Energy balance options'!$A$7:$A$3000,HeatGen!$A1378)</f>
        <v>0</v>
      </c>
      <c r="X1378">
        <f>SUMIFS('Energy balance options'!$G$7:$G$3000,'Energy balance options'!$B$7:$B$3000,HeatGen!X$2,'Energy balance options'!$A$7:$A$3000,HeatGen!$A1378)</f>
        <v>0</v>
      </c>
      <c r="AG1378">
        <f t="shared" si="277"/>
        <v>0</v>
      </c>
      <c r="AH1378">
        <f t="shared" si="278"/>
        <v>0</v>
      </c>
      <c r="AI1378">
        <f t="shared" si="279"/>
        <v>0</v>
      </c>
      <c r="AJ1378">
        <f t="shared" si="280"/>
        <v>0</v>
      </c>
      <c r="AK1378">
        <f t="shared" si="281"/>
        <v>0</v>
      </c>
      <c r="AL1378">
        <f t="shared" si="282"/>
        <v>0</v>
      </c>
      <c r="AM1378">
        <f t="shared" si="283"/>
        <v>0</v>
      </c>
      <c r="AN1378">
        <f t="shared" si="284"/>
        <v>0</v>
      </c>
      <c r="AO1378">
        <f t="shared" si="285"/>
        <v>0</v>
      </c>
    </row>
    <row r="1379" spans="1:41" x14ac:dyDescent="0.2">
      <c r="A1379" s="9">
        <f>'Cost per option'!A1387</f>
        <v>0</v>
      </c>
      <c r="B1379" t="str">
        <f>_xlfn.IFNA(VLOOKUP(A1379,'Energy balance options'!A$7:C$3000,3,FALSE),"")</f>
        <v/>
      </c>
      <c r="C1379">
        <f>SUMIFS('Energy balance options'!$F$7:$F$3000,'Energy balance options'!$B$7:$B$3000,HeatGen!C$2,'Energy balance options'!$A$7:$A$3000,HeatGen!$A1379)</f>
        <v>0</v>
      </c>
      <c r="D1379">
        <f>SUMIFS('Energy balance options'!$F$7:$F$3000,'Energy balance options'!$B$7:$B$3000,HeatGen!D$2,'Energy balance options'!$A$7:$A$3000,HeatGen!$A1379)</f>
        <v>0</v>
      </c>
      <c r="E1379">
        <f>SUMIFS('Energy balance options'!$F$7:$F$3000,'Energy balance options'!$B$7:$B$3000,HeatGen!E$2,'Energy balance options'!$A$7:$A$3000,HeatGen!$A1379)</f>
        <v>0</v>
      </c>
      <c r="F1379">
        <f>SUMIFS('Energy balance options'!$F$7:$F$3000,'Energy balance options'!$B$7:$B$3000,HeatGen!F$2,'Energy balance options'!$A$7:$A$3000,HeatGen!$A1379)</f>
        <v>0</v>
      </c>
      <c r="G1379">
        <f>SUMIFS('Energy balance options'!$F$7:$F$3000,'Energy balance options'!$B$7:$B$3000,HeatGen!G$2,'Energy balance options'!$A$7:$A$3000,HeatGen!$A1379)</f>
        <v>0</v>
      </c>
      <c r="H1379">
        <f>SUMIFS('Energy balance options'!$F$7:$F$3000,'Energy balance options'!$B$7:$B$3000,HeatGen!H$2,'Energy balance options'!$A$7:$A$3000,HeatGen!$A1379)</f>
        <v>0</v>
      </c>
      <c r="I1379">
        <f>SUMIFS('Energy balance options'!$F$7:$F$3000,'Energy balance options'!$B$7:$B$3000,HeatGen!I$2,'Energy balance options'!$A$7:$A$3000,HeatGen!$A1379)</f>
        <v>0</v>
      </c>
      <c r="J1379">
        <f>SUMIFS('Energy balance options'!$F$7:$F$3000,'Energy balance options'!$B$7:$B$3000,HeatGen!J$2,'Energy balance options'!$A$7:$A$3000,HeatGen!$A1379)</f>
        <v>0</v>
      </c>
      <c r="K1379">
        <f>SUMIFS('Energy balance options'!$F$7:$F$3000,'Energy balance options'!$B$7:$B$3000,HeatGen!K$2,'Energy balance options'!$A$7:$A$3000,HeatGen!$A1379)</f>
        <v>0</v>
      </c>
      <c r="L1379">
        <f>SUMIFS('Energy balance options'!$F$7:$F$3000,'Energy balance options'!$B$7:$B$3000,HeatGen!L$2,'Energy balance options'!$A$7:$A$3000,HeatGen!$A1379)</f>
        <v>0</v>
      </c>
      <c r="M1379">
        <f>SUMIFS('Energy balance options'!$F$7:$F$3000,'Energy balance options'!$B$7:$B$3000,HeatGen!M$2,'Energy balance options'!$A$7:$A$3000,HeatGen!$A1379)</f>
        <v>0</v>
      </c>
      <c r="N1379">
        <f>SUMIFS('Energy balance options'!$F$7:$F$3000,'Energy balance options'!$B$7:$B$3000,HeatGen!N$2,'Energy balance options'!$A$7:$A$3000,HeatGen!$A1379)</f>
        <v>0</v>
      </c>
      <c r="P1379">
        <f>SUMIFS('Energy balance options'!$F$7:$F$3000,'Energy balance options'!$B$7:$B$3000,HeatGen!P$2,'Energy balance options'!$A$7:$A$3000,HeatGen!$A1379)</f>
        <v>0</v>
      </c>
      <c r="Q1379">
        <f>SUMIFS('Energy balance options'!$F$7:$F$3000,'Energy balance options'!$B$7:$B$3000,HeatGen!Q$2,'Energy balance options'!$A$7:$A$3000,HeatGen!$A1379)</f>
        <v>0</v>
      </c>
      <c r="R1379">
        <f>SUMIFS('Energy balance options'!$F$7:$F$3000,'Energy balance options'!$B$7:$B$3000,HeatGen!R$2,'Energy balance options'!$A$7:$A$3000,HeatGen!$A1379)</f>
        <v>0</v>
      </c>
      <c r="S1379">
        <f>SUMIFS('Energy balance options'!$G$7:$G$3000,'Energy balance options'!$B$7:$B$3000,HeatGen!S$2,'Energy balance options'!$A$7:$A$3000,HeatGen!$A1379)</f>
        <v>0</v>
      </c>
      <c r="T1379">
        <f>SUMIFS('Energy balance options'!$G$7:$G$3000,'Energy balance options'!$B$7:$B$3000,HeatGen!T$2,'Energy balance options'!$A$7:$A$3000,HeatGen!$A1379)</f>
        <v>0</v>
      </c>
      <c r="U1379">
        <f>SUMIFS('Energy balance options'!$G$7:$G$3000,'Energy balance options'!$B$7:$B$3000,HeatGen!U$2,'Energy balance options'!$A$7:$A$3000,HeatGen!$A1379)</f>
        <v>0</v>
      </c>
      <c r="V1379">
        <f>SUMIFS('Energy balance options'!$G$7:$G$3000,'Energy balance options'!$B$7:$B$3000,HeatGen!V$2,'Energy balance options'!$A$7:$A$3000,HeatGen!$A1379)</f>
        <v>0</v>
      </c>
      <c r="W1379">
        <f>SUMIFS('Energy balance options'!$G$7:$G$3000,'Energy balance options'!$B$7:$B$3000,HeatGen!W$2,'Energy balance options'!$A$7:$A$3000,HeatGen!$A1379)</f>
        <v>0</v>
      </c>
      <c r="X1379">
        <f>SUMIFS('Energy balance options'!$G$7:$G$3000,'Energy balance options'!$B$7:$B$3000,HeatGen!X$2,'Energy balance options'!$A$7:$A$3000,HeatGen!$A1379)</f>
        <v>0</v>
      </c>
      <c r="AG1379">
        <f t="shared" si="277"/>
        <v>0</v>
      </c>
      <c r="AH1379">
        <f t="shared" si="278"/>
        <v>0</v>
      </c>
      <c r="AI1379">
        <f t="shared" si="279"/>
        <v>0</v>
      </c>
      <c r="AJ1379">
        <f t="shared" si="280"/>
        <v>0</v>
      </c>
      <c r="AK1379">
        <f t="shared" si="281"/>
        <v>0</v>
      </c>
      <c r="AL1379">
        <f t="shared" si="282"/>
        <v>0</v>
      </c>
      <c r="AM1379">
        <f t="shared" si="283"/>
        <v>0</v>
      </c>
      <c r="AN1379">
        <f t="shared" si="284"/>
        <v>0</v>
      </c>
      <c r="AO1379">
        <f t="shared" si="285"/>
        <v>0</v>
      </c>
    </row>
    <row r="1380" spans="1:41" x14ac:dyDescent="0.2">
      <c r="A1380" s="9">
        <f>'Cost per option'!A1388</f>
        <v>0</v>
      </c>
      <c r="B1380" t="str">
        <f>_xlfn.IFNA(VLOOKUP(A1380,'Energy balance options'!A$7:C$3000,3,FALSE),"")</f>
        <v/>
      </c>
      <c r="C1380">
        <f>SUMIFS('Energy balance options'!$F$7:$F$3000,'Energy balance options'!$B$7:$B$3000,HeatGen!C$2,'Energy balance options'!$A$7:$A$3000,HeatGen!$A1380)</f>
        <v>0</v>
      </c>
      <c r="D1380">
        <f>SUMIFS('Energy balance options'!$F$7:$F$3000,'Energy balance options'!$B$7:$B$3000,HeatGen!D$2,'Energy balance options'!$A$7:$A$3000,HeatGen!$A1380)</f>
        <v>0</v>
      </c>
      <c r="E1380">
        <f>SUMIFS('Energy balance options'!$F$7:$F$3000,'Energy balance options'!$B$7:$B$3000,HeatGen!E$2,'Energy balance options'!$A$7:$A$3000,HeatGen!$A1380)</f>
        <v>0</v>
      </c>
      <c r="F1380">
        <f>SUMIFS('Energy balance options'!$F$7:$F$3000,'Energy balance options'!$B$7:$B$3000,HeatGen!F$2,'Energy balance options'!$A$7:$A$3000,HeatGen!$A1380)</f>
        <v>0</v>
      </c>
      <c r="G1380">
        <f>SUMIFS('Energy balance options'!$F$7:$F$3000,'Energy balance options'!$B$7:$B$3000,HeatGen!G$2,'Energy balance options'!$A$7:$A$3000,HeatGen!$A1380)</f>
        <v>0</v>
      </c>
      <c r="H1380">
        <f>SUMIFS('Energy balance options'!$F$7:$F$3000,'Energy balance options'!$B$7:$B$3000,HeatGen!H$2,'Energy balance options'!$A$7:$A$3000,HeatGen!$A1380)</f>
        <v>0</v>
      </c>
      <c r="I1380">
        <f>SUMIFS('Energy balance options'!$F$7:$F$3000,'Energy balance options'!$B$7:$B$3000,HeatGen!I$2,'Energy balance options'!$A$7:$A$3000,HeatGen!$A1380)</f>
        <v>0</v>
      </c>
      <c r="J1380">
        <f>SUMIFS('Energy balance options'!$F$7:$F$3000,'Energy balance options'!$B$7:$B$3000,HeatGen!J$2,'Energy balance options'!$A$7:$A$3000,HeatGen!$A1380)</f>
        <v>0</v>
      </c>
      <c r="K1380">
        <f>SUMIFS('Energy balance options'!$F$7:$F$3000,'Energy balance options'!$B$7:$B$3000,HeatGen!K$2,'Energy balance options'!$A$7:$A$3000,HeatGen!$A1380)</f>
        <v>0</v>
      </c>
      <c r="L1380">
        <f>SUMIFS('Energy balance options'!$F$7:$F$3000,'Energy balance options'!$B$7:$B$3000,HeatGen!L$2,'Energy balance options'!$A$7:$A$3000,HeatGen!$A1380)</f>
        <v>0</v>
      </c>
      <c r="M1380">
        <f>SUMIFS('Energy balance options'!$F$7:$F$3000,'Energy balance options'!$B$7:$B$3000,HeatGen!M$2,'Energy balance options'!$A$7:$A$3000,HeatGen!$A1380)</f>
        <v>0</v>
      </c>
      <c r="N1380">
        <f>SUMIFS('Energy balance options'!$F$7:$F$3000,'Energy balance options'!$B$7:$B$3000,HeatGen!N$2,'Energy balance options'!$A$7:$A$3000,HeatGen!$A1380)</f>
        <v>0</v>
      </c>
      <c r="P1380">
        <f>SUMIFS('Energy balance options'!$F$7:$F$3000,'Energy balance options'!$B$7:$B$3000,HeatGen!P$2,'Energy balance options'!$A$7:$A$3000,HeatGen!$A1380)</f>
        <v>0</v>
      </c>
      <c r="Q1380">
        <f>SUMIFS('Energy balance options'!$F$7:$F$3000,'Energy balance options'!$B$7:$B$3000,HeatGen!Q$2,'Energy balance options'!$A$7:$A$3000,HeatGen!$A1380)</f>
        <v>0</v>
      </c>
      <c r="R1380">
        <f>SUMIFS('Energy balance options'!$F$7:$F$3000,'Energy balance options'!$B$7:$B$3000,HeatGen!R$2,'Energy balance options'!$A$7:$A$3000,HeatGen!$A1380)</f>
        <v>0</v>
      </c>
      <c r="S1380">
        <f>SUMIFS('Energy balance options'!$G$7:$G$3000,'Energy balance options'!$B$7:$B$3000,HeatGen!S$2,'Energy balance options'!$A$7:$A$3000,HeatGen!$A1380)</f>
        <v>0</v>
      </c>
      <c r="T1380">
        <f>SUMIFS('Energy balance options'!$G$7:$G$3000,'Energy balance options'!$B$7:$B$3000,HeatGen!T$2,'Energy balance options'!$A$7:$A$3000,HeatGen!$A1380)</f>
        <v>0</v>
      </c>
      <c r="U1380">
        <f>SUMIFS('Energy balance options'!$G$7:$G$3000,'Energy balance options'!$B$7:$B$3000,HeatGen!U$2,'Energy balance options'!$A$7:$A$3000,HeatGen!$A1380)</f>
        <v>0</v>
      </c>
      <c r="V1380">
        <f>SUMIFS('Energy balance options'!$G$7:$G$3000,'Energy balance options'!$B$7:$B$3000,HeatGen!V$2,'Energy balance options'!$A$7:$A$3000,HeatGen!$A1380)</f>
        <v>0</v>
      </c>
      <c r="W1380">
        <f>SUMIFS('Energy balance options'!$G$7:$G$3000,'Energy balance options'!$B$7:$B$3000,HeatGen!W$2,'Energy balance options'!$A$7:$A$3000,HeatGen!$A1380)</f>
        <v>0</v>
      </c>
      <c r="X1380">
        <f>SUMIFS('Energy balance options'!$G$7:$G$3000,'Energy balance options'!$B$7:$B$3000,HeatGen!X$2,'Energy balance options'!$A$7:$A$3000,HeatGen!$A1380)</f>
        <v>0</v>
      </c>
      <c r="AG1380">
        <f t="shared" si="277"/>
        <v>0</v>
      </c>
      <c r="AH1380">
        <f t="shared" si="278"/>
        <v>0</v>
      </c>
      <c r="AI1380">
        <f t="shared" si="279"/>
        <v>0</v>
      </c>
      <c r="AJ1380">
        <f t="shared" si="280"/>
        <v>0</v>
      </c>
      <c r="AK1380">
        <f t="shared" si="281"/>
        <v>0</v>
      </c>
      <c r="AL1380">
        <f t="shared" si="282"/>
        <v>0</v>
      </c>
      <c r="AM1380">
        <f t="shared" si="283"/>
        <v>0</v>
      </c>
      <c r="AN1380">
        <f t="shared" si="284"/>
        <v>0</v>
      </c>
      <c r="AO1380">
        <f t="shared" si="285"/>
        <v>0</v>
      </c>
    </row>
    <row r="1381" spans="1:41" x14ac:dyDescent="0.2">
      <c r="A1381" s="9">
        <f>'Cost per option'!A1389</f>
        <v>0</v>
      </c>
      <c r="B1381" t="str">
        <f>_xlfn.IFNA(VLOOKUP(A1381,'Energy balance options'!A$7:C$3000,3,FALSE),"")</f>
        <v/>
      </c>
      <c r="C1381">
        <f>SUMIFS('Energy balance options'!$F$7:$F$3000,'Energy balance options'!$B$7:$B$3000,HeatGen!C$2,'Energy balance options'!$A$7:$A$3000,HeatGen!$A1381)</f>
        <v>0</v>
      </c>
      <c r="D1381">
        <f>SUMIFS('Energy balance options'!$F$7:$F$3000,'Energy balance options'!$B$7:$B$3000,HeatGen!D$2,'Energy balance options'!$A$7:$A$3000,HeatGen!$A1381)</f>
        <v>0</v>
      </c>
      <c r="E1381">
        <f>SUMIFS('Energy balance options'!$F$7:$F$3000,'Energy balance options'!$B$7:$B$3000,HeatGen!E$2,'Energy balance options'!$A$7:$A$3000,HeatGen!$A1381)</f>
        <v>0</v>
      </c>
      <c r="F1381">
        <f>SUMIFS('Energy balance options'!$F$7:$F$3000,'Energy balance options'!$B$7:$B$3000,HeatGen!F$2,'Energy balance options'!$A$7:$A$3000,HeatGen!$A1381)</f>
        <v>0</v>
      </c>
      <c r="G1381">
        <f>SUMIFS('Energy balance options'!$F$7:$F$3000,'Energy balance options'!$B$7:$B$3000,HeatGen!G$2,'Energy balance options'!$A$7:$A$3000,HeatGen!$A1381)</f>
        <v>0</v>
      </c>
      <c r="H1381">
        <f>SUMIFS('Energy balance options'!$F$7:$F$3000,'Energy balance options'!$B$7:$B$3000,HeatGen!H$2,'Energy balance options'!$A$7:$A$3000,HeatGen!$A1381)</f>
        <v>0</v>
      </c>
      <c r="I1381">
        <f>SUMIFS('Energy balance options'!$F$7:$F$3000,'Energy balance options'!$B$7:$B$3000,HeatGen!I$2,'Energy balance options'!$A$7:$A$3000,HeatGen!$A1381)</f>
        <v>0</v>
      </c>
      <c r="J1381">
        <f>SUMIFS('Energy balance options'!$F$7:$F$3000,'Energy balance options'!$B$7:$B$3000,HeatGen!J$2,'Energy balance options'!$A$7:$A$3000,HeatGen!$A1381)</f>
        <v>0</v>
      </c>
      <c r="K1381">
        <f>SUMIFS('Energy balance options'!$F$7:$F$3000,'Energy balance options'!$B$7:$B$3000,HeatGen!K$2,'Energy balance options'!$A$7:$A$3000,HeatGen!$A1381)</f>
        <v>0</v>
      </c>
      <c r="L1381">
        <f>SUMIFS('Energy balance options'!$F$7:$F$3000,'Energy balance options'!$B$7:$B$3000,HeatGen!L$2,'Energy balance options'!$A$7:$A$3000,HeatGen!$A1381)</f>
        <v>0</v>
      </c>
      <c r="M1381">
        <f>SUMIFS('Energy balance options'!$F$7:$F$3000,'Energy balance options'!$B$7:$B$3000,HeatGen!M$2,'Energy balance options'!$A$7:$A$3000,HeatGen!$A1381)</f>
        <v>0</v>
      </c>
      <c r="N1381">
        <f>SUMIFS('Energy balance options'!$F$7:$F$3000,'Energy balance options'!$B$7:$B$3000,HeatGen!N$2,'Energy balance options'!$A$7:$A$3000,HeatGen!$A1381)</f>
        <v>0</v>
      </c>
      <c r="P1381">
        <f>SUMIFS('Energy balance options'!$F$7:$F$3000,'Energy balance options'!$B$7:$B$3000,HeatGen!P$2,'Energy balance options'!$A$7:$A$3000,HeatGen!$A1381)</f>
        <v>0</v>
      </c>
      <c r="Q1381">
        <f>SUMIFS('Energy balance options'!$F$7:$F$3000,'Energy balance options'!$B$7:$B$3000,HeatGen!Q$2,'Energy balance options'!$A$7:$A$3000,HeatGen!$A1381)</f>
        <v>0</v>
      </c>
      <c r="R1381">
        <f>SUMIFS('Energy balance options'!$F$7:$F$3000,'Energy balance options'!$B$7:$B$3000,HeatGen!R$2,'Energy balance options'!$A$7:$A$3000,HeatGen!$A1381)</f>
        <v>0</v>
      </c>
      <c r="S1381">
        <f>SUMIFS('Energy balance options'!$G$7:$G$3000,'Energy balance options'!$B$7:$B$3000,HeatGen!S$2,'Energy balance options'!$A$7:$A$3000,HeatGen!$A1381)</f>
        <v>0</v>
      </c>
      <c r="T1381">
        <f>SUMIFS('Energy balance options'!$G$7:$G$3000,'Energy balance options'!$B$7:$B$3000,HeatGen!T$2,'Energy balance options'!$A$7:$A$3000,HeatGen!$A1381)</f>
        <v>0</v>
      </c>
      <c r="U1381">
        <f>SUMIFS('Energy balance options'!$G$7:$G$3000,'Energy balance options'!$B$7:$B$3000,HeatGen!U$2,'Energy balance options'!$A$7:$A$3000,HeatGen!$A1381)</f>
        <v>0</v>
      </c>
      <c r="V1381">
        <f>SUMIFS('Energy balance options'!$G$7:$G$3000,'Energy balance options'!$B$7:$B$3000,HeatGen!V$2,'Energy balance options'!$A$7:$A$3000,HeatGen!$A1381)</f>
        <v>0</v>
      </c>
      <c r="W1381">
        <f>SUMIFS('Energy balance options'!$G$7:$G$3000,'Energy balance options'!$B$7:$B$3000,HeatGen!W$2,'Energy balance options'!$A$7:$A$3000,HeatGen!$A1381)</f>
        <v>0</v>
      </c>
      <c r="X1381">
        <f>SUMIFS('Energy balance options'!$G$7:$G$3000,'Energy balance options'!$B$7:$B$3000,HeatGen!X$2,'Energy balance options'!$A$7:$A$3000,HeatGen!$A1381)</f>
        <v>0</v>
      </c>
      <c r="AG1381">
        <f t="shared" si="277"/>
        <v>0</v>
      </c>
      <c r="AH1381">
        <f t="shared" si="278"/>
        <v>0</v>
      </c>
      <c r="AI1381">
        <f t="shared" si="279"/>
        <v>0</v>
      </c>
      <c r="AJ1381">
        <f t="shared" si="280"/>
        <v>0</v>
      </c>
      <c r="AK1381">
        <f t="shared" si="281"/>
        <v>0</v>
      </c>
      <c r="AL1381">
        <f t="shared" si="282"/>
        <v>0</v>
      </c>
      <c r="AM1381">
        <f t="shared" si="283"/>
        <v>0</v>
      </c>
      <c r="AN1381">
        <f t="shared" si="284"/>
        <v>0</v>
      </c>
      <c r="AO1381">
        <f t="shared" si="285"/>
        <v>0</v>
      </c>
    </row>
    <row r="1382" spans="1:41" x14ac:dyDescent="0.2">
      <c r="A1382" s="9">
        <f>'Cost per option'!A1390</f>
        <v>0</v>
      </c>
      <c r="B1382" t="str">
        <f>_xlfn.IFNA(VLOOKUP(A1382,'Energy balance options'!A$7:C$3000,3,FALSE),"")</f>
        <v/>
      </c>
      <c r="C1382">
        <f>SUMIFS('Energy balance options'!$F$7:$F$3000,'Energy balance options'!$B$7:$B$3000,HeatGen!C$2,'Energy balance options'!$A$7:$A$3000,HeatGen!$A1382)</f>
        <v>0</v>
      </c>
      <c r="D1382">
        <f>SUMIFS('Energy balance options'!$F$7:$F$3000,'Energy balance options'!$B$7:$B$3000,HeatGen!D$2,'Energy balance options'!$A$7:$A$3000,HeatGen!$A1382)</f>
        <v>0</v>
      </c>
      <c r="E1382">
        <f>SUMIFS('Energy balance options'!$F$7:$F$3000,'Energy balance options'!$B$7:$B$3000,HeatGen!E$2,'Energy balance options'!$A$7:$A$3000,HeatGen!$A1382)</f>
        <v>0</v>
      </c>
      <c r="F1382">
        <f>SUMIFS('Energy balance options'!$F$7:$F$3000,'Energy balance options'!$B$7:$B$3000,HeatGen!F$2,'Energy balance options'!$A$7:$A$3000,HeatGen!$A1382)</f>
        <v>0</v>
      </c>
      <c r="G1382">
        <f>SUMIFS('Energy balance options'!$F$7:$F$3000,'Energy balance options'!$B$7:$B$3000,HeatGen!G$2,'Energy balance options'!$A$7:$A$3000,HeatGen!$A1382)</f>
        <v>0</v>
      </c>
      <c r="H1382">
        <f>SUMIFS('Energy balance options'!$F$7:$F$3000,'Energy balance options'!$B$7:$B$3000,HeatGen!H$2,'Energy balance options'!$A$7:$A$3000,HeatGen!$A1382)</f>
        <v>0</v>
      </c>
      <c r="I1382">
        <f>SUMIFS('Energy balance options'!$F$7:$F$3000,'Energy balance options'!$B$7:$B$3000,HeatGen!I$2,'Energy balance options'!$A$7:$A$3000,HeatGen!$A1382)</f>
        <v>0</v>
      </c>
      <c r="J1382">
        <f>SUMIFS('Energy balance options'!$F$7:$F$3000,'Energy balance options'!$B$7:$B$3000,HeatGen!J$2,'Energy balance options'!$A$7:$A$3000,HeatGen!$A1382)</f>
        <v>0</v>
      </c>
      <c r="K1382">
        <f>SUMIFS('Energy balance options'!$F$7:$F$3000,'Energy balance options'!$B$7:$B$3000,HeatGen!K$2,'Energy balance options'!$A$7:$A$3000,HeatGen!$A1382)</f>
        <v>0</v>
      </c>
      <c r="L1382">
        <f>SUMIFS('Energy balance options'!$F$7:$F$3000,'Energy balance options'!$B$7:$B$3000,HeatGen!L$2,'Energy balance options'!$A$7:$A$3000,HeatGen!$A1382)</f>
        <v>0</v>
      </c>
      <c r="M1382">
        <f>SUMIFS('Energy balance options'!$F$7:$F$3000,'Energy balance options'!$B$7:$B$3000,HeatGen!M$2,'Energy balance options'!$A$7:$A$3000,HeatGen!$A1382)</f>
        <v>0</v>
      </c>
      <c r="N1382">
        <f>SUMIFS('Energy balance options'!$F$7:$F$3000,'Energy balance options'!$B$7:$B$3000,HeatGen!N$2,'Energy balance options'!$A$7:$A$3000,HeatGen!$A1382)</f>
        <v>0</v>
      </c>
      <c r="P1382">
        <f>SUMIFS('Energy balance options'!$F$7:$F$3000,'Energy balance options'!$B$7:$B$3000,HeatGen!P$2,'Energy balance options'!$A$7:$A$3000,HeatGen!$A1382)</f>
        <v>0</v>
      </c>
      <c r="Q1382">
        <f>SUMIFS('Energy balance options'!$F$7:$F$3000,'Energy balance options'!$B$7:$B$3000,HeatGen!Q$2,'Energy balance options'!$A$7:$A$3000,HeatGen!$A1382)</f>
        <v>0</v>
      </c>
      <c r="R1382">
        <f>SUMIFS('Energy balance options'!$F$7:$F$3000,'Energy balance options'!$B$7:$B$3000,HeatGen!R$2,'Energy balance options'!$A$7:$A$3000,HeatGen!$A1382)</f>
        <v>0</v>
      </c>
      <c r="S1382">
        <f>SUMIFS('Energy balance options'!$G$7:$G$3000,'Energy balance options'!$B$7:$B$3000,HeatGen!S$2,'Energy balance options'!$A$7:$A$3000,HeatGen!$A1382)</f>
        <v>0</v>
      </c>
      <c r="T1382">
        <f>SUMIFS('Energy balance options'!$G$7:$G$3000,'Energy balance options'!$B$7:$B$3000,HeatGen!T$2,'Energy balance options'!$A$7:$A$3000,HeatGen!$A1382)</f>
        <v>0</v>
      </c>
      <c r="U1382">
        <f>SUMIFS('Energy balance options'!$G$7:$G$3000,'Energy balance options'!$B$7:$B$3000,HeatGen!U$2,'Energy balance options'!$A$7:$A$3000,HeatGen!$A1382)</f>
        <v>0</v>
      </c>
      <c r="V1382">
        <f>SUMIFS('Energy balance options'!$G$7:$G$3000,'Energy balance options'!$B$7:$B$3000,HeatGen!V$2,'Energy balance options'!$A$7:$A$3000,HeatGen!$A1382)</f>
        <v>0</v>
      </c>
      <c r="W1382">
        <f>SUMIFS('Energy balance options'!$G$7:$G$3000,'Energy balance options'!$B$7:$B$3000,HeatGen!W$2,'Energy balance options'!$A$7:$A$3000,HeatGen!$A1382)</f>
        <v>0</v>
      </c>
      <c r="X1382">
        <f>SUMIFS('Energy balance options'!$G$7:$G$3000,'Energy balance options'!$B$7:$B$3000,HeatGen!X$2,'Energy balance options'!$A$7:$A$3000,HeatGen!$A1382)</f>
        <v>0</v>
      </c>
      <c r="AG1382">
        <f t="shared" si="277"/>
        <v>0</v>
      </c>
      <c r="AH1382">
        <f t="shared" si="278"/>
        <v>0</v>
      </c>
      <c r="AI1382">
        <f t="shared" si="279"/>
        <v>0</v>
      </c>
      <c r="AJ1382">
        <f t="shared" si="280"/>
        <v>0</v>
      </c>
      <c r="AK1382">
        <f t="shared" si="281"/>
        <v>0</v>
      </c>
      <c r="AL1382">
        <f t="shared" si="282"/>
        <v>0</v>
      </c>
      <c r="AM1382">
        <f t="shared" si="283"/>
        <v>0</v>
      </c>
      <c r="AN1382">
        <f t="shared" si="284"/>
        <v>0</v>
      </c>
      <c r="AO1382">
        <f t="shared" si="285"/>
        <v>0</v>
      </c>
    </row>
    <row r="1383" spans="1:41" x14ac:dyDescent="0.2">
      <c r="A1383" s="9">
        <f>'Cost per option'!A1391</f>
        <v>0</v>
      </c>
      <c r="B1383" t="str">
        <f>_xlfn.IFNA(VLOOKUP(A1383,'Energy balance options'!A$7:C$3000,3,FALSE),"")</f>
        <v/>
      </c>
      <c r="C1383">
        <f>SUMIFS('Energy balance options'!$F$7:$F$3000,'Energy balance options'!$B$7:$B$3000,HeatGen!C$2,'Energy balance options'!$A$7:$A$3000,HeatGen!$A1383)</f>
        <v>0</v>
      </c>
      <c r="D1383">
        <f>SUMIFS('Energy balance options'!$F$7:$F$3000,'Energy balance options'!$B$7:$B$3000,HeatGen!D$2,'Energy balance options'!$A$7:$A$3000,HeatGen!$A1383)</f>
        <v>0</v>
      </c>
      <c r="E1383">
        <f>SUMIFS('Energy balance options'!$F$7:$F$3000,'Energy balance options'!$B$7:$B$3000,HeatGen!E$2,'Energy balance options'!$A$7:$A$3000,HeatGen!$A1383)</f>
        <v>0</v>
      </c>
      <c r="F1383">
        <f>SUMIFS('Energy balance options'!$F$7:$F$3000,'Energy balance options'!$B$7:$B$3000,HeatGen!F$2,'Energy balance options'!$A$7:$A$3000,HeatGen!$A1383)</f>
        <v>0</v>
      </c>
      <c r="G1383">
        <f>SUMIFS('Energy balance options'!$F$7:$F$3000,'Energy balance options'!$B$7:$B$3000,HeatGen!G$2,'Energy balance options'!$A$7:$A$3000,HeatGen!$A1383)</f>
        <v>0</v>
      </c>
      <c r="H1383">
        <f>SUMIFS('Energy balance options'!$F$7:$F$3000,'Energy balance options'!$B$7:$B$3000,HeatGen!H$2,'Energy balance options'!$A$7:$A$3000,HeatGen!$A1383)</f>
        <v>0</v>
      </c>
      <c r="I1383">
        <f>SUMIFS('Energy balance options'!$F$7:$F$3000,'Energy balance options'!$B$7:$B$3000,HeatGen!I$2,'Energy balance options'!$A$7:$A$3000,HeatGen!$A1383)</f>
        <v>0</v>
      </c>
      <c r="J1383">
        <f>SUMIFS('Energy balance options'!$F$7:$F$3000,'Energy balance options'!$B$7:$B$3000,HeatGen!J$2,'Energy balance options'!$A$7:$A$3000,HeatGen!$A1383)</f>
        <v>0</v>
      </c>
      <c r="K1383">
        <f>SUMIFS('Energy balance options'!$F$7:$F$3000,'Energy balance options'!$B$7:$B$3000,HeatGen!K$2,'Energy balance options'!$A$7:$A$3000,HeatGen!$A1383)</f>
        <v>0</v>
      </c>
      <c r="L1383">
        <f>SUMIFS('Energy balance options'!$F$7:$F$3000,'Energy balance options'!$B$7:$B$3000,HeatGen!L$2,'Energy balance options'!$A$7:$A$3000,HeatGen!$A1383)</f>
        <v>0</v>
      </c>
      <c r="M1383">
        <f>SUMIFS('Energy balance options'!$F$7:$F$3000,'Energy balance options'!$B$7:$B$3000,HeatGen!M$2,'Energy balance options'!$A$7:$A$3000,HeatGen!$A1383)</f>
        <v>0</v>
      </c>
      <c r="N1383">
        <f>SUMIFS('Energy balance options'!$F$7:$F$3000,'Energy balance options'!$B$7:$B$3000,HeatGen!N$2,'Energy balance options'!$A$7:$A$3000,HeatGen!$A1383)</f>
        <v>0</v>
      </c>
      <c r="P1383">
        <f>SUMIFS('Energy balance options'!$F$7:$F$3000,'Energy balance options'!$B$7:$B$3000,HeatGen!P$2,'Energy balance options'!$A$7:$A$3000,HeatGen!$A1383)</f>
        <v>0</v>
      </c>
      <c r="Q1383">
        <f>SUMIFS('Energy balance options'!$F$7:$F$3000,'Energy balance options'!$B$7:$B$3000,HeatGen!Q$2,'Energy balance options'!$A$7:$A$3000,HeatGen!$A1383)</f>
        <v>0</v>
      </c>
      <c r="R1383">
        <f>SUMIFS('Energy balance options'!$F$7:$F$3000,'Energy balance options'!$B$7:$B$3000,HeatGen!R$2,'Energy balance options'!$A$7:$A$3000,HeatGen!$A1383)</f>
        <v>0</v>
      </c>
      <c r="S1383">
        <f>SUMIFS('Energy balance options'!$G$7:$G$3000,'Energy balance options'!$B$7:$B$3000,HeatGen!S$2,'Energy balance options'!$A$7:$A$3000,HeatGen!$A1383)</f>
        <v>0</v>
      </c>
      <c r="T1383">
        <f>SUMIFS('Energy balance options'!$G$7:$G$3000,'Energy balance options'!$B$7:$B$3000,HeatGen!T$2,'Energy balance options'!$A$7:$A$3000,HeatGen!$A1383)</f>
        <v>0</v>
      </c>
      <c r="U1383">
        <f>SUMIFS('Energy balance options'!$G$7:$G$3000,'Energy balance options'!$B$7:$B$3000,HeatGen!U$2,'Energy balance options'!$A$7:$A$3000,HeatGen!$A1383)</f>
        <v>0</v>
      </c>
      <c r="V1383">
        <f>SUMIFS('Energy balance options'!$G$7:$G$3000,'Energy balance options'!$B$7:$B$3000,HeatGen!V$2,'Energy balance options'!$A$7:$A$3000,HeatGen!$A1383)</f>
        <v>0</v>
      </c>
      <c r="W1383">
        <f>SUMIFS('Energy balance options'!$G$7:$G$3000,'Energy balance options'!$B$7:$B$3000,HeatGen!W$2,'Energy balance options'!$A$7:$A$3000,HeatGen!$A1383)</f>
        <v>0</v>
      </c>
      <c r="X1383">
        <f>SUMIFS('Energy balance options'!$G$7:$G$3000,'Energy balance options'!$B$7:$B$3000,HeatGen!X$2,'Energy balance options'!$A$7:$A$3000,HeatGen!$A1383)</f>
        <v>0</v>
      </c>
      <c r="AG1383">
        <f t="shared" si="277"/>
        <v>0</v>
      </c>
      <c r="AH1383">
        <f t="shared" si="278"/>
        <v>0</v>
      </c>
      <c r="AI1383">
        <f t="shared" si="279"/>
        <v>0</v>
      </c>
      <c r="AJ1383">
        <f t="shared" si="280"/>
        <v>0</v>
      </c>
      <c r="AK1383">
        <f t="shared" si="281"/>
        <v>0</v>
      </c>
      <c r="AL1383">
        <f t="shared" si="282"/>
        <v>0</v>
      </c>
      <c r="AM1383">
        <f t="shared" si="283"/>
        <v>0</v>
      </c>
      <c r="AN1383">
        <f t="shared" si="284"/>
        <v>0</v>
      </c>
      <c r="AO1383">
        <f t="shared" si="285"/>
        <v>0</v>
      </c>
    </row>
    <row r="1384" spans="1:41" x14ac:dyDescent="0.2">
      <c r="A1384" s="9">
        <f>'Cost per option'!A1392</f>
        <v>0</v>
      </c>
      <c r="B1384" t="str">
        <f>_xlfn.IFNA(VLOOKUP(A1384,'Energy balance options'!A$7:C$3000,3,FALSE),"")</f>
        <v/>
      </c>
      <c r="C1384">
        <f>SUMIFS('Energy balance options'!$F$7:$F$3000,'Energy balance options'!$B$7:$B$3000,HeatGen!C$2,'Energy balance options'!$A$7:$A$3000,HeatGen!$A1384)</f>
        <v>0</v>
      </c>
      <c r="D1384">
        <f>SUMIFS('Energy balance options'!$F$7:$F$3000,'Energy balance options'!$B$7:$B$3000,HeatGen!D$2,'Energy balance options'!$A$7:$A$3000,HeatGen!$A1384)</f>
        <v>0</v>
      </c>
      <c r="E1384">
        <f>SUMIFS('Energy balance options'!$F$7:$F$3000,'Energy balance options'!$B$7:$B$3000,HeatGen!E$2,'Energy balance options'!$A$7:$A$3000,HeatGen!$A1384)</f>
        <v>0</v>
      </c>
      <c r="F1384">
        <f>SUMIFS('Energy balance options'!$F$7:$F$3000,'Energy balance options'!$B$7:$B$3000,HeatGen!F$2,'Energy balance options'!$A$7:$A$3000,HeatGen!$A1384)</f>
        <v>0</v>
      </c>
      <c r="G1384">
        <f>SUMIFS('Energy balance options'!$F$7:$F$3000,'Energy balance options'!$B$7:$B$3000,HeatGen!G$2,'Energy balance options'!$A$7:$A$3000,HeatGen!$A1384)</f>
        <v>0</v>
      </c>
      <c r="H1384">
        <f>SUMIFS('Energy balance options'!$F$7:$F$3000,'Energy balance options'!$B$7:$B$3000,HeatGen!H$2,'Energy balance options'!$A$7:$A$3000,HeatGen!$A1384)</f>
        <v>0</v>
      </c>
      <c r="I1384">
        <f>SUMIFS('Energy balance options'!$F$7:$F$3000,'Energy balance options'!$B$7:$B$3000,HeatGen!I$2,'Energy balance options'!$A$7:$A$3000,HeatGen!$A1384)</f>
        <v>0</v>
      </c>
      <c r="J1384">
        <f>SUMIFS('Energy balance options'!$F$7:$F$3000,'Energy balance options'!$B$7:$B$3000,HeatGen!J$2,'Energy balance options'!$A$7:$A$3000,HeatGen!$A1384)</f>
        <v>0</v>
      </c>
      <c r="K1384">
        <f>SUMIFS('Energy balance options'!$F$7:$F$3000,'Energy balance options'!$B$7:$B$3000,HeatGen!K$2,'Energy balance options'!$A$7:$A$3000,HeatGen!$A1384)</f>
        <v>0</v>
      </c>
      <c r="L1384">
        <f>SUMIFS('Energy balance options'!$F$7:$F$3000,'Energy balance options'!$B$7:$B$3000,HeatGen!L$2,'Energy balance options'!$A$7:$A$3000,HeatGen!$A1384)</f>
        <v>0</v>
      </c>
      <c r="M1384">
        <f>SUMIFS('Energy balance options'!$F$7:$F$3000,'Energy balance options'!$B$7:$B$3000,HeatGen!M$2,'Energy balance options'!$A$7:$A$3000,HeatGen!$A1384)</f>
        <v>0</v>
      </c>
      <c r="N1384">
        <f>SUMIFS('Energy balance options'!$F$7:$F$3000,'Energy balance options'!$B$7:$B$3000,HeatGen!N$2,'Energy balance options'!$A$7:$A$3000,HeatGen!$A1384)</f>
        <v>0</v>
      </c>
      <c r="P1384">
        <f>SUMIFS('Energy balance options'!$F$7:$F$3000,'Energy balance options'!$B$7:$B$3000,HeatGen!P$2,'Energy balance options'!$A$7:$A$3000,HeatGen!$A1384)</f>
        <v>0</v>
      </c>
      <c r="Q1384">
        <f>SUMIFS('Energy balance options'!$F$7:$F$3000,'Energy balance options'!$B$7:$B$3000,HeatGen!Q$2,'Energy balance options'!$A$7:$A$3000,HeatGen!$A1384)</f>
        <v>0</v>
      </c>
      <c r="R1384">
        <f>SUMIFS('Energy balance options'!$F$7:$F$3000,'Energy balance options'!$B$7:$B$3000,HeatGen!R$2,'Energy balance options'!$A$7:$A$3000,HeatGen!$A1384)</f>
        <v>0</v>
      </c>
      <c r="S1384">
        <f>SUMIFS('Energy balance options'!$G$7:$G$3000,'Energy balance options'!$B$7:$B$3000,HeatGen!S$2,'Energy balance options'!$A$7:$A$3000,HeatGen!$A1384)</f>
        <v>0</v>
      </c>
      <c r="T1384">
        <f>SUMIFS('Energy balance options'!$G$7:$G$3000,'Energy balance options'!$B$7:$B$3000,HeatGen!T$2,'Energy balance options'!$A$7:$A$3000,HeatGen!$A1384)</f>
        <v>0</v>
      </c>
      <c r="U1384">
        <f>SUMIFS('Energy balance options'!$G$7:$G$3000,'Energy balance options'!$B$7:$B$3000,HeatGen!U$2,'Energy balance options'!$A$7:$A$3000,HeatGen!$A1384)</f>
        <v>0</v>
      </c>
      <c r="V1384">
        <f>SUMIFS('Energy balance options'!$G$7:$G$3000,'Energy balance options'!$B$7:$B$3000,HeatGen!V$2,'Energy balance options'!$A$7:$A$3000,HeatGen!$A1384)</f>
        <v>0</v>
      </c>
      <c r="W1384">
        <f>SUMIFS('Energy balance options'!$G$7:$G$3000,'Energy balance options'!$B$7:$B$3000,HeatGen!W$2,'Energy balance options'!$A$7:$A$3000,HeatGen!$A1384)</f>
        <v>0</v>
      </c>
      <c r="X1384">
        <f>SUMIFS('Energy balance options'!$G$7:$G$3000,'Energy balance options'!$B$7:$B$3000,HeatGen!X$2,'Energy balance options'!$A$7:$A$3000,HeatGen!$A1384)</f>
        <v>0</v>
      </c>
      <c r="AG1384">
        <f t="shared" si="277"/>
        <v>0</v>
      </c>
      <c r="AH1384">
        <f t="shared" si="278"/>
        <v>0</v>
      </c>
      <c r="AI1384">
        <f t="shared" si="279"/>
        <v>0</v>
      </c>
      <c r="AJ1384">
        <f t="shared" si="280"/>
        <v>0</v>
      </c>
      <c r="AK1384">
        <f t="shared" si="281"/>
        <v>0</v>
      </c>
      <c r="AL1384">
        <f t="shared" si="282"/>
        <v>0</v>
      </c>
      <c r="AM1384">
        <f t="shared" si="283"/>
        <v>0</v>
      </c>
      <c r="AN1384">
        <f t="shared" si="284"/>
        <v>0</v>
      </c>
      <c r="AO1384">
        <f t="shared" si="285"/>
        <v>0</v>
      </c>
    </row>
    <row r="1385" spans="1:41" x14ac:dyDescent="0.2">
      <c r="A1385" s="9">
        <f>'Cost per option'!A1393</f>
        <v>0</v>
      </c>
      <c r="B1385" t="str">
        <f>_xlfn.IFNA(VLOOKUP(A1385,'Energy balance options'!A$7:C$3000,3,FALSE),"")</f>
        <v/>
      </c>
      <c r="C1385">
        <f>SUMIFS('Energy balance options'!$F$7:$F$3000,'Energy balance options'!$B$7:$B$3000,HeatGen!C$2,'Energy balance options'!$A$7:$A$3000,HeatGen!$A1385)</f>
        <v>0</v>
      </c>
      <c r="D1385">
        <f>SUMIFS('Energy balance options'!$F$7:$F$3000,'Energy balance options'!$B$7:$B$3000,HeatGen!D$2,'Energy balance options'!$A$7:$A$3000,HeatGen!$A1385)</f>
        <v>0</v>
      </c>
      <c r="E1385">
        <f>SUMIFS('Energy balance options'!$F$7:$F$3000,'Energy balance options'!$B$7:$B$3000,HeatGen!E$2,'Energy balance options'!$A$7:$A$3000,HeatGen!$A1385)</f>
        <v>0</v>
      </c>
      <c r="F1385">
        <f>SUMIFS('Energy balance options'!$F$7:$F$3000,'Energy balance options'!$B$7:$B$3000,HeatGen!F$2,'Energy balance options'!$A$7:$A$3000,HeatGen!$A1385)</f>
        <v>0</v>
      </c>
      <c r="G1385">
        <f>SUMIFS('Energy balance options'!$F$7:$F$3000,'Energy balance options'!$B$7:$B$3000,HeatGen!G$2,'Energy balance options'!$A$7:$A$3000,HeatGen!$A1385)</f>
        <v>0</v>
      </c>
      <c r="H1385">
        <f>SUMIFS('Energy balance options'!$F$7:$F$3000,'Energy balance options'!$B$7:$B$3000,HeatGen!H$2,'Energy balance options'!$A$7:$A$3000,HeatGen!$A1385)</f>
        <v>0</v>
      </c>
      <c r="I1385">
        <f>SUMIFS('Energy balance options'!$F$7:$F$3000,'Energy balance options'!$B$7:$B$3000,HeatGen!I$2,'Energy balance options'!$A$7:$A$3000,HeatGen!$A1385)</f>
        <v>0</v>
      </c>
      <c r="J1385">
        <f>SUMIFS('Energy balance options'!$F$7:$F$3000,'Energy balance options'!$B$7:$B$3000,HeatGen!J$2,'Energy balance options'!$A$7:$A$3000,HeatGen!$A1385)</f>
        <v>0</v>
      </c>
      <c r="K1385">
        <f>SUMIFS('Energy balance options'!$F$7:$F$3000,'Energy balance options'!$B$7:$B$3000,HeatGen!K$2,'Energy balance options'!$A$7:$A$3000,HeatGen!$A1385)</f>
        <v>0</v>
      </c>
      <c r="L1385">
        <f>SUMIFS('Energy balance options'!$F$7:$F$3000,'Energy balance options'!$B$7:$B$3000,HeatGen!L$2,'Energy balance options'!$A$7:$A$3000,HeatGen!$A1385)</f>
        <v>0</v>
      </c>
      <c r="M1385">
        <f>SUMIFS('Energy balance options'!$F$7:$F$3000,'Energy balance options'!$B$7:$B$3000,HeatGen!M$2,'Energy balance options'!$A$7:$A$3000,HeatGen!$A1385)</f>
        <v>0</v>
      </c>
      <c r="N1385">
        <f>SUMIFS('Energy balance options'!$F$7:$F$3000,'Energy balance options'!$B$7:$B$3000,HeatGen!N$2,'Energy balance options'!$A$7:$A$3000,HeatGen!$A1385)</f>
        <v>0</v>
      </c>
      <c r="P1385">
        <f>SUMIFS('Energy balance options'!$F$7:$F$3000,'Energy balance options'!$B$7:$B$3000,HeatGen!P$2,'Energy balance options'!$A$7:$A$3000,HeatGen!$A1385)</f>
        <v>0</v>
      </c>
      <c r="Q1385">
        <f>SUMIFS('Energy balance options'!$F$7:$F$3000,'Energy balance options'!$B$7:$B$3000,HeatGen!Q$2,'Energy balance options'!$A$7:$A$3000,HeatGen!$A1385)</f>
        <v>0</v>
      </c>
      <c r="R1385">
        <f>SUMIFS('Energy balance options'!$F$7:$F$3000,'Energy balance options'!$B$7:$B$3000,HeatGen!R$2,'Energy balance options'!$A$7:$A$3000,HeatGen!$A1385)</f>
        <v>0</v>
      </c>
      <c r="S1385">
        <f>SUMIFS('Energy balance options'!$G$7:$G$3000,'Energy balance options'!$B$7:$B$3000,HeatGen!S$2,'Energy balance options'!$A$7:$A$3000,HeatGen!$A1385)</f>
        <v>0</v>
      </c>
      <c r="T1385">
        <f>SUMIFS('Energy balance options'!$G$7:$G$3000,'Energy balance options'!$B$7:$B$3000,HeatGen!T$2,'Energy balance options'!$A$7:$A$3000,HeatGen!$A1385)</f>
        <v>0</v>
      </c>
      <c r="U1385">
        <f>SUMIFS('Energy balance options'!$G$7:$G$3000,'Energy balance options'!$B$7:$B$3000,HeatGen!U$2,'Energy balance options'!$A$7:$A$3000,HeatGen!$A1385)</f>
        <v>0</v>
      </c>
      <c r="V1385">
        <f>SUMIFS('Energy balance options'!$G$7:$G$3000,'Energy balance options'!$B$7:$B$3000,HeatGen!V$2,'Energy balance options'!$A$7:$A$3000,HeatGen!$A1385)</f>
        <v>0</v>
      </c>
      <c r="W1385">
        <f>SUMIFS('Energy balance options'!$G$7:$G$3000,'Energy balance options'!$B$7:$B$3000,HeatGen!W$2,'Energy balance options'!$A$7:$A$3000,HeatGen!$A1385)</f>
        <v>0</v>
      </c>
      <c r="X1385">
        <f>SUMIFS('Energy balance options'!$G$7:$G$3000,'Energy balance options'!$B$7:$B$3000,HeatGen!X$2,'Energy balance options'!$A$7:$A$3000,HeatGen!$A1385)</f>
        <v>0</v>
      </c>
      <c r="AG1385">
        <f t="shared" si="277"/>
        <v>0</v>
      </c>
      <c r="AH1385">
        <f t="shared" si="278"/>
        <v>0</v>
      </c>
      <c r="AI1385">
        <f t="shared" si="279"/>
        <v>0</v>
      </c>
      <c r="AJ1385">
        <f t="shared" si="280"/>
        <v>0</v>
      </c>
      <c r="AK1385">
        <f t="shared" si="281"/>
        <v>0</v>
      </c>
      <c r="AL1385">
        <f t="shared" si="282"/>
        <v>0</v>
      </c>
      <c r="AM1385">
        <f t="shared" si="283"/>
        <v>0</v>
      </c>
      <c r="AN1385">
        <f t="shared" si="284"/>
        <v>0</v>
      </c>
      <c r="AO1385">
        <f t="shared" si="285"/>
        <v>0</v>
      </c>
    </row>
    <row r="1386" spans="1:41" x14ac:dyDescent="0.2">
      <c r="A1386" s="9">
        <f>'Cost per option'!A1394</f>
        <v>0</v>
      </c>
      <c r="B1386" t="str">
        <f>_xlfn.IFNA(VLOOKUP(A1386,'Energy balance options'!A$7:C$3000,3,FALSE),"")</f>
        <v/>
      </c>
      <c r="C1386">
        <f>SUMIFS('Energy balance options'!$F$7:$F$3000,'Energy balance options'!$B$7:$B$3000,HeatGen!C$2,'Energy balance options'!$A$7:$A$3000,HeatGen!$A1386)</f>
        <v>0</v>
      </c>
      <c r="D1386">
        <f>SUMIFS('Energy balance options'!$F$7:$F$3000,'Energy balance options'!$B$7:$B$3000,HeatGen!D$2,'Energy balance options'!$A$7:$A$3000,HeatGen!$A1386)</f>
        <v>0</v>
      </c>
      <c r="E1386">
        <f>SUMIFS('Energy balance options'!$F$7:$F$3000,'Energy balance options'!$B$7:$B$3000,HeatGen!E$2,'Energy balance options'!$A$7:$A$3000,HeatGen!$A1386)</f>
        <v>0</v>
      </c>
      <c r="F1386">
        <f>SUMIFS('Energy balance options'!$F$7:$F$3000,'Energy balance options'!$B$7:$B$3000,HeatGen!F$2,'Energy balance options'!$A$7:$A$3000,HeatGen!$A1386)</f>
        <v>0</v>
      </c>
      <c r="G1386">
        <f>SUMIFS('Energy balance options'!$F$7:$F$3000,'Energy balance options'!$B$7:$B$3000,HeatGen!G$2,'Energy balance options'!$A$7:$A$3000,HeatGen!$A1386)</f>
        <v>0</v>
      </c>
      <c r="H1386">
        <f>SUMIFS('Energy balance options'!$F$7:$F$3000,'Energy balance options'!$B$7:$B$3000,HeatGen!H$2,'Energy balance options'!$A$7:$A$3000,HeatGen!$A1386)</f>
        <v>0</v>
      </c>
      <c r="I1386">
        <f>SUMIFS('Energy balance options'!$F$7:$F$3000,'Energy balance options'!$B$7:$B$3000,HeatGen!I$2,'Energy balance options'!$A$7:$A$3000,HeatGen!$A1386)</f>
        <v>0</v>
      </c>
      <c r="J1386">
        <f>SUMIFS('Energy balance options'!$F$7:$F$3000,'Energy balance options'!$B$7:$B$3000,HeatGen!J$2,'Energy balance options'!$A$7:$A$3000,HeatGen!$A1386)</f>
        <v>0</v>
      </c>
      <c r="K1386">
        <f>SUMIFS('Energy balance options'!$F$7:$F$3000,'Energy balance options'!$B$7:$B$3000,HeatGen!K$2,'Energy balance options'!$A$7:$A$3000,HeatGen!$A1386)</f>
        <v>0</v>
      </c>
      <c r="L1386">
        <f>SUMIFS('Energy balance options'!$F$7:$F$3000,'Energy balance options'!$B$7:$B$3000,HeatGen!L$2,'Energy balance options'!$A$7:$A$3000,HeatGen!$A1386)</f>
        <v>0</v>
      </c>
      <c r="M1386">
        <f>SUMIFS('Energy balance options'!$F$7:$F$3000,'Energy balance options'!$B$7:$B$3000,HeatGen!M$2,'Energy balance options'!$A$7:$A$3000,HeatGen!$A1386)</f>
        <v>0</v>
      </c>
      <c r="N1386">
        <f>SUMIFS('Energy balance options'!$F$7:$F$3000,'Energy balance options'!$B$7:$B$3000,HeatGen!N$2,'Energy balance options'!$A$7:$A$3000,HeatGen!$A1386)</f>
        <v>0</v>
      </c>
      <c r="P1386">
        <f>SUMIFS('Energy balance options'!$F$7:$F$3000,'Energy balance options'!$B$7:$B$3000,HeatGen!P$2,'Energy balance options'!$A$7:$A$3000,HeatGen!$A1386)</f>
        <v>0</v>
      </c>
      <c r="Q1386">
        <f>SUMIFS('Energy balance options'!$F$7:$F$3000,'Energy balance options'!$B$7:$B$3000,HeatGen!Q$2,'Energy balance options'!$A$7:$A$3000,HeatGen!$A1386)</f>
        <v>0</v>
      </c>
      <c r="R1386">
        <f>SUMIFS('Energy balance options'!$F$7:$F$3000,'Energy balance options'!$B$7:$B$3000,HeatGen!R$2,'Energy balance options'!$A$7:$A$3000,HeatGen!$A1386)</f>
        <v>0</v>
      </c>
      <c r="S1386">
        <f>SUMIFS('Energy balance options'!$G$7:$G$3000,'Energy balance options'!$B$7:$B$3000,HeatGen!S$2,'Energy balance options'!$A$7:$A$3000,HeatGen!$A1386)</f>
        <v>0</v>
      </c>
      <c r="T1386">
        <f>SUMIFS('Energy balance options'!$G$7:$G$3000,'Energy balance options'!$B$7:$B$3000,HeatGen!T$2,'Energy balance options'!$A$7:$A$3000,HeatGen!$A1386)</f>
        <v>0</v>
      </c>
      <c r="U1386">
        <f>SUMIFS('Energy balance options'!$G$7:$G$3000,'Energy balance options'!$B$7:$B$3000,HeatGen!U$2,'Energy balance options'!$A$7:$A$3000,HeatGen!$A1386)</f>
        <v>0</v>
      </c>
      <c r="V1386">
        <f>SUMIFS('Energy balance options'!$G$7:$G$3000,'Energy balance options'!$B$7:$B$3000,HeatGen!V$2,'Energy balance options'!$A$7:$A$3000,HeatGen!$A1386)</f>
        <v>0</v>
      </c>
      <c r="W1386">
        <f>SUMIFS('Energy balance options'!$G$7:$G$3000,'Energy balance options'!$B$7:$B$3000,HeatGen!W$2,'Energy balance options'!$A$7:$A$3000,HeatGen!$A1386)</f>
        <v>0</v>
      </c>
      <c r="X1386">
        <f>SUMIFS('Energy balance options'!$G$7:$G$3000,'Energy balance options'!$B$7:$B$3000,HeatGen!X$2,'Energy balance options'!$A$7:$A$3000,HeatGen!$A1386)</f>
        <v>0</v>
      </c>
      <c r="AG1386">
        <f t="shared" si="277"/>
        <v>0</v>
      </c>
      <c r="AH1386">
        <f t="shared" si="278"/>
        <v>0</v>
      </c>
      <c r="AI1386">
        <f t="shared" si="279"/>
        <v>0</v>
      </c>
      <c r="AJ1386">
        <f t="shared" si="280"/>
        <v>0</v>
      </c>
      <c r="AK1386">
        <f t="shared" si="281"/>
        <v>0</v>
      </c>
      <c r="AL1386">
        <f t="shared" si="282"/>
        <v>0</v>
      </c>
      <c r="AM1386">
        <f t="shared" si="283"/>
        <v>0</v>
      </c>
      <c r="AN1386">
        <f t="shared" si="284"/>
        <v>0</v>
      </c>
      <c r="AO1386">
        <f t="shared" si="285"/>
        <v>0</v>
      </c>
    </row>
    <row r="1387" spans="1:41" x14ac:dyDescent="0.2">
      <c r="A1387" s="9">
        <f>'Cost per option'!A1395</f>
        <v>0</v>
      </c>
      <c r="B1387" t="str">
        <f>_xlfn.IFNA(VLOOKUP(A1387,'Energy balance options'!A$7:C$3000,3,FALSE),"")</f>
        <v/>
      </c>
      <c r="C1387">
        <f>SUMIFS('Energy balance options'!$F$7:$F$3000,'Energy balance options'!$B$7:$B$3000,HeatGen!C$2,'Energy balance options'!$A$7:$A$3000,HeatGen!$A1387)</f>
        <v>0</v>
      </c>
      <c r="D1387">
        <f>SUMIFS('Energy balance options'!$F$7:$F$3000,'Energy balance options'!$B$7:$B$3000,HeatGen!D$2,'Energy balance options'!$A$7:$A$3000,HeatGen!$A1387)</f>
        <v>0</v>
      </c>
      <c r="E1387">
        <f>SUMIFS('Energy balance options'!$F$7:$F$3000,'Energy balance options'!$B$7:$B$3000,HeatGen!E$2,'Energy balance options'!$A$7:$A$3000,HeatGen!$A1387)</f>
        <v>0</v>
      </c>
      <c r="F1387">
        <f>SUMIFS('Energy balance options'!$F$7:$F$3000,'Energy balance options'!$B$7:$B$3000,HeatGen!F$2,'Energy balance options'!$A$7:$A$3000,HeatGen!$A1387)</f>
        <v>0</v>
      </c>
      <c r="G1387">
        <f>SUMIFS('Energy balance options'!$F$7:$F$3000,'Energy balance options'!$B$7:$B$3000,HeatGen!G$2,'Energy balance options'!$A$7:$A$3000,HeatGen!$A1387)</f>
        <v>0</v>
      </c>
      <c r="H1387">
        <f>SUMIFS('Energy balance options'!$F$7:$F$3000,'Energy balance options'!$B$7:$B$3000,HeatGen!H$2,'Energy balance options'!$A$7:$A$3000,HeatGen!$A1387)</f>
        <v>0</v>
      </c>
      <c r="I1387">
        <f>SUMIFS('Energy balance options'!$F$7:$F$3000,'Energy balance options'!$B$7:$B$3000,HeatGen!I$2,'Energy balance options'!$A$7:$A$3000,HeatGen!$A1387)</f>
        <v>0</v>
      </c>
      <c r="J1387">
        <f>SUMIFS('Energy balance options'!$F$7:$F$3000,'Energy balance options'!$B$7:$B$3000,HeatGen!J$2,'Energy balance options'!$A$7:$A$3000,HeatGen!$A1387)</f>
        <v>0</v>
      </c>
      <c r="K1387">
        <f>SUMIFS('Energy balance options'!$F$7:$F$3000,'Energy balance options'!$B$7:$B$3000,HeatGen!K$2,'Energy balance options'!$A$7:$A$3000,HeatGen!$A1387)</f>
        <v>0</v>
      </c>
      <c r="L1387">
        <f>SUMIFS('Energy balance options'!$F$7:$F$3000,'Energy balance options'!$B$7:$B$3000,HeatGen!L$2,'Energy balance options'!$A$7:$A$3000,HeatGen!$A1387)</f>
        <v>0</v>
      </c>
      <c r="M1387">
        <f>SUMIFS('Energy balance options'!$F$7:$F$3000,'Energy balance options'!$B$7:$B$3000,HeatGen!M$2,'Energy balance options'!$A$7:$A$3000,HeatGen!$A1387)</f>
        <v>0</v>
      </c>
      <c r="N1387">
        <f>SUMIFS('Energy balance options'!$F$7:$F$3000,'Energy balance options'!$B$7:$B$3000,HeatGen!N$2,'Energy balance options'!$A$7:$A$3000,HeatGen!$A1387)</f>
        <v>0</v>
      </c>
      <c r="P1387">
        <f>SUMIFS('Energy balance options'!$F$7:$F$3000,'Energy balance options'!$B$7:$B$3000,HeatGen!P$2,'Energy balance options'!$A$7:$A$3000,HeatGen!$A1387)</f>
        <v>0</v>
      </c>
      <c r="Q1387">
        <f>SUMIFS('Energy balance options'!$F$7:$F$3000,'Energy balance options'!$B$7:$B$3000,HeatGen!Q$2,'Energy balance options'!$A$7:$A$3000,HeatGen!$A1387)</f>
        <v>0</v>
      </c>
      <c r="R1387">
        <f>SUMIFS('Energy balance options'!$F$7:$F$3000,'Energy balance options'!$B$7:$B$3000,HeatGen!R$2,'Energy balance options'!$A$7:$A$3000,HeatGen!$A1387)</f>
        <v>0</v>
      </c>
      <c r="S1387">
        <f>SUMIFS('Energy balance options'!$G$7:$G$3000,'Energy balance options'!$B$7:$B$3000,HeatGen!S$2,'Energy balance options'!$A$7:$A$3000,HeatGen!$A1387)</f>
        <v>0</v>
      </c>
      <c r="T1387">
        <f>SUMIFS('Energy balance options'!$G$7:$G$3000,'Energy balance options'!$B$7:$B$3000,HeatGen!T$2,'Energy balance options'!$A$7:$A$3000,HeatGen!$A1387)</f>
        <v>0</v>
      </c>
      <c r="U1387">
        <f>SUMIFS('Energy balance options'!$G$7:$G$3000,'Energy balance options'!$B$7:$B$3000,HeatGen!U$2,'Energy balance options'!$A$7:$A$3000,HeatGen!$A1387)</f>
        <v>0</v>
      </c>
      <c r="V1387">
        <f>SUMIFS('Energy balance options'!$G$7:$G$3000,'Energy balance options'!$B$7:$B$3000,HeatGen!V$2,'Energy balance options'!$A$7:$A$3000,HeatGen!$A1387)</f>
        <v>0</v>
      </c>
      <c r="W1387">
        <f>SUMIFS('Energy balance options'!$G$7:$G$3000,'Energy balance options'!$B$7:$B$3000,HeatGen!W$2,'Energy balance options'!$A$7:$A$3000,HeatGen!$A1387)</f>
        <v>0</v>
      </c>
      <c r="X1387">
        <f>SUMIFS('Energy balance options'!$G$7:$G$3000,'Energy balance options'!$B$7:$B$3000,HeatGen!X$2,'Energy balance options'!$A$7:$A$3000,HeatGen!$A1387)</f>
        <v>0</v>
      </c>
      <c r="AG1387">
        <f t="shared" si="277"/>
        <v>0</v>
      </c>
      <c r="AH1387">
        <f t="shared" si="278"/>
        <v>0</v>
      </c>
      <c r="AI1387">
        <f t="shared" si="279"/>
        <v>0</v>
      </c>
      <c r="AJ1387">
        <f t="shared" si="280"/>
        <v>0</v>
      </c>
      <c r="AK1387">
        <f t="shared" si="281"/>
        <v>0</v>
      </c>
      <c r="AL1387">
        <f t="shared" si="282"/>
        <v>0</v>
      </c>
      <c r="AM1387">
        <f t="shared" si="283"/>
        <v>0</v>
      </c>
      <c r="AN1387">
        <f t="shared" si="284"/>
        <v>0</v>
      </c>
      <c r="AO1387">
        <f t="shared" si="285"/>
        <v>0</v>
      </c>
    </row>
    <row r="1388" spans="1:41" x14ac:dyDescent="0.2">
      <c r="A1388" s="9">
        <f>'Cost per option'!A1396</f>
        <v>0</v>
      </c>
      <c r="B1388" t="str">
        <f>_xlfn.IFNA(VLOOKUP(A1388,'Energy balance options'!A$7:C$3000,3,FALSE),"")</f>
        <v/>
      </c>
      <c r="C1388">
        <f>SUMIFS('Energy balance options'!$F$7:$F$3000,'Energy balance options'!$B$7:$B$3000,HeatGen!C$2,'Energy balance options'!$A$7:$A$3000,HeatGen!$A1388)</f>
        <v>0</v>
      </c>
      <c r="D1388">
        <f>SUMIFS('Energy balance options'!$F$7:$F$3000,'Energy balance options'!$B$7:$B$3000,HeatGen!D$2,'Energy balance options'!$A$7:$A$3000,HeatGen!$A1388)</f>
        <v>0</v>
      </c>
      <c r="E1388">
        <f>SUMIFS('Energy balance options'!$F$7:$F$3000,'Energy balance options'!$B$7:$B$3000,HeatGen!E$2,'Energy balance options'!$A$7:$A$3000,HeatGen!$A1388)</f>
        <v>0</v>
      </c>
      <c r="F1388">
        <f>SUMIFS('Energy balance options'!$F$7:$F$3000,'Energy balance options'!$B$7:$B$3000,HeatGen!F$2,'Energy balance options'!$A$7:$A$3000,HeatGen!$A1388)</f>
        <v>0</v>
      </c>
      <c r="G1388">
        <f>SUMIFS('Energy balance options'!$F$7:$F$3000,'Energy balance options'!$B$7:$B$3000,HeatGen!G$2,'Energy balance options'!$A$7:$A$3000,HeatGen!$A1388)</f>
        <v>0</v>
      </c>
      <c r="H1388">
        <f>SUMIFS('Energy balance options'!$F$7:$F$3000,'Energy balance options'!$B$7:$B$3000,HeatGen!H$2,'Energy balance options'!$A$7:$A$3000,HeatGen!$A1388)</f>
        <v>0</v>
      </c>
      <c r="I1388">
        <f>SUMIFS('Energy balance options'!$F$7:$F$3000,'Energy balance options'!$B$7:$B$3000,HeatGen!I$2,'Energy balance options'!$A$7:$A$3000,HeatGen!$A1388)</f>
        <v>0</v>
      </c>
      <c r="J1388">
        <f>SUMIFS('Energy balance options'!$F$7:$F$3000,'Energy balance options'!$B$7:$B$3000,HeatGen!J$2,'Energy balance options'!$A$7:$A$3000,HeatGen!$A1388)</f>
        <v>0</v>
      </c>
      <c r="K1388">
        <f>SUMIFS('Energy balance options'!$F$7:$F$3000,'Energy balance options'!$B$7:$B$3000,HeatGen!K$2,'Energy balance options'!$A$7:$A$3000,HeatGen!$A1388)</f>
        <v>0</v>
      </c>
      <c r="L1388">
        <f>SUMIFS('Energy balance options'!$F$7:$F$3000,'Energy balance options'!$B$7:$B$3000,HeatGen!L$2,'Energy balance options'!$A$7:$A$3000,HeatGen!$A1388)</f>
        <v>0</v>
      </c>
      <c r="M1388">
        <f>SUMIFS('Energy balance options'!$F$7:$F$3000,'Energy balance options'!$B$7:$B$3000,HeatGen!M$2,'Energy balance options'!$A$7:$A$3000,HeatGen!$A1388)</f>
        <v>0</v>
      </c>
      <c r="N1388">
        <f>SUMIFS('Energy balance options'!$F$7:$F$3000,'Energy balance options'!$B$7:$B$3000,HeatGen!N$2,'Energy balance options'!$A$7:$A$3000,HeatGen!$A1388)</f>
        <v>0</v>
      </c>
      <c r="P1388">
        <f>SUMIFS('Energy balance options'!$F$7:$F$3000,'Energy balance options'!$B$7:$B$3000,HeatGen!P$2,'Energy balance options'!$A$7:$A$3000,HeatGen!$A1388)</f>
        <v>0</v>
      </c>
      <c r="Q1388">
        <f>SUMIFS('Energy balance options'!$F$7:$F$3000,'Energy balance options'!$B$7:$B$3000,HeatGen!Q$2,'Energy balance options'!$A$7:$A$3000,HeatGen!$A1388)</f>
        <v>0</v>
      </c>
      <c r="R1388">
        <f>SUMIFS('Energy balance options'!$F$7:$F$3000,'Energy balance options'!$B$7:$B$3000,HeatGen!R$2,'Energy balance options'!$A$7:$A$3000,HeatGen!$A1388)</f>
        <v>0</v>
      </c>
      <c r="S1388">
        <f>SUMIFS('Energy balance options'!$G$7:$G$3000,'Energy balance options'!$B$7:$B$3000,HeatGen!S$2,'Energy balance options'!$A$7:$A$3000,HeatGen!$A1388)</f>
        <v>0</v>
      </c>
      <c r="T1388">
        <f>SUMIFS('Energy balance options'!$G$7:$G$3000,'Energy balance options'!$B$7:$B$3000,HeatGen!T$2,'Energy balance options'!$A$7:$A$3000,HeatGen!$A1388)</f>
        <v>0</v>
      </c>
      <c r="U1388">
        <f>SUMIFS('Energy balance options'!$G$7:$G$3000,'Energy balance options'!$B$7:$B$3000,HeatGen!U$2,'Energy balance options'!$A$7:$A$3000,HeatGen!$A1388)</f>
        <v>0</v>
      </c>
      <c r="V1388">
        <f>SUMIFS('Energy balance options'!$G$7:$G$3000,'Energy balance options'!$B$7:$B$3000,HeatGen!V$2,'Energy balance options'!$A$7:$A$3000,HeatGen!$A1388)</f>
        <v>0</v>
      </c>
      <c r="W1388">
        <f>SUMIFS('Energy balance options'!$G$7:$G$3000,'Energy balance options'!$B$7:$B$3000,HeatGen!W$2,'Energy balance options'!$A$7:$A$3000,HeatGen!$A1388)</f>
        <v>0</v>
      </c>
      <c r="X1388">
        <f>SUMIFS('Energy balance options'!$G$7:$G$3000,'Energy balance options'!$B$7:$B$3000,HeatGen!X$2,'Energy balance options'!$A$7:$A$3000,HeatGen!$A1388)</f>
        <v>0</v>
      </c>
      <c r="AG1388">
        <f t="shared" si="277"/>
        <v>0</v>
      </c>
      <c r="AH1388">
        <f t="shared" si="278"/>
        <v>0</v>
      </c>
      <c r="AI1388">
        <f t="shared" si="279"/>
        <v>0</v>
      </c>
      <c r="AJ1388">
        <f t="shared" si="280"/>
        <v>0</v>
      </c>
      <c r="AK1388">
        <f t="shared" si="281"/>
        <v>0</v>
      </c>
      <c r="AL1388">
        <f t="shared" si="282"/>
        <v>0</v>
      </c>
      <c r="AM1388">
        <f t="shared" si="283"/>
        <v>0</v>
      </c>
      <c r="AN1388">
        <f t="shared" si="284"/>
        <v>0</v>
      </c>
      <c r="AO1388">
        <f t="shared" si="285"/>
        <v>0</v>
      </c>
    </row>
    <row r="1389" spans="1:41" x14ac:dyDescent="0.2">
      <c r="A1389" s="9">
        <f>'Cost per option'!A1397</f>
        <v>0</v>
      </c>
      <c r="B1389" t="str">
        <f>_xlfn.IFNA(VLOOKUP(A1389,'Energy balance options'!A$7:C$3000,3,FALSE),"")</f>
        <v/>
      </c>
      <c r="C1389">
        <f>SUMIFS('Energy balance options'!$F$7:$F$3000,'Energy balance options'!$B$7:$B$3000,HeatGen!C$2,'Energy balance options'!$A$7:$A$3000,HeatGen!$A1389)</f>
        <v>0</v>
      </c>
      <c r="D1389">
        <f>SUMIFS('Energy balance options'!$F$7:$F$3000,'Energy balance options'!$B$7:$B$3000,HeatGen!D$2,'Energy balance options'!$A$7:$A$3000,HeatGen!$A1389)</f>
        <v>0</v>
      </c>
      <c r="E1389">
        <f>SUMIFS('Energy balance options'!$F$7:$F$3000,'Energy balance options'!$B$7:$B$3000,HeatGen!E$2,'Energy balance options'!$A$7:$A$3000,HeatGen!$A1389)</f>
        <v>0</v>
      </c>
      <c r="F1389">
        <f>SUMIFS('Energy balance options'!$F$7:$F$3000,'Energy balance options'!$B$7:$B$3000,HeatGen!F$2,'Energy balance options'!$A$7:$A$3000,HeatGen!$A1389)</f>
        <v>0</v>
      </c>
      <c r="G1389">
        <f>SUMIFS('Energy balance options'!$F$7:$F$3000,'Energy balance options'!$B$7:$B$3000,HeatGen!G$2,'Energy balance options'!$A$7:$A$3000,HeatGen!$A1389)</f>
        <v>0</v>
      </c>
      <c r="H1389">
        <f>SUMIFS('Energy balance options'!$F$7:$F$3000,'Energy balance options'!$B$7:$B$3000,HeatGen!H$2,'Energy balance options'!$A$7:$A$3000,HeatGen!$A1389)</f>
        <v>0</v>
      </c>
      <c r="I1389">
        <f>SUMIFS('Energy balance options'!$F$7:$F$3000,'Energy balance options'!$B$7:$B$3000,HeatGen!I$2,'Energy balance options'!$A$7:$A$3000,HeatGen!$A1389)</f>
        <v>0</v>
      </c>
      <c r="J1389">
        <f>SUMIFS('Energy balance options'!$F$7:$F$3000,'Energy balance options'!$B$7:$B$3000,HeatGen!J$2,'Energy balance options'!$A$7:$A$3000,HeatGen!$A1389)</f>
        <v>0</v>
      </c>
      <c r="K1389">
        <f>SUMIFS('Energy balance options'!$F$7:$F$3000,'Energy balance options'!$B$7:$B$3000,HeatGen!K$2,'Energy balance options'!$A$7:$A$3000,HeatGen!$A1389)</f>
        <v>0</v>
      </c>
      <c r="L1389">
        <f>SUMIFS('Energy balance options'!$F$7:$F$3000,'Energy balance options'!$B$7:$B$3000,HeatGen!L$2,'Energy balance options'!$A$7:$A$3000,HeatGen!$A1389)</f>
        <v>0</v>
      </c>
      <c r="M1389">
        <f>SUMIFS('Energy balance options'!$F$7:$F$3000,'Energy balance options'!$B$7:$B$3000,HeatGen!M$2,'Energy balance options'!$A$7:$A$3000,HeatGen!$A1389)</f>
        <v>0</v>
      </c>
      <c r="N1389">
        <f>SUMIFS('Energy balance options'!$F$7:$F$3000,'Energy balance options'!$B$7:$B$3000,HeatGen!N$2,'Energy balance options'!$A$7:$A$3000,HeatGen!$A1389)</f>
        <v>0</v>
      </c>
      <c r="P1389">
        <f>SUMIFS('Energy balance options'!$F$7:$F$3000,'Energy balance options'!$B$7:$B$3000,HeatGen!P$2,'Energy balance options'!$A$7:$A$3000,HeatGen!$A1389)</f>
        <v>0</v>
      </c>
      <c r="Q1389">
        <f>SUMIFS('Energy balance options'!$F$7:$F$3000,'Energy balance options'!$B$7:$B$3000,HeatGen!Q$2,'Energy balance options'!$A$7:$A$3000,HeatGen!$A1389)</f>
        <v>0</v>
      </c>
      <c r="R1389">
        <f>SUMIFS('Energy balance options'!$F$7:$F$3000,'Energy balance options'!$B$7:$B$3000,HeatGen!R$2,'Energy balance options'!$A$7:$A$3000,HeatGen!$A1389)</f>
        <v>0</v>
      </c>
      <c r="S1389">
        <f>SUMIFS('Energy balance options'!$G$7:$G$3000,'Energy balance options'!$B$7:$B$3000,HeatGen!S$2,'Energy balance options'!$A$7:$A$3000,HeatGen!$A1389)</f>
        <v>0</v>
      </c>
      <c r="T1389">
        <f>SUMIFS('Energy balance options'!$G$7:$G$3000,'Energy balance options'!$B$7:$B$3000,HeatGen!T$2,'Energy balance options'!$A$7:$A$3000,HeatGen!$A1389)</f>
        <v>0</v>
      </c>
      <c r="U1389">
        <f>SUMIFS('Energy balance options'!$G$7:$G$3000,'Energy balance options'!$B$7:$B$3000,HeatGen!U$2,'Energy balance options'!$A$7:$A$3000,HeatGen!$A1389)</f>
        <v>0</v>
      </c>
      <c r="V1389">
        <f>SUMIFS('Energy balance options'!$G$7:$G$3000,'Energy balance options'!$B$7:$B$3000,HeatGen!V$2,'Energy balance options'!$A$7:$A$3000,HeatGen!$A1389)</f>
        <v>0</v>
      </c>
      <c r="W1389">
        <f>SUMIFS('Energy balance options'!$G$7:$G$3000,'Energy balance options'!$B$7:$B$3000,HeatGen!W$2,'Energy balance options'!$A$7:$A$3000,HeatGen!$A1389)</f>
        <v>0</v>
      </c>
      <c r="X1389">
        <f>SUMIFS('Energy balance options'!$G$7:$G$3000,'Energy balance options'!$B$7:$B$3000,HeatGen!X$2,'Energy balance options'!$A$7:$A$3000,HeatGen!$A1389)</f>
        <v>0</v>
      </c>
      <c r="AG1389">
        <f t="shared" si="277"/>
        <v>0</v>
      </c>
      <c r="AH1389">
        <f t="shared" si="278"/>
        <v>0</v>
      </c>
      <c r="AI1389">
        <f t="shared" si="279"/>
        <v>0</v>
      </c>
      <c r="AJ1389">
        <f t="shared" si="280"/>
        <v>0</v>
      </c>
      <c r="AK1389">
        <f t="shared" si="281"/>
        <v>0</v>
      </c>
      <c r="AL1389">
        <f t="shared" si="282"/>
        <v>0</v>
      </c>
      <c r="AM1389">
        <f t="shared" si="283"/>
        <v>0</v>
      </c>
      <c r="AN1389">
        <f t="shared" si="284"/>
        <v>0</v>
      </c>
      <c r="AO1389">
        <f t="shared" si="285"/>
        <v>0</v>
      </c>
    </row>
    <row r="1390" spans="1:41" x14ac:dyDescent="0.2">
      <c r="A1390" s="9">
        <f>'Cost per option'!A1398</f>
        <v>0</v>
      </c>
      <c r="B1390" t="str">
        <f>_xlfn.IFNA(VLOOKUP(A1390,'Energy balance options'!A$7:C$3000,3,FALSE),"")</f>
        <v/>
      </c>
      <c r="C1390">
        <f>SUMIFS('Energy balance options'!$F$7:$F$3000,'Energy balance options'!$B$7:$B$3000,HeatGen!C$2,'Energy balance options'!$A$7:$A$3000,HeatGen!$A1390)</f>
        <v>0</v>
      </c>
      <c r="D1390">
        <f>SUMIFS('Energy balance options'!$F$7:$F$3000,'Energy balance options'!$B$7:$B$3000,HeatGen!D$2,'Energy balance options'!$A$7:$A$3000,HeatGen!$A1390)</f>
        <v>0</v>
      </c>
      <c r="E1390">
        <f>SUMIFS('Energy balance options'!$F$7:$F$3000,'Energy balance options'!$B$7:$B$3000,HeatGen!E$2,'Energy balance options'!$A$7:$A$3000,HeatGen!$A1390)</f>
        <v>0</v>
      </c>
      <c r="F1390">
        <f>SUMIFS('Energy balance options'!$F$7:$F$3000,'Energy balance options'!$B$7:$B$3000,HeatGen!F$2,'Energy balance options'!$A$7:$A$3000,HeatGen!$A1390)</f>
        <v>0</v>
      </c>
      <c r="G1390">
        <f>SUMIFS('Energy balance options'!$F$7:$F$3000,'Energy balance options'!$B$7:$B$3000,HeatGen!G$2,'Energy balance options'!$A$7:$A$3000,HeatGen!$A1390)</f>
        <v>0</v>
      </c>
      <c r="H1390">
        <f>SUMIFS('Energy balance options'!$F$7:$F$3000,'Energy balance options'!$B$7:$B$3000,HeatGen!H$2,'Energy balance options'!$A$7:$A$3000,HeatGen!$A1390)</f>
        <v>0</v>
      </c>
      <c r="I1390">
        <f>SUMIFS('Energy balance options'!$F$7:$F$3000,'Energy balance options'!$B$7:$B$3000,HeatGen!I$2,'Energy balance options'!$A$7:$A$3000,HeatGen!$A1390)</f>
        <v>0</v>
      </c>
      <c r="J1390">
        <f>SUMIFS('Energy balance options'!$F$7:$F$3000,'Energy balance options'!$B$7:$B$3000,HeatGen!J$2,'Energy balance options'!$A$7:$A$3000,HeatGen!$A1390)</f>
        <v>0</v>
      </c>
      <c r="K1390">
        <f>SUMIFS('Energy balance options'!$F$7:$F$3000,'Energy balance options'!$B$7:$B$3000,HeatGen!K$2,'Energy balance options'!$A$7:$A$3000,HeatGen!$A1390)</f>
        <v>0</v>
      </c>
      <c r="L1390">
        <f>SUMIFS('Energy balance options'!$F$7:$F$3000,'Energy balance options'!$B$7:$B$3000,HeatGen!L$2,'Energy balance options'!$A$7:$A$3000,HeatGen!$A1390)</f>
        <v>0</v>
      </c>
      <c r="M1390">
        <f>SUMIFS('Energy balance options'!$F$7:$F$3000,'Energy balance options'!$B$7:$B$3000,HeatGen!M$2,'Energy balance options'!$A$7:$A$3000,HeatGen!$A1390)</f>
        <v>0</v>
      </c>
      <c r="N1390">
        <f>SUMIFS('Energy balance options'!$F$7:$F$3000,'Energy balance options'!$B$7:$B$3000,HeatGen!N$2,'Energy balance options'!$A$7:$A$3000,HeatGen!$A1390)</f>
        <v>0</v>
      </c>
      <c r="P1390">
        <f>SUMIFS('Energy balance options'!$F$7:$F$3000,'Energy balance options'!$B$7:$B$3000,HeatGen!P$2,'Energy balance options'!$A$7:$A$3000,HeatGen!$A1390)</f>
        <v>0</v>
      </c>
      <c r="Q1390">
        <f>SUMIFS('Energy balance options'!$F$7:$F$3000,'Energy balance options'!$B$7:$B$3000,HeatGen!Q$2,'Energy balance options'!$A$7:$A$3000,HeatGen!$A1390)</f>
        <v>0</v>
      </c>
      <c r="R1390">
        <f>SUMIFS('Energy balance options'!$F$7:$F$3000,'Energy balance options'!$B$7:$B$3000,HeatGen!R$2,'Energy balance options'!$A$7:$A$3000,HeatGen!$A1390)</f>
        <v>0</v>
      </c>
      <c r="S1390">
        <f>SUMIFS('Energy balance options'!$G$7:$G$3000,'Energy balance options'!$B$7:$B$3000,HeatGen!S$2,'Energy balance options'!$A$7:$A$3000,HeatGen!$A1390)</f>
        <v>0</v>
      </c>
      <c r="T1390">
        <f>SUMIFS('Energy balance options'!$G$7:$G$3000,'Energy balance options'!$B$7:$B$3000,HeatGen!T$2,'Energy balance options'!$A$7:$A$3000,HeatGen!$A1390)</f>
        <v>0</v>
      </c>
      <c r="U1390">
        <f>SUMIFS('Energy balance options'!$G$7:$G$3000,'Energy balance options'!$B$7:$B$3000,HeatGen!U$2,'Energy balance options'!$A$7:$A$3000,HeatGen!$A1390)</f>
        <v>0</v>
      </c>
      <c r="V1390">
        <f>SUMIFS('Energy balance options'!$G$7:$G$3000,'Energy balance options'!$B$7:$B$3000,HeatGen!V$2,'Energy balance options'!$A$7:$A$3000,HeatGen!$A1390)</f>
        <v>0</v>
      </c>
      <c r="W1390">
        <f>SUMIFS('Energy balance options'!$G$7:$G$3000,'Energy balance options'!$B$7:$B$3000,HeatGen!W$2,'Energy balance options'!$A$7:$A$3000,HeatGen!$A1390)</f>
        <v>0</v>
      </c>
      <c r="X1390">
        <f>SUMIFS('Energy balance options'!$G$7:$G$3000,'Energy balance options'!$B$7:$B$3000,HeatGen!X$2,'Energy balance options'!$A$7:$A$3000,HeatGen!$A1390)</f>
        <v>0</v>
      </c>
      <c r="AG1390">
        <f t="shared" si="277"/>
        <v>0</v>
      </c>
      <c r="AH1390">
        <f t="shared" si="278"/>
        <v>0</v>
      </c>
      <c r="AI1390">
        <f t="shared" si="279"/>
        <v>0</v>
      </c>
      <c r="AJ1390">
        <f t="shared" si="280"/>
        <v>0</v>
      </c>
      <c r="AK1390">
        <f t="shared" si="281"/>
        <v>0</v>
      </c>
      <c r="AL1390">
        <f t="shared" si="282"/>
        <v>0</v>
      </c>
      <c r="AM1390">
        <f t="shared" si="283"/>
        <v>0</v>
      </c>
      <c r="AN1390">
        <f t="shared" si="284"/>
        <v>0</v>
      </c>
      <c r="AO1390">
        <f t="shared" si="285"/>
        <v>0</v>
      </c>
    </row>
    <row r="1391" spans="1:41" x14ac:dyDescent="0.2">
      <c r="A1391" s="9">
        <f>'Cost per option'!A1399</f>
        <v>0</v>
      </c>
      <c r="B1391" t="str">
        <f>_xlfn.IFNA(VLOOKUP(A1391,'Energy balance options'!A$7:C$3000,3,FALSE),"")</f>
        <v/>
      </c>
      <c r="C1391">
        <f>SUMIFS('Energy balance options'!$F$7:$F$3000,'Energy balance options'!$B$7:$B$3000,HeatGen!C$2,'Energy balance options'!$A$7:$A$3000,HeatGen!$A1391)</f>
        <v>0</v>
      </c>
      <c r="D1391">
        <f>SUMIFS('Energy balance options'!$F$7:$F$3000,'Energy balance options'!$B$7:$B$3000,HeatGen!D$2,'Energy balance options'!$A$7:$A$3000,HeatGen!$A1391)</f>
        <v>0</v>
      </c>
      <c r="E1391">
        <f>SUMIFS('Energy balance options'!$F$7:$F$3000,'Energy balance options'!$B$7:$B$3000,HeatGen!E$2,'Energy balance options'!$A$7:$A$3000,HeatGen!$A1391)</f>
        <v>0</v>
      </c>
      <c r="F1391">
        <f>SUMIFS('Energy balance options'!$F$7:$F$3000,'Energy balance options'!$B$7:$B$3000,HeatGen!F$2,'Energy balance options'!$A$7:$A$3000,HeatGen!$A1391)</f>
        <v>0</v>
      </c>
      <c r="G1391">
        <f>SUMIFS('Energy balance options'!$F$7:$F$3000,'Energy balance options'!$B$7:$B$3000,HeatGen!G$2,'Energy balance options'!$A$7:$A$3000,HeatGen!$A1391)</f>
        <v>0</v>
      </c>
      <c r="H1391">
        <f>SUMIFS('Energy balance options'!$F$7:$F$3000,'Energy balance options'!$B$7:$B$3000,HeatGen!H$2,'Energy balance options'!$A$7:$A$3000,HeatGen!$A1391)</f>
        <v>0</v>
      </c>
      <c r="I1391">
        <f>SUMIFS('Energy balance options'!$F$7:$F$3000,'Energy balance options'!$B$7:$B$3000,HeatGen!I$2,'Energy balance options'!$A$7:$A$3000,HeatGen!$A1391)</f>
        <v>0</v>
      </c>
      <c r="J1391">
        <f>SUMIFS('Energy balance options'!$F$7:$F$3000,'Energy balance options'!$B$7:$B$3000,HeatGen!J$2,'Energy balance options'!$A$7:$A$3000,HeatGen!$A1391)</f>
        <v>0</v>
      </c>
      <c r="K1391">
        <f>SUMIFS('Energy balance options'!$F$7:$F$3000,'Energy balance options'!$B$7:$B$3000,HeatGen!K$2,'Energy balance options'!$A$7:$A$3000,HeatGen!$A1391)</f>
        <v>0</v>
      </c>
      <c r="L1391">
        <f>SUMIFS('Energy balance options'!$F$7:$F$3000,'Energy balance options'!$B$7:$B$3000,HeatGen!L$2,'Energy balance options'!$A$7:$A$3000,HeatGen!$A1391)</f>
        <v>0</v>
      </c>
      <c r="M1391">
        <f>SUMIFS('Energy balance options'!$F$7:$F$3000,'Energy balance options'!$B$7:$B$3000,HeatGen!M$2,'Energy balance options'!$A$7:$A$3000,HeatGen!$A1391)</f>
        <v>0</v>
      </c>
      <c r="N1391">
        <f>SUMIFS('Energy balance options'!$F$7:$F$3000,'Energy balance options'!$B$7:$B$3000,HeatGen!N$2,'Energy balance options'!$A$7:$A$3000,HeatGen!$A1391)</f>
        <v>0</v>
      </c>
      <c r="P1391">
        <f>SUMIFS('Energy balance options'!$F$7:$F$3000,'Energy balance options'!$B$7:$B$3000,HeatGen!P$2,'Energy balance options'!$A$7:$A$3000,HeatGen!$A1391)</f>
        <v>0</v>
      </c>
      <c r="Q1391">
        <f>SUMIFS('Energy balance options'!$F$7:$F$3000,'Energy balance options'!$B$7:$B$3000,HeatGen!Q$2,'Energy balance options'!$A$7:$A$3000,HeatGen!$A1391)</f>
        <v>0</v>
      </c>
      <c r="R1391">
        <f>SUMIFS('Energy balance options'!$F$7:$F$3000,'Energy balance options'!$B$7:$B$3000,HeatGen!R$2,'Energy balance options'!$A$7:$A$3000,HeatGen!$A1391)</f>
        <v>0</v>
      </c>
      <c r="S1391">
        <f>SUMIFS('Energy balance options'!$G$7:$G$3000,'Energy balance options'!$B$7:$B$3000,HeatGen!S$2,'Energy balance options'!$A$7:$A$3000,HeatGen!$A1391)</f>
        <v>0</v>
      </c>
      <c r="T1391">
        <f>SUMIFS('Energy balance options'!$G$7:$G$3000,'Energy balance options'!$B$7:$B$3000,HeatGen!T$2,'Energy balance options'!$A$7:$A$3000,HeatGen!$A1391)</f>
        <v>0</v>
      </c>
      <c r="U1391">
        <f>SUMIFS('Energy balance options'!$G$7:$G$3000,'Energy balance options'!$B$7:$B$3000,HeatGen!U$2,'Energy balance options'!$A$7:$A$3000,HeatGen!$A1391)</f>
        <v>0</v>
      </c>
      <c r="V1391">
        <f>SUMIFS('Energy balance options'!$G$7:$G$3000,'Energy balance options'!$B$7:$B$3000,HeatGen!V$2,'Energy balance options'!$A$7:$A$3000,HeatGen!$A1391)</f>
        <v>0</v>
      </c>
      <c r="W1391">
        <f>SUMIFS('Energy balance options'!$G$7:$G$3000,'Energy balance options'!$B$7:$B$3000,HeatGen!W$2,'Energy balance options'!$A$7:$A$3000,HeatGen!$A1391)</f>
        <v>0</v>
      </c>
      <c r="X1391">
        <f>SUMIFS('Energy balance options'!$G$7:$G$3000,'Energy balance options'!$B$7:$B$3000,HeatGen!X$2,'Energy balance options'!$A$7:$A$3000,HeatGen!$A1391)</f>
        <v>0</v>
      </c>
      <c r="AG1391">
        <f t="shared" si="277"/>
        <v>0</v>
      </c>
      <c r="AH1391">
        <f t="shared" si="278"/>
        <v>0</v>
      </c>
      <c r="AI1391">
        <f t="shared" si="279"/>
        <v>0</v>
      </c>
      <c r="AJ1391">
        <f t="shared" si="280"/>
        <v>0</v>
      </c>
      <c r="AK1391">
        <f t="shared" si="281"/>
        <v>0</v>
      </c>
      <c r="AL1391">
        <f t="shared" si="282"/>
        <v>0</v>
      </c>
      <c r="AM1391">
        <f t="shared" si="283"/>
        <v>0</v>
      </c>
      <c r="AN1391">
        <f t="shared" si="284"/>
        <v>0</v>
      </c>
      <c r="AO1391">
        <f t="shared" si="285"/>
        <v>0</v>
      </c>
    </row>
    <row r="1392" spans="1:41" x14ac:dyDescent="0.2">
      <c r="A1392" s="9">
        <f>'Cost per option'!A1400</f>
        <v>0</v>
      </c>
      <c r="B1392" t="str">
        <f>_xlfn.IFNA(VLOOKUP(A1392,'Energy balance options'!A$7:C$3000,3,FALSE),"")</f>
        <v/>
      </c>
      <c r="C1392">
        <f>SUMIFS('Energy balance options'!$F$7:$F$3000,'Energy balance options'!$B$7:$B$3000,HeatGen!C$2,'Energy balance options'!$A$7:$A$3000,HeatGen!$A1392)</f>
        <v>0</v>
      </c>
      <c r="D1392">
        <f>SUMIFS('Energy balance options'!$F$7:$F$3000,'Energy balance options'!$B$7:$B$3000,HeatGen!D$2,'Energy balance options'!$A$7:$A$3000,HeatGen!$A1392)</f>
        <v>0</v>
      </c>
      <c r="E1392">
        <f>SUMIFS('Energy balance options'!$F$7:$F$3000,'Energy balance options'!$B$7:$B$3000,HeatGen!E$2,'Energy balance options'!$A$7:$A$3000,HeatGen!$A1392)</f>
        <v>0</v>
      </c>
      <c r="F1392">
        <f>SUMIFS('Energy balance options'!$F$7:$F$3000,'Energy balance options'!$B$7:$B$3000,HeatGen!F$2,'Energy balance options'!$A$7:$A$3000,HeatGen!$A1392)</f>
        <v>0</v>
      </c>
      <c r="G1392">
        <f>SUMIFS('Energy balance options'!$F$7:$F$3000,'Energy balance options'!$B$7:$B$3000,HeatGen!G$2,'Energy balance options'!$A$7:$A$3000,HeatGen!$A1392)</f>
        <v>0</v>
      </c>
      <c r="H1392">
        <f>SUMIFS('Energy balance options'!$F$7:$F$3000,'Energy balance options'!$B$7:$B$3000,HeatGen!H$2,'Energy balance options'!$A$7:$A$3000,HeatGen!$A1392)</f>
        <v>0</v>
      </c>
      <c r="I1392">
        <f>SUMIFS('Energy balance options'!$F$7:$F$3000,'Energy balance options'!$B$7:$B$3000,HeatGen!I$2,'Energy balance options'!$A$7:$A$3000,HeatGen!$A1392)</f>
        <v>0</v>
      </c>
      <c r="J1392">
        <f>SUMIFS('Energy balance options'!$F$7:$F$3000,'Energy balance options'!$B$7:$B$3000,HeatGen!J$2,'Energy balance options'!$A$7:$A$3000,HeatGen!$A1392)</f>
        <v>0</v>
      </c>
      <c r="K1392">
        <f>SUMIFS('Energy balance options'!$F$7:$F$3000,'Energy balance options'!$B$7:$B$3000,HeatGen!K$2,'Energy balance options'!$A$7:$A$3000,HeatGen!$A1392)</f>
        <v>0</v>
      </c>
      <c r="L1392">
        <f>SUMIFS('Energy balance options'!$F$7:$F$3000,'Energy balance options'!$B$7:$B$3000,HeatGen!L$2,'Energy balance options'!$A$7:$A$3000,HeatGen!$A1392)</f>
        <v>0</v>
      </c>
      <c r="M1392">
        <f>SUMIFS('Energy balance options'!$F$7:$F$3000,'Energy balance options'!$B$7:$B$3000,HeatGen!M$2,'Energy balance options'!$A$7:$A$3000,HeatGen!$A1392)</f>
        <v>0</v>
      </c>
      <c r="N1392">
        <f>SUMIFS('Energy balance options'!$F$7:$F$3000,'Energy balance options'!$B$7:$B$3000,HeatGen!N$2,'Energy balance options'!$A$7:$A$3000,HeatGen!$A1392)</f>
        <v>0</v>
      </c>
      <c r="P1392">
        <f>SUMIFS('Energy balance options'!$F$7:$F$3000,'Energy balance options'!$B$7:$B$3000,HeatGen!P$2,'Energy balance options'!$A$7:$A$3000,HeatGen!$A1392)</f>
        <v>0</v>
      </c>
      <c r="Q1392">
        <f>SUMIFS('Energy balance options'!$F$7:$F$3000,'Energy balance options'!$B$7:$B$3000,HeatGen!Q$2,'Energy balance options'!$A$7:$A$3000,HeatGen!$A1392)</f>
        <v>0</v>
      </c>
      <c r="R1392">
        <f>SUMIFS('Energy balance options'!$F$7:$F$3000,'Energy balance options'!$B$7:$B$3000,HeatGen!R$2,'Energy balance options'!$A$7:$A$3000,HeatGen!$A1392)</f>
        <v>0</v>
      </c>
      <c r="S1392">
        <f>SUMIFS('Energy balance options'!$G$7:$G$3000,'Energy balance options'!$B$7:$B$3000,HeatGen!S$2,'Energy balance options'!$A$7:$A$3000,HeatGen!$A1392)</f>
        <v>0</v>
      </c>
      <c r="T1392">
        <f>SUMIFS('Energy balance options'!$G$7:$G$3000,'Energy balance options'!$B$7:$B$3000,HeatGen!T$2,'Energy balance options'!$A$7:$A$3000,HeatGen!$A1392)</f>
        <v>0</v>
      </c>
      <c r="U1392">
        <f>SUMIFS('Energy balance options'!$G$7:$G$3000,'Energy balance options'!$B$7:$B$3000,HeatGen!U$2,'Energy balance options'!$A$7:$A$3000,HeatGen!$A1392)</f>
        <v>0</v>
      </c>
      <c r="V1392">
        <f>SUMIFS('Energy balance options'!$G$7:$G$3000,'Energy balance options'!$B$7:$B$3000,HeatGen!V$2,'Energy balance options'!$A$7:$A$3000,HeatGen!$A1392)</f>
        <v>0</v>
      </c>
      <c r="W1392">
        <f>SUMIFS('Energy balance options'!$G$7:$G$3000,'Energy balance options'!$B$7:$B$3000,HeatGen!W$2,'Energy balance options'!$A$7:$A$3000,HeatGen!$A1392)</f>
        <v>0</v>
      </c>
      <c r="X1392">
        <f>SUMIFS('Energy balance options'!$G$7:$G$3000,'Energy balance options'!$B$7:$B$3000,HeatGen!X$2,'Energy balance options'!$A$7:$A$3000,HeatGen!$A1392)</f>
        <v>0</v>
      </c>
      <c r="AG1392">
        <f t="shared" si="277"/>
        <v>0</v>
      </c>
      <c r="AH1392">
        <f t="shared" si="278"/>
        <v>0</v>
      </c>
      <c r="AI1392">
        <f t="shared" si="279"/>
        <v>0</v>
      </c>
      <c r="AJ1392">
        <f t="shared" si="280"/>
        <v>0</v>
      </c>
      <c r="AK1392">
        <f t="shared" si="281"/>
        <v>0</v>
      </c>
      <c r="AL1392">
        <f t="shared" si="282"/>
        <v>0</v>
      </c>
      <c r="AM1392">
        <f t="shared" si="283"/>
        <v>0</v>
      </c>
      <c r="AN1392">
        <f t="shared" si="284"/>
        <v>0</v>
      </c>
      <c r="AO1392">
        <f t="shared" si="285"/>
        <v>0</v>
      </c>
    </row>
    <row r="1393" spans="1:41" x14ac:dyDescent="0.2">
      <c r="A1393" s="9">
        <f>'Cost per option'!A1401</f>
        <v>0</v>
      </c>
      <c r="B1393" t="str">
        <f>_xlfn.IFNA(VLOOKUP(A1393,'Energy balance options'!A$7:C$3000,3,FALSE),"")</f>
        <v/>
      </c>
      <c r="C1393">
        <f>SUMIFS('Energy balance options'!$F$7:$F$3000,'Energy balance options'!$B$7:$B$3000,HeatGen!C$2,'Energy balance options'!$A$7:$A$3000,HeatGen!$A1393)</f>
        <v>0</v>
      </c>
      <c r="D1393">
        <f>SUMIFS('Energy balance options'!$F$7:$F$3000,'Energy balance options'!$B$7:$B$3000,HeatGen!D$2,'Energy balance options'!$A$7:$A$3000,HeatGen!$A1393)</f>
        <v>0</v>
      </c>
      <c r="E1393">
        <f>SUMIFS('Energy balance options'!$F$7:$F$3000,'Energy balance options'!$B$7:$B$3000,HeatGen!E$2,'Energy balance options'!$A$7:$A$3000,HeatGen!$A1393)</f>
        <v>0</v>
      </c>
      <c r="F1393">
        <f>SUMIFS('Energy balance options'!$F$7:$F$3000,'Energy balance options'!$B$7:$B$3000,HeatGen!F$2,'Energy balance options'!$A$7:$A$3000,HeatGen!$A1393)</f>
        <v>0</v>
      </c>
      <c r="G1393">
        <f>SUMIFS('Energy balance options'!$F$7:$F$3000,'Energy balance options'!$B$7:$B$3000,HeatGen!G$2,'Energy balance options'!$A$7:$A$3000,HeatGen!$A1393)</f>
        <v>0</v>
      </c>
      <c r="H1393">
        <f>SUMIFS('Energy balance options'!$F$7:$F$3000,'Energy balance options'!$B$7:$B$3000,HeatGen!H$2,'Energy balance options'!$A$7:$A$3000,HeatGen!$A1393)</f>
        <v>0</v>
      </c>
      <c r="I1393">
        <f>SUMIFS('Energy balance options'!$F$7:$F$3000,'Energy balance options'!$B$7:$B$3000,HeatGen!I$2,'Energy balance options'!$A$7:$A$3000,HeatGen!$A1393)</f>
        <v>0</v>
      </c>
      <c r="J1393">
        <f>SUMIFS('Energy balance options'!$F$7:$F$3000,'Energy balance options'!$B$7:$B$3000,HeatGen!J$2,'Energy balance options'!$A$7:$A$3000,HeatGen!$A1393)</f>
        <v>0</v>
      </c>
      <c r="K1393">
        <f>SUMIFS('Energy balance options'!$F$7:$F$3000,'Energy balance options'!$B$7:$B$3000,HeatGen!K$2,'Energy balance options'!$A$7:$A$3000,HeatGen!$A1393)</f>
        <v>0</v>
      </c>
      <c r="L1393">
        <f>SUMIFS('Energy balance options'!$F$7:$F$3000,'Energy balance options'!$B$7:$B$3000,HeatGen!L$2,'Energy balance options'!$A$7:$A$3000,HeatGen!$A1393)</f>
        <v>0</v>
      </c>
      <c r="M1393">
        <f>SUMIFS('Energy balance options'!$F$7:$F$3000,'Energy balance options'!$B$7:$B$3000,HeatGen!M$2,'Energy balance options'!$A$7:$A$3000,HeatGen!$A1393)</f>
        <v>0</v>
      </c>
      <c r="N1393">
        <f>SUMIFS('Energy balance options'!$F$7:$F$3000,'Energy balance options'!$B$7:$B$3000,HeatGen!N$2,'Energy balance options'!$A$7:$A$3000,HeatGen!$A1393)</f>
        <v>0</v>
      </c>
      <c r="P1393">
        <f>SUMIFS('Energy balance options'!$F$7:$F$3000,'Energy balance options'!$B$7:$B$3000,HeatGen!P$2,'Energy balance options'!$A$7:$A$3000,HeatGen!$A1393)</f>
        <v>0</v>
      </c>
      <c r="Q1393">
        <f>SUMIFS('Energy balance options'!$F$7:$F$3000,'Energy balance options'!$B$7:$B$3000,HeatGen!Q$2,'Energy balance options'!$A$7:$A$3000,HeatGen!$A1393)</f>
        <v>0</v>
      </c>
      <c r="R1393">
        <f>SUMIFS('Energy balance options'!$F$7:$F$3000,'Energy balance options'!$B$7:$B$3000,HeatGen!R$2,'Energy balance options'!$A$7:$A$3000,HeatGen!$A1393)</f>
        <v>0</v>
      </c>
      <c r="S1393">
        <f>SUMIFS('Energy balance options'!$G$7:$G$3000,'Energy balance options'!$B$7:$B$3000,HeatGen!S$2,'Energy balance options'!$A$7:$A$3000,HeatGen!$A1393)</f>
        <v>0</v>
      </c>
      <c r="T1393">
        <f>SUMIFS('Energy balance options'!$G$7:$G$3000,'Energy balance options'!$B$7:$B$3000,HeatGen!T$2,'Energy balance options'!$A$7:$A$3000,HeatGen!$A1393)</f>
        <v>0</v>
      </c>
      <c r="U1393">
        <f>SUMIFS('Energy balance options'!$G$7:$G$3000,'Energy balance options'!$B$7:$B$3000,HeatGen!U$2,'Energy balance options'!$A$7:$A$3000,HeatGen!$A1393)</f>
        <v>0</v>
      </c>
      <c r="V1393">
        <f>SUMIFS('Energy balance options'!$G$7:$G$3000,'Energy balance options'!$B$7:$B$3000,HeatGen!V$2,'Energy balance options'!$A$7:$A$3000,HeatGen!$A1393)</f>
        <v>0</v>
      </c>
      <c r="W1393">
        <f>SUMIFS('Energy balance options'!$G$7:$G$3000,'Energy balance options'!$B$7:$B$3000,HeatGen!W$2,'Energy balance options'!$A$7:$A$3000,HeatGen!$A1393)</f>
        <v>0</v>
      </c>
      <c r="X1393">
        <f>SUMIFS('Energy balance options'!$G$7:$G$3000,'Energy balance options'!$B$7:$B$3000,HeatGen!X$2,'Energy balance options'!$A$7:$A$3000,HeatGen!$A1393)</f>
        <v>0</v>
      </c>
      <c r="AG1393">
        <f t="shared" si="277"/>
        <v>0</v>
      </c>
      <c r="AH1393">
        <f t="shared" si="278"/>
        <v>0</v>
      </c>
      <c r="AI1393">
        <f t="shared" si="279"/>
        <v>0</v>
      </c>
      <c r="AJ1393">
        <f t="shared" si="280"/>
        <v>0</v>
      </c>
      <c r="AK1393">
        <f t="shared" si="281"/>
        <v>0</v>
      </c>
      <c r="AL1393">
        <f t="shared" si="282"/>
        <v>0</v>
      </c>
      <c r="AM1393">
        <f t="shared" si="283"/>
        <v>0</v>
      </c>
      <c r="AN1393">
        <f t="shared" si="284"/>
        <v>0</v>
      </c>
      <c r="AO1393">
        <f t="shared" si="285"/>
        <v>0</v>
      </c>
    </row>
    <row r="1394" spans="1:41" x14ac:dyDescent="0.2">
      <c r="A1394" s="9">
        <f>'Cost per option'!A1402</f>
        <v>0</v>
      </c>
      <c r="B1394" t="str">
        <f>_xlfn.IFNA(VLOOKUP(A1394,'Energy balance options'!A$7:C$3000,3,FALSE),"")</f>
        <v/>
      </c>
      <c r="C1394">
        <f>SUMIFS('Energy balance options'!$F$7:$F$3000,'Energy balance options'!$B$7:$B$3000,HeatGen!C$2,'Energy balance options'!$A$7:$A$3000,HeatGen!$A1394)</f>
        <v>0</v>
      </c>
      <c r="D1394">
        <f>SUMIFS('Energy balance options'!$F$7:$F$3000,'Energy balance options'!$B$7:$B$3000,HeatGen!D$2,'Energy balance options'!$A$7:$A$3000,HeatGen!$A1394)</f>
        <v>0</v>
      </c>
      <c r="E1394">
        <f>SUMIFS('Energy balance options'!$F$7:$F$3000,'Energy balance options'!$B$7:$B$3000,HeatGen!E$2,'Energy balance options'!$A$7:$A$3000,HeatGen!$A1394)</f>
        <v>0</v>
      </c>
      <c r="F1394">
        <f>SUMIFS('Energy balance options'!$F$7:$F$3000,'Energy balance options'!$B$7:$B$3000,HeatGen!F$2,'Energy balance options'!$A$7:$A$3000,HeatGen!$A1394)</f>
        <v>0</v>
      </c>
      <c r="G1394">
        <f>SUMIFS('Energy balance options'!$F$7:$F$3000,'Energy balance options'!$B$7:$B$3000,HeatGen!G$2,'Energy balance options'!$A$7:$A$3000,HeatGen!$A1394)</f>
        <v>0</v>
      </c>
      <c r="H1394">
        <f>SUMIFS('Energy balance options'!$F$7:$F$3000,'Energy balance options'!$B$7:$B$3000,HeatGen!H$2,'Energy balance options'!$A$7:$A$3000,HeatGen!$A1394)</f>
        <v>0</v>
      </c>
      <c r="I1394">
        <f>SUMIFS('Energy balance options'!$F$7:$F$3000,'Energy balance options'!$B$7:$B$3000,HeatGen!I$2,'Energy balance options'!$A$7:$A$3000,HeatGen!$A1394)</f>
        <v>0</v>
      </c>
      <c r="J1394">
        <f>SUMIFS('Energy balance options'!$F$7:$F$3000,'Energy balance options'!$B$7:$B$3000,HeatGen!J$2,'Energy balance options'!$A$7:$A$3000,HeatGen!$A1394)</f>
        <v>0</v>
      </c>
      <c r="K1394">
        <f>SUMIFS('Energy balance options'!$F$7:$F$3000,'Energy balance options'!$B$7:$B$3000,HeatGen!K$2,'Energy balance options'!$A$7:$A$3000,HeatGen!$A1394)</f>
        <v>0</v>
      </c>
      <c r="L1394">
        <f>SUMIFS('Energy balance options'!$F$7:$F$3000,'Energy balance options'!$B$7:$B$3000,HeatGen!L$2,'Energy balance options'!$A$7:$A$3000,HeatGen!$A1394)</f>
        <v>0</v>
      </c>
      <c r="M1394">
        <f>SUMIFS('Energy balance options'!$F$7:$F$3000,'Energy balance options'!$B$7:$B$3000,HeatGen!M$2,'Energy balance options'!$A$7:$A$3000,HeatGen!$A1394)</f>
        <v>0</v>
      </c>
      <c r="N1394">
        <f>SUMIFS('Energy balance options'!$F$7:$F$3000,'Energy balance options'!$B$7:$B$3000,HeatGen!N$2,'Energy balance options'!$A$7:$A$3000,HeatGen!$A1394)</f>
        <v>0</v>
      </c>
      <c r="P1394">
        <f>SUMIFS('Energy balance options'!$F$7:$F$3000,'Energy balance options'!$B$7:$B$3000,HeatGen!P$2,'Energy balance options'!$A$7:$A$3000,HeatGen!$A1394)</f>
        <v>0</v>
      </c>
      <c r="Q1394">
        <f>SUMIFS('Energy balance options'!$F$7:$F$3000,'Energy balance options'!$B$7:$B$3000,HeatGen!Q$2,'Energy balance options'!$A$7:$A$3000,HeatGen!$A1394)</f>
        <v>0</v>
      </c>
      <c r="R1394">
        <f>SUMIFS('Energy balance options'!$F$7:$F$3000,'Energy balance options'!$B$7:$B$3000,HeatGen!R$2,'Energy balance options'!$A$7:$A$3000,HeatGen!$A1394)</f>
        <v>0</v>
      </c>
      <c r="S1394">
        <f>SUMIFS('Energy balance options'!$G$7:$G$3000,'Energy balance options'!$B$7:$B$3000,HeatGen!S$2,'Energy balance options'!$A$7:$A$3000,HeatGen!$A1394)</f>
        <v>0</v>
      </c>
      <c r="T1394">
        <f>SUMIFS('Energy balance options'!$G$7:$G$3000,'Energy balance options'!$B$7:$B$3000,HeatGen!T$2,'Energy balance options'!$A$7:$A$3000,HeatGen!$A1394)</f>
        <v>0</v>
      </c>
      <c r="U1394">
        <f>SUMIFS('Energy balance options'!$G$7:$G$3000,'Energy balance options'!$B$7:$B$3000,HeatGen!U$2,'Energy balance options'!$A$7:$A$3000,HeatGen!$A1394)</f>
        <v>0</v>
      </c>
      <c r="V1394">
        <f>SUMIFS('Energy balance options'!$G$7:$G$3000,'Energy balance options'!$B$7:$B$3000,HeatGen!V$2,'Energy balance options'!$A$7:$A$3000,HeatGen!$A1394)</f>
        <v>0</v>
      </c>
      <c r="W1394">
        <f>SUMIFS('Energy balance options'!$G$7:$G$3000,'Energy balance options'!$B$7:$B$3000,HeatGen!W$2,'Energy balance options'!$A$7:$A$3000,HeatGen!$A1394)</f>
        <v>0</v>
      </c>
      <c r="X1394">
        <f>SUMIFS('Energy balance options'!$G$7:$G$3000,'Energy balance options'!$B$7:$B$3000,HeatGen!X$2,'Energy balance options'!$A$7:$A$3000,HeatGen!$A1394)</f>
        <v>0</v>
      </c>
      <c r="AG1394">
        <f t="shared" si="277"/>
        <v>0</v>
      </c>
      <c r="AH1394">
        <f t="shared" si="278"/>
        <v>0</v>
      </c>
      <c r="AI1394">
        <f t="shared" si="279"/>
        <v>0</v>
      </c>
      <c r="AJ1394">
        <f t="shared" si="280"/>
        <v>0</v>
      </c>
      <c r="AK1394">
        <f t="shared" si="281"/>
        <v>0</v>
      </c>
      <c r="AL1394">
        <f t="shared" si="282"/>
        <v>0</v>
      </c>
      <c r="AM1394">
        <f t="shared" si="283"/>
        <v>0</v>
      </c>
      <c r="AN1394">
        <f t="shared" si="284"/>
        <v>0</v>
      </c>
      <c r="AO1394">
        <f t="shared" si="285"/>
        <v>0</v>
      </c>
    </row>
    <row r="1395" spans="1:41" x14ac:dyDescent="0.2">
      <c r="A1395" s="9">
        <f>'Cost per option'!A1403</f>
        <v>0</v>
      </c>
      <c r="B1395" t="str">
        <f>_xlfn.IFNA(VLOOKUP(A1395,'Energy balance options'!A$7:C$3000,3,FALSE),"")</f>
        <v/>
      </c>
      <c r="C1395">
        <f>SUMIFS('Energy balance options'!$F$7:$F$3000,'Energy balance options'!$B$7:$B$3000,HeatGen!C$2,'Energy balance options'!$A$7:$A$3000,HeatGen!$A1395)</f>
        <v>0</v>
      </c>
      <c r="D1395">
        <f>SUMIFS('Energy balance options'!$F$7:$F$3000,'Energy balance options'!$B$7:$B$3000,HeatGen!D$2,'Energy balance options'!$A$7:$A$3000,HeatGen!$A1395)</f>
        <v>0</v>
      </c>
      <c r="E1395">
        <f>SUMIFS('Energy balance options'!$F$7:$F$3000,'Energy balance options'!$B$7:$B$3000,HeatGen!E$2,'Energy balance options'!$A$7:$A$3000,HeatGen!$A1395)</f>
        <v>0</v>
      </c>
      <c r="F1395">
        <f>SUMIFS('Energy balance options'!$F$7:$F$3000,'Energy balance options'!$B$7:$B$3000,HeatGen!F$2,'Energy balance options'!$A$7:$A$3000,HeatGen!$A1395)</f>
        <v>0</v>
      </c>
      <c r="G1395">
        <f>SUMIFS('Energy balance options'!$F$7:$F$3000,'Energy balance options'!$B$7:$B$3000,HeatGen!G$2,'Energy balance options'!$A$7:$A$3000,HeatGen!$A1395)</f>
        <v>0</v>
      </c>
      <c r="H1395">
        <f>SUMIFS('Energy balance options'!$F$7:$F$3000,'Energy balance options'!$B$7:$B$3000,HeatGen!H$2,'Energy balance options'!$A$7:$A$3000,HeatGen!$A1395)</f>
        <v>0</v>
      </c>
      <c r="I1395">
        <f>SUMIFS('Energy balance options'!$F$7:$F$3000,'Energy balance options'!$B$7:$B$3000,HeatGen!I$2,'Energy balance options'!$A$7:$A$3000,HeatGen!$A1395)</f>
        <v>0</v>
      </c>
      <c r="J1395">
        <f>SUMIFS('Energy balance options'!$F$7:$F$3000,'Energy balance options'!$B$7:$B$3000,HeatGen!J$2,'Energy balance options'!$A$7:$A$3000,HeatGen!$A1395)</f>
        <v>0</v>
      </c>
      <c r="K1395">
        <f>SUMIFS('Energy balance options'!$F$7:$F$3000,'Energy balance options'!$B$7:$B$3000,HeatGen!K$2,'Energy balance options'!$A$7:$A$3000,HeatGen!$A1395)</f>
        <v>0</v>
      </c>
      <c r="L1395">
        <f>SUMIFS('Energy balance options'!$F$7:$F$3000,'Energy balance options'!$B$7:$B$3000,HeatGen!L$2,'Energy balance options'!$A$7:$A$3000,HeatGen!$A1395)</f>
        <v>0</v>
      </c>
      <c r="M1395">
        <f>SUMIFS('Energy balance options'!$F$7:$F$3000,'Energy balance options'!$B$7:$B$3000,HeatGen!M$2,'Energy balance options'!$A$7:$A$3000,HeatGen!$A1395)</f>
        <v>0</v>
      </c>
      <c r="N1395">
        <f>SUMIFS('Energy balance options'!$F$7:$F$3000,'Energy balance options'!$B$7:$B$3000,HeatGen!N$2,'Energy balance options'!$A$7:$A$3000,HeatGen!$A1395)</f>
        <v>0</v>
      </c>
      <c r="P1395">
        <f>SUMIFS('Energy balance options'!$F$7:$F$3000,'Energy balance options'!$B$7:$B$3000,HeatGen!P$2,'Energy balance options'!$A$7:$A$3000,HeatGen!$A1395)</f>
        <v>0</v>
      </c>
      <c r="Q1395">
        <f>SUMIFS('Energy balance options'!$F$7:$F$3000,'Energy balance options'!$B$7:$B$3000,HeatGen!Q$2,'Energy balance options'!$A$7:$A$3000,HeatGen!$A1395)</f>
        <v>0</v>
      </c>
      <c r="R1395">
        <f>SUMIFS('Energy balance options'!$F$7:$F$3000,'Energy balance options'!$B$7:$B$3000,HeatGen!R$2,'Energy balance options'!$A$7:$A$3000,HeatGen!$A1395)</f>
        <v>0</v>
      </c>
      <c r="S1395">
        <f>SUMIFS('Energy balance options'!$G$7:$G$3000,'Energy balance options'!$B$7:$B$3000,HeatGen!S$2,'Energy balance options'!$A$7:$A$3000,HeatGen!$A1395)</f>
        <v>0</v>
      </c>
      <c r="T1395">
        <f>SUMIFS('Energy balance options'!$G$7:$G$3000,'Energy balance options'!$B$7:$B$3000,HeatGen!T$2,'Energy balance options'!$A$7:$A$3000,HeatGen!$A1395)</f>
        <v>0</v>
      </c>
      <c r="U1395">
        <f>SUMIFS('Energy balance options'!$G$7:$G$3000,'Energy balance options'!$B$7:$B$3000,HeatGen!U$2,'Energy balance options'!$A$7:$A$3000,HeatGen!$A1395)</f>
        <v>0</v>
      </c>
      <c r="V1395">
        <f>SUMIFS('Energy balance options'!$G$7:$G$3000,'Energy balance options'!$B$7:$B$3000,HeatGen!V$2,'Energy balance options'!$A$7:$A$3000,HeatGen!$A1395)</f>
        <v>0</v>
      </c>
      <c r="W1395">
        <f>SUMIFS('Energy balance options'!$G$7:$G$3000,'Energy balance options'!$B$7:$B$3000,HeatGen!W$2,'Energy balance options'!$A$7:$A$3000,HeatGen!$A1395)</f>
        <v>0</v>
      </c>
      <c r="X1395">
        <f>SUMIFS('Energy balance options'!$G$7:$G$3000,'Energy balance options'!$B$7:$B$3000,HeatGen!X$2,'Energy balance options'!$A$7:$A$3000,HeatGen!$A1395)</f>
        <v>0</v>
      </c>
      <c r="AG1395">
        <f t="shared" si="277"/>
        <v>0</v>
      </c>
      <c r="AH1395">
        <f t="shared" si="278"/>
        <v>0</v>
      </c>
      <c r="AI1395">
        <f t="shared" si="279"/>
        <v>0</v>
      </c>
      <c r="AJ1395">
        <f t="shared" si="280"/>
        <v>0</v>
      </c>
      <c r="AK1395">
        <f t="shared" si="281"/>
        <v>0</v>
      </c>
      <c r="AL1395">
        <f t="shared" si="282"/>
        <v>0</v>
      </c>
      <c r="AM1395">
        <f t="shared" si="283"/>
        <v>0</v>
      </c>
      <c r="AN1395">
        <f t="shared" si="284"/>
        <v>0</v>
      </c>
      <c r="AO1395">
        <f t="shared" si="285"/>
        <v>0</v>
      </c>
    </row>
    <row r="1396" spans="1:41" x14ac:dyDescent="0.2">
      <c r="A1396" s="9">
        <f>'Cost per option'!A1404</f>
        <v>0</v>
      </c>
      <c r="B1396" t="str">
        <f>_xlfn.IFNA(VLOOKUP(A1396,'Energy balance options'!A$7:C$3000,3,FALSE),"")</f>
        <v/>
      </c>
      <c r="C1396">
        <f>SUMIFS('Energy balance options'!$F$7:$F$3000,'Energy balance options'!$B$7:$B$3000,HeatGen!C$2,'Energy balance options'!$A$7:$A$3000,HeatGen!$A1396)</f>
        <v>0</v>
      </c>
      <c r="D1396">
        <f>SUMIFS('Energy balance options'!$F$7:$F$3000,'Energy balance options'!$B$7:$B$3000,HeatGen!D$2,'Energy balance options'!$A$7:$A$3000,HeatGen!$A1396)</f>
        <v>0</v>
      </c>
      <c r="E1396">
        <f>SUMIFS('Energy balance options'!$F$7:$F$3000,'Energy balance options'!$B$7:$B$3000,HeatGen!E$2,'Energy balance options'!$A$7:$A$3000,HeatGen!$A1396)</f>
        <v>0</v>
      </c>
      <c r="F1396">
        <f>SUMIFS('Energy balance options'!$F$7:$F$3000,'Energy balance options'!$B$7:$B$3000,HeatGen!F$2,'Energy balance options'!$A$7:$A$3000,HeatGen!$A1396)</f>
        <v>0</v>
      </c>
      <c r="G1396">
        <f>SUMIFS('Energy balance options'!$F$7:$F$3000,'Energy balance options'!$B$7:$B$3000,HeatGen!G$2,'Energy balance options'!$A$7:$A$3000,HeatGen!$A1396)</f>
        <v>0</v>
      </c>
      <c r="H1396">
        <f>SUMIFS('Energy balance options'!$F$7:$F$3000,'Energy balance options'!$B$7:$B$3000,HeatGen!H$2,'Energy balance options'!$A$7:$A$3000,HeatGen!$A1396)</f>
        <v>0</v>
      </c>
      <c r="I1396">
        <f>SUMIFS('Energy balance options'!$F$7:$F$3000,'Energy balance options'!$B$7:$B$3000,HeatGen!I$2,'Energy balance options'!$A$7:$A$3000,HeatGen!$A1396)</f>
        <v>0</v>
      </c>
      <c r="J1396">
        <f>SUMIFS('Energy balance options'!$F$7:$F$3000,'Energy balance options'!$B$7:$B$3000,HeatGen!J$2,'Energy balance options'!$A$7:$A$3000,HeatGen!$A1396)</f>
        <v>0</v>
      </c>
      <c r="K1396">
        <f>SUMIFS('Energy balance options'!$F$7:$F$3000,'Energy balance options'!$B$7:$B$3000,HeatGen!K$2,'Energy balance options'!$A$7:$A$3000,HeatGen!$A1396)</f>
        <v>0</v>
      </c>
      <c r="L1396">
        <f>SUMIFS('Energy balance options'!$F$7:$F$3000,'Energy balance options'!$B$7:$B$3000,HeatGen!L$2,'Energy balance options'!$A$7:$A$3000,HeatGen!$A1396)</f>
        <v>0</v>
      </c>
      <c r="M1396">
        <f>SUMIFS('Energy balance options'!$F$7:$F$3000,'Energy balance options'!$B$7:$B$3000,HeatGen!M$2,'Energy balance options'!$A$7:$A$3000,HeatGen!$A1396)</f>
        <v>0</v>
      </c>
      <c r="N1396">
        <f>SUMIFS('Energy balance options'!$F$7:$F$3000,'Energy balance options'!$B$7:$B$3000,HeatGen!N$2,'Energy balance options'!$A$7:$A$3000,HeatGen!$A1396)</f>
        <v>0</v>
      </c>
      <c r="P1396">
        <f>SUMIFS('Energy balance options'!$F$7:$F$3000,'Energy balance options'!$B$7:$B$3000,HeatGen!P$2,'Energy balance options'!$A$7:$A$3000,HeatGen!$A1396)</f>
        <v>0</v>
      </c>
      <c r="Q1396">
        <f>SUMIFS('Energy balance options'!$F$7:$F$3000,'Energy balance options'!$B$7:$B$3000,HeatGen!Q$2,'Energy balance options'!$A$7:$A$3000,HeatGen!$A1396)</f>
        <v>0</v>
      </c>
      <c r="R1396">
        <f>SUMIFS('Energy balance options'!$F$7:$F$3000,'Energy balance options'!$B$7:$B$3000,HeatGen!R$2,'Energy balance options'!$A$7:$A$3000,HeatGen!$A1396)</f>
        <v>0</v>
      </c>
      <c r="S1396">
        <f>SUMIFS('Energy balance options'!$G$7:$G$3000,'Energy balance options'!$B$7:$B$3000,HeatGen!S$2,'Energy balance options'!$A$7:$A$3000,HeatGen!$A1396)</f>
        <v>0</v>
      </c>
      <c r="T1396">
        <f>SUMIFS('Energy balance options'!$G$7:$G$3000,'Energy balance options'!$B$7:$B$3000,HeatGen!T$2,'Energy balance options'!$A$7:$A$3000,HeatGen!$A1396)</f>
        <v>0</v>
      </c>
      <c r="U1396">
        <f>SUMIFS('Energy balance options'!$G$7:$G$3000,'Energy balance options'!$B$7:$B$3000,HeatGen!U$2,'Energy balance options'!$A$7:$A$3000,HeatGen!$A1396)</f>
        <v>0</v>
      </c>
      <c r="V1396">
        <f>SUMIFS('Energy balance options'!$G$7:$G$3000,'Energy balance options'!$B$7:$B$3000,HeatGen!V$2,'Energy balance options'!$A$7:$A$3000,HeatGen!$A1396)</f>
        <v>0</v>
      </c>
      <c r="W1396">
        <f>SUMIFS('Energy balance options'!$G$7:$G$3000,'Energy balance options'!$B$7:$B$3000,HeatGen!W$2,'Energy balance options'!$A$7:$A$3000,HeatGen!$A1396)</f>
        <v>0</v>
      </c>
      <c r="X1396">
        <f>SUMIFS('Energy balance options'!$G$7:$G$3000,'Energy balance options'!$B$7:$B$3000,HeatGen!X$2,'Energy balance options'!$A$7:$A$3000,HeatGen!$A1396)</f>
        <v>0</v>
      </c>
      <c r="AG1396">
        <f t="shared" si="277"/>
        <v>0</v>
      </c>
      <c r="AH1396">
        <f t="shared" si="278"/>
        <v>0</v>
      </c>
      <c r="AI1396">
        <f t="shared" si="279"/>
        <v>0</v>
      </c>
      <c r="AJ1396">
        <f t="shared" si="280"/>
        <v>0</v>
      </c>
      <c r="AK1396">
        <f t="shared" si="281"/>
        <v>0</v>
      </c>
      <c r="AL1396">
        <f t="shared" si="282"/>
        <v>0</v>
      </c>
      <c r="AM1396">
        <f t="shared" si="283"/>
        <v>0</v>
      </c>
      <c r="AN1396">
        <f t="shared" si="284"/>
        <v>0</v>
      </c>
      <c r="AO1396">
        <f t="shared" si="285"/>
        <v>0</v>
      </c>
    </row>
    <row r="1397" spans="1:41" x14ac:dyDescent="0.2">
      <c r="A1397" s="9">
        <f>'Cost per option'!A1405</f>
        <v>0</v>
      </c>
      <c r="B1397" t="str">
        <f>_xlfn.IFNA(VLOOKUP(A1397,'Energy balance options'!A$7:C$3000,3,FALSE),"")</f>
        <v/>
      </c>
      <c r="C1397">
        <f>SUMIFS('Energy balance options'!$F$7:$F$3000,'Energy balance options'!$B$7:$B$3000,HeatGen!C$2,'Energy balance options'!$A$7:$A$3000,HeatGen!$A1397)</f>
        <v>0</v>
      </c>
      <c r="D1397">
        <f>SUMIFS('Energy balance options'!$F$7:$F$3000,'Energy balance options'!$B$7:$B$3000,HeatGen!D$2,'Energy balance options'!$A$7:$A$3000,HeatGen!$A1397)</f>
        <v>0</v>
      </c>
      <c r="E1397">
        <f>SUMIFS('Energy balance options'!$F$7:$F$3000,'Energy balance options'!$B$7:$B$3000,HeatGen!E$2,'Energy balance options'!$A$7:$A$3000,HeatGen!$A1397)</f>
        <v>0</v>
      </c>
      <c r="F1397">
        <f>SUMIFS('Energy balance options'!$F$7:$F$3000,'Energy balance options'!$B$7:$B$3000,HeatGen!F$2,'Energy balance options'!$A$7:$A$3000,HeatGen!$A1397)</f>
        <v>0</v>
      </c>
      <c r="G1397">
        <f>SUMIFS('Energy balance options'!$F$7:$F$3000,'Energy balance options'!$B$7:$B$3000,HeatGen!G$2,'Energy balance options'!$A$7:$A$3000,HeatGen!$A1397)</f>
        <v>0</v>
      </c>
      <c r="H1397">
        <f>SUMIFS('Energy balance options'!$F$7:$F$3000,'Energy balance options'!$B$7:$B$3000,HeatGen!H$2,'Energy balance options'!$A$7:$A$3000,HeatGen!$A1397)</f>
        <v>0</v>
      </c>
      <c r="I1397">
        <f>SUMIFS('Energy balance options'!$F$7:$F$3000,'Energy balance options'!$B$7:$B$3000,HeatGen!I$2,'Energy balance options'!$A$7:$A$3000,HeatGen!$A1397)</f>
        <v>0</v>
      </c>
      <c r="J1397">
        <f>SUMIFS('Energy balance options'!$F$7:$F$3000,'Energy balance options'!$B$7:$B$3000,HeatGen!J$2,'Energy balance options'!$A$7:$A$3000,HeatGen!$A1397)</f>
        <v>0</v>
      </c>
      <c r="K1397">
        <f>SUMIFS('Energy balance options'!$F$7:$F$3000,'Energy balance options'!$B$7:$B$3000,HeatGen!K$2,'Energy balance options'!$A$7:$A$3000,HeatGen!$A1397)</f>
        <v>0</v>
      </c>
      <c r="L1397">
        <f>SUMIFS('Energy balance options'!$F$7:$F$3000,'Energy balance options'!$B$7:$B$3000,HeatGen!L$2,'Energy balance options'!$A$7:$A$3000,HeatGen!$A1397)</f>
        <v>0</v>
      </c>
      <c r="M1397">
        <f>SUMIFS('Energy balance options'!$F$7:$F$3000,'Energy balance options'!$B$7:$B$3000,HeatGen!M$2,'Energy balance options'!$A$7:$A$3000,HeatGen!$A1397)</f>
        <v>0</v>
      </c>
      <c r="N1397">
        <f>SUMIFS('Energy balance options'!$F$7:$F$3000,'Energy balance options'!$B$7:$B$3000,HeatGen!N$2,'Energy balance options'!$A$7:$A$3000,HeatGen!$A1397)</f>
        <v>0</v>
      </c>
      <c r="P1397">
        <f>SUMIFS('Energy balance options'!$F$7:$F$3000,'Energy balance options'!$B$7:$B$3000,HeatGen!P$2,'Energy balance options'!$A$7:$A$3000,HeatGen!$A1397)</f>
        <v>0</v>
      </c>
      <c r="Q1397">
        <f>SUMIFS('Energy balance options'!$F$7:$F$3000,'Energy balance options'!$B$7:$B$3000,HeatGen!Q$2,'Energy balance options'!$A$7:$A$3000,HeatGen!$A1397)</f>
        <v>0</v>
      </c>
      <c r="R1397">
        <f>SUMIFS('Energy balance options'!$F$7:$F$3000,'Energy balance options'!$B$7:$B$3000,HeatGen!R$2,'Energy balance options'!$A$7:$A$3000,HeatGen!$A1397)</f>
        <v>0</v>
      </c>
      <c r="S1397">
        <f>SUMIFS('Energy balance options'!$G$7:$G$3000,'Energy balance options'!$B$7:$B$3000,HeatGen!S$2,'Energy balance options'!$A$7:$A$3000,HeatGen!$A1397)</f>
        <v>0</v>
      </c>
      <c r="T1397">
        <f>SUMIFS('Energy balance options'!$G$7:$G$3000,'Energy balance options'!$B$7:$B$3000,HeatGen!T$2,'Energy balance options'!$A$7:$A$3000,HeatGen!$A1397)</f>
        <v>0</v>
      </c>
      <c r="U1397">
        <f>SUMIFS('Energy balance options'!$G$7:$G$3000,'Energy balance options'!$B$7:$B$3000,HeatGen!U$2,'Energy balance options'!$A$7:$A$3000,HeatGen!$A1397)</f>
        <v>0</v>
      </c>
      <c r="V1397">
        <f>SUMIFS('Energy balance options'!$G$7:$G$3000,'Energy balance options'!$B$7:$B$3000,HeatGen!V$2,'Energy balance options'!$A$7:$A$3000,HeatGen!$A1397)</f>
        <v>0</v>
      </c>
      <c r="W1397">
        <f>SUMIFS('Energy balance options'!$G$7:$G$3000,'Energy balance options'!$B$7:$B$3000,HeatGen!W$2,'Energy balance options'!$A$7:$A$3000,HeatGen!$A1397)</f>
        <v>0</v>
      </c>
      <c r="X1397">
        <f>SUMIFS('Energy balance options'!$G$7:$G$3000,'Energy balance options'!$B$7:$B$3000,HeatGen!X$2,'Energy balance options'!$A$7:$A$3000,HeatGen!$A1397)</f>
        <v>0</v>
      </c>
      <c r="AG1397">
        <f t="shared" si="277"/>
        <v>0</v>
      </c>
      <c r="AH1397">
        <f t="shared" si="278"/>
        <v>0</v>
      </c>
      <c r="AI1397">
        <f t="shared" si="279"/>
        <v>0</v>
      </c>
      <c r="AJ1397">
        <f t="shared" si="280"/>
        <v>0</v>
      </c>
      <c r="AK1397">
        <f t="shared" si="281"/>
        <v>0</v>
      </c>
      <c r="AL1397">
        <f t="shared" si="282"/>
        <v>0</v>
      </c>
      <c r="AM1397">
        <f t="shared" si="283"/>
        <v>0</v>
      </c>
      <c r="AN1397">
        <f t="shared" si="284"/>
        <v>0</v>
      </c>
      <c r="AO1397">
        <f t="shared" si="285"/>
        <v>0</v>
      </c>
    </row>
    <row r="1398" spans="1:41" x14ac:dyDescent="0.2">
      <c r="A1398" s="9">
        <f>'Cost per option'!A1406</f>
        <v>0</v>
      </c>
      <c r="B1398" t="str">
        <f>_xlfn.IFNA(VLOOKUP(A1398,'Energy balance options'!A$7:C$3000,3,FALSE),"")</f>
        <v/>
      </c>
      <c r="C1398">
        <f>SUMIFS('Energy balance options'!$F$7:$F$3000,'Energy balance options'!$B$7:$B$3000,HeatGen!C$2,'Energy balance options'!$A$7:$A$3000,HeatGen!$A1398)</f>
        <v>0</v>
      </c>
      <c r="D1398">
        <f>SUMIFS('Energy balance options'!$F$7:$F$3000,'Energy balance options'!$B$7:$B$3000,HeatGen!D$2,'Energy balance options'!$A$7:$A$3000,HeatGen!$A1398)</f>
        <v>0</v>
      </c>
      <c r="E1398">
        <f>SUMIFS('Energy balance options'!$F$7:$F$3000,'Energy balance options'!$B$7:$B$3000,HeatGen!E$2,'Energy balance options'!$A$7:$A$3000,HeatGen!$A1398)</f>
        <v>0</v>
      </c>
      <c r="F1398">
        <f>SUMIFS('Energy balance options'!$F$7:$F$3000,'Energy balance options'!$B$7:$B$3000,HeatGen!F$2,'Energy balance options'!$A$7:$A$3000,HeatGen!$A1398)</f>
        <v>0</v>
      </c>
      <c r="G1398">
        <f>SUMIFS('Energy balance options'!$F$7:$F$3000,'Energy balance options'!$B$7:$B$3000,HeatGen!G$2,'Energy balance options'!$A$7:$A$3000,HeatGen!$A1398)</f>
        <v>0</v>
      </c>
      <c r="H1398">
        <f>SUMIFS('Energy balance options'!$F$7:$F$3000,'Energy balance options'!$B$7:$B$3000,HeatGen!H$2,'Energy balance options'!$A$7:$A$3000,HeatGen!$A1398)</f>
        <v>0</v>
      </c>
      <c r="I1398">
        <f>SUMIFS('Energy balance options'!$F$7:$F$3000,'Energy balance options'!$B$7:$B$3000,HeatGen!I$2,'Energy balance options'!$A$7:$A$3000,HeatGen!$A1398)</f>
        <v>0</v>
      </c>
      <c r="J1398">
        <f>SUMIFS('Energy balance options'!$F$7:$F$3000,'Energy balance options'!$B$7:$B$3000,HeatGen!J$2,'Energy balance options'!$A$7:$A$3000,HeatGen!$A1398)</f>
        <v>0</v>
      </c>
      <c r="K1398">
        <f>SUMIFS('Energy balance options'!$F$7:$F$3000,'Energy balance options'!$B$7:$B$3000,HeatGen!K$2,'Energy balance options'!$A$7:$A$3000,HeatGen!$A1398)</f>
        <v>0</v>
      </c>
      <c r="L1398">
        <f>SUMIFS('Energy balance options'!$F$7:$F$3000,'Energy balance options'!$B$7:$B$3000,HeatGen!L$2,'Energy balance options'!$A$7:$A$3000,HeatGen!$A1398)</f>
        <v>0</v>
      </c>
      <c r="M1398">
        <f>SUMIFS('Energy balance options'!$F$7:$F$3000,'Energy balance options'!$B$7:$B$3000,HeatGen!M$2,'Energy balance options'!$A$7:$A$3000,HeatGen!$A1398)</f>
        <v>0</v>
      </c>
      <c r="N1398">
        <f>SUMIFS('Energy balance options'!$F$7:$F$3000,'Energy balance options'!$B$7:$B$3000,HeatGen!N$2,'Energy balance options'!$A$7:$A$3000,HeatGen!$A1398)</f>
        <v>0</v>
      </c>
      <c r="P1398">
        <f>SUMIFS('Energy balance options'!$F$7:$F$3000,'Energy balance options'!$B$7:$B$3000,HeatGen!P$2,'Energy balance options'!$A$7:$A$3000,HeatGen!$A1398)</f>
        <v>0</v>
      </c>
      <c r="Q1398">
        <f>SUMIFS('Energy balance options'!$F$7:$F$3000,'Energy balance options'!$B$7:$B$3000,HeatGen!Q$2,'Energy balance options'!$A$7:$A$3000,HeatGen!$A1398)</f>
        <v>0</v>
      </c>
      <c r="R1398">
        <f>SUMIFS('Energy balance options'!$F$7:$F$3000,'Energy balance options'!$B$7:$B$3000,HeatGen!R$2,'Energy balance options'!$A$7:$A$3000,HeatGen!$A1398)</f>
        <v>0</v>
      </c>
      <c r="S1398">
        <f>SUMIFS('Energy balance options'!$G$7:$G$3000,'Energy balance options'!$B$7:$B$3000,HeatGen!S$2,'Energy balance options'!$A$7:$A$3000,HeatGen!$A1398)</f>
        <v>0</v>
      </c>
      <c r="T1398">
        <f>SUMIFS('Energy balance options'!$G$7:$G$3000,'Energy balance options'!$B$7:$B$3000,HeatGen!T$2,'Energy balance options'!$A$7:$A$3000,HeatGen!$A1398)</f>
        <v>0</v>
      </c>
      <c r="U1398">
        <f>SUMIFS('Energy balance options'!$G$7:$G$3000,'Energy balance options'!$B$7:$B$3000,HeatGen!U$2,'Energy balance options'!$A$7:$A$3000,HeatGen!$A1398)</f>
        <v>0</v>
      </c>
      <c r="V1398">
        <f>SUMIFS('Energy balance options'!$G$7:$G$3000,'Energy balance options'!$B$7:$B$3000,HeatGen!V$2,'Energy balance options'!$A$7:$A$3000,HeatGen!$A1398)</f>
        <v>0</v>
      </c>
      <c r="W1398">
        <f>SUMIFS('Energy balance options'!$G$7:$G$3000,'Energy balance options'!$B$7:$B$3000,HeatGen!W$2,'Energy balance options'!$A$7:$A$3000,HeatGen!$A1398)</f>
        <v>0</v>
      </c>
      <c r="X1398">
        <f>SUMIFS('Energy balance options'!$G$7:$G$3000,'Energy balance options'!$B$7:$B$3000,HeatGen!X$2,'Energy balance options'!$A$7:$A$3000,HeatGen!$A1398)</f>
        <v>0</v>
      </c>
      <c r="AG1398">
        <f t="shared" si="277"/>
        <v>0</v>
      </c>
      <c r="AH1398">
        <f t="shared" si="278"/>
        <v>0</v>
      </c>
      <c r="AI1398">
        <f t="shared" si="279"/>
        <v>0</v>
      </c>
      <c r="AJ1398">
        <f t="shared" si="280"/>
        <v>0</v>
      </c>
      <c r="AK1398">
        <f t="shared" si="281"/>
        <v>0</v>
      </c>
      <c r="AL1398">
        <f t="shared" si="282"/>
        <v>0</v>
      </c>
      <c r="AM1398">
        <f t="shared" si="283"/>
        <v>0</v>
      </c>
      <c r="AN1398">
        <f t="shared" si="284"/>
        <v>0</v>
      </c>
      <c r="AO1398">
        <f t="shared" si="285"/>
        <v>0</v>
      </c>
    </row>
    <row r="1399" spans="1:41" x14ac:dyDescent="0.2">
      <c r="A1399" s="9">
        <f>'Cost per option'!A1407</f>
        <v>0</v>
      </c>
      <c r="B1399" t="str">
        <f>_xlfn.IFNA(VLOOKUP(A1399,'Energy balance options'!A$7:C$3000,3,FALSE),"")</f>
        <v/>
      </c>
      <c r="C1399">
        <f>SUMIFS('Energy balance options'!$F$7:$F$3000,'Energy balance options'!$B$7:$B$3000,HeatGen!C$2,'Energy balance options'!$A$7:$A$3000,HeatGen!$A1399)</f>
        <v>0</v>
      </c>
      <c r="D1399">
        <f>SUMIFS('Energy balance options'!$F$7:$F$3000,'Energy balance options'!$B$7:$B$3000,HeatGen!D$2,'Energy balance options'!$A$7:$A$3000,HeatGen!$A1399)</f>
        <v>0</v>
      </c>
      <c r="E1399">
        <f>SUMIFS('Energy balance options'!$F$7:$F$3000,'Energy balance options'!$B$7:$B$3000,HeatGen!E$2,'Energy balance options'!$A$7:$A$3000,HeatGen!$A1399)</f>
        <v>0</v>
      </c>
      <c r="F1399">
        <f>SUMIFS('Energy balance options'!$F$7:$F$3000,'Energy balance options'!$B$7:$B$3000,HeatGen!F$2,'Energy balance options'!$A$7:$A$3000,HeatGen!$A1399)</f>
        <v>0</v>
      </c>
      <c r="G1399">
        <f>SUMIFS('Energy balance options'!$F$7:$F$3000,'Energy balance options'!$B$7:$B$3000,HeatGen!G$2,'Energy balance options'!$A$7:$A$3000,HeatGen!$A1399)</f>
        <v>0</v>
      </c>
      <c r="H1399">
        <f>SUMIFS('Energy balance options'!$F$7:$F$3000,'Energy balance options'!$B$7:$B$3000,HeatGen!H$2,'Energy balance options'!$A$7:$A$3000,HeatGen!$A1399)</f>
        <v>0</v>
      </c>
      <c r="I1399">
        <f>SUMIFS('Energy balance options'!$F$7:$F$3000,'Energy balance options'!$B$7:$B$3000,HeatGen!I$2,'Energy balance options'!$A$7:$A$3000,HeatGen!$A1399)</f>
        <v>0</v>
      </c>
      <c r="J1399">
        <f>SUMIFS('Energy balance options'!$F$7:$F$3000,'Energy balance options'!$B$7:$B$3000,HeatGen!J$2,'Energy balance options'!$A$7:$A$3000,HeatGen!$A1399)</f>
        <v>0</v>
      </c>
      <c r="K1399">
        <f>SUMIFS('Energy balance options'!$F$7:$F$3000,'Energy balance options'!$B$7:$B$3000,HeatGen!K$2,'Energy balance options'!$A$7:$A$3000,HeatGen!$A1399)</f>
        <v>0</v>
      </c>
      <c r="L1399">
        <f>SUMIFS('Energy balance options'!$F$7:$F$3000,'Energy balance options'!$B$7:$B$3000,HeatGen!L$2,'Energy balance options'!$A$7:$A$3000,HeatGen!$A1399)</f>
        <v>0</v>
      </c>
      <c r="M1399">
        <f>SUMIFS('Energy balance options'!$F$7:$F$3000,'Energy balance options'!$B$7:$B$3000,HeatGen!M$2,'Energy balance options'!$A$7:$A$3000,HeatGen!$A1399)</f>
        <v>0</v>
      </c>
      <c r="N1399">
        <f>SUMIFS('Energy balance options'!$F$7:$F$3000,'Energy balance options'!$B$7:$B$3000,HeatGen!N$2,'Energy balance options'!$A$7:$A$3000,HeatGen!$A1399)</f>
        <v>0</v>
      </c>
      <c r="P1399">
        <f>SUMIFS('Energy balance options'!$F$7:$F$3000,'Energy balance options'!$B$7:$B$3000,HeatGen!P$2,'Energy balance options'!$A$7:$A$3000,HeatGen!$A1399)</f>
        <v>0</v>
      </c>
      <c r="Q1399">
        <f>SUMIFS('Energy balance options'!$F$7:$F$3000,'Energy balance options'!$B$7:$B$3000,HeatGen!Q$2,'Energy balance options'!$A$7:$A$3000,HeatGen!$A1399)</f>
        <v>0</v>
      </c>
      <c r="R1399">
        <f>SUMIFS('Energy balance options'!$F$7:$F$3000,'Energy balance options'!$B$7:$B$3000,HeatGen!R$2,'Energy balance options'!$A$7:$A$3000,HeatGen!$A1399)</f>
        <v>0</v>
      </c>
      <c r="S1399">
        <f>SUMIFS('Energy balance options'!$G$7:$G$3000,'Energy balance options'!$B$7:$B$3000,HeatGen!S$2,'Energy balance options'!$A$7:$A$3000,HeatGen!$A1399)</f>
        <v>0</v>
      </c>
      <c r="T1399">
        <f>SUMIFS('Energy balance options'!$G$7:$G$3000,'Energy balance options'!$B$7:$B$3000,HeatGen!T$2,'Energy balance options'!$A$7:$A$3000,HeatGen!$A1399)</f>
        <v>0</v>
      </c>
      <c r="U1399">
        <f>SUMIFS('Energy balance options'!$G$7:$G$3000,'Energy balance options'!$B$7:$B$3000,HeatGen!U$2,'Energy balance options'!$A$7:$A$3000,HeatGen!$A1399)</f>
        <v>0</v>
      </c>
      <c r="V1399">
        <f>SUMIFS('Energy balance options'!$G$7:$G$3000,'Energy balance options'!$B$7:$B$3000,HeatGen!V$2,'Energy balance options'!$A$7:$A$3000,HeatGen!$A1399)</f>
        <v>0</v>
      </c>
      <c r="W1399">
        <f>SUMIFS('Energy balance options'!$G$7:$G$3000,'Energy balance options'!$B$7:$B$3000,HeatGen!W$2,'Energy balance options'!$A$7:$A$3000,HeatGen!$A1399)</f>
        <v>0</v>
      </c>
      <c r="X1399">
        <f>SUMIFS('Energy balance options'!$G$7:$G$3000,'Energy balance options'!$B$7:$B$3000,HeatGen!X$2,'Energy balance options'!$A$7:$A$3000,HeatGen!$A1399)</f>
        <v>0</v>
      </c>
      <c r="AG1399">
        <f t="shared" si="277"/>
        <v>0</v>
      </c>
      <c r="AH1399">
        <f t="shared" si="278"/>
        <v>0</v>
      </c>
      <c r="AI1399">
        <f t="shared" si="279"/>
        <v>0</v>
      </c>
      <c r="AJ1399">
        <f t="shared" si="280"/>
        <v>0</v>
      </c>
      <c r="AK1399">
        <f t="shared" si="281"/>
        <v>0</v>
      </c>
      <c r="AL1399">
        <f t="shared" si="282"/>
        <v>0</v>
      </c>
      <c r="AM1399">
        <f t="shared" si="283"/>
        <v>0</v>
      </c>
      <c r="AN1399">
        <f t="shared" si="284"/>
        <v>0</v>
      </c>
      <c r="AO1399">
        <f t="shared" si="285"/>
        <v>0</v>
      </c>
    </row>
    <row r="1400" spans="1:41" x14ac:dyDescent="0.2">
      <c r="A1400" s="9">
        <f>'Cost per option'!A1408</f>
        <v>0</v>
      </c>
      <c r="B1400" t="str">
        <f>_xlfn.IFNA(VLOOKUP(A1400,'Energy balance options'!A$7:C$3000,3,FALSE),"")</f>
        <v/>
      </c>
      <c r="C1400">
        <f>SUMIFS('Energy balance options'!$F$7:$F$3000,'Energy balance options'!$B$7:$B$3000,HeatGen!C$2,'Energy balance options'!$A$7:$A$3000,HeatGen!$A1400)</f>
        <v>0</v>
      </c>
      <c r="D1400">
        <f>SUMIFS('Energy balance options'!$F$7:$F$3000,'Energy balance options'!$B$7:$B$3000,HeatGen!D$2,'Energy balance options'!$A$7:$A$3000,HeatGen!$A1400)</f>
        <v>0</v>
      </c>
      <c r="E1400">
        <f>SUMIFS('Energy balance options'!$F$7:$F$3000,'Energy balance options'!$B$7:$B$3000,HeatGen!E$2,'Energy balance options'!$A$7:$A$3000,HeatGen!$A1400)</f>
        <v>0</v>
      </c>
      <c r="F1400">
        <f>SUMIFS('Energy balance options'!$F$7:$F$3000,'Energy balance options'!$B$7:$B$3000,HeatGen!F$2,'Energy balance options'!$A$7:$A$3000,HeatGen!$A1400)</f>
        <v>0</v>
      </c>
      <c r="G1400">
        <f>SUMIFS('Energy balance options'!$F$7:$F$3000,'Energy balance options'!$B$7:$B$3000,HeatGen!G$2,'Energy balance options'!$A$7:$A$3000,HeatGen!$A1400)</f>
        <v>0</v>
      </c>
      <c r="H1400">
        <f>SUMIFS('Energy balance options'!$F$7:$F$3000,'Energy balance options'!$B$7:$B$3000,HeatGen!H$2,'Energy balance options'!$A$7:$A$3000,HeatGen!$A1400)</f>
        <v>0</v>
      </c>
      <c r="I1400">
        <f>SUMIFS('Energy balance options'!$F$7:$F$3000,'Energy balance options'!$B$7:$B$3000,HeatGen!I$2,'Energy balance options'!$A$7:$A$3000,HeatGen!$A1400)</f>
        <v>0</v>
      </c>
      <c r="J1400">
        <f>SUMIFS('Energy balance options'!$F$7:$F$3000,'Energy balance options'!$B$7:$B$3000,HeatGen!J$2,'Energy balance options'!$A$7:$A$3000,HeatGen!$A1400)</f>
        <v>0</v>
      </c>
      <c r="K1400">
        <f>SUMIFS('Energy balance options'!$F$7:$F$3000,'Energy balance options'!$B$7:$B$3000,HeatGen!K$2,'Energy balance options'!$A$7:$A$3000,HeatGen!$A1400)</f>
        <v>0</v>
      </c>
      <c r="L1400">
        <f>SUMIFS('Energy balance options'!$F$7:$F$3000,'Energy balance options'!$B$7:$B$3000,HeatGen!L$2,'Energy balance options'!$A$7:$A$3000,HeatGen!$A1400)</f>
        <v>0</v>
      </c>
      <c r="M1400">
        <f>SUMIFS('Energy balance options'!$F$7:$F$3000,'Energy balance options'!$B$7:$B$3000,HeatGen!M$2,'Energy balance options'!$A$7:$A$3000,HeatGen!$A1400)</f>
        <v>0</v>
      </c>
      <c r="N1400">
        <f>SUMIFS('Energy balance options'!$F$7:$F$3000,'Energy balance options'!$B$7:$B$3000,HeatGen!N$2,'Energy balance options'!$A$7:$A$3000,HeatGen!$A1400)</f>
        <v>0</v>
      </c>
      <c r="P1400">
        <f>SUMIFS('Energy balance options'!$F$7:$F$3000,'Energy balance options'!$B$7:$B$3000,HeatGen!P$2,'Energy balance options'!$A$7:$A$3000,HeatGen!$A1400)</f>
        <v>0</v>
      </c>
      <c r="Q1400">
        <f>SUMIFS('Energy balance options'!$F$7:$F$3000,'Energy balance options'!$B$7:$B$3000,HeatGen!Q$2,'Energy balance options'!$A$7:$A$3000,HeatGen!$A1400)</f>
        <v>0</v>
      </c>
      <c r="R1400">
        <f>SUMIFS('Energy balance options'!$F$7:$F$3000,'Energy balance options'!$B$7:$B$3000,HeatGen!R$2,'Energy balance options'!$A$7:$A$3000,HeatGen!$A1400)</f>
        <v>0</v>
      </c>
      <c r="S1400">
        <f>SUMIFS('Energy balance options'!$G$7:$G$3000,'Energy balance options'!$B$7:$B$3000,HeatGen!S$2,'Energy balance options'!$A$7:$A$3000,HeatGen!$A1400)</f>
        <v>0</v>
      </c>
      <c r="T1400">
        <f>SUMIFS('Energy balance options'!$G$7:$G$3000,'Energy balance options'!$B$7:$B$3000,HeatGen!T$2,'Energy balance options'!$A$7:$A$3000,HeatGen!$A1400)</f>
        <v>0</v>
      </c>
      <c r="U1400">
        <f>SUMIFS('Energy balance options'!$G$7:$G$3000,'Energy balance options'!$B$7:$B$3000,HeatGen!U$2,'Energy balance options'!$A$7:$A$3000,HeatGen!$A1400)</f>
        <v>0</v>
      </c>
      <c r="V1400">
        <f>SUMIFS('Energy balance options'!$G$7:$G$3000,'Energy balance options'!$B$7:$B$3000,HeatGen!V$2,'Energy balance options'!$A$7:$A$3000,HeatGen!$A1400)</f>
        <v>0</v>
      </c>
      <c r="W1400">
        <f>SUMIFS('Energy balance options'!$G$7:$G$3000,'Energy balance options'!$B$7:$B$3000,HeatGen!W$2,'Energy balance options'!$A$7:$A$3000,HeatGen!$A1400)</f>
        <v>0</v>
      </c>
      <c r="X1400">
        <f>SUMIFS('Energy balance options'!$G$7:$G$3000,'Energy balance options'!$B$7:$B$3000,HeatGen!X$2,'Energy balance options'!$A$7:$A$3000,HeatGen!$A1400)</f>
        <v>0</v>
      </c>
      <c r="AG1400">
        <f t="shared" si="277"/>
        <v>0</v>
      </c>
      <c r="AH1400">
        <f t="shared" si="278"/>
        <v>0</v>
      </c>
      <c r="AI1400">
        <f t="shared" si="279"/>
        <v>0</v>
      </c>
      <c r="AJ1400">
        <f t="shared" si="280"/>
        <v>0</v>
      </c>
      <c r="AK1400">
        <f t="shared" si="281"/>
        <v>0</v>
      </c>
      <c r="AL1400">
        <f t="shared" si="282"/>
        <v>0</v>
      </c>
      <c r="AM1400">
        <f t="shared" si="283"/>
        <v>0</v>
      </c>
      <c r="AN1400">
        <f t="shared" si="284"/>
        <v>0</v>
      </c>
      <c r="AO1400">
        <f t="shared" si="285"/>
        <v>0</v>
      </c>
    </row>
    <row r="1401" spans="1:41" x14ac:dyDescent="0.2">
      <c r="A1401" s="9">
        <f>'Cost per option'!A1409</f>
        <v>0</v>
      </c>
      <c r="B1401" t="str">
        <f>_xlfn.IFNA(VLOOKUP(A1401,'Energy balance options'!A$7:C$3000,3,FALSE),"")</f>
        <v/>
      </c>
      <c r="C1401">
        <f>SUMIFS('Energy balance options'!$F$7:$F$3000,'Energy balance options'!$B$7:$B$3000,HeatGen!C$2,'Energy balance options'!$A$7:$A$3000,HeatGen!$A1401)</f>
        <v>0</v>
      </c>
      <c r="D1401">
        <f>SUMIFS('Energy balance options'!$F$7:$F$3000,'Energy balance options'!$B$7:$B$3000,HeatGen!D$2,'Energy balance options'!$A$7:$A$3000,HeatGen!$A1401)</f>
        <v>0</v>
      </c>
      <c r="E1401">
        <f>SUMIFS('Energy balance options'!$F$7:$F$3000,'Energy balance options'!$B$7:$B$3000,HeatGen!E$2,'Energy balance options'!$A$7:$A$3000,HeatGen!$A1401)</f>
        <v>0</v>
      </c>
      <c r="F1401">
        <f>SUMIFS('Energy balance options'!$F$7:$F$3000,'Energy balance options'!$B$7:$B$3000,HeatGen!F$2,'Energy balance options'!$A$7:$A$3000,HeatGen!$A1401)</f>
        <v>0</v>
      </c>
      <c r="G1401">
        <f>SUMIFS('Energy balance options'!$F$7:$F$3000,'Energy balance options'!$B$7:$B$3000,HeatGen!G$2,'Energy balance options'!$A$7:$A$3000,HeatGen!$A1401)</f>
        <v>0</v>
      </c>
      <c r="H1401">
        <f>SUMIFS('Energy balance options'!$F$7:$F$3000,'Energy balance options'!$B$7:$B$3000,HeatGen!H$2,'Energy balance options'!$A$7:$A$3000,HeatGen!$A1401)</f>
        <v>0</v>
      </c>
      <c r="I1401">
        <f>SUMIFS('Energy balance options'!$F$7:$F$3000,'Energy balance options'!$B$7:$B$3000,HeatGen!I$2,'Energy balance options'!$A$7:$A$3000,HeatGen!$A1401)</f>
        <v>0</v>
      </c>
      <c r="J1401">
        <f>SUMIFS('Energy balance options'!$F$7:$F$3000,'Energy balance options'!$B$7:$B$3000,HeatGen!J$2,'Energy balance options'!$A$7:$A$3000,HeatGen!$A1401)</f>
        <v>0</v>
      </c>
      <c r="K1401">
        <f>SUMIFS('Energy balance options'!$F$7:$F$3000,'Energy balance options'!$B$7:$B$3000,HeatGen!K$2,'Energy balance options'!$A$7:$A$3000,HeatGen!$A1401)</f>
        <v>0</v>
      </c>
      <c r="L1401">
        <f>SUMIFS('Energy balance options'!$F$7:$F$3000,'Energy balance options'!$B$7:$B$3000,HeatGen!L$2,'Energy balance options'!$A$7:$A$3000,HeatGen!$A1401)</f>
        <v>0</v>
      </c>
      <c r="M1401">
        <f>SUMIFS('Energy balance options'!$F$7:$F$3000,'Energy balance options'!$B$7:$B$3000,HeatGen!M$2,'Energy balance options'!$A$7:$A$3000,HeatGen!$A1401)</f>
        <v>0</v>
      </c>
      <c r="N1401">
        <f>SUMIFS('Energy balance options'!$F$7:$F$3000,'Energy balance options'!$B$7:$B$3000,HeatGen!N$2,'Energy balance options'!$A$7:$A$3000,HeatGen!$A1401)</f>
        <v>0</v>
      </c>
      <c r="P1401">
        <f>SUMIFS('Energy balance options'!$F$7:$F$3000,'Energy balance options'!$B$7:$B$3000,HeatGen!P$2,'Energy balance options'!$A$7:$A$3000,HeatGen!$A1401)</f>
        <v>0</v>
      </c>
      <c r="Q1401">
        <f>SUMIFS('Energy balance options'!$F$7:$F$3000,'Energy balance options'!$B$7:$B$3000,HeatGen!Q$2,'Energy balance options'!$A$7:$A$3000,HeatGen!$A1401)</f>
        <v>0</v>
      </c>
      <c r="R1401">
        <f>SUMIFS('Energy balance options'!$F$7:$F$3000,'Energy balance options'!$B$7:$B$3000,HeatGen!R$2,'Energy balance options'!$A$7:$A$3000,HeatGen!$A1401)</f>
        <v>0</v>
      </c>
      <c r="S1401">
        <f>SUMIFS('Energy balance options'!$G$7:$G$3000,'Energy balance options'!$B$7:$B$3000,HeatGen!S$2,'Energy balance options'!$A$7:$A$3000,HeatGen!$A1401)</f>
        <v>0</v>
      </c>
      <c r="T1401">
        <f>SUMIFS('Energy balance options'!$G$7:$G$3000,'Energy balance options'!$B$7:$B$3000,HeatGen!T$2,'Energy balance options'!$A$7:$A$3000,HeatGen!$A1401)</f>
        <v>0</v>
      </c>
      <c r="U1401">
        <f>SUMIFS('Energy balance options'!$G$7:$G$3000,'Energy balance options'!$B$7:$B$3000,HeatGen!U$2,'Energy balance options'!$A$7:$A$3000,HeatGen!$A1401)</f>
        <v>0</v>
      </c>
      <c r="V1401">
        <f>SUMIFS('Energy balance options'!$G$7:$G$3000,'Energy balance options'!$B$7:$B$3000,HeatGen!V$2,'Energy balance options'!$A$7:$A$3000,HeatGen!$A1401)</f>
        <v>0</v>
      </c>
      <c r="W1401">
        <f>SUMIFS('Energy balance options'!$G$7:$G$3000,'Energy balance options'!$B$7:$B$3000,HeatGen!W$2,'Energy balance options'!$A$7:$A$3000,HeatGen!$A1401)</f>
        <v>0</v>
      </c>
      <c r="X1401">
        <f>SUMIFS('Energy balance options'!$G$7:$G$3000,'Energy balance options'!$B$7:$B$3000,HeatGen!X$2,'Energy balance options'!$A$7:$A$3000,HeatGen!$A1401)</f>
        <v>0</v>
      </c>
      <c r="AG1401">
        <f t="shared" si="277"/>
        <v>0</v>
      </c>
      <c r="AH1401">
        <f t="shared" si="278"/>
        <v>0</v>
      </c>
      <c r="AI1401">
        <f t="shared" si="279"/>
        <v>0</v>
      </c>
      <c r="AJ1401">
        <f t="shared" si="280"/>
        <v>0</v>
      </c>
      <c r="AK1401">
        <f t="shared" si="281"/>
        <v>0</v>
      </c>
      <c r="AL1401">
        <f t="shared" si="282"/>
        <v>0</v>
      </c>
      <c r="AM1401">
        <f t="shared" si="283"/>
        <v>0</v>
      </c>
      <c r="AN1401">
        <f t="shared" si="284"/>
        <v>0</v>
      </c>
      <c r="AO1401">
        <f t="shared" si="285"/>
        <v>0</v>
      </c>
    </row>
    <row r="1402" spans="1:41" x14ac:dyDescent="0.2">
      <c r="A1402" s="9">
        <f>'Cost per option'!A1410</f>
        <v>0</v>
      </c>
      <c r="B1402" t="str">
        <f>_xlfn.IFNA(VLOOKUP(A1402,'Energy balance options'!A$7:C$3000,3,FALSE),"")</f>
        <v/>
      </c>
      <c r="C1402">
        <f>SUMIFS('Energy balance options'!$F$7:$F$3000,'Energy balance options'!$B$7:$B$3000,HeatGen!C$2,'Energy balance options'!$A$7:$A$3000,HeatGen!$A1402)</f>
        <v>0</v>
      </c>
      <c r="D1402">
        <f>SUMIFS('Energy balance options'!$F$7:$F$3000,'Energy balance options'!$B$7:$B$3000,HeatGen!D$2,'Energy balance options'!$A$7:$A$3000,HeatGen!$A1402)</f>
        <v>0</v>
      </c>
      <c r="E1402">
        <f>SUMIFS('Energy balance options'!$F$7:$F$3000,'Energy balance options'!$B$7:$B$3000,HeatGen!E$2,'Energy balance options'!$A$7:$A$3000,HeatGen!$A1402)</f>
        <v>0</v>
      </c>
      <c r="F1402">
        <f>SUMIFS('Energy balance options'!$F$7:$F$3000,'Energy balance options'!$B$7:$B$3000,HeatGen!F$2,'Energy balance options'!$A$7:$A$3000,HeatGen!$A1402)</f>
        <v>0</v>
      </c>
      <c r="G1402">
        <f>SUMIFS('Energy balance options'!$F$7:$F$3000,'Energy balance options'!$B$7:$B$3000,HeatGen!G$2,'Energy balance options'!$A$7:$A$3000,HeatGen!$A1402)</f>
        <v>0</v>
      </c>
      <c r="H1402">
        <f>SUMIFS('Energy balance options'!$F$7:$F$3000,'Energy balance options'!$B$7:$B$3000,HeatGen!H$2,'Energy balance options'!$A$7:$A$3000,HeatGen!$A1402)</f>
        <v>0</v>
      </c>
      <c r="I1402">
        <f>SUMIFS('Energy balance options'!$F$7:$F$3000,'Energy balance options'!$B$7:$B$3000,HeatGen!I$2,'Energy balance options'!$A$7:$A$3000,HeatGen!$A1402)</f>
        <v>0</v>
      </c>
      <c r="J1402">
        <f>SUMIFS('Energy balance options'!$F$7:$F$3000,'Energy balance options'!$B$7:$B$3000,HeatGen!J$2,'Energy balance options'!$A$7:$A$3000,HeatGen!$A1402)</f>
        <v>0</v>
      </c>
      <c r="K1402">
        <f>SUMIFS('Energy balance options'!$F$7:$F$3000,'Energy balance options'!$B$7:$B$3000,HeatGen!K$2,'Energy balance options'!$A$7:$A$3000,HeatGen!$A1402)</f>
        <v>0</v>
      </c>
      <c r="L1402">
        <f>SUMIFS('Energy balance options'!$F$7:$F$3000,'Energy balance options'!$B$7:$B$3000,HeatGen!L$2,'Energy balance options'!$A$7:$A$3000,HeatGen!$A1402)</f>
        <v>0</v>
      </c>
      <c r="M1402">
        <f>SUMIFS('Energy balance options'!$F$7:$F$3000,'Energy balance options'!$B$7:$B$3000,HeatGen!M$2,'Energy balance options'!$A$7:$A$3000,HeatGen!$A1402)</f>
        <v>0</v>
      </c>
      <c r="N1402">
        <f>SUMIFS('Energy balance options'!$F$7:$F$3000,'Energy balance options'!$B$7:$B$3000,HeatGen!N$2,'Energy balance options'!$A$7:$A$3000,HeatGen!$A1402)</f>
        <v>0</v>
      </c>
      <c r="P1402">
        <f>SUMIFS('Energy balance options'!$F$7:$F$3000,'Energy balance options'!$B$7:$B$3000,HeatGen!P$2,'Energy balance options'!$A$7:$A$3000,HeatGen!$A1402)</f>
        <v>0</v>
      </c>
      <c r="Q1402">
        <f>SUMIFS('Energy balance options'!$F$7:$F$3000,'Energy balance options'!$B$7:$B$3000,HeatGen!Q$2,'Energy balance options'!$A$7:$A$3000,HeatGen!$A1402)</f>
        <v>0</v>
      </c>
      <c r="R1402">
        <f>SUMIFS('Energy balance options'!$F$7:$F$3000,'Energy balance options'!$B$7:$B$3000,HeatGen!R$2,'Energy balance options'!$A$7:$A$3000,HeatGen!$A1402)</f>
        <v>0</v>
      </c>
      <c r="S1402">
        <f>SUMIFS('Energy balance options'!$G$7:$G$3000,'Energy balance options'!$B$7:$B$3000,HeatGen!S$2,'Energy balance options'!$A$7:$A$3000,HeatGen!$A1402)</f>
        <v>0</v>
      </c>
      <c r="T1402">
        <f>SUMIFS('Energy balance options'!$G$7:$G$3000,'Energy balance options'!$B$7:$B$3000,HeatGen!T$2,'Energy balance options'!$A$7:$A$3000,HeatGen!$A1402)</f>
        <v>0</v>
      </c>
      <c r="U1402">
        <f>SUMIFS('Energy balance options'!$G$7:$G$3000,'Energy balance options'!$B$7:$B$3000,HeatGen!U$2,'Energy balance options'!$A$7:$A$3000,HeatGen!$A1402)</f>
        <v>0</v>
      </c>
      <c r="V1402">
        <f>SUMIFS('Energy balance options'!$G$7:$G$3000,'Energy balance options'!$B$7:$B$3000,HeatGen!V$2,'Energy balance options'!$A$7:$A$3000,HeatGen!$A1402)</f>
        <v>0</v>
      </c>
      <c r="W1402">
        <f>SUMIFS('Energy balance options'!$G$7:$G$3000,'Energy balance options'!$B$7:$B$3000,HeatGen!W$2,'Energy balance options'!$A$7:$A$3000,HeatGen!$A1402)</f>
        <v>0</v>
      </c>
      <c r="X1402">
        <f>SUMIFS('Energy balance options'!$G$7:$G$3000,'Energy balance options'!$B$7:$B$3000,HeatGen!X$2,'Energy balance options'!$A$7:$A$3000,HeatGen!$A1402)</f>
        <v>0</v>
      </c>
      <c r="AG1402">
        <f t="shared" ref="AG1402:AG1465" si="286">IFERROR(P1402/SUM($H1402:$Y1402),0)*SUM($C1402:$G1402)</f>
        <v>0</v>
      </c>
      <c r="AH1402">
        <f t="shared" ref="AH1402:AH1465" si="287">IFERROR(Q1402/SUM($H1402:$Y1402),0)*SUM($C1402:$G1402)</f>
        <v>0</v>
      </c>
      <c r="AI1402">
        <f t="shared" ref="AI1402:AI1465" si="288">IFERROR(R1402/SUM($H1402:$Y1402),0)*SUM($C1402:$G1402)</f>
        <v>0</v>
      </c>
      <c r="AJ1402">
        <f t="shared" ref="AJ1402:AJ1465" si="289">IFERROR(S1402/SUM($H1402:$X1402),0)*SUM($C1402:$G1402)</f>
        <v>0</v>
      </c>
      <c r="AK1402">
        <f t="shared" ref="AK1402:AK1465" si="290">IFERROR(T1402/SUM($H1402:$X1402),0)*SUM($C1402:$G1402)</f>
        <v>0</v>
      </c>
      <c r="AL1402">
        <f t="shared" ref="AL1402:AL1465" si="291">IFERROR(U1402/SUM($H1402:$X1402),0)*SUM($C1402:$G1402)</f>
        <v>0</v>
      </c>
      <c r="AM1402">
        <f t="shared" ref="AM1402:AM1465" si="292">IFERROR(V1402/SUM($H1402:$X1402),0)*SUM($C1402:$G1402)</f>
        <v>0</v>
      </c>
      <c r="AN1402">
        <f t="shared" ref="AN1402:AN1465" si="293">IFERROR(W1402/SUM($H1402:$X1402),0)*SUM($C1402:$G1402)</f>
        <v>0</v>
      </c>
      <c r="AO1402">
        <f t="shared" ref="AO1402:AO1465" si="294">IFERROR(X1402/SUM($H1402:$X1402),0)*SUM($C1402:$G1402)</f>
        <v>0</v>
      </c>
    </row>
    <row r="1403" spans="1:41" x14ac:dyDescent="0.2">
      <c r="A1403" s="9">
        <f>'Cost per option'!A1411</f>
        <v>0</v>
      </c>
      <c r="B1403" t="str">
        <f>_xlfn.IFNA(VLOOKUP(A1403,'Energy balance options'!A$7:C$3000,3,FALSE),"")</f>
        <v/>
      </c>
      <c r="C1403">
        <f>SUMIFS('Energy balance options'!$F$7:$F$3000,'Energy balance options'!$B$7:$B$3000,HeatGen!C$2,'Energy balance options'!$A$7:$A$3000,HeatGen!$A1403)</f>
        <v>0</v>
      </c>
      <c r="D1403">
        <f>SUMIFS('Energy balance options'!$F$7:$F$3000,'Energy balance options'!$B$7:$B$3000,HeatGen!D$2,'Energy balance options'!$A$7:$A$3000,HeatGen!$A1403)</f>
        <v>0</v>
      </c>
      <c r="E1403">
        <f>SUMIFS('Energy balance options'!$F$7:$F$3000,'Energy balance options'!$B$7:$B$3000,HeatGen!E$2,'Energy balance options'!$A$7:$A$3000,HeatGen!$A1403)</f>
        <v>0</v>
      </c>
      <c r="F1403">
        <f>SUMIFS('Energy balance options'!$F$7:$F$3000,'Energy balance options'!$B$7:$B$3000,HeatGen!F$2,'Energy balance options'!$A$7:$A$3000,HeatGen!$A1403)</f>
        <v>0</v>
      </c>
      <c r="G1403">
        <f>SUMIFS('Energy balance options'!$F$7:$F$3000,'Energy balance options'!$B$7:$B$3000,HeatGen!G$2,'Energy balance options'!$A$7:$A$3000,HeatGen!$A1403)</f>
        <v>0</v>
      </c>
      <c r="H1403">
        <f>SUMIFS('Energy balance options'!$F$7:$F$3000,'Energy balance options'!$B$7:$B$3000,HeatGen!H$2,'Energy balance options'!$A$7:$A$3000,HeatGen!$A1403)</f>
        <v>0</v>
      </c>
      <c r="I1403">
        <f>SUMIFS('Energy balance options'!$F$7:$F$3000,'Energy balance options'!$B$7:$B$3000,HeatGen!I$2,'Energy balance options'!$A$7:$A$3000,HeatGen!$A1403)</f>
        <v>0</v>
      </c>
      <c r="J1403">
        <f>SUMIFS('Energy balance options'!$F$7:$F$3000,'Energy balance options'!$B$7:$B$3000,HeatGen!J$2,'Energy balance options'!$A$7:$A$3000,HeatGen!$A1403)</f>
        <v>0</v>
      </c>
      <c r="K1403">
        <f>SUMIFS('Energy balance options'!$F$7:$F$3000,'Energy balance options'!$B$7:$B$3000,HeatGen!K$2,'Energy balance options'!$A$7:$A$3000,HeatGen!$A1403)</f>
        <v>0</v>
      </c>
      <c r="L1403">
        <f>SUMIFS('Energy balance options'!$F$7:$F$3000,'Energy balance options'!$B$7:$B$3000,HeatGen!L$2,'Energy balance options'!$A$7:$A$3000,HeatGen!$A1403)</f>
        <v>0</v>
      </c>
      <c r="M1403">
        <f>SUMIFS('Energy balance options'!$F$7:$F$3000,'Energy balance options'!$B$7:$B$3000,HeatGen!M$2,'Energy balance options'!$A$7:$A$3000,HeatGen!$A1403)</f>
        <v>0</v>
      </c>
      <c r="N1403">
        <f>SUMIFS('Energy balance options'!$F$7:$F$3000,'Energy balance options'!$B$7:$B$3000,HeatGen!N$2,'Energy balance options'!$A$7:$A$3000,HeatGen!$A1403)</f>
        <v>0</v>
      </c>
      <c r="P1403">
        <f>SUMIFS('Energy balance options'!$F$7:$F$3000,'Energy balance options'!$B$7:$B$3000,HeatGen!P$2,'Energy balance options'!$A$7:$A$3000,HeatGen!$A1403)</f>
        <v>0</v>
      </c>
      <c r="Q1403">
        <f>SUMIFS('Energy balance options'!$F$7:$F$3000,'Energy balance options'!$B$7:$B$3000,HeatGen!Q$2,'Energy balance options'!$A$7:$A$3000,HeatGen!$A1403)</f>
        <v>0</v>
      </c>
      <c r="R1403">
        <f>SUMIFS('Energy balance options'!$F$7:$F$3000,'Energy balance options'!$B$7:$B$3000,HeatGen!R$2,'Energy balance options'!$A$7:$A$3000,HeatGen!$A1403)</f>
        <v>0</v>
      </c>
      <c r="S1403">
        <f>SUMIFS('Energy balance options'!$G$7:$G$3000,'Energy balance options'!$B$7:$B$3000,HeatGen!S$2,'Energy balance options'!$A$7:$A$3000,HeatGen!$A1403)</f>
        <v>0</v>
      </c>
      <c r="T1403">
        <f>SUMIFS('Energy balance options'!$G$7:$G$3000,'Energy balance options'!$B$7:$B$3000,HeatGen!T$2,'Energy balance options'!$A$7:$A$3000,HeatGen!$A1403)</f>
        <v>0</v>
      </c>
      <c r="U1403">
        <f>SUMIFS('Energy balance options'!$G$7:$G$3000,'Energy balance options'!$B$7:$B$3000,HeatGen!U$2,'Energy balance options'!$A$7:$A$3000,HeatGen!$A1403)</f>
        <v>0</v>
      </c>
      <c r="V1403">
        <f>SUMIFS('Energy balance options'!$G$7:$G$3000,'Energy balance options'!$B$7:$B$3000,HeatGen!V$2,'Energy balance options'!$A$7:$A$3000,HeatGen!$A1403)</f>
        <v>0</v>
      </c>
      <c r="W1403">
        <f>SUMIFS('Energy balance options'!$G$7:$G$3000,'Energy balance options'!$B$7:$B$3000,HeatGen!W$2,'Energy balance options'!$A$7:$A$3000,HeatGen!$A1403)</f>
        <v>0</v>
      </c>
      <c r="X1403">
        <f>SUMIFS('Energy balance options'!$G$7:$G$3000,'Energy balance options'!$B$7:$B$3000,HeatGen!X$2,'Energy balance options'!$A$7:$A$3000,HeatGen!$A1403)</f>
        <v>0</v>
      </c>
      <c r="AG1403">
        <f t="shared" si="286"/>
        <v>0</v>
      </c>
      <c r="AH1403">
        <f t="shared" si="287"/>
        <v>0</v>
      </c>
      <c r="AI1403">
        <f t="shared" si="288"/>
        <v>0</v>
      </c>
      <c r="AJ1403">
        <f t="shared" si="289"/>
        <v>0</v>
      </c>
      <c r="AK1403">
        <f t="shared" si="290"/>
        <v>0</v>
      </c>
      <c r="AL1403">
        <f t="shared" si="291"/>
        <v>0</v>
      </c>
      <c r="AM1403">
        <f t="shared" si="292"/>
        <v>0</v>
      </c>
      <c r="AN1403">
        <f t="shared" si="293"/>
        <v>0</v>
      </c>
      <c r="AO1403">
        <f t="shared" si="294"/>
        <v>0</v>
      </c>
    </row>
    <row r="1404" spans="1:41" x14ac:dyDescent="0.2">
      <c r="A1404" s="9">
        <f>'Cost per option'!A1412</f>
        <v>0</v>
      </c>
      <c r="B1404" t="str">
        <f>_xlfn.IFNA(VLOOKUP(A1404,'Energy balance options'!A$7:C$3000,3,FALSE),"")</f>
        <v/>
      </c>
      <c r="C1404">
        <f>SUMIFS('Energy balance options'!$F$7:$F$3000,'Energy balance options'!$B$7:$B$3000,HeatGen!C$2,'Energy balance options'!$A$7:$A$3000,HeatGen!$A1404)</f>
        <v>0</v>
      </c>
      <c r="D1404">
        <f>SUMIFS('Energy balance options'!$F$7:$F$3000,'Energy balance options'!$B$7:$B$3000,HeatGen!D$2,'Energy balance options'!$A$7:$A$3000,HeatGen!$A1404)</f>
        <v>0</v>
      </c>
      <c r="E1404">
        <f>SUMIFS('Energy balance options'!$F$7:$F$3000,'Energy balance options'!$B$7:$B$3000,HeatGen!E$2,'Energy balance options'!$A$7:$A$3000,HeatGen!$A1404)</f>
        <v>0</v>
      </c>
      <c r="F1404">
        <f>SUMIFS('Energy balance options'!$F$7:$F$3000,'Energy balance options'!$B$7:$B$3000,HeatGen!F$2,'Energy balance options'!$A$7:$A$3000,HeatGen!$A1404)</f>
        <v>0</v>
      </c>
      <c r="G1404">
        <f>SUMIFS('Energy balance options'!$F$7:$F$3000,'Energy balance options'!$B$7:$B$3000,HeatGen!G$2,'Energy balance options'!$A$7:$A$3000,HeatGen!$A1404)</f>
        <v>0</v>
      </c>
      <c r="H1404">
        <f>SUMIFS('Energy balance options'!$F$7:$F$3000,'Energy balance options'!$B$7:$B$3000,HeatGen!H$2,'Energy balance options'!$A$7:$A$3000,HeatGen!$A1404)</f>
        <v>0</v>
      </c>
      <c r="I1404">
        <f>SUMIFS('Energy balance options'!$F$7:$F$3000,'Energy balance options'!$B$7:$B$3000,HeatGen!I$2,'Energy balance options'!$A$7:$A$3000,HeatGen!$A1404)</f>
        <v>0</v>
      </c>
      <c r="J1404">
        <f>SUMIFS('Energy balance options'!$F$7:$F$3000,'Energy balance options'!$B$7:$B$3000,HeatGen!J$2,'Energy balance options'!$A$7:$A$3000,HeatGen!$A1404)</f>
        <v>0</v>
      </c>
      <c r="K1404">
        <f>SUMIFS('Energy balance options'!$F$7:$F$3000,'Energy balance options'!$B$7:$B$3000,HeatGen!K$2,'Energy balance options'!$A$7:$A$3000,HeatGen!$A1404)</f>
        <v>0</v>
      </c>
      <c r="L1404">
        <f>SUMIFS('Energy balance options'!$F$7:$F$3000,'Energy balance options'!$B$7:$B$3000,HeatGen!L$2,'Energy balance options'!$A$7:$A$3000,HeatGen!$A1404)</f>
        <v>0</v>
      </c>
      <c r="M1404">
        <f>SUMIFS('Energy balance options'!$F$7:$F$3000,'Energy balance options'!$B$7:$B$3000,HeatGen!M$2,'Energy balance options'!$A$7:$A$3000,HeatGen!$A1404)</f>
        <v>0</v>
      </c>
      <c r="N1404">
        <f>SUMIFS('Energy balance options'!$F$7:$F$3000,'Energy balance options'!$B$7:$B$3000,HeatGen!N$2,'Energy balance options'!$A$7:$A$3000,HeatGen!$A1404)</f>
        <v>0</v>
      </c>
      <c r="P1404">
        <f>SUMIFS('Energy balance options'!$F$7:$F$3000,'Energy balance options'!$B$7:$B$3000,HeatGen!P$2,'Energy balance options'!$A$7:$A$3000,HeatGen!$A1404)</f>
        <v>0</v>
      </c>
      <c r="Q1404">
        <f>SUMIFS('Energy balance options'!$F$7:$F$3000,'Energy balance options'!$B$7:$B$3000,HeatGen!Q$2,'Energy balance options'!$A$7:$A$3000,HeatGen!$A1404)</f>
        <v>0</v>
      </c>
      <c r="R1404">
        <f>SUMIFS('Energy balance options'!$F$7:$F$3000,'Energy balance options'!$B$7:$B$3000,HeatGen!R$2,'Energy balance options'!$A$7:$A$3000,HeatGen!$A1404)</f>
        <v>0</v>
      </c>
      <c r="S1404">
        <f>SUMIFS('Energy balance options'!$G$7:$G$3000,'Energy balance options'!$B$7:$B$3000,HeatGen!S$2,'Energy balance options'!$A$7:$A$3000,HeatGen!$A1404)</f>
        <v>0</v>
      </c>
      <c r="T1404">
        <f>SUMIFS('Energy balance options'!$G$7:$G$3000,'Energy balance options'!$B$7:$B$3000,HeatGen!T$2,'Energy balance options'!$A$7:$A$3000,HeatGen!$A1404)</f>
        <v>0</v>
      </c>
      <c r="U1404">
        <f>SUMIFS('Energy balance options'!$G$7:$G$3000,'Energy balance options'!$B$7:$B$3000,HeatGen!U$2,'Energy balance options'!$A$7:$A$3000,HeatGen!$A1404)</f>
        <v>0</v>
      </c>
      <c r="V1404">
        <f>SUMIFS('Energy balance options'!$G$7:$G$3000,'Energy balance options'!$B$7:$B$3000,HeatGen!V$2,'Energy balance options'!$A$7:$A$3000,HeatGen!$A1404)</f>
        <v>0</v>
      </c>
      <c r="W1404">
        <f>SUMIFS('Energy balance options'!$G$7:$G$3000,'Energy balance options'!$B$7:$B$3000,HeatGen!W$2,'Energy balance options'!$A$7:$A$3000,HeatGen!$A1404)</f>
        <v>0</v>
      </c>
      <c r="X1404">
        <f>SUMIFS('Energy balance options'!$G$7:$G$3000,'Energy balance options'!$B$7:$B$3000,HeatGen!X$2,'Energy balance options'!$A$7:$A$3000,HeatGen!$A1404)</f>
        <v>0</v>
      </c>
      <c r="AG1404">
        <f t="shared" si="286"/>
        <v>0</v>
      </c>
      <c r="AH1404">
        <f t="shared" si="287"/>
        <v>0</v>
      </c>
      <c r="AI1404">
        <f t="shared" si="288"/>
        <v>0</v>
      </c>
      <c r="AJ1404">
        <f t="shared" si="289"/>
        <v>0</v>
      </c>
      <c r="AK1404">
        <f t="shared" si="290"/>
        <v>0</v>
      </c>
      <c r="AL1404">
        <f t="shared" si="291"/>
        <v>0</v>
      </c>
      <c r="AM1404">
        <f t="shared" si="292"/>
        <v>0</v>
      </c>
      <c r="AN1404">
        <f t="shared" si="293"/>
        <v>0</v>
      </c>
      <c r="AO1404">
        <f t="shared" si="294"/>
        <v>0</v>
      </c>
    </row>
    <row r="1405" spans="1:41" x14ac:dyDescent="0.2">
      <c r="A1405" s="9">
        <f>'Cost per option'!A1413</f>
        <v>0</v>
      </c>
      <c r="B1405" t="str">
        <f>_xlfn.IFNA(VLOOKUP(A1405,'Energy balance options'!A$7:C$3000,3,FALSE),"")</f>
        <v/>
      </c>
      <c r="C1405">
        <f>SUMIFS('Energy balance options'!$F$7:$F$3000,'Energy balance options'!$B$7:$B$3000,HeatGen!C$2,'Energy balance options'!$A$7:$A$3000,HeatGen!$A1405)</f>
        <v>0</v>
      </c>
      <c r="D1405">
        <f>SUMIFS('Energy balance options'!$F$7:$F$3000,'Energy balance options'!$B$7:$B$3000,HeatGen!D$2,'Energy balance options'!$A$7:$A$3000,HeatGen!$A1405)</f>
        <v>0</v>
      </c>
      <c r="E1405">
        <f>SUMIFS('Energy balance options'!$F$7:$F$3000,'Energy balance options'!$B$7:$B$3000,HeatGen!E$2,'Energy balance options'!$A$7:$A$3000,HeatGen!$A1405)</f>
        <v>0</v>
      </c>
      <c r="F1405">
        <f>SUMIFS('Energy balance options'!$F$7:$F$3000,'Energy balance options'!$B$7:$B$3000,HeatGen!F$2,'Energy balance options'!$A$7:$A$3000,HeatGen!$A1405)</f>
        <v>0</v>
      </c>
      <c r="G1405">
        <f>SUMIFS('Energy balance options'!$F$7:$F$3000,'Energy balance options'!$B$7:$B$3000,HeatGen!G$2,'Energy balance options'!$A$7:$A$3000,HeatGen!$A1405)</f>
        <v>0</v>
      </c>
      <c r="H1405">
        <f>SUMIFS('Energy balance options'!$F$7:$F$3000,'Energy balance options'!$B$7:$B$3000,HeatGen!H$2,'Energy balance options'!$A$7:$A$3000,HeatGen!$A1405)</f>
        <v>0</v>
      </c>
      <c r="I1405">
        <f>SUMIFS('Energy balance options'!$F$7:$F$3000,'Energy balance options'!$B$7:$B$3000,HeatGen!I$2,'Energy balance options'!$A$7:$A$3000,HeatGen!$A1405)</f>
        <v>0</v>
      </c>
      <c r="J1405">
        <f>SUMIFS('Energy balance options'!$F$7:$F$3000,'Energy balance options'!$B$7:$B$3000,HeatGen!J$2,'Energy balance options'!$A$7:$A$3000,HeatGen!$A1405)</f>
        <v>0</v>
      </c>
      <c r="K1405">
        <f>SUMIFS('Energy balance options'!$F$7:$F$3000,'Energy balance options'!$B$7:$B$3000,HeatGen!K$2,'Energy balance options'!$A$7:$A$3000,HeatGen!$A1405)</f>
        <v>0</v>
      </c>
      <c r="L1405">
        <f>SUMIFS('Energy balance options'!$F$7:$F$3000,'Energy balance options'!$B$7:$B$3000,HeatGen!L$2,'Energy balance options'!$A$7:$A$3000,HeatGen!$A1405)</f>
        <v>0</v>
      </c>
      <c r="M1405">
        <f>SUMIFS('Energy balance options'!$F$7:$F$3000,'Energy balance options'!$B$7:$B$3000,HeatGen!M$2,'Energy balance options'!$A$7:$A$3000,HeatGen!$A1405)</f>
        <v>0</v>
      </c>
      <c r="N1405">
        <f>SUMIFS('Energy balance options'!$F$7:$F$3000,'Energy balance options'!$B$7:$B$3000,HeatGen!N$2,'Energy balance options'!$A$7:$A$3000,HeatGen!$A1405)</f>
        <v>0</v>
      </c>
      <c r="P1405">
        <f>SUMIFS('Energy balance options'!$F$7:$F$3000,'Energy balance options'!$B$7:$B$3000,HeatGen!P$2,'Energy balance options'!$A$7:$A$3000,HeatGen!$A1405)</f>
        <v>0</v>
      </c>
      <c r="Q1405">
        <f>SUMIFS('Energy balance options'!$F$7:$F$3000,'Energy balance options'!$B$7:$B$3000,HeatGen!Q$2,'Energy balance options'!$A$7:$A$3000,HeatGen!$A1405)</f>
        <v>0</v>
      </c>
      <c r="R1405">
        <f>SUMIFS('Energy balance options'!$F$7:$F$3000,'Energy balance options'!$B$7:$B$3000,HeatGen!R$2,'Energy balance options'!$A$7:$A$3000,HeatGen!$A1405)</f>
        <v>0</v>
      </c>
      <c r="S1405">
        <f>SUMIFS('Energy balance options'!$G$7:$G$3000,'Energy balance options'!$B$7:$B$3000,HeatGen!S$2,'Energy balance options'!$A$7:$A$3000,HeatGen!$A1405)</f>
        <v>0</v>
      </c>
      <c r="T1405">
        <f>SUMIFS('Energy balance options'!$G$7:$G$3000,'Energy balance options'!$B$7:$B$3000,HeatGen!T$2,'Energy balance options'!$A$7:$A$3000,HeatGen!$A1405)</f>
        <v>0</v>
      </c>
      <c r="U1405">
        <f>SUMIFS('Energy balance options'!$G$7:$G$3000,'Energy balance options'!$B$7:$B$3000,HeatGen!U$2,'Energy balance options'!$A$7:$A$3000,HeatGen!$A1405)</f>
        <v>0</v>
      </c>
      <c r="V1405">
        <f>SUMIFS('Energy balance options'!$G$7:$G$3000,'Energy balance options'!$B$7:$B$3000,HeatGen!V$2,'Energy balance options'!$A$7:$A$3000,HeatGen!$A1405)</f>
        <v>0</v>
      </c>
      <c r="W1405">
        <f>SUMIFS('Energy balance options'!$G$7:$G$3000,'Energy balance options'!$B$7:$B$3000,HeatGen!W$2,'Energy balance options'!$A$7:$A$3000,HeatGen!$A1405)</f>
        <v>0</v>
      </c>
      <c r="X1405">
        <f>SUMIFS('Energy balance options'!$G$7:$G$3000,'Energy balance options'!$B$7:$B$3000,HeatGen!X$2,'Energy balance options'!$A$7:$A$3000,HeatGen!$A1405)</f>
        <v>0</v>
      </c>
      <c r="AG1405">
        <f t="shared" si="286"/>
        <v>0</v>
      </c>
      <c r="AH1405">
        <f t="shared" si="287"/>
        <v>0</v>
      </c>
      <c r="AI1405">
        <f t="shared" si="288"/>
        <v>0</v>
      </c>
      <c r="AJ1405">
        <f t="shared" si="289"/>
        <v>0</v>
      </c>
      <c r="AK1405">
        <f t="shared" si="290"/>
        <v>0</v>
      </c>
      <c r="AL1405">
        <f t="shared" si="291"/>
        <v>0</v>
      </c>
      <c r="AM1405">
        <f t="shared" si="292"/>
        <v>0</v>
      </c>
      <c r="AN1405">
        <f t="shared" si="293"/>
        <v>0</v>
      </c>
      <c r="AO1405">
        <f t="shared" si="294"/>
        <v>0</v>
      </c>
    </row>
    <row r="1406" spans="1:41" x14ac:dyDescent="0.2">
      <c r="A1406" s="9">
        <f>'Cost per option'!A1414</f>
        <v>0</v>
      </c>
      <c r="B1406" t="str">
        <f>_xlfn.IFNA(VLOOKUP(A1406,'Energy balance options'!A$7:C$3000,3,FALSE),"")</f>
        <v/>
      </c>
      <c r="C1406">
        <f>SUMIFS('Energy balance options'!$F$7:$F$3000,'Energy balance options'!$B$7:$B$3000,HeatGen!C$2,'Energy balance options'!$A$7:$A$3000,HeatGen!$A1406)</f>
        <v>0</v>
      </c>
      <c r="D1406">
        <f>SUMIFS('Energy balance options'!$F$7:$F$3000,'Energy balance options'!$B$7:$B$3000,HeatGen!D$2,'Energy balance options'!$A$7:$A$3000,HeatGen!$A1406)</f>
        <v>0</v>
      </c>
      <c r="E1406">
        <f>SUMIFS('Energy balance options'!$F$7:$F$3000,'Energy balance options'!$B$7:$B$3000,HeatGen!E$2,'Energy balance options'!$A$7:$A$3000,HeatGen!$A1406)</f>
        <v>0</v>
      </c>
      <c r="F1406">
        <f>SUMIFS('Energy balance options'!$F$7:$F$3000,'Energy balance options'!$B$7:$B$3000,HeatGen!F$2,'Energy balance options'!$A$7:$A$3000,HeatGen!$A1406)</f>
        <v>0</v>
      </c>
      <c r="G1406">
        <f>SUMIFS('Energy balance options'!$F$7:$F$3000,'Energy balance options'!$B$7:$B$3000,HeatGen!G$2,'Energy balance options'!$A$7:$A$3000,HeatGen!$A1406)</f>
        <v>0</v>
      </c>
      <c r="H1406">
        <f>SUMIFS('Energy balance options'!$F$7:$F$3000,'Energy balance options'!$B$7:$B$3000,HeatGen!H$2,'Energy balance options'!$A$7:$A$3000,HeatGen!$A1406)</f>
        <v>0</v>
      </c>
      <c r="I1406">
        <f>SUMIFS('Energy balance options'!$F$7:$F$3000,'Energy balance options'!$B$7:$B$3000,HeatGen!I$2,'Energy balance options'!$A$7:$A$3000,HeatGen!$A1406)</f>
        <v>0</v>
      </c>
      <c r="J1406">
        <f>SUMIFS('Energy balance options'!$F$7:$F$3000,'Energy balance options'!$B$7:$B$3000,HeatGen!J$2,'Energy balance options'!$A$7:$A$3000,HeatGen!$A1406)</f>
        <v>0</v>
      </c>
      <c r="K1406">
        <f>SUMIFS('Energy balance options'!$F$7:$F$3000,'Energy balance options'!$B$7:$B$3000,HeatGen!K$2,'Energy balance options'!$A$7:$A$3000,HeatGen!$A1406)</f>
        <v>0</v>
      </c>
      <c r="L1406">
        <f>SUMIFS('Energy balance options'!$F$7:$F$3000,'Energy balance options'!$B$7:$B$3000,HeatGen!L$2,'Energy balance options'!$A$7:$A$3000,HeatGen!$A1406)</f>
        <v>0</v>
      </c>
      <c r="M1406">
        <f>SUMIFS('Energy balance options'!$F$7:$F$3000,'Energy balance options'!$B$7:$B$3000,HeatGen!M$2,'Energy balance options'!$A$7:$A$3000,HeatGen!$A1406)</f>
        <v>0</v>
      </c>
      <c r="N1406">
        <f>SUMIFS('Energy balance options'!$F$7:$F$3000,'Energy balance options'!$B$7:$B$3000,HeatGen!N$2,'Energy balance options'!$A$7:$A$3000,HeatGen!$A1406)</f>
        <v>0</v>
      </c>
      <c r="P1406">
        <f>SUMIFS('Energy balance options'!$F$7:$F$3000,'Energy balance options'!$B$7:$B$3000,HeatGen!P$2,'Energy balance options'!$A$7:$A$3000,HeatGen!$A1406)</f>
        <v>0</v>
      </c>
      <c r="Q1406">
        <f>SUMIFS('Energy balance options'!$F$7:$F$3000,'Energy balance options'!$B$7:$B$3000,HeatGen!Q$2,'Energy balance options'!$A$7:$A$3000,HeatGen!$A1406)</f>
        <v>0</v>
      </c>
      <c r="R1406">
        <f>SUMIFS('Energy balance options'!$F$7:$F$3000,'Energy balance options'!$B$7:$B$3000,HeatGen!R$2,'Energy balance options'!$A$7:$A$3000,HeatGen!$A1406)</f>
        <v>0</v>
      </c>
      <c r="S1406">
        <f>SUMIFS('Energy balance options'!$G$7:$G$3000,'Energy balance options'!$B$7:$B$3000,HeatGen!S$2,'Energy balance options'!$A$7:$A$3000,HeatGen!$A1406)</f>
        <v>0</v>
      </c>
      <c r="T1406">
        <f>SUMIFS('Energy balance options'!$G$7:$G$3000,'Energy balance options'!$B$7:$B$3000,HeatGen!T$2,'Energy balance options'!$A$7:$A$3000,HeatGen!$A1406)</f>
        <v>0</v>
      </c>
      <c r="U1406">
        <f>SUMIFS('Energy balance options'!$G$7:$G$3000,'Energy balance options'!$B$7:$B$3000,HeatGen!U$2,'Energy balance options'!$A$7:$A$3000,HeatGen!$A1406)</f>
        <v>0</v>
      </c>
      <c r="V1406">
        <f>SUMIFS('Energy balance options'!$G$7:$G$3000,'Energy balance options'!$B$7:$B$3000,HeatGen!V$2,'Energy balance options'!$A$7:$A$3000,HeatGen!$A1406)</f>
        <v>0</v>
      </c>
      <c r="W1406">
        <f>SUMIFS('Energy balance options'!$G$7:$G$3000,'Energy balance options'!$B$7:$B$3000,HeatGen!W$2,'Energy balance options'!$A$7:$A$3000,HeatGen!$A1406)</f>
        <v>0</v>
      </c>
      <c r="X1406">
        <f>SUMIFS('Energy balance options'!$G$7:$G$3000,'Energy balance options'!$B$7:$B$3000,HeatGen!X$2,'Energy balance options'!$A$7:$A$3000,HeatGen!$A1406)</f>
        <v>0</v>
      </c>
      <c r="AG1406">
        <f t="shared" si="286"/>
        <v>0</v>
      </c>
      <c r="AH1406">
        <f t="shared" si="287"/>
        <v>0</v>
      </c>
      <c r="AI1406">
        <f t="shared" si="288"/>
        <v>0</v>
      </c>
      <c r="AJ1406">
        <f t="shared" si="289"/>
        <v>0</v>
      </c>
      <c r="AK1406">
        <f t="shared" si="290"/>
        <v>0</v>
      </c>
      <c r="AL1406">
        <f t="shared" si="291"/>
        <v>0</v>
      </c>
      <c r="AM1406">
        <f t="shared" si="292"/>
        <v>0</v>
      </c>
      <c r="AN1406">
        <f t="shared" si="293"/>
        <v>0</v>
      </c>
      <c r="AO1406">
        <f t="shared" si="294"/>
        <v>0</v>
      </c>
    </row>
    <row r="1407" spans="1:41" x14ac:dyDescent="0.2">
      <c r="A1407" s="9">
        <f>'Cost per option'!A1415</f>
        <v>0</v>
      </c>
      <c r="B1407" t="str">
        <f>_xlfn.IFNA(VLOOKUP(A1407,'Energy balance options'!A$7:C$3000,3,FALSE),"")</f>
        <v/>
      </c>
      <c r="C1407">
        <f>SUMIFS('Energy balance options'!$F$7:$F$3000,'Energy balance options'!$B$7:$B$3000,HeatGen!C$2,'Energy balance options'!$A$7:$A$3000,HeatGen!$A1407)</f>
        <v>0</v>
      </c>
      <c r="D1407">
        <f>SUMIFS('Energy balance options'!$F$7:$F$3000,'Energy balance options'!$B$7:$B$3000,HeatGen!D$2,'Energy balance options'!$A$7:$A$3000,HeatGen!$A1407)</f>
        <v>0</v>
      </c>
      <c r="E1407">
        <f>SUMIFS('Energy balance options'!$F$7:$F$3000,'Energy balance options'!$B$7:$B$3000,HeatGen!E$2,'Energy balance options'!$A$7:$A$3000,HeatGen!$A1407)</f>
        <v>0</v>
      </c>
      <c r="F1407">
        <f>SUMIFS('Energy balance options'!$F$7:$F$3000,'Energy balance options'!$B$7:$B$3000,HeatGen!F$2,'Energy balance options'!$A$7:$A$3000,HeatGen!$A1407)</f>
        <v>0</v>
      </c>
      <c r="G1407">
        <f>SUMIFS('Energy balance options'!$F$7:$F$3000,'Energy balance options'!$B$7:$B$3000,HeatGen!G$2,'Energy balance options'!$A$7:$A$3000,HeatGen!$A1407)</f>
        <v>0</v>
      </c>
      <c r="H1407">
        <f>SUMIFS('Energy balance options'!$F$7:$F$3000,'Energy balance options'!$B$7:$B$3000,HeatGen!H$2,'Energy balance options'!$A$7:$A$3000,HeatGen!$A1407)</f>
        <v>0</v>
      </c>
      <c r="I1407">
        <f>SUMIFS('Energy balance options'!$F$7:$F$3000,'Energy balance options'!$B$7:$B$3000,HeatGen!I$2,'Energy balance options'!$A$7:$A$3000,HeatGen!$A1407)</f>
        <v>0</v>
      </c>
      <c r="J1407">
        <f>SUMIFS('Energy balance options'!$F$7:$F$3000,'Energy balance options'!$B$7:$B$3000,HeatGen!J$2,'Energy balance options'!$A$7:$A$3000,HeatGen!$A1407)</f>
        <v>0</v>
      </c>
      <c r="K1407">
        <f>SUMIFS('Energy balance options'!$F$7:$F$3000,'Energy balance options'!$B$7:$B$3000,HeatGen!K$2,'Energy balance options'!$A$7:$A$3000,HeatGen!$A1407)</f>
        <v>0</v>
      </c>
      <c r="L1407">
        <f>SUMIFS('Energy balance options'!$F$7:$F$3000,'Energy balance options'!$B$7:$B$3000,HeatGen!L$2,'Energy balance options'!$A$7:$A$3000,HeatGen!$A1407)</f>
        <v>0</v>
      </c>
      <c r="M1407">
        <f>SUMIFS('Energy balance options'!$F$7:$F$3000,'Energy balance options'!$B$7:$B$3000,HeatGen!M$2,'Energy balance options'!$A$7:$A$3000,HeatGen!$A1407)</f>
        <v>0</v>
      </c>
      <c r="N1407">
        <f>SUMIFS('Energy balance options'!$F$7:$F$3000,'Energy balance options'!$B$7:$B$3000,HeatGen!N$2,'Energy balance options'!$A$7:$A$3000,HeatGen!$A1407)</f>
        <v>0</v>
      </c>
      <c r="P1407">
        <f>SUMIFS('Energy balance options'!$F$7:$F$3000,'Energy balance options'!$B$7:$B$3000,HeatGen!P$2,'Energy balance options'!$A$7:$A$3000,HeatGen!$A1407)</f>
        <v>0</v>
      </c>
      <c r="Q1407">
        <f>SUMIFS('Energy balance options'!$F$7:$F$3000,'Energy balance options'!$B$7:$B$3000,HeatGen!Q$2,'Energy balance options'!$A$7:$A$3000,HeatGen!$A1407)</f>
        <v>0</v>
      </c>
      <c r="R1407">
        <f>SUMIFS('Energy balance options'!$F$7:$F$3000,'Energy balance options'!$B$7:$B$3000,HeatGen!R$2,'Energy balance options'!$A$7:$A$3000,HeatGen!$A1407)</f>
        <v>0</v>
      </c>
      <c r="S1407">
        <f>SUMIFS('Energy balance options'!$G$7:$G$3000,'Energy balance options'!$B$7:$B$3000,HeatGen!S$2,'Energy balance options'!$A$7:$A$3000,HeatGen!$A1407)</f>
        <v>0</v>
      </c>
      <c r="T1407">
        <f>SUMIFS('Energy balance options'!$G$7:$G$3000,'Energy balance options'!$B$7:$B$3000,HeatGen!T$2,'Energy balance options'!$A$7:$A$3000,HeatGen!$A1407)</f>
        <v>0</v>
      </c>
      <c r="U1407">
        <f>SUMIFS('Energy balance options'!$G$7:$G$3000,'Energy balance options'!$B$7:$B$3000,HeatGen!U$2,'Energy balance options'!$A$7:$A$3000,HeatGen!$A1407)</f>
        <v>0</v>
      </c>
      <c r="V1407">
        <f>SUMIFS('Energy balance options'!$G$7:$G$3000,'Energy balance options'!$B$7:$B$3000,HeatGen!V$2,'Energy balance options'!$A$7:$A$3000,HeatGen!$A1407)</f>
        <v>0</v>
      </c>
      <c r="W1407">
        <f>SUMIFS('Energy balance options'!$G$7:$G$3000,'Energy balance options'!$B$7:$B$3000,HeatGen!W$2,'Energy balance options'!$A$7:$A$3000,HeatGen!$A1407)</f>
        <v>0</v>
      </c>
      <c r="X1407">
        <f>SUMIFS('Energy balance options'!$G$7:$G$3000,'Energy balance options'!$B$7:$B$3000,HeatGen!X$2,'Energy balance options'!$A$7:$A$3000,HeatGen!$A1407)</f>
        <v>0</v>
      </c>
      <c r="AG1407">
        <f t="shared" si="286"/>
        <v>0</v>
      </c>
      <c r="AH1407">
        <f t="shared" si="287"/>
        <v>0</v>
      </c>
      <c r="AI1407">
        <f t="shared" si="288"/>
        <v>0</v>
      </c>
      <c r="AJ1407">
        <f t="shared" si="289"/>
        <v>0</v>
      </c>
      <c r="AK1407">
        <f t="shared" si="290"/>
        <v>0</v>
      </c>
      <c r="AL1407">
        <f t="shared" si="291"/>
        <v>0</v>
      </c>
      <c r="AM1407">
        <f t="shared" si="292"/>
        <v>0</v>
      </c>
      <c r="AN1407">
        <f t="shared" si="293"/>
        <v>0</v>
      </c>
      <c r="AO1407">
        <f t="shared" si="294"/>
        <v>0</v>
      </c>
    </row>
    <row r="1408" spans="1:41" x14ac:dyDescent="0.2">
      <c r="A1408" s="9">
        <f>'Cost per option'!A1416</f>
        <v>0</v>
      </c>
      <c r="B1408" t="str">
        <f>_xlfn.IFNA(VLOOKUP(A1408,'Energy balance options'!A$7:C$3000,3,FALSE),"")</f>
        <v/>
      </c>
      <c r="C1408">
        <f>SUMIFS('Energy balance options'!$F$7:$F$3000,'Energy balance options'!$B$7:$B$3000,HeatGen!C$2,'Energy balance options'!$A$7:$A$3000,HeatGen!$A1408)</f>
        <v>0</v>
      </c>
      <c r="D1408">
        <f>SUMIFS('Energy balance options'!$F$7:$F$3000,'Energy balance options'!$B$7:$B$3000,HeatGen!D$2,'Energy balance options'!$A$7:$A$3000,HeatGen!$A1408)</f>
        <v>0</v>
      </c>
      <c r="E1408">
        <f>SUMIFS('Energy balance options'!$F$7:$F$3000,'Energy balance options'!$B$7:$B$3000,HeatGen!E$2,'Energy balance options'!$A$7:$A$3000,HeatGen!$A1408)</f>
        <v>0</v>
      </c>
      <c r="F1408">
        <f>SUMIFS('Energy balance options'!$F$7:$F$3000,'Energy balance options'!$B$7:$B$3000,HeatGen!F$2,'Energy balance options'!$A$7:$A$3000,HeatGen!$A1408)</f>
        <v>0</v>
      </c>
      <c r="G1408">
        <f>SUMIFS('Energy balance options'!$F$7:$F$3000,'Energy balance options'!$B$7:$B$3000,HeatGen!G$2,'Energy balance options'!$A$7:$A$3000,HeatGen!$A1408)</f>
        <v>0</v>
      </c>
      <c r="H1408">
        <f>SUMIFS('Energy balance options'!$F$7:$F$3000,'Energy balance options'!$B$7:$B$3000,HeatGen!H$2,'Energy balance options'!$A$7:$A$3000,HeatGen!$A1408)</f>
        <v>0</v>
      </c>
      <c r="I1408">
        <f>SUMIFS('Energy balance options'!$F$7:$F$3000,'Energy balance options'!$B$7:$B$3000,HeatGen!I$2,'Energy balance options'!$A$7:$A$3000,HeatGen!$A1408)</f>
        <v>0</v>
      </c>
      <c r="J1408">
        <f>SUMIFS('Energy balance options'!$F$7:$F$3000,'Energy balance options'!$B$7:$B$3000,HeatGen!J$2,'Energy balance options'!$A$7:$A$3000,HeatGen!$A1408)</f>
        <v>0</v>
      </c>
      <c r="K1408">
        <f>SUMIFS('Energy balance options'!$F$7:$F$3000,'Energy balance options'!$B$7:$B$3000,HeatGen!K$2,'Energy balance options'!$A$7:$A$3000,HeatGen!$A1408)</f>
        <v>0</v>
      </c>
      <c r="L1408">
        <f>SUMIFS('Energy balance options'!$F$7:$F$3000,'Energy balance options'!$B$7:$B$3000,HeatGen!L$2,'Energy balance options'!$A$7:$A$3000,HeatGen!$A1408)</f>
        <v>0</v>
      </c>
      <c r="M1408">
        <f>SUMIFS('Energy balance options'!$F$7:$F$3000,'Energy balance options'!$B$7:$B$3000,HeatGen!M$2,'Energy balance options'!$A$7:$A$3000,HeatGen!$A1408)</f>
        <v>0</v>
      </c>
      <c r="N1408">
        <f>SUMIFS('Energy balance options'!$F$7:$F$3000,'Energy balance options'!$B$7:$B$3000,HeatGen!N$2,'Energy balance options'!$A$7:$A$3000,HeatGen!$A1408)</f>
        <v>0</v>
      </c>
      <c r="P1408">
        <f>SUMIFS('Energy balance options'!$F$7:$F$3000,'Energy balance options'!$B$7:$B$3000,HeatGen!P$2,'Energy balance options'!$A$7:$A$3000,HeatGen!$A1408)</f>
        <v>0</v>
      </c>
      <c r="Q1408">
        <f>SUMIFS('Energy balance options'!$F$7:$F$3000,'Energy balance options'!$B$7:$B$3000,HeatGen!Q$2,'Energy balance options'!$A$7:$A$3000,HeatGen!$A1408)</f>
        <v>0</v>
      </c>
      <c r="R1408">
        <f>SUMIFS('Energy balance options'!$F$7:$F$3000,'Energy balance options'!$B$7:$B$3000,HeatGen!R$2,'Energy balance options'!$A$7:$A$3000,HeatGen!$A1408)</f>
        <v>0</v>
      </c>
      <c r="S1408">
        <f>SUMIFS('Energy balance options'!$G$7:$G$3000,'Energy balance options'!$B$7:$B$3000,HeatGen!S$2,'Energy balance options'!$A$7:$A$3000,HeatGen!$A1408)</f>
        <v>0</v>
      </c>
      <c r="T1408">
        <f>SUMIFS('Energy balance options'!$G$7:$G$3000,'Energy balance options'!$B$7:$B$3000,HeatGen!T$2,'Energy balance options'!$A$7:$A$3000,HeatGen!$A1408)</f>
        <v>0</v>
      </c>
      <c r="U1408">
        <f>SUMIFS('Energy balance options'!$G$7:$G$3000,'Energy balance options'!$B$7:$B$3000,HeatGen!U$2,'Energy balance options'!$A$7:$A$3000,HeatGen!$A1408)</f>
        <v>0</v>
      </c>
      <c r="V1408">
        <f>SUMIFS('Energy balance options'!$G$7:$G$3000,'Energy balance options'!$B$7:$B$3000,HeatGen!V$2,'Energy balance options'!$A$7:$A$3000,HeatGen!$A1408)</f>
        <v>0</v>
      </c>
      <c r="W1408">
        <f>SUMIFS('Energy balance options'!$G$7:$G$3000,'Energy balance options'!$B$7:$B$3000,HeatGen!W$2,'Energy balance options'!$A$7:$A$3000,HeatGen!$A1408)</f>
        <v>0</v>
      </c>
      <c r="X1408">
        <f>SUMIFS('Energy balance options'!$G$7:$G$3000,'Energy balance options'!$B$7:$B$3000,HeatGen!X$2,'Energy balance options'!$A$7:$A$3000,HeatGen!$A1408)</f>
        <v>0</v>
      </c>
      <c r="AG1408">
        <f t="shared" si="286"/>
        <v>0</v>
      </c>
      <c r="AH1408">
        <f t="shared" si="287"/>
        <v>0</v>
      </c>
      <c r="AI1408">
        <f t="shared" si="288"/>
        <v>0</v>
      </c>
      <c r="AJ1408">
        <f t="shared" si="289"/>
        <v>0</v>
      </c>
      <c r="AK1408">
        <f t="shared" si="290"/>
        <v>0</v>
      </c>
      <c r="AL1408">
        <f t="shared" si="291"/>
        <v>0</v>
      </c>
      <c r="AM1408">
        <f t="shared" si="292"/>
        <v>0</v>
      </c>
      <c r="AN1408">
        <f t="shared" si="293"/>
        <v>0</v>
      </c>
      <c r="AO1408">
        <f t="shared" si="294"/>
        <v>0</v>
      </c>
    </row>
    <row r="1409" spans="1:41" x14ac:dyDescent="0.2">
      <c r="A1409" s="9">
        <f>'Cost per option'!A1417</f>
        <v>0</v>
      </c>
      <c r="B1409" t="str">
        <f>_xlfn.IFNA(VLOOKUP(A1409,'Energy balance options'!A$7:C$3000,3,FALSE),"")</f>
        <v/>
      </c>
      <c r="C1409">
        <f>SUMIFS('Energy balance options'!$F$7:$F$3000,'Energy balance options'!$B$7:$B$3000,HeatGen!C$2,'Energy balance options'!$A$7:$A$3000,HeatGen!$A1409)</f>
        <v>0</v>
      </c>
      <c r="D1409">
        <f>SUMIFS('Energy balance options'!$F$7:$F$3000,'Energy balance options'!$B$7:$B$3000,HeatGen!D$2,'Energy balance options'!$A$7:$A$3000,HeatGen!$A1409)</f>
        <v>0</v>
      </c>
      <c r="E1409">
        <f>SUMIFS('Energy balance options'!$F$7:$F$3000,'Energy balance options'!$B$7:$B$3000,HeatGen!E$2,'Energy balance options'!$A$7:$A$3000,HeatGen!$A1409)</f>
        <v>0</v>
      </c>
      <c r="F1409">
        <f>SUMIFS('Energy balance options'!$F$7:$F$3000,'Energy balance options'!$B$7:$B$3000,HeatGen!F$2,'Energy balance options'!$A$7:$A$3000,HeatGen!$A1409)</f>
        <v>0</v>
      </c>
      <c r="G1409">
        <f>SUMIFS('Energy balance options'!$F$7:$F$3000,'Energy balance options'!$B$7:$B$3000,HeatGen!G$2,'Energy balance options'!$A$7:$A$3000,HeatGen!$A1409)</f>
        <v>0</v>
      </c>
      <c r="H1409">
        <f>SUMIFS('Energy balance options'!$F$7:$F$3000,'Energy balance options'!$B$7:$B$3000,HeatGen!H$2,'Energy balance options'!$A$7:$A$3000,HeatGen!$A1409)</f>
        <v>0</v>
      </c>
      <c r="I1409">
        <f>SUMIFS('Energy balance options'!$F$7:$F$3000,'Energy balance options'!$B$7:$B$3000,HeatGen!I$2,'Energy balance options'!$A$7:$A$3000,HeatGen!$A1409)</f>
        <v>0</v>
      </c>
      <c r="J1409">
        <f>SUMIFS('Energy balance options'!$F$7:$F$3000,'Energy balance options'!$B$7:$B$3000,HeatGen!J$2,'Energy balance options'!$A$7:$A$3000,HeatGen!$A1409)</f>
        <v>0</v>
      </c>
      <c r="K1409">
        <f>SUMIFS('Energy balance options'!$F$7:$F$3000,'Energy balance options'!$B$7:$B$3000,HeatGen!K$2,'Energy balance options'!$A$7:$A$3000,HeatGen!$A1409)</f>
        <v>0</v>
      </c>
      <c r="L1409">
        <f>SUMIFS('Energy balance options'!$F$7:$F$3000,'Energy balance options'!$B$7:$B$3000,HeatGen!L$2,'Energy balance options'!$A$7:$A$3000,HeatGen!$A1409)</f>
        <v>0</v>
      </c>
      <c r="M1409">
        <f>SUMIFS('Energy balance options'!$F$7:$F$3000,'Energy balance options'!$B$7:$B$3000,HeatGen!M$2,'Energy balance options'!$A$7:$A$3000,HeatGen!$A1409)</f>
        <v>0</v>
      </c>
      <c r="N1409">
        <f>SUMIFS('Energy balance options'!$F$7:$F$3000,'Energy balance options'!$B$7:$B$3000,HeatGen!N$2,'Energy balance options'!$A$7:$A$3000,HeatGen!$A1409)</f>
        <v>0</v>
      </c>
      <c r="P1409">
        <f>SUMIFS('Energy balance options'!$F$7:$F$3000,'Energy balance options'!$B$7:$B$3000,HeatGen!P$2,'Energy balance options'!$A$7:$A$3000,HeatGen!$A1409)</f>
        <v>0</v>
      </c>
      <c r="Q1409">
        <f>SUMIFS('Energy balance options'!$F$7:$F$3000,'Energy balance options'!$B$7:$B$3000,HeatGen!Q$2,'Energy balance options'!$A$7:$A$3000,HeatGen!$A1409)</f>
        <v>0</v>
      </c>
      <c r="R1409">
        <f>SUMIFS('Energy balance options'!$F$7:$F$3000,'Energy balance options'!$B$7:$B$3000,HeatGen!R$2,'Energy balance options'!$A$7:$A$3000,HeatGen!$A1409)</f>
        <v>0</v>
      </c>
      <c r="S1409">
        <f>SUMIFS('Energy balance options'!$G$7:$G$3000,'Energy balance options'!$B$7:$B$3000,HeatGen!S$2,'Energy balance options'!$A$7:$A$3000,HeatGen!$A1409)</f>
        <v>0</v>
      </c>
      <c r="T1409">
        <f>SUMIFS('Energy balance options'!$G$7:$G$3000,'Energy balance options'!$B$7:$B$3000,HeatGen!T$2,'Energy balance options'!$A$7:$A$3000,HeatGen!$A1409)</f>
        <v>0</v>
      </c>
      <c r="U1409">
        <f>SUMIFS('Energy balance options'!$G$7:$G$3000,'Energy balance options'!$B$7:$B$3000,HeatGen!U$2,'Energy balance options'!$A$7:$A$3000,HeatGen!$A1409)</f>
        <v>0</v>
      </c>
      <c r="V1409">
        <f>SUMIFS('Energy balance options'!$G$7:$G$3000,'Energy balance options'!$B$7:$B$3000,HeatGen!V$2,'Energy balance options'!$A$7:$A$3000,HeatGen!$A1409)</f>
        <v>0</v>
      </c>
      <c r="W1409">
        <f>SUMIFS('Energy balance options'!$G$7:$G$3000,'Energy balance options'!$B$7:$B$3000,HeatGen!W$2,'Energy balance options'!$A$7:$A$3000,HeatGen!$A1409)</f>
        <v>0</v>
      </c>
      <c r="X1409">
        <f>SUMIFS('Energy balance options'!$G$7:$G$3000,'Energy balance options'!$B$7:$B$3000,HeatGen!X$2,'Energy balance options'!$A$7:$A$3000,HeatGen!$A1409)</f>
        <v>0</v>
      </c>
      <c r="AG1409">
        <f t="shared" si="286"/>
        <v>0</v>
      </c>
      <c r="AH1409">
        <f t="shared" si="287"/>
        <v>0</v>
      </c>
      <c r="AI1409">
        <f t="shared" si="288"/>
        <v>0</v>
      </c>
      <c r="AJ1409">
        <f t="shared" si="289"/>
        <v>0</v>
      </c>
      <c r="AK1409">
        <f t="shared" si="290"/>
        <v>0</v>
      </c>
      <c r="AL1409">
        <f t="shared" si="291"/>
        <v>0</v>
      </c>
      <c r="AM1409">
        <f t="shared" si="292"/>
        <v>0</v>
      </c>
      <c r="AN1409">
        <f t="shared" si="293"/>
        <v>0</v>
      </c>
      <c r="AO1409">
        <f t="shared" si="294"/>
        <v>0</v>
      </c>
    </row>
    <row r="1410" spans="1:41" x14ac:dyDescent="0.2">
      <c r="A1410" s="9">
        <f>'Cost per option'!A1418</f>
        <v>0</v>
      </c>
      <c r="B1410" t="str">
        <f>_xlfn.IFNA(VLOOKUP(A1410,'Energy balance options'!A$7:C$3000,3,FALSE),"")</f>
        <v/>
      </c>
      <c r="C1410">
        <f>SUMIFS('Energy balance options'!$F$7:$F$3000,'Energy balance options'!$B$7:$B$3000,HeatGen!C$2,'Energy balance options'!$A$7:$A$3000,HeatGen!$A1410)</f>
        <v>0</v>
      </c>
      <c r="D1410">
        <f>SUMIFS('Energy balance options'!$F$7:$F$3000,'Energy balance options'!$B$7:$B$3000,HeatGen!D$2,'Energy balance options'!$A$7:$A$3000,HeatGen!$A1410)</f>
        <v>0</v>
      </c>
      <c r="E1410">
        <f>SUMIFS('Energy balance options'!$F$7:$F$3000,'Energy balance options'!$B$7:$B$3000,HeatGen!E$2,'Energy balance options'!$A$7:$A$3000,HeatGen!$A1410)</f>
        <v>0</v>
      </c>
      <c r="F1410">
        <f>SUMIFS('Energy balance options'!$F$7:$F$3000,'Energy balance options'!$B$7:$B$3000,HeatGen!F$2,'Energy balance options'!$A$7:$A$3000,HeatGen!$A1410)</f>
        <v>0</v>
      </c>
      <c r="G1410">
        <f>SUMIFS('Energy balance options'!$F$7:$F$3000,'Energy balance options'!$B$7:$B$3000,HeatGen!G$2,'Energy balance options'!$A$7:$A$3000,HeatGen!$A1410)</f>
        <v>0</v>
      </c>
      <c r="H1410">
        <f>SUMIFS('Energy balance options'!$F$7:$F$3000,'Energy balance options'!$B$7:$B$3000,HeatGen!H$2,'Energy balance options'!$A$7:$A$3000,HeatGen!$A1410)</f>
        <v>0</v>
      </c>
      <c r="I1410">
        <f>SUMIFS('Energy balance options'!$F$7:$F$3000,'Energy balance options'!$B$7:$B$3000,HeatGen!I$2,'Energy balance options'!$A$7:$A$3000,HeatGen!$A1410)</f>
        <v>0</v>
      </c>
      <c r="J1410">
        <f>SUMIFS('Energy balance options'!$F$7:$F$3000,'Energy balance options'!$B$7:$B$3000,HeatGen!J$2,'Energy balance options'!$A$7:$A$3000,HeatGen!$A1410)</f>
        <v>0</v>
      </c>
      <c r="K1410">
        <f>SUMIFS('Energy balance options'!$F$7:$F$3000,'Energy balance options'!$B$7:$B$3000,HeatGen!K$2,'Energy balance options'!$A$7:$A$3000,HeatGen!$A1410)</f>
        <v>0</v>
      </c>
      <c r="L1410">
        <f>SUMIFS('Energy balance options'!$F$7:$F$3000,'Energy balance options'!$B$7:$B$3000,HeatGen!L$2,'Energy balance options'!$A$7:$A$3000,HeatGen!$A1410)</f>
        <v>0</v>
      </c>
      <c r="M1410">
        <f>SUMIFS('Energy balance options'!$F$7:$F$3000,'Energy balance options'!$B$7:$B$3000,HeatGen!M$2,'Energy balance options'!$A$7:$A$3000,HeatGen!$A1410)</f>
        <v>0</v>
      </c>
      <c r="N1410">
        <f>SUMIFS('Energy balance options'!$F$7:$F$3000,'Energy balance options'!$B$7:$B$3000,HeatGen!N$2,'Energy balance options'!$A$7:$A$3000,HeatGen!$A1410)</f>
        <v>0</v>
      </c>
      <c r="P1410">
        <f>SUMIFS('Energy balance options'!$F$7:$F$3000,'Energy balance options'!$B$7:$B$3000,HeatGen!P$2,'Energy balance options'!$A$7:$A$3000,HeatGen!$A1410)</f>
        <v>0</v>
      </c>
      <c r="Q1410">
        <f>SUMIFS('Energy balance options'!$F$7:$F$3000,'Energy balance options'!$B$7:$B$3000,HeatGen!Q$2,'Energy balance options'!$A$7:$A$3000,HeatGen!$A1410)</f>
        <v>0</v>
      </c>
      <c r="R1410">
        <f>SUMIFS('Energy balance options'!$F$7:$F$3000,'Energy balance options'!$B$7:$B$3000,HeatGen!R$2,'Energy balance options'!$A$7:$A$3000,HeatGen!$A1410)</f>
        <v>0</v>
      </c>
      <c r="S1410">
        <f>SUMIFS('Energy balance options'!$G$7:$G$3000,'Energy balance options'!$B$7:$B$3000,HeatGen!S$2,'Energy balance options'!$A$7:$A$3000,HeatGen!$A1410)</f>
        <v>0</v>
      </c>
      <c r="T1410">
        <f>SUMIFS('Energy balance options'!$G$7:$G$3000,'Energy balance options'!$B$7:$B$3000,HeatGen!T$2,'Energy balance options'!$A$7:$A$3000,HeatGen!$A1410)</f>
        <v>0</v>
      </c>
      <c r="U1410">
        <f>SUMIFS('Energy balance options'!$G$7:$G$3000,'Energy balance options'!$B$7:$B$3000,HeatGen!U$2,'Energy balance options'!$A$7:$A$3000,HeatGen!$A1410)</f>
        <v>0</v>
      </c>
      <c r="V1410">
        <f>SUMIFS('Energy balance options'!$G$7:$G$3000,'Energy balance options'!$B$7:$B$3000,HeatGen!V$2,'Energy balance options'!$A$7:$A$3000,HeatGen!$A1410)</f>
        <v>0</v>
      </c>
      <c r="W1410">
        <f>SUMIFS('Energy balance options'!$G$7:$G$3000,'Energy balance options'!$B$7:$B$3000,HeatGen!W$2,'Energy balance options'!$A$7:$A$3000,HeatGen!$A1410)</f>
        <v>0</v>
      </c>
      <c r="X1410">
        <f>SUMIFS('Energy balance options'!$G$7:$G$3000,'Energy balance options'!$B$7:$B$3000,HeatGen!X$2,'Energy balance options'!$A$7:$A$3000,HeatGen!$A1410)</f>
        <v>0</v>
      </c>
      <c r="AG1410">
        <f t="shared" si="286"/>
        <v>0</v>
      </c>
      <c r="AH1410">
        <f t="shared" si="287"/>
        <v>0</v>
      </c>
      <c r="AI1410">
        <f t="shared" si="288"/>
        <v>0</v>
      </c>
      <c r="AJ1410">
        <f t="shared" si="289"/>
        <v>0</v>
      </c>
      <c r="AK1410">
        <f t="shared" si="290"/>
        <v>0</v>
      </c>
      <c r="AL1410">
        <f t="shared" si="291"/>
        <v>0</v>
      </c>
      <c r="AM1410">
        <f t="shared" si="292"/>
        <v>0</v>
      </c>
      <c r="AN1410">
        <f t="shared" si="293"/>
        <v>0</v>
      </c>
      <c r="AO1410">
        <f t="shared" si="294"/>
        <v>0</v>
      </c>
    </row>
    <row r="1411" spans="1:41" x14ac:dyDescent="0.2">
      <c r="A1411" s="9">
        <f>'Cost per option'!A1419</f>
        <v>0</v>
      </c>
      <c r="B1411" t="str">
        <f>_xlfn.IFNA(VLOOKUP(A1411,'Energy balance options'!A$7:C$3000,3,FALSE),"")</f>
        <v/>
      </c>
      <c r="C1411">
        <f>SUMIFS('Energy balance options'!$F$7:$F$3000,'Energy balance options'!$B$7:$B$3000,HeatGen!C$2,'Energy balance options'!$A$7:$A$3000,HeatGen!$A1411)</f>
        <v>0</v>
      </c>
      <c r="D1411">
        <f>SUMIFS('Energy balance options'!$F$7:$F$3000,'Energy balance options'!$B$7:$B$3000,HeatGen!D$2,'Energy balance options'!$A$7:$A$3000,HeatGen!$A1411)</f>
        <v>0</v>
      </c>
      <c r="E1411">
        <f>SUMIFS('Energy balance options'!$F$7:$F$3000,'Energy balance options'!$B$7:$B$3000,HeatGen!E$2,'Energy balance options'!$A$7:$A$3000,HeatGen!$A1411)</f>
        <v>0</v>
      </c>
      <c r="F1411">
        <f>SUMIFS('Energy balance options'!$F$7:$F$3000,'Energy balance options'!$B$7:$B$3000,HeatGen!F$2,'Energy balance options'!$A$7:$A$3000,HeatGen!$A1411)</f>
        <v>0</v>
      </c>
      <c r="G1411">
        <f>SUMIFS('Energy balance options'!$F$7:$F$3000,'Energy balance options'!$B$7:$B$3000,HeatGen!G$2,'Energy balance options'!$A$7:$A$3000,HeatGen!$A1411)</f>
        <v>0</v>
      </c>
      <c r="H1411">
        <f>SUMIFS('Energy balance options'!$F$7:$F$3000,'Energy balance options'!$B$7:$B$3000,HeatGen!H$2,'Energy balance options'!$A$7:$A$3000,HeatGen!$A1411)</f>
        <v>0</v>
      </c>
      <c r="I1411">
        <f>SUMIFS('Energy balance options'!$F$7:$F$3000,'Energy balance options'!$B$7:$B$3000,HeatGen!I$2,'Energy balance options'!$A$7:$A$3000,HeatGen!$A1411)</f>
        <v>0</v>
      </c>
      <c r="J1411">
        <f>SUMIFS('Energy balance options'!$F$7:$F$3000,'Energy balance options'!$B$7:$B$3000,HeatGen!J$2,'Energy balance options'!$A$7:$A$3000,HeatGen!$A1411)</f>
        <v>0</v>
      </c>
      <c r="K1411">
        <f>SUMIFS('Energy balance options'!$F$7:$F$3000,'Energy balance options'!$B$7:$B$3000,HeatGen!K$2,'Energy balance options'!$A$7:$A$3000,HeatGen!$A1411)</f>
        <v>0</v>
      </c>
      <c r="L1411">
        <f>SUMIFS('Energy balance options'!$F$7:$F$3000,'Energy balance options'!$B$7:$B$3000,HeatGen!L$2,'Energy balance options'!$A$7:$A$3000,HeatGen!$A1411)</f>
        <v>0</v>
      </c>
      <c r="M1411">
        <f>SUMIFS('Energy balance options'!$F$7:$F$3000,'Energy balance options'!$B$7:$B$3000,HeatGen!M$2,'Energy balance options'!$A$7:$A$3000,HeatGen!$A1411)</f>
        <v>0</v>
      </c>
      <c r="N1411">
        <f>SUMIFS('Energy balance options'!$F$7:$F$3000,'Energy balance options'!$B$7:$B$3000,HeatGen!N$2,'Energy balance options'!$A$7:$A$3000,HeatGen!$A1411)</f>
        <v>0</v>
      </c>
      <c r="P1411">
        <f>SUMIFS('Energy balance options'!$F$7:$F$3000,'Energy balance options'!$B$7:$B$3000,HeatGen!P$2,'Energy balance options'!$A$7:$A$3000,HeatGen!$A1411)</f>
        <v>0</v>
      </c>
      <c r="Q1411">
        <f>SUMIFS('Energy balance options'!$F$7:$F$3000,'Energy balance options'!$B$7:$B$3000,HeatGen!Q$2,'Energy balance options'!$A$7:$A$3000,HeatGen!$A1411)</f>
        <v>0</v>
      </c>
      <c r="R1411">
        <f>SUMIFS('Energy balance options'!$F$7:$F$3000,'Energy balance options'!$B$7:$B$3000,HeatGen!R$2,'Energy balance options'!$A$7:$A$3000,HeatGen!$A1411)</f>
        <v>0</v>
      </c>
      <c r="S1411">
        <f>SUMIFS('Energy balance options'!$G$7:$G$3000,'Energy balance options'!$B$7:$B$3000,HeatGen!S$2,'Energy balance options'!$A$7:$A$3000,HeatGen!$A1411)</f>
        <v>0</v>
      </c>
      <c r="T1411">
        <f>SUMIFS('Energy balance options'!$G$7:$G$3000,'Energy balance options'!$B$7:$B$3000,HeatGen!T$2,'Energy balance options'!$A$7:$A$3000,HeatGen!$A1411)</f>
        <v>0</v>
      </c>
      <c r="U1411">
        <f>SUMIFS('Energy balance options'!$G$7:$G$3000,'Energy balance options'!$B$7:$B$3000,HeatGen!U$2,'Energy balance options'!$A$7:$A$3000,HeatGen!$A1411)</f>
        <v>0</v>
      </c>
      <c r="V1411">
        <f>SUMIFS('Energy balance options'!$G$7:$G$3000,'Energy balance options'!$B$7:$B$3000,HeatGen!V$2,'Energy balance options'!$A$7:$A$3000,HeatGen!$A1411)</f>
        <v>0</v>
      </c>
      <c r="W1411">
        <f>SUMIFS('Energy balance options'!$G$7:$G$3000,'Energy balance options'!$B$7:$B$3000,HeatGen!W$2,'Energy balance options'!$A$7:$A$3000,HeatGen!$A1411)</f>
        <v>0</v>
      </c>
      <c r="X1411">
        <f>SUMIFS('Energy balance options'!$G$7:$G$3000,'Energy balance options'!$B$7:$B$3000,HeatGen!X$2,'Energy balance options'!$A$7:$A$3000,HeatGen!$A1411)</f>
        <v>0</v>
      </c>
      <c r="AG1411">
        <f t="shared" si="286"/>
        <v>0</v>
      </c>
      <c r="AH1411">
        <f t="shared" si="287"/>
        <v>0</v>
      </c>
      <c r="AI1411">
        <f t="shared" si="288"/>
        <v>0</v>
      </c>
      <c r="AJ1411">
        <f t="shared" si="289"/>
        <v>0</v>
      </c>
      <c r="AK1411">
        <f t="shared" si="290"/>
        <v>0</v>
      </c>
      <c r="AL1411">
        <f t="shared" si="291"/>
        <v>0</v>
      </c>
      <c r="AM1411">
        <f t="shared" si="292"/>
        <v>0</v>
      </c>
      <c r="AN1411">
        <f t="shared" si="293"/>
        <v>0</v>
      </c>
      <c r="AO1411">
        <f t="shared" si="294"/>
        <v>0</v>
      </c>
    </row>
    <row r="1412" spans="1:41" x14ac:dyDescent="0.2">
      <c r="A1412" s="9">
        <f>'Cost per option'!A1420</f>
        <v>0</v>
      </c>
      <c r="B1412" t="str">
        <f>_xlfn.IFNA(VLOOKUP(A1412,'Energy balance options'!A$7:C$3000,3,FALSE),"")</f>
        <v/>
      </c>
      <c r="C1412">
        <f>SUMIFS('Energy balance options'!$F$7:$F$3000,'Energy balance options'!$B$7:$B$3000,HeatGen!C$2,'Energy balance options'!$A$7:$A$3000,HeatGen!$A1412)</f>
        <v>0</v>
      </c>
      <c r="D1412">
        <f>SUMIFS('Energy balance options'!$F$7:$F$3000,'Energy balance options'!$B$7:$B$3000,HeatGen!D$2,'Energy balance options'!$A$7:$A$3000,HeatGen!$A1412)</f>
        <v>0</v>
      </c>
      <c r="E1412">
        <f>SUMIFS('Energy balance options'!$F$7:$F$3000,'Energy balance options'!$B$7:$B$3000,HeatGen!E$2,'Energy balance options'!$A$7:$A$3000,HeatGen!$A1412)</f>
        <v>0</v>
      </c>
      <c r="F1412">
        <f>SUMIFS('Energy balance options'!$F$7:$F$3000,'Energy balance options'!$B$7:$B$3000,HeatGen!F$2,'Energy balance options'!$A$7:$A$3000,HeatGen!$A1412)</f>
        <v>0</v>
      </c>
      <c r="G1412">
        <f>SUMIFS('Energy balance options'!$F$7:$F$3000,'Energy balance options'!$B$7:$B$3000,HeatGen!G$2,'Energy balance options'!$A$7:$A$3000,HeatGen!$A1412)</f>
        <v>0</v>
      </c>
      <c r="H1412">
        <f>SUMIFS('Energy balance options'!$F$7:$F$3000,'Energy balance options'!$B$7:$B$3000,HeatGen!H$2,'Energy balance options'!$A$7:$A$3000,HeatGen!$A1412)</f>
        <v>0</v>
      </c>
      <c r="I1412">
        <f>SUMIFS('Energy balance options'!$F$7:$F$3000,'Energy balance options'!$B$7:$B$3000,HeatGen!I$2,'Energy balance options'!$A$7:$A$3000,HeatGen!$A1412)</f>
        <v>0</v>
      </c>
      <c r="J1412">
        <f>SUMIFS('Energy balance options'!$F$7:$F$3000,'Energy balance options'!$B$7:$B$3000,HeatGen!J$2,'Energy balance options'!$A$7:$A$3000,HeatGen!$A1412)</f>
        <v>0</v>
      </c>
      <c r="K1412">
        <f>SUMIFS('Energy balance options'!$F$7:$F$3000,'Energy balance options'!$B$7:$B$3000,HeatGen!K$2,'Energy balance options'!$A$7:$A$3000,HeatGen!$A1412)</f>
        <v>0</v>
      </c>
      <c r="L1412">
        <f>SUMIFS('Energy balance options'!$F$7:$F$3000,'Energy balance options'!$B$7:$B$3000,HeatGen!L$2,'Energy balance options'!$A$7:$A$3000,HeatGen!$A1412)</f>
        <v>0</v>
      </c>
      <c r="M1412">
        <f>SUMIFS('Energy balance options'!$F$7:$F$3000,'Energy balance options'!$B$7:$B$3000,HeatGen!M$2,'Energy balance options'!$A$7:$A$3000,HeatGen!$A1412)</f>
        <v>0</v>
      </c>
      <c r="N1412">
        <f>SUMIFS('Energy balance options'!$F$7:$F$3000,'Energy balance options'!$B$7:$B$3000,HeatGen!N$2,'Energy balance options'!$A$7:$A$3000,HeatGen!$A1412)</f>
        <v>0</v>
      </c>
      <c r="P1412">
        <f>SUMIFS('Energy balance options'!$F$7:$F$3000,'Energy balance options'!$B$7:$B$3000,HeatGen!P$2,'Energy balance options'!$A$7:$A$3000,HeatGen!$A1412)</f>
        <v>0</v>
      </c>
      <c r="Q1412">
        <f>SUMIFS('Energy balance options'!$F$7:$F$3000,'Energy balance options'!$B$7:$B$3000,HeatGen!Q$2,'Energy balance options'!$A$7:$A$3000,HeatGen!$A1412)</f>
        <v>0</v>
      </c>
      <c r="R1412">
        <f>SUMIFS('Energy balance options'!$F$7:$F$3000,'Energy balance options'!$B$7:$B$3000,HeatGen!R$2,'Energy balance options'!$A$7:$A$3000,HeatGen!$A1412)</f>
        <v>0</v>
      </c>
      <c r="S1412">
        <f>SUMIFS('Energy balance options'!$G$7:$G$3000,'Energy balance options'!$B$7:$B$3000,HeatGen!S$2,'Energy balance options'!$A$7:$A$3000,HeatGen!$A1412)</f>
        <v>0</v>
      </c>
      <c r="T1412">
        <f>SUMIFS('Energy balance options'!$G$7:$G$3000,'Energy balance options'!$B$7:$B$3000,HeatGen!T$2,'Energy balance options'!$A$7:$A$3000,HeatGen!$A1412)</f>
        <v>0</v>
      </c>
      <c r="U1412">
        <f>SUMIFS('Energy balance options'!$G$7:$G$3000,'Energy balance options'!$B$7:$B$3000,HeatGen!U$2,'Energy balance options'!$A$7:$A$3000,HeatGen!$A1412)</f>
        <v>0</v>
      </c>
      <c r="V1412">
        <f>SUMIFS('Energy balance options'!$G$7:$G$3000,'Energy balance options'!$B$7:$B$3000,HeatGen!V$2,'Energy balance options'!$A$7:$A$3000,HeatGen!$A1412)</f>
        <v>0</v>
      </c>
      <c r="W1412">
        <f>SUMIFS('Energy balance options'!$G$7:$G$3000,'Energy balance options'!$B$7:$B$3000,HeatGen!W$2,'Energy balance options'!$A$7:$A$3000,HeatGen!$A1412)</f>
        <v>0</v>
      </c>
      <c r="X1412">
        <f>SUMIFS('Energy balance options'!$G$7:$G$3000,'Energy balance options'!$B$7:$B$3000,HeatGen!X$2,'Energy balance options'!$A$7:$A$3000,HeatGen!$A1412)</f>
        <v>0</v>
      </c>
      <c r="AG1412">
        <f t="shared" si="286"/>
        <v>0</v>
      </c>
      <c r="AH1412">
        <f t="shared" si="287"/>
        <v>0</v>
      </c>
      <c r="AI1412">
        <f t="shared" si="288"/>
        <v>0</v>
      </c>
      <c r="AJ1412">
        <f t="shared" si="289"/>
        <v>0</v>
      </c>
      <c r="AK1412">
        <f t="shared" si="290"/>
        <v>0</v>
      </c>
      <c r="AL1412">
        <f t="shared" si="291"/>
        <v>0</v>
      </c>
      <c r="AM1412">
        <f t="shared" si="292"/>
        <v>0</v>
      </c>
      <c r="AN1412">
        <f t="shared" si="293"/>
        <v>0</v>
      </c>
      <c r="AO1412">
        <f t="shared" si="294"/>
        <v>0</v>
      </c>
    </row>
    <row r="1413" spans="1:41" x14ac:dyDescent="0.2">
      <c r="A1413" s="9">
        <f>'Cost per option'!A1421</f>
        <v>0</v>
      </c>
      <c r="B1413" t="str">
        <f>_xlfn.IFNA(VLOOKUP(A1413,'Energy balance options'!A$7:C$3000,3,FALSE),"")</f>
        <v/>
      </c>
      <c r="C1413">
        <f>SUMIFS('Energy balance options'!$F$7:$F$3000,'Energy balance options'!$B$7:$B$3000,HeatGen!C$2,'Energy balance options'!$A$7:$A$3000,HeatGen!$A1413)</f>
        <v>0</v>
      </c>
      <c r="D1413">
        <f>SUMIFS('Energy balance options'!$F$7:$F$3000,'Energy balance options'!$B$7:$B$3000,HeatGen!D$2,'Energy balance options'!$A$7:$A$3000,HeatGen!$A1413)</f>
        <v>0</v>
      </c>
      <c r="E1413">
        <f>SUMIFS('Energy balance options'!$F$7:$F$3000,'Energy balance options'!$B$7:$B$3000,HeatGen!E$2,'Energy balance options'!$A$7:$A$3000,HeatGen!$A1413)</f>
        <v>0</v>
      </c>
      <c r="F1413">
        <f>SUMIFS('Energy balance options'!$F$7:$F$3000,'Energy balance options'!$B$7:$B$3000,HeatGen!F$2,'Energy balance options'!$A$7:$A$3000,HeatGen!$A1413)</f>
        <v>0</v>
      </c>
      <c r="G1413">
        <f>SUMIFS('Energy balance options'!$F$7:$F$3000,'Energy balance options'!$B$7:$B$3000,HeatGen!G$2,'Energy balance options'!$A$7:$A$3000,HeatGen!$A1413)</f>
        <v>0</v>
      </c>
      <c r="H1413">
        <f>SUMIFS('Energy balance options'!$F$7:$F$3000,'Energy balance options'!$B$7:$B$3000,HeatGen!H$2,'Energy balance options'!$A$7:$A$3000,HeatGen!$A1413)</f>
        <v>0</v>
      </c>
      <c r="I1413">
        <f>SUMIFS('Energy balance options'!$F$7:$F$3000,'Energy balance options'!$B$7:$B$3000,HeatGen!I$2,'Energy balance options'!$A$7:$A$3000,HeatGen!$A1413)</f>
        <v>0</v>
      </c>
      <c r="J1413">
        <f>SUMIFS('Energy balance options'!$F$7:$F$3000,'Energy balance options'!$B$7:$B$3000,HeatGen!J$2,'Energy balance options'!$A$7:$A$3000,HeatGen!$A1413)</f>
        <v>0</v>
      </c>
      <c r="K1413">
        <f>SUMIFS('Energy balance options'!$F$7:$F$3000,'Energy balance options'!$B$7:$B$3000,HeatGen!K$2,'Energy balance options'!$A$7:$A$3000,HeatGen!$A1413)</f>
        <v>0</v>
      </c>
      <c r="L1413">
        <f>SUMIFS('Energy balance options'!$F$7:$F$3000,'Energy balance options'!$B$7:$B$3000,HeatGen!L$2,'Energy balance options'!$A$7:$A$3000,HeatGen!$A1413)</f>
        <v>0</v>
      </c>
      <c r="M1413">
        <f>SUMIFS('Energy balance options'!$F$7:$F$3000,'Energy balance options'!$B$7:$B$3000,HeatGen!M$2,'Energy balance options'!$A$7:$A$3000,HeatGen!$A1413)</f>
        <v>0</v>
      </c>
      <c r="N1413">
        <f>SUMIFS('Energy balance options'!$F$7:$F$3000,'Energy balance options'!$B$7:$B$3000,HeatGen!N$2,'Energy balance options'!$A$7:$A$3000,HeatGen!$A1413)</f>
        <v>0</v>
      </c>
      <c r="P1413">
        <f>SUMIFS('Energy balance options'!$F$7:$F$3000,'Energy balance options'!$B$7:$B$3000,HeatGen!P$2,'Energy balance options'!$A$7:$A$3000,HeatGen!$A1413)</f>
        <v>0</v>
      </c>
      <c r="Q1413">
        <f>SUMIFS('Energy balance options'!$F$7:$F$3000,'Energy balance options'!$B$7:$B$3000,HeatGen!Q$2,'Energy balance options'!$A$7:$A$3000,HeatGen!$A1413)</f>
        <v>0</v>
      </c>
      <c r="R1413">
        <f>SUMIFS('Energy balance options'!$F$7:$F$3000,'Energy balance options'!$B$7:$B$3000,HeatGen!R$2,'Energy balance options'!$A$7:$A$3000,HeatGen!$A1413)</f>
        <v>0</v>
      </c>
      <c r="S1413">
        <f>SUMIFS('Energy balance options'!$G$7:$G$3000,'Energy balance options'!$B$7:$B$3000,HeatGen!S$2,'Energy balance options'!$A$7:$A$3000,HeatGen!$A1413)</f>
        <v>0</v>
      </c>
      <c r="T1413">
        <f>SUMIFS('Energy balance options'!$G$7:$G$3000,'Energy balance options'!$B$7:$B$3000,HeatGen!T$2,'Energy balance options'!$A$7:$A$3000,HeatGen!$A1413)</f>
        <v>0</v>
      </c>
      <c r="U1413">
        <f>SUMIFS('Energy balance options'!$G$7:$G$3000,'Energy balance options'!$B$7:$B$3000,HeatGen!U$2,'Energy balance options'!$A$7:$A$3000,HeatGen!$A1413)</f>
        <v>0</v>
      </c>
      <c r="V1413">
        <f>SUMIFS('Energy balance options'!$G$7:$G$3000,'Energy balance options'!$B$7:$B$3000,HeatGen!V$2,'Energy balance options'!$A$7:$A$3000,HeatGen!$A1413)</f>
        <v>0</v>
      </c>
      <c r="W1413">
        <f>SUMIFS('Energy balance options'!$G$7:$G$3000,'Energy balance options'!$B$7:$B$3000,HeatGen!W$2,'Energy balance options'!$A$7:$A$3000,HeatGen!$A1413)</f>
        <v>0</v>
      </c>
      <c r="X1413">
        <f>SUMIFS('Energy balance options'!$G$7:$G$3000,'Energy balance options'!$B$7:$B$3000,HeatGen!X$2,'Energy balance options'!$A$7:$A$3000,HeatGen!$A1413)</f>
        <v>0</v>
      </c>
      <c r="AG1413">
        <f t="shared" si="286"/>
        <v>0</v>
      </c>
      <c r="AH1413">
        <f t="shared" si="287"/>
        <v>0</v>
      </c>
      <c r="AI1413">
        <f t="shared" si="288"/>
        <v>0</v>
      </c>
      <c r="AJ1413">
        <f t="shared" si="289"/>
        <v>0</v>
      </c>
      <c r="AK1413">
        <f t="shared" si="290"/>
        <v>0</v>
      </c>
      <c r="AL1413">
        <f t="shared" si="291"/>
        <v>0</v>
      </c>
      <c r="AM1413">
        <f t="shared" si="292"/>
        <v>0</v>
      </c>
      <c r="AN1413">
        <f t="shared" si="293"/>
        <v>0</v>
      </c>
      <c r="AO1413">
        <f t="shared" si="294"/>
        <v>0</v>
      </c>
    </row>
    <row r="1414" spans="1:41" x14ac:dyDescent="0.2">
      <c r="A1414" s="9">
        <f>'Cost per option'!A1422</f>
        <v>0</v>
      </c>
      <c r="B1414" t="str">
        <f>_xlfn.IFNA(VLOOKUP(A1414,'Energy balance options'!A$7:C$3000,3,FALSE),"")</f>
        <v/>
      </c>
      <c r="C1414">
        <f>SUMIFS('Energy balance options'!$F$7:$F$3000,'Energy balance options'!$B$7:$B$3000,HeatGen!C$2,'Energy balance options'!$A$7:$A$3000,HeatGen!$A1414)</f>
        <v>0</v>
      </c>
      <c r="D1414">
        <f>SUMIFS('Energy balance options'!$F$7:$F$3000,'Energy balance options'!$B$7:$B$3000,HeatGen!D$2,'Energy balance options'!$A$7:$A$3000,HeatGen!$A1414)</f>
        <v>0</v>
      </c>
      <c r="E1414">
        <f>SUMIFS('Energy balance options'!$F$7:$F$3000,'Energy balance options'!$B$7:$B$3000,HeatGen!E$2,'Energy balance options'!$A$7:$A$3000,HeatGen!$A1414)</f>
        <v>0</v>
      </c>
      <c r="F1414">
        <f>SUMIFS('Energy balance options'!$F$7:$F$3000,'Energy balance options'!$B$7:$B$3000,HeatGen!F$2,'Energy balance options'!$A$7:$A$3000,HeatGen!$A1414)</f>
        <v>0</v>
      </c>
      <c r="G1414">
        <f>SUMIFS('Energy balance options'!$F$7:$F$3000,'Energy balance options'!$B$7:$B$3000,HeatGen!G$2,'Energy balance options'!$A$7:$A$3000,HeatGen!$A1414)</f>
        <v>0</v>
      </c>
      <c r="H1414">
        <f>SUMIFS('Energy balance options'!$F$7:$F$3000,'Energy balance options'!$B$7:$B$3000,HeatGen!H$2,'Energy balance options'!$A$7:$A$3000,HeatGen!$A1414)</f>
        <v>0</v>
      </c>
      <c r="I1414">
        <f>SUMIFS('Energy balance options'!$F$7:$F$3000,'Energy balance options'!$B$7:$B$3000,HeatGen!I$2,'Energy balance options'!$A$7:$A$3000,HeatGen!$A1414)</f>
        <v>0</v>
      </c>
      <c r="J1414">
        <f>SUMIFS('Energy balance options'!$F$7:$F$3000,'Energy balance options'!$B$7:$B$3000,HeatGen!J$2,'Energy balance options'!$A$7:$A$3000,HeatGen!$A1414)</f>
        <v>0</v>
      </c>
      <c r="K1414">
        <f>SUMIFS('Energy balance options'!$F$7:$F$3000,'Energy balance options'!$B$7:$B$3000,HeatGen!K$2,'Energy balance options'!$A$7:$A$3000,HeatGen!$A1414)</f>
        <v>0</v>
      </c>
      <c r="L1414">
        <f>SUMIFS('Energy balance options'!$F$7:$F$3000,'Energy balance options'!$B$7:$B$3000,HeatGen!L$2,'Energy balance options'!$A$7:$A$3000,HeatGen!$A1414)</f>
        <v>0</v>
      </c>
      <c r="M1414">
        <f>SUMIFS('Energy balance options'!$F$7:$F$3000,'Energy balance options'!$B$7:$B$3000,HeatGen!M$2,'Energy balance options'!$A$7:$A$3000,HeatGen!$A1414)</f>
        <v>0</v>
      </c>
      <c r="N1414">
        <f>SUMIFS('Energy balance options'!$F$7:$F$3000,'Energy balance options'!$B$7:$B$3000,HeatGen!N$2,'Energy balance options'!$A$7:$A$3000,HeatGen!$A1414)</f>
        <v>0</v>
      </c>
      <c r="P1414">
        <f>SUMIFS('Energy balance options'!$F$7:$F$3000,'Energy balance options'!$B$7:$B$3000,HeatGen!P$2,'Energy balance options'!$A$7:$A$3000,HeatGen!$A1414)</f>
        <v>0</v>
      </c>
      <c r="Q1414">
        <f>SUMIFS('Energy balance options'!$F$7:$F$3000,'Energy balance options'!$B$7:$B$3000,HeatGen!Q$2,'Energy balance options'!$A$7:$A$3000,HeatGen!$A1414)</f>
        <v>0</v>
      </c>
      <c r="R1414">
        <f>SUMIFS('Energy balance options'!$F$7:$F$3000,'Energy balance options'!$B$7:$B$3000,HeatGen!R$2,'Energy balance options'!$A$7:$A$3000,HeatGen!$A1414)</f>
        <v>0</v>
      </c>
      <c r="S1414">
        <f>SUMIFS('Energy balance options'!$G$7:$G$3000,'Energy balance options'!$B$7:$B$3000,HeatGen!S$2,'Energy balance options'!$A$7:$A$3000,HeatGen!$A1414)</f>
        <v>0</v>
      </c>
      <c r="T1414">
        <f>SUMIFS('Energy balance options'!$G$7:$G$3000,'Energy balance options'!$B$7:$B$3000,HeatGen!T$2,'Energy balance options'!$A$7:$A$3000,HeatGen!$A1414)</f>
        <v>0</v>
      </c>
      <c r="U1414">
        <f>SUMIFS('Energy balance options'!$G$7:$G$3000,'Energy balance options'!$B$7:$B$3000,HeatGen!U$2,'Energy balance options'!$A$7:$A$3000,HeatGen!$A1414)</f>
        <v>0</v>
      </c>
      <c r="V1414">
        <f>SUMIFS('Energy balance options'!$G$7:$G$3000,'Energy balance options'!$B$7:$B$3000,HeatGen!V$2,'Energy balance options'!$A$7:$A$3000,HeatGen!$A1414)</f>
        <v>0</v>
      </c>
      <c r="W1414">
        <f>SUMIFS('Energy balance options'!$G$7:$G$3000,'Energy balance options'!$B$7:$B$3000,HeatGen!W$2,'Energy balance options'!$A$7:$A$3000,HeatGen!$A1414)</f>
        <v>0</v>
      </c>
      <c r="X1414">
        <f>SUMIFS('Energy balance options'!$G$7:$G$3000,'Energy balance options'!$B$7:$B$3000,HeatGen!X$2,'Energy balance options'!$A$7:$A$3000,HeatGen!$A1414)</f>
        <v>0</v>
      </c>
      <c r="AG1414">
        <f t="shared" si="286"/>
        <v>0</v>
      </c>
      <c r="AH1414">
        <f t="shared" si="287"/>
        <v>0</v>
      </c>
      <c r="AI1414">
        <f t="shared" si="288"/>
        <v>0</v>
      </c>
      <c r="AJ1414">
        <f t="shared" si="289"/>
        <v>0</v>
      </c>
      <c r="AK1414">
        <f t="shared" si="290"/>
        <v>0</v>
      </c>
      <c r="AL1414">
        <f t="shared" si="291"/>
        <v>0</v>
      </c>
      <c r="AM1414">
        <f t="shared" si="292"/>
        <v>0</v>
      </c>
      <c r="AN1414">
        <f t="shared" si="293"/>
        <v>0</v>
      </c>
      <c r="AO1414">
        <f t="shared" si="294"/>
        <v>0</v>
      </c>
    </row>
    <row r="1415" spans="1:41" x14ac:dyDescent="0.2">
      <c r="A1415" s="9">
        <f>'Cost per option'!A1423</f>
        <v>0</v>
      </c>
      <c r="B1415" t="str">
        <f>_xlfn.IFNA(VLOOKUP(A1415,'Energy balance options'!A$7:C$3000,3,FALSE),"")</f>
        <v/>
      </c>
      <c r="C1415">
        <f>SUMIFS('Energy balance options'!$F$7:$F$3000,'Energy balance options'!$B$7:$B$3000,HeatGen!C$2,'Energy balance options'!$A$7:$A$3000,HeatGen!$A1415)</f>
        <v>0</v>
      </c>
      <c r="D1415">
        <f>SUMIFS('Energy balance options'!$F$7:$F$3000,'Energy balance options'!$B$7:$B$3000,HeatGen!D$2,'Energy balance options'!$A$7:$A$3000,HeatGen!$A1415)</f>
        <v>0</v>
      </c>
      <c r="E1415">
        <f>SUMIFS('Energy balance options'!$F$7:$F$3000,'Energy balance options'!$B$7:$B$3000,HeatGen!E$2,'Energy balance options'!$A$7:$A$3000,HeatGen!$A1415)</f>
        <v>0</v>
      </c>
      <c r="F1415">
        <f>SUMIFS('Energy balance options'!$F$7:$F$3000,'Energy balance options'!$B$7:$B$3000,HeatGen!F$2,'Energy balance options'!$A$7:$A$3000,HeatGen!$A1415)</f>
        <v>0</v>
      </c>
      <c r="G1415">
        <f>SUMIFS('Energy balance options'!$F$7:$F$3000,'Energy balance options'!$B$7:$B$3000,HeatGen!G$2,'Energy balance options'!$A$7:$A$3000,HeatGen!$A1415)</f>
        <v>0</v>
      </c>
      <c r="H1415">
        <f>SUMIFS('Energy balance options'!$F$7:$F$3000,'Energy balance options'!$B$7:$B$3000,HeatGen!H$2,'Energy balance options'!$A$7:$A$3000,HeatGen!$A1415)</f>
        <v>0</v>
      </c>
      <c r="I1415">
        <f>SUMIFS('Energy balance options'!$F$7:$F$3000,'Energy balance options'!$B$7:$B$3000,HeatGen!I$2,'Energy balance options'!$A$7:$A$3000,HeatGen!$A1415)</f>
        <v>0</v>
      </c>
      <c r="J1415">
        <f>SUMIFS('Energy balance options'!$F$7:$F$3000,'Energy balance options'!$B$7:$B$3000,HeatGen!J$2,'Energy balance options'!$A$7:$A$3000,HeatGen!$A1415)</f>
        <v>0</v>
      </c>
      <c r="K1415">
        <f>SUMIFS('Energy balance options'!$F$7:$F$3000,'Energy balance options'!$B$7:$B$3000,HeatGen!K$2,'Energy balance options'!$A$7:$A$3000,HeatGen!$A1415)</f>
        <v>0</v>
      </c>
      <c r="L1415">
        <f>SUMIFS('Energy balance options'!$F$7:$F$3000,'Energy balance options'!$B$7:$B$3000,HeatGen!L$2,'Energy balance options'!$A$7:$A$3000,HeatGen!$A1415)</f>
        <v>0</v>
      </c>
      <c r="M1415">
        <f>SUMIFS('Energy balance options'!$F$7:$F$3000,'Energy balance options'!$B$7:$B$3000,HeatGen!M$2,'Energy balance options'!$A$7:$A$3000,HeatGen!$A1415)</f>
        <v>0</v>
      </c>
      <c r="N1415">
        <f>SUMIFS('Energy balance options'!$F$7:$F$3000,'Energy balance options'!$B$7:$B$3000,HeatGen!N$2,'Energy balance options'!$A$7:$A$3000,HeatGen!$A1415)</f>
        <v>0</v>
      </c>
      <c r="P1415">
        <f>SUMIFS('Energy balance options'!$F$7:$F$3000,'Energy balance options'!$B$7:$B$3000,HeatGen!P$2,'Energy balance options'!$A$7:$A$3000,HeatGen!$A1415)</f>
        <v>0</v>
      </c>
      <c r="Q1415">
        <f>SUMIFS('Energy balance options'!$F$7:$F$3000,'Energy balance options'!$B$7:$B$3000,HeatGen!Q$2,'Energy balance options'!$A$7:$A$3000,HeatGen!$A1415)</f>
        <v>0</v>
      </c>
      <c r="R1415">
        <f>SUMIFS('Energy balance options'!$F$7:$F$3000,'Energy balance options'!$B$7:$B$3000,HeatGen!R$2,'Energy balance options'!$A$7:$A$3000,HeatGen!$A1415)</f>
        <v>0</v>
      </c>
      <c r="S1415">
        <f>SUMIFS('Energy balance options'!$G$7:$G$3000,'Energy balance options'!$B$7:$B$3000,HeatGen!S$2,'Energy balance options'!$A$7:$A$3000,HeatGen!$A1415)</f>
        <v>0</v>
      </c>
      <c r="T1415">
        <f>SUMIFS('Energy balance options'!$G$7:$G$3000,'Energy balance options'!$B$7:$B$3000,HeatGen!T$2,'Energy balance options'!$A$7:$A$3000,HeatGen!$A1415)</f>
        <v>0</v>
      </c>
      <c r="U1415">
        <f>SUMIFS('Energy balance options'!$G$7:$G$3000,'Energy balance options'!$B$7:$B$3000,HeatGen!U$2,'Energy balance options'!$A$7:$A$3000,HeatGen!$A1415)</f>
        <v>0</v>
      </c>
      <c r="V1415">
        <f>SUMIFS('Energy balance options'!$G$7:$G$3000,'Energy balance options'!$B$7:$B$3000,HeatGen!V$2,'Energy balance options'!$A$7:$A$3000,HeatGen!$A1415)</f>
        <v>0</v>
      </c>
      <c r="W1415">
        <f>SUMIFS('Energy balance options'!$G$7:$G$3000,'Energy balance options'!$B$7:$B$3000,HeatGen!W$2,'Energy balance options'!$A$7:$A$3000,HeatGen!$A1415)</f>
        <v>0</v>
      </c>
      <c r="X1415">
        <f>SUMIFS('Energy balance options'!$G$7:$G$3000,'Energy balance options'!$B$7:$B$3000,HeatGen!X$2,'Energy balance options'!$A$7:$A$3000,HeatGen!$A1415)</f>
        <v>0</v>
      </c>
      <c r="AG1415">
        <f t="shared" si="286"/>
        <v>0</v>
      </c>
      <c r="AH1415">
        <f t="shared" si="287"/>
        <v>0</v>
      </c>
      <c r="AI1415">
        <f t="shared" si="288"/>
        <v>0</v>
      </c>
      <c r="AJ1415">
        <f t="shared" si="289"/>
        <v>0</v>
      </c>
      <c r="AK1415">
        <f t="shared" si="290"/>
        <v>0</v>
      </c>
      <c r="AL1415">
        <f t="shared" si="291"/>
        <v>0</v>
      </c>
      <c r="AM1415">
        <f t="shared" si="292"/>
        <v>0</v>
      </c>
      <c r="AN1415">
        <f t="shared" si="293"/>
        <v>0</v>
      </c>
      <c r="AO1415">
        <f t="shared" si="294"/>
        <v>0</v>
      </c>
    </row>
    <row r="1416" spans="1:41" x14ac:dyDescent="0.2">
      <c r="A1416" s="9">
        <f>'Cost per option'!A1424</f>
        <v>0</v>
      </c>
      <c r="B1416" t="str">
        <f>_xlfn.IFNA(VLOOKUP(A1416,'Energy balance options'!A$7:C$3000,3,FALSE),"")</f>
        <v/>
      </c>
      <c r="C1416">
        <f>SUMIFS('Energy balance options'!$F$7:$F$3000,'Energy balance options'!$B$7:$B$3000,HeatGen!C$2,'Energy balance options'!$A$7:$A$3000,HeatGen!$A1416)</f>
        <v>0</v>
      </c>
      <c r="D1416">
        <f>SUMIFS('Energy balance options'!$F$7:$F$3000,'Energy balance options'!$B$7:$B$3000,HeatGen!D$2,'Energy balance options'!$A$7:$A$3000,HeatGen!$A1416)</f>
        <v>0</v>
      </c>
      <c r="E1416">
        <f>SUMIFS('Energy balance options'!$F$7:$F$3000,'Energy balance options'!$B$7:$B$3000,HeatGen!E$2,'Energy balance options'!$A$7:$A$3000,HeatGen!$A1416)</f>
        <v>0</v>
      </c>
      <c r="F1416">
        <f>SUMIFS('Energy balance options'!$F$7:$F$3000,'Energy balance options'!$B$7:$B$3000,HeatGen!F$2,'Energy balance options'!$A$7:$A$3000,HeatGen!$A1416)</f>
        <v>0</v>
      </c>
      <c r="G1416">
        <f>SUMIFS('Energy balance options'!$F$7:$F$3000,'Energy balance options'!$B$7:$B$3000,HeatGen!G$2,'Energy balance options'!$A$7:$A$3000,HeatGen!$A1416)</f>
        <v>0</v>
      </c>
      <c r="H1416">
        <f>SUMIFS('Energy balance options'!$F$7:$F$3000,'Energy balance options'!$B$7:$B$3000,HeatGen!H$2,'Energy balance options'!$A$7:$A$3000,HeatGen!$A1416)</f>
        <v>0</v>
      </c>
      <c r="I1416">
        <f>SUMIFS('Energy balance options'!$F$7:$F$3000,'Energy balance options'!$B$7:$B$3000,HeatGen!I$2,'Energy balance options'!$A$7:$A$3000,HeatGen!$A1416)</f>
        <v>0</v>
      </c>
      <c r="J1416">
        <f>SUMIFS('Energy balance options'!$F$7:$F$3000,'Energy balance options'!$B$7:$B$3000,HeatGen!J$2,'Energy balance options'!$A$7:$A$3000,HeatGen!$A1416)</f>
        <v>0</v>
      </c>
      <c r="K1416">
        <f>SUMIFS('Energy balance options'!$F$7:$F$3000,'Energy balance options'!$B$7:$B$3000,HeatGen!K$2,'Energy balance options'!$A$7:$A$3000,HeatGen!$A1416)</f>
        <v>0</v>
      </c>
      <c r="L1416">
        <f>SUMIFS('Energy balance options'!$F$7:$F$3000,'Energy balance options'!$B$7:$B$3000,HeatGen!L$2,'Energy balance options'!$A$7:$A$3000,HeatGen!$A1416)</f>
        <v>0</v>
      </c>
      <c r="M1416">
        <f>SUMIFS('Energy balance options'!$F$7:$F$3000,'Energy balance options'!$B$7:$B$3000,HeatGen!M$2,'Energy balance options'!$A$7:$A$3000,HeatGen!$A1416)</f>
        <v>0</v>
      </c>
      <c r="N1416">
        <f>SUMIFS('Energy balance options'!$F$7:$F$3000,'Energy balance options'!$B$7:$B$3000,HeatGen!N$2,'Energy balance options'!$A$7:$A$3000,HeatGen!$A1416)</f>
        <v>0</v>
      </c>
      <c r="P1416">
        <f>SUMIFS('Energy balance options'!$F$7:$F$3000,'Energy balance options'!$B$7:$B$3000,HeatGen!P$2,'Energy balance options'!$A$7:$A$3000,HeatGen!$A1416)</f>
        <v>0</v>
      </c>
      <c r="Q1416">
        <f>SUMIFS('Energy balance options'!$F$7:$F$3000,'Energy balance options'!$B$7:$B$3000,HeatGen!Q$2,'Energy balance options'!$A$7:$A$3000,HeatGen!$A1416)</f>
        <v>0</v>
      </c>
      <c r="R1416">
        <f>SUMIFS('Energy balance options'!$F$7:$F$3000,'Energy balance options'!$B$7:$B$3000,HeatGen!R$2,'Energy balance options'!$A$7:$A$3000,HeatGen!$A1416)</f>
        <v>0</v>
      </c>
      <c r="S1416">
        <f>SUMIFS('Energy balance options'!$G$7:$G$3000,'Energy balance options'!$B$7:$B$3000,HeatGen!S$2,'Energy balance options'!$A$7:$A$3000,HeatGen!$A1416)</f>
        <v>0</v>
      </c>
      <c r="T1416">
        <f>SUMIFS('Energy balance options'!$G$7:$G$3000,'Energy balance options'!$B$7:$B$3000,HeatGen!T$2,'Energy balance options'!$A$7:$A$3000,HeatGen!$A1416)</f>
        <v>0</v>
      </c>
      <c r="U1416">
        <f>SUMIFS('Energy balance options'!$G$7:$G$3000,'Energy balance options'!$B$7:$B$3000,HeatGen!U$2,'Energy balance options'!$A$7:$A$3000,HeatGen!$A1416)</f>
        <v>0</v>
      </c>
      <c r="V1416">
        <f>SUMIFS('Energy balance options'!$G$7:$G$3000,'Energy balance options'!$B$7:$B$3000,HeatGen!V$2,'Energy balance options'!$A$7:$A$3000,HeatGen!$A1416)</f>
        <v>0</v>
      </c>
      <c r="W1416">
        <f>SUMIFS('Energy balance options'!$G$7:$G$3000,'Energy balance options'!$B$7:$B$3000,HeatGen!W$2,'Energy balance options'!$A$7:$A$3000,HeatGen!$A1416)</f>
        <v>0</v>
      </c>
      <c r="X1416">
        <f>SUMIFS('Energy balance options'!$G$7:$G$3000,'Energy balance options'!$B$7:$B$3000,HeatGen!X$2,'Energy balance options'!$A$7:$A$3000,HeatGen!$A1416)</f>
        <v>0</v>
      </c>
      <c r="AG1416">
        <f t="shared" si="286"/>
        <v>0</v>
      </c>
      <c r="AH1416">
        <f t="shared" si="287"/>
        <v>0</v>
      </c>
      <c r="AI1416">
        <f t="shared" si="288"/>
        <v>0</v>
      </c>
      <c r="AJ1416">
        <f t="shared" si="289"/>
        <v>0</v>
      </c>
      <c r="AK1416">
        <f t="shared" si="290"/>
        <v>0</v>
      </c>
      <c r="AL1416">
        <f t="shared" si="291"/>
        <v>0</v>
      </c>
      <c r="AM1416">
        <f t="shared" si="292"/>
        <v>0</v>
      </c>
      <c r="AN1416">
        <f t="shared" si="293"/>
        <v>0</v>
      </c>
      <c r="AO1416">
        <f t="shared" si="294"/>
        <v>0</v>
      </c>
    </row>
    <row r="1417" spans="1:41" x14ac:dyDescent="0.2">
      <c r="A1417" s="9">
        <f>'Cost per option'!A1425</f>
        <v>0</v>
      </c>
      <c r="B1417" t="str">
        <f>_xlfn.IFNA(VLOOKUP(A1417,'Energy balance options'!A$7:C$3000,3,FALSE),"")</f>
        <v/>
      </c>
      <c r="C1417">
        <f>SUMIFS('Energy balance options'!$F$7:$F$3000,'Energy balance options'!$B$7:$B$3000,HeatGen!C$2,'Energy balance options'!$A$7:$A$3000,HeatGen!$A1417)</f>
        <v>0</v>
      </c>
      <c r="D1417">
        <f>SUMIFS('Energy balance options'!$F$7:$F$3000,'Energy balance options'!$B$7:$B$3000,HeatGen!D$2,'Energy balance options'!$A$7:$A$3000,HeatGen!$A1417)</f>
        <v>0</v>
      </c>
      <c r="E1417">
        <f>SUMIFS('Energy balance options'!$F$7:$F$3000,'Energy balance options'!$B$7:$B$3000,HeatGen!E$2,'Energy balance options'!$A$7:$A$3000,HeatGen!$A1417)</f>
        <v>0</v>
      </c>
      <c r="F1417">
        <f>SUMIFS('Energy balance options'!$F$7:$F$3000,'Energy balance options'!$B$7:$B$3000,HeatGen!F$2,'Energy balance options'!$A$7:$A$3000,HeatGen!$A1417)</f>
        <v>0</v>
      </c>
      <c r="G1417">
        <f>SUMIFS('Energy balance options'!$F$7:$F$3000,'Energy balance options'!$B$7:$B$3000,HeatGen!G$2,'Energy balance options'!$A$7:$A$3000,HeatGen!$A1417)</f>
        <v>0</v>
      </c>
      <c r="H1417">
        <f>SUMIFS('Energy balance options'!$F$7:$F$3000,'Energy balance options'!$B$7:$B$3000,HeatGen!H$2,'Energy balance options'!$A$7:$A$3000,HeatGen!$A1417)</f>
        <v>0</v>
      </c>
      <c r="I1417">
        <f>SUMIFS('Energy balance options'!$F$7:$F$3000,'Energy balance options'!$B$7:$B$3000,HeatGen!I$2,'Energy balance options'!$A$7:$A$3000,HeatGen!$A1417)</f>
        <v>0</v>
      </c>
      <c r="J1417">
        <f>SUMIFS('Energy balance options'!$F$7:$F$3000,'Energy balance options'!$B$7:$B$3000,HeatGen!J$2,'Energy balance options'!$A$7:$A$3000,HeatGen!$A1417)</f>
        <v>0</v>
      </c>
      <c r="K1417">
        <f>SUMIFS('Energy balance options'!$F$7:$F$3000,'Energy balance options'!$B$7:$B$3000,HeatGen!K$2,'Energy balance options'!$A$7:$A$3000,HeatGen!$A1417)</f>
        <v>0</v>
      </c>
      <c r="L1417">
        <f>SUMIFS('Energy balance options'!$F$7:$F$3000,'Energy balance options'!$B$7:$B$3000,HeatGen!L$2,'Energy balance options'!$A$7:$A$3000,HeatGen!$A1417)</f>
        <v>0</v>
      </c>
      <c r="M1417">
        <f>SUMIFS('Energy balance options'!$F$7:$F$3000,'Energy balance options'!$B$7:$B$3000,HeatGen!M$2,'Energy balance options'!$A$7:$A$3000,HeatGen!$A1417)</f>
        <v>0</v>
      </c>
      <c r="N1417">
        <f>SUMIFS('Energy balance options'!$F$7:$F$3000,'Energy balance options'!$B$7:$B$3000,HeatGen!N$2,'Energy balance options'!$A$7:$A$3000,HeatGen!$A1417)</f>
        <v>0</v>
      </c>
      <c r="P1417">
        <f>SUMIFS('Energy balance options'!$F$7:$F$3000,'Energy balance options'!$B$7:$B$3000,HeatGen!P$2,'Energy balance options'!$A$7:$A$3000,HeatGen!$A1417)</f>
        <v>0</v>
      </c>
      <c r="Q1417">
        <f>SUMIFS('Energy balance options'!$F$7:$F$3000,'Energy balance options'!$B$7:$B$3000,HeatGen!Q$2,'Energy balance options'!$A$7:$A$3000,HeatGen!$A1417)</f>
        <v>0</v>
      </c>
      <c r="R1417">
        <f>SUMIFS('Energy balance options'!$F$7:$F$3000,'Energy balance options'!$B$7:$B$3000,HeatGen!R$2,'Energy balance options'!$A$7:$A$3000,HeatGen!$A1417)</f>
        <v>0</v>
      </c>
      <c r="S1417">
        <f>SUMIFS('Energy balance options'!$G$7:$G$3000,'Energy balance options'!$B$7:$B$3000,HeatGen!S$2,'Energy balance options'!$A$7:$A$3000,HeatGen!$A1417)</f>
        <v>0</v>
      </c>
      <c r="T1417">
        <f>SUMIFS('Energy balance options'!$G$7:$G$3000,'Energy balance options'!$B$7:$B$3000,HeatGen!T$2,'Energy balance options'!$A$7:$A$3000,HeatGen!$A1417)</f>
        <v>0</v>
      </c>
      <c r="U1417">
        <f>SUMIFS('Energy balance options'!$G$7:$G$3000,'Energy balance options'!$B$7:$B$3000,HeatGen!U$2,'Energy balance options'!$A$7:$A$3000,HeatGen!$A1417)</f>
        <v>0</v>
      </c>
      <c r="V1417">
        <f>SUMIFS('Energy balance options'!$G$7:$G$3000,'Energy balance options'!$B$7:$B$3000,HeatGen!V$2,'Energy balance options'!$A$7:$A$3000,HeatGen!$A1417)</f>
        <v>0</v>
      </c>
      <c r="W1417">
        <f>SUMIFS('Energy balance options'!$G$7:$G$3000,'Energy balance options'!$B$7:$B$3000,HeatGen!W$2,'Energy balance options'!$A$7:$A$3000,HeatGen!$A1417)</f>
        <v>0</v>
      </c>
      <c r="X1417">
        <f>SUMIFS('Energy balance options'!$G$7:$G$3000,'Energy balance options'!$B$7:$B$3000,HeatGen!X$2,'Energy balance options'!$A$7:$A$3000,HeatGen!$A1417)</f>
        <v>0</v>
      </c>
      <c r="AG1417">
        <f t="shared" si="286"/>
        <v>0</v>
      </c>
      <c r="AH1417">
        <f t="shared" si="287"/>
        <v>0</v>
      </c>
      <c r="AI1417">
        <f t="shared" si="288"/>
        <v>0</v>
      </c>
      <c r="AJ1417">
        <f t="shared" si="289"/>
        <v>0</v>
      </c>
      <c r="AK1417">
        <f t="shared" si="290"/>
        <v>0</v>
      </c>
      <c r="AL1417">
        <f t="shared" si="291"/>
        <v>0</v>
      </c>
      <c r="AM1417">
        <f t="shared" si="292"/>
        <v>0</v>
      </c>
      <c r="AN1417">
        <f t="shared" si="293"/>
        <v>0</v>
      </c>
      <c r="AO1417">
        <f t="shared" si="294"/>
        <v>0</v>
      </c>
    </row>
    <row r="1418" spans="1:41" x14ac:dyDescent="0.2">
      <c r="A1418" s="9">
        <f>'Cost per option'!A1426</f>
        <v>0</v>
      </c>
      <c r="B1418" t="str">
        <f>_xlfn.IFNA(VLOOKUP(A1418,'Energy balance options'!A$7:C$3000,3,FALSE),"")</f>
        <v/>
      </c>
      <c r="C1418">
        <f>SUMIFS('Energy balance options'!$F$7:$F$3000,'Energy balance options'!$B$7:$B$3000,HeatGen!C$2,'Energy balance options'!$A$7:$A$3000,HeatGen!$A1418)</f>
        <v>0</v>
      </c>
      <c r="D1418">
        <f>SUMIFS('Energy balance options'!$F$7:$F$3000,'Energy balance options'!$B$7:$B$3000,HeatGen!D$2,'Energy balance options'!$A$7:$A$3000,HeatGen!$A1418)</f>
        <v>0</v>
      </c>
      <c r="E1418">
        <f>SUMIFS('Energy balance options'!$F$7:$F$3000,'Energy balance options'!$B$7:$B$3000,HeatGen!E$2,'Energy balance options'!$A$7:$A$3000,HeatGen!$A1418)</f>
        <v>0</v>
      </c>
      <c r="F1418">
        <f>SUMIFS('Energy balance options'!$F$7:$F$3000,'Energy balance options'!$B$7:$B$3000,HeatGen!F$2,'Energy balance options'!$A$7:$A$3000,HeatGen!$A1418)</f>
        <v>0</v>
      </c>
      <c r="G1418">
        <f>SUMIFS('Energy balance options'!$F$7:$F$3000,'Energy balance options'!$B$7:$B$3000,HeatGen!G$2,'Energy balance options'!$A$7:$A$3000,HeatGen!$A1418)</f>
        <v>0</v>
      </c>
      <c r="H1418">
        <f>SUMIFS('Energy balance options'!$F$7:$F$3000,'Energy balance options'!$B$7:$B$3000,HeatGen!H$2,'Energy balance options'!$A$7:$A$3000,HeatGen!$A1418)</f>
        <v>0</v>
      </c>
      <c r="I1418">
        <f>SUMIFS('Energy balance options'!$F$7:$F$3000,'Energy balance options'!$B$7:$B$3000,HeatGen!I$2,'Energy balance options'!$A$7:$A$3000,HeatGen!$A1418)</f>
        <v>0</v>
      </c>
      <c r="J1418">
        <f>SUMIFS('Energy balance options'!$F$7:$F$3000,'Energy balance options'!$B$7:$B$3000,HeatGen!J$2,'Energy balance options'!$A$7:$A$3000,HeatGen!$A1418)</f>
        <v>0</v>
      </c>
      <c r="K1418">
        <f>SUMIFS('Energy balance options'!$F$7:$F$3000,'Energy balance options'!$B$7:$B$3000,HeatGen!K$2,'Energy balance options'!$A$7:$A$3000,HeatGen!$A1418)</f>
        <v>0</v>
      </c>
      <c r="L1418">
        <f>SUMIFS('Energy balance options'!$F$7:$F$3000,'Energy balance options'!$B$7:$B$3000,HeatGen!L$2,'Energy balance options'!$A$7:$A$3000,HeatGen!$A1418)</f>
        <v>0</v>
      </c>
      <c r="M1418">
        <f>SUMIFS('Energy balance options'!$F$7:$F$3000,'Energy balance options'!$B$7:$B$3000,HeatGen!M$2,'Energy balance options'!$A$7:$A$3000,HeatGen!$A1418)</f>
        <v>0</v>
      </c>
      <c r="N1418">
        <f>SUMIFS('Energy balance options'!$F$7:$F$3000,'Energy balance options'!$B$7:$B$3000,HeatGen!N$2,'Energy balance options'!$A$7:$A$3000,HeatGen!$A1418)</f>
        <v>0</v>
      </c>
      <c r="P1418">
        <f>SUMIFS('Energy balance options'!$F$7:$F$3000,'Energy balance options'!$B$7:$B$3000,HeatGen!P$2,'Energy balance options'!$A$7:$A$3000,HeatGen!$A1418)</f>
        <v>0</v>
      </c>
      <c r="Q1418">
        <f>SUMIFS('Energy balance options'!$F$7:$F$3000,'Energy balance options'!$B$7:$B$3000,HeatGen!Q$2,'Energy balance options'!$A$7:$A$3000,HeatGen!$A1418)</f>
        <v>0</v>
      </c>
      <c r="R1418">
        <f>SUMIFS('Energy balance options'!$F$7:$F$3000,'Energy balance options'!$B$7:$B$3000,HeatGen!R$2,'Energy balance options'!$A$7:$A$3000,HeatGen!$A1418)</f>
        <v>0</v>
      </c>
      <c r="S1418">
        <f>SUMIFS('Energy balance options'!$G$7:$G$3000,'Energy balance options'!$B$7:$B$3000,HeatGen!S$2,'Energy balance options'!$A$7:$A$3000,HeatGen!$A1418)</f>
        <v>0</v>
      </c>
      <c r="T1418">
        <f>SUMIFS('Energy balance options'!$G$7:$G$3000,'Energy balance options'!$B$7:$B$3000,HeatGen!T$2,'Energy balance options'!$A$7:$A$3000,HeatGen!$A1418)</f>
        <v>0</v>
      </c>
      <c r="U1418">
        <f>SUMIFS('Energy balance options'!$G$7:$G$3000,'Energy balance options'!$B$7:$B$3000,HeatGen!U$2,'Energy balance options'!$A$7:$A$3000,HeatGen!$A1418)</f>
        <v>0</v>
      </c>
      <c r="V1418">
        <f>SUMIFS('Energy balance options'!$G$7:$G$3000,'Energy balance options'!$B$7:$B$3000,HeatGen!V$2,'Energy balance options'!$A$7:$A$3000,HeatGen!$A1418)</f>
        <v>0</v>
      </c>
      <c r="W1418">
        <f>SUMIFS('Energy balance options'!$G$7:$G$3000,'Energy balance options'!$B$7:$B$3000,HeatGen!W$2,'Energy balance options'!$A$7:$A$3000,HeatGen!$A1418)</f>
        <v>0</v>
      </c>
      <c r="X1418">
        <f>SUMIFS('Energy balance options'!$G$7:$G$3000,'Energy balance options'!$B$7:$B$3000,HeatGen!X$2,'Energy balance options'!$A$7:$A$3000,HeatGen!$A1418)</f>
        <v>0</v>
      </c>
      <c r="AG1418">
        <f t="shared" si="286"/>
        <v>0</v>
      </c>
      <c r="AH1418">
        <f t="shared" si="287"/>
        <v>0</v>
      </c>
      <c r="AI1418">
        <f t="shared" si="288"/>
        <v>0</v>
      </c>
      <c r="AJ1418">
        <f t="shared" si="289"/>
        <v>0</v>
      </c>
      <c r="AK1418">
        <f t="shared" si="290"/>
        <v>0</v>
      </c>
      <c r="AL1418">
        <f t="shared" si="291"/>
        <v>0</v>
      </c>
      <c r="AM1418">
        <f t="shared" si="292"/>
        <v>0</v>
      </c>
      <c r="AN1418">
        <f t="shared" si="293"/>
        <v>0</v>
      </c>
      <c r="AO1418">
        <f t="shared" si="294"/>
        <v>0</v>
      </c>
    </row>
    <row r="1419" spans="1:41" x14ac:dyDescent="0.2">
      <c r="A1419" s="9">
        <f>'Cost per option'!A1427</f>
        <v>0</v>
      </c>
      <c r="B1419" t="str">
        <f>_xlfn.IFNA(VLOOKUP(A1419,'Energy balance options'!A$7:C$3000,3,FALSE),"")</f>
        <v/>
      </c>
      <c r="C1419">
        <f>SUMIFS('Energy balance options'!$F$7:$F$3000,'Energy balance options'!$B$7:$B$3000,HeatGen!C$2,'Energy balance options'!$A$7:$A$3000,HeatGen!$A1419)</f>
        <v>0</v>
      </c>
      <c r="D1419">
        <f>SUMIFS('Energy balance options'!$F$7:$F$3000,'Energy balance options'!$B$7:$B$3000,HeatGen!D$2,'Energy balance options'!$A$7:$A$3000,HeatGen!$A1419)</f>
        <v>0</v>
      </c>
      <c r="E1419">
        <f>SUMIFS('Energy balance options'!$F$7:$F$3000,'Energy balance options'!$B$7:$B$3000,HeatGen!E$2,'Energy balance options'!$A$7:$A$3000,HeatGen!$A1419)</f>
        <v>0</v>
      </c>
      <c r="F1419">
        <f>SUMIFS('Energy balance options'!$F$7:$F$3000,'Energy balance options'!$B$7:$B$3000,HeatGen!F$2,'Energy balance options'!$A$7:$A$3000,HeatGen!$A1419)</f>
        <v>0</v>
      </c>
      <c r="G1419">
        <f>SUMIFS('Energy balance options'!$F$7:$F$3000,'Energy balance options'!$B$7:$B$3000,HeatGen!G$2,'Energy balance options'!$A$7:$A$3000,HeatGen!$A1419)</f>
        <v>0</v>
      </c>
      <c r="H1419">
        <f>SUMIFS('Energy balance options'!$F$7:$F$3000,'Energy balance options'!$B$7:$B$3000,HeatGen!H$2,'Energy balance options'!$A$7:$A$3000,HeatGen!$A1419)</f>
        <v>0</v>
      </c>
      <c r="I1419">
        <f>SUMIFS('Energy balance options'!$F$7:$F$3000,'Energy balance options'!$B$7:$B$3000,HeatGen!I$2,'Energy balance options'!$A$7:$A$3000,HeatGen!$A1419)</f>
        <v>0</v>
      </c>
      <c r="J1419">
        <f>SUMIFS('Energy balance options'!$F$7:$F$3000,'Energy balance options'!$B$7:$B$3000,HeatGen!J$2,'Energy balance options'!$A$7:$A$3000,HeatGen!$A1419)</f>
        <v>0</v>
      </c>
      <c r="K1419">
        <f>SUMIFS('Energy balance options'!$F$7:$F$3000,'Energy balance options'!$B$7:$B$3000,HeatGen!K$2,'Energy balance options'!$A$7:$A$3000,HeatGen!$A1419)</f>
        <v>0</v>
      </c>
      <c r="L1419">
        <f>SUMIFS('Energy balance options'!$F$7:$F$3000,'Energy balance options'!$B$7:$B$3000,HeatGen!L$2,'Energy balance options'!$A$7:$A$3000,HeatGen!$A1419)</f>
        <v>0</v>
      </c>
      <c r="M1419">
        <f>SUMIFS('Energy balance options'!$F$7:$F$3000,'Energy balance options'!$B$7:$B$3000,HeatGen!M$2,'Energy balance options'!$A$7:$A$3000,HeatGen!$A1419)</f>
        <v>0</v>
      </c>
      <c r="N1419">
        <f>SUMIFS('Energy balance options'!$F$7:$F$3000,'Energy balance options'!$B$7:$B$3000,HeatGen!N$2,'Energy balance options'!$A$7:$A$3000,HeatGen!$A1419)</f>
        <v>0</v>
      </c>
      <c r="P1419">
        <f>SUMIFS('Energy balance options'!$F$7:$F$3000,'Energy balance options'!$B$7:$B$3000,HeatGen!P$2,'Energy balance options'!$A$7:$A$3000,HeatGen!$A1419)</f>
        <v>0</v>
      </c>
      <c r="Q1419">
        <f>SUMIFS('Energy balance options'!$F$7:$F$3000,'Energy balance options'!$B$7:$B$3000,HeatGen!Q$2,'Energy balance options'!$A$7:$A$3000,HeatGen!$A1419)</f>
        <v>0</v>
      </c>
      <c r="R1419">
        <f>SUMIFS('Energy balance options'!$F$7:$F$3000,'Energy balance options'!$B$7:$B$3000,HeatGen!R$2,'Energy balance options'!$A$7:$A$3000,HeatGen!$A1419)</f>
        <v>0</v>
      </c>
      <c r="S1419">
        <f>SUMIFS('Energy balance options'!$G$7:$G$3000,'Energy balance options'!$B$7:$B$3000,HeatGen!S$2,'Energy balance options'!$A$7:$A$3000,HeatGen!$A1419)</f>
        <v>0</v>
      </c>
      <c r="T1419">
        <f>SUMIFS('Energy balance options'!$G$7:$G$3000,'Energy balance options'!$B$7:$B$3000,HeatGen!T$2,'Energy balance options'!$A$7:$A$3000,HeatGen!$A1419)</f>
        <v>0</v>
      </c>
      <c r="U1419">
        <f>SUMIFS('Energy balance options'!$G$7:$G$3000,'Energy balance options'!$B$7:$B$3000,HeatGen!U$2,'Energy balance options'!$A$7:$A$3000,HeatGen!$A1419)</f>
        <v>0</v>
      </c>
      <c r="V1419">
        <f>SUMIFS('Energy balance options'!$G$7:$G$3000,'Energy balance options'!$B$7:$B$3000,HeatGen!V$2,'Energy balance options'!$A$7:$A$3000,HeatGen!$A1419)</f>
        <v>0</v>
      </c>
      <c r="W1419">
        <f>SUMIFS('Energy balance options'!$G$7:$G$3000,'Energy balance options'!$B$7:$B$3000,HeatGen!W$2,'Energy balance options'!$A$7:$A$3000,HeatGen!$A1419)</f>
        <v>0</v>
      </c>
      <c r="X1419">
        <f>SUMIFS('Energy balance options'!$G$7:$G$3000,'Energy balance options'!$B$7:$B$3000,HeatGen!X$2,'Energy balance options'!$A$7:$A$3000,HeatGen!$A1419)</f>
        <v>0</v>
      </c>
      <c r="AG1419">
        <f t="shared" si="286"/>
        <v>0</v>
      </c>
      <c r="AH1419">
        <f t="shared" si="287"/>
        <v>0</v>
      </c>
      <c r="AI1419">
        <f t="shared" si="288"/>
        <v>0</v>
      </c>
      <c r="AJ1419">
        <f t="shared" si="289"/>
        <v>0</v>
      </c>
      <c r="AK1419">
        <f t="shared" si="290"/>
        <v>0</v>
      </c>
      <c r="AL1419">
        <f t="shared" si="291"/>
        <v>0</v>
      </c>
      <c r="AM1419">
        <f t="shared" si="292"/>
        <v>0</v>
      </c>
      <c r="AN1419">
        <f t="shared" si="293"/>
        <v>0</v>
      </c>
      <c r="AO1419">
        <f t="shared" si="294"/>
        <v>0</v>
      </c>
    </row>
    <row r="1420" spans="1:41" x14ac:dyDescent="0.2">
      <c r="A1420" s="9">
        <f>'Cost per option'!A1428</f>
        <v>0</v>
      </c>
      <c r="B1420" t="str">
        <f>_xlfn.IFNA(VLOOKUP(A1420,'Energy balance options'!A$7:C$3000,3,FALSE),"")</f>
        <v/>
      </c>
      <c r="C1420">
        <f>SUMIFS('Energy balance options'!$F$7:$F$3000,'Energy balance options'!$B$7:$B$3000,HeatGen!C$2,'Energy balance options'!$A$7:$A$3000,HeatGen!$A1420)</f>
        <v>0</v>
      </c>
      <c r="D1420">
        <f>SUMIFS('Energy balance options'!$F$7:$F$3000,'Energy balance options'!$B$7:$B$3000,HeatGen!D$2,'Energy balance options'!$A$7:$A$3000,HeatGen!$A1420)</f>
        <v>0</v>
      </c>
      <c r="E1420">
        <f>SUMIFS('Energy balance options'!$F$7:$F$3000,'Energy balance options'!$B$7:$B$3000,HeatGen!E$2,'Energy balance options'!$A$7:$A$3000,HeatGen!$A1420)</f>
        <v>0</v>
      </c>
      <c r="F1420">
        <f>SUMIFS('Energy balance options'!$F$7:$F$3000,'Energy balance options'!$B$7:$B$3000,HeatGen!F$2,'Energy balance options'!$A$7:$A$3000,HeatGen!$A1420)</f>
        <v>0</v>
      </c>
      <c r="G1420">
        <f>SUMIFS('Energy balance options'!$F$7:$F$3000,'Energy balance options'!$B$7:$B$3000,HeatGen!G$2,'Energy balance options'!$A$7:$A$3000,HeatGen!$A1420)</f>
        <v>0</v>
      </c>
      <c r="H1420">
        <f>SUMIFS('Energy balance options'!$F$7:$F$3000,'Energy balance options'!$B$7:$B$3000,HeatGen!H$2,'Energy balance options'!$A$7:$A$3000,HeatGen!$A1420)</f>
        <v>0</v>
      </c>
      <c r="I1420">
        <f>SUMIFS('Energy balance options'!$F$7:$F$3000,'Energy balance options'!$B$7:$B$3000,HeatGen!I$2,'Energy balance options'!$A$7:$A$3000,HeatGen!$A1420)</f>
        <v>0</v>
      </c>
      <c r="J1420">
        <f>SUMIFS('Energy balance options'!$F$7:$F$3000,'Energy balance options'!$B$7:$B$3000,HeatGen!J$2,'Energy balance options'!$A$7:$A$3000,HeatGen!$A1420)</f>
        <v>0</v>
      </c>
      <c r="K1420">
        <f>SUMIFS('Energy balance options'!$F$7:$F$3000,'Energy balance options'!$B$7:$B$3000,HeatGen!K$2,'Energy balance options'!$A$7:$A$3000,HeatGen!$A1420)</f>
        <v>0</v>
      </c>
      <c r="L1420">
        <f>SUMIFS('Energy balance options'!$F$7:$F$3000,'Energy balance options'!$B$7:$B$3000,HeatGen!L$2,'Energy balance options'!$A$7:$A$3000,HeatGen!$A1420)</f>
        <v>0</v>
      </c>
      <c r="M1420">
        <f>SUMIFS('Energy balance options'!$F$7:$F$3000,'Energy balance options'!$B$7:$B$3000,HeatGen!M$2,'Energy balance options'!$A$7:$A$3000,HeatGen!$A1420)</f>
        <v>0</v>
      </c>
      <c r="N1420">
        <f>SUMIFS('Energy balance options'!$F$7:$F$3000,'Energy balance options'!$B$7:$B$3000,HeatGen!N$2,'Energy balance options'!$A$7:$A$3000,HeatGen!$A1420)</f>
        <v>0</v>
      </c>
      <c r="P1420">
        <f>SUMIFS('Energy balance options'!$F$7:$F$3000,'Energy balance options'!$B$7:$B$3000,HeatGen!P$2,'Energy balance options'!$A$7:$A$3000,HeatGen!$A1420)</f>
        <v>0</v>
      </c>
      <c r="Q1420">
        <f>SUMIFS('Energy balance options'!$F$7:$F$3000,'Energy balance options'!$B$7:$B$3000,HeatGen!Q$2,'Energy balance options'!$A$7:$A$3000,HeatGen!$A1420)</f>
        <v>0</v>
      </c>
      <c r="R1420">
        <f>SUMIFS('Energy balance options'!$F$7:$F$3000,'Energy balance options'!$B$7:$B$3000,HeatGen!R$2,'Energy balance options'!$A$7:$A$3000,HeatGen!$A1420)</f>
        <v>0</v>
      </c>
      <c r="S1420">
        <f>SUMIFS('Energy balance options'!$G$7:$G$3000,'Energy balance options'!$B$7:$B$3000,HeatGen!S$2,'Energy balance options'!$A$7:$A$3000,HeatGen!$A1420)</f>
        <v>0</v>
      </c>
      <c r="T1420">
        <f>SUMIFS('Energy balance options'!$G$7:$G$3000,'Energy balance options'!$B$7:$B$3000,HeatGen!T$2,'Energy balance options'!$A$7:$A$3000,HeatGen!$A1420)</f>
        <v>0</v>
      </c>
      <c r="U1420">
        <f>SUMIFS('Energy balance options'!$G$7:$G$3000,'Energy balance options'!$B$7:$B$3000,HeatGen!U$2,'Energy balance options'!$A$7:$A$3000,HeatGen!$A1420)</f>
        <v>0</v>
      </c>
      <c r="V1420">
        <f>SUMIFS('Energy balance options'!$G$7:$G$3000,'Energy balance options'!$B$7:$B$3000,HeatGen!V$2,'Energy balance options'!$A$7:$A$3000,HeatGen!$A1420)</f>
        <v>0</v>
      </c>
      <c r="W1420">
        <f>SUMIFS('Energy balance options'!$G$7:$G$3000,'Energy balance options'!$B$7:$B$3000,HeatGen!W$2,'Energy balance options'!$A$7:$A$3000,HeatGen!$A1420)</f>
        <v>0</v>
      </c>
      <c r="X1420">
        <f>SUMIFS('Energy balance options'!$G$7:$G$3000,'Energy balance options'!$B$7:$B$3000,HeatGen!X$2,'Energy balance options'!$A$7:$A$3000,HeatGen!$A1420)</f>
        <v>0</v>
      </c>
      <c r="AG1420">
        <f t="shared" si="286"/>
        <v>0</v>
      </c>
      <c r="AH1420">
        <f t="shared" si="287"/>
        <v>0</v>
      </c>
      <c r="AI1420">
        <f t="shared" si="288"/>
        <v>0</v>
      </c>
      <c r="AJ1420">
        <f t="shared" si="289"/>
        <v>0</v>
      </c>
      <c r="AK1420">
        <f t="shared" si="290"/>
        <v>0</v>
      </c>
      <c r="AL1420">
        <f t="shared" si="291"/>
        <v>0</v>
      </c>
      <c r="AM1420">
        <f t="shared" si="292"/>
        <v>0</v>
      </c>
      <c r="AN1420">
        <f t="shared" si="293"/>
        <v>0</v>
      </c>
      <c r="AO1420">
        <f t="shared" si="294"/>
        <v>0</v>
      </c>
    </row>
    <row r="1421" spans="1:41" x14ac:dyDescent="0.2">
      <c r="A1421" s="9">
        <f>'Cost per option'!A1429</f>
        <v>0</v>
      </c>
      <c r="B1421" t="str">
        <f>_xlfn.IFNA(VLOOKUP(A1421,'Energy balance options'!A$7:C$3000,3,FALSE),"")</f>
        <v/>
      </c>
      <c r="C1421">
        <f>SUMIFS('Energy balance options'!$F$7:$F$3000,'Energy balance options'!$B$7:$B$3000,HeatGen!C$2,'Energy balance options'!$A$7:$A$3000,HeatGen!$A1421)</f>
        <v>0</v>
      </c>
      <c r="D1421">
        <f>SUMIFS('Energy balance options'!$F$7:$F$3000,'Energy balance options'!$B$7:$B$3000,HeatGen!D$2,'Energy balance options'!$A$7:$A$3000,HeatGen!$A1421)</f>
        <v>0</v>
      </c>
      <c r="E1421">
        <f>SUMIFS('Energy balance options'!$F$7:$F$3000,'Energy balance options'!$B$7:$B$3000,HeatGen!E$2,'Energy balance options'!$A$7:$A$3000,HeatGen!$A1421)</f>
        <v>0</v>
      </c>
      <c r="F1421">
        <f>SUMIFS('Energy balance options'!$F$7:$F$3000,'Energy balance options'!$B$7:$B$3000,HeatGen!F$2,'Energy balance options'!$A$7:$A$3000,HeatGen!$A1421)</f>
        <v>0</v>
      </c>
      <c r="G1421">
        <f>SUMIFS('Energy balance options'!$F$7:$F$3000,'Energy balance options'!$B$7:$B$3000,HeatGen!G$2,'Energy balance options'!$A$7:$A$3000,HeatGen!$A1421)</f>
        <v>0</v>
      </c>
      <c r="H1421">
        <f>SUMIFS('Energy balance options'!$F$7:$F$3000,'Energy balance options'!$B$7:$B$3000,HeatGen!H$2,'Energy balance options'!$A$7:$A$3000,HeatGen!$A1421)</f>
        <v>0</v>
      </c>
      <c r="I1421">
        <f>SUMIFS('Energy balance options'!$F$7:$F$3000,'Energy balance options'!$B$7:$B$3000,HeatGen!I$2,'Energy balance options'!$A$7:$A$3000,HeatGen!$A1421)</f>
        <v>0</v>
      </c>
      <c r="J1421">
        <f>SUMIFS('Energy balance options'!$F$7:$F$3000,'Energy balance options'!$B$7:$B$3000,HeatGen!J$2,'Energy balance options'!$A$7:$A$3000,HeatGen!$A1421)</f>
        <v>0</v>
      </c>
      <c r="K1421">
        <f>SUMIFS('Energy balance options'!$F$7:$F$3000,'Energy balance options'!$B$7:$B$3000,HeatGen!K$2,'Energy balance options'!$A$7:$A$3000,HeatGen!$A1421)</f>
        <v>0</v>
      </c>
      <c r="L1421">
        <f>SUMIFS('Energy balance options'!$F$7:$F$3000,'Energy balance options'!$B$7:$B$3000,HeatGen!L$2,'Energy balance options'!$A$7:$A$3000,HeatGen!$A1421)</f>
        <v>0</v>
      </c>
      <c r="M1421">
        <f>SUMIFS('Energy balance options'!$F$7:$F$3000,'Energy balance options'!$B$7:$B$3000,HeatGen!M$2,'Energy balance options'!$A$7:$A$3000,HeatGen!$A1421)</f>
        <v>0</v>
      </c>
      <c r="N1421">
        <f>SUMIFS('Energy balance options'!$F$7:$F$3000,'Energy balance options'!$B$7:$B$3000,HeatGen!N$2,'Energy balance options'!$A$7:$A$3000,HeatGen!$A1421)</f>
        <v>0</v>
      </c>
      <c r="P1421">
        <f>SUMIFS('Energy balance options'!$F$7:$F$3000,'Energy balance options'!$B$7:$B$3000,HeatGen!P$2,'Energy balance options'!$A$7:$A$3000,HeatGen!$A1421)</f>
        <v>0</v>
      </c>
      <c r="Q1421">
        <f>SUMIFS('Energy balance options'!$F$7:$F$3000,'Energy balance options'!$B$7:$B$3000,HeatGen!Q$2,'Energy balance options'!$A$7:$A$3000,HeatGen!$A1421)</f>
        <v>0</v>
      </c>
      <c r="R1421">
        <f>SUMIFS('Energy balance options'!$F$7:$F$3000,'Energy balance options'!$B$7:$B$3000,HeatGen!R$2,'Energy balance options'!$A$7:$A$3000,HeatGen!$A1421)</f>
        <v>0</v>
      </c>
      <c r="S1421">
        <f>SUMIFS('Energy balance options'!$G$7:$G$3000,'Energy balance options'!$B$7:$B$3000,HeatGen!S$2,'Energy balance options'!$A$7:$A$3000,HeatGen!$A1421)</f>
        <v>0</v>
      </c>
      <c r="T1421">
        <f>SUMIFS('Energy balance options'!$G$7:$G$3000,'Energy balance options'!$B$7:$B$3000,HeatGen!T$2,'Energy balance options'!$A$7:$A$3000,HeatGen!$A1421)</f>
        <v>0</v>
      </c>
      <c r="U1421">
        <f>SUMIFS('Energy balance options'!$G$7:$G$3000,'Energy balance options'!$B$7:$B$3000,HeatGen!U$2,'Energy balance options'!$A$7:$A$3000,HeatGen!$A1421)</f>
        <v>0</v>
      </c>
      <c r="V1421">
        <f>SUMIFS('Energy balance options'!$G$7:$G$3000,'Energy balance options'!$B$7:$B$3000,HeatGen!V$2,'Energy balance options'!$A$7:$A$3000,HeatGen!$A1421)</f>
        <v>0</v>
      </c>
      <c r="W1421">
        <f>SUMIFS('Energy balance options'!$G$7:$G$3000,'Energy balance options'!$B$7:$B$3000,HeatGen!W$2,'Energy balance options'!$A$7:$A$3000,HeatGen!$A1421)</f>
        <v>0</v>
      </c>
      <c r="X1421">
        <f>SUMIFS('Energy balance options'!$G$7:$G$3000,'Energy balance options'!$B$7:$B$3000,HeatGen!X$2,'Energy balance options'!$A$7:$A$3000,HeatGen!$A1421)</f>
        <v>0</v>
      </c>
      <c r="AG1421">
        <f t="shared" si="286"/>
        <v>0</v>
      </c>
      <c r="AH1421">
        <f t="shared" si="287"/>
        <v>0</v>
      </c>
      <c r="AI1421">
        <f t="shared" si="288"/>
        <v>0</v>
      </c>
      <c r="AJ1421">
        <f t="shared" si="289"/>
        <v>0</v>
      </c>
      <c r="AK1421">
        <f t="shared" si="290"/>
        <v>0</v>
      </c>
      <c r="AL1421">
        <f t="shared" si="291"/>
        <v>0</v>
      </c>
      <c r="AM1421">
        <f t="shared" si="292"/>
        <v>0</v>
      </c>
      <c r="AN1421">
        <f t="shared" si="293"/>
        <v>0</v>
      </c>
      <c r="AO1421">
        <f t="shared" si="294"/>
        <v>0</v>
      </c>
    </row>
    <row r="1422" spans="1:41" x14ac:dyDescent="0.2">
      <c r="A1422" s="9">
        <f>'Cost per option'!A1430</f>
        <v>0</v>
      </c>
      <c r="B1422" t="str">
        <f>_xlfn.IFNA(VLOOKUP(A1422,'Energy balance options'!A$7:C$3000,3,FALSE),"")</f>
        <v/>
      </c>
      <c r="C1422">
        <f>SUMIFS('Energy balance options'!$F$7:$F$3000,'Energy balance options'!$B$7:$B$3000,HeatGen!C$2,'Energy balance options'!$A$7:$A$3000,HeatGen!$A1422)</f>
        <v>0</v>
      </c>
      <c r="D1422">
        <f>SUMIFS('Energy balance options'!$F$7:$F$3000,'Energy balance options'!$B$7:$B$3000,HeatGen!D$2,'Energy balance options'!$A$7:$A$3000,HeatGen!$A1422)</f>
        <v>0</v>
      </c>
      <c r="E1422">
        <f>SUMIFS('Energy balance options'!$F$7:$F$3000,'Energy balance options'!$B$7:$B$3000,HeatGen!E$2,'Energy balance options'!$A$7:$A$3000,HeatGen!$A1422)</f>
        <v>0</v>
      </c>
      <c r="F1422">
        <f>SUMIFS('Energy balance options'!$F$7:$F$3000,'Energy balance options'!$B$7:$B$3000,HeatGen!F$2,'Energy balance options'!$A$7:$A$3000,HeatGen!$A1422)</f>
        <v>0</v>
      </c>
      <c r="G1422">
        <f>SUMIFS('Energy balance options'!$F$7:$F$3000,'Energy balance options'!$B$7:$B$3000,HeatGen!G$2,'Energy balance options'!$A$7:$A$3000,HeatGen!$A1422)</f>
        <v>0</v>
      </c>
      <c r="H1422">
        <f>SUMIFS('Energy balance options'!$F$7:$F$3000,'Energy balance options'!$B$7:$B$3000,HeatGen!H$2,'Energy balance options'!$A$7:$A$3000,HeatGen!$A1422)</f>
        <v>0</v>
      </c>
      <c r="I1422">
        <f>SUMIFS('Energy balance options'!$F$7:$F$3000,'Energy balance options'!$B$7:$B$3000,HeatGen!I$2,'Energy balance options'!$A$7:$A$3000,HeatGen!$A1422)</f>
        <v>0</v>
      </c>
      <c r="J1422">
        <f>SUMIFS('Energy balance options'!$F$7:$F$3000,'Energy balance options'!$B$7:$B$3000,HeatGen!J$2,'Energy balance options'!$A$7:$A$3000,HeatGen!$A1422)</f>
        <v>0</v>
      </c>
      <c r="K1422">
        <f>SUMIFS('Energy balance options'!$F$7:$F$3000,'Energy balance options'!$B$7:$B$3000,HeatGen!K$2,'Energy balance options'!$A$7:$A$3000,HeatGen!$A1422)</f>
        <v>0</v>
      </c>
      <c r="L1422">
        <f>SUMIFS('Energy balance options'!$F$7:$F$3000,'Energy balance options'!$B$7:$B$3000,HeatGen!L$2,'Energy balance options'!$A$7:$A$3000,HeatGen!$A1422)</f>
        <v>0</v>
      </c>
      <c r="M1422">
        <f>SUMIFS('Energy balance options'!$F$7:$F$3000,'Energy balance options'!$B$7:$B$3000,HeatGen!M$2,'Energy balance options'!$A$7:$A$3000,HeatGen!$A1422)</f>
        <v>0</v>
      </c>
      <c r="N1422">
        <f>SUMIFS('Energy balance options'!$F$7:$F$3000,'Energy balance options'!$B$7:$B$3000,HeatGen!N$2,'Energy balance options'!$A$7:$A$3000,HeatGen!$A1422)</f>
        <v>0</v>
      </c>
      <c r="P1422">
        <f>SUMIFS('Energy balance options'!$F$7:$F$3000,'Energy balance options'!$B$7:$B$3000,HeatGen!P$2,'Energy balance options'!$A$7:$A$3000,HeatGen!$A1422)</f>
        <v>0</v>
      </c>
      <c r="Q1422">
        <f>SUMIFS('Energy balance options'!$F$7:$F$3000,'Energy balance options'!$B$7:$B$3000,HeatGen!Q$2,'Energy balance options'!$A$7:$A$3000,HeatGen!$A1422)</f>
        <v>0</v>
      </c>
      <c r="R1422">
        <f>SUMIFS('Energy balance options'!$F$7:$F$3000,'Energy balance options'!$B$7:$B$3000,HeatGen!R$2,'Energy balance options'!$A$7:$A$3000,HeatGen!$A1422)</f>
        <v>0</v>
      </c>
      <c r="S1422">
        <f>SUMIFS('Energy balance options'!$G$7:$G$3000,'Energy balance options'!$B$7:$B$3000,HeatGen!S$2,'Energy balance options'!$A$7:$A$3000,HeatGen!$A1422)</f>
        <v>0</v>
      </c>
      <c r="T1422">
        <f>SUMIFS('Energy balance options'!$G$7:$G$3000,'Energy balance options'!$B$7:$B$3000,HeatGen!T$2,'Energy balance options'!$A$7:$A$3000,HeatGen!$A1422)</f>
        <v>0</v>
      </c>
      <c r="U1422">
        <f>SUMIFS('Energy balance options'!$G$7:$G$3000,'Energy balance options'!$B$7:$B$3000,HeatGen!U$2,'Energy balance options'!$A$7:$A$3000,HeatGen!$A1422)</f>
        <v>0</v>
      </c>
      <c r="V1422">
        <f>SUMIFS('Energy balance options'!$G$7:$G$3000,'Energy balance options'!$B$7:$B$3000,HeatGen!V$2,'Energy balance options'!$A$7:$A$3000,HeatGen!$A1422)</f>
        <v>0</v>
      </c>
      <c r="W1422">
        <f>SUMIFS('Energy balance options'!$G$7:$G$3000,'Energy balance options'!$B$7:$B$3000,HeatGen!W$2,'Energy balance options'!$A$7:$A$3000,HeatGen!$A1422)</f>
        <v>0</v>
      </c>
      <c r="X1422">
        <f>SUMIFS('Energy balance options'!$G$7:$G$3000,'Energy balance options'!$B$7:$B$3000,HeatGen!X$2,'Energy balance options'!$A$7:$A$3000,HeatGen!$A1422)</f>
        <v>0</v>
      </c>
      <c r="AG1422">
        <f t="shared" si="286"/>
        <v>0</v>
      </c>
      <c r="AH1422">
        <f t="shared" si="287"/>
        <v>0</v>
      </c>
      <c r="AI1422">
        <f t="shared" si="288"/>
        <v>0</v>
      </c>
      <c r="AJ1422">
        <f t="shared" si="289"/>
        <v>0</v>
      </c>
      <c r="AK1422">
        <f t="shared" si="290"/>
        <v>0</v>
      </c>
      <c r="AL1422">
        <f t="shared" si="291"/>
        <v>0</v>
      </c>
      <c r="AM1422">
        <f t="shared" si="292"/>
        <v>0</v>
      </c>
      <c r="AN1422">
        <f t="shared" si="293"/>
        <v>0</v>
      </c>
      <c r="AO1422">
        <f t="shared" si="294"/>
        <v>0</v>
      </c>
    </row>
    <row r="1423" spans="1:41" x14ac:dyDescent="0.2">
      <c r="A1423" s="9">
        <f>'Cost per option'!A1431</f>
        <v>0</v>
      </c>
      <c r="B1423" t="str">
        <f>_xlfn.IFNA(VLOOKUP(A1423,'Energy balance options'!A$7:C$3000,3,FALSE),"")</f>
        <v/>
      </c>
      <c r="C1423">
        <f>SUMIFS('Energy balance options'!$F$7:$F$3000,'Energy balance options'!$B$7:$B$3000,HeatGen!C$2,'Energy balance options'!$A$7:$A$3000,HeatGen!$A1423)</f>
        <v>0</v>
      </c>
      <c r="D1423">
        <f>SUMIFS('Energy balance options'!$F$7:$F$3000,'Energy balance options'!$B$7:$B$3000,HeatGen!D$2,'Energy balance options'!$A$7:$A$3000,HeatGen!$A1423)</f>
        <v>0</v>
      </c>
      <c r="E1423">
        <f>SUMIFS('Energy balance options'!$F$7:$F$3000,'Energy balance options'!$B$7:$B$3000,HeatGen!E$2,'Energy balance options'!$A$7:$A$3000,HeatGen!$A1423)</f>
        <v>0</v>
      </c>
      <c r="F1423">
        <f>SUMIFS('Energy balance options'!$F$7:$F$3000,'Energy balance options'!$B$7:$B$3000,HeatGen!F$2,'Energy balance options'!$A$7:$A$3000,HeatGen!$A1423)</f>
        <v>0</v>
      </c>
      <c r="G1423">
        <f>SUMIFS('Energy balance options'!$F$7:$F$3000,'Energy balance options'!$B$7:$B$3000,HeatGen!G$2,'Energy balance options'!$A$7:$A$3000,HeatGen!$A1423)</f>
        <v>0</v>
      </c>
      <c r="H1423">
        <f>SUMIFS('Energy balance options'!$F$7:$F$3000,'Energy balance options'!$B$7:$B$3000,HeatGen!H$2,'Energy balance options'!$A$7:$A$3000,HeatGen!$A1423)</f>
        <v>0</v>
      </c>
      <c r="I1423">
        <f>SUMIFS('Energy balance options'!$F$7:$F$3000,'Energy balance options'!$B$7:$B$3000,HeatGen!I$2,'Energy balance options'!$A$7:$A$3000,HeatGen!$A1423)</f>
        <v>0</v>
      </c>
      <c r="J1423">
        <f>SUMIFS('Energy balance options'!$F$7:$F$3000,'Energy balance options'!$B$7:$B$3000,HeatGen!J$2,'Energy balance options'!$A$7:$A$3000,HeatGen!$A1423)</f>
        <v>0</v>
      </c>
      <c r="K1423">
        <f>SUMIFS('Energy balance options'!$F$7:$F$3000,'Energy balance options'!$B$7:$B$3000,HeatGen!K$2,'Energy balance options'!$A$7:$A$3000,HeatGen!$A1423)</f>
        <v>0</v>
      </c>
      <c r="L1423">
        <f>SUMIFS('Energy balance options'!$F$7:$F$3000,'Energy balance options'!$B$7:$B$3000,HeatGen!L$2,'Energy balance options'!$A$7:$A$3000,HeatGen!$A1423)</f>
        <v>0</v>
      </c>
      <c r="M1423">
        <f>SUMIFS('Energy balance options'!$F$7:$F$3000,'Energy balance options'!$B$7:$B$3000,HeatGen!M$2,'Energy balance options'!$A$7:$A$3000,HeatGen!$A1423)</f>
        <v>0</v>
      </c>
      <c r="N1423">
        <f>SUMIFS('Energy balance options'!$F$7:$F$3000,'Energy balance options'!$B$7:$B$3000,HeatGen!N$2,'Energy balance options'!$A$7:$A$3000,HeatGen!$A1423)</f>
        <v>0</v>
      </c>
      <c r="P1423">
        <f>SUMIFS('Energy balance options'!$F$7:$F$3000,'Energy balance options'!$B$7:$B$3000,HeatGen!P$2,'Energy balance options'!$A$7:$A$3000,HeatGen!$A1423)</f>
        <v>0</v>
      </c>
      <c r="Q1423">
        <f>SUMIFS('Energy balance options'!$F$7:$F$3000,'Energy balance options'!$B$7:$B$3000,HeatGen!Q$2,'Energy balance options'!$A$7:$A$3000,HeatGen!$A1423)</f>
        <v>0</v>
      </c>
      <c r="R1423">
        <f>SUMIFS('Energy balance options'!$F$7:$F$3000,'Energy balance options'!$B$7:$B$3000,HeatGen!R$2,'Energy balance options'!$A$7:$A$3000,HeatGen!$A1423)</f>
        <v>0</v>
      </c>
      <c r="S1423">
        <f>SUMIFS('Energy balance options'!$G$7:$G$3000,'Energy balance options'!$B$7:$B$3000,HeatGen!S$2,'Energy balance options'!$A$7:$A$3000,HeatGen!$A1423)</f>
        <v>0</v>
      </c>
      <c r="T1423">
        <f>SUMIFS('Energy balance options'!$G$7:$G$3000,'Energy balance options'!$B$7:$B$3000,HeatGen!T$2,'Energy balance options'!$A$7:$A$3000,HeatGen!$A1423)</f>
        <v>0</v>
      </c>
      <c r="U1423">
        <f>SUMIFS('Energy balance options'!$G$7:$G$3000,'Energy balance options'!$B$7:$B$3000,HeatGen!U$2,'Energy balance options'!$A$7:$A$3000,HeatGen!$A1423)</f>
        <v>0</v>
      </c>
      <c r="V1423">
        <f>SUMIFS('Energy balance options'!$G$7:$G$3000,'Energy balance options'!$B$7:$B$3000,HeatGen!V$2,'Energy balance options'!$A$7:$A$3000,HeatGen!$A1423)</f>
        <v>0</v>
      </c>
      <c r="W1423">
        <f>SUMIFS('Energy balance options'!$G$7:$G$3000,'Energy balance options'!$B$7:$B$3000,HeatGen!W$2,'Energy balance options'!$A$7:$A$3000,HeatGen!$A1423)</f>
        <v>0</v>
      </c>
      <c r="X1423">
        <f>SUMIFS('Energy balance options'!$G$7:$G$3000,'Energy balance options'!$B$7:$B$3000,HeatGen!X$2,'Energy balance options'!$A$7:$A$3000,HeatGen!$A1423)</f>
        <v>0</v>
      </c>
      <c r="AG1423">
        <f t="shared" si="286"/>
        <v>0</v>
      </c>
      <c r="AH1423">
        <f t="shared" si="287"/>
        <v>0</v>
      </c>
      <c r="AI1423">
        <f t="shared" si="288"/>
        <v>0</v>
      </c>
      <c r="AJ1423">
        <f t="shared" si="289"/>
        <v>0</v>
      </c>
      <c r="AK1423">
        <f t="shared" si="290"/>
        <v>0</v>
      </c>
      <c r="AL1423">
        <f t="shared" si="291"/>
        <v>0</v>
      </c>
      <c r="AM1423">
        <f t="shared" si="292"/>
        <v>0</v>
      </c>
      <c r="AN1423">
        <f t="shared" si="293"/>
        <v>0</v>
      </c>
      <c r="AO1423">
        <f t="shared" si="294"/>
        <v>0</v>
      </c>
    </row>
    <row r="1424" spans="1:41" x14ac:dyDescent="0.2">
      <c r="A1424" s="9">
        <f>'Cost per option'!A1432</f>
        <v>0</v>
      </c>
      <c r="B1424" t="str">
        <f>_xlfn.IFNA(VLOOKUP(A1424,'Energy balance options'!A$7:C$3000,3,FALSE),"")</f>
        <v/>
      </c>
      <c r="C1424">
        <f>SUMIFS('Energy balance options'!$F$7:$F$3000,'Energy balance options'!$B$7:$B$3000,HeatGen!C$2,'Energy balance options'!$A$7:$A$3000,HeatGen!$A1424)</f>
        <v>0</v>
      </c>
      <c r="D1424">
        <f>SUMIFS('Energy balance options'!$F$7:$F$3000,'Energy balance options'!$B$7:$B$3000,HeatGen!D$2,'Energy balance options'!$A$7:$A$3000,HeatGen!$A1424)</f>
        <v>0</v>
      </c>
      <c r="E1424">
        <f>SUMIFS('Energy balance options'!$F$7:$F$3000,'Energy balance options'!$B$7:$B$3000,HeatGen!E$2,'Energy balance options'!$A$7:$A$3000,HeatGen!$A1424)</f>
        <v>0</v>
      </c>
      <c r="F1424">
        <f>SUMIFS('Energy balance options'!$F$7:$F$3000,'Energy balance options'!$B$7:$B$3000,HeatGen!F$2,'Energy balance options'!$A$7:$A$3000,HeatGen!$A1424)</f>
        <v>0</v>
      </c>
      <c r="G1424">
        <f>SUMIFS('Energy balance options'!$F$7:$F$3000,'Energy balance options'!$B$7:$B$3000,HeatGen!G$2,'Energy balance options'!$A$7:$A$3000,HeatGen!$A1424)</f>
        <v>0</v>
      </c>
      <c r="H1424">
        <f>SUMIFS('Energy balance options'!$F$7:$F$3000,'Energy balance options'!$B$7:$B$3000,HeatGen!H$2,'Energy balance options'!$A$7:$A$3000,HeatGen!$A1424)</f>
        <v>0</v>
      </c>
      <c r="I1424">
        <f>SUMIFS('Energy balance options'!$F$7:$F$3000,'Energy balance options'!$B$7:$B$3000,HeatGen!I$2,'Energy balance options'!$A$7:$A$3000,HeatGen!$A1424)</f>
        <v>0</v>
      </c>
      <c r="J1424">
        <f>SUMIFS('Energy balance options'!$F$7:$F$3000,'Energy balance options'!$B$7:$B$3000,HeatGen!J$2,'Energy balance options'!$A$7:$A$3000,HeatGen!$A1424)</f>
        <v>0</v>
      </c>
      <c r="K1424">
        <f>SUMIFS('Energy balance options'!$F$7:$F$3000,'Energy balance options'!$B$7:$B$3000,HeatGen!K$2,'Energy balance options'!$A$7:$A$3000,HeatGen!$A1424)</f>
        <v>0</v>
      </c>
      <c r="L1424">
        <f>SUMIFS('Energy balance options'!$F$7:$F$3000,'Energy balance options'!$B$7:$B$3000,HeatGen!L$2,'Energy balance options'!$A$7:$A$3000,HeatGen!$A1424)</f>
        <v>0</v>
      </c>
      <c r="M1424">
        <f>SUMIFS('Energy balance options'!$F$7:$F$3000,'Energy balance options'!$B$7:$B$3000,HeatGen!M$2,'Energy balance options'!$A$7:$A$3000,HeatGen!$A1424)</f>
        <v>0</v>
      </c>
      <c r="N1424">
        <f>SUMIFS('Energy balance options'!$F$7:$F$3000,'Energy balance options'!$B$7:$B$3000,HeatGen!N$2,'Energy balance options'!$A$7:$A$3000,HeatGen!$A1424)</f>
        <v>0</v>
      </c>
      <c r="P1424">
        <f>SUMIFS('Energy balance options'!$F$7:$F$3000,'Energy balance options'!$B$7:$B$3000,HeatGen!P$2,'Energy balance options'!$A$7:$A$3000,HeatGen!$A1424)</f>
        <v>0</v>
      </c>
      <c r="Q1424">
        <f>SUMIFS('Energy balance options'!$F$7:$F$3000,'Energy balance options'!$B$7:$B$3000,HeatGen!Q$2,'Energy balance options'!$A$7:$A$3000,HeatGen!$A1424)</f>
        <v>0</v>
      </c>
      <c r="R1424">
        <f>SUMIFS('Energy balance options'!$F$7:$F$3000,'Energy balance options'!$B$7:$B$3000,HeatGen!R$2,'Energy balance options'!$A$7:$A$3000,HeatGen!$A1424)</f>
        <v>0</v>
      </c>
      <c r="S1424">
        <f>SUMIFS('Energy balance options'!$G$7:$G$3000,'Energy balance options'!$B$7:$B$3000,HeatGen!S$2,'Energy balance options'!$A$7:$A$3000,HeatGen!$A1424)</f>
        <v>0</v>
      </c>
      <c r="T1424">
        <f>SUMIFS('Energy balance options'!$G$7:$G$3000,'Energy balance options'!$B$7:$B$3000,HeatGen!T$2,'Energy balance options'!$A$7:$A$3000,HeatGen!$A1424)</f>
        <v>0</v>
      </c>
      <c r="U1424">
        <f>SUMIFS('Energy balance options'!$G$7:$G$3000,'Energy balance options'!$B$7:$B$3000,HeatGen!U$2,'Energy balance options'!$A$7:$A$3000,HeatGen!$A1424)</f>
        <v>0</v>
      </c>
      <c r="V1424">
        <f>SUMIFS('Energy balance options'!$G$7:$G$3000,'Energy balance options'!$B$7:$B$3000,HeatGen!V$2,'Energy balance options'!$A$7:$A$3000,HeatGen!$A1424)</f>
        <v>0</v>
      </c>
      <c r="W1424">
        <f>SUMIFS('Energy balance options'!$G$7:$G$3000,'Energy balance options'!$B$7:$B$3000,HeatGen!W$2,'Energy balance options'!$A$7:$A$3000,HeatGen!$A1424)</f>
        <v>0</v>
      </c>
      <c r="X1424">
        <f>SUMIFS('Energy balance options'!$G$7:$G$3000,'Energy balance options'!$B$7:$B$3000,HeatGen!X$2,'Energy balance options'!$A$7:$A$3000,HeatGen!$A1424)</f>
        <v>0</v>
      </c>
      <c r="AG1424">
        <f t="shared" si="286"/>
        <v>0</v>
      </c>
      <c r="AH1424">
        <f t="shared" si="287"/>
        <v>0</v>
      </c>
      <c r="AI1424">
        <f t="shared" si="288"/>
        <v>0</v>
      </c>
      <c r="AJ1424">
        <f t="shared" si="289"/>
        <v>0</v>
      </c>
      <c r="AK1424">
        <f t="shared" si="290"/>
        <v>0</v>
      </c>
      <c r="AL1424">
        <f t="shared" si="291"/>
        <v>0</v>
      </c>
      <c r="AM1424">
        <f t="shared" si="292"/>
        <v>0</v>
      </c>
      <c r="AN1424">
        <f t="shared" si="293"/>
        <v>0</v>
      </c>
      <c r="AO1424">
        <f t="shared" si="294"/>
        <v>0</v>
      </c>
    </row>
    <row r="1425" spans="1:41" x14ac:dyDescent="0.2">
      <c r="A1425" s="9">
        <f>'Cost per option'!A1433</f>
        <v>0</v>
      </c>
      <c r="B1425" t="str">
        <f>_xlfn.IFNA(VLOOKUP(A1425,'Energy balance options'!A$7:C$3000,3,FALSE),"")</f>
        <v/>
      </c>
      <c r="C1425">
        <f>SUMIFS('Energy balance options'!$F$7:$F$3000,'Energy balance options'!$B$7:$B$3000,HeatGen!C$2,'Energy balance options'!$A$7:$A$3000,HeatGen!$A1425)</f>
        <v>0</v>
      </c>
      <c r="D1425">
        <f>SUMIFS('Energy balance options'!$F$7:$F$3000,'Energy balance options'!$B$7:$B$3000,HeatGen!D$2,'Energy balance options'!$A$7:$A$3000,HeatGen!$A1425)</f>
        <v>0</v>
      </c>
      <c r="E1425">
        <f>SUMIFS('Energy balance options'!$F$7:$F$3000,'Energy balance options'!$B$7:$B$3000,HeatGen!E$2,'Energy balance options'!$A$7:$A$3000,HeatGen!$A1425)</f>
        <v>0</v>
      </c>
      <c r="F1425">
        <f>SUMIFS('Energy balance options'!$F$7:$F$3000,'Energy balance options'!$B$7:$B$3000,HeatGen!F$2,'Energy balance options'!$A$7:$A$3000,HeatGen!$A1425)</f>
        <v>0</v>
      </c>
      <c r="G1425">
        <f>SUMIFS('Energy balance options'!$F$7:$F$3000,'Energy balance options'!$B$7:$B$3000,HeatGen!G$2,'Energy balance options'!$A$7:$A$3000,HeatGen!$A1425)</f>
        <v>0</v>
      </c>
      <c r="H1425">
        <f>SUMIFS('Energy balance options'!$F$7:$F$3000,'Energy balance options'!$B$7:$B$3000,HeatGen!H$2,'Energy balance options'!$A$7:$A$3000,HeatGen!$A1425)</f>
        <v>0</v>
      </c>
      <c r="I1425">
        <f>SUMIFS('Energy balance options'!$F$7:$F$3000,'Energy balance options'!$B$7:$B$3000,HeatGen!I$2,'Energy balance options'!$A$7:$A$3000,HeatGen!$A1425)</f>
        <v>0</v>
      </c>
      <c r="J1425">
        <f>SUMIFS('Energy balance options'!$F$7:$F$3000,'Energy balance options'!$B$7:$B$3000,HeatGen!J$2,'Energy balance options'!$A$7:$A$3000,HeatGen!$A1425)</f>
        <v>0</v>
      </c>
      <c r="K1425">
        <f>SUMIFS('Energy balance options'!$F$7:$F$3000,'Energy balance options'!$B$7:$B$3000,HeatGen!K$2,'Energy balance options'!$A$7:$A$3000,HeatGen!$A1425)</f>
        <v>0</v>
      </c>
      <c r="L1425">
        <f>SUMIFS('Energy balance options'!$F$7:$F$3000,'Energy balance options'!$B$7:$B$3000,HeatGen!L$2,'Energy balance options'!$A$7:$A$3000,HeatGen!$A1425)</f>
        <v>0</v>
      </c>
      <c r="M1425">
        <f>SUMIFS('Energy balance options'!$F$7:$F$3000,'Energy balance options'!$B$7:$B$3000,HeatGen!M$2,'Energy balance options'!$A$7:$A$3000,HeatGen!$A1425)</f>
        <v>0</v>
      </c>
      <c r="N1425">
        <f>SUMIFS('Energy balance options'!$F$7:$F$3000,'Energy balance options'!$B$7:$B$3000,HeatGen!N$2,'Energy balance options'!$A$7:$A$3000,HeatGen!$A1425)</f>
        <v>0</v>
      </c>
      <c r="P1425">
        <f>SUMIFS('Energy balance options'!$F$7:$F$3000,'Energy balance options'!$B$7:$B$3000,HeatGen!P$2,'Energy balance options'!$A$7:$A$3000,HeatGen!$A1425)</f>
        <v>0</v>
      </c>
      <c r="Q1425">
        <f>SUMIFS('Energy balance options'!$F$7:$F$3000,'Energy balance options'!$B$7:$B$3000,HeatGen!Q$2,'Energy balance options'!$A$7:$A$3000,HeatGen!$A1425)</f>
        <v>0</v>
      </c>
      <c r="R1425">
        <f>SUMIFS('Energy balance options'!$F$7:$F$3000,'Energy balance options'!$B$7:$B$3000,HeatGen!R$2,'Energy balance options'!$A$7:$A$3000,HeatGen!$A1425)</f>
        <v>0</v>
      </c>
      <c r="S1425">
        <f>SUMIFS('Energy balance options'!$G$7:$G$3000,'Energy balance options'!$B$7:$B$3000,HeatGen!S$2,'Energy balance options'!$A$7:$A$3000,HeatGen!$A1425)</f>
        <v>0</v>
      </c>
      <c r="T1425">
        <f>SUMIFS('Energy balance options'!$G$7:$G$3000,'Energy balance options'!$B$7:$B$3000,HeatGen!T$2,'Energy balance options'!$A$7:$A$3000,HeatGen!$A1425)</f>
        <v>0</v>
      </c>
      <c r="U1425">
        <f>SUMIFS('Energy balance options'!$G$7:$G$3000,'Energy balance options'!$B$7:$B$3000,HeatGen!U$2,'Energy balance options'!$A$7:$A$3000,HeatGen!$A1425)</f>
        <v>0</v>
      </c>
      <c r="V1425">
        <f>SUMIFS('Energy balance options'!$G$7:$G$3000,'Energy balance options'!$B$7:$B$3000,HeatGen!V$2,'Energy balance options'!$A$7:$A$3000,HeatGen!$A1425)</f>
        <v>0</v>
      </c>
      <c r="W1425">
        <f>SUMIFS('Energy balance options'!$G$7:$G$3000,'Energy balance options'!$B$7:$B$3000,HeatGen!W$2,'Energy balance options'!$A$7:$A$3000,HeatGen!$A1425)</f>
        <v>0</v>
      </c>
      <c r="X1425">
        <f>SUMIFS('Energy balance options'!$G$7:$G$3000,'Energy balance options'!$B$7:$B$3000,HeatGen!X$2,'Energy balance options'!$A$7:$A$3000,HeatGen!$A1425)</f>
        <v>0</v>
      </c>
      <c r="AG1425">
        <f t="shared" si="286"/>
        <v>0</v>
      </c>
      <c r="AH1425">
        <f t="shared" si="287"/>
        <v>0</v>
      </c>
      <c r="AI1425">
        <f t="shared" si="288"/>
        <v>0</v>
      </c>
      <c r="AJ1425">
        <f t="shared" si="289"/>
        <v>0</v>
      </c>
      <c r="AK1425">
        <f t="shared" si="290"/>
        <v>0</v>
      </c>
      <c r="AL1425">
        <f t="shared" si="291"/>
        <v>0</v>
      </c>
      <c r="AM1425">
        <f t="shared" si="292"/>
        <v>0</v>
      </c>
      <c r="AN1425">
        <f t="shared" si="293"/>
        <v>0</v>
      </c>
      <c r="AO1425">
        <f t="shared" si="294"/>
        <v>0</v>
      </c>
    </row>
    <row r="1426" spans="1:41" x14ac:dyDescent="0.2">
      <c r="A1426" s="9">
        <f>'Cost per option'!A1434</f>
        <v>0</v>
      </c>
      <c r="B1426" t="str">
        <f>_xlfn.IFNA(VLOOKUP(A1426,'Energy balance options'!A$7:C$3000,3,FALSE),"")</f>
        <v/>
      </c>
      <c r="C1426">
        <f>SUMIFS('Energy balance options'!$F$7:$F$3000,'Energy balance options'!$B$7:$B$3000,HeatGen!C$2,'Energy balance options'!$A$7:$A$3000,HeatGen!$A1426)</f>
        <v>0</v>
      </c>
      <c r="D1426">
        <f>SUMIFS('Energy balance options'!$F$7:$F$3000,'Energy balance options'!$B$7:$B$3000,HeatGen!D$2,'Energy balance options'!$A$7:$A$3000,HeatGen!$A1426)</f>
        <v>0</v>
      </c>
      <c r="E1426">
        <f>SUMIFS('Energy balance options'!$F$7:$F$3000,'Energy balance options'!$B$7:$B$3000,HeatGen!E$2,'Energy balance options'!$A$7:$A$3000,HeatGen!$A1426)</f>
        <v>0</v>
      </c>
      <c r="F1426">
        <f>SUMIFS('Energy balance options'!$F$7:$F$3000,'Energy balance options'!$B$7:$B$3000,HeatGen!F$2,'Energy balance options'!$A$7:$A$3000,HeatGen!$A1426)</f>
        <v>0</v>
      </c>
      <c r="G1426">
        <f>SUMIFS('Energy balance options'!$F$7:$F$3000,'Energy balance options'!$B$7:$B$3000,HeatGen!G$2,'Energy balance options'!$A$7:$A$3000,HeatGen!$A1426)</f>
        <v>0</v>
      </c>
      <c r="H1426">
        <f>SUMIFS('Energy balance options'!$F$7:$F$3000,'Energy balance options'!$B$7:$B$3000,HeatGen!H$2,'Energy balance options'!$A$7:$A$3000,HeatGen!$A1426)</f>
        <v>0</v>
      </c>
      <c r="I1426">
        <f>SUMIFS('Energy balance options'!$F$7:$F$3000,'Energy balance options'!$B$7:$B$3000,HeatGen!I$2,'Energy balance options'!$A$7:$A$3000,HeatGen!$A1426)</f>
        <v>0</v>
      </c>
      <c r="J1426">
        <f>SUMIFS('Energy balance options'!$F$7:$F$3000,'Energy balance options'!$B$7:$B$3000,HeatGen!J$2,'Energy balance options'!$A$7:$A$3000,HeatGen!$A1426)</f>
        <v>0</v>
      </c>
      <c r="K1426">
        <f>SUMIFS('Energy balance options'!$F$7:$F$3000,'Energy balance options'!$B$7:$B$3000,HeatGen!K$2,'Energy balance options'!$A$7:$A$3000,HeatGen!$A1426)</f>
        <v>0</v>
      </c>
      <c r="L1426">
        <f>SUMIFS('Energy balance options'!$F$7:$F$3000,'Energy balance options'!$B$7:$B$3000,HeatGen!L$2,'Energy balance options'!$A$7:$A$3000,HeatGen!$A1426)</f>
        <v>0</v>
      </c>
      <c r="M1426">
        <f>SUMIFS('Energy balance options'!$F$7:$F$3000,'Energy balance options'!$B$7:$B$3000,HeatGen!M$2,'Energy balance options'!$A$7:$A$3000,HeatGen!$A1426)</f>
        <v>0</v>
      </c>
      <c r="N1426">
        <f>SUMIFS('Energy balance options'!$F$7:$F$3000,'Energy balance options'!$B$7:$B$3000,HeatGen!N$2,'Energy balance options'!$A$7:$A$3000,HeatGen!$A1426)</f>
        <v>0</v>
      </c>
      <c r="P1426">
        <f>SUMIFS('Energy balance options'!$F$7:$F$3000,'Energy balance options'!$B$7:$B$3000,HeatGen!P$2,'Energy balance options'!$A$7:$A$3000,HeatGen!$A1426)</f>
        <v>0</v>
      </c>
      <c r="Q1426">
        <f>SUMIFS('Energy balance options'!$F$7:$F$3000,'Energy balance options'!$B$7:$B$3000,HeatGen!Q$2,'Energy balance options'!$A$7:$A$3000,HeatGen!$A1426)</f>
        <v>0</v>
      </c>
      <c r="R1426">
        <f>SUMIFS('Energy balance options'!$F$7:$F$3000,'Energy balance options'!$B$7:$B$3000,HeatGen!R$2,'Energy balance options'!$A$7:$A$3000,HeatGen!$A1426)</f>
        <v>0</v>
      </c>
      <c r="S1426">
        <f>SUMIFS('Energy balance options'!$G$7:$G$3000,'Energy balance options'!$B$7:$B$3000,HeatGen!S$2,'Energy balance options'!$A$7:$A$3000,HeatGen!$A1426)</f>
        <v>0</v>
      </c>
      <c r="T1426">
        <f>SUMIFS('Energy balance options'!$G$7:$G$3000,'Energy balance options'!$B$7:$B$3000,HeatGen!T$2,'Energy balance options'!$A$7:$A$3000,HeatGen!$A1426)</f>
        <v>0</v>
      </c>
      <c r="U1426">
        <f>SUMIFS('Energy balance options'!$G$7:$G$3000,'Energy balance options'!$B$7:$B$3000,HeatGen!U$2,'Energy balance options'!$A$7:$A$3000,HeatGen!$A1426)</f>
        <v>0</v>
      </c>
      <c r="V1426">
        <f>SUMIFS('Energy balance options'!$G$7:$G$3000,'Energy balance options'!$B$7:$B$3000,HeatGen!V$2,'Energy balance options'!$A$7:$A$3000,HeatGen!$A1426)</f>
        <v>0</v>
      </c>
      <c r="W1426">
        <f>SUMIFS('Energy balance options'!$G$7:$G$3000,'Energy balance options'!$B$7:$B$3000,HeatGen!W$2,'Energy balance options'!$A$7:$A$3000,HeatGen!$A1426)</f>
        <v>0</v>
      </c>
      <c r="X1426">
        <f>SUMIFS('Energy balance options'!$G$7:$G$3000,'Energy balance options'!$B$7:$B$3000,HeatGen!X$2,'Energy balance options'!$A$7:$A$3000,HeatGen!$A1426)</f>
        <v>0</v>
      </c>
      <c r="AG1426">
        <f t="shared" si="286"/>
        <v>0</v>
      </c>
      <c r="AH1426">
        <f t="shared" si="287"/>
        <v>0</v>
      </c>
      <c r="AI1426">
        <f t="shared" si="288"/>
        <v>0</v>
      </c>
      <c r="AJ1426">
        <f t="shared" si="289"/>
        <v>0</v>
      </c>
      <c r="AK1426">
        <f t="shared" si="290"/>
        <v>0</v>
      </c>
      <c r="AL1426">
        <f t="shared" si="291"/>
        <v>0</v>
      </c>
      <c r="AM1426">
        <f t="shared" si="292"/>
        <v>0</v>
      </c>
      <c r="AN1426">
        <f t="shared" si="293"/>
        <v>0</v>
      </c>
      <c r="AO1426">
        <f t="shared" si="294"/>
        <v>0</v>
      </c>
    </row>
    <row r="1427" spans="1:41" x14ac:dyDescent="0.2">
      <c r="A1427" s="9">
        <f>'Cost per option'!A1435</f>
        <v>0</v>
      </c>
      <c r="B1427" t="str">
        <f>_xlfn.IFNA(VLOOKUP(A1427,'Energy balance options'!A$7:C$3000,3,FALSE),"")</f>
        <v/>
      </c>
      <c r="C1427">
        <f>SUMIFS('Energy balance options'!$F$7:$F$3000,'Energy balance options'!$B$7:$B$3000,HeatGen!C$2,'Energy balance options'!$A$7:$A$3000,HeatGen!$A1427)</f>
        <v>0</v>
      </c>
      <c r="D1427">
        <f>SUMIFS('Energy balance options'!$F$7:$F$3000,'Energy balance options'!$B$7:$B$3000,HeatGen!D$2,'Energy balance options'!$A$7:$A$3000,HeatGen!$A1427)</f>
        <v>0</v>
      </c>
      <c r="E1427">
        <f>SUMIFS('Energy balance options'!$F$7:$F$3000,'Energy balance options'!$B$7:$B$3000,HeatGen!E$2,'Energy balance options'!$A$7:$A$3000,HeatGen!$A1427)</f>
        <v>0</v>
      </c>
      <c r="F1427">
        <f>SUMIFS('Energy balance options'!$F$7:$F$3000,'Energy balance options'!$B$7:$B$3000,HeatGen!F$2,'Energy balance options'!$A$7:$A$3000,HeatGen!$A1427)</f>
        <v>0</v>
      </c>
      <c r="G1427">
        <f>SUMIFS('Energy balance options'!$F$7:$F$3000,'Energy balance options'!$B$7:$B$3000,HeatGen!G$2,'Energy balance options'!$A$7:$A$3000,HeatGen!$A1427)</f>
        <v>0</v>
      </c>
      <c r="H1427">
        <f>SUMIFS('Energy balance options'!$F$7:$F$3000,'Energy balance options'!$B$7:$B$3000,HeatGen!H$2,'Energy balance options'!$A$7:$A$3000,HeatGen!$A1427)</f>
        <v>0</v>
      </c>
      <c r="I1427">
        <f>SUMIFS('Energy balance options'!$F$7:$F$3000,'Energy balance options'!$B$7:$B$3000,HeatGen!I$2,'Energy balance options'!$A$7:$A$3000,HeatGen!$A1427)</f>
        <v>0</v>
      </c>
      <c r="J1427">
        <f>SUMIFS('Energy balance options'!$F$7:$F$3000,'Energy balance options'!$B$7:$B$3000,HeatGen!J$2,'Energy balance options'!$A$7:$A$3000,HeatGen!$A1427)</f>
        <v>0</v>
      </c>
      <c r="K1427">
        <f>SUMIFS('Energy balance options'!$F$7:$F$3000,'Energy balance options'!$B$7:$B$3000,HeatGen!K$2,'Energy balance options'!$A$7:$A$3000,HeatGen!$A1427)</f>
        <v>0</v>
      </c>
      <c r="L1427">
        <f>SUMIFS('Energy balance options'!$F$7:$F$3000,'Energy balance options'!$B$7:$B$3000,HeatGen!L$2,'Energy balance options'!$A$7:$A$3000,HeatGen!$A1427)</f>
        <v>0</v>
      </c>
      <c r="M1427">
        <f>SUMIFS('Energy balance options'!$F$7:$F$3000,'Energy balance options'!$B$7:$B$3000,HeatGen!M$2,'Energy balance options'!$A$7:$A$3000,HeatGen!$A1427)</f>
        <v>0</v>
      </c>
      <c r="N1427">
        <f>SUMIFS('Energy balance options'!$F$7:$F$3000,'Energy balance options'!$B$7:$B$3000,HeatGen!N$2,'Energy balance options'!$A$7:$A$3000,HeatGen!$A1427)</f>
        <v>0</v>
      </c>
      <c r="P1427">
        <f>SUMIFS('Energy balance options'!$F$7:$F$3000,'Energy balance options'!$B$7:$B$3000,HeatGen!P$2,'Energy balance options'!$A$7:$A$3000,HeatGen!$A1427)</f>
        <v>0</v>
      </c>
      <c r="Q1427">
        <f>SUMIFS('Energy balance options'!$F$7:$F$3000,'Energy balance options'!$B$7:$B$3000,HeatGen!Q$2,'Energy balance options'!$A$7:$A$3000,HeatGen!$A1427)</f>
        <v>0</v>
      </c>
      <c r="R1427">
        <f>SUMIFS('Energy balance options'!$F$7:$F$3000,'Energy balance options'!$B$7:$B$3000,HeatGen!R$2,'Energy balance options'!$A$7:$A$3000,HeatGen!$A1427)</f>
        <v>0</v>
      </c>
      <c r="S1427">
        <f>SUMIFS('Energy balance options'!$G$7:$G$3000,'Energy balance options'!$B$7:$B$3000,HeatGen!S$2,'Energy balance options'!$A$7:$A$3000,HeatGen!$A1427)</f>
        <v>0</v>
      </c>
      <c r="T1427">
        <f>SUMIFS('Energy balance options'!$G$7:$G$3000,'Energy balance options'!$B$7:$B$3000,HeatGen!T$2,'Energy balance options'!$A$7:$A$3000,HeatGen!$A1427)</f>
        <v>0</v>
      </c>
      <c r="U1427">
        <f>SUMIFS('Energy balance options'!$G$7:$G$3000,'Energy balance options'!$B$7:$B$3000,HeatGen!U$2,'Energy balance options'!$A$7:$A$3000,HeatGen!$A1427)</f>
        <v>0</v>
      </c>
      <c r="V1427">
        <f>SUMIFS('Energy balance options'!$G$7:$G$3000,'Energy balance options'!$B$7:$B$3000,HeatGen!V$2,'Energy balance options'!$A$7:$A$3000,HeatGen!$A1427)</f>
        <v>0</v>
      </c>
      <c r="W1427">
        <f>SUMIFS('Energy balance options'!$G$7:$G$3000,'Energy balance options'!$B$7:$B$3000,HeatGen!W$2,'Energy balance options'!$A$7:$A$3000,HeatGen!$A1427)</f>
        <v>0</v>
      </c>
      <c r="X1427">
        <f>SUMIFS('Energy balance options'!$G$7:$G$3000,'Energy balance options'!$B$7:$B$3000,HeatGen!X$2,'Energy balance options'!$A$7:$A$3000,HeatGen!$A1427)</f>
        <v>0</v>
      </c>
      <c r="AG1427">
        <f t="shared" si="286"/>
        <v>0</v>
      </c>
      <c r="AH1427">
        <f t="shared" si="287"/>
        <v>0</v>
      </c>
      <c r="AI1427">
        <f t="shared" si="288"/>
        <v>0</v>
      </c>
      <c r="AJ1427">
        <f t="shared" si="289"/>
        <v>0</v>
      </c>
      <c r="AK1427">
        <f t="shared" si="290"/>
        <v>0</v>
      </c>
      <c r="AL1427">
        <f t="shared" si="291"/>
        <v>0</v>
      </c>
      <c r="AM1427">
        <f t="shared" si="292"/>
        <v>0</v>
      </c>
      <c r="AN1427">
        <f t="shared" si="293"/>
        <v>0</v>
      </c>
      <c r="AO1427">
        <f t="shared" si="294"/>
        <v>0</v>
      </c>
    </row>
    <row r="1428" spans="1:41" x14ac:dyDescent="0.2">
      <c r="A1428" s="9">
        <f>'Cost per option'!A1436</f>
        <v>0</v>
      </c>
      <c r="B1428" t="str">
        <f>_xlfn.IFNA(VLOOKUP(A1428,'Energy balance options'!A$7:C$3000,3,FALSE),"")</f>
        <v/>
      </c>
      <c r="C1428">
        <f>SUMIFS('Energy balance options'!$F$7:$F$3000,'Energy balance options'!$B$7:$B$3000,HeatGen!C$2,'Energy balance options'!$A$7:$A$3000,HeatGen!$A1428)</f>
        <v>0</v>
      </c>
      <c r="D1428">
        <f>SUMIFS('Energy balance options'!$F$7:$F$3000,'Energy balance options'!$B$7:$B$3000,HeatGen!D$2,'Energy balance options'!$A$7:$A$3000,HeatGen!$A1428)</f>
        <v>0</v>
      </c>
      <c r="E1428">
        <f>SUMIFS('Energy balance options'!$F$7:$F$3000,'Energy balance options'!$B$7:$B$3000,HeatGen!E$2,'Energy balance options'!$A$7:$A$3000,HeatGen!$A1428)</f>
        <v>0</v>
      </c>
      <c r="F1428">
        <f>SUMIFS('Energy balance options'!$F$7:$F$3000,'Energy balance options'!$B$7:$B$3000,HeatGen!F$2,'Energy balance options'!$A$7:$A$3000,HeatGen!$A1428)</f>
        <v>0</v>
      </c>
      <c r="G1428">
        <f>SUMIFS('Energy balance options'!$F$7:$F$3000,'Energy balance options'!$B$7:$B$3000,HeatGen!G$2,'Energy balance options'!$A$7:$A$3000,HeatGen!$A1428)</f>
        <v>0</v>
      </c>
      <c r="H1428">
        <f>SUMIFS('Energy balance options'!$F$7:$F$3000,'Energy balance options'!$B$7:$B$3000,HeatGen!H$2,'Energy balance options'!$A$7:$A$3000,HeatGen!$A1428)</f>
        <v>0</v>
      </c>
      <c r="I1428">
        <f>SUMIFS('Energy balance options'!$F$7:$F$3000,'Energy balance options'!$B$7:$B$3000,HeatGen!I$2,'Energy balance options'!$A$7:$A$3000,HeatGen!$A1428)</f>
        <v>0</v>
      </c>
      <c r="J1428">
        <f>SUMIFS('Energy balance options'!$F$7:$F$3000,'Energy balance options'!$B$7:$B$3000,HeatGen!J$2,'Energy balance options'!$A$7:$A$3000,HeatGen!$A1428)</f>
        <v>0</v>
      </c>
      <c r="K1428">
        <f>SUMIFS('Energy balance options'!$F$7:$F$3000,'Energy balance options'!$B$7:$B$3000,HeatGen!K$2,'Energy balance options'!$A$7:$A$3000,HeatGen!$A1428)</f>
        <v>0</v>
      </c>
      <c r="L1428">
        <f>SUMIFS('Energy balance options'!$F$7:$F$3000,'Energy balance options'!$B$7:$B$3000,HeatGen!L$2,'Energy balance options'!$A$7:$A$3000,HeatGen!$A1428)</f>
        <v>0</v>
      </c>
      <c r="M1428">
        <f>SUMIFS('Energy balance options'!$F$7:$F$3000,'Energy balance options'!$B$7:$B$3000,HeatGen!M$2,'Energy balance options'!$A$7:$A$3000,HeatGen!$A1428)</f>
        <v>0</v>
      </c>
      <c r="N1428">
        <f>SUMIFS('Energy balance options'!$F$7:$F$3000,'Energy balance options'!$B$7:$B$3000,HeatGen!N$2,'Energy balance options'!$A$7:$A$3000,HeatGen!$A1428)</f>
        <v>0</v>
      </c>
      <c r="P1428">
        <f>SUMIFS('Energy balance options'!$F$7:$F$3000,'Energy balance options'!$B$7:$B$3000,HeatGen!P$2,'Energy balance options'!$A$7:$A$3000,HeatGen!$A1428)</f>
        <v>0</v>
      </c>
      <c r="Q1428">
        <f>SUMIFS('Energy balance options'!$F$7:$F$3000,'Energy balance options'!$B$7:$B$3000,HeatGen!Q$2,'Energy balance options'!$A$7:$A$3000,HeatGen!$A1428)</f>
        <v>0</v>
      </c>
      <c r="R1428">
        <f>SUMIFS('Energy balance options'!$F$7:$F$3000,'Energy balance options'!$B$7:$B$3000,HeatGen!R$2,'Energy balance options'!$A$7:$A$3000,HeatGen!$A1428)</f>
        <v>0</v>
      </c>
      <c r="S1428">
        <f>SUMIFS('Energy balance options'!$G$7:$G$3000,'Energy balance options'!$B$7:$B$3000,HeatGen!S$2,'Energy balance options'!$A$7:$A$3000,HeatGen!$A1428)</f>
        <v>0</v>
      </c>
      <c r="T1428">
        <f>SUMIFS('Energy balance options'!$G$7:$G$3000,'Energy balance options'!$B$7:$B$3000,HeatGen!T$2,'Energy balance options'!$A$7:$A$3000,HeatGen!$A1428)</f>
        <v>0</v>
      </c>
      <c r="U1428">
        <f>SUMIFS('Energy balance options'!$G$7:$G$3000,'Energy balance options'!$B$7:$B$3000,HeatGen!U$2,'Energy balance options'!$A$7:$A$3000,HeatGen!$A1428)</f>
        <v>0</v>
      </c>
      <c r="V1428">
        <f>SUMIFS('Energy balance options'!$G$7:$G$3000,'Energy balance options'!$B$7:$B$3000,HeatGen!V$2,'Energy balance options'!$A$7:$A$3000,HeatGen!$A1428)</f>
        <v>0</v>
      </c>
      <c r="W1428">
        <f>SUMIFS('Energy balance options'!$G$7:$G$3000,'Energy balance options'!$B$7:$B$3000,HeatGen!W$2,'Energy balance options'!$A$7:$A$3000,HeatGen!$A1428)</f>
        <v>0</v>
      </c>
      <c r="X1428">
        <f>SUMIFS('Energy balance options'!$G$7:$G$3000,'Energy balance options'!$B$7:$B$3000,HeatGen!X$2,'Energy balance options'!$A$7:$A$3000,HeatGen!$A1428)</f>
        <v>0</v>
      </c>
      <c r="AG1428">
        <f t="shared" si="286"/>
        <v>0</v>
      </c>
      <c r="AH1428">
        <f t="shared" si="287"/>
        <v>0</v>
      </c>
      <c r="AI1428">
        <f t="shared" si="288"/>
        <v>0</v>
      </c>
      <c r="AJ1428">
        <f t="shared" si="289"/>
        <v>0</v>
      </c>
      <c r="AK1428">
        <f t="shared" si="290"/>
        <v>0</v>
      </c>
      <c r="AL1428">
        <f t="shared" si="291"/>
        <v>0</v>
      </c>
      <c r="AM1428">
        <f t="shared" si="292"/>
        <v>0</v>
      </c>
      <c r="AN1428">
        <f t="shared" si="293"/>
        <v>0</v>
      </c>
      <c r="AO1428">
        <f t="shared" si="294"/>
        <v>0</v>
      </c>
    </row>
    <row r="1429" spans="1:41" x14ac:dyDescent="0.2">
      <c r="A1429" s="9">
        <f>'Cost per option'!A1437</f>
        <v>0</v>
      </c>
      <c r="B1429" t="str">
        <f>_xlfn.IFNA(VLOOKUP(A1429,'Energy balance options'!A$7:C$3000,3,FALSE),"")</f>
        <v/>
      </c>
      <c r="C1429">
        <f>SUMIFS('Energy balance options'!$F$7:$F$3000,'Energy balance options'!$B$7:$B$3000,HeatGen!C$2,'Energy balance options'!$A$7:$A$3000,HeatGen!$A1429)</f>
        <v>0</v>
      </c>
      <c r="D1429">
        <f>SUMIFS('Energy balance options'!$F$7:$F$3000,'Energy balance options'!$B$7:$B$3000,HeatGen!D$2,'Energy balance options'!$A$7:$A$3000,HeatGen!$A1429)</f>
        <v>0</v>
      </c>
      <c r="E1429">
        <f>SUMIFS('Energy balance options'!$F$7:$F$3000,'Energy balance options'!$B$7:$B$3000,HeatGen!E$2,'Energy balance options'!$A$7:$A$3000,HeatGen!$A1429)</f>
        <v>0</v>
      </c>
      <c r="F1429">
        <f>SUMIFS('Energy balance options'!$F$7:$F$3000,'Energy balance options'!$B$7:$B$3000,HeatGen!F$2,'Energy balance options'!$A$7:$A$3000,HeatGen!$A1429)</f>
        <v>0</v>
      </c>
      <c r="G1429">
        <f>SUMIFS('Energy balance options'!$F$7:$F$3000,'Energy balance options'!$B$7:$B$3000,HeatGen!G$2,'Energy balance options'!$A$7:$A$3000,HeatGen!$A1429)</f>
        <v>0</v>
      </c>
      <c r="H1429">
        <f>SUMIFS('Energy balance options'!$F$7:$F$3000,'Energy balance options'!$B$7:$B$3000,HeatGen!H$2,'Energy balance options'!$A$7:$A$3000,HeatGen!$A1429)</f>
        <v>0</v>
      </c>
      <c r="I1429">
        <f>SUMIFS('Energy balance options'!$F$7:$F$3000,'Energy balance options'!$B$7:$B$3000,HeatGen!I$2,'Energy balance options'!$A$7:$A$3000,HeatGen!$A1429)</f>
        <v>0</v>
      </c>
      <c r="J1429">
        <f>SUMIFS('Energy balance options'!$F$7:$F$3000,'Energy balance options'!$B$7:$B$3000,HeatGen!J$2,'Energy balance options'!$A$7:$A$3000,HeatGen!$A1429)</f>
        <v>0</v>
      </c>
      <c r="K1429">
        <f>SUMIFS('Energy balance options'!$F$7:$F$3000,'Energy balance options'!$B$7:$B$3000,HeatGen!K$2,'Energy balance options'!$A$7:$A$3000,HeatGen!$A1429)</f>
        <v>0</v>
      </c>
      <c r="L1429">
        <f>SUMIFS('Energy balance options'!$F$7:$F$3000,'Energy balance options'!$B$7:$B$3000,HeatGen!L$2,'Energy balance options'!$A$7:$A$3000,HeatGen!$A1429)</f>
        <v>0</v>
      </c>
      <c r="M1429">
        <f>SUMIFS('Energy balance options'!$F$7:$F$3000,'Energy balance options'!$B$7:$B$3000,HeatGen!M$2,'Energy balance options'!$A$7:$A$3000,HeatGen!$A1429)</f>
        <v>0</v>
      </c>
      <c r="N1429">
        <f>SUMIFS('Energy balance options'!$F$7:$F$3000,'Energy balance options'!$B$7:$B$3000,HeatGen!N$2,'Energy balance options'!$A$7:$A$3000,HeatGen!$A1429)</f>
        <v>0</v>
      </c>
      <c r="P1429">
        <f>SUMIFS('Energy balance options'!$F$7:$F$3000,'Energy balance options'!$B$7:$B$3000,HeatGen!P$2,'Energy balance options'!$A$7:$A$3000,HeatGen!$A1429)</f>
        <v>0</v>
      </c>
      <c r="Q1429">
        <f>SUMIFS('Energy balance options'!$F$7:$F$3000,'Energy balance options'!$B$7:$B$3000,HeatGen!Q$2,'Energy balance options'!$A$7:$A$3000,HeatGen!$A1429)</f>
        <v>0</v>
      </c>
      <c r="R1429">
        <f>SUMIFS('Energy balance options'!$F$7:$F$3000,'Energy balance options'!$B$7:$B$3000,HeatGen!R$2,'Energy balance options'!$A$7:$A$3000,HeatGen!$A1429)</f>
        <v>0</v>
      </c>
      <c r="S1429">
        <f>SUMIFS('Energy balance options'!$G$7:$G$3000,'Energy balance options'!$B$7:$B$3000,HeatGen!S$2,'Energy balance options'!$A$7:$A$3000,HeatGen!$A1429)</f>
        <v>0</v>
      </c>
      <c r="T1429">
        <f>SUMIFS('Energy balance options'!$G$7:$G$3000,'Energy balance options'!$B$7:$B$3000,HeatGen!T$2,'Energy balance options'!$A$7:$A$3000,HeatGen!$A1429)</f>
        <v>0</v>
      </c>
      <c r="U1429">
        <f>SUMIFS('Energy balance options'!$G$7:$G$3000,'Energy balance options'!$B$7:$B$3000,HeatGen!U$2,'Energy balance options'!$A$7:$A$3000,HeatGen!$A1429)</f>
        <v>0</v>
      </c>
      <c r="V1429">
        <f>SUMIFS('Energy balance options'!$G$7:$G$3000,'Energy balance options'!$B$7:$B$3000,HeatGen!V$2,'Energy balance options'!$A$7:$A$3000,HeatGen!$A1429)</f>
        <v>0</v>
      </c>
      <c r="W1429">
        <f>SUMIFS('Energy balance options'!$G$7:$G$3000,'Energy balance options'!$B$7:$B$3000,HeatGen!W$2,'Energy balance options'!$A$7:$A$3000,HeatGen!$A1429)</f>
        <v>0</v>
      </c>
      <c r="X1429">
        <f>SUMIFS('Energy balance options'!$G$7:$G$3000,'Energy balance options'!$B$7:$B$3000,HeatGen!X$2,'Energy balance options'!$A$7:$A$3000,HeatGen!$A1429)</f>
        <v>0</v>
      </c>
      <c r="AG1429">
        <f t="shared" si="286"/>
        <v>0</v>
      </c>
      <c r="AH1429">
        <f t="shared" si="287"/>
        <v>0</v>
      </c>
      <c r="AI1429">
        <f t="shared" si="288"/>
        <v>0</v>
      </c>
      <c r="AJ1429">
        <f t="shared" si="289"/>
        <v>0</v>
      </c>
      <c r="AK1429">
        <f t="shared" si="290"/>
        <v>0</v>
      </c>
      <c r="AL1429">
        <f t="shared" si="291"/>
        <v>0</v>
      </c>
      <c r="AM1429">
        <f t="shared" si="292"/>
        <v>0</v>
      </c>
      <c r="AN1429">
        <f t="shared" si="293"/>
        <v>0</v>
      </c>
      <c r="AO1429">
        <f t="shared" si="294"/>
        <v>0</v>
      </c>
    </row>
    <row r="1430" spans="1:41" x14ac:dyDescent="0.2">
      <c r="A1430" s="9">
        <f>'Cost per option'!A1438</f>
        <v>0</v>
      </c>
      <c r="B1430" t="str">
        <f>_xlfn.IFNA(VLOOKUP(A1430,'Energy balance options'!A$7:C$3000,3,FALSE),"")</f>
        <v/>
      </c>
      <c r="C1430">
        <f>SUMIFS('Energy balance options'!$F$7:$F$3000,'Energy balance options'!$B$7:$B$3000,HeatGen!C$2,'Energy balance options'!$A$7:$A$3000,HeatGen!$A1430)</f>
        <v>0</v>
      </c>
      <c r="D1430">
        <f>SUMIFS('Energy balance options'!$F$7:$F$3000,'Energy balance options'!$B$7:$B$3000,HeatGen!D$2,'Energy balance options'!$A$7:$A$3000,HeatGen!$A1430)</f>
        <v>0</v>
      </c>
      <c r="E1430">
        <f>SUMIFS('Energy balance options'!$F$7:$F$3000,'Energy balance options'!$B$7:$B$3000,HeatGen!E$2,'Energy balance options'!$A$7:$A$3000,HeatGen!$A1430)</f>
        <v>0</v>
      </c>
      <c r="F1430">
        <f>SUMIFS('Energy balance options'!$F$7:$F$3000,'Energy balance options'!$B$7:$B$3000,HeatGen!F$2,'Energy balance options'!$A$7:$A$3000,HeatGen!$A1430)</f>
        <v>0</v>
      </c>
      <c r="G1430">
        <f>SUMIFS('Energy balance options'!$F$7:$F$3000,'Energy balance options'!$B$7:$B$3000,HeatGen!G$2,'Energy balance options'!$A$7:$A$3000,HeatGen!$A1430)</f>
        <v>0</v>
      </c>
      <c r="H1430">
        <f>SUMIFS('Energy balance options'!$F$7:$F$3000,'Energy balance options'!$B$7:$B$3000,HeatGen!H$2,'Energy balance options'!$A$7:$A$3000,HeatGen!$A1430)</f>
        <v>0</v>
      </c>
      <c r="I1430">
        <f>SUMIFS('Energy balance options'!$F$7:$F$3000,'Energy balance options'!$B$7:$B$3000,HeatGen!I$2,'Energy balance options'!$A$7:$A$3000,HeatGen!$A1430)</f>
        <v>0</v>
      </c>
      <c r="J1430">
        <f>SUMIFS('Energy balance options'!$F$7:$F$3000,'Energy balance options'!$B$7:$B$3000,HeatGen!J$2,'Energy balance options'!$A$7:$A$3000,HeatGen!$A1430)</f>
        <v>0</v>
      </c>
      <c r="K1430">
        <f>SUMIFS('Energy balance options'!$F$7:$F$3000,'Energy balance options'!$B$7:$B$3000,HeatGen!K$2,'Energy balance options'!$A$7:$A$3000,HeatGen!$A1430)</f>
        <v>0</v>
      </c>
      <c r="L1430">
        <f>SUMIFS('Energy balance options'!$F$7:$F$3000,'Energy balance options'!$B$7:$B$3000,HeatGen!L$2,'Energy balance options'!$A$7:$A$3000,HeatGen!$A1430)</f>
        <v>0</v>
      </c>
      <c r="M1430">
        <f>SUMIFS('Energy balance options'!$F$7:$F$3000,'Energy balance options'!$B$7:$B$3000,HeatGen!M$2,'Energy balance options'!$A$7:$A$3000,HeatGen!$A1430)</f>
        <v>0</v>
      </c>
      <c r="N1430">
        <f>SUMIFS('Energy balance options'!$F$7:$F$3000,'Energy balance options'!$B$7:$B$3000,HeatGen!N$2,'Energy balance options'!$A$7:$A$3000,HeatGen!$A1430)</f>
        <v>0</v>
      </c>
      <c r="P1430">
        <f>SUMIFS('Energy balance options'!$F$7:$F$3000,'Energy balance options'!$B$7:$B$3000,HeatGen!P$2,'Energy balance options'!$A$7:$A$3000,HeatGen!$A1430)</f>
        <v>0</v>
      </c>
      <c r="Q1430">
        <f>SUMIFS('Energy balance options'!$F$7:$F$3000,'Energy balance options'!$B$7:$B$3000,HeatGen!Q$2,'Energy balance options'!$A$7:$A$3000,HeatGen!$A1430)</f>
        <v>0</v>
      </c>
      <c r="R1430">
        <f>SUMIFS('Energy balance options'!$F$7:$F$3000,'Energy balance options'!$B$7:$B$3000,HeatGen!R$2,'Energy balance options'!$A$7:$A$3000,HeatGen!$A1430)</f>
        <v>0</v>
      </c>
      <c r="S1430">
        <f>SUMIFS('Energy balance options'!$G$7:$G$3000,'Energy balance options'!$B$7:$B$3000,HeatGen!S$2,'Energy balance options'!$A$7:$A$3000,HeatGen!$A1430)</f>
        <v>0</v>
      </c>
      <c r="T1430">
        <f>SUMIFS('Energy balance options'!$G$7:$G$3000,'Energy balance options'!$B$7:$B$3000,HeatGen!T$2,'Energy balance options'!$A$7:$A$3000,HeatGen!$A1430)</f>
        <v>0</v>
      </c>
      <c r="U1430">
        <f>SUMIFS('Energy balance options'!$G$7:$G$3000,'Energy balance options'!$B$7:$B$3000,HeatGen!U$2,'Energy balance options'!$A$7:$A$3000,HeatGen!$A1430)</f>
        <v>0</v>
      </c>
      <c r="V1430">
        <f>SUMIFS('Energy balance options'!$G$7:$G$3000,'Energy balance options'!$B$7:$B$3000,HeatGen!V$2,'Energy balance options'!$A$7:$A$3000,HeatGen!$A1430)</f>
        <v>0</v>
      </c>
      <c r="W1430">
        <f>SUMIFS('Energy balance options'!$G$7:$G$3000,'Energy balance options'!$B$7:$B$3000,HeatGen!W$2,'Energy balance options'!$A$7:$A$3000,HeatGen!$A1430)</f>
        <v>0</v>
      </c>
      <c r="X1430">
        <f>SUMIFS('Energy balance options'!$G$7:$G$3000,'Energy balance options'!$B$7:$B$3000,HeatGen!X$2,'Energy balance options'!$A$7:$A$3000,HeatGen!$A1430)</f>
        <v>0</v>
      </c>
      <c r="AG1430">
        <f t="shared" si="286"/>
        <v>0</v>
      </c>
      <c r="AH1430">
        <f t="shared" si="287"/>
        <v>0</v>
      </c>
      <c r="AI1430">
        <f t="shared" si="288"/>
        <v>0</v>
      </c>
      <c r="AJ1430">
        <f t="shared" si="289"/>
        <v>0</v>
      </c>
      <c r="AK1430">
        <f t="shared" si="290"/>
        <v>0</v>
      </c>
      <c r="AL1430">
        <f t="shared" si="291"/>
        <v>0</v>
      </c>
      <c r="AM1430">
        <f t="shared" si="292"/>
        <v>0</v>
      </c>
      <c r="AN1430">
        <f t="shared" si="293"/>
        <v>0</v>
      </c>
      <c r="AO1430">
        <f t="shared" si="294"/>
        <v>0</v>
      </c>
    </row>
    <row r="1431" spans="1:41" x14ac:dyDescent="0.2">
      <c r="A1431" s="9">
        <f>'Cost per option'!A1439</f>
        <v>0</v>
      </c>
      <c r="B1431" t="str">
        <f>_xlfn.IFNA(VLOOKUP(A1431,'Energy balance options'!A$7:C$3000,3,FALSE),"")</f>
        <v/>
      </c>
      <c r="C1431">
        <f>SUMIFS('Energy balance options'!$F$7:$F$3000,'Energy balance options'!$B$7:$B$3000,HeatGen!C$2,'Energy balance options'!$A$7:$A$3000,HeatGen!$A1431)</f>
        <v>0</v>
      </c>
      <c r="D1431">
        <f>SUMIFS('Energy balance options'!$F$7:$F$3000,'Energy balance options'!$B$7:$B$3000,HeatGen!D$2,'Energy balance options'!$A$7:$A$3000,HeatGen!$A1431)</f>
        <v>0</v>
      </c>
      <c r="E1431">
        <f>SUMIFS('Energy balance options'!$F$7:$F$3000,'Energy balance options'!$B$7:$B$3000,HeatGen!E$2,'Energy balance options'!$A$7:$A$3000,HeatGen!$A1431)</f>
        <v>0</v>
      </c>
      <c r="F1431">
        <f>SUMIFS('Energy balance options'!$F$7:$F$3000,'Energy balance options'!$B$7:$B$3000,HeatGen!F$2,'Energy balance options'!$A$7:$A$3000,HeatGen!$A1431)</f>
        <v>0</v>
      </c>
      <c r="G1431">
        <f>SUMIFS('Energy balance options'!$F$7:$F$3000,'Energy balance options'!$B$7:$B$3000,HeatGen!G$2,'Energy balance options'!$A$7:$A$3000,HeatGen!$A1431)</f>
        <v>0</v>
      </c>
      <c r="H1431">
        <f>SUMIFS('Energy balance options'!$F$7:$F$3000,'Energy balance options'!$B$7:$B$3000,HeatGen!H$2,'Energy balance options'!$A$7:$A$3000,HeatGen!$A1431)</f>
        <v>0</v>
      </c>
      <c r="I1431">
        <f>SUMIFS('Energy balance options'!$F$7:$F$3000,'Energy balance options'!$B$7:$B$3000,HeatGen!I$2,'Energy balance options'!$A$7:$A$3000,HeatGen!$A1431)</f>
        <v>0</v>
      </c>
      <c r="J1431">
        <f>SUMIFS('Energy balance options'!$F$7:$F$3000,'Energy balance options'!$B$7:$B$3000,HeatGen!J$2,'Energy balance options'!$A$7:$A$3000,HeatGen!$A1431)</f>
        <v>0</v>
      </c>
      <c r="K1431">
        <f>SUMIFS('Energy balance options'!$F$7:$F$3000,'Energy balance options'!$B$7:$B$3000,HeatGen!K$2,'Energy balance options'!$A$7:$A$3000,HeatGen!$A1431)</f>
        <v>0</v>
      </c>
      <c r="L1431">
        <f>SUMIFS('Energy balance options'!$F$7:$F$3000,'Energy balance options'!$B$7:$B$3000,HeatGen!L$2,'Energy balance options'!$A$7:$A$3000,HeatGen!$A1431)</f>
        <v>0</v>
      </c>
      <c r="M1431">
        <f>SUMIFS('Energy balance options'!$F$7:$F$3000,'Energy balance options'!$B$7:$B$3000,HeatGen!M$2,'Energy balance options'!$A$7:$A$3000,HeatGen!$A1431)</f>
        <v>0</v>
      </c>
      <c r="N1431">
        <f>SUMIFS('Energy balance options'!$F$7:$F$3000,'Energy balance options'!$B$7:$B$3000,HeatGen!N$2,'Energy balance options'!$A$7:$A$3000,HeatGen!$A1431)</f>
        <v>0</v>
      </c>
      <c r="P1431">
        <f>SUMIFS('Energy balance options'!$F$7:$F$3000,'Energy balance options'!$B$7:$B$3000,HeatGen!P$2,'Energy balance options'!$A$7:$A$3000,HeatGen!$A1431)</f>
        <v>0</v>
      </c>
      <c r="Q1431">
        <f>SUMIFS('Energy balance options'!$F$7:$F$3000,'Energy balance options'!$B$7:$B$3000,HeatGen!Q$2,'Energy balance options'!$A$7:$A$3000,HeatGen!$A1431)</f>
        <v>0</v>
      </c>
      <c r="R1431">
        <f>SUMIFS('Energy balance options'!$F$7:$F$3000,'Energy balance options'!$B$7:$B$3000,HeatGen!R$2,'Energy balance options'!$A$7:$A$3000,HeatGen!$A1431)</f>
        <v>0</v>
      </c>
      <c r="S1431">
        <f>SUMIFS('Energy balance options'!$G$7:$G$3000,'Energy balance options'!$B$7:$B$3000,HeatGen!S$2,'Energy balance options'!$A$7:$A$3000,HeatGen!$A1431)</f>
        <v>0</v>
      </c>
      <c r="T1431">
        <f>SUMIFS('Energy balance options'!$G$7:$G$3000,'Energy balance options'!$B$7:$B$3000,HeatGen!T$2,'Energy balance options'!$A$7:$A$3000,HeatGen!$A1431)</f>
        <v>0</v>
      </c>
      <c r="U1431">
        <f>SUMIFS('Energy balance options'!$G$7:$G$3000,'Energy balance options'!$B$7:$B$3000,HeatGen!U$2,'Energy balance options'!$A$7:$A$3000,HeatGen!$A1431)</f>
        <v>0</v>
      </c>
      <c r="V1431">
        <f>SUMIFS('Energy balance options'!$G$7:$G$3000,'Energy balance options'!$B$7:$B$3000,HeatGen!V$2,'Energy balance options'!$A$7:$A$3000,HeatGen!$A1431)</f>
        <v>0</v>
      </c>
      <c r="W1431">
        <f>SUMIFS('Energy balance options'!$G$7:$G$3000,'Energy balance options'!$B$7:$B$3000,HeatGen!W$2,'Energy balance options'!$A$7:$A$3000,HeatGen!$A1431)</f>
        <v>0</v>
      </c>
      <c r="X1431">
        <f>SUMIFS('Energy balance options'!$G$7:$G$3000,'Energy balance options'!$B$7:$B$3000,HeatGen!X$2,'Energy balance options'!$A$7:$A$3000,HeatGen!$A1431)</f>
        <v>0</v>
      </c>
      <c r="AG1431">
        <f t="shared" si="286"/>
        <v>0</v>
      </c>
      <c r="AH1431">
        <f t="shared" si="287"/>
        <v>0</v>
      </c>
      <c r="AI1431">
        <f t="shared" si="288"/>
        <v>0</v>
      </c>
      <c r="AJ1431">
        <f t="shared" si="289"/>
        <v>0</v>
      </c>
      <c r="AK1431">
        <f t="shared" si="290"/>
        <v>0</v>
      </c>
      <c r="AL1431">
        <f t="shared" si="291"/>
        <v>0</v>
      </c>
      <c r="AM1431">
        <f t="shared" si="292"/>
        <v>0</v>
      </c>
      <c r="AN1431">
        <f t="shared" si="293"/>
        <v>0</v>
      </c>
      <c r="AO1431">
        <f t="shared" si="294"/>
        <v>0</v>
      </c>
    </row>
    <row r="1432" spans="1:41" x14ac:dyDescent="0.2">
      <c r="A1432" s="9">
        <f>'Cost per option'!A1440</f>
        <v>0</v>
      </c>
      <c r="B1432" t="str">
        <f>_xlfn.IFNA(VLOOKUP(A1432,'Energy balance options'!A$7:C$3000,3,FALSE),"")</f>
        <v/>
      </c>
      <c r="C1432">
        <f>SUMIFS('Energy balance options'!$F$7:$F$3000,'Energy balance options'!$B$7:$B$3000,HeatGen!C$2,'Energy balance options'!$A$7:$A$3000,HeatGen!$A1432)</f>
        <v>0</v>
      </c>
      <c r="D1432">
        <f>SUMIFS('Energy balance options'!$F$7:$F$3000,'Energy balance options'!$B$7:$B$3000,HeatGen!D$2,'Energy balance options'!$A$7:$A$3000,HeatGen!$A1432)</f>
        <v>0</v>
      </c>
      <c r="E1432">
        <f>SUMIFS('Energy balance options'!$F$7:$F$3000,'Energy balance options'!$B$7:$B$3000,HeatGen!E$2,'Energy balance options'!$A$7:$A$3000,HeatGen!$A1432)</f>
        <v>0</v>
      </c>
      <c r="F1432">
        <f>SUMIFS('Energy balance options'!$F$7:$F$3000,'Energy balance options'!$B$7:$B$3000,HeatGen!F$2,'Energy balance options'!$A$7:$A$3000,HeatGen!$A1432)</f>
        <v>0</v>
      </c>
      <c r="G1432">
        <f>SUMIFS('Energy balance options'!$F$7:$F$3000,'Energy balance options'!$B$7:$B$3000,HeatGen!G$2,'Energy balance options'!$A$7:$A$3000,HeatGen!$A1432)</f>
        <v>0</v>
      </c>
      <c r="H1432">
        <f>SUMIFS('Energy balance options'!$F$7:$F$3000,'Energy balance options'!$B$7:$B$3000,HeatGen!H$2,'Energy balance options'!$A$7:$A$3000,HeatGen!$A1432)</f>
        <v>0</v>
      </c>
      <c r="I1432">
        <f>SUMIFS('Energy balance options'!$F$7:$F$3000,'Energy balance options'!$B$7:$B$3000,HeatGen!I$2,'Energy balance options'!$A$7:$A$3000,HeatGen!$A1432)</f>
        <v>0</v>
      </c>
      <c r="J1432">
        <f>SUMIFS('Energy balance options'!$F$7:$F$3000,'Energy balance options'!$B$7:$B$3000,HeatGen!J$2,'Energy balance options'!$A$7:$A$3000,HeatGen!$A1432)</f>
        <v>0</v>
      </c>
      <c r="K1432">
        <f>SUMIFS('Energy balance options'!$F$7:$F$3000,'Energy balance options'!$B$7:$B$3000,HeatGen!K$2,'Energy balance options'!$A$7:$A$3000,HeatGen!$A1432)</f>
        <v>0</v>
      </c>
      <c r="L1432">
        <f>SUMIFS('Energy balance options'!$F$7:$F$3000,'Energy balance options'!$B$7:$B$3000,HeatGen!L$2,'Energy balance options'!$A$7:$A$3000,HeatGen!$A1432)</f>
        <v>0</v>
      </c>
      <c r="M1432">
        <f>SUMIFS('Energy balance options'!$F$7:$F$3000,'Energy balance options'!$B$7:$B$3000,HeatGen!M$2,'Energy balance options'!$A$7:$A$3000,HeatGen!$A1432)</f>
        <v>0</v>
      </c>
      <c r="N1432">
        <f>SUMIFS('Energy balance options'!$F$7:$F$3000,'Energy balance options'!$B$7:$B$3000,HeatGen!N$2,'Energy balance options'!$A$7:$A$3000,HeatGen!$A1432)</f>
        <v>0</v>
      </c>
      <c r="P1432">
        <f>SUMIFS('Energy balance options'!$F$7:$F$3000,'Energy balance options'!$B$7:$B$3000,HeatGen!P$2,'Energy balance options'!$A$7:$A$3000,HeatGen!$A1432)</f>
        <v>0</v>
      </c>
      <c r="Q1432">
        <f>SUMIFS('Energy balance options'!$F$7:$F$3000,'Energy balance options'!$B$7:$B$3000,HeatGen!Q$2,'Energy balance options'!$A$7:$A$3000,HeatGen!$A1432)</f>
        <v>0</v>
      </c>
      <c r="R1432">
        <f>SUMIFS('Energy balance options'!$F$7:$F$3000,'Energy balance options'!$B$7:$B$3000,HeatGen!R$2,'Energy balance options'!$A$7:$A$3000,HeatGen!$A1432)</f>
        <v>0</v>
      </c>
      <c r="S1432">
        <f>SUMIFS('Energy balance options'!$G$7:$G$3000,'Energy balance options'!$B$7:$B$3000,HeatGen!S$2,'Energy balance options'!$A$7:$A$3000,HeatGen!$A1432)</f>
        <v>0</v>
      </c>
      <c r="T1432">
        <f>SUMIFS('Energy balance options'!$G$7:$G$3000,'Energy balance options'!$B$7:$B$3000,HeatGen!T$2,'Energy balance options'!$A$7:$A$3000,HeatGen!$A1432)</f>
        <v>0</v>
      </c>
      <c r="U1432">
        <f>SUMIFS('Energy balance options'!$G$7:$G$3000,'Energy balance options'!$B$7:$B$3000,HeatGen!U$2,'Energy balance options'!$A$7:$A$3000,HeatGen!$A1432)</f>
        <v>0</v>
      </c>
      <c r="V1432">
        <f>SUMIFS('Energy balance options'!$G$7:$G$3000,'Energy balance options'!$B$7:$B$3000,HeatGen!V$2,'Energy balance options'!$A$7:$A$3000,HeatGen!$A1432)</f>
        <v>0</v>
      </c>
      <c r="W1432">
        <f>SUMIFS('Energy balance options'!$G$7:$G$3000,'Energy balance options'!$B$7:$B$3000,HeatGen!W$2,'Energy balance options'!$A$7:$A$3000,HeatGen!$A1432)</f>
        <v>0</v>
      </c>
      <c r="X1432">
        <f>SUMIFS('Energy balance options'!$G$7:$G$3000,'Energy balance options'!$B$7:$B$3000,HeatGen!X$2,'Energy balance options'!$A$7:$A$3000,HeatGen!$A1432)</f>
        <v>0</v>
      </c>
      <c r="AG1432">
        <f t="shared" si="286"/>
        <v>0</v>
      </c>
      <c r="AH1432">
        <f t="shared" si="287"/>
        <v>0</v>
      </c>
      <c r="AI1432">
        <f t="shared" si="288"/>
        <v>0</v>
      </c>
      <c r="AJ1432">
        <f t="shared" si="289"/>
        <v>0</v>
      </c>
      <c r="AK1432">
        <f t="shared" si="290"/>
        <v>0</v>
      </c>
      <c r="AL1432">
        <f t="shared" si="291"/>
        <v>0</v>
      </c>
      <c r="AM1432">
        <f t="shared" si="292"/>
        <v>0</v>
      </c>
      <c r="AN1432">
        <f t="shared" si="293"/>
        <v>0</v>
      </c>
      <c r="AO1432">
        <f t="shared" si="294"/>
        <v>0</v>
      </c>
    </row>
    <row r="1433" spans="1:41" x14ac:dyDescent="0.2">
      <c r="A1433" s="9">
        <f>'Cost per option'!A1441</f>
        <v>0</v>
      </c>
      <c r="B1433" t="str">
        <f>_xlfn.IFNA(VLOOKUP(A1433,'Energy balance options'!A$7:C$3000,3,FALSE),"")</f>
        <v/>
      </c>
      <c r="C1433">
        <f>SUMIFS('Energy balance options'!$F$7:$F$3000,'Energy balance options'!$B$7:$B$3000,HeatGen!C$2,'Energy balance options'!$A$7:$A$3000,HeatGen!$A1433)</f>
        <v>0</v>
      </c>
      <c r="D1433">
        <f>SUMIFS('Energy balance options'!$F$7:$F$3000,'Energy balance options'!$B$7:$B$3000,HeatGen!D$2,'Energy balance options'!$A$7:$A$3000,HeatGen!$A1433)</f>
        <v>0</v>
      </c>
      <c r="E1433">
        <f>SUMIFS('Energy balance options'!$F$7:$F$3000,'Energy balance options'!$B$7:$B$3000,HeatGen!E$2,'Energy balance options'!$A$7:$A$3000,HeatGen!$A1433)</f>
        <v>0</v>
      </c>
      <c r="F1433">
        <f>SUMIFS('Energy balance options'!$F$7:$F$3000,'Energy balance options'!$B$7:$B$3000,HeatGen!F$2,'Energy balance options'!$A$7:$A$3000,HeatGen!$A1433)</f>
        <v>0</v>
      </c>
      <c r="G1433">
        <f>SUMIFS('Energy balance options'!$F$7:$F$3000,'Energy balance options'!$B$7:$B$3000,HeatGen!G$2,'Energy balance options'!$A$7:$A$3000,HeatGen!$A1433)</f>
        <v>0</v>
      </c>
      <c r="H1433">
        <f>SUMIFS('Energy balance options'!$F$7:$F$3000,'Energy balance options'!$B$7:$B$3000,HeatGen!H$2,'Energy balance options'!$A$7:$A$3000,HeatGen!$A1433)</f>
        <v>0</v>
      </c>
      <c r="I1433">
        <f>SUMIFS('Energy balance options'!$F$7:$F$3000,'Energy balance options'!$B$7:$B$3000,HeatGen!I$2,'Energy balance options'!$A$7:$A$3000,HeatGen!$A1433)</f>
        <v>0</v>
      </c>
      <c r="J1433">
        <f>SUMIFS('Energy balance options'!$F$7:$F$3000,'Energy balance options'!$B$7:$B$3000,HeatGen!J$2,'Energy balance options'!$A$7:$A$3000,HeatGen!$A1433)</f>
        <v>0</v>
      </c>
      <c r="K1433">
        <f>SUMIFS('Energy balance options'!$F$7:$F$3000,'Energy balance options'!$B$7:$B$3000,HeatGen!K$2,'Energy balance options'!$A$7:$A$3000,HeatGen!$A1433)</f>
        <v>0</v>
      </c>
      <c r="L1433">
        <f>SUMIFS('Energy balance options'!$F$7:$F$3000,'Energy balance options'!$B$7:$B$3000,HeatGen!L$2,'Energy balance options'!$A$7:$A$3000,HeatGen!$A1433)</f>
        <v>0</v>
      </c>
      <c r="M1433">
        <f>SUMIFS('Energy balance options'!$F$7:$F$3000,'Energy balance options'!$B$7:$B$3000,HeatGen!M$2,'Energy balance options'!$A$7:$A$3000,HeatGen!$A1433)</f>
        <v>0</v>
      </c>
      <c r="N1433">
        <f>SUMIFS('Energy balance options'!$F$7:$F$3000,'Energy balance options'!$B$7:$B$3000,HeatGen!N$2,'Energy balance options'!$A$7:$A$3000,HeatGen!$A1433)</f>
        <v>0</v>
      </c>
      <c r="P1433">
        <f>SUMIFS('Energy balance options'!$F$7:$F$3000,'Energy balance options'!$B$7:$B$3000,HeatGen!P$2,'Energy balance options'!$A$7:$A$3000,HeatGen!$A1433)</f>
        <v>0</v>
      </c>
      <c r="Q1433">
        <f>SUMIFS('Energy balance options'!$F$7:$F$3000,'Energy balance options'!$B$7:$B$3000,HeatGen!Q$2,'Energy balance options'!$A$7:$A$3000,HeatGen!$A1433)</f>
        <v>0</v>
      </c>
      <c r="R1433">
        <f>SUMIFS('Energy balance options'!$F$7:$F$3000,'Energy balance options'!$B$7:$B$3000,HeatGen!R$2,'Energy balance options'!$A$7:$A$3000,HeatGen!$A1433)</f>
        <v>0</v>
      </c>
      <c r="S1433">
        <f>SUMIFS('Energy balance options'!$G$7:$G$3000,'Energy balance options'!$B$7:$B$3000,HeatGen!S$2,'Energy balance options'!$A$7:$A$3000,HeatGen!$A1433)</f>
        <v>0</v>
      </c>
      <c r="T1433">
        <f>SUMIFS('Energy balance options'!$G$7:$G$3000,'Energy balance options'!$B$7:$B$3000,HeatGen!T$2,'Energy balance options'!$A$7:$A$3000,HeatGen!$A1433)</f>
        <v>0</v>
      </c>
      <c r="U1433">
        <f>SUMIFS('Energy balance options'!$G$7:$G$3000,'Energy balance options'!$B$7:$B$3000,HeatGen!U$2,'Energy balance options'!$A$7:$A$3000,HeatGen!$A1433)</f>
        <v>0</v>
      </c>
      <c r="V1433">
        <f>SUMIFS('Energy balance options'!$G$7:$G$3000,'Energy balance options'!$B$7:$B$3000,HeatGen!V$2,'Energy balance options'!$A$7:$A$3000,HeatGen!$A1433)</f>
        <v>0</v>
      </c>
      <c r="W1433">
        <f>SUMIFS('Energy balance options'!$G$7:$G$3000,'Energy balance options'!$B$7:$B$3000,HeatGen!W$2,'Energy balance options'!$A$7:$A$3000,HeatGen!$A1433)</f>
        <v>0</v>
      </c>
      <c r="X1433">
        <f>SUMIFS('Energy balance options'!$G$7:$G$3000,'Energy balance options'!$B$7:$B$3000,HeatGen!X$2,'Energy balance options'!$A$7:$A$3000,HeatGen!$A1433)</f>
        <v>0</v>
      </c>
      <c r="AG1433">
        <f t="shared" si="286"/>
        <v>0</v>
      </c>
      <c r="AH1433">
        <f t="shared" si="287"/>
        <v>0</v>
      </c>
      <c r="AI1433">
        <f t="shared" si="288"/>
        <v>0</v>
      </c>
      <c r="AJ1433">
        <f t="shared" si="289"/>
        <v>0</v>
      </c>
      <c r="AK1433">
        <f t="shared" si="290"/>
        <v>0</v>
      </c>
      <c r="AL1433">
        <f t="shared" si="291"/>
        <v>0</v>
      </c>
      <c r="AM1433">
        <f t="shared" si="292"/>
        <v>0</v>
      </c>
      <c r="AN1433">
        <f t="shared" si="293"/>
        <v>0</v>
      </c>
      <c r="AO1433">
        <f t="shared" si="294"/>
        <v>0</v>
      </c>
    </row>
    <row r="1434" spans="1:41" x14ac:dyDescent="0.2">
      <c r="A1434" s="9">
        <f>'Cost per option'!A1442</f>
        <v>0</v>
      </c>
      <c r="B1434" t="str">
        <f>_xlfn.IFNA(VLOOKUP(A1434,'Energy balance options'!A$7:C$3000,3,FALSE),"")</f>
        <v/>
      </c>
      <c r="C1434">
        <f>SUMIFS('Energy balance options'!$F$7:$F$3000,'Energy balance options'!$B$7:$B$3000,HeatGen!C$2,'Energy balance options'!$A$7:$A$3000,HeatGen!$A1434)</f>
        <v>0</v>
      </c>
      <c r="D1434">
        <f>SUMIFS('Energy balance options'!$F$7:$F$3000,'Energy balance options'!$B$7:$B$3000,HeatGen!D$2,'Energy balance options'!$A$7:$A$3000,HeatGen!$A1434)</f>
        <v>0</v>
      </c>
      <c r="E1434">
        <f>SUMIFS('Energy balance options'!$F$7:$F$3000,'Energy balance options'!$B$7:$B$3000,HeatGen!E$2,'Energy balance options'!$A$7:$A$3000,HeatGen!$A1434)</f>
        <v>0</v>
      </c>
      <c r="F1434">
        <f>SUMIFS('Energy balance options'!$F$7:$F$3000,'Energy balance options'!$B$7:$B$3000,HeatGen!F$2,'Energy balance options'!$A$7:$A$3000,HeatGen!$A1434)</f>
        <v>0</v>
      </c>
      <c r="G1434">
        <f>SUMIFS('Energy balance options'!$F$7:$F$3000,'Energy balance options'!$B$7:$B$3000,HeatGen!G$2,'Energy balance options'!$A$7:$A$3000,HeatGen!$A1434)</f>
        <v>0</v>
      </c>
      <c r="H1434">
        <f>SUMIFS('Energy balance options'!$F$7:$F$3000,'Energy balance options'!$B$7:$B$3000,HeatGen!H$2,'Energy balance options'!$A$7:$A$3000,HeatGen!$A1434)</f>
        <v>0</v>
      </c>
      <c r="I1434">
        <f>SUMIFS('Energy balance options'!$F$7:$F$3000,'Energy balance options'!$B$7:$B$3000,HeatGen!I$2,'Energy balance options'!$A$7:$A$3000,HeatGen!$A1434)</f>
        <v>0</v>
      </c>
      <c r="J1434">
        <f>SUMIFS('Energy balance options'!$F$7:$F$3000,'Energy balance options'!$B$7:$B$3000,HeatGen!J$2,'Energy balance options'!$A$7:$A$3000,HeatGen!$A1434)</f>
        <v>0</v>
      </c>
      <c r="K1434">
        <f>SUMIFS('Energy balance options'!$F$7:$F$3000,'Energy balance options'!$B$7:$B$3000,HeatGen!K$2,'Energy balance options'!$A$7:$A$3000,HeatGen!$A1434)</f>
        <v>0</v>
      </c>
      <c r="L1434">
        <f>SUMIFS('Energy balance options'!$F$7:$F$3000,'Energy balance options'!$B$7:$B$3000,HeatGen!L$2,'Energy balance options'!$A$7:$A$3000,HeatGen!$A1434)</f>
        <v>0</v>
      </c>
      <c r="M1434">
        <f>SUMIFS('Energy balance options'!$F$7:$F$3000,'Energy balance options'!$B$7:$B$3000,HeatGen!M$2,'Energy balance options'!$A$7:$A$3000,HeatGen!$A1434)</f>
        <v>0</v>
      </c>
      <c r="N1434">
        <f>SUMIFS('Energy balance options'!$F$7:$F$3000,'Energy balance options'!$B$7:$B$3000,HeatGen!N$2,'Energy balance options'!$A$7:$A$3000,HeatGen!$A1434)</f>
        <v>0</v>
      </c>
      <c r="P1434">
        <f>SUMIFS('Energy balance options'!$F$7:$F$3000,'Energy balance options'!$B$7:$B$3000,HeatGen!P$2,'Energy balance options'!$A$7:$A$3000,HeatGen!$A1434)</f>
        <v>0</v>
      </c>
      <c r="Q1434">
        <f>SUMIFS('Energy balance options'!$F$7:$F$3000,'Energy balance options'!$B$7:$B$3000,HeatGen!Q$2,'Energy balance options'!$A$7:$A$3000,HeatGen!$A1434)</f>
        <v>0</v>
      </c>
      <c r="R1434">
        <f>SUMIFS('Energy balance options'!$F$7:$F$3000,'Energy balance options'!$B$7:$B$3000,HeatGen!R$2,'Energy balance options'!$A$7:$A$3000,HeatGen!$A1434)</f>
        <v>0</v>
      </c>
      <c r="S1434">
        <f>SUMIFS('Energy balance options'!$G$7:$G$3000,'Energy balance options'!$B$7:$B$3000,HeatGen!S$2,'Energy balance options'!$A$7:$A$3000,HeatGen!$A1434)</f>
        <v>0</v>
      </c>
      <c r="T1434">
        <f>SUMIFS('Energy balance options'!$G$7:$G$3000,'Energy balance options'!$B$7:$B$3000,HeatGen!T$2,'Energy balance options'!$A$7:$A$3000,HeatGen!$A1434)</f>
        <v>0</v>
      </c>
      <c r="U1434">
        <f>SUMIFS('Energy balance options'!$G$7:$G$3000,'Energy balance options'!$B$7:$B$3000,HeatGen!U$2,'Energy balance options'!$A$7:$A$3000,HeatGen!$A1434)</f>
        <v>0</v>
      </c>
      <c r="V1434">
        <f>SUMIFS('Energy balance options'!$G$7:$G$3000,'Energy balance options'!$B$7:$B$3000,HeatGen!V$2,'Energy balance options'!$A$7:$A$3000,HeatGen!$A1434)</f>
        <v>0</v>
      </c>
      <c r="W1434">
        <f>SUMIFS('Energy balance options'!$G$7:$G$3000,'Energy balance options'!$B$7:$B$3000,HeatGen!W$2,'Energy balance options'!$A$7:$A$3000,HeatGen!$A1434)</f>
        <v>0</v>
      </c>
      <c r="X1434">
        <f>SUMIFS('Energy balance options'!$G$7:$G$3000,'Energy balance options'!$B$7:$B$3000,HeatGen!X$2,'Energy balance options'!$A$7:$A$3000,HeatGen!$A1434)</f>
        <v>0</v>
      </c>
      <c r="AG1434">
        <f t="shared" si="286"/>
        <v>0</v>
      </c>
      <c r="AH1434">
        <f t="shared" si="287"/>
        <v>0</v>
      </c>
      <c r="AI1434">
        <f t="shared" si="288"/>
        <v>0</v>
      </c>
      <c r="AJ1434">
        <f t="shared" si="289"/>
        <v>0</v>
      </c>
      <c r="AK1434">
        <f t="shared" si="290"/>
        <v>0</v>
      </c>
      <c r="AL1434">
        <f t="shared" si="291"/>
        <v>0</v>
      </c>
      <c r="AM1434">
        <f t="shared" si="292"/>
        <v>0</v>
      </c>
      <c r="AN1434">
        <f t="shared" si="293"/>
        <v>0</v>
      </c>
      <c r="AO1434">
        <f t="shared" si="294"/>
        <v>0</v>
      </c>
    </row>
    <row r="1435" spans="1:41" x14ac:dyDescent="0.2">
      <c r="A1435" s="9">
        <f>'Cost per option'!A1443</f>
        <v>0</v>
      </c>
      <c r="B1435" t="str">
        <f>_xlfn.IFNA(VLOOKUP(A1435,'Energy balance options'!A$7:C$3000,3,FALSE),"")</f>
        <v/>
      </c>
      <c r="C1435">
        <f>SUMIFS('Energy balance options'!$F$7:$F$3000,'Energy balance options'!$B$7:$B$3000,HeatGen!C$2,'Energy balance options'!$A$7:$A$3000,HeatGen!$A1435)</f>
        <v>0</v>
      </c>
      <c r="D1435">
        <f>SUMIFS('Energy balance options'!$F$7:$F$3000,'Energy balance options'!$B$7:$B$3000,HeatGen!D$2,'Energy balance options'!$A$7:$A$3000,HeatGen!$A1435)</f>
        <v>0</v>
      </c>
      <c r="E1435">
        <f>SUMIFS('Energy balance options'!$F$7:$F$3000,'Energy balance options'!$B$7:$B$3000,HeatGen!E$2,'Energy balance options'!$A$7:$A$3000,HeatGen!$A1435)</f>
        <v>0</v>
      </c>
      <c r="F1435">
        <f>SUMIFS('Energy balance options'!$F$7:$F$3000,'Energy balance options'!$B$7:$B$3000,HeatGen!F$2,'Energy balance options'!$A$7:$A$3000,HeatGen!$A1435)</f>
        <v>0</v>
      </c>
      <c r="G1435">
        <f>SUMIFS('Energy balance options'!$F$7:$F$3000,'Energy balance options'!$B$7:$B$3000,HeatGen!G$2,'Energy balance options'!$A$7:$A$3000,HeatGen!$A1435)</f>
        <v>0</v>
      </c>
      <c r="H1435">
        <f>SUMIFS('Energy balance options'!$F$7:$F$3000,'Energy balance options'!$B$7:$B$3000,HeatGen!H$2,'Energy balance options'!$A$7:$A$3000,HeatGen!$A1435)</f>
        <v>0</v>
      </c>
      <c r="I1435">
        <f>SUMIFS('Energy balance options'!$F$7:$F$3000,'Energy balance options'!$B$7:$B$3000,HeatGen!I$2,'Energy balance options'!$A$7:$A$3000,HeatGen!$A1435)</f>
        <v>0</v>
      </c>
      <c r="J1435">
        <f>SUMIFS('Energy balance options'!$F$7:$F$3000,'Energy balance options'!$B$7:$B$3000,HeatGen!J$2,'Energy balance options'!$A$7:$A$3000,HeatGen!$A1435)</f>
        <v>0</v>
      </c>
      <c r="K1435">
        <f>SUMIFS('Energy balance options'!$F$7:$F$3000,'Energy balance options'!$B$7:$B$3000,HeatGen!K$2,'Energy balance options'!$A$7:$A$3000,HeatGen!$A1435)</f>
        <v>0</v>
      </c>
      <c r="L1435">
        <f>SUMIFS('Energy balance options'!$F$7:$F$3000,'Energy balance options'!$B$7:$B$3000,HeatGen!L$2,'Energy balance options'!$A$7:$A$3000,HeatGen!$A1435)</f>
        <v>0</v>
      </c>
      <c r="M1435">
        <f>SUMIFS('Energy balance options'!$F$7:$F$3000,'Energy balance options'!$B$7:$B$3000,HeatGen!M$2,'Energy balance options'!$A$7:$A$3000,HeatGen!$A1435)</f>
        <v>0</v>
      </c>
      <c r="N1435">
        <f>SUMIFS('Energy balance options'!$F$7:$F$3000,'Energy balance options'!$B$7:$B$3000,HeatGen!N$2,'Energy balance options'!$A$7:$A$3000,HeatGen!$A1435)</f>
        <v>0</v>
      </c>
      <c r="P1435">
        <f>SUMIFS('Energy balance options'!$F$7:$F$3000,'Energy balance options'!$B$7:$B$3000,HeatGen!P$2,'Energy balance options'!$A$7:$A$3000,HeatGen!$A1435)</f>
        <v>0</v>
      </c>
      <c r="Q1435">
        <f>SUMIFS('Energy balance options'!$F$7:$F$3000,'Energy balance options'!$B$7:$B$3000,HeatGen!Q$2,'Energy balance options'!$A$7:$A$3000,HeatGen!$A1435)</f>
        <v>0</v>
      </c>
      <c r="R1435">
        <f>SUMIFS('Energy balance options'!$F$7:$F$3000,'Energy balance options'!$B$7:$B$3000,HeatGen!R$2,'Energy balance options'!$A$7:$A$3000,HeatGen!$A1435)</f>
        <v>0</v>
      </c>
      <c r="S1435">
        <f>SUMIFS('Energy balance options'!$G$7:$G$3000,'Energy balance options'!$B$7:$B$3000,HeatGen!S$2,'Energy balance options'!$A$7:$A$3000,HeatGen!$A1435)</f>
        <v>0</v>
      </c>
      <c r="T1435">
        <f>SUMIFS('Energy balance options'!$G$7:$G$3000,'Energy balance options'!$B$7:$B$3000,HeatGen!T$2,'Energy balance options'!$A$7:$A$3000,HeatGen!$A1435)</f>
        <v>0</v>
      </c>
      <c r="U1435">
        <f>SUMIFS('Energy balance options'!$G$7:$G$3000,'Energy balance options'!$B$7:$B$3000,HeatGen!U$2,'Energy balance options'!$A$7:$A$3000,HeatGen!$A1435)</f>
        <v>0</v>
      </c>
      <c r="V1435">
        <f>SUMIFS('Energy balance options'!$G$7:$G$3000,'Energy balance options'!$B$7:$B$3000,HeatGen!V$2,'Energy balance options'!$A$7:$A$3000,HeatGen!$A1435)</f>
        <v>0</v>
      </c>
      <c r="W1435">
        <f>SUMIFS('Energy balance options'!$G$7:$G$3000,'Energy balance options'!$B$7:$B$3000,HeatGen!W$2,'Energy balance options'!$A$7:$A$3000,HeatGen!$A1435)</f>
        <v>0</v>
      </c>
      <c r="X1435">
        <f>SUMIFS('Energy balance options'!$G$7:$G$3000,'Energy balance options'!$B$7:$B$3000,HeatGen!X$2,'Energy balance options'!$A$7:$A$3000,HeatGen!$A1435)</f>
        <v>0</v>
      </c>
      <c r="AG1435">
        <f t="shared" si="286"/>
        <v>0</v>
      </c>
      <c r="AH1435">
        <f t="shared" si="287"/>
        <v>0</v>
      </c>
      <c r="AI1435">
        <f t="shared" si="288"/>
        <v>0</v>
      </c>
      <c r="AJ1435">
        <f t="shared" si="289"/>
        <v>0</v>
      </c>
      <c r="AK1435">
        <f t="shared" si="290"/>
        <v>0</v>
      </c>
      <c r="AL1435">
        <f t="shared" si="291"/>
        <v>0</v>
      </c>
      <c r="AM1435">
        <f t="shared" si="292"/>
        <v>0</v>
      </c>
      <c r="AN1435">
        <f t="shared" si="293"/>
        <v>0</v>
      </c>
      <c r="AO1435">
        <f t="shared" si="294"/>
        <v>0</v>
      </c>
    </row>
    <row r="1436" spans="1:41" x14ac:dyDescent="0.2">
      <c r="A1436" s="9">
        <f>'Cost per option'!A1444</f>
        <v>0</v>
      </c>
      <c r="B1436" t="str">
        <f>_xlfn.IFNA(VLOOKUP(A1436,'Energy balance options'!A$7:C$3000,3,FALSE),"")</f>
        <v/>
      </c>
      <c r="C1436">
        <f>SUMIFS('Energy balance options'!$F$7:$F$3000,'Energy balance options'!$B$7:$B$3000,HeatGen!C$2,'Energy balance options'!$A$7:$A$3000,HeatGen!$A1436)</f>
        <v>0</v>
      </c>
      <c r="D1436">
        <f>SUMIFS('Energy balance options'!$F$7:$F$3000,'Energy balance options'!$B$7:$B$3000,HeatGen!D$2,'Energy balance options'!$A$7:$A$3000,HeatGen!$A1436)</f>
        <v>0</v>
      </c>
      <c r="E1436">
        <f>SUMIFS('Energy balance options'!$F$7:$F$3000,'Energy balance options'!$B$7:$B$3000,HeatGen!E$2,'Energy balance options'!$A$7:$A$3000,HeatGen!$A1436)</f>
        <v>0</v>
      </c>
      <c r="F1436">
        <f>SUMIFS('Energy balance options'!$F$7:$F$3000,'Energy balance options'!$B$7:$B$3000,HeatGen!F$2,'Energy balance options'!$A$7:$A$3000,HeatGen!$A1436)</f>
        <v>0</v>
      </c>
      <c r="G1436">
        <f>SUMIFS('Energy balance options'!$F$7:$F$3000,'Energy balance options'!$B$7:$B$3000,HeatGen!G$2,'Energy balance options'!$A$7:$A$3000,HeatGen!$A1436)</f>
        <v>0</v>
      </c>
      <c r="H1436">
        <f>SUMIFS('Energy balance options'!$F$7:$F$3000,'Energy balance options'!$B$7:$B$3000,HeatGen!H$2,'Energy balance options'!$A$7:$A$3000,HeatGen!$A1436)</f>
        <v>0</v>
      </c>
      <c r="I1436">
        <f>SUMIFS('Energy balance options'!$F$7:$F$3000,'Energy balance options'!$B$7:$B$3000,HeatGen!I$2,'Energy balance options'!$A$7:$A$3000,HeatGen!$A1436)</f>
        <v>0</v>
      </c>
      <c r="J1436">
        <f>SUMIFS('Energy balance options'!$F$7:$F$3000,'Energy balance options'!$B$7:$B$3000,HeatGen!J$2,'Energy balance options'!$A$7:$A$3000,HeatGen!$A1436)</f>
        <v>0</v>
      </c>
      <c r="K1436">
        <f>SUMIFS('Energy balance options'!$F$7:$F$3000,'Energy balance options'!$B$7:$B$3000,HeatGen!K$2,'Energy balance options'!$A$7:$A$3000,HeatGen!$A1436)</f>
        <v>0</v>
      </c>
      <c r="L1436">
        <f>SUMIFS('Energy balance options'!$F$7:$F$3000,'Energy balance options'!$B$7:$B$3000,HeatGen!L$2,'Energy balance options'!$A$7:$A$3000,HeatGen!$A1436)</f>
        <v>0</v>
      </c>
      <c r="M1436">
        <f>SUMIFS('Energy balance options'!$F$7:$F$3000,'Energy balance options'!$B$7:$B$3000,HeatGen!M$2,'Energy balance options'!$A$7:$A$3000,HeatGen!$A1436)</f>
        <v>0</v>
      </c>
      <c r="N1436">
        <f>SUMIFS('Energy balance options'!$F$7:$F$3000,'Energy balance options'!$B$7:$B$3000,HeatGen!N$2,'Energy balance options'!$A$7:$A$3000,HeatGen!$A1436)</f>
        <v>0</v>
      </c>
      <c r="P1436">
        <f>SUMIFS('Energy balance options'!$F$7:$F$3000,'Energy balance options'!$B$7:$B$3000,HeatGen!P$2,'Energy balance options'!$A$7:$A$3000,HeatGen!$A1436)</f>
        <v>0</v>
      </c>
      <c r="Q1436">
        <f>SUMIFS('Energy balance options'!$F$7:$F$3000,'Energy balance options'!$B$7:$B$3000,HeatGen!Q$2,'Energy balance options'!$A$7:$A$3000,HeatGen!$A1436)</f>
        <v>0</v>
      </c>
      <c r="R1436">
        <f>SUMIFS('Energy balance options'!$F$7:$F$3000,'Energy balance options'!$B$7:$B$3000,HeatGen!R$2,'Energy balance options'!$A$7:$A$3000,HeatGen!$A1436)</f>
        <v>0</v>
      </c>
      <c r="S1436">
        <f>SUMIFS('Energy balance options'!$G$7:$G$3000,'Energy balance options'!$B$7:$B$3000,HeatGen!S$2,'Energy balance options'!$A$7:$A$3000,HeatGen!$A1436)</f>
        <v>0</v>
      </c>
      <c r="T1436">
        <f>SUMIFS('Energy balance options'!$G$7:$G$3000,'Energy balance options'!$B$7:$B$3000,HeatGen!T$2,'Energy balance options'!$A$7:$A$3000,HeatGen!$A1436)</f>
        <v>0</v>
      </c>
      <c r="U1436">
        <f>SUMIFS('Energy balance options'!$G$7:$G$3000,'Energy balance options'!$B$7:$B$3000,HeatGen!U$2,'Energy balance options'!$A$7:$A$3000,HeatGen!$A1436)</f>
        <v>0</v>
      </c>
      <c r="V1436">
        <f>SUMIFS('Energy balance options'!$G$7:$G$3000,'Energy balance options'!$B$7:$B$3000,HeatGen!V$2,'Energy balance options'!$A$7:$A$3000,HeatGen!$A1436)</f>
        <v>0</v>
      </c>
      <c r="W1436">
        <f>SUMIFS('Energy balance options'!$G$7:$G$3000,'Energy balance options'!$B$7:$B$3000,HeatGen!W$2,'Energy balance options'!$A$7:$A$3000,HeatGen!$A1436)</f>
        <v>0</v>
      </c>
      <c r="X1436">
        <f>SUMIFS('Energy balance options'!$G$7:$G$3000,'Energy balance options'!$B$7:$B$3000,HeatGen!X$2,'Energy balance options'!$A$7:$A$3000,HeatGen!$A1436)</f>
        <v>0</v>
      </c>
      <c r="AG1436">
        <f t="shared" si="286"/>
        <v>0</v>
      </c>
      <c r="AH1436">
        <f t="shared" si="287"/>
        <v>0</v>
      </c>
      <c r="AI1436">
        <f t="shared" si="288"/>
        <v>0</v>
      </c>
      <c r="AJ1436">
        <f t="shared" si="289"/>
        <v>0</v>
      </c>
      <c r="AK1436">
        <f t="shared" si="290"/>
        <v>0</v>
      </c>
      <c r="AL1436">
        <f t="shared" si="291"/>
        <v>0</v>
      </c>
      <c r="AM1436">
        <f t="shared" si="292"/>
        <v>0</v>
      </c>
      <c r="AN1436">
        <f t="shared" si="293"/>
        <v>0</v>
      </c>
      <c r="AO1436">
        <f t="shared" si="294"/>
        <v>0</v>
      </c>
    </row>
    <row r="1437" spans="1:41" x14ac:dyDescent="0.2">
      <c r="A1437" s="9">
        <f>'Cost per option'!A1445</f>
        <v>0</v>
      </c>
      <c r="B1437" t="str">
        <f>_xlfn.IFNA(VLOOKUP(A1437,'Energy balance options'!A$7:C$3000,3,FALSE),"")</f>
        <v/>
      </c>
      <c r="C1437">
        <f>SUMIFS('Energy balance options'!$F$7:$F$3000,'Energy balance options'!$B$7:$B$3000,HeatGen!C$2,'Energy balance options'!$A$7:$A$3000,HeatGen!$A1437)</f>
        <v>0</v>
      </c>
      <c r="D1437">
        <f>SUMIFS('Energy balance options'!$F$7:$F$3000,'Energy balance options'!$B$7:$B$3000,HeatGen!D$2,'Energy balance options'!$A$7:$A$3000,HeatGen!$A1437)</f>
        <v>0</v>
      </c>
      <c r="E1437">
        <f>SUMIFS('Energy balance options'!$F$7:$F$3000,'Energy balance options'!$B$7:$B$3000,HeatGen!E$2,'Energy balance options'!$A$7:$A$3000,HeatGen!$A1437)</f>
        <v>0</v>
      </c>
      <c r="F1437">
        <f>SUMIFS('Energy balance options'!$F$7:$F$3000,'Energy balance options'!$B$7:$B$3000,HeatGen!F$2,'Energy balance options'!$A$7:$A$3000,HeatGen!$A1437)</f>
        <v>0</v>
      </c>
      <c r="G1437">
        <f>SUMIFS('Energy balance options'!$F$7:$F$3000,'Energy balance options'!$B$7:$B$3000,HeatGen!G$2,'Energy balance options'!$A$7:$A$3000,HeatGen!$A1437)</f>
        <v>0</v>
      </c>
      <c r="H1437">
        <f>SUMIFS('Energy balance options'!$F$7:$F$3000,'Energy balance options'!$B$7:$B$3000,HeatGen!H$2,'Energy balance options'!$A$7:$A$3000,HeatGen!$A1437)</f>
        <v>0</v>
      </c>
      <c r="I1437">
        <f>SUMIFS('Energy balance options'!$F$7:$F$3000,'Energy balance options'!$B$7:$B$3000,HeatGen!I$2,'Energy balance options'!$A$7:$A$3000,HeatGen!$A1437)</f>
        <v>0</v>
      </c>
      <c r="J1437">
        <f>SUMIFS('Energy balance options'!$F$7:$F$3000,'Energy balance options'!$B$7:$B$3000,HeatGen!J$2,'Energy balance options'!$A$7:$A$3000,HeatGen!$A1437)</f>
        <v>0</v>
      </c>
      <c r="K1437">
        <f>SUMIFS('Energy balance options'!$F$7:$F$3000,'Energy balance options'!$B$7:$B$3000,HeatGen!K$2,'Energy balance options'!$A$7:$A$3000,HeatGen!$A1437)</f>
        <v>0</v>
      </c>
      <c r="L1437">
        <f>SUMIFS('Energy balance options'!$F$7:$F$3000,'Energy balance options'!$B$7:$B$3000,HeatGen!L$2,'Energy balance options'!$A$7:$A$3000,HeatGen!$A1437)</f>
        <v>0</v>
      </c>
      <c r="M1437">
        <f>SUMIFS('Energy balance options'!$F$7:$F$3000,'Energy balance options'!$B$7:$B$3000,HeatGen!M$2,'Energy balance options'!$A$7:$A$3000,HeatGen!$A1437)</f>
        <v>0</v>
      </c>
      <c r="N1437">
        <f>SUMIFS('Energy balance options'!$F$7:$F$3000,'Energy balance options'!$B$7:$B$3000,HeatGen!N$2,'Energy balance options'!$A$7:$A$3000,HeatGen!$A1437)</f>
        <v>0</v>
      </c>
      <c r="P1437">
        <f>SUMIFS('Energy balance options'!$F$7:$F$3000,'Energy balance options'!$B$7:$B$3000,HeatGen!P$2,'Energy balance options'!$A$7:$A$3000,HeatGen!$A1437)</f>
        <v>0</v>
      </c>
      <c r="Q1437">
        <f>SUMIFS('Energy balance options'!$F$7:$F$3000,'Energy balance options'!$B$7:$B$3000,HeatGen!Q$2,'Energy balance options'!$A$7:$A$3000,HeatGen!$A1437)</f>
        <v>0</v>
      </c>
      <c r="R1437">
        <f>SUMIFS('Energy balance options'!$F$7:$F$3000,'Energy balance options'!$B$7:$B$3000,HeatGen!R$2,'Energy balance options'!$A$7:$A$3000,HeatGen!$A1437)</f>
        <v>0</v>
      </c>
      <c r="S1437">
        <f>SUMIFS('Energy balance options'!$G$7:$G$3000,'Energy balance options'!$B$7:$B$3000,HeatGen!S$2,'Energy balance options'!$A$7:$A$3000,HeatGen!$A1437)</f>
        <v>0</v>
      </c>
      <c r="T1437">
        <f>SUMIFS('Energy balance options'!$G$7:$G$3000,'Energy balance options'!$B$7:$B$3000,HeatGen!T$2,'Energy balance options'!$A$7:$A$3000,HeatGen!$A1437)</f>
        <v>0</v>
      </c>
      <c r="U1437">
        <f>SUMIFS('Energy balance options'!$G$7:$G$3000,'Energy balance options'!$B$7:$B$3000,HeatGen!U$2,'Energy balance options'!$A$7:$A$3000,HeatGen!$A1437)</f>
        <v>0</v>
      </c>
      <c r="V1437">
        <f>SUMIFS('Energy balance options'!$G$7:$G$3000,'Energy balance options'!$B$7:$B$3000,HeatGen!V$2,'Energy balance options'!$A$7:$A$3000,HeatGen!$A1437)</f>
        <v>0</v>
      </c>
      <c r="W1437">
        <f>SUMIFS('Energy balance options'!$G$7:$G$3000,'Energy balance options'!$B$7:$B$3000,HeatGen!W$2,'Energy balance options'!$A$7:$A$3000,HeatGen!$A1437)</f>
        <v>0</v>
      </c>
      <c r="X1437">
        <f>SUMIFS('Energy balance options'!$G$7:$G$3000,'Energy balance options'!$B$7:$B$3000,HeatGen!X$2,'Energy balance options'!$A$7:$A$3000,HeatGen!$A1437)</f>
        <v>0</v>
      </c>
      <c r="AG1437">
        <f t="shared" si="286"/>
        <v>0</v>
      </c>
      <c r="AH1437">
        <f t="shared" si="287"/>
        <v>0</v>
      </c>
      <c r="AI1437">
        <f t="shared" si="288"/>
        <v>0</v>
      </c>
      <c r="AJ1437">
        <f t="shared" si="289"/>
        <v>0</v>
      </c>
      <c r="AK1437">
        <f t="shared" si="290"/>
        <v>0</v>
      </c>
      <c r="AL1437">
        <f t="shared" si="291"/>
        <v>0</v>
      </c>
      <c r="AM1437">
        <f t="shared" si="292"/>
        <v>0</v>
      </c>
      <c r="AN1437">
        <f t="shared" si="293"/>
        <v>0</v>
      </c>
      <c r="AO1437">
        <f t="shared" si="294"/>
        <v>0</v>
      </c>
    </row>
    <row r="1438" spans="1:41" x14ac:dyDescent="0.2">
      <c r="A1438" s="9">
        <f>'Cost per option'!A1446</f>
        <v>0</v>
      </c>
      <c r="B1438" t="str">
        <f>_xlfn.IFNA(VLOOKUP(A1438,'Energy balance options'!A$7:C$3000,3,FALSE),"")</f>
        <v/>
      </c>
      <c r="C1438">
        <f>SUMIFS('Energy balance options'!$F$7:$F$3000,'Energy balance options'!$B$7:$B$3000,HeatGen!C$2,'Energy balance options'!$A$7:$A$3000,HeatGen!$A1438)</f>
        <v>0</v>
      </c>
      <c r="D1438">
        <f>SUMIFS('Energy balance options'!$F$7:$F$3000,'Energy balance options'!$B$7:$B$3000,HeatGen!D$2,'Energy balance options'!$A$7:$A$3000,HeatGen!$A1438)</f>
        <v>0</v>
      </c>
      <c r="E1438">
        <f>SUMIFS('Energy balance options'!$F$7:$F$3000,'Energy balance options'!$B$7:$B$3000,HeatGen!E$2,'Energy balance options'!$A$7:$A$3000,HeatGen!$A1438)</f>
        <v>0</v>
      </c>
      <c r="F1438">
        <f>SUMIFS('Energy balance options'!$F$7:$F$3000,'Energy balance options'!$B$7:$B$3000,HeatGen!F$2,'Energy balance options'!$A$7:$A$3000,HeatGen!$A1438)</f>
        <v>0</v>
      </c>
      <c r="G1438">
        <f>SUMIFS('Energy balance options'!$F$7:$F$3000,'Energy balance options'!$B$7:$B$3000,HeatGen!G$2,'Energy balance options'!$A$7:$A$3000,HeatGen!$A1438)</f>
        <v>0</v>
      </c>
      <c r="H1438">
        <f>SUMIFS('Energy balance options'!$F$7:$F$3000,'Energy balance options'!$B$7:$B$3000,HeatGen!H$2,'Energy balance options'!$A$7:$A$3000,HeatGen!$A1438)</f>
        <v>0</v>
      </c>
      <c r="I1438">
        <f>SUMIFS('Energy balance options'!$F$7:$F$3000,'Energy balance options'!$B$7:$B$3000,HeatGen!I$2,'Energy balance options'!$A$7:$A$3000,HeatGen!$A1438)</f>
        <v>0</v>
      </c>
      <c r="J1438">
        <f>SUMIFS('Energy balance options'!$F$7:$F$3000,'Energy balance options'!$B$7:$B$3000,HeatGen!J$2,'Energy balance options'!$A$7:$A$3000,HeatGen!$A1438)</f>
        <v>0</v>
      </c>
      <c r="K1438">
        <f>SUMIFS('Energy balance options'!$F$7:$F$3000,'Energy balance options'!$B$7:$B$3000,HeatGen!K$2,'Energy balance options'!$A$7:$A$3000,HeatGen!$A1438)</f>
        <v>0</v>
      </c>
      <c r="L1438">
        <f>SUMIFS('Energy balance options'!$F$7:$F$3000,'Energy balance options'!$B$7:$B$3000,HeatGen!L$2,'Energy balance options'!$A$7:$A$3000,HeatGen!$A1438)</f>
        <v>0</v>
      </c>
      <c r="M1438">
        <f>SUMIFS('Energy balance options'!$F$7:$F$3000,'Energy balance options'!$B$7:$B$3000,HeatGen!M$2,'Energy balance options'!$A$7:$A$3000,HeatGen!$A1438)</f>
        <v>0</v>
      </c>
      <c r="N1438">
        <f>SUMIFS('Energy balance options'!$F$7:$F$3000,'Energy balance options'!$B$7:$B$3000,HeatGen!N$2,'Energy balance options'!$A$7:$A$3000,HeatGen!$A1438)</f>
        <v>0</v>
      </c>
      <c r="P1438">
        <f>SUMIFS('Energy balance options'!$F$7:$F$3000,'Energy balance options'!$B$7:$B$3000,HeatGen!P$2,'Energy balance options'!$A$7:$A$3000,HeatGen!$A1438)</f>
        <v>0</v>
      </c>
      <c r="Q1438">
        <f>SUMIFS('Energy balance options'!$F$7:$F$3000,'Energy balance options'!$B$7:$B$3000,HeatGen!Q$2,'Energy balance options'!$A$7:$A$3000,HeatGen!$A1438)</f>
        <v>0</v>
      </c>
      <c r="R1438">
        <f>SUMIFS('Energy balance options'!$F$7:$F$3000,'Energy balance options'!$B$7:$B$3000,HeatGen!R$2,'Energy balance options'!$A$7:$A$3000,HeatGen!$A1438)</f>
        <v>0</v>
      </c>
      <c r="S1438">
        <f>SUMIFS('Energy balance options'!$G$7:$G$3000,'Energy balance options'!$B$7:$B$3000,HeatGen!S$2,'Energy balance options'!$A$7:$A$3000,HeatGen!$A1438)</f>
        <v>0</v>
      </c>
      <c r="T1438">
        <f>SUMIFS('Energy balance options'!$G$7:$G$3000,'Energy balance options'!$B$7:$B$3000,HeatGen!T$2,'Energy balance options'!$A$7:$A$3000,HeatGen!$A1438)</f>
        <v>0</v>
      </c>
      <c r="U1438">
        <f>SUMIFS('Energy balance options'!$G$7:$G$3000,'Energy balance options'!$B$7:$B$3000,HeatGen!U$2,'Energy balance options'!$A$7:$A$3000,HeatGen!$A1438)</f>
        <v>0</v>
      </c>
      <c r="V1438">
        <f>SUMIFS('Energy balance options'!$G$7:$G$3000,'Energy balance options'!$B$7:$B$3000,HeatGen!V$2,'Energy balance options'!$A$7:$A$3000,HeatGen!$A1438)</f>
        <v>0</v>
      </c>
      <c r="W1438">
        <f>SUMIFS('Energy balance options'!$G$7:$G$3000,'Energy balance options'!$B$7:$B$3000,HeatGen!W$2,'Energy balance options'!$A$7:$A$3000,HeatGen!$A1438)</f>
        <v>0</v>
      </c>
      <c r="X1438">
        <f>SUMIFS('Energy balance options'!$G$7:$G$3000,'Energy balance options'!$B$7:$B$3000,HeatGen!X$2,'Energy balance options'!$A$7:$A$3000,HeatGen!$A1438)</f>
        <v>0</v>
      </c>
      <c r="AG1438">
        <f t="shared" si="286"/>
        <v>0</v>
      </c>
      <c r="AH1438">
        <f t="shared" si="287"/>
        <v>0</v>
      </c>
      <c r="AI1438">
        <f t="shared" si="288"/>
        <v>0</v>
      </c>
      <c r="AJ1438">
        <f t="shared" si="289"/>
        <v>0</v>
      </c>
      <c r="AK1438">
        <f t="shared" si="290"/>
        <v>0</v>
      </c>
      <c r="AL1438">
        <f t="shared" si="291"/>
        <v>0</v>
      </c>
      <c r="AM1438">
        <f t="shared" si="292"/>
        <v>0</v>
      </c>
      <c r="AN1438">
        <f t="shared" si="293"/>
        <v>0</v>
      </c>
      <c r="AO1438">
        <f t="shared" si="294"/>
        <v>0</v>
      </c>
    </row>
    <row r="1439" spans="1:41" x14ac:dyDescent="0.2">
      <c r="A1439" s="9">
        <f>'Cost per option'!A1447</f>
        <v>0</v>
      </c>
      <c r="B1439" t="str">
        <f>_xlfn.IFNA(VLOOKUP(A1439,'Energy balance options'!A$7:C$3000,3,FALSE),"")</f>
        <v/>
      </c>
      <c r="C1439">
        <f>SUMIFS('Energy balance options'!$F$7:$F$3000,'Energy balance options'!$B$7:$B$3000,HeatGen!C$2,'Energy balance options'!$A$7:$A$3000,HeatGen!$A1439)</f>
        <v>0</v>
      </c>
      <c r="D1439">
        <f>SUMIFS('Energy balance options'!$F$7:$F$3000,'Energy balance options'!$B$7:$B$3000,HeatGen!D$2,'Energy balance options'!$A$7:$A$3000,HeatGen!$A1439)</f>
        <v>0</v>
      </c>
      <c r="E1439">
        <f>SUMIFS('Energy balance options'!$F$7:$F$3000,'Energy balance options'!$B$7:$B$3000,HeatGen!E$2,'Energy balance options'!$A$7:$A$3000,HeatGen!$A1439)</f>
        <v>0</v>
      </c>
      <c r="F1439">
        <f>SUMIFS('Energy balance options'!$F$7:$F$3000,'Energy balance options'!$B$7:$B$3000,HeatGen!F$2,'Energy balance options'!$A$7:$A$3000,HeatGen!$A1439)</f>
        <v>0</v>
      </c>
      <c r="G1439">
        <f>SUMIFS('Energy balance options'!$F$7:$F$3000,'Energy balance options'!$B$7:$B$3000,HeatGen!G$2,'Energy balance options'!$A$7:$A$3000,HeatGen!$A1439)</f>
        <v>0</v>
      </c>
      <c r="H1439">
        <f>SUMIFS('Energy balance options'!$F$7:$F$3000,'Energy balance options'!$B$7:$B$3000,HeatGen!H$2,'Energy balance options'!$A$7:$A$3000,HeatGen!$A1439)</f>
        <v>0</v>
      </c>
      <c r="I1439">
        <f>SUMIFS('Energy balance options'!$F$7:$F$3000,'Energy balance options'!$B$7:$B$3000,HeatGen!I$2,'Energy balance options'!$A$7:$A$3000,HeatGen!$A1439)</f>
        <v>0</v>
      </c>
      <c r="J1439">
        <f>SUMIFS('Energy balance options'!$F$7:$F$3000,'Energy balance options'!$B$7:$B$3000,HeatGen!J$2,'Energy balance options'!$A$7:$A$3000,HeatGen!$A1439)</f>
        <v>0</v>
      </c>
      <c r="K1439">
        <f>SUMIFS('Energy balance options'!$F$7:$F$3000,'Energy balance options'!$B$7:$B$3000,HeatGen!K$2,'Energy balance options'!$A$7:$A$3000,HeatGen!$A1439)</f>
        <v>0</v>
      </c>
      <c r="L1439">
        <f>SUMIFS('Energy balance options'!$F$7:$F$3000,'Energy balance options'!$B$7:$B$3000,HeatGen!L$2,'Energy balance options'!$A$7:$A$3000,HeatGen!$A1439)</f>
        <v>0</v>
      </c>
      <c r="M1439">
        <f>SUMIFS('Energy balance options'!$F$7:$F$3000,'Energy balance options'!$B$7:$B$3000,HeatGen!M$2,'Energy balance options'!$A$7:$A$3000,HeatGen!$A1439)</f>
        <v>0</v>
      </c>
      <c r="N1439">
        <f>SUMIFS('Energy balance options'!$F$7:$F$3000,'Energy balance options'!$B$7:$B$3000,HeatGen!N$2,'Energy balance options'!$A$7:$A$3000,HeatGen!$A1439)</f>
        <v>0</v>
      </c>
      <c r="P1439">
        <f>SUMIFS('Energy balance options'!$F$7:$F$3000,'Energy balance options'!$B$7:$B$3000,HeatGen!P$2,'Energy balance options'!$A$7:$A$3000,HeatGen!$A1439)</f>
        <v>0</v>
      </c>
      <c r="Q1439">
        <f>SUMIFS('Energy balance options'!$F$7:$F$3000,'Energy balance options'!$B$7:$B$3000,HeatGen!Q$2,'Energy balance options'!$A$7:$A$3000,HeatGen!$A1439)</f>
        <v>0</v>
      </c>
      <c r="R1439">
        <f>SUMIFS('Energy balance options'!$F$7:$F$3000,'Energy balance options'!$B$7:$B$3000,HeatGen!R$2,'Energy balance options'!$A$7:$A$3000,HeatGen!$A1439)</f>
        <v>0</v>
      </c>
      <c r="S1439">
        <f>SUMIFS('Energy balance options'!$G$7:$G$3000,'Energy balance options'!$B$7:$B$3000,HeatGen!S$2,'Energy balance options'!$A$7:$A$3000,HeatGen!$A1439)</f>
        <v>0</v>
      </c>
      <c r="T1439">
        <f>SUMIFS('Energy balance options'!$G$7:$G$3000,'Energy balance options'!$B$7:$B$3000,HeatGen!T$2,'Energy balance options'!$A$7:$A$3000,HeatGen!$A1439)</f>
        <v>0</v>
      </c>
      <c r="U1439">
        <f>SUMIFS('Energy balance options'!$G$7:$G$3000,'Energy balance options'!$B$7:$B$3000,HeatGen!U$2,'Energy balance options'!$A$7:$A$3000,HeatGen!$A1439)</f>
        <v>0</v>
      </c>
      <c r="V1439">
        <f>SUMIFS('Energy balance options'!$G$7:$G$3000,'Energy balance options'!$B$7:$B$3000,HeatGen!V$2,'Energy balance options'!$A$7:$A$3000,HeatGen!$A1439)</f>
        <v>0</v>
      </c>
      <c r="W1439">
        <f>SUMIFS('Energy balance options'!$G$7:$G$3000,'Energy balance options'!$B$7:$B$3000,HeatGen!W$2,'Energy balance options'!$A$7:$A$3000,HeatGen!$A1439)</f>
        <v>0</v>
      </c>
      <c r="X1439">
        <f>SUMIFS('Energy balance options'!$G$7:$G$3000,'Energy balance options'!$B$7:$B$3000,HeatGen!X$2,'Energy balance options'!$A$7:$A$3000,HeatGen!$A1439)</f>
        <v>0</v>
      </c>
      <c r="AG1439">
        <f t="shared" si="286"/>
        <v>0</v>
      </c>
      <c r="AH1439">
        <f t="shared" si="287"/>
        <v>0</v>
      </c>
      <c r="AI1439">
        <f t="shared" si="288"/>
        <v>0</v>
      </c>
      <c r="AJ1439">
        <f t="shared" si="289"/>
        <v>0</v>
      </c>
      <c r="AK1439">
        <f t="shared" si="290"/>
        <v>0</v>
      </c>
      <c r="AL1439">
        <f t="shared" si="291"/>
        <v>0</v>
      </c>
      <c r="AM1439">
        <f t="shared" si="292"/>
        <v>0</v>
      </c>
      <c r="AN1439">
        <f t="shared" si="293"/>
        <v>0</v>
      </c>
      <c r="AO1439">
        <f t="shared" si="294"/>
        <v>0</v>
      </c>
    </row>
    <row r="1440" spans="1:41" x14ac:dyDescent="0.2">
      <c r="A1440" s="9">
        <f>'Cost per option'!A1448</f>
        <v>0</v>
      </c>
      <c r="B1440" t="str">
        <f>_xlfn.IFNA(VLOOKUP(A1440,'Energy balance options'!A$7:C$3000,3,FALSE),"")</f>
        <v/>
      </c>
      <c r="C1440">
        <f>SUMIFS('Energy balance options'!$F$7:$F$3000,'Energy balance options'!$B$7:$B$3000,HeatGen!C$2,'Energy balance options'!$A$7:$A$3000,HeatGen!$A1440)</f>
        <v>0</v>
      </c>
      <c r="D1440">
        <f>SUMIFS('Energy balance options'!$F$7:$F$3000,'Energy balance options'!$B$7:$B$3000,HeatGen!D$2,'Energy balance options'!$A$7:$A$3000,HeatGen!$A1440)</f>
        <v>0</v>
      </c>
      <c r="E1440">
        <f>SUMIFS('Energy balance options'!$F$7:$F$3000,'Energy balance options'!$B$7:$B$3000,HeatGen!E$2,'Energy balance options'!$A$7:$A$3000,HeatGen!$A1440)</f>
        <v>0</v>
      </c>
      <c r="F1440">
        <f>SUMIFS('Energy balance options'!$F$7:$F$3000,'Energy balance options'!$B$7:$B$3000,HeatGen!F$2,'Energy balance options'!$A$7:$A$3000,HeatGen!$A1440)</f>
        <v>0</v>
      </c>
      <c r="G1440">
        <f>SUMIFS('Energy balance options'!$F$7:$F$3000,'Energy balance options'!$B$7:$B$3000,HeatGen!G$2,'Energy balance options'!$A$7:$A$3000,HeatGen!$A1440)</f>
        <v>0</v>
      </c>
      <c r="H1440">
        <f>SUMIFS('Energy balance options'!$F$7:$F$3000,'Energy balance options'!$B$7:$B$3000,HeatGen!H$2,'Energy balance options'!$A$7:$A$3000,HeatGen!$A1440)</f>
        <v>0</v>
      </c>
      <c r="I1440">
        <f>SUMIFS('Energy balance options'!$F$7:$F$3000,'Energy balance options'!$B$7:$B$3000,HeatGen!I$2,'Energy balance options'!$A$7:$A$3000,HeatGen!$A1440)</f>
        <v>0</v>
      </c>
      <c r="J1440">
        <f>SUMIFS('Energy balance options'!$F$7:$F$3000,'Energy balance options'!$B$7:$B$3000,HeatGen!J$2,'Energy balance options'!$A$7:$A$3000,HeatGen!$A1440)</f>
        <v>0</v>
      </c>
      <c r="K1440">
        <f>SUMIFS('Energy balance options'!$F$7:$F$3000,'Energy balance options'!$B$7:$B$3000,HeatGen!K$2,'Energy balance options'!$A$7:$A$3000,HeatGen!$A1440)</f>
        <v>0</v>
      </c>
      <c r="L1440">
        <f>SUMIFS('Energy balance options'!$F$7:$F$3000,'Energy balance options'!$B$7:$B$3000,HeatGen!L$2,'Energy balance options'!$A$7:$A$3000,HeatGen!$A1440)</f>
        <v>0</v>
      </c>
      <c r="M1440">
        <f>SUMIFS('Energy balance options'!$F$7:$F$3000,'Energy balance options'!$B$7:$B$3000,HeatGen!M$2,'Energy balance options'!$A$7:$A$3000,HeatGen!$A1440)</f>
        <v>0</v>
      </c>
      <c r="N1440">
        <f>SUMIFS('Energy balance options'!$F$7:$F$3000,'Energy balance options'!$B$7:$B$3000,HeatGen!N$2,'Energy balance options'!$A$7:$A$3000,HeatGen!$A1440)</f>
        <v>0</v>
      </c>
      <c r="P1440">
        <f>SUMIFS('Energy balance options'!$F$7:$F$3000,'Energy balance options'!$B$7:$B$3000,HeatGen!P$2,'Energy balance options'!$A$7:$A$3000,HeatGen!$A1440)</f>
        <v>0</v>
      </c>
      <c r="Q1440">
        <f>SUMIFS('Energy balance options'!$F$7:$F$3000,'Energy balance options'!$B$7:$B$3000,HeatGen!Q$2,'Energy balance options'!$A$7:$A$3000,HeatGen!$A1440)</f>
        <v>0</v>
      </c>
      <c r="R1440">
        <f>SUMIFS('Energy balance options'!$F$7:$F$3000,'Energy balance options'!$B$7:$B$3000,HeatGen!R$2,'Energy balance options'!$A$7:$A$3000,HeatGen!$A1440)</f>
        <v>0</v>
      </c>
      <c r="S1440">
        <f>SUMIFS('Energy balance options'!$G$7:$G$3000,'Energy balance options'!$B$7:$B$3000,HeatGen!S$2,'Energy balance options'!$A$7:$A$3000,HeatGen!$A1440)</f>
        <v>0</v>
      </c>
      <c r="T1440">
        <f>SUMIFS('Energy balance options'!$G$7:$G$3000,'Energy balance options'!$B$7:$B$3000,HeatGen!T$2,'Energy balance options'!$A$7:$A$3000,HeatGen!$A1440)</f>
        <v>0</v>
      </c>
      <c r="U1440">
        <f>SUMIFS('Energy balance options'!$G$7:$G$3000,'Energy balance options'!$B$7:$B$3000,HeatGen!U$2,'Energy balance options'!$A$7:$A$3000,HeatGen!$A1440)</f>
        <v>0</v>
      </c>
      <c r="V1440">
        <f>SUMIFS('Energy balance options'!$G$7:$G$3000,'Energy balance options'!$B$7:$B$3000,HeatGen!V$2,'Energy balance options'!$A$7:$A$3000,HeatGen!$A1440)</f>
        <v>0</v>
      </c>
      <c r="W1440">
        <f>SUMIFS('Energy balance options'!$G$7:$G$3000,'Energy balance options'!$B$7:$B$3000,HeatGen!W$2,'Energy balance options'!$A$7:$A$3000,HeatGen!$A1440)</f>
        <v>0</v>
      </c>
      <c r="X1440">
        <f>SUMIFS('Energy balance options'!$G$7:$G$3000,'Energy balance options'!$B$7:$B$3000,HeatGen!X$2,'Energy balance options'!$A$7:$A$3000,HeatGen!$A1440)</f>
        <v>0</v>
      </c>
      <c r="AG1440">
        <f t="shared" si="286"/>
        <v>0</v>
      </c>
      <c r="AH1440">
        <f t="shared" si="287"/>
        <v>0</v>
      </c>
      <c r="AI1440">
        <f t="shared" si="288"/>
        <v>0</v>
      </c>
      <c r="AJ1440">
        <f t="shared" si="289"/>
        <v>0</v>
      </c>
      <c r="AK1440">
        <f t="shared" si="290"/>
        <v>0</v>
      </c>
      <c r="AL1440">
        <f t="shared" si="291"/>
        <v>0</v>
      </c>
      <c r="AM1440">
        <f t="shared" si="292"/>
        <v>0</v>
      </c>
      <c r="AN1440">
        <f t="shared" si="293"/>
        <v>0</v>
      </c>
      <c r="AO1440">
        <f t="shared" si="294"/>
        <v>0</v>
      </c>
    </row>
    <row r="1441" spans="1:41" x14ac:dyDescent="0.2">
      <c r="A1441" s="9">
        <f>'Cost per option'!A1449</f>
        <v>0</v>
      </c>
      <c r="B1441" t="str">
        <f>_xlfn.IFNA(VLOOKUP(A1441,'Energy balance options'!A$7:C$3000,3,FALSE),"")</f>
        <v/>
      </c>
      <c r="C1441">
        <f>SUMIFS('Energy balance options'!$F$7:$F$3000,'Energy balance options'!$B$7:$B$3000,HeatGen!C$2,'Energy balance options'!$A$7:$A$3000,HeatGen!$A1441)</f>
        <v>0</v>
      </c>
      <c r="D1441">
        <f>SUMIFS('Energy balance options'!$F$7:$F$3000,'Energy balance options'!$B$7:$B$3000,HeatGen!D$2,'Energy balance options'!$A$7:$A$3000,HeatGen!$A1441)</f>
        <v>0</v>
      </c>
      <c r="E1441">
        <f>SUMIFS('Energy balance options'!$F$7:$F$3000,'Energy balance options'!$B$7:$B$3000,HeatGen!E$2,'Energy balance options'!$A$7:$A$3000,HeatGen!$A1441)</f>
        <v>0</v>
      </c>
      <c r="F1441">
        <f>SUMIFS('Energy balance options'!$F$7:$F$3000,'Energy balance options'!$B$7:$B$3000,HeatGen!F$2,'Energy balance options'!$A$7:$A$3000,HeatGen!$A1441)</f>
        <v>0</v>
      </c>
      <c r="G1441">
        <f>SUMIFS('Energy balance options'!$F$7:$F$3000,'Energy balance options'!$B$7:$B$3000,HeatGen!G$2,'Energy balance options'!$A$7:$A$3000,HeatGen!$A1441)</f>
        <v>0</v>
      </c>
      <c r="H1441">
        <f>SUMIFS('Energy balance options'!$F$7:$F$3000,'Energy balance options'!$B$7:$B$3000,HeatGen!H$2,'Energy balance options'!$A$7:$A$3000,HeatGen!$A1441)</f>
        <v>0</v>
      </c>
      <c r="I1441">
        <f>SUMIFS('Energy balance options'!$F$7:$F$3000,'Energy balance options'!$B$7:$B$3000,HeatGen!I$2,'Energy balance options'!$A$7:$A$3000,HeatGen!$A1441)</f>
        <v>0</v>
      </c>
      <c r="J1441">
        <f>SUMIFS('Energy balance options'!$F$7:$F$3000,'Energy balance options'!$B$7:$B$3000,HeatGen!J$2,'Energy balance options'!$A$7:$A$3000,HeatGen!$A1441)</f>
        <v>0</v>
      </c>
      <c r="K1441">
        <f>SUMIFS('Energy balance options'!$F$7:$F$3000,'Energy balance options'!$B$7:$B$3000,HeatGen!K$2,'Energy balance options'!$A$7:$A$3000,HeatGen!$A1441)</f>
        <v>0</v>
      </c>
      <c r="L1441">
        <f>SUMIFS('Energy balance options'!$F$7:$F$3000,'Energy balance options'!$B$7:$B$3000,HeatGen!L$2,'Energy balance options'!$A$7:$A$3000,HeatGen!$A1441)</f>
        <v>0</v>
      </c>
      <c r="M1441">
        <f>SUMIFS('Energy balance options'!$F$7:$F$3000,'Energy balance options'!$B$7:$B$3000,HeatGen!M$2,'Energy balance options'!$A$7:$A$3000,HeatGen!$A1441)</f>
        <v>0</v>
      </c>
      <c r="N1441">
        <f>SUMIFS('Energy balance options'!$F$7:$F$3000,'Energy balance options'!$B$7:$B$3000,HeatGen!N$2,'Energy balance options'!$A$7:$A$3000,HeatGen!$A1441)</f>
        <v>0</v>
      </c>
      <c r="P1441">
        <f>SUMIFS('Energy balance options'!$F$7:$F$3000,'Energy balance options'!$B$7:$B$3000,HeatGen!P$2,'Energy balance options'!$A$7:$A$3000,HeatGen!$A1441)</f>
        <v>0</v>
      </c>
      <c r="Q1441">
        <f>SUMIFS('Energy balance options'!$F$7:$F$3000,'Energy balance options'!$B$7:$B$3000,HeatGen!Q$2,'Energy balance options'!$A$7:$A$3000,HeatGen!$A1441)</f>
        <v>0</v>
      </c>
      <c r="R1441">
        <f>SUMIFS('Energy balance options'!$F$7:$F$3000,'Energy balance options'!$B$7:$B$3000,HeatGen!R$2,'Energy balance options'!$A$7:$A$3000,HeatGen!$A1441)</f>
        <v>0</v>
      </c>
      <c r="S1441">
        <f>SUMIFS('Energy balance options'!$G$7:$G$3000,'Energy balance options'!$B$7:$B$3000,HeatGen!S$2,'Energy balance options'!$A$7:$A$3000,HeatGen!$A1441)</f>
        <v>0</v>
      </c>
      <c r="T1441">
        <f>SUMIFS('Energy balance options'!$G$7:$G$3000,'Energy balance options'!$B$7:$B$3000,HeatGen!T$2,'Energy balance options'!$A$7:$A$3000,HeatGen!$A1441)</f>
        <v>0</v>
      </c>
      <c r="U1441">
        <f>SUMIFS('Energy balance options'!$G$7:$G$3000,'Energy balance options'!$B$7:$B$3000,HeatGen!U$2,'Energy balance options'!$A$7:$A$3000,HeatGen!$A1441)</f>
        <v>0</v>
      </c>
      <c r="V1441">
        <f>SUMIFS('Energy balance options'!$G$7:$G$3000,'Energy balance options'!$B$7:$B$3000,HeatGen!V$2,'Energy balance options'!$A$7:$A$3000,HeatGen!$A1441)</f>
        <v>0</v>
      </c>
      <c r="W1441">
        <f>SUMIFS('Energy balance options'!$G$7:$G$3000,'Energy balance options'!$B$7:$B$3000,HeatGen!W$2,'Energy balance options'!$A$7:$A$3000,HeatGen!$A1441)</f>
        <v>0</v>
      </c>
      <c r="X1441">
        <f>SUMIFS('Energy balance options'!$G$7:$G$3000,'Energy balance options'!$B$7:$B$3000,HeatGen!X$2,'Energy balance options'!$A$7:$A$3000,HeatGen!$A1441)</f>
        <v>0</v>
      </c>
      <c r="AG1441">
        <f t="shared" si="286"/>
        <v>0</v>
      </c>
      <c r="AH1441">
        <f t="shared" si="287"/>
        <v>0</v>
      </c>
      <c r="AI1441">
        <f t="shared" si="288"/>
        <v>0</v>
      </c>
      <c r="AJ1441">
        <f t="shared" si="289"/>
        <v>0</v>
      </c>
      <c r="AK1441">
        <f t="shared" si="290"/>
        <v>0</v>
      </c>
      <c r="AL1441">
        <f t="shared" si="291"/>
        <v>0</v>
      </c>
      <c r="AM1441">
        <f t="shared" si="292"/>
        <v>0</v>
      </c>
      <c r="AN1441">
        <f t="shared" si="293"/>
        <v>0</v>
      </c>
      <c r="AO1441">
        <f t="shared" si="294"/>
        <v>0</v>
      </c>
    </row>
    <row r="1442" spans="1:41" x14ac:dyDescent="0.2">
      <c r="A1442" s="9">
        <f>'Cost per option'!A1450</f>
        <v>0</v>
      </c>
      <c r="B1442" t="str">
        <f>_xlfn.IFNA(VLOOKUP(A1442,'Energy balance options'!A$7:C$3000,3,FALSE),"")</f>
        <v/>
      </c>
      <c r="C1442">
        <f>SUMIFS('Energy balance options'!$F$7:$F$3000,'Energy balance options'!$B$7:$B$3000,HeatGen!C$2,'Energy balance options'!$A$7:$A$3000,HeatGen!$A1442)</f>
        <v>0</v>
      </c>
      <c r="D1442">
        <f>SUMIFS('Energy balance options'!$F$7:$F$3000,'Energy balance options'!$B$7:$B$3000,HeatGen!D$2,'Energy balance options'!$A$7:$A$3000,HeatGen!$A1442)</f>
        <v>0</v>
      </c>
      <c r="E1442">
        <f>SUMIFS('Energy balance options'!$F$7:$F$3000,'Energy balance options'!$B$7:$B$3000,HeatGen!E$2,'Energy balance options'!$A$7:$A$3000,HeatGen!$A1442)</f>
        <v>0</v>
      </c>
      <c r="F1442">
        <f>SUMIFS('Energy balance options'!$F$7:$F$3000,'Energy balance options'!$B$7:$B$3000,HeatGen!F$2,'Energy balance options'!$A$7:$A$3000,HeatGen!$A1442)</f>
        <v>0</v>
      </c>
      <c r="G1442">
        <f>SUMIFS('Energy balance options'!$F$7:$F$3000,'Energy balance options'!$B$7:$B$3000,HeatGen!G$2,'Energy balance options'!$A$7:$A$3000,HeatGen!$A1442)</f>
        <v>0</v>
      </c>
      <c r="H1442">
        <f>SUMIFS('Energy balance options'!$F$7:$F$3000,'Energy balance options'!$B$7:$B$3000,HeatGen!H$2,'Energy balance options'!$A$7:$A$3000,HeatGen!$A1442)</f>
        <v>0</v>
      </c>
      <c r="I1442">
        <f>SUMIFS('Energy balance options'!$F$7:$F$3000,'Energy balance options'!$B$7:$B$3000,HeatGen!I$2,'Energy balance options'!$A$7:$A$3000,HeatGen!$A1442)</f>
        <v>0</v>
      </c>
      <c r="J1442">
        <f>SUMIFS('Energy balance options'!$F$7:$F$3000,'Energy balance options'!$B$7:$B$3000,HeatGen!J$2,'Energy balance options'!$A$7:$A$3000,HeatGen!$A1442)</f>
        <v>0</v>
      </c>
      <c r="K1442">
        <f>SUMIFS('Energy balance options'!$F$7:$F$3000,'Energy balance options'!$B$7:$B$3000,HeatGen!K$2,'Energy balance options'!$A$7:$A$3000,HeatGen!$A1442)</f>
        <v>0</v>
      </c>
      <c r="L1442">
        <f>SUMIFS('Energy balance options'!$F$7:$F$3000,'Energy balance options'!$B$7:$B$3000,HeatGen!L$2,'Energy balance options'!$A$7:$A$3000,HeatGen!$A1442)</f>
        <v>0</v>
      </c>
      <c r="M1442">
        <f>SUMIFS('Energy balance options'!$F$7:$F$3000,'Energy balance options'!$B$7:$B$3000,HeatGen!M$2,'Energy balance options'!$A$7:$A$3000,HeatGen!$A1442)</f>
        <v>0</v>
      </c>
      <c r="N1442">
        <f>SUMIFS('Energy balance options'!$F$7:$F$3000,'Energy balance options'!$B$7:$B$3000,HeatGen!N$2,'Energy balance options'!$A$7:$A$3000,HeatGen!$A1442)</f>
        <v>0</v>
      </c>
      <c r="P1442">
        <f>SUMIFS('Energy balance options'!$F$7:$F$3000,'Energy balance options'!$B$7:$B$3000,HeatGen!P$2,'Energy balance options'!$A$7:$A$3000,HeatGen!$A1442)</f>
        <v>0</v>
      </c>
      <c r="Q1442">
        <f>SUMIFS('Energy balance options'!$F$7:$F$3000,'Energy balance options'!$B$7:$B$3000,HeatGen!Q$2,'Energy balance options'!$A$7:$A$3000,HeatGen!$A1442)</f>
        <v>0</v>
      </c>
      <c r="R1442">
        <f>SUMIFS('Energy balance options'!$F$7:$F$3000,'Energy balance options'!$B$7:$B$3000,HeatGen!R$2,'Energy balance options'!$A$7:$A$3000,HeatGen!$A1442)</f>
        <v>0</v>
      </c>
      <c r="S1442">
        <f>SUMIFS('Energy balance options'!$G$7:$G$3000,'Energy balance options'!$B$7:$B$3000,HeatGen!S$2,'Energy balance options'!$A$7:$A$3000,HeatGen!$A1442)</f>
        <v>0</v>
      </c>
      <c r="T1442">
        <f>SUMIFS('Energy balance options'!$G$7:$G$3000,'Energy balance options'!$B$7:$B$3000,HeatGen!T$2,'Energy balance options'!$A$7:$A$3000,HeatGen!$A1442)</f>
        <v>0</v>
      </c>
      <c r="U1442">
        <f>SUMIFS('Energy balance options'!$G$7:$G$3000,'Energy balance options'!$B$7:$B$3000,HeatGen!U$2,'Energy balance options'!$A$7:$A$3000,HeatGen!$A1442)</f>
        <v>0</v>
      </c>
      <c r="V1442">
        <f>SUMIFS('Energy balance options'!$G$7:$G$3000,'Energy balance options'!$B$7:$B$3000,HeatGen!V$2,'Energy balance options'!$A$7:$A$3000,HeatGen!$A1442)</f>
        <v>0</v>
      </c>
      <c r="W1442">
        <f>SUMIFS('Energy balance options'!$G$7:$G$3000,'Energy balance options'!$B$7:$B$3000,HeatGen!W$2,'Energy balance options'!$A$7:$A$3000,HeatGen!$A1442)</f>
        <v>0</v>
      </c>
      <c r="X1442">
        <f>SUMIFS('Energy balance options'!$G$7:$G$3000,'Energy balance options'!$B$7:$B$3000,HeatGen!X$2,'Energy balance options'!$A$7:$A$3000,HeatGen!$A1442)</f>
        <v>0</v>
      </c>
      <c r="AG1442">
        <f t="shared" si="286"/>
        <v>0</v>
      </c>
      <c r="AH1442">
        <f t="shared" si="287"/>
        <v>0</v>
      </c>
      <c r="AI1442">
        <f t="shared" si="288"/>
        <v>0</v>
      </c>
      <c r="AJ1442">
        <f t="shared" si="289"/>
        <v>0</v>
      </c>
      <c r="AK1442">
        <f t="shared" si="290"/>
        <v>0</v>
      </c>
      <c r="AL1442">
        <f t="shared" si="291"/>
        <v>0</v>
      </c>
      <c r="AM1442">
        <f t="shared" si="292"/>
        <v>0</v>
      </c>
      <c r="AN1442">
        <f t="shared" si="293"/>
        <v>0</v>
      </c>
      <c r="AO1442">
        <f t="shared" si="294"/>
        <v>0</v>
      </c>
    </row>
    <row r="1443" spans="1:41" x14ac:dyDescent="0.2">
      <c r="A1443" s="9">
        <f>'Cost per option'!A1451</f>
        <v>0</v>
      </c>
      <c r="B1443" t="str">
        <f>_xlfn.IFNA(VLOOKUP(A1443,'Energy balance options'!A$7:C$3000,3,FALSE),"")</f>
        <v/>
      </c>
      <c r="C1443">
        <f>SUMIFS('Energy balance options'!$F$7:$F$3000,'Energy balance options'!$B$7:$B$3000,HeatGen!C$2,'Energy balance options'!$A$7:$A$3000,HeatGen!$A1443)</f>
        <v>0</v>
      </c>
      <c r="D1443">
        <f>SUMIFS('Energy balance options'!$F$7:$F$3000,'Energy balance options'!$B$7:$B$3000,HeatGen!D$2,'Energy balance options'!$A$7:$A$3000,HeatGen!$A1443)</f>
        <v>0</v>
      </c>
      <c r="E1443">
        <f>SUMIFS('Energy balance options'!$F$7:$F$3000,'Energy balance options'!$B$7:$B$3000,HeatGen!E$2,'Energy balance options'!$A$7:$A$3000,HeatGen!$A1443)</f>
        <v>0</v>
      </c>
      <c r="F1443">
        <f>SUMIFS('Energy balance options'!$F$7:$F$3000,'Energy balance options'!$B$7:$B$3000,HeatGen!F$2,'Energy balance options'!$A$7:$A$3000,HeatGen!$A1443)</f>
        <v>0</v>
      </c>
      <c r="G1443">
        <f>SUMIFS('Energy balance options'!$F$7:$F$3000,'Energy balance options'!$B$7:$B$3000,HeatGen!G$2,'Energy balance options'!$A$7:$A$3000,HeatGen!$A1443)</f>
        <v>0</v>
      </c>
      <c r="H1443">
        <f>SUMIFS('Energy balance options'!$F$7:$F$3000,'Energy balance options'!$B$7:$B$3000,HeatGen!H$2,'Energy balance options'!$A$7:$A$3000,HeatGen!$A1443)</f>
        <v>0</v>
      </c>
      <c r="I1443">
        <f>SUMIFS('Energy balance options'!$F$7:$F$3000,'Energy balance options'!$B$7:$B$3000,HeatGen!I$2,'Energy balance options'!$A$7:$A$3000,HeatGen!$A1443)</f>
        <v>0</v>
      </c>
      <c r="J1443">
        <f>SUMIFS('Energy balance options'!$F$7:$F$3000,'Energy balance options'!$B$7:$B$3000,HeatGen!J$2,'Energy balance options'!$A$7:$A$3000,HeatGen!$A1443)</f>
        <v>0</v>
      </c>
      <c r="K1443">
        <f>SUMIFS('Energy balance options'!$F$7:$F$3000,'Energy balance options'!$B$7:$B$3000,HeatGen!K$2,'Energy balance options'!$A$7:$A$3000,HeatGen!$A1443)</f>
        <v>0</v>
      </c>
      <c r="L1443">
        <f>SUMIFS('Energy balance options'!$F$7:$F$3000,'Energy balance options'!$B$7:$B$3000,HeatGen!L$2,'Energy balance options'!$A$7:$A$3000,HeatGen!$A1443)</f>
        <v>0</v>
      </c>
      <c r="M1443">
        <f>SUMIFS('Energy balance options'!$F$7:$F$3000,'Energy balance options'!$B$7:$B$3000,HeatGen!M$2,'Energy balance options'!$A$7:$A$3000,HeatGen!$A1443)</f>
        <v>0</v>
      </c>
      <c r="N1443">
        <f>SUMIFS('Energy balance options'!$F$7:$F$3000,'Energy balance options'!$B$7:$B$3000,HeatGen!N$2,'Energy balance options'!$A$7:$A$3000,HeatGen!$A1443)</f>
        <v>0</v>
      </c>
      <c r="P1443">
        <f>SUMIFS('Energy balance options'!$F$7:$F$3000,'Energy balance options'!$B$7:$B$3000,HeatGen!P$2,'Energy balance options'!$A$7:$A$3000,HeatGen!$A1443)</f>
        <v>0</v>
      </c>
      <c r="Q1443">
        <f>SUMIFS('Energy balance options'!$F$7:$F$3000,'Energy balance options'!$B$7:$B$3000,HeatGen!Q$2,'Energy balance options'!$A$7:$A$3000,HeatGen!$A1443)</f>
        <v>0</v>
      </c>
      <c r="R1443">
        <f>SUMIFS('Energy balance options'!$F$7:$F$3000,'Energy balance options'!$B$7:$B$3000,HeatGen!R$2,'Energy balance options'!$A$7:$A$3000,HeatGen!$A1443)</f>
        <v>0</v>
      </c>
      <c r="S1443">
        <f>SUMIFS('Energy balance options'!$G$7:$G$3000,'Energy balance options'!$B$7:$B$3000,HeatGen!S$2,'Energy balance options'!$A$7:$A$3000,HeatGen!$A1443)</f>
        <v>0</v>
      </c>
      <c r="T1443">
        <f>SUMIFS('Energy balance options'!$G$7:$G$3000,'Energy balance options'!$B$7:$B$3000,HeatGen!T$2,'Energy balance options'!$A$7:$A$3000,HeatGen!$A1443)</f>
        <v>0</v>
      </c>
      <c r="U1443">
        <f>SUMIFS('Energy balance options'!$G$7:$G$3000,'Energy balance options'!$B$7:$B$3000,HeatGen!U$2,'Energy balance options'!$A$7:$A$3000,HeatGen!$A1443)</f>
        <v>0</v>
      </c>
      <c r="V1443">
        <f>SUMIFS('Energy balance options'!$G$7:$G$3000,'Energy balance options'!$B$7:$B$3000,HeatGen!V$2,'Energy balance options'!$A$7:$A$3000,HeatGen!$A1443)</f>
        <v>0</v>
      </c>
      <c r="W1443">
        <f>SUMIFS('Energy balance options'!$G$7:$G$3000,'Energy balance options'!$B$7:$B$3000,HeatGen!W$2,'Energy balance options'!$A$7:$A$3000,HeatGen!$A1443)</f>
        <v>0</v>
      </c>
      <c r="X1443">
        <f>SUMIFS('Energy balance options'!$G$7:$G$3000,'Energy balance options'!$B$7:$B$3000,HeatGen!X$2,'Energy balance options'!$A$7:$A$3000,HeatGen!$A1443)</f>
        <v>0</v>
      </c>
      <c r="AG1443">
        <f t="shared" si="286"/>
        <v>0</v>
      </c>
      <c r="AH1443">
        <f t="shared" si="287"/>
        <v>0</v>
      </c>
      <c r="AI1443">
        <f t="shared" si="288"/>
        <v>0</v>
      </c>
      <c r="AJ1443">
        <f t="shared" si="289"/>
        <v>0</v>
      </c>
      <c r="AK1443">
        <f t="shared" si="290"/>
        <v>0</v>
      </c>
      <c r="AL1443">
        <f t="shared" si="291"/>
        <v>0</v>
      </c>
      <c r="AM1443">
        <f t="shared" si="292"/>
        <v>0</v>
      </c>
      <c r="AN1443">
        <f t="shared" si="293"/>
        <v>0</v>
      </c>
      <c r="AO1443">
        <f t="shared" si="294"/>
        <v>0</v>
      </c>
    </row>
    <row r="1444" spans="1:41" x14ac:dyDescent="0.2">
      <c r="A1444" s="9">
        <f>'Cost per option'!A1452</f>
        <v>0</v>
      </c>
      <c r="B1444" t="str">
        <f>_xlfn.IFNA(VLOOKUP(A1444,'Energy balance options'!A$7:C$3000,3,FALSE),"")</f>
        <v/>
      </c>
      <c r="C1444">
        <f>SUMIFS('Energy balance options'!$F$7:$F$3000,'Energy balance options'!$B$7:$B$3000,HeatGen!C$2,'Energy balance options'!$A$7:$A$3000,HeatGen!$A1444)</f>
        <v>0</v>
      </c>
      <c r="D1444">
        <f>SUMIFS('Energy balance options'!$F$7:$F$3000,'Energy balance options'!$B$7:$B$3000,HeatGen!D$2,'Energy balance options'!$A$7:$A$3000,HeatGen!$A1444)</f>
        <v>0</v>
      </c>
      <c r="E1444">
        <f>SUMIFS('Energy balance options'!$F$7:$F$3000,'Energy balance options'!$B$7:$B$3000,HeatGen!E$2,'Energy balance options'!$A$7:$A$3000,HeatGen!$A1444)</f>
        <v>0</v>
      </c>
      <c r="F1444">
        <f>SUMIFS('Energy balance options'!$F$7:$F$3000,'Energy balance options'!$B$7:$B$3000,HeatGen!F$2,'Energy balance options'!$A$7:$A$3000,HeatGen!$A1444)</f>
        <v>0</v>
      </c>
      <c r="G1444">
        <f>SUMIFS('Energy balance options'!$F$7:$F$3000,'Energy balance options'!$B$7:$B$3000,HeatGen!G$2,'Energy balance options'!$A$7:$A$3000,HeatGen!$A1444)</f>
        <v>0</v>
      </c>
      <c r="H1444">
        <f>SUMIFS('Energy balance options'!$F$7:$F$3000,'Energy balance options'!$B$7:$B$3000,HeatGen!H$2,'Energy balance options'!$A$7:$A$3000,HeatGen!$A1444)</f>
        <v>0</v>
      </c>
      <c r="I1444">
        <f>SUMIFS('Energy balance options'!$F$7:$F$3000,'Energy balance options'!$B$7:$B$3000,HeatGen!I$2,'Energy balance options'!$A$7:$A$3000,HeatGen!$A1444)</f>
        <v>0</v>
      </c>
      <c r="J1444">
        <f>SUMIFS('Energy balance options'!$F$7:$F$3000,'Energy balance options'!$B$7:$B$3000,HeatGen!J$2,'Energy balance options'!$A$7:$A$3000,HeatGen!$A1444)</f>
        <v>0</v>
      </c>
      <c r="K1444">
        <f>SUMIFS('Energy balance options'!$F$7:$F$3000,'Energy balance options'!$B$7:$B$3000,HeatGen!K$2,'Energy balance options'!$A$7:$A$3000,HeatGen!$A1444)</f>
        <v>0</v>
      </c>
      <c r="L1444">
        <f>SUMIFS('Energy balance options'!$F$7:$F$3000,'Energy balance options'!$B$7:$B$3000,HeatGen!L$2,'Energy balance options'!$A$7:$A$3000,HeatGen!$A1444)</f>
        <v>0</v>
      </c>
      <c r="M1444">
        <f>SUMIFS('Energy balance options'!$F$7:$F$3000,'Energy balance options'!$B$7:$B$3000,HeatGen!M$2,'Energy balance options'!$A$7:$A$3000,HeatGen!$A1444)</f>
        <v>0</v>
      </c>
      <c r="N1444">
        <f>SUMIFS('Energy balance options'!$F$7:$F$3000,'Energy balance options'!$B$7:$B$3000,HeatGen!N$2,'Energy balance options'!$A$7:$A$3000,HeatGen!$A1444)</f>
        <v>0</v>
      </c>
      <c r="P1444">
        <f>SUMIFS('Energy balance options'!$F$7:$F$3000,'Energy balance options'!$B$7:$B$3000,HeatGen!P$2,'Energy balance options'!$A$7:$A$3000,HeatGen!$A1444)</f>
        <v>0</v>
      </c>
      <c r="Q1444">
        <f>SUMIFS('Energy balance options'!$F$7:$F$3000,'Energy balance options'!$B$7:$B$3000,HeatGen!Q$2,'Energy balance options'!$A$7:$A$3000,HeatGen!$A1444)</f>
        <v>0</v>
      </c>
      <c r="R1444">
        <f>SUMIFS('Energy balance options'!$F$7:$F$3000,'Energy balance options'!$B$7:$B$3000,HeatGen!R$2,'Energy balance options'!$A$7:$A$3000,HeatGen!$A1444)</f>
        <v>0</v>
      </c>
      <c r="S1444">
        <f>SUMIFS('Energy balance options'!$G$7:$G$3000,'Energy balance options'!$B$7:$B$3000,HeatGen!S$2,'Energy balance options'!$A$7:$A$3000,HeatGen!$A1444)</f>
        <v>0</v>
      </c>
      <c r="T1444">
        <f>SUMIFS('Energy balance options'!$G$7:$G$3000,'Energy balance options'!$B$7:$B$3000,HeatGen!T$2,'Energy balance options'!$A$7:$A$3000,HeatGen!$A1444)</f>
        <v>0</v>
      </c>
      <c r="U1444">
        <f>SUMIFS('Energy balance options'!$G$7:$G$3000,'Energy balance options'!$B$7:$B$3000,HeatGen!U$2,'Energy balance options'!$A$7:$A$3000,HeatGen!$A1444)</f>
        <v>0</v>
      </c>
      <c r="V1444">
        <f>SUMIFS('Energy balance options'!$G$7:$G$3000,'Energy balance options'!$B$7:$B$3000,HeatGen!V$2,'Energy balance options'!$A$7:$A$3000,HeatGen!$A1444)</f>
        <v>0</v>
      </c>
      <c r="W1444">
        <f>SUMIFS('Energy balance options'!$G$7:$G$3000,'Energy balance options'!$B$7:$B$3000,HeatGen!W$2,'Energy balance options'!$A$7:$A$3000,HeatGen!$A1444)</f>
        <v>0</v>
      </c>
      <c r="X1444">
        <f>SUMIFS('Energy balance options'!$G$7:$G$3000,'Energy balance options'!$B$7:$B$3000,HeatGen!X$2,'Energy balance options'!$A$7:$A$3000,HeatGen!$A1444)</f>
        <v>0</v>
      </c>
      <c r="AG1444">
        <f t="shared" si="286"/>
        <v>0</v>
      </c>
      <c r="AH1444">
        <f t="shared" si="287"/>
        <v>0</v>
      </c>
      <c r="AI1444">
        <f t="shared" si="288"/>
        <v>0</v>
      </c>
      <c r="AJ1444">
        <f t="shared" si="289"/>
        <v>0</v>
      </c>
      <c r="AK1444">
        <f t="shared" si="290"/>
        <v>0</v>
      </c>
      <c r="AL1444">
        <f t="shared" si="291"/>
        <v>0</v>
      </c>
      <c r="AM1444">
        <f t="shared" si="292"/>
        <v>0</v>
      </c>
      <c r="AN1444">
        <f t="shared" si="293"/>
        <v>0</v>
      </c>
      <c r="AO1444">
        <f t="shared" si="294"/>
        <v>0</v>
      </c>
    </row>
    <row r="1445" spans="1:41" x14ac:dyDescent="0.2">
      <c r="A1445" s="9">
        <f>'Cost per option'!A1453</f>
        <v>0</v>
      </c>
      <c r="B1445" t="str">
        <f>_xlfn.IFNA(VLOOKUP(A1445,'Energy balance options'!A$7:C$3000,3,FALSE),"")</f>
        <v/>
      </c>
      <c r="C1445">
        <f>SUMIFS('Energy balance options'!$F$7:$F$3000,'Energy balance options'!$B$7:$B$3000,HeatGen!C$2,'Energy balance options'!$A$7:$A$3000,HeatGen!$A1445)</f>
        <v>0</v>
      </c>
      <c r="D1445">
        <f>SUMIFS('Energy balance options'!$F$7:$F$3000,'Energy balance options'!$B$7:$B$3000,HeatGen!D$2,'Energy balance options'!$A$7:$A$3000,HeatGen!$A1445)</f>
        <v>0</v>
      </c>
      <c r="E1445">
        <f>SUMIFS('Energy balance options'!$F$7:$F$3000,'Energy balance options'!$B$7:$B$3000,HeatGen!E$2,'Energy balance options'!$A$7:$A$3000,HeatGen!$A1445)</f>
        <v>0</v>
      </c>
      <c r="F1445">
        <f>SUMIFS('Energy balance options'!$F$7:$F$3000,'Energy balance options'!$B$7:$B$3000,HeatGen!F$2,'Energy balance options'!$A$7:$A$3000,HeatGen!$A1445)</f>
        <v>0</v>
      </c>
      <c r="G1445">
        <f>SUMIFS('Energy balance options'!$F$7:$F$3000,'Energy balance options'!$B$7:$B$3000,HeatGen!G$2,'Energy balance options'!$A$7:$A$3000,HeatGen!$A1445)</f>
        <v>0</v>
      </c>
      <c r="H1445">
        <f>SUMIFS('Energy balance options'!$F$7:$F$3000,'Energy balance options'!$B$7:$B$3000,HeatGen!H$2,'Energy balance options'!$A$7:$A$3000,HeatGen!$A1445)</f>
        <v>0</v>
      </c>
      <c r="I1445">
        <f>SUMIFS('Energy balance options'!$F$7:$F$3000,'Energy balance options'!$B$7:$B$3000,HeatGen!I$2,'Energy balance options'!$A$7:$A$3000,HeatGen!$A1445)</f>
        <v>0</v>
      </c>
      <c r="J1445">
        <f>SUMIFS('Energy balance options'!$F$7:$F$3000,'Energy balance options'!$B$7:$B$3000,HeatGen!J$2,'Energy balance options'!$A$7:$A$3000,HeatGen!$A1445)</f>
        <v>0</v>
      </c>
      <c r="K1445">
        <f>SUMIFS('Energy balance options'!$F$7:$F$3000,'Energy balance options'!$B$7:$B$3000,HeatGen!K$2,'Energy balance options'!$A$7:$A$3000,HeatGen!$A1445)</f>
        <v>0</v>
      </c>
      <c r="L1445">
        <f>SUMIFS('Energy balance options'!$F$7:$F$3000,'Energy balance options'!$B$7:$B$3000,HeatGen!L$2,'Energy balance options'!$A$7:$A$3000,HeatGen!$A1445)</f>
        <v>0</v>
      </c>
      <c r="M1445">
        <f>SUMIFS('Energy balance options'!$F$7:$F$3000,'Energy balance options'!$B$7:$B$3000,HeatGen!M$2,'Energy balance options'!$A$7:$A$3000,HeatGen!$A1445)</f>
        <v>0</v>
      </c>
      <c r="N1445">
        <f>SUMIFS('Energy balance options'!$F$7:$F$3000,'Energy balance options'!$B$7:$B$3000,HeatGen!N$2,'Energy balance options'!$A$7:$A$3000,HeatGen!$A1445)</f>
        <v>0</v>
      </c>
      <c r="P1445">
        <f>SUMIFS('Energy balance options'!$F$7:$F$3000,'Energy balance options'!$B$7:$B$3000,HeatGen!P$2,'Energy balance options'!$A$7:$A$3000,HeatGen!$A1445)</f>
        <v>0</v>
      </c>
      <c r="Q1445">
        <f>SUMIFS('Energy balance options'!$F$7:$F$3000,'Energy balance options'!$B$7:$B$3000,HeatGen!Q$2,'Energy balance options'!$A$7:$A$3000,HeatGen!$A1445)</f>
        <v>0</v>
      </c>
      <c r="R1445">
        <f>SUMIFS('Energy balance options'!$F$7:$F$3000,'Energy balance options'!$B$7:$B$3000,HeatGen!R$2,'Energy balance options'!$A$7:$A$3000,HeatGen!$A1445)</f>
        <v>0</v>
      </c>
      <c r="S1445">
        <f>SUMIFS('Energy balance options'!$G$7:$G$3000,'Energy balance options'!$B$7:$B$3000,HeatGen!S$2,'Energy balance options'!$A$7:$A$3000,HeatGen!$A1445)</f>
        <v>0</v>
      </c>
      <c r="T1445">
        <f>SUMIFS('Energy balance options'!$G$7:$G$3000,'Energy balance options'!$B$7:$B$3000,HeatGen!T$2,'Energy balance options'!$A$7:$A$3000,HeatGen!$A1445)</f>
        <v>0</v>
      </c>
      <c r="U1445">
        <f>SUMIFS('Energy balance options'!$G$7:$G$3000,'Energy balance options'!$B$7:$B$3000,HeatGen!U$2,'Energy balance options'!$A$7:$A$3000,HeatGen!$A1445)</f>
        <v>0</v>
      </c>
      <c r="V1445">
        <f>SUMIFS('Energy balance options'!$G$7:$G$3000,'Energy balance options'!$B$7:$B$3000,HeatGen!V$2,'Energy balance options'!$A$7:$A$3000,HeatGen!$A1445)</f>
        <v>0</v>
      </c>
      <c r="W1445">
        <f>SUMIFS('Energy balance options'!$G$7:$G$3000,'Energy balance options'!$B$7:$B$3000,HeatGen!W$2,'Energy balance options'!$A$7:$A$3000,HeatGen!$A1445)</f>
        <v>0</v>
      </c>
      <c r="X1445">
        <f>SUMIFS('Energy balance options'!$G$7:$G$3000,'Energy balance options'!$B$7:$B$3000,HeatGen!X$2,'Energy balance options'!$A$7:$A$3000,HeatGen!$A1445)</f>
        <v>0</v>
      </c>
      <c r="AG1445">
        <f t="shared" si="286"/>
        <v>0</v>
      </c>
      <c r="AH1445">
        <f t="shared" si="287"/>
        <v>0</v>
      </c>
      <c r="AI1445">
        <f t="shared" si="288"/>
        <v>0</v>
      </c>
      <c r="AJ1445">
        <f t="shared" si="289"/>
        <v>0</v>
      </c>
      <c r="AK1445">
        <f t="shared" si="290"/>
        <v>0</v>
      </c>
      <c r="AL1445">
        <f t="shared" si="291"/>
        <v>0</v>
      </c>
      <c r="AM1445">
        <f t="shared" si="292"/>
        <v>0</v>
      </c>
      <c r="AN1445">
        <f t="shared" si="293"/>
        <v>0</v>
      </c>
      <c r="AO1445">
        <f t="shared" si="294"/>
        <v>0</v>
      </c>
    </row>
    <row r="1446" spans="1:41" x14ac:dyDescent="0.2">
      <c r="A1446" s="9">
        <f>'Cost per option'!A1454</f>
        <v>0</v>
      </c>
      <c r="B1446" t="str">
        <f>_xlfn.IFNA(VLOOKUP(A1446,'Energy balance options'!A$7:C$3000,3,FALSE),"")</f>
        <v/>
      </c>
      <c r="C1446">
        <f>SUMIFS('Energy balance options'!$F$7:$F$3000,'Energy balance options'!$B$7:$B$3000,HeatGen!C$2,'Energy balance options'!$A$7:$A$3000,HeatGen!$A1446)</f>
        <v>0</v>
      </c>
      <c r="D1446">
        <f>SUMIFS('Energy balance options'!$F$7:$F$3000,'Energy balance options'!$B$7:$B$3000,HeatGen!D$2,'Energy balance options'!$A$7:$A$3000,HeatGen!$A1446)</f>
        <v>0</v>
      </c>
      <c r="E1446">
        <f>SUMIFS('Energy balance options'!$F$7:$F$3000,'Energy balance options'!$B$7:$B$3000,HeatGen!E$2,'Energy balance options'!$A$7:$A$3000,HeatGen!$A1446)</f>
        <v>0</v>
      </c>
      <c r="F1446">
        <f>SUMIFS('Energy balance options'!$F$7:$F$3000,'Energy balance options'!$B$7:$B$3000,HeatGen!F$2,'Energy balance options'!$A$7:$A$3000,HeatGen!$A1446)</f>
        <v>0</v>
      </c>
      <c r="G1446">
        <f>SUMIFS('Energy balance options'!$F$7:$F$3000,'Energy balance options'!$B$7:$B$3000,HeatGen!G$2,'Energy balance options'!$A$7:$A$3000,HeatGen!$A1446)</f>
        <v>0</v>
      </c>
      <c r="H1446">
        <f>SUMIFS('Energy balance options'!$F$7:$F$3000,'Energy balance options'!$B$7:$B$3000,HeatGen!H$2,'Energy balance options'!$A$7:$A$3000,HeatGen!$A1446)</f>
        <v>0</v>
      </c>
      <c r="I1446">
        <f>SUMIFS('Energy balance options'!$F$7:$F$3000,'Energy balance options'!$B$7:$B$3000,HeatGen!I$2,'Energy balance options'!$A$7:$A$3000,HeatGen!$A1446)</f>
        <v>0</v>
      </c>
      <c r="J1446">
        <f>SUMIFS('Energy balance options'!$F$7:$F$3000,'Energy balance options'!$B$7:$B$3000,HeatGen!J$2,'Energy balance options'!$A$7:$A$3000,HeatGen!$A1446)</f>
        <v>0</v>
      </c>
      <c r="K1446">
        <f>SUMIFS('Energy balance options'!$F$7:$F$3000,'Energy balance options'!$B$7:$B$3000,HeatGen!K$2,'Energy balance options'!$A$7:$A$3000,HeatGen!$A1446)</f>
        <v>0</v>
      </c>
      <c r="L1446">
        <f>SUMIFS('Energy balance options'!$F$7:$F$3000,'Energy balance options'!$B$7:$B$3000,HeatGen!L$2,'Energy balance options'!$A$7:$A$3000,HeatGen!$A1446)</f>
        <v>0</v>
      </c>
      <c r="M1446">
        <f>SUMIFS('Energy balance options'!$F$7:$F$3000,'Energy balance options'!$B$7:$B$3000,HeatGen!M$2,'Energy balance options'!$A$7:$A$3000,HeatGen!$A1446)</f>
        <v>0</v>
      </c>
      <c r="N1446">
        <f>SUMIFS('Energy balance options'!$F$7:$F$3000,'Energy balance options'!$B$7:$B$3000,HeatGen!N$2,'Energy balance options'!$A$7:$A$3000,HeatGen!$A1446)</f>
        <v>0</v>
      </c>
      <c r="P1446">
        <f>SUMIFS('Energy balance options'!$F$7:$F$3000,'Energy balance options'!$B$7:$B$3000,HeatGen!P$2,'Energy balance options'!$A$7:$A$3000,HeatGen!$A1446)</f>
        <v>0</v>
      </c>
      <c r="Q1446">
        <f>SUMIFS('Energy balance options'!$F$7:$F$3000,'Energy balance options'!$B$7:$B$3000,HeatGen!Q$2,'Energy balance options'!$A$7:$A$3000,HeatGen!$A1446)</f>
        <v>0</v>
      </c>
      <c r="R1446">
        <f>SUMIFS('Energy balance options'!$F$7:$F$3000,'Energy balance options'!$B$7:$B$3000,HeatGen!R$2,'Energy balance options'!$A$7:$A$3000,HeatGen!$A1446)</f>
        <v>0</v>
      </c>
      <c r="S1446">
        <f>SUMIFS('Energy balance options'!$G$7:$G$3000,'Energy balance options'!$B$7:$B$3000,HeatGen!S$2,'Energy balance options'!$A$7:$A$3000,HeatGen!$A1446)</f>
        <v>0</v>
      </c>
      <c r="T1446">
        <f>SUMIFS('Energy balance options'!$G$7:$G$3000,'Energy balance options'!$B$7:$B$3000,HeatGen!T$2,'Energy balance options'!$A$7:$A$3000,HeatGen!$A1446)</f>
        <v>0</v>
      </c>
      <c r="U1446">
        <f>SUMIFS('Energy balance options'!$G$7:$G$3000,'Energy balance options'!$B$7:$B$3000,HeatGen!U$2,'Energy balance options'!$A$7:$A$3000,HeatGen!$A1446)</f>
        <v>0</v>
      </c>
      <c r="V1446">
        <f>SUMIFS('Energy balance options'!$G$7:$G$3000,'Energy balance options'!$B$7:$B$3000,HeatGen!V$2,'Energy balance options'!$A$7:$A$3000,HeatGen!$A1446)</f>
        <v>0</v>
      </c>
      <c r="W1446">
        <f>SUMIFS('Energy balance options'!$G$7:$G$3000,'Energy balance options'!$B$7:$B$3000,HeatGen!W$2,'Energy balance options'!$A$7:$A$3000,HeatGen!$A1446)</f>
        <v>0</v>
      </c>
      <c r="X1446">
        <f>SUMIFS('Energy balance options'!$G$7:$G$3000,'Energy balance options'!$B$7:$B$3000,HeatGen!X$2,'Energy balance options'!$A$7:$A$3000,HeatGen!$A1446)</f>
        <v>0</v>
      </c>
      <c r="AG1446">
        <f t="shared" si="286"/>
        <v>0</v>
      </c>
      <c r="AH1446">
        <f t="shared" si="287"/>
        <v>0</v>
      </c>
      <c r="AI1446">
        <f t="shared" si="288"/>
        <v>0</v>
      </c>
      <c r="AJ1446">
        <f t="shared" si="289"/>
        <v>0</v>
      </c>
      <c r="AK1446">
        <f t="shared" si="290"/>
        <v>0</v>
      </c>
      <c r="AL1446">
        <f t="shared" si="291"/>
        <v>0</v>
      </c>
      <c r="AM1446">
        <f t="shared" si="292"/>
        <v>0</v>
      </c>
      <c r="AN1446">
        <f t="shared" si="293"/>
        <v>0</v>
      </c>
      <c r="AO1446">
        <f t="shared" si="294"/>
        <v>0</v>
      </c>
    </row>
    <row r="1447" spans="1:41" x14ac:dyDescent="0.2">
      <c r="A1447" s="9">
        <f>'Cost per option'!A1455</f>
        <v>0</v>
      </c>
      <c r="B1447" t="str">
        <f>_xlfn.IFNA(VLOOKUP(A1447,'Energy balance options'!A$7:C$3000,3,FALSE),"")</f>
        <v/>
      </c>
      <c r="C1447">
        <f>SUMIFS('Energy balance options'!$F$7:$F$3000,'Energy balance options'!$B$7:$B$3000,HeatGen!C$2,'Energy balance options'!$A$7:$A$3000,HeatGen!$A1447)</f>
        <v>0</v>
      </c>
      <c r="D1447">
        <f>SUMIFS('Energy balance options'!$F$7:$F$3000,'Energy balance options'!$B$7:$B$3000,HeatGen!D$2,'Energy balance options'!$A$7:$A$3000,HeatGen!$A1447)</f>
        <v>0</v>
      </c>
      <c r="E1447">
        <f>SUMIFS('Energy balance options'!$F$7:$F$3000,'Energy balance options'!$B$7:$B$3000,HeatGen!E$2,'Energy balance options'!$A$7:$A$3000,HeatGen!$A1447)</f>
        <v>0</v>
      </c>
      <c r="F1447">
        <f>SUMIFS('Energy balance options'!$F$7:$F$3000,'Energy balance options'!$B$7:$B$3000,HeatGen!F$2,'Energy balance options'!$A$7:$A$3000,HeatGen!$A1447)</f>
        <v>0</v>
      </c>
      <c r="G1447">
        <f>SUMIFS('Energy balance options'!$F$7:$F$3000,'Energy balance options'!$B$7:$B$3000,HeatGen!G$2,'Energy balance options'!$A$7:$A$3000,HeatGen!$A1447)</f>
        <v>0</v>
      </c>
      <c r="H1447">
        <f>SUMIFS('Energy balance options'!$F$7:$F$3000,'Energy balance options'!$B$7:$B$3000,HeatGen!H$2,'Energy balance options'!$A$7:$A$3000,HeatGen!$A1447)</f>
        <v>0</v>
      </c>
      <c r="I1447">
        <f>SUMIFS('Energy balance options'!$F$7:$F$3000,'Energy balance options'!$B$7:$B$3000,HeatGen!I$2,'Energy balance options'!$A$7:$A$3000,HeatGen!$A1447)</f>
        <v>0</v>
      </c>
      <c r="J1447">
        <f>SUMIFS('Energy balance options'!$F$7:$F$3000,'Energy balance options'!$B$7:$B$3000,HeatGen!J$2,'Energy balance options'!$A$7:$A$3000,HeatGen!$A1447)</f>
        <v>0</v>
      </c>
      <c r="K1447">
        <f>SUMIFS('Energy balance options'!$F$7:$F$3000,'Energy balance options'!$B$7:$B$3000,HeatGen!K$2,'Energy balance options'!$A$7:$A$3000,HeatGen!$A1447)</f>
        <v>0</v>
      </c>
      <c r="L1447">
        <f>SUMIFS('Energy balance options'!$F$7:$F$3000,'Energy balance options'!$B$7:$B$3000,HeatGen!L$2,'Energy balance options'!$A$7:$A$3000,HeatGen!$A1447)</f>
        <v>0</v>
      </c>
      <c r="M1447">
        <f>SUMIFS('Energy balance options'!$F$7:$F$3000,'Energy balance options'!$B$7:$B$3000,HeatGen!M$2,'Energy balance options'!$A$7:$A$3000,HeatGen!$A1447)</f>
        <v>0</v>
      </c>
      <c r="N1447">
        <f>SUMIFS('Energy balance options'!$F$7:$F$3000,'Energy balance options'!$B$7:$B$3000,HeatGen!N$2,'Energy balance options'!$A$7:$A$3000,HeatGen!$A1447)</f>
        <v>0</v>
      </c>
      <c r="P1447">
        <f>SUMIFS('Energy balance options'!$F$7:$F$3000,'Energy balance options'!$B$7:$B$3000,HeatGen!P$2,'Energy balance options'!$A$7:$A$3000,HeatGen!$A1447)</f>
        <v>0</v>
      </c>
      <c r="Q1447">
        <f>SUMIFS('Energy balance options'!$F$7:$F$3000,'Energy balance options'!$B$7:$B$3000,HeatGen!Q$2,'Energy balance options'!$A$7:$A$3000,HeatGen!$A1447)</f>
        <v>0</v>
      </c>
      <c r="R1447">
        <f>SUMIFS('Energy balance options'!$F$7:$F$3000,'Energy balance options'!$B$7:$B$3000,HeatGen!R$2,'Energy balance options'!$A$7:$A$3000,HeatGen!$A1447)</f>
        <v>0</v>
      </c>
      <c r="S1447">
        <f>SUMIFS('Energy balance options'!$G$7:$G$3000,'Energy balance options'!$B$7:$B$3000,HeatGen!S$2,'Energy balance options'!$A$7:$A$3000,HeatGen!$A1447)</f>
        <v>0</v>
      </c>
      <c r="T1447">
        <f>SUMIFS('Energy balance options'!$G$7:$G$3000,'Energy balance options'!$B$7:$B$3000,HeatGen!T$2,'Energy balance options'!$A$7:$A$3000,HeatGen!$A1447)</f>
        <v>0</v>
      </c>
      <c r="U1447">
        <f>SUMIFS('Energy balance options'!$G$7:$G$3000,'Energy balance options'!$B$7:$B$3000,HeatGen!U$2,'Energy balance options'!$A$7:$A$3000,HeatGen!$A1447)</f>
        <v>0</v>
      </c>
      <c r="V1447">
        <f>SUMIFS('Energy balance options'!$G$7:$G$3000,'Energy balance options'!$B$7:$B$3000,HeatGen!V$2,'Energy balance options'!$A$7:$A$3000,HeatGen!$A1447)</f>
        <v>0</v>
      </c>
      <c r="W1447">
        <f>SUMIFS('Energy balance options'!$G$7:$G$3000,'Energy balance options'!$B$7:$B$3000,HeatGen!W$2,'Energy balance options'!$A$7:$A$3000,HeatGen!$A1447)</f>
        <v>0</v>
      </c>
      <c r="X1447">
        <f>SUMIFS('Energy balance options'!$G$7:$G$3000,'Energy balance options'!$B$7:$B$3000,HeatGen!X$2,'Energy balance options'!$A$7:$A$3000,HeatGen!$A1447)</f>
        <v>0</v>
      </c>
      <c r="AG1447">
        <f t="shared" si="286"/>
        <v>0</v>
      </c>
      <c r="AH1447">
        <f t="shared" si="287"/>
        <v>0</v>
      </c>
      <c r="AI1447">
        <f t="shared" si="288"/>
        <v>0</v>
      </c>
      <c r="AJ1447">
        <f t="shared" si="289"/>
        <v>0</v>
      </c>
      <c r="AK1447">
        <f t="shared" si="290"/>
        <v>0</v>
      </c>
      <c r="AL1447">
        <f t="shared" si="291"/>
        <v>0</v>
      </c>
      <c r="AM1447">
        <f t="shared" si="292"/>
        <v>0</v>
      </c>
      <c r="AN1447">
        <f t="shared" si="293"/>
        <v>0</v>
      </c>
      <c r="AO1447">
        <f t="shared" si="294"/>
        <v>0</v>
      </c>
    </row>
    <row r="1448" spans="1:41" x14ac:dyDescent="0.2">
      <c r="A1448" s="9">
        <f>'Cost per option'!A1456</f>
        <v>0</v>
      </c>
      <c r="B1448" t="str">
        <f>_xlfn.IFNA(VLOOKUP(A1448,'Energy balance options'!A$7:C$3000,3,FALSE),"")</f>
        <v/>
      </c>
      <c r="C1448">
        <f>SUMIFS('Energy balance options'!$F$7:$F$3000,'Energy balance options'!$B$7:$B$3000,HeatGen!C$2,'Energy balance options'!$A$7:$A$3000,HeatGen!$A1448)</f>
        <v>0</v>
      </c>
      <c r="D1448">
        <f>SUMIFS('Energy balance options'!$F$7:$F$3000,'Energy balance options'!$B$7:$B$3000,HeatGen!D$2,'Energy balance options'!$A$7:$A$3000,HeatGen!$A1448)</f>
        <v>0</v>
      </c>
      <c r="E1448">
        <f>SUMIFS('Energy balance options'!$F$7:$F$3000,'Energy balance options'!$B$7:$B$3000,HeatGen!E$2,'Energy balance options'!$A$7:$A$3000,HeatGen!$A1448)</f>
        <v>0</v>
      </c>
      <c r="F1448">
        <f>SUMIFS('Energy balance options'!$F$7:$F$3000,'Energy balance options'!$B$7:$B$3000,HeatGen!F$2,'Energy balance options'!$A$7:$A$3000,HeatGen!$A1448)</f>
        <v>0</v>
      </c>
      <c r="G1448">
        <f>SUMIFS('Energy balance options'!$F$7:$F$3000,'Energy balance options'!$B$7:$B$3000,HeatGen!G$2,'Energy balance options'!$A$7:$A$3000,HeatGen!$A1448)</f>
        <v>0</v>
      </c>
      <c r="H1448">
        <f>SUMIFS('Energy balance options'!$F$7:$F$3000,'Energy balance options'!$B$7:$B$3000,HeatGen!H$2,'Energy balance options'!$A$7:$A$3000,HeatGen!$A1448)</f>
        <v>0</v>
      </c>
      <c r="I1448">
        <f>SUMIFS('Energy balance options'!$F$7:$F$3000,'Energy balance options'!$B$7:$B$3000,HeatGen!I$2,'Energy balance options'!$A$7:$A$3000,HeatGen!$A1448)</f>
        <v>0</v>
      </c>
      <c r="J1448">
        <f>SUMIFS('Energy balance options'!$F$7:$F$3000,'Energy balance options'!$B$7:$B$3000,HeatGen!J$2,'Energy balance options'!$A$7:$A$3000,HeatGen!$A1448)</f>
        <v>0</v>
      </c>
      <c r="K1448">
        <f>SUMIFS('Energy balance options'!$F$7:$F$3000,'Energy balance options'!$B$7:$B$3000,HeatGen!K$2,'Energy balance options'!$A$7:$A$3000,HeatGen!$A1448)</f>
        <v>0</v>
      </c>
      <c r="L1448">
        <f>SUMIFS('Energy balance options'!$F$7:$F$3000,'Energy balance options'!$B$7:$B$3000,HeatGen!L$2,'Energy balance options'!$A$7:$A$3000,HeatGen!$A1448)</f>
        <v>0</v>
      </c>
      <c r="M1448">
        <f>SUMIFS('Energy balance options'!$F$7:$F$3000,'Energy balance options'!$B$7:$B$3000,HeatGen!M$2,'Energy balance options'!$A$7:$A$3000,HeatGen!$A1448)</f>
        <v>0</v>
      </c>
      <c r="N1448">
        <f>SUMIFS('Energy balance options'!$F$7:$F$3000,'Energy balance options'!$B$7:$B$3000,HeatGen!N$2,'Energy balance options'!$A$7:$A$3000,HeatGen!$A1448)</f>
        <v>0</v>
      </c>
      <c r="P1448">
        <f>SUMIFS('Energy balance options'!$F$7:$F$3000,'Energy balance options'!$B$7:$B$3000,HeatGen!P$2,'Energy balance options'!$A$7:$A$3000,HeatGen!$A1448)</f>
        <v>0</v>
      </c>
      <c r="Q1448">
        <f>SUMIFS('Energy balance options'!$F$7:$F$3000,'Energy balance options'!$B$7:$B$3000,HeatGen!Q$2,'Energy balance options'!$A$7:$A$3000,HeatGen!$A1448)</f>
        <v>0</v>
      </c>
      <c r="R1448">
        <f>SUMIFS('Energy balance options'!$F$7:$F$3000,'Energy balance options'!$B$7:$B$3000,HeatGen!R$2,'Energy balance options'!$A$7:$A$3000,HeatGen!$A1448)</f>
        <v>0</v>
      </c>
      <c r="S1448">
        <f>SUMIFS('Energy balance options'!$G$7:$G$3000,'Energy balance options'!$B$7:$B$3000,HeatGen!S$2,'Energy balance options'!$A$7:$A$3000,HeatGen!$A1448)</f>
        <v>0</v>
      </c>
      <c r="T1448">
        <f>SUMIFS('Energy balance options'!$G$7:$G$3000,'Energy balance options'!$B$7:$B$3000,HeatGen!T$2,'Energy balance options'!$A$7:$A$3000,HeatGen!$A1448)</f>
        <v>0</v>
      </c>
      <c r="U1448">
        <f>SUMIFS('Energy balance options'!$G$7:$G$3000,'Energy balance options'!$B$7:$B$3000,HeatGen!U$2,'Energy balance options'!$A$7:$A$3000,HeatGen!$A1448)</f>
        <v>0</v>
      </c>
      <c r="V1448">
        <f>SUMIFS('Energy balance options'!$G$7:$G$3000,'Energy balance options'!$B$7:$B$3000,HeatGen!V$2,'Energy balance options'!$A$7:$A$3000,HeatGen!$A1448)</f>
        <v>0</v>
      </c>
      <c r="W1448">
        <f>SUMIFS('Energy balance options'!$G$7:$G$3000,'Energy balance options'!$B$7:$B$3000,HeatGen!W$2,'Energy balance options'!$A$7:$A$3000,HeatGen!$A1448)</f>
        <v>0</v>
      </c>
      <c r="X1448">
        <f>SUMIFS('Energy balance options'!$G$7:$G$3000,'Energy balance options'!$B$7:$B$3000,HeatGen!X$2,'Energy balance options'!$A$7:$A$3000,HeatGen!$A1448)</f>
        <v>0</v>
      </c>
      <c r="AG1448">
        <f t="shared" si="286"/>
        <v>0</v>
      </c>
      <c r="AH1448">
        <f t="shared" si="287"/>
        <v>0</v>
      </c>
      <c r="AI1448">
        <f t="shared" si="288"/>
        <v>0</v>
      </c>
      <c r="AJ1448">
        <f t="shared" si="289"/>
        <v>0</v>
      </c>
      <c r="AK1448">
        <f t="shared" si="290"/>
        <v>0</v>
      </c>
      <c r="AL1448">
        <f t="shared" si="291"/>
        <v>0</v>
      </c>
      <c r="AM1448">
        <f t="shared" si="292"/>
        <v>0</v>
      </c>
      <c r="AN1448">
        <f t="shared" si="293"/>
        <v>0</v>
      </c>
      <c r="AO1448">
        <f t="shared" si="294"/>
        <v>0</v>
      </c>
    </row>
    <row r="1449" spans="1:41" x14ac:dyDescent="0.2">
      <c r="A1449" s="9">
        <f>'Cost per option'!A1457</f>
        <v>0</v>
      </c>
      <c r="B1449" t="str">
        <f>_xlfn.IFNA(VLOOKUP(A1449,'Energy balance options'!A$7:C$3000,3,FALSE),"")</f>
        <v/>
      </c>
      <c r="C1449">
        <f>SUMIFS('Energy balance options'!$F$7:$F$3000,'Energy balance options'!$B$7:$B$3000,HeatGen!C$2,'Energy balance options'!$A$7:$A$3000,HeatGen!$A1449)</f>
        <v>0</v>
      </c>
      <c r="D1449">
        <f>SUMIFS('Energy balance options'!$F$7:$F$3000,'Energy balance options'!$B$7:$B$3000,HeatGen!D$2,'Energy balance options'!$A$7:$A$3000,HeatGen!$A1449)</f>
        <v>0</v>
      </c>
      <c r="E1449">
        <f>SUMIFS('Energy balance options'!$F$7:$F$3000,'Energy balance options'!$B$7:$B$3000,HeatGen!E$2,'Energy balance options'!$A$7:$A$3000,HeatGen!$A1449)</f>
        <v>0</v>
      </c>
      <c r="F1449">
        <f>SUMIFS('Energy balance options'!$F$7:$F$3000,'Energy balance options'!$B$7:$B$3000,HeatGen!F$2,'Energy balance options'!$A$7:$A$3000,HeatGen!$A1449)</f>
        <v>0</v>
      </c>
      <c r="G1449">
        <f>SUMIFS('Energy balance options'!$F$7:$F$3000,'Energy balance options'!$B$7:$B$3000,HeatGen!G$2,'Energy balance options'!$A$7:$A$3000,HeatGen!$A1449)</f>
        <v>0</v>
      </c>
      <c r="H1449">
        <f>SUMIFS('Energy balance options'!$F$7:$F$3000,'Energy balance options'!$B$7:$B$3000,HeatGen!H$2,'Energy balance options'!$A$7:$A$3000,HeatGen!$A1449)</f>
        <v>0</v>
      </c>
      <c r="I1449">
        <f>SUMIFS('Energy balance options'!$F$7:$F$3000,'Energy balance options'!$B$7:$B$3000,HeatGen!I$2,'Energy balance options'!$A$7:$A$3000,HeatGen!$A1449)</f>
        <v>0</v>
      </c>
      <c r="J1449">
        <f>SUMIFS('Energy balance options'!$F$7:$F$3000,'Energy balance options'!$B$7:$B$3000,HeatGen!J$2,'Energy balance options'!$A$7:$A$3000,HeatGen!$A1449)</f>
        <v>0</v>
      </c>
      <c r="K1449">
        <f>SUMIFS('Energy balance options'!$F$7:$F$3000,'Energy balance options'!$B$7:$B$3000,HeatGen!K$2,'Energy balance options'!$A$7:$A$3000,HeatGen!$A1449)</f>
        <v>0</v>
      </c>
      <c r="L1449">
        <f>SUMIFS('Energy balance options'!$F$7:$F$3000,'Energy balance options'!$B$7:$B$3000,HeatGen!L$2,'Energy balance options'!$A$7:$A$3000,HeatGen!$A1449)</f>
        <v>0</v>
      </c>
      <c r="M1449">
        <f>SUMIFS('Energy balance options'!$F$7:$F$3000,'Energy balance options'!$B$7:$B$3000,HeatGen!M$2,'Energy balance options'!$A$7:$A$3000,HeatGen!$A1449)</f>
        <v>0</v>
      </c>
      <c r="N1449">
        <f>SUMIFS('Energy balance options'!$F$7:$F$3000,'Energy balance options'!$B$7:$B$3000,HeatGen!N$2,'Energy balance options'!$A$7:$A$3000,HeatGen!$A1449)</f>
        <v>0</v>
      </c>
      <c r="P1449">
        <f>SUMIFS('Energy balance options'!$F$7:$F$3000,'Energy balance options'!$B$7:$B$3000,HeatGen!P$2,'Energy balance options'!$A$7:$A$3000,HeatGen!$A1449)</f>
        <v>0</v>
      </c>
      <c r="Q1449">
        <f>SUMIFS('Energy balance options'!$F$7:$F$3000,'Energy balance options'!$B$7:$B$3000,HeatGen!Q$2,'Energy balance options'!$A$7:$A$3000,HeatGen!$A1449)</f>
        <v>0</v>
      </c>
      <c r="R1449">
        <f>SUMIFS('Energy balance options'!$F$7:$F$3000,'Energy balance options'!$B$7:$B$3000,HeatGen!R$2,'Energy balance options'!$A$7:$A$3000,HeatGen!$A1449)</f>
        <v>0</v>
      </c>
      <c r="S1449">
        <f>SUMIFS('Energy balance options'!$G$7:$G$3000,'Energy balance options'!$B$7:$B$3000,HeatGen!S$2,'Energy balance options'!$A$7:$A$3000,HeatGen!$A1449)</f>
        <v>0</v>
      </c>
      <c r="T1449">
        <f>SUMIFS('Energy balance options'!$G$7:$G$3000,'Energy balance options'!$B$7:$B$3000,HeatGen!T$2,'Energy balance options'!$A$7:$A$3000,HeatGen!$A1449)</f>
        <v>0</v>
      </c>
      <c r="U1449">
        <f>SUMIFS('Energy balance options'!$G$7:$G$3000,'Energy balance options'!$B$7:$B$3000,HeatGen!U$2,'Energy balance options'!$A$7:$A$3000,HeatGen!$A1449)</f>
        <v>0</v>
      </c>
      <c r="V1449">
        <f>SUMIFS('Energy balance options'!$G$7:$G$3000,'Energy balance options'!$B$7:$B$3000,HeatGen!V$2,'Energy balance options'!$A$7:$A$3000,HeatGen!$A1449)</f>
        <v>0</v>
      </c>
      <c r="W1449">
        <f>SUMIFS('Energy balance options'!$G$7:$G$3000,'Energy balance options'!$B$7:$B$3000,HeatGen!W$2,'Energy balance options'!$A$7:$A$3000,HeatGen!$A1449)</f>
        <v>0</v>
      </c>
      <c r="X1449">
        <f>SUMIFS('Energy balance options'!$G$7:$G$3000,'Energy balance options'!$B$7:$B$3000,HeatGen!X$2,'Energy balance options'!$A$7:$A$3000,HeatGen!$A1449)</f>
        <v>0</v>
      </c>
      <c r="AG1449">
        <f t="shared" si="286"/>
        <v>0</v>
      </c>
      <c r="AH1449">
        <f t="shared" si="287"/>
        <v>0</v>
      </c>
      <c r="AI1449">
        <f t="shared" si="288"/>
        <v>0</v>
      </c>
      <c r="AJ1449">
        <f t="shared" si="289"/>
        <v>0</v>
      </c>
      <c r="AK1449">
        <f t="shared" si="290"/>
        <v>0</v>
      </c>
      <c r="AL1449">
        <f t="shared" si="291"/>
        <v>0</v>
      </c>
      <c r="AM1449">
        <f t="shared" si="292"/>
        <v>0</v>
      </c>
      <c r="AN1449">
        <f t="shared" si="293"/>
        <v>0</v>
      </c>
      <c r="AO1449">
        <f t="shared" si="294"/>
        <v>0</v>
      </c>
    </row>
    <row r="1450" spans="1:41" x14ac:dyDescent="0.2">
      <c r="A1450" s="9">
        <f>'Cost per option'!A1458</f>
        <v>0</v>
      </c>
      <c r="B1450" t="str">
        <f>_xlfn.IFNA(VLOOKUP(A1450,'Energy balance options'!A$7:C$3000,3,FALSE),"")</f>
        <v/>
      </c>
      <c r="C1450">
        <f>SUMIFS('Energy balance options'!$F$7:$F$3000,'Energy balance options'!$B$7:$B$3000,HeatGen!C$2,'Energy balance options'!$A$7:$A$3000,HeatGen!$A1450)</f>
        <v>0</v>
      </c>
      <c r="D1450">
        <f>SUMIFS('Energy balance options'!$F$7:$F$3000,'Energy balance options'!$B$7:$B$3000,HeatGen!D$2,'Energy balance options'!$A$7:$A$3000,HeatGen!$A1450)</f>
        <v>0</v>
      </c>
      <c r="E1450">
        <f>SUMIFS('Energy balance options'!$F$7:$F$3000,'Energy balance options'!$B$7:$B$3000,HeatGen!E$2,'Energy balance options'!$A$7:$A$3000,HeatGen!$A1450)</f>
        <v>0</v>
      </c>
      <c r="F1450">
        <f>SUMIFS('Energy balance options'!$F$7:$F$3000,'Energy balance options'!$B$7:$B$3000,HeatGen!F$2,'Energy balance options'!$A$7:$A$3000,HeatGen!$A1450)</f>
        <v>0</v>
      </c>
      <c r="G1450">
        <f>SUMIFS('Energy balance options'!$F$7:$F$3000,'Energy balance options'!$B$7:$B$3000,HeatGen!G$2,'Energy balance options'!$A$7:$A$3000,HeatGen!$A1450)</f>
        <v>0</v>
      </c>
      <c r="H1450">
        <f>SUMIFS('Energy balance options'!$F$7:$F$3000,'Energy balance options'!$B$7:$B$3000,HeatGen!H$2,'Energy balance options'!$A$7:$A$3000,HeatGen!$A1450)</f>
        <v>0</v>
      </c>
      <c r="I1450">
        <f>SUMIFS('Energy balance options'!$F$7:$F$3000,'Energy balance options'!$B$7:$B$3000,HeatGen!I$2,'Energy balance options'!$A$7:$A$3000,HeatGen!$A1450)</f>
        <v>0</v>
      </c>
      <c r="J1450">
        <f>SUMIFS('Energy balance options'!$F$7:$F$3000,'Energy balance options'!$B$7:$B$3000,HeatGen!J$2,'Energy balance options'!$A$7:$A$3000,HeatGen!$A1450)</f>
        <v>0</v>
      </c>
      <c r="K1450">
        <f>SUMIFS('Energy balance options'!$F$7:$F$3000,'Energy balance options'!$B$7:$B$3000,HeatGen!K$2,'Energy balance options'!$A$7:$A$3000,HeatGen!$A1450)</f>
        <v>0</v>
      </c>
      <c r="L1450">
        <f>SUMIFS('Energy balance options'!$F$7:$F$3000,'Energy balance options'!$B$7:$B$3000,HeatGen!L$2,'Energy balance options'!$A$7:$A$3000,HeatGen!$A1450)</f>
        <v>0</v>
      </c>
      <c r="M1450">
        <f>SUMIFS('Energy balance options'!$F$7:$F$3000,'Energy balance options'!$B$7:$B$3000,HeatGen!M$2,'Energy balance options'!$A$7:$A$3000,HeatGen!$A1450)</f>
        <v>0</v>
      </c>
      <c r="N1450">
        <f>SUMIFS('Energy balance options'!$F$7:$F$3000,'Energy balance options'!$B$7:$B$3000,HeatGen!N$2,'Energy balance options'!$A$7:$A$3000,HeatGen!$A1450)</f>
        <v>0</v>
      </c>
      <c r="P1450">
        <f>SUMIFS('Energy balance options'!$F$7:$F$3000,'Energy balance options'!$B$7:$B$3000,HeatGen!P$2,'Energy balance options'!$A$7:$A$3000,HeatGen!$A1450)</f>
        <v>0</v>
      </c>
      <c r="Q1450">
        <f>SUMIFS('Energy balance options'!$F$7:$F$3000,'Energy balance options'!$B$7:$B$3000,HeatGen!Q$2,'Energy balance options'!$A$7:$A$3000,HeatGen!$A1450)</f>
        <v>0</v>
      </c>
      <c r="R1450">
        <f>SUMIFS('Energy balance options'!$F$7:$F$3000,'Energy balance options'!$B$7:$B$3000,HeatGen!R$2,'Energy balance options'!$A$7:$A$3000,HeatGen!$A1450)</f>
        <v>0</v>
      </c>
      <c r="S1450">
        <f>SUMIFS('Energy balance options'!$G$7:$G$3000,'Energy balance options'!$B$7:$B$3000,HeatGen!S$2,'Energy balance options'!$A$7:$A$3000,HeatGen!$A1450)</f>
        <v>0</v>
      </c>
      <c r="T1450">
        <f>SUMIFS('Energy balance options'!$G$7:$G$3000,'Energy balance options'!$B$7:$B$3000,HeatGen!T$2,'Energy balance options'!$A$7:$A$3000,HeatGen!$A1450)</f>
        <v>0</v>
      </c>
      <c r="U1450">
        <f>SUMIFS('Energy balance options'!$G$7:$G$3000,'Energy balance options'!$B$7:$B$3000,HeatGen!U$2,'Energy balance options'!$A$7:$A$3000,HeatGen!$A1450)</f>
        <v>0</v>
      </c>
      <c r="V1450">
        <f>SUMIFS('Energy balance options'!$G$7:$G$3000,'Energy balance options'!$B$7:$B$3000,HeatGen!V$2,'Energy balance options'!$A$7:$A$3000,HeatGen!$A1450)</f>
        <v>0</v>
      </c>
      <c r="W1450">
        <f>SUMIFS('Energy balance options'!$G$7:$G$3000,'Energy balance options'!$B$7:$B$3000,HeatGen!W$2,'Energy balance options'!$A$7:$A$3000,HeatGen!$A1450)</f>
        <v>0</v>
      </c>
      <c r="X1450">
        <f>SUMIFS('Energy balance options'!$G$7:$G$3000,'Energy balance options'!$B$7:$B$3000,HeatGen!X$2,'Energy balance options'!$A$7:$A$3000,HeatGen!$A1450)</f>
        <v>0</v>
      </c>
      <c r="AG1450">
        <f t="shared" si="286"/>
        <v>0</v>
      </c>
      <c r="AH1450">
        <f t="shared" si="287"/>
        <v>0</v>
      </c>
      <c r="AI1450">
        <f t="shared" si="288"/>
        <v>0</v>
      </c>
      <c r="AJ1450">
        <f t="shared" si="289"/>
        <v>0</v>
      </c>
      <c r="AK1450">
        <f t="shared" si="290"/>
        <v>0</v>
      </c>
      <c r="AL1450">
        <f t="shared" si="291"/>
        <v>0</v>
      </c>
      <c r="AM1450">
        <f t="shared" si="292"/>
        <v>0</v>
      </c>
      <c r="AN1450">
        <f t="shared" si="293"/>
        <v>0</v>
      </c>
      <c r="AO1450">
        <f t="shared" si="294"/>
        <v>0</v>
      </c>
    </row>
    <row r="1451" spans="1:41" x14ac:dyDescent="0.2">
      <c r="A1451" s="9">
        <f>'Cost per option'!A1459</f>
        <v>0</v>
      </c>
      <c r="B1451" t="str">
        <f>_xlfn.IFNA(VLOOKUP(A1451,'Energy balance options'!A$7:C$3000,3,FALSE),"")</f>
        <v/>
      </c>
      <c r="C1451">
        <f>SUMIFS('Energy balance options'!$F$7:$F$3000,'Energy balance options'!$B$7:$B$3000,HeatGen!C$2,'Energy balance options'!$A$7:$A$3000,HeatGen!$A1451)</f>
        <v>0</v>
      </c>
      <c r="D1451">
        <f>SUMIFS('Energy balance options'!$F$7:$F$3000,'Energy balance options'!$B$7:$B$3000,HeatGen!D$2,'Energy balance options'!$A$7:$A$3000,HeatGen!$A1451)</f>
        <v>0</v>
      </c>
      <c r="E1451">
        <f>SUMIFS('Energy balance options'!$F$7:$F$3000,'Energy balance options'!$B$7:$B$3000,HeatGen!E$2,'Energy balance options'!$A$7:$A$3000,HeatGen!$A1451)</f>
        <v>0</v>
      </c>
      <c r="F1451">
        <f>SUMIFS('Energy balance options'!$F$7:$F$3000,'Energy balance options'!$B$7:$B$3000,HeatGen!F$2,'Energy balance options'!$A$7:$A$3000,HeatGen!$A1451)</f>
        <v>0</v>
      </c>
      <c r="G1451">
        <f>SUMIFS('Energy balance options'!$F$7:$F$3000,'Energy balance options'!$B$7:$B$3000,HeatGen!G$2,'Energy balance options'!$A$7:$A$3000,HeatGen!$A1451)</f>
        <v>0</v>
      </c>
      <c r="H1451">
        <f>SUMIFS('Energy balance options'!$F$7:$F$3000,'Energy balance options'!$B$7:$B$3000,HeatGen!H$2,'Energy balance options'!$A$7:$A$3000,HeatGen!$A1451)</f>
        <v>0</v>
      </c>
      <c r="I1451">
        <f>SUMIFS('Energy balance options'!$F$7:$F$3000,'Energy balance options'!$B$7:$B$3000,HeatGen!I$2,'Energy balance options'!$A$7:$A$3000,HeatGen!$A1451)</f>
        <v>0</v>
      </c>
      <c r="J1451">
        <f>SUMIFS('Energy balance options'!$F$7:$F$3000,'Energy balance options'!$B$7:$B$3000,HeatGen!J$2,'Energy balance options'!$A$7:$A$3000,HeatGen!$A1451)</f>
        <v>0</v>
      </c>
      <c r="K1451">
        <f>SUMIFS('Energy balance options'!$F$7:$F$3000,'Energy balance options'!$B$7:$B$3000,HeatGen!K$2,'Energy balance options'!$A$7:$A$3000,HeatGen!$A1451)</f>
        <v>0</v>
      </c>
      <c r="L1451">
        <f>SUMIFS('Energy balance options'!$F$7:$F$3000,'Energy balance options'!$B$7:$B$3000,HeatGen!L$2,'Energy balance options'!$A$7:$A$3000,HeatGen!$A1451)</f>
        <v>0</v>
      </c>
      <c r="M1451">
        <f>SUMIFS('Energy balance options'!$F$7:$F$3000,'Energy balance options'!$B$7:$B$3000,HeatGen!M$2,'Energy balance options'!$A$7:$A$3000,HeatGen!$A1451)</f>
        <v>0</v>
      </c>
      <c r="N1451">
        <f>SUMIFS('Energy balance options'!$F$7:$F$3000,'Energy balance options'!$B$7:$B$3000,HeatGen!N$2,'Energy balance options'!$A$7:$A$3000,HeatGen!$A1451)</f>
        <v>0</v>
      </c>
      <c r="P1451">
        <f>SUMIFS('Energy balance options'!$F$7:$F$3000,'Energy balance options'!$B$7:$B$3000,HeatGen!P$2,'Energy balance options'!$A$7:$A$3000,HeatGen!$A1451)</f>
        <v>0</v>
      </c>
      <c r="Q1451">
        <f>SUMIFS('Energy balance options'!$F$7:$F$3000,'Energy balance options'!$B$7:$B$3000,HeatGen!Q$2,'Energy balance options'!$A$7:$A$3000,HeatGen!$A1451)</f>
        <v>0</v>
      </c>
      <c r="R1451">
        <f>SUMIFS('Energy balance options'!$F$7:$F$3000,'Energy balance options'!$B$7:$B$3000,HeatGen!R$2,'Energy balance options'!$A$7:$A$3000,HeatGen!$A1451)</f>
        <v>0</v>
      </c>
      <c r="S1451">
        <f>SUMIFS('Energy balance options'!$G$7:$G$3000,'Energy balance options'!$B$7:$B$3000,HeatGen!S$2,'Energy balance options'!$A$7:$A$3000,HeatGen!$A1451)</f>
        <v>0</v>
      </c>
      <c r="T1451">
        <f>SUMIFS('Energy balance options'!$G$7:$G$3000,'Energy balance options'!$B$7:$B$3000,HeatGen!T$2,'Energy balance options'!$A$7:$A$3000,HeatGen!$A1451)</f>
        <v>0</v>
      </c>
      <c r="U1451">
        <f>SUMIFS('Energy balance options'!$G$7:$G$3000,'Energy balance options'!$B$7:$B$3000,HeatGen!U$2,'Energy balance options'!$A$7:$A$3000,HeatGen!$A1451)</f>
        <v>0</v>
      </c>
      <c r="V1451">
        <f>SUMIFS('Energy balance options'!$G$7:$G$3000,'Energy balance options'!$B$7:$B$3000,HeatGen!V$2,'Energy balance options'!$A$7:$A$3000,HeatGen!$A1451)</f>
        <v>0</v>
      </c>
      <c r="W1451">
        <f>SUMIFS('Energy balance options'!$G$7:$G$3000,'Energy balance options'!$B$7:$B$3000,HeatGen!W$2,'Energy balance options'!$A$7:$A$3000,HeatGen!$A1451)</f>
        <v>0</v>
      </c>
      <c r="X1451">
        <f>SUMIFS('Energy balance options'!$G$7:$G$3000,'Energy balance options'!$B$7:$B$3000,HeatGen!X$2,'Energy balance options'!$A$7:$A$3000,HeatGen!$A1451)</f>
        <v>0</v>
      </c>
      <c r="AG1451">
        <f t="shared" si="286"/>
        <v>0</v>
      </c>
      <c r="AH1451">
        <f t="shared" si="287"/>
        <v>0</v>
      </c>
      <c r="AI1451">
        <f t="shared" si="288"/>
        <v>0</v>
      </c>
      <c r="AJ1451">
        <f t="shared" si="289"/>
        <v>0</v>
      </c>
      <c r="AK1451">
        <f t="shared" si="290"/>
        <v>0</v>
      </c>
      <c r="AL1451">
        <f t="shared" si="291"/>
        <v>0</v>
      </c>
      <c r="AM1451">
        <f t="shared" si="292"/>
        <v>0</v>
      </c>
      <c r="AN1451">
        <f t="shared" si="293"/>
        <v>0</v>
      </c>
      <c r="AO1451">
        <f t="shared" si="294"/>
        <v>0</v>
      </c>
    </row>
    <row r="1452" spans="1:41" x14ac:dyDescent="0.2">
      <c r="A1452" s="9">
        <f>'Cost per option'!A1460</f>
        <v>0</v>
      </c>
      <c r="B1452" t="str">
        <f>_xlfn.IFNA(VLOOKUP(A1452,'Energy balance options'!A$7:C$3000,3,FALSE),"")</f>
        <v/>
      </c>
      <c r="C1452">
        <f>SUMIFS('Energy balance options'!$F$7:$F$3000,'Energy balance options'!$B$7:$B$3000,HeatGen!C$2,'Energy balance options'!$A$7:$A$3000,HeatGen!$A1452)</f>
        <v>0</v>
      </c>
      <c r="D1452">
        <f>SUMIFS('Energy balance options'!$F$7:$F$3000,'Energy balance options'!$B$7:$B$3000,HeatGen!D$2,'Energy balance options'!$A$7:$A$3000,HeatGen!$A1452)</f>
        <v>0</v>
      </c>
      <c r="E1452">
        <f>SUMIFS('Energy balance options'!$F$7:$F$3000,'Energy balance options'!$B$7:$B$3000,HeatGen!E$2,'Energy balance options'!$A$7:$A$3000,HeatGen!$A1452)</f>
        <v>0</v>
      </c>
      <c r="F1452">
        <f>SUMIFS('Energy balance options'!$F$7:$F$3000,'Energy balance options'!$B$7:$B$3000,HeatGen!F$2,'Energy balance options'!$A$7:$A$3000,HeatGen!$A1452)</f>
        <v>0</v>
      </c>
      <c r="G1452">
        <f>SUMIFS('Energy balance options'!$F$7:$F$3000,'Energy balance options'!$B$7:$B$3000,HeatGen!G$2,'Energy balance options'!$A$7:$A$3000,HeatGen!$A1452)</f>
        <v>0</v>
      </c>
      <c r="H1452">
        <f>SUMIFS('Energy balance options'!$F$7:$F$3000,'Energy balance options'!$B$7:$B$3000,HeatGen!H$2,'Energy balance options'!$A$7:$A$3000,HeatGen!$A1452)</f>
        <v>0</v>
      </c>
      <c r="I1452">
        <f>SUMIFS('Energy balance options'!$F$7:$F$3000,'Energy balance options'!$B$7:$B$3000,HeatGen!I$2,'Energy balance options'!$A$7:$A$3000,HeatGen!$A1452)</f>
        <v>0</v>
      </c>
      <c r="J1452">
        <f>SUMIFS('Energy balance options'!$F$7:$F$3000,'Energy balance options'!$B$7:$B$3000,HeatGen!J$2,'Energy balance options'!$A$7:$A$3000,HeatGen!$A1452)</f>
        <v>0</v>
      </c>
      <c r="K1452">
        <f>SUMIFS('Energy balance options'!$F$7:$F$3000,'Energy balance options'!$B$7:$B$3000,HeatGen!K$2,'Energy balance options'!$A$7:$A$3000,HeatGen!$A1452)</f>
        <v>0</v>
      </c>
      <c r="L1452">
        <f>SUMIFS('Energy balance options'!$F$7:$F$3000,'Energy balance options'!$B$7:$B$3000,HeatGen!L$2,'Energy balance options'!$A$7:$A$3000,HeatGen!$A1452)</f>
        <v>0</v>
      </c>
      <c r="M1452">
        <f>SUMIFS('Energy balance options'!$F$7:$F$3000,'Energy balance options'!$B$7:$B$3000,HeatGen!M$2,'Energy balance options'!$A$7:$A$3000,HeatGen!$A1452)</f>
        <v>0</v>
      </c>
      <c r="N1452">
        <f>SUMIFS('Energy balance options'!$F$7:$F$3000,'Energy balance options'!$B$7:$B$3000,HeatGen!N$2,'Energy balance options'!$A$7:$A$3000,HeatGen!$A1452)</f>
        <v>0</v>
      </c>
      <c r="P1452">
        <f>SUMIFS('Energy balance options'!$F$7:$F$3000,'Energy balance options'!$B$7:$B$3000,HeatGen!P$2,'Energy balance options'!$A$7:$A$3000,HeatGen!$A1452)</f>
        <v>0</v>
      </c>
      <c r="Q1452">
        <f>SUMIFS('Energy balance options'!$F$7:$F$3000,'Energy balance options'!$B$7:$B$3000,HeatGen!Q$2,'Energy balance options'!$A$7:$A$3000,HeatGen!$A1452)</f>
        <v>0</v>
      </c>
      <c r="R1452">
        <f>SUMIFS('Energy balance options'!$F$7:$F$3000,'Energy balance options'!$B$7:$B$3000,HeatGen!R$2,'Energy balance options'!$A$7:$A$3000,HeatGen!$A1452)</f>
        <v>0</v>
      </c>
      <c r="S1452">
        <f>SUMIFS('Energy balance options'!$G$7:$G$3000,'Energy balance options'!$B$7:$B$3000,HeatGen!S$2,'Energy balance options'!$A$7:$A$3000,HeatGen!$A1452)</f>
        <v>0</v>
      </c>
      <c r="T1452">
        <f>SUMIFS('Energy balance options'!$G$7:$G$3000,'Energy balance options'!$B$7:$B$3000,HeatGen!T$2,'Energy balance options'!$A$7:$A$3000,HeatGen!$A1452)</f>
        <v>0</v>
      </c>
      <c r="U1452">
        <f>SUMIFS('Energy balance options'!$G$7:$G$3000,'Energy balance options'!$B$7:$B$3000,HeatGen!U$2,'Energy balance options'!$A$7:$A$3000,HeatGen!$A1452)</f>
        <v>0</v>
      </c>
      <c r="V1452">
        <f>SUMIFS('Energy balance options'!$G$7:$G$3000,'Energy balance options'!$B$7:$B$3000,HeatGen!V$2,'Energy balance options'!$A$7:$A$3000,HeatGen!$A1452)</f>
        <v>0</v>
      </c>
      <c r="W1452">
        <f>SUMIFS('Energy balance options'!$G$7:$G$3000,'Energy balance options'!$B$7:$B$3000,HeatGen!W$2,'Energy balance options'!$A$7:$A$3000,HeatGen!$A1452)</f>
        <v>0</v>
      </c>
      <c r="X1452">
        <f>SUMIFS('Energy balance options'!$G$7:$G$3000,'Energy balance options'!$B$7:$B$3000,HeatGen!X$2,'Energy balance options'!$A$7:$A$3000,HeatGen!$A1452)</f>
        <v>0</v>
      </c>
      <c r="AG1452">
        <f t="shared" si="286"/>
        <v>0</v>
      </c>
      <c r="AH1452">
        <f t="shared" si="287"/>
        <v>0</v>
      </c>
      <c r="AI1452">
        <f t="shared" si="288"/>
        <v>0</v>
      </c>
      <c r="AJ1452">
        <f t="shared" si="289"/>
        <v>0</v>
      </c>
      <c r="AK1452">
        <f t="shared" si="290"/>
        <v>0</v>
      </c>
      <c r="AL1452">
        <f t="shared" si="291"/>
        <v>0</v>
      </c>
      <c r="AM1452">
        <f t="shared" si="292"/>
        <v>0</v>
      </c>
      <c r="AN1452">
        <f t="shared" si="293"/>
        <v>0</v>
      </c>
      <c r="AO1452">
        <f t="shared" si="294"/>
        <v>0</v>
      </c>
    </row>
    <row r="1453" spans="1:41" x14ac:dyDescent="0.2">
      <c r="A1453" s="9">
        <f>'Cost per option'!A1461</f>
        <v>0</v>
      </c>
      <c r="B1453" t="str">
        <f>_xlfn.IFNA(VLOOKUP(A1453,'Energy balance options'!A$7:C$3000,3,FALSE),"")</f>
        <v/>
      </c>
      <c r="C1453">
        <f>SUMIFS('Energy balance options'!$F$7:$F$3000,'Energy balance options'!$B$7:$B$3000,HeatGen!C$2,'Energy balance options'!$A$7:$A$3000,HeatGen!$A1453)</f>
        <v>0</v>
      </c>
      <c r="D1453">
        <f>SUMIFS('Energy balance options'!$F$7:$F$3000,'Energy balance options'!$B$7:$B$3000,HeatGen!D$2,'Energy balance options'!$A$7:$A$3000,HeatGen!$A1453)</f>
        <v>0</v>
      </c>
      <c r="E1453">
        <f>SUMIFS('Energy balance options'!$F$7:$F$3000,'Energy balance options'!$B$7:$B$3000,HeatGen!E$2,'Energy balance options'!$A$7:$A$3000,HeatGen!$A1453)</f>
        <v>0</v>
      </c>
      <c r="F1453">
        <f>SUMIFS('Energy balance options'!$F$7:$F$3000,'Energy balance options'!$B$7:$B$3000,HeatGen!F$2,'Energy balance options'!$A$7:$A$3000,HeatGen!$A1453)</f>
        <v>0</v>
      </c>
      <c r="G1453">
        <f>SUMIFS('Energy balance options'!$F$7:$F$3000,'Energy balance options'!$B$7:$B$3000,HeatGen!G$2,'Energy balance options'!$A$7:$A$3000,HeatGen!$A1453)</f>
        <v>0</v>
      </c>
      <c r="H1453">
        <f>SUMIFS('Energy balance options'!$F$7:$F$3000,'Energy balance options'!$B$7:$B$3000,HeatGen!H$2,'Energy balance options'!$A$7:$A$3000,HeatGen!$A1453)</f>
        <v>0</v>
      </c>
      <c r="I1453">
        <f>SUMIFS('Energy balance options'!$F$7:$F$3000,'Energy balance options'!$B$7:$B$3000,HeatGen!I$2,'Energy balance options'!$A$7:$A$3000,HeatGen!$A1453)</f>
        <v>0</v>
      </c>
      <c r="J1453">
        <f>SUMIFS('Energy balance options'!$F$7:$F$3000,'Energy balance options'!$B$7:$B$3000,HeatGen!J$2,'Energy balance options'!$A$7:$A$3000,HeatGen!$A1453)</f>
        <v>0</v>
      </c>
      <c r="K1453">
        <f>SUMIFS('Energy balance options'!$F$7:$F$3000,'Energy balance options'!$B$7:$B$3000,HeatGen!K$2,'Energy balance options'!$A$7:$A$3000,HeatGen!$A1453)</f>
        <v>0</v>
      </c>
      <c r="L1453">
        <f>SUMIFS('Energy balance options'!$F$7:$F$3000,'Energy balance options'!$B$7:$B$3000,HeatGen!L$2,'Energy balance options'!$A$7:$A$3000,HeatGen!$A1453)</f>
        <v>0</v>
      </c>
      <c r="M1453">
        <f>SUMIFS('Energy balance options'!$F$7:$F$3000,'Energy balance options'!$B$7:$B$3000,HeatGen!M$2,'Energy balance options'!$A$7:$A$3000,HeatGen!$A1453)</f>
        <v>0</v>
      </c>
      <c r="N1453">
        <f>SUMIFS('Energy balance options'!$F$7:$F$3000,'Energy balance options'!$B$7:$B$3000,HeatGen!N$2,'Energy balance options'!$A$7:$A$3000,HeatGen!$A1453)</f>
        <v>0</v>
      </c>
      <c r="P1453">
        <f>SUMIFS('Energy balance options'!$F$7:$F$3000,'Energy balance options'!$B$7:$B$3000,HeatGen!P$2,'Energy balance options'!$A$7:$A$3000,HeatGen!$A1453)</f>
        <v>0</v>
      </c>
      <c r="Q1453">
        <f>SUMIFS('Energy balance options'!$F$7:$F$3000,'Energy balance options'!$B$7:$B$3000,HeatGen!Q$2,'Energy balance options'!$A$7:$A$3000,HeatGen!$A1453)</f>
        <v>0</v>
      </c>
      <c r="R1453">
        <f>SUMIFS('Energy balance options'!$F$7:$F$3000,'Energy balance options'!$B$7:$B$3000,HeatGen!R$2,'Energy balance options'!$A$7:$A$3000,HeatGen!$A1453)</f>
        <v>0</v>
      </c>
      <c r="S1453">
        <f>SUMIFS('Energy balance options'!$G$7:$G$3000,'Energy balance options'!$B$7:$B$3000,HeatGen!S$2,'Energy balance options'!$A$7:$A$3000,HeatGen!$A1453)</f>
        <v>0</v>
      </c>
      <c r="T1453">
        <f>SUMIFS('Energy balance options'!$G$7:$G$3000,'Energy balance options'!$B$7:$B$3000,HeatGen!T$2,'Energy balance options'!$A$7:$A$3000,HeatGen!$A1453)</f>
        <v>0</v>
      </c>
      <c r="U1453">
        <f>SUMIFS('Energy balance options'!$G$7:$G$3000,'Energy balance options'!$B$7:$B$3000,HeatGen!U$2,'Energy balance options'!$A$7:$A$3000,HeatGen!$A1453)</f>
        <v>0</v>
      </c>
      <c r="V1453">
        <f>SUMIFS('Energy balance options'!$G$7:$G$3000,'Energy balance options'!$B$7:$B$3000,HeatGen!V$2,'Energy balance options'!$A$7:$A$3000,HeatGen!$A1453)</f>
        <v>0</v>
      </c>
      <c r="W1453">
        <f>SUMIFS('Energy balance options'!$G$7:$G$3000,'Energy balance options'!$B$7:$B$3000,HeatGen!W$2,'Energy balance options'!$A$7:$A$3000,HeatGen!$A1453)</f>
        <v>0</v>
      </c>
      <c r="X1453">
        <f>SUMIFS('Energy balance options'!$G$7:$G$3000,'Energy balance options'!$B$7:$B$3000,HeatGen!X$2,'Energy balance options'!$A$7:$A$3000,HeatGen!$A1453)</f>
        <v>0</v>
      </c>
      <c r="AG1453">
        <f t="shared" si="286"/>
        <v>0</v>
      </c>
      <c r="AH1453">
        <f t="shared" si="287"/>
        <v>0</v>
      </c>
      <c r="AI1453">
        <f t="shared" si="288"/>
        <v>0</v>
      </c>
      <c r="AJ1453">
        <f t="shared" si="289"/>
        <v>0</v>
      </c>
      <c r="AK1453">
        <f t="shared" si="290"/>
        <v>0</v>
      </c>
      <c r="AL1453">
        <f t="shared" si="291"/>
        <v>0</v>
      </c>
      <c r="AM1453">
        <f t="shared" si="292"/>
        <v>0</v>
      </c>
      <c r="AN1453">
        <f t="shared" si="293"/>
        <v>0</v>
      </c>
      <c r="AO1453">
        <f t="shared" si="294"/>
        <v>0</v>
      </c>
    </row>
    <row r="1454" spans="1:41" x14ac:dyDescent="0.2">
      <c r="A1454" s="9">
        <f>'Cost per option'!A1462</f>
        <v>0</v>
      </c>
      <c r="B1454" t="str">
        <f>_xlfn.IFNA(VLOOKUP(A1454,'Energy balance options'!A$7:C$3000,3,FALSE),"")</f>
        <v/>
      </c>
      <c r="C1454">
        <f>SUMIFS('Energy balance options'!$F$7:$F$3000,'Energy balance options'!$B$7:$B$3000,HeatGen!C$2,'Energy balance options'!$A$7:$A$3000,HeatGen!$A1454)</f>
        <v>0</v>
      </c>
      <c r="D1454">
        <f>SUMIFS('Energy balance options'!$F$7:$F$3000,'Energy balance options'!$B$7:$B$3000,HeatGen!D$2,'Energy balance options'!$A$7:$A$3000,HeatGen!$A1454)</f>
        <v>0</v>
      </c>
      <c r="E1454">
        <f>SUMIFS('Energy balance options'!$F$7:$F$3000,'Energy balance options'!$B$7:$B$3000,HeatGen!E$2,'Energy balance options'!$A$7:$A$3000,HeatGen!$A1454)</f>
        <v>0</v>
      </c>
      <c r="F1454">
        <f>SUMIFS('Energy balance options'!$F$7:$F$3000,'Energy balance options'!$B$7:$B$3000,HeatGen!F$2,'Energy balance options'!$A$7:$A$3000,HeatGen!$A1454)</f>
        <v>0</v>
      </c>
      <c r="G1454">
        <f>SUMIFS('Energy balance options'!$F$7:$F$3000,'Energy balance options'!$B$7:$B$3000,HeatGen!G$2,'Energy balance options'!$A$7:$A$3000,HeatGen!$A1454)</f>
        <v>0</v>
      </c>
      <c r="H1454">
        <f>SUMIFS('Energy balance options'!$F$7:$F$3000,'Energy balance options'!$B$7:$B$3000,HeatGen!H$2,'Energy balance options'!$A$7:$A$3000,HeatGen!$A1454)</f>
        <v>0</v>
      </c>
      <c r="I1454">
        <f>SUMIFS('Energy balance options'!$F$7:$F$3000,'Energy balance options'!$B$7:$B$3000,HeatGen!I$2,'Energy balance options'!$A$7:$A$3000,HeatGen!$A1454)</f>
        <v>0</v>
      </c>
      <c r="J1454">
        <f>SUMIFS('Energy balance options'!$F$7:$F$3000,'Energy balance options'!$B$7:$B$3000,HeatGen!J$2,'Energy balance options'!$A$7:$A$3000,HeatGen!$A1454)</f>
        <v>0</v>
      </c>
      <c r="K1454">
        <f>SUMIFS('Energy balance options'!$F$7:$F$3000,'Energy balance options'!$B$7:$B$3000,HeatGen!K$2,'Energy balance options'!$A$7:$A$3000,HeatGen!$A1454)</f>
        <v>0</v>
      </c>
      <c r="L1454">
        <f>SUMIFS('Energy balance options'!$F$7:$F$3000,'Energy balance options'!$B$7:$B$3000,HeatGen!L$2,'Energy balance options'!$A$7:$A$3000,HeatGen!$A1454)</f>
        <v>0</v>
      </c>
      <c r="M1454">
        <f>SUMIFS('Energy balance options'!$F$7:$F$3000,'Energy balance options'!$B$7:$B$3000,HeatGen!M$2,'Energy balance options'!$A$7:$A$3000,HeatGen!$A1454)</f>
        <v>0</v>
      </c>
      <c r="N1454">
        <f>SUMIFS('Energy balance options'!$F$7:$F$3000,'Energy balance options'!$B$7:$B$3000,HeatGen!N$2,'Energy balance options'!$A$7:$A$3000,HeatGen!$A1454)</f>
        <v>0</v>
      </c>
      <c r="P1454">
        <f>SUMIFS('Energy balance options'!$F$7:$F$3000,'Energy balance options'!$B$7:$B$3000,HeatGen!P$2,'Energy balance options'!$A$7:$A$3000,HeatGen!$A1454)</f>
        <v>0</v>
      </c>
      <c r="Q1454">
        <f>SUMIFS('Energy balance options'!$F$7:$F$3000,'Energy balance options'!$B$7:$B$3000,HeatGen!Q$2,'Energy balance options'!$A$7:$A$3000,HeatGen!$A1454)</f>
        <v>0</v>
      </c>
      <c r="R1454">
        <f>SUMIFS('Energy balance options'!$F$7:$F$3000,'Energy balance options'!$B$7:$B$3000,HeatGen!R$2,'Energy balance options'!$A$7:$A$3000,HeatGen!$A1454)</f>
        <v>0</v>
      </c>
      <c r="S1454">
        <f>SUMIFS('Energy balance options'!$G$7:$G$3000,'Energy balance options'!$B$7:$B$3000,HeatGen!S$2,'Energy balance options'!$A$7:$A$3000,HeatGen!$A1454)</f>
        <v>0</v>
      </c>
      <c r="T1454">
        <f>SUMIFS('Energy balance options'!$G$7:$G$3000,'Energy balance options'!$B$7:$B$3000,HeatGen!T$2,'Energy balance options'!$A$7:$A$3000,HeatGen!$A1454)</f>
        <v>0</v>
      </c>
      <c r="U1454">
        <f>SUMIFS('Energy balance options'!$G$7:$G$3000,'Energy balance options'!$B$7:$B$3000,HeatGen!U$2,'Energy balance options'!$A$7:$A$3000,HeatGen!$A1454)</f>
        <v>0</v>
      </c>
      <c r="V1454">
        <f>SUMIFS('Energy balance options'!$G$7:$G$3000,'Energy balance options'!$B$7:$B$3000,HeatGen!V$2,'Energy balance options'!$A$7:$A$3000,HeatGen!$A1454)</f>
        <v>0</v>
      </c>
      <c r="W1454">
        <f>SUMIFS('Energy balance options'!$G$7:$G$3000,'Energy balance options'!$B$7:$B$3000,HeatGen!W$2,'Energy balance options'!$A$7:$A$3000,HeatGen!$A1454)</f>
        <v>0</v>
      </c>
      <c r="X1454">
        <f>SUMIFS('Energy balance options'!$G$7:$G$3000,'Energy balance options'!$B$7:$B$3000,HeatGen!X$2,'Energy balance options'!$A$7:$A$3000,HeatGen!$A1454)</f>
        <v>0</v>
      </c>
      <c r="AG1454">
        <f t="shared" si="286"/>
        <v>0</v>
      </c>
      <c r="AH1454">
        <f t="shared" si="287"/>
        <v>0</v>
      </c>
      <c r="AI1454">
        <f t="shared" si="288"/>
        <v>0</v>
      </c>
      <c r="AJ1454">
        <f t="shared" si="289"/>
        <v>0</v>
      </c>
      <c r="AK1454">
        <f t="shared" si="290"/>
        <v>0</v>
      </c>
      <c r="AL1454">
        <f t="shared" si="291"/>
        <v>0</v>
      </c>
      <c r="AM1454">
        <f t="shared" si="292"/>
        <v>0</v>
      </c>
      <c r="AN1454">
        <f t="shared" si="293"/>
        <v>0</v>
      </c>
      <c r="AO1454">
        <f t="shared" si="294"/>
        <v>0</v>
      </c>
    </row>
    <row r="1455" spans="1:41" x14ac:dyDescent="0.2">
      <c r="A1455" s="9">
        <f>'Cost per option'!A1463</f>
        <v>0</v>
      </c>
      <c r="B1455" t="str">
        <f>_xlfn.IFNA(VLOOKUP(A1455,'Energy balance options'!A$7:C$3000,3,FALSE),"")</f>
        <v/>
      </c>
      <c r="C1455">
        <f>SUMIFS('Energy balance options'!$F$7:$F$3000,'Energy balance options'!$B$7:$B$3000,HeatGen!C$2,'Energy balance options'!$A$7:$A$3000,HeatGen!$A1455)</f>
        <v>0</v>
      </c>
      <c r="D1455">
        <f>SUMIFS('Energy balance options'!$F$7:$F$3000,'Energy balance options'!$B$7:$B$3000,HeatGen!D$2,'Energy balance options'!$A$7:$A$3000,HeatGen!$A1455)</f>
        <v>0</v>
      </c>
      <c r="E1455">
        <f>SUMIFS('Energy balance options'!$F$7:$F$3000,'Energy balance options'!$B$7:$B$3000,HeatGen!E$2,'Energy balance options'!$A$7:$A$3000,HeatGen!$A1455)</f>
        <v>0</v>
      </c>
      <c r="F1455">
        <f>SUMIFS('Energy balance options'!$F$7:$F$3000,'Energy balance options'!$B$7:$B$3000,HeatGen!F$2,'Energy balance options'!$A$7:$A$3000,HeatGen!$A1455)</f>
        <v>0</v>
      </c>
      <c r="G1455">
        <f>SUMIFS('Energy balance options'!$F$7:$F$3000,'Energy balance options'!$B$7:$B$3000,HeatGen!G$2,'Energy balance options'!$A$7:$A$3000,HeatGen!$A1455)</f>
        <v>0</v>
      </c>
      <c r="H1455">
        <f>SUMIFS('Energy balance options'!$F$7:$F$3000,'Energy balance options'!$B$7:$B$3000,HeatGen!H$2,'Energy balance options'!$A$7:$A$3000,HeatGen!$A1455)</f>
        <v>0</v>
      </c>
      <c r="I1455">
        <f>SUMIFS('Energy balance options'!$F$7:$F$3000,'Energy balance options'!$B$7:$B$3000,HeatGen!I$2,'Energy balance options'!$A$7:$A$3000,HeatGen!$A1455)</f>
        <v>0</v>
      </c>
      <c r="J1455">
        <f>SUMIFS('Energy balance options'!$F$7:$F$3000,'Energy balance options'!$B$7:$B$3000,HeatGen!J$2,'Energy balance options'!$A$7:$A$3000,HeatGen!$A1455)</f>
        <v>0</v>
      </c>
      <c r="K1455">
        <f>SUMIFS('Energy balance options'!$F$7:$F$3000,'Energy balance options'!$B$7:$B$3000,HeatGen!K$2,'Energy balance options'!$A$7:$A$3000,HeatGen!$A1455)</f>
        <v>0</v>
      </c>
      <c r="L1455">
        <f>SUMIFS('Energy balance options'!$F$7:$F$3000,'Energy balance options'!$B$7:$B$3000,HeatGen!L$2,'Energy balance options'!$A$7:$A$3000,HeatGen!$A1455)</f>
        <v>0</v>
      </c>
      <c r="M1455">
        <f>SUMIFS('Energy balance options'!$F$7:$F$3000,'Energy balance options'!$B$7:$B$3000,HeatGen!M$2,'Energy balance options'!$A$7:$A$3000,HeatGen!$A1455)</f>
        <v>0</v>
      </c>
      <c r="N1455">
        <f>SUMIFS('Energy balance options'!$F$7:$F$3000,'Energy balance options'!$B$7:$B$3000,HeatGen!N$2,'Energy balance options'!$A$7:$A$3000,HeatGen!$A1455)</f>
        <v>0</v>
      </c>
      <c r="P1455">
        <f>SUMIFS('Energy balance options'!$F$7:$F$3000,'Energy balance options'!$B$7:$B$3000,HeatGen!P$2,'Energy balance options'!$A$7:$A$3000,HeatGen!$A1455)</f>
        <v>0</v>
      </c>
      <c r="Q1455">
        <f>SUMIFS('Energy balance options'!$F$7:$F$3000,'Energy balance options'!$B$7:$B$3000,HeatGen!Q$2,'Energy balance options'!$A$7:$A$3000,HeatGen!$A1455)</f>
        <v>0</v>
      </c>
      <c r="R1455">
        <f>SUMIFS('Energy balance options'!$F$7:$F$3000,'Energy balance options'!$B$7:$B$3000,HeatGen!R$2,'Energy balance options'!$A$7:$A$3000,HeatGen!$A1455)</f>
        <v>0</v>
      </c>
      <c r="S1455">
        <f>SUMIFS('Energy balance options'!$G$7:$G$3000,'Energy balance options'!$B$7:$B$3000,HeatGen!S$2,'Energy balance options'!$A$7:$A$3000,HeatGen!$A1455)</f>
        <v>0</v>
      </c>
      <c r="T1455">
        <f>SUMIFS('Energy balance options'!$G$7:$G$3000,'Energy balance options'!$B$7:$B$3000,HeatGen!T$2,'Energy balance options'!$A$7:$A$3000,HeatGen!$A1455)</f>
        <v>0</v>
      </c>
      <c r="U1455">
        <f>SUMIFS('Energy balance options'!$G$7:$G$3000,'Energy balance options'!$B$7:$B$3000,HeatGen!U$2,'Energy balance options'!$A$7:$A$3000,HeatGen!$A1455)</f>
        <v>0</v>
      </c>
      <c r="V1455">
        <f>SUMIFS('Energy balance options'!$G$7:$G$3000,'Energy balance options'!$B$7:$B$3000,HeatGen!V$2,'Energy balance options'!$A$7:$A$3000,HeatGen!$A1455)</f>
        <v>0</v>
      </c>
      <c r="W1455">
        <f>SUMIFS('Energy balance options'!$G$7:$G$3000,'Energy balance options'!$B$7:$B$3000,HeatGen!W$2,'Energy balance options'!$A$7:$A$3000,HeatGen!$A1455)</f>
        <v>0</v>
      </c>
      <c r="X1455">
        <f>SUMIFS('Energy balance options'!$G$7:$G$3000,'Energy balance options'!$B$7:$B$3000,HeatGen!X$2,'Energy balance options'!$A$7:$A$3000,HeatGen!$A1455)</f>
        <v>0</v>
      </c>
      <c r="AG1455">
        <f t="shared" si="286"/>
        <v>0</v>
      </c>
      <c r="AH1455">
        <f t="shared" si="287"/>
        <v>0</v>
      </c>
      <c r="AI1455">
        <f t="shared" si="288"/>
        <v>0</v>
      </c>
      <c r="AJ1455">
        <f t="shared" si="289"/>
        <v>0</v>
      </c>
      <c r="AK1455">
        <f t="shared" si="290"/>
        <v>0</v>
      </c>
      <c r="AL1455">
        <f t="shared" si="291"/>
        <v>0</v>
      </c>
      <c r="AM1455">
        <f t="shared" si="292"/>
        <v>0</v>
      </c>
      <c r="AN1455">
        <f t="shared" si="293"/>
        <v>0</v>
      </c>
      <c r="AO1455">
        <f t="shared" si="294"/>
        <v>0</v>
      </c>
    </row>
    <row r="1456" spans="1:41" x14ac:dyDescent="0.2">
      <c r="A1456" s="9">
        <f>'Cost per option'!A1464</f>
        <v>0</v>
      </c>
      <c r="B1456" t="str">
        <f>_xlfn.IFNA(VLOOKUP(A1456,'Energy balance options'!A$7:C$3000,3,FALSE),"")</f>
        <v/>
      </c>
      <c r="C1456">
        <f>SUMIFS('Energy balance options'!$F$7:$F$3000,'Energy balance options'!$B$7:$B$3000,HeatGen!C$2,'Energy balance options'!$A$7:$A$3000,HeatGen!$A1456)</f>
        <v>0</v>
      </c>
      <c r="D1456">
        <f>SUMIFS('Energy balance options'!$F$7:$F$3000,'Energy balance options'!$B$7:$B$3000,HeatGen!D$2,'Energy balance options'!$A$7:$A$3000,HeatGen!$A1456)</f>
        <v>0</v>
      </c>
      <c r="E1456">
        <f>SUMIFS('Energy balance options'!$F$7:$F$3000,'Energy balance options'!$B$7:$B$3000,HeatGen!E$2,'Energy balance options'!$A$7:$A$3000,HeatGen!$A1456)</f>
        <v>0</v>
      </c>
      <c r="F1456">
        <f>SUMIFS('Energy balance options'!$F$7:$F$3000,'Energy balance options'!$B$7:$B$3000,HeatGen!F$2,'Energy balance options'!$A$7:$A$3000,HeatGen!$A1456)</f>
        <v>0</v>
      </c>
      <c r="G1456">
        <f>SUMIFS('Energy balance options'!$F$7:$F$3000,'Energy balance options'!$B$7:$B$3000,HeatGen!G$2,'Energy balance options'!$A$7:$A$3000,HeatGen!$A1456)</f>
        <v>0</v>
      </c>
      <c r="H1456">
        <f>SUMIFS('Energy balance options'!$F$7:$F$3000,'Energy balance options'!$B$7:$B$3000,HeatGen!H$2,'Energy balance options'!$A$7:$A$3000,HeatGen!$A1456)</f>
        <v>0</v>
      </c>
      <c r="I1456">
        <f>SUMIFS('Energy balance options'!$F$7:$F$3000,'Energy balance options'!$B$7:$B$3000,HeatGen!I$2,'Energy balance options'!$A$7:$A$3000,HeatGen!$A1456)</f>
        <v>0</v>
      </c>
      <c r="J1456">
        <f>SUMIFS('Energy balance options'!$F$7:$F$3000,'Energy balance options'!$B$7:$B$3000,HeatGen!J$2,'Energy balance options'!$A$7:$A$3000,HeatGen!$A1456)</f>
        <v>0</v>
      </c>
      <c r="K1456">
        <f>SUMIFS('Energy balance options'!$F$7:$F$3000,'Energy balance options'!$B$7:$B$3000,HeatGen!K$2,'Energy balance options'!$A$7:$A$3000,HeatGen!$A1456)</f>
        <v>0</v>
      </c>
      <c r="L1456">
        <f>SUMIFS('Energy balance options'!$F$7:$F$3000,'Energy balance options'!$B$7:$B$3000,HeatGen!L$2,'Energy balance options'!$A$7:$A$3000,HeatGen!$A1456)</f>
        <v>0</v>
      </c>
      <c r="M1456">
        <f>SUMIFS('Energy balance options'!$F$7:$F$3000,'Energy balance options'!$B$7:$B$3000,HeatGen!M$2,'Energy balance options'!$A$7:$A$3000,HeatGen!$A1456)</f>
        <v>0</v>
      </c>
      <c r="N1456">
        <f>SUMIFS('Energy balance options'!$F$7:$F$3000,'Energy balance options'!$B$7:$B$3000,HeatGen!N$2,'Energy balance options'!$A$7:$A$3000,HeatGen!$A1456)</f>
        <v>0</v>
      </c>
      <c r="P1456">
        <f>SUMIFS('Energy balance options'!$F$7:$F$3000,'Energy balance options'!$B$7:$B$3000,HeatGen!P$2,'Energy balance options'!$A$7:$A$3000,HeatGen!$A1456)</f>
        <v>0</v>
      </c>
      <c r="Q1456">
        <f>SUMIFS('Energy balance options'!$F$7:$F$3000,'Energy balance options'!$B$7:$B$3000,HeatGen!Q$2,'Energy balance options'!$A$7:$A$3000,HeatGen!$A1456)</f>
        <v>0</v>
      </c>
      <c r="R1456">
        <f>SUMIFS('Energy balance options'!$F$7:$F$3000,'Energy balance options'!$B$7:$B$3000,HeatGen!R$2,'Energy balance options'!$A$7:$A$3000,HeatGen!$A1456)</f>
        <v>0</v>
      </c>
      <c r="S1456">
        <f>SUMIFS('Energy balance options'!$G$7:$G$3000,'Energy balance options'!$B$7:$B$3000,HeatGen!S$2,'Energy balance options'!$A$7:$A$3000,HeatGen!$A1456)</f>
        <v>0</v>
      </c>
      <c r="T1456">
        <f>SUMIFS('Energy balance options'!$G$7:$G$3000,'Energy balance options'!$B$7:$B$3000,HeatGen!T$2,'Energy balance options'!$A$7:$A$3000,HeatGen!$A1456)</f>
        <v>0</v>
      </c>
      <c r="U1456">
        <f>SUMIFS('Energy balance options'!$G$7:$G$3000,'Energy balance options'!$B$7:$B$3000,HeatGen!U$2,'Energy balance options'!$A$7:$A$3000,HeatGen!$A1456)</f>
        <v>0</v>
      </c>
      <c r="V1456">
        <f>SUMIFS('Energy balance options'!$G$7:$G$3000,'Energy balance options'!$B$7:$B$3000,HeatGen!V$2,'Energy balance options'!$A$7:$A$3000,HeatGen!$A1456)</f>
        <v>0</v>
      </c>
      <c r="W1456">
        <f>SUMIFS('Energy balance options'!$G$7:$G$3000,'Energy balance options'!$B$7:$B$3000,HeatGen!W$2,'Energy balance options'!$A$7:$A$3000,HeatGen!$A1456)</f>
        <v>0</v>
      </c>
      <c r="X1456">
        <f>SUMIFS('Energy balance options'!$G$7:$G$3000,'Energy balance options'!$B$7:$B$3000,HeatGen!X$2,'Energy balance options'!$A$7:$A$3000,HeatGen!$A1456)</f>
        <v>0</v>
      </c>
      <c r="AG1456">
        <f t="shared" si="286"/>
        <v>0</v>
      </c>
      <c r="AH1456">
        <f t="shared" si="287"/>
        <v>0</v>
      </c>
      <c r="AI1456">
        <f t="shared" si="288"/>
        <v>0</v>
      </c>
      <c r="AJ1456">
        <f t="shared" si="289"/>
        <v>0</v>
      </c>
      <c r="AK1456">
        <f t="shared" si="290"/>
        <v>0</v>
      </c>
      <c r="AL1456">
        <f t="shared" si="291"/>
        <v>0</v>
      </c>
      <c r="AM1456">
        <f t="shared" si="292"/>
        <v>0</v>
      </c>
      <c r="AN1456">
        <f t="shared" si="293"/>
        <v>0</v>
      </c>
      <c r="AO1456">
        <f t="shared" si="294"/>
        <v>0</v>
      </c>
    </row>
    <row r="1457" spans="1:41" x14ac:dyDescent="0.2">
      <c r="A1457" s="9">
        <f>'Cost per option'!A1465</f>
        <v>0</v>
      </c>
      <c r="B1457" t="str">
        <f>_xlfn.IFNA(VLOOKUP(A1457,'Energy balance options'!A$7:C$3000,3,FALSE),"")</f>
        <v/>
      </c>
      <c r="C1457">
        <f>SUMIFS('Energy balance options'!$F$7:$F$3000,'Energy balance options'!$B$7:$B$3000,HeatGen!C$2,'Energy balance options'!$A$7:$A$3000,HeatGen!$A1457)</f>
        <v>0</v>
      </c>
      <c r="D1457">
        <f>SUMIFS('Energy balance options'!$F$7:$F$3000,'Energy balance options'!$B$7:$B$3000,HeatGen!D$2,'Energy balance options'!$A$7:$A$3000,HeatGen!$A1457)</f>
        <v>0</v>
      </c>
      <c r="E1457">
        <f>SUMIFS('Energy balance options'!$F$7:$F$3000,'Energy balance options'!$B$7:$B$3000,HeatGen!E$2,'Energy balance options'!$A$7:$A$3000,HeatGen!$A1457)</f>
        <v>0</v>
      </c>
      <c r="F1457">
        <f>SUMIFS('Energy balance options'!$F$7:$F$3000,'Energy balance options'!$B$7:$B$3000,HeatGen!F$2,'Energy balance options'!$A$7:$A$3000,HeatGen!$A1457)</f>
        <v>0</v>
      </c>
      <c r="G1457">
        <f>SUMIFS('Energy balance options'!$F$7:$F$3000,'Energy balance options'!$B$7:$B$3000,HeatGen!G$2,'Energy balance options'!$A$7:$A$3000,HeatGen!$A1457)</f>
        <v>0</v>
      </c>
      <c r="H1457">
        <f>SUMIFS('Energy balance options'!$F$7:$F$3000,'Energy balance options'!$B$7:$B$3000,HeatGen!H$2,'Energy balance options'!$A$7:$A$3000,HeatGen!$A1457)</f>
        <v>0</v>
      </c>
      <c r="I1457">
        <f>SUMIFS('Energy balance options'!$F$7:$F$3000,'Energy balance options'!$B$7:$B$3000,HeatGen!I$2,'Energy balance options'!$A$7:$A$3000,HeatGen!$A1457)</f>
        <v>0</v>
      </c>
      <c r="J1457">
        <f>SUMIFS('Energy balance options'!$F$7:$F$3000,'Energy balance options'!$B$7:$B$3000,HeatGen!J$2,'Energy balance options'!$A$7:$A$3000,HeatGen!$A1457)</f>
        <v>0</v>
      </c>
      <c r="K1457">
        <f>SUMIFS('Energy balance options'!$F$7:$F$3000,'Energy balance options'!$B$7:$B$3000,HeatGen!K$2,'Energy balance options'!$A$7:$A$3000,HeatGen!$A1457)</f>
        <v>0</v>
      </c>
      <c r="L1457">
        <f>SUMIFS('Energy balance options'!$F$7:$F$3000,'Energy balance options'!$B$7:$B$3000,HeatGen!L$2,'Energy balance options'!$A$7:$A$3000,HeatGen!$A1457)</f>
        <v>0</v>
      </c>
      <c r="M1457">
        <f>SUMIFS('Energy balance options'!$F$7:$F$3000,'Energy balance options'!$B$7:$B$3000,HeatGen!M$2,'Energy balance options'!$A$7:$A$3000,HeatGen!$A1457)</f>
        <v>0</v>
      </c>
      <c r="N1457">
        <f>SUMIFS('Energy balance options'!$F$7:$F$3000,'Energy balance options'!$B$7:$B$3000,HeatGen!N$2,'Energy balance options'!$A$7:$A$3000,HeatGen!$A1457)</f>
        <v>0</v>
      </c>
      <c r="P1457">
        <f>SUMIFS('Energy balance options'!$F$7:$F$3000,'Energy balance options'!$B$7:$B$3000,HeatGen!P$2,'Energy balance options'!$A$7:$A$3000,HeatGen!$A1457)</f>
        <v>0</v>
      </c>
      <c r="Q1457">
        <f>SUMIFS('Energy balance options'!$F$7:$F$3000,'Energy balance options'!$B$7:$B$3000,HeatGen!Q$2,'Energy balance options'!$A$7:$A$3000,HeatGen!$A1457)</f>
        <v>0</v>
      </c>
      <c r="R1457">
        <f>SUMIFS('Energy balance options'!$F$7:$F$3000,'Energy balance options'!$B$7:$B$3000,HeatGen!R$2,'Energy balance options'!$A$7:$A$3000,HeatGen!$A1457)</f>
        <v>0</v>
      </c>
      <c r="S1457">
        <f>SUMIFS('Energy balance options'!$G$7:$G$3000,'Energy balance options'!$B$7:$B$3000,HeatGen!S$2,'Energy balance options'!$A$7:$A$3000,HeatGen!$A1457)</f>
        <v>0</v>
      </c>
      <c r="T1457">
        <f>SUMIFS('Energy balance options'!$G$7:$G$3000,'Energy balance options'!$B$7:$B$3000,HeatGen!T$2,'Energy balance options'!$A$7:$A$3000,HeatGen!$A1457)</f>
        <v>0</v>
      </c>
      <c r="U1457">
        <f>SUMIFS('Energy balance options'!$G$7:$G$3000,'Energy balance options'!$B$7:$B$3000,HeatGen!U$2,'Energy balance options'!$A$7:$A$3000,HeatGen!$A1457)</f>
        <v>0</v>
      </c>
      <c r="V1457">
        <f>SUMIFS('Energy balance options'!$G$7:$G$3000,'Energy balance options'!$B$7:$B$3000,HeatGen!V$2,'Energy balance options'!$A$7:$A$3000,HeatGen!$A1457)</f>
        <v>0</v>
      </c>
      <c r="W1457">
        <f>SUMIFS('Energy balance options'!$G$7:$G$3000,'Energy balance options'!$B$7:$B$3000,HeatGen!W$2,'Energy balance options'!$A$7:$A$3000,HeatGen!$A1457)</f>
        <v>0</v>
      </c>
      <c r="X1457">
        <f>SUMIFS('Energy balance options'!$G$7:$G$3000,'Energy balance options'!$B$7:$B$3000,HeatGen!X$2,'Energy balance options'!$A$7:$A$3000,HeatGen!$A1457)</f>
        <v>0</v>
      </c>
      <c r="AG1457">
        <f t="shared" si="286"/>
        <v>0</v>
      </c>
      <c r="AH1457">
        <f t="shared" si="287"/>
        <v>0</v>
      </c>
      <c r="AI1457">
        <f t="shared" si="288"/>
        <v>0</v>
      </c>
      <c r="AJ1457">
        <f t="shared" si="289"/>
        <v>0</v>
      </c>
      <c r="AK1457">
        <f t="shared" si="290"/>
        <v>0</v>
      </c>
      <c r="AL1457">
        <f t="shared" si="291"/>
        <v>0</v>
      </c>
      <c r="AM1457">
        <f t="shared" si="292"/>
        <v>0</v>
      </c>
      <c r="AN1457">
        <f t="shared" si="293"/>
        <v>0</v>
      </c>
      <c r="AO1457">
        <f t="shared" si="294"/>
        <v>0</v>
      </c>
    </row>
    <row r="1458" spans="1:41" x14ac:dyDescent="0.2">
      <c r="A1458" s="9">
        <f>'Cost per option'!A1466</f>
        <v>0</v>
      </c>
      <c r="B1458" t="str">
        <f>_xlfn.IFNA(VLOOKUP(A1458,'Energy balance options'!A$7:C$3000,3,FALSE),"")</f>
        <v/>
      </c>
      <c r="C1458">
        <f>SUMIFS('Energy balance options'!$F$7:$F$3000,'Energy balance options'!$B$7:$B$3000,HeatGen!C$2,'Energy balance options'!$A$7:$A$3000,HeatGen!$A1458)</f>
        <v>0</v>
      </c>
      <c r="D1458">
        <f>SUMIFS('Energy balance options'!$F$7:$F$3000,'Energy balance options'!$B$7:$B$3000,HeatGen!D$2,'Energy balance options'!$A$7:$A$3000,HeatGen!$A1458)</f>
        <v>0</v>
      </c>
      <c r="E1458">
        <f>SUMIFS('Energy balance options'!$F$7:$F$3000,'Energy balance options'!$B$7:$B$3000,HeatGen!E$2,'Energy balance options'!$A$7:$A$3000,HeatGen!$A1458)</f>
        <v>0</v>
      </c>
      <c r="F1458">
        <f>SUMIFS('Energy balance options'!$F$7:$F$3000,'Energy balance options'!$B$7:$B$3000,HeatGen!F$2,'Energy balance options'!$A$7:$A$3000,HeatGen!$A1458)</f>
        <v>0</v>
      </c>
      <c r="G1458">
        <f>SUMIFS('Energy balance options'!$F$7:$F$3000,'Energy balance options'!$B$7:$B$3000,HeatGen!G$2,'Energy balance options'!$A$7:$A$3000,HeatGen!$A1458)</f>
        <v>0</v>
      </c>
      <c r="H1458">
        <f>SUMIFS('Energy balance options'!$F$7:$F$3000,'Energy balance options'!$B$7:$B$3000,HeatGen!H$2,'Energy balance options'!$A$7:$A$3000,HeatGen!$A1458)</f>
        <v>0</v>
      </c>
      <c r="I1458">
        <f>SUMIFS('Energy balance options'!$F$7:$F$3000,'Energy balance options'!$B$7:$B$3000,HeatGen!I$2,'Energy balance options'!$A$7:$A$3000,HeatGen!$A1458)</f>
        <v>0</v>
      </c>
      <c r="J1458">
        <f>SUMIFS('Energy balance options'!$F$7:$F$3000,'Energy balance options'!$B$7:$B$3000,HeatGen!J$2,'Energy balance options'!$A$7:$A$3000,HeatGen!$A1458)</f>
        <v>0</v>
      </c>
      <c r="K1458">
        <f>SUMIFS('Energy balance options'!$F$7:$F$3000,'Energy balance options'!$B$7:$B$3000,HeatGen!K$2,'Energy balance options'!$A$7:$A$3000,HeatGen!$A1458)</f>
        <v>0</v>
      </c>
      <c r="L1458">
        <f>SUMIFS('Energy balance options'!$F$7:$F$3000,'Energy balance options'!$B$7:$B$3000,HeatGen!L$2,'Energy balance options'!$A$7:$A$3000,HeatGen!$A1458)</f>
        <v>0</v>
      </c>
      <c r="M1458">
        <f>SUMIFS('Energy balance options'!$F$7:$F$3000,'Energy balance options'!$B$7:$B$3000,HeatGen!M$2,'Energy balance options'!$A$7:$A$3000,HeatGen!$A1458)</f>
        <v>0</v>
      </c>
      <c r="N1458">
        <f>SUMIFS('Energy balance options'!$F$7:$F$3000,'Energy balance options'!$B$7:$B$3000,HeatGen!N$2,'Energy balance options'!$A$7:$A$3000,HeatGen!$A1458)</f>
        <v>0</v>
      </c>
      <c r="P1458">
        <f>SUMIFS('Energy balance options'!$F$7:$F$3000,'Energy balance options'!$B$7:$B$3000,HeatGen!P$2,'Energy balance options'!$A$7:$A$3000,HeatGen!$A1458)</f>
        <v>0</v>
      </c>
      <c r="Q1458">
        <f>SUMIFS('Energy balance options'!$F$7:$F$3000,'Energy balance options'!$B$7:$B$3000,HeatGen!Q$2,'Energy balance options'!$A$7:$A$3000,HeatGen!$A1458)</f>
        <v>0</v>
      </c>
      <c r="R1458">
        <f>SUMIFS('Energy balance options'!$F$7:$F$3000,'Energy balance options'!$B$7:$B$3000,HeatGen!R$2,'Energy balance options'!$A$7:$A$3000,HeatGen!$A1458)</f>
        <v>0</v>
      </c>
      <c r="S1458">
        <f>SUMIFS('Energy balance options'!$G$7:$G$3000,'Energy balance options'!$B$7:$B$3000,HeatGen!S$2,'Energy balance options'!$A$7:$A$3000,HeatGen!$A1458)</f>
        <v>0</v>
      </c>
      <c r="T1458">
        <f>SUMIFS('Energy balance options'!$G$7:$G$3000,'Energy balance options'!$B$7:$B$3000,HeatGen!T$2,'Energy balance options'!$A$7:$A$3000,HeatGen!$A1458)</f>
        <v>0</v>
      </c>
      <c r="U1458">
        <f>SUMIFS('Energy balance options'!$G$7:$G$3000,'Energy balance options'!$B$7:$B$3000,HeatGen!U$2,'Energy balance options'!$A$7:$A$3000,HeatGen!$A1458)</f>
        <v>0</v>
      </c>
      <c r="V1458">
        <f>SUMIFS('Energy balance options'!$G$7:$G$3000,'Energy balance options'!$B$7:$B$3000,HeatGen!V$2,'Energy balance options'!$A$7:$A$3000,HeatGen!$A1458)</f>
        <v>0</v>
      </c>
      <c r="W1458">
        <f>SUMIFS('Energy balance options'!$G$7:$G$3000,'Energy balance options'!$B$7:$B$3000,HeatGen!W$2,'Energy balance options'!$A$7:$A$3000,HeatGen!$A1458)</f>
        <v>0</v>
      </c>
      <c r="X1458">
        <f>SUMIFS('Energy balance options'!$G$7:$G$3000,'Energy balance options'!$B$7:$B$3000,HeatGen!X$2,'Energy balance options'!$A$7:$A$3000,HeatGen!$A1458)</f>
        <v>0</v>
      </c>
      <c r="AG1458">
        <f t="shared" si="286"/>
        <v>0</v>
      </c>
      <c r="AH1458">
        <f t="shared" si="287"/>
        <v>0</v>
      </c>
      <c r="AI1458">
        <f t="shared" si="288"/>
        <v>0</v>
      </c>
      <c r="AJ1458">
        <f t="shared" si="289"/>
        <v>0</v>
      </c>
      <c r="AK1458">
        <f t="shared" si="290"/>
        <v>0</v>
      </c>
      <c r="AL1458">
        <f t="shared" si="291"/>
        <v>0</v>
      </c>
      <c r="AM1458">
        <f t="shared" si="292"/>
        <v>0</v>
      </c>
      <c r="AN1458">
        <f t="shared" si="293"/>
        <v>0</v>
      </c>
      <c r="AO1458">
        <f t="shared" si="294"/>
        <v>0</v>
      </c>
    </row>
    <row r="1459" spans="1:41" x14ac:dyDescent="0.2">
      <c r="A1459" s="9">
        <f>'Cost per option'!A1467</f>
        <v>0</v>
      </c>
      <c r="B1459" t="str">
        <f>_xlfn.IFNA(VLOOKUP(A1459,'Energy balance options'!A$7:C$3000,3,FALSE),"")</f>
        <v/>
      </c>
      <c r="C1459">
        <f>SUMIFS('Energy balance options'!$F$7:$F$3000,'Energy balance options'!$B$7:$B$3000,HeatGen!C$2,'Energy balance options'!$A$7:$A$3000,HeatGen!$A1459)</f>
        <v>0</v>
      </c>
      <c r="D1459">
        <f>SUMIFS('Energy balance options'!$F$7:$F$3000,'Energy balance options'!$B$7:$B$3000,HeatGen!D$2,'Energy balance options'!$A$7:$A$3000,HeatGen!$A1459)</f>
        <v>0</v>
      </c>
      <c r="E1459">
        <f>SUMIFS('Energy balance options'!$F$7:$F$3000,'Energy balance options'!$B$7:$B$3000,HeatGen!E$2,'Energy balance options'!$A$7:$A$3000,HeatGen!$A1459)</f>
        <v>0</v>
      </c>
      <c r="F1459">
        <f>SUMIFS('Energy balance options'!$F$7:$F$3000,'Energy balance options'!$B$7:$B$3000,HeatGen!F$2,'Energy balance options'!$A$7:$A$3000,HeatGen!$A1459)</f>
        <v>0</v>
      </c>
      <c r="G1459">
        <f>SUMIFS('Energy balance options'!$F$7:$F$3000,'Energy balance options'!$B$7:$B$3000,HeatGen!G$2,'Energy balance options'!$A$7:$A$3000,HeatGen!$A1459)</f>
        <v>0</v>
      </c>
      <c r="H1459">
        <f>SUMIFS('Energy balance options'!$F$7:$F$3000,'Energy balance options'!$B$7:$B$3000,HeatGen!H$2,'Energy balance options'!$A$7:$A$3000,HeatGen!$A1459)</f>
        <v>0</v>
      </c>
      <c r="I1459">
        <f>SUMIFS('Energy balance options'!$F$7:$F$3000,'Energy balance options'!$B$7:$B$3000,HeatGen!I$2,'Energy balance options'!$A$7:$A$3000,HeatGen!$A1459)</f>
        <v>0</v>
      </c>
      <c r="J1459">
        <f>SUMIFS('Energy balance options'!$F$7:$F$3000,'Energy balance options'!$B$7:$B$3000,HeatGen!J$2,'Energy balance options'!$A$7:$A$3000,HeatGen!$A1459)</f>
        <v>0</v>
      </c>
      <c r="K1459">
        <f>SUMIFS('Energy balance options'!$F$7:$F$3000,'Energy balance options'!$B$7:$B$3000,HeatGen!K$2,'Energy balance options'!$A$7:$A$3000,HeatGen!$A1459)</f>
        <v>0</v>
      </c>
      <c r="L1459">
        <f>SUMIFS('Energy balance options'!$F$7:$F$3000,'Energy balance options'!$B$7:$B$3000,HeatGen!L$2,'Energy balance options'!$A$7:$A$3000,HeatGen!$A1459)</f>
        <v>0</v>
      </c>
      <c r="M1459">
        <f>SUMIFS('Energy balance options'!$F$7:$F$3000,'Energy balance options'!$B$7:$B$3000,HeatGen!M$2,'Energy balance options'!$A$7:$A$3000,HeatGen!$A1459)</f>
        <v>0</v>
      </c>
      <c r="N1459">
        <f>SUMIFS('Energy balance options'!$F$7:$F$3000,'Energy balance options'!$B$7:$B$3000,HeatGen!N$2,'Energy balance options'!$A$7:$A$3000,HeatGen!$A1459)</f>
        <v>0</v>
      </c>
      <c r="P1459">
        <f>SUMIFS('Energy balance options'!$F$7:$F$3000,'Energy balance options'!$B$7:$B$3000,HeatGen!P$2,'Energy balance options'!$A$7:$A$3000,HeatGen!$A1459)</f>
        <v>0</v>
      </c>
      <c r="Q1459">
        <f>SUMIFS('Energy balance options'!$F$7:$F$3000,'Energy balance options'!$B$7:$B$3000,HeatGen!Q$2,'Energy balance options'!$A$7:$A$3000,HeatGen!$A1459)</f>
        <v>0</v>
      </c>
      <c r="R1459">
        <f>SUMIFS('Energy balance options'!$F$7:$F$3000,'Energy balance options'!$B$7:$B$3000,HeatGen!R$2,'Energy balance options'!$A$7:$A$3000,HeatGen!$A1459)</f>
        <v>0</v>
      </c>
      <c r="S1459">
        <f>SUMIFS('Energy balance options'!$G$7:$G$3000,'Energy balance options'!$B$7:$B$3000,HeatGen!S$2,'Energy balance options'!$A$7:$A$3000,HeatGen!$A1459)</f>
        <v>0</v>
      </c>
      <c r="T1459">
        <f>SUMIFS('Energy balance options'!$G$7:$G$3000,'Energy balance options'!$B$7:$B$3000,HeatGen!T$2,'Energy balance options'!$A$7:$A$3000,HeatGen!$A1459)</f>
        <v>0</v>
      </c>
      <c r="U1459">
        <f>SUMIFS('Energy balance options'!$G$7:$G$3000,'Energy balance options'!$B$7:$B$3000,HeatGen!U$2,'Energy balance options'!$A$7:$A$3000,HeatGen!$A1459)</f>
        <v>0</v>
      </c>
      <c r="V1459">
        <f>SUMIFS('Energy balance options'!$G$7:$G$3000,'Energy balance options'!$B$7:$B$3000,HeatGen!V$2,'Energy balance options'!$A$7:$A$3000,HeatGen!$A1459)</f>
        <v>0</v>
      </c>
      <c r="W1459">
        <f>SUMIFS('Energy balance options'!$G$7:$G$3000,'Energy balance options'!$B$7:$B$3000,HeatGen!W$2,'Energy balance options'!$A$7:$A$3000,HeatGen!$A1459)</f>
        <v>0</v>
      </c>
      <c r="X1459">
        <f>SUMIFS('Energy balance options'!$G$7:$G$3000,'Energy balance options'!$B$7:$B$3000,HeatGen!X$2,'Energy balance options'!$A$7:$A$3000,HeatGen!$A1459)</f>
        <v>0</v>
      </c>
      <c r="AG1459">
        <f t="shared" si="286"/>
        <v>0</v>
      </c>
      <c r="AH1459">
        <f t="shared" si="287"/>
        <v>0</v>
      </c>
      <c r="AI1459">
        <f t="shared" si="288"/>
        <v>0</v>
      </c>
      <c r="AJ1459">
        <f t="shared" si="289"/>
        <v>0</v>
      </c>
      <c r="AK1459">
        <f t="shared" si="290"/>
        <v>0</v>
      </c>
      <c r="AL1459">
        <f t="shared" si="291"/>
        <v>0</v>
      </c>
      <c r="AM1459">
        <f t="shared" si="292"/>
        <v>0</v>
      </c>
      <c r="AN1459">
        <f t="shared" si="293"/>
        <v>0</v>
      </c>
      <c r="AO1459">
        <f t="shared" si="294"/>
        <v>0</v>
      </c>
    </row>
    <row r="1460" spans="1:41" x14ac:dyDescent="0.2">
      <c r="A1460" s="9">
        <f>'Cost per option'!A1468</f>
        <v>0</v>
      </c>
      <c r="B1460" t="str">
        <f>_xlfn.IFNA(VLOOKUP(A1460,'Energy balance options'!A$7:C$3000,3,FALSE),"")</f>
        <v/>
      </c>
      <c r="C1460">
        <f>SUMIFS('Energy balance options'!$F$7:$F$3000,'Energy balance options'!$B$7:$B$3000,HeatGen!C$2,'Energy balance options'!$A$7:$A$3000,HeatGen!$A1460)</f>
        <v>0</v>
      </c>
      <c r="D1460">
        <f>SUMIFS('Energy balance options'!$F$7:$F$3000,'Energy balance options'!$B$7:$B$3000,HeatGen!D$2,'Energy balance options'!$A$7:$A$3000,HeatGen!$A1460)</f>
        <v>0</v>
      </c>
      <c r="E1460">
        <f>SUMIFS('Energy balance options'!$F$7:$F$3000,'Energy balance options'!$B$7:$B$3000,HeatGen!E$2,'Energy balance options'!$A$7:$A$3000,HeatGen!$A1460)</f>
        <v>0</v>
      </c>
      <c r="F1460">
        <f>SUMIFS('Energy balance options'!$F$7:$F$3000,'Energy balance options'!$B$7:$B$3000,HeatGen!F$2,'Energy balance options'!$A$7:$A$3000,HeatGen!$A1460)</f>
        <v>0</v>
      </c>
      <c r="G1460">
        <f>SUMIFS('Energy balance options'!$F$7:$F$3000,'Energy balance options'!$B$7:$B$3000,HeatGen!G$2,'Energy balance options'!$A$7:$A$3000,HeatGen!$A1460)</f>
        <v>0</v>
      </c>
      <c r="H1460">
        <f>SUMIFS('Energy balance options'!$F$7:$F$3000,'Energy balance options'!$B$7:$B$3000,HeatGen!H$2,'Energy balance options'!$A$7:$A$3000,HeatGen!$A1460)</f>
        <v>0</v>
      </c>
      <c r="I1460">
        <f>SUMIFS('Energy balance options'!$F$7:$F$3000,'Energy balance options'!$B$7:$B$3000,HeatGen!I$2,'Energy balance options'!$A$7:$A$3000,HeatGen!$A1460)</f>
        <v>0</v>
      </c>
      <c r="J1460">
        <f>SUMIFS('Energy balance options'!$F$7:$F$3000,'Energy balance options'!$B$7:$B$3000,HeatGen!J$2,'Energy balance options'!$A$7:$A$3000,HeatGen!$A1460)</f>
        <v>0</v>
      </c>
      <c r="K1460">
        <f>SUMIFS('Energy balance options'!$F$7:$F$3000,'Energy balance options'!$B$7:$B$3000,HeatGen!K$2,'Energy balance options'!$A$7:$A$3000,HeatGen!$A1460)</f>
        <v>0</v>
      </c>
      <c r="L1460">
        <f>SUMIFS('Energy balance options'!$F$7:$F$3000,'Energy balance options'!$B$7:$B$3000,HeatGen!L$2,'Energy balance options'!$A$7:$A$3000,HeatGen!$A1460)</f>
        <v>0</v>
      </c>
      <c r="M1460">
        <f>SUMIFS('Energy balance options'!$F$7:$F$3000,'Energy balance options'!$B$7:$B$3000,HeatGen!M$2,'Energy balance options'!$A$7:$A$3000,HeatGen!$A1460)</f>
        <v>0</v>
      </c>
      <c r="N1460">
        <f>SUMIFS('Energy balance options'!$F$7:$F$3000,'Energy balance options'!$B$7:$B$3000,HeatGen!N$2,'Energy balance options'!$A$7:$A$3000,HeatGen!$A1460)</f>
        <v>0</v>
      </c>
      <c r="P1460">
        <f>SUMIFS('Energy balance options'!$F$7:$F$3000,'Energy balance options'!$B$7:$B$3000,HeatGen!P$2,'Energy balance options'!$A$7:$A$3000,HeatGen!$A1460)</f>
        <v>0</v>
      </c>
      <c r="Q1460">
        <f>SUMIFS('Energy balance options'!$F$7:$F$3000,'Energy balance options'!$B$7:$B$3000,HeatGen!Q$2,'Energy balance options'!$A$7:$A$3000,HeatGen!$A1460)</f>
        <v>0</v>
      </c>
      <c r="R1460">
        <f>SUMIFS('Energy balance options'!$F$7:$F$3000,'Energy balance options'!$B$7:$B$3000,HeatGen!R$2,'Energy balance options'!$A$7:$A$3000,HeatGen!$A1460)</f>
        <v>0</v>
      </c>
      <c r="S1460">
        <f>SUMIFS('Energy balance options'!$G$7:$G$3000,'Energy balance options'!$B$7:$B$3000,HeatGen!S$2,'Energy balance options'!$A$7:$A$3000,HeatGen!$A1460)</f>
        <v>0</v>
      </c>
      <c r="T1460">
        <f>SUMIFS('Energy balance options'!$G$7:$G$3000,'Energy balance options'!$B$7:$B$3000,HeatGen!T$2,'Energy balance options'!$A$7:$A$3000,HeatGen!$A1460)</f>
        <v>0</v>
      </c>
      <c r="U1460">
        <f>SUMIFS('Energy balance options'!$G$7:$G$3000,'Energy balance options'!$B$7:$B$3000,HeatGen!U$2,'Energy balance options'!$A$7:$A$3000,HeatGen!$A1460)</f>
        <v>0</v>
      </c>
      <c r="V1460">
        <f>SUMIFS('Energy balance options'!$G$7:$G$3000,'Energy balance options'!$B$7:$B$3000,HeatGen!V$2,'Energy balance options'!$A$7:$A$3000,HeatGen!$A1460)</f>
        <v>0</v>
      </c>
      <c r="W1460">
        <f>SUMIFS('Energy balance options'!$G$7:$G$3000,'Energy balance options'!$B$7:$B$3000,HeatGen!W$2,'Energy balance options'!$A$7:$A$3000,HeatGen!$A1460)</f>
        <v>0</v>
      </c>
      <c r="X1460">
        <f>SUMIFS('Energy balance options'!$G$7:$G$3000,'Energy balance options'!$B$7:$B$3000,HeatGen!X$2,'Energy balance options'!$A$7:$A$3000,HeatGen!$A1460)</f>
        <v>0</v>
      </c>
      <c r="AG1460">
        <f t="shared" si="286"/>
        <v>0</v>
      </c>
      <c r="AH1460">
        <f t="shared" si="287"/>
        <v>0</v>
      </c>
      <c r="AI1460">
        <f t="shared" si="288"/>
        <v>0</v>
      </c>
      <c r="AJ1460">
        <f t="shared" si="289"/>
        <v>0</v>
      </c>
      <c r="AK1460">
        <f t="shared" si="290"/>
        <v>0</v>
      </c>
      <c r="AL1460">
        <f t="shared" si="291"/>
        <v>0</v>
      </c>
      <c r="AM1460">
        <f t="shared" si="292"/>
        <v>0</v>
      </c>
      <c r="AN1460">
        <f t="shared" si="293"/>
        <v>0</v>
      </c>
      <c r="AO1460">
        <f t="shared" si="294"/>
        <v>0</v>
      </c>
    </row>
    <row r="1461" spans="1:41" x14ac:dyDescent="0.2">
      <c r="A1461" s="9">
        <f>'Cost per option'!A1469</f>
        <v>0</v>
      </c>
      <c r="B1461" t="str">
        <f>_xlfn.IFNA(VLOOKUP(A1461,'Energy balance options'!A$7:C$3000,3,FALSE),"")</f>
        <v/>
      </c>
      <c r="C1461">
        <f>SUMIFS('Energy balance options'!$F$7:$F$3000,'Energy balance options'!$B$7:$B$3000,HeatGen!C$2,'Energy balance options'!$A$7:$A$3000,HeatGen!$A1461)</f>
        <v>0</v>
      </c>
      <c r="D1461">
        <f>SUMIFS('Energy balance options'!$F$7:$F$3000,'Energy balance options'!$B$7:$B$3000,HeatGen!D$2,'Energy balance options'!$A$7:$A$3000,HeatGen!$A1461)</f>
        <v>0</v>
      </c>
      <c r="E1461">
        <f>SUMIFS('Energy balance options'!$F$7:$F$3000,'Energy balance options'!$B$7:$B$3000,HeatGen!E$2,'Energy balance options'!$A$7:$A$3000,HeatGen!$A1461)</f>
        <v>0</v>
      </c>
      <c r="F1461">
        <f>SUMIFS('Energy balance options'!$F$7:$F$3000,'Energy balance options'!$B$7:$B$3000,HeatGen!F$2,'Energy balance options'!$A$7:$A$3000,HeatGen!$A1461)</f>
        <v>0</v>
      </c>
      <c r="G1461">
        <f>SUMIFS('Energy balance options'!$F$7:$F$3000,'Energy balance options'!$B$7:$B$3000,HeatGen!G$2,'Energy balance options'!$A$7:$A$3000,HeatGen!$A1461)</f>
        <v>0</v>
      </c>
      <c r="H1461">
        <f>SUMIFS('Energy balance options'!$F$7:$F$3000,'Energy balance options'!$B$7:$B$3000,HeatGen!H$2,'Energy balance options'!$A$7:$A$3000,HeatGen!$A1461)</f>
        <v>0</v>
      </c>
      <c r="I1461">
        <f>SUMIFS('Energy balance options'!$F$7:$F$3000,'Energy balance options'!$B$7:$B$3000,HeatGen!I$2,'Energy balance options'!$A$7:$A$3000,HeatGen!$A1461)</f>
        <v>0</v>
      </c>
      <c r="J1461">
        <f>SUMIFS('Energy balance options'!$F$7:$F$3000,'Energy balance options'!$B$7:$B$3000,HeatGen!J$2,'Energy balance options'!$A$7:$A$3000,HeatGen!$A1461)</f>
        <v>0</v>
      </c>
      <c r="K1461">
        <f>SUMIFS('Energy balance options'!$F$7:$F$3000,'Energy balance options'!$B$7:$B$3000,HeatGen!K$2,'Energy balance options'!$A$7:$A$3000,HeatGen!$A1461)</f>
        <v>0</v>
      </c>
      <c r="L1461">
        <f>SUMIFS('Energy balance options'!$F$7:$F$3000,'Energy balance options'!$B$7:$B$3000,HeatGen!L$2,'Energy balance options'!$A$7:$A$3000,HeatGen!$A1461)</f>
        <v>0</v>
      </c>
      <c r="M1461">
        <f>SUMIFS('Energy balance options'!$F$7:$F$3000,'Energy balance options'!$B$7:$B$3000,HeatGen!M$2,'Energy balance options'!$A$7:$A$3000,HeatGen!$A1461)</f>
        <v>0</v>
      </c>
      <c r="N1461">
        <f>SUMIFS('Energy balance options'!$F$7:$F$3000,'Energy balance options'!$B$7:$B$3000,HeatGen!N$2,'Energy balance options'!$A$7:$A$3000,HeatGen!$A1461)</f>
        <v>0</v>
      </c>
      <c r="P1461">
        <f>SUMIFS('Energy balance options'!$F$7:$F$3000,'Energy balance options'!$B$7:$B$3000,HeatGen!P$2,'Energy balance options'!$A$7:$A$3000,HeatGen!$A1461)</f>
        <v>0</v>
      </c>
      <c r="Q1461">
        <f>SUMIFS('Energy balance options'!$F$7:$F$3000,'Energy balance options'!$B$7:$B$3000,HeatGen!Q$2,'Energy balance options'!$A$7:$A$3000,HeatGen!$A1461)</f>
        <v>0</v>
      </c>
      <c r="R1461">
        <f>SUMIFS('Energy balance options'!$F$7:$F$3000,'Energy balance options'!$B$7:$B$3000,HeatGen!R$2,'Energy balance options'!$A$7:$A$3000,HeatGen!$A1461)</f>
        <v>0</v>
      </c>
      <c r="S1461">
        <f>SUMIFS('Energy balance options'!$G$7:$G$3000,'Energy balance options'!$B$7:$B$3000,HeatGen!S$2,'Energy balance options'!$A$7:$A$3000,HeatGen!$A1461)</f>
        <v>0</v>
      </c>
      <c r="T1461">
        <f>SUMIFS('Energy balance options'!$G$7:$G$3000,'Energy balance options'!$B$7:$B$3000,HeatGen!T$2,'Energy balance options'!$A$7:$A$3000,HeatGen!$A1461)</f>
        <v>0</v>
      </c>
      <c r="U1461">
        <f>SUMIFS('Energy balance options'!$G$7:$G$3000,'Energy balance options'!$B$7:$B$3000,HeatGen!U$2,'Energy balance options'!$A$7:$A$3000,HeatGen!$A1461)</f>
        <v>0</v>
      </c>
      <c r="V1461">
        <f>SUMIFS('Energy balance options'!$G$7:$G$3000,'Energy balance options'!$B$7:$B$3000,HeatGen!V$2,'Energy balance options'!$A$7:$A$3000,HeatGen!$A1461)</f>
        <v>0</v>
      </c>
      <c r="W1461">
        <f>SUMIFS('Energy balance options'!$G$7:$G$3000,'Energy balance options'!$B$7:$B$3000,HeatGen!W$2,'Energy balance options'!$A$7:$A$3000,HeatGen!$A1461)</f>
        <v>0</v>
      </c>
      <c r="X1461">
        <f>SUMIFS('Energy balance options'!$G$7:$G$3000,'Energy balance options'!$B$7:$B$3000,HeatGen!X$2,'Energy balance options'!$A$7:$A$3000,HeatGen!$A1461)</f>
        <v>0</v>
      </c>
      <c r="AG1461">
        <f t="shared" si="286"/>
        <v>0</v>
      </c>
      <c r="AH1461">
        <f t="shared" si="287"/>
        <v>0</v>
      </c>
      <c r="AI1461">
        <f t="shared" si="288"/>
        <v>0</v>
      </c>
      <c r="AJ1461">
        <f t="shared" si="289"/>
        <v>0</v>
      </c>
      <c r="AK1461">
        <f t="shared" si="290"/>
        <v>0</v>
      </c>
      <c r="AL1461">
        <f t="shared" si="291"/>
        <v>0</v>
      </c>
      <c r="AM1461">
        <f t="shared" si="292"/>
        <v>0</v>
      </c>
      <c r="AN1461">
        <f t="shared" si="293"/>
        <v>0</v>
      </c>
      <c r="AO1461">
        <f t="shared" si="294"/>
        <v>0</v>
      </c>
    </row>
    <row r="1462" spans="1:41" x14ac:dyDescent="0.2">
      <c r="A1462" s="9">
        <f>'Cost per option'!A1470</f>
        <v>0</v>
      </c>
      <c r="B1462" t="str">
        <f>_xlfn.IFNA(VLOOKUP(A1462,'Energy balance options'!A$7:C$3000,3,FALSE),"")</f>
        <v/>
      </c>
      <c r="C1462">
        <f>SUMIFS('Energy balance options'!$F$7:$F$3000,'Energy balance options'!$B$7:$B$3000,HeatGen!C$2,'Energy balance options'!$A$7:$A$3000,HeatGen!$A1462)</f>
        <v>0</v>
      </c>
      <c r="D1462">
        <f>SUMIFS('Energy balance options'!$F$7:$F$3000,'Energy balance options'!$B$7:$B$3000,HeatGen!D$2,'Energy balance options'!$A$7:$A$3000,HeatGen!$A1462)</f>
        <v>0</v>
      </c>
      <c r="E1462">
        <f>SUMIFS('Energy balance options'!$F$7:$F$3000,'Energy balance options'!$B$7:$B$3000,HeatGen!E$2,'Energy balance options'!$A$7:$A$3000,HeatGen!$A1462)</f>
        <v>0</v>
      </c>
      <c r="F1462">
        <f>SUMIFS('Energy balance options'!$F$7:$F$3000,'Energy balance options'!$B$7:$B$3000,HeatGen!F$2,'Energy balance options'!$A$7:$A$3000,HeatGen!$A1462)</f>
        <v>0</v>
      </c>
      <c r="G1462">
        <f>SUMIFS('Energy balance options'!$F$7:$F$3000,'Energy balance options'!$B$7:$B$3000,HeatGen!G$2,'Energy balance options'!$A$7:$A$3000,HeatGen!$A1462)</f>
        <v>0</v>
      </c>
      <c r="H1462">
        <f>SUMIFS('Energy balance options'!$F$7:$F$3000,'Energy balance options'!$B$7:$B$3000,HeatGen!H$2,'Energy balance options'!$A$7:$A$3000,HeatGen!$A1462)</f>
        <v>0</v>
      </c>
      <c r="I1462">
        <f>SUMIFS('Energy balance options'!$F$7:$F$3000,'Energy balance options'!$B$7:$B$3000,HeatGen!I$2,'Energy balance options'!$A$7:$A$3000,HeatGen!$A1462)</f>
        <v>0</v>
      </c>
      <c r="J1462">
        <f>SUMIFS('Energy balance options'!$F$7:$F$3000,'Energy balance options'!$B$7:$B$3000,HeatGen!J$2,'Energy balance options'!$A$7:$A$3000,HeatGen!$A1462)</f>
        <v>0</v>
      </c>
      <c r="K1462">
        <f>SUMIFS('Energy balance options'!$F$7:$F$3000,'Energy balance options'!$B$7:$B$3000,HeatGen!K$2,'Energy balance options'!$A$7:$A$3000,HeatGen!$A1462)</f>
        <v>0</v>
      </c>
      <c r="L1462">
        <f>SUMIFS('Energy balance options'!$F$7:$F$3000,'Energy balance options'!$B$7:$B$3000,HeatGen!L$2,'Energy balance options'!$A$7:$A$3000,HeatGen!$A1462)</f>
        <v>0</v>
      </c>
      <c r="M1462">
        <f>SUMIFS('Energy balance options'!$F$7:$F$3000,'Energy balance options'!$B$7:$B$3000,HeatGen!M$2,'Energy balance options'!$A$7:$A$3000,HeatGen!$A1462)</f>
        <v>0</v>
      </c>
      <c r="N1462">
        <f>SUMIFS('Energy balance options'!$F$7:$F$3000,'Energy balance options'!$B$7:$B$3000,HeatGen!N$2,'Energy balance options'!$A$7:$A$3000,HeatGen!$A1462)</f>
        <v>0</v>
      </c>
      <c r="P1462">
        <f>SUMIFS('Energy balance options'!$F$7:$F$3000,'Energy balance options'!$B$7:$B$3000,HeatGen!P$2,'Energy balance options'!$A$7:$A$3000,HeatGen!$A1462)</f>
        <v>0</v>
      </c>
      <c r="Q1462">
        <f>SUMIFS('Energy balance options'!$F$7:$F$3000,'Energy balance options'!$B$7:$B$3000,HeatGen!Q$2,'Energy balance options'!$A$7:$A$3000,HeatGen!$A1462)</f>
        <v>0</v>
      </c>
      <c r="R1462">
        <f>SUMIFS('Energy balance options'!$F$7:$F$3000,'Energy balance options'!$B$7:$B$3000,HeatGen!R$2,'Energy balance options'!$A$7:$A$3000,HeatGen!$A1462)</f>
        <v>0</v>
      </c>
      <c r="S1462">
        <f>SUMIFS('Energy balance options'!$G$7:$G$3000,'Energy balance options'!$B$7:$B$3000,HeatGen!S$2,'Energy balance options'!$A$7:$A$3000,HeatGen!$A1462)</f>
        <v>0</v>
      </c>
      <c r="T1462">
        <f>SUMIFS('Energy balance options'!$G$7:$G$3000,'Energy balance options'!$B$7:$B$3000,HeatGen!T$2,'Energy balance options'!$A$7:$A$3000,HeatGen!$A1462)</f>
        <v>0</v>
      </c>
      <c r="U1462">
        <f>SUMIFS('Energy balance options'!$G$7:$G$3000,'Energy balance options'!$B$7:$B$3000,HeatGen!U$2,'Energy balance options'!$A$7:$A$3000,HeatGen!$A1462)</f>
        <v>0</v>
      </c>
      <c r="V1462">
        <f>SUMIFS('Energy balance options'!$G$7:$G$3000,'Energy balance options'!$B$7:$B$3000,HeatGen!V$2,'Energy balance options'!$A$7:$A$3000,HeatGen!$A1462)</f>
        <v>0</v>
      </c>
      <c r="W1462">
        <f>SUMIFS('Energy balance options'!$G$7:$G$3000,'Energy balance options'!$B$7:$B$3000,HeatGen!W$2,'Energy balance options'!$A$7:$A$3000,HeatGen!$A1462)</f>
        <v>0</v>
      </c>
      <c r="X1462">
        <f>SUMIFS('Energy balance options'!$G$7:$G$3000,'Energy balance options'!$B$7:$B$3000,HeatGen!X$2,'Energy balance options'!$A$7:$A$3000,HeatGen!$A1462)</f>
        <v>0</v>
      </c>
      <c r="AG1462">
        <f t="shared" si="286"/>
        <v>0</v>
      </c>
      <c r="AH1462">
        <f t="shared" si="287"/>
        <v>0</v>
      </c>
      <c r="AI1462">
        <f t="shared" si="288"/>
        <v>0</v>
      </c>
      <c r="AJ1462">
        <f t="shared" si="289"/>
        <v>0</v>
      </c>
      <c r="AK1462">
        <f t="shared" si="290"/>
        <v>0</v>
      </c>
      <c r="AL1462">
        <f t="shared" si="291"/>
        <v>0</v>
      </c>
      <c r="AM1462">
        <f t="shared" si="292"/>
        <v>0</v>
      </c>
      <c r="AN1462">
        <f t="shared" si="293"/>
        <v>0</v>
      </c>
      <c r="AO1462">
        <f t="shared" si="294"/>
        <v>0</v>
      </c>
    </row>
    <row r="1463" spans="1:41" x14ac:dyDescent="0.2">
      <c r="A1463" s="9">
        <f>'Cost per option'!A1471</f>
        <v>0</v>
      </c>
      <c r="B1463" t="str">
        <f>_xlfn.IFNA(VLOOKUP(A1463,'Energy balance options'!A$7:C$3000,3,FALSE),"")</f>
        <v/>
      </c>
      <c r="C1463">
        <f>SUMIFS('Energy balance options'!$F$7:$F$3000,'Energy balance options'!$B$7:$B$3000,HeatGen!C$2,'Energy balance options'!$A$7:$A$3000,HeatGen!$A1463)</f>
        <v>0</v>
      </c>
      <c r="D1463">
        <f>SUMIFS('Energy balance options'!$F$7:$F$3000,'Energy balance options'!$B$7:$B$3000,HeatGen!D$2,'Energy balance options'!$A$7:$A$3000,HeatGen!$A1463)</f>
        <v>0</v>
      </c>
      <c r="E1463">
        <f>SUMIFS('Energy balance options'!$F$7:$F$3000,'Energy balance options'!$B$7:$B$3000,HeatGen!E$2,'Energy balance options'!$A$7:$A$3000,HeatGen!$A1463)</f>
        <v>0</v>
      </c>
      <c r="F1463">
        <f>SUMIFS('Energy balance options'!$F$7:$F$3000,'Energy balance options'!$B$7:$B$3000,HeatGen!F$2,'Energy balance options'!$A$7:$A$3000,HeatGen!$A1463)</f>
        <v>0</v>
      </c>
      <c r="G1463">
        <f>SUMIFS('Energy balance options'!$F$7:$F$3000,'Energy balance options'!$B$7:$B$3000,HeatGen!G$2,'Energy balance options'!$A$7:$A$3000,HeatGen!$A1463)</f>
        <v>0</v>
      </c>
      <c r="H1463">
        <f>SUMIFS('Energy balance options'!$F$7:$F$3000,'Energy balance options'!$B$7:$B$3000,HeatGen!H$2,'Energy balance options'!$A$7:$A$3000,HeatGen!$A1463)</f>
        <v>0</v>
      </c>
      <c r="I1463">
        <f>SUMIFS('Energy balance options'!$F$7:$F$3000,'Energy balance options'!$B$7:$B$3000,HeatGen!I$2,'Energy balance options'!$A$7:$A$3000,HeatGen!$A1463)</f>
        <v>0</v>
      </c>
      <c r="J1463">
        <f>SUMIFS('Energy balance options'!$F$7:$F$3000,'Energy balance options'!$B$7:$B$3000,HeatGen!J$2,'Energy balance options'!$A$7:$A$3000,HeatGen!$A1463)</f>
        <v>0</v>
      </c>
      <c r="K1463">
        <f>SUMIFS('Energy balance options'!$F$7:$F$3000,'Energy balance options'!$B$7:$B$3000,HeatGen!K$2,'Energy balance options'!$A$7:$A$3000,HeatGen!$A1463)</f>
        <v>0</v>
      </c>
      <c r="L1463">
        <f>SUMIFS('Energy balance options'!$F$7:$F$3000,'Energy balance options'!$B$7:$B$3000,HeatGen!L$2,'Energy balance options'!$A$7:$A$3000,HeatGen!$A1463)</f>
        <v>0</v>
      </c>
      <c r="M1463">
        <f>SUMIFS('Energy balance options'!$F$7:$F$3000,'Energy balance options'!$B$7:$B$3000,HeatGen!M$2,'Energy balance options'!$A$7:$A$3000,HeatGen!$A1463)</f>
        <v>0</v>
      </c>
      <c r="N1463">
        <f>SUMIFS('Energy balance options'!$F$7:$F$3000,'Energy balance options'!$B$7:$B$3000,HeatGen!N$2,'Energy balance options'!$A$7:$A$3000,HeatGen!$A1463)</f>
        <v>0</v>
      </c>
      <c r="P1463">
        <f>SUMIFS('Energy balance options'!$F$7:$F$3000,'Energy balance options'!$B$7:$B$3000,HeatGen!P$2,'Energy balance options'!$A$7:$A$3000,HeatGen!$A1463)</f>
        <v>0</v>
      </c>
      <c r="Q1463">
        <f>SUMIFS('Energy balance options'!$F$7:$F$3000,'Energy balance options'!$B$7:$B$3000,HeatGen!Q$2,'Energy balance options'!$A$7:$A$3000,HeatGen!$A1463)</f>
        <v>0</v>
      </c>
      <c r="R1463">
        <f>SUMIFS('Energy balance options'!$F$7:$F$3000,'Energy balance options'!$B$7:$B$3000,HeatGen!R$2,'Energy balance options'!$A$7:$A$3000,HeatGen!$A1463)</f>
        <v>0</v>
      </c>
      <c r="S1463">
        <f>SUMIFS('Energy balance options'!$G$7:$G$3000,'Energy balance options'!$B$7:$B$3000,HeatGen!S$2,'Energy balance options'!$A$7:$A$3000,HeatGen!$A1463)</f>
        <v>0</v>
      </c>
      <c r="T1463">
        <f>SUMIFS('Energy balance options'!$G$7:$G$3000,'Energy balance options'!$B$7:$B$3000,HeatGen!T$2,'Energy balance options'!$A$7:$A$3000,HeatGen!$A1463)</f>
        <v>0</v>
      </c>
      <c r="U1463">
        <f>SUMIFS('Energy balance options'!$G$7:$G$3000,'Energy balance options'!$B$7:$B$3000,HeatGen!U$2,'Energy balance options'!$A$7:$A$3000,HeatGen!$A1463)</f>
        <v>0</v>
      </c>
      <c r="V1463">
        <f>SUMIFS('Energy balance options'!$G$7:$G$3000,'Energy balance options'!$B$7:$B$3000,HeatGen!V$2,'Energy balance options'!$A$7:$A$3000,HeatGen!$A1463)</f>
        <v>0</v>
      </c>
      <c r="W1463">
        <f>SUMIFS('Energy balance options'!$G$7:$G$3000,'Energy balance options'!$B$7:$B$3000,HeatGen!W$2,'Energy balance options'!$A$7:$A$3000,HeatGen!$A1463)</f>
        <v>0</v>
      </c>
      <c r="X1463">
        <f>SUMIFS('Energy balance options'!$G$7:$G$3000,'Energy balance options'!$B$7:$B$3000,HeatGen!X$2,'Energy balance options'!$A$7:$A$3000,HeatGen!$A1463)</f>
        <v>0</v>
      </c>
      <c r="AG1463">
        <f t="shared" si="286"/>
        <v>0</v>
      </c>
      <c r="AH1463">
        <f t="shared" si="287"/>
        <v>0</v>
      </c>
      <c r="AI1463">
        <f t="shared" si="288"/>
        <v>0</v>
      </c>
      <c r="AJ1463">
        <f t="shared" si="289"/>
        <v>0</v>
      </c>
      <c r="AK1463">
        <f t="shared" si="290"/>
        <v>0</v>
      </c>
      <c r="AL1463">
        <f t="shared" si="291"/>
        <v>0</v>
      </c>
      <c r="AM1463">
        <f t="shared" si="292"/>
        <v>0</v>
      </c>
      <c r="AN1463">
        <f t="shared" si="293"/>
        <v>0</v>
      </c>
      <c r="AO1463">
        <f t="shared" si="294"/>
        <v>0</v>
      </c>
    </row>
    <row r="1464" spans="1:41" x14ac:dyDescent="0.2">
      <c r="A1464" s="9">
        <f>'Cost per option'!A1472</f>
        <v>0</v>
      </c>
      <c r="B1464" t="str">
        <f>_xlfn.IFNA(VLOOKUP(A1464,'Energy balance options'!A$7:C$3000,3,FALSE),"")</f>
        <v/>
      </c>
      <c r="C1464">
        <f>SUMIFS('Energy balance options'!$F$7:$F$3000,'Energy balance options'!$B$7:$B$3000,HeatGen!C$2,'Energy balance options'!$A$7:$A$3000,HeatGen!$A1464)</f>
        <v>0</v>
      </c>
      <c r="D1464">
        <f>SUMIFS('Energy balance options'!$F$7:$F$3000,'Energy balance options'!$B$7:$B$3000,HeatGen!D$2,'Energy balance options'!$A$7:$A$3000,HeatGen!$A1464)</f>
        <v>0</v>
      </c>
      <c r="E1464">
        <f>SUMIFS('Energy balance options'!$F$7:$F$3000,'Energy balance options'!$B$7:$B$3000,HeatGen!E$2,'Energy balance options'!$A$7:$A$3000,HeatGen!$A1464)</f>
        <v>0</v>
      </c>
      <c r="F1464">
        <f>SUMIFS('Energy balance options'!$F$7:$F$3000,'Energy balance options'!$B$7:$B$3000,HeatGen!F$2,'Energy balance options'!$A$7:$A$3000,HeatGen!$A1464)</f>
        <v>0</v>
      </c>
      <c r="G1464">
        <f>SUMIFS('Energy balance options'!$F$7:$F$3000,'Energy balance options'!$B$7:$B$3000,HeatGen!G$2,'Energy balance options'!$A$7:$A$3000,HeatGen!$A1464)</f>
        <v>0</v>
      </c>
      <c r="H1464">
        <f>SUMIFS('Energy balance options'!$F$7:$F$3000,'Energy balance options'!$B$7:$B$3000,HeatGen!H$2,'Energy balance options'!$A$7:$A$3000,HeatGen!$A1464)</f>
        <v>0</v>
      </c>
      <c r="I1464">
        <f>SUMIFS('Energy balance options'!$F$7:$F$3000,'Energy balance options'!$B$7:$B$3000,HeatGen!I$2,'Energy balance options'!$A$7:$A$3000,HeatGen!$A1464)</f>
        <v>0</v>
      </c>
      <c r="J1464">
        <f>SUMIFS('Energy balance options'!$F$7:$F$3000,'Energy balance options'!$B$7:$B$3000,HeatGen!J$2,'Energy balance options'!$A$7:$A$3000,HeatGen!$A1464)</f>
        <v>0</v>
      </c>
      <c r="K1464">
        <f>SUMIFS('Energy balance options'!$F$7:$F$3000,'Energy balance options'!$B$7:$B$3000,HeatGen!K$2,'Energy balance options'!$A$7:$A$3000,HeatGen!$A1464)</f>
        <v>0</v>
      </c>
      <c r="L1464">
        <f>SUMIFS('Energy balance options'!$F$7:$F$3000,'Energy balance options'!$B$7:$B$3000,HeatGen!L$2,'Energy balance options'!$A$7:$A$3000,HeatGen!$A1464)</f>
        <v>0</v>
      </c>
      <c r="M1464">
        <f>SUMIFS('Energy balance options'!$F$7:$F$3000,'Energy balance options'!$B$7:$B$3000,HeatGen!M$2,'Energy balance options'!$A$7:$A$3000,HeatGen!$A1464)</f>
        <v>0</v>
      </c>
      <c r="N1464">
        <f>SUMIFS('Energy balance options'!$F$7:$F$3000,'Energy balance options'!$B$7:$B$3000,HeatGen!N$2,'Energy balance options'!$A$7:$A$3000,HeatGen!$A1464)</f>
        <v>0</v>
      </c>
      <c r="P1464">
        <f>SUMIFS('Energy balance options'!$F$7:$F$3000,'Energy balance options'!$B$7:$B$3000,HeatGen!P$2,'Energy balance options'!$A$7:$A$3000,HeatGen!$A1464)</f>
        <v>0</v>
      </c>
      <c r="Q1464">
        <f>SUMIFS('Energy balance options'!$F$7:$F$3000,'Energy balance options'!$B$7:$B$3000,HeatGen!Q$2,'Energy balance options'!$A$7:$A$3000,HeatGen!$A1464)</f>
        <v>0</v>
      </c>
      <c r="R1464">
        <f>SUMIFS('Energy balance options'!$F$7:$F$3000,'Energy balance options'!$B$7:$B$3000,HeatGen!R$2,'Energy balance options'!$A$7:$A$3000,HeatGen!$A1464)</f>
        <v>0</v>
      </c>
      <c r="S1464">
        <f>SUMIFS('Energy balance options'!$G$7:$G$3000,'Energy balance options'!$B$7:$B$3000,HeatGen!S$2,'Energy balance options'!$A$7:$A$3000,HeatGen!$A1464)</f>
        <v>0</v>
      </c>
      <c r="T1464">
        <f>SUMIFS('Energy balance options'!$G$7:$G$3000,'Energy balance options'!$B$7:$B$3000,HeatGen!T$2,'Energy balance options'!$A$7:$A$3000,HeatGen!$A1464)</f>
        <v>0</v>
      </c>
      <c r="U1464">
        <f>SUMIFS('Energy balance options'!$G$7:$G$3000,'Energy balance options'!$B$7:$B$3000,HeatGen!U$2,'Energy balance options'!$A$7:$A$3000,HeatGen!$A1464)</f>
        <v>0</v>
      </c>
      <c r="V1464">
        <f>SUMIFS('Energy balance options'!$G$7:$G$3000,'Energy balance options'!$B$7:$B$3000,HeatGen!V$2,'Energy balance options'!$A$7:$A$3000,HeatGen!$A1464)</f>
        <v>0</v>
      </c>
      <c r="W1464">
        <f>SUMIFS('Energy balance options'!$G$7:$G$3000,'Energy balance options'!$B$7:$B$3000,HeatGen!W$2,'Energy balance options'!$A$7:$A$3000,HeatGen!$A1464)</f>
        <v>0</v>
      </c>
      <c r="X1464">
        <f>SUMIFS('Energy balance options'!$G$7:$G$3000,'Energy balance options'!$B$7:$B$3000,HeatGen!X$2,'Energy balance options'!$A$7:$A$3000,HeatGen!$A1464)</f>
        <v>0</v>
      </c>
      <c r="AG1464">
        <f t="shared" si="286"/>
        <v>0</v>
      </c>
      <c r="AH1464">
        <f t="shared" si="287"/>
        <v>0</v>
      </c>
      <c r="AI1464">
        <f t="shared" si="288"/>
        <v>0</v>
      </c>
      <c r="AJ1464">
        <f t="shared" si="289"/>
        <v>0</v>
      </c>
      <c r="AK1464">
        <f t="shared" si="290"/>
        <v>0</v>
      </c>
      <c r="AL1464">
        <f t="shared" si="291"/>
        <v>0</v>
      </c>
      <c r="AM1464">
        <f t="shared" si="292"/>
        <v>0</v>
      </c>
      <c r="AN1464">
        <f t="shared" si="293"/>
        <v>0</v>
      </c>
      <c r="AO1464">
        <f t="shared" si="294"/>
        <v>0</v>
      </c>
    </row>
    <row r="1465" spans="1:41" x14ac:dyDescent="0.2">
      <c r="A1465" s="9">
        <f>'Cost per option'!A1473</f>
        <v>0</v>
      </c>
      <c r="B1465" t="str">
        <f>_xlfn.IFNA(VLOOKUP(A1465,'Energy balance options'!A$7:C$3000,3,FALSE),"")</f>
        <v/>
      </c>
      <c r="C1465">
        <f>SUMIFS('Energy balance options'!$F$7:$F$3000,'Energy balance options'!$B$7:$B$3000,HeatGen!C$2,'Energy balance options'!$A$7:$A$3000,HeatGen!$A1465)</f>
        <v>0</v>
      </c>
      <c r="D1465">
        <f>SUMIFS('Energy balance options'!$F$7:$F$3000,'Energy balance options'!$B$7:$B$3000,HeatGen!D$2,'Energy balance options'!$A$7:$A$3000,HeatGen!$A1465)</f>
        <v>0</v>
      </c>
      <c r="E1465">
        <f>SUMIFS('Energy balance options'!$F$7:$F$3000,'Energy balance options'!$B$7:$B$3000,HeatGen!E$2,'Energy balance options'!$A$7:$A$3000,HeatGen!$A1465)</f>
        <v>0</v>
      </c>
      <c r="F1465">
        <f>SUMIFS('Energy balance options'!$F$7:$F$3000,'Energy balance options'!$B$7:$B$3000,HeatGen!F$2,'Energy balance options'!$A$7:$A$3000,HeatGen!$A1465)</f>
        <v>0</v>
      </c>
      <c r="G1465">
        <f>SUMIFS('Energy balance options'!$F$7:$F$3000,'Energy balance options'!$B$7:$B$3000,HeatGen!G$2,'Energy balance options'!$A$7:$A$3000,HeatGen!$A1465)</f>
        <v>0</v>
      </c>
      <c r="H1465">
        <f>SUMIFS('Energy balance options'!$F$7:$F$3000,'Energy balance options'!$B$7:$B$3000,HeatGen!H$2,'Energy balance options'!$A$7:$A$3000,HeatGen!$A1465)</f>
        <v>0</v>
      </c>
      <c r="I1465">
        <f>SUMIFS('Energy balance options'!$F$7:$F$3000,'Energy balance options'!$B$7:$B$3000,HeatGen!I$2,'Energy balance options'!$A$7:$A$3000,HeatGen!$A1465)</f>
        <v>0</v>
      </c>
      <c r="J1465">
        <f>SUMIFS('Energy balance options'!$F$7:$F$3000,'Energy balance options'!$B$7:$B$3000,HeatGen!J$2,'Energy balance options'!$A$7:$A$3000,HeatGen!$A1465)</f>
        <v>0</v>
      </c>
      <c r="K1465">
        <f>SUMIFS('Energy balance options'!$F$7:$F$3000,'Energy balance options'!$B$7:$B$3000,HeatGen!K$2,'Energy balance options'!$A$7:$A$3000,HeatGen!$A1465)</f>
        <v>0</v>
      </c>
      <c r="L1465">
        <f>SUMIFS('Energy balance options'!$F$7:$F$3000,'Energy balance options'!$B$7:$B$3000,HeatGen!L$2,'Energy balance options'!$A$7:$A$3000,HeatGen!$A1465)</f>
        <v>0</v>
      </c>
      <c r="M1465">
        <f>SUMIFS('Energy balance options'!$F$7:$F$3000,'Energy balance options'!$B$7:$B$3000,HeatGen!M$2,'Energy balance options'!$A$7:$A$3000,HeatGen!$A1465)</f>
        <v>0</v>
      </c>
      <c r="N1465">
        <f>SUMIFS('Energy balance options'!$F$7:$F$3000,'Energy balance options'!$B$7:$B$3000,HeatGen!N$2,'Energy balance options'!$A$7:$A$3000,HeatGen!$A1465)</f>
        <v>0</v>
      </c>
      <c r="P1465">
        <f>SUMIFS('Energy balance options'!$F$7:$F$3000,'Energy balance options'!$B$7:$B$3000,HeatGen!P$2,'Energy balance options'!$A$7:$A$3000,HeatGen!$A1465)</f>
        <v>0</v>
      </c>
      <c r="Q1465">
        <f>SUMIFS('Energy balance options'!$F$7:$F$3000,'Energy balance options'!$B$7:$B$3000,HeatGen!Q$2,'Energy balance options'!$A$7:$A$3000,HeatGen!$A1465)</f>
        <v>0</v>
      </c>
      <c r="R1465">
        <f>SUMIFS('Energy balance options'!$F$7:$F$3000,'Energy balance options'!$B$7:$B$3000,HeatGen!R$2,'Energy balance options'!$A$7:$A$3000,HeatGen!$A1465)</f>
        <v>0</v>
      </c>
      <c r="S1465">
        <f>SUMIFS('Energy balance options'!$G$7:$G$3000,'Energy balance options'!$B$7:$B$3000,HeatGen!S$2,'Energy balance options'!$A$7:$A$3000,HeatGen!$A1465)</f>
        <v>0</v>
      </c>
      <c r="T1465">
        <f>SUMIFS('Energy balance options'!$G$7:$G$3000,'Energy balance options'!$B$7:$B$3000,HeatGen!T$2,'Energy balance options'!$A$7:$A$3000,HeatGen!$A1465)</f>
        <v>0</v>
      </c>
      <c r="U1465">
        <f>SUMIFS('Energy balance options'!$G$7:$G$3000,'Energy balance options'!$B$7:$B$3000,HeatGen!U$2,'Energy balance options'!$A$7:$A$3000,HeatGen!$A1465)</f>
        <v>0</v>
      </c>
      <c r="V1465">
        <f>SUMIFS('Energy balance options'!$G$7:$G$3000,'Energy balance options'!$B$7:$B$3000,HeatGen!V$2,'Energy balance options'!$A$7:$A$3000,HeatGen!$A1465)</f>
        <v>0</v>
      </c>
      <c r="W1465">
        <f>SUMIFS('Energy balance options'!$G$7:$G$3000,'Energy balance options'!$B$7:$B$3000,HeatGen!W$2,'Energy balance options'!$A$7:$A$3000,HeatGen!$A1465)</f>
        <v>0</v>
      </c>
      <c r="X1465">
        <f>SUMIFS('Energy balance options'!$G$7:$G$3000,'Energy balance options'!$B$7:$B$3000,HeatGen!X$2,'Energy balance options'!$A$7:$A$3000,HeatGen!$A1465)</f>
        <v>0</v>
      </c>
      <c r="AG1465">
        <f t="shared" si="286"/>
        <v>0</v>
      </c>
      <c r="AH1465">
        <f t="shared" si="287"/>
        <v>0</v>
      </c>
      <c r="AI1465">
        <f t="shared" si="288"/>
        <v>0</v>
      </c>
      <c r="AJ1465">
        <f t="shared" si="289"/>
        <v>0</v>
      </c>
      <c r="AK1465">
        <f t="shared" si="290"/>
        <v>0</v>
      </c>
      <c r="AL1465">
        <f t="shared" si="291"/>
        <v>0</v>
      </c>
      <c r="AM1465">
        <f t="shared" si="292"/>
        <v>0</v>
      </c>
      <c r="AN1465">
        <f t="shared" si="293"/>
        <v>0</v>
      </c>
      <c r="AO1465">
        <f t="shared" si="294"/>
        <v>0</v>
      </c>
    </row>
    <row r="1466" spans="1:41" x14ac:dyDescent="0.2">
      <c r="A1466" s="9">
        <f>'Cost per option'!A1474</f>
        <v>0</v>
      </c>
      <c r="B1466" t="str">
        <f>_xlfn.IFNA(VLOOKUP(A1466,'Energy balance options'!A$7:C$3000,3,FALSE),"")</f>
        <v/>
      </c>
      <c r="C1466">
        <f>SUMIFS('Energy balance options'!$F$7:$F$3000,'Energy balance options'!$B$7:$B$3000,HeatGen!C$2,'Energy balance options'!$A$7:$A$3000,HeatGen!$A1466)</f>
        <v>0</v>
      </c>
      <c r="D1466">
        <f>SUMIFS('Energy balance options'!$F$7:$F$3000,'Energy balance options'!$B$7:$B$3000,HeatGen!D$2,'Energy balance options'!$A$7:$A$3000,HeatGen!$A1466)</f>
        <v>0</v>
      </c>
      <c r="E1466">
        <f>SUMIFS('Energy balance options'!$F$7:$F$3000,'Energy balance options'!$B$7:$B$3000,HeatGen!E$2,'Energy balance options'!$A$7:$A$3000,HeatGen!$A1466)</f>
        <v>0</v>
      </c>
      <c r="F1466">
        <f>SUMIFS('Energy balance options'!$F$7:$F$3000,'Energy balance options'!$B$7:$B$3000,HeatGen!F$2,'Energy balance options'!$A$7:$A$3000,HeatGen!$A1466)</f>
        <v>0</v>
      </c>
      <c r="G1466">
        <f>SUMIFS('Energy balance options'!$F$7:$F$3000,'Energy balance options'!$B$7:$B$3000,HeatGen!G$2,'Energy balance options'!$A$7:$A$3000,HeatGen!$A1466)</f>
        <v>0</v>
      </c>
      <c r="H1466">
        <f>SUMIFS('Energy balance options'!$F$7:$F$3000,'Energy balance options'!$B$7:$B$3000,HeatGen!H$2,'Energy balance options'!$A$7:$A$3000,HeatGen!$A1466)</f>
        <v>0</v>
      </c>
      <c r="I1466">
        <f>SUMIFS('Energy balance options'!$F$7:$F$3000,'Energy balance options'!$B$7:$B$3000,HeatGen!I$2,'Energy balance options'!$A$7:$A$3000,HeatGen!$A1466)</f>
        <v>0</v>
      </c>
      <c r="J1466">
        <f>SUMIFS('Energy balance options'!$F$7:$F$3000,'Energy balance options'!$B$7:$B$3000,HeatGen!J$2,'Energy balance options'!$A$7:$A$3000,HeatGen!$A1466)</f>
        <v>0</v>
      </c>
      <c r="K1466">
        <f>SUMIFS('Energy balance options'!$F$7:$F$3000,'Energy balance options'!$B$7:$B$3000,HeatGen!K$2,'Energy balance options'!$A$7:$A$3000,HeatGen!$A1466)</f>
        <v>0</v>
      </c>
      <c r="L1466">
        <f>SUMIFS('Energy balance options'!$F$7:$F$3000,'Energy balance options'!$B$7:$B$3000,HeatGen!L$2,'Energy balance options'!$A$7:$A$3000,HeatGen!$A1466)</f>
        <v>0</v>
      </c>
      <c r="M1466">
        <f>SUMIFS('Energy balance options'!$F$7:$F$3000,'Energy balance options'!$B$7:$B$3000,HeatGen!M$2,'Energy balance options'!$A$7:$A$3000,HeatGen!$A1466)</f>
        <v>0</v>
      </c>
      <c r="N1466">
        <f>SUMIFS('Energy balance options'!$F$7:$F$3000,'Energy balance options'!$B$7:$B$3000,HeatGen!N$2,'Energy balance options'!$A$7:$A$3000,HeatGen!$A1466)</f>
        <v>0</v>
      </c>
      <c r="P1466">
        <f>SUMIFS('Energy balance options'!$F$7:$F$3000,'Energy balance options'!$B$7:$B$3000,HeatGen!P$2,'Energy balance options'!$A$7:$A$3000,HeatGen!$A1466)</f>
        <v>0</v>
      </c>
      <c r="Q1466">
        <f>SUMIFS('Energy balance options'!$F$7:$F$3000,'Energy balance options'!$B$7:$B$3000,HeatGen!Q$2,'Energy balance options'!$A$7:$A$3000,HeatGen!$A1466)</f>
        <v>0</v>
      </c>
      <c r="R1466">
        <f>SUMIFS('Energy balance options'!$F$7:$F$3000,'Energy balance options'!$B$7:$B$3000,HeatGen!R$2,'Energy balance options'!$A$7:$A$3000,HeatGen!$A1466)</f>
        <v>0</v>
      </c>
      <c r="S1466">
        <f>SUMIFS('Energy balance options'!$G$7:$G$3000,'Energy balance options'!$B$7:$B$3000,HeatGen!S$2,'Energy balance options'!$A$7:$A$3000,HeatGen!$A1466)</f>
        <v>0</v>
      </c>
      <c r="T1466">
        <f>SUMIFS('Energy balance options'!$G$7:$G$3000,'Energy balance options'!$B$7:$B$3000,HeatGen!T$2,'Energy balance options'!$A$7:$A$3000,HeatGen!$A1466)</f>
        <v>0</v>
      </c>
      <c r="U1466">
        <f>SUMIFS('Energy balance options'!$G$7:$G$3000,'Energy balance options'!$B$7:$B$3000,HeatGen!U$2,'Energy balance options'!$A$7:$A$3000,HeatGen!$A1466)</f>
        <v>0</v>
      </c>
      <c r="V1466">
        <f>SUMIFS('Energy balance options'!$G$7:$G$3000,'Energy balance options'!$B$7:$B$3000,HeatGen!V$2,'Energy balance options'!$A$7:$A$3000,HeatGen!$A1466)</f>
        <v>0</v>
      </c>
      <c r="W1466">
        <f>SUMIFS('Energy balance options'!$G$7:$G$3000,'Energy balance options'!$B$7:$B$3000,HeatGen!W$2,'Energy balance options'!$A$7:$A$3000,HeatGen!$A1466)</f>
        <v>0</v>
      </c>
      <c r="X1466">
        <f>SUMIFS('Energy balance options'!$G$7:$G$3000,'Energy balance options'!$B$7:$B$3000,HeatGen!X$2,'Energy balance options'!$A$7:$A$3000,HeatGen!$A1466)</f>
        <v>0</v>
      </c>
      <c r="AG1466">
        <f t="shared" ref="AG1466:AG1529" si="295">IFERROR(P1466/SUM($H1466:$Y1466),0)*SUM($C1466:$G1466)</f>
        <v>0</v>
      </c>
      <c r="AH1466">
        <f t="shared" ref="AH1466:AH1529" si="296">IFERROR(Q1466/SUM($H1466:$Y1466),0)*SUM($C1466:$G1466)</f>
        <v>0</v>
      </c>
      <c r="AI1466">
        <f t="shared" ref="AI1466:AI1529" si="297">IFERROR(R1466/SUM($H1466:$Y1466),0)*SUM($C1466:$G1466)</f>
        <v>0</v>
      </c>
      <c r="AJ1466">
        <f t="shared" ref="AJ1466:AJ1529" si="298">IFERROR(S1466/SUM($H1466:$X1466),0)*SUM($C1466:$G1466)</f>
        <v>0</v>
      </c>
      <c r="AK1466">
        <f t="shared" ref="AK1466:AK1529" si="299">IFERROR(T1466/SUM($H1466:$X1466),0)*SUM($C1466:$G1466)</f>
        <v>0</v>
      </c>
      <c r="AL1466">
        <f t="shared" ref="AL1466:AL1529" si="300">IFERROR(U1466/SUM($H1466:$X1466),0)*SUM($C1466:$G1466)</f>
        <v>0</v>
      </c>
      <c r="AM1466">
        <f t="shared" ref="AM1466:AM1529" si="301">IFERROR(V1466/SUM($H1466:$X1466),0)*SUM($C1466:$G1466)</f>
        <v>0</v>
      </c>
      <c r="AN1466">
        <f t="shared" ref="AN1466:AN1529" si="302">IFERROR(W1466/SUM($H1466:$X1466),0)*SUM($C1466:$G1466)</f>
        <v>0</v>
      </c>
      <c r="AO1466">
        <f t="shared" ref="AO1466:AO1529" si="303">IFERROR(X1466/SUM($H1466:$X1466),0)*SUM($C1466:$G1466)</f>
        <v>0</v>
      </c>
    </row>
    <row r="1467" spans="1:41" x14ac:dyDescent="0.2">
      <c r="A1467" s="9">
        <f>'Cost per option'!A1475</f>
        <v>0</v>
      </c>
      <c r="B1467" t="str">
        <f>_xlfn.IFNA(VLOOKUP(A1467,'Energy balance options'!A$7:C$3000,3,FALSE),"")</f>
        <v/>
      </c>
      <c r="C1467">
        <f>SUMIFS('Energy balance options'!$F$7:$F$3000,'Energy balance options'!$B$7:$B$3000,HeatGen!C$2,'Energy balance options'!$A$7:$A$3000,HeatGen!$A1467)</f>
        <v>0</v>
      </c>
      <c r="D1467">
        <f>SUMIFS('Energy balance options'!$F$7:$F$3000,'Energy balance options'!$B$7:$B$3000,HeatGen!D$2,'Energy balance options'!$A$7:$A$3000,HeatGen!$A1467)</f>
        <v>0</v>
      </c>
      <c r="E1467">
        <f>SUMIFS('Energy balance options'!$F$7:$F$3000,'Energy balance options'!$B$7:$B$3000,HeatGen!E$2,'Energy balance options'!$A$7:$A$3000,HeatGen!$A1467)</f>
        <v>0</v>
      </c>
      <c r="F1467">
        <f>SUMIFS('Energy balance options'!$F$7:$F$3000,'Energy balance options'!$B$7:$B$3000,HeatGen!F$2,'Energy balance options'!$A$7:$A$3000,HeatGen!$A1467)</f>
        <v>0</v>
      </c>
      <c r="G1467">
        <f>SUMIFS('Energy balance options'!$F$7:$F$3000,'Energy balance options'!$B$7:$B$3000,HeatGen!G$2,'Energy balance options'!$A$7:$A$3000,HeatGen!$A1467)</f>
        <v>0</v>
      </c>
      <c r="H1467">
        <f>SUMIFS('Energy balance options'!$F$7:$F$3000,'Energy balance options'!$B$7:$B$3000,HeatGen!H$2,'Energy balance options'!$A$7:$A$3000,HeatGen!$A1467)</f>
        <v>0</v>
      </c>
      <c r="I1467">
        <f>SUMIFS('Energy balance options'!$F$7:$F$3000,'Energy balance options'!$B$7:$B$3000,HeatGen!I$2,'Energy balance options'!$A$7:$A$3000,HeatGen!$A1467)</f>
        <v>0</v>
      </c>
      <c r="J1467">
        <f>SUMIFS('Energy balance options'!$F$7:$F$3000,'Energy balance options'!$B$7:$B$3000,HeatGen!J$2,'Energy balance options'!$A$7:$A$3000,HeatGen!$A1467)</f>
        <v>0</v>
      </c>
      <c r="K1467">
        <f>SUMIFS('Energy balance options'!$F$7:$F$3000,'Energy balance options'!$B$7:$B$3000,HeatGen!K$2,'Energy balance options'!$A$7:$A$3000,HeatGen!$A1467)</f>
        <v>0</v>
      </c>
      <c r="L1467">
        <f>SUMIFS('Energy balance options'!$F$7:$F$3000,'Energy balance options'!$B$7:$B$3000,HeatGen!L$2,'Energy balance options'!$A$7:$A$3000,HeatGen!$A1467)</f>
        <v>0</v>
      </c>
      <c r="M1467">
        <f>SUMIFS('Energy balance options'!$F$7:$F$3000,'Energy balance options'!$B$7:$B$3000,HeatGen!M$2,'Energy balance options'!$A$7:$A$3000,HeatGen!$A1467)</f>
        <v>0</v>
      </c>
      <c r="N1467">
        <f>SUMIFS('Energy balance options'!$F$7:$F$3000,'Energy balance options'!$B$7:$B$3000,HeatGen!N$2,'Energy balance options'!$A$7:$A$3000,HeatGen!$A1467)</f>
        <v>0</v>
      </c>
      <c r="P1467">
        <f>SUMIFS('Energy balance options'!$F$7:$F$3000,'Energy balance options'!$B$7:$B$3000,HeatGen!P$2,'Energy balance options'!$A$7:$A$3000,HeatGen!$A1467)</f>
        <v>0</v>
      </c>
      <c r="Q1467">
        <f>SUMIFS('Energy balance options'!$F$7:$F$3000,'Energy balance options'!$B$7:$B$3000,HeatGen!Q$2,'Energy balance options'!$A$7:$A$3000,HeatGen!$A1467)</f>
        <v>0</v>
      </c>
      <c r="R1467">
        <f>SUMIFS('Energy balance options'!$F$7:$F$3000,'Energy balance options'!$B$7:$B$3000,HeatGen!R$2,'Energy balance options'!$A$7:$A$3000,HeatGen!$A1467)</f>
        <v>0</v>
      </c>
      <c r="S1467">
        <f>SUMIFS('Energy balance options'!$G$7:$G$3000,'Energy balance options'!$B$7:$B$3000,HeatGen!S$2,'Energy balance options'!$A$7:$A$3000,HeatGen!$A1467)</f>
        <v>0</v>
      </c>
      <c r="T1467">
        <f>SUMIFS('Energy balance options'!$G$7:$G$3000,'Energy balance options'!$B$7:$B$3000,HeatGen!T$2,'Energy balance options'!$A$7:$A$3000,HeatGen!$A1467)</f>
        <v>0</v>
      </c>
      <c r="U1467">
        <f>SUMIFS('Energy balance options'!$G$7:$G$3000,'Energy balance options'!$B$7:$B$3000,HeatGen!U$2,'Energy balance options'!$A$7:$A$3000,HeatGen!$A1467)</f>
        <v>0</v>
      </c>
      <c r="V1467">
        <f>SUMIFS('Energy balance options'!$G$7:$G$3000,'Energy balance options'!$B$7:$B$3000,HeatGen!V$2,'Energy balance options'!$A$7:$A$3000,HeatGen!$A1467)</f>
        <v>0</v>
      </c>
      <c r="W1467">
        <f>SUMIFS('Energy balance options'!$G$7:$G$3000,'Energy balance options'!$B$7:$B$3000,HeatGen!W$2,'Energy balance options'!$A$7:$A$3000,HeatGen!$A1467)</f>
        <v>0</v>
      </c>
      <c r="X1467">
        <f>SUMIFS('Energy balance options'!$G$7:$G$3000,'Energy balance options'!$B$7:$B$3000,HeatGen!X$2,'Energy balance options'!$A$7:$A$3000,HeatGen!$A1467)</f>
        <v>0</v>
      </c>
      <c r="AG1467">
        <f t="shared" si="295"/>
        <v>0</v>
      </c>
      <c r="AH1467">
        <f t="shared" si="296"/>
        <v>0</v>
      </c>
      <c r="AI1467">
        <f t="shared" si="297"/>
        <v>0</v>
      </c>
      <c r="AJ1467">
        <f t="shared" si="298"/>
        <v>0</v>
      </c>
      <c r="AK1467">
        <f t="shared" si="299"/>
        <v>0</v>
      </c>
      <c r="AL1467">
        <f t="shared" si="300"/>
        <v>0</v>
      </c>
      <c r="AM1467">
        <f t="shared" si="301"/>
        <v>0</v>
      </c>
      <c r="AN1467">
        <f t="shared" si="302"/>
        <v>0</v>
      </c>
      <c r="AO1467">
        <f t="shared" si="303"/>
        <v>0</v>
      </c>
    </row>
    <row r="1468" spans="1:41" x14ac:dyDescent="0.2">
      <c r="A1468" s="9">
        <f>'Cost per option'!A1476</f>
        <v>0</v>
      </c>
      <c r="B1468" t="str">
        <f>_xlfn.IFNA(VLOOKUP(A1468,'Energy balance options'!A$7:C$3000,3,FALSE),"")</f>
        <v/>
      </c>
      <c r="C1468">
        <f>SUMIFS('Energy balance options'!$F$7:$F$3000,'Energy balance options'!$B$7:$B$3000,HeatGen!C$2,'Energy balance options'!$A$7:$A$3000,HeatGen!$A1468)</f>
        <v>0</v>
      </c>
      <c r="D1468">
        <f>SUMIFS('Energy balance options'!$F$7:$F$3000,'Energy balance options'!$B$7:$B$3000,HeatGen!D$2,'Energy balance options'!$A$7:$A$3000,HeatGen!$A1468)</f>
        <v>0</v>
      </c>
      <c r="E1468">
        <f>SUMIFS('Energy balance options'!$F$7:$F$3000,'Energy balance options'!$B$7:$B$3000,HeatGen!E$2,'Energy balance options'!$A$7:$A$3000,HeatGen!$A1468)</f>
        <v>0</v>
      </c>
      <c r="F1468">
        <f>SUMIFS('Energy balance options'!$F$7:$F$3000,'Energy balance options'!$B$7:$B$3000,HeatGen!F$2,'Energy balance options'!$A$7:$A$3000,HeatGen!$A1468)</f>
        <v>0</v>
      </c>
      <c r="G1468">
        <f>SUMIFS('Energy balance options'!$F$7:$F$3000,'Energy balance options'!$B$7:$B$3000,HeatGen!G$2,'Energy balance options'!$A$7:$A$3000,HeatGen!$A1468)</f>
        <v>0</v>
      </c>
      <c r="H1468">
        <f>SUMIFS('Energy balance options'!$F$7:$F$3000,'Energy balance options'!$B$7:$B$3000,HeatGen!H$2,'Energy balance options'!$A$7:$A$3000,HeatGen!$A1468)</f>
        <v>0</v>
      </c>
      <c r="I1468">
        <f>SUMIFS('Energy balance options'!$F$7:$F$3000,'Energy balance options'!$B$7:$B$3000,HeatGen!I$2,'Energy balance options'!$A$7:$A$3000,HeatGen!$A1468)</f>
        <v>0</v>
      </c>
      <c r="J1468">
        <f>SUMIFS('Energy balance options'!$F$7:$F$3000,'Energy balance options'!$B$7:$B$3000,HeatGen!J$2,'Energy balance options'!$A$7:$A$3000,HeatGen!$A1468)</f>
        <v>0</v>
      </c>
      <c r="K1468">
        <f>SUMIFS('Energy balance options'!$F$7:$F$3000,'Energy balance options'!$B$7:$B$3000,HeatGen!K$2,'Energy balance options'!$A$7:$A$3000,HeatGen!$A1468)</f>
        <v>0</v>
      </c>
      <c r="L1468">
        <f>SUMIFS('Energy balance options'!$F$7:$F$3000,'Energy balance options'!$B$7:$B$3000,HeatGen!L$2,'Energy balance options'!$A$7:$A$3000,HeatGen!$A1468)</f>
        <v>0</v>
      </c>
      <c r="M1468">
        <f>SUMIFS('Energy balance options'!$F$7:$F$3000,'Energy balance options'!$B$7:$B$3000,HeatGen!M$2,'Energy balance options'!$A$7:$A$3000,HeatGen!$A1468)</f>
        <v>0</v>
      </c>
      <c r="N1468">
        <f>SUMIFS('Energy balance options'!$F$7:$F$3000,'Energy balance options'!$B$7:$B$3000,HeatGen!N$2,'Energy balance options'!$A$7:$A$3000,HeatGen!$A1468)</f>
        <v>0</v>
      </c>
      <c r="P1468">
        <f>SUMIFS('Energy balance options'!$F$7:$F$3000,'Energy balance options'!$B$7:$B$3000,HeatGen!P$2,'Energy balance options'!$A$7:$A$3000,HeatGen!$A1468)</f>
        <v>0</v>
      </c>
      <c r="Q1468">
        <f>SUMIFS('Energy balance options'!$F$7:$F$3000,'Energy balance options'!$B$7:$B$3000,HeatGen!Q$2,'Energy balance options'!$A$7:$A$3000,HeatGen!$A1468)</f>
        <v>0</v>
      </c>
      <c r="R1468">
        <f>SUMIFS('Energy balance options'!$F$7:$F$3000,'Energy balance options'!$B$7:$B$3000,HeatGen!R$2,'Energy balance options'!$A$7:$A$3000,HeatGen!$A1468)</f>
        <v>0</v>
      </c>
      <c r="S1468">
        <f>SUMIFS('Energy balance options'!$G$7:$G$3000,'Energy balance options'!$B$7:$B$3000,HeatGen!S$2,'Energy balance options'!$A$7:$A$3000,HeatGen!$A1468)</f>
        <v>0</v>
      </c>
      <c r="T1468">
        <f>SUMIFS('Energy balance options'!$G$7:$G$3000,'Energy balance options'!$B$7:$B$3000,HeatGen!T$2,'Energy balance options'!$A$7:$A$3000,HeatGen!$A1468)</f>
        <v>0</v>
      </c>
      <c r="U1468">
        <f>SUMIFS('Energy balance options'!$G$7:$G$3000,'Energy balance options'!$B$7:$B$3000,HeatGen!U$2,'Energy balance options'!$A$7:$A$3000,HeatGen!$A1468)</f>
        <v>0</v>
      </c>
      <c r="V1468">
        <f>SUMIFS('Energy balance options'!$G$7:$G$3000,'Energy balance options'!$B$7:$B$3000,HeatGen!V$2,'Energy balance options'!$A$7:$A$3000,HeatGen!$A1468)</f>
        <v>0</v>
      </c>
      <c r="W1468">
        <f>SUMIFS('Energy balance options'!$G$7:$G$3000,'Energy balance options'!$B$7:$B$3000,HeatGen!W$2,'Energy balance options'!$A$7:$A$3000,HeatGen!$A1468)</f>
        <v>0</v>
      </c>
      <c r="X1468">
        <f>SUMIFS('Energy balance options'!$G$7:$G$3000,'Energy balance options'!$B$7:$B$3000,HeatGen!X$2,'Energy balance options'!$A$7:$A$3000,HeatGen!$A1468)</f>
        <v>0</v>
      </c>
      <c r="AG1468">
        <f t="shared" si="295"/>
        <v>0</v>
      </c>
      <c r="AH1468">
        <f t="shared" si="296"/>
        <v>0</v>
      </c>
      <c r="AI1468">
        <f t="shared" si="297"/>
        <v>0</v>
      </c>
      <c r="AJ1468">
        <f t="shared" si="298"/>
        <v>0</v>
      </c>
      <c r="AK1468">
        <f t="shared" si="299"/>
        <v>0</v>
      </c>
      <c r="AL1468">
        <f t="shared" si="300"/>
        <v>0</v>
      </c>
      <c r="AM1468">
        <f t="shared" si="301"/>
        <v>0</v>
      </c>
      <c r="AN1468">
        <f t="shared" si="302"/>
        <v>0</v>
      </c>
      <c r="AO1468">
        <f t="shared" si="303"/>
        <v>0</v>
      </c>
    </row>
    <row r="1469" spans="1:41" x14ac:dyDescent="0.2">
      <c r="A1469" s="9">
        <f>'Cost per option'!A1477</f>
        <v>0</v>
      </c>
      <c r="B1469" t="str">
        <f>_xlfn.IFNA(VLOOKUP(A1469,'Energy balance options'!A$7:C$3000,3,FALSE),"")</f>
        <v/>
      </c>
      <c r="C1469">
        <f>SUMIFS('Energy balance options'!$F$7:$F$3000,'Energy balance options'!$B$7:$B$3000,HeatGen!C$2,'Energy balance options'!$A$7:$A$3000,HeatGen!$A1469)</f>
        <v>0</v>
      </c>
      <c r="D1469">
        <f>SUMIFS('Energy balance options'!$F$7:$F$3000,'Energy balance options'!$B$7:$B$3000,HeatGen!D$2,'Energy balance options'!$A$7:$A$3000,HeatGen!$A1469)</f>
        <v>0</v>
      </c>
      <c r="E1469">
        <f>SUMIFS('Energy balance options'!$F$7:$F$3000,'Energy balance options'!$B$7:$B$3000,HeatGen!E$2,'Energy balance options'!$A$7:$A$3000,HeatGen!$A1469)</f>
        <v>0</v>
      </c>
      <c r="F1469">
        <f>SUMIFS('Energy balance options'!$F$7:$F$3000,'Energy balance options'!$B$7:$B$3000,HeatGen!F$2,'Energy balance options'!$A$7:$A$3000,HeatGen!$A1469)</f>
        <v>0</v>
      </c>
      <c r="G1469">
        <f>SUMIFS('Energy balance options'!$F$7:$F$3000,'Energy balance options'!$B$7:$B$3000,HeatGen!G$2,'Energy balance options'!$A$7:$A$3000,HeatGen!$A1469)</f>
        <v>0</v>
      </c>
      <c r="H1469">
        <f>SUMIFS('Energy balance options'!$F$7:$F$3000,'Energy balance options'!$B$7:$B$3000,HeatGen!H$2,'Energy balance options'!$A$7:$A$3000,HeatGen!$A1469)</f>
        <v>0</v>
      </c>
      <c r="I1469">
        <f>SUMIFS('Energy balance options'!$F$7:$F$3000,'Energy balance options'!$B$7:$B$3000,HeatGen!I$2,'Energy balance options'!$A$7:$A$3000,HeatGen!$A1469)</f>
        <v>0</v>
      </c>
      <c r="J1469">
        <f>SUMIFS('Energy balance options'!$F$7:$F$3000,'Energy balance options'!$B$7:$B$3000,HeatGen!J$2,'Energy balance options'!$A$7:$A$3000,HeatGen!$A1469)</f>
        <v>0</v>
      </c>
      <c r="K1469">
        <f>SUMIFS('Energy balance options'!$F$7:$F$3000,'Energy balance options'!$B$7:$B$3000,HeatGen!K$2,'Energy balance options'!$A$7:$A$3000,HeatGen!$A1469)</f>
        <v>0</v>
      </c>
      <c r="L1469">
        <f>SUMIFS('Energy balance options'!$F$7:$F$3000,'Energy balance options'!$B$7:$B$3000,HeatGen!L$2,'Energy balance options'!$A$7:$A$3000,HeatGen!$A1469)</f>
        <v>0</v>
      </c>
      <c r="M1469">
        <f>SUMIFS('Energy balance options'!$F$7:$F$3000,'Energy balance options'!$B$7:$B$3000,HeatGen!M$2,'Energy balance options'!$A$7:$A$3000,HeatGen!$A1469)</f>
        <v>0</v>
      </c>
      <c r="N1469">
        <f>SUMIFS('Energy balance options'!$F$7:$F$3000,'Energy balance options'!$B$7:$B$3000,HeatGen!N$2,'Energy balance options'!$A$7:$A$3000,HeatGen!$A1469)</f>
        <v>0</v>
      </c>
      <c r="P1469">
        <f>SUMIFS('Energy balance options'!$F$7:$F$3000,'Energy balance options'!$B$7:$B$3000,HeatGen!P$2,'Energy balance options'!$A$7:$A$3000,HeatGen!$A1469)</f>
        <v>0</v>
      </c>
      <c r="Q1469">
        <f>SUMIFS('Energy balance options'!$F$7:$F$3000,'Energy balance options'!$B$7:$B$3000,HeatGen!Q$2,'Energy balance options'!$A$7:$A$3000,HeatGen!$A1469)</f>
        <v>0</v>
      </c>
      <c r="R1469">
        <f>SUMIFS('Energy balance options'!$F$7:$F$3000,'Energy balance options'!$B$7:$B$3000,HeatGen!R$2,'Energy balance options'!$A$7:$A$3000,HeatGen!$A1469)</f>
        <v>0</v>
      </c>
      <c r="S1469">
        <f>SUMIFS('Energy balance options'!$G$7:$G$3000,'Energy balance options'!$B$7:$B$3000,HeatGen!S$2,'Energy balance options'!$A$7:$A$3000,HeatGen!$A1469)</f>
        <v>0</v>
      </c>
      <c r="T1469">
        <f>SUMIFS('Energy balance options'!$G$7:$G$3000,'Energy balance options'!$B$7:$B$3000,HeatGen!T$2,'Energy balance options'!$A$7:$A$3000,HeatGen!$A1469)</f>
        <v>0</v>
      </c>
      <c r="U1469">
        <f>SUMIFS('Energy balance options'!$G$7:$G$3000,'Energy balance options'!$B$7:$B$3000,HeatGen!U$2,'Energy balance options'!$A$7:$A$3000,HeatGen!$A1469)</f>
        <v>0</v>
      </c>
      <c r="V1469">
        <f>SUMIFS('Energy balance options'!$G$7:$G$3000,'Energy balance options'!$B$7:$B$3000,HeatGen!V$2,'Energy balance options'!$A$7:$A$3000,HeatGen!$A1469)</f>
        <v>0</v>
      </c>
      <c r="W1469">
        <f>SUMIFS('Energy balance options'!$G$7:$G$3000,'Energy balance options'!$B$7:$B$3000,HeatGen!W$2,'Energy balance options'!$A$7:$A$3000,HeatGen!$A1469)</f>
        <v>0</v>
      </c>
      <c r="X1469">
        <f>SUMIFS('Energy balance options'!$G$7:$G$3000,'Energy balance options'!$B$7:$B$3000,HeatGen!X$2,'Energy balance options'!$A$7:$A$3000,HeatGen!$A1469)</f>
        <v>0</v>
      </c>
      <c r="AG1469">
        <f t="shared" si="295"/>
        <v>0</v>
      </c>
      <c r="AH1469">
        <f t="shared" si="296"/>
        <v>0</v>
      </c>
      <c r="AI1469">
        <f t="shared" si="297"/>
        <v>0</v>
      </c>
      <c r="AJ1469">
        <f t="shared" si="298"/>
        <v>0</v>
      </c>
      <c r="AK1469">
        <f t="shared" si="299"/>
        <v>0</v>
      </c>
      <c r="AL1469">
        <f t="shared" si="300"/>
        <v>0</v>
      </c>
      <c r="AM1469">
        <f t="shared" si="301"/>
        <v>0</v>
      </c>
      <c r="AN1469">
        <f t="shared" si="302"/>
        <v>0</v>
      </c>
      <c r="AO1469">
        <f t="shared" si="303"/>
        <v>0</v>
      </c>
    </row>
    <row r="1470" spans="1:41" x14ac:dyDescent="0.2">
      <c r="A1470" s="9">
        <f>'Cost per option'!A1478</f>
        <v>0</v>
      </c>
      <c r="B1470" t="str">
        <f>_xlfn.IFNA(VLOOKUP(A1470,'Energy balance options'!A$7:C$3000,3,FALSE),"")</f>
        <v/>
      </c>
      <c r="C1470">
        <f>SUMIFS('Energy balance options'!$F$7:$F$3000,'Energy balance options'!$B$7:$B$3000,HeatGen!C$2,'Energy balance options'!$A$7:$A$3000,HeatGen!$A1470)</f>
        <v>0</v>
      </c>
      <c r="D1470">
        <f>SUMIFS('Energy balance options'!$F$7:$F$3000,'Energy balance options'!$B$7:$B$3000,HeatGen!D$2,'Energy balance options'!$A$7:$A$3000,HeatGen!$A1470)</f>
        <v>0</v>
      </c>
      <c r="E1470">
        <f>SUMIFS('Energy balance options'!$F$7:$F$3000,'Energy balance options'!$B$7:$B$3000,HeatGen!E$2,'Energy balance options'!$A$7:$A$3000,HeatGen!$A1470)</f>
        <v>0</v>
      </c>
      <c r="F1470">
        <f>SUMIFS('Energy balance options'!$F$7:$F$3000,'Energy balance options'!$B$7:$B$3000,HeatGen!F$2,'Energy balance options'!$A$7:$A$3000,HeatGen!$A1470)</f>
        <v>0</v>
      </c>
      <c r="G1470">
        <f>SUMIFS('Energy balance options'!$F$7:$F$3000,'Energy balance options'!$B$7:$B$3000,HeatGen!G$2,'Energy balance options'!$A$7:$A$3000,HeatGen!$A1470)</f>
        <v>0</v>
      </c>
      <c r="H1470">
        <f>SUMIFS('Energy balance options'!$F$7:$F$3000,'Energy balance options'!$B$7:$B$3000,HeatGen!H$2,'Energy balance options'!$A$7:$A$3000,HeatGen!$A1470)</f>
        <v>0</v>
      </c>
      <c r="I1470">
        <f>SUMIFS('Energy balance options'!$F$7:$F$3000,'Energy balance options'!$B$7:$B$3000,HeatGen!I$2,'Energy balance options'!$A$7:$A$3000,HeatGen!$A1470)</f>
        <v>0</v>
      </c>
      <c r="J1470">
        <f>SUMIFS('Energy balance options'!$F$7:$F$3000,'Energy balance options'!$B$7:$B$3000,HeatGen!J$2,'Energy balance options'!$A$7:$A$3000,HeatGen!$A1470)</f>
        <v>0</v>
      </c>
      <c r="K1470">
        <f>SUMIFS('Energy balance options'!$F$7:$F$3000,'Energy balance options'!$B$7:$B$3000,HeatGen!K$2,'Energy balance options'!$A$7:$A$3000,HeatGen!$A1470)</f>
        <v>0</v>
      </c>
      <c r="L1470">
        <f>SUMIFS('Energy balance options'!$F$7:$F$3000,'Energy balance options'!$B$7:$B$3000,HeatGen!L$2,'Energy balance options'!$A$7:$A$3000,HeatGen!$A1470)</f>
        <v>0</v>
      </c>
      <c r="M1470">
        <f>SUMIFS('Energy balance options'!$F$7:$F$3000,'Energy balance options'!$B$7:$B$3000,HeatGen!M$2,'Energy balance options'!$A$7:$A$3000,HeatGen!$A1470)</f>
        <v>0</v>
      </c>
      <c r="N1470">
        <f>SUMIFS('Energy balance options'!$F$7:$F$3000,'Energy balance options'!$B$7:$B$3000,HeatGen!N$2,'Energy balance options'!$A$7:$A$3000,HeatGen!$A1470)</f>
        <v>0</v>
      </c>
      <c r="P1470">
        <f>SUMIFS('Energy balance options'!$F$7:$F$3000,'Energy balance options'!$B$7:$B$3000,HeatGen!P$2,'Energy balance options'!$A$7:$A$3000,HeatGen!$A1470)</f>
        <v>0</v>
      </c>
      <c r="Q1470">
        <f>SUMIFS('Energy balance options'!$F$7:$F$3000,'Energy balance options'!$B$7:$B$3000,HeatGen!Q$2,'Energy balance options'!$A$7:$A$3000,HeatGen!$A1470)</f>
        <v>0</v>
      </c>
      <c r="R1470">
        <f>SUMIFS('Energy balance options'!$F$7:$F$3000,'Energy balance options'!$B$7:$B$3000,HeatGen!R$2,'Energy balance options'!$A$7:$A$3000,HeatGen!$A1470)</f>
        <v>0</v>
      </c>
      <c r="S1470">
        <f>SUMIFS('Energy balance options'!$G$7:$G$3000,'Energy balance options'!$B$7:$B$3000,HeatGen!S$2,'Energy balance options'!$A$7:$A$3000,HeatGen!$A1470)</f>
        <v>0</v>
      </c>
      <c r="T1470">
        <f>SUMIFS('Energy balance options'!$G$7:$G$3000,'Energy balance options'!$B$7:$B$3000,HeatGen!T$2,'Energy balance options'!$A$7:$A$3000,HeatGen!$A1470)</f>
        <v>0</v>
      </c>
      <c r="U1470">
        <f>SUMIFS('Energy balance options'!$G$7:$G$3000,'Energy balance options'!$B$7:$B$3000,HeatGen!U$2,'Energy balance options'!$A$7:$A$3000,HeatGen!$A1470)</f>
        <v>0</v>
      </c>
      <c r="V1470">
        <f>SUMIFS('Energy balance options'!$G$7:$G$3000,'Energy balance options'!$B$7:$B$3000,HeatGen!V$2,'Energy balance options'!$A$7:$A$3000,HeatGen!$A1470)</f>
        <v>0</v>
      </c>
      <c r="W1470">
        <f>SUMIFS('Energy balance options'!$G$7:$G$3000,'Energy balance options'!$B$7:$B$3000,HeatGen!W$2,'Energy balance options'!$A$7:$A$3000,HeatGen!$A1470)</f>
        <v>0</v>
      </c>
      <c r="X1470">
        <f>SUMIFS('Energy balance options'!$G$7:$G$3000,'Energy balance options'!$B$7:$B$3000,HeatGen!X$2,'Energy balance options'!$A$7:$A$3000,HeatGen!$A1470)</f>
        <v>0</v>
      </c>
      <c r="AG1470">
        <f t="shared" si="295"/>
        <v>0</v>
      </c>
      <c r="AH1470">
        <f t="shared" si="296"/>
        <v>0</v>
      </c>
      <c r="AI1470">
        <f t="shared" si="297"/>
        <v>0</v>
      </c>
      <c r="AJ1470">
        <f t="shared" si="298"/>
        <v>0</v>
      </c>
      <c r="AK1470">
        <f t="shared" si="299"/>
        <v>0</v>
      </c>
      <c r="AL1470">
        <f t="shared" si="300"/>
        <v>0</v>
      </c>
      <c r="AM1470">
        <f t="shared" si="301"/>
        <v>0</v>
      </c>
      <c r="AN1470">
        <f t="shared" si="302"/>
        <v>0</v>
      </c>
      <c r="AO1470">
        <f t="shared" si="303"/>
        <v>0</v>
      </c>
    </row>
    <row r="1471" spans="1:41" x14ac:dyDescent="0.2">
      <c r="A1471" s="9">
        <f>'Cost per option'!A1479</f>
        <v>0</v>
      </c>
      <c r="B1471" t="str">
        <f>_xlfn.IFNA(VLOOKUP(A1471,'Energy balance options'!A$7:C$3000,3,FALSE),"")</f>
        <v/>
      </c>
      <c r="C1471">
        <f>SUMIFS('Energy balance options'!$F$7:$F$3000,'Energy balance options'!$B$7:$B$3000,HeatGen!C$2,'Energy balance options'!$A$7:$A$3000,HeatGen!$A1471)</f>
        <v>0</v>
      </c>
      <c r="D1471">
        <f>SUMIFS('Energy balance options'!$F$7:$F$3000,'Energy balance options'!$B$7:$B$3000,HeatGen!D$2,'Energy balance options'!$A$7:$A$3000,HeatGen!$A1471)</f>
        <v>0</v>
      </c>
      <c r="E1471">
        <f>SUMIFS('Energy balance options'!$F$7:$F$3000,'Energy balance options'!$B$7:$B$3000,HeatGen!E$2,'Energy balance options'!$A$7:$A$3000,HeatGen!$A1471)</f>
        <v>0</v>
      </c>
      <c r="F1471">
        <f>SUMIFS('Energy balance options'!$F$7:$F$3000,'Energy balance options'!$B$7:$B$3000,HeatGen!F$2,'Energy balance options'!$A$7:$A$3000,HeatGen!$A1471)</f>
        <v>0</v>
      </c>
      <c r="G1471">
        <f>SUMIFS('Energy balance options'!$F$7:$F$3000,'Energy balance options'!$B$7:$B$3000,HeatGen!G$2,'Energy balance options'!$A$7:$A$3000,HeatGen!$A1471)</f>
        <v>0</v>
      </c>
      <c r="H1471">
        <f>SUMIFS('Energy balance options'!$F$7:$F$3000,'Energy balance options'!$B$7:$B$3000,HeatGen!H$2,'Energy balance options'!$A$7:$A$3000,HeatGen!$A1471)</f>
        <v>0</v>
      </c>
      <c r="I1471">
        <f>SUMIFS('Energy balance options'!$F$7:$F$3000,'Energy balance options'!$B$7:$B$3000,HeatGen!I$2,'Energy balance options'!$A$7:$A$3000,HeatGen!$A1471)</f>
        <v>0</v>
      </c>
      <c r="J1471">
        <f>SUMIFS('Energy balance options'!$F$7:$F$3000,'Energy balance options'!$B$7:$B$3000,HeatGen!J$2,'Energy balance options'!$A$7:$A$3000,HeatGen!$A1471)</f>
        <v>0</v>
      </c>
      <c r="K1471">
        <f>SUMIFS('Energy balance options'!$F$7:$F$3000,'Energy balance options'!$B$7:$B$3000,HeatGen!K$2,'Energy balance options'!$A$7:$A$3000,HeatGen!$A1471)</f>
        <v>0</v>
      </c>
      <c r="L1471">
        <f>SUMIFS('Energy balance options'!$F$7:$F$3000,'Energy balance options'!$B$7:$B$3000,HeatGen!L$2,'Energy balance options'!$A$7:$A$3000,HeatGen!$A1471)</f>
        <v>0</v>
      </c>
      <c r="M1471">
        <f>SUMIFS('Energy balance options'!$F$7:$F$3000,'Energy balance options'!$B$7:$B$3000,HeatGen!M$2,'Energy balance options'!$A$7:$A$3000,HeatGen!$A1471)</f>
        <v>0</v>
      </c>
      <c r="N1471">
        <f>SUMIFS('Energy balance options'!$F$7:$F$3000,'Energy balance options'!$B$7:$B$3000,HeatGen!N$2,'Energy balance options'!$A$7:$A$3000,HeatGen!$A1471)</f>
        <v>0</v>
      </c>
      <c r="P1471">
        <f>SUMIFS('Energy balance options'!$F$7:$F$3000,'Energy balance options'!$B$7:$B$3000,HeatGen!P$2,'Energy balance options'!$A$7:$A$3000,HeatGen!$A1471)</f>
        <v>0</v>
      </c>
      <c r="Q1471">
        <f>SUMIFS('Energy balance options'!$F$7:$F$3000,'Energy balance options'!$B$7:$B$3000,HeatGen!Q$2,'Energy balance options'!$A$7:$A$3000,HeatGen!$A1471)</f>
        <v>0</v>
      </c>
      <c r="R1471">
        <f>SUMIFS('Energy balance options'!$F$7:$F$3000,'Energy balance options'!$B$7:$B$3000,HeatGen!R$2,'Energy balance options'!$A$7:$A$3000,HeatGen!$A1471)</f>
        <v>0</v>
      </c>
      <c r="S1471">
        <f>SUMIFS('Energy balance options'!$G$7:$G$3000,'Energy balance options'!$B$7:$B$3000,HeatGen!S$2,'Energy balance options'!$A$7:$A$3000,HeatGen!$A1471)</f>
        <v>0</v>
      </c>
      <c r="T1471">
        <f>SUMIFS('Energy balance options'!$G$7:$G$3000,'Energy balance options'!$B$7:$B$3000,HeatGen!T$2,'Energy balance options'!$A$7:$A$3000,HeatGen!$A1471)</f>
        <v>0</v>
      </c>
      <c r="U1471">
        <f>SUMIFS('Energy balance options'!$G$7:$G$3000,'Energy balance options'!$B$7:$B$3000,HeatGen!U$2,'Energy balance options'!$A$7:$A$3000,HeatGen!$A1471)</f>
        <v>0</v>
      </c>
      <c r="V1471">
        <f>SUMIFS('Energy balance options'!$G$7:$G$3000,'Energy balance options'!$B$7:$B$3000,HeatGen!V$2,'Energy balance options'!$A$7:$A$3000,HeatGen!$A1471)</f>
        <v>0</v>
      </c>
      <c r="W1471">
        <f>SUMIFS('Energy balance options'!$G$7:$G$3000,'Energy balance options'!$B$7:$B$3000,HeatGen!W$2,'Energy balance options'!$A$7:$A$3000,HeatGen!$A1471)</f>
        <v>0</v>
      </c>
      <c r="X1471">
        <f>SUMIFS('Energy balance options'!$G$7:$G$3000,'Energy balance options'!$B$7:$B$3000,HeatGen!X$2,'Energy balance options'!$A$7:$A$3000,HeatGen!$A1471)</f>
        <v>0</v>
      </c>
      <c r="AG1471">
        <f t="shared" si="295"/>
        <v>0</v>
      </c>
      <c r="AH1471">
        <f t="shared" si="296"/>
        <v>0</v>
      </c>
      <c r="AI1471">
        <f t="shared" si="297"/>
        <v>0</v>
      </c>
      <c r="AJ1471">
        <f t="shared" si="298"/>
        <v>0</v>
      </c>
      <c r="AK1471">
        <f t="shared" si="299"/>
        <v>0</v>
      </c>
      <c r="AL1471">
        <f t="shared" si="300"/>
        <v>0</v>
      </c>
      <c r="AM1471">
        <f t="shared" si="301"/>
        <v>0</v>
      </c>
      <c r="AN1471">
        <f t="shared" si="302"/>
        <v>0</v>
      </c>
      <c r="AO1471">
        <f t="shared" si="303"/>
        <v>0</v>
      </c>
    </row>
    <row r="1472" spans="1:41" x14ac:dyDescent="0.2">
      <c r="A1472" s="9">
        <f>'Cost per option'!A1480</f>
        <v>0</v>
      </c>
      <c r="B1472" t="str">
        <f>_xlfn.IFNA(VLOOKUP(A1472,'Energy balance options'!A$7:C$3000,3,FALSE),"")</f>
        <v/>
      </c>
      <c r="C1472">
        <f>SUMIFS('Energy balance options'!$F$7:$F$3000,'Energy balance options'!$B$7:$B$3000,HeatGen!C$2,'Energy balance options'!$A$7:$A$3000,HeatGen!$A1472)</f>
        <v>0</v>
      </c>
      <c r="D1472">
        <f>SUMIFS('Energy balance options'!$F$7:$F$3000,'Energy balance options'!$B$7:$B$3000,HeatGen!D$2,'Energy balance options'!$A$7:$A$3000,HeatGen!$A1472)</f>
        <v>0</v>
      </c>
      <c r="E1472">
        <f>SUMIFS('Energy balance options'!$F$7:$F$3000,'Energy balance options'!$B$7:$B$3000,HeatGen!E$2,'Energy balance options'!$A$7:$A$3000,HeatGen!$A1472)</f>
        <v>0</v>
      </c>
      <c r="F1472">
        <f>SUMIFS('Energy balance options'!$F$7:$F$3000,'Energy balance options'!$B$7:$B$3000,HeatGen!F$2,'Energy balance options'!$A$7:$A$3000,HeatGen!$A1472)</f>
        <v>0</v>
      </c>
      <c r="G1472">
        <f>SUMIFS('Energy balance options'!$F$7:$F$3000,'Energy balance options'!$B$7:$B$3000,HeatGen!G$2,'Energy balance options'!$A$7:$A$3000,HeatGen!$A1472)</f>
        <v>0</v>
      </c>
      <c r="H1472">
        <f>SUMIFS('Energy balance options'!$F$7:$F$3000,'Energy balance options'!$B$7:$B$3000,HeatGen!H$2,'Energy balance options'!$A$7:$A$3000,HeatGen!$A1472)</f>
        <v>0</v>
      </c>
      <c r="I1472">
        <f>SUMIFS('Energy balance options'!$F$7:$F$3000,'Energy balance options'!$B$7:$B$3000,HeatGen!I$2,'Energy balance options'!$A$7:$A$3000,HeatGen!$A1472)</f>
        <v>0</v>
      </c>
      <c r="J1472">
        <f>SUMIFS('Energy balance options'!$F$7:$F$3000,'Energy balance options'!$B$7:$B$3000,HeatGen!J$2,'Energy balance options'!$A$7:$A$3000,HeatGen!$A1472)</f>
        <v>0</v>
      </c>
      <c r="K1472">
        <f>SUMIFS('Energy balance options'!$F$7:$F$3000,'Energy balance options'!$B$7:$B$3000,HeatGen!K$2,'Energy balance options'!$A$7:$A$3000,HeatGen!$A1472)</f>
        <v>0</v>
      </c>
      <c r="L1472">
        <f>SUMIFS('Energy balance options'!$F$7:$F$3000,'Energy balance options'!$B$7:$B$3000,HeatGen!L$2,'Energy balance options'!$A$7:$A$3000,HeatGen!$A1472)</f>
        <v>0</v>
      </c>
      <c r="M1472">
        <f>SUMIFS('Energy balance options'!$F$7:$F$3000,'Energy balance options'!$B$7:$B$3000,HeatGen!M$2,'Energy balance options'!$A$7:$A$3000,HeatGen!$A1472)</f>
        <v>0</v>
      </c>
      <c r="N1472">
        <f>SUMIFS('Energy balance options'!$F$7:$F$3000,'Energy balance options'!$B$7:$B$3000,HeatGen!N$2,'Energy balance options'!$A$7:$A$3000,HeatGen!$A1472)</f>
        <v>0</v>
      </c>
      <c r="P1472">
        <f>SUMIFS('Energy balance options'!$F$7:$F$3000,'Energy balance options'!$B$7:$B$3000,HeatGen!P$2,'Energy balance options'!$A$7:$A$3000,HeatGen!$A1472)</f>
        <v>0</v>
      </c>
      <c r="Q1472">
        <f>SUMIFS('Energy balance options'!$F$7:$F$3000,'Energy balance options'!$B$7:$B$3000,HeatGen!Q$2,'Energy balance options'!$A$7:$A$3000,HeatGen!$A1472)</f>
        <v>0</v>
      </c>
      <c r="R1472">
        <f>SUMIFS('Energy balance options'!$F$7:$F$3000,'Energy balance options'!$B$7:$B$3000,HeatGen!R$2,'Energy balance options'!$A$7:$A$3000,HeatGen!$A1472)</f>
        <v>0</v>
      </c>
      <c r="S1472">
        <f>SUMIFS('Energy balance options'!$G$7:$G$3000,'Energy balance options'!$B$7:$B$3000,HeatGen!S$2,'Energy balance options'!$A$7:$A$3000,HeatGen!$A1472)</f>
        <v>0</v>
      </c>
      <c r="T1472">
        <f>SUMIFS('Energy balance options'!$G$7:$G$3000,'Energy balance options'!$B$7:$B$3000,HeatGen!T$2,'Energy balance options'!$A$7:$A$3000,HeatGen!$A1472)</f>
        <v>0</v>
      </c>
      <c r="U1472">
        <f>SUMIFS('Energy balance options'!$G$7:$G$3000,'Energy balance options'!$B$7:$B$3000,HeatGen!U$2,'Energy balance options'!$A$7:$A$3000,HeatGen!$A1472)</f>
        <v>0</v>
      </c>
      <c r="V1472">
        <f>SUMIFS('Energy balance options'!$G$7:$G$3000,'Energy balance options'!$B$7:$B$3000,HeatGen!V$2,'Energy balance options'!$A$7:$A$3000,HeatGen!$A1472)</f>
        <v>0</v>
      </c>
      <c r="W1472">
        <f>SUMIFS('Energy balance options'!$G$7:$G$3000,'Energy balance options'!$B$7:$B$3000,HeatGen!W$2,'Energy balance options'!$A$7:$A$3000,HeatGen!$A1472)</f>
        <v>0</v>
      </c>
      <c r="X1472">
        <f>SUMIFS('Energy balance options'!$G$7:$G$3000,'Energy balance options'!$B$7:$B$3000,HeatGen!X$2,'Energy balance options'!$A$7:$A$3000,HeatGen!$A1472)</f>
        <v>0</v>
      </c>
      <c r="AG1472">
        <f t="shared" si="295"/>
        <v>0</v>
      </c>
      <c r="AH1472">
        <f t="shared" si="296"/>
        <v>0</v>
      </c>
      <c r="AI1472">
        <f t="shared" si="297"/>
        <v>0</v>
      </c>
      <c r="AJ1472">
        <f t="shared" si="298"/>
        <v>0</v>
      </c>
      <c r="AK1472">
        <f t="shared" si="299"/>
        <v>0</v>
      </c>
      <c r="AL1472">
        <f t="shared" si="300"/>
        <v>0</v>
      </c>
      <c r="AM1472">
        <f t="shared" si="301"/>
        <v>0</v>
      </c>
      <c r="AN1472">
        <f t="shared" si="302"/>
        <v>0</v>
      </c>
      <c r="AO1472">
        <f t="shared" si="303"/>
        <v>0</v>
      </c>
    </row>
    <row r="1473" spans="1:41" x14ac:dyDescent="0.2">
      <c r="A1473" s="9">
        <f>'Cost per option'!A1481</f>
        <v>0</v>
      </c>
      <c r="B1473" t="str">
        <f>_xlfn.IFNA(VLOOKUP(A1473,'Energy balance options'!A$7:C$3000,3,FALSE),"")</f>
        <v/>
      </c>
      <c r="C1473">
        <f>SUMIFS('Energy balance options'!$F$7:$F$3000,'Energy balance options'!$B$7:$B$3000,HeatGen!C$2,'Energy balance options'!$A$7:$A$3000,HeatGen!$A1473)</f>
        <v>0</v>
      </c>
      <c r="D1473">
        <f>SUMIFS('Energy balance options'!$F$7:$F$3000,'Energy balance options'!$B$7:$B$3000,HeatGen!D$2,'Energy balance options'!$A$7:$A$3000,HeatGen!$A1473)</f>
        <v>0</v>
      </c>
      <c r="E1473">
        <f>SUMIFS('Energy balance options'!$F$7:$F$3000,'Energy balance options'!$B$7:$B$3000,HeatGen!E$2,'Energy balance options'!$A$7:$A$3000,HeatGen!$A1473)</f>
        <v>0</v>
      </c>
      <c r="F1473">
        <f>SUMIFS('Energy balance options'!$F$7:$F$3000,'Energy balance options'!$B$7:$B$3000,HeatGen!F$2,'Energy balance options'!$A$7:$A$3000,HeatGen!$A1473)</f>
        <v>0</v>
      </c>
      <c r="G1473">
        <f>SUMIFS('Energy balance options'!$F$7:$F$3000,'Energy balance options'!$B$7:$B$3000,HeatGen!G$2,'Energy balance options'!$A$7:$A$3000,HeatGen!$A1473)</f>
        <v>0</v>
      </c>
      <c r="H1473">
        <f>SUMIFS('Energy balance options'!$F$7:$F$3000,'Energy balance options'!$B$7:$B$3000,HeatGen!H$2,'Energy balance options'!$A$7:$A$3000,HeatGen!$A1473)</f>
        <v>0</v>
      </c>
      <c r="I1473">
        <f>SUMIFS('Energy balance options'!$F$7:$F$3000,'Energy balance options'!$B$7:$B$3000,HeatGen!I$2,'Energy balance options'!$A$7:$A$3000,HeatGen!$A1473)</f>
        <v>0</v>
      </c>
      <c r="J1473">
        <f>SUMIFS('Energy balance options'!$F$7:$F$3000,'Energy balance options'!$B$7:$B$3000,HeatGen!J$2,'Energy balance options'!$A$7:$A$3000,HeatGen!$A1473)</f>
        <v>0</v>
      </c>
      <c r="K1473">
        <f>SUMIFS('Energy balance options'!$F$7:$F$3000,'Energy balance options'!$B$7:$B$3000,HeatGen!K$2,'Energy balance options'!$A$7:$A$3000,HeatGen!$A1473)</f>
        <v>0</v>
      </c>
      <c r="L1473">
        <f>SUMIFS('Energy balance options'!$F$7:$F$3000,'Energy balance options'!$B$7:$B$3000,HeatGen!L$2,'Energy balance options'!$A$7:$A$3000,HeatGen!$A1473)</f>
        <v>0</v>
      </c>
      <c r="M1473">
        <f>SUMIFS('Energy balance options'!$F$7:$F$3000,'Energy balance options'!$B$7:$B$3000,HeatGen!M$2,'Energy balance options'!$A$7:$A$3000,HeatGen!$A1473)</f>
        <v>0</v>
      </c>
      <c r="N1473">
        <f>SUMIFS('Energy balance options'!$F$7:$F$3000,'Energy balance options'!$B$7:$B$3000,HeatGen!N$2,'Energy balance options'!$A$7:$A$3000,HeatGen!$A1473)</f>
        <v>0</v>
      </c>
      <c r="P1473">
        <f>SUMIFS('Energy balance options'!$F$7:$F$3000,'Energy balance options'!$B$7:$B$3000,HeatGen!P$2,'Energy balance options'!$A$7:$A$3000,HeatGen!$A1473)</f>
        <v>0</v>
      </c>
      <c r="Q1473">
        <f>SUMIFS('Energy balance options'!$F$7:$F$3000,'Energy balance options'!$B$7:$B$3000,HeatGen!Q$2,'Energy balance options'!$A$7:$A$3000,HeatGen!$A1473)</f>
        <v>0</v>
      </c>
      <c r="R1473">
        <f>SUMIFS('Energy balance options'!$F$7:$F$3000,'Energy balance options'!$B$7:$B$3000,HeatGen!R$2,'Energy balance options'!$A$7:$A$3000,HeatGen!$A1473)</f>
        <v>0</v>
      </c>
      <c r="S1473">
        <f>SUMIFS('Energy balance options'!$G$7:$G$3000,'Energy balance options'!$B$7:$B$3000,HeatGen!S$2,'Energy balance options'!$A$7:$A$3000,HeatGen!$A1473)</f>
        <v>0</v>
      </c>
      <c r="T1473">
        <f>SUMIFS('Energy balance options'!$G$7:$G$3000,'Energy balance options'!$B$7:$B$3000,HeatGen!T$2,'Energy balance options'!$A$7:$A$3000,HeatGen!$A1473)</f>
        <v>0</v>
      </c>
      <c r="U1473">
        <f>SUMIFS('Energy balance options'!$G$7:$G$3000,'Energy balance options'!$B$7:$B$3000,HeatGen!U$2,'Energy balance options'!$A$7:$A$3000,HeatGen!$A1473)</f>
        <v>0</v>
      </c>
      <c r="V1473">
        <f>SUMIFS('Energy balance options'!$G$7:$G$3000,'Energy balance options'!$B$7:$B$3000,HeatGen!V$2,'Energy balance options'!$A$7:$A$3000,HeatGen!$A1473)</f>
        <v>0</v>
      </c>
      <c r="W1473">
        <f>SUMIFS('Energy balance options'!$G$7:$G$3000,'Energy balance options'!$B$7:$B$3000,HeatGen!W$2,'Energy balance options'!$A$7:$A$3000,HeatGen!$A1473)</f>
        <v>0</v>
      </c>
      <c r="X1473">
        <f>SUMIFS('Energy balance options'!$G$7:$G$3000,'Energy balance options'!$B$7:$B$3000,HeatGen!X$2,'Energy balance options'!$A$7:$A$3000,HeatGen!$A1473)</f>
        <v>0</v>
      </c>
      <c r="AG1473">
        <f t="shared" si="295"/>
        <v>0</v>
      </c>
      <c r="AH1473">
        <f t="shared" si="296"/>
        <v>0</v>
      </c>
      <c r="AI1473">
        <f t="shared" si="297"/>
        <v>0</v>
      </c>
      <c r="AJ1473">
        <f t="shared" si="298"/>
        <v>0</v>
      </c>
      <c r="AK1473">
        <f t="shared" si="299"/>
        <v>0</v>
      </c>
      <c r="AL1473">
        <f t="shared" si="300"/>
        <v>0</v>
      </c>
      <c r="AM1473">
        <f t="shared" si="301"/>
        <v>0</v>
      </c>
      <c r="AN1473">
        <f t="shared" si="302"/>
        <v>0</v>
      </c>
      <c r="AO1473">
        <f t="shared" si="303"/>
        <v>0</v>
      </c>
    </row>
    <row r="1474" spans="1:41" x14ac:dyDescent="0.2">
      <c r="A1474" s="9">
        <f>'Cost per option'!A1482</f>
        <v>0</v>
      </c>
      <c r="B1474" t="str">
        <f>_xlfn.IFNA(VLOOKUP(A1474,'Energy balance options'!A$7:C$3000,3,FALSE),"")</f>
        <v/>
      </c>
      <c r="C1474">
        <f>SUMIFS('Energy balance options'!$F$7:$F$3000,'Energy balance options'!$B$7:$B$3000,HeatGen!C$2,'Energy balance options'!$A$7:$A$3000,HeatGen!$A1474)</f>
        <v>0</v>
      </c>
      <c r="D1474">
        <f>SUMIFS('Energy balance options'!$F$7:$F$3000,'Energy balance options'!$B$7:$B$3000,HeatGen!D$2,'Energy balance options'!$A$7:$A$3000,HeatGen!$A1474)</f>
        <v>0</v>
      </c>
      <c r="E1474">
        <f>SUMIFS('Energy balance options'!$F$7:$F$3000,'Energy balance options'!$B$7:$B$3000,HeatGen!E$2,'Energy balance options'!$A$7:$A$3000,HeatGen!$A1474)</f>
        <v>0</v>
      </c>
      <c r="F1474">
        <f>SUMIFS('Energy balance options'!$F$7:$F$3000,'Energy balance options'!$B$7:$B$3000,HeatGen!F$2,'Energy balance options'!$A$7:$A$3000,HeatGen!$A1474)</f>
        <v>0</v>
      </c>
      <c r="G1474">
        <f>SUMIFS('Energy balance options'!$F$7:$F$3000,'Energy balance options'!$B$7:$B$3000,HeatGen!G$2,'Energy balance options'!$A$7:$A$3000,HeatGen!$A1474)</f>
        <v>0</v>
      </c>
      <c r="H1474">
        <f>SUMIFS('Energy balance options'!$F$7:$F$3000,'Energy balance options'!$B$7:$B$3000,HeatGen!H$2,'Energy balance options'!$A$7:$A$3000,HeatGen!$A1474)</f>
        <v>0</v>
      </c>
      <c r="I1474">
        <f>SUMIFS('Energy balance options'!$F$7:$F$3000,'Energy balance options'!$B$7:$B$3000,HeatGen!I$2,'Energy balance options'!$A$7:$A$3000,HeatGen!$A1474)</f>
        <v>0</v>
      </c>
      <c r="J1474">
        <f>SUMIFS('Energy balance options'!$F$7:$F$3000,'Energy balance options'!$B$7:$B$3000,HeatGen!J$2,'Energy balance options'!$A$7:$A$3000,HeatGen!$A1474)</f>
        <v>0</v>
      </c>
      <c r="K1474">
        <f>SUMIFS('Energy balance options'!$F$7:$F$3000,'Energy balance options'!$B$7:$B$3000,HeatGen!K$2,'Energy balance options'!$A$7:$A$3000,HeatGen!$A1474)</f>
        <v>0</v>
      </c>
      <c r="L1474">
        <f>SUMIFS('Energy balance options'!$F$7:$F$3000,'Energy balance options'!$B$7:$B$3000,HeatGen!L$2,'Energy balance options'!$A$7:$A$3000,HeatGen!$A1474)</f>
        <v>0</v>
      </c>
      <c r="M1474">
        <f>SUMIFS('Energy balance options'!$F$7:$F$3000,'Energy balance options'!$B$7:$B$3000,HeatGen!M$2,'Energy balance options'!$A$7:$A$3000,HeatGen!$A1474)</f>
        <v>0</v>
      </c>
      <c r="N1474">
        <f>SUMIFS('Energy balance options'!$F$7:$F$3000,'Energy balance options'!$B$7:$B$3000,HeatGen!N$2,'Energy balance options'!$A$7:$A$3000,HeatGen!$A1474)</f>
        <v>0</v>
      </c>
      <c r="P1474">
        <f>SUMIFS('Energy balance options'!$F$7:$F$3000,'Energy balance options'!$B$7:$B$3000,HeatGen!P$2,'Energy balance options'!$A$7:$A$3000,HeatGen!$A1474)</f>
        <v>0</v>
      </c>
      <c r="Q1474">
        <f>SUMIFS('Energy balance options'!$F$7:$F$3000,'Energy balance options'!$B$7:$B$3000,HeatGen!Q$2,'Energy balance options'!$A$7:$A$3000,HeatGen!$A1474)</f>
        <v>0</v>
      </c>
      <c r="R1474">
        <f>SUMIFS('Energy balance options'!$F$7:$F$3000,'Energy balance options'!$B$7:$B$3000,HeatGen!R$2,'Energy balance options'!$A$7:$A$3000,HeatGen!$A1474)</f>
        <v>0</v>
      </c>
      <c r="S1474">
        <f>SUMIFS('Energy balance options'!$G$7:$G$3000,'Energy balance options'!$B$7:$B$3000,HeatGen!S$2,'Energy balance options'!$A$7:$A$3000,HeatGen!$A1474)</f>
        <v>0</v>
      </c>
      <c r="T1474">
        <f>SUMIFS('Energy balance options'!$G$7:$G$3000,'Energy balance options'!$B$7:$B$3000,HeatGen!T$2,'Energy balance options'!$A$7:$A$3000,HeatGen!$A1474)</f>
        <v>0</v>
      </c>
      <c r="U1474">
        <f>SUMIFS('Energy balance options'!$G$7:$G$3000,'Energy balance options'!$B$7:$B$3000,HeatGen!U$2,'Energy balance options'!$A$7:$A$3000,HeatGen!$A1474)</f>
        <v>0</v>
      </c>
      <c r="V1474">
        <f>SUMIFS('Energy balance options'!$G$7:$G$3000,'Energy balance options'!$B$7:$B$3000,HeatGen!V$2,'Energy balance options'!$A$7:$A$3000,HeatGen!$A1474)</f>
        <v>0</v>
      </c>
      <c r="W1474">
        <f>SUMIFS('Energy balance options'!$G$7:$G$3000,'Energy balance options'!$B$7:$B$3000,HeatGen!W$2,'Energy balance options'!$A$7:$A$3000,HeatGen!$A1474)</f>
        <v>0</v>
      </c>
      <c r="X1474">
        <f>SUMIFS('Energy balance options'!$G$7:$G$3000,'Energy balance options'!$B$7:$B$3000,HeatGen!X$2,'Energy balance options'!$A$7:$A$3000,HeatGen!$A1474)</f>
        <v>0</v>
      </c>
      <c r="AG1474">
        <f t="shared" si="295"/>
        <v>0</v>
      </c>
      <c r="AH1474">
        <f t="shared" si="296"/>
        <v>0</v>
      </c>
      <c r="AI1474">
        <f t="shared" si="297"/>
        <v>0</v>
      </c>
      <c r="AJ1474">
        <f t="shared" si="298"/>
        <v>0</v>
      </c>
      <c r="AK1474">
        <f t="shared" si="299"/>
        <v>0</v>
      </c>
      <c r="AL1474">
        <f t="shared" si="300"/>
        <v>0</v>
      </c>
      <c r="AM1474">
        <f t="shared" si="301"/>
        <v>0</v>
      </c>
      <c r="AN1474">
        <f t="shared" si="302"/>
        <v>0</v>
      </c>
      <c r="AO1474">
        <f t="shared" si="303"/>
        <v>0</v>
      </c>
    </row>
    <row r="1475" spans="1:41" x14ac:dyDescent="0.2">
      <c r="A1475" s="9">
        <f>'Cost per option'!A1483</f>
        <v>0</v>
      </c>
      <c r="B1475" t="str">
        <f>_xlfn.IFNA(VLOOKUP(A1475,'Energy balance options'!A$7:C$3000,3,FALSE),"")</f>
        <v/>
      </c>
      <c r="C1475">
        <f>SUMIFS('Energy balance options'!$F$7:$F$3000,'Energy balance options'!$B$7:$B$3000,HeatGen!C$2,'Energy balance options'!$A$7:$A$3000,HeatGen!$A1475)</f>
        <v>0</v>
      </c>
      <c r="D1475">
        <f>SUMIFS('Energy balance options'!$F$7:$F$3000,'Energy balance options'!$B$7:$B$3000,HeatGen!D$2,'Energy balance options'!$A$7:$A$3000,HeatGen!$A1475)</f>
        <v>0</v>
      </c>
      <c r="E1475">
        <f>SUMIFS('Energy balance options'!$F$7:$F$3000,'Energy balance options'!$B$7:$B$3000,HeatGen!E$2,'Energy balance options'!$A$7:$A$3000,HeatGen!$A1475)</f>
        <v>0</v>
      </c>
      <c r="F1475">
        <f>SUMIFS('Energy balance options'!$F$7:$F$3000,'Energy balance options'!$B$7:$B$3000,HeatGen!F$2,'Energy balance options'!$A$7:$A$3000,HeatGen!$A1475)</f>
        <v>0</v>
      </c>
      <c r="G1475">
        <f>SUMIFS('Energy balance options'!$F$7:$F$3000,'Energy balance options'!$B$7:$B$3000,HeatGen!G$2,'Energy balance options'!$A$7:$A$3000,HeatGen!$A1475)</f>
        <v>0</v>
      </c>
      <c r="H1475">
        <f>SUMIFS('Energy balance options'!$F$7:$F$3000,'Energy balance options'!$B$7:$B$3000,HeatGen!H$2,'Energy balance options'!$A$7:$A$3000,HeatGen!$A1475)</f>
        <v>0</v>
      </c>
      <c r="I1475">
        <f>SUMIFS('Energy balance options'!$F$7:$F$3000,'Energy balance options'!$B$7:$B$3000,HeatGen!I$2,'Energy balance options'!$A$7:$A$3000,HeatGen!$A1475)</f>
        <v>0</v>
      </c>
      <c r="J1475">
        <f>SUMIFS('Energy balance options'!$F$7:$F$3000,'Energy balance options'!$B$7:$B$3000,HeatGen!J$2,'Energy balance options'!$A$7:$A$3000,HeatGen!$A1475)</f>
        <v>0</v>
      </c>
      <c r="K1475">
        <f>SUMIFS('Energy balance options'!$F$7:$F$3000,'Energy balance options'!$B$7:$B$3000,HeatGen!K$2,'Energy balance options'!$A$7:$A$3000,HeatGen!$A1475)</f>
        <v>0</v>
      </c>
      <c r="L1475">
        <f>SUMIFS('Energy balance options'!$F$7:$F$3000,'Energy balance options'!$B$7:$B$3000,HeatGen!L$2,'Energy balance options'!$A$7:$A$3000,HeatGen!$A1475)</f>
        <v>0</v>
      </c>
      <c r="M1475">
        <f>SUMIFS('Energy balance options'!$F$7:$F$3000,'Energy balance options'!$B$7:$B$3000,HeatGen!M$2,'Energy balance options'!$A$7:$A$3000,HeatGen!$A1475)</f>
        <v>0</v>
      </c>
      <c r="N1475">
        <f>SUMIFS('Energy balance options'!$F$7:$F$3000,'Energy balance options'!$B$7:$B$3000,HeatGen!N$2,'Energy balance options'!$A$7:$A$3000,HeatGen!$A1475)</f>
        <v>0</v>
      </c>
      <c r="P1475">
        <f>SUMIFS('Energy balance options'!$F$7:$F$3000,'Energy balance options'!$B$7:$B$3000,HeatGen!P$2,'Energy balance options'!$A$7:$A$3000,HeatGen!$A1475)</f>
        <v>0</v>
      </c>
      <c r="Q1475">
        <f>SUMIFS('Energy balance options'!$F$7:$F$3000,'Energy balance options'!$B$7:$B$3000,HeatGen!Q$2,'Energy balance options'!$A$7:$A$3000,HeatGen!$A1475)</f>
        <v>0</v>
      </c>
      <c r="R1475">
        <f>SUMIFS('Energy balance options'!$F$7:$F$3000,'Energy balance options'!$B$7:$B$3000,HeatGen!R$2,'Energy balance options'!$A$7:$A$3000,HeatGen!$A1475)</f>
        <v>0</v>
      </c>
      <c r="S1475">
        <f>SUMIFS('Energy balance options'!$G$7:$G$3000,'Energy balance options'!$B$7:$B$3000,HeatGen!S$2,'Energy balance options'!$A$7:$A$3000,HeatGen!$A1475)</f>
        <v>0</v>
      </c>
      <c r="T1475">
        <f>SUMIFS('Energy balance options'!$G$7:$G$3000,'Energy balance options'!$B$7:$B$3000,HeatGen!T$2,'Energy balance options'!$A$7:$A$3000,HeatGen!$A1475)</f>
        <v>0</v>
      </c>
      <c r="U1475">
        <f>SUMIFS('Energy balance options'!$G$7:$G$3000,'Energy balance options'!$B$7:$B$3000,HeatGen!U$2,'Energy balance options'!$A$7:$A$3000,HeatGen!$A1475)</f>
        <v>0</v>
      </c>
      <c r="V1475">
        <f>SUMIFS('Energy balance options'!$G$7:$G$3000,'Energy balance options'!$B$7:$B$3000,HeatGen!V$2,'Energy balance options'!$A$7:$A$3000,HeatGen!$A1475)</f>
        <v>0</v>
      </c>
      <c r="W1475">
        <f>SUMIFS('Energy balance options'!$G$7:$G$3000,'Energy balance options'!$B$7:$B$3000,HeatGen!W$2,'Energy balance options'!$A$7:$A$3000,HeatGen!$A1475)</f>
        <v>0</v>
      </c>
      <c r="X1475">
        <f>SUMIFS('Energy balance options'!$G$7:$G$3000,'Energy balance options'!$B$7:$B$3000,HeatGen!X$2,'Energy balance options'!$A$7:$A$3000,HeatGen!$A1475)</f>
        <v>0</v>
      </c>
      <c r="AG1475">
        <f t="shared" si="295"/>
        <v>0</v>
      </c>
      <c r="AH1475">
        <f t="shared" si="296"/>
        <v>0</v>
      </c>
      <c r="AI1475">
        <f t="shared" si="297"/>
        <v>0</v>
      </c>
      <c r="AJ1475">
        <f t="shared" si="298"/>
        <v>0</v>
      </c>
      <c r="AK1475">
        <f t="shared" si="299"/>
        <v>0</v>
      </c>
      <c r="AL1475">
        <f t="shared" si="300"/>
        <v>0</v>
      </c>
      <c r="AM1475">
        <f t="shared" si="301"/>
        <v>0</v>
      </c>
      <c r="AN1475">
        <f t="shared" si="302"/>
        <v>0</v>
      </c>
      <c r="AO1475">
        <f t="shared" si="303"/>
        <v>0</v>
      </c>
    </row>
    <row r="1476" spans="1:41" x14ac:dyDescent="0.2">
      <c r="A1476" s="9">
        <f>'Cost per option'!A1484</f>
        <v>0</v>
      </c>
      <c r="B1476" t="str">
        <f>_xlfn.IFNA(VLOOKUP(A1476,'Energy balance options'!A$7:C$3000,3,FALSE),"")</f>
        <v/>
      </c>
      <c r="C1476">
        <f>SUMIFS('Energy balance options'!$F$7:$F$3000,'Energy balance options'!$B$7:$B$3000,HeatGen!C$2,'Energy balance options'!$A$7:$A$3000,HeatGen!$A1476)</f>
        <v>0</v>
      </c>
      <c r="D1476">
        <f>SUMIFS('Energy balance options'!$F$7:$F$3000,'Energy balance options'!$B$7:$B$3000,HeatGen!D$2,'Energy balance options'!$A$7:$A$3000,HeatGen!$A1476)</f>
        <v>0</v>
      </c>
      <c r="E1476">
        <f>SUMIFS('Energy balance options'!$F$7:$F$3000,'Energy balance options'!$B$7:$B$3000,HeatGen!E$2,'Energy balance options'!$A$7:$A$3000,HeatGen!$A1476)</f>
        <v>0</v>
      </c>
      <c r="F1476">
        <f>SUMIFS('Energy balance options'!$F$7:$F$3000,'Energy balance options'!$B$7:$B$3000,HeatGen!F$2,'Energy balance options'!$A$7:$A$3000,HeatGen!$A1476)</f>
        <v>0</v>
      </c>
      <c r="G1476">
        <f>SUMIFS('Energy balance options'!$F$7:$F$3000,'Energy balance options'!$B$7:$B$3000,HeatGen!G$2,'Energy balance options'!$A$7:$A$3000,HeatGen!$A1476)</f>
        <v>0</v>
      </c>
      <c r="H1476">
        <f>SUMIFS('Energy balance options'!$F$7:$F$3000,'Energy balance options'!$B$7:$B$3000,HeatGen!H$2,'Energy balance options'!$A$7:$A$3000,HeatGen!$A1476)</f>
        <v>0</v>
      </c>
      <c r="I1476">
        <f>SUMIFS('Energy balance options'!$F$7:$F$3000,'Energy balance options'!$B$7:$B$3000,HeatGen!I$2,'Energy balance options'!$A$7:$A$3000,HeatGen!$A1476)</f>
        <v>0</v>
      </c>
      <c r="J1476">
        <f>SUMIFS('Energy balance options'!$F$7:$F$3000,'Energy balance options'!$B$7:$B$3000,HeatGen!J$2,'Energy balance options'!$A$7:$A$3000,HeatGen!$A1476)</f>
        <v>0</v>
      </c>
      <c r="K1476">
        <f>SUMIFS('Energy balance options'!$F$7:$F$3000,'Energy balance options'!$B$7:$B$3000,HeatGen!K$2,'Energy balance options'!$A$7:$A$3000,HeatGen!$A1476)</f>
        <v>0</v>
      </c>
      <c r="L1476">
        <f>SUMIFS('Energy balance options'!$F$7:$F$3000,'Energy balance options'!$B$7:$B$3000,HeatGen!L$2,'Energy balance options'!$A$7:$A$3000,HeatGen!$A1476)</f>
        <v>0</v>
      </c>
      <c r="M1476">
        <f>SUMIFS('Energy balance options'!$F$7:$F$3000,'Energy balance options'!$B$7:$B$3000,HeatGen!M$2,'Energy balance options'!$A$7:$A$3000,HeatGen!$A1476)</f>
        <v>0</v>
      </c>
      <c r="N1476">
        <f>SUMIFS('Energy balance options'!$F$7:$F$3000,'Energy balance options'!$B$7:$B$3000,HeatGen!N$2,'Energy balance options'!$A$7:$A$3000,HeatGen!$A1476)</f>
        <v>0</v>
      </c>
      <c r="P1476">
        <f>SUMIFS('Energy balance options'!$F$7:$F$3000,'Energy balance options'!$B$7:$B$3000,HeatGen!P$2,'Energy balance options'!$A$7:$A$3000,HeatGen!$A1476)</f>
        <v>0</v>
      </c>
      <c r="Q1476">
        <f>SUMIFS('Energy balance options'!$F$7:$F$3000,'Energy balance options'!$B$7:$B$3000,HeatGen!Q$2,'Energy balance options'!$A$7:$A$3000,HeatGen!$A1476)</f>
        <v>0</v>
      </c>
      <c r="R1476">
        <f>SUMIFS('Energy balance options'!$F$7:$F$3000,'Energy balance options'!$B$7:$B$3000,HeatGen!R$2,'Energy balance options'!$A$7:$A$3000,HeatGen!$A1476)</f>
        <v>0</v>
      </c>
      <c r="S1476">
        <f>SUMIFS('Energy balance options'!$G$7:$G$3000,'Energy balance options'!$B$7:$B$3000,HeatGen!S$2,'Energy balance options'!$A$7:$A$3000,HeatGen!$A1476)</f>
        <v>0</v>
      </c>
      <c r="T1476">
        <f>SUMIFS('Energy balance options'!$G$7:$G$3000,'Energy balance options'!$B$7:$B$3000,HeatGen!T$2,'Energy balance options'!$A$7:$A$3000,HeatGen!$A1476)</f>
        <v>0</v>
      </c>
      <c r="U1476">
        <f>SUMIFS('Energy balance options'!$G$7:$G$3000,'Energy balance options'!$B$7:$B$3000,HeatGen!U$2,'Energy balance options'!$A$7:$A$3000,HeatGen!$A1476)</f>
        <v>0</v>
      </c>
      <c r="V1476">
        <f>SUMIFS('Energy balance options'!$G$7:$G$3000,'Energy balance options'!$B$7:$B$3000,HeatGen!V$2,'Energy balance options'!$A$7:$A$3000,HeatGen!$A1476)</f>
        <v>0</v>
      </c>
      <c r="W1476">
        <f>SUMIFS('Energy balance options'!$G$7:$G$3000,'Energy balance options'!$B$7:$B$3000,HeatGen!W$2,'Energy balance options'!$A$7:$A$3000,HeatGen!$A1476)</f>
        <v>0</v>
      </c>
      <c r="X1476">
        <f>SUMIFS('Energy balance options'!$G$7:$G$3000,'Energy balance options'!$B$7:$B$3000,HeatGen!X$2,'Energy balance options'!$A$7:$A$3000,HeatGen!$A1476)</f>
        <v>0</v>
      </c>
      <c r="AG1476">
        <f t="shared" si="295"/>
        <v>0</v>
      </c>
      <c r="AH1476">
        <f t="shared" si="296"/>
        <v>0</v>
      </c>
      <c r="AI1476">
        <f t="shared" si="297"/>
        <v>0</v>
      </c>
      <c r="AJ1476">
        <f t="shared" si="298"/>
        <v>0</v>
      </c>
      <c r="AK1476">
        <f t="shared" si="299"/>
        <v>0</v>
      </c>
      <c r="AL1476">
        <f t="shared" si="300"/>
        <v>0</v>
      </c>
      <c r="AM1476">
        <f t="shared" si="301"/>
        <v>0</v>
      </c>
      <c r="AN1476">
        <f t="shared" si="302"/>
        <v>0</v>
      </c>
      <c r="AO1476">
        <f t="shared" si="303"/>
        <v>0</v>
      </c>
    </row>
    <row r="1477" spans="1:41" x14ac:dyDescent="0.2">
      <c r="A1477" s="9">
        <f>'Cost per option'!A1485</f>
        <v>0</v>
      </c>
      <c r="B1477" t="str">
        <f>_xlfn.IFNA(VLOOKUP(A1477,'Energy balance options'!A$7:C$3000,3,FALSE),"")</f>
        <v/>
      </c>
      <c r="C1477">
        <f>SUMIFS('Energy balance options'!$F$7:$F$3000,'Energy balance options'!$B$7:$B$3000,HeatGen!C$2,'Energy balance options'!$A$7:$A$3000,HeatGen!$A1477)</f>
        <v>0</v>
      </c>
      <c r="D1477">
        <f>SUMIFS('Energy balance options'!$F$7:$F$3000,'Energy balance options'!$B$7:$B$3000,HeatGen!D$2,'Energy balance options'!$A$7:$A$3000,HeatGen!$A1477)</f>
        <v>0</v>
      </c>
      <c r="E1477">
        <f>SUMIFS('Energy balance options'!$F$7:$F$3000,'Energy balance options'!$B$7:$B$3000,HeatGen!E$2,'Energy balance options'!$A$7:$A$3000,HeatGen!$A1477)</f>
        <v>0</v>
      </c>
      <c r="F1477">
        <f>SUMIFS('Energy balance options'!$F$7:$F$3000,'Energy balance options'!$B$7:$B$3000,HeatGen!F$2,'Energy balance options'!$A$7:$A$3000,HeatGen!$A1477)</f>
        <v>0</v>
      </c>
      <c r="G1477">
        <f>SUMIFS('Energy balance options'!$F$7:$F$3000,'Energy balance options'!$B$7:$B$3000,HeatGen!G$2,'Energy balance options'!$A$7:$A$3000,HeatGen!$A1477)</f>
        <v>0</v>
      </c>
      <c r="H1477">
        <f>SUMIFS('Energy balance options'!$F$7:$F$3000,'Energy balance options'!$B$7:$B$3000,HeatGen!H$2,'Energy balance options'!$A$7:$A$3000,HeatGen!$A1477)</f>
        <v>0</v>
      </c>
      <c r="I1477">
        <f>SUMIFS('Energy balance options'!$F$7:$F$3000,'Energy balance options'!$B$7:$B$3000,HeatGen!I$2,'Energy balance options'!$A$7:$A$3000,HeatGen!$A1477)</f>
        <v>0</v>
      </c>
      <c r="J1477">
        <f>SUMIFS('Energy balance options'!$F$7:$F$3000,'Energy balance options'!$B$7:$B$3000,HeatGen!J$2,'Energy balance options'!$A$7:$A$3000,HeatGen!$A1477)</f>
        <v>0</v>
      </c>
      <c r="K1477">
        <f>SUMIFS('Energy balance options'!$F$7:$F$3000,'Energy balance options'!$B$7:$B$3000,HeatGen!K$2,'Energy balance options'!$A$7:$A$3000,HeatGen!$A1477)</f>
        <v>0</v>
      </c>
      <c r="L1477">
        <f>SUMIFS('Energy balance options'!$F$7:$F$3000,'Energy balance options'!$B$7:$B$3000,HeatGen!L$2,'Energy balance options'!$A$7:$A$3000,HeatGen!$A1477)</f>
        <v>0</v>
      </c>
      <c r="M1477">
        <f>SUMIFS('Energy balance options'!$F$7:$F$3000,'Energy balance options'!$B$7:$B$3000,HeatGen!M$2,'Energy balance options'!$A$7:$A$3000,HeatGen!$A1477)</f>
        <v>0</v>
      </c>
      <c r="N1477">
        <f>SUMIFS('Energy balance options'!$F$7:$F$3000,'Energy balance options'!$B$7:$B$3000,HeatGen!N$2,'Energy balance options'!$A$7:$A$3000,HeatGen!$A1477)</f>
        <v>0</v>
      </c>
      <c r="P1477">
        <f>SUMIFS('Energy balance options'!$F$7:$F$3000,'Energy balance options'!$B$7:$B$3000,HeatGen!P$2,'Energy balance options'!$A$7:$A$3000,HeatGen!$A1477)</f>
        <v>0</v>
      </c>
      <c r="Q1477">
        <f>SUMIFS('Energy balance options'!$F$7:$F$3000,'Energy balance options'!$B$7:$B$3000,HeatGen!Q$2,'Energy balance options'!$A$7:$A$3000,HeatGen!$A1477)</f>
        <v>0</v>
      </c>
      <c r="R1477">
        <f>SUMIFS('Energy balance options'!$F$7:$F$3000,'Energy balance options'!$B$7:$B$3000,HeatGen!R$2,'Energy balance options'!$A$7:$A$3000,HeatGen!$A1477)</f>
        <v>0</v>
      </c>
      <c r="S1477">
        <f>SUMIFS('Energy balance options'!$G$7:$G$3000,'Energy balance options'!$B$7:$B$3000,HeatGen!S$2,'Energy balance options'!$A$7:$A$3000,HeatGen!$A1477)</f>
        <v>0</v>
      </c>
      <c r="T1477">
        <f>SUMIFS('Energy balance options'!$G$7:$G$3000,'Energy balance options'!$B$7:$B$3000,HeatGen!T$2,'Energy balance options'!$A$7:$A$3000,HeatGen!$A1477)</f>
        <v>0</v>
      </c>
      <c r="U1477">
        <f>SUMIFS('Energy balance options'!$G$7:$G$3000,'Energy balance options'!$B$7:$B$3000,HeatGen!U$2,'Energy balance options'!$A$7:$A$3000,HeatGen!$A1477)</f>
        <v>0</v>
      </c>
      <c r="V1477">
        <f>SUMIFS('Energy balance options'!$G$7:$G$3000,'Energy balance options'!$B$7:$B$3000,HeatGen!V$2,'Energy balance options'!$A$7:$A$3000,HeatGen!$A1477)</f>
        <v>0</v>
      </c>
      <c r="W1477">
        <f>SUMIFS('Energy balance options'!$G$7:$G$3000,'Energy balance options'!$B$7:$B$3000,HeatGen!W$2,'Energy balance options'!$A$7:$A$3000,HeatGen!$A1477)</f>
        <v>0</v>
      </c>
      <c r="X1477">
        <f>SUMIFS('Energy balance options'!$G$7:$G$3000,'Energy balance options'!$B$7:$B$3000,HeatGen!X$2,'Energy balance options'!$A$7:$A$3000,HeatGen!$A1477)</f>
        <v>0</v>
      </c>
      <c r="AG1477">
        <f t="shared" si="295"/>
        <v>0</v>
      </c>
      <c r="AH1477">
        <f t="shared" si="296"/>
        <v>0</v>
      </c>
      <c r="AI1477">
        <f t="shared" si="297"/>
        <v>0</v>
      </c>
      <c r="AJ1477">
        <f t="shared" si="298"/>
        <v>0</v>
      </c>
      <c r="AK1477">
        <f t="shared" si="299"/>
        <v>0</v>
      </c>
      <c r="AL1477">
        <f t="shared" si="300"/>
        <v>0</v>
      </c>
      <c r="AM1477">
        <f t="shared" si="301"/>
        <v>0</v>
      </c>
      <c r="AN1477">
        <f t="shared" si="302"/>
        <v>0</v>
      </c>
      <c r="AO1477">
        <f t="shared" si="303"/>
        <v>0</v>
      </c>
    </row>
    <row r="1478" spans="1:41" x14ac:dyDescent="0.2">
      <c r="A1478" s="9">
        <f>'Cost per option'!A1486</f>
        <v>0</v>
      </c>
      <c r="B1478" t="str">
        <f>_xlfn.IFNA(VLOOKUP(A1478,'Energy balance options'!A$7:C$3000,3,FALSE),"")</f>
        <v/>
      </c>
      <c r="C1478">
        <f>SUMIFS('Energy balance options'!$F$7:$F$3000,'Energy balance options'!$B$7:$B$3000,HeatGen!C$2,'Energy balance options'!$A$7:$A$3000,HeatGen!$A1478)</f>
        <v>0</v>
      </c>
      <c r="D1478">
        <f>SUMIFS('Energy balance options'!$F$7:$F$3000,'Energy balance options'!$B$7:$B$3000,HeatGen!D$2,'Energy balance options'!$A$7:$A$3000,HeatGen!$A1478)</f>
        <v>0</v>
      </c>
      <c r="E1478">
        <f>SUMIFS('Energy balance options'!$F$7:$F$3000,'Energy balance options'!$B$7:$B$3000,HeatGen!E$2,'Energy balance options'!$A$7:$A$3000,HeatGen!$A1478)</f>
        <v>0</v>
      </c>
      <c r="F1478">
        <f>SUMIFS('Energy balance options'!$F$7:$F$3000,'Energy balance options'!$B$7:$B$3000,HeatGen!F$2,'Energy balance options'!$A$7:$A$3000,HeatGen!$A1478)</f>
        <v>0</v>
      </c>
      <c r="G1478">
        <f>SUMIFS('Energy balance options'!$F$7:$F$3000,'Energy balance options'!$B$7:$B$3000,HeatGen!G$2,'Energy balance options'!$A$7:$A$3000,HeatGen!$A1478)</f>
        <v>0</v>
      </c>
      <c r="H1478">
        <f>SUMIFS('Energy balance options'!$F$7:$F$3000,'Energy balance options'!$B$7:$B$3000,HeatGen!H$2,'Energy balance options'!$A$7:$A$3000,HeatGen!$A1478)</f>
        <v>0</v>
      </c>
      <c r="I1478">
        <f>SUMIFS('Energy balance options'!$F$7:$F$3000,'Energy balance options'!$B$7:$B$3000,HeatGen!I$2,'Energy balance options'!$A$7:$A$3000,HeatGen!$A1478)</f>
        <v>0</v>
      </c>
      <c r="J1478">
        <f>SUMIFS('Energy balance options'!$F$7:$F$3000,'Energy balance options'!$B$7:$B$3000,HeatGen!J$2,'Energy balance options'!$A$7:$A$3000,HeatGen!$A1478)</f>
        <v>0</v>
      </c>
      <c r="K1478">
        <f>SUMIFS('Energy balance options'!$F$7:$F$3000,'Energy balance options'!$B$7:$B$3000,HeatGen!K$2,'Energy balance options'!$A$7:$A$3000,HeatGen!$A1478)</f>
        <v>0</v>
      </c>
      <c r="L1478">
        <f>SUMIFS('Energy balance options'!$F$7:$F$3000,'Energy balance options'!$B$7:$B$3000,HeatGen!L$2,'Energy balance options'!$A$7:$A$3000,HeatGen!$A1478)</f>
        <v>0</v>
      </c>
      <c r="M1478">
        <f>SUMIFS('Energy balance options'!$F$7:$F$3000,'Energy balance options'!$B$7:$B$3000,HeatGen!M$2,'Energy balance options'!$A$7:$A$3000,HeatGen!$A1478)</f>
        <v>0</v>
      </c>
      <c r="N1478">
        <f>SUMIFS('Energy balance options'!$F$7:$F$3000,'Energy balance options'!$B$7:$B$3000,HeatGen!N$2,'Energy balance options'!$A$7:$A$3000,HeatGen!$A1478)</f>
        <v>0</v>
      </c>
      <c r="P1478">
        <f>SUMIFS('Energy balance options'!$F$7:$F$3000,'Energy balance options'!$B$7:$B$3000,HeatGen!P$2,'Energy balance options'!$A$7:$A$3000,HeatGen!$A1478)</f>
        <v>0</v>
      </c>
      <c r="Q1478">
        <f>SUMIFS('Energy balance options'!$F$7:$F$3000,'Energy balance options'!$B$7:$B$3000,HeatGen!Q$2,'Energy balance options'!$A$7:$A$3000,HeatGen!$A1478)</f>
        <v>0</v>
      </c>
      <c r="R1478">
        <f>SUMIFS('Energy balance options'!$F$7:$F$3000,'Energy balance options'!$B$7:$B$3000,HeatGen!R$2,'Energy balance options'!$A$7:$A$3000,HeatGen!$A1478)</f>
        <v>0</v>
      </c>
      <c r="S1478">
        <f>SUMIFS('Energy balance options'!$G$7:$G$3000,'Energy balance options'!$B$7:$B$3000,HeatGen!S$2,'Energy balance options'!$A$7:$A$3000,HeatGen!$A1478)</f>
        <v>0</v>
      </c>
      <c r="T1478">
        <f>SUMIFS('Energy balance options'!$G$7:$G$3000,'Energy balance options'!$B$7:$B$3000,HeatGen!T$2,'Energy balance options'!$A$7:$A$3000,HeatGen!$A1478)</f>
        <v>0</v>
      </c>
      <c r="U1478">
        <f>SUMIFS('Energy balance options'!$G$7:$G$3000,'Energy balance options'!$B$7:$B$3000,HeatGen!U$2,'Energy balance options'!$A$7:$A$3000,HeatGen!$A1478)</f>
        <v>0</v>
      </c>
      <c r="V1478">
        <f>SUMIFS('Energy balance options'!$G$7:$G$3000,'Energy balance options'!$B$7:$B$3000,HeatGen!V$2,'Energy balance options'!$A$7:$A$3000,HeatGen!$A1478)</f>
        <v>0</v>
      </c>
      <c r="W1478">
        <f>SUMIFS('Energy balance options'!$G$7:$G$3000,'Energy balance options'!$B$7:$B$3000,HeatGen!W$2,'Energy balance options'!$A$7:$A$3000,HeatGen!$A1478)</f>
        <v>0</v>
      </c>
      <c r="X1478">
        <f>SUMIFS('Energy balance options'!$G$7:$G$3000,'Energy balance options'!$B$7:$B$3000,HeatGen!X$2,'Energy balance options'!$A$7:$A$3000,HeatGen!$A1478)</f>
        <v>0</v>
      </c>
      <c r="AG1478">
        <f t="shared" si="295"/>
        <v>0</v>
      </c>
      <c r="AH1478">
        <f t="shared" si="296"/>
        <v>0</v>
      </c>
      <c r="AI1478">
        <f t="shared" si="297"/>
        <v>0</v>
      </c>
      <c r="AJ1478">
        <f t="shared" si="298"/>
        <v>0</v>
      </c>
      <c r="AK1478">
        <f t="shared" si="299"/>
        <v>0</v>
      </c>
      <c r="AL1478">
        <f t="shared" si="300"/>
        <v>0</v>
      </c>
      <c r="AM1478">
        <f t="shared" si="301"/>
        <v>0</v>
      </c>
      <c r="AN1478">
        <f t="shared" si="302"/>
        <v>0</v>
      </c>
      <c r="AO1478">
        <f t="shared" si="303"/>
        <v>0</v>
      </c>
    </row>
    <row r="1479" spans="1:41" x14ac:dyDescent="0.2">
      <c r="A1479" s="9">
        <f>'Cost per option'!A1487</f>
        <v>0</v>
      </c>
      <c r="B1479" t="str">
        <f>_xlfn.IFNA(VLOOKUP(A1479,'Energy balance options'!A$7:C$3000,3,FALSE),"")</f>
        <v/>
      </c>
      <c r="C1479">
        <f>SUMIFS('Energy balance options'!$F$7:$F$3000,'Energy balance options'!$B$7:$B$3000,HeatGen!C$2,'Energy balance options'!$A$7:$A$3000,HeatGen!$A1479)</f>
        <v>0</v>
      </c>
      <c r="D1479">
        <f>SUMIFS('Energy balance options'!$F$7:$F$3000,'Energy balance options'!$B$7:$B$3000,HeatGen!D$2,'Energy balance options'!$A$7:$A$3000,HeatGen!$A1479)</f>
        <v>0</v>
      </c>
      <c r="E1479">
        <f>SUMIFS('Energy balance options'!$F$7:$F$3000,'Energy balance options'!$B$7:$B$3000,HeatGen!E$2,'Energy balance options'!$A$7:$A$3000,HeatGen!$A1479)</f>
        <v>0</v>
      </c>
      <c r="F1479">
        <f>SUMIFS('Energy balance options'!$F$7:$F$3000,'Energy balance options'!$B$7:$B$3000,HeatGen!F$2,'Energy balance options'!$A$7:$A$3000,HeatGen!$A1479)</f>
        <v>0</v>
      </c>
      <c r="G1479">
        <f>SUMIFS('Energy balance options'!$F$7:$F$3000,'Energy balance options'!$B$7:$B$3000,HeatGen!G$2,'Energy balance options'!$A$7:$A$3000,HeatGen!$A1479)</f>
        <v>0</v>
      </c>
      <c r="H1479">
        <f>SUMIFS('Energy balance options'!$F$7:$F$3000,'Energy balance options'!$B$7:$B$3000,HeatGen!H$2,'Energy balance options'!$A$7:$A$3000,HeatGen!$A1479)</f>
        <v>0</v>
      </c>
      <c r="I1479">
        <f>SUMIFS('Energy balance options'!$F$7:$F$3000,'Energy balance options'!$B$7:$B$3000,HeatGen!I$2,'Energy balance options'!$A$7:$A$3000,HeatGen!$A1479)</f>
        <v>0</v>
      </c>
      <c r="J1479">
        <f>SUMIFS('Energy balance options'!$F$7:$F$3000,'Energy balance options'!$B$7:$B$3000,HeatGen!J$2,'Energy balance options'!$A$7:$A$3000,HeatGen!$A1479)</f>
        <v>0</v>
      </c>
      <c r="K1479">
        <f>SUMIFS('Energy balance options'!$F$7:$F$3000,'Energy balance options'!$B$7:$B$3000,HeatGen!K$2,'Energy balance options'!$A$7:$A$3000,HeatGen!$A1479)</f>
        <v>0</v>
      </c>
      <c r="L1479">
        <f>SUMIFS('Energy balance options'!$F$7:$F$3000,'Energy balance options'!$B$7:$B$3000,HeatGen!L$2,'Energy balance options'!$A$7:$A$3000,HeatGen!$A1479)</f>
        <v>0</v>
      </c>
      <c r="M1479">
        <f>SUMIFS('Energy balance options'!$F$7:$F$3000,'Energy balance options'!$B$7:$B$3000,HeatGen!M$2,'Energy balance options'!$A$7:$A$3000,HeatGen!$A1479)</f>
        <v>0</v>
      </c>
      <c r="N1479">
        <f>SUMIFS('Energy balance options'!$F$7:$F$3000,'Energy balance options'!$B$7:$B$3000,HeatGen!N$2,'Energy balance options'!$A$7:$A$3000,HeatGen!$A1479)</f>
        <v>0</v>
      </c>
      <c r="P1479">
        <f>SUMIFS('Energy balance options'!$F$7:$F$3000,'Energy balance options'!$B$7:$B$3000,HeatGen!P$2,'Energy balance options'!$A$7:$A$3000,HeatGen!$A1479)</f>
        <v>0</v>
      </c>
      <c r="Q1479">
        <f>SUMIFS('Energy balance options'!$F$7:$F$3000,'Energy balance options'!$B$7:$B$3000,HeatGen!Q$2,'Energy balance options'!$A$7:$A$3000,HeatGen!$A1479)</f>
        <v>0</v>
      </c>
      <c r="R1479">
        <f>SUMIFS('Energy balance options'!$F$7:$F$3000,'Energy balance options'!$B$7:$B$3000,HeatGen!R$2,'Energy balance options'!$A$7:$A$3000,HeatGen!$A1479)</f>
        <v>0</v>
      </c>
      <c r="S1479">
        <f>SUMIFS('Energy balance options'!$G$7:$G$3000,'Energy balance options'!$B$7:$B$3000,HeatGen!S$2,'Energy balance options'!$A$7:$A$3000,HeatGen!$A1479)</f>
        <v>0</v>
      </c>
      <c r="T1479">
        <f>SUMIFS('Energy balance options'!$G$7:$G$3000,'Energy balance options'!$B$7:$B$3000,HeatGen!T$2,'Energy balance options'!$A$7:$A$3000,HeatGen!$A1479)</f>
        <v>0</v>
      </c>
      <c r="U1479">
        <f>SUMIFS('Energy balance options'!$G$7:$G$3000,'Energy balance options'!$B$7:$B$3000,HeatGen!U$2,'Energy balance options'!$A$7:$A$3000,HeatGen!$A1479)</f>
        <v>0</v>
      </c>
      <c r="V1479">
        <f>SUMIFS('Energy balance options'!$G$7:$G$3000,'Energy balance options'!$B$7:$B$3000,HeatGen!V$2,'Energy balance options'!$A$7:$A$3000,HeatGen!$A1479)</f>
        <v>0</v>
      </c>
      <c r="W1479">
        <f>SUMIFS('Energy balance options'!$G$7:$G$3000,'Energy balance options'!$B$7:$B$3000,HeatGen!W$2,'Energy balance options'!$A$7:$A$3000,HeatGen!$A1479)</f>
        <v>0</v>
      </c>
      <c r="X1479">
        <f>SUMIFS('Energy balance options'!$G$7:$G$3000,'Energy balance options'!$B$7:$B$3000,HeatGen!X$2,'Energy balance options'!$A$7:$A$3000,HeatGen!$A1479)</f>
        <v>0</v>
      </c>
      <c r="AG1479">
        <f t="shared" si="295"/>
        <v>0</v>
      </c>
      <c r="AH1479">
        <f t="shared" si="296"/>
        <v>0</v>
      </c>
      <c r="AI1479">
        <f t="shared" si="297"/>
        <v>0</v>
      </c>
      <c r="AJ1479">
        <f t="shared" si="298"/>
        <v>0</v>
      </c>
      <c r="AK1479">
        <f t="shared" si="299"/>
        <v>0</v>
      </c>
      <c r="AL1479">
        <f t="shared" si="300"/>
        <v>0</v>
      </c>
      <c r="AM1479">
        <f t="shared" si="301"/>
        <v>0</v>
      </c>
      <c r="AN1479">
        <f t="shared" si="302"/>
        <v>0</v>
      </c>
      <c r="AO1479">
        <f t="shared" si="303"/>
        <v>0</v>
      </c>
    </row>
    <row r="1480" spans="1:41" x14ac:dyDescent="0.2">
      <c r="A1480" s="9">
        <f>'Cost per option'!A1488</f>
        <v>0</v>
      </c>
      <c r="B1480" t="str">
        <f>_xlfn.IFNA(VLOOKUP(A1480,'Energy balance options'!A$7:C$3000,3,FALSE),"")</f>
        <v/>
      </c>
      <c r="C1480">
        <f>SUMIFS('Energy balance options'!$F$7:$F$3000,'Energy balance options'!$B$7:$B$3000,HeatGen!C$2,'Energy balance options'!$A$7:$A$3000,HeatGen!$A1480)</f>
        <v>0</v>
      </c>
      <c r="D1480">
        <f>SUMIFS('Energy balance options'!$F$7:$F$3000,'Energy balance options'!$B$7:$B$3000,HeatGen!D$2,'Energy balance options'!$A$7:$A$3000,HeatGen!$A1480)</f>
        <v>0</v>
      </c>
      <c r="E1480">
        <f>SUMIFS('Energy balance options'!$F$7:$F$3000,'Energy balance options'!$B$7:$B$3000,HeatGen!E$2,'Energy balance options'!$A$7:$A$3000,HeatGen!$A1480)</f>
        <v>0</v>
      </c>
      <c r="F1480">
        <f>SUMIFS('Energy balance options'!$F$7:$F$3000,'Energy balance options'!$B$7:$B$3000,HeatGen!F$2,'Energy balance options'!$A$7:$A$3000,HeatGen!$A1480)</f>
        <v>0</v>
      </c>
      <c r="G1480">
        <f>SUMIFS('Energy balance options'!$F$7:$F$3000,'Energy balance options'!$B$7:$B$3000,HeatGen!G$2,'Energy balance options'!$A$7:$A$3000,HeatGen!$A1480)</f>
        <v>0</v>
      </c>
      <c r="H1480">
        <f>SUMIFS('Energy balance options'!$F$7:$F$3000,'Energy balance options'!$B$7:$B$3000,HeatGen!H$2,'Energy balance options'!$A$7:$A$3000,HeatGen!$A1480)</f>
        <v>0</v>
      </c>
      <c r="I1480">
        <f>SUMIFS('Energy balance options'!$F$7:$F$3000,'Energy balance options'!$B$7:$B$3000,HeatGen!I$2,'Energy balance options'!$A$7:$A$3000,HeatGen!$A1480)</f>
        <v>0</v>
      </c>
      <c r="J1480">
        <f>SUMIFS('Energy balance options'!$F$7:$F$3000,'Energy balance options'!$B$7:$B$3000,HeatGen!J$2,'Energy balance options'!$A$7:$A$3000,HeatGen!$A1480)</f>
        <v>0</v>
      </c>
      <c r="K1480">
        <f>SUMIFS('Energy balance options'!$F$7:$F$3000,'Energy balance options'!$B$7:$B$3000,HeatGen!K$2,'Energy balance options'!$A$7:$A$3000,HeatGen!$A1480)</f>
        <v>0</v>
      </c>
      <c r="L1480">
        <f>SUMIFS('Energy balance options'!$F$7:$F$3000,'Energy balance options'!$B$7:$B$3000,HeatGen!L$2,'Energy balance options'!$A$7:$A$3000,HeatGen!$A1480)</f>
        <v>0</v>
      </c>
      <c r="M1480">
        <f>SUMIFS('Energy balance options'!$F$7:$F$3000,'Energy balance options'!$B$7:$B$3000,HeatGen!M$2,'Energy balance options'!$A$7:$A$3000,HeatGen!$A1480)</f>
        <v>0</v>
      </c>
      <c r="N1480">
        <f>SUMIFS('Energy balance options'!$F$7:$F$3000,'Energy balance options'!$B$7:$B$3000,HeatGen!N$2,'Energy balance options'!$A$7:$A$3000,HeatGen!$A1480)</f>
        <v>0</v>
      </c>
      <c r="P1480">
        <f>SUMIFS('Energy balance options'!$F$7:$F$3000,'Energy balance options'!$B$7:$B$3000,HeatGen!P$2,'Energy balance options'!$A$7:$A$3000,HeatGen!$A1480)</f>
        <v>0</v>
      </c>
      <c r="Q1480">
        <f>SUMIFS('Energy balance options'!$F$7:$F$3000,'Energy balance options'!$B$7:$B$3000,HeatGen!Q$2,'Energy balance options'!$A$7:$A$3000,HeatGen!$A1480)</f>
        <v>0</v>
      </c>
      <c r="R1480">
        <f>SUMIFS('Energy balance options'!$F$7:$F$3000,'Energy balance options'!$B$7:$B$3000,HeatGen!R$2,'Energy balance options'!$A$7:$A$3000,HeatGen!$A1480)</f>
        <v>0</v>
      </c>
      <c r="S1480">
        <f>SUMIFS('Energy balance options'!$G$7:$G$3000,'Energy balance options'!$B$7:$B$3000,HeatGen!S$2,'Energy balance options'!$A$7:$A$3000,HeatGen!$A1480)</f>
        <v>0</v>
      </c>
      <c r="T1480">
        <f>SUMIFS('Energy balance options'!$G$7:$G$3000,'Energy balance options'!$B$7:$B$3000,HeatGen!T$2,'Energy balance options'!$A$7:$A$3000,HeatGen!$A1480)</f>
        <v>0</v>
      </c>
      <c r="U1480">
        <f>SUMIFS('Energy balance options'!$G$7:$G$3000,'Energy balance options'!$B$7:$B$3000,HeatGen!U$2,'Energy balance options'!$A$7:$A$3000,HeatGen!$A1480)</f>
        <v>0</v>
      </c>
      <c r="V1480">
        <f>SUMIFS('Energy balance options'!$G$7:$G$3000,'Energy balance options'!$B$7:$B$3000,HeatGen!V$2,'Energy balance options'!$A$7:$A$3000,HeatGen!$A1480)</f>
        <v>0</v>
      </c>
      <c r="W1480">
        <f>SUMIFS('Energy balance options'!$G$7:$G$3000,'Energy balance options'!$B$7:$B$3000,HeatGen!W$2,'Energy balance options'!$A$7:$A$3000,HeatGen!$A1480)</f>
        <v>0</v>
      </c>
      <c r="X1480">
        <f>SUMIFS('Energy balance options'!$G$7:$G$3000,'Energy balance options'!$B$7:$B$3000,HeatGen!X$2,'Energy balance options'!$A$7:$A$3000,HeatGen!$A1480)</f>
        <v>0</v>
      </c>
      <c r="AG1480">
        <f t="shared" si="295"/>
        <v>0</v>
      </c>
      <c r="AH1480">
        <f t="shared" si="296"/>
        <v>0</v>
      </c>
      <c r="AI1480">
        <f t="shared" si="297"/>
        <v>0</v>
      </c>
      <c r="AJ1480">
        <f t="shared" si="298"/>
        <v>0</v>
      </c>
      <c r="AK1480">
        <f t="shared" si="299"/>
        <v>0</v>
      </c>
      <c r="AL1480">
        <f t="shared" si="300"/>
        <v>0</v>
      </c>
      <c r="AM1480">
        <f t="shared" si="301"/>
        <v>0</v>
      </c>
      <c r="AN1480">
        <f t="shared" si="302"/>
        <v>0</v>
      </c>
      <c r="AO1480">
        <f t="shared" si="303"/>
        <v>0</v>
      </c>
    </row>
    <row r="1481" spans="1:41" x14ac:dyDescent="0.2">
      <c r="A1481" s="9">
        <f>'Cost per option'!A1489</f>
        <v>0</v>
      </c>
      <c r="B1481" t="str">
        <f>_xlfn.IFNA(VLOOKUP(A1481,'Energy balance options'!A$7:C$3000,3,FALSE),"")</f>
        <v/>
      </c>
      <c r="C1481">
        <f>SUMIFS('Energy balance options'!$F$7:$F$3000,'Energy balance options'!$B$7:$B$3000,HeatGen!C$2,'Energy balance options'!$A$7:$A$3000,HeatGen!$A1481)</f>
        <v>0</v>
      </c>
      <c r="D1481">
        <f>SUMIFS('Energy balance options'!$F$7:$F$3000,'Energy balance options'!$B$7:$B$3000,HeatGen!D$2,'Energy balance options'!$A$7:$A$3000,HeatGen!$A1481)</f>
        <v>0</v>
      </c>
      <c r="E1481">
        <f>SUMIFS('Energy balance options'!$F$7:$F$3000,'Energy balance options'!$B$7:$B$3000,HeatGen!E$2,'Energy balance options'!$A$7:$A$3000,HeatGen!$A1481)</f>
        <v>0</v>
      </c>
      <c r="F1481">
        <f>SUMIFS('Energy balance options'!$F$7:$F$3000,'Energy balance options'!$B$7:$B$3000,HeatGen!F$2,'Energy balance options'!$A$7:$A$3000,HeatGen!$A1481)</f>
        <v>0</v>
      </c>
      <c r="G1481">
        <f>SUMIFS('Energy balance options'!$F$7:$F$3000,'Energy balance options'!$B$7:$B$3000,HeatGen!G$2,'Energy balance options'!$A$7:$A$3000,HeatGen!$A1481)</f>
        <v>0</v>
      </c>
      <c r="H1481">
        <f>SUMIFS('Energy balance options'!$F$7:$F$3000,'Energy balance options'!$B$7:$B$3000,HeatGen!H$2,'Energy balance options'!$A$7:$A$3000,HeatGen!$A1481)</f>
        <v>0</v>
      </c>
      <c r="I1481">
        <f>SUMIFS('Energy balance options'!$F$7:$F$3000,'Energy balance options'!$B$7:$B$3000,HeatGen!I$2,'Energy balance options'!$A$7:$A$3000,HeatGen!$A1481)</f>
        <v>0</v>
      </c>
      <c r="J1481">
        <f>SUMIFS('Energy balance options'!$F$7:$F$3000,'Energy balance options'!$B$7:$B$3000,HeatGen!J$2,'Energy balance options'!$A$7:$A$3000,HeatGen!$A1481)</f>
        <v>0</v>
      </c>
      <c r="K1481">
        <f>SUMIFS('Energy balance options'!$F$7:$F$3000,'Energy balance options'!$B$7:$B$3000,HeatGen!K$2,'Energy balance options'!$A$7:$A$3000,HeatGen!$A1481)</f>
        <v>0</v>
      </c>
      <c r="L1481">
        <f>SUMIFS('Energy balance options'!$F$7:$F$3000,'Energy balance options'!$B$7:$B$3000,HeatGen!L$2,'Energy balance options'!$A$7:$A$3000,HeatGen!$A1481)</f>
        <v>0</v>
      </c>
      <c r="M1481">
        <f>SUMIFS('Energy balance options'!$F$7:$F$3000,'Energy balance options'!$B$7:$B$3000,HeatGen!M$2,'Energy balance options'!$A$7:$A$3000,HeatGen!$A1481)</f>
        <v>0</v>
      </c>
      <c r="N1481">
        <f>SUMIFS('Energy balance options'!$F$7:$F$3000,'Energy balance options'!$B$7:$B$3000,HeatGen!N$2,'Energy balance options'!$A$7:$A$3000,HeatGen!$A1481)</f>
        <v>0</v>
      </c>
      <c r="P1481">
        <f>SUMIFS('Energy balance options'!$F$7:$F$3000,'Energy balance options'!$B$7:$B$3000,HeatGen!P$2,'Energy balance options'!$A$7:$A$3000,HeatGen!$A1481)</f>
        <v>0</v>
      </c>
      <c r="Q1481">
        <f>SUMIFS('Energy balance options'!$F$7:$F$3000,'Energy balance options'!$B$7:$B$3000,HeatGen!Q$2,'Energy balance options'!$A$7:$A$3000,HeatGen!$A1481)</f>
        <v>0</v>
      </c>
      <c r="R1481">
        <f>SUMIFS('Energy balance options'!$F$7:$F$3000,'Energy balance options'!$B$7:$B$3000,HeatGen!R$2,'Energy balance options'!$A$7:$A$3000,HeatGen!$A1481)</f>
        <v>0</v>
      </c>
      <c r="S1481">
        <f>SUMIFS('Energy balance options'!$G$7:$G$3000,'Energy balance options'!$B$7:$B$3000,HeatGen!S$2,'Energy balance options'!$A$7:$A$3000,HeatGen!$A1481)</f>
        <v>0</v>
      </c>
      <c r="T1481">
        <f>SUMIFS('Energy balance options'!$G$7:$G$3000,'Energy balance options'!$B$7:$B$3000,HeatGen!T$2,'Energy balance options'!$A$7:$A$3000,HeatGen!$A1481)</f>
        <v>0</v>
      </c>
      <c r="U1481">
        <f>SUMIFS('Energy balance options'!$G$7:$G$3000,'Energy balance options'!$B$7:$B$3000,HeatGen!U$2,'Energy balance options'!$A$7:$A$3000,HeatGen!$A1481)</f>
        <v>0</v>
      </c>
      <c r="V1481">
        <f>SUMIFS('Energy balance options'!$G$7:$G$3000,'Energy balance options'!$B$7:$B$3000,HeatGen!V$2,'Energy balance options'!$A$7:$A$3000,HeatGen!$A1481)</f>
        <v>0</v>
      </c>
      <c r="W1481">
        <f>SUMIFS('Energy balance options'!$G$7:$G$3000,'Energy balance options'!$B$7:$B$3000,HeatGen!W$2,'Energy balance options'!$A$7:$A$3000,HeatGen!$A1481)</f>
        <v>0</v>
      </c>
      <c r="X1481">
        <f>SUMIFS('Energy balance options'!$G$7:$G$3000,'Energy balance options'!$B$7:$B$3000,HeatGen!X$2,'Energy balance options'!$A$7:$A$3000,HeatGen!$A1481)</f>
        <v>0</v>
      </c>
      <c r="AG1481">
        <f t="shared" si="295"/>
        <v>0</v>
      </c>
      <c r="AH1481">
        <f t="shared" si="296"/>
        <v>0</v>
      </c>
      <c r="AI1481">
        <f t="shared" si="297"/>
        <v>0</v>
      </c>
      <c r="AJ1481">
        <f t="shared" si="298"/>
        <v>0</v>
      </c>
      <c r="AK1481">
        <f t="shared" si="299"/>
        <v>0</v>
      </c>
      <c r="AL1481">
        <f t="shared" si="300"/>
        <v>0</v>
      </c>
      <c r="AM1481">
        <f t="shared" si="301"/>
        <v>0</v>
      </c>
      <c r="AN1481">
        <f t="shared" si="302"/>
        <v>0</v>
      </c>
      <c r="AO1481">
        <f t="shared" si="303"/>
        <v>0</v>
      </c>
    </row>
    <row r="1482" spans="1:41" x14ac:dyDescent="0.2">
      <c r="A1482" s="9">
        <f>'Cost per option'!A1490</f>
        <v>0</v>
      </c>
      <c r="B1482" t="str">
        <f>_xlfn.IFNA(VLOOKUP(A1482,'Energy balance options'!A$7:C$3000,3,FALSE),"")</f>
        <v/>
      </c>
      <c r="C1482">
        <f>SUMIFS('Energy balance options'!$F$7:$F$3000,'Energy balance options'!$B$7:$B$3000,HeatGen!C$2,'Energy balance options'!$A$7:$A$3000,HeatGen!$A1482)</f>
        <v>0</v>
      </c>
      <c r="D1482">
        <f>SUMIFS('Energy balance options'!$F$7:$F$3000,'Energy balance options'!$B$7:$B$3000,HeatGen!D$2,'Energy balance options'!$A$7:$A$3000,HeatGen!$A1482)</f>
        <v>0</v>
      </c>
      <c r="E1482">
        <f>SUMIFS('Energy balance options'!$F$7:$F$3000,'Energy balance options'!$B$7:$B$3000,HeatGen!E$2,'Energy balance options'!$A$7:$A$3000,HeatGen!$A1482)</f>
        <v>0</v>
      </c>
      <c r="F1482">
        <f>SUMIFS('Energy balance options'!$F$7:$F$3000,'Energy balance options'!$B$7:$B$3000,HeatGen!F$2,'Energy balance options'!$A$7:$A$3000,HeatGen!$A1482)</f>
        <v>0</v>
      </c>
      <c r="G1482">
        <f>SUMIFS('Energy balance options'!$F$7:$F$3000,'Energy balance options'!$B$7:$B$3000,HeatGen!G$2,'Energy balance options'!$A$7:$A$3000,HeatGen!$A1482)</f>
        <v>0</v>
      </c>
      <c r="H1482">
        <f>SUMIFS('Energy balance options'!$F$7:$F$3000,'Energy balance options'!$B$7:$B$3000,HeatGen!H$2,'Energy balance options'!$A$7:$A$3000,HeatGen!$A1482)</f>
        <v>0</v>
      </c>
      <c r="I1482">
        <f>SUMIFS('Energy balance options'!$F$7:$F$3000,'Energy balance options'!$B$7:$B$3000,HeatGen!I$2,'Energy balance options'!$A$7:$A$3000,HeatGen!$A1482)</f>
        <v>0</v>
      </c>
      <c r="J1482">
        <f>SUMIFS('Energy balance options'!$F$7:$F$3000,'Energy balance options'!$B$7:$B$3000,HeatGen!J$2,'Energy balance options'!$A$7:$A$3000,HeatGen!$A1482)</f>
        <v>0</v>
      </c>
      <c r="K1482">
        <f>SUMIFS('Energy balance options'!$F$7:$F$3000,'Energy balance options'!$B$7:$B$3000,HeatGen!K$2,'Energy balance options'!$A$7:$A$3000,HeatGen!$A1482)</f>
        <v>0</v>
      </c>
      <c r="L1482">
        <f>SUMIFS('Energy balance options'!$F$7:$F$3000,'Energy balance options'!$B$7:$B$3000,HeatGen!L$2,'Energy balance options'!$A$7:$A$3000,HeatGen!$A1482)</f>
        <v>0</v>
      </c>
      <c r="M1482">
        <f>SUMIFS('Energy balance options'!$F$7:$F$3000,'Energy balance options'!$B$7:$B$3000,HeatGen!M$2,'Energy balance options'!$A$7:$A$3000,HeatGen!$A1482)</f>
        <v>0</v>
      </c>
      <c r="N1482">
        <f>SUMIFS('Energy balance options'!$F$7:$F$3000,'Energy balance options'!$B$7:$B$3000,HeatGen!N$2,'Energy balance options'!$A$7:$A$3000,HeatGen!$A1482)</f>
        <v>0</v>
      </c>
      <c r="P1482">
        <f>SUMIFS('Energy balance options'!$F$7:$F$3000,'Energy balance options'!$B$7:$B$3000,HeatGen!P$2,'Energy balance options'!$A$7:$A$3000,HeatGen!$A1482)</f>
        <v>0</v>
      </c>
      <c r="Q1482">
        <f>SUMIFS('Energy balance options'!$F$7:$F$3000,'Energy balance options'!$B$7:$B$3000,HeatGen!Q$2,'Energy balance options'!$A$7:$A$3000,HeatGen!$A1482)</f>
        <v>0</v>
      </c>
      <c r="R1482">
        <f>SUMIFS('Energy balance options'!$F$7:$F$3000,'Energy balance options'!$B$7:$B$3000,HeatGen!R$2,'Energy balance options'!$A$7:$A$3000,HeatGen!$A1482)</f>
        <v>0</v>
      </c>
      <c r="S1482">
        <f>SUMIFS('Energy balance options'!$G$7:$G$3000,'Energy balance options'!$B$7:$B$3000,HeatGen!S$2,'Energy balance options'!$A$7:$A$3000,HeatGen!$A1482)</f>
        <v>0</v>
      </c>
      <c r="T1482">
        <f>SUMIFS('Energy balance options'!$G$7:$G$3000,'Energy balance options'!$B$7:$B$3000,HeatGen!T$2,'Energy balance options'!$A$7:$A$3000,HeatGen!$A1482)</f>
        <v>0</v>
      </c>
      <c r="U1482">
        <f>SUMIFS('Energy balance options'!$G$7:$G$3000,'Energy balance options'!$B$7:$B$3000,HeatGen!U$2,'Energy balance options'!$A$7:$A$3000,HeatGen!$A1482)</f>
        <v>0</v>
      </c>
      <c r="V1482">
        <f>SUMIFS('Energy balance options'!$G$7:$G$3000,'Energy balance options'!$B$7:$B$3000,HeatGen!V$2,'Energy balance options'!$A$7:$A$3000,HeatGen!$A1482)</f>
        <v>0</v>
      </c>
      <c r="W1482">
        <f>SUMIFS('Energy balance options'!$G$7:$G$3000,'Energy balance options'!$B$7:$B$3000,HeatGen!W$2,'Energy balance options'!$A$7:$A$3000,HeatGen!$A1482)</f>
        <v>0</v>
      </c>
      <c r="X1482">
        <f>SUMIFS('Energy balance options'!$G$7:$G$3000,'Energy balance options'!$B$7:$B$3000,HeatGen!X$2,'Energy balance options'!$A$7:$A$3000,HeatGen!$A1482)</f>
        <v>0</v>
      </c>
      <c r="AG1482">
        <f t="shared" si="295"/>
        <v>0</v>
      </c>
      <c r="AH1482">
        <f t="shared" si="296"/>
        <v>0</v>
      </c>
      <c r="AI1482">
        <f t="shared" si="297"/>
        <v>0</v>
      </c>
      <c r="AJ1482">
        <f t="shared" si="298"/>
        <v>0</v>
      </c>
      <c r="AK1482">
        <f t="shared" si="299"/>
        <v>0</v>
      </c>
      <c r="AL1482">
        <f t="shared" si="300"/>
        <v>0</v>
      </c>
      <c r="AM1482">
        <f t="shared" si="301"/>
        <v>0</v>
      </c>
      <c r="AN1482">
        <f t="shared" si="302"/>
        <v>0</v>
      </c>
      <c r="AO1482">
        <f t="shared" si="303"/>
        <v>0</v>
      </c>
    </row>
    <row r="1483" spans="1:41" x14ac:dyDescent="0.2">
      <c r="A1483" s="9">
        <f>'Cost per option'!A1491</f>
        <v>0</v>
      </c>
      <c r="B1483" t="str">
        <f>_xlfn.IFNA(VLOOKUP(A1483,'Energy balance options'!A$7:C$3000,3,FALSE),"")</f>
        <v/>
      </c>
      <c r="C1483">
        <f>SUMIFS('Energy balance options'!$F$7:$F$3000,'Energy balance options'!$B$7:$B$3000,HeatGen!C$2,'Energy balance options'!$A$7:$A$3000,HeatGen!$A1483)</f>
        <v>0</v>
      </c>
      <c r="D1483">
        <f>SUMIFS('Energy balance options'!$F$7:$F$3000,'Energy balance options'!$B$7:$B$3000,HeatGen!D$2,'Energy balance options'!$A$7:$A$3000,HeatGen!$A1483)</f>
        <v>0</v>
      </c>
      <c r="E1483">
        <f>SUMIFS('Energy balance options'!$F$7:$F$3000,'Energy balance options'!$B$7:$B$3000,HeatGen!E$2,'Energy balance options'!$A$7:$A$3000,HeatGen!$A1483)</f>
        <v>0</v>
      </c>
      <c r="F1483">
        <f>SUMIFS('Energy balance options'!$F$7:$F$3000,'Energy balance options'!$B$7:$B$3000,HeatGen!F$2,'Energy balance options'!$A$7:$A$3000,HeatGen!$A1483)</f>
        <v>0</v>
      </c>
      <c r="G1483">
        <f>SUMIFS('Energy balance options'!$F$7:$F$3000,'Energy balance options'!$B$7:$B$3000,HeatGen!G$2,'Energy balance options'!$A$7:$A$3000,HeatGen!$A1483)</f>
        <v>0</v>
      </c>
      <c r="H1483">
        <f>SUMIFS('Energy balance options'!$F$7:$F$3000,'Energy balance options'!$B$7:$B$3000,HeatGen!H$2,'Energy balance options'!$A$7:$A$3000,HeatGen!$A1483)</f>
        <v>0</v>
      </c>
      <c r="I1483">
        <f>SUMIFS('Energy balance options'!$F$7:$F$3000,'Energy balance options'!$B$7:$B$3000,HeatGen!I$2,'Energy balance options'!$A$7:$A$3000,HeatGen!$A1483)</f>
        <v>0</v>
      </c>
      <c r="J1483">
        <f>SUMIFS('Energy balance options'!$F$7:$F$3000,'Energy balance options'!$B$7:$B$3000,HeatGen!J$2,'Energy balance options'!$A$7:$A$3000,HeatGen!$A1483)</f>
        <v>0</v>
      </c>
      <c r="K1483">
        <f>SUMIFS('Energy balance options'!$F$7:$F$3000,'Energy balance options'!$B$7:$B$3000,HeatGen!K$2,'Energy balance options'!$A$7:$A$3000,HeatGen!$A1483)</f>
        <v>0</v>
      </c>
      <c r="L1483">
        <f>SUMIFS('Energy balance options'!$F$7:$F$3000,'Energy balance options'!$B$7:$B$3000,HeatGen!L$2,'Energy balance options'!$A$7:$A$3000,HeatGen!$A1483)</f>
        <v>0</v>
      </c>
      <c r="M1483">
        <f>SUMIFS('Energy balance options'!$F$7:$F$3000,'Energy balance options'!$B$7:$B$3000,HeatGen!M$2,'Energy balance options'!$A$7:$A$3000,HeatGen!$A1483)</f>
        <v>0</v>
      </c>
      <c r="N1483">
        <f>SUMIFS('Energy balance options'!$F$7:$F$3000,'Energy balance options'!$B$7:$B$3000,HeatGen!N$2,'Energy balance options'!$A$7:$A$3000,HeatGen!$A1483)</f>
        <v>0</v>
      </c>
      <c r="P1483">
        <f>SUMIFS('Energy balance options'!$F$7:$F$3000,'Energy balance options'!$B$7:$B$3000,HeatGen!P$2,'Energy balance options'!$A$7:$A$3000,HeatGen!$A1483)</f>
        <v>0</v>
      </c>
      <c r="Q1483">
        <f>SUMIFS('Energy balance options'!$F$7:$F$3000,'Energy balance options'!$B$7:$B$3000,HeatGen!Q$2,'Energy balance options'!$A$7:$A$3000,HeatGen!$A1483)</f>
        <v>0</v>
      </c>
      <c r="R1483">
        <f>SUMIFS('Energy balance options'!$F$7:$F$3000,'Energy balance options'!$B$7:$B$3000,HeatGen!R$2,'Energy balance options'!$A$7:$A$3000,HeatGen!$A1483)</f>
        <v>0</v>
      </c>
      <c r="S1483">
        <f>SUMIFS('Energy balance options'!$G$7:$G$3000,'Energy balance options'!$B$7:$B$3000,HeatGen!S$2,'Energy balance options'!$A$7:$A$3000,HeatGen!$A1483)</f>
        <v>0</v>
      </c>
      <c r="T1483">
        <f>SUMIFS('Energy balance options'!$G$7:$G$3000,'Energy balance options'!$B$7:$B$3000,HeatGen!T$2,'Energy balance options'!$A$7:$A$3000,HeatGen!$A1483)</f>
        <v>0</v>
      </c>
      <c r="U1483">
        <f>SUMIFS('Energy balance options'!$G$7:$G$3000,'Energy balance options'!$B$7:$B$3000,HeatGen!U$2,'Energy balance options'!$A$7:$A$3000,HeatGen!$A1483)</f>
        <v>0</v>
      </c>
      <c r="V1483">
        <f>SUMIFS('Energy balance options'!$G$7:$G$3000,'Energy balance options'!$B$7:$B$3000,HeatGen!V$2,'Energy balance options'!$A$7:$A$3000,HeatGen!$A1483)</f>
        <v>0</v>
      </c>
      <c r="W1483">
        <f>SUMIFS('Energy balance options'!$G$7:$G$3000,'Energy balance options'!$B$7:$B$3000,HeatGen!W$2,'Energy balance options'!$A$7:$A$3000,HeatGen!$A1483)</f>
        <v>0</v>
      </c>
      <c r="X1483">
        <f>SUMIFS('Energy balance options'!$G$7:$G$3000,'Energy balance options'!$B$7:$B$3000,HeatGen!X$2,'Energy balance options'!$A$7:$A$3000,HeatGen!$A1483)</f>
        <v>0</v>
      </c>
      <c r="AG1483">
        <f t="shared" si="295"/>
        <v>0</v>
      </c>
      <c r="AH1483">
        <f t="shared" si="296"/>
        <v>0</v>
      </c>
      <c r="AI1483">
        <f t="shared" si="297"/>
        <v>0</v>
      </c>
      <c r="AJ1483">
        <f t="shared" si="298"/>
        <v>0</v>
      </c>
      <c r="AK1483">
        <f t="shared" si="299"/>
        <v>0</v>
      </c>
      <c r="AL1483">
        <f t="shared" si="300"/>
        <v>0</v>
      </c>
      <c r="AM1483">
        <f t="shared" si="301"/>
        <v>0</v>
      </c>
      <c r="AN1483">
        <f t="shared" si="302"/>
        <v>0</v>
      </c>
      <c r="AO1483">
        <f t="shared" si="303"/>
        <v>0</v>
      </c>
    </row>
    <row r="1484" spans="1:41" x14ac:dyDescent="0.2">
      <c r="A1484" s="9">
        <f>'Cost per option'!A1492</f>
        <v>0</v>
      </c>
      <c r="B1484" t="str">
        <f>_xlfn.IFNA(VLOOKUP(A1484,'Energy balance options'!A$7:C$3000,3,FALSE),"")</f>
        <v/>
      </c>
      <c r="C1484">
        <f>SUMIFS('Energy balance options'!$F$7:$F$3000,'Energy balance options'!$B$7:$B$3000,HeatGen!C$2,'Energy balance options'!$A$7:$A$3000,HeatGen!$A1484)</f>
        <v>0</v>
      </c>
      <c r="D1484">
        <f>SUMIFS('Energy balance options'!$F$7:$F$3000,'Energy balance options'!$B$7:$B$3000,HeatGen!D$2,'Energy balance options'!$A$7:$A$3000,HeatGen!$A1484)</f>
        <v>0</v>
      </c>
      <c r="E1484">
        <f>SUMIFS('Energy balance options'!$F$7:$F$3000,'Energy balance options'!$B$7:$B$3000,HeatGen!E$2,'Energy balance options'!$A$7:$A$3000,HeatGen!$A1484)</f>
        <v>0</v>
      </c>
      <c r="F1484">
        <f>SUMIFS('Energy balance options'!$F$7:$F$3000,'Energy balance options'!$B$7:$B$3000,HeatGen!F$2,'Energy balance options'!$A$7:$A$3000,HeatGen!$A1484)</f>
        <v>0</v>
      </c>
      <c r="G1484">
        <f>SUMIFS('Energy balance options'!$F$7:$F$3000,'Energy balance options'!$B$7:$B$3000,HeatGen!G$2,'Energy balance options'!$A$7:$A$3000,HeatGen!$A1484)</f>
        <v>0</v>
      </c>
      <c r="H1484">
        <f>SUMIFS('Energy balance options'!$F$7:$F$3000,'Energy balance options'!$B$7:$B$3000,HeatGen!H$2,'Energy balance options'!$A$7:$A$3000,HeatGen!$A1484)</f>
        <v>0</v>
      </c>
      <c r="I1484">
        <f>SUMIFS('Energy balance options'!$F$7:$F$3000,'Energy balance options'!$B$7:$B$3000,HeatGen!I$2,'Energy balance options'!$A$7:$A$3000,HeatGen!$A1484)</f>
        <v>0</v>
      </c>
      <c r="J1484">
        <f>SUMIFS('Energy balance options'!$F$7:$F$3000,'Energy balance options'!$B$7:$B$3000,HeatGen!J$2,'Energy balance options'!$A$7:$A$3000,HeatGen!$A1484)</f>
        <v>0</v>
      </c>
      <c r="K1484">
        <f>SUMIFS('Energy balance options'!$F$7:$F$3000,'Energy balance options'!$B$7:$B$3000,HeatGen!K$2,'Energy balance options'!$A$7:$A$3000,HeatGen!$A1484)</f>
        <v>0</v>
      </c>
      <c r="L1484">
        <f>SUMIFS('Energy balance options'!$F$7:$F$3000,'Energy balance options'!$B$7:$B$3000,HeatGen!L$2,'Energy balance options'!$A$7:$A$3000,HeatGen!$A1484)</f>
        <v>0</v>
      </c>
      <c r="M1484">
        <f>SUMIFS('Energy balance options'!$F$7:$F$3000,'Energy balance options'!$B$7:$B$3000,HeatGen!M$2,'Energy balance options'!$A$7:$A$3000,HeatGen!$A1484)</f>
        <v>0</v>
      </c>
      <c r="N1484">
        <f>SUMIFS('Energy balance options'!$F$7:$F$3000,'Energy balance options'!$B$7:$B$3000,HeatGen!N$2,'Energy balance options'!$A$7:$A$3000,HeatGen!$A1484)</f>
        <v>0</v>
      </c>
      <c r="P1484">
        <f>SUMIFS('Energy balance options'!$F$7:$F$3000,'Energy balance options'!$B$7:$B$3000,HeatGen!P$2,'Energy balance options'!$A$7:$A$3000,HeatGen!$A1484)</f>
        <v>0</v>
      </c>
      <c r="Q1484">
        <f>SUMIFS('Energy balance options'!$F$7:$F$3000,'Energy balance options'!$B$7:$B$3000,HeatGen!Q$2,'Energy balance options'!$A$7:$A$3000,HeatGen!$A1484)</f>
        <v>0</v>
      </c>
      <c r="R1484">
        <f>SUMIFS('Energy balance options'!$F$7:$F$3000,'Energy balance options'!$B$7:$B$3000,HeatGen!R$2,'Energy balance options'!$A$7:$A$3000,HeatGen!$A1484)</f>
        <v>0</v>
      </c>
      <c r="S1484">
        <f>SUMIFS('Energy balance options'!$G$7:$G$3000,'Energy balance options'!$B$7:$B$3000,HeatGen!S$2,'Energy balance options'!$A$7:$A$3000,HeatGen!$A1484)</f>
        <v>0</v>
      </c>
      <c r="T1484">
        <f>SUMIFS('Energy balance options'!$G$7:$G$3000,'Energy balance options'!$B$7:$B$3000,HeatGen!T$2,'Energy balance options'!$A$7:$A$3000,HeatGen!$A1484)</f>
        <v>0</v>
      </c>
      <c r="U1484">
        <f>SUMIFS('Energy balance options'!$G$7:$G$3000,'Energy balance options'!$B$7:$B$3000,HeatGen!U$2,'Energy balance options'!$A$7:$A$3000,HeatGen!$A1484)</f>
        <v>0</v>
      </c>
      <c r="V1484">
        <f>SUMIFS('Energy balance options'!$G$7:$G$3000,'Energy balance options'!$B$7:$B$3000,HeatGen!V$2,'Energy balance options'!$A$7:$A$3000,HeatGen!$A1484)</f>
        <v>0</v>
      </c>
      <c r="W1484">
        <f>SUMIFS('Energy balance options'!$G$7:$G$3000,'Energy balance options'!$B$7:$B$3000,HeatGen!W$2,'Energy balance options'!$A$7:$A$3000,HeatGen!$A1484)</f>
        <v>0</v>
      </c>
      <c r="X1484">
        <f>SUMIFS('Energy balance options'!$G$7:$G$3000,'Energy balance options'!$B$7:$B$3000,HeatGen!X$2,'Energy balance options'!$A$7:$A$3000,HeatGen!$A1484)</f>
        <v>0</v>
      </c>
      <c r="AG1484">
        <f t="shared" si="295"/>
        <v>0</v>
      </c>
      <c r="AH1484">
        <f t="shared" si="296"/>
        <v>0</v>
      </c>
      <c r="AI1484">
        <f t="shared" si="297"/>
        <v>0</v>
      </c>
      <c r="AJ1484">
        <f t="shared" si="298"/>
        <v>0</v>
      </c>
      <c r="AK1484">
        <f t="shared" si="299"/>
        <v>0</v>
      </c>
      <c r="AL1484">
        <f t="shared" si="300"/>
        <v>0</v>
      </c>
      <c r="AM1484">
        <f t="shared" si="301"/>
        <v>0</v>
      </c>
      <c r="AN1484">
        <f t="shared" si="302"/>
        <v>0</v>
      </c>
      <c r="AO1484">
        <f t="shared" si="303"/>
        <v>0</v>
      </c>
    </row>
    <row r="1485" spans="1:41" x14ac:dyDescent="0.2">
      <c r="A1485" s="9">
        <f>'Cost per option'!A1493</f>
        <v>0</v>
      </c>
      <c r="B1485" t="str">
        <f>_xlfn.IFNA(VLOOKUP(A1485,'Energy balance options'!A$7:C$3000,3,FALSE),"")</f>
        <v/>
      </c>
      <c r="C1485">
        <f>SUMIFS('Energy balance options'!$F$7:$F$3000,'Energy balance options'!$B$7:$B$3000,HeatGen!C$2,'Energy balance options'!$A$7:$A$3000,HeatGen!$A1485)</f>
        <v>0</v>
      </c>
      <c r="D1485">
        <f>SUMIFS('Energy balance options'!$F$7:$F$3000,'Energy balance options'!$B$7:$B$3000,HeatGen!D$2,'Energy balance options'!$A$7:$A$3000,HeatGen!$A1485)</f>
        <v>0</v>
      </c>
      <c r="E1485">
        <f>SUMIFS('Energy balance options'!$F$7:$F$3000,'Energy balance options'!$B$7:$B$3000,HeatGen!E$2,'Energy balance options'!$A$7:$A$3000,HeatGen!$A1485)</f>
        <v>0</v>
      </c>
      <c r="F1485">
        <f>SUMIFS('Energy balance options'!$F$7:$F$3000,'Energy balance options'!$B$7:$B$3000,HeatGen!F$2,'Energy balance options'!$A$7:$A$3000,HeatGen!$A1485)</f>
        <v>0</v>
      </c>
      <c r="G1485">
        <f>SUMIFS('Energy balance options'!$F$7:$F$3000,'Energy balance options'!$B$7:$B$3000,HeatGen!G$2,'Energy balance options'!$A$7:$A$3000,HeatGen!$A1485)</f>
        <v>0</v>
      </c>
      <c r="H1485">
        <f>SUMIFS('Energy balance options'!$F$7:$F$3000,'Energy balance options'!$B$7:$B$3000,HeatGen!H$2,'Energy balance options'!$A$7:$A$3000,HeatGen!$A1485)</f>
        <v>0</v>
      </c>
      <c r="I1485">
        <f>SUMIFS('Energy balance options'!$F$7:$F$3000,'Energy balance options'!$B$7:$B$3000,HeatGen!I$2,'Energy balance options'!$A$7:$A$3000,HeatGen!$A1485)</f>
        <v>0</v>
      </c>
      <c r="J1485">
        <f>SUMIFS('Energy balance options'!$F$7:$F$3000,'Energy balance options'!$B$7:$B$3000,HeatGen!J$2,'Energy balance options'!$A$7:$A$3000,HeatGen!$A1485)</f>
        <v>0</v>
      </c>
      <c r="K1485">
        <f>SUMIFS('Energy balance options'!$F$7:$F$3000,'Energy balance options'!$B$7:$B$3000,HeatGen!K$2,'Energy balance options'!$A$7:$A$3000,HeatGen!$A1485)</f>
        <v>0</v>
      </c>
      <c r="L1485">
        <f>SUMIFS('Energy balance options'!$F$7:$F$3000,'Energy balance options'!$B$7:$B$3000,HeatGen!L$2,'Energy balance options'!$A$7:$A$3000,HeatGen!$A1485)</f>
        <v>0</v>
      </c>
      <c r="M1485">
        <f>SUMIFS('Energy balance options'!$F$7:$F$3000,'Energy balance options'!$B$7:$B$3000,HeatGen!M$2,'Energy balance options'!$A$7:$A$3000,HeatGen!$A1485)</f>
        <v>0</v>
      </c>
      <c r="N1485">
        <f>SUMIFS('Energy balance options'!$F$7:$F$3000,'Energy balance options'!$B$7:$B$3000,HeatGen!N$2,'Energy balance options'!$A$7:$A$3000,HeatGen!$A1485)</f>
        <v>0</v>
      </c>
      <c r="P1485">
        <f>SUMIFS('Energy balance options'!$F$7:$F$3000,'Energy balance options'!$B$7:$B$3000,HeatGen!P$2,'Energy balance options'!$A$7:$A$3000,HeatGen!$A1485)</f>
        <v>0</v>
      </c>
      <c r="Q1485">
        <f>SUMIFS('Energy balance options'!$F$7:$F$3000,'Energy balance options'!$B$7:$B$3000,HeatGen!Q$2,'Energy balance options'!$A$7:$A$3000,HeatGen!$A1485)</f>
        <v>0</v>
      </c>
      <c r="R1485">
        <f>SUMIFS('Energy balance options'!$F$7:$F$3000,'Energy balance options'!$B$7:$B$3000,HeatGen!R$2,'Energy balance options'!$A$7:$A$3000,HeatGen!$A1485)</f>
        <v>0</v>
      </c>
      <c r="S1485">
        <f>SUMIFS('Energy balance options'!$G$7:$G$3000,'Energy balance options'!$B$7:$B$3000,HeatGen!S$2,'Energy balance options'!$A$7:$A$3000,HeatGen!$A1485)</f>
        <v>0</v>
      </c>
      <c r="T1485">
        <f>SUMIFS('Energy balance options'!$G$7:$G$3000,'Energy balance options'!$B$7:$B$3000,HeatGen!T$2,'Energy balance options'!$A$7:$A$3000,HeatGen!$A1485)</f>
        <v>0</v>
      </c>
      <c r="U1485">
        <f>SUMIFS('Energy balance options'!$G$7:$G$3000,'Energy balance options'!$B$7:$B$3000,HeatGen!U$2,'Energy balance options'!$A$7:$A$3000,HeatGen!$A1485)</f>
        <v>0</v>
      </c>
      <c r="V1485">
        <f>SUMIFS('Energy balance options'!$G$7:$G$3000,'Energy balance options'!$B$7:$B$3000,HeatGen!V$2,'Energy balance options'!$A$7:$A$3000,HeatGen!$A1485)</f>
        <v>0</v>
      </c>
      <c r="W1485">
        <f>SUMIFS('Energy balance options'!$G$7:$G$3000,'Energy balance options'!$B$7:$B$3000,HeatGen!W$2,'Energy balance options'!$A$7:$A$3000,HeatGen!$A1485)</f>
        <v>0</v>
      </c>
      <c r="X1485">
        <f>SUMIFS('Energy balance options'!$G$7:$G$3000,'Energy balance options'!$B$7:$B$3000,HeatGen!X$2,'Energy balance options'!$A$7:$A$3000,HeatGen!$A1485)</f>
        <v>0</v>
      </c>
      <c r="AG1485">
        <f t="shared" si="295"/>
        <v>0</v>
      </c>
      <c r="AH1485">
        <f t="shared" si="296"/>
        <v>0</v>
      </c>
      <c r="AI1485">
        <f t="shared" si="297"/>
        <v>0</v>
      </c>
      <c r="AJ1485">
        <f t="shared" si="298"/>
        <v>0</v>
      </c>
      <c r="AK1485">
        <f t="shared" si="299"/>
        <v>0</v>
      </c>
      <c r="AL1485">
        <f t="shared" si="300"/>
        <v>0</v>
      </c>
      <c r="AM1485">
        <f t="shared" si="301"/>
        <v>0</v>
      </c>
      <c r="AN1485">
        <f t="shared" si="302"/>
        <v>0</v>
      </c>
      <c r="AO1485">
        <f t="shared" si="303"/>
        <v>0</v>
      </c>
    </row>
    <row r="1486" spans="1:41" x14ac:dyDescent="0.2">
      <c r="A1486" s="9">
        <f>'Cost per option'!A1494</f>
        <v>0</v>
      </c>
      <c r="B1486" t="str">
        <f>_xlfn.IFNA(VLOOKUP(A1486,'Energy balance options'!A$7:C$3000,3,FALSE),"")</f>
        <v/>
      </c>
      <c r="C1486">
        <f>SUMIFS('Energy balance options'!$F$7:$F$3000,'Energy balance options'!$B$7:$B$3000,HeatGen!C$2,'Energy balance options'!$A$7:$A$3000,HeatGen!$A1486)</f>
        <v>0</v>
      </c>
      <c r="D1486">
        <f>SUMIFS('Energy balance options'!$F$7:$F$3000,'Energy balance options'!$B$7:$B$3000,HeatGen!D$2,'Energy balance options'!$A$7:$A$3000,HeatGen!$A1486)</f>
        <v>0</v>
      </c>
      <c r="E1486">
        <f>SUMIFS('Energy balance options'!$F$7:$F$3000,'Energy balance options'!$B$7:$B$3000,HeatGen!E$2,'Energy balance options'!$A$7:$A$3000,HeatGen!$A1486)</f>
        <v>0</v>
      </c>
      <c r="F1486">
        <f>SUMIFS('Energy balance options'!$F$7:$F$3000,'Energy balance options'!$B$7:$B$3000,HeatGen!F$2,'Energy balance options'!$A$7:$A$3000,HeatGen!$A1486)</f>
        <v>0</v>
      </c>
      <c r="G1486">
        <f>SUMIFS('Energy balance options'!$F$7:$F$3000,'Energy balance options'!$B$7:$B$3000,HeatGen!G$2,'Energy balance options'!$A$7:$A$3000,HeatGen!$A1486)</f>
        <v>0</v>
      </c>
      <c r="H1486">
        <f>SUMIFS('Energy balance options'!$F$7:$F$3000,'Energy balance options'!$B$7:$B$3000,HeatGen!H$2,'Energy balance options'!$A$7:$A$3000,HeatGen!$A1486)</f>
        <v>0</v>
      </c>
      <c r="I1486">
        <f>SUMIFS('Energy balance options'!$F$7:$F$3000,'Energy balance options'!$B$7:$B$3000,HeatGen!I$2,'Energy balance options'!$A$7:$A$3000,HeatGen!$A1486)</f>
        <v>0</v>
      </c>
      <c r="J1486">
        <f>SUMIFS('Energy balance options'!$F$7:$F$3000,'Energy balance options'!$B$7:$B$3000,HeatGen!J$2,'Energy balance options'!$A$7:$A$3000,HeatGen!$A1486)</f>
        <v>0</v>
      </c>
      <c r="K1486">
        <f>SUMIFS('Energy balance options'!$F$7:$F$3000,'Energy balance options'!$B$7:$B$3000,HeatGen!K$2,'Energy balance options'!$A$7:$A$3000,HeatGen!$A1486)</f>
        <v>0</v>
      </c>
      <c r="L1486">
        <f>SUMIFS('Energy balance options'!$F$7:$F$3000,'Energy balance options'!$B$7:$B$3000,HeatGen!L$2,'Energy balance options'!$A$7:$A$3000,HeatGen!$A1486)</f>
        <v>0</v>
      </c>
      <c r="M1486">
        <f>SUMIFS('Energy balance options'!$F$7:$F$3000,'Energy balance options'!$B$7:$B$3000,HeatGen!M$2,'Energy balance options'!$A$7:$A$3000,HeatGen!$A1486)</f>
        <v>0</v>
      </c>
      <c r="N1486">
        <f>SUMIFS('Energy balance options'!$F$7:$F$3000,'Energy balance options'!$B$7:$B$3000,HeatGen!N$2,'Energy balance options'!$A$7:$A$3000,HeatGen!$A1486)</f>
        <v>0</v>
      </c>
      <c r="P1486">
        <f>SUMIFS('Energy balance options'!$F$7:$F$3000,'Energy balance options'!$B$7:$B$3000,HeatGen!P$2,'Energy balance options'!$A$7:$A$3000,HeatGen!$A1486)</f>
        <v>0</v>
      </c>
      <c r="Q1486">
        <f>SUMIFS('Energy balance options'!$F$7:$F$3000,'Energy balance options'!$B$7:$B$3000,HeatGen!Q$2,'Energy balance options'!$A$7:$A$3000,HeatGen!$A1486)</f>
        <v>0</v>
      </c>
      <c r="R1486">
        <f>SUMIFS('Energy balance options'!$F$7:$F$3000,'Energy balance options'!$B$7:$B$3000,HeatGen!R$2,'Energy balance options'!$A$7:$A$3000,HeatGen!$A1486)</f>
        <v>0</v>
      </c>
      <c r="S1486">
        <f>SUMIFS('Energy balance options'!$G$7:$G$3000,'Energy balance options'!$B$7:$B$3000,HeatGen!S$2,'Energy balance options'!$A$7:$A$3000,HeatGen!$A1486)</f>
        <v>0</v>
      </c>
      <c r="T1486">
        <f>SUMIFS('Energy balance options'!$G$7:$G$3000,'Energy balance options'!$B$7:$B$3000,HeatGen!T$2,'Energy balance options'!$A$7:$A$3000,HeatGen!$A1486)</f>
        <v>0</v>
      </c>
      <c r="U1486">
        <f>SUMIFS('Energy balance options'!$G$7:$G$3000,'Energy balance options'!$B$7:$B$3000,HeatGen!U$2,'Energy balance options'!$A$7:$A$3000,HeatGen!$A1486)</f>
        <v>0</v>
      </c>
      <c r="V1486">
        <f>SUMIFS('Energy balance options'!$G$7:$G$3000,'Energy balance options'!$B$7:$B$3000,HeatGen!V$2,'Energy balance options'!$A$7:$A$3000,HeatGen!$A1486)</f>
        <v>0</v>
      </c>
      <c r="W1486">
        <f>SUMIFS('Energy balance options'!$G$7:$G$3000,'Energy balance options'!$B$7:$B$3000,HeatGen!W$2,'Energy balance options'!$A$7:$A$3000,HeatGen!$A1486)</f>
        <v>0</v>
      </c>
      <c r="X1486">
        <f>SUMIFS('Energy balance options'!$G$7:$G$3000,'Energy balance options'!$B$7:$B$3000,HeatGen!X$2,'Energy balance options'!$A$7:$A$3000,HeatGen!$A1486)</f>
        <v>0</v>
      </c>
      <c r="AG1486">
        <f t="shared" si="295"/>
        <v>0</v>
      </c>
      <c r="AH1486">
        <f t="shared" si="296"/>
        <v>0</v>
      </c>
      <c r="AI1486">
        <f t="shared" si="297"/>
        <v>0</v>
      </c>
      <c r="AJ1486">
        <f t="shared" si="298"/>
        <v>0</v>
      </c>
      <c r="AK1486">
        <f t="shared" si="299"/>
        <v>0</v>
      </c>
      <c r="AL1486">
        <f t="shared" si="300"/>
        <v>0</v>
      </c>
      <c r="AM1486">
        <f t="shared" si="301"/>
        <v>0</v>
      </c>
      <c r="AN1486">
        <f t="shared" si="302"/>
        <v>0</v>
      </c>
      <c r="AO1486">
        <f t="shared" si="303"/>
        <v>0</v>
      </c>
    </row>
    <row r="1487" spans="1:41" x14ac:dyDescent="0.2">
      <c r="A1487" s="9">
        <f>'Cost per option'!A1495</f>
        <v>0</v>
      </c>
      <c r="B1487" t="str">
        <f>_xlfn.IFNA(VLOOKUP(A1487,'Energy balance options'!A$7:C$3000,3,FALSE),"")</f>
        <v/>
      </c>
      <c r="C1487">
        <f>SUMIFS('Energy balance options'!$F$7:$F$3000,'Energy balance options'!$B$7:$B$3000,HeatGen!C$2,'Energy balance options'!$A$7:$A$3000,HeatGen!$A1487)</f>
        <v>0</v>
      </c>
      <c r="D1487">
        <f>SUMIFS('Energy balance options'!$F$7:$F$3000,'Energy balance options'!$B$7:$B$3000,HeatGen!D$2,'Energy balance options'!$A$7:$A$3000,HeatGen!$A1487)</f>
        <v>0</v>
      </c>
      <c r="E1487">
        <f>SUMIFS('Energy balance options'!$F$7:$F$3000,'Energy balance options'!$B$7:$B$3000,HeatGen!E$2,'Energy balance options'!$A$7:$A$3000,HeatGen!$A1487)</f>
        <v>0</v>
      </c>
      <c r="F1487">
        <f>SUMIFS('Energy balance options'!$F$7:$F$3000,'Energy balance options'!$B$7:$B$3000,HeatGen!F$2,'Energy balance options'!$A$7:$A$3000,HeatGen!$A1487)</f>
        <v>0</v>
      </c>
      <c r="G1487">
        <f>SUMIFS('Energy balance options'!$F$7:$F$3000,'Energy balance options'!$B$7:$B$3000,HeatGen!G$2,'Energy balance options'!$A$7:$A$3000,HeatGen!$A1487)</f>
        <v>0</v>
      </c>
      <c r="H1487">
        <f>SUMIFS('Energy balance options'!$F$7:$F$3000,'Energy balance options'!$B$7:$B$3000,HeatGen!H$2,'Energy balance options'!$A$7:$A$3000,HeatGen!$A1487)</f>
        <v>0</v>
      </c>
      <c r="I1487">
        <f>SUMIFS('Energy balance options'!$F$7:$F$3000,'Energy balance options'!$B$7:$B$3000,HeatGen!I$2,'Energy balance options'!$A$7:$A$3000,HeatGen!$A1487)</f>
        <v>0</v>
      </c>
      <c r="J1487">
        <f>SUMIFS('Energy balance options'!$F$7:$F$3000,'Energy balance options'!$B$7:$B$3000,HeatGen!J$2,'Energy balance options'!$A$7:$A$3000,HeatGen!$A1487)</f>
        <v>0</v>
      </c>
      <c r="K1487">
        <f>SUMIFS('Energy balance options'!$F$7:$F$3000,'Energy balance options'!$B$7:$B$3000,HeatGen!K$2,'Energy balance options'!$A$7:$A$3000,HeatGen!$A1487)</f>
        <v>0</v>
      </c>
      <c r="L1487">
        <f>SUMIFS('Energy balance options'!$F$7:$F$3000,'Energy balance options'!$B$7:$B$3000,HeatGen!L$2,'Energy balance options'!$A$7:$A$3000,HeatGen!$A1487)</f>
        <v>0</v>
      </c>
      <c r="M1487">
        <f>SUMIFS('Energy balance options'!$F$7:$F$3000,'Energy balance options'!$B$7:$B$3000,HeatGen!M$2,'Energy balance options'!$A$7:$A$3000,HeatGen!$A1487)</f>
        <v>0</v>
      </c>
      <c r="N1487">
        <f>SUMIFS('Energy balance options'!$F$7:$F$3000,'Energy balance options'!$B$7:$B$3000,HeatGen!N$2,'Energy balance options'!$A$7:$A$3000,HeatGen!$A1487)</f>
        <v>0</v>
      </c>
      <c r="P1487">
        <f>SUMIFS('Energy balance options'!$F$7:$F$3000,'Energy balance options'!$B$7:$B$3000,HeatGen!P$2,'Energy balance options'!$A$7:$A$3000,HeatGen!$A1487)</f>
        <v>0</v>
      </c>
      <c r="Q1487">
        <f>SUMIFS('Energy balance options'!$F$7:$F$3000,'Energy balance options'!$B$7:$B$3000,HeatGen!Q$2,'Energy balance options'!$A$7:$A$3000,HeatGen!$A1487)</f>
        <v>0</v>
      </c>
      <c r="R1487">
        <f>SUMIFS('Energy balance options'!$F$7:$F$3000,'Energy balance options'!$B$7:$B$3000,HeatGen!R$2,'Energy balance options'!$A$7:$A$3000,HeatGen!$A1487)</f>
        <v>0</v>
      </c>
      <c r="S1487">
        <f>SUMIFS('Energy balance options'!$G$7:$G$3000,'Energy balance options'!$B$7:$B$3000,HeatGen!S$2,'Energy balance options'!$A$7:$A$3000,HeatGen!$A1487)</f>
        <v>0</v>
      </c>
      <c r="T1487">
        <f>SUMIFS('Energy balance options'!$G$7:$G$3000,'Energy balance options'!$B$7:$B$3000,HeatGen!T$2,'Energy balance options'!$A$7:$A$3000,HeatGen!$A1487)</f>
        <v>0</v>
      </c>
      <c r="U1487">
        <f>SUMIFS('Energy balance options'!$G$7:$G$3000,'Energy balance options'!$B$7:$B$3000,HeatGen!U$2,'Energy balance options'!$A$7:$A$3000,HeatGen!$A1487)</f>
        <v>0</v>
      </c>
      <c r="V1487">
        <f>SUMIFS('Energy balance options'!$G$7:$G$3000,'Energy balance options'!$B$7:$B$3000,HeatGen!V$2,'Energy balance options'!$A$7:$A$3000,HeatGen!$A1487)</f>
        <v>0</v>
      </c>
      <c r="W1487">
        <f>SUMIFS('Energy balance options'!$G$7:$G$3000,'Energy balance options'!$B$7:$B$3000,HeatGen!W$2,'Energy balance options'!$A$7:$A$3000,HeatGen!$A1487)</f>
        <v>0</v>
      </c>
      <c r="X1487">
        <f>SUMIFS('Energy balance options'!$G$7:$G$3000,'Energy balance options'!$B$7:$B$3000,HeatGen!X$2,'Energy balance options'!$A$7:$A$3000,HeatGen!$A1487)</f>
        <v>0</v>
      </c>
      <c r="AG1487">
        <f t="shared" si="295"/>
        <v>0</v>
      </c>
      <c r="AH1487">
        <f t="shared" si="296"/>
        <v>0</v>
      </c>
      <c r="AI1487">
        <f t="shared" si="297"/>
        <v>0</v>
      </c>
      <c r="AJ1487">
        <f t="shared" si="298"/>
        <v>0</v>
      </c>
      <c r="AK1487">
        <f t="shared" si="299"/>
        <v>0</v>
      </c>
      <c r="AL1487">
        <f t="shared" si="300"/>
        <v>0</v>
      </c>
      <c r="AM1487">
        <f t="shared" si="301"/>
        <v>0</v>
      </c>
      <c r="AN1487">
        <f t="shared" si="302"/>
        <v>0</v>
      </c>
      <c r="AO1487">
        <f t="shared" si="303"/>
        <v>0</v>
      </c>
    </row>
    <row r="1488" spans="1:41" x14ac:dyDescent="0.2">
      <c r="A1488" s="9">
        <f>'Cost per option'!A1496</f>
        <v>0</v>
      </c>
      <c r="B1488" t="str">
        <f>_xlfn.IFNA(VLOOKUP(A1488,'Energy balance options'!A$7:C$3000,3,FALSE),"")</f>
        <v/>
      </c>
      <c r="C1488">
        <f>SUMIFS('Energy balance options'!$F$7:$F$3000,'Energy balance options'!$B$7:$B$3000,HeatGen!C$2,'Energy balance options'!$A$7:$A$3000,HeatGen!$A1488)</f>
        <v>0</v>
      </c>
      <c r="D1488">
        <f>SUMIFS('Energy balance options'!$F$7:$F$3000,'Energy balance options'!$B$7:$B$3000,HeatGen!D$2,'Energy balance options'!$A$7:$A$3000,HeatGen!$A1488)</f>
        <v>0</v>
      </c>
      <c r="E1488">
        <f>SUMIFS('Energy balance options'!$F$7:$F$3000,'Energy balance options'!$B$7:$B$3000,HeatGen!E$2,'Energy balance options'!$A$7:$A$3000,HeatGen!$A1488)</f>
        <v>0</v>
      </c>
      <c r="F1488">
        <f>SUMIFS('Energy balance options'!$F$7:$F$3000,'Energy balance options'!$B$7:$B$3000,HeatGen!F$2,'Energy balance options'!$A$7:$A$3000,HeatGen!$A1488)</f>
        <v>0</v>
      </c>
      <c r="G1488">
        <f>SUMIFS('Energy balance options'!$F$7:$F$3000,'Energy balance options'!$B$7:$B$3000,HeatGen!G$2,'Energy balance options'!$A$7:$A$3000,HeatGen!$A1488)</f>
        <v>0</v>
      </c>
      <c r="H1488">
        <f>SUMIFS('Energy balance options'!$F$7:$F$3000,'Energy balance options'!$B$7:$B$3000,HeatGen!H$2,'Energy balance options'!$A$7:$A$3000,HeatGen!$A1488)</f>
        <v>0</v>
      </c>
      <c r="I1488">
        <f>SUMIFS('Energy balance options'!$F$7:$F$3000,'Energy balance options'!$B$7:$B$3000,HeatGen!I$2,'Energy balance options'!$A$7:$A$3000,HeatGen!$A1488)</f>
        <v>0</v>
      </c>
      <c r="J1488">
        <f>SUMIFS('Energy balance options'!$F$7:$F$3000,'Energy balance options'!$B$7:$B$3000,HeatGen!J$2,'Energy balance options'!$A$7:$A$3000,HeatGen!$A1488)</f>
        <v>0</v>
      </c>
      <c r="K1488">
        <f>SUMIFS('Energy balance options'!$F$7:$F$3000,'Energy balance options'!$B$7:$B$3000,HeatGen!K$2,'Energy balance options'!$A$7:$A$3000,HeatGen!$A1488)</f>
        <v>0</v>
      </c>
      <c r="L1488">
        <f>SUMIFS('Energy balance options'!$F$7:$F$3000,'Energy balance options'!$B$7:$B$3000,HeatGen!L$2,'Energy balance options'!$A$7:$A$3000,HeatGen!$A1488)</f>
        <v>0</v>
      </c>
      <c r="M1488">
        <f>SUMIFS('Energy balance options'!$F$7:$F$3000,'Energy balance options'!$B$7:$B$3000,HeatGen!M$2,'Energy balance options'!$A$7:$A$3000,HeatGen!$A1488)</f>
        <v>0</v>
      </c>
      <c r="N1488">
        <f>SUMIFS('Energy balance options'!$F$7:$F$3000,'Energy balance options'!$B$7:$B$3000,HeatGen!N$2,'Energy balance options'!$A$7:$A$3000,HeatGen!$A1488)</f>
        <v>0</v>
      </c>
      <c r="P1488">
        <f>SUMIFS('Energy balance options'!$F$7:$F$3000,'Energy balance options'!$B$7:$B$3000,HeatGen!P$2,'Energy balance options'!$A$7:$A$3000,HeatGen!$A1488)</f>
        <v>0</v>
      </c>
      <c r="Q1488">
        <f>SUMIFS('Energy balance options'!$F$7:$F$3000,'Energy balance options'!$B$7:$B$3000,HeatGen!Q$2,'Energy balance options'!$A$7:$A$3000,HeatGen!$A1488)</f>
        <v>0</v>
      </c>
      <c r="R1488">
        <f>SUMIFS('Energy balance options'!$F$7:$F$3000,'Energy balance options'!$B$7:$B$3000,HeatGen!R$2,'Energy balance options'!$A$7:$A$3000,HeatGen!$A1488)</f>
        <v>0</v>
      </c>
      <c r="S1488">
        <f>SUMIFS('Energy balance options'!$G$7:$G$3000,'Energy balance options'!$B$7:$B$3000,HeatGen!S$2,'Energy balance options'!$A$7:$A$3000,HeatGen!$A1488)</f>
        <v>0</v>
      </c>
      <c r="T1488">
        <f>SUMIFS('Energy balance options'!$G$7:$G$3000,'Energy balance options'!$B$7:$B$3000,HeatGen!T$2,'Energy balance options'!$A$7:$A$3000,HeatGen!$A1488)</f>
        <v>0</v>
      </c>
      <c r="U1488">
        <f>SUMIFS('Energy balance options'!$G$7:$G$3000,'Energy balance options'!$B$7:$B$3000,HeatGen!U$2,'Energy balance options'!$A$7:$A$3000,HeatGen!$A1488)</f>
        <v>0</v>
      </c>
      <c r="V1488">
        <f>SUMIFS('Energy balance options'!$G$7:$G$3000,'Energy balance options'!$B$7:$B$3000,HeatGen!V$2,'Energy balance options'!$A$7:$A$3000,HeatGen!$A1488)</f>
        <v>0</v>
      </c>
      <c r="W1488">
        <f>SUMIFS('Energy balance options'!$G$7:$G$3000,'Energy balance options'!$B$7:$B$3000,HeatGen!W$2,'Energy balance options'!$A$7:$A$3000,HeatGen!$A1488)</f>
        <v>0</v>
      </c>
      <c r="X1488">
        <f>SUMIFS('Energy balance options'!$G$7:$G$3000,'Energy balance options'!$B$7:$B$3000,HeatGen!X$2,'Energy balance options'!$A$7:$A$3000,HeatGen!$A1488)</f>
        <v>0</v>
      </c>
      <c r="AG1488">
        <f t="shared" si="295"/>
        <v>0</v>
      </c>
      <c r="AH1488">
        <f t="shared" si="296"/>
        <v>0</v>
      </c>
      <c r="AI1488">
        <f t="shared" si="297"/>
        <v>0</v>
      </c>
      <c r="AJ1488">
        <f t="shared" si="298"/>
        <v>0</v>
      </c>
      <c r="AK1488">
        <f t="shared" si="299"/>
        <v>0</v>
      </c>
      <c r="AL1488">
        <f t="shared" si="300"/>
        <v>0</v>
      </c>
      <c r="AM1488">
        <f t="shared" si="301"/>
        <v>0</v>
      </c>
      <c r="AN1488">
        <f t="shared" si="302"/>
        <v>0</v>
      </c>
      <c r="AO1488">
        <f t="shared" si="303"/>
        <v>0</v>
      </c>
    </row>
    <row r="1489" spans="1:41" x14ac:dyDescent="0.2">
      <c r="A1489" s="9">
        <f>'Cost per option'!A1497</f>
        <v>0</v>
      </c>
      <c r="B1489" t="str">
        <f>_xlfn.IFNA(VLOOKUP(A1489,'Energy balance options'!A$7:C$3000,3,FALSE),"")</f>
        <v/>
      </c>
      <c r="C1489">
        <f>SUMIFS('Energy balance options'!$F$7:$F$3000,'Energy balance options'!$B$7:$B$3000,HeatGen!C$2,'Energy balance options'!$A$7:$A$3000,HeatGen!$A1489)</f>
        <v>0</v>
      </c>
      <c r="D1489">
        <f>SUMIFS('Energy balance options'!$F$7:$F$3000,'Energy balance options'!$B$7:$B$3000,HeatGen!D$2,'Energy balance options'!$A$7:$A$3000,HeatGen!$A1489)</f>
        <v>0</v>
      </c>
      <c r="E1489">
        <f>SUMIFS('Energy balance options'!$F$7:$F$3000,'Energy balance options'!$B$7:$B$3000,HeatGen!E$2,'Energy balance options'!$A$7:$A$3000,HeatGen!$A1489)</f>
        <v>0</v>
      </c>
      <c r="F1489">
        <f>SUMIFS('Energy balance options'!$F$7:$F$3000,'Energy balance options'!$B$7:$B$3000,HeatGen!F$2,'Energy balance options'!$A$7:$A$3000,HeatGen!$A1489)</f>
        <v>0</v>
      </c>
      <c r="G1489">
        <f>SUMIFS('Energy balance options'!$F$7:$F$3000,'Energy balance options'!$B$7:$B$3000,HeatGen!G$2,'Energy balance options'!$A$7:$A$3000,HeatGen!$A1489)</f>
        <v>0</v>
      </c>
      <c r="H1489">
        <f>SUMIFS('Energy balance options'!$F$7:$F$3000,'Energy balance options'!$B$7:$B$3000,HeatGen!H$2,'Energy balance options'!$A$7:$A$3000,HeatGen!$A1489)</f>
        <v>0</v>
      </c>
      <c r="I1489">
        <f>SUMIFS('Energy balance options'!$F$7:$F$3000,'Energy balance options'!$B$7:$B$3000,HeatGen!I$2,'Energy balance options'!$A$7:$A$3000,HeatGen!$A1489)</f>
        <v>0</v>
      </c>
      <c r="J1489">
        <f>SUMIFS('Energy balance options'!$F$7:$F$3000,'Energy balance options'!$B$7:$B$3000,HeatGen!J$2,'Energy balance options'!$A$7:$A$3000,HeatGen!$A1489)</f>
        <v>0</v>
      </c>
      <c r="K1489">
        <f>SUMIFS('Energy balance options'!$F$7:$F$3000,'Energy balance options'!$B$7:$B$3000,HeatGen!K$2,'Energy balance options'!$A$7:$A$3000,HeatGen!$A1489)</f>
        <v>0</v>
      </c>
      <c r="L1489">
        <f>SUMIFS('Energy balance options'!$F$7:$F$3000,'Energy balance options'!$B$7:$B$3000,HeatGen!L$2,'Energy balance options'!$A$7:$A$3000,HeatGen!$A1489)</f>
        <v>0</v>
      </c>
      <c r="M1489">
        <f>SUMIFS('Energy balance options'!$F$7:$F$3000,'Energy balance options'!$B$7:$B$3000,HeatGen!M$2,'Energy balance options'!$A$7:$A$3000,HeatGen!$A1489)</f>
        <v>0</v>
      </c>
      <c r="N1489">
        <f>SUMIFS('Energy balance options'!$F$7:$F$3000,'Energy balance options'!$B$7:$B$3000,HeatGen!N$2,'Energy balance options'!$A$7:$A$3000,HeatGen!$A1489)</f>
        <v>0</v>
      </c>
      <c r="P1489">
        <f>SUMIFS('Energy balance options'!$F$7:$F$3000,'Energy balance options'!$B$7:$B$3000,HeatGen!P$2,'Energy balance options'!$A$7:$A$3000,HeatGen!$A1489)</f>
        <v>0</v>
      </c>
      <c r="Q1489">
        <f>SUMIFS('Energy balance options'!$F$7:$F$3000,'Energy balance options'!$B$7:$B$3000,HeatGen!Q$2,'Energy balance options'!$A$7:$A$3000,HeatGen!$A1489)</f>
        <v>0</v>
      </c>
      <c r="R1489">
        <f>SUMIFS('Energy balance options'!$F$7:$F$3000,'Energy balance options'!$B$7:$B$3000,HeatGen!R$2,'Energy balance options'!$A$7:$A$3000,HeatGen!$A1489)</f>
        <v>0</v>
      </c>
      <c r="S1489">
        <f>SUMIFS('Energy balance options'!$G$7:$G$3000,'Energy balance options'!$B$7:$B$3000,HeatGen!S$2,'Energy balance options'!$A$7:$A$3000,HeatGen!$A1489)</f>
        <v>0</v>
      </c>
      <c r="T1489">
        <f>SUMIFS('Energy balance options'!$G$7:$G$3000,'Energy balance options'!$B$7:$B$3000,HeatGen!T$2,'Energy balance options'!$A$7:$A$3000,HeatGen!$A1489)</f>
        <v>0</v>
      </c>
      <c r="U1489">
        <f>SUMIFS('Energy balance options'!$G$7:$G$3000,'Energy balance options'!$B$7:$B$3000,HeatGen!U$2,'Energy balance options'!$A$7:$A$3000,HeatGen!$A1489)</f>
        <v>0</v>
      </c>
      <c r="V1489">
        <f>SUMIFS('Energy balance options'!$G$7:$G$3000,'Energy balance options'!$B$7:$B$3000,HeatGen!V$2,'Energy balance options'!$A$7:$A$3000,HeatGen!$A1489)</f>
        <v>0</v>
      </c>
      <c r="W1489">
        <f>SUMIFS('Energy balance options'!$G$7:$G$3000,'Energy balance options'!$B$7:$B$3000,HeatGen!W$2,'Energy balance options'!$A$7:$A$3000,HeatGen!$A1489)</f>
        <v>0</v>
      </c>
      <c r="X1489">
        <f>SUMIFS('Energy balance options'!$G$7:$G$3000,'Energy balance options'!$B$7:$B$3000,HeatGen!X$2,'Energy balance options'!$A$7:$A$3000,HeatGen!$A1489)</f>
        <v>0</v>
      </c>
      <c r="AG1489">
        <f t="shared" si="295"/>
        <v>0</v>
      </c>
      <c r="AH1489">
        <f t="shared" si="296"/>
        <v>0</v>
      </c>
      <c r="AI1489">
        <f t="shared" si="297"/>
        <v>0</v>
      </c>
      <c r="AJ1489">
        <f t="shared" si="298"/>
        <v>0</v>
      </c>
      <c r="AK1489">
        <f t="shared" si="299"/>
        <v>0</v>
      </c>
      <c r="AL1489">
        <f t="shared" si="300"/>
        <v>0</v>
      </c>
      <c r="AM1489">
        <f t="shared" si="301"/>
        <v>0</v>
      </c>
      <c r="AN1489">
        <f t="shared" si="302"/>
        <v>0</v>
      </c>
      <c r="AO1489">
        <f t="shared" si="303"/>
        <v>0</v>
      </c>
    </row>
    <row r="1490" spans="1:41" x14ac:dyDescent="0.2">
      <c r="A1490" s="9">
        <f>'Cost per option'!A1498</f>
        <v>0</v>
      </c>
      <c r="B1490" t="str">
        <f>_xlfn.IFNA(VLOOKUP(A1490,'Energy balance options'!A$7:C$3000,3,FALSE),"")</f>
        <v/>
      </c>
      <c r="C1490">
        <f>SUMIFS('Energy balance options'!$F$7:$F$3000,'Energy balance options'!$B$7:$B$3000,HeatGen!C$2,'Energy balance options'!$A$7:$A$3000,HeatGen!$A1490)</f>
        <v>0</v>
      </c>
      <c r="D1490">
        <f>SUMIFS('Energy balance options'!$F$7:$F$3000,'Energy balance options'!$B$7:$B$3000,HeatGen!D$2,'Energy balance options'!$A$7:$A$3000,HeatGen!$A1490)</f>
        <v>0</v>
      </c>
      <c r="E1490">
        <f>SUMIFS('Energy balance options'!$F$7:$F$3000,'Energy balance options'!$B$7:$B$3000,HeatGen!E$2,'Energy balance options'!$A$7:$A$3000,HeatGen!$A1490)</f>
        <v>0</v>
      </c>
      <c r="F1490">
        <f>SUMIFS('Energy balance options'!$F$7:$F$3000,'Energy balance options'!$B$7:$B$3000,HeatGen!F$2,'Energy balance options'!$A$7:$A$3000,HeatGen!$A1490)</f>
        <v>0</v>
      </c>
      <c r="G1490">
        <f>SUMIFS('Energy balance options'!$F$7:$F$3000,'Energy balance options'!$B$7:$B$3000,HeatGen!G$2,'Energy balance options'!$A$7:$A$3000,HeatGen!$A1490)</f>
        <v>0</v>
      </c>
      <c r="H1490">
        <f>SUMIFS('Energy balance options'!$F$7:$F$3000,'Energy balance options'!$B$7:$B$3000,HeatGen!H$2,'Energy balance options'!$A$7:$A$3000,HeatGen!$A1490)</f>
        <v>0</v>
      </c>
      <c r="I1490">
        <f>SUMIFS('Energy balance options'!$F$7:$F$3000,'Energy balance options'!$B$7:$B$3000,HeatGen!I$2,'Energy balance options'!$A$7:$A$3000,HeatGen!$A1490)</f>
        <v>0</v>
      </c>
      <c r="J1490">
        <f>SUMIFS('Energy balance options'!$F$7:$F$3000,'Energy balance options'!$B$7:$B$3000,HeatGen!J$2,'Energy balance options'!$A$7:$A$3000,HeatGen!$A1490)</f>
        <v>0</v>
      </c>
      <c r="K1490">
        <f>SUMIFS('Energy balance options'!$F$7:$F$3000,'Energy balance options'!$B$7:$B$3000,HeatGen!K$2,'Energy balance options'!$A$7:$A$3000,HeatGen!$A1490)</f>
        <v>0</v>
      </c>
      <c r="L1490">
        <f>SUMIFS('Energy balance options'!$F$7:$F$3000,'Energy balance options'!$B$7:$B$3000,HeatGen!L$2,'Energy balance options'!$A$7:$A$3000,HeatGen!$A1490)</f>
        <v>0</v>
      </c>
      <c r="M1490">
        <f>SUMIFS('Energy balance options'!$F$7:$F$3000,'Energy balance options'!$B$7:$B$3000,HeatGen!M$2,'Energy balance options'!$A$7:$A$3000,HeatGen!$A1490)</f>
        <v>0</v>
      </c>
      <c r="N1490">
        <f>SUMIFS('Energy balance options'!$F$7:$F$3000,'Energy balance options'!$B$7:$B$3000,HeatGen!N$2,'Energy balance options'!$A$7:$A$3000,HeatGen!$A1490)</f>
        <v>0</v>
      </c>
      <c r="P1490">
        <f>SUMIFS('Energy balance options'!$F$7:$F$3000,'Energy balance options'!$B$7:$B$3000,HeatGen!P$2,'Energy balance options'!$A$7:$A$3000,HeatGen!$A1490)</f>
        <v>0</v>
      </c>
      <c r="Q1490">
        <f>SUMIFS('Energy balance options'!$F$7:$F$3000,'Energy balance options'!$B$7:$B$3000,HeatGen!Q$2,'Energy balance options'!$A$7:$A$3000,HeatGen!$A1490)</f>
        <v>0</v>
      </c>
      <c r="R1490">
        <f>SUMIFS('Energy balance options'!$F$7:$F$3000,'Energy balance options'!$B$7:$B$3000,HeatGen!R$2,'Energy balance options'!$A$7:$A$3000,HeatGen!$A1490)</f>
        <v>0</v>
      </c>
      <c r="S1490">
        <f>SUMIFS('Energy balance options'!$G$7:$G$3000,'Energy balance options'!$B$7:$B$3000,HeatGen!S$2,'Energy balance options'!$A$7:$A$3000,HeatGen!$A1490)</f>
        <v>0</v>
      </c>
      <c r="T1490">
        <f>SUMIFS('Energy balance options'!$G$7:$G$3000,'Energy balance options'!$B$7:$B$3000,HeatGen!T$2,'Energy balance options'!$A$7:$A$3000,HeatGen!$A1490)</f>
        <v>0</v>
      </c>
      <c r="U1490">
        <f>SUMIFS('Energy balance options'!$G$7:$G$3000,'Energy balance options'!$B$7:$B$3000,HeatGen!U$2,'Energy balance options'!$A$7:$A$3000,HeatGen!$A1490)</f>
        <v>0</v>
      </c>
      <c r="V1490">
        <f>SUMIFS('Energy balance options'!$G$7:$G$3000,'Energy balance options'!$B$7:$B$3000,HeatGen!V$2,'Energy balance options'!$A$7:$A$3000,HeatGen!$A1490)</f>
        <v>0</v>
      </c>
      <c r="W1490">
        <f>SUMIFS('Energy balance options'!$G$7:$G$3000,'Energy balance options'!$B$7:$B$3000,HeatGen!W$2,'Energy balance options'!$A$7:$A$3000,HeatGen!$A1490)</f>
        <v>0</v>
      </c>
      <c r="X1490">
        <f>SUMIFS('Energy balance options'!$G$7:$G$3000,'Energy balance options'!$B$7:$B$3000,HeatGen!X$2,'Energy balance options'!$A$7:$A$3000,HeatGen!$A1490)</f>
        <v>0</v>
      </c>
      <c r="AG1490">
        <f t="shared" si="295"/>
        <v>0</v>
      </c>
      <c r="AH1490">
        <f t="shared" si="296"/>
        <v>0</v>
      </c>
      <c r="AI1490">
        <f t="shared" si="297"/>
        <v>0</v>
      </c>
      <c r="AJ1490">
        <f t="shared" si="298"/>
        <v>0</v>
      </c>
      <c r="AK1490">
        <f t="shared" si="299"/>
        <v>0</v>
      </c>
      <c r="AL1490">
        <f t="shared" si="300"/>
        <v>0</v>
      </c>
      <c r="AM1490">
        <f t="shared" si="301"/>
        <v>0</v>
      </c>
      <c r="AN1490">
        <f t="shared" si="302"/>
        <v>0</v>
      </c>
      <c r="AO1490">
        <f t="shared" si="303"/>
        <v>0</v>
      </c>
    </row>
    <row r="1491" spans="1:41" x14ac:dyDescent="0.2">
      <c r="A1491" s="9">
        <f>'Cost per option'!A1499</f>
        <v>0</v>
      </c>
      <c r="B1491" t="str">
        <f>_xlfn.IFNA(VLOOKUP(A1491,'Energy balance options'!A$7:C$3000,3,FALSE),"")</f>
        <v/>
      </c>
      <c r="C1491">
        <f>SUMIFS('Energy balance options'!$F$7:$F$3000,'Energy balance options'!$B$7:$B$3000,HeatGen!C$2,'Energy balance options'!$A$7:$A$3000,HeatGen!$A1491)</f>
        <v>0</v>
      </c>
      <c r="D1491">
        <f>SUMIFS('Energy balance options'!$F$7:$F$3000,'Energy balance options'!$B$7:$B$3000,HeatGen!D$2,'Energy balance options'!$A$7:$A$3000,HeatGen!$A1491)</f>
        <v>0</v>
      </c>
      <c r="E1491">
        <f>SUMIFS('Energy balance options'!$F$7:$F$3000,'Energy balance options'!$B$7:$B$3000,HeatGen!E$2,'Energy balance options'!$A$7:$A$3000,HeatGen!$A1491)</f>
        <v>0</v>
      </c>
      <c r="F1491">
        <f>SUMIFS('Energy balance options'!$F$7:$F$3000,'Energy balance options'!$B$7:$B$3000,HeatGen!F$2,'Energy balance options'!$A$7:$A$3000,HeatGen!$A1491)</f>
        <v>0</v>
      </c>
      <c r="G1491">
        <f>SUMIFS('Energy balance options'!$F$7:$F$3000,'Energy balance options'!$B$7:$B$3000,HeatGen!G$2,'Energy balance options'!$A$7:$A$3000,HeatGen!$A1491)</f>
        <v>0</v>
      </c>
      <c r="H1491">
        <f>SUMIFS('Energy balance options'!$F$7:$F$3000,'Energy balance options'!$B$7:$B$3000,HeatGen!H$2,'Energy balance options'!$A$7:$A$3000,HeatGen!$A1491)</f>
        <v>0</v>
      </c>
      <c r="I1491">
        <f>SUMIFS('Energy balance options'!$F$7:$F$3000,'Energy balance options'!$B$7:$B$3000,HeatGen!I$2,'Energy balance options'!$A$7:$A$3000,HeatGen!$A1491)</f>
        <v>0</v>
      </c>
      <c r="J1491">
        <f>SUMIFS('Energy balance options'!$F$7:$F$3000,'Energy balance options'!$B$7:$B$3000,HeatGen!J$2,'Energy balance options'!$A$7:$A$3000,HeatGen!$A1491)</f>
        <v>0</v>
      </c>
      <c r="K1491">
        <f>SUMIFS('Energy balance options'!$F$7:$F$3000,'Energy balance options'!$B$7:$B$3000,HeatGen!K$2,'Energy balance options'!$A$7:$A$3000,HeatGen!$A1491)</f>
        <v>0</v>
      </c>
      <c r="L1491">
        <f>SUMIFS('Energy balance options'!$F$7:$F$3000,'Energy balance options'!$B$7:$B$3000,HeatGen!L$2,'Energy balance options'!$A$7:$A$3000,HeatGen!$A1491)</f>
        <v>0</v>
      </c>
      <c r="M1491">
        <f>SUMIFS('Energy balance options'!$F$7:$F$3000,'Energy balance options'!$B$7:$B$3000,HeatGen!M$2,'Energy balance options'!$A$7:$A$3000,HeatGen!$A1491)</f>
        <v>0</v>
      </c>
      <c r="N1491">
        <f>SUMIFS('Energy balance options'!$F$7:$F$3000,'Energy balance options'!$B$7:$B$3000,HeatGen!N$2,'Energy balance options'!$A$7:$A$3000,HeatGen!$A1491)</f>
        <v>0</v>
      </c>
      <c r="P1491">
        <f>SUMIFS('Energy balance options'!$F$7:$F$3000,'Energy balance options'!$B$7:$B$3000,HeatGen!P$2,'Energy balance options'!$A$7:$A$3000,HeatGen!$A1491)</f>
        <v>0</v>
      </c>
      <c r="Q1491">
        <f>SUMIFS('Energy balance options'!$F$7:$F$3000,'Energy balance options'!$B$7:$B$3000,HeatGen!Q$2,'Energy balance options'!$A$7:$A$3000,HeatGen!$A1491)</f>
        <v>0</v>
      </c>
      <c r="R1491">
        <f>SUMIFS('Energy balance options'!$F$7:$F$3000,'Energy balance options'!$B$7:$B$3000,HeatGen!R$2,'Energy balance options'!$A$7:$A$3000,HeatGen!$A1491)</f>
        <v>0</v>
      </c>
      <c r="S1491">
        <f>SUMIFS('Energy balance options'!$G$7:$G$3000,'Energy balance options'!$B$7:$B$3000,HeatGen!S$2,'Energy balance options'!$A$7:$A$3000,HeatGen!$A1491)</f>
        <v>0</v>
      </c>
      <c r="T1491">
        <f>SUMIFS('Energy balance options'!$G$7:$G$3000,'Energy balance options'!$B$7:$B$3000,HeatGen!T$2,'Energy balance options'!$A$7:$A$3000,HeatGen!$A1491)</f>
        <v>0</v>
      </c>
      <c r="U1491">
        <f>SUMIFS('Energy balance options'!$G$7:$G$3000,'Energy balance options'!$B$7:$B$3000,HeatGen!U$2,'Energy balance options'!$A$7:$A$3000,HeatGen!$A1491)</f>
        <v>0</v>
      </c>
      <c r="V1491">
        <f>SUMIFS('Energy balance options'!$G$7:$G$3000,'Energy balance options'!$B$7:$B$3000,HeatGen!V$2,'Energy balance options'!$A$7:$A$3000,HeatGen!$A1491)</f>
        <v>0</v>
      </c>
      <c r="W1491">
        <f>SUMIFS('Energy balance options'!$G$7:$G$3000,'Energy balance options'!$B$7:$B$3000,HeatGen!W$2,'Energy balance options'!$A$7:$A$3000,HeatGen!$A1491)</f>
        <v>0</v>
      </c>
      <c r="X1491">
        <f>SUMIFS('Energy balance options'!$G$7:$G$3000,'Energy balance options'!$B$7:$B$3000,HeatGen!X$2,'Energy balance options'!$A$7:$A$3000,HeatGen!$A1491)</f>
        <v>0</v>
      </c>
      <c r="AG1491">
        <f t="shared" si="295"/>
        <v>0</v>
      </c>
      <c r="AH1491">
        <f t="shared" si="296"/>
        <v>0</v>
      </c>
      <c r="AI1491">
        <f t="shared" si="297"/>
        <v>0</v>
      </c>
      <c r="AJ1491">
        <f t="shared" si="298"/>
        <v>0</v>
      </c>
      <c r="AK1491">
        <f t="shared" si="299"/>
        <v>0</v>
      </c>
      <c r="AL1491">
        <f t="shared" si="300"/>
        <v>0</v>
      </c>
      <c r="AM1491">
        <f t="shared" si="301"/>
        <v>0</v>
      </c>
      <c r="AN1491">
        <f t="shared" si="302"/>
        <v>0</v>
      </c>
      <c r="AO1491">
        <f t="shared" si="303"/>
        <v>0</v>
      </c>
    </row>
    <row r="1492" spans="1:41" x14ac:dyDescent="0.2">
      <c r="A1492" s="9">
        <f>'Cost per option'!A1500</f>
        <v>0</v>
      </c>
      <c r="B1492" t="str">
        <f>_xlfn.IFNA(VLOOKUP(A1492,'Energy balance options'!A$7:C$3000,3,FALSE),"")</f>
        <v/>
      </c>
      <c r="C1492">
        <f>SUMIFS('Energy balance options'!$F$7:$F$3000,'Energy balance options'!$B$7:$B$3000,HeatGen!C$2,'Energy balance options'!$A$7:$A$3000,HeatGen!$A1492)</f>
        <v>0</v>
      </c>
      <c r="D1492">
        <f>SUMIFS('Energy balance options'!$F$7:$F$3000,'Energy balance options'!$B$7:$B$3000,HeatGen!D$2,'Energy balance options'!$A$7:$A$3000,HeatGen!$A1492)</f>
        <v>0</v>
      </c>
      <c r="E1492">
        <f>SUMIFS('Energy balance options'!$F$7:$F$3000,'Energy balance options'!$B$7:$B$3000,HeatGen!E$2,'Energy balance options'!$A$7:$A$3000,HeatGen!$A1492)</f>
        <v>0</v>
      </c>
      <c r="F1492">
        <f>SUMIFS('Energy balance options'!$F$7:$F$3000,'Energy balance options'!$B$7:$B$3000,HeatGen!F$2,'Energy balance options'!$A$7:$A$3000,HeatGen!$A1492)</f>
        <v>0</v>
      </c>
      <c r="G1492">
        <f>SUMIFS('Energy balance options'!$F$7:$F$3000,'Energy balance options'!$B$7:$B$3000,HeatGen!G$2,'Energy balance options'!$A$7:$A$3000,HeatGen!$A1492)</f>
        <v>0</v>
      </c>
      <c r="H1492">
        <f>SUMIFS('Energy balance options'!$F$7:$F$3000,'Energy balance options'!$B$7:$B$3000,HeatGen!H$2,'Energy balance options'!$A$7:$A$3000,HeatGen!$A1492)</f>
        <v>0</v>
      </c>
      <c r="I1492">
        <f>SUMIFS('Energy balance options'!$F$7:$F$3000,'Energy balance options'!$B$7:$B$3000,HeatGen!I$2,'Energy balance options'!$A$7:$A$3000,HeatGen!$A1492)</f>
        <v>0</v>
      </c>
      <c r="J1492">
        <f>SUMIFS('Energy balance options'!$F$7:$F$3000,'Energy balance options'!$B$7:$B$3000,HeatGen!J$2,'Energy balance options'!$A$7:$A$3000,HeatGen!$A1492)</f>
        <v>0</v>
      </c>
      <c r="K1492">
        <f>SUMIFS('Energy balance options'!$F$7:$F$3000,'Energy balance options'!$B$7:$B$3000,HeatGen!K$2,'Energy balance options'!$A$7:$A$3000,HeatGen!$A1492)</f>
        <v>0</v>
      </c>
      <c r="L1492">
        <f>SUMIFS('Energy balance options'!$F$7:$F$3000,'Energy balance options'!$B$7:$B$3000,HeatGen!L$2,'Energy balance options'!$A$7:$A$3000,HeatGen!$A1492)</f>
        <v>0</v>
      </c>
      <c r="M1492">
        <f>SUMIFS('Energy balance options'!$F$7:$F$3000,'Energy balance options'!$B$7:$B$3000,HeatGen!M$2,'Energy balance options'!$A$7:$A$3000,HeatGen!$A1492)</f>
        <v>0</v>
      </c>
      <c r="N1492">
        <f>SUMIFS('Energy balance options'!$F$7:$F$3000,'Energy balance options'!$B$7:$B$3000,HeatGen!N$2,'Energy balance options'!$A$7:$A$3000,HeatGen!$A1492)</f>
        <v>0</v>
      </c>
      <c r="P1492">
        <f>SUMIFS('Energy balance options'!$F$7:$F$3000,'Energy balance options'!$B$7:$B$3000,HeatGen!P$2,'Energy balance options'!$A$7:$A$3000,HeatGen!$A1492)</f>
        <v>0</v>
      </c>
      <c r="Q1492">
        <f>SUMIFS('Energy balance options'!$F$7:$F$3000,'Energy balance options'!$B$7:$B$3000,HeatGen!Q$2,'Energy balance options'!$A$7:$A$3000,HeatGen!$A1492)</f>
        <v>0</v>
      </c>
      <c r="R1492">
        <f>SUMIFS('Energy balance options'!$F$7:$F$3000,'Energy balance options'!$B$7:$B$3000,HeatGen!R$2,'Energy balance options'!$A$7:$A$3000,HeatGen!$A1492)</f>
        <v>0</v>
      </c>
      <c r="S1492">
        <f>SUMIFS('Energy balance options'!$G$7:$G$3000,'Energy balance options'!$B$7:$B$3000,HeatGen!S$2,'Energy balance options'!$A$7:$A$3000,HeatGen!$A1492)</f>
        <v>0</v>
      </c>
      <c r="T1492">
        <f>SUMIFS('Energy balance options'!$G$7:$G$3000,'Energy balance options'!$B$7:$B$3000,HeatGen!T$2,'Energy balance options'!$A$7:$A$3000,HeatGen!$A1492)</f>
        <v>0</v>
      </c>
      <c r="U1492">
        <f>SUMIFS('Energy balance options'!$G$7:$G$3000,'Energy balance options'!$B$7:$B$3000,HeatGen!U$2,'Energy balance options'!$A$7:$A$3000,HeatGen!$A1492)</f>
        <v>0</v>
      </c>
      <c r="V1492">
        <f>SUMIFS('Energy balance options'!$G$7:$G$3000,'Energy balance options'!$B$7:$B$3000,HeatGen!V$2,'Energy balance options'!$A$7:$A$3000,HeatGen!$A1492)</f>
        <v>0</v>
      </c>
      <c r="W1492">
        <f>SUMIFS('Energy balance options'!$G$7:$G$3000,'Energy balance options'!$B$7:$B$3000,HeatGen!W$2,'Energy balance options'!$A$7:$A$3000,HeatGen!$A1492)</f>
        <v>0</v>
      </c>
      <c r="X1492">
        <f>SUMIFS('Energy balance options'!$G$7:$G$3000,'Energy balance options'!$B$7:$B$3000,HeatGen!X$2,'Energy balance options'!$A$7:$A$3000,HeatGen!$A1492)</f>
        <v>0</v>
      </c>
      <c r="AG1492">
        <f t="shared" si="295"/>
        <v>0</v>
      </c>
      <c r="AH1492">
        <f t="shared" si="296"/>
        <v>0</v>
      </c>
      <c r="AI1492">
        <f t="shared" si="297"/>
        <v>0</v>
      </c>
      <c r="AJ1492">
        <f t="shared" si="298"/>
        <v>0</v>
      </c>
      <c r="AK1492">
        <f t="shared" si="299"/>
        <v>0</v>
      </c>
      <c r="AL1492">
        <f t="shared" si="300"/>
        <v>0</v>
      </c>
      <c r="AM1492">
        <f t="shared" si="301"/>
        <v>0</v>
      </c>
      <c r="AN1492">
        <f t="shared" si="302"/>
        <v>0</v>
      </c>
      <c r="AO1492">
        <f t="shared" si="303"/>
        <v>0</v>
      </c>
    </row>
    <row r="1493" spans="1:41" x14ac:dyDescent="0.2">
      <c r="A1493" s="9">
        <f>'Cost per option'!A1501</f>
        <v>0</v>
      </c>
      <c r="B1493" t="str">
        <f>_xlfn.IFNA(VLOOKUP(A1493,'Energy balance options'!A$7:C$3000,3,FALSE),"")</f>
        <v/>
      </c>
      <c r="C1493">
        <f>SUMIFS('Energy balance options'!$F$7:$F$3000,'Energy balance options'!$B$7:$B$3000,HeatGen!C$2,'Energy balance options'!$A$7:$A$3000,HeatGen!$A1493)</f>
        <v>0</v>
      </c>
      <c r="D1493">
        <f>SUMIFS('Energy balance options'!$F$7:$F$3000,'Energy balance options'!$B$7:$B$3000,HeatGen!D$2,'Energy balance options'!$A$7:$A$3000,HeatGen!$A1493)</f>
        <v>0</v>
      </c>
      <c r="E1493">
        <f>SUMIFS('Energy balance options'!$F$7:$F$3000,'Energy balance options'!$B$7:$B$3000,HeatGen!E$2,'Energy balance options'!$A$7:$A$3000,HeatGen!$A1493)</f>
        <v>0</v>
      </c>
      <c r="F1493">
        <f>SUMIFS('Energy balance options'!$F$7:$F$3000,'Energy balance options'!$B$7:$B$3000,HeatGen!F$2,'Energy balance options'!$A$7:$A$3000,HeatGen!$A1493)</f>
        <v>0</v>
      </c>
      <c r="G1493">
        <f>SUMIFS('Energy balance options'!$F$7:$F$3000,'Energy balance options'!$B$7:$B$3000,HeatGen!G$2,'Energy balance options'!$A$7:$A$3000,HeatGen!$A1493)</f>
        <v>0</v>
      </c>
      <c r="H1493">
        <f>SUMIFS('Energy balance options'!$F$7:$F$3000,'Energy balance options'!$B$7:$B$3000,HeatGen!H$2,'Energy balance options'!$A$7:$A$3000,HeatGen!$A1493)</f>
        <v>0</v>
      </c>
      <c r="I1493">
        <f>SUMIFS('Energy balance options'!$F$7:$F$3000,'Energy balance options'!$B$7:$B$3000,HeatGen!I$2,'Energy balance options'!$A$7:$A$3000,HeatGen!$A1493)</f>
        <v>0</v>
      </c>
      <c r="J1493">
        <f>SUMIFS('Energy balance options'!$F$7:$F$3000,'Energy balance options'!$B$7:$B$3000,HeatGen!J$2,'Energy balance options'!$A$7:$A$3000,HeatGen!$A1493)</f>
        <v>0</v>
      </c>
      <c r="K1493">
        <f>SUMIFS('Energy balance options'!$F$7:$F$3000,'Energy balance options'!$B$7:$B$3000,HeatGen!K$2,'Energy balance options'!$A$7:$A$3000,HeatGen!$A1493)</f>
        <v>0</v>
      </c>
      <c r="L1493">
        <f>SUMIFS('Energy balance options'!$F$7:$F$3000,'Energy balance options'!$B$7:$B$3000,HeatGen!L$2,'Energy balance options'!$A$7:$A$3000,HeatGen!$A1493)</f>
        <v>0</v>
      </c>
      <c r="M1493">
        <f>SUMIFS('Energy balance options'!$F$7:$F$3000,'Energy balance options'!$B$7:$B$3000,HeatGen!M$2,'Energy balance options'!$A$7:$A$3000,HeatGen!$A1493)</f>
        <v>0</v>
      </c>
      <c r="N1493">
        <f>SUMIFS('Energy balance options'!$F$7:$F$3000,'Energy balance options'!$B$7:$B$3000,HeatGen!N$2,'Energy balance options'!$A$7:$A$3000,HeatGen!$A1493)</f>
        <v>0</v>
      </c>
      <c r="P1493">
        <f>SUMIFS('Energy balance options'!$F$7:$F$3000,'Energy balance options'!$B$7:$B$3000,HeatGen!P$2,'Energy balance options'!$A$7:$A$3000,HeatGen!$A1493)</f>
        <v>0</v>
      </c>
      <c r="Q1493">
        <f>SUMIFS('Energy balance options'!$F$7:$F$3000,'Energy balance options'!$B$7:$B$3000,HeatGen!Q$2,'Energy balance options'!$A$7:$A$3000,HeatGen!$A1493)</f>
        <v>0</v>
      </c>
      <c r="R1493">
        <f>SUMIFS('Energy balance options'!$F$7:$F$3000,'Energy balance options'!$B$7:$B$3000,HeatGen!R$2,'Energy balance options'!$A$7:$A$3000,HeatGen!$A1493)</f>
        <v>0</v>
      </c>
      <c r="S1493">
        <f>SUMIFS('Energy balance options'!$G$7:$G$3000,'Energy balance options'!$B$7:$B$3000,HeatGen!S$2,'Energy balance options'!$A$7:$A$3000,HeatGen!$A1493)</f>
        <v>0</v>
      </c>
      <c r="T1493">
        <f>SUMIFS('Energy balance options'!$G$7:$G$3000,'Energy balance options'!$B$7:$B$3000,HeatGen!T$2,'Energy balance options'!$A$7:$A$3000,HeatGen!$A1493)</f>
        <v>0</v>
      </c>
      <c r="U1493">
        <f>SUMIFS('Energy balance options'!$G$7:$G$3000,'Energy balance options'!$B$7:$B$3000,HeatGen!U$2,'Energy balance options'!$A$7:$A$3000,HeatGen!$A1493)</f>
        <v>0</v>
      </c>
      <c r="V1493">
        <f>SUMIFS('Energy balance options'!$G$7:$G$3000,'Energy balance options'!$B$7:$B$3000,HeatGen!V$2,'Energy balance options'!$A$7:$A$3000,HeatGen!$A1493)</f>
        <v>0</v>
      </c>
      <c r="W1493">
        <f>SUMIFS('Energy balance options'!$G$7:$G$3000,'Energy balance options'!$B$7:$B$3000,HeatGen!W$2,'Energy balance options'!$A$7:$A$3000,HeatGen!$A1493)</f>
        <v>0</v>
      </c>
      <c r="X1493">
        <f>SUMIFS('Energy balance options'!$G$7:$G$3000,'Energy balance options'!$B$7:$B$3000,HeatGen!X$2,'Energy balance options'!$A$7:$A$3000,HeatGen!$A1493)</f>
        <v>0</v>
      </c>
      <c r="AG1493">
        <f t="shared" si="295"/>
        <v>0</v>
      </c>
      <c r="AH1493">
        <f t="shared" si="296"/>
        <v>0</v>
      </c>
      <c r="AI1493">
        <f t="shared" si="297"/>
        <v>0</v>
      </c>
      <c r="AJ1493">
        <f t="shared" si="298"/>
        <v>0</v>
      </c>
      <c r="AK1493">
        <f t="shared" si="299"/>
        <v>0</v>
      </c>
      <c r="AL1493">
        <f t="shared" si="300"/>
        <v>0</v>
      </c>
      <c r="AM1493">
        <f t="shared" si="301"/>
        <v>0</v>
      </c>
      <c r="AN1493">
        <f t="shared" si="302"/>
        <v>0</v>
      </c>
      <c r="AO1493">
        <f t="shared" si="303"/>
        <v>0</v>
      </c>
    </row>
    <row r="1494" spans="1:41" x14ac:dyDescent="0.2">
      <c r="A1494" s="9">
        <f>'Cost per option'!A1502</f>
        <v>0</v>
      </c>
      <c r="B1494" t="str">
        <f>_xlfn.IFNA(VLOOKUP(A1494,'Energy balance options'!A$7:C$3000,3,FALSE),"")</f>
        <v/>
      </c>
      <c r="C1494">
        <f>SUMIFS('Energy balance options'!$F$7:$F$3000,'Energy balance options'!$B$7:$B$3000,HeatGen!C$2,'Energy balance options'!$A$7:$A$3000,HeatGen!$A1494)</f>
        <v>0</v>
      </c>
      <c r="D1494">
        <f>SUMIFS('Energy balance options'!$F$7:$F$3000,'Energy balance options'!$B$7:$B$3000,HeatGen!D$2,'Energy balance options'!$A$7:$A$3000,HeatGen!$A1494)</f>
        <v>0</v>
      </c>
      <c r="E1494">
        <f>SUMIFS('Energy balance options'!$F$7:$F$3000,'Energy balance options'!$B$7:$B$3000,HeatGen!E$2,'Energy balance options'!$A$7:$A$3000,HeatGen!$A1494)</f>
        <v>0</v>
      </c>
      <c r="F1494">
        <f>SUMIFS('Energy balance options'!$F$7:$F$3000,'Energy balance options'!$B$7:$B$3000,HeatGen!F$2,'Energy balance options'!$A$7:$A$3000,HeatGen!$A1494)</f>
        <v>0</v>
      </c>
      <c r="G1494">
        <f>SUMIFS('Energy balance options'!$F$7:$F$3000,'Energy balance options'!$B$7:$B$3000,HeatGen!G$2,'Energy balance options'!$A$7:$A$3000,HeatGen!$A1494)</f>
        <v>0</v>
      </c>
      <c r="H1494">
        <f>SUMIFS('Energy balance options'!$F$7:$F$3000,'Energy balance options'!$B$7:$B$3000,HeatGen!H$2,'Energy balance options'!$A$7:$A$3000,HeatGen!$A1494)</f>
        <v>0</v>
      </c>
      <c r="I1494">
        <f>SUMIFS('Energy balance options'!$F$7:$F$3000,'Energy balance options'!$B$7:$B$3000,HeatGen!I$2,'Energy balance options'!$A$7:$A$3000,HeatGen!$A1494)</f>
        <v>0</v>
      </c>
      <c r="J1494">
        <f>SUMIFS('Energy balance options'!$F$7:$F$3000,'Energy balance options'!$B$7:$B$3000,HeatGen!J$2,'Energy balance options'!$A$7:$A$3000,HeatGen!$A1494)</f>
        <v>0</v>
      </c>
      <c r="K1494">
        <f>SUMIFS('Energy balance options'!$F$7:$F$3000,'Energy balance options'!$B$7:$B$3000,HeatGen!K$2,'Energy balance options'!$A$7:$A$3000,HeatGen!$A1494)</f>
        <v>0</v>
      </c>
      <c r="L1494">
        <f>SUMIFS('Energy balance options'!$F$7:$F$3000,'Energy balance options'!$B$7:$B$3000,HeatGen!L$2,'Energy balance options'!$A$7:$A$3000,HeatGen!$A1494)</f>
        <v>0</v>
      </c>
      <c r="M1494">
        <f>SUMIFS('Energy balance options'!$F$7:$F$3000,'Energy balance options'!$B$7:$B$3000,HeatGen!M$2,'Energy balance options'!$A$7:$A$3000,HeatGen!$A1494)</f>
        <v>0</v>
      </c>
      <c r="N1494">
        <f>SUMIFS('Energy balance options'!$F$7:$F$3000,'Energy balance options'!$B$7:$B$3000,HeatGen!N$2,'Energy balance options'!$A$7:$A$3000,HeatGen!$A1494)</f>
        <v>0</v>
      </c>
      <c r="P1494">
        <f>SUMIFS('Energy balance options'!$F$7:$F$3000,'Energy balance options'!$B$7:$B$3000,HeatGen!P$2,'Energy balance options'!$A$7:$A$3000,HeatGen!$A1494)</f>
        <v>0</v>
      </c>
      <c r="Q1494">
        <f>SUMIFS('Energy balance options'!$F$7:$F$3000,'Energy balance options'!$B$7:$B$3000,HeatGen!Q$2,'Energy balance options'!$A$7:$A$3000,HeatGen!$A1494)</f>
        <v>0</v>
      </c>
      <c r="R1494">
        <f>SUMIFS('Energy balance options'!$F$7:$F$3000,'Energy balance options'!$B$7:$B$3000,HeatGen!R$2,'Energy balance options'!$A$7:$A$3000,HeatGen!$A1494)</f>
        <v>0</v>
      </c>
      <c r="S1494">
        <f>SUMIFS('Energy balance options'!$G$7:$G$3000,'Energy balance options'!$B$7:$B$3000,HeatGen!S$2,'Energy balance options'!$A$7:$A$3000,HeatGen!$A1494)</f>
        <v>0</v>
      </c>
      <c r="T1494">
        <f>SUMIFS('Energy balance options'!$G$7:$G$3000,'Energy balance options'!$B$7:$B$3000,HeatGen!T$2,'Energy balance options'!$A$7:$A$3000,HeatGen!$A1494)</f>
        <v>0</v>
      </c>
      <c r="U1494">
        <f>SUMIFS('Energy balance options'!$G$7:$G$3000,'Energy balance options'!$B$7:$B$3000,HeatGen!U$2,'Energy balance options'!$A$7:$A$3000,HeatGen!$A1494)</f>
        <v>0</v>
      </c>
      <c r="V1494">
        <f>SUMIFS('Energy balance options'!$G$7:$G$3000,'Energy balance options'!$B$7:$B$3000,HeatGen!V$2,'Energy balance options'!$A$7:$A$3000,HeatGen!$A1494)</f>
        <v>0</v>
      </c>
      <c r="W1494">
        <f>SUMIFS('Energy balance options'!$G$7:$G$3000,'Energy balance options'!$B$7:$B$3000,HeatGen!W$2,'Energy balance options'!$A$7:$A$3000,HeatGen!$A1494)</f>
        <v>0</v>
      </c>
      <c r="X1494">
        <f>SUMIFS('Energy balance options'!$G$7:$G$3000,'Energy balance options'!$B$7:$B$3000,HeatGen!X$2,'Energy balance options'!$A$7:$A$3000,HeatGen!$A1494)</f>
        <v>0</v>
      </c>
      <c r="AG1494">
        <f t="shared" si="295"/>
        <v>0</v>
      </c>
      <c r="AH1494">
        <f t="shared" si="296"/>
        <v>0</v>
      </c>
      <c r="AI1494">
        <f t="shared" si="297"/>
        <v>0</v>
      </c>
      <c r="AJ1494">
        <f t="shared" si="298"/>
        <v>0</v>
      </c>
      <c r="AK1494">
        <f t="shared" si="299"/>
        <v>0</v>
      </c>
      <c r="AL1494">
        <f t="shared" si="300"/>
        <v>0</v>
      </c>
      <c r="AM1494">
        <f t="shared" si="301"/>
        <v>0</v>
      </c>
      <c r="AN1494">
        <f t="shared" si="302"/>
        <v>0</v>
      </c>
      <c r="AO1494">
        <f t="shared" si="303"/>
        <v>0</v>
      </c>
    </row>
    <row r="1495" spans="1:41" x14ac:dyDescent="0.2">
      <c r="A1495" s="9">
        <f>'Cost per option'!A1503</f>
        <v>0</v>
      </c>
      <c r="B1495" t="str">
        <f>_xlfn.IFNA(VLOOKUP(A1495,'Energy balance options'!A$7:C$3000,3,FALSE),"")</f>
        <v/>
      </c>
      <c r="C1495">
        <f>SUMIFS('Energy balance options'!$F$7:$F$3000,'Energy balance options'!$B$7:$B$3000,HeatGen!C$2,'Energy balance options'!$A$7:$A$3000,HeatGen!$A1495)</f>
        <v>0</v>
      </c>
      <c r="D1495">
        <f>SUMIFS('Energy balance options'!$F$7:$F$3000,'Energy balance options'!$B$7:$B$3000,HeatGen!D$2,'Energy balance options'!$A$7:$A$3000,HeatGen!$A1495)</f>
        <v>0</v>
      </c>
      <c r="E1495">
        <f>SUMIFS('Energy balance options'!$F$7:$F$3000,'Energy balance options'!$B$7:$B$3000,HeatGen!E$2,'Energy balance options'!$A$7:$A$3000,HeatGen!$A1495)</f>
        <v>0</v>
      </c>
      <c r="F1495">
        <f>SUMIFS('Energy balance options'!$F$7:$F$3000,'Energy balance options'!$B$7:$B$3000,HeatGen!F$2,'Energy balance options'!$A$7:$A$3000,HeatGen!$A1495)</f>
        <v>0</v>
      </c>
      <c r="G1495">
        <f>SUMIFS('Energy balance options'!$F$7:$F$3000,'Energy balance options'!$B$7:$B$3000,HeatGen!G$2,'Energy balance options'!$A$7:$A$3000,HeatGen!$A1495)</f>
        <v>0</v>
      </c>
      <c r="H1495">
        <f>SUMIFS('Energy balance options'!$F$7:$F$3000,'Energy balance options'!$B$7:$B$3000,HeatGen!H$2,'Energy balance options'!$A$7:$A$3000,HeatGen!$A1495)</f>
        <v>0</v>
      </c>
      <c r="I1495">
        <f>SUMIFS('Energy balance options'!$F$7:$F$3000,'Energy balance options'!$B$7:$B$3000,HeatGen!I$2,'Energy balance options'!$A$7:$A$3000,HeatGen!$A1495)</f>
        <v>0</v>
      </c>
      <c r="J1495">
        <f>SUMIFS('Energy balance options'!$F$7:$F$3000,'Energy balance options'!$B$7:$B$3000,HeatGen!J$2,'Energy balance options'!$A$7:$A$3000,HeatGen!$A1495)</f>
        <v>0</v>
      </c>
      <c r="K1495">
        <f>SUMIFS('Energy balance options'!$F$7:$F$3000,'Energy balance options'!$B$7:$B$3000,HeatGen!K$2,'Energy balance options'!$A$7:$A$3000,HeatGen!$A1495)</f>
        <v>0</v>
      </c>
      <c r="L1495">
        <f>SUMIFS('Energy balance options'!$F$7:$F$3000,'Energy balance options'!$B$7:$B$3000,HeatGen!L$2,'Energy balance options'!$A$7:$A$3000,HeatGen!$A1495)</f>
        <v>0</v>
      </c>
      <c r="M1495">
        <f>SUMIFS('Energy balance options'!$F$7:$F$3000,'Energy balance options'!$B$7:$B$3000,HeatGen!M$2,'Energy balance options'!$A$7:$A$3000,HeatGen!$A1495)</f>
        <v>0</v>
      </c>
      <c r="N1495">
        <f>SUMIFS('Energy balance options'!$F$7:$F$3000,'Energy balance options'!$B$7:$B$3000,HeatGen!N$2,'Energy balance options'!$A$7:$A$3000,HeatGen!$A1495)</f>
        <v>0</v>
      </c>
      <c r="P1495">
        <f>SUMIFS('Energy balance options'!$F$7:$F$3000,'Energy balance options'!$B$7:$B$3000,HeatGen!P$2,'Energy balance options'!$A$7:$A$3000,HeatGen!$A1495)</f>
        <v>0</v>
      </c>
      <c r="Q1495">
        <f>SUMIFS('Energy balance options'!$F$7:$F$3000,'Energy balance options'!$B$7:$B$3000,HeatGen!Q$2,'Energy balance options'!$A$7:$A$3000,HeatGen!$A1495)</f>
        <v>0</v>
      </c>
      <c r="R1495">
        <f>SUMIFS('Energy balance options'!$F$7:$F$3000,'Energy balance options'!$B$7:$B$3000,HeatGen!R$2,'Energy balance options'!$A$7:$A$3000,HeatGen!$A1495)</f>
        <v>0</v>
      </c>
      <c r="S1495">
        <f>SUMIFS('Energy balance options'!$G$7:$G$3000,'Energy balance options'!$B$7:$B$3000,HeatGen!S$2,'Energy balance options'!$A$7:$A$3000,HeatGen!$A1495)</f>
        <v>0</v>
      </c>
      <c r="T1495">
        <f>SUMIFS('Energy balance options'!$G$7:$G$3000,'Energy balance options'!$B$7:$B$3000,HeatGen!T$2,'Energy balance options'!$A$7:$A$3000,HeatGen!$A1495)</f>
        <v>0</v>
      </c>
      <c r="U1495">
        <f>SUMIFS('Energy balance options'!$G$7:$G$3000,'Energy balance options'!$B$7:$B$3000,HeatGen!U$2,'Energy balance options'!$A$7:$A$3000,HeatGen!$A1495)</f>
        <v>0</v>
      </c>
      <c r="V1495">
        <f>SUMIFS('Energy balance options'!$G$7:$G$3000,'Energy balance options'!$B$7:$B$3000,HeatGen!V$2,'Energy balance options'!$A$7:$A$3000,HeatGen!$A1495)</f>
        <v>0</v>
      </c>
      <c r="W1495">
        <f>SUMIFS('Energy balance options'!$G$7:$G$3000,'Energy balance options'!$B$7:$B$3000,HeatGen!W$2,'Energy balance options'!$A$7:$A$3000,HeatGen!$A1495)</f>
        <v>0</v>
      </c>
      <c r="X1495">
        <f>SUMIFS('Energy balance options'!$G$7:$G$3000,'Energy balance options'!$B$7:$B$3000,HeatGen!X$2,'Energy balance options'!$A$7:$A$3000,HeatGen!$A1495)</f>
        <v>0</v>
      </c>
      <c r="AG1495">
        <f t="shared" si="295"/>
        <v>0</v>
      </c>
      <c r="AH1495">
        <f t="shared" si="296"/>
        <v>0</v>
      </c>
      <c r="AI1495">
        <f t="shared" si="297"/>
        <v>0</v>
      </c>
      <c r="AJ1495">
        <f t="shared" si="298"/>
        <v>0</v>
      </c>
      <c r="AK1495">
        <f t="shared" si="299"/>
        <v>0</v>
      </c>
      <c r="AL1495">
        <f t="shared" si="300"/>
        <v>0</v>
      </c>
      <c r="AM1495">
        <f t="shared" si="301"/>
        <v>0</v>
      </c>
      <c r="AN1495">
        <f t="shared" si="302"/>
        <v>0</v>
      </c>
      <c r="AO1495">
        <f t="shared" si="303"/>
        <v>0</v>
      </c>
    </row>
    <row r="1496" spans="1:41" x14ac:dyDescent="0.2">
      <c r="A1496" s="9">
        <f>'Cost per option'!A1504</f>
        <v>0</v>
      </c>
      <c r="B1496" t="str">
        <f>_xlfn.IFNA(VLOOKUP(A1496,'Energy balance options'!A$7:C$3000,3,FALSE),"")</f>
        <v/>
      </c>
      <c r="C1496">
        <f>SUMIFS('Energy balance options'!$F$7:$F$3000,'Energy balance options'!$B$7:$B$3000,HeatGen!C$2,'Energy balance options'!$A$7:$A$3000,HeatGen!$A1496)</f>
        <v>0</v>
      </c>
      <c r="D1496">
        <f>SUMIFS('Energy balance options'!$F$7:$F$3000,'Energy balance options'!$B$7:$B$3000,HeatGen!D$2,'Energy balance options'!$A$7:$A$3000,HeatGen!$A1496)</f>
        <v>0</v>
      </c>
      <c r="E1496">
        <f>SUMIFS('Energy balance options'!$F$7:$F$3000,'Energy balance options'!$B$7:$B$3000,HeatGen!E$2,'Energy balance options'!$A$7:$A$3000,HeatGen!$A1496)</f>
        <v>0</v>
      </c>
      <c r="F1496">
        <f>SUMIFS('Energy balance options'!$F$7:$F$3000,'Energy balance options'!$B$7:$B$3000,HeatGen!F$2,'Energy balance options'!$A$7:$A$3000,HeatGen!$A1496)</f>
        <v>0</v>
      </c>
      <c r="G1496">
        <f>SUMIFS('Energy balance options'!$F$7:$F$3000,'Energy balance options'!$B$7:$B$3000,HeatGen!G$2,'Energy balance options'!$A$7:$A$3000,HeatGen!$A1496)</f>
        <v>0</v>
      </c>
      <c r="H1496">
        <f>SUMIFS('Energy balance options'!$F$7:$F$3000,'Energy balance options'!$B$7:$B$3000,HeatGen!H$2,'Energy balance options'!$A$7:$A$3000,HeatGen!$A1496)</f>
        <v>0</v>
      </c>
      <c r="I1496">
        <f>SUMIFS('Energy balance options'!$F$7:$F$3000,'Energy balance options'!$B$7:$B$3000,HeatGen!I$2,'Energy balance options'!$A$7:$A$3000,HeatGen!$A1496)</f>
        <v>0</v>
      </c>
      <c r="J1496">
        <f>SUMIFS('Energy balance options'!$F$7:$F$3000,'Energy balance options'!$B$7:$B$3000,HeatGen!J$2,'Energy balance options'!$A$7:$A$3000,HeatGen!$A1496)</f>
        <v>0</v>
      </c>
      <c r="K1496">
        <f>SUMIFS('Energy balance options'!$F$7:$F$3000,'Energy balance options'!$B$7:$B$3000,HeatGen!K$2,'Energy balance options'!$A$7:$A$3000,HeatGen!$A1496)</f>
        <v>0</v>
      </c>
      <c r="L1496">
        <f>SUMIFS('Energy balance options'!$F$7:$F$3000,'Energy balance options'!$B$7:$B$3000,HeatGen!L$2,'Energy balance options'!$A$7:$A$3000,HeatGen!$A1496)</f>
        <v>0</v>
      </c>
      <c r="M1496">
        <f>SUMIFS('Energy balance options'!$F$7:$F$3000,'Energy balance options'!$B$7:$B$3000,HeatGen!M$2,'Energy balance options'!$A$7:$A$3000,HeatGen!$A1496)</f>
        <v>0</v>
      </c>
      <c r="N1496">
        <f>SUMIFS('Energy balance options'!$F$7:$F$3000,'Energy balance options'!$B$7:$B$3000,HeatGen!N$2,'Energy balance options'!$A$7:$A$3000,HeatGen!$A1496)</f>
        <v>0</v>
      </c>
      <c r="P1496">
        <f>SUMIFS('Energy balance options'!$F$7:$F$3000,'Energy balance options'!$B$7:$B$3000,HeatGen!P$2,'Energy balance options'!$A$7:$A$3000,HeatGen!$A1496)</f>
        <v>0</v>
      </c>
      <c r="Q1496">
        <f>SUMIFS('Energy balance options'!$F$7:$F$3000,'Energy balance options'!$B$7:$B$3000,HeatGen!Q$2,'Energy balance options'!$A$7:$A$3000,HeatGen!$A1496)</f>
        <v>0</v>
      </c>
      <c r="R1496">
        <f>SUMIFS('Energy balance options'!$F$7:$F$3000,'Energy balance options'!$B$7:$B$3000,HeatGen!R$2,'Energy balance options'!$A$7:$A$3000,HeatGen!$A1496)</f>
        <v>0</v>
      </c>
      <c r="S1496">
        <f>SUMIFS('Energy balance options'!$G$7:$G$3000,'Energy balance options'!$B$7:$B$3000,HeatGen!S$2,'Energy balance options'!$A$7:$A$3000,HeatGen!$A1496)</f>
        <v>0</v>
      </c>
      <c r="T1496">
        <f>SUMIFS('Energy balance options'!$G$7:$G$3000,'Energy balance options'!$B$7:$B$3000,HeatGen!T$2,'Energy balance options'!$A$7:$A$3000,HeatGen!$A1496)</f>
        <v>0</v>
      </c>
      <c r="U1496">
        <f>SUMIFS('Energy balance options'!$G$7:$G$3000,'Energy balance options'!$B$7:$B$3000,HeatGen!U$2,'Energy balance options'!$A$7:$A$3000,HeatGen!$A1496)</f>
        <v>0</v>
      </c>
      <c r="V1496">
        <f>SUMIFS('Energy balance options'!$G$7:$G$3000,'Energy balance options'!$B$7:$B$3000,HeatGen!V$2,'Energy balance options'!$A$7:$A$3000,HeatGen!$A1496)</f>
        <v>0</v>
      </c>
      <c r="W1496">
        <f>SUMIFS('Energy balance options'!$G$7:$G$3000,'Energy balance options'!$B$7:$B$3000,HeatGen!W$2,'Energy balance options'!$A$7:$A$3000,HeatGen!$A1496)</f>
        <v>0</v>
      </c>
      <c r="X1496">
        <f>SUMIFS('Energy balance options'!$G$7:$G$3000,'Energy balance options'!$B$7:$B$3000,HeatGen!X$2,'Energy balance options'!$A$7:$A$3000,HeatGen!$A1496)</f>
        <v>0</v>
      </c>
      <c r="AG1496">
        <f t="shared" si="295"/>
        <v>0</v>
      </c>
      <c r="AH1496">
        <f t="shared" si="296"/>
        <v>0</v>
      </c>
      <c r="AI1496">
        <f t="shared" si="297"/>
        <v>0</v>
      </c>
      <c r="AJ1496">
        <f t="shared" si="298"/>
        <v>0</v>
      </c>
      <c r="AK1496">
        <f t="shared" si="299"/>
        <v>0</v>
      </c>
      <c r="AL1496">
        <f t="shared" si="300"/>
        <v>0</v>
      </c>
      <c r="AM1496">
        <f t="shared" si="301"/>
        <v>0</v>
      </c>
      <c r="AN1496">
        <f t="shared" si="302"/>
        <v>0</v>
      </c>
      <c r="AO1496">
        <f t="shared" si="303"/>
        <v>0</v>
      </c>
    </row>
    <row r="1497" spans="1:41" x14ac:dyDescent="0.2">
      <c r="A1497" s="9">
        <f>'Cost per option'!A1505</f>
        <v>0</v>
      </c>
      <c r="B1497" t="str">
        <f>_xlfn.IFNA(VLOOKUP(A1497,'Energy balance options'!A$7:C$3000,3,FALSE),"")</f>
        <v/>
      </c>
      <c r="C1497">
        <f>SUMIFS('Energy balance options'!$F$7:$F$3000,'Energy balance options'!$B$7:$B$3000,HeatGen!C$2,'Energy balance options'!$A$7:$A$3000,HeatGen!$A1497)</f>
        <v>0</v>
      </c>
      <c r="D1497">
        <f>SUMIFS('Energy balance options'!$F$7:$F$3000,'Energy balance options'!$B$7:$B$3000,HeatGen!D$2,'Energy balance options'!$A$7:$A$3000,HeatGen!$A1497)</f>
        <v>0</v>
      </c>
      <c r="E1497">
        <f>SUMIFS('Energy balance options'!$F$7:$F$3000,'Energy balance options'!$B$7:$B$3000,HeatGen!E$2,'Energy balance options'!$A$7:$A$3000,HeatGen!$A1497)</f>
        <v>0</v>
      </c>
      <c r="F1497">
        <f>SUMIFS('Energy balance options'!$F$7:$F$3000,'Energy balance options'!$B$7:$B$3000,HeatGen!F$2,'Energy balance options'!$A$7:$A$3000,HeatGen!$A1497)</f>
        <v>0</v>
      </c>
      <c r="G1497">
        <f>SUMIFS('Energy balance options'!$F$7:$F$3000,'Energy balance options'!$B$7:$B$3000,HeatGen!G$2,'Energy balance options'!$A$7:$A$3000,HeatGen!$A1497)</f>
        <v>0</v>
      </c>
      <c r="H1497">
        <f>SUMIFS('Energy balance options'!$F$7:$F$3000,'Energy balance options'!$B$7:$B$3000,HeatGen!H$2,'Energy balance options'!$A$7:$A$3000,HeatGen!$A1497)</f>
        <v>0</v>
      </c>
      <c r="I1497">
        <f>SUMIFS('Energy balance options'!$F$7:$F$3000,'Energy balance options'!$B$7:$B$3000,HeatGen!I$2,'Energy balance options'!$A$7:$A$3000,HeatGen!$A1497)</f>
        <v>0</v>
      </c>
      <c r="J1497">
        <f>SUMIFS('Energy balance options'!$F$7:$F$3000,'Energy balance options'!$B$7:$B$3000,HeatGen!J$2,'Energy balance options'!$A$7:$A$3000,HeatGen!$A1497)</f>
        <v>0</v>
      </c>
      <c r="K1497">
        <f>SUMIFS('Energy balance options'!$F$7:$F$3000,'Energy balance options'!$B$7:$B$3000,HeatGen!K$2,'Energy balance options'!$A$7:$A$3000,HeatGen!$A1497)</f>
        <v>0</v>
      </c>
      <c r="L1497">
        <f>SUMIFS('Energy balance options'!$F$7:$F$3000,'Energy balance options'!$B$7:$B$3000,HeatGen!L$2,'Energy balance options'!$A$7:$A$3000,HeatGen!$A1497)</f>
        <v>0</v>
      </c>
      <c r="M1497">
        <f>SUMIFS('Energy balance options'!$F$7:$F$3000,'Energy balance options'!$B$7:$B$3000,HeatGen!M$2,'Energy balance options'!$A$7:$A$3000,HeatGen!$A1497)</f>
        <v>0</v>
      </c>
      <c r="N1497">
        <f>SUMIFS('Energy balance options'!$F$7:$F$3000,'Energy balance options'!$B$7:$B$3000,HeatGen!N$2,'Energy balance options'!$A$7:$A$3000,HeatGen!$A1497)</f>
        <v>0</v>
      </c>
      <c r="P1497">
        <f>SUMIFS('Energy balance options'!$F$7:$F$3000,'Energy balance options'!$B$7:$B$3000,HeatGen!P$2,'Energy balance options'!$A$7:$A$3000,HeatGen!$A1497)</f>
        <v>0</v>
      </c>
      <c r="Q1497">
        <f>SUMIFS('Energy balance options'!$F$7:$F$3000,'Energy balance options'!$B$7:$B$3000,HeatGen!Q$2,'Energy balance options'!$A$7:$A$3000,HeatGen!$A1497)</f>
        <v>0</v>
      </c>
      <c r="R1497">
        <f>SUMIFS('Energy balance options'!$F$7:$F$3000,'Energy balance options'!$B$7:$B$3000,HeatGen!R$2,'Energy balance options'!$A$7:$A$3000,HeatGen!$A1497)</f>
        <v>0</v>
      </c>
      <c r="S1497">
        <f>SUMIFS('Energy balance options'!$G$7:$G$3000,'Energy balance options'!$B$7:$B$3000,HeatGen!S$2,'Energy balance options'!$A$7:$A$3000,HeatGen!$A1497)</f>
        <v>0</v>
      </c>
      <c r="T1497">
        <f>SUMIFS('Energy balance options'!$G$7:$G$3000,'Energy balance options'!$B$7:$B$3000,HeatGen!T$2,'Energy balance options'!$A$7:$A$3000,HeatGen!$A1497)</f>
        <v>0</v>
      </c>
      <c r="U1497">
        <f>SUMIFS('Energy balance options'!$G$7:$G$3000,'Energy balance options'!$B$7:$B$3000,HeatGen!U$2,'Energy balance options'!$A$7:$A$3000,HeatGen!$A1497)</f>
        <v>0</v>
      </c>
      <c r="V1497">
        <f>SUMIFS('Energy balance options'!$G$7:$G$3000,'Energy balance options'!$B$7:$B$3000,HeatGen!V$2,'Energy balance options'!$A$7:$A$3000,HeatGen!$A1497)</f>
        <v>0</v>
      </c>
      <c r="W1497">
        <f>SUMIFS('Energy balance options'!$G$7:$G$3000,'Energy balance options'!$B$7:$B$3000,HeatGen!W$2,'Energy balance options'!$A$7:$A$3000,HeatGen!$A1497)</f>
        <v>0</v>
      </c>
      <c r="X1497">
        <f>SUMIFS('Energy balance options'!$G$7:$G$3000,'Energy balance options'!$B$7:$B$3000,HeatGen!X$2,'Energy balance options'!$A$7:$A$3000,HeatGen!$A1497)</f>
        <v>0</v>
      </c>
      <c r="AG1497">
        <f t="shared" si="295"/>
        <v>0</v>
      </c>
      <c r="AH1497">
        <f t="shared" si="296"/>
        <v>0</v>
      </c>
      <c r="AI1497">
        <f t="shared" si="297"/>
        <v>0</v>
      </c>
      <c r="AJ1497">
        <f t="shared" si="298"/>
        <v>0</v>
      </c>
      <c r="AK1497">
        <f t="shared" si="299"/>
        <v>0</v>
      </c>
      <c r="AL1497">
        <f t="shared" si="300"/>
        <v>0</v>
      </c>
      <c r="AM1497">
        <f t="shared" si="301"/>
        <v>0</v>
      </c>
      <c r="AN1497">
        <f t="shared" si="302"/>
        <v>0</v>
      </c>
      <c r="AO1497">
        <f t="shared" si="303"/>
        <v>0</v>
      </c>
    </row>
    <row r="1498" spans="1:41" x14ac:dyDescent="0.2">
      <c r="A1498" s="9">
        <f>'Cost per option'!A1506</f>
        <v>0</v>
      </c>
      <c r="B1498" t="str">
        <f>_xlfn.IFNA(VLOOKUP(A1498,'Energy balance options'!A$7:C$3000,3,FALSE),"")</f>
        <v/>
      </c>
      <c r="C1498">
        <f>SUMIFS('Energy balance options'!$F$7:$F$3000,'Energy balance options'!$B$7:$B$3000,HeatGen!C$2,'Energy balance options'!$A$7:$A$3000,HeatGen!$A1498)</f>
        <v>0</v>
      </c>
      <c r="D1498">
        <f>SUMIFS('Energy balance options'!$F$7:$F$3000,'Energy balance options'!$B$7:$B$3000,HeatGen!D$2,'Energy balance options'!$A$7:$A$3000,HeatGen!$A1498)</f>
        <v>0</v>
      </c>
      <c r="E1498">
        <f>SUMIFS('Energy balance options'!$F$7:$F$3000,'Energy balance options'!$B$7:$B$3000,HeatGen!E$2,'Energy balance options'!$A$7:$A$3000,HeatGen!$A1498)</f>
        <v>0</v>
      </c>
      <c r="F1498">
        <f>SUMIFS('Energy balance options'!$F$7:$F$3000,'Energy balance options'!$B$7:$B$3000,HeatGen!F$2,'Energy balance options'!$A$7:$A$3000,HeatGen!$A1498)</f>
        <v>0</v>
      </c>
      <c r="G1498">
        <f>SUMIFS('Energy balance options'!$F$7:$F$3000,'Energy balance options'!$B$7:$B$3000,HeatGen!G$2,'Energy balance options'!$A$7:$A$3000,HeatGen!$A1498)</f>
        <v>0</v>
      </c>
      <c r="H1498">
        <f>SUMIFS('Energy balance options'!$F$7:$F$3000,'Energy balance options'!$B$7:$B$3000,HeatGen!H$2,'Energy balance options'!$A$7:$A$3000,HeatGen!$A1498)</f>
        <v>0</v>
      </c>
      <c r="I1498">
        <f>SUMIFS('Energy balance options'!$F$7:$F$3000,'Energy balance options'!$B$7:$B$3000,HeatGen!I$2,'Energy balance options'!$A$7:$A$3000,HeatGen!$A1498)</f>
        <v>0</v>
      </c>
      <c r="J1498">
        <f>SUMIFS('Energy balance options'!$F$7:$F$3000,'Energy balance options'!$B$7:$B$3000,HeatGen!J$2,'Energy balance options'!$A$7:$A$3000,HeatGen!$A1498)</f>
        <v>0</v>
      </c>
      <c r="K1498">
        <f>SUMIFS('Energy balance options'!$F$7:$F$3000,'Energy balance options'!$B$7:$B$3000,HeatGen!K$2,'Energy balance options'!$A$7:$A$3000,HeatGen!$A1498)</f>
        <v>0</v>
      </c>
      <c r="L1498">
        <f>SUMIFS('Energy balance options'!$F$7:$F$3000,'Energy balance options'!$B$7:$B$3000,HeatGen!L$2,'Energy balance options'!$A$7:$A$3000,HeatGen!$A1498)</f>
        <v>0</v>
      </c>
      <c r="M1498">
        <f>SUMIFS('Energy balance options'!$F$7:$F$3000,'Energy balance options'!$B$7:$B$3000,HeatGen!M$2,'Energy balance options'!$A$7:$A$3000,HeatGen!$A1498)</f>
        <v>0</v>
      </c>
      <c r="N1498">
        <f>SUMIFS('Energy balance options'!$F$7:$F$3000,'Energy balance options'!$B$7:$B$3000,HeatGen!N$2,'Energy balance options'!$A$7:$A$3000,HeatGen!$A1498)</f>
        <v>0</v>
      </c>
      <c r="P1498">
        <f>SUMIFS('Energy balance options'!$F$7:$F$3000,'Energy balance options'!$B$7:$B$3000,HeatGen!P$2,'Energy balance options'!$A$7:$A$3000,HeatGen!$A1498)</f>
        <v>0</v>
      </c>
      <c r="Q1498">
        <f>SUMIFS('Energy balance options'!$F$7:$F$3000,'Energy balance options'!$B$7:$B$3000,HeatGen!Q$2,'Energy balance options'!$A$7:$A$3000,HeatGen!$A1498)</f>
        <v>0</v>
      </c>
      <c r="R1498">
        <f>SUMIFS('Energy balance options'!$F$7:$F$3000,'Energy balance options'!$B$7:$B$3000,HeatGen!R$2,'Energy balance options'!$A$7:$A$3000,HeatGen!$A1498)</f>
        <v>0</v>
      </c>
      <c r="S1498">
        <f>SUMIFS('Energy balance options'!$G$7:$G$3000,'Energy balance options'!$B$7:$B$3000,HeatGen!S$2,'Energy balance options'!$A$7:$A$3000,HeatGen!$A1498)</f>
        <v>0</v>
      </c>
      <c r="T1498">
        <f>SUMIFS('Energy balance options'!$G$7:$G$3000,'Energy balance options'!$B$7:$B$3000,HeatGen!T$2,'Energy balance options'!$A$7:$A$3000,HeatGen!$A1498)</f>
        <v>0</v>
      </c>
      <c r="U1498">
        <f>SUMIFS('Energy balance options'!$G$7:$G$3000,'Energy balance options'!$B$7:$B$3000,HeatGen!U$2,'Energy balance options'!$A$7:$A$3000,HeatGen!$A1498)</f>
        <v>0</v>
      </c>
      <c r="V1498">
        <f>SUMIFS('Energy balance options'!$G$7:$G$3000,'Energy balance options'!$B$7:$B$3000,HeatGen!V$2,'Energy balance options'!$A$7:$A$3000,HeatGen!$A1498)</f>
        <v>0</v>
      </c>
      <c r="W1498">
        <f>SUMIFS('Energy balance options'!$G$7:$G$3000,'Energy balance options'!$B$7:$B$3000,HeatGen!W$2,'Energy balance options'!$A$7:$A$3000,HeatGen!$A1498)</f>
        <v>0</v>
      </c>
      <c r="X1498">
        <f>SUMIFS('Energy balance options'!$G$7:$G$3000,'Energy balance options'!$B$7:$B$3000,HeatGen!X$2,'Energy balance options'!$A$7:$A$3000,HeatGen!$A1498)</f>
        <v>0</v>
      </c>
      <c r="AG1498">
        <f t="shared" si="295"/>
        <v>0</v>
      </c>
      <c r="AH1498">
        <f t="shared" si="296"/>
        <v>0</v>
      </c>
      <c r="AI1498">
        <f t="shared" si="297"/>
        <v>0</v>
      </c>
      <c r="AJ1498">
        <f t="shared" si="298"/>
        <v>0</v>
      </c>
      <c r="AK1498">
        <f t="shared" si="299"/>
        <v>0</v>
      </c>
      <c r="AL1498">
        <f t="shared" si="300"/>
        <v>0</v>
      </c>
      <c r="AM1498">
        <f t="shared" si="301"/>
        <v>0</v>
      </c>
      <c r="AN1498">
        <f t="shared" si="302"/>
        <v>0</v>
      </c>
      <c r="AO1498">
        <f t="shared" si="303"/>
        <v>0</v>
      </c>
    </row>
    <row r="1499" spans="1:41" x14ac:dyDescent="0.2">
      <c r="A1499" s="9">
        <f>'Cost per option'!A1507</f>
        <v>0</v>
      </c>
      <c r="B1499" t="str">
        <f>_xlfn.IFNA(VLOOKUP(A1499,'Energy balance options'!A$7:C$3000,3,FALSE),"")</f>
        <v/>
      </c>
      <c r="C1499">
        <f>SUMIFS('Energy balance options'!$F$7:$F$3000,'Energy balance options'!$B$7:$B$3000,HeatGen!C$2,'Energy balance options'!$A$7:$A$3000,HeatGen!$A1499)</f>
        <v>0</v>
      </c>
      <c r="D1499">
        <f>SUMIFS('Energy balance options'!$F$7:$F$3000,'Energy balance options'!$B$7:$B$3000,HeatGen!D$2,'Energy balance options'!$A$7:$A$3000,HeatGen!$A1499)</f>
        <v>0</v>
      </c>
      <c r="E1499">
        <f>SUMIFS('Energy balance options'!$F$7:$F$3000,'Energy balance options'!$B$7:$B$3000,HeatGen!E$2,'Energy balance options'!$A$7:$A$3000,HeatGen!$A1499)</f>
        <v>0</v>
      </c>
      <c r="F1499">
        <f>SUMIFS('Energy balance options'!$F$7:$F$3000,'Energy balance options'!$B$7:$B$3000,HeatGen!F$2,'Energy balance options'!$A$7:$A$3000,HeatGen!$A1499)</f>
        <v>0</v>
      </c>
      <c r="G1499">
        <f>SUMIFS('Energy balance options'!$F$7:$F$3000,'Energy balance options'!$B$7:$B$3000,HeatGen!G$2,'Energy balance options'!$A$7:$A$3000,HeatGen!$A1499)</f>
        <v>0</v>
      </c>
      <c r="H1499">
        <f>SUMIFS('Energy balance options'!$F$7:$F$3000,'Energy balance options'!$B$7:$B$3000,HeatGen!H$2,'Energy balance options'!$A$7:$A$3000,HeatGen!$A1499)</f>
        <v>0</v>
      </c>
      <c r="I1499">
        <f>SUMIFS('Energy balance options'!$F$7:$F$3000,'Energy balance options'!$B$7:$B$3000,HeatGen!I$2,'Energy balance options'!$A$7:$A$3000,HeatGen!$A1499)</f>
        <v>0</v>
      </c>
      <c r="J1499">
        <f>SUMIFS('Energy balance options'!$F$7:$F$3000,'Energy balance options'!$B$7:$B$3000,HeatGen!J$2,'Energy balance options'!$A$7:$A$3000,HeatGen!$A1499)</f>
        <v>0</v>
      </c>
      <c r="K1499">
        <f>SUMIFS('Energy balance options'!$F$7:$F$3000,'Energy balance options'!$B$7:$B$3000,HeatGen!K$2,'Energy balance options'!$A$7:$A$3000,HeatGen!$A1499)</f>
        <v>0</v>
      </c>
      <c r="L1499">
        <f>SUMIFS('Energy balance options'!$F$7:$F$3000,'Energy balance options'!$B$7:$B$3000,HeatGen!L$2,'Energy balance options'!$A$7:$A$3000,HeatGen!$A1499)</f>
        <v>0</v>
      </c>
      <c r="M1499">
        <f>SUMIFS('Energy balance options'!$F$7:$F$3000,'Energy balance options'!$B$7:$B$3000,HeatGen!M$2,'Energy balance options'!$A$7:$A$3000,HeatGen!$A1499)</f>
        <v>0</v>
      </c>
      <c r="N1499">
        <f>SUMIFS('Energy balance options'!$F$7:$F$3000,'Energy balance options'!$B$7:$B$3000,HeatGen!N$2,'Energy balance options'!$A$7:$A$3000,HeatGen!$A1499)</f>
        <v>0</v>
      </c>
      <c r="P1499">
        <f>SUMIFS('Energy balance options'!$F$7:$F$3000,'Energy balance options'!$B$7:$B$3000,HeatGen!P$2,'Energy balance options'!$A$7:$A$3000,HeatGen!$A1499)</f>
        <v>0</v>
      </c>
      <c r="Q1499">
        <f>SUMIFS('Energy balance options'!$F$7:$F$3000,'Energy balance options'!$B$7:$B$3000,HeatGen!Q$2,'Energy balance options'!$A$7:$A$3000,HeatGen!$A1499)</f>
        <v>0</v>
      </c>
      <c r="R1499">
        <f>SUMIFS('Energy balance options'!$F$7:$F$3000,'Energy balance options'!$B$7:$B$3000,HeatGen!R$2,'Energy balance options'!$A$7:$A$3000,HeatGen!$A1499)</f>
        <v>0</v>
      </c>
      <c r="S1499">
        <f>SUMIFS('Energy balance options'!$G$7:$G$3000,'Energy balance options'!$B$7:$B$3000,HeatGen!S$2,'Energy balance options'!$A$7:$A$3000,HeatGen!$A1499)</f>
        <v>0</v>
      </c>
      <c r="T1499">
        <f>SUMIFS('Energy balance options'!$G$7:$G$3000,'Energy balance options'!$B$7:$B$3000,HeatGen!T$2,'Energy balance options'!$A$7:$A$3000,HeatGen!$A1499)</f>
        <v>0</v>
      </c>
      <c r="U1499">
        <f>SUMIFS('Energy balance options'!$G$7:$G$3000,'Energy balance options'!$B$7:$B$3000,HeatGen!U$2,'Energy balance options'!$A$7:$A$3000,HeatGen!$A1499)</f>
        <v>0</v>
      </c>
      <c r="V1499">
        <f>SUMIFS('Energy balance options'!$G$7:$G$3000,'Energy balance options'!$B$7:$B$3000,HeatGen!V$2,'Energy balance options'!$A$7:$A$3000,HeatGen!$A1499)</f>
        <v>0</v>
      </c>
      <c r="W1499">
        <f>SUMIFS('Energy balance options'!$G$7:$G$3000,'Energy balance options'!$B$7:$B$3000,HeatGen!W$2,'Energy balance options'!$A$7:$A$3000,HeatGen!$A1499)</f>
        <v>0</v>
      </c>
      <c r="X1499">
        <f>SUMIFS('Energy balance options'!$G$7:$G$3000,'Energy balance options'!$B$7:$B$3000,HeatGen!X$2,'Energy balance options'!$A$7:$A$3000,HeatGen!$A1499)</f>
        <v>0</v>
      </c>
      <c r="AG1499">
        <f t="shared" si="295"/>
        <v>0</v>
      </c>
      <c r="AH1499">
        <f t="shared" si="296"/>
        <v>0</v>
      </c>
      <c r="AI1499">
        <f t="shared" si="297"/>
        <v>0</v>
      </c>
      <c r="AJ1499">
        <f t="shared" si="298"/>
        <v>0</v>
      </c>
      <c r="AK1499">
        <f t="shared" si="299"/>
        <v>0</v>
      </c>
      <c r="AL1499">
        <f t="shared" si="300"/>
        <v>0</v>
      </c>
      <c r="AM1499">
        <f t="shared" si="301"/>
        <v>0</v>
      </c>
      <c r="AN1499">
        <f t="shared" si="302"/>
        <v>0</v>
      </c>
      <c r="AO1499">
        <f t="shared" si="303"/>
        <v>0</v>
      </c>
    </row>
    <row r="1500" spans="1:41" x14ac:dyDescent="0.2">
      <c r="A1500" s="9">
        <f>'Cost per option'!A1508</f>
        <v>0</v>
      </c>
      <c r="B1500" t="str">
        <f>_xlfn.IFNA(VLOOKUP(A1500,'Energy balance options'!A$7:C$3000,3,FALSE),"")</f>
        <v/>
      </c>
      <c r="C1500">
        <f>SUMIFS('Energy balance options'!$F$7:$F$3000,'Energy balance options'!$B$7:$B$3000,HeatGen!C$2,'Energy balance options'!$A$7:$A$3000,HeatGen!$A1500)</f>
        <v>0</v>
      </c>
      <c r="D1500">
        <f>SUMIFS('Energy balance options'!$F$7:$F$3000,'Energy balance options'!$B$7:$B$3000,HeatGen!D$2,'Energy balance options'!$A$7:$A$3000,HeatGen!$A1500)</f>
        <v>0</v>
      </c>
      <c r="E1500">
        <f>SUMIFS('Energy balance options'!$F$7:$F$3000,'Energy balance options'!$B$7:$B$3000,HeatGen!E$2,'Energy balance options'!$A$7:$A$3000,HeatGen!$A1500)</f>
        <v>0</v>
      </c>
      <c r="F1500">
        <f>SUMIFS('Energy balance options'!$F$7:$F$3000,'Energy balance options'!$B$7:$B$3000,HeatGen!F$2,'Energy balance options'!$A$7:$A$3000,HeatGen!$A1500)</f>
        <v>0</v>
      </c>
      <c r="G1500">
        <f>SUMIFS('Energy balance options'!$F$7:$F$3000,'Energy balance options'!$B$7:$B$3000,HeatGen!G$2,'Energy balance options'!$A$7:$A$3000,HeatGen!$A1500)</f>
        <v>0</v>
      </c>
      <c r="H1500">
        <f>SUMIFS('Energy balance options'!$F$7:$F$3000,'Energy balance options'!$B$7:$B$3000,HeatGen!H$2,'Energy balance options'!$A$7:$A$3000,HeatGen!$A1500)</f>
        <v>0</v>
      </c>
      <c r="I1500">
        <f>SUMIFS('Energy balance options'!$F$7:$F$3000,'Energy balance options'!$B$7:$B$3000,HeatGen!I$2,'Energy balance options'!$A$7:$A$3000,HeatGen!$A1500)</f>
        <v>0</v>
      </c>
      <c r="J1500">
        <f>SUMIFS('Energy balance options'!$F$7:$F$3000,'Energy balance options'!$B$7:$B$3000,HeatGen!J$2,'Energy balance options'!$A$7:$A$3000,HeatGen!$A1500)</f>
        <v>0</v>
      </c>
      <c r="K1500">
        <f>SUMIFS('Energy balance options'!$F$7:$F$3000,'Energy balance options'!$B$7:$B$3000,HeatGen!K$2,'Energy balance options'!$A$7:$A$3000,HeatGen!$A1500)</f>
        <v>0</v>
      </c>
      <c r="L1500">
        <f>SUMIFS('Energy balance options'!$F$7:$F$3000,'Energy balance options'!$B$7:$B$3000,HeatGen!L$2,'Energy balance options'!$A$7:$A$3000,HeatGen!$A1500)</f>
        <v>0</v>
      </c>
      <c r="M1500">
        <f>SUMIFS('Energy balance options'!$F$7:$F$3000,'Energy balance options'!$B$7:$B$3000,HeatGen!M$2,'Energy balance options'!$A$7:$A$3000,HeatGen!$A1500)</f>
        <v>0</v>
      </c>
      <c r="N1500">
        <f>SUMIFS('Energy balance options'!$F$7:$F$3000,'Energy balance options'!$B$7:$B$3000,HeatGen!N$2,'Energy balance options'!$A$7:$A$3000,HeatGen!$A1500)</f>
        <v>0</v>
      </c>
      <c r="P1500">
        <f>SUMIFS('Energy balance options'!$F$7:$F$3000,'Energy balance options'!$B$7:$B$3000,HeatGen!P$2,'Energy balance options'!$A$7:$A$3000,HeatGen!$A1500)</f>
        <v>0</v>
      </c>
      <c r="Q1500">
        <f>SUMIFS('Energy balance options'!$F$7:$F$3000,'Energy balance options'!$B$7:$B$3000,HeatGen!Q$2,'Energy balance options'!$A$7:$A$3000,HeatGen!$A1500)</f>
        <v>0</v>
      </c>
      <c r="R1500">
        <f>SUMIFS('Energy balance options'!$F$7:$F$3000,'Energy balance options'!$B$7:$B$3000,HeatGen!R$2,'Energy balance options'!$A$7:$A$3000,HeatGen!$A1500)</f>
        <v>0</v>
      </c>
      <c r="S1500">
        <f>SUMIFS('Energy balance options'!$G$7:$G$3000,'Energy balance options'!$B$7:$B$3000,HeatGen!S$2,'Energy balance options'!$A$7:$A$3000,HeatGen!$A1500)</f>
        <v>0</v>
      </c>
      <c r="T1500">
        <f>SUMIFS('Energy balance options'!$G$7:$G$3000,'Energy balance options'!$B$7:$B$3000,HeatGen!T$2,'Energy balance options'!$A$7:$A$3000,HeatGen!$A1500)</f>
        <v>0</v>
      </c>
      <c r="U1500">
        <f>SUMIFS('Energy balance options'!$G$7:$G$3000,'Energy balance options'!$B$7:$B$3000,HeatGen!U$2,'Energy balance options'!$A$7:$A$3000,HeatGen!$A1500)</f>
        <v>0</v>
      </c>
      <c r="V1500">
        <f>SUMIFS('Energy balance options'!$G$7:$G$3000,'Energy balance options'!$B$7:$B$3000,HeatGen!V$2,'Energy balance options'!$A$7:$A$3000,HeatGen!$A1500)</f>
        <v>0</v>
      </c>
      <c r="W1500">
        <f>SUMIFS('Energy balance options'!$G$7:$G$3000,'Energy balance options'!$B$7:$B$3000,HeatGen!W$2,'Energy balance options'!$A$7:$A$3000,HeatGen!$A1500)</f>
        <v>0</v>
      </c>
      <c r="X1500">
        <f>SUMIFS('Energy balance options'!$G$7:$G$3000,'Energy balance options'!$B$7:$B$3000,HeatGen!X$2,'Energy balance options'!$A$7:$A$3000,HeatGen!$A1500)</f>
        <v>0</v>
      </c>
      <c r="AG1500">
        <f t="shared" si="295"/>
        <v>0</v>
      </c>
      <c r="AH1500">
        <f t="shared" si="296"/>
        <v>0</v>
      </c>
      <c r="AI1500">
        <f t="shared" si="297"/>
        <v>0</v>
      </c>
      <c r="AJ1500">
        <f t="shared" si="298"/>
        <v>0</v>
      </c>
      <c r="AK1500">
        <f t="shared" si="299"/>
        <v>0</v>
      </c>
      <c r="AL1500">
        <f t="shared" si="300"/>
        <v>0</v>
      </c>
      <c r="AM1500">
        <f t="shared" si="301"/>
        <v>0</v>
      </c>
      <c r="AN1500">
        <f t="shared" si="302"/>
        <v>0</v>
      </c>
      <c r="AO1500">
        <f t="shared" si="303"/>
        <v>0</v>
      </c>
    </row>
    <row r="1501" spans="1:41" x14ac:dyDescent="0.2">
      <c r="A1501" s="9">
        <f>'Cost per option'!A1509</f>
        <v>0</v>
      </c>
      <c r="B1501" t="str">
        <f>_xlfn.IFNA(VLOOKUP(A1501,'Energy balance options'!A$7:C$3000,3,FALSE),"")</f>
        <v/>
      </c>
      <c r="C1501">
        <f>SUMIFS('Energy balance options'!$F$7:$F$3000,'Energy balance options'!$B$7:$B$3000,HeatGen!C$2,'Energy balance options'!$A$7:$A$3000,HeatGen!$A1501)</f>
        <v>0</v>
      </c>
      <c r="D1501">
        <f>SUMIFS('Energy balance options'!$F$7:$F$3000,'Energy balance options'!$B$7:$B$3000,HeatGen!D$2,'Energy balance options'!$A$7:$A$3000,HeatGen!$A1501)</f>
        <v>0</v>
      </c>
      <c r="E1501">
        <f>SUMIFS('Energy balance options'!$F$7:$F$3000,'Energy balance options'!$B$7:$B$3000,HeatGen!E$2,'Energy balance options'!$A$7:$A$3000,HeatGen!$A1501)</f>
        <v>0</v>
      </c>
      <c r="F1501">
        <f>SUMIFS('Energy balance options'!$F$7:$F$3000,'Energy balance options'!$B$7:$B$3000,HeatGen!F$2,'Energy balance options'!$A$7:$A$3000,HeatGen!$A1501)</f>
        <v>0</v>
      </c>
      <c r="G1501">
        <f>SUMIFS('Energy balance options'!$F$7:$F$3000,'Energy balance options'!$B$7:$B$3000,HeatGen!G$2,'Energy balance options'!$A$7:$A$3000,HeatGen!$A1501)</f>
        <v>0</v>
      </c>
      <c r="H1501">
        <f>SUMIFS('Energy balance options'!$F$7:$F$3000,'Energy balance options'!$B$7:$B$3000,HeatGen!H$2,'Energy balance options'!$A$7:$A$3000,HeatGen!$A1501)</f>
        <v>0</v>
      </c>
      <c r="I1501">
        <f>SUMIFS('Energy balance options'!$F$7:$F$3000,'Energy balance options'!$B$7:$B$3000,HeatGen!I$2,'Energy balance options'!$A$7:$A$3000,HeatGen!$A1501)</f>
        <v>0</v>
      </c>
      <c r="J1501">
        <f>SUMIFS('Energy balance options'!$F$7:$F$3000,'Energy balance options'!$B$7:$B$3000,HeatGen!J$2,'Energy balance options'!$A$7:$A$3000,HeatGen!$A1501)</f>
        <v>0</v>
      </c>
      <c r="K1501">
        <f>SUMIFS('Energy balance options'!$F$7:$F$3000,'Energy balance options'!$B$7:$B$3000,HeatGen!K$2,'Energy balance options'!$A$7:$A$3000,HeatGen!$A1501)</f>
        <v>0</v>
      </c>
      <c r="L1501">
        <f>SUMIFS('Energy balance options'!$F$7:$F$3000,'Energy balance options'!$B$7:$B$3000,HeatGen!L$2,'Energy balance options'!$A$7:$A$3000,HeatGen!$A1501)</f>
        <v>0</v>
      </c>
      <c r="M1501">
        <f>SUMIFS('Energy balance options'!$F$7:$F$3000,'Energy balance options'!$B$7:$B$3000,HeatGen!M$2,'Energy balance options'!$A$7:$A$3000,HeatGen!$A1501)</f>
        <v>0</v>
      </c>
      <c r="N1501">
        <f>SUMIFS('Energy balance options'!$F$7:$F$3000,'Energy balance options'!$B$7:$B$3000,HeatGen!N$2,'Energy balance options'!$A$7:$A$3000,HeatGen!$A1501)</f>
        <v>0</v>
      </c>
      <c r="P1501">
        <f>SUMIFS('Energy balance options'!$F$7:$F$3000,'Energy balance options'!$B$7:$B$3000,HeatGen!P$2,'Energy balance options'!$A$7:$A$3000,HeatGen!$A1501)</f>
        <v>0</v>
      </c>
      <c r="Q1501">
        <f>SUMIFS('Energy balance options'!$F$7:$F$3000,'Energy balance options'!$B$7:$B$3000,HeatGen!Q$2,'Energy balance options'!$A$7:$A$3000,HeatGen!$A1501)</f>
        <v>0</v>
      </c>
      <c r="R1501">
        <f>SUMIFS('Energy balance options'!$F$7:$F$3000,'Energy balance options'!$B$7:$B$3000,HeatGen!R$2,'Energy balance options'!$A$7:$A$3000,HeatGen!$A1501)</f>
        <v>0</v>
      </c>
      <c r="S1501">
        <f>SUMIFS('Energy balance options'!$G$7:$G$3000,'Energy balance options'!$B$7:$B$3000,HeatGen!S$2,'Energy balance options'!$A$7:$A$3000,HeatGen!$A1501)</f>
        <v>0</v>
      </c>
      <c r="T1501">
        <f>SUMIFS('Energy balance options'!$G$7:$G$3000,'Energy balance options'!$B$7:$B$3000,HeatGen!T$2,'Energy balance options'!$A$7:$A$3000,HeatGen!$A1501)</f>
        <v>0</v>
      </c>
      <c r="U1501">
        <f>SUMIFS('Energy balance options'!$G$7:$G$3000,'Energy balance options'!$B$7:$B$3000,HeatGen!U$2,'Energy balance options'!$A$7:$A$3000,HeatGen!$A1501)</f>
        <v>0</v>
      </c>
      <c r="V1501">
        <f>SUMIFS('Energy balance options'!$G$7:$G$3000,'Energy balance options'!$B$7:$B$3000,HeatGen!V$2,'Energy balance options'!$A$7:$A$3000,HeatGen!$A1501)</f>
        <v>0</v>
      </c>
      <c r="W1501">
        <f>SUMIFS('Energy balance options'!$G$7:$G$3000,'Energy balance options'!$B$7:$B$3000,HeatGen!W$2,'Energy balance options'!$A$7:$A$3000,HeatGen!$A1501)</f>
        <v>0</v>
      </c>
      <c r="X1501">
        <f>SUMIFS('Energy balance options'!$G$7:$G$3000,'Energy balance options'!$B$7:$B$3000,HeatGen!X$2,'Energy balance options'!$A$7:$A$3000,HeatGen!$A1501)</f>
        <v>0</v>
      </c>
      <c r="AG1501">
        <f t="shared" si="295"/>
        <v>0</v>
      </c>
      <c r="AH1501">
        <f t="shared" si="296"/>
        <v>0</v>
      </c>
      <c r="AI1501">
        <f t="shared" si="297"/>
        <v>0</v>
      </c>
      <c r="AJ1501">
        <f t="shared" si="298"/>
        <v>0</v>
      </c>
      <c r="AK1501">
        <f t="shared" si="299"/>
        <v>0</v>
      </c>
      <c r="AL1501">
        <f t="shared" si="300"/>
        <v>0</v>
      </c>
      <c r="AM1501">
        <f t="shared" si="301"/>
        <v>0</v>
      </c>
      <c r="AN1501">
        <f t="shared" si="302"/>
        <v>0</v>
      </c>
      <c r="AO1501">
        <f t="shared" si="303"/>
        <v>0</v>
      </c>
    </row>
    <row r="1502" spans="1:41" x14ac:dyDescent="0.2">
      <c r="A1502" s="9">
        <f>'Cost per option'!A1510</f>
        <v>0</v>
      </c>
      <c r="B1502" t="str">
        <f>_xlfn.IFNA(VLOOKUP(A1502,'Energy balance options'!A$7:C$3000,3,FALSE),"")</f>
        <v/>
      </c>
      <c r="C1502">
        <f>SUMIFS('Energy balance options'!$F$7:$F$3000,'Energy balance options'!$B$7:$B$3000,HeatGen!C$2,'Energy balance options'!$A$7:$A$3000,HeatGen!$A1502)</f>
        <v>0</v>
      </c>
      <c r="D1502">
        <f>SUMIFS('Energy balance options'!$F$7:$F$3000,'Energy balance options'!$B$7:$B$3000,HeatGen!D$2,'Energy balance options'!$A$7:$A$3000,HeatGen!$A1502)</f>
        <v>0</v>
      </c>
      <c r="E1502">
        <f>SUMIFS('Energy balance options'!$F$7:$F$3000,'Energy balance options'!$B$7:$B$3000,HeatGen!E$2,'Energy balance options'!$A$7:$A$3000,HeatGen!$A1502)</f>
        <v>0</v>
      </c>
      <c r="F1502">
        <f>SUMIFS('Energy balance options'!$F$7:$F$3000,'Energy balance options'!$B$7:$B$3000,HeatGen!F$2,'Energy balance options'!$A$7:$A$3000,HeatGen!$A1502)</f>
        <v>0</v>
      </c>
      <c r="G1502">
        <f>SUMIFS('Energy balance options'!$F$7:$F$3000,'Energy balance options'!$B$7:$B$3000,HeatGen!G$2,'Energy balance options'!$A$7:$A$3000,HeatGen!$A1502)</f>
        <v>0</v>
      </c>
      <c r="H1502">
        <f>SUMIFS('Energy balance options'!$F$7:$F$3000,'Energy balance options'!$B$7:$B$3000,HeatGen!H$2,'Energy balance options'!$A$7:$A$3000,HeatGen!$A1502)</f>
        <v>0</v>
      </c>
      <c r="I1502">
        <f>SUMIFS('Energy balance options'!$F$7:$F$3000,'Energy balance options'!$B$7:$B$3000,HeatGen!I$2,'Energy balance options'!$A$7:$A$3000,HeatGen!$A1502)</f>
        <v>0</v>
      </c>
      <c r="J1502">
        <f>SUMIFS('Energy balance options'!$F$7:$F$3000,'Energy balance options'!$B$7:$B$3000,HeatGen!J$2,'Energy balance options'!$A$7:$A$3000,HeatGen!$A1502)</f>
        <v>0</v>
      </c>
      <c r="K1502">
        <f>SUMIFS('Energy balance options'!$F$7:$F$3000,'Energy balance options'!$B$7:$B$3000,HeatGen!K$2,'Energy balance options'!$A$7:$A$3000,HeatGen!$A1502)</f>
        <v>0</v>
      </c>
      <c r="L1502">
        <f>SUMIFS('Energy balance options'!$F$7:$F$3000,'Energy balance options'!$B$7:$B$3000,HeatGen!L$2,'Energy balance options'!$A$7:$A$3000,HeatGen!$A1502)</f>
        <v>0</v>
      </c>
      <c r="M1502">
        <f>SUMIFS('Energy balance options'!$F$7:$F$3000,'Energy balance options'!$B$7:$B$3000,HeatGen!M$2,'Energy balance options'!$A$7:$A$3000,HeatGen!$A1502)</f>
        <v>0</v>
      </c>
      <c r="N1502">
        <f>SUMIFS('Energy balance options'!$F$7:$F$3000,'Energy balance options'!$B$7:$B$3000,HeatGen!N$2,'Energy balance options'!$A$7:$A$3000,HeatGen!$A1502)</f>
        <v>0</v>
      </c>
      <c r="P1502">
        <f>SUMIFS('Energy balance options'!$F$7:$F$3000,'Energy balance options'!$B$7:$B$3000,HeatGen!P$2,'Energy balance options'!$A$7:$A$3000,HeatGen!$A1502)</f>
        <v>0</v>
      </c>
      <c r="Q1502">
        <f>SUMIFS('Energy balance options'!$F$7:$F$3000,'Energy balance options'!$B$7:$B$3000,HeatGen!Q$2,'Energy balance options'!$A$7:$A$3000,HeatGen!$A1502)</f>
        <v>0</v>
      </c>
      <c r="R1502">
        <f>SUMIFS('Energy balance options'!$F$7:$F$3000,'Energy balance options'!$B$7:$B$3000,HeatGen!R$2,'Energy balance options'!$A$7:$A$3000,HeatGen!$A1502)</f>
        <v>0</v>
      </c>
      <c r="S1502">
        <f>SUMIFS('Energy balance options'!$G$7:$G$3000,'Energy balance options'!$B$7:$B$3000,HeatGen!S$2,'Energy balance options'!$A$7:$A$3000,HeatGen!$A1502)</f>
        <v>0</v>
      </c>
      <c r="T1502">
        <f>SUMIFS('Energy balance options'!$G$7:$G$3000,'Energy balance options'!$B$7:$B$3000,HeatGen!T$2,'Energy balance options'!$A$7:$A$3000,HeatGen!$A1502)</f>
        <v>0</v>
      </c>
      <c r="U1502">
        <f>SUMIFS('Energy balance options'!$G$7:$G$3000,'Energy balance options'!$B$7:$B$3000,HeatGen!U$2,'Energy balance options'!$A$7:$A$3000,HeatGen!$A1502)</f>
        <v>0</v>
      </c>
      <c r="V1502">
        <f>SUMIFS('Energy balance options'!$G$7:$G$3000,'Energy balance options'!$B$7:$B$3000,HeatGen!V$2,'Energy balance options'!$A$7:$A$3000,HeatGen!$A1502)</f>
        <v>0</v>
      </c>
      <c r="W1502">
        <f>SUMIFS('Energy balance options'!$G$7:$G$3000,'Energy balance options'!$B$7:$B$3000,HeatGen!W$2,'Energy balance options'!$A$7:$A$3000,HeatGen!$A1502)</f>
        <v>0</v>
      </c>
      <c r="X1502">
        <f>SUMIFS('Energy balance options'!$G$7:$G$3000,'Energy balance options'!$B$7:$B$3000,HeatGen!X$2,'Energy balance options'!$A$7:$A$3000,HeatGen!$A1502)</f>
        <v>0</v>
      </c>
      <c r="AG1502">
        <f t="shared" si="295"/>
        <v>0</v>
      </c>
      <c r="AH1502">
        <f t="shared" si="296"/>
        <v>0</v>
      </c>
      <c r="AI1502">
        <f t="shared" si="297"/>
        <v>0</v>
      </c>
      <c r="AJ1502">
        <f t="shared" si="298"/>
        <v>0</v>
      </c>
      <c r="AK1502">
        <f t="shared" si="299"/>
        <v>0</v>
      </c>
      <c r="AL1502">
        <f t="shared" si="300"/>
        <v>0</v>
      </c>
      <c r="AM1502">
        <f t="shared" si="301"/>
        <v>0</v>
      </c>
      <c r="AN1502">
        <f t="shared" si="302"/>
        <v>0</v>
      </c>
      <c r="AO1502">
        <f t="shared" si="303"/>
        <v>0</v>
      </c>
    </row>
    <row r="1503" spans="1:41" x14ac:dyDescent="0.2">
      <c r="A1503" s="9">
        <f>'Cost per option'!A1511</f>
        <v>0</v>
      </c>
      <c r="B1503" t="str">
        <f>_xlfn.IFNA(VLOOKUP(A1503,'Energy balance options'!A$7:C$3000,3,FALSE),"")</f>
        <v/>
      </c>
      <c r="C1503">
        <f>SUMIFS('Energy balance options'!$F$7:$F$3000,'Energy balance options'!$B$7:$B$3000,HeatGen!C$2,'Energy balance options'!$A$7:$A$3000,HeatGen!$A1503)</f>
        <v>0</v>
      </c>
      <c r="D1503">
        <f>SUMIFS('Energy balance options'!$F$7:$F$3000,'Energy balance options'!$B$7:$B$3000,HeatGen!D$2,'Energy balance options'!$A$7:$A$3000,HeatGen!$A1503)</f>
        <v>0</v>
      </c>
      <c r="E1503">
        <f>SUMIFS('Energy balance options'!$F$7:$F$3000,'Energy balance options'!$B$7:$B$3000,HeatGen!E$2,'Energy balance options'!$A$7:$A$3000,HeatGen!$A1503)</f>
        <v>0</v>
      </c>
      <c r="F1503">
        <f>SUMIFS('Energy balance options'!$F$7:$F$3000,'Energy balance options'!$B$7:$B$3000,HeatGen!F$2,'Energy balance options'!$A$7:$A$3000,HeatGen!$A1503)</f>
        <v>0</v>
      </c>
      <c r="G1503">
        <f>SUMIFS('Energy balance options'!$F$7:$F$3000,'Energy balance options'!$B$7:$B$3000,HeatGen!G$2,'Energy balance options'!$A$7:$A$3000,HeatGen!$A1503)</f>
        <v>0</v>
      </c>
      <c r="H1503">
        <f>SUMIFS('Energy balance options'!$F$7:$F$3000,'Energy balance options'!$B$7:$B$3000,HeatGen!H$2,'Energy balance options'!$A$7:$A$3000,HeatGen!$A1503)</f>
        <v>0</v>
      </c>
      <c r="I1503">
        <f>SUMIFS('Energy balance options'!$F$7:$F$3000,'Energy balance options'!$B$7:$B$3000,HeatGen!I$2,'Energy balance options'!$A$7:$A$3000,HeatGen!$A1503)</f>
        <v>0</v>
      </c>
      <c r="J1503">
        <f>SUMIFS('Energy balance options'!$F$7:$F$3000,'Energy balance options'!$B$7:$B$3000,HeatGen!J$2,'Energy balance options'!$A$7:$A$3000,HeatGen!$A1503)</f>
        <v>0</v>
      </c>
      <c r="K1503">
        <f>SUMIFS('Energy balance options'!$F$7:$F$3000,'Energy balance options'!$B$7:$B$3000,HeatGen!K$2,'Energy balance options'!$A$7:$A$3000,HeatGen!$A1503)</f>
        <v>0</v>
      </c>
      <c r="L1503">
        <f>SUMIFS('Energy balance options'!$F$7:$F$3000,'Energy balance options'!$B$7:$B$3000,HeatGen!L$2,'Energy balance options'!$A$7:$A$3000,HeatGen!$A1503)</f>
        <v>0</v>
      </c>
      <c r="M1503">
        <f>SUMIFS('Energy balance options'!$F$7:$F$3000,'Energy balance options'!$B$7:$B$3000,HeatGen!M$2,'Energy balance options'!$A$7:$A$3000,HeatGen!$A1503)</f>
        <v>0</v>
      </c>
      <c r="N1503">
        <f>SUMIFS('Energy balance options'!$F$7:$F$3000,'Energy balance options'!$B$7:$B$3000,HeatGen!N$2,'Energy balance options'!$A$7:$A$3000,HeatGen!$A1503)</f>
        <v>0</v>
      </c>
      <c r="P1503">
        <f>SUMIFS('Energy balance options'!$F$7:$F$3000,'Energy balance options'!$B$7:$B$3000,HeatGen!P$2,'Energy balance options'!$A$7:$A$3000,HeatGen!$A1503)</f>
        <v>0</v>
      </c>
      <c r="Q1503">
        <f>SUMIFS('Energy balance options'!$F$7:$F$3000,'Energy balance options'!$B$7:$B$3000,HeatGen!Q$2,'Energy balance options'!$A$7:$A$3000,HeatGen!$A1503)</f>
        <v>0</v>
      </c>
      <c r="R1503">
        <f>SUMIFS('Energy balance options'!$F$7:$F$3000,'Energy balance options'!$B$7:$B$3000,HeatGen!R$2,'Energy balance options'!$A$7:$A$3000,HeatGen!$A1503)</f>
        <v>0</v>
      </c>
      <c r="S1503">
        <f>SUMIFS('Energy balance options'!$G$7:$G$3000,'Energy balance options'!$B$7:$B$3000,HeatGen!S$2,'Energy balance options'!$A$7:$A$3000,HeatGen!$A1503)</f>
        <v>0</v>
      </c>
      <c r="T1503">
        <f>SUMIFS('Energy balance options'!$G$7:$G$3000,'Energy balance options'!$B$7:$B$3000,HeatGen!T$2,'Energy balance options'!$A$7:$A$3000,HeatGen!$A1503)</f>
        <v>0</v>
      </c>
      <c r="U1503">
        <f>SUMIFS('Energy balance options'!$G$7:$G$3000,'Energy balance options'!$B$7:$B$3000,HeatGen!U$2,'Energy balance options'!$A$7:$A$3000,HeatGen!$A1503)</f>
        <v>0</v>
      </c>
      <c r="V1503">
        <f>SUMIFS('Energy balance options'!$G$7:$G$3000,'Energy balance options'!$B$7:$B$3000,HeatGen!V$2,'Energy balance options'!$A$7:$A$3000,HeatGen!$A1503)</f>
        <v>0</v>
      </c>
      <c r="W1503">
        <f>SUMIFS('Energy balance options'!$G$7:$G$3000,'Energy balance options'!$B$7:$B$3000,HeatGen!W$2,'Energy balance options'!$A$7:$A$3000,HeatGen!$A1503)</f>
        <v>0</v>
      </c>
      <c r="X1503">
        <f>SUMIFS('Energy balance options'!$G$7:$G$3000,'Energy balance options'!$B$7:$B$3000,HeatGen!X$2,'Energy balance options'!$A$7:$A$3000,HeatGen!$A1503)</f>
        <v>0</v>
      </c>
      <c r="AG1503">
        <f t="shared" si="295"/>
        <v>0</v>
      </c>
      <c r="AH1503">
        <f t="shared" si="296"/>
        <v>0</v>
      </c>
      <c r="AI1503">
        <f t="shared" si="297"/>
        <v>0</v>
      </c>
      <c r="AJ1503">
        <f t="shared" si="298"/>
        <v>0</v>
      </c>
      <c r="AK1503">
        <f t="shared" si="299"/>
        <v>0</v>
      </c>
      <c r="AL1503">
        <f t="shared" si="300"/>
        <v>0</v>
      </c>
      <c r="AM1503">
        <f t="shared" si="301"/>
        <v>0</v>
      </c>
      <c r="AN1503">
        <f t="shared" si="302"/>
        <v>0</v>
      </c>
      <c r="AO1503">
        <f t="shared" si="303"/>
        <v>0</v>
      </c>
    </row>
    <row r="1504" spans="1:41" x14ac:dyDescent="0.2">
      <c r="A1504" s="9">
        <f>'Cost per option'!A1512</f>
        <v>0</v>
      </c>
      <c r="B1504" t="str">
        <f>_xlfn.IFNA(VLOOKUP(A1504,'Energy balance options'!A$7:C$3000,3,FALSE),"")</f>
        <v/>
      </c>
      <c r="C1504">
        <f>SUMIFS('Energy balance options'!$F$7:$F$3000,'Energy balance options'!$B$7:$B$3000,HeatGen!C$2,'Energy balance options'!$A$7:$A$3000,HeatGen!$A1504)</f>
        <v>0</v>
      </c>
      <c r="D1504">
        <f>SUMIFS('Energy balance options'!$F$7:$F$3000,'Energy balance options'!$B$7:$B$3000,HeatGen!D$2,'Energy balance options'!$A$7:$A$3000,HeatGen!$A1504)</f>
        <v>0</v>
      </c>
      <c r="E1504">
        <f>SUMIFS('Energy balance options'!$F$7:$F$3000,'Energy balance options'!$B$7:$B$3000,HeatGen!E$2,'Energy balance options'!$A$7:$A$3000,HeatGen!$A1504)</f>
        <v>0</v>
      </c>
      <c r="F1504">
        <f>SUMIFS('Energy balance options'!$F$7:$F$3000,'Energy balance options'!$B$7:$B$3000,HeatGen!F$2,'Energy balance options'!$A$7:$A$3000,HeatGen!$A1504)</f>
        <v>0</v>
      </c>
      <c r="G1504">
        <f>SUMIFS('Energy balance options'!$F$7:$F$3000,'Energy balance options'!$B$7:$B$3000,HeatGen!G$2,'Energy balance options'!$A$7:$A$3000,HeatGen!$A1504)</f>
        <v>0</v>
      </c>
      <c r="H1504">
        <f>SUMIFS('Energy balance options'!$F$7:$F$3000,'Energy balance options'!$B$7:$B$3000,HeatGen!H$2,'Energy balance options'!$A$7:$A$3000,HeatGen!$A1504)</f>
        <v>0</v>
      </c>
      <c r="I1504">
        <f>SUMIFS('Energy balance options'!$F$7:$F$3000,'Energy balance options'!$B$7:$B$3000,HeatGen!I$2,'Energy balance options'!$A$7:$A$3000,HeatGen!$A1504)</f>
        <v>0</v>
      </c>
      <c r="J1504">
        <f>SUMIFS('Energy balance options'!$F$7:$F$3000,'Energy balance options'!$B$7:$B$3000,HeatGen!J$2,'Energy balance options'!$A$7:$A$3000,HeatGen!$A1504)</f>
        <v>0</v>
      </c>
      <c r="K1504">
        <f>SUMIFS('Energy balance options'!$F$7:$F$3000,'Energy balance options'!$B$7:$B$3000,HeatGen!K$2,'Energy balance options'!$A$7:$A$3000,HeatGen!$A1504)</f>
        <v>0</v>
      </c>
      <c r="L1504">
        <f>SUMIFS('Energy balance options'!$F$7:$F$3000,'Energy balance options'!$B$7:$B$3000,HeatGen!L$2,'Energy balance options'!$A$7:$A$3000,HeatGen!$A1504)</f>
        <v>0</v>
      </c>
      <c r="M1504">
        <f>SUMIFS('Energy balance options'!$F$7:$F$3000,'Energy balance options'!$B$7:$B$3000,HeatGen!M$2,'Energy balance options'!$A$7:$A$3000,HeatGen!$A1504)</f>
        <v>0</v>
      </c>
      <c r="N1504">
        <f>SUMIFS('Energy balance options'!$F$7:$F$3000,'Energy balance options'!$B$7:$B$3000,HeatGen!N$2,'Energy balance options'!$A$7:$A$3000,HeatGen!$A1504)</f>
        <v>0</v>
      </c>
      <c r="P1504">
        <f>SUMIFS('Energy balance options'!$F$7:$F$3000,'Energy balance options'!$B$7:$B$3000,HeatGen!P$2,'Energy balance options'!$A$7:$A$3000,HeatGen!$A1504)</f>
        <v>0</v>
      </c>
      <c r="Q1504">
        <f>SUMIFS('Energy balance options'!$F$7:$F$3000,'Energy balance options'!$B$7:$B$3000,HeatGen!Q$2,'Energy balance options'!$A$7:$A$3000,HeatGen!$A1504)</f>
        <v>0</v>
      </c>
      <c r="R1504">
        <f>SUMIFS('Energy balance options'!$F$7:$F$3000,'Energy balance options'!$B$7:$B$3000,HeatGen!R$2,'Energy balance options'!$A$7:$A$3000,HeatGen!$A1504)</f>
        <v>0</v>
      </c>
      <c r="S1504">
        <f>SUMIFS('Energy balance options'!$G$7:$G$3000,'Energy balance options'!$B$7:$B$3000,HeatGen!S$2,'Energy balance options'!$A$7:$A$3000,HeatGen!$A1504)</f>
        <v>0</v>
      </c>
      <c r="T1504">
        <f>SUMIFS('Energy balance options'!$G$7:$G$3000,'Energy balance options'!$B$7:$B$3000,HeatGen!T$2,'Energy balance options'!$A$7:$A$3000,HeatGen!$A1504)</f>
        <v>0</v>
      </c>
      <c r="U1504">
        <f>SUMIFS('Energy balance options'!$G$7:$G$3000,'Energy balance options'!$B$7:$B$3000,HeatGen!U$2,'Energy balance options'!$A$7:$A$3000,HeatGen!$A1504)</f>
        <v>0</v>
      </c>
      <c r="V1504">
        <f>SUMIFS('Energy balance options'!$G$7:$G$3000,'Energy balance options'!$B$7:$B$3000,HeatGen!V$2,'Energy balance options'!$A$7:$A$3000,HeatGen!$A1504)</f>
        <v>0</v>
      </c>
      <c r="W1504">
        <f>SUMIFS('Energy balance options'!$G$7:$G$3000,'Energy balance options'!$B$7:$B$3000,HeatGen!W$2,'Energy balance options'!$A$7:$A$3000,HeatGen!$A1504)</f>
        <v>0</v>
      </c>
      <c r="X1504">
        <f>SUMIFS('Energy balance options'!$G$7:$G$3000,'Energy balance options'!$B$7:$B$3000,HeatGen!X$2,'Energy balance options'!$A$7:$A$3000,HeatGen!$A1504)</f>
        <v>0</v>
      </c>
      <c r="AG1504">
        <f t="shared" si="295"/>
        <v>0</v>
      </c>
      <c r="AH1504">
        <f t="shared" si="296"/>
        <v>0</v>
      </c>
      <c r="AI1504">
        <f t="shared" si="297"/>
        <v>0</v>
      </c>
      <c r="AJ1504">
        <f t="shared" si="298"/>
        <v>0</v>
      </c>
      <c r="AK1504">
        <f t="shared" si="299"/>
        <v>0</v>
      </c>
      <c r="AL1504">
        <f t="shared" si="300"/>
        <v>0</v>
      </c>
      <c r="AM1504">
        <f t="shared" si="301"/>
        <v>0</v>
      </c>
      <c r="AN1504">
        <f t="shared" si="302"/>
        <v>0</v>
      </c>
      <c r="AO1504">
        <f t="shared" si="303"/>
        <v>0</v>
      </c>
    </row>
    <row r="1505" spans="1:41" x14ac:dyDescent="0.2">
      <c r="A1505" s="9">
        <f>'Cost per option'!A1513</f>
        <v>0</v>
      </c>
      <c r="B1505" t="str">
        <f>_xlfn.IFNA(VLOOKUP(A1505,'Energy balance options'!A$7:C$3000,3,FALSE),"")</f>
        <v/>
      </c>
      <c r="C1505">
        <f>SUMIFS('Energy balance options'!$F$7:$F$3000,'Energy balance options'!$B$7:$B$3000,HeatGen!C$2,'Energy balance options'!$A$7:$A$3000,HeatGen!$A1505)</f>
        <v>0</v>
      </c>
      <c r="D1505">
        <f>SUMIFS('Energy balance options'!$F$7:$F$3000,'Energy balance options'!$B$7:$B$3000,HeatGen!D$2,'Energy balance options'!$A$7:$A$3000,HeatGen!$A1505)</f>
        <v>0</v>
      </c>
      <c r="E1505">
        <f>SUMIFS('Energy balance options'!$F$7:$F$3000,'Energy balance options'!$B$7:$B$3000,HeatGen!E$2,'Energy balance options'!$A$7:$A$3000,HeatGen!$A1505)</f>
        <v>0</v>
      </c>
      <c r="F1505">
        <f>SUMIFS('Energy balance options'!$F$7:$F$3000,'Energy balance options'!$B$7:$B$3000,HeatGen!F$2,'Energy balance options'!$A$7:$A$3000,HeatGen!$A1505)</f>
        <v>0</v>
      </c>
      <c r="G1505">
        <f>SUMIFS('Energy balance options'!$F$7:$F$3000,'Energy balance options'!$B$7:$B$3000,HeatGen!G$2,'Energy balance options'!$A$7:$A$3000,HeatGen!$A1505)</f>
        <v>0</v>
      </c>
      <c r="H1505">
        <f>SUMIFS('Energy balance options'!$F$7:$F$3000,'Energy balance options'!$B$7:$B$3000,HeatGen!H$2,'Energy balance options'!$A$7:$A$3000,HeatGen!$A1505)</f>
        <v>0</v>
      </c>
      <c r="I1505">
        <f>SUMIFS('Energy balance options'!$F$7:$F$3000,'Energy balance options'!$B$7:$B$3000,HeatGen!I$2,'Energy balance options'!$A$7:$A$3000,HeatGen!$A1505)</f>
        <v>0</v>
      </c>
      <c r="J1505">
        <f>SUMIFS('Energy balance options'!$F$7:$F$3000,'Energy balance options'!$B$7:$B$3000,HeatGen!J$2,'Energy balance options'!$A$7:$A$3000,HeatGen!$A1505)</f>
        <v>0</v>
      </c>
      <c r="K1505">
        <f>SUMIFS('Energy balance options'!$F$7:$F$3000,'Energy balance options'!$B$7:$B$3000,HeatGen!K$2,'Energy balance options'!$A$7:$A$3000,HeatGen!$A1505)</f>
        <v>0</v>
      </c>
      <c r="L1505">
        <f>SUMIFS('Energy balance options'!$F$7:$F$3000,'Energy balance options'!$B$7:$B$3000,HeatGen!L$2,'Energy balance options'!$A$7:$A$3000,HeatGen!$A1505)</f>
        <v>0</v>
      </c>
      <c r="M1505">
        <f>SUMIFS('Energy balance options'!$F$7:$F$3000,'Energy balance options'!$B$7:$B$3000,HeatGen!M$2,'Energy balance options'!$A$7:$A$3000,HeatGen!$A1505)</f>
        <v>0</v>
      </c>
      <c r="N1505">
        <f>SUMIFS('Energy balance options'!$F$7:$F$3000,'Energy balance options'!$B$7:$B$3000,HeatGen!N$2,'Energy balance options'!$A$7:$A$3000,HeatGen!$A1505)</f>
        <v>0</v>
      </c>
      <c r="P1505">
        <f>SUMIFS('Energy balance options'!$F$7:$F$3000,'Energy balance options'!$B$7:$B$3000,HeatGen!P$2,'Energy balance options'!$A$7:$A$3000,HeatGen!$A1505)</f>
        <v>0</v>
      </c>
      <c r="Q1505">
        <f>SUMIFS('Energy balance options'!$F$7:$F$3000,'Energy balance options'!$B$7:$B$3000,HeatGen!Q$2,'Energy balance options'!$A$7:$A$3000,HeatGen!$A1505)</f>
        <v>0</v>
      </c>
      <c r="R1505">
        <f>SUMIFS('Energy balance options'!$F$7:$F$3000,'Energy balance options'!$B$7:$B$3000,HeatGen!R$2,'Energy balance options'!$A$7:$A$3000,HeatGen!$A1505)</f>
        <v>0</v>
      </c>
      <c r="S1505">
        <f>SUMIFS('Energy balance options'!$G$7:$G$3000,'Energy balance options'!$B$7:$B$3000,HeatGen!S$2,'Energy balance options'!$A$7:$A$3000,HeatGen!$A1505)</f>
        <v>0</v>
      </c>
      <c r="T1505">
        <f>SUMIFS('Energy balance options'!$G$7:$G$3000,'Energy balance options'!$B$7:$B$3000,HeatGen!T$2,'Energy balance options'!$A$7:$A$3000,HeatGen!$A1505)</f>
        <v>0</v>
      </c>
      <c r="U1505">
        <f>SUMIFS('Energy balance options'!$G$7:$G$3000,'Energy balance options'!$B$7:$B$3000,HeatGen!U$2,'Energy balance options'!$A$7:$A$3000,HeatGen!$A1505)</f>
        <v>0</v>
      </c>
      <c r="V1505">
        <f>SUMIFS('Energy balance options'!$G$7:$G$3000,'Energy balance options'!$B$7:$B$3000,HeatGen!V$2,'Energy balance options'!$A$7:$A$3000,HeatGen!$A1505)</f>
        <v>0</v>
      </c>
      <c r="W1505">
        <f>SUMIFS('Energy balance options'!$G$7:$G$3000,'Energy balance options'!$B$7:$B$3000,HeatGen!W$2,'Energy balance options'!$A$7:$A$3000,HeatGen!$A1505)</f>
        <v>0</v>
      </c>
      <c r="X1505">
        <f>SUMIFS('Energy balance options'!$G$7:$G$3000,'Energy balance options'!$B$7:$B$3000,HeatGen!X$2,'Energy balance options'!$A$7:$A$3000,HeatGen!$A1505)</f>
        <v>0</v>
      </c>
      <c r="AG1505">
        <f t="shared" si="295"/>
        <v>0</v>
      </c>
      <c r="AH1505">
        <f t="shared" si="296"/>
        <v>0</v>
      </c>
      <c r="AI1505">
        <f t="shared" si="297"/>
        <v>0</v>
      </c>
      <c r="AJ1505">
        <f t="shared" si="298"/>
        <v>0</v>
      </c>
      <c r="AK1505">
        <f t="shared" si="299"/>
        <v>0</v>
      </c>
      <c r="AL1505">
        <f t="shared" si="300"/>
        <v>0</v>
      </c>
      <c r="AM1505">
        <f t="shared" si="301"/>
        <v>0</v>
      </c>
      <c r="AN1505">
        <f t="shared" si="302"/>
        <v>0</v>
      </c>
      <c r="AO1505">
        <f t="shared" si="303"/>
        <v>0</v>
      </c>
    </row>
    <row r="1506" spans="1:41" x14ac:dyDescent="0.2">
      <c r="A1506" s="9">
        <f>'Cost per option'!A1514</f>
        <v>0</v>
      </c>
      <c r="B1506" t="str">
        <f>_xlfn.IFNA(VLOOKUP(A1506,'Energy balance options'!A$7:C$3000,3,FALSE),"")</f>
        <v/>
      </c>
      <c r="C1506">
        <f>SUMIFS('Energy balance options'!$F$7:$F$3000,'Energy balance options'!$B$7:$B$3000,HeatGen!C$2,'Energy balance options'!$A$7:$A$3000,HeatGen!$A1506)</f>
        <v>0</v>
      </c>
      <c r="D1506">
        <f>SUMIFS('Energy balance options'!$F$7:$F$3000,'Energy balance options'!$B$7:$B$3000,HeatGen!D$2,'Energy balance options'!$A$7:$A$3000,HeatGen!$A1506)</f>
        <v>0</v>
      </c>
      <c r="E1506">
        <f>SUMIFS('Energy balance options'!$F$7:$F$3000,'Energy balance options'!$B$7:$B$3000,HeatGen!E$2,'Energy balance options'!$A$7:$A$3000,HeatGen!$A1506)</f>
        <v>0</v>
      </c>
      <c r="F1506">
        <f>SUMIFS('Energy balance options'!$F$7:$F$3000,'Energy balance options'!$B$7:$B$3000,HeatGen!F$2,'Energy balance options'!$A$7:$A$3000,HeatGen!$A1506)</f>
        <v>0</v>
      </c>
      <c r="G1506">
        <f>SUMIFS('Energy balance options'!$F$7:$F$3000,'Energy balance options'!$B$7:$B$3000,HeatGen!G$2,'Energy balance options'!$A$7:$A$3000,HeatGen!$A1506)</f>
        <v>0</v>
      </c>
      <c r="H1506">
        <f>SUMIFS('Energy balance options'!$F$7:$F$3000,'Energy balance options'!$B$7:$B$3000,HeatGen!H$2,'Energy balance options'!$A$7:$A$3000,HeatGen!$A1506)</f>
        <v>0</v>
      </c>
      <c r="I1506">
        <f>SUMIFS('Energy balance options'!$F$7:$F$3000,'Energy balance options'!$B$7:$B$3000,HeatGen!I$2,'Energy balance options'!$A$7:$A$3000,HeatGen!$A1506)</f>
        <v>0</v>
      </c>
      <c r="J1506">
        <f>SUMIFS('Energy balance options'!$F$7:$F$3000,'Energy balance options'!$B$7:$B$3000,HeatGen!J$2,'Energy balance options'!$A$7:$A$3000,HeatGen!$A1506)</f>
        <v>0</v>
      </c>
      <c r="K1506">
        <f>SUMIFS('Energy balance options'!$F$7:$F$3000,'Energy balance options'!$B$7:$B$3000,HeatGen!K$2,'Energy balance options'!$A$7:$A$3000,HeatGen!$A1506)</f>
        <v>0</v>
      </c>
      <c r="L1506">
        <f>SUMIFS('Energy balance options'!$F$7:$F$3000,'Energy balance options'!$B$7:$B$3000,HeatGen!L$2,'Energy balance options'!$A$7:$A$3000,HeatGen!$A1506)</f>
        <v>0</v>
      </c>
      <c r="M1506">
        <f>SUMIFS('Energy balance options'!$F$7:$F$3000,'Energy balance options'!$B$7:$B$3000,HeatGen!M$2,'Energy balance options'!$A$7:$A$3000,HeatGen!$A1506)</f>
        <v>0</v>
      </c>
      <c r="N1506">
        <f>SUMIFS('Energy balance options'!$F$7:$F$3000,'Energy balance options'!$B$7:$B$3000,HeatGen!N$2,'Energy balance options'!$A$7:$A$3000,HeatGen!$A1506)</f>
        <v>0</v>
      </c>
      <c r="P1506">
        <f>SUMIFS('Energy balance options'!$F$7:$F$3000,'Energy balance options'!$B$7:$B$3000,HeatGen!P$2,'Energy balance options'!$A$7:$A$3000,HeatGen!$A1506)</f>
        <v>0</v>
      </c>
      <c r="Q1506">
        <f>SUMIFS('Energy balance options'!$F$7:$F$3000,'Energy balance options'!$B$7:$B$3000,HeatGen!Q$2,'Energy balance options'!$A$7:$A$3000,HeatGen!$A1506)</f>
        <v>0</v>
      </c>
      <c r="R1506">
        <f>SUMIFS('Energy balance options'!$F$7:$F$3000,'Energy balance options'!$B$7:$B$3000,HeatGen!R$2,'Energy balance options'!$A$7:$A$3000,HeatGen!$A1506)</f>
        <v>0</v>
      </c>
      <c r="S1506">
        <f>SUMIFS('Energy balance options'!$G$7:$G$3000,'Energy balance options'!$B$7:$B$3000,HeatGen!S$2,'Energy balance options'!$A$7:$A$3000,HeatGen!$A1506)</f>
        <v>0</v>
      </c>
      <c r="T1506">
        <f>SUMIFS('Energy balance options'!$G$7:$G$3000,'Energy balance options'!$B$7:$B$3000,HeatGen!T$2,'Energy balance options'!$A$7:$A$3000,HeatGen!$A1506)</f>
        <v>0</v>
      </c>
      <c r="U1506">
        <f>SUMIFS('Energy balance options'!$G$7:$G$3000,'Energy balance options'!$B$7:$B$3000,HeatGen!U$2,'Energy balance options'!$A$7:$A$3000,HeatGen!$A1506)</f>
        <v>0</v>
      </c>
      <c r="V1506">
        <f>SUMIFS('Energy balance options'!$G$7:$G$3000,'Energy balance options'!$B$7:$B$3000,HeatGen!V$2,'Energy balance options'!$A$7:$A$3000,HeatGen!$A1506)</f>
        <v>0</v>
      </c>
      <c r="W1506">
        <f>SUMIFS('Energy balance options'!$G$7:$G$3000,'Energy balance options'!$B$7:$B$3000,HeatGen!W$2,'Energy balance options'!$A$7:$A$3000,HeatGen!$A1506)</f>
        <v>0</v>
      </c>
      <c r="X1506">
        <f>SUMIFS('Energy balance options'!$G$7:$G$3000,'Energy balance options'!$B$7:$B$3000,HeatGen!X$2,'Energy balance options'!$A$7:$A$3000,HeatGen!$A1506)</f>
        <v>0</v>
      </c>
      <c r="AG1506">
        <f t="shared" si="295"/>
        <v>0</v>
      </c>
      <c r="AH1506">
        <f t="shared" si="296"/>
        <v>0</v>
      </c>
      <c r="AI1506">
        <f t="shared" si="297"/>
        <v>0</v>
      </c>
      <c r="AJ1506">
        <f t="shared" si="298"/>
        <v>0</v>
      </c>
      <c r="AK1506">
        <f t="shared" si="299"/>
        <v>0</v>
      </c>
      <c r="AL1506">
        <f t="shared" si="300"/>
        <v>0</v>
      </c>
      <c r="AM1506">
        <f t="shared" si="301"/>
        <v>0</v>
      </c>
      <c r="AN1506">
        <f t="shared" si="302"/>
        <v>0</v>
      </c>
      <c r="AO1506">
        <f t="shared" si="303"/>
        <v>0</v>
      </c>
    </row>
    <row r="1507" spans="1:41" x14ac:dyDescent="0.2">
      <c r="A1507" s="9">
        <f>'Cost per option'!A1515</f>
        <v>0</v>
      </c>
      <c r="B1507" t="str">
        <f>_xlfn.IFNA(VLOOKUP(A1507,'Energy balance options'!A$7:C$3000,3,FALSE),"")</f>
        <v/>
      </c>
      <c r="C1507">
        <f>SUMIFS('Energy balance options'!$F$7:$F$3000,'Energy balance options'!$B$7:$B$3000,HeatGen!C$2,'Energy balance options'!$A$7:$A$3000,HeatGen!$A1507)</f>
        <v>0</v>
      </c>
      <c r="D1507">
        <f>SUMIFS('Energy balance options'!$F$7:$F$3000,'Energy balance options'!$B$7:$B$3000,HeatGen!D$2,'Energy balance options'!$A$7:$A$3000,HeatGen!$A1507)</f>
        <v>0</v>
      </c>
      <c r="E1507">
        <f>SUMIFS('Energy balance options'!$F$7:$F$3000,'Energy balance options'!$B$7:$B$3000,HeatGen!E$2,'Energy balance options'!$A$7:$A$3000,HeatGen!$A1507)</f>
        <v>0</v>
      </c>
      <c r="F1507">
        <f>SUMIFS('Energy balance options'!$F$7:$F$3000,'Energy balance options'!$B$7:$B$3000,HeatGen!F$2,'Energy balance options'!$A$7:$A$3000,HeatGen!$A1507)</f>
        <v>0</v>
      </c>
      <c r="G1507">
        <f>SUMIFS('Energy balance options'!$F$7:$F$3000,'Energy balance options'!$B$7:$B$3000,HeatGen!G$2,'Energy balance options'!$A$7:$A$3000,HeatGen!$A1507)</f>
        <v>0</v>
      </c>
      <c r="H1507">
        <f>SUMIFS('Energy balance options'!$F$7:$F$3000,'Energy balance options'!$B$7:$B$3000,HeatGen!H$2,'Energy balance options'!$A$7:$A$3000,HeatGen!$A1507)</f>
        <v>0</v>
      </c>
      <c r="I1507">
        <f>SUMIFS('Energy balance options'!$F$7:$F$3000,'Energy balance options'!$B$7:$B$3000,HeatGen!I$2,'Energy balance options'!$A$7:$A$3000,HeatGen!$A1507)</f>
        <v>0</v>
      </c>
      <c r="J1507">
        <f>SUMIFS('Energy balance options'!$F$7:$F$3000,'Energy balance options'!$B$7:$B$3000,HeatGen!J$2,'Energy balance options'!$A$7:$A$3000,HeatGen!$A1507)</f>
        <v>0</v>
      </c>
      <c r="K1507">
        <f>SUMIFS('Energy balance options'!$F$7:$F$3000,'Energy balance options'!$B$7:$B$3000,HeatGen!K$2,'Energy balance options'!$A$7:$A$3000,HeatGen!$A1507)</f>
        <v>0</v>
      </c>
      <c r="L1507">
        <f>SUMIFS('Energy balance options'!$F$7:$F$3000,'Energy balance options'!$B$7:$B$3000,HeatGen!L$2,'Energy balance options'!$A$7:$A$3000,HeatGen!$A1507)</f>
        <v>0</v>
      </c>
      <c r="M1507">
        <f>SUMIFS('Energy balance options'!$F$7:$F$3000,'Energy balance options'!$B$7:$B$3000,HeatGen!M$2,'Energy balance options'!$A$7:$A$3000,HeatGen!$A1507)</f>
        <v>0</v>
      </c>
      <c r="N1507">
        <f>SUMIFS('Energy balance options'!$F$7:$F$3000,'Energy balance options'!$B$7:$B$3000,HeatGen!N$2,'Energy balance options'!$A$7:$A$3000,HeatGen!$A1507)</f>
        <v>0</v>
      </c>
      <c r="P1507">
        <f>SUMIFS('Energy balance options'!$F$7:$F$3000,'Energy balance options'!$B$7:$B$3000,HeatGen!P$2,'Energy balance options'!$A$7:$A$3000,HeatGen!$A1507)</f>
        <v>0</v>
      </c>
      <c r="Q1507">
        <f>SUMIFS('Energy balance options'!$F$7:$F$3000,'Energy balance options'!$B$7:$B$3000,HeatGen!Q$2,'Energy balance options'!$A$7:$A$3000,HeatGen!$A1507)</f>
        <v>0</v>
      </c>
      <c r="R1507">
        <f>SUMIFS('Energy balance options'!$F$7:$F$3000,'Energy balance options'!$B$7:$B$3000,HeatGen!R$2,'Energy balance options'!$A$7:$A$3000,HeatGen!$A1507)</f>
        <v>0</v>
      </c>
      <c r="S1507">
        <f>SUMIFS('Energy balance options'!$G$7:$G$3000,'Energy balance options'!$B$7:$B$3000,HeatGen!S$2,'Energy balance options'!$A$7:$A$3000,HeatGen!$A1507)</f>
        <v>0</v>
      </c>
      <c r="T1507">
        <f>SUMIFS('Energy balance options'!$G$7:$G$3000,'Energy balance options'!$B$7:$B$3000,HeatGen!T$2,'Energy balance options'!$A$7:$A$3000,HeatGen!$A1507)</f>
        <v>0</v>
      </c>
      <c r="U1507">
        <f>SUMIFS('Energy balance options'!$G$7:$G$3000,'Energy balance options'!$B$7:$B$3000,HeatGen!U$2,'Energy balance options'!$A$7:$A$3000,HeatGen!$A1507)</f>
        <v>0</v>
      </c>
      <c r="V1507">
        <f>SUMIFS('Energy balance options'!$G$7:$G$3000,'Energy balance options'!$B$7:$B$3000,HeatGen!V$2,'Energy balance options'!$A$7:$A$3000,HeatGen!$A1507)</f>
        <v>0</v>
      </c>
      <c r="W1507">
        <f>SUMIFS('Energy balance options'!$G$7:$G$3000,'Energy balance options'!$B$7:$B$3000,HeatGen!W$2,'Energy balance options'!$A$7:$A$3000,HeatGen!$A1507)</f>
        <v>0</v>
      </c>
      <c r="X1507">
        <f>SUMIFS('Energy balance options'!$G$7:$G$3000,'Energy balance options'!$B$7:$B$3000,HeatGen!X$2,'Energy balance options'!$A$7:$A$3000,HeatGen!$A1507)</f>
        <v>0</v>
      </c>
      <c r="AG1507">
        <f t="shared" si="295"/>
        <v>0</v>
      </c>
      <c r="AH1507">
        <f t="shared" si="296"/>
        <v>0</v>
      </c>
      <c r="AI1507">
        <f t="shared" si="297"/>
        <v>0</v>
      </c>
      <c r="AJ1507">
        <f t="shared" si="298"/>
        <v>0</v>
      </c>
      <c r="AK1507">
        <f t="shared" si="299"/>
        <v>0</v>
      </c>
      <c r="AL1507">
        <f t="shared" si="300"/>
        <v>0</v>
      </c>
      <c r="AM1507">
        <f t="shared" si="301"/>
        <v>0</v>
      </c>
      <c r="AN1507">
        <f t="shared" si="302"/>
        <v>0</v>
      </c>
      <c r="AO1507">
        <f t="shared" si="303"/>
        <v>0</v>
      </c>
    </row>
    <row r="1508" spans="1:41" x14ac:dyDescent="0.2">
      <c r="A1508" s="9">
        <f>'Cost per option'!A1516</f>
        <v>0</v>
      </c>
      <c r="B1508" t="str">
        <f>_xlfn.IFNA(VLOOKUP(A1508,'Energy balance options'!A$7:C$3000,3,FALSE),"")</f>
        <v/>
      </c>
      <c r="C1508">
        <f>SUMIFS('Energy balance options'!$F$7:$F$3000,'Energy balance options'!$B$7:$B$3000,HeatGen!C$2,'Energy balance options'!$A$7:$A$3000,HeatGen!$A1508)</f>
        <v>0</v>
      </c>
      <c r="D1508">
        <f>SUMIFS('Energy balance options'!$F$7:$F$3000,'Energy balance options'!$B$7:$B$3000,HeatGen!D$2,'Energy balance options'!$A$7:$A$3000,HeatGen!$A1508)</f>
        <v>0</v>
      </c>
      <c r="E1508">
        <f>SUMIFS('Energy balance options'!$F$7:$F$3000,'Energy balance options'!$B$7:$B$3000,HeatGen!E$2,'Energy balance options'!$A$7:$A$3000,HeatGen!$A1508)</f>
        <v>0</v>
      </c>
      <c r="F1508">
        <f>SUMIFS('Energy balance options'!$F$7:$F$3000,'Energy balance options'!$B$7:$B$3000,HeatGen!F$2,'Energy balance options'!$A$7:$A$3000,HeatGen!$A1508)</f>
        <v>0</v>
      </c>
      <c r="G1508">
        <f>SUMIFS('Energy balance options'!$F$7:$F$3000,'Energy balance options'!$B$7:$B$3000,HeatGen!G$2,'Energy balance options'!$A$7:$A$3000,HeatGen!$A1508)</f>
        <v>0</v>
      </c>
      <c r="H1508">
        <f>SUMIFS('Energy balance options'!$F$7:$F$3000,'Energy balance options'!$B$7:$B$3000,HeatGen!H$2,'Energy balance options'!$A$7:$A$3000,HeatGen!$A1508)</f>
        <v>0</v>
      </c>
      <c r="I1508">
        <f>SUMIFS('Energy balance options'!$F$7:$F$3000,'Energy balance options'!$B$7:$B$3000,HeatGen!I$2,'Energy balance options'!$A$7:$A$3000,HeatGen!$A1508)</f>
        <v>0</v>
      </c>
      <c r="J1508">
        <f>SUMIFS('Energy balance options'!$F$7:$F$3000,'Energy balance options'!$B$7:$B$3000,HeatGen!J$2,'Energy balance options'!$A$7:$A$3000,HeatGen!$A1508)</f>
        <v>0</v>
      </c>
      <c r="K1508">
        <f>SUMIFS('Energy balance options'!$F$7:$F$3000,'Energy balance options'!$B$7:$B$3000,HeatGen!K$2,'Energy balance options'!$A$7:$A$3000,HeatGen!$A1508)</f>
        <v>0</v>
      </c>
      <c r="L1508">
        <f>SUMIFS('Energy balance options'!$F$7:$F$3000,'Energy balance options'!$B$7:$B$3000,HeatGen!L$2,'Energy balance options'!$A$7:$A$3000,HeatGen!$A1508)</f>
        <v>0</v>
      </c>
      <c r="M1508">
        <f>SUMIFS('Energy balance options'!$F$7:$F$3000,'Energy balance options'!$B$7:$B$3000,HeatGen!M$2,'Energy balance options'!$A$7:$A$3000,HeatGen!$A1508)</f>
        <v>0</v>
      </c>
      <c r="N1508">
        <f>SUMIFS('Energy balance options'!$F$7:$F$3000,'Energy balance options'!$B$7:$B$3000,HeatGen!N$2,'Energy balance options'!$A$7:$A$3000,HeatGen!$A1508)</f>
        <v>0</v>
      </c>
      <c r="P1508">
        <f>SUMIFS('Energy balance options'!$F$7:$F$3000,'Energy balance options'!$B$7:$B$3000,HeatGen!P$2,'Energy balance options'!$A$7:$A$3000,HeatGen!$A1508)</f>
        <v>0</v>
      </c>
      <c r="Q1508">
        <f>SUMIFS('Energy balance options'!$F$7:$F$3000,'Energy balance options'!$B$7:$B$3000,HeatGen!Q$2,'Energy balance options'!$A$7:$A$3000,HeatGen!$A1508)</f>
        <v>0</v>
      </c>
      <c r="R1508">
        <f>SUMIFS('Energy balance options'!$F$7:$F$3000,'Energy balance options'!$B$7:$B$3000,HeatGen!R$2,'Energy balance options'!$A$7:$A$3000,HeatGen!$A1508)</f>
        <v>0</v>
      </c>
      <c r="S1508">
        <f>SUMIFS('Energy balance options'!$G$7:$G$3000,'Energy balance options'!$B$7:$B$3000,HeatGen!S$2,'Energy balance options'!$A$7:$A$3000,HeatGen!$A1508)</f>
        <v>0</v>
      </c>
      <c r="T1508">
        <f>SUMIFS('Energy balance options'!$G$7:$G$3000,'Energy balance options'!$B$7:$B$3000,HeatGen!T$2,'Energy balance options'!$A$7:$A$3000,HeatGen!$A1508)</f>
        <v>0</v>
      </c>
      <c r="U1508">
        <f>SUMIFS('Energy balance options'!$G$7:$G$3000,'Energy balance options'!$B$7:$B$3000,HeatGen!U$2,'Energy balance options'!$A$7:$A$3000,HeatGen!$A1508)</f>
        <v>0</v>
      </c>
      <c r="V1508">
        <f>SUMIFS('Energy balance options'!$G$7:$G$3000,'Energy balance options'!$B$7:$B$3000,HeatGen!V$2,'Energy balance options'!$A$7:$A$3000,HeatGen!$A1508)</f>
        <v>0</v>
      </c>
      <c r="W1508">
        <f>SUMIFS('Energy balance options'!$G$7:$G$3000,'Energy balance options'!$B$7:$B$3000,HeatGen!W$2,'Energy balance options'!$A$7:$A$3000,HeatGen!$A1508)</f>
        <v>0</v>
      </c>
      <c r="X1508">
        <f>SUMIFS('Energy balance options'!$G$7:$G$3000,'Energy balance options'!$B$7:$B$3000,HeatGen!X$2,'Energy balance options'!$A$7:$A$3000,HeatGen!$A1508)</f>
        <v>0</v>
      </c>
      <c r="AG1508">
        <f t="shared" si="295"/>
        <v>0</v>
      </c>
      <c r="AH1508">
        <f t="shared" si="296"/>
        <v>0</v>
      </c>
      <c r="AI1508">
        <f t="shared" si="297"/>
        <v>0</v>
      </c>
      <c r="AJ1508">
        <f t="shared" si="298"/>
        <v>0</v>
      </c>
      <c r="AK1508">
        <f t="shared" si="299"/>
        <v>0</v>
      </c>
      <c r="AL1508">
        <f t="shared" si="300"/>
        <v>0</v>
      </c>
      <c r="AM1508">
        <f t="shared" si="301"/>
        <v>0</v>
      </c>
      <c r="AN1508">
        <f t="shared" si="302"/>
        <v>0</v>
      </c>
      <c r="AO1508">
        <f t="shared" si="303"/>
        <v>0</v>
      </c>
    </row>
    <row r="1509" spans="1:41" x14ac:dyDescent="0.2">
      <c r="A1509" s="9">
        <f>'Cost per option'!A1517</f>
        <v>0</v>
      </c>
      <c r="B1509" t="str">
        <f>_xlfn.IFNA(VLOOKUP(A1509,'Energy balance options'!A$7:C$3000,3,FALSE),"")</f>
        <v/>
      </c>
      <c r="C1509">
        <f>SUMIFS('Energy balance options'!$F$7:$F$3000,'Energy balance options'!$B$7:$B$3000,HeatGen!C$2,'Energy balance options'!$A$7:$A$3000,HeatGen!$A1509)</f>
        <v>0</v>
      </c>
      <c r="D1509">
        <f>SUMIFS('Energy balance options'!$F$7:$F$3000,'Energy balance options'!$B$7:$B$3000,HeatGen!D$2,'Energy balance options'!$A$7:$A$3000,HeatGen!$A1509)</f>
        <v>0</v>
      </c>
      <c r="E1509">
        <f>SUMIFS('Energy balance options'!$F$7:$F$3000,'Energy balance options'!$B$7:$B$3000,HeatGen!E$2,'Energy balance options'!$A$7:$A$3000,HeatGen!$A1509)</f>
        <v>0</v>
      </c>
      <c r="F1509">
        <f>SUMIFS('Energy balance options'!$F$7:$F$3000,'Energy balance options'!$B$7:$B$3000,HeatGen!F$2,'Energy balance options'!$A$7:$A$3000,HeatGen!$A1509)</f>
        <v>0</v>
      </c>
      <c r="G1509">
        <f>SUMIFS('Energy balance options'!$F$7:$F$3000,'Energy balance options'!$B$7:$B$3000,HeatGen!G$2,'Energy balance options'!$A$7:$A$3000,HeatGen!$A1509)</f>
        <v>0</v>
      </c>
      <c r="H1509">
        <f>SUMIFS('Energy balance options'!$F$7:$F$3000,'Energy balance options'!$B$7:$B$3000,HeatGen!H$2,'Energy balance options'!$A$7:$A$3000,HeatGen!$A1509)</f>
        <v>0</v>
      </c>
      <c r="I1509">
        <f>SUMIFS('Energy balance options'!$F$7:$F$3000,'Energy balance options'!$B$7:$B$3000,HeatGen!I$2,'Energy balance options'!$A$7:$A$3000,HeatGen!$A1509)</f>
        <v>0</v>
      </c>
      <c r="J1509">
        <f>SUMIFS('Energy balance options'!$F$7:$F$3000,'Energy balance options'!$B$7:$B$3000,HeatGen!J$2,'Energy balance options'!$A$7:$A$3000,HeatGen!$A1509)</f>
        <v>0</v>
      </c>
      <c r="K1509">
        <f>SUMIFS('Energy balance options'!$F$7:$F$3000,'Energy balance options'!$B$7:$B$3000,HeatGen!K$2,'Energy balance options'!$A$7:$A$3000,HeatGen!$A1509)</f>
        <v>0</v>
      </c>
      <c r="L1509">
        <f>SUMIFS('Energy balance options'!$F$7:$F$3000,'Energy balance options'!$B$7:$B$3000,HeatGen!L$2,'Energy balance options'!$A$7:$A$3000,HeatGen!$A1509)</f>
        <v>0</v>
      </c>
      <c r="M1509">
        <f>SUMIFS('Energy balance options'!$F$7:$F$3000,'Energy balance options'!$B$7:$B$3000,HeatGen!M$2,'Energy balance options'!$A$7:$A$3000,HeatGen!$A1509)</f>
        <v>0</v>
      </c>
      <c r="N1509">
        <f>SUMIFS('Energy balance options'!$F$7:$F$3000,'Energy balance options'!$B$7:$B$3000,HeatGen!N$2,'Energy balance options'!$A$7:$A$3000,HeatGen!$A1509)</f>
        <v>0</v>
      </c>
      <c r="P1509">
        <f>SUMIFS('Energy balance options'!$F$7:$F$3000,'Energy balance options'!$B$7:$B$3000,HeatGen!P$2,'Energy balance options'!$A$7:$A$3000,HeatGen!$A1509)</f>
        <v>0</v>
      </c>
      <c r="Q1509">
        <f>SUMIFS('Energy balance options'!$F$7:$F$3000,'Energy balance options'!$B$7:$B$3000,HeatGen!Q$2,'Energy balance options'!$A$7:$A$3000,HeatGen!$A1509)</f>
        <v>0</v>
      </c>
      <c r="R1509">
        <f>SUMIFS('Energy balance options'!$F$7:$F$3000,'Energy balance options'!$B$7:$B$3000,HeatGen!R$2,'Energy balance options'!$A$7:$A$3000,HeatGen!$A1509)</f>
        <v>0</v>
      </c>
      <c r="S1509">
        <f>SUMIFS('Energy balance options'!$G$7:$G$3000,'Energy balance options'!$B$7:$B$3000,HeatGen!S$2,'Energy balance options'!$A$7:$A$3000,HeatGen!$A1509)</f>
        <v>0</v>
      </c>
      <c r="T1509">
        <f>SUMIFS('Energy balance options'!$G$7:$G$3000,'Energy balance options'!$B$7:$B$3000,HeatGen!T$2,'Energy balance options'!$A$7:$A$3000,HeatGen!$A1509)</f>
        <v>0</v>
      </c>
      <c r="U1509">
        <f>SUMIFS('Energy balance options'!$G$7:$G$3000,'Energy balance options'!$B$7:$B$3000,HeatGen!U$2,'Energy balance options'!$A$7:$A$3000,HeatGen!$A1509)</f>
        <v>0</v>
      </c>
      <c r="V1509">
        <f>SUMIFS('Energy balance options'!$G$7:$G$3000,'Energy balance options'!$B$7:$B$3000,HeatGen!V$2,'Energy balance options'!$A$7:$A$3000,HeatGen!$A1509)</f>
        <v>0</v>
      </c>
      <c r="W1509">
        <f>SUMIFS('Energy balance options'!$G$7:$G$3000,'Energy balance options'!$B$7:$B$3000,HeatGen!W$2,'Energy balance options'!$A$7:$A$3000,HeatGen!$A1509)</f>
        <v>0</v>
      </c>
      <c r="X1509">
        <f>SUMIFS('Energy balance options'!$G$7:$G$3000,'Energy balance options'!$B$7:$B$3000,HeatGen!X$2,'Energy balance options'!$A$7:$A$3000,HeatGen!$A1509)</f>
        <v>0</v>
      </c>
      <c r="AG1509">
        <f t="shared" si="295"/>
        <v>0</v>
      </c>
      <c r="AH1509">
        <f t="shared" si="296"/>
        <v>0</v>
      </c>
      <c r="AI1509">
        <f t="shared" si="297"/>
        <v>0</v>
      </c>
      <c r="AJ1509">
        <f t="shared" si="298"/>
        <v>0</v>
      </c>
      <c r="AK1509">
        <f t="shared" si="299"/>
        <v>0</v>
      </c>
      <c r="AL1509">
        <f t="shared" si="300"/>
        <v>0</v>
      </c>
      <c r="AM1509">
        <f t="shared" si="301"/>
        <v>0</v>
      </c>
      <c r="AN1509">
        <f t="shared" si="302"/>
        <v>0</v>
      </c>
      <c r="AO1509">
        <f t="shared" si="303"/>
        <v>0</v>
      </c>
    </row>
    <row r="1510" spans="1:41" x14ac:dyDescent="0.2">
      <c r="A1510" s="9">
        <f>'Cost per option'!A1518</f>
        <v>0</v>
      </c>
      <c r="B1510" t="str">
        <f>_xlfn.IFNA(VLOOKUP(A1510,'Energy balance options'!A$7:C$3000,3,FALSE),"")</f>
        <v/>
      </c>
      <c r="C1510">
        <f>SUMIFS('Energy balance options'!$F$7:$F$3000,'Energy balance options'!$B$7:$B$3000,HeatGen!C$2,'Energy balance options'!$A$7:$A$3000,HeatGen!$A1510)</f>
        <v>0</v>
      </c>
      <c r="D1510">
        <f>SUMIFS('Energy balance options'!$F$7:$F$3000,'Energy balance options'!$B$7:$B$3000,HeatGen!D$2,'Energy balance options'!$A$7:$A$3000,HeatGen!$A1510)</f>
        <v>0</v>
      </c>
      <c r="E1510">
        <f>SUMIFS('Energy balance options'!$F$7:$F$3000,'Energy balance options'!$B$7:$B$3000,HeatGen!E$2,'Energy balance options'!$A$7:$A$3000,HeatGen!$A1510)</f>
        <v>0</v>
      </c>
      <c r="F1510">
        <f>SUMIFS('Energy balance options'!$F$7:$F$3000,'Energy balance options'!$B$7:$B$3000,HeatGen!F$2,'Energy balance options'!$A$7:$A$3000,HeatGen!$A1510)</f>
        <v>0</v>
      </c>
      <c r="G1510">
        <f>SUMIFS('Energy balance options'!$F$7:$F$3000,'Energy balance options'!$B$7:$B$3000,HeatGen!G$2,'Energy balance options'!$A$7:$A$3000,HeatGen!$A1510)</f>
        <v>0</v>
      </c>
      <c r="H1510">
        <f>SUMIFS('Energy balance options'!$F$7:$F$3000,'Energy balance options'!$B$7:$B$3000,HeatGen!H$2,'Energy balance options'!$A$7:$A$3000,HeatGen!$A1510)</f>
        <v>0</v>
      </c>
      <c r="I1510">
        <f>SUMIFS('Energy balance options'!$F$7:$F$3000,'Energy balance options'!$B$7:$B$3000,HeatGen!I$2,'Energy balance options'!$A$7:$A$3000,HeatGen!$A1510)</f>
        <v>0</v>
      </c>
      <c r="J1510">
        <f>SUMIFS('Energy balance options'!$F$7:$F$3000,'Energy balance options'!$B$7:$B$3000,HeatGen!J$2,'Energy balance options'!$A$7:$A$3000,HeatGen!$A1510)</f>
        <v>0</v>
      </c>
      <c r="K1510">
        <f>SUMIFS('Energy balance options'!$F$7:$F$3000,'Energy balance options'!$B$7:$B$3000,HeatGen!K$2,'Energy balance options'!$A$7:$A$3000,HeatGen!$A1510)</f>
        <v>0</v>
      </c>
      <c r="L1510">
        <f>SUMIFS('Energy balance options'!$F$7:$F$3000,'Energy balance options'!$B$7:$B$3000,HeatGen!L$2,'Energy balance options'!$A$7:$A$3000,HeatGen!$A1510)</f>
        <v>0</v>
      </c>
      <c r="M1510">
        <f>SUMIFS('Energy balance options'!$F$7:$F$3000,'Energy balance options'!$B$7:$B$3000,HeatGen!M$2,'Energy balance options'!$A$7:$A$3000,HeatGen!$A1510)</f>
        <v>0</v>
      </c>
      <c r="N1510">
        <f>SUMIFS('Energy balance options'!$F$7:$F$3000,'Energy balance options'!$B$7:$B$3000,HeatGen!N$2,'Energy balance options'!$A$7:$A$3000,HeatGen!$A1510)</f>
        <v>0</v>
      </c>
      <c r="P1510">
        <f>SUMIFS('Energy balance options'!$F$7:$F$3000,'Energy balance options'!$B$7:$B$3000,HeatGen!P$2,'Energy balance options'!$A$7:$A$3000,HeatGen!$A1510)</f>
        <v>0</v>
      </c>
      <c r="Q1510">
        <f>SUMIFS('Energy balance options'!$F$7:$F$3000,'Energy balance options'!$B$7:$B$3000,HeatGen!Q$2,'Energy balance options'!$A$7:$A$3000,HeatGen!$A1510)</f>
        <v>0</v>
      </c>
      <c r="R1510">
        <f>SUMIFS('Energy balance options'!$F$7:$F$3000,'Energy balance options'!$B$7:$B$3000,HeatGen!R$2,'Energy balance options'!$A$7:$A$3000,HeatGen!$A1510)</f>
        <v>0</v>
      </c>
      <c r="S1510">
        <f>SUMIFS('Energy balance options'!$G$7:$G$3000,'Energy balance options'!$B$7:$B$3000,HeatGen!S$2,'Energy balance options'!$A$7:$A$3000,HeatGen!$A1510)</f>
        <v>0</v>
      </c>
      <c r="T1510">
        <f>SUMIFS('Energy balance options'!$G$7:$G$3000,'Energy balance options'!$B$7:$B$3000,HeatGen!T$2,'Energy balance options'!$A$7:$A$3000,HeatGen!$A1510)</f>
        <v>0</v>
      </c>
      <c r="U1510">
        <f>SUMIFS('Energy balance options'!$G$7:$G$3000,'Energy balance options'!$B$7:$B$3000,HeatGen!U$2,'Energy balance options'!$A$7:$A$3000,HeatGen!$A1510)</f>
        <v>0</v>
      </c>
      <c r="V1510">
        <f>SUMIFS('Energy balance options'!$G$7:$G$3000,'Energy balance options'!$B$7:$B$3000,HeatGen!V$2,'Energy balance options'!$A$7:$A$3000,HeatGen!$A1510)</f>
        <v>0</v>
      </c>
      <c r="W1510">
        <f>SUMIFS('Energy balance options'!$G$7:$G$3000,'Energy balance options'!$B$7:$B$3000,HeatGen!W$2,'Energy balance options'!$A$7:$A$3000,HeatGen!$A1510)</f>
        <v>0</v>
      </c>
      <c r="X1510">
        <f>SUMIFS('Energy balance options'!$G$7:$G$3000,'Energy balance options'!$B$7:$B$3000,HeatGen!X$2,'Energy balance options'!$A$7:$A$3000,HeatGen!$A1510)</f>
        <v>0</v>
      </c>
      <c r="AG1510">
        <f t="shared" si="295"/>
        <v>0</v>
      </c>
      <c r="AH1510">
        <f t="shared" si="296"/>
        <v>0</v>
      </c>
      <c r="AI1510">
        <f t="shared" si="297"/>
        <v>0</v>
      </c>
      <c r="AJ1510">
        <f t="shared" si="298"/>
        <v>0</v>
      </c>
      <c r="AK1510">
        <f t="shared" si="299"/>
        <v>0</v>
      </c>
      <c r="AL1510">
        <f t="shared" si="300"/>
        <v>0</v>
      </c>
      <c r="AM1510">
        <f t="shared" si="301"/>
        <v>0</v>
      </c>
      <c r="AN1510">
        <f t="shared" si="302"/>
        <v>0</v>
      </c>
      <c r="AO1510">
        <f t="shared" si="303"/>
        <v>0</v>
      </c>
    </row>
    <row r="1511" spans="1:41" x14ac:dyDescent="0.2">
      <c r="A1511" s="9">
        <f>'Cost per option'!A1519</f>
        <v>0</v>
      </c>
      <c r="B1511" t="str">
        <f>_xlfn.IFNA(VLOOKUP(A1511,'Energy balance options'!A$7:C$3000,3,FALSE),"")</f>
        <v/>
      </c>
      <c r="C1511">
        <f>SUMIFS('Energy balance options'!$F$7:$F$3000,'Energy balance options'!$B$7:$B$3000,HeatGen!C$2,'Energy balance options'!$A$7:$A$3000,HeatGen!$A1511)</f>
        <v>0</v>
      </c>
      <c r="D1511">
        <f>SUMIFS('Energy balance options'!$F$7:$F$3000,'Energy balance options'!$B$7:$B$3000,HeatGen!D$2,'Energy balance options'!$A$7:$A$3000,HeatGen!$A1511)</f>
        <v>0</v>
      </c>
      <c r="E1511">
        <f>SUMIFS('Energy balance options'!$F$7:$F$3000,'Energy balance options'!$B$7:$B$3000,HeatGen!E$2,'Energy balance options'!$A$7:$A$3000,HeatGen!$A1511)</f>
        <v>0</v>
      </c>
      <c r="F1511">
        <f>SUMIFS('Energy balance options'!$F$7:$F$3000,'Energy balance options'!$B$7:$B$3000,HeatGen!F$2,'Energy balance options'!$A$7:$A$3000,HeatGen!$A1511)</f>
        <v>0</v>
      </c>
      <c r="G1511">
        <f>SUMIFS('Energy balance options'!$F$7:$F$3000,'Energy balance options'!$B$7:$B$3000,HeatGen!G$2,'Energy balance options'!$A$7:$A$3000,HeatGen!$A1511)</f>
        <v>0</v>
      </c>
      <c r="H1511">
        <f>SUMIFS('Energy balance options'!$F$7:$F$3000,'Energy balance options'!$B$7:$B$3000,HeatGen!H$2,'Energy balance options'!$A$7:$A$3000,HeatGen!$A1511)</f>
        <v>0</v>
      </c>
      <c r="I1511">
        <f>SUMIFS('Energy balance options'!$F$7:$F$3000,'Energy balance options'!$B$7:$B$3000,HeatGen!I$2,'Energy balance options'!$A$7:$A$3000,HeatGen!$A1511)</f>
        <v>0</v>
      </c>
      <c r="J1511">
        <f>SUMIFS('Energy balance options'!$F$7:$F$3000,'Energy balance options'!$B$7:$B$3000,HeatGen!J$2,'Energy balance options'!$A$7:$A$3000,HeatGen!$A1511)</f>
        <v>0</v>
      </c>
      <c r="K1511">
        <f>SUMIFS('Energy balance options'!$F$7:$F$3000,'Energy balance options'!$B$7:$B$3000,HeatGen!K$2,'Energy balance options'!$A$7:$A$3000,HeatGen!$A1511)</f>
        <v>0</v>
      </c>
      <c r="L1511">
        <f>SUMIFS('Energy balance options'!$F$7:$F$3000,'Energy balance options'!$B$7:$B$3000,HeatGen!L$2,'Energy balance options'!$A$7:$A$3000,HeatGen!$A1511)</f>
        <v>0</v>
      </c>
      <c r="M1511">
        <f>SUMIFS('Energy balance options'!$F$7:$F$3000,'Energy balance options'!$B$7:$B$3000,HeatGen!M$2,'Energy balance options'!$A$7:$A$3000,HeatGen!$A1511)</f>
        <v>0</v>
      </c>
      <c r="N1511">
        <f>SUMIFS('Energy balance options'!$F$7:$F$3000,'Energy balance options'!$B$7:$B$3000,HeatGen!N$2,'Energy balance options'!$A$7:$A$3000,HeatGen!$A1511)</f>
        <v>0</v>
      </c>
      <c r="P1511">
        <f>SUMIFS('Energy balance options'!$F$7:$F$3000,'Energy balance options'!$B$7:$B$3000,HeatGen!P$2,'Energy balance options'!$A$7:$A$3000,HeatGen!$A1511)</f>
        <v>0</v>
      </c>
      <c r="Q1511">
        <f>SUMIFS('Energy balance options'!$F$7:$F$3000,'Energy balance options'!$B$7:$B$3000,HeatGen!Q$2,'Energy balance options'!$A$7:$A$3000,HeatGen!$A1511)</f>
        <v>0</v>
      </c>
      <c r="R1511">
        <f>SUMIFS('Energy balance options'!$F$7:$F$3000,'Energy balance options'!$B$7:$B$3000,HeatGen!R$2,'Energy balance options'!$A$7:$A$3000,HeatGen!$A1511)</f>
        <v>0</v>
      </c>
      <c r="S1511">
        <f>SUMIFS('Energy balance options'!$G$7:$G$3000,'Energy balance options'!$B$7:$B$3000,HeatGen!S$2,'Energy balance options'!$A$7:$A$3000,HeatGen!$A1511)</f>
        <v>0</v>
      </c>
      <c r="T1511">
        <f>SUMIFS('Energy balance options'!$G$7:$G$3000,'Energy balance options'!$B$7:$B$3000,HeatGen!T$2,'Energy balance options'!$A$7:$A$3000,HeatGen!$A1511)</f>
        <v>0</v>
      </c>
      <c r="U1511">
        <f>SUMIFS('Energy balance options'!$G$7:$G$3000,'Energy balance options'!$B$7:$B$3000,HeatGen!U$2,'Energy balance options'!$A$7:$A$3000,HeatGen!$A1511)</f>
        <v>0</v>
      </c>
      <c r="V1511">
        <f>SUMIFS('Energy balance options'!$G$7:$G$3000,'Energy balance options'!$B$7:$B$3000,HeatGen!V$2,'Energy balance options'!$A$7:$A$3000,HeatGen!$A1511)</f>
        <v>0</v>
      </c>
      <c r="W1511">
        <f>SUMIFS('Energy balance options'!$G$7:$G$3000,'Energy balance options'!$B$7:$B$3000,HeatGen!W$2,'Energy balance options'!$A$7:$A$3000,HeatGen!$A1511)</f>
        <v>0</v>
      </c>
      <c r="X1511">
        <f>SUMIFS('Energy balance options'!$G$7:$G$3000,'Energy balance options'!$B$7:$B$3000,HeatGen!X$2,'Energy balance options'!$A$7:$A$3000,HeatGen!$A1511)</f>
        <v>0</v>
      </c>
      <c r="AG1511">
        <f t="shared" si="295"/>
        <v>0</v>
      </c>
      <c r="AH1511">
        <f t="shared" si="296"/>
        <v>0</v>
      </c>
      <c r="AI1511">
        <f t="shared" si="297"/>
        <v>0</v>
      </c>
      <c r="AJ1511">
        <f t="shared" si="298"/>
        <v>0</v>
      </c>
      <c r="AK1511">
        <f t="shared" si="299"/>
        <v>0</v>
      </c>
      <c r="AL1511">
        <f t="shared" si="300"/>
        <v>0</v>
      </c>
      <c r="AM1511">
        <f t="shared" si="301"/>
        <v>0</v>
      </c>
      <c r="AN1511">
        <f t="shared" si="302"/>
        <v>0</v>
      </c>
      <c r="AO1511">
        <f t="shared" si="303"/>
        <v>0</v>
      </c>
    </row>
    <row r="1512" spans="1:41" x14ac:dyDescent="0.2">
      <c r="A1512" s="9">
        <f>'Cost per option'!A1520</f>
        <v>0</v>
      </c>
      <c r="B1512" t="str">
        <f>_xlfn.IFNA(VLOOKUP(A1512,'Energy balance options'!A$7:C$3000,3,FALSE),"")</f>
        <v/>
      </c>
      <c r="C1512">
        <f>SUMIFS('Energy balance options'!$F$7:$F$3000,'Energy balance options'!$B$7:$B$3000,HeatGen!C$2,'Energy balance options'!$A$7:$A$3000,HeatGen!$A1512)</f>
        <v>0</v>
      </c>
      <c r="D1512">
        <f>SUMIFS('Energy balance options'!$F$7:$F$3000,'Energy balance options'!$B$7:$B$3000,HeatGen!D$2,'Energy balance options'!$A$7:$A$3000,HeatGen!$A1512)</f>
        <v>0</v>
      </c>
      <c r="E1512">
        <f>SUMIFS('Energy balance options'!$F$7:$F$3000,'Energy balance options'!$B$7:$B$3000,HeatGen!E$2,'Energy balance options'!$A$7:$A$3000,HeatGen!$A1512)</f>
        <v>0</v>
      </c>
      <c r="F1512">
        <f>SUMIFS('Energy balance options'!$F$7:$F$3000,'Energy balance options'!$B$7:$B$3000,HeatGen!F$2,'Energy balance options'!$A$7:$A$3000,HeatGen!$A1512)</f>
        <v>0</v>
      </c>
      <c r="G1512">
        <f>SUMIFS('Energy balance options'!$F$7:$F$3000,'Energy balance options'!$B$7:$B$3000,HeatGen!G$2,'Energy balance options'!$A$7:$A$3000,HeatGen!$A1512)</f>
        <v>0</v>
      </c>
      <c r="H1512">
        <f>SUMIFS('Energy balance options'!$F$7:$F$3000,'Energy balance options'!$B$7:$B$3000,HeatGen!H$2,'Energy balance options'!$A$7:$A$3000,HeatGen!$A1512)</f>
        <v>0</v>
      </c>
      <c r="I1512">
        <f>SUMIFS('Energy balance options'!$F$7:$F$3000,'Energy balance options'!$B$7:$B$3000,HeatGen!I$2,'Energy balance options'!$A$7:$A$3000,HeatGen!$A1512)</f>
        <v>0</v>
      </c>
      <c r="J1512">
        <f>SUMIFS('Energy balance options'!$F$7:$F$3000,'Energy balance options'!$B$7:$B$3000,HeatGen!J$2,'Energy balance options'!$A$7:$A$3000,HeatGen!$A1512)</f>
        <v>0</v>
      </c>
      <c r="K1512">
        <f>SUMIFS('Energy balance options'!$F$7:$F$3000,'Energy balance options'!$B$7:$B$3000,HeatGen!K$2,'Energy balance options'!$A$7:$A$3000,HeatGen!$A1512)</f>
        <v>0</v>
      </c>
      <c r="L1512">
        <f>SUMIFS('Energy balance options'!$F$7:$F$3000,'Energy balance options'!$B$7:$B$3000,HeatGen!L$2,'Energy balance options'!$A$7:$A$3000,HeatGen!$A1512)</f>
        <v>0</v>
      </c>
      <c r="M1512">
        <f>SUMIFS('Energy balance options'!$F$7:$F$3000,'Energy balance options'!$B$7:$B$3000,HeatGen!M$2,'Energy balance options'!$A$7:$A$3000,HeatGen!$A1512)</f>
        <v>0</v>
      </c>
      <c r="N1512">
        <f>SUMIFS('Energy balance options'!$F$7:$F$3000,'Energy balance options'!$B$7:$B$3000,HeatGen!N$2,'Energy balance options'!$A$7:$A$3000,HeatGen!$A1512)</f>
        <v>0</v>
      </c>
      <c r="P1512">
        <f>SUMIFS('Energy balance options'!$F$7:$F$3000,'Energy balance options'!$B$7:$B$3000,HeatGen!P$2,'Energy balance options'!$A$7:$A$3000,HeatGen!$A1512)</f>
        <v>0</v>
      </c>
      <c r="Q1512">
        <f>SUMIFS('Energy balance options'!$F$7:$F$3000,'Energy balance options'!$B$7:$B$3000,HeatGen!Q$2,'Energy balance options'!$A$7:$A$3000,HeatGen!$A1512)</f>
        <v>0</v>
      </c>
      <c r="R1512">
        <f>SUMIFS('Energy balance options'!$F$7:$F$3000,'Energy balance options'!$B$7:$B$3000,HeatGen!R$2,'Energy balance options'!$A$7:$A$3000,HeatGen!$A1512)</f>
        <v>0</v>
      </c>
      <c r="S1512">
        <f>SUMIFS('Energy balance options'!$G$7:$G$3000,'Energy balance options'!$B$7:$B$3000,HeatGen!S$2,'Energy balance options'!$A$7:$A$3000,HeatGen!$A1512)</f>
        <v>0</v>
      </c>
      <c r="T1512">
        <f>SUMIFS('Energy balance options'!$G$7:$G$3000,'Energy balance options'!$B$7:$B$3000,HeatGen!T$2,'Energy balance options'!$A$7:$A$3000,HeatGen!$A1512)</f>
        <v>0</v>
      </c>
      <c r="U1512">
        <f>SUMIFS('Energy balance options'!$G$7:$G$3000,'Energy balance options'!$B$7:$B$3000,HeatGen!U$2,'Energy balance options'!$A$7:$A$3000,HeatGen!$A1512)</f>
        <v>0</v>
      </c>
      <c r="V1512">
        <f>SUMIFS('Energy balance options'!$G$7:$G$3000,'Energy balance options'!$B$7:$B$3000,HeatGen!V$2,'Energy balance options'!$A$7:$A$3000,HeatGen!$A1512)</f>
        <v>0</v>
      </c>
      <c r="W1512">
        <f>SUMIFS('Energy balance options'!$G$7:$G$3000,'Energy balance options'!$B$7:$B$3000,HeatGen!W$2,'Energy balance options'!$A$7:$A$3000,HeatGen!$A1512)</f>
        <v>0</v>
      </c>
      <c r="X1512">
        <f>SUMIFS('Energy balance options'!$G$7:$G$3000,'Energy balance options'!$B$7:$B$3000,HeatGen!X$2,'Energy balance options'!$A$7:$A$3000,HeatGen!$A1512)</f>
        <v>0</v>
      </c>
      <c r="AG1512">
        <f t="shared" si="295"/>
        <v>0</v>
      </c>
      <c r="AH1512">
        <f t="shared" si="296"/>
        <v>0</v>
      </c>
      <c r="AI1512">
        <f t="shared" si="297"/>
        <v>0</v>
      </c>
      <c r="AJ1512">
        <f t="shared" si="298"/>
        <v>0</v>
      </c>
      <c r="AK1512">
        <f t="shared" si="299"/>
        <v>0</v>
      </c>
      <c r="AL1512">
        <f t="shared" si="300"/>
        <v>0</v>
      </c>
      <c r="AM1512">
        <f t="shared" si="301"/>
        <v>0</v>
      </c>
      <c r="AN1512">
        <f t="shared" si="302"/>
        <v>0</v>
      </c>
      <c r="AO1512">
        <f t="shared" si="303"/>
        <v>0</v>
      </c>
    </row>
    <row r="1513" spans="1:41" x14ac:dyDescent="0.2">
      <c r="A1513" s="9">
        <f>'Cost per option'!A1521</f>
        <v>0</v>
      </c>
      <c r="B1513" t="str">
        <f>_xlfn.IFNA(VLOOKUP(A1513,'Energy balance options'!A$7:C$3000,3,FALSE),"")</f>
        <v/>
      </c>
      <c r="C1513">
        <f>SUMIFS('Energy balance options'!$F$7:$F$3000,'Energy balance options'!$B$7:$B$3000,HeatGen!C$2,'Energy balance options'!$A$7:$A$3000,HeatGen!$A1513)</f>
        <v>0</v>
      </c>
      <c r="D1513">
        <f>SUMIFS('Energy balance options'!$F$7:$F$3000,'Energy balance options'!$B$7:$B$3000,HeatGen!D$2,'Energy balance options'!$A$7:$A$3000,HeatGen!$A1513)</f>
        <v>0</v>
      </c>
      <c r="E1513">
        <f>SUMIFS('Energy balance options'!$F$7:$F$3000,'Energy balance options'!$B$7:$B$3000,HeatGen!E$2,'Energy balance options'!$A$7:$A$3000,HeatGen!$A1513)</f>
        <v>0</v>
      </c>
      <c r="F1513">
        <f>SUMIFS('Energy balance options'!$F$7:$F$3000,'Energy balance options'!$B$7:$B$3000,HeatGen!F$2,'Energy balance options'!$A$7:$A$3000,HeatGen!$A1513)</f>
        <v>0</v>
      </c>
      <c r="G1513">
        <f>SUMIFS('Energy balance options'!$F$7:$F$3000,'Energy balance options'!$B$7:$B$3000,HeatGen!G$2,'Energy balance options'!$A$7:$A$3000,HeatGen!$A1513)</f>
        <v>0</v>
      </c>
      <c r="H1513">
        <f>SUMIFS('Energy balance options'!$F$7:$F$3000,'Energy balance options'!$B$7:$B$3000,HeatGen!H$2,'Energy balance options'!$A$7:$A$3000,HeatGen!$A1513)</f>
        <v>0</v>
      </c>
      <c r="I1513">
        <f>SUMIFS('Energy balance options'!$F$7:$F$3000,'Energy balance options'!$B$7:$B$3000,HeatGen!I$2,'Energy balance options'!$A$7:$A$3000,HeatGen!$A1513)</f>
        <v>0</v>
      </c>
      <c r="J1513">
        <f>SUMIFS('Energy balance options'!$F$7:$F$3000,'Energy balance options'!$B$7:$B$3000,HeatGen!J$2,'Energy balance options'!$A$7:$A$3000,HeatGen!$A1513)</f>
        <v>0</v>
      </c>
      <c r="K1513">
        <f>SUMIFS('Energy balance options'!$F$7:$F$3000,'Energy balance options'!$B$7:$B$3000,HeatGen!K$2,'Energy balance options'!$A$7:$A$3000,HeatGen!$A1513)</f>
        <v>0</v>
      </c>
      <c r="L1513">
        <f>SUMIFS('Energy balance options'!$F$7:$F$3000,'Energy balance options'!$B$7:$B$3000,HeatGen!L$2,'Energy balance options'!$A$7:$A$3000,HeatGen!$A1513)</f>
        <v>0</v>
      </c>
      <c r="M1513">
        <f>SUMIFS('Energy balance options'!$F$7:$F$3000,'Energy balance options'!$B$7:$B$3000,HeatGen!M$2,'Energy balance options'!$A$7:$A$3000,HeatGen!$A1513)</f>
        <v>0</v>
      </c>
      <c r="N1513">
        <f>SUMIFS('Energy balance options'!$F$7:$F$3000,'Energy balance options'!$B$7:$B$3000,HeatGen!N$2,'Energy balance options'!$A$7:$A$3000,HeatGen!$A1513)</f>
        <v>0</v>
      </c>
      <c r="P1513">
        <f>SUMIFS('Energy balance options'!$F$7:$F$3000,'Energy balance options'!$B$7:$B$3000,HeatGen!P$2,'Energy balance options'!$A$7:$A$3000,HeatGen!$A1513)</f>
        <v>0</v>
      </c>
      <c r="Q1513">
        <f>SUMIFS('Energy balance options'!$F$7:$F$3000,'Energy balance options'!$B$7:$B$3000,HeatGen!Q$2,'Energy balance options'!$A$7:$A$3000,HeatGen!$A1513)</f>
        <v>0</v>
      </c>
      <c r="R1513">
        <f>SUMIFS('Energy balance options'!$F$7:$F$3000,'Energy balance options'!$B$7:$B$3000,HeatGen!R$2,'Energy balance options'!$A$7:$A$3000,HeatGen!$A1513)</f>
        <v>0</v>
      </c>
      <c r="S1513">
        <f>SUMIFS('Energy balance options'!$G$7:$G$3000,'Energy balance options'!$B$7:$B$3000,HeatGen!S$2,'Energy balance options'!$A$7:$A$3000,HeatGen!$A1513)</f>
        <v>0</v>
      </c>
      <c r="T1513">
        <f>SUMIFS('Energy balance options'!$G$7:$G$3000,'Energy balance options'!$B$7:$B$3000,HeatGen!T$2,'Energy balance options'!$A$7:$A$3000,HeatGen!$A1513)</f>
        <v>0</v>
      </c>
      <c r="U1513">
        <f>SUMIFS('Energy balance options'!$G$7:$G$3000,'Energy balance options'!$B$7:$B$3000,HeatGen!U$2,'Energy balance options'!$A$7:$A$3000,HeatGen!$A1513)</f>
        <v>0</v>
      </c>
      <c r="V1513">
        <f>SUMIFS('Energy balance options'!$G$7:$G$3000,'Energy balance options'!$B$7:$B$3000,HeatGen!V$2,'Energy balance options'!$A$7:$A$3000,HeatGen!$A1513)</f>
        <v>0</v>
      </c>
      <c r="W1513">
        <f>SUMIFS('Energy balance options'!$G$7:$G$3000,'Energy balance options'!$B$7:$B$3000,HeatGen!W$2,'Energy balance options'!$A$7:$A$3000,HeatGen!$A1513)</f>
        <v>0</v>
      </c>
      <c r="X1513">
        <f>SUMIFS('Energy balance options'!$G$7:$G$3000,'Energy balance options'!$B$7:$B$3000,HeatGen!X$2,'Energy balance options'!$A$7:$A$3000,HeatGen!$A1513)</f>
        <v>0</v>
      </c>
      <c r="AG1513">
        <f t="shared" si="295"/>
        <v>0</v>
      </c>
      <c r="AH1513">
        <f t="shared" si="296"/>
        <v>0</v>
      </c>
      <c r="AI1513">
        <f t="shared" si="297"/>
        <v>0</v>
      </c>
      <c r="AJ1513">
        <f t="shared" si="298"/>
        <v>0</v>
      </c>
      <c r="AK1513">
        <f t="shared" si="299"/>
        <v>0</v>
      </c>
      <c r="AL1513">
        <f t="shared" si="300"/>
        <v>0</v>
      </c>
      <c r="AM1513">
        <f t="shared" si="301"/>
        <v>0</v>
      </c>
      <c r="AN1513">
        <f t="shared" si="302"/>
        <v>0</v>
      </c>
      <c r="AO1513">
        <f t="shared" si="303"/>
        <v>0</v>
      </c>
    </row>
    <row r="1514" spans="1:41" x14ac:dyDescent="0.2">
      <c r="A1514" s="9">
        <f>'Cost per option'!A1522</f>
        <v>0</v>
      </c>
      <c r="B1514" t="str">
        <f>_xlfn.IFNA(VLOOKUP(A1514,'Energy balance options'!A$7:C$3000,3,FALSE),"")</f>
        <v/>
      </c>
      <c r="C1514">
        <f>SUMIFS('Energy balance options'!$F$7:$F$3000,'Energy balance options'!$B$7:$B$3000,HeatGen!C$2,'Energy balance options'!$A$7:$A$3000,HeatGen!$A1514)</f>
        <v>0</v>
      </c>
      <c r="D1514">
        <f>SUMIFS('Energy balance options'!$F$7:$F$3000,'Energy balance options'!$B$7:$B$3000,HeatGen!D$2,'Energy balance options'!$A$7:$A$3000,HeatGen!$A1514)</f>
        <v>0</v>
      </c>
      <c r="E1514">
        <f>SUMIFS('Energy balance options'!$F$7:$F$3000,'Energy balance options'!$B$7:$B$3000,HeatGen!E$2,'Energy balance options'!$A$7:$A$3000,HeatGen!$A1514)</f>
        <v>0</v>
      </c>
      <c r="F1514">
        <f>SUMIFS('Energy balance options'!$F$7:$F$3000,'Energy balance options'!$B$7:$B$3000,HeatGen!F$2,'Energy balance options'!$A$7:$A$3000,HeatGen!$A1514)</f>
        <v>0</v>
      </c>
      <c r="G1514">
        <f>SUMIFS('Energy balance options'!$F$7:$F$3000,'Energy balance options'!$B$7:$B$3000,HeatGen!G$2,'Energy balance options'!$A$7:$A$3000,HeatGen!$A1514)</f>
        <v>0</v>
      </c>
      <c r="H1514">
        <f>SUMIFS('Energy balance options'!$F$7:$F$3000,'Energy balance options'!$B$7:$B$3000,HeatGen!H$2,'Energy balance options'!$A$7:$A$3000,HeatGen!$A1514)</f>
        <v>0</v>
      </c>
      <c r="I1514">
        <f>SUMIFS('Energy balance options'!$F$7:$F$3000,'Energy balance options'!$B$7:$B$3000,HeatGen!I$2,'Energy balance options'!$A$7:$A$3000,HeatGen!$A1514)</f>
        <v>0</v>
      </c>
      <c r="J1514">
        <f>SUMIFS('Energy balance options'!$F$7:$F$3000,'Energy balance options'!$B$7:$B$3000,HeatGen!J$2,'Energy balance options'!$A$7:$A$3000,HeatGen!$A1514)</f>
        <v>0</v>
      </c>
      <c r="K1514">
        <f>SUMIFS('Energy balance options'!$F$7:$F$3000,'Energy balance options'!$B$7:$B$3000,HeatGen!K$2,'Energy balance options'!$A$7:$A$3000,HeatGen!$A1514)</f>
        <v>0</v>
      </c>
      <c r="L1514">
        <f>SUMIFS('Energy balance options'!$F$7:$F$3000,'Energy balance options'!$B$7:$B$3000,HeatGen!L$2,'Energy balance options'!$A$7:$A$3000,HeatGen!$A1514)</f>
        <v>0</v>
      </c>
      <c r="M1514">
        <f>SUMIFS('Energy balance options'!$F$7:$F$3000,'Energy balance options'!$B$7:$B$3000,HeatGen!M$2,'Energy balance options'!$A$7:$A$3000,HeatGen!$A1514)</f>
        <v>0</v>
      </c>
      <c r="N1514">
        <f>SUMIFS('Energy balance options'!$F$7:$F$3000,'Energy balance options'!$B$7:$B$3000,HeatGen!N$2,'Energy balance options'!$A$7:$A$3000,HeatGen!$A1514)</f>
        <v>0</v>
      </c>
      <c r="P1514">
        <f>SUMIFS('Energy balance options'!$F$7:$F$3000,'Energy balance options'!$B$7:$B$3000,HeatGen!P$2,'Energy balance options'!$A$7:$A$3000,HeatGen!$A1514)</f>
        <v>0</v>
      </c>
      <c r="Q1514">
        <f>SUMIFS('Energy balance options'!$F$7:$F$3000,'Energy balance options'!$B$7:$B$3000,HeatGen!Q$2,'Energy balance options'!$A$7:$A$3000,HeatGen!$A1514)</f>
        <v>0</v>
      </c>
      <c r="R1514">
        <f>SUMIFS('Energy balance options'!$F$7:$F$3000,'Energy balance options'!$B$7:$B$3000,HeatGen!R$2,'Energy balance options'!$A$7:$A$3000,HeatGen!$A1514)</f>
        <v>0</v>
      </c>
      <c r="S1514">
        <f>SUMIFS('Energy balance options'!$G$7:$G$3000,'Energy balance options'!$B$7:$B$3000,HeatGen!S$2,'Energy balance options'!$A$7:$A$3000,HeatGen!$A1514)</f>
        <v>0</v>
      </c>
      <c r="T1514">
        <f>SUMIFS('Energy balance options'!$G$7:$G$3000,'Energy balance options'!$B$7:$B$3000,HeatGen!T$2,'Energy balance options'!$A$7:$A$3000,HeatGen!$A1514)</f>
        <v>0</v>
      </c>
      <c r="U1514">
        <f>SUMIFS('Energy balance options'!$G$7:$G$3000,'Energy balance options'!$B$7:$B$3000,HeatGen!U$2,'Energy balance options'!$A$7:$A$3000,HeatGen!$A1514)</f>
        <v>0</v>
      </c>
      <c r="V1514">
        <f>SUMIFS('Energy balance options'!$G$7:$G$3000,'Energy balance options'!$B$7:$B$3000,HeatGen!V$2,'Energy balance options'!$A$7:$A$3000,HeatGen!$A1514)</f>
        <v>0</v>
      </c>
      <c r="W1514">
        <f>SUMIFS('Energy balance options'!$G$7:$G$3000,'Energy balance options'!$B$7:$B$3000,HeatGen!W$2,'Energy balance options'!$A$7:$A$3000,HeatGen!$A1514)</f>
        <v>0</v>
      </c>
      <c r="X1514">
        <f>SUMIFS('Energy balance options'!$G$7:$G$3000,'Energy balance options'!$B$7:$B$3000,HeatGen!X$2,'Energy balance options'!$A$7:$A$3000,HeatGen!$A1514)</f>
        <v>0</v>
      </c>
      <c r="AG1514">
        <f t="shared" si="295"/>
        <v>0</v>
      </c>
      <c r="AH1514">
        <f t="shared" si="296"/>
        <v>0</v>
      </c>
      <c r="AI1514">
        <f t="shared" si="297"/>
        <v>0</v>
      </c>
      <c r="AJ1514">
        <f t="shared" si="298"/>
        <v>0</v>
      </c>
      <c r="AK1514">
        <f t="shared" si="299"/>
        <v>0</v>
      </c>
      <c r="AL1514">
        <f t="shared" si="300"/>
        <v>0</v>
      </c>
      <c r="AM1514">
        <f t="shared" si="301"/>
        <v>0</v>
      </c>
      <c r="AN1514">
        <f t="shared" si="302"/>
        <v>0</v>
      </c>
      <c r="AO1514">
        <f t="shared" si="303"/>
        <v>0</v>
      </c>
    </row>
    <row r="1515" spans="1:41" x14ac:dyDescent="0.2">
      <c r="A1515" s="9">
        <f>'Cost per option'!A1523</f>
        <v>0</v>
      </c>
      <c r="B1515" t="str">
        <f>_xlfn.IFNA(VLOOKUP(A1515,'Energy balance options'!A$7:C$3000,3,FALSE),"")</f>
        <v/>
      </c>
      <c r="C1515">
        <f>SUMIFS('Energy balance options'!$F$7:$F$3000,'Energy balance options'!$B$7:$B$3000,HeatGen!C$2,'Energy balance options'!$A$7:$A$3000,HeatGen!$A1515)</f>
        <v>0</v>
      </c>
      <c r="D1515">
        <f>SUMIFS('Energy balance options'!$F$7:$F$3000,'Energy balance options'!$B$7:$B$3000,HeatGen!D$2,'Energy balance options'!$A$7:$A$3000,HeatGen!$A1515)</f>
        <v>0</v>
      </c>
      <c r="E1515">
        <f>SUMIFS('Energy balance options'!$F$7:$F$3000,'Energy balance options'!$B$7:$B$3000,HeatGen!E$2,'Energy balance options'!$A$7:$A$3000,HeatGen!$A1515)</f>
        <v>0</v>
      </c>
      <c r="F1515">
        <f>SUMIFS('Energy balance options'!$F$7:$F$3000,'Energy balance options'!$B$7:$B$3000,HeatGen!F$2,'Energy balance options'!$A$7:$A$3000,HeatGen!$A1515)</f>
        <v>0</v>
      </c>
      <c r="G1515">
        <f>SUMIFS('Energy balance options'!$F$7:$F$3000,'Energy balance options'!$B$7:$B$3000,HeatGen!G$2,'Energy balance options'!$A$7:$A$3000,HeatGen!$A1515)</f>
        <v>0</v>
      </c>
      <c r="H1515">
        <f>SUMIFS('Energy balance options'!$F$7:$F$3000,'Energy balance options'!$B$7:$B$3000,HeatGen!H$2,'Energy balance options'!$A$7:$A$3000,HeatGen!$A1515)</f>
        <v>0</v>
      </c>
      <c r="I1515">
        <f>SUMIFS('Energy balance options'!$F$7:$F$3000,'Energy balance options'!$B$7:$B$3000,HeatGen!I$2,'Energy balance options'!$A$7:$A$3000,HeatGen!$A1515)</f>
        <v>0</v>
      </c>
      <c r="J1515">
        <f>SUMIFS('Energy balance options'!$F$7:$F$3000,'Energy balance options'!$B$7:$B$3000,HeatGen!J$2,'Energy balance options'!$A$7:$A$3000,HeatGen!$A1515)</f>
        <v>0</v>
      </c>
      <c r="K1515">
        <f>SUMIFS('Energy balance options'!$F$7:$F$3000,'Energy balance options'!$B$7:$B$3000,HeatGen!K$2,'Energy balance options'!$A$7:$A$3000,HeatGen!$A1515)</f>
        <v>0</v>
      </c>
      <c r="L1515">
        <f>SUMIFS('Energy balance options'!$F$7:$F$3000,'Energy balance options'!$B$7:$B$3000,HeatGen!L$2,'Energy balance options'!$A$7:$A$3000,HeatGen!$A1515)</f>
        <v>0</v>
      </c>
      <c r="M1515">
        <f>SUMIFS('Energy balance options'!$F$7:$F$3000,'Energy balance options'!$B$7:$B$3000,HeatGen!M$2,'Energy balance options'!$A$7:$A$3000,HeatGen!$A1515)</f>
        <v>0</v>
      </c>
      <c r="N1515">
        <f>SUMIFS('Energy balance options'!$F$7:$F$3000,'Energy balance options'!$B$7:$B$3000,HeatGen!N$2,'Energy balance options'!$A$7:$A$3000,HeatGen!$A1515)</f>
        <v>0</v>
      </c>
      <c r="P1515">
        <f>SUMIFS('Energy balance options'!$F$7:$F$3000,'Energy balance options'!$B$7:$B$3000,HeatGen!P$2,'Energy balance options'!$A$7:$A$3000,HeatGen!$A1515)</f>
        <v>0</v>
      </c>
      <c r="Q1515">
        <f>SUMIFS('Energy balance options'!$F$7:$F$3000,'Energy balance options'!$B$7:$B$3000,HeatGen!Q$2,'Energy balance options'!$A$7:$A$3000,HeatGen!$A1515)</f>
        <v>0</v>
      </c>
      <c r="R1515">
        <f>SUMIFS('Energy balance options'!$F$7:$F$3000,'Energy balance options'!$B$7:$B$3000,HeatGen!R$2,'Energy balance options'!$A$7:$A$3000,HeatGen!$A1515)</f>
        <v>0</v>
      </c>
      <c r="S1515">
        <f>SUMIFS('Energy balance options'!$G$7:$G$3000,'Energy balance options'!$B$7:$B$3000,HeatGen!S$2,'Energy balance options'!$A$7:$A$3000,HeatGen!$A1515)</f>
        <v>0</v>
      </c>
      <c r="T1515">
        <f>SUMIFS('Energy balance options'!$G$7:$G$3000,'Energy balance options'!$B$7:$B$3000,HeatGen!T$2,'Energy balance options'!$A$7:$A$3000,HeatGen!$A1515)</f>
        <v>0</v>
      </c>
      <c r="U1515">
        <f>SUMIFS('Energy balance options'!$G$7:$G$3000,'Energy balance options'!$B$7:$B$3000,HeatGen!U$2,'Energy balance options'!$A$7:$A$3000,HeatGen!$A1515)</f>
        <v>0</v>
      </c>
      <c r="V1515">
        <f>SUMIFS('Energy balance options'!$G$7:$G$3000,'Energy balance options'!$B$7:$B$3000,HeatGen!V$2,'Energy balance options'!$A$7:$A$3000,HeatGen!$A1515)</f>
        <v>0</v>
      </c>
      <c r="W1515">
        <f>SUMIFS('Energy balance options'!$G$7:$G$3000,'Energy balance options'!$B$7:$B$3000,HeatGen!W$2,'Energy balance options'!$A$7:$A$3000,HeatGen!$A1515)</f>
        <v>0</v>
      </c>
      <c r="X1515">
        <f>SUMIFS('Energy balance options'!$G$7:$G$3000,'Energy balance options'!$B$7:$B$3000,HeatGen!X$2,'Energy balance options'!$A$7:$A$3000,HeatGen!$A1515)</f>
        <v>0</v>
      </c>
      <c r="AG1515">
        <f t="shared" si="295"/>
        <v>0</v>
      </c>
      <c r="AH1515">
        <f t="shared" si="296"/>
        <v>0</v>
      </c>
      <c r="AI1515">
        <f t="shared" si="297"/>
        <v>0</v>
      </c>
      <c r="AJ1515">
        <f t="shared" si="298"/>
        <v>0</v>
      </c>
      <c r="AK1515">
        <f t="shared" si="299"/>
        <v>0</v>
      </c>
      <c r="AL1515">
        <f t="shared" si="300"/>
        <v>0</v>
      </c>
      <c r="AM1515">
        <f t="shared" si="301"/>
        <v>0</v>
      </c>
      <c r="AN1515">
        <f t="shared" si="302"/>
        <v>0</v>
      </c>
      <c r="AO1515">
        <f t="shared" si="303"/>
        <v>0</v>
      </c>
    </row>
    <row r="1516" spans="1:41" x14ac:dyDescent="0.2">
      <c r="A1516" s="9">
        <f>'Cost per option'!A1524</f>
        <v>0</v>
      </c>
      <c r="B1516" t="str">
        <f>_xlfn.IFNA(VLOOKUP(A1516,'Energy balance options'!A$7:C$3000,3,FALSE),"")</f>
        <v/>
      </c>
      <c r="C1516">
        <f>SUMIFS('Energy balance options'!$F$7:$F$3000,'Energy balance options'!$B$7:$B$3000,HeatGen!C$2,'Energy balance options'!$A$7:$A$3000,HeatGen!$A1516)</f>
        <v>0</v>
      </c>
      <c r="D1516">
        <f>SUMIFS('Energy balance options'!$F$7:$F$3000,'Energy balance options'!$B$7:$B$3000,HeatGen!D$2,'Energy balance options'!$A$7:$A$3000,HeatGen!$A1516)</f>
        <v>0</v>
      </c>
      <c r="E1516">
        <f>SUMIFS('Energy balance options'!$F$7:$F$3000,'Energy balance options'!$B$7:$B$3000,HeatGen!E$2,'Energy balance options'!$A$7:$A$3000,HeatGen!$A1516)</f>
        <v>0</v>
      </c>
      <c r="F1516">
        <f>SUMIFS('Energy balance options'!$F$7:$F$3000,'Energy balance options'!$B$7:$B$3000,HeatGen!F$2,'Energy balance options'!$A$7:$A$3000,HeatGen!$A1516)</f>
        <v>0</v>
      </c>
      <c r="G1516">
        <f>SUMIFS('Energy balance options'!$F$7:$F$3000,'Energy balance options'!$B$7:$B$3000,HeatGen!G$2,'Energy balance options'!$A$7:$A$3000,HeatGen!$A1516)</f>
        <v>0</v>
      </c>
      <c r="H1516">
        <f>SUMIFS('Energy balance options'!$F$7:$F$3000,'Energy balance options'!$B$7:$B$3000,HeatGen!H$2,'Energy balance options'!$A$7:$A$3000,HeatGen!$A1516)</f>
        <v>0</v>
      </c>
      <c r="I1516">
        <f>SUMIFS('Energy balance options'!$F$7:$F$3000,'Energy balance options'!$B$7:$B$3000,HeatGen!I$2,'Energy balance options'!$A$7:$A$3000,HeatGen!$A1516)</f>
        <v>0</v>
      </c>
      <c r="J1516">
        <f>SUMIFS('Energy balance options'!$F$7:$F$3000,'Energy balance options'!$B$7:$B$3000,HeatGen!J$2,'Energy balance options'!$A$7:$A$3000,HeatGen!$A1516)</f>
        <v>0</v>
      </c>
      <c r="K1516">
        <f>SUMIFS('Energy balance options'!$F$7:$F$3000,'Energy balance options'!$B$7:$B$3000,HeatGen!K$2,'Energy balance options'!$A$7:$A$3000,HeatGen!$A1516)</f>
        <v>0</v>
      </c>
      <c r="L1516">
        <f>SUMIFS('Energy balance options'!$F$7:$F$3000,'Energy balance options'!$B$7:$B$3000,HeatGen!L$2,'Energy balance options'!$A$7:$A$3000,HeatGen!$A1516)</f>
        <v>0</v>
      </c>
      <c r="M1516">
        <f>SUMIFS('Energy balance options'!$F$7:$F$3000,'Energy balance options'!$B$7:$B$3000,HeatGen!M$2,'Energy balance options'!$A$7:$A$3000,HeatGen!$A1516)</f>
        <v>0</v>
      </c>
      <c r="N1516">
        <f>SUMIFS('Energy balance options'!$F$7:$F$3000,'Energy balance options'!$B$7:$B$3000,HeatGen!N$2,'Energy balance options'!$A$7:$A$3000,HeatGen!$A1516)</f>
        <v>0</v>
      </c>
      <c r="P1516">
        <f>SUMIFS('Energy balance options'!$F$7:$F$3000,'Energy balance options'!$B$7:$B$3000,HeatGen!P$2,'Energy balance options'!$A$7:$A$3000,HeatGen!$A1516)</f>
        <v>0</v>
      </c>
      <c r="Q1516">
        <f>SUMIFS('Energy balance options'!$F$7:$F$3000,'Energy balance options'!$B$7:$B$3000,HeatGen!Q$2,'Energy balance options'!$A$7:$A$3000,HeatGen!$A1516)</f>
        <v>0</v>
      </c>
      <c r="R1516">
        <f>SUMIFS('Energy balance options'!$F$7:$F$3000,'Energy balance options'!$B$7:$B$3000,HeatGen!R$2,'Energy balance options'!$A$7:$A$3000,HeatGen!$A1516)</f>
        <v>0</v>
      </c>
      <c r="S1516">
        <f>SUMIFS('Energy balance options'!$G$7:$G$3000,'Energy balance options'!$B$7:$B$3000,HeatGen!S$2,'Energy balance options'!$A$7:$A$3000,HeatGen!$A1516)</f>
        <v>0</v>
      </c>
      <c r="T1516">
        <f>SUMIFS('Energy balance options'!$G$7:$G$3000,'Energy balance options'!$B$7:$B$3000,HeatGen!T$2,'Energy balance options'!$A$7:$A$3000,HeatGen!$A1516)</f>
        <v>0</v>
      </c>
      <c r="U1516">
        <f>SUMIFS('Energy balance options'!$G$7:$G$3000,'Energy balance options'!$B$7:$B$3000,HeatGen!U$2,'Energy balance options'!$A$7:$A$3000,HeatGen!$A1516)</f>
        <v>0</v>
      </c>
      <c r="V1516">
        <f>SUMIFS('Energy balance options'!$G$7:$G$3000,'Energy balance options'!$B$7:$B$3000,HeatGen!V$2,'Energy balance options'!$A$7:$A$3000,HeatGen!$A1516)</f>
        <v>0</v>
      </c>
      <c r="W1516">
        <f>SUMIFS('Energy balance options'!$G$7:$G$3000,'Energy balance options'!$B$7:$B$3000,HeatGen!W$2,'Energy balance options'!$A$7:$A$3000,HeatGen!$A1516)</f>
        <v>0</v>
      </c>
      <c r="X1516">
        <f>SUMIFS('Energy balance options'!$G$7:$G$3000,'Energy balance options'!$B$7:$B$3000,HeatGen!X$2,'Energy balance options'!$A$7:$A$3000,HeatGen!$A1516)</f>
        <v>0</v>
      </c>
      <c r="AG1516">
        <f t="shared" si="295"/>
        <v>0</v>
      </c>
      <c r="AH1516">
        <f t="shared" si="296"/>
        <v>0</v>
      </c>
      <c r="AI1516">
        <f t="shared" si="297"/>
        <v>0</v>
      </c>
      <c r="AJ1516">
        <f t="shared" si="298"/>
        <v>0</v>
      </c>
      <c r="AK1516">
        <f t="shared" si="299"/>
        <v>0</v>
      </c>
      <c r="AL1516">
        <f t="shared" si="300"/>
        <v>0</v>
      </c>
      <c r="AM1516">
        <f t="shared" si="301"/>
        <v>0</v>
      </c>
      <c r="AN1516">
        <f t="shared" si="302"/>
        <v>0</v>
      </c>
      <c r="AO1516">
        <f t="shared" si="303"/>
        <v>0</v>
      </c>
    </row>
    <row r="1517" spans="1:41" x14ac:dyDescent="0.2">
      <c r="A1517" s="9">
        <f>'Cost per option'!A1525</f>
        <v>0</v>
      </c>
      <c r="B1517" t="str">
        <f>_xlfn.IFNA(VLOOKUP(A1517,'Energy balance options'!A$7:C$3000,3,FALSE),"")</f>
        <v/>
      </c>
      <c r="C1517">
        <f>SUMIFS('Energy balance options'!$F$7:$F$3000,'Energy balance options'!$B$7:$B$3000,HeatGen!C$2,'Energy balance options'!$A$7:$A$3000,HeatGen!$A1517)</f>
        <v>0</v>
      </c>
      <c r="D1517">
        <f>SUMIFS('Energy balance options'!$F$7:$F$3000,'Energy balance options'!$B$7:$B$3000,HeatGen!D$2,'Energy balance options'!$A$7:$A$3000,HeatGen!$A1517)</f>
        <v>0</v>
      </c>
      <c r="E1517">
        <f>SUMIFS('Energy balance options'!$F$7:$F$3000,'Energy balance options'!$B$7:$B$3000,HeatGen!E$2,'Energy balance options'!$A$7:$A$3000,HeatGen!$A1517)</f>
        <v>0</v>
      </c>
      <c r="F1517">
        <f>SUMIFS('Energy balance options'!$F$7:$F$3000,'Energy balance options'!$B$7:$B$3000,HeatGen!F$2,'Energy balance options'!$A$7:$A$3000,HeatGen!$A1517)</f>
        <v>0</v>
      </c>
      <c r="G1517">
        <f>SUMIFS('Energy balance options'!$F$7:$F$3000,'Energy balance options'!$B$7:$B$3000,HeatGen!G$2,'Energy balance options'!$A$7:$A$3000,HeatGen!$A1517)</f>
        <v>0</v>
      </c>
      <c r="H1517">
        <f>SUMIFS('Energy balance options'!$F$7:$F$3000,'Energy balance options'!$B$7:$B$3000,HeatGen!H$2,'Energy balance options'!$A$7:$A$3000,HeatGen!$A1517)</f>
        <v>0</v>
      </c>
      <c r="I1517">
        <f>SUMIFS('Energy balance options'!$F$7:$F$3000,'Energy balance options'!$B$7:$B$3000,HeatGen!I$2,'Energy balance options'!$A$7:$A$3000,HeatGen!$A1517)</f>
        <v>0</v>
      </c>
      <c r="J1517">
        <f>SUMIFS('Energy balance options'!$F$7:$F$3000,'Energy balance options'!$B$7:$B$3000,HeatGen!J$2,'Energy balance options'!$A$7:$A$3000,HeatGen!$A1517)</f>
        <v>0</v>
      </c>
      <c r="K1517">
        <f>SUMIFS('Energy balance options'!$F$7:$F$3000,'Energy balance options'!$B$7:$B$3000,HeatGen!K$2,'Energy balance options'!$A$7:$A$3000,HeatGen!$A1517)</f>
        <v>0</v>
      </c>
      <c r="L1517">
        <f>SUMIFS('Energy balance options'!$F$7:$F$3000,'Energy balance options'!$B$7:$B$3000,HeatGen!L$2,'Energy balance options'!$A$7:$A$3000,HeatGen!$A1517)</f>
        <v>0</v>
      </c>
      <c r="M1517">
        <f>SUMIFS('Energy balance options'!$F$7:$F$3000,'Energy balance options'!$B$7:$B$3000,HeatGen!M$2,'Energy balance options'!$A$7:$A$3000,HeatGen!$A1517)</f>
        <v>0</v>
      </c>
      <c r="N1517">
        <f>SUMIFS('Energy balance options'!$F$7:$F$3000,'Energy balance options'!$B$7:$B$3000,HeatGen!N$2,'Energy balance options'!$A$7:$A$3000,HeatGen!$A1517)</f>
        <v>0</v>
      </c>
      <c r="P1517">
        <f>SUMIFS('Energy balance options'!$F$7:$F$3000,'Energy balance options'!$B$7:$B$3000,HeatGen!P$2,'Energy balance options'!$A$7:$A$3000,HeatGen!$A1517)</f>
        <v>0</v>
      </c>
      <c r="Q1517">
        <f>SUMIFS('Energy balance options'!$F$7:$F$3000,'Energy balance options'!$B$7:$B$3000,HeatGen!Q$2,'Energy balance options'!$A$7:$A$3000,HeatGen!$A1517)</f>
        <v>0</v>
      </c>
      <c r="R1517">
        <f>SUMIFS('Energy balance options'!$F$7:$F$3000,'Energy balance options'!$B$7:$B$3000,HeatGen!R$2,'Energy balance options'!$A$7:$A$3000,HeatGen!$A1517)</f>
        <v>0</v>
      </c>
      <c r="S1517">
        <f>SUMIFS('Energy balance options'!$G$7:$G$3000,'Energy balance options'!$B$7:$B$3000,HeatGen!S$2,'Energy balance options'!$A$7:$A$3000,HeatGen!$A1517)</f>
        <v>0</v>
      </c>
      <c r="T1517">
        <f>SUMIFS('Energy balance options'!$G$7:$G$3000,'Energy balance options'!$B$7:$B$3000,HeatGen!T$2,'Energy balance options'!$A$7:$A$3000,HeatGen!$A1517)</f>
        <v>0</v>
      </c>
      <c r="U1517">
        <f>SUMIFS('Energy balance options'!$G$7:$G$3000,'Energy balance options'!$B$7:$B$3000,HeatGen!U$2,'Energy balance options'!$A$7:$A$3000,HeatGen!$A1517)</f>
        <v>0</v>
      </c>
      <c r="V1517">
        <f>SUMIFS('Energy balance options'!$G$7:$G$3000,'Energy balance options'!$B$7:$B$3000,HeatGen!V$2,'Energy balance options'!$A$7:$A$3000,HeatGen!$A1517)</f>
        <v>0</v>
      </c>
      <c r="W1517">
        <f>SUMIFS('Energy balance options'!$G$7:$G$3000,'Energy balance options'!$B$7:$B$3000,HeatGen!W$2,'Energy balance options'!$A$7:$A$3000,HeatGen!$A1517)</f>
        <v>0</v>
      </c>
      <c r="X1517">
        <f>SUMIFS('Energy balance options'!$G$7:$G$3000,'Energy balance options'!$B$7:$B$3000,HeatGen!X$2,'Energy balance options'!$A$7:$A$3000,HeatGen!$A1517)</f>
        <v>0</v>
      </c>
      <c r="AG1517">
        <f t="shared" si="295"/>
        <v>0</v>
      </c>
      <c r="AH1517">
        <f t="shared" si="296"/>
        <v>0</v>
      </c>
      <c r="AI1517">
        <f t="shared" si="297"/>
        <v>0</v>
      </c>
      <c r="AJ1517">
        <f t="shared" si="298"/>
        <v>0</v>
      </c>
      <c r="AK1517">
        <f t="shared" si="299"/>
        <v>0</v>
      </c>
      <c r="AL1517">
        <f t="shared" si="300"/>
        <v>0</v>
      </c>
      <c r="AM1517">
        <f t="shared" si="301"/>
        <v>0</v>
      </c>
      <c r="AN1517">
        <f t="shared" si="302"/>
        <v>0</v>
      </c>
      <c r="AO1517">
        <f t="shared" si="303"/>
        <v>0</v>
      </c>
    </row>
    <row r="1518" spans="1:41" x14ac:dyDescent="0.2">
      <c r="A1518" s="9">
        <f>'Cost per option'!A1526</f>
        <v>0</v>
      </c>
      <c r="B1518" t="str">
        <f>_xlfn.IFNA(VLOOKUP(A1518,'Energy balance options'!A$7:C$3000,3,FALSE),"")</f>
        <v/>
      </c>
      <c r="C1518">
        <f>SUMIFS('Energy balance options'!$F$7:$F$3000,'Energy balance options'!$B$7:$B$3000,HeatGen!C$2,'Energy balance options'!$A$7:$A$3000,HeatGen!$A1518)</f>
        <v>0</v>
      </c>
      <c r="D1518">
        <f>SUMIFS('Energy balance options'!$F$7:$F$3000,'Energy balance options'!$B$7:$B$3000,HeatGen!D$2,'Energy balance options'!$A$7:$A$3000,HeatGen!$A1518)</f>
        <v>0</v>
      </c>
      <c r="E1518">
        <f>SUMIFS('Energy balance options'!$F$7:$F$3000,'Energy balance options'!$B$7:$B$3000,HeatGen!E$2,'Energy balance options'!$A$7:$A$3000,HeatGen!$A1518)</f>
        <v>0</v>
      </c>
      <c r="F1518">
        <f>SUMIFS('Energy balance options'!$F$7:$F$3000,'Energy balance options'!$B$7:$B$3000,HeatGen!F$2,'Energy balance options'!$A$7:$A$3000,HeatGen!$A1518)</f>
        <v>0</v>
      </c>
      <c r="G1518">
        <f>SUMIFS('Energy balance options'!$F$7:$F$3000,'Energy balance options'!$B$7:$B$3000,HeatGen!G$2,'Energy balance options'!$A$7:$A$3000,HeatGen!$A1518)</f>
        <v>0</v>
      </c>
      <c r="H1518">
        <f>SUMIFS('Energy balance options'!$F$7:$F$3000,'Energy balance options'!$B$7:$B$3000,HeatGen!H$2,'Energy balance options'!$A$7:$A$3000,HeatGen!$A1518)</f>
        <v>0</v>
      </c>
      <c r="I1518">
        <f>SUMIFS('Energy balance options'!$F$7:$F$3000,'Energy balance options'!$B$7:$B$3000,HeatGen!I$2,'Energy balance options'!$A$7:$A$3000,HeatGen!$A1518)</f>
        <v>0</v>
      </c>
      <c r="J1518">
        <f>SUMIFS('Energy balance options'!$F$7:$F$3000,'Energy balance options'!$B$7:$B$3000,HeatGen!J$2,'Energy balance options'!$A$7:$A$3000,HeatGen!$A1518)</f>
        <v>0</v>
      </c>
      <c r="K1518">
        <f>SUMIFS('Energy balance options'!$F$7:$F$3000,'Energy balance options'!$B$7:$B$3000,HeatGen!K$2,'Energy balance options'!$A$7:$A$3000,HeatGen!$A1518)</f>
        <v>0</v>
      </c>
      <c r="L1518">
        <f>SUMIFS('Energy balance options'!$F$7:$F$3000,'Energy balance options'!$B$7:$B$3000,HeatGen!L$2,'Energy balance options'!$A$7:$A$3000,HeatGen!$A1518)</f>
        <v>0</v>
      </c>
      <c r="M1518">
        <f>SUMIFS('Energy balance options'!$F$7:$F$3000,'Energy balance options'!$B$7:$B$3000,HeatGen!M$2,'Energy balance options'!$A$7:$A$3000,HeatGen!$A1518)</f>
        <v>0</v>
      </c>
      <c r="N1518">
        <f>SUMIFS('Energy balance options'!$F$7:$F$3000,'Energy balance options'!$B$7:$B$3000,HeatGen!N$2,'Energy balance options'!$A$7:$A$3000,HeatGen!$A1518)</f>
        <v>0</v>
      </c>
      <c r="P1518">
        <f>SUMIFS('Energy balance options'!$F$7:$F$3000,'Energy balance options'!$B$7:$B$3000,HeatGen!P$2,'Energy balance options'!$A$7:$A$3000,HeatGen!$A1518)</f>
        <v>0</v>
      </c>
      <c r="Q1518">
        <f>SUMIFS('Energy balance options'!$F$7:$F$3000,'Energy balance options'!$B$7:$B$3000,HeatGen!Q$2,'Energy balance options'!$A$7:$A$3000,HeatGen!$A1518)</f>
        <v>0</v>
      </c>
      <c r="R1518">
        <f>SUMIFS('Energy balance options'!$F$7:$F$3000,'Energy balance options'!$B$7:$B$3000,HeatGen!R$2,'Energy balance options'!$A$7:$A$3000,HeatGen!$A1518)</f>
        <v>0</v>
      </c>
      <c r="S1518">
        <f>SUMIFS('Energy balance options'!$G$7:$G$3000,'Energy balance options'!$B$7:$B$3000,HeatGen!S$2,'Energy balance options'!$A$7:$A$3000,HeatGen!$A1518)</f>
        <v>0</v>
      </c>
      <c r="T1518">
        <f>SUMIFS('Energy balance options'!$G$7:$G$3000,'Energy balance options'!$B$7:$B$3000,HeatGen!T$2,'Energy balance options'!$A$7:$A$3000,HeatGen!$A1518)</f>
        <v>0</v>
      </c>
      <c r="U1518">
        <f>SUMIFS('Energy balance options'!$G$7:$G$3000,'Energy balance options'!$B$7:$B$3000,HeatGen!U$2,'Energy balance options'!$A$7:$A$3000,HeatGen!$A1518)</f>
        <v>0</v>
      </c>
      <c r="V1518">
        <f>SUMIFS('Energy balance options'!$G$7:$G$3000,'Energy balance options'!$B$7:$B$3000,HeatGen!V$2,'Energy balance options'!$A$7:$A$3000,HeatGen!$A1518)</f>
        <v>0</v>
      </c>
      <c r="W1518">
        <f>SUMIFS('Energy balance options'!$G$7:$G$3000,'Energy balance options'!$B$7:$B$3000,HeatGen!W$2,'Energy balance options'!$A$7:$A$3000,HeatGen!$A1518)</f>
        <v>0</v>
      </c>
      <c r="X1518">
        <f>SUMIFS('Energy balance options'!$G$7:$G$3000,'Energy balance options'!$B$7:$B$3000,HeatGen!X$2,'Energy balance options'!$A$7:$A$3000,HeatGen!$A1518)</f>
        <v>0</v>
      </c>
      <c r="AG1518">
        <f t="shared" si="295"/>
        <v>0</v>
      </c>
      <c r="AH1518">
        <f t="shared" si="296"/>
        <v>0</v>
      </c>
      <c r="AI1518">
        <f t="shared" si="297"/>
        <v>0</v>
      </c>
      <c r="AJ1518">
        <f t="shared" si="298"/>
        <v>0</v>
      </c>
      <c r="AK1518">
        <f t="shared" si="299"/>
        <v>0</v>
      </c>
      <c r="AL1518">
        <f t="shared" si="300"/>
        <v>0</v>
      </c>
      <c r="AM1518">
        <f t="shared" si="301"/>
        <v>0</v>
      </c>
      <c r="AN1518">
        <f t="shared" si="302"/>
        <v>0</v>
      </c>
      <c r="AO1518">
        <f t="shared" si="303"/>
        <v>0</v>
      </c>
    </row>
    <row r="1519" spans="1:41" x14ac:dyDescent="0.2">
      <c r="A1519" s="9">
        <f>'Cost per option'!A1527</f>
        <v>0</v>
      </c>
      <c r="B1519" t="str">
        <f>_xlfn.IFNA(VLOOKUP(A1519,'Energy balance options'!A$7:C$3000,3,FALSE),"")</f>
        <v/>
      </c>
      <c r="C1519">
        <f>SUMIFS('Energy balance options'!$F$7:$F$3000,'Energy balance options'!$B$7:$B$3000,HeatGen!C$2,'Energy balance options'!$A$7:$A$3000,HeatGen!$A1519)</f>
        <v>0</v>
      </c>
      <c r="D1519">
        <f>SUMIFS('Energy balance options'!$F$7:$F$3000,'Energy balance options'!$B$7:$B$3000,HeatGen!D$2,'Energy balance options'!$A$7:$A$3000,HeatGen!$A1519)</f>
        <v>0</v>
      </c>
      <c r="E1519">
        <f>SUMIFS('Energy balance options'!$F$7:$F$3000,'Energy balance options'!$B$7:$B$3000,HeatGen!E$2,'Energy balance options'!$A$7:$A$3000,HeatGen!$A1519)</f>
        <v>0</v>
      </c>
      <c r="F1519">
        <f>SUMIFS('Energy balance options'!$F$7:$F$3000,'Energy balance options'!$B$7:$B$3000,HeatGen!F$2,'Energy balance options'!$A$7:$A$3000,HeatGen!$A1519)</f>
        <v>0</v>
      </c>
      <c r="G1519">
        <f>SUMIFS('Energy balance options'!$F$7:$F$3000,'Energy balance options'!$B$7:$B$3000,HeatGen!G$2,'Energy balance options'!$A$7:$A$3000,HeatGen!$A1519)</f>
        <v>0</v>
      </c>
      <c r="H1519">
        <f>SUMIFS('Energy balance options'!$F$7:$F$3000,'Energy balance options'!$B$7:$B$3000,HeatGen!H$2,'Energy balance options'!$A$7:$A$3000,HeatGen!$A1519)</f>
        <v>0</v>
      </c>
      <c r="I1519">
        <f>SUMIFS('Energy balance options'!$F$7:$F$3000,'Energy balance options'!$B$7:$B$3000,HeatGen!I$2,'Energy balance options'!$A$7:$A$3000,HeatGen!$A1519)</f>
        <v>0</v>
      </c>
      <c r="J1519">
        <f>SUMIFS('Energy balance options'!$F$7:$F$3000,'Energy balance options'!$B$7:$B$3000,HeatGen!J$2,'Energy balance options'!$A$7:$A$3000,HeatGen!$A1519)</f>
        <v>0</v>
      </c>
      <c r="K1519">
        <f>SUMIFS('Energy balance options'!$F$7:$F$3000,'Energy balance options'!$B$7:$B$3000,HeatGen!K$2,'Energy balance options'!$A$7:$A$3000,HeatGen!$A1519)</f>
        <v>0</v>
      </c>
      <c r="L1519">
        <f>SUMIFS('Energy balance options'!$F$7:$F$3000,'Energy balance options'!$B$7:$B$3000,HeatGen!L$2,'Energy balance options'!$A$7:$A$3000,HeatGen!$A1519)</f>
        <v>0</v>
      </c>
      <c r="M1519">
        <f>SUMIFS('Energy balance options'!$F$7:$F$3000,'Energy balance options'!$B$7:$B$3000,HeatGen!M$2,'Energy balance options'!$A$7:$A$3000,HeatGen!$A1519)</f>
        <v>0</v>
      </c>
      <c r="N1519">
        <f>SUMIFS('Energy balance options'!$F$7:$F$3000,'Energy balance options'!$B$7:$B$3000,HeatGen!N$2,'Energy balance options'!$A$7:$A$3000,HeatGen!$A1519)</f>
        <v>0</v>
      </c>
      <c r="P1519">
        <f>SUMIFS('Energy balance options'!$F$7:$F$3000,'Energy balance options'!$B$7:$B$3000,HeatGen!P$2,'Energy balance options'!$A$7:$A$3000,HeatGen!$A1519)</f>
        <v>0</v>
      </c>
      <c r="Q1519">
        <f>SUMIFS('Energy balance options'!$F$7:$F$3000,'Energy balance options'!$B$7:$B$3000,HeatGen!Q$2,'Energy balance options'!$A$7:$A$3000,HeatGen!$A1519)</f>
        <v>0</v>
      </c>
      <c r="R1519">
        <f>SUMIFS('Energy balance options'!$F$7:$F$3000,'Energy balance options'!$B$7:$B$3000,HeatGen!R$2,'Energy balance options'!$A$7:$A$3000,HeatGen!$A1519)</f>
        <v>0</v>
      </c>
      <c r="S1519">
        <f>SUMIFS('Energy balance options'!$G$7:$G$3000,'Energy balance options'!$B$7:$B$3000,HeatGen!S$2,'Energy balance options'!$A$7:$A$3000,HeatGen!$A1519)</f>
        <v>0</v>
      </c>
      <c r="T1519">
        <f>SUMIFS('Energy balance options'!$G$7:$G$3000,'Energy balance options'!$B$7:$B$3000,HeatGen!T$2,'Energy balance options'!$A$7:$A$3000,HeatGen!$A1519)</f>
        <v>0</v>
      </c>
      <c r="U1519">
        <f>SUMIFS('Energy balance options'!$G$7:$G$3000,'Energy balance options'!$B$7:$B$3000,HeatGen!U$2,'Energy balance options'!$A$7:$A$3000,HeatGen!$A1519)</f>
        <v>0</v>
      </c>
      <c r="V1519">
        <f>SUMIFS('Energy balance options'!$G$7:$G$3000,'Energy balance options'!$B$7:$B$3000,HeatGen!V$2,'Energy balance options'!$A$7:$A$3000,HeatGen!$A1519)</f>
        <v>0</v>
      </c>
      <c r="W1519">
        <f>SUMIFS('Energy balance options'!$G$7:$G$3000,'Energy balance options'!$B$7:$B$3000,HeatGen!W$2,'Energy balance options'!$A$7:$A$3000,HeatGen!$A1519)</f>
        <v>0</v>
      </c>
      <c r="X1519">
        <f>SUMIFS('Energy balance options'!$G$7:$G$3000,'Energy balance options'!$B$7:$B$3000,HeatGen!X$2,'Energy balance options'!$A$7:$A$3000,HeatGen!$A1519)</f>
        <v>0</v>
      </c>
      <c r="AG1519">
        <f t="shared" si="295"/>
        <v>0</v>
      </c>
      <c r="AH1519">
        <f t="shared" si="296"/>
        <v>0</v>
      </c>
      <c r="AI1519">
        <f t="shared" si="297"/>
        <v>0</v>
      </c>
      <c r="AJ1519">
        <f t="shared" si="298"/>
        <v>0</v>
      </c>
      <c r="AK1519">
        <f t="shared" si="299"/>
        <v>0</v>
      </c>
      <c r="AL1519">
        <f t="shared" si="300"/>
        <v>0</v>
      </c>
      <c r="AM1519">
        <f t="shared" si="301"/>
        <v>0</v>
      </c>
      <c r="AN1519">
        <f t="shared" si="302"/>
        <v>0</v>
      </c>
      <c r="AO1519">
        <f t="shared" si="303"/>
        <v>0</v>
      </c>
    </row>
    <row r="1520" spans="1:41" x14ac:dyDescent="0.2">
      <c r="A1520" s="9">
        <f>'Cost per option'!A1528</f>
        <v>0</v>
      </c>
      <c r="B1520" t="str">
        <f>_xlfn.IFNA(VLOOKUP(A1520,'Energy balance options'!A$7:C$3000,3,FALSE),"")</f>
        <v/>
      </c>
      <c r="C1520">
        <f>SUMIFS('Energy balance options'!$F$7:$F$3000,'Energy balance options'!$B$7:$B$3000,HeatGen!C$2,'Energy balance options'!$A$7:$A$3000,HeatGen!$A1520)</f>
        <v>0</v>
      </c>
      <c r="D1520">
        <f>SUMIFS('Energy balance options'!$F$7:$F$3000,'Energy balance options'!$B$7:$B$3000,HeatGen!D$2,'Energy balance options'!$A$7:$A$3000,HeatGen!$A1520)</f>
        <v>0</v>
      </c>
      <c r="E1520">
        <f>SUMIFS('Energy balance options'!$F$7:$F$3000,'Energy balance options'!$B$7:$B$3000,HeatGen!E$2,'Energy balance options'!$A$7:$A$3000,HeatGen!$A1520)</f>
        <v>0</v>
      </c>
      <c r="F1520">
        <f>SUMIFS('Energy balance options'!$F$7:$F$3000,'Energy balance options'!$B$7:$B$3000,HeatGen!F$2,'Energy balance options'!$A$7:$A$3000,HeatGen!$A1520)</f>
        <v>0</v>
      </c>
      <c r="G1520">
        <f>SUMIFS('Energy balance options'!$F$7:$F$3000,'Energy balance options'!$B$7:$B$3000,HeatGen!G$2,'Energy balance options'!$A$7:$A$3000,HeatGen!$A1520)</f>
        <v>0</v>
      </c>
      <c r="H1520">
        <f>SUMIFS('Energy balance options'!$F$7:$F$3000,'Energy balance options'!$B$7:$B$3000,HeatGen!H$2,'Energy balance options'!$A$7:$A$3000,HeatGen!$A1520)</f>
        <v>0</v>
      </c>
      <c r="I1520">
        <f>SUMIFS('Energy balance options'!$F$7:$F$3000,'Energy balance options'!$B$7:$B$3000,HeatGen!I$2,'Energy balance options'!$A$7:$A$3000,HeatGen!$A1520)</f>
        <v>0</v>
      </c>
      <c r="J1520">
        <f>SUMIFS('Energy balance options'!$F$7:$F$3000,'Energy balance options'!$B$7:$B$3000,HeatGen!J$2,'Energy balance options'!$A$7:$A$3000,HeatGen!$A1520)</f>
        <v>0</v>
      </c>
      <c r="K1520">
        <f>SUMIFS('Energy balance options'!$F$7:$F$3000,'Energy balance options'!$B$7:$B$3000,HeatGen!K$2,'Energy balance options'!$A$7:$A$3000,HeatGen!$A1520)</f>
        <v>0</v>
      </c>
      <c r="L1520">
        <f>SUMIFS('Energy balance options'!$F$7:$F$3000,'Energy balance options'!$B$7:$B$3000,HeatGen!L$2,'Energy balance options'!$A$7:$A$3000,HeatGen!$A1520)</f>
        <v>0</v>
      </c>
      <c r="M1520">
        <f>SUMIFS('Energy balance options'!$F$7:$F$3000,'Energy balance options'!$B$7:$B$3000,HeatGen!M$2,'Energy balance options'!$A$7:$A$3000,HeatGen!$A1520)</f>
        <v>0</v>
      </c>
      <c r="N1520">
        <f>SUMIFS('Energy balance options'!$F$7:$F$3000,'Energy balance options'!$B$7:$B$3000,HeatGen!N$2,'Energy balance options'!$A$7:$A$3000,HeatGen!$A1520)</f>
        <v>0</v>
      </c>
      <c r="P1520">
        <f>SUMIFS('Energy balance options'!$F$7:$F$3000,'Energy balance options'!$B$7:$B$3000,HeatGen!P$2,'Energy balance options'!$A$7:$A$3000,HeatGen!$A1520)</f>
        <v>0</v>
      </c>
      <c r="Q1520">
        <f>SUMIFS('Energy balance options'!$F$7:$F$3000,'Energy balance options'!$B$7:$B$3000,HeatGen!Q$2,'Energy balance options'!$A$7:$A$3000,HeatGen!$A1520)</f>
        <v>0</v>
      </c>
      <c r="R1520">
        <f>SUMIFS('Energy balance options'!$F$7:$F$3000,'Energy balance options'!$B$7:$B$3000,HeatGen!R$2,'Energy balance options'!$A$7:$A$3000,HeatGen!$A1520)</f>
        <v>0</v>
      </c>
      <c r="S1520">
        <f>SUMIFS('Energy balance options'!$G$7:$G$3000,'Energy balance options'!$B$7:$B$3000,HeatGen!S$2,'Energy balance options'!$A$7:$A$3000,HeatGen!$A1520)</f>
        <v>0</v>
      </c>
      <c r="T1520">
        <f>SUMIFS('Energy balance options'!$G$7:$G$3000,'Energy balance options'!$B$7:$B$3000,HeatGen!T$2,'Energy balance options'!$A$7:$A$3000,HeatGen!$A1520)</f>
        <v>0</v>
      </c>
      <c r="U1520">
        <f>SUMIFS('Energy balance options'!$G$7:$G$3000,'Energy balance options'!$B$7:$B$3000,HeatGen!U$2,'Energy balance options'!$A$7:$A$3000,HeatGen!$A1520)</f>
        <v>0</v>
      </c>
      <c r="V1520">
        <f>SUMIFS('Energy balance options'!$G$7:$G$3000,'Energy balance options'!$B$7:$B$3000,HeatGen!V$2,'Energy balance options'!$A$7:$A$3000,HeatGen!$A1520)</f>
        <v>0</v>
      </c>
      <c r="W1520">
        <f>SUMIFS('Energy balance options'!$G$7:$G$3000,'Energy balance options'!$B$7:$B$3000,HeatGen!W$2,'Energy balance options'!$A$7:$A$3000,HeatGen!$A1520)</f>
        <v>0</v>
      </c>
      <c r="X1520">
        <f>SUMIFS('Energy balance options'!$G$7:$G$3000,'Energy balance options'!$B$7:$B$3000,HeatGen!X$2,'Energy balance options'!$A$7:$A$3000,HeatGen!$A1520)</f>
        <v>0</v>
      </c>
      <c r="AG1520">
        <f t="shared" si="295"/>
        <v>0</v>
      </c>
      <c r="AH1520">
        <f t="shared" si="296"/>
        <v>0</v>
      </c>
      <c r="AI1520">
        <f t="shared" si="297"/>
        <v>0</v>
      </c>
      <c r="AJ1520">
        <f t="shared" si="298"/>
        <v>0</v>
      </c>
      <c r="AK1520">
        <f t="shared" si="299"/>
        <v>0</v>
      </c>
      <c r="AL1520">
        <f t="shared" si="300"/>
        <v>0</v>
      </c>
      <c r="AM1520">
        <f t="shared" si="301"/>
        <v>0</v>
      </c>
      <c r="AN1520">
        <f t="shared" si="302"/>
        <v>0</v>
      </c>
      <c r="AO1520">
        <f t="shared" si="303"/>
        <v>0</v>
      </c>
    </row>
    <row r="1521" spans="1:41" x14ac:dyDescent="0.2">
      <c r="A1521" s="9">
        <f>'Cost per option'!A1529</f>
        <v>0</v>
      </c>
      <c r="B1521" t="str">
        <f>_xlfn.IFNA(VLOOKUP(A1521,'Energy balance options'!A$7:C$3000,3,FALSE),"")</f>
        <v/>
      </c>
      <c r="C1521">
        <f>SUMIFS('Energy balance options'!$F$7:$F$3000,'Energy balance options'!$B$7:$B$3000,HeatGen!C$2,'Energy balance options'!$A$7:$A$3000,HeatGen!$A1521)</f>
        <v>0</v>
      </c>
      <c r="D1521">
        <f>SUMIFS('Energy balance options'!$F$7:$F$3000,'Energy balance options'!$B$7:$B$3000,HeatGen!D$2,'Energy balance options'!$A$7:$A$3000,HeatGen!$A1521)</f>
        <v>0</v>
      </c>
      <c r="E1521">
        <f>SUMIFS('Energy balance options'!$F$7:$F$3000,'Energy balance options'!$B$7:$B$3000,HeatGen!E$2,'Energy balance options'!$A$7:$A$3000,HeatGen!$A1521)</f>
        <v>0</v>
      </c>
      <c r="F1521">
        <f>SUMIFS('Energy balance options'!$F$7:$F$3000,'Energy balance options'!$B$7:$B$3000,HeatGen!F$2,'Energy balance options'!$A$7:$A$3000,HeatGen!$A1521)</f>
        <v>0</v>
      </c>
      <c r="G1521">
        <f>SUMIFS('Energy balance options'!$F$7:$F$3000,'Energy balance options'!$B$7:$B$3000,HeatGen!G$2,'Energy balance options'!$A$7:$A$3000,HeatGen!$A1521)</f>
        <v>0</v>
      </c>
      <c r="H1521">
        <f>SUMIFS('Energy balance options'!$F$7:$F$3000,'Energy balance options'!$B$7:$B$3000,HeatGen!H$2,'Energy balance options'!$A$7:$A$3000,HeatGen!$A1521)</f>
        <v>0</v>
      </c>
      <c r="I1521">
        <f>SUMIFS('Energy balance options'!$F$7:$F$3000,'Energy balance options'!$B$7:$B$3000,HeatGen!I$2,'Energy balance options'!$A$7:$A$3000,HeatGen!$A1521)</f>
        <v>0</v>
      </c>
      <c r="J1521">
        <f>SUMIFS('Energy balance options'!$F$7:$F$3000,'Energy balance options'!$B$7:$B$3000,HeatGen!J$2,'Energy balance options'!$A$7:$A$3000,HeatGen!$A1521)</f>
        <v>0</v>
      </c>
      <c r="K1521">
        <f>SUMIFS('Energy balance options'!$F$7:$F$3000,'Energy balance options'!$B$7:$B$3000,HeatGen!K$2,'Energy balance options'!$A$7:$A$3000,HeatGen!$A1521)</f>
        <v>0</v>
      </c>
      <c r="L1521">
        <f>SUMIFS('Energy balance options'!$F$7:$F$3000,'Energy balance options'!$B$7:$B$3000,HeatGen!L$2,'Energy balance options'!$A$7:$A$3000,HeatGen!$A1521)</f>
        <v>0</v>
      </c>
      <c r="M1521">
        <f>SUMIFS('Energy balance options'!$F$7:$F$3000,'Energy balance options'!$B$7:$B$3000,HeatGen!M$2,'Energy balance options'!$A$7:$A$3000,HeatGen!$A1521)</f>
        <v>0</v>
      </c>
      <c r="N1521">
        <f>SUMIFS('Energy balance options'!$F$7:$F$3000,'Energy balance options'!$B$7:$B$3000,HeatGen!N$2,'Energy balance options'!$A$7:$A$3000,HeatGen!$A1521)</f>
        <v>0</v>
      </c>
      <c r="P1521">
        <f>SUMIFS('Energy balance options'!$F$7:$F$3000,'Energy balance options'!$B$7:$B$3000,HeatGen!P$2,'Energy balance options'!$A$7:$A$3000,HeatGen!$A1521)</f>
        <v>0</v>
      </c>
      <c r="Q1521">
        <f>SUMIFS('Energy balance options'!$F$7:$F$3000,'Energy balance options'!$B$7:$B$3000,HeatGen!Q$2,'Energy balance options'!$A$7:$A$3000,HeatGen!$A1521)</f>
        <v>0</v>
      </c>
      <c r="R1521">
        <f>SUMIFS('Energy balance options'!$F$7:$F$3000,'Energy balance options'!$B$7:$B$3000,HeatGen!R$2,'Energy balance options'!$A$7:$A$3000,HeatGen!$A1521)</f>
        <v>0</v>
      </c>
      <c r="S1521">
        <f>SUMIFS('Energy balance options'!$G$7:$G$3000,'Energy balance options'!$B$7:$B$3000,HeatGen!S$2,'Energy balance options'!$A$7:$A$3000,HeatGen!$A1521)</f>
        <v>0</v>
      </c>
      <c r="T1521">
        <f>SUMIFS('Energy balance options'!$G$7:$G$3000,'Energy balance options'!$B$7:$B$3000,HeatGen!T$2,'Energy balance options'!$A$7:$A$3000,HeatGen!$A1521)</f>
        <v>0</v>
      </c>
      <c r="U1521">
        <f>SUMIFS('Energy balance options'!$G$7:$G$3000,'Energy balance options'!$B$7:$B$3000,HeatGen!U$2,'Energy balance options'!$A$7:$A$3000,HeatGen!$A1521)</f>
        <v>0</v>
      </c>
      <c r="V1521">
        <f>SUMIFS('Energy balance options'!$G$7:$G$3000,'Energy balance options'!$B$7:$B$3000,HeatGen!V$2,'Energy balance options'!$A$7:$A$3000,HeatGen!$A1521)</f>
        <v>0</v>
      </c>
      <c r="W1521">
        <f>SUMIFS('Energy balance options'!$G$7:$G$3000,'Energy balance options'!$B$7:$B$3000,HeatGen!W$2,'Energy balance options'!$A$7:$A$3000,HeatGen!$A1521)</f>
        <v>0</v>
      </c>
      <c r="X1521">
        <f>SUMIFS('Energy balance options'!$G$7:$G$3000,'Energy balance options'!$B$7:$B$3000,HeatGen!X$2,'Energy balance options'!$A$7:$A$3000,HeatGen!$A1521)</f>
        <v>0</v>
      </c>
      <c r="AG1521">
        <f t="shared" si="295"/>
        <v>0</v>
      </c>
      <c r="AH1521">
        <f t="shared" si="296"/>
        <v>0</v>
      </c>
      <c r="AI1521">
        <f t="shared" si="297"/>
        <v>0</v>
      </c>
      <c r="AJ1521">
        <f t="shared" si="298"/>
        <v>0</v>
      </c>
      <c r="AK1521">
        <f t="shared" si="299"/>
        <v>0</v>
      </c>
      <c r="AL1521">
        <f t="shared" si="300"/>
        <v>0</v>
      </c>
      <c r="AM1521">
        <f t="shared" si="301"/>
        <v>0</v>
      </c>
      <c r="AN1521">
        <f t="shared" si="302"/>
        <v>0</v>
      </c>
      <c r="AO1521">
        <f t="shared" si="303"/>
        <v>0</v>
      </c>
    </row>
    <row r="1522" spans="1:41" x14ac:dyDescent="0.2">
      <c r="A1522" s="9">
        <f>'Cost per option'!A1530</f>
        <v>0</v>
      </c>
      <c r="B1522" t="str">
        <f>_xlfn.IFNA(VLOOKUP(A1522,'Energy balance options'!A$7:C$3000,3,FALSE),"")</f>
        <v/>
      </c>
      <c r="C1522">
        <f>SUMIFS('Energy balance options'!$F$7:$F$3000,'Energy balance options'!$B$7:$B$3000,HeatGen!C$2,'Energy balance options'!$A$7:$A$3000,HeatGen!$A1522)</f>
        <v>0</v>
      </c>
      <c r="D1522">
        <f>SUMIFS('Energy balance options'!$F$7:$F$3000,'Energy balance options'!$B$7:$B$3000,HeatGen!D$2,'Energy balance options'!$A$7:$A$3000,HeatGen!$A1522)</f>
        <v>0</v>
      </c>
      <c r="E1522">
        <f>SUMIFS('Energy balance options'!$F$7:$F$3000,'Energy balance options'!$B$7:$B$3000,HeatGen!E$2,'Energy balance options'!$A$7:$A$3000,HeatGen!$A1522)</f>
        <v>0</v>
      </c>
      <c r="F1522">
        <f>SUMIFS('Energy balance options'!$F$7:$F$3000,'Energy balance options'!$B$7:$B$3000,HeatGen!F$2,'Energy balance options'!$A$7:$A$3000,HeatGen!$A1522)</f>
        <v>0</v>
      </c>
      <c r="G1522">
        <f>SUMIFS('Energy balance options'!$F$7:$F$3000,'Energy balance options'!$B$7:$B$3000,HeatGen!G$2,'Energy balance options'!$A$7:$A$3000,HeatGen!$A1522)</f>
        <v>0</v>
      </c>
      <c r="H1522">
        <f>SUMIFS('Energy balance options'!$F$7:$F$3000,'Energy balance options'!$B$7:$B$3000,HeatGen!H$2,'Energy balance options'!$A$7:$A$3000,HeatGen!$A1522)</f>
        <v>0</v>
      </c>
      <c r="I1522">
        <f>SUMIFS('Energy balance options'!$F$7:$F$3000,'Energy balance options'!$B$7:$B$3000,HeatGen!I$2,'Energy balance options'!$A$7:$A$3000,HeatGen!$A1522)</f>
        <v>0</v>
      </c>
      <c r="J1522">
        <f>SUMIFS('Energy balance options'!$F$7:$F$3000,'Energy balance options'!$B$7:$B$3000,HeatGen!J$2,'Energy balance options'!$A$7:$A$3000,HeatGen!$A1522)</f>
        <v>0</v>
      </c>
      <c r="K1522">
        <f>SUMIFS('Energy balance options'!$F$7:$F$3000,'Energy balance options'!$B$7:$B$3000,HeatGen!K$2,'Energy balance options'!$A$7:$A$3000,HeatGen!$A1522)</f>
        <v>0</v>
      </c>
      <c r="L1522">
        <f>SUMIFS('Energy balance options'!$F$7:$F$3000,'Energy balance options'!$B$7:$B$3000,HeatGen!L$2,'Energy balance options'!$A$7:$A$3000,HeatGen!$A1522)</f>
        <v>0</v>
      </c>
      <c r="M1522">
        <f>SUMIFS('Energy balance options'!$F$7:$F$3000,'Energy balance options'!$B$7:$B$3000,HeatGen!M$2,'Energy balance options'!$A$7:$A$3000,HeatGen!$A1522)</f>
        <v>0</v>
      </c>
      <c r="N1522">
        <f>SUMIFS('Energy balance options'!$F$7:$F$3000,'Energy balance options'!$B$7:$B$3000,HeatGen!N$2,'Energy balance options'!$A$7:$A$3000,HeatGen!$A1522)</f>
        <v>0</v>
      </c>
      <c r="P1522">
        <f>SUMIFS('Energy balance options'!$F$7:$F$3000,'Energy balance options'!$B$7:$B$3000,HeatGen!P$2,'Energy balance options'!$A$7:$A$3000,HeatGen!$A1522)</f>
        <v>0</v>
      </c>
      <c r="Q1522">
        <f>SUMIFS('Energy balance options'!$F$7:$F$3000,'Energy balance options'!$B$7:$B$3000,HeatGen!Q$2,'Energy balance options'!$A$7:$A$3000,HeatGen!$A1522)</f>
        <v>0</v>
      </c>
      <c r="R1522">
        <f>SUMIFS('Energy balance options'!$F$7:$F$3000,'Energy balance options'!$B$7:$B$3000,HeatGen!R$2,'Energy balance options'!$A$7:$A$3000,HeatGen!$A1522)</f>
        <v>0</v>
      </c>
      <c r="S1522">
        <f>SUMIFS('Energy balance options'!$G$7:$G$3000,'Energy balance options'!$B$7:$B$3000,HeatGen!S$2,'Energy balance options'!$A$7:$A$3000,HeatGen!$A1522)</f>
        <v>0</v>
      </c>
      <c r="T1522">
        <f>SUMIFS('Energy balance options'!$G$7:$G$3000,'Energy balance options'!$B$7:$B$3000,HeatGen!T$2,'Energy balance options'!$A$7:$A$3000,HeatGen!$A1522)</f>
        <v>0</v>
      </c>
      <c r="U1522">
        <f>SUMIFS('Energy balance options'!$G$7:$G$3000,'Energy balance options'!$B$7:$B$3000,HeatGen!U$2,'Energy balance options'!$A$7:$A$3000,HeatGen!$A1522)</f>
        <v>0</v>
      </c>
      <c r="V1522">
        <f>SUMIFS('Energy balance options'!$G$7:$G$3000,'Energy balance options'!$B$7:$B$3000,HeatGen!V$2,'Energy balance options'!$A$7:$A$3000,HeatGen!$A1522)</f>
        <v>0</v>
      </c>
      <c r="W1522">
        <f>SUMIFS('Energy balance options'!$G$7:$G$3000,'Energy balance options'!$B$7:$B$3000,HeatGen!W$2,'Energy balance options'!$A$7:$A$3000,HeatGen!$A1522)</f>
        <v>0</v>
      </c>
      <c r="X1522">
        <f>SUMIFS('Energy balance options'!$G$7:$G$3000,'Energy balance options'!$B$7:$B$3000,HeatGen!X$2,'Energy balance options'!$A$7:$A$3000,HeatGen!$A1522)</f>
        <v>0</v>
      </c>
      <c r="AG1522">
        <f t="shared" si="295"/>
        <v>0</v>
      </c>
      <c r="AH1522">
        <f t="shared" si="296"/>
        <v>0</v>
      </c>
      <c r="AI1522">
        <f t="shared" si="297"/>
        <v>0</v>
      </c>
      <c r="AJ1522">
        <f t="shared" si="298"/>
        <v>0</v>
      </c>
      <c r="AK1522">
        <f t="shared" si="299"/>
        <v>0</v>
      </c>
      <c r="AL1522">
        <f t="shared" si="300"/>
        <v>0</v>
      </c>
      <c r="AM1522">
        <f t="shared" si="301"/>
        <v>0</v>
      </c>
      <c r="AN1522">
        <f t="shared" si="302"/>
        <v>0</v>
      </c>
      <c r="AO1522">
        <f t="shared" si="303"/>
        <v>0</v>
      </c>
    </row>
    <row r="1523" spans="1:41" x14ac:dyDescent="0.2">
      <c r="A1523" s="9">
        <f>'Cost per option'!A1531</f>
        <v>0</v>
      </c>
      <c r="B1523" t="str">
        <f>_xlfn.IFNA(VLOOKUP(A1523,'Energy balance options'!A$7:C$3000,3,FALSE),"")</f>
        <v/>
      </c>
      <c r="C1523">
        <f>SUMIFS('Energy balance options'!$F$7:$F$3000,'Energy balance options'!$B$7:$B$3000,HeatGen!C$2,'Energy balance options'!$A$7:$A$3000,HeatGen!$A1523)</f>
        <v>0</v>
      </c>
      <c r="D1523">
        <f>SUMIFS('Energy balance options'!$F$7:$F$3000,'Energy balance options'!$B$7:$B$3000,HeatGen!D$2,'Energy balance options'!$A$7:$A$3000,HeatGen!$A1523)</f>
        <v>0</v>
      </c>
      <c r="E1523">
        <f>SUMIFS('Energy balance options'!$F$7:$F$3000,'Energy balance options'!$B$7:$B$3000,HeatGen!E$2,'Energy balance options'!$A$7:$A$3000,HeatGen!$A1523)</f>
        <v>0</v>
      </c>
      <c r="F1523">
        <f>SUMIFS('Energy balance options'!$F$7:$F$3000,'Energy balance options'!$B$7:$B$3000,HeatGen!F$2,'Energy balance options'!$A$7:$A$3000,HeatGen!$A1523)</f>
        <v>0</v>
      </c>
      <c r="G1523">
        <f>SUMIFS('Energy balance options'!$F$7:$F$3000,'Energy balance options'!$B$7:$B$3000,HeatGen!G$2,'Energy balance options'!$A$7:$A$3000,HeatGen!$A1523)</f>
        <v>0</v>
      </c>
      <c r="H1523">
        <f>SUMIFS('Energy balance options'!$F$7:$F$3000,'Energy balance options'!$B$7:$B$3000,HeatGen!H$2,'Energy balance options'!$A$7:$A$3000,HeatGen!$A1523)</f>
        <v>0</v>
      </c>
      <c r="I1523">
        <f>SUMIFS('Energy balance options'!$F$7:$F$3000,'Energy balance options'!$B$7:$B$3000,HeatGen!I$2,'Energy balance options'!$A$7:$A$3000,HeatGen!$A1523)</f>
        <v>0</v>
      </c>
      <c r="J1523">
        <f>SUMIFS('Energy balance options'!$F$7:$F$3000,'Energy balance options'!$B$7:$B$3000,HeatGen!J$2,'Energy balance options'!$A$7:$A$3000,HeatGen!$A1523)</f>
        <v>0</v>
      </c>
      <c r="K1523">
        <f>SUMIFS('Energy balance options'!$F$7:$F$3000,'Energy balance options'!$B$7:$B$3000,HeatGen!K$2,'Energy balance options'!$A$7:$A$3000,HeatGen!$A1523)</f>
        <v>0</v>
      </c>
      <c r="L1523">
        <f>SUMIFS('Energy balance options'!$F$7:$F$3000,'Energy balance options'!$B$7:$B$3000,HeatGen!L$2,'Energy balance options'!$A$7:$A$3000,HeatGen!$A1523)</f>
        <v>0</v>
      </c>
      <c r="M1523">
        <f>SUMIFS('Energy balance options'!$F$7:$F$3000,'Energy balance options'!$B$7:$B$3000,HeatGen!M$2,'Energy balance options'!$A$7:$A$3000,HeatGen!$A1523)</f>
        <v>0</v>
      </c>
      <c r="N1523">
        <f>SUMIFS('Energy balance options'!$F$7:$F$3000,'Energy balance options'!$B$7:$B$3000,HeatGen!N$2,'Energy balance options'!$A$7:$A$3000,HeatGen!$A1523)</f>
        <v>0</v>
      </c>
      <c r="P1523">
        <f>SUMIFS('Energy balance options'!$F$7:$F$3000,'Energy balance options'!$B$7:$B$3000,HeatGen!P$2,'Energy balance options'!$A$7:$A$3000,HeatGen!$A1523)</f>
        <v>0</v>
      </c>
      <c r="Q1523">
        <f>SUMIFS('Energy balance options'!$F$7:$F$3000,'Energy balance options'!$B$7:$B$3000,HeatGen!Q$2,'Energy balance options'!$A$7:$A$3000,HeatGen!$A1523)</f>
        <v>0</v>
      </c>
      <c r="R1523">
        <f>SUMIFS('Energy balance options'!$F$7:$F$3000,'Energy balance options'!$B$7:$B$3000,HeatGen!R$2,'Energy balance options'!$A$7:$A$3000,HeatGen!$A1523)</f>
        <v>0</v>
      </c>
      <c r="S1523">
        <f>SUMIFS('Energy balance options'!$G$7:$G$3000,'Energy balance options'!$B$7:$B$3000,HeatGen!S$2,'Energy balance options'!$A$7:$A$3000,HeatGen!$A1523)</f>
        <v>0</v>
      </c>
      <c r="T1523">
        <f>SUMIFS('Energy balance options'!$G$7:$G$3000,'Energy balance options'!$B$7:$B$3000,HeatGen!T$2,'Energy balance options'!$A$7:$A$3000,HeatGen!$A1523)</f>
        <v>0</v>
      </c>
      <c r="U1523">
        <f>SUMIFS('Energy balance options'!$G$7:$G$3000,'Energy balance options'!$B$7:$B$3000,HeatGen!U$2,'Energy balance options'!$A$7:$A$3000,HeatGen!$A1523)</f>
        <v>0</v>
      </c>
      <c r="V1523">
        <f>SUMIFS('Energy balance options'!$G$7:$G$3000,'Energy balance options'!$B$7:$B$3000,HeatGen!V$2,'Energy balance options'!$A$7:$A$3000,HeatGen!$A1523)</f>
        <v>0</v>
      </c>
      <c r="W1523">
        <f>SUMIFS('Energy balance options'!$G$7:$G$3000,'Energy balance options'!$B$7:$B$3000,HeatGen!W$2,'Energy balance options'!$A$7:$A$3000,HeatGen!$A1523)</f>
        <v>0</v>
      </c>
      <c r="X1523">
        <f>SUMIFS('Energy balance options'!$G$7:$G$3000,'Energy balance options'!$B$7:$B$3000,HeatGen!X$2,'Energy balance options'!$A$7:$A$3000,HeatGen!$A1523)</f>
        <v>0</v>
      </c>
      <c r="AG1523">
        <f t="shared" si="295"/>
        <v>0</v>
      </c>
      <c r="AH1523">
        <f t="shared" si="296"/>
        <v>0</v>
      </c>
      <c r="AI1523">
        <f t="shared" si="297"/>
        <v>0</v>
      </c>
      <c r="AJ1523">
        <f t="shared" si="298"/>
        <v>0</v>
      </c>
      <c r="AK1523">
        <f t="shared" si="299"/>
        <v>0</v>
      </c>
      <c r="AL1523">
        <f t="shared" si="300"/>
        <v>0</v>
      </c>
      <c r="AM1523">
        <f t="shared" si="301"/>
        <v>0</v>
      </c>
      <c r="AN1523">
        <f t="shared" si="302"/>
        <v>0</v>
      </c>
      <c r="AO1523">
        <f t="shared" si="303"/>
        <v>0</v>
      </c>
    </row>
    <row r="1524" spans="1:41" x14ac:dyDescent="0.2">
      <c r="A1524" s="9">
        <f>'Cost per option'!A1532</f>
        <v>0</v>
      </c>
      <c r="B1524" t="str">
        <f>_xlfn.IFNA(VLOOKUP(A1524,'Energy balance options'!A$7:C$3000,3,FALSE),"")</f>
        <v/>
      </c>
      <c r="C1524">
        <f>SUMIFS('Energy balance options'!$F$7:$F$3000,'Energy balance options'!$B$7:$B$3000,HeatGen!C$2,'Energy balance options'!$A$7:$A$3000,HeatGen!$A1524)</f>
        <v>0</v>
      </c>
      <c r="D1524">
        <f>SUMIFS('Energy balance options'!$F$7:$F$3000,'Energy balance options'!$B$7:$B$3000,HeatGen!D$2,'Energy balance options'!$A$7:$A$3000,HeatGen!$A1524)</f>
        <v>0</v>
      </c>
      <c r="E1524">
        <f>SUMIFS('Energy balance options'!$F$7:$F$3000,'Energy balance options'!$B$7:$B$3000,HeatGen!E$2,'Energy balance options'!$A$7:$A$3000,HeatGen!$A1524)</f>
        <v>0</v>
      </c>
      <c r="F1524">
        <f>SUMIFS('Energy balance options'!$F$7:$F$3000,'Energy balance options'!$B$7:$B$3000,HeatGen!F$2,'Energy balance options'!$A$7:$A$3000,HeatGen!$A1524)</f>
        <v>0</v>
      </c>
      <c r="G1524">
        <f>SUMIFS('Energy balance options'!$F$7:$F$3000,'Energy balance options'!$B$7:$B$3000,HeatGen!G$2,'Energy balance options'!$A$7:$A$3000,HeatGen!$A1524)</f>
        <v>0</v>
      </c>
      <c r="H1524">
        <f>SUMIFS('Energy balance options'!$F$7:$F$3000,'Energy balance options'!$B$7:$B$3000,HeatGen!H$2,'Energy balance options'!$A$7:$A$3000,HeatGen!$A1524)</f>
        <v>0</v>
      </c>
      <c r="I1524">
        <f>SUMIFS('Energy balance options'!$F$7:$F$3000,'Energy balance options'!$B$7:$B$3000,HeatGen!I$2,'Energy balance options'!$A$7:$A$3000,HeatGen!$A1524)</f>
        <v>0</v>
      </c>
      <c r="J1524">
        <f>SUMIFS('Energy balance options'!$F$7:$F$3000,'Energy balance options'!$B$7:$B$3000,HeatGen!J$2,'Energy balance options'!$A$7:$A$3000,HeatGen!$A1524)</f>
        <v>0</v>
      </c>
      <c r="K1524">
        <f>SUMIFS('Energy balance options'!$F$7:$F$3000,'Energy balance options'!$B$7:$B$3000,HeatGen!K$2,'Energy balance options'!$A$7:$A$3000,HeatGen!$A1524)</f>
        <v>0</v>
      </c>
      <c r="L1524">
        <f>SUMIFS('Energy balance options'!$F$7:$F$3000,'Energy balance options'!$B$7:$B$3000,HeatGen!L$2,'Energy balance options'!$A$7:$A$3000,HeatGen!$A1524)</f>
        <v>0</v>
      </c>
      <c r="M1524">
        <f>SUMIFS('Energy balance options'!$F$7:$F$3000,'Energy balance options'!$B$7:$B$3000,HeatGen!M$2,'Energy balance options'!$A$7:$A$3000,HeatGen!$A1524)</f>
        <v>0</v>
      </c>
      <c r="N1524">
        <f>SUMIFS('Energy balance options'!$F$7:$F$3000,'Energy balance options'!$B$7:$B$3000,HeatGen!N$2,'Energy balance options'!$A$7:$A$3000,HeatGen!$A1524)</f>
        <v>0</v>
      </c>
      <c r="P1524">
        <f>SUMIFS('Energy balance options'!$F$7:$F$3000,'Energy balance options'!$B$7:$B$3000,HeatGen!P$2,'Energy balance options'!$A$7:$A$3000,HeatGen!$A1524)</f>
        <v>0</v>
      </c>
      <c r="Q1524">
        <f>SUMIFS('Energy balance options'!$F$7:$F$3000,'Energy balance options'!$B$7:$B$3000,HeatGen!Q$2,'Energy balance options'!$A$7:$A$3000,HeatGen!$A1524)</f>
        <v>0</v>
      </c>
      <c r="R1524">
        <f>SUMIFS('Energy balance options'!$F$7:$F$3000,'Energy balance options'!$B$7:$B$3000,HeatGen!R$2,'Energy balance options'!$A$7:$A$3000,HeatGen!$A1524)</f>
        <v>0</v>
      </c>
      <c r="S1524">
        <f>SUMIFS('Energy balance options'!$G$7:$G$3000,'Energy balance options'!$B$7:$B$3000,HeatGen!S$2,'Energy balance options'!$A$7:$A$3000,HeatGen!$A1524)</f>
        <v>0</v>
      </c>
      <c r="T1524">
        <f>SUMIFS('Energy balance options'!$G$7:$G$3000,'Energy balance options'!$B$7:$B$3000,HeatGen!T$2,'Energy balance options'!$A$7:$A$3000,HeatGen!$A1524)</f>
        <v>0</v>
      </c>
      <c r="U1524">
        <f>SUMIFS('Energy balance options'!$G$7:$G$3000,'Energy balance options'!$B$7:$B$3000,HeatGen!U$2,'Energy balance options'!$A$7:$A$3000,HeatGen!$A1524)</f>
        <v>0</v>
      </c>
      <c r="V1524">
        <f>SUMIFS('Energy balance options'!$G$7:$G$3000,'Energy balance options'!$B$7:$B$3000,HeatGen!V$2,'Energy balance options'!$A$7:$A$3000,HeatGen!$A1524)</f>
        <v>0</v>
      </c>
      <c r="W1524">
        <f>SUMIFS('Energy balance options'!$G$7:$G$3000,'Energy balance options'!$B$7:$B$3000,HeatGen!W$2,'Energy balance options'!$A$7:$A$3000,HeatGen!$A1524)</f>
        <v>0</v>
      </c>
      <c r="X1524">
        <f>SUMIFS('Energy balance options'!$G$7:$G$3000,'Energy balance options'!$B$7:$B$3000,HeatGen!X$2,'Energy balance options'!$A$7:$A$3000,HeatGen!$A1524)</f>
        <v>0</v>
      </c>
      <c r="AG1524">
        <f t="shared" si="295"/>
        <v>0</v>
      </c>
      <c r="AH1524">
        <f t="shared" si="296"/>
        <v>0</v>
      </c>
      <c r="AI1524">
        <f t="shared" si="297"/>
        <v>0</v>
      </c>
      <c r="AJ1524">
        <f t="shared" si="298"/>
        <v>0</v>
      </c>
      <c r="AK1524">
        <f t="shared" si="299"/>
        <v>0</v>
      </c>
      <c r="AL1524">
        <f t="shared" si="300"/>
        <v>0</v>
      </c>
      <c r="AM1524">
        <f t="shared" si="301"/>
        <v>0</v>
      </c>
      <c r="AN1524">
        <f t="shared" si="302"/>
        <v>0</v>
      </c>
      <c r="AO1524">
        <f t="shared" si="303"/>
        <v>0</v>
      </c>
    </row>
    <row r="1525" spans="1:41" x14ac:dyDescent="0.2">
      <c r="A1525" s="9">
        <f>'Cost per option'!A1533</f>
        <v>0</v>
      </c>
      <c r="B1525" t="str">
        <f>_xlfn.IFNA(VLOOKUP(A1525,'Energy balance options'!A$7:C$3000,3,FALSE),"")</f>
        <v/>
      </c>
      <c r="C1525">
        <f>SUMIFS('Energy balance options'!$F$7:$F$3000,'Energy balance options'!$B$7:$B$3000,HeatGen!C$2,'Energy balance options'!$A$7:$A$3000,HeatGen!$A1525)</f>
        <v>0</v>
      </c>
      <c r="D1525">
        <f>SUMIFS('Energy balance options'!$F$7:$F$3000,'Energy balance options'!$B$7:$B$3000,HeatGen!D$2,'Energy balance options'!$A$7:$A$3000,HeatGen!$A1525)</f>
        <v>0</v>
      </c>
      <c r="E1525">
        <f>SUMIFS('Energy balance options'!$F$7:$F$3000,'Energy balance options'!$B$7:$B$3000,HeatGen!E$2,'Energy balance options'!$A$7:$A$3000,HeatGen!$A1525)</f>
        <v>0</v>
      </c>
      <c r="F1525">
        <f>SUMIFS('Energy balance options'!$F$7:$F$3000,'Energy balance options'!$B$7:$B$3000,HeatGen!F$2,'Energy balance options'!$A$7:$A$3000,HeatGen!$A1525)</f>
        <v>0</v>
      </c>
      <c r="G1525">
        <f>SUMIFS('Energy balance options'!$F$7:$F$3000,'Energy balance options'!$B$7:$B$3000,HeatGen!G$2,'Energy balance options'!$A$7:$A$3000,HeatGen!$A1525)</f>
        <v>0</v>
      </c>
      <c r="H1525">
        <f>SUMIFS('Energy balance options'!$F$7:$F$3000,'Energy balance options'!$B$7:$B$3000,HeatGen!H$2,'Energy balance options'!$A$7:$A$3000,HeatGen!$A1525)</f>
        <v>0</v>
      </c>
      <c r="I1525">
        <f>SUMIFS('Energy balance options'!$F$7:$F$3000,'Energy balance options'!$B$7:$B$3000,HeatGen!I$2,'Energy balance options'!$A$7:$A$3000,HeatGen!$A1525)</f>
        <v>0</v>
      </c>
      <c r="J1525">
        <f>SUMIFS('Energy balance options'!$F$7:$F$3000,'Energy balance options'!$B$7:$B$3000,HeatGen!J$2,'Energy balance options'!$A$7:$A$3000,HeatGen!$A1525)</f>
        <v>0</v>
      </c>
      <c r="K1525">
        <f>SUMIFS('Energy balance options'!$F$7:$F$3000,'Energy balance options'!$B$7:$B$3000,HeatGen!K$2,'Energy balance options'!$A$7:$A$3000,HeatGen!$A1525)</f>
        <v>0</v>
      </c>
      <c r="L1525">
        <f>SUMIFS('Energy balance options'!$F$7:$F$3000,'Energy balance options'!$B$7:$B$3000,HeatGen!L$2,'Energy balance options'!$A$7:$A$3000,HeatGen!$A1525)</f>
        <v>0</v>
      </c>
      <c r="M1525">
        <f>SUMIFS('Energy balance options'!$F$7:$F$3000,'Energy balance options'!$B$7:$B$3000,HeatGen!M$2,'Energy balance options'!$A$7:$A$3000,HeatGen!$A1525)</f>
        <v>0</v>
      </c>
      <c r="N1525">
        <f>SUMIFS('Energy balance options'!$F$7:$F$3000,'Energy balance options'!$B$7:$B$3000,HeatGen!N$2,'Energy balance options'!$A$7:$A$3000,HeatGen!$A1525)</f>
        <v>0</v>
      </c>
      <c r="P1525">
        <f>SUMIFS('Energy balance options'!$F$7:$F$3000,'Energy balance options'!$B$7:$B$3000,HeatGen!P$2,'Energy balance options'!$A$7:$A$3000,HeatGen!$A1525)</f>
        <v>0</v>
      </c>
      <c r="Q1525">
        <f>SUMIFS('Energy balance options'!$F$7:$F$3000,'Energy balance options'!$B$7:$B$3000,HeatGen!Q$2,'Energy balance options'!$A$7:$A$3000,HeatGen!$A1525)</f>
        <v>0</v>
      </c>
      <c r="R1525">
        <f>SUMIFS('Energy balance options'!$F$7:$F$3000,'Energy balance options'!$B$7:$B$3000,HeatGen!R$2,'Energy balance options'!$A$7:$A$3000,HeatGen!$A1525)</f>
        <v>0</v>
      </c>
      <c r="S1525">
        <f>SUMIFS('Energy balance options'!$G$7:$G$3000,'Energy balance options'!$B$7:$B$3000,HeatGen!S$2,'Energy balance options'!$A$7:$A$3000,HeatGen!$A1525)</f>
        <v>0</v>
      </c>
      <c r="T1525">
        <f>SUMIFS('Energy balance options'!$G$7:$G$3000,'Energy balance options'!$B$7:$B$3000,HeatGen!T$2,'Energy balance options'!$A$7:$A$3000,HeatGen!$A1525)</f>
        <v>0</v>
      </c>
      <c r="U1525">
        <f>SUMIFS('Energy balance options'!$G$7:$G$3000,'Energy balance options'!$B$7:$B$3000,HeatGen!U$2,'Energy balance options'!$A$7:$A$3000,HeatGen!$A1525)</f>
        <v>0</v>
      </c>
      <c r="V1525">
        <f>SUMIFS('Energy balance options'!$G$7:$G$3000,'Energy balance options'!$B$7:$B$3000,HeatGen!V$2,'Energy balance options'!$A$7:$A$3000,HeatGen!$A1525)</f>
        <v>0</v>
      </c>
      <c r="W1525">
        <f>SUMIFS('Energy balance options'!$G$7:$G$3000,'Energy balance options'!$B$7:$B$3000,HeatGen!W$2,'Energy balance options'!$A$7:$A$3000,HeatGen!$A1525)</f>
        <v>0</v>
      </c>
      <c r="X1525">
        <f>SUMIFS('Energy balance options'!$G$7:$G$3000,'Energy balance options'!$B$7:$B$3000,HeatGen!X$2,'Energy balance options'!$A$7:$A$3000,HeatGen!$A1525)</f>
        <v>0</v>
      </c>
      <c r="AG1525">
        <f t="shared" si="295"/>
        <v>0</v>
      </c>
      <c r="AH1525">
        <f t="shared" si="296"/>
        <v>0</v>
      </c>
      <c r="AI1525">
        <f t="shared" si="297"/>
        <v>0</v>
      </c>
      <c r="AJ1525">
        <f t="shared" si="298"/>
        <v>0</v>
      </c>
      <c r="AK1525">
        <f t="shared" si="299"/>
        <v>0</v>
      </c>
      <c r="AL1525">
        <f t="shared" si="300"/>
        <v>0</v>
      </c>
      <c r="AM1525">
        <f t="shared" si="301"/>
        <v>0</v>
      </c>
      <c r="AN1525">
        <f t="shared" si="302"/>
        <v>0</v>
      </c>
      <c r="AO1525">
        <f t="shared" si="303"/>
        <v>0</v>
      </c>
    </row>
    <row r="1526" spans="1:41" x14ac:dyDescent="0.2">
      <c r="A1526" s="9">
        <f>'Cost per option'!A1534</f>
        <v>0</v>
      </c>
      <c r="B1526" t="str">
        <f>_xlfn.IFNA(VLOOKUP(A1526,'Energy balance options'!A$7:C$3000,3,FALSE),"")</f>
        <v/>
      </c>
      <c r="C1526">
        <f>SUMIFS('Energy balance options'!$F$7:$F$3000,'Energy balance options'!$B$7:$B$3000,HeatGen!C$2,'Energy balance options'!$A$7:$A$3000,HeatGen!$A1526)</f>
        <v>0</v>
      </c>
      <c r="D1526">
        <f>SUMIFS('Energy balance options'!$F$7:$F$3000,'Energy balance options'!$B$7:$B$3000,HeatGen!D$2,'Energy balance options'!$A$7:$A$3000,HeatGen!$A1526)</f>
        <v>0</v>
      </c>
      <c r="E1526">
        <f>SUMIFS('Energy balance options'!$F$7:$F$3000,'Energy balance options'!$B$7:$B$3000,HeatGen!E$2,'Energy balance options'!$A$7:$A$3000,HeatGen!$A1526)</f>
        <v>0</v>
      </c>
      <c r="F1526">
        <f>SUMIFS('Energy balance options'!$F$7:$F$3000,'Energy balance options'!$B$7:$B$3000,HeatGen!F$2,'Energy balance options'!$A$7:$A$3000,HeatGen!$A1526)</f>
        <v>0</v>
      </c>
      <c r="G1526">
        <f>SUMIFS('Energy balance options'!$F$7:$F$3000,'Energy balance options'!$B$7:$B$3000,HeatGen!G$2,'Energy balance options'!$A$7:$A$3000,HeatGen!$A1526)</f>
        <v>0</v>
      </c>
      <c r="H1526">
        <f>SUMIFS('Energy balance options'!$F$7:$F$3000,'Energy balance options'!$B$7:$B$3000,HeatGen!H$2,'Energy balance options'!$A$7:$A$3000,HeatGen!$A1526)</f>
        <v>0</v>
      </c>
      <c r="I1526">
        <f>SUMIFS('Energy balance options'!$F$7:$F$3000,'Energy balance options'!$B$7:$B$3000,HeatGen!I$2,'Energy balance options'!$A$7:$A$3000,HeatGen!$A1526)</f>
        <v>0</v>
      </c>
      <c r="J1526">
        <f>SUMIFS('Energy balance options'!$F$7:$F$3000,'Energy balance options'!$B$7:$B$3000,HeatGen!J$2,'Energy balance options'!$A$7:$A$3000,HeatGen!$A1526)</f>
        <v>0</v>
      </c>
      <c r="K1526">
        <f>SUMIFS('Energy balance options'!$F$7:$F$3000,'Energy balance options'!$B$7:$B$3000,HeatGen!K$2,'Energy balance options'!$A$7:$A$3000,HeatGen!$A1526)</f>
        <v>0</v>
      </c>
      <c r="L1526">
        <f>SUMIFS('Energy balance options'!$F$7:$F$3000,'Energy balance options'!$B$7:$B$3000,HeatGen!L$2,'Energy balance options'!$A$7:$A$3000,HeatGen!$A1526)</f>
        <v>0</v>
      </c>
      <c r="M1526">
        <f>SUMIFS('Energy balance options'!$F$7:$F$3000,'Energy balance options'!$B$7:$B$3000,HeatGen!M$2,'Energy balance options'!$A$7:$A$3000,HeatGen!$A1526)</f>
        <v>0</v>
      </c>
      <c r="N1526">
        <f>SUMIFS('Energy balance options'!$F$7:$F$3000,'Energy balance options'!$B$7:$B$3000,HeatGen!N$2,'Energy balance options'!$A$7:$A$3000,HeatGen!$A1526)</f>
        <v>0</v>
      </c>
      <c r="P1526">
        <f>SUMIFS('Energy balance options'!$F$7:$F$3000,'Energy balance options'!$B$7:$B$3000,HeatGen!P$2,'Energy balance options'!$A$7:$A$3000,HeatGen!$A1526)</f>
        <v>0</v>
      </c>
      <c r="Q1526">
        <f>SUMIFS('Energy balance options'!$F$7:$F$3000,'Energy balance options'!$B$7:$B$3000,HeatGen!Q$2,'Energy balance options'!$A$7:$A$3000,HeatGen!$A1526)</f>
        <v>0</v>
      </c>
      <c r="R1526">
        <f>SUMIFS('Energy balance options'!$F$7:$F$3000,'Energy balance options'!$B$7:$B$3000,HeatGen!R$2,'Energy balance options'!$A$7:$A$3000,HeatGen!$A1526)</f>
        <v>0</v>
      </c>
      <c r="S1526">
        <f>SUMIFS('Energy balance options'!$G$7:$G$3000,'Energy balance options'!$B$7:$B$3000,HeatGen!S$2,'Energy balance options'!$A$7:$A$3000,HeatGen!$A1526)</f>
        <v>0</v>
      </c>
      <c r="T1526">
        <f>SUMIFS('Energy balance options'!$G$7:$G$3000,'Energy balance options'!$B$7:$B$3000,HeatGen!T$2,'Energy balance options'!$A$7:$A$3000,HeatGen!$A1526)</f>
        <v>0</v>
      </c>
      <c r="U1526">
        <f>SUMIFS('Energy balance options'!$G$7:$G$3000,'Energy balance options'!$B$7:$B$3000,HeatGen!U$2,'Energy balance options'!$A$7:$A$3000,HeatGen!$A1526)</f>
        <v>0</v>
      </c>
      <c r="V1526">
        <f>SUMIFS('Energy balance options'!$G$7:$G$3000,'Energy balance options'!$B$7:$B$3000,HeatGen!V$2,'Energy balance options'!$A$7:$A$3000,HeatGen!$A1526)</f>
        <v>0</v>
      </c>
      <c r="W1526">
        <f>SUMIFS('Energy balance options'!$G$7:$G$3000,'Energy balance options'!$B$7:$B$3000,HeatGen!W$2,'Energy balance options'!$A$7:$A$3000,HeatGen!$A1526)</f>
        <v>0</v>
      </c>
      <c r="X1526">
        <f>SUMIFS('Energy balance options'!$G$7:$G$3000,'Energy balance options'!$B$7:$B$3000,HeatGen!X$2,'Energy balance options'!$A$7:$A$3000,HeatGen!$A1526)</f>
        <v>0</v>
      </c>
      <c r="AG1526">
        <f t="shared" si="295"/>
        <v>0</v>
      </c>
      <c r="AH1526">
        <f t="shared" si="296"/>
        <v>0</v>
      </c>
      <c r="AI1526">
        <f t="shared" si="297"/>
        <v>0</v>
      </c>
      <c r="AJ1526">
        <f t="shared" si="298"/>
        <v>0</v>
      </c>
      <c r="AK1526">
        <f t="shared" si="299"/>
        <v>0</v>
      </c>
      <c r="AL1526">
        <f t="shared" si="300"/>
        <v>0</v>
      </c>
      <c r="AM1526">
        <f t="shared" si="301"/>
        <v>0</v>
      </c>
      <c r="AN1526">
        <f t="shared" si="302"/>
        <v>0</v>
      </c>
      <c r="AO1526">
        <f t="shared" si="303"/>
        <v>0</v>
      </c>
    </row>
    <row r="1527" spans="1:41" x14ac:dyDescent="0.2">
      <c r="A1527" s="9">
        <f>'Cost per option'!A1535</f>
        <v>0</v>
      </c>
      <c r="B1527" t="str">
        <f>_xlfn.IFNA(VLOOKUP(A1527,'Energy balance options'!A$7:C$3000,3,FALSE),"")</f>
        <v/>
      </c>
      <c r="C1527">
        <f>SUMIFS('Energy balance options'!$F$7:$F$3000,'Energy balance options'!$B$7:$B$3000,HeatGen!C$2,'Energy balance options'!$A$7:$A$3000,HeatGen!$A1527)</f>
        <v>0</v>
      </c>
      <c r="D1527">
        <f>SUMIFS('Energy balance options'!$F$7:$F$3000,'Energy balance options'!$B$7:$B$3000,HeatGen!D$2,'Energy balance options'!$A$7:$A$3000,HeatGen!$A1527)</f>
        <v>0</v>
      </c>
      <c r="E1527">
        <f>SUMIFS('Energy balance options'!$F$7:$F$3000,'Energy balance options'!$B$7:$B$3000,HeatGen!E$2,'Energy balance options'!$A$7:$A$3000,HeatGen!$A1527)</f>
        <v>0</v>
      </c>
      <c r="F1527">
        <f>SUMIFS('Energy balance options'!$F$7:$F$3000,'Energy balance options'!$B$7:$B$3000,HeatGen!F$2,'Energy balance options'!$A$7:$A$3000,HeatGen!$A1527)</f>
        <v>0</v>
      </c>
      <c r="G1527">
        <f>SUMIFS('Energy balance options'!$F$7:$F$3000,'Energy balance options'!$B$7:$B$3000,HeatGen!G$2,'Energy balance options'!$A$7:$A$3000,HeatGen!$A1527)</f>
        <v>0</v>
      </c>
      <c r="H1527">
        <f>SUMIFS('Energy balance options'!$F$7:$F$3000,'Energy balance options'!$B$7:$B$3000,HeatGen!H$2,'Energy balance options'!$A$7:$A$3000,HeatGen!$A1527)</f>
        <v>0</v>
      </c>
      <c r="I1527">
        <f>SUMIFS('Energy balance options'!$F$7:$F$3000,'Energy balance options'!$B$7:$B$3000,HeatGen!I$2,'Energy balance options'!$A$7:$A$3000,HeatGen!$A1527)</f>
        <v>0</v>
      </c>
      <c r="J1527">
        <f>SUMIFS('Energy balance options'!$F$7:$F$3000,'Energy balance options'!$B$7:$B$3000,HeatGen!J$2,'Energy balance options'!$A$7:$A$3000,HeatGen!$A1527)</f>
        <v>0</v>
      </c>
      <c r="K1527">
        <f>SUMIFS('Energy balance options'!$F$7:$F$3000,'Energy balance options'!$B$7:$B$3000,HeatGen!K$2,'Energy balance options'!$A$7:$A$3000,HeatGen!$A1527)</f>
        <v>0</v>
      </c>
      <c r="L1527">
        <f>SUMIFS('Energy balance options'!$F$7:$F$3000,'Energy balance options'!$B$7:$B$3000,HeatGen!L$2,'Energy balance options'!$A$7:$A$3000,HeatGen!$A1527)</f>
        <v>0</v>
      </c>
      <c r="M1527">
        <f>SUMIFS('Energy balance options'!$F$7:$F$3000,'Energy balance options'!$B$7:$B$3000,HeatGen!M$2,'Energy balance options'!$A$7:$A$3000,HeatGen!$A1527)</f>
        <v>0</v>
      </c>
      <c r="N1527">
        <f>SUMIFS('Energy balance options'!$F$7:$F$3000,'Energy balance options'!$B$7:$B$3000,HeatGen!N$2,'Energy balance options'!$A$7:$A$3000,HeatGen!$A1527)</f>
        <v>0</v>
      </c>
      <c r="P1527">
        <f>SUMIFS('Energy balance options'!$F$7:$F$3000,'Energy balance options'!$B$7:$B$3000,HeatGen!P$2,'Energy balance options'!$A$7:$A$3000,HeatGen!$A1527)</f>
        <v>0</v>
      </c>
      <c r="Q1527">
        <f>SUMIFS('Energy balance options'!$F$7:$F$3000,'Energy balance options'!$B$7:$B$3000,HeatGen!Q$2,'Energy balance options'!$A$7:$A$3000,HeatGen!$A1527)</f>
        <v>0</v>
      </c>
      <c r="R1527">
        <f>SUMIFS('Energy balance options'!$F$7:$F$3000,'Energy balance options'!$B$7:$B$3000,HeatGen!R$2,'Energy balance options'!$A$7:$A$3000,HeatGen!$A1527)</f>
        <v>0</v>
      </c>
      <c r="S1527">
        <f>SUMIFS('Energy balance options'!$G$7:$G$3000,'Energy balance options'!$B$7:$B$3000,HeatGen!S$2,'Energy balance options'!$A$7:$A$3000,HeatGen!$A1527)</f>
        <v>0</v>
      </c>
      <c r="T1527">
        <f>SUMIFS('Energy balance options'!$G$7:$G$3000,'Energy balance options'!$B$7:$B$3000,HeatGen!T$2,'Energy balance options'!$A$7:$A$3000,HeatGen!$A1527)</f>
        <v>0</v>
      </c>
      <c r="U1527">
        <f>SUMIFS('Energy balance options'!$G$7:$G$3000,'Energy balance options'!$B$7:$B$3000,HeatGen!U$2,'Energy balance options'!$A$7:$A$3000,HeatGen!$A1527)</f>
        <v>0</v>
      </c>
      <c r="V1527">
        <f>SUMIFS('Energy balance options'!$G$7:$G$3000,'Energy balance options'!$B$7:$B$3000,HeatGen!V$2,'Energy balance options'!$A$7:$A$3000,HeatGen!$A1527)</f>
        <v>0</v>
      </c>
      <c r="W1527">
        <f>SUMIFS('Energy balance options'!$G$7:$G$3000,'Energy balance options'!$B$7:$B$3000,HeatGen!W$2,'Energy balance options'!$A$7:$A$3000,HeatGen!$A1527)</f>
        <v>0</v>
      </c>
      <c r="X1527">
        <f>SUMIFS('Energy balance options'!$G$7:$G$3000,'Energy balance options'!$B$7:$B$3000,HeatGen!X$2,'Energy balance options'!$A$7:$A$3000,HeatGen!$A1527)</f>
        <v>0</v>
      </c>
      <c r="AG1527">
        <f t="shared" si="295"/>
        <v>0</v>
      </c>
      <c r="AH1527">
        <f t="shared" si="296"/>
        <v>0</v>
      </c>
      <c r="AI1527">
        <f t="shared" si="297"/>
        <v>0</v>
      </c>
      <c r="AJ1527">
        <f t="shared" si="298"/>
        <v>0</v>
      </c>
      <c r="AK1527">
        <f t="shared" si="299"/>
        <v>0</v>
      </c>
      <c r="AL1527">
        <f t="shared" si="300"/>
        <v>0</v>
      </c>
      <c r="AM1527">
        <f t="shared" si="301"/>
        <v>0</v>
      </c>
      <c r="AN1527">
        <f t="shared" si="302"/>
        <v>0</v>
      </c>
      <c r="AO1527">
        <f t="shared" si="303"/>
        <v>0</v>
      </c>
    </row>
    <row r="1528" spans="1:41" x14ac:dyDescent="0.2">
      <c r="A1528" s="9">
        <f>'Cost per option'!A1536</f>
        <v>0</v>
      </c>
      <c r="B1528" t="str">
        <f>_xlfn.IFNA(VLOOKUP(A1528,'Energy balance options'!A$7:C$3000,3,FALSE),"")</f>
        <v/>
      </c>
      <c r="C1528">
        <f>SUMIFS('Energy balance options'!$F$7:$F$3000,'Energy balance options'!$B$7:$B$3000,HeatGen!C$2,'Energy balance options'!$A$7:$A$3000,HeatGen!$A1528)</f>
        <v>0</v>
      </c>
      <c r="D1528">
        <f>SUMIFS('Energy balance options'!$F$7:$F$3000,'Energy balance options'!$B$7:$B$3000,HeatGen!D$2,'Energy balance options'!$A$7:$A$3000,HeatGen!$A1528)</f>
        <v>0</v>
      </c>
      <c r="E1528">
        <f>SUMIFS('Energy balance options'!$F$7:$F$3000,'Energy balance options'!$B$7:$B$3000,HeatGen!E$2,'Energy balance options'!$A$7:$A$3000,HeatGen!$A1528)</f>
        <v>0</v>
      </c>
      <c r="F1528">
        <f>SUMIFS('Energy balance options'!$F$7:$F$3000,'Energy balance options'!$B$7:$B$3000,HeatGen!F$2,'Energy balance options'!$A$7:$A$3000,HeatGen!$A1528)</f>
        <v>0</v>
      </c>
      <c r="G1528">
        <f>SUMIFS('Energy balance options'!$F$7:$F$3000,'Energy balance options'!$B$7:$B$3000,HeatGen!G$2,'Energy balance options'!$A$7:$A$3000,HeatGen!$A1528)</f>
        <v>0</v>
      </c>
      <c r="H1528">
        <f>SUMIFS('Energy balance options'!$F$7:$F$3000,'Energy balance options'!$B$7:$B$3000,HeatGen!H$2,'Energy balance options'!$A$7:$A$3000,HeatGen!$A1528)</f>
        <v>0</v>
      </c>
      <c r="I1528">
        <f>SUMIFS('Energy balance options'!$F$7:$F$3000,'Energy balance options'!$B$7:$B$3000,HeatGen!I$2,'Energy balance options'!$A$7:$A$3000,HeatGen!$A1528)</f>
        <v>0</v>
      </c>
      <c r="J1528">
        <f>SUMIFS('Energy balance options'!$F$7:$F$3000,'Energy balance options'!$B$7:$B$3000,HeatGen!J$2,'Energy balance options'!$A$7:$A$3000,HeatGen!$A1528)</f>
        <v>0</v>
      </c>
      <c r="K1528">
        <f>SUMIFS('Energy balance options'!$F$7:$F$3000,'Energy balance options'!$B$7:$B$3000,HeatGen!K$2,'Energy balance options'!$A$7:$A$3000,HeatGen!$A1528)</f>
        <v>0</v>
      </c>
      <c r="L1528">
        <f>SUMIFS('Energy balance options'!$F$7:$F$3000,'Energy balance options'!$B$7:$B$3000,HeatGen!L$2,'Energy balance options'!$A$7:$A$3000,HeatGen!$A1528)</f>
        <v>0</v>
      </c>
      <c r="M1528">
        <f>SUMIFS('Energy balance options'!$F$7:$F$3000,'Energy balance options'!$B$7:$B$3000,HeatGen!M$2,'Energy balance options'!$A$7:$A$3000,HeatGen!$A1528)</f>
        <v>0</v>
      </c>
      <c r="N1528">
        <f>SUMIFS('Energy balance options'!$F$7:$F$3000,'Energy balance options'!$B$7:$B$3000,HeatGen!N$2,'Energy balance options'!$A$7:$A$3000,HeatGen!$A1528)</f>
        <v>0</v>
      </c>
      <c r="P1528">
        <f>SUMIFS('Energy balance options'!$F$7:$F$3000,'Energy balance options'!$B$7:$B$3000,HeatGen!P$2,'Energy balance options'!$A$7:$A$3000,HeatGen!$A1528)</f>
        <v>0</v>
      </c>
      <c r="Q1528">
        <f>SUMIFS('Energy balance options'!$F$7:$F$3000,'Energy balance options'!$B$7:$B$3000,HeatGen!Q$2,'Energy balance options'!$A$7:$A$3000,HeatGen!$A1528)</f>
        <v>0</v>
      </c>
      <c r="R1528">
        <f>SUMIFS('Energy balance options'!$F$7:$F$3000,'Energy balance options'!$B$7:$B$3000,HeatGen!R$2,'Energy balance options'!$A$7:$A$3000,HeatGen!$A1528)</f>
        <v>0</v>
      </c>
      <c r="S1528">
        <f>SUMIFS('Energy balance options'!$G$7:$G$3000,'Energy balance options'!$B$7:$B$3000,HeatGen!S$2,'Energy balance options'!$A$7:$A$3000,HeatGen!$A1528)</f>
        <v>0</v>
      </c>
      <c r="T1528">
        <f>SUMIFS('Energy balance options'!$G$7:$G$3000,'Energy balance options'!$B$7:$B$3000,HeatGen!T$2,'Energy balance options'!$A$7:$A$3000,HeatGen!$A1528)</f>
        <v>0</v>
      </c>
      <c r="U1528">
        <f>SUMIFS('Energy balance options'!$G$7:$G$3000,'Energy balance options'!$B$7:$B$3000,HeatGen!U$2,'Energy balance options'!$A$7:$A$3000,HeatGen!$A1528)</f>
        <v>0</v>
      </c>
      <c r="V1528">
        <f>SUMIFS('Energy balance options'!$G$7:$G$3000,'Energy balance options'!$B$7:$B$3000,HeatGen!V$2,'Energy balance options'!$A$7:$A$3000,HeatGen!$A1528)</f>
        <v>0</v>
      </c>
      <c r="W1528">
        <f>SUMIFS('Energy balance options'!$G$7:$G$3000,'Energy balance options'!$B$7:$B$3000,HeatGen!W$2,'Energy balance options'!$A$7:$A$3000,HeatGen!$A1528)</f>
        <v>0</v>
      </c>
      <c r="X1528">
        <f>SUMIFS('Energy balance options'!$G$7:$G$3000,'Energy balance options'!$B$7:$B$3000,HeatGen!X$2,'Energy balance options'!$A$7:$A$3000,HeatGen!$A1528)</f>
        <v>0</v>
      </c>
      <c r="AG1528">
        <f t="shared" si="295"/>
        <v>0</v>
      </c>
      <c r="AH1528">
        <f t="shared" si="296"/>
        <v>0</v>
      </c>
      <c r="AI1528">
        <f t="shared" si="297"/>
        <v>0</v>
      </c>
      <c r="AJ1528">
        <f t="shared" si="298"/>
        <v>0</v>
      </c>
      <c r="AK1528">
        <f t="shared" si="299"/>
        <v>0</v>
      </c>
      <c r="AL1528">
        <f t="shared" si="300"/>
        <v>0</v>
      </c>
      <c r="AM1528">
        <f t="shared" si="301"/>
        <v>0</v>
      </c>
      <c r="AN1528">
        <f t="shared" si="302"/>
        <v>0</v>
      </c>
      <c r="AO1528">
        <f t="shared" si="303"/>
        <v>0</v>
      </c>
    </row>
    <row r="1529" spans="1:41" x14ac:dyDescent="0.2">
      <c r="A1529" s="9">
        <f>'Cost per option'!A1537</f>
        <v>0</v>
      </c>
      <c r="B1529" t="str">
        <f>_xlfn.IFNA(VLOOKUP(A1529,'Energy balance options'!A$7:C$3000,3,FALSE),"")</f>
        <v/>
      </c>
      <c r="C1529">
        <f>SUMIFS('Energy balance options'!$F$7:$F$3000,'Energy balance options'!$B$7:$B$3000,HeatGen!C$2,'Energy balance options'!$A$7:$A$3000,HeatGen!$A1529)</f>
        <v>0</v>
      </c>
      <c r="D1529">
        <f>SUMIFS('Energy balance options'!$F$7:$F$3000,'Energy balance options'!$B$7:$B$3000,HeatGen!D$2,'Energy balance options'!$A$7:$A$3000,HeatGen!$A1529)</f>
        <v>0</v>
      </c>
      <c r="E1529">
        <f>SUMIFS('Energy balance options'!$F$7:$F$3000,'Energy balance options'!$B$7:$B$3000,HeatGen!E$2,'Energy balance options'!$A$7:$A$3000,HeatGen!$A1529)</f>
        <v>0</v>
      </c>
      <c r="F1529">
        <f>SUMIFS('Energy balance options'!$F$7:$F$3000,'Energy balance options'!$B$7:$B$3000,HeatGen!F$2,'Energy balance options'!$A$7:$A$3000,HeatGen!$A1529)</f>
        <v>0</v>
      </c>
      <c r="G1529">
        <f>SUMIFS('Energy balance options'!$F$7:$F$3000,'Energy balance options'!$B$7:$B$3000,HeatGen!G$2,'Energy balance options'!$A$7:$A$3000,HeatGen!$A1529)</f>
        <v>0</v>
      </c>
      <c r="H1529">
        <f>SUMIFS('Energy balance options'!$F$7:$F$3000,'Energy balance options'!$B$7:$B$3000,HeatGen!H$2,'Energy balance options'!$A$7:$A$3000,HeatGen!$A1529)</f>
        <v>0</v>
      </c>
      <c r="I1529">
        <f>SUMIFS('Energy balance options'!$F$7:$F$3000,'Energy balance options'!$B$7:$B$3000,HeatGen!I$2,'Energy balance options'!$A$7:$A$3000,HeatGen!$A1529)</f>
        <v>0</v>
      </c>
      <c r="J1529">
        <f>SUMIFS('Energy balance options'!$F$7:$F$3000,'Energy balance options'!$B$7:$B$3000,HeatGen!J$2,'Energy balance options'!$A$7:$A$3000,HeatGen!$A1529)</f>
        <v>0</v>
      </c>
      <c r="K1529">
        <f>SUMIFS('Energy balance options'!$F$7:$F$3000,'Energy balance options'!$B$7:$B$3000,HeatGen!K$2,'Energy balance options'!$A$7:$A$3000,HeatGen!$A1529)</f>
        <v>0</v>
      </c>
      <c r="L1529">
        <f>SUMIFS('Energy balance options'!$F$7:$F$3000,'Energy balance options'!$B$7:$B$3000,HeatGen!L$2,'Energy balance options'!$A$7:$A$3000,HeatGen!$A1529)</f>
        <v>0</v>
      </c>
      <c r="M1529">
        <f>SUMIFS('Energy balance options'!$F$7:$F$3000,'Energy balance options'!$B$7:$B$3000,HeatGen!M$2,'Energy balance options'!$A$7:$A$3000,HeatGen!$A1529)</f>
        <v>0</v>
      </c>
      <c r="N1529">
        <f>SUMIFS('Energy balance options'!$F$7:$F$3000,'Energy balance options'!$B$7:$B$3000,HeatGen!N$2,'Energy balance options'!$A$7:$A$3000,HeatGen!$A1529)</f>
        <v>0</v>
      </c>
      <c r="P1529">
        <f>SUMIFS('Energy balance options'!$F$7:$F$3000,'Energy balance options'!$B$7:$B$3000,HeatGen!P$2,'Energy balance options'!$A$7:$A$3000,HeatGen!$A1529)</f>
        <v>0</v>
      </c>
      <c r="Q1529">
        <f>SUMIFS('Energy balance options'!$F$7:$F$3000,'Energy balance options'!$B$7:$B$3000,HeatGen!Q$2,'Energy balance options'!$A$7:$A$3000,HeatGen!$A1529)</f>
        <v>0</v>
      </c>
      <c r="R1529">
        <f>SUMIFS('Energy balance options'!$F$7:$F$3000,'Energy balance options'!$B$7:$B$3000,HeatGen!R$2,'Energy balance options'!$A$7:$A$3000,HeatGen!$A1529)</f>
        <v>0</v>
      </c>
      <c r="S1529">
        <f>SUMIFS('Energy balance options'!$G$7:$G$3000,'Energy balance options'!$B$7:$B$3000,HeatGen!S$2,'Energy balance options'!$A$7:$A$3000,HeatGen!$A1529)</f>
        <v>0</v>
      </c>
      <c r="T1529">
        <f>SUMIFS('Energy balance options'!$G$7:$G$3000,'Energy balance options'!$B$7:$B$3000,HeatGen!T$2,'Energy balance options'!$A$7:$A$3000,HeatGen!$A1529)</f>
        <v>0</v>
      </c>
      <c r="U1529">
        <f>SUMIFS('Energy balance options'!$G$7:$G$3000,'Energy balance options'!$B$7:$B$3000,HeatGen!U$2,'Energy balance options'!$A$7:$A$3000,HeatGen!$A1529)</f>
        <v>0</v>
      </c>
      <c r="V1529">
        <f>SUMIFS('Energy balance options'!$G$7:$G$3000,'Energy balance options'!$B$7:$B$3000,HeatGen!V$2,'Energy balance options'!$A$7:$A$3000,HeatGen!$A1529)</f>
        <v>0</v>
      </c>
      <c r="W1529">
        <f>SUMIFS('Energy balance options'!$G$7:$G$3000,'Energy balance options'!$B$7:$B$3000,HeatGen!W$2,'Energy balance options'!$A$7:$A$3000,HeatGen!$A1529)</f>
        <v>0</v>
      </c>
      <c r="X1529">
        <f>SUMIFS('Energy balance options'!$G$7:$G$3000,'Energy balance options'!$B$7:$B$3000,HeatGen!X$2,'Energy balance options'!$A$7:$A$3000,HeatGen!$A1529)</f>
        <v>0</v>
      </c>
      <c r="AG1529">
        <f t="shared" si="295"/>
        <v>0</v>
      </c>
      <c r="AH1529">
        <f t="shared" si="296"/>
        <v>0</v>
      </c>
      <c r="AI1529">
        <f t="shared" si="297"/>
        <v>0</v>
      </c>
      <c r="AJ1529">
        <f t="shared" si="298"/>
        <v>0</v>
      </c>
      <c r="AK1529">
        <f t="shared" si="299"/>
        <v>0</v>
      </c>
      <c r="AL1529">
        <f t="shared" si="300"/>
        <v>0</v>
      </c>
      <c r="AM1529">
        <f t="shared" si="301"/>
        <v>0</v>
      </c>
      <c r="AN1529">
        <f t="shared" si="302"/>
        <v>0</v>
      </c>
      <c r="AO1529">
        <f t="shared" si="303"/>
        <v>0</v>
      </c>
    </row>
    <row r="1530" spans="1:41" x14ac:dyDescent="0.2">
      <c r="A1530" s="9">
        <f>'Cost per option'!A1538</f>
        <v>0</v>
      </c>
      <c r="B1530" t="str">
        <f>_xlfn.IFNA(VLOOKUP(A1530,'Energy balance options'!A$7:C$3000,3,FALSE),"")</f>
        <v/>
      </c>
      <c r="C1530">
        <f>SUMIFS('Energy balance options'!$F$7:$F$3000,'Energy balance options'!$B$7:$B$3000,HeatGen!C$2,'Energy balance options'!$A$7:$A$3000,HeatGen!$A1530)</f>
        <v>0</v>
      </c>
      <c r="D1530">
        <f>SUMIFS('Energy balance options'!$F$7:$F$3000,'Energy balance options'!$B$7:$B$3000,HeatGen!D$2,'Energy balance options'!$A$7:$A$3000,HeatGen!$A1530)</f>
        <v>0</v>
      </c>
      <c r="E1530">
        <f>SUMIFS('Energy balance options'!$F$7:$F$3000,'Energy balance options'!$B$7:$B$3000,HeatGen!E$2,'Energy balance options'!$A$7:$A$3000,HeatGen!$A1530)</f>
        <v>0</v>
      </c>
      <c r="F1530">
        <f>SUMIFS('Energy balance options'!$F$7:$F$3000,'Energy balance options'!$B$7:$B$3000,HeatGen!F$2,'Energy balance options'!$A$7:$A$3000,HeatGen!$A1530)</f>
        <v>0</v>
      </c>
      <c r="G1530">
        <f>SUMIFS('Energy balance options'!$F$7:$F$3000,'Energy balance options'!$B$7:$B$3000,HeatGen!G$2,'Energy balance options'!$A$7:$A$3000,HeatGen!$A1530)</f>
        <v>0</v>
      </c>
      <c r="H1530">
        <f>SUMIFS('Energy balance options'!$F$7:$F$3000,'Energy balance options'!$B$7:$B$3000,HeatGen!H$2,'Energy balance options'!$A$7:$A$3000,HeatGen!$A1530)</f>
        <v>0</v>
      </c>
      <c r="I1530">
        <f>SUMIFS('Energy balance options'!$F$7:$F$3000,'Energy balance options'!$B$7:$B$3000,HeatGen!I$2,'Energy balance options'!$A$7:$A$3000,HeatGen!$A1530)</f>
        <v>0</v>
      </c>
      <c r="J1530">
        <f>SUMIFS('Energy balance options'!$F$7:$F$3000,'Energy balance options'!$B$7:$B$3000,HeatGen!J$2,'Energy balance options'!$A$7:$A$3000,HeatGen!$A1530)</f>
        <v>0</v>
      </c>
      <c r="K1530">
        <f>SUMIFS('Energy balance options'!$F$7:$F$3000,'Energy balance options'!$B$7:$B$3000,HeatGen!K$2,'Energy balance options'!$A$7:$A$3000,HeatGen!$A1530)</f>
        <v>0</v>
      </c>
      <c r="L1530">
        <f>SUMIFS('Energy balance options'!$F$7:$F$3000,'Energy balance options'!$B$7:$B$3000,HeatGen!L$2,'Energy balance options'!$A$7:$A$3000,HeatGen!$A1530)</f>
        <v>0</v>
      </c>
      <c r="M1530">
        <f>SUMIFS('Energy balance options'!$F$7:$F$3000,'Energy balance options'!$B$7:$B$3000,HeatGen!M$2,'Energy balance options'!$A$7:$A$3000,HeatGen!$A1530)</f>
        <v>0</v>
      </c>
      <c r="N1530">
        <f>SUMIFS('Energy balance options'!$F$7:$F$3000,'Energy balance options'!$B$7:$B$3000,HeatGen!N$2,'Energy balance options'!$A$7:$A$3000,HeatGen!$A1530)</f>
        <v>0</v>
      </c>
      <c r="P1530">
        <f>SUMIFS('Energy balance options'!$F$7:$F$3000,'Energy balance options'!$B$7:$B$3000,HeatGen!P$2,'Energy balance options'!$A$7:$A$3000,HeatGen!$A1530)</f>
        <v>0</v>
      </c>
      <c r="Q1530">
        <f>SUMIFS('Energy balance options'!$F$7:$F$3000,'Energy balance options'!$B$7:$B$3000,HeatGen!Q$2,'Energy balance options'!$A$7:$A$3000,HeatGen!$A1530)</f>
        <v>0</v>
      </c>
      <c r="R1530">
        <f>SUMIFS('Energy balance options'!$F$7:$F$3000,'Energy balance options'!$B$7:$B$3000,HeatGen!R$2,'Energy balance options'!$A$7:$A$3000,HeatGen!$A1530)</f>
        <v>0</v>
      </c>
      <c r="S1530">
        <f>SUMIFS('Energy balance options'!$G$7:$G$3000,'Energy balance options'!$B$7:$B$3000,HeatGen!S$2,'Energy balance options'!$A$7:$A$3000,HeatGen!$A1530)</f>
        <v>0</v>
      </c>
      <c r="T1530">
        <f>SUMIFS('Energy balance options'!$G$7:$G$3000,'Energy balance options'!$B$7:$B$3000,HeatGen!T$2,'Energy balance options'!$A$7:$A$3000,HeatGen!$A1530)</f>
        <v>0</v>
      </c>
      <c r="U1530">
        <f>SUMIFS('Energy balance options'!$G$7:$G$3000,'Energy balance options'!$B$7:$B$3000,HeatGen!U$2,'Energy balance options'!$A$7:$A$3000,HeatGen!$A1530)</f>
        <v>0</v>
      </c>
      <c r="V1530">
        <f>SUMIFS('Energy balance options'!$G$7:$G$3000,'Energy balance options'!$B$7:$B$3000,HeatGen!V$2,'Energy balance options'!$A$7:$A$3000,HeatGen!$A1530)</f>
        <v>0</v>
      </c>
      <c r="W1530">
        <f>SUMIFS('Energy balance options'!$G$7:$G$3000,'Energy balance options'!$B$7:$B$3000,HeatGen!W$2,'Energy balance options'!$A$7:$A$3000,HeatGen!$A1530)</f>
        <v>0</v>
      </c>
      <c r="X1530">
        <f>SUMIFS('Energy balance options'!$G$7:$G$3000,'Energy balance options'!$B$7:$B$3000,HeatGen!X$2,'Energy balance options'!$A$7:$A$3000,HeatGen!$A1530)</f>
        <v>0</v>
      </c>
      <c r="AG1530">
        <f t="shared" ref="AG1530:AG1593" si="304">IFERROR(P1530/SUM($H1530:$Y1530),0)*SUM($C1530:$G1530)</f>
        <v>0</v>
      </c>
      <c r="AH1530">
        <f t="shared" ref="AH1530:AH1593" si="305">IFERROR(Q1530/SUM($H1530:$Y1530),0)*SUM($C1530:$G1530)</f>
        <v>0</v>
      </c>
      <c r="AI1530">
        <f t="shared" ref="AI1530:AI1593" si="306">IFERROR(R1530/SUM($H1530:$Y1530),0)*SUM($C1530:$G1530)</f>
        <v>0</v>
      </c>
      <c r="AJ1530">
        <f t="shared" ref="AJ1530:AJ1593" si="307">IFERROR(S1530/SUM($H1530:$X1530),0)*SUM($C1530:$G1530)</f>
        <v>0</v>
      </c>
      <c r="AK1530">
        <f t="shared" ref="AK1530:AK1593" si="308">IFERROR(T1530/SUM($H1530:$X1530),0)*SUM($C1530:$G1530)</f>
        <v>0</v>
      </c>
      <c r="AL1530">
        <f t="shared" ref="AL1530:AL1593" si="309">IFERROR(U1530/SUM($H1530:$X1530),0)*SUM($C1530:$G1530)</f>
        <v>0</v>
      </c>
      <c r="AM1530">
        <f t="shared" ref="AM1530:AM1593" si="310">IFERROR(V1530/SUM($H1530:$X1530),0)*SUM($C1530:$G1530)</f>
        <v>0</v>
      </c>
      <c r="AN1530">
        <f t="shared" ref="AN1530:AN1593" si="311">IFERROR(W1530/SUM($H1530:$X1530),0)*SUM($C1530:$G1530)</f>
        <v>0</v>
      </c>
      <c r="AO1530">
        <f t="shared" ref="AO1530:AO1593" si="312">IFERROR(X1530/SUM($H1530:$X1530),0)*SUM($C1530:$G1530)</f>
        <v>0</v>
      </c>
    </row>
    <row r="1531" spans="1:41" x14ac:dyDescent="0.2">
      <c r="A1531" s="9">
        <f>'Cost per option'!A1539</f>
        <v>0</v>
      </c>
      <c r="B1531" t="str">
        <f>_xlfn.IFNA(VLOOKUP(A1531,'Energy balance options'!A$7:C$3000,3,FALSE),"")</f>
        <v/>
      </c>
      <c r="C1531">
        <f>SUMIFS('Energy balance options'!$F$7:$F$3000,'Energy balance options'!$B$7:$B$3000,HeatGen!C$2,'Energy balance options'!$A$7:$A$3000,HeatGen!$A1531)</f>
        <v>0</v>
      </c>
      <c r="D1531">
        <f>SUMIFS('Energy balance options'!$F$7:$F$3000,'Energy balance options'!$B$7:$B$3000,HeatGen!D$2,'Energy balance options'!$A$7:$A$3000,HeatGen!$A1531)</f>
        <v>0</v>
      </c>
      <c r="E1531">
        <f>SUMIFS('Energy balance options'!$F$7:$F$3000,'Energy balance options'!$B$7:$B$3000,HeatGen!E$2,'Energy balance options'!$A$7:$A$3000,HeatGen!$A1531)</f>
        <v>0</v>
      </c>
      <c r="F1531">
        <f>SUMIFS('Energy balance options'!$F$7:$F$3000,'Energy balance options'!$B$7:$B$3000,HeatGen!F$2,'Energy balance options'!$A$7:$A$3000,HeatGen!$A1531)</f>
        <v>0</v>
      </c>
      <c r="G1531">
        <f>SUMIFS('Energy balance options'!$F$7:$F$3000,'Energy balance options'!$B$7:$B$3000,HeatGen!G$2,'Energy balance options'!$A$7:$A$3000,HeatGen!$A1531)</f>
        <v>0</v>
      </c>
      <c r="H1531">
        <f>SUMIFS('Energy balance options'!$F$7:$F$3000,'Energy balance options'!$B$7:$B$3000,HeatGen!H$2,'Energy balance options'!$A$7:$A$3000,HeatGen!$A1531)</f>
        <v>0</v>
      </c>
      <c r="I1531">
        <f>SUMIFS('Energy balance options'!$F$7:$F$3000,'Energy balance options'!$B$7:$B$3000,HeatGen!I$2,'Energy balance options'!$A$7:$A$3000,HeatGen!$A1531)</f>
        <v>0</v>
      </c>
      <c r="J1531">
        <f>SUMIFS('Energy balance options'!$F$7:$F$3000,'Energy balance options'!$B$7:$B$3000,HeatGen!J$2,'Energy balance options'!$A$7:$A$3000,HeatGen!$A1531)</f>
        <v>0</v>
      </c>
      <c r="K1531">
        <f>SUMIFS('Energy balance options'!$F$7:$F$3000,'Energy balance options'!$B$7:$B$3000,HeatGen!K$2,'Energy balance options'!$A$7:$A$3000,HeatGen!$A1531)</f>
        <v>0</v>
      </c>
      <c r="L1531">
        <f>SUMIFS('Energy balance options'!$F$7:$F$3000,'Energy balance options'!$B$7:$B$3000,HeatGen!L$2,'Energy balance options'!$A$7:$A$3000,HeatGen!$A1531)</f>
        <v>0</v>
      </c>
      <c r="M1531">
        <f>SUMIFS('Energy balance options'!$F$7:$F$3000,'Energy balance options'!$B$7:$B$3000,HeatGen!M$2,'Energy balance options'!$A$7:$A$3000,HeatGen!$A1531)</f>
        <v>0</v>
      </c>
      <c r="N1531">
        <f>SUMIFS('Energy balance options'!$F$7:$F$3000,'Energy balance options'!$B$7:$B$3000,HeatGen!N$2,'Energy balance options'!$A$7:$A$3000,HeatGen!$A1531)</f>
        <v>0</v>
      </c>
      <c r="P1531">
        <f>SUMIFS('Energy balance options'!$F$7:$F$3000,'Energy balance options'!$B$7:$B$3000,HeatGen!P$2,'Energy balance options'!$A$7:$A$3000,HeatGen!$A1531)</f>
        <v>0</v>
      </c>
      <c r="Q1531">
        <f>SUMIFS('Energy balance options'!$F$7:$F$3000,'Energy balance options'!$B$7:$B$3000,HeatGen!Q$2,'Energy balance options'!$A$7:$A$3000,HeatGen!$A1531)</f>
        <v>0</v>
      </c>
      <c r="R1531">
        <f>SUMIFS('Energy balance options'!$F$7:$F$3000,'Energy balance options'!$B$7:$B$3000,HeatGen!R$2,'Energy balance options'!$A$7:$A$3000,HeatGen!$A1531)</f>
        <v>0</v>
      </c>
      <c r="S1531">
        <f>SUMIFS('Energy balance options'!$G$7:$G$3000,'Energy balance options'!$B$7:$B$3000,HeatGen!S$2,'Energy balance options'!$A$7:$A$3000,HeatGen!$A1531)</f>
        <v>0</v>
      </c>
      <c r="T1531">
        <f>SUMIFS('Energy balance options'!$G$7:$G$3000,'Energy balance options'!$B$7:$B$3000,HeatGen!T$2,'Energy balance options'!$A$7:$A$3000,HeatGen!$A1531)</f>
        <v>0</v>
      </c>
      <c r="U1531">
        <f>SUMIFS('Energy balance options'!$G$7:$G$3000,'Energy balance options'!$B$7:$B$3000,HeatGen!U$2,'Energy balance options'!$A$7:$A$3000,HeatGen!$A1531)</f>
        <v>0</v>
      </c>
      <c r="V1531">
        <f>SUMIFS('Energy balance options'!$G$7:$G$3000,'Energy balance options'!$B$7:$B$3000,HeatGen!V$2,'Energy balance options'!$A$7:$A$3000,HeatGen!$A1531)</f>
        <v>0</v>
      </c>
      <c r="W1531">
        <f>SUMIFS('Energy balance options'!$G$7:$G$3000,'Energy balance options'!$B$7:$B$3000,HeatGen!W$2,'Energy balance options'!$A$7:$A$3000,HeatGen!$A1531)</f>
        <v>0</v>
      </c>
      <c r="X1531">
        <f>SUMIFS('Energy balance options'!$G$7:$G$3000,'Energy balance options'!$B$7:$B$3000,HeatGen!X$2,'Energy balance options'!$A$7:$A$3000,HeatGen!$A1531)</f>
        <v>0</v>
      </c>
      <c r="AG1531">
        <f t="shared" si="304"/>
        <v>0</v>
      </c>
      <c r="AH1531">
        <f t="shared" si="305"/>
        <v>0</v>
      </c>
      <c r="AI1531">
        <f t="shared" si="306"/>
        <v>0</v>
      </c>
      <c r="AJ1531">
        <f t="shared" si="307"/>
        <v>0</v>
      </c>
      <c r="AK1531">
        <f t="shared" si="308"/>
        <v>0</v>
      </c>
      <c r="AL1531">
        <f t="shared" si="309"/>
        <v>0</v>
      </c>
      <c r="AM1531">
        <f t="shared" si="310"/>
        <v>0</v>
      </c>
      <c r="AN1531">
        <f t="shared" si="311"/>
        <v>0</v>
      </c>
      <c r="AO1531">
        <f t="shared" si="312"/>
        <v>0</v>
      </c>
    </row>
    <row r="1532" spans="1:41" x14ac:dyDescent="0.2">
      <c r="A1532" s="9">
        <f>'Cost per option'!A1540</f>
        <v>0</v>
      </c>
      <c r="B1532" t="str">
        <f>_xlfn.IFNA(VLOOKUP(A1532,'Energy balance options'!A$7:C$3000,3,FALSE),"")</f>
        <v/>
      </c>
      <c r="C1532">
        <f>SUMIFS('Energy balance options'!$F$7:$F$3000,'Energy balance options'!$B$7:$B$3000,HeatGen!C$2,'Energy balance options'!$A$7:$A$3000,HeatGen!$A1532)</f>
        <v>0</v>
      </c>
      <c r="D1532">
        <f>SUMIFS('Energy balance options'!$F$7:$F$3000,'Energy balance options'!$B$7:$B$3000,HeatGen!D$2,'Energy balance options'!$A$7:$A$3000,HeatGen!$A1532)</f>
        <v>0</v>
      </c>
      <c r="E1532">
        <f>SUMIFS('Energy balance options'!$F$7:$F$3000,'Energy balance options'!$B$7:$B$3000,HeatGen!E$2,'Energy balance options'!$A$7:$A$3000,HeatGen!$A1532)</f>
        <v>0</v>
      </c>
      <c r="F1532">
        <f>SUMIFS('Energy balance options'!$F$7:$F$3000,'Energy balance options'!$B$7:$B$3000,HeatGen!F$2,'Energy balance options'!$A$7:$A$3000,HeatGen!$A1532)</f>
        <v>0</v>
      </c>
      <c r="G1532">
        <f>SUMIFS('Energy balance options'!$F$7:$F$3000,'Energy balance options'!$B$7:$B$3000,HeatGen!G$2,'Energy balance options'!$A$7:$A$3000,HeatGen!$A1532)</f>
        <v>0</v>
      </c>
      <c r="H1532">
        <f>SUMIFS('Energy balance options'!$F$7:$F$3000,'Energy balance options'!$B$7:$B$3000,HeatGen!H$2,'Energy balance options'!$A$7:$A$3000,HeatGen!$A1532)</f>
        <v>0</v>
      </c>
      <c r="I1532">
        <f>SUMIFS('Energy balance options'!$F$7:$F$3000,'Energy balance options'!$B$7:$B$3000,HeatGen!I$2,'Energy balance options'!$A$7:$A$3000,HeatGen!$A1532)</f>
        <v>0</v>
      </c>
      <c r="J1532">
        <f>SUMIFS('Energy balance options'!$F$7:$F$3000,'Energy balance options'!$B$7:$B$3000,HeatGen!J$2,'Energy balance options'!$A$7:$A$3000,HeatGen!$A1532)</f>
        <v>0</v>
      </c>
      <c r="K1532">
        <f>SUMIFS('Energy balance options'!$F$7:$F$3000,'Energy balance options'!$B$7:$B$3000,HeatGen!K$2,'Energy balance options'!$A$7:$A$3000,HeatGen!$A1532)</f>
        <v>0</v>
      </c>
      <c r="L1532">
        <f>SUMIFS('Energy balance options'!$F$7:$F$3000,'Energy balance options'!$B$7:$B$3000,HeatGen!L$2,'Energy balance options'!$A$7:$A$3000,HeatGen!$A1532)</f>
        <v>0</v>
      </c>
      <c r="M1532">
        <f>SUMIFS('Energy balance options'!$F$7:$F$3000,'Energy balance options'!$B$7:$B$3000,HeatGen!M$2,'Energy balance options'!$A$7:$A$3000,HeatGen!$A1532)</f>
        <v>0</v>
      </c>
      <c r="N1532">
        <f>SUMIFS('Energy balance options'!$F$7:$F$3000,'Energy balance options'!$B$7:$B$3000,HeatGen!N$2,'Energy balance options'!$A$7:$A$3000,HeatGen!$A1532)</f>
        <v>0</v>
      </c>
      <c r="P1532">
        <f>SUMIFS('Energy balance options'!$F$7:$F$3000,'Energy balance options'!$B$7:$B$3000,HeatGen!P$2,'Energy balance options'!$A$7:$A$3000,HeatGen!$A1532)</f>
        <v>0</v>
      </c>
      <c r="Q1532">
        <f>SUMIFS('Energy balance options'!$F$7:$F$3000,'Energy balance options'!$B$7:$B$3000,HeatGen!Q$2,'Energy balance options'!$A$7:$A$3000,HeatGen!$A1532)</f>
        <v>0</v>
      </c>
      <c r="R1532">
        <f>SUMIFS('Energy balance options'!$F$7:$F$3000,'Energy balance options'!$B$7:$B$3000,HeatGen!R$2,'Energy balance options'!$A$7:$A$3000,HeatGen!$A1532)</f>
        <v>0</v>
      </c>
      <c r="S1532">
        <f>SUMIFS('Energy balance options'!$G$7:$G$3000,'Energy balance options'!$B$7:$B$3000,HeatGen!S$2,'Energy balance options'!$A$7:$A$3000,HeatGen!$A1532)</f>
        <v>0</v>
      </c>
      <c r="T1532">
        <f>SUMIFS('Energy balance options'!$G$7:$G$3000,'Energy balance options'!$B$7:$B$3000,HeatGen!T$2,'Energy balance options'!$A$7:$A$3000,HeatGen!$A1532)</f>
        <v>0</v>
      </c>
      <c r="U1532">
        <f>SUMIFS('Energy balance options'!$G$7:$G$3000,'Energy balance options'!$B$7:$B$3000,HeatGen!U$2,'Energy balance options'!$A$7:$A$3000,HeatGen!$A1532)</f>
        <v>0</v>
      </c>
      <c r="V1532">
        <f>SUMIFS('Energy balance options'!$G$7:$G$3000,'Energy balance options'!$B$7:$B$3000,HeatGen!V$2,'Energy balance options'!$A$7:$A$3000,HeatGen!$A1532)</f>
        <v>0</v>
      </c>
      <c r="W1532">
        <f>SUMIFS('Energy balance options'!$G$7:$G$3000,'Energy balance options'!$B$7:$B$3000,HeatGen!W$2,'Energy balance options'!$A$7:$A$3000,HeatGen!$A1532)</f>
        <v>0</v>
      </c>
      <c r="X1532">
        <f>SUMIFS('Energy balance options'!$G$7:$G$3000,'Energy balance options'!$B$7:$B$3000,HeatGen!X$2,'Energy balance options'!$A$7:$A$3000,HeatGen!$A1532)</f>
        <v>0</v>
      </c>
      <c r="AG1532">
        <f t="shared" si="304"/>
        <v>0</v>
      </c>
      <c r="AH1532">
        <f t="shared" si="305"/>
        <v>0</v>
      </c>
      <c r="AI1532">
        <f t="shared" si="306"/>
        <v>0</v>
      </c>
      <c r="AJ1532">
        <f t="shared" si="307"/>
        <v>0</v>
      </c>
      <c r="AK1532">
        <f t="shared" si="308"/>
        <v>0</v>
      </c>
      <c r="AL1532">
        <f t="shared" si="309"/>
        <v>0</v>
      </c>
      <c r="AM1532">
        <f t="shared" si="310"/>
        <v>0</v>
      </c>
      <c r="AN1532">
        <f t="shared" si="311"/>
        <v>0</v>
      </c>
      <c r="AO1532">
        <f t="shared" si="312"/>
        <v>0</v>
      </c>
    </row>
    <row r="1533" spans="1:41" x14ac:dyDescent="0.2">
      <c r="A1533" s="9">
        <f>'Cost per option'!A1541</f>
        <v>0</v>
      </c>
      <c r="B1533" t="str">
        <f>_xlfn.IFNA(VLOOKUP(A1533,'Energy balance options'!A$7:C$3000,3,FALSE),"")</f>
        <v/>
      </c>
      <c r="C1533">
        <f>SUMIFS('Energy balance options'!$F$7:$F$3000,'Energy balance options'!$B$7:$B$3000,HeatGen!C$2,'Energy balance options'!$A$7:$A$3000,HeatGen!$A1533)</f>
        <v>0</v>
      </c>
      <c r="D1533">
        <f>SUMIFS('Energy balance options'!$F$7:$F$3000,'Energy balance options'!$B$7:$B$3000,HeatGen!D$2,'Energy balance options'!$A$7:$A$3000,HeatGen!$A1533)</f>
        <v>0</v>
      </c>
      <c r="E1533">
        <f>SUMIFS('Energy balance options'!$F$7:$F$3000,'Energy balance options'!$B$7:$B$3000,HeatGen!E$2,'Energy balance options'!$A$7:$A$3000,HeatGen!$A1533)</f>
        <v>0</v>
      </c>
      <c r="F1533">
        <f>SUMIFS('Energy balance options'!$F$7:$F$3000,'Energy balance options'!$B$7:$B$3000,HeatGen!F$2,'Energy balance options'!$A$7:$A$3000,HeatGen!$A1533)</f>
        <v>0</v>
      </c>
      <c r="G1533">
        <f>SUMIFS('Energy balance options'!$F$7:$F$3000,'Energy balance options'!$B$7:$B$3000,HeatGen!G$2,'Energy balance options'!$A$7:$A$3000,HeatGen!$A1533)</f>
        <v>0</v>
      </c>
      <c r="H1533">
        <f>SUMIFS('Energy balance options'!$F$7:$F$3000,'Energy balance options'!$B$7:$B$3000,HeatGen!H$2,'Energy balance options'!$A$7:$A$3000,HeatGen!$A1533)</f>
        <v>0</v>
      </c>
      <c r="I1533">
        <f>SUMIFS('Energy balance options'!$F$7:$F$3000,'Energy balance options'!$B$7:$B$3000,HeatGen!I$2,'Energy balance options'!$A$7:$A$3000,HeatGen!$A1533)</f>
        <v>0</v>
      </c>
      <c r="J1533">
        <f>SUMIFS('Energy balance options'!$F$7:$F$3000,'Energy balance options'!$B$7:$B$3000,HeatGen!J$2,'Energy balance options'!$A$7:$A$3000,HeatGen!$A1533)</f>
        <v>0</v>
      </c>
      <c r="K1533">
        <f>SUMIFS('Energy balance options'!$F$7:$F$3000,'Energy balance options'!$B$7:$B$3000,HeatGen!K$2,'Energy balance options'!$A$7:$A$3000,HeatGen!$A1533)</f>
        <v>0</v>
      </c>
      <c r="L1533">
        <f>SUMIFS('Energy balance options'!$F$7:$F$3000,'Energy balance options'!$B$7:$B$3000,HeatGen!L$2,'Energy balance options'!$A$7:$A$3000,HeatGen!$A1533)</f>
        <v>0</v>
      </c>
      <c r="M1533">
        <f>SUMIFS('Energy balance options'!$F$7:$F$3000,'Energy balance options'!$B$7:$B$3000,HeatGen!M$2,'Energy balance options'!$A$7:$A$3000,HeatGen!$A1533)</f>
        <v>0</v>
      </c>
      <c r="N1533">
        <f>SUMIFS('Energy balance options'!$F$7:$F$3000,'Energy balance options'!$B$7:$B$3000,HeatGen!N$2,'Energy balance options'!$A$7:$A$3000,HeatGen!$A1533)</f>
        <v>0</v>
      </c>
      <c r="P1533">
        <f>SUMIFS('Energy balance options'!$F$7:$F$3000,'Energy balance options'!$B$7:$B$3000,HeatGen!P$2,'Energy balance options'!$A$7:$A$3000,HeatGen!$A1533)</f>
        <v>0</v>
      </c>
      <c r="Q1533">
        <f>SUMIFS('Energy balance options'!$F$7:$F$3000,'Energy balance options'!$B$7:$B$3000,HeatGen!Q$2,'Energy balance options'!$A$7:$A$3000,HeatGen!$A1533)</f>
        <v>0</v>
      </c>
      <c r="R1533">
        <f>SUMIFS('Energy balance options'!$F$7:$F$3000,'Energy balance options'!$B$7:$B$3000,HeatGen!R$2,'Energy balance options'!$A$7:$A$3000,HeatGen!$A1533)</f>
        <v>0</v>
      </c>
      <c r="S1533">
        <f>SUMIFS('Energy balance options'!$G$7:$G$3000,'Energy balance options'!$B$7:$B$3000,HeatGen!S$2,'Energy balance options'!$A$7:$A$3000,HeatGen!$A1533)</f>
        <v>0</v>
      </c>
      <c r="T1533">
        <f>SUMIFS('Energy balance options'!$G$7:$G$3000,'Energy balance options'!$B$7:$B$3000,HeatGen!T$2,'Energy balance options'!$A$7:$A$3000,HeatGen!$A1533)</f>
        <v>0</v>
      </c>
      <c r="U1533">
        <f>SUMIFS('Energy balance options'!$G$7:$G$3000,'Energy balance options'!$B$7:$B$3000,HeatGen!U$2,'Energy balance options'!$A$7:$A$3000,HeatGen!$A1533)</f>
        <v>0</v>
      </c>
      <c r="V1533">
        <f>SUMIFS('Energy balance options'!$G$7:$G$3000,'Energy balance options'!$B$7:$B$3000,HeatGen!V$2,'Energy balance options'!$A$7:$A$3000,HeatGen!$A1533)</f>
        <v>0</v>
      </c>
      <c r="W1533">
        <f>SUMIFS('Energy balance options'!$G$7:$G$3000,'Energy balance options'!$B$7:$B$3000,HeatGen!W$2,'Energy balance options'!$A$7:$A$3000,HeatGen!$A1533)</f>
        <v>0</v>
      </c>
      <c r="X1533">
        <f>SUMIFS('Energy balance options'!$G$7:$G$3000,'Energy balance options'!$B$7:$B$3000,HeatGen!X$2,'Energy balance options'!$A$7:$A$3000,HeatGen!$A1533)</f>
        <v>0</v>
      </c>
      <c r="AG1533">
        <f t="shared" si="304"/>
        <v>0</v>
      </c>
      <c r="AH1533">
        <f t="shared" si="305"/>
        <v>0</v>
      </c>
      <c r="AI1533">
        <f t="shared" si="306"/>
        <v>0</v>
      </c>
      <c r="AJ1533">
        <f t="shared" si="307"/>
        <v>0</v>
      </c>
      <c r="AK1533">
        <f t="shared" si="308"/>
        <v>0</v>
      </c>
      <c r="AL1533">
        <f t="shared" si="309"/>
        <v>0</v>
      </c>
      <c r="AM1533">
        <f t="shared" si="310"/>
        <v>0</v>
      </c>
      <c r="AN1533">
        <f t="shared" si="311"/>
        <v>0</v>
      </c>
      <c r="AO1533">
        <f t="shared" si="312"/>
        <v>0</v>
      </c>
    </row>
    <row r="1534" spans="1:41" x14ac:dyDescent="0.2">
      <c r="A1534" s="9">
        <f>'Cost per option'!A1542</f>
        <v>0</v>
      </c>
      <c r="B1534" t="str">
        <f>_xlfn.IFNA(VLOOKUP(A1534,'Energy balance options'!A$7:C$3000,3,FALSE),"")</f>
        <v/>
      </c>
      <c r="C1534">
        <f>SUMIFS('Energy balance options'!$F$7:$F$3000,'Energy balance options'!$B$7:$B$3000,HeatGen!C$2,'Energy balance options'!$A$7:$A$3000,HeatGen!$A1534)</f>
        <v>0</v>
      </c>
      <c r="D1534">
        <f>SUMIFS('Energy balance options'!$F$7:$F$3000,'Energy balance options'!$B$7:$B$3000,HeatGen!D$2,'Energy balance options'!$A$7:$A$3000,HeatGen!$A1534)</f>
        <v>0</v>
      </c>
      <c r="E1534">
        <f>SUMIFS('Energy balance options'!$F$7:$F$3000,'Energy balance options'!$B$7:$B$3000,HeatGen!E$2,'Energy balance options'!$A$7:$A$3000,HeatGen!$A1534)</f>
        <v>0</v>
      </c>
      <c r="F1534">
        <f>SUMIFS('Energy balance options'!$F$7:$F$3000,'Energy balance options'!$B$7:$B$3000,HeatGen!F$2,'Energy balance options'!$A$7:$A$3000,HeatGen!$A1534)</f>
        <v>0</v>
      </c>
      <c r="G1534">
        <f>SUMIFS('Energy balance options'!$F$7:$F$3000,'Energy balance options'!$B$7:$B$3000,HeatGen!G$2,'Energy balance options'!$A$7:$A$3000,HeatGen!$A1534)</f>
        <v>0</v>
      </c>
      <c r="H1534">
        <f>SUMIFS('Energy balance options'!$F$7:$F$3000,'Energy balance options'!$B$7:$B$3000,HeatGen!H$2,'Energy balance options'!$A$7:$A$3000,HeatGen!$A1534)</f>
        <v>0</v>
      </c>
      <c r="I1534">
        <f>SUMIFS('Energy balance options'!$F$7:$F$3000,'Energy balance options'!$B$7:$B$3000,HeatGen!I$2,'Energy balance options'!$A$7:$A$3000,HeatGen!$A1534)</f>
        <v>0</v>
      </c>
      <c r="J1534">
        <f>SUMIFS('Energy balance options'!$F$7:$F$3000,'Energy balance options'!$B$7:$B$3000,HeatGen!J$2,'Energy balance options'!$A$7:$A$3000,HeatGen!$A1534)</f>
        <v>0</v>
      </c>
      <c r="K1534">
        <f>SUMIFS('Energy balance options'!$F$7:$F$3000,'Energy balance options'!$B$7:$B$3000,HeatGen!K$2,'Energy balance options'!$A$7:$A$3000,HeatGen!$A1534)</f>
        <v>0</v>
      </c>
      <c r="L1534">
        <f>SUMIFS('Energy balance options'!$F$7:$F$3000,'Energy balance options'!$B$7:$B$3000,HeatGen!L$2,'Energy balance options'!$A$7:$A$3000,HeatGen!$A1534)</f>
        <v>0</v>
      </c>
      <c r="M1534">
        <f>SUMIFS('Energy balance options'!$F$7:$F$3000,'Energy balance options'!$B$7:$B$3000,HeatGen!M$2,'Energy balance options'!$A$7:$A$3000,HeatGen!$A1534)</f>
        <v>0</v>
      </c>
      <c r="N1534">
        <f>SUMIFS('Energy balance options'!$F$7:$F$3000,'Energy balance options'!$B$7:$B$3000,HeatGen!N$2,'Energy balance options'!$A$7:$A$3000,HeatGen!$A1534)</f>
        <v>0</v>
      </c>
      <c r="P1534">
        <f>SUMIFS('Energy balance options'!$F$7:$F$3000,'Energy balance options'!$B$7:$B$3000,HeatGen!P$2,'Energy balance options'!$A$7:$A$3000,HeatGen!$A1534)</f>
        <v>0</v>
      </c>
      <c r="Q1534">
        <f>SUMIFS('Energy balance options'!$F$7:$F$3000,'Energy balance options'!$B$7:$B$3000,HeatGen!Q$2,'Energy balance options'!$A$7:$A$3000,HeatGen!$A1534)</f>
        <v>0</v>
      </c>
      <c r="R1534">
        <f>SUMIFS('Energy balance options'!$F$7:$F$3000,'Energy balance options'!$B$7:$B$3000,HeatGen!R$2,'Energy balance options'!$A$7:$A$3000,HeatGen!$A1534)</f>
        <v>0</v>
      </c>
      <c r="S1534">
        <f>SUMIFS('Energy balance options'!$G$7:$G$3000,'Energy balance options'!$B$7:$B$3000,HeatGen!S$2,'Energy balance options'!$A$7:$A$3000,HeatGen!$A1534)</f>
        <v>0</v>
      </c>
      <c r="T1534">
        <f>SUMIFS('Energy balance options'!$G$7:$G$3000,'Energy balance options'!$B$7:$B$3000,HeatGen!T$2,'Energy balance options'!$A$7:$A$3000,HeatGen!$A1534)</f>
        <v>0</v>
      </c>
      <c r="U1534">
        <f>SUMIFS('Energy balance options'!$G$7:$G$3000,'Energy balance options'!$B$7:$B$3000,HeatGen!U$2,'Energy balance options'!$A$7:$A$3000,HeatGen!$A1534)</f>
        <v>0</v>
      </c>
      <c r="V1534">
        <f>SUMIFS('Energy balance options'!$G$7:$G$3000,'Energy balance options'!$B$7:$B$3000,HeatGen!V$2,'Energy balance options'!$A$7:$A$3000,HeatGen!$A1534)</f>
        <v>0</v>
      </c>
      <c r="W1534">
        <f>SUMIFS('Energy balance options'!$G$7:$G$3000,'Energy balance options'!$B$7:$B$3000,HeatGen!W$2,'Energy balance options'!$A$7:$A$3000,HeatGen!$A1534)</f>
        <v>0</v>
      </c>
      <c r="X1534">
        <f>SUMIFS('Energy balance options'!$G$7:$G$3000,'Energy balance options'!$B$7:$B$3000,HeatGen!X$2,'Energy balance options'!$A$7:$A$3000,HeatGen!$A1534)</f>
        <v>0</v>
      </c>
      <c r="AG1534">
        <f t="shared" si="304"/>
        <v>0</v>
      </c>
      <c r="AH1534">
        <f t="shared" si="305"/>
        <v>0</v>
      </c>
      <c r="AI1534">
        <f t="shared" si="306"/>
        <v>0</v>
      </c>
      <c r="AJ1534">
        <f t="shared" si="307"/>
        <v>0</v>
      </c>
      <c r="AK1534">
        <f t="shared" si="308"/>
        <v>0</v>
      </c>
      <c r="AL1534">
        <f t="shared" si="309"/>
        <v>0</v>
      </c>
      <c r="AM1534">
        <f t="shared" si="310"/>
        <v>0</v>
      </c>
      <c r="AN1534">
        <f t="shared" si="311"/>
        <v>0</v>
      </c>
      <c r="AO1534">
        <f t="shared" si="312"/>
        <v>0</v>
      </c>
    </row>
    <row r="1535" spans="1:41" x14ac:dyDescent="0.2">
      <c r="A1535" s="9">
        <f>'Cost per option'!A1543</f>
        <v>0</v>
      </c>
      <c r="B1535" t="str">
        <f>_xlfn.IFNA(VLOOKUP(A1535,'Energy balance options'!A$7:C$3000,3,FALSE),"")</f>
        <v/>
      </c>
      <c r="C1535">
        <f>SUMIFS('Energy balance options'!$F$7:$F$3000,'Energy balance options'!$B$7:$B$3000,HeatGen!C$2,'Energy balance options'!$A$7:$A$3000,HeatGen!$A1535)</f>
        <v>0</v>
      </c>
      <c r="D1535">
        <f>SUMIFS('Energy balance options'!$F$7:$F$3000,'Energy balance options'!$B$7:$B$3000,HeatGen!D$2,'Energy balance options'!$A$7:$A$3000,HeatGen!$A1535)</f>
        <v>0</v>
      </c>
      <c r="E1535">
        <f>SUMIFS('Energy balance options'!$F$7:$F$3000,'Energy balance options'!$B$7:$B$3000,HeatGen!E$2,'Energy balance options'!$A$7:$A$3000,HeatGen!$A1535)</f>
        <v>0</v>
      </c>
      <c r="F1535">
        <f>SUMIFS('Energy balance options'!$F$7:$F$3000,'Energy balance options'!$B$7:$B$3000,HeatGen!F$2,'Energy balance options'!$A$7:$A$3000,HeatGen!$A1535)</f>
        <v>0</v>
      </c>
      <c r="G1535">
        <f>SUMIFS('Energy balance options'!$F$7:$F$3000,'Energy balance options'!$B$7:$B$3000,HeatGen!G$2,'Energy balance options'!$A$7:$A$3000,HeatGen!$A1535)</f>
        <v>0</v>
      </c>
      <c r="H1535">
        <f>SUMIFS('Energy balance options'!$F$7:$F$3000,'Energy balance options'!$B$7:$B$3000,HeatGen!H$2,'Energy balance options'!$A$7:$A$3000,HeatGen!$A1535)</f>
        <v>0</v>
      </c>
      <c r="I1535">
        <f>SUMIFS('Energy balance options'!$F$7:$F$3000,'Energy balance options'!$B$7:$B$3000,HeatGen!I$2,'Energy balance options'!$A$7:$A$3000,HeatGen!$A1535)</f>
        <v>0</v>
      </c>
      <c r="J1535">
        <f>SUMIFS('Energy balance options'!$F$7:$F$3000,'Energy balance options'!$B$7:$B$3000,HeatGen!J$2,'Energy balance options'!$A$7:$A$3000,HeatGen!$A1535)</f>
        <v>0</v>
      </c>
      <c r="K1535">
        <f>SUMIFS('Energy balance options'!$F$7:$F$3000,'Energy balance options'!$B$7:$B$3000,HeatGen!K$2,'Energy balance options'!$A$7:$A$3000,HeatGen!$A1535)</f>
        <v>0</v>
      </c>
      <c r="L1535">
        <f>SUMIFS('Energy balance options'!$F$7:$F$3000,'Energy balance options'!$B$7:$B$3000,HeatGen!L$2,'Energy balance options'!$A$7:$A$3000,HeatGen!$A1535)</f>
        <v>0</v>
      </c>
      <c r="M1535">
        <f>SUMIFS('Energy balance options'!$F$7:$F$3000,'Energy balance options'!$B$7:$B$3000,HeatGen!M$2,'Energy balance options'!$A$7:$A$3000,HeatGen!$A1535)</f>
        <v>0</v>
      </c>
      <c r="N1535">
        <f>SUMIFS('Energy balance options'!$F$7:$F$3000,'Energy balance options'!$B$7:$B$3000,HeatGen!N$2,'Energy balance options'!$A$7:$A$3000,HeatGen!$A1535)</f>
        <v>0</v>
      </c>
      <c r="P1535">
        <f>SUMIFS('Energy balance options'!$F$7:$F$3000,'Energy balance options'!$B$7:$B$3000,HeatGen!P$2,'Energy balance options'!$A$7:$A$3000,HeatGen!$A1535)</f>
        <v>0</v>
      </c>
      <c r="Q1535">
        <f>SUMIFS('Energy balance options'!$F$7:$F$3000,'Energy balance options'!$B$7:$B$3000,HeatGen!Q$2,'Energy balance options'!$A$7:$A$3000,HeatGen!$A1535)</f>
        <v>0</v>
      </c>
      <c r="R1535">
        <f>SUMIFS('Energy balance options'!$F$7:$F$3000,'Energy balance options'!$B$7:$B$3000,HeatGen!R$2,'Energy balance options'!$A$7:$A$3000,HeatGen!$A1535)</f>
        <v>0</v>
      </c>
      <c r="S1535">
        <f>SUMIFS('Energy balance options'!$G$7:$G$3000,'Energy balance options'!$B$7:$B$3000,HeatGen!S$2,'Energy balance options'!$A$7:$A$3000,HeatGen!$A1535)</f>
        <v>0</v>
      </c>
      <c r="T1535">
        <f>SUMIFS('Energy balance options'!$G$7:$G$3000,'Energy balance options'!$B$7:$B$3000,HeatGen!T$2,'Energy balance options'!$A$7:$A$3000,HeatGen!$A1535)</f>
        <v>0</v>
      </c>
      <c r="U1535">
        <f>SUMIFS('Energy balance options'!$G$7:$G$3000,'Energy balance options'!$B$7:$B$3000,HeatGen!U$2,'Energy balance options'!$A$7:$A$3000,HeatGen!$A1535)</f>
        <v>0</v>
      </c>
      <c r="V1535">
        <f>SUMIFS('Energy balance options'!$G$7:$G$3000,'Energy balance options'!$B$7:$B$3000,HeatGen!V$2,'Energy balance options'!$A$7:$A$3000,HeatGen!$A1535)</f>
        <v>0</v>
      </c>
      <c r="W1535">
        <f>SUMIFS('Energy balance options'!$G$7:$G$3000,'Energy balance options'!$B$7:$B$3000,HeatGen!W$2,'Energy balance options'!$A$7:$A$3000,HeatGen!$A1535)</f>
        <v>0</v>
      </c>
      <c r="X1535">
        <f>SUMIFS('Energy balance options'!$G$7:$G$3000,'Energy balance options'!$B$7:$B$3000,HeatGen!X$2,'Energy balance options'!$A$7:$A$3000,HeatGen!$A1535)</f>
        <v>0</v>
      </c>
      <c r="AG1535">
        <f t="shared" si="304"/>
        <v>0</v>
      </c>
      <c r="AH1535">
        <f t="shared" si="305"/>
        <v>0</v>
      </c>
      <c r="AI1535">
        <f t="shared" si="306"/>
        <v>0</v>
      </c>
      <c r="AJ1535">
        <f t="shared" si="307"/>
        <v>0</v>
      </c>
      <c r="AK1535">
        <f t="shared" si="308"/>
        <v>0</v>
      </c>
      <c r="AL1535">
        <f t="shared" si="309"/>
        <v>0</v>
      </c>
      <c r="AM1535">
        <f t="shared" si="310"/>
        <v>0</v>
      </c>
      <c r="AN1535">
        <f t="shared" si="311"/>
        <v>0</v>
      </c>
      <c r="AO1535">
        <f t="shared" si="312"/>
        <v>0</v>
      </c>
    </row>
    <row r="1536" spans="1:41" x14ac:dyDescent="0.2">
      <c r="A1536" s="9">
        <f>'Cost per option'!A1544</f>
        <v>0</v>
      </c>
      <c r="B1536" t="str">
        <f>_xlfn.IFNA(VLOOKUP(A1536,'Energy balance options'!A$7:C$3000,3,FALSE),"")</f>
        <v/>
      </c>
      <c r="C1536">
        <f>SUMIFS('Energy balance options'!$F$7:$F$3000,'Energy balance options'!$B$7:$B$3000,HeatGen!C$2,'Energy balance options'!$A$7:$A$3000,HeatGen!$A1536)</f>
        <v>0</v>
      </c>
      <c r="D1536">
        <f>SUMIFS('Energy balance options'!$F$7:$F$3000,'Energy balance options'!$B$7:$B$3000,HeatGen!D$2,'Energy balance options'!$A$7:$A$3000,HeatGen!$A1536)</f>
        <v>0</v>
      </c>
      <c r="E1536">
        <f>SUMIFS('Energy balance options'!$F$7:$F$3000,'Energy balance options'!$B$7:$B$3000,HeatGen!E$2,'Energy balance options'!$A$7:$A$3000,HeatGen!$A1536)</f>
        <v>0</v>
      </c>
      <c r="F1536">
        <f>SUMIFS('Energy balance options'!$F$7:$F$3000,'Energy balance options'!$B$7:$B$3000,HeatGen!F$2,'Energy balance options'!$A$7:$A$3000,HeatGen!$A1536)</f>
        <v>0</v>
      </c>
      <c r="G1536">
        <f>SUMIFS('Energy balance options'!$F$7:$F$3000,'Energy balance options'!$B$7:$B$3000,HeatGen!G$2,'Energy balance options'!$A$7:$A$3000,HeatGen!$A1536)</f>
        <v>0</v>
      </c>
      <c r="H1536">
        <f>SUMIFS('Energy balance options'!$F$7:$F$3000,'Energy balance options'!$B$7:$B$3000,HeatGen!H$2,'Energy balance options'!$A$7:$A$3000,HeatGen!$A1536)</f>
        <v>0</v>
      </c>
      <c r="I1536">
        <f>SUMIFS('Energy balance options'!$F$7:$F$3000,'Energy balance options'!$B$7:$B$3000,HeatGen!I$2,'Energy balance options'!$A$7:$A$3000,HeatGen!$A1536)</f>
        <v>0</v>
      </c>
      <c r="J1536">
        <f>SUMIFS('Energy balance options'!$F$7:$F$3000,'Energy balance options'!$B$7:$B$3000,HeatGen!J$2,'Energy balance options'!$A$7:$A$3000,HeatGen!$A1536)</f>
        <v>0</v>
      </c>
      <c r="K1536">
        <f>SUMIFS('Energy balance options'!$F$7:$F$3000,'Energy balance options'!$B$7:$B$3000,HeatGen!K$2,'Energy balance options'!$A$7:$A$3000,HeatGen!$A1536)</f>
        <v>0</v>
      </c>
      <c r="L1536">
        <f>SUMIFS('Energy balance options'!$F$7:$F$3000,'Energy balance options'!$B$7:$B$3000,HeatGen!L$2,'Energy balance options'!$A$7:$A$3000,HeatGen!$A1536)</f>
        <v>0</v>
      </c>
      <c r="M1536">
        <f>SUMIFS('Energy balance options'!$F$7:$F$3000,'Energy balance options'!$B$7:$B$3000,HeatGen!M$2,'Energy balance options'!$A$7:$A$3000,HeatGen!$A1536)</f>
        <v>0</v>
      </c>
      <c r="N1536">
        <f>SUMIFS('Energy balance options'!$F$7:$F$3000,'Energy balance options'!$B$7:$B$3000,HeatGen!N$2,'Energy balance options'!$A$7:$A$3000,HeatGen!$A1536)</f>
        <v>0</v>
      </c>
      <c r="P1536">
        <f>SUMIFS('Energy balance options'!$F$7:$F$3000,'Energy balance options'!$B$7:$B$3000,HeatGen!P$2,'Energy balance options'!$A$7:$A$3000,HeatGen!$A1536)</f>
        <v>0</v>
      </c>
      <c r="Q1536">
        <f>SUMIFS('Energy balance options'!$F$7:$F$3000,'Energy balance options'!$B$7:$B$3000,HeatGen!Q$2,'Energy balance options'!$A$7:$A$3000,HeatGen!$A1536)</f>
        <v>0</v>
      </c>
      <c r="R1536">
        <f>SUMIFS('Energy balance options'!$F$7:$F$3000,'Energy balance options'!$B$7:$B$3000,HeatGen!R$2,'Energy balance options'!$A$7:$A$3000,HeatGen!$A1536)</f>
        <v>0</v>
      </c>
      <c r="S1536">
        <f>SUMIFS('Energy balance options'!$G$7:$G$3000,'Energy balance options'!$B$7:$B$3000,HeatGen!S$2,'Energy balance options'!$A$7:$A$3000,HeatGen!$A1536)</f>
        <v>0</v>
      </c>
      <c r="T1536">
        <f>SUMIFS('Energy balance options'!$G$7:$G$3000,'Energy balance options'!$B$7:$B$3000,HeatGen!T$2,'Energy balance options'!$A$7:$A$3000,HeatGen!$A1536)</f>
        <v>0</v>
      </c>
      <c r="U1536">
        <f>SUMIFS('Energy balance options'!$G$7:$G$3000,'Energy balance options'!$B$7:$B$3000,HeatGen!U$2,'Energy balance options'!$A$7:$A$3000,HeatGen!$A1536)</f>
        <v>0</v>
      </c>
      <c r="V1536">
        <f>SUMIFS('Energy balance options'!$G$7:$G$3000,'Energy balance options'!$B$7:$B$3000,HeatGen!V$2,'Energy balance options'!$A$7:$A$3000,HeatGen!$A1536)</f>
        <v>0</v>
      </c>
      <c r="W1536">
        <f>SUMIFS('Energy balance options'!$G$7:$G$3000,'Energy balance options'!$B$7:$B$3000,HeatGen!W$2,'Energy balance options'!$A$7:$A$3000,HeatGen!$A1536)</f>
        <v>0</v>
      </c>
      <c r="X1536">
        <f>SUMIFS('Energy balance options'!$G$7:$G$3000,'Energy balance options'!$B$7:$B$3000,HeatGen!X$2,'Energy balance options'!$A$7:$A$3000,HeatGen!$A1536)</f>
        <v>0</v>
      </c>
      <c r="AG1536">
        <f t="shared" si="304"/>
        <v>0</v>
      </c>
      <c r="AH1536">
        <f t="shared" si="305"/>
        <v>0</v>
      </c>
      <c r="AI1536">
        <f t="shared" si="306"/>
        <v>0</v>
      </c>
      <c r="AJ1536">
        <f t="shared" si="307"/>
        <v>0</v>
      </c>
      <c r="AK1536">
        <f t="shared" si="308"/>
        <v>0</v>
      </c>
      <c r="AL1536">
        <f t="shared" si="309"/>
        <v>0</v>
      </c>
      <c r="AM1536">
        <f t="shared" si="310"/>
        <v>0</v>
      </c>
      <c r="AN1536">
        <f t="shared" si="311"/>
        <v>0</v>
      </c>
      <c r="AO1536">
        <f t="shared" si="312"/>
        <v>0</v>
      </c>
    </row>
    <row r="1537" spans="1:41" x14ac:dyDescent="0.2">
      <c r="A1537" s="9">
        <f>'Cost per option'!A1545</f>
        <v>0</v>
      </c>
      <c r="B1537" t="str">
        <f>_xlfn.IFNA(VLOOKUP(A1537,'Energy balance options'!A$7:C$3000,3,FALSE),"")</f>
        <v/>
      </c>
      <c r="C1537">
        <f>SUMIFS('Energy balance options'!$F$7:$F$3000,'Energy balance options'!$B$7:$B$3000,HeatGen!C$2,'Energy balance options'!$A$7:$A$3000,HeatGen!$A1537)</f>
        <v>0</v>
      </c>
      <c r="D1537">
        <f>SUMIFS('Energy balance options'!$F$7:$F$3000,'Energy balance options'!$B$7:$B$3000,HeatGen!D$2,'Energy balance options'!$A$7:$A$3000,HeatGen!$A1537)</f>
        <v>0</v>
      </c>
      <c r="E1537">
        <f>SUMIFS('Energy balance options'!$F$7:$F$3000,'Energy balance options'!$B$7:$B$3000,HeatGen!E$2,'Energy balance options'!$A$7:$A$3000,HeatGen!$A1537)</f>
        <v>0</v>
      </c>
      <c r="F1537">
        <f>SUMIFS('Energy balance options'!$F$7:$F$3000,'Energy balance options'!$B$7:$B$3000,HeatGen!F$2,'Energy balance options'!$A$7:$A$3000,HeatGen!$A1537)</f>
        <v>0</v>
      </c>
      <c r="G1537">
        <f>SUMIFS('Energy balance options'!$F$7:$F$3000,'Energy balance options'!$B$7:$B$3000,HeatGen!G$2,'Energy balance options'!$A$7:$A$3000,HeatGen!$A1537)</f>
        <v>0</v>
      </c>
      <c r="H1537">
        <f>SUMIFS('Energy balance options'!$F$7:$F$3000,'Energy balance options'!$B$7:$B$3000,HeatGen!H$2,'Energy balance options'!$A$7:$A$3000,HeatGen!$A1537)</f>
        <v>0</v>
      </c>
      <c r="I1537">
        <f>SUMIFS('Energy balance options'!$F$7:$F$3000,'Energy balance options'!$B$7:$B$3000,HeatGen!I$2,'Energy balance options'!$A$7:$A$3000,HeatGen!$A1537)</f>
        <v>0</v>
      </c>
      <c r="J1537">
        <f>SUMIFS('Energy balance options'!$F$7:$F$3000,'Energy balance options'!$B$7:$B$3000,HeatGen!J$2,'Energy balance options'!$A$7:$A$3000,HeatGen!$A1537)</f>
        <v>0</v>
      </c>
      <c r="K1537">
        <f>SUMIFS('Energy balance options'!$F$7:$F$3000,'Energy balance options'!$B$7:$B$3000,HeatGen!K$2,'Energy balance options'!$A$7:$A$3000,HeatGen!$A1537)</f>
        <v>0</v>
      </c>
      <c r="L1537">
        <f>SUMIFS('Energy balance options'!$F$7:$F$3000,'Energy balance options'!$B$7:$B$3000,HeatGen!L$2,'Energy balance options'!$A$7:$A$3000,HeatGen!$A1537)</f>
        <v>0</v>
      </c>
      <c r="M1537">
        <f>SUMIFS('Energy balance options'!$F$7:$F$3000,'Energy balance options'!$B$7:$B$3000,HeatGen!M$2,'Energy balance options'!$A$7:$A$3000,HeatGen!$A1537)</f>
        <v>0</v>
      </c>
      <c r="N1537">
        <f>SUMIFS('Energy balance options'!$F$7:$F$3000,'Energy balance options'!$B$7:$B$3000,HeatGen!N$2,'Energy balance options'!$A$7:$A$3000,HeatGen!$A1537)</f>
        <v>0</v>
      </c>
      <c r="P1537">
        <f>SUMIFS('Energy balance options'!$F$7:$F$3000,'Energy balance options'!$B$7:$B$3000,HeatGen!P$2,'Energy balance options'!$A$7:$A$3000,HeatGen!$A1537)</f>
        <v>0</v>
      </c>
      <c r="Q1537">
        <f>SUMIFS('Energy balance options'!$F$7:$F$3000,'Energy balance options'!$B$7:$B$3000,HeatGen!Q$2,'Energy balance options'!$A$7:$A$3000,HeatGen!$A1537)</f>
        <v>0</v>
      </c>
      <c r="R1537">
        <f>SUMIFS('Energy balance options'!$F$7:$F$3000,'Energy balance options'!$B$7:$B$3000,HeatGen!R$2,'Energy balance options'!$A$7:$A$3000,HeatGen!$A1537)</f>
        <v>0</v>
      </c>
      <c r="S1537">
        <f>SUMIFS('Energy balance options'!$G$7:$G$3000,'Energy balance options'!$B$7:$B$3000,HeatGen!S$2,'Energy balance options'!$A$7:$A$3000,HeatGen!$A1537)</f>
        <v>0</v>
      </c>
      <c r="T1537">
        <f>SUMIFS('Energy balance options'!$G$7:$G$3000,'Energy balance options'!$B$7:$B$3000,HeatGen!T$2,'Energy balance options'!$A$7:$A$3000,HeatGen!$A1537)</f>
        <v>0</v>
      </c>
      <c r="U1537">
        <f>SUMIFS('Energy balance options'!$G$7:$G$3000,'Energy balance options'!$B$7:$B$3000,HeatGen!U$2,'Energy balance options'!$A$7:$A$3000,HeatGen!$A1537)</f>
        <v>0</v>
      </c>
      <c r="V1537">
        <f>SUMIFS('Energy balance options'!$G$7:$G$3000,'Energy balance options'!$B$7:$B$3000,HeatGen!V$2,'Energy balance options'!$A$7:$A$3000,HeatGen!$A1537)</f>
        <v>0</v>
      </c>
      <c r="W1537">
        <f>SUMIFS('Energy balance options'!$G$7:$G$3000,'Energy balance options'!$B$7:$B$3000,HeatGen!W$2,'Energy balance options'!$A$7:$A$3000,HeatGen!$A1537)</f>
        <v>0</v>
      </c>
      <c r="X1537">
        <f>SUMIFS('Energy balance options'!$G$7:$G$3000,'Energy balance options'!$B$7:$B$3000,HeatGen!X$2,'Energy balance options'!$A$7:$A$3000,HeatGen!$A1537)</f>
        <v>0</v>
      </c>
      <c r="AG1537">
        <f t="shared" si="304"/>
        <v>0</v>
      </c>
      <c r="AH1537">
        <f t="shared" si="305"/>
        <v>0</v>
      </c>
      <c r="AI1537">
        <f t="shared" si="306"/>
        <v>0</v>
      </c>
      <c r="AJ1537">
        <f t="shared" si="307"/>
        <v>0</v>
      </c>
      <c r="AK1537">
        <f t="shared" si="308"/>
        <v>0</v>
      </c>
      <c r="AL1537">
        <f t="shared" si="309"/>
        <v>0</v>
      </c>
      <c r="AM1537">
        <f t="shared" si="310"/>
        <v>0</v>
      </c>
      <c r="AN1537">
        <f t="shared" si="311"/>
        <v>0</v>
      </c>
      <c r="AO1537">
        <f t="shared" si="312"/>
        <v>0</v>
      </c>
    </row>
    <row r="1538" spans="1:41" x14ac:dyDescent="0.2">
      <c r="A1538" s="9">
        <f>'Cost per option'!A1546</f>
        <v>0</v>
      </c>
      <c r="B1538" t="str">
        <f>_xlfn.IFNA(VLOOKUP(A1538,'Energy balance options'!A$7:C$3000,3,FALSE),"")</f>
        <v/>
      </c>
      <c r="C1538">
        <f>SUMIFS('Energy balance options'!$F$7:$F$3000,'Energy balance options'!$B$7:$B$3000,HeatGen!C$2,'Energy balance options'!$A$7:$A$3000,HeatGen!$A1538)</f>
        <v>0</v>
      </c>
      <c r="D1538">
        <f>SUMIFS('Energy balance options'!$F$7:$F$3000,'Energy balance options'!$B$7:$B$3000,HeatGen!D$2,'Energy balance options'!$A$7:$A$3000,HeatGen!$A1538)</f>
        <v>0</v>
      </c>
      <c r="E1538">
        <f>SUMIFS('Energy balance options'!$F$7:$F$3000,'Energy balance options'!$B$7:$B$3000,HeatGen!E$2,'Energy balance options'!$A$7:$A$3000,HeatGen!$A1538)</f>
        <v>0</v>
      </c>
      <c r="F1538">
        <f>SUMIFS('Energy balance options'!$F$7:$F$3000,'Energy balance options'!$B$7:$B$3000,HeatGen!F$2,'Energy balance options'!$A$7:$A$3000,HeatGen!$A1538)</f>
        <v>0</v>
      </c>
      <c r="G1538">
        <f>SUMIFS('Energy balance options'!$F$7:$F$3000,'Energy balance options'!$B$7:$B$3000,HeatGen!G$2,'Energy balance options'!$A$7:$A$3000,HeatGen!$A1538)</f>
        <v>0</v>
      </c>
      <c r="H1538">
        <f>SUMIFS('Energy balance options'!$F$7:$F$3000,'Energy balance options'!$B$7:$B$3000,HeatGen!H$2,'Energy balance options'!$A$7:$A$3000,HeatGen!$A1538)</f>
        <v>0</v>
      </c>
      <c r="I1538">
        <f>SUMIFS('Energy balance options'!$F$7:$F$3000,'Energy balance options'!$B$7:$B$3000,HeatGen!I$2,'Energy balance options'!$A$7:$A$3000,HeatGen!$A1538)</f>
        <v>0</v>
      </c>
      <c r="J1538">
        <f>SUMIFS('Energy balance options'!$F$7:$F$3000,'Energy balance options'!$B$7:$B$3000,HeatGen!J$2,'Energy balance options'!$A$7:$A$3000,HeatGen!$A1538)</f>
        <v>0</v>
      </c>
      <c r="K1538">
        <f>SUMIFS('Energy balance options'!$F$7:$F$3000,'Energy balance options'!$B$7:$B$3000,HeatGen!K$2,'Energy balance options'!$A$7:$A$3000,HeatGen!$A1538)</f>
        <v>0</v>
      </c>
      <c r="L1538">
        <f>SUMIFS('Energy balance options'!$F$7:$F$3000,'Energy balance options'!$B$7:$B$3000,HeatGen!L$2,'Energy balance options'!$A$7:$A$3000,HeatGen!$A1538)</f>
        <v>0</v>
      </c>
      <c r="M1538">
        <f>SUMIFS('Energy balance options'!$F$7:$F$3000,'Energy balance options'!$B$7:$B$3000,HeatGen!M$2,'Energy balance options'!$A$7:$A$3000,HeatGen!$A1538)</f>
        <v>0</v>
      </c>
      <c r="N1538">
        <f>SUMIFS('Energy balance options'!$F$7:$F$3000,'Energy balance options'!$B$7:$B$3000,HeatGen!N$2,'Energy balance options'!$A$7:$A$3000,HeatGen!$A1538)</f>
        <v>0</v>
      </c>
      <c r="P1538">
        <f>SUMIFS('Energy balance options'!$F$7:$F$3000,'Energy balance options'!$B$7:$B$3000,HeatGen!P$2,'Energy balance options'!$A$7:$A$3000,HeatGen!$A1538)</f>
        <v>0</v>
      </c>
      <c r="Q1538">
        <f>SUMIFS('Energy balance options'!$F$7:$F$3000,'Energy balance options'!$B$7:$B$3000,HeatGen!Q$2,'Energy balance options'!$A$7:$A$3000,HeatGen!$A1538)</f>
        <v>0</v>
      </c>
      <c r="R1538">
        <f>SUMIFS('Energy balance options'!$F$7:$F$3000,'Energy balance options'!$B$7:$B$3000,HeatGen!R$2,'Energy balance options'!$A$7:$A$3000,HeatGen!$A1538)</f>
        <v>0</v>
      </c>
      <c r="S1538">
        <f>SUMIFS('Energy balance options'!$G$7:$G$3000,'Energy balance options'!$B$7:$B$3000,HeatGen!S$2,'Energy balance options'!$A$7:$A$3000,HeatGen!$A1538)</f>
        <v>0</v>
      </c>
      <c r="T1538">
        <f>SUMIFS('Energy balance options'!$G$7:$G$3000,'Energy balance options'!$B$7:$B$3000,HeatGen!T$2,'Energy balance options'!$A$7:$A$3000,HeatGen!$A1538)</f>
        <v>0</v>
      </c>
      <c r="U1538">
        <f>SUMIFS('Energy balance options'!$G$7:$G$3000,'Energy balance options'!$B$7:$B$3000,HeatGen!U$2,'Energy balance options'!$A$7:$A$3000,HeatGen!$A1538)</f>
        <v>0</v>
      </c>
      <c r="V1538">
        <f>SUMIFS('Energy balance options'!$G$7:$G$3000,'Energy balance options'!$B$7:$B$3000,HeatGen!V$2,'Energy balance options'!$A$7:$A$3000,HeatGen!$A1538)</f>
        <v>0</v>
      </c>
      <c r="W1538">
        <f>SUMIFS('Energy balance options'!$G$7:$G$3000,'Energy balance options'!$B$7:$B$3000,HeatGen!W$2,'Energy balance options'!$A$7:$A$3000,HeatGen!$A1538)</f>
        <v>0</v>
      </c>
      <c r="X1538">
        <f>SUMIFS('Energy balance options'!$G$7:$G$3000,'Energy balance options'!$B$7:$B$3000,HeatGen!X$2,'Energy balance options'!$A$7:$A$3000,HeatGen!$A1538)</f>
        <v>0</v>
      </c>
      <c r="AG1538">
        <f t="shared" si="304"/>
        <v>0</v>
      </c>
      <c r="AH1538">
        <f t="shared" si="305"/>
        <v>0</v>
      </c>
      <c r="AI1538">
        <f t="shared" si="306"/>
        <v>0</v>
      </c>
      <c r="AJ1538">
        <f t="shared" si="307"/>
        <v>0</v>
      </c>
      <c r="AK1538">
        <f t="shared" si="308"/>
        <v>0</v>
      </c>
      <c r="AL1538">
        <f t="shared" si="309"/>
        <v>0</v>
      </c>
      <c r="AM1538">
        <f t="shared" si="310"/>
        <v>0</v>
      </c>
      <c r="AN1538">
        <f t="shared" si="311"/>
        <v>0</v>
      </c>
      <c r="AO1538">
        <f t="shared" si="312"/>
        <v>0</v>
      </c>
    </row>
    <row r="1539" spans="1:41" x14ac:dyDescent="0.2">
      <c r="A1539" s="9">
        <f>'Cost per option'!A1547</f>
        <v>0</v>
      </c>
      <c r="B1539" t="str">
        <f>_xlfn.IFNA(VLOOKUP(A1539,'Energy balance options'!A$7:C$3000,3,FALSE),"")</f>
        <v/>
      </c>
      <c r="C1539">
        <f>SUMIFS('Energy balance options'!$F$7:$F$3000,'Energy balance options'!$B$7:$B$3000,HeatGen!C$2,'Energy balance options'!$A$7:$A$3000,HeatGen!$A1539)</f>
        <v>0</v>
      </c>
      <c r="D1539">
        <f>SUMIFS('Energy balance options'!$F$7:$F$3000,'Energy balance options'!$B$7:$B$3000,HeatGen!D$2,'Energy balance options'!$A$7:$A$3000,HeatGen!$A1539)</f>
        <v>0</v>
      </c>
      <c r="E1539">
        <f>SUMIFS('Energy balance options'!$F$7:$F$3000,'Energy balance options'!$B$7:$B$3000,HeatGen!E$2,'Energy balance options'!$A$7:$A$3000,HeatGen!$A1539)</f>
        <v>0</v>
      </c>
      <c r="F1539">
        <f>SUMIFS('Energy balance options'!$F$7:$F$3000,'Energy balance options'!$B$7:$B$3000,HeatGen!F$2,'Energy balance options'!$A$7:$A$3000,HeatGen!$A1539)</f>
        <v>0</v>
      </c>
      <c r="G1539">
        <f>SUMIFS('Energy balance options'!$F$7:$F$3000,'Energy balance options'!$B$7:$B$3000,HeatGen!G$2,'Energy balance options'!$A$7:$A$3000,HeatGen!$A1539)</f>
        <v>0</v>
      </c>
      <c r="H1539">
        <f>SUMIFS('Energy balance options'!$F$7:$F$3000,'Energy balance options'!$B$7:$B$3000,HeatGen!H$2,'Energy balance options'!$A$7:$A$3000,HeatGen!$A1539)</f>
        <v>0</v>
      </c>
      <c r="I1539">
        <f>SUMIFS('Energy balance options'!$F$7:$F$3000,'Energy balance options'!$B$7:$B$3000,HeatGen!I$2,'Energy balance options'!$A$7:$A$3000,HeatGen!$A1539)</f>
        <v>0</v>
      </c>
      <c r="J1539">
        <f>SUMIFS('Energy balance options'!$F$7:$F$3000,'Energy balance options'!$B$7:$B$3000,HeatGen!J$2,'Energy balance options'!$A$7:$A$3000,HeatGen!$A1539)</f>
        <v>0</v>
      </c>
      <c r="K1539">
        <f>SUMIFS('Energy balance options'!$F$7:$F$3000,'Energy balance options'!$B$7:$B$3000,HeatGen!K$2,'Energy balance options'!$A$7:$A$3000,HeatGen!$A1539)</f>
        <v>0</v>
      </c>
      <c r="L1539">
        <f>SUMIFS('Energy balance options'!$F$7:$F$3000,'Energy balance options'!$B$7:$B$3000,HeatGen!L$2,'Energy balance options'!$A$7:$A$3000,HeatGen!$A1539)</f>
        <v>0</v>
      </c>
      <c r="M1539">
        <f>SUMIFS('Energy balance options'!$F$7:$F$3000,'Energy balance options'!$B$7:$B$3000,HeatGen!M$2,'Energy balance options'!$A$7:$A$3000,HeatGen!$A1539)</f>
        <v>0</v>
      </c>
      <c r="N1539">
        <f>SUMIFS('Energy balance options'!$F$7:$F$3000,'Energy balance options'!$B$7:$B$3000,HeatGen!N$2,'Energy balance options'!$A$7:$A$3000,HeatGen!$A1539)</f>
        <v>0</v>
      </c>
      <c r="P1539">
        <f>SUMIFS('Energy balance options'!$F$7:$F$3000,'Energy balance options'!$B$7:$B$3000,HeatGen!P$2,'Energy balance options'!$A$7:$A$3000,HeatGen!$A1539)</f>
        <v>0</v>
      </c>
      <c r="Q1539">
        <f>SUMIFS('Energy balance options'!$F$7:$F$3000,'Energy balance options'!$B$7:$B$3000,HeatGen!Q$2,'Energy balance options'!$A$7:$A$3000,HeatGen!$A1539)</f>
        <v>0</v>
      </c>
      <c r="R1539">
        <f>SUMIFS('Energy balance options'!$F$7:$F$3000,'Energy balance options'!$B$7:$B$3000,HeatGen!R$2,'Energy balance options'!$A$7:$A$3000,HeatGen!$A1539)</f>
        <v>0</v>
      </c>
      <c r="S1539">
        <f>SUMIFS('Energy balance options'!$G$7:$G$3000,'Energy balance options'!$B$7:$B$3000,HeatGen!S$2,'Energy balance options'!$A$7:$A$3000,HeatGen!$A1539)</f>
        <v>0</v>
      </c>
      <c r="T1539">
        <f>SUMIFS('Energy balance options'!$G$7:$G$3000,'Energy balance options'!$B$7:$B$3000,HeatGen!T$2,'Energy balance options'!$A$7:$A$3000,HeatGen!$A1539)</f>
        <v>0</v>
      </c>
      <c r="U1539">
        <f>SUMIFS('Energy balance options'!$G$7:$G$3000,'Energy balance options'!$B$7:$B$3000,HeatGen!U$2,'Energy balance options'!$A$7:$A$3000,HeatGen!$A1539)</f>
        <v>0</v>
      </c>
      <c r="V1539">
        <f>SUMIFS('Energy balance options'!$G$7:$G$3000,'Energy balance options'!$B$7:$B$3000,HeatGen!V$2,'Energy balance options'!$A$7:$A$3000,HeatGen!$A1539)</f>
        <v>0</v>
      </c>
      <c r="W1539">
        <f>SUMIFS('Energy balance options'!$G$7:$G$3000,'Energy balance options'!$B$7:$B$3000,HeatGen!W$2,'Energy balance options'!$A$7:$A$3000,HeatGen!$A1539)</f>
        <v>0</v>
      </c>
      <c r="X1539">
        <f>SUMIFS('Energy balance options'!$G$7:$G$3000,'Energy balance options'!$B$7:$B$3000,HeatGen!X$2,'Energy balance options'!$A$7:$A$3000,HeatGen!$A1539)</f>
        <v>0</v>
      </c>
      <c r="AG1539">
        <f t="shared" si="304"/>
        <v>0</v>
      </c>
      <c r="AH1539">
        <f t="shared" si="305"/>
        <v>0</v>
      </c>
      <c r="AI1539">
        <f t="shared" si="306"/>
        <v>0</v>
      </c>
      <c r="AJ1539">
        <f t="shared" si="307"/>
        <v>0</v>
      </c>
      <c r="AK1539">
        <f t="shared" si="308"/>
        <v>0</v>
      </c>
      <c r="AL1539">
        <f t="shared" si="309"/>
        <v>0</v>
      </c>
      <c r="AM1539">
        <f t="shared" si="310"/>
        <v>0</v>
      </c>
      <c r="AN1539">
        <f t="shared" si="311"/>
        <v>0</v>
      </c>
      <c r="AO1539">
        <f t="shared" si="312"/>
        <v>0</v>
      </c>
    </row>
    <row r="1540" spans="1:41" x14ac:dyDescent="0.2">
      <c r="A1540" s="9">
        <f>'Cost per option'!A1548</f>
        <v>0</v>
      </c>
      <c r="B1540" t="str">
        <f>_xlfn.IFNA(VLOOKUP(A1540,'Energy balance options'!A$7:C$3000,3,FALSE),"")</f>
        <v/>
      </c>
      <c r="C1540">
        <f>SUMIFS('Energy balance options'!$F$7:$F$3000,'Energy balance options'!$B$7:$B$3000,HeatGen!C$2,'Energy balance options'!$A$7:$A$3000,HeatGen!$A1540)</f>
        <v>0</v>
      </c>
      <c r="D1540">
        <f>SUMIFS('Energy balance options'!$F$7:$F$3000,'Energy balance options'!$B$7:$B$3000,HeatGen!D$2,'Energy balance options'!$A$7:$A$3000,HeatGen!$A1540)</f>
        <v>0</v>
      </c>
      <c r="E1540">
        <f>SUMIFS('Energy balance options'!$F$7:$F$3000,'Energy balance options'!$B$7:$B$3000,HeatGen!E$2,'Energy balance options'!$A$7:$A$3000,HeatGen!$A1540)</f>
        <v>0</v>
      </c>
      <c r="F1540">
        <f>SUMIFS('Energy balance options'!$F$7:$F$3000,'Energy balance options'!$B$7:$B$3000,HeatGen!F$2,'Energy balance options'!$A$7:$A$3000,HeatGen!$A1540)</f>
        <v>0</v>
      </c>
      <c r="G1540">
        <f>SUMIFS('Energy balance options'!$F$7:$F$3000,'Energy balance options'!$B$7:$B$3000,HeatGen!G$2,'Energy balance options'!$A$7:$A$3000,HeatGen!$A1540)</f>
        <v>0</v>
      </c>
      <c r="H1540">
        <f>SUMIFS('Energy balance options'!$F$7:$F$3000,'Energy balance options'!$B$7:$B$3000,HeatGen!H$2,'Energy balance options'!$A$7:$A$3000,HeatGen!$A1540)</f>
        <v>0</v>
      </c>
      <c r="I1540">
        <f>SUMIFS('Energy balance options'!$F$7:$F$3000,'Energy balance options'!$B$7:$B$3000,HeatGen!I$2,'Energy balance options'!$A$7:$A$3000,HeatGen!$A1540)</f>
        <v>0</v>
      </c>
      <c r="J1540">
        <f>SUMIFS('Energy balance options'!$F$7:$F$3000,'Energy balance options'!$B$7:$B$3000,HeatGen!J$2,'Energy balance options'!$A$7:$A$3000,HeatGen!$A1540)</f>
        <v>0</v>
      </c>
      <c r="K1540">
        <f>SUMIFS('Energy balance options'!$F$7:$F$3000,'Energy balance options'!$B$7:$B$3000,HeatGen!K$2,'Energy balance options'!$A$7:$A$3000,HeatGen!$A1540)</f>
        <v>0</v>
      </c>
      <c r="L1540">
        <f>SUMIFS('Energy balance options'!$F$7:$F$3000,'Energy balance options'!$B$7:$B$3000,HeatGen!L$2,'Energy balance options'!$A$7:$A$3000,HeatGen!$A1540)</f>
        <v>0</v>
      </c>
      <c r="M1540">
        <f>SUMIFS('Energy balance options'!$F$7:$F$3000,'Energy balance options'!$B$7:$B$3000,HeatGen!M$2,'Energy balance options'!$A$7:$A$3000,HeatGen!$A1540)</f>
        <v>0</v>
      </c>
      <c r="N1540">
        <f>SUMIFS('Energy balance options'!$F$7:$F$3000,'Energy balance options'!$B$7:$B$3000,HeatGen!N$2,'Energy balance options'!$A$7:$A$3000,HeatGen!$A1540)</f>
        <v>0</v>
      </c>
      <c r="P1540">
        <f>SUMIFS('Energy balance options'!$F$7:$F$3000,'Energy balance options'!$B$7:$B$3000,HeatGen!P$2,'Energy balance options'!$A$7:$A$3000,HeatGen!$A1540)</f>
        <v>0</v>
      </c>
      <c r="Q1540">
        <f>SUMIFS('Energy balance options'!$F$7:$F$3000,'Energy balance options'!$B$7:$B$3000,HeatGen!Q$2,'Energy balance options'!$A$7:$A$3000,HeatGen!$A1540)</f>
        <v>0</v>
      </c>
      <c r="R1540">
        <f>SUMIFS('Energy balance options'!$F$7:$F$3000,'Energy balance options'!$B$7:$B$3000,HeatGen!R$2,'Energy balance options'!$A$7:$A$3000,HeatGen!$A1540)</f>
        <v>0</v>
      </c>
      <c r="S1540">
        <f>SUMIFS('Energy balance options'!$G$7:$G$3000,'Energy balance options'!$B$7:$B$3000,HeatGen!S$2,'Energy balance options'!$A$7:$A$3000,HeatGen!$A1540)</f>
        <v>0</v>
      </c>
      <c r="T1540">
        <f>SUMIFS('Energy balance options'!$G$7:$G$3000,'Energy balance options'!$B$7:$B$3000,HeatGen!T$2,'Energy balance options'!$A$7:$A$3000,HeatGen!$A1540)</f>
        <v>0</v>
      </c>
      <c r="U1540">
        <f>SUMIFS('Energy balance options'!$G$7:$G$3000,'Energy balance options'!$B$7:$B$3000,HeatGen!U$2,'Energy balance options'!$A$7:$A$3000,HeatGen!$A1540)</f>
        <v>0</v>
      </c>
      <c r="V1540">
        <f>SUMIFS('Energy balance options'!$G$7:$G$3000,'Energy balance options'!$B$7:$B$3000,HeatGen!V$2,'Energy balance options'!$A$7:$A$3000,HeatGen!$A1540)</f>
        <v>0</v>
      </c>
      <c r="W1540">
        <f>SUMIFS('Energy balance options'!$G$7:$G$3000,'Energy balance options'!$B$7:$B$3000,HeatGen!W$2,'Energy balance options'!$A$7:$A$3000,HeatGen!$A1540)</f>
        <v>0</v>
      </c>
      <c r="X1540">
        <f>SUMIFS('Energy balance options'!$G$7:$G$3000,'Energy balance options'!$B$7:$B$3000,HeatGen!X$2,'Energy balance options'!$A$7:$A$3000,HeatGen!$A1540)</f>
        <v>0</v>
      </c>
      <c r="AG1540">
        <f t="shared" si="304"/>
        <v>0</v>
      </c>
      <c r="AH1540">
        <f t="shared" si="305"/>
        <v>0</v>
      </c>
      <c r="AI1540">
        <f t="shared" si="306"/>
        <v>0</v>
      </c>
      <c r="AJ1540">
        <f t="shared" si="307"/>
        <v>0</v>
      </c>
      <c r="AK1540">
        <f t="shared" si="308"/>
        <v>0</v>
      </c>
      <c r="AL1540">
        <f t="shared" si="309"/>
        <v>0</v>
      </c>
      <c r="AM1540">
        <f t="shared" si="310"/>
        <v>0</v>
      </c>
      <c r="AN1540">
        <f t="shared" si="311"/>
        <v>0</v>
      </c>
      <c r="AO1540">
        <f t="shared" si="312"/>
        <v>0</v>
      </c>
    </row>
    <row r="1541" spans="1:41" x14ac:dyDescent="0.2">
      <c r="A1541" s="9">
        <f>'Cost per option'!A1549</f>
        <v>0</v>
      </c>
      <c r="B1541" t="str">
        <f>_xlfn.IFNA(VLOOKUP(A1541,'Energy balance options'!A$7:C$3000,3,FALSE),"")</f>
        <v/>
      </c>
      <c r="C1541">
        <f>SUMIFS('Energy balance options'!$F$7:$F$3000,'Energy balance options'!$B$7:$B$3000,HeatGen!C$2,'Energy balance options'!$A$7:$A$3000,HeatGen!$A1541)</f>
        <v>0</v>
      </c>
      <c r="D1541">
        <f>SUMIFS('Energy balance options'!$F$7:$F$3000,'Energy balance options'!$B$7:$B$3000,HeatGen!D$2,'Energy balance options'!$A$7:$A$3000,HeatGen!$A1541)</f>
        <v>0</v>
      </c>
      <c r="E1541">
        <f>SUMIFS('Energy balance options'!$F$7:$F$3000,'Energy balance options'!$B$7:$B$3000,HeatGen!E$2,'Energy balance options'!$A$7:$A$3000,HeatGen!$A1541)</f>
        <v>0</v>
      </c>
      <c r="F1541">
        <f>SUMIFS('Energy balance options'!$F$7:$F$3000,'Energy balance options'!$B$7:$B$3000,HeatGen!F$2,'Energy balance options'!$A$7:$A$3000,HeatGen!$A1541)</f>
        <v>0</v>
      </c>
      <c r="G1541">
        <f>SUMIFS('Energy balance options'!$F$7:$F$3000,'Energy balance options'!$B$7:$B$3000,HeatGen!G$2,'Energy balance options'!$A$7:$A$3000,HeatGen!$A1541)</f>
        <v>0</v>
      </c>
      <c r="H1541">
        <f>SUMIFS('Energy balance options'!$F$7:$F$3000,'Energy balance options'!$B$7:$B$3000,HeatGen!H$2,'Energy balance options'!$A$7:$A$3000,HeatGen!$A1541)</f>
        <v>0</v>
      </c>
      <c r="I1541">
        <f>SUMIFS('Energy balance options'!$F$7:$F$3000,'Energy balance options'!$B$7:$B$3000,HeatGen!I$2,'Energy balance options'!$A$7:$A$3000,HeatGen!$A1541)</f>
        <v>0</v>
      </c>
      <c r="J1541">
        <f>SUMIFS('Energy balance options'!$F$7:$F$3000,'Energy balance options'!$B$7:$B$3000,HeatGen!J$2,'Energy balance options'!$A$7:$A$3000,HeatGen!$A1541)</f>
        <v>0</v>
      </c>
      <c r="K1541">
        <f>SUMIFS('Energy balance options'!$F$7:$F$3000,'Energy balance options'!$B$7:$B$3000,HeatGen!K$2,'Energy balance options'!$A$7:$A$3000,HeatGen!$A1541)</f>
        <v>0</v>
      </c>
      <c r="L1541">
        <f>SUMIFS('Energy balance options'!$F$7:$F$3000,'Energy balance options'!$B$7:$B$3000,HeatGen!L$2,'Energy balance options'!$A$7:$A$3000,HeatGen!$A1541)</f>
        <v>0</v>
      </c>
      <c r="M1541">
        <f>SUMIFS('Energy balance options'!$F$7:$F$3000,'Energy balance options'!$B$7:$B$3000,HeatGen!M$2,'Energy balance options'!$A$7:$A$3000,HeatGen!$A1541)</f>
        <v>0</v>
      </c>
      <c r="N1541">
        <f>SUMIFS('Energy balance options'!$F$7:$F$3000,'Energy balance options'!$B$7:$B$3000,HeatGen!N$2,'Energy balance options'!$A$7:$A$3000,HeatGen!$A1541)</f>
        <v>0</v>
      </c>
      <c r="P1541">
        <f>SUMIFS('Energy balance options'!$F$7:$F$3000,'Energy balance options'!$B$7:$B$3000,HeatGen!P$2,'Energy balance options'!$A$7:$A$3000,HeatGen!$A1541)</f>
        <v>0</v>
      </c>
      <c r="Q1541">
        <f>SUMIFS('Energy balance options'!$F$7:$F$3000,'Energy balance options'!$B$7:$B$3000,HeatGen!Q$2,'Energy balance options'!$A$7:$A$3000,HeatGen!$A1541)</f>
        <v>0</v>
      </c>
      <c r="R1541">
        <f>SUMIFS('Energy balance options'!$F$7:$F$3000,'Energy balance options'!$B$7:$B$3000,HeatGen!R$2,'Energy balance options'!$A$7:$A$3000,HeatGen!$A1541)</f>
        <v>0</v>
      </c>
      <c r="S1541">
        <f>SUMIFS('Energy balance options'!$G$7:$G$3000,'Energy balance options'!$B$7:$B$3000,HeatGen!S$2,'Energy balance options'!$A$7:$A$3000,HeatGen!$A1541)</f>
        <v>0</v>
      </c>
      <c r="T1541">
        <f>SUMIFS('Energy balance options'!$G$7:$G$3000,'Energy balance options'!$B$7:$B$3000,HeatGen!T$2,'Energy balance options'!$A$7:$A$3000,HeatGen!$A1541)</f>
        <v>0</v>
      </c>
      <c r="U1541">
        <f>SUMIFS('Energy balance options'!$G$7:$G$3000,'Energy balance options'!$B$7:$B$3000,HeatGen!U$2,'Energy balance options'!$A$7:$A$3000,HeatGen!$A1541)</f>
        <v>0</v>
      </c>
      <c r="V1541">
        <f>SUMIFS('Energy balance options'!$G$7:$G$3000,'Energy balance options'!$B$7:$B$3000,HeatGen!V$2,'Energy balance options'!$A$7:$A$3000,HeatGen!$A1541)</f>
        <v>0</v>
      </c>
      <c r="W1541">
        <f>SUMIFS('Energy balance options'!$G$7:$G$3000,'Energy balance options'!$B$7:$B$3000,HeatGen!W$2,'Energy balance options'!$A$7:$A$3000,HeatGen!$A1541)</f>
        <v>0</v>
      </c>
      <c r="X1541">
        <f>SUMIFS('Energy balance options'!$G$7:$G$3000,'Energy balance options'!$B$7:$B$3000,HeatGen!X$2,'Energy balance options'!$A$7:$A$3000,HeatGen!$A1541)</f>
        <v>0</v>
      </c>
      <c r="AG1541">
        <f t="shared" si="304"/>
        <v>0</v>
      </c>
      <c r="AH1541">
        <f t="shared" si="305"/>
        <v>0</v>
      </c>
      <c r="AI1541">
        <f t="shared" si="306"/>
        <v>0</v>
      </c>
      <c r="AJ1541">
        <f t="shared" si="307"/>
        <v>0</v>
      </c>
      <c r="AK1541">
        <f t="shared" si="308"/>
        <v>0</v>
      </c>
      <c r="AL1541">
        <f t="shared" si="309"/>
        <v>0</v>
      </c>
      <c r="AM1541">
        <f t="shared" si="310"/>
        <v>0</v>
      </c>
      <c r="AN1541">
        <f t="shared" si="311"/>
        <v>0</v>
      </c>
      <c r="AO1541">
        <f t="shared" si="312"/>
        <v>0</v>
      </c>
    </row>
    <row r="1542" spans="1:41" x14ac:dyDescent="0.2">
      <c r="A1542" s="9">
        <f>'Cost per option'!A1550</f>
        <v>0</v>
      </c>
      <c r="B1542" t="str">
        <f>_xlfn.IFNA(VLOOKUP(A1542,'Energy balance options'!A$7:C$3000,3,FALSE),"")</f>
        <v/>
      </c>
      <c r="C1542">
        <f>SUMIFS('Energy balance options'!$F$7:$F$3000,'Energy balance options'!$B$7:$B$3000,HeatGen!C$2,'Energy balance options'!$A$7:$A$3000,HeatGen!$A1542)</f>
        <v>0</v>
      </c>
      <c r="D1542">
        <f>SUMIFS('Energy balance options'!$F$7:$F$3000,'Energy balance options'!$B$7:$B$3000,HeatGen!D$2,'Energy balance options'!$A$7:$A$3000,HeatGen!$A1542)</f>
        <v>0</v>
      </c>
      <c r="E1542">
        <f>SUMIFS('Energy balance options'!$F$7:$F$3000,'Energy balance options'!$B$7:$B$3000,HeatGen!E$2,'Energy balance options'!$A$7:$A$3000,HeatGen!$A1542)</f>
        <v>0</v>
      </c>
      <c r="F1542">
        <f>SUMIFS('Energy balance options'!$F$7:$F$3000,'Energy balance options'!$B$7:$B$3000,HeatGen!F$2,'Energy balance options'!$A$7:$A$3000,HeatGen!$A1542)</f>
        <v>0</v>
      </c>
      <c r="G1542">
        <f>SUMIFS('Energy balance options'!$F$7:$F$3000,'Energy balance options'!$B$7:$B$3000,HeatGen!G$2,'Energy balance options'!$A$7:$A$3000,HeatGen!$A1542)</f>
        <v>0</v>
      </c>
      <c r="H1542">
        <f>SUMIFS('Energy balance options'!$F$7:$F$3000,'Energy balance options'!$B$7:$B$3000,HeatGen!H$2,'Energy balance options'!$A$7:$A$3000,HeatGen!$A1542)</f>
        <v>0</v>
      </c>
      <c r="I1542">
        <f>SUMIFS('Energy balance options'!$F$7:$F$3000,'Energy balance options'!$B$7:$B$3000,HeatGen!I$2,'Energy balance options'!$A$7:$A$3000,HeatGen!$A1542)</f>
        <v>0</v>
      </c>
      <c r="J1542">
        <f>SUMIFS('Energy balance options'!$F$7:$F$3000,'Energy balance options'!$B$7:$B$3000,HeatGen!J$2,'Energy balance options'!$A$7:$A$3000,HeatGen!$A1542)</f>
        <v>0</v>
      </c>
      <c r="K1542">
        <f>SUMIFS('Energy balance options'!$F$7:$F$3000,'Energy balance options'!$B$7:$B$3000,HeatGen!K$2,'Energy balance options'!$A$7:$A$3000,HeatGen!$A1542)</f>
        <v>0</v>
      </c>
      <c r="L1542">
        <f>SUMIFS('Energy balance options'!$F$7:$F$3000,'Energy balance options'!$B$7:$B$3000,HeatGen!L$2,'Energy balance options'!$A$7:$A$3000,HeatGen!$A1542)</f>
        <v>0</v>
      </c>
      <c r="M1542">
        <f>SUMIFS('Energy balance options'!$F$7:$F$3000,'Energy balance options'!$B$7:$B$3000,HeatGen!M$2,'Energy balance options'!$A$7:$A$3000,HeatGen!$A1542)</f>
        <v>0</v>
      </c>
      <c r="N1542">
        <f>SUMIFS('Energy balance options'!$F$7:$F$3000,'Energy balance options'!$B$7:$B$3000,HeatGen!N$2,'Energy balance options'!$A$7:$A$3000,HeatGen!$A1542)</f>
        <v>0</v>
      </c>
      <c r="P1542">
        <f>SUMIFS('Energy balance options'!$F$7:$F$3000,'Energy balance options'!$B$7:$B$3000,HeatGen!P$2,'Energy balance options'!$A$7:$A$3000,HeatGen!$A1542)</f>
        <v>0</v>
      </c>
      <c r="Q1542">
        <f>SUMIFS('Energy balance options'!$F$7:$F$3000,'Energy balance options'!$B$7:$B$3000,HeatGen!Q$2,'Energy balance options'!$A$7:$A$3000,HeatGen!$A1542)</f>
        <v>0</v>
      </c>
      <c r="R1542">
        <f>SUMIFS('Energy balance options'!$F$7:$F$3000,'Energy balance options'!$B$7:$B$3000,HeatGen!R$2,'Energy balance options'!$A$7:$A$3000,HeatGen!$A1542)</f>
        <v>0</v>
      </c>
      <c r="S1542">
        <f>SUMIFS('Energy balance options'!$G$7:$G$3000,'Energy balance options'!$B$7:$B$3000,HeatGen!S$2,'Energy balance options'!$A$7:$A$3000,HeatGen!$A1542)</f>
        <v>0</v>
      </c>
      <c r="T1542">
        <f>SUMIFS('Energy balance options'!$G$7:$G$3000,'Energy balance options'!$B$7:$B$3000,HeatGen!T$2,'Energy balance options'!$A$7:$A$3000,HeatGen!$A1542)</f>
        <v>0</v>
      </c>
      <c r="U1542">
        <f>SUMIFS('Energy balance options'!$G$7:$G$3000,'Energy balance options'!$B$7:$B$3000,HeatGen!U$2,'Energy balance options'!$A$7:$A$3000,HeatGen!$A1542)</f>
        <v>0</v>
      </c>
      <c r="V1542">
        <f>SUMIFS('Energy balance options'!$G$7:$G$3000,'Energy balance options'!$B$7:$B$3000,HeatGen!V$2,'Energy balance options'!$A$7:$A$3000,HeatGen!$A1542)</f>
        <v>0</v>
      </c>
      <c r="W1542">
        <f>SUMIFS('Energy balance options'!$G$7:$G$3000,'Energy balance options'!$B$7:$B$3000,HeatGen!W$2,'Energy balance options'!$A$7:$A$3000,HeatGen!$A1542)</f>
        <v>0</v>
      </c>
      <c r="X1542">
        <f>SUMIFS('Energy balance options'!$G$7:$G$3000,'Energy balance options'!$B$7:$B$3000,HeatGen!X$2,'Energy balance options'!$A$7:$A$3000,HeatGen!$A1542)</f>
        <v>0</v>
      </c>
      <c r="AG1542">
        <f t="shared" si="304"/>
        <v>0</v>
      </c>
      <c r="AH1542">
        <f t="shared" si="305"/>
        <v>0</v>
      </c>
      <c r="AI1542">
        <f t="shared" si="306"/>
        <v>0</v>
      </c>
      <c r="AJ1542">
        <f t="shared" si="307"/>
        <v>0</v>
      </c>
      <c r="AK1542">
        <f t="shared" si="308"/>
        <v>0</v>
      </c>
      <c r="AL1542">
        <f t="shared" si="309"/>
        <v>0</v>
      </c>
      <c r="AM1542">
        <f t="shared" si="310"/>
        <v>0</v>
      </c>
      <c r="AN1542">
        <f t="shared" si="311"/>
        <v>0</v>
      </c>
      <c r="AO1542">
        <f t="shared" si="312"/>
        <v>0</v>
      </c>
    </row>
    <row r="1543" spans="1:41" x14ac:dyDescent="0.2">
      <c r="A1543" s="9">
        <f>'Cost per option'!A1551</f>
        <v>0</v>
      </c>
      <c r="B1543" t="str">
        <f>_xlfn.IFNA(VLOOKUP(A1543,'Energy balance options'!A$7:C$3000,3,FALSE),"")</f>
        <v/>
      </c>
      <c r="C1543">
        <f>SUMIFS('Energy balance options'!$F$7:$F$3000,'Energy balance options'!$B$7:$B$3000,HeatGen!C$2,'Energy balance options'!$A$7:$A$3000,HeatGen!$A1543)</f>
        <v>0</v>
      </c>
      <c r="D1543">
        <f>SUMIFS('Energy balance options'!$F$7:$F$3000,'Energy balance options'!$B$7:$B$3000,HeatGen!D$2,'Energy balance options'!$A$7:$A$3000,HeatGen!$A1543)</f>
        <v>0</v>
      </c>
      <c r="E1543">
        <f>SUMIFS('Energy balance options'!$F$7:$F$3000,'Energy balance options'!$B$7:$B$3000,HeatGen!E$2,'Energy balance options'!$A$7:$A$3000,HeatGen!$A1543)</f>
        <v>0</v>
      </c>
      <c r="F1543">
        <f>SUMIFS('Energy balance options'!$F$7:$F$3000,'Energy balance options'!$B$7:$B$3000,HeatGen!F$2,'Energy balance options'!$A$7:$A$3000,HeatGen!$A1543)</f>
        <v>0</v>
      </c>
      <c r="G1543">
        <f>SUMIFS('Energy balance options'!$F$7:$F$3000,'Energy balance options'!$B$7:$B$3000,HeatGen!G$2,'Energy balance options'!$A$7:$A$3000,HeatGen!$A1543)</f>
        <v>0</v>
      </c>
      <c r="H1543">
        <f>SUMIFS('Energy balance options'!$F$7:$F$3000,'Energy balance options'!$B$7:$B$3000,HeatGen!H$2,'Energy balance options'!$A$7:$A$3000,HeatGen!$A1543)</f>
        <v>0</v>
      </c>
      <c r="I1543">
        <f>SUMIFS('Energy balance options'!$F$7:$F$3000,'Energy balance options'!$B$7:$B$3000,HeatGen!I$2,'Energy balance options'!$A$7:$A$3000,HeatGen!$A1543)</f>
        <v>0</v>
      </c>
      <c r="J1543">
        <f>SUMIFS('Energy balance options'!$F$7:$F$3000,'Energy balance options'!$B$7:$B$3000,HeatGen!J$2,'Energy balance options'!$A$7:$A$3000,HeatGen!$A1543)</f>
        <v>0</v>
      </c>
      <c r="K1543">
        <f>SUMIFS('Energy balance options'!$F$7:$F$3000,'Energy balance options'!$B$7:$B$3000,HeatGen!K$2,'Energy balance options'!$A$7:$A$3000,HeatGen!$A1543)</f>
        <v>0</v>
      </c>
      <c r="L1543">
        <f>SUMIFS('Energy balance options'!$F$7:$F$3000,'Energy balance options'!$B$7:$B$3000,HeatGen!L$2,'Energy balance options'!$A$7:$A$3000,HeatGen!$A1543)</f>
        <v>0</v>
      </c>
      <c r="M1543">
        <f>SUMIFS('Energy balance options'!$F$7:$F$3000,'Energy balance options'!$B$7:$B$3000,HeatGen!M$2,'Energy balance options'!$A$7:$A$3000,HeatGen!$A1543)</f>
        <v>0</v>
      </c>
      <c r="N1543">
        <f>SUMIFS('Energy balance options'!$F$7:$F$3000,'Energy balance options'!$B$7:$B$3000,HeatGen!N$2,'Energy balance options'!$A$7:$A$3000,HeatGen!$A1543)</f>
        <v>0</v>
      </c>
      <c r="P1543">
        <f>SUMIFS('Energy balance options'!$F$7:$F$3000,'Energy balance options'!$B$7:$B$3000,HeatGen!P$2,'Energy balance options'!$A$7:$A$3000,HeatGen!$A1543)</f>
        <v>0</v>
      </c>
      <c r="Q1543">
        <f>SUMIFS('Energy balance options'!$F$7:$F$3000,'Energy balance options'!$B$7:$B$3000,HeatGen!Q$2,'Energy balance options'!$A$7:$A$3000,HeatGen!$A1543)</f>
        <v>0</v>
      </c>
      <c r="R1543">
        <f>SUMIFS('Energy balance options'!$F$7:$F$3000,'Energy balance options'!$B$7:$B$3000,HeatGen!R$2,'Energy balance options'!$A$7:$A$3000,HeatGen!$A1543)</f>
        <v>0</v>
      </c>
      <c r="S1543">
        <f>SUMIFS('Energy balance options'!$G$7:$G$3000,'Energy balance options'!$B$7:$B$3000,HeatGen!S$2,'Energy balance options'!$A$7:$A$3000,HeatGen!$A1543)</f>
        <v>0</v>
      </c>
      <c r="T1543">
        <f>SUMIFS('Energy balance options'!$G$7:$G$3000,'Energy balance options'!$B$7:$B$3000,HeatGen!T$2,'Energy balance options'!$A$7:$A$3000,HeatGen!$A1543)</f>
        <v>0</v>
      </c>
      <c r="U1543">
        <f>SUMIFS('Energy balance options'!$G$7:$G$3000,'Energy balance options'!$B$7:$B$3000,HeatGen!U$2,'Energy balance options'!$A$7:$A$3000,HeatGen!$A1543)</f>
        <v>0</v>
      </c>
      <c r="V1543">
        <f>SUMIFS('Energy balance options'!$G$7:$G$3000,'Energy balance options'!$B$7:$B$3000,HeatGen!V$2,'Energy balance options'!$A$7:$A$3000,HeatGen!$A1543)</f>
        <v>0</v>
      </c>
      <c r="W1543">
        <f>SUMIFS('Energy balance options'!$G$7:$G$3000,'Energy balance options'!$B$7:$B$3000,HeatGen!W$2,'Energy balance options'!$A$7:$A$3000,HeatGen!$A1543)</f>
        <v>0</v>
      </c>
      <c r="X1543">
        <f>SUMIFS('Energy balance options'!$G$7:$G$3000,'Energy balance options'!$B$7:$B$3000,HeatGen!X$2,'Energy balance options'!$A$7:$A$3000,HeatGen!$A1543)</f>
        <v>0</v>
      </c>
      <c r="AG1543">
        <f t="shared" si="304"/>
        <v>0</v>
      </c>
      <c r="AH1543">
        <f t="shared" si="305"/>
        <v>0</v>
      </c>
      <c r="AI1543">
        <f t="shared" si="306"/>
        <v>0</v>
      </c>
      <c r="AJ1543">
        <f t="shared" si="307"/>
        <v>0</v>
      </c>
      <c r="AK1543">
        <f t="shared" si="308"/>
        <v>0</v>
      </c>
      <c r="AL1543">
        <f t="shared" si="309"/>
        <v>0</v>
      </c>
      <c r="AM1543">
        <f t="shared" si="310"/>
        <v>0</v>
      </c>
      <c r="AN1543">
        <f t="shared" si="311"/>
        <v>0</v>
      </c>
      <c r="AO1543">
        <f t="shared" si="312"/>
        <v>0</v>
      </c>
    </row>
    <row r="1544" spans="1:41" x14ac:dyDescent="0.2">
      <c r="A1544" s="9">
        <f>'Cost per option'!A1552</f>
        <v>0</v>
      </c>
      <c r="B1544" t="str">
        <f>_xlfn.IFNA(VLOOKUP(A1544,'Energy balance options'!A$7:C$3000,3,FALSE),"")</f>
        <v/>
      </c>
      <c r="C1544">
        <f>SUMIFS('Energy balance options'!$F$7:$F$3000,'Energy balance options'!$B$7:$B$3000,HeatGen!C$2,'Energy balance options'!$A$7:$A$3000,HeatGen!$A1544)</f>
        <v>0</v>
      </c>
      <c r="D1544">
        <f>SUMIFS('Energy balance options'!$F$7:$F$3000,'Energy balance options'!$B$7:$B$3000,HeatGen!D$2,'Energy balance options'!$A$7:$A$3000,HeatGen!$A1544)</f>
        <v>0</v>
      </c>
      <c r="E1544">
        <f>SUMIFS('Energy balance options'!$F$7:$F$3000,'Energy balance options'!$B$7:$B$3000,HeatGen!E$2,'Energy balance options'!$A$7:$A$3000,HeatGen!$A1544)</f>
        <v>0</v>
      </c>
      <c r="F1544">
        <f>SUMIFS('Energy balance options'!$F$7:$F$3000,'Energy balance options'!$B$7:$B$3000,HeatGen!F$2,'Energy balance options'!$A$7:$A$3000,HeatGen!$A1544)</f>
        <v>0</v>
      </c>
      <c r="G1544">
        <f>SUMIFS('Energy balance options'!$F$7:$F$3000,'Energy balance options'!$B$7:$B$3000,HeatGen!G$2,'Energy balance options'!$A$7:$A$3000,HeatGen!$A1544)</f>
        <v>0</v>
      </c>
      <c r="H1544">
        <f>SUMIFS('Energy balance options'!$F$7:$F$3000,'Energy balance options'!$B$7:$B$3000,HeatGen!H$2,'Energy balance options'!$A$7:$A$3000,HeatGen!$A1544)</f>
        <v>0</v>
      </c>
      <c r="I1544">
        <f>SUMIFS('Energy balance options'!$F$7:$F$3000,'Energy balance options'!$B$7:$B$3000,HeatGen!I$2,'Energy balance options'!$A$7:$A$3000,HeatGen!$A1544)</f>
        <v>0</v>
      </c>
      <c r="J1544">
        <f>SUMIFS('Energy balance options'!$F$7:$F$3000,'Energy balance options'!$B$7:$B$3000,HeatGen!J$2,'Energy balance options'!$A$7:$A$3000,HeatGen!$A1544)</f>
        <v>0</v>
      </c>
      <c r="K1544">
        <f>SUMIFS('Energy balance options'!$F$7:$F$3000,'Energy balance options'!$B$7:$B$3000,HeatGen!K$2,'Energy balance options'!$A$7:$A$3000,HeatGen!$A1544)</f>
        <v>0</v>
      </c>
      <c r="L1544">
        <f>SUMIFS('Energy balance options'!$F$7:$F$3000,'Energy balance options'!$B$7:$B$3000,HeatGen!L$2,'Energy balance options'!$A$7:$A$3000,HeatGen!$A1544)</f>
        <v>0</v>
      </c>
      <c r="M1544">
        <f>SUMIFS('Energy balance options'!$F$7:$F$3000,'Energy balance options'!$B$7:$B$3000,HeatGen!M$2,'Energy balance options'!$A$7:$A$3000,HeatGen!$A1544)</f>
        <v>0</v>
      </c>
      <c r="N1544">
        <f>SUMIFS('Energy balance options'!$F$7:$F$3000,'Energy balance options'!$B$7:$B$3000,HeatGen!N$2,'Energy balance options'!$A$7:$A$3000,HeatGen!$A1544)</f>
        <v>0</v>
      </c>
      <c r="P1544">
        <f>SUMIFS('Energy balance options'!$F$7:$F$3000,'Energy balance options'!$B$7:$B$3000,HeatGen!P$2,'Energy balance options'!$A$7:$A$3000,HeatGen!$A1544)</f>
        <v>0</v>
      </c>
      <c r="Q1544">
        <f>SUMIFS('Energy balance options'!$F$7:$F$3000,'Energy balance options'!$B$7:$B$3000,HeatGen!Q$2,'Energy balance options'!$A$7:$A$3000,HeatGen!$A1544)</f>
        <v>0</v>
      </c>
      <c r="R1544">
        <f>SUMIFS('Energy balance options'!$F$7:$F$3000,'Energy balance options'!$B$7:$B$3000,HeatGen!R$2,'Energy balance options'!$A$7:$A$3000,HeatGen!$A1544)</f>
        <v>0</v>
      </c>
      <c r="S1544">
        <f>SUMIFS('Energy balance options'!$G$7:$G$3000,'Energy balance options'!$B$7:$B$3000,HeatGen!S$2,'Energy balance options'!$A$7:$A$3000,HeatGen!$A1544)</f>
        <v>0</v>
      </c>
      <c r="T1544">
        <f>SUMIFS('Energy balance options'!$G$7:$G$3000,'Energy balance options'!$B$7:$B$3000,HeatGen!T$2,'Energy balance options'!$A$7:$A$3000,HeatGen!$A1544)</f>
        <v>0</v>
      </c>
      <c r="U1544">
        <f>SUMIFS('Energy balance options'!$G$7:$G$3000,'Energy balance options'!$B$7:$B$3000,HeatGen!U$2,'Energy balance options'!$A$7:$A$3000,HeatGen!$A1544)</f>
        <v>0</v>
      </c>
      <c r="V1544">
        <f>SUMIFS('Energy balance options'!$G$7:$G$3000,'Energy balance options'!$B$7:$B$3000,HeatGen!V$2,'Energy balance options'!$A$7:$A$3000,HeatGen!$A1544)</f>
        <v>0</v>
      </c>
      <c r="W1544">
        <f>SUMIFS('Energy balance options'!$G$7:$G$3000,'Energy balance options'!$B$7:$B$3000,HeatGen!W$2,'Energy balance options'!$A$7:$A$3000,HeatGen!$A1544)</f>
        <v>0</v>
      </c>
      <c r="X1544">
        <f>SUMIFS('Energy balance options'!$G$7:$G$3000,'Energy balance options'!$B$7:$B$3000,HeatGen!X$2,'Energy balance options'!$A$7:$A$3000,HeatGen!$A1544)</f>
        <v>0</v>
      </c>
      <c r="AG1544">
        <f t="shared" si="304"/>
        <v>0</v>
      </c>
      <c r="AH1544">
        <f t="shared" si="305"/>
        <v>0</v>
      </c>
      <c r="AI1544">
        <f t="shared" si="306"/>
        <v>0</v>
      </c>
      <c r="AJ1544">
        <f t="shared" si="307"/>
        <v>0</v>
      </c>
      <c r="AK1544">
        <f t="shared" si="308"/>
        <v>0</v>
      </c>
      <c r="AL1544">
        <f t="shared" si="309"/>
        <v>0</v>
      </c>
      <c r="AM1544">
        <f t="shared" si="310"/>
        <v>0</v>
      </c>
      <c r="AN1544">
        <f t="shared" si="311"/>
        <v>0</v>
      </c>
      <c r="AO1544">
        <f t="shared" si="312"/>
        <v>0</v>
      </c>
    </row>
    <row r="1545" spans="1:41" x14ac:dyDescent="0.2">
      <c r="A1545" s="9">
        <f>'Cost per option'!A1553</f>
        <v>0</v>
      </c>
      <c r="B1545" t="str">
        <f>_xlfn.IFNA(VLOOKUP(A1545,'Energy balance options'!A$7:C$3000,3,FALSE),"")</f>
        <v/>
      </c>
      <c r="C1545">
        <f>SUMIFS('Energy balance options'!$F$7:$F$3000,'Energy balance options'!$B$7:$B$3000,HeatGen!C$2,'Energy balance options'!$A$7:$A$3000,HeatGen!$A1545)</f>
        <v>0</v>
      </c>
      <c r="D1545">
        <f>SUMIFS('Energy balance options'!$F$7:$F$3000,'Energy balance options'!$B$7:$B$3000,HeatGen!D$2,'Energy balance options'!$A$7:$A$3000,HeatGen!$A1545)</f>
        <v>0</v>
      </c>
      <c r="E1545">
        <f>SUMIFS('Energy balance options'!$F$7:$F$3000,'Energy balance options'!$B$7:$B$3000,HeatGen!E$2,'Energy balance options'!$A$7:$A$3000,HeatGen!$A1545)</f>
        <v>0</v>
      </c>
      <c r="F1545">
        <f>SUMIFS('Energy balance options'!$F$7:$F$3000,'Energy balance options'!$B$7:$B$3000,HeatGen!F$2,'Energy balance options'!$A$7:$A$3000,HeatGen!$A1545)</f>
        <v>0</v>
      </c>
      <c r="G1545">
        <f>SUMIFS('Energy balance options'!$F$7:$F$3000,'Energy balance options'!$B$7:$B$3000,HeatGen!G$2,'Energy balance options'!$A$7:$A$3000,HeatGen!$A1545)</f>
        <v>0</v>
      </c>
      <c r="H1545">
        <f>SUMIFS('Energy balance options'!$F$7:$F$3000,'Energy balance options'!$B$7:$B$3000,HeatGen!H$2,'Energy balance options'!$A$7:$A$3000,HeatGen!$A1545)</f>
        <v>0</v>
      </c>
      <c r="I1545">
        <f>SUMIFS('Energy balance options'!$F$7:$F$3000,'Energy balance options'!$B$7:$B$3000,HeatGen!I$2,'Energy balance options'!$A$7:$A$3000,HeatGen!$A1545)</f>
        <v>0</v>
      </c>
      <c r="J1545">
        <f>SUMIFS('Energy balance options'!$F$7:$F$3000,'Energy balance options'!$B$7:$B$3000,HeatGen!J$2,'Energy balance options'!$A$7:$A$3000,HeatGen!$A1545)</f>
        <v>0</v>
      </c>
      <c r="K1545">
        <f>SUMIFS('Energy balance options'!$F$7:$F$3000,'Energy balance options'!$B$7:$B$3000,HeatGen!K$2,'Energy balance options'!$A$7:$A$3000,HeatGen!$A1545)</f>
        <v>0</v>
      </c>
      <c r="L1545">
        <f>SUMIFS('Energy balance options'!$F$7:$F$3000,'Energy balance options'!$B$7:$B$3000,HeatGen!L$2,'Energy balance options'!$A$7:$A$3000,HeatGen!$A1545)</f>
        <v>0</v>
      </c>
      <c r="M1545">
        <f>SUMIFS('Energy balance options'!$F$7:$F$3000,'Energy balance options'!$B$7:$B$3000,HeatGen!M$2,'Energy balance options'!$A$7:$A$3000,HeatGen!$A1545)</f>
        <v>0</v>
      </c>
      <c r="N1545">
        <f>SUMIFS('Energy balance options'!$F$7:$F$3000,'Energy balance options'!$B$7:$B$3000,HeatGen!N$2,'Energy balance options'!$A$7:$A$3000,HeatGen!$A1545)</f>
        <v>0</v>
      </c>
      <c r="P1545">
        <f>SUMIFS('Energy balance options'!$F$7:$F$3000,'Energy balance options'!$B$7:$B$3000,HeatGen!P$2,'Energy balance options'!$A$7:$A$3000,HeatGen!$A1545)</f>
        <v>0</v>
      </c>
      <c r="Q1545">
        <f>SUMIFS('Energy balance options'!$F$7:$F$3000,'Energy balance options'!$B$7:$B$3000,HeatGen!Q$2,'Energy balance options'!$A$7:$A$3000,HeatGen!$A1545)</f>
        <v>0</v>
      </c>
      <c r="R1545">
        <f>SUMIFS('Energy balance options'!$F$7:$F$3000,'Energy balance options'!$B$7:$B$3000,HeatGen!R$2,'Energy balance options'!$A$7:$A$3000,HeatGen!$A1545)</f>
        <v>0</v>
      </c>
      <c r="S1545">
        <f>SUMIFS('Energy balance options'!$G$7:$G$3000,'Energy balance options'!$B$7:$B$3000,HeatGen!S$2,'Energy balance options'!$A$7:$A$3000,HeatGen!$A1545)</f>
        <v>0</v>
      </c>
      <c r="T1545">
        <f>SUMIFS('Energy balance options'!$G$7:$G$3000,'Energy balance options'!$B$7:$B$3000,HeatGen!T$2,'Energy balance options'!$A$7:$A$3000,HeatGen!$A1545)</f>
        <v>0</v>
      </c>
      <c r="U1545">
        <f>SUMIFS('Energy balance options'!$G$7:$G$3000,'Energy balance options'!$B$7:$B$3000,HeatGen!U$2,'Energy balance options'!$A$7:$A$3000,HeatGen!$A1545)</f>
        <v>0</v>
      </c>
      <c r="V1545">
        <f>SUMIFS('Energy balance options'!$G$7:$G$3000,'Energy balance options'!$B$7:$B$3000,HeatGen!V$2,'Energy balance options'!$A$7:$A$3000,HeatGen!$A1545)</f>
        <v>0</v>
      </c>
      <c r="W1545">
        <f>SUMIFS('Energy balance options'!$G$7:$G$3000,'Energy balance options'!$B$7:$B$3000,HeatGen!W$2,'Energy balance options'!$A$7:$A$3000,HeatGen!$A1545)</f>
        <v>0</v>
      </c>
      <c r="X1545">
        <f>SUMIFS('Energy balance options'!$G$7:$G$3000,'Energy balance options'!$B$7:$B$3000,HeatGen!X$2,'Energy balance options'!$A$7:$A$3000,HeatGen!$A1545)</f>
        <v>0</v>
      </c>
      <c r="AG1545">
        <f t="shared" si="304"/>
        <v>0</v>
      </c>
      <c r="AH1545">
        <f t="shared" si="305"/>
        <v>0</v>
      </c>
      <c r="AI1545">
        <f t="shared" si="306"/>
        <v>0</v>
      </c>
      <c r="AJ1545">
        <f t="shared" si="307"/>
        <v>0</v>
      </c>
      <c r="AK1545">
        <f t="shared" si="308"/>
        <v>0</v>
      </c>
      <c r="AL1545">
        <f t="shared" si="309"/>
        <v>0</v>
      </c>
      <c r="AM1545">
        <f t="shared" si="310"/>
        <v>0</v>
      </c>
      <c r="AN1545">
        <f t="shared" si="311"/>
        <v>0</v>
      </c>
      <c r="AO1545">
        <f t="shared" si="312"/>
        <v>0</v>
      </c>
    </row>
    <row r="1546" spans="1:41" x14ac:dyDescent="0.2">
      <c r="A1546" s="9">
        <f>'Cost per option'!A1554</f>
        <v>0</v>
      </c>
      <c r="B1546" t="str">
        <f>_xlfn.IFNA(VLOOKUP(A1546,'Energy balance options'!A$7:C$3000,3,FALSE),"")</f>
        <v/>
      </c>
      <c r="C1546">
        <f>SUMIFS('Energy balance options'!$F$7:$F$3000,'Energy balance options'!$B$7:$B$3000,HeatGen!C$2,'Energy balance options'!$A$7:$A$3000,HeatGen!$A1546)</f>
        <v>0</v>
      </c>
      <c r="D1546">
        <f>SUMIFS('Energy balance options'!$F$7:$F$3000,'Energy balance options'!$B$7:$B$3000,HeatGen!D$2,'Energy balance options'!$A$7:$A$3000,HeatGen!$A1546)</f>
        <v>0</v>
      </c>
      <c r="E1546">
        <f>SUMIFS('Energy balance options'!$F$7:$F$3000,'Energy balance options'!$B$7:$B$3000,HeatGen!E$2,'Energy balance options'!$A$7:$A$3000,HeatGen!$A1546)</f>
        <v>0</v>
      </c>
      <c r="F1546">
        <f>SUMIFS('Energy balance options'!$F$7:$F$3000,'Energy balance options'!$B$7:$B$3000,HeatGen!F$2,'Energy balance options'!$A$7:$A$3000,HeatGen!$A1546)</f>
        <v>0</v>
      </c>
      <c r="G1546">
        <f>SUMIFS('Energy balance options'!$F$7:$F$3000,'Energy balance options'!$B$7:$B$3000,HeatGen!G$2,'Energy balance options'!$A$7:$A$3000,HeatGen!$A1546)</f>
        <v>0</v>
      </c>
      <c r="H1546">
        <f>SUMIFS('Energy balance options'!$F$7:$F$3000,'Energy balance options'!$B$7:$B$3000,HeatGen!H$2,'Energy balance options'!$A$7:$A$3000,HeatGen!$A1546)</f>
        <v>0</v>
      </c>
      <c r="I1546">
        <f>SUMIFS('Energy balance options'!$F$7:$F$3000,'Energy balance options'!$B$7:$B$3000,HeatGen!I$2,'Energy balance options'!$A$7:$A$3000,HeatGen!$A1546)</f>
        <v>0</v>
      </c>
      <c r="J1546">
        <f>SUMIFS('Energy balance options'!$F$7:$F$3000,'Energy balance options'!$B$7:$B$3000,HeatGen!J$2,'Energy balance options'!$A$7:$A$3000,HeatGen!$A1546)</f>
        <v>0</v>
      </c>
      <c r="K1546">
        <f>SUMIFS('Energy balance options'!$F$7:$F$3000,'Energy balance options'!$B$7:$B$3000,HeatGen!K$2,'Energy balance options'!$A$7:$A$3000,HeatGen!$A1546)</f>
        <v>0</v>
      </c>
      <c r="L1546">
        <f>SUMIFS('Energy balance options'!$F$7:$F$3000,'Energy balance options'!$B$7:$B$3000,HeatGen!L$2,'Energy balance options'!$A$7:$A$3000,HeatGen!$A1546)</f>
        <v>0</v>
      </c>
      <c r="M1546">
        <f>SUMIFS('Energy balance options'!$F$7:$F$3000,'Energy balance options'!$B$7:$B$3000,HeatGen!M$2,'Energy balance options'!$A$7:$A$3000,HeatGen!$A1546)</f>
        <v>0</v>
      </c>
      <c r="N1546">
        <f>SUMIFS('Energy balance options'!$F$7:$F$3000,'Energy balance options'!$B$7:$B$3000,HeatGen!N$2,'Energy balance options'!$A$7:$A$3000,HeatGen!$A1546)</f>
        <v>0</v>
      </c>
      <c r="P1546">
        <f>SUMIFS('Energy balance options'!$F$7:$F$3000,'Energy balance options'!$B$7:$B$3000,HeatGen!P$2,'Energy balance options'!$A$7:$A$3000,HeatGen!$A1546)</f>
        <v>0</v>
      </c>
      <c r="Q1546">
        <f>SUMIFS('Energy balance options'!$F$7:$F$3000,'Energy balance options'!$B$7:$B$3000,HeatGen!Q$2,'Energy balance options'!$A$7:$A$3000,HeatGen!$A1546)</f>
        <v>0</v>
      </c>
      <c r="R1546">
        <f>SUMIFS('Energy balance options'!$F$7:$F$3000,'Energy balance options'!$B$7:$B$3000,HeatGen!R$2,'Energy balance options'!$A$7:$A$3000,HeatGen!$A1546)</f>
        <v>0</v>
      </c>
      <c r="S1546">
        <f>SUMIFS('Energy balance options'!$G$7:$G$3000,'Energy balance options'!$B$7:$B$3000,HeatGen!S$2,'Energy balance options'!$A$7:$A$3000,HeatGen!$A1546)</f>
        <v>0</v>
      </c>
      <c r="T1546">
        <f>SUMIFS('Energy balance options'!$G$7:$G$3000,'Energy balance options'!$B$7:$B$3000,HeatGen!T$2,'Energy balance options'!$A$7:$A$3000,HeatGen!$A1546)</f>
        <v>0</v>
      </c>
      <c r="U1546">
        <f>SUMIFS('Energy balance options'!$G$7:$G$3000,'Energy balance options'!$B$7:$B$3000,HeatGen!U$2,'Energy balance options'!$A$7:$A$3000,HeatGen!$A1546)</f>
        <v>0</v>
      </c>
      <c r="V1546">
        <f>SUMIFS('Energy balance options'!$G$7:$G$3000,'Energy balance options'!$B$7:$B$3000,HeatGen!V$2,'Energy balance options'!$A$7:$A$3000,HeatGen!$A1546)</f>
        <v>0</v>
      </c>
      <c r="W1546">
        <f>SUMIFS('Energy balance options'!$G$7:$G$3000,'Energy balance options'!$B$7:$B$3000,HeatGen!W$2,'Energy balance options'!$A$7:$A$3000,HeatGen!$A1546)</f>
        <v>0</v>
      </c>
      <c r="X1546">
        <f>SUMIFS('Energy balance options'!$G$7:$G$3000,'Energy balance options'!$B$7:$B$3000,HeatGen!X$2,'Energy balance options'!$A$7:$A$3000,HeatGen!$A1546)</f>
        <v>0</v>
      </c>
      <c r="AG1546">
        <f t="shared" si="304"/>
        <v>0</v>
      </c>
      <c r="AH1546">
        <f t="shared" si="305"/>
        <v>0</v>
      </c>
      <c r="AI1546">
        <f t="shared" si="306"/>
        <v>0</v>
      </c>
      <c r="AJ1546">
        <f t="shared" si="307"/>
        <v>0</v>
      </c>
      <c r="AK1546">
        <f t="shared" si="308"/>
        <v>0</v>
      </c>
      <c r="AL1546">
        <f t="shared" si="309"/>
        <v>0</v>
      </c>
      <c r="AM1546">
        <f t="shared" si="310"/>
        <v>0</v>
      </c>
      <c r="AN1546">
        <f t="shared" si="311"/>
        <v>0</v>
      </c>
      <c r="AO1546">
        <f t="shared" si="312"/>
        <v>0</v>
      </c>
    </row>
    <row r="1547" spans="1:41" x14ac:dyDescent="0.2">
      <c r="A1547" s="9">
        <f>'Cost per option'!A1555</f>
        <v>0</v>
      </c>
      <c r="B1547" t="str">
        <f>_xlfn.IFNA(VLOOKUP(A1547,'Energy balance options'!A$7:C$3000,3,FALSE),"")</f>
        <v/>
      </c>
      <c r="C1547">
        <f>SUMIFS('Energy balance options'!$F$7:$F$3000,'Energy balance options'!$B$7:$B$3000,HeatGen!C$2,'Energy balance options'!$A$7:$A$3000,HeatGen!$A1547)</f>
        <v>0</v>
      </c>
      <c r="D1547">
        <f>SUMIFS('Energy balance options'!$F$7:$F$3000,'Energy balance options'!$B$7:$B$3000,HeatGen!D$2,'Energy balance options'!$A$7:$A$3000,HeatGen!$A1547)</f>
        <v>0</v>
      </c>
      <c r="E1547">
        <f>SUMIFS('Energy balance options'!$F$7:$F$3000,'Energy balance options'!$B$7:$B$3000,HeatGen!E$2,'Energy balance options'!$A$7:$A$3000,HeatGen!$A1547)</f>
        <v>0</v>
      </c>
      <c r="F1547">
        <f>SUMIFS('Energy balance options'!$F$7:$F$3000,'Energy balance options'!$B$7:$B$3000,HeatGen!F$2,'Energy balance options'!$A$7:$A$3000,HeatGen!$A1547)</f>
        <v>0</v>
      </c>
      <c r="G1547">
        <f>SUMIFS('Energy balance options'!$F$7:$F$3000,'Energy balance options'!$B$7:$B$3000,HeatGen!G$2,'Energy balance options'!$A$7:$A$3000,HeatGen!$A1547)</f>
        <v>0</v>
      </c>
      <c r="H1547">
        <f>SUMIFS('Energy balance options'!$F$7:$F$3000,'Energy balance options'!$B$7:$B$3000,HeatGen!H$2,'Energy balance options'!$A$7:$A$3000,HeatGen!$A1547)</f>
        <v>0</v>
      </c>
      <c r="I1547">
        <f>SUMIFS('Energy balance options'!$F$7:$F$3000,'Energy balance options'!$B$7:$B$3000,HeatGen!I$2,'Energy balance options'!$A$7:$A$3000,HeatGen!$A1547)</f>
        <v>0</v>
      </c>
      <c r="J1547">
        <f>SUMIFS('Energy balance options'!$F$7:$F$3000,'Energy balance options'!$B$7:$B$3000,HeatGen!J$2,'Energy balance options'!$A$7:$A$3000,HeatGen!$A1547)</f>
        <v>0</v>
      </c>
      <c r="K1547">
        <f>SUMIFS('Energy balance options'!$F$7:$F$3000,'Energy balance options'!$B$7:$B$3000,HeatGen!K$2,'Energy balance options'!$A$7:$A$3000,HeatGen!$A1547)</f>
        <v>0</v>
      </c>
      <c r="L1547">
        <f>SUMIFS('Energy balance options'!$F$7:$F$3000,'Energy balance options'!$B$7:$B$3000,HeatGen!L$2,'Energy balance options'!$A$7:$A$3000,HeatGen!$A1547)</f>
        <v>0</v>
      </c>
      <c r="M1547">
        <f>SUMIFS('Energy balance options'!$F$7:$F$3000,'Energy balance options'!$B$7:$B$3000,HeatGen!M$2,'Energy balance options'!$A$7:$A$3000,HeatGen!$A1547)</f>
        <v>0</v>
      </c>
      <c r="N1547">
        <f>SUMIFS('Energy balance options'!$F$7:$F$3000,'Energy balance options'!$B$7:$B$3000,HeatGen!N$2,'Energy balance options'!$A$7:$A$3000,HeatGen!$A1547)</f>
        <v>0</v>
      </c>
      <c r="P1547">
        <f>SUMIFS('Energy balance options'!$F$7:$F$3000,'Energy balance options'!$B$7:$B$3000,HeatGen!P$2,'Energy balance options'!$A$7:$A$3000,HeatGen!$A1547)</f>
        <v>0</v>
      </c>
      <c r="Q1547">
        <f>SUMIFS('Energy balance options'!$F$7:$F$3000,'Energy balance options'!$B$7:$B$3000,HeatGen!Q$2,'Energy balance options'!$A$7:$A$3000,HeatGen!$A1547)</f>
        <v>0</v>
      </c>
      <c r="R1547">
        <f>SUMIFS('Energy balance options'!$F$7:$F$3000,'Energy balance options'!$B$7:$B$3000,HeatGen!R$2,'Energy balance options'!$A$7:$A$3000,HeatGen!$A1547)</f>
        <v>0</v>
      </c>
      <c r="S1547">
        <f>SUMIFS('Energy balance options'!$G$7:$G$3000,'Energy balance options'!$B$7:$B$3000,HeatGen!S$2,'Energy balance options'!$A$7:$A$3000,HeatGen!$A1547)</f>
        <v>0</v>
      </c>
      <c r="T1547">
        <f>SUMIFS('Energy balance options'!$G$7:$G$3000,'Energy balance options'!$B$7:$B$3000,HeatGen!T$2,'Energy balance options'!$A$7:$A$3000,HeatGen!$A1547)</f>
        <v>0</v>
      </c>
      <c r="U1547">
        <f>SUMIFS('Energy balance options'!$G$7:$G$3000,'Energy balance options'!$B$7:$B$3000,HeatGen!U$2,'Energy balance options'!$A$7:$A$3000,HeatGen!$A1547)</f>
        <v>0</v>
      </c>
      <c r="V1547">
        <f>SUMIFS('Energy balance options'!$G$7:$G$3000,'Energy balance options'!$B$7:$B$3000,HeatGen!V$2,'Energy balance options'!$A$7:$A$3000,HeatGen!$A1547)</f>
        <v>0</v>
      </c>
      <c r="W1547">
        <f>SUMIFS('Energy balance options'!$G$7:$G$3000,'Energy balance options'!$B$7:$B$3000,HeatGen!W$2,'Energy balance options'!$A$7:$A$3000,HeatGen!$A1547)</f>
        <v>0</v>
      </c>
      <c r="X1547">
        <f>SUMIFS('Energy balance options'!$G$7:$G$3000,'Energy balance options'!$B$7:$B$3000,HeatGen!X$2,'Energy balance options'!$A$7:$A$3000,HeatGen!$A1547)</f>
        <v>0</v>
      </c>
      <c r="AG1547">
        <f t="shared" si="304"/>
        <v>0</v>
      </c>
      <c r="AH1547">
        <f t="shared" si="305"/>
        <v>0</v>
      </c>
      <c r="AI1547">
        <f t="shared" si="306"/>
        <v>0</v>
      </c>
      <c r="AJ1547">
        <f t="shared" si="307"/>
        <v>0</v>
      </c>
      <c r="AK1547">
        <f t="shared" si="308"/>
        <v>0</v>
      </c>
      <c r="AL1547">
        <f t="shared" si="309"/>
        <v>0</v>
      </c>
      <c r="AM1547">
        <f t="shared" si="310"/>
        <v>0</v>
      </c>
      <c r="AN1547">
        <f t="shared" si="311"/>
        <v>0</v>
      </c>
      <c r="AO1547">
        <f t="shared" si="312"/>
        <v>0</v>
      </c>
    </row>
    <row r="1548" spans="1:41" x14ac:dyDescent="0.2">
      <c r="A1548" s="9">
        <f>'Cost per option'!A1556</f>
        <v>0</v>
      </c>
      <c r="B1548" t="str">
        <f>_xlfn.IFNA(VLOOKUP(A1548,'Energy balance options'!A$7:C$3000,3,FALSE),"")</f>
        <v/>
      </c>
      <c r="C1548">
        <f>SUMIFS('Energy balance options'!$F$7:$F$3000,'Energy balance options'!$B$7:$B$3000,HeatGen!C$2,'Energy balance options'!$A$7:$A$3000,HeatGen!$A1548)</f>
        <v>0</v>
      </c>
      <c r="D1548">
        <f>SUMIFS('Energy balance options'!$F$7:$F$3000,'Energy balance options'!$B$7:$B$3000,HeatGen!D$2,'Energy balance options'!$A$7:$A$3000,HeatGen!$A1548)</f>
        <v>0</v>
      </c>
      <c r="E1548">
        <f>SUMIFS('Energy balance options'!$F$7:$F$3000,'Energy balance options'!$B$7:$B$3000,HeatGen!E$2,'Energy balance options'!$A$7:$A$3000,HeatGen!$A1548)</f>
        <v>0</v>
      </c>
      <c r="F1548">
        <f>SUMIFS('Energy balance options'!$F$7:$F$3000,'Energy balance options'!$B$7:$B$3000,HeatGen!F$2,'Energy balance options'!$A$7:$A$3000,HeatGen!$A1548)</f>
        <v>0</v>
      </c>
      <c r="G1548">
        <f>SUMIFS('Energy balance options'!$F$7:$F$3000,'Energy balance options'!$B$7:$B$3000,HeatGen!G$2,'Energy balance options'!$A$7:$A$3000,HeatGen!$A1548)</f>
        <v>0</v>
      </c>
      <c r="H1548">
        <f>SUMIFS('Energy balance options'!$F$7:$F$3000,'Energy balance options'!$B$7:$B$3000,HeatGen!H$2,'Energy balance options'!$A$7:$A$3000,HeatGen!$A1548)</f>
        <v>0</v>
      </c>
      <c r="I1548">
        <f>SUMIFS('Energy balance options'!$F$7:$F$3000,'Energy balance options'!$B$7:$B$3000,HeatGen!I$2,'Energy balance options'!$A$7:$A$3000,HeatGen!$A1548)</f>
        <v>0</v>
      </c>
      <c r="J1548">
        <f>SUMIFS('Energy balance options'!$F$7:$F$3000,'Energy balance options'!$B$7:$B$3000,HeatGen!J$2,'Energy balance options'!$A$7:$A$3000,HeatGen!$A1548)</f>
        <v>0</v>
      </c>
      <c r="K1548">
        <f>SUMIFS('Energy balance options'!$F$7:$F$3000,'Energy balance options'!$B$7:$B$3000,HeatGen!K$2,'Energy balance options'!$A$7:$A$3000,HeatGen!$A1548)</f>
        <v>0</v>
      </c>
      <c r="L1548">
        <f>SUMIFS('Energy balance options'!$F$7:$F$3000,'Energy balance options'!$B$7:$B$3000,HeatGen!L$2,'Energy balance options'!$A$7:$A$3000,HeatGen!$A1548)</f>
        <v>0</v>
      </c>
      <c r="M1548">
        <f>SUMIFS('Energy balance options'!$F$7:$F$3000,'Energy balance options'!$B$7:$B$3000,HeatGen!M$2,'Energy balance options'!$A$7:$A$3000,HeatGen!$A1548)</f>
        <v>0</v>
      </c>
      <c r="N1548">
        <f>SUMIFS('Energy balance options'!$F$7:$F$3000,'Energy balance options'!$B$7:$B$3000,HeatGen!N$2,'Energy balance options'!$A$7:$A$3000,HeatGen!$A1548)</f>
        <v>0</v>
      </c>
      <c r="P1548">
        <f>SUMIFS('Energy balance options'!$F$7:$F$3000,'Energy balance options'!$B$7:$B$3000,HeatGen!P$2,'Energy balance options'!$A$7:$A$3000,HeatGen!$A1548)</f>
        <v>0</v>
      </c>
      <c r="Q1548">
        <f>SUMIFS('Energy balance options'!$F$7:$F$3000,'Energy balance options'!$B$7:$B$3000,HeatGen!Q$2,'Energy balance options'!$A$7:$A$3000,HeatGen!$A1548)</f>
        <v>0</v>
      </c>
      <c r="R1548">
        <f>SUMIFS('Energy balance options'!$F$7:$F$3000,'Energy balance options'!$B$7:$B$3000,HeatGen!R$2,'Energy balance options'!$A$7:$A$3000,HeatGen!$A1548)</f>
        <v>0</v>
      </c>
      <c r="S1548">
        <f>SUMIFS('Energy balance options'!$G$7:$G$3000,'Energy balance options'!$B$7:$B$3000,HeatGen!S$2,'Energy balance options'!$A$7:$A$3000,HeatGen!$A1548)</f>
        <v>0</v>
      </c>
      <c r="T1548">
        <f>SUMIFS('Energy balance options'!$G$7:$G$3000,'Energy balance options'!$B$7:$B$3000,HeatGen!T$2,'Energy balance options'!$A$7:$A$3000,HeatGen!$A1548)</f>
        <v>0</v>
      </c>
      <c r="U1548">
        <f>SUMIFS('Energy balance options'!$G$7:$G$3000,'Energy balance options'!$B$7:$B$3000,HeatGen!U$2,'Energy balance options'!$A$7:$A$3000,HeatGen!$A1548)</f>
        <v>0</v>
      </c>
      <c r="V1548">
        <f>SUMIFS('Energy balance options'!$G$7:$G$3000,'Energy balance options'!$B$7:$B$3000,HeatGen!V$2,'Energy balance options'!$A$7:$A$3000,HeatGen!$A1548)</f>
        <v>0</v>
      </c>
      <c r="W1548">
        <f>SUMIFS('Energy balance options'!$G$7:$G$3000,'Energy balance options'!$B$7:$B$3000,HeatGen!W$2,'Energy balance options'!$A$7:$A$3000,HeatGen!$A1548)</f>
        <v>0</v>
      </c>
      <c r="X1548">
        <f>SUMIFS('Energy balance options'!$G$7:$G$3000,'Energy balance options'!$B$7:$B$3000,HeatGen!X$2,'Energy balance options'!$A$7:$A$3000,HeatGen!$A1548)</f>
        <v>0</v>
      </c>
      <c r="AG1548">
        <f t="shared" si="304"/>
        <v>0</v>
      </c>
      <c r="AH1548">
        <f t="shared" si="305"/>
        <v>0</v>
      </c>
      <c r="AI1548">
        <f t="shared" si="306"/>
        <v>0</v>
      </c>
      <c r="AJ1548">
        <f t="shared" si="307"/>
        <v>0</v>
      </c>
      <c r="AK1548">
        <f t="shared" si="308"/>
        <v>0</v>
      </c>
      <c r="AL1548">
        <f t="shared" si="309"/>
        <v>0</v>
      </c>
      <c r="AM1548">
        <f t="shared" si="310"/>
        <v>0</v>
      </c>
      <c r="AN1548">
        <f t="shared" si="311"/>
        <v>0</v>
      </c>
      <c r="AO1548">
        <f t="shared" si="312"/>
        <v>0</v>
      </c>
    </row>
    <row r="1549" spans="1:41" x14ac:dyDescent="0.2">
      <c r="A1549" s="9">
        <f>'Cost per option'!A1557</f>
        <v>0</v>
      </c>
      <c r="B1549" t="str">
        <f>_xlfn.IFNA(VLOOKUP(A1549,'Energy balance options'!A$7:C$3000,3,FALSE),"")</f>
        <v/>
      </c>
      <c r="C1549">
        <f>SUMIFS('Energy balance options'!$F$7:$F$3000,'Energy balance options'!$B$7:$B$3000,HeatGen!C$2,'Energy balance options'!$A$7:$A$3000,HeatGen!$A1549)</f>
        <v>0</v>
      </c>
      <c r="D1549">
        <f>SUMIFS('Energy balance options'!$F$7:$F$3000,'Energy balance options'!$B$7:$B$3000,HeatGen!D$2,'Energy balance options'!$A$7:$A$3000,HeatGen!$A1549)</f>
        <v>0</v>
      </c>
      <c r="E1549">
        <f>SUMIFS('Energy balance options'!$F$7:$F$3000,'Energy balance options'!$B$7:$B$3000,HeatGen!E$2,'Energy balance options'!$A$7:$A$3000,HeatGen!$A1549)</f>
        <v>0</v>
      </c>
      <c r="F1549">
        <f>SUMIFS('Energy balance options'!$F$7:$F$3000,'Energy balance options'!$B$7:$B$3000,HeatGen!F$2,'Energy balance options'!$A$7:$A$3000,HeatGen!$A1549)</f>
        <v>0</v>
      </c>
      <c r="G1549">
        <f>SUMIFS('Energy balance options'!$F$7:$F$3000,'Energy balance options'!$B$7:$B$3000,HeatGen!G$2,'Energy balance options'!$A$7:$A$3000,HeatGen!$A1549)</f>
        <v>0</v>
      </c>
      <c r="H1549">
        <f>SUMIFS('Energy balance options'!$F$7:$F$3000,'Energy balance options'!$B$7:$B$3000,HeatGen!H$2,'Energy balance options'!$A$7:$A$3000,HeatGen!$A1549)</f>
        <v>0</v>
      </c>
      <c r="I1549">
        <f>SUMIFS('Energy balance options'!$F$7:$F$3000,'Energy balance options'!$B$7:$B$3000,HeatGen!I$2,'Energy balance options'!$A$7:$A$3000,HeatGen!$A1549)</f>
        <v>0</v>
      </c>
      <c r="J1549">
        <f>SUMIFS('Energy balance options'!$F$7:$F$3000,'Energy balance options'!$B$7:$B$3000,HeatGen!J$2,'Energy balance options'!$A$7:$A$3000,HeatGen!$A1549)</f>
        <v>0</v>
      </c>
      <c r="K1549">
        <f>SUMIFS('Energy balance options'!$F$7:$F$3000,'Energy balance options'!$B$7:$B$3000,HeatGen!K$2,'Energy balance options'!$A$7:$A$3000,HeatGen!$A1549)</f>
        <v>0</v>
      </c>
      <c r="L1549">
        <f>SUMIFS('Energy balance options'!$F$7:$F$3000,'Energy balance options'!$B$7:$B$3000,HeatGen!L$2,'Energy balance options'!$A$7:$A$3000,HeatGen!$A1549)</f>
        <v>0</v>
      </c>
      <c r="M1549">
        <f>SUMIFS('Energy balance options'!$F$7:$F$3000,'Energy balance options'!$B$7:$B$3000,HeatGen!M$2,'Energy balance options'!$A$7:$A$3000,HeatGen!$A1549)</f>
        <v>0</v>
      </c>
      <c r="N1549">
        <f>SUMIFS('Energy balance options'!$F$7:$F$3000,'Energy balance options'!$B$7:$B$3000,HeatGen!N$2,'Energy balance options'!$A$7:$A$3000,HeatGen!$A1549)</f>
        <v>0</v>
      </c>
      <c r="P1549">
        <f>SUMIFS('Energy balance options'!$F$7:$F$3000,'Energy balance options'!$B$7:$B$3000,HeatGen!P$2,'Energy balance options'!$A$7:$A$3000,HeatGen!$A1549)</f>
        <v>0</v>
      </c>
      <c r="Q1549">
        <f>SUMIFS('Energy balance options'!$F$7:$F$3000,'Energy balance options'!$B$7:$B$3000,HeatGen!Q$2,'Energy balance options'!$A$7:$A$3000,HeatGen!$A1549)</f>
        <v>0</v>
      </c>
      <c r="R1549">
        <f>SUMIFS('Energy balance options'!$F$7:$F$3000,'Energy balance options'!$B$7:$B$3000,HeatGen!R$2,'Energy balance options'!$A$7:$A$3000,HeatGen!$A1549)</f>
        <v>0</v>
      </c>
      <c r="S1549">
        <f>SUMIFS('Energy balance options'!$G$7:$G$3000,'Energy balance options'!$B$7:$B$3000,HeatGen!S$2,'Energy balance options'!$A$7:$A$3000,HeatGen!$A1549)</f>
        <v>0</v>
      </c>
      <c r="T1549">
        <f>SUMIFS('Energy balance options'!$G$7:$G$3000,'Energy balance options'!$B$7:$B$3000,HeatGen!T$2,'Energy balance options'!$A$7:$A$3000,HeatGen!$A1549)</f>
        <v>0</v>
      </c>
      <c r="U1549">
        <f>SUMIFS('Energy balance options'!$G$7:$G$3000,'Energy balance options'!$B$7:$B$3000,HeatGen!U$2,'Energy balance options'!$A$7:$A$3000,HeatGen!$A1549)</f>
        <v>0</v>
      </c>
      <c r="V1549">
        <f>SUMIFS('Energy balance options'!$G$7:$G$3000,'Energy balance options'!$B$7:$B$3000,HeatGen!V$2,'Energy balance options'!$A$7:$A$3000,HeatGen!$A1549)</f>
        <v>0</v>
      </c>
      <c r="W1549">
        <f>SUMIFS('Energy balance options'!$G$7:$G$3000,'Energy balance options'!$B$7:$B$3000,HeatGen!W$2,'Energy balance options'!$A$7:$A$3000,HeatGen!$A1549)</f>
        <v>0</v>
      </c>
      <c r="X1549">
        <f>SUMIFS('Energy balance options'!$G$7:$G$3000,'Energy balance options'!$B$7:$B$3000,HeatGen!X$2,'Energy balance options'!$A$7:$A$3000,HeatGen!$A1549)</f>
        <v>0</v>
      </c>
      <c r="AG1549">
        <f t="shared" si="304"/>
        <v>0</v>
      </c>
      <c r="AH1549">
        <f t="shared" si="305"/>
        <v>0</v>
      </c>
      <c r="AI1549">
        <f t="shared" si="306"/>
        <v>0</v>
      </c>
      <c r="AJ1549">
        <f t="shared" si="307"/>
        <v>0</v>
      </c>
      <c r="AK1549">
        <f t="shared" si="308"/>
        <v>0</v>
      </c>
      <c r="AL1549">
        <f t="shared" si="309"/>
        <v>0</v>
      </c>
      <c r="AM1549">
        <f t="shared" si="310"/>
        <v>0</v>
      </c>
      <c r="AN1549">
        <f t="shared" si="311"/>
        <v>0</v>
      </c>
      <c r="AO1549">
        <f t="shared" si="312"/>
        <v>0</v>
      </c>
    </row>
    <row r="1550" spans="1:41" x14ac:dyDescent="0.2">
      <c r="A1550" s="9">
        <f>'Cost per option'!A1558</f>
        <v>0</v>
      </c>
      <c r="B1550" t="str">
        <f>_xlfn.IFNA(VLOOKUP(A1550,'Energy balance options'!A$7:C$3000,3,FALSE),"")</f>
        <v/>
      </c>
      <c r="C1550">
        <f>SUMIFS('Energy balance options'!$F$7:$F$3000,'Energy balance options'!$B$7:$B$3000,HeatGen!C$2,'Energy balance options'!$A$7:$A$3000,HeatGen!$A1550)</f>
        <v>0</v>
      </c>
      <c r="D1550">
        <f>SUMIFS('Energy balance options'!$F$7:$F$3000,'Energy balance options'!$B$7:$B$3000,HeatGen!D$2,'Energy balance options'!$A$7:$A$3000,HeatGen!$A1550)</f>
        <v>0</v>
      </c>
      <c r="E1550">
        <f>SUMIFS('Energy balance options'!$F$7:$F$3000,'Energy balance options'!$B$7:$B$3000,HeatGen!E$2,'Energy balance options'!$A$7:$A$3000,HeatGen!$A1550)</f>
        <v>0</v>
      </c>
      <c r="F1550">
        <f>SUMIFS('Energy balance options'!$F$7:$F$3000,'Energy balance options'!$B$7:$B$3000,HeatGen!F$2,'Energy balance options'!$A$7:$A$3000,HeatGen!$A1550)</f>
        <v>0</v>
      </c>
      <c r="G1550">
        <f>SUMIFS('Energy balance options'!$F$7:$F$3000,'Energy balance options'!$B$7:$B$3000,HeatGen!G$2,'Energy balance options'!$A$7:$A$3000,HeatGen!$A1550)</f>
        <v>0</v>
      </c>
      <c r="H1550">
        <f>SUMIFS('Energy balance options'!$F$7:$F$3000,'Energy balance options'!$B$7:$B$3000,HeatGen!H$2,'Energy balance options'!$A$7:$A$3000,HeatGen!$A1550)</f>
        <v>0</v>
      </c>
      <c r="I1550">
        <f>SUMIFS('Energy balance options'!$F$7:$F$3000,'Energy balance options'!$B$7:$B$3000,HeatGen!I$2,'Energy balance options'!$A$7:$A$3000,HeatGen!$A1550)</f>
        <v>0</v>
      </c>
      <c r="J1550">
        <f>SUMIFS('Energy balance options'!$F$7:$F$3000,'Energy balance options'!$B$7:$B$3000,HeatGen!J$2,'Energy balance options'!$A$7:$A$3000,HeatGen!$A1550)</f>
        <v>0</v>
      </c>
      <c r="K1550">
        <f>SUMIFS('Energy balance options'!$F$7:$F$3000,'Energy balance options'!$B$7:$B$3000,HeatGen!K$2,'Energy balance options'!$A$7:$A$3000,HeatGen!$A1550)</f>
        <v>0</v>
      </c>
      <c r="L1550">
        <f>SUMIFS('Energy balance options'!$F$7:$F$3000,'Energy balance options'!$B$7:$B$3000,HeatGen!L$2,'Energy balance options'!$A$7:$A$3000,HeatGen!$A1550)</f>
        <v>0</v>
      </c>
      <c r="M1550">
        <f>SUMIFS('Energy balance options'!$F$7:$F$3000,'Energy balance options'!$B$7:$B$3000,HeatGen!M$2,'Energy balance options'!$A$7:$A$3000,HeatGen!$A1550)</f>
        <v>0</v>
      </c>
      <c r="N1550">
        <f>SUMIFS('Energy balance options'!$F$7:$F$3000,'Energy balance options'!$B$7:$B$3000,HeatGen!N$2,'Energy balance options'!$A$7:$A$3000,HeatGen!$A1550)</f>
        <v>0</v>
      </c>
      <c r="P1550">
        <f>SUMIFS('Energy balance options'!$F$7:$F$3000,'Energy balance options'!$B$7:$B$3000,HeatGen!P$2,'Energy balance options'!$A$7:$A$3000,HeatGen!$A1550)</f>
        <v>0</v>
      </c>
      <c r="Q1550">
        <f>SUMIFS('Energy balance options'!$F$7:$F$3000,'Energy balance options'!$B$7:$B$3000,HeatGen!Q$2,'Energy balance options'!$A$7:$A$3000,HeatGen!$A1550)</f>
        <v>0</v>
      </c>
      <c r="R1550">
        <f>SUMIFS('Energy balance options'!$F$7:$F$3000,'Energy balance options'!$B$7:$B$3000,HeatGen!R$2,'Energy balance options'!$A$7:$A$3000,HeatGen!$A1550)</f>
        <v>0</v>
      </c>
      <c r="S1550">
        <f>SUMIFS('Energy balance options'!$G$7:$G$3000,'Energy balance options'!$B$7:$B$3000,HeatGen!S$2,'Energy balance options'!$A$7:$A$3000,HeatGen!$A1550)</f>
        <v>0</v>
      </c>
      <c r="T1550">
        <f>SUMIFS('Energy balance options'!$G$7:$G$3000,'Energy balance options'!$B$7:$B$3000,HeatGen!T$2,'Energy balance options'!$A$7:$A$3000,HeatGen!$A1550)</f>
        <v>0</v>
      </c>
      <c r="U1550">
        <f>SUMIFS('Energy balance options'!$G$7:$G$3000,'Energy balance options'!$B$7:$B$3000,HeatGen!U$2,'Energy balance options'!$A$7:$A$3000,HeatGen!$A1550)</f>
        <v>0</v>
      </c>
      <c r="V1550">
        <f>SUMIFS('Energy balance options'!$G$7:$G$3000,'Energy balance options'!$B$7:$B$3000,HeatGen!V$2,'Energy balance options'!$A$7:$A$3000,HeatGen!$A1550)</f>
        <v>0</v>
      </c>
      <c r="W1550">
        <f>SUMIFS('Energy balance options'!$G$7:$G$3000,'Energy balance options'!$B$7:$B$3000,HeatGen!W$2,'Energy balance options'!$A$7:$A$3000,HeatGen!$A1550)</f>
        <v>0</v>
      </c>
      <c r="X1550">
        <f>SUMIFS('Energy balance options'!$G$7:$G$3000,'Energy balance options'!$B$7:$B$3000,HeatGen!X$2,'Energy balance options'!$A$7:$A$3000,HeatGen!$A1550)</f>
        <v>0</v>
      </c>
      <c r="AG1550">
        <f t="shared" si="304"/>
        <v>0</v>
      </c>
      <c r="AH1550">
        <f t="shared" si="305"/>
        <v>0</v>
      </c>
      <c r="AI1550">
        <f t="shared" si="306"/>
        <v>0</v>
      </c>
      <c r="AJ1550">
        <f t="shared" si="307"/>
        <v>0</v>
      </c>
      <c r="AK1550">
        <f t="shared" si="308"/>
        <v>0</v>
      </c>
      <c r="AL1550">
        <f t="shared" si="309"/>
        <v>0</v>
      </c>
      <c r="AM1550">
        <f t="shared" si="310"/>
        <v>0</v>
      </c>
      <c r="AN1550">
        <f t="shared" si="311"/>
        <v>0</v>
      </c>
      <c r="AO1550">
        <f t="shared" si="312"/>
        <v>0</v>
      </c>
    </row>
    <row r="1551" spans="1:41" x14ac:dyDescent="0.2">
      <c r="A1551" s="9">
        <f>'Cost per option'!A1559</f>
        <v>0</v>
      </c>
      <c r="B1551" t="str">
        <f>_xlfn.IFNA(VLOOKUP(A1551,'Energy balance options'!A$7:C$3000,3,FALSE),"")</f>
        <v/>
      </c>
      <c r="C1551">
        <f>SUMIFS('Energy balance options'!$F$7:$F$3000,'Energy balance options'!$B$7:$B$3000,HeatGen!C$2,'Energy balance options'!$A$7:$A$3000,HeatGen!$A1551)</f>
        <v>0</v>
      </c>
      <c r="D1551">
        <f>SUMIFS('Energy balance options'!$F$7:$F$3000,'Energy balance options'!$B$7:$B$3000,HeatGen!D$2,'Energy balance options'!$A$7:$A$3000,HeatGen!$A1551)</f>
        <v>0</v>
      </c>
      <c r="E1551">
        <f>SUMIFS('Energy balance options'!$F$7:$F$3000,'Energy balance options'!$B$7:$B$3000,HeatGen!E$2,'Energy balance options'!$A$7:$A$3000,HeatGen!$A1551)</f>
        <v>0</v>
      </c>
      <c r="F1551">
        <f>SUMIFS('Energy balance options'!$F$7:$F$3000,'Energy balance options'!$B$7:$B$3000,HeatGen!F$2,'Energy balance options'!$A$7:$A$3000,HeatGen!$A1551)</f>
        <v>0</v>
      </c>
      <c r="G1551">
        <f>SUMIFS('Energy balance options'!$F$7:$F$3000,'Energy balance options'!$B$7:$B$3000,HeatGen!G$2,'Energy balance options'!$A$7:$A$3000,HeatGen!$A1551)</f>
        <v>0</v>
      </c>
      <c r="H1551">
        <f>SUMIFS('Energy balance options'!$F$7:$F$3000,'Energy balance options'!$B$7:$B$3000,HeatGen!H$2,'Energy balance options'!$A$7:$A$3000,HeatGen!$A1551)</f>
        <v>0</v>
      </c>
      <c r="I1551">
        <f>SUMIFS('Energy balance options'!$F$7:$F$3000,'Energy balance options'!$B$7:$B$3000,HeatGen!I$2,'Energy balance options'!$A$7:$A$3000,HeatGen!$A1551)</f>
        <v>0</v>
      </c>
      <c r="J1551">
        <f>SUMIFS('Energy balance options'!$F$7:$F$3000,'Energy balance options'!$B$7:$B$3000,HeatGen!J$2,'Energy balance options'!$A$7:$A$3000,HeatGen!$A1551)</f>
        <v>0</v>
      </c>
      <c r="K1551">
        <f>SUMIFS('Energy balance options'!$F$7:$F$3000,'Energy balance options'!$B$7:$B$3000,HeatGen!K$2,'Energy balance options'!$A$7:$A$3000,HeatGen!$A1551)</f>
        <v>0</v>
      </c>
      <c r="L1551">
        <f>SUMIFS('Energy balance options'!$F$7:$F$3000,'Energy balance options'!$B$7:$B$3000,HeatGen!L$2,'Energy balance options'!$A$7:$A$3000,HeatGen!$A1551)</f>
        <v>0</v>
      </c>
      <c r="M1551">
        <f>SUMIFS('Energy balance options'!$F$7:$F$3000,'Energy balance options'!$B$7:$B$3000,HeatGen!M$2,'Energy balance options'!$A$7:$A$3000,HeatGen!$A1551)</f>
        <v>0</v>
      </c>
      <c r="N1551">
        <f>SUMIFS('Energy balance options'!$F$7:$F$3000,'Energy balance options'!$B$7:$B$3000,HeatGen!N$2,'Energy balance options'!$A$7:$A$3000,HeatGen!$A1551)</f>
        <v>0</v>
      </c>
      <c r="P1551">
        <f>SUMIFS('Energy balance options'!$F$7:$F$3000,'Energy balance options'!$B$7:$B$3000,HeatGen!P$2,'Energy balance options'!$A$7:$A$3000,HeatGen!$A1551)</f>
        <v>0</v>
      </c>
      <c r="Q1551">
        <f>SUMIFS('Energy balance options'!$F$7:$F$3000,'Energy balance options'!$B$7:$B$3000,HeatGen!Q$2,'Energy balance options'!$A$7:$A$3000,HeatGen!$A1551)</f>
        <v>0</v>
      </c>
      <c r="R1551">
        <f>SUMIFS('Energy balance options'!$F$7:$F$3000,'Energy balance options'!$B$7:$B$3000,HeatGen!R$2,'Energy balance options'!$A$7:$A$3000,HeatGen!$A1551)</f>
        <v>0</v>
      </c>
      <c r="S1551">
        <f>SUMIFS('Energy balance options'!$G$7:$G$3000,'Energy balance options'!$B$7:$B$3000,HeatGen!S$2,'Energy balance options'!$A$7:$A$3000,HeatGen!$A1551)</f>
        <v>0</v>
      </c>
      <c r="T1551">
        <f>SUMIFS('Energy balance options'!$G$7:$G$3000,'Energy balance options'!$B$7:$B$3000,HeatGen!T$2,'Energy balance options'!$A$7:$A$3000,HeatGen!$A1551)</f>
        <v>0</v>
      </c>
      <c r="U1551">
        <f>SUMIFS('Energy balance options'!$G$7:$G$3000,'Energy balance options'!$B$7:$B$3000,HeatGen!U$2,'Energy balance options'!$A$7:$A$3000,HeatGen!$A1551)</f>
        <v>0</v>
      </c>
      <c r="V1551">
        <f>SUMIFS('Energy balance options'!$G$7:$G$3000,'Energy balance options'!$B$7:$B$3000,HeatGen!V$2,'Energy balance options'!$A$7:$A$3000,HeatGen!$A1551)</f>
        <v>0</v>
      </c>
      <c r="W1551">
        <f>SUMIFS('Energy balance options'!$G$7:$G$3000,'Energy balance options'!$B$7:$B$3000,HeatGen!W$2,'Energy balance options'!$A$7:$A$3000,HeatGen!$A1551)</f>
        <v>0</v>
      </c>
      <c r="X1551">
        <f>SUMIFS('Energy balance options'!$G$7:$G$3000,'Energy balance options'!$B$7:$B$3000,HeatGen!X$2,'Energy balance options'!$A$7:$A$3000,HeatGen!$A1551)</f>
        <v>0</v>
      </c>
      <c r="AG1551">
        <f t="shared" si="304"/>
        <v>0</v>
      </c>
      <c r="AH1551">
        <f t="shared" si="305"/>
        <v>0</v>
      </c>
      <c r="AI1551">
        <f t="shared" si="306"/>
        <v>0</v>
      </c>
      <c r="AJ1551">
        <f t="shared" si="307"/>
        <v>0</v>
      </c>
      <c r="AK1551">
        <f t="shared" si="308"/>
        <v>0</v>
      </c>
      <c r="AL1551">
        <f t="shared" si="309"/>
        <v>0</v>
      </c>
      <c r="AM1551">
        <f t="shared" si="310"/>
        <v>0</v>
      </c>
      <c r="AN1551">
        <f t="shared" si="311"/>
        <v>0</v>
      </c>
      <c r="AO1551">
        <f t="shared" si="312"/>
        <v>0</v>
      </c>
    </row>
    <row r="1552" spans="1:41" x14ac:dyDescent="0.2">
      <c r="A1552" s="9">
        <f>'Cost per option'!A1560</f>
        <v>0</v>
      </c>
      <c r="B1552" t="str">
        <f>_xlfn.IFNA(VLOOKUP(A1552,'Energy balance options'!A$7:C$3000,3,FALSE),"")</f>
        <v/>
      </c>
      <c r="C1552">
        <f>SUMIFS('Energy balance options'!$F$7:$F$3000,'Energy balance options'!$B$7:$B$3000,HeatGen!C$2,'Energy balance options'!$A$7:$A$3000,HeatGen!$A1552)</f>
        <v>0</v>
      </c>
      <c r="D1552">
        <f>SUMIFS('Energy balance options'!$F$7:$F$3000,'Energy balance options'!$B$7:$B$3000,HeatGen!D$2,'Energy balance options'!$A$7:$A$3000,HeatGen!$A1552)</f>
        <v>0</v>
      </c>
      <c r="E1552">
        <f>SUMIFS('Energy balance options'!$F$7:$F$3000,'Energy balance options'!$B$7:$B$3000,HeatGen!E$2,'Energy balance options'!$A$7:$A$3000,HeatGen!$A1552)</f>
        <v>0</v>
      </c>
      <c r="F1552">
        <f>SUMIFS('Energy balance options'!$F$7:$F$3000,'Energy balance options'!$B$7:$B$3000,HeatGen!F$2,'Energy balance options'!$A$7:$A$3000,HeatGen!$A1552)</f>
        <v>0</v>
      </c>
      <c r="G1552">
        <f>SUMIFS('Energy balance options'!$F$7:$F$3000,'Energy balance options'!$B$7:$B$3000,HeatGen!G$2,'Energy balance options'!$A$7:$A$3000,HeatGen!$A1552)</f>
        <v>0</v>
      </c>
      <c r="H1552">
        <f>SUMIFS('Energy balance options'!$F$7:$F$3000,'Energy balance options'!$B$7:$B$3000,HeatGen!H$2,'Energy balance options'!$A$7:$A$3000,HeatGen!$A1552)</f>
        <v>0</v>
      </c>
      <c r="I1552">
        <f>SUMIFS('Energy balance options'!$F$7:$F$3000,'Energy balance options'!$B$7:$B$3000,HeatGen!I$2,'Energy balance options'!$A$7:$A$3000,HeatGen!$A1552)</f>
        <v>0</v>
      </c>
      <c r="J1552">
        <f>SUMIFS('Energy balance options'!$F$7:$F$3000,'Energy balance options'!$B$7:$B$3000,HeatGen!J$2,'Energy balance options'!$A$7:$A$3000,HeatGen!$A1552)</f>
        <v>0</v>
      </c>
      <c r="K1552">
        <f>SUMIFS('Energy balance options'!$F$7:$F$3000,'Energy balance options'!$B$7:$B$3000,HeatGen!K$2,'Energy balance options'!$A$7:$A$3000,HeatGen!$A1552)</f>
        <v>0</v>
      </c>
      <c r="L1552">
        <f>SUMIFS('Energy balance options'!$F$7:$F$3000,'Energy balance options'!$B$7:$B$3000,HeatGen!L$2,'Energy balance options'!$A$7:$A$3000,HeatGen!$A1552)</f>
        <v>0</v>
      </c>
      <c r="M1552">
        <f>SUMIFS('Energy balance options'!$F$7:$F$3000,'Energy balance options'!$B$7:$B$3000,HeatGen!M$2,'Energy balance options'!$A$7:$A$3000,HeatGen!$A1552)</f>
        <v>0</v>
      </c>
      <c r="N1552">
        <f>SUMIFS('Energy balance options'!$F$7:$F$3000,'Energy balance options'!$B$7:$B$3000,HeatGen!N$2,'Energy balance options'!$A$7:$A$3000,HeatGen!$A1552)</f>
        <v>0</v>
      </c>
      <c r="P1552">
        <f>SUMIFS('Energy balance options'!$F$7:$F$3000,'Energy balance options'!$B$7:$B$3000,HeatGen!P$2,'Energy balance options'!$A$7:$A$3000,HeatGen!$A1552)</f>
        <v>0</v>
      </c>
      <c r="Q1552">
        <f>SUMIFS('Energy balance options'!$F$7:$F$3000,'Energy balance options'!$B$7:$B$3000,HeatGen!Q$2,'Energy balance options'!$A$7:$A$3000,HeatGen!$A1552)</f>
        <v>0</v>
      </c>
      <c r="R1552">
        <f>SUMIFS('Energy balance options'!$F$7:$F$3000,'Energy balance options'!$B$7:$B$3000,HeatGen!R$2,'Energy balance options'!$A$7:$A$3000,HeatGen!$A1552)</f>
        <v>0</v>
      </c>
      <c r="S1552">
        <f>SUMIFS('Energy balance options'!$G$7:$G$3000,'Energy balance options'!$B$7:$B$3000,HeatGen!S$2,'Energy balance options'!$A$7:$A$3000,HeatGen!$A1552)</f>
        <v>0</v>
      </c>
      <c r="T1552">
        <f>SUMIFS('Energy balance options'!$G$7:$G$3000,'Energy balance options'!$B$7:$B$3000,HeatGen!T$2,'Energy balance options'!$A$7:$A$3000,HeatGen!$A1552)</f>
        <v>0</v>
      </c>
      <c r="U1552">
        <f>SUMIFS('Energy balance options'!$G$7:$G$3000,'Energy balance options'!$B$7:$B$3000,HeatGen!U$2,'Energy balance options'!$A$7:$A$3000,HeatGen!$A1552)</f>
        <v>0</v>
      </c>
      <c r="V1552">
        <f>SUMIFS('Energy balance options'!$G$7:$G$3000,'Energy balance options'!$B$7:$B$3000,HeatGen!V$2,'Energy balance options'!$A$7:$A$3000,HeatGen!$A1552)</f>
        <v>0</v>
      </c>
      <c r="W1552">
        <f>SUMIFS('Energy balance options'!$G$7:$G$3000,'Energy balance options'!$B$7:$B$3000,HeatGen!W$2,'Energy balance options'!$A$7:$A$3000,HeatGen!$A1552)</f>
        <v>0</v>
      </c>
      <c r="X1552">
        <f>SUMIFS('Energy balance options'!$G$7:$G$3000,'Energy balance options'!$B$7:$B$3000,HeatGen!X$2,'Energy balance options'!$A$7:$A$3000,HeatGen!$A1552)</f>
        <v>0</v>
      </c>
      <c r="AG1552">
        <f t="shared" si="304"/>
        <v>0</v>
      </c>
      <c r="AH1552">
        <f t="shared" si="305"/>
        <v>0</v>
      </c>
      <c r="AI1552">
        <f t="shared" si="306"/>
        <v>0</v>
      </c>
      <c r="AJ1552">
        <f t="shared" si="307"/>
        <v>0</v>
      </c>
      <c r="AK1552">
        <f t="shared" si="308"/>
        <v>0</v>
      </c>
      <c r="AL1552">
        <f t="shared" si="309"/>
        <v>0</v>
      </c>
      <c r="AM1552">
        <f t="shared" si="310"/>
        <v>0</v>
      </c>
      <c r="AN1552">
        <f t="shared" si="311"/>
        <v>0</v>
      </c>
      <c r="AO1552">
        <f t="shared" si="312"/>
        <v>0</v>
      </c>
    </row>
    <row r="1553" spans="1:41" x14ac:dyDescent="0.2">
      <c r="A1553" s="9">
        <f>'Cost per option'!A1561</f>
        <v>0</v>
      </c>
      <c r="B1553" t="str">
        <f>_xlfn.IFNA(VLOOKUP(A1553,'Energy balance options'!A$7:C$3000,3,FALSE),"")</f>
        <v/>
      </c>
      <c r="C1553">
        <f>SUMIFS('Energy balance options'!$F$7:$F$3000,'Energy balance options'!$B$7:$B$3000,HeatGen!C$2,'Energy balance options'!$A$7:$A$3000,HeatGen!$A1553)</f>
        <v>0</v>
      </c>
      <c r="D1553">
        <f>SUMIFS('Energy balance options'!$F$7:$F$3000,'Energy balance options'!$B$7:$B$3000,HeatGen!D$2,'Energy balance options'!$A$7:$A$3000,HeatGen!$A1553)</f>
        <v>0</v>
      </c>
      <c r="E1553">
        <f>SUMIFS('Energy balance options'!$F$7:$F$3000,'Energy balance options'!$B$7:$B$3000,HeatGen!E$2,'Energy balance options'!$A$7:$A$3000,HeatGen!$A1553)</f>
        <v>0</v>
      </c>
      <c r="F1553">
        <f>SUMIFS('Energy balance options'!$F$7:$F$3000,'Energy balance options'!$B$7:$B$3000,HeatGen!F$2,'Energy balance options'!$A$7:$A$3000,HeatGen!$A1553)</f>
        <v>0</v>
      </c>
      <c r="G1553">
        <f>SUMIFS('Energy balance options'!$F$7:$F$3000,'Energy balance options'!$B$7:$B$3000,HeatGen!G$2,'Energy balance options'!$A$7:$A$3000,HeatGen!$A1553)</f>
        <v>0</v>
      </c>
      <c r="H1553">
        <f>SUMIFS('Energy balance options'!$F$7:$F$3000,'Energy balance options'!$B$7:$B$3000,HeatGen!H$2,'Energy balance options'!$A$7:$A$3000,HeatGen!$A1553)</f>
        <v>0</v>
      </c>
      <c r="I1553">
        <f>SUMIFS('Energy balance options'!$F$7:$F$3000,'Energy balance options'!$B$7:$B$3000,HeatGen!I$2,'Energy balance options'!$A$7:$A$3000,HeatGen!$A1553)</f>
        <v>0</v>
      </c>
      <c r="J1553">
        <f>SUMIFS('Energy balance options'!$F$7:$F$3000,'Energy balance options'!$B$7:$B$3000,HeatGen!J$2,'Energy balance options'!$A$7:$A$3000,HeatGen!$A1553)</f>
        <v>0</v>
      </c>
      <c r="K1553">
        <f>SUMIFS('Energy balance options'!$F$7:$F$3000,'Energy balance options'!$B$7:$B$3000,HeatGen!K$2,'Energy balance options'!$A$7:$A$3000,HeatGen!$A1553)</f>
        <v>0</v>
      </c>
      <c r="L1553">
        <f>SUMIFS('Energy balance options'!$F$7:$F$3000,'Energy balance options'!$B$7:$B$3000,HeatGen!L$2,'Energy balance options'!$A$7:$A$3000,HeatGen!$A1553)</f>
        <v>0</v>
      </c>
      <c r="M1553">
        <f>SUMIFS('Energy balance options'!$F$7:$F$3000,'Energy balance options'!$B$7:$B$3000,HeatGen!M$2,'Energy balance options'!$A$7:$A$3000,HeatGen!$A1553)</f>
        <v>0</v>
      </c>
      <c r="N1553">
        <f>SUMIFS('Energy balance options'!$F$7:$F$3000,'Energy balance options'!$B$7:$B$3000,HeatGen!N$2,'Energy balance options'!$A$7:$A$3000,HeatGen!$A1553)</f>
        <v>0</v>
      </c>
      <c r="P1553">
        <f>SUMIFS('Energy balance options'!$F$7:$F$3000,'Energy balance options'!$B$7:$B$3000,HeatGen!P$2,'Energy balance options'!$A$7:$A$3000,HeatGen!$A1553)</f>
        <v>0</v>
      </c>
      <c r="Q1553">
        <f>SUMIFS('Energy balance options'!$F$7:$F$3000,'Energy balance options'!$B$7:$B$3000,HeatGen!Q$2,'Energy balance options'!$A$7:$A$3000,HeatGen!$A1553)</f>
        <v>0</v>
      </c>
      <c r="R1553">
        <f>SUMIFS('Energy balance options'!$F$7:$F$3000,'Energy balance options'!$B$7:$B$3000,HeatGen!R$2,'Energy balance options'!$A$7:$A$3000,HeatGen!$A1553)</f>
        <v>0</v>
      </c>
      <c r="S1553">
        <f>SUMIFS('Energy balance options'!$G$7:$G$3000,'Energy balance options'!$B$7:$B$3000,HeatGen!S$2,'Energy balance options'!$A$7:$A$3000,HeatGen!$A1553)</f>
        <v>0</v>
      </c>
      <c r="T1553">
        <f>SUMIFS('Energy balance options'!$G$7:$G$3000,'Energy balance options'!$B$7:$B$3000,HeatGen!T$2,'Energy balance options'!$A$7:$A$3000,HeatGen!$A1553)</f>
        <v>0</v>
      </c>
      <c r="U1553">
        <f>SUMIFS('Energy balance options'!$G$7:$G$3000,'Energy balance options'!$B$7:$B$3000,HeatGen!U$2,'Energy balance options'!$A$7:$A$3000,HeatGen!$A1553)</f>
        <v>0</v>
      </c>
      <c r="V1553">
        <f>SUMIFS('Energy balance options'!$G$7:$G$3000,'Energy balance options'!$B$7:$B$3000,HeatGen!V$2,'Energy balance options'!$A$7:$A$3000,HeatGen!$A1553)</f>
        <v>0</v>
      </c>
      <c r="W1553">
        <f>SUMIFS('Energy balance options'!$G$7:$G$3000,'Energy balance options'!$B$7:$B$3000,HeatGen!W$2,'Energy balance options'!$A$7:$A$3000,HeatGen!$A1553)</f>
        <v>0</v>
      </c>
      <c r="X1553">
        <f>SUMIFS('Energy balance options'!$G$7:$G$3000,'Energy balance options'!$B$7:$B$3000,HeatGen!X$2,'Energy balance options'!$A$7:$A$3000,HeatGen!$A1553)</f>
        <v>0</v>
      </c>
      <c r="AG1553">
        <f t="shared" si="304"/>
        <v>0</v>
      </c>
      <c r="AH1553">
        <f t="shared" si="305"/>
        <v>0</v>
      </c>
      <c r="AI1553">
        <f t="shared" si="306"/>
        <v>0</v>
      </c>
      <c r="AJ1553">
        <f t="shared" si="307"/>
        <v>0</v>
      </c>
      <c r="AK1553">
        <f t="shared" si="308"/>
        <v>0</v>
      </c>
      <c r="AL1553">
        <f t="shared" si="309"/>
        <v>0</v>
      </c>
      <c r="AM1553">
        <f t="shared" si="310"/>
        <v>0</v>
      </c>
      <c r="AN1553">
        <f t="shared" si="311"/>
        <v>0</v>
      </c>
      <c r="AO1553">
        <f t="shared" si="312"/>
        <v>0</v>
      </c>
    </row>
    <row r="1554" spans="1:41" x14ac:dyDescent="0.2">
      <c r="A1554" s="9">
        <f>'Cost per option'!A1562</f>
        <v>0</v>
      </c>
      <c r="B1554" t="str">
        <f>_xlfn.IFNA(VLOOKUP(A1554,'Energy balance options'!A$7:C$3000,3,FALSE),"")</f>
        <v/>
      </c>
      <c r="C1554">
        <f>SUMIFS('Energy balance options'!$F$7:$F$3000,'Energy balance options'!$B$7:$B$3000,HeatGen!C$2,'Energy balance options'!$A$7:$A$3000,HeatGen!$A1554)</f>
        <v>0</v>
      </c>
      <c r="D1554">
        <f>SUMIFS('Energy balance options'!$F$7:$F$3000,'Energy balance options'!$B$7:$B$3000,HeatGen!D$2,'Energy balance options'!$A$7:$A$3000,HeatGen!$A1554)</f>
        <v>0</v>
      </c>
      <c r="E1554">
        <f>SUMIFS('Energy balance options'!$F$7:$F$3000,'Energy balance options'!$B$7:$B$3000,HeatGen!E$2,'Energy balance options'!$A$7:$A$3000,HeatGen!$A1554)</f>
        <v>0</v>
      </c>
      <c r="F1554">
        <f>SUMIFS('Energy balance options'!$F$7:$F$3000,'Energy balance options'!$B$7:$B$3000,HeatGen!F$2,'Energy balance options'!$A$7:$A$3000,HeatGen!$A1554)</f>
        <v>0</v>
      </c>
      <c r="G1554">
        <f>SUMIFS('Energy balance options'!$F$7:$F$3000,'Energy balance options'!$B$7:$B$3000,HeatGen!G$2,'Energy balance options'!$A$7:$A$3000,HeatGen!$A1554)</f>
        <v>0</v>
      </c>
      <c r="H1554">
        <f>SUMIFS('Energy balance options'!$F$7:$F$3000,'Energy balance options'!$B$7:$B$3000,HeatGen!H$2,'Energy balance options'!$A$7:$A$3000,HeatGen!$A1554)</f>
        <v>0</v>
      </c>
      <c r="I1554">
        <f>SUMIFS('Energy balance options'!$F$7:$F$3000,'Energy balance options'!$B$7:$B$3000,HeatGen!I$2,'Energy balance options'!$A$7:$A$3000,HeatGen!$A1554)</f>
        <v>0</v>
      </c>
      <c r="J1554">
        <f>SUMIFS('Energy balance options'!$F$7:$F$3000,'Energy balance options'!$B$7:$B$3000,HeatGen!J$2,'Energy balance options'!$A$7:$A$3000,HeatGen!$A1554)</f>
        <v>0</v>
      </c>
      <c r="K1554">
        <f>SUMIFS('Energy balance options'!$F$7:$F$3000,'Energy balance options'!$B$7:$B$3000,HeatGen!K$2,'Energy balance options'!$A$7:$A$3000,HeatGen!$A1554)</f>
        <v>0</v>
      </c>
      <c r="L1554">
        <f>SUMIFS('Energy balance options'!$F$7:$F$3000,'Energy balance options'!$B$7:$B$3000,HeatGen!L$2,'Energy balance options'!$A$7:$A$3000,HeatGen!$A1554)</f>
        <v>0</v>
      </c>
      <c r="M1554">
        <f>SUMIFS('Energy balance options'!$F$7:$F$3000,'Energy balance options'!$B$7:$B$3000,HeatGen!M$2,'Energy balance options'!$A$7:$A$3000,HeatGen!$A1554)</f>
        <v>0</v>
      </c>
      <c r="N1554">
        <f>SUMIFS('Energy balance options'!$F$7:$F$3000,'Energy balance options'!$B$7:$B$3000,HeatGen!N$2,'Energy balance options'!$A$7:$A$3000,HeatGen!$A1554)</f>
        <v>0</v>
      </c>
      <c r="P1554">
        <f>SUMIFS('Energy balance options'!$F$7:$F$3000,'Energy balance options'!$B$7:$B$3000,HeatGen!P$2,'Energy balance options'!$A$7:$A$3000,HeatGen!$A1554)</f>
        <v>0</v>
      </c>
      <c r="Q1554">
        <f>SUMIFS('Energy balance options'!$F$7:$F$3000,'Energy balance options'!$B$7:$B$3000,HeatGen!Q$2,'Energy balance options'!$A$7:$A$3000,HeatGen!$A1554)</f>
        <v>0</v>
      </c>
      <c r="R1554">
        <f>SUMIFS('Energy balance options'!$F$7:$F$3000,'Energy balance options'!$B$7:$B$3000,HeatGen!R$2,'Energy balance options'!$A$7:$A$3000,HeatGen!$A1554)</f>
        <v>0</v>
      </c>
      <c r="S1554">
        <f>SUMIFS('Energy balance options'!$G$7:$G$3000,'Energy balance options'!$B$7:$B$3000,HeatGen!S$2,'Energy balance options'!$A$7:$A$3000,HeatGen!$A1554)</f>
        <v>0</v>
      </c>
      <c r="T1554">
        <f>SUMIFS('Energy balance options'!$G$7:$G$3000,'Energy balance options'!$B$7:$B$3000,HeatGen!T$2,'Energy balance options'!$A$7:$A$3000,HeatGen!$A1554)</f>
        <v>0</v>
      </c>
      <c r="U1554">
        <f>SUMIFS('Energy balance options'!$G$7:$G$3000,'Energy balance options'!$B$7:$B$3000,HeatGen!U$2,'Energy balance options'!$A$7:$A$3000,HeatGen!$A1554)</f>
        <v>0</v>
      </c>
      <c r="V1554">
        <f>SUMIFS('Energy balance options'!$G$7:$G$3000,'Energy balance options'!$B$7:$B$3000,HeatGen!V$2,'Energy balance options'!$A$7:$A$3000,HeatGen!$A1554)</f>
        <v>0</v>
      </c>
      <c r="W1554">
        <f>SUMIFS('Energy balance options'!$G$7:$G$3000,'Energy balance options'!$B$7:$B$3000,HeatGen!W$2,'Energy balance options'!$A$7:$A$3000,HeatGen!$A1554)</f>
        <v>0</v>
      </c>
      <c r="X1554">
        <f>SUMIFS('Energy balance options'!$G$7:$G$3000,'Energy balance options'!$B$7:$B$3000,HeatGen!X$2,'Energy balance options'!$A$7:$A$3000,HeatGen!$A1554)</f>
        <v>0</v>
      </c>
      <c r="AG1554">
        <f t="shared" si="304"/>
        <v>0</v>
      </c>
      <c r="AH1554">
        <f t="shared" si="305"/>
        <v>0</v>
      </c>
      <c r="AI1554">
        <f t="shared" si="306"/>
        <v>0</v>
      </c>
      <c r="AJ1554">
        <f t="shared" si="307"/>
        <v>0</v>
      </c>
      <c r="AK1554">
        <f t="shared" si="308"/>
        <v>0</v>
      </c>
      <c r="AL1554">
        <f t="shared" si="309"/>
        <v>0</v>
      </c>
      <c r="AM1554">
        <f t="shared" si="310"/>
        <v>0</v>
      </c>
      <c r="AN1554">
        <f t="shared" si="311"/>
        <v>0</v>
      </c>
      <c r="AO1554">
        <f t="shared" si="312"/>
        <v>0</v>
      </c>
    </row>
    <row r="1555" spans="1:41" x14ac:dyDescent="0.2">
      <c r="A1555" s="9">
        <f>'Cost per option'!A1563</f>
        <v>0</v>
      </c>
      <c r="B1555" t="str">
        <f>_xlfn.IFNA(VLOOKUP(A1555,'Energy balance options'!A$7:C$3000,3,FALSE),"")</f>
        <v/>
      </c>
      <c r="C1555">
        <f>SUMIFS('Energy balance options'!$F$7:$F$3000,'Energy balance options'!$B$7:$B$3000,HeatGen!C$2,'Energy balance options'!$A$7:$A$3000,HeatGen!$A1555)</f>
        <v>0</v>
      </c>
      <c r="D1555">
        <f>SUMIFS('Energy balance options'!$F$7:$F$3000,'Energy balance options'!$B$7:$B$3000,HeatGen!D$2,'Energy balance options'!$A$7:$A$3000,HeatGen!$A1555)</f>
        <v>0</v>
      </c>
      <c r="E1555">
        <f>SUMIFS('Energy balance options'!$F$7:$F$3000,'Energy balance options'!$B$7:$B$3000,HeatGen!E$2,'Energy balance options'!$A$7:$A$3000,HeatGen!$A1555)</f>
        <v>0</v>
      </c>
      <c r="F1555">
        <f>SUMIFS('Energy balance options'!$F$7:$F$3000,'Energy balance options'!$B$7:$B$3000,HeatGen!F$2,'Energy balance options'!$A$7:$A$3000,HeatGen!$A1555)</f>
        <v>0</v>
      </c>
      <c r="G1555">
        <f>SUMIFS('Energy balance options'!$F$7:$F$3000,'Energy balance options'!$B$7:$B$3000,HeatGen!G$2,'Energy balance options'!$A$7:$A$3000,HeatGen!$A1555)</f>
        <v>0</v>
      </c>
      <c r="H1555">
        <f>SUMIFS('Energy balance options'!$F$7:$F$3000,'Energy balance options'!$B$7:$B$3000,HeatGen!H$2,'Energy balance options'!$A$7:$A$3000,HeatGen!$A1555)</f>
        <v>0</v>
      </c>
      <c r="I1555">
        <f>SUMIFS('Energy balance options'!$F$7:$F$3000,'Energy balance options'!$B$7:$B$3000,HeatGen!I$2,'Energy balance options'!$A$7:$A$3000,HeatGen!$A1555)</f>
        <v>0</v>
      </c>
      <c r="J1555">
        <f>SUMIFS('Energy balance options'!$F$7:$F$3000,'Energy balance options'!$B$7:$B$3000,HeatGen!J$2,'Energy balance options'!$A$7:$A$3000,HeatGen!$A1555)</f>
        <v>0</v>
      </c>
      <c r="K1555">
        <f>SUMIFS('Energy balance options'!$F$7:$F$3000,'Energy balance options'!$B$7:$B$3000,HeatGen!K$2,'Energy balance options'!$A$7:$A$3000,HeatGen!$A1555)</f>
        <v>0</v>
      </c>
      <c r="L1555">
        <f>SUMIFS('Energy balance options'!$F$7:$F$3000,'Energy balance options'!$B$7:$B$3000,HeatGen!L$2,'Energy balance options'!$A$7:$A$3000,HeatGen!$A1555)</f>
        <v>0</v>
      </c>
      <c r="M1555">
        <f>SUMIFS('Energy balance options'!$F$7:$F$3000,'Energy balance options'!$B$7:$B$3000,HeatGen!M$2,'Energy balance options'!$A$7:$A$3000,HeatGen!$A1555)</f>
        <v>0</v>
      </c>
      <c r="N1555">
        <f>SUMIFS('Energy balance options'!$F$7:$F$3000,'Energy balance options'!$B$7:$B$3000,HeatGen!N$2,'Energy balance options'!$A$7:$A$3000,HeatGen!$A1555)</f>
        <v>0</v>
      </c>
      <c r="P1555">
        <f>SUMIFS('Energy balance options'!$F$7:$F$3000,'Energy balance options'!$B$7:$B$3000,HeatGen!P$2,'Energy balance options'!$A$7:$A$3000,HeatGen!$A1555)</f>
        <v>0</v>
      </c>
      <c r="Q1555">
        <f>SUMIFS('Energy balance options'!$F$7:$F$3000,'Energy balance options'!$B$7:$B$3000,HeatGen!Q$2,'Energy balance options'!$A$7:$A$3000,HeatGen!$A1555)</f>
        <v>0</v>
      </c>
      <c r="R1555">
        <f>SUMIFS('Energy balance options'!$F$7:$F$3000,'Energy balance options'!$B$7:$B$3000,HeatGen!R$2,'Energy balance options'!$A$7:$A$3000,HeatGen!$A1555)</f>
        <v>0</v>
      </c>
      <c r="S1555">
        <f>SUMIFS('Energy balance options'!$G$7:$G$3000,'Energy balance options'!$B$7:$B$3000,HeatGen!S$2,'Energy balance options'!$A$7:$A$3000,HeatGen!$A1555)</f>
        <v>0</v>
      </c>
      <c r="T1555">
        <f>SUMIFS('Energy balance options'!$G$7:$G$3000,'Energy balance options'!$B$7:$B$3000,HeatGen!T$2,'Energy balance options'!$A$7:$A$3000,HeatGen!$A1555)</f>
        <v>0</v>
      </c>
      <c r="U1555">
        <f>SUMIFS('Energy balance options'!$G$7:$G$3000,'Energy balance options'!$B$7:$B$3000,HeatGen!U$2,'Energy balance options'!$A$7:$A$3000,HeatGen!$A1555)</f>
        <v>0</v>
      </c>
      <c r="V1555">
        <f>SUMIFS('Energy balance options'!$G$7:$G$3000,'Energy balance options'!$B$7:$B$3000,HeatGen!V$2,'Energy balance options'!$A$7:$A$3000,HeatGen!$A1555)</f>
        <v>0</v>
      </c>
      <c r="W1555">
        <f>SUMIFS('Energy balance options'!$G$7:$G$3000,'Energy balance options'!$B$7:$B$3000,HeatGen!W$2,'Energy balance options'!$A$7:$A$3000,HeatGen!$A1555)</f>
        <v>0</v>
      </c>
      <c r="X1555">
        <f>SUMIFS('Energy balance options'!$G$7:$G$3000,'Energy balance options'!$B$7:$B$3000,HeatGen!X$2,'Energy balance options'!$A$7:$A$3000,HeatGen!$A1555)</f>
        <v>0</v>
      </c>
      <c r="AG1555">
        <f t="shared" si="304"/>
        <v>0</v>
      </c>
      <c r="AH1555">
        <f t="shared" si="305"/>
        <v>0</v>
      </c>
      <c r="AI1555">
        <f t="shared" si="306"/>
        <v>0</v>
      </c>
      <c r="AJ1555">
        <f t="shared" si="307"/>
        <v>0</v>
      </c>
      <c r="AK1555">
        <f t="shared" si="308"/>
        <v>0</v>
      </c>
      <c r="AL1555">
        <f t="shared" si="309"/>
        <v>0</v>
      </c>
      <c r="AM1555">
        <f t="shared" si="310"/>
        <v>0</v>
      </c>
      <c r="AN1555">
        <f t="shared" si="311"/>
        <v>0</v>
      </c>
      <c r="AO1555">
        <f t="shared" si="312"/>
        <v>0</v>
      </c>
    </row>
    <row r="1556" spans="1:41" x14ac:dyDescent="0.2">
      <c r="A1556" s="9">
        <f>'Cost per option'!A1564</f>
        <v>0</v>
      </c>
      <c r="B1556" t="str">
        <f>_xlfn.IFNA(VLOOKUP(A1556,'Energy balance options'!A$7:C$3000,3,FALSE),"")</f>
        <v/>
      </c>
      <c r="C1556">
        <f>SUMIFS('Energy balance options'!$F$7:$F$3000,'Energy balance options'!$B$7:$B$3000,HeatGen!C$2,'Energy balance options'!$A$7:$A$3000,HeatGen!$A1556)</f>
        <v>0</v>
      </c>
      <c r="D1556">
        <f>SUMIFS('Energy balance options'!$F$7:$F$3000,'Energy balance options'!$B$7:$B$3000,HeatGen!D$2,'Energy balance options'!$A$7:$A$3000,HeatGen!$A1556)</f>
        <v>0</v>
      </c>
      <c r="E1556">
        <f>SUMIFS('Energy balance options'!$F$7:$F$3000,'Energy balance options'!$B$7:$B$3000,HeatGen!E$2,'Energy balance options'!$A$7:$A$3000,HeatGen!$A1556)</f>
        <v>0</v>
      </c>
      <c r="F1556">
        <f>SUMIFS('Energy balance options'!$F$7:$F$3000,'Energy balance options'!$B$7:$B$3000,HeatGen!F$2,'Energy balance options'!$A$7:$A$3000,HeatGen!$A1556)</f>
        <v>0</v>
      </c>
      <c r="G1556">
        <f>SUMIFS('Energy balance options'!$F$7:$F$3000,'Energy balance options'!$B$7:$B$3000,HeatGen!G$2,'Energy balance options'!$A$7:$A$3000,HeatGen!$A1556)</f>
        <v>0</v>
      </c>
      <c r="H1556">
        <f>SUMIFS('Energy balance options'!$F$7:$F$3000,'Energy balance options'!$B$7:$B$3000,HeatGen!H$2,'Energy balance options'!$A$7:$A$3000,HeatGen!$A1556)</f>
        <v>0</v>
      </c>
      <c r="I1556">
        <f>SUMIFS('Energy balance options'!$F$7:$F$3000,'Energy balance options'!$B$7:$B$3000,HeatGen!I$2,'Energy balance options'!$A$7:$A$3000,HeatGen!$A1556)</f>
        <v>0</v>
      </c>
      <c r="J1556">
        <f>SUMIFS('Energy balance options'!$F$7:$F$3000,'Energy balance options'!$B$7:$B$3000,HeatGen!J$2,'Energy balance options'!$A$7:$A$3000,HeatGen!$A1556)</f>
        <v>0</v>
      </c>
      <c r="K1556">
        <f>SUMIFS('Energy balance options'!$F$7:$F$3000,'Energy balance options'!$B$7:$B$3000,HeatGen!K$2,'Energy balance options'!$A$7:$A$3000,HeatGen!$A1556)</f>
        <v>0</v>
      </c>
      <c r="L1556">
        <f>SUMIFS('Energy balance options'!$F$7:$F$3000,'Energy balance options'!$B$7:$B$3000,HeatGen!L$2,'Energy balance options'!$A$7:$A$3000,HeatGen!$A1556)</f>
        <v>0</v>
      </c>
      <c r="M1556">
        <f>SUMIFS('Energy balance options'!$F$7:$F$3000,'Energy balance options'!$B$7:$B$3000,HeatGen!M$2,'Energy balance options'!$A$7:$A$3000,HeatGen!$A1556)</f>
        <v>0</v>
      </c>
      <c r="N1556">
        <f>SUMIFS('Energy balance options'!$F$7:$F$3000,'Energy balance options'!$B$7:$B$3000,HeatGen!N$2,'Energy balance options'!$A$7:$A$3000,HeatGen!$A1556)</f>
        <v>0</v>
      </c>
      <c r="P1556">
        <f>SUMIFS('Energy balance options'!$F$7:$F$3000,'Energy balance options'!$B$7:$B$3000,HeatGen!P$2,'Energy balance options'!$A$7:$A$3000,HeatGen!$A1556)</f>
        <v>0</v>
      </c>
      <c r="Q1556">
        <f>SUMIFS('Energy balance options'!$F$7:$F$3000,'Energy balance options'!$B$7:$B$3000,HeatGen!Q$2,'Energy balance options'!$A$7:$A$3000,HeatGen!$A1556)</f>
        <v>0</v>
      </c>
      <c r="R1556">
        <f>SUMIFS('Energy balance options'!$F$7:$F$3000,'Energy balance options'!$B$7:$B$3000,HeatGen!R$2,'Energy balance options'!$A$7:$A$3000,HeatGen!$A1556)</f>
        <v>0</v>
      </c>
      <c r="S1556">
        <f>SUMIFS('Energy balance options'!$G$7:$G$3000,'Energy balance options'!$B$7:$B$3000,HeatGen!S$2,'Energy balance options'!$A$7:$A$3000,HeatGen!$A1556)</f>
        <v>0</v>
      </c>
      <c r="T1556">
        <f>SUMIFS('Energy balance options'!$G$7:$G$3000,'Energy balance options'!$B$7:$B$3000,HeatGen!T$2,'Energy balance options'!$A$7:$A$3000,HeatGen!$A1556)</f>
        <v>0</v>
      </c>
      <c r="U1556">
        <f>SUMIFS('Energy balance options'!$G$7:$G$3000,'Energy balance options'!$B$7:$B$3000,HeatGen!U$2,'Energy balance options'!$A$7:$A$3000,HeatGen!$A1556)</f>
        <v>0</v>
      </c>
      <c r="V1556">
        <f>SUMIFS('Energy balance options'!$G$7:$G$3000,'Energy balance options'!$B$7:$B$3000,HeatGen!V$2,'Energy balance options'!$A$7:$A$3000,HeatGen!$A1556)</f>
        <v>0</v>
      </c>
      <c r="W1556">
        <f>SUMIFS('Energy balance options'!$G$7:$G$3000,'Energy balance options'!$B$7:$B$3000,HeatGen!W$2,'Energy balance options'!$A$7:$A$3000,HeatGen!$A1556)</f>
        <v>0</v>
      </c>
      <c r="X1556">
        <f>SUMIFS('Energy balance options'!$G$7:$G$3000,'Energy balance options'!$B$7:$B$3000,HeatGen!X$2,'Energy balance options'!$A$7:$A$3000,HeatGen!$A1556)</f>
        <v>0</v>
      </c>
      <c r="AG1556">
        <f t="shared" si="304"/>
        <v>0</v>
      </c>
      <c r="AH1556">
        <f t="shared" si="305"/>
        <v>0</v>
      </c>
      <c r="AI1556">
        <f t="shared" si="306"/>
        <v>0</v>
      </c>
      <c r="AJ1556">
        <f t="shared" si="307"/>
        <v>0</v>
      </c>
      <c r="AK1556">
        <f t="shared" si="308"/>
        <v>0</v>
      </c>
      <c r="AL1556">
        <f t="shared" si="309"/>
        <v>0</v>
      </c>
      <c r="AM1556">
        <f t="shared" si="310"/>
        <v>0</v>
      </c>
      <c r="AN1556">
        <f t="shared" si="311"/>
        <v>0</v>
      </c>
      <c r="AO1556">
        <f t="shared" si="312"/>
        <v>0</v>
      </c>
    </row>
    <row r="1557" spans="1:41" x14ac:dyDescent="0.2">
      <c r="A1557" s="9">
        <f>'Cost per option'!A1565</f>
        <v>0</v>
      </c>
      <c r="B1557" t="str">
        <f>_xlfn.IFNA(VLOOKUP(A1557,'Energy balance options'!A$7:C$3000,3,FALSE),"")</f>
        <v/>
      </c>
      <c r="C1557">
        <f>SUMIFS('Energy balance options'!$F$7:$F$3000,'Energy balance options'!$B$7:$B$3000,HeatGen!C$2,'Energy balance options'!$A$7:$A$3000,HeatGen!$A1557)</f>
        <v>0</v>
      </c>
      <c r="D1557">
        <f>SUMIFS('Energy balance options'!$F$7:$F$3000,'Energy balance options'!$B$7:$B$3000,HeatGen!D$2,'Energy balance options'!$A$7:$A$3000,HeatGen!$A1557)</f>
        <v>0</v>
      </c>
      <c r="E1557">
        <f>SUMIFS('Energy balance options'!$F$7:$F$3000,'Energy balance options'!$B$7:$B$3000,HeatGen!E$2,'Energy balance options'!$A$7:$A$3000,HeatGen!$A1557)</f>
        <v>0</v>
      </c>
      <c r="F1557">
        <f>SUMIFS('Energy balance options'!$F$7:$F$3000,'Energy balance options'!$B$7:$B$3000,HeatGen!F$2,'Energy balance options'!$A$7:$A$3000,HeatGen!$A1557)</f>
        <v>0</v>
      </c>
      <c r="G1557">
        <f>SUMIFS('Energy balance options'!$F$7:$F$3000,'Energy balance options'!$B$7:$B$3000,HeatGen!G$2,'Energy balance options'!$A$7:$A$3000,HeatGen!$A1557)</f>
        <v>0</v>
      </c>
      <c r="H1557">
        <f>SUMIFS('Energy balance options'!$F$7:$F$3000,'Energy balance options'!$B$7:$B$3000,HeatGen!H$2,'Energy balance options'!$A$7:$A$3000,HeatGen!$A1557)</f>
        <v>0</v>
      </c>
      <c r="I1557">
        <f>SUMIFS('Energy balance options'!$F$7:$F$3000,'Energy balance options'!$B$7:$B$3000,HeatGen!I$2,'Energy balance options'!$A$7:$A$3000,HeatGen!$A1557)</f>
        <v>0</v>
      </c>
      <c r="J1557">
        <f>SUMIFS('Energy balance options'!$F$7:$F$3000,'Energy balance options'!$B$7:$B$3000,HeatGen!J$2,'Energy balance options'!$A$7:$A$3000,HeatGen!$A1557)</f>
        <v>0</v>
      </c>
      <c r="K1557">
        <f>SUMIFS('Energy balance options'!$F$7:$F$3000,'Energy balance options'!$B$7:$B$3000,HeatGen!K$2,'Energy balance options'!$A$7:$A$3000,HeatGen!$A1557)</f>
        <v>0</v>
      </c>
      <c r="L1557">
        <f>SUMIFS('Energy balance options'!$F$7:$F$3000,'Energy balance options'!$B$7:$B$3000,HeatGen!L$2,'Energy balance options'!$A$7:$A$3000,HeatGen!$A1557)</f>
        <v>0</v>
      </c>
      <c r="M1557">
        <f>SUMIFS('Energy balance options'!$F$7:$F$3000,'Energy balance options'!$B$7:$B$3000,HeatGen!M$2,'Energy balance options'!$A$7:$A$3000,HeatGen!$A1557)</f>
        <v>0</v>
      </c>
      <c r="N1557">
        <f>SUMIFS('Energy balance options'!$F$7:$F$3000,'Energy balance options'!$B$7:$B$3000,HeatGen!N$2,'Energy balance options'!$A$7:$A$3000,HeatGen!$A1557)</f>
        <v>0</v>
      </c>
      <c r="P1557">
        <f>SUMIFS('Energy balance options'!$F$7:$F$3000,'Energy balance options'!$B$7:$B$3000,HeatGen!P$2,'Energy balance options'!$A$7:$A$3000,HeatGen!$A1557)</f>
        <v>0</v>
      </c>
      <c r="Q1557">
        <f>SUMIFS('Energy balance options'!$F$7:$F$3000,'Energy balance options'!$B$7:$B$3000,HeatGen!Q$2,'Energy balance options'!$A$7:$A$3000,HeatGen!$A1557)</f>
        <v>0</v>
      </c>
      <c r="R1557">
        <f>SUMIFS('Energy balance options'!$F$7:$F$3000,'Energy balance options'!$B$7:$B$3000,HeatGen!R$2,'Energy balance options'!$A$7:$A$3000,HeatGen!$A1557)</f>
        <v>0</v>
      </c>
      <c r="S1557">
        <f>SUMIFS('Energy balance options'!$G$7:$G$3000,'Energy balance options'!$B$7:$B$3000,HeatGen!S$2,'Energy balance options'!$A$7:$A$3000,HeatGen!$A1557)</f>
        <v>0</v>
      </c>
      <c r="T1557">
        <f>SUMIFS('Energy balance options'!$G$7:$G$3000,'Energy balance options'!$B$7:$B$3000,HeatGen!T$2,'Energy balance options'!$A$7:$A$3000,HeatGen!$A1557)</f>
        <v>0</v>
      </c>
      <c r="U1557">
        <f>SUMIFS('Energy balance options'!$G$7:$G$3000,'Energy balance options'!$B$7:$B$3000,HeatGen!U$2,'Energy balance options'!$A$7:$A$3000,HeatGen!$A1557)</f>
        <v>0</v>
      </c>
      <c r="V1557">
        <f>SUMIFS('Energy balance options'!$G$7:$G$3000,'Energy balance options'!$B$7:$B$3000,HeatGen!V$2,'Energy balance options'!$A$7:$A$3000,HeatGen!$A1557)</f>
        <v>0</v>
      </c>
      <c r="W1557">
        <f>SUMIFS('Energy balance options'!$G$7:$G$3000,'Energy balance options'!$B$7:$B$3000,HeatGen!W$2,'Energy balance options'!$A$7:$A$3000,HeatGen!$A1557)</f>
        <v>0</v>
      </c>
      <c r="X1557">
        <f>SUMIFS('Energy balance options'!$G$7:$G$3000,'Energy balance options'!$B$7:$B$3000,HeatGen!X$2,'Energy balance options'!$A$7:$A$3000,HeatGen!$A1557)</f>
        <v>0</v>
      </c>
      <c r="AG1557">
        <f t="shared" si="304"/>
        <v>0</v>
      </c>
      <c r="AH1557">
        <f t="shared" si="305"/>
        <v>0</v>
      </c>
      <c r="AI1557">
        <f t="shared" si="306"/>
        <v>0</v>
      </c>
      <c r="AJ1557">
        <f t="shared" si="307"/>
        <v>0</v>
      </c>
      <c r="AK1557">
        <f t="shared" si="308"/>
        <v>0</v>
      </c>
      <c r="AL1557">
        <f t="shared" si="309"/>
        <v>0</v>
      </c>
      <c r="AM1557">
        <f t="shared" si="310"/>
        <v>0</v>
      </c>
      <c r="AN1557">
        <f t="shared" si="311"/>
        <v>0</v>
      </c>
      <c r="AO1557">
        <f t="shared" si="312"/>
        <v>0</v>
      </c>
    </row>
    <row r="1558" spans="1:41" x14ac:dyDescent="0.2">
      <c r="A1558" s="9">
        <f>'Cost per option'!A1566</f>
        <v>0</v>
      </c>
      <c r="B1558" t="str">
        <f>_xlfn.IFNA(VLOOKUP(A1558,'Energy balance options'!A$7:C$3000,3,FALSE),"")</f>
        <v/>
      </c>
      <c r="C1558">
        <f>SUMIFS('Energy balance options'!$F$7:$F$3000,'Energy balance options'!$B$7:$B$3000,HeatGen!C$2,'Energy balance options'!$A$7:$A$3000,HeatGen!$A1558)</f>
        <v>0</v>
      </c>
      <c r="D1558">
        <f>SUMIFS('Energy balance options'!$F$7:$F$3000,'Energy balance options'!$B$7:$B$3000,HeatGen!D$2,'Energy balance options'!$A$7:$A$3000,HeatGen!$A1558)</f>
        <v>0</v>
      </c>
      <c r="E1558">
        <f>SUMIFS('Energy balance options'!$F$7:$F$3000,'Energy balance options'!$B$7:$B$3000,HeatGen!E$2,'Energy balance options'!$A$7:$A$3000,HeatGen!$A1558)</f>
        <v>0</v>
      </c>
      <c r="F1558">
        <f>SUMIFS('Energy balance options'!$F$7:$F$3000,'Energy balance options'!$B$7:$B$3000,HeatGen!F$2,'Energy balance options'!$A$7:$A$3000,HeatGen!$A1558)</f>
        <v>0</v>
      </c>
      <c r="G1558">
        <f>SUMIFS('Energy balance options'!$F$7:$F$3000,'Energy balance options'!$B$7:$B$3000,HeatGen!G$2,'Energy balance options'!$A$7:$A$3000,HeatGen!$A1558)</f>
        <v>0</v>
      </c>
      <c r="H1558">
        <f>SUMIFS('Energy balance options'!$F$7:$F$3000,'Energy balance options'!$B$7:$B$3000,HeatGen!H$2,'Energy balance options'!$A$7:$A$3000,HeatGen!$A1558)</f>
        <v>0</v>
      </c>
      <c r="I1558">
        <f>SUMIFS('Energy balance options'!$F$7:$F$3000,'Energy balance options'!$B$7:$B$3000,HeatGen!I$2,'Energy balance options'!$A$7:$A$3000,HeatGen!$A1558)</f>
        <v>0</v>
      </c>
      <c r="J1558">
        <f>SUMIFS('Energy balance options'!$F$7:$F$3000,'Energy balance options'!$B$7:$B$3000,HeatGen!J$2,'Energy balance options'!$A$7:$A$3000,HeatGen!$A1558)</f>
        <v>0</v>
      </c>
      <c r="K1558">
        <f>SUMIFS('Energy balance options'!$F$7:$F$3000,'Energy balance options'!$B$7:$B$3000,HeatGen!K$2,'Energy balance options'!$A$7:$A$3000,HeatGen!$A1558)</f>
        <v>0</v>
      </c>
      <c r="L1558">
        <f>SUMIFS('Energy balance options'!$F$7:$F$3000,'Energy balance options'!$B$7:$B$3000,HeatGen!L$2,'Energy balance options'!$A$7:$A$3000,HeatGen!$A1558)</f>
        <v>0</v>
      </c>
      <c r="M1558">
        <f>SUMIFS('Energy balance options'!$F$7:$F$3000,'Energy balance options'!$B$7:$B$3000,HeatGen!M$2,'Energy balance options'!$A$7:$A$3000,HeatGen!$A1558)</f>
        <v>0</v>
      </c>
      <c r="N1558">
        <f>SUMIFS('Energy balance options'!$F$7:$F$3000,'Energy balance options'!$B$7:$B$3000,HeatGen!N$2,'Energy balance options'!$A$7:$A$3000,HeatGen!$A1558)</f>
        <v>0</v>
      </c>
      <c r="P1558">
        <f>SUMIFS('Energy balance options'!$F$7:$F$3000,'Energy balance options'!$B$7:$B$3000,HeatGen!P$2,'Energy balance options'!$A$7:$A$3000,HeatGen!$A1558)</f>
        <v>0</v>
      </c>
      <c r="Q1558">
        <f>SUMIFS('Energy balance options'!$F$7:$F$3000,'Energy balance options'!$B$7:$B$3000,HeatGen!Q$2,'Energy balance options'!$A$7:$A$3000,HeatGen!$A1558)</f>
        <v>0</v>
      </c>
      <c r="R1558">
        <f>SUMIFS('Energy balance options'!$F$7:$F$3000,'Energy balance options'!$B$7:$B$3000,HeatGen!R$2,'Energy balance options'!$A$7:$A$3000,HeatGen!$A1558)</f>
        <v>0</v>
      </c>
      <c r="S1558">
        <f>SUMIFS('Energy balance options'!$G$7:$G$3000,'Energy balance options'!$B$7:$B$3000,HeatGen!S$2,'Energy balance options'!$A$7:$A$3000,HeatGen!$A1558)</f>
        <v>0</v>
      </c>
      <c r="T1558">
        <f>SUMIFS('Energy balance options'!$G$7:$G$3000,'Energy balance options'!$B$7:$B$3000,HeatGen!T$2,'Energy balance options'!$A$7:$A$3000,HeatGen!$A1558)</f>
        <v>0</v>
      </c>
      <c r="U1558">
        <f>SUMIFS('Energy balance options'!$G$7:$G$3000,'Energy balance options'!$B$7:$B$3000,HeatGen!U$2,'Energy balance options'!$A$7:$A$3000,HeatGen!$A1558)</f>
        <v>0</v>
      </c>
      <c r="V1558">
        <f>SUMIFS('Energy balance options'!$G$7:$G$3000,'Energy balance options'!$B$7:$B$3000,HeatGen!V$2,'Energy balance options'!$A$7:$A$3000,HeatGen!$A1558)</f>
        <v>0</v>
      </c>
      <c r="W1558">
        <f>SUMIFS('Energy balance options'!$G$7:$G$3000,'Energy balance options'!$B$7:$B$3000,HeatGen!W$2,'Energy balance options'!$A$7:$A$3000,HeatGen!$A1558)</f>
        <v>0</v>
      </c>
      <c r="X1558">
        <f>SUMIFS('Energy balance options'!$G$7:$G$3000,'Energy balance options'!$B$7:$B$3000,HeatGen!X$2,'Energy balance options'!$A$7:$A$3000,HeatGen!$A1558)</f>
        <v>0</v>
      </c>
      <c r="AG1558">
        <f t="shared" si="304"/>
        <v>0</v>
      </c>
      <c r="AH1558">
        <f t="shared" si="305"/>
        <v>0</v>
      </c>
      <c r="AI1558">
        <f t="shared" si="306"/>
        <v>0</v>
      </c>
      <c r="AJ1558">
        <f t="shared" si="307"/>
        <v>0</v>
      </c>
      <c r="AK1558">
        <f t="shared" si="308"/>
        <v>0</v>
      </c>
      <c r="AL1558">
        <f t="shared" si="309"/>
        <v>0</v>
      </c>
      <c r="AM1558">
        <f t="shared" si="310"/>
        <v>0</v>
      </c>
      <c r="AN1558">
        <f t="shared" si="311"/>
        <v>0</v>
      </c>
      <c r="AO1558">
        <f t="shared" si="312"/>
        <v>0</v>
      </c>
    </row>
    <row r="1559" spans="1:41" x14ac:dyDescent="0.2">
      <c r="A1559" s="9">
        <f>'Cost per option'!A1567</f>
        <v>0</v>
      </c>
      <c r="B1559" t="str">
        <f>_xlfn.IFNA(VLOOKUP(A1559,'Energy balance options'!A$7:C$3000,3,FALSE),"")</f>
        <v/>
      </c>
      <c r="C1559">
        <f>SUMIFS('Energy balance options'!$F$7:$F$3000,'Energy balance options'!$B$7:$B$3000,HeatGen!C$2,'Energy balance options'!$A$7:$A$3000,HeatGen!$A1559)</f>
        <v>0</v>
      </c>
      <c r="D1559">
        <f>SUMIFS('Energy balance options'!$F$7:$F$3000,'Energy balance options'!$B$7:$B$3000,HeatGen!D$2,'Energy balance options'!$A$7:$A$3000,HeatGen!$A1559)</f>
        <v>0</v>
      </c>
      <c r="E1559">
        <f>SUMIFS('Energy balance options'!$F$7:$F$3000,'Energy balance options'!$B$7:$B$3000,HeatGen!E$2,'Energy balance options'!$A$7:$A$3000,HeatGen!$A1559)</f>
        <v>0</v>
      </c>
      <c r="F1559">
        <f>SUMIFS('Energy balance options'!$F$7:$F$3000,'Energy balance options'!$B$7:$B$3000,HeatGen!F$2,'Energy balance options'!$A$7:$A$3000,HeatGen!$A1559)</f>
        <v>0</v>
      </c>
      <c r="G1559">
        <f>SUMIFS('Energy balance options'!$F$7:$F$3000,'Energy balance options'!$B$7:$B$3000,HeatGen!G$2,'Energy balance options'!$A$7:$A$3000,HeatGen!$A1559)</f>
        <v>0</v>
      </c>
      <c r="H1559">
        <f>SUMIFS('Energy balance options'!$F$7:$F$3000,'Energy balance options'!$B$7:$B$3000,HeatGen!H$2,'Energy balance options'!$A$7:$A$3000,HeatGen!$A1559)</f>
        <v>0</v>
      </c>
      <c r="I1559">
        <f>SUMIFS('Energy balance options'!$F$7:$F$3000,'Energy balance options'!$B$7:$B$3000,HeatGen!I$2,'Energy balance options'!$A$7:$A$3000,HeatGen!$A1559)</f>
        <v>0</v>
      </c>
      <c r="J1559">
        <f>SUMIFS('Energy balance options'!$F$7:$F$3000,'Energy balance options'!$B$7:$B$3000,HeatGen!J$2,'Energy balance options'!$A$7:$A$3000,HeatGen!$A1559)</f>
        <v>0</v>
      </c>
      <c r="K1559">
        <f>SUMIFS('Energy balance options'!$F$7:$F$3000,'Energy balance options'!$B$7:$B$3000,HeatGen!K$2,'Energy balance options'!$A$7:$A$3000,HeatGen!$A1559)</f>
        <v>0</v>
      </c>
      <c r="L1559">
        <f>SUMIFS('Energy balance options'!$F$7:$F$3000,'Energy balance options'!$B$7:$B$3000,HeatGen!L$2,'Energy balance options'!$A$7:$A$3000,HeatGen!$A1559)</f>
        <v>0</v>
      </c>
      <c r="M1559">
        <f>SUMIFS('Energy balance options'!$F$7:$F$3000,'Energy balance options'!$B$7:$B$3000,HeatGen!M$2,'Energy balance options'!$A$7:$A$3000,HeatGen!$A1559)</f>
        <v>0</v>
      </c>
      <c r="N1559">
        <f>SUMIFS('Energy balance options'!$F$7:$F$3000,'Energy balance options'!$B$7:$B$3000,HeatGen!N$2,'Energy balance options'!$A$7:$A$3000,HeatGen!$A1559)</f>
        <v>0</v>
      </c>
      <c r="P1559">
        <f>SUMIFS('Energy balance options'!$F$7:$F$3000,'Energy balance options'!$B$7:$B$3000,HeatGen!P$2,'Energy balance options'!$A$7:$A$3000,HeatGen!$A1559)</f>
        <v>0</v>
      </c>
      <c r="Q1559">
        <f>SUMIFS('Energy balance options'!$F$7:$F$3000,'Energy balance options'!$B$7:$B$3000,HeatGen!Q$2,'Energy balance options'!$A$7:$A$3000,HeatGen!$A1559)</f>
        <v>0</v>
      </c>
      <c r="R1559">
        <f>SUMIFS('Energy balance options'!$F$7:$F$3000,'Energy balance options'!$B$7:$B$3000,HeatGen!R$2,'Energy balance options'!$A$7:$A$3000,HeatGen!$A1559)</f>
        <v>0</v>
      </c>
      <c r="S1559">
        <f>SUMIFS('Energy balance options'!$G$7:$G$3000,'Energy balance options'!$B$7:$B$3000,HeatGen!S$2,'Energy balance options'!$A$7:$A$3000,HeatGen!$A1559)</f>
        <v>0</v>
      </c>
      <c r="T1559">
        <f>SUMIFS('Energy balance options'!$G$7:$G$3000,'Energy balance options'!$B$7:$B$3000,HeatGen!T$2,'Energy balance options'!$A$7:$A$3000,HeatGen!$A1559)</f>
        <v>0</v>
      </c>
      <c r="U1559">
        <f>SUMIFS('Energy balance options'!$G$7:$G$3000,'Energy balance options'!$B$7:$B$3000,HeatGen!U$2,'Energy balance options'!$A$7:$A$3000,HeatGen!$A1559)</f>
        <v>0</v>
      </c>
      <c r="V1559">
        <f>SUMIFS('Energy balance options'!$G$7:$G$3000,'Energy balance options'!$B$7:$B$3000,HeatGen!V$2,'Energy balance options'!$A$7:$A$3000,HeatGen!$A1559)</f>
        <v>0</v>
      </c>
      <c r="W1559">
        <f>SUMIFS('Energy balance options'!$G$7:$G$3000,'Energy balance options'!$B$7:$B$3000,HeatGen!W$2,'Energy balance options'!$A$7:$A$3000,HeatGen!$A1559)</f>
        <v>0</v>
      </c>
      <c r="X1559">
        <f>SUMIFS('Energy balance options'!$G$7:$G$3000,'Energy balance options'!$B$7:$B$3000,HeatGen!X$2,'Energy balance options'!$A$7:$A$3000,HeatGen!$A1559)</f>
        <v>0</v>
      </c>
      <c r="AG1559">
        <f t="shared" si="304"/>
        <v>0</v>
      </c>
      <c r="AH1559">
        <f t="shared" si="305"/>
        <v>0</v>
      </c>
      <c r="AI1559">
        <f t="shared" si="306"/>
        <v>0</v>
      </c>
      <c r="AJ1559">
        <f t="shared" si="307"/>
        <v>0</v>
      </c>
      <c r="AK1559">
        <f t="shared" si="308"/>
        <v>0</v>
      </c>
      <c r="AL1559">
        <f t="shared" si="309"/>
        <v>0</v>
      </c>
      <c r="AM1559">
        <f t="shared" si="310"/>
        <v>0</v>
      </c>
      <c r="AN1559">
        <f t="shared" si="311"/>
        <v>0</v>
      </c>
      <c r="AO1559">
        <f t="shared" si="312"/>
        <v>0</v>
      </c>
    </row>
    <row r="1560" spans="1:41" x14ac:dyDescent="0.2">
      <c r="A1560" s="9">
        <f>'Cost per option'!A1568</f>
        <v>0</v>
      </c>
      <c r="B1560" t="str">
        <f>_xlfn.IFNA(VLOOKUP(A1560,'Energy balance options'!A$7:C$3000,3,FALSE),"")</f>
        <v/>
      </c>
      <c r="C1560">
        <f>SUMIFS('Energy balance options'!$F$7:$F$3000,'Energy balance options'!$B$7:$B$3000,HeatGen!C$2,'Energy balance options'!$A$7:$A$3000,HeatGen!$A1560)</f>
        <v>0</v>
      </c>
      <c r="D1560">
        <f>SUMIFS('Energy balance options'!$F$7:$F$3000,'Energy balance options'!$B$7:$B$3000,HeatGen!D$2,'Energy balance options'!$A$7:$A$3000,HeatGen!$A1560)</f>
        <v>0</v>
      </c>
      <c r="E1560">
        <f>SUMIFS('Energy balance options'!$F$7:$F$3000,'Energy balance options'!$B$7:$B$3000,HeatGen!E$2,'Energy balance options'!$A$7:$A$3000,HeatGen!$A1560)</f>
        <v>0</v>
      </c>
      <c r="F1560">
        <f>SUMIFS('Energy balance options'!$F$7:$F$3000,'Energy balance options'!$B$7:$B$3000,HeatGen!F$2,'Energy balance options'!$A$7:$A$3000,HeatGen!$A1560)</f>
        <v>0</v>
      </c>
      <c r="G1560">
        <f>SUMIFS('Energy balance options'!$F$7:$F$3000,'Energy balance options'!$B$7:$B$3000,HeatGen!G$2,'Energy balance options'!$A$7:$A$3000,HeatGen!$A1560)</f>
        <v>0</v>
      </c>
      <c r="H1560">
        <f>SUMIFS('Energy balance options'!$F$7:$F$3000,'Energy balance options'!$B$7:$B$3000,HeatGen!H$2,'Energy balance options'!$A$7:$A$3000,HeatGen!$A1560)</f>
        <v>0</v>
      </c>
      <c r="I1560">
        <f>SUMIFS('Energy balance options'!$F$7:$F$3000,'Energy balance options'!$B$7:$B$3000,HeatGen!I$2,'Energy balance options'!$A$7:$A$3000,HeatGen!$A1560)</f>
        <v>0</v>
      </c>
      <c r="J1560">
        <f>SUMIFS('Energy balance options'!$F$7:$F$3000,'Energy balance options'!$B$7:$B$3000,HeatGen!J$2,'Energy balance options'!$A$7:$A$3000,HeatGen!$A1560)</f>
        <v>0</v>
      </c>
      <c r="K1560">
        <f>SUMIFS('Energy balance options'!$F$7:$F$3000,'Energy balance options'!$B$7:$B$3000,HeatGen!K$2,'Energy balance options'!$A$7:$A$3000,HeatGen!$A1560)</f>
        <v>0</v>
      </c>
      <c r="L1560">
        <f>SUMIFS('Energy balance options'!$F$7:$F$3000,'Energy balance options'!$B$7:$B$3000,HeatGen!L$2,'Energy balance options'!$A$7:$A$3000,HeatGen!$A1560)</f>
        <v>0</v>
      </c>
      <c r="M1560">
        <f>SUMIFS('Energy balance options'!$F$7:$F$3000,'Energy balance options'!$B$7:$B$3000,HeatGen!M$2,'Energy balance options'!$A$7:$A$3000,HeatGen!$A1560)</f>
        <v>0</v>
      </c>
      <c r="N1560">
        <f>SUMIFS('Energy balance options'!$F$7:$F$3000,'Energy balance options'!$B$7:$B$3000,HeatGen!N$2,'Energy balance options'!$A$7:$A$3000,HeatGen!$A1560)</f>
        <v>0</v>
      </c>
      <c r="P1560">
        <f>SUMIFS('Energy balance options'!$F$7:$F$3000,'Energy balance options'!$B$7:$B$3000,HeatGen!P$2,'Energy balance options'!$A$7:$A$3000,HeatGen!$A1560)</f>
        <v>0</v>
      </c>
      <c r="Q1560">
        <f>SUMIFS('Energy balance options'!$F$7:$F$3000,'Energy balance options'!$B$7:$B$3000,HeatGen!Q$2,'Energy balance options'!$A$7:$A$3000,HeatGen!$A1560)</f>
        <v>0</v>
      </c>
      <c r="R1560">
        <f>SUMIFS('Energy balance options'!$F$7:$F$3000,'Energy balance options'!$B$7:$B$3000,HeatGen!R$2,'Energy balance options'!$A$7:$A$3000,HeatGen!$A1560)</f>
        <v>0</v>
      </c>
      <c r="S1560">
        <f>SUMIFS('Energy balance options'!$G$7:$G$3000,'Energy balance options'!$B$7:$B$3000,HeatGen!S$2,'Energy balance options'!$A$7:$A$3000,HeatGen!$A1560)</f>
        <v>0</v>
      </c>
      <c r="T1560">
        <f>SUMIFS('Energy balance options'!$G$7:$G$3000,'Energy balance options'!$B$7:$B$3000,HeatGen!T$2,'Energy balance options'!$A$7:$A$3000,HeatGen!$A1560)</f>
        <v>0</v>
      </c>
      <c r="U1560">
        <f>SUMIFS('Energy balance options'!$G$7:$G$3000,'Energy balance options'!$B$7:$B$3000,HeatGen!U$2,'Energy balance options'!$A$7:$A$3000,HeatGen!$A1560)</f>
        <v>0</v>
      </c>
      <c r="V1560">
        <f>SUMIFS('Energy balance options'!$G$7:$G$3000,'Energy balance options'!$B$7:$B$3000,HeatGen!V$2,'Energy balance options'!$A$7:$A$3000,HeatGen!$A1560)</f>
        <v>0</v>
      </c>
      <c r="W1560">
        <f>SUMIFS('Energy balance options'!$G$7:$G$3000,'Energy balance options'!$B$7:$B$3000,HeatGen!W$2,'Energy balance options'!$A$7:$A$3000,HeatGen!$A1560)</f>
        <v>0</v>
      </c>
      <c r="X1560">
        <f>SUMIFS('Energy balance options'!$G$7:$G$3000,'Energy balance options'!$B$7:$B$3000,HeatGen!X$2,'Energy balance options'!$A$7:$A$3000,HeatGen!$A1560)</f>
        <v>0</v>
      </c>
      <c r="AG1560">
        <f t="shared" si="304"/>
        <v>0</v>
      </c>
      <c r="AH1560">
        <f t="shared" si="305"/>
        <v>0</v>
      </c>
      <c r="AI1560">
        <f t="shared" si="306"/>
        <v>0</v>
      </c>
      <c r="AJ1560">
        <f t="shared" si="307"/>
        <v>0</v>
      </c>
      <c r="AK1560">
        <f t="shared" si="308"/>
        <v>0</v>
      </c>
      <c r="AL1560">
        <f t="shared" si="309"/>
        <v>0</v>
      </c>
      <c r="AM1560">
        <f t="shared" si="310"/>
        <v>0</v>
      </c>
      <c r="AN1560">
        <f t="shared" si="311"/>
        <v>0</v>
      </c>
      <c r="AO1560">
        <f t="shared" si="312"/>
        <v>0</v>
      </c>
    </row>
    <row r="1561" spans="1:41" x14ac:dyDescent="0.2">
      <c r="A1561" s="9">
        <f>'Cost per option'!A1569</f>
        <v>0</v>
      </c>
      <c r="B1561" t="str">
        <f>_xlfn.IFNA(VLOOKUP(A1561,'Energy balance options'!A$7:C$3000,3,FALSE),"")</f>
        <v/>
      </c>
      <c r="C1561">
        <f>SUMIFS('Energy balance options'!$F$7:$F$3000,'Energy balance options'!$B$7:$B$3000,HeatGen!C$2,'Energy balance options'!$A$7:$A$3000,HeatGen!$A1561)</f>
        <v>0</v>
      </c>
      <c r="D1561">
        <f>SUMIFS('Energy balance options'!$F$7:$F$3000,'Energy balance options'!$B$7:$B$3000,HeatGen!D$2,'Energy balance options'!$A$7:$A$3000,HeatGen!$A1561)</f>
        <v>0</v>
      </c>
      <c r="E1561">
        <f>SUMIFS('Energy balance options'!$F$7:$F$3000,'Energy balance options'!$B$7:$B$3000,HeatGen!E$2,'Energy balance options'!$A$7:$A$3000,HeatGen!$A1561)</f>
        <v>0</v>
      </c>
      <c r="F1561">
        <f>SUMIFS('Energy balance options'!$F$7:$F$3000,'Energy balance options'!$B$7:$B$3000,HeatGen!F$2,'Energy balance options'!$A$7:$A$3000,HeatGen!$A1561)</f>
        <v>0</v>
      </c>
      <c r="G1561">
        <f>SUMIFS('Energy balance options'!$F$7:$F$3000,'Energy balance options'!$B$7:$B$3000,HeatGen!G$2,'Energy balance options'!$A$7:$A$3000,HeatGen!$A1561)</f>
        <v>0</v>
      </c>
      <c r="H1561">
        <f>SUMIFS('Energy balance options'!$F$7:$F$3000,'Energy balance options'!$B$7:$B$3000,HeatGen!H$2,'Energy balance options'!$A$7:$A$3000,HeatGen!$A1561)</f>
        <v>0</v>
      </c>
      <c r="I1561">
        <f>SUMIFS('Energy balance options'!$F$7:$F$3000,'Energy balance options'!$B$7:$B$3000,HeatGen!I$2,'Energy balance options'!$A$7:$A$3000,HeatGen!$A1561)</f>
        <v>0</v>
      </c>
      <c r="J1561">
        <f>SUMIFS('Energy balance options'!$F$7:$F$3000,'Energy balance options'!$B$7:$B$3000,HeatGen!J$2,'Energy balance options'!$A$7:$A$3000,HeatGen!$A1561)</f>
        <v>0</v>
      </c>
      <c r="K1561">
        <f>SUMIFS('Energy balance options'!$F$7:$F$3000,'Energy balance options'!$B$7:$B$3000,HeatGen!K$2,'Energy balance options'!$A$7:$A$3000,HeatGen!$A1561)</f>
        <v>0</v>
      </c>
      <c r="L1561">
        <f>SUMIFS('Energy balance options'!$F$7:$F$3000,'Energy balance options'!$B$7:$B$3000,HeatGen!L$2,'Energy balance options'!$A$7:$A$3000,HeatGen!$A1561)</f>
        <v>0</v>
      </c>
      <c r="M1561">
        <f>SUMIFS('Energy balance options'!$F$7:$F$3000,'Energy balance options'!$B$7:$B$3000,HeatGen!M$2,'Energy balance options'!$A$7:$A$3000,HeatGen!$A1561)</f>
        <v>0</v>
      </c>
      <c r="N1561">
        <f>SUMIFS('Energy balance options'!$F$7:$F$3000,'Energy balance options'!$B$7:$B$3000,HeatGen!N$2,'Energy balance options'!$A$7:$A$3000,HeatGen!$A1561)</f>
        <v>0</v>
      </c>
      <c r="P1561">
        <f>SUMIFS('Energy balance options'!$F$7:$F$3000,'Energy balance options'!$B$7:$B$3000,HeatGen!P$2,'Energy balance options'!$A$7:$A$3000,HeatGen!$A1561)</f>
        <v>0</v>
      </c>
      <c r="Q1561">
        <f>SUMIFS('Energy balance options'!$F$7:$F$3000,'Energy balance options'!$B$7:$B$3000,HeatGen!Q$2,'Energy balance options'!$A$7:$A$3000,HeatGen!$A1561)</f>
        <v>0</v>
      </c>
      <c r="R1561">
        <f>SUMIFS('Energy balance options'!$F$7:$F$3000,'Energy balance options'!$B$7:$B$3000,HeatGen!R$2,'Energy balance options'!$A$7:$A$3000,HeatGen!$A1561)</f>
        <v>0</v>
      </c>
      <c r="S1561">
        <f>SUMIFS('Energy balance options'!$G$7:$G$3000,'Energy balance options'!$B$7:$B$3000,HeatGen!S$2,'Energy balance options'!$A$7:$A$3000,HeatGen!$A1561)</f>
        <v>0</v>
      </c>
      <c r="T1561">
        <f>SUMIFS('Energy balance options'!$G$7:$G$3000,'Energy balance options'!$B$7:$B$3000,HeatGen!T$2,'Energy balance options'!$A$7:$A$3000,HeatGen!$A1561)</f>
        <v>0</v>
      </c>
      <c r="U1561">
        <f>SUMIFS('Energy balance options'!$G$7:$G$3000,'Energy balance options'!$B$7:$B$3000,HeatGen!U$2,'Energy balance options'!$A$7:$A$3000,HeatGen!$A1561)</f>
        <v>0</v>
      </c>
      <c r="V1561">
        <f>SUMIFS('Energy balance options'!$G$7:$G$3000,'Energy balance options'!$B$7:$B$3000,HeatGen!V$2,'Energy balance options'!$A$7:$A$3000,HeatGen!$A1561)</f>
        <v>0</v>
      </c>
      <c r="W1561">
        <f>SUMIFS('Energy balance options'!$G$7:$G$3000,'Energy balance options'!$B$7:$B$3000,HeatGen!W$2,'Energy balance options'!$A$7:$A$3000,HeatGen!$A1561)</f>
        <v>0</v>
      </c>
      <c r="X1561">
        <f>SUMIFS('Energy balance options'!$G$7:$G$3000,'Energy balance options'!$B$7:$B$3000,HeatGen!X$2,'Energy balance options'!$A$7:$A$3000,HeatGen!$A1561)</f>
        <v>0</v>
      </c>
      <c r="AG1561">
        <f t="shared" si="304"/>
        <v>0</v>
      </c>
      <c r="AH1561">
        <f t="shared" si="305"/>
        <v>0</v>
      </c>
      <c r="AI1561">
        <f t="shared" si="306"/>
        <v>0</v>
      </c>
      <c r="AJ1561">
        <f t="shared" si="307"/>
        <v>0</v>
      </c>
      <c r="AK1561">
        <f t="shared" si="308"/>
        <v>0</v>
      </c>
      <c r="AL1561">
        <f t="shared" si="309"/>
        <v>0</v>
      </c>
      <c r="AM1561">
        <f t="shared" si="310"/>
        <v>0</v>
      </c>
      <c r="AN1561">
        <f t="shared" si="311"/>
        <v>0</v>
      </c>
      <c r="AO1561">
        <f t="shared" si="312"/>
        <v>0</v>
      </c>
    </row>
    <row r="1562" spans="1:41" x14ac:dyDescent="0.2">
      <c r="A1562" s="9">
        <f>'Cost per option'!A1570</f>
        <v>0</v>
      </c>
      <c r="B1562" t="str">
        <f>_xlfn.IFNA(VLOOKUP(A1562,'Energy balance options'!A$7:C$3000,3,FALSE),"")</f>
        <v/>
      </c>
      <c r="C1562">
        <f>SUMIFS('Energy balance options'!$F$7:$F$3000,'Energy balance options'!$B$7:$B$3000,HeatGen!C$2,'Energy balance options'!$A$7:$A$3000,HeatGen!$A1562)</f>
        <v>0</v>
      </c>
      <c r="D1562">
        <f>SUMIFS('Energy balance options'!$F$7:$F$3000,'Energy balance options'!$B$7:$B$3000,HeatGen!D$2,'Energy balance options'!$A$7:$A$3000,HeatGen!$A1562)</f>
        <v>0</v>
      </c>
      <c r="E1562">
        <f>SUMIFS('Energy balance options'!$F$7:$F$3000,'Energy balance options'!$B$7:$B$3000,HeatGen!E$2,'Energy balance options'!$A$7:$A$3000,HeatGen!$A1562)</f>
        <v>0</v>
      </c>
      <c r="F1562">
        <f>SUMIFS('Energy balance options'!$F$7:$F$3000,'Energy balance options'!$B$7:$B$3000,HeatGen!F$2,'Energy balance options'!$A$7:$A$3000,HeatGen!$A1562)</f>
        <v>0</v>
      </c>
      <c r="G1562">
        <f>SUMIFS('Energy balance options'!$F$7:$F$3000,'Energy balance options'!$B$7:$B$3000,HeatGen!G$2,'Energy balance options'!$A$7:$A$3000,HeatGen!$A1562)</f>
        <v>0</v>
      </c>
      <c r="H1562">
        <f>SUMIFS('Energy balance options'!$F$7:$F$3000,'Energy balance options'!$B$7:$B$3000,HeatGen!H$2,'Energy balance options'!$A$7:$A$3000,HeatGen!$A1562)</f>
        <v>0</v>
      </c>
      <c r="I1562">
        <f>SUMIFS('Energy balance options'!$F$7:$F$3000,'Energy balance options'!$B$7:$B$3000,HeatGen!I$2,'Energy balance options'!$A$7:$A$3000,HeatGen!$A1562)</f>
        <v>0</v>
      </c>
      <c r="J1562">
        <f>SUMIFS('Energy balance options'!$F$7:$F$3000,'Energy balance options'!$B$7:$B$3000,HeatGen!J$2,'Energy balance options'!$A$7:$A$3000,HeatGen!$A1562)</f>
        <v>0</v>
      </c>
      <c r="K1562">
        <f>SUMIFS('Energy balance options'!$F$7:$F$3000,'Energy balance options'!$B$7:$B$3000,HeatGen!K$2,'Energy balance options'!$A$7:$A$3000,HeatGen!$A1562)</f>
        <v>0</v>
      </c>
      <c r="L1562">
        <f>SUMIFS('Energy balance options'!$F$7:$F$3000,'Energy balance options'!$B$7:$B$3000,HeatGen!L$2,'Energy balance options'!$A$7:$A$3000,HeatGen!$A1562)</f>
        <v>0</v>
      </c>
      <c r="M1562">
        <f>SUMIFS('Energy balance options'!$F$7:$F$3000,'Energy balance options'!$B$7:$B$3000,HeatGen!M$2,'Energy balance options'!$A$7:$A$3000,HeatGen!$A1562)</f>
        <v>0</v>
      </c>
      <c r="N1562">
        <f>SUMIFS('Energy balance options'!$F$7:$F$3000,'Energy balance options'!$B$7:$B$3000,HeatGen!N$2,'Energy balance options'!$A$7:$A$3000,HeatGen!$A1562)</f>
        <v>0</v>
      </c>
      <c r="P1562">
        <f>SUMIFS('Energy balance options'!$F$7:$F$3000,'Energy balance options'!$B$7:$B$3000,HeatGen!P$2,'Energy balance options'!$A$7:$A$3000,HeatGen!$A1562)</f>
        <v>0</v>
      </c>
      <c r="Q1562">
        <f>SUMIFS('Energy balance options'!$F$7:$F$3000,'Energy balance options'!$B$7:$B$3000,HeatGen!Q$2,'Energy balance options'!$A$7:$A$3000,HeatGen!$A1562)</f>
        <v>0</v>
      </c>
      <c r="R1562">
        <f>SUMIFS('Energy balance options'!$F$7:$F$3000,'Energy balance options'!$B$7:$B$3000,HeatGen!R$2,'Energy balance options'!$A$7:$A$3000,HeatGen!$A1562)</f>
        <v>0</v>
      </c>
      <c r="S1562">
        <f>SUMIFS('Energy balance options'!$G$7:$G$3000,'Energy balance options'!$B$7:$B$3000,HeatGen!S$2,'Energy balance options'!$A$7:$A$3000,HeatGen!$A1562)</f>
        <v>0</v>
      </c>
      <c r="T1562">
        <f>SUMIFS('Energy balance options'!$G$7:$G$3000,'Energy balance options'!$B$7:$B$3000,HeatGen!T$2,'Energy balance options'!$A$7:$A$3000,HeatGen!$A1562)</f>
        <v>0</v>
      </c>
      <c r="U1562">
        <f>SUMIFS('Energy balance options'!$G$7:$G$3000,'Energy balance options'!$B$7:$B$3000,HeatGen!U$2,'Energy balance options'!$A$7:$A$3000,HeatGen!$A1562)</f>
        <v>0</v>
      </c>
      <c r="V1562">
        <f>SUMIFS('Energy balance options'!$G$7:$G$3000,'Energy balance options'!$B$7:$B$3000,HeatGen!V$2,'Energy balance options'!$A$7:$A$3000,HeatGen!$A1562)</f>
        <v>0</v>
      </c>
      <c r="W1562">
        <f>SUMIFS('Energy balance options'!$G$7:$G$3000,'Energy balance options'!$B$7:$B$3000,HeatGen!W$2,'Energy balance options'!$A$7:$A$3000,HeatGen!$A1562)</f>
        <v>0</v>
      </c>
      <c r="X1562">
        <f>SUMIFS('Energy balance options'!$G$7:$G$3000,'Energy balance options'!$B$7:$B$3000,HeatGen!X$2,'Energy balance options'!$A$7:$A$3000,HeatGen!$A1562)</f>
        <v>0</v>
      </c>
      <c r="AG1562">
        <f t="shared" si="304"/>
        <v>0</v>
      </c>
      <c r="AH1562">
        <f t="shared" si="305"/>
        <v>0</v>
      </c>
      <c r="AI1562">
        <f t="shared" si="306"/>
        <v>0</v>
      </c>
      <c r="AJ1562">
        <f t="shared" si="307"/>
        <v>0</v>
      </c>
      <c r="AK1562">
        <f t="shared" si="308"/>
        <v>0</v>
      </c>
      <c r="AL1562">
        <f t="shared" si="309"/>
        <v>0</v>
      </c>
      <c r="AM1562">
        <f t="shared" si="310"/>
        <v>0</v>
      </c>
      <c r="AN1562">
        <f t="shared" si="311"/>
        <v>0</v>
      </c>
      <c r="AO1562">
        <f t="shared" si="312"/>
        <v>0</v>
      </c>
    </row>
    <row r="1563" spans="1:41" x14ac:dyDescent="0.2">
      <c r="A1563" s="9">
        <f>'Cost per option'!A1571</f>
        <v>0</v>
      </c>
      <c r="B1563" t="str">
        <f>_xlfn.IFNA(VLOOKUP(A1563,'Energy balance options'!A$7:C$3000,3,FALSE),"")</f>
        <v/>
      </c>
      <c r="C1563">
        <f>SUMIFS('Energy balance options'!$F$7:$F$3000,'Energy balance options'!$B$7:$B$3000,HeatGen!C$2,'Energy balance options'!$A$7:$A$3000,HeatGen!$A1563)</f>
        <v>0</v>
      </c>
      <c r="D1563">
        <f>SUMIFS('Energy balance options'!$F$7:$F$3000,'Energy balance options'!$B$7:$B$3000,HeatGen!D$2,'Energy balance options'!$A$7:$A$3000,HeatGen!$A1563)</f>
        <v>0</v>
      </c>
      <c r="E1563">
        <f>SUMIFS('Energy balance options'!$F$7:$F$3000,'Energy balance options'!$B$7:$B$3000,HeatGen!E$2,'Energy balance options'!$A$7:$A$3000,HeatGen!$A1563)</f>
        <v>0</v>
      </c>
      <c r="F1563">
        <f>SUMIFS('Energy balance options'!$F$7:$F$3000,'Energy balance options'!$B$7:$B$3000,HeatGen!F$2,'Energy balance options'!$A$7:$A$3000,HeatGen!$A1563)</f>
        <v>0</v>
      </c>
      <c r="G1563">
        <f>SUMIFS('Energy balance options'!$F$7:$F$3000,'Energy balance options'!$B$7:$B$3000,HeatGen!G$2,'Energy balance options'!$A$7:$A$3000,HeatGen!$A1563)</f>
        <v>0</v>
      </c>
      <c r="H1563">
        <f>SUMIFS('Energy balance options'!$F$7:$F$3000,'Energy balance options'!$B$7:$B$3000,HeatGen!H$2,'Energy balance options'!$A$7:$A$3000,HeatGen!$A1563)</f>
        <v>0</v>
      </c>
      <c r="I1563">
        <f>SUMIFS('Energy balance options'!$F$7:$F$3000,'Energy balance options'!$B$7:$B$3000,HeatGen!I$2,'Energy balance options'!$A$7:$A$3000,HeatGen!$A1563)</f>
        <v>0</v>
      </c>
      <c r="J1563">
        <f>SUMIFS('Energy balance options'!$F$7:$F$3000,'Energy balance options'!$B$7:$B$3000,HeatGen!J$2,'Energy balance options'!$A$7:$A$3000,HeatGen!$A1563)</f>
        <v>0</v>
      </c>
      <c r="K1563">
        <f>SUMIFS('Energy balance options'!$F$7:$F$3000,'Energy balance options'!$B$7:$B$3000,HeatGen!K$2,'Energy balance options'!$A$7:$A$3000,HeatGen!$A1563)</f>
        <v>0</v>
      </c>
      <c r="L1563">
        <f>SUMIFS('Energy balance options'!$F$7:$F$3000,'Energy balance options'!$B$7:$B$3000,HeatGen!L$2,'Energy balance options'!$A$7:$A$3000,HeatGen!$A1563)</f>
        <v>0</v>
      </c>
      <c r="M1563">
        <f>SUMIFS('Energy balance options'!$F$7:$F$3000,'Energy balance options'!$B$7:$B$3000,HeatGen!M$2,'Energy balance options'!$A$7:$A$3000,HeatGen!$A1563)</f>
        <v>0</v>
      </c>
      <c r="N1563">
        <f>SUMIFS('Energy balance options'!$F$7:$F$3000,'Energy balance options'!$B$7:$B$3000,HeatGen!N$2,'Energy balance options'!$A$7:$A$3000,HeatGen!$A1563)</f>
        <v>0</v>
      </c>
      <c r="P1563">
        <f>SUMIFS('Energy balance options'!$F$7:$F$3000,'Energy balance options'!$B$7:$B$3000,HeatGen!P$2,'Energy balance options'!$A$7:$A$3000,HeatGen!$A1563)</f>
        <v>0</v>
      </c>
      <c r="Q1563">
        <f>SUMIFS('Energy balance options'!$F$7:$F$3000,'Energy balance options'!$B$7:$B$3000,HeatGen!Q$2,'Energy balance options'!$A$7:$A$3000,HeatGen!$A1563)</f>
        <v>0</v>
      </c>
      <c r="R1563">
        <f>SUMIFS('Energy balance options'!$F$7:$F$3000,'Energy balance options'!$B$7:$B$3000,HeatGen!R$2,'Energy balance options'!$A$7:$A$3000,HeatGen!$A1563)</f>
        <v>0</v>
      </c>
      <c r="S1563">
        <f>SUMIFS('Energy balance options'!$G$7:$G$3000,'Energy balance options'!$B$7:$B$3000,HeatGen!S$2,'Energy balance options'!$A$7:$A$3000,HeatGen!$A1563)</f>
        <v>0</v>
      </c>
      <c r="T1563">
        <f>SUMIFS('Energy balance options'!$G$7:$G$3000,'Energy balance options'!$B$7:$B$3000,HeatGen!T$2,'Energy balance options'!$A$7:$A$3000,HeatGen!$A1563)</f>
        <v>0</v>
      </c>
      <c r="U1563">
        <f>SUMIFS('Energy balance options'!$G$7:$G$3000,'Energy balance options'!$B$7:$B$3000,HeatGen!U$2,'Energy balance options'!$A$7:$A$3000,HeatGen!$A1563)</f>
        <v>0</v>
      </c>
      <c r="V1563">
        <f>SUMIFS('Energy balance options'!$G$7:$G$3000,'Energy balance options'!$B$7:$B$3000,HeatGen!V$2,'Energy balance options'!$A$7:$A$3000,HeatGen!$A1563)</f>
        <v>0</v>
      </c>
      <c r="W1563">
        <f>SUMIFS('Energy balance options'!$G$7:$G$3000,'Energy balance options'!$B$7:$B$3000,HeatGen!W$2,'Energy balance options'!$A$7:$A$3000,HeatGen!$A1563)</f>
        <v>0</v>
      </c>
      <c r="X1563">
        <f>SUMIFS('Energy balance options'!$G$7:$G$3000,'Energy balance options'!$B$7:$B$3000,HeatGen!X$2,'Energy balance options'!$A$7:$A$3000,HeatGen!$A1563)</f>
        <v>0</v>
      </c>
      <c r="AG1563">
        <f t="shared" si="304"/>
        <v>0</v>
      </c>
      <c r="AH1563">
        <f t="shared" si="305"/>
        <v>0</v>
      </c>
      <c r="AI1563">
        <f t="shared" si="306"/>
        <v>0</v>
      </c>
      <c r="AJ1563">
        <f t="shared" si="307"/>
        <v>0</v>
      </c>
      <c r="AK1563">
        <f t="shared" si="308"/>
        <v>0</v>
      </c>
      <c r="AL1563">
        <f t="shared" si="309"/>
        <v>0</v>
      </c>
      <c r="AM1563">
        <f t="shared" si="310"/>
        <v>0</v>
      </c>
      <c r="AN1563">
        <f t="shared" si="311"/>
        <v>0</v>
      </c>
      <c r="AO1563">
        <f t="shared" si="312"/>
        <v>0</v>
      </c>
    </row>
    <row r="1564" spans="1:41" x14ac:dyDescent="0.2">
      <c r="A1564" s="9">
        <f>'Cost per option'!A1572</f>
        <v>0</v>
      </c>
      <c r="B1564" t="str">
        <f>_xlfn.IFNA(VLOOKUP(A1564,'Energy balance options'!A$7:C$3000,3,FALSE),"")</f>
        <v/>
      </c>
      <c r="C1564">
        <f>SUMIFS('Energy balance options'!$F$7:$F$3000,'Energy balance options'!$B$7:$B$3000,HeatGen!C$2,'Energy balance options'!$A$7:$A$3000,HeatGen!$A1564)</f>
        <v>0</v>
      </c>
      <c r="D1564">
        <f>SUMIFS('Energy balance options'!$F$7:$F$3000,'Energy balance options'!$B$7:$B$3000,HeatGen!D$2,'Energy balance options'!$A$7:$A$3000,HeatGen!$A1564)</f>
        <v>0</v>
      </c>
      <c r="E1564">
        <f>SUMIFS('Energy balance options'!$F$7:$F$3000,'Energy balance options'!$B$7:$B$3000,HeatGen!E$2,'Energy balance options'!$A$7:$A$3000,HeatGen!$A1564)</f>
        <v>0</v>
      </c>
      <c r="F1564">
        <f>SUMIFS('Energy balance options'!$F$7:$F$3000,'Energy balance options'!$B$7:$B$3000,HeatGen!F$2,'Energy balance options'!$A$7:$A$3000,HeatGen!$A1564)</f>
        <v>0</v>
      </c>
      <c r="G1564">
        <f>SUMIFS('Energy balance options'!$F$7:$F$3000,'Energy balance options'!$B$7:$B$3000,HeatGen!G$2,'Energy balance options'!$A$7:$A$3000,HeatGen!$A1564)</f>
        <v>0</v>
      </c>
      <c r="H1564">
        <f>SUMIFS('Energy balance options'!$F$7:$F$3000,'Energy balance options'!$B$7:$B$3000,HeatGen!H$2,'Energy balance options'!$A$7:$A$3000,HeatGen!$A1564)</f>
        <v>0</v>
      </c>
      <c r="I1564">
        <f>SUMIFS('Energy balance options'!$F$7:$F$3000,'Energy balance options'!$B$7:$B$3000,HeatGen!I$2,'Energy balance options'!$A$7:$A$3000,HeatGen!$A1564)</f>
        <v>0</v>
      </c>
      <c r="J1564">
        <f>SUMIFS('Energy balance options'!$F$7:$F$3000,'Energy balance options'!$B$7:$B$3000,HeatGen!J$2,'Energy balance options'!$A$7:$A$3000,HeatGen!$A1564)</f>
        <v>0</v>
      </c>
      <c r="K1564">
        <f>SUMIFS('Energy balance options'!$F$7:$F$3000,'Energy balance options'!$B$7:$B$3000,HeatGen!K$2,'Energy balance options'!$A$7:$A$3000,HeatGen!$A1564)</f>
        <v>0</v>
      </c>
      <c r="L1564">
        <f>SUMIFS('Energy balance options'!$F$7:$F$3000,'Energy balance options'!$B$7:$B$3000,HeatGen!L$2,'Energy balance options'!$A$7:$A$3000,HeatGen!$A1564)</f>
        <v>0</v>
      </c>
      <c r="M1564">
        <f>SUMIFS('Energy balance options'!$F$7:$F$3000,'Energy balance options'!$B$7:$B$3000,HeatGen!M$2,'Energy balance options'!$A$7:$A$3000,HeatGen!$A1564)</f>
        <v>0</v>
      </c>
      <c r="N1564">
        <f>SUMIFS('Energy balance options'!$F$7:$F$3000,'Energy balance options'!$B$7:$B$3000,HeatGen!N$2,'Energy balance options'!$A$7:$A$3000,HeatGen!$A1564)</f>
        <v>0</v>
      </c>
      <c r="P1564">
        <f>SUMIFS('Energy balance options'!$F$7:$F$3000,'Energy balance options'!$B$7:$B$3000,HeatGen!P$2,'Energy balance options'!$A$7:$A$3000,HeatGen!$A1564)</f>
        <v>0</v>
      </c>
      <c r="Q1564">
        <f>SUMIFS('Energy balance options'!$F$7:$F$3000,'Energy balance options'!$B$7:$B$3000,HeatGen!Q$2,'Energy balance options'!$A$7:$A$3000,HeatGen!$A1564)</f>
        <v>0</v>
      </c>
      <c r="R1564">
        <f>SUMIFS('Energy balance options'!$F$7:$F$3000,'Energy balance options'!$B$7:$B$3000,HeatGen!R$2,'Energy balance options'!$A$7:$A$3000,HeatGen!$A1564)</f>
        <v>0</v>
      </c>
      <c r="S1564">
        <f>SUMIFS('Energy balance options'!$G$7:$G$3000,'Energy balance options'!$B$7:$B$3000,HeatGen!S$2,'Energy balance options'!$A$7:$A$3000,HeatGen!$A1564)</f>
        <v>0</v>
      </c>
      <c r="T1564">
        <f>SUMIFS('Energy balance options'!$G$7:$G$3000,'Energy balance options'!$B$7:$B$3000,HeatGen!T$2,'Energy balance options'!$A$7:$A$3000,HeatGen!$A1564)</f>
        <v>0</v>
      </c>
      <c r="U1564">
        <f>SUMIFS('Energy balance options'!$G$7:$G$3000,'Energy balance options'!$B$7:$B$3000,HeatGen!U$2,'Energy balance options'!$A$7:$A$3000,HeatGen!$A1564)</f>
        <v>0</v>
      </c>
      <c r="V1564">
        <f>SUMIFS('Energy balance options'!$G$7:$G$3000,'Energy balance options'!$B$7:$B$3000,HeatGen!V$2,'Energy balance options'!$A$7:$A$3000,HeatGen!$A1564)</f>
        <v>0</v>
      </c>
      <c r="W1564">
        <f>SUMIFS('Energy balance options'!$G$7:$G$3000,'Energy balance options'!$B$7:$B$3000,HeatGen!W$2,'Energy balance options'!$A$7:$A$3000,HeatGen!$A1564)</f>
        <v>0</v>
      </c>
      <c r="X1564">
        <f>SUMIFS('Energy balance options'!$G$7:$G$3000,'Energy balance options'!$B$7:$B$3000,HeatGen!X$2,'Energy balance options'!$A$7:$A$3000,HeatGen!$A1564)</f>
        <v>0</v>
      </c>
      <c r="AG1564">
        <f t="shared" si="304"/>
        <v>0</v>
      </c>
      <c r="AH1564">
        <f t="shared" si="305"/>
        <v>0</v>
      </c>
      <c r="AI1564">
        <f t="shared" si="306"/>
        <v>0</v>
      </c>
      <c r="AJ1564">
        <f t="shared" si="307"/>
        <v>0</v>
      </c>
      <c r="AK1564">
        <f t="shared" si="308"/>
        <v>0</v>
      </c>
      <c r="AL1564">
        <f t="shared" si="309"/>
        <v>0</v>
      </c>
      <c r="AM1564">
        <f t="shared" si="310"/>
        <v>0</v>
      </c>
      <c r="AN1564">
        <f t="shared" si="311"/>
        <v>0</v>
      </c>
      <c r="AO1564">
        <f t="shared" si="312"/>
        <v>0</v>
      </c>
    </row>
    <row r="1565" spans="1:41" x14ac:dyDescent="0.2">
      <c r="A1565" s="9">
        <f>'Cost per option'!A1573</f>
        <v>0</v>
      </c>
      <c r="B1565" t="str">
        <f>_xlfn.IFNA(VLOOKUP(A1565,'Energy balance options'!A$7:C$3000,3,FALSE),"")</f>
        <v/>
      </c>
      <c r="C1565">
        <f>SUMIFS('Energy balance options'!$F$7:$F$3000,'Energy balance options'!$B$7:$B$3000,HeatGen!C$2,'Energy balance options'!$A$7:$A$3000,HeatGen!$A1565)</f>
        <v>0</v>
      </c>
      <c r="D1565">
        <f>SUMIFS('Energy balance options'!$F$7:$F$3000,'Energy balance options'!$B$7:$B$3000,HeatGen!D$2,'Energy balance options'!$A$7:$A$3000,HeatGen!$A1565)</f>
        <v>0</v>
      </c>
      <c r="E1565">
        <f>SUMIFS('Energy balance options'!$F$7:$F$3000,'Energy balance options'!$B$7:$B$3000,HeatGen!E$2,'Energy balance options'!$A$7:$A$3000,HeatGen!$A1565)</f>
        <v>0</v>
      </c>
      <c r="F1565">
        <f>SUMIFS('Energy balance options'!$F$7:$F$3000,'Energy balance options'!$B$7:$B$3000,HeatGen!F$2,'Energy balance options'!$A$7:$A$3000,HeatGen!$A1565)</f>
        <v>0</v>
      </c>
      <c r="G1565">
        <f>SUMIFS('Energy balance options'!$F$7:$F$3000,'Energy balance options'!$B$7:$B$3000,HeatGen!G$2,'Energy balance options'!$A$7:$A$3000,HeatGen!$A1565)</f>
        <v>0</v>
      </c>
      <c r="H1565">
        <f>SUMIFS('Energy balance options'!$F$7:$F$3000,'Energy balance options'!$B$7:$B$3000,HeatGen!H$2,'Energy balance options'!$A$7:$A$3000,HeatGen!$A1565)</f>
        <v>0</v>
      </c>
      <c r="I1565">
        <f>SUMIFS('Energy balance options'!$F$7:$F$3000,'Energy balance options'!$B$7:$B$3000,HeatGen!I$2,'Energy balance options'!$A$7:$A$3000,HeatGen!$A1565)</f>
        <v>0</v>
      </c>
      <c r="J1565">
        <f>SUMIFS('Energy balance options'!$F$7:$F$3000,'Energy balance options'!$B$7:$B$3000,HeatGen!J$2,'Energy balance options'!$A$7:$A$3000,HeatGen!$A1565)</f>
        <v>0</v>
      </c>
      <c r="K1565">
        <f>SUMIFS('Energy balance options'!$F$7:$F$3000,'Energy balance options'!$B$7:$B$3000,HeatGen!K$2,'Energy balance options'!$A$7:$A$3000,HeatGen!$A1565)</f>
        <v>0</v>
      </c>
      <c r="L1565">
        <f>SUMIFS('Energy balance options'!$F$7:$F$3000,'Energy balance options'!$B$7:$B$3000,HeatGen!L$2,'Energy balance options'!$A$7:$A$3000,HeatGen!$A1565)</f>
        <v>0</v>
      </c>
      <c r="M1565">
        <f>SUMIFS('Energy balance options'!$F$7:$F$3000,'Energy balance options'!$B$7:$B$3000,HeatGen!M$2,'Energy balance options'!$A$7:$A$3000,HeatGen!$A1565)</f>
        <v>0</v>
      </c>
      <c r="N1565">
        <f>SUMIFS('Energy balance options'!$F$7:$F$3000,'Energy balance options'!$B$7:$B$3000,HeatGen!N$2,'Energy balance options'!$A$7:$A$3000,HeatGen!$A1565)</f>
        <v>0</v>
      </c>
      <c r="P1565">
        <f>SUMIFS('Energy balance options'!$F$7:$F$3000,'Energy balance options'!$B$7:$B$3000,HeatGen!P$2,'Energy balance options'!$A$7:$A$3000,HeatGen!$A1565)</f>
        <v>0</v>
      </c>
      <c r="Q1565">
        <f>SUMIFS('Energy balance options'!$F$7:$F$3000,'Energy balance options'!$B$7:$B$3000,HeatGen!Q$2,'Energy balance options'!$A$7:$A$3000,HeatGen!$A1565)</f>
        <v>0</v>
      </c>
      <c r="R1565">
        <f>SUMIFS('Energy balance options'!$F$7:$F$3000,'Energy balance options'!$B$7:$B$3000,HeatGen!R$2,'Energy balance options'!$A$7:$A$3000,HeatGen!$A1565)</f>
        <v>0</v>
      </c>
      <c r="S1565">
        <f>SUMIFS('Energy balance options'!$G$7:$G$3000,'Energy balance options'!$B$7:$B$3000,HeatGen!S$2,'Energy balance options'!$A$7:$A$3000,HeatGen!$A1565)</f>
        <v>0</v>
      </c>
      <c r="T1565">
        <f>SUMIFS('Energy balance options'!$G$7:$G$3000,'Energy balance options'!$B$7:$B$3000,HeatGen!T$2,'Energy balance options'!$A$7:$A$3000,HeatGen!$A1565)</f>
        <v>0</v>
      </c>
      <c r="U1565">
        <f>SUMIFS('Energy balance options'!$G$7:$G$3000,'Energy balance options'!$B$7:$B$3000,HeatGen!U$2,'Energy balance options'!$A$7:$A$3000,HeatGen!$A1565)</f>
        <v>0</v>
      </c>
      <c r="V1565">
        <f>SUMIFS('Energy balance options'!$G$7:$G$3000,'Energy balance options'!$B$7:$B$3000,HeatGen!V$2,'Energy balance options'!$A$7:$A$3000,HeatGen!$A1565)</f>
        <v>0</v>
      </c>
      <c r="W1565">
        <f>SUMIFS('Energy balance options'!$G$7:$G$3000,'Energy balance options'!$B$7:$B$3000,HeatGen!W$2,'Energy balance options'!$A$7:$A$3000,HeatGen!$A1565)</f>
        <v>0</v>
      </c>
      <c r="X1565">
        <f>SUMIFS('Energy balance options'!$G$7:$G$3000,'Energy balance options'!$B$7:$B$3000,HeatGen!X$2,'Energy balance options'!$A$7:$A$3000,HeatGen!$A1565)</f>
        <v>0</v>
      </c>
      <c r="AG1565">
        <f t="shared" si="304"/>
        <v>0</v>
      </c>
      <c r="AH1565">
        <f t="shared" si="305"/>
        <v>0</v>
      </c>
      <c r="AI1565">
        <f t="shared" si="306"/>
        <v>0</v>
      </c>
      <c r="AJ1565">
        <f t="shared" si="307"/>
        <v>0</v>
      </c>
      <c r="AK1565">
        <f t="shared" si="308"/>
        <v>0</v>
      </c>
      <c r="AL1565">
        <f t="shared" si="309"/>
        <v>0</v>
      </c>
      <c r="AM1565">
        <f t="shared" si="310"/>
        <v>0</v>
      </c>
      <c r="AN1565">
        <f t="shared" si="311"/>
        <v>0</v>
      </c>
      <c r="AO1565">
        <f t="shared" si="312"/>
        <v>0</v>
      </c>
    </row>
    <row r="1566" spans="1:41" x14ac:dyDescent="0.2">
      <c r="A1566" s="9">
        <f>'Cost per option'!A1574</f>
        <v>0</v>
      </c>
      <c r="B1566" t="str">
        <f>_xlfn.IFNA(VLOOKUP(A1566,'Energy balance options'!A$7:C$3000,3,FALSE),"")</f>
        <v/>
      </c>
      <c r="C1566">
        <f>SUMIFS('Energy balance options'!$F$7:$F$3000,'Energy balance options'!$B$7:$B$3000,HeatGen!C$2,'Energy balance options'!$A$7:$A$3000,HeatGen!$A1566)</f>
        <v>0</v>
      </c>
      <c r="D1566">
        <f>SUMIFS('Energy balance options'!$F$7:$F$3000,'Energy balance options'!$B$7:$B$3000,HeatGen!D$2,'Energy balance options'!$A$7:$A$3000,HeatGen!$A1566)</f>
        <v>0</v>
      </c>
      <c r="E1566">
        <f>SUMIFS('Energy balance options'!$F$7:$F$3000,'Energy balance options'!$B$7:$B$3000,HeatGen!E$2,'Energy balance options'!$A$7:$A$3000,HeatGen!$A1566)</f>
        <v>0</v>
      </c>
      <c r="F1566">
        <f>SUMIFS('Energy balance options'!$F$7:$F$3000,'Energy balance options'!$B$7:$B$3000,HeatGen!F$2,'Energy balance options'!$A$7:$A$3000,HeatGen!$A1566)</f>
        <v>0</v>
      </c>
      <c r="G1566">
        <f>SUMIFS('Energy balance options'!$F$7:$F$3000,'Energy balance options'!$B$7:$B$3000,HeatGen!G$2,'Energy balance options'!$A$7:$A$3000,HeatGen!$A1566)</f>
        <v>0</v>
      </c>
      <c r="H1566">
        <f>SUMIFS('Energy balance options'!$F$7:$F$3000,'Energy balance options'!$B$7:$B$3000,HeatGen!H$2,'Energy balance options'!$A$7:$A$3000,HeatGen!$A1566)</f>
        <v>0</v>
      </c>
      <c r="I1566">
        <f>SUMIFS('Energy balance options'!$F$7:$F$3000,'Energy balance options'!$B$7:$B$3000,HeatGen!I$2,'Energy balance options'!$A$7:$A$3000,HeatGen!$A1566)</f>
        <v>0</v>
      </c>
      <c r="J1566">
        <f>SUMIFS('Energy balance options'!$F$7:$F$3000,'Energy balance options'!$B$7:$B$3000,HeatGen!J$2,'Energy balance options'!$A$7:$A$3000,HeatGen!$A1566)</f>
        <v>0</v>
      </c>
      <c r="K1566">
        <f>SUMIFS('Energy balance options'!$F$7:$F$3000,'Energy balance options'!$B$7:$B$3000,HeatGen!K$2,'Energy balance options'!$A$7:$A$3000,HeatGen!$A1566)</f>
        <v>0</v>
      </c>
      <c r="L1566">
        <f>SUMIFS('Energy balance options'!$F$7:$F$3000,'Energy balance options'!$B$7:$B$3000,HeatGen!L$2,'Energy balance options'!$A$7:$A$3000,HeatGen!$A1566)</f>
        <v>0</v>
      </c>
      <c r="M1566">
        <f>SUMIFS('Energy balance options'!$F$7:$F$3000,'Energy balance options'!$B$7:$B$3000,HeatGen!M$2,'Energy balance options'!$A$7:$A$3000,HeatGen!$A1566)</f>
        <v>0</v>
      </c>
      <c r="N1566">
        <f>SUMIFS('Energy balance options'!$F$7:$F$3000,'Energy balance options'!$B$7:$B$3000,HeatGen!N$2,'Energy balance options'!$A$7:$A$3000,HeatGen!$A1566)</f>
        <v>0</v>
      </c>
      <c r="P1566">
        <f>SUMIFS('Energy balance options'!$F$7:$F$3000,'Energy balance options'!$B$7:$B$3000,HeatGen!P$2,'Energy balance options'!$A$7:$A$3000,HeatGen!$A1566)</f>
        <v>0</v>
      </c>
      <c r="Q1566">
        <f>SUMIFS('Energy balance options'!$F$7:$F$3000,'Energy balance options'!$B$7:$B$3000,HeatGen!Q$2,'Energy balance options'!$A$7:$A$3000,HeatGen!$A1566)</f>
        <v>0</v>
      </c>
      <c r="R1566">
        <f>SUMIFS('Energy balance options'!$F$7:$F$3000,'Energy balance options'!$B$7:$B$3000,HeatGen!R$2,'Energy balance options'!$A$7:$A$3000,HeatGen!$A1566)</f>
        <v>0</v>
      </c>
      <c r="S1566">
        <f>SUMIFS('Energy balance options'!$G$7:$G$3000,'Energy balance options'!$B$7:$B$3000,HeatGen!S$2,'Energy balance options'!$A$7:$A$3000,HeatGen!$A1566)</f>
        <v>0</v>
      </c>
      <c r="T1566">
        <f>SUMIFS('Energy balance options'!$G$7:$G$3000,'Energy balance options'!$B$7:$B$3000,HeatGen!T$2,'Energy balance options'!$A$7:$A$3000,HeatGen!$A1566)</f>
        <v>0</v>
      </c>
      <c r="U1566">
        <f>SUMIFS('Energy balance options'!$G$7:$G$3000,'Energy balance options'!$B$7:$B$3000,HeatGen!U$2,'Energy balance options'!$A$7:$A$3000,HeatGen!$A1566)</f>
        <v>0</v>
      </c>
      <c r="V1566">
        <f>SUMIFS('Energy balance options'!$G$7:$G$3000,'Energy balance options'!$B$7:$B$3000,HeatGen!V$2,'Energy balance options'!$A$7:$A$3000,HeatGen!$A1566)</f>
        <v>0</v>
      </c>
      <c r="W1566">
        <f>SUMIFS('Energy balance options'!$G$7:$G$3000,'Energy balance options'!$B$7:$B$3000,HeatGen!W$2,'Energy balance options'!$A$7:$A$3000,HeatGen!$A1566)</f>
        <v>0</v>
      </c>
      <c r="X1566">
        <f>SUMIFS('Energy balance options'!$G$7:$G$3000,'Energy balance options'!$B$7:$B$3000,HeatGen!X$2,'Energy balance options'!$A$7:$A$3000,HeatGen!$A1566)</f>
        <v>0</v>
      </c>
      <c r="AG1566">
        <f t="shared" si="304"/>
        <v>0</v>
      </c>
      <c r="AH1566">
        <f t="shared" si="305"/>
        <v>0</v>
      </c>
      <c r="AI1566">
        <f t="shared" si="306"/>
        <v>0</v>
      </c>
      <c r="AJ1566">
        <f t="shared" si="307"/>
        <v>0</v>
      </c>
      <c r="AK1566">
        <f t="shared" si="308"/>
        <v>0</v>
      </c>
      <c r="AL1566">
        <f t="shared" si="309"/>
        <v>0</v>
      </c>
      <c r="AM1566">
        <f t="shared" si="310"/>
        <v>0</v>
      </c>
      <c r="AN1566">
        <f t="shared" si="311"/>
        <v>0</v>
      </c>
      <c r="AO1566">
        <f t="shared" si="312"/>
        <v>0</v>
      </c>
    </row>
    <row r="1567" spans="1:41" x14ac:dyDescent="0.2">
      <c r="A1567" s="9">
        <f>'Cost per option'!A1575</f>
        <v>0</v>
      </c>
      <c r="B1567" t="str">
        <f>_xlfn.IFNA(VLOOKUP(A1567,'Energy balance options'!A$7:C$3000,3,FALSE),"")</f>
        <v/>
      </c>
      <c r="C1567">
        <f>SUMIFS('Energy balance options'!$F$7:$F$3000,'Energy balance options'!$B$7:$B$3000,HeatGen!C$2,'Energy balance options'!$A$7:$A$3000,HeatGen!$A1567)</f>
        <v>0</v>
      </c>
      <c r="D1567">
        <f>SUMIFS('Energy balance options'!$F$7:$F$3000,'Energy balance options'!$B$7:$B$3000,HeatGen!D$2,'Energy balance options'!$A$7:$A$3000,HeatGen!$A1567)</f>
        <v>0</v>
      </c>
      <c r="E1567">
        <f>SUMIFS('Energy balance options'!$F$7:$F$3000,'Energy balance options'!$B$7:$B$3000,HeatGen!E$2,'Energy balance options'!$A$7:$A$3000,HeatGen!$A1567)</f>
        <v>0</v>
      </c>
      <c r="F1567">
        <f>SUMIFS('Energy balance options'!$F$7:$F$3000,'Energy balance options'!$B$7:$B$3000,HeatGen!F$2,'Energy balance options'!$A$7:$A$3000,HeatGen!$A1567)</f>
        <v>0</v>
      </c>
      <c r="G1567">
        <f>SUMIFS('Energy balance options'!$F$7:$F$3000,'Energy balance options'!$B$7:$B$3000,HeatGen!G$2,'Energy balance options'!$A$7:$A$3000,HeatGen!$A1567)</f>
        <v>0</v>
      </c>
      <c r="H1567">
        <f>SUMIFS('Energy balance options'!$F$7:$F$3000,'Energy balance options'!$B$7:$B$3000,HeatGen!H$2,'Energy balance options'!$A$7:$A$3000,HeatGen!$A1567)</f>
        <v>0</v>
      </c>
      <c r="I1567">
        <f>SUMIFS('Energy balance options'!$F$7:$F$3000,'Energy balance options'!$B$7:$B$3000,HeatGen!I$2,'Energy balance options'!$A$7:$A$3000,HeatGen!$A1567)</f>
        <v>0</v>
      </c>
      <c r="J1567">
        <f>SUMIFS('Energy balance options'!$F$7:$F$3000,'Energy balance options'!$B$7:$B$3000,HeatGen!J$2,'Energy balance options'!$A$7:$A$3000,HeatGen!$A1567)</f>
        <v>0</v>
      </c>
      <c r="K1567">
        <f>SUMIFS('Energy balance options'!$F$7:$F$3000,'Energy balance options'!$B$7:$B$3000,HeatGen!K$2,'Energy balance options'!$A$7:$A$3000,HeatGen!$A1567)</f>
        <v>0</v>
      </c>
      <c r="L1567">
        <f>SUMIFS('Energy balance options'!$F$7:$F$3000,'Energy balance options'!$B$7:$B$3000,HeatGen!L$2,'Energy balance options'!$A$7:$A$3000,HeatGen!$A1567)</f>
        <v>0</v>
      </c>
      <c r="M1567">
        <f>SUMIFS('Energy balance options'!$F$7:$F$3000,'Energy balance options'!$B$7:$B$3000,HeatGen!M$2,'Energy balance options'!$A$7:$A$3000,HeatGen!$A1567)</f>
        <v>0</v>
      </c>
      <c r="N1567">
        <f>SUMIFS('Energy balance options'!$F$7:$F$3000,'Energy balance options'!$B$7:$B$3000,HeatGen!N$2,'Energy balance options'!$A$7:$A$3000,HeatGen!$A1567)</f>
        <v>0</v>
      </c>
      <c r="P1567">
        <f>SUMIFS('Energy balance options'!$F$7:$F$3000,'Energy balance options'!$B$7:$B$3000,HeatGen!P$2,'Energy balance options'!$A$7:$A$3000,HeatGen!$A1567)</f>
        <v>0</v>
      </c>
      <c r="Q1567">
        <f>SUMIFS('Energy balance options'!$F$7:$F$3000,'Energy balance options'!$B$7:$B$3000,HeatGen!Q$2,'Energy balance options'!$A$7:$A$3000,HeatGen!$A1567)</f>
        <v>0</v>
      </c>
      <c r="R1567">
        <f>SUMIFS('Energy balance options'!$F$7:$F$3000,'Energy balance options'!$B$7:$B$3000,HeatGen!R$2,'Energy balance options'!$A$7:$A$3000,HeatGen!$A1567)</f>
        <v>0</v>
      </c>
      <c r="S1567">
        <f>SUMIFS('Energy balance options'!$G$7:$G$3000,'Energy balance options'!$B$7:$B$3000,HeatGen!S$2,'Energy balance options'!$A$7:$A$3000,HeatGen!$A1567)</f>
        <v>0</v>
      </c>
      <c r="T1567">
        <f>SUMIFS('Energy balance options'!$G$7:$G$3000,'Energy balance options'!$B$7:$B$3000,HeatGen!T$2,'Energy balance options'!$A$7:$A$3000,HeatGen!$A1567)</f>
        <v>0</v>
      </c>
      <c r="U1567">
        <f>SUMIFS('Energy balance options'!$G$7:$G$3000,'Energy balance options'!$B$7:$B$3000,HeatGen!U$2,'Energy balance options'!$A$7:$A$3000,HeatGen!$A1567)</f>
        <v>0</v>
      </c>
      <c r="V1567">
        <f>SUMIFS('Energy balance options'!$G$7:$G$3000,'Energy balance options'!$B$7:$B$3000,HeatGen!V$2,'Energy balance options'!$A$7:$A$3000,HeatGen!$A1567)</f>
        <v>0</v>
      </c>
      <c r="W1567">
        <f>SUMIFS('Energy balance options'!$G$7:$G$3000,'Energy balance options'!$B$7:$B$3000,HeatGen!W$2,'Energy balance options'!$A$7:$A$3000,HeatGen!$A1567)</f>
        <v>0</v>
      </c>
      <c r="X1567">
        <f>SUMIFS('Energy balance options'!$G$7:$G$3000,'Energy balance options'!$B$7:$B$3000,HeatGen!X$2,'Energy balance options'!$A$7:$A$3000,HeatGen!$A1567)</f>
        <v>0</v>
      </c>
      <c r="AG1567">
        <f t="shared" si="304"/>
        <v>0</v>
      </c>
      <c r="AH1567">
        <f t="shared" si="305"/>
        <v>0</v>
      </c>
      <c r="AI1567">
        <f t="shared" si="306"/>
        <v>0</v>
      </c>
      <c r="AJ1567">
        <f t="shared" si="307"/>
        <v>0</v>
      </c>
      <c r="AK1567">
        <f t="shared" si="308"/>
        <v>0</v>
      </c>
      <c r="AL1567">
        <f t="shared" si="309"/>
        <v>0</v>
      </c>
      <c r="AM1567">
        <f t="shared" si="310"/>
        <v>0</v>
      </c>
      <c r="AN1567">
        <f t="shared" si="311"/>
        <v>0</v>
      </c>
      <c r="AO1567">
        <f t="shared" si="312"/>
        <v>0</v>
      </c>
    </row>
    <row r="1568" spans="1:41" x14ac:dyDescent="0.2">
      <c r="A1568" s="9">
        <f>'Cost per option'!A1576</f>
        <v>0</v>
      </c>
      <c r="B1568" t="str">
        <f>_xlfn.IFNA(VLOOKUP(A1568,'Energy balance options'!A$7:C$3000,3,FALSE),"")</f>
        <v/>
      </c>
      <c r="C1568">
        <f>SUMIFS('Energy balance options'!$F$7:$F$3000,'Energy balance options'!$B$7:$B$3000,HeatGen!C$2,'Energy balance options'!$A$7:$A$3000,HeatGen!$A1568)</f>
        <v>0</v>
      </c>
      <c r="D1568">
        <f>SUMIFS('Energy balance options'!$F$7:$F$3000,'Energy balance options'!$B$7:$B$3000,HeatGen!D$2,'Energy balance options'!$A$7:$A$3000,HeatGen!$A1568)</f>
        <v>0</v>
      </c>
      <c r="E1568">
        <f>SUMIFS('Energy balance options'!$F$7:$F$3000,'Energy balance options'!$B$7:$B$3000,HeatGen!E$2,'Energy balance options'!$A$7:$A$3000,HeatGen!$A1568)</f>
        <v>0</v>
      </c>
      <c r="F1568">
        <f>SUMIFS('Energy balance options'!$F$7:$F$3000,'Energy balance options'!$B$7:$B$3000,HeatGen!F$2,'Energy balance options'!$A$7:$A$3000,HeatGen!$A1568)</f>
        <v>0</v>
      </c>
      <c r="G1568">
        <f>SUMIFS('Energy balance options'!$F$7:$F$3000,'Energy balance options'!$B$7:$B$3000,HeatGen!G$2,'Energy balance options'!$A$7:$A$3000,HeatGen!$A1568)</f>
        <v>0</v>
      </c>
      <c r="H1568">
        <f>SUMIFS('Energy balance options'!$F$7:$F$3000,'Energy balance options'!$B$7:$B$3000,HeatGen!H$2,'Energy balance options'!$A$7:$A$3000,HeatGen!$A1568)</f>
        <v>0</v>
      </c>
      <c r="I1568">
        <f>SUMIFS('Energy balance options'!$F$7:$F$3000,'Energy balance options'!$B$7:$B$3000,HeatGen!I$2,'Energy balance options'!$A$7:$A$3000,HeatGen!$A1568)</f>
        <v>0</v>
      </c>
      <c r="J1568">
        <f>SUMIFS('Energy balance options'!$F$7:$F$3000,'Energy balance options'!$B$7:$B$3000,HeatGen!J$2,'Energy balance options'!$A$7:$A$3000,HeatGen!$A1568)</f>
        <v>0</v>
      </c>
      <c r="K1568">
        <f>SUMIFS('Energy balance options'!$F$7:$F$3000,'Energy balance options'!$B$7:$B$3000,HeatGen!K$2,'Energy balance options'!$A$7:$A$3000,HeatGen!$A1568)</f>
        <v>0</v>
      </c>
      <c r="L1568">
        <f>SUMIFS('Energy balance options'!$F$7:$F$3000,'Energy balance options'!$B$7:$B$3000,HeatGen!L$2,'Energy balance options'!$A$7:$A$3000,HeatGen!$A1568)</f>
        <v>0</v>
      </c>
      <c r="M1568">
        <f>SUMIFS('Energy balance options'!$F$7:$F$3000,'Energy balance options'!$B$7:$B$3000,HeatGen!M$2,'Energy balance options'!$A$7:$A$3000,HeatGen!$A1568)</f>
        <v>0</v>
      </c>
      <c r="N1568">
        <f>SUMIFS('Energy balance options'!$F$7:$F$3000,'Energy balance options'!$B$7:$B$3000,HeatGen!N$2,'Energy balance options'!$A$7:$A$3000,HeatGen!$A1568)</f>
        <v>0</v>
      </c>
      <c r="P1568">
        <f>SUMIFS('Energy balance options'!$F$7:$F$3000,'Energy balance options'!$B$7:$B$3000,HeatGen!P$2,'Energy balance options'!$A$7:$A$3000,HeatGen!$A1568)</f>
        <v>0</v>
      </c>
      <c r="Q1568">
        <f>SUMIFS('Energy balance options'!$F$7:$F$3000,'Energy balance options'!$B$7:$B$3000,HeatGen!Q$2,'Energy balance options'!$A$7:$A$3000,HeatGen!$A1568)</f>
        <v>0</v>
      </c>
      <c r="R1568">
        <f>SUMIFS('Energy balance options'!$F$7:$F$3000,'Energy balance options'!$B$7:$B$3000,HeatGen!R$2,'Energy balance options'!$A$7:$A$3000,HeatGen!$A1568)</f>
        <v>0</v>
      </c>
      <c r="S1568">
        <f>SUMIFS('Energy balance options'!$G$7:$G$3000,'Energy balance options'!$B$7:$B$3000,HeatGen!S$2,'Energy balance options'!$A$7:$A$3000,HeatGen!$A1568)</f>
        <v>0</v>
      </c>
      <c r="T1568">
        <f>SUMIFS('Energy balance options'!$G$7:$G$3000,'Energy balance options'!$B$7:$B$3000,HeatGen!T$2,'Energy balance options'!$A$7:$A$3000,HeatGen!$A1568)</f>
        <v>0</v>
      </c>
      <c r="U1568">
        <f>SUMIFS('Energy balance options'!$G$7:$G$3000,'Energy balance options'!$B$7:$B$3000,HeatGen!U$2,'Energy balance options'!$A$7:$A$3000,HeatGen!$A1568)</f>
        <v>0</v>
      </c>
      <c r="V1568">
        <f>SUMIFS('Energy balance options'!$G$7:$G$3000,'Energy balance options'!$B$7:$B$3000,HeatGen!V$2,'Energy balance options'!$A$7:$A$3000,HeatGen!$A1568)</f>
        <v>0</v>
      </c>
      <c r="W1568">
        <f>SUMIFS('Energy balance options'!$G$7:$G$3000,'Energy balance options'!$B$7:$B$3000,HeatGen!W$2,'Energy balance options'!$A$7:$A$3000,HeatGen!$A1568)</f>
        <v>0</v>
      </c>
      <c r="X1568">
        <f>SUMIFS('Energy balance options'!$G$7:$G$3000,'Energy balance options'!$B$7:$B$3000,HeatGen!X$2,'Energy balance options'!$A$7:$A$3000,HeatGen!$A1568)</f>
        <v>0</v>
      </c>
      <c r="AG1568">
        <f t="shared" si="304"/>
        <v>0</v>
      </c>
      <c r="AH1568">
        <f t="shared" si="305"/>
        <v>0</v>
      </c>
      <c r="AI1568">
        <f t="shared" si="306"/>
        <v>0</v>
      </c>
      <c r="AJ1568">
        <f t="shared" si="307"/>
        <v>0</v>
      </c>
      <c r="AK1568">
        <f t="shared" si="308"/>
        <v>0</v>
      </c>
      <c r="AL1568">
        <f t="shared" si="309"/>
        <v>0</v>
      </c>
      <c r="AM1568">
        <f t="shared" si="310"/>
        <v>0</v>
      </c>
      <c r="AN1568">
        <f t="shared" si="311"/>
        <v>0</v>
      </c>
      <c r="AO1568">
        <f t="shared" si="312"/>
        <v>0</v>
      </c>
    </row>
    <row r="1569" spans="1:41" x14ac:dyDescent="0.2">
      <c r="A1569" s="9">
        <f>'Cost per option'!A1577</f>
        <v>0</v>
      </c>
      <c r="B1569" t="str">
        <f>_xlfn.IFNA(VLOOKUP(A1569,'Energy balance options'!A$7:C$3000,3,FALSE),"")</f>
        <v/>
      </c>
      <c r="C1569">
        <f>SUMIFS('Energy balance options'!$F$7:$F$3000,'Energy balance options'!$B$7:$B$3000,HeatGen!C$2,'Energy balance options'!$A$7:$A$3000,HeatGen!$A1569)</f>
        <v>0</v>
      </c>
      <c r="D1569">
        <f>SUMIFS('Energy balance options'!$F$7:$F$3000,'Energy balance options'!$B$7:$B$3000,HeatGen!D$2,'Energy balance options'!$A$7:$A$3000,HeatGen!$A1569)</f>
        <v>0</v>
      </c>
      <c r="E1569">
        <f>SUMIFS('Energy balance options'!$F$7:$F$3000,'Energy balance options'!$B$7:$B$3000,HeatGen!E$2,'Energy balance options'!$A$7:$A$3000,HeatGen!$A1569)</f>
        <v>0</v>
      </c>
      <c r="F1569">
        <f>SUMIFS('Energy balance options'!$F$7:$F$3000,'Energy balance options'!$B$7:$B$3000,HeatGen!F$2,'Energy balance options'!$A$7:$A$3000,HeatGen!$A1569)</f>
        <v>0</v>
      </c>
      <c r="G1569">
        <f>SUMIFS('Energy balance options'!$F$7:$F$3000,'Energy balance options'!$B$7:$B$3000,HeatGen!G$2,'Energy balance options'!$A$7:$A$3000,HeatGen!$A1569)</f>
        <v>0</v>
      </c>
      <c r="H1569">
        <f>SUMIFS('Energy balance options'!$F$7:$F$3000,'Energy balance options'!$B$7:$B$3000,HeatGen!H$2,'Energy balance options'!$A$7:$A$3000,HeatGen!$A1569)</f>
        <v>0</v>
      </c>
      <c r="I1569">
        <f>SUMIFS('Energy balance options'!$F$7:$F$3000,'Energy balance options'!$B$7:$B$3000,HeatGen!I$2,'Energy balance options'!$A$7:$A$3000,HeatGen!$A1569)</f>
        <v>0</v>
      </c>
      <c r="J1569">
        <f>SUMIFS('Energy balance options'!$F$7:$F$3000,'Energy balance options'!$B$7:$B$3000,HeatGen!J$2,'Energy balance options'!$A$7:$A$3000,HeatGen!$A1569)</f>
        <v>0</v>
      </c>
      <c r="K1569">
        <f>SUMIFS('Energy balance options'!$F$7:$F$3000,'Energy balance options'!$B$7:$B$3000,HeatGen!K$2,'Energy balance options'!$A$7:$A$3000,HeatGen!$A1569)</f>
        <v>0</v>
      </c>
      <c r="L1569">
        <f>SUMIFS('Energy balance options'!$F$7:$F$3000,'Energy balance options'!$B$7:$B$3000,HeatGen!L$2,'Energy balance options'!$A$7:$A$3000,HeatGen!$A1569)</f>
        <v>0</v>
      </c>
      <c r="M1569">
        <f>SUMIFS('Energy balance options'!$F$7:$F$3000,'Energy balance options'!$B$7:$B$3000,HeatGen!M$2,'Energy balance options'!$A$7:$A$3000,HeatGen!$A1569)</f>
        <v>0</v>
      </c>
      <c r="N1569">
        <f>SUMIFS('Energy balance options'!$F$7:$F$3000,'Energy balance options'!$B$7:$B$3000,HeatGen!N$2,'Energy balance options'!$A$7:$A$3000,HeatGen!$A1569)</f>
        <v>0</v>
      </c>
      <c r="P1569">
        <f>SUMIFS('Energy balance options'!$F$7:$F$3000,'Energy balance options'!$B$7:$B$3000,HeatGen!P$2,'Energy balance options'!$A$7:$A$3000,HeatGen!$A1569)</f>
        <v>0</v>
      </c>
      <c r="Q1569">
        <f>SUMIFS('Energy balance options'!$F$7:$F$3000,'Energy balance options'!$B$7:$B$3000,HeatGen!Q$2,'Energy balance options'!$A$7:$A$3000,HeatGen!$A1569)</f>
        <v>0</v>
      </c>
      <c r="R1569">
        <f>SUMIFS('Energy balance options'!$F$7:$F$3000,'Energy balance options'!$B$7:$B$3000,HeatGen!R$2,'Energy balance options'!$A$7:$A$3000,HeatGen!$A1569)</f>
        <v>0</v>
      </c>
      <c r="S1569">
        <f>SUMIFS('Energy balance options'!$G$7:$G$3000,'Energy balance options'!$B$7:$B$3000,HeatGen!S$2,'Energy balance options'!$A$7:$A$3000,HeatGen!$A1569)</f>
        <v>0</v>
      </c>
      <c r="T1569">
        <f>SUMIFS('Energy balance options'!$G$7:$G$3000,'Energy balance options'!$B$7:$B$3000,HeatGen!T$2,'Energy balance options'!$A$7:$A$3000,HeatGen!$A1569)</f>
        <v>0</v>
      </c>
      <c r="U1569">
        <f>SUMIFS('Energy balance options'!$G$7:$G$3000,'Energy balance options'!$B$7:$B$3000,HeatGen!U$2,'Energy balance options'!$A$7:$A$3000,HeatGen!$A1569)</f>
        <v>0</v>
      </c>
      <c r="V1569">
        <f>SUMIFS('Energy balance options'!$G$7:$G$3000,'Energy balance options'!$B$7:$B$3000,HeatGen!V$2,'Energy balance options'!$A$7:$A$3000,HeatGen!$A1569)</f>
        <v>0</v>
      </c>
      <c r="W1569">
        <f>SUMIFS('Energy balance options'!$G$7:$G$3000,'Energy balance options'!$B$7:$B$3000,HeatGen!W$2,'Energy balance options'!$A$7:$A$3000,HeatGen!$A1569)</f>
        <v>0</v>
      </c>
      <c r="X1569">
        <f>SUMIFS('Energy balance options'!$G$7:$G$3000,'Energy balance options'!$B$7:$B$3000,HeatGen!X$2,'Energy balance options'!$A$7:$A$3000,HeatGen!$A1569)</f>
        <v>0</v>
      </c>
      <c r="AG1569">
        <f t="shared" si="304"/>
        <v>0</v>
      </c>
      <c r="AH1569">
        <f t="shared" si="305"/>
        <v>0</v>
      </c>
      <c r="AI1569">
        <f t="shared" si="306"/>
        <v>0</v>
      </c>
      <c r="AJ1569">
        <f t="shared" si="307"/>
        <v>0</v>
      </c>
      <c r="AK1569">
        <f t="shared" si="308"/>
        <v>0</v>
      </c>
      <c r="AL1569">
        <f t="shared" si="309"/>
        <v>0</v>
      </c>
      <c r="AM1569">
        <f t="shared" si="310"/>
        <v>0</v>
      </c>
      <c r="AN1569">
        <f t="shared" si="311"/>
        <v>0</v>
      </c>
      <c r="AO1569">
        <f t="shared" si="312"/>
        <v>0</v>
      </c>
    </row>
    <row r="1570" spans="1:41" x14ac:dyDescent="0.2">
      <c r="A1570" s="9">
        <f>'Cost per option'!A1578</f>
        <v>0</v>
      </c>
      <c r="B1570" t="str">
        <f>_xlfn.IFNA(VLOOKUP(A1570,'Energy balance options'!A$7:C$3000,3,FALSE),"")</f>
        <v/>
      </c>
      <c r="C1570">
        <f>SUMIFS('Energy balance options'!$F$7:$F$3000,'Energy balance options'!$B$7:$B$3000,HeatGen!C$2,'Energy balance options'!$A$7:$A$3000,HeatGen!$A1570)</f>
        <v>0</v>
      </c>
      <c r="D1570">
        <f>SUMIFS('Energy balance options'!$F$7:$F$3000,'Energy balance options'!$B$7:$B$3000,HeatGen!D$2,'Energy balance options'!$A$7:$A$3000,HeatGen!$A1570)</f>
        <v>0</v>
      </c>
      <c r="E1570">
        <f>SUMIFS('Energy balance options'!$F$7:$F$3000,'Energy balance options'!$B$7:$B$3000,HeatGen!E$2,'Energy balance options'!$A$7:$A$3000,HeatGen!$A1570)</f>
        <v>0</v>
      </c>
      <c r="F1570">
        <f>SUMIFS('Energy balance options'!$F$7:$F$3000,'Energy balance options'!$B$7:$B$3000,HeatGen!F$2,'Energy balance options'!$A$7:$A$3000,HeatGen!$A1570)</f>
        <v>0</v>
      </c>
      <c r="G1570">
        <f>SUMIFS('Energy balance options'!$F$7:$F$3000,'Energy balance options'!$B$7:$B$3000,HeatGen!G$2,'Energy balance options'!$A$7:$A$3000,HeatGen!$A1570)</f>
        <v>0</v>
      </c>
      <c r="H1570">
        <f>SUMIFS('Energy balance options'!$F$7:$F$3000,'Energy balance options'!$B$7:$B$3000,HeatGen!H$2,'Energy balance options'!$A$7:$A$3000,HeatGen!$A1570)</f>
        <v>0</v>
      </c>
      <c r="I1570">
        <f>SUMIFS('Energy balance options'!$F$7:$F$3000,'Energy balance options'!$B$7:$B$3000,HeatGen!I$2,'Energy balance options'!$A$7:$A$3000,HeatGen!$A1570)</f>
        <v>0</v>
      </c>
      <c r="J1570">
        <f>SUMIFS('Energy balance options'!$F$7:$F$3000,'Energy balance options'!$B$7:$B$3000,HeatGen!J$2,'Energy balance options'!$A$7:$A$3000,HeatGen!$A1570)</f>
        <v>0</v>
      </c>
      <c r="K1570">
        <f>SUMIFS('Energy balance options'!$F$7:$F$3000,'Energy balance options'!$B$7:$B$3000,HeatGen!K$2,'Energy balance options'!$A$7:$A$3000,HeatGen!$A1570)</f>
        <v>0</v>
      </c>
      <c r="L1570">
        <f>SUMIFS('Energy balance options'!$F$7:$F$3000,'Energy balance options'!$B$7:$B$3000,HeatGen!L$2,'Energy balance options'!$A$7:$A$3000,HeatGen!$A1570)</f>
        <v>0</v>
      </c>
      <c r="M1570">
        <f>SUMIFS('Energy balance options'!$F$7:$F$3000,'Energy balance options'!$B$7:$B$3000,HeatGen!M$2,'Energy balance options'!$A$7:$A$3000,HeatGen!$A1570)</f>
        <v>0</v>
      </c>
      <c r="N1570">
        <f>SUMIFS('Energy balance options'!$F$7:$F$3000,'Energy balance options'!$B$7:$B$3000,HeatGen!N$2,'Energy balance options'!$A$7:$A$3000,HeatGen!$A1570)</f>
        <v>0</v>
      </c>
      <c r="P1570">
        <f>SUMIFS('Energy balance options'!$F$7:$F$3000,'Energy balance options'!$B$7:$B$3000,HeatGen!P$2,'Energy balance options'!$A$7:$A$3000,HeatGen!$A1570)</f>
        <v>0</v>
      </c>
      <c r="Q1570">
        <f>SUMIFS('Energy balance options'!$F$7:$F$3000,'Energy balance options'!$B$7:$B$3000,HeatGen!Q$2,'Energy balance options'!$A$7:$A$3000,HeatGen!$A1570)</f>
        <v>0</v>
      </c>
      <c r="R1570">
        <f>SUMIFS('Energy balance options'!$F$7:$F$3000,'Energy balance options'!$B$7:$B$3000,HeatGen!R$2,'Energy balance options'!$A$7:$A$3000,HeatGen!$A1570)</f>
        <v>0</v>
      </c>
      <c r="S1570">
        <f>SUMIFS('Energy balance options'!$G$7:$G$3000,'Energy balance options'!$B$7:$B$3000,HeatGen!S$2,'Energy balance options'!$A$7:$A$3000,HeatGen!$A1570)</f>
        <v>0</v>
      </c>
      <c r="T1570">
        <f>SUMIFS('Energy balance options'!$G$7:$G$3000,'Energy balance options'!$B$7:$B$3000,HeatGen!T$2,'Energy balance options'!$A$7:$A$3000,HeatGen!$A1570)</f>
        <v>0</v>
      </c>
      <c r="U1570">
        <f>SUMIFS('Energy balance options'!$G$7:$G$3000,'Energy balance options'!$B$7:$B$3000,HeatGen!U$2,'Energy balance options'!$A$7:$A$3000,HeatGen!$A1570)</f>
        <v>0</v>
      </c>
      <c r="V1570">
        <f>SUMIFS('Energy balance options'!$G$7:$G$3000,'Energy balance options'!$B$7:$B$3000,HeatGen!V$2,'Energy balance options'!$A$7:$A$3000,HeatGen!$A1570)</f>
        <v>0</v>
      </c>
      <c r="W1570">
        <f>SUMIFS('Energy balance options'!$G$7:$G$3000,'Energy balance options'!$B$7:$B$3000,HeatGen!W$2,'Energy balance options'!$A$7:$A$3000,HeatGen!$A1570)</f>
        <v>0</v>
      </c>
      <c r="X1570">
        <f>SUMIFS('Energy balance options'!$G$7:$G$3000,'Energy balance options'!$B$7:$B$3000,HeatGen!X$2,'Energy balance options'!$A$7:$A$3000,HeatGen!$A1570)</f>
        <v>0</v>
      </c>
      <c r="AG1570">
        <f t="shared" si="304"/>
        <v>0</v>
      </c>
      <c r="AH1570">
        <f t="shared" si="305"/>
        <v>0</v>
      </c>
      <c r="AI1570">
        <f t="shared" si="306"/>
        <v>0</v>
      </c>
      <c r="AJ1570">
        <f t="shared" si="307"/>
        <v>0</v>
      </c>
      <c r="AK1570">
        <f t="shared" si="308"/>
        <v>0</v>
      </c>
      <c r="AL1570">
        <f t="shared" si="309"/>
        <v>0</v>
      </c>
      <c r="AM1570">
        <f t="shared" si="310"/>
        <v>0</v>
      </c>
      <c r="AN1570">
        <f t="shared" si="311"/>
        <v>0</v>
      </c>
      <c r="AO1570">
        <f t="shared" si="312"/>
        <v>0</v>
      </c>
    </row>
    <row r="1571" spans="1:41" x14ac:dyDescent="0.2">
      <c r="A1571" s="9">
        <f>'Cost per option'!A1579</f>
        <v>0</v>
      </c>
      <c r="B1571" t="str">
        <f>_xlfn.IFNA(VLOOKUP(A1571,'Energy balance options'!A$7:C$3000,3,FALSE),"")</f>
        <v/>
      </c>
      <c r="C1571">
        <f>SUMIFS('Energy balance options'!$F$7:$F$3000,'Energy balance options'!$B$7:$B$3000,HeatGen!C$2,'Energy balance options'!$A$7:$A$3000,HeatGen!$A1571)</f>
        <v>0</v>
      </c>
      <c r="D1571">
        <f>SUMIFS('Energy balance options'!$F$7:$F$3000,'Energy balance options'!$B$7:$B$3000,HeatGen!D$2,'Energy balance options'!$A$7:$A$3000,HeatGen!$A1571)</f>
        <v>0</v>
      </c>
      <c r="E1571">
        <f>SUMIFS('Energy balance options'!$F$7:$F$3000,'Energy balance options'!$B$7:$B$3000,HeatGen!E$2,'Energy balance options'!$A$7:$A$3000,HeatGen!$A1571)</f>
        <v>0</v>
      </c>
      <c r="F1571">
        <f>SUMIFS('Energy balance options'!$F$7:$F$3000,'Energy balance options'!$B$7:$B$3000,HeatGen!F$2,'Energy balance options'!$A$7:$A$3000,HeatGen!$A1571)</f>
        <v>0</v>
      </c>
      <c r="G1571">
        <f>SUMIFS('Energy balance options'!$F$7:$F$3000,'Energy balance options'!$B$7:$B$3000,HeatGen!G$2,'Energy balance options'!$A$7:$A$3000,HeatGen!$A1571)</f>
        <v>0</v>
      </c>
      <c r="H1571">
        <f>SUMIFS('Energy balance options'!$F$7:$F$3000,'Energy balance options'!$B$7:$B$3000,HeatGen!H$2,'Energy balance options'!$A$7:$A$3000,HeatGen!$A1571)</f>
        <v>0</v>
      </c>
      <c r="I1571">
        <f>SUMIFS('Energy balance options'!$F$7:$F$3000,'Energy balance options'!$B$7:$B$3000,HeatGen!I$2,'Energy balance options'!$A$7:$A$3000,HeatGen!$A1571)</f>
        <v>0</v>
      </c>
      <c r="J1571">
        <f>SUMIFS('Energy balance options'!$F$7:$F$3000,'Energy balance options'!$B$7:$B$3000,HeatGen!J$2,'Energy balance options'!$A$7:$A$3000,HeatGen!$A1571)</f>
        <v>0</v>
      </c>
      <c r="K1571">
        <f>SUMIFS('Energy balance options'!$F$7:$F$3000,'Energy balance options'!$B$7:$B$3000,HeatGen!K$2,'Energy balance options'!$A$7:$A$3000,HeatGen!$A1571)</f>
        <v>0</v>
      </c>
      <c r="L1571">
        <f>SUMIFS('Energy balance options'!$F$7:$F$3000,'Energy balance options'!$B$7:$B$3000,HeatGen!L$2,'Energy balance options'!$A$7:$A$3000,HeatGen!$A1571)</f>
        <v>0</v>
      </c>
      <c r="M1571">
        <f>SUMIFS('Energy balance options'!$F$7:$F$3000,'Energy balance options'!$B$7:$B$3000,HeatGen!M$2,'Energy balance options'!$A$7:$A$3000,HeatGen!$A1571)</f>
        <v>0</v>
      </c>
      <c r="N1571">
        <f>SUMIFS('Energy balance options'!$F$7:$F$3000,'Energy balance options'!$B$7:$B$3000,HeatGen!N$2,'Energy balance options'!$A$7:$A$3000,HeatGen!$A1571)</f>
        <v>0</v>
      </c>
      <c r="P1571">
        <f>SUMIFS('Energy balance options'!$F$7:$F$3000,'Energy balance options'!$B$7:$B$3000,HeatGen!P$2,'Energy balance options'!$A$7:$A$3000,HeatGen!$A1571)</f>
        <v>0</v>
      </c>
      <c r="Q1571">
        <f>SUMIFS('Energy balance options'!$F$7:$F$3000,'Energy balance options'!$B$7:$B$3000,HeatGen!Q$2,'Energy balance options'!$A$7:$A$3000,HeatGen!$A1571)</f>
        <v>0</v>
      </c>
      <c r="R1571">
        <f>SUMIFS('Energy balance options'!$F$7:$F$3000,'Energy balance options'!$B$7:$B$3000,HeatGen!R$2,'Energy balance options'!$A$7:$A$3000,HeatGen!$A1571)</f>
        <v>0</v>
      </c>
      <c r="S1571">
        <f>SUMIFS('Energy balance options'!$G$7:$G$3000,'Energy balance options'!$B$7:$B$3000,HeatGen!S$2,'Energy balance options'!$A$7:$A$3000,HeatGen!$A1571)</f>
        <v>0</v>
      </c>
      <c r="T1571">
        <f>SUMIFS('Energy balance options'!$G$7:$G$3000,'Energy balance options'!$B$7:$B$3000,HeatGen!T$2,'Energy balance options'!$A$7:$A$3000,HeatGen!$A1571)</f>
        <v>0</v>
      </c>
      <c r="U1571">
        <f>SUMIFS('Energy balance options'!$G$7:$G$3000,'Energy balance options'!$B$7:$B$3000,HeatGen!U$2,'Energy balance options'!$A$7:$A$3000,HeatGen!$A1571)</f>
        <v>0</v>
      </c>
      <c r="V1571">
        <f>SUMIFS('Energy balance options'!$G$7:$G$3000,'Energy balance options'!$B$7:$B$3000,HeatGen!V$2,'Energy balance options'!$A$7:$A$3000,HeatGen!$A1571)</f>
        <v>0</v>
      </c>
      <c r="W1571">
        <f>SUMIFS('Energy balance options'!$G$7:$G$3000,'Energy balance options'!$B$7:$B$3000,HeatGen!W$2,'Energy balance options'!$A$7:$A$3000,HeatGen!$A1571)</f>
        <v>0</v>
      </c>
      <c r="X1571">
        <f>SUMIFS('Energy balance options'!$G$7:$G$3000,'Energy balance options'!$B$7:$B$3000,HeatGen!X$2,'Energy balance options'!$A$7:$A$3000,HeatGen!$A1571)</f>
        <v>0</v>
      </c>
      <c r="AG1571">
        <f t="shared" si="304"/>
        <v>0</v>
      </c>
      <c r="AH1571">
        <f t="shared" si="305"/>
        <v>0</v>
      </c>
      <c r="AI1571">
        <f t="shared" si="306"/>
        <v>0</v>
      </c>
      <c r="AJ1571">
        <f t="shared" si="307"/>
        <v>0</v>
      </c>
      <c r="AK1571">
        <f t="shared" si="308"/>
        <v>0</v>
      </c>
      <c r="AL1571">
        <f t="shared" si="309"/>
        <v>0</v>
      </c>
      <c r="AM1571">
        <f t="shared" si="310"/>
        <v>0</v>
      </c>
      <c r="AN1571">
        <f t="shared" si="311"/>
        <v>0</v>
      </c>
      <c r="AO1571">
        <f t="shared" si="312"/>
        <v>0</v>
      </c>
    </row>
    <row r="1572" spans="1:41" x14ac:dyDescent="0.2">
      <c r="A1572" s="9">
        <f>'Cost per option'!A1580</f>
        <v>0</v>
      </c>
      <c r="B1572" t="str">
        <f>_xlfn.IFNA(VLOOKUP(A1572,'Energy balance options'!A$7:C$3000,3,FALSE),"")</f>
        <v/>
      </c>
      <c r="C1572">
        <f>SUMIFS('Energy balance options'!$F$7:$F$3000,'Energy balance options'!$B$7:$B$3000,HeatGen!C$2,'Energy balance options'!$A$7:$A$3000,HeatGen!$A1572)</f>
        <v>0</v>
      </c>
      <c r="D1572">
        <f>SUMIFS('Energy balance options'!$F$7:$F$3000,'Energy balance options'!$B$7:$B$3000,HeatGen!D$2,'Energy balance options'!$A$7:$A$3000,HeatGen!$A1572)</f>
        <v>0</v>
      </c>
      <c r="E1572">
        <f>SUMIFS('Energy balance options'!$F$7:$F$3000,'Energy balance options'!$B$7:$B$3000,HeatGen!E$2,'Energy balance options'!$A$7:$A$3000,HeatGen!$A1572)</f>
        <v>0</v>
      </c>
      <c r="F1572">
        <f>SUMIFS('Energy balance options'!$F$7:$F$3000,'Energy balance options'!$B$7:$B$3000,HeatGen!F$2,'Energy balance options'!$A$7:$A$3000,HeatGen!$A1572)</f>
        <v>0</v>
      </c>
      <c r="G1572">
        <f>SUMIFS('Energy balance options'!$F$7:$F$3000,'Energy balance options'!$B$7:$B$3000,HeatGen!G$2,'Energy balance options'!$A$7:$A$3000,HeatGen!$A1572)</f>
        <v>0</v>
      </c>
      <c r="H1572">
        <f>SUMIFS('Energy balance options'!$F$7:$F$3000,'Energy balance options'!$B$7:$B$3000,HeatGen!H$2,'Energy balance options'!$A$7:$A$3000,HeatGen!$A1572)</f>
        <v>0</v>
      </c>
      <c r="I1572">
        <f>SUMIFS('Energy balance options'!$F$7:$F$3000,'Energy balance options'!$B$7:$B$3000,HeatGen!I$2,'Energy balance options'!$A$7:$A$3000,HeatGen!$A1572)</f>
        <v>0</v>
      </c>
      <c r="J1572">
        <f>SUMIFS('Energy balance options'!$F$7:$F$3000,'Energy balance options'!$B$7:$B$3000,HeatGen!J$2,'Energy balance options'!$A$7:$A$3000,HeatGen!$A1572)</f>
        <v>0</v>
      </c>
      <c r="K1572">
        <f>SUMIFS('Energy balance options'!$F$7:$F$3000,'Energy balance options'!$B$7:$B$3000,HeatGen!K$2,'Energy balance options'!$A$7:$A$3000,HeatGen!$A1572)</f>
        <v>0</v>
      </c>
      <c r="L1572">
        <f>SUMIFS('Energy balance options'!$F$7:$F$3000,'Energy balance options'!$B$7:$B$3000,HeatGen!L$2,'Energy balance options'!$A$7:$A$3000,HeatGen!$A1572)</f>
        <v>0</v>
      </c>
      <c r="M1572">
        <f>SUMIFS('Energy balance options'!$F$7:$F$3000,'Energy balance options'!$B$7:$B$3000,HeatGen!M$2,'Energy balance options'!$A$7:$A$3000,HeatGen!$A1572)</f>
        <v>0</v>
      </c>
      <c r="N1572">
        <f>SUMIFS('Energy balance options'!$F$7:$F$3000,'Energy balance options'!$B$7:$B$3000,HeatGen!N$2,'Energy balance options'!$A$7:$A$3000,HeatGen!$A1572)</f>
        <v>0</v>
      </c>
      <c r="P1572">
        <f>SUMIFS('Energy balance options'!$F$7:$F$3000,'Energy balance options'!$B$7:$B$3000,HeatGen!P$2,'Energy balance options'!$A$7:$A$3000,HeatGen!$A1572)</f>
        <v>0</v>
      </c>
      <c r="Q1572">
        <f>SUMIFS('Energy balance options'!$F$7:$F$3000,'Energy balance options'!$B$7:$B$3000,HeatGen!Q$2,'Energy balance options'!$A$7:$A$3000,HeatGen!$A1572)</f>
        <v>0</v>
      </c>
      <c r="R1572">
        <f>SUMIFS('Energy balance options'!$F$7:$F$3000,'Energy balance options'!$B$7:$B$3000,HeatGen!R$2,'Energy balance options'!$A$7:$A$3000,HeatGen!$A1572)</f>
        <v>0</v>
      </c>
      <c r="S1572">
        <f>SUMIFS('Energy balance options'!$G$7:$G$3000,'Energy balance options'!$B$7:$B$3000,HeatGen!S$2,'Energy balance options'!$A$7:$A$3000,HeatGen!$A1572)</f>
        <v>0</v>
      </c>
      <c r="T1572">
        <f>SUMIFS('Energy balance options'!$G$7:$G$3000,'Energy balance options'!$B$7:$B$3000,HeatGen!T$2,'Energy balance options'!$A$7:$A$3000,HeatGen!$A1572)</f>
        <v>0</v>
      </c>
      <c r="U1572">
        <f>SUMIFS('Energy balance options'!$G$7:$G$3000,'Energy balance options'!$B$7:$B$3000,HeatGen!U$2,'Energy balance options'!$A$7:$A$3000,HeatGen!$A1572)</f>
        <v>0</v>
      </c>
      <c r="V1572">
        <f>SUMIFS('Energy balance options'!$G$7:$G$3000,'Energy balance options'!$B$7:$B$3000,HeatGen!V$2,'Energy balance options'!$A$7:$A$3000,HeatGen!$A1572)</f>
        <v>0</v>
      </c>
      <c r="W1572">
        <f>SUMIFS('Energy balance options'!$G$7:$G$3000,'Energy balance options'!$B$7:$B$3000,HeatGen!W$2,'Energy balance options'!$A$7:$A$3000,HeatGen!$A1572)</f>
        <v>0</v>
      </c>
      <c r="X1572">
        <f>SUMIFS('Energy balance options'!$G$7:$G$3000,'Energy balance options'!$B$7:$B$3000,HeatGen!X$2,'Energy balance options'!$A$7:$A$3000,HeatGen!$A1572)</f>
        <v>0</v>
      </c>
      <c r="AG1572">
        <f t="shared" si="304"/>
        <v>0</v>
      </c>
      <c r="AH1572">
        <f t="shared" si="305"/>
        <v>0</v>
      </c>
      <c r="AI1572">
        <f t="shared" si="306"/>
        <v>0</v>
      </c>
      <c r="AJ1572">
        <f t="shared" si="307"/>
        <v>0</v>
      </c>
      <c r="AK1572">
        <f t="shared" si="308"/>
        <v>0</v>
      </c>
      <c r="AL1572">
        <f t="shared" si="309"/>
        <v>0</v>
      </c>
      <c r="AM1572">
        <f t="shared" si="310"/>
        <v>0</v>
      </c>
      <c r="AN1572">
        <f t="shared" si="311"/>
        <v>0</v>
      </c>
      <c r="AO1572">
        <f t="shared" si="312"/>
        <v>0</v>
      </c>
    </row>
    <row r="1573" spans="1:41" x14ac:dyDescent="0.2">
      <c r="A1573" s="9">
        <f>'Cost per option'!A1581</f>
        <v>0</v>
      </c>
      <c r="B1573" t="str">
        <f>_xlfn.IFNA(VLOOKUP(A1573,'Energy balance options'!A$7:C$3000,3,FALSE),"")</f>
        <v/>
      </c>
      <c r="C1573">
        <f>SUMIFS('Energy balance options'!$F$7:$F$3000,'Energy balance options'!$B$7:$B$3000,HeatGen!C$2,'Energy balance options'!$A$7:$A$3000,HeatGen!$A1573)</f>
        <v>0</v>
      </c>
      <c r="D1573">
        <f>SUMIFS('Energy balance options'!$F$7:$F$3000,'Energy balance options'!$B$7:$B$3000,HeatGen!D$2,'Energy balance options'!$A$7:$A$3000,HeatGen!$A1573)</f>
        <v>0</v>
      </c>
      <c r="E1573">
        <f>SUMIFS('Energy balance options'!$F$7:$F$3000,'Energy balance options'!$B$7:$B$3000,HeatGen!E$2,'Energy balance options'!$A$7:$A$3000,HeatGen!$A1573)</f>
        <v>0</v>
      </c>
      <c r="F1573">
        <f>SUMIFS('Energy balance options'!$F$7:$F$3000,'Energy balance options'!$B$7:$B$3000,HeatGen!F$2,'Energy balance options'!$A$7:$A$3000,HeatGen!$A1573)</f>
        <v>0</v>
      </c>
      <c r="G1573">
        <f>SUMIFS('Energy balance options'!$F$7:$F$3000,'Energy balance options'!$B$7:$B$3000,HeatGen!G$2,'Energy balance options'!$A$7:$A$3000,HeatGen!$A1573)</f>
        <v>0</v>
      </c>
      <c r="H1573">
        <f>SUMIFS('Energy balance options'!$F$7:$F$3000,'Energy balance options'!$B$7:$B$3000,HeatGen!H$2,'Energy balance options'!$A$7:$A$3000,HeatGen!$A1573)</f>
        <v>0</v>
      </c>
      <c r="I1573">
        <f>SUMIFS('Energy balance options'!$F$7:$F$3000,'Energy balance options'!$B$7:$B$3000,HeatGen!I$2,'Energy balance options'!$A$7:$A$3000,HeatGen!$A1573)</f>
        <v>0</v>
      </c>
      <c r="J1573">
        <f>SUMIFS('Energy balance options'!$F$7:$F$3000,'Energy balance options'!$B$7:$B$3000,HeatGen!J$2,'Energy balance options'!$A$7:$A$3000,HeatGen!$A1573)</f>
        <v>0</v>
      </c>
      <c r="K1573">
        <f>SUMIFS('Energy balance options'!$F$7:$F$3000,'Energy balance options'!$B$7:$B$3000,HeatGen!K$2,'Energy balance options'!$A$7:$A$3000,HeatGen!$A1573)</f>
        <v>0</v>
      </c>
      <c r="L1573">
        <f>SUMIFS('Energy balance options'!$F$7:$F$3000,'Energy balance options'!$B$7:$B$3000,HeatGen!L$2,'Energy balance options'!$A$7:$A$3000,HeatGen!$A1573)</f>
        <v>0</v>
      </c>
      <c r="M1573">
        <f>SUMIFS('Energy balance options'!$F$7:$F$3000,'Energy balance options'!$B$7:$B$3000,HeatGen!M$2,'Energy balance options'!$A$7:$A$3000,HeatGen!$A1573)</f>
        <v>0</v>
      </c>
      <c r="N1573">
        <f>SUMIFS('Energy balance options'!$F$7:$F$3000,'Energy balance options'!$B$7:$B$3000,HeatGen!N$2,'Energy balance options'!$A$7:$A$3000,HeatGen!$A1573)</f>
        <v>0</v>
      </c>
      <c r="P1573">
        <f>SUMIFS('Energy balance options'!$F$7:$F$3000,'Energy balance options'!$B$7:$B$3000,HeatGen!P$2,'Energy balance options'!$A$7:$A$3000,HeatGen!$A1573)</f>
        <v>0</v>
      </c>
      <c r="Q1573">
        <f>SUMIFS('Energy balance options'!$F$7:$F$3000,'Energy balance options'!$B$7:$B$3000,HeatGen!Q$2,'Energy balance options'!$A$7:$A$3000,HeatGen!$A1573)</f>
        <v>0</v>
      </c>
      <c r="R1573">
        <f>SUMIFS('Energy balance options'!$F$7:$F$3000,'Energy balance options'!$B$7:$B$3000,HeatGen!R$2,'Energy balance options'!$A$7:$A$3000,HeatGen!$A1573)</f>
        <v>0</v>
      </c>
      <c r="S1573">
        <f>SUMIFS('Energy balance options'!$G$7:$G$3000,'Energy balance options'!$B$7:$B$3000,HeatGen!S$2,'Energy balance options'!$A$7:$A$3000,HeatGen!$A1573)</f>
        <v>0</v>
      </c>
      <c r="T1573">
        <f>SUMIFS('Energy balance options'!$G$7:$G$3000,'Energy balance options'!$B$7:$B$3000,HeatGen!T$2,'Energy balance options'!$A$7:$A$3000,HeatGen!$A1573)</f>
        <v>0</v>
      </c>
      <c r="U1573">
        <f>SUMIFS('Energy balance options'!$G$7:$G$3000,'Energy balance options'!$B$7:$B$3000,HeatGen!U$2,'Energy balance options'!$A$7:$A$3000,HeatGen!$A1573)</f>
        <v>0</v>
      </c>
      <c r="V1573">
        <f>SUMIFS('Energy balance options'!$G$7:$G$3000,'Energy balance options'!$B$7:$B$3000,HeatGen!V$2,'Energy balance options'!$A$7:$A$3000,HeatGen!$A1573)</f>
        <v>0</v>
      </c>
      <c r="W1573">
        <f>SUMIFS('Energy balance options'!$G$7:$G$3000,'Energy balance options'!$B$7:$B$3000,HeatGen!W$2,'Energy balance options'!$A$7:$A$3000,HeatGen!$A1573)</f>
        <v>0</v>
      </c>
      <c r="X1573">
        <f>SUMIFS('Energy balance options'!$G$7:$G$3000,'Energy balance options'!$B$7:$B$3000,HeatGen!X$2,'Energy balance options'!$A$7:$A$3000,HeatGen!$A1573)</f>
        <v>0</v>
      </c>
      <c r="AG1573">
        <f t="shared" si="304"/>
        <v>0</v>
      </c>
      <c r="AH1573">
        <f t="shared" si="305"/>
        <v>0</v>
      </c>
      <c r="AI1573">
        <f t="shared" si="306"/>
        <v>0</v>
      </c>
      <c r="AJ1573">
        <f t="shared" si="307"/>
        <v>0</v>
      </c>
      <c r="AK1573">
        <f t="shared" si="308"/>
        <v>0</v>
      </c>
      <c r="AL1573">
        <f t="shared" si="309"/>
        <v>0</v>
      </c>
      <c r="AM1573">
        <f t="shared" si="310"/>
        <v>0</v>
      </c>
      <c r="AN1573">
        <f t="shared" si="311"/>
        <v>0</v>
      </c>
      <c r="AO1573">
        <f t="shared" si="312"/>
        <v>0</v>
      </c>
    </row>
    <row r="1574" spans="1:41" x14ac:dyDescent="0.2">
      <c r="A1574" s="9">
        <f>'Cost per option'!A1582</f>
        <v>0</v>
      </c>
      <c r="B1574" t="str">
        <f>_xlfn.IFNA(VLOOKUP(A1574,'Energy balance options'!A$7:C$3000,3,FALSE),"")</f>
        <v/>
      </c>
      <c r="C1574">
        <f>SUMIFS('Energy balance options'!$F$7:$F$3000,'Energy balance options'!$B$7:$B$3000,HeatGen!C$2,'Energy balance options'!$A$7:$A$3000,HeatGen!$A1574)</f>
        <v>0</v>
      </c>
      <c r="D1574">
        <f>SUMIFS('Energy balance options'!$F$7:$F$3000,'Energy balance options'!$B$7:$B$3000,HeatGen!D$2,'Energy balance options'!$A$7:$A$3000,HeatGen!$A1574)</f>
        <v>0</v>
      </c>
      <c r="E1574">
        <f>SUMIFS('Energy balance options'!$F$7:$F$3000,'Energy balance options'!$B$7:$B$3000,HeatGen!E$2,'Energy balance options'!$A$7:$A$3000,HeatGen!$A1574)</f>
        <v>0</v>
      </c>
      <c r="F1574">
        <f>SUMIFS('Energy balance options'!$F$7:$F$3000,'Energy balance options'!$B$7:$B$3000,HeatGen!F$2,'Energy balance options'!$A$7:$A$3000,HeatGen!$A1574)</f>
        <v>0</v>
      </c>
      <c r="G1574">
        <f>SUMIFS('Energy balance options'!$F$7:$F$3000,'Energy balance options'!$B$7:$B$3000,HeatGen!G$2,'Energy balance options'!$A$7:$A$3000,HeatGen!$A1574)</f>
        <v>0</v>
      </c>
      <c r="H1574">
        <f>SUMIFS('Energy balance options'!$F$7:$F$3000,'Energy balance options'!$B$7:$B$3000,HeatGen!H$2,'Energy balance options'!$A$7:$A$3000,HeatGen!$A1574)</f>
        <v>0</v>
      </c>
      <c r="I1574">
        <f>SUMIFS('Energy balance options'!$F$7:$F$3000,'Energy balance options'!$B$7:$B$3000,HeatGen!I$2,'Energy balance options'!$A$7:$A$3000,HeatGen!$A1574)</f>
        <v>0</v>
      </c>
      <c r="J1574">
        <f>SUMIFS('Energy balance options'!$F$7:$F$3000,'Energy balance options'!$B$7:$B$3000,HeatGen!J$2,'Energy balance options'!$A$7:$A$3000,HeatGen!$A1574)</f>
        <v>0</v>
      </c>
      <c r="K1574">
        <f>SUMIFS('Energy balance options'!$F$7:$F$3000,'Energy balance options'!$B$7:$B$3000,HeatGen!K$2,'Energy balance options'!$A$7:$A$3000,HeatGen!$A1574)</f>
        <v>0</v>
      </c>
      <c r="L1574">
        <f>SUMIFS('Energy balance options'!$F$7:$F$3000,'Energy balance options'!$B$7:$B$3000,HeatGen!L$2,'Energy balance options'!$A$7:$A$3000,HeatGen!$A1574)</f>
        <v>0</v>
      </c>
      <c r="M1574">
        <f>SUMIFS('Energy balance options'!$F$7:$F$3000,'Energy balance options'!$B$7:$B$3000,HeatGen!M$2,'Energy balance options'!$A$7:$A$3000,HeatGen!$A1574)</f>
        <v>0</v>
      </c>
      <c r="N1574">
        <f>SUMIFS('Energy balance options'!$F$7:$F$3000,'Energy balance options'!$B$7:$B$3000,HeatGen!N$2,'Energy balance options'!$A$7:$A$3000,HeatGen!$A1574)</f>
        <v>0</v>
      </c>
      <c r="P1574">
        <f>SUMIFS('Energy balance options'!$F$7:$F$3000,'Energy balance options'!$B$7:$B$3000,HeatGen!P$2,'Energy balance options'!$A$7:$A$3000,HeatGen!$A1574)</f>
        <v>0</v>
      </c>
      <c r="Q1574">
        <f>SUMIFS('Energy balance options'!$F$7:$F$3000,'Energy balance options'!$B$7:$B$3000,HeatGen!Q$2,'Energy balance options'!$A$7:$A$3000,HeatGen!$A1574)</f>
        <v>0</v>
      </c>
      <c r="R1574">
        <f>SUMIFS('Energy balance options'!$F$7:$F$3000,'Energy balance options'!$B$7:$B$3000,HeatGen!R$2,'Energy balance options'!$A$7:$A$3000,HeatGen!$A1574)</f>
        <v>0</v>
      </c>
      <c r="S1574">
        <f>SUMIFS('Energy balance options'!$G$7:$G$3000,'Energy balance options'!$B$7:$B$3000,HeatGen!S$2,'Energy balance options'!$A$7:$A$3000,HeatGen!$A1574)</f>
        <v>0</v>
      </c>
      <c r="T1574">
        <f>SUMIFS('Energy balance options'!$G$7:$G$3000,'Energy balance options'!$B$7:$B$3000,HeatGen!T$2,'Energy balance options'!$A$7:$A$3000,HeatGen!$A1574)</f>
        <v>0</v>
      </c>
      <c r="U1574">
        <f>SUMIFS('Energy balance options'!$G$7:$G$3000,'Energy balance options'!$B$7:$B$3000,HeatGen!U$2,'Energy balance options'!$A$7:$A$3000,HeatGen!$A1574)</f>
        <v>0</v>
      </c>
      <c r="V1574">
        <f>SUMIFS('Energy balance options'!$G$7:$G$3000,'Energy balance options'!$B$7:$B$3000,HeatGen!V$2,'Energy balance options'!$A$7:$A$3000,HeatGen!$A1574)</f>
        <v>0</v>
      </c>
      <c r="W1574">
        <f>SUMIFS('Energy balance options'!$G$7:$G$3000,'Energy balance options'!$B$7:$B$3000,HeatGen!W$2,'Energy balance options'!$A$7:$A$3000,HeatGen!$A1574)</f>
        <v>0</v>
      </c>
      <c r="X1574">
        <f>SUMIFS('Energy balance options'!$G$7:$G$3000,'Energy balance options'!$B$7:$B$3000,HeatGen!X$2,'Energy balance options'!$A$7:$A$3000,HeatGen!$A1574)</f>
        <v>0</v>
      </c>
      <c r="AG1574">
        <f t="shared" si="304"/>
        <v>0</v>
      </c>
      <c r="AH1574">
        <f t="shared" si="305"/>
        <v>0</v>
      </c>
      <c r="AI1574">
        <f t="shared" si="306"/>
        <v>0</v>
      </c>
      <c r="AJ1574">
        <f t="shared" si="307"/>
        <v>0</v>
      </c>
      <c r="AK1574">
        <f t="shared" si="308"/>
        <v>0</v>
      </c>
      <c r="AL1574">
        <f t="shared" si="309"/>
        <v>0</v>
      </c>
      <c r="AM1574">
        <f t="shared" si="310"/>
        <v>0</v>
      </c>
      <c r="AN1574">
        <f t="shared" si="311"/>
        <v>0</v>
      </c>
      <c r="AO1574">
        <f t="shared" si="312"/>
        <v>0</v>
      </c>
    </row>
    <row r="1575" spans="1:41" x14ac:dyDescent="0.2">
      <c r="A1575" s="9">
        <f>'Cost per option'!A1583</f>
        <v>0</v>
      </c>
      <c r="B1575" t="str">
        <f>_xlfn.IFNA(VLOOKUP(A1575,'Energy balance options'!A$7:C$3000,3,FALSE),"")</f>
        <v/>
      </c>
      <c r="C1575">
        <f>SUMIFS('Energy balance options'!$F$7:$F$3000,'Energy balance options'!$B$7:$B$3000,HeatGen!C$2,'Energy balance options'!$A$7:$A$3000,HeatGen!$A1575)</f>
        <v>0</v>
      </c>
      <c r="D1575">
        <f>SUMIFS('Energy balance options'!$F$7:$F$3000,'Energy balance options'!$B$7:$B$3000,HeatGen!D$2,'Energy balance options'!$A$7:$A$3000,HeatGen!$A1575)</f>
        <v>0</v>
      </c>
      <c r="E1575">
        <f>SUMIFS('Energy balance options'!$F$7:$F$3000,'Energy balance options'!$B$7:$B$3000,HeatGen!E$2,'Energy balance options'!$A$7:$A$3000,HeatGen!$A1575)</f>
        <v>0</v>
      </c>
      <c r="F1575">
        <f>SUMIFS('Energy balance options'!$F$7:$F$3000,'Energy balance options'!$B$7:$B$3000,HeatGen!F$2,'Energy balance options'!$A$7:$A$3000,HeatGen!$A1575)</f>
        <v>0</v>
      </c>
      <c r="G1575">
        <f>SUMIFS('Energy balance options'!$F$7:$F$3000,'Energy balance options'!$B$7:$B$3000,HeatGen!G$2,'Energy balance options'!$A$7:$A$3000,HeatGen!$A1575)</f>
        <v>0</v>
      </c>
      <c r="H1575">
        <f>SUMIFS('Energy balance options'!$F$7:$F$3000,'Energy balance options'!$B$7:$B$3000,HeatGen!H$2,'Energy balance options'!$A$7:$A$3000,HeatGen!$A1575)</f>
        <v>0</v>
      </c>
      <c r="I1575">
        <f>SUMIFS('Energy balance options'!$F$7:$F$3000,'Energy balance options'!$B$7:$B$3000,HeatGen!I$2,'Energy balance options'!$A$7:$A$3000,HeatGen!$A1575)</f>
        <v>0</v>
      </c>
      <c r="J1575">
        <f>SUMIFS('Energy balance options'!$F$7:$F$3000,'Energy balance options'!$B$7:$B$3000,HeatGen!J$2,'Energy balance options'!$A$7:$A$3000,HeatGen!$A1575)</f>
        <v>0</v>
      </c>
      <c r="K1575">
        <f>SUMIFS('Energy balance options'!$F$7:$F$3000,'Energy balance options'!$B$7:$B$3000,HeatGen!K$2,'Energy balance options'!$A$7:$A$3000,HeatGen!$A1575)</f>
        <v>0</v>
      </c>
      <c r="L1575">
        <f>SUMIFS('Energy balance options'!$F$7:$F$3000,'Energy balance options'!$B$7:$B$3000,HeatGen!L$2,'Energy balance options'!$A$7:$A$3000,HeatGen!$A1575)</f>
        <v>0</v>
      </c>
      <c r="M1575">
        <f>SUMIFS('Energy balance options'!$F$7:$F$3000,'Energy balance options'!$B$7:$B$3000,HeatGen!M$2,'Energy balance options'!$A$7:$A$3000,HeatGen!$A1575)</f>
        <v>0</v>
      </c>
      <c r="N1575">
        <f>SUMIFS('Energy balance options'!$F$7:$F$3000,'Energy balance options'!$B$7:$B$3000,HeatGen!N$2,'Energy balance options'!$A$7:$A$3000,HeatGen!$A1575)</f>
        <v>0</v>
      </c>
      <c r="P1575">
        <f>SUMIFS('Energy balance options'!$F$7:$F$3000,'Energy balance options'!$B$7:$B$3000,HeatGen!P$2,'Energy balance options'!$A$7:$A$3000,HeatGen!$A1575)</f>
        <v>0</v>
      </c>
      <c r="Q1575">
        <f>SUMIFS('Energy balance options'!$F$7:$F$3000,'Energy balance options'!$B$7:$B$3000,HeatGen!Q$2,'Energy balance options'!$A$7:$A$3000,HeatGen!$A1575)</f>
        <v>0</v>
      </c>
      <c r="R1575">
        <f>SUMIFS('Energy balance options'!$F$7:$F$3000,'Energy balance options'!$B$7:$B$3000,HeatGen!R$2,'Energy balance options'!$A$7:$A$3000,HeatGen!$A1575)</f>
        <v>0</v>
      </c>
      <c r="S1575">
        <f>SUMIFS('Energy balance options'!$G$7:$G$3000,'Energy balance options'!$B$7:$B$3000,HeatGen!S$2,'Energy balance options'!$A$7:$A$3000,HeatGen!$A1575)</f>
        <v>0</v>
      </c>
      <c r="T1575">
        <f>SUMIFS('Energy balance options'!$G$7:$G$3000,'Energy balance options'!$B$7:$B$3000,HeatGen!T$2,'Energy balance options'!$A$7:$A$3000,HeatGen!$A1575)</f>
        <v>0</v>
      </c>
      <c r="U1575">
        <f>SUMIFS('Energy balance options'!$G$7:$G$3000,'Energy balance options'!$B$7:$B$3000,HeatGen!U$2,'Energy balance options'!$A$7:$A$3000,HeatGen!$A1575)</f>
        <v>0</v>
      </c>
      <c r="V1575">
        <f>SUMIFS('Energy balance options'!$G$7:$G$3000,'Energy balance options'!$B$7:$B$3000,HeatGen!V$2,'Energy balance options'!$A$7:$A$3000,HeatGen!$A1575)</f>
        <v>0</v>
      </c>
      <c r="W1575">
        <f>SUMIFS('Energy balance options'!$G$7:$G$3000,'Energy balance options'!$B$7:$B$3000,HeatGen!W$2,'Energy balance options'!$A$7:$A$3000,HeatGen!$A1575)</f>
        <v>0</v>
      </c>
      <c r="X1575">
        <f>SUMIFS('Energy balance options'!$G$7:$G$3000,'Energy balance options'!$B$7:$B$3000,HeatGen!X$2,'Energy balance options'!$A$7:$A$3000,HeatGen!$A1575)</f>
        <v>0</v>
      </c>
      <c r="AG1575">
        <f t="shared" si="304"/>
        <v>0</v>
      </c>
      <c r="AH1575">
        <f t="shared" si="305"/>
        <v>0</v>
      </c>
      <c r="AI1575">
        <f t="shared" si="306"/>
        <v>0</v>
      </c>
      <c r="AJ1575">
        <f t="shared" si="307"/>
        <v>0</v>
      </c>
      <c r="AK1575">
        <f t="shared" si="308"/>
        <v>0</v>
      </c>
      <c r="AL1575">
        <f t="shared" si="309"/>
        <v>0</v>
      </c>
      <c r="AM1575">
        <f t="shared" si="310"/>
        <v>0</v>
      </c>
      <c r="AN1575">
        <f t="shared" si="311"/>
        <v>0</v>
      </c>
      <c r="AO1575">
        <f t="shared" si="312"/>
        <v>0</v>
      </c>
    </row>
    <row r="1576" spans="1:41" x14ac:dyDescent="0.2">
      <c r="A1576" s="9">
        <f>'Cost per option'!A1584</f>
        <v>0</v>
      </c>
      <c r="B1576" t="str">
        <f>_xlfn.IFNA(VLOOKUP(A1576,'Energy balance options'!A$7:C$3000,3,FALSE),"")</f>
        <v/>
      </c>
      <c r="C1576">
        <f>SUMIFS('Energy balance options'!$F$7:$F$3000,'Energy balance options'!$B$7:$B$3000,HeatGen!C$2,'Energy balance options'!$A$7:$A$3000,HeatGen!$A1576)</f>
        <v>0</v>
      </c>
      <c r="D1576">
        <f>SUMIFS('Energy balance options'!$F$7:$F$3000,'Energy balance options'!$B$7:$B$3000,HeatGen!D$2,'Energy balance options'!$A$7:$A$3000,HeatGen!$A1576)</f>
        <v>0</v>
      </c>
      <c r="E1576">
        <f>SUMIFS('Energy balance options'!$F$7:$F$3000,'Energy balance options'!$B$7:$B$3000,HeatGen!E$2,'Energy balance options'!$A$7:$A$3000,HeatGen!$A1576)</f>
        <v>0</v>
      </c>
      <c r="F1576">
        <f>SUMIFS('Energy balance options'!$F$7:$F$3000,'Energy balance options'!$B$7:$B$3000,HeatGen!F$2,'Energy balance options'!$A$7:$A$3000,HeatGen!$A1576)</f>
        <v>0</v>
      </c>
      <c r="G1576">
        <f>SUMIFS('Energy balance options'!$F$7:$F$3000,'Energy balance options'!$B$7:$B$3000,HeatGen!G$2,'Energy balance options'!$A$7:$A$3000,HeatGen!$A1576)</f>
        <v>0</v>
      </c>
      <c r="H1576">
        <f>SUMIFS('Energy balance options'!$F$7:$F$3000,'Energy balance options'!$B$7:$B$3000,HeatGen!H$2,'Energy balance options'!$A$7:$A$3000,HeatGen!$A1576)</f>
        <v>0</v>
      </c>
      <c r="I1576">
        <f>SUMIFS('Energy balance options'!$F$7:$F$3000,'Energy balance options'!$B$7:$B$3000,HeatGen!I$2,'Energy balance options'!$A$7:$A$3000,HeatGen!$A1576)</f>
        <v>0</v>
      </c>
      <c r="J1576">
        <f>SUMIFS('Energy balance options'!$F$7:$F$3000,'Energy balance options'!$B$7:$B$3000,HeatGen!J$2,'Energy balance options'!$A$7:$A$3000,HeatGen!$A1576)</f>
        <v>0</v>
      </c>
      <c r="K1576">
        <f>SUMIFS('Energy balance options'!$F$7:$F$3000,'Energy balance options'!$B$7:$B$3000,HeatGen!K$2,'Energy balance options'!$A$7:$A$3000,HeatGen!$A1576)</f>
        <v>0</v>
      </c>
      <c r="L1576">
        <f>SUMIFS('Energy balance options'!$F$7:$F$3000,'Energy balance options'!$B$7:$B$3000,HeatGen!L$2,'Energy balance options'!$A$7:$A$3000,HeatGen!$A1576)</f>
        <v>0</v>
      </c>
      <c r="M1576">
        <f>SUMIFS('Energy balance options'!$F$7:$F$3000,'Energy balance options'!$B$7:$B$3000,HeatGen!M$2,'Energy balance options'!$A$7:$A$3000,HeatGen!$A1576)</f>
        <v>0</v>
      </c>
      <c r="N1576">
        <f>SUMIFS('Energy balance options'!$F$7:$F$3000,'Energy balance options'!$B$7:$B$3000,HeatGen!N$2,'Energy balance options'!$A$7:$A$3000,HeatGen!$A1576)</f>
        <v>0</v>
      </c>
      <c r="P1576">
        <f>SUMIFS('Energy balance options'!$F$7:$F$3000,'Energy balance options'!$B$7:$B$3000,HeatGen!P$2,'Energy balance options'!$A$7:$A$3000,HeatGen!$A1576)</f>
        <v>0</v>
      </c>
      <c r="Q1576">
        <f>SUMIFS('Energy balance options'!$F$7:$F$3000,'Energy balance options'!$B$7:$B$3000,HeatGen!Q$2,'Energy balance options'!$A$7:$A$3000,HeatGen!$A1576)</f>
        <v>0</v>
      </c>
      <c r="R1576">
        <f>SUMIFS('Energy balance options'!$F$7:$F$3000,'Energy balance options'!$B$7:$B$3000,HeatGen!R$2,'Energy balance options'!$A$7:$A$3000,HeatGen!$A1576)</f>
        <v>0</v>
      </c>
      <c r="S1576">
        <f>SUMIFS('Energy balance options'!$G$7:$G$3000,'Energy balance options'!$B$7:$B$3000,HeatGen!S$2,'Energy balance options'!$A$7:$A$3000,HeatGen!$A1576)</f>
        <v>0</v>
      </c>
      <c r="T1576">
        <f>SUMIFS('Energy balance options'!$G$7:$G$3000,'Energy balance options'!$B$7:$B$3000,HeatGen!T$2,'Energy balance options'!$A$7:$A$3000,HeatGen!$A1576)</f>
        <v>0</v>
      </c>
      <c r="U1576">
        <f>SUMIFS('Energy balance options'!$G$7:$G$3000,'Energy balance options'!$B$7:$B$3000,HeatGen!U$2,'Energy balance options'!$A$7:$A$3000,HeatGen!$A1576)</f>
        <v>0</v>
      </c>
      <c r="V1576">
        <f>SUMIFS('Energy balance options'!$G$7:$G$3000,'Energy balance options'!$B$7:$B$3000,HeatGen!V$2,'Energy balance options'!$A$7:$A$3000,HeatGen!$A1576)</f>
        <v>0</v>
      </c>
      <c r="W1576">
        <f>SUMIFS('Energy balance options'!$G$7:$G$3000,'Energy balance options'!$B$7:$B$3000,HeatGen!W$2,'Energy balance options'!$A$7:$A$3000,HeatGen!$A1576)</f>
        <v>0</v>
      </c>
      <c r="X1576">
        <f>SUMIFS('Energy balance options'!$G$7:$G$3000,'Energy balance options'!$B$7:$B$3000,HeatGen!X$2,'Energy balance options'!$A$7:$A$3000,HeatGen!$A1576)</f>
        <v>0</v>
      </c>
      <c r="AG1576">
        <f t="shared" si="304"/>
        <v>0</v>
      </c>
      <c r="AH1576">
        <f t="shared" si="305"/>
        <v>0</v>
      </c>
      <c r="AI1576">
        <f t="shared" si="306"/>
        <v>0</v>
      </c>
      <c r="AJ1576">
        <f t="shared" si="307"/>
        <v>0</v>
      </c>
      <c r="AK1576">
        <f t="shared" si="308"/>
        <v>0</v>
      </c>
      <c r="AL1576">
        <f t="shared" si="309"/>
        <v>0</v>
      </c>
      <c r="AM1576">
        <f t="shared" si="310"/>
        <v>0</v>
      </c>
      <c r="AN1576">
        <f t="shared" si="311"/>
        <v>0</v>
      </c>
      <c r="AO1576">
        <f t="shared" si="312"/>
        <v>0</v>
      </c>
    </row>
    <row r="1577" spans="1:41" x14ac:dyDescent="0.2">
      <c r="A1577" s="9">
        <f>'Cost per option'!A1585</f>
        <v>0</v>
      </c>
      <c r="B1577" t="str">
        <f>_xlfn.IFNA(VLOOKUP(A1577,'Energy balance options'!A$7:C$3000,3,FALSE),"")</f>
        <v/>
      </c>
      <c r="C1577">
        <f>SUMIFS('Energy balance options'!$F$7:$F$3000,'Energy balance options'!$B$7:$B$3000,HeatGen!C$2,'Energy balance options'!$A$7:$A$3000,HeatGen!$A1577)</f>
        <v>0</v>
      </c>
      <c r="D1577">
        <f>SUMIFS('Energy balance options'!$F$7:$F$3000,'Energy balance options'!$B$7:$B$3000,HeatGen!D$2,'Energy balance options'!$A$7:$A$3000,HeatGen!$A1577)</f>
        <v>0</v>
      </c>
      <c r="E1577">
        <f>SUMIFS('Energy balance options'!$F$7:$F$3000,'Energy balance options'!$B$7:$B$3000,HeatGen!E$2,'Energy balance options'!$A$7:$A$3000,HeatGen!$A1577)</f>
        <v>0</v>
      </c>
      <c r="F1577">
        <f>SUMIFS('Energy balance options'!$F$7:$F$3000,'Energy balance options'!$B$7:$B$3000,HeatGen!F$2,'Energy balance options'!$A$7:$A$3000,HeatGen!$A1577)</f>
        <v>0</v>
      </c>
      <c r="G1577">
        <f>SUMIFS('Energy balance options'!$F$7:$F$3000,'Energy balance options'!$B$7:$B$3000,HeatGen!G$2,'Energy balance options'!$A$7:$A$3000,HeatGen!$A1577)</f>
        <v>0</v>
      </c>
      <c r="H1577">
        <f>SUMIFS('Energy balance options'!$F$7:$F$3000,'Energy balance options'!$B$7:$B$3000,HeatGen!H$2,'Energy balance options'!$A$7:$A$3000,HeatGen!$A1577)</f>
        <v>0</v>
      </c>
      <c r="I1577">
        <f>SUMIFS('Energy balance options'!$F$7:$F$3000,'Energy balance options'!$B$7:$B$3000,HeatGen!I$2,'Energy balance options'!$A$7:$A$3000,HeatGen!$A1577)</f>
        <v>0</v>
      </c>
      <c r="J1577">
        <f>SUMIFS('Energy balance options'!$F$7:$F$3000,'Energy balance options'!$B$7:$B$3000,HeatGen!J$2,'Energy balance options'!$A$7:$A$3000,HeatGen!$A1577)</f>
        <v>0</v>
      </c>
      <c r="K1577">
        <f>SUMIFS('Energy balance options'!$F$7:$F$3000,'Energy balance options'!$B$7:$B$3000,HeatGen!K$2,'Energy balance options'!$A$7:$A$3000,HeatGen!$A1577)</f>
        <v>0</v>
      </c>
      <c r="L1577">
        <f>SUMIFS('Energy balance options'!$F$7:$F$3000,'Energy balance options'!$B$7:$B$3000,HeatGen!L$2,'Energy balance options'!$A$7:$A$3000,HeatGen!$A1577)</f>
        <v>0</v>
      </c>
      <c r="M1577">
        <f>SUMIFS('Energy balance options'!$F$7:$F$3000,'Energy balance options'!$B$7:$B$3000,HeatGen!M$2,'Energy balance options'!$A$7:$A$3000,HeatGen!$A1577)</f>
        <v>0</v>
      </c>
      <c r="N1577">
        <f>SUMIFS('Energy balance options'!$F$7:$F$3000,'Energy balance options'!$B$7:$B$3000,HeatGen!N$2,'Energy balance options'!$A$7:$A$3000,HeatGen!$A1577)</f>
        <v>0</v>
      </c>
      <c r="P1577">
        <f>SUMIFS('Energy balance options'!$F$7:$F$3000,'Energy balance options'!$B$7:$B$3000,HeatGen!P$2,'Energy balance options'!$A$7:$A$3000,HeatGen!$A1577)</f>
        <v>0</v>
      </c>
      <c r="Q1577">
        <f>SUMIFS('Energy balance options'!$F$7:$F$3000,'Energy balance options'!$B$7:$B$3000,HeatGen!Q$2,'Energy balance options'!$A$7:$A$3000,HeatGen!$A1577)</f>
        <v>0</v>
      </c>
      <c r="R1577">
        <f>SUMIFS('Energy balance options'!$F$7:$F$3000,'Energy balance options'!$B$7:$B$3000,HeatGen!R$2,'Energy balance options'!$A$7:$A$3000,HeatGen!$A1577)</f>
        <v>0</v>
      </c>
      <c r="S1577">
        <f>SUMIFS('Energy balance options'!$G$7:$G$3000,'Energy balance options'!$B$7:$B$3000,HeatGen!S$2,'Energy balance options'!$A$7:$A$3000,HeatGen!$A1577)</f>
        <v>0</v>
      </c>
      <c r="T1577">
        <f>SUMIFS('Energy balance options'!$G$7:$G$3000,'Energy balance options'!$B$7:$B$3000,HeatGen!T$2,'Energy balance options'!$A$7:$A$3000,HeatGen!$A1577)</f>
        <v>0</v>
      </c>
      <c r="U1577">
        <f>SUMIFS('Energy balance options'!$G$7:$G$3000,'Energy balance options'!$B$7:$B$3000,HeatGen!U$2,'Energy balance options'!$A$7:$A$3000,HeatGen!$A1577)</f>
        <v>0</v>
      </c>
      <c r="V1577">
        <f>SUMIFS('Energy balance options'!$G$7:$G$3000,'Energy balance options'!$B$7:$B$3000,HeatGen!V$2,'Energy balance options'!$A$7:$A$3000,HeatGen!$A1577)</f>
        <v>0</v>
      </c>
      <c r="W1577">
        <f>SUMIFS('Energy balance options'!$G$7:$G$3000,'Energy balance options'!$B$7:$B$3000,HeatGen!W$2,'Energy balance options'!$A$7:$A$3000,HeatGen!$A1577)</f>
        <v>0</v>
      </c>
      <c r="X1577">
        <f>SUMIFS('Energy balance options'!$G$7:$G$3000,'Energy balance options'!$B$7:$B$3000,HeatGen!X$2,'Energy balance options'!$A$7:$A$3000,HeatGen!$A1577)</f>
        <v>0</v>
      </c>
      <c r="AG1577">
        <f t="shared" si="304"/>
        <v>0</v>
      </c>
      <c r="AH1577">
        <f t="shared" si="305"/>
        <v>0</v>
      </c>
      <c r="AI1577">
        <f t="shared" si="306"/>
        <v>0</v>
      </c>
      <c r="AJ1577">
        <f t="shared" si="307"/>
        <v>0</v>
      </c>
      <c r="AK1577">
        <f t="shared" si="308"/>
        <v>0</v>
      </c>
      <c r="AL1577">
        <f t="shared" si="309"/>
        <v>0</v>
      </c>
      <c r="AM1577">
        <f t="shared" si="310"/>
        <v>0</v>
      </c>
      <c r="AN1577">
        <f t="shared" si="311"/>
        <v>0</v>
      </c>
      <c r="AO1577">
        <f t="shared" si="312"/>
        <v>0</v>
      </c>
    </row>
    <row r="1578" spans="1:41" x14ac:dyDescent="0.2">
      <c r="A1578" s="9">
        <f>'Cost per option'!A1586</f>
        <v>0</v>
      </c>
      <c r="B1578" t="str">
        <f>_xlfn.IFNA(VLOOKUP(A1578,'Energy balance options'!A$7:C$3000,3,FALSE),"")</f>
        <v/>
      </c>
      <c r="C1578">
        <f>SUMIFS('Energy balance options'!$F$7:$F$3000,'Energy balance options'!$B$7:$B$3000,HeatGen!C$2,'Energy balance options'!$A$7:$A$3000,HeatGen!$A1578)</f>
        <v>0</v>
      </c>
      <c r="D1578">
        <f>SUMIFS('Energy balance options'!$F$7:$F$3000,'Energy balance options'!$B$7:$B$3000,HeatGen!D$2,'Energy balance options'!$A$7:$A$3000,HeatGen!$A1578)</f>
        <v>0</v>
      </c>
      <c r="E1578">
        <f>SUMIFS('Energy balance options'!$F$7:$F$3000,'Energy balance options'!$B$7:$B$3000,HeatGen!E$2,'Energy balance options'!$A$7:$A$3000,HeatGen!$A1578)</f>
        <v>0</v>
      </c>
      <c r="F1578">
        <f>SUMIFS('Energy balance options'!$F$7:$F$3000,'Energy balance options'!$B$7:$B$3000,HeatGen!F$2,'Energy balance options'!$A$7:$A$3000,HeatGen!$A1578)</f>
        <v>0</v>
      </c>
      <c r="G1578">
        <f>SUMIFS('Energy balance options'!$F$7:$F$3000,'Energy balance options'!$B$7:$B$3000,HeatGen!G$2,'Energy balance options'!$A$7:$A$3000,HeatGen!$A1578)</f>
        <v>0</v>
      </c>
      <c r="H1578">
        <f>SUMIFS('Energy balance options'!$F$7:$F$3000,'Energy balance options'!$B$7:$B$3000,HeatGen!H$2,'Energy balance options'!$A$7:$A$3000,HeatGen!$A1578)</f>
        <v>0</v>
      </c>
      <c r="I1578">
        <f>SUMIFS('Energy balance options'!$F$7:$F$3000,'Energy balance options'!$B$7:$B$3000,HeatGen!I$2,'Energy balance options'!$A$7:$A$3000,HeatGen!$A1578)</f>
        <v>0</v>
      </c>
      <c r="J1578">
        <f>SUMIFS('Energy balance options'!$F$7:$F$3000,'Energy balance options'!$B$7:$B$3000,HeatGen!J$2,'Energy balance options'!$A$7:$A$3000,HeatGen!$A1578)</f>
        <v>0</v>
      </c>
      <c r="K1578">
        <f>SUMIFS('Energy balance options'!$F$7:$F$3000,'Energy balance options'!$B$7:$B$3000,HeatGen!K$2,'Energy balance options'!$A$7:$A$3000,HeatGen!$A1578)</f>
        <v>0</v>
      </c>
      <c r="L1578">
        <f>SUMIFS('Energy balance options'!$F$7:$F$3000,'Energy balance options'!$B$7:$B$3000,HeatGen!L$2,'Energy balance options'!$A$7:$A$3000,HeatGen!$A1578)</f>
        <v>0</v>
      </c>
      <c r="M1578">
        <f>SUMIFS('Energy balance options'!$F$7:$F$3000,'Energy balance options'!$B$7:$B$3000,HeatGen!M$2,'Energy balance options'!$A$7:$A$3000,HeatGen!$A1578)</f>
        <v>0</v>
      </c>
      <c r="N1578">
        <f>SUMIFS('Energy balance options'!$F$7:$F$3000,'Energy balance options'!$B$7:$B$3000,HeatGen!N$2,'Energy balance options'!$A$7:$A$3000,HeatGen!$A1578)</f>
        <v>0</v>
      </c>
      <c r="P1578">
        <f>SUMIFS('Energy balance options'!$F$7:$F$3000,'Energy balance options'!$B$7:$B$3000,HeatGen!P$2,'Energy balance options'!$A$7:$A$3000,HeatGen!$A1578)</f>
        <v>0</v>
      </c>
      <c r="Q1578">
        <f>SUMIFS('Energy balance options'!$F$7:$F$3000,'Energy balance options'!$B$7:$B$3000,HeatGen!Q$2,'Energy balance options'!$A$7:$A$3000,HeatGen!$A1578)</f>
        <v>0</v>
      </c>
      <c r="R1578">
        <f>SUMIFS('Energy balance options'!$F$7:$F$3000,'Energy balance options'!$B$7:$B$3000,HeatGen!R$2,'Energy balance options'!$A$7:$A$3000,HeatGen!$A1578)</f>
        <v>0</v>
      </c>
      <c r="S1578">
        <f>SUMIFS('Energy balance options'!$G$7:$G$3000,'Energy balance options'!$B$7:$B$3000,HeatGen!S$2,'Energy balance options'!$A$7:$A$3000,HeatGen!$A1578)</f>
        <v>0</v>
      </c>
      <c r="T1578">
        <f>SUMIFS('Energy balance options'!$G$7:$G$3000,'Energy balance options'!$B$7:$B$3000,HeatGen!T$2,'Energy balance options'!$A$7:$A$3000,HeatGen!$A1578)</f>
        <v>0</v>
      </c>
      <c r="U1578">
        <f>SUMIFS('Energy balance options'!$G$7:$G$3000,'Energy balance options'!$B$7:$B$3000,HeatGen!U$2,'Energy balance options'!$A$7:$A$3000,HeatGen!$A1578)</f>
        <v>0</v>
      </c>
      <c r="V1578">
        <f>SUMIFS('Energy balance options'!$G$7:$G$3000,'Energy balance options'!$B$7:$B$3000,HeatGen!V$2,'Energy balance options'!$A$7:$A$3000,HeatGen!$A1578)</f>
        <v>0</v>
      </c>
      <c r="W1578">
        <f>SUMIFS('Energy balance options'!$G$7:$G$3000,'Energy balance options'!$B$7:$B$3000,HeatGen!W$2,'Energy balance options'!$A$7:$A$3000,HeatGen!$A1578)</f>
        <v>0</v>
      </c>
      <c r="X1578">
        <f>SUMIFS('Energy balance options'!$G$7:$G$3000,'Energy balance options'!$B$7:$B$3000,HeatGen!X$2,'Energy balance options'!$A$7:$A$3000,HeatGen!$A1578)</f>
        <v>0</v>
      </c>
      <c r="AG1578">
        <f t="shared" si="304"/>
        <v>0</v>
      </c>
      <c r="AH1578">
        <f t="shared" si="305"/>
        <v>0</v>
      </c>
      <c r="AI1578">
        <f t="shared" si="306"/>
        <v>0</v>
      </c>
      <c r="AJ1578">
        <f t="shared" si="307"/>
        <v>0</v>
      </c>
      <c r="AK1578">
        <f t="shared" si="308"/>
        <v>0</v>
      </c>
      <c r="AL1578">
        <f t="shared" si="309"/>
        <v>0</v>
      </c>
      <c r="AM1578">
        <f t="shared" si="310"/>
        <v>0</v>
      </c>
      <c r="AN1578">
        <f t="shared" si="311"/>
        <v>0</v>
      </c>
      <c r="AO1578">
        <f t="shared" si="312"/>
        <v>0</v>
      </c>
    </row>
    <row r="1579" spans="1:41" x14ac:dyDescent="0.2">
      <c r="A1579" s="9">
        <f>'Cost per option'!A1587</f>
        <v>0</v>
      </c>
      <c r="B1579" t="str">
        <f>_xlfn.IFNA(VLOOKUP(A1579,'Energy balance options'!A$7:C$3000,3,FALSE),"")</f>
        <v/>
      </c>
      <c r="C1579">
        <f>SUMIFS('Energy balance options'!$F$7:$F$3000,'Energy balance options'!$B$7:$B$3000,HeatGen!C$2,'Energy balance options'!$A$7:$A$3000,HeatGen!$A1579)</f>
        <v>0</v>
      </c>
      <c r="D1579">
        <f>SUMIFS('Energy balance options'!$F$7:$F$3000,'Energy balance options'!$B$7:$B$3000,HeatGen!D$2,'Energy balance options'!$A$7:$A$3000,HeatGen!$A1579)</f>
        <v>0</v>
      </c>
      <c r="E1579">
        <f>SUMIFS('Energy balance options'!$F$7:$F$3000,'Energy balance options'!$B$7:$B$3000,HeatGen!E$2,'Energy balance options'!$A$7:$A$3000,HeatGen!$A1579)</f>
        <v>0</v>
      </c>
      <c r="F1579">
        <f>SUMIFS('Energy balance options'!$F$7:$F$3000,'Energy balance options'!$B$7:$B$3000,HeatGen!F$2,'Energy balance options'!$A$7:$A$3000,HeatGen!$A1579)</f>
        <v>0</v>
      </c>
      <c r="G1579">
        <f>SUMIFS('Energy balance options'!$F$7:$F$3000,'Energy balance options'!$B$7:$B$3000,HeatGen!G$2,'Energy balance options'!$A$7:$A$3000,HeatGen!$A1579)</f>
        <v>0</v>
      </c>
      <c r="H1579">
        <f>SUMIFS('Energy balance options'!$F$7:$F$3000,'Energy balance options'!$B$7:$B$3000,HeatGen!H$2,'Energy balance options'!$A$7:$A$3000,HeatGen!$A1579)</f>
        <v>0</v>
      </c>
      <c r="I1579">
        <f>SUMIFS('Energy balance options'!$F$7:$F$3000,'Energy balance options'!$B$7:$B$3000,HeatGen!I$2,'Energy balance options'!$A$7:$A$3000,HeatGen!$A1579)</f>
        <v>0</v>
      </c>
      <c r="J1579">
        <f>SUMIFS('Energy balance options'!$F$7:$F$3000,'Energy balance options'!$B$7:$B$3000,HeatGen!J$2,'Energy balance options'!$A$7:$A$3000,HeatGen!$A1579)</f>
        <v>0</v>
      </c>
      <c r="K1579">
        <f>SUMIFS('Energy balance options'!$F$7:$F$3000,'Energy balance options'!$B$7:$B$3000,HeatGen!K$2,'Energy balance options'!$A$7:$A$3000,HeatGen!$A1579)</f>
        <v>0</v>
      </c>
      <c r="L1579">
        <f>SUMIFS('Energy balance options'!$F$7:$F$3000,'Energy balance options'!$B$7:$B$3000,HeatGen!L$2,'Energy balance options'!$A$7:$A$3000,HeatGen!$A1579)</f>
        <v>0</v>
      </c>
      <c r="M1579">
        <f>SUMIFS('Energy balance options'!$F$7:$F$3000,'Energy balance options'!$B$7:$B$3000,HeatGen!M$2,'Energy balance options'!$A$7:$A$3000,HeatGen!$A1579)</f>
        <v>0</v>
      </c>
      <c r="N1579">
        <f>SUMIFS('Energy balance options'!$F$7:$F$3000,'Energy balance options'!$B$7:$B$3000,HeatGen!N$2,'Energy balance options'!$A$7:$A$3000,HeatGen!$A1579)</f>
        <v>0</v>
      </c>
      <c r="P1579">
        <f>SUMIFS('Energy balance options'!$F$7:$F$3000,'Energy balance options'!$B$7:$B$3000,HeatGen!P$2,'Energy balance options'!$A$7:$A$3000,HeatGen!$A1579)</f>
        <v>0</v>
      </c>
      <c r="Q1579">
        <f>SUMIFS('Energy balance options'!$F$7:$F$3000,'Energy balance options'!$B$7:$B$3000,HeatGen!Q$2,'Energy balance options'!$A$7:$A$3000,HeatGen!$A1579)</f>
        <v>0</v>
      </c>
      <c r="R1579">
        <f>SUMIFS('Energy balance options'!$F$7:$F$3000,'Energy balance options'!$B$7:$B$3000,HeatGen!R$2,'Energy balance options'!$A$7:$A$3000,HeatGen!$A1579)</f>
        <v>0</v>
      </c>
      <c r="S1579">
        <f>SUMIFS('Energy balance options'!$G$7:$G$3000,'Energy balance options'!$B$7:$B$3000,HeatGen!S$2,'Energy balance options'!$A$7:$A$3000,HeatGen!$A1579)</f>
        <v>0</v>
      </c>
      <c r="T1579">
        <f>SUMIFS('Energy balance options'!$G$7:$G$3000,'Energy balance options'!$B$7:$B$3000,HeatGen!T$2,'Energy balance options'!$A$7:$A$3000,HeatGen!$A1579)</f>
        <v>0</v>
      </c>
      <c r="U1579">
        <f>SUMIFS('Energy balance options'!$G$7:$G$3000,'Energy balance options'!$B$7:$B$3000,HeatGen!U$2,'Energy balance options'!$A$7:$A$3000,HeatGen!$A1579)</f>
        <v>0</v>
      </c>
      <c r="V1579">
        <f>SUMIFS('Energy balance options'!$G$7:$G$3000,'Energy balance options'!$B$7:$B$3000,HeatGen!V$2,'Energy balance options'!$A$7:$A$3000,HeatGen!$A1579)</f>
        <v>0</v>
      </c>
      <c r="W1579">
        <f>SUMIFS('Energy balance options'!$G$7:$G$3000,'Energy balance options'!$B$7:$B$3000,HeatGen!W$2,'Energy balance options'!$A$7:$A$3000,HeatGen!$A1579)</f>
        <v>0</v>
      </c>
      <c r="X1579">
        <f>SUMIFS('Energy balance options'!$G$7:$G$3000,'Energy balance options'!$B$7:$B$3000,HeatGen!X$2,'Energy balance options'!$A$7:$A$3000,HeatGen!$A1579)</f>
        <v>0</v>
      </c>
      <c r="AG1579">
        <f t="shared" si="304"/>
        <v>0</v>
      </c>
      <c r="AH1579">
        <f t="shared" si="305"/>
        <v>0</v>
      </c>
      <c r="AI1579">
        <f t="shared" si="306"/>
        <v>0</v>
      </c>
      <c r="AJ1579">
        <f t="shared" si="307"/>
        <v>0</v>
      </c>
      <c r="AK1579">
        <f t="shared" si="308"/>
        <v>0</v>
      </c>
      <c r="AL1579">
        <f t="shared" si="309"/>
        <v>0</v>
      </c>
      <c r="AM1579">
        <f t="shared" si="310"/>
        <v>0</v>
      </c>
      <c r="AN1579">
        <f t="shared" si="311"/>
        <v>0</v>
      </c>
      <c r="AO1579">
        <f t="shared" si="312"/>
        <v>0</v>
      </c>
    </row>
    <row r="1580" spans="1:41" x14ac:dyDescent="0.2">
      <c r="A1580" s="9">
        <f>'Cost per option'!A1588</f>
        <v>0</v>
      </c>
      <c r="B1580" t="str">
        <f>_xlfn.IFNA(VLOOKUP(A1580,'Energy balance options'!A$7:C$3000,3,FALSE),"")</f>
        <v/>
      </c>
      <c r="C1580">
        <f>SUMIFS('Energy balance options'!$F$7:$F$3000,'Energy balance options'!$B$7:$B$3000,HeatGen!C$2,'Energy balance options'!$A$7:$A$3000,HeatGen!$A1580)</f>
        <v>0</v>
      </c>
      <c r="D1580">
        <f>SUMIFS('Energy balance options'!$F$7:$F$3000,'Energy balance options'!$B$7:$B$3000,HeatGen!D$2,'Energy balance options'!$A$7:$A$3000,HeatGen!$A1580)</f>
        <v>0</v>
      </c>
      <c r="E1580">
        <f>SUMIFS('Energy balance options'!$F$7:$F$3000,'Energy balance options'!$B$7:$B$3000,HeatGen!E$2,'Energy balance options'!$A$7:$A$3000,HeatGen!$A1580)</f>
        <v>0</v>
      </c>
      <c r="F1580">
        <f>SUMIFS('Energy balance options'!$F$7:$F$3000,'Energy balance options'!$B$7:$B$3000,HeatGen!F$2,'Energy balance options'!$A$7:$A$3000,HeatGen!$A1580)</f>
        <v>0</v>
      </c>
      <c r="G1580">
        <f>SUMIFS('Energy balance options'!$F$7:$F$3000,'Energy balance options'!$B$7:$B$3000,HeatGen!G$2,'Energy balance options'!$A$7:$A$3000,HeatGen!$A1580)</f>
        <v>0</v>
      </c>
      <c r="H1580">
        <f>SUMIFS('Energy balance options'!$F$7:$F$3000,'Energy balance options'!$B$7:$B$3000,HeatGen!H$2,'Energy balance options'!$A$7:$A$3000,HeatGen!$A1580)</f>
        <v>0</v>
      </c>
      <c r="I1580">
        <f>SUMIFS('Energy balance options'!$F$7:$F$3000,'Energy balance options'!$B$7:$B$3000,HeatGen!I$2,'Energy balance options'!$A$7:$A$3000,HeatGen!$A1580)</f>
        <v>0</v>
      </c>
      <c r="J1580">
        <f>SUMIFS('Energy balance options'!$F$7:$F$3000,'Energy balance options'!$B$7:$B$3000,HeatGen!J$2,'Energy balance options'!$A$7:$A$3000,HeatGen!$A1580)</f>
        <v>0</v>
      </c>
      <c r="K1580">
        <f>SUMIFS('Energy balance options'!$F$7:$F$3000,'Energy balance options'!$B$7:$B$3000,HeatGen!K$2,'Energy balance options'!$A$7:$A$3000,HeatGen!$A1580)</f>
        <v>0</v>
      </c>
      <c r="L1580">
        <f>SUMIFS('Energy balance options'!$F$7:$F$3000,'Energy balance options'!$B$7:$B$3000,HeatGen!L$2,'Energy balance options'!$A$7:$A$3000,HeatGen!$A1580)</f>
        <v>0</v>
      </c>
      <c r="M1580">
        <f>SUMIFS('Energy balance options'!$F$7:$F$3000,'Energy balance options'!$B$7:$B$3000,HeatGen!M$2,'Energy balance options'!$A$7:$A$3000,HeatGen!$A1580)</f>
        <v>0</v>
      </c>
      <c r="N1580">
        <f>SUMIFS('Energy balance options'!$F$7:$F$3000,'Energy balance options'!$B$7:$B$3000,HeatGen!N$2,'Energy balance options'!$A$7:$A$3000,HeatGen!$A1580)</f>
        <v>0</v>
      </c>
      <c r="P1580">
        <f>SUMIFS('Energy balance options'!$F$7:$F$3000,'Energy balance options'!$B$7:$B$3000,HeatGen!P$2,'Energy balance options'!$A$7:$A$3000,HeatGen!$A1580)</f>
        <v>0</v>
      </c>
      <c r="Q1580">
        <f>SUMIFS('Energy balance options'!$F$7:$F$3000,'Energy balance options'!$B$7:$B$3000,HeatGen!Q$2,'Energy balance options'!$A$7:$A$3000,HeatGen!$A1580)</f>
        <v>0</v>
      </c>
      <c r="R1580">
        <f>SUMIFS('Energy balance options'!$F$7:$F$3000,'Energy balance options'!$B$7:$B$3000,HeatGen!R$2,'Energy balance options'!$A$7:$A$3000,HeatGen!$A1580)</f>
        <v>0</v>
      </c>
      <c r="S1580">
        <f>SUMIFS('Energy balance options'!$G$7:$G$3000,'Energy balance options'!$B$7:$B$3000,HeatGen!S$2,'Energy balance options'!$A$7:$A$3000,HeatGen!$A1580)</f>
        <v>0</v>
      </c>
      <c r="T1580">
        <f>SUMIFS('Energy balance options'!$G$7:$G$3000,'Energy balance options'!$B$7:$B$3000,HeatGen!T$2,'Energy balance options'!$A$7:$A$3000,HeatGen!$A1580)</f>
        <v>0</v>
      </c>
      <c r="U1580">
        <f>SUMIFS('Energy balance options'!$G$7:$G$3000,'Energy balance options'!$B$7:$B$3000,HeatGen!U$2,'Energy balance options'!$A$7:$A$3000,HeatGen!$A1580)</f>
        <v>0</v>
      </c>
      <c r="V1580">
        <f>SUMIFS('Energy balance options'!$G$7:$G$3000,'Energy balance options'!$B$7:$B$3000,HeatGen!V$2,'Energy balance options'!$A$7:$A$3000,HeatGen!$A1580)</f>
        <v>0</v>
      </c>
      <c r="W1580">
        <f>SUMIFS('Energy balance options'!$G$7:$G$3000,'Energy balance options'!$B$7:$B$3000,HeatGen!W$2,'Energy balance options'!$A$7:$A$3000,HeatGen!$A1580)</f>
        <v>0</v>
      </c>
      <c r="X1580">
        <f>SUMIFS('Energy balance options'!$G$7:$G$3000,'Energy balance options'!$B$7:$B$3000,HeatGen!X$2,'Energy balance options'!$A$7:$A$3000,HeatGen!$A1580)</f>
        <v>0</v>
      </c>
      <c r="AG1580">
        <f t="shared" si="304"/>
        <v>0</v>
      </c>
      <c r="AH1580">
        <f t="shared" si="305"/>
        <v>0</v>
      </c>
      <c r="AI1580">
        <f t="shared" si="306"/>
        <v>0</v>
      </c>
      <c r="AJ1580">
        <f t="shared" si="307"/>
        <v>0</v>
      </c>
      <c r="AK1580">
        <f t="shared" si="308"/>
        <v>0</v>
      </c>
      <c r="AL1580">
        <f t="shared" si="309"/>
        <v>0</v>
      </c>
      <c r="AM1580">
        <f t="shared" si="310"/>
        <v>0</v>
      </c>
      <c r="AN1580">
        <f t="shared" si="311"/>
        <v>0</v>
      </c>
      <c r="AO1580">
        <f t="shared" si="312"/>
        <v>0</v>
      </c>
    </row>
    <row r="1581" spans="1:41" x14ac:dyDescent="0.2">
      <c r="A1581" s="9">
        <f>'Cost per option'!A1589</f>
        <v>0</v>
      </c>
      <c r="B1581" t="str">
        <f>_xlfn.IFNA(VLOOKUP(A1581,'Energy balance options'!A$7:C$3000,3,FALSE),"")</f>
        <v/>
      </c>
      <c r="C1581">
        <f>SUMIFS('Energy balance options'!$F$7:$F$3000,'Energy balance options'!$B$7:$B$3000,HeatGen!C$2,'Energy balance options'!$A$7:$A$3000,HeatGen!$A1581)</f>
        <v>0</v>
      </c>
      <c r="D1581">
        <f>SUMIFS('Energy balance options'!$F$7:$F$3000,'Energy balance options'!$B$7:$B$3000,HeatGen!D$2,'Energy balance options'!$A$7:$A$3000,HeatGen!$A1581)</f>
        <v>0</v>
      </c>
      <c r="E1581">
        <f>SUMIFS('Energy balance options'!$F$7:$F$3000,'Energy balance options'!$B$7:$B$3000,HeatGen!E$2,'Energy balance options'!$A$7:$A$3000,HeatGen!$A1581)</f>
        <v>0</v>
      </c>
      <c r="F1581">
        <f>SUMIFS('Energy balance options'!$F$7:$F$3000,'Energy balance options'!$B$7:$B$3000,HeatGen!F$2,'Energy balance options'!$A$7:$A$3000,HeatGen!$A1581)</f>
        <v>0</v>
      </c>
      <c r="G1581">
        <f>SUMIFS('Energy balance options'!$F$7:$F$3000,'Energy balance options'!$B$7:$B$3000,HeatGen!G$2,'Energy balance options'!$A$7:$A$3000,HeatGen!$A1581)</f>
        <v>0</v>
      </c>
      <c r="H1581">
        <f>SUMIFS('Energy balance options'!$F$7:$F$3000,'Energy balance options'!$B$7:$B$3000,HeatGen!H$2,'Energy balance options'!$A$7:$A$3000,HeatGen!$A1581)</f>
        <v>0</v>
      </c>
      <c r="I1581">
        <f>SUMIFS('Energy balance options'!$F$7:$F$3000,'Energy balance options'!$B$7:$B$3000,HeatGen!I$2,'Energy balance options'!$A$7:$A$3000,HeatGen!$A1581)</f>
        <v>0</v>
      </c>
      <c r="J1581">
        <f>SUMIFS('Energy balance options'!$F$7:$F$3000,'Energy balance options'!$B$7:$B$3000,HeatGen!J$2,'Energy balance options'!$A$7:$A$3000,HeatGen!$A1581)</f>
        <v>0</v>
      </c>
      <c r="K1581">
        <f>SUMIFS('Energy balance options'!$F$7:$F$3000,'Energy balance options'!$B$7:$B$3000,HeatGen!K$2,'Energy balance options'!$A$7:$A$3000,HeatGen!$A1581)</f>
        <v>0</v>
      </c>
      <c r="L1581">
        <f>SUMIFS('Energy balance options'!$F$7:$F$3000,'Energy balance options'!$B$7:$B$3000,HeatGen!L$2,'Energy balance options'!$A$7:$A$3000,HeatGen!$A1581)</f>
        <v>0</v>
      </c>
      <c r="M1581">
        <f>SUMIFS('Energy balance options'!$F$7:$F$3000,'Energy balance options'!$B$7:$B$3000,HeatGen!M$2,'Energy balance options'!$A$7:$A$3000,HeatGen!$A1581)</f>
        <v>0</v>
      </c>
      <c r="N1581">
        <f>SUMIFS('Energy balance options'!$F$7:$F$3000,'Energy balance options'!$B$7:$B$3000,HeatGen!N$2,'Energy balance options'!$A$7:$A$3000,HeatGen!$A1581)</f>
        <v>0</v>
      </c>
      <c r="P1581">
        <f>SUMIFS('Energy balance options'!$F$7:$F$3000,'Energy balance options'!$B$7:$B$3000,HeatGen!P$2,'Energy balance options'!$A$7:$A$3000,HeatGen!$A1581)</f>
        <v>0</v>
      </c>
      <c r="Q1581">
        <f>SUMIFS('Energy balance options'!$F$7:$F$3000,'Energy balance options'!$B$7:$B$3000,HeatGen!Q$2,'Energy balance options'!$A$7:$A$3000,HeatGen!$A1581)</f>
        <v>0</v>
      </c>
      <c r="R1581">
        <f>SUMIFS('Energy balance options'!$F$7:$F$3000,'Energy balance options'!$B$7:$B$3000,HeatGen!R$2,'Energy balance options'!$A$7:$A$3000,HeatGen!$A1581)</f>
        <v>0</v>
      </c>
      <c r="S1581">
        <f>SUMIFS('Energy balance options'!$G$7:$G$3000,'Energy balance options'!$B$7:$B$3000,HeatGen!S$2,'Energy balance options'!$A$7:$A$3000,HeatGen!$A1581)</f>
        <v>0</v>
      </c>
      <c r="T1581">
        <f>SUMIFS('Energy balance options'!$G$7:$G$3000,'Energy balance options'!$B$7:$B$3000,HeatGen!T$2,'Energy balance options'!$A$7:$A$3000,HeatGen!$A1581)</f>
        <v>0</v>
      </c>
      <c r="U1581">
        <f>SUMIFS('Energy balance options'!$G$7:$G$3000,'Energy balance options'!$B$7:$B$3000,HeatGen!U$2,'Energy balance options'!$A$7:$A$3000,HeatGen!$A1581)</f>
        <v>0</v>
      </c>
      <c r="V1581">
        <f>SUMIFS('Energy balance options'!$G$7:$G$3000,'Energy balance options'!$B$7:$B$3000,HeatGen!V$2,'Energy balance options'!$A$7:$A$3000,HeatGen!$A1581)</f>
        <v>0</v>
      </c>
      <c r="W1581">
        <f>SUMIFS('Energy balance options'!$G$7:$G$3000,'Energy balance options'!$B$7:$B$3000,HeatGen!W$2,'Energy balance options'!$A$7:$A$3000,HeatGen!$A1581)</f>
        <v>0</v>
      </c>
      <c r="X1581">
        <f>SUMIFS('Energy balance options'!$G$7:$G$3000,'Energy balance options'!$B$7:$B$3000,HeatGen!X$2,'Energy balance options'!$A$7:$A$3000,HeatGen!$A1581)</f>
        <v>0</v>
      </c>
      <c r="AG1581">
        <f t="shared" si="304"/>
        <v>0</v>
      </c>
      <c r="AH1581">
        <f t="shared" si="305"/>
        <v>0</v>
      </c>
      <c r="AI1581">
        <f t="shared" si="306"/>
        <v>0</v>
      </c>
      <c r="AJ1581">
        <f t="shared" si="307"/>
        <v>0</v>
      </c>
      <c r="AK1581">
        <f t="shared" si="308"/>
        <v>0</v>
      </c>
      <c r="AL1581">
        <f t="shared" si="309"/>
        <v>0</v>
      </c>
      <c r="AM1581">
        <f t="shared" si="310"/>
        <v>0</v>
      </c>
      <c r="AN1581">
        <f t="shared" si="311"/>
        <v>0</v>
      </c>
      <c r="AO1581">
        <f t="shared" si="312"/>
        <v>0</v>
      </c>
    </row>
    <row r="1582" spans="1:41" x14ac:dyDescent="0.2">
      <c r="A1582" s="9">
        <f>'Cost per option'!A1590</f>
        <v>0</v>
      </c>
      <c r="B1582" t="str">
        <f>_xlfn.IFNA(VLOOKUP(A1582,'Energy balance options'!A$7:C$3000,3,FALSE),"")</f>
        <v/>
      </c>
      <c r="C1582">
        <f>SUMIFS('Energy balance options'!$F$7:$F$3000,'Energy balance options'!$B$7:$B$3000,HeatGen!C$2,'Energy balance options'!$A$7:$A$3000,HeatGen!$A1582)</f>
        <v>0</v>
      </c>
      <c r="D1582">
        <f>SUMIFS('Energy balance options'!$F$7:$F$3000,'Energy balance options'!$B$7:$B$3000,HeatGen!D$2,'Energy balance options'!$A$7:$A$3000,HeatGen!$A1582)</f>
        <v>0</v>
      </c>
      <c r="E1582">
        <f>SUMIFS('Energy balance options'!$F$7:$F$3000,'Energy balance options'!$B$7:$B$3000,HeatGen!E$2,'Energy balance options'!$A$7:$A$3000,HeatGen!$A1582)</f>
        <v>0</v>
      </c>
      <c r="F1582">
        <f>SUMIFS('Energy balance options'!$F$7:$F$3000,'Energy balance options'!$B$7:$B$3000,HeatGen!F$2,'Energy balance options'!$A$7:$A$3000,HeatGen!$A1582)</f>
        <v>0</v>
      </c>
      <c r="G1582">
        <f>SUMIFS('Energy balance options'!$F$7:$F$3000,'Energy balance options'!$B$7:$B$3000,HeatGen!G$2,'Energy balance options'!$A$7:$A$3000,HeatGen!$A1582)</f>
        <v>0</v>
      </c>
      <c r="H1582">
        <f>SUMIFS('Energy balance options'!$F$7:$F$3000,'Energy balance options'!$B$7:$B$3000,HeatGen!H$2,'Energy balance options'!$A$7:$A$3000,HeatGen!$A1582)</f>
        <v>0</v>
      </c>
      <c r="I1582">
        <f>SUMIFS('Energy balance options'!$F$7:$F$3000,'Energy balance options'!$B$7:$B$3000,HeatGen!I$2,'Energy balance options'!$A$7:$A$3000,HeatGen!$A1582)</f>
        <v>0</v>
      </c>
      <c r="J1582">
        <f>SUMIFS('Energy balance options'!$F$7:$F$3000,'Energy balance options'!$B$7:$B$3000,HeatGen!J$2,'Energy balance options'!$A$7:$A$3000,HeatGen!$A1582)</f>
        <v>0</v>
      </c>
      <c r="K1582">
        <f>SUMIFS('Energy balance options'!$F$7:$F$3000,'Energy balance options'!$B$7:$B$3000,HeatGen!K$2,'Energy balance options'!$A$7:$A$3000,HeatGen!$A1582)</f>
        <v>0</v>
      </c>
      <c r="L1582">
        <f>SUMIFS('Energy balance options'!$F$7:$F$3000,'Energy balance options'!$B$7:$B$3000,HeatGen!L$2,'Energy balance options'!$A$7:$A$3000,HeatGen!$A1582)</f>
        <v>0</v>
      </c>
      <c r="M1582">
        <f>SUMIFS('Energy balance options'!$F$7:$F$3000,'Energy balance options'!$B$7:$B$3000,HeatGen!M$2,'Energy balance options'!$A$7:$A$3000,HeatGen!$A1582)</f>
        <v>0</v>
      </c>
      <c r="N1582">
        <f>SUMIFS('Energy balance options'!$F$7:$F$3000,'Energy balance options'!$B$7:$B$3000,HeatGen!N$2,'Energy balance options'!$A$7:$A$3000,HeatGen!$A1582)</f>
        <v>0</v>
      </c>
      <c r="P1582">
        <f>SUMIFS('Energy balance options'!$F$7:$F$3000,'Energy balance options'!$B$7:$B$3000,HeatGen!P$2,'Energy balance options'!$A$7:$A$3000,HeatGen!$A1582)</f>
        <v>0</v>
      </c>
      <c r="Q1582">
        <f>SUMIFS('Energy balance options'!$F$7:$F$3000,'Energy balance options'!$B$7:$B$3000,HeatGen!Q$2,'Energy balance options'!$A$7:$A$3000,HeatGen!$A1582)</f>
        <v>0</v>
      </c>
      <c r="R1582">
        <f>SUMIFS('Energy balance options'!$F$7:$F$3000,'Energy balance options'!$B$7:$B$3000,HeatGen!R$2,'Energy balance options'!$A$7:$A$3000,HeatGen!$A1582)</f>
        <v>0</v>
      </c>
      <c r="S1582">
        <f>SUMIFS('Energy balance options'!$G$7:$G$3000,'Energy balance options'!$B$7:$B$3000,HeatGen!S$2,'Energy balance options'!$A$7:$A$3000,HeatGen!$A1582)</f>
        <v>0</v>
      </c>
      <c r="T1582">
        <f>SUMIFS('Energy balance options'!$G$7:$G$3000,'Energy balance options'!$B$7:$B$3000,HeatGen!T$2,'Energy balance options'!$A$7:$A$3000,HeatGen!$A1582)</f>
        <v>0</v>
      </c>
      <c r="U1582">
        <f>SUMIFS('Energy balance options'!$G$7:$G$3000,'Energy balance options'!$B$7:$B$3000,HeatGen!U$2,'Energy balance options'!$A$7:$A$3000,HeatGen!$A1582)</f>
        <v>0</v>
      </c>
      <c r="V1582">
        <f>SUMIFS('Energy balance options'!$G$7:$G$3000,'Energy balance options'!$B$7:$B$3000,HeatGen!V$2,'Energy balance options'!$A$7:$A$3000,HeatGen!$A1582)</f>
        <v>0</v>
      </c>
      <c r="W1582">
        <f>SUMIFS('Energy balance options'!$G$7:$G$3000,'Energy balance options'!$B$7:$B$3000,HeatGen!W$2,'Energy balance options'!$A$7:$A$3000,HeatGen!$A1582)</f>
        <v>0</v>
      </c>
      <c r="X1582">
        <f>SUMIFS('Energy balance options'!$G$7:$G$3000,'Energy balance options'!$B$7:$B$3000,HeatGen!X$2,'Energy balance options'!$A$7:$A$3000,HeatGen!$A1582)</f>
        <v>0</v>
      </c>
      <c r="AG1582">
        <f t="shared" si="304"/>
        <v>0</v>
      </c>
      <c r="AH1582">
        <f t="shared" si="305"/>
        <v>0</v>
      </c>
      <c r="AI1582">
        <f t="shared" si="306"/>
        <v>0</v>
      </c>
      <c r="AJ1582">
        <f t="shared" si="307"/>
        <v>0</v>
      </c>
      <c r="AK1582">
        <f t="shared" si="308"/>
        <v>0</v>
      </c>
      <c r="AL1582">
        <f t="shared" si="309"/>
        <v>0</v>
      </c>
      <c r="AM1582">
        <f t="shared" si="310"/>
        <v>0</v>
      </c>
      <c r="AN1582">
        <f t="shared" si="311"/>
        <v>0</v>
      </c>
      <c r="AO1582">
        <f t="shared" si="312"/>
        <v>0</v>
      </c>
    </row>
    <row r="1583" spans="1:41" x14ac:dyDescent="0.2">
      <c r="A1583" s="9">
        <f>'Cost per option'!A1591</f>
        <v>0</v>
      </c>
      <c r="B1583" t="str">
        <f>_xlfn.IFNA(VLOOKUP(A1583,'Energy balance options'!A$7:C$3000,3,FALSE),"")</f>
        <v/>
      </c>
      <c r="C1583">
        <f>SUMIFS('Energy balance options'!$F$7:$F$3000,'Energy balance options'!$B$7:$B$3000,HeatGen!C$2,'Energy balance options'!$A$7:$A$3000,HeatGen!$A1583)</f>
        <v>0</v>
      </c>
      <c r="D1583">
        <f>SUMIFS('Energy balance options'!$F$7:$F$3000,'Energy balance options'!$B$7:$B$3000,HeatGen!D$2,'Energy balance options'!$A$7:$A$3000,HeatGen!$A1583)</f>
        <v>0</v>
      </c>
      <c r="E1583">
        <f>SUMIFS('Energy balance options'!$F$7:$F$3000,'Energy balance options'!$B$7:$B$3000,HeatGen!E$2,'Energy balance options'!$A$7:$A$3000,HeatGen!$A1583)</f>
        <v>0</v>
      </c>
      <c r="F1583">
        <f>SUMIFS('Energy balance options'!$F$7:$F$3000,'Energy balance options'!$B$7:$B$3000,HeatGen!F$2,'Energy balance options'!$A$7:$A$3000,HeatGen!$A1583)</f>
        <v>0</v>
      </c>
      <c r="G1583">
        <f>SUMIFS('Energy balance options'!$F$7:$F$3000,'Energy balance options'!$B$7:$B$3000,HeatGen!G$2,'Energy balance options'!$A$7:$A$3000,HeatGen!$A1583)</f>
        <v>0</v>
      </c>
      <c r="H1583">
        <f>SUMIFS('Energy balance options'!$F$7:$F$3000,'Energy balance options'!$B$7:$B$3000,HeatGen!H$2,'Energy balance options'!$A$7:$A$3000,HeatGen!$A1583)</f>
        <v>0</v>
      </c>
      <c r="I1583">
        <f>SUMIFS('Energy balance options'!$F$7:$F$3000,'Energy balance options'!$B$7:$B$3000,HeatGen!I$2,'Energy balance options'!$A$7:$A$3000,HeatGen!$A1583)</f>
        <v>0</v>
      </c>
      <c r="J1583">
        <f>SUMIFS('Energy balance options'!$F$7:$F$3000,'Energy balance options'!$B$7:$B$3000,HeatGen!J$2,'Energy balance options'!$A$7:$A$3000,HeatGen!$A1583)</f>
        <v>0</v>
      </c>
      <c r="K1583">
        <f>SUMIFS('Energy balance options'!$F$7:$F$3000,'Energy balance options'!$B$7:$B$3000,HeatGen!K$2,'Energy balance options'!$A$7:$A$3000,HeatGen!$A1583)</f>
        <v>0</v>
      </c>
      <c r="L1583">
        <f>SUMIFS('Energy balance options'!$F$7:$F$3000,'Energy balance options'!$B$7:$B$3000,HeatGen!L$2,'Energy balance options'!$A$7:$A$3000,HeatGen!$A1583)</f>
        <v>0</v>
      </c>
      <c r="M1583">
        <f>SUMIFS('Energy balance options'!$F$7:$F$3000,'Energy balance options'!$B$7:$B$3000,HeatGen!M$2,'Energy balance options'!$A$7:$A$3000,HeatGen!$A1583)</f>
        <v>0</v>
      </c>
      <c r="N1583">
        <f>SUMIFS('Energy balance options'!$F$7:$F$3000,'Energy balance options'!$B$7:$B$3000,HeatGen!N$2,'Energy balance options'!$A$7:$A$3000,HeatGen!$A1583)</f>
        <v>0</v>
      </c>
      <c r="P1583">
        <f>SUMIFS('Energy balance options'!$F$7:$F$3000,'Energy balance options'!$B$7:$B$3000,HeatGen!P$2,'Energy balance options'!$A$7:$A$3000,HeatGen!$A1583)</f>
        <v>0</v>
      </c>
      <c r="Q1583">
        <f>SUMIFS('Energy balance options'!$F$7:$F$3000,'Energy balance options'!$B$7:$B$3000,HeatGen!Q$2,'Energy balance options'!$A$7:$A$3000,HeatGen!$A1583)</f>
        <v>0</v>
      </c>
      <c r="R1583">
        <f>SUMIFS('Energy balance options'!$F$7:$F$3000,'Energy balance options'!$B$7:$B$3000,HeatGen!R$2,'Energy balance options'!$A$7:$A$3000,HeatGen!$A1583)</f>
        <v>0</v>
      </c>
      <c r="S1583">
        <f>SUMIFS('Energy balance options'!$G$7:$G$3000,'Energy balance options'!$B$7:$B$3000,HeatGen!S$2,'Energy balance options'!$A$7:$A$3000,HeatGen!$A1583)</f>
        <v>0</v>
      </c>
      <c r="T1583">
        <f>SUMIFS('Energy balance options'!$G$7:$G$3000,'Energy balance options'!$B$7:$B$3000,HeatGen!T$2,'Energy balance options'!$A$7:$A$3000,HeatGen!$A1583)</f>
        <v>0</v>
      </c>
      <c r="U1583">
        <f>SUMIFS('Energy balance options'!$G$7:$G$3000,'Energy balance options'!$B$7:$B$3000,HeatGen!U$2,'Energy balance options'!$A$7:$A$3000,HeatGen!$A1583)</f>
        <v>0</v>
      </c>
      <c r="V1583">
        <f>SUMIFS('Energy balance options'!$G$7:$G$3000,'Energy balance options'!$B$7:$B$3000,HeatGen!V$2,'Energy balance options'!$A$7:$A$3000,HeatGen!$A1583)</f>
        <v>0</v>
      </c>
      <c r="W1583">
        <f>SUMIFS('Energy balance options'!$G$7:$G$3000,'Energy balance options'!$B$7:$B$3000,HeatGen!W$2,'Energy balance options'!$A$7:$A$3000,HeatGen!$A1583)</f>
        <v>0</v>
      </c>
      <c r="X1583">
        <f>SUMIFS('Energy balance options'!$G$7:$G$3000,'Energy balance options'!$B$7:$B$3000,HeatGen!X$2,'Energy balance options'!$A$7:$A$3000,HeatGen!$A1583)</f>
        <v>0</v>
      </c>
      <c r="AG1583">
        <f t="shared" si="304"/>
        <v>0</v>
      </c>
      <c r="AH1583">
        <f t="shared" si="305"/>
        <v>0</v>
      </c>
      <c r="AI1583">
        <f t="shared" si="306"/>
        <v>0</v>
      </c>
      <c r="AJ1583">
        <f t="shared" si="307"/>
        <v>0</v>
      </c>
      <c r="AK1583">
        <f t="shared" si="308"/>
        <v>0</v>
      </c>
      <c r="AL1583">
        <f t="shared" si="309"/>
        <v>0</v>
      </c>
      <c r="AM1583">
        <f t="shared" si="310"/>
        <v>0</v>
      </c>
      <c r="AN1583">
        <f t="shared" si="311"/>
        <v>0</v>
      </c>
      <c r="AO1583">
        <f t="shared" si="312"/>
        <v>0</v>
      </c>
    </row>
    <row r="1584" spans="1:41" x14ac:dyDescent="0.2">
      <c r="A1584" s="9">
        <f>'Cost per option'!A1592</f>
        <v>0</v>
      </c>
      <c r="B1584" t="str">
        <f>_xlfn.IFNA(VLOOKUP(A1584,'Energy balance options'!A$7:C$3000,3,FALSE),"")</f>
        <v/>
      </c>
      <c r="C1584">
        <f>SUMIFS('Energy balance options'!$F$7:$F$3000,'Energy balance options'!$B$7:$B$3000,HeatGen!C$2,'Energy balance options'!$A$7:$A$3000,HeatGen!$A1584)</f>
        <v>0</v>
      </c>
      <c r="D1584">
        <f>SUMIFS('Energy balance options'!$F$7:$F$3000,'Energy balance options'!$B$7:$B$3000,HeatGen!D$2,'Energy balance options'!$A$7:$A$3000,HeatGen!$A1584)</f>
        <v>0</v>
      </c>
      <c r="E1584">
        <f>SUMIFS('Energy balance options'!$F$7:$F$3000,'Energy balance options'!$B$7:$B$3000,HeatGen!E$2,'Energy balance options'!$A$7:$A$3000,HeatGen!$A1584)</f>
        <v>0</v>
      </c>
      <c r="F1584">
        <f>SUMIFS('Energy balance options'!$F$7:$F$3000,'Energy balance options'!$B$7:$B$3000,HeatGen!F$2,'Energy balance options'!$A$7:$A$3000,HeatGen!$A1584)</f>
        <v>0</v>
      </c>
      <c r="G1584">
        <f>SUMIFS('Energy balance options'!$F$7:$F$3000,'Energy balance options'!$B$7:$B$3000,HeatGen!G$2,'Energy balance options'!$A$7:$A$3000,HeatGen!$A1584)</f>
        <v>0</v>
      </c>
      <c r="H1584">
        <f>SUMIFS('Energy balance options'!$F$7:$F$3000,'Energy balance options'!$B$7:$B$3000,HeatGen!H$2,'Energy balance options'!$A$7:$A$3000,HeatGen!$A1584)</f>
        <v>0</v>
      </c>
      <c r="I1584">
        <f>SUMIFS('Energy balance options'!$F$7:$F$3000,'Energy balance options'!$B$7:$B$3000,HeatGen!I$2,'Energy balance options'!$A$7:$A$3000,HeatGen!$A1584)</f>
        <v>0</v>
      </c>
      <c r="J1584">
        <f>SUMIFS('Energy balance options'!$F$7:$F$3000,'Energy balance options'!$B$7:$B$3000,HeatGen!J$2,'Energy balance options'!$A$7:$A$3000,HeatGen!$A1584)</f>
        <v>0</v>
      </c>
      <c r="K1584">
        <f>SUMIFS('Energy balance options'!$F$7:$F$3000,'Energy balance options'!$B$7:$B$3000,HeatGen!K$2,'Energy balance options'!$A$7:$A$3000,HeatGen!$A1584)</f>
        <v>0</v>
      </c>
      <c r="L1584">
        <f>SUMIFS('Energy balance options'!$F$7:$F$3000,'Energy balance options'!$B$7:$B$3000,HeatGen!L$2,'Energy balance options'!$A$7:$A$3000,HeatGen!$A1584)</f>
        <v>0</v>
      </c>
      <c r="M1584">
        <f>SUMIFS('Energy balance options'!$F$7:$F$3000,'Energy balance options'!$B$7:$B$3000,HeatGen!M$2,'Energy balance options'!$A$7:$A$3000,HeatGen!$A1584)</f>
        <v>0</v>
      </c>
      <c r="N1584">
        <f>SUMIFS('Energy balance options'!$F$7:$F$3000,'Energy balance options'!$B$7:$B$3000,HeatGen!N$2,'Energy balance options'!$A$7:$A$3000,HeatGen!$A1584)</f>
        <v>0</v>
      </c>
      <c r="P1584">
        <f>SUMIFS('Energy balance options'!$F$7:$F$3000,'Energy balance options'!$B$7:$B$3000,HeatGen!P$2,'Energy balance options'!$A$7:$A$3000,HeatGen!$A1584)</f>
        <v>0</v>
      </c>
      <c r="Q1584">
        <f>SUMIFS('Energy balance options'!$F$7:$F$3000,'Energy balance options'!$B$7:$B$3000,HeatGen!Q$2,'Energy balance options'!$A$7:$A$3000,HeatGen!$A1584)</f>
        <v>0</v>
      </c>
      <c r="R1584">
        <f>SUMIFS('Energy balance options'!$F$7:$F$3000,'Energy balance options'!$B$7:$B$3000,HeatGen!R$2,'Energy balance options'!$A$7:$A$3000,HeatGen!$A1584)</f>
        <v>0</v>
      </c>
      <c r="S1584">
        <f>SUMIFS('Energy balance options'!$G$7:$G$3000,'Energy balance options'!$B$7:$B$3000,HeatGen!S$2,'Energy balance options'!$A$7:$A$3000,HeatGen!$A1584)</f>
        <v>0</v>
      </c>
      <c r="T1584">
        <f>SUMIFS('Energy balance options'!$G$7:$G$3000,'Energy balance options'!$B$7:$B$3000,HeatGen!T$2,'Energy balance options'!$A$7:$A$3000,HeatGen!$A1584)</f>
        <v>0</v>
      </c>
      <c r="U1584">
        <f>SUMIFS('Energy balance options'!$G$7:$G$3000,'Energy balance options'!$B$7:$B$3000,HeatGen!U$2,'Energy balance options'!$A$7:$A$3000,HeatGen!$A1584)</f>
        <v>0</v>
      </c>
      <c r="V1584">
        <f>SUMIFS('Energy balance options'!$G$7:$G$3000,'Energy balance options'!$B$7:$B$3000,HeatGen!V$2,'Energy balance options'!$A$7:$A$3000,HeatGen!$A1584)</f>
        <v>0</v>
      </c>
      <c r="W1584">
        <f>SUMIFS('Energy balance options'!$G$7:$G$3000,'Energy balance options'!$B$7:$B$3000,HeatGen!W$2,'Energy balance options'!$A$7:$A$3000,HeatGen!$A1584)</f>
        <v>0</v>
      </c>
      <c r="X1584">
        <f>SUMIFS('Energy balance options'!$G$7:$G$3000,'Energy balance options'!$B$7:$B$3000,HeatGen!X$2,'Energy balance options'!$A$7:$A$3000,HeatGen!$A1584)</f>
        <v>0</v>
      </c>
      <c r="AG1584">
        <f t="shared" si="304"/>
        <v>0</v>
      </c>
      <c r="AH1584">
        <f t="shared" si="305"/>
        <v>0</v>
      </c>
      <c r="AI1584">
        <f t="shared" si="306"/>
        <v>0</v>
      </c>
      <c r="AJ1584">
        <f t="shared" si="307"/>
        <v>0</v>
      </c>
      <c r="AK1584">
        <f t="shared" si="308"/>
        <v>0</v>
      </c>
      <c r="AL1584">
        <f t="shared" si="309"/>
        <v>0</v>
      </c>
      <c r="AM1584">
        <f t="shared" si="310"/>
        <v>0</v>
      </c>
      <c r="AN1584">
        <f t="shared" si="311"/>
        <v>0</v>
      </c>
      <c r="AO1584">
        <f t="shared" si="312"/>
        <v>0</v>
      </c>
    </row>
    <row r="1585" spans="1:41" x14ac:dyDescent="0.2">
      <c r="A1585" s="9">
        <f>'Cost per option'!A1593</f>
        <v>0</v>
      </c>
      <c r="B1585" t="str">
        <f>_xlfn.IFNA(VLOOKUP(A1585,'Energy balance options'!A$7:C$3000,3,FALSE),"")</f>
        <v/>
      </c>
      <c r="C1585">
        <f>SUMIFS('Energy balance options'!$F$7:$F$3000,'Energy balance options'!$B$7:$B$3000,HeatGen!C$2,'Energy balance options'!$A$7:$A$3000,HeatGen!$A1585)</f>
        <v>0</v>
      </c>
      <c r="D1585">
        <f>SUMIFS('Energy balance options'!$F$7:$F$3000,'Energy balance options'!$B$7:$B$3000,HeatGen!D$2,'Energy balance options'!$A$7:$A$3000,HeatGen!$A1585)</f>
        <v>0</v>
      </c>
      <c r="E1585">
        <f>SUMIFS('Energy balance options'!$F$7:$F$3000,'Energy balance options'!$B$7:$B$3000,HeatGen!E$2,'Energy balance options'!$A$7:$A$3000,HeatGen!$A1585)</f>
        <v>0</v>
      </c>
      <c r="F1585">
        <f>SUMIFS('Energy balance options'!$F$7:$F$3000,'Energy balance options'!$B$7:$B$3000,HeatGen!F$2,'Energy balance options'!$A$7:$A$3000,HeatGen!$A1585)</f>
        <v>0</v>
      </c>
      <c r="G1585">
        <f>SUMIFS('Energy balance options'!$F$7:$F$3000,'Energy balance options'!$B$7:$B$3000,HeatGen!G$2,'Energy balance options'!$A$7:$A$3000,HeatGen!$A1585)</f>
        <v>0</v>
      </c>
      <c r="H1585">
        <f>SUMIFS('Energy balance options'!$F$7:$F$3000,'Energy balance options'!$B$7:$B$3000,HeatGen!H$2,'Energy balance options'!$A$7:$A$3000,HeatGen!$A1585)</f>
        <v>0</v>
      </c>
      <c r="I1585">
        <f>SUMIFS('Energy balance options'!$F$7:$F$3000,'Energy balance options'!$B$7:$B$3000,HeatGen!I$2,'Energy balance options'!$A$7:$A$3000,HeatGen!$A1585)</f>
        <v>0</v>
      </c>
      <c r="J1585">
        <f>SUMIFS('Energy balance options'!$F$7:$F$3000,'Energy balance options'!$B$7:$B$3000,HeatGen!J$2,'Energy balance options'!$A$7:$A$3000,HeatGen!$A1585)</f>
        <v>0</v>
      </c>
      <c r="K1585">
        <f>SUMIFS('Energy balance options'!$F$7:$F$3000,'Energy balance options'!$B$7:$B$3000,HeatGen!K$2,'Energy balance options'!$A$7:$A$3000,HeatGen!$A1585)</f>
        <v>0</v>
      </c>
      <c r="L1585">
        <f>SUMIFS('Energy balance options'!$F$7:$F$3000,'Energy balance options'!$B$7:$B$3000,HeatGen!L$2,'Energy balance options'!$A$7:$A$3000,HeatGen!$A1585)</f>
        <v>0</v>
      </c>
      <c r="M1585">
        <f>SUMIFS('Energy balance options'!$F$7:$F$3000,'Energy balance options'!$B$7:$B$3000,HeatGen!M$2,'Energy balance options'!$A$7:$A$3000,HeatGen!$A1585)</f>
        <v>0</v>
      </c>
      <c r="N1585">
        <f>SUMIFS('Energy balance options'!$F$7:$F$3000,'Energy balance options'!$B$7:$B$3000,HeatGen!N$2,'Energy balance options'!$A$7:$A$3000,HeatGen!$A1585)</f>
        <v>0</v>
      </c>
      <c r="P1585">
        <f>SUMIFS('Energy balance options'!$F$7:$F$3000,'Energy balance options'!$B$7:$B$3000,HeatGen!P$2,'Energy balance options'!$A$7:$A$3000,HeatGen!$A1585)</f>
        <v>0</v>
      </c>
      <c r="Q1585">
        <f>SUMIFS('Energy balance options'!$F$7:$F$3000,'Energy balance options'!$B$7:$B$3000,HeatGen!Q$2,'Energy balance options'!$A$7:$A$3000,HeatGen!$A1585)</f>
        <v>0</v>
      </c>
      <c r="R1585">
        <f>SUMIFS('Energy balance options'!$F$7:$F$3000,'Energy balance options'!$B$7:$B$3000,HeatGen!R$2,'Energy balance options'!$A$7:$A$3000,HeatGen!$A1585)</f>
        <v>0</v>
      </c>
      <c r="S1585">
        <f>SUMIFS('Energy balance options'!$G$7:$G$3000,'Energy balance options'!$B$7:$B$3000,HeatGen!S$2,'Energy balance options'!$A$7:$A$3000,HeatGen!$A1585)</f>
        <v>0</v>
      </c>
      <c r="T1585">
        <f>SUMIFS('Energy balance options'!$G$7:$G$3000,'Energy balance options'!$B$7:$B$3000,HeatGen!T$2,'Energy balance options'!$A$7:$A$3000,HeatGen!$A1585)</f>
        <v>0</v>
      </c>
      <c r="U1585">
        <f>SUMIFS('Energy balance options'!$G$7:$G$3000,'Energy balance options'!$B$7:$B$3000,HeatGen!U$2,'Energy balance options'!$A$7:$A$3000,HeatGen!$A1585)</f>
        <v>0</v>
      </c>
      <c r="V1585">
        <f>SUMIFS('Energy balance options'!$G$7:$G$3000,'Energy balance options'!$B$7:$B$3000,HeatGen!V$2,'Energy balance options'!$A$7:$A$3000,HeatGen!$A1585)</f>
        <v>0</v>
      </c>
      <c r="W1585">
        <f>SUMIFS('Energy balance options'!$G$7:$G$3000,'Energy balance options'!$B$7:$B$3000,HeatGen!W$2,'Energy balance options'!$A$7:$A$3000,HeatGen!$A1585)</f>
        <v>0</v>
      </c>
      <c r="X1585">
        <f>SUMIFS('Energy balance options'!$G$7:$G$3000,'Energy balance options'!$B$7:$B$3000,HeatGen!X$2,'Energy balance options'!$A$7:$A$3000,HeatGen!$A1585)</f>
        <v>0</v>
      </c>
      <c r="AG1585">
        <f t="shared" si="304"/>
        <v>0</v>
      </c>
      <c r="AH1585">
        <f t="shared" si="305"/>
        <v>0</v>
      </c>
      <c r="AI1585">
        <f t="shared" si="306"/>
        <v>0</v>
      </c>
      <c r="AJ1585">
        <f t="shared" si="307"/>
        <v>0</v>
      </c>
      <c r="AK1585">
        <f t="shared" si="308"/>
        <v>0</v>
      </c>
      <c r="AL1585">
        <f t="shared" si="309"/>
        <v>0</v>
      </c>
      <c r="AM1585">
        <f t="shared" si="310"/>
        <v>0</v>
      </c>
      <c r="AN1585">
        <f t="shared" si="311"/>
        <v>0</v>
      </c>
      <c r="AO1585">
        <f t="shared" si="312"/>
        <v>0</v>
      </c>
    </row>
    <row r="1586" spans="1:41" x14ac:dyDescent="0.2">
      <c r="A1586" s="9">
        <f>'Cost per option'!A1594</f>
        <v>0</v>
      </c>
      <c r="B1586" t="str">
        <f>_xlfn.IFNA(VLOOKUP(A1586,'Energy balance options'!A$7:C$3000,3,FALSE),"")</f>
        <v/>
      </c>
      <c r="C1586">
        <f>SUMIFS('Energy balance options'!$F$7:$F$3000,'Energy balance options'!$B$7:$B$3000,HeatGen!C$2,'Energy balance options'!$A$7:$A$3000,HeatGen!$A1586)</f>
        <v>0</v>
      </c>
      <c r="D1586">
        <f>SUMIFS('Energy balance options'!$F$7:$F$3000,'Energy balance options'!$B$7:$B$3000,HeatGen!D$2,'Energy balance options'!$A$7:$A$3000,HeatGen!$A1586)</f>
        <v>0</v>
      </c>
      <c r="E1586">
        <f>SUMIFS('Energy balance options'!$F$7:$F$3000,'Energy balance options'!$B$7:$B$3000,HeatGen!E$2,'Energy balance options'!$A$7:$A$3000,HeatGen!$A1586)</f>
        <v>0</v>
      </c>
      <c r="F1586">
        <f>SUMIFS('Energy balance options'!$F$7:$F$3000,'Energy balance options'!$B$7:$B$3000,HeatGen!F$2,'Energy balance options'!$A$7:$A$3000,HeatGen!$A1586)</f>
        <v>0</v>
      </c>
      <c r="G1586">
        <f>SUMIFS('Energy balance options'!$F$7:$F$3000,'Energy balance options'!$B$7:$B$3000,HeatGen!G$2,'Energy balance options'!$A$7:$A$3000,HeatGen!$A1586)</f>
        <v>0</v>
      </c>
      <c r="H1586">
        <f>SUMIFS('Energy balance options'!$F$7:$F$3000,'Energy balance options'!$B$7:$B$3000,HeatGen!H$2,'Energy balance options'!$A$7:$A$3000,HeatGen!$A1586)</f>
        <v>0</v>
      </c>
      <c r="I1586">
        <f>SUMIFS('Energy balance options'!$F$7:$F$3000,'Energy balance options'!$B$7:$B$3000,HeatGen!I$2,'Energy balance options'!$A$7:$A$3000,HeatGen!$A1586)</f>
        <v>0</v>
      </c>
      <c r="J1586">
        <f>SUMIFS('Energy balance options'!$F$7:$F$3000,'Energy balance options'!$B$7:$B$3000,HeatGen!J$2,'Energy balance options'!$A$7:$A$3000,HeatGen!$A1586)</f>
        <v>0</v>
      </c>
      <c r="K1586">
        <f>SUMIFS('Energy balance options'!$F$7:$F$3000,'Energy balance options'!$B$7:$B$3000,HeatGen!K$2,'Energy balance options'!$A$7:$A$3000,HeatGen!$A1586)</f>
        <v>0</v>
      </c>
      <c r="L1586">
        <f>SUMIFS('Energy balance options'!$F$7:$F$3000,'Energy balance options'!$B$7:$B$3000,HeatGen!L$2,'Energy balance options'!$A$7:$A$3000,HeatGen!$A1586)</f>
        <v>0</v>
      </c>
      <c r="M1586">
        <f>SUMIFS('Energy balance options'!$F$7:$F$3000,'Energy balance options'!$B$7:$B$3000,HeatGen!M$2,'Energy balance options'!$A$7:$A$3000,HeatGen!$A1586)</f>
        <v>0</v>
      </c>
      <c r="N1586">
        <f>SUMIFS('Energy balance options'!$F$7:$F$3000,'Energy balance options'!$B$7:$B$3000,HeatGen!N$2,'Energy balance options'!$A$7:$A$3000,HeatGen!$A1586)</f>
        <v>0</v>
      </c>
      <c r="P1586">
        <f>SUMIFS('Energy balance options'!$F$7:$F$3000,'Energy balance options'!$B$7:$B$3000,HeatGen!P$2,'Energy balance options'!$A$7:$A$3000,HeatGen!$A1586)</f>
        <v>0</v>
      </c>
      <c r="Q1586">
        <f>SUMIFS('Energy balance options'!$F$7:$F$3000,'Energy balance options'!$B$7:$B$3000,HeatGen!Q$2,'Energy balance options'!$A$7:$A$3000,HeatGen!$A1586)</f>
        <v>0</v>
      </c>
      <c r="R1586">
        <f>SUMIFS('Energy balance options'!$F$7:$F$3000,'Energy balance options'!$B$7:$B$3000,HeatGen!R$2,'Energy balance options'!$A$7:$A$3000,HeatGen!$A1586)</f>
        <v>0</v>
      </c>
      <c r="S1586">
        <f>SUMIFS('Energy balance options'!$G$7:$G$3000,'Energy balance options'!$B$7:$B$3000,HeatGen!S$2,'Energy balance options'!$A$7:$A$3000,HeatGen!$A1586)</f>
        <v>0</v>
      </c>
      <c r="T1586">
        <f>SUMIFS('Energy balance options'!$G$7:$G$3000,'Energy balance options'!$B$7:$B$3000,HeatGen!T$2,'Energy balance options'!$A$7:$A$3000,HeatGen!$A1586)</f>
        <v>0</v>
      </c>
      <c r="U1586">
        <f>SUMIFS('Energy balance options'!$G$7:$G$3000,'Energy balance options'!$B$7:$B$3000,HeatGen!U$2,'Energy balance options'!$A$7:$A$3000,HeatGen!$A1586)</f>
        <v>0</v>
      </c>
      <c r="V1586">
        <f>SUMIFS('Energy balance options'!$G$7:$G$3000,'Energy balance options'!$B$7:$B$3000,HeatGen!V$2,'Energy balance options'!$A$7:$A$3000,HeatGen!$A1586)</f>
        <v>0</v>
      </c>
      <c r="W1586">
        <f>SUMIFS('Energy balance options'!$G$7:$G$3000,'Energy balance options'!$B$7:$B$3000,HeatGen!W$2,'Energy balance options'!$A$7:$A$3000,HeatGen!$A1586)</f>
        <v>0</v>
      </c>
      <c r="X1586">
        <f>SUMIFS('Energy balance options'!$G$7:$G$3000,'Energy balance options'!$B$7:$B$3000,HeatGen!X$2,'Energy balance options'!$A$7:$A$3000,HeatGen!$A1586)</f>
        <v>0</v>
      </c>
      <c r="AG1586">
        <f t="shared" si="304"/>
        <v>0</v>
      </c>
      <c r="AH1586">
        <f t="shared" si="305"/>
        <v>0</v>
      </c>
      <c r="AI1586">
        <f t="shared" si="306"/>
        <v>0</v>
      </c>
      <c r="AJ1586">
        <f t="shared" si="307"/>
        <v>0</v>
      </c>
      <c r="AK1586">
        <f t="shared" si="308"/>
        <v>0</v>
      </c>
      <c r="AL1586">
        <f t="shared" si="309"/>
        <v>0</v>
      </c>
      <c r="AM1586">
        <f t="shared" si="310"/>
        <v>0</v>
      </c>
      <c r="AN1586">
        <f t="shared" si="311"/>
        <v>0</v>
      </c>
      <c r="AO1586">
        <f t="shared" si="312"/>
        <v>0</v>
      </c>
    </row>
    <row r="1587" spans="1:41" x14ac:dyDescent="0.2">
      <c r="A1587" s="9">
        <f>'Cost per option'!A1595</f>
        <v>0</v>
      </c>
      <c r="B1587" t="str">
        <f>_xlfn.IFNA(VLOOKUP(A1587,'Energy balance options'!A$7:C$3000,3,FALSE),"")</f>
        <v/>
      </c>
      <c r="C1587">
        <f>SUMIFS('Energy balance options'!$F$7:$F$3000,'Energy balance options'!$B$7:$B$3000,HeatGen!C$2,'Energy balance options'!$A$7:$A$3000,HeatGen!$A1587)</f>
        <v>0</v>
      </c>
      <c r="D1587">
        <f>SUMIFS('Energy balance options'!$F$7:$F$3000,'Energy balance options'!$B$7:$B$3000,HeatGen!D$2,'Energy balance options'!$A$7:$A$3000,HeatGen!$A1587)</f>
        <v>0</v>
      </c>
      <c r="E1587">
        <f>SUMIFS('Energy balance options'!$F$7:$F$3000,'Energy balance options'!$B$7:$B$3000,HeatGen!E$2,'Energy balance options'!$A$7:$A$3000,HeatGen!$A1587)</f>
        <v>0</v>
      </c>
      <c r="F1587">
        <f>SUMIFS('Energy balance options'!$F$7:$F$3000,'Energy balance options'!$B$7:$B$3000,HeatGen!F$2,'Energy balance options'!$A$7:$A$3000,HeatGen!$A1587)</f>
        <v>0</v>
      </c>
      <c r="G1587">
        <f>SUMIFS('Energy balance options'!$F$7:$F$3000,'Energy balance options'!$B$7:$B$3000,HeatGen!G$2,'Energy balance options'!$A$7:$A$3000,HeatGen!$A1587)</f>
        <v>0</v>
      </c>
      <c r="H1587">
        <f>SUMIFS('Energy balance options'!$F$7:$F$3000,'Energy balance options'!$B$7:$B$3000,HeatGen!H$2,'Energy balance options'!$A$7:$A$3000,HeatGen!$A1587)</f>
        <v>0</v>
      </c>
      <c r="I1587">
        <f>SUMIFS('Energy balance options'!$F$7:$F$3000,'Energy balance options'!$B$7:$B$3000,HeatGen!I$2,'Energy balance options'!$A$7:$A$3000,HeatGen!$A1587)</f>
        <v>0</v>
      </c>
      <c r="J1587">
        <f>SUMIFS('Energy balance options'!$F$7:$F$3000,'Energy balance options'!$B$7:$B$3000,HeatGen!J$2,'Energy balance options'!$A$7:$A$3000,HeatGen!$A1587)</f>
        <v>0</v>
      </c>
      <c r="K1587">
        <f>SUMIFS('Energy balance options'!$F$7:$F$3000,'Energy balance options'!$B$7:$B$3000,HeatGen!K$2,'Energy balance options'!$A$7:$A$3000,HeatGen!$A1587)</f>
        <v>0</v>
      </c>
      <c r="L1587">
        <f>SUMIFS('Energy balance options'!$F$7:$F$3000,'Energy balance options'!$B$7:$B$3000,HeatGen!L$2,'Energy balance options'!$A$7:$A$3000,HeatGen!$A1587)</f>
        <v>0</v>
      </c>
      <c r="M1587">
        <f>SUMIFS('Energy balance options'!$F$7:$F$3000,'Energy balance options'!$B$7:$B$3000,HeatGen!M$2,'Energy balance options'!$A$7:$A$3000,HeatGen!$A1587)</f>
        <v>0</v>
      </c>
      <c r="N1587">
        <f>SUMIFS('Energy balance options'!$F$7:$F$3000,'Energy balance options'!$B$7:$B$3000,HeatGen!N$2,'Energy balance options'!$A$7:$A$3000,HeatGen!$A1587)</f>
        <v>0</v>
      </c>
      <c r="P1587">
        <f>SUMIFS('Energy balance options'!$F$7:$F$3000,'Energy balance options'!$B$7:$B$3000,HeatGen!P$2,'Energy balance options'!$A$7:$A$3000,HeatGen!$A1587)</f>
        <v>0</v>
      </c>
      <c r="Q1587">
        <f>SUMIFS('Energy balance options'!$F$7:$F$3000,'Energy balance options'!$B$7:$B$3000,HeatGen!Q$2,'Energy balance options'!$A$7:$A$3000,HeatGen!$A1587)</f>
        <v>0</v>
      </c>
      <c r="R1587">
        <f>SUMIFS('Energy balance options'!$F$7:$F$3000,'Energy balance options'!$B$7:$B$3000,HeatGen!R$2,'Energy balance options'!$A$7:$A$3000,HeatGen!$A1587)</f>
        <v>0</v>
      </c>
      <c r="S1587">
        <f>SUMIFS('Energy balance options'!$G$7:$G$3000,'Energy balance options'!$B$7:$B$3000,HeatGen!S$2,'Energy balance options'!$A$7:$A$3000,HeatGen!$A1587)</f>
        <v>0</v>
      </c>
      <c r="T1587">
        <f>SUMIFS('Energy balance options'!$G$7:$G$3000,'Energy balance options'!$B$7:$B$3000,HeatGen!T$2,'Energy balance options'!$A$7:$A$3000,HeatGen!$A1587)</f>
        <v>0</v>
      </c>
      <c r="U1587">
        <f>SUMIFS('Energy balance options'!$G$7:$G$3000,'Energy balance options'!$B$7:$B$3000,HeatGen!U$2,'Energy balance options'!$A$7:$A$3000,HeatGen!$A1587)</f>
        <v>0</v>
      </c>
      <c r="V1587">
        <f>SUMIFS('Energy balance options'!$G$7:$G$3000,'Energy balance options'!$B$7:$B$3000,HeatGen!V$2,'Energy balance options'!$A$7:$A$3000,HeatGen!$A1587)</f>
        <v>0</v>
      </c>
      <c r="W1587">
        <f>SUMIFS('Energy balance options'!$G$7:$G$3000,'Energy balance options'!$B$7:$B$3000,HeatGen!W$2,'Energy balance options'!$A$7:$A$3000,HeatGen!$A1587)</f>
        <v>0</v>
      </c>
      <c r="X1587">
        <f>SUMIFS('Energy balance options'!$G$7:$G$3000,'Energy balance options'!$B$7:$B$3000,HeatGen!X$2,'Energy balance options'!$A$7:$A$3000,HeatGen!$A1587)</f>
        <v>0</v>
      </c>
      <c r="AG1587">
        <f t="shared" si="304"/>
        <v>0</v>
      </c>
      <c r="AH1587">
        <f t="shared" si="305"/>
        <v>0</v>
      </c>
      <c r="AI1587">
        <f t="shared" si="306"/>
        <v>0</v>
      </c>
      <c r="AJ1587">
        <f t="shared" si="307"/>
        <v>0</v>
      </c>
      <c r="AK1587">
        <f t="shared" si="308"/>
        <v>0</v>
      </c>
      <c r="AL1587">
        <f t="shared" si="309"/>
        <v>0</v>
      </c>
      <c r="AM1587">
        <f t="shared" si="310"/>
        <v>0</v>
      </c>
      <c r="AN1587">
        <f t="shared" si="311"/>
        <v>0</v>
      </c>
      <c r="AO1587">
        <f t="shared" si="312"/>
        <v>0</v>
      </c>
    </row>
    <row r="1588" spans="1:41" x14ac:dyDescent="0.2">
      <c r="A1588" s="9">
        <f>'Cost per option'!A1596</f>
        <v>0</v>
      </c>
      <c r="B1588" t="str">
        <f>_xlfn.IFNA(VLOOKUP(A1588,'Energy balance options'!A$7:C$3000,3,FALSE),"")</f>
        <v/>
      </c>
      <c r="C1588">
        <f>SUMIFS('Energy balance options'!$F$7:$F$3000,'Energy balance options'!$B$7:$B$3000,HeatGen!C$2,'Energy balance options'!$A$7:$A$3000,HeatGen!$A1588)</f>
        <v>0</v>
      </c>
      <c r="D1588">
        <f>SUMIFS('Energy balance options'!$F$7:$F$3000,'Energy balance options'!$B$7:$B$3000,HeatGen!D$2,'Energy balance options'!$A$7:$A$3000,HeatGen!$A1588)</f>
        <v>0</v>
      </c>
      <c r="E1588">
        <f>SUMIFS('Energy balance options'!$F$7:$F$3000,'Energy balance options'!$B$7:$B$3000,HeatGen!E$2,'Energy balance options'!$A$7:$A$3000,HeatGen!$A1588)</f>
        <v>0</v>
      </c>
      <c r="F1588">
        <f>SUMIFS('Energy balance options'!$F$7:$F$3000,'Energy balance options'!$B$7:$B$3000,HeatGen!F$2,'Energy balance options'!$A$7:$A$3000,HeatGen!$A1588)</f>
        <v>0</v>
      </c>
      <c r="G1588">
        <f>SUMIFS('Energy balance options'!$F$7:$F$3000,'Energy balance options'!$B$7:$B$3000,HeatGen!G$2,'Energy balance options'!$A$7:$A$3000,HeatGen!$A1588)</f>
        <v>0</v>
      </c>
      <c r="H1588">
        <f>SUMIFS('Energy balance options'!$F$7:$F$3000,'Energy balance options'!$B$7:$B$3000,HeatGen!H$2,'Energy balance options'!$A$7:$A$3000,HeatGen!$A1588)</f>
        <v>0</v>
      </c>
      <c r="I1588">
        <f>SUMIFS('Energy balance options'!$F$7:$F$3000,'Energy balance options'!$B$7:$B$3000,HeatGen!I$2,'Energy balance options'!$A$7:$A$3000,HeatGen!$A1588)</f>
        <v>0</v>
      </c>
      <c r="J1588">
        <f>SUMIFS('Energy balance options'!$F$7:$F$3000,'Energy balance options'!$B$7:$B$3000,HeatGen!J$2,'Energy balance options'!$A$7:$A$3000,HeatGen!$A1588)</f>
        <v>0</v>
      </c>
      <c r="K1588">
        <f>SUMIFS('Energy balance options'!$F$7:$F$3000,'Energy balance options'!$B$7:$B$3000,HeatGen!K$2,'Energy balance options'!$A$7:$A$3000,HeatGen!$A1588)</f>
        <v>0</v>
      </c>
      <c r="L1588">
        <f>SUMIFS('Energy balance options'!$F$7:$F$3000,'Energy balance options'!$B$7:$B$3000,HeatGen!L$2,'Energy balance options'!$A$7:$A$3000,HeatGen!$A1588)</f>
        <v>0</v>
      </c>
      <c r="M1588">
        <f>SUMIFS('Energy balance options'!$F$7:$F$3000,'Energy balance options'!$B$7:$B$3000,HeatGen!M$2,'Energy balance options'!$A$7:$A$3000,HeatGen!$A1588)</f>
        <v>0</v>
      </c>
      <c r="N1588">
        <f>SUMIFS('Energy balance options'!$F$7:$F$3000,'Energy balance options'!$B$7:$B$3000,HeatGen!N$2,'Energy balance options'!$A$7:$A$3000,HeatGen!$A1588)</f>
        <v>0</v>
      </c>
      <c r="P1588">
        <f>SUMIFS('Energy balance options'!$F$7:$F$3000,'Energy balance options'!$B$7:$B$3000,HeatGen!P$2,'Energy balance options'!$A$7:$A$3000,HeatGen!$A1588)</f>
        <v>0</v>
      </c>
      <c r="Q1588">
        <f>SUMIFS('Energy balance options'!$F$7:$F$3000,'Energy balance options'!$B$7:$B$3000,HeatGen!Q$2,'Energy balance options'!$A$7:$A$3000,HeatGen!$A1588)</f>
        <v>0</v>
      </c>
      <c r="R1588">
        <f>SUMIFS('Energy balance options'!$F$7:$F$3000,'Energy balance options'!$B$7:$B$3000,HeatGen!R$2,'Energy balance options'!$A$7:$A$3000,HeatGen!$A1588)</f>
        <v>0</v>
      </c>
      <c r="S1588">
        <f>SUMIFS('Energy balance options'!$G$7:$G$3000,'Energy balance options'!$B$7:$B$3000,HeatGen!S$2,'Energy balance options'!$A$7:$A$3000,HeatGen!$A1588)</f>
        <v>0</v>
      </c>
      <c r="T1588">
        <f>SUMIFS('Energy balance options'!$G$7:$G$3000,'Energy balance options'!$B$7:$B$3000,HeatGen!T$2,'Energy balance options'!$A$7:$A$3000,HeatGen!$A1588)</f>
        <v>0</v>
      </c>
      <c r="U1588">
        <f>SUMIFS('Energy balance options'!$G$7:$G$3000,'Energy balance options'!$B$7:$B$3000,HeatGen!U$2,'Energy balance options'!$A$7:$A$3000,HeatGen!$A1588)</f>
        <v>0</v>
      </c>
      <c r="V1588">
        <f>SUMIFS('Energy balance options'!$G$7:$G$3000,'Energy balance options'!$B$7:$B$3000,HeatGen!V$2,'Energy balance options'!$A$7:$A$3000,HeatGen!$A1588)</f>
        <v>0</v>
      </c>
      <c r="W1588">
        <f>SUMIFS('Energy balance options'!$G$7:$G$3000,'Energy balance options'!$B$7:$B$3000,HeatGen!W$2,'Energy balance options'!$A$7:$A$3000,HeatGen!$A1588)</f>
        <v>0</v>
      </c>
      <c r="X1588">
        <f>SUMIFS('Energy balance options'!$G$7:$G$3000,'Energy balance options'!$B$7:$B$3000,HeatGen!X$2,'Energy balance options'!$A$7:$A$3000,HeatGen!$A1588)</f>
        <v>0</v>
      </c>
      <c r="AG1588">
        <f t="shared" si="304"/>
        <v>0</v>
      </c>
      <c r="AH1588">
        <f t="shared" si="305"/>
        <v>0</v>
      </c>
      <c r="AI1588">
        <f t="shared" si="306"/>
        <v>0</v>
      </c>
      <c r="AJ1588">
        <f t="shared" si="307"/>
        <v>0</v>
      </c>
      <c r="AK1588">
        <f t="shared" si="308"/>
        <v>0</v>
      </c>
      <c r="AL1588">
        <f t="shared" si="309"/>
        <v>0</v>
      </c>
      <c r="AM1588">
        <f t="shared" si="310"/>
        <v>0</v>
      </c>
      <c r="AN1588">
        <f t="shared" si="311"/>
        <v>0</v>
      </c>
      <c r="AO1588">
        <f t="shared" si="312"/>
        <v>0</v>
      </c>
    </row>
    <row r="1589" spans="1:41" x14ac:dyDescent="0.2">
      <c r="A1589" s="9">
        <f>'Cost per option'!A1597</f>
        <v>0</v>
      </c>
      <c r="B1589" t="str">
        <f>_xlfn.IFNA(VLOOKUP(A1589,'Energy balance options'!A$7:C$3000,3,FALSE),"")</f>
        <v/>
      </c>
      <c r="C1589">
        <f>SUMIFS('Energy balance options'!$F$7:$F$3000,'Energy balance options'!$B$7:$B$3000,HeatGen!C$2,'Energy balance options'!$A$7:$A$3000,HeatGen!$A1589)</f>
        <v>0</v>
      </c>
      <c r="D1589">
        <f>SUMIFS('Energy balance options'!$F$7:$F$3000,'Energy balance options'!$B$7:$B$3000,HeatGen!D$2,'Energy balance options'!$A$7:$A$3000,HeatGen!$A1589)</f>
        <v>0</v>
      </c>
      <c r="E1589">
        <f>SUMIFS('Energy balance options'!$F$7:$F$3000,'Energy balance options'!$B$7:$B$3000,HeatGen!E$2,'Energy balance options'!$A$7:$A$3000,HeatGen!$A1589)</f>
        <v>0</v>
      </c>
      <c r="F1589">
        <f>SUMIFS('Energy balance options'!$F$7:$F$3000,'Energy balance options'!$B$7:$B$3000,HeatGen!F$2,'Energy balance options'!$A$7:$A$3000,HeatGen!$A1589)</f>
        <v>0</v>
      </c>
      <c r="G1589">
        <f>SUMIFS('Energy balance options'!$F$7:$F$3000,'Energy balance options'!$B$7:$B$3000,HeatGen!G$2,'Energy balance options'!$A$7:$A$3000,HeatGen!$A1589)</f>
        <v>0</v>
      </c>
      <c r="H1589">
        <f>SUMIFS('Energy balance options'!$F$7:$F$3000,'Energy balance options'!$B$7:$B$3000,HeatGen!H$2,'Energy balance options'!$A$7:$A$3000,HeatGen!$A1589)</f>
        <v>0</v>
      </c>
      <c r="I1589">
        <f>SUMIFS('Energy balance options'!$F$7:$F$3000,'Energy balance options'!$B$7:$B$3000,HeatGen!I$2,'Energy balance options'!$A$7:$A$3000,HeatGen!$A1589)</f>
        <v>0</v>
      </c>
      <c r="J1589">
        <f>SUMIFS('Energy balance options'!$F$7:$F$3000,'Energy balance options'!$B$7:$B$3000,HeatGen!J$2,'Energy balance options'!$A$7:$A$3000,HeatGen!$A1589)</f>
        <v>0</v>
      </c>
      <c r="K1589">
        <f>SUMIFS('Energy balance options'!$F$7:$F$3000,'Energy balance options'!$B$7:$B$3000,HeatGen!K$2,'Energy balance options'!$A$7:$A$3000,HeatGen!$A1589)</f>
        <v>0</v>
      </c>
      <c r="L1589">
        <f>SUMIFS('Energy balance options'!$F$7:$F$3000,'Energy balance options'!$B$7:$B$3000,HeatGen!L$2,'Energy balance options'!$A$7:$A$3000,HeatGen!$A1589)</f>
        <v>0</v>
      </c>
      <c r="M1589">
        <f>SUMIFS('Energy balance options'!$F$7:$F$3000,'Energy balance options'!$B$7:$B$3000,HeatGen!M$2,'Energy balance options'!$A$7:$A$3000,HeatGen!$A1589)</f>
        <v>0</v>
      </c>
      <c r="N1589">
        <f>SUMIFS('Energy balance options'!$F$7:$F$3000,'Energy balance options'!$B$7:$B$3000,HeatGen!N$2,'Energy balance options'!$A$7:$A$3000,HeatGen!$A1589)</f>
        <v>0</v>
      </c>
      <c r="P1589">
        <f>SUMIFS('Energy balance options'!$F$7:$F$3000,'Energy balance options'!$B$7:$B$3000,HeatGen!P$2,'Energy balance options'!$A$7:$A$3000,HeatGen!$A1589)</f>
        <v>0</v>
      </c>
      <c r="Q1589">
        <f>SUMIFS('Energy balance options'!$F$7:$F$3000,'Energy balance options'!$B$7:$B$3000,HeatGen!Q$2,'Energy balance options'!$A$7:$A$3000,HeatGen!$A1589)</f>
        <v>0</v>
      </c>
      <c r="R1589">
        <f>SUMIFS('Energy balance options'!$F$7:$F$3000,'Energy balance options'!$B$7:$B$3000,HeatGen!R$2,'Energy balance options'!$A$7:$A$3000,HeatGen!$A1589)</f>
        <v>0</v>
      </c>
      <c r="S1589">
        <f>SUMIFS('Energy balance options'!$G$7:$G$3000,'Energy balance options'!$B$7:$B$3000,HeatGen!S$2,'Energy balance options'!$A$7:$A$3000,HeatGen!$A1589)</f>
        <v>0</v>
      </c>
      <c r="T1589">
        <f>SUMIFS('Energy balance options'!$G$7:$G$3000,'Energy balance options'!$B$7:$B$3000,HeatGen!T$2,'Energy balance options'!$A$7:$A$3000,HeatGen!$A1589)</f>
        <v>0</v>
      </c>
      <c r="U1589">
        <f>SUMIFS('Energy balance options'!$G$7:$G$3000,'Energy balance options'!$B$7:$B$3000,HeatGen!U$2,'Energy balance options'!$A$7:$A$3000,HeatGen!$A1589)</f>
        <v>0</v>
      </c>
      <c r="V1589">
        <f>SUMIFS('Energy balance options'!$G$7:$G$3000,'Energy balance options'!$B$7:$B$3000,HeatGen!V$2,'Energy balance options'!$A$7:$A$3000,HeatGen!$A1589)</f>
        <v>0</v>
      </c>
      <c r="W1589">
        <f>SUMIFS('Energy balance options'!$G$7:$G$3000,'Energy balance options'!$B$7:$B$3000,HeatGen!W$2,'Energy balance options'!$A$7:$A$3000,HeatGen!$A1589)</f>
        <v>0</v>
      </c>
      <c r="X1589">
        <f>SUMIFS('Energy balance options'!$G$7:$G$3000,'Energy balance options'!$B$7:$B$3000,HeatGen!X$2,'Energy balance options'!$A$7:$A$3000,HeatGen!$A1589)</f>
        <v>0</v>
      </c>
      <c r="AG1589">
        <f t="shared" si="304"/>
        <v>0</v>
      </c>
      <c r="AH1589">
        <f t="shared" si="305"/>
        <v>0</v>
      </c>
      <c r="AI1589">
        <f t="shared" si="306"/>
        <v>0</v>
      </c>
      <c r="AJ1589">
        <f t="shared" si="307"/>
        <v>0</v>
      </c>
      <c r="AK1589">
        <f t="shared" si="308"/>
        <v>0</v>
      </c>
      <c r="AL1589">
        <f t="shared" si="309"/>
        <v>0</v>
      </c>
      <c r="AM1589">
        <f t="shared" si="310"/>
        <v>0</v>
      </c>
      <c r="AN1589">
        <f t="shared" si="311"/>
        <v>0</v>
      </c>
      <c r="AO1589">
        <f t="shared" si="312"/>
        <v>0</v>
      </c>
    </row>
    <row r="1590" spans="1:41" x14ac:dyDescent="0.2">
      <c r="A1590" s="9">
        <f>'Cost per option'!A1598</f>
        <v>0</v>
      </c>
      <c r="B1590" t="str">
        <f>_xlfn.IFNA(VLOOKUP(A1590,'Energy balance options'!A$7:C$3000,3,FALSE),"")</f>
        <v/>
      </c>
      <c r="C1590">
        <f>SUMIFS('Energy balance options'!$F$7:$F$3000,'Energy balance options'!$B$7:$B$3000,HeatGen!C$2,'Energy balance options'!$A$7:$A$3000,HeatGen!$A1590)</f>
        <v>0</v>
      </c>
      <c r="D1590">
        <f>SUMIFS('Energy balance options'!$F$7:$F$3000,'Energy balance options'!$B$7:$B$3000,HeatGen!D$2,'Energy balance options'!$A$7:$A$3000,HeatGen!$A1590)</f>
        <v>0</v>
      </c>
      <c r="E1590">
        <f>SUMIFS('Energy balance options'!$F$7:$F$3000,'Energy balance options'!$B$7:$B$3000,HeatGen!E$2,'Energy balance options'!$A$7:$A$3000,HeatGen!$A1590)</f>
        <v>0</v>
      </c>
      <c r="F1590">
        <f>SUMIFS('Energy balance options'!$F$7:$F$3000,'Energy balance options'!$B$7:$B$3000,HeatGen!F$2,'Energy balance options'!$A$7:$A$3000,HeatGen!$A1590)</f>
        <v>0</v>
      </c>
      <c r="G1590">
        <f>SUMIFS('Energy balance options'!$F$7:$F$3000,'Energy balance options'!$B$7:$B$3000,HeatGen!G$2,'Energy balance options'!$A$7:$A$3000,HeatGen!$A1590)</f>
        <v>0</v>
      </c>
      <c r="H1590">
        <f>SUMIFS('Energy balance options'!$F$7:$F$3000,'Energy balance options'!$B$7:$B$3000,HeatGen!H$2,'Energy balance options'!$A$7:$A$3000,HeatGen!$A1590)</f>
        <v>0</v>
      </c>
      <c r="I1590">
        <f>SUMIFS('Energy balance options'!$F$7:$F$3000,'Energy balance options'!$B$7:$B$3000,HeatGen!I$2,'Energy balance options'!$A$7:$A$3000,HeatGen!$A1590)</f>
        <v>0</v>
      </c>
      <c r="J1590">
        <f>SUMIFS('Energy balance options'!$F$7:$F$3000,'Energy balance options'!$B$7:$B$3000,HeatGen!J$2,'Energy balance options'!$A$7:$A$3000,HeatGen!$A1590)</f>
        <v>0</v>
      </c>
      <c r="K1590">
        <f>SUMIFS('Energy balance options'!$F$7:$F$3000,'Energy balance options'!$B$7:$B$3000,HeatGen!K$2,'Energy balance options'!$A$7:$A$3000,HeatGen!$A1590)</f>
        <v>0</v>
      </c>
      <c r="L1590">
        <f>SUMIFS('Energy balance options'!$F$7:$F$3000,'Energy balance options'!$B$7:$B$3000,HeatGen!L$2,'Energy balance options'!$A$7:$A$3000,HeatGen!$A1590)</f>
        <v>0</v>
      </c>
      <c r="M1590">
        <f>SUMIFS('Energy balance options'!$F$7:$F$3000,'Energy balance options'!$B$7:$B$3000,HeatGen!M$2,'Energy balance options'!$A$7:$A$3000,HeatGen!$A1590)</f>
        <v>0</v>
      </c>
      <c r="N1590">
        <f>SUMIFS('Energy balance options'!$F$7:$F$3000,'Energy balance options'!$B$7:$B$3000,HeatGen!N$2,'Energy balance options'!$A$7:$A$3000,HeatGen!$A1590)</f>
        <v>0</v>
      </c>
      <c r="P1590">
        <f>SUMIFS('Energy balance options'!$F$7:$F$3000,'Energy balance options'!$B$7:$B$3000,HeatGen!P$2,'Energy balance options'!$A$7:$A$3000,HeatGen!$A1590)</f>
        <v>0</v>
      </c>
      <c r="Q1590">
        <f>SUMIFS('Energy balance options'!$F$7:$F$3000,'Energy balance options'!$B$7:$B$3000,HeatGen!Q$2,'Energy balance options'!$A$7:$A$3000,HeatGen!$A1590)</f>
        <v>0</v>
      </c>
      <c r="R1590">
        <f>SUMIFS('Energy balance options'!$F$7:$F$3000,'Energy balance options'!$B$7:$B$3000,HeatGen!R$2,'Energy balance options'!$A$7:$A$3000,HeatGen!$A1590)</f>
        <v>0</v>
      </c>
      <c r="S1590">
        <f>SUMIFS('Energy balance options'!$G$7:$G$3000,'Energy balance options'!$B$7:$B$3000,HeatGen!S$2,'Energy balance options'!$A$7:$A$3000,HeatGen!$A1590)</f>
        <v>0</v>
      </c>
      <c r="T1590">
        <f>SUMIFS('Energy balance options'!$G$7:$G$3000,'Energy balance options'!$B$7:$B$3000,HeatGen!T$2,'Energy balance options'!$A$7:$A$3000,HeatGen!$A1590)</f>
        <v>0</v>
      </c>
      <c r="U1590">
        <f>SUMIFS('Energy balance options'!$G$7:$G$3000,'Energy balance options'!$B$7:$B$3000,HeatGen!U$2,'Energy balance options'!$A$7:$A$3000,HeatGen!$A1590)</f>
        <v>0</v>
      </c>
      <c r="V1590">
        <f>SUMIFS('Energy balance options'!$G$7:$G$3000,'Energy balance options'!$B$7:$B$3000,HeatGen!V$2,'Energy balance options'!$A$7:$A$3000,HeatGen!$A1590)</f>
        <v>0</v>
      </c>
      <c r="W1590">
        <f>SUMIFS('Energy balance options'!$G$7:$G$3000,'Energy balance options'!$B$7:$B$3000,HeatGen!W$2,'Energy balance options'!$A$7:$A$3000,HeatGen!$A1590)</f>
        <v>0</v>
      </c>
      <c r="X1590">
        <f>SUMIFS('Energy balance options'!$G$7:$G$3000,'Energy balance options'!$B$7:$B$3000,HeatGen!X$2,'Energy balance options'!$A$7:$A$3000,HeatGen!$A1590)</f>
        <v>0</v>
      </c>
      <c r="AG1590">
        <f t="shared" si="304"/>
        <v>0</v>
      </c>
      <c r="AH1590">
        <f t="shared" si="305"/>
        <v>0</v>
      </c>
      <c r="AI1590">
        <f t="shared" si="306"/>
        <v>0</v>
      </c>
      <c r="AJ1590">
        <f t="shared" si="307"/>
        <v>0</v>
      </c>
      <c r="AK1590">
        <f t="shared" si="308"/>
        <v>0</v>
      </c>
      <c r="AL1590">
        <f t="shared" si="309"/>
        <v>0</v>
      </c>
      <c r="AM1590">
        <f t="shared" si="310"/>
        <v>0</v>
      </c>
      <c r="AN1590">
        <f t="shared" si="311"/>
        <v>0</v>
      </c>
      <c r="AO1590">
        <f t="shared" si="312"/>
        <v>0</v>
      </c>
    </row>
    <row r="1591" spans="1:41" x14ac:dyDescent="0.2">
      <c r="A1591" s="9">
        <f>'Cost per option'!A1599</f>
        <v>0</v>
      </c>
      <c r="B1591" t="str">
        <f>_xlfn.IFNA(VLOOKUP(A1591,'Energy balance options'!A$7:C$3000,3,FALSE),"")</f>
        <v/>
      </c>
      <c r="C1591">
        <f>SUMIFS('Energy balance options'!$F$7:$F$3000,'Energy balance options'!$B$7:$B$3000,HeatGen!C$2,'Energy balance options'!$A$7:$A$3000,HeatGen!$A1591)</f>
        <v>0</v>
      </c>
      <c r="D1591">
        <f>SUMIFS('Energy balance options'!$F$7:$F$3000,'Energy balance options'!$B$7:$B$3000,HeatGen!D$2,'Energy balance options'!$A$7:$A$3000,HeatGen!$A1591)</f>
        <v>0</v>
      </c>
      <c r="E1591">
        <f>SUMIFS('Energy balance options'!$F$7:$F$3000,'Energy balance options'!$B$7:$B$3000,HeatGen!E$2,'Energy balance options'!$A$7:$A$3000,HeatGen!$A1591)</f>
        <v>0</v>
      </c>
      <c r="F1591">
        <f>SUMIFS('Energy balance options'!$F$7:$F$3000,'Energy balance options'!$B$7:$B$3000,HeatGen!F$2,'Energy balance options'!$A$7:$A$3000,HeatGen!$A1591)</f>
        <v>0</v>
      </c>
      <c r="G1591">
        <f>SUMIFS('Energy balance options'!$F$7:$F$3000,'Energy balance options'!$B$7:$B$3000,HeatGen!G$2,'Energy balance options'!$A$7:$A$3000,HeatGen!$A1591)</f>
        <v>0</v>
      </c>
      <c r="H1591">
        <f>SUMIFS('Energy balance options'!$F$7:$F$3000,'Energy balance options'!$B$7:$B$3000,HeatGen!H$2,'Energy balance options'!$A$7:$A$3000,HeatGen!$A1591)</f>
        <v>0</v>
      </c>
      <c r="I1591">
        <f>SUMIFS('Energy balance options'!$F$7:$F$3000,'Energy balance options'!$B$7:$B$3000,HeatGen!I$2,'Energy balance options'!$A$7:$A$3000,HeatGen!$A1591)</f>
        <v>0</v>
      </c>
      <c r="J1591">
        <f>SUMIFS('Energy balance options'!$F$7:$F$3000,'Energy balance options'!$B$7:$B$3000,HeatGen!J$2,'Energy balance options'!$A$7:$A$3000,HeatGen!$A1591)</f>
        <v>0</v>
      </c>
      <c r="K1591">
        <f>SUMIFS('Energy balance options'!$F$7:$F$3000,'Energy balance options'!$B$7:$B$3000,HeatGen!K$2,'Energy balance options'!$A$7:$A$3000,HeatGen!$A1591)</f>
        <v>0</v>
      </c>
      <c r="L1591">
        <f>SUMIFS('Energy balance options'!$F$7:$F$3000,'Energy balance options'!$B$7:$B$3000,HeatGen!L$2,'Energy balance options'!$A$7:$A$3000,HeatGen!$A1591)</f>
        <v>0</v>
      </c>
      <c r="M1591">
        <f>SUMIFS('Energy balance options'!$F$7:$F$3000,'Energy balance options'!$B$7:$B$3000,HeatGen!M$2,'Energy balance options'!$A$7:$A$3000,HeatGen!$A1591)</f>
        <v>0</v>
      </c>
      <c r="N1591">
        <f>SUMIFS('Energy balance options'!$F$7:$F$3000,'Energy balance options'!$B$7:$B$3000,HeatGen!N$2,'Energy balance options'!$A$7:$A$3000,HeatGen!$A1591)</f>
        <v>0</v>
      </c>
      <c r="P1591">
        <f>SUMIFS('Energy balance options'!$F$7:$F$3000,'Energy balance options'!$B$7:$B$3000,HeatGen!P$2,'Energy balance options'!$A$7:$A$3000,HeatGen!$A1591)</f>
        <v>0</v>
      </c>
      <c r="Q1591">
        <f>SUMIFS('Energy balance options'!$F$7:$F$3000,'Energy balance options'!$B$7:$B$3000,HeatGen!Q$2,'Energy balance options'!$A$7:$A$3000,HeatGen!$A1591)</f>
        <v>0</v>
      </c>
      <c r="R1591">
        <f>SUMIFS('Energy balance options'!$F$7:$F$3000,'Energy balance options'!$B$7:$B$3000,HeatGen!R$2,'Energy balance options'!$A$7:$A$3000,HeatGen!$A1591)</f>
        <v>0</v>
      </c>
      <c r="S1591">
        <f>SUMIFS('Energy balance options'!$G$7:$G$3000,'Energy balance options'!$B$7:$B$3000,HeatGen!S$2,'Energy balance options'!$A$7:$A$3000,HeatGen!$A1591)</f>
        <v>0</v>
      </c>
      <c r="T1591">
        <f>SUMIFS('Energy balance options'!$G$7:$G$3000,'Energy balance options'!$B$7:$B$3000,HeatGen!T$2,'Energy balance options'!$A$7:$A$3000,HeatGen!$A1591)</f>
        <v>0</v>
      </c>
      <c r="U1591">
        <f>SUMIFS('Energy balance options'!$G$7:$G$3000,'Energy balance options'!$B$7:$B$3000,HeatGen!U$2,'Energy balance options'!$A$7:$A$3000,HeatGen!$A1591)</f>
        <v>0</v>
      </c>
      <c r="V1591">
        <f>SUMIFS('Energy balance options'!$G$7:$G$3000,'Energy balance options'!$B$7:$B$3000,HeatGen!V$2,'Energy balance options'!$A$7:$A$3000,HeatGen!$A1591)</f>
        <v>0</v>
      </c>
      <c r="W1591">
        <f>SUMIFS('Energy balance options'!$G$7:$G$3000,'Energy balance options'!$B$7:$B$3000,HeatGen!W$2,'Energy balance options'!$A$7:$A$3000,HeatGen!$A1591)</f>
        <v>0</v>
      </c>
      <c r="X1591">
        <f>SUMIFS('Energy balance options'!$G$7:$G$3000,'Energy balance options'!$B$7:$B$3000,HeatGen!X$2,'Energy balance options'!$A$7:$A$3000,HeatGen!$A1591)</f>
        <v>0</v>
      </c>
      <c r="AG1591">
        <f t="shared" si="304"/>
        <v>0</v>
      </c>
      <c r="AH1591">
        <f t="shared" si="305"/>
        <v>0</v>
      </c>
      <c r="AI1591">
        <f t="shared" si="306"/>
        <v>0</v>
      </c>
      <c r="AJ1591">
        <f t="shared" si="307"/>
        <v>0</v>
      </c>
      <c r="AK1591">
        <f t="shared" si="308"/>
        <v>0</v>
      </c>
      <c r="AL1591">
        <f t="shared" si="309"/>
        <v>0</v>
      </c>
      <c r="AM1591">
        <f t="shared" si="310"/>
        <v>0</v>
      </c>
      <c r="AN1591">
        <f t="shared" si="311"/>
        <v>0</v>
      </c>
      <c r="AO1591">
        <f t="shared" si="312"/>
        <v>0</v>
      </c>
    </row>
    <row r="1592" spans="1:41" x14ac:dyDescent="0.2">
      <c r="A1592" s="9">
        <f>'Cost per option'!A1600</f>
        <v>0</v>
      </c>
      <c r="B1592" t="str">
        <f>_xlfn.IFNA(VLOOKUP(A1592,'Energy balance options'!A$7:C$3000,3,FALSE),"")</f>
        <v/>
      </c>
      <c r="C1592">
        <f>SUMIFS('Energy balance options'!$F$7:$F$3000,'Energy balance options'!$B$7:$B$3000,HeatGen!C$2,'Energy balance options'!$A$7:$A$3000,HeatGen!$A1592)</f>
        <v>0</v>
      </c>
      <c r="D1592">
        <f>SUMIFS('Energy balance options'!$F$7:$F$3000,'Energy balance options'!$B$7:$B$3000,HeatGen!D$2,'Energy balance options'!$A$7:$A$3000,HeatGen!$A1592)</f>
        <v>0</v>
      </c>
      <c r="E1592">
        <f>SUMIFS('Energy balance options'!$F$7:$F$3000,'Energy balance options'!$B$7:$B$3000,HeatGen!E$2,'Energy balance options'!$A$7:$A$3000,HeatGen!$A1592)</f>
        <v>0</v>
      </c>
      <c r="F1592">
        <f>SUMIFS('Energy balance options'!$F$7:$F$3000,'Energy balance options'!$B$7:$B$3000,HeatGen!F$2,'Energy balance options'!$A$7:$A$3000,HeatGen!$A1592)</f>
        <v>0</v>
      </c>
      <c r="G1592">
        <f>SUMIFS('Energy balance options'!$F$7:$F$3000,'Energy balance options'!$B$7:$B$3000,HeatGen!G$2,'Energy balance options'!$A$7:$A$3000,HeatGen!$A1592)</f>
        <v>0</v>
      </c>
      <c r="H1592">
        <f>SUMIFS('Energy balance options'!$F$7:$F$3000,'Energy balance options'!$B$7:$B$3000,HeatGen!H$2,'Energy balance options'!$A$7:$A$3000,HeatGen!$A1592)</f>
        <v>0</v>
      </c>
      <c r="I1592">
        <f>SUMIFS('Energy balance options'!$F$7:$F$3000,'Energy balance options'!$B$7:$B$3000,HeatGen!I$2,'Energy balance options'!$A$7:$A$3000,HeatGen!$A1592)</f>
        <v>0</v>
      </c>
      <c r="J1592">
        <f>SUMIFS('Energy balance options'!$F$7:$F$3000,'Energy balance options'!$B$7:$B$3000,HeatGen!J$2,'Energy balance options'!$A$7:$A$3000,HeatGen!$A1592)</f>
        <v>0</v>
      </c>
      <c r="K1592">
        <f>SUMIFS('Energy balance options'!$F$7:$F$3000,'Energy balance options'!$B$7:$B$3000,HeatGen!K$2,'Energy balance options'!$A$7:$A$3000,HeatGen!$A1592)</f>
        <v>0</v>
      </c>
      <c r="L1592">
        <f>SUMIFS('Energy balance options'!$F$7:$F$3000,'Energy balance options'!$B$7:$B$3000,HeatGen!L$2,'Energy balance options'!$A$7:$A$3000,HeatGen!$A1592)</f>
        <v>0</v>
      </c>
      <c r="M1592">
        <f>SUMIFS('Energy balance options'!$F$7:$F$3000,'Energy balance options'!$B$7:$B$3000,HeatGen!M$2,'Energy balance options'!$A$7:$A$3000,HeatGen!$A1592)</f>
        <v>0</v>
      </c>
      <c r="N1592">
        <f>SUMIFS('Energy balance options'!$F$7:$F$3000,'Energy balance options'!$B$7:$B$3000,HeatGen!N$2,'Energy balance options'!$A$7:$A$3000,HeatGen!$A1592)</f>
        <v>0</v>
      </c>
      <c r="P1592">
        <f>SUMIFS('Energy balance options'!$F$7:$F$3000,'Energy balance options'!$B$7:$B$3000,HeatGen!P$2,'Energy balance options'!$A$7:$A$3000,HeatGen!$A1592)</f>
        <v>0</v>
      </c>
      <c r="Q1592">
        <f>SUMIFS('Energy balance options'!$F$7:$F$3000,'Energy balance options'!$B$7:$B$3000,HeatGen!Q$2,'Energy balance options'!$A$7:$A$3000,HeatGen!$A1592)</f>
        <v>0</v>
      </c>
      <c r="R1592">
        <f>SUMIFS('Energy balance options'!$F$7:$F$3000,'Energy balance options'!$B$7:$B$3000,HeatGen!R$2,'Energy balance options'!$A$7:$A$3000,HeatGen!$A1592)</f>
        <v>0</v>
      </c>
      <c r="S1592">
        <f>SUMIFS('Energy balance options'!$G$7:$G$3000,'Energy balance options'!$B$7:$B$3000,HeatGen!S$2,'Energy balance options'!$A$7:$A$3000,HeatGen!$A1592)</f>
        <v>0</v>
      </c>
      <c r="T1592">
        <f>SUMIFS('Energy balance options'!$G$7:$G$3000,'Energy balance options'!$B$7:$B$3000,HeatGen!T$2,'Energy balance options'!$A$7:$A$3000,HeatGen!$A1592)</f>
        <v>0</v>
      </c>
      <c r="U1592">
        <f>SUMIFS('Energy balance options'!$G$7:$G$3000,'Energy balance options'!$B$7:$B$3000,HeatGen!U$2,'Energy balance options'!$A$7:$A$3000,HeatGen!$A1592)</f>
        <v>0</v>
      </c>
      <c r="V1592">
        <f>SUMIFS('Energy balance options'!$G$7:$G$3000,'Energy balance options'!$B$7:$B$3000,HeatGen!V$2,'Energy balance options'!$A$7:$A$3000,HeatGen!$A1592)</f>
        <v>0</v>
      </c>
      <c r="W1592">
        <f>SUMIFS('Energy balance options'!$G$7:$G$3000,'Energy balance options'!$B$7:$B$3000,HeatGen!W$2,'Energy balance options'!$A$7:$A$3000,HeatGen!$A1592)</f>
        <v>0</v>
      </c>
      <c r="X1592">
        <f>SUMIFS('Energy balance options'!$G$7:$G$3000,'Energy balance options'!$B$7:$B$3000,HeatGen!X$2,'Energy balance options'!$A$7:$A$3000,HeatGen!$A1592)</f>
        <v>0</v>
      </c>
      <c r="AG1592">
        <f t="shared" si="304"/>
        <v>0</v>
      </c>
      <c r="AH1592">
        <f t="shared" si="305"/>
        <v>0</v>
      </c>
      <c r="AI1592">
        <f t="shared" si="306"/>
        <v>0</v>
      </c>
      <c r="AJ1592">
        <f t="shared" si="307"/>
        <v>0</v>
      </c>
      <c r="AK1592">
        <f t="shared" si="308"/>
        <v>0</v>
      </c>
      <c r="AL1592">
        <f t="shared" si="309"/>
        <v>0</v>
      </c>
      <c r="AM1592">
        <f t="shared" si="310"/>
        <v>0</v>
      </c>
      <c r="AN1592">
        <f t="shared" si="311"/>
        <v>0</v>
      </c>
      <c r="AO1592">
        <f t="shared" si="312"/>
        <v>0</v>
      </c>
    </row>
    <row r="1593" spans="1:41" x14ac:dyDescent="0.2">
      <c r="A1593" s="9">
        <f>'Cost per option'!A1601</f>
        <v>0</v>
      </c>
      <c r="B1593" t="str">
        <f>_xlfn.IFNA(VLOOKUP(A1593,'Energy balance options'!A$7:C$3000,3,FALSE),"")</f>
        <v/>
      </c>
      <c r="C1593">
        <f>SUMIFS('Energy balance options'!$F$7:$F$3000,'Energy balance options'!$B$7:$B$3000,HeatGen!C$2,'Energy balance options'!$A$7:$A$3000,HeatGen!$A1593)</f>
        <v>0</v>
      </c>
      <c r="D1593">
        <f>SUMIFS('Energy balance options'!$F$7:$F$3000,'Energy balance options'!$B$7:$B$3000,HeatGen!D$2,'Energy balance options'!$A$7:$A$3000,HeatGen!$A1593)</f>
        <v>0</v>
      </c>
      <c r="E1593">
        <f>SUMIFS('Energy balance options'!$F$7:$F$3000,'Energy balance options'!$B$7:$B$3000,HeatGen!E$2,'Energy balance options'!$A$7:$A$3000,HeatGen!$A1593)</f>
        <v>0</v>
      </c>
      <c r="F1593">
        <f>SUMIFS('Energy balance options'!$F$7:$F$3000,'Energy balance options'!$B$7:$B$3000,HeatGen!F$2,'Energy balance options'!$A$7:$A$3000,HeatGen!$A1593)</f>
        <v>0</v>
      </c>
      <c r="G1593">
        <f>SUMIFS('Energy balance options'!$F$7:$F$3000,'Energy balance options'!$B$7:$B$3000,HeatGen!G$2,'Energy balance options'!$A$7:$A$3000,HeatGen!$A1593)</f>
        <v>0</v>
      </c>
      <c r="H1593">
        <f>SUMIFS('Energy balance options'!$F$7:$F$3000,'Energy balance options'!$B$7:$B$3000,HeatGen!H$2,'Energy balance options'!$A$7:$A$3000,HeatGen!$A1593)</f>
        <v>0</v>
      </c>
      <c r="I1593">
        <f>SUMIFS('Energy balance options'!$F$7:$F$3000,'Energy balance options'!$B$7:$B$3000,HeatGen!I$2,'Energy balance options'!$A$7:$A$3000,HeatGen!$A1593)</f>
        <v>0</v>
      </c>
      <c r="J1593">
        <f>SUMIFS('Energy balance options'!$F$7:$F$3000,'Energy balance options'!$B$7:$B$3000,HeatGen!J$2,'Energy balance options'!$A$7:$A$3000,HeatGen!$A1593)</f>
        <v>0</v>
      </c>
      <c r="K1593">
        <f>SUMIFS('Energy balance options'!$F$7:$F$3000,'Energy balance options'!$B$7:$B$3000,HeatGen!K$2,'Energy balance options'!$A$7:$A$3000,HeatGen!$A1593)</f>
        <v>0</v>
      </c>
      <c r="L1593">
        <f>SUMIFS('Energy balance options'!$F$7:$F$3000,'Energy balance options'!$B$7:$B$3000,HeatGen!L$2,'Energy balance options'!$A$7:$A$3000,HeatGen!$A1593)</f>
        <v>0</v>
      </c>
      <c r="M1593">
        <f>SUMIFS('Energy balance options'!$F$7:$F$3000,'Energy balance options'!$B$7:$B$3000,HeatGen!M$2,'Energy balance options'!$A$7:$A$3000,HeatGen!$A1593)</f>
        <v>0</v>
      </c>
      <c r="N1593">
        <f>SUMIFS('Energy balance options'!$F$7:$F$3000,'Energy balance options'!$B$7:$B$3000,HeatGen!N$2,'Energy balance options'!$A$7:$A$3000,HeatGen!$A1593)</f>
        <v>0</v>
      </c>
      <c r="P1593">
        <f>SUMIFS('Energy balance options'!$F$7:$F$3000,'Energy balance options'!$B$7:$B$3000,HeatGen!P$2,'Energy balance options'!$A$7:$A$3000,HeatGen!$A1593)</f>
        <v>0</v>
      </c>
      <c r="Q1593">
        <f>SUMIFS('Energy balance options'!$F$7:$F$3000,'Energy balance options'!$B$7:$B$3000,HeatGen!Q$2,'Energy balance options'!$A$7:$A$3000,HeatGen!$A1593)</f>
        <v>0</v>
      </c>
      <c r="R1593">
        <f>SUMIFS('Energy balance options'!$F$7:$F$3000,'Energy balance options'!$B$7:$B$3000,HeatGen!R$2,'Energy balance options'!$A$7:$A$3000,HeatGen!$A1593)</f>
        <v>0</v>
      </c>
      <c r="S1593">
        <f>SUMIFS('Energy balance options'!$G$7:$G$3000,'Energy balance options'!$B$7:$B$3000,HeatGen!S$2,'Energy balance options'!$A$7:$A$3000,HeatGen!$A1593)</f>
        <v>0</v>
      </c>
      <c r="T1593">
        <f>SUMIFS('Energy balance options'!$G$7:$G$3000,'Energy balance options'!$B$7:$B$3000,HeatGen!T$2,'Energy balance options'!$A$7:$A$3000,HeatGen!$A1593)</f>
        <v>0</v>
      </c>
      <c r="U1593">
        <f>SUMIFS('Energy balance options'!$G$7:$G$3000,'Energy balance options'!$B$7:$B$3000,HeatGen!U$2,'Energy balance options'!$A$7:$A$3000,HeatGen!$A1593)</f>
        <v>0</v>
      </c>
      <c r="V1593">
        <f>SUMIFS('Energy balance options'!$G$7:$G$3000,'Energy balance options'!$B$7:$B$3000,HeatGen!V$2,'Energy balance options'!$A$7:$A$3000,HeatGen!$A1593)</f>
        <v>0</v>
      </c>
      <c r="W1593">
        <f>SUMIFS('Energy balance options'!$G$7:$G$3000,'Energy balance options'!$B$7:$B$3000,HeatGen!W$2,'Energy balance options'!$A$7:$A$3000,HeatGen!$A1593)</f>
        <v>0</v>
      </c>
      <c r="X1593">
        <f>SUMIFS('Energy balance options'!$G$7:$G$3000,'Energy balance options'!$B$7:$B$3000,HeatGen!X$2,'Energy balance options'!$A$7:$A$3000,HeatGen!$A1593)</f>
        <v>0</v>
      </c>
      <c r="AG1593">
        <f t="shared" si="304"/>
        <v>0</v>
      </c>
      <c r="AH1593">
        <f t="shared" si="305"/>
        <v>0</v>
      </c>
      <c r="AI1593">
        <f t="shared" si="306"/>
        <v>0</v>
      </c>
      <c r="AJ1593">
        <f t="shared" si="307"/>
        <v>0</v>
      </c>
      <c r="AK1593">
        <f t="shared" si="308"/>
        <v>0</v>
      </c>
      <c r="AL1593">
        <f t="shared" si="309"/>
        <v>0</v>
      </c>
      <c r="AM1593">
        <f t="shared" si="310"/>
        <v>0</v>
      </c>
      <c r="AN1593">
        <f t="shared" si="311"/>
        <v>0</v>
      </c>
      <c r="AO1593">
        <f t="shared" si="312"/>
        <v>0</v>
      </c>
    </row>
    <row r="1594" spans="1:41" x14ac:dyDescent="0.2">
      <c r="A1594" s="9">
        <f>'Cost per option'!A1602</f>
        <v>0</v>
      </c>
      <c r="B1594" t="str">
        <f>_xlfn.IFNA(VLOOKUP(A1594,'Energy balance options'!A$7:C$3000,3,FALSE),"")</f>
        <v/>
      </c>
      <c r="C1594">
        <f>SUMIFS('Energy balance options'!$F$7:$F$3000,'Energy balance options'!$B$7:$B$3000,HeatGen!C$2,'Energy balance options'!$A$7:$A$3000,HeatGen!$A1594)</f>
        <v>0</v>
      </c>
      <c r="D1594">
        <f>SUMIFS('Energy balance options'!$F$7:$F$3000,'Energy balance options'!$B$7:$B$3000,HeatGen!D$2,'Energy balance options'!$A$7:$A$3000,HeatGen!$A1594)</f>
        <v>0</v>
      </c>
      <c r="E1594">
        <f>SUMIFS('Energy balance options'!$F$7:$F$3000,'Energy balance options'!$B$7:$B$3000,HeatGen!E$2,'Energy balance options'!$A$7:$A$3000,HeatGen!$A1594)</f>
        <v>0</v>
      </c>
      <c r="F1594">
        <f>SUMIFS('Energy balance options'!$F$7:$F$3000,'Energy balance options'!$B$7:$B$3000,HeatGen!F$2,'Energy balance options'!$A$7:$A$3000,HeatGen!$A1594)</f>
        <v>0</v>
      </c>
      <c r="G1594">
        <f>SUMIFS('Energy balance options'!$F$7:$F$3000,'Energy balance options'!$B$7:$B$3000,HeatGen!G$2,'Energy balance options'!$A$7:$A$3000,HeatGen!$A1594)</f>
        <v>0</v>
      </c>
      <c r="H1594">
        <f>SUMIFS('Energy balance options'!$F$7:$F$3000,'Energy balance options'!$B$7:$B$3000,HeatGen!H$2,'Energy balance options'!$A$7:$A$3000,HeatGen!$A1594)</f>
        <v>0</v>
      </c>
      <c r="I1594">
        <f>SUMIFS('Energy balance options'!$F$7:$F$3000,'Energy balance options'!$B$7:$B$3000,HeatGen!I$2,'Energy balance options'!$A$7:$A$3000,HeatGen!$A1594)</f>
        <v>0</v>
      </c>
      <c r="J1594">
        <f>SUMIFS('Energy balance options'!$F$7:$F$3000,'Energy balance options'!$B$7:$B$3000,HeatGen!J$2,'Energy balance options'!$A$7:$A$3000,HeatGen!$A1594)</f>
        <v>0</v>
      </c>
      <c r="K1594">
        <f>SUMIFS('Energy balance options'!$F$7:$F$3000,'Energy balance options'!$B$7:$B$3000,HeatGen!K$2,'Energy balance options'!$A$7:$A$3000,HeatGen!$A1594)</f>
        <v>0</v>
      </c>
      <c r="L1594">
        <f>SUMIFS('Energy balance options'!$F$7:$F$3000,'Energy balance options'!$B$7:$B$3000,HeatGen!L$2,'Energy balance options'!$A$7:$A$3000,HeatGen!$A1594)</f>
        <v>0</v>
      </c>
      <c r="M1594">
        <f>SUMIFS('Energy balance options'!$F$7:$F$3000,'Energy balance options'!$B$7:$B$3000,HeatGen!M$2,'Energy balance options'!$A$7:$A$3000,HeatGen!$A1594)</f>
        <v>0</v>
      </c>
      <c r="N1594">
        <f>SUMIFS('Energy balance options'!$F$7:$F$3000,'Energy balance options'!$B$7:$B$3000,HeatGen!N$2,'Energy balance options'!$A$7:$A$3000,HeatGen!$A1594)</f>
        <v>0</v>
      </c>
      <c r="P1594">
        <f>SUMIFS('Energy balance options'!$F$7:$F$3000,'Energy balance options'!$B$7:$B$3000,HeatGen!P$2,'Energy balance options'!$A$7:$A$3000,HeatGen!$A1594)</f>
        <v>0</v>
      </c>
      <c r="Q1594">
        <f>SUMIFS('Energy balance options'!$F$7:$F$3000,'Energy balance options'!$B$7:$B$3000,HeatGen!Q$2,'Energy balance options'!$A$7:$A$3000,HeatGen!$A1594)</f>
        <v>0</v>
      </c>
      <c r="R1594">
        <f>SUMIFS('Energy balance options'!$F$7:$F$3000,'Energy balance options'!$B$7:$B$3000,HeatGen!R$2,'Energy balance options'!$A$7:$A$3000,HeatGen!$A1594)</f>
        <v>0</v>
      </c>
      <c r="S1594">
        <f>SUMIFS('Energy balance options'!$G$7:$G$3000,'Energy balance options'!$B$7:$B$3000,HeatGen!S$2,'Energy balance options'!$A$7:$A$3000,HeatGen!$A1594)</f>
        <v>0</v>
      </c>
      <c r="T1594">
        <f>SUMIFS('Energy balance options'!$G$7:$G$3000,'Energy balance options'!$B$7:$B$3000,HeatGen!T$2,'Energy balance options'!$A$7:$A$3000,HeatGen!$A1594)</f>
        <v>0</v>
      </c>
      <c r="U1594">
        <f>SUMIFS('Energy balance options'!$G$7:$G$3000,'Energy balance options'!$B$7:$B$3000,HeatGen!U$2,'Energy balance options'!$A$7:$A$3000,HeatGen!$A1594)</f>
        <v>0</v>
      </c>
      <c r="V1594">
        <f>SUMIFS('Energy balance options'!$G$7:$G$3000,'Energy balance options'!$B$7:$B$3000,HeatGen!V$2,'Energy balance options'!$A$7:$A$3000,HeatGen!$A1594)</f>
        <v>0</v>
      </c>
      <c r="W1594">
        <f>SUMIFS('Energy balance options'!$G$7:$G$3000,'Energy balance options'!$B$7:$B$3000,HeatGen!W$2,'Energy balance options'!$A$7:$A$3000,HeatGen!$A1594)</f>
        <v>0</v>
      </c>
      <c r="X1594">
        <f>SUMIFS('Energy balance options'!$G$7:$G$3000,'Energy balance options'!$B$7:$B$3000,HeatGen!X$2,'Energy balance options'!$A$7:$A$3000,HeatGen!$A1594)</f>
        <v>0</v>
      </c>
      <c r="AG1594">
        <f t="shared" ref="AG1594:AG1657" si="313">IFERROR(P1594/SUM($H1594:$Y1594),0)*SUM($C1594:$G1594)</f>
        <v>0</v>
      </c>
      <c r="AH1594">
        <f t="shared" ref="AH1594:AH1657" si="314">IFERROR(Q1594/SUM($H1594:$Y1594),0)*SUM($C1594:$G1594)</f>
        <v>0</v>
      </c>
      <c r="AI1594">
        <f t="shared" ref="AI1594:AI1657" si="315">IFERROR(R1594/SUM($H1594:$Y1594),0)*SUM($C1594:$G1594)</f>
        <v>0</v>
      </c>
      <c r="AJ1594">
        <f t="shared" ref="AJ1594:AJ1657" si="316">IFERROR(S1594/SUM($H1594:$X1594),0)*SUM($C1594:$G1594)</f>
        <v>0</v>
      </c>
      <c r="AK1594">
        <f t="shared" ref="AK1594:AK1657" si="317">IFERROR(T1594/SUM($H1594:$X1594),0)*SUM($C1594:$G1594)</f>
        <v>0</v>
      </c>
      <c r="AL1594">
        <f t="shared" ref="AL1594:AL1657" si="318">IFERROR(U1594/SUM($H1594:$X1594),0)*SUM($C1594:$G1594)</f>
        <v>0</v>
      </c>
      <c r="AM1594">
        <f t="shared" ref="AM1594:AM1657" si="319">IFERROR(V1594/SUM($H1594:$X1594),0)*SUM($C1594:$G1594)</f>
        <v>0</v>
      </c>
      <c r="AN1594">
        <f t="shared" ref="AN1594:AN1657" si="320">IFERROR(W1594/SUM($H1594:$X1594),0)*SUM($C1594:$G1594)</f>
        <v>0</v>
      </c>
      <c r="AO1594">
        <f t="shared" ref="AO1594:AO1657" si="321">IFERROR(X1594/SUM($H1594:$X1594),0)*SUM($C1594:$G1594)</f>
        <v>0</v>
      </c>
    </row>
    <row r="1595" spans="1:41" x14ac:dyDescent="0.2">
      <c r="A1595" s="9">
        <f>'Cost per option'!A1603</f>
        <v>0</v>
      </c>
      <c r="B1595" t="str">
        <f>_xlfn.IFNA(VLOOKUP(A1595,'Energy balance options'!A$7:C$3000,3,FALSE),"")</f>
        <v/>
      </c>
      <c r="C1595">
        <f>SUMIFS('Energy balance options'!$F$7:$F$3000,'Energy balance options'!$B$7:$B$3000,HeatGen!C$2,'Energy balance options'!$A$7:$A$3000,HeatGen!$A1595)</f>
        <v>0</v>
      </c>
      <c r="D1595">
        <f>SUMIFS('Energy balance options'!$F$7:$F$3000,'Energy balance options'!$B$7:$B$3000,HeatGen!D$2,'Energy balance options'!$A$7:$A$3000,HeatGen!$A1595)</f>
        <v>0</v>
      </c>
      <c r="E1595">
        <f>SUMIFS('Energy balance options'!$F$7:$F$3000,'Energy balance options'!$B$7:$B$3000,HeatGen!E$2,'Energy balance options'!$A$7:$A$3000,HeatGen!$A1595)</f>
        <v>0</v>
      </c>
      <c r="F1595">
        <f>SUMIFS('Energy balance options'!$F$7:$F$3000,'Energy balance options'!$B$7:$B$3000,HeatGen!F$2,'Energy balance options'!$A$7:$A$3000,HeatGen!$A1595)</f>
        <v>0</v>
      </c>
      <c r="G1595">
        <f>SUMIFS('Energy balance options'!$F$7:$F$3000,'Energy balance options'!$B$7:$B$3000,HeatGen!G$2,'Energy balance options'!$A$7:$A$3000,HeatGen!$A1595)</f>
        <v>0</v>
      </c>
      <c r="H1595">
        <f>SUMIFS('Energy balance options'!$F$7:$F$3000,'Energy balance options'!$B$7:$B$3000,HeatGen!H$2,'Energy balance options'!$A$7:$A$3000,HeatGen!$A1595)</f>
        <v>0</v>
      </c>
      <c r="I1595">
        <f>SUMIFS('Energy balance options'!$F$7:$F$3000,'Energy balance options'!$B$7:$B$3000,HeatGen!I$2,'Energy balance options'!$A$7:$A$3000,HeatGen!$A1595)</f>
        <v>0</v>
      </c>
      <c r="J1595">
        <f>SUMIFS('Energy balance options'!$F$7:$F$3000,'Energy balance options'!$B$7:$B$3000,HeatGen!J$2,'Energy balance options'!$A$7:$A$3000,HeatGen!$A1595)</f>
        <v>0</v>
      </c>
      <c r="K1595">
        <f>SUMIFS('Energy balance options'!$F$7:$F$3000,'Energy balance options'!$B$7:$B$3000,HeatGen!K$2,'Energy balance options'!$A$7:$A$3000,HeatGen!$A1595)</f>
        <v>0</v>
      </c>
      <c r="L1595">
        <f>SUMIFS('Energy balance options'!$F$7:$F$3000,'Energy balance options'!$B$7:$B$3000,HeatGen!L$2,'Energy balance options'!$A$7:$A$3000,HeatGen!$A1595)</f>
        <v>0</v>
      </c>
      <c r="M1595">
        <f>SUMIFS('Energy balance options'!$F$7:$F$3000,'Energy balance options'!$B$7:$B$3000,HeatGen!M$2,'Energy balance options'!$A$7:$A$3000,HeatGen!$A1595)</f>
        <v>0</v>
      </c>
      <c r="N1595">
        <f>SUMIFS('Energy balance options'!$F$7:$F$3000,'Energy balance options'!$B$7:$B$3000,HeatGen!N$2,'Energy balance options'!$A$7:$A$3000,HeatGen!$A1595)</f>
        <v>0</v>
      </c>
      <c r="P1595">
        <f>SUMIFS('Energy balance options'!$F$7:$F$3000,'Energy balance options'!$B$7:$B$3000,HeatGen!P$2,'Energy balance options'!$A$7:$A$3000,HeatGen!$A1595)</f>
        <v>0</v>
      </c>
      <c r="Q1595">
        <f>SUMIFS('Energy balance options'!$F$7:$F$3000,'Energy balance options'!$B$7:$B$3000,HeatGen!Q$2,'Energy balance options'!$A$7:$A$3000,HeatGen!$A1595)</f>
        <v>0</v>
      </c>
      <c r="R1595">
        <f>SUMIFS('Energy balance options'!$F$7:$F$3000,'Energy balance options'!$B$7:$B$3000,HeatGen!R$2,'Energy balance options'!$A$7:$A$3000,HeatGen!$A1595)</f>
        <v>0</v>
      </c>
      <c r="S1595">
        <f>SUMIFS('Energy balance options'!$G$7:$G$3000,'Energy balance options'!$B$7:$B$3000,HeatGen!S$2,'Energy balance options'!$A$7:$A$3000,HeatGen!$A1595)</f>
        <v>0</v>
      </c>
      <c r="T1595">
        <f>SUMIFS('Energy balance options'!$G$7:$G$3000,'Energy balance options'!$B$7:$B$3000,HeatGen!T$2,'Energy balance options'!$A$7:$A$3000,HeatGen!$A1595)</f>
        <v>0</v>
      </c>
      <c r="U1595">
        <f>SUMIFS('Energy balance options'!$G$7:$G$3000,'Energy balance options'!$B$7:$B$3000,HeatGen!U$2,'Energy balance options'!$A$7:$A$3000,HeatGen!$A1595)</f>
        <v>0</v>
      </c>
      <c r="V1595">
        <f>SUMIFS('Energy balance options'!$G$7:$G$3000,'Energy balance options'!$B$7:$B$3000,HeatGen!V$2,'Energy balance options'!$A$7:$A$3000,HeatGen!$A1595)</f>
        <v>0</v>
      </c>
      <c r="W1595">
        <f>SUMIFS('Energy balance options'!$G$7:$G$3000,'Energy balance options'!$B$7:$B$3000,HeatGen!W$2,'Energy balance options'!$A$7:$A$3000,HeatGen!$A1595)</f>
        <v>0</v>
      </c>
      <c r="X1595">
        <f>SUMIFS('Energy balance options'!$G$7:$G$3000,'Energy balance options'!$B$7:$B$3000,HeatGen!X$2,'Energy balance options'!$A$7:$A$3000,HeatGen!$A1595)</f>
        <v>0</v>
      </c>
      <c r="AG1595">
        <f t="shared" si="313"/>
        <v>0</v>
      </c>
      <c r="AH1595">
        <f t="shared" si="314"/>
        <v>0</v>
      </c>
      <c r="AI1595">
        <f t="shared" si="315"/>
        <v>0</v>
      </c>
      <c r="AJ1595">
        <f t="shared" si="316"/>
        <v>0</v>
      </c>
      <c r="AK1595">
        <f t="shared" si="317"/>
        <v>0</v>
      </c>
      <c r="AL1595">
        <f t="shared" si="318"/>
        <v>0</v>
      </c>
      <c r="AM1595">
        <f t="shared" si="319"/>
        <v>0</v>
      </c>
      <c r="AN1595">
        <f t="shared" si="320"/>
        <v>0</v>
      </c>
      <c r="AO1595">
        <f t="shared" si="321"/>
        <v>0</v>
      </c>
    </row>
    <row r="1596" spans="1:41" x14ac:dyDescent="0.2">
      <c r="A1596" s="9">
        <f>'Cost per option'!A1604</f>
        <v>0</v>
      </c>
      <c r="B1596" t="str">
        <f>_xlfn.IFNA(VLOOKUP(A1596,'Energy balance options'!A$7:C$3000,3,FALSE),"")</f>
        <v/>
      </c>
      <c r="C1596">
        <f>SUMIFS('Energy balance options'!$F$7:$F$3000,'Energy balance options'!$B$7:$B$3000,HeatGen!C$2,'Energy balance options'!$A$7:$A$3000,HeatGen!$A1596)</f>
        <v>0</v>
      </c>
      <c r="D1596">
        <f>SUMIFS('Energy balance options'!$F$7:$F$3000,'Energy balance options'!$B$7:$B$3000,HeatGen!D$2,'Energy balance options'!$A$7:$A$3000,HeatGen!$A1596)</f>
        <v>0</v>
      </c>
      <c r="E1596">
        <f>SUMIFS('Energy balance options'!$F$7:$F$3000,'Energy balance options'!$B$7:$B$3000,HeatGen!E$2,'Energy balance options'!$A$7:$A$3000,HeatGen!$A1596)</f>
        <v>0</v>
      </c>
      <c r="F1596">
        <f>SUMIFS('Energy balance options'!$F$7:$F$3000,'Energy balance options'!$B$7:$B$3000,HeatGen!F$2,'Energy balance options'!$A$7:$A$3000,HeatGen!$A1596)</f>
        <v>0</v>
      </c>
      <c r="G1596">
        <f>SUMIFS('Energy balance options'!$F$7:$F$3000,'Energy balance options'!$B$7:$B$3000,HeatGen!G$2,'Energy balance options'!$A$7:$A$3000,HeatGen!$A1596)</f>
        <v>0</v>
      </c>
      <c r="H1596">
        <f>SUMIFS('Energy balance options'!$F$7:$F$3000,'Energy balance options'!$B$7:$B$3000,HeatGen!H$2,'Energy balance options'!$A$7:$A$3000,HeatGen!$A1596)</f>
        <v>0</v>
      </c>
      <c r="I1596">
        <f>SUMIFS('Energy balance options'!$F$7:$F$3000,'Energy balance options'!$B$7:$B$3000,HeatGen!I$2,'Energy balance options'!$A$7:$A$3000,HeatGen!$A1596)</f>
        <v>0</v>
      </c>
      <c r="J1596">
        <f>SUMIFS('Energy balance options'!$F$7:$F$3000,'Energy balance options'!$B$7:$B$3000,HeatGen!J$2,'Energy balance options'!$A$7:$A$3000,HeatGen!$A1596)</f>
        <v>0</v>
      </c>
      <c r="K1596">
        <f>SUMIFS('Energy balance options'!$F$7:$F$3000,'Energy balance options'!$B$7:$B$3000,HeatGen!K$2,'Energy balance options'!$A$7:$A$3000,HeatGen!$A1596)</f>
        <v>0</v>
      </c>
      <c r="L1596">
        <f>SUMIFS('Energy balance options'!$F$7:$F$3000,'Energy balance options'!$B$7:$B$3000,HeatGen!L$2,'Energy balance options'!$A$7:$A$3000,HeatGen!$A1596)</f>
        <v>0</v>
      </c>
      <c r="M1596">
        <f>SUMIFS('Energy balance options'!$F$7:$F$3000,'Energy balance options'!$B$7:$B$3000,HeatGen!M$2,'Energy balance options'!$A$7:$A$3000,HeatGen!$A1596)</f>
        <v>0</v>
      </c>
      <c r="N1596">
        <f>SUMIFS('Energy balance options'!$F$7:$F$3000,'Energy balance options'!$B$7:$B$3000,HeatGen!N$2,'Energy balance options'!$A$7:$A$3000,HeatGen!$A1596)</f>
        <v>0</v>
      </c>
      <c r="P1596">
        <f>SUMIFS('Energy balance options'!$F$7:$F$3000,'Energy balance options'!$B$7:$B$3000,HeatGen!P$2,'Energy balance options'!$A$7:$A$3000,HeatGen!$A1596)</f>
        <v>0</v>
      </c>
      <c r="Q1596">
        <f>SUMIFS('Energy balance options'!$F$7:$F$3000,'Energy balance options'!$B$7:$B$3000,HeatGen!Q$2,'Energy balance options'!$A$7:$A$3000,HeatGen!$A1596)</f>
        <v>0</v>
      </c>
      <c r="R1596">
        <f>SUMIFS('Energy balance options'!$F$7:$F$3000,'Energy balance options'!$B$7:$B$3000,HeatGen!R$2,'Energy balance options'!$A$7:$A$3000,HeatGen!$A1596)</f>
        <v>0</v>
      </c>
      <c r="S1596">
        <f>SUMIFS('Energy balance options'!$G$7:$G$3000,'Energy balance options'!$B$7:$B$3000,HeatGen!S$2,'Energy balance options'!$A$7:$A$3000,HeatGen!$A1596)</f>
        <v>0</v>
      </c>
      <c r="T1596">
        <f>SUMIFS('Energy balance options'!$G$7:$G$3000,'Energy balance options'!$B$7:$B$3000,HeatGen!T$2,'Energy balance options'!$A$7:$A$3000,HeatGen!$A1596)</f>
        <v>0</v>
      </c>
      <c r="U1596">
        <f>SUMIFS('Energy balance options'!$G$7:$G$3000,'Energy balance options'!$B$7:$B$3000,HeatGen!U$2,'Energy balance options'!$A$7:$A$3000,HeatGen!$A1596)</f>
        <v>0</v>
      </c>
      <c r="V1596">
        <f>SUMIFS('Energy balance options'!$G$7:$G$3000,'Energy balance options'!$B$7:$B$3000,HeatGen!V$2,'Energy balance options'!$A$7:$A$3000,HeatGen!$A1596)</f>
        <v>0</v>
      </c>
      <c r="W1596">
        <f>SUMIFS('Energy balance options'!$G$7:$G$3000,'Energy balance options'!$B$7:$B$3000,HeatGen!W$2,'Energy balance options'!$A$7:$A$3000,HeatGen!$A1596)</f>
        <v>0</v>
      </c>
      <c r="X1596">
        <f>SUMIFS('Energy balance options'!$G$7:$G$3000,'Energy balance options'!$B$7:$B$3000,HeatGen!X$2,'Energy balance options'!$A$7:$A$3000,HeatGen!$A1596)</f>
        <v>0</v>
      </c>
      <c r="AG1596">
        <f t="shared" si="313"/>
        <v>0</v>
      </c>
      <c r="AH1596">
        <f t="shared" si="314"/>
        <v>0</v>
      </c>
      <c r="AI1596">
        <f t="shared" si="315"/>
        <v>0</v>
      </c>
      <c r="AJ1596">
        <f t="shared" si="316"/>
        <v>0</v>
      </c>
      <c r="AK1596">
        <f t="shared" si="317"/>
        <v>0</v>
      </c>
      <c r="AL1596">
        <f t="shared" si="318"/>
        <v>0</v>
      </c>
      <c r="AM1596">
        <f t="shared" si="319"/>
        <v>0</v>
      </c>
      <c r="AN1596">
        <f t="shared" si="320"/>
        <v>0</v>
      </c>
      <c r="AO1596">
        <f t="shared" si="321"/>
        <v>0</v>
      </c>
    </row>
    <row r="1597" spans="1:41" x14ac:dyDescent="0.2">
      <c r="A1597" s="9">
        <f>'Cost per option'!A1605</f>
        <v>0</v>
      </c>
      <c r="B1597" t="str">
        <f>_xlfn.IFNA(VLOOKUP(A1597,'Energy balance options'!A$7:C$3000,3,FALSE),"")</f>
        <v/>
      </c>
      <c r="C1597">
        <f>SUMIFS('Energy balance options'!$F$7:$F$3000,'Energy balance options'!$B$7:$B$3000,HeatGen!C$2,'Energy balance options'!$A$7:$A$3000,HeatGen!$A1597)</f>
        <v>0</v>
      </c>
      <c r="D1597">
        <f>SUMIFS('Energy balance options'!$F$7:$F$3000,'Energy balance options'!$B$7:$B$3000,HeatGen!D$2,'Energy balance options'!$A$7:$A$3000,HeatGen!$A1597)</f>
        <v>0</v>
      </c>
      <c r="E1597">
        <f>SUMIFS('Energy balance options'!$F$7:$F$3000,'Energy balance options'!$B$7:$B$3000,HeatGen!E$2,'Energy balance options'!$A$7:$A$3000,HeatGen!$A1597)</f>
        <v>0</v>
      </c>
      <c r="F1597">
        <f>SUMIFS('Energy balance options'!$F$7:$F$3000,'Energy balance options'!$B$7:$B$3000,HeatGen!F$2,'Energy balance options'!$A$7:$A$3000,HeatGen!$A1597)</f>
        <v>0</v>
      </c>
      <c r="G1597">
        <f>SUMIFS('Energy balance options'!$F$7:$F$3000,'Energy balance options'!$B$7:$B$3000,HeatGen!G$2,'Energy balance options'!$A$7:$A$3000,HeatGen!$A1597)</f>
        <v>0</v>
      </c>
      <c r="H1597">
        <f>SUMIFS('Energy balance options'!$F$7:$F$3000,'Energy balance options'!$B$7:$B$3000,HeatGen!H$2,'Energy balance options'!$A$7:$A$3000,HeatGen!$A1597)</f>
        <v>0</v>
      </c>
      <c r="I1597">
        <f>SUMIFS('Energy balance options'!$F$7:$F$3000,'Energy balance options'!$B$7:$B$3000,HeatGen!I$2,'Energy balance options'!$A$7:$A$3000,HeatGen!$A1597)</f>
        <v>0</v>
      </c>
      <c r="J1597">
        <f>SUMIFS('Energy balance options'!$F$7:$F$3000,'Energy balance options'!$B$7:$B$3000,HeatGen!J$2,'Energy balance options'!$A$7:$A$3000,HeatGen!$A1597)</f>
        <v>0</v>
      </c>
      <c r="K1597">
        <f>SUMIFS('Energy balance options'!$F$7:$F$3000,'Energy balance options'!$B$7:$B$3000,HeatGen!K$2,'Energy balance options'!$A$7:$A$3000,HeatGen!$A1597)</f>
        <v>0</v>
      </c>
      <c r="L1597">
        <f>SUMIFS('Energy balance options'!$F$7:$F$3000,'Energy balance options'!$B$7:$B$3000,HeatGen!L$2,'Energy balance options'!$A$7:$A$3000,HeatGen!$A1597)</f>
        <v>0</v>
      </c>
      <c r="M1597">
        <f>SUMIFS('Energy balance options'!$F$7:$F$3000,'Energy balance options'!$B$7:$B$3000,HeatGen!M$2,'Energy balance options'!$A$7:$A$3000,HeatGen!$A1597)</f>
        <v>0</v>
      </c>
      <c r="N1597">
        <f>SUMIFS('Energy balance options'!$F$7:$F$3000,'Energy balance options'!$B$7:$B$3000,HeatGen!N$2,'Energy balance options'!$A$7:$A$3000,HeatGen!$A1597)</f>
        <v>0</v>
      </c>
      <c r="P1597">
        <f>SUMIFS('Energy balance options'!$F$7:$F$3000,'Energy balance options'!$B$7:$B$3000,HeatGen!P$2,'Energy balance options'!$A$7:$A$3000,HeatGen!$A1597)</f>
        <v>0</v>
      </c>
      <c r="Q1597">
        <f>SUMIFS('Energy balance options'!$F$7:$F$3000,'Energy balance options'!$B$7:$B$3000,HeatGen!Q$2,'Energy balance options'!$A$7:$A$3000,HeatGen!$A1597)</f>
        <v>0</v>
      </c>
      <c r="R1597">
        <f>SUMIFS('Energy balance options'!$F$7:$F$3000,'Energy balance options'!$B$7:$B$3000,HeatGen!R$2,'Energy balance options'!$A$7:$A$3000,HeatGen!$A1597)</f>
        <v>0</v>
      </c>
      <c r="S1597">
        <f>SUMIFS('Energy balance options'!$G$7:$G$3000,'Energy balance options'!$B$7:$B$3000,HeatGen!S$2,'Energy balance options'!$A$7:$A$3000,HeatGen!$A1597)</f>
        <v>0</v>
      </c>
      <c r="T1597">
        <f>SUMIFS('Energy balance options'!$G$7:$G$3000,'Energy balance options'!$B$7:$B$3000,HeatGen!T$2,'Energy balance options'!$A$7:$A$3000,HeatGen!$A1597)</f>
        <v>0</v>
      </c>
      <c r="U1597">
        <f>SUMIFS('Energy balance options'!$G$7:$G$3000,'Energy balance options'!$B$7:$B$3000,HeatGen!U$2,'Energy balance options'!$A$7:$A$3000,HeatGen!$A1597)</f>
        <v>0</v>
      </c>
      <c r="V1597">
        <f>SUMIFS('Energy balance options'!$G$7:$G$3000,'Energy balance options'!$B$7:$B$3000,HeatGen!V$2,'Energy balance options'!$A$7:$A$3000,HeatGen!$A1597)</f>
        <v>0</v>
      </c>
      <c r="W1597">
        <f>SUMIFS('Energy balance options'!$G$7:$G$3000,'Energy balance options'!$B$7:$B$3000,HeatGen!W$2,'Energy balance options'!$A$7:$A$3000,HeatGen!$A1597)</f>
        <v>0</v>
      </c>
      <c r="X1597">
        <f>SUMIFS('Energy balance options'!$G$7:$G$3000,'Energy balance options'!$B$7:$B$3000,HeatGen!X$2,'Energy balance options'!$A$7:$A$3000,HeatGen!$A1597)</f>
        <v>0</v>
      </c>
      <c r="AG1597">
        <f t="shared" si="313"/>
        <v>0</v>
      </c>
      <c r="AH1597">
        <f t="shared" si="314"/>
        <v>0</v>
      </c>
      <c r="AI1597">
        <f t="shared" si="315"/>
        <v>0</v>
      </c>
      <c r="AJ1597">
        <f t="shared" si="316"/>
        <v>0</v>
      </c>
      <c r="AK1597">
        <f t="shared" si="317"/>
        <v>0</v>
      </c>
      <c r="AL1597">
        <f t="shared" si="318"/>
        <v>0</v>
      </c>
      <c r="AM1597">
        <f t="shared" si="319"/>
        <v>0</v>
      </c>
      <c r="AN1597">
        <f t="shared" si="320"/>
        <v>0</v>
      </c>
      <c r="AO1597">
        <f t="shared" si="321"/>
        <v>0</v>
      </c>
    </row>
    <row r="1598" spans="1:41" x14ac:dyDescent="0.2">
      <c r="A1598" s="9">
        <f>'Cost per option'!A1606</f>
        <v>0</v>
      </c>
      <c r="B1598" t="str">
        <f>_xlfn.IFNA(VLOOKUP(A1598,'Energy balance options'!A$7:C$3000,3,FALSE),"")</f>
        <v/>
      </c>
      <c r="C1598">
        <f>SUMIFS('Energy balance options'!$F$7:$F$3000,'Energy balance options'!$B$7:$B$3000,HeatGen!C$2,'Energy balance options'!$A$7:$A$3000,HeatGen!$A1598)</f>
        <v>0</v>
      </c>
      <c r="D1598">
        <f>SUMIFS('Energy balance options'!$F$7:$F$3000,'Energy balance options'!$B$7:$B$3000,HeatGen!D$2,'Energy balance options'!$A$7:$A$3000,HeatGen!$A1598)</f>
        <v>0</v>
      </c>
      <c r="E1598">
        <f>SUMIFS('Energy balance options'!$F$7:$F$3000,'Energy balance options'!$B$7:$B$3000,HeatGen!E$2,'Energy balance options'!$A$7:$A$3000,HeatGen!$A1598)</f>
        <v>0</v>
      </c>
      <c r="F1598">
        <f>SUMIFS('Energy balance options'!$F$7:$F$3000,'Energy balance options'!$B$7:$B$3000,HeatGen!F$2,'Energy balance options'!$A$7:$A$3000,HeatGen!$A1598)</f>
        <v>0</v>
      </c>
      <c r="G1598">
        <f>SUMIFS('Energy balance options'!$F$7:$F$3000,'Energy balance options'!$B$7:$B$3000,HeatGen!G$2,'Energy balance options'!$A$7:$A$3000,HeatGen!$A1598)</f>
        <v>0</v>
      </c>
      <c r="H1598">
        <f>SUMIFS('Energy balance options'!$F$7:$F$3000,'Energy balance options'!$B$7:$B$3000,HeatGen!H$2,'Energy balance options'!$A$7:$A$3000,HeatGen!$A1598)</f>
        <v>0</v>
      </c>
      <c r="I1598">
        <f>SUMIFS('Energy balance options'!$F$7:$F$3000,'Energy balance options'!$B$7:$B$3000,HeatGen!I$2,'Energy balance options'!$A$7:$A$3000,HeatGen!$A1598)</f>
        <v>0</v>
      </c>
      <c r="J1598">
        <f>SUMIFS('Energy balance options'!$F$7:$F$3000,'Energy balance options'!$B$7:$B$3000,HeatGen!J$2,'Energy balance options'!$A$7:$A$3000,HeatGen!$A1598)</f>
        <v>0</v>
      </c>
      <c r="K1598">
        <f>SUMIFS('Energy balance options'!$F$7:$F$3000,'Energy balance options'!$B$7:$B$3000,HeatGen!K$2,'Energy balance options'!$A$7:$A$3000,HeatGen!$A1598)</f>
        <v>0</v>
      </c>
      <c r="L1598">
        <f>SUMIFS('Energy balance options'!$F$7:$F$3000,'Energy balance options'!$B$7:$B$3000,HeatGen!L$2,'Energy balance options'!$A$7:$A$3000,HeatGen!$A1598)</f>
        <v>0</v>
      </c>
      <c r="M1598">
        <f>SUMIFS('Energy balance options'!$F$7:$F$3000,'Energy balance options'!$B$7:$B$3000,HeatGen!M$2,'Energy balance options'!$A$7:$A$3000,HeatGen!$A1598)</f>
        <v>0</v>
      </c>
      <c r="N1598">
        <f>SUMIFS('Energy balance options'!$F$7:$F$3000,'Energy balance options'!$B$7:$B$3000,HeatGen!N$2,'Energy balance options'!$A$7:$A$3000,HeatGen!$A1598)</f>
        <v>0</v>
      </c>
      <c r="P1598">
        <f>SUMIFS('Energy balance options'!$F$7:$F$3000,'Energy balance options'!$B$7:$B$3000,HeatGen!P$2,'Energy balance options'!$A$7:$A$3000,HeatGen!$A1598)</f>
        <v>0</v>
      </c>
      <c r="Q1598">
        <f>SUMIFS('Energy balance options'!$F$7:$F$3000,'Energy balance options'!$B$7:$B$3000,HeatGen!Q$2,'Energy balance options'!$A$7:$A$3000,HeatGen!$A1598)</f>
        <v>0</v>
      </c>
      <c r="R1598">
        <f>SUMIFS('Energy balance options'!$F$7:$F$3000,'Energy balance options'!$B$7:$B$3000,HeatGen!R$2,'Energy balance options'!$A$7:$A$3000,HeatGen!$A1598)</f>
        <v>0</v>
      </c>
      <c r="S1598">
        <f>SUMIFS('Energy balance options'!$G$7:$G$3000,'Energy balance options'!$B$7:$B$3000,HeatGen!S$2,'Energy balance options'!$A$7:$A$3000,HeatGen!$A1598)</f>
        <v>0</v>
      </c>
      <c r="T1598">
        <f>SUMIFS('Energy balance options'!$G$7:$G$3000,'Energy balance options'!$B$7:$B$3000,HeatGen!T$2,'Energy balance options'!$A$7:$A$3000,HeatGen!$A1598)</f>
        <v>0</v>
      </c>
      <c r="U1598">
        <f>SUMIFS('Energy balance options'!$G$7:$G$3000,'Energy balance options'!$B$7:$B$3000,HeatGen!U$2,'Energy balance options'!$A$7:$A$3000,HeatGen!$A1598)</f>
        <v>0</v>
      </c>
      <c r="V1598">
        <f>SUMIFS('Energy balance options'!$G$7:$G$3000,'Energy balance options'!$B$7:$B$3000,HeatGen!V$2,'Energy balance options'!$A$7:$A$3000,HeatGen!$A1598)</f>
        <v>0</v>
      </c>
      <c r="W1598">
        <f>SUMIFS('Energy balance options'!$G$7:$G$3000,'Energy balance options'!$B$7:$B$3000,HeatGen!W$2,'Energy balance options'!$A$7:$A$3000,HeatGen!$A1598)</f>
        <v>0</v>
      </c>
      <c r="X1598">
        <f>SUMIFS('Energy balance options'!$G$7:$G$3000,'Energy balance options'!$B$7:$B$3000,HeatGen!X$2,'Energy balance options'!$A$7:$A$3000,HeatGen!$A1598)</f>
        <v>0</v>
      </c>
      <c r="AG1598">
        <f t="shared" si="313"/>
        <v>0</v>
      </c>
      <c r="AH1598">
        <f t="shared" si="314"/>
        <v>0</v>
      </c>
      <c r="AI1598">
        <f t="shared" si="315"/>
        <v>0</v>
      </c>
      <c r="AJ1598">
        <f t="shared" si="316"/>
        <v>0</v>
      </c>
      <c r="AK1598">
        <f t="shared" si="317"/>
        <v>0</v>
      </c>
      <c r="AL1598">
        <f t="shared" si="318"/>
        <v>0</v>
      </c>
      <c r="AM1598">
        <f t="shared" si="319"/>
        <v>0</v>
      </c>
      <c r="AN1598">
        <f t="shared" si="320"/>
        <v>0</v>
      </c>
      <c r="AO1598">
        <f t="shared" si="321"/>
        <v>0</v>
      </c>
    </row>
    <row r="1599" spans="1:41" x14ac:dyDescent="0.2">
      <c r="A1599" s="9">
        <f>'Cost per option'!A1607</f>
        <v>0</v>
      </c>
      <c r="B1599" t="str">
        <f>_xlfn.IFNA(VLOOKUP(A1599,'Energy balance options'!A$7:C$3000,3,FALSE),"")</f>
        <v/>
      </c>
      <c r="C1599">
        <f>SUMIFS('Energy balance options'!$F$7:$F$3000,'Energy balance options'!$B$7:$B$3000,HeatGen!C$2,'Energy balance options'!$A$7:$A$3000,HeatGen!$A1599)</f>
        <v>0</v>
      </c>
      <c r="D1599">
        <f>SUMIFS('Energy balance options'!$F$7:$F$3000,'Energy balance options'!$B$7:$B$3000,HeatGen!D$2,'Energy balance options'!$A$7:$A$3000,HeatGen!$A1599)</f>
        <v>0</v>
      </c>
      <c r="E1599">
        <f>SUMIFS('Energy balance options'!$F$7:$F$3000,'Energy balance options'!$B$7:$B$3000,HeatGen!E$2,'Energy balance options'!$A$7:$A$3000,HeatGen!$A1599)</f>
        <v>0</v>
      </c>
      <c r="F1599">
        <f>SUMIFS('Energy balance options'!$F$7:$F$3000,'Energy balance options'!$B$7:$B$3000,HeatGen!F$2,'Energy balance options'!$A$7:$A$3000,HeatGen!$A1599)</f>
        <v>0</v>
      </c>
      <c r="G1599">
        <f>SUMIFS('Energy balance options'!$F$7:$F$3000,'Energy balance options'!$B$7:$B$3000,HeatGen!G$2,'Energy balance options'!$A$7:$A$3000,HeatGen!$A1599)</f>
        <v>0</v>
      </c>
      <c r="H1599">
        <f>SUMIFS('Energy balance options'!$F$7:$F$3000,'Energy balance options'!$B$7:$B$3000,HeatGen!H$2,'Energy balance options'!$A$7:$A$3000,HeatGen!$A1599)</f>
        <v>0</v>
      </c>
      <c r="I1599">
        <f>SUMIFS('Energy balance options'!$F$7:$F$3000,'Energy balance options'!$B$7:$B$3000,HeatGen!I$2,'Energy balance options'!$A$7:$A$3000,HeatGen!$A1599)</f>
        <v>0</v>
      </c>
      <c r="J1599">
        <f>SUMIFS('Energy balance options'!$F$7:$F$3000,'Energy balance options'!$B$7:$B$3000,HeatGen!J$2,'Energy balance options'!$A$7:$A$3000,HeatGen!$A1599)</f>
        <v>0</v>
      </c>
      <c r="K1599">
        <f>SUMIFS('Energy balance options'!$F$7:$F$3000,'Energy balance options'!$B$7:$B$3000,HeatGen!K$2,'Energy balance options'!$A$7:$A$3000,HeatGen!$A1599)</f>
        <v>0</v>
      </c>
      <c r="L1599">
        <f>SUMIFS('Energy balance options'!$F$7:$F$3000,'Energy balance options'!$B$7:$B$3000,HeatGen!L$2,'Energy balance options'!$A$7:$A$3000,HeatGen!$A1599)</f>
        <v>0</v>
      </c>
      <c r="M1599">
        <f>SUMIFS('Energy balance options'!$F$7:$F$3000,'Energy balance options'!$B$7:$B$3000,HeatGen!M$2,'Energy balance options'!$A$7:$A$3000,HeatGen!$A1599)</f>
        <v>0</v>
      </c>
      <c r="N1599">
        <f>SUMIFS('Energy balance options'!$F$7:$F$3000,'Energy balance options'!$B$7:$B$3000,HeatGen!N$2,'Energy balance options'!$A$7:$A$3000,HeatGen!$A1599)</f>
        <v>0</v>
      </c>
      <c r="P1599">
        <f>SUMIFS('Energy balance options'!$F$7:$F$3000,'Energy balance options'!$B$7:$B$3000,HeatGen!P$2,'Energy balance options'!$A$7:$A$3000,HeatGen!$A1599)</f>
        <v>0</v>
      </c>
      <c r="Q1599">
        <f>SUMIFS('Energy balance options'!$F$7:$F$3000,'Energy balance options'!$B$7:$B$3000,HeatGen!Q$2,'Energy balance options'!$A$7:$A$3000,HeatGen!$A1599)</f>
        <v>0</v>
      </c>
      <c r="R1599">
        <f>SUMIFS('Energy balance options'!$F$7:$F$3000,'Energy balance options'!$B$7:$B$3000,HeatGen!R$2,'Energy balance options'!$A$7:$A$3000,HeatGen!$A1599)</f>
        <v>0</v>
      </c>
      <c r="S1599">
        <f>SUMIFS('Energy balance options'!$G$7:$G$3000,'Energy balance options'!$B$7:$B$3000,HeatGen!S$2,'Energy balance options'!$A$7:$A$3000,HeatGen!$A1599)</f>
        <v>0</v>
      </c>
      <c r="T1599">
        <f>SUMIFS('Energy balance options'!$G$7:$G$3000,'Energy balance options'!$B$7:$B$3000,HeatGen!T$2,'Energy balance options'!$A$7:$A$3000,HeatGen!$A1599)</f>
        <v>0</v>
      </c>
      <c r="U1599">
        <f>SUMIFS('Energy balance options'!$G$7:$G$3000,'Energy balance options'!$B$7:$B$3000,HeatGen!U$2,'Energy balance options'!$A$7:$A$3000,HeatGen!$A1599)</f>
        <v>0</v>
      </c>
      <c r="V1599">
        <f>SUMIFS('Energy balance options'!$G$7:$G$3000,'Energy balance options'!$B$7:$B$3000,HeatGen!V$2,'Energy balance options'!$A$7:$A$3000,HeatGen!$A1599)</f>
        <v>0</v>
      </c>
      <c r="W1599">
        <f>SUMIFS('Energy balance options'!$G$7:$G$3000,'Energy balance options'!$B$7:$B$3000,HeatGen!W$2,'Energy balance options'!$A$7:$A$3000,HeatGen!$A1599)</f>
        <v>0</v>
      </c>
      <c r="X1599">
        <f>SUMIFS('Energy balance options'!$G$7:$G$3000,'Energy balance options'!$B$7:$B$3000,HeatGen!X$2,'Energy balance options'!$A$7:$A$3000,HeatGen!$A1599)</f>
        <v>0</v>
      </c>
      <c r="AG1599">
        <f t="shared" si="313"/>
        <v>0</v>
      </c>
      <c r="AH1599">
        <f t="shared" si="314"/>
        <v>0</v>
      </c>
      <c r="AI1599">
        <f t="shared" si="315"/>
        <v>0</v>
      </c>
      <c r="AJ1599">
        <f t="shared" si="316"/>
        <v>0</v>
      </c>
      <c r="AK1599">
        <f t="shared" si="317"/>
        <v>0</v>
      </c>
      <c r="AL1599">
        <f t="shared" si="318"/>
        <v>0</v>
      </c>
      <c r="AM1599">
        <f t="shared" si="319"/>
        <v>0</v>
      </c>
      <c r="AN1599">
        <f t="shared" si="320"/>
        <v>0</v>
      </c>
      <c r="AO1599">
        <f t="shared" si="321"/>
        <v>0</v>
      </c>
    </row>
    <row r="1600" spans="1:41" x14ac:dyDescent="0.2">
      <c r="A1600" s="9">
        <f>'Cost per option'!A1608</f>
        <v>0</v>
      </c>
      <c r="B1600" t="str">
        <f>_xlfn.IFNA(VLOOKUP(A1600,'Energy balance options'!A$7:C$3000,3,FALSE),"")</f>
        <v/>
      </c>
      <c r="C1600">
        <f>SUMIFS('Energy balance options'!$F$7:$F$3000,'Energy balance options'!$B$7:$B$3000,HeatGen!C$2,'Energy balance options'!$A$7:$A$3000,HeatGen!$A1600)</f>
        <v>0</v>
      </c>
      <c r="D1600">
        <f>SUMIFS('Energy balance options'!$F$7:$F$3000,'Energy balance options'!$B$7:$B$3000,HeatGen!D$2,'Energy balance options'!$A$7:$A$3000,HeatGen!$A1600)</f>
        <v>0</v>
      </c>
      <c r="E1600">
        <f>SUMIFS('Energy balance options'!$F$7:$F$3000,'Energy balance options'!$B$7:$B$3000,HeatGen!E$2,'Energy balance options'!$A$7:$A$3000,HeatGen!$A1600)</f>
        <v>0</v>
      </c>
      <c r="F1600">
        <f>SUMIFS('Energy balance options'!$F$7:$F$3000,'Energy balance options'!$B$7:$B$3000,HeatGen!F$2,'Energy balance options'!$A$7:$A$3000,HeatGen!$A1600)</f>
        <v>0</v>
      </c>
      <c r="G1600">
        <f>SUMIFS('Energy balance options'!$F$7:$F$3000,'Energy balance options'!$B$7:$B$3000,HeatGen!G$2,'Energy balance options'!$A$7:$A$3000,HeatGen!$A1600)</f>
        <v>0</v>
      </c>
      <c r="H1600">
        <f>SUMIFS('Energy balance options'!$F$7:$F$3000,'Energy balance options'!$B$7:$B$3000,HeatGen!H$2,'Energy balance options'!$A$7:$A$3000,HeatGen!$A1600)</f>
        <v>0</v>
      </c>
      <c r="I1600">
        <f>SUMIFS('Energy balance options'!$F$7:$F$3000,'Energy balance options'!$B$7:$B$3000,HeatGen!I$2,'Energy balance options'!$A$7:$A$3000,HeatGen!$A1600)</f>
        <v>0</v>
      </c>
      <c r="J1600">
        <f>SUMIFS('Energy balance options'!$F$7:$F$3000,'Energy balance options'!$B$7:$B$3000,HeatGen!J$2,'Energy balance options'!$A$7:$A$3000,HeatGen!$A1600)</f>
        <v>0</v>
      </c>
      <c r="K1600">
        <f>SUMIFS('Energy balance options'!$F$7:$F$3000,'Energy balance options'!$B$7:$B$3000,HeatGen!K$2,'Energy balance options'!$A$7:$A$3000,HeatGen!$A1600)</f>
        <v>0</v>
      </c>
      <c r="L1600">
        <f>SUMIFS('Energy balance options'!$F$7:$F$3000,'Energy balance options'!$B$7:$B$3000,HeatGen!L$2,'Energy balance options'!$A$7:$A$3000,HeatGen!$A1600)</f>
        <v>0</v>
      </c>
      <c r="M1600">
        <f>SUMIFS('Energy balance options'!$F$7:$F$3000,'Energy balance options'!$B$7:$B$3000,HeatGen!M$2,'Energy balance options'!$A$7:$A$3000,HeatGen!$A1600)</f>
        <v>0</v>
      </c>
      <c r="N1600">
        <f>SUMIFS('Energy balance options'!$F$7:$F$3000,'Energy balance options'!$B$7:$B$3000,HeatGen!N$2,'Energy balance options'!$A$7:$A$3000,HeatGen!$A1600)</f>
        <v>0</v>
      </c>
      <c r="P1600">
        <f>SUMIFS('Energy balance options'!$F$7:$F$3000,'Energy balance options'!$B$7:$B$3000,HeatGen!P$2,'Energy balance options'!$A$7:$A$3000,HeatGen!$A1600)</f>
        <v>0</v>
      </c>
      <c r="Q1600">
        <f>SUMIFS('Energy balance options'!$F$7:$F$3000,'Energy balance options'!$B$7:$B$3000,HeatGen!Q$2,'Energy balance options'!$A$7:$A$3000,HeatGen!$A1600)</f>
        <v>0</v>
      </c>
      <c r="R1600">
        <f>SUMIFS('Energy balance options'!$F$7:$F$3000,'Energy balance options'!$B$7:$B$3000,HeatGen!R$2,'Energy balance options'!$A$7:$A$3000,HeatGen!$A1600)</f>
        <v>0</v>
      </c>
      <c r="S1600">
        <f>SUMIFS('Energy balance options'!$G$7:$G$3000,'Energy balance options'!$B$7:$B$3000,HeatGen!S$2,'Energy balance options'!$A$7:$A$3000,HeatGen!$A1600)</f>
        <v>0</v>
      </c>
      <c r="T1600">
        <f>SUMIFS('Energy balance options'!$G$7:$G$3000,'Energy balance options'!$B$7:$B$3000,HeatGen!T$2,'Energy balance options'!$A$7:$A$3000,HeatGen!$A1600)</f>
        <v>0</v>
      </c>
      <c r="U1600">
        <f>SUMIFS('Energy balance options'!$G$7:$G$3000,'Energy balance options'!$B$7:$B$3000,HeatGen!U$2,'Energy balance options'!$A$7:$A$3000,HeatGen!$A1600)</f>
        <v>0</v>
      </c>
      <c r="V1600">
        <f>SUMIFS('Energy balance options'!$G$7:$G$3000,'Energy balance options'!$B$7:$B$3000,HeatGen!V$2,'Energy balance options'!$A$7:$A$3000,HeatGen!$A1600)</f>
        <v>0</v>
      </c>
      <c r="W1600">
        <f>SUMIFS('Energy balance options'!$G$7:$G$3000,'Energy balance options'!$B$7:$B$3000,HeatGen!W$2,'Energy balance options'!$A$7:$A$3000,HeatGen!$A1600)</f>
        <v>0</v>
      </c>
      <c r="X1600">
        <f>SUMIFS('Energy balance options'!$G$7:$G$3000,'Energy balance options'!$B$7:$B$3000,HeatGen!X$2,'Energy balance options'!$A$7:$A$3000,HeatGen!$A1600)</f>
        <v>0</v>
      </c>
      <c r="AG1600">
        <f t="shared" si="313"/>
        <v>0</v>
      </c>
      <c r="AH1600">
        <f t="shared" si="314"/>
        <v>0</v>
      </c>
      <c r="AI1600">
        <f t="shared" si="315"/>
        <v>0</v>
      </c>
      <c r="AJ1600">
        <f t="shared" si="316"/>
        <v>0</v>
      </c>
      <c r="AK1600">
        <f t="shared" si="317"/>
        <v>0</v>
      </c>
      <c r="AL1600">
        <f t="shared" si="318"/>
        <v>0</v>
      </c>
      <c r="AM1600">
        <f t="shared" si="319"/>
        <v>0</v>
      </c>
      <c r="AN1600">
        <f t="shared" si="320"/>
        <v>0</v>
      </c>
      <c r="AO1600">
        <f t="shared" si="321"/>
        <v>0</v>
      </c>
    </row>
    <row r="1601" spans="1:41" x14ac:dyDescent="0.2">
      <c r="A1601" s="9">
        <f>'Cost per option'!A1609</f>
        <v>0</v>
      </c>
      <c r="B1601" t="str">
        <f>_xlfn.IFNA(VLOOKUP(A1601,'Energy balance options'!A$7:C$3000,3,FALSE),"")</f>
        <v/>
      </c>
      <c r="C1601">
        <f>SUMIFS('Energy balance options'!$F$7:$F$3000,'Energy balance options'!$B$7:$B$3000,HeatGen!C$2,'Energy balance options'!$A$7:$A$3000,HeatGen!$A1601)</f>
        <v>0</v>
      </c>
      <c r="D1601">
        <f>SUMIFS('Energy balance options'!$F$7:$F$3000,'Energy balance options'!$B$7:$B$3000,HeatGen!D$2,'Energy balance options'!$A$7:$A$3000,HeatGen!$A1601)</f>
        <v>0</v>
      </c>
      <c r="E1601">
        <f>SUMIFS('Energy balance options'!$F$7:$F$3000,'Energy balance options'!$B$7:$B$3000,HeatGen!E$2,'Energy balance options'!$A$7:$A$3000,HeatGen!$A1601)</f>
        <v>0</v>
      </c>
      <c r="F1601">
        <f>SUMIFS('Energy balance options'!$F$7:$F$3000,'Energy balance options'!$B$7:$B$3000,HeatGen!F$2,'Energy balance options'!$A$7:$A$3000,HeatGen!$A1601)</f>
        <v>0</v>
      </c>
      <c r="G1601">
        <f>SUMIFS('Energy balance options'!$F$7:$F$3000,'Energy balance options'!$B$7:$B$3000,HeatGen!G$2,'Energy balance options'!$A$7:$A$3000,HeatGen!$A1601)</f>
        <v>0</v>
      </c>
      <c r="H1601">
        <f>SUMIFS('Energy balance options'!$F$7:$F$3000,'Energy balance options'!$B$7:$B$3000,HeatGen!H$2,'Energy balance options'!$A$7:$A$3000,HeatGen!$A1601)</f>
        <v>0</v>
      </c>
      <c r="I1601">
        <f>SUMIFS('Energy balance options'!$F$7:$F$3000,'Energy balance options'!$B$7:$B$3000,HeatGen!I$2,'Energy balance options'!$A$7:$A$3000,HeatGen!$A1601)</f>
        <v>0</v>
      </c>
      <c r="J1601">
        <f>SUMIFS('Energy balance options'!$F$7:$F$3000,'Energy balance options'!$B$7:$B$3000,HeatGen!J$2,'Energy balance options'!$A$7:$A$3000,HeatGen!$A1601)</f>
        <v>0</v>
      </c>
      <c r="K1601">
        <f>SUMIFS('Energy balance options'!$F$7:$F$3000,'Energy balance options'!$B$7:$B$3000,HeatGen!K$2,'Energy balance options'!$A$7:$A$3000,HeatGen!$A1601)</f>
        <v>0</v>
      </c>
      <c r="L1601">
        <f>SUMIFS('Energy balance options'!$F$7:$F$3000,'Energy balance options'!$B$7:$B$3000,HeatGen!L$2,'Energy balance options'!$A$7:$A$3000,HeatGen!$A1601)</f>
        <v>0</v>
      </c>
      <c r="M1601">
        <f>SUMIFS('Energy balance options'!$F$7:$F$3000,'Energy balance options'!$B$7:$B$3000,HeatGen!M$2,'Energy balance options'!$A$7:$A$3000,HeatGen!$A1601)</f>
        <v>0</v>
      </c>
      <c r="N1601">
        <f>SUMIFS('Energy balance options'!$F$7:$F$3000,'Energy balance options'!$B$7:$B$3000,HeatGen!N$2,'Energy balance options'!$A$7:$A$3000,HeatGen!$A1601)</f>
        <v>0</v>
      </c>
      <c r="P1601">
        <f>SUMIFS('Energy balance options'!$F$7:$F$3000,'Energy balance options'!$B$7:$B$3000,HeatGen!P$2,'Energy balance options'!$A$7:$A$3000,HeatGen!$A1601)</f>
        <v>0</v>
      </c>
      <c r="Q1601">
        <f>SUMIFS('Energy balance options'!$F$7:$F$3000,'Energy balance options'!$B$7:$B$3000,HeatGen!Q$2,'Energy balance options'!$A$7:$A$3000,HeatGen!$A1601)</f>
        <v>0</v>
      </c>
      <c r="R1601">
        <f>SUMIFS('Energy balance options'!$F$7:$F$3000,'Energy balance options'!$B$7:$B$3000,HeatGen!R$2,'Energy balance options'!$A$7:$A$3000,HeatGen!$A1601)</f>
        <v>0</v>
      </c>
      <c r="S1601">
        <f>SUMIFS('Energy balance options'!$G$7:$G$3000,'Energy balance options'!$B$7:$B$3000,HeatGen!S$2,'Energy balance options'!$A$7:$A$3000,HeatGen!$A1601)</f>
        <v>0</v>
      </c>
      <c r="T1601">
        <f>SUMIFS('Energy balance options'!$G$7:$G$3000,'Energy balance options'!$B$7:$B$3000,HeatGen!T$2,'Energy balance options'!$A$7:$A$3000,HeatGen!$A1601)</f>
        <v>0</v>
      </c>
      <c r="U1601">
        <f>SUMIFS('Energy balance options'!$G$7:$G$3000,'Energy balance options'!$B$7:$B$3000,HeatGen!U$2,'Energy balance options'!$A$7:$A$3000,HeatGen!$A1601)</f>
        <v>0</v>
      </c>
      <c r="V1601">
        <f>SUMIFS('Energy balance options'!$G$7:$G$3000,'Energy balance options'!$B$7:$B$3000,HeatGen!V$2,'Energy balance options'!$A$7:$A$3000,HeatGen!$A1601)</f>
        <v>0</v>
      </c>
      <c r="W1601">
        <f>SUMIFS('Energy balance options'!$G$7:$G$3000,'Energy balance options'!$B$7:$B$3000,HeatGen!W$2,'Energy balance options'!$A$7:$A$3000,HeatGen!$A1601)</f>
        <v>0</v>
      </c>
      <c r="X1601">
        <f>SUMIFS('Energy balance options'!$G$7:$G$3000,'Energy balance options'!$B$7:$B$3000,HeatGen!X$2,'Energy balance options'!$A$7:$A$3000,HeatGen!$A1601)</f>
        <v>0</v>
      </c>
      <c r="AG1601">
        <f t="shared" si="313"/>
        <v>0</v>
      </c>
      <c r="AH1601">
        <f t="shared" si="314"/>
        <v>0</v>
      </c>
      <c r="AI1601">
        <f t="shared" si="315"/>
        <v>0</v>
      </c>
      <c r="AJ1601">
        <f t="shared" si="316"/>
        <v>0</v>
      </c>
      <c r="AK1601">
        <f t="shared" si="317"/>
        <v>0</v>
      </c>
      <c r="AL1601">
        <f t="shared" si="318"/>
        <v>0</v>
      </c>
      <c r="AM1601">
        <f t="shared" si="319"/>
        <v>0</v>
      </c>
      <c r="AN1601">
        <f t="shared" si="320"/>
        <v>0</v>
      </c>
      <c r="AO1601">
        <f t="shared" si="321"/>
        <v>0</v>
      </c>
    </row>
    <row r="1602" spans="1:41" x14ac:dyDescent="0.2">
      <c r="A1602" s="9">
        <f>'Cost per option'!A1610</f>
        <v>0</v>
      </c>
      <c r="B1602" t="str">
        <f>_xlfn.IFNA(VLOOKUP(A1602,'Energy balance options'!A$7:C$3000,3,FALSE),"")</f>
        <v/>
      </c>
      <c r="C1602">
        <f>SUMIFS('Energy balance options'!$F$7:$F$3000,'Energy balance options'!$B$7:$B$3000,HeatGen!C$2,'Energy balance options'!$A$7:$A$3000,HeatGen!$A1602)</f>
        <v>0</v>
      </c>
      <c r="D1602">
        <f>SUMIFS('Energy balance options'!$F$7:$F$3000,'Energy balance options'!$B$7:$B$3000,HeatGen!D$2,'Energy balance options'!$A$7:$A$3000,HeatGen!$A1602)</f>
        <v>0</v>
      </c>
      <c r="E1602">
        <f>SUMIFS('Energy balance options'!$F$7:$F$3000,'Energy balance options'!$B$7:$B$3000,HeatGen!E$2,'Energy balance options'!$A$7:$A$3000,HeatGen!$A1602)</f>
        <v>0</v>
      </c>
      <c r="F1602">
        <f>SUMIFS('Energy balance options'!$F$7:$F$3000,'Energy balance options'!$B$7:$B$3000,HeatGen!F$2,'Energy balance options'!$A$7:$A$3000,HeatGen!$A1602)</f>
        <v>0</v>
      </c>
      <c r="G1602">
        <f>SUMIFS('Energy balance options'!$F$7:$F$3000,'Energy balance options'!$B$7:$B$3000,HeatGen!G$2,'Energy balance options'!$A$7:$A$3000,HeatGen!$A1602)</f>
        <v>0</v>
      </c>
      <c r="H1602">
        <f>SUMIFS('Energy balance options'!$F$7:$F$3000,'Energy balance options'!$B$7:$B$3000,HeatGen!H$2,'Energy balance options'!$A$7:$A$3000,HeatGen!$A1602)</f>
        <v>0</v>
      </c>
      <c r="I1602">
        <f>SUMIFS('Energy balance options'!$F$7:$F$3000,'Energy balance options'!$B$7:$B$3000,HeatGen!I$2,'Energy balance options'!$A$7:$A$3000,HeatGen!$A1602)</f>
        <v>0</v>
      </c>
      <c r="J1602">
        <f>SUMIFS('Energy balance options'!$F$7:$F$3000,'Energy balance options'!$B$7:$B$3000,HeatGen!J$2,'Energy balance options'!$A$7:$A$3000,HeatGen!$A1602)</f>
        <v>0</v>
      </c>
      <c r="K1602">
        <f>SUMIFS('Energy balance options'!$F$7:$F$3000,'Energy balance options'!$B$7:$B$3000,HeatGen!K$2,'Energy balance options'!$A$7:$A$3000,HeatGen!$A1602)</f>
        <v>0</v>
      </c>
      <c r="L1602">
        <f>SUMIFS('Energy balance options'!$F$7:$F$3000,'Energy balance options'!$B$7:$B$3000,HeatGen!L$2,'Energy balance options'!$A$7:$A$3000,HeatGen!$A1602)</f>
        <v>0</v>
      </c>
      <c r="M1602">
        <f>SUMIFS('Energy balance options'!$F$7:$F$3000,'Energy balance options'!$B$7:$B$3000,HeatGen!M$2,'Energy balance options'!$A$7:$A$3000,HeatGen!$A1602)</f>
        <v>0</v>
      </c>
      <c r="N1602">
        <f>SUMIFS('Energy balance options'!$F$7:$F$3000,'Energy balance options'!$B$7:$B$3000,HeatGen!N$2,'Energy balance options'!$A$7:$A$3000,HeatGen!$A1602)</f>
        <v>0</v>
      </c>
      <c r="P1602">
        <f>SUMIFS('Energy balance options'!$F$7:$F$3000,'Energy balance options'!$B$7:$B$3000,HeatGen!P$2,'Energy balance options'!$A$7:$A$3000,HeatGen!$A1602)</f>
        <v>0</v>
      </c>
      <c r="Q1602">
        <f>SUMIFS('Energy balance options'!$F$7:$F$3000,'Energy balance options'!$B$7:$B$3000,HeatGen!Q$2,'Energy balance options'!$A$7:$A$3000,HeatGen!$A1602)</f>
        <v>0</v>
      </c>
      <c r="R1602">
        <f>SUMIFS('Energy balance options'!$F$7:$F$3000,'Energy balance options'!$B$7:$B$3000,HeatGen!R$2,'Energy balance options'!$A$7:$A$3000,HeatGen!$A1602)</f>
        <v>0</v>
      </c>
      <c r="S1602">
        <f>SUMIFS('Energy balance options'!$G$7:$G$3000,'Energy balance options'!$B$7:$B$3000,HeatGen!S$2,'Energy balance options'!$A$7:$A$3000,HeatGen!$A1602)</f>
        <v>0</v>
      </c>
      <c r="T1602">
        <f>SUMIFS('Energy balance options'!$G$7:$G$3000,'Energy balance options'!$B$7:$B$3000,HeatGen!T$2,'Energy balance options'!$A$7:$A$3000,HeatGen!$A1602)</f>
        <v>0</v>
      </c>
      <c r="U1602">
        <f>SUMIFS('Energy balance options'!$G$7:$G$3000,'Energy balance options'!$B$7:$B$3000,HeatGen!U$2,'Energy balance options'!$A$7:$A$3000,HeatGen!$A1602)</f>
        <v>0</v>
      </c>
      <c r="V1602">
        <f>SUMIFS('Energy balance options'!$G$7:$G$3000,'Energy balance options'!$B$7:$B$3000,HeatGen!V$2,'Energy balance options'!$A$7:$A$3000,HeatGen!$A1602)</f>
        <v>0</v>
      </c>
      <c r="W1602">
        <f>SUMIFS('Energy balance options'!$G$7:$G$3000,'Energy balance options'!$B$7:$B$3000,HeatGen!W$2,'Energy balance options'!$A$7:$A$3000,HeatGen!$A1602)</f>
        <v>0</v>
      </c>
      <c r="X1602">
        <f>SUMIFS('Energy balance options'!$G$7:$G$3000,'Energy balance options'!$B$7:$B$3000,HeatGen!X$2,'Energy balance options'!$A$7:$A$3000,HeatGen!$A1602)</f>
        <v>0</v>
      </c>
      <c r="AG1602">
        <f t="shared" si="313"/>
        <v>0</v>
      </c>
      <c r="AH1602">
        <f t="shared" si="314"/>
        <v>0</v>
      </c>
      <c r="AI1602">
        <f t="shared" si="315"/>
        <v>0</v>
      </c>
      <c r="AJ1602">
        <f t="shared" si="316"/>
        <v>0</v>
      </c>
      <c r="AK1602">
        <f t="shared" si="317"/>
        <v>0</v>
      </c>
      <c r="AL1602">
        <f t="shared" si="318"/>
        <v>0</v>
      </c>
      <c r="AM1602">
        <f t="shared" si="319"/>
        <v>0</v>
      </c>
      <c r="AN1602">
        <f t="shared" si="320"/>
        <v>0</v>
      </c>
      <c r="AO1602">
        <f t="shared" si="321"/>
        <v>0</v>
      </c>
    </row>
    <row r="1603" spans="1:41" x14ac:dyDescent="0.2">
      <c r="A1603" s="9">
        <f>'Cost per option'!A1611</f>
        <v>0</v>
      </c>
      <c r="B1603" t="str">
        <f>_xlfn.IFNA(VLOOKUP(A1603,'Energy balance options'!A$7:C$3000,3,FALSE),"")</f>
        <v/>
      </c>
      <c r="C1603">
        <f>SUMIFS('Energy balance options'!$F$7:$F$3000,'Energy balance options'!$B$7:$B$3000,HeatGen!C$2,'Energy balance options'!$A$7:$A$3000,HeatGen!$A1603)</f>
        <v>0</v>
      </c>
      <c r="D1603">
        <f>SUMIFS('Energy balance options'!$F$7:$F$3000,'Energy balance options'!$B$7:$B$3000,HeatGen!D$2,'Energy balance options'!$A$7:$A$3000,HeatGen!$A1603)</f>
        <v>0</v>
      </c>
      <c r="E1603">
        <f>SUMIFS('Energy balance options'!$F$7:$F$3000,'Energy balance options'!$B$7:$B$3000,HeatGen!E$2,'Energy balance options'!$A$7:$A$3000,HeatGen!$A1603)</f>
        <v>0</v>
      </c>
      <c r="F1603">
        <f>SUMIFS('Energy balance options'!$F$7:$F$3000,'Energy balance options'!$B$7:$B$3000,HeatGen!F$2,'Energy balance options'!$A$7:$A$3000,HeatGen!$A1603)</f>
        <v>0</v>
      </c>
      <c r="G1603">
        <f>SUMIFS('Energy balance options'!$F$7:$F$3000,'Energy balance options'!$B$7:$B$3000,HeatGen!G$2,'Energy balance options'!$A$7:$A$3000,HeatGen!$A1603)</f>
        <v>0</v>
      </c>
      <c r="H1603">
        <f>SUMIFS('Energy balance options'!$F$7:$F$3000,'Energy balance options'!$B$7:$B$3000,HeatGen!H$2,'Energy balance options'!$A$7:$A$3000,HeatGen!$A1603)</f>
        <v>0</v>
      </c>
      <c r="I1603">
        <f>SUMIFS('Energy balance options'!$F$7:$F$3000,'Energy balance options'!$B$7:$B$3000,HeatGen!I$2,'Energy balance options'!$A$7:$A$3000,HeatGen!$A1603)</f>
        <v>0</v>
      </c>
      <c r="J1603">
        <f>SUMIFS('Energy balance options'!$F$7:$F$3000,'Energy balance options'!$B$7:$B$3000,HeatGen!J$2,'Energy balance options'!$A$7:$A$3000,HeatGen!$A1603)</f>
        <v>0</v>
      </c>
      <c r="K1603">
        <f>SUMIFS('Energy balance options'!$F$7:$F$3000,'Energy balance options'!$B$7:$B$3000,HeatGen!K$2,'Energy balance options'!$A$7:$A$3000,HeatGen!$A1603)</f>
        <v>0</v>
      </c>
      <c r="L1603">
        <f>SUMIFS('Energy balance options'!$F$7:$F$3000,'Energy balance options'!$B$7:$B$3000,HeatGen!L$2,'Energy balance options'!$A$7:$A$3000,HeatGen!$A1603)</f>
        <v>0</v>
      </c>
      <c r="M1603">
        <f>SUMIFS('Energy balance options'!$F$7:$F$3000,'Energy balance options'!$B$7:$B$3000,HeatGen!M$2,'Energy balance options'!$A$7:$A$3000,HeatGen!$A1603)</f>
        <v>0</v>
      </c>
      <c r="N1603">
        <f>SUMIFS('Energy balance options'!$F$7:$F$3000,'Energy balance options'!$B$7:$B$3000,HeatGen!N$2,'Energy balance options'!$A$7:$A$3000,HeatGen!$A1603)</f>
        <v>0</v>
      </c>
      <c r="P1603">
        <f>SUMIFS('Energy balance options'!$F$7:$F$3000,'Energy balance options'!$B$7:$B$3000,HeatGen!P$2,'Energy balance options'!$A$7:$A$3000,HeatGen!$A1603)</f>
        <v>0</v>
      </c>
      <c r="Q1603">
        <f>SUMIFS('Energy balance options'!$F$7:$F$3000,'Energy balance options'!$B$7:$B$3000,HeatGen!Q$2,'Energy balance options'!$A$7:$A$3000,HeatGen!$A1603)</f>
        <v>0</v>
      </c>
      <c r="R1603">
        <f>SUMIFS('Energy balance options'!$F$7:$F$3000,'Energy balance options'!$B$7:$B$3000,HeatGen!R$2,'Energy balance options'!$A$7:$A$3000,HeatGen!$A1603)</f>
        <v>0</v>
      </c>
      <c r="S1603">
        <f>SUMIFS('Energy balance options'!$G$7:$G$3000,'Energy balance options'!$B$7:$B$3000,HeatGen!S$2,'Energy balance options'!$A$7:$A$3000,HeatGen!$A1603)</f>
        <v>0</v>
      </c>
      <c r="T1603">
        <f>SUMIFS('Energy balance options'!$G$7:$G$3000,'Energy balance options'!$B$7:$B$3000,HeatGen!T$2,'Energy balance options'!$A$7:$A$3000,HeatGen!$A1603)</f>
        <v>0</v>
      </c>
      <c r="U1603">
        <f>SUMIFS('Energy balance options'!$G$7:$G$3000,'Energy balance options'!$B$7:$B$3000,HeatGen!U$2,'Energy balance options'!$A$7:$A$3000,HeatGen!$A1603)</f>
        <v>0</v>
      </c>
      <c r="V1603">
        <f>SUMIFS('Energy balance options'!$G$7:$G$3000,'Energy balance options'!$B$7:$B$3000,HeatGen!V$2,'Energy balance options'!$A$7:$A$3000,HeatGen!$A1603)</f>
        <v>0</v>
      </c>
      <c r="W1603">
        <f>SUMIFS('Energy balance options'!$G$7:$G$3000,'Energy balance options'!$B$7:$B$3000,HeatGen!W$2,'Energy balance options'!$A$7:$A$3000,HeatGen!$A1603)</f>
        <v>0</v>
      </c>
      <c r="X1603">
        <f>SUMIFS('Energy balance options'!$G$7:$G$3000,'Energy balance options'!$B$7:$B$3000,HeatGen!X$2,'Energy balance options'!$A$7:$A$3000,HeatGen!$A1603)</f>
        <v>0</v>
      </c>
      <c r="AG1603">
        <f t="shared" si="313"/>
        <v>0</v>
      </c>
      <c r="AH1603">
        <f t="shared" si="314"/>
        <v>0</v>
      </c>
      <c r="AI1603">
        <f t="shared" si="315"/>
        <v>0</v>
      </c>
      <c r="AJ1603">
        <f t="shared" si="316"/>
        <v>0</v>
      </c>
      <c r="AK1603">
        <f t="shared" si="317"/>
        <v>0</v>
      </c>
      <c r="AL1603">
        <f t="shared" si="318"/>
        <v>0</v>
      </c>
      <c r="AM1603">
        <f t="shared" si="319"/>
        <v>0</v>
      </c>
      <c r="AN1603">
        <f t="shared" si="320"/>
        <v>0</v>
      </c>
      <c r="AO1603">
        <f t="shared" si="321"/>
        <v>0</v>
      </c>
    </row>
    <row r="1604" spans="1:41" x14ac:dyDescent="0.2">
      <c r="A1604" s="9">
        <f>'Cost per option'!A1612</f>
        <v>0</v>
      </c>
      <c r="B1604" t="str">
        <f>_xlfn.IFNA(VLOOKUP(A1604,'Energy balance options'!A$7:C$3000,3,FALSE),"")</f>
        <v/>
      </c>
      <c r="C1604">
        <f>SUMIFS('Energy balance options'!$F$7:$F$3000,'Energy balance options'!$B$7:$B$3000,HeatGen!C$2,'Energy balance options'!$A$7:$A$3000,HeatGen!$A1604)</f>
        <v>0</v>
      </c>
      <c r="D1604">
        <f>SUMIFS('Energy balance options'!$F$7:$F$3000,'Energy balance options'!$B$7:$B$3000,HeatGen!D$2,'Energy balance options'!$A$7:$A$3000,HeatGen!$A1604)</f>
        <v>0</v>
      </c>
      <c r="E1604">
        <f>SUMIFS('Energy balance options'!$F$7:$F$3000,'Energy balance options'!$B$7:$B$3000,HeatGen!E$2,'Energy balance options'!$A$7:$A$3000,HeatGen!$A1604)</f>
        <v>0</v>
      </c>
      <c r="F1604">
        <f>SUMIFS('Energy balance options'!$F$7:$F$3000,'Energy balance options'!$B$7:$B$3000,HeatGen!F$2,'Energy balance options'!$A$7:$A$3000,HeatGen!$A1604)</f>
        <v>0</v>
      </c>
      <c r="G1604">
        <f>SUMIFS('Energy balance options'!$F$7:$F$3000,'Energy balance options'!$B$7:$B$3000,HeatGen!G$2,'Energy balance options'!$A$7:$A$3000,HeatGen!$A1604)</f>
        <v>0</v>
      </c>
      <c r="H1604">
        <f>SUMIFS('Energy balance options'!$F$7:$F$3000,'Energy balance options'!$B$7:$B$3000,HeatGen!H$2,'Energy balance options'!$A$7:$A$3000,HeatGen!$A1604)</f>
        <v>0</v>
      </c>
      <c r="I1604">
        <f>SUMIFS('Energy balance options'!$F$7:$F$3000,'Energy balance options'!$B$7:$B$3000,HeatGen!I$2,'Energy balance options'!$A$7:$A$3000,HeatGen!$A1604)</f>
        <v>0</v>
      </c>
      <c r="J1604">
        <f>SUMIFS('Energy balance options'!$F$7:$F$3000,'Energy balance options'!$B$7:$B$3000,HeatGen!J$2,'Energy balance options'!$A$7:$A$3000,HeatGen!$A1604)</f>
        <v>0</v>
      </c>
      <c r="K1604">
        <f>SUMIFS('Energy balance options'!$F$7:$F$3000,'Energy balance options'!$B$7:$B$3000,HeatGen!K$2,'Energy balance options'!$A$7:$A$3000,HeatGen!$A1604)</f>
        <v>0</v>
      </c>
      <c r="L1604">
        <f>SUMIFS('Energy balance options'!$F$7:$F$3000,'Energy balance options'!$B$7:$B$3000,HeatGen!L$2,'Energy balance options'!$A$7:$A$3000,HeatGen!$A1604)</f>
        <v>0</v>
      </c>
      <c r="M1604">
        <f>SUMIFS('Energy balance options'!$F$7:$F$3000,'Energy balance options'!$B$7:$B$3000,HeatGen!M$2,'Energy balance options'!$A$7:$A$3000,HeatGen!$A1604)</f>
        <v>0</v>
      </c>
      <c r="N1604">
        <f>SUMIFS('Energy balance options'!$F$7:$F$3000,'Energy balance options'!$B$7:$B$3000,HeatGen!N$2,'Energy balance options'!$A$7:$A$3000,HeatGen!$A1604)</f>
        <v>0</v>
      </c>
      <c r="P1604">
        <f>SUMIFS('Energy balance options'!$F$7:$F$3000,'Energy balance options'!$B$7:$B$3000,HeatGen!P$2,'Energy balance options'!$A$7:$A$3000,HeatGen!$A1604)</f>
        <v>0</v>
      </c>
      <c r="Q1604">
        <f>SUMIFS('Energy balance options'!$F$7:$F$3000,'Energy balance options'!$B$7:$B$3000,HeatGen!Q$2,'Energy balance options'!$A$7:$A$3000,HeatGen!$A1604)</f>
        <v>0</v>
      </c>
      <c r="R1604">
        <f>SUMIFS('Energy balance options'!$F$7:$F$3000,'Energy balance options'!$B$7:$B$3000,HeatGen!R$2,'Energy balance options'!$A$7:$A$3000,HeatGen!$A1604)</f>
        <v>0</v>
      </c>
      <c r="S1604">
        <f>SUMIFS('Energy balance options'!$G$7:$G$3000,'Energy balance options'!$B$7:$B$3000,HeatGen!S$2,'Energy balance options'!$A$7:$A$3000,HeatGen!$A1604)</f>
        <v>0</v>
      </c>
      <c r="T1604">
        <f>SUMIFS('Energy balance options'!$G$7:$G$3000,'Energy balance options'!$B$7:$B$3000,HeatGen!T$2,'Energy balance options'!$A$7:$A$3000,HeatGen!$A1604)</f>
        <v>0</v>
      </c>
      <c r="U1604">
        <f>SUMIFS('Energy balance options'!$G$7:$G$3000,'Energy balance options'!$B$7:$B$3000,HeatGen!U$2,'Energy balance options'!$A$7:$A$3000,HeatGen!$A1604)</f>
        <v>0</v>
      </c>
      <c r="V1604">
        <f>SUMIFS('Energy balance options'!$G$7:$G$3000,'Energy balance options'!$B$7:$B$3000,HeatGen!V$2,'Energy balance options'!$A$7:$A$3000,HeatGen!$A1604)</f>
        <v>0</v>
      </c>
      <c r="W1604">
        <f>SUMIFS('Energy balance options'!$G$7:$G$3000,'Energy balance options'!$B$7:$B$3000,HeatGen!W$2,'Energy balance options'!$A$7:$A$3000,HeatGen!$A1604)</f>
        <v>0</v>
      </c>
      <c r="X1604">
        <f>SUMIFS('Energy balance options'!$G$7:$G$3000,'Energy balance options'!$B$7:$B$3000,HeatGen!X$2,'Energy balance options'!$A$7:$A$3000,HeatGen!$A1604)</f>
        <v>0</v>
      </c>
      <c r="AG1604">
        <f t="shared" si="313"/>
        <v>0</v>
      </c>
      <c r="AH1604">
        <f t="shared" si="314"/>
        <v>0</v>
      </c>
      <c r="AI1604">
        <f t="shared" si="315"/>
        <v>0</v>
      </c>
      <c r="AJ1604">
        <f t="shared" si="316"/>
        <v>0</v>
      </c>
      <c r="AK1604">
        <f t="shared" si="317"/>
        <v>0</v>
      </c>
      <c r="AL1604">
        <f t="shared" si="318"/>
        <v>0</v>
      </c>
      <c r="AM1604">
        <f t="shared" si="319"/>
        <v>0</v>
      </c>
      <c r="AN1604">
        <f t="shared" si="320"/>
        <v>0</v>
      </c>
      <c r="AO1604">
        <f t="shared" si="321"/>
        <v>0</v>
      </c>
    </row>
    <row r="1605" spans="1:41" x14ac:dyDescent="0.2">
      <c r="A1605" s="9">
        <f>'Cost per option'!A1613</f>
        <v>0</v>
      </c>
      <c r="B1605" t="str">
        <f>_xlfn.IFNA(VLOOKUP(A1605,'Energy balance options'!A$7:C$3000,3,FALSE),"")</f>
        <v/>
      </c>
      <c r="C1605">
        <f>SUMIFS('Energy balance options'!$F$7:$F$3000,'Energy balance options'!$B$7:$B$3000,HeatGen!C$2,'Energy balance options'!$A$7:$A$3000,HeatGen!$A1605)</f>
        <v>0</v>
      </c>
      <c r="D1605">
        <f>SUMIFS('Energy balance options'!$F$7:$F$3000,'Energy balance options'!$B$7:$B$3000,HeatGen!D$2,'Energy balance options'!$A$7:$A$3000,HeatGen!$A1605)</f>
        <v>0</v>
      </c>
      <c r="E1605">
        <f>SUMIFS('Energy balance options'!$F$7:$F$3000,'Energy balance options'!$B$7:$B$3000,HeatGen!E$2,'Energy balance options'!$A$7:$A$3000,HeatGen!$A1605)</f>
        <v>0</v>
      </c>
      <c r="F1605">
        <f>SUMIFS('Energy balance options'!$F$7:$F$3000,'Energy balance options'!$B$7:$B$3000,HeatGen!F$2,'Energy balance options'!$A$7:$A$3000,HeatGen!$A1605)</f>
        <v>0</v>
      </c>
      <c r="G1605">
        <f>SUMIFS('Energy balance options'!$F$7:$F$3000,'Energy balance options'!$B$7:$B$3000,HeatGen!G$2,'Energy balance options'!$A$7:$A$3000,HeatGen!$A1605)</f>
        <v>0</v>
      </c>
      <c r="H1605">
        <f>SUMIFS('Energy balance options'!$F$7:$F$3000,'Energy balance options'!$B$7:$B$3000,HeatGen!H$2,'Energy balance options'!$A$7:$A$3000,HeatGen!$A1605)</f>
        <v>0</v>
      </c>
      <c r="I1605">
        <f>SUMIFS('Energy balance options'!$F$7:$F$3000,'Energy balance options'!$B$7:$B$3000,HeatGen!I$2,'Energy balance options'!$A$7:$A$3000,HeatGen!$A1605)</f>
        <v>0</v>
      </c>
      <c r="J1605">
        <f>SUMIFS('Energy balance options'!$F$7:$F$3000,'Energy balance options'!$B$7:$B$3000,HeatGen!J$2,'Energy balance options'!$A$7:$A$3000,HeatGen!$A1605)</f>
        <v>0</v>
      </c>
      <c r="K1605">
        <f>SUMIFS('Energy balance options'!$F$7:$F$3000,'Energy balance options'!$B$7:$B$3000,HeatGen!K$2,'Energy balance options'!$A$7:$A$3000,HeatGen!$A1605)</f>
        <v>0</v>
      </c>
      <c r="L1605">
        <f>SUMIFS('Energy balance options'!$F$7:$F$3000,'Energy balance options'!$B$7:$B$3000,HeatGen!L$2,'Energy balance options'!$A$7:$A$3000,HeatGen!$A1605)</f>
        <v>0</v>
      </c>
      <c r="M1605">
        <f>SUMIFS('Energy balance options'!$F$7:$F$3000,'Energy balance options'!$B$7:$B$3000,HeatGen!M$2,'Energy balance options'!$A$7:$A$3000,HeatGen!$A1605)</f>
        <v>0</v>
      </c>
      <c r="N1605">
        <f>SUMIFS('Energy balance options'!$F$7:$F$3000,'Energy balance options'!$B$7:$B$3000,HeatGen!N$2,'Energy balance options'!$A$7:$A$3000,HeatGen!$A1605)</f>
        <v>0</v>
      </c>
      <c r="P1605">
        <f>SUMIFS('Energy balance options'!$F$7:$F$3000,'Energy balance options'!$B$7:$B$3000,HeatGen!P$2,'Energy balance options'!$A$7:$A$3000,HeatGen!$A1605)</f>
        <v>0</v>
      </c>
      <c r="Q1605">
        <f>SUMIFS('Energy balance options'!$F$7:$F$3000,'Energy balance options'!$B$7:$B$3000,HeatGen!Q$2,'Energy balance options'!$A$7:$A$3000,HeatGen!$A1605)</f>
        <v>0</v>
      </c>
      <c r="R1605">
        <f>SUMIFS('Energy balance options'!$F$7:$F$3000,'Energy balance options'!$B$7:$B$3000,HeatGen!R$2,'Energy balance options'!$A$7:$A$3000,HeatGen!$A1605)</f>
        <v>0</v>
      </c>
      <c r="S1605">
        <f>SUMIFS('Energy balance options'!$G$7:$G$3000,'Energy balance options'!$B$7:$B$3000,HeatGen!S$2,'Energy balance options'!$A$7:$A$3000,HeatGen!$A1605)</f>
        <v>0</v>
      </c>
      <c r="T1605">
        <f>SUMIFS('Energy balance options'!$G$7:$G$3000,'Energy balance options'!$B$7:$B$3000,HeatGen!T$2,'Energy balance options'!$A$7:$A$3000,HeatGen!$A1605)</f>
        <v>0</v>
      </c>
      <c r="U1605">
        <f>SUMIFS('Energy balance options'!$G$7:$G$3000,'Energy balance options'!$B$7:$B$3000,HeatGen!U$2,'Energy balance options'!$A$7:$A$3000,HeatGen!$A1605)</f>
        <v>0</v>
      </c>
      <c r="V1605">
        <f>SUMIFS('Energy balance options'!$G$7:$G$3000,'Energy balance options'!$B$7:$B$3000,HeatGen!V$2,'Energy balance options'!$A$7:$A$3000,HeatGen!$A1605)</f>
        <v>0</v>
      </c>
      <c r="W1605">
        <f>SUMIFS('Energy balance options'!$G$7:$G$3000,'Energy balance options'!$B$7:$B$3000,HeatGen!W$2,'Energy balance options'!$A$7:$A$3000,HeatGen!$A1605)</f>
        <v>0</v>
      </c>
      <c r="X1605">
        <f>SUMIFS('Energy balance options'!$G$7:$G$3000,'Energy balance options'!$B$7:$B$3000,HeatGen!X$2,'Energy balance options'!$A$7:$A$3000,HeatGen!$A1605)</f>
        <v>0</v>
      </c>
      <c r="AG1605">
        <f t="shared" si="313"/>
        <v>0</v>
      </c>
      <c r="AH1605">
        <f t="shared" si="314"/>
        <v>0</v>
      </c>
      <c r="AI1605">
        <f t="shared" si="315"/>
        <v>0</v>
      </c>
      <c r="AJ1605">
        <f t="shared" si="316"/>
        <v>0</v>
      </c>
      <c r="AK1605">
        <f t="shared" si="317"/>
        <v>0</v>
      </c>
      <c r="AL1605">
        <f t="shared" si="318"/>
        <v>0</v>
      </c>
      <c r="AM1605">
        <f t="shared" si="319"/>
        <v>0</v>
      </c>
      <c r="AN1605">
        <f t="shared" si="320"/>
        <v>0</v>
      </c>
      <c r="AO1605">
        <f t="shared" si="321"/>
        <v>0</v>
      </c>
    </row>
    <row r="1606" spans="1:41" x14ac:dyDescent="0.2">
      <c r="A1606" s="9">
        <f>'Cost per option'!A1614</f>
        <v>0</v>
      </c>
      <c r="B1606" t="str">
        <f>_xlfn.IFNA(VLOOKUP(A1606,'Energy balance options'!A$7:C$3000,3,FALSE),"")</f>
        <v/>
      </c>
      <c r="C1606">
        <f>SUMIFS('Energy balance options'!$F$7:$F$3000,'Energy balance options'!$B$7:$B$3000,HeatGen!C$2,'Energy balance options'!$A$7:$A$3000,HeatGen!$A1606)</f>
        <v>0</v>
      </c>
      <c r="D1606">
        <f>SUMIFS('Energy balance options'!$F$7:$F$3000,'Energy balance options'!$B$7:$B$3000,HeatGen!D$2,'Energy balance options'!$A$7:$A$3000,HeatGen!$A1606)</f>
        <v>0</v>
      </c>
      <c r="E1606">
        <f>SUMIFS('Energy balance options'!$F$7:$F$3000,'Energy balance options'!$B$7:$B$3000,HeatGen!E$2,'Energy balance options'!$A$7:$A$3000,HeatGen!$A1606)</f>
        <v>0</v>
      </c>
      <c r="F1606">
        <f>SUMIFS('Energy balance options'!$F$7:$F$3000,'Energy balance options'!$B$7:$B$3000,HeatGen!F$2,'Energy balance options'!$A$7:$A$3000,HeatGen!$A1606)</f>
        <v>0</v>
      </c>
      <c r="G1606">
        <f>SUMIFS('Energy balance options'!$F$7:$F$3000,'Energy balance options'!$B$7:$B$3000,HeatGen!G$2,'Energy balance options'!$A$7:$A$3000,HeatGen!$A1606)</f>
        <v>0</v>
      </c>
      <c r="H1606">
        <f>SUMIFS('Energy balance options'!$F$7:$F$3000,'Energy balance options'!$B$7:$B$3000,HeatGen!H$2,'Energy balance options'!$A$7:$A$3000,HeatGen!$A1606)</f>
        <v>0</v>
      </c>
      <c r="I1606">
        <f>SUMIFS('Energy balance options'!$F$7:$F$3000,'Energy balance options'!$B$7:$B$3000,HeatGen!I$2,'Energy balance options'!$A$7:$A$3000,HeatGen!$A1606)</f>
        <v>0</v>
      </c>
      <c r="J1606">
        <f>SUMIFS('Energy balance options'!$F$7:$F$3000,'Energy balance options'!$B$7:$B$3000,HeatGen!J$2,'Energy balance options'!$A$7:$A$3000,HeatGen!$A1606)</f>
        <v>0</v>
      </c>
      <c r="K1606">
        <f>SUMIFS('Energy balance options'!$F$7:$F$3000,'Energy balance options'!$B$7:$B$3000,HeatGen!K$2,'Energy balance options'!$A$7:$A$3000,HeatGen!$A1606)</f>
        <v>0</v>
      </c>
      <c r="L1606">
        <f>SUMIFS('Energy balance options'!$F$7:$F$3000,'Energy balance options'!$B$7:$B$3000,HeatGen!L$2,'Energy balance options'!$A$7:$A$3000,HeatGen!$A1606)</f>
        <v>0</v>
      </c>
      <c r="M1606">
        <f>SUMIFS('Energy balance options'!$F$7:$F$3000,'Energy balance options'!$B$7:$B$3000,HeatGen!M$2,'Energy balance options'!$A$7:$A$3000,HeatGen!$A1606)</f>
        <v>0</v>
      </c>
      <c r="N1606">
        <f>SUMIFS('Energy balance options'!$F$7:$F$3000,'Energy balance options'!$B$7:$B$3000,HeatGen!N$2,'Energy balance options'!$A$7:$A$3000,HeatGen!$A1606)</f>
        <v>0</v>
      </c>
      <c r="P1606">
        <f>SUMIFS('Energy balance options'!$F$7:$F$3000,'Energy balance options'!$B$7:$B$3000,HeatGen!P$2,'Energy balance options'!$A$7:$A$3000,HeatGen!$A1606)</f>
        <v>0</v>
      </c>
      <c r="Q1606">
        <f>SUMIFS('Energy balance options'!$F$7:$F$3000,'Energy balance options'!$B$7:$B$3000,HeatGen!Q$2,'Energy balance options'!$A$7:$A$3000,HeatGen!$A1606)</f>
        <v>0</v>
      </c>
      <c r="R1606">
        <f>SUMIFS('Energy balance options'!$F$7:$F$3000,'Energy balance options'!$B$7:$B$3000,HeatGen!R$2,'Energy balance options'!$A$7:$A$3000,HeatGen!$A1606)</f>
        <v>0</v>
      </c>
      <c r="S1606">
        <f>SUMIFS('Energy balance options'!$G$7:$G$3000,'Energy balance options'!$B$7:$B$3000,HeatGen!S$2,'Energy balance options'!$A$7:$A$3000,HeatGen!$A1606)</f>
        <v>0</v>
      </c>
      <c r="T1606">
        <f>SUMIFS('Energy balance options'!$G$7:$G$3000,'Energy balance options'!$B$7:$B$3000,HeatGen!T$2,'Energy balance options'!$A$7:$A$3000,HeatGen!$A1606)</f>
        <v>0</v>
      </c>
      <c r="U1606">
        <f>SUMIFS('Energy balance options'!$G$7:$G$3000,'Energy balance options'!$B$7:$B$3000,HeatGen!U$2,'Energy balance options'!$A$7:$A$3000,HeatGen!$A1606)</f>
        <v>0</v>
      </c>
      <c r="V1606">
        <f>SUMIFS('Energy balance options'!$G$7:$G$3000,'Energy balance options'!$B$7:$B$3000,HeatGen!V$2,'Energy balance options'!$A$7:$A$3000,HeatGen!$A1606)</f>
        <v>0</v>
      </c>
      <c r="W1606">
        <f>SUMIFS('Energy balance options'!$G$7:$G$3000,'Energy balance options'!$B$7:$B$3000,HeatGen!W$2,'Energy balance options'!$A$7:$A$3000,HeatGen!$A1606)</f>
        <v>0</v>
      </c>
      <c r="X1606">
        <f>SUMIFS('Energy balance options'!$G$7:$G$3000,'Energy balance options'!$B$7:$B$3000,HeatGen!X$2,'Energy balance options'!$A$7:$A$3000,HeatGen!$A1606)</f>
        <v>0</v>
      </c>
      <c r="AG1606">
        <f t="shared" si="313"/>
        <v>0</v>
      </c>
      <c r="AH1606">
        <f t="shared" si="314"/>
        <v>0</v>
      </c>
      <c r="AI1606">
        <f t="shared" si="315"/>
        <v>0</v>
      </c>
      <c r="AJ1606">
        <f t="shared" si="316"/>
        <v>0</v>
      </c>
      <c r="AK1606">
        <f t="shared" si="317"/>
        <v>0</v>
      </c>
      <c r="AL1606">
        <f t="shared" si="318"/>
        <v>0</v>
      </c>
      <c r="AM1606">
        <f t="shared" si="319"/>
        <v>0</v>
      </c>
      <c r="AN1606">
        <f t="shared" si="320"/>
        <v>0</v>
      </c>
      <c r="AO1606">
        <f t="shared" si="321"/>
        <v>0</v>
      </c>
    </row>
    <row r="1607" spans="1:41" x14ac:dyDescent="0.2">
      <c r="A1607" s="9">
        <f>'Cost per option'!A1615</f>
        <v>0</v>
      </c>
      <c r="B1607" t="str">
        <f>_xlfn.IFNA(VLOOKUP(A1607,'Energy balance options'!A$7:C$3000,3,FALSE),"")</f>
        <v/>
      </c>
      <c r="C1607">
        <f>SUMIFS('Energy balance options'!$F$7:$F$3000,'Energy balance options'!$B$7:$B$3000,HeatGen!C$2,'Energy balance options'!$A$7:$A$3000,HeatGen!$A1607)</f>
        <v>0</v>
      </c>
      <c r="D1607">
        <f>SUMIFS('Energy balance options'!$F$7:$F$3000,'Energy balance options'!$B$7:$B$3000,HeatGen!D$2,'Energy balance options'!$A$7:$A$3000,HeatGen!$A1607)</f>
        <v>0</v>
      </c>
      <c r="E1607">
        <f>SUMIFS('Energy balance options'!$F$7:$F$3000,'Energy balance options'!$B$7:$B$3000,HeatGen!E$2,'Energy balance options'!$A$7:$A$3000,HeatGen!$A1607)</f>
        <v>0</v>
      </c>
      <c r="F1607">
        <f>SUMIFS('Energy balance options'!$F$7:$F$3000,'Energy balance options'!$B$7:$B$3000,HeatGen!F$2,'Energy balance options'!$A$7:$A$3000,HeatGen!$A1607)</f>
        <v>0</v>
      </c>
      <c r="G1607">
        <f>SUMIFS('Energy balance options'!$F$7:$F$3000,'Energy balance options'!$B$7:$B$3000,HeatGen!G$2,'Energy balance options'!$A$7:$A$3000,HeatGen!$A1607)</f>
        <v>0</v>
      </c>
      <c r="H1607">
        <f>SUMIFS('Energy balance options'!$F$7:$F$3000,'Energy balance options'!$B$7:$B$3000,HeatGen!H$2,'Energy balance options'!$A$7:$A$3000,HeatGen!$A1607)</f>
        <v>0</v>
      </c>
      <c r="I1607">
        <f>SUMIFS('Energy balance options'!$F$7:$F$3000,'Energy balance options'!$B$7:$B$3000,HeatGen!I$2,'Energy balance options'!$A$7:$A$3000,HeatGen!$A1607)</f>
        <v>0</v>
      </c>
      <c r="J1607">
        <f>SUMIFS('Energy balance options'!$F$7:$F$3000,'Energy balance options'!$B$7:$B$3000,HeatGen!J$2,'Energy balance options'!$A$7:$A$3000,HeatGen!$A1607)</f>
        <v>0</v>
      </c>
      <c r="K1607">
        <f>SUMIFS('Energy balance options'!$F$7:$F$3000,'Energy balance options'!$B$7:$B$3000,HeatGen!K$2,'Energy balance options'!$A$7:$A$3000,HeatGen!$A1607)</f>
        <v>0</v>
      </c>
      <c r="L1607">
        <f>SUMIFS('Energy balance options'!$F$7:$F$3000,'Energy balance options'!$B$7:$B$3000,HeatGen!L$2,'Energy balance options'!$A$7:$A$3000,HeatGen!$A1607)</f>
        <v>0</v>
      </c>
      <c r="M1607">
        <f>SUMIFS('Energy balance options'!$F$7:$F$3000,'Energy balance options'!$B$7:$B$3000,HeatGen!M$2,'Energy balance options'!$A$7:$A$3000,HeatGen!$A1607)</f>
        <v>0</v>
      </c>
      <c r="N1607">
        <f>SUMIFS('Energy balance options'!$F$7:$F$3000,'Energy balance options'!$B$7:$B$3000,HeatGen!N$2,'Energy balance options'!$A$7:$A$3000,HeatGen!$A1607)</f>
        <v>0</v>
      </c>
      <c r="P1607">
        <f>SUMIFS('Energy balance options'!$F$7:$F$3000,'Energy balance options'!$B$7:$B$3000,HeatGen!P$2,'Energy balance options'!$A$7:$A$3000,HeatGen!$A1607)</f>
        <v>0</v>
      </c>
      <c r="Q1607">
        <f>SUMIFS('Energy balance options'!$F$7:$F$3000,'Energy balance options'!$B$7:$B$3000,HeatGen!Q$2,'Energy balance options'!$A$7:$A$3000,HeatGen!$A1607)</f>
        <v>0</v>
      </c>
      <c r="R1607">
        <f>SUMIFS('Energy balance options'!$F$7:$F$3000,'Energy balance options'!$B$7:$B$3000,HeatGen!R$2,'Energy balance options'!$A$7:$A$3000,HeatGen!$A1607)</f>
        <v>0</v>
      </c>
      <c r="S1607">
        <f>SUMIFS('Energy balance options'!$G$7:$G$3000,'Energy balance options'!$B$7:$B$3000,HeatGen!S$2,'Energy balance options'!$A$7:$A$3000,HeatGen!$A1607)</f>
        <v>0</v>
      </c>
      <c r="T1607">
        <f>SUMIFS('Energy balance options'!$G$7:$G$3000,'Energy balance options'!$B$7:$B$3000,HeatGen!T$2,'Energy balance options'!$A$7:$A$3000,HeatGen!$A1607)</f>
        <v>0</v>
      </c>
      <c r="U1607">
        <f>SUMIFS('Energy balance options'!$G$7:$G$3000,'Energy balance options'!$B$7:$B$3000,HeatGen!U$2,'Energy balance options'!$A$7:$A$3000,HeatGen!$A1607)</f>
        <v>0</v>
      </c>
      <c r="V1607">
        <f>SUMIFS('Energy balance options'!$G$7:$G$3000,'Energy balance options'!$B$7:$B$3000,HeatGen!V$2,'Energy balance options'!$A$7:$A$3000,HeatGen!$A1607)</f>
        <v>0</v>
      </c>
      <c r="W1607">
        <f>SUMIFS('Energy balance options'!$G$7:$G$3000,'Energy balance options'!$B$7:$B$3000,HeatGen!W$2,'Energy balance options'!$A$7:$A$3000,HeatGen!$A1607)</f>
        <v>0</v>
      </c>
      <c r="X1607">
        <f>SUMIFS('Energy balance options'!$G$7:$G$3000,'Energy balance options'!$B$7:$B$3000,HeatGen!X$2,'Energy balance options'!$A$7:$A$3000,HeatGen!$A1607)</f>
        <v>0</v>
      </c>
      <c r="AG1607">
        <f t="shared" si="313"/>
        <v>0</v>
      </c>
      <c r="AH1607">
        <f t="shared" si="314"/>
        <v>0</v>
      </c>
      <c r="AI1607">
        <f t="shared" si="315"/>
        <v>0</v>
      </c>
      <c r="AJ1607">
        <f t="shared" si="316"/>
        <v>0</v>
      </c>
      <c r="AK1607">
        <f t="shared" si="317"/>
        <v>0</v>
      </c>
      <c r="AL1607">
        <f t="shared" si="318"/>
        <v>0</v>
      </c>
      <c r="AM1607">
        <f t="shared" si="319"/>
        <v>0</v>
      </c>
      <c r="AN1607">
        <f t="shared" si="320"/>
        <v>0</v>
      </c>
      <c r="AO1607">
        <f t="shared" si="321"/>
        <v>0</v>
      </c>
    </row>
    <row r="1608" spans="1:41" x14ac:dyDescent="0.2">
      <c r="A1608" s="9">
        <f>'Cost per option'!A1616</f>
        <v>0</v>
      </c>
      <c r="B1608" t="str">
        <f>_xlfn.IFNA(VLOOKUP(A1608,'Energy balance options'!A$7:C$3000,3,FALSE),"")</f>
        <v/>
      </c>
      <c r="C1608">
        <f>SUMIFS('Energy balance options'!$F$7:$F$3000,'Energy balance options'!$B$7:$B$3000,HeatGen!C$2,'Energy balance options'!$A$7:$A$3000,HeatGen!$A1608)</f>
        <v>0</v>
      </c>
      <c r="D1608">
        <f>SUMIFS('Energy balance options'!$F$7:$F$3000,'Energy balance options'!$B$7:$B$3000,HeatGen!D$2,'Energy balance options'!$A$7:$A$3000,HeatGen!$A1608)</f>
        <v>0</v>
      </c>
      <c r="E1608">
        <f>SUMIFS('Energy balance options'!$F$7:$F$3000,'Energy balance options'!$B$7:$B$3000,HeatGen!E$2,'Energy balance options'!$A$7:$A$3000,HeatGen!$A1608)</f>
        <v>0</v>
      </c>
      <c r="F1608">
        <f>SUMIFS('Energy balance options'!$F$7:$F$3000,'Energy balance options'!$B$7:$B$3000,HeatGen!F$2,'Energy balance options'!$A$7:$A$3000,HeatGen!$A1608)</f>
        <v>0</v>
      </c>
      <c r="G1608">
        <f>SUMIFS('Energy balance options'!$F$7:$F$3000,'Energy balance options'!$B$7:$B$3000,HeatGen!G$2,'Energy balance options'!$A$7:$A$3000,HeatGen!$A1608)</f>
        <v>0</v>
      </c>
      <c r="H1608">
        <f>SUMIFS('Energy balance options'!$F$7:$F$3000,'Energy balance options'!$B$7:$B$3000,HeatGen!H$2,'Energy balance options'!$A$7:$A$3000,HeatGen!$A1608)</f>
        <v>0</v>
      </c>
      <c r="I1608">
        <f>SUMIFS('Energy balance options'!$F$7:$F$3000,'Energy balance options'!$B$7:$B$3000,HeatGen!I$2,'Energy balance options'!$A$7:$A$3000,HeatGen!$A1608)</f>
        <v>0</v>
      </c>
      <c r="J1608">
        <f>SUMIFS('Energy balance options'!$F$7:$F$3000,'Energy balance options'!$B$7:$B$3000,HeatGen!J$2,'Energy balance options'!$A$7:$A$3000,HeatGen!$A1608)</f>
        <v>0</v>
      </c>
      <c r="K1608">
        <f>SUMIFS('Energy balance options'!$F$7:$F$3000,'Energy balance options'!$B$7:$B$3000,HeatGen!K$2,'Energy balance options'!$A$7:$A$3000,HeatGen!$A1608)</f>
        <v>0</v>
      </c>
      <c r="L1608">
        <f>SUMIFS('Energy balance options'!$F$7:$F$3000,'Energy balance options'!$B$7:$B$3000,HeatGen!L$2,'Energy balance options'!$A$7:$A$3000,HeatGen!$A1608)</f>
        <v>0</v>
      </c>
      <c r="M1608">
        <f>SUMIFS('Energy balance options'!$F$7:$F$3000,'Energy balance options'!$B$7:$B$3000,HeatGen!M$2,'Energy balance options'!$A$7:$A$3000,HeatGen!$A1608)</f>
        <v>0</v>
      </c>
      <c r="N1608">
        <f>SUMIFS('Energy balance options'!$F$7:$F$3000,'Energy balance options'!$B$7:$B$3000,HeatGen!N$2,'Energy balance options'!$A$7:$A$3000,HeatGen!$A1608)</f>
        <v>0</v>
      </c>
      <c r="P1608">
        <f>SUMIFS('Energy balance options'!$F$7:$F$3000,'Energy balance options'!$B$7:$B$3000,HeatGen!P$2,'Energy balance options'!$A$7:$A$3000,HeatGen!$A1608)</f>
        <v>0</v>
      </c>
      <c r="Q1608">
        <f>SUMIFS('Energy balance options'!$F$7:$F$3000,'Energy balance options'!$B$7:$B$3000,HeatGen!Q$2,'Energy balance options'!$A$7:$A$3000,HeatGen!$A1608)</f>
        <v>0</v>
      </c>
      <c r="R1608">
        <f>SUMIFS('Energy balance options'!$F$7:$F$3000,'Energy balance options'!$B$7:$B$3000,HeatGen!R$2,'Energy balance options'!$A$7:$A$3000,HeatGen!$A1608)</f>
        <v>0</v>
      </c>
      <c r="S1608">
        <f>SUMIFS('Energy balance options'!$G$7:$G$3000,'Energy balance options'!$B$7:$B$3000,HeatGen!S$2,'Energy balance options'!$A$7:$A$3000,HeatGen!$A1608)</f>
        <v>0</v>
      </c>
      <c r="T1608">
        <f>SUMIFS('Energy balance options'!$G$7:$G$3000,'Energy balance options'!$B$7:$B$3000,HeatGen!T$2,'Energy balance options'!$A$7:$A$3000,HeatGen!$A1608)</f>
        <v>0</v>
      </c>
      <c r="U1608">
        <f>SUMIFS('Energy balance options'!$G$7:$G$3000,'Energy balance options'!$B$7:$B$3000,HeatGen!U$2,'Energy balance options'!$A$7:$A$3000,HeatGen!$A1608)</f>
        <v>0</v>
      </c>
      <c r="V1608">
        <f>SUMIFS('Energy balance options'!$G$7:$G$3000,'Energy balance options'!$B$7:$B$3000,HeatGen!V$2,'Energy balance options'!$A$7:$A$3000,HeatGen!$A1608)</f>
        <v>0</v>
      </c>
      <c r="W1608">
        <f>SUMIFS('Energy balance options'!$G$7:$G$3000,'Energy balance options'!$B$7:$B$3000,HeatGen!W$2,'Energy balance options'!$A$7:$A$3000,HeatGen!$A1608)</f>
        <v>0</v>
      </c>
      <c r="X1608">
        <f>SUMIFS('Energy balance options'!$G$7:$G$3000,'Energy balance options'!$B$7:$B$3000,HeatGen!X$2,'Energy balance options'!$A$7:$A$3000,HeatGen!$A1608)</f>
        <v>0</v>
      </c>
      <c r="AG1608">
        <f t="shared" si="313"/>
        <v>0</v>
      </c>
      <c r="AH1608">
        <f t="shared" si="314"/>
        <v>0</v>
      </c>
      <c r="AI1608">
        <f t="shared" si="315"/>
        <v>0</v>
      </c>
      <c r="AJ1608">
        <f t="shared" si="316"/>
        <v>0</v>
      </c>
      <c r="AK1608">
        <f t="shared" si="317"/>
        <v>0</v>
      </c>
      <c r="AL1608">
        <f t="shared" si="318"/>
        <v>0</v>
      </c>
      <c r="AM1608">
        <f t="shared" si="319"/>
        <v>0</v>
      </c>
      <c r="AN1608">
        <f t="shared" si="320"/>
        <v>0</v>
      </c>
      <c r="AO1608">
        <f t="shared" si="321"/>
        <v>0</v>
      </c>
    </row>
    <row r="1609" spans="1:41" x14ac:dyDescent="0.2">
      <c r="A1609" s="9">
        <f>'Cost per option'!A1617</f>
        <v>0</v>
      </c>
      <c r="B1609" t="str">
        <f>_xlfn.IFNA(VLOOKUP(A1609,'Energy balance options'!A$7:C$3000,3,FALSE),"")</f>
        <v/>
      </c>
      <c r="C1609">
        <f>SUMIFS('Energy balance options'!$F$7:$F$3000,'Energy balance options'!$B$7:$B$3000,HeatGen!C$2,'Energy balance options'!$A$7:$A$3000,HeatGen!$A1609)</f>
        <v>0</v>
      </c>
      <c r="D1609">
        <f>SUMIFS('Energy balance options'!$F$7:$F$3000,'Energy balance options'!$B$7:$B$3000,HeatGen!D$2,'Energy balance options'!$A$7:$A$3000,HeatGen!$A1609)</f>
        <v>0</v>
      </c>
      <c r="E1609">
        <f>SUMIFS('Energy balance options'!$F$7:$F$3000,'Energy balance options'!$B$7:$B$3000,HeatGen!E$2,'Energy balance options'!$A$7:$A$3000,HeatGen!$A1609)</f>
        <v>0</v>
      </c>
      <c r="F1609">
        <f>SUMIFS('Energy balance options'!$F$7:$F$3000,'Energy balance options'!$B$7:$B$3000,HeatGen!F$2,'Energy balance options'!$A$7:$A$3000,HeatGen!$A1609)</f>
        <v>0</v>
      </c>
      <c r="G1609">
        <f>SUMIFS('Energy balance options'!$F$7:$F$3000,'Energy balance options'!$B$7:$B$3000,HeatGen!G$2,'Energy balance options'!$A$7:$A$3000,HeatGen!$A1609)</f>
        <v>0</v>
      </c>
      <c r="H1609">
        <f>SUMIFS('Energy balance options'!$F$7:$F$3000,'Energy balance options'!$B$7:$B$3000,HeatGen!H$2,'Energy balance options'!$A$7:$A$3000,HeatGen!$A1609)</f>
        <v>0</v>
      </c>
      <c r="I1609">
        <f>SUMIFS('Energy balance options'!$F$7:$F$3000,'Energy balance options'!$B$7:$B$3000,HeatGen!I$2,'Energy balance options'!$A$7:$A$3000,HeatGen!$A1609)</f>
        <v>0</v>
      </c>
      <c r="J1609">
        <f>SUMIFS('Energy balance options'!$F$7:$F$3000,'Energy balance options'!$B$7:$B$3000,HeatGen!J$2,'Energy balance options'!$A$7:$A$3000,HeatGen!$A1609)</f>
        <v>0</v>
      </c>
      <c r="K1609">
        <f>SUMIFS('Energy balance options'!$F$7:$F$3000,'Energy balance options'!$B$7:$B$3000,HeatGen!K$2,'Energy balance options'!$A$7:$A$3000,HeatGen!$A1609)</f>
        <v>0</v>
      </c>
      <c r="L1609">
        <f>SUMIFS('Energy balance options'!$F$7:$F$3000,'Energy balance options'!$B$7:$B$3000,HeatGen!L$2,'Energy balance options'!$A$7:$A$3000,HeatGen!$A1609)</f>
        <v>0</v>
      </c>
      <c r="M1609">
        <f>SUMIFS('Energy balance options'!$F$7:$F$3000,'Energy balance options'!$B$7:$B$3000,HeatGen!M$2,'Energy balance options'!$A$7:$A$3000,HeatGen!$A1609)</f>
        <v>0</v>
      </c>
      <c r="N1609">
        <f>SUMIFS('Energy balance options'!$F$7:$F$3000,'Energy balance options'!$B$7:$B$3000,HeatGen!N$2,'Energy balance options'!$A$7:$A$3000,HeatGen!$A1609)</f>
        <v>0</v>
      </c>
      <c r="P1609">
        <f>SUMIFS('Energy balance options'!$F$7:$F$3000,'Energy balance options'!$B$7:$B$3000,HeatGen!P$2,'Energy balance options'!$A$7:$A$3000,HeatGen!$A1609)</f>
        <v>0</v>
      </c>
      <c r="Q1609">
        <f>SUMIFS('Energy balance options'!$F$7:$F$3000,'Energy balance options'!$B$7:$B$3000,HeatGen!Q$2,'Energy balance options'!$A$7:$A$3000,HeatGen!$A1609)</f>
        <v>0</v>
      </c>
      <c r="R1609">
        <f>SUMIFS('Energy balance options'!$F$7:$F$3000,'Energy balance options'!$B$7:$B$3000,HeatGen!R$2,'Energy balance options'!$A$7:$A$3000,HeatGen!$A1609)</f>
        <v>0</v>
      </c>
      <c r="S1609">
        <f>SUMIFS('Energy balance options'!$G$7:$G$3000,'Energy balance options'!$B$7:$B$3000,HeatGen!S$2,'Energy balance options'!$A$7:$A$3000,HeatGen!$A1609)</f>
        <v>0</v>
      </c>
      <c r="T1609">
        <f>SUMIFS('Energy balance options'!$G$7:$G$3000,'Energy balance options'!$B$7:$B$3000,HeatGen!T$2,'Energy balance options'!$A$7:$A$3000,HeatGen!$A1609)</f>
        <v>0</v>
      </c>
      <c r="U1609">
        <f>SUMIFS('Energy balance options'!$G$7:$G$3000,'Energy balance options'!$B$7:$B$3000,HeatGen!U$2,'Energy balance options'!$A$7:$A$3000,HeatGen!$A1609)</f>
        <v>0</v>
      </c>
      <c r="V1609">
        <f>SUMIFS('Energy balance options'!$G$7:$G$3000,'Energy balance options'!$B$7:$B$3000,HeatGen!V$2,'Energy balance options'!$A$7:$A$3000,HeatGen!$A1609)</f>
        <v>0</v>
      </c>
      <c r="W1609">
        <f>SUMIFS('Energy balance options'!$G$7:$G$3000,'Energy balance options'!$B$7:$B$3000,HeatGen!W$2,'Energy balance options'!$A$7:$A$3000,HeatGen!$A1609)</f>
        <v>0</v>
      </c>
      <c r="X1609">
        <f>SUMIFS('Energy balance options'!$G$7:$G$3000,'Energy balance options'!$B$7:$B$3000,HeatGen!X$2,'Energy balance options'!$A$7:$A$3000,HeatGen!$A1609)</f>
        <v>0</v>
      </c>
      <c r="AG1609">
        <f t="shared" si="313"/>
        <v>0</v>
      </c>
      <c r="AH1609">
        <f t="shared" si="314"/>
        <v>0</v>
      </c>
      <c r="AI1609">
        <f t="shared" si="315"/>
        <v>0</v>
      </c>
      <c r="AJ1609">
        <f t="shared" si="316"/>
        <v>0</v>
      </c>
      <c r="AK1609">
        <f t="shared" si="317"/>
        <v>0</v>
      </c>
      <c r="AL1609">
        <f t="shared" si="318"/>
        <v>0</v>
      </c>
      <c r="AM1609">
        <f t="shared" si="319"/>
        <v>0</v>
      </c>
      <c r="AN1609">
        <f t="shared" si="320"/>
        <v>0</v>
      </c>
      <c r="AO1609">
        <f t="shared" si="321"/>
        <v>0</v>
      </c>
    </row>
    <row r="1610" spans="1:41" x14ac:dyDescent="0.2">
      <c r="A1610" s="9">
        <f>'Cost per option'!A1618</f>
        <v>0</v>
      </c>
      <c r="B1610" t="str">
        <f>_xlfn.IFNA(VLOOKUP(A1610,'Energy balance options'!A$7:C$3000,3,FALSE),"")</f>
        <v/>
      </c>
      <c r="C1610">
        <f>SUMIFS('Energy balance options'!$F$7:$F$3000,'Energy balance options'!$B$7:$B$3000,HeatGen!C$2,'Energy balance options'!$A$7:$A$3000,HeatGen!$A1610)</f>
        <v>0</v>
      </c>
      <c r="D1610">
        <f>SUMIFS('Energy balance options'!$F$7:$F$3000,'Energy balance options'!$B$7:$B$3000,HeatGen!D$2,'Energy balance options'!$A$7:$A$3000,HeatGen!$A1610)</f>
        <v>0</v>
      </c>
      <c r="E1610">
        <f>SUMIFS('Energy balance options'!$F$7:$F$3000,'Energy balance options'!$B$7:$B$3000,HeatGen!E$2,'Energy balance options'!$A$7:$A$3000,HeatGen!$A1610)</f>
        <v>0</v>
      </c>
      <c r="F1610">
        <f>SUMIFS('Energy balance options'!$F$7:$F$3000,'Energy balance options'!$B$7:$B$3000,HeatGen!F$2,'Energy balance options'!$A$7:$A$3000,HeatGen!$A1610)</f>
        <v>0</v>
      </c>
      <c r="G1610">
        <f>SUMIFS('Energy balance options'!$F$7:$F$3000,'Energy balance options'!$B$7:$B$3000,HeatGen!G$2,'Energy balance options'!$A$7:$A$3000,HeatGen!$A1610)</f>
        <v>0</v>
      </c>
      <c r="H1610">
        <f>SUMIFS('Energy balance options'!$F$7:$F$3000,'Energy balance options'!$B$7:$B$3000,HeatGen!H$2,'Energy balance options'!$A$7:$A$3000,HeatGen!$A1610)</f>
        <v>0</v>
      </c>
      <c r="I1610">
        <f>SUMIFS('Energy balance options'!$F$7:$F$3000,'Energy balance options'!$B$7:$B$3000,HeatGen!I$2,'Energy balance options'!$A$7:$A$3000,HeatGen!$A1610)</f>
        <v>0</v>
      </c>
      <c r="J1610">
        <f>SUMIFS('Energy balance options'!$F$7:$F$3000,'Energy balance options'!$B$7:$B$3000,HeatGen!J$2,'Energy balance options'!$A$7:$A$3000,HeatGen!$A1610)</f>
        <v>0</v>
      </c>
      <c r="K1610">
        <f>SUMIFS('Energy balance options'!$F$7:$F$3000,'Energy balance options'!$B$7:$B$3000,HeatGen!K$2,'Energy balance options'!$A$7:$A$3000,HeatGen!$A1610)</f>
        <v>0</v>
      </c>
      <c r="L1610">
        <f>SUMIFS('Energy balance options'!$F$7:$F$3000,'Energy balance options'!$B$7:$B$3000,HeatGen!L$2,'Energy balance options'!$A$7:$A$3000,HeatGen!$A1610)</f>
        <v>0</v>
      </c>
      <c r="M1610">
        <f>SUMIFS('Energy balance options'!$F$7:$F$3000,'Energy balance options'!$B$7:$B$3000,HeatGen!M$2,'Energy balance options'!$A$7:$A$3000,HeatGen!$A1610)</f>
        <v>0</v>
      </c>
      <c r="N1610">
        <f>SUMIFS('Energy balance options'!$F$7:$F$3000,'Energy balance options'!$B$7:$B$3000,HeatGen!N$2,'Energy balance options'!$A$7:$A$3000,HeatGen!$A1610)</f>
        <v>0</v>
      </c>
      <c r="P1610">
        <f>SUMIFS('Energy balance options'!$F$7:$F$3000,'Energy balance options'!$B$7:$B$3000,HeatGen!P$2,'Energy balance options'!$A$7:$A$3000,HeatGen!$A1610)</f>
        <v>0</v>
      </c>
      <c r="Q1610">
        <f>SUMIFS('Energy balance options'!$F$7:$F$3000,'Energy balance options'!$B$7:$B$3000,HeatGen!Q$2,'Energy balance options'!$A$7:$A$3000,HeatGen!$A1610)</f>
        <v>0</v>
      </c>
      <c r="R1610">
        <f>SUMIFS('Energy balance options'!$F$7:$F$3000,'Energy balance options'!$B$7:$B$3000,HeatGen!R$2,'Energy balance options'!$A$7:$A$3000,HeatGen!$A1610)</f>
        <v>0</v>
      </c>
      <c r="S1610">
        <f>SUMIFS('Energy balance options'!$G$7:$G$3000,'Energy balance options'!$B$7:$B$3000,HeatGen!S$2,'Energy balance options'!$A$7:$A$3000,HeatGen!$A1610)</f>
        <v>0</v>
      </c>
      <c r="T1610">
        <f>SUMIFS('Energy balance options'!$G$7:$G$3000,'Energy balance options'!$B$7:$B$3000,HeatGen!T$2,'Energy balance options'!$A$7:$A$3000,HeatGen!$A1610)</f>
        <v>0</v>
      </c>
      <c r="U1610">
        <f>SUMIFS('Energy balance options'!$G$7:$G$3000,'Energy balance options'!$B$7:$B$3000,HeatGen!U$2,'Energy balance options'!$A$7:$A$3000,HeatGen!$A1610)</f>
        <v>0</v>
      </c>
      <c r="V1610">
        <f>SUMIFS('Energy balance options'!$G$7:$G$3000,'Energy balance options'!$B$7:$B$3000,HeatGen!V$2,'Energy balance options'!$A$7:$A$3000,HeatGen!$A1610)</f>
        <v>0</v>
      </c>
      <c r="W1610">
        <f>SUMIFS('Energy balance options'!$G$7:$G$3000,'Energy balance options'!$B$7:$B$3000,HeatGen!W$2,'Energy balance options'!$A$7:$A$3000,HeatGen!$A1610)</f>
        <v>0</v>
      </c>
      <c r="X1610">
        <f>SUMIFS('Energy balance options'!$G$7:$G$3000,'Energy balance options'!$B$7:$B$3000,HeatGen!X$2,'Energy balance options'!$A$7:$A$3000,HeatGen!$A1610)</f>
        <v>0</v>
      </c>
      <c r="AG1610">
        <f t="shared" si="313"/>
        <v>0</v>
      </c>
      <c r="AH1610">
        <f t="shared" si="314"/>
        <v>0</v>
      </c>
      <c r="AI1610">
        <f t="shared" si="315"/>
        <v>0</v>
      </c>
      <c r="AJ1610">
        <f t="shared" si="316"/>
        <v>0</v>
      </c>
      <c r="AK1610">
        <f t="shared" si="317"/>
        <v>0</v>
      </c>
      <c r="AL1610">
        <f t="shared" si="318"/>
        <v>0</v>
      </c>
      <c r="AM1610">
        <f t="shared" si="319"/>
        <v>0</v>
      </c>
      <c r="AN1610">
        <f t="shared" si="320"/>
        <v>0</v>
      </c>
      <c r="AO1610">
        <f t="shared" si="321"/>
        <v>0</v>
      </c>
    </row>
    <row r="1611" spans="1:41" x14ac:dyDescent="0.2">
      <c r="A1611" s="9">
        <f>'Cost per option'!A1619</f>
        <v>0</v>
      </c>
      <c r="B1611" t="str">
        <f>_xlfn.IFNA(VLOOKUP(A1611,'Energy balance options'!A$7:C$3000,3,FALSE),"")</f>
        <v/>
      </c>
      <c r="C1611">
        <f>SUMIFS('Energy balance options'!$F$7:$F$3000,'Energy balance options'!$B$7:$B$3000,HeatGen!C$2,'Energy balance options'!$A$7:$A$3000,HeatGen!$A1611)</f>
        <v>0</v>
      </c>
      <c r="D1611">
        <f>SUMIFS('Energy balance options'!$F$7:$F$3000,'Energy balance options'!$B$7:$B$3000,HeatGen!D$2,'Energy balance options'!$A$7:$A$3000,HeatGen!$A1611)</f>
        <v>0</v>
      </c>
      <c r="E1611">
        <f>SUMIFS('Energy balance options'!$F$7:$F$3000,'Energy balance options'!$B$7:$B$3000,HeatGen!E$2,'Energy balance options'!$A$7:$A$3000,HeatGen!$A1611)</f>
        <v>0</v>
      </c>
      <c r="F1611">
        <f>SUMIFS('Energy balance options'!$F$7:$F$3000,'Energy balance options'!$B$7:$B$3000,HeatGen!F$2,'Energy balance options'!$A$7:$A$3000,HeatGen!$A1611)</f>
        <v>0</v>
      </c>
      <c r="G1611">
        <f>SUMIFS('Energy balance options'!$F$7:$F$3000,'Energy balance options'!$B$7:$B$3000,HeatGen!G$2,'Energy balance options'!$A$7:$A$3000,HeatGen!$A1611)</f>
        <v>0</v>
      </c>
      <c r="H1611">
        <f>SUMIFS('Energy balance options'!$F$7:$F$3000,'Energy balance options'!$B$7:$B$3000,HeatGen!H$2,'Energy balance options'!$A$7:$A$3000,HeatGen!$A1611)</f>
        <v>0</v>
      </c>
      <c r="I1611">
        <f>SUMIFS('Energy balance options'!$F$7:$F$3000,'Energy balance options'!$B$7:$B$3000,HeatGen!I$2,'Energy balance options'!$A$7:$A$3000,HeatGen!$A1611)</f>
        <v>0</v>
      </c>
      <c r="J1611">
        <f>SUMIFS('Energy balance options'!$F$7:$F$3000,'Energy balance options'!$B$7:$B$3000,HeatGen!J$2,'Energy balance options'!$A$7:$A$3000,HeatGen!$A1611)</f>
        <v>0</v>
      </c>
      <c r="K1611">
        <f>SUMIFS('Energy balance options'!$F$7:$F$3000,'Energy balance options'!$B$7:$B$3000,HeatGen!K$2,'Energy balance options'!$A$7:$A$3000,HeatGen!$A1611)</f>
        <v>0</v>
      </c>
      <c r="L1611">
        <f>SUMIFS('Energy balance options'!$F$7:$F$3000,'Energy balance options'!$B$7:$B$3000,HeatGen!L$2,'Energy balance options'!$A$7:$A$3000,HeatGen!$A1611)</f>
        <v>0</v>
      </c>
      <c r="M1611">
        <f>SUMIFS('Energy balance options'!$F$7:$F$3000,'Energy balance options'!$B$7:$B$3000,HeatGen!M$2,'Energy balance options'!$A$7:$A$3000,HeatGen!$A1611)</f>
        <v>0</v>
      </c>
      <c r="N1611">
        <f>SUMIFS('Energy balance options'!$F$7:$F$3000,'Energy balance options'!$B$7:$B$3000,HeatGen!N$2,'Energy balance options'!$A$7:$A$3000,HeatGen!$A1611)</f>
        <v>0</v>
      </c>
      <c r="P1611">
        <f>SUMIFS('Energy balance options'!$F$7:$F$3000,'Energy balance options'!$B$7:$B$3000,HeatGen!P$2,'Energy balance options'!$A$7:$A$3000,HeatGen!$A1611)</f>
        <v>0</v>
      </c>
      <c r="Q1611">
        <f>SUMIFS('Energy balance options'!$F$7:$F$3000,'Energy balance options'!$B$7:$B$3000,HeatGen!Q$2,'Energy balance options'!$A$7:$A$3000,HeatGen!$A1611)</f>
        <v>0</v>
      </c>
      <c r="R1611">
        <f>SUMIFS('Energy balance options'!$F$7:$F$3000,'Energy balance options'!$B$7:$B$3000,HeatGen!R$2,'Energy balance options'!$A$7:$A$3000,HeatGen!$A1611)</f>
        <v>0</v>
      </c>
      <c r="S1611">
        <f>SUMIFS('Energy balance options'!$G$7:$G$3000,'Energy balance options'!$B$7:$B$3000,HeatGen!S$2,'Energy balance options'!$A$7:$A$3000,HeatGen!$A1611)</f>
        <v>0</v>
      </c>
      <c r="T1611">
        <f>SUMIFS('Energy balance options'!$G$7:$G$3000,'Energy balance options'!$B$7:$B$3000,HeatGen!T$2,'Energy balance options'!$A$7:$A$3000,HeatGen!$A1611)</f>
        <v>0</v>
      </c>
      <c r="U1611">
        <f>SUMIFS('Energy balance options'!$G$7:$G$3000,'Energy balance options'!$B$7:$B$3000,HeatGen!U$2,'Energy balance options'!$A$7:$A$3000,HeatGen!$A1611)</f>
        <v>0</v>
      </c>
      <c r="V1611">
        <f>SUMIFS('Energy balance options'!$G$7:$G$3000,'Energy balance options'!$B$7:$B$3000,HeatGen!V$2,'Energy balance options'!$A$7:$A$3000,HeatGen!$A1611)</f>
        <v>0</v>
      </c>
      <c r="W1611">
        <f>SUMIFS('Energy balance options'!$G$7:$G$3000,'Energy balance options'!$B$7:$B$3000,HeatGen!W$2,'Energy balance options'!$A$7:$A$3000,HeatGen!$A1611)</f>
        <v>0</v>
      </c>
      <c r="X1611">
        <f>SUMIFS('Energy balance options'!$G$7:$G$3000,'Energy balance options'!$B$7:$B$3000,HeatGen!X$2,'Energy balance options'!$A$7:$A$3000,HeatGen!$A1611)</f>
        <v>0</v>
      </c>
      <c r="AG1611">
        <f t="shared" si="313"/>
        <v>0</v>
      </c>
      <c r="AH1611">
        <f t="shared" si="314"/>
        <v>0</v>
      </c>
      <c r="AI1611">
        <f t="shared" si="315"/>
        <v>0</v>
      </c>
      <c r="AJ1611">
        <f t="shared" si="316"/>
        <v>0</v>
      </c>
      <c r="AK1611">
        <f t="shared" si="317"/>
        <v>0</v>
      </c>
      <c r="AL1611">
        <f t="shared" si="318"/>
        <v>0</v>
      </c>
      <c r="AM1611">
        <f t="shared" si="319"/>
        <v>0</v>
      </c>
      <c r="AN1611">
        <f t="shared" si="320"/>
        <v>0</v>
      </c>
      <c r="AO1611">
        <f t="shared" si="321"/>
        <v>0</v>
      </c>
    </row>
    <row r="1612" spans="1:41" x14ac:dyDescent="0.2">
      <c r="A1612" s="9">
        <f>'Cost per option'!A1620</f>
        <v>0</v>
      </c>
      <c r="B1612" t="str">
        <f>_xlfn.IFNA(VLOOKUP(A1612,'Energy balance options'!A$7:C$3000,3,FALSE),"")</f>
        <v/>
      </c>
      <c r="C1612">
        <f>SUMIFS('Energy balance options'!$F$7:$F$3000,'Energy balance options'!$B$7:$B$3000,HeatGen!C$2,'Energy balance options'!$A$7:$A$3000,HeatGen!$A1612)</f>
        <v>0</v>
      </c>
      <c r="D1612">
        <f>SUMIFS('Energy balance options'!$F$7:$F$3000,'Energy balance options'!$B$7:$B$3000,HeatGen!D$2,'Energy balance options'!$A$7:$A$3000,HeatGen!$A1612)</f>
        <v>0</v>
      </c>
      <c r="E1612">
        <f>SUMIFS('Energy balance options'!$F$7:$F$3000,'Energy balance options'!$B$7:$B$3000,HeatGen!E$2,'Energy balance options'!$A$7:$A$3000,HeatGen!$A1612)</f>
        <v>0</v>
      </c>
      <c r="F1612">
        <f>SUMIFS('Energy balance options'!$F$7:$F$3000,'Energy balance options'!$B$7:$B$3000,HeatGen!F$2,'Energy balance options'!$A$7:$A$3000,HeatGen!$A1612)</f>
        <v>0</v>
      </c>
      <c r="G1612">
        <f>SUMIFS('Energy balance options'!$F$7:$F$3000,'Energy balance options'!$B$7:$B$3000,HeatGen!G$2,'Energy balance options'!$A$7:$A$3000,HeatGen!$A1612)</f>
        <v>0</v>
      </c>
      <c r="H1612">
        <f>SUMIFS('Energy balance options'!$F$7:$F$3000,'Energy balance options'!$B$7:$B$3000,HeatGen!H$2,'Energy balance options'!$A$7:$A$3000,HeatGen!$A1612)</f>
        <v>0</v>
      </c>
      <c r="I1612">
        <f>SUMIFS('Energy balance options'!$F$7:$F$3000,'Energy balance options'!$B$7:$B$3000,HeatGen!I$2,'Energy balance options'!$A$7:$A$3000,HeatGen!$A1612)</f>
        <v>0</v>
      </c>
      <c r="J1612">
        <f>SUMIFS('Energy balance options'!$F$7:$F$3000,'Energy balance options'!$B$7:$B$3000,HeatGen!J$2,'Energy balance options'!$A$7:$A$3000,HeatGen!$A1612)</f>
        <v>0</v>
      </c>
      <c r="K1612">
        <f>SUMIFS('Energy balance options'!$F$7:$F$3000,'Energy balance options'!$B$7:$B$3000,HeatGen!K$2,'Energy balance options'!$A$7:$A$3000,HeatGen!$A1612)</f>
        <v>0</v>
      </c>
      <c r="L1612">
        <f>SUMIFS('Energy balance options'!$F$7:$F$3000,'Energy balance options'!$B$7:$B$3000,HeatGen!L$2,'Energy balance options'!$A$7:$A$3000,HeatGen!$A1612)</f>
        <v>0</v>
      </c>
      <c r="M1612">
        <f>SUMIFS('Energy balance options'!$F$7:$F$3000,'Energy balance options'!$B$7:$B$3000,HeatGen!M$2,'Energy balance options'!$A$7:$A$3000,HeatGen!$A1612)</f>
        <v>0</v>
      </c>
      <c r="N1612">
        <f>SUMIFS('Energy balance options'!$F$7:$F$3000,'Energy balance options'!$B$7:$B$3000,HeatGen!N$2,'Energy balance options'!$A$7:$A$3000,HeatGen!$A1612)</f>
        <v>0</v>
      </c>
      <c r="P1612">
        <f>SUMIFS('Energy balance options'!$F$7:$F$3000,'Energy balance options'!$B$7:$B$3000,HeatGen!P$2,'Energy balance options'!$A$7:$A$3000,HeatGen!$A1612)</f>
        <v>0</v>
      </c>
      <c r="Q1612">
        <f>SUMIFS('Energy balance options'!$F$7:$F$3000,'Energy balance options'!$B$7:$B$3000,HeatGen!Q$2,'Energy balance options'!$A$7:$A$3000,HeatGen!$A1612)</f>
        <v>0</v>
      </c>
      <c r="R1612">
        <f>SUMIFS('Energy balance options'!$F$7:$F$3000,'Energy balance options'!$B$7:$B$3000,HeatGen!R$2,'Energy balance options'!$A$7:$A$3000,HeatGen!$A1612)</f>
        <v>0</v>
      </c>
      <c r="S1612">
        <f>SUMIFS('Energy balance options'!$G$7:$G$3000,'Energy balance options'!$B$7:$B$3000,HeatGen!S$2,'Energy balance options'!$A$7:$A$3000,HeatGen!$A1612)</f>
        <v>0</v>
      </c>
      <c r="T1612">
        <f>SUMIFS('Energy balance options'!$G$7:$G$3000,'Energy balance options'!$B$7:$B$3000,HeatGen!T$2,'Energy balance options'!$A$7:$A$3000,HeatGen!$A1612)</f>
        <v>0</v>
      </c>
      <c r="U1612">
        <f>SUMIFS('Energy balance options'!$G$7:$G$3000,'Energy balance options'!$B$7:$B$3000,HeatGen!U$2,'Energy balance options'!$A$7:$A$3000,HeatGen!$A1612)</f>
        <v>0</v>
      </c>
      <c r="V1612">
        <f>SUMIFS('Energy balance options'!$G$7:$G$3000,'Energy balance options'!$B$7:$B$3000,HeatGen!V$2,'Energy balance options'!$A$7:$A$3000,HeatGen!$A1612)</f>
        <v>0</v>
      </c>
      <c r="W1612">
        <f>SUMIFS('Energy balance options'!$G$7:$G$3000,'Energy balance options'!$B$7:$B$3000,HeatGen!W$2,'Energy balance options'!$A$7:$A$3000,HeatGen!$A1612)</f>
        <v>0</v>
      </c>
      <c r="X1612">
        <f>SUMIFS('Energy balance options'!$G$7:$G$3000,'Energy balance options'!$B$7:$B$3000,HeatGen!X$2,'Energy balance options'!$A$7:$A$3000,HeatGen!$A1612)</f>
        <v>0</v>
      </c>
      <c r="AG1612">
        <f t="shared" si="313"/>
        <v>0</v>
      </c>
      <c r="AH1612">
        <f t="shared" si="314"/>
        <v>0</v>
      </c>
      <c r="AI1612">
        <f t="shared" si="315"/>
        <v>0</v>
      </c>
      <c r="AJ1612">
        <f t="shared" si="316"/>
        <v>0</v>
      </c>
      <c r="AK1612">
        <f t="shared" si="317"/>
        <v>0</v>
      </c>
      <c r="AL1612">
        <f t="shared" si="318"/>
        <v>0</v>
      </c>
      <c r="AM1612">
        <f t="shared" si="319"/>
        <v>0</v>
      </c>
      <c r="AN1612">
        <f t="shared" si="320"/>
        <v>0</v>
      </c>
      <c r="AO1612">
        <f t="shared" si="321"/>
        <v>0</v>
      </c>
    </row>
    <row r="1613" spans="1:41" x14ac:dyDescent="0.2">
      <c r="A1613" s="9">
        <f>'Cost per option'!A1621</f>
        <v>0</v>
      </c>
      <c r="B1613" t="str">
        <f>_xlfn.IFNA(VLOOKUP(A1613,'Energy balance options'!A$7:C$3000,3,FALSE),"")</f>
        <v/>
      </c>
      <c r="C1613">
        <f>SUMIFS('Energy balance options'!$F$7:$F$3000,'Energy balance options'!$B$7:$B$3000,HeatGen!C$2,'Energy balance options'!$A$7:$A$3000,HeatGen!$A1613)</f>
        <v>0</v>
      </c>
      <c r="D1613">
        <f>SUMIFS('Energy balance options'!$F$7:$F$3000,'Energy balance options'!$B$7:$B$3000,HeatGen!D$2,'Energy balance options'!$A$7:$A$3000,HeatGen!$A1613)</f>
        <v>0</v>
      </c>
      <c r="E1613">
        <f>SUMIFS('Energy balance options'!$F$7:$F$3000,'Energy balance options'!$B$7:$B$3000,HeatGen!E$2,'Energy balance options'!$A$7:$A$3000,HeatGen!$A1613)</f>
        <v>0</v>
      </c>
      <c r="F1613">
        <f>SUMIFS('Energy balance options'!$F$7:$F$3000,'Energy balance options'!$B$7:$B$3000,HeatGen!F$2,'Energy balance options'!$A$7:$A$3000,HeatGen!$A1613)</f>
        <v>0</v>
      </c>
      <c r="G1613">
        <f>SUMIFS('Energy balance options'!$F$7:$F$3000,'Energy balance options'!$B$7:$B$3000,HeatGen!G$2,'Energy balance options'!$A$7:$A$3000,HeatGen!$A1613)</f>
        <v>0</v>
      </c>
      <c r="H1613">
        <f>SUMIFS('Energy balance options'!$F$7:$F$3000,'Energy balance options'!$B$7:$B$3000,HeatGen!H$2,'Energy balance options'!$A$7:$A$3000,HeatGen!$A1613)</f>
        <v>0</v>
      </c>
      <c r="I1613">
        <f>SUMIFS('Energy balance options'!$F$7:$F$3000,'Energy balance options'!$B$7:$B$3000,HeatGen!I$2,'Energy balance options'!$A$7:$A$3000,HeatGen!$A1613)</f>
        <v>0</v>
      </c>
      <c r="J1613">
        <f>SUMIFS('Energy balance options'!$F$7:$F$3000,'Energy balance options'!$B$7:$B$3000,HeatGen!J$2,'Energy balance options'!$A$7:$A$3000,HeatGen!$A1613)</f>
        <v>0</v>
      </c>
      <c r="K1613">
        <f>SUMIFS('Energy balance options'!$F$7:$F$3000,'Energy balance options'!$B$7:$B$3000,HeatGen!K$2,'Energy balance options'!$A$7:$A$3000,HeatGen!$A1613)</f>
        <v>0</v>
      </c>
      <c r="L1613">
        <f>SUMIFS('Energy balance options'!$F$7:$F$3000,'Energy balance options'!$B$7:$B$3000,HeatGen!L$2,'Energy balance options'!$A$7:$A$3000,HeatGen!$A1613)</f>
        <v>0</v>
      </c>
      <c r="M1613">
        <f>SUMIFS('Energy balance options'!$F$7:$F$3000,'Energy balance options'!$B$7:$B$3000,HeatGen!M$2,'Energy balance options'!$A$7:$A$3000,HeatGen!$A1613)</f>
        <v>0</v>
      </c>
      <c r="N1613">
        <f>SUMIFS('Energy balance options'!$F$7:$F$3000,'Energy balance options'!$B$7:$B$3000,HeatGen!N$2,'Energy balance options'!$A$7:$A$3000,HeatGen!$A1613)</f>
        <v>0</v>
      </c>
      <c r="P1613">
        <f>SUMIFS('Energy balance options'!$F$7:$F$3000,'Energy balance options'!$B$7:$B$3000,HeatGen!P$2,'Energy balance options'!$A$7:$A$3000,HeatGen!$A1613)</f>
        <v>0</v>
      </c>
      <c r="Q1613">
        <f>SUMIFS('Energy balance options'!$F$7:$F$3000,'Energy balance options'!$B$7:$B$3000,HeatGen!Q$2,'Energy balance options'!$A$7:$A$3000,HeatGen!$A1613)</f>
        <v>0</v>
      </c>
      <c r="R1613">
        <f>SUMIFS('Energy balance options'!$F$7:$F$3000,'Energy balance options'!$B$7:$B$3000,HeatGen!R$2,'Energy balance options'!$A$7:$A$3000,HeatGen!$A1613)</f>
        <v>0</v>
      </c>
      <c r="S1613">
        <f>SUMIFS('Energy balance options'!$G$7:$G$3000,'Energy balance options'!$B$7:$B$3000,HeatGen!S$2,'Energy balance options'!$A$7:$A$3000,HeatGen!$A1613)</f>
        <v>0</v>
      </c>
      <c r="T1613">
        <f>SUMIFS('Energy balance options'!$G$7:$G$3000,'Energy balance options'!$B$7:$B$3000,HeatGen!T$2,'Energy balance options'!$A$7:$A$3000,HeatGen!$A1613)</f>
        <v>0</v>
      </c>
      <c r="U1613">
        <f>SUMIFS('Energy balance options'!$G$7:$G$3000,'Energy balance options'!$B$7:$B$3000,HeatGen!U$2,'Energy balance options'!$A$7:$A$3000,HeatGen!$A1613)</f>
        <v>0</v>
      </c>
      <c r="V1613">
        <f>SUMIFS('Energy balance options'!$G$7:$G$3000,'Energy balance options'!$B$7:$B$3000,HeatGen!V$2,'Energy balance options'!$A$7:$A$3000,HeatGen!$A1613)</f>
        <v>0</v>
      </c>
      <c r="W1613">
        <f>SUMIFS('Energy balance options'!$G$7:$G$3000,'Energy balance options'!$B$7:$B$3000,HeatGen!W$2,'Energy balance options'!$A$7:$A$3000,HeatGen!$A1613)</f>
        <v>0</v>
      </c>
      <c r="X1613">
        <f>SUMIFS('Energy balance options'!$G$7:$G$3000,'Energy balance options'!$B$7:$B$3000,HeatGen!X$2,'Energy balance options'!$A$7:$A$3000,HeatGen!$A1613)</f>
        <v>0</v>
      </c>
      <c r="AG1613">
        <f t="shared" si="313"/>
        <v>0</v>
      </c>
      <c r="AH1613">
        <f t="shared" si="314"/>
        <v>0</v>
      </c>
      <c r="AI1613">
        <f t="shared" si="315"/>
        <v>0</v>
      </c>
      <c r="AJ1613">
        <f t="shared" si="316"/>
        <v>0</v>
      </c>
      <c r="AK1613">
        <f t="shared" si="317"/>
        <v>0</v>
      </c>
      <c r="AL1613">
        <f t="shared" si="318"/>
        <v>0</v>
      </c>
      <c r="AM1613">
        <f t="shared" si="319"/>
        <v>0</v>
      </c>
      <c r="AN1613">
        <f t="shared" si="320"/>
        <v>0</v>
      </c>
      <c r="AO1613">
        <f t="shared" si="321"/>
        <v>0</v>
      </c>
    </row>
    <row r="1614" spans="1:41" x14ac:dyDescent="0.2">
      <c r="A1614" s="9">
        <f>'Cost per option'!A1622</f>
        <v>0</v>
      </c>
      <c r="B1614" t="str">
        <f>_xlfn.IFNA(VLOOKUP(A1614,'Energy balance options'!A$7:C$3000,3,FALSE),"")</f>
        <v/>
      </c>
      <c r="C1614">
        <f>SUMIFS('Energy balance options'!$F$7:$F$3000,'Energy balance options'!$B$7:$B$3000,HeatGen!C$2,'Energy balance options'!$A$7:$A$3000,HeatGen!$A1614)</f>
        <v>0</v>
      </c>
      <c r="D1614">
        <f>SUMIFS('Energy balance options'!$F$7:$F$3000,'Energy balance options'!$B$7:$B$3000,HeatGen!D$2,'Energy balance options'!$A$7:$A$3000,HeatGen!$A1614)</f>
        <v>0</v>
      </c>
      <c r="E1614">
        <f>SUMIFS('Energy balance options'!$F$7:$F$3000,'Energy balance options'!$B$7:$B$3000,HeatGen!E$2,'Energy balance options'!$A$7:$A$3000,HeatGen!$A1614)</f>
        <v>0</v>
      </c>
      <c r="F1614">
        <f>SUMIFS('Energy balance options'!$F$7:$F$3000,'Energy balance options'!$B$7:$B$3000,HeatGen!F$2,'Energy balance options'!$A$7:$A$3000,HeatGen!$A1614)</f>
        <v>0</v>
      </c>
      <c r="G1614">
        <f>SUMIFS('Energy balance options'!$F$7:$F$3000,'Energy balance options'!$B$7:$B$3000,HeatGen!G$2,'Energy balance options'!$A$7:$A$3000,HeatGen!$A1614)</f>
        <v>0</v>
      </c>
      <c r="H1614">
        <f>SUMIFS('Energy balance options'!$F$7:$F$3000,'Energy balance options'!$B$7:$B$3000,HeatGen!H$2,'Energy balance options'!$A$7:$A$3000,HeatGen!$A1614)</f>
        <v>0</v>
      </c>
      <c r="I1614">
        <f>SUMIFS('Energy balance options'!$F$7:$F$3000,'Energy balance options'!$B$7:$B$3000,HeatGen!I$2,'Energy balance options'!$A$7:$A$3000,HeatGen!$A1614)</f>
        <v>0</v>
      </c>
      <c r="J1614">
        <f>SUMIFS('Energy balance options'!$F$7:$F$3000,'Energy balance options'!$B$7:$B$3000,HeatGen!J$2,'Energy balance options'!$A$7:$A$3000,HeatGen!$A1614)</f>
        <v>0</v>
      </c>
      <c r="K1614">
        <f>SUMIFS('Energy balance options'!$F$7:$F$3000,'Energy balance options'!$B$7:$B$3000,HeatGen!K$2,'Energy balance options'!$A$7:$A$3000,HeatGen!$A1614)</f>
        <v>0</v>
      </c>
      <c r="L1614">
        <f>SUMIFS('Energy balance options'!$F$7:$F$3000,'Energy balance options'!$B$7:$B$3000,HeatGen!L$2,'Energy balance options'!$A$7:$A$3000,HeatGen!$A1614)</f>
        <v>0</v>
      </c>
      <c r="M1614">
        <f>SUMIFS('Energy balance options'!$F$7:$F$3000,'Energy balance options'!$B$7:$B$3000,HeatGen!M$2,'Energy balance options'!$A$7:$A$3000,HeatGen!$A1614)</f>
        <v>0</v>
      </c>
      <c r="N1614">
        <f>SUMIFS('Energy balance options'!$F$7:$F$3000,'Energy balance options'!$B$7:$B$3000,HeatGen!N$2,'Energy balance options'!$A$7:$A$3000,HeatGen!$A1614)</f>
        <v>0</v>
      </c>
      <c r="P1614">
        <f>SUMIFS('Energy balance options'!$F$7:$F$3000,'Energy balance options'!$B$7:$B$3000,HeatGen!P$2,'Energy balance options'!$A$7:$A$3000,HeatGen!$A1614)</f>
        <v>0</v>
      </c>
      <c r="Q1614">
        <f>SUMIFS('Energy balance options'!$F$7:$F$3000,'Energy balance options'!$B$7:$B$3000,HeatGen!Q$2,'Energy balance options'!$A$7:$A$3000,HeatGen!$A1614)</f>
        <v>0</v>
      </c>
      <c r="R1614">
        <f>SUMIFS('Energy balance options'!$F$7:$F$3000,'Energy balance options'!$B$7:$B$3000,HeatGen!R$2,'Energy balance options'!$A$7:$A$3000,HeatGen!$A1614)</f>
        <v>0</v>
      </c>
      <c r="S1614">
        <f>SUMIFS('Energy balance options'!$G$7:$G$3000,'Energy balance options'!$B$7:$B$3000,HeatGen!S$2,'Energy balance options'!$A$7:$A$3000,HeatGen!$A1614)</f>
        <v>0</v>
      </c>
      <c r="T1614">
        <f>SUMIFS('Energy balance options'!$G$7:$G$3000,'Energy balance options'!$B$7:$B$3000,HeatGen!T$2,'Energy balance options'!$A$7:$A$3000,HeatGen!$A1614)</f>
        <v>0</v>
      </c>
      <c r="U1614">
        <f>SUMIFS('Energy balance options'!$G$7:$G$3000,'Energy balance options'!$B$7:$B$3000,HeatGen!U$2,'Energy balance options'!$A$7:$A$3000,HeatGen!$A1614)</f>
        <v>0</v>
      </c>
      <c r="V1614">
        <f>SUMIFS('Energy balance options'!$G$7:$G$3000,'Energy balance options'!$B$7:$B$3000,HeatGen!V$2,'Energy balance options'!$A$7:$A$3000,HeatGen!$A1614)</f>
        <v>0</v>
      </c>
      <c r="W1614">
        <f>SUMIFS('Energy balance options'!$G$7:$G$3000,'Energy balance options'!$B$7:$B$3000,HeatGen!W$2,'Energy balance options'!$A$7:$A$3000,HeatGen!$A1614)</f>
        <v>0</v>
      </c>
      <c r="X1614">
        <f>SUMIFS('Energy balance options'!$G$7:$G$3000,'Energy balance options'!$B$7:$B$3000,HeatGen!X$2,'Energy balance options'!$A$7:$A$3000,HeatGen!$A1614)</f>
        <v>0</v>
      </c>
      <c r="AG1614">
        <f t="shared" si="313"/>
        <v>0</v>
      </c>
      <c r="AH1614">
        <f t="shared" si="314"/>
        <v>0</v>
      </c>
      <c r="AI1614">
        <f t="shared" si="315"/>
        <v>0</v>
      </c>
      <c r="AJ1614">
        <f t="shared" si="316"/>
        <v>0</v>
      </c>
      <c r="AK1614">
        <f t="shared" si="317"/>
        <v>0</v>
      </c>
      <c r="AL1614">
        <f t="shared" si="318"/>
        <v>0</v>
      </c>
      <c r="AM1614">
        <f t="shared" si="319"/>
        <v>0</v>
      </c>
      <c r="AN1614">
        <f t="shared" si="320"/>
        <v>0</v>
      </c>
      <c r="AO1614">
        <f t="shared" si="321"/>
        <v>0</v>
      </c>
    </row>
    <row r="1615" spans="1:41" x14ac:dyDescent="0.2">
      <c r="A1615" s="9">
        <f>'Cost per option'!A1623</f>
        <v>0</v>
      </c>
      <c r="B1615" t="str">
        <f>_xlfn.IFNA(VLOOKUP(A1615,'Energy balance options'!A$7:C$3000,3,FALSE),"")</f>
        <v/>
      </c>
      <c r="C1615">
        <f>SUMIFS('Energy balance options'!$F$7:$F$3000,'Energy balance options'!$B$7:$B$3000,HeatGen!C$2,'Energy balance options'!$A$7:$A$3000,HeatGen!$A1615)</f>
        <v>0</v>
      </c>
      <c r="D1615">
        <f>SUMIFS('Energy balance options'!$F$7:$F$3000,'Energy balance options'!$B$7:$B$3000,HeatGen!D$2,'Energy balance options'!$A$7:$A$3000,HeatGen!$A1615)</f>
        <v>0</v>
      </c>
      <c r="E1615">
        <f>SUMIFS('Energy balance options'!$F$7:$F$3000,'Energy balance options'!$B$7:$B$3000,HeatGen!E$2,'Energy balance options'!$A$7:$A$3000,HeatGen!$A1615)</f>
        <v>0</v>
      </c>
      <c r="F1615">
        <f>SUMIFS('Energy balance options'!$F$7:$F$3000,'Energy balance options'!$B$7:$B$3000,HeatGen!F$2,'Energy balance options'!$A$7:$A$3000,HeatGen!$A1615)</f>
        <v>0</v>
      </c>
      <c r="G1615">
        <f>SUMIFS('Energy balance options'!$F$7:$F$3000,'Energy balance options'!$B$7:$B$3000,HeatGen!G$2,'Energy balance options'!$A$7:$A$3000,HeatGen!$A1615)</f>
        <v>0</v>
      </c>
      <c r="H1615">
        <f>SUMIFS('Energy balance options'!$F$7:$F$3000,'Energy balance options'!$B$7:$B$3000,HeatGen!H$2,'Energy balance options'!$A$7:$A$3000,HeatGen!$A1615)</f>
        <v>0</v>
      </c>
      <c r="I1615">
        <f>SUMIFS('Energy balance options'!$F$7:$F$3000,'Energy balance options'!$B$7:$B$3000,HeatGen!I$2,'Energy balance options'!$A$7:$A$3000,HeatGen!$A1615)</f>
        <v>0</v>
      </c>
      <c r="J1615">
        <f>SUMIFS('Energy balance options'!$F$7:$F$3000,'Energy balance options'!$B$7:$B$3000,HeatGen!J$2,'Energy balance options'!$A$7:$A$3000,HeatGen!$A1615)</f>
        <v>0</v>
      </c>
      <c r="K1615">
        <f>SUMIFS('Energy balance options'!$F$7:$F$3000,'Energy balance options'!$B$7:$B$3000,HeatGen!K$2,'Energy balance options'!$A$7:$A$3000,HeatGen!$A1615)</f>
        <v>0</v>
      </c>
      <c r="L1615">
        <f>SUMIFS('Energy balance options'!$F$7:$F$3000,'Energy balance options'!$B$7:$B$3000,HeatGen!L$2,'Energy balance options'!$A$7:$A$3000,HeatGen!$A1615)</f>
        <v>0</v>
      </c>
      <c r="M1615">
        <f>SUMIFS('Energy balance options'!$F$7:$F$3000,'Energy balance options'!$B$7:$B$3000,HeatGen!M$2,'Energy balance options'!$A$7:$A$3000,HeatGen!$A1615)</f>
        <v>0</v>
      </c>
      <c r="N1615">
        <f>SUMIFS('Energy balance options'!$F$7:$F$3000,'Energy balance options'!$B$7:$B$3000,HeatGen!N$2,'Energy balance options'!$A$7:$A$3000,HeatGen!$A1615)</f>
        <v>0</v>
      </c>
      <c r="P1615">
        <f>SUMIFS('Energy balance options'!$F$7:$F$3000,'Energy balance options'!$B$7:$B$3000,HeatGen!P$2,'Energy balance options'!$A$7:$A$3000,HeatGen!$A1615)</f>
        <v>0</v>
      </c>
      <c r="Q1615">
        <f>SUMIFS('Energy balance options'!$F$7:$F$3000,'Energy balance options'!$B$7:$B$3000,HeatGen!Q$2,'Energy balance options'!$A$7:$A$3000,HeatGen!$A1615)</f>
        <v>0</v>
      </c>
      <c r="R1615">
        <f>SUMIFS('Energy balance options'!$F$7:$F$3000,'Energy balance options'!$B$7:$B$3000,HeatGen!R$2,'Energy balance options'!$A$7:$A$3000,HeatGen!$A1615)</f>
        <v>0</v>
      </c>
      <c r="S1615">
        <f>SUMIFS('Energy balance options'!$G$7:$G$3000,'Energy balance options'!$B$7:$B$3000,HeatGen!S$2,'Energy balance options'!$A$7:$A$3000,HeatGen!$A1615)</f>
        <v>0</v>
      </c>
      <c r="T1615">
        <f>SUMIFS('Energy balance options'!$G$7:$G$3000,'Energy balance options'!$B$7:$B$3000,HeatGen!T$2,'Energy balance options'!$A$7:$A$3000,HeatGen!$A1615)</f>
        <v>0</v>
      </c>
      <c r="U1615">
        <f>SUMIFS('Energy balance options'!$G$7:$G$3000,'Energy balance options'!$B$7:$B$3000,HeatGen!U$2,'Energy balance options'!$A$7:$A$3000,HeatGen!$A1615)</f>
        <v>0</v>
      </c>
      <c r="V1615">
        <f>SUMIFS('Energy balance options'!$G$7:$G$3000,'Energy balance options'!$B$7:$B$3000,HeatGen!V$2,'Energy balance options'!$A$7:$A$3000,HeatGen!$A1615)</f>
        <v>0</v>
      </c>
      <c r="W1615">
        <f>SUMIFS('Energy balance options'!$G$7:$G$3000,'Energy balance options'!$B$7:$B$3000,HeatGen!W$2,'Energy balance options'!$A$7:$A$3000,HeatGen!$A1615)</f>
        <v>0</v>
      </c>
      <c r="X1615">
        <f>SUMIFS('Energy balance options'!$G$7:$G$3000,'Energy balance options'!$B$7:$B$3000,HeatGen!X$2,'Energy balance options'!$A$7:$A$3000,HeatGen!$A1615)</f>
        <v>0</v>
      </c>
      <c r="AG1615">
        <f t="shared" si="313"/>
        <v>0</v>
      </c>
      <c r="AH1615">
        <f t="shared" si="314"/>
        <v>0</v>
      </c>
      <c r="AI1615">
        <f t="shared" si="315"/>
        <v>0</v>
      </c>
      <c r="AJ1615">
        <f t="shared" si="316"/>
        <v>0</v>
      </c>
      <c r="AK1615">
        <f t="shared" si="317"/>
        <v>0</v>
      </c>
      <c r="AL1615">
        <f t="shared" si="318"/>
        <v>0</v>
      </c>
      <c r="AM1615">
        <f t="shared" si="319"/>
        <v>0</v>
      </c>
      <c r="AN1615">
        <f t="shared" si="320"/>
        <v>0</v>
      </c>
      <c r="AO1615">
        <f t="shared" si="321"/>
        <v>0</v>
      </c>
    </row>
    <row r="1616" spans="1:41" x14ac:dyDescent="0.2">
      <c r="A1616" s="9">
        <f>'Cost per option'!A1624</f>
        <v>0</v>
      </c>
      <c r="B1616" t="str">
        <f>_xlfn.IFNA(VLOOKUP(A1616,'Energy balance options'!A$7:C$3000,3,FALSE),"")</f>
        <v/>
      </c>
      <c r="C1616">
        <f>SUMIFS('Energy balance options'!$F$7:$F$3000,'Energy balance options'!$B$7:$B$3000,HeatGen!C$2,'Energy balance options'!$A$7:$A$3000,HeatGen!$A1616)</f>
        <v>0</v>
      </c>
      <c r="D1616">
        <f>SUMIFS('Energy balance options'!$F$7:$F$3000,'Energy balance options'!$B$7:$B$3000,HeatGen!D$2,'Energy balance options'!$A$7:$A$3000,HeatGen!$A1616)</f>
        <v>0</v>
      </c>
      <c r="E1616">
        <f>SUMIFS('Energy balance options'!$F$7:$F$3000,'Energy balance options'!$B$7:$B$3000,HeatGen!E$2,'Energy balance options'!$A$7:$A$3000,HeatGen!$A1616)</f>
        <v>0</v>
      </c>
      <c r="F1616">
        <f>SUMIFS('Energy balance options'!$F$7:$F$3000,'Energy balance options'!$B$7:$B$3000,HeatGen!F$2,'Energy balance options'!$A$7:$A$3000,HeatGen!$A1616)</f>
        <v>0</v>
      </c>
      <c r="G1616">
        <f>SUMIFS('Energy balance options'!$F$7:$F$3000,'Energy balance options'!$B$7:$B$3000,HeatGen!G$2,'Energy balance options'!$A$7:$A$3000,HeatGen!$A1616)</f>
        <v>0</v>
      </c>
      <c r="H1616">
        <f>SUMIFS('Energy balance options'!$F$7:$F$3000,'Energy balance options'!$B$7:$B$3000,HeatGen!H$2,'Energy balance options'!$A$7:$A$3000,HeatGen!$A1616)</f>
        <v>0</v>
      </c>
      <c r="I1616">
        <f>SUMIFS('Energy balance options'!$F$7:$F$3000,'Energy balance options'!$B$7:$B$3000,HeatGen!I$2,'Energy balance options'!$A$7:$A$3000,HeatGen!$A1616)</f>
        <v>0</v>
      </c>
      <c r="J1616">
        <f>SUMIFS('Energy balance options'!$F$7:$F$3000,'Energy balance options'!$B$7:$B$3000,HeatGen!J$2,'Energy balance options'!$A$7:$A$3000,HeatGen!$A1616)</f>
        <v>0</v>
      </c>
      <c r="K1616">
        <f>SUMIFS('Energy balance options'!$F$7:$F$3000,'Energy balance options'!$B$7:$B$3000,HeatGen!K$2,'Energy balance options'!$A$7:$A$3000,HeatGen!$A1616)</f>
        <v>0</v>
      </c>
      <c r="L1616">
        <f>SUMIFS('Energy balance options'!$F$7:$F$3000,'Energy balance options'!$B$7:$B$3000,HeatGen!L$2,'Energy balance options'!$A$7:$A$3000,HeatGen!$A1616)</f>
        <v>0</v>
      </c>
      <c r="M1616">
        <f>SUMIFS('Energy balance options'!$F$7:$F$3000,'Energy balance options'!$B$7:$B$3000,HeatGen!M$2,'Energy balance options'!$A$7:$A$3000,HeatGen!$A1616)</f>
        <v>0</v>
      </c>
      <c r="N1616">
        <f>SUMIFS('Energy balance options'!$F$7:$F$3000,'Energy balance options'!$B$7:$B$3000,HeatGen!N$2,'Energy balance options'!$A$7:$A$3000,HeatGen!$A1616)</f>
        <v>0</v>
      </c>
      <c r="P1616">
        <f>SUMIFS('Energy balance options'!$F$7:$F$3000,'Energy balance options'!$B$7:$B$3000,HeatGen!P$2,'Energy balance options'!$A$7:$A$3000,HeatGen!$A1616)</f>
        <v>0</v>
      </c>
      <c r="Q1616">
        <f>SUMIFS('Energy balance options'!$F$7:$F$3000,'Energy balance options'!$B$7:$B$3000,HeatGen!Q$2,'Energy balance options'!$A$7:$A$3000,HeatGen!$A1616)</f>
        <v>0</v>
      </c>
      <c r="R1616">
        <f>SUMIFS('Energy balance options'!$F$7:$F$3000,'Energy balance options'!$B$7:$B$3000,HeatGen!R$2,'Energy balance options'!$A$7:$A$3000,HeatGen!$A1616)</f>
        <v>0</v>
      </c>
      <c r="S1616">
        <f>SUMIFS('Energy balance options'!$G$7:$G$3000,'Energy balance options'!$B$7:$B$3000,HeatGen!S$2,'Energy balance options'!$A$7:$A$3000,HeatGen!$A1616)</f>
        <v>0</v>
      </c>
      <c r="T1616">
        <f>SUMIFS('Energy balance options'!$G$7:$G$3000,'Energy balance options'!$B$7:$B$3000,HeatGen!T$2,'Energy balance options'!$A$7:$A$3000,HeatGen!$A1616)</f>
        <v>0</v>
      </c>
      <c r="U1616">
        <f>SUMIFS('Energy balance options'!$G$7:$G$3000,'Energy balance options'!$B$7:$B$3000,HeatGen!U$2,'Energy balance options'!$A$7:$A$3000,HeatGen!$A1616)</f>
        <v>0</v>
      </c>
      <c r="V1616">
        <f>SUMIFS('Energy balance options'!$G$7:$G$3000,'Energy balance options'!$B$7:$B$3000,HeatGen!V$2,'Energy balance options'!$A$7:$A$3000,HeatGen!$A1616)</f>
        <v>0</v>
      </c>
      <c r="W1616">
        <f>SUMIFS('Energy balance options'!$G$7:$G$3000,'Energy balance options'!$B$7:$B$3000,HeatGen!W$2,'Energy balance options'!$A$7:$A$3000,HeatGen!$A1616)</f>
        <v>0</v>
      </c>
      <c r="X1616">
        <f>SUMIFS('Energy balance options'!$G$7:$G$3000,'Energy balance options'!$B$7:$B$3000,HeatGen!X$2,'Energy balance options'!$A$7:$A$3000,HeatGen!$A1616)</f>
        <v>0</v>
      </c>
      <c r="AG1616">
        <f t="shared" si="313"/>
        <v>0</v>
      </c>
      <c r="AH1616">
        <f t="shared" si="314"/>
        <v>0</v>
      </c>
      <c r="AI1616">
        <f t="shared" si="315"/>
        <v>0</v>
      </c>
      <c r="AJ1616">
        <f t="shared" si="316"/>
        <v>0</v>
      </c>
      <c r="AK1616">
        <f t="shared" si="317"/>
        <v>0</v>
      </c>
      <c r="AL1616">
        <f t="shared" si="318"/>
        <v>0</v>
      </c>
      <c r="AM1616">
        <f t="shared" si="319"/>
        <v>0</v>
      </c>
      <c r="AN1616">
        <f t="shared" si="320"/>
        <v>0</v>
      </c>
      <c r="AO1616">
        <f t="shared" si="321"/>
        <v>0</v>
      </c>
    </row>
    <row r="1617" spans="1:41" x14ac:dyDescent="0.2">
      <c r="A1617" s="9">
        <f>'Cost per option'!A1625</f>
        <v>0</v>
      </c>
      <c r="B1617" t="str">
        <f>_xlfn.IFNA(VLOOKUP(A1617,'Energy balance options'!A$7:C$3000,3,FALSE),"")</f>
        <v/>
      </c>
      <c r="C1617">
        <f>SUMIFS('Energy balance options'!$F$7:$F$3000,'Energy balance options'!$B$7:$B$3000,HeatGen!C$2,'Energy balance options'!$A$7:$A$3000,HeatGen!$A1617)</f>
        <v>0</v>
      </c>
      <c r="D1617">
        <f>SUMIFS('Energy balance options'!$F$7:$F$3000,'Energy balance options'!$B$7:$B$3000,HeatGen!D$2,'Energy balance options'!$A$7:$A$3000,HeatGen!$A1617)</f>
        <v>0</v>
      </c>
      <c r="E1617">
        <f>SUMIFS('Energy balance options'!$F$7:$F$3000,'Energy balance options'!$B$7:$B$3000,HeatGen!E$2,'Energy balance options'!$A$7:$A$3000,HeatGen!$A1617)</f>
        <v>0</v>
      </c>
      <c r="F1617">
        <f>SUMIFS('Energy balance options'!$F$7:$F$3000,'Energy balance options'!$B$7:$B$3000,HeatGen!F$2,'Energy balance options'!$A$7:$A$3000,HeatGen!$A1617)</f>
        <v>0</v>
      </c>
      <c r="G1617">
        <f>SUMIFS('Energy balance options'!$F$7:$F$3000,'Energy balance options'!$B$7:$B$3000,HeatGen!G$2,'Energy balance options'!$A$7:$A$3000,HeatGen!$A1617)</f>
        <v>0</v>
      </c>
      <c r="H1617">
        <f>SUMIFS('Energy balance options'!$F$7:$F$3000,'Energy balance options'!$B$7:$B$3000,HeatGen!H$2,'Energy balance options'!$A$7:$A$3000,HeatGen!$A1617)</f>
        <v>0</v>
      </c>
      <c r="I1617">
        <f>SUMIFS('Energy balance options'!$F$7:$F$3000,'Energy balance options'!$B$7:$B$3000,HeatGen!I$2,'Energy balance options'!$A$7:$A$3000,HeatGen!$A1617)</f>
        <v>0</v>
      </c>
      <c r="J1617">
        <f>SUMIFS('Energy balance options'!$F$7:$F$3000,'Energy balance options'!$B$7:$B$3000,HeatGen!J$2,'Energy balance options'!$A$7:$A$3000,HeatGen!$A1617)</f>
        <v>0</v>
      </c>
      <c r="K1617">
        <f>SUMIFS('Energy balance options'!$F$7:$F$3000,'Energy balance options'!$B$7:$B$3000,HeatGen!K$2,'Energy balance options'!$A$7:$A$3000,HeatGen!$A1617)</f>
        <v>0</v>
      </c>
      <c r="L1617">
        <f>SUMIFS('Energy balance options'!$F$7:$F$3000,'Energy balance options'!$B$7:$B$3000,HeatGen!L$2,'Energy balance options'!$A$7:$A$3000,HeatGen!$A1617)</f>
        <v>0</v>
      </c>
      <c r="M1617">
        <f>SUMIFS('Energy balance options'!$F$7:$F$3000,'Energy balance options'!$B$7:$B$3000,HeatGen!M$2,'Energy balance options'!$A$7:$A$3000,HeatGen!$A1617)</f>
        <v>0</v>
      </c>
      <c r="N1617">
        <f>SUMIFS('Energy balance options'!$F$7:$F$3000,'Energy balance options'!$B$7:$B$3000,HeatGen!N$2,'Energy balance options'!$A$7:$A$3000,HeatGen!$A1617)</f>
        <v>0</v>
      </c>
      <c r="P1617">
        <f>SUMIFS('Energy balance options'!$F$7:$F$3000,'Energy balance options'!$B$7:$B$3000,HeatGen!P$2,'Energy balance options'!$A$7:$A$3000,HeatGen!$A1617)</f>
        <v>0</v>
      </c>
      <c r="Q1617">
        <f>SUMIFS('Energy balance options'!$F$7:$F$3000,'Energy balance options'!$B$7:$B$3000,HeatGen!Q$2,'Energy balance options'!$A$7:$A$3000,HeatGen!$A1617)</f>
        <v>0</v>
      </c>
      <c r="R1617">
        <f>SUMIFS('Energy balance options'!$F$7:$F$3000,'Energy balance options'!$B$7:$B$3000,HeatGen!R$2,'Energy balance options'!$A$7:$A$3000,HeatGen!$A1617)</f>
        <v>0</v>
      </c>
      <c r="S1617">
        <f>SUMIFS('Energy balance options'!$G$7:$G$3000,'Energy balance options'!$B$7:$B$3000,HeatGen!S$2,'Energy balance options'!$A$7:$A$3000,HeatGen!$A1617)</f>
        <v>0</v>
      </c>
      <c r="T1617">
        <f>SUMIFS('Energy balance options'!$G$7:$G$3000,'Energy balance options'!$B$7:$B$3000,HeatGen!T$2,'Energy balance options'!$A$7:$A$3000,HeatGen!$A1617)</f>
        <v>0</v>
      </c>
      <c r="U1617">
        <f>SUMIFS('Energy balance options'!$G$7:$G$3000,'Energy balance options'!$B$7:$B$3000,HeatGen!U$2,'Energy balance options'!$A$7:$A$3000,HeatGen!$A1617)</f>
        <v>0</v>
      </c>
      <c r="V1617">
        <f>SUMIFS('Energy balance options'!$G$7:$G$3000,'Energy balance options'!$B$7:$B$3000,HeatGen!V$2,'Energy balance options'!$A$7:$A$3000,HeatGen!$A1617)</f>
        <v>0</v>
      </c>
      <c r="W1617">
        <f>SUMIFS('Energy balance options'!$G$7:$G$3000,'Energy balance options'!$B$7:$B$3000,HeatGen!W$2,'Energy balance options'!$A$7:$A$3000,HeatGen!$A1617)</f>
        <v>0</v>
      </c>
      <c r="X1617">
        <f>SUMIFS('Energy balance options'!$G$7:$G$3000,'Energy balance options'!$B$7:$B$3000,HeatGen!X$2,'Energy balance options'!$A$7:$A$3000,HeatGen!$A1617)</f>
        <v>0</v>
      </c>
      <c r="AG1617">
        <f t="shared" si="313"/>
        <v>0</v>
      </c>
      <c r="AH1617">
        <f t="shared" si="314"/>
        <v>0</v>
      </c>
      <c r="AI1617">
        <f t="shared" si="315"/>
        <v>0</v>
      </c>
      <c r="AJ1617">
        <f t="shared" si="316"/>
        <v>0</v>
      </c>
      <c r="AK1617">
        <f t="shared" si="317"/>
        <v>0</v>
      </c>
      <c r="AL1617">
        <f t="shared" si="318"/>
        <v>0</v>
      </c>
      <c r="AM1617">
        <f t="shared" si="319"/>
        <v>0</v>
      </c>
      <c r="AN1617">
        <f t="shared" si="320"/>
        <v>0</v>
      </c>
      <c r="AO1617">
        <f t="shared" si="321"/>
        <v>0</v>
      </c>
    </row>
    <row r="1618" spans="1:41" x14ac:dyDescent="0.2">
      <c r="A1618" s="9">
        <f>'Cost per option'!A1626</f>
        <v>0</v>
      </c>
      <c r="B1618" t="str">
        <f>_xlfn.IFNA(VLOOKUP(A1618,'Energy balance options'!A$7:C$3000,3,FALSE),"")</f>
        <v/>
      </c>
      <c r="C1618">
        <f>SUMIFS('Energy balance options'!$F$7:$F$3000,'Energy balance options'!$B$7:$B$3000,HeatGen!C$2,'Energy balance options'!$A$7:$A$3000,HeatGen!$A1618)</f>
        <v>0</v>
      </c>
      <c r="D1618">
        <f>SUMIFS('Energy balance options'!$F$7:$F$3000,'Energy balance options'!$B$7:$B$3000,HeatGen!D$2,'Energy balance options'!$A$7:$A$3000,HeatGen!$A1618)</f>
        <v>0</v>
      </c>
      <c r="E1618">
        <f>SUMIFS('Energy balance options'!$F$7:$F$3000,'Energy balance options'!$B$7:$B$3000,HeatGen!E$2,'Energy balance options'!$A$7:$A$3000,HeatGen!$A1618)</f>
        <v>0</v>
      </c>
      <c r="F1618">
        <f>SUMIFS('Energy balance options'!$F$7:$F$3000,'Energy balance options'!$B$7:$B$3000,HeatGen!F$2,'Energy balance options'!$A$7:$A$3000,HeatGen!$A1618)</f>
        <v>0</v>
      </c>
      <c r="G1618">
        <f>SUMIFS('Energy balance options'!$F$7:$F$3000,'Energy balance options'!$B$7:$B$3000,HeatGen!G$2,'Energy balance options'!$A$7:$A$3000,HeatGen!$A1618)</f>
        <v>0</v>
      </c>
      <c r="H1618">
        <f>SUMIFS('Energy balance options'!$F$7:$F$3000,'Energy balance options'!$B$7:$B$3000,HeatGen!H$2,'Energy balance options'!$A$7:$A$3000,HeatGen!$A1618)</f>
        <v>0</v>
      </c>
      <c r="I1618">
        <f>SUMIFS('Energy balance options'!$F$7:$F$3000,'Energy balance options'!$B$7:$B$3000,HeatGen!I$2,'Energy balance options'!$A$7:$A$3000,HeatGen!$A1618)</f>
        <v>0</v>
      </c>
      <c r="J1618">
        <f>SUMIFS('Energy balance options'!$F$7:$F$3000,'Energy balance options'!$B$7:$B$3000,HeatGen!J$2,'Energy balance options'!$A$7:$A$3000,HeatGen!$A1618)</f>
        <v>0</v>
      </c>
      <c r="K1618">
        <f>SUMIFS('Energy balance options'!$F$7:$F$3000,'Energy balance options'!$B$7:$B$3000,HeatGen!K$2,'Energy balance options'!$A$7:$A$3000,HeatGen!$A1618)</f>
        <v>0</v>
      </c>
      <c r="L1618">
        <f>SUMIFS('Energy balance options'!$F$7:$F$3000,'Energy balance options'!$B$7:$B$3000,HeatGen!L$2,'Energy balance options'!$A$7:$A$3000,HeatGen!$A1618)</f>
        <v>0</v>
      </c>
      <c r="M1618">
        <f>SUMIFS('Energy balance options'!$F$7:$F$3000,'Energy balance options'!$B$7:$B$3000,HeatGen!M$2,'Energy balance options'!$A$7:$A$3000,HeatGen!$A1618)</f>
        <v>0</v>
      </c>
      <c r="N1618">
        <f>SUMIFS('Energy balance options'!$F$7:$F$3000,'Energy balance options'!$B$7:$B$3000,HeatGen!N$2,'Energy balance options'!$A$7:$A$3000,HeatGen!$A1618)</f>
        <v>0</v>
      </c>
      <c r="P1618">
        <f>SUMIFS('Energy balance options'!$F$7:$F$3000,'Energy balance options'!$B$7:$B$3000,HeatGen!P$2,'Energy balance options'!$A$7:$A$3000,HeatGen!$A1618)</f>
        <v>0</v>
      </c>
      <c r="Q1618">
        <f>SUMIFS('Energy balance options'!$F$7:$F$3000,'Energy balance options'!$B$7:$B$3000,HeatGen!Q$2,'Energy balance options'!$A$7:$A$3000,HeatGen!$A1618)</f>
        <v>0</v>
      </c>
      <c r="R1618">
        <f>SUMIFS('Energy balance options'!$F$7:$F$3000,'Energy balance options'!$B$7:$B$3000,HeatGen!R$2,'Energy balance options'!$A$7:$A$3000,HeatGen!$A1618)</f>
        <v>0</v>
      </c>
      <c r="S1618">
        <f>SUMIFS('Energy balance options'!$G$7:$G$3000,'Energy balance options'!$B$7:$B$3000,HeatGen!S$2,'Energy balance options'!$A$7:$A$3000,HeatGen!$A1618)</f>
        <v>0</v>
      </c>
      <c r="T1618">
        <f>SUMIFS('Energy balance options'!$G$7:$G$3000,'Energy balance options'!$B$7:$B$3000,HeatGen!T$2,'Energy balance options'!$A$7:$A$3000,HeatGen!$A1618)</f>
        <v>0</v>
      </c>
      <c r="U1618">
        <f>SUMIFS('Energy balance options'!$G$7:$G$3000,'Energy balance options'!$B$7:$B$3000,HeatGen!U$2,'Energy balance options'!$A$7:$A$3000,HeatGen!$A1618)</f>
        <v>0</v>
      </c>
      <c r="V1618">
        <f>SUMIFS('Energy balance options'!$G$7:$G$3000,'Energy balance options'!$B$7:$B$3000,HeatGen!V$2,'Energy balance options'!$A$7:$A$3000,HeatGen!$A1618)</f>
        <v>0</v>
      </c>
      <c r="W1618">
        <f>SUMIFS('Energy balance options'!$G$7:$G$3000,'Energy balance options'!$B$7:$B$3000,HeatGen!W$2,'Energy balance options'!$A$7:$A$3000,HeatGen!$A1618)</f>
        <v>0</v>
      </c>
      <c r="X1618">
        <f>SUMIFS('Energy balance options'!$G$7:$G$3000,'Energy balance options'!$B$7:$B$3000,HeatGen!X$2,'Energy balance options'!$A$7:$A$3000,HeatGen!$A1618)</f>
        <v>0</v>
      </c>
      <c r="AG1618">
        <f t="shared" si="313"/>
        <v>0</v>
      </c>
      <c r="AH1618">
        <f t="shared" si="314"/>
        <v>0</v>
      </c>
      <c r="AI1618">
        <f t="shared" si="315"/>
        <v>0</v>
      </c>
      <c r="AJ1618">
        <f t="shared" si="316"/>
        <v>0</v>
      </c>
      <c r="AK1618">
        <f t="shared" si="317"/>
        <v>0</v>
      </c>
      <c r="AL1618">
        <f t="shared" si="318"/>
        <v>0</v>
      </c>
      <c r="AM1618">
        <f t="shared" si="319"/>
        <v>0</v>
      </c>
      <c r="AN1618">
        <f t="shared" si="320"/>
        <v>0</v>
      </c>
      <c r="AO1618">
        <f t="shared" si="321"/>
        <v>0</v>
      </c>
    </row>
    <row r="1619" spans="1:41" x14ac:dyDescent="0.2">
      <c r="A1619" s="9">
        <f>'Cost per option'!A1627</f>
        <v>0</v>
      </c>
      <c r="B1619" t="str">
        <f>_xlfn.IFNA(VLOOKUP(A1619,'Energy balance options'!A$7:C$3000,3,FALSE),"")</f>
        <v/>
      </c>
      <c r="C1619">
        <f>SUMIFS('Energy balance options'!$F$7:$F$3000,'Energy balance options'!$B$7:$B$3000,HeatGen!C$2,'Energy balance options'!$A$7:$A$3000,HeatGen!$A1619)</f>
        <v>0</v>
      </c>
      <c r="D1619">
        <f>SUMIFS('Energy balance options'!$F$7:$F$3000,'Energy balance options'!$B$7:$B$3000,HeatGen!D$2,'Energy balance options'!$A$7:$A$3000,HeatGen!$A1619)</f>
        <v>0</v>
      </c>
      <c r="E1619">
        <f>SUMIFS('Energy balance options'!$F$7:$F$3000,'Energy balance options'!$B$7:$B$3000,HeatGen!E$2,'Energy balance options'!$A$7:$A$3000,HeatGen!$A1619)</f>
        <v>0</v>
      </c>
      <c r="F1619">
        <f>SUMIFS('Energy balance options'!$F$7:$F$3000,'Energy balance options'!$B$7:$B$3000,HeatGen!F$2,'Energy balance options'!$A$7:$A$3000,HeatGen!$A1619)</f>
        <v>0</v>
      </c>
      <c r="G1619">
        <f>SUMIFS('Energy balance options'!$F$7:$F$3000,'Energy balance options'!$B$7:$B$3000,HeatGen!G$2,'Energy balance options'!$A$7:$A$3000,HeatGen!$A1619)</f>
        <v>0</v>
      </c>
      <c r="H1619">
        <f>SUMIFS('Energy balance options'!$F$7:$F$3000,'Energy balance options'!$B$7:$B$3000,HeatGen!H$2,'Energy balance options'!$A$7:$A$3000,HeatGen!$A1619)</f>
        <v>0</v>
      </c>
      <c r="I1619">
        <f>SUMIFS('Energy balance options'!$F$7:$F$3000,'Energy balance options'!$B$7:$B$3000,HeatGen!I$2,'Energy balance options'!$A$7:$A$3000,HeatGen!$A1619)</f>
        <v>0</v>
      </c>
      <c r="J1619">
        <f>SUMIFS('Energy balance options'!$F$7:$F$3000,'Energy balance options'!$B$7:$B$3000,HeatGen!J$2,'Energy balance options'!$A$7:$A$3000,HeatGen!$A1619)</f>
        <v>0</v>
      </c>
      <c r="K1619">
        <f>SUMIFS('Energy balance options'!$F$7:$F$3000,'Energy balance options'!$B$7:$B$3000,HeatGen!K$2,'Energy balance options'!$A$7:$A$3000,HeatGen!$A1619)</f>
        <v>0</v>
      </c>
      <c r="L1619">
        <f>SUMIFS('Energy balance options'!$F$7:$F$3000,'Energy balance options'!$B$7:$B$3000,HeatGen!L$2,'Energy balance options'!$A$7:$A$3000,HeatGen!$A1619)</f>
        <v>0</v>
      </c>
      <c r="M1619">
        <f>SUMIFS('Energy balance options'!$F$7:$F$3000,'Energy balance options'!$B$7:$B$3000,HeatGen!M$2,'Energy balance options'!$A$7:$A$3000,HeatGen!$A1619)</f>
        <v>0</v>
      </c>
      <c r="N1619">
        <f>SUMIFS('Energy balance options'!$F$7:$F$3000,'Energy balance options'!$B$7:$B$3000,HeatGen!N$2,'Energy balance options'!$A$7:$A$3000,HeatGen!$A1619)</f>
        <v>0</v>
      </c>
      <c r="P1619">
        <f>SUMIFS('Energy balance options'!$F$7:$F$3000,'Energy balance options'!$B$7:$B$3000,HeatGen!P$2,'Energy balance options'!$A$7:$A$3000,HeatGen!$A1619)</f>
        <v>0</v>
      </c>
      <c r="Q1619">
        <f>SUMIFS('Energy balance options'!$F$7:$F$3000,'Energy balance options'!$B$7:$B$3000,HeatGen!Q$2,'Energy balance options'!$A$7:$A$3000,HeatGen!$A1619)</f>
        <v>0</v>
      </c>
      <c r="R1619">
        <f>SUMIFS('Energy balance options'!$F$7:$F$3000,'Energy balance options'!$B$7:$B$3000,HeatGen!R$2,'Energy balance options'!$A$7:$A$3000,HeatGen!$A1619)</f>
        <v>0</v>
      </c>
      <c r="S1619">
        <f>SUMIFS('Energy balance options'!$G$7:$G$3000,'Energy balance options'!$B$7:$B$3000,HeatGen!S$2,'Energy balance options'!$A$7:$A$3000,HeatGen!$A1619)</f>
        <v>0</v>
      </c>
      <c r="T1619">
        <f>SUMIFS('Energy balance options'!$G$7:$G$3000,'Energy balance options'!$B$7:$B$3000,HeatGen!T$2,'Energy balance options'!$A$7:$A$3000,HeatGen!$A1619)</f>
        <v>0</v>
      </c>
      <c r="U1619">
        <f>SUMIFS('Energy balance options'!$G$7:$G$3000,'Energy balance options'!$B$7:$B$3000,HeatGen!U$2,'Energy balance options'!$A$7:$A$3000,HeatGen!$A1619)</f>
        <v>0</v>
      </c>
      <c r="V1619">
        <f>SUMIFS('Energy balance options'!$G$7:$G$3000,'Energy balance options'!$B$7:$B$3000,HeatGen!V$2,'Energy balance options'!$A$7:$A$3000,HeatGen!$A1619)</f>
        <v>0</v>
      </c>
      <c r="W1619">
        <f>SUMIFS('Energy balance options'!$G$7:$G$3000,'Energy balance options'!$B$7:$B$3000,HeatGen!W$2,'Energy balance options'!$A$7:$A$3000,HeatGen!$A1619)</f>
        <v>0</v>
      </c>
      <c r="X1619">
        <f>SUMIFS('Energy balance options'!$G$7:$G$3000,'Energy balance options'!$B$7:$B$3000,HeatGen!X$2,'Energy balance options'!$A$7:$A$3000,HeatGen!$A1619)</f>
        <v>0</v>
      </c>
      <c r="AG1619">
        <f t="shared" si="313"/>
        <v>0</v>
      </c>
      <c r="AH1619">
        <f t="shared" si="314"/>
        <v>0</v>
      </c>
      <c r="AI1619">
        <f t="shared" si="315"/>
        <v>0</v>
      </c>
      <c r="AJ1619">
        <f t="shared" si="316"/>
        <v>0</v>
      </c>
      <c r="AK1619">
        <f t="shared" si="317"/>
        <v>0</v>
      </c>
      <c r="AL1619">
        <f t="shared" si="318"/>
        <v>0</v>
      </c>
      <c r="AM1619">
        <f t="shared" si="319"/>
        <v>0</v>
      </c>
      <c r="AN1619">
        <f t="shared" si="320"/>
        <v>0</v>
      </c>
      <c r="AO1619">
        <f t="shared" si="321"/>
        <v>0</v>
      </c>
    </row>
    <row r="1620" spans="1:41" x14ac:dyDescent="0.2">
      <c r="A1620" s="9">
        <f>'Cost per option'!A1628</f>
        <v>0</v>
      </c>
      <c r="B1620" t="str">
        <f>_xlfn.IFNA(VLOOKUP(A1620,'Energy balance options'!A$7:C$3000,3,FALSE),"")</f>
        <v/>
      </c>
      <c r="C1620">
        <f>SUMIFS('Energy balance options'!$F$7:$F$3000,'Energy balance options'!$B$7:$B$3000,HeatGen!C$2,'Energy balance options'!$A$7:$A$3000,HeatGen!$A1620)</f>
        <v>0</v>
      </c>
      <c r="D1620">
        <f>SUMIFS('Energy balance options'!$F$7:$F$3000,'Energy balance options'!$B$7:$B$3000,HeatGen!D$2,'Energy balance options'!$A$7:$A$3000,HeatGen!$A1620)</f>
        <v>0</v>
      </c>
      <c r="E1620">
        <f>SUMIFS('Energy balance options'!$F$7:$F$3000,'Energy balance options'!$B$7:$B$3000,HeatGen!E$2,'Energy balance options'!$A$7:$A$3000,HeatGen!$A1620)</f>
        <v>0</v>
      </c>
      <c r="F1620">
        <f>SUMIFS('Energy balance options'!$F$7:$F$3000,'Energy balance options'!$B$7:$B$3000,HeatGen!F$2,'Energy balance options'!$A$7:$A$3000,HeatGen!$A1620)</f>
        <v>0</v>
      </c>
      <c r="G1620">
        <f>SUMIFS('Energy balance options'!$F$7:$F$3000,'Energy balance options'!$B$7:$B$3000,HeatGen!G$2,'Energy balance options'!$A$7:$A$3000,HeatGen!$A1620)</f>
        <v>0</v>
      </c>
      <c r="H1620">
        <f>SUMIFS('Energy balance options'!$F$7:$F$3000,'Energy balance options'!$B$7:$B$3000,HeatGen!H$2,'Energy balance options'!$A$7:$A$3000,HeatGen!$A1620)</f>
        <v>0</v>
      </c>
      <c r="I1620">
        <f>SUMIFS('Energy balance options'!$F$7:$F$3000,'Energy balance options'!$B$7:$B$3000,HeatGen!I$2,'Energy balance options'!$A$7:$A$3000,HeatGen!$A1620)</f>
        <v>0</v>
      </c>
      <c r="J1620">
        <f>SUMIFS('Energy balance options'!$F$7:$F$3000,'Energy balance options'!$B$7:$B$3000,HeatGen!J$2,'Energy balance options'!$A$7:$A$3000,HeatGen!$A1620)</f>
        <v>0</v>
      </c>
      <c r="K1620">
        <f>SUMIFS('Energy balance options'!$F$7:$F$3000,'Energy balance options'!$B$7:$B$3000,HeatGen!K$2,'Energy balance options'!$A$7:$A$3000,HeatGen!$A1620)</f>
        <v>0</v>
      </c>
      <c r="L1620">
        <f>SUMIFS('Energy balance options'!$F$7:$F$3000,'Energy balance options'!$B$7:$B$3000,HeatGen!L$2,'Energy balance options'!$A$7:$A$3000,HeatGen!$A1620)</f>
        <v>0</v>
      </c>
      <c r="M1620">
        <f>SUMIFS('Energy balance options'!$F$7:$F$3000,'Energy balance options'!$B$7:$B$3000,HeatGen!M$2,'Energy balance options'!$A$7:$A$3000,HeatGen!$A1620)</f>
        <v>0</v>
      </c>
      <c r="N1620">
        <f>SUMIFS('Energy balance options'!$F$7:$F$3000,'Energy balance options'!$B$7:$B$3000,HeatGen!N$2,'Energy balance options'!$A$7:$A$3000,HeatGen!$A1620)</f>
        <v>0</v>
      </c>
      <c r="P1620">
        <f>SUMIFS('Energy balance options'!$F$7:$F$3000,'Energy balance options'!$B$7:$B$3000,HeatGen!P$2,'Energy balance options'!$A$7:$A$3000,HeatGen!$A1620)</f>
        <v>0</v>
      </c>
      <c r="Q1620">
        <f>SUMIFS('Energy balance options'!$F$7:$F$3000,'Energy balance options'!$B$7:$B$3000,HeatGen!Q$2,'Energy balance options'!$A$7:$A$3000,HeatGen!$A1620)</f>
        <v>0</v>
      </c>
      <c r="R1620">
        <f>SUMIFS('Energy balance options'!$F$7:$F$3000,'Energy balance options'!$B$7:$B$3000,HeatGen!R$2,'Energy balance options'!$A$7:$A$3000,HeatGen!$A1620)</f>
        <v>0</v>
      </c>
      <c r="S1620">
        <f>SUMIFS('Energy balance options'!$G$7:$G$3000,'Energy balance options'!$B$7:$B$3000,HeatGen!S$2,'Energy balance options'!$A$7:$A$3000,HeatGen!$A1620)</f>
        <v>0</v>
      </c>
      <c r="T1620">
        <f>SUMIFS('Energy balance options'!$G$7:$G$3000,'Energy balance options'!$B$7:$B$3000,HeatGen!T$2,'Energy balance options'!$A$7:$A$3000,HeatGen!$A1620)</f>
        <v>0</v>
      </c>
      <c r="U1620">
        <f>SUMIFS('Energy balance options'!$G$7:$G$3000,'Energy balance options'!$B$7:$B$3000,HeatGen!U$2,'Energy balance options'!$A$7:$A$3000,HeatGen!$A1620)</f>
        <v>0</v>
      </c>
      <c r="V1620">
        <f>SUMIFS('Energy balance options'!$G$7:$G$3000,'Energy balance options'!$B$7:$B$3000,HeatGen!V$2,'Energy balance options'!$A$7:$A$3000,HeatGen!$A1620)</f>
        <v>0</v>
      </c>
      <c r="W1620">
        <f>SUMIFS('Energy balance options'!$G$7:$G$3000,'Energy balance options'!$B$7:$B$3000,HeatGen!W$2,'Energy balance options'!$A$7:$A$3000,HeatGen!$A1620)</f>
        <v>0</v>
      </c>
      <c r="X1620">
        <f>SUMIFS('Energy balance options'!$G$7:$G$3000,'Energy balance options'!$B$7:$B$3000,HeatGen!X$2,'Energy balance options'!$A$7:$A$3000,HeatGen!$A1620)</f>
        <v>0</v>
      </c>
      <c r="AG1620">
        <f t="shared" si="313"/>
        <v>0</v>
      </c>
      <c r="AH1620">
        <f t="shared" si="314"/>
        <v>0</v>
      </c>
      <c r="AI1620">
        <f t="shared" si="315"/>
        <v>0</v>
      </c>
      <c r="AJ1620">
        <f t="shared" si="316"/>
        <v>0</v>
      </c>
      <c r="AK1620">
        <f t="shared" si="317"/>
        <v>0</v>
      </c>
      <c r="AL1620">
        <f t="shared" si="318"/>
        <v>0</v>
      </c>
      <c r="AM1620">
        <f t="shared" si="319"/>
        <v>0</v>
      </c>
      <c r="AN1620">
        <f t="shared" si="320"/>
        <v>0</v>
      </c>
      <c r="AO1620">
        <f t="shared" si="321"/>
        <v>0</v>
      </c>
    </row>
    <row r="1621" spans="1:41" x14ac:dyDescent="0.2">
      <c r="A1621" s="9">
        <f>'Cost per option'!A1629</f>
        <v>0</v>
      </c>
      <c r="B1621" t="str">
        <f>_xlfn.IFNA(VLOOKUP(A1621,'Energy balance options'!A$7:C$3000,3,FALSE),"")</f>
        <v/>
      </c>
      <c r="C1621">
        <f>SUMIFS('Energy balance options'!$F$7:$F$3000,'Energy balance options'!$B$7:$B$3000,HeatGen!C$2,'Energy balance options'!$A$7:$A$3000,HeatGen!$A1621)</f>
        <v>0</v>
      </c>
      <c r="D1621">
        <f>SUMIFS('Energy balance options'!$F$7:$F$3000,'Energy balance options'!$B$7:$B$3000,HeatGen!D$2,'Energy balance options'!$A$7:$A$3000,HeatGen!$A1621)</f>
        <v>0</v>
      </c>
      <c r="E1621">
        <f>SUMIFS('Energy balance options'!$F$7:$F$3000,'Energy balance options'!$B$7:$B$3000,HeatGen!E$2,'Energy balance options'!$A$7:$A$3000,HeatGen!$A1621)</f>
        <v>0</v>
      </c>
      <c r="F1621">
        <f>SUMIFS('Energy balance options'!$F$7:$F$3000,'Energy balance options'!$B$7:$B$3000,HeatGen!F$2,'Energy balance options'!$A$7:$A$3000,HeatGen!$A1621)</f>
        <v>0</v>
      </c>
      <c r="G1621">
        <f>SUMIFS('Energy balance options'!$F$7:$F$3000,'Energy balance options'!$B$7:$B$3000,HeatGen!G$2,'Energy balance options'!$A$7:$A$3000,HeatGen!$A1621)</f>
        <v>0</v>
      </c>
      <c r="H1621">
        <f>SUMIFS('Energy balance options'!$F$7:$F$3000,'Energy balance options'!$B$7:$B$3000,HeatGen!H$2,'Energy balance options'!$A$7:$A$3000,HeatGen!$A1621)</f>
        <v>0</v>
      </c>
      <c r="I1621">
        <f>SUMIFS('Energy balance options'!$F$7:$F$3000,'Energy balance options'!$B$7:$B$3000,HeatGen!I$2,'Energy balance options'!$A$7:$A$3000,HeatGen!$A1621)</f>
        <v>0</v>
      </c>
      <c r="J1621">
        <f>SUMIFS('Energy balance options'!$F$7:$F$3000,'Energy balance options'!$B$7:$B$3000,HeatGen!J$2,'Energy balance options'!$A$7:$A$3000,HeatGen!$A1621)</f>
        <v>0</v>
      </c>
      <c r="K1621">
        <f>SUMIFS('Energy balance options'!$F$7:$F$3000,'Energy balance options'!$B$7:$B$3000,HeatGen!K$2,'Energy balance options'!$A$7:$A$3000,HeatGen!$A1621)</f>
        <v>0</v>
      </c>
      <c r="L1621">
        <f>SUMIFS('Energy balance options'!$F$7:$F$3000,'Energy balance options'!$B$7:$B$3000,HeatGen!L$2,'Energy balance options'!$A$7:$A$3000,HeatGen!$A1621)</f>
        <v>0</v>
      </c>
      <c r="M1621">
        <f>SUMIFS('Energy balance options'!$F$7:$F$3000,'Energy balance options'!$B$7:$B$3000,HeatGen!M$2,'Energy balance options'!$A$7:$A$3000,HeatGen!$A1621)</f>
        <v>0</v>
      </c>
      <c r="N1621">
        <f>SUMIFS('Energy balance options'!$F$7:$F$3000,'Energy balance options'!$B$7:$B$3000,HeatGen!N$2,'Energy balance options'!$A$7:$A$3000,HeatGen!$A1621)</f>
        <v>0</v>
      </c>
      <c r="P1621">
        <f>SUMIFS('Energy balance options'!$F$7:$F$3000,'Energy balance options'!$B$7:$B$3000,HeatGen!P$2,'Energy balance options'!$A$7:$A$3000,HeatGen!$A1621)</f>
        <v>0</v>
      </c>
      <c r="Q1621">
        <f>SUMIFS('Energy balance options'!$F$7:$F$3000,'Energy balance options'!$B$7:$B$3000,HeatGen!Q$2,'Energy balance options'!$A$7:$A$3000,HeatGen!$A1621)</f>
        <v>0</v>
      </c>
      <c r="R1621">
        <f>SUMIFS('Energy balance options'!$F$7:$F$3000,'Energy balance options'!$B$7:$B$3000,HeatGen!R$2,'Energy balance options'!$A$7:$A$3000,HeatGen!$A1621)</f>
        <v>0</v>
      </c>
      <c r="S1621">
        <f>SUMIFS('Energy balance options'!$G$7:$G$3000,'Energy balance options'!$B$7:$B$3000,HeatGen!S$2,'Energy balance options'!$A$7:$A$3000,HeatGen!$A1621)</f>
        <v>0</v>
      </c>
      <c r="T1621">
        <f>SUMIFS('Energy balance options'!$G$7:$G$3000,'Energy balance options'!$B$7:$B$3000,HeatGen!T$2,'Energy balance options'!$A$7:$A$3000,HeatGen!$A1621)</f>
        <v>0</v>
      </c>
      <c r="U1621">
        <f>SUMIFS('Energy balance options'!$G$7:$G$3000,'Energy balance options'!$B$7:$B$3000,HeatGen!U$2,'Energy balance options'!$A$7:$A$3000,HeatGen!$A1621)</f>
        <v>0</v>
      </c>
      <c r="V1621">
        <f>SUMIFS('Energy balance options'!$G$7:$G$3000,'Energy balance options'!$B$7:$B$3000,HeatGen!V$2,'Energy balance options'!$A$7:$A$3000,HeatGen!$A1621)</f>
        <v>0</v>
      </c>
      <c r="W1621">
        <f>SUMIFS('Energy balance options'!$G$7:$G$3000,'Energy balance options'!$B$7:$B$3000,HeatGen!W$2,'Energy balance options'!$A$7:$A$3000,HeatGen!$A1621)</f>
        <v>0</v>
      </c>
      <c r="X1621">
        <f>SUMIFS('Energy balance options'!$G$7:$G$3000,'Energy balance options'!$B$7:$B$3000,HeatGen!X$2,'Energy balance options'!$A$7:$A$3000,HeatGen!$A1621)</f>
        <v>0</v>
      </c>
      <c r="AG1621">
        <f t="shared" si="313"/>
        <v>0</v>
      </c>
      <c r="AH1621">
        <f t="shared" si="314"/>
        <v>0</v>
      </c>
      <c r="AI1621">
        <f t="shared" si="315"/>
        <v>0</v>
      </c>
      <c r="AJ1621">
        <f t="shared" si="316"/>
        <v>0</v>
      </c>
      <c r="AK1621">
        <f t="shared" si="317"/>
        <v>0</v>
      </c>
      <c r="AL1621">
        <f t="shared" si="318"/>
        <v>0</v>
      </c>
      <c r="AM1621">
        <f t="shared" si="319"/>
        <v>0</v>
      </c>
      <c r="AN1621">
        <f t="shared" si="320"/>
        <v>0</v>
      </c>
      <c r="AO1621">
        <f t="shared" si="321"/>
        <v>0</v>
      </c>
    </row>
    <row r="1622" spans="1:41" x14ac:dyDescent="0.2">
      <c r="A1622" s="9">
        <f>'Cost per option'!A1630</f>
        <v>0</v>
      </c>
      <c r="B1622" t="str">
        <f>_xlfn.IFNA(VLOOKUP(A1622,'Energy balance options'!A$7:C$3000,3,FALSE),"")</f>
        <v/>
      </c>
      <c r="C1622">
        <f>SUMIFS('Energy balance options'!$F$7:$F$3000,'Energy balance options'!$B$7:$B$3000,HeatGen!C$2,'Energy balance options'!$A$7:$A$3000,HeatGen!$A1622)</f>
        <v>0</v>
      </c>
      <c r="D1622">
        <f>SUMIFS('Energy balance options'!$F$7:$F$3000,'Energy balance options'!$B$7:$B$3000,HeatGen!D$2,'Energy balance options'!$A$7:$A$3000,HeatGen!$A1622)</f>
        <v>0</v>
      </c>
      <c r="E1622">
        <f>SUMIFS('Energy balance options'!$F$7:$F$3000,'Energy balance options'!$B$7:$B$3000,HeatGen!E$2,'Energy balance options'!$A$7:$A$3000,HeatGen!$A1622)</f>
        <v>0</v>
      </c>
      <c r="F1622">
        <f>SUMIFS('Energy balance options'!$F$7:$F$3000,'Energy balance options'!$B$7:$B$3000,HeatGen!F$2,'Energy balance options'!$A$7:$A$3000,HeatGen!$A1622)</f>
        <v>0</v>
      </c>
      <c r="G1622">
        <f>SUMIFS('Energy balance options'!$F$7:$F$3000,'Energy balance options'!$B$7:$B$3000,HeatGen!G$2,'Energy balance options'!$A$7:$A$3000,HeatGen!$A1622)</f>
        <v>0</v>
      </c>
      <c r="H1622">
        <f>SUMIFS('Energy balance options'!$F$7:$F$3000,'Energy balance options'!$B$7:$B$3000,HeatGen!H$2,'Energy balance options'!$A$7:$A$3000,HeatGen!$A1622)</f>
        <v>0</v>
      </c>
      <c r="I1622">
        <f>SUMIFS('Energy balance options'!$F$7:$F$3000,'Energy balance options'!$B$7:$B$3000,HeatGen!I$2,'Energy balance options'!$A$7:$A$3000,HeatGen!$A1622)</f>
        <v>0</v>
      </c>
      <c r="J1622">
        <f>SUMIFS('Energy balance options'!$F$7:$F$3000,'Energy balance options'!$B$7:$B$3000,HeatGen!J$2,'Energy balance options'!$A$7:$A$3000,HeatGen!$A1622)</f>
        <v>0</v>
      </c>
      <c r="K1622">
        <f>SUMIFS('Energy balance options'!$F$7:$F$3000,'Energy balance options'!$B$7:$B$3000,HeatGen!K$2,'Energy balance options'!$A$7:$A$3000,HeatGen!$A1622)</f>
        <v>0</v>
      </c>
      <c r="L1622">
        <f>SUMIFS('Energy balance options'!$F$7:$F$3000,'Energy balance options'!$B$7:$B$3000,HeatGen!L$2,'Energy balance options'!$A$7:$A$3000,HeatGen!$A1622)</f>
        <v>0</v>
      </c>
      <c r="M1622">
        <f>SUMIFS('Energy balance options'!$F$7:$F$3000,'Energy balance options'!$B$7:$B$3000,HeatGen!M$2,'Energy balance options'!$A$7:$A$3000,HeatGen!$A1622)</f>
        <v>0</v>
      </c>
      <c r="N1622">
        <f>SUMIFS('Energy balance options'!$F$7:$F$3000,'Energy balance options'!$B$7:$B$3000,HeatGen!N$2,'Energy balance options'!$A$7:$A$3000,HeatGen!$A1622)</f>
        <v>0</v>
      </c>
      <c r="P1622">
        <f>SUMIFS('Energy balance options'!$F$7:$F$3000,'Energy balance options'!$B$7:$B$3000,HeatGen!P$2,'Energy balance options'!$A$7:$A$3000,HeatGen!$A1622)</f>
        <v>0</v>
      </c>
      <c r="Q1622">
        <f>SUMIFS('Energy balance options'!$F$7:$F$3000,'Energy balance options'!$B$7:$B$3000,HeatGen!Q$2,'Energy balance options'!$A$7:$A$3000,HeatGen!$A1622)</f>
        <v>0</v>
      </c>
      <c r="R1622">
        <f>SUMIFS('Energy balance options'!$F$7:$F$3000,'Energy balance options'!$B$7:$B$3000,HeatGen!R$2,'Energy balance options'!$A$7:$A$3000,HeatGen!$A1622)</f>
        <v>0</v>
      </c>
      <c r="S1622">
        <f>SUMIFS('Energy balance options'!$G$7:$G$3000,'Energy balance options'!$B$7:$B$3000,HeatGen!S$2,'Energy balance options'!$A$7:$A$3000,HeatGen!$A1622)</f>
        <v>0</v>
      </c>
      <c r="T1622">
        <f>SUMIFS('Energy balance options'!$G$7:$G$3000,'Energy balance options'!$B$7:$B$3000,HeatGen!T$2,'Energy balance options'!$A$7:$A$3000,HeatGen!$A1622)</f>
        <v>0</v>
      </c>
      <c r="U1622">
        <f>SUMIFS('Energy balance options'!$G$7:$G$3000,'Energy balance options'!$B$7:$B$3000,HeatGen!U$2,'Energy balance options'!$A$7:$A$3000,HeatGen!$A1622)</f>
        <v>0</v>
      </c>
      <c r="V1622">
        <f>SUMIFS('Energy balance options'!$G$7:$G$3000,'Energy balance options'!$B$7:$B$3000,HeatGen!V$2,'Energy balance options'!$A$7:$A$3000,HeatGen!$A1622)</f>
        <v>0</v>
      </c>
      <c r="W1622">
        <f>SUMIFS('Energy balance options'!$G$7:$G$3000,'Energy balance options'!$B$7:$B$3000,HeatGen!W$2,'Energy balance options'!$A$7:$A$3000,HeatGen!$A1622)</f>
        <v>0</v>
      </c>
      <c r="X1622">
        <f>SUMIFS('Energy balance options'!$G$7:$G$3000,'Energy balance options'!$B$7:$B$3000,HeatGen!X$2,'Energy balance options'!$A$7:$A$3000,HeatGen!$A1622)</f>
        <v>0</v>
      </c>
      <c r="AG1622">
        <f t="shared" si="313"/>
        <v>0</v>
      </c>
      <c r="AH1622">
        <f t="shared" si="314"/>
        <v>0</v>
      </c>
      <c r="AI1622">
        <f t="shared" si="315"/>
        <v>0</v>
      </c>
      <c r="AJ1622">
        <f t="shared" si="316"/>
        <v>0</v>
      </c>
      <c r="AK1622">
        <f t="shared" si="317"/>
        <v>0</v>
      </c>
      <c r="AL1622">
        <f t="shared" si="318"/>
        <v>0</v>
      </c>
      <c r="AM1622">
        <f t="shared" si="319"/>
        <v>0</v>
      </c>
      <c r="AN1622">
        <f t="shared" si="320"/>
        <v>0</v>
      </c>
      <c r="AO1622">
        <f t="shared" si="321"/>
        <v>0</v>
      </c>
    </row>
    <row r="1623" spans="1:41" x14ac:dyDescent="0.2">
      <c r="A1623" s="9">
        <f>'Cost per option'!A1631</f>
        <v>0</v>
      </c>
      <c r="B1623" t="str">
        <f>_xlfn.IFNA(VLOOKUP(A1623,'Energy balance options'!A$7:C$3000,3,FALSE),"")</f>
        <v/>
      </c>
      <c r="C1623">
        <f>SUMIFS('Energy balance options'!$F$7:$F$3000,'Energy balance options'!$B$7:$B$3000,HeatGen!C$2,'Energy balance options'!$A$7:$A$3000,HeatGen!$A1623)</f>
        <v>0</v>
      </c>
      <c r="D1623">
        <f>SUMIFS('Energy balance options'!$F$7:$F$3000,'Energy balance options'!$B$7:$B$3000,HeatGen!D$2,'Energy balance options'!$A$7:$A$3000,HeatGen!$A1623)</f>
        <v>0</v>
      </c>
      <c r="E1623">
        <f>SUMIFS('Energy balance options'!$F$7:$F$3000,'Energy balance options'!$B$7:$B$3000,HeatGen!E$2,'Energy balance options'!$A$7:$A$3000,HeatGen!$A1623)</f>
        <v>0</v>
      </c>
      <c r="F1623">
        <f>SUMIFS('Energy balance options'!$F$7:$F$3000,'Energy balance options'!$B$7:$B$3000,HeatGen!F$2,'Energy balance options'!$A$7:$A$3000,HeatGen!$A1623)</f>
        <v>0</v>
      </c>
      <c r="G1623">
        <f>SUMIFS('Energy balance options'!$F$7:$F$3000,'Energy balance options'!$B$7:$B$3000,HeatGen!G$2,'Energy balance options'!$A$7:$A$3000,HeatGen!$A1623)</f>
        <v>0</v>
      </c>
      <c r="H1623">
        <f>SUMIFS('Energy balance options'!$F$7:$F$3000,'Energy balance options'!$B$7:$B$3000,HeatGen!H$2,'Energy balance options'!$A$7:$A$3000,HeatGen!$A1623)</f>
        <v>0</v>
      </c>
      <c r="I1623">
        <f>SUMIFS('Energy balance options'!$F$7:$F$3000,'Energy balance options'!$B$7:$B$3000,HeatGen!I$2,'Energy balance options'!$A$7:$A$3000,HeatGen!$A1623)</f>
        <v>0</v>
      </c>
      <c r="J1623">
        <f>SUMIFS('Energy balance options'!$F$7:$F$3000,'Energy balance options'!$B$7:$B$3000,HeatGen!J$2,'Energy balance options'!$A$7:$A$3000,HeatGen!$A1623)</f>
        <v>0</v>
      </c>
      <c r="K1623">
        <f>SUMIFS('Energy balance options'!$F$7:$F$3000,'Energy balance options'!$B$7:$B$3000,HeatGen!K$2,'Energy balance options'!$A$7:$A$3000,HeatGen!$A1623)</f>
        <v>0</v>
      </c>
      <c r="L1623">
        <f>SUMIFS('Energy balance options'!$F$7:$F$3000,'Energy balance options'!$B$7:$B$3000,HeatGen!L$2,'Energy balance options'!$A$7:$A$3000,HeatGen!$A1623)</f>
        <v>0</v>
      </c>
      <c r="M1623">
        <f>SUMIFS('Energy balance options'!$F$7:$F$3000,'Energy balance options'!$B$7:$B$3000,HeatGen!M$2,'Energy balance options'!$A$7:$A$3000,HeatGen!$A1623)</f>
        <v>0</v>
      </c>
      <c r="N1623">
        <f>SUMIFS('Energy balance options'!$F$7:$F$3000,'Energy balance options'!$B$7:$B$3000,HeatGen!N$2,'Energy balance options'!$A$7:$A$3000,HeatGen!$A1623)</f>
        <v>0</v>
      </c>
      <c r="P1623">
        <f>SUMIFS('Energy balance options'!$F$7:$F$3000,'Energy balance options'!$B$7:$B$3000,HeatGen!P$2,'Energy balance options'!$A$7:$A$3000,HeatGen!$A1623)</f>
        <v>0</v>
      </c>
      <c r="Q1623">
        <f>SUMIFS('Energy balance options'!$F$7:$F$3000,'Energy balance options'!$B$7:$B$3000,HeatGen!Q$2,'Energy balance options'!$A$7:$A$3000,HeatGen!$A1623)</f>
        <v>0</v>
      </c>
      <c r="R1623">
        <f>SUMIFS('Energy balance options'!$F$7:$F$3000,'Energy balance options'!$B$7:$B$3000,HeatGen!R$2,'Energy balance options'!$A$7:$A$3000,HeatGen!$A1623)</f>
        <v>0</v>
      </c>
      <c r="S1623">
        <f>SUMIFS('Energy balance options'!$G$7:$G$3000,'Energy balance options'!$B$7:$B$3000,HeatGen!S$2,'Energy balance options'!$A$7:$A$3000,HeatGen!$A1623)</f>
        <v>0</v>
      </c>
      <c r="T1623">
        <f>SUMIFS('Energy balance options'!$G$7:$G$3000,'Energy balance options'!$B$7:$B$3000,HeatGen!T$2,'Energy balance options'!$A$7:$A$3000,HeatGen!$A1623)</f>
        <v>0</v>
      </c>
      <c r="U1623">
        <f>SUMIFS('Energy balance options'!$G$7:$G$3000,'Energy balance options'!$B$7:$B$3000,HeatGen!U$2,'Energy balance options'!$A$7:$A$3000,HeatGen!$A1623)</f>
        <v>0</v>
      </c>
      <c r="V1623">
        <f>SUMIFS('Energy balance options'!$G$7:$G$3000,'Energy balance options'!$B$7:$B$3000,HeatGen!V$2,'Energy balance options'!$A$7:$A$3000,HeatGen!$A1623)</f>
        <v>0</v>
      </c>
      <c r="W1623">
        <f>SUMIFS('Energy balance options'!$G$7:$G$3000,'Energy balance options'!$B$7:$B$3000,HeatGen!W$2,'Energy balance options'!$A$7:$A$3000,HeatGen!$A1623)</f>
        <v>0</v>
      </c>
      <c r="X1623">
        <f>SUMIFS('Energy balance options'!$G$7:$G$3000,'Energy balance options'!$B$7:$B$3000,HeatGen!X$2,'Energy balance options'!$A$7:$A$3000,HeatGen!$A1623)</f>
        <v>0</v>
      </c>
      <c r="AG1623">
        <f t="shared" si="313"/>
        <v>0</v>
      </c>
      <c r="AH1623">
        <f t="shared" si="314"/>
        <v>0</v>
      </c>
      <c r="AI1623">
        <f t="shared" si="315"/>
        <v>0</v>
      </c>
      <c r="AJ1623">
        <f t="shared" si="316"/>
        <v>0</v>
      </c>
      <c r="AK1623">
        <f t="shared" si="317"/>
        <v>0</v>
      </c>
      <c r="AL1623">
        <f t="shared" si="318"/>
        <v>0</v>
      </c>
      <c r="AM1623">
        <f t="shared" si="319"/>
        <v>0</v>
      </c>
      <c r="AN1623">
        <f t="shared" si="320"/>
        <v>0</v>
      </c>
      <c r="AO1623">
        <f t="shared" si="321"/>
        <v>0</v>
      </c>
    </row>
    <row r="1624" spans="1:41" x14ac:dyDescent="0.2">
      <c r="A1624" s="9">
        <f>'Cost per option'!A1632</f>
        <v>0</v>
      </c>
      <c r="B1624" t="str">
        <f>_xlfn.IFNA(VLOOKUP(A1624,'Energy balance options'!A$7:C$3000,3,FALSE),"")</f>
        <v/>
      </c>
      <c r="C1624">
        <f>SUMIFS('Energy balance options'!$F$7:$F$3000,'Energy balance options'!$B$7:$B$3000,HeatGen!C$2,'Energy balance options'!$A$7:$A$3000,HeatGen!$A1624)</f>
        <v>0</v>
      </c>
      <c r="D1624">
        <f>SUMIFS('Energy balance options'!$F$7:$F$3000,'Energy balance options'!$B$7:$B$3000,HeatGen!D$2,'Energy balance options'!$A$7:$A$3000,HeatGen!$A1624)</f>
        <v>0</v>
      </c>
      <c r="E1624">
        <f>SUMIFS('Energy balance options'!$F$7:$F$3000,'Energy balance options'!$B$7:$B$3000,HeatGen!E$2,'Energy balance options'!$A$7:$A$3000,HeatGen!$A1624)</f>
        <v>0</v>
      </c>
      <c r="F1624">
        <f>SUMIFS('Energy balance options'!$F$7:$F$3000,'Energy balance options'!$B$7:$B$3000,HeatGen!F$2,'Energy balance options'!$A$7:$A$3000,HeatGen!$A1624)</f>
        <v>0</v>
      </c>
      <c r="G1624">
        <f>SUMIFS('Energy balance options'!$F$7:$F$3000,'Energy balance options'!$B$7:$B$3000,HeatGen!G$2,'Energy balance options'!$A$7:$A$3000,HeatGen!$A1624)</f>
        <v>0</v>
      </c>
      <c r="H1624">
        <f>SUMIFS('Energy balance options'!$F$7:$F$3000,'Energy balance options'!$B$7:$B$3000,HeatGen!H$2,'Energy balance options'!$A$7:$A$3000,HeatGen!$A1624)</f>
        <v>0</v>
      </c>
      <c r="I1624">
        <f>SUMIFS('Energy balance options'!$F$7:$F$3000,'Energy balance options'!$B$7:$B$3000,HeatGen!I$2,'Energy balance options'!$A$7:$A$3000,HeatGen!$A1624)</f>
        <v>0</v>
      </c>
      <c r="J1624">
        <f>SUMIFS('Energy balance options'!$F$7:$F$3000,'Energy balance options'!$B$7:$B$3000,HeatGen!J$2,'Energy balance options'!$A$7:$A$3000,HeatGen!$A1624)</f>
        <v>0</v>
      </c>
      <c r="K1624">
        <f>SUMIFS('Energy balance options'!$F$7:$F$3000,'Energy balance options'!$B$7:$B$3000,HeatGen!K$2,'Energy balance options'!$A$7:$A$3000,HeatGen!$A1624)</f>
        <v>0</v>
      </c>
      <c r="L1624">
        <f>SUMIFS('Energy balance options'!$F$7:$F$3000,'Energy balance options'!$B$7:$B$3000,HeatGen!L$2,'Energy balance options'!$A$7:$A$3000,HeatGen!$A1624)</f>
        <v>0</v>
      </c>
      <c r="M1624">
        <f>SUMIFS('Energy balance options'!$F$7:$F$3000,'Energy balance options'!$B$7:$B$3000,HeatGen!M$2,'Energy balance options'!$A$7:$A$3000,HeatGen!$A1624)</f>
        <v>0</v>
      </c>
      <c r="N1624">
        <f>SUMIFS('Energy balance options'!$F$7:$F$3000,'Energy balance options'!$B$7:$B$3000,HeatGen!N$2,'Energy balance options'!$A$7:$A$3000,HeatGen!$A1624)</f>
        <v>0</v>
      </c>
      <c r="P1624">
        <f>SUMIFS('Energy balance options'!$F$7:$F$3000,'Energy balance options'!$B$7:$B$3000,HeatGen!P$2,'Energy balance options'!$A$7:$A$3000,HeatGen!$A1624)</f>
        <v>0</v>
      </c>
      <c r="Q1624">
        <f>SUMIFS('Energy balance options'!$F$7:$F$3000,'Energy balance options'!$B$7:$B$3000,HeatGen!Q$2,'Energy balance options'!$A$7:$A$3000,HeatGen!$A1624)</f>
        <v>0</v>
      </c>
      <c r="R1624">
        <f>SUMIFS('Energy balance options'!$F$7:$F$3000,'Energy balance options'!$B$7:$B$3000,HeatGen!R$2,'Energy balance options'!$A$7:$A$3000,HeatGen!$A1624)</f>
        <v>0</v>
      </c>
      <c r="S1624">
        <f>SUMIFS('Energy balance options'!$G$7:$G$3000,'Energy balance options'!$B$7:$B$3000,HeatGen!S$2,'Energy balance options'!$A$7:$A$3000,HeatGen!$A1624)</f>
        <v>0</v>
      </c>
      <c r="T1624">
        <f>SUMIFS('Energy balance options'!$G$7:$G$3000,'Energy balance options'!$B$7:$B$3000,HeatGen!T$2,'Energy balance options'!$A$7:$A$3000,HeatGen!$A1624)</f>
        <v>0</v>
      </c>
      <c r="U1624">
        <f>SUMIFS('Energy balance options'!$G$7:$G$3000,'Energy balance options'!$B$7:$B$3000,HeatGen!U$2,'Energy balance options'!$A$7:$A$3000,HeatGen!$A1624)</f>
        <v>0</v>
      </c>
      <c r="V1624">
        <f>SUMIFS('Energy balance options'!$G$7:$G$3000,'Energy balance options'!$B$7:$B$3000,HeatGen!V$2,'Energy balance options'!$A$7:$A$3000,HeatGen!$A1624)</f>
        <v>0</v>
      </c>
      <c r="W1624">
        <f>SUMIFS('Energy balance options'!$G$7:$G$3000,'Energy balance options'!$B$7:$B$3000,HeatGen!W$2,'Energy balance options'!$A$7:$A$3000,HeatGen!$A1624)</f>
        <v>0</v>
      </c>
      <c r="X1624">
        <f>SUMIFS('Energy balance options'!$G$7:$G$3000,'Energy balance options'!$B$7:$B$3000,HeatGen!X$2,'Energy balance options'!$A$7:$A$3000,HeatGen!$A1624)</f>
        <v>0</v>
      </c>
      <c r="AG1624">
        <f t="shared" si="313"/>
        <v>0</v>
      </c>
      <c r="AH1624">
        <f t="shared" si="314"/>
        <v>0</v>
      </c>
      <c r="AI1624">
        <f t="shared" si="315"/>
        <v>0</v>
      </c>
      <c r="AJ1624">
        <f t="shared" si="316"/>
        <v>0</v>
      </c>
      <c r="AK1624">
        <f t="shared" si="317"/>
        <v>0</v>
      </c>
      <c r="AL1624">
        <f t="shared" si="318"/>
        <v>0</v>
      </c>
      <c r="AM1624">
        <f t="shared" si="319"/>
        <v>0</v>
      </c>
      <c r="AN1624">
        <f t="shared" si="320"/>
        <v>0</v>
      </c>
      <c r="AO1624">
        <f t="shared" si="321"/>
        <v>0</v>
      </c>
    </row>
    <row r="1625" spans="1:41" x14ac:dyDescent="0.2">
      <c r="A1625" s="9">
        <f>'Cost per option'!A1633</f>
        <v>0</v>
      </c>
      <c r="B1625" t="str">
        <f>_xlfn.IFNA(VLOOKUP(A1625,'Energy balance options'!A$7:C$3000,3,FALSE),"")</f>
        <v/>
      </c>
      <c r="C1625">
        <f>SUMIFS('Energy balance options'!$F$7:$F$3000,'Energy balance options'!$B$7:$B$3000,HeatGen!C$2,'Energy balance options'!$A$7:$A$3000,HeatGen!$A1625)</f>
        <v>0</v>
      </c>
      <c r="D1625">
        <f>SUMIFS('Energy balance options'!$F$7:$F$3000,'Energy balance options'!$B$7:$B$3000,HeatGen!D$2,'Energy balance options'!$A$7:$A$3000,HeatGen!$A1625)</f>
        <v>0</v>
      </c>
      <c r="E1625">
        <f>SUMIFS('Energy balance options'!$F$7:$F$3000,'Energy balance options'!$B$7:$B$3000,HeatGen!E$2,'Energy balance options'!$A$7:$A$3000,HeatGen!$A1625)</f>
        <v>0</v>
      </c>
      <c r="F1625">
        <f>SUMIFS('Energy balance options'!$F$7:$F$3000,'Energy balance options'!$B$7:$B$3000,HeatGen!F$2,'Energy balance options'!$A$7:$A$3000,HeatGen!$A1625)</f>
        <v>0</v>
      </c>
      <c r="G1625">
        <f>SUMIFS('Energy balance options'!$F$7:$F$3000,'Energy balance options'!$B$7:$B$3000,HeatGen!G$2,'Energy balance options'!$A$7:$A$3000,HeatGen!$A1625)</f>
        <v>0</v>
      </c>
      <c r="H1625">
        <f>SUMIFS('Energy balance options'!$F$7:$F$3000,'Energy balance options'!$B$7:$B$3000,HeatGen!H$2,'Energy balance options'!$A$7:$A$3000,HeatGen!$A1625)</f>
        <v>0</v>
      </c>
      <c r="I1625">
        <f>SUMIFS('Energy balance options'!$F$7:$F$3000,'Energy balance options'!$B$7:$B$3000,HeatGen!I$2,'Energy balance options'!$A$7:$A$3000,HeatGen!$A1625)</f>
        <v>0</v>
      </c>
      <c r="J1625">
        <f>SUMIFS('Energy balance options'!$F$7:$F$3000,'Energy balance options'!$B$7:$B$3000,HeatGen!J$2,'Energy balance options'!$A$7:$A$3000,HeatGen!$A1625)</f>
        <v>0</v>
      </c>
      <c r="K1625">
        <f>SUMIFS('Energy balance options'!$F$7:$F$3000,'Energy balance options'!$B$7:$B$3000,HeatGen!K$2,'Energy balance options'!$A$7:$A$3000,HeatGen!$A1625)</f>
        <v>0</v>
      </c>
      <c r="L1625">
        <f>SUMIFS('Energy balance options'!$F$7:$F$3000,'Energy balance options'!$B$7:$B$3000,HeatGen!L$2,'Energy balance options'!$A$7:$A$3000,HeatGen!$A1625)</f>
        <v>0</v>
      </c>
      <c r="M1625">
        <f>SUMIFS('Energy balance options'!$F$7:$F$3000,'Energy balance options'!$B$7:$B$3000,HeatGen!M$2,'Energy balance options'!$A$7:$A$3000,HeatGen!$A1625)</f>
        <v>0</v>
      </c>
      <c r="N1625">
        <f>SUMIFS('Energy balance options'!$F$7:$F$3000,'Energy balance options'!$B$7:$B$3000,HeatGen!N$2,'Energy balance options'!$A$7:$A$3000,HeatGen!$A1625)</f>
        <v>0</v>
      </c>
      <c r="P1625">
        <f>SUMIFS('Energy balance options'!$F$7:$F$3000,'Energy balance options'!$B$7:$B$3000,HeatGen!P$2,'Energy balance options'!$A$7:$A$3000,HeatGen!$A1625)</f>
        <v>0</v>
      </c>
      <c r="Q1625">
        <f>SUMIFS('Energy balance options'!$F$7:$F$3000,'Energy balance options'!$B$7:$B$3000,HeatGen!Q$2,'Energy balance options'!$A$7:$A$3000,HeatGen!$A1625)</f>
        <v>0</v>
      </c>
      <c r="R1625">
        <f>SUMIFS('Energy balance options'!$F$7:$F$3000,'Energy balance options'!$B$7:$B$3000,HeatGen!R$2,'Energy balance options'!$A$7:$A$3000,HeatGen!$A1625)</f>
        <v>0</v>
      </c>
      <c r="S1625">
        <f>SUMIFS('Energy balance options'!$G$7:$G$3000,'Energy balance options'!$B$7:$B$3000,HeatGen!S$2,'Energy balance options'!$A$7:$A$3000,HeatGen!$A1625)</f>
        <v>0</v>
      </c>
      <c r="T1625">
        <f>SUMIFS('Energy balance options'!$G$7:$G$3000,'Energy balance options'!$B$7:$B$3000,HeatGen!T$2,'Energy balance options'!$A$7:$A$3000,HeatGen!$A1625)</f>
        <v>0</v>
      </c>
      <c r="U1625">
        <f>SUMIFS('Energy balance options'!$G$7:$G$3000,'Energy balance options'!$B$7:$B$3000,HeatGen!U$2,'Energy balance options'!$A$7:$A$3000,HeatGen!$A1625)</f>
        <v>0</v>
      </c>
      <c r="V1625">
        <f>SUMIFS('Energy balance options'!$G$7:$G$3000,'Energy balance options'!$B$7:$B$3000,HeatGen!V$2,'Energy balance options'!$A$7:$A$3000,HeatGen!$A1625)</f>
        <v>0</v>
      </c>
      <c r="W1625">
        <f>SUMIFS('Energy balance options'!$G$7:$G$3000,'Energy balance options'!$B$7:$B$3000,HeatGen!W$2,'Energy balance options'!$A$7:$A$3000,HeatGen!$A1625)</f>
        <v>0</v>
      </c>
      <c r="X1625">
        <f>SUMIFS('Energy balance options'!$G$7:$G$3000,'Energy balance options'!$B$7:$B$3000,HeatGen!X$2,'Energy balance options'!$A$7:$A$3000,HeatGen!$A1625)</f>
        <v>0</v>
      </c>
      <c r="AG1625">
        <f t="shared" si="313"/>
        <v>0</v>
      </c>
      <c r="AH1625">
        <f t="shared" si="314"/>
        <v>0</v>
      </c>
      <c r="AI1625">
        <f t="shared" si="315"/>
        <v>0</v>
      </c>
      <c r="AJ1625">
        <f t="shared" si="316"/>
        <v>0</v>
      </c>
      <c r="AK1625">
        <f t="shared" si="317"/>
        <v>0</v>
      </c>
      <c r="AL1625">
        <f t="shared" si="318"/>
        <v>0</v>
      </c>
      <c r="AM1625">
        <f t="shared" si="319"/>
        <v>0</v>
      </c>
      <c r="AN1625">
        <f t="shared" si="320"/>
        <v>0</v>
      </c>
      <c r="AO1625">
        <f t="shared" si="321"/>
        <v>0</v>
      </c>
    </row>
    <row r="1626" spans="1:41" x14ac:dyDescent="0.2">
      <c r="A1626" s="9">
        <f>'Cost per option'!A1634</f>
        <v>0</v>
      </c>
      <c r="B1626" t="str">
        <f>_xlfn.IFNA(VLOOKUP(A1626,'Energy balance options'!A$7:C$3000,3,FALSE),"")</f>
        <v/>
      </c>
      <c r="C1626">
        <f>SUMIFS('Energy balance options'!$F$7:$F$3000,'Energy balance options'!$B$7:$B$3000,HeatGen!C$2,'Energy balance options'!$A$7:$A$3000,HeatGen!$A1626)</f>
        <v>0</v>
      </c>
      <c r="D1626">
        <f>SUMIFS('Energy balance options'!$F$7:$F$3000,'Energy balance options'!$B$7:$B$3000,HeatGen!D$2,'Energy balance options'!$A$7:$A$3000,HeatGen!$A1626)</f>
        <v>0</v>
      </c>
      <c r="E1626">
        <f>SUMIFS('Energy balance options'!$F$7:$F$3000,'Energy balance options'!$B$7:$B$3000,HeatGen!E$2,'Energy balance options'!$A$7:$A$3000,HeatGen!$A1626)</f>
        <v>0</v>
      </c>
      <c r="F1626">
        <f>SUMIFS('Energy balance options'!$F$7:$F$3000,'Energy balance options'!$B$7:$B$3000,HeatGen!F$2,'Energy balance options'!$A$7:$A$3000,HeatGen!$A1626)</f>
        <v>0</v>
      </c>
      <c r="G1626">
        <f>SUMIFS('Energy balance options'!$F$7:$F$3000,'Energy balance options'!$B$7:$B$3000,HeatGen!G$2,'Energy balance options'!$A$7:$A$3000,HeatGen!$A1626)</f>
        <v>0</v>
      </c>
      <c r="H1626">
        <f>SUMIFS('Energy balance options'!$F$7:$F$3000,'Energy balance options'!$B$7:$B$3000,HeatGen!H$2,'Energy balance options'!$A$7:$A$3000,HeatGen!$A1626)</f>
        <v>0</v>
      </c>
      <c r="I1626">
        <f>SUMIFS('Energy balance options'!$F$7:$F$3000,'Energy balance options'!$B$7:$B$3000,HeatGen!I$2,'Energy balance options'!$A$7:$A$3000,HeatGen!$A1626)</f>
        <v>0</v>
      </c>
      <c r="J1626">
        <f>SUMIFS('Energy balance options'!$F$7:$F$3000,'Energy balance options'!$B$7:$B$3000,HeatGen!J$2,'Energy balance options'!$A$7:$A$3000,HeatGen!$A1626)</f>
        <v>0</v>
      </c>
      <c r="K1626">
        <f>SUMIFS('Energy balance options'!$F$7:$F$3000,'Energy balance options'!$B$7:$B$3000,HeatGen!K$2,'Energy balance options'!$A$7:$A$3000,HeatGen!$A1626)</f>
        <v>0</v>
      </c>
      <c r="L1626">
        <f>SUMIFS('Energy balance options'!$F$7:$F$3000,'Energy balance options'!$B$7:$B$3000,HeatGen!L$2,'Energy balance options'!$A$7:$A$3000,HeatGen!$A1626)</f>
        <v>0</v>
      </c>
      <c r="M1626">
        <f>SUMIFS('Energy balance options'!$F$7:$F$3000,'Energy balance options'!$B$7:$B$3000,HeatGen!M$2,'Energy balance options'!$A$7:$A$3000,HeatGen!$A1626)</f>
        <v>0</v>
      </c>
      <c r="N1626">
        <f>SUMIFS('Energy balance options'!$F$7:$F$3000,'Energy balance options'!$B$7:$B$3000,HeatGen!N$2,'Energy balance options'!$A$7:$A$3000,HeatGen!$A1626)</f>
        <v>0</v>
      </c>
      <c r="P1626">
        <f>SUMIFS('Energy balance options'!$F$7:$F$3000,'Energy balance options'!$B$7:$B$3000,HeatGen!P$2,'Energy balance options'!$A$7:$A$3000,HeatGen!$A1626)</f>
        <v>0</v>
      </c>
      <c r="Q1626">
        <f>SUMIFS('Energy balance options'!$F$7:$F$3000,'Energy balance options'!$B$7:$B$3000,HeatGen!Q$2,'Energy balance options'!$A$7:$A$3000,HeatGen!$A1626)</f>
        <v>0</v>
      </c>
      <c r="R1626">
        <f>SUMIFS('Energy balance options'!$F$7:$F$3000,'Energy balance options'!$B$7:$B$3000,HeatGen!R$2,'Energy balance options'!$A$7:$A$3000,HeatGen!$A1626)</f>
        <v>0</v>
      </c>
      <c r="S1626">
        <f>SUMIFS('Energy balance options'!$G$7:$G$3000,'Energy balance options'!$B$7:$B$3000,HeatGen!S$2,'Energy balance options'!$A$7:$A$3000,HeatGen!$A1626)</f>
        <v>0</v>
      </c>
      <c r="T1626">
        <f>SUMIFS('Energy balance options'!$G$7:$G$3000,'Energy balance options'!$B$7:$B$3000,HeatGen!T$2,'Energy balance options'!$A$7:$A$3000,HeatGen!$A1626)</f>
        <v>0</v>
      </c>
      <c r="U1626">
        <f>SUMIFS('Energy balance options'!$G$7:$G$3000,'Energy balance options'!$B$7:$B$3000,HeatGen!U$2,'Energy balance options'!$A$7:$A$3000,HeatGen!$A1626)</f>
        <v>0</v>
      </c>
      <c r="V1626">
        <f>SUMIFS('Energy balance options'!$G$7:$G$3000,'Energy balance options'!$B$7:$B$3000,HeatGen!V$2,'Energy balance options'!$A$7:$A$3000,HeatGen!$A1626)</f>
        <v>0</v>
      </c>
      <c r="W1626">
        <f>SUMIFS('Energy balance options'!$G$7:$G$3000,'Energy balance options'!$B$7:$B$3000,HeatGen!W$2,'Energy balance options'!$A$7:$A$3000,HeatGen!$A1626)</f>
        <v>0</v>
      </c>
      <c r="X1626">
        <f>SUMIFS('Energy balance options'!$G$7:$G$3000,'Energy balance options'!$B$7:$B$3000,HeatGen!X$2,'Energy balance options'!$A$7:$A$3000,HeatGen!$A1626)</f>
        <v>0</v>
      </c>
      <c r="AG1626">
        <f t="shared" si="313"/>
        <v>0</v>
      </c>
      <c r="AH1626">
        <f t="shared" si="314"/>
        <v>0</v>
      </c>
      <c r="AI1626">
        <f t="shared" si="315"/>
        <v>0</v>
      </c>
      <c r="AJ1626">
        <f t="shared" si="316"/>
        <v>0</v>
      </c>
      <c r="AK1626">
        <f t="shared" si="317"/>
        <v>0</v>
      </c>
      <c r="AL1626">
        <f t="shared" si="318"/>
        <v>0</v>
      </c>
      <c r="AM1626">
        <f t="shared" si="319"/>
        <v>0</v>
      </c>
      <c r="AN1626">
        <f t="shared" si="320"/>
        <v>0</v>
      </c>
      <c r="AO1626">
        <f t="shared" si="321"/>
        <v>0</v>
      </c>
    </row>
    <row r="1627" spans="1:41" x14ac:dyDescent="0.2">
      <c r="A1627" s="9">
        <f>'Cost per option'!A1635</f>
        <v>0</v>
      </c>
      <c r="B1627" t="str">
        <f>_xlfn.IFNA(VLOOKUP(A1627,'Energy balance options'!A$7:C$3000,3,FALSE),"")</f>
        <v/>
      </c>
      <c r="C1627">
        <f>SUMIFS('Energy balance options'!$F$7:$F$3000,'Energy balance options'!$B$7:$B$3000,HeatGen!C$2,'Energy balance options'!$A$7:$A$3000,HeatGen!$A1627)</f>
        <v>0</v>
      </c>
      <c r="D1627">
        <f>SUMIFS('Energy balance options'!$F$7:$F$3000,'Energy balance options'!$B$7:$B$3000,HeatGen!D$2,'Energy balance options'!$A$7:$A$3000,HeatGen!$A1627)</f>
        <v>0</v>
      </c>
      <c r="E1627">
        <f>SUMIFS('Energy balance options'!$F$7:$F$3000,'Energy balance options'!$B$7:$B$3000,HeatGen!E$2,'Energy balance options'!$A$7:$A$3000,HeatGen!$A1627)</f>
        <v>0</v>
      </c>
      <c r="F1627">
        <f>SUMIFS('Energy balance options'!$F$7:$F$3000,'Energy balance options'!$B$7:$B$3000,HeatGen!F$2,'Energy balance options'!$A$7:$A$3000,HeatGen!$A1627)</f>
        <v>0</v>
      </c>
      <c r="G1627">
        <f>SUMIFS('Energy balance options'!$F$7:$F$3000,'Energy balance options'!$B$7:$B$3000,HeatGen!G$2,'Energy balance options'!$A$7:$A$3000,HeatGen!$A1627)</f>
        <v>0</v>
      </c>
      <c r="H1627">
        <f>SUMIFS('Energy balance options'!$F$7:$F$3000,'Energy balance options'!$B$7:$B$3000,HeatGen!H$2,'Energy balance options'!$A$7:$A$3000,HeatGen!$A1627)</f>
        <v>0</v>
      </c>
      <c r="I1627">
        <f>SUMIFS('Energy balance options'!$F$7:$F$3000,'Energy balance options'!$B$7:$B$3000,HeatGen!I$2,'Energy balance options'!$A$7:$A$3000,HeatGen!$A1627)</f>
        <v>0</v>
      </c>
      <c r="J1627">
        <f>SUMIFS('Energy balance options'!$F$7:$F$3000,'Energy balance options'!$B$7:$B$3000,HeatGen!J$2,'Energy balance options'!$A$7:$A$3000,HeatGen!$A1627)</f>
        <v>0</v>
      </c>
      <c r="K1627">
        <f>SUMIFS('Energy balance options'!$F$7:$F$3000,'Energy balance options'!$B$7:$B$3000,HeatGen!K$2,'Energy balance options'!$A$7:$A$3000,HeatGen!$A1627)</f>
        <v>0</v>
      </c>
      <c r="L1627">
        <f>SUMIFS('Energy balance options'!$F$7:$F$3000,'Energy balance options'!$B$7:$B$3000,HeatGen!L$2,'Energy balance options'!$A$7:$A$3000,HeatGen!$A1627)</f>
        <v>0</v>
      </c>
      <c r="M1627">
        <f>SUMIFS('Energy balance options'!$F$7:$F$3000,'Energy balance options'!$B$7:$B$3000,HeatGen!M$2,'Energy balance options'!$A$7:$A$3000,HeatGen!$A1627)</f>
        <v>0</v>
      </c>
      <c r="N1627">
        <f>SUMIFS('Energy balance options'!$F$7:$F$3000,'Energy balance options'!$B$7:$B$3000,HeatGen!N$2,'Energy balance options'!$A$7:$A$3000,HeatGen!$A1627)</f>
        <v>0</v>
      </c>
      <c r="P1627">
        <f>SUMIFS('Energy balance options'!$F$7:$F$3000,'Energy balance options'!$B$7:$B$3000,HeatGen!P$2,'Energy balance options'!$A$7:$A$3000,HeatGen!$A1627)</f>
        <v>0</v>
      </c>
      <c r="Q1627">
        <f>SUMIFS('Energy balance options'!$F$7:$F$3000,'Energy balance options'!$B$7:$B$3000,HeatGen!Q$2,'Energy balance options'!$A$7:$A$3000,HeatGen!$A1627)</f>
        <v>0</v>
      </c>
      <c r="R1627">
        <f>SUMIFS('Energy balance options'!$F$7:$F$3000,'Energy balance options'!$B$7:$B$3000,HeatGen!R$2,'Energy balance options'!$A$7:$A$3000,HeatGen!$A1627)</f>
        <v>0</v>
      </c>
      <c r="S1627">
        <f>SUMIFS('Energy balance options'!$G$7:$G$3000,'Energy balance options'!$B$7:$B$3000,HeatGen!S$2,'Energy balance options'!$A$7:$A$3000,HeatGen!$A1627)</f>
        <v>0</v>
      </c>
      <c r="T1627">
        <f>SUMIFS('Energy balance options'!$G$7:$G$3000,'Energy balance options'!$B$7:$B$3000,HeatGen!T$2,'Energy balance options'!$A$7:$A$3000,HeatGen!$A1627)</f>
        <v>0</v>
      </c>
      <c r="U1627">
        <f>SUMIFS('Energy balance options'!$G$7:$G$3000,'Energy balance options'!$B$7:$B$3000,HeatGen!U$2,'Energy balance options'!$A$7:$A$3000,HeatGen!$A1627)</f>
        <v>0</v>
      </c>
      <c r="V1627">
        <f>SUMIFS('Energy balance options'!$G$7:$G$3000,'Energy balance options'!$B$7:$B$3000,HeatGen!V$2,'Energy balance options'!$A$7:$A$3000,HeatGen!$A1627)</f>
        <v>0</v>
      </c>
      <c r="W1627">
        <f>SUMIFS('Energy balance options'!$G$7:$G$3000,'Energy balance options'!$B$7:$B$3000,HeatGen!W$2,'Energy balance options'!$A$7:$A$3000,HeatGen!$A1627)</f>
        <v>0</v>
      </c>
      <c r="X1627">
        <f>SUMIFS('Energy balance options'!$G$7:$G$3000,'Energy balance options'!$B$7:$B$3000,HeatGen!X$2,'Energy balance options'!$A$7:$A$3000,HeatGen!$A1627)</f>
        <v>0</v>
      </c>
      <c r="AG1627">
        <f t="shared" si="313"/>
        <v>0</v>
      </c>
      <c r="AH1627">
        <f t="shared" si="314"/>
        <v>0</v>
      </c>
      <c r="AI1627">
        <f t="shared" si="315"/>
        <v>0</v>
      </c>
      <c r="AJ1627">
        <f t="shared" si="316"/>
        <v>0</v>
      </c>
      <c r="AK1627">
        <f t="shared" si="317"/>
        <v>0</v>
      </c>
      <c r="AL1627">
        <f t="shared" si="318"/>
        <v>0</v>
      </c>
      <c r="AM1627">
        <f t="shared" si="319"/>
        <v>0</v>
      </c>
      <c r="AN1627">
        <f t="shared" si="320"/>
        <v>0</v>
      </c>
      <c r="AO1627">
        <f t="shared" si="321"/>
        <v>0</v>
      </c>
    </row>
    <row r="1628" spans="1:41" x14ac:dyDescent="0.2">
      <c r="A1628" s="9">
        <f>'Cost per option'!A1636</f>
        <v>0</v>
      </c>
      <c r="B1628" t="str">
        <f>_xlfn.IFNA(VLOOKUP(A1628,'Energy balance options'!A$7:C$3000,3,FALSE),"")</f>
        <v/>
      </c>
      <c r="C1628">
        <f>SUMIFS('Energy balance options'!$F$7:$F$3000,'Energy balance options'!$B$7:$B$3000,HeatGen!C$2,'Energy balance options'!$A$7:$A$3000,HeatGen!$A1628)</f>
        <v>0</v>
      </c>
      <c r="D1628">
        <f>SUMIFS('Energy balance options'!$F$7:$F$3000,'Energy balance options'!$B$7:$B$3000,HeatGen!D$2,'Energy balance options'!$A$7:$A$3000,HeatGen!$A1628)</f>
        <v>0</v>
      </c>
      <c r="E1628">
        <f>SUMIFS('Energy balance options'!$F$7:$F$3000,'Energy balance options'!$B$7:$B$3000,HeatGen!E$2,'Energy balance options'!$A$7:$A$3000,HeatGen!$A1628)</f>
        <v>0</v>
      </c>
      <c r="F1628">
        <f>SUMIFS('Energy balance options'!$F$7:$F$3000,'Energy balance options'!$B$7:$B$3000,HeatGen!F$2,'Energy balance options'!$A$7:$A$3000,HeatGen!$A1628)</f>
        <v>0</v>
      </c>
      <c r="G1628">
        <f>SUMIFS('Energy balance options'!$F$7:$F$3000,'Energy balance options'!$B$7:$B$3000,HeatGen!G$2,'Energy balance options'!$A$7:$A$3000,HeatGen!$A1628)</f>
        <v>0</v>
      </c>
      <c r="H1628">
        <f>SUMIFS('Energy balance options'!$F$7:$F$3000,'Energy balance options'!$B$7:$B$3000,HeatGen!H$2,'Energy balance options'!$A$7:$A$3000,HeatGen!$A1628)</f>
        <v>0</v>
      </c>
      <c r="I1628">
        <f>SUMIFS('Energy balance options'!$F$7:$F$3000,'Energy balance options'!$B$7:$B$3000,HeatGen!I$2,'Energy balance options'!$A$7:$A$3000,HeatGen!$A1628)</f>
        <v>0</v>
      </c>
      <c r="J1628">
        <f>SUMIFS('Energy balance options'!$F$7:$F$3000,'Energy balance options'!$B$7:$B$3000,HeatGen!J$2,'Energy balance options'!$A$7:$A$3000,HeatGen!$A1628)</f>
        <v>0</v>
      </c>
      <c r="K1628">
        <f>SUMIFS('Energy balance options'!$F$7:$F$3000,'Energy balance options'!$B$7:$B$3000,HeatGen!K$2,'Energy balance options'!$A$7:$A$3000,HeatGen!$A1628)</f>
        <v>0</v>
      </c>
      <c r="L1628">
        <f>SUMIFS('Energy balance options'!$F$7:$F$3000,'Energy balance options'!$B$7:$B$3000,HeatGen!L$2,'Energy balance options'!$A$7:$A$3000,HeatGen!$A1628)</f>
        <v>0</v>
      </c>
      <c r="M1628">
        <f>SUMIFS('Energy balance options'!$F$7:$F$3000,'Energy balance options'!$B$7:$B$3000,HeatGen!M$2,'Energy balance options'!$A$7:$A$3000,HeatGen!$A1628)</f>
        <v>0</v>
      </c>
      <c r="N1628">
        <f>SUMIFS('Energy balance options'!$F$7:$F$3000,'Energy balance options'!$B$7:$B$3000,HeatGen!N$2,'Energy balance options'!$A$7:$A$3000,HeatGen!$A1628)</f>
        <v>0</v>
      </c>
      <c r="P1628">
        <f>SUMIFS('Energy balance options'!$F$7:$F$3000,'Energy balance options'!$B$7:$B$3000,HeatGen!P$2,'Energy balance options'!$A$7:$A$3000,HeatGen!$A1628)</f>
        <v>0</v>
      </c>
      <c r="Q1628">
        <f>SUMIFS('Energy balance options'!$F$7:$F$3000,'Energy balance options'!$B$7:$B$3000,HeatGen!Q$2,'Energy balance options'!$A$7:$A$3000,HeatGen!$A1628)</f>
        <v>0</v>
      </c>
      <c r="R1628">
        <f>SUMIFS('Energy balance options'!$F$7:$F$3000,'Energy balance options'!$B$7:$B$3000,HeatGen!R$2,'Energy balance options'!$A$7:$A$3000,HeatGen!$A1628)</f>
        <v>0</v>
      </c>
      <c r="S1628">
        <f>SUMIFS('Energy balance options'!$G$7:$G$3000,'Energy balance options'!$B$7:$B$3000,HeatGen!S$2,'Energy balance options'!$A$7:$A$3000,HeatGen!$A1628)</f>
        <v>0</v>
      </c>
      <c r="T1628">
        <f>SUMIFS('Energy balance options'!$G$7:$G$3000,'Energy balance options'!$B$7:$B$3000,HeatGen!T$2,'Energy balance options'!$A$7:$A$3000,HeatGen!$A1628)</f>
        <v>0</v>
      </c>
      <c r="U1628">
        <f>SUMIFS('Energy balance options'!$G$7:$G$3000,'Energy balance options'!$B$7:$B$3000,HeatGen!U$2,'Energy balance options'!$A$7:$A$3000,HeatGen!$A1628)</f>
        <v>0</v>
      </c>
      <c r="V1628">
        <f>SUMIFS('Energy balance options'!$G$7:$G$3000,'Energy balance options'!$B$7:$B$3000,HeatGen!V$2,'Energy balance options'!$A$7:$A$3000,HeatGen!$A1628)</f>
        <v>0</v>
      </c>
      <c r="W1628">
        <f>SUMIFS('Energy balance options'!$G$7:$G$3000,'Energy balance options'!$B$7:$B$3000,HeatGen!W$2,'Energy balance options'!$A$7:$A$3000,HeatGen!$A1628)</f>
        <v>0</v>
      </c>
      <c r="X1628">
        <f>SUMIFS('Energy balance options'!$G$7:$G$3000,'Energy balance options'!$B$7:$B$3000,HeatGen!X$2,'Energy balance options'!$A$7:$A$3000,HeatGen!$A1628)</f>
        <v>0</v>
      </c>
      <c r="AG1628">
        <f t="shared" si="313"/>
        <v>0</v>
      </c>
      <c r="AH1628">
        <f t="shared" si="314"/>
        <v>0</v>
      </c>
      <c r="AI1628">
        <f t="shared" si="315"/>
        <v>0</v>
      </c>
      <c r="AJ1628">
        <f t="shared" si="316"/>
        <v>0</v>
      </c>
      <c r="AK1628">
        <f t="shared" si="317"/>
        <v>0</v>
      </c>
      <c r="AL1628">
        <f t="shared" si="318"/>
        <v>0</v>
      </c>
      <c r="AM1628">
        <f t="shared" si="319"/>
        <v>0</v>
      </c>
      <c r="AN1628">
        <f t="shared" si="320"/>
        <v>0</v>
      </c>
      <c r="AO1628">
        <f t="shared" si="321"/>
        <v>0</v>
      </c>
    </row>
    <row r="1629" spans="1:41" x14ac:dyDescent="0.2">
      <c r="A1629" s="9">
        <f>'Cost per option'!A1637</f>
        <v>0</v>
      </c>
      <c r="B1629" t="str">
        <f>_xlfn.IFNA(VLOOKUP(A1629,'Energy balance options'!A$7:C$3000,3,FALSE),"")</f>
        <v/>
      </c>
      <c r="C1629">
        <f>SUMIFS('Energy balance options'!$F$7:$F$3000,'Energy balance options'!$B$7:$B$3000,HeatGen!C$2,'Energy balance options'!$A$7:$A$3000,HeatGen!$A1629)</f>
        <v>0</v>
      </c>
      <c r="D1629">
        <f>SUMIFS('Energy balance options'!$F$7:$F$3000,'Energy balance options'!$B$7:$B$3000,HeatGen!D$2,'Energy balance options'!$A$7:$A$3000,HeatGen!$A1629)</f>
        <v>0</v>
      </c>
      <c r="E1629">
        <f>SUMIFS('Energy balance options'!$F$7:$F$3000,'Energy balance options'!$B$7:$B$3000,HeatGen!E$2,'Energy balance options'!$A$7:$A$3000,HeatGen!$A1629)</f>
        <v>0</v>
      </c>
      <c r="F1629">
        <f>SUMIFS('Energy balance options'!$F$7:$F$3000,'Energy balance options'!$B$7:$B$3000,HeatGen!F$2,'Energy balance options'!$A$7:$A$3000,HeatGen!$A1629)</f>
        <v>0</v>
      </c>
      <c r="G1629">
        <f>SUMIFS('Energy balance options'!$F$7:$F$3000,'Energy balance options'!$B$7:$B$3000,HeatGen!G$2,'Energy balance options'!$A$7:$A$3000,HeatGen!$A1629)</f>
        <v>0</v>
      </c>
      <c r="H1629">
        <f>SUMIFS('Energy balance options'!$F$7:$F$3000,'Energy balance options'!$B$7:$B$3000,HeatGen!H$2,'Energy balance options'!$A$7:$A$3000,HeatGen!$A1629)</f>
        <v>0</v>
      </c>
      <c r="I1629">
        <f>SUMIFS('Energy balance options'!$F$7:$F$3000,'Energy balance options'!$B$7:$B$3000,HeatGen!I$2,'Energy balance options'!$A$7:$A$3000,HeatGen!$A1629)</f>
        <v>0</v>
      </c>
      <c r="J1629">
        <f>SUMIFS('Energy balance options'!$F$7:$F$3000,'Energy balance options'!$B$7:$B$3000,HeatGen!J$2,'Energy balance options'!$A$7:$A$3000,HeatGen!$A1629)</f>
        <v>0</v>
      </c>
      <c r="K1629">
        <f>SUMIFS('Energy balance options'!$F$7:$F$3000,'Energy balance options'!$B$7:$B$3000,HeatGen!K$2,'Energy balance options'!$A$7:$A$3000,HeatGen!$A1629)</f>
        <v>0</v>
      </c>
      <c r="L1629">
        <f>SUMIFS('Energy balance options'!$F$7:$F$3000,'Energy balance options'!$B$7:$B$3000,HeatGen!L$2,'Energy balance options'!$A$7:$A$3000,HeatGen!$A1629)</f>
        <v>0</v>
      </c>
      <c r="M1629">
        <f>SUMIFS('Energy balance options'!$F$7:$F$3000,'Energy balance options'!$B$7:$B$3000,HeatGen!M$2,'Energy balance options'!$A$7:$A$3000,HeatGen!$A1629)</f>
        <v>0</v>
      </c>
      <c r="N1629">
        <f>SUMIFS('Energy balance options'!$F$7:$F$3000,'Energy balance options'!$B$7:$B$3000,HeatGen!N$2,'Energy balance options'!$A$7:$A$3000,HeatGen!$A1629)</f>
        <v>0</v>
      </c>
      <c r="P1629">
        <f>SUMIFS('Energy balance options'!$F$7:$F$3000,'Energy balance options'!$B$7:$B$3000,HeatGen!P$2,'Energy balance options'!$A$7:$A$3000,HeatGen!$A1629)</f>
        <v>0</v>
      </c>
      <c r="Q1629">
        <f>SUMIFS('Energy balance options'!$F$7:$F$3000,'Energy balance options'!$B$7:$B$3000,HeatGen!Q$2,'Energy balance options'!$A$7:$A$3000,HeatGen!$A1629)</f>
        <v>0</v>
      </c>
      <c r="R1629">
        <f>SUMIFS('Energy balance options'!$F$7:$F$3000,'Energy balance options'!$B$7:$B$3000,HeatGen!R$2,'Energy balance options'!$A$7:$A$3000,HeatGen!$A1629)</f>
        <v>0</v>
      </c>
      <c r="S1629">
        <f>SUMIFS('Energy balance options'!$G$7:$G$3000,'Energy balance options'!$B$7:$B$3000,HeatGen!S$2,'Energy balance options'!$A$7:$A$3000,HeatGen!$A1629)</f>
        <v>0</v>
      </c>
      <c r="T1629">
        <f>SUMIFS('Energy balance options'!$G$7:$G$3000,'Energy balance options'!$B$7:$B$3000,HeatGen!T$2,'Energy balance options'!$A$7:$A$3000,HeatGen!$A1629)</f>
        <v>0</v>
      </c>
      <c r="U1629">
        <f>SUMIFS('Energy balance options'!$G$7:$G$3000,'Energy balance options'!$B$7:$B$3000,HeatGen!U$2,'Energy balance options'!$A$7:$A$3000,HeatGen!$A1629)</f>
        <v>0</v>
      </c>
      <c r="V1629">
        <f>SUMIFS('Energy balance options'!$G$7:$G$3000,'Energy balance options'!$B$7:$B$3000,HeatGen!V$2,'Energy balance options'!$A$7:$A$3000,HeatGen!$A1629)</f>
        <v>0</v>
      </c>
      <c r="W1629">
        <f>SUMIFS('Energy balance options'!$G$7:$G$3000,'Energy balance options'!$B$7:$B$3000,HeatGen!W$2,'Energy balance options'!$A$7:$A$3000,HeatGen!$A1629)</f>
        <v>0</v>
      </c>
      <c r="X1629">
        <f>SUMIFS('Energy balance options'!$G$7:$G$3000,'Energy balance options'!$B$7:$B$3000,HeatGen!X$2,'Energy balance options'!$A$7:$A$3000,HeatGen!$A1629)</f>
        <v>0</v>
      </c>
      <c r="AG1629">
        <f t="shared" si="313"/>
        <v>0</v>
      </c>
      <c r="AH1629">
        <f t="shared" si="314"/>
        <v>0</v>
      </c>
      <c r="AI1629">
        <f t="shared" si="315"/>
        <v>0</v>
      </c>
      <c r="AJ1629">
        <f t="shared" si="316"/>
        <v>0</v>
      </c>
      <c r="AK1629">
        <f t="shared" si="317"/>
        <v>0</v>
      </c>
      <c r="AL1629">
        <f t="shared" si="318"/>
        <v>0</v>
      </c>
      <c r="AM1629">
        <f t="shared" si="319"/>
        <v>0</v>
      </c>
      <c r="AN1629">
        <f t="shared" si="320"/>
        <v>0</v>
      </c>
      <c r="AO1629">
        <f t="shared" si="321"/>
        <v>0</v>
      </c>
    </row>
    <row r="1630" spans="1:41" x14ac:dyDescent="0.2">
      <c r="A1630" s="9">
        <f>'Cost per option'!A1638</f>
        <v>0</v>
      </c>
      <c r="B1630" t="str">
        <f>_xlfn.IFNA(VLOOKUP(A1630,'Energy balance options'!A$7:C$3000,3,FALSE),"")</f>
        <v/>
      </c>
      <c r="C1630">
        <f>SUMIFS('Energy balance options'!$F$7:$F$3000,'Energy balance options'!$B$7:$B$3000,HeatGen!C$2,'Energy balance options'!$A$7:$A$3000,HeatGen!$A1630)</f>
        <v>0</v>
      </c>
      <c r="D1630">
        <f>SUMIFS('Energy balance options'!$F$7:$F$3000,'Energy balance options'!$B$7:$B$3000,HeatGen!D$2,'Energy balance options'!$A$7:$A$3000,HeatGen!$A1630)</f>
        <v>0</v>
      </c>
      <c r="E1630">
        <f>SUMIFS('Energy balance options'!$F$7:$F$3000,'Energy balance options'!$B$7:$B$3000,HeatGen!E$2,'Energy balance options'!$A$7:$A$3000,HeatGen!$A1630)</f>
        <v>0</v>
      </c>
      <c r="F1630">
        <f>SUMIFS('Energy balance options'!$F$7:$F$3000,'Energy balance options'!$B$7:$B$3000,HeatGen!F$2,'Energy balance options'!$A$7:$A$3000,HeatGen!$A1630)</f>
        <v>0</v>
      </c>
      <c r="G1630">
        <f>SUMIFS('Energy balance options'!$F$7:$F$3000,'Energy balance options'!$B$7:$B$3000,HeatGen!G$2,'Energy balance options'!$A$7:$A$3000,HeatGen!$A1630)</f>
        <v>0</v>
      </c>
      <c r="H1630">
        <f>SUMIFS('Energy balance options'!$F$7:$F$3000,'Energy balance options'!$B$7:$B$3000,HeatGen!H$2,'Energy balance options'!$A$7:$A$3000,HeatGen!$A1630)</f>
        <v>0</v>
      </c>
      <c r="I1630">
        <f>SUMIFS('Energy balance options'!$F$7:$F$3000,'Energy balance options'!$B$7:$B$3000,HeatGen!I$2,'Energy balance options'!$A$7:$A$3000,HeatGen!$A1630)</f>
        <v>0</v>
      </c>
      <c r="J1630">
        <f>SUMIFS('Energy balance options'!$F$7:$F$3000,'Energy balance options'!$B$7:$B$3000,HeatGen!J$2,'Energy balance options'!$A$7:$A$3000,HeatGen!$A1630)</f>
        <v>0</v>
      </c>
      <c r="K1630">
        <f>SUMIFS('Energy balance options'!$F$7:$F$3000,'Energy balance options'!$B$7:$B$3000,HeatGen!K$2,'Energy balance options'!$A$7:$A$3000,HeatGen!$A1630)</f>
        <v>0</v>
      </c>
      <c r="L1630">
        <f>SUMIFS('Energy balance options'!$F$7:$F$3000,'Energy balance options'!$B$7:$B$3000,HeatGen!L$2,'Energy balance options'!$A$7:$A$3000,HeatGen!$A1630)</f>
        <v>0</v>
      </c>
      <c r="M1630">
        <f>SUMIFS('Energy balance options'!$F$7:$F$3000,'Energy balance options'!$B$7:$B$3000,HeatGen!M$2,'Energy balance options'!$A$7:$A$3000,HeatGen!$A1630)</f>
        <v>0</v>
      </c>
      <c r="N1630">
        <f>SUMIFS('Energy balance options'!$F$7:$F$3000,'Energy balance options'!$B$7:$B$3000,HeatGen!N$2,'Energy balance options'!$A$7:$A$3000,HeatGen!$A1630)</f>
        <v>0</v>
      </c>
      <c r="P1630">
        <f>SUMIFS('Energy balance options'!$F$7:$F$3000,'Energy balance options'!$B$7:$B$3000,HeatGen!P$2,'Energy balance options'!$A$7:$A$3000,HeatGen!$A1630)</f>
        <v>0</v>
      </c>
      <c r="Q1630">
        <f>SUMIFS('Energy balance options'!$F$7:$F$3000,'Energy balance options'!$B$7:$B$3000,HeatGen!Q$2,'Energy balance options'!$A$7:$A$3000,HeatGen!$A1630)</f>
        <v>0</v>
      </c>
      <c r="R1630">
        <f>SUMIFS('Energy balance options'!$F$7:$F$3000,'Energy balance options'!$B$7:$B$3000,HeatGen!R$2,'Energy balance options'!$A$7:$A$3000,HeatGen!$A1630)</f>
        <v>0</v>
      </c>
      <c r="S1630">
        <f>SUMIFS('Energy balance options'!$G$7:$G$3000,'Energy balance options'!$B$7:$B$3000,HeatGen!S$2,'Energy balance options'!$A$7:$A$3000,HeatGen!$A1630)</f>
        <v>0</v>
      </c>
      <c r="T1630">
        <f>SUMIFS('Energy balance options'!$G$7:$G$3000,'Energy balance options'!$B$7:$B$3000,HeatGen!T$2,'Energy balance options'!$A$7:$A$3000,HeatGen!$A1630)</f>
        <v>0</v>
      </c>
      <c r="U1630">
        <f>SUMIFS('Energy balance options'!$G$7:$G$3000,'Energy balance options'!$B$7:$B$3000,HeatGen!U$2,'Energy balance options'!$A$7:$A$3000,HeatGen!$A1630)</f>
        <v>0</v>
      </c>
      <c r="V1630">
        <f>SUMIFS('Energy balance options'!$G$7:$G$3000,'Energy balance options'!$B$7:$B$3000,HeatGen!V$2,'Energy balance options'!$A$7:$A$3000,HeatGen!$A1630)</f>
        <v>0</v>
      </c>
      <c r="W1630">
        <f>SUMIFS('Energy balance options'!$G$7:$G$3000,'Energy balance options'!$B$7:$B$3000,HeatGen!W$2,'Energy balance options'!$A$7:$A$3000,HeatGen!$A1630)</f>
        <v>0</v>
      </c>
      <c r="X1630">
        <f>SUMIFS('Energy balance options'!$G$7:$G$3000,'Energy balance options'!$B$7:$B$3000,HeatGen!X$2,'Energy balance options'!$A$7:$A$3000,HeatGen!$A1630)</f>
        <v>0</v>
      </c>
      <c r="AG1630">
        <f t="shared" si="313"/>
        <v>0</v>
      </c>
      <c r="AH1630">
        <f t="shared" si="314"/>
        <v>0</v>
      </c>
      <c r="AI1630">
        <f t="shared" si="315"/>
        <v>0</v>
      </c>
      <c r="AJ1630">
        <f t="shared" si="316"/>
        <v>0</v>
      </c>
      <c r="AK1630">
        <f t="shared" si="317"/>
        <v>0</v>
      </c>
      <c r="AL1630">
        <f t="shared" si="318"/>
        <v>0</v>
      </c>
      <c r="AM1630">
        <f t="shared" si="319"/>
        <v>0</v>
      </c>
      <c r="AN1630">
        <f t="shared" si="320"/>
        <v>0</v>
      </c>
      <c r="AO1630">
        <f t="shared" si="321"/>
        <v>0</v>
      </c>
    </row>
    <row r="1631" spans="1:41" x14ac:dyDescent="0.2">
      <c r="A1631" s="9">
        <f>'Cost per option'!A1639</f>
        <v>0</v>
      </c>
      <c r="B1631" t="str">
        <f>_xlfn.IFNA(VLOOKUP(A1631,'Energy balance options'!A$7:C$3000,3,FALSE),"")</f>
        <v/>
      </c>
      <c r="C1631">
        <f>SUMIFS('Energy balance options'!$F$7:$F$3000,'Energy balance options'!$B$7:$B$3000,HeatGen!C$2,'Energy balance options'!$A$7:$A$3000,HeatGen!$A1631)</f>
        <v>0</v>
      </c>
      <c r="D1631">
        <f>SUMIFS('Energy balance options'!$F$7:$F$3000,'Energy balance options'!$B$7:$B$3000,HeatGen!D$2,'Energy balance options'!$A$7:$A$3000,HeatGen!$A1631)</f>
        <v>0</v>
      </c>
      <c r="E1631">
        <f>SUMIFS('Energy balance options'!$F$7:$F$3000,'Energy balance options'!$B$7:$B$3000,HeatGen!E$2,'Energy balance options'!$A$7:$A$3000,HeatGen!$A1631)</f>
        <v>0</v>
      </c>
      <c r="F1631">
        <f>SUMIFS('Energy balance options'!$F$7:$F$3000,'Energy balance options'!$B$7:$B$3000,HeatGen!F$2,'Energy balance options'!$A$7:$A$3000,HeatGen!$A1631)</f>
        <v>0</v>
      </c>
      <c r="G1631">
        <f>SUMIFS('Energy balance options'!$F$7:$F$3000,'Energy balance options'!$B$7:$B$3000,HeatGen!G$2,'Energy balance options'!$A$7:$A$3000,HeatGen!$A1631)</f>
        <v>0</v>
      </c>
      <c r="H1631">
        <f>SUMIFS('Energy balance options'!$F$7:$F$3000,'Energy balance options'!$B$7:$B$3000,HeatGen!H$2,'Energy balance options'!$A$7:$A$3000,HeatGen!$A1631)</f>
        <v>0</v>
      </c>
      <c r="I1631">
        <f>SUMIFS('Energy balance options'!$F$7:$F$3000,'Energy balance options'!$B$7:$B$3000,HeatGen!I$2,'Energy balance options'!$A$7:$A$3000,HeatGen!$A1631)</f>
        <v>0</v>
      </c>
      <c r="J1631">
        <f>SUMIFS('Energy balance options'!$F$7:$F$3000,'Energy balance options'!$B$7:$B$3000,HeatGen!J$2,'Energy balance options'!$A$7:$A$3000,HeatGen!$A1631)</f>
        <v>0</v>
      </c>
      <c r="K1631">
        <f>SUMIFS('Energy balance options'!$F$7:$F$3000,'Energy balance options'!$B$7:$B$3000,HeatGen!K$2,'Energy balance options'!$A$7:$A$3000,HeatGen!$A1631)</f>
        <v>0</v>
      </c>
      <c r="L1631">
        <f>SUMIFS('Energy balance options'!$F$7:$F$3000,'Energy balance options'!$B$7:$B$3000,HeatGen!L$2,'Energy balance options'!$A$7:$A$3000,HeatGen!$A1631)</f>
        <v>0</v>
      </c>
      <c r="M1631">
        <f>SUMIFS('Energy balance options'!$F$7:$F$3000,'Energy balance options'!$B$7:$B$3000,HeatGen!M$2,'Energy balance options'!$A$7:$A$3000,HeatGen!$A1631)</f>
        <v>0</v>
      </c>
      <c r="N1631">
        <f>SUMIFS('Energy balance options'!$F$7:$F$3000,'Energy balance options'!$B$7:$B$3000,HeatGen!N$2,'Energy balance options'!$A$7:$A$3000,HeatGen!$A1631)</f>
        <v>0</v>
      </c>
      <c r="P1631">
        <f>SUMIFS('Energy balance options'!$F$7:$F$3000,'Energy balance options'!$B$7:$B$3000,HeatGen!P$2,'Energy balance options'!$A$7:$A$3000,HeatGen!$A1631)</f>
        <v>0</v>
      </c>
      <c r="Q1631">
        <f>SUMIFS('Energy balance options'!$F$7:$F$3000,'Energy balance options'!$B$7:$B$3000,HeatGen!Q$2,'Energy balance options'!$A$7:$A$3000,HeatGen!$A1631)</f>
        <v>0</v>
      </c>
      <c r="R1631">
        <f>SUMIFS('Energy balance options'!$F$7:$F$3000,'Energy balance options'!$B$7:$B$3000,HeatGen!R$2,'Energy balance options'!$A$7:$A$3000,HeatGen!$A1631)</f>
        <v>0</v>
      </c>
      <c r="S1631">
        <f>SUMIFS('Energy balance options'!$G$7:$G$3000,'Energy balance options'!$B$7:$B$3000,HeatGen!S$2,'Energy balance options'!$A$7:$A$3000,HeatGen!$A1631)</f>
        <v>0</v>
      </c>
      <c r="T1631">
        <f>SUMIFS('Energy balance options'!$G$7:$G$3000,'Energy balance options'!$B$7:$B$3000,HeatGen!T$2,'Energy balance options'!$A$7:$A$3000,HeatGen!$A1631)</f>
        <v>0</v>
      </c>
      <c r="U1631">
        <f>SUMIFS('Energy balance options'!$G$7:$G$3000,'Energy balance options'!$B$7:$B$3000,HeatGen!U$2,'Energy balance options'!$A$7:$A$3000,HeatGen!$A1631)</f>
        <v>0</v>
      </c>
      <c r="V1631">
        <f>SUMIFS('Energy balance options'!$G$7:$G$3000,'Energy balance options'!$B$7:$B$3000,HeatGen!V$2,'Energy balance options'!$A$7:$A$3000,HeatGen!$A1631)</f>
        <v>0</v>
      </c>
      <c r="W1631">
        <f>SUMIFS('Energy balance options'!$G$7:$G$3000,'Energy balance options'!$B$7:$B$3000,HeatGen!W$2,'Energy balance options'!$A$7:$A$3000,HeatGen!$A1631)</f>
        <v>0</v>
      </c>
      <c r="X1631">
        <f>SUMIFS('Energy balance options'!$G$7:$G$3000,'Energy balance options'!$B$7:$B$3000,HeatGen!X$2,'Energy balance options'!$A$7:$A$3000,HeatGen!$A1631)</f>
        <v>0</v>
      </c>
      <c r="AG1631">
        <f t="shared" si="313"/>
        <v>0</v>
      </c>
      <c r="AH1631">
        <f t="shared" si="314"/>
        <v>0</v>
      </c>
      <c r="AI1631">
        <f t="shared" si="315"/>
        <v>0</v>
      </c>
      <c r="AJ1631">
        <f t="shared" si="316"/>
        <v>0</v>
      </c>
      <c r="AK1631">
        <f t="shared" si="317"/>
        <v>0</v>
      </c>
      <c r="AL1631">
        <f t="shared" si="318"/>
        <v>0</v>
      </c>
      <c r="AM1631">
        <f t="shared" si="319"/>
        <v>0</v>
      </c>
      <c r="AN1631">
        <f t="shared" si="320"/>
        <v>0</v>
      </c>
      <c r="AO1631">
        <f t="shared" si="321"/>
        <v>0</v>
      </c>
    </row>
    <row r="1632" spans="1:41" x14ac:dyDescent="0.2">
      <c r="A1632" s="9">
        <f>'Cost per option'!A1640</f>
        <v>0</v>
      </c>
      <c r="B1632" t="str">
        <f>_xlfn.IFNA(VLOOKUP(A1632,'Energy balance options'!A$7:C$3000,3,FALSE),"")</f>
        <v/>
      </c>
      <c r="C1632">
        <f>SUMIFS('Energy balance options'!$F$7:$F$3000,'Energy balance options'!$B$7:$B$3000,HeatGen!C$2,'Energy balance options'!$A$7:$A$3000,HeatGen!$A1632)</f>
        <v>0</v>
      </c>
      <c r="D1632">
        <f>SUMIFS('Energy balance options'!$F$7:$F$3000,'Energy balance options'!$B$7:$B$3000,HeatGen!D$2,'Energy balance options'!$A$7:$A$3000,HeatGen!$A1632)</f>
        <v>0</v>
      </c>
      <c r="E1632">
        <f>SUMIFS('Energy balance options'!$F$7:$F$3000,'Energy balance options'!$B$7:$B$3000,HeatGen!E$2,'Energy balance options'!$A$7:$A$3000,HeatGen!$A1632)</f>
        <v>0</v>
      </c>
      <c r="F1632">
        <f>SUMIFS('Energy balance options'!$F$7:$F$3000,'Energy balance options'!$B$7:$B$3000,HeatGen!F$2,'Energy balance options'!$A$7:$A$3000,HeatGen!$A1632)</f>
        <v>0</v>
      </c>
      <c r="G1632">
        <f>SUMIFS('Energy balance options'!$F$7:$F$3000,'Energy balance options'!$B$7:$B$3000,HeatGen!G$2,'Energy balance options'!$A$7:$A$3000,HeatGen!$A1632)</f>
        <v>0</v>
      </c>
      <c r="H1632">
        <f>SUMIFS('Energy balance options'!$F$7:$F$3000,'Energy balance options'!$B$7:$B$3000,HeatGen!H$2,'Energy balance options'!$A$7:$A$3000,HeatGen!$A1632)</f>
        <v>0</v>
      </c>
      <c r="I1632">
        <f>SUMIFS('Energy balance options'!$F$7:$F$3000,'Energy balance options'!$B$7:$B$3000,HeatGen!I$2,'Energy balance options'!$A$7:$A$3000,HeatGen!$A1632)</f>
        <v>0</v>
      </c>
      <c r="J1632">
        <f>SUMIFS('Energy balance options'!$F$7:$F$3000,'Energy balance options'!$B$7:$B$3000,HeatGen!J$2,'Energy balance options'!$A$7:$A$3000,HeatGen!$A1632)</f>
        <v>0</v>
      </c>
      <c r="K1632">
        <f>SUMIFS('Energy balance options'!$F$7:$F$3000,'Energy balance options'!$B$7:$B$3000,HeatGen!K$2,'Energy balance options'!$A$7:$A$3000,HeatGen!$A1632)</f>
        <v>0</v>
      </c>
      <c r="L1632">
        <f>SUMIFS('Energy balance options'!$F$7:$F$3000,'Energy balance options'!$B$7:$B$3000,HeatGen!L$2,'Energy balance options'!$A$7:$A$3000,HeatGen!$A1632)</f>
        <v>0</v>
      </c>
      <c r="M1632">
        <f>SUMIFS('Energy balance options'!$F$7:$F$3000,'Energy balance options'!$B$7:$B$3000,HeatGen!M$2,'Energy balance options'!$A$7:$A$3000,HeatGen!$A1632)</f>
        <v>0</v>
      </c>
      <c r="N1632">
        <f>SUMIFS('Energy balance options'!$F$7:$F$3000,'Energy balance options'!$B$7:$B$3000,HeatGen!N$2,'Energy balance options'!$A$7:$A$3000,HeatGen!$A1632)</f>
        <v>0</v>
      </c>
      <c r="P1632">
        <f>SUMIFS('Energy balance options'!$F$7:$F$3000,'Energy balance options'!$B$7:$B$3000,HeatGen!P$2,'Energy balance options'!$A$7:$A$3000,HeatGen!$A1632)</f>
        <v>0</v>
      </c>
      <c r="Q1632">
        <f>SUMIFS('Energy balance options'!$F$7:$F$3000,'Energy balance options'!$B$7:$B$3000,HeatGen!Q$2,'Energy balance options'!$A$7:$A$3000,HeatGen!$A1632)</f>
        <v>0</v>
      </c>
      <c r="R1632">
        <f>SUMIFS('Energy balance options'!$F$7:$F$3000,'Energy balance options'!$B$7:$B$3000,HeatGen!R$2,'Energy balance options'!$A$7:$A$3000,HeatGen!$A1632)</f>
        <v>0</v>
      </c>
      <c r="S1632">
        <f>SUMIFS('Energy balance options'!$G$7:$G$3000,'Energy balance options'!$B$7:$B$3000,HeatGen!S$2,'Energy balance options'!$A$7:$A$3000,HeatGen!$A1632)</f>
        <v>0</v>
      </c>
      <c r="T1632">
        <f>SUMIFS('Energy balance options'!$G$7:$G$3000,'Energy balance options'!$B$7:$B$3000,HeatGen!T$2,'Energy balance options'!$A$7:$A$3000,HeatGen!$A1632)</f>
        <v>0</v>
      </c>
      <c r="U1632">
        <f>SUMIFS('Energy balance options'!$G$7:$G$3000,'Energy balance options'!$B$7:$B$3000,HeatGen!U$2,'Energy balance options'!$A$7:$A$3000,HeatGen!$A1632)</f>
        <v>0</v>
      </c>
      <c r="V1632">
        <f>SUMIFS('Energy balance options'!$G$7:$G$3000,'Energy balance options'!$B$7:$B$3000,HeatGen!V$2,'Energy balance options'!$A$7:$A$3000,HeatGen!$A1632)</f>
        <v>0</v>
      </c>
      <c r="W1632">
        <f>SUMIFS('Energy balance options'!$G$7:$G$3000,'Energy balance options'!$B$7:$B$3000,HeatGen!W$2,'Energy balance options'!$A$7:$A$3000,HeatGen!$A1632)</f>
        <v>0</v>
      </c>
      <c r="X1632">
        <f>SUMIFS('Energy balance options'!$G$7:$G$3000,'Energy balance options'!$B$7:$B$3000,HeatGen!X$2,'Energy balance options'!$A$7:$A$3000,HeatGen!$A1632)</f>
        <v>0</v>
      </c>
      <c r="AG1632">
        <f t="shared" si="313"/>
        <v>0</v>
      </c>
      <c r="AH1632">
        <f t="shared" si="314"/>
        <v>0</v>
      </c>
      <c r="AI1632">
        <f t="shared" si="315"/>
        <v>0</v>
      </c>
      <c r="AJ1632">
        <f t="shared" si="316"/>
        <v>0</v>
      </c>
      <c r="AK1632">
        <f t="shared" si="317"/>
        <v>0</v>
      </c>
      <c r="AL1632">
        <f t="shared" si="318"/>
        <v>0</v>
      </c>
      <c r="AM1632">
        <f t="shared" si="319"/>
        <v>0</v>
      </c>
      <c r="AN1632">
        <f t="shared" si="320"/>
        <v>0</v>
      </c>
      <c r="AO1632">
        <f t="shared" si="321"/>
        <v>0</v>
      </c>
    </row>
    <row r="1633" spans="1:41" x14ac:dyDescent="0.2">
      <c r="A1633" s="9">
        <f>'Cost per option'!A1641</f>
        <v>0</v>
      </c>
      <c r="B1633" t="str">
        <f>_xlfn.IFNA(VLOOKUP(A1633,'Energy balance options'!A$7:C$3000,3,FALSE),"")</f>
        <v/>
      </c>
      <c r="C1633">
        <f>SUMIFS('Energy balance options'!$F$7:$F$3000,'Energy balance options'!$B$7:$B$3000,HeatGen!C$2,'Energy balance options'!$A$7:$A$3000,HeatGen!$A1633)</f>
        <v>0</v>
      </c>
      <c r="D1633">
        <f>SUMIFS('Energy balance options'!$F$7:$F$3000,'Energy balance options'!$B$7:$B$3000,HeatGen!D$2,'Energy balance options'!$A$7:$A$3000,HeatGen!$A1633)</f>
        <v>0</v>
      </c>
      <c r="E1633">
        <f>SUMIFS('Energy balance options'!$F$7:$F$3000,'Energy balance options'!$B$7:$B$3000,HeatGen!E$2,'Energy balance options'!$A$7:$A$3000,HeatGen!$A1633)</f>
        <v>0</v>
      </c>
      <c r="F1633">
        <f>SUMIFS('Energy balance options'!$F$7:$F$3000,'Energy balance options'!$B$7:$B$3000,HeatGen!F$2,'Energy balance options'!$A$7:$A$3000,HeatGen!$A1633)</f>
        <v>0</v>
      </c>
      <c r="G1633">
        <f>SUMIFS('Energy balance options'!$F$7:$F$3000,'Energy balance options'!$B$7:$B$3000,HeatGen!G$2,'Energy balance options'!$A$7:$A$3000,HeatGen!$A1633)</f>
        <v>0</v>
      </c>
      <c r="H1633">
        <f>SUMIFS('Energy balance options'!$F$7:$F$3000,'Energy balance options'!$B$7:$B$3000,HeatGen!H$2,'Energy balance options'!$A$7:$A$3000,HeatGen!$A1633)</f>
        <v>0</v>
      </c>
      <c r="I1633">
        <f>SUMIFS('Energy balance options'!$F$7:$F$3000,'Energy balance options'!$B$7:$B$3000,HeatGen!I$2,'Energy balance options'!$A$7:$A$3000,HeatGen!$A1633)</f>
        <v>0</v>
      </c>
      <c r="J1633">
        <f>SUMIFS('Energy balance options'!$F$7:$F$3000,'Energy balance options'!$B$7:$B$3000,HeatGen!J$2,'Energy balance options'!$A$7:$A$3000,HeatGen!$A1633)</f>
        <v>0</v>
      </c>
      <c r="K1633">
        <f>SUMIFS('Energy balance options'!$F$7:$F$3000,'Energy balance options'!$B$7:$B$3000,HeatGen!K$2,'Energy balance options'!$A$7:$A$3000,HeatGen!$A1633)</f>
        <v>0</v>
      </c>
      <c r="L1633">
        <f>SUMIFS('Energy balance options'!$F$7:$F$3000,'Energy balance options'!$B$7:$B$3000,HeatGen!L$2,'Energy balance options'!$A$7:$A$3000,HeatGen!$A1633)</f>
        <v>0</v>
      </c>
      <c r="M1633">
        <f>SUMIFS('Energy balance options'!$F$7:$F$3000,'Energy balance options'!$B$7:$B$3000,HeatGen!M$2,'Energy balance options'!$A$7:$A$3000,HeatGen!$A1633)</f>
        <v>0</v>
      </c>
      <c r="N1633">
        <f>SUMIFS('Energy balance options'!$F$7:$F$3000,'Energy balance options'!$B$7:$B$3000,HeatGen!N$2,'Energy balance options'!$A$7:$A$3000,HeatGen!$A1633)</f>
        <v>0</v>
      </c>
      <c r="P1633">
        <f>SUMIFS('Energy balance options'!$F$7:$F$3000,'Energy balance options'!$B$7:$B$3000,HeatGen!P$2,'Energy balance options'!$A$7:$A$3000,HeatGen!$A1633)</f>
        <v>0</v>
      </c>
      <c r="Q1633">
        <f>SUMIFS('Energy balance options'!$F$7:$F$3000,'Energy balance options'!$B$7:$B$3000,HeatGen!Q$2,'Energy balance options'!$A$7:$A$3000,HeatGen!$A1633)</f>
        <v>0</v>
      </c>
      <c r="R1633">
        <f>SUMIFS('Energy balance options'!$F$7:$F$3000,'Energy balance options'!$B$7:$B$3000,HeatGen!R$2,'Energy balance options'!$A$7:$A$3000,HeatGen!$A1633)</f>
        <v>0</v>
      </c>
      <c r="S1633">
        <f>SUMIFS('Energy balance options'!$G$7:$G$3000,'Energy balance options'!$B$7:$B$3000,HeatGen!S$2,'Energy balance options'!$A$7:$A$3000,HeatGen!$A1633)</f>
        <v>0</v>
      </c>
      <c r="T1633">
        <f>SUMIFS('Energy balance options'!$G$7:$G$3000,'Energy balance options'!$B$7:$B$3000,HeatGen!T$2,'Energy balance options'!$A$7:$A$3000,HeatGen!$A1633)</f>
        <v>0</v>
      </c>
      <c r="U1633">
        <f>SUMIFS('Energy balance options'!$G$7:$G$3000,'Energy balance options'!$B$7:$B$3000,HeatGen!U$2,'Energy balance options'!$A$7:$A$3000,HeatGen!$A1633)</f>
        <v>0</v>
      </c>
      <c r="V1633">
        <f>SUMIFS('Energy balance options'!$G$7:$G$3000,'Energy balance options'!$B$7:$B$3000,HeatGen!V$2,'Energy balance options'!$A$7:$A$3000,HeatGen!$A1633)</f>
        <v>0</v>
      </c>
      <c r="W1633">
        <f>SUMIFS('Energy balance options'!$G$7:$G$3000,'Energy balance options'!$B$7:$B$3000,HeatGen!W$2,'Energy balance options'!$A$7:$A$3000,HeatGen!$A1633)</f>
        <v>0</v>
      </c>
      <c r="X1633">
        <f>SUMIFS('Energy balance options'!$G$7:$G$3000,'Energy balance options'!$B$7:$B$3000,HeatGen!X$2,'Energy balance options'!$A$7:$A$3000,HeatGen!$A1633)</f>
        <v>0</v>
      </c>
      <c r="AG1633">
        <f t="shared" si="313"/>
        <v>0</v>
      </c>
      <c r="AH1633">
        <f t="shared" si="314"/>
        <v>0</v>
      </c>
      <c r="AI1633">
        <f t="shared" si="315"/>
        <v>0</v>
      </c>
      <c r="AJ1633">
        <f t="shared" si="316"/>
        <v>0</v>
      </c>
      <c r="AK1633">
        <f t="shared" si="317"/>
        <v>0</v>
      </c>
      <c r="AL1633">
        <f t="shared" si="318"/>
        <v>0</v>
      </c>
      <c r="AM1633">
        <f t="shared" si="319"/>
        <v>0</v>
      </c>
      <c r="AN1633">
        <f t="shared" si="320"/>
        <v>0</v>
      </c>
      <c r="AO1633">
        <f t="shared" si="321"/>
        <v>0</v>
      </c>
    </row>
    <row r="1634" spans="1:41" x14ac:dyDescent="0.2">
      <c r="A1634" s="9">
        <f>'Cost per option'!A1642</f>
        <v>0</v>
      </c>
      <c r="B1634" t="str">
        <f>_xlfn.IFNA(VLOOKUP(A1634,'Energy balance options'!A$7:C$3000,3,FALSE),"")</f>
        <v/>
      </c>
      <c r="C1634">
        <f>SUMIFS('Energy balance options'!$F$7:$F$3000,'Energy balance options'!$B$7:$B$3000,HeatGen!C$2,'Energy balance options'!$A$7:$A$3000,HeatGen!$A1634)</f>
        <v>0</v>
      </c>
      <c r="D1634">
        <f>SUMIFS('Energy balance options'!$F$7:$F$3000,'Energy balance options'!$B$7:$B$3000,HeatGen!D$2,'Energy balance options'!$A$7:$A$3000,HeatGen!$A1634)</f>
        <v>0</v>
      </c>
      <c r="E1634">
        <f>SUMIFS('Energy balance options'!$F$7:$F$3000,'Energy balance options'!$B$7:$B$3000,HeatGen!E$2,'Energy balance options'!$A$7:$A$3000,HeatGen!$A1634)</f>
        <v>0</v>
      </c>
      <c r="F1634">
        <f>SUMIFS('Energy balance options'!$F$7:$F$3000,'Energy balance options'!$B$7:$B$3000,HeatGen!F$2,'Energy balance options'!$A$7:$A$3000,HeatGen!$A1634)</f>
        <v>0</v>
      </c>
      <c r="G1634">
        <f>SUMIFS('Energy balance options'!$F$7:$F$3000,'Energy balance options'!$B$7:$B$3000,HeatGen!G$2,'Energy balance options'!$A$7:$A$3000,HeatGen!$A1634)</f>
        <v>0</v>
      </c>
      <c r="H1634">
        <f>SUMIFS('Energy balance options'!$F$7:$F$3000,'Energy balance options'!$B$7:$B$3000,HeatGen!H$2,'Energy balance options'!$A$7:$A$3000,HeatGen!$A1634)</f>
        <v>0</v>
      </c>
      <c r="I1634">
        <f>SUMIFS('Energy balance options'!$F$7:$F$3000,'Energy balance options'!$B$7:$B$3000,HeatGen!I$2,'Energy balance options'!$A$7:$A$3000,HeatGen!$A1634)</f>
        <v>0</v>
      </c>
      <c r="J1634">
        <f>SUMIFS('Energy balance options'!$F$7:$F$3000,'Energy balance options'!$B$7:$B$3000,HeatGen!J$2,'Energy balance options'!$A$7:$A$3000,HeatGen!$A1634)</f>
        <v>0</v>
      </c>
      <c r="K1634">
        <f>SUMIFS('Energy balance options'!$F$7:$F$3000,'Energy balance options'!$B$7:$B$3000,HeatGen!K$2,'Energy balance options'!$A$7:$A$3000,HeatGen!$A1634)</f>
        <v>0</v>
      </c>
      <c r="L1634">
        <f>SUMIFS('Energy balance options'!$F$7:$F$3000,'Energy balance options'!$B$7:$B$3000,HeatGen!L$2,'Energy balance options'!$A$7:$A$3000,HeatGen!$A1634)</f>
        <v>0</v>
      </c>
      <c r="M1634">
        <f>SUMIFS('Energy balance options'!$F$7:$F$3000,'Energy balance options'!$B$7:$B$3000,HeatGen!M$2,'Energy balance options'!$A$7:$A$3000,HeatGen!$A1634)</f>
        <v>0</v>
      </c>
      <c r="N1634">
        <f>SUMIFS('Energy balance options'!$F$7:$F$3000,'Energy balance options'!$B$7:$B$3000,HeatGen!N$2,'Energy balance options'!$A$7:$A$3000,HeatGen!$A1634)</f>
        <v>0</v>
      </c>
      <c r="P1634">
        <f>SUMIFS('Energy balance options'!$F$7:$F$3000,'Energy balance options'!$B$7:$B$3000,HeatGen!P$2,'Energy balance options'!$A$7:$A$3000,HeatGen!$A1634)</f>
        <v>0</v>
      </c>
      <c r="Q1634">
        <f>SUMIFS('Energy balance options'!$F$7:$F$3000,'Energy balance options'!$B$7:$B$3000,HeatGen!Q$2,'Energy balance options'!$A$7:$A$3000,HeatGen!$A1634)</f>
        <v>0</v>
      </c>
      <c r="R1634">
        <f>SUMIFS('Energy balance options'!$F$7:$F$3000,'Energy balance options'!$B$7:$B$3000,HeatGen!R$2,'Energy balance options'!$A$7:$A$3000,HeatGen!$A1634)</f>
        <v>0</v>
      </c>
      <c r="S1634">
        <f>SUMIFS('Energy balance options'!$G$7:$G$3000,'Energy balance options'!$B$7:$B$3000,HeatGen!S$2,'Energy balance options'!$A$7:$A$3000,HeatGen!$A1634)</f>
        <v>0</v>
      </c>
      <c r="T1634">
        <f>SUMIFS('Energy balance options'!$G$7:$G$3000,'Energy balance options'!$B$7:$B$3000,HeatGen!T$2,'Energy balance options'!$A$7:$A$3000,HeatGen!$A1634)</f>
        <v>0</v>
      </c>
      <c r="U1634">
        <f>SUMIFS('Energy balance options'!$G$7:$G$3000,'Energy balance options'!$B$7:$B$3000,HeatGen!U$2,'Energy balance options'!$A$7:$A$3000,HeatGen!$A1634)</f>
        <v>0</v>
      </c>
      <c r="V1634">
        <f>SUMIFS('Energy balance options'!$G$7:$G$3000,'Energy balance options'!$B$7:$B$3000,HeatGen!V$2,'Energy balance options'!$A$7:$A$3000,HeatGen!$A1634)</f>
        <v>0</v>
      </c>
      <c r="W1634">
        <f>SUMIFS('Energy balance options'!$G$7:$G$3000,'Energy balance options'!$B$7:$B$3000,HeatGen!W$2,'Energy balance options'!$A$7:$A$3000,HeatGen!$A1634)</f>
        <v>0</v>
      </c>
      <c r="X1634">
        <f>SUMIFS('Energy balance options'!$G$7:$G$3000,'Energy balance options'!$B$7:$B$3000,HeatGen!X$2,'Energy balance options'!$A$7:$A$3000,HeatGen!$A1634)</f>
        <v>0</v>
      </c>
      <c r="AG1634">
        <f t="shared" si="313"/>
        <v>0</v>
      </c>
      <c r="AH1634">
        <f t="shared" si="314"/>
        <v>0</v>
      </c>
      <c r="AI1634">
        <f t="shared" si="315"/>
        <v>0</v>
      </c>
      <c r="AJ1634">
        <f t="shared" si="316"/>
        <v>0</v>
      </c>
      <c r="AK1634">
        <f t="shared" si="317"/>
        <v>0</v>
      </c>
      <c r="AL1634">
        <f t="shared" si="318"/>
        <v>0</v>
      </c>
      <c r="AM1634">
        <f t="shared" si="319"/>
        <v>0</v>
      </c>
      <c r="AN1634">
        <f t="shared" si="320"/>
        <v>0</v>
      </c>
      <c r="AO1634">
        <f t="shared" si="321"/>
        <v>0</v>
      </c>
    </row>
    <row r="1635" spans="1:41" x14ac:dyDescent="0.2">
      <c r="A1635" s="9">
        <f>'Cost per option'!A1643</f>
        <v>0</v>
      </c>
      <c r="B1635" t="str">
        <f>_xlfn.IFNA(VLOOKUP(A1635,'Energy balance options'!A$7:C$3000,3,FALSE),"")</f>
        <v/>
      </c>
      <c r="C1635">
        <f>SUMIFS('Energy balance options'!$F$7:$F$3000,'Energy balance options'!$B$7:$B$3000,HeatGen!C$2,'Energy balance options'!$A$7:$A$3000,HeatGen!$A1635)</f>
        <v>0</v>
      </c>
      <c r="D1635">
        <f>SUMIFS('Energy balance options'!$F$7:$F$3000,'Energy balance options'!$B$7:$B$3000,HeatGen!D$2,'Energy balance options'!$A$7:$A$3000,HeatGen!$A1635)</f>
        <v>0</v>
      </c>
      <c r="E1635">
        <f>SUMIFS('Energy balance options'!$F$7:$F$3000,'Energy balance options'!$B$7:$B$3000,HeatGen!E$2,'Energy balance options'!$A$7:$A$3000,HeatGen!$A1635)</f>
        <v>0</v>
      </c>
      <c r="F1635">
        <f>SUMIFS('Energy balance options'!$F$7:$F$3000,'Energy balance options'!$B$7:$B$3000,HeatGen!F$2,'Energy balance options'!$A$7:$A$3000,HeatGen!$A1635)</f>
        <v>0</v>
      </c>
      <c r="G1635">
        <f>SUMIFS('Energy balance options'!$F$7:$F$3000,'Energy balance options'!$B$7:$B$3000,HeatGen!G$2,'Energy balance options'!$A$7:$A$3000,HeatGen!$A1635)</f>
        <v>0</v>
      </c>
      <c r="H1635">
        <f>SUMIFS('Energy balance options'!$F$7:$F$3000,'Energy balance options'!$B$7:$B$3000,HeatGen!H$2,'Energy balance options'!$A$7:$A$3000,HeatGen!$A1635)</f>
        <v>0</v>
      </c>
      <c r="I1635">
        <f>SUMIFS('Energy balance options'!$F$7:$F$3000,'Energy balance options'!$B$7:$B$3000,HeatGen!I$2,'Energy balance options'!$A$7:$A$3000,HeatGen!$A1635)</f>
        <v>0</v>
      </c>
      <c r="J1635">
        <f>SUMIFS('Energy balance options'!$F$7:$F$3000,'Energy balance options'!$B$7:$B$3000,HeatGen!J$2,'Energy balance options'!$A$7:$A$3000,HeatGen!$A1635)</f>
        <v>0</v>
      </c>
      <c r="K1635">
        <f>SUMIFS('Energy balance options'!$F$7:$F$3000,'Energy balance options'!$B$7:$B$3000,HeatGen!K$2,'Energy balance options'!$A$7:$A$3000,HeatGen!$A1635)</f>
        <v>0</v>
      </c>
      <c r="L1635">
        <f>SUMIFS('Energy balance options'!$F$7:$F$3000,'Energy balance options'!$B$7:$B$3000,HeatGen!L$2,'Energy balance options'!$A$7:$A$3000,HeatGen!$A1635)</f>
        <v>0</v>
      </c>
      <c r="M1635">
        <f>SUMIFS('Energy balance options'!$F$7:$F$3000,'Energy balance options'!$B$7:$B$3000,HeatGen!M$2,'Energy balance options'!$A$7:$A$3000,HeatGen!$A1635)</f>
        <v>0</v>
      </c>
      <c r="N1635">
        <f>SUMIFS('Energy balance options'!$F$7:$F$3000,'Energy balance options'!$B$7:$B$3000,HeatGen!N$2,'Energy balance options'!$A$7:$A$3000,HeatGen!$A1635)</f>
        <v>0</v>
      </c>
      <c r="P1635">
        <f>SUMIFS('Energy balance options'!$F$7:$F$3000,'Energy balance options'!$B$7:$B$3000,HeatGen!P$2,'Energy balance options'!$A$7:$A$3000,HeatGen!$A1635)</f>
        <v>0</v>
      </c>
      <c r="Q1635">
        <f>SUMIFS('Energy balance options'!$F$7:$F$3000,'Energy balance options'!$B$7:$B$3000,HeatGen!Q$2,'Energy balance options'!$A$7:$A$3000,HeatGen!$A1635)</f>
        <v>0</v>
      </c>
      <c r="R1635">
        <f>SUMIFS('Energy balance options'!$F$7:$F$3000,'Energy balance options'!$B$7:$B$3000,HeatGen!R$2,'Energy balance options'!$A$7:$A$3000,HeatGen!$A1635)</f>
        <v>0</v>
      </c>
      <c r="S1635">
        <f>SUMIFS('Energy balance options'!$G$7:$G$3000,'Energy balance options'!$B$7:$B$3000,HeatGen!S$2,'Energy balance options'!$A$7:$A$3000,HeatGen!$A1635)</f>
        <v>0</v>
      </c>
      <c r="T1635">
        <f>SUMIFS('Energy balance options'!$G$7:$G$3000,'Energy balance options'!$B$7:$B$3000,HeatGen!T$2,'Energy balance options'!$A$7:$A$3000,HeatGen!$A1635)</f>
        <v>0</v>
      </c>
      <c r="U1635">
        <f>SUMIFS('Energy balance options'!$G$7:$G$3000,'Energy balance options'!$B$7:$B$3000,HeatGen!U$2,'Energy balance options'!$A$7:$A$3000,HeatGen!$A1635)</f>
        <v>0</v>
      </c>
      <c r="V1635">
        <f>SUMIFS('Energy balance options'!$G$7:$G$3000,'Energy balance options'!$B$7:$B$3000,HeatGen!V$2,'Energy balance options'!$A$7:$A$3000,HeatGen!$A1635)</f>
        <v>0</v>
      </c>
      <c r="W1635">
        <f>SUMIFS('Energy balance options'!$G$7:$G$3000,'Energy balance options'!$B$7:$B$3000,HeatGen!W$2,'Energy balance options'!$A$7:$A$3000,HeatGen!$A1635)</f>
        <v>0</v>
      </c>
      <c r="X1635">
        <f>SUMIFS('Energy balance options'!$G$7:$G$3000,'Energy balance options'!$B$7:$B$3000,HeatGen!X$2,'Energy balance options'!$A$7:$A$3000,HeatGen!$A1635)</f>
        <v>0</v>
      </c>
      <c r="AG1635">
        <f t="shared" si="313"/>
        <v>0</v>
      </c>
      <c r="AH1635">
        <f t="shared" si="314"/>
        <v>0</v>
      </c>
      <c r="AI1635">
        <f t="shared" si="315"/>
        <v>0</v>
      </c>
      <c r="AJ1635">
        <f t="shared" si="316"/>
        <v>0</v>
      </c>
      <c r="AK1635">
        <f t="shared" si="317"/>
        <v>0</v>
      </c>
      <c r="AL1635">
        <f t="shared" si="318"/>
        <v>0</v>
      </c>
      <c r="AM1635">
        <f t="shared" si="319"/>
        <v>0</v>
      </c>
      <c r="AN1635">
        <f t="shared" si="320"/>
        <v>0</v>
      </c>
      <c r="AO1635">
        <f t="shared" si="321"/>
        <v>0</v>
      </c>
    </row>
    <row r="1636" spans="1:41" x14ac:dyDescent="0.2">
      <c r="A1636" s="9">
        <f>'Cost per option'!A1644</f>
        <v>0</v>
      </c>
      <c r="B1636" t="str">
        <f>_xlfn.IFNA(VLOOKUP(A1636,'Energy balance options'!A$7:C$3000,3,FALSE),"")</f>
        <v/>
      </c>
      <c r="C1636">
        <f>SUMIFS('Energy balance options'!$F$7:$F$3000,'Energy balance options'!$B$7:$B$3000,HeatGen!C$2,'Energy balance options'!$A$7:$A$3000,HeatGen!$A1636)</f>
        <v>0</v>
      </c>
      <c r="D1636">
        <f>SUMIFS('Energy balance options'!$F$7:$F$3000,'Energy balance options'!$B$7:$B$3000,HeatGen!D$2,'Energy balance options'!$A$7:$A$3000,HeatGen!$A1636)</f>
        <v>0</v>
      </c>
      <c r="E1636">
        <f>SUMIFS('Energy balance options'!$F$7:$F$3000,'Energy balance options'!$B$7:$B$3000,HeatGen!E$2,'Energy balance options'!$A$7:$A$3000,HeatGen!$A1636)</f>
        <v>0</v>
      </c>
      <c r="F1636">
        <f>SUMIFS('Energy balance options'!$F$7:$F$3000,'Energy balance options'!$B$7:$B$3000,HeatGen!F$2,'Energy balance options'!$A$7:$A$3000,HeatGen!$A1636)</f>
        <v>0</v>
      </c>
      <c r="G1636">
        <f>SUMIFS('Energy balance options'!$F$7:$F$3000,'Energy balance options'!$B$7:$B$3000,HeatGen!G$2,'Energy balance options'!$A$7:$A$3000,HeatGen!$A1636)</f>
        <v>0</v>
      </c>
      <c r="H1636">
        <f>SUMIFS('Energy balance options'!$F$7:$F$3000,'Energy balance options'!$B$7:$B$3000,HeatGen!H$2,'Energy balance options'!$A$7:$A$3000,HeatGen!$A1636)</f>
        <v>0</v>
      </c>
      <c r="I1636">
        <f>SUMIFS('Energy balance options'!$F$7:$F$3000,'Energy balance options'!$B$7:$B$3000,HeatGen!I$2,'Energy balance options'!$A$7:$A$3000,HeatGen!$A1636)</f>
        <v>0</v>
      </c>
      <c r="J1636">
        <f>SUMIFS('Energy balance options'!$F$7:$F$3000,'Energy balance options'!$B$7:$B$3000,HeatGen!J$2,'Energy balance options'!$A$7:$A$3000,HeatGen!$A1636)</f>
        <v>0</v>
      </c>
      <c r="K1636">
        <f>SUMIFS('Energy balance options'!$F$7:$F$3000,'Energy balance options'!$B$7:$B$3000,HeatGen!K$2,'Energy balance options'!$A$7:$A$3000,HeatGen!$A1636)</f>
        <v>0</v>
      </c>
      <c r="L1636">
        <f>SUMIFS('Energy balance options'!$F$7:$F$3000,'Energy balance options'!$B$7:$B$3000,HeatGen!L$2,'Energy balance options'!$A$7:$A$3000,HeatGen!$A1636)</f>
        <v>0</v>
      </c>
      <c r="M1636">
        <f>SUMIFS('Energy balance options'!$F$7:$F$3000,'Energy balance options'!$B$7:$B$3000,HeatGen!M$2,'Energy balance options'!$A$7:$A$3000,HeatGen!$A1636)</f>
        <v>0</v>
      </c>
      <c r="N1636">
        <f>SUMIFS('Energy balance options'!$F$7:$F$3000,'Energy balance options'!$B$7:$B$3000,HeatGen!N$2,'Energy balance options'!$A$7:$A$3000,HeatGen!$A1636)</f>
        <v>0</v>
      </c>
      <c r="P1636">
        <f>SUMIFS('Energy balance options'!$F$7:$F$3000,'Energy balance options'!$B$7:$B$3000,HeatGen!P$2,'Energy balance options'!$A$7:$A$3000,HeatGen!$A1636)</f>
        <v>0</v>
      </c>
      <c r="Q1636">
        <f>SUMIFS('Energy balance options'!$F$7:$F$3000,'Energy balance options'!$B$7:$B$3000,HeatGen!Q$2,'Energy balance options'!$A$7:$A$3000,HeatGen!$A1636)</f>
        <v>0</v>
      </c>
      <c r="R1636">
        <f>SUMIFS('Energy balance options'!$F$7:$F$3000,'Energy balance options'!$B$7:$B$3000,HeatGen!R$2,'Energy balance options'!$A$7:$A$3000,HeatGen!$A1636)</f>
        <v>0</v>
      </c>
      <c r="S1636">
        <f>SUMIFS('Energy balance options'!$G$7:$G$3000,'Energy balance options'!$B$7:$B$3000,HeatGen!S$2,'Energy balance options'!$A$7:$A$3000,HeatGen!$A1636)</f>
        <v>0</v>
      </c>
      <c r="T1636">
        <f>SUMIFS('Energy balance options'!$G$7:$G$3000,'Energy balance options'!$B$7:$B$3000,HeatGen!T$2,'Energy balance options'!$A$7:$A$3000,HeatGen!$A1636)</f>
        <v>0</v>
      </c>
      <c r="U1636">
        <f>SUMIFS('Energy balance options'!$G$7:$G$3000,'Energy balance options'!$B$7:$B$3000,HeatGen!U$2,'Energy balance options'!$A$7:$A$3000,HeatGen!$A1636)</f>
        <v>0</v>
      </c>
      <c r="V1636">
        <f>SUMIFS('Energy balance options'!$G$7:$G$3000,'Energy balance options'!$B$7:$B$3000,HeatGen!V$2,'Energy balance options'!$A$7:$A$3000,HeatGen!$A1636)</f>
        <v>0</v>
      </c>
      <c r="W1636">
        <f>SUMIFS('Energy balance options'!$G$7:$G$3000,'Energy balance options'!$B$7:$B$3000,HeatGen!W$2,'Energy balance options'!$A$7:$A$3000,HeatGen!$A1636)</f>
        <v>0</v>
      </c>
      <c r="X1636">
        <f>SUMIFS('Energy balance options'!$G$7:$G$3000,'Energy balance options'!$B$7:$B$3000,HeatGen!X$2,'Energy balance options'!$A$7:$A$3000,HeatGen!$A1636)</f>
        <v>0</v>
      </c>
      <c r="AG1636">
        <f t="shared" si="313"/>
        <v>0</v>
      </c>
      <c r="AH1636">
        <f t="shared" si="314"/>
        <v>0</v>
      </c>
      <c r="AI1636">
        <f t="shared" si="315"/>
        <v>0</v>
      </c>
      <c r="AJ1636">
        <f t="shared" si="316"/>
        <v>0</v>
      </c>
      <c r="AK1636">
        <f t="shared" si="317"/>
        <v>0</v>
      </c>
      <c r="AL1636">
        <f t="shared" si="318"/>
        <v>0</v>
      </c>
      <c r="AM1636">
        <f t="shared" si="319"/>
        <v>0</v>
      </c>
      <c r="AN1636">
        <f t="shared" si="320"/>
        <v>0</v>
      </c>
      <c r="AO1636">
        <f t="shared" si="321"/>
        <v>0</v>
      </c>
    </row>
    <row r="1637" spans="1:41" x14ac:dyDescent="0.2">
      <c r="A1637" s="9">
        <f>'Cost per option'!A1645</f>
        <v>0</v>
      </c>
      <c r="B1637" t="str">
        <f>_xlfn.IFNA(VLOOKUP(A1637,'Energy balance options'!A$7:C$3000,3,FALSE),"")</f>
        <v/>
      </c>
      <c r="C1637">
        <f>SUMIFS('Energy balance options'!$F$7:$F$3000,'Energy balance options'!$B$7:$B$3000,HeatGen!C$2,'Energy balance options'!$A$7:$A$3000,HeatGen!$A1637)</f>
        <v>0</v>
      </c>
      <c r="D1637">
        <f>SUMIFS('Energy balance options'!$F$7:$F$3000,'Energy balance options'!$B$7:$B$3000,HeatGen!D$2,'Energy balance options'!$A$7:$A$3000,HeatGen!$A1637)</f>
        <v>0</v>
      </c>
      <c r="E1637">
        <f>SUMIFS('Energy balance options'!$F$7:$F$3000,'Energy balance options'!$B$7:$B$3000,HeatGen!E$2,'Energy balance options'!$A$7:$A$3000,HeatGen!$A1637)</f>
        <v>0</v>
      </c>
      <c r="F1637">
        <f>SUMIFS('Energy balance options'!$F$7:$F$3000,'Energy balance options'!$B$7:$B$3000,HeatGen!F$2,'Energy balance options'!$A$7:$A$3000,HeatGen!$A1637)</f>
        <v>0</v>
      </c>
      <c r="G1637">
        <f>SUMIFS('Energy balance options'!$F$7:$F$3000,'Energy balance options'!$B$7:$B$3000,HeatGen!G$2,'Energy balance options'!$A$7:$A$3000,HeatGen!$A1637)</f>
        <v>0</v>
      </c>
      <c r="H1637">
        <f>SUMIFS('Energy balance options'!$F$7:$F$3000,'Energy balance options'!$B$7:$B$3000,HeatGen!H$2,'Energy balance options'!$A$7:$A$3000,HeatGen!$A1637)</f>
        <v>0</v>
      </c>
      <c r="I1637">
        <f>SUMIFS('Energy balance options'!$F$7:$F$3000,'Energy balance options'!$B$7:$B$3000,HeatGen!I$2,'Energy balance options'!$A$7:$A$3000,HeatGen!$A1637)</f>
        <v>0</v>
      </c>
      <c r="J1637">
        <f>SUMIFS('Energy balance options'!$F$7:$F$3000,'Energy balance options'!$B$7:$B$3000,HeatGen!J$2,'Energy balance options'!$A$7:$A$3000,HeatGen!$A1637)</f>
        <v>0</v>
      </c>
      <c r="K1637">
        <f>SUMIFS('Energy balance options'!$F$7:$F$3000,'Energy balance options'!$B$7:$B$3000,HeatGen!K$2,'Energy balance options'!$A$7:$A$3000,HeatGen!$A1637)</f>
        <v>0</v>
      </c>
      <c r="L1637">
        <f>SUMIFS('Energy balance options'!$F$7:$F$3000,'Energy balance options'!$B$7:$B$3000,HeatGen!L$2,'Energy balance options'!$A$7:$A$3000,HeatGen!$A1637)</f>
        <v>0</v>
      </c>
      <c r="M1637">
        <f>SUMIFS('Energy balance options'!$F$7:$F$3000,'Energy balance options'!$B$7:$B$3000,HeatGen!M$2,'Energy balance options'!$A$7:$A$3000,HeatGen!$A1637)</f>
        <v>0</v>
      </c>
      <c r="N1637">
        <f>SUMIFS('Energy balance options'!$F$7:$F$3000,'Energy balance options'!$B$7:$B$3000,HeatGen!N$2,'Energy balance options'!$A$7:$A$3000,HeatGen!$A1637)</f>
        <v>0</v>
      </c>
      <c r="P1637">
        <f>SUMIFS('Energy balance options'!$F$7:$F$3000,'Energy balance options'!$B$7:$B$3000,HeatGen!P$2,'Energy balance options'!$A$7:$A$3000,HeatGen!$A1637)</f>
        <v>0</v>
      </c>
      <c r="Q1637">
        <f>SUMIFS('Energy balance options'!$F$7:$F$3000,'Energy balance options'!$B$7:$B$3000,HeatGen!Q$2,'Energy balance options'!$A$7:$A$3000,HeatGen!$A1637)</f>
        <v>0</v>
      </c>
      <c r="R1637">
        <f>SUMIFS('Energy balance options'!$F$7:$F$3000,'Energy balance options'!$B$7:$B$3000,HeatGen!R$2,'Energy balance options'!$A$7:$A$3000,HeatGen!$A1637)</f>
        <v>0</v>
      </c>
      <c r="S1637">
        <f>SUMIFS('Energy balance options'!$G$7:$G$3000,'Energy balance options'!$B$7:$B$3000,HeatGen!S$2,'Energy balance options'!$A$7:$A$3000,HeatGen!$A1637)</f>
        <v>0</v>
      </c>
      <c r="T1637">
        <f>SUMIFS('Energy balance options'!$G$7:$G$3000,'Energy balance options'!$B$7:$B$3000,HeatGen!T$2,'Energy balance options'!$A$7:$A$3000,HeatGen!$A1637)</f>
        <v>0</v>
      </c>
      <c r="U1637">
        <f>SUMIFS('Energy balance options'!$G$7:$G$3000,'Energy balance options'!$B$7:$B$3000,HeatGen!U$2,'Energy balance options'!$A$7:$A$3000,HeatGen!$A1637)</f>
        <v>0</v>
      </c>
      <c r="V1637">
        <f>SUMIFS('Energy balance options'!$G$7:$G$3000,'Energy balance options'!$B$7:$B$3000,HeatGen!V$2,'Energy balance options'!$A$7:$A$3000,HeatGen!$A1637)</f>
        <v>0</v>
      </c>
      <c r="W1637">
        <f>SUMIFS('Energy balance options'!$G$7:$G$3000,'Energy balance options'!$B$7:$B$3000,HeatGen!W$2,'Energy balance options'!$A$7:$A$3000,HeatGen!$A1637)</f>
        <v>0</v>
      </c>
      <c r="X1637">
        <f>SUMIFS('Energy balance options'!$G$7:$G$3000,'Energy balance options'!$B$7:$B$3000,HeatGen!X$2,'Energy balance options'!$A$7:$A$3000,HeatGen!$A1637)</f>
        <v>0</v>
      </c>
      <c r="AG1637">
        <f t="shared" si="313"/>
        <v>0</v>
      </c>
      <c r="AH1637">
        <f t="shared" si="314"/>
        <v>0</v>
      </c>
      <c r="AI1637">
        <f t="shared" si="315"/>
        <v>0</v>
      </c>
      <c r="AJ1637">
        <f t="shared" si="316"/>
        <v>0</v>
      </c>
      <c r="AK1637">
        <f t="shared" si="317"/>
        <v>0</v>
      </c>
      <c r="AL1637">
        <f t="shared" si="318"/>
        <v>0</v>
      </c>
      <c r="AM1637">
        <f t="shared" si="319"/>
        <v>0</v>
      </c>
      <c r="AN1637">
        <f t="shared" si="320"/>
        <v>0</v>
      </c>
      <c r="AO1637">
        <f t="shared" si="321"/>
        <v>0</v>
      </c>
    </row>
    <row r="1638" spans="1:41" x14ac:dyDescent="0.2">
      <c r="A1638" s="9">
        <f>'Cost per option'!A1646</f>
        <v>0</v>
      </c>
      <c r="B1638" t="str">
        <f>_xlfn.IFNA(VLOOKUP(A1638,'Energy balance options'!A$7:C$3000,3,FALSE),"")</f>
        <v/>
      </c>
      <c r="C1638">
        <f>SUMIFS('Energy balance options'!$F$7:$F$3000,'Energy balance options'!$B$7:$B$3000,HeatGen!C$2,'Energy balance options'!$A$7:$A$3000,HeatGen!$A1638)</f>
        <v>0</v>
      </c>
      <c r="D1638">
        <f>SUMIFS('Energy balance options'!$F$7:$F$3000,'Energy balance options'!$B$7:$B$3000,HeatGen!D$2,'Energy balance options'!$A$7:$A$3000,HeatGen!$A1638)</f>
        <v>0</v>
      </c>
      <c r="E1638">
        <f>SUMIFS('Energy balance options'!$F$7:$F$3000,'Energy balance options'!$B$7:$B$3000,HeatGen!E$2,'Energy balance options'!$A$7:$A$3000,HeatGen!$A1638)</f>
        <v>0</v>
      </c>
      <c r="F1638">
        <f>SUMIFS('Energy balance options'!$F$7:$F$3000,'Energy balance options'!$B$7:$B$3000,HeatGen!F$2,'Energy balance options'!$A$7:$A$3000,HeatGen!$A1638)</f>
        <v>0</v>
      </c>
      <c r="G1638">
        <f>SUMIFS('Energy balance options'!$F$7:$F$3000,'Energy balance options'!$B$7:$B$3000,HeatGen!G$2,'Energy balance options'!$A$7:$A$3000,HeatGen!$A1638)</f>
        <v>0</v>
      </c>
      <c r="H1638">
        <f>SUMIFS('Energy balance options'!$F$7:$F$3000,'Energy balance options'!$B$7:$B$3000,HeatGen!H$2,'Energy balance options'!$A$7:$A$3000,HeatGen!$A1638)</f>
        <v>0</v>
      </c>
      <c r="I1638">
        <f>SUMIFS('Energy balance options'!$F$7:$F$3000,'Energy balance options'!$B$7:$B$3000,HeatGen!I$2,'Energy balance options'!$A$7:$A$3000,HeatGen!$A1638)</f>
        <v>0</v>
      </c>
      <c r="J1638">
        <f>SUMIFS('Energy balance options'!$F$7:$F$3000,'Energy balance options'!$B$7:$B$3000,HeatGen!J$2,'Energy balance options'!$A$7:$A$3000,HeatGen!$A1638)</f>
        <v>0</v>
      </c>
      <c r="K1638">
        <f>SUMIFS('Energy balance options'!$F$7:$F$3000,'Energy balance options'!$B$7:$B$3000,HeatGen!K$2,'Energy balance options'!$A$7:$A$3000,HeatGen!$A1638)</f>
        <v>0</v>
      </c>
      <c r="L1638">
        <f>SUMIFS('Energy balance options'!$F$7:$F$3000,'Energy balance options'!$B$7:$B$3000,HeatGen!L$2,'Energy balance options'!$A$7:$A$3000,HeatGen!$A1638)</f>
        <v>0</v>
      </c>
      <c r="M1638">
        <f>SUMIFS('Energy balance options'!$F$7:$F$3000,'Energy balance options'!$B$7:$B$3000,HeatGen!M$2,'Energy balance options'!$A$7:$A$3000,HeatGen!$A1638)</f>
        <v>0</v>
      </c>
      <c r="N1638">
        <f>SUMIFS('Energy balance options'!$F$7:$F$3000,'Energy balance options'!$B$7:$B$3000,HeatGen!N$2,'Energy balance options'!$A$7:$A$3000,HeatGen!$A1638)</f>
        <v>0</v>
      </c>
      <c r="P1638">
        <f>SUMIFS('Energy balance options'!$F$7:$F$3000,'Energy balance options'!$B$7:$B$3000,HeatGen!P$2,'Energy balance options'!$A$7:$A$3000,HeatGen!$A1638)</f>
        <v>0</v>
      </c>
      <c r="Q1638">
        <f>SUMIFS('Energy balance options'!$F$7:$F$3000,'Energy balance options'!$B$7:$B$3000,HeatGen!Q$2,'Energy balance options'!$A$7:$A$3000,HeatGen!$A1638)</f>
        <v>0</v>
      </c>
      <c r="R1638">
        <f>SUMIFS('Energy balance options'!$F$7:$F$3000,'Energy balance options'!$B$7:$B$3000,HeatGen!R$2,'Energy balance options'!$A$7:$A$3000,HeatGen!$A1638)</f>
        <v>0</v>
      </c>
      <c r="S1638">
        <f>SUMIFS('Energy balance options'!$G$7:$G$3000,'Energy balance options'!$B$7:$B$3000,HeatGen!S$2,'Energy balance options'!$A$7:$A$3000,HeatGen!$A1638)</f>
        <v>0</v>
      </c>
      <c r="T1638">
        <f>SUMIFS('Energy balance options'!$G$7:$G$3000,'Energy balance options'!$B$7:$B$3000,HeatGen!T$2,'Energy balance options'!$A$7:$A$3000,HeatGen!$A1638)</f>
        <v>0</v>
      </c>
      <c r="U1638">
        <f>SUMIFS('Energy balance options'!$G$7:$G$3000,'Energy balance options'!$B$7:$B$3000,HeatGen!U$2,'Energy balance options'!$A$7:$A$3000,HeatGen!$A1638)</f>
        <v>0</v>
      </c>
      <c r="V1638">
        <f>SUMIFS('Energy balance options'!$G$7:$G$3000,'Energy balance options'!$B$7:$B$3000,HeatGen!V$2,'Energy balance options'!$A$7:$A$3000,HeatGen!$A1638)</f>
        <v>0</v>
      </c>
      <c r="W1638">
        <f>SUMIFS('Energy balance options'!$G$7:$G$3000,'Energy balance options'!$B$7:$B$3000,HeatGen!W$2,'Energy balance options'!$A$7:$A$3000,HeatGen!$A1638)</f>
        <v>0</v>
      </c>
      <c r="X1638">
        <f>SUMIFS('Energy balance options'!$G$7:$G$3000,'Energy balance options'!$B$7:$B$3000,HeatGen!X$2,'Energy balance options'!$A$7:$A$3000,HeatGen!$A1638)</f>
        <v>0</v>
      </c>
      <c r="AG1638">
        <f t="shared" si="313"/>
        <v>0</v>
      </c>
      <c r="AH1638">
        <f t="shared" si="314"/>
        <v>0</v>
      </c>
      <c r="AI1638">
        <f t="shared" si="315"/>
        <v>0</v>
      </c>
      <c r="AJ1638">
        <f t="shared" si="316"/>
        <v>0</v>
      </c>
      <c r="AK1638">
        <f t="shared" si="317"/>
        <v>0</v>
      </c>
      <c r="AL1638">
        <f t="shared" si="318"/>
        <v>0</v>
      </c>
      <c r="AM1638">
        <f t="shared" si="319"/>
        <v>0</v>
      </c>
      <c r="AN1638">
        <f t="shared" si="320"/>
        <v>0</v>
      </c>
      <c r="AO1638">
        <f t="shared" si="321"/>
        <v>0</v>
      </c>
    </row>
    <row r="1639" spans="1:41" x14ac:dyDescent="0.2">
      <c r="A1639" s="9">
        <f>'Cost per option'!A1647</f>
        <v>0</v>
      </c>
      <c r="B1639" t="str">
        <f>_xlfn.IFNA(VLOOKUP(A1639,'Energy balance options'!A$7:C$3000,3,FALSE),"")</f>
        <v/>
      </c>
      <c r="C1639">
        <f>SUMIFS('Energy balance options'!$F$7:$F$3000,'Energy balance options'!$B$7:$B$3000,HeatGen!C$2,'Energy balance options'!$A$7:$A$3000,HeatGen!$A1639)</f>
        <v>0</v>
      </c>
      <c r="D1639">
        <f>SUMIFS('Energy balance options'!$F$7:$F$3000,'Energy balance options'!$B$7:$B$3000,HeatGen!D$2,'Energy balance options'!$A$7:$A$3000,HeatGen!$A1639)</f>
        <v>0</v>
      </c>
      <c r="E1639">
        <f>SUMIFS('Energy balance options'!$F$7:$F$3000,'Energy balance options'!$B$7:$B$3000,HeatGen!E$2,'Energy balance options'!$A$7:$A$3000,HeatGen!$A1639)</f>
        <v>0</v>
      </c>
      <c r="F1639">
        <f>SUMIFS('Energy balance options'!$F$7:$F$3000,'Energy balance options'!$B$7:$B$3000,HeatGen!F$2,'Energy balance options'!$A$7:$A$3000,HeatGen!$A1639)</f>
        <v>0</v>
      </c>
      <c r="G1639">
        <f>SUMIFS('Energy balance options'!$F$7:$F$3000,'Energy balance options'!$B$7:$B$3000,HeatGen!G$2,'Energy balance options'!$A$7:$A$3000,HeatGen!$A1639)</f>
        <v>0</v>
      </c>
      <c r="H1639">
        <f>SUMIFS('Energy balance options'!$F$7:$F$3000,'Energy balance options'!$B$7:$B$3000,HeatGen!H$2,'Energy balance options'!$A$7:$A$3000,HeatGen!$A1639)</f>
        <v>0</v>
      </c>
      <c r="I1639">
        <f>SUMIFS('Energy balance options'!$F$7:$F$3000,'Energy balance options'!$B$7:$B$3000,HeatGen!I$2,'Energy balance options'!$A$7:$A$3000,HeatGen!$A1639)</f>
        <v>0</v>
      </c>
      <c r="J1639">
        <f>SUMIFS('Energy balance options'!$F$7:$F$3000,'Energy balance options'!$B$7:$B$3000,HeatGen!J$2,'Energy balance options'!$A$7:$A$3000,HeatGen!$A1639)</f>
        <v>0</v>
      </c>
      <c r="K1639">
        <f>SUMIFS('Energy balance options'!$F$7:$F$3000,'Energy balance options'!$B$7:$B$3000,HeatGen!K$2,'Energy balance options'!$A$7:$A$3000,HeatGen!$A1639)</f>
        <v>0</v>
      </c>
      <c r="L1639">
        <f>SUMIFS('Energy balance options'!$F$7:$F$3000,'Energy balance options'!$B$7:$B$3000,HeatGen!L$2,'Energy balance options'!$A$7:$A$3000,HeatGen!$A1639)</f>
        <v>0</v>
      </c>
      <c r="M1639">
        <f>SUMIFS('Energy balance options'!$F$7:$F$3000,'Energy balance options'!$B$7:$B$3000,HeatGen!M$2,'Energy balance options'!$A$7:$A$3000,HeatGen!$A1639)</f>
        <v>0</v>
      </c>
      <c r="N1639">
        <f>SUMIFS('Energy balance options'!$F$7:$F$3000,'Energy balance options'!$B$7:$B$3000,HeatGen!N$2,'Energy balance options'!$A$7:$A$3000,HeatGen!$A1639)</f>
        <v>0</v>
      </c>
      <c r="P1639">
        <f>SUMIFS('Energy balance options'!$F$7:$F$3000,'Energy balance options'!$B$7:$B$3000,HeatGen!P$2,'Energy balance options'!$A$7:$A$3000,HeatGen!$A1639)</f>
        <v>0</v>
      </c>
      <c r="Q1639">
        <f>SUMIFS('Energy balance options'!$F$7:$F$3000,'Energy balance options'!$B$7:$B$3000,HeatGen!Q$2,'Energy balance options'!$A$7:$A$3000,HeatGen!$A1639)</f>
        <v>0</v>
      </c>
      <c r="R1639">
        <f>SUMIFS('Energy balance options'!$F$7:$F$3000,'Energy balance options'!$B$7:$B$3000,HeatGen!R$2,'Energy balance options'!$A$7:$A$3000,HeatGen!$A1639)</f>
        <v>0</v>
      </c>
      <c r="S1639">
        <f>SUMIFS('Energy balance options'!$G$7:$G$3000,'Energy balance options'!$B$7:$B$3000,HeatGen!S$2,'Energy balance options'!$A$7:$A$3000,HeatGen!$A1639)</f>
        <v>0</v>
      </c>
      <c r="T1639">
        <f>SUMIFS('Energy balance options'!$G$7:$G$3000,'Energy balance options'!$B$7:$B$3000,HeatGen!T$2,'Energy balance options'!$A$7:$A$3000,HeatGen!$A1639)</f>
        <v>0</v>
      </c>
      <c r="U1639">
        <f>SUMIFS('Energy balance options'!$G$7:$G$3000,'Energy balance options'!$B$7:$B$3000,HeatGen!U$2,'Energy balance options'!$A$7:$A$3000,HeatGen!$A1639)</f>
        <v>0</v>
      </c>
      <c r="V1639">
        <f>SUMIFS('Energy balance options'!$G$7:$G$3000,'Energy balance options'!$B$7:$B$3000,HeatGen!V$2,'Energy balance options'!$A$7:$A$3000,HeatGen!$A1639)</f>
        <v>0</v>
      </c>
      <c r="W1639">
        <f>SUMIFS('Energy balance options'!$G$7:$G$3000,'Energy balance options'!$B$7:$B$3000,HeatGen!W$2,'Energy balance options'!$A$7:$A$3000,HeatGen!$A1639)</f>
        <v>0</v>
      </c>
      <c r="X1639">
        <f>SUMIFS('Energy balance options'!$G$7:$G$3000,'Energy balance options'!$B$7:$B$3000,HeatGen!X$2,'Energy balance options'!$A$7:$A$3000,HeatGen!$A1639)</f>
        <v>0</v>
      </c>
      <c r="AG1639">
        <f t="shared" si="313"/>
        <v>0</v>
      </c>
      <c r="AH1639">
        <f t="shared" si="314"/>
        <v>0</v>
      </c>
      <c r="AI1639">
        <f t="shared" si="315"/>
        <v>0</v>
      </c>
      <c r="AJ1639">
        <f t="shared" si="316"/>
        <v>0</v>
      </c>
      <c r="AK1639">
        <f t="shared" si="317"/>
        <v>0</v>
      </c>
      <c r="AL1639">
        <f t="shared" si="318"/>
        <v>0</v>
      </c>
      <c r="AM1639">
        <f t="shared" si="319"/>
        <v>0</v>
      </c>
      <c r="AN1639">
        <f t="shared" si="320"/>
        <v>0</v>
      </c>
      <c r="AO1639">
        <f t="shared" si="321"/>
        <v>0</v>
      </c>
    </row>
    <row r="1640" spans="1:41" x14ac:dyDescent="0.2">
      <c r="A1640" s="9">
        <f>'Cost per option'!A1648</f>
        <v>0</v>
      </c>
      <c r="B1640" t="str">
        <f>_xlfn.IFNA(VLOOKUP(A1640,'Energy balance options'!A$7:C$3000,3,FALSE),"")</f>
        <v/>
      </c>
      <c r="C1640">
        <f>SUMIFS('Energy balance options'!$F$7:$F$3000,'Energy balance options'!$B$7:$B$3000,HeatGen!C$2,'Energy balance options'!$A$7:$A$3000,HeatGen!$A1640)</f>
        <v>0</v>
      </c>
      <c r="D1640">
        <f>SUMIFS('Energy balance options'!$F$7:$F$3000,'Energy balance options'!$B$7:$B$3000,HeatGen!D$2,'Energy balance options'!$A$7:$A$3000,HeatGen!$A1640)</f>
        <v>0</v>
      </c>
      <c r="E1640">
        <f>SUMIFS('Energy balance options'!$F$7:$F$3000,'Energy balance options'!$B$7:$B$3000,HeatGen!E$2,'Energy balance options'!$A$7:$A$3000,HeatGen!$A1640)</f>
        <v>0</v>
      </c>
      <c r="F1640">
        <f>SUMIFS('Energy balance options'!$F$7:$F$3000,'Energy balance options'!$B$7:$B$3000,HeatGen!F$2,'Energy balance options'!$A$7:$A$3000,HeatGen!$A1640)</f>
        <v>0</v>
      </c>
      <c r="G1640">
        <f>SUMIFS('Energy balance options'!$F$7:$F$3000,'Energy balance options'!$B$7:$B$3000,HeatGen!G$2,'Energy balance options'!$A$7:$A$3000,HeatGen!$A1640)</f>
        <v>0</v>
      </c>
      <c r="H1640">
        <f>SUMIFS('Energy balance options'!$F$7:$F$3000,'Energy balance options'!$B$7:$B$3000,HeatGen!H$2,'Energy balance options'!$A$7:$A$3000,HeatGen!$A1640)</f>
        <v>0</v>
      </c>
      <c r="I1640">
        <f>SUMIFS('Energy balance options'!$F$7:$F$3000,'Energy balance options'!$B$7:$B$3000,HeatGen!I$2,'Energy balance options'!$A$7:$A$3000,HeatGen!$A1640)</f>
        <v>0</v>
      </c>
      <c r="J1640">
        <f>SUMIFS('Energy balance options'!$F$7:$F$3000,'Energy balance options'!$B$7:$B$3000,HeatGen!J$2,'Energy balance options'!$A$7:$A$3000,HeatGen!$A1640)</f>
        <v>0</v>
      </c>
      <c r="K1640">
        <f>SUMIFS('Energy balance options'!$F$7:$F$3000,'Energy balance options'!$B$7:$B$3000,HeatGen!K$2,'Energy balance options'!$A$7:$A$3000,HeatGen!$A1640)</f>
        <v>0</v>
      </c>
      <c r="L1640">
        <f>SUMIFS('Energy balance options'!$F$7:$F$3000,'Energy balance options'!$B$7:$B$3000,HeatGen!L$2,'Energy balance options'!$A$7:$A$3000,HeatGen!$A1640)</f>
        <v>0</v>
      </c>
      <c r="M1640">
        <f>SUMIFS('Energy balance options'!$F$7:$F$3000,'Energy balance options'!$B$7:$B$3000,HeatGen!M$2,'Energy balance options'!$A$7:$A$3000,HeatGen!$A1640)</f>
        <v>0</v>
      </c>
      <c r="N1640">
        <f>SUMIFS('Energy balance options'!$F$7:$F$3000,'Energy balance options'!$B$7:$B$3000,HeatGen!N$2,'Energy balance options'!$A$7:$A$3000,HeatGen!$A1640)</f>
        <v>0</v>
      </c>
      <c r="P1640">
        <f>SUMIFS('Energy balance options'!$F$7:$F$3000,'Energy balance options'!$B$7:$B$3000,HeatGen!P$2,'Energy balance options'!$A$7:$A$3000,HeatGen!$A1640)</f>
        <v>0</v>
      </c>
      <c r="Q1640">
        <f>SUMIFS('Energy balance options'!$F$7:$F$3000,'Energy balance options'!$B$7:$B$3000,HeatGen!Q$2,'Energy balance options'!$A$7:$A$3000,HeatGen!$A1640)</f>
        <v>0</v>
      </c>
      <c r="R1640">
        <f>SUMIFS('Energy balance options'!$F$7:$F$3000,'Energy balance options'!$B$7:$B$3000,HeatGen!R$2,'Energy balance options'!$A$7:$A$3000,HeatGen!$A1640)</f>
        <v>0</v>
      </c>
      <c r="S1640">
        <f>SUMIFS('Energy balance options'!$G$7:$G$3000,'Energy balance options'!$B$7:$B$3000,HeatGen!S$2,'Energy balance options'!$A$7:$A$3000,HeatGen!$A1640)</f>
        <v>0</v>
      </c>
      <c r="T1640">
        <f>SUMIFS('Energy balance options'!$G$7:$G$3000,'Energy balance options'!$B$7:$B$3000,HeatGen!T$2,'Energy balance options'!$A$7:$A$3000,HeatGen!$A1640)</f>
        <v>0</v>
      </c>
      <c r="U1640">
        <f>SUMIFS('Energy balance options'!$G$7:$G$3000,'Energy balance options'!$B$7:$B$3000,HeatGen!U$2,'Energy balance options'!$A$7:$A$3000,HeatGen!$A1640)</f>
        <v>0</v>
      </c>
      <c r="V1640">
        <f>SUMIFS('Energy balance options'!$G$7:$G$3000,'Energy balance options'!$B$7:$B$3000,HeatGen!V$2,'Energy balance options'!$A$7:$A$3000,HeatGen!$A1640)</f>
        <v>0</v>
      </c>
      <c r="W1640">
        <f>SUMIFS('Energy balance options'!$G$7:$G$3000,'Energy balance options'!$B$7:$B$3000,HeatGen!W$2,'Energy balance options'!$A$7:$A$3000,HeatGen!$A1640)</f>
        <v>0</v>
      </c>
      <c r="X1640">
        <f>SUMIFS('Energy balance options'!$G$7:$G$3000,'Energy balance options'!$B$7:$B$3000,HeatGen!X$2,'Energy balance options'!$A$7:$A$3000,HeatGen!$A1640)</f>
        <v>0</v>
      </c>
      <c r="AG1640">
        <f t="shared" si="313"/>
        <v>0</v>
      </c>
      <c r="AH1640">
        <f t="shared" si="314"/>
        <v>0</v>
      </c>
      <c r="AI1640">
        <f t="shared" si="315"/>
        <v>0</v>
      </c>
      <c r="AJ1640">
        <f t="shared" si="316"/>
        <v>0</v>
      </c>
      <c r="AK1640">
        <f t="shared" si="317"/>
        <v>0</v>
      </c>
      <c r="AL1640">
        <f t="shared" si="318"/>
        <v>0</v>
      </c>
      <c r="AM1640">
        <f t="shared" si="319"/>
        <v>0</v>
      </c>
      <c r="AN1640">
        <f t="shared" si="320"/>
        <v>0</v>
      </c>
      <c r="AO1640">
        <f t="shared" si="321"/>
        <v>0</v>
      </c>
    </row>
    <row r="1641" spans="1:41" x14ac:dyDescent="0.2">
      <c r="A1641" s="9">
        <f>'Cost per option'!A1649</f>
        <v>0</v>
      </c>
      <c r="B1641" t="str">
        <f>_xlfn.IFNA(VLOOKUP(A1641,'Energy balance options'!A$7:C$3000,3,FALSE),"")</f>
        <v/>
      </c>
      <c r="C1641">
        <f>SUMIFS('Energy balance options'!$F$7:$F$3000,'Energy balance options'!$B$7:$B$3000,HeatGen!C$2,'Energy balance options'!$A$7:$A$3000,HeatGen!$A1641)</f>
        <v>0</v>
      </c>
      <c r="D1641">
        <f>SUMIFS('Energy balance options'!$F$7:$F$3000,'Energy balance options'!$B$7:$B$3000,HeatGen!D$2,'Energy balance options'!$A$7:$A$3000,HeatGen!$A1641)</f>
        <v>0</v>
      </c>
      <c r="E1641">
        <f>SUMIFS('Energy balance options'!$F$7:$F$3000,'Energy balance options'!$B$7:$B$3000,HeatGen!E$2,'Energy balance options'!$A$7:$A$3000,HeatGen!$A1641)</f>
        <v>0</v>
      </c>
      <c r="F1641">
        <f>SUMIFS('Energy balance options'!$F$7:$F$3000,'Energy balance options'!$B$7:$B$3000,HeatGen!F$2,'Energy balance options'!$A$7:$A$3000,HeatGen!$A1641)</f>
        <v>0</v>
      </c>
      <c r="G1641">
        <f>SUMIFS('Energy balance options'!$F$7:$F$3000,'Energy balance options'!$B$7:$B$3000,HeatGen!G$2,'Energy balance options'!$A$7:$A$3000,HeatGen!$A1641)</f>
        <v>0</v>
      </c>
      <c r="H1641">
        <f>SUMIFS('Energy balance options'!$F$7:$F$3000,'Energy balance options'!$B$7:$B$3000,HeatGen!H$2,'Energy balance options'!$A$7:$A$3000,HeatGen!$A1641)</f>
        <v>0</v>
      </c>
      <c r="I1641">
        <f>SUMIFS('Energy balance options'!$F$7:$F$3000,'Energy balance options'!$B$7:$B$3000,HeatGen!I$2,'Energy balance options'!$A$7:$A$3000,HeatGen!$A1641)</f>
        <v>0</v>
      </c>
      <c r="J1641">
        <f>SUMIFS('Energy balance options'!$F$7:$F$3000,'Energy balance options'!$B$7:$B$3000,HeatGen!J$2,'Energy balance options'!$A$7:$A$3000,HeatGen!$A1641)</f>
        <v>0</v>
      </c>
      <c r="K1641">
        <f>SUMIFS('Energy balance options'!$F$7:$F$3000,'Energy balance options'!$B$7:$B$3000,HeatGen!K$2,'Energy balance options'!$A$7:$A$3000,HeatGen!$A1641)</f>
        <v>0</v>
      </c>
      <c r="L1641">
        <f>SUMIFS('Energy balance options'!$F$7:$F$3000,'Energy balance options'!$B$7:$B$3000,HeatGen!L$2,'Energy balance options'!$A$7:$A$3000,HeatGen!$A1641)</f>
        <v>0</v>
      </c>
      <c r="M1641">
        <f>SUMIFS('Energy balance options'!$F$7:$F$3000,'Energy balance options'!$B$7:$B$3000,HeatGen!M$2,'Energy balance options'!$A$7:$A$3000,HeatGen!$A1641)</f>
        <v>0</v>
      </c>
      <c r="N1641">
        <f>SUMIFS('Energy balance options'!$F$7:$F$3000,'Energy balance options'!$B$7:$B$3000,HeatGen!N$2,'Energy balance options'!$A$7:$A$3000,HeatGen!$A1641)</f>
        <v>0</v>
      </c>
      <c r="P1641">
        <f>SUMIFS('Energy balance options'!$F$7:$F$3000,'Energy balance options'!$B$7:$B$3000,HeatGen!P$2,'Energy balance options'!$A$7:$A$3000,HeatGen!$A1641)</f>
        <v>0</v>
      </c>
      <c r="Q1641">
        <f>SUMIFS('Energy balance options'!$F$7:$F$3000,'Energy balance options'!$B$7:$B$3000,HeatGen!Q$2,'Energy balance options'!$A$7:$A$3000,HeatGen!$A1641)</f>
        <v>0</v>
      </c>
      <c r="R1641">
        <f>SUMIFS('Energy balance options'!$F$7:$F$3000,'Energy balance options'!$B$7:$B$3000,HeatGen!R$2,'Energy balance options'!$A$7:$A$3000,HeatGen!$A1641)</f>
        <v>0</v>
      </c>
      <c r="S1641">
        <f>SUMIFS('Energy balance options'!$G$7:$G$3000,'Energy balance options'!$B$7:$B$3000,HeatGen!S$2,'Energy balance options'!$A$7:$A$3000,HeatGen!$A1641)</f>
        <v>0</v>
      </c>
      <c r="T1641">
        <f>SUMIFS('Energy balance options'!$G$7:$G$3000,'Energy balance options'!$B$7:$B$3000,HeatGen!T$2,'Energy balance options'!$A$7:$A$3000,HeatGen!$A1641)</f>
        <v>0</v>
      </c>
      <c r="U1641">
        <f>SUMIFS('Energy balance options'!$G$7:$G$3000,'Energy balance options'!$B$7:$B$3000,HeatGen!U$2,'Energy balance options'!$A$7:$A$3000,HeatGen!$A1641)</f>
        <v>0</v>
      </c>
      <c r="V1641">
        <f>SUMIFS('Energy balance options'!$G$7:$G$3000,'Energy balance options'!$B$7:$B$3000,HeatGen!V$2,'Energy balance options'!$A$7:$A$3000,HeatGen!$A1641)</f>
        <v>0</v>
      </c>
      <c r="W1641">
        <f>SUMIFS('Energy balance options'!$G$7:$G$3000,'Energy balance options'!$B$7:$B$3000,HeatGen!W$2,'Energy balance options'!$A$7:$A$3000,HeatGen!$A1641)</f>
        <v>0</v>
      </c>
      <c r="X1641">
        <f>SUMIFS('Energy balance options'!$G$7:$G$3000,'Energy balance options'!$B$7:$B$3000,HeatGen!X$2,'Energy balance options'!$A$7:$A$3000,HeatGen!$A1641)</f>
        <v>0</v>
      </c>
      <c r="AG1641">
        <f t="shared" si="313"/>
        <v>0</v>
      </c>
      <c r="AH1641">
        <f t="shared" si="314"/>
        <v>0</v>
      </c>
      <c r="AI1641">
        <f t="shared" si="315"/>
        <v>0</v>
      </c>
      <c r="AJ1641">
        <f t="shared" si="316"/>
        <v>0</v>
      </c>
      <c r="AK1641">
        <f t="shared" si="317"/>
        <v>0</v>
      </c>
      <c r="AL1641">
        <f t="shared" si="318"/>
        <v>0</v>
      </c>
      <c r="AM1641">
        <f t="shared" si="319"/>
        <v>0</v>
      </c>
      <c r="AN1641">
        <f t="shared" si="320"/>
        <v>0</v>
      </c>
      <c r="AO1641">
        <f t="shared" si="321"/>
        <v>0</v>
      </c>
    </row>
    <row r="1642" spans="1:41" x14ac:dyDescent="0.2">
      <c r="A1642" s="9">
        <f>'Cost per option'!A1650</f>
        <v>0</v>
      </c>
      <c r="B1642" t="str">
        <f>_xlfn.IFNA(VLOOKUP(A1642,'Energy balance options'!A$7:C$3000,3,FALSE),"")</f>
        <v/>
      </c>
      <c r="C1642">
        <f>SUMIFS('Energy balance options'!$F$7:$F$3000,'Energy balance options'!$B$7:$B$3000,HeatGen!C$2,'Energy balance options'!$A$7:$A$3000,HeatGen!$A1642)</f>
        <v>0</v>
      </c>
      <c r="D1642">
        <f>SUMIFS('Energy balance options'!$F$7:$F$3000,'Energy balance options'!$B$7:$B$3000,HeatGen!D$2,'Energy balance options'!$A$7:$A$3000,HeatGen!$A1642)</f>
        <v>0</v>
      </c>
      <c r="E1642">
        <f>SUMIFS('Energy balance options'!$F$7:$F$3000,'Energy balance options'!$B$7:$B$3000,HeatGen!E$2,'Energy balance options'!$A$7:$A$3000,HeatGen!$A1642)</f>
        <v>0</v>
      </c>
      <c r="F1642">
        <f>SUMIFS('Energy balance options'!$F$7:$F$3000,'Energy balance options'!$B$7:$B$3000,HeatGen!F$2,'Energy balance options'!$A$7:$A$3000,HeatGen!$A1642)</f>
        <v>0</v>
      </c>
      <c r="G1642">
        <f>SUMIFS('Energy balance options'!$F$7:$F$3000,'Energy balance options'!$B$7:$B$3000,HeatGen!G$2,'Energy balance options'!$A$7:$A$3000,HeatGen!$A1642)</f>
        <v>0</v>
      </c>
      <c r="H1642">
        <f>SUMIFS('Energy balance options'!$F$7:$F$3000,'Energy balance options'!$B$7:$B$3000,HeatGen!H$2,'Energy balance options'!$A$7:$A$3000,HeatGen!$A1642)</f>
        <v>0</v>
      </c>
      <c r="I1642">
        <f>SUMIFS('Energy balance options'!$F$7:$F$3000,'Energy balance options'!$B$7:$B$3000,HeatGen!I$2,'Energy balance options'!$A$7:$A$3000,HeatGen!$A1642)</f>
        <v>0</v>
      </c>
      <c r="J1642">
        <f>SUMIFS('Energy balance options'!$F$7:$F$3000,'Energy balance options'!$B$7:$B$3000,HeatGen!J$2,'Energy balance options'!$A$7:$A$3000,HeatGen!$A1642)</f>
        <v>0</v>
      </c>
      <c r="K1642">
        <f>SUMIFS('Energy balance options'!$F$7:$F$3000,'Energy balance options'!$B$7:$B$3000,HeatGen!K$2,'Energy balance options'!$A$7:$A$3000,HeatGen!$A1642)</f>
        <v>0</v>
      </c>
      <c r="L1642">
        <f>SUMIFS('Energy balance options'!$F$7:$F$3000,'Energy balance options'!$B$7:$B$3000,HeatGen!L$2,'Energy balance options'!$A$7:$A$3000,HeatGen!$A1642)</f>
        <v>0</v>
      </c>
      <c r="M1642">
        <f>SUMIFS('Energy balance options'!$F$7:$F$3000,'Energy balance options'!$B$7:$B$3000,HeatGen!M$2,'Energy balance options'!$A$7:$A$3000,HeatGen!$A1642)</f>
        <v>0</v>
      </c>
      <c r="N1642">
        <f>SUMIFS('Energy balance options'!$F$7:$F$3000,'Energy balance options'!$B$7:$B$3000,HeatGen!N$2,'Energy balance options'!$A$7:$A$3000,HeatGen!$A1642)</f>
        <v>0</v>
      </c>
      <c r="P1642">
        <f>SUMIFS('Energy balance options'!$F$7:$F$3000,'Energy balance options'!$B$7:$B$3000,HeatGen!P$2,'Energy balance options'!$A$7:$A$3000,HeatGen!$A1642)</f>
        <v>0</v>
      </c>
      <c r="Q1642">
        <f>SUMIFS('Energy balance options'!$F$7:$F$3000,'Energy balance options'!$B$7:$B$3000,HeatGen!Q$2,'Energy balance options'!$A$7:$A$3000,HeatGen!$A1642)</f>
        <v>0</v>
      </c>
      <c r="R1642">
        <f>SUMIFS('Energy balance options'!$F$7:$F$3000,'Energy balance options'!$B$7:$B$3000,HeatGen!R$2,'Energy balance options'!$A$7:$A$3000,HeatGen!$A1642)</f>
        <v>0</v>
      </c>
      <c r="S1642">
        <f>SUMIFS('Energy balance options'!$G$7:$G$3000,'Energy balance options'!$B$7:$B$3000,HeatGen!S$2,'Energy balance options'!$A$7:$A$3000,HeatGen!$A1642)</f>
        <v>0</v>
      </c>
      <c r="T1642">
        <f>SUMIFS('Energy balance options'!$G$7:$G$3000,'Energy balance options'!$B$7:$B$3000,HeatGen!T$2,'Energy balance options'!$A$7:$A$3000,HeatGen!$A1642)</f>
        <v>0</v>
      </c>
      <c r="U1642">
        <f>SUMIFS('Energy balance options'!$G$7:$G$3000,'Energy balance options'!$B$7:$B$3000,HeatGen!U$2,'Energy balance options'!$A$7:$A$3000,HeatGen!$A1642)</f>
        <v>0</v>
      </c>
      <c r="V1642">
        <f>SUMIFS('Energy balance options'!$G$7:$G$3000,'Energy balance options'!$B$7:$B$3000,HeatGen!V$2,'Energy balance options'!$A$7:$A$3000,HeatGen!$A1642)</f>
        <v>0</v>
      </c>
      <c r="W1642">
        <f>SUMIFS('Energy balance options'!$G$7:$G$3000,'Energy balance options'!$B$7:$B$3000,HeatGen!W$2,'Energy balance options'!$A$7:$A$3000,HeatGen!$A1642)</f>
        <v>0</v>
      </c>
      <c r="X1642">
        <f>SUMIFS('Energy balance options'!$G$7:$G$3000,'Energy balance options'!$B$7:$B$3000,HeatGen!X$2,'Energy balance options'!$A$7:$A$3000,HeatGen!$A1642)</f>
        <v>0</v>
      </c>
      <c r="AG1642">
        <f t="shared" si="313"/>
        <v>0</v>
      </c>
      <c r="AH1642">
        <f t="shared" si="314"/>
        <v>0</v>
      </c>
      <c r="AI1642">
        <f t="shared" si="315"/>
        <v>0</v>
      </c>
      <c r="AJ1642">
        <f t="shared" si="316"/>
        <v>0</v>
      </c>
      <c r="AK1642">
        <f t="shared" si="317"/>
        <v>0</v>
      </c>
      <c r="AL1642">
        <f t="shared" si="318"/>
        <v>0</v>
      </c>
      <c r="AM1642">
        <f t="shared" si="319"/>
        <v>0</v>
      </c>
      <c r="AN1642">
        <f t="shared" si="320"/>
        <v>0</v>
      </c>
      <c r="AO1642">
        <f t="shared" si="321"/>
        <v>0</v>
      </c>
    </row>
    <row r="1643" spans="1:41" x14ac:dyDescent="0.2">
      <c r="A1643" s="9">
        <f>'Cost per option'!A1651</f>
        <v>0</v>
      </c>
      <c r="B1643" t="str">
        <f>_xlfn.IFNA(VLOOKUP(A1643,'Energy balance options'!A$7:C$3000,3,FALSE),"")</f>
        <v/>
      </c>
      <c r="C1643">
        <f>SUMIFS('Energy balance options'!$F$7:$F$3000,'Energy balance options'!$B$7:$B$3000,HeatGen!C$2,'Energy balance options'!$A$7:$A$3000,HeatGen!$A1643)</f>
        <v>0</v>
      </c>
      <c r="D1643">
        <f>SUMIFS('Energy balance options'!$F$7:$F$3000,'Energy balance options'!$B$7:$B$3000,HeatGen!D$2,'Energy balance options'!$A$7:$A$3000,HeatGen!$A1643)</f>
        <v>0</v>
      </c>
      <c r="E1643">
        <f>SUMIFS('Energy balance options'!$F$7:$F$3000,'Energy balance options'!$B$7:$B$3000,HeatGen!E$2,'Energy balance options'!$A$7:$A$3000,HeatGen!$A1643)</f>
        <v>0</v>
      </c>
      <c r="F1643">
        <f>SUMIFS('Energy balance options'!$F$7:$F$3000,'Energy balance options'!$B$7:$B$3000,HeatGen!F$2,'Energy balance options'!$A$7:$A$3000,HeatGen!$A1643)</f>
        <v>0</v>
      </c>
      <c r="G1643">
        <f>SUMIFS('Energy balance options'!$F$7:$F$3000,'Energy balance options'!$B$7:$B$3000,HeatGen!G$2,'Energy balance options'!$A$7:$A$3000,HeatGen!$A1643)</f>
        <v>0</v>
      </c>
      <c r="H1643">
        <f>SUMIFS('Energy balance options'!$F$7:$F$3000,'Energy balance options'!$B$7:$B$3000,HeatGen!H$2,'Energy balance options'!$A$7:$A$3000,HeatGen!$A1643)</f>
        <v>0</v>
      </c>
      <c r="I1643">
        <f>SUMIFS('Energy balance options'!$F$7:$F$3000,'Energy balance options'!$B$7:$B$3000,HeatGen!I$2,'Energy balance options'!$A$7:$A$3000,HeatGen!$A1643)</f>
        <v>0</v>
      </c>
      <c r="J1643">
        <f>SUMIFS('Energy balance options'!$F$7:$F$3000,'Energy balance options'!$B$7:$B$3000,HeatGen!J$2,'Energy balance options'!$A$7:$A$3000,HeatGen!$A1643)</f>
        <v>0</v>
      </c>
      <c r="K1643">
        <f>SUMIFS('Energy balance options'!$F$7:$F$3000,'Energy balance options'!$B$7:$B$3000,HeatGen!K$2,'Energy balance options'!$A$7:$A$3000,HeatGen!$A1643)</f>
        <v>0</v>
      </c>
      <c r="L1643">
        <f>SUMIFS('Energy balance options'!$F$7:$F$3000,'Energy balance options'!$B$7:$B$3000,HeatGen!L$2,'Energy balance options'!$A$7:$A$3000,HeatGen!$A1643)</f>
        <v>0</v>
      </c>
      <c r="M1643">
        <f>SUMIFS('Energy balance options'!$F$7:$F$3000,'Energy balance options'!$B$7:$B$3000,HeatGen!M$2,'Energy balance options'!$A$7:$A$3000,HeatGen!$A1643)</f>
        <v>0</v>
      </c>
      <c r="N1643">
        <f>SUMIFS('Energy balance options'!$F$7:$F$3000,'Energy balance options'!$B$7:$B$3000,HeatGen!N$2,'Energy balance options'!$A$7:$A$3000,HeatGen!$A1643)</f>
        <v>0</v>
      </c>
      <c r="P1643">
        <f>SUMIFS('Energy balance options'!$F$7:$F$3000,'Energy balance options'!$B$7:$B$3000,HeatGen!P$2,'Energy balance options'!$A$7:$A$3000,HeatGen!$A1643)</f>
        <v>0</v>
      </c>
      <c r="Q1643">
        <f>SUMIFS('Energy balance options'!$F$7:$F$3000,'Energy balance options'!$B$7:$B$3000,HeatGen!Q$2,'Energy balance options'!$A$7:$A$3000,HeatGen!$A1643)</f>
        <v>0</v>
      </c>
      <c r="R1643">
        <f>SUMIFS('Energy balance options'!$F$7:$F$3000,'Energy balance options'!$B$7:$B$3000,HeatGen!R$2,'Energy balance options'!$A$7:$A$3000,HeatGen!$A1643)</f>
        <v>0</v>
      </c>
      <c r="S1643">
        <f>SUMIFS('Energy balance options'!$G$7:$G$3000,'Energy balance options'!$B$7:$B$3000,HeatGen!S$2,'Energy balance options'!$A$7:$A$3000,HeatGen!$A1643)</f>
        <v>0</v>
      </c>
      <c r="T1643">
        <f>SUMIFS('Energy balance options'!$G$7:$G$3000,'Energy balance options'!$B$7:$B$3000,HeatGen!T$2,'Energy balance options'!$A$7:$A$3000,HeatGen!$A1643)</f>
        <v>0</v>
      </c>
      <c r="U1643">
        <f>SUMIFS('Energy balance options'!$G$7:$G$3000,'Energy balance options'!$B$7:$B$3000,HeatGen!U$2,'Energy balance options'!$A$7:$A$3000,HeatGen!$A1643)</f>
        <v>0</v>
      </c>
      <c r="V1643">
        <f>SUMIFS('Energy balance options'!$G$7:$G$3000,'Energy balance options'!$B$7:$B$3000,HeatGen!V$2,'Energy balance options'!$A$7:$A$3000,HeatGen!$A1643)</f>
        <v>0</v>
      </c>
      <c r="W1643">
        <f>SUMIFS('Energy balance options'!$G$7:$G$3000,'Energy balance options'!$B$7:$B$3000,HeatGen!W$2,'Energy balance options'!$A$7:$A$3000,HeatGen!$A1643)</f>
        <v>0</v>
      </c>
      <c r="X1643">
        <f>SUMIFS('Energy balance options'!$G$7:$G$3000,'Energy balance options'!$B$7:$B$3000,HeatGen!X$2,'Energy balance options'!$A$7:$A$3000,HeatGen!$A1643)</f>
        <v>0</v>
      </c>
      <c r="AG1643">
        <f t="shared" si="313"/>
        <v>0</v>
      </c>
      <c r="AH1643">
        <f t="shared" si="314"/>
        <v>0</v>
      </c>
      <c r="AI1643">
        <f t="shared" si="315"/>
        <v>0</v>
      </c>
      <c r="AJ1643">
        <f t="shared" si="316"/>
        <v>0</v>
      </c>
      <c r="AK1643">
        <f t="shared" si="317"/>
        <v>0</v>
      </c>
      <c r="AL1643">
        <f t="shared" si="318"/>
        <v>0</v>
      </c>
      <c r="AM1643">
        <f t="shared" si="319"/>
        <v>0</v>
      </c>
      <c r="AN1643">
        <f t="shared" si="320"/>
        <v>0</v>
      </c>
      <c r="AO1643">
        <f t="shared" si="321"/>
        <v>0</v>
      </c>
    </row>
    <row r="1644" spans="1:41" x14ac:dyDescent="0.2">
      <c r="A1644" s="9">
        <f>'Cost per option'!A1652</f>
        <v>0</v>
      </c>
      <c r="B1644" t="str">
        <f>_xlfn.IFNA(VLOOKUP(A1644,'Energy balance options'!A$7:C$3000,3,FALSE),"")</f>
        <v/>
      </c>
      <c r="C1644">
        <f>SUMIFS('Energy balance options'!$F$7:$F$3000,'Energy balance options'!$B$7:$B$3000,HeatGen!C$2,'Energy balance options'!$A$7:$A$3000,HeatGen!$A1644)</f>
        <v>0</v>
      </c>
      <c r="D1644">
        <f>SUMIFS('Energy balance options'!$F$7:$F$3000,'Energy balance options'!$B$7:$B$3000,HeatGen!D$2,'Energy balance options'!$A$7:$A$3000,HeatGen!$A1644)</f>
        <v>0</v>
      </c>
      <c r="E1644">
        <f>SUMIFS('Energy balance options'!$F$7:$F$3000,'Energy balance options'!$B$7:$B$3000,HeatGen!E$2,'Energy balance options'!$A$7:$A$3000,HeatGen!$A1644)</f>
        <v>0</v>
      </c>
      <c r="F1644">
        <f>SUMIFS('Energy balance options'!$F$7:$F$3000,'Energy balance options'!$B$7:$B$3000,HeatGen!F$2,'Energy balance options'!$A$7:$A$3000,HeatGen!$A1644)</f>
        <v>0</v>
      </c>
      <c r="G1644">
        <f>SUMIFS('Energy balance options'!$F$7:$F$3000,'Energy balance options'!$B$7:$B$3000,HeatGen!G$2,'Energy balance options'!$A$7:$A$3000,HeatGen!$A1644)</f>
        <v>0</v>
      </c>
      <c r="H1644">
        <f>SUMIFS('Energy balance options'!$F$7:$F$3000,'Energy balance options'!$B$7:$B$3000,HeatGen!H$2,'Energy balance options'!$A$7:$A$3000,HeatGen!$A1644)</f>
        <v>0</v>
      </c>
      <c r="I1644">
        <f>SUMIFS('Energy balance options'!$F$7:$F$3000,'Energy balance options'!$B$7:$B$3000,HeatGen!I$2,'Energy balance options'!$A$7:$A$3000,HeatGen!$A1644)</f>
        <v>0</v>
      </c>
      <c r="J1644">
        <f>SUMIFS('Energy balance options'!$F$7:$F$3000,'Energy balance options'!$B$7:$B$3000,HeatGen!J$2,'Energy balance options'!$A$7:$A$3000,HeatGen!$A1644)</f>
        <v>0</v>
      </c>
      <c r="K1644">
        <f>SUMIFS('Energy balance options'!$F$7:$F$3000,'Energy balance options'!$B$7:$B$3000,HeatGen!K$2,'Energy balance options'!$A$7:$A$3000,HeatGen!$A1644)</f>
        <v>0</v>
      </c>
      <c r="L1644">
        <f>SUMIFS('Energy balance options'!$F$7:$F$3000,'Energy balance options'!$B$7:$B$3000,HeatGen!L$2,'Energy balance options'!$A$7:$A$3000,HeatGen!$A1644)</f>
        <v>0</v>
      </c>
      <c r="M1644">
        <f>SUMIFS('Energy balance options'!$F$7:$F$3000,'Energy balance options'!$B$7:$B$3000,HeatGen!M$2,'Energy balance options'!$A$7:$A$3000,HeatGen!$A1644)</f>
        <v>0</v>
      </c>
      <c r="N1644">
        <f>SUMIFS('Energy balance options'!$F$7:$F$3000,'Energy balance options'!$B$7:$B$3000,HeatGen!N$2,'Energy balance options'!$A$7:$A$3000,HeatGen!$A1644)</f>
        <v>0</v>
      </c>
      <c r="P1644">
        <f>SUMIFS('Energy balance options'!$F$7:$F$3000,'Energy balance options'!$B$7:$B$3000,HeatGen!P$2,'Energy balance options'!$A$7:$A$3000,HeatGen!$A1644)</f>
        <v>0</v>
      </c>
      <c r="Q1644">
        <f>SUMIFS('Energy balance options'!$F$7:$F$3000,'Energy balance options'!$B$7:$B$3000,HeatGen!Q$2,'Energy balance options'!$A$7:$A$3000,HeatGen!$A1644)</f>
        <v>0</v>
      </c>
      <c r="R1644">
        <f>SUMIFS('Energy balance options'!$F$7:$F$3000,'Energy balance options'!$B$7:$B$3000,HeatGen!R$2,'Energy balance options'!$A$7:$A$3000,HeatGen!$A1644)</f>
        <v>0</v>
      </c>
      <c r="S1644">
        <f>SUMIFS('Energy balance options'!$G$7:$G$3000,'Energy balance options'!$B$7:$B$3000,HeatGen!S$2,'Energy balance options'!$A$7:$A$3000,HeatGen!$A1644)</f>
        <v>0</v>
      </c>
      <c r="T1644">
        <f>SUMIFS('Energy balance options'!$G$7:$G$3000,'Energy balance options'!$B$7:$B$3000,HeatGen!T$2,'Energy balance options'!$A$7:$A$3000,HeatGen!$A1644)</f>
        <v>0</v>
      </c>
      <c r="U1644">
        <f>SUMIFS('Energy balance options'!$G$7:$G$3000,'Energy balance options'!$B$7:$B$3000,HeatGen!U$2,'Energy balance options'!$A$7:$A$3000,HeatGen!$A1644)</f>
        <v>0</v>
      </c>
      <c r="V1644">
        <f>SUMIFS('Energy balance options'!$G$7:$G$3000,'Energy balance options'!$B$7:$B$3000,HeatGen!V$2,'Energy balance options'!$A$7:$A$3000,HeatGen!$A1644)</f>
        <v>0</v>
      </c>
      <c r="W1644">
        <f>SUMIFS('Energy balance options'!$G$7:$G$3000,'Energy balance options'!$B$7:$B$3000,HeatGen!W$2,'Energy balance options'!$A$7:$A$3000,HeatGen!$A1644)</f>
        <v>0</v>
      </c>
      <c r="X1644">
        <f>SUMIFS('Energy balance options'!$G$7:$G$3000,'Energy balance options'!$B$7:$B$3000,HeatGen!X$2,'Energy balance options'!$A$7:$A$3000,HeatGen!$A1644)</f>
        <v>0</v>
      </c>
      <c r="AG1644">
        <f t="shared" si="313"/>
        <v>0</v>
      </c>
      <c r="AH1644">
        <f t="shared" si="314"/>
        <v>0</v>
      </c>
      <c r="AI1644">
        <f t="shared" si="315"/>
        <v>0</v>
      </c>
      <c r="AJ1644">
        <f t="shared" si="316"/>
        <v>0</v>
      </c>
      <c r="AK1644">
        <f t="shared" si="317"/>
        <v>0</v>
      </c>
      <c r="AL1644">
        <f t="shared" si="318"/>
        <v>0</v>
      </c>
      <c r="AM1644">
        <f t="shared" si="319"/>
        <v>0</v>
      </c>
      <c r="AN1644">
        <f t="shared" si="320"/>
        <v>0</v>
      </c>
      <c r="AO1644">
        <f t="shared" si="321"/>
        <v>0</v>
      </c>
    </row>
    <row r="1645" spans="1:41" x14ac:dyDescent="0.2">
      <c r="A1645" s="9">
        <f>'Cost per option'!A1653</f>
        <v>0</v>
      </c>
      <c r="B1645" t="str">
        <f>_xlfn.IFNA(VLOOKUP(A1645,'Energy balance options'!A$7:C$3000,3,FALSE),"")</f>
        <v/>
      </c>
      <c r="C1645">
        <f>SUMIFS('Energy balance options'!$F$7:$F$3000,'Energy balance options'!$B$7:$B$3000,HeatGen!C$2,'Energy balance options'!$A$7:$A$3000,HeatGen!$A1645)</f>
        <v>0</v>
      </c>
      <c r="D1645">
        <f>SUMIFS('Energy balance options'!$F$7:$F$3000,'Energy balance options'!$B$7:$B$3000,HeatGen!D$2,'Energy balance options'!$A$7:$A$3000,HeatGen!$A1645)</f>
        <v>0</v>
      </c>
      <c r="E1645">
        <f>SUMIFS('Energy balance options'!$F$7:$F$3000,'Energy balance options'!$B$7:$B$3000,HeatGen!E$2,'Energy balance options'!$A$7:$A$3000,HeatGen!$A1645)</f>
        <v>0</v>
      </c>
      <c r="F1645">
        <f>SUMIFS('Energy balance options'!$F$7:$F$3000,'Energy balance options'!$B$7:$B$3000,HeatGen!F$2,'Energy balance options'!$A$7:$A$3000,HeatGen!$A1645)</f>
        <v>0</v>
      </c>
      <c r="G1645">
        <f>SUMIFS('Energy balance options'!$F$7:$F$3000,'Energy balance options'!$B$7:$B$3000,HeatGen!G$2,'Energy balance options'!$A$7:$A$3000,HeatGen!$A1645)</f>
        <v>0</v>
      </c>
      <c r="H1645">
        <f>SUMIFS('Energy balance options'!$F$7:$F$3000,'Energy balance options'!$B$7:$B$3000,HeatGen!H$2,'Energy balance options'!$A$7:$A$3000,HeatGen!$A1645)</f>
        <v>0</v>
      </c>
      <c r="I1645">
        <f>SUMIFS('Energy balance options'!$F$7:$F$3000,'Energy balance options'!$B$7:$B$3000,HeatGen!I$2,'Energy balance options'!$A$7:$A$3000,HeatGen!$A1645)</f>
        <v>0</v>
      </c>
      <c r="J1645">
        <f>SUMIFS('Energy balance options'!$F$7:$F$3000,'Energy balance options'!$B$7:$B$3000,HeatGen!J$2,'Energy balance options'!$A$7:$A$3000,HeatGen!$A1645)</f>
        <v>0</v>
      </c>
      <c r="K1645">
        <f>SUMIFS('Energy balance options'!$F$7:$F$3000,'Energy balance options'!$B$7:$B$3000,HeatGen!K$2,'Energy balance options'!$A$7:$A$3000,HeatGen!$A1645)</f>
        <v>0</v>
      </c>
      <c r="L1645">
        <f>SUMIFS('Energy balance options'!$F$7:$F$3000,'Energy balance options'!$B$7:$B$3000,HeatGen!L$2,'Energy balance options'!$A$7:$A$3000,HeatGen!$A1645)</f>
        <v>0</v>
      </c>
      <c r="M1645">
        <f>SUMIFS('Energy balance options'!$F$7:$F$3000,'Energy balance options'!$B$7:$B$3000,HeatGen!M$2,'Energy balance options'!$A$7:$A$3000,HeatGen!$A1645)</f>
        <v>0</v>
      </c>
      <c r="N1645">
        <f>SUMIFS('Energy balance options'!$F$7:$F$3000,'Energy balance options'!$B$7:$B$3000,HeatGen!N$2,'Energy balance options'!$A$7:$A$3000,HeatGen!$A1645)</f>
        <v>0</v>
      </c>
      <c r="P1645">
        <f>SUMIFS('Energy balance options'!$F$7:$F$3000,'Energy balance options'!$B$7:$B$3000,HeatGen!P$2,'Energy balance options'!$A$7:$A$3000,HeatGen!$A1645)</f>
        <v>0</v>
      </c>
      <c r="Q1645">
        <f>SUMIFS('Energy balance options'!$F$7:$F$3000,'Energy balance options'!$B$7:$B$3000,HeatGen!Q$2,'Energy balance options'!$A$7:$A$3000,HeatGen!$A1645)</f>
        <v>0</v>
      </c>
      <c r="R1645">
        <f>SUMIFS('Energy balance options'!$F$7:$F$3000,'Energy balance options'!$B$7:$B$3000,HeatGen!R$2,'Energy balance options'!$A$7:$A$3000,HeatGen!$A1645)</f>
        <v>0</v>
      </c>
      <c r="S1645">
        <f>SUMIFS('Energy balance options'!$G$7:$G$3000,'Energy balance options'!$B$7:$B$3000,HeatGen!S$2,'Energy balance options'!$A$7:$A$3000,HeatGen!$A1645)</f>
        <v>0</v>
      </c>
      <c r="T1645">
        <f>SUMIFS('Energy balance options'!$G$7:$G$3000,'Energy balance options'!$B$7:$B$3000,HeatGen!T$2,'Energy balance options'!$A$7:$A$3000,HeatGen!$A1645)</f>
        <v>0</v>
      </c>
      <c r="U1645">
        <f>SUMIFS('Energy balance options'!$G$7:$G$3000,'Energy balance options'!$B$7:$B$3000,HeatGen!U$2,'Energy balance options'!$A$7:$A$3000,HeatGen!$A1645)</f>
        <v>0</v>
      </c>
      <c r="V1645">
        <f>SUMIFS('Energy balance options'!$G$7:$G$3000,'Energy balance options'!$B$7:$B$3000,HeatGen!V$2,'Energy balance options'!$A$7:$A$3000,HeatGen!$A1645)</f>
        <v>0</v>
      </c>
      <c r="W1645">
        <f>SUMIFS('Energy balance options'!$G$7:$G$3000,'Energy balance options'!$B$7:$B$3000,HeatGen!W$2,'Energy balance options'!$A$7:$A$3000,HeatGen!$A1645)</f>
        <v>0</v>
      </c>
      <c r="X1645">
        <f>SUMIFS('Energy balance options'!$G$7:$G$3000,'Energy balance options'!$B$7:$B$3000,HeatGen!X$2,'Energy balance options'!$A$7:$A$3000,HeatGen!$A1645)</f>
        <v>0</v>
      </c>
      <c r="AG1645">
        <f t="shared" si="313"/>
        <v>0</v>
      </c>
      <c r="AH1645">
        <f t="shared" si="314"/>
        <v>0</v>
      </c>
      <c r="AI1645">
        <f t="shared" si="315"/>
        <v>0</v>
      </c>
      <c r="AJ1645">
        <f t="shared" si="316"/>
        <v>0</v>
      </c>
      <c r="AK1645">
        <f t="shared" si="317"/>
        <v>0</v>
      </c>
      <c r="AL1645">
        <f t="shared" si="318"/>
        <v>0</v>
      </c>
      <c r="AM1645">
        <f t="shared" si="319"/>
        <v>0</v>
      </c>
      <c r="AN1645">
        <f t="shared" si="320"/>
        <v>0</v>
      </c>
      <c r="AO1645">
        <f t="shared" si="321"/>
        <v>0</v>
      </c>
    </row>
    <row r="1646" spans="1:41" x14ac:dyDescent="0.2">
      <c r="A1646" s="9">
        <f>'Cost per option'!A1654</f>
        <v>0</v>
      </c>
      <c r="B1646" t="str">
        <f>_xlfn.IFNA(VLOOKUP(A1646,'Energy balance options'!A$7:C$3000,3,FALSE),"")</f>
        <v/>
      </c>
      <c r="C1646">
        <f>SUMIFS('Energy balance options'!$F$7:$F$3000,'Energy balance options'!$B$7:$B$3000,HeatGen!C$2,'Energy balance options'!$A$7:$A$3000,HeatGen!$A1646)</f>
        <v>0</v>
      </c>
      <c r="D1646">
        <f>SUMIFS('Energy balance options'!$F$7:$F$3000,'Energy balance options'!$B$7:$B$3000,HeatGen!D$2,'Energy balance options'!$A$7:$A$3000,HeatGen!$A1646)</f>
        <v>0</v>
      </c>
      <c r="E1646">
        <f>SUMIFS('Energy balance options'!$F$7:$F$3000,'Energy balance options'!$B$7:$B$3000,HeatGen!E$2,'Energy balance options'!$A$7:$A$3000,HeatGen!$A1646)</f>
        <v>0</v>
      </c>
      <c r="F1646">
        <f>SUMIFS('Energy balance options'!$F$7:$F$3000,'Energy balance options'!$B$7:$B$3000,HeatGen!F$2,'Energy balance options'!$A$7:$A$3000,HeatGen!$A1646)</f>
        <v>0</v>
      </c>
      <c r="G1646">
        <f>SUMIFS('Energy balance options'!$F$7:$F$3000,'Energy balance options'!$B$7:$B$3000,HeatGen!G$2,'Energy balance options'!$A$7:$A$3000,HeatGen!$A1646)</f>
        <v>0</v>
      </c>
      <c r="H1646">
        <f>SUMIFS('Energy balance options'!$F$7:$F$3000,'Energy balance options'!$B$7:$B$3000,HeatGen!H$2,'Energy balance options'!$A$7:$A$3000,HeatGen!$A1646)</f>
        <v>0</v>
      </c>
      <c r="I1646">
        <f>SUMIFS('Energy balance options'!$F$7:$F$3000,'Energy balance options'!$B$7:$B$3000,HeatGen!I$2,'Energy balance options'!$A$7:$A$3000,HeatGen!$A1646)</f>
        <v>0</v>
      </c>
      <c r="J1646">
        <f>SUMIFS('Energy balance options'!$F$7:$F$3000,'Energy balance options'!$B$7:$B$3000,HeatGen!J$2,'Energy balance options'!$A$7:$A$3000,HeatGen!$A1646)</f>
        <v>0</v>
      </c>
      <c r="K1646">
        <f>SUMIFS('Energy balance options'!$F$7:$F$3000,'Energy balance options'!$B$7:$B$3000,HeatGen!K$2,'Energy balance options'!$A$7:$A$3000,HeatGen!$A1646)</f>
        <v>0</v>
      </c>
      <c r="L1646">
        <f>SUMIFS('Energy balance options'!$F$7:$F$3000,'Energy balance options'!$B$7:$B$3000,HeatGen!L$2,'Energy balance options'!$A$7:$A$3000,HeatGen!$A1646)</f>
        <v>0</v>
      </c>
      <c r="M1646">
        <f>SUMIFS('Energy balance options'!$F$7:$F$3000,'Energy balance options'!$B$7:$B$3000,HeatGen!M$2,'Energy balance options'!$A$7:$A$3000,HeatGen!$A1646)</f>
        <v>0</v>
      </c>
      <c r="N1646">
        <f>SUMIFS('Energy balance options'!$F$7:$F$3000,'Energy balance options'!$B$7:$B$3000,HeatGen!N$2,'Energy balance options'!$A$7:$A$3000,HeatGen!$A1646)</f>
        <v>0</v>
      </c>
      <c r="P1646">
        <f>SUMIFS('Energy balance options'!$F$7:$F$3000,'Energy balance options'!$B$7:$B$3000,HeatGen!P$2,'Energy balance options'!$A$7:$A$3000,HeatGen!$A1646)</f>
        <v>0</v>
      </c>
      <c r="Q1646">
        <f>SUMIFS('Energy balance options'!$F$7:$F$3000,'Energy balance options'!$B$7:$B$3000,HeatGen!Q$2,'Energy balance options'!$A$7:$A$3000,HeatGen!$A1646)</f>
        <v>0</v>
      </c>
      <c r="R1646">
        <f>SUMIFS('Energy balance options'!$F$7:$F$3000,'Energy balance options'!$B$7:$B$3000,HeatGen!R$2,'Energy balance options'!$A$7:$A$3000,HeatGen!$A1646)</f>
        <v>0</v>
      </c>
      <c r="S1646">
        <f>SUMIFS('Energy balance options'!$G$7:$G$3000,'Energy balance options'!$B$7:$B$3000,HeatGen!S$2,'Energy balance options'!$A$7:$A$3000,HeatGen!$A1646)</f>
        <v>0</v>
      </c>
      <c r="T1646">
        <f>SUMIFS('Energy balance options'!$G$7:$G$3000,'Energy balance options'!$B$7:$B$3000,HeatGen!T$2,'Energy balance options'!$A$7:$A$3000,HeatGen!$A1646)</f>
        <v>0</v>
      </c>
      <c r="U1646">
        <f>SUMIFS('Energy balance options'!$G$7:$G$3000,'Energy balance options'!$B$7:$B$3000,HeatGen!U$2,'Energy balance options'!$A$7:$A$3000,HeatGen!$A1646)</f>
        <v>0</v>
      </c>
      <c r="V1646">
        <f>SUMIFS('Energy balance options'!$G$7:$G$3000,'Energy balance options'!$B$7:$B$3000,HeatGen!V$2,'Energy balance options'!$A$7:$A$3000,HeatGen!$A1646)</f>
        <v>0</v>
      </c>
      <c r="W1646">
        <f>SUMIFS('Energy balance options'!$G$7:$G$3000,'Energy balance options'!$B$7:$B$3000,HeatGen!W$2,'Energy balance options'!$A$7:$A$3000,HeatGen!$A1646)</f>
        <v>0</v>
      </c>
      <c r="X1646">
        <f>SUMIFS('Energy balance options'!$G$7:$G$3000,'Energy balance options'!$B$7:$B$3000,HeatGen!X$2,'Energy balance options'!$A$7:$A$3000,HeatGen!$A1646)</f>
        <v>0</v>
      </c>
      <c r="AG1646">
        <f t="shared" si="313"/>
        <v>0</v>
      </c>
      <c r="AH1646">
        <f t="shared" si="314"/>
        <v>0</v>
      </c>
      <c r="AI1646">
        <f t="shared" si="315"/>
        <v>0</v>
      </c>
      <c r="AJ1646">
        <f t="shared" si="316"/>
        <v>0</v>
      </c>
      <c r="AK1646">
        <f t="shared" si="317"/>
        <v>0</v>
      </c>
      <c r="AL1646">
        <f t="shared" si="318"/>
        <v>0</v>
      </c>
      <c r="AM1646">
        <f t="shared" si="319"/>
        <v>0</v>
      </c>
      <c r="AN1646">
        <f t="shared" si="320"/>
        <v>0</v>
      </c>
      <c r="AO1646">
        <f t="shared" si="321"/>
        <v>0</v>
      </c>
    </row>
    <row r="1647" spans="1:41" x14ac:dyDescent="0.2">
      <c r="A1647" s="9">
        <f>'Cost per option'!A1655</f>
        <v>0</v>
      </c>
      <c r="B1647" t="str">
        <f>_xlfn.IFNA(VLOOKUP(A1647,'Energy balance options'!A$7:C$3000,3,FALSE),"")</f>
        <v/>
      </c>
      <c r="C1647">
        <f>SUMIFS('Energy balance options'!$F$7:$F$3000,'Energy balance options'!$B$7:$B$3000,HeatGen!C$2,'Energy balance options'!$A$7:$A$3000,HeatGen!$A1647)</f>
        <v>0</v>
      </c>
      <c r="D1647">
        <f>SUMIFS('Energy balance options'!$F$7:$F$3000,'Energy balance options'!$B$7:$B$3000,HeatGen!D$2,'Energy balance options'!$A$7:$A$3000,HeatGen!$A1647)</f>
        <v>0</v>
      </c>
      <c r="E1647">
        <f>SUMIFS('Energy balance options'!$F$7:$F$3000,'Energy balance options'!$B$7:$B$3000,HeatGen!E$2,'Energy balance options'!$A$7:$A$3000,HeatGen!$A1647)</f>
        <v>0</v>
      </c>
      <c r="F1647">
        <f>SUMIFS('Energy balance options'!$F$7:$F$3000,'Energy balance options'!$B$7:$B$3000,HeatGen!F$2,'Energy balance options'!$A$7:$A$3000,HeatGen!$A1647)</f>
        <v>0</v>
      </c>
      <c r="G1647">
        <f>SUMIFS('Energy balance options'!$F$7:$F$3000,'Energy balance options'!$B$7:$B$3000,HeatGen!G$2,'Energy balance options'!$A$7:$A$3000,HeatGen!$A1647)</f>
        <v>0</v>
      </c>
      <c r="H1647">
        <f>SUMIFS('Energy balance options'!$F$7:$F$3000,'Energy balance options'!$B$7:$B$3000,HeatGen!H$2,'Energy balance options'!$A$7:$A$3000,HeatGen!$A1647)</f>
        <v>0</v>
      </c>
      <c r="I1647">
        <f>SUMIFS('Energy balance options'!$F$7:$F$3000,'Energy balance options'!$B$7:$B$3000,HeatGen!I$2,'Energy balance options'!$A$7:$A$3000,HeatGen!$A1647)</f>
        <v>0</v>
      </c>
      <c r="J1647">
        <f>SUMIFS('Energy balance options'!$F$7:$F$3000,'Energy balance options'!$B$7:$B$3000,HeatGen!J$2,'Energy balance options'!$A$7:$A$3000,HeatGen!$A1647)</f>
        <v>0</v>
      </c>
      <c r="K1647">
        <f>SUMIFS('Energy balance options'!$F$7:$F$3000,'Energy balance options'!$B$7:$B$3000,HeatGen!K$2,'Energy balance options'!$A$7:$A$3000,HeatGen!$A1647)</f>
        <v>0</v>
      </c>
      <c r="L1647">
        <f>SUMIFS('Energy balance options'!$F$7:$F$3000,'Energy balance options'!$B$7:$B$3000,HeatGen!L$2,'Energy balance options'!$A$7:$A$3000,HeatGen!$A1647)</f>
        <v>0</v>
      </c>
      <c r="M1647">
        <f>SUMIFS('Energy balance options'!$F$7:$F$3000,'Energy balance options'!$B$7:$B$3000,HeatGen!M$2,'Energy balance options'!$A$7:$A$3000,HeatGen!$A1647)</f>
        <v>0</v>
      </c>
      <c r="N1647">
        <f>SUMIFS('Energy balance options'!$F$7:$F$3000,'Energy balance options'!$B$7:$B$3000,HeatGen!N$2,'Energy balance options'!$A$7:$A$3000,HeatGen!$A1647)</f>
        <v>0</v>
      </c>
      <c r="P1647">
        <f>SUMIFS('Energy balance options'!$F$7:$F$3000,'Energy balance options'!$B$7:$B$3000,HeatGen!P$2,'Energy balance options'!$A$7:$A$3000,HeatGen!$A1647)</f>
        <v>0</v>
      </c>
      <c r="Q1647">
        <f>SUMIFS('Energy balance options'!$F$7:$F$3000,'Energy balance options'!$B$7:$B$3000,HeatGen!Q$2,'Energy balance options'!$A$7:$A$3000,HeatGen!$A1647)</f>
        <v>0</v>
      </c>
      <c r="R1647">
        <f>SUMIFS('Energy balance options'!$F$7:$F$3000,'Energy balance options'!$B$7:$B$3000,HeatGen!R$2,'Energy balance options'!$A$7:$A$3000,HeatGen!$A1647)</f>
        <v>0</v>
      </c>
      <c r="S1647">
        <f>SUMIFS('Energy balance options'!$G$7:$G$3000,'Energy balance options'!$B$7:$B$3000,HeatGen!S$2,'Energy balance options'!$A$7:$A$3000,HeatGen!$A1647)</f>
        <v>0</v>
      </c>
      <c r="T1647">
        <f>SUMIFS('Energy balance options'!$G$7:$G$3000,'Energy balance options'!$B$7:$B$3000,HeatGen!T$2,'Energy balance options'!$A$7:$A$3000,HeatGen!$A1647)</f>
        <v>0</v>
      </c>
      <c r="U1647">
        <f>SUMIFS('Energy balance options'!$G$7:$G$3000,'Energy balance options'!$B$7:$B$3000,HeatGen!U$2,'Energy balance options'!$A$7:$A$3000,HeatGen!$A1647)</f>
        <v>0</v>
      </c>
      <c r="V1647">
        <f>SUMIFS('Energy balance options'!$G$7:$G$3000,'Energy balance options'!$B$7:$B$3000,HeatGen!V$2,'Energy balance options'!$A$7:$A$3000,HeatGen!$A1647)</f>
        <v>0</v>
      </c>
      <c r="W1647">
        <f>SUMIFS('Energy balance options'!$G$7:$G$3000,'Energy balance options'!$B$7:$B$3000,HeatGen!W$2,'Energy balance options'!$A$7:$A$3000,HeatGen!$A1647)</f>
        <v>0</v>
      </c>
      <c r="X1647">
        <f>SUMIFS('Energy balance options'!$G$7:$G$3000,'Energy balance options'!$B$7:$B$3000,HeatGen!X$2,'Energy balance options'!$A$7:$A$3000,HeatGen!$A1647)</f>
        <v>0</v>
      </c>
      <c r="AG1647">
        <f t="shared" si="313"/>
        <v>0</v>
      </c>
      <c r="AH1647">
        <f t="shared" si="314"/>
        <v>0</v>
      </c>
      <c r="AI1647">
        <f t="shared" si="315"/>
        <v>0</v>
      </c>
      <c r="AJ1647">
        <f t="shared" si="316"/>
        <v>0</v>
      </c>
      <c r="AK1647">
        <f t="shared" si="317"/>
        <v>0</v>
      </c>
      <c r="AL1647">
        <f t="shared" si="318"/>
        <v>0</v>
      </c>
      <c r="AM1647">
        <f t="shared" si="319"/>
        <v>0</v>
      </c>
      <c r="AN1647">
        <f t="shared" si="320"/>
        <v>0</v>
      </c>
      <c r="AO1647">
        <f t="shared" si="321"/>
        <v>0</v>
      </c>
    </row>
    <row r="1648" spans="1:41" x14ac:dyDescent="0.2">
      <c r="A1648" s="9">
        <f>'Cost per option'!A1656</f>
        <v>0</v>
      </c>
      <c r="B1648" t="str">
        <f>_xlfn.IFNA(VLOOKUP(A1648,'Energy balance options'!A$7:C$3000,3,FALSE),"")</f>
        <v/>
      </c>
      <c r="C1648">
        <f>SUMIFS('Energy balance options'!$F$7:$F$3000,'Energy balance options'!$B$7:$B$3000,HeatGen!C$2,'Energy balance options'!$A$7:$A$3000,HeatGen!$A1648)</f>
        <v>0</v>
      </c>
      <c r="D1648">
        <f>SUMIFS('Energy balance options'!$F$7:$F$3000,'Energy balance options'!$B$7:$B$3000,HeatGen!D$2,'Energy balance options'!$A$7:$A$3000,HeatGen!$A1648)</f>
        <v>0</v>
      </c>
      <c r="E1648">
        <f>SUMIFS('Energy balance options'!$F$7:$F$3000,'Energy balance options'!$B$7:$B$3000,HeatGen!E$2,'Energy balance options'!$A$7:$A$3000,HeatGen!$A1648)</f>
        <v>0</v>
      </c>
      <c r="F1648">
        <f>SUMIFS('Energy balance options'!$F$7:$F$3000,'Energy balance options'!$B$7:$B$3000,HeatGen!F$2,'Energy balance options'!$A$7:$A$3000,HeatGen!$A1648)</f>
        <v>0</v>
      </c>
      <c r="G1648">
        <f>SUMIFS('Energy balance options'!$F$7:$F$3000,'Energy balance options'!$B$7:$B$3000,HeatGen!G$2,'Energy balance options'!$A$7:$A$3000,HeatGen!$A1648)</f>
        <v>0</v>
      </c>
      <c r="H1648">
        <f>SUMIFS('Energy balance options'!$F$7:$F$3000,'Energy balance options'!$B$7:$B$3000,HeatGen!H$2,'Energy balance options'!$A$7:$A$3000,HeatGen!$A1648)</f>
        <v>0</v>
      </c>
      <c r="I1648">
        <f>SUMIFS('Energy balance options'!$F$7:$F$3000,'Energy balance options'!$B$7:$B$3000,HeatGen!I$2,'Energy balance options'!$A$7:$A$3000,HeatGen!$A1648)</f>
        <v>0</v>
      </c>
      <c r="J1648">
        <f>SUMIFS('Energy balance options'!$F$7:$F$3000,'Energy balance options'!$B$7:$B$3000,HeatGen!J$2,'Energy balance options'!$A$7:$A$3000,HeatGen!$A1648)</f>
        <v>0</v>
      </c>
      <c r="K1648">
        <f>SUMIFS('Energy balance options'!$F$7:$F$3000,'Energy balance options'!$B$7:$B$3000,HeatGen!K$2,'Energy balance options'!$A$7:$A$3000,HeatGen!$A1648)</f>
        <v>0</v>
      </c>
      <c r="L1648">
        <f>SUMIFS('Energy balance options'!$F$7:$F$3000,'Energy balance options'!$B$7:$B$3000,HeatGen!L$2,'Energy balance options'!$A$7:$A$3000,HeatGen!$A1648)</f>
        <v>0</v>
      </c>
      <c r="M1648">
        <f>SUMIFS('Energy balance options'!$F$7:$F$3000,'Energy balance options'!$B$7:$B$3000,HeatGen!M$2,'Energy balance options'!$A$7:$A$3000,HeatGen!$A1648)</f>
        <v>0</v>
      </c>
      <c r="N1648">
        <f>SUMIFS('Energy balance options'!$F$7:$F$3000,'Energy balance options'!$B$7:$B$3000,HeatGen!N$2,'Energy balance options'!$A$7:$A$3000,HeatGen!$A1648)</f>
        <v>0</v>
      </c>
      <c r="P1648">
        <f>SUMIFS('Energy balance options'!$F$7:$F$3000,'Energy balance options'!$B$7:$B$3000,HeatGen!P$2,'Energy balance options'!$A$7:$A$3000,HeatGen!$A1648)</f>
        <v>0</v>
      </c>
      <c r="Q1648">
        <f>SUMIFS('Energy balance options'!$F$7:$F$3000,'Energy balance options'!$B$7:$B$3000,HeatGen!Q$2,'Energy balance options'!$A$7:$A$3000,HeatGen!$A1648)</f>
        <v>0</v>
      </c>
      <c r="R1648">
        <f>SUMIFS('Energy balance options'!$F$7:$F$3000,'Energy balance options'!$B$7:$B$3000,HeatGen!R$2,'Energy balance options'!$A$7:$A$3000,HeatGen!$A1648)</f>
        <v>0</v>
      </c>
      <c r="S1648">
        <f>SUMIFS('Energy balance options'!$G$7:$G$3000,'Energy balance options'!$B$7:$B$3000,HeatGen!S$2,'Energy balance options'!$A$7:$A$3000,HeatGen!$A1648)</f>
        <v>0</v>
      </c>
      <c r="T1648">
        <f>SUMIFS('Energy balance options'!$G$7:$G$3000,'Energy balance options'!$B$7:$B$3000,HeatGen!T$2,'Energy balance options'!$A$7:$A$3000,HeatGen!$A1648)</f>
        <v>0</v>
      </c>
      <c r="U1648">
        <f>SUMIFS('Energy balance options'!$G$7:$G$3000,'Energy balance options'!$B$7:$B$3000,HeatGen!U$2,'Energy balance options'!$A$7:$A$3000,HeatGen!$A1648)</f>
        <v>0</v>
      </c>
      <c r="V1648">
        <f>SUMIFS('Energy balance options'!$G$7:$G$3000,'Energy balance options'!$B$7:$B$3000,HeatGen!V$2,'Energy balance options'!$A$7:$A$3000,HeatGen!$A1648)</f>
        <v>0</v>
      </c>
      <c r="W1648">
        <f>SUMIFS('Energy balance options'!$G$7:$G$3000,'Energy balance options'!$B$7:$B$3000,HeatGen!W$2,'Energy balance options'!$A$7:$A$3000,HeatGen!$A1648)</f>
        <v>0</v>
      </c>
      <c r="X1648">
        <f>SUMIFS('Energy balance options'!$G$7:$G$3000,'Energy balance options'!$B$7:$B$3000,HeatGen!X$2,'Energy balance options'!$A$7:$A$3000,HeatGen!$A1648)</f>
        <v>0</v>
      </c>
      <c r="AG1648">
        <f t="shared" si="313"/>
        <v>0</v>
      </c>
      <c r="AH1648">
        <f t="shared" si="314"/>
        <v>0</v>
      </c>
      <c r="AI1648">
        <f t="shared" si="315"/>
        <v>0</v>
      </c>
      <c r="AJ1648">
        <f t="shared" si="316"/>
        <v>0</v>
      </c>
      <c r="AK1648">
        <f t="shared" si="317"/>
        <v>0</v>
      </c>
      <c r="AL1648">
        <f t="shared" si="318"/>
        <v>0</v>
      </c>
      <c r="AM1648">
        <f t="shared" si="319"/>
        <v>0</v>
      </c>
      <c r="AN1648">
        <f t="shared" si="320"/>
        <v>0</v>
      </c>
      <c r="AO1648">
        <f t="shared" si="321"/>
        <v>0</v>
      </c>
    </row>
    <row r="1649" spans="1:41" x14ac:dyDescent="0.2">
      <c r="A1649" s="9">
        <f>'Cost per option'!A1657</f>
        <v>0</v>
      </c>
      <c r="B1649" t="str">
        <f>_xlfn.IFNA(VLOOKUP(A1649,'Energy balance options'!A$7:C$3000,3,FALSE),"")</f>
        <v/>
      </c>
      <c r="C1649">
        <f>SUMIFS('Energy balance options'!$F$7:$F$3000,'Energy balance options'!$B$7:$B$3000,HeatGen!C$2,'Energy balance options'!$A$7:$A$3000,HeatGen!$A1649)</f>
        <v>0</v>
      </c>
      <c r="D1649">
        <f>SUMIFS('Energy balance options'!$F$7:$F$3000,'Energy balance options'!$B$7:$B$3000,HeatGen!D$2,'Energy balance options'!$A$7:$A$3000,HeatGen!$A1649)</f>
        <v>0</v>
      </c>
      <c r="E1649">
        <f>SUMIFS('Energy balance options'!$F$7:$F$3000,'Energy balance options'!$B$7:$B$3000,HeatGen!E$2,'Energy balance options'!$A$7:$A$3000,HeatGen!$A1649)</f>
        <v>0</v>
      </c>
      <c r="F1649">
        <f>SUMIFS('Energy balance options'!$F$7:$F$3000,'Energy balance options'!$B$7:$B$3000,HeatGen!F$2,'Energy balance options'!$A$7:$A$3000,HeatGen!$A1649)</f>
        <v>0</v>
      </c>
      <c r="G1649">
        <f>SUMIFS('Energy balance options'!$F$7:$F$3000,'Energy balance options'!$B$7:$B$3000,HeatGen!G$2,'Energy balance options'!$A$7:$A$3000,HeatGen!$A1649)</f>
        <v>0</v>
      </c>
      <c r="H1649">
        <f>SUMIFS('Energy balance options'!$F$7:$F$3000,'Energy balance options'!$B$7:$B$3000,HeatGen!H$2,'Energy balance options'!$A$7:$A$3000,HeatGen!$A1649)</f>
        <v>0</v>
      </c>
      <c r="I1649">
        <f>SUMIFS('Energy balance options'!$F$7:$F$3000,'Energy balance options'!$B$7:$B$3000,HeatGen!I$2,'Energy balance options'!$A$7:$A$3000,HeatGen!$A1649)</f>
        <v>0</v>
      </c>
      <c r="J1649">
        <f>SUMIFS('Energy balance options'!$F$7:$F$3000,'Energy balance options'!$B$7:$B$3000,HeatGen!J$2,'Energy balance options'!$A$7:$A$3000,HeatGen!$A1649)</f>
        <v>0</v>
      </c>
      <c r="K1649">
        <f>SUMIFS('Energy balance options'!$F$7:$F$3000,'Energy balance options'!$B$7:$B$3000,HeatGen!K$2,'Energy balance options'!$A$7:$A$3000,HeatGen!$A1649)</f>
        <v>0</v>
      </c>
      <c r="L1649">
        <f>SUMIFS('Energy balance options'!$F$7:$F$3000,'Energy balance options'!$B$7:$B$3000,HeatGen!L$2,'Energy balance options'!$A$7:$A$3000,HeatGen!$A1649)</f>
        <v>0</v>
      </c>
      <c r="M1649">
        <f>SUMIFS('Energy balance options'!$F$7:$F$3000,'Energy balance options'!$B$7:$B$3000,HeatGen!M$2,'Energy balance options'!$A$7:$A$3000,HeatGen!$A1649)</f>
        <v>0</v>
      </c>
      <c r="N1649">
        <f>SUMIFS('Energy balance options'!$F$7:$F$3000,'Energy balance options'!$B$7:$B$3000,HeatGen!N$2,'Energy balance options'!$A$7:$A$3000,HeatGen!$A1649)</f>
        <v>0</v>
      </c>
      <c r="P1649">
        <f>SUMIFS('Energy balance options'!$F$7:$F$3000,'Energy balance options'!$B$7:$B$3000,HeatGen!P$2,'Energy balance options'!$A$7:$A$3000,HeatGen!$A1649)</f>
        <v>0</v>
      </c>
      <c r="Q1649">
        <f>SUMIFS('Energy balance options'!$F$7:$F$3000,'Energy balance options'!$B$7:$B$3000,HeatGen!Q$2,'Energy balance options'!$A$7:$A$3000,HeatGen!$A1649)</f>
        <v>0</v>
      </c>
      <c r="R1649">
        <f>SUMIFS('Energy balance options'!$F$7:$F$3000,'Energy balance options'!$B$7:$B$3000,HeatGen!R$2,'Energy balance options'!$A$7:$A$3000,HeatGen!$A1649)</f>
        <v>0</v>
      </c>
      <c r="S1649">
        <f>SUMIFS('Energy balance options'!$G$7:$G$3000,'Energy balance options'!$B$7:$B$3000,HeatGen!S$2,'Energy balance options'!$A$7:$A$3000,HeatGen!$A1649)</f>
        <v>0</v>
      </c>
      <c r="T1649">
        <f>SUMIFS('Energy balance options'!$G$7:$G$3000,'Energy balance options'!$B$7:$B$3000,HeatGen!T$2,'Energy balance options'!$A$7:$A$3000,HeatGen!$A1649)</f>
        <v>0</v>
      </c>
      <c r="U1649">
        <f>SUMIFS('Energy balance options'!$G$7:$G$3000,'Energy balance options'!$B$7:$B$3000,HeatGen!U$2,'Energy balance options'!$A$7:$A$3000,HeatGen!$A1649)</f>
        <v>0</v>
      </c>
      <c r="V1649">
        <f>SUMIFS('Energy balance options'!$G$7:$G$3000,'Energy balance options'!$B$7:$B$3000,HeatGen!V$2,'Energy balance options'!$A$7:$A$3000,HeatGen!$A1649)</f>
        <v>0</v>
      </c>
      <c r="W1649">
        <f>SUMIFS('Energy balance options'!$G$7:$G$3000,'Energy balance options'!$B$7:$B$3000,HeatGen!W$2,'Energy balance options'!$A$7:$A$3000,HeatGen!$A1649)</f>
        <v>0</v>
      </c>
      <c r="X1649">
        <f>SUMIFS('Energy balance options'!$G$7:$G$3000,'Energy balance options'!$B$7:$B$3000,HeatGen!X$2,'Energy balance options'!$A$7:$A$3000,HeatGen!$A1649)</f>
        <v>0</v>
      </c>
      <c r="AG1649">
        <f t="shared" si="313"/>
        <v>0</v>
      </c>
      <c r="AH1649">
        <f t="shared" si="314"/>
        <v>0</v>
      </c>
      <c r="AI1649">
        <f t="shared" si="315"/>
        <v>0</v>
      </c>
      <c r="AJ1649">
        <f t="shared" si="316"/>
        <v>0</v>
      </c>
      <c r="AK1649">
        <f t="shared" si="317"/>
        <v>0</v>
      </c>
      <c r="AL1649">
        <f t="shared" si="318"/>
        <v>0</v>
      </c>
      <c r="AM1649">
        <f t="shared" si="319"/>
        <v>0</v>
      </c>
      <c r="AN1649">
        <f t="shared" si="320"/>
        <v>0</v>
      </c>
      <c r="AO1649">
        <f t="shared" si="321"/>
        <v>0</v>
      </c>
    </row>
    <row r="1650" spans="1:41" x14ac:dyDescent="0.2">
      <c r="A1650" s="9">
        <f>'Cost per option'!A1658</f>
        <v>0</v>
      </c>
      <c r="B1650" t="str">
        <f>_xlfn.IFNA(VLOOKUP(A1650,'Energy balance options'!A$7:C$3000,3,FALSE),"")</f>
        <v/>
      </c>
      <c r="C1650">
        <f>SUMIFS('Energy balance options'!$F$7:$F$3000,'Energy balance options'!$B$7:$B$3000,HeatGen!C$2,'Energy balance options'!$A$7:$A$3000,HeatGen!$A1650)</f>
        <v>0</v>
      </c>
      <c r="D1650">
        <f>SUMIFS('Energy balance options'!$F$7:$F$3000,'Energy balance options'!$B$7:$B$3000,HeatGen!D$2,'Energy balance options'!$A$7:$A$3000,HeatGen!$A1650)</f>
        <v>0</v>
      </c>
      <c r="E1650">
        <f>SUMIFS('Energy balance options'!$F$7:$F$3000,'Energy balance options'!$B$7:$B$3000,HeatGen!E$2,'Energy balance options'!$A$7:$A$3000,HeatGen!$A1650)</f>
        <v>0</v>
      </c>
      <c r="F1650">
        <f>SUMIFS('Energy balance options'!$F$7:$F$3000,'Energy balance options'!$B$7:$B$3000,HeatGen!F$2,'Energy balance options'!$A$7:$A$3000,HeatGen!$A1650)</f>
        <v>0</v>
      </c>
      <c r="G1650">
        <f>SUMIFS('Energy balance options'!$F$7:$F$3000,'Energy balance options'!$B$7:$B$3000,HeatGen!G$2,'Energy balance options'!$A$7:$A$3000,HeatGen!$A1650)</f>
        <v>0</v>
      </c>
      <c r="H1650">
        <f>SUMIFS('Energy balance options'!$F$7:$F$3000,'Energy balance options'!$B$7:$B$3000,HeatGen!H$2,'Energy balance options'!$A$7:$A$3000,HeatGen!$A1650)</f>
        <v>0</v>
      </c>
      <c r="I1650">
        <f>SUMIFS('Energy balance options'!$F$7:$F$3000,'Energy balance options'!$B$7:$B$3000,HeatGen!I$2,'Energy balance options'!$A$7:$A$3000,HeatGen!$A1650)</f>
        <v>0</v>
      </c>
      <c r="J1650">
        <f>SUMIFS('Energy balance options'!$F$7:$F$3000,'Energy balance options'!$B$7:$B$3000,HeatGen!J$2,'Energy balance options'!$A$7:$A$3000,HeatGen!$A1650)</f>
        <v>0</v>
      </c>
      <c r="K1650">
        <f>SUMIFS('Energy balance options'!$F$7:$F$3000,'Energy balance options'!$B$7:$B$3000,HeatGen!K$2,'Energy balance options'!$A$7:$A$3000,HeatGen!$A1650)</f>
        <v>0</v>
      </c>
      <c r="L1650">
        <f>SUMIFS('Energy balance options'!$F$7:$F$3000,'Energy balance options'!$B$7:$B$3000,HeatGen!L$2,'Energy balance options'!$A$7:$A$3000,HeatGen!$A1650)</f>
        <v>0</v>
      </c>
      <c r="M1650">
        <f>SUMIFS('Energy balance options'!$F$7:$F$3000,'Energy balance options'!$B$7:$B$3000,HeatGen!M$2,'Energy balance options'!$A$7:$A$3000,HeatGen!$A1650)</f>
        <v>0</v>
      </c>
      <c r="N1650">
        <f>SUMIFS('Energy balance options'!$F$7:$F$3000,'Energy balance options'!$B$7:$B$3000,HeatGen!N$2,'Energy balance options'!$A$7:$A$3000,HeatGen!$A1650)</f>
        <v>0</v>
      </c>
      <c r="P1650">
        <f>SUMIFS('Energy balance options'!$F$7:$F$3000,'Energy balance options'!$B$7:$B$3000,HeatGen!P$2,'Energy balance options'!$A$7:$A$3000,HeatGen!$A1650)</f>
        <v>0</v>
      </c>
      <c r="Q1650">
        <f>SUMIFS('Energy balance options'!$F$7:$F$3000,'Energy balance options'!$B$7:$B$3000,HeatGen!Q$2,'Energy balance options'!$A$7:$A$3000,HeatGen!$A1650)</f>
        <v>0</v>
      </c>
      <c r="R1650">
        <f>SUMIFS('Energy balance options'!$F$7:$F$3000,'Energy balance options'!$B$7:$B$3000,HeatGen!R$2,'Energy balance options'!$A$7:$A$3000,HeatGen!$A1650)</f>
        <v>0</v>
      </c>
      <c r="S1650">
        <f>SUMIFS('Energy balance options'!$G$7:$G$3000,'Energy balance options'!$B$7:$B$3000,HeatGen!S$2,'Energy balance options'!$A$7:$A$3000,HeatGen!$A1650)</f>
        <v>0</v>
      </c>
      <c r="T1650">
        <f>SUMIFS('Energy balance options'!$G$7:$G$3000,'Energy balance options'!$B$7:$B$3000,HeatGen!T$2,'Energy balance options'!$A$7:$A$3000,HeatGen!$A1650)</f>
        <v>0</v>
      </c>
      <c r="U1650">
        <f>SUMIFS('Energy balance options'!$G$7:$G$3000,'Energy balance options'!$B$7:$B$3000,HeatGen!U$2,'Energy balance options'!$A$7:$A$3000,HeatGen!$A1650)</f>
        <v>0</v>
      </c>
      <c r="V1650">
        <f>SUMIFS('Energy balance options'!$G$7:$G$3000,'Energy balance options'!$B$7:$B$3000,HeatGen!V$2,'Energy balance options'!$A$7:$A$3000,HeatGen!$A1650)</f>
        <v>0</v>
      </c>
      <c r="W1650">
        <f>SUMIFS('Energy balance options'!$G$7:$G$3000,'Energy balance options'!$B$7:$B$3000,HeatGen!W$2,'Energy balance options'!$A$7:$A$3000,HeatGen!$A1650)</f>
        <v>0</v>
      </c>
      <c r="X1650">
        <f>SUMIFS('Energy balance options'!$G$7:$G$3000,'Energy balance options'!$B$7:$B$3000,HeatGen!X$2,'Energy balance options'!$A$7:$A$3000,HeatGen!$A1650)</f>
        <v>0</v>
      </c>
      <c r="AG1650">
        <f t="shared" si="313"/>
        <v>0</v>
      </c>
      <c r="AH1650">
        <f t="shared" si="314"/>
        <v>0</v>
      </c>
      <c r="AI1650">
        <f t="shared" si="315"/>
        <v>0</v>
      </c>
      <c r="AJ1650">
        <f t="shared" si="316"/>
        <v>0</v>
      </c>
      <c r="AK1650">
        <f t="shared" si="317"/>
        <v>0</v>
      </c>
      <c r="AL1650">
        <f t="shared" si="318"/>
        <v>0</v>
      </c>
      <c r="AM1650">
        <f t="shared" si="319"/>
        <v>0</v>
      </c>
      <c r="AN1650">
        <f t="shared" si="320"/>
        <v>0</v>
      </c>
      <c r="AO1650">
        <f t="shared" si="321"/>
        <v>0</v>
      </c>
    </row>
    <row r="1651" spans="1:41" x14ac:dyDescent="0.2">
      <c r="A1651" s="9">
        <f>'Cost per option'!A1659</f>
        <v>0</v>
      </c>
      <c r="B1651" t="str">
        <f>_xlfn.IFNA(VLOOKUP(A1651,'Energy balance options'!A$7:C$3000,3,FALSE),"")</f>
        <v/>
      </c>
      <c r="C1651">
        <f>SUMIFS('Energy balance options'!$F$7:$F$3000,'Energy balance options'!$B$7:$B$3000,HeatGen!C$2,'Energy balance options'!$A$7:$A$3000,HeatGen!$A1651)</f>
        <v>0</v>
      </c>
      <c r="D1651">
        <f>SUMIFS('Energy balance options'!$F$7:$F$3000,'Energy balance options'!$B$7:$B$3000,HeatGen!D$2,'Energy balance options'!$A$7:$A$3000,HeatGen!$A1651)</f>
        <v>0</v>
      </c>
      <c r="E1651">
        <f>SUMIFS('Energy balance options'!$F$7:$F$3000,'Energy balance options'!$B$7:$B$3000,HeatGen!E$2,'Energy balance options'!$A$7:$A$3000,HeatGen!$A1651)</f>
        <v>0</v>
      </c>
      <c r="F1651">
        <f>SUMIFS('Energy balance options'!$F$7:$F$3000,'Energy balance options'!$B$7:$B$3000,HeatGen!F$2,'Energy balance options'!$A$7:$A$3000,HeatGen!$A1651)</f>
        <v>0</v>
      </c>
      <c r="G1651">
        <f>SUMIFS('Energy balance options'!$F$7:$F$3000,'Energy balance options'!$B$7:$B$3000,HeatGen!G$2,'Energy balance options'!$A$7:$A$3000,HeatGen!$A1651)</f>
        <v>0</v>
      </c>
      <c r="H1651">
        <f>SUMIFS('Energy balance options'!$F$7:$F$3000,'Energy balance options'!$B$7:$B$3000,HeatGen!H$2,'Energy balance options'!$A$7:$A$3000,HeatGen!$A1651)</f>
        <v>0</v>
      </c>
      <c r="I1651">
        <f>SUMIFS('Energy balance options'!$F$7:$F$3000,'Energy balance options'!$B$7:$B$3000,HeatGen!I$2,'Energy balance options'!$A$7:$A$3000,HeatGen!$A1651)</f>
        <v>0</v>
      </c>
      <c r="J1651">
        <f>SUMIFS('Energy balance options'!$F$7:$F$3000,'Energy balance options'!$B$7:$B$3000,HeatGen!J$2,'Energy balance options'!$A$7:$A$3000,HeatGen!$A1651)</f>
        <v>0</v>
      </c>
      <c r="K1651">
        <f>SUMIFS('Energy balance options'!$F$7:$F$3000,'Energy balance options'!$B$7:$B$3000,HeatGen!K$2,'Energy balance options'!$A$7:$A$3000,HeatGen!$A1651)</f>
        <v>0</v>
      </c>
      <c r="L1651">
        <f>SUMIFS('Energy balance options'!$F$7:$F$3000,'Energy balance options'!$B$7:$B$3000,HeatGen!L$2,'Energy balance options'!$A$7:$A$3000,HeatGen!$A1651)</f>
        <v>0</v>
      </c>
      <c r="M1651">
        <f>SUMIFS('Energy balance options'!$F$7:$F$3000,'Energy balance options'!$B$7:$B$3000,HeatGen!M$2,'Energy balance options'!$A$7:$A$3000,HeatGen!$A1651)</f>
        <v>0</v>
      </c>
      <c r="N1651">
        <f>SUMIFS('Energy balance options'!$F$7:$F$3000,'Energy balance options'!$B$7:$B$3000,HeatGen!N$2,'Energy balance options'!$A$7:$A$3000,HeatGen!$A1651)</f>
        <v>0</v>
      </c>
      <c r="P1651">
        <f>SUMIFS('Energy balance options'!$F$7:$F$3000,'Energy balance options'!$B$7:$B$3000,HeatGen!P$2,'Energy balance options'!$A$7:$A$3000,HeatGen!$A1651)</f>
        <v>0</v>
      </c>
      <c r="Q1651">
        <f>SUMIFS('Energy balance options'!$F$7:$F$3000,'Energy balance options'!$B$7:$B$3000,HeatGen!Q$2,'Energy balance options'!$A$7:$A$3000,HeatGen!$A1651)</f>
        <v>0</v>
      </c>
      <c r="R1651">
        <f>SUMIFS('Energy balance options'!$F$7:$F$3000,'Energy balance options'!$B$7:$B$3000,HeatGen!R$2,'Energy balance options'!$A$7:$A$3000,HeatGen!$A1651)</f>
        <v>0</v>
      </c>
      <c r="S1651">
        <f>SUMIFS('Energy balance options'!$G$7:$G$3000,'Energy balance options'!$B$7:$B$3000,HeatGen!S$2,'Energy balance options'!$A$7:$A$3000,HeatGen!$A1651)</f>
        <v>0</v>
      </c>
      <c r="T1651">
        <f>SUMIFS('Energy balance options'!$G$7:$G$3000,'Energy balance options'!$B$7:$B$3000,HeatGen!T$2,'Energy balance options'!$A$7:$A$3000,HeatGen!$A1651)</f>
        <v>0</v>
      </c>
      <c r="U1651">
        <f>SUMIFS('Energy balance options'!$G$7:$G$3000,'Energy balance options'!$B$7:$B$3000,HeatGen!U$2,'Energy balance options'!$A$7:$A$3000,HeatGen!$A1651)</f>
        <v>0</v>
      </c>
      <c r="V1651">
        <f>SUMIFS('Energy balance options'!$G$7:$G$3000,'Energy balance options'!$B$7:$B$3000,HeatGen!V$2,'Energy balance options'!$A$7:$A$3000,HeatGen!$A1651)</f>
        <v>0</v>
      </c>
      <c r="W1651">
        <f>SUMIFS('Energy balance options'!$G$7:$G$3000,'Energy balance options'!$B$7:$B$3000,HeatGen!W$2,'Energy balance options'!$A$7:$A$3000,HeatGen!$A1651)</f>
        <v>0</v>
      </c>
      <c r="X1651">
        <f>SUMIFS('Energy balance options'!$G$7:$G$3000,'Energy balance options'!$B$7:$B$3000,HeatGen!X$2,'Energy balance options'!$A$7:$A$3000,HeatGen!$A1651)</f>
        <v>0</v>
      </c>
      <c r="AG1651">
        <f t="shared" si="313"/>
        <v>0</v>
      </c>
      <c r="AH1651">
        <f t="shared" si="314"/>
        <v>0</v>
      </c>
      <c r="AI1651">
        <f t="shared" si="315"/>
        <v>0</v>
      </c>
      <c r="AJ1651">
        <f t="shared" si="316"/>
        <v>0</v>
      </c>
      <c r="AK1651">
        <f t="shared" si="317"/>
        <v>0</v>
      </c>
      <c r="AL1651">
        <f t="shared" si="318"/>
        <v>0</v>
      </c>
      <c r="AM1651">
        <f t="shared" si="319"/>
        <v>0</v>
      </c>
      <c r="AN1651">
        <f t="shared" si="320"/>
        <v>0</v>
      </c>
      <c r="AO1651">
        <f t="shared" si="321"/>
        <v>0</v>
      </c>
    </row>
    <row r="1652" spans="1:41" x14ac:dyDescent="0.2">
      <c r="A1652" s="9">
        <f>'Cost per option'!A1660</f>
        <v>0</v>
      </c>
      <c r="B1652" t="str">
        <f>_xlfn.IFNA(VLOOKUP(A1652,'Energy balance options'!A$7:C$3000,3,FALSE),"")</f>
        <v/>
      </c>
      <c r="C1652">
        <f>SUMIFS('Energy balance options'!$F$7:$F$3000,'Energy balance options'!$B$7:$B$3000,HeatGen!C$2,'Energy balance options'!$A$7:$A$3000,HeatGen!$A1652)</f>
        <v>0</v>
      </c>
      <c r="D1652">
        <f>SUMIFS('Energy balance options'!$F$7:$F$3000,'Energy balance options'!$B$7:$B$3000,HeatGen!D$2,'Energy balance options'!$A$7:$A$3000,HeatGen!$A1652)</f>
        <v>0</v>
      </c>
      <c r="E1652">
        <f>SUMIFS('Energy balance options'!$F$7:$F$3000,'Energy balance options'!$B$7:$B$3000,HeatGen!E$2,'Energy balance options'!$A$7:$A$3000,HeatGen!$A1652)</f>
        <v>0</v>
      </c>
      <c r="F1652">
        <f>SUMIFS('Energy balance options'!$F$7:$F$3000,'Energy balance options'!$B$7:$B$3000,HeatGen!F$2,'Energy balance options'!$A$7:$A$3000,HeatGen!$A1652)</f>
        <v>0</v>
      </c>
      <c r="G1652">
        <f>SUMIFS('Energy balance options'!$F$7:$F$3000,'Energy balance options'!$B$7:$B$3000,HeatGen!G$2,'Energy balance options'!$A$7:$A$3000,HeatGen!$A1652)</f>
        <v>0</v>
      </c>
      <c r="H1652">
        <f>SUMIFS('Energy balance options'!$F$7:$F$3000,'Energy balance options'!$B$7:$B$3000,HeatGen!H$2,'Energy balance options'!$A$7:$A$3000,HeatGen!$A1652)</f>
        <v>0</v>
      </c>
      <c r="I1652">
        <f>SUMIFS('Energy balance options'!$F$7:$F$3000,'Energy balance options'!$B$7:$B$3000,HeatGen!I$2,'Energy balance options'!$A$7:$A$3000,HeatGen!$A1652)</f>
        <v>0</v>
      </c>
      <c r="J1652">
        <f>SUMIFS('Energy balance options'!$F$7:$F$3000,'Energy balance options'!$B$7:$B$3000,HeatGen!J$2,'Energy balance options'!$A$7:$A$3000,HeatGen!$A1652)</f>
        <v>0</v>
      </c>
      <c r="K1652">
        <f>SUMIFS('Energy balance options'!$F$7:$F$3000,'Energy balance options'!$B$7:$B$3000,HeatGen!K$2,'Energy balance options'!$A$7:$A$3000,HeatGen!$A1652)</f>
        <v>0</v>
      </c>
      <c r="L1652">
        <f>SUMIFS('Energy balance options'!$F$7:$F$3000,'Energy balance options'!$B$7:$B$3000,HeatGen!L$2,'Energy balance options'!$A$7:$A$3000,HeatGen!$A1652)</f>
        <v>0</v>
      </c>
      <c r="M1652">
        <f>SUMIFS('Energy balance options'!$F$7:$F$3000,'Energy balance options'!$B$7:$B$3000,HeatGen!M$2,'Energy balance options'!$A$7:$A$3000,HeatGen!$A1652)</f>
        <v>0</v>
      </c>
      <c r="N1652">
        <f>SUMIFS('Energy balance options'!$F$7:$F$3000,'Energy balance options'!$B$7:$B$3000,HeatGen!N$2,'Energy balance options'!$A$7:$A$3000,HeatGen!$A1652)</f>
        <v>0</v>
      </c>
      <c r="P1652">
        <f>SUMIFS('Energy balance options'!$F$7:$F$3000,'Energy balance options'!$B$7:$B$3000,HeatGen!P$2,'Energy balance options'!$A$7:$A$3000,HeatGen!$A1652)</f>
        <v>0</v>
      </c>
      <c r="Q1652">
        <f>SUMIFS('Energy balance options'!$F$7:$F$3000,'Energy balance options'!$B$7:$B$3000,HeatGen!Q$2,'Energy balance options'!$A$7:$A$3000,HeatGen!$A1652)</f>
        <v>0</v>
      </c>
      <c r="R1652">
        <f>SUMIFS('Energy balance options'!$F$7:$F$3000,'Energy balance options'!$B$7:$B$3000,HeatGen!R$2,'Energy balance options'!$A$7:$A$3000,HeatGen!$A1652)</f>
        <v>0</v>
      </c>
      <c r="S1652">
        <f>SUMIFS('Energy balance options'!$G$7:$G$3000,'Energy balance options'!$B$7:$B$3000,HeatGen!S$2,'Energy balance options'!$A$7:$A$3000,HeatGen!$A1652)</f>
        <v>0</v>
      </c>
      <c r="T1652">
        <f>SUMIFS('Energy balance options'!$G$7:$G$3000,'Energy balance options'!$B$7:$B$3000,HeatGen!T$2,'Energy balance options'!$A$7:$A$3000,HeatGen!$A1652)</f>
        <v>0</v>
      </c>
      <c r="U1652">
        <f>SUMIFS('Energy balance options'!$G$7:$G$3000,'Energy balance options'!$B$7:$B$3000,HeatGen!U$2,'Energy balance options'!$A$7:$A$3000,HeatGen!$A1652)</f>
        <v>0</v>
      </c>
      <c r="V1652">
        <f>SUMIFS('Energy balance options'!$G$7:$G$3000,'Energy balance options'!$B$7:$B$3000,HeatGen!V$2,'Energy balance options'!$A$7:$A$3000,HeatGen!$A1652)</f>
        <v>0</v>
      </c>
      <c r="W1652">
        <f>SUMIFS('Energy balance options'!$G$7:$G$3000,'Energy balance options'!$B$7:$B$3000,HeatGen!W$2,'Energy balance options'!$A$7:$A$3000,HeatGen!$A1652)</f>
        <v>0</v>
      </c>
      <c r="X1652">
        <f>SUMIFS('Energy balance options'!$G$7:$G$3000,'Energy balance options'!$B$7:$B$3000,HeatGen!X$2,'Energy balance options'!$A$7:$A$3000,HeatGen!$A1652)</f>
        <v>0</v>
      </c>
      <c r="AG1652">
        <f t="shared" si="313"/>
        <v>0</v>
      </c>
      <c r="AH1652">
        <f t="shared" si="314"/>
        <v>0</v>
      </c>
      <c r="AI1652">
        <f t="shared" si="315"/>
        <v>0</v>
      </c>
      <c r="AJ1652">
        <f t="shared" si="316"/>
        <v>0</v>
      </c>
      <c r="AK1652">
        <f t="shared" si="317"/>
        <v>0</v>
      </c>
      <c r="AL1652">
        <f t="shared" si="318"/>
        <v>0</v>
      </c>
      <c r="AM1652">
        <f t="shared" si="319"/>
        <v>0</v>
      </c>
      <c r="AN1652">
        <f t="shared" si="320"/>
        <v>0</v>
      </c>
      <c r="AO1652">
        <f t="shared" si="321"/>
        <v>0</v>
      </c>
    </row>
    <row r="1653" spans="1:41" x14ac:dyDescent="0.2">
      <c r="A1653" s="9">
        <f>'Cost per option'!A1661</f>
        <v>0</v>
      </c>
      <c r="B1653" t="str">
        <f>_xlfn.IFNA(VLOOKUP(A1653,'Energy balance options'!A$7:C$3000,3,FALSE),"")</f>
        <v/>
      </c>
      <c r="C1653">
        <f>SUMIFS('Energy balance options'!$F$7:$F$3000,'Energy balance options'!$B$7:$B$3000,HeatGen!C$2,'Energy balance options'!$A$7:$A$3000,HeatGen!$A1653)</f>
        <v>0</v>
      </c>
      <c r="D1653">
        <f>SUMIFS('Energy balance options'!$F$7:$F$3000,'Energy balance options'!$B$7:$B$3000,HeatGen!D$2,'Energy balance options'!$A$7:$A$3000,HeatGen!$A1653)</f>
        <v>0</v>
      </c>
      <c r="E1653">
        <f>SUMIFS('Energy balance options'!$F$7:$F$3000,'Energy balance options'!$B$7:$B$3000,HeatGen!E$2,'Energy balance options'!$A$7:$A$3000,HeatGen!$A1653)</f>
        <v>0</v>
      </c>
      <c r="F1653">
        <f>SUMIFS('Energy balance options'!$F$7:$F$3000,'Energy balance options'!$B$7:$B$3000,HeatGen!F$2,'Energy balance options'!$A$7:$A$3000,HeatGen!$A1653)</f>
        <v>0</v>
      </c>
      <c r="G1653">
        <f>SUMIFS('Energy balance options'!$F$7:$F$3000,'Energy balance options'!$B$7:$B$3000,HeatGen!G$2,'Energy balance options'!$A$7:$A$3000,HeatGen!$A1653)</f>
        <v>0</v>
      </c>
      <c r="H1653">
        <f>SUMIFS('Energy balance options'!$F$7:$F$3000,'Energy balance options'!$B$7:$B$3000,HeatGen!H$2,'Energy balance options'!$A$7:$A$3000,HeatGen!$A1653)</f>
        <v>0</v>
      </c>
      <c r="I1653">
        <f>SUMIFS('Energy balance options'!$F$7:$F$3000,'Energy balance options'!$B$7:$B$3000,HeatGen!I$2,'Energy balance options'!$A$7:$A$3000,HeatGen!$A1653)</f>
        <v>0</v>
      </c>
      <c r="J1653">
        <f>SUMIFS('Energy balance options'!$F$7:$F$3000,'Energy balance options'!$B$7:$B$3000,HeatGen!J$2,'Energy balance options'!$A$7:$A$3000,HeatGen!$A1653)</f>
        <v>0</v>
      </c>
      <c r="K1653">
        <f>SUMIFS('Energy balance options'!$F$7:$F$3000,'Energy balance options'!$B$7:$B$3000,HeatGen!K$2,'Energy balance options'!$A$7:$A$3000,HeatGen!$A1653)</f>
        <v>0</v>
      </c>
      <c r="L1653">
        <f>SUMIFS('Energy balance options'!$F$7:$F$3000,'Energy balance options'!$B$7:$B$3000,HeatGen!L$2,'Energy balance options'!$A$7:$A$3000,HeatGen!$A1653)</f>
        <v>0</v>
      </c>
      <c r="M1653">
        <f>SUMIFS('Energy balance options'!$F$7:$F$3000,'Energy balance options'!$B$7:$B$3000,HeatGen!M$2,'Energy balance options'!$A$7:$A$3000,HeatGen!$A1653)</f>
        <v>0</v>
      </c>
      <c r="N1653">
        <f>SUMIFS('Energy balance options'!$F$7:$F$3000,'Energy balance options'!$B$7:$B$3000,HeatGen!N$2,'Energy balance options'!$A$7:$A$3000,HeatGen!$A1653)</f>
        <v>0</v>
      </c>
      <c r="P1653">
        <f>SUMIFS('Energy balance options'!$F$7:$F$3000,'Energy balance options'!$B$7:$B$3000,HeatGen!P$2,'Energy balance options'!$A$7:$A$3000,HeatGen!$A1653)</f>
        <v>0</v>
      </c>
      <c r="Q1653">
        <f>SUMIFS('Energy balance options'!$F$7:$F$3000,'Energy balance options'!$B$7:$B$3000,HeatGen!Q$2,'Energy balance options'!$A$7:$A$3000,HeatGen!$A1653)</f>
        <v>0</v>
      </c>
      <c r="R1653">
        <f>SUMIFS('Energy balance options'!$F$7:$F$3000,'Energy balance options'!$B$7:$B$3000,HeatGen!R$2,'Energy balance options'!$A$7:$A$3000,HeatGen!$A1653)</f>
        <v>0</v>
      </c>
      <c r="S1653">
        <f>SUMIFS('Energy balance options'!$G$7:$G$3000,'Energy balance options'!$B$7:$B$3000,HeatGen!S$2,'Energy balance options'!$A$7:$A$3000,HeatGen!$A1653)</f>
        <v>0</v>
      </c>
      <c r="T1653">
        <f>SUMIFS('Energy balance options'!$G$7:$G$3000,'Energy balance options'!$B$7:$B$3000,HeatGen!T$2,'Energy balance options'!$A$7:$A$3000,HeatGen!$A1653)</f>
        <v>0</v>
      </c>
      <c r="U1653">
        <f>SUMIFS('Energy balance options'!$G$7:$G$3000,'Energy balance options'!$B$7:$B$3000,HeatGen!U$2,'Energy balance options'!$A$7:$A$3000,HeatGen!$A1653)</f>
        <v>0</v>
      </c>
      <c r="V1653">
        <f>SUMIFS('Energy balance options'!$G$7:$G$3000,'Energy balance options'!$B$7:$B$3000,HeatGen!V$2,'Energy balance options'!$A$7:$A$3000,HeatGen!$A1653)</f>
        <v>0</v>
      </c>
      <c r="W1653">
        <f>SUMIFS('Energy balance options'!$G$7:$G$3000,'Energy balance options'!$B$7:$B$3000,HeatGen!W$2,'Energy balance options'!$A$7:$A$3000,HeatGen!$A1653)</f>
        <v>0</v>
      </c>
      <c r="X1653">
        <f>SUMIFS('Energy balance options'!$G$7:$G$3000,'Energy balance options'!$B$7:$B$3000,HeatGen!X$2,'Energy balance options'!$A$7:$A$3000,HeatGen!$A1653)</f>
        <v>0</v>
      </c>
      <c r="AG1653">
        <f t="shared" si="313"/>
        <v>0</v>
      </c>
      <c r="AH1653">
        <f t="shared" si="314"/>
        <v>0</v>
      </c>
      <c r="AI1653">
        <f t="shared" si="315"/>
        <v>0</v>
      </c>
      <c r="AJ1653">
        <f t="shared" si="316"/>
        <v>0</v>
      </c>
      <c r="AK1653">
        <f t="shared" si="317"/>
        <v>0</v>
      </c>
      <c r="AL1653">
        <f t="shared" si="318"/>
        <v>0</v>
      </c>
      <c r="AM1653">
        <f t="shared" si="319"/>
        <v>0</v>
      </c>
      <c r="AN1653">
        <f t="shared" si="320"/>
        <v>0</v>
      </c>
      <c r="AO1653">
        <f t="shared" si="321"/>
        <v>0</v>
      </c>
    </row>
    <row r="1654" spans="1:41" x14ac:dyDescent="0.2">
      <c r="A1654" s="9">
        <f>'Cost per option'!A1662</f>
        <v>0</v>
      </c>
      <c r="B1654" t="str">
        <f>_xlfn.IFNA(VLOOKUP(A1654,'Energy balance options'!A$7:C$3000,3,FALSE),"")</f>
        <v/>
      </c>
      <c r="C1654">
        <f>SUMIFS('Energy balance options'!$F$7:$F$3000,'Energy balance options'!$B$7:$B$3000,HeatGen!C$2,'Energy balance options'!$A$7:$A$3000,HeatGen!$A1654)</f>
        <v>0</v>
      </c>
      <c r="D1654">
        <f>SUMIFS('Energy balance options'!$F$7:$F$3000,'Energy balance options'!$B$7:$B$3000,HeatGen!D$2,'Energy balance options'!$A$7:$A$3000,HeatGen!$A1654)</f>
        <v>0</v>
      </c>
      <c r="E1654">
        <f>SUMIFS('Energy balance options'!$F$7:$F$3000,'Energy balance options'!$B$7:$B$3000,HeatGen!E$2,'Energy balance options'!$A$7:$A$3000,HeatGen!$A1654)</f>
        <v>0</v>
      </c>
      <c r="F1654">
        <f>SUMIFS('Energy balance options'!$F$7:$F$3000,'Energy balance options'!$B$7:$B$3000,HeatGen!F$2,'Energy balance options'!$A$7:$A$3000,HeatGen!$A1654)</f>
        <v>0</v>
      </c>
      <c r="G1654">
        <f>SUMIFS('Energy balance options'!$F$7:$F$3000,'Energy balance options'!$B$7:$B$3000,HeatGen!G$2,'Energy balance options'!$A$7:$A$3000,HeatGen!$A1654)</f>
        <v>0</v>
      </c>
      <c r="H1654">
        <f>SUMIFS('Energy balance options'!$F$7:$F$3000,'Energy balance options'!$B$7:$B$3000,HeatGen!H$2,'Energy balance options'!$A$7:$A$3000,HeatGen!$A1654)</f>
        <v>0</v>
      </c>
      <c r="I1654">
        <f>SUMIFS('Energy balance options'!$F$7:$F$3000,'Energy balance options'!$B$7:$B$3000,HeatGen!I$2,'Energy balance options'!$A$7:$A$3000,HeatGen!$A1654)</f>
        <v>0</v>
      </c>
      <c r="J1654">
        <f>SUMIFS('Energy balance options'!$F$7:$F$3000,'Energy balance options'!$B$7:$B$3000,HeatGen!J$2,'Energy balance options'!$A$7:$A$3000,HeatGen!$A1654)</f>
        <v>0</v>
      </c>
      <c r="K1654">
        <f>SUMIFS('Energy balance options'!$F$7:$F$3000,'Energy balance options'!$B$7:$B$3000,HeatGen!K$2,'Energy balance options'!$A$7:$A$3000,HeatGen!$A1654)</f>
        <v>0</v>
      </c>
      <c r="L1654">
        <f>SUMIFS('Energy balance options'!$F$7:$F$3000,'Energy balance options'!$B$7:$B$3000,HeatGen!L$2,'Energy balance options'!$A$7:$A$3000,HeatGen!$A1654)</f>
        <v>0</v>
      </c>
      <c r="M1654">
        <f>SUMIFS('Energy balance options'!$F$7:$F$3000,'Energy balance options'!$B$7:$B$3000,HeatGen!M$2,'Energy balance options'!$A$7:$A$3000,HeatGen!$A1654)</f>
        <v>0</v>
      </c>
      <c r="N1654">
        <f>SUMIFS('Energy balance options'!$F$7:$F$3000,'Energy balance options'!$B$7:$B$3000,HeatGen!N$2,'Energy balance options'!$A$7:$A$3000,HeatGen!$A1654)</f>
        <v>0</v>
      </c>
      <c r="P1654">
        <f>SUMIFS('Energy balance options'!$F$7:$F$3000,'Energy balance options'!$B$7:$B$3000,HeatGen!P$2,'Energy balance options'!$A$7:$A$3000,HeatGen!$A1654)</f>
        <v>0</v>
      </c>
      <c r="Q1654">
        <f>SUMIFS('Energy balance options'!$F$7:$F$3000,'Energy balance options'!$B$7:$B$3000,HeatGen!Q$2,'Energy balance options'!$A$7:$A$3000,HeatGen!$A1654)</f>
        <v>0</v>
      </c>
      <c r="R1654">
        <f>SUMIFS('Energy balance options'!$F$7:$F$3000,'Energy balance options'!$B$7:$B$3000,HeatGen!R$2,'Energy balance options'!$A$7:$A$3000,HeatGen!$A1654)</f>
        <v>0</v>
      </c>
      <c r="S1654">
        <f>SUMIFS('Energy balance options'!$G$7:$G$3000,'Energy balance options'!$B$7:$B$3000,HeatGen!S$2,'Energy balance options'!$A$7:$A$3000,HeatGen!$A1654)</f>
        <v>0</v>
      </c>
      <c r="T1654">
        <f>SUMIFS('Energy balance options'!$G$7:$G$3000,'Energy balance options'!$B$7:$B$3000,HeatGen!T$2,'Energy balance options'!$A$7:$A$3000,HeatGen!$A1654)</f>
        <v>0</v>
      </c>
      <c r="U1654">
        <f>SUMIFS('Energy balance options'!$G$7:$G$3000,'Energy balance options'!$B$7:$B$3000,HeatGen!U$2,'Energy balance options'!$A$7:$A$3000,HeatGen!$A1654)</f>
        <v>0</v>
      </c>
      <c r="V1654">
        <f>SUMIFS('Energy balance options'!$G$7:$G$3000,'Energy balance options'!$B$7:$B$3000,HeatGen!V$2,'Energy balance options'!$A$7:$A$3000,HeatGen!$A1654)</f>
        <v>0</v>
      </c>
      <c r="W1654">
        <f>SUMIFS('Energy balance options'!$G$7:$G$3000,'Energy balance options'!$B$7:$B$3000,HeatGen!W$2,'Energy balance options'!$A$7:$A$3000,HeatGen!$A1654)</f>
        <v>0</v>
      </c>
      <c r="X1654">
        <f>SUMIFS('Energy balance options'!$G$7:$G$3000,'Energy balance options'!$B$7:$B$3000,HeatGen!X$2,'Energy balance options'!$A$7:$A$3000,HeatGen!$A1654)</f>
        <v>0</v>
      </c>
      <c r="AG1654">
        <f t="shared" si="313"/>
        <v>0</v>
      </c>
      <c r="AH1654">
        <f t="shared" si="314"/>
        <v>0</v>
      </c>
      <c r="AI1654">
        <f t="shared" si="315"/>
        <v>0</v>
      </c>
      <c r="AJ1654">
        <f t="shared" si="316"/>
        <v>0</v>
      </c>
      <c r="AK1654">
        <f t="shared" si="317"/>
        <v>0</v>
      </c>
      <c r="AL1654">
        <f t="shared" si="318"/>
        <v>0</v>
      </c>
      <c r="AM1654">
        <f t="shared" si="319"/>
        <v>0</v>
      </c>
      <c r="AN1654">
        <f t="shared" si="320"/>
        <v>0</v>
      </c>
      <c r="AO1654">
        <f t="shared" si="321"/>
        <v>0</v>
      </c>
    </row>
    <row r="1655" spans="1:41" x14ac:dyDescent="0.2">
      <c r="A1655" s="9">
        <f>'Cost per option'!A1663</f>
        <v>0</v>
      </c>
      <c r="B1655" t="str">
        <f>_xlfn.IFNA(VLOOKUP(A1655,'Energy balance options'!A$7:C$3000,3,FALSE),"")</f>
        <v/>
      </c>
      <c r="C1655">
        <f>SUMIFS('Energy balance options'!$F$7:$F$3000,'Energy balance options'!$B$7:$B$3000,HeatGen!C$2,'Energy balance options'!$A$7:$A$3000,HeatGen!$A1655)</f>
        <v>0</v>
      </c>
      <c r="D1655">
        <f>SUMIFS('Energy balance options'!$F$7:$F$3000,'Energy balance options'!$B$7:$B$3000,HeatGen!D$2,'Energy balance options'!$A$7:$A$3000,HeatGen!$A1655)</f>
        <v>0</v>
      </c>
      <c r="E1655">
        <f>SUMIFS('Energy balance options'!$F$7:$F$3000,'Energy balance options'!$B$7:$B$3000,HeatGen!E$2,'Energy balance options'!$A$7:$A$3000,HeatGen!$A1655)</f>
        <v>0</v>
      </c>
      <c r="F1655">
        <f>SUMIFS('Energy balance options'!$F$7:$F$3000,'Energy balance options'!$B$7:$B$3000,HeatGen!F$2,'Energy balance options'!$A$7:$A$3000,HeatGen!$A1655)</f>
        <v>0</v>
      </c>
      <c r="G1655">
        <f>SUMIFS('Energy balance options'!$F$7:$F$3000,'Energy balance options'!$B$7:$B$3000,HeatGen!G$2,'Energy balance options'!$A$7:$A$3000,HeatGen!$A1655)</f>
        <v>0</v>
      </c>
      <c r="H1655">
        <f>SUMIFS('Energy balance options'!$F$7:$F$3000,'Energy balance options'!$B$7:$B$3000,HeatGen!H$2,'Energy balance options'!$A$7:$A$3000,HeatGen!$A1655)</f>
        <v>0</v>
      </c>
      <c r="I1655">
        <f>SUMIFS('Energy balance options'!$F$7:$F$3000,'Energy balance options'!$B$7:$B$3000,HeatGen!I$2,'Energy balance options'!$A$7:$A$3000,HeatGen!$A1655)</f>
        <v>0</v>
      </c>
      <c r="J1655">
        <f>SUMIFS('Energy balance options'!$F$7:$F$3000,'Energy balance options'!$B$7:$B$3000,HeatGen!J$2,'Energy balance options'!$A$7:$A$3000,HeatGen!$A1655)</f>
        <v>0</v>
      </c>
      <c r="K1655">
        <f>SUMIFS('Energy balance options'!$F$7:$F$3000,'Energy balance options'!$B$7:$B$3000,HeatGen!K$2,'Energy balance options'!$A$7:$A$3000,HeatGen!$A1655)</f>
        <v>0</v>
      </c>
      <c r="L1655">
        <f>SUMIFS('Energy balance options'!$F$7:$F$3000,'Energy balance options'!$B$7:$B$3000,HeatGen!L$2,'Energy balance options'!$A$7:$A$3000,HeatGen!$A1655)</f>
        <v>0</v>
      </c>
      <c r="M1655">
        <f>SUMIFS('Energy balance options'!$F$7:$F$3000,'Energy balance options'!$B$7:$B$3000,HeatGen!M$2,'Energy balance options'!$A$7:$A$3000,HeatGen!$A1655)</f>
        <v>0</v>
      </c>
      <c r="N1655">
        <f>SUMIFS('Energy balance options'!$F$7:$F$3000,'Energy balance options'!$B$7:$B$3000,HeatGen!N$2,'Energy balance options'!$A$7:$A$3000,HeatGen!$A1655)</f>
        <v>0</v>
      </c>
      <c r="P1655">
        <f>SUMIFS('Energy balance options'!$F$7:$F$3000,'Energy balance options'!$B$7:$B$3000,HeatGen!P$2,'Energy balance options'!$A$7:$A$3000,HeatGen!$A1655)</f>
        <v>0</v>
      </c>
      <c r="Q1655">
        <f>SUMIFS('Energy balance options'!$F$7:$F$3000,'Energy balance options'!$B$7:$B$3000,HeatGen!Q$2,'Energy balance options'!$A$7:$A$3000,HeatGen!$A1655)</f>
        <v>0</v>
      </c>
      <c r="R1655">
        <f>SUMIFS('Energy balance options'!$F$7:$F$3000,'Energy balance options'!$B$7:$B$3000,HeatGen!R$2,'Energy balance options'!$A$7:$A$3000,HeatGen!$A1655)</f>
        <v>0</v>
      </c>
      <c r="S1655">
        <f>SUMIFS('Energy balance options'!$G$7:$G$3000,'Energy balance options'!$B$7:$B$3000,HeatGen!S$2,'Energy balance options'!$A$7:$A$3000,HeatGen!$A1655)</f>
        <v>0</v>
      </c>
      <c r="T1655">
        <f>SUMIFS('Energy balance options'!$G$7:$G$3000,'Energy balance options'!$B$7:$B$3000,HeatGen!T$2,'Energy balance options'!$A$7:$A$3000,HeatGen!$A1655)</f>
        <v>0</v>
      </c>
      <c r="U1655">
        <f>SUMIFS('Energy balance options'!$G$7:$G$3000,'Energy balance options'!$B$7:$B$3000,HeatGen!U$2,'Energy balance options'!$A$7:$A$3000,HeatGen!$A1655)</f>
        <v>0</v>
      </c>
      <c r="V1655">
        <f>SUMIFS('Energy balance options'!$G$7:$G$3000,'Energy balance options'!$B$7:$B$3000,HeatGen!V$2,'Energy balance options'!$A$7:$A$3000,HeatGen!$A1655)</f>
        <v>0</v>
      </c>
      <c r="W1655">
        <f>SUMIFS('Energy balance options'!$G$7:$G$3000,'Energy balance options'!$B$7:$B$3000,HeatGen!W$2,'Energy balance options'!$A$7:$A$3000,HeatGen!$A1655)</f>
        <v>0</v>
      </c>
      <c r="X1655">
        <f>SUMIFS('Energy balance options'!$G$7:$G$3000,'Energy balance options'!$B$7:$B$3000,HeatGen!X$2,'Energy balance options'!$A$7:$A$3000,HeatGen!$A1655)</f>
        <v>0</v>
      </c>
      <c r="AG1655">
        <f t="shared" si="313"/>
        <v>0</v>
      </c>
      <c r="AH1655">
        <f t="shared" si="314"/>
        <v>0</v>
      </c>
      <c r="AI1655">
        <f t="shared" si="315"/>
        <v>0</v>
      </c>
      <c r="AJ1655">
        <f t="shared" si="316"/>
        <v>0</v>
      </c>
      <c r="AK1655">
        <f t="shared" si="317"/>
        <v>0</v>
      </c>
      <c r="AL1655">
        <f t="shared" si="318"/>
        <v>0</v>
      </c>
      <c r="AM1655">
        <f t="shared" si="319"/>
        <v>0</v>
      </c>
      <c r="AN1655">
        <f t="shared" si="320"/>
        <v>0</v>
      </c>
      <c r="AO1655">
        <f t="shared" si="321"/>
        <v>0</v>
      </c>
    </row>
    <row r="1656" spans="1:41" x14ac:dyDescent="0.2">
      <c r="A1656" s="9">
        <f>'Cost per option'!A1664</f>
        <v>0</v>
      </c>
      <c r="B1656" t="str">
        <f>_xlfn.IFNA(VLOOKUP(A1656,'Energy balance options'!A$7:C$3000,3,FALSE),"")</f>
        <v/>
      </c>
      <c r="C1656">
        <f>SUMIFS('Energy balance options'!$F$7:$F$3000,'Energy balance options'!$B$7:$B$3000,HeatGen!C$2,'Energy balance options'!$A$7:$A$3000,HeatGen!$A1656)</f>
        <v>0</v>
      </c>
      <c r="D1656">
        <f>SUMIFS('Energy balance options'!$F$7:$F$3000,'Energy balance options'!$B$7:$B$3000,HeatGen!D$2,'Energy balance options'!$A$7:$A$3000,HeatGen!$A1656)</f>
        <v>0</v>
      </c>
      <c r="E1656">
        <f>SUMIFS('Energy balance options'!$F$7:$F$3000,'Energy balance options'!$B$7:$B$3000,HeatGen!E$2,'Energy balance options'!$A$7:$A$3000,HeatGen!$A1656)</f>
        <v>0</v>
      </c>
      <c r="F1656">
        <f>SUMIFS('Energy balance options'!$F$7:$F$3000,'Energy balance options'!$B$7:$B$3000,HeatGen!F$2,'Energy balance options'!$A$7:$A$3000,HeatGen!$A1656)</f>
        <v>0</v>
      </c>
      <c r="G1656">
        <f>SUMIFS('Energy balance options'!$F$7:$F$3000,'Energy balance options'!$B$7:$B$3000,HeatGen!G$2,'Energy balance options'!$A$7:$A$3000,HeatGen!$A1656)</f>
        <v>0</v>
      </c>
      <c r="H1656">
        <f>SUMIFS('Energy balance options'!$F$7:$F$3000,'Energy balance options'!$B$7:$B$3000,HeatGen!H$2,'Energy balance options'!$A$7:$A$3000,HeatGen!$A1656)</f>
        <v>0</v>
      </c>
      <c r="I1656">
        <f>SUMIFS('Energy balance options'!$F$7:$F$3000,'Energy balance options'!$B$7:$B$3000,HeatGen!I$2,'Energy balance options'!$A$7:$A$3000,HeatGen!$A1656)</f>
        <v>0</v>
      </c>
      <c r="J1656">
        <f>SUMIFS('Energy balance options'!$F$7:$F$3000,'Energy balance options'!$B$7:$B$3000,HeatGen!J$2,'Energy balance options'!$A$7:$A$3000,HeatGen!$A1656)</f>
        <v>0</v>
      </c>
      <c r="K1656">
        <f>SUMIFS('Energy balance options'!$F$7:$F$3000,'Energy balance options'!$B$7:$B$3000,HeatGen!K$2,'Energy balance options'!$A$7:$A$3000,HeatGen!$A1656)</f>
        <v>0</v>
      </c>
      <c r="L1656">
        <f>SUMIFS('Energy balance options'!$F$7:$F$3000,'Energy balance options'!$B$7:$B$3000,HeatGen!L$2,'Energy balance options'!$A$7:$A$3000,HeatGen!$A1656)</f>
        <v>0</v>
      </c>
      <c r="M1656">
        <f>SUMIFS('Energy balance options'!$F$7:$F$3000,'Energy balance options'!$B$7:$B$3000,HeatGen!M$2,'Energy balance options'!$A$7:$A$3000,HeatGen!$A1656)</f>
        <v>0</v>
      </c>
      <c r="N1656">
        <f>SUMIFS('Energy balance options'!$F$7:$F$3000,'Energy balance options'!$B$7:$B$3000,HeatGen!N$2,'Energy balance options'!$A$7:$A$3000,HeatGen!$A1656)</f>
        <v>0</v>
      </c>
      <c r="P1656">
        <f>SUMIFS('Energy balance options'!$F$7:$F$3000,'Energy balance options'!$B$7:$B$3000,HeatGen!P$2,'Energy balance options'!$A$7:$A$3000,HeatGen!$A1656)</f>
        <v>0</v>
      </c>
      <c r="Q1656">
        <f>SUMIFS('Energy balance options'!$F$7:$F$3000,'Energy balance options'!$B$7:$B$3000,HeatGen!Q$2,'Energy balance options'!$A$7:$A$3000,HeatGen!$A1656)</f>
        <v>0</v>
      </c>
      <c r="R1656">
        <f>SUMIFS('Energy balance options'!$F$7:$F$3000,'Energy balance options'!$B$7:$B$3000,HeatGen!R$2,'Energy balance options'!$A$7:$A$3000,HeatGen!$A1656)</f>
        <v>0</v>
      </c>
      <c r="S1656">
        <f>SUMIFS('Energy balance options'!$G$7:$G$3000,'Energy balance options'!$B$7:$B$3000,HeatGen!S$2,'Energy balance options'!$A$7:$A$3000,HeatGen!$A1656)</f>
        <v>0</v>
      </c>
      <c r="T1656">
        <f>SUMIFS('Energy balance options'!$G$7:$G$3000,'Energy balance options'!$B$7:$B$3000,HeatGen!T$2,'Energy balance options'!$A$7:$A$3000,HeatGen!$A1656)</f>
        <v>0</v>
      </c>
      <c r="U1656">
        <f>SUMIFS('Energy balance options'!$G$7:$G$3000,'Energy balance options'!$B$7:$B$3000,HeatGen!U$2,'Energy balance options'!$A$7:$A$3000,HeatGen!$A1656)</f>
        <v>0</v>
      </c>
      <c r="V1656">
        <f>SUMIFS('Energy balance options'!$G$7:$G$3000,'Energy balance options'!$B$7:$B$3000,HeatGen!V$2,'Energy balance options'!$A$7:$A$3000,HeatGen!$A1656)</f>
        <v>0</v>
      </c>
      <c r="W1656">
        <f>SUMIFS('Energy balance options'!$G$7:$G$3000,'Energy balance options'!$B$7:$B$3000,HeatGen!W$2,'Energy balance options'!$A$7:$A$3000,HeatGen!$A1656)</f>
        <v>0</v>
      </c>
      <c r="X1656">
        <f>SUMIFS('Energy balance options'!$G$7:$G$3000,'Energy balance options'!$B$7:$B$3000,HeatGen!X$2,'Energy balance options'!$A$7:$A$3000,HeatGen!$A1656)</f>
        <v>0</v>
      </c>
      <c r="AG1656">
        <f t="shared" si="313"/>
        <v>0</v>
      </c>
      <c r="AH1656">
        <f t="shared" si="314"/>
        <v>0</v>
      </c>
      <c r="AI1656">
        <f t="shared" si="315"/>
        <v>0</v>
      </c>
      <c r="AJ1656">
        <f t="shared" si="316"/>
        <v>0</v>
      </c>
      <c r="AK1656">
        <f t="shared" si="317"/>
        <v>0</v>
      </c>
      <c r="AL1656">
        <f t="shared" si="318"/>
        <v>0</v>
      </c>
      <c r="AM1656">
        <f t="shared" si="319"/>
        <v>0</v>
      </c>
      <c r="AN1656">
        <f t="shared" si="320"/>
        <v>0</v>
      </c>
      <c r="AO1656">
        <f t="shared" si="321"/>
        <v>0</v>
      </c>
    </row>
    <row r="1657" spans="1:41" x14ac:dyDescent="0.2">
      <c r="A1657" s="9">
        <f>'Cost per option'!A1665</f>
        <v>0</v>
      </c>
      <c r="B1657" t="str">
        <f>_xlfn.IFNA(VLOOKUP(A1657,'Energy balance options'!A$7:C$3000,3,FALSE),"")</f>
        <v/>
      </c>
      <c r="C1657">
        <f>SUMIFS('Energy balance options'!$F$7:$F$3000,'Energy balance options'!$B$7:$B$3000,HeatGen!C$2,'Energy balance options'!$A$7:$A$3000,HeatGen!$A1657)</f>
        <v>0</v>
      </c>
      <c r="D1657">
        <f>SUMIFS('Energy balance options'!$F$7:$F$3000,'Energy balance options'!$B$7:$B$3000,HeatGen!D$2,'Energy balance options'!$A$7:$A$3000,HeatGen!$A1657)</f>
        <v>0</v>
      </c>
      <c r="E1657">
        <f>SUMIFS('Energy balance options'!$F$7:$F$3000,'Energy balance options'!$B$7:$B$3000,HeatGen!E$2,'Energy balance options'!$A$7:$A$3000,HeatGen!$A1657)</f>
        <v>0</v>
      </c>
      <c r="F1657">
        <f>SUMIFS('Energy balance options'!$F$7:$F$3000,'Energy balance options'!$B$7:$B$3000,HeatGen!F$2,'Energy balance options'!$A$7:$A$3000,HeatGen!$A1657)</f>
        <v>0</v>
      </c>
      <c r="G1657">
        <f>SUMIFS('Energy balance options'!$F$7:$F$3000,'Energy balance options'!$B$7:$B$3000,HeatGen!G$2,'Energy balance options'!$A$7:$A$3000,HeatGen!$A1657)</f>
        <v>0</v>
      </c>
      <c r="H1657">
        <f>SUMIFS('Energy balance options'!$F$7:$F$3000,'Energy balance options'!$B$7:$B$3000,HeatGen!H$2,'Energy balance options'!$A$7:$A$3000,HeatGen!$A1657)</f>
        <v>0</v>
      </c>
      <c r="I1657">
        <f>SUMIFS('Energy balance options'!$F$7:$F$3000,'Energy balance options'!$B$7:$B$3000,HeatGen!I$2,'Energy balance options'!$A$7:$A$3000,HeatGen!$A1657)</f>
        <v>0</v>
      </c>
      <c r="J1657">
        <f>SUMIFS('Energy balance options'!$F$7:$F$3000,'Energy balance options'!$B$7:$B$3000,HeatGen!J$2,'Energy balance options'!$A$7:$A$3000,HeatGen!$A1657)</f>
        <v>0</v>
      </c>
      <c r="K1657">
        <f>SUMIFS('Energy balance options'!$F$7:$F$3000,'Energy balance options'!$B$7:$B$3000,HeatGen!K$2,'Energy balance options'!$A$7:$A$3000,HeatGen!$A1657)</f>
        <v>0</v>
      </c>
      <c r="L1657">
        <f>SUMIFS('Energy balance options'!$F$7:$F$3000,'Energy balance options'!$B$7:$B$3000,HeatGen!L$2,'Energy balance options'!$A$7:$A$3000,HeatGen!$A1657)</f>
        <v>0</v>
      </c>
      <c r="M1657">
        <f>SUMIFS('Energy balance options'!$F$7:$F$3000,'Energy balance options'!$B$7:$B$3000,HeatGen!M$2,'Energy balance options'!$A$7:$A$3000,HeatGen!$A1657)</f>
        <v>0</v>
      </c>
      <c r="N1657">
        <f>SUMIFS('Energy balance options'!$F$7:$F$3000,'Energy balance options'!$B$7:$B$3000,HeatGen!N$2,'Energy balance options'!$A$7:$A$3000,HeatGen!$A1657)</f>
        <v>0</v>
      </c>
      <c r="P1657">
        <f>SUMIFS('Energy balance options'!$F$7:$F$3000,'Energy balance options'!$B$7:$B$3000,HeatGen!P$2,'Energy balance options'!$A$7:$A$3000,HeatGen!$A1657)</f>
        <v>0</v>
      </c>
      <c r="Q1657">
        <f>SUMIFS('Energy balance options'!$F$7:$F$3000,'Energy balance options'!$B$7:$B$3000,HeatGen!Q$2,'Energy balance options'!$A$7:$A$3000,HeatGen!$A1657)</f>
        <v>0</v>
      </c>
      <c r="R1657">
        <f>SUMIFS('Energy balance options'!$F$7:$F$3000,'Energy balance options'!$B$7:$B$3000,HeatGen!R$2,'Energy balance options'!$A$7:$A$3000,HeatGen!$A1657)</f>
        <v>0</v>
      </c>
      <c r="S1657">
        <f>SUMIFS('Energy balance options'!$G$7:$G$3000,'Energy balance options'!$B$7:$B$3000,HeatGen!S$2,'Energy balance options'!$A$7:$A$3000,HeatGen!$A1657)</f>
        <v>0</v>
      </c>
      <c r="T1657">
        <f>SUMIFS('Energy balance options'!$G$7:$G$3000,'Energy balance options'!$B$7:$B$3000,HeatGen!T$2,'Energy balance options'!$A$7:$A$3000,HeatGen!$A1657)</f>
        <v>0</v>
      </c>
      <c r="U1657">
        <f>SUMIFS('Energy balance options'!$G$7:$G$3000,'Energy balance options'!$B$7:$B$3000,HeatGen!U$2,'Energy balance options'!$A$7:$A$3000,HeatGen!$A1657)</f>
        <v>0</v>
      </c>
      <c r="V1657">
        <f>SUMIFS('Energy balance options'!$G$7:$G$3000,'Energy balance options'!$B$7:$B$3000,HeatGen!V$2,'Energy balance options'!$A$7:$A$3000,HeatGen!$A1657)</f>
        <v>0</v>
      </c>
      <c r="W1657">
        <f>SUMIFS('Energy balance options'!$G$7:$G$3000,'Energy balance options'!$B$7:$B$3000,HeatGen!W$2,'Energy balance options'!$A$7:$A$3000,HeatGen!$A1657)</f>
        <v>0</v>
      </c>
      <c r="X1657">
        <f>SUMIFS('Energy balance options'!$G$7:$G$3000,'Energy balance options'!$B$7:$B$3000,HeatGen!X$2,'Energy balance options'!$A$7:$A$3000,HeatGen!$A1657)</f>
        <v>0</v>
      </c>
      <c r="AG1657">
        <f t="shared" si="313"/>
        <v>0</v>
      </c>
      <c r="AH1657">
        <f t="shared" si="314"/>
        <v>0</v>
      </c>
      <c r="AI1657">
        <f t="shared" si="315"/>
        <v>0</v>
      </c>
      <c r="AJ1657">
        <f t="shared" si="316"/>
        <v>0</v>
      </c>
      <c r="AK1657">
        <f t="shared" si="317"/>
        <v>0</v>
      </c>
      <c r="AL1657">
        <f t="shared" si="318"/>
        <v>0</v>
      </c>
      <c r="AM1657">
        <f t="shared" si="319"/>
        <v>0</v>
      </c>
      <c r="AN1657">
        <f t="shared" si="320"/>
        <v>0</v>
      </c>
      <c r="AO1657">
        <f t="shared" si="321"/>
        <v>0</v>
      </c>
    </row>
    <row r="1658" spans="1:41" x14ac:dyDescent="0.2">
      <c r="A1658" s="9">
        <f>'Cost per option'!A1666</f>
        <v>0</v>
      </c>
      <c r="B1658" t="str">
        <f>_xlfn.IFNA(VLOOKUP(A1658,'Energy balance options'!A$7:C$3000,3,FALSE),"")</f>
        <v/>
      </c>
      <c r="C1658">
        <f>SUMIFS('Energy balance options'!$F$7:$F$3000,'Energy balance options'!$B$7:$B$3000,HeatGen!C$2,'Energy balance options'!$A$7:$A$3000,HeatGen!$A1658)</f>
        <v>0</v>
      </c>
      <c r="D1658">
        <f>SUMIFS('Energy balance options'!$F$7:$F$3000,'Energy balance options'!$B$7:$B$3000,HeatGen!D$2,'Energy balance options'!$A$7:$A$3000,HeatGen!$A1658)</f>
        <v>0</v>
      </c>
      <c r="E1658">
        <f>SUMIFS('Energy balance options'!$F$7:$F$3000,'Energy balance options'!$B$7:$B$3000,HeatGen!E$2,'Energy balance options'!$A$7:$A$3000,HeatGen!$A1658)</f>
        <v>0</v>
      </c>
      <c r="F1658">
        <f>SUMIFS('Energy balance options'!$F$7:$F$3000,'Energy balance options'!$B$7:$B$3000,HeatGen!F$2,'Energy balance options'!$A$7:$A$3000,HeatGen!$A1658)</f>
        <v>0</v>
      </c>
      <c r="G1658">
        <f>SUMIFS('Energy balance options'!$F$7:$F$3000,'Energy balance options'!$B$7:$B$3000,HeatGen!G$2,'Energy balance options'!$A$7:$A$3000,HeatGen!$A1658)</f>
        <v>0</v>
      </c>
      <c r="H1658">
        <f>SUMIFS('Energy balance options'!$F$7:$F$3000,'Energy balance options'!$B$7:$B$3000,HeatGen!H$2,'Energy balance options'!$A$7:$A$3000,HeatGen!$A1658)</f>
        <v>0</v>
      </c>
      <c r="I1658">
        <f>SUMIFS('Energy balance options'!$F$7:$F$3000,'Energy balance options'!$B$7:$B$3000,HeatGen!I$2,'Energy balance options'!$A$7:$A$3000,HeatGen!$A1658)</f>
        <v>0</v>
      </c>
      <c r="J1658">
        <f>SUMIFS('Energy balance options'!$F$7:$F$3000,'Energy balance options'!$B$7:$B$3000,HeatGen!J$2,'Energy balance options'!$A$7:$A$3000,HeatGen!$A1658)</f>
        <v>0</v>
      </c>
      <c r="K1658">
        <f>SUMIFS('Energy balance options'!$F$7:$F$3000,'Energy balance options'!$B$7:$B$3000,HeatGen!K$2,'Energy balance options'!$A$7:$A$3000,HeatGen!$A1658)</f>
        <v>0</v>
      </c>
      <c r="L1658">
        <f>SUMIFS('Energy balance options'!$F$7:$F$3000,'Energy balance options'!$B$7:$B$3000,HeatGen!L$2,'Energy balance options'!$A$7:$A$3000,HeatGen!$A1658)</f>
        <v>0</v>
      </c>
      <c r="M1658">
        <f>SUMIFS('Energy balance options'!$F$7:$F$3000,'Energy balance options'!$B$7:$B$3000,HeatGen!M$2,'Energy balance options'!$A$7:$A$3000,HeatGen!$A1658)</f>
        <v>0</v>
      </c>
      <c r="N1658">
        <f>SUMIFS('Energy balance options'!$F$7:$F$3000,'Energy balance options'!$B$7:$B$3000,HeatGen!N$2,'Energy balance options'!$A$7:$A$3000,HeatGen!$A1658)</f>
        <v>0</v>
      </c>
      <c r="P1658">
        <f>SUMIFS('Energy balance options'!$F$7:$F$3000,'Energy balance options'!$B$7:$B$3000,HeatGen!P$2,'Energy balance options'!$A$7:$A$3000,HeatGen!$A1658)</f>
        <v>0</v>
      </c>
      <c r="Q1658">
        <f>SUMIFS('Energy balance options'!$F$7:$F$3000,'Energy balance options'!$B$7:$B$3000,HeatGen!Q$2,'Energy balance options'!$A$7:$A$3000,HeatGen!$A1658)</f>
        <v>0</v>
      </c>
      <c r="R1658">
        <f>SUMIFS('Energy balance options'!$F$7:$F$3000,'Energy balance options'!$B$7:$B$3000,HeatGen!R$2,'Energy balance options'!$A$7:$A$3000,HeatGen!$A1658)</f>
        <v>0</v>
      </c>
      <c r="S1658">
        <f>SUMIFS('Energy balance options'!$G$7:$G$3000,'Energy balance options'!$B$7:$B$3000,HeatGen!S$2,'Energy balance options'!$A$7:$A$3000,HeatGen!$A1658)</f>
        <v>0</v>
      </c>
      <c r="T1658">
        <f>SUMIFS('Energy balance options'!$G$7:$G$3000,'Energy balance options'!$B$7:$B$3000,HeatGen!T$2,'Energy balance options'!$A$7:$A$3000,HeatGen!$A1658)</f>
        <v>0</v>
      </c>
      <c r="U1658">
        <f>SUMIFS('Energy balance options'!$G$7:$G$3000,'Energy balance options'!$B$7:$B$3000,HeatGen!U$2,'Energy balance options'!$A$7:$A$3000,HeatGen!$A1658)</f>
        <v>0</v>
      </c>
      <c r="V1658">
        <f>SUMIFS('Energy balance options'!$G$7:$G$3000,'Energy balance options'!$B$7:$B$3000,HeatGen!V$2,'Energy balance options'!$A$7:$A$3000,HeatGen!$A1658)</f>
        <v>0</v>
      </c>
      <c r="W1658">
        <f>SUMIFS('Energy balance options'!$G$7:$G$3000,'Energy balance options'!$B$7:$B$3000,HeatGen!W$2,'Energy balance options'!$A$7:$A$3000,HeatGen!$A1658)</f>
        <v>0</v>
      </c>
      <c r="X1658">
        <f>SUMIFS('Energy balance options'!$G$7:$G$3000,'Energy balance options'!$B$7:$B$3000,HeatGen!X$2,'Energy balance options'!$A$7:$A$3000,HeatGen!$A1658)</f>
        <v>0</v>
      </c>
      <c r="AG1658">
        <f t="shared" ref="AG1658:AG1721" si="322">IFERROR(P1658/SUM($H1658:$Y1658),0)*SUM($C1658:$G1658)</f>
        <v>0</v>
      </c>
      <c r="AH1658">
        <f t="shared" ref="AH1658:AH1721" si="323">IFERROR(Q1658/SUM($H1658:$Y1658),0)*SUM($C1658:$G1658)</f>
        <v>0</v>
      </c>
      <c r="AI1658">
        <f t="shared" ref="AI1658:AI1721" si="324">IFERROR(R1658/SUM($H1658:$Y1658),0)*SUM($C1658:$G1658)</f>
        <v>0</v>
      </c>
      <c r="AJ1658">
        <f t="shared" ref="AJ1658:AJ1721" si="325">IFERROR(S1658/SUM($H1658:$X1658),0)*SUM($C1658:$G1658)</f>
        <v>0</v>
      </c>
      <c r="AK1658">
        <f t="shared" ref="AK1658:AK1721" si="326">IFERROR(T1658/SUM($H1658:$X1658),0)*SUM($C1658:$G1658)</f>
        <v>0</v>
      </c>
      <c r="AL1658">
        <f t="shared" ref="AL1658:AL1721" si="327">IFERROR(U1658/SUM($H1658:$X1658),0)*SUM($C1658:$G1658)</f>
        <v>0</v>
      </c>
      <c r="AM1658">
        <f t="shared" ref="AM1658:AM1721" si="328">IFERROR(V1658/SUM($H1658:$X1658),0)*SUM($C1658:$G1658)</f>
        <v>0</v>
      </c>
      <c r="AN1658">
        <f t="shared" ref="AN1658:AN1721" si="329">IFERROR(W1658/SUM($H1658:$X1658),0)*SUM($C1658:$G1658)</f>
        <v>0</v>
      </c>
      <c r="AO1658">
        <f t="shared" ref="AO1658:AO1721" si="330">IFERROR(X1658/SUM($H1658:$X1658),0)*SUM($C1658:$G1658)</f>
        <v>0</v>
      </c>
    </row>
    <row r="1659" spans="1:41" x14ac:dyDescent="0.2">
      <c r="A1659" s="9">
        <f>'Cost per option'!A1667</f>
        <v>0</v>
      </c>
      <c r="B1659" t="str">
        <f>_xlfn.IFNA(VLOOKUP(A1659,'Energy balance options'!A$7:C$3000,3,FALSE),"")</f>
        <v/>
      </c>
      <c r="C1659">
        <f>SUMIFS('Energy balance options'!$F$7:$F$3000,'Energy balance options'!$B$7:$B$3000,HeatGen!C$2,'Energy balance options'!$A$7:$A$3000,HeatGen!$A1659)</f>
        <v>0</v>
      </c>
      <c r="D1659">
        <f>SUMIFS('Energy balance options'!$F$7:$F$3000,'Energy balance options'!$B$7:$B$3000,HeatGen!D$2,'Energy balance options'!$A$7:$A$3000,HeatGen!$A1659)</f>
        <v>0</v>
      </c>
      <c r="E1659">
        <f>SUMIFS('Energy balance options'!$F$7:$F$3000,'Energy balance options'!$B$7:$B$3000,HeatGen!E$2,'Energy balance options'!$A$7:$A$3000,HeatGen!$A1659)</f>
        <v>0</v>
      </c>
      <c r="F1659">
        <f>SUMIFS('Energy balance options'!$F$7:$F$3000,'Energy balance options'!$B$7:$B$3000,HeatGen!F$2,'Energy balance options'!$A$7:$A$3000,HeatGen!$A1659)</f>
        <v>0</v>
      </c>
      <c r="G1659">
        <f>SUMIFS('Energy balance options'!$F$7:$F$3000,'Energy balance options'!$B$7:$B$3000,HeatGen!G$2,'Energy balance options'!$A$7:$A$3000,HeatGen!$A1659)</f>
        <v>0</v>
      </c>
      <c r="H1659">
        <f>SUMIFS('Energy balance options'!$F$7:$F$3000,'Energy balance options'!$B$7:$B$3000,HeatGen!H$2,'Energy balance options'!$A$7:$A$3000,HeatGen!$A1659)</f>
        <v>0</v>
      </c>
      <c r="I1659">
        <f>SUMIFS('Energy balance options'!$F$7:$F$3000,'Energy balance options'!$B$7:$B$3000,HeatGen!I$2,'Energy balance options'!$A$7:$A$3000,HeatGen!$A1659)</f>
        <v>0</v>
      </c>
      <c r="J1659">
        <f>SUMIFS('Energy balance options'!$F$7:$F$3000,'Energy balance options'!$B$7:$B$3000,HeatGen!J$2,'Energy balance options'!$A$7:$A$3000,HeatGen!$A1659)</f>
        <v>0</v>
      </c>
      <c r="K1659">
        <f>SUMIFS('Energy balance options'!$F$7:$F$3000,'Energy balance options'!$B$7:$B$3000,HeatGen!K$2,'Energy balance options'!$A$7:$A$3000,HeatGen!$A1659)</f>
        <v>0</v>
      </c>
      <c r="L1659">
        <f>SUMIFS('Energy balance options'!$F$7:$F$3000,'Energy balance options'!$B$7:$B$3000,HeatGen!L$2,'Energy balance options'!$A$7:$A$3000,HeatGen!$A1659)</f>
        <v>0</v>
      </c>
      <c r="M1659">
        <f>SUMIFS('Energy balance options'!$F$7:$F$3000,'Energy balance options'!$B$7:$B$3000,HeatGen!M$2,'Energy balance options'!$A$7:$A$3000,HeatGen!$A1659)</f>
        <v>0</v>
      </c>
      <c r="N1659">
        <f>SUMIFS('Energy balance options'!$F$7:$F$3000,'Energy balance options'!$B$7:$B$3000,HeatGen!N$2,'Energy balance options'!$A$7:$A$3000,HeatGen!$A1659)</f>
        <v>0</v>
      </c>
      <c r="P1659">
        <f>SUMIFS('Energy balance options'!$F$7:$F$3000,'Energy balance options'!$B$7:$B$3000,HeatGen!P$2,'Energy balance options'!$A$7:$A$3000,HeatGen!$A1659)</f>
        <v>0</v>
      </c>
      <c r="Q1659">
        <f>SUMIFS('Energy balance options'!$F$7:$F$3000,'Energy balance options'!$B$7:$B$3000,HeatGen!Q$2,'Energy balance options'!$A$7:$A$3000,HeatGen!$A1659)</f>
        <v>0</v>
      </c>
      <c r="R1659">
        <f>SUMIFS('Energy balance options'!$F$7:$F$3000,'Energy balance options'!$B$7:$B$3000,HeatGen!R$2,'Energy balance options'!$A$7:$A$3000,HeatGen!$A1659)</f>
        <v>0</v>
      </c>
      <c r="S1659">
        <f>SUMIFS('Energy balance options'!$G$7:$G$3000,'Energy balance options'!$B$7:$B$3000,HeatGen!S$2,'Energy balance options'!$A$7:$A$3000,HeatGen!$A1659)</f>
        <v>0</v>
      </c>
      <c r="T1659">
        <f>SUMIFS('Energy balance options'!$G$7:$G$3000,'Energy balance options'!$B$7:$B$3000,HeatGen!T$2,'Energy balance options'!$A$7:$A$3000,HeatGen!$A1659)</f>
        <v>0</v>
      </c>
      <c r="U1659">
        <f>SUMIFS('Energy balance options'!$G$7:$G$3000,'Energy balance options'!$B$7:$B$3000,HeatGen!U$2,'Energy balance options'!$A$7:$A$3000,HeatGen!$A1659)</f>
        <v>0</v>
      </c>
      <c r="V1659">
        <f>SUMIFS('Energy balance options'!$G$7:$G$3000,'Energy balance options'!$B$7:$B$3000,HeatGen!V$2,'Energy balance options'!$A$7:$A$3000,HeatGen!$A1659)</f>
        <v>0</v>
      </c>
      <c r="W1659">
        <f>SUMIFS('Energy balance options'!$G$7:$G$3000,'Energy balance options'!$B$7:$B$3000,HeatGen!W$2,'Energy balance options'!$A$7:$A$3000,HeatGen!$A1659)</f>
        <v>0</v>
      </c>
      <c r="X1659">
        <f>SUMIFS('Energy balance options'!$G$7:$G$3000,'Energy balance options'!$B$7:$B$3000,HeatGen!X$2,'Energy balance options'!$A$7:$A$3000,HeatGen!$A1659)</f>
        <v>0</v>
      </c>
      <c r="AG1659">
        <f t="shared" si="322"/>
        <v>0</v>
      </c>
      <c r="AH1659">
        <f t="shared" si="323"/>
        <v>0</v>
      </c>
      <c r="AI1659">
        <f t="shared" si="324"/>
        <v>0</v>
      </c>
      <c r="AJ1659">
        <f t="shared" si="325"/>
        <v>0</v>
      </c>
      <c r="AK1659">
        <f t="shared" si="326"/>
        <v>0</v>
      </c>
      <c r="AL1659">
        <f t="shared" si="327"/>
        <v>0</v>
      </c>
      <c r="AM1659">
        <f t="shared" si="328"/>
        <v>0</v>
      </c>
      <c r="AN1659">
        <f t="shared" si="329"/>
        <v>0</v>
      </c>
      <c r="AO1659">
        <f t="shared" si="330"/>
        <v>0</v>
      </c>
    </row>
    <row r="1660" spans="1:41" x14ac:dyDescent="0.2">
      <c r="A1660" s="9">
        <f>'Cost per option'!A1668</f>
        <v>0</v>
      </c>
      <c r="B1660" t="str">
        <f>_xlfn.IFNA(VLOOKUP(A1660,'Energy balance options'!A$7:C$3000,3,FALSE),"")</f>
        <v/>
      </c>
      <c r="C1660">
        <f>SUMIFS('Energy balance options'!$F$7:$F$3000,'Energy balance options'!$B$7:$B$3000,HeatGen!C$2,'Energy balance options'!$A$7:$A$3000,HeatGen!$A1660)</f>
        <v>0</v>
      </c>
      <c r="D1660">
        <f>SUMIFS('Energy balance options'!$F$7:$F$3000,'Energy balance options'!$B$7:$B$3000,HeatGen!D$2,'Energy balance options'!$A$7:$A$3000,HeatGen!$A1660)</f>
        <v>0</v>
      </c>
      <c r="E1660">
        <f>SUMIFS('Energy balance options'!$F$7:$F$3000,'Energy balance options'!$B$7:$B$3000,HeatGen!E$2,'Energy balance options'!$A$7:$A$3000,HeatGen!$A1660)</f>
        <v>0</v>
      </c>
      <c r="F1660">
        <f>SUMIFS('Energy balance options'!$F$7:$F$3000,'Energy balance options'!$B$7:$B$3000,HeatGen!F$2,'Energy balance options'!$A$7:$A$3000,HeatGen!$A1660)</f>
        <v>0</v>
      </c>
      <c r="G1660">
        <f>SUMIFS('Energy balance options'!$F$7:$F$3000,'Energy balance options'!$B$7:$B$3000,HeatGen!G$2,'Energy balance options'!$A$7:$A$3000,HeatGen!$A1660)</f>
        <v>0</v>
      </c>
      <c r="H1660">
        <f>SUMIFS('Energy balance options'!$F$7:$F$3000,'Energy balance options'!$B$7:$B$3000,HeatGen!H$2,'Energy balance options'!$A$7:$A$3000,HeatGen!$A1660)</f>
        <v>0</v>
      </c>
      <c r="I1660">
        <f>SUMIFS('Energy balance options'!$F$7:$F$3000,'Energy balance options'!$B$7:$B$3000,HeatGen!I$2,'Energy balance options'!$A$7:$A$3000,HeatGen!$A1660)</f>
        <v>0</v>
      </c>
      <c r="J1660">
        <f>SUMIFS('Energy balance options'!$F$7:$F$3000,'Energy balance options'!$B$7:$B$3000,HeatGen!J$2,'Energy balance options'!$A$7:$A$3000,HeatGen!$A1660)</f>
        <v>0</v>
      </c>
      <c r="K1660">
        <f>SUMIFS('Energy balance options'!$F$7:$F$3000,'Energy balance options'!$B$7:$B$3000,HeatGen!K$2,'Energy balance options'!$A$7:$A$3000,HeatGen!$A1660)</f>
        <v>0</v>
      </c>
      <c r="L1660">
        <f>SUMIFS('Energy balance options'!$F$7:$F$3000,'Energy balance options'!$B$7:$B$3000,HeatGen!L$2,'Energy balance options'!$A$7:$A$3000,HeatGen!$A1660)</f>
        <v>0</v>
      </c>
      <c r="M1660">
        <f>SUMIFS('Energy balance options'!$F$7:$F$3000,'Energy balance options'!$B$7:$B$3000,HeatGen!M$2,'Energy balance options'!$A$7:$A$3000,HeatGen!$A1660)</f>
        <v>0</v>
      </c>
      <c r="N1660">
        <f>SUMIFS('Energy balance options'!$F$7:$F$3000,'Energy balance options'!$B$7:$B$3000,HeatGen!N$2,'Energy balance options'!$A$7:$A$3000,HeatGen!$A1660)</f>
        <v>0</v>
      </c>
      <c r="P1660">
        <f>SUMIFS('Energy balance options'!$F$7:$F$3000,'Energy balance options'!$B$7:$B$3000,HeatGen!P$2,'Energy balance options'!$A$7:$A$3000,HeatGen!$A1660)</f>
        <v>0</v>
      </c>
      <c r="Q1660">
        <f>SUMIFS('Energy balance options'!$F$7:$F$3000,'Energy balance options'!$B$7:$B$3000,HeatGen!Q$2,'Energy balance options'!$A$7:$A$3000,HeatGen!$A1660)</f>
        <v>0</v>
      </c>
      <c r="R1660">
        <f>SUMIFS('Energy balance options'!$F$7:$F$3000,'Energy balance options'!$B$7:$B$3000,HeatGen!R$2,'Energy balance options'!$A$7:$A$3000,HeatGen!$A1660)</f>
        <v>0</v>
      </c>
      <c r="S1660">
        <f>SUMIFS('Energy balance options'!$G$7:$G$3000,'Energy balance options'!$B$7:$B$3000,HeatGen!S$2,'Energy balance options'!$A$7:$A$3000,HeatGen!$A1660)</f>
        <v>0</v>
      </c>
      <c r="T1660">
        <f>SUMIFS('Energy balance options'!$G$7:$G$3000,'Energy balance options'!$B$7:$B$3000,HeatGen!T$2,'Energy balance options'!$A$7:$A$3000,HeatGen!$A1660)</f>
        <v>0</v>
      </c>
      <c r="U1660">
        <f>SUMIFS('Energy balance options'!$G$7:$G$3000,'Energy balance options'!$B$7:$B$3000,HeatGen!U$2,'Energy balance options'!$A$7:$A$3000,HeatGen!$A1660)</f>
        <v>0</v>
      </c>
      <c r="V1660">
        <f>SUMIFS('Energy balance options'!$G$7:$G$3000,'Energy balance options'!$B$7:$B$3000,HeatGen!V$2,'Energy balance options'!$A$7:$A$3000,HeatGen!$A1660)</f>
        <v>0</v>
      </c>
      <c r="W1660">
        <f>SUMIFS('Energy balance options'!$G$7:$G$3000,'Energy balance options'!$B$7:$B$3000,HeatGen!W$2,'Energy balance options'!$A$7:$A$3000,HeatGen!$A1660)</f>
        <v>0</v>
      </c>
      <c r="X1660">
        <f>SUMIFS('Energy balance options'!$G$7:$G$3000,'Energy balance options'!$B$7:$B$3000,HeatGen!X$2,'Energy balance options'!$A$7:$A$3000,HeatGen!$A1660)</f>
        <v>0</v>
      </c>
      <c r="AG1660">
        <f t="shared" si="322"/>
        <v>0</v>
      </c>
      <c r="AH1660">
        <f t="shared" si="323"/>
        <v>0</v>
      </c>
      <c r="AI1660">
        <f t="shared" si="324"/>
        <v>0</v>
      </c>
      <c r="AJ1660">
        <f t="shared" si="325"/>
        <v>0</v>
      </c>
      <c r="AK1660">
        <f t="shared" si="326"/>
        <v>0</v>
      </c>
      <c r="AL1660">
        <f t="shared" si="327"/>
        <v>0</v>
      </c>
      <c r="AM1660">
        <f t="shared" si="328"/>
        <v>0</v>
      </c>
      <c r="AN1660">
        <f t="shared" si="329"/>
        <v>0</v>
      </c>
      <c r="AO1660">
        <f t="shared" si="330"/>
        <v>0</v>
      </c>
    </row>
    <row r="1661" spans="1:41" x14ac:dyDescent="0.2">
      <c r="A1661" s="9">
        <f>'Cost per option'!A1669</f>
        <v>0</v>
      </c>
      <c r="B1661" t="str">
        <f>_xlfn.IFNA(VLOOKUP(A1661,'Energy balance options'!A$7:C$3000,3,FALSE),"")</f>
        <v/>
      </c>
      <c r="C1661">
        <f>SUMIFS('Energy balance options'!$F$7:$F$3000,'Energy balance options'!$B$7:$B$3000,HeatGen!C$2,'Energy balance options'!$A$7:$A$3000,HeatGen!$A1661)</f>
        <v>0</v>
      </c>
      <c r="D1661">
        <f>SUMIFS('Energy balance options'!$F$7:$F$3000,'Energy balance options'!$B$7:$B$3000,HeatGen!D$2,'Energy balance options'!$A$7:$A$3000,HeatGen!$A1661)</f>
        <v>0</v>
      </c>
      <c r="E1661">
        <f>SUMIFS('Energy balance options'!$F$7:$F$3000,'Energy balance options'!$B$7:$B$3000,HeatGen!E$2,'Energy balance options'!$A$7:$A$3000,HeatGen!$A1661)</f>
        <v>0</v>
      </c>
      <c r="F1661">
        <f>SUMIFS('Energy balance options'!$F$7:$F$3000,'Energy balance options'!$B$7:$B$3000,HeatGen!F$2,'Energy balance options'!$A$7:$A$3000,HeatGen!$A1661)</f>
        <v>0</v>
      </c>
      <c r="G1661">
        <f>SUMIFS('Energy balance options'!$F$7:$F$3000,'Energy balance options'!$B$7:$B$3000,HeatGen!G$2,'Energy balance options'!$A$7:$A$3000,HeatGen!$A1661)</f>
        <v>0</v>
      </c>
      <c r="H1661">
        <f>SUMIFS('Energy balance options'!$F$7:$F$3000,'Energy balance options'!$B$7:$B$3000,HeatGen!H$2,'Energy balance options'!$A$7:$A$3000,HeatGen!$A1661)</f>
        <v>0</v>
      </c>
      <c r="I1661">
        <f>SUMIFS('Energy balance options'!$F$7:$F$3000,'Energy balance options'!$B$7:$B$3000,HeatGen!I$2,'Energy balance options'!$A$7:$A$3000,HeatGen!$A1661)</f>
        <v>0</v>
      </c>
      <c r="J1661">
        <f>SUMIFS('Energy balance options'!$F$7:$F$3000,'Energy balance options'!$B$7:$B$3000,HeatGen!J$2,'Energy balance options'!$A$7:$A$3000,HeatGen!$A1661)</f>
        <v>0</v>
      </c>
      <c r="K1661">
        <f>SUMIFS('Energy balance options'!$F$7:$F$3000,'Energy balance options'!$B$7:$B$3000,HeatGen!K$2,'Energy balance options'!$A$7:$A$3000,HeatGen!$A1661)</f>
        <v>0</v>
      </c>
      <c r="L1661">
        <f>SUMIFS('Energy balance options'!$F$7:$F$3000,'Energy balance options'!$B$7:$B$3000,HeatGen!L$2,'Energy balance options'!$A$7:$A$3000,HeatGen!$A1661)</f>
        <v>0</v>
      </c>
      <c r="M1661">
        <f>SUMIFS('Energy balance options'!$F$7:$F$3000,'Energy balance options'!$B$7:$B$3000,HeatGen!M$2,'Energy balance options'!$A$7:$A$3000,HeatGen!$A1661)</f>
        <v>0</v>
      </c>
      <c r="N1661">
        <f>SUMIFS('Energy balance options'!$F$7:$F$3000,'Energy balance options'!$B$7:$B$3000,HeatGen!N$2,'Energy balance options'!$A$7:$A$3000,HeatGen!$A1661)</f>
        <v>0</v>
      </c>
      <c r="P1661">
        <f>SUMIFS('Energy balance options'!$F$7:$F$3000,'Energy balance options'!$B$7:$B$3000,HeatGen!P$2,'Energy balance options'!$A$7:$A$3000,HeatGen!$A1661)</f>
        <v>0</v>
      </c>
      <c r="Q1661">
        <f>SUMIFS('Energy balance options'!$F$7:$F$3000,'Energy balance options'!$B$7:$B$3000,HeatGen!Q$2,'Energy balance options'!$A$7:$A$3000,HeatGen!$A1661)</f>
        <v>0</v>
      </c>
      <c r="R1661">
        <f>SUMIFS('Energy balance options'!$F$7:$F$3000,'Energy balance options'!$B$7:$B$3000,HeatGen!R$2,'Energy balance options'!$A$7:$A$3000,HeatGen!$A1661)</f>
        <v>0</v>
      </c>
      <c r="S1661">
        <f>SUMIFS('Energy balance options'!$G$7:$G$3000,'Energy balance options'!$B$7:$B$3000,HeatGen!S$2,'Energy balance options'!$A$7:$A$3000,HeatGen!$A1661)</f>
        <v>0</v>
      </c>
      <c r="T1661">
        <f>SUMIFS('Energy balance options'!$G$7:$G$3000,'Energy balance options'!$B$7:$B$3000,HeatGen!T$2,'Energy balance options'!$A$7:$A$3000,HeatGen!$A1661)</f>
        <v>0</v>
      </c>
      <c r="U1661">
        <f>SUMIFS('Energy balance options'!$G$7:$G$3000,'Energy balance options'!$B$7:$B$3000,HeatGen!U$2,'Energy balance options'!$A$7:$A$3000,HeatGen!$A1661)</f>
        <v>0</v>
      </c>
      <c r="V1661">
        <f>SUMIFS('Energy balance options'!$G$7:$G$3000,'Energy balance options'!$B$7:$B$3000,HeatGen!V$2,'Energy balance options'!$A$7:$A$3000,HeatGen!$A1661)</f>
        <v>0</v>
      </c>
      <c r="W1661">
        <f>SUMIFS('Energy balance options'!$G$7:$G$3000,'Energy balance options'!$B$7:$B$3000,HeatGen!W$2,'Energy balance options'!$A$7:$A$3000,HeatGen!$A1661)</f>
        <v>0</v>
      </c>
      <c r="X1661">
        <f>SUMIFS('Energy balance options'!$G$7:$G$3000,'Energy balance options'!$B$7:$B$3000,HeatGen!X$2,'Energy balance options'!$A$7:$A$3000,HeatGen!$A1661)</f>
        <v>0</v>
      </c>
      <c r="AG1661">
        <f t="shared" si="322"/>
        <v>0</v>
      </c>
      <c r="AH1661">
        <f t="shared" si="323"/>
        <v>0</v>
      </c>
      <c r="AI1661">
        <f t="shared" si="324"/>
        <v>0</v>
      </c>
      <c r="AJ1661">
        <f t="shared" si="325"/>
        <v>0</v>
      </c>
      <c r="AK1661">
        <f t="shared" si="326"/>
        <v>0</v>
      </c>
      <c r="AL1661">
        <f t="shared" si="327"/>
        <v>0</v>
      </c>
      <c r="AM1661">
        <f t="shared" si="328"/>
        <v>0</v>
      </c>
      <c r="AN1661">
        <f t="shared" si="329"/>
        <v>0</v>
      </c>
      <c r="AO1661">
        <f t="shared" si="330"/>
        <v>0</v>
      </c>
    </row>
    <row r="1662" spans="1:41" x14ac:dyDescent="0.2">
      <c r="A1662" s="9">
        <f>'Cost per option'!A1670</f>
        <v>0</v>
      </c>
      <c r="B1662" t="str">
        <f>_xlfn.IFNA(VLOOKUP(A1662,'Energy balance options'!A$7:C$3000,3,FALSE),"")</f>
        <v/>
      </c>
      <c r="C1662">
        <f>SUMIFS('Energy balance options'!$F$7:$F$3000,'Energy balance options'!$B$7:$B$3000,HeatGen!C$2,'Energy balance options'!$A$7:$A$3000,HeatGen!$A1662)</f>
        <v>0</v>
      </c>
      <c r="D1662">
        <f>SUMIFS('Energy balance options'!$F$7:$F$3000,'Energy balance options'!$B$7:$B$3000,HeatGen!D$2,'Energy balance options'!$A$7:$A$3000,HeatGen!$A1662)</f>
        <v>0</v>
      </c>
      <c r="E1662">
        <f>SUMIFS('Energy balance options'!$F$7:$F$3000,'Energy balance options'!$B$7:$B$3000,HeatGen!E$2,'Energy balance options'!$A$7:$A$3000,HeatGen!$A1662)</f>
        <v>0</v>
      </c>
      <c r="F1662">
        <f>SUMIFS('Energy balance options'!$F$7:$F$3000,'Energy balance options'!$B$7:$B$3000,HeatGen!F$2,'Energy balance options'!$A$7:$A$3000,HeatGen!$A1662)</f>
        <v>0</v>
      </c>
      <c r="G1662">
        <f>SUMIFS('Energy balance options'!$F$7:$F$3000,'Energy balance options'!$B$7:$B$3000,HeatGen!G$2,'Energy balance options'!$A$7:$A$3000,HeatGen!$A1662)</f>
        <v>0</v>
      </c>
      <c r="H1662">
        <f>SUMIFS('Energy balance options'!$F$7:$F$3000,'Energy balance options'!$B$7:$B$3000,HeatGen!H$2,'Energy balance options'!$A$7:$A$3000,HeatGen!$A1662)</f>
        <v>0</v>
      </c>
      <c r="I1662">
        <f>SUMIFS('Energy balance options'!$F$7:$F$3000,'Energy balance options'!$B$7:$B$3000,HeatGen!I$2,'Energy balance options'!$A$7:$A$3000,HeatGen!$A1662)</f>
        <v>0</v>
      </c>
      <c r="J1662">
        <f>SUMIFS('Energy balance options'!$F$7:$F$3000,'Energy balance options'!$B$7:$B$3000,HeatGen!J$2,'Energy balance options'!$A$7:$A$3000,HeatGen!$A1662)</f>
        <v>0</v>
      </c>
      <c r="K1662">
        <f>SUMIFS('Energy balance options'!$F$7:$F$3000,'Energy balance options'!$B$7:$B$3000,HeatGen!K$2,'Energy balance options'!$A$7:$A$3000,HeatGen!$A1662)</f>
        <v>0</v>
      </c>
      <c r="L1662">
        <f>SUMIFS('Energy balance options'!$F$7:$F$3000,'Energy balance options'!$B$7:$B$3000,HeatGen!L$2,'Energy balance options'!$A$7:$A$3000,HeatGen!$A1662)</f>
        <v>0</v>
      </c>
      <c r="M1662">
        <f>SUMIFS('Energy balance options'!$F$7:$F$3000,'Energy balance options'!$B$7:$B$3000,HeatGen!M$2,'Energy balance options'!$A$7:$A$3000,HeatGen!$A1662)</f>
        <v>0</v>
      </c>
      <c r="N1662">
        <f>SUMIFS('Energy balance options'!$F$7:$F$3000,'Energy balance options'!$B$7:$B$3000,HeatGen!N$2,'Energy balance options'!$A$7:$A$3000,HeatGen!$A1662)</f>
        <v>0</v>
      </c>
      <c r="P1662">
        <f>SUMIFS('Energy balance options'!$F$7:$F$3000,'Energy balance options'!$B$7:$B$3000,HeatGen!P$2,'Energy balance options'!$A$7:$A$3000,HeatGen!$A1662)</f>
        <v>0</v>
      </c>
      <c r="Q1662">
        <f>SUMIFS('Energy balance options'!$F$7:$F$3000,'Energy balance options'!$B$7:$B$3000,HeatGen!Q$2,'Energy balance options'!$A$7:$A$3000,HeatGen!$A1662)</f>
        <v>0</v>
      </c>
      <c r="R1662">
        <f>SUMIFS('Energy balance options'!$F$7:$F$3000,'Energy balance options'!$B$7:$B$3000,HeatGen!R$2,'Energy balance options'!$A$7:$A$3000,HeatGen!$A1662)</f>
        <v>0</v>
      </c>
      <c r="S1662">
        <f>SUMIFS('Energy balance options'!$G$7:$G$3000,'Energy balance options'!$B$7:$B$3000,HeatGen!S$2,'Energy balance options'!$A$7:$A$3000,HeatGen!$A1662)</f>
        <v>0</v>
      </c>
      <c r="T1662">
        <f>SUMIFS('Energy balance options'!$G$7:$G$3000,'Energy balance options'!$B$7:$B$3000,HeatGen!T$2,'Energy balance options'!$A$7:$A$3000,HeatGen!$A1662)</f>
        <v>0</v>
      </c>
      <c r="U1662">
        <f>SUMIFS('Energy balance options'!$G$7:$G$3000,'Energy balance options'!$B$7:$B$3000,HeatGen!U$2,'Energy balance options'!$A$7:$A$3000,HeatGen!$A1662)</f>
        <v>0</v>
      </c>
      <c r="V1662">
        <f>SUMIFS('Energy balance options'!$G$7:$G$3000,'Energy balance options'!$B$7:$B$3000,HeatGen!V$2,'Energy balance options'!$A$7:$A$3000,HeatGen!$A1662)</f>
        <v>0</v>
      </c>
      <c r="W1662">
        <f>SUMIFS('Energy balance options'!$G$7:$G$3000,'Energy balance options'!$B$7:$B$3000,HeatGen!W$2,'Energy balance options'!$A$7:$A$3000,HeatGen!$A1662)</f>
        <v>0</v>
      </c>
      <c r="X1662">
        <f>SUMIFS('Energy balance options'!$G$7:$G$3000,'Energy balance options'!$B$7:$B$3000,HeatGen!X$2,'Energy balance options'!$A$7:$A$3000,HeatGen!$A1662)</f>
        <v>0</v>
      </c>
      <c r="AG1662">
        <f t="shared" si="322"/>
        <v>0</v>
      </c>
      <c r="AH1662">
        <f t="shared" si="323"/>
        <v>0</v>
      </c>
      <c r="AI1662">
        <f t="shared" si="324"/>
        <v>0</v>
      </c>
      <c r="AJ1662">
        <f t="shared" si="325"/>
        <v>0</v>
      </c>
      <c r="AK1662">
        <f t="shared" si="326"/>
        <v>0</v>
      </c>
      <c r="AL1662">
        <f t="shared" si="327"/>
        <v>0</v>
      </c>
      <c r="AM1662">
        <f t="shared" si="328"/>
        <v>0</v>
      </c>
      <c r="AN1662">
        <f t="shared" si="329"/>
        <v>0</v>
      </c>
      <c r="AO1662">
        <f t="shared" si="330"/>
        <v>0</v>
      </c>
    </row>
    <row r="1663" spans="1:41" x14ac:dyDescent="0.2">
      <c r="A1663" s="9">
        <f>'Cost per option'!A1671</f>
        <v>0</v>
      </c>
      <c r="B1663" t="str">
        <f>_xlfn.IFNA(VLOOKUP(A1663,'Energy balance options'!A$7:C$3000,3,FALSE),"")</f>
        <v/>
      </c>
      <c r="C1663">
        <f>SUMIFS('Energy balance options'!$F$7:$F$3000,'Energy balance options'!$B$7:$B$3000,HeatGen!C$2,'Energy balance options'!$A$7:$A$3000,HeatGen!$A1663)</f>
        <v>0</v>
      </c>
      <c r="D1663">
        <f>SUMIFS('Energy balance options'!$F$7:$F$3000,'Energy balance options'!$B$7:$B$3000,HeatGen!D$2,'Energy balance options'!$A$7:$A$3000,HeatGen!$A1663)</f>
        <v>0</v>
      </c>
      <c r="E1663">
        <f>SUMIFS('Energy balance options'!$F$7:$F$3000,'Energy balance options'!$B$7:$B$3000,HeatGen!E$2,'Energy balance options'!$A$7:$A$3000,HeatGen!$A1663)</f>
        <v>0</v>
      </c>
      <c r="F1663">
        <f>SUMIFS('Energy balance options'!$F$7:$F$3000,'Energy balance options'!$B$7:$B$3000,HeatGen!F$2,'Energy balance options'!$A$7:$A$3000,HeatGen!$A1663)</f>
        <v>0</v>
      </c>
      <c r="G1663">
        <f>SUMIFS('Energy balance options'!$F$7:$F$3000,'Energy balance options'!$B$7:$B$3000,HeatGen!G$2,'Energy balance options'!$A$7:$A$3000,HeatGen!$A1663)</f>
        <v>0</v>
      </c>
      <c r="H1663">
        <f>SUMIFS('Energy balance options'!$F$7:$F$3000,'Energy balance options'!$B$7:$B$3000,HeatGen!H$2,'Energy balance options'!$A$7:$A$3000,HeatGen!$A1663)</f>
        <v>0</v>
      </c>
      <c r="I1663">
        <f>SUMIFS('Energy balance options'!$F$7:$F$3000,'Energy balance options'!$B$7:$B$3000,HeatGen!I$2,'Energy balance options'!$A$7:$A$3000,HeatGen!$A1663)</f>
        <v>0</v>
      </c>
      <c r="J1663">
        <f>SUMIFS('Energy balance options'!$F$7:$F$3000,'Energy balance options'!$B$7:$B$3000,HeatGen!J$2,'Energy balance options'!$A$7:$A$3000,HeatGen!$A1663)</f>
        <v>0</v>
      </c>
      <c r="K1663">
        <f>SUMIFS('Energy balance options'!$F$7:$F$3000,'Energy balance options'!$B$7:$B$3000,HeatGen!K$2,'Energy balance options'!$A$7:$A$3000,HeatGen!$A1663)</f>
        <v>0</v>
      </c>
      <c r="L1663">
        <f>SUMIFS('Energy balance options'!$F$7:$F$3000,'Energy balance options'!$B$7:$B$3000,HeatGen!L$2,'Energy balance options'!$A$7:$A$3000,HeatGen!$A1663)</f>
        <v>0</v>
      </c>
      <c r="M1663">
        <f>SUMIFS('Energy balance options'!$F$7:$F$3000,'Energy balance options'!$B$7:$B$3000,HeatGen!M$2,'Energy balance options'!$A$7:$A$3000,HeatGen!$A1663)</f>
        <v>0</v>
      </c>
      <c r="N1663">
        <f>SUMIFS('Energy balance options'!$F$7:$F$3000,'Energy balance options'!$B$7:$B$3000,HeatGen!N$2,'Energy balance options'!$A$7:$A$3000,HeatGen!$A1663)</f>
        <v>0</v>
      </c>
      <c r="P1663">
        <f>SUMIFS('Energy balance options'!$F$7:$F$3000,'Energy balance options'!$B$7:$B$3000,HeatGen!P$2,'Energy balance options'!$A$7:$A$3000,HeatGen!$A1663)</f>
        <v>0</v>
      </c>
      <c r="Q1663">
        <f>SUMIFS('Energy balance options'!$F$7:$F$3000,'Energy balance options'!$B$7:$B$3000,HeatGen!Q$2,'Energy balance options'!$A$7:$A$3000,HeatGen!$A1663)</f>
        <v>0</v>
      </c>
      <c r="R1663">
        <f>SUMIFS('Energy balance options'!$F$7:$F$3000,'Energy balance options'!$B$7:$B$3000,HeatGen!R$2,'Energy balance options'!$A$7:$A$3000,HeatGen!$A1663)</f>
        <v>0</v>
      </c>
      <c r="S1663">
        <f>SUMIFS('Energy balance options'!$G$7:$G$3000,'Energy balance options'!$B$7:$B$3000,HeatGen!S$2,'Energy balance options'!$A$7:$A$3000,HeatGen!$A1663)</f>
        <v>0</v>
      </c>
      <c r="T1663">
        <f>SUMIFS('Energy balance options'!$G$7:$G$3000,'Energy balance options'!$B$7:$B$3000,HeatGen!T$2,'Energy balance options'!$A$7:$A$3000,HeatGen!$A1663)</f>
        <v>0</v>
      </c>
      <c r="U1663">
        <f>SUMIFS('Energy balance options'!$G$7:$G$3000,'Energy balance options'!$B$7:$B$3000,HeatGen!U$2,'Energy balance options'!$A$7:$A$3000,HeatGen!$A1663)</f>
        <v>0</v>
      </c>
      <c r="V1663">
        <f>SUMIFS('Energy balance options'!$G$7:$G$3000,'Energy balance options'!$B$7:$B$3000,HeatGen!V$2,'Energy balance options'!$A$7:$A$3000,HeatGen!$A1663)</f>
        <v>0</v>
      </c>
      <c r="W1663">
        <f>SUMIFS('Energy balance options'!$G$7:$G$3000,'Energy balance options'!$B$7:$B$3000,HeatGen!W$2,'Energy balance options'!$A$7:$A$3000,HeatGen!$A1663)</f>
        <v>0</v>
      </c>
      <c r="X1663">
        <f>SUMIFS('Energy balance options'!$G$7:$G$3000,'Energy balance options'!$B$7:$B$3000,HeatGen!X$2,'Energy balance options'!$A$7:$A$3000,HeatGen!$A1663)</f>
        <v>0</v>
      </c>
      <c r="AG1663">
        <f t="shared" si="322"/>
        <v>0</v>
      </c>
      <c r="AH1663">
        <f t="shared" si="323"/>
        <v>0</v>
      </c>
      <c r="AI1663">
        <f t="shared" si="324"/>
        <v>0</v>
      </c>
      <c r="AJ1663">
        <f t="shared" si="325"/>
        <v>0</v>
      </c>
      <c r="AK1663">
        <f t="shared" si="326"/>
        <v>0</v>
      </c>
      <c r="AL1663">
        <f t="shared" si="327"/>
        <v>0</v>
      </c>
      <c r="AM1663">
        <f t="shared" si="328"/>
        <v>0</v>
      </c>
      <c r="AN1663">
        <f t="shared" si="329"/>
        <v>0</v>
      </c>
      <c r="AO1663">
        <f t="shared" si="330"/>
        <v>0</v>
      </c>
    </row>
    <row r="1664" spans="1:41" x14ac:dyDescent="0.2">
      <c r="A1664" s="9">
        <f>'Cost per option'!A1672</f>
        <v>0</v>
      </c>
      <c r="B1664" t="str">
        <f>_xlfn.IFNA(VLOOKUP(A1664,'Energy balance options'!A$7:C$3000,3,FALSE),"")</f>
        <v/>
      </c>
      <c r="C1664">
        <f>SUMIFS('Energy balance options'!$F$7:$F$3000,'Energy balance options'!$B$7:$B$3000,HeatGen!C$2,'Energy balance options'!$A$7:$A$3000,HeatGen!$A1664)</f>
        <v>0</v>
      </c>
      <c r="D1664">
        <f>SUMIFS('Energy balance options'!$F$7:$F$3000,'Energy balance options'!$B$7:$B$3000,HeatGen!D$2,'Energy balance options'!$A$7:$A$3000,HeatGen!$A1664)</f>
        <v>0</v>
      </c>
      <c r="E1664">
        <f>SUMIFS('Energy balance options'!$F$7:$F$3000,'Energy balance options'!$B$7:$B$3000,HeatGen!E$2,'Energy balance options'!$A$7:$A$3000,HeatGen!$A1664)</f>
        <v>0</v>
      </c>
      <c r="F1664">
        <f>SUMIFS('Energy balance options'!$F$7:$F$3000,'Energy balance options'!$B$7:$B$3000,HeatGen!F$2,'Energy balance options'!$A$7:$A$3000,HeatGen!$A1664)</f>
        <v>0</v>
      </c>
      <c r="G1664">
        <f>SUMIFS('Energy balance options'!$F$7:$F$3000,'Energy balance options'!$B$7:$B$3000,HeatGen!G$2,'Energy balance options'!$A$7:$A$3000,HeatGen!$A1664)</f>
        <v>0</v>
      </c>
      <c r="H1664">
        <f>SUMIFS('Energy balance options'!$F$7:$F$3000,'Energy balance options'!$B$7:$B$3000,HeatGen!H$2,'Energy balance options'!$A$7:$A$3000,HeatGen!$A1664)</f>
        <v>0</v>
      </c>
      <c r="I1664">
        <f>SUMIFS('Energy balance options'!$F$7:$F$3000,'Energy balance options'!$B$7:$B$3000,HeatGen!I$2,'Energy balance options'!$A$7:$A$3000,HeatGen!$A1664)</f>
        <v>0</v>
      </c>
      <c r="J1664">
        <f>SUMIFS('Energy balance options'!$F$7:$F$3000,'Energy balance options'!$B$7:$B$3000,HeatGen!J$2,'Energy balance options'!$A$7:$A$3000,HeatGen!$A1664)</f>
        <v>0</v>
      </c>
      <c r="K1664">
        <f>SUMIFS('Energy balance options'!$F$7:$F$3000,'Energy balance options'!$B$7:$B$3000,HeatGen!K$2,'Energy balance options'!$A$7:$A$3000,HeatGen!$A1664)</f>
        <v>0</v>
      </c>
      <c r="L1664">
        <f>SUMIFS('Energy balance options'!$F$7:$F$3000,'Energy balance options'!$B$7:$B$3000,HeatGen!L$2,'Energy balance options'!$A$7:$A$3000,HeatGen!$A1664)</f>
        <v>0</v>
      </c>
      <c r="M1664">
        <f>SUMIFS('Energy balance options'!$F$7:$F$3000,'Energy balance options'!$B$7:$B$3000,HeatGen!M$2,'Energy balance options'!$A$7:$A$3000,HeatGen!$A1664)</f>
        <v>0</v>
      </c>
      <c r="N1664">
        <f>SUMIFS('Energy balance options'!$F$7:$F$3000,'Energy balance options'!$B$7:$B$3000,HeatGen!N$2,'Energy balance options'!$A$7:$A$3000,HeatGen!$A1664)</f>
        <v>0</v>
      </c>
      <c r="P1664">
        <f>SUMIFS('Energy balance options'!$F$7:$F$3000,'Energy balance options'!$B$7:$B$3000,HeatGen!P$2,'Energy balance options'!$A$7:$A$3000,HeatGen!$A1664)</f>
        <v>0</v>
      </c>
      <c r="Q1664">
        <f>SUMIFS('Energy balance options'!$F$7:$F$3000,'Energy balance options'!$B$7:$B$3000,HeatGen!Q$2,'Energy balance options'!$A$7:$A$3000,HeatGen!$A1664)</f>
        <v>0</v>
      </c>
      <c r="R1664">
        <f>SUMIFS('Energy balance options'!$F$7:$F$3000,'Energy balance options'!$B$7:$B$3000,HeatGen!R$2,'Energy balance options'!$A$7:$A$3000,HeatGen!$A1664)</f>
        <v>0</v>
      </c>
      <c r="S1664">
        <f>SUMIFS('Energy balance options'!$G$7:$G$3000,'Energy balance options'!$B$7:$B$3000,HeatGen!S$2,'Energy balance options'!$A$7:$A$3000,HeatGen!$A1664)</f>
        <v>0</v>
      </c>
      <c r="T1664">
        <f>SUMIFS('Energy balance options'!$G$7:$G$3000,'Energy balance options'!$B$7:$B$3000,HeatGen!T$2,'Energy balance options'!$A$7:$A$3000,HeatGen!$A1664)</f>
        <v>0</v>
      </c>
      <c r="U1664">
        <f>SUMIFS('Energy balance options'!$G$7:$G$3000,'Energy balance options'!$B$7:$B$3000,HeatGen!U$2,'Energy balance options'!$A$7:$A$3000,HeatGen!$A1664)</f>
        <v>0</v>
      </c>
      <c r="V1664">
        <f>SUMIFS('Energy balance options'!$G$7:$G$3000,'Energy balance options'!$B$7:$B$3000,HeatGen!V$2,'Energy balance options'!$A$7:$A$3000,HeatGen!$A1664)</f>
        <v>0</v>
      </c>
      <c r="W1664">
        <f>SUMIFS('Energy balance options'!$G$7:$G$3000,'Energy balance options'!$B$7:$B$3000,HeatGen!W$2,'Energy balance options'!$A$7:$A$3000,HeatGen!$A1664)</f>
        <v>0</v>
      </c>
      <c r="X1664">
        <f>SUMIFS('Energy balance options'!$G$7:$G$3000,'Energy balance options'!$B$7:$B$3000,HeatGen!X$2,'Energy balance options'!$A$7:$A$3000,HeatGen!$A1664)</f>
        <v>0</v>
      </c>
      <c r="AG1664">
        <f t="shared" si="322"/>
        <v>0</v>
      </c>
      <c r="AH1664">
        <f t="shared" si="323"/>
        <v>0</v>
      </c>
      <c r="AI1664">
        <f t="shared" si="324"/>
        <v>0</v>
      </c>
      <c r="AJ1664">
        <f t="shared" si="325"/>
        <v>0</v>
      </c>
      <c r="AK1664">
        <f t="shared" si="326"/>
        <v>0</v>
      </c>
      <c r="AL1664">
        <f t="shared" si="327"/>
        <v>0</v>
      </c>
      <c r="AM1664">
        <f t="shared" si="328"/>
        <v>0</v>
      </c>
      <c r="AN1664">
        <f t="shared" si="329"/>
        <v>0</v>
      </c>
      <c r="AO1664">
        <f t="shared" si="330"/>
        <v>0</v>
      </c>
    </row>
    <row r="1665" spans="1:41" x14ac:dyDescent="0.2">
      <c r="A1665" s="9">
        <f>'Cost per option'!A1673</f>
        <v>0</v>
      </c>
      <c r="B1665" t="str">
        <f>_xlfn.IFNA(VLOOKUP(A1665,'Energy balance options'!A$7:C$3000,3,FALSE),"")</f>
        <v/>
      </c>
      <c r="C1665">
        <f>SUMIFS('Energy balance options'!$F$7:$F$3000,'Energy balance options'!$B$7:$B$3000,HeatGen!C$2,'Energy balance options'!$A$7:$A$3000,HeatGen!$A1665)</f>
        <v>0</v>
      </c>
      <c r="D1665">
        <f>SUMIFS('Energy balance options'!$F$7:$F$3000,'Energy balance options'!$B$7:$B$3000,HeatGen!D$2,'Energy balance options'!$A$7:$A$3000,HeatGen!$A1665)</f>
        <v>0</v>
      </c>
      <c r="E1665">
        <f>SUMIFS('Energy balance options'!$F$7:$F$3000,'Energy balance options'!$B$7:$B$3000,HeatGen!E$2,'Energy balance options'!$A$7:$A$3000,HeatGen!$A1665)</f>
        <v>0</v>
      </c>
      <c r="F1665">
        <f>SUMIFS('Energy balance options'!$F$7:$F$3000,'Energy balance options'!$B$7:$B$3000,HeatGen!F$2,'Energy balance options'!$A$7:$A$3000,HeatGen!$A1665)</f>
        <v>0</v>
      </c>
      <c r="G1665">
        <f>SUMIFS('Energy balance options'!$F$7:$F$3000,'Energy balance options'!$B$7:$B$3000,HeatGen!G$2,'Energy balance options'!$A$7:$A$3000,HeatGen!$A1665)</f>
        <v>0</v>
      </c>
      <c r="H1665">
        <f>SUMIFS('Energy balance options'!$F$7:$F$3000,'Energy balance options'!$B$7:$B$3000,HeatGen!H$2,'Energy balance options'!$A$7:$A$3000,HeatGen!$A1665)</f>
        <v>0</v>
      </c>
      <c r="I1665">
        <f>SUMIFS('Energy balance options'!$F$7:$F$3000,'Energy balance options'!$B$7:$B$3000,HeatGen!I$2,'Energy balance options'!$A$7:$A$3000,HeatGen!$A1665)</f>
        <v>0</v>
      </c>
      <c r="J1665">
        <f>SUMIFS('Energy balance options'!$F$7:$F$3000,'Energy balance options'!$B$7:$B$3000,HeatGen!J$2,'Energy balance options'!$A$7:$A$3000,HeatGen!$A1665)</f>
        <v>0</v>
      </c>
      <c r="K1665">
        <f>SUMIFS('Energy balance options'!$F$7:$F$3000,'Energy balance options'!$B$7:$B$3000,HeatGen!K$2,'Energy balance options'!$A$7:$A$3000,HeatGen!$A1665)</f>
        <v>0</v>
      </c>
      <c r="L1665">
        <f>SUMIFS('Energy balance options'!$F$7:$F$3000,'Energy balance options'!$B$7:$B$3000,HeatGen!L$2,'Energy balance options'!$A$7:$A$3000,HeatGen!$A1665)</f>
        <v>0</v>
      </c>
      <c r="M1665">
        <f>SUMIFS('Energy balance options'!$F$7:$F$3000,'Energy balance options'!$B$7:$B$3000,HeatGen!M$2,'Energy balance options'!$A$7:$A$3000,HeatGen!$A1665)</f>
        <v>0</v>
      </c>
      <c r="N1665">
        <f>SUMIFS('Energy balance options'!$F$7:$F$3000,'Energy balance options'!$B$7:$B$3000,HeatGen!N$2,'Energy balance options'!$A$7:$A$3000,HeatGen!$A1665)</f>
        <v>0</v>
      </c>
      <c r="P1665">
        <f>SUMIFS('Energy balance options'!$F$7:$F$3000,'Energy balance options'!$B$7:$B$3000,HeatGen!P$2,'Energy balance options'!$A$7:$A$3000,HeatGen!$A1665)</f>
        <v>0</v>
      </c>
      <c r="Q1665">
        <f>SUMIFS('Energy balance options'!$F$7:$F$3000,'Energy balance options'!$B$7:$B$3000,HeatGen!Q$2,'Energy balance options'!$A$7:$A$3000,HeatGen!$A1665)</f>
        <v>0</v>
      </c>
      <c r="R1665">
        <f>SUMIFS('Energy balance options'!$F$7:$F$3000,'Energy balance options'!$B$7:$B$3000,HeatGen!R$2,'Energy balance options'!$A$7:$A$3000,HeatGen!$A1665)</f>
        <v>0</v>
      </c>
      <c r="S1665">
        <f>SUMIFS('Energy balance options'!$G$7:$G$3000,'Energy balance options'!$B$7:$B$3000,HeatGen!S$2,'Energy balance options'!$A$7:$A$3000,HeatGen!$A1665)</f>
        <v>0</v>
      </c>
      <c r="T1665">
        <f>SUMIFS('Energy balance options'!$G$7:$G$3000,'Energy balance options'!$B$7:$B$3000,HeatGen!T$2,'Energy balance options'!$A$7:$A$3000,HeatGen!$A1665)</f>
        <v>0</v>
      </c>
      <c r="U1665">
        <f>SUMIFS('Energy balance options'!$G$7:$G$3000,'Energy balance options'!$B$7:$B$3000,HeatGen!U$2,'Energy balance options'!$A$7:$A$3000,HeatGen!$A1665)</f>
        <v>0</v>
      </c>
      <c r="V1665">
        <f>SUMIFS('Energy balance options'!$G$7:$G$3000,'Energy balance options'!$B$7:$B$3000,HeatGen!V$2,'Energy balance options'!$A$7:$A$3000,HeatGen!$A1665)</f>
        <v>0</v>
      </c>
      <c r="W1665">
        <f>SUMIFS('Energy balance options'!$G$7:$G$3000,'Energy balance options'!$B$7:$B$3000,HeatGen!W$2,'Energy balance options'!$A$7:$A$3000,HeatGen!$A1665)</f>
        <v>0</v>
      </c>
      <c r="X1665">
        <f>SUMIFS('Energy balance options'!$G$7:$G$3000,'Energy balance options'!$B$7:$B$3000,HeatGen!X$2,'Energy balance options'!$A$7:$A$3000,HeatGen!$A1665)</f>
        <v>0</v>
      </c>
      <c r="AG1665">
        <f t="shared" si="322"/>
        <v>0</v>
      </c>
      <c r="AH1665">
        <f t="shared" si="323"/>
        <v>0</v>
      </c>
      <c r="AI1665">
        <f t="shared" si="324"/>
        <v>0</v>
      </c>
      <c r="AJ1665">
        <f t="shared" si="325"/>
        <v>0</v>
      </c>
      <c r="AK1665">
        <f t="shared" si="326"/>
        <v>0</v>
      </c>
      <c r="AL1665">
        <f t="shared" si="327"/>
        <v>0</v>
      </c>
      <c r="AM1665">
        <f t="shared" si="328"/>
        <v>0</v>
      </c>
      <c r="AN1665">
        <f t="shared" si="329"/>
        <v>0</v>
      </c>
      <c r="AO1665">
        <f t="shared" si="330"/>
        <v>0</v>
      </c>
    </row>
    <row r="1666" spans="1:41" x14ac:dyDescent="0.2">
      <c r="A1666" s="9">
        <f>'Cost per option'!A1674</f>
        <v>0</v>
      </c>
      <c r="B1666" t="str">
        <f>_xlfn.IFNA(VLOOKUP(A1666,'Energy balance options'!A$7:C$3000,3,FALSE),"")</f>
        <v/>
      </c>
      <c r="C1666">
        <f>SUMIFS('Energy balance options'!$F$7:$F$3000,'Energy balance options'!$B$7:$B$3000,HeatGen!C$2,'Energy balance options'!$A$7:$A$3000,HeatGen!$A1666)</f>
        <v>0</v>
      </c>
      <c r="D1666">
        <f>SUMIFS('Energy balance options'!$F$7:$F$3000,'Energy balance options'!$B$7:$B$3000,HeatGen!D$2,'Energy balance options'!$A$7:$A$3000,HeatGen!$A1666)</f>
        <v>0</v>
      </c>
      <c r="E1666">
        <f>SUMIFS('Energy balance options'!$F$7:$F$3000,'Energy balance options'!$B$7:$B$3000,HeatGen!E$2,'Energy balance options'!$A$7:$A$3000,HeatGen!$A1666)</f>
        <v>0</v>
      </c>
      <c r="F1666">
        <f>SUMIFS('Energy balance options'!$F$7:$F$3000,'Energy balance options'!$B$7:$B$3000,HeatGen!F$2,'Energy balance options'!$A$7:$A$3000,HeatGen!$A1666)</f>
        <v>0</v>
      </c>
      <c r="G1666">
        <f>SUMIFS('Energy balance options'!$F$7:$F$3000,'Energy balance options'!$B$7:$B$3000,HeatGen!G$2,'Energy balance options'!$A$7:$A$3000,HeatGen!$A1666)</f>
        <v>0</v>
      </c>
      <c r="H1666">
        <f>SUMIFS('Energy balance options'!$F$7:$F$3000,'Energy balance options'!$B$7:$B$3000,HeatGen!H$2,'Energy balance options'!$A$7:$A$3000,HeatGen!$A1666)</f>
        <v>0</v>
      </c>
      <c r="I1666">
        <f>SUMIFS('Energy balance options'!$F$7:$F$3000,'Energy balance options'!$B$7:$B$3000,HeatGen!I$2,'Energy balance options'!$A$7:$A$3000,HeatGen!$A1666)</f>
        <v>0</v>
      </c>
      <c r="J1666">
        <f>SUMIFS('Energy balance options'!$F$7:$F$3000,'Energy balance options'!$B$7:$B$3000,HeatGen!J$2,'Energy balance options'!$A$7:$A$3000,HeatGen!$A1666)</f>
        <v>0</v>
      </c>
      <c r="K1666">
        <f>SUMIFS('Energy balance options'!$F$7:$F$3000,'Energy balance options'!$B$7:$B$3000,HeatGen!K$2,'Energy balance options'!$A$7:$A$3000,HeatGen!$A1666)</f>
        <v>0</v>
      </c>
      <c r="L1666">
        <f>SUMIFS('Energy balance options'!$F$7:$F$3000,'Energy balance options'!$B$7:$B$3000,HeatGen!L$2,'Energy balance options'!$A$7:$A$3000,HeatGen!$A1666)</f>
        <v>0</v>
      </c>
      <c r="M1666">
        <f>SUMIFS('Energy balance options'!$F$7:$F$3000,'Energy balance options'!$B$7:$B$3000,HeatGen!M$2,'Energy balance options'!$A$7:$A$3000,HeatGen!$A1666)</f>
        <v>0</v>
      </c>
      <c r="N1666">
        <f>SUMIFS('Energy balance options'!$F$7:$F$3000,'Energy balance options'!$B$7:$B$3000,HeatGen!N$2,'Energy balance options'!$A$7:$A$3000,HeatGen!$A1666)</f>
        <v>0</v>
      </c>
      <c r="P1666">
        <f>SUMIFS('Energy balance options'!$F$7:$F$3000,'Energy balance options'!$B$7:$B$3000,HeatGen!P$2,'Energy balance options'!$A$7:$A$3000,HeatGen!$A1666)</f>
        <v>0</v>
      </c>
      <c r="Q1666">
        <f>SUMIFS('Energy balance options'!$F$7:$F$3000,'Energy balance options'!$B$7:$B$3000,HeatGen!Q$2,'Energy balance options'!$A$7:$A$3000,HeatGen!$A1666)</f>
        <v>0</v>
      </c>
      <c r="R1666">
        <f>SUMIFS('Energy balance options'!$F$7:$F$3000,'Energy balance options'!$B$7:$B$3000,HeatGen!R$2,'Energy balance options'!$A$7:$A$3000,HeatGen!$A1666)</f>
        <v>0</v>
      </c>
      <c r="S1666">
        <f>SUMIFS('Energy balance options'!$G$7:$G$3000,'Energy balance options'!$B$7:$B$3000,HeatGen!S$2,'Energy balance options'!$A$7:$A$3000,HeatGen!$A1666)</f>
        <v>0</v>
      </c>
      <c r="T1666">
        <f>SUMIFS('Energy balance options'!$G$7:$G$3000,'Energy balance options'!$B$7:$B$3000,HeatGen!T$2,'Energy balance options'!$A$7:$A$3000,HeatGen!$A1666)</f>
        <v>0</v>
      </c>
      <c r="U1666">
        <f>SUMIFS('Energy balance options'!$G$7:$G$3000,'Energy balance options'!$B$7:$B$3000,HeatGen!U$2,'Energy balance options'!$A$7:$A$3000,HeatGen!$A1666)</f>
        <v>0</v>
      </c>
      <c r="V1666">
        <f>SUMIFS('Energy balance options'!$G$7:$G$3000,'Energy balance options'!$B$7:$B$3000,HeatGen!V$2,'Energy balance options'!$A$7:$A$3000,HeatGen!$A1666)</f>
        <v>0</v>
      </c>
      <c r="W1666">
        <f>SUMIFS('Energy balance options'!$G$7:$G$3000,'Energy balance options'!$B$7:$B$3000,HeatGen!W$2,'Energy balance options'!$A$7:$A$3000,HeatGen!$A1666)</f>
        <v>0</v>
      </c>
      <c r="X1666">
        <f>SUMIFS('Energy balance options'!$G$7:$G$3000,'Energy balance options'!$B$7:$B$3000,HeatGen!X$2,'Energy balance options'!$A$7:$A$3000,HeatGen!$A1666)</f>
        <v>0</v>
      </c>
      <c r="AG1666">
        <f t="shared" si="322"/>
        <v>0</v>
      </c>
      <c r="AH1666">
        <f t="shared" si="323"/>
        <v>0</v>
      </c>
      <c r="AI1666">
        <f t="shared" si="324"/>
        <v>0</v>
      </c>
      <c r="AJ1666">
        <f t="shared" si="325"/>
        <v>0</v>
      </c>
      <c r="AK1666">
        <f t="shared" si="326"/>
        <v>0</v>
      </c>
      <c r="AL1666">
        <f t="shared" si="327"/>
        <v>0</v>
      </c>
      <c r="AM1666">
        <f t="shared" si="328"/>
        <v>0</v>
      </c>
      <c r="AN1666">
        <f t="shared" si="329"/>
        <v>0</v>
      </c>
      <c r="AO1666">
        <f t="shared" si="330"/>
        <v>0</v>
      </c>
    </row>
    <row r="1667" spans="1:41" x14ac:dyDescent="0.2">
      <c r="A1667" s="9">
        <f>'Cost per option'!A1675</f>
        <v>0</v>
      </c>
      <c r="B1667" t="str">
        <f>_xlfn.IFNA(VLOOKUP(A1667,'Energy balance options'!A$7:C$3000,3,FALSE),"")</f>
        <v/>
      </c>
      <c r="C1667">
        <f>SUMIFS('Energy balance options'!$F$7:$F$3000,'Energy balance options'!$B$7:$B$3000,HeatGen!C$2,'Energy balance options'!$A$7:$A$3000,HeatGen!$A1667)</f>
        <v>0</v>
      </c>
      <c r="D1667">
        <f>SUMIFS('Energy balance options'!$F$7:$F$3000,'Energy balance options'!$B$7:$B$3000,HeatGen!D$2,'Energy balance options'!$A$7:$A$3000,HeatGen!$A1667)</f>
        <v>0</v>
      </c>
      <c r="E1667">
        <f>SUMIFS('Energy balance options'!$F$7:$F$3000,'Energy balance options'!$B$7:$B$3000,HeatGen!E$2,'Energy balance options'!$A$7:$A$3000,HeatGen!$A1667)</f>
        <v>0</v>
      </c>
      <c r="F1667">
        <f>SUMIFS('Energy balance options'!$F$7:$F$3000,'Energy balance options'!$B$7:$B$3000,HeatGen!F$2,'Energy balance options'!$A$7:$A$3000,HeatGen!$A1667)</f>
        <v>0</v>
      </c>
      <c r="G1667">
        <f>SUMIFS('Energy balance options'!$F$7:$F$3000,'Energy balance options'!$B$7:$B$3000,HeatGen!G$2,'Energy balance options'!$A$7:$A$3000,HeatGen!$A1667)</f>
        <v>0</v>
      </c>
      <c r="H1667">
        <f>SUMIFS('Energy balance options'!$F$7:$F$3000,'Energy balance options'!$B$7:$B$3000,HeatGen!H$2,'Energy balance options'!$A$7:$A$3000,HeatGen!$A1667)</f>
        <v>0</v>
      </c>
      <c r="I1667">
        <f>SUMIFS('Energy balance options'!$F$7:$F$3000,'Energy balance options'!$B$7:$B$3000,HeatGen!I$2,'Energy balance options'!$A$7:$A$3000,HeatGen!$A1667)</f>
        <v>0</v>
      </c>
      <c r="J1667">
        <f>SUMIFS('Energy balance options'!$F$7:$F$3000,'Energy balance options'!$B$7:$B$3000,HeatGen!J$2,'Energy balance options'!$A$7:$A$3000,HeatGen!$A1667)</f>
        <v>0</v>
      </c>
      <c r="K1667">
        <f>SUMIFS('Energy balance options'!$F$7:$F$3000,'Energy balance options'!$B$7:$B$3000,HeatGen!K$2,'Energy balance options'!$A$7:$A$3000,HeatGen!$A1667)</f>
        <v>0</v>
      </c>
      <c r="L1667">
        <f>SUMIFS('Energy balance options'!$F$7:$F$3000,'Energy balance options'!$B$7:$B$3000,HeatGen!L$2,'Energy balance options'!$A$7:$A$3000,HeatGen!$A1667)</f>
        <v>0</v>
      </c>
      <c r="M1667">
        <f>SUMIFS('Energy balance options'!$F$7:$F$3000,'Energy balance options'!$B$7:$B$3000,HeatGen!M$2,'Energy balance options'!$A$7:$A$3000,HeatGen!$A1667)</f>
        <v>0</v>
      </c>
      <c r="N1667">
        <f>SUMIFS('Energy balance options'!$F$7:$F$3000,'Energy balance options'!$B$7:$B$3000,HeatGen!N$2,'Energy balance options'!$A$7:$A$3000,HeatGen!$A1667)</f>
        <v>0</v>
      </c>
      <c r="P1667">
        <f>SUMIFS('Energy balance options'!$F$7:$F$3000,'Energy balance options'!$B$7:$B$3000,HeatGen!P$2,'Energy balance options'!$A$7:$A$3000,HeatGen!$A1667)</f>
        <v>0</v>
      </c>
      <c r="Q1667">
        <f>SUMIFS('Energy balance options'!$F$7:$F$3000,'Energy balance options'!$B$7:$B$3000,HeatGen!Q$2,'Energy balance options'!$A$7:$A$3000,HeatGen!$A1667)</f>
        <v>0</v>
      </c>
      <c r="R1667">
        <f>SUMIFS('Energy balance options'!$F$7:$F$3000,'Energy balance options'!$B$7:$B$3000,HeatGen!R$2,'Energy balance options'!$A$7:$A$3000,HeatGen!$A1667)</f>
        <v>0</v>
      </c>
      <c r="S1667">
        <f>SUMIFS('Energy balance options'!$G$7:$G$3000,'Energy balance options'!$B$7:$B$3000,HeatGen!S$2,'Energy balance options'!$A$7:$A$3000,HeatGen!$A1667)</f>
        <v>0</v>
      </c>
      <c r="T1667">
        <f>SUMIFS('Energy balance options'!$G$7:$G$3000,'Energy balance options'!$B$7:$B$3000,HeatGen!T$2,'Energy balance options'!$A$7:$A$3000,HeatGen!$A1667)</f>
        <v>0</v>
      </c>
      <c r="U1667">
        <f>SUMIFS('Energy balance options'!$G$7:$G$3000,'Energy balance options'!$B$7:$B$3000,HeatGen!U$2,'Energy balance options'!$A$7:$A$3000,HeatGen!$A1667)</f>
        <v>0</v>
      </c>
      <c r="V1667">
        <f>SUMIFS('Energy balance options'!$G$7:$G$3000,'Energy balance options'!$B$7:$B$3000,HeatGen!V$2,'Energy balance options'!$A$7:$A$3000,HeatGen!$A1667)</f>
        <v>0</v>
      </c>
      <c r="W1667">
        <f>SUMIFS('Energy balance options'!$G$7:$G$3000,'Energy balance options'!$B$7:$B$3000,HeatGen!W$2,'Energy balance options'!$A$7:$A$3000,HeatGen!$A1667)</f>
        <v>0</v>
      </c>
      <c r="X1667">
        <f>SUMIFS('Energy balance options'!$G$7:$G$3000,'Energy balance options'!$B$7:$B$3000,HeatGen!X$2,'Energy balance options'!$A$7:$A$3000,HeatGen!$A1667)</f>
        <v>0</v>
      </c>
      <c r="AG1667">
        <f t="shared" si="322"/>
        <v>0</v>
      </c>
      <c r="AH1667">
        <f t="shared" si="323"/>
        <v>0</v>
      </c>
      <c r="AI1667">
        <f t="shared" si="324"/>
        <v>0</v>
      </c>
      <c r="AJ1667">
        <f t="shared" si="325"/>
        <v>0</v>
      </c>
      <c r="AK1667">
        <f t="shared" si="326"/>
        <v>0</v>
      </c>
      <c r="AL1667">
        <f t="shared" si="327"/>
        <v>0</v>
      </c>
      <c r="AM1667">
        <f t="shared" si="328"/>
        <v>0</v>
      </c>
      <c r="AN1667">
        <f t="shared" si="329"/>
        <v>0</v>
      </c>
      <c r="AO1667">
        <f t="shared" si="330"/>
        <v>0</v>
      </c>
    </row>
    <row r="1668" spans="1:41" x14ac:dyDescent="0.2">
      <c r="A1668" s="9">
        <f>'Cost per option'!A1676</f>
        <v>0</v>
      </c>
      <c r="B1668" t="str">
        <f>_xlfn.IFNA(VLOOKUP(A1668,'Energy balance options'!A$7:C$3000,3,FALSE),"")</f>
        <v/>
      </c>
      <c r="C1668">
        <f>SUMIFS('Energy balance options'!$F$7:$F$3000,'Energy balance options'!$B$7:$B$3000,HeatGen!C$2,'Energy balance options'!$A$7:$A$3000,HeatGen!$A1668)</f>
        <v>0</v>
      </c>
      <c r="D1668">
        <f>SUMIFS('Energy balance options'!$F$7:$F$3000,'Energy balance options'!$B$7:$B$3000,HeatGen!D$2,'Energy balance options'!$A$7:$A$3000,HeatGen!$A1668)</f>
        <v>0</v>
      </c>
      <c r="E1668">
        <f>SUMIFS('Energy balance options'!$F$7:$F$3000,'Energy balance options'!$B$7:$B$3000,HeatGen!E$2,'Energy balance options'!$A$7:$A$3000,HeatGen!$A1668)</f>
        <v>0</v>
      </c>
      <c r="F1668">
        <f>SUMIFS('Energy balance options'!$F$7:$F$3000,'Energy balance options'!$B$7:$B$3000,HeatGen!F$2,'Energy balance options'!$A$7:$A$3000,HeatGen!$A1668)</f>
        <v>0</v>
      </c>
      <c r="G1668">
        <f>SUMIFS('Energy balance options'!$F$7:$F$3000,'Energy balance options'!$B$7:$B$3000,HeatGen!G$2,'Energy balance options'!$A$7:$A$3000,HeatGen!$A1668)</f>
        <v>0</v>
      </c>
      <c r="H1668">
        <f>SUMIFS('Energy balance options'!$F$7:$F$3000,'Energy balance options'!$B$7:$B$3000,HeatGen!H$2,'Energy balance options'!$A$7:$A$3000,HeatGen!$A1668)</f>
        <v>0</v>
      </c>
      <c r="I1668">
        <f>SUMIFS('Energy balance options'!$F$7:$F$3000,'Energy balance options'!$B$7:$B$3000,HeatGen!I$2,'Energy balance options'!$A$7:$A$3000,HeatGen!$A1668)</f>
        <v>0</v>
      </c>
      <c r="J1668">
        <f>SUMIFS('Energy balance options'!$F$7:$F$3000,'Energy balance options'!$B$7:$B$3000,HeatGen!J$2,'Energy balance options'!$A$7:$A$3000,HeatGen!$A1668)</f>
        <v>0</v>
      </c>
      <c r="K1668">
        <f>SUMIFS('Energy balance options'!$F$7:$F$3000,'Energy balance options'!$B$7:$B$3000,HeatGen!K$2,'Energy balance options'!$A$7:$A$3000,HeatGen!$A1668)</f>
        <v>0</v>
      </c>
      <c r="L1668">
        <f>SUMIFS('Energy balance options'!$F$7:$F$3000,'Energy balance options'!$B$7:$B$3000,HeatGen!L$2,'Energy balance options'!$A$7:$A$3000,HeatGen!$A1668)</f>
        <v>0</v>
      </c>
      <c r="M1668">
        <f>SUMIFS('Energy balance options'!$F$7:$F$3000,'Energy balance options'!$B$7:$B$3000,HeatGen!M$2,'Energy balance options'!$A$7:$A$3000,HeatGen!$A1668)</f>
        <v>0</v>
      </c>
      <c r="N1668">
        <f>SUMIFS('Energy balance options'!$F$7:$F$3000,'Energy balance options'!$B$7:$B$3000,HeatGen!N$2,'Energy balance options'!$A$7:$A$3000,HeatGen!$A1668)</f>
        <v>0</v>
      </c>
      <c r="P1668">
        <f>SUMIFS('Energy balance options'!$F$7:$F$3000,'Energy balance options'!$B$7:$B$3000,HeatGen!P$2,'Energy balance options'!$A$7:$A$3000,HeatGen!$A1668)</f>
        <v>0</v>
      </c>
      <c r="Q1668">
        <f>SUMIFS('Energy balance options'!$F$7:$F$3000,'Energy balance options'!$B$7:$B$3000,HeatGen!Q$2,'Energy balance options'!$A$7:$A$3000,HeatGen!$A1668)</f>
        <v>0</v>
      </c>
      <c r="R1668">
        <f>SUMIFS('Energy balance options'!$F$7:$F$3000,'Energy balance options'!$B$7:$B$3000,HeatGen!R$2,'Energy balance options'!$A$7:$A$3000,HeatGen!$A1668)</f>
        <v>0</v>
      </c>
      <c r="S1668">
        <f>SUMIFS('Energy balance options'!$G$7:$G$3000,'Energy balance options'!$B$7:$B$3000,HeatGen!S$2,'Energy balance options'!$A$7:$A$3000,HeatGen!$A1668)</f>
        <v>0</v>
      </c>
      <c r="T1668">
        <f>SUMIFS('Energy balance options'!$G$7:$G$3000,'Energy balance options'!$B$7:$B$3000,HeatGen!T$2,'Energy balance options'!$A$7:$A$3000,HeatGen!$A1668)</f>
        <v>0</v>
      </c>
      <c r="U1668">
        <f>SUMIFS('Energy balance options'!$G$7:$G$3000,'Energy balance options'!$B$7:$B$3000,HeatGen!U$2,'Energy balance options'!$A$7:$A$3000,HeatGen!$A1668)</f>
        <v>0</v>
      </c>
      <c r="V1668">
        <f>SUMIFS('Energy balance options'!$G$7:$G$3000,'Energy balance options'!$B$7:$B$3000,HeatGen!V$2,'Energy balance options'!$A$7:$A$3000,HeatGen!$A1668)</f>
        <v>0</v>
      </c>
      <c r="W1668">
        <f>SUMIFS('Energy balance options'!$G$7:$G$3000,'Energy balance options'!$B$7:$B$3000,HeatGen!W$2,'Energy balance options'!$A$7:$A$3000,HeatGen!$A1668)</f>
        <v>0</v>
      </c>
      <c r="X1668">
        <f>SUMIFS('Energy balance options'!$G$7:$G$3000,'Energy balance options'!$B$7:$B$3000,HeatGen!X$2,'Energy balance options'!$A$7:$A$3000,HeatGen!$A1668)</f>
        <v>0</v>
      </c>
      <c r="AG1668">
        <f t="shared" si="322"/>
        <v>0</v>
      </c>
      <c r="AH1668">
        <f t="shared" si="323"/>
        <v>0</v>
      </c>
      <c r="AI1668">
        <f t="shared" si="324"/>
        <v>0</v>
      </c>
      <c r="AJ1668">
        <f t="shared" si="325"/>
        <v>0</v>
      </c>
      <c r="AK1668">
        <f t="shared" si="326"/>
        <v>0</v>
      </c>
      <c r="AL1668">
        <f t="shared" si="327"/>
        <v>0</v>
      </c>
      <c r="AM1668">
        <f t="shared" si="328"/>
        <v>0</v>
      </c>
      <c r="AN1668">
        <f t="shared" si="329"/>
        <v>0</v>
      </c>
      <c r="AO1668">
        <f t="shared" si="330"/>
        <v>0</v>
      </c>
    </row>
    <row r="1669" spans="1:41" x14ac:dyDescent="0.2">
      <c r="A1669" s="9">
        <f>'Cost per option'!A1677</f>
        <v>0</v>
      </c>
      <c r="B1669" t="str">
        <f>_xlfn.IFNA(VLOOKUP(A1669,'Energy balance options'!A$7:C$3000,3,FALSE),"")</f>
        <v/>
      </c>
      <c r="C1669">
        <f>SUMIFS('Energy balance options'!$F$7:$F$3000,'Energy balance options'!$B$7:$B$3000,HeatGen!C$2,'Energy balance options'!$A$7:$A$3000,HeatGen!$A1669)</f>
        <v>0</v>
      </c>
      <c r="D1669">
        <f>SUMIFS('Energy balance options'!$F$7:$F$3000,'Energy balance options'!$B$7:$B$3000,HeatGen!D$2,'Energy balance options'!$A$7:$A$3000,HeatGen!$A1669)</f>
        <v>0</v>
      </c>
      <c r="E1669">
        <f>SUMIFS('Energy balance options'!$F$7:$F$3000,'Energy balance options'!$B$7:$B$3000,HeatGen!E$2,'Energy balance options'!$A$7:$A$3000,HeatGen!$A1669)</f>
        <v>0</v>
      </c>
      <c r="F1669">
        <f>SUMIFS('Energy balance options'!$F$7:$F$3000,'Energy balance options'!$B$7:$B$3000,HeatGen!F$2,'Energy balance options'!$A$7:$A$3000,HeatGen!$A1669)</f>
        <v>0</v>
      </c>
      <c r="G1669">
        <f>SUMIFS('Energy balance options'!$F$7:$F$3000,'Energy balance options'!$B$7:$B$3000,HeatGen!G$2,'Energy balance options'!$A$7:$A$3000,HeatGen!$A1669)</f>
        <v>0</v>
      </c>
      <c r="H1669">
        <f>SUMIFS('Energy balance options'!$F$7:$F$3000,'Energy balance options'!$B$7:$B$3000,HeatGen!H$2,'Energy balance options'!$A$7:$A$3000,HeatGen!$A1669)</f>
        <v>0</v>
      </c>
      <c r="I1669">
        <f>SUMIFS('Energy balance options'!$F$7:$F$3000,'Energy balance options'!$B$7:$B$3000,HeatGen!I$2,'Energy balance options'!$A$7:$A$3000,HeatGen!$A1669)</f>
        <v>0</v>
      </c>
      <c r="J1669">
        <f>SUMIFS('Energy balance options'!$F$7:$F$3000,'Energy balance options'!$B$7:$B$3000,HeatGen!J$2,'Energy balance options'!$A$7:$A$3000,HeatGen!$A1669)</f>
        <v>0</v>
      </c>
      <c r="K1669">
        <f>SUMIFS('Energy balance options'!$F$7:$F$3000,'Energy balance options'!$B$7:$B$3000,HeatGen!K$2,'Energy balance options'!$A$7:$A$3000,HeatGen!$A1669)</f>
        <v>0</v>
      </c>
      <c r="L1669">
        <f>SUMIFS('Energy balance options'!$F$7:$F$3000,'Energy balance options'!$B$7:$B$3000,HeatGen!L$2,'Energy balance options'!$A$7:$A$3000,HeatGen!$A1669)</f>
        <v>0</v>
      </c>
      <c r="M1669">
        <f>SUMIFS('Energy balance options'!$F$7:$F$3000,'Energy balance options'!$B$7:$B$3000,HeatGen!M$2,'Energy balance options'!$A$7:$A$3000,HeatGen!$A1669)</f>
        <v>0</v>
      </c>
      <c r="N1669">
        <f>SUMIFS('Energy balance options'!$F$7:$F$3000,'Energy balance options'!$B$7:$B$3000,HeatGen!N$2,'Energy balance options'!$A$7:$A$3000,HeatGen!$A1669)</f>
        <v>0</v>
      </c>
      <c r="P1669">
        <f>SUMIFS('Energy balance options'!$F$7:$F$3000,'Energy balance options'!$B$7:$B$3000,HeatGen!P$2,'Energy balance options'!$A$7:$A$3000,HeatGen!$A1669)</f>
        <v>0</v>
      </c>
      <c r="Q1669">
        <f>SUMIFS('Energy balance options'!$F$7:$F$3000,'Energy balance options'!$B$7:$B$3000,HeatGen!Q$2,'Energy balance options'!$A$7:$A$3000,HeatGen!$A1669)</f>
        <v>0</v>
      </c>
      <c r="R1669">
        <f>SUMIFS('Energy balance options'!$F$7:$F$3000,'Energy balance options'!$B$7:$B$3000,HeatGen!R$2,'Energy balance options'!$A$7:$A$3000,HeatGen!$A1669)</f>
        <v>0</v>
      </c>
      <c r="S1669">
        <f>SUMIFS('Energy balance options'!$G$7:$G$3000,'Energy balance options'!$B$7:$B$3000,HeatGen!S$2,'Energy balance options'!$A$7:$A$3000,HeatGen!$A1669)</f>
        <v>0</v>
      </c>
      <c r="T1669">
        <f>SUMIFS('Energy balance options'!$G$7:$G$3000,'Energy balance options'!$B$7:$B$3000,HeatGen!T$2,'Energy balance options'!$A$7:$A$3000,HeatGen!$A1669)</f>
        <v>0</v>
      </c>
      <c r="U1669">
        <f>SUMIFS('Energy balance options'!$G$7:$G$3000,'Energy balance options'!$B$7:$B$3000,HeatGen!U$2,'Energy balance options'!$A$7:$A$3000,HeatGen!$A1669)</f>
        <v>0</v>
      </c>
      <c r="V1669">
        <f>SUMIFS('Energy balance options'!$G$7:$G$3000,'Energy balance options'!$B$7:$B$3000,HeatGen!V$2,'Energy balance options'!$A$7:$A$3000,HeatGen!$A1669)</f>
        <v>0</v>
      </c>
      <c r="W1669">
        <f>SUMIFS('Energy balance options'!$G$7:$G$3000,'Energy balance options'!$B$7:$B$3000,HeatGen!W$2,'Energy balance options'!$A$7:$A$3000,HeatGen!$A1669)</f>
        <v>0</v>
      </c>
      <c r="X1669">
        <f>SUMIFS('Energy balance options'!$G$7:$G$3000,'Energy balance options'!$B$7:$B$3000,HeatGen!X$2,'Energy balance options'!$A$7:$A$3000,HeatGen!$A1669)</f>
        <v>0</v>
      </c>
      <c r="AG1669">
        <f t="shared" si="322"/>
        <v>0</v>
      </c>
      <c r="AH1669">
        <f t="shared" si="323"/>
        <v>0</v>
      </c>
      <c r="AI1669">
        <f t="shared" si="324"/>
        <v>0</v>
      </c>
      <c r="AJ1669">
        <f t="shared" si="325"/>
        <v>0</v>
      </c>
      <c r="AK1669">
        <f t="shared" si="326"/>
        <v>0</v>
      </c>
      <c r="AL1669">
        <f t="shared" si="327"/>
        <v>0</v>
      </c>
      <c r="AM1669">
        <f t="shared" si="328"/>
        <v>0</v>
      </c>
      <c r="AN1669">
        <f t="shared" si="329"/>
        <v>0</v>
      </c>
      <c r="AO1669">
        <f t="shared" si="330"/>
        <v>0</v>
      </c>
    </row>
    <row r="1670" spans="1:41" x14ac:dyDescent="0.2">
      <c r="A1670" s="9">
        <f>'Cost per option'!A1678</f>
        <v>0</v>
      </c>
      <c r="B1670" t="str">
        <f>_xlfn.IFNA(VLOOKUP(A1670,'Energy balance options'!A$7:C$3000,3,FALSE),"")</f>
        <v/>
      </c>
      <c r="C1670">
        <f>SUMIFS('Energy balance options'!$F$7:$F$3000,'Energy balance options'!$B$7:$B$3000,HeatGen!C$2,'Energy balance options'!$A$7:$A$3000,HeatGen!$A1670)</f>
        <v>0</v>
      </c>
      <c r="D1670">
        <f>SUMIFS('Energy balance options'!$F$7:$F$3000,'Energy balance options'!$B$7:$B$3000,HeatGen!D$2,'Energy balance options'!$A$7:$A$3000,HeatGen!$A1670)</f>
        <v>0</v>
      </c>
      <c r="E1670">
        <f>SUMIFS('Energy balance options'!$F$7:$F$3000,'Energy balance options'!$B$7:$B$3000,HeatGen!E$2,'Energy balance options'!$A$7:$A$3000,HeatGen!$A1670)</f>
        <v>0</v>
      </c>
      <c r="F1670">
        <f>SUMIFS('Energy balance options'!$F$7:$F$3000,'Energy balance options'!$B$7:$B$3000,HeatGen!F$2,'Energy balance options'!$A$7:$A$3000,HeatGen!$A1670)</f>
        <v>0</v>
      </c>
      <c r="G1670">
        <f>SUMIFS('Energy balance options'!$F$7:$F$3000,'Energy balance options'!$B$7:$B$3000,HeatGen!G$2,'Energy balance options'!$A$7:$A$3000,HeatGen!$A1670)</f>
        <v>0</v>
      </c>
      <c r="H1670">
        <f>SUMIFS('Energy balance options'!$F$7:$F$3000,'Energy balance options'!$B$7:$B$3000,HeatGen!H$2,'Energy balance options'!$A$7:$A$3000,HeatGen!$A1670)</f>
        <v>0</v>
      </c>
      <c r="I1670">
        <f>SUMIFS('Energy balance options'!$F$7:$F$3000,'Energy balance options'!$B$7:$B$3000,HeatGen!I$2,'Energy balance options'!$A$7:$A$3000,HeatGen!$A1670)</f>
        <v>0</v>
      </c>
      <c r="J1670">
        <f>SUMIFS('Energy balance options'!$F$7:$F$3000,'Energy balance options'!$B$7:$B$3000,HeatGen!J$2,'Energy balance options'!$A$7:$A$3000,HeatGen!$A1670)</f>
        <v>0</v>
      </c>
      <c r="K1670">
        <f>SUMIFS('Energy balance options'!$F$7:$F$3000,'Energy balance options'!$B$7:$B$3000,HeatGen!K$2,'Energy balance options'!$A$7:$A$3000,HeatGen!$A1670)</f>
        <v>0</v>
      </c>
      <c r="L1670">
        <f>SUMIFS('Energy balance options'!$F$7:$F$3000,'Energy balance options'!$B$7:$B$3000,HeatGen!L$2,'Energy balance options'!$A$7:$A$3000,HeatGen!$A1670)</f>
        <v>0</v>
      </c>
      <c r="M1670">
        <f>SUMIFS('Energy balance options'!$F$7:$F$3000,'Energy balance options'!$B$7:$B$3000,HeatGen!M$2,'Energy balance options'!$A$7:$A$3000,HeatGen!$A1670)</f>
        <v>0</v>
      </c>
      <c r="N1670">
        <f>SUMIFS('Energy balance options'!$F$7:$F$3000,'Energy balance options'!$B$7:$B$3000,HeatGen!N$2,'Energy balance options'!$A$7:$A$3000,HeatGen!$A1670)</f>
        <v>0</v>
      </c>
      <c r="P1670">
        <f>SUMIFS('Energy balance options'!$F$7:$F$3000,'Energy balance options'!$B$7:$B$3000,HeatGen!P$2,'Energy balance options'!$A$7:$A$3000,HeatGen!$A1670)</f>
        <v>0</v>
      </c>
      <c r="Q1670">
        <f>SUMIFS('Energy balance options'!$F$7:$F$3000,'Energy balance options'!$B$7:$B$3000,HeatGen!Q$2,'Energy balance options'!$A$7:$A$3000,HeatGen!$A1670)</f>
        <v>0</v>
      </c>
      <c r="R1670">
        <f>SUMIFS('Energy balance options'!$F$7:$F$3000,'Energy balance options'!$B$7:$B$3000,HeatGen!R$2,'Energy balance options'!$A$7:$A$3000,HeatGen!$A1670)</f>
        <v>0</v>
      </c>
      <c r="S1670">
        <f>SUMIFS('Energy balance options'!$G$7:$G$3000,'Energy balance options'!$B$7:$B$3000,HeatGen!S$2,'Energy balance options'!$A$7:$A$3000,HeatGen!$A1670)</f>
        <v>0</v>
      </c>
      <c r="T1670">
        <f>SUMIFS('Energy balance options'!$G$7:$G$3000,'Energy balance options'!$B$7:$B$3000,HeatGen!T$2,'Energy balance options'!$A$7:$A$3000,HeatGen!$A1670)</f>
        <v>0</v>
      </c>
      <c r="U1670">
        <f>SUMIFS('Energy balance options'!$G$7:$G$3000,'Energy balance options'!$B$7:$B$3000,HeatGen!U$2,'Energy balance options'!$A$7:$A$3000,HeatGen!$A1670)</f>
        <v>0</v>
      </c>
      <c r="V1670">
        <f>SUMIFS('Energy balance options'!$G$7:$G$3000,'Energy balance options'!$B$7:$B$3000,HeatGen!V$2,'Energy balance options'!$A$7:$A$3000,HeatGen!$A1670)</f>
        <v>0</v>
      </c>
      <c r="W1670">
        <f>SUMIFS('Energy balance options'!$G$7:$G$3000,'Energy balance options'!$B$7:$B$3000,HeatGen!W$2,'Energy balance options'!$A$7:$A$3000,HeatGen!$A1670)</f>
        <v>0</v>
      </c>
      <c r="X1670">
        <f>SUMIFS('Energy balance options'!$G$7:$G$3000,'Energy balance options'!$B$7:$B$3000,HeatGen!X$2,'Energy balance options'!$A$7:$A$3000,HeatGen!$A1670)</f>
        <v>0</v>
      </c>
      <c r="AG1670">
        <f t="shared" si="322"/>
        <v>0</v>
      </c>
      <c r="AH1670">
        <f t="shared" si="323"/>
        <v>0</v>
      </c>
      <c r="AI1670">
        <f t="shared" si="324"/>
        <v>0</v>
      </c>
      <c r="AJ1670">
        <f t="shared" si="325"/>
        <v>0</v>
      </c>
      <c r="AK1670">
        <f t="shared" si="326"/>
        <v>0</v>
      </c>
      <c r="AL1670">
        <f t="shared" si="327"/>
        <v>0</v>
      </c>
      <c r="AM1670">
        <f t="shared" si="328"/>
        <v>0</v>
      </c>
      <c r="AN1670">
        <f t="shared" si="329"/>
        <v>0</v>
      </c>
      <c r="AO1670">
        <f t="shared" si="330"/>
        <v>0</v>
      </c>
    </row>
    <row r="1671" spans="1:41" x14ac:dyDescent="0.2">
      <c r="A1671" s="9">
        <f>'Cost per option'!A1679</f>
        <v>0</v>
      </c>
      <c r="B1671" t="str">
        <f>_xlfn.IFNA(VLOOKUP(A1671,'Energy balance options'!A$7:C$3000,3,FALSE),"")</f>
        <v/>
      </c>
      <c r="C1671">
        <f>SUMIFS('Energy balance options'!$F$7:$F$3000,'Energy balance options'!$B$7:$B$3000,HeatGen!C$2,'Energy balance options'!$A$7:$A$3000,HeatGen!$A1671)</f>
        <v>0</v>
      </c>
      <c r="D1671">
        <f>SUMIFS('Energy balance options'!$F$7:$F$3000,'Energy balance options'!$B$7:$B$3000,HeatGen!D$2,'Energy balance options'!$A$7:$A$3000,HeatGen!$A1671)</f>
        <v>0</v>
      </c>
      <c r="E1671">
        <f>SUMIFS('Energy balance options'!$F$7:$F$3000,'Energy balance options'!$B$7:$B$3000,HeatGen!E$2,'Energy balance options'!$A$7:$A$3000,HeatGen!$A1671)</f>
        <v>0</v>
      </c>
      <c r="F1671">
        <f>SUMIFS('Energy balance options'!$F$7:$F$3000,'Energy balance options'!$B$7:$B$3000,HeatGen!F$2,'Energy balance options'!$A$7:$A$3000,HeatGen!$A1671)</f>
        <v>0</v>
      </c>
      <c r="G1671">
        <f>SUMIFS('Energy balance options'!$F$7:$F$3000,'Energy balance options'!$B$7:$B$3000,HeatGen!G$2,'Energy balance options'!$A$7:$A$3000,HeatGen!$A1671)</f>
        <v>0</v>
      </c>
      <c r="H1671">
        <f>SUMIFS('Energy balance options'!$F$7:$F$3000,'Energy balance options'!$B$7:$B$3000,HeatGen!H$2,'Energy balance options'!$A$7:$A$3000,HeatGen!$A1671)</f>
        <v>0</v>
      </c>
      <c r="I1671">
        <f>SUMIFS('Energy balance options'!$F$7:$F$3000,'Energy balance options'!$B$7:$B$3000,HeatGen!I$2,'Energy balance options'!$A$7:$A$3000,HeatGen!$A1671)</f>
        <v>0</v>
      </c>
      <c r="J1671">
        <f>SUMIFS('Energy balance options'!$F$7:$F$3000,'Energy balance options'!$B$7:$B$3000,HeatGen!J$2,'Energy balance options'!$A$7:$A$3000,HeatGen!$A1671)</f>
        <v>0</v>
      </c>
      <c r="K1671">
        <f>SUMIFS('Energy balance options'!$F$7:$F$3000,'Energy balance options'!$B$7:$B$3000,HeatGen!K$2,'Energy balance options'!$A$7:$A$3000,HeatGen!$A1671)</f>
        <v>0</v>
      </c>
      <c r="L1671">
        <f>SUMIFS('Energy balance options'!$F$7:$F$3000,'Energy balance options'!$B$7:$B$3000,HeatGen!L$2,'Energy balance options'!$A$7:$A$3000,HeatGen!$A1671)</f>
        <v>0</v>
      </c>
      <c r="M1671">
        <f>SUMIFS('Energy balance options'!$F$7:$F$3000,'Energy balance options'!$B$7:$B$3000,HeatGen!M$2,'Energy balance options'!$A$7:$A$3000,HeatGen!$A1671)</f>
        <v>0</v>
      </c>
      <c r="N1671">
        <f>SUMIFS('Energy balance options'!$F$7:$F$3000,'Energy balance options'!$B$7:$B$3000,HeatGen!N$2,'Energy balance options'!$A$7:$A$3000,HeatGen!$A1671)</f>
        <v>0</v>
      </c>
      <c r="P1671">
        <f>SUMIFS('Energy balance options'!$F$7:$F$3000,'Energy balance options'!$B$7:$B$3000,HeatGen!P$2,'Energy balance options'!$A$7:$A$3000,HeatGen!$A1671)</f>
        <v>0</v>
      </c>
      <c r="Q1671">
        <f>SUMIFS('Energy balance options'!$F$7:$F$3000,'Energy balance options'!$B$7:$B$3000,HeatGen!Q$2,'Energy balance options'!$A$7:$A$3000,HeatGen!$A1671)</f>
        <v>0</v>
      </c>
      <c r="R1671">
        <f>SUMIFS('Energy balance options'!$F$7:$F$3000,'Energy balance options'!$B$7:$B$3000,HeatGen!R$2,'Energy balance options'!$A$7:$A$3000,HeatGen!$A1671)</f>
        <v>0</v>
      </c>
      <c r="S1671">
        <f>SUMIFS('Energy balance options'!$G$7:$G$3000,'Energy balance options'!$B$7:$B$3000,HeatGen!S$2,'Energy balance options'!$A$7:$A$3000,HeatGen!$A1671)</f>
        <v>0</v>
      </c>
      <c r="T1671">
        <f>SUMIFS('Energy balance options'!$G$7:$G$3000,'Energy balance options'!$B$7:$B$3000,HeatGen!T$2,'Energy balance options'!$A$7:$A$3000,HeatGen!$A1671)</f>
        <v>0</v>
      </c>
      <c r="U1671">
        <f>SUMIFS('Energy balance options'!$G$7:$G$3000,'Energy balance options'!$B$7:$B$3000,HeatGen!U$2,'Energy balance options'!$A$7:$A$3000,HeatGen!$A1671)</f>
        <v>0</v>
      </c>
      <c r="V1671">
        <f>SUMIFS('Energy balance options'!$G$7:$G$3000,'Energy balance options'!$B$7:$B$3000,HeatGen!V$2,'Energy balance options'!$A$7:$A$3000,HeatGen!$A1671)</f>
        <v>0</v>
      </c>
      <c r="W1671">
        <f>SUMIFS('Energy balance options'!$G$7:$G$3000,'Energy balance options'!$B$7:$B$3000,HeatGen!W$2,'Energy balance options'!$A$7:$A$3000,HeatGen!$A1671)</f>
        <v>0</v>
      </c>
      <c r="X1671">
        <f>SUMIFS('Energy balance options'!$G$7:$G$3000,'Energy balance options'!$B$7:$B$3000,HeatGen!X$2,'Energy balance options'!$A$7:$A$3000,HeatGen!$A1671)</f>
        <v>0</v>
      </c>
      <c r="AG1671">
        <f t="shared" si="322"/>
        <v>0</v>
      </c>
      <c r="AH1671">
        <f t="shared" si="323"/>
        <v>0</v>
      </c>
      <c r="AI1671">
        <f t="shared" si="324"/>
        <v>0</v>
      </c>
      <c r="AJ1671">
        <f t="shared" si="325"/>
        <v>0</v>
      </c>
      <c r="AK1671">
        <f t="shared" si="326"/>
        <v>0</v>
      </c>
      <c r="AL1671">
        <f t="shared" si="327"/>
        <v>0</v>
      </c>
      <c r="AM1671">
        <f t="shared" si="328"/>
        <v>0</v>
      </c>
      <c r="AN1671">
        <f t="shared" si="329"/>
        <v>0</v>
      </c>
      <c r="AO1671">
        <f t="shared" si="330"/>
        <v>0</v>
      </c>
    </row>
    <row r="1672" spans="1:41" x14ac:dyDescent="0.2">
      <c r="A1672" s="9">
        <f>'Cost per option'!A1680</f>
        <v>0</v>
      </c>
      <c r="B1672" t="str">
        <f>_xlfn.IFNA(VLOOKUP(A1672,'Energy balance options'!A$7:C$3000,3,FALSE),"")</f>
        <v/>
      </c>
      <c r="C1672">
        <f>SUMIFS('Energy balance options'!$F$7:$F$3000,'Energy balance options'!$B$7:$B$3000,HeatGen!C$2,'Energy balance options'!$A$7:$A$3000,HeatGen!$A1672)</f>
        <v>0</v>
      </c>
      <c r="D1672">
        <f>SUMIFS('Energy balance options'!$F$7:$F$3000,'Energy balance options'!$B$7:$B$3000,HeatGen!D$2,'Energy balance options'!$A$7:$A$3000,HeatGen!$A1672)</f>
        <v>0</v>
      </c>
      <c r="E1672">
        <f>SUMIFS('Energy balance options'!$F$7:$F$3000,'Energy balance options'!$B$7:$B$3000,HeatGen!E$2,'Energy balance options'!$A$7:$A$3000,HeatGen!$A1672)</f>
        <v>0</v>
      </c>
      <c r="F1672">
        <f>SUMIFS('Energy balance options'!$F$7:$F$3000,'Energy balance options'!$B$7:$B$3000,HeatGen!F$2,'Energy balance options'!$A$7:$A$3000,HeatGen!$A1672)</f>
        <v>0</v>
      </c>
      <c r="G1672">
        <f>SUMIFS('Energy balance options'!$F$7:$F$3000,'Energy balance options'!$B$7:$B$3000,HeatGen!G$2,'Energy balance options'!$A$7:$A$3000,HeatGen!$A1672)</f>
        <v>0</v>
      </c>
      <c r="H1672">
        <f>SUMIFS('Energy balance options'!$F$7:$F$3000,'Energy balance options'!$B$7:$B$3000,HeatGen!H$2,'Energy balance options'!$A$7:$A$3000,HeatGen!$A1672)</f>
        <v>0</v>
      </c>
      <c r="I1672">
        <f>SUMIFS('Energy balance options'!$F$7:$F$3000,'Energy balance options'!$B$7:$B$3000,HeatGen!I$2,'Energy balance options'!$A$7:$A$3000,HeatGen!$A1672)</f>
        <v>0</v>
      </c>
      <c r="J1672">
        <f>SUMIFS('Energy balance options'!$F$7:$F$3000,'Energy balance options'!$B$7:$B$3000,HeatGen!J$2,'Energy balance options'!$A$7:$A$3000,HeatGen!$A1672)</f>
        <v>0</v>
      </c>
      <c r="K1672">
        <f>SUMIFS('Energy balance options'!$F$7:$F$3000,'Energy balance options'!$B$7:$B$3000,HeatGen!K$2,'Energy balance options'!$A$7:$A$3000,HeatGen!$A1672)</f>
        <v>0</v>
      </c>
      <c r="L1672">
        <f>SUMIFS('Energy balance options'!$F$7:$F$3000,'Energy balance options'!$B$7:$B$3000,HeatGen!L$2,'Energy balance options'!$A$7:$A$3000,HeatGen!$A1672)</f>
        <v>0</v>
      </c>
      <c r="M1672">
        <f>SUMIFS('Energy balance options'!$F$7:$F$3000,'Energy balance options'!$B$7:$B$3000,HeatGen!M$2,'Energy balance options'!$A$7:$A$3000,HeatGen!$A1672)</f>
        <v>0</v>
      </c>
      <c r="N1672">
        <f>SUMIFS('Energy balance options'!$F$7:$F$3000,'Energy balance options'!$B$7:$B$3000,HeatGen!N$2,'Energy balance options'!$A$7:$A$3000,HeatGen!$A1672)</f>
        <v>0</v>
      </c>
      <c r="P1672">
        <f>SUMIFS('Energy balance options'!$F$7:$F$3000,'Energy balance options'!$B$7:$B$3000,HeatGen!P$2,'Energy balance options'!$A$7:$A$3000,HeatGen!$A1672)</f>
        <v>0</v>
      </c>
      <c r="Q1672">
        <f>SUMIFS('Energy balance options'!$F$7:$F$3000,'Energy balance options'!$B$7:$B$3000,HeatGen!Q$2,'Energy balance options'!$A$7:$A$3000,HeatGen!$A1672)</f>
        <v>0</v>
      </c>
      <c r="R1672">
        <f>SUMIFS('Energy balance options'!$F$7:$F$3000,'Energy balance options'!$B$7:$B$3000,HeatGen!R$2,'Energy balance options'!$A$7:$A$3000,HeatGen!$A1672)</f>
        <v>0</v>
      </c>
      <c r="S1672">
        <f>SUMIFS('Energy balance options'!$G$7:$G$3000,'Energy balance options'!$B$7:$B$3000,HeatGen!S$2,'Energy balance options'!$A$7:$A$3000,HeatGen!$A1672)</f>
        <v>0</v>
      </c>
      <c r="T1672">
        <f>SUMIFS('Energy balance options'!$G$7:$G$3000,'Energy balance options'!$B$7:$B$3000,HeatGen!T$2,'Energy balance options'!$A$7:$A$3000,HeatGen!$A1672)</f>
        <v>0</v>
      </c>
      <c r="U1672">
        <f>SUMIFS('Energy balance options'!$G$7:$G$3000,'Energy balance options'!$B$7:$B$3000,HeatGen!U$2,'Energy balance options'!$A$7:$A$3000,HeatGen!$A1672)</f>
        <v>0</v>
      </c>
      <c r="V1672">
        <f>SUMIFS('Energy balance options'!$G$7:$G$3000,'Energy balance options'!$B$7:$B$3000,HeatGen!V$2,'Energy balance options'!$A$7:$A$3000,HeatGen!$A1672)</f>
        <v>0</v>
      </c>
      <c r="W1672">
        <f>SUMIFS('Energy balance options'!$G$7:$G$3000,'Energy balance options'!$B$7:$B$3000,HeatGen!W$2,'Energy balance options'!$A$7:$A$3000,HeatGen!$A1672)</f>
        <v>0</v>
      </c>
      <c r="X1672">
        <f>SUMIFS('Energy balance options'!$G$7:$G$3000,'Energy balance options'!$B$7:$B$3000,HeatGen!X$2,'Energy balance options'!$A$7:$A$3000,HeatGen!$A1672)</f>
        <v>0</v>
      </c>
      <c r="AG1672">
        <f t="shared" si="322"/>
        <v>0</v>
      </c>
      <c r="AH1672">
        <f t="shared" si="323"/>
        <v>0</v>
      </c>
      <c r="AI1672">
        <f t="shared" si="324"/>
        <v>0</v>
      </c>
      <c r="AJ1672">
        <f t="shared" si="325"/>
        <v>0</v>
      </c>
      <c r="AK1672">
        <f t="shared" si="326"/>
        <v>0</v>
      </c>
      <c r="AL1672">
        <f t="shared" si="327"/>
        <v>0</v>
      </c>
      <c r="AM1672">
        <f t="shared" si="328"/>
        <v>0</v>
      </c>
      <c r="AN1672">
        <f t="shared" si="329"/>
        <v>0</v>
      </c>
      <c r="AO1672">
        <f t="shared" si="330"/>
        <v>0</v>
      </c>
    </row>
    <row r="1673" spans="1:41" x14ac:dyDescent="0.2">
      <c r="A1673" s="9">
        <f>'Cost per option'!A1681</f>
        <v>0</v>
      </c>
      <c r="B1673" t="str">
        <f>_xlfn.IFNA(VLOOKUP(A1673,'Energy balance options'!A$7:C$3000,3,FALSE),"")</f>
        <v/>
      </c>
      <c r="C1673">
        <f>SUMIFS('Energy balance options'!$F$7:$F$3000,'Energy balance options'!$B$7:$B$3000,HeatGen!C$2,'Energy balance options'!$A$7:$A$3000,HeatGen!$A1673)</f>
        <v>0</v>
      </c>
      <c r="D1673">
        <f>SUMIFS('Energy balance options'!$F$7:$F$3000,'Energy balance options'!$B$7:$B$3000,HeatGen!D$2,'Energy balance options'!$A$7:$A$3000,HeatGen!$A1673)</f>
        <v>0</v>
      </c>
      <c r="E1673">
        <f>SUMIFS('Energy balance options'!$F$7:$F$3000,'Energy balance options'!$B$7:$B$3000,HeatGen!E$2,'Energy balance options'!$A$7:$A$3000,HeatGen!$A1673)</f>
        <v>0</v>
      </c>
      <c r="F1673">
        <f>SUMIFS('Energy balance options'!$F$7:$F$3000,'Energy balance options'!$B$7:$B$3000,HeatGen!F$2,'Energy balance options'!$A$7:$A$3000,HeatGen!$A1673)</f>
        <v>0</v>
      </c>
      <c r="G1673">
        <f>SUMIFS('Energy balance options'!$F$7:$F$3000,'Energy balance options'!$B$7:$B$3000,HeatGen!G$2,'Energy balance options'!$A$7:$A$3000,HeatGen!$A1673)</f>
        <v>0</v>
      </c>
      <c r="H1673">
        <f>SUMIFS('Energy balance options'!$F$7:$F$3000,'Energy balance options'!$B$7:$B$3000,HeatGen!H$2,'Energy balance options'!$A$7:$A$3000,HeatGen!$A1673)</f>
        <v>0</v>
      </c>
      <c r="I1673">
        <f>SUMIFS('Energy balance options'!$F$7:$F$3000,'Energy balance options'!$B$7:$B$3000,HeatGen!I$2,'Energy balance options'!$A$7:$A$3000,HeatGen!$A1673)</f>
        <v>0</v>
      </c>
      <c r="J1673">
        <f>SUMIFS('Energy balance options'!$F$7:$F$3000,'Energy balance options'!$B$7:$B$3000,HeatGen!J$2,'Energy balance options'!$A$7:$A$3000,HeatGen!$A1673)</f>
        <v>0</v>
      </c>
      <c r="K1673">
        <f>SUMIFS('Energy balance options'!$F$7:$F$3000,'Energy balance options'!$B$7:$B$3000,HeatGen!K$2,'Energy balance options'!$A$7:$A$3000,HeatGen!$A1673)</f>
        <v>0</v>
      </c>
      <c r="L1673">
        <f>SUMIFS('Energy balance options'!$F$7:$F$3000,'Energy balance options'!$B$7:$B$3000,HeatGen!L$2,'Energy balance options'!$A$7:$A$3000,HeatGen!$A1673)</f>
        <v>0</v>
      </c>
      <c r="M1673">
        <f>SUMIFS('Energy balance options'!$F$7:$F$3000,'Energy balance options'!$B$7:$B$3000,HeatGen!M$2,'Energy balance options'!$A$7:$A$3000,HeatGen!$A1673)</f>
        <v>0</v>
      </c>
      <c r="N1673">
        <f>SUMIFS('Energy balance options'!$F$7:$F$3000,'Energy balance options'!$B$7:$B$3000,HeatGen!N$2,'Energy balance options'!$A$7:$A$3000,HeatGen!$A1673)</f>
        <v>0</v>
      </c>
      <c r="P1673">
        <f>SUMIFS('Energy balance options'!$F$7:$F$3000,'Energy balance options'!$B$7:$B$3000,HeatGen!P$2,'Energy balance options'!$A$7:$A$3000,HeatGen!$A1673)</f>
        <v>0</v>
      </c>
      <c r="Q1673">
        <f>SUMIFS('Energy balance options'!$F$7:$F$3000,'Energy balance options'!$B$7:$B$3000,HeatGen!Q$2,'Energy balance options'!$A$7:$A$3000,HeatGen!$A1673)</f>
        <v>0</v>
      </c>
      <c r="R1673">
        <f>SUMIFS('Energy balance options'!$F$7:$F$3000,'Energy balance options'!$B$7:$B$3000,HeatGen!R$2,'Energy balance options'!$A$7:$A$3000,HeatGen!$A1673)</f>
        <v>0</v>
      </c>
      <c r="S1673">
        <f>SUMIFS('Energy balance options'!$G$7:$G$3000,'Energy balance options'!$B$7:$B$3000,HeatGen!S$2,'Energy balance options'!$A$7:$A$3000,HeatGen!$A1673)</f>
        <v>0</v>
      </c>
      <c r="T1673">
        <f>SUMIFS('Energy balance options'!$G$7:$G$3000,'Energy balance options'!$B$7:$B$3000,HeatGen!T$2,'Energy balance options'!$A$7:$A$3000,HeatGen!$A1673)</f>
        <v>0</v>
      </c>
      <c r="U1673">
        <f>SUMIFS('Energy balance options'!$G$7:$G$3000,'Energy balance options'!$B$7:$B$3000,HeatGen!U$2,'Energy balance options'!$A$7:$A$3000,HeatGen!$A1673)</f>
        <v>0</v>
      </c>
      <c r="V1673">
        <f>SUMIFS('Energy balance options'!$G$7:$G$3000,'Energy balance options'!$B$7:$B$3000,HeatGen!V$2,'Energy balance options'!$A$7:$A$3000,HeatGen!$A1673)</f>
        <v>0</v>
      </c>
      <c r="W1673">
        <f>SUMIFS('Energy balance options'!$G$7:$G$3000,'Energy balance options'!$B$7:$B$3000,HeatGen!W$2,'Energy balance options'!$A$7:$A$3000,HeatGen!$A1673)</f>
        <v>0</v>
      </c>
      <c r="X1673">
        <f>SUMIFS('Energy balance options'!$G$7:$G$3000,'Energy balance options'!$B$7:$B$3000,HeatGen!X$2,'Energy balance options'!$A$7:$A$3000,HeatGen!$A1673)</f>
        <v>0</v>
      </c>
      <c r="AG1673">
        <f t="shared" si="322"/>
        <v>0</v>
      </c>
      <c r="AH1673">
        <f t="shared" si="323"/>
        <v>0</v>
      </c>
      <c r="AI1673">
        <f t="shared" si="324"/>
        <v>0</v>
      </c>
      <c r="AJ1673">
        <f t="shared" si="325"/>
        <v>0</v>
      </c>
      <c r="AK1673">
        <f t="shared" si="326"/>
        <v>0</v>
      </c>
      <c r="AL1673">
        <f t="shared" si="327"/>
        <v>0</v>
      </c>
      <c r="AM1673">
        <f t="shared" si="328"/>
        <v>0</v>
      </c>
      <c r="AN1673">
        <f t="shared" si="329"/>
        <v>0</v>
      </c>
      <c r="AO1673">
        <f t="shared" si="330"/>
        <v>0</v>
      </c>
    </row>
    <row r="1674" spans="1:41" x14ac:dyDescent="0.2">
      <c r="A1674" s="9">
        <f>'Cost per option'!A1682</f>
        <v>0</v>
      </c>
      <c r="B1674" t="str">
        <f>_xlfn.IFNA(VLOOKUP(A1674,'Energy balance options'!A$7:C$3000,3,FALSE),"")</f>
        <v/>
      </c>
      <c r="C1674">
        <f>SUMIFS('Energy balance options'!$F$7:$F$3000,'Energy balance options'!$B$7:$B$3000,HeatGen!C$2,'Energy balance options'!$A$7:$A$3000,HeatGen!$A1674)</f>
        <v>0</v>
      </c>
      <c r="D1674">
        <f>SUMIFS('Energy balance options'!$F$7:$F$3000,'Energy balance options'!$B$7:$B$3000,HeatGen!D$2,'Energy balance options'!$A$7:$A$3000,HeatGen!$A1674)</f>
        <v>0</v>
      </c>
      <c r="E1674">
        <f>SUMIFS('Energy balance options'!$F$7:$F$3000,'Energy balance options'!$B$7:$B$3000,HeatGen!E$2,'Energy balance options'!$A$7:$A$3000,HeatGen!$A1674)</f>
        <v>0</v>
      </c>
      <c r="F1674">
        <f>SUMIFS('Energy balance options'!$F$7:$F$3000,'Energy balance options'!$B$7:$B$3000,HeatGen!F$2,'Energy balance options'!$A$7:$A$3000,HeatGen!$A1674)</f>
        <v>0</v>
      </c>
      <c r="G1674">
        <f>SUMIFS('Energy balance options'!$F$7:$F$3000,'Energy balance options'!$B$7:$B$3000,HeatGen!G$2,'Energy balance options'!$A$7:$A$3000,HeatGen!$A1674)</f>
        <v>0</v>
      </c>
      <c r="H1674">
        <f>SUMIFS('Energy balance options'!$F$7:$F$3000,'Energy balance options'!$B$7:$B$3000,HeatGen!H$2,'Energy balance options'!$A$7:$A$3000,HeatGen!$A1674)</f>
        <v>0</v>
      </c>
      <c r="I1674">
        <f>SUMIFS('Energy balance options'!$F$7:$F$3000,'Energy balance options'!$B$7:$B$3000,HeatGen!I$2,'Energy balance options'!$A$7:$A$3000,HeatGen!$A1674)</f>
        <v>0</v>
      </c>
      <c r="J1674">
        <f>SUMIFS('Energy balance options'!$F$7:$F$3000,'Energy balance options'!$B$7:$B$3000,HeatGen!J$2,'Energy balance options'!$A$7:$A$3000,HeatGen!$A1674)</f>
        <v>0</v>
      </c>
      <c r="K1674">
        <f>SUMIFS('Energy balance options'!$F$7:$F$3000,'Energy balance options'!$B$7:$B$3000,HeatGen!K$2,'Energy balance options'!$A$7:$A$3000,HeatGen!$A1674)</f>
        <v>0</v>
      </c>
      <c r="L1674">
        <f>SUMIFS('Energy balance options'!$F$7:$F$3000,'Energy balance options'!$B$7:$B$3000,HeatGen!L$2,'Energy balance options'!$A$7:$A$3000,HeatGen!$A1674)</f>
        <v>0</v>
      </c>
      <c r="M1674">
        <f>SUMIFS('Energy balance options'!$F$7:$F$3000,'Energy balance options'!$B$7:$B$3000,HeatGen!M$2,'Energy balance options'!$A$7:$A$3000,HeatGen!$A1674)</f>
        <v>0</v>
      </c>
      <c r="N1674">
        <f>SUMIFS('Energy balance options'!$F$7:$F$3000,'Energy balance options'!$B$7:$B$3000,HeatGen!N$2,'Energy balance options'!$A$7:$A$3000,HeatGen!$A1674)</f>
        <v>0</v>
      </c>
      <c r="P1674">
        <f>SUMIFS('Energy balance options'!$F$7:$F$3000,'Energy balance options'!$B$7:$B$3000,HeatGen!P$2,'Energy balance options'!$A$7:$A$3000,HeatGen!$A1674)</f>
        <v>0</v>
      </c>
      <c r="Q1674">
        <f>SUMIFS('Energy balance options'!$F$7:$F$3000,'Energy balance options'!$B$7:$B$3000,HeatGen!Q$2,'Energy balance options'!$A$7:$A$3000,HeatGen!$A1674)</f>
        <v>0</v>
      </c>
      <c r="R1674">
        <f>SUMIFS('Energy balance options'!$F$7:$F$3000,'Energy balance options'!$B$7:$B$3000,HeatGen!R$2,'Energy balance options'!$A$7:$A$3000,HeatGen!$A1674)</f>
        <v>0</v>
      </c>
      <c r="S1674">
        <f>SUMIFS('Energy balance options'!$G$7:$G$3000,'Energy balance options'!$B$7:$B$3000,HeatGen!S$2,'Energy balance options'!$A$7:$A$3000,HeatGen!$A1674)</f>
        <v>0</v>
      </c>
      <c r="T1674">
        <f>SUMIFS('Energy balance options'!$G$7:$G$3000,'Energy balance options'!$B$7:$B$3000,HeatGen!T$2,'Energy balance options'!$A$7:$A$3000,HeatGen!$A1674)</f>
        <v>0</v>
      </c>
      <c r="U1674">
        <f>SUMIFS('Energy balance options'!$G$7:$G$3000,'Energy balance options'!$B$7:$B$3000,HeatGen!U$2,'Energy balance options'!$A$7:$A$3000,HeatGen!$A1674)</f>
        <v>0</v>
      </c>
      <c r="V1674">
        <f>SUMIFS('Energy balance options'!$G$7:$G$3000,'Energy balance options'!$B$7:$B$3000,HeatGen!V$2,'Energy balance options'!$A$7:$A$3000,HeatGen!$A1674)</f>
        <v>0</v>
      </c>
      <c r="W1674">
        <f>SUMIFS('Energy balance options'!$G$7:$G$3000,'Energy balance options'!$B$7:$B$3000,HeatGen!W$2,'Energy balance options'!$A$7:$A$3000,HeatGen!$A1674)</f>
        <v>0</v>
      </c>
      <c r="X1674">
        <f>SUMIFS('Energy balance options'!$G$7:$G$3000,'Energy balance options'!$B$7:$B$3000,HeatGen!X$2,'Energy balance options'!$A$7:$A$3000,HeatGen!$A1674)</f>
        <v>0</v>
      </c>
      <c r="AG1674">
        <f t="shared" si="322"/>
        <v>0</v>
      </c>
      <c r="AH1674">
        <f t="shared" si="323"/>
        <v>0</v>
      </c>
      <c r="AI1674">
        <f t="shared" si="324"/>
        <v>0</v>
      </c>
      <c r="AJ1674">
        <f t="shared" si="325"/>
        <v>0</v>
      </c>
      <c r="AK1674">
        <f t="shared" si="326"/>
        <v>0</v>
      </c>
      <c r="AL1674">
        <f t="shared" si="327"/>
        <v>0</v>
      </c>
      <c r="AM1674">
        <f t="shared" si="328"/>
        <v>0</v>
      </c>
      <c r="AN1674">
        <f t="shared" si="329"/>
        <v>0</v>
      </c>
      <c r="AO1674">
        <f t="shared" si="330"/>
        <v>0</v>
      </c>
    </row>
    <row r="1675" spans="1:41" x14ac:dyDescent="0.2">
      <c r="A1675" s="9">
        <f>'Cost per option'!A1683</f>
        <v>0</v>
      </c>
      <c r="B1675" t="str">
        <f>_xlfn.IFNA(VLOOKUP(A1675,'Energy balance options'!A$7:C$3000,3,FALSE),"")</f>
        <v/>
      </c>
      <c r="C1675">
        <f>SUMIFS('Energy balance options'!$F$7:$F$3000,'Energy balance options'!$B$7:$B$3000,HeatGen!C$2,'Energy balance options'!$A$7:$A$3000,HeatGen!$A1675)</f>
        <v>0</v>
      </c>
      <c r="D1675">
        <f>SUMIFS('Energy balance options'!$F$7:$F$3000,'Energy balance options'!$B$7:$B$3000,HeatGen!D$2,'Energy balance options'!$A$7:$A$3000,HeatGen!$A1675)</f>
        <v>0</v>
      </c>
      <c r="E1675">
        <f>SUMIFS('Energy balance options'!$F$7:$F$3000,'Energy balance options'!$B$7:$B$3000,HeatGen!E$2,'Energy balance options'!$A$7:$A$3000,HeatGen!$A1675)</f>
        <v>0</v>
      </c>
      <c r="F1675">
        <f>SUMIFS('Energy balance options'!$F$7:$F$3000,'Energy balance options'!$B$7:$B$3000,HeatGen!F$2,'Energy balance options'!$A$7:$A$3000,HeatGen!$A1675)</f>
        <v>0</v>
      </c>
      <c r="G1675">
        <f>SUMIFS('Energy balance options'!$F$7:$F$3000,'Energy balance options'!$B$7:$B$3000,HeatGen!G$2,'Energy balance options'!$A$7:$A$3000,HeatGen!$A1675)</f>
        <v>0</v>
      </c>
      <c r="H1675">
        <f>SUMIFS('Energy balance options'!$F$7:$F$3000,'Energy balance options'!$B$7:$B$3000,HeatGen!H$2,'Energy balance options'!$A$7:$A$3000,HeatGen!$A1675)</f>
        <v>0</v>
      </c>
      <c r="I1675">
        <f>SUMIFS('Energy balance options'!$F$7:$F$3000,'Energy balance options'!$B$7:$B$3000,HeatGen!I$2,'Energy balance options'!$A$7:$A$3000,HeatGen!$A1675)</f>
        <v>0</v>
      </c>
      <c r="J1675">
        <f>SUMIFS('Energy balance options'!$F$7:$F$3000,'Energy balance options'!$B$7:$B$3000,HeatGen!J$2,'Energy balance options'!$A$7:$A$3000,HeatGen!$A1675)</f>
        <v>0</v>
      </c>
      <c r="K1675">
        <f>SUMIFS('Energy balance options'!$F$7:$F$3000,'Energy balance options'!$B$7:$B$3000,HeatGen!K$2,'Energy balance options'!$A$7:$A$3000,HeatGen!$A1675)</f>
        <v>0</v>
      </c>
      <c r="L1675">
        <f>SUMIFS('Energy balance options'!$F$7:$F$3000,'Energy balance options'!$B$7:$B$3000,HeatGen!L$2,'Energy balance options'!$A$7:$A$3000,HeatGen!$A1675)</f>
        <v>0</v>
      </c>
      <c r="M1675">
        <f>SUMIFS('Energy balance options'!$F$7:$F$3000,'Energy balance options'!$B$7:$B$3000,HeatGen!M$2,'Energy balance options'!$A$7:$A$3000,HeatGen!$A1675)</f>
        <v>0</v>
      </c>
      <c r="N1675">
        <f>SUMIFS('Energy balance options'!$F$7:$F$3000,'Energy balance options'!$B$7:$B$3000,HeatGen!N$2,'Energy balance options'!$A$7:$A$3000,HeatGen!$A1675)</f>
        <v>0</v>
      </c>
      <c r="P1675">
        <f>SUMIFS('Energy balance options'!$F$7:$F$3000,'Energy balance options'!$B$7:$B$3000,HeatGen!P$2,'Energy balance options'!$A$7:$A$3000,HeatGen!$A1675)</f>
        <v>0</v>
      </c>
      <c r="Q1675">
        <f>SUMIFS('Energy balance options'!$F$7:$F$3000,'Energy balance options'!$B$7:$B$3000,HeatGen!Q$2,'Energy balance options'!$A$7:$A$3000,HeatGen!$A1675)</f>
        <v>0</v>
      </c>
      <c r="R1675">
        <f>SUMIFS('Energy balance options'!$F$7:$F$3000,'Energy balance options'!$B$7:$B$3000,HeatGen!R$2,'Energy balance options'!$A$7:$A$3000,HeatGen!$A1675)</f>
        <v>0</v>
      </c>
      <c r="S1675">
        <f>SUMIFS('Energy balance options'!$G$7:$G$3000,'Energy balance options'!$B$7:$B$3000,HeatGen!S$2,'Energy balance options'!$A$7:$A$3000,HeatGen!$A1675)</f>
        <v>0</v>
      </c>
      <c r="T1675">
        <f>SUMIFS('Energy balance options'!$G$7:$G$3000,'Energy balance options'!$B$7:$B$3000,HeatGen!T$2,'Energy balance options'!$A$7:$A$3000,HeatGen!$A1675)</f>
        <v>0</v>
      </c>
      <c r="U1675">
        <f>SUMIFS('Energy balance options'!$G$7:$G$3000,'Energy balance options'!$B$7:$B$3000,HeatGen!U$2,'Energy balance options'!$A$7:$A$3000,HeatGen!$A1675)</f>
        <v>0</v>
      </c>
      <c r="V1675">
        <f>SUMIFS('Energy balance options'!$G$7:$G$3000,'Energy balance options'!$B$7:$B$3000,HeatGen!V$2,'Energy balance options'!$A$7:$A$3000,HeatGen!$A1675)</f>
        <v>0</v>
      </c>
      <c r="W1675">
        <f>SUMIFS('Energy balance options'!$G$7:$G$3000,'Energy balance options'!$B$7:$B$3000,HeatGen!W$2,'Energy balance options'!$A$7:$A$3000,HeatGen!$A1675)</f>
        <v>0</v>
      </c>
      <c r="X1675">
        <f>SUMIFS('Energy balance options'!$G$7:$G$3000,'Energy balance options'!$B$7:$B$3000,HeatGen!X$2,'Energy balance options'!$A$7:$A$3000,HeatGen!$A1675)</f>
        <v>0</v>
      </c>
      <c r="AG1675">
        <f t="shared" si="322"/>
        <v>0</v>
      </c>
      <c r="AH1675">
        <f t="shared" si="323"/>
        <v>0</v>
      </c>
      <c r="AI1675">
        <f t="shared" si="324"/>
        <v>0</v>
      </c>
      <c r="AJ1675">
        <f t="shared" si="325"/>
        <v>0</v>
      </c>
      <c r="AK1675">
        <f t="shared" si="326"/>
        <v>0</v>
      </c>
      <c r="AL1675">
        <f t="shared" si="327"/>
        <v>0</v>
      </c>
      <c r="AM1675">
        <f t="shared" si="328"/>
        <v>0</v>
      </c>
      <c r="AN1675">
        <f t="shared" si="329"/>
        <v>0</v>
      </c>
      <c r="AO1675">
        <f t="shared" si="330"/>
        <v>0</v>
      </c>
    </row>
    <row r="1676" spans="1:41" x14ac:dyDescent="0.2">
      <c r="A1676" s="9">
        <f>'Cost per option'!A1684</f>
        <v>0</v>
      </c>
      <c r="B1676" t="str">
        <f>_xlfn.IFNA(VLOOKUP(A1676,'Energy balance options'!A$7:C$3000,3,FALSE),"")</f>
        <v/>
      </c>
      <c r="C1676">
        <f>SUMIFS('Energy balance options'!$F$7:$F$3000,'Energy balance options'!$B$7:$B$3000,HeatGen!C$2,'Energy balance options'!$A$7:$A$3000,HeatGen!$A1676)</f>
        <v>0</v>
      </c>
      <c r="D1676">
        <f>SUMIFS('Energy balance options'!$F$7:$F$3000,'Energy balance options'!$B$7:$B$3000,HeatGen!D$2,'Energy balance options'!$A$7:$A$3000,HeatGen!$A1676)</f>
        <v>0</v>
      </c>
      <c r="E1676">
        <f>SUMIFS('Energy balance options'!$F$7:$F$3000,'Energy balance options'!$B$7:$B$3000,HeatGen!E$2,'Energy balance options'!$A$7:$A$3000,HeatGen!$A1676)</f>
        <v>0</v>
      </c>
      <c r="F1676">
        <f>SUMIFS('Energy balance options'!$F$7:$F$3000,'Energy balance options'!$B$7:$B$3000,HeatGen!F$2,'Energy balance options'!$A$7:$A$3000,HeatGen!$A1676)</f>
        <v>0</v>
      </c>
      <c r="G1676">
        <f>SUMIFS('Energy balance options'!$F$7:$F$3000,'Energy balance options'!$B$7:$B$3000,HeatGen!G$2,'Energy balance options'!$A$7:$A$3000,HeatGen!$A1676)</f>
        <v>0</v>
      </c>
      <c r="H1676">
        <f>SUMIFS('Energy balance options'!$F$7:$F$3000,'Energy balance options'!$B$7:$B$3000,HeatGen!H$2,'Energy balance options'!$A$7:$A$3000,HeatGen!$A1676)</f>
        <v>0</v>
      </c>
      <c r="I1676">
        <f>SUMIFS('Energy balance options'!$F$7:$F$3000,'Energy balance options'!$B$7:$B$3000,HeatGen!I$2,'Energy balance options'!$A$7:$A$3000,HeatGen!$A1676)</f>
        <v>0</v>
      </c>
      <c r="J1676">
        <f>SUMIFS('Energy balance options'!$F$7:$F$3000,'Energy balance options'!$B$7:$B$3000,HeatGen!J$2,'Energy balance options'!$A$7:$A$3000,HeatGen!$A1676)</f>
        <v>0</v>
      </c>
      <c r="K1676">
        <f>SUMIFS('Energy balance options'!$F$7:$F$3000,'Energy balance options'!$B$7:$B$3000,HeatGen!K$2,'Energy balance options'!$A$7:$A$3000,HeatGen!$A1676)</f>
        <v>0</v>
      </c>
      <c r="L1676">
        <f>SUMIFS('Energy balance options'!$F$7:$F$3000,'Energy balance options'!$B$7:$B$3000,HeatGen!L$2,'Energy balance options'!$A$7:$A$3000,HeatGen!$A1676)</f>
        <v>0</v>
      </c>
      <c r="M1676">
        <f>SUMIFS('Energy balance options'!$F$7:$F$3000,'Energy balance options'!$B$7:$B$3000,HeatGen!M$2,'Energy balance options'!$A$7:$A$3000,HeatGen!$A1676)</f>
        <v>0</v>
      </c>
      <c r="N1676">
        <f>SUMIFS('Energy balance options'!$F$7:$F$3000,'Energy balance options'!$B$7:$B$3000,HeatGen!N$2,'Energy balance options'!$A$7:$A$3000,HeatGen!$A1676)</f>
        <v>0</v>
      </c>
      <c r="P1676">
        <f>SUMIFS('Energy balance options'!$F$7:$F$3000,'Energy balance options'!$B$7:$B$3000,HeatGen!P$2,'Energy balance options'!$A$7:$A$3000,HeatGen!$A1676)</f>
        <v>0</v>
      </c>
      <c r="Q1676">
        <f>SUMIFS('Energy balance options'!$F$7:$F$3000,'Energy balance options'!$B$7:$B$3000,HeatGen!Q$2,'Energy balance options'!$A$7:$A$3000,HeatGen!$A1676)</f>
        <v>0</v>
      </c>
      <c r="R1676">
        <f>SUMIFS('Energy balance options'!$F$7:$F$3000,'Energy balance options'!$B$7:$B$3000,HeatGen!R$2,'Energy balance options'!$A$7:$A$3000,HeatGen!$A1676)</f>
        <v>0</v>
      </c>
      <c r="S1676">
        <f>SUMIFS('Energy balance options'!$G$7:$G$3000,'Energy balance options'!$B$7:$B$3000,HeatGen!S$2,'Energy balance options'!$A$7:$A$3000,HeatGen!$A1676)</f>
        <v>0</v>
      </c>
      <c r="T1676">
        <f>SUMIFS('Energy balance options'!$G$7:$G$3000,'Energy balance options'!$B$7:$B$3000,HeatGen!T$2,'Energy balance options'!$A$7:$A$3000,HeatGen!$A1676)</f>
        <v>0</v>
      </c>
      <c r="U1676">
        <f>SUMIFS('Energy balance options'!$G$7:$G$3000,'Energy balance options'!$B$7:$B$3000,HeatGen!U$2,'Energy balance options'!$A$7:$A$3000,HeatGen!$A1676)</f>
        <v>0</v>
      </c>
      <c r="V1676">
        <f>SUMIFS('Energy balance options'!$G$7:$G$3000,'Energy balance options'!$B$7:$B$3000,HeatGen!V$2,'Energy balance options'!$A$7:$A$3000,HeatGen!$A1676)</f>
        <v>0</v>
      </c>
      <c r="W1676">
        <f>SUMIFS('Energy balance options'!$G$7:$G$3000,'Energy balance options'!$B$7:$B$3000,HeatGen!W$2,'Energy balance options'!$A$7:$A$3000,HeatGen!$A1676)</f>
        <v>0</v>
      </c>
      <c r="X1676">
        <f>SUMIFS('Energy balance options'!$G$7:$G$3000,'Energy balance options'!$B$7:$B$3000,HeatGen!X$2,'Energy balance options'!$A$7:$A$3000,HeatGen!$A1676)</f>
        <v>0</v>
      </c>
      <c r="AG1676">
        <f t="shared" si="322"/>
        <v>0</v>
      </c>
      <c r="AH1676">
        <f t="shared" si="323"/>
        <v>0</v>
      </c>
      <c r="AI1676">
        <f t="shared" si="324"/>
        <v>0</v>
      </c>
      <c r="AJ1676">
        <f t="shared" si="325"/>
        <v>0</v>
      </c>
      <c r="AK1676">
        <f t="shared" si="326"/>
        <v>0</v>
      </c>
      <c r="AL1676">
        <f t="shared" si="327"/>
        <v>0</v>
      </c>
      <c r="AM1676">
        <f t="shared" si="328"/>
        <v>0</v>
      </c>
      <c r="AN1676">
        <f t="shared" si="329"/>
        <v>0</v>
      </c>
      <c r="AO1676">
        <f t="shared" si="330"/>
        <v>0</v>
      </c>
    </row>
    <row r="1677" spans="1:41" x14ac:dyDescent="0.2">
      <c r="A1677" s="9">
        <f>'Cost per option'!A1685</f>
        <v>0</v>
      </c>
      <c r="B1677" t="str">
        <f>_xlfn.IFNA(VLOOKUP(A1677,'Energy balance options'!A$7:C$3000,3,FALSE),"")</f>
        <v/>
      </c>
      <c r="C1677">
        <f>SUMIFS('Energy balance options'!$F$7:$F$3000,'Energy balance options'!$B$7:$B$3000,HeatGen!C$2,'Energy balance options'!$A$7:$A$3000,HeatGen!$A1677)</f>
        <v>0</v>
      </c>
      <c r="D1677">
        <f>SUMIFS('Energy balance options'!$F$7:$F$3000,'Energy balance options'!$B$7:$B$3000,HeatGen!D$2,'Energy balance options'!$A$7:$A$3000,HeatGen!$A1677)</f>
        <v>0</v>
      </c>
      <c r="E1677">
        <f>SUMIFS('Energy balance options'!$F$7:$F$3000,'Energy balance options'!$B$7:$B$3000,HeatGen!E$2,'Energy balance options'!$A$7:$A$3000,HeatGen!$A1677)</f>
        <v>0</v>
      </c>
      <c r="F1677">
        <f>SUMIFS('Energy balance options'!$F$7:$F$3000,'Energy balance options'!$B$7:$B$3000,HeatGen!F$2,'Energy balance options'!$A$7:$A$3000,HeatGen!$A1677)</f>
        <v>0</v>
      </c>
      <c r="G1677">
        <f>SUMIFS('Energy balance options'!$F$7:$F$3000,'Energy balance options'!$B$7:$B$3000,HeatGen!G$2,'Energy balance options'!$A$7:$A$3000,HeatGen!$A1677)</f>
        <v>0</v>
      </c>
      <c r="H1677">
        <f>SUMIFS('Energy balance options'!$F$7:$F$3000,'Energy balance options'!$B$7:$B$3000,HeatGen!H$2,'Energy balance options'!$A$7:$A$3000,HeatGen!$A1677)</f>
        <v>0</v>
      </c>
      <c r="I1677">
        <f>SUMIFS('Energy balance options'!$F$7:$F$3000,'Energy balance options'!$B$7:$B$3000,HeatGen!I$2,'Energy balance options'!$A$7:$A$3000,HeatGen!$A1677)</f>
        <v>0</v>
      </c>
      <c r="J1677">
        <f>SUMIFS('Energy balance options'!$F$7:$F$3000,'Energy balance options'!$B$7:$B$3000,HeatGen!J$2,'Energy balance options'!$A$7:$A$3000,HeatGen!$A1677)</f>
        <v>0</v>
      </c>
      <c r="K1677">
        <f>SUMIFS('Energy balance options'!$F$7:$F$3000,'Energy balance options'!$B$7:$B$3000,HeatGen!K$2,'Energy balance options'!$A$7:$A$3000,HeatGen!$A1677)</f>
        <v>0</v>
      </c>
      <c r="L1677">
        <f>SUMIFS('Energy balance options'!$F$7:$F$3000,'Energy balance options'!$B$7:$B$3000,HeatGen!L$2,'Energy balance options'!$A$7:$A$3000,HeatGen!$A1677)</f>
        <v>0</v>
      </c>
      <c r="M1677">
        <f>SUMIFS('Energy balance options'!$F$7:$F$3000,'Energy balance options'!$B$7:$B$3000,HeatGen!M$2,'Energy balance options'!$A$7:$A$3000,HeatGen!$A1677)</f>
        <v>0</v>
      </c>
      <c r="N1677">
        <f>SUMIFS('Energy balance options'!$F$7:$F$3000,'Energy balance options'!$B$7:$B$3000,HeatGen!N$2,'Energy balance options'!$A$7:$A$3000,HeatGen!$A1677)</f>
        <v>0</v>
      </c>
      <c r="P1677">
        <f>SUMIFS('Energy balance options'!$F$7:$F$3000,'Energy balance options'!$B$7:$B$3000,HeatGen!P$2,'Energy balance options'!$A$7:$A$3000,HeatGen!$A1677)</f>
        <v>0</v>
      </c>
      <c r="Q1677">
        <f>SUMIFS('Energy balance options'!$F$7:$F$3000,'Energy balance options'!$B$7:$B$3000,HeatGen!Q$2,'Energy balance options'!$A$7:$A$3000,HeatGen!$A1677)</f>
        <v>0</v>
      </c>
      <c r="R1677">
        <f>SUMIFS('Energy balance options'!$F$7:$F$3000,'Energy balance options'!$B$7:$B$3000,HeatGen!R$2,'Energy balance options'!$A$7:$A$3000,HeatGen!$A1677)</f>
        <v>0</v>
      </c>
      <c r="S1677">
        <f>SUMIFS('Energy balance options'!$G$7:$G$3000,'Energy balance options'!$B$7:$B$3000,HeatGen!S$2,'Energy balance options'!$A$7:$A$3000,HeatGen!$A1677)</f>
        <v>0</v>
      </c>
      <c r="T1677">
        <f>SUMIFS('Energy balance options'!$G$7:$G$3000,'Energy balance options'!$B$7:$B$3000,HeatGen!T$2,'Energy balance options'!$A$7:$A$3000,HeatGen!$A1677)</f>
        <v>0</v>
      </c>
      <c r="U1677">
        <f>SUMIFS('Energy balance options'!$G$7:$G$3000,'Energy balance options'!$B$7:$B$3000,HeatGen!U$2,'Energy balance options'!$A$7:$A$3000,HeatGen!$A1677)</f>
        <v>0</v>
      </c>
      <c r="V1677">
        <f>SUMIFS('Energy balance options'!$G$7:$G$3000,'Energy balance options'!$B$7:$B$3000,HeatGen!V$2,'Energy balance options'!$A$7:$A$3000,HeatGen!$A1677)</f>
        <v>0</v>
      </c>
      <c r="W1677">
        <f>SUMIFS('Energy balance options'!$G$7:$G$3000,'Energy balance options'!$B$7:$B$3000,HeatGen!W$2,'Energy balance options'!$A$7:$A$3000,HeatGen!$A1677)</f>
        <v>0</v>
      </c>
      <c r="X1677">
        <f>SUMIFS('Energy balance options'!$G$7:$G$3000,'Energy balance options'!$B$7:$B$3000,HeatGen!X$2,'Energy balance options'!$A$7:$A$3000,HeatGen!$A1677)</f>
        <v>0</v>
      </c>
      <c r="AG1677">
        <f t="shared" si="322"/>
        <v>0</v>
      </c>
      <c r="AH1677">
        <f t="shared" si="323"/>
        <v>0</v>
      </c>
      <c r="AI1677">
        <f t="shared" si="324"/>
        <v>0</v>
      </c>
      <c r="AJ1677">
        <f t="shared" si="325"/>
        <v>0</v>
      </c>
      <c r="AK1677">
        <f t="shared" si="326"/>
        <v>0</v>
      </c>
      <c r="AL1677">
        <f t="shared" si="327"/>
        <v>0</v>
      </c>
      <c r="AM1677">
        <f t="shared" si="328"/>
        <v>0</v>
      </c>
      <c r="AN1677">
        <f t="shared" si="329"/>
        <v>0</v>
      </c>
      <c r="AO1677">
        <f t="shared" si="330"/>
        <v>0</v>
      </c>
    </row>
    <row r="1678" spans="1:41" x14ac:dyDescent="0.2">
      <c r="A1678" s="9">
        <f>'Cost per option'!A1686</f>
        <v>0</v>
      </c>
      <c r="B1678" t="str">
        <f>_xlfn.IFNA(VLOOKUP(A1678,'Energy balance options'!A$7:C$3000,3,FALSE),"")</f>
        <v/>
      </c>
      <c r="C1678">
        <f>SUMIFS('Energy balance options'!$F$7:$F$3000,'Energy balance options'!$B$7:$B$3000,HeatGen!C$2,'Energy balance options'!$A$7:$A$3000,HeatGen!$A1678)</f>
        <v>0</v>
      </c>
      <c r="D1678">
        <f>SUMIFS('Energy balance options'!$F$7:$F$3000,'Energy balance options'!$B$7:$B$3000,HeatGen!D$2,'Energy balance options'!$A$7:$A$3000,HeatGen!$A1678)</f>
        <v>0</v>
      </c>
      <c r="E1678">
        <f>SUMIFS('Energy balance options'!$F$7:$F$3000,'Energy balance options'!$B$7:$B$3000,HeatGen!E$2,'Energy balance options'!$A$7:$A$3000,HeatGen!$A1678)</f>
        <v>0</v>
      </c>
      <c r="F1678">
        <f>SUMIFS('Energy balance options'!$F$7:$F$3000,'Energy balance options'!$B$7:$B$3000,HeatGen!F$2,'Energy balance options'!$A$7:$A$3000,HeatGen!$A1678)</f>
        <v>0</v>
      </c>
      <c r="G1678">
        <f>SUMIFS('Energy balance options'!$F$7:$F$3000,'Energy balance options'!$B$7:$B$3000,HeatGen!G$2,'Energy balance options'!$A$7:$A$3000,HeatGen!$A1678)</f>
        <v>0</v>
      </c>
      <c r="H1678">
        <f>SUMIFS('Energy balance options'!$F$7:$F$3000,'Energy balance options'!$B$7:$B$3000,HeatGen!H$2,'Energy balance options'!$A$7:$A$3000,HeatGen!$A1678)</f>
        <v>0</v>
      </c>
      <c r="I1678">
        <f>SUMIFS('Energy balance options'!$F$7:$F$3000,'Energy balance options'!$B$7:$B$3000,HeatGen!I$2,'Energy balance options'!$A$7:$A$3000,HeatGen!$A1678)</f>
        <v>0</v>
      </c>
      <c r="J1678">
        <f>SUMIFS('Energy balance options'!$F$7:$F$3000,'Energy balance options'!$B$7:$B$3000,HeatGen!J$2,'Energy balance options'!$A$7:$A$3000,HeatGen!$A1678)</f>
        <v>0</v>
      </c>
      <c r="K1678">
        <f>SUMIFS('Energy balance options'!$F$7:$F$3000,'Energy balance options'!$B$7:$B$3000,HeatGen!K$2,'Energy balance options'!$A$7:$A$3000,HeatGen!$A1678)</f>
        <v>0</v>
      </c>
      <c r="L1678">
        <f>SUMIFS('Energy balance options'!$F$7:$F$3000,'Energy balance options'!$B$7:$B$3000,HeatGen!L$2,'Energy balance options'!$A$7:$A$3000,HeatGen!$A1678)</f>
        <v>0</v>
      </c>
      <c r="M1678">
        <f>SUMIFS('Energy balance options'!$F$7:$F$3000,'Energy balance options'!$B$7:$B$3000,HeatGen!M$2,'Energy balance options'!$A$7:$A$3000,HeatGen!$A1678)</f>
        <v>0</v>
      </c>
      <c r="N1678">
        <f>SUMIFS('Energy balance options'!$F$7:$F$3000,'Energy balance options'!$B$7:$B$3000,HeatGen!N$2,'Energy balance options'!$A$7:$A$3000,HeatGen!$A1678)</f>
        <v>0</v>
      </c>
      <c r="P1678">
        <f>SUMIFS('Energy balance options'!$F$7:$F$3000,'Energy balance options'!$B$7:$B$3000,HeatGen!P$2,'Energy balance options'!$A$7:$A$3000,HeatGen!$A1678)</f>
        <v>0</v>
      </c>
      <c r="Q1678">
        <f>SUMIFS('Energy balance options'!$F$7:$F$3000,'Energy balance options'!$B$7:$B$3000,HeatGen!Q$2,'Energy balance options'!$A$7:$A$3000,HeatGen!$A1678)</f>
        <v>0</v>
      </c>
      <c r="R1678">
        <f>SUMIFS('Energy balance options'!$F$7:$F$3000,'Energy balance options'!$B$7:$B$3000,HeatGen!R$2,'Energy balance options'!$A$7:$A$3000,HeatGen!$A1678)</f>
        <v>0</v>
      </c>
      <c r="S1678">
        <f>SUMIFS('Energy balance options'!$G$7:$G$3000,'Energy balance options'!$B$7:$B$3000,HeatGen!S$2,'Energy balance options'!$A$7:$A$3000,HeatGen!$A1678)</f>
        <v>0</v>
      </c>
      <c r="T1678">
        <f>SUMIFS('Energy balance options'!$G$7:$G$3000,'Energy balance options'!$B$7:$B$3000,HeatGen!T$2,'Energy balance options'!$A$7:$A$3000,HeatGen!$A1678)</f>
        <v>0</v>
      </c>
      <c r="U1678">
        <f>SUMIFS('Energy balance options'!$G$7:$G$3000,'Energy balance options'!$B$7:$B$3000,HeatGen!U$2,'Energy balance options'!$A$7:$A$3000,HeatGen!$A1678)</f>
        <v>0</v>
      </c>
      <c r="V1678">
        <f>SUMIFS('Energy balance options'!$G$7:$G$3000,'Energy balance options'!$B$7:$B$3000,HeatGen!V$2,'Energy balance options'!$A$7:$A$3000,HeatGen!$A1678)</f>
        <v>0</v>
      </c>
      <c r="W1678">
        <f>SUMIFS('Energy balance options'!$G$7:$G$3000,'Energy balance options'!$B$7:$B$3000,HeatGen!W$2,'Energy balance options'!$A$7:$A$3000,HeatGen!$A1678)</f>
        <v>0</v>
      </c>
      <c r="X1678">
        <f>SUMIFS('Energy balance options'!$G$7:$G$3000,'Energy balance options'!$B$7:$B$3000,HeatGen!X$2,'Energy balance options'!$A$7:$A$3000,HeatGen!$A1678)</f>
        <v>0</v>
      </c>
      <c r="AG1678">
        <f t="shared" si="322"/>
        <v>0</v>
      </c>
      <c r="AH1678">
        <f t="shared" si="323"/>
        <v>0</v>
      </c>
      <c r="AI1678">
        <f t="shared" si="324"/>
        <v>0</v>
      </c>
      <c r="AJ1678">
        <f t="shared" si="325"/>
        <v>0</v>
      </c>
      <c r="AK1678">
        <f t="shared" si="326"/>
        <v>0</v>
      </c>
      <c r="AL1678">
        <f t="shared" si="327"/>
        <v>0</v>
      </c>
      <c r="AM1678">
        <f t="shared" si="328"/>
        <v>0</v>
      </c>
      <c r="AN1678">
        <f t="shared" si="329"/>
        <v>0</v>
      </c>
      <c r="AO1678">
        <f t="shared" si="330"/>
        <v>0</v>
      </c>
    </row>
    <row r="1679" spans="1:41" x14ac:dyDescent="0.2">
      <c r="A1679" s="9">
        <f>'Cost per option'!A1687</f>
        <v>0</v>
      </c>
      <c r="B1679" t="str">
        <f>_xlfn.IFNA(VLOOKUP(A1679,'Energy balance options'!A$7:C$3000,3,FALSE),"")</f>
        <v/>
      </c>
      <c r="C1679">
        <f>SUMIFS('Energy balance options'!$F$7:$F$3000,'Energy balance options'!$B$7:$B$3000,HeatGen!C$2,'Energy balance options'!$A$7:$A$3000,HeatGen!$A1679)</f>
        <v>0</v>
      </c>
      <c r="D1679">
        <f>SUMIFS('Energy balance options'!$F$7:$F$3000,'Energy balance options'!$B$7:$B$3000,HeatGen!D$2,'Energy balance options'!$A$7:$A$3000,HeatGen!$A1679)</f>
        <v>0</v>
      </c>
      <c r="E1679">
        <f>SUMIFS('Energy balance options'!$F$7:$F$3000,'Energy balance options'!$B$7:$B$3000,HeatGen!E$2,'Energy balance options'!$A$7:$A$3000,HeatGen!$A1679)</f>
        <v>0</v>
      </c>
      <c r="F1679">
        <f>SUMIFS('Energy balance options'!$F$7:$F$3000,'Energy balance options'!$B$7:$B$3000,HeatGen!F$2,'Energy balance options'!$A$7:$A$3000,HeatGen!$A1679)</f>
        <v>0</v>
      </c>
      <c r="G1679">
        <f>SUMIFS('Energy balance options'!$F$7:$F$3000,'Energy balance options'!$B$7:$B$3000,HeatGen!G$2,'Energy balance options'!$A$7:$A$3000,HeatGen!$A1679)</f>
        <v>0</v>
      </c>
      <c r="H1679">
        <f>SUMIFS('Energy balance options'!$F$7:$F$3000,'Energy balance options'!$B$7:$B$3000,HeatGen!H$2,'Energy balance options'!$A$7:$A$3000,HeatGen!$A1679)</f>
        <v>0</v>
      </c>
      <c r="I1679">
        <f>SUMIFS('Energy balance options'!$F$7:$F$3000,'Energy balance options'!$B$7:$B$3000,HeatGen!I$2,'Energy balance options'!$A$7:$A$3000,HeatGen!$A1679)</f>
        <v>0</v>
      </c>
      <c r="J1679">
        <f>SUMIFS('Energy balance options'!$F$7:$F$3000,'Energy balance options'!$B$7:$B$3000,HeatGen!J$2,'Energy balance options'!$A$7:$A$3000,HeatGen!$A1679)</f>
        <v>0</v>
      </c>
      <c r="K1679">
        <f>SUMIFS('Energy balance options'!$F$7:$F$3000,'Energy balance options'!$B$7:$B$3000,HeatGen!K$2,'Energy balance options'!$A$7:$A$3000,HeatGen!$A1679)</f>
        <v>0</v>
      </c>
      <c r="L1679">
        <f>SUMIFS('Energy balance options'!$F$7:$F$3000,'Energy balance options'!$B$7:$B$3000,HeatGen!L$2,'Energy balance options'!$A$7:$A$3000,HeatGen!$A1679)</f>
        <v>0</v>
      </c>
      <c r="M1679">
        <f>SUMIFS('Energy balance options'!$F$7:$F$3000,'Energy balance options'!$B$7:$B$3000,HeatGen!M$2,'Energy balance options'!$A$7:$A$3000,HeatGen!$A1679)</f>
        <v>0</v>
      </c>
      <c r="N1679">
        <f>SUMIFS('Energy balance options'!$F$7:$F$3000,'Energy balance options'!$B$7:$B$3000,HeatGen!N$2,'Energy balance options'!$A$7:$A$3000,HeatGen!$A1679)</f>
        <v>0</v>
      </c>
      <c r="P1679">
        <f>SUMIFS('Energy balance options'!$F$7:$F$3000,'Energy balance options'!$B$7:$B$3000,HeatGen!P$2,'Energy balance options'!$A$7:$A$3000,HeatGen!$A1679)</f>
        <v>0</v>
      </c>
      <c r="Q1679">
        <f>SUMIFS('Energy balance options'!$F$7:$F$3000,'Energy balance options'!$B$7:$B$3000,HeatGen!Q$2,'Energy balance options'!$A$7:$A$3000,HeatGen!$A1679)</f>
        <v>0</v>
      </c>
      <c r="R1679">
        <f>SUMIFS('Energy balance options'!$F$7:$F$3000,'Energy balance options'!$B$7:$B$3000,HeatGen!R$2,'Energy balance options'!$A$7:$A$3000,HeatGen!$A1679)</f>
        <v>0</v>
      </c>
      <c r="S1679">
        <f>SUMIFS('Energy balance options'!$G$7:$G$3000,'Energy balance options'!$B$7:$B$3000,HeatGen!S$2,'Energy balance options'!$A$7:$A$3000,HeatGen!$A1679)</f>
        <v>0</v>
      </c>
      <c r="T1679">
        <f>SUMIFS('Energy balance options'!$G$7:$G$3000,'Energy balance options'!$B$7:$B$3000,HeatGen!T$2,'Energy balance options'!$A$7:$A$3000,HeatGen!$A1679)</f>
        <v>0</v>
      </c>
      <c r="U1679">
        <f>SUMIFS('Energy balance options'!$G$7:$G$3000,'Energy balance options'!$B$7:$B$3000,HeatGen!U$2,'Energy balance options'!$A$7:$A$3000,HeatGen!$A1679)</f>
        <v>0</v>
      </c>
      <c r="V1679">
        <f>SUMIFS('Energy balance options'!$G$7:$G$3000,'Energy balance options'!$B$7:$B$3000,HeatGen!V$2,'Energy balance options'!$A$7:$A$3000,HeatGen!$A1679)</f>
        <v>0</v>
      </c>
      <c r="W1679">
        <f>SUMIFS('Energy balance options'!$G$7:$G$3000,'Energy balance options'!$B$7:$B$3000,HeatGen!W$2,'Energy balance options'!$A$7:$A$3000,HeatGen!$A1679)</f>
        <v>0</v>
      </c>
      <c r="X1679">
        <f>SUMIFS('Energy balance options'!$G$7:$G$3000,'Energy balance options'!$B$7:$B$3000,HeatGen!X$2,'Energy balance options'!$A$7:$A$3000,HeatGen!$A1679)</f>
        <v>0</v>
      </c>
      <c r="AG1679">
        <f t="shared" si="322"/>
        <v>0</v>
      </c>
      <c r="AH1679">
        <f t="shared" si="323"/>
        <v>0</v>
      </c>
      <c r="AI1679">
        <f t="shared" si="324"/>
        <v>0</v>
      </c>
      <c r="AJ1679">
        <f t="shared" si="325"/>
        <v>0</v>
      </c>
      <c r="AK1679">
        <f t="shared" si="326"/>
        <v>0</v>
      </c>
      <c r="AL1679">
        <f t="shared" si="327"/>
        <v>0</v>
      </c>
      <c r="AM1679">
        <f t="shared" si="328"/>
        <v>0</v>
      </c>
      <c r="AN1679">
        <f t="shared" si="329"/>
        <v>0</v>
      </c>
      <c r="AO1679">
        <f t="shared" si="330"/>
        <v>0</v>
      </c>
    </row>
    <row r="1680" spans="1:41" x14ac:dyDescent="0.2">
      <c r="A1680" s="9">
        <f>'Cost per option'!A1688</f>
        <v>0</v>
      </c>
      <c r="B1680" t="str">
        <f>_xlfn.IFNA(VLOOKUP(A1680,'Energy balance options'!A$7:C$3000,3,FALSE),"")</f>
        <v/>
      </c>
      <c r="C1680">
        <f>SUMIFS('Energy balance options'!$F$7:$F$3000,'Energy balance options'!$B$7:$B$3000,HeatGen!C$2,'Energy balance options'!$A$7:$A$3000,HeatGen!$A1680)</f>
        <v>0</v>
      </c>
      <c r="D1680">
        <f>SUMIFS('Energy balance options'!$F$7:$F$3000,'Energy balance options'!$B$7:$B$3000,HeatGen!D$2,'Energy balance options'!$A$7:$A$3000,HeatGen!$A1680)</f>
        <v>0</v>
      </c>
      <c r="E1680">
        <f>SUMIFS('Energy balance options'!$F$7:$F$3000,'Energy balance options'!$B$7:$B$3000,HeatGen!E$2,'Energy balance options'!$A$7:$A$3000,HeatGen!$A1680)</f>
        <v>0</v>
      </c>
      <c r="F1680">
        <f>SUMIFS('Energy balance options'!$F$7:$F$3000,'Energy balance options'!$B$7:$B$3000,HeatGen!F$2,'Energy balance options'!$A$7:$A$3000,HeatGen!$A1680)</f>
        <v>0</v>
      </c>
      <c r="G1680">
        <f>SUMIFS('Energy balance options'!$F$7:$F$3000,'Energy balance options'!$B$7:$B$3000,HeatGen!G$2,'Energy balance options'!$A$7:$A$3000,HeatGen!$A1680)</f>
        <v>0</v>
      </c>
      <c r="H1680">
        <f>SUMIFS('Energy balance options'!$F$7:$F$3000,'Energy balance options'!$B$7:$B$3000,HeatGen!H$2,'Energy balance options'!$A$7:$A$3000,HeatGen!$A1680)</f>
        <v>0</v>
      </c>
      <c r="I1680">
        <f>SUMIFS('Energy balance options'!$F$7:$F$3000,'Energy balance options'!$B$7:$B$3000,HeatGen!I$2,'Energy balance options'!$A$7:$A$3000,HeatGen!$A1680)</f>
        <v>0</v>
      </c>
      <c r="J1680">
        <f>SUMIFS('Energy balance options'!$F$7:$F$3000,'Energy balance options'!$B$7:$B$3000,HeatGen!J$2,'Energy balance options'!$A$7:$A$3000,HeatGen!$A1680)</f>
        <v>0</v>
      </c>
      <c r="K1680">
        <f>SUMIFS('Energy balance options'!$F$7:$F$3000,'Energy balance options'!$B$7:$B$3000,HeatGen!K$2,'Energy balance options'!$A$7:$A$3000,HeatGen!$A1680)</f>
        <v>0</v>
      </c>
      <c r="L1680">
        <f>SUMIFS('Energy balance options'!$F$7:$F$3000,'Energy balance options'!$B$7:$B$3000,HeatGen!L$2,'Energy balance options'!$A$7:$A$3000,HeatGen!$A1680)</f>
        <v>0</v>
      </c>
      <c r="M1680">
        <f>SUMIFS('Energy balance options'!$F$7:$F$3000,'Energy balance options'!$B$7:$B$3000,HeatGen!M$2,'Energy balance options'!$A$7:$A$3000,HeatGen!$A1680)</f>
        <v>0</v>
      </c>
      <c r="N1680">
        <f>SUMIFS('Energy balance options'!$F$7:$F$3000,'Energy balance options'!$B$7:$B$3000,HeatGen!N$2,'Energy balance options'!$A$7:$A$3000,HeatGen!$A1680)</f>
        <v>0</v>
      </c>
      <c r="P1680">
        <f>SUMIFS('Energy balance options'!$F$7:$F$3000,'Energy balance options'!$B$7:$B$3000,HeatGen!P$2,'Energy balance options'!$A$7:$A$3000,HeatGen!$A1680)</f>
        <v>0</v>
      </c>
      <c r="Q1680">
        <f>SUMIFS('Energy balance options'!$F$7:$F$3000,'Energy balance options'!$B$7:$B$3000,HeatGen!Q$2,'Energy balance options'!$A$7:$A$3000,HeatGen!$A1680)</f>
        <v>0</v>
      </c>
      <c r="R1680">
        <f>SUMIFS('Energy balance options'!$F$7:$F$3000,'Energy balance options'!$B$7:$B$3000,HeatGen!R$2,'Energy balance options'!$A$7:$A$3000,HeatGen!$A1680)</f>
        <v>0</v>
      </c>
      <c r="S1680">
        <f>SUMIFS('Energy balance options'!$G$7:$G$3000,'Energy balance options'!$B$7:$B$3000,HeatGen!S$2,'Energy balance options'!$A$7:$A$3000,HeatGen!$A1680)</f>
        <v>0</v>
      </c>
      <c r="T1680">
        <f>SUMIFS('Energy balance options'!$G$7:$G$3000,'Energy balance options'!$B$7:$B$3000,HeatGen!T$2,'Energy balance options'!$A$7:$A$3000,HeatGen!$A1680)</f>
        <v>0</v>
      </c>
      <c r="U1680">
        <f>SUMIFS('Energy balance options'!$G$7:$G$3000,'Energy balance options'!$B$7:$B$3000,HeatGen!U$2,'Energy balance options'!$A$7:$A$3000,HeatGen!$A1680)</f>
        <v>0</v>
      </c>
      <c r="V1680">
        <f>SUMIFS('Energy balance options'!$G$7:$G$3000,'Energy balance options'!$B$7:$B$3000,HeatGen!V$2,'Energy balance options'!$A$7:$A$3000,HeatGen!$A1680)</f>
        <v>0</v>
      </c>
      <c r="W1680">
        <f>SUMIFS('Energy balance options'!$G$7:$G$3000,'Energy balance options'!$B$7:$B$3000,HeatGen!W$2,'Energy balance options'!$A$7:$A$3000,HeatGen!$A1680)</f>
        <v>0</v>
      </c>
      <c r="X1680">
        <f>SUMIFS('Energy balance options'!$G$7:$G$3000,'Energy balance options'!$B$7:$B$3000,HeatGen!X$2,'Energy balance options'!$A$7:$A$3000,HeatGen!$A1680)</f>
        <v>0</v>
      </c>
      <c r="AG1680">
        <f t="shared" si="322"/>
        <v>0</v>
      </c>
      <c r="AH1680">
        <f t="shared" si="323"/>
        <v>0</v>
      </c>
      <c r="AI1680">
        <f t="shared" si="324"/>
        <v>0</v>
      </c>
      <c r="AJ1680">
        <f t="shared" si="325"/>
        <v>0</v>
      </c>
      <c r="AK1680">
        <f t="shared" si="326"/>
        <v>0</v>
      </c>
      <c r="AL1680">
        <f t="shared" si="327"/>
        <v>0</v>
      </c>
      <c r="AM1680">
        <f t="shared" si="328"/>
        <v>0</v>
      </c>
      <c r="AN1680">
        <f t="shared" si="329"/>
        <v>0</v>
      </c>
      <c r="AO1680">
        <f t="shared" si="330"/>
        <v>0</v>
      </c>
    </row>
    <row r="1681" spans="1:41" x14ac:dyDescent="0.2">
      <c r="A1681" s="9">
        <f>'Cost per option'!A1689</f>
        <v>0</v>
      </c>
      <c r="B1681" t="str">
        <f>_xlfn.IFNA(VLOOKUP(A1681,'Energy balance options'!A$7:C$3000,3,FALSE),"")</f>
        <v/>
      </c>
      <c r="C1681">
        <f>SUMIFS('Energy balance options'!$F$7:$F$3000,'Energy balance options'!$B$7:$B$3000,HeatGen!C$2,'Energy balance options'!$A$7:$A$3000,HeatGen!$A1681)</f>
        <v>0</v>
      </c>
      <c r="D1681">
        <f>SUMIFS('Energy balance options'!$F$7:$F$3000,'Energy balance options'!$B$7:$B$3000,HeatGen!D$2,'Energy balance options'!$A$7:$A$3000,HeatGen!$A1681)</f>
        <v>0</v>
      </c>
      <c r="E1681">
        <f>SUMIFS('Energy balance options'!$F$7:$F$3000,'Energy balance options'!$B$7:$B$3000,HeatGen!E$2,'Energy balance options'!$A$7:$A$3000,HeatGen!$A1681)</f>
        <v>0</v>
      </c>
      <c r="F1681">
        <f>SUMIFS('Energy balance options'!$F$7:$F$3000,'Energy balance options'!$B$7:$B$3000,HeatGen!F$2,'Energy balance options'!$A$7:$A$3000,HeatGen!$A1681)</f>
        <v>0</v>
      </c>
      <c r="G1681">
        <f>SUMIFS('Energy balance options'!$F$7:$F$3000,'Energy balance options'!$B$7:$B$3000,HeatGen!G$2,'Energy balance options'!$A$7:$A$3000,HeatGen!$A1681)</f>
        <v>0</v>
      </c>
      <c r="H1681">
        <f>SUMIFS('Energy balance options'!$F$7:$F$3000,'Energy balance options'!$B$7:$B$3000,HeatGen!H$2,'Energy balance options'!$A$7:$A$3000,HeatGen!$A1681)</f>
        <v>0</v>
      </c>
      <c r="I1681">
        <f>SUMIFS('Energy balance options'!$F$7:$F$3000,'Energy balance options'!$B$7:$B$3000,HeatGen!I$2,'Energy balance options'!$A$7:$A$3000,HeatGen!$A1681)</f>
        <v>0</v>
      </c>
      <c r="J1681">
        <f>SUMIFS('Energy balance options'!$F$7:$F$3000,'Energy balance options'!$B$7:$B$3000,HeatGen!J$2,'Energy balance options'!$A$7:$A$3000,HeatGen!$A1681)</f>
        <v>0</v>
      </c>
      <c r="K1681">
        <f>SUMIFS('Energy balance options'!$F$7:$F$3000,'Energy balance options'!$B$7:$B$3000,HeatGen!K$2,'Energy balance options'!$A$7:$A$3000,HeatGen!$A1681)</f>
        <v>0</v>
      </c>
      <c r="L1681">
        <f>SUMIFS('Energy balance options'!$F$7:$F$3000,'Energy balance options'!$B$7:$B$3000,HeatGen!L$2,'Energy balance options'!$A$7:$A$3000,HeatGen!$A1681)</f>
        <v>0</v>
      </c>
      <c r="M1681">
        <f>SUMIFS('Energy balance options'!$F$7:$F$3000,'Energy balance options'!$B$7:$B$3000,HeatGen!M$2,'Energy balance options'!$A$7:$A$3000,HeatGen!$A1681)</f>
        <v>0</v>
      </c>
      <c r="N1681">
        <f>SUMIFS('Energy balance options'!$F$7:$F$3000,'Energy balance options'!$B$7:$B$3000,HeatGen!N$2,'Energy balance options'!$A$7:$A$3000,HeatGen!$A1681)</f>
        <v>0</v>
      </c>
      <c r="P1681">
        <f>SUMIFS('Energy balance options'!$F$7:$F$3000,'Energy balance options'!$B$7:$B$3000,HeatGen!P$2,'Energy balance options'!$A$7:$A$3000,HeatGen!$A1681)</f>
        <v>0</v>
      </c>
      <c r="Q1681">
        <f>SUMIFS('Energy balance options'!$F$7:$F$3000,'Energy balance options'!$B$7:$B$3000,HeatGen!Q$2,'Energy balance options'!$A$7:$A$3000,HeatGen!$A1681)</f>
        <v>0</v>
      </c>
      <c r="R1681">
        <f>SUMIFS('Energy balance options'!$F$7:$F$3000,'Energy balance options'!$B$7:$B$3000,HeatGen!R$2,'Energy balance options'!$A$7:$A$3000,HeatGen!$A1681)</f>
        <v>0</v>
      </c>
      <c r="S1681">
        <f>SUMIFS('Energy balance options'!$G$7:$G$3000,'Energy balance options'!$B$7:$B$3000,HeatGen!S$2,'Energy balance options'!$A$7:$A$3000,HeatGen!$A1681)</f>
        <v>0</v>
      </c>
      <c r="T1681">
        <f>SUMIFS('Energy balance options'!$G$7:$G$3000,'Energy balance options'!$B$7:$B$3000,HeatGen!T$2,'Energy balance options'!$A$7:$A$3000,HeatGen!$A1681)</f>
        <v>0</v>
      </c>
      <c r="U1681">
        <f>SUMIFS('Energy balance options'!$G$7:$G$3000,'Energy balance options'!$B$7:$B$3000,HeatGen!U$2,'Energy balance options'!$A$7:$A$3000,HeatGen!$A1681)</f>
        <v>0</v>
      </c>
      <c r="V1681">
        <f>SUMIFS('Energy balance options'!$G$7:$G$3000,'Energy balance options'!$B$7:$B$3000,HeatGen!V$2,'Energy balance options'!$A$7:$A$3000,HeatGen!$A1681)</f>
        <v>0</v>
      </c>
      <c r="W1681">
        <f>SUMIFS('Energy balance options'!$G$7:$G$3000,'Energy balance options'!$B$7:$B$3000,HeatGen!W$2,'Energy balance options'!$A$7:$A$3000,HeatGen!$A1681)</f>
        <v>0</v>
      </c>
      <c r="X1681">
        <f>SUMIFS('Energy balance options'!$G$7:$G$3000,'Energy balance options'!$B$7:$B$3000,HeatGen!X$2,'Energy balance options'!$A$7:$A$3000,HeatGen!$A1681)</f>
        <v>0</v>
      </c>
      <c r="AG1681">
        <f t="shared" si="322"/>
        <v>0</v>
      </c>
      <c r="AH1681">
        <f t="shared" si="323"/>
        <v>0</v>
      </c>
      <c r="AI1681">
        <f t="shared" si="324"/>
        <v>0</v>
      </c>
      <c r="AJ1681">
        <f t="shared" si="325"/>
        <v>0</v>
      </c>
      <c r="AK1681">
        <f t="shared" si="326"/>
        <v>0</v>
      </c>
      <c r="AL1681">
        <f t="shared" si="327"/>
        <v>0</v>
      </c>
      <c r="AM1681">
        <f t="shared" si="328"/>
        <v>0</v>
      </c>
      <c r="AN1681">
        <f t="shared" si="329"/>
        <v>0</v>
      </c>
      <c r="AO1681">
        <f t="shared" si="330"/>
        <v>0</v>
      </c>
    </row>
    <row r="1682" spans="1:41" x14ac:dyDescent="0.2">
      <c r="A1682" s="9">
        <f>'Cost per option'!A1690</f>
        <v>0</v>
      </c>
      <c r="B1682" t="str">
        <f>_xlfn.IFNA(VLOOKUP(A1682,'Energy balance options'!A$7:C$3000,3,FALSE),"")</f>
        <v/>
      </c>
      <c r="C1682">
        <f>SUMIFS('Energy balance options'!$F$7:$F$3000,'Energy balance options'!$B$7:$B$3000,HeatGen!C$2,'Energy balance options'!$A$7:$A$3000,HeatGen!$A1682)</f>
        <v>0</v>
      </c>
      <c r="D1682">
        <f>SUMIFS('Energy balance options'!$F$7:$F$3000,'Energy balance options'!$B$7:$B$3000,HeatGen!D$2,'Energy balance options'!$A$7:$A$3000,HeatGen!$A1682)</f>
        <v>0</v>
      </c>
      <c r="E1682">
        <f>SUMIFS('Energy balance options'!$F$7:$F$3000,'Energy balance options'!$B$7:$B$3000,HeatGen!E$2,'Energy balance options'!$A$7:$A$3000,HeatGen!$A1682)</f>
        <v>0</v>
      </c>
      <c r="F1682">
        <f>SUMIFS('Energy balance options'!$F$7:$F$3000,'Energy balance options'!$B$7:$B$3000,HeatGen!F$2,'Energy balance options'!$A$7:$A$3000,HeatGen!$A1682)</f>
        <v>0</v>
      </c>
      <c r="G1682">
        <f>SUMIFS('Energy balance options'!$F$7:$F$3000,'Energy balance options'!$B$7:$B$3000,HeatGen!G$2,'Energy balance options'!$A$7:$A$3000,HeatGen!$A1682)</f>
        <v>0</v>
      </c>
      <c r="H1682">
        <f>SUMIFS('Energy balance options'!$F$7:$F$3000,'Energy balance options'!$B$7:$B$3000,HeatGen!H$2,'Energy balance options'!$A$7:$A$3000,HeatGen!$A1682)</f>
        <v>0</v>
      </c>
      <c r="I1682">
        <f>SUMIFS('Energy balance options'!$F$7:$F$3000,'Energy balance options'!$B$7:$B$3000,HeatGen!I$2,'Energy balance options'!$A$7:$A$3000,HeatGen!$A1682)</f>
        <v>0</v>
      </c>
      <c r="J1682">
        <f>SUMIFS('Energy balance options'!$F$7:$F$3000,'Energy balance options'!$B$7:$B$3000,HeatGen!J$2,'Energy balance options'!$A$7:$A$3000,HeatGen!$A1682)</f>
        <v>0</v>
      </c>
      <c r="K1682">
        <f>SUMIFS('Energy balance options'!$F$7:$F$3000,'Energy balance options'!$B$7:$B$3000,HeatGen!K$2,'Energy balance options'!$A$7:$A$3000,HeatGen!$A1682)</f>
        <v>0</v>
      </c>
      <c r="L1682">
        <f>SUMIFS('Energy balance options'!$F$7:$F$3000,'Energy balance options'!$B$7:$B$3000,HeatGen!L$2,'Energy balance options'!$A$7:$A$3000,HeatGen!$A1682)</f>
        <v>0</v>
      </c>
      <c r="M1682">
        <f>SUMIFS('Energy balance options'!$F$7:$F$3000,'Energy balance options'!$B$7:$B$3000,HeatGen!M$2,'Energy balance options'!$A$7:$A$3000,HeatGen!$A1682)</f>
        <v>0</v>
      </c>
      <c r="N1682">
        <f>SUMIFS('Energy balance options'!$F$7:$F$3000,'Energy balance options'!$B$7:$B$3000,HeatGen!N$2,'Energy balance options'!$A$7:$A$3000,HeatGen!$A1682)</f>
        <v>0</v>
      </c>
      <c r="P1682">
        <f>SUMIFS('Energy balance options'!$F$7:$F$3000,'Energy balance options'!$B$7:$B$3000,HeatGen!P$2,'Energy balance options'!$A$7:$A$3000,HeatGen!$A1682)</f>
        <v>0</v>
      </c>
      <c r="Q1682">
        <f>SUMIFS('Energy balance options'!$F$7:$F$3000,'Energy balance options'!$B$7:$B$3000,HeatGen!Q$2,'Energy balance options'!$A$7:$A$3000,HeatGen!$A1682)</f>
        <v>0</v>
      </c>
      <c r="R1682">
        <f>SUMIFS('Energy balance options'!$F$7:$F$3000,'Energy balance options'!$B$7:$B$3000,HeatGen!R$2,'Energy balance options'!$A$7:$A$3000,HeatGen!$A1682)</f>
        <v>0</v>
      </c>
      <c r="S1682">
        <f>SUMIFS('Energy balance options'!$G$7:$G$3000,'Energy balance options'!$B$7:$B$3000,HeatGen!S$2,'Energy balance options'!$A$7:$A$3000,HeatGen!$A1682)</f>
        <v>0</v>
      </c>
      <c r="T1682">
        <f>SUMIFS('Energy balance options'!$G$7:$G$3000,'Energy balance options'!$B$7:$B$3000,HeatGen!T$2,'Energy balance options'!$A$7:$A$3000,HeatGen!$A1682)</f>
        <v>0</v>
      </c>
      <c r="U1682">
        <f>SUMIFS('Energy balance options'!$G$7:$G$3000,'Energy balance options'!$B$7:$B$3000,HeatGen!U$2,'Energy balance options'!$A$7:$A$3000,HeatGen!$A1682)</f>
        <v>0</v>
      </c>
      <c r="V1682">
        <f>SUMIFS('Energy balance options'!$G$7:$G$3000,'Energy balance options'!$B$7:$B$3000,HeatGen!V$2,'Energy balance options'!$A$7:$A$3000,HeatGen!$A1682)</f>
        <v>0</v>
      </c>
      <c r="W1682">
        <f>SUMIFS('Energy balance options'!$G$7:$G$3000,'Energy balance options'!$B$7:$B$3000,HeatGen!W$2,'Energy balance options'!$A$7:$A$3000,HeatGen!$A1682)</f>
        <v>0</v>
      </c>
      <c r="X1682">
        <f>SUMIFS('Energy balance options'!$G$7:$G$3000,'Energy balance options'!$B$7:$B$3000,HeatGen!X$2,'Energy balance options'!$A$7:$A$3000,HeatGen!$A1682)</f>
        <v>0</v>
      </c>
      <c r="AG1682">
        <f t="shared" si="322"/>
        <v>0</v>
      </c>
      <c r="AH1682">
        <f t="shared" si="323"/>
        <v>0</v>
      </c>
      <c r="AI1682">
        <f t="shared" si="324"/>
        <v>0</v>
      </c>
      <c r="AJ1682">
        <f t="shared" si="325"/>
        <v>0</v>
      </c>
      <c r="AK1682">
        <f t="shared" si="326"/>
        <v>0</v>
      </c>
      <c r="AL1682">
        <f t="shared" si="327"/>
        <v>0</v>
      </c>
      <c r="AM1682">
        <f t="shared" si="328"/>
        <v>0</v>
      </c>
      <c r="AN1682">
        <f t="shared" si="329"/>
        <v>0</v>
      </c>
      <c r="AO1682">
        <f t="shared" si="330"/>
        <v>0</v>
      </c>
    </row>
    <row r="1683" spans="1:41" x14ac:dyDescent="0.2">
      <c r="A1683" s="9">
        <f>'Cost per option'!A1691</f>
        <v>0</v>
      </c>
      <c r="B1683" t="str">
        <f>_xlfn.IFNA(VLOOKUP(A1683,'Energy balance options'!A$7:C$3000,3,FALSE),"")</f>
        <v/>
      </c>
      <c r="C1683">
        <f>SUMIFS('Energy balance options'!$F$7:$F$3000,'Energy balance options'!$B$7:$B$3000,HeatGen!C$2,'Energy balance options'!$A$7:$A$3000,HeatGen!$A1683)</f>
        <v>0</v>
      </c>
      <c r="D1683">
        <f>SUMIFS('Energy balance options'!$F$7:$F$3000,'Energy balance options'!$B$7:$B$3000,HeatGen!D$2,'Energy balance options'!$A$7:$A$3000,HeatGen!$A1683)</f>
        <v>0</v>
      </c>
      <c r="E1683">
        <f>SUMIFS('Energy balance options'!$F$7:$F$3000,'Energy balance options'!$B$7:$B$3000,HeatGen!E$2,'Energy balance options'!$A$7:$A$3000,HeatGen!$A1683)</f>
        <v>0</v>
      </c>
      <c r="F1683">
        <f>SUMIFS('Energy balance options'!$F$7:$F$3000,'Energy balance options'!$B$7:$B$3000,HeatGen!F$2,'Energy balance options'!$A$7:$A$3000,HeatGen!$A1683)</f>
        <v>0</v>
      </c>
      <c r="G1683">
        <f>SUMIFS('Energy balance options'!$F$7:$F$3000,'Energy balance options'!$B$7:$B$3000,HeatGen!G$2,'Energy balance options'!$A$7:$A$3000,HeatGen!$A1683)</f>
        <v>0</v>
      </c>
      <c r="H1683">
        <f>SUMIFS('Energy balance options'!$F$7:$F$3000,'Energy balance options'!$B$7:$B$3000,HeatGen!H$2,'Energy balance options'!$A$7:$A$3000,HeatGen!$A1683)</f>
        <v>0</v>
      </c>
      <c r="I1683">
        <f>SUMIFS('Energy balance options'!$F$7:$F$3000,'Energy balance options'!$B$7:$B$3000,HeatGen!I$2,'Energy balance options'!$A$7:$A$3000,HeatGen!$A1683)</f>
        <v>0</v>
      </c>
      <c r="J1683">
        <f>SUMIFS('Energy balance options'!$F$7:$F$3000,'Energy balance options'!$B$7:$B$3000,HeatGen!J$2,'Energy balance options'!$A$7:$A$3000,HeatGen!$A1683)</f>
        <v>0</v>
      </c>
      <c r="K1683">
        <f>SUMIFS('Energy balance options'!$F$7:$F$3000,'Energy balance options'!$B$7:$B$3000,HeatGen!K$2,'Energy balance options'!$A$7:$A$3000,HeatGen!$A1683)</f>
        <v>0</v>
      </c>
      <c r="L1683">
        <f>SUMIFS('Energy balance options'!$F$7:$F$3000,'Energy balance options'!$B$7:$B$3000,HeatGen!L$2,'Energy balance options'!$A$7:$A$3000,HeatGen!$A1683)</f>
        <v>0</v>
      </c>
      <c r="M1683">
        <f>SUMIFS('Energy balance options'!$F$7:$F$3000,'Energy balance options'!$B$7:$B$3000,HeatGen!M$2,'Energy balance options'!$A$7:$A$3000,HeatGen!$A1683)</f>
        <v>0</v>
      </c>
      <c r="N1683">
        <f>SUMIFS('Energy balance options'!$F$7:$F$3000,'Energy balance options'!$B$7:$B$3000,HeatGen!N$2,'Energy balance options'!$A$7:$A$3000,HeatGen!$A1683)</f>
        <v>0</v>
      </c>
      <c r="P1683">
        <f>SUMIFS('Energy balance options'!$F$7:$F$3000,'Energy balance options'!$B$7:$B$3000,HeatGen!P$2,'Energy balance options'!$A$7:$A$3000,HeatGen!$A1683)</f>
        <v>0</v>
      </c>
      <c r="Q1683">
        <f>SUMIFS('Energy balance options'!$F$7:$F$3000,'Energy balance options'!$B$7:$B$3000,HeatGen!Q$2,'Energy balance options'!$A$7:$A$3000,HeatGen!$A1683)</f>
        <v>0</v>
      </c>
      <c r="R1683">
        <f>SUMIFS('Energy balance options'!$F$7:$F$3000,'Energy balance options'!$B$7:$B$3000,HeatGen!R$2,'Energy balance options'!$A$7:$A$3000,HeatGen!$A1683)</f>
        <v>0</v>
      </c>
      <c r="S1683">
        <f>SUMIFS('Energy balance options'!$G$7:$G$3000,'Energy balance options'!$B$7:$B$3000,HeatGen!S$2,'Energy balance options'!$A$7:$A$3000,HeatGen!$A1683)</f>
        <v>0</v>
      </c>
      <c r="T1683">
        <f>SUMIFS('Energy balance options'!$G$7:$G$3000,'Energy balance options'!$B$7:$B$3000,HeatGen!T$2,'Energy balance options'!$A$7:$A$3000,HeatGen!$A1683)</f>
        <v>0</v>
      </c>
      <c r="U1683">
        <f>SUMIFS('Energy balance options'!$G$7:$G$3000,'Energy balance options'!$B$7:$B$3000,HeatGen!U$2,'Energy balance options'!$A$7:$A$3000,HeatGen!$A1683)</f>
        <v>0</v>
      </c>
      <c r="V1683">
        <f>SUMIFS('Energy balance options'!$G$7:$G$3000,'Energy balance options'!$B$7:$B$3000,HeatGen!V$2,'Energy balance options'!$A$7:$A$3000,HeatGen!$A1683)</f>
        <v>0</v>
      </c>
      <c r="W1683">
        <f>SUMIFS('Energy balance options'!$G$7:$G$3000,'Energy balance options'!$B$7:$B$3000,HeatGen!W$2,'Energy balance options'!$A$7:$A$3000,HeatGen!$A1683)</f>
        <v>0</v>
      </c>
      <c r="X1683">
        <f>SUMIFS('Energy balance options'!$G$7:$G$3000,'Energy balance options'!$B$7:$B$3000,HeatGen!X$2,'Energy balance options'!$A$7:$A$3000,HeatGen!$A1683)</f>
        <v>0</v>
      </c>
      <c r="AG1683">
        <f t="shared" si="322"/>
        <v>0</v>
      </c>
      <c r="AH1683">
        <f t="shared" si="323"/>
        <v>0</v>
      </c>
      <c r="AI1683">
        <f t="shared" si="324"/>
        <v>0</v>
      </c>
      <c r="AJ1683">
        <f t="shared" si="325"/>
        <v>0</v>
      </c>
      <c r="AK1683">
        <f t="shared" si="326"/>
        <v>0</v>
      </c>
      <c r="AL1683">
        <f t="shared" si="327"/>
        <v>0</v>
      </c>
      <c r="AM1683">
        <f t="shared" si="328"/>
        <v>0</v>
      </c>
      <c r="AN1683">
        <f t="shared" si="329"/>
        <v>0</v>
      </c>
      <c r="AO1683">
        <f t="shared" si="330"/>
        <v>0</v>
      </c>
    </row>
    <row r="1684" spans="1:41" x14ac:dyDescent="0.2">
      <c r="A1684" s="9">
        <f>'Cost per option'!A1692</f>
        <v>0</v>
      </c>
      <c r="B1684" t="str">
        <f>_xlfn.IFNA(VLOOKUP(A1684,'Energy balance options'!A$7:C$3000,3,FALSE),"")</f>
        <v/>
      </c>
      <c r="C1684">
        <f>SUMIFS('Energy balance options'!$F$7:$F$3000,'Energy balance options'!$B$7:$B$3000,HeatGen!C$2,'Energy balance options'!$A$7:$A$3000,HeatGen!$A1684)</f>
        <v>0</v>
      </c>
      <c r="D1684">
        <f>SUMIFS('Energy balance options'!$F$7:$F$3000,'Energy balance options'!$B$7:$B$3000,HeatGen!D$2,'Energy balance options'!$A$7:$A$3000,HeatGen!$A1684)</f>
        <v>0</v>
      </c>
      <c r="E1684">
        <f>SUMIFS('Energy balance options'!$F$7:$F$3000,'Energy balance options'!$B$7:$B$3000,HeatGen!E$2,'Energy balance options'!$A$7:$A$3000,HeatGen!$A1684)</f>
        <v>0</v>
      </c>
      <c r="F1684">
        <f>SUMIFS('Energy balance options'!$F$7:$F$3000,'Energy balance options'!$B$7:$B$3000,HeatGen!F$2,'Energy balance options'!$A$7:$A$3000,HeatGen!$A1684)</f>
        <v>0</v>
      </c>
      <c r="G1684">
        <f>SUMIFS('Energy balance options'!$F$7:$F$3000,'Energy balance options'!$B$7:$B$3000,HeatGen!G$2,'Energy balance options'!$A$7:$A$3000,HeatGen!$A1684)</f>
        <v>0</v>
      </c>
      <c r="H1684">
        <f>SUMIFS('Energy balance options'!$F$7:$F$3000,'Energy balance options'!$B$7:$B$3000,HeatGen!H$2,'Energy balance options'!$A$7:$A$3000,HeatGen!$A1684)</f>
        <v>0</v>
      </c>
      <c r="I1684">
        <f>SUMIFS('Energy balance options'!$F$7:$F$3000,'Energy balance options'!$B$7:$B$3000,HeatGen!I$2,'Energy balance options'!$A$7:$A$3000,HeatGen!$A1684)</f>
        <v>0</v>
      </c>
      <c r="J1684">
        <f>SUMIFS('Energy balance options'!$F$7:$F$3000,'Energy balance options'!$B$7:$B$3000,HeatGen!J$2,'Energy balance options'!$A$7:$A$3000,HeatGen!$A1684)</f>
        <v>0</v>
      </c>
      <c r="K1684">
        <f>SUMIFS('Energy balance options'!$F$7:$F$3000,'Energy balance options'!$B$7:$B$3000,HeatGen!K$2,'Energy balance options'!$A$7:$A$3000,HeatGen!$A1684)</f>
        <v>0</v>
      </c>
      <c r="L1684">
        <f>SUMIFS('Energy balance options'!$F$7:$F$3000,'Energy balance options'!$B$7:$B$3000,HeatGen!L$2,'Energy balance options'!$A$7:$A$3000,HeatGen!$A1684)</f>
        <v>0</v>
      </c>
      <c r="M1684">
        <f>SUMIFS('Energy balance options'!$F$7:$F$3000,'Energy balance options'!$B$7:$B$3000,HeatGen!M$2,'Energy balance options'!$A$7:$A$3000,HeatGen!$A1684)</f>
        <v>0</v>
      </c>
      <c r="N1684">
        <f>SUMIFS('Energy balance options'!$F$7:$F$3000,'Energy balance options'!$B$7:$B$3000,HeatGen!N$2,'Energy balance options'!$A$7:$A$3000,HeatGen!$A1684)</f>
        <v>0</v>
      </c>
      <c r="P1684">
        <f>SUMIFS('Energy balance options'!$F$7:$F$3000,'Energy balance options'!$B$7:$B$3000,HeatGen!P$2,'Energy balance options'!$A$7:$A$3000,HeatGen!$A1684)</f>
        <v>0</v>
      </c>
      <c r="Q1684">
        <f>SUMIFS('Energy balance options'!$F$7:$F$3000,'Energy balance options'!$B$7:$B$3000,HeatGen!Q$2,'Energy balance options'!$A$7:$A$3000,HeatGen!$A1684)</f>
        <v>0</v>
      </c>
      <c r="R1684">
        <f>SUMIFS('Energy balance options'!$F$7:$F$3000,'Energy balance options'!$B$7:$B$3000,HeatGen!R$2,'Energy balance options'!$A$7:$A$3000,HeatGen!$A1684)</f>
        <v>0</v>
      </c>
      <c r="S1684">
        <f>SUMIFS('Energy balance options'!$G$7:$G$3000,'Energy balance options'!$B$7:$B$3000,HeatGen!S$2,'Energy balance options'!$A$7:$A$3000,HeatGen!$A1684)</f>
        <v>0</v>
      </c>
      <c r="T1684">
        <f>SUMIFS('Energy balance options'!$G$7:$G$3000,'Energy balance options'!$B$7:$B$3000,HeatGen!T$2,'Energy balance options'!$A$7:$A$3000,HeatGen!$A1684)</f>
        <v>0</v>
      </c>
      <c r="U1684">
        <f>SUMIFS('Energy balance options'!$G$7:$G$3000,'Energy balance options'!$B$7:$B$3000,HeatGen!U$2,'Energy balance options'!$A$7:$A$3000,HeatGen!$A1684)</f>
        <v>0</v>
      </c>
      <c r="V1684">
        <f>SUMIFS('Energy balance options'!$G$7:$G$3000,'Energy balance options'!$B$7:$B$3000,HeatGen!V$2,'Energy balance options'!$A$7:$A$3000,HeatGen!$A1684)</f>
        <v>0</v>
      </c>
      <c r="W1684">
        <f>SUMIFS('Energy balance options'!$G$7:$G$3000,'Energy balance options'!$B$7:$B$3000,HeatGen!W$2,'Energy balance options'!$A$7:$A$3000,HeatGen!$A1684)</f>
        <v>0</v>
      </c>
      <c r="X1684">
        <f>SUMIFS('Energy balance options'!$G$7:$G$3000,'Energy balance options'!$B$7:$B$3000,HeatGen!X$2,'Energy balance options'!$A$7:$A$3000,HeatGen!$A1684)</f>
        <v>0</v>
      </c>
      <c r="AG1684">
        <f t="shared" si="322"/>
        <v>0</v>
      </c>
      <c r="AH1684">
        <f t="shared" si="323"/>
        <v>0</v>
      </c>
      <c r="AI1684">
        <f t="shared" si="324"/>
        <v>0</v>
      </c>
      <c r="AJ1684">
        <f t="shared" si="325"/>
        <v>0</v>
      </c>
      <c r="AK1684">
        <f t="shared" si="326"/>
        <v>0</v>
      </c>
      <c r="AL1684">
        <f t="shared" si="327"/>
        <v>0</v>
      </c>
      <c r="AM1684">
        <f t="shared" si="328"/>
        <v>0</v>
      </c>
      <c r="AN1684">
        <f t="shared" si="329"/>
        <v>0</v>
      </c>
      <c r="AO1684">
        <f t="shared" si="330"/>
        <v>0</v>
      </c>
    </row>
    <row r="1685" spans="1:41" x14ac:dyDescent="0.2">
      <c r="A1685" s="9">
        <f>'Cost per option'!A1693</f>
        <v>0</v>
      </c>
      <c r="B1685" t="str">
        <f>_xlfn.IFNA(VLOOKUP(A1685,'Energy balance options'!A$7:C$3000,3,FALSE),"")</f>
        <v/>
      </c>
      <c r="C1685">
        <f>SUMIFS('Energy balance options'!$F$7:$F$3000,'Energy balance options'!$B$7:$B$3000,HeatGen!C$2,'Energy balance options'!$A$7:$A$3000,HeatGen!$A1685)</f>
        <v>0</v>
      </c>
      <c r="D1685">
        <f>SUMIFS('Energy balance options'!$F$7:$F$3000,'Energy balance options'!$B$7:$B$3000,HeatGen!D$2,'Energy balance options'!$A$7:$A$3000,HeatGen!$A1685)</f>
        <v>0</v>
      </c>
      <c r="E1685">
        <f>SUMIFS('Energy balance options'!$F$7:$F$3000,'Energy balance options'!$B$7:$B$3000,HeatGen!E$2,'Energy balance options'!$A$7:$A$3000,HeatGen!$A1685)</f>
        <v>0</v>
      </c>
      <c r="F1685">
        <f>SUMIFS('Energy balance options'!$F$7:$F$3000,'Energy balance options'!$B$7:$B$3000,HeatGen!F$2,'Energy balance options'!$A$7:$A$3000,HeatGen!$A1685)</f>
        <v>0</v>
      </c>
      <c r="G1685">
        <f>SUMIFS('Energy balance options'!$F$7:$F$3000,'Energy balance options'!$B$7:$B$3000,HeatGen!G$2,'Energy balance options'!$A$7:$A$3000,HeatGen!$A1685)</f>
        <v>0</v>
      </c>
      <c r="H1685">
        <f>SUMIFS('Energy balance options'!$F$7:$F$3000,'Energy balance options'!$B$7:$B$3000,HeatGen!H$2,'Energy balance options'!$A$7:$A$3000,HeatGen!$A1685)</f>
        <v>0</v>
      </c>
      <c r="I1685">
        <f>SUMIFS('Energy balance options'!$F$7:$F$3000,'Energy balance options'!$B$7:$B$3000,HeatGen!I$2,'Energy balance options'!$A$7:$A$3000,HeatGen!$A1685)</f>
        <v>0</v>
      </c>
      <c r="J1685">
        <f>SUMIFS('Energy balance options'!$F$7:$F$3000,'Energy balance options'!$B$7:$B$3000,HeatGen!J$2,'Energy balance options'!$A$7:$A$3000,HeatGen!$A1685)</f>
        <v>0</v>
      </c>
      <c r="K1685">
        <f>SUMIFS('Energy balance options'!$F$7:$F$3000,'Energy balance options'!$B$7:$B$3000,HeatGen!K$2,'Energy balance options'!$A$7:$A$3000,HeatGen!$A1685)</f>
        <v>0</v>
      </c>
      <c r="L1685">
        <f>SUMIFS('Energy balance options'!$F$7:$F$3000,'Energy balance options'!$B$7:$B$3000,HeatGen!L$2,'Energy balance options'!$A$7:$A$3000,HeatGen!$A1685)</f>
        <v>0</v>
      </c>
      <c r="M1685">
        <f>SUMIFS('Energy balance options'!$F$7:$F$3000,'Energy balance options'!$B$7:$B$3000,HeatGen!M$2,'Energy balance options'!$A$7:$A$3000,HeatGen!$A1685)</f>
        <v>0</v>
      </c>
      <c r="N1685">
        <f>SUMIFS('Energy balance options'!$F$7:$F$3000,'Energy balance options'!$B$7:$B$3000,HeatGen!N$2,'Energy balance options'!$A$7:$A$3000,HeatGen!$A1685)</f>
        <v>0</v>
      </c>
      <c r="P1685">
        <f>SUMIFS('Energy balance options'!$F$7:$F$3000,'Energy balance options'!$B$7:$B$3000,HeatGen!P$2,'Energy balance options'!$A$7:$A$3000,HeatGen!$A1685)</f>
        <v>0</v>
      </c>
      <c r="Q1685">
        <f>SUMIFS('Energy balance options'!$F$7:$F$3000,'Energy balance options'!$B$7:$B$3000,HeatGen!Q$2,'Energy balance options'!$A$7:$A$3000,HeatGen!$A1685)</f>
        <v>0</v>
      </c>
      <c r="R1685">
        <f>SUMIFS('Energy balance options'!$F$7:$F$3000,'Energy balance options'!$B$7:$B$3000,HeatGen!R$2,'Energy balance options'!$A$7:$A$3000,HeatGen!$A1685)</f>
        <v>0</v>
      </c>
      <c r="S1685">
        <f>SUMIFS('Energy balance options'!$G$7:$G$3000,'Energy balance options'!$B$7:$B$3000,HeatGen!S$2,'Energy balance options'!$A$7:$A$3000,HeatGen!$A1685)</f>
        <v>0</v>
      </c>
      <c r="T1685">
        <f>SUMIFS('Energy balance options'!$G$7:$G$3000,'Energy balance options'!$B$7:$B$3000,HeatGen!T$2,'Energy balance options'!$A$7:$A$3000,HeatGen!$A1685)</f>
        <v>0</v>
      </c>
      <c r="U1685">
        <f>SUMIFS('Energy balance options'!$G$7:$G$3000,'Energy balance options'!$B$7:$B$3000,HeatGen!U$2,'Energy balance options'!$A$7:$A$3000,HeatGen!$A1685)</f>
        <v>0</v>
      </c>
      <c r="V1685">
        <f>SUMIFS('Energy balance options'!$G$7:$G$3000,'Energy balance options'!$B$7:$B$3000,HeatGen!V$2,'Energy balance options'!$A$7:$A$3000,HeatGen!$A1685)</f>
        <v>0</v>
      </c>
      <c r="W1685">
        <f>SUMIFS('Energy balance options'!$G$7:$G$3000,'Energy balance options'!$B$7:$B$3000,HeatGen!W$2,'Energy balance options'!$A$7:$A$3000,HeatGen!$A1685)</f>
        <v>0</v>
      </c>
      <c r="X1685">
        <f>SUMIFS('Energy balance options'!$G$7:$G$3000,'Energy balance options'!$B$7:$B$3000,HeatGen!X$2,'Energy balance options'!$A$7:$A$3000,HeatGen!$A1685)</f>
        <v>0</v>
      </c>
      <c r="AG1685">
        <f t="shared" si="322"/>
        <v>0</v>
      </c>
      <c r="AH1685">
        <f t="shared" si="323"/>
        <v>0</v>
      </c>
      <c r="AI1685">
        <f t="shared" si="324"/>
        <v>0</v>
      </c>
      <c r="AJ1685">
        <f t="shared" si="325"/>
        <v>0</v>
      </c>
      <c r="AK1685">
        <f t="shared" si="326"/>
        <v>0</v>
      </c>
      <c r="AL1685">
        <f t="shared" si="327"/>
        <v>0</v>
      </c>
      <c r="AM1685">
        <f t="shared" si="328"/>
        <v>0</v>
      </c>
      <c r="AN1685">
        <f t="shared" si="329"/>
        <v>0</v>
      </c>
      <c r="AO1685">
        <f t="shared" si="330"/>
        <v>0</v>
      </c>
    </row>
    <row r="1686" spans="1:41" x14ac:dyDescent="0.2">
      <c r="A1686" s="9">
        <f>'Cost per option'!A1694</f>
        <v>0</v>
      </c>
      <c r="B1686" t="str">
        <f>_xlfn.IFNA(VLOOKUP(A1686,'Energy balance options'!A$7:C$3000,3,FALSE),"")</f>
        <v/>
      </c>
      <c r="C1686">
        <f>SUMIFS('Energy balance options'!$F$7:$F$3000,'Energy balance options'!$B$7:$B$3000,HeatGen!C$2,'Energy balance options'!$A$7:$A$3000,HeatGen!$A1686)</f>
        <v>0</v>
      </c>
      <c r="D1686">
        <f>SUMIFS('Energy balance options'!$F$7:$F$3000,'Energy balance options'!$B$7:$B$3000,HeatGen!D$2,'Energy balance options'!$A$7:$A$3000,HeatGen!$A1686)</f>
        <v>0</v>
      </c>
      <c r="E1686">
        <f>SUMIFS('Energy balance options'!$F$7:$F$3000,'Energy balance options'!$B$7:$B$3000,HeatGen!E$2,'Energy balance options'!$A$7:$A$3000,HeatGen!$A1686)</f>
        <v>0</v>
      </c>
      <c r="F1686">
        <f>SUMIFS('Energy balance options'!$F$7:$F$3000,'Energy balance options'!$B$7:$B$3000,HeatGen!F$2,'Energy balance options'!$A$7:$A$3000,HeatGen!$A1686)</f>
        <v>0</v>
      </c>
      <c r="G1686">
        <f>SUMIFS('Energy balance options'!$F$7:$F$3000,'Energy balance options'!$B$7:$B$3000,HeatGen!G$2,'Energy balance options'!$A$7:$A$3000,HeatGen!$A1686)</f>
        <v>0</v>
      </c>
      <c r="H1686">
        <f>SUMIFS('Energy balance options'!$F$7:$F$3000,'Energy balance options'!$B$7:$B$3000,HeatGen!H$2,'Energy balance options'!$A$7:$A$3000,HeatGen!$A1686)</f>
        <v>0</v>
      </c>
      <c r="I1686">
        <f>SUMIFS('Energy balance options'!$F$7:$F$3000,'Energy balance options'!$B$7:$B$3000,HeatGen!I$2,'Energy balance options'!$A$7:$A$3000,HeatGen!$A1686)</f>
        <v>0</v>
      </c>
      <c r="J1686">
        <f>SUMIFS('Energy balance options'!$F$7:$F$3000,'Energy balance options'!$B$7:$B$3000,HeatGen!J$2,'Energy balance options'!$A$7:$A$3000,HeatGen!$A1686)</f>
        <v>0</v>
      </c>
      <c r="K1686">
        <f>SUMIFS('Energy balance options'!$F$7:$F$3000,'Energy balance options'!$B$7:$B$3000,HeatGen!K$2,'Energy balance options'!$A$7:$A$3000,HeatGen!$A1686)</f>
        <v>0</v>
      </c>
      <c r="L1686">
        <f>SUMIFS('Energy balance options'!$F$7:$F$3000,'Energy balance options'!$B$7:$B$3000,HeatGen!L$2,'Energy balance options'!$A$7:$A$3000,HeatGen!$A1686)</f>
        <v>0</v>
      </c>
      <c r="M1686">
        <f>SUMIFS('Energy balance options'!$F$7:$F$3000,'Energy balance options'!$B$7:$B$3000,HeatGen!M$2,'Energy balance options'!$A$7:$A$3000,HeatGen!$A1686)</f>
        <v>0</v>
      </c>
      <c r="N1686">
        <f>SUMIFS('Energy balance options'!$F$7:$F$3000,'Energy balance options'!$B$7:$B$3000,HeatGen!N$2,'Energy balance options'!$A$7:$A$3000,HeatGen!$A1686)</f>
        <v>0</v>
      </c>
      <c r="P1686">
        <f>SUMIFS('Energy balance options'!$F$7:$F$3000,'Energy balance options'!$B$7:$B$3000,HeatGen!P$2,'Energy balance options'!$A$7:$A$3000,HeatGen!$A1686)</f>
        <v>0</v>
      </c>
      <c r="Q1686">
        <f>SUMIFS('Energy balance options'!$F$7:$F$3000,'Energy balance options'!$B$7:$B$3000,HeatGen!Q$2,'Energy balance options'!$A$7:$A$3000,HeatGen!$A1686)</f>
        <v>0</v>
      </c>
      <c r="R1686">
        <f>SUMIFS('Energy balance options'!$F$7:$F$3000,'Energy balance options'!$B$7:$B$3000,HeatGen!R$2,'Energy balance options'!$A$7:$A$3000,HeatGen!$A1686)</f>
        <v>0</v>
      </c>
      <c r="S1686">
        <f>SUMIFS('Energy balance options'!$G$7:$G$3000,'Energy balance options'!$B$7:$B$3000,HeatGen!S$2,'Energy balance options'!$A$7:$A$3000,HeatGen!$A1686)</f>
        <v>0</v>
      </c>
      <c r="T1686">
        <f>SUMIFS('Energy balance options'!$G$7:$G$3000,'Energy balance options'!$B$7:$B$3000,HeatGen!T$2,'Energy balance options'!$A$7:$A$3000,HeatGen!$A1686)</f>
        <v>0</v>
      </c>
      <c r="U1686">
        <f>SUMIFS('Energy balance options'!$G$7:$G$3000,'Energy balance options'!$B$7:$B$3000,HeatGen!U$2,'Energy balance options'!$A$7:$A$3000,HeatGen!$A1686)</f>
        <v>0</v>
      </c>
      <c r="V1686">
        <f>SUMIFS('Energy balance options'!$G$7:$G$3000,'Energy balance options'!$B$7:$B$3000,HeatGen!V$2,'Energy balance options'!$A$7:$A$3000,HeatGen!$A1686)</f>
        <v>0</v>
      </c>
      <c r="W1686">
        <f>SUMIFS('Energy balance options'!$G$7:$G$3000,'Energy balance options'!$B$7:$B$3000,HeatGen!W$2,'Energy balance options'!$A$7:$A$3000,HeatGen!$A1686)</f>
        <v>0</v>
      </c>
      <c r="X1686">
        <f>SUMIFS('Energy balance options'!$G$7:$G$3000,'Energy balance options'!$B$7:$B$3000,HeatGen!X$2,'Energy balance options'!$A$7:$A$3000,HeatGen!$A1686)</f>
        <v>0</v>
      </c>
      <c r="AG1686">
        <f t="shared" si="322"/>
        <v>0</v>
      </c>
      <c r="AH1686">
        <f t="shared" si="323"/>
        <v>0</v>
      </c>
      <c r="AI1686">
        <f t="shared" si="324"/>
        <v>0</v>
      </c>
      <c r="AJ1686">
        <f t="shared" si="325"/>
        <v>0</v>
      </c>
      <c r="AK1686">
        <f t="shared" si="326"/>
        <v>0</v>
      </c>
      <c r="AL1686">
        <f t="shared" si="327"/>
        <v>0</v>
      </c>
      <c r="AM1686">
        <f t="shared" si="328"/>
        <v>0</v>
      </c>
      <c r="AN1686">
        <f t="shared" si="329"/>
        <v>0</v>
      </c>
      <c r="AO1686">
        <f t="shared" si="330"/>
        <v>0</v>
      </c>
    </row>
    <row r="1687" spans="1:41" x14ac:dyDescent="0.2">
      <c r="A1687" s="9">
        <f>'Cost per option'!A1695</f>
        <v>0</v>
      </c>
      <c r="B1687" t="str">
        <f>_xlfn.IFNA(VLOOKUP(A1687,'Energy balance options'!A$7:C$3000,3,FALSE),"")</f>
        <v/>
      </c>
      <c r="C1687">
        <f>SUMIFS('Energy balance options'!$F$7:$F$3000,'Energy balance options'!$B$7:$B$3000,HeatGen!C$2,'Energy balance options'!$A$7:$A$3000,HeatGen!$A1687)</f>
        <v>0</v>
      </c>
      <c r="D1687">
        <f>SUMIFS('Energy balance options'!$F$7:$F$3000,'Energy balance options'!$B$7:$B$3000,HeatGen!D$2,'Energy balance options'!$A$7:$A$3000,HeatGen!$A1687)</f>
        <v>0</v>
      </c>
      <c r="E1687">
        <f>SUMIFS('Energy balance options'!$F$7:$F$3000,'Energy balance options'!$B$7:$B$3000,HeatGen!E$2,'Energy balance options'!$A$7:$A$3000,HeatGen!$A1687)</f>
        <v>0</v>
      </c>
      <c r="F1687">
        <f>SUMIFS('Energy balance options'!$F$7:$F$3000,'Energy balance options'!$B$7:$B$3000,HeatGen!F$2,'Energy balance options'!$A$7:$A$3000,HeatGen!$A1687)</f>
        <v>0</v>
      </c>
      <c r="G1687">
        <f>SUMIFS('Energy balance options'!$F$7:$F$3000,'Energy balance options'!$B$7:$B$3000,HeatGen!G$2,'Energy balance options'!$A$7:$A$3000,HeatGen!$A1687)</f>
        <v>0</v>
      </c>
      <c r="H1687">
        <f>SUMIFS('Energy balance options'!$F$7:$F$3000,'Energy balance options'!$B$7:$B$3000,HeatGen!H$2,'Energy balance options'!$A$7:$A$3000,HeatGen!$A1687)</f>
        <v>0</v>
      </c>
      <c r="I1687">
        <f>SUMIFS('Energy balance options'!$F$7:$F$3000,'Energy balance options'!$B$7:$B$3000,HeatGen!I$2,'Energy balance options'!$A$7:$A$3000,HeatGen!$A1687)</f>
        <v>0</v>
      </c>
      <c r="J1687">
        <f>SUMIFS('Energy balance options'!$F$7:$F$3000,'Energy balance options'!$B$7:$B$3000,HeatGen!J$2,'Energy balance options'!$A$7:$A$3000,HeatGen!$A1687)</f>
        <v>0</v>
      </c>
      <c r="K1687">
        <f>SUMIFS('Energy balance options'!$F$7:$F$3000,'Energy balance options'!$B$7:$B$3000,HeatGen!K$2,'Energy balance options'!$A$7:$A$3000,HeatGen!$A1687)</f>
        <v>0</v>
      </c>
      <c r="L1687">
        <f>SUMIFS('Energy balance options'!$F$7:$F$3000,'Energy balance options'!$B$7:$B$3000,HeatGen!L$2,'Energy balance options'!$A$7:$A$3000,HeatGen!$A1687)</f>
        <v>0</v>
      </c>
      <c r="M1687">
        <f>SUMIFS('Energy balance options'!$F$7:$F$3000,'Energy balance options'!$B$7:$B$3000,HeatGen!M$2,'Energy balance options'!$A$7:$A$3000,HeatGen!$A1687)</f>
        <v>0</v>
      </c>
      <c r="N1687">
        <f>SUMIFS('Energy balance options'!$F$7:$F$3000,'Energy balance options'!$B$7:$B$3000,HeatGen!N$2,'Energy balance options'!$A$7:$A$3000,HeatGen!$A1687)</f>
        <v>0</v>
      </c>
      <c r="P1687">
        <f>SUMIFS('Energy balance options'!$F$7:$F$3000,'Energy balance options'!$B$7:$B$3000,HeatGen!P$2,'Energy balance options'!$A$7:$A$3000,HeatGen!$A1687)</f>
        <v>0</v>
      </c>
      <c r="Q1687">
        <f>SUMIFS('Energy balance options'!$F$7:$F$3000,'Energy balance options'!$B$7:$B$3000,HeatGen!Q$2,'Energy balance options'!$A$7:$A$3000,HeatGen!$A1687)</f>
        <v>0</v>
      </c>
      <c r="R1687">
        <f>SUMIFS('Energy balance options'!$F$7:$F$3000,'Energy balance options'!$B$7:$B$3000,HeatGen!R$2,'Energy balance options'!$A$7:$A$3000,HeatGen!$A1687)</f>
        <v>0</v>
      </c>
      <c r="S1687">
        <f>SUMIFS('Energy balance options'!$G$7:$G$3000,'Energy balance options'!$B$7:$B$3000,HeatGen!S$2,'Energy balance options'!$A$7:$A$3000,HeatGen!$A1687)</f>
        <v>0</v>
      </c>
      <c r="T1687">
        <f>SUMIFS('Energy balance options'!$G$7:$G$3000,'Energy balance options'!$B$7:$B$3000,HeatGen!T$2,'Energy balance options'!$A$7:$A$3000,HeatGen!$A1687)</f>
        <v>0</v>
      </c>
      <c r="U1687">
        <f>SUMIFS('Energy balance options'!$G$7:$G$3000,'Energy balance options'!$B$7:$B$3000,HeatGen!U$2,'Energy balance options'!$A$7:$A$3000,HeatGen!$A1687)</f>
        <v>0</v>
      </c>
      <c r="V1687">
        <f>SUMIFS('Energy balance options'!$G$7:$G$3000,'Energy balance options'!$B$7:$B$3000,HeatGen!V$2,'Energy balance options'!$A$7:$A$3000,HeatGen!$A1687)</f>
        <v>0</v>
      </c>
      <c r="W1687">
        <f>SUMIFS('Energy balance options'!$G$7:$G$3000,'Energy balance options'!$B$7:$B$3000,HeatGen!W$2,'Energy balance options'!$A$7:$A$3000,HeatGen!$A1687)</f>
        <v>0</v>
      </c>
      <c r="X1687">
        <f>SUMIFS('Energy balance options'!$G$7:$G$3000,'Energy balance options'!$B$7:$B$3000,HeatGen!X$2,'Energy balance options'!$A$7:$A$3000,HeatGen!$A1687)</f>
        <v>0</v>
      </c>
      <c r="AG1687">
        <f t="shared" si="322"/>
        <v>0</v>
      </c>
      <c r="AH1687">
        <f t="shared" si="323"/>
        <v>0</v>
      </c>
      <c r="AI1687">
        <f t="shared" si="324"/>
        <v>0</v>
      </c>
      <c r="AJ1687">
        <f t="shared" si="325"/>
        <v>0</v>
      </c>
      <c r="AK1687">
        <f t="shared" si="326"/>
        <v>0</v>
      </c>
      <c r="AL1687">
        <f t="shared" si="327"/>
        <v>0</v>
      </c>
      <c r="AM1687">
        <f t="shared" si="328"/>
        <v>0</v>
      </c>
      <c r="AN1687">
        <f t="shared" si="329"/>
        <v>0</v>
      </c>
      <c r="AO1687">
        <f t="shared" si="330"/>
        <v>0</v>
      </c>
    </row>
    <row r="1688" spans="1:41" x14ac:dyDescent="0.2">
      <c r="A1688" s="9">
        <f>'Cost per option'!A1696</f>
        <v>0</v>
      </c>
      <c r="B1688" t="str">
        <f>_xlfn.IFNA(VLOOKUP(A1688,'Energy balance options'!A$7:C$3000,3,FALSE),"")</f>
        <v/>
      </c>
      <c r="C1688">
        <f>SUMIFS('Energy balance options'!$F$7:$F$3000,'Energy balance options'!$B$7:$B$3000,HeatGen!C$2,'Energy balance options'!$A$7:$A$3000,HeatGen!$A1688)</f>
        <v>0</v>
      </c>
      <c r="D1688">
        <f>SUMIFS('Energy balance options'!$F$7:$F$3000,'Energy balance options'!$B$7:$B$3000,HeatGen!D$2,'Energy balance options'!$A$7:$A$3000,HeatGen!$A1688)</f>
        <v>0</v>
      </c>
      <c r="E1688">
        <f>SUMIFS('Energy balance options'!$F$7:$F$3000,'Energy balance options'!$B$7:$B$3000,HeatGen!E$2,'Energy balance options'!$A$7:$A$3000,HeatGen!$A1688)</f>
        <v>0</v>
      </c>
      <c r="F1688">
        <f>SUMIFS('Energy balance options'!$F$7:$F$3000,'Energy balance options'!$B$7:$B$3000,HeatGen!F$2,'Energy balance options'!$A$7:$A$3000,HeatGen!$A1688)</f>
        <v>0</v>
      </c>
      <c r="G1688">
        <f>SUMIFS('Energy balance options'!$F$7:$F$3000,'Energy balance options'!$B$7:$B$3000,HeatGen!G$2,'Energy balance options'!$A$7:$A$3000,HeatGen!$A1688)</f>
        <v>0</v>
      </c>
      <c r="H1688">
        <f>SUMIFS('Energy balance options'!$F$7:$F$3000,'Energy balance options'!$B$7:$B$3000,HeatGen!H$2,'Energy balance options'!$A$7:$A$3000,HeatGen!$A1688)</f>
        <v>0</v>
      </c>
      <c r="I1688">
        <f>SUMIFS('Energy balance options'!$F$7:$F$3000,'Energy balance options'!$B$7:$B$3000,HeatGen!I$2,'Energy balance options'!$A$7:$A$3000,HeatGen!$A1688)</f>
        <v>0</v>
      </c>
      <c r="J1688">
        <f>SUMIFS('Energy balance options'!$F$7:$F$3000,'Energy balance options'!$B$7:$B$3000,HeatGen!J$2,'Energy balance options'!$A$7:$A$3000,HeatGen!$A1688)</f>
        <v>0</v>
      </c>
      <c r="K1688">
        <f>SUMIFS('Energy balance options'!$F$7:$F$3000,'Energy balance options'!$B$7:$B$3000,HeatGen!K$2,'Energy balance options'!$A$7:$A$3000,HeatGen!$A1688)</f>
        <v>0</v>
      </c>
      <c r="L1688">
        <f>SUMIFS('Energy balance options'!$F$7:$F$3000,'Energy balance options'!$B$7:$B$3000,HeatGen!L$2,'Energy balance options'!$A$7:$A$3000,HeatGen!$A1688)</f>
        <v>0</v>
      </c>
      <c r="M1688">
        <f>SUMIFS('Energy balance options'!$F$7:$F$3000,'Energy balance options'!$B$7:$B$3000,HeatGen!M$2,'Energy balance options'!$A$7:$A$3000,HeatGen!$A1688)</f>
        <v>0</v>
      </c>
      <c r="N1688">
        <f>SUMIFS('Energy balance options'!$F$7:$F$3000,'Energy balance options'!$B$7:$B$3000,HeatGen!N$2,'Energy balance options'!$A$7:$A$3000,HeatGen!$A1688)</f>
        <v>0</v>
      </c>
      <c r="P1688">
        <f>SUMIFS('Energy balance options'!$F$7:$F$3000,'Energy balance options'!$B$7:$B$3000,HeatGen!P$2,'Energy balance options'!$A$7:$A$3000,HeatGen!$A1688)</f>
        <v>0</v>
      </c>
      <c r="Q1688">
        <f>SUMIFS('Energy balance options'!$F$7:$F$3000,'Energy balance options'!$B$7:$B$3000,HeatGen!Q$2,'Energy balance options'!$A$7:$A$3000,HeatGen!$A1688)</f>
        <v>0</v>
      </c>
      <c r="R1688">
        <f>SUMIFS('Energy balance options'!$F$7:$F$3000,'Energy balance options'!$B$7:$B$3000,HeatGen!R$2,'Energy balance options'!$A$7:$A$3000,HeatGen!$A1688)</f>
        <v>0</v>
      </c>
      <c r="S1688">
        <f>SUMIFS('Energy balance options'!$G$7:$G$3000,'Energy balance options'!$B$7:$B$3000,HeatGen!S$2,'Energy balance options'!$A$7:$A$3000,HeatGen!$A1688)</f>
        <v>0</v>
      </c>
      <c r="T1688">
        <f>SUMIFS('Energy balance options'!$G$7:$G$3000,'Energy balance options'!$B$7:$B$3000,HeatGen!T$2,'Energy balance options'!$A$7:$A$3000,HeatGen!$A1688)</f>
        <v>0</v>
      </c>
      <c r="U1688">
        <f>SUMIFS('Energy balance options'!$G$7:$G$3000,'Energy balance options'!$B$7:$B$3000,HeatGen!U$2,'Energy balance options'!$A$7:$A$3000,HeatGen!$A1688)</f>
        <v>0</v>
      </c>
      <c r="V1688">
        <f>SUMIFS('Energy balance options'!$G$7:$G$3000,'Energy balance options'!$B$7:$B$3000,HeatGen!V$2,'Energy balance options'!$A$7:$A$3000,HeatGen!$A1688)</f>
        <v>0</v>
      </c>
      <c r="W1688">
        <f>SUMIFS('Energy balance options'!$G$7:$G$3000,'Energy balance options'!$B$7:$B$3000,HeatGen!W$2,'Energy balance options'!$A$7:$A$3000,HeatGen!$A1688)</f>
        <v>0</v>
      </c>
      <c r="X1688">
        <f>SUMIFS('Energy balance options'!$G$7:$G$3000,'Energy balance options'!$B$7:$B$3000,HeatGen!X$2,'Energy balance options'!$A$7:$A$3000,HeatGen!$A1688)</f>
        <v>0</v>
      </c>
      <c r="AG1688">
        <f t="shared" si="322"/>
        <v>0</v>
      </c>
      <c r="AH1688">
        <f t="shared" si="323"/>
        <v>0</v>
      </c>
      <c r="AI1688">
        <f t="shared" si="324"/>
        <v>0</v>
      </c>
      <c r="AJ1688">
        <f t="shared" si="325"/>
        <v>0</v>
      </c>
      <c r="AK1688">
        <f t="shared" si="326"/>
        <v>0</v>
      </c>
      <c r="AL1688">
        <f t="shared" si="327"/>
        <v>0</v>
      </c>
      <c r="AM1688">
        <f t="shared" si="328"/>
        <v>0</v>
      </c>
      <c r="AN1688">
        <f t="shared" si="329"/>
        <v>0</v>
      </c>
      <c r="AO1688">
        <f t="shared" si="330"/>
        <v>0</v>
      </c>
    </row>
    <row r="1689" spans="1:41" x14ac:dyDescent="0.2">
      <c r="A1689" s="9">
        <f>'Cost per option'!A1697</f>
        <v>0</v>
      </c>
      <c r="B1689" t="str">
        <f>_xlfn.IFNA(VLOOKUP(A1689,'Energy balance options'!A$7:C$3000,3,FALSE),"")</f>
        <v/>
      </c>
      <c r="C1689">
        <f>SUMIFS('Energy balance options'!$F$7:$F$3000,'Energy balance options'!$B$7:$B$3000,HeatGen!C$2,'Energy balance options'!$A$7:$A$3000,HeatGen!$A1689)</f>
        <v>0</v>
      </c>
      <c r="D1689">
        <f>SUMIFS('Energy balance options'!$F$7:$F$3000,'Energy balance options'!$B$7:$B$3000,HeatGen!D$2,'Energy balance options'!$A$7:$A$3000,HeatGen!$A1689)</f>
        <v>0</v>
      </c>
      <c r="E1689">
        <f>SUMIFS('Energy balance options'!$F$7:$F$3000,'Energy balance options'!$B$7:$B$3000,HeatGen!E$2,'Energy balance options'!$A$7:$A$3000,HeatGen!$A1689)</f>
        <v>0</v>
      </c>
      <c r="F1689">
        <f>SUMIFS('Energy balance options'!$F$7:$F$3000,'Energy balance options'!$B$7:$B$3000,HeatGen!F$2,'Energy balance options'!$A$7:$A$3000,HeatGen!$A1689)</f>
        <v>0</v>
      </c>
      <c r="G1689">
        <f>SUMIFS('Energy balance options'!$F$7:$F$3000,'Energy balance options'!$B$7:$B$3000,HeatGen!G$2,'Energy balance options'!$A$7:$A$3000,HeatGen!$A1689)</f>
        <v>0</v>
      </c>
      <c r="H1689">
        <f>SUMIFS('Energy balance options'!$F$7:$F$3000,'Energy balance options'!$B$7:$B$3000,HeatGen!H$2,'Energy balance options'!$A$7:$A$3000,HeatGen!$A1689)</f>
        <v>0</v>
      </c>
      <c r="I1689">
        <f>SUMIFS('Energy balance options'!$F$7:$F$3000,'Energy balance options'!$B$7:$B$3000,HeatGen!I$2,'Energy balance options'!$A$7:$A$3000,HeatGen!$A1689)</f>
        <v>0</v>
      </c>
      <c r="J1689">
        <f>SUMIFS('Energy balance options'!$F$7:$F$3000,'Energy balance options'!$B$7:$B$3000,HeatGen!J$2,'Energy balance options'!$A$7:$A$3000,HeatGen!$A1689)</f>
        <v>0</v>
      </c>
      <c r="K1689">
        <f>SUMIFS('Energy balance options'!$F$7:$F$3000,'Energy balance options'!$B$7:$B$3000,HeatGen!K$2,'Energy balance options'!$A$7:$A$3000,HeatGen!$A1689)</f>
        <v>0</v>
      </c>
      <c r="L1689">
        <f>SUMIFS('Energy balance options'!$F$7:$F$3000,'Energy balance options'!$B$7:$B$3000,HeatGen!L$2,'Energy balance options'!$A$7:$A$3000,HeatGen!$A1689)</f>
        <v>0</v>
      </c>
      <c r="M1689">
        <f>SUMIFS('Energy balance options'!$F$7:$F$3000,'Energy balance options'!$B$7:$B$3000,HeatGen!M$2,'Energy balance options'!$A$7:$A$3000,HeatGen!$A1689)</f>
        <v>0</v>
      </c>
      <c r="N1689">
        <f>SUMIFS('Energy balance options'!$F$7:$F$3000,'Energy balance options'!$B$7:$B$3000,HeatGen!N$2,'Energy balance options'!$A$7:$A$3000,HeatGen!$A1689)</f>
        <v>0</v>
      </c>
      <c r="P1689">
        <f>SUMIFS('Energy balance options'!$F$7:$F$3000,'Energy balance options'!$B$7:$B$3000,HeatGen!P$2,'Energy balance options'!$A$7:$A$3000,HeatGen!$A1689)</f>
        <v>0</v>
      </c>
      <c r="Q1689">
        <f>SUMIFS('Energy balance options'!$F$7:$F$3000,'Energy balance options'!$B$7:$B$3000,HeatGen!Q$2,'Energy balance options'!$A$7:$A$3000,HeatGen!$A1689)</f>
        <v>0</v>
      </c>
      <c r="R1689">
        <f>SUMIFS('Energy balance options'!$F$7:$F$3000,'Energy balance options'!$B$7:$B$3000,HeatGen!R$2,'Energy balance options'!$A$7:$A$3000,HeatGen!$A1689)</f>
        <v>0</v>
      </c>
      <c r="S1689">
        <f>SUMIFS('Energy balance options'!$G$7:$G$3000,'Energy balance options'!$B$7:$B$3000,HeatGen!S$2,'Energy balance options'!$A$7:$A$3000,HeatGen!$A1689)</f>
        <v>0</v>
      </c>
      <c r="T1689">
        <f>SUMIFS('Energy balance options'!$G$7:$G$3000,'Energy balance options'!$B$7:$B$3000,HeatGen!T$2,'Energy balance options'!$A$7:$A$3000,HeatGen!$A1689)</f>
        <v>0</v>
      </c>
      <c r="U1689">
        <f>SUMIFS('Energy balance options'!$G$7:$G$3000,'Energy balance options'!$B$7:$B$3000,HeatGen!U$2,'Energy balance options'!$A$7:$A$3000,HeatGen!$A1689)</f>
        <v>0</v>
      </c>
      <c r="V1689">
        <f>SUMIFS('Energy balance options'!$G$7:$G$3000,'Energy balance options'!$B$7:$B$3000,HeatGen!V$2,'Energy balance options'!$A$7:$A$3000,HeatGen!$A1689)</f>
        <v>0</v>
      </c>
      <c r="W1689">
        <f>SUMIFS('Energy balance options'!$G$7:$G$3000,'Energy balance options'!$B$7:$B$3000,HeatGen!W$2,'Energy balance options'!$A$7:$A$3000,HeatGen!$A1689)</f>
        <v>0</v>
      </c>
      <c r="X1689">
        <f>SUMIFS('Energy balance options'!$G$7:$G$3000,'Energy balance options'!$B$7:$B$3000,HeatGen!X$2,'Energy balance options'!$A$7:$A$3000,HeatGen!$A1689)</f>
        <v>0</v>
      </c>
      <c r="AG1689">
        <f t="shared" si="322"/>
        <v>0</v>
      </c>
      <c r="AH1689">
        <f t="shared" si="323"/>
        <v>0</v>
      </c>
      <c r="AI1689">
        <f t="shared" si="324"/>
        <v>0</v>
      </c>
      <c r="AJ1689">
        <f t="shared" si="325"/>
        <v>0</v>
      </c>
      <c r="AK1689">
        <f t="shared" si="326"/>
        <v>0</v>
      </c>
      <c r="AL1689">
        <f t="shared" si="327"/>
        <v>0</v>
      </c>
      <c r="AM1689">
        <f t="shared" si="328"/>
        <v>0</v>
      </c>
      <c r="AN1689">
        <f t="shared" si="329"/>
        <v>0</v>
      </c>
      <c r="AO1689">
        <f t="shared" si="330"/>
        <v>0</v>
      </c>
    </row>
    <row r="1690" spans="1:41" x14ac:dyDescent="0.2">
      <c r="A1690" s="9">
        <f>'Cost per option'!A1698</f>
        <v>0</v>
      </c>
      <c r="B1690" t="str">
        <f>_xlfn.IFNA(VLOOKUP(A1690,'Energy balance options'!A$7:C$3000,3,FALSE),"")</f>
        <v/>
      </c>
      <c r="C1690">
        <f>SUMIFS('Energy balance options'!$F$7:$F$3000,'Energy balance options'!$B$7:$B$3000,HeatGen!C$2,'Energy balance options'!$A$7:$A$3000,HeatGen!$A1690)</f>
        <v>0</v>
      </c>
      <c r="D1690">
        <f>SUMIFS('Energy balance options'!$F$7:$F$3000,'Energy balance options'!$B$7:$B$3000,HeatGen!D$2,'Energy balance options'!$A$7:$A$3000,HeatGen!$A1690)</f>
        <v>0</v>
      </c>
      <c r="E1690">
        <f>SUMIFS('Energy balance options'!$F$7:$F$3000,'Energy balance options'!$B$7:$B$3000,HeatGen!E$2,'Energy balance options'!$A$7:$A$3000,HeatGen!$A1690)</f>
        <v>0</v>
      </c>
      <c r="F1690">
        <f>SUMIFS('Energy balance options'!$F$7:$F$3000,'Energy balance options'!$B$7:$B$3000,HeatGen!F$2,'Energy balance options'!$A$7:$A$3000,HeatGen!$A1690)</f>
        <v>0</v>
      </c>
      <c r="G1690">
        <f>SUMIFS('Energy balance options'!$F$7:$F$3000,'Energy balance options'!$B$7:$B$3000,HeatGen!G$2,'Energy balance options'!$A$7:$A$3000,HeatGen!$A1690)</f>
        <v>0</v>
      </c>
      <c r="H1690">
        <f>SUMIFS('Energy balance options'!$F$7:$F$3000,'Energy balance options'!$B$7:$B$3000,HeatGen!H$2,'Energy balance options'!$A$7:$A$3000,HeatGen!$A1690)</f>
        <v>0</v>
      </c>
      <c r="I1690">
        <f>SUMIFS('Energy balance options'!$F$7:$F$3000,'Energy balance options'!$B$7:$B$3000,HeatGen!I$2,'Energy balance options'!$A$7:$A$3000,HeatGen!$A1690)</f>
        <v>0</v>
      </c>
      <c r="J1690">
        <f>SUMIFS('Energy balance options'!$F$7:$F$3000,'Energy balance options'!$B$7:$B$3000,HeatGen!J$2,'Energy balance options'!$A$7:$A$3000,HeatGen!$A1690)</f>
        <v>0</v>
      </c>
      <c r="K1690">
        <f>SUMIFS('Energy balance options'!$F$7:$F$3000,'Energy balance options'!$B$7:$B$3000,HeatGen!K$2,'Energy balance options'!$A$7:$A$3000,HeatGen!$A1690)</f>
        <v>0</v>
      </c>
      <c r="L1690">
        <f>SUMIFS('Energy balance options'!$F$7:$F$3000,'Energy balance options'!$B$7:$B$3000,HeatGen!L$2,'Energy balance options'!$A$7:$A$3000,HeatGen!$A1690)</f>
        <v>0</v>
      </c>
      <c r="M1690">
        <f>SUMIFS('Energy balance options'!$F$7:$F$3000,'Energy balance options'!$B$7:$B$3000,HeatGen!M$2,'Energy balance options'!$A$7:$A$3000,HeatGen!$A1690)</f>
        <v>0</v>
      </c>
      <c r="N1690">
        <f>SUMIFS('Energy balance options'!$F$7:$F$3000,'Energy balance options'!$B$7:$B$3000,HeatGen!N$2,'Energy balance options'!$A$7:$A$3000,HeatGen!$A1690)</f>
        <v>0</v>
      </c>
      <c r="P1690">
        <f>SUMIFS('Energy balance options'!$F$7:$F$3000,'Energy balance options'!$B$7:$B$3000,HeatGen!P$2,'Energy balance options'!$A$7:$A$3000,HeatGen!$A1690)</f>
        <v>0</v>
      </c>
      <c r="Q1690">
        <f>SUMIFS('Energy balance options'!$F$7:$F$3000,'Energy balance options'!$B$7:$B$3000,HeatGen!Q$2,'Energy balance options'!$A$7:$A$3000,HeatGen!$A1690)</f>
        <v>0</v>
      </c>
      <c r="R1690">
        <f>SUMIFS('Energy balance options'!$F$7:$F$3000,'Energy balance options'!$B$7:$B$3000,HeatGen!R$2,'Energy balance options'!$A$7:$A$3000,HeatGen!$A1690)</f>
        <v>0</v>
      </c>
      <c r="S1690">
        <f>SUMIFS('Energy balance options'!$G$7:$G$3000,'Energy balance options'!$B$7:$B$3000,HeatGen!S$2,'Energy balance options'!$A$7:$A$3000,HeatGen!$A1690)</f>
        <v>0</v>
      </c>
      <c r="T1690">
        <f>SUMIFS('Energy balance options'!$G$7:$G$3000,'Energy balance options'!$B$7:$B$3000,HeatGen!T$2,'Energy balance options'!$A$7:$A$3000,HeatGen!$A1690)</f>
        <v>0</v>
      </c>
      <c r="U1690">
        <f>SUMIFS('Energy balance options'!$G$7:$G$3000,'Energy balance options'!$B$7:$B$3000,HeatGen!U$2,'Energy balance options'!$A$7:$A$3000,HeatGen!$A1690)</f>
        <v>0</v>
      </c>
      <c r="V1690">
        <f>SUMIFS('Energy balance options'!$G$7:$G$3000,'Energy balance options'!$B$7:$B$3000,HeatGen!V$2,'Energy balance options'!$A$7:$A$3000,HeatGen!$A1690)</f>
        <v>0</v>
      </c>
      <c r="W1690">
        <f>SUMIFS('Energy balance options'!$G$7:$G$3000,'Energy balance options'!$B$7:$B$3000,HeatGen!W$2,'Energy balance options'!$A$7:$A$3000,HeatGen!$A1690)</f>
        <v>0</v>
      </c>
      <c r="X1690">
        <f>SUMIFS('Energy balance options'!$G$7:$G$3000,'Energy balance options'!$B$7:$B$3000,HeatGen!X$2,'Energy balance options'!$A$7:$A$3000,HeatGen!$A1690)</f>
        <v>0</v>
      </c>
      <c r="AG1690">
        <f t="shared" si="322"/>
        <v>0</v>
      </c>
      <c r="AH1690">
        <f t="shared" si="323"/>
        <v>0</v>
      </c>
      <c r="AI1690">
        <f t="shared" si="324"/>
        <v>0</v>
      </c>
      <c r="AJ1690">
        <f t="shared" si="325"/>
        <v>0</v>
      </c>
      <c r="AK1690">
        <f t="shared" si="326"/>
        <v>0</v>
      </c>
      <c r="AL1690">
        <f t="shared" si="327"/>
        <v>0</v>
      </c>
      <c r="AM1690">
        <f t="shared" si="328"/>
        <v>0</v>
      </c>
      <c r="AN1690">
        <f t="shared" si="329"/>
        <v>0</v>
      </c>
      <c r="AO1690">
        <f t="shared" si="330"/>
        <v>0</v>
      </c>
    </row>
    <row r="1691" spans="1:41" x14ac:dyDescent="0.2">
      <c r="A1691" s="9">
        <f>'Cost per option'!A1699</f>
        <v>0</v>
      </c>
      <c r="B1691" t="str">
        <f>_xlfn.IFNA(VLOOKUP(A1691,'Energy balance options'!A$7:C$3000,3,FALSE),"")</f>
        <v/>
      </c>
      <c r="C1691">
        <f>SUMIFS('Energy balance options'!$F$7:$F$3000,'Energy balance options'!$B$7:$B$3000,HeatGen!C$2,'Energy balance options'!$A$7:$A$3000,HeatGen!$A1691)</f>
        <v>0</v>
      </c>
      <c r="D1691">
        <f>SUMIFS('Energy balance options'!$F$7:$F$3000,'Energy balance options'!$B$7:$B$3000,HeatGen!D$2,'Energy balance options'!$A$7:$A$3000,HeatGen!$A1691)</f>
        <v>0</v>
      </c>
      <c r="E1691">
        <f>SUMIFS('Energy balance options'!$F$7:$F$3000,'Energy balance options'!$B$7:$B$3000,HeatGen!E$2,'Energy balance options'!$A$7:$A$3000,HeatGen!$A1691)</f>
        <v>0</v>
      </c>
      <c r="F1691">
        <f>SUMIFS('Energy balance options'!$F$7:$F$3000,'Energy balance options'!$B$7:$B$3000,HeatGen!F$2,'Energy balance options'!$A$7:$A$3000,HeatGen!$A1691)</f>
        <v>0</v>
      </c>
      <c r="G1691">
        <f>SUMIFS('Energy balance options'!$F$7:$F$3000,'Energy balance options'!$B$7:$B$3000,HeatGen!G$2,'Energy balance options'!$A$7:$A$3000,HeatGen!$A1691)</f>
        <v>0</v>
      </c>
      <c r="H1691">
        <f>SUMIFS('Energy balance options'!$F$7:$F$3000,'Energy balance options'!$B$7:$B$3000,HeatGen!H$2,'Energy balance options'!$A$7:$A$3000,HeatGen!$A1691)</f>
        <v>0</v>
      </c>
      <c r="I1691">
        <f>SUMIFS('Energy balance options'!$F$7:$F$3000,'Energy balance options'!$B$7:$B$3000,HeatGen!I$2,'Energy balance options'!$A$7:$A$3000,HeatGen!$A1691)</f>
        <v>0</v>
      </c>
      <c r="J1691">
        <f>SUMIFS('Energy balance options'!$F$7:$F$3000,'Energy balance options'!$B$7:$B$3000,HeatGen!J$2,'Energy balance options'!$A$7:$A$3000,HeatGen!$A1691)</f>
        <v>0</v>
      </c>
      <c r="K1691">
        <f>SUMIFS('Energy balance options'!$F$7:$F$3000,'Energy balance options'!$B$7:$B$3000,HeatGen!K$2,'Energy balance options'!$A$7:$A$3000,HeatGen!$A1691)</f>
        <v>0</v>
      </c>
      <c r="L1691">
        <f>SUMIFS('Energy balance options'!$F$7:$F$3000,'Energy balance options'!$B$7:$B$3000,HeatGen!L$2,'Energy balance options'!$A$7:$A$3000,HeatGen!$A1691)</f>
        <v>0</v>
      </c>
      <c r="M1691">
        <f>SUMIFS('Energy balance options'!$F$7:$F$3000,'Energy balance options'!$B$7:$B$3000,HeatGen!M$2,'Energy balance options'!$A$7:$A$3000,HeatGen!$A1691)</f>
        <v>0</v>
      </c>
      <c r="N1691">
        <f>SUMIFS('Energy balance options'!$F$7:$F$3000,'Energy balance options'!$B$7:$B$3000,HeatGen!N$2,'Energy balance options'!$A$7:$A$3000,HeatGen!$A1691)</f>
        <v>0</v>
      </c>
      <c r="P1691">
        <f>SUMIFS('Energy balance options'!$F$7:$F$3000,'Energy balance options'!$B$7:$B$3000,HeatGen!P$2,'Energy balance options'!$A$7:$A$3000,HeatGen!$A1691)</f>
        <v>0</v>
      </c>
      <c r="Q1691">
        <f>SUMIFS('Energy balance options'!$F$7:$F$3000,'Energy balance options'!$B$7:$B$3000,HeatGen!Q$2,'Energy balance options'!$A$7:$A$3000,HeatGen!$A1691)</f>
        <v>0</v>
      </c>
      <c r="R1691">
        <f>SUMIFS('Energy balance options'!$F$7:$F$3000,'Energy balance options'!$B$7:$B$3000,HeatGen!R$2,'Energy balance options'!$A$7:$A$3000,HeatGen!$A1691)</f>
        <v>0</v>
      </c>
      <c r="S1691">
        <f>SUMIFS('Energy balance options'!$G$7:$G$3000,'Energy balance options'!$B$7:$B$3000,HeatGen!S$2,'Energy balance options'!$A$7:$A$3000,HeatGen!$A1691)</f>
        <v>0</v>
      </c>
      <c r="T1691">
        <f>SUMIFS('Energy balance options'!$G$7:$G$3000,'Energy balance options'!$B$7:$B$3000,HeatGen!T$2,'Energy balance options'!$A$7:$A$3000,HeatGen!$A1691)</f>
        <v>0</v>
      </c>
      <c r="U1691">
        <f>SUMIFS('Energy balance options'!$G$7:$G$3000,'Energy balance options'!$B$7:$B$3000,HeatGen!U$2,'Energy balance options'!$A$7:$A$3000,HeatGen!$A1691)</f>
        <v>0</v>
      </c>
      <c r="V1691">
        <f>SUMIFS('Energy balance options'!$G$7:$G$3000,'Energy balance options'!$B$7:$B$3000,HeatGen!V$2,'Energy balance options'!$A$7:$A$3000,HeatGen!$A1691)</f>
        <v>0</v>
      </c>
      <c r="W1691">
        <f>SUMIFS('Energy balance options'!$G$7:$G$3000,'Energy balance options'!$B$7:$B$3000,HeatGen!W$2,'Energy balance options'!$A$7:$A$3000,HeatGen!$A1691)</f>
        <v>0</v>
      </c>
      <c r="X1691">
        <f>SUMIFS('Energy balance options'!$G$7:$G$3000,'Energy balance options'!$B$7:$B$3000,HeatGen!X$2,'Energy balance options'!$A$7:$A$3000,HeatGen!$A1691)</f>
        <v>0</v>
      </c>
      <c r="AG1691">
        <f t="shared" si="322"/>
        <v>0</v>
      </c>
      <c r="AH1691">
        <f t="shared" si="323"/>
        <v>0</v>
      </c>
      <c r="AI1691">
        <f t="shared" si="324"/>
        <v>0</v>
      </c>
      <c r="AJ1691">
        <f t="shared" si="325"/>
        <v>0</v>
      </c>
      <c r="AK1691">
        <f t="shared" si="326"/>
        <v>0</v>
      </c>
      <c r="AL1691">
        <f t="shared" si="327"/>
        <v>0</v>
      </c>
      <c r="AM1691">
        <f t="shared" si="328"/>
        <v>0</v>
      </c>
      <c r="AN1691">
        <f t="shared" si="329"/>
        <v>0</v>
      </c>
      <c r="AO1691">
        <f t="shared" si="330"/>
        <v>0</v>
      </c>
    </row>
    <row r="1692" spans="1:41" x14ac:dyDescent="0.2">
      <c r="A1692" s="9">
        <f>'Cost per option'!A1700</f>
        <v>0</v>
      </c>
      <c r="B1692" t="str">
        <f>_xlfn.IFNA(VLOOKUP(A1692,'Energy balance options'!A$7:C$3000,3,FALSE),"")</f>
        <v/>
      </c>
      <c r="C1692">
        <f>SUMIFS('Energy balance options'!$F$7:$F$3000,'Energy balance options'!$B$7:$B$3000,HeatGen!C$2,'Energy balance options'!$A$7:$A$3000,HeatGen!$A1692)</f>
        <v>0</v>
      </c>
      <c r="D1692">
        <f>SUMIFS('Energy balance options'!$F$7:$F$3000,'Energy balance options'!$B$7:$B$3000,HeatGen!D$2,'Energy balance options'!$A$7:$A$3000,HeatGen!$A1692)</f>
        <v>0</v>
      </c>
      <c r="E1692">
        <f>SUMIFS('Energy balance options'!$F$7:$F$3000,'Energy balance options'!$B$7:$B$3000,HeatGen!E$2,'Energy balance options'!$A$7:$A$3000,HeatGen!$A1692)</f>
        <v>0</v>
      </c>
      <c r="F1692">
        <f>SUMIFS('Energy balance options'!$F$7:$F$3000,'Energy balance options'!$B$7:$B$3000,HeatGen!F$2,'Energy balance options'!$A$7:$A$3000,HeatGen!$A1692)</f>
        <v>0</v>
      </c>
      <c r="G1692">
        <f>SUMIFS('Energy balance options'!$F$7:$F$3000,'Energy balance options'!$B$7:$B$3000,HeatGen!G$2,'Energy balance options'!$A$7:$A$3000,HeatGen!$A1692)</f>
        <v>0</v>
      </c>
      <c r="H1692">
        <f>SUMIFS('Energy balance options'!$F$7:$F$3000,'Energy balance options'!$B$7:$B$3000,HeatGen!H$2,'Energy balance options'!$A$7:$A$3000,HeatGen!$A1692)</f>
        <v>0</v>
      </c>
      <c r="I1692">
        <f>SUMIFS('Energy balance options'!$F$7:$F$3000,'Energy balance options'!$B$7:$B$3000,HeatGen!I$2,'Energy balance options'!$A$7:$A$3000,HeatGen!$A1692)</f>
        <v>0</v>
      </c>
      <c r="J1692">
        <f>SUMIFS('Energy balance options'!$F$7:$F$3000,'Energy balance options'!$B$7:$B$3000,HeatGen!J$2,'Energy balance options'!$A$7:$A$3000,HeatGen!$A1692)</f>
        <v>0</v>
      </c>
      <c r="K1692">
        <f>SUMIFS('Energy balance options'!$F$7:$F$3000,'Energy balance options'!$B$7:$B$3000,HeatGen!K$2,'Energy balance options'!$A$7:$A$3000,HeatGen!$A1692)</f>
        <v>0</v>
      </c>
      <c r="L1692">
        <f>SUMIFS('Energy balance options'!$F$7:$F$3000,'Energy balance options'!$B$7:$B$3000,HeatGen!L$2,'Energy balance options'!$A$7:$A$3000,HeatGen!$A1692)</f>
        <v>0</v>
      </c>
      <c r="M1692">
        <f>SUMIFS('Energy balance options'!$F$7:$F$3000,'Energy balance options'!$B$7:$B$3000,HeatGen!M$2,'Energy balance options'!$A$7:$A$3000,HeatGen!$A1692)</f>
        <v>0</v>
      </c>
      <c r="N1692">
        <f>SUMIFS('Energy balance options'!$F$7:$F$3000,'Energy balance options'!$B$7:$B$3000,HeatGen!N$2,'Energy balance options'!$A$7:$A$3000,HeatGen!$A1692)</f>
        <v>0</v>
      </c>
      <c r="P1692">
        <f>SUMIFS('Energy balance options'!$F$7:$F$3000,'Energy balance options'!$B$7:$B$3000,HeatGen!P$2,'Energy balance options'!$A$7:$A$3000,HeatGen!$A1692)</f>
        <v>0</v>
      </c>
      <c r="Q1692">
        <f>SUMIFS('Energy balance options'!$F$7:$F$3000,'Energy balance options'!$B$7:$B$3000,HeatGen!Q$2,'Energy balance options'!$A$7:$A$3000,HeatGen!$A1692)</f>
        <v>0</v>
      </c>
      <c r="R1692">
        <f>SUMIFS('Energy balance options'!$F$7:$F$3000,'Energy balance options'!$B$7:$B$3000,HeatGen!R$2,'Energy balance options'!$A$7:$A$3000,HeatGen!$A1692)</f>
        <v>0</v>
      </c>
      <c r="S1692">
        <f>SUMIFS('Energy balance options'!$G$7:$G$3000,'Energy balance options'!$B$7:$B$3000,HeatGen!S$2,'Energy balance options'!$A$7:$A$3000,HeatGen!$A1692)</f>
        <v>0</v>
      </c>
      <c r="T1692">
        <f>SUMIFS('Energy balance options'!$G$7:$G$3000,'Energy balance options'!$B$7:$B$3000,HeatGen!T$2,'Energy balance options'!$A$7:$A$3000,HeatGen!$A1692)</f>
        <v>0</v>
      </c>
      <c r="U1692">
        <f>SUMIFS('Energy balance options'!$G$7:$G$3000,'Energy balance options'!$B$7:$B$3000,HeatGen!U$2,'Energy balance options'!$A$7:$A$3000,HeatGen!$A1692)</f>
        <v>0</v>
      </c>
      <c r="V1692">
        <f>SUMIFS('Energy balance options'!$G$7:$G$3000,'Energy balance options'!$B$7:$B$3000,HeatGen!V$2,'Energy balance options'!$A$7:$A$3000,HeatGen!$A1692)</f>
        <v>0</v>
      </c>
      <c r="W1692">
        <f>SUMIFS('Energy balance options'!$G$7:$G$3000,'Energy balance options'!$B$7:$B$3000,HeatGen!W$2,'Energy balance options'!$A$7:$A$3000,HeatGen!$A1692)</f>
        <v>0</v>
      </c>
      <c r="X1692">
        <f>SUMIFS('Energy balance options'!$G$7:$G$3000,'Energy balance options'!$B$7:$B$3000,HeatGen!X$2,'Energy balance options'!$A$7:$A$3000,HeatGen!$A1692)</f>
        <v>0</v>
      </c>
      <c r="AG1692">
        <f t="shared" si="322"/>
        <v>0</v>
      </c>
      <c r="AH1692">
        <f t="shared" si="323"/>
        <v>0</v>
      </c>
      <c r="AI1692">
        <f t="shared" si="324"/>
        <v>0</v>
      </c>
      <c r="AJ1692">
        <f t="shared" si="325"/>
        <v>0</v>
      </c>
      <c r="AK1692">
        <f t="shared" si="326"/>
        <v>0</v>
      </c>
      <c r="AL1692">
        <f t="shared" si="327"/>
        <v>0</v>
      </c>
      <c r="AM1692">
        <f t="shared" si="328"/>
        <v>0</v>
      </c>
      <c r="AN1692">
        <f t="shared" si="329"/>
        <v>0</v>
      </c>
      <c r="AO1692">
        <f t="shared" si="330"/>
        <v>0</v>
      </c>
    </row>
    <row r="1693" spans="1:41" x14ac:dyDescent="0.2">
      <c r="A1693" s="9">
        <f>'Cost per option'!A1701</f>
        <v>0</v>
      </c>
      <c r="B1693" t="str">
        <f>_xlfn.IFNA(VLOOKUP(A1693,'Energy balance options'!A$7:C$3000,3,FALSE),"")</f>
        <v/>
      </c>
      <c r="C1693">
        <f>SUMIFS('Energy balance options'!$F$7:$F$3000,'Energy balance options'!$B$7:$B$3000,HeatGen!C$2,'Energy balance options'!$A$7:$A$3000,HeatGen!$A1693)</f>
        <v>0</v>
      </c>
      <c r="D1693">
        <f>SUMIFS('Energy balance options'!$F$7:$F$3000,'Energy balance options'!$B$7:$B$3000,HeatGen!D$2,'Energy balance options'!$A$7:$A$3000,HeatGen!$A1693)</f>
        <v>0</v>
      </c>
      <c r="E1693">
        <f>SUMIFS('Energy balance options'!$F$7:$F$3000,'Energy balance options'!$B$7:$B$3000,HeatGen!E$2,'Energy balance options'!$A$7:$A$3000,HeatGen!$A1693)</f>
        <v>0</v>
      </c>
      <c r="F1693">
        <f>SUMIFS('Energy balance options'!$F$7:$F$3000,'Energy balance options'!$B$7:$B$3000,HeatGen!F$2,'Energy balance options'!$A$7:$A$3000,HeatGen!$A1693)</f>
        <v>0</v>
      </c>
      <c r="G1693">
        <f>SUMIFS('Energy balance options'!$F$7:$F$3000,'Energy balance options'!$B$7:$B$3000,HeatGen!G$2,'Energy balance options'!$A$7:$A$3000,HeatGen!$A1693)</f>
        <v>0</v>
      </c>
      <c r="H1693">
        <f>SUMIFS('Energy balance options'!$F$7:$F$3000,'Energy balance options'!$B$7:$B$3000,HeatGen!H$2,'Energy balance options'!$A$7:$A$3000,HeatGen!$A1693)</f>
        <v>0</v>
      </c>
      <c r="I1693">
        <f>SUMIFS('Energy balance options'!$F$7:$F$3000,'Energy balance options'!$B$7:$B$3000,HeatGen!I$2,'Energy balance options'!$A$7:$A$3000,HeatGen!$A1693)</f>
        <v>0</v>
      </c>
      <c r="J1693">
        <f>SUMIFS('Energy balance options'!$F$7:$F$3000,'Energy balance options'!$B$7:$B$3000,HeatGen!J$2,'Energy balance options'!$A$7:$A$3000,HeatGen!$A1693)</f>
        <v>0</v>
      </c>
      <c r="K1693">
        <f>SUMIFS('Energy balance options'!$F$7:$F$3000,'Energy balance options'!$B$7:$B$3000,HeatGen!K$2,'Energy balance options'!$A$7:$A$3000,HeatGen!$A1693)</f>
        <v>0</v>
      </c>
      <c r="L1693">
        <f>SUMIFS('Energy balance options'!$F$7:$F$3000,'Energy balance options'!$B$7:$B$3000,HeatGen!L$2,'Energy balance options'!$A$7:$A$3000,HeatGen!$A1693)</f>
        <v>0</v>
      </c>
      <c r="M1693">
        <f>SUMIFS('Energy balance options'!$F$7:$F$3000,'Energy balance options'!$B$7:$B$3000,HeatGen!M$2,'Energy balance options'!$A$7:$A$3000,HeatGen!$A1693)</f>
        <v>0</v>
      </c>
      <c r="N1693">
        <f>SUMIFS('Energy balance options'!$F$7:$F$3000,'Energy balance options'!$B$7:$B$3000,HeatGen!N$2,'Energy balance options'!$A$7:$A$3000,HeatGen!$A1693)</f>
        <v>0</v>
      </c>
      <c r="P1693">
        <f>SUMIFS('Energy balance options'!$F$7:$F$3000,'Energy balance options'!$B$7:$B$3000,HeatGen!P$2,'Energy balance options'!$A$7:$A$3000,HeatGen!$A1693)</f>
        <v>0</v>
      </c>
      <c r="Q1693">
        <f>SUMIFS('Energy balance options'!$F$7:$F$3000,'Energy balance options'!$B$7:$B$3000,HeatGen!Q$2,'Energy balance options'!$A$7:$A$3000,HeatGen!$A1693)</f>
        <v>0</v>
      </c>
      <c r="R1693">
        <f>SUMIFS('Energy balance options'!$F$7:$F$3000,'Energy balance options'!$B$7:$B$3000,HeatGen!R$2,'Energy balance options'!$A$7:$A$3000,HeatGen!$A1693)</f>
        <v>0</v>
      </c>
      <c r="S1693">
        <f>SUMIFS('Energy balance options'!$G$7:$G$3000,'Energy balance options'!$B$7:$B$3000,HeatGen!S$2,'Energy balance options'!$A$7:$A$3000,HeatGen!$A1693)</f>
        <v>0</v>
      </c>
      <c r="T1693">
        <f>SUMIFS('Energy balance options'!$G$7:$G$3000,'Energy balance options'!$B$7:$B$3000,HeatGen!T$2,'Energy balance options'!$A$7:$A$3000,HeatGen!$A1693)</f>
        <v>0</v>
      </c>
      <c r="U1693">
        <f>SUMIFS('Energy balance options'!$G$7:$G$3000,'Energy balance options'!$B$7:$B$3000,HeatGen!U$2,'Energy balance options'!$A$7:$A$3000,HeatGen!$A1693)</f>
        <v>0</v>
      </c>
      <c r="V1693">
        <f>SUMIFS('Energy balance options'!$G$7:$G$3000,'Energy balance options'!$B$7:$B$3000,HeatGen!V$2,'Energy balance options'!$A$7:$A$3000,HeatGen!$A1693)</f>
        <v>0</v>
      </c>
      <c r="W1693">
        <f>SUMIFS('Energy balance options'!$G$7:$G$3000,'Energy balance options'!$B$7:$B$3000,HeatGen!W$2,'Energy balance options'!$A$7:$A$3000,HeatGen!$A1693)</f>
        <v>0</v>
      </c>
      <c r="X1693">
        <f>SUMIFS('Energy balance options'!$G$7:$G$3000,'Energy balance options'!$B$7:$B$3000,HeatGen!X$2,'Energy balance options'!$A$7:$A$3000,HeatGen!$A1693)</f>
        <v>0</v>
      </c>
      <c r="AG1693">
        <f t="shared" si="322"/>
        <v>0</v>
      </c>
      <c r="AH1693">
        <f t="shared" si="323"/>
        <v>0</v>
      </c>
      <c r="AI1693">
        <f t="shared" si="324"/>
        <v>0</v>
      </c>
      <c r="AJ1693">
        <f t="shared" si="325"/>
        <v>0</v>
      </c>
      <c r="AK1693">
        <f t="shared" si="326"/>
        <v>0</v>
      </c>
      <c r="AL1693">
        <f t="shared" si="327"/>
        <v>0</v>
      </c>
      <c r="AM1693">
        <f t="shared" si="328"/>
        <v>0</v>
      </c>
      <c r="AN1693">
        <f t="shared" si="329"/>
        <v>0</v>
      </c>
      <c r="AO1693">
        <f t="shared" si="330"/>
        <v>0</v>
      </c>
    </row>
    <row r="1694" spans="1:41" x14ac:dyDescent="0.2">
      <c r="A1694" s="9">
        <f>'Cost per option'!A1702</f>
        <v>0</v>
      </c>
      <c r="B1694" t="str">
        <f>_xlfn.IFNA(VLOOKUP(A1694,'Energy balance options'!A$7:C$3000,3,FALSE),"")</f>
        <v/>
      </c>
      <c r="C1694">
        <f>SUMIFS('Energy balance options'!$F$7:$F$3000,'Energy balance options'!$B$7:$B$3000,HeatGen!C$2,'Energy balance options'!$A$7:$A$3000,HeatGen!$A1694)</f>
        <v>0</v>
      </c>
      <c r="D1694">
        <f>SUMIFS('Energy balance options'!$F$7:$F$3000,'Energy balance options'!$B$7:$B$3000,HeatGen!D$2,'Energy balance options'!$A$7:$A$3000,HeatGen!$A1694)</f>
        <v>0</v>
      </c>
      <c r="E1694">
        <f>SUMIFS('Energy balance options'!$F$7:$F$3000,'Energy balance options'!$B$7:$B$3000,HeatGen!E$2,'Energy balance options'!$A$7:$A$3000,HeatGen!$A1694)</f>
        <v>0</v>
      </c>
      <c r="F1694">
        <f>SUMIFS('Energy balance options'!$F$7:$F$3000,'Energy balance options'!$B$7:$B$3000,HeatGen!F$2,'Energy balance options'!$A$7:$A$3000,HeatGen!$A1694)</f>
        <v>0</v>
      </c>
      <c r="G1694">
        <f>SUMIFS('Energy balance options'!$F$7:$F$3000,'Energy balance options'!$B$7:$B$3000,HeatGen!G$2,'Energy balance options'!$A$7:$A$3000,HeatGen!$A1694)</f>
        <v>0</v>
      </c>
      <c r="H1694">
        <f>SUMIFS('Energy balance options'!$F$7:$F$3000,'Energy balance options'!$B$7:$B$3000,HeatGen!H$2,'Energy balance options'!$A$7:$A$3000,HeatGen!$A1694)</f>
        <v>0</v>
      </c>
      <c r="I1694">
        <f>SUMIFS('Energy balance options'!$F$7:$F$3000,'Energy balance options'!$B$7:$B$3000,HeatGen!I$2,'Energy balance options'!$A$7:$A$3000,HeatGen!$A1694)</f>
        <v>0</v>
      </c>
      <c r="J1694">
        <f>SUMIFS('Energy balance options'!$F$7:$F$3000,'Energy balance options'!$B$7:$B$3000,HeatGen!J$2,'Energy balance options'!$A$7:$A$3000,HeatGen!$A1694)</f>
        <v>0</v>
      </c>
      <c r="K1694">
        <f>SUMIFS('Energy balance options'!$F$7:$F$3000,'Energy balance options'!$B$7:$B$3000,HeatGen!K$2,'Energy balance options'!$A$7:$A$3000,HeatGen!$A1694)</f>
        <v>0</v>
      </c>
      <c r="L1694">
        <f>SUMIFS('Energy balance options'!$F$7:$F$3000,'Energy balance options'!$B$7:$B$3000,HeatGen!L$2,'Energy balance options'!$A$7:$A$3000,HeatGen!$A1694)</f>
        <v>0</v>
      </c>
      <c r="M1694">
        <f>SUMIFS('Energy balance options'!$F$7:$F$3000,'Energy balance options'!$B$7:$B$3000,HeatGen!M$2,'Energy balance options'!$A$7:$A$3000,HeatGen!$A1694)</f>
        <v>0</v>
      </c>
      <c r="N1694">
        <f>SUMIFS('Energy balance options'!$F$7:$F$3000,'Energy balance options'!$B$7:$B$3000,HeatGen!N$2,'Energy balance options'!$A$7:$A$3000,HeatGen!$A1694)</f>
        <v>0</v>
      </c>
      <c r="P1694">
        <f>SUMIFS('Energy balance options'!$F$7:$F$3000,'Energy balance options'!$B$7:$B$3000,HeatGen!P$2,'Energy balance options'!$A$7:$A$3000,HeatGen!$A1694)</f>
        <v>0</v>
      </c>
      <c r="Q1694">
        <f>SUMIFS('Energy balance options'!$F$7:$F$3000,'Energy balance options'!$B$7:$B$3000,HeatGen!Q$2,'Energy balance options'!$A$7:$A$3000,HeatGen!$A1694)</f>
        <v>0</v>
      </c>
      <c r="R1694">
        <f>SUMIFS('Energy balance options'!$F$7:$F$3000,'Energy balance options'!$B$7:$B$3000,HeatGen!R$2,'Energy balance options'!$A$7:$A$3000,HeatGen!$A1694)</f>
        <v>0</v>
      </c>
      <c r="S1694">
        <f>SUMIFS('Energy balance options'!$G$7:$G$3000,'Energy balance options'!$B$7:$B$3000,HeatGen!S$2,'Energy balance options'!$A$7:$A$3000,HeatGen!$A1694)</f>
        <v>0</v>
      </c>
      <c r="T1694">
        <f>SUMIFS('Energy balance options'!$G$7:$G$3000,'Energy balance options'!$B$7:$B$3000,HeatGen!T$2,'Energy balance options'!$A$7:$A$3000,HeatGen!$A1694)</f>
        <v>0</v>
      </c>
      <c r="U1694">
        <f>SUMIFS('Energy balance options'!$G$7:$G$3000,'Energy balance options'!$B$7:$B$3000,HeatGen!U$2,'Energy balance options'!$A$7:$A$3000,HeatGen!$A1694)</f>
        <v>0</v>
      </c>
      <c r="V1694">
        <f>SUMIFS('Energy balance options'!$G$7:$G$3000,'Energy balance options'!$B$7:$B$3000,HeatGen!V$2,'Energy balance options'!$A$7:$A$3000,HeatGen!$A1694)</f>
        <v>0</v>
      </c>
      <c r="W1694">
        <f>SUMIFS('Energy balance options'!$G$7:$G$3000,'Energy balance options'!$B$7:$B$3000,HeatGen!W$2,'Energy balance options'!$A$7:$A$3000,HeatGen!$A1694)</f>
        <v>0</v>
      </c>
      <c r="X1694">
        <f>SUMIFS('Energy balance options'!$G$7:$G$3000,'Energy balance options'!$B$7:$B$3000,HeatGen!X$2,'Energy balance options'!$A$7:$A$3000,HeatGen!$A1694)</f>
        <v>0</v>
      </c>
      <c r="AG1694">
        <f t="shared" si="322"/>
        <v>0</v>
      </c>
      <c r="AH1694">
        <f t="shared" si="323"/>
        <v>0</v>
      </c>
      <c r="AI1694">
        <f t="shared" si="324"/>
        <v>0</v>
      </c>
      <c r="AJ1694">
        <f t="shared" si="325"/>
        <v>0</v>
      </c>
      <c r="AK1694">
        <f t="shared" si="326"/>
        <v>0</v>
      </c>
      <c r="AL1694">
        <f t="shared" si="327"/>
        <v>0</v>
      </c>
      <c r="AM1694">
        <f t="shared" si="328"/>
        <v>0</v>
      </c>
      <c r="AN1694">
        <f t="shared" si="329"/>
        <v>0</v>
      </c>
      <c r="AO1694">
        <f t="shared" si="330"/>
        <v>0</v>
      </c>
    </row>
    <row r="1695" spans="1:41" x14ac:dyDescent="0.2">
      <c r="A1695" s="9">
        <f>'Cost per option'!A1703</f>
        <v>0</v>
      </c>
      <c r="B1695" t="str">
        <f>_xlfn.IFNA(VLOOKUP(A1695,'Energy balance options'!A$7:C$3000,3,FALSE),"")</f>
        <v/>
      </c>
      <c r="C1695">
        <f>SUMIFS('Energy balance options'!$F$7:$F$3000,'Energy balance options'!$B$7:$B$3000,HeatGen!C$2,'Energy balance options'!$A$7:$A$3000,HeatGen!$A1695)</f>
        <v>0</v>
      </c>
      <c r="D1695">
        <f>SUMIFS('Energy balance options'!$F$7:$F$3000,'Energy balance options'!$B$7:$B$3000,HeatGen!D$2,'Energy balance options'!$A$7:$A$3000,HeatGen!$A1695)</f>
        <v>0</v>
      </c>
      <c r="E1695">
        <f>SUMIFS('Energy balance options'!$F$7:$F$3000,'Energy balance options'!$B$7:$B$3000,HeatGen!E$2,'Energy balance options'!$A$7:$A$3000,HeatGen!$A1695)</f>
        <v>0</v>
      </c>
      <c r="F1695">
        <f>SUMIFS('Energy balance options'!$F$7:$F$3000,'Energy balance options'!$B$7:$B$3000,HeatGen!F$2,'Energy balance options'!$A$7:$A$3000,HeatGen!$A1695)</f>
        <v>0</v>
      </c>
      <c r="G1695">
        <f>SUMIFS('Energy balance options'!$F$7:$F$3000,'Energy balance options'!$B$7:$B$3000,HeatGen!G$2,'Energy balance options'!$A$7:$A$3000,HeatGen!$A1695)</f>
        <v>0</v>
      </c>
      <c r="H1695">
        <f>SUMIFS('Energy balance options'!$F$7:$F$3000,'Energy balance options'!$B$7:$B$3000,HeatGen!H$2,'Energy balance options'!$A$7:$A$3000,HeatGen!$A1695)</f>
        <v>0</v>
      </c>
      <c r="I1695">
        <f>SUMIFS('Energy balance options'!$F$7:$F$3000,'Energy balance options'!$B$7:$B$3000,HeatGen!I$2,'Energy balance options'!$A$7:$A$3000,HeatGen!$A1695)</f>
        <v>0</v>
      </c>
      <c r="J1695">
        <f>SUMIFS('Energy balance options'!$F$7:$F$3000,'Energy balance options'!$B$7:$B$3000,HeatGen!J$2,'Energy balance options'!$A$7:$A$3000,HeatGen!$A1695)</f>
        <v>0</v>
      </c>
      <c r="K1695">
        <f>SUMIFS('Energy balance options'!$F$7:$F$3000,'Energy balance options'!$B$7:$B$3000,HeatGen!K$2,'Energy balance options'!$A$7:$A$3000,HeatGen!$A1695)</f>
        <v>0</v>
      </c>
      <c r="L1695">
        <f>SUMIFS('Energy balance options'!$F$7:$F$3000,'Energy balance options'!$B$7:$B$3000,HeatGen!L$2,'Energy balance options'!$A$7:$A$3000,HeatGen!$A1695)</f>
        <v>0</v>
      </c>
      <c r="M1695">
        <f>SUMIFS('Energy balance options'!$F$7:$F$3000,'Energy balance options'!$B$7:$B$3000,HeatGen!M$2,'Energy balance options'!$A$7:$A$3000,HeatGen!$A1695)</f>
        <v>0</v>
      </c>
      <c r="N1695">
        <f>SUMIFS('Energy balance options'!$F$7:$F$3000,'Energy balance options'!$B$7:$B$3000,HeatGen!N$2,'Energy balance options'!$A$7:$A$3000,HeatGen!$A1695)</f>
        <v>0</v>
      </c>
      <c r="P1695">
        <f>SUMIFS('Energy balance options'!$F$7:$F$3000,'Energy balance options'!$B$7:$B$3000,HeatGen!P$2,'Energy balance options'!$A$7:$A$3000,HeatGen!$A1695)</f>
        <v>0</v>
      </c>
      <c r="Q1695">
        <f>SUMIFS('Energy balance options'!$F$7:$F$3000,'Energy balance options'!$B$7:$B$3000,HeatGen!Q$2,'Energy balance options'!$A$7:$A$3000,HeatGen!$A1695)</f>
        <v>0</v>
      </c>
      <c r="R1695">
        <f>SUMIFS('Energy balance options'!$F$7:$F$3000,'Energy balance options'!$B$7:$B$3000,HeatGen!R$2,'Energy balance options'!$A$7:$A$3000,HeatGen!$A1695)</f>
        <v>0</v>
      </c>
      <c r="S1695">
        <f>SUMIFS('Energy balance options'!$G$7:$G$3000,'Energy balance options'!$B$7:$B$3000,HeatGen!S$2,'Energy balance options'!$A$7:$A$3000,HeatGen!$A1695)</f>
        <v>0</v>
      </c>
      <c r="T1695">
        <f>SUMIFS('Energy balance options'!$G$7:$G$3000,'Energy balance options'!$B$7:$B$3000,HeatGen!T$2,'Energy balance options'!$A$7:$A$3000,HeatGen!$A1695)</f>
        <v>0</v>
      </c>
      <c r="U1695">
        <f>SUMIFS('Energy balance options'!$G$7:$G$3000,'Energy balance options'!$B$7:$B$3000,HeatGen!U$2,'Energy balance options'!$A$7:$A$3000,HeatGen!$A1695)</f>
        <v>0</v>
      </c>
      <c r="V1695">
        <f>SUMIFS('Energy balance options'!$G$7:$G$3000,'Energy balance options'!$B$7:$B$3000,HeatGen!V$2,'Energy balance options'!$A$7:$A$3000,HeatGen!$A1695)</f>
        <v>0</v>
      </c>
      <c r="W1695">
        <f>SUMIFS('Energy balance options'!$G$7:$G$3000,'Energy balance options'!$B$7:$B$3000,HeatGen!W$2,'Energy balance options'!$A$7:$A$3000,HeatGen!$A1695)</f>
        <v>0</v>
      </c>
      <c r="X1695">
        <f>SUMIFS('Energy balance options'!$G$7:$G$3000,'Energy balance options'!$B$7:$B$3000,HeatGen!X$2,'Energy balance options'!$A$7:$A$3000,HeatGen!$A1695)</f>
        <v>0</v>
      </c>
      <c r="AG1695">
        <f t="shared" si="322"/>
        <v>0</v>
      </c>
      <c r="AH1695">
        <f t="shared" si="323"/>
        <v>0</v>
      </c>
      <c r="AI1695">
        <f t="shared" si="324"/>
        <v>0</v>
      </c>
      <c r="AJ1695">
        <f t="shared" si="325"/>
        <v>0</v>
      </c>
      <c r="AK1695">
        <f t="shared" si="326"/>
        <v>0</v>
      </c>
      <c r="AL1695">
        <f t="shared" si="327"/>
        <v>0</v>
      </c>
      <c r="AM1695">
        <f t="shared" si="328"/>
        <v>0</v>
      </c>
      <c r="AN1695">
        <f t="shared" si="329"/>
        <v>0</v>
      </c>
      <c r="AO1695">
        <f t="shared" si="330"/>
        <v>0</v>
      </c>
    </row>
    <row r="1696" spans="1:41" x14ac:dyDescent="0.2">
      <c r="A1696" s="9">
        <f>'Cost per option'!A1704</f>
        <v>0</v>
      </c>
      <c r="B1696" t="str">
        <f>_xlfn.IFNA(VLOOKUP(A1696,'Energy balance options'!A$7:C$3000,3,FALSE),"")</f>
        <v/>
      </c>
      <c r="C1696">
        <f>SUMIFS('Energy balance options'!$F$7:$F$3000,'Energy balance options'!$B$7:$B$3000,HeatGen!C$2,'Energy balance options'!$A$7:$A$3000,HeatGen!$A1696)</f>
        <v>0</v>
      </c>
      <c r="D1696">
        <f>SUMIFS('Energy balance options'!$F$7:$F$3000,'Energy balance options'!$B$7:$B$3000,HeatGen!D$2,'Energy balance options'!$A$7:$A$3000,HeatGen!$A1696)</f>
        <v>0</v>
      </c>
      <c r="E1696">
        <f>SUMIFS('Energy balance options'!$F$7:$F$3000,'Energy balance options'!$B$7:$B$3000,HeatGen!E$2,'Energy balance options'!$A$7:$A$3000,HeatGen!$A1696)</f>
        <v>0</v>
      </c>
      <c r="F1696">
        <f>SUMIFS('Energy balance options'!$F$7:$F$3000,'Energy balance options'!$B$7:$B$3000,HeatGen!F$2,'Energy balance options'!$A$7:$A$3000,HeatGen!$A1696)</f>
        <v>0</v>
      </c>
      <c r="G1696">
        <f>SUMIFS('Energy balance options'!$F$7:$F$3000,'Energy balance options'!$B$7:$B$3000,HeatGen!G$2,'Energy balance options'!$A$7:$A$3000,HeatGen!$A1696)</f>
        <v>0</v>
      </c>
      <c r="H1696">
        <f>SUMIFS('Energy balance options'!$F$7:$F$3000,'Energy balance options'!$B$7:$B$3000,HeatGen!H$2,'Energy balance options'!$A$7:$A$3000,HeatGen!$A1696)</f>
        <v>0</v>
      </c>
      <c r="I1696">
        <f>SUMIFS('Energy balance options'!$F$7:$F$3000,'Energy balance options'!$B$7:$B$3000,HeatGen!I$2,'Energy balance options'!$A$7:$A$3000,HeatGen!$A1696)</f>
        <v>0</v>
      </c>
      <c r="J1696">
        <f>SUMIFS('Energy balance options'!$F$7:$F$3000,'Energy balance options'!$B$7:$B$3000,HeatGen!J$2,'Energy balance options'!$A$7:$A$3000,HeatGen!$A1696)</f>
        <v>0</v>
      </c>
      <c r="K1696">
        <f>SUMIFS('Energy balance options'!$F$7:$F$3000,'Energy balance options'!$B$7:$B$3000,HeatGen!K$2,'Energy balance options'!$A$7:$A$3000,HeatGen!$A1696)</f>
        <v>0</v>
      </c>
      <c r="L1696">
        <f>SUMIFS('Energy balance options'!$F$7:$F$3000,'Energy balance options'!$B$7:$B$3000,HeatGen!L$2,'Energy balance options'!$A$7:$A$3000,HeatGen!$A1696)</f>
        <v>0</v>
      </c>
      <c r="M1696">
        <f>SUMIFS('Energy balance options'!$F$7:$F$3000,'Energy balance options'!$B$7:$B$3000,HeatGen!M$2,'Energy balance options'!$A$7:$A$3000,HeatGen!$A1696)</f>
        <v>0</v>
      </c>
      <c r="N1696">
        <f>SUMIFS('Energy balance options'!$F$7:$F$3000,'Energy balance options'!$B$7:$B$3000,HeatGen!N$2,'Energy balance options'!$A$7:$A$3000,HeatGen!$A1696)</f>
        <v>0</v>
      </c>
      <c r="P1696">
        <f>SUMIFS('Energy balance options'!$F$7:$F$3000,'Energy balance options'!$B$7:$B$3000,HeatGen!P$2,'Energy balance options'!$A$7:$A$3000,HeatGen!$A1696)</f>
        <v>0</v>
      </c>
      <c r="Q1696">
        <f>SUMIFS('Energy balance options'!$F$7:$F$3000,'Energy balance options'!$B$7:$B$3000,HeatGen!Q$2,'Energy balance options'!$A$7:$A$3000,HeatGen!$A1696)</f>
        <v>0</v>
      </c>
      <c r="R1696">
        <f>SUMIFS('Energy balance options'!$F$7:$F$3000,'Energy balance options'!$B$7:$B$3000,HeatGen!R$2,'Energy balance options'!$A$7:$A$3000,HeatGen!$A1696)</f>
        <v>0</v>
      </c>
      <c r="S1696">
        <f>SUMIFS('Energy balance options'!$G$7:$G$3000,'Energy balance options'!$B$7:$B$3000,HeatGen!S$2,'Energy balance options'!$A$7:$A$3000,HeatGen!$A1696)</f>
        <v>0</v>
      </c>
      <c r="T1696">
        <f>SUMIFS('Energy balance options'!$G$7:$G$3000,'Energy balance options'!$B$7:$B$3000,HeatGen!T$2,'Energy balance options'!$A$7:$A$3000,HeatGen!$A1696)</f>
        <v>0</v>
      </c>
      <c r="U1696">
        <f>SUMIFS('Energy balance options'!$G$7:$G$3000,'Energy balance options'!$B$7:$B$3000,HeatGen!U$2,'Energy balance options'!$A$7:$A$3000,HeatGen!$A1696)</f>
        <v>0</v>
      </c>
      <c r="V1696">
        <f>SUMIFS('Energy balance options'!$G$7:$G$3000,'Energy balance options'!$B$7:$B$3000,HeatGen!V$2,'Energy balance options'!$A$7:$A$3000,HeatGen!$A1696)</f>
        <v>0</v>
      </c>
      <c r="W1696">
        <f>SUMIFS('Energy balance options'!$G$7:$G$3000,'Energy balance options'!$B$7:$B$3000,HeatGen!W$2,'Energy balance options'!$A$7:$A$3000,HeatGen!$A1696)</f>
        <v>0</v>
      </c>
      <c r="X1696">
        <f>SUMIFS('Energy balance options'!$G$7:$G$3000,'Energy balance options'!$B$7:$B$3000,HeatGen!X$2,'Energy balance options'!$A$7:$A$3000,HeatGen!$A1696)</f>
        <v>0</v>
      </c>
      <c r="AG1696">
        <f t="shared" si="322"/>
        <v>0</v>
      </c>
      <c r="AH1696">
        <f t="shared" si="323"/>
        <v>0</v>
      </c>
      <c r="AI1696">
        <f t="shared" si="324"/>
        <v>0</v>
      </c>
      <c r="AJ1696">
        <f t="shared" si="325"/>
        <v>0</v>
      </c>
      <c r="AK1696">
        <f t="shared" si="326"/>
        <v>0</v>
      </c>
      <c r="AL1696">
        <f t="shared" si="327"/>
        <v>0</v>
      </c>
      <c r="AM1696">
        <f t="shared" si="328"/>
        <v>0</v>
      </c>
      <c r="AN1696">
        <f t="shared" si="329"/>
        <v>0</v>
      </c>
      <c r="AO1696">
        <f t="shared" si="330"/>
        <v>0</v>
      </c>
    </row>
    <row r="1697" spans="1:41" x14ac:dyDescent="0.2">
      <c r="A1697" s="9">
        <f>'Cost per option'!A1705</f>
        <v>0</v>
      </c>
      <c r="B1697" t="str">
        <f>_xlfn.IFNA(VLOOKUP(A1697,'Energy balance options'!A$7:C$3000,3,FALSE),"")</f>
        <v/>
      </c>
      <c r="C1697">
        <f>SUMIFS('Energy balance options'!$F$7:$F$3000,'Energy balance options'!$B$7:$B$3000,HeatGen!C$2,'Energy balance options'!$A$7:$A$3000,HeatGen!$A1697)</f>
        <v>0</v>
      </c>
      <c r="D1697">
        <f>SUMIFS('Energy balance options'!$F$7:$F$3000,'Energy balance options'!$B$7:$B$3000,HeatGen!D$2,'Energy balance options'!$A$7:$A$3000,HeatGen!$A1697)</f>
        <v>0</v>
      </c>
      <c r="E1697">
        <f>SUMIFS('Energy balance options'!$F$7:$F$3000,'Energy balance options'!$B$7:$B$3000,HeatGen!E$2,'Energy balance options'!$A$7:$A$3000,HeatGen!$A1697)</f>
        <v>0</v>
      </c>
      <c r="F1697">
        <f>SUMIFS('Energy balance options'!$F$7:$F$3000,'Energy balance options'!$B$7:$B$3000,HeatGen!F$2,'Energy balance options'!$A$7:$A$3000,HeatGen!$A1697)</f>
        <v>0</v>
      </c>
      <c r="G1697">
        <f>SUMIFS('Energy balance options'!$F$7:$F$3000,'Energy balance options'!$B$7:$B$3000,HeatGen!G$2,'Energy balance options'!$A$7:$A$3000,HeatGen!$A1697)</f>
        <v>0</v>
      </c>
      <c r="H1697">
        <f>SUMIFS('Energy balance options'!$F$7:$F$3000,'Energy balance options'!$B$7:$B$3000,HeatGen!H$2,'Energy balance options'!$A$7:$A$3000,HeatGen!$A1697)</f>
        <v>0</v>
      </c>
      <c r="I1697">
        <f>SUMIFS('Energy balance options'!$F$7:$F$3000,'Energy balance options'!$B$7:$B$3000,HeatGen!I$2,'Energy balance options'!$A$7:$A$3000,HeatGen!$A1697)</f>
        <v>0</v>
      </c>
      <c r="J1697">
        <f>SUMIFS('Energy balance options'!$F$7:$F$3000,'Energy balance options'!$B$7:$B$3000,HeatGen!J$2,'Energy balance options'!$A$7:$A$3000,HeatGen!$A1697)</f>
        <v>0</v>
      </c>
      <c r="K1697">
        <f>SUMIFS('Energy balance options'!$F$7:$F$3000,'Energy balance options'!$B$7:$B$3000,HeatGen!K$2,'Energy balance options'!$A$7:$A$3000,HeatGen!$A1697)</f>
        <v>0</v>
      </c>
      <c r="L1697">
        <f>SUMIFS('Energy balance options'!$F$7:$F$3000,'Energy balance options'!$B$7:$B$3000,HeatGen!L$2,'Energy balance options'!$A$7:$A$3000,HeatGen!$A1697)</f>
        <v>0</v>
      </c>
      <c r="M1697">
        <f>SUMIFS('Energy balance options'!$F$7:$F$3000,'Energy balance options'!$B$7:$B$3000,HeatGen!M$2,'Energy balance options'!$A$7:$A$3000,HeatGen!$A1697)</f>
        <v>0</v>
      </c>
      <c r="N1697">
        <f>SUMIFS('Energy balance options'!$F$7:$F$3000,'Energy balance options'!$B$7:$B$3000,HeatGen!N$2,'Energy balance options'!$A$7:$A$3000,HeatGen!$A1697)</f>
        <v>0</v>
      </c>
      <c r="P1697">
        <f>SUMIFS('Energy balance options'!$F$7:$F$3000,'Energy balance options'!$B$7:$B$3000,HeatGen!P$2,'Energy balance options'!$A$7:$A$3000,HeatGen!$A1697)</f>
        <v>0</v>
      </c>
      <c r="Q1697">
        <f>SUMIFS('Energy balance options'!$F$7:$F$3000,'Energy balance options'!$B$7:$B$3000,HeatGen!Q$2,'Energy balance options'!$A$7:$A$3000,HeatGen!$A1697)</f>
        <v>0</v>
      </c>
      <c r="R1697">
        <f>SUMIFS('Energy balance options'!$F$7:$F$3000,'Energy balance options'!$B$7:$B$3000,HeatGen!R$2,'Energy balance options'!$A$7:$A$3000,HeatGen!$A1697)</f>
        <v>0</v>
      </c>
      <c r="S1697">
        <f>SUMIFS('Energy balance options'!$G$7:$G$3000,'Energy balance options'!$B$7:$B$3000,HeatGen!S$2,'Energy balance options'!$A$7:$A$3000,HeatGen!$A1697)</f>
        <v>0</v>
      </c>
      <c r="T1697">
        <f>SUMIFS('Energy balance options'!$G$7:$G$3000,'Energy balance options'!$B$7:$B$3000,HeatGen!T$2,'Energy balance options'!$A$7:$A$3000,HeatGen!$A1697)</f>
        <v>0</v>
      </c>
      <c r="U1697">
        <f>SUMIFS('Energy balance options'!$G$7:$G$3000,'Energy balance options'!$B$7:$B$3000,HeatGen!U$2,'Energy balance options'!$A$7:$A$3000,HeatGen!$A1697)</f>
        <v>0</v>
      </c>
      <c r="V1697">
        <f>SUMIFS('Energy balance options'!$G$7:$G$3000,'Energy balance options'!$B$7:$B$3000,HeatGen!V$2,'Energy balance options'!$A$7:$A$3000,HeatGen!$A1697)</f>
        <v>0</v>
      </c>
      <c r="W1697">
        <f>SUMIFS('Energy balance options'!$G$7:$G$3000,'Energy balance options'!$B$7:$B$3000,HeatGen!W$2,'Energy balance options'!$A$7:$A$3000,HeatGen!$A1697)</f>
        <v>0</v>
      </c>
      <c r="X1697">
        <f>SUMIFS('Energy balance options'!$G$7:$G$3000,'Energy balance options'!$B$7:$B$3000,HeatGen!X$2,'Energy balance options'!$A$7:$A$3000,HeatGen!$A1697)</f>
        <v>0</v>
      </c>
      <c r="AG1697">
        <f t="shared" si="322"/>
        <v>0</v>
      </c>
      <c r="AH1697">
        <f t="shared" si="323"/>
        <v>0</v>
      </c>
      <c r="AI1697">
        <f t="shared" si="324"/>
        <v>0</v>
      </c>
      <c r="AJ1697">
        <f t="shared" si="325"/>
        <v>0</v>
      </c>
      <c r="AK1697">
        <f t="shared" si="326"/>
        <v>0</v>
      </c>
      <c r="AL1697">
        <f t="shared" si="327"/>
        <v>0</v>
      </c>
      <c r="AM1697">
        <f t="shared" si="328"/>
        <v>0</v>
      </c>
      <c r="AN1697">
        <f t="shared" si="329"/>
        <v>0</v>
      </c>
      <c r="AO1697">
        <f t="shared" si="330"/>
        <v>0</v>
      </c>
    </row>
    <row r="1698" spans="1:41" x14ac:dyDescent="0.2">
      <c r="A1698" s="9">
        <f>'Cost per option'!A1706</f>
        <v>0</v>
      </c>
      <c r="B1698" t="str">
        <f>_xlfn.IFNA(VLOOKUP(A1698,'Energy balance options'!A$7:C$3000,3,FALSE),"")</f>
        <v/>
      </c>
      <c r="C1698">
        <f>SUMIFS('Energy balance options'!$F$7:$F$3000,'Energy balance options'!$B$7:$B$3000,HeatGen!C$2,'Energy balance options'!$A$7:$A$3000,HeatGen!$A1698)</f>
        <v>0</v>
      </c>
      <c r="D1698">
        <f>SUMIFS('Energy balance options'!$F$7:$F$3000,'Energy balance options'!$B$7:$B$3000,HeatGen!D$2,'Energy balance options'!$A$7:$A$3000,HeatGen!$A1698)</f>
        <v>0</v>
      </c>
      <c r="E1698">
        <f>SUMIFS('Energy balance options'!$F$7:$F$3000,'Energy balance options'!$B$7:$B$3000,HeatGen!E$2,'Energy balance options'!$A$7:$A$3000,HeatGen!$A1698)</f>
        <v>0</v>
      </c>
      <c r="F1698">
        <f>SUMIFS('Energy balance options'!$F$7:$F$3000,'Energy balance options'!$B$7:$B$3000,HeatGen!F$2,'Energy balance options'!$A$7:$A$3000,HeatGen!$A1698)</f>
        <v>0</v>
      </c>
      <c r="G1698">
        <f>SUMIFS('Energy balance options'!$F$7:$F$3000,'Energy balance options'!$B$7:$B$3000,HeatGen!G$2,'Energy balance options'!$A$7:$A$3000,HeatGen!$A1698)</f>
        <v>0</v>
      </c>
      <c r="H1698">
        <f>SUMIFS('Energy balance options'!$F$7:$F$3000,'Energy balance options'!$B$7:$B$3000,HeatGen!H$2,'Energy balance options'!$A$7:$A$3000,HeatGen!$A1698)</f>
        <v>0</v>
      </c>
      <c r="I1698">
        <f>SUMIFS('Energy balance options'!$F$7:$F$3000,'Energy balance options'!$B$7:$B$3000,HeatGen!I$2,'Energy balance options'!$A$7:$A$3000,HeatGen!$A1698)</f>
        <v>0</v>
      </c>
      <c r="J1698">
        <f>SUMIFS('Energy balance options'!$F$7:$F$3000,'Energy balance options'!$B$7:$B$3000,HeatGen!J$2,'Energy balance options'!$A$7:$A$3000,HeatGen!$A1698)</f>
        <v>0</v>
      </c>
      <c r="K1698">
        <f>SUMIFS('Energy balance options'!$F$7:$F$3000,'Energy balance options'!$B$7:$B$3000,HeatGen!K$2,'Energy balance options'!$A$7:$A$3000,HeatGen!$A1698)</f>
        <v>0</v>
      </c>
      <c r="L1698">
        <f>SUMIFS('Energy balance options'!$F$7:$F$3000,'Energy balance options'!$B$7:$B$3000,HeatGen!L$2,'Energy balance options'!$A$7:$A$3000,HeatGen!$A1698)</f>
        <v>0</v>
      </c>
      <c r="M1698">
        <f>SUMIFS('Energy balance options'!$F$7:$F$3000,'Energy balance options'!$B$7:$B$3000,HeatGen!M$2,'Energy balance options'!$A$7:$A$3000,HeatGen!$A1698)</f>
        <v>0</v>
      </c>
      <c r="N1698">
        <f>SUMIFS('Energy balance options'!$F$7:$F$3000,'Energy balance options'!$B$7:$B$3000,HeatGen!N$2,'Energy balance options'!$A$7:$A$3000,HeatGen!$A1698)</f>
        <v>0</v>
      </c>
      <c r="P1698">
        <f>SUMIFS('Energy balance options'!$F$7:$F$3000,'Energy balance options'!$B$7:$B$3000,HeatGen!P$2,'Energy balance options'!$A$7:$A$3000,HeatGen!$A1698)</f>
        <v>0</v>
      </c>
      <c r="Q1698">
        <f>SUMIFS('Energy balance options'!$F$7:$F$3000,'Energy balance options'!$B$7:$B$3000,HeatGen!Q$2,'Energy balance options'!$A$7:$A$3000,HeatGen!$A1698)</f>
        <v>0</v>
      </c>
      <c r="R1698">
        <f>SUMIFS('Energy balance options'!$F$7:$F$3000,'Energy balance options'!$B$7:$B$3000,HeatGen!R$2,'Energy balance options'!$A$7:$A$3000,HeatGen!$A1698)</f>
        <v>0</v>
      </c>
      <c r="S1698">
        <f>SUMIFS('Energy balance options'!$G$7:$G$3000,'Energy balance options'!$B$7:$B$3000,HeatGen!S$2,'Energy balance options'!$A$7:$A$3000,HeatGen!$A1698)</f>
        <v>0</v>
      </c>
      <c r="T1698">
        <f>SUMIFS('Energy balance options'!$G$7:$G$3000,'Energy balance options'!$B$7:$B$3000,HeatGen!T$2,'Energy balance options'!$A$7:$A$3000,HeatGen!$A1698)</f>
        <v>0</v>
      </c>
      <c r="U1698">
        <f>SUMIFS('Energy balance options'!$G$7:$G$3000,'Energy balance options'!$B$7:$B$3000,HeatGen!U$2,'Energy balance options'!$A$7:$A$3000,HeatGen!$A1698)</f>
        <v>0</v>
      </c>
      <c r="V1698">
        <f>SUMIFS('Energy balance options'!$G$7:$G$3000,'Energy balance options'!$B$7:$B$3000,HeatGen!V$2,'Energy balance options'!$A$7:$A$3000,HeatGen!$A1698)</f>
        <v>0</v>
      </c>
      <c r="W1698">
        <f>SUMIFS('Energy balance options'!$G$7:$G$3000,'Energy balance options'!$B$7:$B$3000,HeatGen!W$2,'Energy balance options'!$A$7:$A$3000,HeatGen!$A1698)</f>
        <v>0</v>
      </c>
      <c r="X1698">
        <f>SUMIFS('Energy balance options'!$G$7:$G$3000,'Energy balance options'!$B$7:$B$3000,HeatGen!X$2,'Energy balance options'!$A$7:$A$3000,HeatGen!$A1698)</f>
        <v>0</v>
      </c>
      <c r="AG1698">
        <f t="shared" si="322"/>
        <v>0</v>
      </c>
      <c r="AH1698">
        <f t="shared" si="323"/>
        <v>0</v>
      </c>
      <c r="AI1698">
        <f t="shared" si="324"/>
        <v>0</v>
      </c>
      <c r="AJ1698">
        <f t="shared" si="325"/>
        <v>0</v>
      </c>
      <c r="AK1698">
        <f t="shared" si="326"/>
        <v>0</v>
      </c>
      <c r="AL1698">
        <f t="shared" si="327"/>
        <v>0</v>
      </c>
      <c r="AM1698">
        <f t="shared" si="328"/>
        <v>0</v>
      </c>
      <c r="AN1698">
        <f t="shared" si="329"/>
        <v>0</v>
      </c>
      <c r="AO1698">
        <f t="shared" si="330"/>
        <v>0</v>
      </c>
    </row>
    <row r="1699" spans="1:41" x14ac:dyDescent="0.2">
      <c r="A1699" s="9">
        <f>'Cost per option'!A1707</f>
        <v>0</v>
      </c>
      <c r="B1699" t="str">
        <f>_xlfn.IFNA(VLOOKUP(A1699,'Energy balance options'!A$7:C$3000,3,FALSE),"")</f>
        <v/>
      </c>
      <c r="C1699">
        <f>SUMIFS('Energy balance options'!$F$7:$F$3000,'Energy balance options'!$B$7:$B$3000,HeatGen!C$2,'Energy balance options'!$A$7:$A$3000,HeatGen!$A1699)</f>
        <v>0</v>
      </c>
      <c r="D1699">
        <f>SUMIFS('Energy balance options'!$F$7:$F$3000,'Energy balance options'!$B$7:$B$3000,HeatGen!D$2,'Energy balance options'!$A$7:$A$3000,HeatGen!$A1699)</f>
        <v>0</v>
      </c>
      <c r="E1699">
        <f>SUMIFS('Energy balance options'!$F$7:$F$3000,'Energy balance options'!$B$7:$B$3000,HeatGen!E$2,'Energy balance options'!$A$7:$A$3000,HeatGen!$A1699)</f>
        <v>0</v>
      </c>
      <c r="F1699">
        <f>SUMIFS('Energy balance options'!$F$7:$F$3000,'Energy balance options'!$B$7:$B$3000,HeatGen!F$2,'Energy balance options'!$A$7:$A$3000,HeatGen!$A1699)</f>
        <v>0</v>
      </c>
      <c r="G1699">
        <f>SUMIFS('Energy balance options'!$F$7:$F$3000,'Energy balance options'!$B$7:$B$3000,HeatGen!G$2,'Energy balance options'!$A$7:$A$3000,HeatGen!$A1699)</f>
        <v>0</v>
      </c>
      <c r="H1699">
        <f>SUMIFS('Energy balance options'!$F$7:$F$3000,'Energy balance options'!$B$7:$B$3000,HeatGen!H$2,'Energy balance options'!$A$7:$A$3000,HeatGen!$A1699)</f>
        <v>0</v>
      </c>
      <c r="I1699">
        <f>SUMIFS('Energy balance options'!$F$7:$F$3000,'Energy balance options'!$B$7:$B$3000,HeatGen!I$2,'Energy balance options'!$A$7:$A$3000,HeatGen!$A1699)</f>
        <v>0</v>
      </c>
      <c r="J1699">
        <f>SUMIFS('Energy balance options'!$F$7:$F$3000,'Energy balance options'!$B$7:$B$3000,HeatGen!J$2,'Energy balance options'!$A$7:$A$3000,HeatGen!$A1699)</f>
        <v>0</v>
      </c>
      <c r="K1699">
        <f>SUMIFS('Energy balance options'!$F$7:$F$3000,'Energy balance options'!$B$7:$B$3000,HeatGen!K$2,'Energy balance options'!$A$7:$A$3000,HeatGen!$A1699)</f>
        <v>0</v>
      </c>
      <c r="L1699">
        <f>SUMIFS('Energy balance options'!$F$7:$F$3000,'Energy balance options'!$B$7:$B$3000,HeatGen!L$2,'Energy balance options'!$A$7:$A$3000,HeatGen!$A1699)</f>
        <v>0</v>
      </c>
      <c r="M1699">
        <f>SUMIFS('Energy balance options'!$F$7:$F$3000,'Energy balance options'!$B$7:$B$3000,HeatGen!M$2,'Energy balance options'!$A$7:$A$3000,HeatGen!$A1699)</f>
        <v>0</v>
      </c>
      <c r="N1699">
        <f>SUMIFS('Energy balance options'!$F$7:$F$3000,'Energy balance options'!$B$7:$B$3000,HeatGen!N$2,'Energy balance options'!$A$7:$A$3000,HeatGen!$A1699)</f>
        <v>0</v>
      </c>
      <c r="P1699">
        <f>SUMIFS('Energy balance options'!$F$7:$F$3000,'Energy balance options'!$B$7:$B$3000,HeatGen!P$2,'Energy balance options'!$A$7:$A$3000,HeatGen!$A1699)</f>
        <v>0</v>
      </c>
      <c r="Q1699">
        <f>SUMIFS('Energy balance options'!$F$7:$F$3000,'Energy balance options'!$B$7:$B$3000,HeatGen!Q$2,'Energy balance options'!$A$7:$A$3000,HeatGen!$A1699)</f>
        <v>0</v>
      </c>
      <c r="R1699">
        <f>SUMIFS('Energy balance options'!$F$7:$F$3000,'Energy balance options'!$B$7:$B$3000,HeatGen!R$2,'Energy balance options'!$A$7:$A$3000,HeatGen!$A1699)</f>
        <v>0</v>
      </c>
      <c r="S1699">
        <f>SUMIFS('Energy balance options'!$G$7:$G$3000,'Energy balance options'!$B$7:$B$3000,HeatGen!S$2,'Energy balance options'!$A$7:$A$3000,HeatGen!$A1699)</f>
        <v>0</v>
      </c>
      <c r="T1699">
        <f>SUMIFS('Energy balance options'!$G$7:$G$3000,'Energy balance options'!$B$7:$B$3000,HeatGen!T$2,'Energy balance options'!$A$7:$A$3000,HeatGen!$A1699)</f>
        <v>0</v>
      </c>
      <c r="U1699">
        <f>SUMIFS('Energy balance options'!$G$7:$G$3000,'Energy balance options'!$B$7:$B$3000,HeatGen!U$2,'Energy balance options'!$A$7:$A$3000,HeatGen!$A1699)</f>
        <v>0</v>
      </c>
      <c r="V1699">
        <f>SUMIFS('Energy balance options'!$G$7:$G$3000,'Energy balance options'!$B$7:$B$3000,HeatGen!V$2,'Energy balance options'!$A$7:$A$3000,HeatGen!$A1699)</f>
        <v>0</v>
      </c>
      <c r="W1699">
        <f>SUMIFS('Energy balance options'!$G$7:$G$3000,'Energy balance options'!$B$7:$B$3000,HeatGen!W$2,'Energy balance options'!$A$7:$A$3000,HeatGen!$A1699)</f>
        <v>0</v>
      </c>
      <c r="X1699">
        <f>SUMIFS('Energy balance options'!$G$7:$G$3000,'Energy balance options'!$B$7:$B$3000,HeatGen!X$2,'Energy balance options'!$A$7:$A$3000,HeatGen!$A1699)</f>
        <v>0</v>
      </c>
      <c r="AG1699">
        <f t="shared" si="322"/>
        <v>0</v>
      </c>
      <c r="AH1699">
        <f t="shared" si="323"/>
        <v>0</v>
      </c>
      <c r="AI1699">
        <f t="shared" si="324"/>
        <v>0</v>
      </c>
      <c r="AJ1699">
        <f t="shared" si="325"/>
        <v>0</v>
      </c>
      <c r="AK1699">
        <f t="shared" si="326"/>
        <v>0</v>
      </c>
      <c r="AL1699">
        <f t="shared" si="327"/>
        <v>0</v>
      </c>
      <c r="AM1699">
        <f t="shared" si="328"/>
        <v>0</v>
      </c>
      <c r="AN1699">
        <f t="shared" si="329"/>
        <v>0</v>
      </c>
      <c r="AO1699">
        <f t="shared" si="330"/>
        <v>0</v>
      </c>
    </row>
    <row r="1700" spans="1:41" x14ac:dyDescent="0.2">
      <c r="A1700" s="9">
        <f>'Cost per option'!A1708</f>
        <v>0</v>
      </c>
      <c r="B1700" t="str">
        <f>_xlfn.IFNA(VLOOKUP(A1700,'Energy balance options'!A$7:C$3000,3,FALSE),"")</f>
        <v/>
      </c>
      <c r="C1700">
        <f>SUMIFS('Energy balance options'!$F$7:$F$3000,'Energy balance options'!$B$7:$B$3000,HeatGen!C$2,'Energy balance options'!$A$7:$A$3000,HeatGen!$A1700)</f>
        <v>0</v>
      </c>
      <c r="D1700">
        <f>SUMIFS('Energy balance options'!$F$7:$F$3000,'Energy balance options'!$B$7:$B$3000,HeatGen!D$2,'Energy balance options'!$A$7:$A$3000,HeatGen!$A1700)</f>
        <v>0</v>
      </c>
      <c r="E1700">
        <f>SUMIFS('Energy balance options'!$F$7:$F$3000,'Energy balance options'!$B$7:$B$3000,HeatGen!E$2,'Energy balance options'!$A$7:$A$3000,HeatGen!$A1700)</f>
        <v>0</v>
      </c>
      <c r="F1700">
        <f>SUMIFS('Energy balance options'!$F$7:$F$3000,'Energy balance options'!$B$7:$B$3000,HeatGen!F$2,'Energy balance options'!$A$7:$A$3000,HeatGen!$A1700)</f>
        <v>0</v>
      </c>
      <c r="G1700">
        <f>SUMIFS('Energy balance options'!$F$7:$F$3000,'Energy balance options'!$B$7:$B$3000,HeatGen!G$2,'Energy balance options'!$A$7:$A$3000,HeatGen!$A1700)</f>
        <v>0</v>
      </c>
      <c r="H1700">
        <f>SUMIFS('Energy balance options'!$F$7:$F$3000,'Energy balance options'!$B$7:$B$3000,HeatGen!H$2,'Energy balance options'!$A$7:$A$3000,HeatGen!$A1700)</f>
        <v>0</v>
      </c>
      <c r="I1700">
        <f>SUMIFS('Energy balance options'!$F$7:$F$3000,'Energy balance options'!$B$7:$B$3000,HeatGen!I$2,'Energy balance options'!$A$7:$A$3000,HeatGen!$A1700)</f>
        <v>0</v>
      </c>
      <c r="J1700">
        <f>SUMIFS('Energy balance options'!$F$7:$F$3000,'Energy balance options'!$B$7:$B$3000,HeatGen!J$2,'Energy balance options'!$A$7:$A$3000,HeatGen!$A1700)</f>
        <v>0</v>
      </c>
      <c r="K1700">
        <f>SUMIFS('Energy balance options'!$F$7:$F$3000,'Energy balance options'!$B$7:$B$3000,HeatGen!K$2,'Energy balance options'!$A$7:$A$3000,HeatGen!$A1700)</f>
        <v>0</v>
      </c>
      <c r="L1700">
        <f>SUMIFS('Energy balance options'!$F$7:$F$3000,'Energy balance options'!$B$7:$B$3000,HeatGen!L$2,'Energy balance options'!$A$7:$A$3000,HeatGen!$A1700)</f>
        <v>0</v>
      </c>
      <c r="M1700">
        <f>SUMIFS('Energy balance options'!$F$7:$F$3000,'Energy balance options'!$B$7:$B$3000,HeatGen!M$2,'Energy balance options'!$A$7:$A$3000,HeatGen!$A1700)</f>
        <v>0</v>
      </c>
      <c r="N1700">
        <f>SUMIFS('Energy balance options'!$F$7:$F$3000,'Energy balance options'!$B$7:$B$3000,HeatGen!N$2,'Energy balance options'!$A$7:$A$3000,HeatGen!$A1700)</f>
        <v>0</v>
      </c>
      <c r="P1700">
        <f>SUMIFS('Energy balance options'!$F$7:$F$3000,'Energy balance options'!$B$7:$B$3000,HeatGen!P$2,'Energy balance options'!$A$7:$A$3000,HeatGen!$A1700)</f>
        <v>0</v>
      </c>
      <c r="Q1700">
        <f>SUMIFS('Energy balance options'!$F$7:$F$3000,'Energy balance options'!$B$7:$B$3000,HeatGen!Q$2,'Energy balance options'!$A$7:$A$3000,HeatGen!$A1700)</f>
        <v>0</v>
      </c>
      <c r="R1700">
        <f>SUMIFS('Energy balance options'!$F$7:$F$3000,'Energy balance options'!$B$7:$B$3000,HeatGen!R$2,'Energy balance options'!$A$7:$A$3000,HeatGen!$A1700)</f>
        <v>0</v>
      </c>
      <c r="S1700">
        <f>SUMIFS('Energy balance options'!$G$7:$G$3000,'Energy balance options'!$B$7:$B$3000,HeatGen!S$2,'Energy balance options'!$A$7:$A$3000,HeatGen!$A1700)</f>
        <v>0</v>
      </c>
      <c r="T1700">
        <f>SUMIFS('Energy balance options'!$G$7:$G$3000,'Energy balance options'!$B$7:$B$3000,HeatGen!T$2,'Energy balance options'!$A$7:$A$3000,HeatGen!$A1700)</f>
        <v>0</v>
      </c>
      <c r="U1700">
        <f>SUMIFS('Energy balance options'!$G$7:$G$3000,'Energy balance options'!$B$7:$B$3000,HeatGen!U$2,'Energy balance options'!$A$7:$A$3000,HeatGen!$A1700)</f>
        <v>0</v>
      </c>
      <c r="V1700">
        <f>SUMIFS('Energy balance options'!$G$7:$G$3000,'Energy balance options'!$B$7:$B$3000,HeatGen!V$2,'Energy balance options'!$A$7:$A$3000,HeatGen!$A1700)</f>
        <v>0</v>
      </c>
      <c r="W1700">
        <f>SUMIFS('Energy balance options'!$G$7:$G$3000,'Energy balance options'!$B$7:$B$3000,HeatGen!W$2,'Energy balance options'!$A$7:$A$3000,HeatGen!$A1700)</f>
        <v>0</v>
      </c>
      <c r="X1700">
        <f>SUMIFS('Energy balance options'!$G$7:$G$3000,'Energy balance options'!$B$7:$B$3000,HeatGen!X$2,'Energy balance options'!$A$7:$A$3000,HeatGen!$A1700)</f>
        <v>0</v>
      </c>
      <c r="AG1700">
        <f t="shared" si="322"/>
        <v>0</v>
      </c>
      <c r="AH1700">
        <f t="shared" si="323"/>
        <v>0</v>
      </c>
      <c r="AI1700">
        <f t="shared" si="324"/>
        <v>0</v>
      </c>
      <c r="AJ1700">
        <f t="shared" si="325"/>
        <v>0</v>
      </c>
      <c r="AK1700">
        <f t="shared" si="326"/>
        <v>0</v>
      </c>
      <c r="AL1700">
        <f t="shared" si="327"/>
        <v>0</v>
      </c>
      <c r="AM1700">
        <f t="shared" si="328"/>
        <v>0</v>
      </c>
      <c r="AN1700">
        <f t="shared" si="329"/>
        <v>0</v>
      </c>
      <c r="AO1700">
        <f t="shared" si="330"/>
        <v>0</v>
      </c>
    </row>
    <row r="1701" spans="1:41" x14ac:dyDescent="0.2">
      <c r="A1701" s="9">
        <f>'Cost per option'!A1709</f>
        <v>0</v>
      </c>
      <c r="B1701" t="str">
        <f>_xlfn.IFNA(VLOOKUP(A1701,'Energy balance options'!A$7:C$3000,3,FALSE),"")</f>
        <v/>
      </c>
      <c r="C1701">
        <f>SUMIFS('Energy balance options'!$F$7:$F$3000,'Energy balance options'!$B$7:$B$3000,HeatGen!C$2,'Energy balance options'!$A$7:$A$3000,HeatGen!$A1701)</f>
        <v>0</v>
      </c>
      <c r="D1701">
        <f>SUMIFS('Energy balance options'!$F$7:$F$3000,'Energy balance options'!$B$7:$B$3000,HeatGen!D$2,'Energy balance options'!$A$7:$A$3000,HeatGen!$A1701)</f>
        <v>0</v>
      </c>
      <c r="E1701">
        <f>SUMIFS('Energy balance options'!$F$7:$F$3000,'Energy balance options'!$B$7:$B$3000,HeatGen!E$2,'Energy balance options'!$A$7:$A$3000,HeatGen!$A1701)</f>
        <v>0</v>
      </c>
      <c r="F1701">
        <f>SUMIFS('Energy balance options'!$F$7:$F$3000,'Energy balance options'!$B$7:$B$3000,HeatGen!F$2,'Energy balance options'!$A$7:$A$3000,HeatGen!$A1701)</f>
        <v>0</v>
      </c>
      <c r="G1701">
        <f>SUMIFS('Energy balance options'!$F$7:$F$3000,'Energy balance options'!$B$7:$B$3000,HeatGen!G$2,'Energy balance options'!$A$7:$A$3000,HeatGen!$A1701)</f>
        <v>0</v>
      </c>
      <c r="H1701">
        <f>SUMIFS('Energy balance options'!$F$7:$F$3000,'Energy balance options'!$B$7:$B$3000,HeatGen!H$2,'Energy balance options'!$A$7:$A$3000,HeatGen!$A1701)</f>
        <v>0</v>
      </c>
      <c r="I1701">
        <f>SUMIFS('Energy balance options'!$F$7:$F$3000,'Energy balance options'!$B$7:$B$3000,HeatGen!I$2,'Energy balance options'!$A$7:$A$3000,HeatGen!$A1701)</f>
        <v>0</v>
      </c>
      <c r="J1701">
        <f>SUMIFS('Energy balance options'!$F$7:$F$3000,'Energy balance options'!$B$7:$B$3000,HeatGen!J$2,'Energy balance options'!$A$7:$A$3000,HeatGen!$A1701)</f>
        <v>0</v>
      </c>
      <c r="K1701">
        <f>SUMIFS('Energy balance options'!$F$7:$F$3000,'Energy balance options'!$B$7:$B$3000,HeatGen!K$2,'Energy balance options'!$A$7:$A$3000,HeatGen!$A1701)</f>
        <v>0</v>
      </c>
      <c r="L1701">
        <f>SUMIFS('Energy balance options'!$F$7:$F$3000,'Energy balance options'!$B$7:$B$3000,HeatGen!L$2,'Energy balance options'!$A$7:$A$3000,HeatGen!$A1701)</f>
        <v>0</v>
      </c>
      <c r="M1701">
        <f>SUMIFS('Energy balance options'!$F$7:$F$3000,'Energy balance options'!$B$7:$B$3000,HeatGen!M$2,'Energy balance options'!$A$7:$A$3000,HeatGen!$A1701)</f>
        <v>0</v>
      </c>
      <c r="N1701">
        <f>SUMIFS('Energy balance options'!$F$7:$F$3000,'Energy balance options'!$B$7:$B$3000,HeatGen!N$2,'Energy balance options'!$A$7:$A$3000,HeatGen!$A1701)</f>
        <v>0</v>
      </c>
      <c r="P1701">
        <f>SUMIFS('Energy balance options'!$F$7:$F$3000,'Energy balance options'!$B$7:$B$3000,HeatGen!P$2,'Energy balance options'!$A$7:$A$3000,HeatGen!$A1701)</f>
        <v>0</v>
      </c>
      <c r="Q1701">
        <f>SUMIFS('Energy balance options'!$F$7:$F$3000,'Energy balance options'!$B$7:$B$3000,HeatGen!Q$2,'Energy balance options'!$A$7:$A$3000,HeatGen!$A1701)</f>
        <v>0</v>
      </c>
      <c r="R1701">
        <f>SUMIFS('Energy balance options'!$F$7:$F$3000,'Energy balance options'!$B$7:$B$3000,HeatGen!R$2,'Energy balance options'!$A$7:$A$3000,HeatGen!$A1701)</f>
        <v>0</v>
      </c>
      <c r="S1701">
        <f>SUMIFS('Energy balance options'!$G$7:$G$3000,'Energy balance options'!$B$7:$B$3000,HeatGen!S$2,'Energy balance options'!$A$7:$A$3000,HeatGen!$A1701)</f>
        <v>0</v>
      </c>
      <c r="T1701">
        <f>SUMIFS('Energy balance options'!$G$7:$G$3000,'Energy balance options'!$B$7:$B$3000,HeatGen!T$2,'Energy balance options'!$A$7:$A$3000,HeatGen!$A1701)</f>
        <v>0</v>
      </c>
      <c r="U1701">
        <f>SUMIFS('Energy balance options'!$G$7:$G$3000,'Energy balance options'!$B$7:$B$3000,HeatGen!U$2,'Energy balance options'!$A$7:$A$3000,HeatGen!$A1701)</f>
        <v>0</v>
      </c>
      <c r="V1701">
        <f>SUMIFS('Energy balance options'!$G$7:$G$3000,'Energy balance options'!$B$7:$B$3000,HeatGen!V$2,'Energy balance options'!$A$7:$A$3000,HeatGen!$A1701)</f>
        <v>0</v>
      </c>
      <c r="W1701">
        <f>SUMIFS('Energy balance options'!$G$7:$G$3000,'Energy balance options'!$B$7:$B$3000,HeatGen!W$2,'Energy balance options'!$A$7:$A$3000,HeatGen!$A1701)</f>
        <v>0</v>
      </c>
      <c r="X1701">
        <f>SUMIFS('Energy balance options'!$G$7:$G$3000,'Energy balance options'!$B$7:$B$3000,HeatGen!X$2,'Energy balance options'!$A$7:$A$3000,HeatGen!$A1701)</f>
        <v>0</v>
      </c>
      <c r="AG1701">
        <f t="shared" si="322"/>
        <v>0</v>
      </c>
      <c r="AH1701">
        <f t="shared" si="323"/>
        <v>0</v>
      </c>
      <c r="AI1701">
        <f t="shared" si="324"/>
        <v>0</v>
      </c>
      <c r="AJ1701">
        <f t="shared" si="325"/>
        <v>0</v>
      </c>
      <c r="AK1701">
        <f t="shared" si="326"/>
        <v>0</v>
      </c>
      <c r="AL1701">
        <f t="shared" si="327"/>
        <v>0</v>
      </c>
      <c r="AM1701">
        <f t="shared" si="328"/>
        <v>0</v>
      </c>
      <c r="AN1701">
        <f t="shared" si="329"/>
        <v>0</v>
      </c>
      <c r="AO1701">
        <f t="shared" si="330"/>
        <v>0</v>
      </c>
    </row>
    <row r="1702" spans="1:41" x14ac:dyDescent="0.2">
      <c r="A1702" s="9">
        <f>'Cost per option'!A1710</f>
        <v>0</v>
      </c>
      <c r="B1702" t="str">
        <f>_xlfn.IFNA(VLOOKUP(A1702,'Energy balance options'!A$7:C$3000,3,FALSE),"")</f>
        <v/>
      </c>
      <c r="C1702">
        <f>SUMIFS('Energy balance options'!$F$7:$F$3000,'Energy balance options'!$B$7:$B$3000,HeatGen!C$2,'Energy balance options'!$A$7:$A$3000,HeatGen!$A1702)</f>
        <v>0</v>
      </c>
      <c r="D1702">
        <f>SUMIFS('Energy balance options'!$F$7:$F$3000,'Energy balance options'!$B$7:$B$3000,HeatGen!D$2,'Energy balance options'!$A$7:$A$3000,HeatGen!$A1702)</f>
        <v>0</v>
      </c>
      <c r="E1702">
        <f>SUMIFS('Energy balance options'!$F$7:$F$3000,'Energy balance options'!$B$7:$B$3000,HeatGen!E$2,'Energy balance options'!$A$7:$A$3000,HeatGen!$A1702)</f>
        <v>0</v>
      </c>
      <c r="F1702">
        <f>SUMIFS('Energy balance options'!$F$7:$F$3000,'Energy balance options'!$B$7:$B$3000,HeatGen!F$2,'Energy balance options'!$A$7:$A$3000,HeatGen!$A1702)</f>
        <v>0</v>
      </c>
      <c r="G1702">
        <f>SUMIFS('Energy balance options'!$F$7:$F$3000,'Energy balance options'!$B$7:$B$3000,HeatGen!G$2,'Energy balance options'!$A$7:$A$3000,HeatGen!$A1702)</f>
        <v>0</v>
      </c>
      <c r="H1702">
        <f>SUMIFS('Energy balance options'!$F$7:$F$3000,'Energy balance options'!$B$7:$B$3000,HeatGen!H$2,'Energy balance options'!$A$7:$A$3000,HeatGen!$A1702)</f>
        <v>0</v>
      </c>
      <c r="I1702">
        <f>SUMIFS('Energy balance options'!$F$7:$F$3000,'Energy balance options'!$B$7:$B$3000,HeatGen!I$2,'Energy balance options'!$A$7:$A$3000,HeatGen!$A1702)</f>
        <v>0</v>
      </c>
      <c r="J1702">
        <f>SUMIFS('Energy balance options'!$F$7:$F$3000,'Energy balance options'!$B$7:$B$3000,HeatGen!J$2,'Energy balance options'!$A$7:$A$3000,HeatGen!$A1702)</f>
        <v>0</v>
      </c>
      <c r="K1702">
        <f>SUMIFS('Energy balance options'!$F$7:$F$3000,'Energy balance options'!$B$7:$B$3000,HeatGen!K$2,'Energy balance options'!$A$7:$A$3000,HeatGen!$A1702)</f>
        <v>0</v>
      </c>
      <c r="L1702">
        <f>SUMIFS('Energy balance options'!$F$7:$F$3000,'Energy balance options'!$B$7:$B$3000,HeatGen!L$2,'Energy balance options'!$A$7:$A$3000,HeatGen!$A1702)</f>
        <v>0</v>
      </c>
      <c r="M1702">
        <f>SUMIFS('Energy balance options'!$F$7:$F$3000,'Energy balance options'!$B$7:$B$3000,HeatGen!M$2,'Energy balance options'!$A$7:$A$3000,HeatGen!$A1702)</f>
        <v>0</v>
      </c>
      <c r="N1702">
        <f>SUMIFS('Energy balance options'!$F$7:$F$3000,'Energy balance options'!$B$7:$B$3000,HeatGen!N$2,'Energy balance options'!$A$7:$A$3000,HeatGen!$A1702)</f>
        <v>0</v>
      </c>
      <c r="P1702">
        <f>SUMIFS('Energy balance options'!$F$7:$F$3000,'Energy balance options'!$B$7:$B$3000,HeatGen!P$2,'Energy balance options'!$A$7:$A$3000,HeatGen!$A1702)</f>
        <v>0</v>
      </c>
      <c r="Q1702">
        <f>SUMIFS('Energy balance options'!$F$7:$F$3000,'Energy balance options'!$B$7:$B$3000,HeatGen!Q$2,'Energy balance options'!$A$7:$A$3000,HeatGen!$A1702)</f>
        <v>0</v>
      </c>
      <c r="R1702">
        <f>SUMIFS('Energy balance options'!$F$7:$F$3000,'Energy balance options'!$B$7:$B$3000,HeatGen!R$2,'Energy balance options'!$A$7:$A$3000,HeatGen!$A1702)</f>
        <v>0</v>
      </c>
      <c r="S1702">
        <f>SUMIFS('Energy balance options'!$G$7:$G$3000,'Energy balance options'!$B$7:$B$3000,HeatGen!S$2,'Energy balance options'!$A$7:$A$3000,HeatGen!$A1702)</f>
        <v>0</v>
      </c>
      <c r="T1702">
        <f>SUMIFS('Energy balance options'!$G$7:$G$3000,'Energy balance options'!$B$7:$B$3000,HeatGen!T$2,'Energy balance options'!$A$7:$A$3000,HeatGen!$A1702)</f>
        <v>0</v>
      </c>
      <c r="U1702">
        <f>SUMIFS('Energy balance options'!$G$7:$G$3000,'Energy balance options'!$B$7:$B$3000,HeatGen!U$2,'Energy balance options'!$A$7:$A$3000,HeatGen!$A1702)</f>
        <v>0</v>
      </c>
      <c r="V1702">
        <f>SUMIFS('Energy balance options'!$G$7:$G$3000,'Energy balance options'!$B$7:$B$3000,HeatGen!V$2,'Energy balance options'!$A$7:$A$3000,HeatGen!$A1702)</f>
        <v>0</v>
      </c>
      <c r="W1702">
        <f>SUMIFS('Energy balance options'!$G$7:$G$3000,'Energy balance options'!$B$7:$B$3000,HeatGen!W$2,'Energy balance options'!$A$7:$A$3000,HeatGen!$A1702)</f>
        <v>0</v>
      </c>
      <c r="X1702">
        <f>SUMIFS('Energy balance options'!$G$7:$G$3000,'Energy balance options'!$B$7:$B$3000,HeatGen!X$2,'Energy balance options'!$A$7:$A$3000,HeatGen!$A1702)</f>
        <v>0</v>
      </c>
      <c r="AG1702">
        <f t="shared" si="322"/>
        <v>0</v>
      </c>
      <c r="AH1702">
        <f t="shared" si="323"/>
        <v>0</v>
      </c>
      <c r="AI1702">
        <f t="shared" si="324"/>
        <v>0</v>
      </c>
      <c r="AJ1702">
        <f t="shared" si="325"/>
        <v>0</v>
      </c>
      <c r="AK1702">
        <f t="shared" si="326"/>
        <v>0</v>
      </c>
      <c r="AL1702">
        <f t="shared" si="327"/>
        <v>0</v>
      </c>
      <c r="AM1702">
        <f t="shared" si="328"/>
        <v>0</v>
      </c>
      <c r="AN1702">
        <f t="shared" si="329"/>
        <v>0</v>
      </c>
      <c r="AO1702">
        <f t="shared" si="330"/>
        <v>0</v>
      </c>
    </row>
    <row r="1703" spans="1:41" x14ac:dyDescent="0.2">
      <c r="A1703" s="9">
        <f>'Cost per option'!A1711</f>
        <v>0</v>
      </c>
      <c r="B1703" t="str">
        <f>_xlfn.IFNA(VLOOKUP(A1703,'Energy balance options'!A$7:C$3000,3,FALSE),"")</f>
        <v/>
      </c>
      <c r="C1703">
        <f>SUMIFS('Energy balance options'!$F$7:$F$3000,'Energy balance options'!$B$7:$B$3000,HeatGen!C$2,'Energy balance options'!$A$7:$A$3000,HeatGen!$A1703)</f>
        <v>0</v>
      </c>
      <c r="D1703">
        <f>SUMIFS('Energy balance options'!$F$7:$F$3000,'Energy balance options'!$B$7:$B$3000,HeatGen!D$2,'Energy balance options'!$A$7:$A$3000,HeatGen!$A1703)</f>
        <v>0</v>
      </c>
      <c r="E1703">
        <f>SUMIFS('Energy balance options'!$F$7:$F$3000,'Energy balance options'!$B$7:$B$3000,HeatGen!E$2,'Energy balance options'!$A$7:$A$3000,HeatGen!$A1703)</f>
        <v>0</v>
      </c>
      <c r="F1703">
        <f>SUMIFS('Energy balance options'!$F$7:$F$3000,'Energy balance options'!$B$7:$B$3000,HeatGen!F$2,'Energy balance options'!$A$7:$A$3000,HeatGen!$A1703)</f>
        <v>0</v>
      </c>
      <c r="G1703">
        <f>SUMIFS('Energy balance options'!$F$7:$F$3000,'Energy balance options'!$B$7:$B$3000,HeatGen!G$2,'Energy balance options'!$A$7:$A$3000,HeatGen!$A1703)</f>
        <v>0</v>
      </c>
      <c r="H1703">
        <f>SUMIFS('Energy balance options'!$F$7:$F$3000,'Energy balance options'!$B$7:$B$3000,HeatGen!H$2,'Energy balance options'!$A$7:$A$3000,HeatGen!$A1703)</f>
        <v>0</v>
      </c>
      <c r="I1703">
        <f>SUMIFS('Energy balance options'!$F$7:$F$3000,'Energy balance options'!$B$7:$B$3000,HeatGen!I$2,'Energy balance options'!$A$7:$A$3000,HeatGen!$A1703)</f>
        <v>0</v>
      </c>
      <c r="J1703">
        <f>SUMIFS('Energy balance options'!$F$7:$F$3000,'Energy balance options'!$B$7:$B$3000,HeatGen!J$2,'Energy balance options'!$A$7:$A$3000,HeatGen!$A1703)</f>
        <v>0</v>
      </c>
      <c r="K1703">
        <f>SUMIFS('Energy balance options'!$F$7:$F$3000,'Energy balance options'!$B$7:$B$3000,HeatGen!K$2,'Energy balance options'!$A$7:$A$3000,HeatGen!$A1703)</f>
        <v>0</v>
      </c>
      <c r="L1703">
        <f>SUMIFS('Energy balance options'!$F$7:$F$3000,'Energy balance options'!$B$7:$B$3000,HeatGen!L$2,'Energy balance options'!$A$7:$A$3000,HeatGen!$A1703)</f>
        <v>0</v>
      </c>
      <c r="M1703">
        <f>SUMIFS('Energy balance options'!$F$7:$F$3000,'Energy balance options'!$B$7:$B$3000,HeatGen!M$2,'Energy balance options'!$A$7:$A$3000,HeatGen!$A1703)</f>
        <v>0</v>
      </c>
      <c r="N1703">
        <f>SUMIFS('Energy balance options'!$F$7:$F$3000,'Energy balance options'!$B$7:$B$3000,HeatGen!N$2,'Energy balance options'!$A$7:$A$3000,HeatGen!$A1703)</f>
        <v>0</v>
      </c>
      <c r="P1703">
        <f>SUMIFS('Energy balance options'!$F$7:$F$3000,'Energy balance options'!$B$7:$B$3000,HeatGen!P$2,'Energy balance options'!$A$7:$A$3000,HeatGen!$A1703)</f>
        <v>0</v>
      </c>
      <c r="Q1703">
        <f>SUMIFS('Energy balance options'!$F$7:$F$3000,'Energy balance options'!$B$7:$B$3000,HeatGen!Q$2,'Energy balance options'!$A$7:$A$3000,HeatGen!$A1703)</f>
        <v>0</v>
      </c>
      <c r="R1703">
        <f>SUMIFS('Energy balance options'!$F$7:$F$3000,'Energy balance options'!$B$7:$B$3000,HeatGen!R$2,'Energy balance options'!$A$7:$A$3000,HeatGen!$A1703)</f>
        <v>0</v>
      </c>
      <c r="S1703">
        <f>SUMIFS('Energy balance options'!$G$7:$G$3000,'Energy balance options'!$B$7:$B$3000,HeatGen!S$2,'Energy balance options'!$A$7:$A$3000,HeatGen!$A1703)</f>
        <v>0</v>
      </c>
      <c r="T1703">
        <f>SUMIFS('Energy balance options'!$G$7:$G$3000,'Energy balance options'!$B$7:$B$3000,HeatGen!T$2,'Energy balance options'!$A$7:$A$3000,HeatGen!$A1703)</f>
        <v>0</v>
      </c>
      <c r="U1703">
        <f>SUMIFS('Energy balance options'!$G$7:$G$3000,'Energy balance options'!$B$7:$B$3000,HeatGen!U$2,'Energy balance options'!$A$7:$A$3000,HeatGen!$A1703)</f>
        <v>0</v>
      </c>
      <c r="V1703">
        <f>SUMIFS('Energy balance options'!$G$7:$G$3000,'Energy balance options'!$B$7:$B$3000,HeatGen!V$2,'Energy balance options'!$A$7:$A$3000,HeatGen!$A1703)</f>
        <v>0</v>
      </c>
      <c r="W1703">
        <f>SUMIFS('Energy balance options'!$G$7:$G$3000,'Energy balance options'!$B$7:$B$3000,HeatGen!W$2,'Energy balance options'!$A$7:$A$3000,HeatGen!$A1703)</f>
        <v>0</v>
      </c>
      <c r="X1703">
        <f>SUMIFS('Energy balance options'!$G$7:$G$3000,'Energy balance options'!$B$7:$B$3000,HeatGen!X$2,'Energy balance options'!$A$7:$A$3000,HeatGen!$A1703)</f>
        <v>0</v>
      </c>
      <c r="AG1703">
        <f t="shared" si="322"/>
        <v>0</v>
      </c>
      <c r="AH1703">
        <f t="shared" si="323"/>
        <v>0</v>
      </c>
      <c r="AI1703">
        <f t="shared" si="324"/>
        <v>0</v>
      </c>
      <c r="AJ1703">
        <f t="shared" si="325"/>
        <v>0</v>
      </c>
      <c r="AK1703">
        <f t="shared" si="326"/>
        <v>0</v>
      </c>
      <c r="AL1703">
        <f t="shared" si="327"/>
        <v>0</v>
      </c>
      <c r="AM1703">
        <f t="shared" si="328"/>
        <v>0</v>
      </c>
      <c r="AN1703">
        <f t="shared" si="329"/>
        <v>0</v>
      </c>
      <c r="AO1703">
        <f t="shared" si="330"/>
        <v>0</v>
      </c>
    </row>
    <row r="1704" spans="1:41" x14ac:dyDescent="0.2">
      <c r="A1704" s="9">
        <f>'Cost per option'!A1712</f>
        <v>0</v>
      </c>
      <c r="B1704" t="str">
        <f>_xlfn.IFNA(VLOOKUP(A1704,'Energy balance options'!A$7:C$3000,3,FALSE),"")</f>
        <v/>
      </c>
      <c r="C1704">
        <f>SUMIFS('Energy balance options'!$F$7:$F$3000,'Energy balance options'!$B$7:$B$3000,HeatGen!C$2,'Energy balance options'!$A$7:$A$3000,HeatGen!$A1704)</f>
        <v>0</v>
      </c>
      <c r="D1704">
        <f>SUMIFS('Energy balance options'!$F$7:$F$3000,'Energy balance options'!$B$7:$B$3000,HeatGen!D$2,'Energy balance options'!$A$7:$A$3000,HeatGen!$A1704)</f>
        <v>0</v>
      </c>
      <c r="E1704">
        <f>SUMIFS('Energy balance options'!$F$7:$F$3000,'Energy balance options'!$B$7:$B$3000,HeatGen!E$2,'Energy balance options'!$A$7:$A$3000,HeatGen!$A1704)</f>
        <v>0</v>
      </c>
      <c r="F1704">
        <f>SUMIFS('Energy balance options'!$F$7:$F$3000,'Energy balance options'!$B$7:$B$3000,HeatGen!F$2,'Energy balance options'!$A$7:$A$3000,HeatGen!$A1704)</f>
        <v>0</v>
      </c>
      <c r="G1704">
        <f>SUMIFS('Energy balance options'!$F$7:$F$3000,'Energy balance options'!$B$7:$B$3000,HeatGen!G$2,'Energy balance options'!$A$7:$A$3000,HeatGen!$A1704)</f>
        <v>0</v>
      </c>
      <c r="H1704">
        <f>SUMIFS('Energy balance options'!$F$7:$F$3000,'Energy balance options'!$B$7:$B$3000,HeatGen!H$2,'Energy balance options'!$A$7:$A$3000,HeatGen!$A1704)</f>
        <v>0</v>
      </c>
      <c r="I1704">
        <f>SUMIFS('Energy balance options'!$F$7:$F$3000,'Energy balance options'!$B$7:$B$3000,HeatGen!I$2,'Energy balance options'!$A$7:$A$3000,HeatGen!$A1704)</f>
        <v>0</v>
      </c>
      <c r="J1704">
        <f>SUMIFS('Energy balance options'!$F$7:$F$3000,'Energy balance options'!$B$7:$B$3000,HeatGen!J$2,'Energy balance options'!$A$7:$A$3000,HeatGen!$A1704)</f>
        <v>0</v>
      </c>
      <c r="K1704">
        <f>SUMIFS('Energy balance options'!$F$7:$F$3000,'Energy balance options'!$B$7:$B$3000,HeatGen!K$2,'Energy balance options'!$A$7:$A$3000,HeatGen!$A1704)</f>
        <v>0</v>
      </c>
      <c r="L1704">
        <f>SUMIFS('Energy balance options'!$F$7:$F$3000,'Energy balance options'!$B$7:$B$3000,HeatGen!L$2,'Energy balance options'!$A$7:$A$3000,HeatGen!$A1704)</f>
        <v>0</v>
      </c>
      <c r="M1704">
        <f>SUMIFS('Energy balance options'!$F$7:$F$3000,'Energy balance options'!$B$7:$B$3000,HeatGen!M$2,'Energy balance options'!$A$7:$A$3000,HeatGen!$A1704)</f>
        <v>0</v>
      </c>
      <c r="N1704">
        <f>SUMIFS('Energy balance options'!$F$7:$F$3000,'Energy balance options'!$B$7:$B$3000,HeatGen!N$2,'Energy balance options'!$A$7:$A$3000,HeatGen!$A1704)</f>
        <v>0</v>
      </c>
      <c r="P1704">
        <f>SUMIFS('Energy balance options'!$F$7:$F$3000,'Energy balance options'!$B$7:$B$3000,HeatGen!P$2,'Energy balance options'!$A$7:$A$3000,HeatGen!$A1704)</f>
        <v>0</v>
      </c>
      <c r="Q1704">
        <f>SUMIFS('Energy balance options'!$F$7:$F$3000,'Energy balance options'!$B$7:$B$3000,HeatGen!Q$2,'Energy balance options'!$A$7:$A$3000,HeatGen!$A1704)</f>
        <v>0</v>
      </c>
      <c r="R1704">
        <f>SUMIFS('Energy balance options'!$F$7:$F$3000,'Energy balance options'!$B$7:$B$3000,HeatGen!R$2,'Energy balance options'!$A$7:$A$3000,HeatGen!$A1704)</f>
        <v>0</v>
      </c>
      <c r="S1704">
        <f>SUMIFS('Energy balance options'!$G$7:$G$3000,'Energy balance options'!$B$7:$B$3000,HeatGen!S$2,'Energy balance options'!$A$7:$A$3000,HeatGen!$A1704)</f>
        <v>0</v>
      </c>
      <c r="T1704">
        <f>SUMIFS('Energy balance options'!$G$7:$G$3000,'Energy balance options'!$B$7:$B$3000,HeatGen!T$2,'Energy balance options'!$A$7:$A$3000,HeatGen!$A1704)</f>
        <v>0</v>
      </c>
      <c r="U1704">
        <f>SUMIFS('Energy balance options'!$G$7:$G$3000,'Energy balance options'!$B$7:$B$3000,HeatGen!U$2,'Energy balance options'!$A$7:$A$3000,HeatGen!$A1704)</f>
        <v>0</v>
      </c>
      <c r="V1704">
        <f>SUMIFS('Energy balance options'!$G$7:$G$3000,'Energy balance options'!$B$7:$B$3000,HeatGen!V$2,'Energy balance options'!$A$7:$A$3000,HeatGen!$A1704)</f>
        <v>0</v>
      </c>
      <c r="W1704">
        <f>SUMIFS('Energy balance options'!$G$7:$G$3000,'Energy balance options'!$B$7:$B$3000,HeatGen!W$2,'Energy balance options'!$A$7:$A$3000,HeatGen!$A1704)</f>
        <v>0</v>
      </c>
      <c r="X1704">
        <f>SUMIFS('Energy balance options'!$G$7:$G$3000,'Energy balance options'!$B$7:$B$3000,HeatGen!X$2,'Energy balance options'!$A$7:$A$3000,HeatGen!$A1704)</f>
        <v>0</v>
      </c>
      <c r="AG1704">
        <f t="shared" si="322"/>
        <v>0</v>
      </c>
      <c r="AH1704">
        <f t="shared" si="323"/>
        <v>0</v>
      </c>
      <c r="AI1704">
        <f t="shared" si="324"/>
        <v>0</v>
      </c>
      <c r="AJ1704">
        <f t="shared" si="325"/>
        <v>0</v>
      </c>
      <c r="AK1704">
        <f t="shared" si="326"/>
        <v>0</v>
      </c>
      <c r="AL1704">
        <f t="shared" si="327"/>
        <v>0</v>
      </c>
      <c r="AM1704">
        <f t="shared" si="328"/>
        <v>0</v>
      </c>
      <c r="AN1704">
        <f t="shared" si="329"/>
        <v>0</v>
      </c>
      <c r="AO1704">
        <f t="shared" si="330"/>
        <v>0</v>
      </c>
    </row>
    <row r="1705" spans="1:41" x14ac:dyDescent="0.2">
      <c r="A1705" s="9">
        <f>'Cost per option'!A1713</f>
        <v>0</v>
      </c>
      <c r="B1705" t="str">
        <f>_xlfn.IFNA(VLOOKUP(A1705,'Energy balance options'!A$7:C$3000,3,FALSE),"")</f>
        <v/>
      </c>
      <c r="C1705">
        <f>SUMIFS('Energy balance options'!$F$7:$F$3000,'Energy balance options'!$B$7:$B$3000,HeatGen!C$2,'Energy balance options'!$A$7:$A$3000,HeatGen!$A1705)</f>
        <v>0</v>
      </c>
      <c r="D1705">
        <f>SUMIFS('Energy balance options'!$F$7:$F$3000,'Energy balance options'!$B$7:$B$3000,HeatGen!D$2,'Energy balance options'!$A$7:$A$3000,HeatGen!$A1705)</f>
        <v>0</v>
      </c>
      <c r="E1705">
        <f>SUMIFS('Energy balance options'!$F$7:$F$3000,'Energy balance options'!$B$7:$B$3000,HeatGen!E$2,'Energy balance options'!$A$7:$A$3000,HeatGen!$A1705)</f>
        <v>0</v>
      </c>
      <c r="F1705">
        <f>SUMIFS('Energy balance options'!$F$7:$F$3000,'Energy balance options'!$B$7:$B$3000,HeatGen!F$2,'Energy balance options'!$A$7:$A$3000,HeatGen!$A1705)</f>
        <v>0</v>
      </c>
      <c r="G1705">
        <f>SUMIFS('Energy balance options'!$F$7:$F$3000,'Energy balance options'!$B$7:$B$3000,HeatGen!G$2,'Energy balance options'!$A$7:$A$3000,HeatGen!$A1705)</f>
        <v>0</v>
      </c>
      <c r="H1705">
        <f>SUMIFS('Energy balance options'!$F$7:$F$3000,'Energy balance options'!$B$7:$B$3000,HeatGen!H$2,'Energy balance options'!$A$7:$A$3000,HeatGen!$A1705)</f>
        <v>0</v>
      </c>
      <c r="I1705">
        <f>SUMIFS('Energy balance options'!$F$7:$F$3000,'Energy balance options'!$B$7:$B$3000,HeatGen!I$2,'Energy balance options'!$A$7:$A$3000,HeatGen!$A1705)</f>
        <v>0</v>
      </c>
      <c r="J1705">
        <f>SUMIFS('Energy balance options'!$F$7:$F$3000,'Energy balance options'!$B$7:$B$3000,HeatGen!J$2,'Energy balance options'!$A$7:$A$3000,HeatGen!$A1705)</f>
        <v>0</v>
      </c>
      <c r="K1705">
        <f>SUMIFS('Energy balance options'!$F$7:$F$3000,'Energy balance options'!$B$7:$B$3000,HeatGen!K$2,'Energy balance options'!$A$7:$A$3000,HeatGen!$A1705)</f>
        <v>0</v>
      </c>
      <c r="L1705">
        <f>SUMIFS('Energy balance options'!$F$7:$F$3000,'Energy balance options'!$B$7:$B$3000,HeatGen!L$2,'Energy balance options'!$A$7:$A$3000,HeatGen!$A1705)</f>
        <v>0</v>
      </c>
      <c r="M1705">
        <f>SUMIFS('Energy balance options'!$F$7:$F$3000,'Energy balance options'!$B$7:$B$3000,HeatGen!M$2,'Energy balance options'!$A$7:$A$3000,HeatGen!$A1705)</f>
        <v>0</v>
      </c>
      <c r="N1705">
        <f>SUMIFS('Energy balance options'!$F$7:$F$3000,'Energy balance options'!$B$7:$B$3000,HeatGen!N$2,'Energy balance options'!$A$7:$A$3000,HeatGen!$A1705)</f>
        <v>0</v>
      </c>
      <c r="P1705">
        <f>SUMIFS('Energy balance options'!$F$7:$F$3000,'Energy balance options'!$B$7:$B$3000,HeatGen!P$2,'Energy balance options'!$A$7:$A$3000,HeatGen!$A1705)</f>
        <v>0</v>
      </c>
      <c r="Q1705">
        <f>SUMIFS('Energy balance options'!$F$7:$F$3000,'Energy balance options'!$B$7:$B$3000,HeatGen!Q$2,'Energy balance options'!$A$7:$A$3000,HeatGen!$A1705)</f>
        <v>0</v>
      </c>
      <c r="R1705">
        <f>SUMIFS('Energy balance options'!$F$7:$F$3000,'Energy balance options'!$B$7:$B$3000,HeatGen!R$2,'Energy balance options'!$A$7:$A$3000,HeatGen!$A1705)</f>
        <v>0</v>
      </c>
      <c r="S1705">
        <f>SUMIFS('Energy balance options'!$G$7:$G$3000,'Energy balance options'!$B$7:$B$3000,HeatGen!S$2,'Energy balance options'!$A$7:$A$3000,HeatGen!$A1705)</f>
        <v>0</v>
      </c>
      <c r="T1705">
        <f>SUMIFS('Energy balance options'!$G$7:$G$3000,'Energy balance options'!$B$7:$B$3000,HeatGen!T$2,'Energy balance options'!$A$7:$A$3000,HeatGen!$A1705)</f>
        <v>0</v>
      </c>
      <c r="U1705">
        <f>SUMIFS('Energy balance options'!$G$7:$G$3000,'Energy balance options'!$B$7:$B$3000,HeatGen!U$2,'Energy balance options'!$A$7:$A$3000,HeatGen!$A1705)</f>
        <v>0</v>
      </c>
      <c r="V1705">
        <f>SUMIFS('Energy balance options'!$G$7:$G$3000,'Energy balance options'!$B$7:$B$3000,HeatGen!V$2,'Energy balance options'!$A$7:$A$3000,HeatGen!$A1705)</f>
        <v>0</v>
      </c>
      <c r="W1705">
        <f>SUMIFS('Energy balance options'!$G$7:$G$3000,'Energy balance options'!$B$7:$B$3000,HeatGen!W$2,'Energy balance options'!$A$7:$A$3000,HeatGen!$A1705)</f>
        <v>0</v>
      </c>
      <c r="X1705">
        <f>SUMIFS('Energy balance options'!$G$7:$G$3000,'Energy balance options'!$B$7:$B$3000,HeatGen!X$2,'Energy balance options'!$A$7:$A$3000,HeatGen!$A1705)</f>
        <v>0</v>
      </c>
      <c r="AG1705">
        <f t="shared" si="322"/>
        <v>0</v>
      </c>
      <c r="AH1705">
        <f t="shared" si="323"/>
        <v>0</v>
      </c>
      <c r="AI1705">
        <f t="shared" si="324"/>
        <v>0</v>
      </c>
      <c r="AJ1705">
        <f t="shared" si="325"/>
        <v>0</v>
      </c>
      <c r="AK1705">
        <f t="shared" si="326"/>
        <v>0</v>
      </c>
      <c r="AL1705">
        <f t="shared" si="327"/>
        <v>0</v>
      </c>
      <c r="AM1705">
        <f t="shared" si="328"/>
        <v>0</v>
      </c>
      <c r="AN1705">
        <f t="shared" si="329"/>
        <v>0</v>
      </c>
      <c r="AO1705">
        <f t="shared" si="330"/>
        <v>0</v>
      </c>
    </row>
    <row r="1706" spans="1:41" x14ac:dyDescent="0.2">
      <c r="A1706" s="9">
        <f>'Cost per option'!A1714</f>
        <v>0</v>
      </c>
      <c r="B1706" t="str">
        <f>_xlfn.IFNA(VLOOKUP(A1706,'Energy balance options'!A$7:C$3000,3,FALSE),"")</f>
        <v/>
      </c>
      <c r="C1706">
        <f>SUMIFS('Energy balance options'!$F$7:$F$3000,'Energy balance options'!$B$7:$B$3000,HeatGen!C$2,'Energy balance options'!$A$7:$A$3000,HeatGen!$A1706)</f>
        <v>0</v>
      </c>
      <c r="D1706">
        <f>SUMIFS('Energy balance options'!$F$7:$F$3000,'Energy balance options'!$B$7:$B$3000,HeatGen!D$2,'Energy balance options'!$A$7:$A$3000,HeatGen!$A1706)</f>
        <v>0</v>
      </c>
      <c r="E1706">
        <f>SUMIFS('Energy balance options'!$F$7:$F$3000,'Energy balance options'!$B$7:$B$3000,HeatGen!E$2,'Energy balance options'!$A$7:$A$3000,HeatGen!$A1706)</f>
        <v>0</v>
      </c>
      <c r="F1706">
        <f>SUMIFS('Energy balance options'!$F$7:$F$3000,'Energy balance options'!$B$7:$B$3000,HeatGen!F$2,'Energy balance options'!$A$7:$A$3000,HeatGen!$A1706)</f>
        <v>0</v>
      </c>
      <c r="G1706">
        <f>SUMIFS('Energy balance options'!$F$7:$F$3000,'Energy balance options'!$B$7:$B$3000,HeatGen!G$2,'Energy balance options'!$A$7:$A$3000,HeatGen!$A1706)</f>
        <v>0</v>
      </c>
      <c r="H1706">
        <f>SUMIFS('Energy balance options'!$F$7:$F$3000,'Energy balance options'!$B$7:$B$3000,HeatGen!H$2,'Energy balance options'!$A$7:$A$3000,HeatGen!$A1706)</f>
        <v>0</v>
      </c>
      <c r="I1706">
        <f>SUMIFS('Energy balance options'!$F$7:$F$3000,'Energy balance options'!$B$7:$B$3000,HeatGen!I$2,'Energy balance options'!$A$7:$A$3000,HeatGen!$A1706)</f>
        <v>0</v>
      </c>
      <c r="J1706">
        <f>SUMIFS('Energy balance options'!$F$7:$F$3000,'Energy balance options'!$B$7:$B$3000,HeatGen!J$2,'Energy balance options'!$A$7:$A$3000,HeatGen!$A1706)</f>
        <v>0</v>
      </c>
      <c r="K1706">
        <f>SUMIFS('Energy balance options'!$F$7:$F$3000,'Energy balance options'!$B$7:$B$3000,HeatGen!K$2,'Energy balance options'!$A$7:$A$3000,HeatGen!$A1706)</f>
        <v>0</v>
      </c>
      <c r="L1706">
        <f>SUMIFS('Energy balance options'!$F$7:$F$3000,'Energy balance options'!$B$7:$B$3000,HeatGen!L$2,'Energy balance options'!$A$7:$A$3000,HeatGen!$A1706)</f>
        <v>0</v>
      </c>
      <c r="M1706">
        <f>SUMIFS('Energy balance options'!$F$7:$F$3000,'Energy balance options'!$B$7:$B$3000,HeatGen!M$2,'Energy balance options'!$A$7:$A$3000,HeatGen!$A1706)</f>
        <v>0</v>
      </c>
      <c r="N1706">
        <f>SUMIFS('Energy balance options'!$F$7:$F$3000,'Energy balance options'!$B$7:$B$3000,HeatGen!N$2,'Energy balance options'!$A$7:$A$3000,HeatGen!$A1706)</f>
        <v>0</v>
      </c>
      <c r="P1706">
        <f>SUMIFS('Energy balance options'!$F$7:$F$3000,'Energy balance options'!$B$7:$B$3000,HeatGen!P$2,'Energy balance options'!$A$7:$A$3000,HeatGen!$A1706)</f>
        <v>0</v>
      </c>
      <c r="Q1706">
        <f>SUMIFS('Energy balance options'!$F$7:$F$3000,'Energy balance options'!$B$7:$B$3000,HeatGen!Q$2,'Energy balance options'!$A$7:$A$3000,HeatGen!$A1706)</f>
        <v>0</v>
      </c>
      <c r="R1706">
        <f>SUMIFS('Energy balance options'!$F$7:$F$3000,'Energy balance options'!$B$7:$B$3000,HeatGen!R$2,'Energy balance options'!$A$7:$A$3000,HeatGen!$A1706)</f>
        <v>0</v>
      </c>
      <c r="S1706">
        <f>SUMIFS('Energy balance options'!$G$7:$G$3000,'Energy balance options'!$B$7:$B$3000,HeatGen!S$2,'Energy balance options'!$A$7:$A$3000,HeatGen!$A1706)</f>
        <v>0</v>
      </c>
      <c r="T1706">
        <f>SUMIFS('Energy balance options'!$G$7:$G$3000,'Energy balance options'!$B$7:$B$3000,HeatGen!T$2,'Energy balance options'!$A$7:$A$3000,HeatGen!$A1706)</f>
        <v>0</v>
      </c>
      <c r="U1706">
        <f>SUMIFS('Energy balance options'!$G$7:$G$3000,'Energy balance options'!$B$7:$B$3000,HeatGen!U$2,'Energy balance options'!$A$7:$A$3000,HeatGen!$A1706)</f>
        <v>0</v>
      </c>
      <c r="V1706">
        <f>SUMIFS('Energy balance options'!$G$7:$G$3000,'Energy balance options'!$B$7:$B$3000,HeatGen!V$2,'Energy balance options'!$A$7:$A$3000,HeatGen!$A1706)</f>
        <v>0</v>
      </c>
      <c r="W1706">
        <f>SUMIFS('Energy balance options'!$G$7:$G$3000,'Energy balance options'!$B$7:$B$3000,HeatGen!W$2,'Energy balance options'!$A$7:$A$3000,HeatGen!$A1706)</f>
        <v>0</v>
      </c>
      <c r="X1706">
        <f>SUMIFS('Energy balance options'!$G$7:$G$3000,'Energy balance options'!$B$7:$B$3000,HeatGen!X$2,'Energy balance options'!$A$7:$A$3000,HeatGen!$A1706)</f>
        <v>0</v>
      </c>
      <c r="AG1706">
        <f t="shared" si="322"/>
        <v>0</v>
      </c>
      <c r="AH1706">
        <f t="shared" si="323"/>
        <v>0</v>
      </c>
      <c r="AI1706">
        <f t="shared" si="324"/>
        <v>0</v>
      </c>
      <c r="AJ1706">
        <f t="shared" si="325"/>
        <v>0</v>
      </c>
      <c r="AK1706">
        <f t="shared" si="326"/>
        <v>0</v>
      </c>
      <c r="AL1706">
        <f t="shared" si="327"/>
        <v>0</v>
      </c>
      <c r="AM1706">
        <f t="shared" si="328"/>
        <v>0</v>
      </c>
      <c r="AN1706">
        <f t="shared" si="329"/>
        <v>0</v>
      </c>
      <c r="AO1706">
        <f t="shared" si="330"/>
        <v>0</v>
      </c>
    </row>
    <row r="1707" spans="1:41" x14ac:dyDescent="0.2">
      <c r="A1707" s="9">
        <f>'Cost per option'!A1715</f>
        <v>0</v>
      </c>
      <c r="B1707" t="str">
        <f>_xlfn.IFNA(VLOOKUP(A1707,'Energy balance options'!A$7:C$3000,3,FALSE),"")</f>
        <v/>
      </c>
      <c r="C1707">
        <f>SUMIFS('Energy balance options'!$F$7:$F$3000,'Energy balance options'!$B$7:$B$3000,HeatGen!C$2,'Energy balance options'!$A$7:$A$3000,HeatGen!$A1707)</f>
        <v>0</v>
      </c>
      <c r="D1707">
        <f>SUMIFS('Energy balance options'!$F$7:$F$3000,'Energy balance options'!$B$7:$B$3000,HeatGen!D$2,'Energy balance options'!$A$7:$A$3000,HeatGen!$A1707)</f>
        <v>0</v>
      </c>
      <c r="E1707">
        <f>SUMIFS('Energy balance options'!$F$7:$F$3000,'Energy balance options'!$B$7:$B$3000,HeatGen!E$2,'Energy balance options'!$A$7:$A$3000,HeatGen!$A1707)</f>
        <v>0</v>
      </c>
      <c r="F1707">
        <f>SUMIFS('Energy balance options'!$F$7:$F$3000,'Energy balance options'!$B$7:$B$3000,HeatGen!F$2,'Energy balance options'!$A$7:$A$3000,HeatGen!$A1707)</f>
        <v>0</v>
      </c>
      <c r="G1707">
        <f>SUMIFS('Energy balance options'!$F$7:$F$3000,'Energy balance options'!$B$7:$B$3000,HeatGen!G$2,'Energy balance options'!$A$7:$A$3000,HeatGen!$A1707)</f>
        <v>0</v>
      </c>
      <c r="H1707">
        <f>SUMIFS('Energy balance options'!$F$7:$F$3000,'Energy balance options'!$B$7:$B$3000,HeatGen!H$2,'Energy balance options'!$A$7:$A$3000,HeatGen!$A1707)</f>
        <v>0</v>
      </c>
      <c r="I1707">
        <f>SUMIFS('Energy balance options'!$F$7:$F$3000,'Energy balance options'!$B$7:$B$3000,HeatGen!I$2,'Energy balance options'!$A$7:$A$3000,HeatGen!$A1707)</f>
        <v>0</v>
      </c>
      <c r="J1707">
        <f>SUMIFS('Energy balance options'!$F$7:$F$3000,'Energy balance options'!$B$7:$B$3000,HeatGen!J$2,'Energy balance options'!$A$7:$A$3000,HeatGen!$A1707)</f>
        <v>0</v>
      </c>
      <c r="K1707">
        <f>SUMIFS('Energy balance options'!$F$7:$F$3000,'Energy balance options'!$B$7:$B$3000,HeatGen!K$2,'Energy balance options'!$A$7:$A$3000,HeatGen!$A1707)</f>
        <v>0</v>
      </c>
      <c r="L1707">
        <f>SUMIFS('Energy balance options'!$F$7:$F$3000,'Energy balance options'!$B$7:$B$3000,HeatGen!L$2,'Energy balance options'!$A$7:$A$3000,HeatGen!$A1707)</f>
        <v>0</v>
      </c>
      <c r="M1707">
        <f>SUMIFS('Energy balance options'!$F$7:$F$3000,'Energy balance options'!$B$7:$B$3000,HeatGen!M$2,'Energy balance options'!$A$7:$A$3000,HeatGen!$A1707)</f>
        <v>0</v>
      </c>
      <c r="N1707">
        <f>SUMIFS('Energy balance options'!$F$7:$F$3000,'Energy balance options'!$B$7:$B$3000,HeatGen!N$2,'Energy balance options'!$A$7:$A$3000,HeatGen!$A1707)</f>
        <v>0</v>
      </c>
      <c r="P1707">
        <f>SUMIFS('Energy balance options'!$F$7:$F$3000,'Energy balance options'!$B$7:$B$3000,HeatGen!P$2,'Energy balance options'!$A$7:$A$3000,HeatGen!$A1707)</f>
        <v>0</v>
      </c>
      <c r="Q1707">
        <f>SUMIFS('Energy balance options'!$F$7:$F$3000,'Energy balance options'!$B$7:$B$3000,HeatGen!Q$2,'Energy balance options'!$A$7:$A$3000,HeatGen!$A1707)</f>
        <v>0</v>
      </c>
      <c r="R1707">
        <f>SUMIFS('Energy balance options'!$F$7:$F$3000,'Energy balance options'!$B$7:$B$3000,HeatGen!R$2,'Energy balance options'!$A$7:$A$3000,HeatGen!$A1707)</f>
        <v>0</v>
      </c>
      <c r="S1707">
        <f>SUMIFS('Energy balance options'!$G$7:$G$3000,'Energy balance options'!$B$7:$B$3000,HeatGen!S$2,'Energy balance options'!$A$7:$A$3000,HeatGen!$A1707)</f>
        <v>0</v>
      </c>
      <c r="T1707">
        <f>SUMIFS('Energy balance options'!$G$7:$G$3000,'Energy balance options'!$B$7:$B$3000,HeatGen!T$2,'Energy balance options'!$A$7:$A$3000,HeatGen!$A1707)</f>
        <v>0</v>
      </c>
      <c r="U1707">
        <f>SUMIFS('Energy balance options'!$G$7:$G$3000,'Energy balance options'!$B$7:$B$3000,HeatGen!U$2,'Energy balance options'!$A$7:$A$3000,HeatGen!$A1707)</f>
        <v>0</v>
      </c>
      <c r="V1707">
        <f>SUMIFS('Energy balance options'!$G$7:$G$3000,'Energy balance options'!$B$7:$B$3000,HeatGen!V$2,'Energy balance options'!$A$7:$A$3000,HeatGen!$A1707)</f>
        <v>0</v>
      </c>
      <c r="W1707">
        <f>SUMIFS('Energy balance options'!$G$7:$G$3000,'Energy balance options'!$B$7:$B$3000,HeatGen!W$2,'Energy balance options'!$A$7:$A$3000,HeatGen!$A1707)</f>
        <v>0</v>
      </c>
      <c r="X1707">
        <f>SUMIFS('Energy balance options'!$G$7:$G$3000,'Energy balance options'!$B$7:$B$3000,HeatGen!X$2,'Energy balance options'!$A$7:$A$3000,HeatGen!$A1707)</f>
        <v>0</v>
      </c>
      <c r="AG1707">
        <f t="shared" si="322"/>
        <v>0</v>
      </c>
      <c r="AH1707">
        <f t="shared" si="323"/>
        <v>0</v>
      </c>
      <c r="AI1707">
        <f t="shared" si="324"/>
        <v>0</v>
      </c>
      <c r="AJ1707">
        <f t="shared" si="325"/>
        <v>0</v>
      </c>
      <c r="AK1707">
        <f t="shared" si="326"/>
        <v>0</v>
      </c>
      <c r="AL1707">
        <f t="shared" si="327"/>
        <v>0</v>
      </c>
      <c r="AM1707">
        <f t="shared" si="328"/>
        <v>0</v>
      </c>
      <c r="AN1707">
        <f t="shared" si="329"/>
        <v>0</v>
      </c>
      <c r="AO1707">
        <f t="shared" si="330"/>
        <v>0</v>
      </c>
    </row>
    <row r="1708" spans="1:41" x14ac:dyDescent="0.2">
      <c r="A1708" s="9">
        <f>'Cost per option'!A1716</f>
        <v>0</v>
      </c>
      <c r="B1708" t="str">
        <f>_xlfn.IFNA(VLOOKUP(A1708,'Energy balance options'!A$7:C$3000,3,FALSE),"")</f>
        <v/>
      </c>
      <c r="C1708">
        <f>SUMIFS('Energy balance options'!$F$7:$F$3000,'Energy balance options'!$B$7:$B$3000,HeatGen!C$2,'Energy balance options'!$A$7:$A$3000,HeatGen!$A1708)</f>
        <v>0</v>
      </c>
      <c r="D1708">
        <f>SUMIFS('Energy balance options'!$F$7:$F$3000,'Energy balance options'!$B$7:$B$3000,HeatGen!D$2,'Energy balance options'!$A$7:$A$3000,HeatGen!$A1708)</f>
        <v>0</v>
      </c>
      <c r="E1708">
        <f>SUMIFS('Energy balance options'!$F$7:$F$3000,'Energy balance options'!$B$7:$B$3000,HeatGen!E$2,'Energy balance options'!$A$7:$A$3000,HeatGen!$A1708)</f>
        <v>0</v>
      </c>
      <c r="F1708">
        <f>SUMIFS('Energy balance options'!$F$7:$F$3000,'Energy balance options'!$B$7:$B$3000,HeatGen!F$2,'Energy balance options'!$A$7:$A$3000,HeatGen!$A1708)</f>
        <v>0</v>
      </c>
      <c r="G1708">
        <f>SUMIFS('Energy balance options'!$F$7:$F$3000,'Energy balance options'!$B$7:$B$3000,HeatGen!G$2,'Energy balance options'!$A$7:$A$3000,HeatGen!$A1708)</f>
        <v>0</v>
      </c>
      <c r="H1708">
        <f>SUMIFS('Energy balance options'!$F$7:$F$3000,'Energy balance options'!$B$7:$B$3000,HeatGen!H$2,'Energy balance options'!$A$7:$A$3000,HeatGen!$A1708)</f>
        <v>0</v>
      </c>
      <c r="I1708">
        <f>SUMIFS('Energy balance options'!$F$7:$F$3000,'Energy balance options'!$B$7:$B$3000,HeatGen!I$2,'Energy balance options'!$A$7:$A$3000,HeatGen!$A1708)</f>
        <v>0</v>
      </c>
      <c r="J1708">
        <f>SUMIFS('Energy balance options'!$F$7:$F$3000,'Energy balance options'!$B$7:$B$3000,HeatGen!J$2,'Energy balance options'!$A$7:$A$3000,HeatGen!$A1708)</f>
        <v>0</v>
      </c>
      <c r="K1708">
        <f>SUMIFS('Energy balance options'!$F$7:$F$3000,'Energy balance options'!$B$7:$B$3000,HeatGen!K$2,'Energy balance options'!$A$7:$A$3000,HeatGen!$A1708)</f>
        <v>0</v>
      </c>
      <c r="L1708">
        <f>SUMIFS('Energy balance options'!$F$7:$F$3000,'Energy balance options'!$B$7:$B$3000,HeatGen!L$2,'Energy balance options'!$A$7:$A$3000,HeatGen!$A1708)</f>
        <v>0</v>
      </c>
      <c r="M1708">
        <f>SUMIFS('Energy balance options'!$F$7:$F$3000,'Energy balance options'!$B$7:$B$3000,HeatGen!M$2,'Energy balance options'!$A$7:$A$3000,HeatGen!$A1708)</f>
        <v>0</v>
      </c>
      <c r="N1708">
        <f>SUMIFS('Energy balance options'!$F$7:$F$3000,'Energy balance options'!$B$7:$B$3000,HeatGen!N$2,'Energy balance options'!$A$7:$A$3000,HeatGen!$A1708)</f>
        <v>0</v>
      </c>
      <c r="P1708">
        <f>SUMIFS('Energy balance options'!$F$7:$F$3000,'Energy balance options'!$B$7:$B$3000,HeatGen!P$2,'Energy balance options'!$A$7:$A$3000,HeatGen!$A1708)</f>
        <v>0</v>
      </c>
      <c r="Q1708">
        <f>SUMIFS('Energy balance options'!$F$7:$F$3000,'Energy balance options'!$B$7:$B$3000,HeatGen!Q$2,'Energy balance options'!$A$7:$A$3000,HeatGen!$A1708)</f>
        <v>0</v>
      </c>
      <c r="R1708">
        <f>SUMIFS('Energy balance options'!$F$7:$F$3000,'Energy balance options'!$B$7:$B$3000,HeatGen!R$2,'Energy balance options'!$A$7:$A$3000,HeatGen!$A1708)</f>
        <v>0</v>
      </c>
      <c r="S1708">
        <f>SUMIFS('Energy balance options'!$G$7:$G$3000,'Energy balance options'!$B$7:$B$3000,HeatGen!S$2,'Energy balance options'!$A$7:$A$3000,HeatGen!$A1708)</f>
        <v>0</v>
      </c>
      <c r="T1708">
        <f>SUMIFS('Energy balance options'!$G$7:$G$3000,'Energy balance options'!$B$7:$B$3000,HeatGen!T$2,'Energy balance options'!$A$7:$A$3000,HeatGen!$A1708)</f>
        <v>0</v>
      </c>
      <c r="U1708">
        <f>SUMIFS('Energy balance options'!$G$7:$G$3000,'Energy balance options'!$B$7:$B$3000,HeatGen!U$2,'Energy balance options'!$A$7:$A$3000,HeatGen!$A1708)</f>
        <v>0</v>
      </c>
      <c r="V1708">
        <f>SUMIFS('Energy balance options'!$G$7:$G$3000,'Energy balance options'!$B$7:$B$3000,HeatGen!V$2,'Energy balance options'!$A$7:$A$3000,HeatGen!$A1708)</f>
        <v>0</v>
      </c>
      <c r="W1708">
        <f>SUMIFS('Energy balance options'!$G$7:$G$3000,'Energy balance options'!$B$7:$B$3000,HeatGen!W$2,'Energy balance options'!$A$7:$A$3000,HeatGen!$A1708)</f>
        <v>0</v>
      </c>
      <c r="X1708">
        <f>SUMIFS('Energy balance options'!$G$7:$G$3000,'Energy balance options'!$B$7:$B$3000,HeatGen!X$2,'Energy balance options'!$A$7:$A$3000,HeatGen!$A1708)</f>
        <v>0</v>
      </c>
      <c r="AG1708">
        <f t="shared" si="322"/>
        <v>0</v>
      </c>
      <c r="AH1708">
        <f t="shared" si="323"/>
        <v>0</v>
      </c>
      <c r="AI1708">
        <f t="shared" si="324"/>
        <v>0</v>
      </c>
      <c r="AJ1708">
        <f t="shared" si="325"/>
        <v>0</v>
      </c>
      <c r="AK1708">
        <f t="shared" si="326"/>
        <v>0</v>
      </c>
      <c r="AL1708">
        <f t="shared" si="327"/>
        <v>0</v>
      </c>
      <c r="AM1708">
        <f t="shared" si="328"/>
        <v>0</v>
      </c>
      <c r="AN1708">
        <f t="shared" si="329"/>
        <v>0</v>
      </c>
      <c r="AO1708">
        <f t="shared" si="330"/>
        <v>0</v>
      </c>
    </row>
    <row r="1709" spans="1:41" x14ac:dyDescent="0.2">
      <c r="A1709" s="9">
        <f>'Cost per option'!A1717</f>
        <v>0</v>
      </c>
      <c r="B1709" t="str">
        <f>_xlfn.IFNA(VLOOKUP(A1709,'Energy balance options'!A$7:C$3000,3,FALSE),"")</f>
        <v/>
      </c>
      <c r="C1709">
        <f>SUMIFS('Energy balance options'!$F$7:$F$3000,'Energy balance options'!$B$7:$B$3000,HeatGen!C$2,'Energy balance options'!$A$7:$A$3000,HeatGen!$A1709)</f>
        <v>0</v>
      </c>
      <c r="D1709">
        <f>SUMIFS('Energy balance options'!$F$7:$F$3000,'Energy balance options'!$B$7:$B$3000,HeatGen!D$2,'Energy balance options'!$A$7:$A$3000,HeatGen!$A1709)</f>
        <v>0</v>
      </c>
      <c r="E1709">
        <f>SUMIFS('Energy balance options'!$F$7:$F$3000,'Energy balance options'!$B$7:$B$3000,HeatGen!E$2,'Energy balance options'!$A$7:$A$3000,HeatGen!$A1709)</f>
        <v>0</v>
      </c>
      <c r="F1709">
        <f>SUMIFS('Energy balance options'!$F$7:$F$3000,'Energy balance options'!$B$7:$B$3000,HeatGen!F$2,'Energy balance options'!$A$7:$A$3000,HeatGen!$A1709)</f>
        <v>0</v>
      </c>
      <c r="G1709">
        <f>SUMIFS('Energy balance options'!$F$7:$F$3000,'Energy balance options'!$B$7:$B$3000,HeatGen!G$2,'Energy balance options'!$A$7:$A$3000,HeatGen!$A1709)</f>
        <v>0</v>
      </c>
      <c r="H1709">
        <f>SUMIFS('Energy balance options'!$F$7:$F$3000,'Energy balance options'!$B$7:$B$3000,HeatGen!H$2,'Energy balance options'!$A$7:$A$3000,HeatGen!$A1709)</f>
        <v>0</v>
      </c>
      <c r="I1709">
        <f>SUMIFS('Energy balance options'!$F$7:$F$3000,'Energy balance options'!$B$7:$B$3000,HeatGen!I$2,'Energy balance options'!$A$7:$A$3000,HeatGen!$A1709)</f>
        <v>0</v>
      </c>
      <c r="J1709">
        <f>SUMIFS('Energy balance options'!$F$7:$F$3000,'Energy balance options'!$B$7:$B$3000,HeatGen!J$2,'Energy balance options'!$A$7:$A$3000,HeatGen!$A1709)</f>
        <v>0</v>
      </c>
      <c r="K1709">
        <f>SUMIFS('Energy balance options'!$F$7:$F$3000,'Energy balance options'!$B$7:$B$3000,HeatGen!K$2,'Energy balance options'!$A$7:$A$3000,HeatGen!$A1709)</f>
        <v>0</v>
      </c>
      <c r="L1709">
        <f>SUMIFS('Energy balance options'!$F$7:$F$3000,'Energy balance options'!$B$7:$B$3000,HeatGen!L$2,'Energy balance options'!$A$7:$A$3000,HeatGen!$A1709)</f>
        <v>0</v>
      </c>
      <c r="M1709">
        <f>SUMIFS('Energy balance options'!$F$7:$F$3000,'Energy balance options'!$B$7:$B$3000,HeatGen!M$2,'Energy balance options'!$A$7:$A$3000,HeatGen!$A1709)</f>
        <v>0</v>
      </c>
      <c r="N1709">
        <f>SUMIFS('Energy balance options'!$F$7:$F$3000,'Energy balance options'!$B$7:$B$3000,HeatGen!N$2,'Energy balance options'!$A$7:$A$3000,HeatGen!$A1709)</f>
        <v>0</v>
      </c>
      <c r="P1709">
        <f>SUMIFS('Energy balance options'!$F$7:$F$3000,'Energy balance options'!$B$7:$B$3000,HeatGen!P$2,'Energy balance options'!$A$7:$A$3000,HeatGen!$A1709)</f>
        <v>0</v>
      </c>
      <c r="Q1709">
        <f>SUMIFS('Energy balance options'!$F$7:$F$3000,'Energy balance options'!$B$7:$B$3000,HeatGen!Q$2,'Energy balance options'!$A$7:$A$3000,HeatGen!$A1709)</f>
        <v>0</v>
      </c>
      <c r="R1709">
        <f>SUMIFS('Energy balance options'!$F$7:$F$3000,'Energy balance options'!$B$7:$B$3000,HeatGen!R$2,'Energy balance options'!$A$7:$A$3000,HeatGen!$A1709)</f>
        <v>0</v>
      </c>
      <c r="S1709">
        <f>SUMIFS('Energy balance options'!$G$7:$G$3000,'Energy balance options'!$B$7:$B$3000,HeatGen!S$2,'Energy balance options'!$A$7:$A$3000,HeatGen!$A1709)</f>
        <v>0</v>
      </c>
      <c r="T1709">
        <f>SUMIFS('Energy balance options'!$G$7:$G$3000,'Energy balance options'!$B$7:$B$3000,HeatGen!T$2,'Energy balance options'!$A$7:$A$3000,HeatGen!$A1709)</f>
        <v>0</v>
      </c>
      <c r="U1709">
        <f>SUMIFS('Energy balance options'!$G$7:$G$3000,'Energy balance options'!$B$7:$B$3000,HeatGen!U$2,'Energy balance options'!$A$7:$A$3000,HeatGen!$A1709)</f>
        <v>0</v>
      </c>
      <c r="V1709">
        <f>SUMIFS('Energy balance options'!$G$7:$G$3000,'Energy balance options'!$B$7:$B$3000,HeatGen!V$2,'Energy balance options'!$A$7:$A$3000,HeatGen!$A1709)</f>
        <v>0</v>
      </c>
      <c r="W1709">
        <f>SUMIFS('Energy balance options'!$G$7:$G$3000,'Energy balance options'!$B$7:$B$3000,HeatGen!W$2,'Energy balance options'!$A$7:$A$3000,HeatGen!$A1709)</f>
        <v>0</v>
      </c>
      <c r="X1709">
        <f>SUMIFS('Energy balance options'!$G$7:$G$3000,'Energy balance options'!$B$7:$B$3000,HeatGen!X$2,'Energy balance options'!$A$7:$A$3000,HeatGen!$A1709)</f>
        <v>0</v>
      </c>
      <c r="AG1709">
        <f t="shared" si="322"/>
        <v>0</v>
      </c>
      <c r="AH1709">
        <f t="shared" si="323"/>
        <v>0</v>
      </c>
      <c r="AI1709">
        <f t="shared" si="324"/>
        <v>0</v>
      </c>
      <c r="AJ1709">
        <f t="shared" si="325"/>
        <v>0</v>
      </c>
      <c r="AK1709">
        <f t="shared" si="326"/>
        <v>0</v>
      </c>
      <c r="AL1709">
        <f t="shared" si="327"/>
        <v>0</v>
      </c>
      <c r="AM1709">
        <f t="shared" si="328"/>
        <v>0</v>
      </c>
      <c r="AN1709">
        <f t="shared" si="329"/>
        <v>0</v>
      </c>
      <c r="AO1709">
        <f t="shared" si="330"/>
        <v>0</v>
      </c>
    </row>
    <row r="1710" spans="1:41" x14ac:dyDescent="0.2">
      <c r="A1710" s="9">
        <f>'Cost per option'!A1718</f>
        <v>0</v>
      </c>
      <c r="B1710" t="str">
        <f>_xlfn.IFNA(VLOOKUP(A1710,'Energy balance options'!A$7:C$3000,3,FALSE),"")</f>
        <v/>
      </c>
      <c r="C1710">
        <f>SUMIFS('Energy balance options'!$F$7:$F$3000,'Energy balance options'!$B$7:$B$3000,HeatGen!C$2,'Energy balance options'!$A$7:$A$3000,HeatGen!$A1710)</f>
        <v>0</v>
      </c>
      <c r="D1710">
        <f>SUMIFS('Energy balance options'!$F$7:$F$3000,'Energy balance options'!$B$7:$B$3000,HeatGen!D$2,'Energy balance options'!$A$7:$A$3000,HeatGen!$A1710)</f>
        <v>0</v>
      </c>
      <c r="E1710">
        <f>SUMIFS('Energy balance options'!$F$7:$F$3000,'Energy balance options'!$B$7:$B$3000,HeatGen!E$2,'Energy balance options'!$A$7:$A$3000,HeatGen!$A1710)</f>
        <v>0</v>
      </c>
      <c r="F1710">
        <f>SUMIFS('Energy balance options'!$F$7:$F$3000,'Energy balance options'!$B$7:$B$3000,HeatGen!F$2,'Energy balance options'!$A$7:$A$3000,HeatGen!$A1710)</f>
        <v>0</v>
      </c>
      <c r="G1710">
        <f>SUMIFS('Energy balance options'!$F$7:$F$3000,'Energy balance options'!$B$7:$B$3000,HeatGen!G$2,'Energy balance options'!$A$7:$A$3000,HeatGen!$A1710)</f>
        <v>0</v>
      </c>
      <c r="H1710">
        <f>SUMIFS('Energy balance options'!$F$7:$F$3000,'Energy balance options'!$B$7:$B$3000,HeatGen!H$2,'Energy balance options'!$A$7:$A$3000,HeatGen!$A1710)</f>
        <v>0</v>
      </c>
      <c r="I1710">
        <f>SUMIFS('Energy balance options'!$F$7:$F$3000,'Energy balance options'!$B$7:$B$3000,HeatGen!I$2,'Energy balance options'!$A$7:$A$3000,HeatGen!$A1710)</f>
        <v>0</v>
      </c>
      <c r="J1710">
        <f>SUMIFS('Energy balance options'!$F$7:$F$3000,'Energy balance options'!$B$7:$B$3000,HeatGen!J$2,'Energy balance options'!$A$7:$A$3000,HeatGen!$A1710)</f>
        <v>0</v>
      </c>
      <c r="K1710">
        <f>SUMIFS('Energy balance options'!$F$7:$F$3000,'Energy balance options'!$B$7:$B$3000,HeatGen!K$2,'Energy balance options'!$A$7:$A$3000,HeatGen!$A1710)</f>
        <v>0</v>
      </c>
      <c r="L1710">
        <f>SUMIFS('Energy balance options'!$F$7:$F$3000,'Energy balance options'!$B$7:$B$3000,HeatGen!L$2,'Energy balance options'!$A$7:$A$3000,HeatGen!$A1710)</f>
        <v>0</v>
      </c>
      <c r="M1710">
        <f>SUMIFS('Energy balance options'!$F$7:$F$3000,'Energy balance options'!$B$7:$B$3000,HeatGen!M$2,'Energy balance options'!$A$7:$A$3000,HeatGen!$A1710)</f>
        <v>0</v>
      </c>
      <c r="N1710">
        <f>SUMIFS('Energy balance options'!$F$7:$F$3000,'Energy balance options'!$B$7:$B$3000,HeatGen!N$2,'Energy balance options'!$A$7:$A$3000,HeatGen!$A1710)</f>
        <v>0</v>
      </c>
      <c r="P1710">
        <f>SUMIFS('Energy balance options'!$F$7:$F$3000,'Energy balance options'!$B$7:$B$3000,HeatGen!P$2,'Energy balance options'!$A$7:$A$3000,HeatGen!$A1710)</f>
        <v>0</v>
      </c>
      <c r="Q1710">
        <f>SUMIFS('Energy balance options'!$F$7:$F$3000,'Energy balance options'!$B$7:$B$3000,HeatGen!Q$2,'Energy balance options'!$A$7:$A$3000,HeatGen!$A1710)</f>
        <v>0</v>
      </c>
      <c r="R1710">
        <f>SUMIFS('Energy balance options'!$F$7:$F$3000,'Energy balance options'!$B$7:$B$3000,HeatGen!R$2,'Energy balance options'!$A$7:$A$3000,HeatGen!$A1710)</f>
        <v>0</v>
      </c>
      <c r="S1710">
        <f>SUMIFS('Energy balance options'!$G$7:$G$3000,'Energy balance options'!$B$7:$B$3000,HeatGen!S$2,'Energy balance options'!$A$7:$A$3000,HeatGen!$A1710)</f>
        <v>0</v>
      </c>
      <c r="T1710">
        <f>SUMIFS('Energy balance options'!$G$7:$G$3000,'Energy balance options'!$B$7:$B$3000,HeatGen!T$2,'Energy balance options'!$A$7:$A$3000,HeatGen!$A1710)</f>
        <v>0</v>
      </c>
      <c r="U1710">
        <f>SUMIFS('Energy balance options'!$G$7:$G$3000,'Energy balance options'!$B$7:$B$3000,HeatGen!U$2,'Energy balance options'!$A$7:$A$3000,HeatGen!$A1710)</f>
        <v>0</v>
      </c>
      <c r="V1710">
        <f>SUMIFS('Energy balance options'!$G$7:$G$3000,'Energy balance options'!$B$7:$B$3000,HeatGen!V$2,'Energy balance options'!$A$7:$A$3000,HeatGen!$A1710)</f>
        <v>0</v>
      </c>
      <c r="W1710">
        <f>SUMIFS('Energy balance options'!$G$7:$G$3000,'Energy balance options'!$B$7:$B$3000,HeatGen!W$2,'Energy balance options'!$A$7:$A$3000,HeatGen!$A1710)</f>
        <v>0</v>
      </c>
      <c r="X1710">
        <f>SUMIFS('Energy balance options'!$G$7:$G$3000,'Energy balance options'!$B$7:$B$3000,HeatGen!X$2,'Energy balance options'!$A$7:$A$3000,HeatGen!$A1710)</f>
        <v>0</v>
      </c>
      <c r="AG1710">
        <f t="shared" si="322"/>
        <v>0</v>
      </c>
      <c r="AH1710">
        <f t="shared" si="323"/>
        <v>0</v>
      </c>
      <c r="AI1710">
        <f t="shared" si="324"/>
        <v>0</v>
      </c>
      <c r="AJ1710">
        <f t="shared" si="325"/>
        <v>0</v>
      </c>
      <c r="AK1710">
        <f t="shared" si="326"/>
        <v>0</v>
      </c>
      <c r="AL1710">
        <f t="shared" si="327"/>
        <v>0</v>
      </c>
      <c r="AM1710">
        <f t="shared" si="328"/>
        <v>0</v>
      </c>
      <c r="AN1710">
        <f t="shared" si="329"/>
        <v>0</v>
      </c>
      <c r="AO1710">
        <f t="shared" si="330"/>
        <v>0</v>
      </c>
    </row>
    <row r="1711" spans="1:41" x14ac:dyDescent="0.2">
      <c r="A1711" s="9">
        <f>'Cost per option'!A1719</f>
        <v>0</v>
      </c>
      <c r="B1711" t="str">
        <f>_xlfn.IFNA(VLOOKUP(A1711,'Energy balance options'!A$7:C$3000,3,FALSE),"")</f>
        <v/>
      </c>
      <c r="C1711">
        <f>SUMIFS('Energy balance options'!$F$7:$F$3000,'Energy balance options'!$B$7:$B$3000,HeatGen!C$2,'Energy balance options'!$A$7:$A$3000,HeatGen!$A1711)</f>
        <v>0</v>
      </c>
      <c r="D1711">
        <f>SUMIFS('Energy balance options'!$F$7:$F$3000,'Energy balance options'!$B$7:$B$3000,HeatGen!D$2,'Energy balance options'!$A$7:$A$3000,HeatGen!$A1711)</f>
        <v>0</v>
      </c>
      <c r="E1711">
        <f>SUMIFS('Energy balance options'!$F$7:$F$3000,'Energy balance options'!$B$7:$B$3000,HeatGen!E$2,'Energy balance options'!$A$7:$A$3000,HeatGen!$A1711)</f>
        <v>0</v>
      </c>
      <c r="F1711">
        <f>SUMIFS('Energy balance options'!$F$7:$F$3000,'Energy balance options'!$B$7:$B$3000,HeatGen!F$2,'Energy balance options'!$A$7:$A$3000,HeatGen!$A1711)</f>
        <v>0</v>
      </c>
      <c r="G1711">
        <f>SUMIFS('Energy balance options'!$F$7:$F$3000,'Energy balance options'!$B$7:$B$3000,HeatGen!G$2,'Energy balance options'!$A$7:$A$3000,HeatGen!$A1711)</f>
        <v>0</v>
      </c>
      <c r="H1711">
        <f>SUMIFS('Energy balance options'!$F$7:$F$3000,'Energy balance options'!$B$7:$B$3000,HeatGen!H$2,'Energy balance options'!$A$7:$A$3000,HeatGen!$A1711)</f>
        <v>0</v>
      </c>
      <c r="I1711">
        <f>SUMIFS('Energy balance options'!$F$7:$F$3000,'Energy balance options'!$B$7:$B$3000,HeatGen!I$2,'Energy balance options'!$A$7:$A$3000,HeatGen!$A1711)</f>
        <v>0</v>
      </c>
      <c r="J1711">
        <f>SUMIFS('Energy balance options'!$F$7:$F$3000,'Energy balance options'!$B$7:$B$3000,HeatGen!J$2,'Energy balance options'!$A$7:$A$3000,HeatGen!$A1711)</f>
        <v>0</v>
      </c>
      <c r="K1711">
        <f>SUMIFS('Energy balance options'!$F$7:$F$3000,'Energy balance options'!$B$7:$B$3000,HeatGen!K$2,'Energy balance options'!$A$7:$A$3000,HeatGen!$A1711)</f>
        <v>0</v>
      </c>
      <c r="L1711">
        <f>SUMIFS('Energy balance options'!$F$7:$F$3000,'Energy balance options'!$B$7:$B$3000,HeatGen!L$2,'Energy balance options'!$A$7:$A$3000,HeatGen!$A1711)</f>
        <v>0</v>
      </c>
      <c r="M1711">
        <f>SUMIFS('Energy balance options'!$F$7:$F$3000,'Energy balance options'!$B$7:$B$3000,HeatGen!M$2,'Energy balance options'!$A$7:$A$3000,HeatGen!$A1711)</f>
        <v>0</v>
      </c>
      <c r="N1711">
        <f>SUMIFS('Energy balance options'!$F$7:$F$3000,'Energy balance options'!$B$7:$B$3000,HeatGen!N$2,'Energy balance options'!$A$7:$A$3000,HeatGen!$A1711)</f>
        <v>0</v>
      </c>
      <c r="P1711">
        <f>SUMIFS('Energy balance options'!$F$7:$F$3000,'Energy balance options'!$B$7:$B$3000,HeatGen!P$2,'Energy balance options'!$A$7:$A$3000,HeatGen!$A1711)</f>
        <v>0</v>
      </c>
      <c r="Q1711">
        <f>SUMIFS('Energy balance options'!$F$7:$F$3000,'Energy balance options'!$B$7:$B$3000,HeatGen!Q$2,'Energy balance options'!$A$7:$A$3000,HeatGen!$A1711)</f>
        <v>0</v>
      </c>
      <c r="R1711">
        <f>SUMIFS('Energy balance options'!$F$7:$F$3000,'Energy balance options'!$B$7:$B$3000,HeatGen!R$2,'Energy balance options'!$A$7:$A$3000,HeatGen!$A1711)</f>
        <v>0</v>
      </c>
      <c r="S1711">
        <f>SUMIFS('Energy balance options'!$G$7:$G$3000,'Energy balance options'!$B$7:$B$3000,HeatGen!S$2,'Energy balance options'!$A$7:$A$3000,HeatGen!$A1711)</f>
        <v>0</v>
      </c>
      <c r="T1711">
        <f>SUMIFS('Energy balance options'!$G$7:$G$3000,'Energy balance options'!$B$7:$B$3000,HeatGen!T$2,'Energy balance options'!$A$7:$A$3000,HeatGen!$A1711)</f>
        <v>0</v>
      </c>
      <c r="U1711">
        <f>SUMIFS('Energy balance options'!$G$7:$G$3000,'Energy balance options'!$B$7:$B$3000,HeatGen!U$2,'Energy balance options'!$A$7:$A$3000,HeatGen!$A1711)</f>
        <v>0</v>
      </c>
      <c r="V1711">
        <f>SUMIFS('Energy balance options'!$G$7:$G$3000,'Energy balance options'!$B$7:$B$3000,HeatGen!V$2,'Energy balance options'!$A$7:$A$3000,HeatGen!$A1711)</f>
        <v>0</v>
      </c>
      <c r="W1711">
        <f>SUMIFS('Energy balance options'!$G$7:$G$3000,'Energy balance options'!$B$7:$B$3000,HeatGen!W$2,'Energy balance options'!$A$7:$A$3000,HeatGen!$A1711)</f>
        <v>0</v>
      </c>
      <c r="X1711">
        <f>SUMIFS('Energy balance options'!$G$7:$G$3000,'Energy balance options'!$B$7:$B$3000,HeatGen!X$2,'Energy balance options'!$A$7:$A$3000,HeatGen!$A1711)</f>
        <v>0</v>
      </c>
      <c r="AG1711">
        <f t="shared" si="322"/>
        <v>0</v>
      </c>
      <c r="AH1711">
        <f t="shared" si="323"/>
        <v>0</v>
      </c>
      <c r="AI1711">
        <f t="shared" si="324"/>
        <v>0</v>
      </c>
      <c r="AJ1711">
        <f t="shared" si="325"/>
        <v>0</v>
      </c>
      <c r="AK1711">
        <f t="shared" si="326"/>
        <v>0</v>
      </c>
      <c r="AL1711">
        <f t="shared" si="327"/>
        <v>0</v>
      </c>
      <c r="AM1711">
        <f t="shared" si="328"/>
        <v>0</v>
      </c>
      <c r="AN1711">
        <f t="shared" si="329"/>
        <v>0</v>
      </c>
      <c r="AO1711">
        <f t="shared" si="330"/>
        <v>0</v>
      </c>
    </row>
    <row r="1712" spans="1:41" x14ac:dyDescent="0.2">
      <c r="A1712" s="9">
        <f>'Cost per option'!A1720</f>
        <v>0</v>
      </c>
      <c r="B1712" t="str">
        <f>_xlfn.IFNA(VLOOKUP(A1712,'Energy balance options'!A$7:C$3000,3,FALSE),"")</f>
        <v/>
      </c>
      <c r="C1712">
        <f>SUMIFS('Energy balance options'!$F$7:$F$3000,'Energy balance options'!$B$7:$B$3000,HeatGen!C$2,'Energy balance options'!$A$7:$A$3000,HeatGen!$A1712)</f>
        <v>0</v>
      </c>
      <c r="D1712">
        <f>SUMIFS('Energy balance options'!$F$7:$F$3000,'Energy balance options'!$B$7:$B$3000,HeatGen!D$2,'Energy balance options'!$A$7:$A$3000,HeatGen!$A1712)</f>
        <v>0</v>
      </c>
      <c r="E1712">
        <f>SUMIFS('Energy balance options'!$F$7:$F$3000,'Energy balance options'!$B$7:$B$3000,HeatGen!E$2,'Energy balance options'!$A$7:$A$3000,HeatGen!$A1712)</f>
        <v>0</v>
      </c>
      <c r="F1712">
        <f>SUMIFS('Energy balance options'!$F$7:$F$3000,'Energy balance options'!$B$7:$B$3000,HeatGen!F$2,'Energy balance options'!$A$7:$A$3000,HeatGen!$A1712)</f>
        <v>0</v>
      </c>
      <c r="G1712">
        <f>SUMIFS('Energy balance options'!$F$7:$F$3000,'Energy balance options'!$B$7:$B$3000,HeatGen!G$2,'Energy balance options'!$A$7:$A$3000,HeatGen!$A1712)</f>
        <v>0</v>
      </c>
      <c r="H1712">
        <f>SUMIFS('Energy balance options'!$F$7:$F$3000,'Energy balance options'!$B$7:$B$3000,HeatGen!H$2,'Energy balance options'!$A$7:$A$3000,HeatGen!$A1712)</f>
        <v>0</v>
      </c>
      <c r="I1712">
        <f>SUMIFS('Energy balance options'!$F$7:$F$3000,'Energy balance options'!$B$7:$B$3000,HeatGen!I$2,'Energy balance options'!$A$7:$A$3000,HeatGen!$A1712)</f>
        <v>0</v>
      </c>
      <c r="J1712">
        <f>SUMIFS('Energy balance options'!$F$7:$F$3000,'Energy balance options'!$B$7:$B$3000,HeatGen!J$2,'Energy balance options'!$A$7:$A$3000,HeatGen!$A1712)</f>
        <v>0</v>
      </c>
      <c r="K1712">
        <f>SUMIFS('Energy balance options'!$F$7:$F$3000,'Energy balance options'!$B$7:$B$3000,HeatGen!K$2,'Energy balance options'!$A$7:$A$3000,HeatGen!$A1712)</f>
        <v>0</v>
      </c>
      <c r="L1712">
        <f>SUMIFS('Energy balance options'!$F$7:$F$3000,'Energy balance options'!$B$7:$B$3000,HeatGen!L$2,'Energy balance options'!$A$7:$A$3000,HeatGen!$A1712)</f>
        <v>0</v>
      </c>
      <c r="M1712">
        <f>SUMIFS('Energy balance options'!$F$7:$F$3000,'Energy balance options'!$B$7:$B$3000,HeatGen!M$2,'Energy balance options'!$A$7:$A$3000,HeatGen!$A1712)</f>
        <v>0</v>
      </c>
      <c r="N1712">
        <f>SUMIFS('Energy balance options'!$F$7:$F$3000,'Energy balance options'!$B$7:$B$3000,HeatGen!N$2,'Energy balance options'!$A$7:$A$3000,HeatGen!$A1712)</f>
        <v>0</v>
      </c>
      <c r="P1712">
        <f>SUMIFS('Energy balance options'!$F$7:$F$3000,'Energy balance options'!$B$7:$B$3000,HeatGen!P$2,'Energy balance options'!$A$7:$A$3000,HeatGen!$A1712)</f>
        <v>0</v>
      </c>
      <c r="Q1712">
        <f>SUMIFS('Energy balance options'!$F$7:$F$3000,'Energy balance options'!$B$7:$B$3000,HeatGen!Q$2,'Energy balance options'!$A$7:$A$3000,HeatGen!$A1712)</f>
        <v>0</v>
      </c>
      <c r="R1712">
        <f>SUMIFS('Energy balance options'!$F$7:$F$3000,'Energy balance options'!$B$7:$B$3000,HeatGen!R$2,'Energy balance options'!$A$7:$A$3000,HeatGen!$A1712)</f>
        <v>0</v>
      </c>
      <c r="S1712">
        <f>SUMIFS('Energy balance options'!$G$7:$G$3000,'Energy balance options'!$B$7:$B$3000,HeatGen!S$2,'Energy balance options'!$A$7:$A$3000,HeatGen!$A1712)</f>
        <v>0</v>
      </c>
      <c r="T1712">
        <f>SUMIFS('Energy balance options'!$G$7:$G$3000,'Energy balance options'!$B$7:$B$3000,HeatGen!T$2,'Energy balance options'!$A$7:$A$3000,HeatGen!$A1712)</f>
        <v>0</v>
      </c>
      <c r="U1712">
        <f>SUMIFS('Energy balance options'!$G$7:$G$3000,'Energy balance options'!$B$7:$B$3000,HeatGen!U$2,'Energy balance options'!$A$7:$A$3000,HeatGen!$A1712)</f>
        <v>0</v>
      </c>
      <c r="V1712">
        <f>SUMIFS('Energy balance options'!$G$7:$G$3000,'Energy balance options'!$B$7:$B$3000,HeatGen!V$2,'Energy balance options'!$A$7:$A$3000,HeatGen!$A1712)</f>
        <v>0</v>
      </c>
      <c r="W1712">
        <f>SUMIFS('Energy balance options'!$G$7:$G$3000,'Energy balance options'!$B$7:$B$3000,HeatGen!W$2,'Energy balance options'!$A$7:$A$3000,HeatGen!$A1712)</f>
        <v>0</v>
      </c>
      <c r="X1712">
        <f>SUMIFS('Energy balance options'!$G$7:$G$3000,'Energy balance options'!$B$7:$B$3000,HeatGen!X$2,'Energy balance options'!$A$7:$A$3000,HeatGen!$A1712)</f>
        <v>0</v>
      </c>
      <c r="AG1712">
        <f t="shared" si="322"/>
        <v>0</v>
      </c>
      <c r="AH1712">
        <f t="shared" si="323"/>
        <v>0</v>
      </c>
      <c r="AI1712">
        <f t="shared" si="324"/>
        <v>0</v>
      </c>
      <c r="AJ1712">
        <f t="shared" si="325"/>
        <v>0</v>
      </c>
      <c r="AK1712">
        <f t="shared" si="326"/>
        <v>0</v>
      </c>
      <c r="AL1712">
        <f t="shared" si="327"/>
        <v>0</v>
      </c>
      <c r="AM1712">
        <f t="shared" si="328"/>
        <v>0</v>
      </c>
      <c r="AN1712">
        <f t="shared" si="329"/>
        <v>0</v>
      </c>
      <c r="AO1712">
        <f t="shared" si="330"/>
        <v>0</v>
      </c>
    </row>
    <row r="1713" spans="1:41" x14ac:dyDescent="0.2">
      <c r="A1713" s="9">
        <f>'Cost per option'!A1721</f>
        <v>0</v>
      </c>
      <c r="B1713" t="str">
        <f>_xlfn.IFNA(VLOOKUP(A1713,'Energy balance options'!A$7:C$3000,3,FALSE),"")</f>
        <v/>
      </c>
      <c r="C1713">
        <f>SUMIFS('Energy balance options'!$F$7:$F$3000,'Energy balance options'!$B$7:$B$3000,HeatGen!C$2,'Energy balance options'!$A$7:$A$3000,HeatGen!$A1713)</f>
        <v>0</v>
      </c>
      <c r="D1713">
        <f>SUMIFS('Energy balance options'!$F$7:$F$3000,'Energy balance options'!$B$7:$B$3000,HeatGen!D$2,'Energy balance options'!$A$7:$A$3000,HeatGen!$A1713)</f>
        <v>0</v>
      </c>
      <c r="E1713">
        <f>SUMIFS('Energy balance options'!$F$7:$F$3000,'Energy balance options'!$B$7:$B$3000,HeatGen!E$2,'Energy balance options'!$A$7:$A$3000,HeatGen!$A1713)</f>
        <v>0</v>
      </c>
      <c r="F1713">
        <f>SUMIFS('Energy balance options'!$F$7:$F$3000,'Energy balance options'!$B$7:$B$3000,HeatGen!F$2,'Energy balance options'!$A$7:$A$3000,HeatGen!$A1713)</f>
        <v>0</v>
      </c>
      <c r="G1713">
        <f>SUMIFS('Energy balance options'!$F$7:$F$3000,'Energy balance options'!$B$7:$B$3000,HeatGen!G$2,'Energy balance options'!$A$7:$A$3000,HeatGen!$A1713)</f>
        <v>0</v>
      </c>
      <c r="H1713">
        <f>SUMIFS('Energy balance options'!$F$7:$F$3000,'Energy balance options'!$B$7:$B$3000,HeatGen!H$2,'Energy balance options'!$A$7:$A$3000,HeatGen!$A1713)</f>
        <v>0</v>
      </c>
      <c r="I1713">
        <f>SUMIFS('Energy balance options'!$F$7:$F$3000,'Energy balance options'!$B$7:$B$3000,HeatGen!I$2,'Energy balance options'!$A$7:$A$3000,HeatGen!$A1713)</f>
        <v>0</v>
      </c>
      <c r="J1713">
        <f>SUMIFS('Energy balance options'!$F$7:$F$3000,'Energy balance options'!$B$7:$B$3000,HeatGen!J$2,'Energy balance options'!$A$7:$A$3000,HeatGen!$A1713)</f>
        <v>0</v>
      </c>
      <c r="K1713">
        <f>SUMIFS('Energy balance options'!$F$7:$F$3000,'Energy balance options'!$B$7:$B$3000,HeatGen!K$2,'Energy balance options'!$A$7:$A$3000,HeatGen!$A1713)</f>
        <v>0</v>
      </c>
      <c r="L1713">
        <f>SUMIFS('Energy balance options'!$F$7:$F$3000,'Energy balance options'!$B$7:$B$3000,HeatGen!L$2,'Energy balance options'!$A$7:$A$3000,HeatGen!$A1713)</f>
        <v>0</v>
      </c>
      <c r="M1713">
        <f>SUMIFS('Energy balance options'!$F$7:$F$3000,'Energy balance options'!$B$7:$B$3000,HeatGen!M$2,'Energy balance options'!$A$7:$A$3000,HeatGen!$A1713)</f>
        <v>0</v>
      </c>
      <c r="N1713">
        <f>SUMIFS('Energy balance options'!$F$7:$F$3000,'Energy balance options'!$B$7:$B$3000,HeatGen!N$2,'Energy balance options'!$A$7:$A$3000,HeatGen!$A1713)</f>
        <v>0</v>
      </c>
      <c r="P1713">
        <f>SUMIFS('Energy balance options'!$F$7:$F$3000,'Energy balance options'!$B$7:$B$3000,HeatGen!P$2,'Energy balance options'!$A$7:$A$3000,HeatGen!$A1713)</f>
        <v>0</v>
      </c>
      <c r="Q1713">
        <f>SUMIFS('Energy balance options'!$F$7:$F$3000,'Energy balance options'!$B$7:$B$3000,HeatGen!Q$2,'Energy balance options'!$A$7:$A$3000,HeatGen!$A1713)</f>
        <v>0</v>
      </c>
      <c r="R1713">
        <f>SUMIFS('Energy balance options'!$F$7:$F$3000,'Energy balance options'!$B$7:$B$3000,HeatGen!R$2,'Energy balance options'!$A$7:$A$3000,HeatGen!$A1713)</f>
        <v>0</v>
      </c>
      <c r="S1713">
        <f>SUMIFS('Energy balance options'!$G$7:$G$3000,'Energy balance options'!$B$7:$B$3000,HeatGen!S$2,'Energy balance options'!$A$7:$A$3000,HeatGen!$A1713)</f>
        <v>0</v>
      </c>
      <c r="T1713">
        <f>SUMIFS('Energy balance options'!$G$7:$G$3000,'Energy balance options'!$B$7:$B$3000,HeatGen!T$2,'Energy balance options'!$A$7:$A$3000,HeatGen!$A1713)</f>
        <v>0</v>
      </c>
      <c r="U1713">
        <f>SUMIFS('Energy balance options'!$G$7:$G$3000,'Energy balance options'!$B$7:$B$3000,HeatGen!U$2,'Energy balance options'!$A$7:$A$3000,HeatGen!$A1713)</f>
        <v>0</v>
      </c>
      <c r="V1713">
        <f>SUMIFS('Energy balance options'!$G$7:$G$3000,'Energy balance options'!$B$7:$B$3000,HeatGen!V$2,'Energy balance options'!$A$7:$A$3000,HeatGen!$A1713)</f>
        <v>0</v>
      </c>
      <c r="W1713">
        <f>SUMIFS('Energy balance options'!$G$7:$G$3000,'Energy balance options'!$B$7:$B$3000,HeatGen!W$2,'Energy balance options'!$A$7:$A$3000,HeatGen!$A1713)</f>
        <v>0</v>
      </c>
      <c r="X1713">
        <f>SUMIFS('Energy balance options'!$G$7:$G$3000,'Energy balance options'!$B$7:$B$3000,HeatGen!X$2,'Energy balance options'!$A$7:$A$3000,HeatGen!$A1713)</f>
        <v>0</v>
      </c>
      <c r="AG1713">
        <f t="shared" si="322"/>
        <v>0</v>
      </c>
      <c r="AH1713">
        <f t="shared" si="323"/>
        <v>0</v>
      </c>
      <c r="AI1713">
        <f t="shared" si="324"/>
        <v>0</v>
      </c>
      <c r="AJ1713">
        <f t="shared" si="325"/>
        <v>0</v>
      </c>
      <c r="AK1713">
        <f t="shared" si="326"/>
        <v>0</v>
      </c>
      <c r="AL1713">
        <f t="shared" si="327"/>
        <v>0</v>
      </c>
      <c r="AM1713">
        <f t="shared" si="328"/>
        <v>0</v>
      </c>
      <c r="AN1713">
        <f t="shared" si="329"/>
        <v>0</v>
      </c>
      <c r="AO1713">
        <f t="shared" si="330"/>
        <v>0</v>
      </c>
    </row>
    <row r="1714" spans="1:41" x14ac:dyDescent="0.2">
      <c r="A1714" s="9">
        <f>'Cost per option'!A1722</f>
        <v>0</v>
      </c>
      <c r="B1714" t="str">
        <f>_xlfn.IFNA(VLOOKUP(A1714,'Energy balance options'!A$7:C$3000,3,FALSE),"")</f>
        <v/>
      </c>
      <c r="C1714">
        <f>SUMIFS('Energy balance options'!$F$7:$F$3000,'Energy balance options'!$B$7:$B$3000,HeatGen!C$2,'Energy balance options'!$A$7:$A$3000,HeatGen!$A1714)</f>
        <v>0</v>
      </c>
      <c r="D1714">
        <f>SUMIFS('Energy balance options'!$F$7:$F$3000,'Energy balance options'!$B$7:$B$3000,HeatGen!D$2,'Energy balance options'!$A$7:$A$3000,HeatGen!$A1714)</f>
        <v>0</v>
      </c>
      <c r="E1714">
        <f>SUMIFS('Energy balance options'!$F$7:$F$3000,'Energy balance options'!$B$7:$B$3000,HeatGen!E$2,'Energy balance options'!$A$7:$A$3000,HeatGen!$A1714)</f>
        <v>0</v>
      </c>
      <c r="F1714">
        <f>SUMIFS('Energy balance options'!$F$7:$F$3000,'Energy balance options'!$B$7:$B$3000,HeatGen!F$2,'Energy balance options'!$A$7:$A$3000,HeatGen!$A1714)</f>
        <v>0</v>
      </c>
      <c r="G1714">
        <f>SUMIFS('Energy balance options'!$F$7:$F$3000,'Energy balance options'!$B$7:$B$3000,HeatGen!G$2,'Energy balance options'!$A$7:$A$3000,HeatGen!$A1714)</f>
        <v>0</v>
      </c>
      <c r="H1714">
        <f>SUMIFS('Energy balance options'!$F$7:$F$3000,'Energy balance options'!$B$7:$B$3000,HeatGen!H$2,'Energy balance options'!$A$7:$A$3000,HeatGen!$A1714)</f>
        <v>0</v>
      </c>
      <c r="I1714">
        <f>SUMIFS('Energy balance options'!$F$7:$F$3000,'Energy balance options'!$B$7:$B$3000,HeatGen!I$2,'Energy balance options'!$A$7:$A$3000,HeatGen!$A1714)</f>
        <v>0</v>
      </c>
      <c r="J1714">
        <f>SUMIFS('Energy balance options'!$F$7:$F$3000,'Energy balance options'!$B$7:$B$3000,HeatGen!J$2,'Energy balance options'!$A$7:$A$3000,HeatGen!$A1714)</f>
        <v>0</v>
      </c>
      <c r="K1714">
        <f>SUMIFS('Energy balance options'!$F$7:$F$3000,'Energy balance options'!$B$7:$B$3000,HeatGen!K$2,'Energy balance options'!$A$7:$A$3000,HeatGen!$A1714)</f>
        <v>0</v>
      </c>
      <c r="L1714">
        <f>SUMIFS('Energy balance options'!$F$7:$F$3000,'Energy balance options'!$B$7:$B$3000,HeatGen!L$2,'Energy balance options'!$A$7:$A$3000,HeatGen!$A1714)</f>
        <v>0</v>
      </c>
      <c r="M1714">
        <f>SUMIFS('Energy balance options'!$F$7:$F$3000,'Energy balance options'!$B$7:$B$3000,HeatGen!M$2,'Energy balance options'!$A$7:$A$3000,HeatGen!$A1714)</f>
        <v>0</v>
      </c>
      <c r="N1714">
        <f>SUMIFS('Energy balance options'!$F$7:$F$3000,'Energy balance options'!$B$7:$B$3000,HeatGen!N$2,'Energy balance options'!$A$7:$A$3000,HeatGen!$A1714)</f>
        <v>0</v>
      </c>
      <c r="P1714">
        <f>SUMIFS('Energy balance options'!$F$7:$F$3000,'Energy balance options'!$B$7:$B$3000,HeatGen!P$2,'Energy balance options'!$A$7:$A$3000,HeatGen!$A1714)</f>
        <v>0</v>
      </c>
      <c r="Q1714">
        <f>SUMIFS('Energy balance options'!$F$7:$F$3000,'Energy balance options'!$B$7:$B$3000,HeatGen!Q$2,'Energy balance options'!$A$7:$A$3000,HeatGen!$A1714)</f>
        <v>0</v>
      </c>
      <c r="R1714">
        <f>SUMIFS('Energy balance options'!$F$7:$F$3000,'Energy balance options'!$B$7:$B$3000,HeatGen!R$2,'Energy balance options'!$A$7:$A$3000,HeatGen!$A1714)</f>
        <v>0</v>
      </c>
      <c r="S1714">
        <f>SUMIFS('Energy balance options'!$G$7:$G$3000,'Energy balance options'!$B$7:$B$3000,HeatGen!S$2,'Energy balance options'!$A$7:$A$3000,HeatGen!$A1714)</f>
        <v>0</v>
      </c>
      <c r="T1714">
        <f>SUMIFS('Energy balance options'!$G$7:$G$3000,'Energy balance options'!$B$7:$B$3000,HeatGen!T$2,'Energy balance options'!$A$7:$A$3000,HeatGen!$A1714)</f>
        <v>0</v>
      </c>
      <c r="U1714">
        <f>SUMIFS('Energy balance options'!$G$7:$G$3000,'Energy balance options'!$B$7:$B$3000,HeatGen!U$2,'Energy balance options'!$A$7:$A$3000,HeatGen!$A1714)</f>
        <v>0</v>
      </c>
      <c r="V1714">
        <f>SUMIFS('Energy balance options'!$G$7:$G$3000,'Energy balance options'!$B$7:$B$3000,HeatGen!V$2,'Energy balance options'!$A$7:$A$3000,HeatGen!$A1714)</f>
        <v>0</v>
      </c>
      <c r="W1714">
        <f>SUMIFS('Energy balance options'!$G$7:$G$3000,'Energy balance options'!$B$7:$B$3000,HeatGen!W$2,'Energy balance options'!$A$7:$A$3000,HeatGen!$A1714)</f>
        <v>0</v>
      </c>
      <c r="X1714">
        <f>SUMIFS('Energy balance options'!$G$7:$G$3000,'Energy balance options'!$B$7:$B$3000,HeatGen!X$2,'Energy balance options'!$A$7:$A$3000,HeatGen!$A1714)</f>
        <v>0</v>
      </c>
      <c r="AG1714">
        <f t="shared" si="322"/>
        <v>0</v>
      </c>
      <c r="AH1714">
        <f t="shared" si="323"/>
        <v>0</v>
      </c>
      <c r="AI1714">
        <f t="shared" si="324"/>
        <v>0</v>
      </c>
      <c r="AJ1714">
        <f t="shared" si="325"/>
        <v>0</v>
      </c>
      <c r="AK1714">
        <f t="shared" si="326"/>
        <v>0</v>
      </c>
      <c r="AL1714">
        <f t="shared" si="327"/>
        <v>0</v>
      </c>
      <c r="AM1714">
        <f t="shared" si="328"/>
        <v>0</v>
      </c>
      <c r="AN1714">
        <f t="shared" si="329"/>
        <v>0</v>
      </c>
      <c r="AO1714">
        <f t="shared" si="330"/>
        <v>0</v>
      </c>
    </row>
    <row r="1715" spans="1:41" x14ac:dyDescent="0.2">
      <c r="A1715" s="9">
        <f>'Cost per option'!A1723</f>
        <v>0</v>
      </c>
      <c r="B1715" t="str">
        <f>_xlfn.IFNA(VLOOKUP(A1715,'Energy balance options'!A$7:C$3000,3,FALSE),"")</f>
        <v/>
      </c>
      <c r="C1715">
        <f>SUMIFS('Energy balance options'!$F$7:$F$3000,'Energy balance options'!$B$7:$B$3000,HeatGen!C$2,'Energy balance options'!$A$7:$A$3000,HeatGen!$A1715)</f>
        <v>0</v>
      </c>
      <c r="D1715">
        <f>SUMIFS('Energy balance options'!$F$7:$F$3000,'Energy balance options'!$B$7:$B$3000,HeatGen!D$2,'Energy balance options'!$A$7:$A$3000,HeatGen!$A1715)</f>
        <v>0</v>
      </c>
      <c r="E1715">
        <f>SUMIFS('Energy balance options'!$F$7:$F$3000,'Energy balance options'!$B$7:$B$3000,HeatGen!E$2,'Energy balance options'!$A$7:$A$3000,HeatGen!$A1715)</f>
        <v>0</v>
      </c>
      <c r="F1715">
        <f>SUMIFS('Energy balance options'!$F$7:$F$3000,'Energy balance options'!$B$7:$B$3000,HeatGen!F$2,'Energy balance options'!$A$7:$A$3000,HeatGen!$A1715)</f>
        <v>0</v>
      </c>
      <c r="G1715">
        <f>SUMIFS('Energy balance options'!$F$7:$F$3000,'Energy balance options'!$B$7:$B$3000,HeatGen!G$2,'Energy balance options'!$A$7:$A$3000,HeatGen!$A1715)</f>
        <v>0</v>
      </c>
      <c r="H1715">
        <f>SUMIFS('Energy balance options'!$F$7:$F$3000,'Energy balance options'!$B$7:$B$3000,HeatGen!H$2,'Energy balance options'!$A$7:$A$3000,HeatGen!$A1715)</f>
        <v>0</v>
      </c>
      <c r="I1715">
        <f>SUMIFS('Energy balance options'!$F$7:$F$3000,'Energy balance options'!$B$7:$B$3000,HeatGen!I$2,'Energy balance options'!$A$7:$A$3000,HeatGen!$A1715)</f>
        <v>0</v>
      </c>
      <c r="J1715">
        <f>SUMIFS('Energy balance options'!$F$7:$F$3000,'Energy balance options'!$B$7:$B$3000,HeatGen!J$2,'Energy balance options'!$A$7:$A$3000,HeatGen!$A1715)</f>
        <v>0</v>
      </c>
      <c r="K1715">
        <f>SUMIFS('Energy balance options'!$F$7:$F$3000,'Energy balance options'!$B$7:$B$3000,HeatGen!K$2,'Energy balance options'!$A$7:$A$3000,HeatGen!$A1715)</f>
        <v>0</v>
      </c>
      <c r="L1715">
        <f>SUMIFS('Energy balance options'!$F$7:$F$3000,'Energy balance options'!$B$7:$B$3000,HeatGen!L$2,'Energy balance options'!$A$7:$A$3000,HeatGen!$A1715)</f>
        <v>0</v>
      </c>
      <c r="M1715">
        <f>SUMIFS('Energy balance options'!$F$7:$F$3000,'Energy balance options'!$B$7:$B$3000,HeatGen!M$2,'Energy balance options'!$A$7:$A$3000,HeatGen!$A1715)</f>
        <v>0</v>
      </c>
      <c r="N1715">
        <f>SUMIFS('Energy balance options'!$F$7:$F$3000,'Energy balance options'!$B$7:$B$3000,HeatGen!N$2,'Energy balance options'!$A$7:$A$3000,HeatGen!$A1715)</f>
        <v>0</v>
      </c>
      <c r="P1715">
        <f>SUMIFS('Energy balance options'!$F$7:$F$3000,'Energy balance options'!$B$7:$B$3000,HeatGen!P$2,'Energy balance options'!$A$7:$A$3000,HeatGen!$A1715)</f>
        <v>0</v>
      </c>
      <c r="Q1715">
        <f>SUMIFS('Energy balance options'!$F$7:$F$3000,'Energy balance options'!$B$7:$B$3000,HeatGen!Q$2,'Energy balance options'!$A$7:$A$3000,HeatGen!$A1715)</f>
        <v>0</v>
      </c>
      <c r="R1715">
        <f>SUMIFS('Energy balance options'!$F$7:$F$3000,'Energy balance options'!$B$7:$B$3000,HeatGen!R$2,'Energy balance options'!$A$7:$A$3000,HeatGen!$A1715)</f>
        <v>0</v>
      </c>
      <c r="S1715">
        <f>SUMIFS('Energy balance options'!$G$7:$G$3000,'Energy balance options'!$B$7:$B$3000,HeatGen!S$2,'Energy balance options'!$A$7:$A$3000,HeatGen!$A1715)</f>
        <v>0</v>
      </c>
      <c r="T1715">
        <f>SUMIFS('Energy balance options'!$G$7:$G$3000,'Energy balance options'!$B$7:$B$3000,HeatGen!T$2,'Energy balance options'!$A$7:$A$3000,HeatGen!$A1715)</f>
        <v>0</v>
      </c>
      <c r="U1715">
        <f>SUMIFS('Energy balance options'!$G$7:$G$3000,'Energy balance options'!$B$7:$B$3000,HeatGen!U$2,'Energy balance options'!$A$7:$A$3000,HeatGen!$A1715)</f>
        <v>0</v>
      </c>
      <c r="V1715">
        <f>SUMIFS('Energy balance options'!$G$7:$G$3000,'Energy balance options'!$B$7:$B$3000,HeatGen!V$2,'Energy balance options'!$A$7:$A$3000,HeatGen!$A1715)</f>
        <v>0</v>
      </c>
      <c r="W1715">
        <f>SUMIFS('Energy balance options'!$G$7:$G$3000,'Energy balance options'!$B$7:$B$3000,HeatGen!W$2,'Energy balance options'!$A$7:$A$3000,HeatGen!$A1715)</f>
        <v>0</v>
      </c>
      <c r="X1715">
        <f>SUMIFS('Energy balance options'!$G$7:$G$3000,'Energy balance options'!$B$7:$B$3000,HeatGen!X$2,'Energy balance options'!$A$7:$A$3000,HeatGen!$A1715)</f>
        <v>0</v>
      </c>
      <c r="AG1715">
        <f t="shared" si="322"/>
        <v>0</v>
      </c>
      <c r="AH1715">
        <f t="shared" si="323"/>
        <v>0</v>
      </c>
      <c r="AI1715">
        <f t="shared" si="324"/>
        <v>0</v>
      </c>
      <c r="AJ1715">
        <f t="shared" si="325"/>
        <v>0</v>
      </c>
      <c r="AK1715">
        <f t="shared" si="326"/>
        <v>0</v>
      </c>
      <c r="AL1715">
        <f t="shared" si="327"/>
        <v>0</v>
      </c>
      <c r="AM1715">
        <f t="shared" si="328"/>
        <v>0</v>
      </c>
      <c r="AN1715">
        <f t="shared" si="329"/>
        <v>0</v>
      </c>
      <c r="AO1715">
        <f t="shared" si="330"/>
        <v>0</v>
      </c>
    </row>
    <row r="1716" spans="1:41" x14ac:dyDescent="0.2">
      <c r="A1716" s="9">
        <f>'Cost per option'!A1724</f>
        <v>0</v>
      </c>
      <c r="B1716" t="str">
        <f>_xlfn.IFNA(VLOOKUP(A1716,'Energy balance options'!A$7:C$3000,3,FALSE),"")</f>
        <v/>
      </c>
      <c r="C1716">
        <f>SUMIFS('Energy balance options'!$F$7:$F$3000,'Energy balance options'!$B$7:$B$3000,HeatGen!C$2,'Energy balance options'!$A$7:$A$3000,HeatGen!$A1716)</f>
        <v>0</v>
      </c>
      <c r="D1716">
        <f>SUMIFS('Energy balance options'!$F$7:$F$3000,'Energy balance options'!$B$7:$B$3000,HeatGen!D$2,'Energy balance options'!$A$7:$A$3000,HeatGen!$A1716)</f>
        <v>0</v>
      </c>
      <c r="E1716">
        <f>SUMIFS('Energy balance options'!$F$7:$F$3000,'Energy balance options'!$B$7:$B$3000,HeatGen!E$2,'Energy balance options'!$A$7:$A$3000,HeatGen!$A1716)</f>
        <v>0</v>
      </c>
      <c r="F1716">
        <f>SUMIFS('Energy balance options'!$F$7:$F$3000,'Energy balance options'!$B$7:$B$3000,HeatGen!F$2,'Energy balance options'!$A$7:$A$3000,HeatGen!$A1716)</f>
        <v>0</v>
      </c>
      <c r="G1716">
        <f>SUMIFS('Energy balance options'!$F$7:$F$3000,'Energy balance options'!$B$7:$B$3000,HeatGen!G$2,'Energy balance options'!$A$7:$A$3000,HeatGen!$A1716)</f>
        <v>0</v>
      </c>
      <c r="H1716">
        <f>SUMIFS('Energy balance options'!$F$7:$F$3000,'Energy balance options'!$B$7:$B$3000,HeatGen!H$2,'Energy balance options'!$A$7:$A$3000,HeatGen!$A1716)</f>
        <v>0</v>
      </c>
      <c r="I1716">
        <f>SUMIFS('Energy balance options'!$F$7:$F$3000,'Energy balance options'!$B$7:$B$3000,HeatGen!I$2,'Energy balance options'!$A$7:$A$3000,HeatGen!$A1716)</f>
        <v>0</v>
      </c>
      <c r="J1716">
        <f>SUMIFS('Energy balance options'!$F$7:$F$3000,'Energy balance options'!$B$7:$B$3000,HeatGen!J$2,'Energy balance options'!$A$7:$A$3000,HeatGen!$A1716)</f>
        <v>0</v>
      </c>
      <c r="K1716">
        <f>SUMIFS('Energy balance options'!$F$7:$F$3000,'Energy balance options'!$B$7:$B$3000,HeatGen!K$2,'Energy balance options'!$A$7:$A$3000,HeatGen!$A1716)</f>
        <v>0</v>
      </c>
      <c r="L1716">
        <f>SUMIFS('Energy balance options'!$F$7:$F$3000,'Energy balance options'!$B$7:$B$3000,HeatGen!L$2,'Energy balance options'!$A$7:$A$3000,HeatGen!$A1716)</f>
        <v>0</v>
      </c>
      <c r="M1716">
        <f>SUMIFS('Energy balance options'!$F$7:$F$3000,'Energy balance options'!$B$7:$B$3000,HeatGen!M$2,'Energy balance options'!$A$7:$A$3000,HeatGen!$A1716)</f>
        <v>0</v>
      </c>
      <c r="N1716">
        <f>SUMIFS('Energy balance options'!$F$7:$F$3000,'Energy balance options'!$B$7:$B$3000,HeatGen!N$2,'Energy balance options'!$A$7:$A$3000,HeatGen!$A1716)</f>
        <v>0</v>
      </c>
      <c r="P1716">
        <f>SUMIFS('Energy balance options'!$F$7:$F$3000,'Energy balance options'!$B$7:$B$3000,HeatGen!P$2,'Energy balance options'!$A$7:$A$3000,HeatGen!$A1716)</f>
        <v>0</v>
      </c>
      <c r="Q1716">
        <f>SUMIFS('Energy balance options'!$F$7:$F$3000,'Energy balance options'!$B$7:$B$3000,HeatGen!Q$2,'Energy balance options'!$A$7:$A$3000,HeatGen!$A1716)</f>
        <v>0</v>
      </c>
      <c r="R1716">
        <f>SUMIFS('Energy balance options'!$F$7:$F$3000,'Energy balance options'!$B$7:$B$3000,HeatGen!R$2,'Energy balance options'!$A$7:$A$3000,HeatGen!$A1716)</f>
        <v>0</v>
      </c>
      <c r="S1716">
        <f>SUMIFS('Energy balance options'!$G$7:$G$3000,'Energy balance options'!$B$7:$B$3000,HeatGen!S$2,'Energy balance options'!$A$7:$A$3000,HeatGen!$A1716)</f>
        <v>0</v>
      </c>
      <c r="T1716">
        <f>SUMIFS('Energy balance options'!$G$7:$G$3000,'Energy balance options'!$B$7:$B$3000,HeatGen!T$2,'Energy balance options'!$A$7:$A$3000,HeatGen!$A1716)</f>
        <v>0</v>
      </c>
      <c r="U1716">
        <f>SUMIFS('Energy balance options'!$G$7:$G$3000,'Energy balance options'!$B$7:$B$3000,HeatGen!U$2,'Energy balance options'!$A$7:$A$3000,HeatGen!$A1716)</f>
        <v>0</v>
      </c>
      <c r="V1716">
        <f>SUMIFS('Energy balance options'!$G$7:$G$3000,'Energy balance options'!$B$7:$B$3000,HeatGen!V$2,'Energy balance options'!$A$7:$A$3000,HeatGen!$A1716)</f>
        <v>0</v>
      </c>
      <c r="W1716">
        <f>SUMIFS('Energy balance options'!$G$7:$G$3000,'Energy balance options'!$B$7:$B$3000,HeatGen!W$2,'Energy balance options'!$A$7:$A$3000,HeatGen!$A1716)</f>
        <v>0</v>
      </c>
      <c r="X1716">
        <f>SUMIFS('Energy balance options'!$G$7:$G$3000,'Energy balance options'!$B$7:$B$3000,HeatGen!X$2,'Energy balance options'!$A$7:$A$3000,HeatGen!$A1716)</f>
        <v>0</v>
      </c>
      <c r="AG1716">
        <f t="shared" si="322"/>
        <v>0</v>
      </c>
      <c r="AH1716">
        <f t="shared" si="323"/>
        <v>0</v>
      </c>
      <c r="AI1716">
        <f t="shared" si="324"/>
        <v>0</v>
      </c>
      <c r="AJ1716">
        <f t="shared" si="325"/>
        <v>0</v>
      </c>
      <c r="AK1716">
        <f t="shared" si="326"/>
        <v>0</v>
      </c>
      <c r="AL1716">
        <f t="shared" si="327"/>
        <v>0</v>
      </c>
      <c r="AM1716">
        <f t="shared" si="328"/>
        <v>0</v>
      </c>
      <c r="AN1716">
        <f t="shared" si="329"/>
        <v>0</v>
      </c>
      <c r="AO1716">
        <f t="shared" si="330"/>
        <v>0</v>
      </c>
    </row>
    <row r="1717" spans="1:41" x14ac:dyDescent="0.2">
      <c r="A1717" s="9">
        <f>'Cost per option'!A1725</f>
        <v>0</v>
      </c>
      <c r="B1717" t="str">
        <f>_xlfn.IFNA(VLOOKUP(A1717,'Energy balance options'!A$7:C$3000,3,FALSE),"")</f>
        <v/>
      </c>
      <c r="C1717">
        <f>SUMIFS('Energy balance options'!$F$7:$F$3000,'Energy balance options'!$B$7:$B$3000,HeatGen!C$2,'Energy balance options'!$A$7:$A$3000,HeatGen!$A1717)</f>
        <v>0</v>
      </c>
      <c r="D1717">
        <f>SUMIFS('Energy balance options'!$F$7:$F$3000,'Energy balance options'!$B$7:$B$3000,HeatGen!D$2,'Energy balance options'!$A$7:$A$3000,HeatGen!$A1717)</f>
        <v>0</v>
      </c>
      <c r="E1717">
        <f>SUMIFS('Energy balance options'!$F$7:$F$3000,'Energy balance options'!$B$7:$B$3000,HeatGen!E$2,'Energy balance options'!$A$7:$A$3000,HeatGen!$A1717)</f>
        <v>0</v>
      </c>
      <c r="F1717">
        <f>SUMIFS('Energy balance options'!$F$7:$F$3000,'Energy balance options'!$B$7:$B$3000,HeatGen!F$2,'Energy balance options'!$A$7:$A$3000,HeatGen!$A1717)</f>
        <v>0</v>
      </c>
      <c r="G1717">
        <f>SUMIFS('Energy balance options'!$F$7:$F$3000,'Energy balance options'!$B$7:$B$3000,HeatGen!G$2,'Energy balance options'!$A$7:$A$3000,HeatGen!$A1717)</f>
        <v>0</v>
      </c>
      <c r="H1717">
        <f>SUMIFS('Energy balance options'!$F$7:$F$3000,'Energy balance options'!$B$7:$B$3000,HeatGen!H$2,'Energy balance options'!$A$7:$A$3000,HeatGen!$A1717)</f>
        <v>0</v>
      </c>
      <c r="I1717">
        <f>SUMIFS('Energy balance options'!$F$7:$F$3000,'Energy balance options'!$B$7:$B$3000,HeatGen!I$2,'Energy balance options'!$A$7:$A$3000,HeatGen!$A1717)</f>
        <v>0</v>
      </c>
      <c r="J1717">
        <f>SUMIFS('Energy balance options'!$F$7:$F$3000,'Energy balance options'!$B$7:$B$3000,HeatGen!J$2,'Energy balance options'!$A$7:$A$3000,HeatGen!$A1717)</f>
        <v>0</v>
      </c>
      <c r="K1717">
        <f>SUMIFS('Energy balance options'!$F$7:$F$3000,'Energy balance options'!$B$7:$B$3000,HeatGen!K$2,'Energy balance options'!$A$7:$A$3000,HeatGen!$A1717)</f>
        <v>0</v>
      </c>
      <c r="L1717">
        <f>SUMIFS('Energy balance options'!$F$7:$F$3000,'Energy balance options'!$B$7:$B$3000,HeatGen!L$2,'Energy balance options'!$A$7:$A$3000,HeatGen!$A1717)</f>
        <v>0</v>
      </c>
      <c r="M1717">
        <f>SUMIFS('Energy balance options'!$F$7:$F$3000,'Energy balance options'!$B$7:$B$3000,HeatGen!M$2,'Energy balance options'!$A$7:$A$3000,HeatGen!$A1717)</f>
        <v>0</v>
      </c>
      <c r="N1717">
        <f>SUMIFS('Energy balance options'!$F$7:$F$3000,'Energy balance options'!$B$7:$B$3000,HeatGen!N$2,'Energy balance options'!$A$7:$A$3000,HeatGen!$A1717)</f>
        <v>0</v>
      </c>
      <c r="P1717">
        <f>SUMIFS('Energy balance options'!$F$7:$F$3000,'Energy balance options'!$B$7:$B$3000,HeatGen!P$2,'Energy balance options'!$A$7:$A$3000,HeatGen!$A1717)</f>
        <v>0</v>
      </c>
      <c r="Q1717">
        <f>SUMIFS('Energy balance options'!$F$7:$F$3000,'Energy balance options'!$B$7:$B$3000,HeatGen!Q$2,'Energy balance options'!$A$7:$A$3000,HeatGen!$A1717)</f>
        <v>0</v>
      </c>
      <c r="R1717">
        <f>SUMIFS('Energy balance options'!$F$7:$F$3000,'Energy balance options'!$B$7:$B$3000,HeatGen!R$2,'Energy balance options'!$A$7:$A$3000,HeatGen!$A1717)</f>
        <v>0</v>
      </c>
      <c r="S1717">
        <f>SUMIFS('Energy balance options'!$G$7:$G$3000,'Energy balance options'!$B$7:$B$3000,HeatGen!S$2,'Energy balance options'!$A$7:$A$3000,HeatGen!$A1717)</f>
        <v>0</v>
      </c>
      <c r="T1717">
        <f>SUMIFS('Energy balance options'!$G$7:$G$3000,'Energy balance options'!$B$7:$B$3000,HeatGen!T$2,'Energy balance options'!$A$7:$A$3000,HeatGen!$A1717)</f>
        <v>0</v>
      </c>
      <c r="U1717">
        <f>SUMIFS('Energy balance options'!$G$7:$G$3000,'Energy balance options'!$B$7:$B$3000,HeatGen!U$2,'Energy balance options'!$A$7:$A$3000,HeatGen!$A1717)</f>
        <v>0</v>
      </c>
      <c r="V1717">
        <f>SUMIFS('Energy balance options'!$G$7:$G$3000,'Energy balance options'!$B$7:$B$3000,HeatGen!V$2,'Energy balance options'!$A$7:$A$3000,HeatGen!$A1717)</f>
        <v>0</v>
      </c>
      <c r="W1717">
        <f>SUMIFS('Energy balance options'!$G$7:$G$3000,'Energy balance options'!$B$7:$B$3000,HeatGen!W$2,'Energy balance options'!$A$7:$A$3000,HeatGen!$A1717)</f>
        <v>0</v>
      </c>
      <c r="X1717">
        <f>SUMIFS('Energy balance options'!$G$7:$G$3000,'Energy balance options'!$B$7:$B$3000,HeatGen!X$2,'Energy balance options'!$A$7:$A$3000,HeatGen!$A1717)</f>
        <v>0</v>
      </c>
      <c r="AG1717">
        <f t="shared" si="322"/>
        <v>0</v>
      </c>
      <c r="AH1717">
        <f t="shared" si="323"/>
        <v>0</v>
      </c>
      <c r="AI1717">
        <f t="shared" si="324"/>
        <v>0</v>
      </c>
      <c r="AJ1717">
        <f t="shared" si="325"/>
        <v>0</v>
      </c>
      <c r="AK1717">
        <f t="shared" si="326"/>
        <v>0</v>
      </c>
      <c r="AL1717">
        <f t="shared" si="327"/>
        <v>0</v>
      </c>
      <c r="AM1717">
        <f t="shared" si="328"/>
        <v>0</v>
      </c>
      <c r="AN1717">
        <f t="shared" si="329"/>
        <v>0</v>
      </c>
      <c r="AO1717">
        <f t="shared" si="330"/>
        <v>0</v>
      </c>
    </row>
    <row r="1718" spans="1:41" x14ac:dyDescent="0.2">
      <c r="A1718" s="9">
        <f>'Cost per option'!A1726</f>
        <v>0</v>
      </c>
      <c r="B1718" t="str">
        <f>_xlfn.IFNA(VLOOKUP(A1718,'Energy balance options'!A$7:C$3000,3,FALSE),"")</f>
        <v/>
      </c>
      <c r="C1718">
        <f>SUMIFS('Energy balance options'!$F$7:$F$3000,'Energy balance options'!$B$7:$B$3000,HeatGen!C$2,'Energy balance options'!$A$7:$A$3000,HeatGen!$A1718)</f>
        <v>0</v>
      </c>
      <c r="D1718">
        <f>SUMIFS('Energy balance options'!$F$7:$F$3000,'Energy balance options'!$B$7:$B$3000,HeatGen!D$2,'Energy balance options'!$A$7:$A$3000,HeatGen!$A1718)</f>
        <v>0</v>
      </c>
      <c r="E1718">
        <f>SUMIFS('Energy balance options'!$F$7:$F$3000,'Energy balance options'!$B$7:$B$3000,HeatGen!E$2,'Energy balance options'!$A$7:$A$3000,HeatGen!$A1718)</f>
        <v>0</v>
      </c>
      <c r="F1718">
        <f>SUMIFS('Energy balance options'!$F$7:$F$3000,'Energy balance options'!$B$7:$B$3000,HeatGen!F$2,'Energy balance options'!$A$7:$A$3000,HeatGen!$A1718)</f>
        <v>0</v>
      </c>
      <c r="G1718">
        <f>SUMIFS('Energy balance options'!$F$7:$F$3000,'Energy balance options'!$B$7:$B$3000,HeatGen!G$2,'Energy balance options'!$A$7:$A$3000,HeatGen!$A1718)</f>
        <v>0</v>
      </c>
      <c r="H1718">
        <f>SUMIFS('Energy balance options'!$F$7:$F$3000,'Energy balance options'!$B$7:$B$3000,HeatGen!H$2,'Energy balance options'!$A$7:$A$3000,HeatGen!$A1718)</f>
        <v>0</v>
      </c>
      <c r="I1718">
        <f>SUMIFS('Energy balance options'!$F$7:$F$3000,'Energy balance options'!$B$7:$B$3000,HeatGen!I$2,'Energy balance options'!$A$7:$A$3000,HeatGen!$A1718)</f>
        <v>0</v>
      </c>
      <c r="J1718">
        <f>SUMIFS('Energy balance options'!$F$7:$F$3000,'Energy balance options'!$B$7:$B$3000,HeatGen!J$2,'Energy balance options'!$A$7:$A$3000,HeatGen!$A1718)</f>
        <v>0</v>
      </c>
      <c r="K1718">
        <f>SUMIFS('Energy balance options'!$F$7:$F$3000,'Energy balance options'!$B$7:$B$3000,HeatGen!K$2,'Energy balance options'!$A$7:$A$3000,HeatGen!$A1718)</f>
        <v>0</v>
      </c>
      <c r="L1718">
        <f>SUMIFS('Energy balance options'!$F$7:$F$3000,'Energy balance options'!$B$7:$B$3000,HeatGen!L$2,'Energy balance options'!$A$7:$A$3000,HeatGen!$A1718)</f>
        <v>0</v>
      </c>
      <c r="M1718">
        <f>SUMIFS('Energy balance options'!$F$7:$F$3000,'Energy balance options'!$B$7:$B$3000,HeatGen!M$2,'Energy balance options'!$A$7:$A$3000,HeatGen!$A1718)</f>
        <v>0</v>
      </c>
      <c r="N1718">
        <f>SUMIFS('Energy balance options'!$F$7:$F$3000,'Energy balance options'!$B$7:$B$3000,HeatGen!N$2,'Energy balance options'!$A$7:$A$3000,HeatGen!$A1718)</f>
        <v>0</v>
      </c>
      <c r="P1718">
        <f>SUMIFS('Energy balance options'!$F$7:$F$3000,'Energy balance options'!$B$7:$B$3000,HeatGen!P$2,'Energy balance options'!$A$7:$A$3000,HeatGen!$A1718)</f>
        <v>0</v>
      </c>
      <c r="Q1718">
        <f>SUMIFS('Energy balance options'!$F$7:$F$3000,'Energy balance options'!$B$7:$B$3000,HeatGen!Q$2,'Energy balance options'!$A$7:$A$3000,HeatGen!$A1718)</f>
        <v>0</v>
      </c>
      <c r="R1718">
        <f>SUMIFS('Energy balance options'!$F$7:$F$3000,'Energy balance options'!$B$7:$B$3000,HeatGen!R$2,'Energy balance options'!$A$7:$A$3000,HeatGen!$A1718)</f>
        <v>0</v>
      </c>
      <c r="S1718">
        <f>SUMIFS('Energy balance options'!$G$7:$G$3000,'Energy balance options'!$B$7:$B$3000,HeatGen!S$2,'Energy balance options'!$A$7:$A$3000,HeatGen!$A1718)</f>
        <v>0</v>
      </c>
      <c r="T1718">
        <f>SUMIFS('Energy balance options'!$G$7:$G$3000,'Energy balance options'!$B$7:$B$3000,HeatGen!T$2,'Energy balance options'!$A$7:$A$3000,HeatGen!$A1718)</f>
        <v>0</v>
      </c>
      <c r="U1718">
        <f>SUMIFS('Energy balance options'!$G$7:$G$3000,'Energy balance options'!$B$7:$B$3000,HeatGen!U$2,'Energy balance options'!$A$7:$A$3000,HeatGen!$A1718)</f>
        <v>0</v>
      </c>
      <c r="V1718">
        <f>SUMIFS('Energy balance options'!$G$7:$G$3000,'Energy balance options'!$B$7:$B$3000,HeatGen!V$2,'Energy balance options'!$A$7:$A$3000,HeatGen!$A1718)</f>
        <v>0</v>
      </c>
      <c r="W1718">
        <f>SUMIFS('Energy balance options'!$G$7:$G$3000,'Energy balance options'!$B$7:$B$3000,HeatGen!W$2,'Energy balance options'!$A$7:$A$3000,HeatGen!$A1718)</f>
        <v>0</v>
      </c>
      <c r="X1718">
        <f>SUMIFS('Energy balance options'!$G$7:$G$3000,'Energy balance options'!$B$7:$B$3000,HeatGen!X$2,'Energy balance options'!$A$7:$A$3000,HeatGen!$A1718)</f>
        <v>0</v>
      </c>
      <c r="AG1718">
        <f t="shared" si="322"/>
        <v>0</v>
      </c>
      <c r="AH1718">
        <f t="shared" si="323"/>
        <v>0</v>
      </c>
      <c r="AI1718">
        <f t="shared" si="324"/>
        <v>0</v>
      </c>
      <c r="AJ1718">
        <f t="shared" si="325"/>
        <v>0</v>
      </c>
      <c r="AK1718">
        <f t="shared" si="326"/>
        <v>0</v>
      </c>
      <c r="AL1718">
        <f t="shared" si="327"/>
        <v>0</v>
      </c>
      <c r="AM1718">
        <f t="shared" si="328"/>
        <v>0</v>
      </c>
      <c r="AN1718">
        <f t="shared" si="329"/>
        <v>0</v>
      </c>
      <c r="AO1718">
        <f t="shared" si="330"/>
        <v>0</v>
      </c>
    </row>
    <row r="1719" spans="1:41" x14ac:dyDescent="0.2">
      <c r="A1719" s="9">
        <f>'Cost per option'!A1727</f>
        <v>0</v>
      </c>
      <c r="B1719" t="str">
        <f>_xlfn.IFNA(VLOOKUP(A1719,'Energy balance options'!A$7:C$3000,3,FALSE),"")</f>
        <v/>
      </c>
      <c r="C1719">
        <f>SUMIFS('Energy balance options'!$F$7:$F$3000,'Energy balance options'!$B$7:$B$3000,HeatGen!C$2,'Energy balance options'!$A$7:$A$3000,HeatGen!$A1719)</f>
        <v>0</v>
      </c>
      <c r="D1719">
        <f>SUMIFS('Energy balance options'!$F$7:$F$3000,'Energy balance options'!$B$7:$B$3000,HeatGen!D$2,'Energy balance options'!$A$7:$A$3000,HeatGen!$A1719)</f>
        <v>0</v>
      </c>
      <c r="E1719">
        <f>SUMIFS('Energy balance options'!$F$7:$F$3000,'Energy balance options'!$B$7:$B$3000,HeatGen!E$2,'Energy balance options'!$A$7:$A$3000,HeatGen!$A1719)</f>
        <v>0</v>
      </c>
      <c r="F1719">
        <f>SUMIFS('Energy balance options'!$F$7:$F$3000,'Energy balance options'!$B$7:$B$3000,HeatGen!F$2,'Energy balance options'!$A$7:$A$3000,HeatGen!$A1719)</f>
        <v>0</v>
      </c>
      <c r="G1719">
        <f>SUMIFS('Energy balance options'!$F$7:$F$3000,'Energy balance options'!$B$7:$B$3000,HeatGen!G$2,'Energy balance options'!$A$7:$A$3000,HeatGen!$A1719)</f>
        <v>0</v>
      </c>
      <c r="H1719">
        <f>SUMIFS('Energy balance options'!$F$7:$F$3000,'Energy balance options'!$B$7:$B$3000,HeatGen!H$2,'Energy balance options'!$A$7:$A$3000,HeatGen!$A1719)</f>
        <v>0</v>
      </c>
      <c r="I1719">
        <f>SUMIFS('Energy balance options'!$F$7:$F$3000,'Energy balance options'!$B$7:$B$3000,HeatGen!I$2,'Energy balance options'!$A$7:$A$3000,HeatGen!$A1719)</f>
        <v>0</v>
      </c>
      <c r="J1719">
        <f>SUMIFS('Energy balance options'!$F$7:$F$3000,'Energy balance options'!$B$7:$B$3000,HeatGen!J$2,'Energy balance options'!$A$7:$A$3000,HeatGen!$A1719)</f>
        <v>0</v>
      </c>
      <c r="K1719">
        <f>SUMIFS('Energy balance options'!$F$7:$F$3000,'Energy balance options'!$B$7:$B$3000,HeatGen!K$2,'Energy balance options'!$A$7:$A$3000,HeatGen!$A1719)</f>
        <v>0</v>
      </c>
      <c r="L1719">
        <f>SUMIFS('Energy balance options'!$F$7:$F$3000,'Energy balance options'!$B$7:$B$3000,HeatGen!L$2,'Energy balance options'!$A$7:$A$3000,HeatGen!$A1719)</f>
        <v>0</v>
      </c>
      <c r="M1719">
        <f>SUMIFS('Energy balance options'!$F$7:$F$3000,'Energy balance options'!$B$7:$B$3000,HeatGen!M$2,'Energy balance options'!$A$7:$A$3000,HeatGen!$A1719)</f>
        <v>0</v>
      </c>
      <c r="N1719">
        <f>SUMIFS('Energy balance options'!$F$7:$F$3000,'Energy balance options'!$B$7:$B$3000,HeatGen!N$2,'Energy balance options'!$A$7:$A$3000,HeatGen!$A1719)</f>
        <v>0</v>
      </c>
      <c r="P1719">
        <f>SUMIFS('Energy balance options'!$F$7:$F$3000,'Energy balance options'!$B$7:$B$3000,HeatGen!P$2,'Energy balance options'!$A$7:$A$3000,HeatGen!$A1719)</f>
        <v>0</v>
      </c>
      <c r="Q1719">
        <f>SUMIFS('Energy balance options'!$F$7:$F$3000,'Energy balance options'!$B$7:$B$3000,HeatGen!Q$2,'Energy balance options'!$A$7:$A$3000,HeatGen!$A1719)</f>
        <v>0</v>
      </c>
      <c r="R1719">
        <f>SUMIFS('Energy balance options'!$F$7:$F$3000,'Energy balance options'!$B$7:$B$3000,HeatGen!R$2,'Energy balance options'!$A$7:$A$3000,HeatGen!$A1719)</f>
        <v>0</v>
      </c>
      <c r="S1719">
        <f>SUMIFS('Energy balance options'!$G$7:$G$3000,'Energy balance options'!$B$7:$B$3000,HeatGen!S$2,'Energy balance options'!$A$7:$A$3000,HeatGen!$A1719)</f>
        <v>0</v>
      </c>
      <c r="T1719">
        <f>SUMIFS('Energy balance options'!$G$7:$G$3000,'Energy balance options'!$B$7:$B$3000,HeatGen!T$2,'Energy balance options'!$A$7:$A$3000,HeatGen!$A1719)</f>
        <v>0</v>
      </c>
      <c r="U1719">
        <f>SUMIFS('Energy balance options'!$G$7:$G$3000,'Energy balance options'!$B$7:$B$3000,HeatGen!U$2,'Energy balance options'!$A$7:$A$3000,HeatGen!$A1719)</f>
        <v>0</v>
      </c>
      <c r="V1719">
        <f>SUMIFS('Energy balance options'!$G$7:$G$3000,'Energy balance options'!$B$7:$B$3000,HeatGen!V$2,'Energy balance options'!$A$7:$A$3000,HeatGen!$A1719)</f>
        <v>0</v>
      </c>
      <c r="W1719">
        <f>SUMIFS('Energy balance options'!$G$7:$G$3000,'Energy balance options'!$B$7:$B$3000,HeatGen!W$2,'Energy balance options'!$A$7:$A$3000,HeatGen!$A1719)</f>
        <v>0</v>
      </c>
      <c r="X1719">
        <f>SUMIFS('Energy balance options'!$G$7:$G$3000,'Energy balance options'!$B$7:$B$3000,HeatGen!X$2,'Energy balance options'!$A$7:$A$3000,HeatGen!$A1719)</f>
        <v>0</v>
      </c>
      <c r="AG1719">
        <f t="shared" si="322"/>
        <v>0</v>
      </c>
      <c r="AH1719">
        <f t="shared" si="323"/>
        <v>0</v>
      </c>
      <c r="AI1719">
        <f t="shared" si="324"/>
        <v>0</v>
      </c>
      <c r="AJ1719">
        <f t="shared" si="325"/>
        <v>0</v>
      </c>
      <c r="AK1719">
        <f t="shared" si="326"/>
        <v>0</v>
      </c>
      <c r="AL1719">
        <f t="shared" si="327"/>
        <v>0</v>
      </c>
      <c r="AM1719">
        <f t="shared" si="328"/>
        <v>0</v>
      </c>
      <c r="AN1719">
        <f t="shared" si="329"/>
        <v>0</v>
      </c>
      <c r="AO1719">
        <f t="shared" si="330"/>
        <v>0</v>
      </c>
    </row>
    <row r="1720" spans="1:41" x14ac:dyDescent="0.2">
      <c r="A1720" s="9">
        <f>'Cost per option'!A1728</f>
        <v>0</v>
      </c>
      <c r="B1720" t="str">
        <f>_xlfn.IFNA(VLOOKUP(A1720,'Energy balance options'!A$7:C$3000,3,FALSE),"")</f>
        <v/>
      </c>
      <c r="C1720">
        <f>SUMIFS('Energy balance options'!$F$7:$F$3000,'Energy balance options'!$B$7:$B$3000,HeatGen!C$2,'Energy balance options'!$A$7:$A$3000,HeatGen!$A1720)</f>
        <v>0</v>
      </c>
      <c r="D1720">
        <f>SUMIFS('Energy balance options'!$F$7:$F$3000,'Energy balance options'!$B$7:$B$3000,HeatGen!D$2,'Energy balance options'!$A$7:$A$3000,HeatGen!$A1720)</f>
        <v>0</v>
      </c>
      <c r="E1720">
        <f>SUMIFS('Energy balance options'!$F$7:$F$3000,'Energy balance options'!$B$7:$B$3000,HeatGen!E$2,'Energy balance options'!$A$7:$A$3000,HeatGen!$A1720)</f>
        <v>0</v>
      </c>
      <c r="F1720">
        <f>SUMIFS('Energy balance options'!$F$7:$F$3000,'Energy balance options'!$B$7:$B$3000,HeatGen!F$2,'Energy balance options'!$A$7:$A$3000,HeatGen!$A1720)</f>
        <v>0</v>
      </c>
      <c r="G1720">
        <f>SUMIFS('Energy balance options'!$F$7:$F$3000,'Energy balance options'!$B$7:$B$3000,HeatGen!G$2,'Energy balance options'!$A$7:$A$3000,HeatGen!$A1720)</f>
        <v>0</v>
      </c>
      <c r="H1720">
        <f>SUMIFS('Energy balance options'!$F$7:$F$3000,'Energy balance options'!$B$7:$B$3000,HeatGen!H$2,'Energy balance options'!$A$7:$A$3000,HeatGen!$A1720)</f>
        <v>0</v>
      </c>
      <c r="I1720">
        <f>SUMIFS('Energy balance options'!$F$7:$F$3000,'Energy balance options'!$B$7:$B$3000,HeatGen!I$2,'Energy balance options'!$A$7:$A$3000,HeatGen!$A1720)</f>
        <v>0</v>
      </c>
      <c r="J1720">
        <f>SUMIFS('Energy balance options'!$F$7:$F$3000,'Energy balance options'!$B$7:$B$3000,HeatGen!J$2,'Energy balance options'!$A$7:$A$3000,HeatGen!$A1720)</f>
        <v>0</v>
      </c>
      <c r="K1720">
        <f>SUMIFS('Energy balance options'!$F$7:$F$3000,'Energy balance options'!$B$7:$B$3000,HeatGen!K$2,'Energy balance options'!$A$7:$A$3000,HeatGen!$A1720)</f>
        <v>0</v>
      </c>
      <c r="L1720">
        <f>SUMIFS('Energy balance options'!$F$7:$F$3000,'Energy balance options'!$B$7:$B$3000,HeatGen!L$2,'Energy balance options'!$A$7:$A$3000,HeatGen!$A1720)</f>
        <v>0</v>
      </c>
      <c r="M1720">
        <f>SUMIFS('Energy balance options'!$F$7:$F$3000,'Energy balance options'!$B$7:$B$3000,HeatGen!M$2,'Energy balance options'!$A$7:$A$3000,HeatGen!$A1720)</f>
        <v>0</v>
      </c>
      <c r="N1720">
        <f>SUMIFS('Energy balance options'!$F$7:$F$3000,'Energy balance options'!$B$7:$B$3000,HeatGen!N$2,'Energy balance options'!$A$7:$A$3000,HeatGen!$A1720)</f>
        <v>0</v>
      </c>
      <c r="P1720">
        <f>SUMIFS('Energy balance options'!$F$7:$F$3000,'Energy balance options'!$B$7:$B$3000,HeatGen!P$2,'Energy balance options'!$A$7:$A$3000,HeatGen!$A1720)</f>
        <v>0</v>
      </c>
      <c r="Q1720">
        <f>SUMIFS('Energy balance options'!$F$7:$F$3000,'Energy balance options'!$B$7:$B$3000,HeatGen!Q$2,'Energy balance options'!$A$7:$A$3000,HeatGen!$A1720)</f>
        <v>0</v>
      </c>
      <c r="R1720">
        <f>SUMIFS('Energy balance options'!$F$7:$F$3000,'Energy balance options'!$B$7:$B$3000,HeatGen!R$2,'Energy balance options'!$A$7:$A$3000,HeatGen!$A1720)</f>
        <v>0</v>
      </c>
      <c r="S1720">
        <f>SUMIFS('Energy balance options'!$G$7:$G$3000,'Energy balance options'!$B$7:$B$3000,HeatGen!S$2,'Energy balance options'!$A$7:$A$3000,HeatGen!$A1720)</f>
        <v>0</v>
      </c>
      <c r="T1720">
        <f>SUMIFS('Energy balance options'!$G$7:$G$3000,'Energy balance options'!$B$7:$B$3000,HeatGen!T$2,'Energy balance options'!$A$7:$A$3000,HeatGen!$A1720)</f>
        <v>0</v>
      </c>
      <c r="U1720">
        <f>SUMIFS('Energy balance options'!$G$7:$G$3000,'Energy balance options'!$B$7:$B$3000,HeatGen!U$2,'Energy balance options'!$A$7:$A$3000,HeatGen!$A1720)</f>
        <v>0</v>
      </c>
      <c r="V1720">
        <f>SUMIFS('Energy balance options'!$G$7:$G$3000,'Energy balance options'!$B$7:$B$3000,HeatGen!V$2,'Energy balance options'!$A$7:$A$3000,HeatGen!$A1720)</f>
        <v>0</v>
      </c>
      <c r="W1720">
        <f>SUMIFS('Energy balance options'!$G$7:$G$3000,'Energy balance options'!$B$7:$B$3000,HeatGen!W$2,'Energy balance options'!$A$7:$A$3000,HeatGen!$A1720)</f>
        <v>0</v>
      </c>
      <c r="X1720">
        <f>SUMIFS('Energy balance options'!$G$7:$G$3000,'Energy balance options'!$B$7:$B$3000,HeatGen!X$2,'Energy balance options'!$A$7:$A$3000,HeatGen!$A1720)</f>
        <v>0</v>
      </c>
      <c r="AG1720">
        <f t="shared" si="322"/>
        <v>0</v>
      </c>
      <c r="AH1720">
        <f t="shared" si="323"/>
        <v>0</v>
      </c>
      <c r="AI1720">
        <f t="shared" si="324"/>
        <v>0</v>
      </c>
      <c r="AJ1720">
        <f t="shared" si="325"/>
        <v>0</v>
      </c>
      <c r="AK1720">
        <f t="shared" si="326"/>
        <v>0</v>
      </c>
      <c r="AL1720">
        <f t="shared" si="327"/>
        <v>0</v>
      </c>
      <c r="AM1720">
        <f t="shared" si="328"/>
        <v>0</v>
      </c>
      <c r="AN1720">
        <f t="shared" si="329"/>
        <v>0</v>
      </c>
      <c r="AO1720">
        <f t="shared" si="330"/>
        <v>0</v>
      </c>
    </row>
    <row r="1721" spans="1:41" x14ac:dyDescent="0.2">
      <c r="A1721" s="9">
        <f>'Cost per option'!A1729</f>
        <v>0</v>
      </c>
      <c r="B1721" t="str">
        <f>_xlfn.IFNA(VLOOKUP(A1721,'Energy balance options'!A$7:C$3000,3,FALSE),"")</f>
        <v/>
      </c>
      <c r="C1721">
        <f>SUMIFS('Energy balance options'!$F$7:$F$3000,'Energy balance options'!$B$7:$B$3000,HeatGen!C$2,'Energy balance options'!$A$7:$A$3000,HeatGen!$A1721)</f>
        <v>0</v>
      </c>
      <c r="D1721">
        <f>SUMIFS('Energy balance options'!$F$7:$F$3000,'Energy balance options'!$B$7:$B$3000,HeatGen!D$2,'Energy balance options'!$A$7:$A$3000,HeatGen!$A1721)</f>
        <v>0</v>
      </c>
      <c r="E1721">
        <f>SUMIFS('Energy balance options'!$F$7:$F$3000,'Energy balance options'!$B$7:$B$3000,HeatGen!E$2,'Energy balance options'!$A$7:$A$3000,HeatGen!$A1721)</f>
        <v>0</v>
      </c>
      <c r="F1721">
        <f>SUMIFS('Energy balance options'!$F$7:$F$3000,'Energy balance options'!$B$7:$B$3000,HeatGen!F$2,'Energy balance options'!$A$7:$A$3000,HeatGen!$A1721)</f>
        <v>0</v>
      </c>
      <c r="G1721">
        <f>SUMIFS('Energy balance options'!$F$7:$F$3000,'Energy balance options'!$B$7:$B$3000,HeatGen!G$2,'Energy balance options'!$A$7:$A$3000,HeatGen!$A1721)</f>
        <v>0</v>
      </c>
      <c r="H1721">
        <f>SUMIFS('Energy balance options'!$F$7:$F$3000,'Energy balance options'!$B$7:$B$3000,HeatGen!H$2,'Energy balance options'!$A$7:$A$3000,HeatGen!$A1721)</f>
        <v>0</v>
      </c>
      <c r="I1721">
        <f>SUMIFS('Energy balance options'!$F$7:$F$3000,'Energy balance options'!$B$7:$B$3000,HeatGen!I$2,'Energy balance options'!$A$7:$A$3000,HeatGen!$A1721)</f>
        <v>0</v>
      </c>
      <c r="J1721">
        <f>SUMIFS('Energy balance options'!$F$7:$F$3000,'Energy balance options'!$B$7:$B$3000,HeatGen!J$2,'Energy balance options'!$A$7:$A$3000,HeatGen!$A1721)</f>
        <v>0</v>
      </c>
      <c r="K1721">
        <f>SUMIFS('Energy balance options'!$F$7:$F$3000,'Energy balance options'!$B$7:$B$3000,HeatGen!K$2,'Energy balance options'!$A$7:$A$3000,HeatGen!$A1721)</f>
        <v>0</v>
      </c>
      <c r="L1721">
        <f>SUMIFS('Energy balance options'!$F$7:$F$3000,'Energy balance options'!$B$7:$B$3000,HeatGen!L$2,'Energy balance options'!$A$7:$A$3000,HeatGen!$A1721)</f>
        <v>0</v>
      </c>
      <c r="M1721">
        <f>SUMIFS('Energy balance options'!$F$7:$F$3000,'Energy balance options'!$B$7:$B$3000,HeatGen!M$2,'Energy balance options'!$A$7:$A$3000,HeatGen!$A1721)</f>
        <v>0</v>
      </c>
      <c r="N1721">
        <f>SUMIFS('Energy balance options'!$F$7:$F$3000,'Energy balance options'!$B$7:$B$3000,HeatGen!N$2,'Energy balance options'!$A$7:$A$3000,HeatGen!$A1721)</f>
        <v>0</v>
      </c>
      <c r="P1721">
        <f>SUMIFS('Energy balance options'!$F$7:$F$3000,'Energy balance options'!$B$7:$B$3000,HeatGen!P$2,'Energy balance options'!$A$7:$A$3000,HeatGen!$A1721)</f>
        <v>0</v>
      </c>
      <c r="Q1721">
        <f>SUMIFS('Energy balance options'!$F$7:$F$3000,'Energy balance options'!$B$7:$B$3000,HeatGen!Q$2,'Energy balance options'!$A$7:$A$3000,HeatGen!$A1721)</f>
        <v>0</v>
      </c>
      <c r="R1721">
        <f>SUMIFS('Energy balance options'!$F$7:$F$3000,'Energy balance options'!$B$7:$B$3000,HeatGen!R$2,'Energy balance options'!$A$7:$A$3000,HeatGen!$A1721)</f>
        <v>0</v>
      </c>
      <c r="S1721">
        <f>SUMIFS('Energy balance options'!$G$7:$G$3000,'Energy balance options'!$B$7:$B$3000,HeatGen!S$2,'Energy balance options'!$A$7:$A$3000,HeatGen!$A1721)</f>
        <v>0</v>
      </c>
      <c r="T1721">
        <f>SUMIFS('Energy balance options'!$G$7:$G$3000,'Energy balance options'!$B$7:$B$3000,HeatGen!T$2,'Energy balance options'!$A$7:$A$3000,HeatGen!$A1721)</f>
        <v>0</v>
      </c>
      <c r="U1721">
        <f>SUMIFS('Energy balance options'!$G$7:$G$3000,'Energy balance options'!$B$7:$B$3000,HeatGen!U$2,'Energy balance options'!$A$7:$A$3000,HeatGen!$A1721)</f>
        <v>0</v>
      </c>
      <c r="V1721">
        <f>SUMIFS('Energy balance options'!$G$7:$G$3000,'Energy balance options'!$B$7:$B$3000,HeatGen!V$2,'Energy balance options'!$A$7:$A$3000,HeatGen!$A1721)</f>
        <v>0</v>
      </c>
      <c r="W1721">
        <f>SUMIFS('Energy balance options'!$G$7:$G$3000,'Energy balance options'!$B$7:$B$3000,HeatGen!W$2,'Energy balance options'!$A$7:$A$3000,HeatGen!$A1721)</f>
        <v>0</v>
      </c>
      <c r="X1721">
        <f>SUMIFS('Energy balance options'!$G$7:$G$3000,'Energy balance options'!$B$7:$B$3000,HeatGen!X$2,'Energy balance options'!$A$7:$A$3000,HeatGen!$A1721)</f>
        <v>0</v>
      </c>
      <c r="AG1721">
        <f t="shared" si="322"/>
        <v>0</v>
      </c>
      <c r="AH1721">
        <f t="shared" si="323"/>
        <v>0</v>
      </c>
      <c r="AI1721">
        <f t="shared" si="324"/>
        <v>0</v>
      </c>
      <c r="AJ1721">
        <f t="shared" si="325"/>
        <v>0</v>
      </c>
      <c r="AK1721">
        <f t="shared" si="326"/>
        <v>0</v>
      </c>
      <c r="AL1721">
        <f t="shared" si="327"/>
        <v>0</v>
      </c>
      <c r="AM1721">
        <f t="shared" si="328"/>
        <v>0</v>
      </c>
      <c r="AN1721">
        <f t="shared" si="329"/>
        <v>0</v>
      </c>
      <c r="AO1721">
        <f t="shared" si="330"/>
        <v>0</v>
      </c>
    </row>
    <row r="1722" spans="1:41" x14ac:dyDescent="0.2">
      <c r="A1722" s="9">
        <f>'Cost per option'!A1730</f>
        <v>0</v>
      </c>
      <c r="B1722" t="str">
        <f>_xlfn.IFNA(VLOOKUP(A1722,'Energy balance options'!A$7:C$3000,3,FALSE),"")</f>
        <v/>
      </c>
      <c r="C1722">
        <f>SUMIFS('Energy balance options'!$F$7:$F$3000,'Energy balance options'!$B$7:$B$3000,HeatGen!C$2,'Energy balance options'!$A$7:$A$3000,HeatGen!$A1722)</f>
        <v>0</v>
      </c>
      <c r="D1722">
        <f>SUMIFS('Energy balance options'!$F$7:$F$3000,'Energy balance options'!$B$7:$B$3000,HeatGen!D$2,'Energy balance options'!$A$7:$A$3000,HeatGen!$A1722)</f>
        <v>0</v>
      </c>
      <c r="E1722">
        <f>SUMIFS('Energy balance options'!$F$7:$F$3000,'Energy balance options'!$B$7:$B$3000,HeatGen!E$2,'Energy balance options'!$A$7:$A$3000,HeatGen!$A1722)</f>
        <v>0</v>
      </c>
      <c r="F1722">
        <f>SUMIFS('Energy balance options'!$F$7:$F$3000,'Energy balance options'!$B$7:$B$3000,HeatGen!F$2,'Energy balance options'!$A$7:$A$3000,HeatGen!$A1722)</f>
        <v>0</v>
      </c>
      <c r="G1722">
        <f>SUMIFS('Energy balance options'!$F$7:$F$3000,'Energy balance options'!$B$7:$B$3000,HeatGen!G$2,'Energy balance options'!$A$7:$A$3000,HeatGen!$A1722)</f>
        <v>0</v>
      </c>
      <c r="H1722">
        <f>SUMIFS('Energy balance options'!$F$7:$F$3000,'Energy balance options'!$B$7:$B$3000,HeatGen!H$2,'Energy balance options'!$A$7:$A$3000,HeatGen!$A1722)</f>
        <v>0</v>
      </c>
      <c r="I1722">
        <f>SUMIFS('Energy balance options'!$F$7:$F$3000,'Energy balance options'!$B$7:$B$3000,HeatGen!I$2,'Energy balance options'!$A$7:$A$3000,HeatGen!$A1722)</f>
        <v>0</v>
      </c>
      <c r="J1722">
        <f>SUMIFS('Energy balance options'!$F$7:$F$3000,'Energy balance options'!$B$7:$B$3000,HeatGen!J$2,'Energy balance options'!$A$7:$A$3000,HeatGen!$A1722)</f>
        <v>0</v>
      </c>
      <c r="K1722">
        <f>SUMIFS('Energy balance options'!$F$7:$F$3000,'Energy balance options'!$B$7:$B$3000,HeatGen!K$2,'Energy balance options'!$A$7:$A$3000,HeatGen!$A1722)</f>
        <v>0</v>
      </c>
      <c r="L1722">
        <f>SUMIFS('Energy balance options'!$F$7:$F$3000,'Energy balance options'!$B$7:$B$3000,HeatGen!L$2,'Energy balance options'!$A$7:$A$3000,HeatGen!$A1722)</f>
        <v>0</v>
      </c>
      <c r="M1722">
        <f>SUMIFS('Energy balance options'!$F$7:$F$3000,'Energy balance options'!$B$7:$B$3000,HeatGen!M$2,'Energy balance options'!$A$7:$A$3000,HeatGen!$A1722)</f>
        <v>0</v>
      </c>
      <c r="N1722">
        <f>SUMIFS('Energy balance options'!$F$7:$F$3000,'Energy balance options'!$B$7:$B$3000,HeatGen!N$2,'Energy balance options'!$A$7:$A$3000,HeatGen!$A1722)</f>
        <v>0</v>
      </c>
      <c r="P1722">
        <f>SUMIFS('Energy balance options'!$F$7:$F$3000,'Energy balance options'!$B$7:$B$3000,HeatGen!P$2,'Energy balance options'!$A$7:$A$3000,HeatGen!$A1722)</f>
        <v>0</v>
      </c>
      <c r="Q1722">
        <f>SUMIFS('Energy balance options'!$F$7:$F$3000,'Energy balance options'!$B$7:$B$3000,HeatGen!Q$2,'Energy balance options'!$A$7:$A$3000,HeatGen!$A1722)</f>
        <v>0</v>
      </c>
      <c r="R1722">
        <f>SUMIFS('Energy balance options'!$F$7:$F$3000,'Energy balance options'!$B$7:$B$3000,HeatGen!R$2,'Energy balance options'!$A$7:$A$3000,HeatGen!$A1722)</f>
        <v>0</v>
      </c>
      <c r="S1722">
        <f>SUMIFS('Energy balance options'!$G$7:$G$3000,'Energy balance options'!$B$7:$B$3000,HeatGen!S$2,'Energy balance options'!$A$7:$A$3000,HeatGen!$A1722)</f>
        <v>0</v>
      </c>
      <c r="T1722">
        <f>SUMIFS('Energy balance options'!$G$7:$G$3000,'Energy balance options'!$B$7:$B$3000,HeatGen!T$2,'Energy balance options'!$A$7:$A$3000,HeatGen!$A1722)</f>
        <v>0</v>
      </c>
      <c r="U1722">
        <f>SUMIFS('Energy balance options'!$G$7:$G$3000,'Energy balance options'!$B$7:$B$3000,HeatGen!U$2,'Energy balance options'!$A$7:$A$3000,HeatGen!$A1722)</f>
        <v>0</v>
      </c>
      <c r="V1722">
        <f>SUMIFS('Energy balance options'!$G$7:$G$3000,'Energy balance options'!$B$7:$B$3000,HeatGen!V$2,'Energy balance options'!$A$7:$A$3000,HeatGen!$A1722)</f>
        <v>0</v>
      </c>
      <c r="W1722">
        <f>SUMIFS('Energy balance options'!$G$7:$G$3000,'Energy balance options'!$B$7:$B$3000,HeatGen!W$2,'Energy balance options'!$A$7:$A$3000,HeatGen!$A1722)</f>
        <v>0</v>
      </c>
      <c r="X1722">
        <f>SUMIFS('Energy balance options'!$G$7:$G$3000,'Energy balance options'!$B$7:$B$3000,HeatGen!X$2,'Energy balance options'!$A$7:$A$3000,HeatGen!$A1722)</f>
        <v>0</v>
      </c>
      <c r="AG1722">
        <f t="shared" ref="AG1722:AG1785" si="331">IFERROR(P1722/SUM($H1722:$Y1722),0)*SUM($C1722:$G1722)</f>
        <v>0</v>
      </c>
      <c r="AH1722">
        <f t="shared" ref="AH1722:AH1785" si="332">IFERROR(Q1722/SUM($H1722:$Y1722),0)*SUM($C1722:$G1722)</f>
        <v>0</v>
      </c>
      <c r="AI1722">
        <f t="shared" ref="AI1722:AI1785" si="333">IFERROR(R1722/SUM($H1722:$Y1722),0)*SUM($C1722:$G1722)</f>
        <v>0</v>
      </c>
      <c r="AJ1722">
        <f t="shared" ref="AJ1722:AJ1785" si="334">IFERROR(S1722/SUM($H1722:$X1722),0)*SUM($C1722:$G1722)</f>
        <v>0</v>
      </c>
      <c r="AK1722">
        <f t="shared" ref="AK1722:AK1785" si="335">IFERROR(T1722/SUM($H1722:$X1722),0)*SUM($C1722:$G1722)</f>
        <v>0</v>
      </c>
      <c r="AL1722">
        <f t="shared" ref="AL1722:AL1785" si="336">IFERROR(U1722/SUM($H1722:$X1722),0)*SUM($C1722:$G1722)</f>
        <v>0</v>
      </c>
      <c r="AM1722">
        <f t="shared" ref="AM1722:AM1785" si="337">IFERROR(V1722/SUM($H1722:$X1722),0)*SUM($C1722:$G1722)</f>
        <v>0</v>
      </c>
      <c r="AN1722">
        <f t="shared" ref="AN1722:AN1785" si="338">IFERROR(W1722/SUM($H1722:$X1722),0)*SUM($C1722:$G1722)</f>
        <v>0</v>
      </c>
      <c r="AO1722">
        <f t="shared" ref="AO1722:AO1785" si="339">IFERROR(X1722/SUM($H1722:$X1722),0)*SUM($C1722:$G1722)</f>
        <v>0</v>
      </c>
    </row>
    <row r="1723" spans="1:41" x14ac:dyDescent="0.2">
      <c r="A1723" s="9">
        <f>'Cost per option'!A1731</f>
        <v>0</v>
      </c>
      <c r="B1723" t="str">
        <f>_xlfn.IFNA(VLOOKUP(A1723,'Energy balance options'!A$7:C$3000,3,FALSE),"")</f>
        <v/>
      </c>
      <c r="C1723">
        <f>SUMIFS('Energy balance options'!$F$7:$F$3000,'Energy balance options'!$B$7:$B$3000,HeatGen!C$2,'Energy balance options'!$A$7:$A$3000,HeatGen!$A1723)</f>
        <v>0</v>
      </c>
      <c r="D1723">
        <f>SUMIFS('Energy balance options'!$F$7:$F$3000,'Energy balance options'!$B$7:$B$3000,HeatGen!D$2,'Energy balance options'!$A$7:$A$3000,HeatGen!$A1723)</f>
        <v>0</v>
      </c>
      <c r="E1723">
        <f>SUMIFS('Energy balance options'!$F$7:$F$3000,'Energy balance options'!$B$7:$B$3000,HeatGen!E$2,'Energy balance options'!$A$7:$A$3000,HeatGen!$A1723)</f>
        <v>0</v>
      </c>
      <c r="F1723">
        <f>SUMIFS('Energy balance options'!$F$7:$F$3000,'Energy balance options'!$B$7:$B$3000,HeatGen!F$2,'Energy balance options'!$A$7:$A$3000,HeatGen!$A1723)</f>
        <v>0</v>
      </c>
      <c r="G1723">
        <f>SUMIFS('Energy balance options'!$F$7:$F$3000,'Energy balance options'!$B$7:$B$3000,HeatGen!G$2,'Energy balance options'!$A$7:$A$3000,HeatGen!$A1723)</f>
        <v>0</v>
      </c>
      <c r="H1723">
        <f>SUMIFS('Energy balance options'!$F$7:$F$3000,'Energy balance options'!$B$7:$B$3000,HeatGen!H$2,'Energy balance options'!$A$7:$A$3000,HeatGen!$A1723)</f>
        <v>0</v>
      </c>
      <c r="I1723">
        <f>SUMIFS('Energy balance options'!$F$7:$F$3000,'Energy balance options'!$B$7:$B$3000,HeatGen!I$2,'Energy balance options'!$A$7:$A$3000,HeatGen!$A1723)</f>
        <v>0</v>
      </c>
      <c r="J1723">
        <f>SUMIFS('Energy balance options'!$F$7:$F$3000,'Energy balance options'!$B$7:$B$3000,HeatGen!J$2,'Energy balance options'!$A$7:$A$3000,HeatGen!$A1723)</f>
        <v>0</v>
      </c>
      <c r="K1723">
        <f>SUMIFS('Energy balance options'!$F$7:$F$3000,'Energy balance options'!$B$7:$B$3000,HeatGen!K$2,'Energy balance options'!$A$7:$A$3000,HeatGen!$A1723)</f>
        <v>0</v>
      </c>
      <c r="L1723">
        <f>SUMIFS('Energy balance options'!$F$7:$F$3000,'Energy balance options'!$B$7:$B$3000,HeatGen!L$2,'Energy balance options'!$A$7:$A$3000,HeatGen!$A1723)</f>
        <v>0</v>
      </c>
      <c r="M1723">
        <f>SUMIFS('Energy balance options'!$F$7:$F$3000,'Energy balance options'!$B$7:$B$3000,HeatGen!M$2,'Energy balance options'!$A$7:$A$3000,HeatGen!$A1723)</f>
        <v>0</v>
      </c>
      <c r="N1723">
        <f>SUMIFS('Energy balance options'!$F$7:$F$3000,'Energy balance options'!$B$7:$B$3000,HeatGen!N$2,'Energy balance options'!$A$7:$A$3000,HeatGen!$A1723)</f>
        <v>0</v>
      </c>
      <c r="P1723">
        <f>SUMIFS('Energy balance options'!$F$7:$F$3000,'Energy balance options'!$B$7:$B$3000,HeatGen!P$2,'Energy balance options'!$A$7:$A$3000,HeatGen!$A1723)</f>
        <v>0</v>
      </c>
      <c r="Q1723">
        <f>SUMIFS('Energy balance options'!$F$7:$F$3000,'Energy balance options'!$B$7:$B$3000,HeatGen!Q$2,'Energy balance options'!$A$7:$A$3000,HeatGen!$A1723)</f>
        <v>0</v>
      </c>
      <c r="R1723">
        <f>SUMIFS('Energy balance options'!$F$7:$F$3000,'Energy balance options'!$B$7:$B$3000,HeatGen!R$2,'Energy balance options'!$A$7:$A$3000,HeatGen!$A1723)</f>
        <v>0</v>
      </c>
      <c r="S1723">
        <f>SUMIFS('Energy balance options'!$G$7:$G$3000,'Energy balance options'!$B$7:$B$3000,HeatGen!S$2,'Energy balance options'!$A$7:$A$3000,HeatGen!$A1723)</f>
        <v>0</v>
      </c>
      <c r="T1723">
        <f>SUMIFS('Energy balance options'!$G$7:$G$3000,'Energy balance options'!$B$7:$B$3000,HeatGen!T$2,'Energy balance options'!$A$7:$A$3000,HeatGen!$A1723)</f>
        <v>0</v>
      </c>
      <c r="U1723">
        <f>SUMIFS('Energy balance options'!$G$7:$G$3000,'Energy balance options'!$B$7:$B$3000,HeatGen!U$2,'Energy balance options'!$A$7:$A$3000,HeatGen!$A1723)</f>
        <v>0</v>
      </c>
      <c r="V1723">
        <f>SUMIFS('Energy balance options'!$G$7:$G$3000,'Energy balance options'!$B$7:$B$3000,HeatGen!V$2,'Energy balance options'!$A$7:$A$3000,HeatGen!$A1723)</f>
        <v>0</v>
      </c>
      <c r="W1723">
        <f>SUMIFS('Energy balance options'!$G$7:$G$3000,'Energy balance options'!$B$7:$B$3000,HeatGen!W$2,'Energy balance options'!$A$7:$A$3000,HeatGen!$A1723)</f>
        <v>0</v>
      </c>
      <c r="X1723">
        <f>SUMIFS('Energy balance options'!$G$7:$G$3000,'Energy balance options'!$B$7:$B$3000,HeatGen!X$2,'Energy balance options'!$A$7:$A$3000,HeatGen!$A1723)</f>
        <v>0</v>
      </c>
      <c r="AG1723">
        <f t="shared" si="331"/>
        <v>0</v>
      </c>
      <c r="AH1723">
        <f t="shared" si="332"/>
        <v>0</v>
      </c>
      <c r="AI1723">
        <f t="shared" si="333"/>
        <v>0</v>
      </c>
      <c r="AJ1723">
        <f t="shared" si="334"/>
        <v>0</v>
      </c>
      <c r="AK1723">
        <f t="shared" si="335"/>
        <v>0</v>
      </c>
      <c r="AL1723">
        <f t="shared" si="336"/>
        <v>0</v>
      </c>
      <c r="AM1723">
        <f t="shared" si="337"/>
        <v>0</v>
      </c>
      <c r="AN1723">
        <f t="shared" si="338"/>
        <v>0</v>
      </c>
      <c r="AO1723">
        <f t="shared" si="339"/>
        <v>0</v>
      </c>
    </row>
    <row r="1724" spans="1:41" x14ac:dyDescent="0.2">
      <c r="A1724" s="9">
        <f>'Cost per option'!A1732</f>
        <v>0</v>
      </c>
      <c r="B1724" t="str">
        <f>_xlfn.IFNA(VLOOKUP(A1724,'Energy balance options'!A$7:C$3000,3,FALSE),"")</f>
        <v/>
      </c>
      <c r="C1724">
        <f>SUMIFS('Energy balance options'!$F$7:$F$3000,'Energy balance options'!$B$7:$B$3000,HeatGen!C$2,'Energy balance options'!$A$7:$A$3000,HeatGen!$A1724)</f>
        <v>0</v>
      </c>
      <c r="D1724">
        <f>SUMIFS('Energy balance options'!$F$7:$F$3000,'Energy balance options'!$B$7:$B$3000,HeatGen!D$2,'Energy balance options'!$A$7:$A$3000,HeatGen!$A1724)</f>
        <v>0</v>
      </c>
      <c r="E1724">
        <f>SUMIFS('Energy balance options'!$F$7:$F$3000,'Energy balance options'!$B$7:$B$3000,HeatGen!E$2,'Energy balance options'!$A$7:$A$3000,HeatGen!$A1724)</f>
        <v>0</v>
      </c>
      <c r="F1724">
        <f>SUMIFS('Energy balance options'!$F$7:$F$3000,'Energy balance options'!$B$7:$B$3000,HeatGen!F$2,'Energy balance options'!$A$7:$A$3000,HeatGen!$A1724)</f>
        <v>0</v>
      </c>
      <c r="G1724">
        <f>SUMIFS('Energy balance options'!$F$7:$F$3000,'Energy balance options'!$B$7:$B$3000,HeatGen!G$2,'Energy balance options'!$A$7:$A$3000,HeatGen!$A1724)</f>
        <v>0</v>
      </c>
      <c r="H1724">
        <f>SUMIFS('Energy balance options'!$F$7:$F$3000,'Energy balance options'!$B$7:$B$3000,HeatGen!H$2,'Energy balance options'!$A$7:$A$3000,HeatGen!$A1724)</f>
        <v>0</v>
      </c>
      <c r="I1724">
        <f>SUMIFS('Energy balance options'!$F$7:$F$3000,'Energy balance options'!$B$7:$B$3000,HeatGen!I$2,'Energy balance options'!$A$7:$A$3000,HeatGen!$A1724)</f>
        <v>0</v>
      </c>
      <c r="J1724">
        <f>SUMIFS('Energy balance options'!$F$7:$F$3000,'Energy balance options'!$B$7:$B$3000,HeatGen!J$2,'Energy balance options'!$A$7:$A$3000,HeatGen!$A1724)</f>
        <v>0</v>
      </c>
      <c r="K1724">
        <f>SUMIFS('Energy balance options'!$F$7:$F$3000,'Energy balance options'!$B$7:$B$3000,HeatGen!K$2,'Energy balance options'!$A$7:$A$3000,HeatGen!$A1724)</f>
        <v>0</v>
      </c>
      <c r="L1724">
        <f>SUMIFS('Energy balance options'!$F$7:$F$3000,'Energy balance options'!$B$7:$B$3000,HeatGen!L$2,'Energy balance options'!$A$7:$A$3000,HeatGen!$A1724)</f>
        <v>0</v>
      </c>
      <c r="M1724">
        <f>SUMIFS('Energy balance options'!$F$7:$F$3000,'Energy balance options'!$B$7:$B$3000,HeatGen!M$2,'Energy balance options'!$A$7:$A$3000,HeatGen!$A1724)</f>
        <v>0</v>
      </c>
      <c r="N1724">
        <f>SUMIFS('Energy balance options'!$F$7:$F$3000,'Energy balance options'!$B$7:$B$3000,HeatGen!N$2,'Energy balance options'!$A$7:$A$3000,HeatGen!$A1724)</f>
        <v>0</v>
      </c>
      <c r="P1724">
        <f>SUMIFS('Energy balance options'!$F$7:$F$3000,'Energy balance options'!$B$7:$B$3000,HeatGen!P$2,'Energy balance options'!$A$7:$A$3000,HeatGen!$A1724)</f>
        <v>0</v>
      </c>
      <c r="Q1724">
        <f>SUMIFS('Energy balance options'!$F$7:$F$3000,'Energy balance options'!$B$7:$B$3000,HeatGen!Q$2,'Energy balance options'!$A$7:$A$3000,HeatGen!$A1724)</f>
        <v>0</v>
      </c>
      <c r="R1724">
        <f>SUMIFS('Energy balance options'!$F$7:$F$3000,'Energy balance options'!$B$7:$B$3000,HeatGen!R$2,'Energy balance options'!$A$7:$A$3000,HeatGen!$A1724)</f>
        <v>0</v>
      </c>
      <c r="S1724">
        <f>SUMIFS('Energy balance options'!$G$7:$G$3000,'Energy balance options'!$B$7:$B$3000,HeatGen!S$2,'Energy balance options'!$A$7:$A$3000,HeatGen!$A1724)</f>
        <v>0</v>
      </c>
      <c r="T1724">
        <f>SUMIFS('Energy balance options'!$G$7:$G$3000,'Energy balance options'!$B$7:$B$3000,HeatGen!T$2,'Energy balance options'!$A$7:$A$3000,HeatGen!$A1724)</f>
        <v>0</v>
      </c>
      <c r="U1724">
        <f>SUMIFS('Energy balance options'!$G$7:$G$3000,'Energy balance options'!$B$7:$B$3000,HeatGen!U$2,'Energy balance options'!$A$7:$A$3000,HeatGen!$A1724)</f>
        <v>0</v>
      </c>
      <c r="V1724">
        <f>SUMIFS('Energy balance options'!$G$7:$G$3000,'Energy balance options'!$B$7:$B$3000,HeatGen!V$2,'Energy balance options'!$A$7:$A$3000,HeatGen!$A1724)</f>
        <v>0</v>
      </c>
      <c r="W1724">
        <f>SUMIFS('Energy balance options'!$G$7:$G$3000,'Energy balance options'!$B$7:$B$3000,HeatGen!W$2,'Energy balance options'!$A$7:$A$3000,HeatGen!$A1724)</f>
        <v>0</v>
      </c>
      <c r="X1724">
        <f>SUMIFS('Energy balance options'!$G$7:$G$3000,'Energy balance options'!$B$7:$B$3000,HeatGen!X$2,'Energy balance options'!$A$7:$A$3000,HeatGen!$A1724)</f>
        <v>0</v>
      </c>
      <c r="AG1724">
        <f t="shared" si="331"/>
        <v>0</v>
      </c>
      <c r="AH1724">
        <f t="shared" si="332"/>
        <v>0</v>
      </c>
      <c r="AI1724">
        <f t="shared" si="333"/>
        <v>0</v>
      </c>
      <c r="AJ1724">
        <f t="shared" si="334"/>
        <v>0</v>
      </c>
      <c r="AK1724">
        <f t="shared" si="335"/>
        <v>0</v>
      </c>
      <c r="AL1724">
        <f t="shared" si="336"/>
        <v>0</v>
      </c>
      <c r="AM1724">
        <f t="shared" si="337"/>
        <v>0</v>
      </c>
      <c r="AN1724">
        <f t="shared" si="338"/>
        <v>0</v>
      </c>
      <c r="AO1724">
        <f t="shared" si="339"/>
        <v>0</v>
      </c>
    </row>
    <row r="1725" spans="1:41" x14ac:dyDescent="0.2">
      <c r="A1725" s="9">
        <f>'Cost per option'!A1733</f>
        <v>0</v>
      </c>
      <c r="B1725" t="str">
        <f>_xlfn.IFNA(VLOOKUP(A1725,'Energy balance options'!A$7:C$3000,3,FALSE),"")</f>
        <v/>
      </c>
      <c r="C1725">
        <f>SUMIFS('Energy balance options'!$F$7:$F$3000,'Energy balance options'!$B$7:$B$3000,HeatGen!C$2,'Energy balance options'!$A$7:$A$3000,HeatGen!$A1725)</f>
        <v>0</v>
      </c>
      <c r="D1725">
        <f>SUMIFS('Energy balance options'!$F$7:$F$3000,'Energy balance options'!$B$7:$B$3000,HeatGen!D$2,'Energy balance options'!$A$7:$A$3000,HeatGen!$A1725)</f>
        <v>0</v>
      </c>
      <c r="E1725">
        <f>SUMIFS('Energy balance options'!$F$7:$F$3000,'Energy balance options'!$B$7:$B$3000,HeatGen!E$2,'Energy balance options'!$A$7:$A$3000,HeatGen!$A1725)</f>
        <v>0</v>
      </c>
      <c r="F1725">
        <f>SUMIFS('Energy balance options'!$F$7:$F$3000,'Energy balance options'!$B$7:$B$3000,HeatGen!F$2,'Energy balance options'!$A$7:$A$3000,HeatGen!$A1725)</f>
        <v>0</v>
      </c>
      <c r="G1725">
        <f>SUMIFS('Energy balance options'!$F$7:$F$3000,'Energy balance options'!$B$7:$B$3000,HeatGen!G$2,'Energy balance options'!$A$7:$A$3000,HeatGen!$A1725)</f>
        <v>0</v>
      </c>
      <c r="H1725">
        <f>SUMIFS('Energy balance options'!$F$7:$F$3000,'Energy balance options'!$B$7:$B$3000,HeatGen!H$2,'Energy balance options'!$A$7:$A$3000,HeatGen!$A1725)</f>
        <v>0</v>
      </c>
      <c r="I1725">
        <f>SUMIFS('Energy balance options'!$F$7:$F$3000,'Energy balance options'!$B$7:$B$3000,HeatGen!I$2,'Energy balance options'!$A$7:$A$3000,HeatGen!$A1725)</f>
        <v>0</v>
      </c>
      <c r="J1725">
        <f>SUMIFS('Energy balance options'!$F$7:$F$3000,'Energy balance options'!$B$7:$B$3000,HeatGen!J$2,'Energy balance options'!$A$7:$A$3000,HeatGen!$A1725)</f>
        <v>0</v>
      </c>
      <c r="K1725">
        <f>SUMIFS('Energy balance options'!$F$7:$F$3000,'Energy balance options'!$B$7:$B$3000,HeatGen!K$2,'Energy balance options'!$A$7:$A$3000,HeatGen!$A1725)</f>
        <v>0</v>
      </c>
      <c r="L1725">
        <f>SUMIFS('Energy balance options'!$F$7:$F$3000,'Energy balance options'!$B$7:$B$3000,HeatGen!L$2,'Energy balance options'!$A$7:$A$3000,HeatGen!$A1725)</f>
        <v>0</v>
      </c>
      <c r="M1725">
        <f>SUMIFS('Energy balance options'!$F$7:$F$3000,'Energy balance options'!$B$7:$B$3000,HeatGen!M$2,'Energy balance options'!$A$7:$A$3000,HeatGen!$A1725)</f>
        <v>0</v>
      </c>
      <c r="N1725">
        <f>SUMIFS('Energy balance options'!$F$7:$F$3000,'Energy balance options'!$B$7:$B$3000,HeatGen!N$2,'Energy balance options'!$A$7:$A$3000,HeatGen!$A1725)</f>
        <v>0</v>
      </c>
      <c r="P1725">
        <f>SUMIFS('Energy balance options'!$F$7:$F$3000,'Energy balance options'!$B$7:$B$3000,HeatGen!P$2,'Energy balance options'!$A$7:$A$3000,HeatGen!$A1725)</f>
        <v>0</v>
      </c>
      <c r="Q1725">
        <f>SUMIFS('Energy balance options'!$F$7:$F$3000,'Energy balance options'!$B$7:$B$3000,HeatGen!Q$2,'Energy balance options'!$A$7:$A$3000,HeatGen!$A1725)</f>
        <v>0</v>
      </c>
      <c r="R1725">
        <f>SUMIFS('Energy balance options'!$F$7:$F$3000,'Energy balance options'!$B$7:$B$3000,HeatGen!R$2,'Energy balance options'!$A$7:$A$3000,HeatGen!$A1725)</f>
        <v>0</v>
      </c>
      <c r="S1725">
        <f>SUMIFS('Energy balance options'!$G$7:$G$3000,'Energy balance options'!$B$7:$B$3000,HeatGen!S$2,'Energy balance options'!$A$7:$A$3000,HeatGen!$A1725)</f>
        <v>0</v>
      </c>
      <c r="T1725">
        <f>SUMIFS('Energy balance options'!$G$7:$G$3000,'Energy balance options'!$B$7:$B$3000,HeatGen!T$2,'Energy balance options'!$A$7:$A$3000,HeatGen!$A1725)</f>
        <v>0</v>
      </c>
      <c r="U1725">
        <f>SUMIFS('Energy balance options'!$G$7:$G$3000,'Energy balance options'!$B$7:$B$3000,HeatGen!U$2,'Energy balance options'!$A$7:$A$3000,HeatGen!$A1725)</f>
        <v>0</v>
      </c>
      <c r="V1725">
        <f>SUMIFS('Energy balance options'!$G$7:$G$3000,'Energy balance options'!$B$7:$B$3000,HeatGen!V$2,'Energy balance options'!$A$7:$A$3000,HeatGen!$A1725)</f>
        <v>0</v>
      </c>
      <c r="W1725">
        <f>SUMIFS('Energy balance options'!$G$7:$G$3000,'Energy balance options'!$B$7:$B$3000,HeatGen!W$2,'Energy balance options'!$A$7:$A$3000,HeatGen!$A1725)</f>
        <v>0</v>
      </c>
      <c r="X1725">
        <f>SUMIFS('Energy balance options'!$G$7:$G$3000,'Energy balance options'!$B$7:$B$3000,HeatGen!X$2,'Energy balance options'!$A$7:$A$3000,HeatGen!$A1725)</f>
        <v>0</v>
      </c>
      <c r="AG1725">
        <f t="shared" si="331"/>
        <v>0</v>
      </c>
      <c r="AH1725">
        <f t="shared" si="332"/>
        <v>0</v>
      </c>
      <c r="AI1725">
        <f t="shared" si="333"/>
        <v>0</v>
      </c>
      <c r="AJ1725">
        <f t="shared" si="334"/>
        <v>0</v>
      </c>
      <c r="AK1725">
        <f t="shared" si="335"/>
        <v>0</v>
      </c>
      <c r="AL1725">
        <f t="shared" si="336"/>
        <v>0</v>
      </c>
      <c r="AM1725">
        <f t="shared" si="337"/>
        <v>0</v>
      </c>
      <c r="AN1725">
        <f t="shared" si="338"/>
        <v>0</v>
      </c>
      <c r="AO1725">
        <f t="shared" si="339"/>
        <v>0</v>
      </c>
    </row>
    <row r="1726" spans="1:41" x14ac:dyDescent="0.2">
      <c r="A1726" s="9">
        <f>'Cost per option'!A1734</f>
        <v>0</v>
      </c>
      <c r="B1726" t="str">
        <f>_xlfn.IFNA(VLOOKUP(A1726,'Energy balance options'!A$7:C$3000,3,FALSE),"")</f>
        <v/>
      </c>
      <c r="C1726">
        <f>SUMIFS('Energy balance options'!$F$7:$F$3000,'Energy balance options'!$B$7:$B$3000,HeatGen!C$2,'Energy balance options'!$A$7:$A$3000,HeatGen!$A1726)</f>
        <v>0</v>
      </c>
      <c r="D1726">
        <f>SUMIFS('Energy balance options'!$F$7:$F$3000,'Energy balance options'!$B$7:$B$3000,HeatGen!D$2,'Energy balance options'!$A$7:$A$3000,HeatGen!$A1726)</f>
        <v>0</v>
      </c>
      <c r="E1726">
        <f>SUMIFS('Energy balance options'!$F$7:$F$3000,'Energy balance options'!$B$7:$B$3000,HeatGen!E$2,'Energy balance options'!$A$7:$A$3000,HeatGen!$A1726)</f>
        <v>0</v>
      </c>
      <c r="F1726">
        <f>SUMIFS('Energy balance options'!$F$7:$F$3000,'Energy balance options'!$B$7:$B$3000,HeatGen!F$2,'Energy balance options'!$A$7:$A$3000,HeatGen!$A1726)</f>
        <v>0</v>
      </c>
      <c r="G1726">
        <f>SUMIFS('Energy balance options'!$F$7:$F$3000,'Energy balance options'!$B$7:$B$3000,HeatGen!G$2,'Energy balance options'!$A$7:$A$3000,HeatGen!$A1726)</f>
        <v>0</v>
      </c>
      <c r="H1726">
        <f>SUMIFS('Energy balance options'!$F$7:$F$3000,'Energy balance options'!$B$7:$B$3000,HeatGen!H$2,'Energy balance options'!$A$7:$A$3000,HeatGen!$A1726)</f>
        <v>0</v>
      </c>
      <c r="I1726">
        <f>SUMIFS('Energy balance options'!$F$7:$F$3000,'Energy balance options'!$B$7:$B$3000,HeatGen!I$2,'Energy balance options'!$A$7:$A$3000,HeatGen!$A1726)</f>
        <v>0</v>
      </c>
      <c r="J1726">
        <f>SUMIFS('Energy balance options'!$F$7:$F$3000,'Energy balance options'!$B$7:$B$3000,HeatGen!J$2,'Energy balance options'!$A$7:$A$3000,HeatGen!$A1726)</f>
        <v>0</v>
      </c>
      <c r="K1726">
        <f>SUMIFS('Energy balance options'!$F$7:$F$3000,'Energy balance options'!$B$7:$B$3000,HeatGen!K$2,'Energy balance options'!$A$7:$A$3000,HeatGen!$A1726)</f>
        <v>0</v>
      </c>
      <c r="L1726">
        <f>SUMIFS('Energy balance options'!$F$7:$F$3000,'Energy balance options'!$B$7:$B$3000,HeatGen!L$2,'Energy balance options'!$A$7:$A$3000,HeatGen!$A1726)</f>
        <v>0</v>
      </c>
      <c r="M1726">
        <f>SUMIFS('Energy balance options'!$F$7:$F$3000,'Energy balance options'!$B$7:$B$3000,HeatGen!M$2,'Energy balance options'!$A$7:$A$3000,HeatGen!$A1726)</f>
        <v>0</v>
      </c>
      <c r="N1726">
        <f>SUMIFS('Energy balance options'!$F$7:$F$3000,'Energy balance options'!$B$7:$B$3000,HeatGen!N$2,'Energy balance options'!$A$7:$A$3000,HeatGen!$A1726)</f>
        <v>0</v>
      </c>
      <c r="P1726">
        <f>SUMIFS('Energy balance options'!$F$7:$F$3000,'Energy balance options'!$B$7:$B$3000,HeatGen!P$2,'Energy balance options'!$A$7:$A$3000,HeatGen!$A1726)</f>
        <v>0</v>
      </c>
      <c r="Q1726">
        <f>SUMIFS('Energy balance options'!$F$7:$F$3000,'Energy balance options'!$B$7:$B$3000,HeatGen!Q$2,'Energy balance options'!$A$7:$A$3000,HeatGen!$A1726)</f>
        <v>0</v>
      </c>
      <c r="R1726">
        <f>SUMIFS('Energy balance options'!$F$7:$F$3000,'Energy balance options'!$B$7:$B$3000,HeatGen!R$2,'Energy balance options'!$A$7:$A$3000,HeatGen!$A1726)</f>
        <v>0</v>
      </c>
      <c r="S1726">
        <f>SUMIFS('Energy balance options'!$G$7:$G$3000,'Energy balance options'!$B$7:$B$3000,HeatGen!S$2,'Energy balance options'!$A$7:$A$3000,HeatGen!$A1726)</f>
        <v>0</v>
      </c>
      <c r="T1726">
        <f>SUMIFS('Energy balance options'!$G$7:$G$3000,'Energy balance options'!$B$7:$B$3000,HeatGen!T$2,'Energy balance options'!$A$7:$A$3000,HeatGen!$A1726)</f>
        <v>0</v>
      </c>
      <c r="U1726">
        <f>SUMIFS('Energy balance options'!$G$7:$G$3000,'Energy balance options'!$B$7:$B$3000,HeatGen!U$2,'Energy balance options'!$A$7:$A$3000,HeatGen!$A1726)</f>
        <v>0</v>
      </c>
      <c r="V1726">
        <f>SUMIFS('Energy balance options'!$G$7:$G$3000,'Energy balance options'!$B$7:$B$3000,HeatGen!V$2,'Energy balance options'!$A$7:$A$3000,HeatGen!$A1726)</f>
        <v>0</v>
      </c>
      <c r="W1726">
        <f>SUMIFS('Energy balance options'!$G$7:$G$3000,'Energy balance options'!$B$7:$B$3000,HeatGen!W$2,'Energy balance options'!$A$7:$A$3000,HeatGen!$A1726)</f>
        <v>0</v>
      </c>
      <c r="X1726">
        <f>SUMIFS('Energy balance options'!$G$7:$G$3000,'Energy balance options'!$B$7:$B$3000,HeatGen!X$2,'Energy balance options'!$A$7:$A$3000,HeatGen!$A1726)</f>
        <v>0</v>
      </c>
      <c r="AG1726">
        <f t="shared" si="331"/>
        <v>0</v>
      </c>
      <c r="AH1726">
        <f t="shared" si="332"/>
        <v>0</v>
      </c>
      <c r="AI1726">
        <f t="shared" si="333"/>
        <v>0</v>
      </c>
      <c r="AJ1726">
        <f t="shared" si="334"/>
        <v>0</v>
      </c>
      <c r="AK1726">
        <f t="shared" si="335"/>
        <v>0</v>
      </c>
      <c r="AL1726">
        <f t="shared" si="336"/>
        <v>0</v>
      </c>
      <c r="AM1726">
        <f t="shared" si="337"/>
        <v>0</v>
      </c>
      <c r="AN1726">
        <f t="shared" si="338"/>
        <v>0</v>
      </c>
      <c r="AO1726">
        <f t="shared" si="339"/>
        <v>0</v>
      </c>
    </row>
    <row r="1727" spans="1:41" x14ac:dyDescent="0.2">
      <c r="A1727" s="9">
        <f>'Cost per option'!A1735</f>
        <v>0</v>
      </c>
      <c r="B1727" t="str">
        <f>_xlfn.IFNA(VLOOKUP(A1727,'Energy balance options'!A$7:C$3000,3,FALSE),"")</f>
        <v/>
      </c>
      <c r="C1727">
        <f>SUMIFS('Energy balance options'!$F$7:$F$3000,'Energy balance options'!$B$7:$B$3000,HeatGen!C$2,'Energy balance options'!$A$7:$A$3000,HeatGen!$A1727)</f>
        <v>0</v>
      </c>
      <c r="D1727">
        <f>SUMIFS('Energy balance options'!$F$7:$F$3000,'Energy balance options'!$B$7:$B$3000,HeatGen!D$2,'Energy balance options'!$A$7:$A$3000,HeatGen!$A1727)</f>
        <v>0</v>
      </c>
      <c r="E1727">
        <f>SUMIFS('Energy balance options'!$F$7:$F$3000,'Energy balance options'!$B$7:$B$3000,HeatGen!E$2,'Energy balance options'!$A$7:$A$3000,HeatGen!$A1727)</f>
        <v>0</v>
      </c>
      <c r="F1727">
        <f>SUMIFS('Energy balance options'!$F$7:$F$3000,'Energy balance options'!$B$7:$B$3000,HeatGen!F$2,'Energy balance options'!$A$7:$A$3000,HeatGen!$A1727)</f>
        <v>0</v>
      </c>
      <c r="G1727">
        <f>SUMIFS('Energy balance options'!$F$7:$F$3000,'Energy balance options'!$B$7:$B$3000,HeatGen!G$2,'Energy balance options'!$A$7:$A$3000,HeatGen!$A1727)</f>
        <v>0</v>
      </c>
      <c r="H1727">
        <f>SUMIFS('Energy balance options'!$F$7:$F$3000,'Energy balance options'!$B$7:$B$3000,HeatGen!H$2,'Energy balance options'!$A$7:$A$3000,HeatGen!$A1727)</f>
        <v>0</v>
      </c>
      <c r="I1727">
        <f>SUMIFS('Energy balance options'!$F$7:$F$3000,'Energy balance options'!$B$7:$B$3000,HeatGen!I$2,'Energy balance options'!$A$7:$A$3000,HeatGen!$A1727)</f>
        <v>0</v>
      </c>
      <c r="J1727">
        <f>SUMIFS('Energy balance options'!$F$7:$F$3000,'Energy balance options'!$B$7:$B$3000,HeatGen!J$2,'Energy balance options'!$A$7:$A$3000,HeatGen!$A1727)</f>
        <v>0</v>
      </c>
      <c r="K1727">
        <f>SUMIFS('Energy balance options'!$F$7:$F$3000,'Energy balance options'!$B$7:$B$3000,HeatGen!K$2,'Energy balance options'!$A$7:$A$3000,HeatGen!$A1727)</f>
        <v>0</v>
      </c>
      <c r="L1727">
        <f>SUMIFS('Energy balance options'!$F$7:$F$3000,'Energy balance options'!$B$7:$B$3000,HeatGen!L$2,'Energy balance options'!$A$7:$A$3000,HeatGen!$A1727)</f>
        <v>0</v>
      </c>
      <c r="M1727">
        <f>SUMIFS('Energy balance options'!$F$7:$F$3000,'Energy balance options'!$B$7:$B$3000,HeatGen!M$2,'Energy balance options'!$A$7:$A$3000,HeatGen!$A1727)</f>
        <v>0</v>
      </c>
      <c r="N1727">
        <f>SUMIFS('Energy balance options'!$F$7:$F$3000,'Energy balance options'!$B$7:$B$3000,HeatGen!N$2,'Energy balance options'!$A$7:$A$3000,HeatGen!$A1727)</f>
        <v>0</v>
      </c>
      <c r="P1727">
        <f>SUMIFS('Energy balance options'!$F$7:$F$3000,'Energy balance options'!$B$7:$B$3000,HeatGen!P$2,'Energy balance options'!$A$7:$A$3000,HeatGen!$A1727)</f>
        <v>0</v>
      </c>
      <c r="Q1727">
        <f>SUMIFS('Energy balance options'!$F$7:$F$3000,'Energy balance options'!$B$7:$B$3000,HeatGen!Q$2,'Energy balance options'!$A$7:$A$3000,HeatGen!$A1727)</f>
        <v>0</v>
      </c>
      <c r="R1727">
        <f>SUMIFS('Energy balance options'!$F$7:$F$3000,'Energy balance options'!$B$7:$B$3000,HeatGen!R$2,'Energy balance options'!$A$7:$A$3000,HeatGen!$A1727)</f>
        <v>0</v>
      </c>
      <c r="S1727">
        <f>SUMIFS('Energy balance options'!$G$7:$G$3000,'Energy balance options'!$B$7:$B$3000,HeatGen!S$2,'Energy balance options'!$A$7:$A$3000,HeatGen!$A1727)</f>
        <v>0</v>
      </c>
      <c r="T1727">
        <f>SUMIFS('Energy balance options'!$G$7:$G$3000,'Energy balance options'!$B$7:$B$3000,HeatGen!T$2,'Energy balance options'!$A$7:$A$3000,HeatGen!$A1727)</f>
        <v>0</v>
      </c>
      <c r="U1727">
        <f>SUMIFS('Energy balance options'!$G$7:$G$3000,'Energy balance options'!$B$7:$B$3000,HeatGen!U$2,'Energy balance options'!$A$7:$A$3000,HeatGen!$A1727)</f>
        <v>0</v>
      </c>
      <c r="V1727">
        <f>SUMIFS('Energy balance options'!$G$7:$G$3000,'Energy balance options'!$B$7:$B$3000,HeatGen!V$2,'Energy balance options'!$A$7:$A$3000,HeatGen!$A1727)</f>
        <v>0</v>
      </c>
      <c r="W1727">
        <f>SUMIFS('Energy balance options'!$G$7:$G$3000,'Energy balance options'!$B$7:$B$3000,HeatGen!W$2,'Energy balance options'!$A$7:$A$3000,HeatGen!$A1727)</f>
        <v>0</v>
      </c>
      <c r="X1727">
        <f>SUMIFS('Energy balance options'!$G$7:$G$3000,'Energy balance options'!$B$7:$B$3000,HeatGen!X$2,'Energy balance options'!$A$7:$A$3000,HeatGen!$A1727)</f>
        <v>0</v>
      </c>
      <c r="AG1727">
        <f t="shared" si="331"/>
        <v>0</v>
      </c>
      <c r="AH1727">
        <f t="shared" si="332"/>
        <v>0</v>
      </c>
      <c r="AI1727">
        <f t="shared" si="333"/>
        <v>0</v>
      </c>
      <c r="AJ1727">
        <f t="shared" si="334"/>
        <v>0</v>
      </c>
      <c r="AK1727">
        <f t="shared" si="335"/>
        <v>0</v>
      </c>
      <c r="AL1727">
        <f t="shared" si="336"/>
        <v>0</v>
      </c>
      <c r="AM1727">
        <f t="shared" si="337"/>
        <v>0</v>
      </c>
      <c r="AN1727">
        <f t="shared" si="338"/>
        <v>0</v>
      </c>
      <c r="AO1727">
        <f t="shared" si="339"/>
        <v>0</v>
      </c>
    </row>
    <row r="1728" spans="1:41" x14ac:dyDescent="0.2">
      <c r="A1728" s="9">
        <f>'Cost per option'!A1736</f>
        <v>0</v>
      </c>
      <c r="B1728" t="str">
        <f>_xlfn.IFNA(VLOOKUP(A1728,'Energy balance options'!A$7:C$3000,3,FALSE),"")</f>
        <v/>
      </c>
      <c r="C1728">
        <f>SUMIFS('Energy balance options'!$F$7:$F$3000,'Energy balance options'!$B$7:$B$3000,HeatGen!C$2,'Energy balance options'!$A$7:$A$3000,HeatGen!$A1728)</f>
        <v>0</v>
      </c>
      <c r="D1728">
        <f>SUMIFS('Energy balance options'!$F$7:$F$3000,'Energy balance options'!$B$7:$B$3000,HeatGen!D$2,'Energy balance options'!$A$7:$A$3000,HeatGen!$A1728)</f>
        <v>0</v>
      </c>
      <c r="E1728">
        <f>SUMIFS('Energy balance options'!$F$7:$F$3000,'Energy balance options'!$B$7:$B$3000,HeatGen!E$2,'Energy balance options'!$A$7:$A$3000,HeatGen!$A1728)</f>
        <v>0</v>
      </c>
      <c r="F1728">
        <f>SUMIFS('Energy balance options'!$F$7:$F$3000,'Energy balance options'!$B$7:$B$3000,HeatGen!F$2,'Energy balance options'!$A$7:$A$3000,HeatGen!$A1728)</f>
        <v>0</v>
      </c>
      <c r="G1728">
        <f>SUMIFS('Energy balance options'!$F$7:$F$3000,'Energy balance options'!$B$7:$B$3000,HeatGen!G$2,'Energy balance options'!$A$7:$A$3000,HeatGen!$A1728)</f>
        <v>0</v>
      </c>
      <c r="H1728">
        <f>SUMIFS('Energy balance options'!$F$7:$F$3000,'Energy balance options'!$B$7:$B$3000,HeatGen!H$2,'Energy balance options'!$A$7:$A$3000,HeatGen!$A1728)</f>
        <v>0</v>
      </c>
      <c r="I1728">
        <f>SUMIFS('Energy balance options'!$F$7:$F$3000,'Energy balance options'!$B$7:$B$3000,HeatGen!I$2,'Energy balance options'!$A$7:$A$3000,HeatGen!$A1728)</f>
        <v>0</v>
      </c>
      <c r="J1728">
        <f>SUMIFS('Energy balance options'!$F$7:$F$3000,'Energy balance options'!$B$7:$B$3000,HeatGen!J$2,'Energy balance options'!$A$7:$A$3000,HeatGen!$A1728)</f>
        <v>0</v>
      </c>
      <c r="K1728">
        <f>SUMIFS('Energy balance options'!$F$7:$F$3000,'Energy balance options'!$B$7:$B$3000,HeatGen!K$2,'Energy balance options'!$A$7:$A$3000,HeatGen!$A1728)</f>
        <v>0</v>
      </c>
      <c r="L1728">
        <f>SUMIFS('Energy balance options'!$F$7:$F$3000,'Energy balance options'!$B$7:$B$3000,HeatGen!L$2,'Energy balance options'!$A$7:$A$3000,HeatGen!$A1728)</f>
        <v>0</v>
      </c>
      <c r="M1728">
        <f>SUMIFS('Energy balance options'!$F$7:$F$3000,'Energy balance options'!$B$7:$B$3000,HeatGen!M$2,'Energy balance options'!$A$7:$A$3000,HeatGen!$A1728)</f>
        <v>0</v>
      </c>
      <c r="N1728">
        <f>SUMIFS('Energy balance options'!$F$7:$F$3000,'Energy balance options'!$B$7:$B$3000,HeatGen!N$2,'Energy balance options'!$A$7:$A$3000,HeatGen!$A1728)</f>
        <v>0</v>
      </c>
      <c r="P1728">
        <f>SUMIFS('Energy balance options'!$F$7:$F$3000,'Energy balance options'!$B$7:$B$3000,HeatGen!P$2,'Energy balance options'!$A$7:$A$3000,HeatGen!$A1728)</f>
        <v>0</v>
      </c>
      <c r="Q1728">
        <f>SUMIFS('Energy balance options'!$F$7:$F$3000,'Energy balance options'!$B$7:$B$3000,HeatGen!Q$2,'Energy balance options'!$A$7:$A$3000,HeatGen!$A1728)</f>
        <v>0</v>
      </c>
      <c r="R1728">
        <f>SUMIFS('Energy balance options'!$F$7:$F$3000,'Energy balance options'!$B$7:$B$3000,HeatGen!R$2,'Energy balance options'!$A$7:$A$3000,HeatGen!$A1728)</f>
        <v>0</v>
      </c>
      <c r="S1728">
        <f>SUMIFS('Energy balance options'!$G$7:$G$3000,'Energy balance options'!$B$7:$B$3000,HeatGen!S$2,'Energy balance options'!$A$7:$A$3000,HeatGen!$A1728)</f>
        <v>0</v>
      </c>
      <c r="T1728">
        <f>SUMIFS('Energy balance options'!$G$7:$G$3000,'Energy balance options'!$B$7:$B$3000,HeatGen!T$2,'Energy balance options'!$A$7:$A$3000,HeatGen!$A1728)</f>
        <v>0</v>
      </c>
      <c r="U1728">
        <f>SUMIFS('Energy balance options'!$G$7:$G$3000,'Energy balance options'!$B$7:$B$3000,HeatGen!U$2,'Energy balance options'!$A$7:$A$3000,HeatGen!$A1728)</f>
        <v>0</v>
      </c>
      <c r="V1728">
        <f>SUMIFS('Energy balance options'!$G$7:$G$3000,'Energy balance options'!$B$7:$B$3000,HeatGen!V$2,'Energy balance options'!$A$7:$A$3000,HeatGen!$A1728)</f>
        <v>0</v>
      </c>
      <c r="W1728">
        <f>SUMIFS('Energy balance options'!$G$7:$G$3000,'Energy balance options'!$B$7:$B$3000,HeatGen!W$2,'Energy balance options'!$A$7:$A$3000,HeatGen!$A1728)</f>
        <v>0</v>
      </c>
      <c r="X1728">
        <f>SUMIFS('Energy balance options'!$G$7:$G$3000,'Energy balance options'!$B$7:$B$3000,HeatGen!X$2,'Energy balance options'!$A$7:$A$3000,HeatGen!$A1728)</f>
        <v>0</v>
      </c>
      <c r="AG1728">
        <f t="shared" si="331"/>
        <v>0</v>
      </c>
      <c r="AH1728">
        <f t="shared" si="332"/>
        <v>0</v>
      </c>
      <c r="AI1728">
        <f t="shared" si="333"/>
        <v>0</v>
      </c>
      <c r="AJ1728">
        <f t="shared" si="334"/>
        <v>0</v>
      </c>
      <c r="AK1728">
        <f t="shared" si="335"/>
        <v>0</v>
      </c>
      <c r="AL1728">
        <f t="shared" si="336"/>
        <v>0</v>
      </c>
      <c r="AM1728">
        <f t="shared" si="337"/>
        <v>0</v>
      </c>
      <c r="AN1728">
        <f t="shared" si="338"/>
        <v>0</v>
      </c>
      <c r="AO1728">
        <f t="shared" si="339"/>
        <v>0</v>
      </c>
    </row>
    <row r="1729" spans="1:41" x14ac:dyDescent="0.2">
      <c r="A1729" s="9">
        <f>'Cost per option'!A1737</f>
        <v>0</v>
      </c>
      <c r="B1729" t="str">
        <f>_xlfn.IFNA(VLOOKUP(A1729,'Energy balance options'!A$7:C$3000,3,FALSE),"")</f>
        <v/>
      </c>
      <c r="C1729">
        <f>SUMIFS('Energy balance options'!$F$7:$F$3000,'Energy balance options'!$B$7:$B$3000,HeatGen!C$2,'Energy balance options'!$A$7:$A$3000,HeatGen!$A1729)</f>
        <v>0</v>
      </c>
      <c r="D1729">
        <f>SUMIFS('Energy balance options'!$F$7:$F$3000,'Energy balance options'!$B$7:$B$3000,HeatGen!D$2,'Energy balance options'!$A$7:$A$3000,HeatGen!$A1729)</f>
        <v>0</v>
      </c>
      <c r="E1729">
        <f>SUMIFS('Energy balance options'!$F$7:$F$3000,'Energy balance options'!$B$7:$B$3000,HeatGen!E$2,'Energy balance options'!$A$7:$A$3000,HeatGen!$A1729)</f>
        <v>0</v>
      </c>
      <c r="F1729">
        <f>SUMIFS('Energy balance options'!$F$7:$F$3000,'Energy balance options'!$B$7:$B$3000,HeatGen!F$2,'Energy balance options'!$A$7:$A$3000,HeatGen!$A1729)</f>
        <v>0</v>
      </c>
      <c r="G1729">
        <f>SUMIFS('Energy balance options'!$F$7:$F$3000,'Energy balance options'!$B$7:$B$3000,HeatGen!G$2,'Energy balance options'!$A$7:$A$3000,HeatGen!$A1729)</f>
        <v>0</v>
      </c>
      <c r="H1729">
        <f>SUMIFS('Energy balance options'!$F$7:$F$3000,'Energy balance options'!$B$7:$B$3000,HeatGen!H$2,'Energy balance options'!$A$7:$A$3000,HeatGen!$A1729)</f>
        <v>0</v>
      </c>
      <c r="I1729">
        <f>SUMIFS('Energy balance options'!$F$7:$F$3000,'Energy balance options'!$B$7:$B$3000,HeatGen!I$2,'Energy balance options'!$A$7:$A$3000,HeatGen!$A1729)</f>
        <v>0</v>
      </c>
      <c r="J1729">
        <f>SUMIFS('Energy balance options'!$F$7:$F$3000,'Energy balance options'!$B$7:$B$3000,HeatGen!J$2,'Energy balance options'!$A$7:$A$3000,HeatGen!$A1729)</f>
        <v>0</v>
      </c>
      <c r="K1729">
        <f>SUMIFS('Energy balance options'!$F$7:$F$3000,'Energy balance options'!$B$7:$B$3000,HeatGen!K$2,'Energy balance options'!$A$7:$A$3000,HeatGen!$A1729)</f>
        <v>0</v>
      </c>
      <c r="L1729">
        <f>SUMIFS('Energy balance options'!$F$7:$F$3000,'Energy balance options'!$B$7:$B$3000,HeatGen!L$2,'Energy balance options'!$A$7:$A$3000,HeatGen!$A1729)</f>
        <v>0</v>
      </c>
      <c r="M1729">
        <f>SUMIFS('Energy balance options'!$F$7:$F$3000,'Energy balance options'!$B$7:$B$3000,HeatGen!M$2,'Energy balance options'!$A$7:$A$3000,HeatGen!$A1729)</f>
        <v>0</v>
      </c>
      <c r="N1729">
        <f>SUMIFS('Energy balance options'!$F$7:$F$3000,'Energy balance options'!$B$7:$B$3000,HeatGen!N$2,'Energy balance options'!$A$7:$A$3000,HeatGen!$A1729)</f>
        <v>0</v>
      </c>
      <c r="P1729">
        <f>SUMIFS('Energy balance options'!$F$7:$F$3000,'Energy balance options'!$B$7:$B$3000,HeatGen!P$2,'Energy balance options'!$A$7:$A$3000,HeatGen!$A1729)</f>
        <v>0</v>
      </c>
      <c r="Q1729">
        <f>SUMIFS('Energy balance options'!$F$7:$F$3000,'Energy balance options'!$B$7:$B$3000,HeatGen!Q$2,'Energy balance options'!$A$7:$A$3000,HeatGen!$A1729)</f>
        <v>0</v>
      </c>
      <c r="R1729">
        <f>SUMIFS('Energy balance options'!$F$7:$F$3000,'Energy balance options'!$B$7:$B$3000,HeatGen!R$2,'Energy balance options'!$A$7:$A$3000,HeatGen!$A1729)</f>
        <v>0</v>
      </c>
      <c r="S1729">
        <f>SUMIFS('Energy balance options'!$G$7:$G$3000,'Energy balance options'!$B$7:$B$3000,HeatGen!S$2,'Energy balance options'!$A$7:$A$3000,HeatGen!$A1729)</f>
        <v>0</v>
      </c>
      <c r="T1729">
        <f>SUMIFS('Energy balance options'!$G$7:$G$3000,'Energy balance options'!$B$7:$B$3000,HeatGen!T$2,'Energy balance options'!$A$7:$A$3000,HeatGen!$A1729)</f>
        <v>0</v>
      </c>
      <c r="U1729">
        <f>SUMIFS('Energy balance options'!$G$7:$G$3000,'Energy balance options'!$B$7:$B$3000,HeatGen!U$2,'Energy balance options'!$A$7:$A$3000,HeatGen!$A1729)</f>
        <v>0</v>
      </c>
      <c r="V1729">
        <f>SUMIFS('Energy balance options'!$G$7:$G$3000,'Energy balance options'!$B$7:$B$3000,HeatGen!V$2,'Energy balance options'!$A$7:$A$3000,HeatGen!$A1729)</f>
        <v>0</v>
      </c>
      <c r="W1729">
        <f>SUMIFS('Energy balance options'!$G$7:$G$3000,'Energy balance options'!$B$7:$B$3000,HeatGen!W$2,'Energy balance options'!$A$7:$A$3000,HeatGen!$A1729)</f>
        <v>0</v>
      </c>
      <c r="X1729">
        <f>SUMIFS('Energy balance options'!$G$7:$G$3000,'Energy balance options'!$B$7:$B$3000,HeatGen!X$2,'Energy balance options'!$A$7:$A$3000,HeatGen!$A1729)</f>
        <v>0</v>
      </c>
      <c r="AG1729">
        <f t="shared" si="331"/>
        <v>0</v>
      </c>
      <c r="AH1729">
        <f t="shared" si="332"/>
        <v>0</v>
      </c>
      <c r="AI1729">
        <f t="shared" si="333"/>
        <v>0</v>
      </c>
      <c r="AJ1729">
        <f t="shared" si="334"/>
        <v>0</v>
      </c>
      <c r="AK1729">
        <f t="shared" si="335"/>
        <v>0</v>
      </c>
      <c r="AL1729">
        <f t="shared" si="336"/>
        <v>0</v>
      </c>
      <c r="AM1729">
        <f t="shared" si="337"/>
        <v>0</v>
      </c>
      <c r="AN1729">
        <f t="shared" si="338"/>
        <v>0</v>
      </c>
      <c r="AO1729">
        <f t="shared" si="339"/>
        <v>0</v>
      </c>
    </row>
    <row r="1730" spans="1:41" x14ac:dyDescent="0.2">
      <c r="A1730" s="9">
        <f>'Cost per option'!A1738</f>
        <v>0</v>
      </c>
      <c r="B1730" t="str">
        <f>_xlfn.IFNA(VLOOKUP(A1730,'Energy balance options'!A$7:C$3000,3,FALSE),"")</f>
        <v/>
      </c>
      <c r="C1730">
        <f>SUMIFS('Energy balance options'!$F$7:$F$3000,'Energy balance options'!$B$7:$B$3000,HeatGen!C$2,'Energy balance options'!$A$7:$A$3000,HeatGen!$A1730)</f>
        <v>0</v>
      </c>
      <c r="D1730">
        <f>SUMIFS('Energy balance options'!$F$7:$F$3000,'Energy balance options'!$B$7:$B$3000,HeatGen!D$2,'Energy balance options'!$A$7:$A$3000,HeatGen!$A1730)</f>
        <v>0</v>
      </c>
      <c r="E1730">
        <f>SUMIFS('Energy balance options'!$F$7:$F$3000,'Energy balance options'!$B$7:$B$3000,HeatGen!E$2,'Energy balance options'!$A$7:$A$3000,HeatGen!$A1730)</f>
        <v>0</v>
      </c>
      <c r="F1730">
        <f>SUMIFS('Energy balance options'!$F$7:$F$3000,'Energy balance options'!$B$7:$B$3000,HeatGen!F$2,'Energy balance options'!$A$7:$A$3000,HeatGen!$A1730)</f>
        <v>0</v>
      </c>
      <c r="G1730">
        <f>SUMIFS('Energy balance options'!$F$7:$F$3000,'Energy balance options'!$B$7:$B$3000,HeatGen!G$2,'Energy balance options'!$A$7:$A$3000,HeatGen!$A1730)</f>
        <v>0</v>
      </c>
      <c r="H1730">
        <f>SUMIFS('Energy balance options'!$F$7:$F$3000,'Energy balance options'!$B$7:$B$3000,HeatGen!H$2,'Energy balance options'!$A$7:$A$3000,HeatGen!$A1730)</f>
        <v>0</v>
      </c>
      <c r="I1730">
        <f>SUMIFS('Energy balance options'!$F$7:$F$3000,'Energy balance options'!$B$7:$B$3000,HeatGen!I$2,'Energy balance options'!$A$7:$A$3000,HeatGen!$A1730)</f>
        <v>0</v>
      </c>
      <c r="J1730">
        <f>SUMIFS('Energy balance options'!$F$7:$F$3000,'Energy balance options'!$B$7:$B$3000,HeatGen!J$2,'Energy balance options'!$A$7:$A$3000,HeatGen!$A1730)</f>
        <v>0</v>
      </c>
      <c r="K1730">
        <f>SUMIFS('Energy balance options'!$F$7:$F$3000,'Energy balance options'!$B$7:$B$3000,HeatGen!K$2,'Energy balance options'!$A$7:$A$3000,HeatGen!$A1730)</f>
        <v>0</v>
      </c>
      <c r="L1730">
        <f>SUMIFS('Energy balance options'!$F$7:$F$3000,'Energy balance options'!$B$7:$B$3000,HeatGen!L$2,'Energy balance options'!$A$7:$A$3000,HeatGen!$A1730)</f>
        <v>0</v>
      </c>
      <c r="M1730">
        <f>SUMIFS('Energy balance options'!$F$7:$F$3000,'Energy balance options'!$B$7:$B$3000,HeatGen!M$2,'Energy balance options'!$A$7:$A$3000,HeatGen!$A1730)</f>
        <v>0</v>
      </c>
      <c r="N1730">
        <f>SUMIFS('Energy balance options'!$F$7:$F$3000,'Energy balance options'!$B$7:$B$3000,HeatGen!N$2,'Energy balance options'!$A$7:$A$3000,HeatGen!$A1730)</f>
        <v>0</v>
      </c>
      <c r="P1730">
        <f>SUMIFS('Energy balance options'!$F$7:$F$3000,'Energy balance options'!$B$7:$B$3000,HeatGen!P$2,'Energy balance options'!$A$7:$A$3000,HeatGen!$A1730)</f>
        <v>0</v>
      </c>
      <c r="Q1730">
        <f>SUMIFS('Energy balance options'!$F$7:$F$3000,'Energy balance options'!$B$7:$B$3000,HeatGen!Q$2,'Energy balance options'!$A$7:$A$3000,HeatGen!$A1730)</f>
        <v>0</v>
      </c>
      <c r="R1730">
        <f>SUMIFS('Energy balance options'!$F$7:$F$3000,'Energy balance options'!$B$7:$B$3000,HeatGen!R$2,'Energy balance options'!$A$7:$A$3000,HeatGen!$A1730)</f>
        <v>0</v>
      </c>
      <c r="S1730">
        <f>SUMIFS('Energy balance options'!$G$7:$G$3000,'Energy balance options'!$B$7:$B$3000,HeatGen!S$2,'Energy balance options'!$A$7:$A$3000,HeatGen!$A1730)</f>
        <v>0</v>
      </c>
      <c r="T1730">
        <f>SUMIFS('Energy balance options'!$G$7:$G$3000,'Energy balance options'!$B$7:$B$3000,HeatGen!T$2,'Energy balance options'!$A$7:$A$3000,HeatGen!$A1730)</f>
        <v>0</v>
      </c>
      <c r="U1730">
        <f>SUMIFS('Energy balance options'!$G$7:$G$3000,'Energy balance options'!$B$7:$B$3000,HeatGen!U$2,'Energy balance options'!$A$7:$A$3000,HeatGen!$A1730)</f>
        <v>0</v>
      </c>
      <c r="V1730">
        <f>SUMIFS('Energy balance options'!$G$7:$G$3000,'Energy balance options'!$B$7:$B$3000,HeatGen!V$2,'Energy balance options'!$A$7:$A$3000,HeatGen!$A1730)</f>
        <v>0</v>
      </c>
      <c r="W1730">
        <f>SUMIFS('Energy balance options'!$G$7:$G$3000,'Energy balance options'!$B$7:$B$3000,HeatGen!W$2,'Energy balance options'!$A$7:$A$3000,HeatGen!$A1730)</f>
        <v>0</v>
      </c>
      <c r="X1730">
        <f>SUMIFS('Energy balance options'!$G$7:$G$3000,'Energy balance options'!$B$7:$B$3000,HeatGen!X$2,'Energy balance options'!$A$7:$A$3000,HeatGen!$A1730)</f>
        <v>0</v>
      </c>
      <c r="AG1730">
        <f t="shared" si="331"/>
        <v>0</v>
      </c>
      <c r="AH1730">
        <f t="shared" si="332"/>
        <v>0</v>
      </c>
      <c r="AI1730">
        <f t="shared" si="333"/>
        <v>0</v>
      </c>
      <c r="AJ1730">
        <f t="shared" si="334"/>
        <v>0</v>
      </c>
      <c r="AK1730">
        <f t="shared" si="335"/>
        <v>0</v>
      </c>
      <c r="AL1730">
        <f t="shared" si="336"/>
        <v>0</v>
      </c>
      <c r="AM1730">
        <f t="shared" si="337"/>
        <v>0</v>
      </c>
      <c r="AN1730">
        <f t="shared" si="338"/>
        <v>0</v>
      </c>
      <c r="AO1730">
        <f t="shared" si="339"/>
        <v>0</v>
      </c>
    </row>
    <row r="1731" spans="1:41" x14ac:dyDescent="0.2">
      <c r="A1731" s="9">
        <f>'Cost per option'!A1739</f>
        <v>0</v>
      </c>
      <c r="B1731" t="str">
        <f>_xlfn.IFNA(VLOOKUP(A1731,'Energy balance options'!A$7:C$3000,3,FALSE),"")</f>
        <v/>
      </c>
      <c r="C1731">
        <f>SUMIFS('Energy balance options'!$F$7:$F$3000,'Energy balance options'!$B$7:$B$3000,HeatGen!C$2,'Energy balance options'!$A$7:$A$3000,HeatGen!$A1731)</f>
        <v>0</v>
      </c>
      <c r="D1731">
        <f>SUMIFS('Energy balance options'!$F$7:$F$3000,'Energy balance options'!$B$7:$B$3000,HeatGen!D$2,'Energy balance options'!$A$7:$A$3000,HeatGen!$A1731)</f>
        <v>0</v>
      </c>
      <c r="E1731">
        <f>SUMIFS('Energy balance options'!$F$7:$F$3000,'Energy balance options'!$B$7:$B$3000,HeatGen!E$2,'Energy balance options'!$A$7:$A$3000,HeatGen!$A1731)</f>
        <v>0</v>
      </c>
      <c r="F1731">
        <f>SUMIFS('Energy balance options'!$F$7:$F$3000,'Energy balance options'!$B$7:$B$3000,HeatGen!F$2,'Energy balance options'!$A$7:$A$3000,HeatGen!$A1731)</f>
        <v>0</v>
      </c>
      <c r="G1731">
        <f>SUMIFS('Energy balance options'!$F$7:$F$3000,'Energy balance options'!$B$7:$B$3000,HeatGen!G$2,'Energy balance options'!$A$7:$A$3000,HeatGen!$A1731)</f>
        <v>0</v>
      </c>
      <c r="H1731">
        <f>SUMIFS('Energy balance options'!$F$7:$F$3000,'Energy balance options'!$B$7:$B$3000,HeatGen!H$2,'Energy balance options'!$A$7:$A$3000,HeatGen!$A1731)</f>
        <v>0</v>
      </c>
      <c r="I1731">
        <f>SUMIFS('Energy balance options'!$F$7:$F$3000,'Energy balance options'!$B$7:$B$3000,HeatGen!I$2,'Energy balance options'!$A$7:$A$3000,HeatGen!$A1731)</f>
        <v>0</v>
      </c>
      <c r="J1731">
        <f>SUMIFS('Energy balance options'!$F$7:$F$3000,'Energy balance options'!$B$7:$B$3000,HeatGen!J$2,'Energy balance options'!$A$7:$A$3000,HeatGen!$A1731)</f>
        <v>0</v>
      </c>
      <c r="K1731">
        <f>SUMIFS('Energy balance options'!$F$7:$F$3000,'Energy balance options'!$B$7:$B$3000,HeatGen!K$2,'Energy balance options'!$A$7:$A$3000,HeatGen!$A1731)</f>
        <v>0</v>
      </c>
      <c r="L1731">
        <f>SUMIFS('Energy balance options'!$F$7:$F$3000,'Energy balance options'!$B$7:$B$3000,HeatGen!L$2,'Energy balance options'!$A$7:$A$3000,HeatGen!$A1731)</f>
        <v>0</v>
      </c>
      <c r="M1731">
        <f>SUMIFS('Energy balance options'!$F$7:$F$3000,'Energy balance options'!$B$7:$B$3000,HeatGen!M$2,'Energy balance options'!$A$7:$A$3000,HeatGen!$A1731)</f>
        <v>0</v>
      </c>
      <c r="N1731">
        <f>SUMIFS('Energy balance options'!$F$7:$F$3000,'Energy balance options'!$B$7:$B$3000,HeatGen!N$2,'Energy balance options'!$A$7:$A$3000,HeatGen!$A1731)</f>
        <v>0</v>
      </c>
      <c r="P1731">
        <f>SUMIFS('Energy balance options'!$F$7:$F$3000,'Energy balance options'!$B$7:$B$3000,HeatGen!P$2,'Energy balance options'!$A$7:$A$3000,HeatGen!$A1731)</f>
        <v>0</v>
      </c>
      <c r="Q1731">
        <f>SUMIFS('Energy balance options'!$F$7:$F$3000,'Energy balance options'!$B$7:$B$3000,HeatGen!Q$2,'Energy balance options'!$A$7:$A$3000,HeatGen!$A1731)</f>
        <v>0</v>
      </c>
      <c r="R1731">
        <f>SUMIFS('Energy balance options'!$F$7:$F$3000,'Energy balance options'!$B$7:$B$3000,HeatGen!R$2,'Energy balance options'!$A$7:$A$3000,HeatGen!$A1731)</f>
        <v>0</v>
      </c>
      <c r="S1731">
        <f>SUMIFS('Energy balance options'!$G$7:$G$3000,'Energy balance options'!$B$7:$B$3000,HeatGen!S$2,'Energy balance options'!$A$7:$A$3000,HeatGen!$A1731)</f>
        <v>0</v>
      </c>
      <c r="T1731">
        <f>SUMIFS('Energy balance options'!$G$7:$G$3000,'Energy balance options'!$B$7:$B$3000,HeatGen!T$2,'Energy balance options'!$A$7:$A$3000,HeatGen!$A1731)</f>
        <v>0</v>
      </c>
      <c r="U1731">
        <f>SUMIFS('Energy balance options'!$G$7:$G$3000,'Energy balance options'!$B$7:$B$3000,HeatGen!U$2,'Energy balance options'!$A$7:$A$3000,HeatGen!$A1731)</f>
        <v>0</v>
      </c>
      <c r="V1731">
        <f>SUMIFS('Energy balance options'!$G$7:$G$3000,'Energy balance options'!$B$7:$B$3000,HeatGen!V$2,'Energy balance options'!$A$7:$A$3000,HeatGen!$A1731)</f>
        <v>0</v>
      </c>
      <c r="W1731">
        <f>SUMIFS('Energy balance options'!$G$7:$G$3000,'Energy balance options'!$B$7:$B$3000,HeatGen!W$2,'Energy balance options'!$A$7:$A$3000,HeatGen!$A1731)</f>
        <v>0</v>
      </c>
      <c r="X1731">
        <f>SUMIFS('Energy balance options'!$G$7:$G$3000,'Energy balance options'!$B$7:$B$3000,HeatGen!X$2,'Energy balance options'!$A$7:$A$3000,HeatGen!$A1731)</f>
        <v>0</v>
      </c>
      <c r="AG1731">
        <f t="shared" si="331"/>
        <v>0</v>
      </c>
      <c r="AH1731">
        <f t="shared" si="332"/>
        <v>0</v>
      </c>
      <c r="AI1731">
        <f t="shared" si="333"/>
        <v>0</v>
      </c>
      <c r="AJ1731">
        <f t="shared" si="334"/>
        <v>0</v>
      </c>
      <c r="AK1731">
        <f t="shared" si="335"/>
        <v>0</v>
      </c>
      <c r="AL1731">
        <f t="shared" si="336"/>
        <v>0</v>
      </c>
      <c r="AM1731">
        <f t="shared" si="337"/>
        <v>0</v>
      </c>
      <c r="AN1731">
        <f t="shared" si="338"/>
        <v>0</v>
      </c>
      <c r="AO1731">
        <f t="shared" si="339"/>
        <v>0</v>
      </c>
    </row>
    <row r="1732" spans="1:41" x14ac:dyDescent="0.2">
      <c r="A1732" s="9">
        <f>'Cost per option'!A1740</f>
        <v>0</v>
      </c>
      <c r="B1732" t="str">
        <f>_xlfn.IFNA(VLOOKUP(A1732,'Energy balance options'!A$7:C$3000,3,FALSE),"")</f>
        <v/>
      </c>
      <c r="C1732">
        <f>SUMIFS('Energy balance options'!$F$7:$F$3000,'Energy balance options'!$B$7:$B$3000,HeatGen!C$2,'Energy balance options'!$A$7:$A$3000,HeatGen!$A1732)</f>
        <v>0</v>
      </c>
      <c r="D1732">
        <f>SUMIFS('Energy balance options'!$F$7:$F$3000,'Energy balance options'!$B$7:$B$3000,HeatGen!D$2,'Energy balance options'!$A$7:$A$3000,HeatGen!$A1732)</f>
        <v>0</v>
      </c>
      <c r="E1732">
        <f>SUMIFS('Energy balance options'!$F$7:$F$3000,'Energy balance options'!$B$7:$B$3000,HeatGen!E$2,'Energy balance options'!$A$7:$A$3000,HeatGen!$A1732)</f>
        <v>0</v>
      </c>
      <c r="F1732">
        <f>SUMIFS('Energy balance options'!$F$7:$F$3000,'Energy balance options'!$B$7:$B$3000,HeatGen!F$2,'Energy balance options'!$A$7:$A$3000,HeatGen!$A1732)</f>
        <v>0</v>
      </c>
      <c r="G1732">
        <f>SUMIFS('Energy balance options'!$F$7:$F$3000,'Energy balance options'!$B$7:$B$3000,HeatGen!G$2,'Energy balance options'!$A$7:$A$3000,HeatGen!$A1732)</f>
        <v>0</v>
      </c>
      <c r="H1732">
        <f>SUMIFS('Energy balance options'!$F$7:$F$3000,'Energy balance options'!$B$7:$B$3000,HeatGen!H$2,'Energy balance options'!$A$7:$A$3000,HeatGen!$A1732)</f>
        <v>0</v>
      </c>
      <c r="I1732">
        <f>SUMIFS('Energy balance options'!$F$7:$F$3000,'Energy balance options'!$B$7:$B$3000,HeatGen!I$2,'Energy balance options'!$A$7:$A$3000,HeatGen!$A1732)</f>
        <v>0</v>
      </c>
      <c r="J1732">
        <f>SUMIFS('Energy balance options'!$F$7:$F$3000,'Energy balance options'!$B$7:$B$3000,HeatGen!J$2,'Energy balance options'!$A$7:$A$3000,HeatGen!$A1732)</f>
        <v>0</v>
      </c>
      <c r="K1732">
        <f>SUMIFS('Energy balance options'!$F$7:$F$3000,'Energy balance options'!$B$7:$B$3000,HeatGen!K$2,'Energy balance options'!$A$7:$A$3000,HeatGen!$A1732)</f>
        <v>0</v>
      </c>
      <c r="L1732">
        <f>SUMIFS('Energy balance options'!$F$7:$F$3000,'Energy balance options'!$B$7:$B$3000,HeatGen!L$2,'Energy balance options'!$A$7:$A$3000,HeatGen!$A1732)</f>
        <v>0</v>
      </c>
      <c r="M1732">
        <f>SUMIFS('Energy balance options'!$F$7:$F$3000,'Energy balance options'!$B$7:$B$3000,HeatGen!M$2,'Energy balance options'!$A$7:$A$3000,HeatGen!$A1732)</f>
        <v>0</v>
      </c>
      <c r="N1732">
        <f>SUMIFS('Energy balance options'!$F$7:$F$3000,'Energy balance options'!$B$7:$B$3000,HeatGen!N$2,'Energy balance options'!$A$7:$A$3000,HeatGen!$A1732)</f>
        <v>0</v>
      </c>
      <c r="P1732">
        <f>SUMIFS('Energy balance options'!$F$7:$F$3000,'Energy balance options'!$B$7:$B$3000,HeatGen!P$2,'Energy balance options'!$A$7:$A$3000,HeatGen!$A1732)</f>
        <v>0</v>
      </c>
      <c r="Q1732">
        <f>SUMIFS('Energy balance options'!$F$7:$F$3000,'Energy balance options'!$B$7:$B$3000,HeatGen!Q$2,'Energy balance options'!$A$7:$A$3000,HeatGen!$A1732)</f>
        <v>0</v>
      </c>
      <c r="R1732">
        <f>SUMIFS('Energy balance options'!$F$7:$F$3000,'Energy balance options'!$B$7:$B$3000,HeatGen!R$2,'Energy balance options'!$A$7:$A$3000,HeatGen!$A1732)</f>
        <v>0</v>
      </c>
      <c r="S1732">
        <f>SUMIFS('Energy balance options'!$G$7:$G$3000,'Energy balance options'!$B$7:$B$3000,HeatGen!S$2,'Energy balance options'!$A$7:$A$3000,HeatGen!$A1732)</f>
        <v>0</v>
      </c>
      <c r="T1732">
        <f>SUMIFS('Energy balance options'!$G$7:$G$3000,'Energy balance options'!$B$7:$B$3000,HeatGen!T$2,'Energy balance options'!$A$7:$A$3000,HeatGen!$A1732)</f>
        <v>0</v>
      </c>
      <c r="U1732">
        <f>SUMIFS('Energy balance options'!$G$7:$G$3000,'Energy balance options'!$B$7:$B$3000,HeatGen!U$2,'Energy balance options'!$A$7:$A$3000,HeatGen!$A1732)</f>
        <v>0</v>
      </c>
      <c r="V1732">
        <f>SUMIFS('Energy balance options'!$G$7:$G$3000,'Energy balance options'!$B$7:$B$3000,HeatGen!V$2,'Energy balance options'!$A$7:$A$3000,HeatGen!$A1732)</f>
        <v>0</v>
      </c>
      <c r="W1732">
        <f>SUMIFS('Energy balance options'!$G$7:$G$3000,'Energy balance options'!$B$7:$B$3000,HeatGen!W$2,'Energy balance options'!$A$7:$A$3000,HeatGen!$A1732)</f>
        <v>0</v>
      </c>
      <c r="X1732">
        <f>SUMIFS('Energy balance options'!$G$7:$G$3000,'Energy balance options'!$B$7:$B$3000,HeatGen!X$2,'Energy balance options'!$A$7:$A$3000,HeatGen!$A1732)</f>
        <v>0</v>
      </c>
      <c r="AG1732">
        <f t="shared" si="331"/>
        <v>0</v>
      </c>
      <c r="AH1732">
        <f t="shared" si="332"/>
        <v>0</v>
      </c>
      <c r="AI1732">
        <f t="shared" si="333"/>
        <v>0</v>
      </c>
      <c r="AJ1732">
        <f t="shared" si="334"/>
        <v>0</v>
      </c>
      <c r="AK1732">
        <f t="shared" si="335"/>
        <v>0</v>
      </c>
      <c r="AL1732">
        <f t="shared" si="336"/>
        <v>0</v>
      </c>
      <c r="AM1732">
        <f t="shared" si="337"/>
        <v>0</v>
      </c>
      <c r="AN1732">
        <f t="shared" si="338"/>
        <v>0</v>
      </c>
      <c r="AO1732">
        <f t="shared" si="339"/>
        <v>0</v>
      </c>
    </row>
    <row r="1733" spans="1:41" x14ac:dyDescent="0.2">
      <c r="A1733" s="9">
        <f>'Cost per option'!A1741</f>
        <v>0</v>
      </c>
      <c r="B1733" t="str">
        <f>_xlfn.IFNA(VLOOKUP(A1733,'Energy balance options'!A$7:C$3000,3,FALSE),"")</f>
        <v/>
      </c>
      <c r="C1733">
        <f>SUMIFS('Energy balance options'!$F$7:$F$3000,'Energy balance options'!$B$7:$B$3000,HeatGen!C$2,'Energy balance options'!$A$7:$A$3000,HeatGen!$A1733)</f>
        <v>0</v>
      </c>
      <c r="D1733">
        <f>SUMIFS('Energy balance options'!$F$7:$F$3000,'Energy balance options'!$B$7:$B$3000,HeatGen!D$2,'Energy balance options'!$A$7:$A$3000,HeatGen!$A1733)</f>
        <v>0</v>
      </c>
      <c r="E1733">
        <f>SUMIFS('Energy balance options'!$F$7:$F$3000,'Energy balance options'!$B$7:$B$3000,HeatGen!E$2,'Energy balance options'!$A$7:$A$3000,HeatGen!$A1733)</f>
        <v>0</v>
      </c>
      <c r="F1733">
        <f>SUMIFS('Energy balance options'!$F$7:$F$3000,'Energy balance options'!$B$7:$B$3000,HeatGen!F$2,'Energy balance options'!$A$7:$A$3000,HeatGen!$A1733)</f>
        <v>0</v>
      </c>
      <c r="G1733">
        <f>SUMIFS('Energy balance options'!$F$7:$F$3000,'Energy balance options'!$B$7:$B$3000,HeatGen!G$2,'Energy balance options'!$A$7:$A$3000,HeatGen!$A1733)</f>
        <v>0</v>
      </c>
      <c r="H1733">
        <f>SUMIFS('Energy balance options'!$F$7:$F$3000,'Energy balance options'!$B$7:$B$3000,HeatGen!H$2,'Energy balance options'!$A$7:$A$3000,HeatGen!$A1733)</f>
        <v>0</v>
      </c>
      <c r="I1733">
        <f>SUMIFS('Energy balance options'!$F$7:$F$3000,'Energy balance options'!$B$7:$B$3000,HeatGen!I$2,'Energy balance options'!$A$7:$A$3000,HeatGen!$A1733)</f>
        <v>0</v>
      </c>
      <c r="J1733">
        <f>SUMIFS('Energy balance options'!$F$7:$F$3000,'Energy balance options'!$B$7:$B$3000,HeatGen!J$2,'Energy balance options'!$A$7:$A$3000,HeatGen!$A1733)</f>
        <v>0</v>
      </c>
      <c r="K1733">
        <f>SUMIFS('Energy balance options'!$F$7:$F$3000,'Energy balance options'!$B$7:$B$3000,HeatGen!K$2,'Energy balance options'!$A$7:$A$3000,HeatGen!$A1733)</f>
        <v>0</v>
      </c>
      <c r="L1733">
        <f>SUMIFS('Energy balance options'!$F$7:$F$3000,'Energy balance options'!$B$7:$B$3000,HeatGen!L$2,'Energy balance options'!$A$7:$A$3000,HeatGen!$A1733)</f>
        <v>0</v>
      </c>
      <c r="M1733">
        <f>SUMIFS('Energy balance options'!$F$7:$F$3000,'Energy balance options'!$B$7:$B$3000,HeatGen!M$2,'Energy balance options'!$A$7:$A$3000,HeatGen!$A1733)</f>
        <v>0</v>
      </c>
      <c r="N1733">
        <f>SUMIFS('Energy balance options'!$F$7:$F$3000,'Energy balance options'!$B$7:$B$3000,HeatGen!N$2,'Energy balance options'!$A$7:$A$3000,HeatGen!$A1733)</f>
        <v>0</v>
      </c>
      <c r="P1733">
        <f>SUMIFS('Energy balance options'!$F$7:$F$3000,'Energy balance options'!$B$7:$B$3000,HeatGen!P$2,'Energy balance options'!$A$7:$A$3000,HeatGen!$A1733)</f>
        <v>0</v>
      </c>
      <c r="Q1733">
        <f>SUMIFS('Energy balance options'!$F$7:$F$3000,'Energy balance options'!$B$7:$B$3000,HeatGen!Q$2,'Energy balance options'!$A$7:$A$3000,HeatGen!$A1733)</f>
        <v>0</v>
      </c>
      <c r="R1733">
        <f>SUMIFS('Energy balance options'!$F$7:$F$3000,'Energy balance options'!$B$7:$B$3000,HeatGen!R$2,'Energy balance options'!$A$7:$A$3000,HeatGen!$A1733)</f>
        <v>0</v>
      </c>
      <c r="S1733">
        <f>SUMIFS('Energy balance options'!$G$7:$G$3000,'Energy balance options'!$B$7:$B$3000,HeatGen!S$2,'Energy balance options'!$A$7:$A$3000,HeatGen!$A1733)</f>
        <v>0</v>
      </c>
      <c r="T1733">
        <f>SUMIFS('Energy balance options'!$G$7:$G$3000,'Energy balance options'!$B$7:$B$3000,HeatGen!T$2,'Energy balance options'!$A$7:$A$3000,HeatGen!$A1733)</f>
        <v>0</v>
      </c>
      <c r="U1733">
        <f>SUMIFS('Energy balance options'!$G$7:$G$3000,'Energy balance options'!$B$7:$B$3000,HeatGen!U$2,'Energy balance options'!$A$7:$A$3000,HeatGen!$A1733)</f>
        <v>0</v>
      </c>
      <c r="V1733">
        <f>SUMIFS('Energy balance options'!$G$7:$G$3000,'Energy balance options'!$B$7:$B$3000,HeatGen!V$2,'Energy balance options'!$A$7:$A$3000,HeatGen!$A1733)</f>
        <v>0</v>
      </c>
      <c r="W1733">
        <f>SUMIFS('Energy balance options'!$G$7:$G$3000,'Energy balance options'!$B$7:$B$3000,HeatGen!W$2,'Energy balance options'!$A$7:$A$3000,HeatGen!$A1733)</f>
        <v>0</v>
      </c>
      <c r="X1733">
        <f>SUMIFS('Energy balance options'!$G$7:$G$3000,'Energy balance options'!$B$7:$B$3000,HeatGen!X$2,'Energy balance options'!$A$7:$A$3000,HeatGen!$A1733)</f>
        <v>0</v>
      </c>
      <c r="AG1733">
        <f t="shared" si="331"/>
        <v>0</v>
      </c>
      <c r="AH1733">
        <f t="shared" si="332"/>
        <v>0</v>
      </c>
      <c r="AI1733">
        <f t="shared" si="333"/>
        <v>0</v>
      </c>
      <c r="AJ1733">
        <f t="shared" si="334"/>
        <v>0</v>
      </c>
      <c r="AK1733">
        <f t="shared" si="335"/>
        <v>0</v>
      </c>
      <c r="AL1733">
        <f t="shared" si="336"/>
        <v>0</v>
      </c>
      <c r="AM1733">
        <f t="shared" si="337"/>
        <v>0</v>
      </c>
      <c r="AN1733">
        <f t="shared" si="338"/>
        <v>0</v>
      </c>
      <c r="AO1733">
        <f t="shared" si="339"/>
        <v>0</v>
      </c>
    </row>
    <row r="1734" spans="1:41" x14ac:dyDescent="0.2">
      <c r="A1734" s="9">
        <f>'Cost per option'!A1742</f>
        <v>0</v>
      </c>
      <c r="B1734" t="str">
        <f>_xlfn.IFNA(VLOOKUP(A1734,'Energy balance options'!A$7:C$3000,3,FALSE),"")</f>
        <v/>
      </c>
      <c r="C1734">
        <f>SUMIFS('Energy balance options'!$F$7:$F$3000,'Energy balance options'!$B$7:$B$3000,HeatGen!C$2,'Energy balance options'!$A$7:$A$3000,HeatGen!$A1734)</f>
        <v>0</v>
      </c>
      <c r="D1734">
        <f>SUMIFS('Energy balance options'!$F$7:$F$3000,'Energy balance options'!$B$7:$B$3000,HeatGen!D$2,'Energy balance options'!$A$7:$A$3000,HeatGen!$A1734)</f>
        <v>0</v>
      </c>
      <c r="E1734">
        <f>SUMIFS('Energy balance options'!$F$7:$F$3000,'Energy balance options'!$B$7:$B$3000,HeatGen!E$2,'Energy balance options'!$A$7:$A$3000,HeatGen!$A1734)</f>
        <v>0</v>
      </c>
      <c r="F1734">
        <f>SUMIFS('Energy balance options'!$F$7:$F$3000,'Energy balance options'!$B$7:$B$3000,HeatGen!F$2,'Energy balance options'!$A$7:$A$3000,HeatGen!$A1734)</f>
        <v>0</v>
      </c>
      <c r="G1734">
        <f>SUMIFS('Energy balance options'!$F$7:$F$3000,'Energy balance options'!$B$7:$B$3000,HeatGen!G$2,'Energy balance options'!$A$7:$A$3000,HeatGen!$A1734)</f>
        <v>0</v>
      </c>
      <c r="H1734">
        <f>SUMIFS('Energy balance options'!$F$7:$F$3000,'Energy balance options'!$B$7:$B$3000,HeatGen!H$2,'Energy balance options'!$A$7:$A$3000,HeatGen!$A1734)</f>
        <v>0</v>
      </c>
      <c r="I1734">
        <f>SUMIFS('Energy balance options'!$F$7:$F$3000,'Energy balance options'!$B$7:$B$3000,HeatGen!I$2,'Energy balance options'!$A$7:$A$3000,HeatGen!$A1734)</f>
        <v>0</v>
      </c>
      <c r="J1734">
        <f>SUMIFS('Energy balance options'!$F$7:$F$3000,'Energy balance options'!$B$7:$B$3000,HeatGen!J$2,'Energy balance options'!$A$7:$A$3000,HeatGen!$A1734)</f>
        <v>0</v>
      </c>
      <c r="K1734">
        <f>SUMIFS('Energy balance options'!$F$7:$F$3000,'Energy balance options'!$B$7:$B$3000,HeatGen!K$2,'Energy balance options'!$A$7:$A$3000,HeatGen!$A1734)</f>
        <v>0</v>
      </c>
      <c r="L1734">
        <f>SUMIFS('Energy balance options'!$F$7:$F$3000,'Energy balance options'!$B$7:$B$3000,HeatGen!L$2,'Energy balance options'!$A$7:$A$3000,HeatGen!$A1734)</f>
        <v>0</v>
      </c>
      <c r="M1734">
        <f>SUMIFS('Energy balance options'!$F$7:$F$3000,'Energy balance options'!$B$7:$B$3000,HeatGen!M$2,'Energy balance options'!$A$7:$A$3000,HeatGen!$A1734)</f>
        <v>0</v>
      </c>
      <c r="N1734">
        <f>SUMIFS('Energy balance options'!$F$7:$F$3000,'Energy balance options'!$B$7:$B$3000,HeatGen!N$2,'Energy balance options'!$A$7:$A$3000,HeatGen!$A1734)</f>
        <v>0</v>
      </c>
      <c r="P1734">
        <f>SUMIFS('Energy balance options'!$F$7:$F$3000,'Energy balance options'!$B$7:$B$3000,HeatGen!P$2,'Energy balance options'!$A$7:$A$3000,HeatGen!$A1734)</f>
        <v>0</v>
      </c>
      <c r="Q1734">
        <f>SUMIFS('Energy balance options'!$F$7:$F$3000,'Energy balance options'!$B$7:$B$3000,HeatGen!Q$2,'Energy balance options'!$A$7:$A$3000,HeatGen!$A1734)</f>
        <v>0</v>
      </c>
      <c r="R1734">
        <f>SUMIFS('Energy balance options'!$F$7:$F$3000,'Energy balance options'!$B$7:$B$3000,HeatGen!R$2,'Energy balance options'!$A$7:$A$3000,HeatGen!$A1734)</f>
        <v>0</v>
      </c>
      <c r="S1734">
        <f>SUMIFS('Energy balance options'!$G$7:$G$3000,'Energy balance options'!$B$7:$B$3000,HeatGen!S$2,'Energy balance options'!$A$7:$A$3000,HeatGen!$A1734)</f>
        <v>0</v>
      </c>
      <c r="T1734">
        <f>SUMIFS('Energy balance options'!$G$7:$G$3000,'Energy balance options'!$B$7:$B$3000,HeatGen!T$2,'Energy balance options'!$A$7:$A$3000,HeatGen!$A1734)</f>
        <v>0</v>
      </c>
      <c r="U1734">
        <f>SUMIFS('Energy balance options'!$G$7:$G$3000,'Energy balance options'!$B$7:$B$3000,HeatGen!U$2,'Energy balance options'!$A$7:$A$3000,HeatGen!$A1734)</f>
        <v>0</v>
      </c>
      <c r="V1734">
        <f>SUMIFS('Energy balance options'!$G$7:$G$3000,'Energy balance options'!$B$7:$B$3000,HeatGen!V$2,'Energy balance options'!$A$7:$A$3000,HeatGen!$A1734)</f>
        <v>0</v>
      </c>
      <c r="W1734">
        <f>SUMIFS('Energy balance options'!$G$7:$G$3000,'Energy balance options'!$B$7:$B$3000,HeatGen!W$2,'Energy balance options'!$A$7:$A$3000,HeatGen!$A1734)</f>
        <v>0</v>
      </c>
      <c r="X1734">
        <f>SUMIFS('Energy balance options'!$G$7:$G$3000,'Energy balance options'!$B$7:$B$3000,HeatGen!X$2,'Energy balance options'!$A$7:$A$3000,HeatGen!$A1734)</f>
        <v>0</v>
      </c>
      <c r="AG1734">
        <f t="shared" si="331"/>
        <v>0</v>
      </c>
      <c r="AH1734">
        <f t="shared" si="332"/>
        <v>0</v>
      </c>
      <c r="AI1734">
        <f t="shared" si="333"/>
        <v>0</v>
      </c>
      <c r="AJ1734">
        <f t="shared" si="334"/>
        <v>0</v>
      </c>
      <c r="AK1734">
        <f t="shared" si="335"/>
        <v>0</v>
      </c>
      <c r="AL1734">
        <f t="shared" si="336"/>
        <v>0</v>
      </c>
      <c r="AM1734">
        <f t="shared" si="337"/>
        <v>0</v>
      </c>
      <c r="AN1734">
        <f t="shared" si="338"/>
        <v>0</v>
      </c>
      <c r="AO1734">
        <f t="shared" si="339"/>
        <v>0</v>
      </c>
    </row>
    <row r="1735" spans="1:41" x14ac:dyDescent="0.2">
      <c r="A1735" s="9">
        <f>'Cost per option'!A1743</f>
        <v>0</v>
      </c>
      <c r="B1735" t="str">
        <f>_xlfn.IFNA(VLOOKUP(A1735,'Energy balance options'!A$7:C$3000,3,FALSE),"")</f>
        <v/>
      </c>
      <c r="C1735">
        <f>SUMIFS('Energy balance options'!$F$7:$F$3000,'Energy balance options'!$B$7:$B$3000,HeatGen!C$2,'Energy balance options'!$A$7:$A$3000,HeatGen!$A1735)</f>
        <v>0</v>
      </c>
      <c r="D1735">
        <f>SUMIFS('Energy balance options'!$F$7:$F$3000,'Energy balance options'!$B$7:$B$3000,HeatGen!D$2,'Energy balance options'!$A$7:$A$3000,HeatGen!$A1735)</f>
        <v>0</v>
      </c>
      <c r="E1735">
        <f>SUMIFS('Energy balance options'!$F$7:$F$3000,'Energy balance options'!$B$7:$B$3000,HeatGen!E$2,'Energy balance options'!$A$7:$A$3000,HeatGen!$A1735)</f>
        <v>0</v>
      </c>
      <c r="F1735">
        <f>SUMIFS('Energy balance options'!$F$7:$F$3000,'Energy balance options'!$B$7:$B$3000,HeatGen!F$2,'Energy balance options'!$A$7:$A$3000,HeatGen!$A1735)</f>
        <v>0</v>
      </c>
      <c r="G1735">
        <f>SUMIFS('Energy balance options'!$F$7:$F$3000,'Energy balance options'!$B$7:$B$3000,HeatGen!G$2,'Energy balance options'!$A$7:$A$3000,HeatGen!$A1735)</f>
        <v>0</v>
      </c>
      <c r="H1735">
        <f>SUMIFS('Energy balance options'!$F$7:$F$3000,'Energy balance options'!$B$7:$B$3000,HeatGen!H$2,'Energy balance options'!$A$7:$A$3000,HeatGen!$A1735)</f>
        <v>0</v>
      </c>
      <c r="I1735">
        <f>SUMIFS('Energy balance options'!$F$7:$F$3000,'Energy balance options'!$B$7:$B$3000,HeatGen!I$2,'Energy balance options'!$A$7:$A$3000,HeatGen!$A1735)</f>
        <v>0</v>
      </c>
      <c r="J1735">
        <f>SUMIFS('Energy balance options'!$F$7:$F$3000,'Energy balance options'!$B$7:$B$3000,HeatGen!J$2,'Energy balance options'!$A$7:$A$3000,HeatGen!$A1735)</f>
        <v>0</v>
      </c>
      <c r="K1735">
        <f>SUMIFS('Energy balance options'!$F$7:$F$3000,'Energy balance options'!$B$7:$B$3000,HeatGen!K$2,'Energy balance options'!$A$7:$A$3000,HeatGen!$A1735)</f>
        <v>0</v>
      </c>
      <c r="L1735">
        <f>SUMIFS('Energy balance options'!$F$7:$F$3000,'Energy balance options'!$B$7:$B$3000,HeatGen!L$2,'Energy balance options'!$A$7:$A$3000,HeatGen!$A1735)</f>
        <v>0</v>
      </c>
      <c r="M1735">
        <f>SUMIFS('Energy balance options'!$F$7:$F$3000,'Energy balance options'!$B$7:$B$3000,HeatGen!M$2,'Energy balance options'!$A$7:$A$3000,HeatGen!$A1735)</f>
        <v>0</v>
      </c>
      <c r="N1735">
        <f>SUMIFS('Energy balance options'!$F$7:$F$3000,'Energy balance options'!$B$7:$B$3000,HeatGen!N$2,'Energy balance options'!$A$7:$A$3000,HeatGen!$A1735)</f>
        <v>0</v>
      </c>
      <c r="P1735">
        <f>SUMIFS('Energy balance options'!$F$7:$F$3000,'Energy balance options'!$B$7:$B$3000,HeatGen!P$2,'Energy balance options'!$A$7:$A$3000,HeatGen!$A1735)</f>
        <v>0</v>
      </c>
      <c r="Q1735">
        <f>SUMIFS('Energy balance options'!$F$7:$F$3000,'Energy balance options'!$B$7:$B$3000,HeatGen!Q$2,'Energy balance options'!$A$7:$A$3000,HeatGen!$A1735)</f>
        <v>0</v>
      </c>
      <c r="R1735">
        <f>SUMIFS('Energy balance options'!$F$7:$F$3000,'Energy balance options'!$B$7:$B$3000,HeatGen!R$2,'Energy balance options'!$A$7:$A$3000,HeatGen!$A1735)</f>
        <v>0</v>
      </c>
      <c r="S1735">
        <f>SUMIFS('Energy balance options'!$G$7:$G$3000,'Energy balance options'!$B$7:$B$3000,HeatGen!S$2,'Energy balance options'!$A$7:$A$3000,HeatGen!$A1735)</f>
        <v>0</v>
      </c>
      <c r="T1735">
        <f>SUMIFS('Energy balance options'!$G$7:$G$3000,'Energy balance options'!$B$7:$B$3000,HeatGen!T$2,'Energy balance options'!$A$7:$A$3000,HeatGen!$A1735)</f>
        <v>0</v>
      </c>
      <c r="U1735">
        <f>SUMIFS('Energy balance options'!$G$7:$G$3000,'Energy balance options'!$B$7:$B$3000,HeatGen!U$2,'Energy balance options'!$A$7:$A$3000,HeatGen!$A1735)</f>
        <v>0</v>
      </c>
      <c r="V1735">
        <f>SUMIFS('Energy balance options'!$G$7:$G$3000,'Energy balance options'!$B$7:$B$3000,HeatGen!V$2,'Energy balance options'!$A$7:$A$3000,HeatGen!$A1735)</f>
        <v>0</v>
      </c>
      <c r="W1735">
        <f>SUMIFS('Energy balance options'!$G$7:$G$3000,'Energy balance options'!$B$7:$B$3000,HeatGen!W$2,'Energy balance options'!$A$7:$A$3000,HeatGen!$A1735)</f>
        <v>0</v>
      </c>
      <c r="X1735">
        <f>SUMIFS('Energy balance options'!$G$7:$G$3000,'Energy balance options'!$B$7:$B$3000,HeatGen!X$2,'Energy balance options'!$A$7:$A$3000,HeatGen!$A1735)</f>
        <v>0</v>
      </c>
      <c r="AG1735">
        <f t="shared" si="331"/>
        <v>0</v>
      </c>
      <c r="AH1735">
        <f t="shared" si="332"/>
        <v>0</v>
      </c>
      <c r="AI1735">
        <f t="shared" si="333"/>
        <v>0</v>
      </c>
      <c r="AJ1735">
        <f t="shared" si="334"/>
        <v>0</v>
      </c>
      <c r="AK1735">
        <f t="shared" si="335"/>
        <v>0</v>
      </c>
      <c r="AL1735">
        <f t="shared" si="336"/>
        <v>0</v>
      </c>
      <c r="AM1735">
        <f t="shared" si="337"/>
        <v>0</v>
      </c>
      <c r="AN1735">
        <f t="shared" si="338"/>
        <v>0</v>
      </c>
      <c r="AO1735">
        <f t="shared" si="339"/>
        <v>0</v>
      </c>
    </row>
    <row r="1736" spans="1:41" x14ac:dyDescent="0.2">
      <c r="A1736" s="9">
        <f>'Cost per option'!A1744</f>
        <v>0</v>
      </c>
      <c r="B1736" t="str">
        <f>_xlfn.IFNA(VLOOKUP(A1736,'Energy balance options'!A$7:C$3000,3,FALSE),"")</f>
        <v/>
      </c>
      <c r="C1736">
        <f>SUMIFS('Energy balance options'!$F$7:$F$3000,'Energy balance options'!$B$7:$B$3000,HeatGen!C$2,'Energy balance options'!$A$7:$A$3000,HeatGen!$A1736)</f>
        <v>0</v>
      </c>
      <c r="D1736">
        <f>SUMIFS('Energy balance options'!$F$7:$F$3000,'Energy balance options'!$B$7:$B$3000,HeatGen!D$2,'Energy balance options'!$A$7:$A$3000,HeatGen!$A1736)</f>
        <v>0</v>
      </c>
      <c r="E1736">
        <f>SUMIFS('Energy balance options'!$F$7:$F$3000,'Energy balance options'!$B$7:$B$3000,HeatGen!E$2,'Energy balance options'!$A$7:$A$3000,HeatGen!$A1736)</f>
        <v>0</v>
      </c>
      <c r="F1736">
        <f>SUMIFS('Energy balance options'!$F$7:$F$3000,'Energy balance options'!$B$7:$B$3000,HeatGen!F$2,'Energy balance options'!$A$7:$A$3000,HeatGen!$A1736)</f>
        <v>0</v>
      </c>
      <c r="G1736">
        <f>SUMIFS('Energy balance options'!$F$7:$F$3000,'Energy balance options'!$B$7:$B$3000,HeatGen!G$2,'Energy balance options'!$A$7:$A$3000,HeatGen!$A1736)</f>
        <v>0</v>
      </c>
      <c r="H1736">
        <f>SUMIFS('Energy balance options'!$F$7:$F$3000,'Energy balance options'!$B$7:$B$3000,HeatGen!H$2,'Energy balance options'!$A$7:$A$3000,HeatGen!$A1736)</f>
        <v>0</v>
      </c>
      <c r="I1736">
        <f>SUMIFS('Energy balance options'!$F$7:$F$3000,'Energy balance options'!$B$7:$B$3000,HeatGen!I$2,'Energy balance options'!$A$7:$A$3000,HeatGen!$A1736)</f>
        <v>0</v>
      </c>
      <c r="J1736">
        <f>SUMIFS('Energy balance options'!$F$7:$F$3000,'Energy balance options'!$B$7:$B$3000,HeatGen!J$2,'Energy balance options'!$A$7:$A$3000,HeatGen!$A1736)</f>
        <v>0</v>
      </c>
      <c r="K1736">
        <f>SUMIFS('Energy balance options'!$F$7:$F$3000,'Energy balance options'!$B$7:$B$3000,HeatGen!K$2,'Energy balance options'!$A$7:$A$3000,HeatGen!$A1736)</f>
        <v>0</v>
      </c>
      <c r="L1736">
        <f>SUMIFS('Energy balance options'!$F$7:$F$3000,'Energy balance options'!$B$7:$B$3000,HeatGen!L$2,'Energy balance options'!$A$7:$A$3000,HeatGen!$A1736)</f>
        <v>0</v>
      </c>
      <c r="M1736">
        <f>SUMIFS('Energy balance options'!$F$7:$F$3000,'Energy balance options'!$B$7:$B$3000,HeatGen!M$2,'Energy balance options'!$A$7:$A$3000,HeatGen!$A1736)</f>
        <v>0</v>
      </c>
      <c r="N1736">
        <f>SUMIFS('Energy balance options'!$F$7:$F$3000,'Energy balance options'!$B$7:$B$3000,HeatGen!N$2,'Energy balance options'!$A$7:$A$3000,HeatGen!$A1736)</f>
        <v>0</v>
      </c>
      <c r="P1736">
        <f>SUMIFS('Energy balance options'!$F$7:$F$3000,'Energy balance options'!$B$7:$B$3000,HeatGen!P$2,'Energy balance options'!$A$7:$A$3000,HeatGen!$A1736)</f>
        <v>0</v>
      </c>
      <c r="Q1736">
        <f>SUMIFS('Energy balance options'!$F$7:$F$3000,'Energy balance options'!$B$7:$B$3000,HeatGen!Q$2,'Energy balance options'!$A$7:$A$3000,HeatGen!$A1736)</f>
        <v>0</v>
      </c>
      <c r="R1736">
        <f>SUMIFS('Energy balance options'!$F$7:$F$3000,'Energy balance options'!$B$7:$B$3000,HeatGen!R$2,'Energy balance options'!$A$7:$A$3000,HeatGen!$A1736)</f>
        <v>0</v>
      </c>
      <c r="S1736">
        <f>SUMIFS('Energy balance options'!$G$7:$G$3000,'Energy balance options'!$B$7:$B$3000,HeatGen!S$2,'Energy balance options'!$A$7:$A$3000,HeatGen!$A1736)</f>
        <v>0</v>
      </c>
      <c r="T1736">
        <f>SUMIFS('Energy balance options'!$G$7:$G$3000,'Energy balance options'!$B$7:$B$3000,HeatGen!T$2,'Energy balance options'!$A$7:$A$3000,HeatGen!$A1736)</f>
        <v>0</v>
      </c>
      <c r="U1736">
        <f>SUMIFS('Energy balance options'!$G$7:$G$3000,'Energy balance options'!$B$7:$B$3000,HeatGen!U$2,'Energy balance options'!$A$7:$A$3000,HeatGen!$A1736)</f>
        <v>0</v>
      </c>
      <c r="V1736">
        <f>SUMIFS('Energy balance options'!$G$7:$G$3000,'Energy balance options'!$B$7:$B$3000,HeatGen!V$2,'Energy balance options'!$A$7:$A$3000,HeatGen!$A1736)</f>
        <v>0</v>
      </c>
      <c r="W1736">
        <f>SUMIFS('Energy balance options'!$G$7:$G$3000,'Energy balance options'!$B$7:$B$3000,HeatGen!W$2,'Energy balance options'!$A$7:$A$3000,HeatGen!$A1736)</f>
        <v>0</v>
      </c>
      <c r="X1736">
        <f>SUMIFS('Energy balance options'!$G$7:$G$3000,'Energy balance options'!$B$7:$B$3000,HeatGen!X$2,'Energy balance options'!$A$7:$A$3000,HeatGen!$A1736)</f>
        <v>0</v>
      </c>
      <c r="AG1736">
        <f t="shared" si="331"/>
        <v>0</v>
      </c>
      <c r="AH1736">
        <f t="shared" si="332"/>
        <v>0</v>
      </c>
      <c r="AI1736">
        <f t="shared" si="333"/>
        <v>0</v>
      </c>
      <c r="AJ1736">
        <f t="shared" si="334"/>
        <v>0</v>
      </c>
      <c r="AK1736">
        <f t="shared" si="335"/>
        <v>0</v>
      </c>
      <c r="AL1736">
        <f t="shared" si="336"/>
        <v>0</v>
      </c>
      <c r="AM1736">
        <f t="shared" si="337"/>
        <v>0</v>
      </c>
      <c r="AN1736">
        <f t="shared" si="338"/>
        <v>0</v>
      </c>
      <c r="AO1736">
        <f t="shared" si="339"/>
        <v>0</v>
      </c>
    </row>
    <row r="1737" spans="1:41" x14ac:dyDescent="0.2">
      <c r="A1737" s="9">
        <f>'Cost per option'!A1745</f>
        <v>0</v>
      </c>
      <c r="B1737" t="str">
        <f>_xlfn.IFNA(VLOOKUP(A1737,'Energy balance options'!A$7:C$3000,3,FALSE),"")</f>
        <v/>
      </c>
      <c r="C1737">
        <f>SUMIFS('Energy balance options'!$F$7:$F$3000,'Energy balance options'!$B$7:$B$3000,HeatGen!C$2,'Energy balance options'!$A$7:$A$3000,HeatGen!$A1737)</f>
        <v>0</v>
      </c>
      <c r="D1737">
        <f>SUMIFS('Energy balance options'!$F$7:$F$3000,'Energy balance options'!$B$7:$B$3000,HeatGen!D$2,'Energy balance options'!$A$7:$A$3000,HeatGen!$A1737)</f>
        <v>0</v>
      </c>
      <c r="E1737">
        <f>SUMIFS('Energy balance options'!$F$7:$F$3000,'Energy balance options'!$B$7:$B$3000,HeatGen!E$2,'Energy balance options'!$A$7:$A$3000,HeatGen!$A1737)</f>
        <v>0</v>
      </c>
      <c r="F1737">
        <f>SUMIFS('Energy balance options'!$F$7:$F$3000,'Energy balance options'!$B$7:$B$3000,HeatGen!F$2,'Energy balance options'!$A$7:$A$3000,HeatGen!$A1737)</f>
        <v>0</v>
      </c>
      <c r="G1737">
        <f>SUMIFS('Energy balance options'!$F$7:$F$3000,'Energy balance options'!$B$7:$B$3000,HeatGen!G$2,'Energy balance options'!$A$7:$A$3000,HeatGen!$A1737)</f>
        <v>0</v>
      </c>
      <c r="H1737">
        <f>SUMIFS('Energy balance options'!$F$7:$F$3000,'Energy balance options'!$B$7:$B$3000,HeatGen!H$2,'Energy balance options'!$A$7:$A$3000,HeatGen!$A1737)</f>
        <v>0</v>
      </c>
      <c r="I1737">
        <f>SUMIFS('Energy balance options'!$F$7:$F$3000,'Energy balance options'!$B$7:$B$3000,HeatGen!I$2,'Energy balance options'!$A$7:$A$3000,HeatGen!$A1737)</f>
        <v>0</v>
      </c>
      <c r="J1737">
        <f>SUMIFS('Energy balance options'!$F$7:$F$3000,'Energy balance options'!$B$7:$B$3000,HeatGen!J$2,'Energy balance options'!$A$7:$A$3000,HeatGen!$A1737)</f>
        <v>0</v>
      </c>
      <c r="K1737">
        <f>SUMIFS('Energy balance options'!$F$7:$F$3000,'Energy balance options'!$B$7:$B$3000,HeatGen!K$2,'Energy balance options'!$A$7:$A$3000,HeatGen!$A1737)</f>
        <v>0</v>
      </c>
      <c r="L1737">
        <f>SUMIFS('Energy balance options'!$F$7:$F$3000,'Energy balance options'!$B$7:$B$3000,HeatGen!L$2,'Energy balance options'!$A$7:$A$3000,HeatGen!$A1737)</f>
        <v>0</v>
      </c>
      <c r="M1737">
        <f>SUMIFS('Energy balance options'!$F$7:$F$3000,'Energy balance options'!$B$7:$B$3000,HeatGen!M$2,'Energy balance options'!$A$7:$A$3000,HeatGen!$A1737)</f>
        <v>0</v>
      </c>
      <c r="N1737">
        <f>SUMIFS('Energy balance options'!$F$7:$F$3000,'Energy balance options'!$B$7:$B$3000,HeatGen!N$2,'Energy balance options'!$A$7:$A$3000,HeatGen!$A1737)</f>
        <v>0</v>
      </c>
      <c r="P1737">
        <f>SUMIFS('Energy balance options'!$F$7:$F$3000,'Energy balance options'!$B$7:$B$3000,HeatGen!P$2,'Energy balance options'!$A$7:$A$3000,HeatGen!$A1737)</f>
        <v>0</v>
      </c>
      <c r="Q1737">
        <f>SUMIFS('Energy balance options'!$F$7:$F$3000,'Energy balance options'!$B$7:$B$3000,HeatGen!Q$2,'Energy balance options'!$A$7:$A$3000,HeatGen!$A1737)</f>
        <v>0</v>
      </c>
      <c r="R1737">
        <f>SUMIFS('Energy balance options'!$F$7:$F$3000,'Energy balance options'!$B$7:$B$3000,HeatGen!R$2,'Energy balance options'!$A$7:$A$3000,HeatGen!$A1737)</f>
        <v>0</v>
      </c>
      <c r="S1737">
        <f>SUMIFS('Energy balance options'!$G$7:$G$3000,'Energy balance options'!$B$7:$B$3000,HeatGen!S$2,'Energy balance options'!$A$7:$A$3000,HeatGen!$A1737)</f>
        <v>0</v>
      </c>
      <c r="T1737">
        <f>SUMIFS('Energy balance options'!$G$7:$G$3000,'Energy balance options'!$B$7:$B$3000,HeatGen!T$2,'Energy balance options'!$A$7:$A$3000,HeatGen!$A1737)</f>
        <v>0</v>
      </c>
      <c r="U1737">
        <f>SUMIFS('Energy balance options'!$G$7:$G$3000,'Energy balance options'!$B$7:$B$3000,HeatGen!U$2,'Energy balance options'!$A$7:$A$3000,HeatGen!$A1737)</f>
        <v>0</v>
      </c>
      <c r="V1737">
        <f>SUMIFS('Energy balance options'!$G$7:$G$3000,'Energy balance options'!$B$7:$B$3000,HeatGen!V$2,'Energy balance options'!$A$7:$A$3000,HeatGen!$A1737)</f>
        <v>0</v>
      </c>
      <c r="W1737">
        <f>SUMIFS('Energy balance options'!$G$7:$G$3000,'Energy balance options'!$B$7:$B$3000,HeatGen!W$2,'Energy balance options'!$A$7:$A$3000,HeatGen!$A1737)</f>
        <v>0</v>
      </c>
      <c r="X1737">
        <f>SUMIFS('Energy balance options'!$G$7:$G$3000,'Energy balance options'!$B$7:$B$3000,HeatGen!X$2,'Energy balance options'!$A$7:$A$3000,HeatGen!$A1737)</f>
        <v>0</v>
      </c>
      <c r="AG1737">
        <f t="shared" si="331"/>
        <v>0</v>
      </c>
      <c r="AH1737">
        <f t="shared" si="332"/>
        <v>0</v>
      </c>
      <c r="AI1737">
        <f t="shared" si="333"/>
        <v>0</v>
      </c>
      <c r="AJ1737">
        <f t="shared" si="334"/>
        <v>0</v>
      </c>
      <c r="AK1737">
        <f t="shared" si="335"/>
        <v>0</v>
      </c>
      <c r="AL1737">
        <f t="shared" si="336"/>
        <v>0</v>
      </c>
      <c r="AM1737">
        <f t="shared" si="337"/>
        <v>0</v>
      </c>
      <c r="AN1737">
        <f t="shared" si="338"/>
        <v>0</v>
      </c>
      <c r="AO1737">
        <f t="shared" si="339"/>
        <v>0</v>
      </c>
    </row>
    <row r="1738" spans="1:41" x14ac:dyDescent="0.2">
      <c r="A1738" s="9">
        <f>'Cost per option'!A1746</f>
        <v>0</v>
      </c>
      <c r="B1738" t="str">
        <f>_xlfn.IFNA(VLOOKUP(A1738,'Energy balance options'!A$7:C$3000,3,FALSE),"")</f>
        <v/>
      </c>
      <c r="C1738">
        <f>SUMIFS('Energy balance options'!$F$7:$F$3000,'Energy balance options'!$B$7:$B$3000,HeatGen!C$2,'Energy balance options'!$A$7:$A$3000,HeatGen!$A1738)</f>
        <v>0</v>
      </c>
      <c r="D1738">
        <f>SUMIFS('Energy balance options'!$F$7:$F$3000,'Energy balance options'!$B$7:$B$3000,HeatGen!D$2,'Energy balance options'!$A$7:$A$3000,HeatGen!$A1738)</f>
        <v>0</v>
      </c>
      <c r="E1738">
        <f>SUMIFS('Energy balance options'!$F$7:$F$3000,'Energy balance options'!$B$7:$B$3000,HeatGen!E$2,'Energy balance options'!$A$7:$A$3000,HeatGen!$A1738)</f>
        <v>0</v>
      </c>
      <c r="F1738">
        <f>SUMIFS('Energy balance options'!$F$7:$F$3000,'Energy balance options'!$B$7:$B$3000,HeatGen!F$2,'Energy balance options'!$A$7:$A$3000,HeatGen!$A1738)</f>
        <v>0</v>
      </c>
      <c r="G1738">
        <f>SUMIFS('Energy balance options'!$F$7:$F$3000,'Energy balance options'!$B$7:$B$3000,HeatGen!G$2,'Energy balance options'!$A$7:$A$3000,HeatGen!$A1738)</f>
        <v>0</v>
      </c>
      <c r="H1738">
        <f>SUMIFS('Energy balance options'!$F$7:$F$3000,'Energy balance options'!$B$7:$B$3000,HeatGen!H$2,'Energy balance options'!$A$7:$A$3000,HeatGen!$A1738)</f>
        <v>0</v>
      </c>
      <c r="I1738">
        <f>SUMIFS('Energy balance options'!$F$7:$F$3000,'Energy balance options'!$B$7:$B$3000,HeatGen!I$2,'Energy balance options'!$A$7:$A$3000,HeatGen!$A1738)</f>
        <v>0</v>
      </c>
      <c r="J1738">
        <f>SUMIFS('Energy balance options'!$F$7:$F$3000,'Energy balance options'!$B$7:$B$3000,HeatGen!J$2,'Energy balance options'!$A$7:$A$3000,HeatGen!$A1738)</f>
        <v>0</v>
      </c>
      <c r="K1738">
        <f>SUMIFS('Energy balance options'!$F$7:$F$3000,'Energy balance options'!$B$7:$B$3000,HeatGen!K$2,'Energy balance options'!$A$7:$A$3000,HeatGen!$A1738)</f>
        <v>0</v>
      </c>
      <c r="L1738">
        <f>SUMIFS('Energy balance options'!$F$7:$F$3000,'Energy balance options'!$B$7:$B$3000,HeatGen!L$2,'Energy balance options'!$A$7:$A$3000,HeatGen!$A1738)</f>
        <v>0</v>
      </c>
      <c r="M1738">
        <f>SUMIFS('Energy balance options'!$F$7:$F$3000,'Energy balance options'!$B$7:$B$3000,HeatGen!M$2,'Energy balance options'!$A$7:$A$3000,HeatGen!$A1738)</f>
        <v>0</v>
      </c>
      <c r="N1738">
        <f>SUMIFS('Energy balance options'!$F$7:$F$3000,'Energy balance options'!$B$7:$B$3000,HeatGen!N$2,'Energy balance options'!$A$7:$A$3000,HeatGen!$A1738)</f>
        <v>0</v>
      </c>
      <c r="P1738">
        <f>SUMIFS('Energy balance options'!$F$7:$F$3000,'Energy balance options'!$B$7:$B$3000,HeatGen!P$2,'Energy balance options'!$A$7:$A$3000,HeatGen!$A1738)</f>
        <v>0</v>
      </c>
      <c r="Q1738">
        <f>SUMIFS('Energy balance options'!$F$7:$F$3000,'Energy balance options'!$B$7:$B$3000,HeatGen!Q$2,'Energy balance options'!$A$7:$A$3000,HeatGen!$A1738)</f>
        <v>0</v>
      </c>
      <c r="R1738">
        <f>SUMIFS('Energy balance options'!$F$7:$F$3000,'Energy balance options'!$B$7:$B$3000,HeatGen!R$2,'Energy balance options'!$A$7:$A$3000,HeatGen!$A1738)</f>
        <v>0</v>
      </c>
      <c r="S1738">
        <f>SUMIFS('Energy balance options'!$G$7:$G$3000,'Energy balance options'!$B$7:$B$3000,HeatGen!S$2,'Energy balance options'!$A$7:$A$3000,HeatGen!$A1738)</f>
        <v>0</v>
      </c>
      <c r="T1738">
        <f>SUMIFS('Energy balance options'!$G$7:$G$3000,'Energy balance options'!$B$7:$B$3000,HeatGen!T$2,'Energy balance options'!$A$7:$A$3000,HeatGen!$A1738)</f>
        <v>0</v>
      </c>
      <c r="U1738">
        <f>SUMIFS('Energy balance options'!$G$7:$G$3000,'Energy balance options'!$B$7:$B$3000,HeatGen!U$2,'Energy balance options'!$A$7:$A$3000,HeatGen!$A1738)</f>
        <v>0</v>
      </c>
      <c r="V1738">
        <f>SUMIFS('Energy balance options'!$G$7:$G$3000,'Energy balance options'!$B$7:$B$3000,HeatGen!V$2,'Energy balance options'!$A$7:$A$3000,HeatGen!$A1738)</f>
        <v>0</v>
      </c>
      <c r="W1738">
        <f>SUMIFS('Energy balance options'!$G$7:$G$3000,'Energy balance options'!$B$7:$B$3000,HeatGen!W$2,'Energy balance options'!$A$7:$A$3000,HeatGen!$A1738)</f>
        <v>0</v>
      </c>
      <c r="X1738">
        <f>SUMIFS('Energy balance options'!$G$7:$G$3000,'Energy balance options'!$B$7:$B$3000,HeatGen!X$2,'Energy balance options'!$A$7:$A$3000,HeatGen!$A1738)</f>
        <v>0</v>
      </c>
      <c r="AG1738">
        <f t="shared" si="331"/>
        <v>0</v>
      </c>
      <c r="AH1738">
        <f t="shared" si="332"/>
        <v>0</v>
      </c>
      <c r="AI1738">
        <f t="shared" si="333"/>
        <v>0</v>
      </c>
      <c r="AJ1738">
        <f t="shared" si="334"/>
        <v>0</v>
      </c>
      <c r="AK1738">
        <f t="shared" si="335"/>
        <v>0</v>
      </c>
      <c r="AL1738">
        <f t="shared" si="336"/>
        <v>0</v>
      </c>
      <c r="AM1738">
        <f t="shared" si="337"/>
        <v>0</v>
      </c>
      <c r="AN1738">
        <f t="shared" si="338"/>
        <v>0</v>
      </c>
      <c r="AO1738">
        <f t="shared" si="339"/>
        <v>0</v>
      </c>
    </row>
    <row r="1739" spans="1:41" x14ac:dyDescent="0.2">
      <c r="A1739" s="9">
        <f>'Cost per option'!A1747</f>
        <v>0</v>
      </c>
      <c r="B1739" t="str">
        <f>_xlfn.IFNA(VLOOKUP(A1739,'Energy balance options'!A$7:C$3000,3,FALSE),"")</f>
        <v/>
      </c>
      <c r="C1739">
        <f>SUMIFS('Energy balance options'!$F$7:$F$3000,'Energy balance options'!$B$7:$B$3000,HeatGen!C$2,'Energy balance options'!$A$7:$A$3000,HeatGen!$A1739)</f>
        <v>0</v>
      </c>
      <c r="D1739">
        <f>SUMIFS('Energy balance options'!$F$7:$F$3000,'Energy balance options'!$B$7:$B$3000,HeatGen!D$2,'Energy balance options'!$A$7:$A$3000,HeatGen!$A1739)</f>
        <v>0</v>
      </c>
      <c r="E1739">
        <f>SUMIFS('Energy balance options'!$F$7:$F$3000,'Energy balance options'!$B$7:$B$3000,HeatGen!E$2,'Energy balance options'!$A$7:$A$3000,HeatGen!$A1739)</f>
        <v>0</v>
      </c>
      <c r="F1739">
        <f>SUMIFS('Energy balance options'!$F$7:$F$3000,'Energy balance options'!$B$7:$B$3000,HeatGen!F$2,'Energy balance options'!$A$7:$A$3000,HeatGen!$A1739)</f>
        <v>0</v>
      </c>
      <c r="G1739">
        <f>SUMIFS('Energy balance options'!$F$7:$F$3000,'Energy balance options'!$B$7:$B$3000,HeatGen!G$2,'Energy balance options'!$A$7:$A$3000,HeatGen!$A1739)</f>
        <v>0</v>
      </c>
      <c r="H1739">
        <f>SUMIFS('Energy balance options'!$F$7:$F$3000,'Energy balance options'!$B$7:$B$3000,HeatGen!H$2,'Energy balance options'!$A$7:$A$3000,HeatGen!$A1739)</f>
        <v>0</v>
      </c>
      <c r="I1739">
        <f>SUMIFS('Energy balance options'!$F$7:$F$3000,'Energy balance options'!$B$7:$B$3000,HeatGen!I$2,'Energy balance options'!$A$7:$A$3000,HeatGen!$A1739)</f>
        <v>0</v>
      </c>
      <c r="J1739">
        <f>SUMIFS('Energy balance options'!$F$7:$F$3000,'Energy balance options'!$B$7:$B$3000,HeatGen!J$2,'Energy balance options'!$A$7:$A$3000,HeatGen!$A1739)</f>
        <v>0</v>
      </c>
      <c r="K1739">
        <f>SUMIFS('Energy balance options'!$F$7:$F$3000,'Energy balance options'!$B$7:$B$3000,HeatGen!K$2,'Energy balance options'!$A$7:$A$3000,HeatGen!$A1739)</f>
        <v>0</v>
      </c>
      <c r="L1739">
        <f>SUMIFS('Energy balance options'!$F$7:$F$3000,'Energy balance options'!$B$7:$B$3000,HeatGen!L$2,'Energy balance options'!$A$7:$A$3000,HeatGen!$A1739)</f>
        <v>0</v>
      </c>
      <c r="M1739">
        <f>SUMIFS('Energy balance options'!$F$7:$F$3000,'Energy balance options'!$B$7:$B$3000,HeatGen!M$2,'Energy balance options'!$A$7:$A$3000,HeatGen!$A1739)</f>
        <v>0</v>
      </c>
      <c r="N1739">
        <f>SUMIFS('Energy balance options'!$F$7:$F$3000,'Energy balance options'!$B$7:$B$3000,HeatGen!N$2,'Energy balance options'!$A$7:$A$3000,HeatGen!$A1739)</f>
        <v>0</v>
      </c>
      <c r="P1739">
        <f>SUMIFS('Energy balance options'!$F$7:$F$3000,'Energy balance options'!$B$7:$B$3000,HeatGen!P$2,'Energy balance options'!$A$7:$A$3000,HeatGen!$A1739)</f>
        <v>0</v>
      </c>
      <c r="Q1739">
        <f>SUMIFS('Energy balance options'!$F$7:$F$3000,'Energy balance options'!$B$7:$B$3000,HeatGen!Q$2,'Energy balance options'!$A$7:$A$3000,HeatGen!$A1739)</f>
        <v>0</v>
      </c>
      <c r="R1739">
        <f>SUMIFS('Energy balance options'!$F$7:$F$3000,'Energy balance options'!$B$7:$B$3000,HeatGen!R$2,'Energy balance options'!$A$7:$A$3000,HeatGen!$A1739)</f>
        <v>0</v>
      </c>
      <c r="S1739">
        <f>SUMIFS('Energy balance options'!$G$7:$G$3000,'Energy balance options'!$B$7:$B$3000,HeatGen!S$2,'Energy balance options'!$A$7:$A$3000,HeatGen!$A1739)</f>
        <v>0</v>
      </c>
      <c r="T1739">
        <f>SUMIFS('Energy balance options'!$G$7:$G$3000,'Energy balance options'!$B$7:$B$3000,HeatGen!T$2,'Energy balance options'!$A$7:$A$3000,HeatGen!$A1739)</f>
        <v>0</v>
      </c>
      <c r="U1739">
        <f>SUMIFS('Energy balance options'!$G$7:$G$3000,'Energy balance options'!$B$7:$B$3000,HeatGen!U$2,'Energy balance options'!$A$7:$A$3000,HeatGen!$A1739)</f>
        <v>0</v>
      </c>
      <c r="V1739">
        <f>SUMIFS('Energy balance options'!$G$7:$G$3000,'Energy balance options'!$B$7:$B$3000,HeatGen!V$2,'Energy balance options'!$A$7:$A$3000,HeatGen!$A1739)</f>
        <v>0</v>
      </c>
      <c r="W1739">
        <f>SUMIFS('Energy balance options'!$G$7:$G$3000,'Energy balance options'!$B$7:$B$3000,HeatGen!W$2,'Energy balance options'!$A$7:$A$3000,HeatGen!$A1739)</f>
        <v>0</v>
      </c>
      <c r="X1739">
        <f>SUMIFS('Energy balance options'!$G$7:$G$3000,'Energy balance options'!$B$7:$B$3000,HeatGen!X$2,'Energy balance options'!$A$7:$A$3000,HeatGen!$A1739)</f>
        <v>0</v>
      </c>
      <c r="AG1739">
        <f t="shared" si="331"/>
        <v>0</v>
      </c>
      <c r="AH1739">
        <f t="shared" si="332"/>
        <v>0</v>
      </c>
      <c r="AI1739">
        <f t="shared" si="333"/>
        <v>0</v>
      </c>
      <c r="AJ1739">
        <f t="shared" si="334"/>
        <v>0</v>
      </c>
      <c r="AK1739">
        <f t="shared" si="335"/>
        <v>0</v>
      </c>
      <c r="AL1739">
        <f t="shared" si="336"/>
        <v>0</v>
      </c>
      <c r="AM1739">
        <f t="shared" si="337"/>
        <v>0</v>
      </c>
      <c r="AN1739">
        <f t="shared" si="338"/>
        <v>0</v>
      </c>
      <c r="AO1739">
        <f t="shared" si="339"/>
        <v>0</v>
      </c>
    </row>
    <row r="1740" spans="1:41" x14ac:dyDescent="0.2">
      <c r="A1740" s="9">
        <f>'Cost per option'!A1748</f>
        <v>0</v>
      </c>
      <c r="B1740" t="str">
        <f>_xlfn.IFNA(VLOOKUP(A1740,'Energy balance options'!A$7:C$3000,3,FALSE),"")</f>
        <v/>
      </c>
      <c r="C1740">
        <f>SUMIFS('Energy balance options'!$F$7:$F$3000,'Energy balance options'!$B$7:$B$3000,HeatGen!C$2,'Energy balance options'!$A$7:$A$3000,HeatGen!$A1740)</f>
        <v>0</v>
      </c>
      <c r="D1740">
        <f>SUMIFS('Energy balance options'!$F$7:$F$3000,'Energy balance options'!$B$7:$B$3000,HeatGen!D$2,'Energy balance options'!$A$7:$A$3000,HeatGen!$A1740)</f>
        <v>0</v>
      </c>
      <c r="E1740">
        <f>SUMIFS('Energy balance options'!$F$7:$F$3000,'Energy balance options'!$B$7:$B$3000,HeatGen!E$2,'Energy balance options'!$A$7:$A$3000,HeatGen!$A1740)</f>
        <v>0</v>
      </c>
      <c r="F1740">
        <f>SUMIFS('Energy balance options'!$F$7:$F$3000,'Energy balance options'!$B$7:$B$3000,HeatGen!F$2,'Energy balance options'!$A$7:$A$3000,HeatGen!$A1740)</f>
        <v>0</v>
      </c>
      <c r="G1740">
        <f>SUMIFS('Energy balance options'!$F$7:$F$3000,'Energy balance options'!$B$7:$B$3000,HeatGen!G$2,'Energy balance options'!$A$7:$A$3000,HeatGen!$A1740)</f>
        <v>0</v>
      </c>
      <c r="H1740">
        <f>SUMIFS('Energy balance options'!$F$7:$F$3000,'Energy balance options'!$B$7:$B$3000,HeatGen!H$2,'Energy balance options'!$A$7:$A$3000,HeatGen!$A1740)</f>
        <v>0</v>
      </c>
      <c r="I1740">
        <f>SUMIFS('Energy balance options'!$F$7:$F$3000,'Energy balance options'!$B$7:$B$3000,HeatGen!I$2,'Energy balance options'!$A$7:$A$3000,HeatGen!$A1740)</f>
        <v>0</v>
      </c>
      <c r="J1740">
        <f>SUMIFS('Energy balance options'!$F$7:$F$3000,'Energy balance options'!$B$7:$B$3000,HeatGen!J$2,'Energy balance options'!$A$7:$A$3000,HeatGen!$A1740)</f>
        <v>0</v>
      </c>
      <c r="K1740">
        <f>SUMIFS('Energy balance options'!$F$7:$F$3000,'Energy balance options'!$B$7:$B$3000,HeatGen!K$2,'Energy balance options'!$A$7:$A$3000,HeatGen!$A1740)</f>
        <v>0</v>
      </c>
      <c r="L1740">
        <f>SUMIFS('Energy balance options'!$F$7:$F$3000,'Energy balance options'!$B$7:$B$3000,HeatGen!L$2,'Energy balance options'!$A$7:$A$3000,HeatGen!$A1740)</f>
        <v>0</v>
      </c>
      <c r="M1740">
        <f>SUMIFS('Energy balance options'!$F$7:$F$3000,'Energy balance options'!$B$7:$B$3000,HeatGen!M$2,'Energy balance options'!$A$7:$A$3000,HeatGen!$A1740)</f>
        <v>0</v>
      </c>
      <c r="N1740">
        <f>SUMIFS('Energy balance options'!$F$7:$F$3000,'Energy balance options'!$B$7:$B$3000,HeatGen!N$2,'Energy balance options'!$A$7:$A$3000,HeatGen!$A1740)</f>
        <v>0</v>
      </c>
      <c r="P1740">
        <f>SUMIFS('Energy balance options'!$F$7:$F$3000,'Energy balance options'!$B$7:$B$3000,HeatGen!P$2,'Energy balance options'!$A$7:$A$3000,HeatGen!$A1740)</f>
        <v>0</v>
      </c>
      <c r="Q1740">
        <f>SUMIFS('Energy balance options'!$F$7:$F$3000,'Energy balance options'!$B$7:$B$3000,HeatGen!Q$2,'Energy balance options'!$A$7:$A$3000,HeatGen!$A1740)</f>
        <v>0</v>
      </c>
      <c r="R1740">
        <f>SUMIFS('Energy balance options'!$F$7:$F$3000,'Energy balance options'!$B$7:$B$3000,HeatGen!R$2,'Energy balance options'!$A$7:$A$3000,HeatGen!$A1740)</f>
        <v>0</v>
      </c>
      <c r="S1740">
        <f>SUMIFS('Energy balance options'!$G$7:$G$3000,'Energy balance options'!$B$7:$B$3000,HeatGen!S$2,'Energy balance options'!$A$7:$A$3000,HeatGen!$A1740)</f>
        <v>0</v>
      </c>
      <c r="T1740">
        <f>SUMIFS('Energy balance options'!$G$7:$G$3000,'Energy balance options'!$B$7:$B$3000,HeatGen!T$2,'Energy balance options'!$A$7:$A$3000,HeatGen!$A1740)</f>
        <v>0</v>
      </c>
      <c r="U1740">
        <f>SUMIFS('Energy balance options'!$G$7:$G$3000,'Energy balance options'!$B$7:$B$3000,HeatGen!U$2,'Energy balance options'!$A$7:$A$3000,HeatGen!$A1740)</f>
        <v>0</v>
      </c>
      <c r="V1740">
        <f>SUMIFS('Energy balance options'!$G$7:$G$3000,'Energy balance options'!$B$7:$B$3000,HeatGen!V$2,'Energy balance options'!$A$7:$A$3000,HeatGen!$A1740)</f>
        <v>0</v>
      </c>
      <c r="W1740">
        <f>SUMIFS('Energy balance options'!$G$7:$G$3000,'Energy balance options'!$B$7:$B$3000,HeatGen!W$2,'Energy balance options'!$A$7:$A$3000,HeatGen!$A1740)</f>
        <v>0</v>
      </c>
      <c r="X1740">
        <f>SUMIFS('Energy balance options'!$G$7:$G$3000,'Energy balance options'!$B$7:$B$3000,HeatGen!X$2,'Energy balance options'!$A$7:$A$3000,HeatGen!$A1740)</f>
        <v>0</v>
      </c>
      <c r="AG1740">
        <f t="shared" si="331"/>
        <v>0</v>
      </c>
      <c r="AH1740">
        <f t="shared" si="332"/>
        <v>0</v>
      </c>
      <c r="AI1740">
        <f t="shared" si="333"/>
        <v>0</v>
      </c>
      <c r="AJ1740">
        <f t="shared" si="334"/>
        <v>0</v>
      </c>
      <c r="AK1740">
        <f t="shared" si="335"/>
        <v>0</v>
      </c>
      <c r="AL1740">
        <f t="shared" si="336"/>
        <v>0</v>
      </c>
      <c r="AM1740">
        <f t="shared" si="337"/>
        <v>0</v>
      </c>
      <c r="AN1740">
        <f t="shared" si="338"/>
        <v>0</v>
      </c>
      <c r="AO1740">
        <f t="shared" si="339"/>
        <v>0</v>
      </c>
    </row>
    <row r="1741" spans="1:41" x14ac:dyDescent="0.2">
      <c r="A1741" s="9">
        <f>'Cost per option'!A1749</f>
        <v>0</v>
      </c>
      <c r="B1741" t="str">
        <f>_xlfn.IFNA(VLOOKUP(A1741,'Energy balance options'!A$7:C$3000,3,FALSE),"")</f>
        <v/>
      </c>
      <c r="C1741">
        <f>SUMIFS('Energy balance options'!$F$7:$F$3000,'Energy balance options'!$B$7:$B$3000,HeatGen!C$2,'Energy balance options'!$A$7:$A$3000,HeatGen!$A1741)</f>
        <v>0</v>
      </c>
      <c r="D1741">
        <f>SUMIFS('Energy balance options'!$F$7:$F$3000,'Energy balance options'!$B$7:$B$3000,HeatGen!D$2,'Energy balance options'!$A$7:$A$3000,HeatGen!$A1741)</f>
        <v>0</v>
      </c>
      <c r="E1741">
        <f>SUMIFS('Energy balance options'!$F$7:$F$3000,'Energy balance options'!$B$7:$B$3000,HeatGen!E$2,'Energy balance options'!$A$7:$A$3000,HeatGen!$A1741)</f>
        <v>0</v>
      </c>
      <c r="F1741">
        <f>SUMIFS('Energy balance options'!$F$7:$F$3000,'Energy balance options'!$B$7:$B$3000,HeatGen!F$2,'Energy balance options'!$A$7:$A$3000,HeatGen!$A1741)</f>
        <v>0</v>
      </c>
      <c r="G1741">
        <f>SUMIFS('Energy balance options'!$F$7:$F$3000,'Energy balance options'!$B$7:$B$3000,HeatGen!G$2,'Energy balance options'!$A$7:$A$3000,HeatGen!$A1741)</f>
        <v>0</v>
      </c>
      <c r="H1741">
        <f>SUMIFS('Energy balance options'!$F$7:$F$3000,'Energy balance options'!$B$7:$B$3000,HeatGen!H$2,'Energy balance options'!$A$7:$A$3000,HeatGen!$A1741)</f>
        <v>0</v>
      </c>
      <c r="I1741">
        <f>SUMIFS('Energy balance options'!$F$7:$F$3000,'Energy balance options'!$B$7:$B$3000,HeatGen!I$2,'Energy balance options'!$A$7:$A$3000,HeatGen!$A1741)</f>
        <v>0</v>
      </c>
      <c r="J1741">
        <f>SUMIFS('Energy balance options'!$F$7:$F$3000,'Energy balance options'!$B$7:$B$3000,HeatGen!J$2,'Energy balance options'!$A$7:$A$3000,HeatGen!$A1741)</f>
        <v>0</v>
      </c>
      <c r="K1741">
        <f>SUMIFS('Energy balance options'!$F$7:$F$3000,'Energy balance options'!$B$7:$B$3000,HeatGen!K$2,'Energy balance options'!$A$7:$A$3000,HeatGen!$A1741)</f>
        <v>0</v>
      </c>
      <c r="L1741">
        <f>SUMIFS('Energy balance options'!$F$7:$F$3000,'Energy balance options'!$B$7:$B$3000,HeatGen!L$2,'Energy balance options'!$A$7:$A$3000,HeatGen!$A1741)</f>
        <v>0</v>
      </c>
      <c r="M1741">
        <f>SUMIFS('Energy balance options'!$F$7:$F$3000,'Energy balance options'!$B$7:$B$3000,HeatGen!M$2,'Energy balance options'!$A$7:$A$3000,HeatGen!$A1741)</f>
        <v>0</v>
      </c>
      <c r="N1741">
        <f>SUMIFS('Energy balance options'!$F$7:$F$3000,'Energy balance options'!$B$7:$B$3000,HeatGen!N$2,'Energy balance options'!$A$7:$A$3000,HeatGen!$A1741)</f>
        <v>0</v>
      </c>
      <c r="P1741">
        <f>SUMIFS('Energy balance options'!$F$7:$F$3000,'Energy balance options'!$B$7:$B$3000,HeatGen!P$2,'Energy balance options'!$A$7:$A$3000,HeatGen!$A1741)</f>
        <v>0</v>
      </c>
      <c r="Q1741">
        <f>SUMIFS('Energy balance options'!$F$7:$F$3000,'Energy balance options'!$B$7:$B$3000,HeatGen!Q$2,'Energy balance options'!$A$7:$A$3000,HeatGen!$A1741)</f>
        <v>0</v>
      </c>
      <c r="R1741">
        <f>SUMIFS('Energy balance options'!$F$7:$F$3000,'Energy balance options'!$B$7:$B$3000,HeatGen!R$2,'Energy balance options'!$A$7:$A$3000,HeatGen!$A1741)</f>
        <v>0</v>
      </c>
      <c r="S1741">
        <f>SUMIFS('Energy balance options'!$G$7:$G$3000,'Energy balance options'!$B$7:$B$3000,HeatGen!S$2,'Energy balance options'!$A$7:$A$3000,HeatGen!$A1741)</f>
        <v>0</v>
      </c>
      <c r="T1741">
        <f>SUMIFS('Energy balance options'!$G$7:$G$3000,'Energy balance options'!$B$7:$B$3000,HeatGen!T$2,'Energy balance options'!$A$7:$A$3000,HeatGen!$A1741)</f>
        <v>0</v>
      </c>
      <c r="U1741">
        <f>SUMIFS('Energy balance options'!$G$7:$G$3000,'Energy balance options'!$B$7:$B$3000,HeatGen!U$2,'Energy balance options'!$A$7:$A$3000,HeatGen!$A1741)</f>
        <v>0</v>
      </c>
      <c r="V1741">
        <f>SUMIFS('Energy balance options'!$G$7:$G$3000,'Energy balance options'!$B$7:$B$3000,HeatGen!V$2,'Energy balance options'!$A$7:$A$3000,HeatGen!$A1741)</f>
        <v>0</v>
      </c>
      <c r="W1741">
        <f>SUMIFS('Energy balance options'!$G$7:$G$3000,'Energy balance options'!$B$7:$B$3000,HeatGen!W$2,'Energy balance options'!$A$7:$A$3000,HeatGen!$A1741)</f>
        <v>0</v>
      </c>
      <c r="X1741">
        <f>SUMIFS('Energy balance options'!$G$7:$G$3000,'Energy balance options'!$B$7:$B$3000,HeatGen!X$2,'Energy balance options'!$A$7:$A$3000,HeatGen!$A1741)</f>
        <v>0</v>
      </c>
      <c r="AG1741">
        <f t="shared" si="331"/>
        <v>0</v>
      </c>
      <c r="AH1741">
        <f t="shared" si="332"/>
        <v>0</v>
      </c>
      <c r="AI1741">
        <f t="shared" si="333"/>
        <v>0</v>
      </c>
      <c r="AJ1741">
        <f t="shared" si="334"/>
        <v>0</v>
      </c>
      <c r="AK1741">
        <f t="shared" si="335"/>
        <v>0</v>
      </c>
      <c r="AL1741">
        <f t="shared" si="336"/>
        <v>0</v>
      </c>
      <c r="AM1741">
        <f t="shared" si="337"/>
        <v>0</v>
      </c>
      <c r="AN1741">
        <f t="shared" si="338"/>
        <v>0</v>
      </c>
      <c r="AO1741">
        <f t="shared" si="339"/>
        <v>0</v>
      </c>
    </row>
    <row r="1742" spans="1:41" x14ac:dyDescent="0.2">
      <c r="A1742" s="9">
        <f>'Cost per option'!A1750</f>
        <v>0</v>
      </c>
      <c r="B1742" t="str">
        <f>_xlfn.IFNA(VLOOKUP(A1742,'Energy balance options'!A$7:C$3000,3,FALSE),"")</f>
        <v/>
      </c>
      <c r="C1742">
        <f>SUMIFS('Energy balance options'!$F$7:$F$3000,'Energy balance options'!$B$7:$B$3000,HeatGen!C$2,'Energy balance options'!$A$7:$A$3000,HeatGen!$A1742)</f>
        <v>0</v>
      </c>
      <c r="D1742">
        <f>SUMIFS('Energy balance options'!$F$7:$F$3000,'Energy balance options'!$B$7:$B$3000,HeatGen!D$2,'Energy balance options'!$A$7:$A$3000,HeatGen!$A1742)</f>
        <v>0</v>
      </c>
      <c r="E1742">
        <f>SUMIFS('Energy balance options'!$F$7:$F$3000,'Energy balance options'!$B$7:$B$3000,HeatGen!E$2,'Energy balance options'!$A$7:$A$3000,HeatGen!$A1742)</f>
        <v>0</v>
      </c>
      <c r="F1742">
        <f>SUMIFS('Energy balance options'!$F$7:$F$3000,'Energy balance options'!$B$7:$B$3000,HeatGen!F$2,'Energy balance options'!$A$7:$A$3000,HeatGen!$A1742)</f>
        <v>0</v>
      </c>
      <c r="G1742">
        <f>SUMIFS('Energy balance options'!$F$7:$F$3000,'Energy balance options'!$B$7:$B$3000,HeatGen!G$2,'Energy balance options'!$A$7:$A$3000,HeatGen!$A1742)</f>
        <v>0</v>
      </c>
      <c r="H1742">
        <f>SUMIFS('Energy balance options'!$F$7:$F$3000,'Energy balance options'!$B$7:$B$3000,HeatGen!H$2,'Energy balance options'!$A$7:$A$3000,HeatGen!$A1742)</f>
        <v>0</v>
      </c>
      <c r="I1742">
        <f>SUMIFS('Energy balance options'!$F$7:$F$3000,'Energy balance options'!$B$7:$B$3000,HeatGen!I$2,'Energy balance options'!$A$7:$A$3000,HeatGen!$A1742)</f>
        <v>0</v>
      </c>
      <c r="J1742">
        <f>SUMIFS('Energy balance options'!$F$7:$F$3000,'Energy balance options'!$B$7:$B$3000,HeatGen!J$2,'Energy balance options'!$A$7:$A$3000,HeatGen!$A1742)</f>
        <v>0</v>
      </c>
      <c r="K1742">
        <f>SUMIFS('Energy balance options'!$F$7:$F$3000,'Energy balance options'!$B$7:$B$3000,HeatGen!K$2,'Energy balance options'!$A$7:$A$3000,HeatGen!$A1742)</f>
        <v>0</v>
      </c>
      <c r="L1742">
        <f>SUMIFS('Energy balance options'!$F$7:$F$3000,'Energy balance options'!$B$7:$B$3000,HeatGen!L$2,'Energy balance options'!$A$7:$A$3000,HeatGen!$A1742)</f>
        <v>0</v>
      </c>
      <c r="M1742">
        <f>SUMIFS('Energy balance options'!$F$7:$F$3000,'Energy balance options'!$B$7:$B$3000,HeatGen!M$2,'Energy balance options'!$A$7:$A$3000,HeatGen!$A1742)</f>
        <v>0</v>
      </c>
      <c r="N1742">
        <f>SUMIFS('Energy balance options'!$F$7:$F$3000,'Energy balance options'!$B$7:$B$3000,HeatGen!N$2,'Energy balance options'!$A$7:$A$3000,HeatGen!$A1742)</f>
        <v>0</v>
      </c>
      <c r="P1742">
        <f>SUMIFS('Energy balance options'!$F$7:$F$3000,'Energy balance options'!$B$7:$B$3000,HeatGen!P$2,'Energy balance options'!$A$7:$A$3000,HeatGen!$A1742)</f>
        <v>0</v>
      </c>
      <c r="Q1742">
        <f>SUMIFS('Energy balance options'!$F$7:$F$3000,'Energy balance options'!$B$7:$B$3000,HeatGen!Q$2,'Energy balance options'!$A$7:$A$3000,HeatGen!$A1742)</f>
        <v>0</v>
      </c>
      <c r="R1742">
        <f>SUMIFS('Energy balance options'!$F$7:$F$3000,'Energy balance options'!$B$7:$B$3000,HeatGen!R$2,'Energy balance options'!$A$7:$A$3000,HeatGen!$A1742)</f>
        <v>0</v>
      </c>
      <c r="S1742">
        <f>SUMIFS('Energy balance options'!$G$7:$G$3000,'Energy balance options'!$B$7:$B$3000,HeatGen!S$2,'Energy balance options'!$A$7:$A$3000,HeatGen!$A1742)</f>
        <v>0</v>
      </c>
      <c r="T1742">
        <f>SUMIFS('Energy balance options'!$G$7:$G$3000,'Energy balance options'!$B$7:$B$3000,HeatGen!T$2,'Energy balance options'!$A$7:$A$3000,HeatGen!$A1742)</f>
        <v>0</v>
      </c>
      <c r="U1742">
        <f>SUMIFS('Energy balance options'!$G$7:$G$3000,'Energy balance options'!$B$7:$B$3000,HeatGen!U$2,'Energy balance options'!$A$7:$A$3000,HeatGen!$A1742)</f>
        <v>0</v>
      </c>
      <c r="V1742">
        <f>SUMIFS('Energy balance options'!$G$7:$G$3000,'Energy balance options'!$B$7:$B$3000,HeatGen!V$2,'Energy balance options'!$A$7:$A$3000,HeatGen!$A1742)</f>
        <v>0</v>
      </c>
      <c r="W1742">
        <f>SUMIFS('Energy balance options'!$G$7:$G$3000,'Energy balance options'!$B$7:$B$3000,HeatGen!W$2,'Energy balance options'!$A$7:$A$3000,HeatGen!$A1742)</f>
        <v>0</v>
      </c>
      <c r="X1742">
        <f>SUMIFS('Energy balance options'!$G$7:$G$3000,'Energy balance options'!$B$7:$B$3000,HeatGen!X$2,'Energy balance options'!$A$7:$A$3000,HeatGen!$A1742)</f>
        <v>0</v>
      </c>
      <c r="AG1742">
        <f t="shared" si="331"/>
        <v>0</v>
      </c>
      <c r="AH1742">
        <f t="shared" si="332"/>
        <v>0</v>
      </c>
      <c r="AI1742">
        <f t="shared" si="333"/>
        <v>0</v>
      </c>
      <c r="AJ1742">
        <f t="shared" si="334"/>
        <v>0</v>
      </c>
      <c r="AK1742">
        <f t="shared" si="335"/>
        <v>0</v>
      </c>
      <c r="AL1742">
        <f t="shared" si="336"/>
        <v>0</v>
      </c>
      <c r="AM1742">
        <f t="shared" si="337"/>
        <v>0</v>
      </c>
      <c r="AN1742">
        <f t="shared" si="338"/>
        <v>0</v>
      </c>
      <c r="AO1742">
        <f t="shared" si="339"/>
        <v>0</v>
      </c>
    </row>
    <row r="1743" spans="1:41" x14ac:dyDescent="0.2">
      <c r="A1743" s="9">
        <f>'Cost per option'!A1751</f>
        <v>0</v>
      </c>
      <c r="B1743" t="str">
        <f>_xlfn.IFNA(VLOOKUP(A1743,'Energy balance options'!A$7:C$3000,3,FALSE),"")</f>
        <v/>
      </c>
      <c r="C1743">
        <f>SUMIFS('Energy balance options'!$F$7:$F$3000,'Energy balance options'!$B$7:$B$3000,HeatGen!C$2,'Energy balance options'!$A$7:$A$3000,HeatGen!$A1743)</f>
        <v>0</v>
      </c>
      <c r="D1743">
        <f>SUMIFS('Energy balance options'!$F$7:$F$3000,'Energy balance options'!$B$7:$B$3000,HeatGen!D$2,'Energy balance options'!$A$7:$A$3000,HeatGen!$A1743)</f>
        <v>0</v>
      </c>
      <c r="E1743">
        <f>SUMIFS('Energy balance options'!$F$7:$F$3000,'Energy balance options'!$B$7:$B$3000,HeatGen!E$2,'Energy balance options'!$A$7:$A$3000,HeatGen!$A1743)</f>
        <v>0</v>
      </c>
      <c r="F1743">
        <f>SUMIFS('Energy balance options'!$F$7:$F$3000,'Energy balance options'!$B$7:$B$3000,HeatGen!F$2,'Energy balance options'!$A$7:$A$3000,HeatGen!$A1743)</f>
        <v>0</v>
      </c>
      <c r="G1743">
        <f>SUMIFS('Energy balance options'!$F$7:$F$3000,'Energy balance options'!$B$7:$B$3000,HeatGen!G$2,'Energy balance options'!$A$7:$A$3000,HeatGen!$A1743)</f>
        <v>0</v>
      </c>
      <c r="H1743">
        <f>SUMIFS('Energy balance options'!$F$7:$F$3000,'Energy balance options'!$B$7:$B$3000,HeatGen!H$2,'Energy balance options'!$A$7:$A$3000,HeatGen!$A1743)</f>
        <v>0</v>
      </c>
      <c r="I1743">
        <f>SUMIFS('Energy balance options'!$F$7:$F$3000,'Energy balance options'!$B$7:$B$3000,HeatGen!I$2,'Energy balance options'!$A$7:$A$3000,HeatGen!$A1743)</f>
        <v>0</v>
      </c>
      <c r="J1743">
        <f>SUMIFS('Energy balance options'!$F$7:$F$3000,'Energy balance options'!$B$7:$B$3000,HeatGen!J$2,'Energy balance options'!$A$7:$A$3000,HeatGen!$A1743)</f>
        <v>0</v>
      </c>
      <c r="K1743">
        <f>SUMIFS('Energy balance options'!$F$7:$F$3000,'Energy balance options'!$B$7:$B$3000,HeatGen!K$2,'Energy balance options'!$A$7:$A$3000,HeatGen!$A1743)</f>
        <v>0</v>
      </c>
      <c r="L1743">
        <f>SUMIFS('Energy balance options'!$F$7:$F$3000,'Energy balance options'!$B$7:$B$3000,HeatGen!L$2,'Energy balance options'!$A$7:$A$3000,HeatGen!$A1743)</f>
        <v>0</v>
      </c>
      <c r="M1743">
        <f>SUMIFS('Energy balance options'!$F$7:$F$3000,'Energy balance options'!$B$7:$B$3000,HeatGen!M$2,'Energy balance options'!$A$7:$A$3000,HeatGen!$A1743)</f>
        <v>0</v>
      </c>
      <c r="N1743">
        <f>SUMIFS('Energy balance options'!$F$7:$F$3000,'Energy balance options'!$B$7:$B$3000,HeatGen!N$2,'Energy balance options'!$A$7:$A$3000,HeatGen!$A1743)</f>
        <v>0</v>
      </c>
      <c r="P1743">
        <f>SUMIFS('Energy balance options'!$F$7:$F$3000,'Energy balance options'!$B$7:$B$3000,HeatGen!P$2,'Energy balance options'!$A$7:$A$3000,HeatGen!$A1743)</f>
        <v>0</v>
      </c>
      <c r="Q1743">
        <f>SUMIFS('Energy balance options'!$F$7:$F$3000,'Energy balance options'!$B$7:$B$3000,HeatGen!Q$2,'Energy balance options'!$A$7:$A$3000,HeatGen!$A1743)</f>
        <v>0</v>
      </c>
      <c r="R1743">
        <f>SUMIFS('Energy balance options'!$F$7:$F$3000,'Energy balance options'!$B$7:$B$3000,HeatGen!R$2,'Energy balance options'!$A$7:$A$3000,HeatGen!$A1743)</f>
        <v>0</v>
      </c>
      <c r="S1743">
        <f>SUMIFS('Energy balance options'!$G$7:$G$3000,'Energy balance options'!$B$7:$B$3000,HeatGen!S$2,'Energy balance options'!$A$7:$A$3000,HeatGen!$A1743)</f>
        <v>0</v>
      </c>
      <c r="T1743">
        <f>SUMIFS('Energy balance options'!$G$7:$G$3000,'Energy balance options'!$B$7:$B$3000,HeatGen!T$2,'Energy balance options'!$A$7:$A$3000,HeatGen!$A1743)</f>
        <v>0</v>
      </c>
      <c r="U1743">
        <f>SUMIFS('Energy balance options'!$G$7:$G$3000,'Energy balance options'!$B$7:$B$3000,HeatGen!U$2,'Energy balance options'!$A$7:$A$3000,HeatGen!$A1743)</f>
        <v>0</v>
      </c>
      <c r="V1743">
        <f>SUMIFS('Energy balance options'!$G$7:$G$3000,'Energy balance options'!$B$7:$B$3000,HeatGen!V$2,'Energy balance options'!$A$7:$A$3000,HeatGen!$A1743)</f>
        <v>0</v>
      </c>
      <c r="W1743">
        <f>SUMIFS('Energy balance options'!$G$7:$G$3000,'Energy balance options'!$B$7:$B$3000,HeatGen!W$2,'Energy balance options'!$A$7:$A$3000,HeatGen!$A1743)</f>
        <v>0</v>
      </c>
      <c r="X1743">
        <f>SUMIFS('Energy balance options'!$G$7:$G$3000,'Energy balance options'!$B$7:$B$3000,HeatGen!X$2,'Energy balance options'!$A$7:$A$3000,HeatGen!$A1743)</f>
        <v>0</v>
      </c>
      <c r="AG1743">
        <f t="shared" si="331"/>
        <v>0</v>
      </c>
      <c r="AH1743">
        <f t="shared" si="332"/>
        <v>0</v>
      </c>
      <c r="AI1743">
        <f t="shared" si="333"/>
        <v>0</v>
      </c>
      <c r="AJ1743">
        <f t="shared" si="334"/>
        <v>0</v>
      </c>
      <c r="AK1743">
        <f t="shared" si="335"/>
        <v>0</v>
      </c>
      <c r="AL1743">
        <f t="shared" si="336"/>
        <v>0</v>
      </c>
      <c r="AM1743">
        <f t="shared" si="337"/>
        <v>0</v>
      </c>
      <c r="AN1743">
        <f t="shared" si="338"/>
        <v>0</v>
      </c>
      <c r="AO1743">
        <f t="shared" si="339"/>
        <v>0</v>
      </c>
    </row>
    <row r="1744" spans="1:41" x14ac:dyDescent="0.2">
      <c r="A1744" s="9">
        <f>'Cost per option'!A1752</f>
        <v>0</v>
      </c>
      <c r="B1744" t="str">
        <f>_xlfn.IFNA(VLOOKUP(A1744,'Energy balance options'!A$7:C$3000,3,FALSE),"")</f>
        <v/>
      </c>
      <c r="C1744">
        <f>SUMIFS('Energy balance options'!$F$7:$F$3000,'Energy balance options'!$B$7:$B$3000,HeatGen!C$2,'Energy balance options'!$A$7:$A$3000,HeatGen!$A1744)</f>
        <v>0</v>
      </c>
      <c r="D1744">
        <f>SUMIFS('Energy balance options'!$F$7:$F$3000,'Energy balance options'!$B$7:$B$3000,HeatGen!D$2,'Energy balance options'!$A$7:$A$3000,HeatGen!$A1744)</f>
        <v>0</v>
      </c>
      <c r="E1744">
        <f>SUMIFS('Energy balance options'!$F$7:$F$3000,'Energy balance options'!$B$7:$B$3000,HeatGen!E$2,'Energy balance options'!$A$7:$A$3000,HeatGen!$A1744)</f>
        <v>0</v>
      </c>
      <c r="F1744">
        <f>SUMIFS('Energy balance options'!$F$7:$F$3000,'Energy balance options'!$B$7:$B$3000,HeatGen!F$2,'Energy balance options'!$A$7:$A$3000,HeatGen!$A1744)</f>
        <v>0</v>
      </c>
      <c r="G1744">
        <f>SUMIFS('Energy balance options'!$F$7:$F$3000,'Energy balance options'!$B$7:$B$3000,HeatGen!G$2,'Energy balance options'!$A$7:$A$3000,HeatGen!$A1744)</f>
        <v>0</v>
      </c>
      <c r="H1744">
        <f>SUMIFS('Energy balance options'!$F$7:$F$3000,'Energy balance options'!$B$7:$B$3000,HeatGen!H$2,'Energy balance options'!$A$7:$A$3000,HeatGen!$A1744)</f>
        <v>0</v>
      </c>
      <c r="I1744">
        <f>SUMIFS('Energy balance options'!$F$7:$F$3000,'Energy balance options'!$B$7:$B$3000,HeatGen!I$2,'Energy balance options'!$A$7:$A$3000,HeatGen!$A1744)</f>
        <v>0</v>
      </c>
      <c r="J1744">
        <f>SUMIFS('Energy balance options'!$F$7:$F$3000,'Energy balance options'!$B$7:$B$3000,HeatGen!J$2,'Energy balance options'!$A$7:$A$3000,HeatGen!$A1744)</f>
        <v>0</v>
      </c>
      <c r="K1744">
        <f>SUMIFS('Energy balance options'!$F$7:$F$3000,'Energy balance options'!$B$7:$B$3000,HeatGen!K$2,'Energy balance options'!$A$7:$A$3000,HeatGen!$A1744)</f>
        <v>0</v>
      </c>
      <c r="L1744">
        <f>SUMIFS('Energy balance options'!$F$7:$F$3000,'Energy balance options'!$B$7:$B$3000,HeatGen!L$2,'Energy balance options'!$A$7:$A$3000,HeatGen!$A1744)</f>
        <v>0</v>
      </c>
      <c r="M1744">
        <f>SUMIFS('Energy balance options'!$F$7:$F$3000,'Energy balance options'!$B$7:$B$3000,HeatGen!M$2,'Energy balance options'!$A$7:$A$3000,HeatGen!$A1744)</f>
        <v>0</v>
      </c>
      <c r="N1744">
        <f>SUMIFS('Energy balance options'!$F$7:$F$3000,'Energy balance options'!$B$7:$B$3000,HeatGen!N$2,'Energy balance options'!$A$7:$A$3000,HeatGen!$A1744)</f>
        <v>0</v>
      </c>
      <c r="P1744">
        <f>SUMIFS('Energy balance options'!$F$7:$F$3000,'Energy balance options'!$B$7:$B$3000,HeatGen!P$2,'Energy balance options'!$A$7:$A$3000,HeatGen!$A1744)</f>
        <v>0</v>
      </c>
      <c r="Q1744">
        <f>SUMIFS('Energy balance options'!$F$7:$F$3000,'Energy balance options'!$B$7:$B$3000,HeatGen!Q$2,'Energy balance options'!$A$7:$A$3000,HeatGen!$A1744)</f>
        <v>0</v>
      </c>
      <c r="R1744">
        <f>SUMIFS('Energy balance options'!$F$7:$F$3000,'Energy balance options'!$B$7:$B$3000,HeatGen!R$2,'Energy balance options'!$A$7:$A$3000,HeatGen!$A1744)</f>
        <v>0</v>
      </c>
      <c r="S1744">
        <f>SUMIFS('Energy balance options'!$G$7:$G$3000,'Energy balance options'!$B$7:$B$3000,HeatGen!S$2,'Energy balance options'!$A$7:$A$3000,HeatGen!$A1744)</f>
        <v>0</v>
      </c>
      <c r="T1744">
        <f>SUMIFS('Energy balance options'!$G$7:$G$3000,'Energy balance options'!$B$7:$B$3000,HeatGen!T$2,'Energy balance options'!$A$7:$A$3000,HeatGen!$A1744)</f>
        <v>0</v>
      </c>
      <c r="U1744">
        <f>SUMIFS('Energy balance options'!$G$7:$G$3000,'Energy balance options'!$B$7:$B$3000,HeatGen!U$2,'Energy balance options'!$A$7:$A$3000,HeatGen!$A1744)</f>
        <v>0</v>
      </c>
      <c r="V1744">
        <f>SUMIFS('Energy balance options'!$G$7:$G$3000,'Energy balance options'!$B$7:$B$3000,HeatGen!V$2,'Energy balance options'!$A$7:$A$3000,HeatGen!$A1744)</f>
        <v>0</v>
      </c>
      <c r="W1744">
        <f>SUMIFS('Energy balance options'!$G$7:$G$3000,'Energy balance options'!$B$7:$B$3000,HeatGen!W$2,'Energy balance options'!$A$7:$A$3000,HeatGen!$A1744)</f>
        <v>0</v>
      </c>
      <c r="X1744">
        <f>SUMIFS('Energy balance options'!$G$7:$G$3000,'Energy balance options'!$B$7:$B$3000,HeatGen!X$2,'Energy balance options'!$A$7:$A$3000,HeatGen!$A1744)</f>
        <v>0</v>
      </c>
      <c r="AG1744">
        <f t="shared" si="331"/>
        <v>0</v>
      </c>
      <c r="AH1744">
        <f t="shared" si="332"/>
        <v>0</v>
      </c>
      <c r="AI1744">
        <f t="shared" si="333"/>
        <v>0</v>
      </c>
      <c r="AJ1744">
        <f t="shared" si="334"/>
        <v>0</v>
      </c>
      <c r="AK1744">
        <f t="shared" si="335"/>
        <v>0</v>
      </c>
      <c r="AL1744">
        <f t="shared" si="336"/>
        <v>0</v>
      </c>
      <c r="AM1744">
        <f t="shared" si="337"/>
        <v>0</v>
      </c>
      <c r="AN1744">
        <f t="shared" si="338"/>
        <v>0</v>
      </c>
      <c r="AO1744">
        <f t="shared" si="339"/>
        <v>0</v>
      </c>
    </row>
    <row r="1745" spans="1:41" x14ac:dyDescent="0.2">
      <c r="A1745" s="9">
        <f>'Cost per option'!A1753</f>
        <v>0</v>
      </c>
      <c r="B1745" t="str">
        <f>_xlfn.IFNA(VLOOKUP(A1745,'Energy balance options'!A$7:C$3000,3,FALSE),"")</f>
        <v/>
      </c>
      <c r="C1745">
        <f>SUMIFS('Energy balance options'!$F$7:$F$3000,'Energy balance options'!$B$7:$B$3000,HeatGen!C$2,'Energy balance options'!$A$7:$A$3000,HeatGen!$A1745)</f>
        <v>0</v>
      </c>
      <c r="D1745">
        <f>SUMIFS('Energy balance options'!$F$7:$F$3000,'Energy balance options'!$B$7:$B$3000,HeatGen!D$2,'Energy balance options'!$A$7:$A$3000,HeatGen!$A1745)</f>
        <v>0</v>
      </c>
      <c r="E1745">
        <f>SUMIFS('Energy balance options'!$F$7:$F$3000,'Energy balance options'!$B$7:$B$3000,HeatGen!E$2,'Energy balance options'!$A$7:$A$3000,HeatGen!$A1745)</f>
        <v>0</v>
      </c>
      <c r="F1745">
        <f>SUMIFS('Energy balance options'!$F$7:$F$3000,'Energy balance options'!$B$7:$B$3000,HeatGen!F$2,'Energy balance options'!$A$7:$A$3000,HeatGen!$A1745)</f>
        <v>0</v>
      </c>
      <c r="G1745">
        <f>SUMIFS('Energy balance options'!$F$7:$F$3000,'Energy balance options'!$B$7:$B$3000,HeatGen!G$2,'Energy balance options'!$A$7:$A$3000,HeatGen!$A1745)</f>
        <v>0</v>
      </c>
      <c r="H1745">
        <f>SUMIFS('Energy balance options'!$F$7:$F$3000,'Energy balance options'!$B$7:$B$3000,HeatGen!H$2,'Energy balance options'!$A$7:$A$3000,HeatGen!$A1745)</f>
        <v>0</v>
      </c>
      <c r="I1745">
        <f>SUMIFS('Energy balance options'!$F$7:$F$3000,'Energy balance options'!$B$7:$B$3000,HeatGen!I$2,'Energy balance options'!$A$7:$A$3000,HeatGen!$A1745)</f>
        <v>0</v>
      </c>
      <c r="J1745">
        <f>SUMIFS('Energy balance options'!$F$7:$F$3000,'Energy balance options'!$B$7:$B$3000,HeatGen!J$2,'Energy balance options'!$A$7:$A$3000,HeatGen!$A1745)</f>
        <v>0</v>
      </c>
      <c r="K1745">
        <f>SUMIFS('Energy balance options'!$F$7:$F$3000,'Energy balance options'!$B$7:$B$3000,HeatGen!K$2,'Energy balance options'!$A$7:$A$3000,HeatGen!$A1745)</f>
        <v>0</v>
      </c>
      <c r="L1745">
        <f>SUMIFS('Energy balance options'!$F$7:$F$3000,'Energy balance options'!$B$7:$B$3000,HeatGen!L$2,'Energy balance options'!$A$7:$A$3000,HeatGen!$A1745)</f>
        <v>0</v>
      </c>
      <c r="M1745">
        <f>SUMIFS('Energy balance options'!$F$7:$F$3000,'Energy balance options'!$B$7:$B$3000,HeatGen!M$2,'Energy balance options'!$A$7:$A$3000,HeatGen!$A1745)</f>
        <v>0</v>
      </c>
      <c r="N1745">
        <f>SUMIFS('Energy balance options'!$F$7:$F$3000,'Energy balance options'!$B$7:$B$3000,HeatGen!N$2,'Energy balance options'!$A$7:$A$3000,HeatGen!$A1745)</f>
        <v>0</v>
      </c>
      <c r="P1745">
        <f>SUMIFS('Energy balance options'!$F$7:$F$3000,'Energy balance options'!$B$7:$B$3000,HeatGen!P$2,'Energy balance options'!$A$7:$A$3000,HeatGen!$A1745)</f>
        <v>0</v>
      </c>
      <c r="Q1745">
        <f>SUMIFS('Energy balance options'!$F$7:$F$3000,'Energy balance options'!$B$7:$B$3000,HeatGen!Q$2,'Energy balance options'!$A$7:$A$3000,HeatGen!$A1745)</f>
        <v>0</v>
      </c>
      <c r="R1745">
        <f>SUMIFS('Energy balance options'!$F$7:$F$3000,'Energy balance options'!$B$7:$B$3000,HeatGen!R$2,'Energy balance options'!$A$7:$A$3000,HeatGen!$A1745)</f>
        <v>0</v>
      </c>
      <c r="S1745">
        <f>SUMIFS('Energy balance options'!$G$7:$G$3000,'Energy balance options'!$B$7:$B$3000,HeatGen!S$2,'Energy balance options'!$A$7:$A$3000,HeatGen!$A1745)</f>
        <v>0</v>
      </c>
      <c r="T1745">
        <f>SUMIFS('Energy balance options'!$G$7:$G$3000,'Energy balance options'!$B$7:$B$3000,HeatGen!T$2,'Energy balance options'!$A$7:$A$3000,HeatGen!$A1745)</f>
        <v>0</v>
      </c>
      <c r="U1745">
        <f>SUMIFS('Energy balance options'!$G$7:$G$3000,'Energy balance options'!$B$7:$B$3000,HeatGen!U$2,'Energy balance options'!$A$7:$A$3000,HeatGen!$A1745)</f>
        <v>0</v>
      </c>
      <c r="V1745">
        <f>SUMIFS('Energy balance options'!$G$7:$G$3000,'Energy balance options'!$B$7:$B$3000,HeatGen!V$2,'Energy balance options'!$A$7:$A$3000,HeatGen!$A1745)</f>
        <v>0</v>
      </c>
      <c r="W1745">
        <f>SUMIFS('Energy balance options'!$G$7:$G$3000,'Energy balance options'!$B$7:$B$3000,HeatGen!W$2,'Energy balance options'!$A$7:$A$3000,HeatGen!$A1745)</f>
        <v>0</v>
      </c>
      <c r="X1745">
        <f>SUMIFS('Energy balance options'!$G$7:$G$3000,'Energy balance options'!$B$7:$B$3000,HeatGen!X$2,'Energy balance options'!$A$7:$A$3000,HeatGen!$A1745)</f>
        <v>0</v>
      </c>
      <c r="AG1745">
        <f t="shared" si="331"/>
        <v>0</v>
      </c>
      <c r="AH1745">
        <f t="shared" si="332"/>
        <v>0</v>
      </c>
      <c r="AI1745">
        <f t="shared" si="333"/>
        <v>0</v>
      </c>
      <c r="AJ1745">
        <f t="shared" si="334"/>
        <v>0</v>
      </c>
      <c r="AK1745">
        <f t="shared" si="335"/>
        <v>0</v>
      </c>
      <c r="AL1745">
        <f t="shared" si="336"/>
        <v>0</v>
      </c>
      <c r="AM1745">
        <f t="shared" si="337"/>
        <v>0</v>
      </c>
      <c r="AN1745">
        <f t="shared" si="338"/>
        <v>0</v>
      </c>
      <c r="AO1745">
        <f t="shared" si="339"/>
        <v>0</v>
      </c>
    </row>
    <row r="1746" spans="1:41" x14ac:dyDescent="0.2">
      <c r="A1746" s="9">
        <f>'Cost per option'!A1754</f>
        <v>0</v>
      </c>
      <c r="B1746" t="str">
        <f>_xlfn.IFNA(VLOOKUP(A1746,'Energy balance options'!A$7:C$3000,3,FALSE),"")</f>
        <v/>
      </c>
      <c r="C1746">
        <f>SUMIFS('Energy balance options'!$F$7:$F$3000,'Energy balance options'!$B$7:$B$3000,HeatGen!C$2,'Energy balance options'!$A$7:$A$3000,HeatGen!$A1746)</f>
        <v>0</v>
      </c>
      <c r="D1746">
        <f>SUMIFS('Energy balance options'!$F$7:$F$3000,'Energy balance options'!$B$7:$B$3000,HeatGen!D$2,'Energy balance options'!$A$7:$A$3000,HeatGen!$A1746)</f>
        <v>0</v>
      </c>
      <c r="E1746">
        <f>SUMIFS('Energy balance options'!$F$7:$F$3000,'Energy balance options'!$B$7:$B$3000,HeatGen!E$2,'Energy balance options'!$A$7:$A$3000,HeatGen!$A1746)</f>
        <v>0</v>
      </c>
      <c r="F1746">
        <f>SUMIFS('Energy balance options'!$F$7:$F$3000,'Energy balance options'!$B$7:$B$3000,HeatGen!F$2,'Energy balance options'!$A$7:$A$3000,HeatGen!$A1746)</f>
        <v>0</v>
      </c>
      <c r="G1746">
        <f>SUMIFS('Energy balance options'!$F$7:$F$3000,'Energy balance options'!$B$7:$B$3000,HeatGen!G$2,'Energy balance options'!$A$7:$A$3000,HeatGen!$A1746)</f>
        <v>0</v>
      </c>
      <c r="H1746">
        <f>SUMIFS('Energy balance options'!$F$7:$F$3000,'Energy balance options'!$B$7:$B$3000,HeatGen!H$2,'Energy balance options'!$A$7:$A$3000,HeatGen!$A1746)</f>
        <v>0</v>
      </c>
      <c r="I1746">
        <f>SUMIFS('Energy balance options'!$F$7:$F$3000,'Energy balance options'!$B$7:$B$3000,HeatGen!I$2,'Energy balance options'!$A$7:$A$3000,HeatGen!$A1746)</f>
        <v>0</v>
      </c>
      <c r="J1746">
        <f>SUMIFS('Energy balance options'!$F$7:$F$3000,'Energy balance options'!$B$7:$B$3000,HeatGen!J$2,'Energy balance options'!$A$7:$A$3000,HeatGen!$A1746)</f>
        <v>0</v>
      </c>
      <c r="K1746">
        <f>SUMIFS('Energy balance options'!$F$7:$F$3000,'Energy balance options'!$B$7:$B$3000,HeatGen!K$2,'Energy balance options'!$A$7:$A$3000,HeatGen!$A1746)</f>
        <v>0</v>
      </c>
      <c r="L1746">
        <f>SUMIFS('Energy balance options'!$F$7:$F$3000,'Energy balance options'!$B$7:$B$3000,HeatGen!L$2,'Energy balance options'!$A$7:$A$3000,HeatGen!$A1746)</f>
        <v>0</v>
      </c>
      <c r="M1746">
        <f>SUMIFS('Energy balance options'!$F$7:$F$3000,'Energy balance options'!$B$7:$B$3000,HeatGen!M$2,'Energy balance options'!$A$7:$A$3000,HeatGen!$A1746)</f>
        <v>0</v>
      </c>
      <c r="N1746">
        <f>SUMIFS('Energy balance options'!$F$7:$F$3000,'Energy balance options'!$B$7:$B$3000,HeatGen!N$2,'Energy balance options'!$A$7:$A$3000,HeatGen!$A1746)</f>
        <v>0</v>
      </c>
      <c r="P1746">
        <f>SUMIFS('Energy balance options'!$F$7:$F$3000,'Energy balance options'!$B$7:$B$3000,HeatGen!P$2,'Energy balance options'!$A$7:$A$3000,HeatGen!$A1746)</f>
        <v>0</v>
      </c>
      <c r="Q1746">
        <f>SUMIFS('Energy balance options'!$F$7:$F$3000,'Energy balance options'!$B$7:$B$3000,HeatGen!Q$2,'Energy balance options'!$A$7:$A$3000,HeatGen!$A1746)</f>
        <v>0</v>
      </c>
      <c r="R1746">
        <f>SUMIFS('Energy balance options'!$F$7:$F$3000,'Energy balance options'!$B$7:$B$3000,HeatGen!R$2,'Energy balance options'!$A$7:$A$3000,HeatGen!$A1746)</f>
        <v>0</v>
      </c>
      <c r="S1746">
        <f>SUMIFS('Energy balance options'!$G$7:$G$3000,'Energy balance options'!$B$7:$B$3000,HeatGen!S$2,'Energy balance options'!$A$7:$A$3000,HeatGen!$A1746)</f>
        <v>0</v>
      </c>
      <c r="T1746">
        <f>SUMIFS('Energy balance options'!$G$7:$G$3000,'Energy balance options'!$B$7:$B$3000,HeatGen!T$2,'Energy balance options'!$A$7:$A$3000,HeatGen!$A1746)</f>
        <v>0</v>
      </c>
      <c r="U1746">
        <f>SUMIFS('Energy balance options'!$G$7:$G$3000,'Energy balance options'!$B$7:$B$3000,HeatGen!U$2,'Energy balance options'!$A$7:$A$3000,HeatGen!$A1746)</f>
        <v>0</v>
      </c>
      <c r="V1746">
        <f>SUMIFS('Energy balance options'!$G$7:$G$3000,'Energy balance options'!$B$7:$B$3000,HeatGen!V$2,'Energy balance options'!$A$7:$A$3000,HeatGen!$A1746)</f>
        <v>0</v>
      </c>
      <c r="W1746">
        <f>SUMIFS('Energy balance options'!$G$7:$G$3000,'Energy balance options'!$B$7:$B$3000,HeatGen!W$2,'Energy balance options'!$A$7:$A$3000,HeatGen!$A1746)</f>
        <v>0</v>
      </c>
      <c r="X1746">
        <f>SUMIFS('Energy balance options'!$G$7:$G$3000,'Energy balance options'!$B$7:$B$3000,HeatGen!X$2,'Energy balance options'!$A$7:$A$3000,HeatGen!$A1746)</f>
        <v>0</v>
      </c>
      <c r="AG1746">
        <f t="shared" si="331"/>
        <v>0</v>
      </c>
      <c r="AH1746">
        <f t="shared" si="332"/>
        <v>0</v>
      </c>
      <c r="AI1746">
        <f t="shared" si="333"/>
        <v>0</v>
      </c>
      <c r="AJ1746">
        <f t="shared" si="334"/>
        <v>0</v>
      </c>
      <c r="AK1746">
        <f t="shared" si="335"/>
        <v>0</v>
      </c>
      <c r="AL1746">
        <f t="shared" si="336"/>
        <v>0</v>
      </c>
      <c r="AM1746">
        <f t="shared" si="337"/>
        <v>0</v>
      </c>
      <c r="AN1746">
        <f t="shared" si="338"/>
        <v>0</v>
      </c>
      <c r="AO1746">
        <f t="shared" si="339"/>
        <v>0</v>
      </c>
    </row>
    <row r="1747" spans="1:41" x14ac:dyDescent="0.2">
      <c r="A1747" s="9">
        <f>'Cost per option'!A1755</f>
        <v>0</v>
      </c>
      <c r="B1747" t="str">
        <f>_xlfn.IFNA(VLOOKUP(A1747,'Energy balance options'!A$7:C$3000,3,FALSE),"")</f>
        <v/>
      </c>
      <c r="C1747">
        <f>SUMIFS('Energy balance options'!$F$7:$F$3000,'Energy balance options'!$B$7:$B$3000,HeatGen!C$2,'Energy balance options'!$A$7:$A$3000,HeatGen!$A1747)</f>
        <v>0</v>
      </c>
      <c r="D1747">
        <f>SUMIFS('Energy balance options'!$F$7:$F$3000,'Energy balance options'!$B$7:$B$3000,HeatGen!D$2,'Energy balance options'!$A$7:$A$3000,HeatGen!$A1747)</f>
        <v>0</v>
      </c>
      <c r="E1747">
        <f>SUMIFS('Energy balance options'!$F$7:$F$3000,'Energy balance options'!$B$7:$B$3000,HeatGen!E$2,'Energy balance options'!$A$7:$A$3000,HeatGen!$A1747)</f>
        <v>0</v>
      </c>
      <c r="F1747">
        <f>SUMIFS('Energy balance options'!$F$7:$F$3000,'Energy balance options'!$B$7:$B$3000,HeatGen!F$2,'Energy balance options'!$A$7:$A$3000,HeatGen!$A1747)</f>
        <v>0</v>
      </c>
      <c r="G1747">
        <f>SUMIFS('Energy balance options'!$F$7:$F$3000,'Energy balance options'!$B$7:$B$3000,HeatGen!G$2,'Energy balance options'!$A$7:$A$3000,HeatGen!$A1747)</f>
        <v>0</v>
      </c>
      <c r="H1747">
        <f>SUMIFS('Energy balance options'!$F$7:$F$3000,'Energy balance options'!$B$7:$B$3000,HeatGen!H$2,'Energy balance options'!$A$7:$A$3000,HeatGen!$A1747)</f>
        <v>0</v>
      </c>
      <c r="I1747">
        <f>SUMIFS('Energy balance options'!$F$7:$F$3000,'Energy balance options'!$B$7:$B$3000,HeatGen!I$2,'Energy balance options'!$A$7:$A$3000,HeatGen!$A1747)</f>
        <v>0</v>
      </c>
      <c r="J1747">
        <f>SUMIFS('Energy balance options'!$F$7:$F$3000,'Energy balance options'!$B$7:$B$3000,HeatGen!J$2,'Energy balance options'!$A$7:$A$3000,HeatGen!$A1747)</f>
        <v>0</v>
      </c>
      <c r="K1747">
        <f>SUMIFS('Energy balance options'!$F$7:$F$3000,'Energy balance options'!$B$7:$B$3000,HeatGen!K$2,'Energy balance options'!$A$7:$A$3000,HeatGen!$A1747)</f>
        <v>0</v>
      </c>
      <c r="L1747">
        <f>SUMIFS('Energy balance options'!$F$7:$F$3000,'Energy balance options'!$B$7:$B$3000,HeatGen!L$2,'Energy balance options'!$A$7:$A$3000,HeatGen!$A1747)</f>
        <v>0</v>
      </c>
      <c r="M1747">
        <f>SUMIFS('Energy balance options'!$F$7:$F$3000,'Energy balance options'!$B$7:$B$3000,HeatGen!M$2,'Energy balance options'!$A$7:$A$3000,HeatGen!$A1747)</f>
        <v>0</v>
      </c>
      <c r="N1747">
        <f>SUMIFS('Energy balance options'!$F$7:$F$3000,'Energy balance options'!$B$7:$B$3000,HeatGen!N$2,'Energy balance options'!$A$7:$A$3000,HeatGen!$A1747)</f>
        <v>0</v>
      </c>
      <c r="P1747">
        <f>SUMIFS('Energy balance options'!$F$7:$F$3000,'Energy balance options'!$B$7:$B$3000,HeatGen!P$2,'Energy balance options'!$A$7:$A$3000,HeatGen!$A1747)</f>
        <v>0</v>
      </c>
      <c r="Q1747">
        <f>SUMIFS('Energy balance options'!$F$7:$F$3000,'Energy balance options'!$B$7:$B$3000,HeatGen!Q$2,'Energy balance options'!$A$7:$A$3000,HeatGen!$A1747)</f>
        <v>0</v>
      </c>
      <c r="R1747">
        <f>SUMIFS('Energy balance options'!$F$7:$F$3000,'Energy balance options'!$B$7:$B$3000,HeatGen!R$2,'Energy balance options'!$A$7:$A$3000,HeatGen!$A1747)</f>
        <v>0</v>
      </c>
      <c r="S1747">
        <f>SUMIFS('Energy balance options'!$G$7:$G$3000,'Energy balance options'!$B$7:$B$3000,HeatGen!S$2,'Energy balance options'!$A$7:$A$3000,HeatGen!$A1747)</f>
        <v>0</v>
      </c>
      <c r="T1747">
        <f>SUMIFS('Energy balance options'!$G$7:$G$3000,'Energy balance options'!$B$7:$B$3000,HeatGen!T$2,'Energy balance options'!$A$7:$A$3000,HeatGen!$A1747)</f>
        <v>0</v>
      </c>
      <c r="U1747">
        <f>SUMIFS('Energy balance options'!$G$7:$G$3000,'Energy balance options'!$B$7:$B$3000,HeatGen!U$2,'Energy balance options'!$A$7:$A$3000,HeatGen!$A1747)</f>
        <v>0</v>
      </c>
      <c r="V1747">
        <f>SUMIFS('Energy balance options'!$G$7:$G$3000,'Energy balance options'!$B$7:$B$3000,HeatGen!V$2,'Energy balance options'!$A$7:$A$3000,HeatGen!$A1747)</f>
        <v>0</v>
      </c>
      <c r="W1747">
        <f>SUMIFS('Energy balance options'!$G$7:$G$3000,'Energy balance options'!$B$7:$B$3000,HeatGen!W$2,'Energy balance options'!$A$7:$A$3000,HeatGen!$A1747)</f>
        <v>0</v>
      </c>
      <c r="X1747">
        <f>SUMIFS('Energy balance options'!$G$7:$G$3000,'Energy balance options'!$B$7:$B$3000,HeatGen!X$2,'Energy balance options'!$A$7:$A$3000,HeatGen!$A1747)</f>
        <v>0</v>
      </c>
      <c r="AG1747">
        <f t="shared" si="331"/>
        <v>0</v>
      </c>
      <c r="AH1747">
        <f t="shared" si="332"/>
        <v>0</v>
      </c>
      <c r="AI1747">
        <f t="shared" si="333"/>
        <v>0</v>
      </c>
      <c r="AJ1747">
        <f t="shared" si="334"/>
        <v>0</v>
      </c>
      <c r="AK1747">
        <f t="shared" si="335"/>
        <v>0</v>
      </c>
      <c r="AL1747">
        <f t="shared" si="336"/>
        <v>0</v>
      </c>
      <c r="AM1747">
        <f t="shared" si="337"/>
        <v>0</v>
      </c>
      <c r="AN1747">
        <f t="shared" si="338"/>
        <v>0</v>
      </c>
      <c r="AO1747">
        <f t="shared" si="339"/>
        <v>0</v>
      </c>
    </row>
    <row r="1748" spans="1:41" x14ac:dyDescent="0.2">
      <c r="A1748" s="9">
        <f>'Cost per option'!A1756</f>
        <v>0</v>
      </c>
      <c r="B1748" t="str">
        <f>_xlfn.IFNA(VLOOKUP(A1748,'Energy balance options'!A$7:C$3000,3,FALSE),"")</f>
        <v/>
      </c>
      <c r="C1748">
        <f>SUMIFS('Energy balance options'!$F$7:$F$3000,'Energy balance options'!$B$7:$B$3000,HeatGen!C$2,'Energy balance options'!$A$7:$A$3000,HeatGen!$A1748)</f>
        <v>0</v>
      </c>
      <c r="D1748">
        <f>SUMIFS('Energy balance options'!$F$7:$F$3000,'Energy balance options'!$B$7:$B$3000,HeatGen!D$2,'Energy balance options'!$A$7:$A$3000,HeatGen!$A1748)</f>
        <v>0</v>
      </c>
      <c r="E1748">
        <f>SUMIFS('Energy balance options'!$F$7:$F$3000,'Energy balance options'!$B$7:$B$3000,HeatGen!E$2,'Energy balance options'!$A$7:$A$3000,HeatGen!$A1748)</f>
        <v>0</v>
      </c>
      <c r="F1748">
        <f>SUMIFS('Energy balance options'!$F$7:$F$3000,'Energy balance options'!$B$7:$B$3000,HeatGen!F$2,'Energy balance options'!$A$7:$A$3000,HeatGen!$A1748)</f>
        <v>0</v>
      </c>
      <c r="G1748">
        <f>SUMIFS('Energy balance options'!$F$7:$F$3000,'Energy balance options'!$B$7:$B$3000,HeatGen!G$2,'Energy balance options'!$A$7:$A$3000,HeatGen!$A1748)</f>
        <v>0</v>
      </c>
      <c r="H1748">
        <f>SUMIFS('Energy balance options'!$F$7:$F$3000,'Energy balance options'!$B$7:$B$3000,HeatGen!H$2,'Energy balance options'!$A$7:$A$3000,HeatGen!$A1748)</f>
        <v>0</v>
      </c>
      <c r="I1748">
        <f>SUMIFS('Energy balance options'!$F$7:$F$3000,'Energy balance options'!$B$7:$B$3000,HeatGen!I$2,'Energy balance options'!$A$7:$A$3000,HeatGen!$A1748)</f>
        <v>0</v>
      </c>
      <c r="J1748">
        <f>SUMIFS('Energy balance options'!$F$7:$F$3000,'Energy balance options'!$B$7:$B$3000,HeatGen!J$2,'Energy balance options'!$A$7:$A$3000,HeatGen!$A1748)</f>
        <v>0</v>
      </c>
      <c r="K1748">
        <f>SUMIFS('Energy balance options'!$F$7:$F$3000,'Energy balance options'!$B$7:$B$3000,HeatGen!K$2,'Energy balance options'!$A$7:$A$3000,HeatGen!$A1748)</f>
        <v>0</v>
      </c>
      <c r="L1748">
        <f>SUMIFS('Energy balance options'!$F$7:$F$3000,'Energy balance options'!$B$7:$B$3000,HeatGen!L$2,'Energy balance options'!$A$7:$A$3000,HeatGen!$A1748)</f>
        <v>0</v>
      </c>
      <c r="M1748">
        <f>SUMIFS('Energy balance options'!$F$7:$F$3000,'Energy balance options'!$B$7:$B$3000,HeatGen!M$2,'Energy balance options'!$A$7:$A$3000,HeatGen!$A1748)</f>
        <v>0</v>
      </c>
      <c r="N1748">
        <f>SUMIFS('Energy balance options'!$F$7:$F$3000,'Energy balance options'!$B$7:$B$3000,HeatGen!N$2,'Energy balance options'!$A$7:$A$3000,HeatGen!$A1748)</f>
        <v>0</v>
      </c>
      <c r="P1748">
        <f>SUMIFS('Energy balance options'!$F$7:$F$3000,'Energy balance options'!$B$7:$B$3000,HeatGen!P$2,'Energy balance options'!$A$7:$A$3000,HeatGen!$A1748)</f>
        <v>0</v>
      </c>
      <c r="Q1748">
        <f>SUMIFS('Energy balance options'!$F$7:$F$3000,'Energy balance options'!$B$7:$B$3000,HeatGen!Q$2,'Energy balance options'!$A$7:$A$3000,HeatGen!$A1748)</f>
        <v>0</v>
      </c>
      <c r="R1748">
        <f>SUMIFS('Energy balance options'!$F$7:$F$3000,'Energy balance options'!$B$7:$B$3000,HeatGen!R$2,'Energy balance options'!$A$7:$A$3000,HeatGen!$A1748)</f>
        <v>0</v>
      </c>
      <c r="S1748">
        <f>SUMIFS('Energy balance options'!$G$7:$G$3000,'Energy balance options'!$B$7:$B$3000,HeatGen!S$2,'Energy balance options'!$A$7:$A$3000,HeatGen!$A1748)</f>
        <v>0</v>
      </c>
      <c r="T1748">
        <f>SUMIFS('Energy balance options'!$G$7:$G$3000,'Energy balance options'!$B$7:$B$3000,HeatGen!T$2,'Energy balance options'!$A$7:$A$3000,HeatGen!$A1748)</f>
        <v>0</v>
      </c>
      <c r="U1748">
        <f>SUMIFS('Energy balance options'!$G$7:$G$3000,'Energy balance options'!$B$7:$B$3000,HeatGen!U$2,'Energy balance options'!$A$7:$A$3000,HeatGen!$A1748)</f>
        <v>0</v>
      </c>
      <c r="V1748">
        <f>SUMIFS('Energy balance options'!$G$7:$G$3000,'Energy balance options'!$B$7:$B$3000,HeatGen!V$2,'Energy balance options'!$A$7:$A$3000,HeatGen!$A1748)</f>
        <v>0</v>
      </c>
      <c r="W1748">
        <f>SUMIFS('Energy balance options'!$G$7:$G$3000,'Energy balance options'!$B$7:$B$3000,HeatGen!W$2,'Energy balance options'!$A$7:$A$3000,HeatGen!$A1748)</f>
        <v>0</v>
      </c>
      <c r="X1748">
        <f>SUMIFS('Energy balance options'!$G$7:$G$3000,'Energy balance options'!$B$7:$B$3000,HeatGen!X$2,'Energy balance options'!$A$7:$A$3000,HeatGen!$A1748)</f>
        <v>0</v>
      </c>
      <c r="AG1748">
        <f t="shared" si="331"/>
        <v>0</v>
      </c>
      <c r="AH1748">
        <f t="shared" si="332"/>
        <v>0</v>
      </c>
      <c r="AI1748">
        <f t="shared" si="333"/>
        <v>0</v>
      </c>
      <c r="AJ1748">
        <f t="shared" si="334"/>
        <v>0</v>
      </c>
      <c r="AK1748">
        <f t="shared" si="335"/>
        <v>0</v>
      </c>
      <c r="AL1748">
        <f t="shared" si="336"/>
        <v>0</v>
      </c>
      <c r="AM1748">
        <f t="shared" si="337"/>
        <v>0</v>
      </c>
      <c r="AN1748">
        <f t="shared" si="338"/>
        <v>0</v>
      </c>
      <c r="AO1748">
        <f t="shared" si="339"/>
        <v>0</v>
      </c>
    </row>
    <row r="1749" spans="1:41" x14ac:dyDescent="0.2">
      <c r="A1749" s="9">
        <f>'Cost per option'!A1757</f>
        <v>0</v>
      </c>
      <c r="B1749" t="str">
        <f>_xlfn.IFNA(VLOOKUP(A1749,'Energy balance options'!A$7:C$3000,3,FALSE),"")</f>
        <v/>
      </c>
      <c r="C1749">
        <f>SUMIFS('Energy balance options'!$F$7:$F$3000,'Energy balance options'!$B$7:$B$3000,HeatGen!C$2,'Energy balance options'!$A$7:$A$3000,HeatGen!$A1749)</f>
        <v>0</v>
      </c>
      <c r="D1749">
        <f>SUMIFS('Energy balance options'!$F$7:$F$3000,'Energy balance options'!$B$7:$B$3000,HeatGen!D$2,'Energy balance options'!$A$7:$A$3000,HeatGen!$A1749)</f>
        <v>0</v>
      </c>
      <c r="E1749">
        <f>SUMIFS('Energy balance options'!$F$7:$F$3000,'Energy balance options'!$B$7:$B$3000,HeatGen!E$2,'Energy balance options'!$A$7:$A$3000,HeatGen!$A1749)</f>
        <v>0</v>
      </c>
      <c r="F1749">
        <f>SUMIFS('Energy balance options'!$F$7:$F$3000,'Energy balance options'!$B$7:$B$3000,HeatGen!F$2,'Energy balance options'!$A$7:$A$3000,HeatGen!$A1749)</f>
        <v>0</v>
      </c>
      <c r="G1749">
        <f>SUMIFS('Energy balance options'!$F$7:$F$3000,'Energy balance options'!$B$7:$B$3000,HeatGen!G$2,'Energy balance options'!$A$7:$A$3000,HeatGen!$A1749)</f>
        <v>0</v>
      </c>
      <c r="H1749">
        <f>SUMIFS('Energy balance options'!$F$7:$F$3000,'Energy balance options'!$B$7:$B$3000,HeatGen!H$2,'Energy balance options'!$A$7:$A$3000,HeatGen!$A1749)</f>
        <v>0</v>
      </c>
      <c r="I1749">
        <f>SUMIFS('Energy balance options'!$F$7:$F$3000,'Energy balance options'!$B$7:$B$3000,HeatGen!I$2,'Energy balance options'!$A$7:$A$3000,HeatGen!$A1749)</f>
        <v>0</v>
      </c>
      <c r="J1749">
        <f>SUMIFS('Energy balance options'!$F$7:$F$3000,'Energy balance options'!$B$7:$B$3000,HeatGen!J$2,'Energy balance options'!$A$7:$A$3000,HeatGen!$A1749)</f>
        <v>0</v>
      </c>
      <c r="K1749">
        <f>SUMIFS('Energy balance options'!$F$7:$F$3000,'Energy balance options'!$B$7:$B$3000,HeatGen!K$2,'Energy balance options'!$A$7:$A$3000,HeatGen!$A1749)</f>
        <v>0</v>
      </c>
      <c r="L1749">
        <f>SUMIFS('Energy balance options'!$F$7:$F$3000,'Energy balance options'!$B$7:$B$3000,HeatGen!L$2,'Energy balance options'!$A$7:$A$3000,HeatGen!$A1749)</f>
        <v>0</v>
      </c>
      <c r="M1749">
        <f>SUMIFS('Energy balance options'!$F$7:$F$3000,'Energy balance options'!$B$7:$B$3000,HeatGen!M$2,'Energy balance options'!$A$7:$A$3000,HeatGen!$A1749)</f>
        <v>0</v>
      </c>
      <c r="N1749">
        <f>SUMIFS('Energy balance options'!$F$7:$F$3000,'Energy balance options'!$B$7:$B$3000,HeatGen!N$2,'Energy balance options'!$A$7:$A$3000,HeatGen!$A1749)</f>
        <v>0</v>
      </c>
      <c r="P1749">
        <f>SUMIFS('Energy balance options'!$F$7:$F$3000,'Energy balance options'!$B$7:$B$3000,HeatGen!P$2,'Energy balance options'!$A$7:$A$3000,HeatGen!$A1749)</f>
        <v>0</v>
      </c>
      <c r="Q1749">
        <f>SUMIFS('Energy balance options'!$F$7:$F$3000,'Energy balance options'!$B$7:$B$3000,HeatGen!Q$2,'Energy balance options'!$A$7:$A$3000,HeatGen!$A1749)</f>
        <v>0</v>
      </c>
      <c r="R1749">
        <f>SUMIFS('Energy balance options'!$F$7:$F$3000,'Energy balance options'!$B$7:$B$3000,HeatGen!R$2,'Energy balance options'!$A$7:$A$3000,HeatGen!$A1749)</f>
        <v>0</v>
      </c>
      <c r="S1749">
        <f>SUMIFS('Energy balance options'!$G$7:$G$3000,'Energy balance options'!$B$7:$B$3000,HeatGen!S$2,'Energy balance options'!$A$7:$A$3000,HeatGen!$A1749)</f>
        <v>0</v>
      </c>
      <c r="T1749">
        <f>SUMIFS('Energy balance options'!$G$7:$G$3000,'Energy balance options'!$B$7:$B$3000,HeatGen!T$2,'Energy balance options'!$A$7:$A$3000,HeatGen!$A1749)</f>
        <v>0</v>
      </c>
      <c r="U1749">
        <f>SUMIFS('Energy balance options'!$G$7:$G$3000,'Energy balance options'!$B$7:$B$3000,HeatGen!U$2,'Energy balance options'!$A$7:$A$3000,HeatGen!$A1749)</f>
        <v>0</v>
      </c>
      <c r="V1749">
        <f>SUMIFS('Energy balance options'!$G$7:$G$3000,'Energy balance options'!$B$7:$B$3000,HeatGen!V$2,'Energy balance options'!$A$7:$A$3000,HeatGen!$A1749)</f>
        <v>0</v>
      </c>
      <c r="W1749">
        <f>SUMIFS('Energy balance options'!$G$7:$G$3000,'Energy balance options'!$B$7:$B$3000,HeatGen!W$2,'Energy balance options'!$A$7:$A$3000,HeatGen!$A1749)</f>
        <v>0</v>
      </c>
      <c r="X1749">
        <f>SUMIFS('Energy balance options'!$G$7:$G$3000,'Energy balance options'!$B$7:$B$3000,HeatGen!X$2,'Energy balance options'!$A$7:$A$3000,HeatGen!$A1749)</f>
        <v>0</v>
      </c>
      <c r="AG1749">
        <f t="shared" si="331"/>
        <v>0</v>
      </c>
      <c r="AH1749">
        <f t="shared" si="332"/>
        <v>0</v>
      </c>
      <c r="AI1749">
        <f t="shared" si="333"/>
        <v>0</v>
      </c>
      <c r="AJ1749">
        <f t="shared" si="334"/>
        <v>0</v>
      </c>
      <c r="AK1749">
        <f t="shared" si="335"/>
        <v>0</v>
      </c>
      <c r="AL1749">
        <f t="shared" si="336"/>
        <v>0</v>
      </c>
      <c r="AM1749">
        <f t="shared" si="337"/>
        <v>0</v>
      </c>
      <c r="AN1749">
        <f t="shared" si="338"/>
        <v>0</v>
      </c>
      <c r="AO1749">
        <f t="shared" si="339"/>
        <v>0</v>
      </c>
    </row>
    <row r="1750" spans="1:41" x14ac:dyDescent="0.2">
      <c r="A1750" s="9">
        <f>'Cost per option'!A1758</f>
        <v>0</v>
      </c>
      <c r="B1750" t="str">
        <f>_xlfn.IFNA(VLOOKUP(A1750,'Energy balance options'!A$7:C$3000,3,FALSE),"")</f>
        <v/>
      </c>
      <c r="C1750">
        <f>SUMIFS('Energy balance options'!$F$7:$F$3000,'Energy balance options'!$B$7:$B$3000,HeatGen!C$2,'Energy balance options'!$A$7:$A$3000,HeatGen!$A1750)</f>
        <v>0</v>
      </c>
      <c r="D1750">
        <f>SUMIFS('Energy balance options'!$F$7:$F$3000,'Energy balance options'!$B$7:$B$3000,HeatGen!D$2,'Energy balance options'!$A$7:$A$3000,HeatGen!$A1750)</f>
        <v>0</v>
      </c>
      <c r="E1750">
        <f>SUMIFS('Energy balance options'!$F$7:$F$3000,'Energy balance options'!$B$7:$B$3000,HeatGen!E$2,'Energy balance options'!$A$7:$A$3000,HeatGen!$A1750)</f>
        <v>0</v>
      </c>
      <c r="F1750">
        <f>SUMIFS('Energy balance options'!$F$7:$F$3000,'Energy balance options'!$B$7:$B$3000,HeatGen!F$2,'Energy balance options'!$A$7:$A$3000,HeatGen!$A1750)</f>
        <v>0</v>
      </c>
      <c r="G1750">
        <f>SUMIFS('Energy balance options'!$F$7:$F$3000,'Energy balance options'!$B$7:$B$3000,HeatGen!G$2,'Energy balance options'!$A$7:$A$3000,HeatGen!$A1750)</f>
        <v>0</v>
      </c>
      <c r="H1750">
        <f>SUMIFS('Energy balance options'!$F$7:$F$3000,'Energy balance options'!$B$7:$B$3000,HeatGen!H$2,'Energy balance options'!$A$7:$A$3000,HeatGen!$A1750)</f>
        <v>0</v>
      </c>
      <c r="I1750">
        <f>SUMIFS('Energy balance options'!$F$7:$F$3000,'Energy balance options'!$B$7:$B$3000,HeatGen!I$2,'Energy balance options'!$A$7:$A$3000,HeatGen!$A1750)</f>
        <v>0</v>
      </c>
      <c r="J1750">
        <f>SUMIFS('Energy balance options'!$F$7:$F$3000,'Energy balance options'!$B$7:$B$3000,HeatGen!J$2,'Energy balance options'!$A$7:$A$3000,HeatGen!$A1750)</f>
        <v>0</v>
      </c>
      <c r="K1750">
        <f>SUMIFS('Energy balance options'!$F$7:$F$3000,'Energy balance options'!$B$7:$B$3000,HeatGen!K$2,'Energy balance options'!$A$7:$A$3000,HeatGen!$A1750)</f>
        <v>0</v>
      </c>
      <c r="L1750">
        <f>SUMIFS('Energy balance options'!$F$7:$F$3000,'Energy balance options'!$B$7:$B$3000,HeatGen!L$2,'Energy balance options'!$A$7:$A$3000,HeatGen!$A1750)</f>
        <v>0</v>
      </c>
      <c r="M1750">
        <f>SUMIFS('Energy balance options'!$F$7:$F$3000,'Energy balance options'!$B$7:$B$3000,HeatGen!M$2,'Energy balance options'!$A$7:$A$3000,HeatGen!$A1750)</f>
        <v>0</v>
      </c>
      <c r="N1750">
        <f>SUMIFS('Energy balance options'!$F$7:$F$3000,'Energy balance options'!$B$7:$B$3000,HeatGen!N$2,'Energy balance options'!$A$7:$A$3000,HeatGen!$A1750)</f>
        <v>0</v>
      </c>
      <c r="P1750">
        <f>SUMIFS('Energy balance options'!$F$7:$F$3000,'Energy balance options'!$B$7:$B$3000,HeatGen!P$2,'Energy balance options'!$A$7:$A$3000,HeatGen!$A1750)</f>
        <v>0</v>
      </c>
      <c r="Q1750">
        <f>SUMIFS('Energy balance options'!$F$7:$F$3000,'Energy balance options'!$B$7:$B$3000,HeatGen!Q$2,'Energy balance options'!$A$7:$A$3000,HeatGen!$A1750)</f>
        <v>0</v>
      </c>
      <c r="R1750">
        <f>SUMIFS('Energy balance options'!$F$7:$F$3000,'Energy balance options'!$B$7:$B$3000,HeatGen!R$2,'Energy balance options'!$A$7:$A$3000,HeatGen!$A1750)</f>
        <v>0</v>
      </c>
      <c r="S1750">
        <f>SUMIFS('Energy balance options'!$G$7:$G$3000,'Energy balance options'!$B$7:$B$3000,HeatGen!S$2,'Energy balance options'!$A$7:$A$3000,HeatGen!$A1750)</f>
        <v>0</v>
      </c>
      <c r="T1750">
        <f>SUMIFS('Energy balance options'!$G$7:$G$3000,'Energy balance options'!$B$7:$B$3000,HeatGen!T$2,'Energy balance options'!$A$7:$A$3000,HeatGen!$A1750)</f>
        <v>0</v>
      </c>
      <c r="U1750">
        <f>SUMIFS('Energy balance options'!$G$7:$G$3000,'Energy balance options'!$B$7:$B$3000,HeatGen!U$2,'Energy balance options'!$A$7:$A$3000,HeatGen!$A1750)</f>
        <v>0</v>
      </c>
      <c r="V1750">
        <f>SUMIFS('Energy balance options'!$G$7:$G$3000,'Energy balance options'!$B$7:$B$3000,HeatGen!V$2,'Energy balance options'!$A$7:$A$3000,HeatGen!$A1750)</f>
        <v>0</v>
      </c>
      <c r="W1750">
        <f>SUMIFS('Energy balance options'!$G$7:$G$3000,'Energy balance options'!$B$7:$B$3000,HeatGen!W$2,'Energy balance options'!$A$7:$A$3000,HeatGen!$A1750)</f>
        <v>0</v>
      </c>
      <c r="X1750">
        <f>SUMIFS('Energy balance options'!$G$7:$G$3000,'Energy balance options'!$B$7:$B$3000,HeatGen!X$2,'Energy balance options'!$A$7:$A$3000,HeatGen!$A1750)</f>
        <v>0</v>
      </c>
      <c r="AG1750">
        <f t="shared" si="331"/>
        <v>0</v>
      </c>
      <c r="AH1750">
        <f t="shared" si="332"/>
        <v>0</v>
      </c>
      <c r="AI1750">
        <f t="shared" si="333"/>
        <v>0</v>
      </c>
      <c r="AJ1750">
        <f t="shared" si="334"/>
        <v>0</v>
      </c>
      <c r="AK1750">
        <f t="shared" si="335"/>
        <v>0</v>
      </c>
      <c r="AL1750">
        <f t="shared" si="336"/>
        <v>0</v>
      </c>
      <c r="AM1750">
        <f t="shared" si="337"/>
        <v>0</v>
      </c>
      <c r="AN1750">
        <f t="shared" si="338"/>
        <v>0</v>
      </c>
      <c r="AO1750">
        <f t="shared" si="339"/>
        <v>0</v>
      </c>
    </row>
    <row r="1751" spans="1:41" x14ac:dyDescent="0.2">
      <c r="A1751" s="9">
        <f>'Cost per option'!A1759</f>
        <v>0</v>
      </c>
      <c r="B1751" t="str">
        <f>_xlfn.IFNA(VLOOKUP(A1751,'Energy balance options'!A$7:C$3000,3,FALSE),"")</f>
        <v/>
      </c>
      <c r="C1751">
        <f>SUMIFS('Energy balance options'!$F$7:$F$3000,'Energy balance options'!$B$7:$B$3000,HeatGen!C$2,'Energy balance options'!$A$7:$A$3000,HeatGen!$A1751)</f>
        <v>0</v>
      </c>
      <c r="D1751">
        <f>SUMIFS('Energy balance options'!$F$7:$F$3000,'Energy balance options'!$B$7:$B$3000,HeatGen!D$2,'Energy balance options'!$A$7:$A$3000,HeatGen!$A1751)</f>
        <v>0</v>
      </c>
      <c r="E1751">
        <f>SUMIFS('Energy balance options'!$F$7:$F$3000,'Energy balance options'!$B$7:$B$3000,HeatGen!E$2,'Energy balance options'!$A$7:$A$3000,HeatGen!$A1751)</f>
        <v>0</v>
      </c>
      <c r="F1751">
        <f>SUMIFS('Energy balance options'!$F$7:$F$3000,'Energy balance options'!$B$7:$B$3000,HeatGen!F$2,'Energy balance options'!$A$7:$A$3000,HeatGen!$A1751)</f>
        <v>0</v>
      </c>
      <c r="G1751">
        <f>SUMIFS('Energy balance options'!$F$7:$F$3000,'Energy balance options'!$B$7:$B$3000,HeatGen!G$2,'Energy balance options'!$A$7:$A$3000,HeatGen!$A1751)</f>
        <v>0</v>
      </c>
      <c r="H1751">
        <f>SUMIFS('Energy balance options'!$F$7:$F$3000,'Energy balance options'!$B$7:$B$3000,HeatGen!H$2,'Energy balance options'!$A$7:$A$3000,HeatGen!$A1751)</f>
        <v>0</v>
      </c>
      <c r="I1751">
        <f>SUMIFS('Energy balance options'!$F$7:$F$3000,'Energy balance options'!$B$7:$B$3000,HeatGen!I$2,'Energy balance options'!$A$7:$A$3000,HeatGen!$A1751)</f>
        <v>0</v>
      </c>
      <c r="J1751">
        <f>SUMIFS('Energy balance options'!$F$7:$F$3000,'Energy balance options'!$B$7:$B$3000,HeatGen!J$2,'Energy balance options'!$A$7:$A$3000,HeatGen!$A1751)</f>
        <v>0</v>
      </c>
      <c r="K1751">
        <f>SUMIFS('Energy balance options'!$F$7:$F$3000,'Energy balance options'!$B$7:$B$3000,HeatGen!K$2,'Energy balance options'!$A$7:$A$3000,HeatGen!$A1751)</f>
        <v>0</v>
      </c>
      <c r="L1751">
        <f>SUMIFS('Energy balance options'!$F$7:$F$3000,'Energy balance options'!$B$7:$B$3000,HeatGen!L$2,'Energy balance options'!$A$7:$A$3000,HeatGen!$A1751)</f>
        <v>0</v>
      </c>
      <c r="M1751">
        <f>SUMIFS('Energy balance options'!$F$7:$F$3000,'Energy balance options'!$B$7:$B$3000,HeatGen!M$2,'Energy balance options'!$A$7:$A$3000,HeatGen!$A1751)</f>
        <v>0</v>
      </c>
      <c r="N1751">
        <f>SUMIFS('Energy balance options'!$F$7:$F$3000,'Energy balance options'!$B$7:$B$3000,HeatGen!N$2,'Energy balance options'!$A$7:$A$3000,HeatGen!$A1751)</f>
        <v>0</v>
      </c>
      <c r="P1751">
        <f>SUMIFS('Energy balance options'!$F$7:$F$3000,'Energy balance options'!$B$7:$B$3000,HeatGen!P$2,'Energy balance options'!$A$7:$A$3000,HeatGen!$A1751)</f>
        <v>0</v>
      </c>
      <c r="Q1751">
        <f>SUMIFS('Energy balance options'!$F$7:$F$3000,'Energy balance options'!$B$7:$B$3000,HeatGen!Q$2,'Energy balance options'!$A$7:$A$3000,HeatGen!$A1751)</f>
        <v>0</v>
      </c>
      <c r="R1751">
        <f>SUMIFS('Energy balance options'!$F$7:$F$3000,'Energy balance options'!$B$7:$B$3000,HeatGen!R$2,'Energy balance options'!$A$7:$A$3000,HeatGen!$A1751)</f>
        <v>0</v>
      </c>
      <c r="S1751">
        <f>SUMIFS('Energy balance options'!$G$7:$G$3000,'Energy balance options'!$B$7:$B$3000,HeatGen!S$2,'Energy balance options'!$A$7:$A$3000,HeatGen!$A1751)</f>
        <v>0</v>
      </c>
      <c r="T1751">
        <f>SUMIFS('Energy balance options'!$G$7:$G$3000,'Energy balance options'!$B$7:$B$3000,HeatGen!T$2,'Energy balance options'!$A$7:$A$3000,HeatGen!$A1751)</f>
        <v>0</v>
      </c>
      <c r="U1751">
        <f>SUMIFS('Energy balance options'!$G$7:$G$3000,'Energy balance options'!$B$7:$B$3000,HeatGen!U$2,'Energy balance options'!$A$7:$A$3000,HeatGen!$A1751)</f>
        <v>0</v>
      </c>
      <c r="V1751">
        <f>SUMIFS('Energy balance options'!$G$7:$G$3000,'Energy balance options'!$B$7:$B$3000,HeatGen!V$2,'Energy balance options'!$A$7:$A$3000,HeatGen!$A1751)</f>
        <v>0</v>
      </c>
      <c r="W1751">
        <f>SUMIFS('Energy balance options'!$G$7:$G$3000,'Energy balance options'!$B$7:$B$3000,HeatGen!W$2,'Energy balance options'!$A$7:$A$3000,HeatGen!$A1751)</f>
        <v>0</v>
      </c>
      <c r="X1751">
        <f>SUMIFS('Energy balance options'!$G$7:$G$3000,'Energy balance options'!$B$7:$B$3000,HeatGen!X$2,'Energy balance options'!$A$7:$A$3000,HeatGen!$A1751)</f>
        <v>0</v>
      </c>
      <c r="AG1751">
        <f t="shared" si="331"/>
        <v>0</v>
      </c>
      <c r="AH1751">
        <f t="shared" si="332"/>
        <v>0</v>
      </c>
      <c r="AI1751">
        <f t="shared" si="333"/>
        <v>0</v>
      </c>
      <c r="AJ1751">
        <f t="shared" si="334"/>
        <v>0</v>
      </c>
      <c r="AK1751">
        <f t="shared" si="335"/>
        <v>0</v>
      </c>
      <c r="AL1751">
        <f t="shared" si="336"/>
        <v>0</v>
      </c>
      <c r="AM1751">
        <f t="shared" si="337"/>
        <v>0</v>
      </c>
      <c r="AN1751">
        <f t="shared" si="338"/>
        <v>0</v>
      </c>
      <c r="AO1751">
        <f t="shared" si="339"/>
        <v>0</v>
      </c>
    </row>
    <row r="1752" spans="1:41" x14ac:dyDescent="0.2">
      <c r="A1752" s="9">
        <f>'Cost per option'!A1760</f>
        <v>0</v>
      </c>
      <c r="B1752" t="str">
        <f>_xlfn.IFNA(VLOOKUP(A1752,'Energy balance options'!A$7:C$3000,3,FALSE),"")</f>
        <v/>
      </c>
      <c r="C1752">
        <f>SUMIFS('Energy balance options'!$F$7:$F$3000,'Energy balance options'!$B$7:$B$3000,HeatGen!C$2,'Energy balance options'!$A$7:$A$3000,HeatGen!$A1752)</f>
        <v>0</v>
      </c>
      <c r="D1752">
        <f>SUMIFS('Energy balance options'!$F$7:$F$3000,'Energy balance options'!$B$7:$B$3000,HeatGen!D$2,'Energy balance options'!$A$7:$A$3000,HeatGen!$A1752)</f>
        <v>0</v>
      </c>
      <c r="E1752">
        <f>SUMIFS('Energy balance options'!$F$7:$F$3000,'Energy balance options'!$B$7:$B$3000,HeatGen!E$2,'Energy balance options'!$A$7:$A$3000,HeatGen!$A1752)</f>
        <v>0</v>
      </c>
      <c r="F1752">
        <f>SUMIFS('Energy balance options'!$F$7:$F$3000,'Energy balance options'!$B$7:$B$3000,HeatGen!F$2,'Energy balance options'!$A$7:$A$3000,HeatGen!$A1752)</f>
        <v>0</v>
      </c>
      <c r="G1752">
        <f>SUMIFS('Energy balance options'!$F$7:$F$3000,'Energy balance options'!$B$7:$B$3000,HeatGen!G$2,'Energy balance options'!$A$7:$A$3000,HeatGen!$A1752)</f>
        <v>0</v>
      </c>
      <c r="H1752">
        <f>SUMIFS('Energy balance options'!$F$7:$F$3000,'Energy balance options'!$B$7:$B$3000,HeatGen!H$2,'Energy balance options'!$A$7:$A$3000,HeatGen!$A1752)</f>
        <v>0</v>
      </c>
      <c r="I1752">
        <f>SUMIFS('Energy balance options'!$F$7:$F$3000,'Energy balance options'!$B$7:$B$3000,HeatGen!I$2,'Energy balance options'!$A$7:$A$3000,HeatGen!$A1752)</f>
        <v>0</v>
      </c>
      <c r="J1752">
        <f>SUMIFS('Energy balance options'!$F$7:$F$3000,'Energy balance options'!$B$7:$B$3000,HeatGen!J$2,'Energy balance options'!$A$7:$A$3000,HeatGen!$A1752)</f>
        <v>0</v>
      </c>
      <c r="K1752">
        <f>SUMIFS('Energy balance options'!$F$7:$F$3000,'Energy balance options'!$B$7:$B$3000,HeatGen!K$2,'Energy balance options'!$A$7:$A$3000,HeatGen!$A1752)</f>
        <v>0</v>
      </c>
      <c r="L1752">
        <f>SUMIFS('Energy balance options'!$F$7:$F$3000,'Energy balance options'!$B$7:$B$3000,HeatGen!L$2,'Energy balance options'!$A$7:$A$3000,HeatGen!$A1752)</f>
        <v>0</v>
      </c>
      <c r="M1752">
        <f>SUMIFS('Energy balance options'!$F$7:$F$3000,'Energy balance options'!$B$7:$B$3000,HeatGen!M$2,'Energy balance options'!$A$7:$A$3000,HeatGen!$A1752)</f>
        <v>0</v>
      </c>
      <c r="N1752">
        <f>SUMIFS('Energy balance options'!$F$7:$F$3000,'Energy balance options'!$B$7:$B$3000,HeatGen!N$2,'Energy balance options'!$A$7:$A$3000,HeatGen!$A1752)</f>
        <v>0</v>
      </c>
      <c r="P1752">
        <f>SUMIFS('Energy balance options'!$F$7:$F$3000,'Energy balance options'!$B$7:$B$3000,HeatGen!P$2,'Energy balance options'!$A$7:$A$3000,HeatGen!$A1752)</f>
        <v>0</v>
      </c>
      <c r="Q1752">
        <f>SUMIFS('Energy balance options'!$F$7:$F$3000,'Energy balance options'!$B$7:$B$3000,HeatGen!Q$2,'Energy balance options'!$A$7:$A$3000,HeatGen!$A1752)</f>
        <v>0</v>
      </c>
      <c r="R1752">
        <f>SUMIFS('Energy balance options'!$F$7:$F$3000,'Energy balance options'!$B$7:$B$3000,HeatGen!R$2,'Energy balance options'!$A$7:$A$3000,HeatGen!$A1752)</f>
        <v>0</v>
      </c>
      <c r="S1752">
        <f>SUMIFS('Energy balance options'!$G$7:$G$3000,'Energy balance options'!$B$7:$B$3000,HeatGen!S$2,'Energy balance options'!$A$7:$A$3000,HeatGen!$A1752)</f>
        <v>0</v>
      </c>
      <c r="T1752">
        <f>SUMIFS('Energy balance options'!$G$7:$G$3000,'Energy balance options'!$B$7:$B$3000,HeatGen!T$2,'Energy balance options'!$A$7:$A$3000,HeatGen!$A1752)</f>
        <v>0</v>
      </c>
      <c r="U1752">
        <f>SUMIFS('Energy balance options'!$G$7:$G$3000,'Energy balance options'!$B$7:$B$3000,HeatGen!U$2,'Energy balance options'!$A$7:$A$3000,HeatGen!$A1752)</f>
        <v>0</v>
      </c>
      <c r="V1752">
        <f>SUMIFS('Energy balance options'!$G$7:$G$3000,'Energy balance options'!$B$7:$B$3000,HeatGen!V$2,'Energy balance options'!$A$7:$A$3000,HeatGen!$A1752)</f>
        <v>0</v>
      </c>
      <c r="W1752">
        <f>SUMIFS('Energy balance options'!$G$7:$G$3000,'Energy balance options'!$B$7:$B$3000,HeatGen!W$2,'Energy balance options'!$A$7:$A$3000,HeatGen!$A1752)</f>
        <v>0</v>
      </c>
      <c r="X1752">
        <f>SUMIFS('Energy balance options'!$G$7:$G$3000,'Energy balance options'!$B$7:$B$3000,HeatGen!X$2,'Energy balance options'!$A$7:$A$3000,HeatGen!$A1752)</f>
        <v>0</v>
      </c>
      <c r="AG1752">
        <f t="shared" si="331"/>
        <v>0</v>
      </c>
      <c r="AH1752">
        <f t="shared" si="332"/>
        <v>0</v>
      </c>
      <c r="AI1752">
        <f t="shared" si="333"/>
        <v>0</v>
      </c>
      <c r="AJ1752">
        <f t="shared" si="334"/>
        <v>0</v>
      </c>
      <c r="AK1752">
        <f t="shared" si="335"/>
        <v>0</v>
      </c>
      <c r="AL1752">
        <f t="shared" si="336"/>
        <v>0</v>
      </c>
      <c r="AM1752">
        <f t="shared" si="337"/>
        <v>0</v>
      </c>
      <c r="AN1752">
        <f t="shared" si="338"/>
        <v>0</v>
      </c>
      <c r="AO1752">
        <f t="shared" si="339"/>
        <v>0</v>
      </c>
    </row>
    <row r="1753" spans="1:41" x14ac:dyDescent="0.2">
      <c r="A1753" s="9">
        <f>'Cost per option'!A1761</f>
        <v>0</v>
      </c>
      <c r="B1753" t="str">
        <f>_xlfn.IFNA(VLOOKUP(A1753,'Energy balance options'!A$7:C$3000,3,FALSE),"")</f>
        <v/>
      </c>
      <c r="C1753">
        <f>SUMIFS('Energy balance options'!$F$7:$F$3000,'Energy balance options'!$B$7:$B$3000,HeatGen!C$2,'Energy balance options'!$A$7:$A$3000,HeatGen!$A1753)</f>
        <v>0</v>
      </c>
      <c r="D1753">
        <f>SUMIFS('Energy balance options'!$F$7:$F$3000,'Energy balance options'!$B$7:$B$3000,HeatGen!D$2,'Energy balance options'!$A$7:$A$3000,HeatGen!$A1753)</f>
        <v>0</v>
      </c>
      <c r="E1753">
        <f>SUMIFS('Energy balance options'!$F$7:$F$3000,'Energy balance options'!$B$7:$B$3000,HeatGen!E$2,'Energy balance options'!$A$7:$A$3000,HeatGen!$A1753)</f>
        <v>0</v>
      </c>
      <c r="F1753">
        <f>SUMIFS('Energy balance options'!$F$7:$F$3000,'Energy balance options'!$B$7:$B$3000,HeatGen!F$2,'Energy balance options'!$A$7:$A$3000,HeatGen!$A1753)</f>
        <v>0</v>
      </c>
      <c r="G1753">
        <f>SUMIFS('Energy balance options'!$F$7:$F$3000,'Energy balance options'!$B$7:$B$3000,HeatGen!G$2,'Energy balance options'!$A$7:$A$3000,HeatGen!$A1753)</f>
        <v>0</v>
      </c>
      <c r="H1753">
        <f>SUMIFS('Energy balance options'!$F$7:$F$3000,'Energy balance options'!$B$7:$B$3000,HeatGen!H$2,'Energy balance options'!$A$7:$A$3000,HeatGen!$A1753)</f>
        <v>0</v>
      </c>
      <c r="I1753">
        <f>SUMIFS('Energy balance options'!$F$7:$F$3000,'Energy balance options'!$B$7:$B$3000,HeatGen!I$2,'Energy balance options'!$A$7:$A$3000,HeatGen!$A1753)</f>
        <v>0</v>
      </c>
      <c r="J1753">
        <f>SUMIFS('Energy balance options'!$F$7:$F$3000,'Energy balance options'!$B$7:$B$3000,HeatGen!J$2,'Energy balance options'!$A$7:$A$3000,HeatGen!$A1753)</f>
        <v>0</v>
      </c>
      <c r="K1753">
        <f>SUMIFS('Energy balance options'!$F$7:$F$3000,'Energy balance options'!$B$7:$B$3000,HeatGen!K$2,'Energy balance options'!$A$7:$A$3000,HeatGen!$A1753)</f>
        <v>0</v>
      </c>
      <c r="L1753">
        <f>SUMIFS('Energy balance options'!$F$7:$F$3000,'Energy balance options'!$B$7:$B$3000,HeatGen!L$2,'Energy balance options'!$A$7:$A$3000,HeatGen!$A1753)</f>
        <v>0</v>
      </c>
      <c r="M1753">
        <f>SUMIFS('Energy balance options'!$F$7:$F$3000,'Energy balance options'!$B$7:$B$3000,HeatGen!M$2,'Energy balance options'!$A$7:$A$3000,HeatGen!$A1753)</f>
        <v>0</v>
      </c>
      <c r="N1753">
        <f>SUMIFS('Energy balance options'!$F$7:$F$3000,'Energy balance options'!$B$7:$B$3000,HeatGen!N$2,'Energy balance options'!$A$7:$A$3000,HeatGen!$A1753)</f>
        <v>0</v>
      </c>
      <c r="P1753">
        <f>SUMIFS('Energy balance options'!$F$7:$F$3000,'Energy balance options'!$B$7:$B$3000,HeatGen!P$2,'Energy balance options'!$A$7:$A$3000,HeatGen!$A1753)</f>
        <v>0</v>
      </c>
      <c r="Q1753">
        <f>SUMIFS('Energy balance options'!$F$7:$F$3000,'Energy balance options'!$B$7:$B$3000,HeatGen!Q$2,'Energy balance options'!$A$7:$A$3000,HeatGen!$A1753)</f>
        <v>0</v>
      </c>
      <c r="R1753">
        <f>SUMIFS('Energy balance options'!$F$7:$F$3000,'Energy balance options'!$B$7:$B$3000,HeatGen!R$2,'Energy balance options'!$A$7:$A$3000,HeatGen!$A1753)</f>
        <v>0</v>
      </c>
      <c r="S1753">
        <f>SUMIFS('Energy balance options'!$G$7:$G$3000,'Energy balance options'!$B$7:$B$3000,HeatGen!S$2,'Energy balance options'!$A$7:$A$3000,HeatGen!$A1753)</f>
        <v>0</v>
      </c>
      <c r="T1753">
        <f>SUMIFS('Energy balance options'!$G$7:$G$3000,'Energy balance options'!$B$7:$B$3000,HeatGen!T$2,'Energy balance options'!$A$7:$A$3000,HeatGen!$A1753)</f>
        <v>0</v>
      </c>
      <c r="U1753">
        <f>SUMIFS('Energy balance options'!$G$7:$G$3000,'Energy balance options'!$B$7:$B$3000,HeatGen!U$2,'Energy balance options'!$A$7:$A$3000,HeatGen!$A1753)</f>
        <v>0</v>
      </c>
      <c r="V1753">
        <f>SUMIFS('Energy balance options'!$G$7:$G$3000,'Energy balance options'!$B$7:$B$3000,HeatGen!V$2,'Energy balance options'!$A$7:$A$3000,HeatGen!$A1753)</f>
        <v>0</v>
      </c>
      <c r="W1753">
        <f>SUMIFS('Energy balance options'!$G$7:$G$3000,'Energy balance options'!$B$7:$B$3000,HeatGen!W$2,'Energy balance options'!$A$7:$A$3000,HeatGen!$A1753)</f>
        <v>0</v>
      </c>
      <c r="X1753">
        <f>SUMIFS('Energy balance options'!$G$7:$G$3000,'Energy balance options'!$B$7:$B$3000,HeatGen!X$2,'Energy balance options'!$A$7:$A$3000,HeatGen!$A1753)</f>
        <v>0</v>
      </c>
      <c r="AG1753">
        <f t="shared" si="331"/>
        <v>0</v>
      </c>
      <c r="AH1753">
        <f t="shared" si="332"/>
        <v>0</v>
      </c>
      <c r="AI1753">
        <f t="shared" si="333"/>
        <v>0</v>
      </c>
      <c r="AJ1753">
        <f t="shared" si="334"/>
        <v>0</v>
      </c>
      <c r="AK1753">
        <f t="shared" si="335"/>
        <v>0</v>
      </c>
      <c r="AL1753">
        <f t="shared" si="336"/>
        <v>0</v>
      </c>
      <c r="AM1753">
        <f t="shared" si="337"/>
        <v>0</v>
      </c>
      <c r="AN1753">
        <f t="shared" si="338"/>
        <v>0</v>
      </c>
      <c r="AO1753">
        <f t="shared" si="339"/>
        <v>0</v>
      </c>
    </row>
    <row r="1754" spans="1:41" x14ac:dyDescent="0.2">
      <c r="A1754" s="9">
        <f>'Cost per option'!A1762</f>
        <v>0</v>
      </c>
      <c r="B1754" t="str">
        <f>_xlfn.IFNA(VLOOKUP(A1754,'Energy balance options'!A$7:C$3000,3,FALSE),"")</f>
        <v/>
      </c>
      <c r="C1754">
        <f>SUMIFS('Energy balance options'!$F$7:$F$3000,'Energy balance options'!$B$7:$B$3000,HeatGen!C$2,'Energy balance options'!$A$7:$A$3000,HeatGen!$A1754)</f>
        <v>0</v>
      </c>
      <c r="D1754">
        <f>SUMIFS('Energy balance options'!$F$7:$F$3000,'Energy balance options'!$B$7:$B$3000,HeatGen!D$2,'Energy balance options'!$A$7:$A$3000,HeatGen!$A1754)</f>
        <v>0</v>
      </c>
      <c r="E1754">
        <f>SUMIFS('Energy balance options'!$F$7:$F$3000,'Energy balance options'!$B$7:$B$3000,HeatGen!E$2,'Energy balance options'!$A$7:$A$3000,HeatGen!$A1754)</f>
        <v>0</v>
      </c>
      <c r="F1754">
        <f>SUMIFS('Energy balance options'!$F$7:$F$3000,'Energy balance options'!$B$7:$B$3000,HeatGen!F$2,'Energy balance options'!$A$7:$A$3000,HeatGen!$A1754)</f>
        <v>0</v>
      </c>
      <c r="G1754">
        <f>SUMIFS('Energy balance options'!$F$7:$F$3000,'Energy balance options'!$B$7:$B$3000,HeatGen!G$2,'Energy balance options'!$A$7:$A$3000,HeatGen!$A1754)</f>
        <v>0</v>
      </c>
      <c r="H1754">
        <f>SUMIFS('Energy balance options'!$F$7:$F$3000,'Energy balance options'!$B$7:$B$3000,HeatGen!H$2,'Energy balance options'!$A$7:$A$3000,HeatGen!$A1754)</f>
        <v>0</v>
      </c>
      <c r="I1754">
        <f>SUMIFS('Energy balance options'!$F$7:$F$3000,'Energy balance options'!$B$7:$B$3000,HeatGen!I$2,'Energy balance options'!$A$7:$A$3000,HeatGen!$A1754)</f>
        <v>0</v>
      </c>
      <c r="J1754">
        <f>SUMIFS('Energy balance options'!$F$7:$F$3000,'Energy balance options'!$B$7:$B$3000,HeatGen!J$2,'Energy balance options'!$A$7:$A$3000,HeatGen!$A1754)</f>
        <v>0</v>
      </c>
      <c r="K1754">
        <f>SUMIFS('Energy balance options'!$F$7:$F$3000,'Energy balance options'!$B$7:$B$3000,HeatGen!K$2,'Energy balance options'!$A$7:$A$3000,HeatGen!$A1754)</f>
        <v>0</v>
      </c>
      <c r="L1754">
        <f>SUMIFS('Energy balance options'!$F$7:$F$3000,'Energy balance options'!$B$7:$B$3000,HeatGen!L$2,'Energy balance options'!$A$7:$A$3000,HeatGen!$A1754)</f>
        <v>0</v>
      </c>
      <c r="M1754">
        <f>SUMIFS('Energy balance options'!$F$7:$F$3000,'Energy balance options'!$B$7:$B$3000,HeatGen!M$2,'Energy balance options'!$A$7:$A$3000,HeatGen!$A1754)</f>
        <v>0</v>
      </c>
      <c r="N1754">
        <f>SUMIFS('Energy balance options'!$F$7:$F$3000,'Energy balance options'!$B$7:$B$3000,HeatGen!N$2,'Energy balance options'!$A$7:$A$3000,HeatGen!$A1754)</f>
        <v>0</v>
      </c>
      <c r="P1754">
        <f>SUMIFS('Energy balance options'!$F$7:$F$3000,'Energy balance options'!$B$7:$B$3000,HeatGen!P$2,'Energy balance options'!$A$7:$A$3000,HeatGen!$A1754)</f>
        <v>0</v>
      </c>
      <c r="Q1754">
        <f>SUMIFS('Energy balance options'!$F$7:$F$3000,'Energy balance options'!$B$7:$B$3000,HeatGen!Q$2,'Energy balance options'!$A$7:$A$3000,HeatGen!$A1754)</f>
        <v>0</v>
      </c>
      <c r="R1754">
        <f>SUMIFS('Energy balance options'!$F$7:$F$3000,'Energy balance options'!$B$7:$B$3000,HeatGen!R$2,'Energy balance options'!$A$7:$A$3000,HeatGen!$A1754)</f>
        <v>0</v>
      </c>
      <c r="S1754">
        <f>SUMIFS('Energy balance options'!$G$7:$G$3000,'Energy balance options'!$B$7:$B$3000,HeatGen!S$2,'Energy balance options'!$A$7:$A$3000,HeatGen!$A1754)</f>
        <v>0</v>
      </c>
      <c r="T1754">
        <f>SUMIFS('Energy balance options'!$G$7:$G$3000,'Energy balance options'!$B$7:$B$3000,HeatGen!T$2,'Energy balance options'!$A$7:$A$3000,HeatGen!$A1754)</f>
        <v>0</v>
      </c>
      <c r="U1754">
        <f>SUMIFS('Energy balance options'!$G$7:$G$3000,'Energy balance options'!$B$7:$B$3000,HeatGen!U$2,'Energy balance options'!$A$7:$A$3000,HeatGen!$A1754)</f>
        <v>0</v>
      </c>
      <c r="V1754">
        <f>SUMIFS('Energy balance options'!$G$7:$G$3000,'Energy balance options'!$B$7:$B$3000,HeatGen!V$2,'Energy balance options'!$A$7:$A$3000,HeatGen!$A1754)</f>
        <v>0</v>
      </c>
      <c r="W1754">
        <f>SUMIFS('Energy balance options'!$G$7:$G$3000,'Energy balance options'!$B$7:$B$3000,HeatGen!W$2,'Energy balance options'!$A$7:$A$3000,HeatGen!$A1754)</f>
        <v>0</v>
      </c>
      <c r="X1754">
        <f>SUMIFS('Energy balance options'!$G$7:$G$3000,'Energy balance options'!$B$7:$B$3000,HeatGen!X$2,'Energy balance options'!$A$7:$A$3000,HeatGen!$A1754)</f>
        <v>0</v>
      </c>
      <c r="AG1754">
        <f t="shared" si="331"/>
        <v>0</v>
      </c>
      <c r="AH1754">
        <f t="shared" si="332"/>
        <v>0</v>
      </c>
      <c r="AI1754">
        <f t="shared" si="333"/>
        <v>0</v>
      </c>
      <c r="AJ1754">
        <f t="shared" si="334"/>
        <v>0</v>
      </c>
      <c r="AK1754">
        <f t="shared" si="335"/>
        <v>0</v>
      </c>
      <c r="AL1754">
        <f t="shared" si="336"/>
        <v>0</v>
      </c>
      <c r="AM1754">
        <f t="shared" si="337"/>
        <v>0</v>
      </c>
      <c r="AN1754">
        <f t="shared" si="338"/>
        <v>0</v>
      </c>
      <c r="AO1754">
        <f t="shared" si="339"/>
        <v>0</v>
      </c>
    </row>
    <row r="1755" spans="1:41" x14ac:dyDescent="0.2">
      <c r="A1755" s="9">
        <f>'Cost per option'!A1763</f>
        <v>0</v>
      </c>
      <c r="B1755" t="str">
        <f>_xlfn.IFNA(VLOOKUP(A1755,'Energy balance options'!A$7:C$3000,3,FALSE),"")</f>
        <v/>
      </c>
      <c r="C1755">
        <f>SUMIFS('Energy balance options'!$F$7:$F$3000,'Energy balance options'!$B$7:$B$3000,HeatGen!C$2,'Energy balance options'!$A$7:$A$3000,HeatGen!$A1755)</f>
        <v>0</v>
      </c>
      <c r="D1755">
        <f>SUMIFS('Energy balance options'!$F$7:$F$3000,'Energy balance options'!$B$7:$B$3000,HeatGen!D$2,'Energy balance options'!$A$7:$A$3000,HeatGen!$A1755)</f>
        <v>0</v>
      </c>
      <c r="E1755">
        <f>SUMIFS('Energy balance options'!$F$7:$F$3000,'Energy balance options'!$B$7:$B$3000,HeatGen!E$2,'Energy balance options'!$A$7:$A$3000,HeatGen!$A1755)</f>
        <v>0</v>
      </c>
      <c r="F1755">
        <f>SUMIFS('Energy balance options'!$F$7:$F$3000,'Energy balance options'!$B$7:$B$3000,HeatGen!F$2,'Energy balance options'!$A$7:$A$3000,HeatGen!$A1755)</f>
        <v>0</v>
      </c>
      <c r="G1755">
        <f>SUMIFS('Energy balance options'!$F$7:$F$3000,'Energy balance options'!$B$7:$B$3000,HeatGen!G$2,'Energy balance options'!$A$7:$A$3000,HeatGen!$A1755)</f>
        <v>0</v>
      </c>
      <c r="H1755">
        <f>SUMIFS('Energy balance options'!$F$7:$F$3000,'Energy balance options'!$B$7:$B$3000,HeatGen!H$2,'Energy balance options'!$A$7:$A$3000,HeatGen!$A1755)</f>
        <v>0</v>
      </c>
      <c r="I1755">
        <f>SUMIFS('Energy balance options'!$F$7:$F$3000,'Energy balance options'!$B$7:$B$3000,HeatGen!I$2,'Energy balance options'!$A$7:$A$3000,HeatGen!$A1755)</f>
        <v>0</v>
      </c>
      <c r="J1755">
        <f>SUMIFS('Energy balance options'!$F$7:$F$3000,'Energy balance options'!$B$7:$B$3000,HeatGen!J$2,'Energy balance options'!$A$7:$A$3000,HeatGen!$A1755)</f>
        <v>0</v>
      </c>
      <c r="K1755">
        <f>SUMIFS('Energy balance options'!$F$7:$F$3000,'Energy balance options'!$B$7:$B$3000,HeatGen!K$2,'Energy balance options'!$A$7:$A$3000,HeatGen!$A1755)</f>
        <v>0</v>
      </c>
      <c r="L1755">
        <f>SUMIFS('Energy balance options'!$F$7:$F$3000,'Energy balance options'!$B$7:$B$3000,HeatGen!L$2,'Energy balance options'!$A$7:$A$3000,HeatGen!$A1755)</f>
        <v>0</v>
      </c>
      <c r="M1755">
        <f>SUMIFS('Energy balance options'!$F$7:$F$3000,'Energy balance options'!$B$7:$B$3000,HeatGen!M$2,'Energy balance options'!$A$7:$A$3000,HeatGen!$A1755)</f>
        <v>0</v>
      </c>
      <c r="N1755">
        <f>SUMIFS('Energy balance options'!$F$7:$F$3000,'Energy balance options'!$B$7:$B$3000,HeatGen!N$2,'Energy balance options'!$A$7:$A$3000,HeatGen!$A1755)</f>
        <v>0</v>
      </c>
      <c r="P1755">
        <f>SUMIFS('Energy balance options'!$F$7:$F$3000,'Energy balance options'!$B$7:$B$3000,HeatGen!P$2,'Energy balance options'!$A$7:$A$3000,HeatGen!$A1755)</f>
        <v>0</v>
      </c>
      <c r="Q1755">
        <f>SUMIFS('Energy balance options'!$F$7:$F$3000,'Energy balance options'!$B$7:$B$3000,HeatGen!Q$2,'Energy balance options'!$A$7:$A$3000,HeatGen!$A1755)</f>
        <v>0</v>
      </c>
      <c r="R1755">
        <f>SUMIFS('Energy balance options'!$F$7:$F$3000,'Energy balance options'!$B$7:$B$3000,HeatGen!R$2,'Energy balance options'!$A$7:$A$3000,HeatGen!$A1755)</f>
        <v>0</v>
      </c>
      <c r="S1755">
        <f>SUMIFS('Energy balance options'!$G$7:$G$3000,'Energy balance options'!$B$7:$B$3000,HeatGen!S$2,'Energy balance options'!$A$7:$A$3000,HeatGen!$A1755)</f>
        <v>0</v>
      </c>
      <c r="T1755">
        <f>SUMIFS('Energy balance options'!$G$7:$G$3000,'Energy balance options'!$B$7:$B$3000,HeatGen!T$2,'Energy balance options'!$A$7:$A$3000,HeatGen!$A1755)</f>
        <v>0</v>
      </c>
      <c r="U1755">
        <f>SUMIFS('Energy balance options'!$G$7:$G$3000,'Energy balance options'!$B$7:$B$3000,HeatGen!U$2,'Energy balance options'!$A$7:$A$3000,HeatGen!$A1755)</f>
        <v>0</v>
      </c>
      <c r="V1755">
        <f>SUMIFS('Energy balance options'!$G$7:$G$3000,'Energy balance options'!$B$7:$B$3000,HeatGen!V$2,'Energy balance options'!$A$7:$A$3000,HeatGen!$A1755)</f>
        <v>0</v>
      </c>
      <c r="W1755">
        <f>SUMIFS('Energy balance options'!$G$7:$G$3000,'Energy balance options'!$B$7:$B$3000,HeatGen!W$2,'Energy balance options'!$A$7:$A$3000,HeatGen!$A1755)</f>
        <v>0</v>
      </c>
      <c r="X1755">
        <f>SUMIFS('Energy balance options'!$G$7:$G$3000,'Energy balance options'!$B$7:$B$3000,HeatGen!X$2,'Energy balance options'!$A$7:$A$3000,HeatGen!$A1755)</f>
        <v>0</v>
      </c>
      <c r="AG1755">
        <f t="shared" si="331"/>
        <v>0</v>
      </c>
      <c r="AH1755">
        <f t="shared" si="332"/>
        <v>0</v>
      </c>
      <c r="AI1755">
        <f t="shared" si="333"/>
        <v>0</v>
      </c>
      <c r="AJ1755">
        <f t="shared" si="334"/>
        <v>0</v>
      </c>
      <c r="AK1755">
        <f t="shared" si="335"/>
        <v>0</v>
      </c>
      <c r="AL1755">
        <f t="shared" si="336"/>
        <v>0</v>
      </c>
      <c r="AM1755">
        <f t="shared" si="337"/>
        <v>0</v>
      </c>
      <c r="AN1755">
        <f t="shared" si="338"/>
        <v>0</v>
      </c>
      <c r="AO1755">
        <f t="shared" si="339"/>
        <v>0</v>
      </c>
    </row>
    <row r="1756" spans="1:41" x14ac:dyDescent="0.2">
      <c r="A1756" s="9">
        <f>'Cost per option'!A1764</f>
        <v>0</v>
      </c>
      <c r="B1756" t="str">
        <f>_xlfn.IFNA(VLOOKUP(A1756,'Energy balance options'!A$7:C$3000,3,FALSE),"")</f>
        <v/>
      </c>
      <c r="C1756">
        <f>SUMIFS('Energy balance options'!$F$7:$F$3000,'Energy balance options'!$B$7:$B$3000,HeatGen!C$2,'Energy balance options'!$A$7:$A$3000,HeatGen!$A1756)</f>
        <v>0</v>
      </c>
      <c r="D1756">
        <f>SUMIFS('Energy balance options'!$F$7:$F$3000,'Energy balance options'!$B$7:$B$3000,HeatGen!D$2,'Energy balance options'!$A$7:$A$3000,HeatGen!$A1756)</f>
        <v>0</v>
      </c>
      <c r="E1756">
        <f>SUMIFS('Energy balance options'!$F$7:$F$3000,'Energy balance options'!$B$7:$B$3000,HeatGen!E$2,'Energy balance options'!$A$7:$A$3000,HeatGen!$A1756)</f>
        <v>0</v>
      </c>
      <c r="F1756">
        <f>SUMIFS('Energy balance options'!$F$7:$F$3000,'Energy balance options'!$B$7:$B$3000,HeatGen!F$2,'Energy balance options'!$A$7:$A$3000,HeatGen!$A1756)</f>
        <v>0</v>
      </c>
      <c r="G1756">
        <f>SUMIFS('Energy balance options'!$F$7:$F$3000,'Energy balance options'!$B$7:$B$3000,HeatGen!G$2,'Energy balance options'!$A$7:$A$3000,HeatGen!$A1756)</f>
        <v>0</v>
      </c>
      <c r="H1756">
        <f>SUMIFS('Energy balance options'!$F$7:$F$3000,'Energy balance options'!$B$7:$B$3000,HeatGen!H$2,'Energy balance options'!$A$7:$A$3000,HeatGen!$A1756)</f>
        <v>0</v>
      </c>
      <c r="I1756">
        <f>SUMIFS('Energy balance options'!$F$7:$F$3000,'Energy balance options'!$B$7:$B$3000,HeatGen!I$2,'Energy balance options'!$A$7:$A$3000,HeatGen!$A1756)</f>
        <v>0</v>
      </c>
      <c r="J1756">
        <f>SUMIFS('Energy balance options'!$F$7:$F$3000,'Energy balance options'!$B$7:$B$3000,HeatGen!J$2,'Energy balance options'!$A$7:$A$3000,HeatGen!$A1756)</f>
        <v>0</v>
      </c>
      <c r="K1756">
        <f>SUMIFS('Energy balance options'!$F$7:$F$3000,'Energy balance options'!$B$7:$B$3000,HeatGen!K$2,'Energy balance options'!$A$7:$A$3000,HeatGen!$A1756)</f>
        <v>0</v>
      </c>
      <c r="L1756">
        <f>SUMIFS('Energy balance options'!$F$7:$F$3000,'Energy balance options'!$B$7:$B$3000,HeatGen!L$2,'Energy balance options'!$A$7:$A$3000,HeatGen!$A1756)</f>
        <v>0</v>
      </c>
      <c r="M1756">
        <f>SUMIFS('Energy balance options'!$F$7:$F$3000,'Energy balance options'!$B$7:$B$3000,HeatGen!M$2,'Energy balance options'!$A$7:$A$3000,HeatGen!$A1756)</f>
        <v>0</v>
      </c>
      <c r="N1756">
        <f>SUMIFS('Energy balance options'!$F$7:$F$3000,'Energy balance options'!$B$7:$B$3000,HeatGen!N$2,'Energy balance options'!$A$7:$A$3000,HeatGen!$A1756)</f>
        <v>0</v>
      </c>
      <c r="P1756">
        <f>SUMIFS('Energy balance options'!$F$7:$F$3000,'Energy balance options'!$B$7:$B$3000,HeatGen!P$2,'Energy balance options'!$A$7:$A$3000,HeatGen!$A1756)</f>
        <v>0</v>
      </c>
      <c r="Q1756">
        <f>SUMIFS('Energy balance options'!$F$7:$F$3000,'Energy balance options'!$B$7:$B$3000,HeatGen!Q$2,'Energy balance options'!$A$7:$A$3000,HeatGen!$A1756)</f>
        <v>0</v>
      </c>
      <c r="R1756">
        <f>SUMIFS('Energy balance options'!$F$7:$F$3000,'Energy balance options'!$B$7:$B$3000,HeatGen!R$2,'Energy balance options'!$A$7:$A$3000,HeatGen!$A1756)</f>
        <v>0</v>
      </c>
      <c r="S1756">
        <f>SUMIFS('Energy balance options'!$G$7:$G$3000,'Energy balance options'!$B$7:$B$3000,HeatGen!S$2,'Energy balance options'!$A$7:$A$3000,HeatGen!$A1756)</f>
        <v>0</v>
      </c>
      <c r="T1756">
        <f>SUMIFS('Energy balance options'!$G$7:$G$3000,'Energy balance options'!$B$7:$B$3000,HeatGen!T$2,'Energy balance options'!$A$7:$A$3000,HeatGen!$A1756)</f>
        <v>0</v>
      </c>
      <c r="U1756">
        <f>SUMIFS('Energy balance options'!$G$7:$G$3000,'Energy balance options'!$B$7:$B$3000,HeatGen!U$2,'Energy balance options'!$A$7:$A$3000,HeatGen!$A1756)</f>
        <v>0</v>
      </c>
      <c r="V1756">
        <f>SUMIFS('Energy balance options'!$G$7:$G$3000,'Energy balance options'!$B$7:$B$3000,HeatGen!V$2,'Energy balance options'!$A$7:$A$3000,HeatGen!$A1756)</f>
        <v>0</v>
      </c>
      <c r="W1756">
        <f>SUMIFS('Energy balance options'!$G$7:$G$3000,'Energy balance options'!$B$7:$B$3000,HeatGen!W$2,'Energy balance options'!$A$7:$A$3000,HeatGen!$A1756)</f>
        <v>0</v>
      </c>
      <c r="X1756">
        <f>SUMIFS('Energy balance options'!$G$7:$G$3000,'Energy balance options'!$B$7:$B$3000,HeatGen!X$2,'Energy balance options'!$A$7:$A$3000,HeatGen!$A1756)</f>
        <v>0</v>
      </c>
      <c r="AG1756">
        <f t="shared" si="331"/>
        <v>0</v>
      </c>
      <c r="AH1756">
        <f t="shared" si="332"/>
        <v>0</v>
      </c>
      <c r="AI1756">
        <f t="shared" si="333"/>
        <v>0</v>
      </c>
      <c r="AJ1756">
        <f t="shared" si="334"/>
        <v>0</v>
      </c>
      <c r="AK1756">
        <f t="shared" si="335"/>
        <v>0</v>
      </c>
      <c r="AL1756">
        <f t="shared" si="336"/>
        <v>0</v>
      </c>
      <c r="AM1756">
        <f t="shared" si="337"/>
        <v>0</v>
      </c>
      <c r="AN1756">
        <f t="shared" si="338"/>
        <v>0</v>
      </c>
      <c r="AO1756">
        <f t="shared" si="339"/>
        <v>0</v>
      </c>
    </row>
    <row r="1757" spans="1:41" x14ac:dyDescent="0.2">
      <c r="A1757" s="9">
        <f>'Cost per option'!A1765</f>
        <v>0</v>
      </c>
      <c r="B1757" t="str">
        <f>_xlfn.IFNA(VLOOKUP(A1757,'Energy balance options'!A$7:C$3000,3,FALSE),"")</f>
        <v/>
      </c>
      <c r="C1757">
        <f>SUMIFS('Energy balance options'!$F$7:$F$3000,'Energy balance options'!$B$7:$B$3000,HeatGen!C$2,'Energy balance options'!$A$7:$A$3000,HeatGen!$A1757)</f>
        <v>0</v>
      </c>
      <c r="D1757">
        <f>SUMIFS('Energy balance options'!$F$7:$F$3000,'Energy balance options'!$B$7:$B$3000,HeatGen!D$2,'Energy balance options'!$A$7:$A$3000,HeatGen!$A1757)</f>
        <v>0</v>
      </c>
      <c r="E1757">
        <f>SUMIFS('Energy balance options'!$F$7:$F$3000,'Energy balance options'!$B$7:$B$3000,HeatGen!E$2,'Energy balance options'!$A$7:$A$3000,HeatGen!$A1757)</f>
        <v>0</v>
      </c>
      <c r="F1757">
        <f>SUMIFS('Energy balance options'!$F$7:$F$3000,'Energy balance options'!$B$7:$B$3000,HeatGen!F$2,'Energy balance options'!$A$7:$A$3000,HeatGen!$A1757)</f>
        <v>0</v>
      </c>
      <c r="G1757">
        <f>SUMIFS('Energy balance options'!$F$7:$F$3000,'Energy balance options'!$B$7:$B$3000,HeatGen!G$2,'Energy balance options'!$A$7:$A$3000,HeatGen!$A1757)</f>
        <v>0</v>
      </c>
      <c r="H1757">
        <f>SUMIFS('Energy balance options'!$F$7:$F$3000,'Energy balance options'!$B$7:$B$3000,HeatGen!H$2,'Energy balance options'!$A$7:$A$3000,HeatGen!$A1757)</f>
        <v>0</v>
      </c>
      <c r="I1757">
        <f>SUMIFS('Energy balance options'!$F$7:$F$3000,'Energy balance options'!$B$7:$B$3000,HeatGen!I$2,'Energy balance options'!$A$7:$A$3000,HeatGen!$A1757)</f>
        <v>0</v>
      </c>
      <c r="J1757">
        <f>SUMIFS('Energy balance options'!$F$7:$F$3000,'Energy balance options'!$B$7:$B$3000,HeatGen!J$2,'Energy balance options'!$A$7:$A$3000,HeatGen!$A1757)</f>
        <v>0</v>
      </c>
      <c r="K1757">
        <f>SUMIFS('Energy balance options'!$F$7:$F$3000,'Energy balance options'!$B$7:$B$3000,HeatGen!K$2,'Energy balance options'!$A$7:$A$3000,HeatGen!$A1757)</f>
        <v>0</v>
      </c>
      <c r="L1757">
        <f>SUMIFS('Energy balance options'!$F$7:$F$3000,'Energy balance options'!$B$7:$B$3000,HeatGen!L$2,'Energy balance options'!$A$7:$A$3000,HeatGen!$A1757)</f>
        <v>0</v>
      </c>
      <c r="M1757">
        <f>SUMIFS('Energy balance options'!$F$7:$F$3000,'Energy balance options'!$B$7:$B$3000,HeatGen!M$2,'Energy balance options'!$A$7:$A$3000,HeatGen!$A1757)</f>
        <v>0</v>
      </c>
      <c r="N1757">
        <f>SUMIFS('Energy balance options'!$F$7:$F$3000,'Energy balance options'!$B$7:$B$3000,HeatGen!N$2,'Energy balance options'!$A$7:$A$3000,HeatGen!$A1757)</f>
        <v>0</v>
      </c>
      <c r="P1757">
        <f>SUMIFS('Energy balance options'!$F$7:$F$3000,'Energy balance options'!$B$7:$B$3000,HeatGen!P$2,'Energy balance options'!$A$7:$A$3000,HeatGen!$A1757)</f>
        <v>0</v>
      </c>
      <c r="Q1757">
        <f>SUMIFS('Energy balance options'!$F$7:$F$3000,'Energy balance options'!$B$7:$B$3000,HeatGen!Q$2,'Energy balance options'!$A$7:$A$3000,HeatGen!$A1757)</f>
        <v>0</v>
      </c>
      <c r="R1757">
        <f>SUMIFS('Energy balance options'!$F$7:$F$3000,'Energy balance options'!$B$7:$B$3000,HeatGen!R$2,'Energy balance options'!$A$7:$A$3000,HeatGen!$A1757)</f>
        <v>0</v>
      </c>
      <c r="S1757">
        <f>SUMIFS('Energy balance options'!$G$7:$G$3000,'Energy balance options'!$B$7:$B$3000,HeatGen!S$2,'Energy balance options'!$A$7:$A$3000,HeatGen!$A1757)</f>
        <v>0</v>
      </c>
      <c r="T1757">
        <f>SUMIFS('Energy balance options'!$G$7:$G$3000,'Energy balance options'!$B$7:$B$3000,HeatGen!T$2,'Energy balance options'!$A$7:$A$3000,HeatGen!$A1757)</f>
        <v>0</v>
      </c>
      <c r="U1757">
        <f>SUMIFS('Energy balance options'!$G$7:$G$3000,'Energy balance options'!$B$7:$B$3000,HeatGen!U$2,'Energy balance options'!$A$7:$A$3000,HeatGen!$A1757)</f>
        <v>0</v>
      </c>
      <c r="V1757">
        <f>SUMIFS('Energy balance options'!$G$7:$G$3000,'Energy balance options'!$B$7:$B$3000,HeatGen!V$2,'Energy balance options'!$A$7:$A$3000,HeatGen!$A1757)</f>
        <v>0</v>
      </c>
      <c r="W1757">
        <f>SUMIFS('Energy balance options'!$G$7:$G$3000,'Energy balance options'!$B$7:$B$3000,HeatGen!W$2,'Energy balance options'!$A$7:$A$3000,HeatGen!$A1757)</f>
        <v>0</v>
      </c>
      <c r="X1757">
        <f>SUMIFS('Energy balance options'!$G$7:$G$3000,'Energy balance options'!$B$7:$B$3000,HeatGen!X$2,'Energy balance options'!$A$7:$A$3000,HeatGen!$A1757)</f>
        <v>0</v>
      </c>
      <c r="AG1757">
        <f t="shared" si="331"/>
        <v>0</v>
      </c>
      <c r="AH1757">
        <f t="shared" si="332"/>
        <v>0</v>
      </c>
      <c r="AI1757">
        <f t="shared" si="333"/>
        <v>0</v>
      </c>
      <c r="AJ1757">
        <f t="shared" si="334"/>
        <v>0</v>
      </c>
      <c r="AK1757">
        <f t="shared" si="335"/>
        <v>0</v>
      </c>
      <c r="AL1757">
        <f t="shared" si="336"/>
        <v>0</v>
      </c>
      <c r="AM1757">
        <f t="shared" si="337"/>
        <v>0</v>
      </c>
      <c r="AN1757">
        <f t="shared" si="338"/>
        <v>0</v>
      </c>
      <c r="AO1757">
        <f t="shared" si="339"/>
        <v>0</v>
      </c>
    </row>
    <row r="1758" spans="1:41" x14ac:dyDescent="0.2">
      <c r="A1758" s="9">
        <f>'Cost per option'!A1766</f>
        <v>0</v>
      </c>
      <c r="B1758" t="str">
        <f>_xlfn.IFNA(VLOOKUP(A1758,'Energy balance options'!A$7:C$3000,3,FALSE),"")</f>
        <v/>
      </c>
      <c r="C1758">
        <f>SUMIFS('Energy balance options'!$F$7:$F$3000,'Energy balance options'!$B$7:$B$3000,HeatGen!C$2,'Energy balance options'!$A$7:$A$3000,HeatGen!$A1758)</f>
        <v>0</v>
      </c>
      <c r="D1758">
        <f>SUMIFS('Energy balance options'!$F$7:$F$3000,'Energy balance options'!$B$7:$B$3000,HeatGen!D$2,'Energy balance options'!$A$7:$A$3000,HeatGen!$A1758)</f>
        <v>0</v>
      </c>
      <c r="E1758">
        <f>SUMIFS('Energy balance options'!$F$7:$F$3000,'Energy balance options'!$B$7:$B$3000,HeatGen!E$2,'Energy balance options'!$A$7:$A$3000,HeatGen!$A1758)</f>
        <v>0</v>
      </c>
      <c r="F1758">
        <f>SUMIFS('Energy balance options'!$F$7:$F$3000,'Energy balance options'!$B$7:$B$3000,HeatGen!F$2,'Energy balance options'!$A$7:$A$3000,HeatGen!$A1758)</f>
        <v>0</v>
      </c>
      <c r="G1758">
        <f>SUMIFS('Energy balance options'!$F$7:$F$3000,'Energy balance options'!$B$7:$B$3000,HeatGen!G$2,'Energy balance options'!$A$7:$A$3000,HeatGen!$A1758)</f>
        <v>0</v>
      </c>
      <c r="H1758">
        <f>SUMIFS('Energy balance options'!$F$7:$F$3000,'Energy balance options'!$B$7:$B$3000,HeatGen!H$2,'Energy balance options'!$A$7:$A$3000,HeatGen!$A1758)</f>
        <v>0</v>
      </c>
      <c r="I1758">
        <f>SUMIFS('Energy balance options'!$F$7:$F$3000,'Energy balance options'!$B$7:$B$3000,HeatGen!I$2,'Energy balance options'!$A$7:$A$3000,HeatGen!$A1758)</f>
        <v>0</v>
      </c>
      <c r="J1758">
        <f>SUMIFS('Energy balance options'!$F$7:$F$3000,'Energy balance options'!$B$7:$B$3000,HeatGen!J$2,'Energy balance options'!$A$7:$A$3000,HeatGen!$A1758)</f>
        <v>0</v>
      </c>
      <c r="K1758">
        <f>SUMIFS('Energy balance options'!$F$7:$F$3000,'Energy balance options'!$B$7:$B$3000,HeatGen!K$2,'Energy balance options'!$A$7:$A$3000,HeatGen!$A1758)</f>
        <v>0</v>
      </c>
      <c r="L1758">
        <f>SUMIFS('Energy balance options'!$F$7:$F$3000,'Energy balance options'!$B$7:$B$3000,HeatGen!L$2,'Energy balance options'!$A$7:$A$3000,HeatGen!$A1758)</f>
        <v>0</v>
      </c>
      <c r="M1758">
        <f>SUMIFS('Energy balance options'!$F$7:$F$3000,'Energy balance options'!$B$7:$B$3000,HeatGen!M$2,'Energy balance options'!$A$7:$A$3000,HeatGen!$A1758)</f>
        <v>0</v>
      </c>
      <c r="N1758">
        <f>SUMIFS('Energy balance options'!$F$7:$F$3000,'Energy balance options'!$B$7:$B$3000,HeatGen!N$2,'Energy balance options'!$A$7:$A$3000,HeatGen!$A1758)</f>
        <v>0</v>
      </c>
      <c r="P1758">
        <f>SUMIFS('Energy balance options'!$F$7:$F$3000,'Energy balance options'!$B$7:$B$3000,HeatGen!P$2,'Energy balance options'!$A$7:$A$3000,HeatGen!$A1758)</f>
        <v>0</v>
      </c>
      <c r="Q1758">
        <f>SUMIFS('Energy balance options'!$F$7:$F$3000,'Energy balance options'!$B$7:$B$3000,HeatGen!Q$2,'Energy balance options'!$A$7:$A$3000,HeatGen!$A1758)</f>
        <v>0</v>
      </c>
      <c r="R1758">
        <f>SUMIFS('Energy balance options'!$F$7:$F$3000,'Energy balance options'!$B$7:$B$3000,HeatGen!R$2,'Energy balance options'!$A$7:$A$3000,HeatGen!$A1758)</f>
        <v>0</v>
      </c>
      <c r="S1758">
        <f>SUMIFS('Energy balance options'!$G$7:$G$3000,'Energy balance options'!$B$7:$B$3000,HeatGen!S$2,'Energy balance options'!$A$7:$A$3000,HeatGen!$A1758)</f>
        <v>0</v>
      </c>
      <c r="T1758">
        <f>SUMIFS('Energy balance options'!$G$7:$G$3000,'Energy balance options'!$B$7:$B$3000,HeatGen!T$2,'Energy balance options'!$A$7:$A$3000,HeatGen!$A1758)</f>
        <v>0</v>
      </c>
      <c r="U1758">
        <f>SUMIFS('Energy balance options'!$G$7:$G$3000,'Energy balance options'!$B$7:$B$3000,HeatGen!U$2,'Energy balance options'!$A$7:$A$3000,HeatGen!$A1758)</f>
        <v>0</v>
      </c>
      <c r="V1758">
        <f>SUMIFS('Energy balance options'!$G$7:$G$3000,'Energy balance options'!$B$7:$B$3000,HeatGen!V$2,'Energy balance options'!$A$7:$A$3000,HeatGen!$A1758)</f>
        <v>0</v>
      </c>
      <c r="W1758">
        <f>SUMIFS('Energy balance options'!$G$7:$G$3000,'Energy balance options'!$B$7:$B$3000,HeatGen!W$2,'Energy balance options'!$A$7:$A$3000,HeatGen!$A1758)</f>
        <v>0</v>
      </c>
      <c r="X1758">
        <f>SUMIFS('Energy balance options'!$G$7:$G$3000,'Energy balance options'!$B$7:$B$3000,HeatGen!X$2,'Energy balance options'!$A$7:$A$3000,HeatGen!$A1758)</f>
        <v>0</v>
      </c>
      <c r="AG1758">
        <f t="shared" si="331"/>
        <v>0</v>
      </c>
      <c r="AH1758">
        <f t="shared" si="332"/>
        <v>0</v>
      </c>
      <c r="AI1758">
        <f t="shared" si="333"/>
        <v>0</v>
      </c>
      <c r="AJ1758">
        <f t="shared" si="334"/>
        <v>0</v>
      </c>
      <c r="AK1758">
        <f t="shared" si="335"/>
        <v>0</v>
      </c>
      <c r="AL1758">
        <f t="shared" si="336"/>
        <v>0</v>
      </c>
      <c r="AM1758">
        <f t="shared" si="337"/>
        <v>0</v>
      </c>
      <c r="AN1758">
        <f t="shared" si="338"/>
        <v>0</v>
      </c>
      <c r="AO1758">
        <f t="shared" si="339"/>
        <v>0</v>
      </c>
    </row>
    <row r="1759" spans="1:41" x14ac:dyDescent="0.2">
      <c r="A1759" s="9">
        <f>'Cost per option'!A1767</f>
        <v>0</v>
      </c>
      <c r="B1759" t="str">
        <f>_xlfn.IFNA(VLOOKUP(A1759,'Energy balance options'!A$7:C$3000,3,FALSE),"")</f>
        <v/>
      </c>
      <c r="C1759">
        <f>SUMIFS('Energy balance options'!$F$7:$F$3000,'Energy balance options'!$B$7:$B$3000,HeatGen!C$2,'Energy balance options'!$A$7:$A$3000,HeatGen!$A1759)</f>
        <v>0</v>
      </c>
      <c r="D1759">
        <f>SUMIFS('Energy balance options'!$F$7:$F$3000,'Energy balance options'!$B$7:$B$3000,HeatGen!D$2,'Energy balance options'!$A$7:$A$3000,HeatGen!$A1759)</f>
        <v>0</v>
      </c>
      <c r="E1759">
        <f>SUMIFS('Energy balance options'!$F$7:$F$3000,'Energy balance options'!$B$7:$B$3000,HeatGen!E$2,'Energy balance options'!$A$7:$A$3000,HeatGen!$A1759)</f>
        <v>0</v>
      </c>
      <c r="F1759">
        <f>SUMIFS('Energy balance options'!$F$7:$F$3000,'Energy balance options'!$B$7:$B$3000,HeatGen!F$2,'Energy balance options'!$A$7:$A$3000,HeatGen!$A1759)</f>
        <v>0</v>
      </c>
      <c r="G1759">
        <f>SUMIFS('Energy balance options'!$F$7:$F$3000,'Energy balance options'!$B$7:$B$3000,HeatGen!G$2,'Energy balance options'!$A$7:$A$3000,HeatGen!$A1759)</f>
        <v>0</v>
      </c>
      <c r="H1759">
        <f>SUMIFS('Energy balance options'!$F$7:$F$3000,'Energy balance options'!$B$7:$B$3000,HeatGen!H$2,'Energy balance options'!$A$7:$A$3000,HeatGen!$A1759)</f>
        <v>0</v>
      </c>
      <c r="I1759">
        <f>SUMIFS('Energy balance options'!$F$7:$F$3000,'Energy balance options'!$B$7:$B$3000,HeatGen!I$2,'Energy balance options'!$A$7:$A$3000,HeatGen!$A1759)</f>
        <v>0</v>
      </c>
      <c r="J1759">
        <f>SUMIFS('Energy balance options'!$F$7:$F$3000,'Energy balance options'!$B$7:$B$3000,HeatGen!J$2,'Energy balance options'!$A$7:$A$3000,HeatGen!$A1759)</f>
        <v>0</v>
      </c>
      <c r="K1759">
        <f>SUMIFS('Energy balance options'!$F$7:$F$3000,'Energy balance options'!$B$7:$B$3000,HeatGen!K$2,'Energy balance options'!$A$7:$A$3000,HeatGen!$A1759)</f>
        <v>0</v>
      </c>
      <c r="L1759">
        <f>SUMIFS('Energy balance options'!$F$7:$F$3000,'Energy balance options'!$B$7:$B$3000,HeatGen!L$2,'Energy balance options'!$A$7:$A$3000,HeatGen!$A1759)</f>
        <v>0</v>
      </c>
      <c r="M1759">
        <f>SUMIFS('Energy balance options'!$F$7:$F$3000,'Energy balance options'!$B$7:$B$3000,HeatGen!M$2,'Energy balance options'!$A$7:$A$3000,HeatGen!$A1759)</f>
        <v>0</v>
      </c>
      <c r="N1759">
        <f>SUMIFS('Energy balance options'!$F$7:$F$3000,'Energy balance options'!$B$7:$B$3000,HeatGen!N$2,'Energy balance options'!$A$7:$A$3000,HeatGen!$A1759)</f>
        <v>0</v>
      </c>
      <c r="P1759">
        <f>SUMIFS('Energy balance options'!$F$7:$F$3000,'Energy balance options'!$B$7:$B$3000,HeatGen!P$2,'Energy balance options'!$A$7:$A$3000,HeatGen!$A1759)</f>
        <v>0</v>
      </c>
      <c r="Q1759">
        <f>SUMIFS('Energy balance options'!$F$7:$F$3000,'Energy balance options'!$B$7:$B$3000,HeatGen!Q$2,'Energy balance options'!$A$7:$A$3000,HeatGen!$A1759)</f>
        <v>0</v>
      </c>
      <c r="R1759">
        <f>SUMIFS('Energy balance options'!$F$7:$F$3000,'Energy balance options'!$B$7:$B$3000,HeatGen!R$2,'Energy balance options'!$A$7:$A$3000,HeatGen!$A1759)</f>
        <v>0</v>
      </c>
      <c r="S1759">
        <f>SUMIFS('Energy balance options'!$G$7:$G$3000,'Energy balance options'!$B$7:$B$3000,HeatGen!S$2,'Energy balance options'!$A$7:$A$3000,HeatGen!$A1759)</f>
        <v>0</v>
      </c>
      <c r="T1759">
        <f>SUMIFS('Energy balance options'!$G$7:$G$3000,'Energy balance options'!$B$7:$B$3000,HeatGen!T$2,'Energy balance options'!$A$7:$A$3000,HeatGen!$A1759)</f>
        <v>0</v>
      </c>
      <c r="U1759">
        <f>SUMIFS('Energy balance options'!$G$7:$G$3000,'Energy balance options'!$B$7:$B$3000,HeatGen!U$2,'Energy balance options'!$A$7:$A$3000,HeatGen!$A1759)</f>
        <v>0</v>
      </c>
      <c r="V1759">
        <f>SUMIFS('Energy balance options'!$G$7:$G$3000,'Energy balance options'!$B$7:$B$3000,HeatGen!V$2,'Energy balance options'!$A$7:$A$3000,HeatGen!$A1759)</f>
        <v>0</v>
      </c>
      <c r="W1759">
        <f>SUMIFS('Energy balance options'!$G$7:$G$3000,'Energy balance options'!$B$7:$B$3000,HeatGen!W$2,'Energy balance options'!$A$7:$A$3000,HeatGen!$A1759)</f>
        <v>0</v>
      </c>
      <c r="X1759">
        <f>SUMIFS('Energy balance options'!$G$7:$G$3000,'Energy balance options'!$B$7:$B$3000,HeatGen!X$2,'Energy balance options'!$A$7:$A$3000,HeatGen!$A1759)</f>
        <v>0</v>
      </c>
      <c r="AG1759">
        <f t="shared" si="331"/>
        <v>0</v>
      </c>
      <c r="AH1759">
        <f t="shared" si="332"/>
        <v>0</v>
      </c>
      <c r="AI1759">
        <f t="shared" si="333"/>
        <v>0</v>
      </c>
      <c r="AJ1759">
        <f t="shared" si="334"/>
        <v>0</v>
      </c>
      <c r="AK1759">
        <f t="shared" si="335"/>
        <v>0</v>
      </c>
      <c r="AL1759">
        <f t="shared" si="336"/>
        <v>0</v>
      </c>
      <c r="AM1759">
        <f t="shared" si="337"/>
        <v>0</v>
      </c>
      <c r="AN1759">
        <f t="shared" si="338"/>
        <v>0</v>
      </c>
      <c r="AO1759">
        <f t="shared" si="339"/>
        <v>0</v>
      </c>
    </row>
    <row r="1760" spans="1:41" x14ac:dyDescent="0.2">
      <c r="A1760" s="9">
        <f>'Cost per option'!A1768</f>
        <v>0</v>
      </c>
      <c r="B1760" t="str">
        <f>_xlfn.IFNA(VLOOKUP(A1760,'Energy balance options'!A$7:C$3000,3,FALSE),"")</f>
        <v/>
      </c>
      <c r="C1760">
        <f>SUMIFS('Energy balance options'!$F$7:$F$3000,'Energy balance options'!$B$7:$B$3000,HeatGen!C$2,'Energy balance options'!$A$7:$A$3000,HeatGen!$A1760)</f>
        <v>0</v>
      </c>
      <c r="D1760">
        <f>SUMIFS('Energy balance options'!$F$7:$F$3000,'Energy balance options'!$B$7:$B$3000,HeatGen!D$2,'Energy balance options'!$A$7:$A$3000,HeatGen!$A1760)</f>
        <v>0</v>
      </c>
      <c r="E1760">
        <f>SUMIFS('Energy balance options'!$F$7:$F$3000,'Energy balance options'!$B$7:$B$3000,HeatGen!E$2,'Energy balance options'!$A$7:$A$3000,HeatGen!$A1760)</f>
        <v>0</v>
      </c>
      <c r="F1760">
        <f>SUMIFS('Energy balance options'!$F$7:$F$3000,'Energy balance options'!$B$7:$B$3000,HeatGen!F$2,'Energy balance options'!$A$7:$A$3000,HeatGen!$A1760)</f>
        <v>0</v>
      </c>
      <c r="G1760">
        <f>SUMIFS('Energy balance options'!$F$7:$F$3000,'Energy balance options'!$B$7:$B$3000,HeatGen!G$2,'Energy balance options'!$A$7:$A$3000,HeatGen!$A1760)</f>
        <v>0</v>
      </c>
      <c r="H1760">
        <f>SUMIFS('Energy balance options'!$F$7:$F$3000,'Energy balance options'!$B$7:$B$3000,HeatGen!H$2,'Energy balance options'!$A$7:$A$3000,HeatGen!$A1760)</f>
        <v>0</v>
      </c>
      <c r="I1760">
        <f>SUMIFS('Energy balance options'!$F$7:$F$3000,'Energy balance options'!$B$7:$B$3000,HeatGen!I$2,'Energy balance options'!$A$7:$A$3000,HeatGen!$A1760)</f>
        <v>0</v>
      </c>
      <c r="J1760">
        <f>SUMIFS('Energy balance options'!$F$7:$F$3000,'Energy balance options'!$B$7:$B$3000,HeatGen!J$2,'Energy balance options'!$A$7:$A$3000,HeatGen!$A1760)</f>
        <v>0</v>
      </c>
      <c r="K1760">
        <f>SUMIFS('Energy balance options'!$F$7:$F$3000,'Energy balance options'!$B$7:$B$3000,HeatGen!K$2,'Energy balance options'!$A$7:$A$3000,HeatGen!$A1760)</f>
        <v>0</v>
      </c>
      <c r="L1760">
        <f>SUMIFS('Energy balance options'!$F$7:$F$3000,'Energy balance options'!$B$7:$B$3000,HeatGen!L$2,'Energy balance options'!$A$7:$A$3000,HeatGen!$A1760)</f>
        <v>0</v>
      </c>
      <c r="M1760">
        <f>SUMIFS('Energy balance options'!$F$7:$F$3000,'Energy balance options'!$B$7:$B$3000,HeatGen!M$2,'Energy balance options'!$A$7:$A$3000,HeatGen!$A1760)</f>
        <v>0</v>
      </c>
      <c r="N1760">
        <f>SUMIFS('Energy balance options'!$F$7:$F$3000,'Energy balance options'!$B$7:$B$3000,HeatGen!N$2,'Energy balance options'!$A$7:$A$3000,HeatGen!$A1760)</f>
        <v>0</v>
      </c>
      <c r="P1760">
        <f>SUMIFS('Energy balance options'!$F$7:$F$3000,'Energy balance options'!$B$7:$B$3000,HeatGen!P$2,'Energy balance options'!$A$7:$A$3000,HeatGen!$A1760)</f>
        <v>0</v>
      </c>
      <c r="Q1760">
        <f>SUMIFS('Energy balance options'!$F$7:$F$3000,'Energy balance options'!$B$7:$B$3000,HeatGen!Q$2,'Energy balance options'!$A$7:$A$3000,HeatGen!$A1760)</f>
        <v>0</v>
      </c>
      <c r="R1760">
        <f>SUMIFS('Energy balance options'!$F$7:$F$3000,'Energy balance options'!$B$7:$B$3000,HeatGen!R$2,'Energy balance options'!$A$7:$A$3000,HeatGen!$A1760)</f>
        <v>0</v>
      </c>
      <c r="S1760">
        <f>SUMIFS('Energy balance options'!$G$7:$G$3000,'Energy balance options'!$B$7:$B$3000,HeatGen!S$2,'Energy balance options'!$A$7:$A$3000,HeatGen!$A1760)</f>
        <v>0</v>
      </c>
      <c r="T1760">
        <f>SUMIFS('Energy balance options'!$G$7:$G$3000,'Energy balance options'!$B$7:$B$3000,HeatGen!T$2,'Energy balance options'!$A$7:$A$3000,HeatGen!$A1760)</f>
        <v>0</v>
      </c>
      <c r="U1760">
        <f>SUMIFS('Energy balance options'!$G$7:$G$3000,'Energy balance options'!$B$7:$B$3000,HeatGen!U$2,'Energy balance options'!$A$7:$A$3000,HeatGen!$A1760)</f>
        <v>0</v>
      </c>
      <c r="V1760">
        <f>SUMIFS('Energy balance options'!$G$7:$G$3000,'Energy balance options'!$B$7:$B$3000,HeatGen!V$2,'Energy balance options'!$A$7:$A$3000,HeatGen!$A1760)</f>
        <v>0</v>
      </c>
      <c r="W1760">
        <f>SUMIFS('Energy balance options'!$G$7:$G$3000,'Energy balance options'!$B$7:$B$3000,HeatGen!W$2,'Energy balance options'!$A$7:$A$3000,HeatGen!$A1760)</f>
        <v>0</v>
      </c>
      <c r="X1760">
        <f>SUMIFS('Energy balance options'!$G$7:$G$3000,'Energy balance options'!$B$7:$B$3000,HeatGen!X$2,'Energy balance options'!$A$7:$A$3000,HeatGen!$A1760)</f>
        <v>0</v>
      </c>
      <c r="AG1760">
        <f t="shared" si="331"/>
        <v>0</v>
      </c>
      <c r="AH1760">
        <f t="shared" si="332"/>
        <v>0</v>
      </c>
      <c r="AI1760">
        <f t="shared" si="333"/>
        <v>0</v>
      </c>
      <c r="AJ1760">
        <f t="shared" si="334"/>
        <v>0</v>
      </c>
      <c r="AK1760">
        <f t="shared" si="335"/>
        <v>0</v>
      </c>
      <c r="AL1760">
        <f t="shared" si="336"/>
        <v>0</v>
      </c>
      <c r="AM1760">
        <f t="shared" si="337"/>
        <v>0</v>
      </c>
      <c r="AN1760">
        <f t="shared" si="338"/>
        <v>0</v>
      </c>
      <c r="AO1760">
        <f t="shared" si="339"/>
        <v>0</v>
      </c>
    </row>
    <row r="1761" spans="1:41" x14ac:dyDescent="0.2">
      <c r="A1761" s="9">
        <f>'Cost per option'!A1769</f>
        <v>0</v>
      </c>
      <c r="B1761" t="str">
        <f>_xlfn.IFNA(VLOOKUP(A1761,'Energy balance options'!A$7:C$3000,3,FALSE),"")</f>
        <v/>
      </c>
      <c r="C1761">
        <f>SUMIFS('Energy balance options'!$F$7:$F$3000,'Energy balance options'!$B$7:$B$3000,HeatGen!C$2,'Energy balance options'!$A$7:$A$3000,HeatGen!$A1761)</f>
        <v>0</v>
      </c>
      <c r="D1761">
        <f>SUMIFS('Energy balance options'!$F$7:$F$3000,'Energy balance options'!$B$7:$B$3000,HeatGen!D$2,'Energy balance options'!$A$7:$A$3000,HeatGen!$A1761)</f>
        <v>0</v>
      </c>
      <c r="E1761">
        <f>SUMIFS('Energy balance options'!$F$7:$F$3000,'Energy balance options'!$B$7:$B$3000,HeatGen!E$2,'Energy balance options'!$A$7:$A$3000,HeatGen!$A1761)</f>
        <v>0</v>
      </c>
      <c r="F1761">
        <f>SUMIFS('Energy balance options'!$F$7:$F$3000,'Energy balance options'!$B$7:$B$3000,HeatGen!F$2,'Energy balance options'!$A$7:$A$3000,HeatGen!$A1761)</f>
        <v>0</v>
      </c>
      <c r="G1761">
        <f>SUMIFS('Energy balance options'!$F$7:$F$3000,'Energy balance options'!$B$7:$B$3000,HeatGen!G$2,'Energy balance options'!$A$7:$A$3000,HeatGen!$A1761)</f>
        <v>0</v>
      </c>
      <c r="H1761">
        <f>SUMIFS('Energy balance options'!$F$7:$F$3000,'Energy balance options'!$B$7:$B$3000,HeatGen!H$2,'Energy balance options'!$A$7:$A$3000,HeatGen!$A1761)</f>
        <v>0</v>
      </c>
      <c r="I1761">
        <f>SUMIFS('Energy balance options'!$F$7:$F$3000,'Energy balance options'!$B$7:$B$3000,HeatGen!I$2,'Energy balance options'!$A$7:$A$3000,HeatGen!$A1761)</f>
        <v>0</v>
      </c>
      <c r="J1761">
        <f>SUMIFS('Energy balance options'!$F$7:$F$3000,'Energy balance options'!$B$7:$B$3000,HeatGen!J$2,'Energy balance options'!$A$7:$A$3000,HeatGen!$A1761)</f>
        <v>0</v>
      </c>
      <c r="K1761">
        <f>SUMIFS('Energy balance options'!$F$7:$F$3000,'Energy balance options'!$B$7:$B$3000,HeatGen!K$2,'Energy balance options'!$A$7:$A$3000,HeatGen!$A1761)</f>
        <v>0</v>
      </c>
      <c r="L1761">
        <f>SUMIFS('Energy balance options'!$F$7:$F$3000,'Energy balance options'!$B$7:$B$3000,HeatGen!L$2,'Energy balance options'!$A$7:$A$3000,HeatGen!$A1761)</f>
        <v>0</v>
      </c>
      <c r="M1761">
        <f>SUMIFS('Energy balance options'!$F$7:$F$3000,'Energy balance options'!$B$7:$B$3000,HeatGen!M$2,'Energy balance options'!$A$7:$A$3000,HeatGen!$A1761)</f>
        <v>0</v>
      </c>
      <c r="N1761">
        <f>SUMIFS('Energy balance options'!$F$7:$F$3000,'Energy balance options'!$B$7:$B$3000,HeatGen!N$2,'Energy balance options'!$A$7:$A$3000,HeatGen!$A1761)</f>
        <v>0</v>
      </c>
      <c r="P1761">
        <f>SUMIFS('Energy balance options'!$F$7:$F$3000,'Energy balance options'!$B$7:$B$3000,HeatGen!P$2,'Energy balance options'!$A$7:$A$3000,HeatGen!$A1761)</f>
        <v>0</v>
      </c>
      <c r="Q1761">
        <f>SUMIFS('Energy balance options'!$F$7:$F$3000,'Energy balance options'!$B$7:$B$3000,HeatGen!Q$2,'Energy balance options'!$A$7:$A$3000,HeatGen!$A1761)</f>
        <v>0</v>
      </c>
      <c r="R1761">
        <f>SUMIFS('Energy balance options'!$F$7:$F$3000,'Energy balance options'!$B$7:$B$3000,HeatGen!R$2,'Energy balance options'!$A$7:$A$3000,HeatGen!$A1761)</f>
        <v>0</v>
      </c>
      <c r="S1761">
        <f>SUMIFS('Energy balance options'!$G$7:$G$3000,'Energy balance options'!$B$7:$B$3000,HeatGen!S$2,'Energy balance options'!$A$7:$A$3000,HeatGen!$A1761)</f>
        <v>0</v>
      </c>
      <c r="T1761">
        <f>SUMIFS('Energy balance options'!$G$7:$G$3000,'Energy balance options'!$B$7:$B$3000,HeatGen!T$2,'Energy balance options'!$A$7:$A$3000,HeatGen!$A1761)</f>
        <v>0</v>
      </c>
      <c r="U1761">
        <f>SUMIFS('Energy balance options'!$G$7:$G$3000,'Energy balance options'!$B$7:$B$3000,HeatGen!U$2,'Energy balance options'!$A$7:$A$3000,HeatGen!$A1761)</f>
        <v>0</v>
      </c>
      <c r="V1761">
        <f>SUMIFS('Energy balance options'!$G$7:$G$3000,'Energy balance options'!$B$7:$B$3000,HeatGen!V$2,'Energy balance options'!$A$7:$A$3000,HeatGen!$A1761)</f>
        <v>0</v>
      </c>
      <c r="W1761">
        <f>SUMIFS('Energy balance options'!$G$7:$G$3000,'Energy balance options'!$B$7:$B$3000,HeatGen!W$2,'Energy balance options'!$A$7:$A$3000,HeatGen!$A1761)</f>
        <v>0</v>
      </c>
      <c r="X1761">
        <f>SUMIFS('Energy balance options'!$G$7:$G$3000,'Energy balance options'!$B$7:$B$3000,HeatGen!X$2,'Energy balance options'!$A$7:$A$3000,HeatGen!$A1761)</f>
        <v>0</v>
      </c>
      <c r="AG1761">
        <f t="shared" si="331"/>
        <v>0</v>
      </c>
      <c r="AH1761">
        <f t="shared" si="332"/>
        <v>0</v>
      </c>
      <c r="AI1761">
        <f t="shared" si="333"/>
        <v>0</v>
      </c>
      <c r="AJ1761">
        <f t="shared" si="334"/>
        <v>0</v>
      </c>
      <c r="AK1761">
        <f t="shared" si="335"/>
        <v>0</v>
      </c>
      <c r="AL1761">
        <f t="shared" si="336"/>
        <v>0</v>
      </c>
      <c r="AM1761">
        <f t="shared" si="337"/>
        <v>0</v>
      </c>
      <c r="AN1761">
        <f t="shared" si="338"/>
        <v>0</v>
      </c>
      <c r="AO1761">
        <f t="shared" si="339"/>
        <v>0</v>
      </c>
    </row>
    <row r="1762" spans="1:41" x14ac:dyDescent="0.2">
      <c r="A1762" s="9">
        <f>'Cost per option'!A1770</f>
        <v>0</v>
      </c>
      <c r="B1762" t="str">
        <f>_xlfn.IFNA(VLOOKUP(A1762,'Energy balance options'!A$7:C$3000,3,FALSE),"")</f>
        <v/>
      </c>
      <c r="C1762">
        <f>SUMIFS('Energy balance options'!$F$7:$F$3000,'Energy balance options'!$B$7:$B$3000,HeatGen!C$2,'Energy balance options'!$A$7:$A$3000,HeatGen!$A1762)</f>
        <v>0</v>
      </c>
      <c r="D1762">
        <f>SUMIFS('Energy balance options'!$F$7:$F$3000,'Energy balance options'!$B$7:$B$3000,HeatGen!D$2,'Energy balance options'!$A$7:$A$3000,HeatGen!$A1762)</f>
        <v>0</v>
      </c>
      <c r="E1762">
        <f>SUMIFS('Energy balance options'!$F$7:$F$3000,'Energy balance options'!$B$7:$B$3000,HeatGen!E$2,'Energy balance options'!$A$7:$A$3000,HeatGen!$A1762)</f>
        <v>0</v>
      </c>
      <c r="F1762">
        <f>SUMIFS('Energy balance options'!$F$7:$F$3000,'Energy balance options'!$B$7:$B$3000,HeatGen!F$2,'Energy balance options'!$A$7:$A$3000,HeatGen!$A1762)</f>
        <v>0</v>
      </c>
      <c r="G1762">
        <f>SUMIFS('Energy balance options'!$F$7:$F$3000,'Energy balance options'!$B$7:$B$3000,HeatGen!G$2,'Energy balance options'!$A$7:$A$3000,HeatGen!$A1762)</f>
        <v>0</v>
      </c>
      <c r="H1762">
        <f>SUMIFS('Energy balance options'!$F$7:$F$3000,'Energy balance options'!$B$7:$B$3000,HeatGen!H$2,'Energy balance options'!$A$7:$A$3000,HeatGen!$A1762)</f>
        <v>0</v>
      </c>
      <c r="I1762">
        <f>SUMIFS('Energy balance options'!$F$7:$F$3000,'Energy balance options'!$B$7:$B$3000,HeatGen!I$2,'Energy balance options'!$A$7:$A$3000,HeatGen!$A1762)</f>
        <v>0</v>
      </c>
      <c r="J1762">
        <f>SUMIFS('Energy balance options'!$F$7:$F$3000,'Energy balance options'!$B$7:$B$3000,HeatGen!J$2,'Energy balance options'!$A$7:$A$3000,HeatGen!$A1762)</f>
        <v>0</v>
      </c>
      <c r="K1762">
        <f>SUMIFS('Energy balance options'!$F$7:$F$3000,'Energy balance options'!$B$7:$B$3000,HeatGen!K$2,'Energy balance options'!$A$7:$A$3000,HeatGen!$A1762)</f>
        <v>0</v>
      </c>
      <c r="L1762">
        <f>SUMIFS('Energy balance options'!$F$7:$F$3000,'Energy balance options'!$B$7:$B$3000,HeatGen!L$2,'Energy balance options'!$A$7:$A$3000,HeatGen!$A1762)</f>
        <v>0</v>
      </c>
      <c r="M1762">
        <f>SUMIFS('Energy balance options'!$F$7:$F$3000,'Energy balance options'!$B$7:$B$3000,HeatGen!M$2,'Energy balance options'!$A$7:$A$3000,HeatGen!$A1762)</f>
        <v>0</v>
      </c>
      <c r="N1762">
        <f>SUMIFS('Energy balance options'!$F$7:$F$3000,'Energy balance options'!$B$7:$B$3000,HeatGen!N$2,'Energy balance options'!$A$7:$A$3000,HeatGen!$A1762)</f>
        <v>0</v>
      </c>
      <c r="P1762">
        <f>SUMIFS('Energy balance options'!$F$7:$F$3000,'Energy balance options'!$B$7:$B$3000,HeatGen!P$2,'Energy balance options'!$A$7:$A$3000,HeatGen!$A1762)</f>
        <v>0</v>
      </c>
      <c r="Q1762">
        <f>SUMIFS('Energy balance options'!$F$7:$F$3000,'Energy balance options'!$B$7:$B$3000,HeatGen!Q$2,'Energy balance options'!$A$7:$A$3000,HeatGen!$A1762)</f>
        <v>0</v>
      </c>
      <c r="R1762">
        <f>SUMIFS('Energy balance options'!$F$7:$F$3000,'Energy balance options'!$B$7:$B$3000,HeatGen!R$2,'Energy balance options'!$A$7:$A$3000,HeatGen!$A1762)</f>
        <v>0</v>
      </c>
      <c r="S1762">
        <f>SUMIFS('Energy balance options'!$G$7:$G$3000,'Energy balance options'!$B$7:$B$3000,HeatGen!S$2,'Energy balance options'!$A$7:$A$3000,HeatGen!$A1762)</f>
        <v>0</v>
      </c>
      <c r="T1762">
        <f>SUMIFS('Energy balance options'!$G$7:$G$3000,'Energy balance options'!$B$7:$B$3000,HeatGen!T$2,'Energy balance options'!$A$7:$A$3000,HeatGen!$A1762)</f>
        <v>0</v>
      </c>
      <c r="U1762">
        <f>SUMIFS('Energy balance options'!$G$7:$G$3000,'Energy balance options'!$B$7:$B$3000,HeatGen!U$2,'Energy balance options'!$A$7:$A$3000,HeatGen!$A1762)</f>
        <v>0</v>
      </c>
      <c r="V1762">
        <f>SUMIFS('Energy balance options'!$G$7:$G$3000,'Energy balance options'!$B$7:$B$3000,HeatGen!V$2,'Energy balance options'!$A$7:$A$3000,HeatGen!$A1762)</f>
        <v>0</v>
      </c>
      <c r="W1762">
        <f>SUMIFS('Energy balance options'!$G$7:$G$3000,'Energy balance options'!$B$7:$B$3000,HeatGen!W$2,'Energy balance options'!$A$7:$A$3000,HeatGen!$A1762)</f>
        <v>0</v>
      </c>
      <c r="X1762">
        <f>SUMIFS('Energy balance options'!$G$7:$G$3000,'Energy balance options'!$B$7:$B$3000,HeatGen!X$2,'Energy balance options'!$A$7:$A$3000,HeatGen!$A1762)</f>
        <v>0</v>
      </c>
      <c r="AG1762">
        <f t="shared" si="331"/>
        <v>0</v>
      </c>
      <c r="AH1762">
        <f t="shared" si="332"/>
        <v>0</v>
      </c>
      <c r="AI1762">
        <f t="shared" si="333"/>
        <v>0</v>
      </c>
      <c r="AJ1762">
        <f t="shared" si="334"/>
        <v>0</v>
      </c>
      <c r="AK1762">
        <f t="shared" si="335"/>
        <v>0</v>
      </c>
      <c r="AL1762">
        <f t="shared" si="336"/>
        <v>0</v>
      </c>
      <c r="AM1762">
        <f t="shared" si="337"/>
        <v>0</v>
      </c>
      <c r="AN1762">
        <f t="shared" si="338"/>
        <v>0</v>
      </c>
      <c r="AO1762">
        <f t="shared" si="339"/>
        <v>0</v>
      </c>
    </row>
    <row r="1763" spans="1:41" x14ac:dyDescent="0.2">
      <c r="A1763" s="9">
        <f>'Cost per option'!A1771</f>
        <v>0</v>
      </c>
      <c r="B1763" t="str">
        <f>_xlfn.IFNA(VLOOKUP(A1763,'Energy balance options'!A$7:C$3000,3,FALSE),"")</f>
        <v/>
      </c>
      <c r="C1763">
        <f>SUMIFS('Energy balance options'!$F$7:$F$3000,'Energy balance options'!$B$7:$B$3000,HeatGen!C$2,'Energy balance options'!$A$7:$A$3000,HeatGen!$A1763)</f>
        <v>0</v>
      </c>
      <c r="D1763">
        <f>SUMIFS('Energy balance options'!$F$7:$F$3000,'Energy balance options'!$B$7:$B$3000,HeatGen!D$2,'Energy balance options'!$A$7:$A$3000,HeatGen!$A1763)</f>
        <v>0</v>
      </c>
      <c r="E1763">
        <f>SUMIFS('Energy balance options'!$F$7:$F$3000,'Energy balance options'!$B$7:$B$3000,HeatGen!E$2,'Energy balance options'!$A$7:$A$3000,HeatGen!$A1763)</f>
        <v>0</v>
      </c>
      <c r="F1763">
        <f>SUMIFS('Energy balance options'!$F$7:$F$3000,'Energy balance options'!$B$7:$B$3000,HeatGen!F$2,'Energy balance options'!$A$7:$A$3000,HeatGen!$A1763)</f>
        <v>0</v>
      </c>
      <c r="G1763">
        <f>SUMIFS('Energy balance options'!$F$7:$F$3000,'Energy balance options'!$B$7:$B$3000,HeatGen!G$2,'Energy balance options'!$A$7:$A$3000,HeatGen!$A1763)</f>
        <v>0</v>
      </c>
      <c r="H1763">
        <f>SUMIFS('Energy balance options'!$F$7:$F$3000,'Energy balance options'!$B$7:$B$3000,HeatGen!H$2,'Energy balance options'!$A$7:$A$3000,HeatGen!$A1763)</f>
        <v>0</v>
      </c>
      <c r="I1763">
        <f>SUMIFS('Energy balance options'!$F$7:$F$3000,'Energy balance options'!$B$7:$B$3000,HeatGen!I$2,'Energy balance options'!$A$7:$A$3000,HeatGen!$A1763)</f>
        <v>0</v>
      </c>
      <c r="J1763">
        <f>SUMIFS('Energy balance options'!$F$7:$F$3000,'Energy balance options'!$B$7:$B$3000,HeatGen!J$2,'Energy balance options'!$A$7:$A$3000,HeatGen!$A1763)</f>
        <v>0</v>
      </c>
      <c r="K1763">
        <f>SUMIFS('Energy balance options'!$F$7:$F$3000,'Energy balance options'!$B$7:$B$3000,HeatGen!K$2,'Energy balance options'!$A$7:$A$3000,HeatGen!$A1763)</f>
        <v>0</v>
      </c>
      <c r="L1763">
        <f>SUMIFS('Energy balance options'!$F$7:$F$3000,'Energy balance options'!$B$7:$B$3000,HeatGen!L$2,'Energy balance options'!$A$7:$A$3000,HeatGen!$A1763)</f>
        <v>0</v>
      </c>
      <c r="M1763">
        <f>SUMIFS('Energy balance options'!$F$7:$F$3000,'Energy balance options'!$B$7:$B$3000,HeatGen!M$2,'Energy balance options'!$A$7:$A$3000,HeatGen!$A1763)</f>
        <v>0</v>
      </c>
      <c r="N1763">
        <f>SUMIFS('Energy balance options'!$F$7:$F$3000,'Energy balance options'!$B$7:$B$3000,HeatGen!N$2,'Energy balance options'!$A$7:$A$3000,HeatGen!$A1763)</f>
        <v>0</v>
      </c>
      <c r="P1763">
        <f>SUMIFS('Energy balance options'!$F$7:$F$3000,'Energy balance options'!$B$7:$B$3000,HeatGen!P$2,'Energy balance options'!$A$7:$A$3000,HeatGen!$A1763)</f>
        <v>0</v>
      </c>
      <c r="Q1763">
        <f>SUMIFS('Energy balance options'!$F$7:$F$3000,'Energy balance options'!$B$7:$B$3000,HeatGen!Q$2,'Energy balance options'!$A$7:$A$3000,HeatGen!$A1763)</f>
        <v>0</v>
      </c>
      <c r="R1763">
        <f>SUMIFS('Energy balance options'!$F$7:$F$3000,'Energy balance options'!$B$7:$B$3000,HeatGen!R$2,'Energy balance options'!$A$7:$A$3000,HeatGen!$A1763)</f>
        <v>0</v>
      </c>
      <c r="S1763">
        <f>SUMIFS('Energy balance options'!$G$7:$G$3000,'Energy balance options'!$B$7:$B$3000,HeatGen!S$2,'Energy balance options'!$A$7:$A$3000,HeatGen!$A1763)</f>
        <v>0</v>
      </c>
      <c r="T1763">
        <f>SUMIFS('Energy balance options'!$G$7:$G$3000,'Energy balance options'!$B$7:$B$3000,HeatGen!T$2,'Energy balance options'!$A$7:$A$3000,HeatGen!$A1763)</f>
        <v>0</v>
      </c>
      <c r="U1763">
        <f>SUMIFS('Energy balance options'!$G$7:$G$3000,'Energy balance options'!$B$7:$B$3000,HeatGen!U$2,'Energy balance options'!$A$7:$A$3000,HeatGen!$A1763)</f>
        <v>0</v>
      </c>
      <c r="V1763">
        <f>SUMIFS('Energy balance options'!$G$7:$G$3000,'Energy balance options'!$B$7:$B$3000,HeatGen!V$2,'Energy balance options'!$A$7:$A$3000,HeatGen!$A1763)</f>
        <v>0</v>
      </c>
      <c r="W1763">
        <f>SUMIFS('Energy balance options'!$G$7:$G$3000,'Energy balance options'!$B$7:$B$3000,HeatGen!W$2,'Energy balance options'!$A$7:$A$3000,HeatGen!$A1763)</f>
        <v>0</v>
      </c>
      <c r="X1763">
        <f>SUMIFS('Energy balance options'!$G$7:$G$3000,'Energy balance options'!$B$7:$B$3000,HeatGen!X$2,'Energy balance options'!$A$7:$A$3000,HeatGen!$A1763)</f>
        <v>0</v>
      </c>
      <c r="AG1763">
        <f t="shared" si="331"/>
        <v>0</v>
      </c>
      <c r="AH1763">
        <f t="shared" si="332"/>
        <v>0</v>
      </c>
      <c r="AI1763">
        <f t="shared" si="333"/>
        <v>0</v>
      </c>
      <c r="AJ1763">
        <f t="shared" si="334"/>
        <v>0</v>
      </c>
      <c r="AK1763">
        <f t="shared" si="335"/>
        <v>0</v>
      </c>
      <c r="AL1763">
        <f t="shared" si="336"/>
        <v>0</v>
      </c>
      <c r="AM1763">
        <f t="shared" si="337"/>
        <v>0</v>
      </c>
      <c r="AN1763">
        <f t="shared" si="338"/>
        <v>0</v>
      </c>
      <c r="AO1763">
        <f t="shared" si="339"/>
        <v>0</v>
      </c>
    </row>
    <row r="1764" spans="1:41" x14ac:dyDescent="0.2">
      <c r="A1764" s="9">
        <f>'Cost per option'!A1772</f>
        <v>0</v>
      </c>
      <c r="B1764" t="str">
        <f>_xlfn.IFNA(VLOOKUP(A1764,'Energy balance options'!A$7:C$3000,3,FALSE),"")</f>
        <v/>
      </c>
      <c r="C1764">
        <f>SUMIFS('Energy balance options'!$F$7:$F$3000,'Energy balance options'!$B$7:$B$3000,HeatGen!C$2,'Energy balance options'!$A$7:$A$3000,HeatGen!$A1764)</f>
        <v>0</v>
      </c>
      <c r="D1764">
        <f>SUMIFS('Energy balance options'!$F$7:$F$3000,'Energy balance options'!$B$7:$B$3000,HeatGen!D$2,'Energy balance options'!$A$7:$A$3000,HeatGen!$A1764)</f>
        <v>0</v>
      </c>
      <c r="E1764">
        <f>SUMIFS('Energy balance options'!$F$7:$F$3000,'Energy balance options'!$B$7:$B$3000,HeatGen!E$2,'Energy balance options'!$A$7:$A$3000,HeatGen!$A1764)</f>
        <v>0</v>
      </c>
      <c r="F1764">
        <f>SUMIFS('Energy balance options'!$F$7:$F$3000,'Energy balance options'!$B$7:$B$3000,HeatGen!F$2,'Energy balance options'!$A$7:$A$3000,HeatGen!$A1764)</f>
        <v>0</v>
      </c>
      <c r="G1764">
        <f>SUMIFS('Energy balance options'!$F$7:$F$3000,'Energy balance options'!$B$7:$B$3000,HeatGen!G$2,'Energy balance options'!$A$7:$A$3000,HeatGen!$A1764)</f>
        <v>0</v>
      </c>
      <c r="H1764">
        <f>SUMIFS('Energy balance options'!$F$7:$F$3000,'Energy balance options'!$B$7:$B$3000,HeatGen!H$2,'Energy balance options'!$A$7:$A$3000,HeatGen!$A1764)</f>
        <v>0</v>
      </c>
      <c r="I1764">
        <f>SUMIFS('Energy balance options'!$F$7:$F$3000,'Energy balance options'!$B$7:$B$3000,HeatGen!I$2,'Energy balance options'!$A$7:$A$3000,HeatGen!$A1764)</f>
        <v>0</v>
      </c>
      <c r="J1764">
        <f>SUMIFS('Energy balance options'!$F$7:$F$3000,'Energy balance options'!$B$7:$B$3000,HeatGen!J$2,'Energy balance options'!$A$7:$A$3000,HeatGen!$A1764)</f>
        <v>0</v>
      </c>
      <c r="K1764">
        <f>SUMIFS('Energy balance options'!$F$7:$F$3000,'Energy balance options'!$B$7:$B$3000,HeatGen!K$2,'Energy balance options'!$A$7:$A$3000,HeatGen!$A1764)</f>
        <v>0</v>
      </c>
      <c r="L1764">
        <f>SUMIFS('Energy balance options'!$F$7:$F$3000,'Energy balance options'!$B$7:$B$3000,HeatGen!L$2,'Energy balance options'!$A$7:$A$3000,HeatGen!$A1764)</f>
        <v>0</v>
      </c>
      <c r="M1764">
        <f>SUMIFS('Energy balance options'!$F$7:$F$3000,'Energy balance options'!$B$7:$B$3000,HeatGen!M$2,'Energy balance options'!$A$7:$A$3000,HeatGen!$A1764)</f>
        <v>0</v>
      </c>
      <c r="N1764">
        <f>SUMIFS('Energy balance options'!$F$7:$F$3000,'Energy balance options'!$B$7:$B$3000,HeatGen!N$2,'Energy balance options'!$A$7:$A$3000,HeatGen!$A1764)</f>
        <v>0</v>
      </c>
      <c r="P1764">
        <f>SUMIFS('Energy balance options'!$F$7:$F$3000,'Energy balance options'!$B$7:$B$3000,HeatGen!P$2,'Energy balance options'!$A$7:$A$3000,HeatGen!$A1764)</f>
        <v>0</v>
      </c>
      <c r="Q1764">
        <f>SUMIFS('Energy balance options'!$F$7:$F$3000,'Energy balance options'!$B$7:$B$3000,HeatGen!Q$2,'Energy balance options'!$A$7:$A$3000,HeatGen!$A1764)</f>
        <v>0</v>
      </c>
      <c r="R1764">
        <f>SUMIFS('Energy balance options'!$F$7:$F$3000,'Energy balance options'!$B$7:$B$3000,HeatGen!R$2,'Energy balance options'!$A$7:$A$3000,HeatGen!$A1764)</f>
        <v>0</v>
      </c>
      <c r="S1764">
        <f>SUMIFS('Energy balance options'!$G$7:$G$3000,'Energy balance options'!$B$7:$B$3000,HeatGen!S$2,'Energy balance options'!$A$7:$A$3000,HeatGen!$A1764)</f>
        <v>0</v>
      </c>
      <c r="T1764">
        <f>SUMIFS('Energy balance options'!$G$7:$G$3000,'Energy balance options'!$B$7:$B$3000,HeatGen!T$2,'Energy balance options'!$A$7:$A$3000,HeatGen!$A1764)</f>
        <v>0</v>
      </c>
      <c r="U1764">
        <f>SUMIFS('Energy balance options'!$G$7:$G$3000,'Energy balance options'!$B$7:$B$3000,HeatGen!U$2,'Energy balance options'!$A$7:$A$3000,HeatGen!$A1764)</f>
        <v>0</v>
      </c>
      <c r="V1764">
        <f>SUMIFS('Energy balance options'!$G$7:$G$3000,'Energy balance options'!$B$7:$B$3000,HeatGen!V$2,'Energy balance options'!$A$7:$A$3000,HeatGen!$A1764)</f>
        <v>0</v>
      </c>
      <c r="W1764">
        <f>SUMIFS('Energy balance options'!$G$7:$G$3000,'Energy balance options'!$B$7:$B$3000,HeatGen!W$2,'Energy balance options'!$A$7:$A$3000,HeatGen!$A1764)</f>
        <v>0</v>
      </c>
      <c r="X1764">
        <f>SUMIFS('Energy balance options'!$G$7:$G$3000,'Energy balance options'!$B$7:$B$3000,HeatGen!X$2,'Energy balance options'!$A$7:$A$3000,HeatGen!$A1764)</f>
        <v>0</v>
      </c>
      <c r="AG1764">
        <f t="shared" si="331"/>
        <v>0</v>
      </c>
      <c r="AH1764">
        <f t="shared" si="332"/>
        <v>0</v>
      </c>
      <c r="AI1764">
        <f t="shared" si="333"/>
        <v>0</v>
      </c>
      <c r="AJ1764">
        <f t="shared" si="334"/>
        <v>0</v>
      </c>
      <c r="AK1764">
        <f t="shared" si="335"/>
        <v>0</v>
      </c>
      <c r="AL1764">
        <f t="shared" si="336"/>
        <v>0</v>
      </c>
      <c r="AM1764">
        <f t="shared" si="337"/>
        <v>0</v>
      </c>
      <c r="AN1764">
        <f t="shared" si="338"/>
        <v>0</v>
      </c>
      <c r="AO1764">
        <f t="shared" si="339"/>
        <v>0</v>
      </c>
    </row>
    <row r="1765" spans="1:41" x14ac:dyDescent="0.2">
      <c r="A1765" s="9">
        <f>'Cost per option'!A1773</f>
        <v>0</v>
      </c>
      <c r="B1765" t="str">
        <f>_xlfn.IFNA(VLOOKUP(A1765,'Energy balance options'!A$7:C$3000,3,FALSE),"")</f>
        <v/>
      </c>
      <c r="C1765">
        <f>SUMIFS('Energy balance options'!$F$7:$F$3000,'Energy balance options'!$B$7:$B$3000,HeatGen!C$2,'Energy balance options'!$A$7:$A$3000,HeatGen!$A1765)</f>
        <v>0</v>
      </c>
      <c r="D1765">
        <f>SUMIFS('Energy balance options'!$F$7:$F$3000,'Energy balance options'!$B$7:$B$3000,HeatGen!D$2,'Energy balance options'!$A$7:$A$3000,HeatGen!$A1765)</f>
        <v>0</v>
      </c>
      <c r="E1765">
        <f>SUMIFS('Energy balance options'!$F$7:$F$3000,'Energy balance options'!$B$7:$B$3000,HeatGen!E$2,'Energy balance options'!$A$7:$A$3000,HeatGen!$A1765)</f>
        <v>0</v>
      </c>
      <c r="F1765">
        <f>SUMIFS('Energy balance options'!$F$7:$F$3000,'Energy balance options'!$B$7:$B$3000,HeatGen!F$2,'Energy balance options'!$A$7:$A$3000,HeatGen!$A1765)</f>
        <v>0</v>
      </c>
      <c r="G1765">
        <f>SUMIFS('Energy balance options'!$F$7:$F$3000,'Energy balance options'!$B$7:$B$3000,HeatGen!G$2,'Energy balance options'!$A$7:$A$3000,HeatGen!$A1765)</f>
        <v>0</v>
      </c>
      <c r="H1765">
        <f>SUMIFS('Energy balance options'!$F$7:$F$3000,'Energy balance options'!$B$7:$B$3000,HeatGen!H$2,'Energy balance options'!$A$7:$A$3000,HeatGen!$A1765)</f>
        <v>0</v>
      </c>
      <c r="I1765">
        <f>SUMIFS('Energy balance options'!$F$7:$F$3000,'Energy balance options'!$B$7:$B$3000,HeatGen!I$2,'Energy balance options'!$A$7:$A$3000,HeatGen!$A1765)</f>
        <v>0</v>
      </c>
      <c r="J1765">
        <f>SUMIFS('Energy balance options'!$F$7:$F$3000,'Energy balance options'!$B$7:$B$3000,HeatGen!J$2,'Energy balance options'!$A$7:$A$3000,HeatGen!$A1765)</f>
        <v>0</v>
      </c>
      <c r="K1765">
        <f>SUMIFS('Energy balance options'!$F$7:$F$3000,'Energy balance options'!$B$7:$B$3000,HeatGen!K$2,'Energy balance options'!$A$7:$A$3000,HeatGen!$A1765)</f>
        <v>0</v>
      </c>
      <c r="L1765">
        <f>SUMIFS('Energy balance options'!$F$7:$F$3000,'Energy balance options'!$B$7:$B$3000,HeatGen!L$2,'Energy balance options'!$A$7:$A$3000,HeatGen!$A1765)</f>
        <v>0</v>
      </c>
      <c r="M1765">
        <f>SUMIFS('Energy balance options'!$F$7:$F$3000,'Energy balance options'!$B$7:$B$3000,HeatGen!M$2,'Energy balance options'!$A$7:$A$3000,HeatGen!$A1765)</f>
        <v>0</v>
      </c>
      <c r="N1765">
        <f>SUMIFS('Energy balance options'!$F$7:$F$3000,'Energy balance options'!$B$7:$B$3000,HeatGen!N$2,'Energy balance options'!$A$7:$A$3000,HeatGen!$A1765)</f>
        <v>0</v>
      </c>
      <c r="P1765">
        <f>SUMIFS('Energy balance options'!$F$7:$F$3000,'Energy balance options'!$B$7:$B$3000,HeatGen!P$2,'Energy balance options'!$A$7:$A$3000,HeatGen!$A1765)</f>
        <v>0</v>
      </c>
      <c r="Q1765">
        <f>SUMIFS('Energy balance options'!$F$7:$F$3000,'Energy balance options'!$B$7:$B$3000,HeatGen!Q$2,'Energy balance options'!$A$7:$A$3000,HeatGen!$A1765)</f>
        <v>0</v>
      </c>
      <c r="R1765">
        <f>SUMIFS('Energy balance options'!$F$7:$F$3000,'Energy balance options'!$B$7:$B$3000,HeatGen!R$2,'Energy balance options'!$A$7:$A$3000,HeatGen!$A1765)</f>
        <v>0</v>
      </c>
      <c r="S1765">
        <f>SUMIFS('Energy balance options'!$G$7:$G$3000,'Energy balance options'!$B$7:$B$3000,HeatGen!S$2,'Energy balance options'!$A$7:$A$3000,HeatGen!$A1765)</f>
        <v>0</v>
      </c>
      <c r="T1765">
        <f>SUMIFS('Energy balance options'!$G$7:$G$3000,'Energy balance options'!$B$7:$B$3000,HeatGen!T$2,'Energy balance options'!$A$7:$A$3000,HeatGen!$A1765)</f>
        <v>0</v>
      </c>
      <c r="U1765">
        <f>SUMIFS('Energy balance options'!$G$7:$G$3000,'Energy balance options'!$B$7:$B$3000,HeatGen!U$2,'Energy balance options'!$A$7:$A$3000,HeatGen!$A1765)</f>
        <v>0</v>
      </c>
      <c r="V1765">
        <f>SUMIFS('Energy balance options'!$G$7:$G$3000,'Energy balance options'!$B$7:$B$3000,HeatGen!V$2,'Energy balance options'!$A$7:$A$3000,HeatGen!$A1765)</f>
        <v>0</v>
      </c>
      <c r="W1765">
        <f>SUMIFS('Energy balance options'!$G$7:$G$3000,'Energy balance options'!$B$7:$B$3000,HeatGen!W$2,'Energy balance options'!$A$7:$A$3000,HeatGen!$A1765)</f>
        <v>0</v>
      </c>
      <c r="X1765">
        <f>SUMIFS('Energy balance options'!$G$7:$G$3000,'Energy balance options'!$B$7:$B$3000,HeatGen!X$2,'Energy balance options'!$A$7:$A$3000,HeatGen!$A1765)</f>
        <v>0</v>
      </c>
      <c r="AG1765">
        <f t="shared" si="331"/>
        <v>0</v>
      </c>
      <c r="AH1765">
        <f t="shared" si="332"/>
        <v>0</v>
      </c>
      <c r="AI1765">
        <f t="shared" si="333"/>
        <v>0</v>
      </c>
      <c r="AJ1765">
        <f t="shared" si="334"/>
        <v>0</v>
      </c>
      <c r="AK1765">
        <f t="shared" si="335"/>
        <v>0</v>
      </c>
      <c r="AL1765">
        <f t="shared" si="336"/>
        <v>0</v>
      </c>
      <c r="AM1765">
        <f t="shared" si="337"/>
        <v>0</v>
      </c>
      <c r="AN1765">
        <f t="shared" si="338"/>
        <v>0</v>
      </c>
      <c r="AO1765">
        <f t="shared" si="339"/>
        <v>0</v>
      </c>
    </row>
    <row r="1766" spans="1:41" x14ac:dyDescent="0.2">
      <c r="A1766" s="9">
        <f>'Cost per option'!A1774</f>
        <v>0</v>
      </c>
      <c r="B1766" t="str">
        <f>_xlfn.IFNA(VLOOKUP(A1766,'Energy balance options'!A$7:C$3000,3,FALSE),"")</f>
        <v/>
      </c>
      <c r="C1766">
        <f>SUMIFS('Energy balance options'!$F$7:$F$3000,'Energy balance options'!$B$7:$B$3000,HeatGen!C$2,'Energy balance options'!$A$7:$A$3000,HeatGen!$A1766)</f>
        <v>0</v>
      </c>
      <c r="D1766">
        <f>SUMIFS('Energy balance options'!$F$7:$F$3000,'Energy balance options'!$B$7:$B$3000,HeatGen!D$2,'Energy balance options'!$A$7:$A$3000,HeatGen!$A1766)</f>
        <v>0</v>
      </c>
      <c r="E1766">
        <f>SUMIFS('Energy balance options'!$F$7:$F$3000,'Energy balance options'!$B$7:$B$3000,HeatGen!E$2,'Energy balance options'!$A$7:$A$3000,HeatGen!$A1766)</f>
        <v>0</v>
      </c>
      <c r="F1766">
        <f>SUMIFS('Energy balance options'!$F$7:$F$3000,'Energy balance options'!$B$7:$B$3000,HeatGen!F$2,'Energy balance options'!$A$7:$A$3000,HeatGen!$A1766)</f>
        <v>0</v>
      </c>
      <c r="G1766">
        <f>SUMIFS('Energy balance options'!$F$7:$F$3000,'Energy balance options'!$B$7:$B$3000,HeatGen!G$2,'Energy balance options'!$A$7:$A$3000,HeatGen!$A1766)</f>
        <v>0</v>
      </c>
      <c r="H1766">
        <f>SUMIFS('Energy balance options'!$F$7:$F$3000,'Energy balance options'!$B$7:$B$3000,HeatGen!H$2,'Energy balance options'!$A$7:$A$3000,HeatGen!$A1766)</f>
        <v>0</v>
      </c>
      <c r="I1766">
        <f>SUMIFS('Energy balance options'!$F$7:$F$3000,'Energy balance options'!$B$7:$B$3000,HeatGen!I$2,'Energy balance options'!$A$7:$A$3000,HeatGen!$A1766)</f>
        <v>0</v>
      </c>
      <c r="J1766">
        <f>SUMIFS('Energy balance options'!$F$7:$F$3000,'Energy balance options'!$B$7:$B$3000,HeatGen!J$2,'Energy balance options'!$A$7:$A$3000,HeatGen!$A1766)</f>
        <v>0</v>
      </c>
      <c r="K1766">
        <f>SUMIFS('Energy balance options'!$F$7:$F$3000,'Energy balance options'!$B$7:$B$3000,HeatGen!K$2,'Energy balance options'!$A$7:$A$3000,HeatGen!$A1766)</f>
        <v>0</v>
      </c>
      <c r="L1766">
        <f>SUMIFS('Energy balance options'!$F$7:$F$3000,'Energy balance options'!$B$7:$B$3000,HeatGen!L$2,'Energy balance options'!$A$7:$A$3000,HeatGen!$A1766)</f>
        <v>0</v>
      </c>
      <c r="M1766">
        <f>SUMIFS('Energy balance options'!$F$7:$F$3000,'Energy balance options'!$B$7:$B$3000,HeatGen!M$2,'Energy balance options'!$A$7:$A$3000,HeatGen!$A1766)</f>
        <v>0</v>
      </c>
      <c r="N1766">
        <f>SUMIFS('Energy balance options'!$F$7:$F$3000,'Energy balance options'!$B$7:$B$3000,HeatGen!N$2,'Energy balance options'!$A$7:$A$3000,HeatGen!$A1766)</f>
        <v>0</v>
      </c>
      <c r="P1766">
        <f>SUMIFS('Energy balance options'!$F$7:$F$3000,'Energy balance options'!$B$7:$B$3000,HeatGen!P$2,'Energy balance options'!$A$7:$A$3000,HeatGen!$A1766)</f>
        <v>0</v>
      </c>
      <c r="Q1766">
        <f>SUMIFS('Energy balance options'!$F$7:$F$3000,'Energy balance options'!$B$7:$B$3000,HeatGen!Q$2,'Energy balance options'!$A$7:$A$3000,HeatGen!$A1766)</f>
        <v>0</v>
      </c>
      <c r="R1766">
        <f>SUMIFS('Energy balance options'!$F$7:$F$3000,'Energy balance options'!$B$7:$B$3000,HeatGen!R$2,'Energy balance options'!$A$7:$A$3000,HeatGen!$A1766)</f>
        <v>0</v>
      </c>
      <c r="S1766">
        <f>SUMIFS('Energy balance options'!$G$7:$G$3000,'Energy balance options'!$B$7:$B$3000,HeatGen!S$2,'Energy balance options'!$A$7:$A$3000,HeatGen!$A1766)</f>
        <v>0</v>
      </c>
      <c r="T1766">
        <f>SUMIFS('Energy balance options'!$G$7:$G$3000,'Energy balance options'!$B$7:$B$3000,HeatGen!T$2,'Energy balance options'!$A$7:$A$3000,HeatGen!$A1766)</f>
        <v>0</v>
      </c>
      <c r="U1766">
        <f>SUMIFS('Energy balance options'!$G$7:$G$3000,'Energy balance options'!$B$7:$B$3000,HeatGen!U$2,'Energy balance options'!$A$7:$A$3000,HeatGen!$A1766)</f>
        <v>0</v>
      </c>
      <c r="V1766">
        <f>SUMIFS('Energy balance options'!$G$7:$G$3000,'Energy balance options'!$B$7:$B$3000,HeatGen!V$2,'Energy balance options'!$A$7:$A$3000,HeatGen!$A1766)</f>
        <v>0</v>
      </c>
      <c r="W1766">
        <f>SUMIFS('Energy balance options'!$G$7:$G$3000,'Energy balance options'!$B$7:$B$3000,HeatGen!W$2,'Energy balance options'!$A$7:$A$3000,HeatGen!$A1766)</f>
        <v>0</v>
      </c>
      <c r="X1766">
        <f>SUMIFS('Energy balance options'!$G$7:$G$3000,'Energy balance options'!$B$7:$B$3000,HeatGen!X$2,'Energy balance options'!$A$7:$A$3000,HeatGen!$A1766)</f>
        <v>0</v>
      </c>
      <c r="AG1766">
        <f t="shared" si="331"/>
        <v>0</v>
      </c>
      <c r="AH1766">
        <f t="shared" si="332"/>
        <v>0</v>
      </c>
      <c r="AI1766">
        <f t="shared" si="333"/>
        <v>0</v>
      </c>
      <c r="AJ1766">
        <f t="shared" si="334"/>
        <v>0</v>
      </c>
      <c r="AK1766">
        <f t="shared" si="335"/>
        <v>0</v>
      </c>
      <c r="AL1766">
        <f t="shared" si="336"/>
        <v>0</v>
      </c>
      <c r="AM1766">
        <f t="shared" si="337"/>
        <v>0</v>
      </c>
      <c r="AN1766">
        <f t="shared" si="338"/>
        <v>0</v>
      </c>
      <c r="AO1766">
        <f t="shared" si="339"/>
        <v>0</v>
      </c>
    </row>
    <row r="1767" spans="1:41" x14ac:dyDescent="0.2">
      <c r="A1767" s="9">
        <f>'Cost per option'!A1775</f>
        <v>0</v>
      </c>
      <c r="B1767" t="str">
        <f>_xlfn.IFNA(VLOOKUP(A1767,'Energy balance options'!A$7:C$3000,3,FALSE),"")</f>
        <v/>
      </c>
      <c r="C1767">
        <f>SUMIFS('Energy balance options'!$F$7:$F$3000,'Energy balance options'!$B$7:$B$3000,HeatGen!C$2,'Energy balance options'!$A$7:$A$3000,HeatGen!$A1767)</f>
        <v>0</v>
      </c>
      <c r="D1767">
        <f>SUMIFS('Energy balance options'!$F$7:$F$3000,'Energy balance options'!$B$7:$B$3000,HeatGen!D$2,'Energy balance options'!$A$7:$A$3000,HeatGen!$A1767)</f>
        <v>0</v>
      </c>
      <c r="E1767">
        <f>SUMIFS('Energy balance options'!$F$7:$F$3000,'Energy balance options'!$B$7:$B$3000,HeatGen!E$2,'Energy balance options'!$A$7:$A$3000,HeatGen!$A1767)</f>
        <v>0</v>
      </c>
      <c r="F1767">
        <f>SUMIFS('Energy balance options'!$F$7:$F$3000,'Energy balance options'!$B$7:$B$3000,HeatGen!F$2,'Energy balance options'!$A$7:$A$3000,HeatGen!$A1767)</f>
        <v>0</v>
      </c>
      <c r="G1767">
        <f>SUMIFS('Energy balance options'!$F$7:$F$3000,'Energy balance options'!$B$7:$B$3000,HeatGen!G$2,'Energy balance options'!$A$7:$A$3000,HeatGen!$A1767)</f>
        <v>0</v>
      </c>
      <c r="H1767">
        <f>SUMIFS('Energy balance options'!$F$7:$F$3000,'Energy balance options'!$B$7:$B$3000,HeatGen!H$2,'Energy balance options'!$A$7:$A$3000,HeatGen!$A1767)</f>
        <v>0</v>
      </c>
      <c r="I1767">
        <f>SUMIFS('Energy balance options'!$F$7:$F$3000,'Energy balance options'!$B$7:$B$3000,HeatGen!I$2,'Energy balance options'!$A$7:$A$3000,HeatGen!$A1767)</f>
        <v>0</v>
      </c>
      <c r="J1767">
        <f>SUMIFS('Energy balance options'!$F$7:$F$3000,'Energy balance options'!$B$7:$B$3000,HeatGen!J$2,'Energy balance options'!$A$7:$A$3000,HeatGen!$A1767)</f>
        <v>0</v>
      </c>
      <c r="K1767">
        <f>SUMIFS('Energy balance options'!$F$7:$F$3000,'Energy balance options'!$B$7:$B$3000,HeatGen!K$2,'Energy balance options'!$A$7:$A$3000,HeatGen!$A1767)</f>
        <v>0</v>
      </c>
      <c r="L1767">
        <f>SUMIFS('Energy balance options'!$F$7:$F$3000,'Energy balance options'!$B$7:$B$3000,HeatGen!L$2,'Energy balance options'!$A$7:$A$3000,HeatGen!$A1767)</f>
        <v>0</v>
      </c>
      <c r="M1767">
        <f>SUMIFS('Energy balance options'!$F$7:$F$3000,'Energy balance options'!$B$7:$B$3000,HeatGen!M$2,'Energy balance options'!$A$7:$A$3000,HeatGen!$A1767)</f>
        <v>0</v>
      </c>
      <c r="N1767">
        <f>SUMIFS('Energy balance options'!$F$7:$F$3000,'Energy balance options'!$B$7:$B$3000,HeatGen!N$2,'Energy balance options'!$A$7:$A$3000,HeatGen!$A1767)</f>
        <v>0</v>
      </c>
      <c r="P1767">
        <f>SUMIFS('Energy balance options'!$F$7:$F$3000,'Energy balance options'!$B$7:$B$3000,HeatGen!P$2,'Energy balance options'!$A$7:$A$3000,HeatGen!$A1767)</f>
        <v>0</v>
      </c>
      <c r="Q1767">
        <f>SUMIFS('Energy balance options'!$F$7:$F$3000,'Energy balance options'!$B$7:$B$3000,HeatGen!Q$2,'Energy balance options'!$A$7:$A$3000,HeatGen!$A1767)</f>
        <v>0</v>
      </c>
      <c r="R1767">
        <f>SUMIFS('Energy balance options'!$F$7:$F$3000,'Energy balance options'!$B$7:$B$3000,HeatGen!R$2,'Energy balance options'!$A$7:$A$3000,HeatGen!$A1767)</f>
        <v>0</v>
      </c>
      <c r="S1767">
        <f>SUMIFS('Energy balance options'!$G$7:$G$3000,'Energy balance options'!$B$7:$B$3000,HeatGen!S$2,'Energy balance options'!$A$7:$A$3000,HeatGen!$A1767)</f>
        <v>0</v>
      </c>
      <c r="T1767">
        <f>SUMIFS('Energy balance options'!$G$7:$G$3000,'Energy balance options'!$B$7:$B$3000,HeatGen!T$2,'Energy balance options'!$A$7:$A$3000,HeatGen!$A1767)</f>
        <v>0</v>
      </c>
      <c r="U1767">
        <f>SUMIFS('Energy balance options'!$G$7:$G$3000,'Energy balance options'!$B$7:$B$3000,HeatGen!U$2,'Energy balance options'!$A$7:$A$3000,HeatGen!$A1767)</f>
        <v>0</v>
      </c>
      <c r="V1767">
        <f>SUMIFS('Energy balance options'!$G$7:$G$3000,'Energy balance options'!$B$7:$B$3000,HeatGen!V$2,'Energy balance options'!$A$7:$A$3000,HeatGen!$A1767)</f>
        <v>0</v>
      </c>
      <c r="W1767">
        <f>SUMIFS('Energy balance options'!$G$7:$G$3000,'Energy balance options'!$B$7:$B$3000,HeatGen!W$2,'Energy balance options'!$A$7:$A$3000,HeatGen!$A1767)</f>
        <v>0</v>
      </c>
      <c r="X1767">
        <f>SUMIFS('Energy balance options'!$G$7:$G$3000,'Energy balance options'!$B$7:$B$3000,HeatGen!X$2,'Energy balance options'!$A$7:$A$3000,HeatGen!$A1767)</f>
        <v>0</v>
      </c>
      <c r="AG1767">
        <f t="shared" si="331"/>
        <v>0</v>
      </c>
      <c r="AH1767">
        <f t="shared" si="332"/>
        <v>0</v>
      </c>
      <c r="AI1767">
        <f t="shared" si="333"/>
        <v>0</v>
      </c>
      <c r="AJ1767">
        <f t="shared" si="334"/>
        <v>0</v>
      </c>
      <c r="AK1767">
        <f t="shared" si="335"/>
        <v>0</v>
      </c>
      <c r="AL1767">
        <f t="shared" si="336"/>
        <v>0</v>
      </c>
      <c r="AM1767">
        <f t="shared" si="337"/>
        <v>0</v>
      </c>
      <c r="AN1767">
        <f t="shared" si="338"/>
        <v>0</v>
      </c>
      <c r="AO1767">
        <f t="shared" si="339"/>
        <v>0</v>
      </c>
    </row>
    <row r="1768" spans="1:41" x14ac:dyDescent="0.2">
      <c r="A1768" s="9">
        <f>'Cost per option'!A1776</f>
        <v>0</v>
      </c>
      <c r="B1768" t="str">
        <f>_xlfn.IFNA(VLOOKUP(A1768,'Energy balance options'!A$7:C$3000,3,FALSE),"")</f>
        <v/>
      </c>
      <c r="C1768">
        <f>SUMIFS('Energy balance options'!$F$7:$F$3000,'Energy balance options'!$B$7:$B$3000,HeatGen!C$2,'Energy balance options'!$A$7:$A$3000,HeatGen!$A1768)</f>
        <v>0</v>
      </c>
      <c r="D1768">
        <f>SUMIFS('Energy balance options'!$F$7:$F$3000,'Energy balance options'!$B$7:$B$3000,HeatGen!D$2,'Energy balance options'!$A$7:$A$3000,HeatGen!$A1768)</f>
        <v>0</v>
      </c>
      <c r="E1768">
        <f>SUMIFS('Energy balance options'!$F$7:$F$3000,'Energy balance options'!$B$7:$B$3000,HeatGen!E$2,'Energy balance options'!$A$7:$A$3000,HeatGen!$A1768)</f>
        <v>0</v>
      </c>
      <c r="F1768">
        <f>SUMIFS('Energy balance options'!$F$7:$F$3000,'Energy balance options'!$B$7:$B$3000,HeatGen!F$2,'Energy balance options'!$A$7:$A$3000,HeatGen!$A1768)</f>
        <v>0</v>
      </c>
      <c r="G1768">
        <f>SUMIFS('Energy balance options'!$F$7:$F$3000,'Energy balance options'!$B$7:$B$3000,HeatGen!G$2,'Energy balance options'!$A$7:$A$3000,HeatGen!$A1768)</f>
        <v>0</v>
      </c>
      <c r="H1768">
        <f>SUMIFS('Energy balance options'!$F$7:$F$3000,'Energy balance options'!$B$7:$B$3000,HeatGen!H$2,'Energy balance options'!$A$7:$A$3000,HeatGen!$A1768)</f>
        <v>0</v>
      </c>
      <c r="I1768">
        <f>SUMIFS('Energy balance options'!$F$7:$F$3000,'Energy balance options'!$B$7:$B$3000,HeatGen!I$2,'Energy balance options'!$A$7:$A$3000,HeatGen!$A1768)</f>
        <v>0</v>
      </c>
      <c r="J1768">
        <f>SUMIFS('Energy balance options'!$F$7:$F$3000,'Energy balance options'!$B$7:$B$3000,HeatGen!J$2,'Energy balance options'!$A$7:$A$3000,HeatGen!$A1768)</f>
        <v>0</v>
      </c>
      <c r="K1768">
        <f>SUMIFS('Energy balance options'!$F$7:$F$3000,'Energy balance options'!$B$7:$B$3000,HeatGen!K$2,'Energy balance options'!$A$7:$A$3000,HeatGen!$A1768)</f>
        <v>0</v>
      </c>
      <c r="L1768">
        <f>SUMIFS('Energy balance options'!$F$7:$F$3000,'Energy balance options'!$B$7:$B$3000,HeatGen!L$2,'Energy balance options'!$A$7:$A$3000,HeatGen!$A1768)</f>
        <v>0</v>
      </c>
      <c r="M1768">
        <f>SUMIFS('Energy balance options'!$F$7:$F$3000,'Energy balance options'!$B$7:$B$3000,HeatGen!M$2,'Energy balance options'!$A$7:$A$3000,HeatGen!$A1768)</f>
        <v>0</v>
      </c>
      <c r="N1768">
        <f>SUMIFS('Energy balance options'!$F$7:$F$3000,'Energy balance options'!$B$7:$B$3000,HeatGen!N$2,'Energy balance options'!$A$7:$A$3000,HeatGen!$A1768)</f>
        <v>0</v>
      </c>
      <c r="P1768">
        <f>SUMIFS('Energy balance options'!$F$7:$F$3000,'Energy balance options'!$B$7:$B$3000,HeatGen!P$2,'Energy balance options'!$A$7:$A$3000,HeatGen!$A1768)</f>
        <v>0</v>
      </c>
      <c r="Q1768">
        <f>SUMIFS('Energy balance options'!$F$7:$F$3000,'Energy balance options'!$B$7:$B$3000,HeatGen!Q$2,'Energy balance options'!$A$7:$A$3000,HeatGen!$A1768)</f>
        <v>0</v>
      </c>
      <c r="R1768">
        <f>SUMIFS('Energy balance options'!$F$7:$F$3000,'Energy balance options'!$B$7:$B$3000,HeatGen!R$2,'Energy balance options'!$A$7:$A$3000,HeatGen!$A1768)</f>
        <v>0</v>
      </c>
      <c r="S1768">
        <f>SUMIFS('Energy balance options'!$G$7:$G$3000,'Energy balance options'!$B$7:$B$3000,HeatGen!S$2,'Energy balance options'!$A$7:$A$3000,HeatGen!$A1768)</f>
        <v>0</v>
      </c>
      <c r="T1768">
        <f>SUMIFS('Energy balance options'!$G$7:$G$3000,'Energy balance options'!$B$7:$B$3000,HeatGen!T$2,'Energy balance options'!$A$7:$A$3000,HeatGen!$A1768)</f>
        <v>0</v>
      </c>
      <c r="U1768">
        <f>SUMIFS('Energy balance options'!$G$7:$G$3000,'Energy balance options'!$B$7:$B$3000,HeatGen!U$2,'Energy balance options'!$A$7:$A$3000,HeatGen!$A1768)</f>
        <v>0</v>
      </c>
      <c r="V1768">
        <f>SUMIFS('Energy balance options'!$G$7:$G$3000,'Energy balance options'!$B$7:$B$3000,HeatGen!V$2,'Energy balance options'!$A$7:$A$3000,HeatGen!$A1768)</f>
        <v>0</v>
      </c>
      <c r="W1768">
        <f>SUMIFS('Energy balance options'!$G$7:$G$3000,'Energy balance options'!$B$7:$B$3000,HeatGen!W$2,'Energy balance options'!$A$7:$A$3000,HeatGen!$A1768)</f>
        <v>0</v>
      </c>
      <c r="X1768">
        <f>SUMIFS('Energy balance options'!$G$7:$G$3000,'Energy balance options'!$B$7:$B$3000,HeatGen!X$2,'Energy balance options'!$A$7:$A$3000,HeatGen!$A1768)</f>
        <v>0</v>
      </c>
      <c r="AG1768">
        <f t="shared" si="331"/>
        <v>0</v>
      </c>
      <c r="AH1768">
        <f t="shared" si="332"/>
        <v>0</v>
      </c>
      <c r="AI1768">
        <f t="shared" si="333"/>
        <v>0</v>
      </c>
      <c r="AJ1768">
        <f t="shared" si="334"/>
        <v>0</v>
      </c>
      <c r="AK1768">
        <f t="shared" si="335"/>
        <v>0</v>
      </c>
      <c r="AL1768">
        <f t="shared" si="336"/>
        <v>0</v>
      </c>
      <c r="AM1768">
        <f t="shared" si="337"/>
        <v>0</v>
      </c>
      <c r="AN1768">
        <f t="shared" si="338"/>
        <v>0</v>
      </c>
      <c r="AO1768">
        <f t="shared" si="339"/>
        <v>0</v>
      </c>
    </row>
    <row r="1769" spans="1:41" x14ac:dyDescent="0.2">
      <c r="A1769" s="9">
        <f>'Cost per option'!A1777</f>
        <v>0</v>
      </c>
      <c r="B1769" t="str">
        <f>_xlfn.IFNA(VLOOKUP(A1769,'Energy balance options'!A$7:C$3000,3,FALSE),"")</f>
        <v/>
      </c>
      <c r="C1769">
        <f>SUMIFS('Energy balance options'!$F$7:$F$3000,'Energy balance options'!$B$7:$B$3000,HeatGen!C$2,'Energy balance options'!$A$7:$A$3000,HeatGen!$A1769)</f>
        <v>0</v>
      </c>
      <c r="D1769">
        <f>SUMIFS('Energy balance options'!$F$7:$F$3000,'Energy balance options'!$B$7:$B$3000,HeatGen!D$2,'Energy balance options'!$A$7:$A$3000,HeatGen!$A1769)</f>
        <v>0</v>
      </c>
      <c r="E1769">
        <f>SUMIFS('Energy balance options'!$F$7:$F$3000,'Energy balance options'!$B$7:$B$3000,HeatGen!E$2,'Energy balance options'!$A$7:$A$3000,HeatGen!$A1769)</f>
        <v>0</v>
      </c>
      <c r="F1769">
        <f>SUMIFS('Energy balance options'!$F$7:$F$3000,'Energy balance options'!$B$7:$B$3000,HeatGen!F$2,'Energy balance options'!$A$7:$A$3000,HeatGen!$A1769)</f>
        <v>0</v>
      </c>
      <c r="G1769">
        <f>SUMIFS('Energy balance options'!$F$7:$F$3000,'Energy balance options'!$B$7:$B$3000,HeatGen!G$2,'Energy balance options'!$A$7:$A$3000,HeatGen!$A1769)</f>
        <v>0</v>
      </c>
      <c r="H1769">
        <f>SUMIFS('Energy balance options'!$F$7:$F$3000,'Energy balance options'!$B$7:$B$3000,HeatGen!H$2,'Energy balance options'!$A$7:$A$3000,HeatGen!$A1769)</f>
        <v>0</v>
      </c>
      <c r="I1769">
        <f>SUMIFS('Energy balance options'!$F$7:$F$3000,'Energy balance options'!$B$7:$B$3000,HeatGen!I$2,'Energy balance options'!$A$7:$A$3000,HeatGen!$A1769)</f>
        <v>0</v>
      </c>
      <c r="J1769">
        <f>SUMIFS('Energy balance options'!$F$7:$F$3000,'Energy balance options'!$B$7:$B$3000,HeatGen!J$2,'Energy balance options'!$A$7:$A$3000,HeatGen!$A1769)</f>
        <v>0</v>
      </c>
      <c r="K1769">
        <f>SUMIFS('Energy balance options'!$F$7:$F$3000,'Energy balance options'!$B$7:$B$3000,HeatGen!K$2,'Energy balance options'!$A$7:$A$3000,HeatGen!$A1769)</f>
        <v>0</v>
      </c>
      <c r="L1769">
        <f>SUMIFS('Energy balance options'!$F$7:$F$3000,'Energy balance options'!$B$7:$B$3000,HeatGen!L$2,'Energy balance options'!$A$7:$A$3000,HeatGen!$A1769)</f>
        <v>0</v>
      </c>
      <c r="M1769">
        <f>SUMIFS('Energy balance options'!$F$7:$F$3000,'Energy balance options'!$B$7:$B$3000,HeatGen!M$2,'Energy balance options'!$A$7:$A$3000,HeatGen!$A1769)</f>
        <v>0</v>
      </c>
      <c r="N1769">
        <f>SUMIFS('Energy balance options'!$F$7:$F$3000,'Energy balance options'!$B$7:$B$3000,HeatGen!N$2,'Energy balance options'!$A$7:$A$3000,HeatGen!$A1769)</f>
        <v>0</v>
      </c>
      <c r="P1769">
        <f>SUMIFS('Energy balance options'!$F$7:$F$3000,'Energy balance options'!$B$7:$B$3000,HeatGen!P$2,'Energy balance options'!$A$7:$A$3000,HeatGen!$A1769)</f>
        <v>0</v>
      </c>
      <c r="Q1769">
        <f>SUMIFS('Energy balance options'!$F$7:$F$3000,'Energy balance options'!$B$7:$B$3000,HeatGen!Q$2,'Energy balance options'!$A$7:$A$3000,HeatGen!$A1769)</f>
        <v>0</v>
      </c>
      <c r="R1769">
        <f>SUMIFS('Energy balance options'!$F$7:$F$3000,'Energy balance options'!$B$7:$B$3000,HeatGen!R$2,'Energy balance options'!$A$7:$A$3000,HeatGen!$A1769)</f>
        <v>0</v>
      </c>
      <c r="S1769">
        <f>SUMIFS('Energy balance options'!$G$7:$G$3000,'Energy balance options'!$B$7:$B$3000,HeatGen!S$2,'Energy balance options'!$A$7:$A$3000,HeatGen!$A1769)</f>
        <v>0</v>
      </c>
      <c r="T1769">
        <f>SUMIFS('Energy balance options'!$G$7:$G$3000,'Energy balance options'!$B$7:$B$3000,HeatGen!T$2,'Energy balance options'!$A$7:$A$3000,HeatGen!$A1769)</f>
        <v>0</v>
      </c>
      <c r="U1769">
        <f>SUMIFS('Energy balance options'!$G$7:$G$3000,'Energy balance options'!$B$7:$B$3000,HeatGen!U$2,'Energy balance options'!$A$7:$A$3000,HeatGen!$A1769)</f>
        <v>0</v>
      </c>
      <c r="V1769">
        <f>SUMIFS('Energy balance options'!$G$7:$G$3000,'Energy balance options'!$B$7:$B$3000,HeatGen!V$2,'Energy balance options'!$A$7:$A$3000,HeatGen!$A1769)</f>
        <v>0</v>
      </c>
      <c r="W1769">
        <f>SUMIFS('Energy balance options'!$G$7:$G$3000,'Energy balance options'!$B$7:$B$3000,HeatGen!W$2,'Energy balance options'!$A$7:$A$3000,HeatGen!$A1769)</f>
        <v>0</v>
      </c>
      <c r="X1769">
        <f>SUMIFS('Energy balance options'!$G$7:$G$3000,'Energy balance options'!$B$7:$B$3000,HeatGen!X$2,'Energy balance options'!$A$7:$A$3000,HeatGen!$A1769)</f>
        <v>0</v>
      </c>
      <c r="AG1769">
        <f t="shared" si="331"/>
        <v>0</v>
      </c>
      <c r="AH1769">
        <f t="shared" si="332"/>
        <v>0</v>
      </c>
      <c r="AI1769">
        <f t="shared" si="333"/>
        <v>0</v>
      </c>
      <c r="AJ1769">
        <f t="shared" si="334"/>
        <v>0</v>
      </c>
      <c r="AK1769">
        <f t="shared" si="335"/>
        <v>0</v>
      </c>
      <c r="AL1769">
        <f t="shared" si="336"/>
        <v>0</v>
      </c>
      <c r="AM1769">
        <f t="shared" si="337"/>
        <v>0</v>
      </c>
      <c r="AN1769">
        <f t="shared" si="338"/>
        <v>0</v>
      </c>
      <c r="AO1769">
        <f t="shared" si="339"/>
        <v>0</v>
      </c>
    </row>
    <row r="1770" spans="1:41" x14ac:dyDescent="0.2">
      <c r="A1770" s="9">
        <f>'Cost per option'!A1778</f>
        <v>0</v>
      </c>
      <c r="B1770" t="str">
        <f>_xlfn.IFNA(VLOOKUP(A1770,'Energy balance options'!A$7:C$3000,3,FALSE),"")</f>
        <v/>
      </c>
      <c r="C1770">
        <f>SUMIFS('Energy balance options'!$F$7:$F$3000,'Energy balance options'!$B$7:$B$3000,HeatGen!C$2,'Energy balance options'!$A$7:$A$3000,HeatGen!$A1770)</f>
        <v>0</v>
      </c>
      <c r="D1770">
        <f>SUMIFS('Energy balance options'!$F$7:$F$3000,'Energy balance options'!$B$7:$B$3000,HeatGen!D$2,'Energy balance options'!$A$7:$A$3000,HeatGen!$A1770)</f>
        <v>0</v>
      </c>
      <c r="E1770">
        <f>SUMIFS('Energy balance options'!$F$7:$F$3000,'Energy balance options'!$B$7:$B$3000,HeatGen!E$2,'Energy balance options'!$A$7:$A$3000,HeatGen!$A1770)</f>
        <v>0</v>
      </c>
      <c r="F1770">
        <f>SUMIFS('Energy balance options'!$F$7:$F$3000,'Energy balance options'!$B$7:$B$3000,HeatGen!F$2,'Energy balance options'!$A$7:$A$3000,HeatGen!$A1770)</f>
        <v>0</v>
      </c>
      <c r="G1770">
        <f>SUMIFS('Energy balance options'!$F$7:$F$3000,'Energy balance options'!$B$7:$B$3000,HeatGen!G$2,'Energy balance options'!$A$7:$A$3000,HeatGen!$A1770)</f>
        <v>0</v>
      </c>
      <c r="H1770">
        <f>SUMIFS('Energy balance options'!$F$7:$F$3000,'Energy balance options'!$B$7:$B$3000,HeatGen!H$2,'Energy balance options'!$A$7:$A$3000,HeatGen!$A1770)</f>
        <v>0</v>
      </c>
      <c r="I1770">
        <f>SUMIFS('Energy balance options'!$F$7:$F$3000,'Energy balance options'!$B$7:$B$3000,HeatGen!I$2,'Energy balance options'!$A$7:$A$3000,HeatGen!$A1770)</f>
        <v>0</v>
      </c>
      <c r="J1770">
        <f>SUMIFS('Energy balance options'!$F$7:$F$3000,'Energy balance options'!$B$7:$B$3000,HeatGen!J$2,'Energy balance options'!$A$7:$A$3000,HeatGen!$A1770)</f>
        <v>0</v>
      </c>
      <c r="K1770">
        <f>SUMIFS('Energy balance options'!$F$7:$F$3000,'Energy balance options'!$B$7:$B$3000,HeatGen!K$2,'Energy balance options'!$A$7:$A$3000,HeatGen!$A1770)</f>
        <v>0</v>
      </c>
      <c r="L1770">
        <f>SUMIFS('Energy balance options'!$F$7:$F$3000,'Energy balance options'!$B$7:$B$3000,HeatGen!L$2,'Energy balance options'!$A$7:$A$3000,HeatGen!$A1770)</f>
        <v>0</v>
      </c>
      <c r="M1770">
        <f>SUMIFS('Energy balance options'!$F$7:$F$3000,'Energy balance options'!$B$7:$B$3000,HeatGen!M$2,'Energy balance options'!$A$7:$A$3000,HeatGen!$A1770)</f>
        <v>0</v>
      </c>
      <c r="N1770">
        <f>SUMIFS('Energy balance options'!$F$7:$F$3000,'Energy balance options'!$B$7:$B$3000,HeatGen!N$2,'Energy balance options'!$A$7:$A$3000,HeatGen!$A1770)</f>
        <v>0</v>
      </c>
      <c r="P1770">
        <f>SUMIFS('Energy balance options'!$F$7:$F$3000,'Energy balance options'!$B$7:$B$3000,HeatGen!P$2,'Energy balance options'!$A$7:$A$3000,HeatGen!$A1770)</f>
        <v>0</v>
      </c>
      <c r="Q1770">
        <f>SUMIFS('Energy balance options'!$F$7:$F$3000,'Energy balance options'!$B$7:$B$3000,HeatGen!Q$2,'Energy balance options'!$A$7:$A$3000,HeatGen!$A1770)</f>
        <v>0</v>
      </c>
      <c r="R1770">
        <f>SUMIFS('Energy balance options'!$F$7:$F$3000,'Energy balance options'!$B$7:$B$3000,HeatGen!R$2,'Energy balance options'!$A$7:$A$3000,HeatGen!$A1770)</f>
        <v>0</v>
      </c>
      <c r="S1770">
        <f>SUMIFS('Energy balance options'!$G$7:$G$3000,'Energy balance options'!$B$7:$B$3000,HeatGen!S$2,'Energy balance options'!$A$7:$A$3000,HeatGen!$A1770)</f>
        <v>0</v>
      </c>
      <c r="T1770">
        <f>SUMIFS('Energy balance options'!$G$7:$G$3000,'Energy balance options'!$B$7:$B$3000,HeatGen!T$2,'Energy balance options'!$A$7:$A$3000,HeatGen!$A1770)</f>
        <v>0</v>
      </c>
      <c r="U1770">
        <f>SUMIFS('Energy balance options'!$G$7:$G$3000,'Energy balance options'!$B$7:$B$3000,HeatGen!U$2,'Energy balance options'!$A$7:$A$3000,HeatGen!$A1770)</f>
        <v>0</v>
      </c>
      <c r="V1770">
        <f>SUMIFS('Energy balance options'!$G$7:$G$3000,'Energy balance options'!$B$7:$B$3000,HeatGen!V$2,'Energy balance options'!$A$7:$A$3000,HeatGen!$A1770)</f>
        <v>0</v>
      </c>
      <c r="W1770">
        <f>SUMIFS('Energy balance options'!$G$7:$G$3000,'Energy balance options'!$B$7:$B$3000,HeatGen!W$2,'Energy balance options'!$A$7:$A$3000,HeatGen!$A1770)</f>
        <v>0</v>
      </c>
      <c r="X1770">
        <f>SUMIFS('Energy balance options'!$G$7:$G$3000,'Energy balance options'!$B$7:$B$3000,HeatGen!X$2,'Energy balance options'!$A$7:$A$3000,HeatGen!$A1770)</f>
        <v>0</v>
      </c>
      <c r="AG1770">
        <f t="shared" si="331"/>
        <v>0</v>
      </c>
      <c r="AH1770">
        <f t="shared" si="332"/>
        <v>0</v>
      </c>
      <c r="AI1770">
        <f t="shared" si="333"/>
        <v>0</v>
      </c>
      <c r="AJ1770">
        <f t="shared" si="334"/>
        <v>0</v>
      </c>
      <c r="AK1770">
        <f t="shared" si="335"/>
        <v>0</v>
      </c>
      <c r="AL1770">
        <f t="shared" si="336"/>
        <v>0</v>
      </c>
      <c r="AM1770">
        <f t="shared" si="337"/>
        <v>0</v>
      </c>
      <c r="AN1770">
        <f t="shared" si="338"/>
        <v>0</v>
      </c>
      <c r="AO1770">
        <f t="shared" si="339"/>
        <v>0</v>
      </c>
    </row>
    <row r="1771" spans="1:41" x14ac:dyDescent="0.2">
      <c r="A1771" s="9">
        <f>'Cost per option'!A1779</f>
        <v>0</v>
      </c>
      <c r="B1771" t="str">
        <f>_xlfn.IFNA(VLOOKUP(A1771,'Energy balance options'!A$7:C$3000,3,FALSE),"")</f>
        <v/>
      </c>
      <c r="C1771">
        <f>SUMIFS('Energy balance options'!$F$7:$F$3000,'Energy balance options'!$B$7:$B$3000,HeatGen!C$2,'Energy balance options'!$A$7:$A$3000,HeatGen!$A1771)</f>
        <v>0</v>
      </c>
      <c r="D1771">
        <f>SUMIFS('Energy balance options'!$F$7:$F$3000,'Energy balance options'!$B$7:$B$3000,HeatGen!D$2,'Energy balance options'!$A$7:$A$3000,HeatGen!$A1771)</f>
        <v>0</v>
      </c>
      <c r="E1771">
        <f>SUMIFS('Energy balance options'!$F$7:$F$3000,'Energy balance options'!$B$7:$B$3000,HeatGen!E$2,'Energy balance options'!$A$7:$A$3000,HeatGen!$A1771)</f>
        <v>0</v>
      </c>
      <c r="F1771">
        <f>SUMIFS('Energy balance options'!$F$7:$F$3000,'Energy balance options'!$B$7:$B$3000,HeatGen!F$2,'Energy balance options'!$A$7:$A$3000,HeatGen!$A1771)</f>
        <v>0</v>
      </c>
      <c r="G1771">
        <f>SUMIFS('Energy balance options'!$F$7:$F$3000,'Energy balance options'!$B$7:$B$3000,HeatGen!G$2,'Energy balance options'!$A$7:$A$3000,HeatGen!$A1771)</f>
        <v>0</v>
      </c>
      <c r="H1771">
        <f>SUMIFS('Energy balance options'!$F$7:$F$3000,'Energy balance options'!$B$7:$B$3000,HeatGen!H$2,'Energy balance options'!$A$7:$A$3000,HeatGen!$A1771)</f>
        <v>0</v>
      </c>
      <c r="I1771">
        <f>SUMIFS('Energy balance options'!$F$7:$F$3000,'Energy balance options'!$B$7:$B$3000,HeatGen!I$2,'Energy balance options'!$A$7:$A$3000,HeatGen!$A1771)</f>
        <v>0</v>
      </c>
      <c r="J1771">
        <f>SUMIFS('Energy balance options'!$F$7:$F$3000,'Energy balance options'!$B$7:$B$3000,HeatGen!J$2,'Energy balance options'!$A$7:$A$3000,HeatGen!$A1771)</f>
        <v>0</v>
      </c>
      <c r="K1771">
        <f>SUMIFS('Energy balance options'!$F$7:$F$3000,'Energy balance options'!$B$7:$B$3000,HeatGen!K$2,'Energy balance options'!$A$7:$A$3000,HeatGen!$A1771)</f>
        <v>0</v>
      </c>
      <c r="L1771">
        <f>SUMIFS('Energy balance options'!$F$7:$F$3000,'Energy balance options'!$B$7:$B$3000,HeatGen!L$2,'Energy balance options'!$A$7:$A$3000,HeatGen!$A1771)</f>
        <v>0</v>
      </c>
      <c r="M1771">
        <f>SUMIFS('Energy balance options'!$F$7:$F$3000,'Energy balance options'!$B$7:$B$3000,HeatGen!M$2,'Energy balance options'!$A$7:$A$3000,HeatGen!$A1771)</f>
        <v>0</v>
      </c>
      <c r="N1771">
        <f>SUMIFS('Energy balance options'!$F$7:$F$3000,'Energy balance options'!$B$7:$B$3000,HeatGen!N$2,'Energy balance options'!$A$7:$A$3000,HeatGen!$A1771)</f>
        <v>0</v>
      </c>
      <c r="P1771">
        <f>SUMIFS('Energy balance options'!$F$7:$F$3000,'Energy balance options'!$B$7:$B$3000,HeatGen!P$2,'Energy balance options'!$A$7:$A$3000,HeatGen!$A1771)</f>
        <v>0</v>
      </c>
      <c r="Q1771">
        <f>SUMIFS('Energy balance options'!$F$7:$F$3000,'Energy balance options'!$B$7:$B$3000,HeatGen!Q$2,'Energy balance options'!$A$7:$A$3000,HeatGen!$A1771)</f>
        <v>0</v>
      </c>
      <c r="R1771">
        <f>SUMIFS('Energy balance options'!$F$7:$F$3000,'Energy balance options'!$B$7:$B$3000,HeatGen!R$2,'Energy balance options'!$A$7:$A$3000,HeatGen!$A1771)</f>
        <v>0</v>
      </c>
      <c r="S1771">
        <f>SUMIFS('Energy balance options'!$G$7:$G$3000,'Energy balance options'!$B$7:$B$3000,HeatGen!S$2,'Energy balance options'!$A$7:$A$3000,HeatGen!$A1771)</f>
        <v>0</v>
      </c>
      <c r="T1771">
        <f>SUMIFS('Energy balance options'!$G$7:$G$3000,'Energy balance options'!$B$7:$B$3000,HeatGen!T$2,'Energy balance options'!$A$7:$A$3000,HeatGen!$A1771)</f>
        <v>0</v>
      </c>
      <c r="U1771">
        <f>SUMIFS('Energy balance options'!$G$7:$G$3000,'Energy balance options'!$B$7:$B$3000,HeatGen!U$2,'Energy balance options'!$A$7:$A$3000,HeatGen!$A1771)</f>
        <v>0</v>
      </c>
      <c r="V1771">
        <f>SUMIFS('Energy balance options'!$G$7:$G$3000,'Energy balance options'!$B$7:$B$3000,HeatGen!V$2,'Energy balance options'!$A$7:$A$3000,HeatGen!$A1771)</f>
        <v>0</v>
      </c>
      <c r="W1771">
        <f>SUMIFS('Energy balance options'!$G$7:$G$3000,'Energy balance options'!$B$7:$B$3000,HeatGen!W$2,'Energy balance options'!$A$7:$A$3000,HeatGen!$A1771)</f>
        <v>0</v>
      </c>
      <c r="X1771">
        <f>SUMIFS('Energy balance options'!$G$7:$G$3000,'Energy balance options'!$B$7:$B$3000,HeatGen!X$2,'Energy balance options'!$A$7:$A$3000,HeatGen!$A1771)</f>
        <v>0</v>
      </c>
      <c r="AG1771">
        <f t="shared" si="331"/>
        <v>0</v>
      </c>
      <c r="AH1771">
        <f t="shared" si="332"/>
        <v>0</v>
      </c>
      <c r="AI1771">
        <f t="shared" si="333"/>
        <v>0</v>
      </c>
      <c r="AJ1771">
        <f t="shared" si="334"/>
        <v>0</v>
      </c>
      <c r="AK1771">
        <f t="shared" si="335"/>
        <v>0</v>
      </c>
      <c r="AL1771">
        <f t="shared" si="336"/>
        <v>0</v>
      </c>
      <c r="AM1771">
        <f t="shared" si="337"/>
        <v>0</v>
      </c>
      <c r="AN1771">
        <f t="shared" si="338"/>
        <v>0</v>
      </c>
      <c r="AO1771">
        <f t="shared" si="339"/>
        <v>0</v>
      </c>
    </row>
    <row r="1772" spans="1:41" x14ac:dyDescent="0.2">
      <c r="A1772" s="9">
        <f>'Cost per option'!A1780</f>
        <v>0</v>
      </c>
      <c r="B1772" t="str">
        <f>_xlfn.IFNA(VLOOKUP(A1772,'Energy balance options'!A$7:C$3000,3,FALSE),"")</f>
        <v/>
      </c>
      <c r="C1772">
        <f>SUMIFS('Energy balance options'!$F$7:$F$3000,'Energy balance options'!$B$7:$B$3000,HeatGen!C$2,'Energy balance options'!$A$7:$A$3000,HeatGen!$A1772)</f>
        <v>0</v>
      </c>
      <c r="D1772">
        <f>SUMIFS('Energy balance options'!$F$7:$F$3000,'Energy balance options'!$B$7:$B$3000,HeatGen!D$2,'Energy balance options'!$A$7:$A$3000,HeatGen!$A1772)</f>
        <v>0</v>
      </c>
      <c r="E1772">
        <f>SUMIFS('Energy balance options'!$F$7:$F$3000,'Energy balance options'!$B$7:$B$3000,HeatGen!E$2,'Energy balance options'!$A$7:$A$3000,HeatGen!$A1772)</f>
        <v>0</v>
      </c>
      <c r="F1772">
        <f>SUMIFS('Energy balance options'!$F$7:$F$3000,'Energy balance options'!$B$7:$B$3000,HeatGen!F$2,'Energy balance options'!$A$7:$A$3000,HeatGen!$A1772)</f>
        <v>0</v>
      </c>
      <c r="G1772">
        <f>SUMIFS('Energy balance options'!$F$7:$F$3000,'Energy balance options'!$B$7:$B$3000,HeatGen!G$2,'Energy balance options'!$A$7:$A$3000,HeatGen!$A1772)</f>
        <v>0</v>
      </c>
      <c r="H1772">
        <f>SUMIFS('Energy balance options'!$F$7:$F$3000,'Energy balance options'!$B$7:$B$3000,HeatGen!H$2,'Energy balance options'!$A$7:$A$3000,HeatGen!$A1772)</f>
        <v>0</v>
      </c>
      <c r="I1772">
        <f>SUMIFS('Energy balance options'!$F$7:$F$3000,'Energy balance options'!$B$7:$B$3000,HeatGen!I$2,'Energy balance options'!$A$7:$A$3000,HeatGen!$A1772)</f>
        <v>0</v>
      </c>
      <c r="J1772">
        <f>SUMIFS('Energy balance options'!$F$7:$F$3000,'Energy balance options'!$B$7:$B$3000,HeatGen!J$2,'Energy balance options'!$A$7:$A$3000,HeatGen!$A1772)</f>
        <v>0</v>
      </c>
      <c r="K1772">
        <f>SUMIFS('Energy balance options'!$F$7:$F$3000,'Energy balance options'!$B$7:$B$3000,HeatGen!K$2,'Energy balance options'!$A$7:$A$3000,HeatGen!$A1772)</f>
        <v>0</v>
      </c>
      <c r="L1772">
        <f>SUMIFS('Energy balance options'!$F$7:$F$3000,'Energy balance options'!$B$7:$B$3000,HeatGen!L$2,'Energy balance options'!$A$7:$A$3000,HeatGen!$A1772)</f>
        <v>0</v>
      </c>
      <c r="M1772">
        <f>SUMIFS('Energy balance options'!$F$7:$F$3000,'Energy balance options'!$B$7:$B$3000,HeatGen!M$2,'Energy balance options'!$A$7:$A$3000,HeatGen!$A1772)</f>
        <v>0</v>
      </c>
      <c r="N1772">
        <f>SUMIFS('Energy balance options'!$F$7:$F$3000,'Energy balance options'!$B$7:$B$3000,HeatGen!N$2,'Energy balance options'!$A$7:$A$3000,HeatGen!$A1772)</f>
        <v>0</v>
      </c>
      <c r="P1772">
        <f>SUMIFS('Energy balance options'!$F$7:$F$3000,'Energy balance options'!$B$7:$B$3000,HeatGen!P$2,'Energy balance options'!$A$7:$A$3000,HeatGen!$A1772)</f>
        <v>0</v>
      </c>
      <c r="Q1772">
        <f>SUMIFS('Energy balance options'!$F$7:$F$3000,'Energy balance options'!$B$7:$B$3000,HeatGen!Q$2,'Energy balance options'!$A$7:$A$3000,HeatGen!$A1772)</f>
        <v>0</v>
      </c>
      <c r="R1772">
        <f>SUMIFS('Energy balance options'!$F$7:$F$3000,'Energy balance options'!$B$7:$B$3000,HeatGen!R$2,'Energy balance options'!$A$7:$A$3000,HeatGen!$A1772)</f>
        <v>0</v>
      </c>
      <c r="S1772">
        <f>SUMIFS('Energy balance options'!$G$7:$G$3000,'Energy balance options'!$B$7:$B$3000,HeatGen!S$2,'Energy balance options'!$A$7:$A$3000,HeatGen!$A1772)</f>
        <v>0</v>
      </c>
      <c r="T1772">
        <f>SUMIFS('Energy balance options'!$G$7:$G$3000,'Energy balance options'!$B$7:$B$3000,HeatGen!T$2,'Energy balance options'!$A$7:$A$3000,HeatGen!$A1772)</f>
        <v>0</v>
      </c>
      <c r="U1772">
        <f>SUMIFS('Energy balance options'!$G$7:$G$3000,'Energy balance options'!$B$7:$B$3000,HeatGen!U$2,'Energy balance options'!$A$7:$A$3000,HeatGen!$A1772)</f>
        <v>0</v>
      </c>
      <c r="V1772">
        <f>SUMIFS('Energy balance options'!$G$7:$G$3000,'Energy balance options'!$B$7:$B$3000,HeatGen!V$2,'Energy balance options'!$A$7:$A$3000,HeatGen!$A1772)</f>
        <v>0</v>
      </c>
      <c r="W1772">
        <f>SUMIFS('Energy balance options'!$G$7:$G$3000,'Energy balance options'!$B$7:$B$3000,HeatGen!W$2,'Energy balance options'!$A$7:$A$3000,HeatGen!$A1772)</f>
        <v>0</v>
      </c>
      <c r="X1772">
        <f>SUMIFS('Energy balance options'!$G$7:$G$3000,'Energy balance options'!$B$7:$B$3000,HeatGen!X$2,'Energy balance options'!$A$7:$A$3000,HeatGen!$A1772)</f>
        <v>0</v>
      </c>
      <c r="AG1772">
        <f t="shared" si="331"/>
        <v>0</v>
      </c>
      <c r="AH1772">
        <f t="shared" si="332"/>
        <v>0</v>
      </c>
      <c r="AI1772">
        <f t="shared" si="333"/>
        <v>0</v>
      </c>
      <c r="AJ1772">
        <f t="shared" si="334"/>
        <v>0</v>
      </c>
      <c r="AK1772">
        <f t="shared" si="335"/>
        <v>0</v>
      </c>
      <c r="AL1772">
        <f t="shared" si="336"/>
        <v>0</v>
      </c>
      <c r="AM1772">
        <f t="shared" si="337"/>
        <v>0</v>
      </c>
      <c r="AN1772">
        <f t="shared" si="338"/>
        <v>0</v>
      </c>
      <c r="AO1772">
        <f t="shared" si="339"/>
        <v>0</v>
      </c>
    </row>
    <row r="1773" spans="1:41" x14ac:dyDescent="0.2">
      <c r="A1773" s="9">
        <f>'Cost per option'!A1781</f>
        <v>0</v>
      </c>
      <c r="B1773" t="str">
        <f>_xlfn.IFNA(VLOOKUP(A1773,'Energy balance options'!A$7:C$3000,3,FALSE),"")</f>
        <v/>
      </c>
      <c r="C1773">
        <f>SUMIFS('Energy balance options'!$F$7:$F$3000,'Energy balance options'!$B$7:$B$3000,HeatGen!C$2,'Energy balance options'!$A$7:$A$3000,HeatGen!$A1773)</f>
        <v>0</v>
      </c>
      <c r="D1773">
        <f>SUMIFS('Energy balance options'!$F$7:$F$3000,'Energy balance options'!$B$7:$B$3000,HeatGen!D$2,'Energy balance options'!$A$7:$A$3000,HeatGen!$A1773)</f>
        <v>0</v>
      </c>
      <c r="E1773">
        <f>SUMIFS('Energy balance options'!$F$7:$F$3000,'Energy balance options'!$B$7:$B$3000,HeatGen!E$2,'Energy balance options'!$A$7:$A$3000,HeatGen!$A1773)</f>
        <v>0</v>
      </c>
      <c r="F1773">
        <f>SUMIFS('Energy balance options'!$F$7:$F$3000,'Energy balance options'!$B$7:$B$3000,HeatGen!F$2,'Energy balance options'!$A$7:$A$3000,HeatGen!$A1773)</f>
        <v>0</v>
      </c>
      <c r="G1773">
        <f>SUMIFS('Energy balance options'!$F$7:$F$3000,'Energy balance options'!$B$7:$B$3000,HeatGen!G$2,'Energy balance options'!$A$7:$A$3000,HeatGen!$A1773)</f>
        <v>0</v>
      </c>
      <c r="H1773">
        <f>SUMIFS('Energy balance options'!$F$7:$F$3000,'Energy balance options'!$B$7:$B$3000,HeatGen!H$2,'Energy balance options'!$A$7:$A$3000,HeatGen!$A1773)</f>
        <v>0</v>
      </c>
      <c r="I1773">
        <f>SUMIFS('Energy balance options'!$F$7:$F$3000,'Energy balance options'!$B$7:$B$3000,HeatGen!I$2,'Energy balance options'!$A$7:$A$3000,HeatGen!$A1773)</f>
        <v>0</v>
      </c>
      <c r="J1773">
        <f>SUMIFS('Energy balance options'!$F$7:$F$3000,'Energy balance options'!$B$7:$B$3000,HeatGen!J$2,'Energy balance options'!$A$7:$A$3000,HeatGen!$A1773)</f>
        <v>0</v>
      </c>
      <c r="K1773">
        <f>SUMIFS('Energy balance options'!$F$7:$F$3000,'Energy balance options'!$B$7:$B$3000,HeatGen!K$2,'Energy balance options'!$A$7:$A$3000,HeatGen!$A1773)</f>
        <v>0</v>
      </c>
      <c r="L1773">
        <f>SUMIFS('Energy balance options'!$F$7:$F$3000,'Energy balance options'!$B$7:$B$3000,HeatGen!L$2,'Energy balance options'!$A$7:$A$3000,HeatGen!$A1773)</f>
        <v>0</v>
      </c>
      <c r="M1773">
        <f>SUMIFS('Energy balance options'!$F$7:$F$3000,'Energy balance options'!$B$7:$B$3000,HeatGen!M$2,'Energy balance options'!$A$7:$A$3000,HeatGen!$A1773)</f>
        <v>0</v>
      </c>
      <c r="N1773">
        <f>SUMIFS('Energy balance options'!$F$7:$F$3000,'Energy balance options'!$B$7:$B$3000,HeatGen!N$2,'Energy balance options'!$A$7:$A$3000,HeatGen!$A1773)</f>
        <v>0</v>
      </c>
      <c r="P1773">
        <f>SUMIFS('Energy balance options'!$F$7:$F$3000,'Energy balance options'!$B$7:$B$3000,HeatGen!P$2,'Energy balance options'!$A$7:$A$3000,HeatGen!$A1773)</f>
        <v>0</v>
      </c>
      <c r="Q1773">
        <f>SUMIFS('Energy balance options'!$F$7:$F$3000,'Energy balance options'!$B$7:$B$3000,HeatGen!Q$2,'Energy balance options'!$A$7:$A$3000,HeatGen!$A1773)</f>
        <v>0</v>
      </c>
      <c r="R1773">
        <f>SUMIFS('Energy balance options'!$F$7:$F$3000,'Energy balance options'!$B$7:$B$3000,HeatGen!R$2,'Energy balance options'!$A$7:$A$3000,HeatGen!$A1773)</f>
        <v>0</v>
      </c>
      <c r="S1773">
        <f>SUMIFS('Energy balance options'!$G$7:$G$3000,'Energy balance options'!$B$7:$B$3000,HeatGen!S$2,'Energy balance options'!$A$7:$A$3000,HeatGen!$A1773)</f>
        <v>0</v>
      </c>
      <c r="T1773">
        <f>SUMIFS('Energy balance options'!$G$7:$G$3000,'Energy balance options'!$B$7:$B$3000,HeatGen!T$2,'Energy balance options'!$A$7:$A$3000,HeatGen!$A1773)</f>
        <v>0</v>
      </c>
      <c r="U1773">
        <f>SUMIFS('Energy balance options'!$G$7:$G$3000,'Energy balance options'!$B$7:$B$3000,HeatGen!U$2,'Energy balance options'!$A$7:$A$3000,HeatGen!$A1773)</f>
        <v>0</v>
      </c>
      <c r="V1773">
        <f>SUMIFS('Energy balance options'!$G$7:$G$3000,'Energy balance options'!$B$7:$B$3000,HeatGen!V$2,'Energy balance options'!$A$7:$A$3000,HeatGen!$A1773)</f>
        <v>0</v>
      </c>
      <c r="W1773">
        <f>SUMIFS('Energy balance options'!$G$7:$G$3000,'Energy balance options'!$B$7:$B$3000,HeatGen!W$2,'Energy balance options'!$A$7:$A$3000,HeatGen!$A1773)</f>
        <v>0</v>
      </c>
      <c r="X1773">
        <f>SUMIFS('Energy balance options'!$G$7:$G$3000,'Energy balance options'!$B$7:$B$3000,HeatGen!X$2,'Energy balance options'!$A$7:$A$3000,HeatGen!$A1773)</f>
        <v>0</v>
      </c>
      <c r="AG1773">
        <f t="shared" si="331"/>
        <v>0</v>
      </c>
      <c r="AH1773">
        <f t="shared" si="332"/>
        <v>0</v>
      </c>
      <c r="AI1773">
        <f t="shared" si="333"/>
        <v>0</v>
      </c>
      <c r="AJ1773">
        <f t="shared" si="334"/>
        <v>0</v>
      </c>
      <c r="AK1773">
        <f t="shared" si="335"/>
        <v>0</v>
      </c>
      <c r="AL1773">
        <f t="shared" si="336"/>
        <v>0</v>
      </c>
      <c r="AM1773">
        <f t="shared" si="337"/>
        <v>0</v>
      </c>
      <c r="AN1773">
        <f t="shared" si="338"/>
        <v>0</v>
      </c>
      <c r="AO1773">
        <f t="shared" si="339"/>
        <v>0</v>
      </c>
    </row>
    <row r="1774" spans="1:41" x14ac:dyDescent="0.2">
      <c r="A1774" s="9">
        <f>'Cost per option'!A1782</f>
        <v>0</v>
      </c>
      <c r="B1774" t="str">
        <f>_xlfn.IFNA(VLOOKUP(A1774,'Energy balance options'!A$7:C$3000,3,FALSE),"")</f>
        <v/>
      </c>
      <c r="C1774">
        <f>SUMIFS('Energy balance options'!$F$7:$F$3000,'Energy balance options'!$B$7:$B$3000,HeatGen!C$2,'Energy balance options'!$A$7:$A$3000,HeatGen!$A1774)</f>
        <v>0</v>
      </c>
      <c r="D1774">
        <f>SUMIFS('Energy balance options'!$F$7:$F$3000,'Energy balance options'!$B$7:$B$3000,HeatGen!D$2,'Energy balance options'!$A$7:$A$3000,HeatGen!$A1774)</f>
        <v>0</v>
      </c>
      <c r="E1774">
        <f>SUMIFS('Energy balance options'!$F$7:$F$3000,'Energy balance options'!$B$7:$B$3000,HeatGen!E$2,'Energy balance options'!$A$7:$A$3000,HeatGen!$A1774)</f>
        <v>0</v>
      </c>
      <c r="F1774">
        <f>SUMIFS('Energy balance options'!$F$7:$F$3000,'Energy balance options'!$B$7:$B$3000,HeatGen!F$2,'Energy balance options'!$A$7:$A$3000,HeatGen!$A1774)</f>
        <v>0</v>
      </c>
      <c r="G1774">
        <f>SUMIFS('Energy balance options'!$F$7:$F$3000,'Energy balance options'!$B$7:$B$3000,HeatGen!G$2,'Energy balance options'!$A$7:$A$3000,HeatGen!$A1774)</f>
        <v>0</v>
      </c>
      <c r="H1774">
        <f>SUMIFS('Energy balance options'!$F$7:$F$3000,'Energy balance options'!$B$7:$B$3000,HeatGen!H$2,'Energy balance options'!$A$7:$A$3000,HeatGen!$A1774)</f>
        <v>0</v>
      </c>
      <c r="I1774">
        <f>SUMIFS('Energy balance options'!$F$7:$F$3000,'Energy balance options'!$B$7:$B$3000,HeatGen!I$2,'Energy balance options'!$A$7:$A$3000,HeatGen!$A1774)</f>
        <v>0</v>
      </c>
      <c r="J1774">
        <f>SUMIFS('Energy balance options'!$F$7:$F$3000,'Energy balance options'!$B$7:$B$3000,HeatGen!J$2,'Energy balance options'!$A$7:$A$3000,HeatGen!$A1774)</f>
        <v>0</v>
      </c>
      <c r="K1774">
        <f>SUMIFS('Energy balance options'!$F$7:$F$3000,'Energy balance options'!$B$7:$B$3000,HeatGen!K$2,'Energy balance options'!$A$7:$A$3000,HeatGen!$A1774)</f>
        <v>0</v>
      </c>
      <c r="L1774">
        <f>SUMIFS('Energy balance options'!$F$7:$F$3000,'Energy balance options'!$B$7:$B$3000,HeatGen!L$2,'Energy balance options'!$A$7:$A$3000,HeatGen!$A1774)</f>
        <v>0</v>
      </c>
      <c r="M1774">
        <f>SUMIFS('Energy balance options'!$F$7:$F$3000,'Energy balance options'!$B$7:$B$3000,HeatGen!M$2,'Energy balance options'!$A$7:$A$3000,HeatGen!$A1774)</f>
        <v>0</v>
      </c>
      <c r="N1774">
        <f>SUMIFS('Energy balance options'!$F$7:$F$3000,'Energy balance options'!$B$7:$B$3000,HeatGen!N$2,'Energy balance options'!$A$7:$A$3000,HeatGen!$A1774)</f>
        <v>0</v>
      </c>
      <c r="P1774">
        <f>SUMIFS('Energy balance options'!$F$7:$F$3000,'Energy balance options'!$B$7:$B$3000,HeatGen!P$2,'Energy balance options'!$A$7:$A$3000,HeatGen!$A1774)</f>
        <v>0</v>
      </c>
      <c r="Q1774">
        <f>SUMIFS('Energy balance options'!$F$7:$F$3000,'Energy balance options'!$B$7:$B$3000,HeatGen!Q$2,'Energy balance options'!$A$7:$A$3000,HeatGen!$A1774)</f>
        <v>0</v>
      </c>
      <c r="R1774">
        <f>SUMIFS('Energy balance options'!$F$7:$F$3000,'Energy balance options'!$B$7:$B$3000,HeatGen!R$2,'Energy balance options'!$A$7:$A$3000,HeatGen!$A1774)</f>
        <v>0</v>
      </c>
      <c r="S1774">
        <f>SUMIFS('Energy balance options'!$G$7:$G$3000,'Energy balance options'!$B$7:$B$3000,HeatGen!S$2,'Energy balance options'!$A$7:$A$3000,HeatGen!$A1774)</f>
        <v>0</v>
      </c>
      <c r="T1774">
        <f>SUMIFS('Energy balance options'!$G$7:$G$3000,'Energy balance options'!$B$7:$B$3000,HeatGen!T$2,'Energy balance options'!$A$7:$A$3000,HeatGen!$A1774)</f>
        <v>0</v>
      </c>
      <c r="U1774">
        <f>SUMIFS('Energy balance options'!$G$7:$G$3000,'Energy balance options'!$B$7:$B$3000,HeatGen!U$2,'Energy balance options'!$A$7:$A$3000,HeatGen!$A1774)</f>
        <v>0</v>
      </c>
      <c r="V1774">
        <f>SUMIFS('Energy balance options'!$G$7:$G$3000,'Energy balance options'!$B$7:$B$3000,HeatGen!V$2,'Energy balance options'!$A$7:$A$3000,HeatGen!$A1774)</f>
        <v>0</v>
      </c>
      <c r="W1774">
        <f>SUMIFS('Energy balance options'!$G$7:$G$3000,'Energy balance options'!$B$7:$B$3000,HeatGen!W$2,'Energy balance options'!$A$7:$A$3000,HeatGen!$A1774)</f>
        <v>0</v>
      </c>
      <c r="X1774">
        <f>SUMIFS('Energy balance options'!$G$7:$G$3000,'Energy balance options'!$B$7:$B$3000,HeatGen!X$2,'Energy balance options'!$A$7:$A$3000,HeatGen!$A1774)</f>
        <v>0</v>
      </c>
      <c r="AG1774">
        <f t="shared" si="331"/>
        <v>0</v>
      </c>
      <c r="AH1774">
        <f t="shared" si="332"/>
        <v>0</v>
      </c>
      <c r="AI1774">
        <f t="shared" si="333"/>
        <v>0</v>
      </c>
      <c r="AJ1774">
        <f t="shared" si="334"/>
        <v>0</v>
      </c>
      <c r="AK1774">
        <f t="shared" si="335"/>
        <v>0</v>
      </c>
      <c r="AL1774">
        <f t="shared" si="336"/>
        <v>0</v>
      </c>
      <c r="AM1774">
        <f t="shared" si="337"/>
        <v>0</v>
      </c>
      <c r="AN1774">
        <f t="shared" si="338"/>
        <v>0</v>
      </c>
      <c r="AO1774">
        <f t="shared" si="339"/>
        <v>0</v>
      </c>
    </row>
    <row r="1775" spans="1:41" x14ac:dyDescent="0.2">
      <c r="A1775" s="9">
        <f>'Cost per option'!A1783</f>
        <v>0</v>
      </c>
      <c r="B1775" t="str">
        <f>_xlfn.IFNA(VLOOKUP(A1775,'Energy balance options'!A$7:C$3000,3,FALSE),"")</f>
        <v/>
      </c>
      <c r="C1775">
        <f>SUMIFS('Energy balance options'!$F$7:$F$3000,'Energy balance options'!$B$7:$B$3000,HeatGen!C$2,'Energy balance options'!$A$7:$A$3000,HeatGen!$A1775)</f>
        <v>0</v>
      </c>
      <c r="D1775">
        <f>SUMIFS('Energy balance options'!$F$7:$F$3000,'Energy balance options'!$B$7:$B$3000,HeatGen!D$2,'Energy balance options'!$A$7:$A$3000,HeatGen!$A1775)</f>
        <v>0</v>
      </c>
      <c r="E1775">
        <f>SUMIFS('Energy balance options'!$F$7:$F$3000,'Energy balance options'!$B$7:$B$3000,HeatGen!E$2,'Energy balance options'!$A$7:$A$3000,HeatGen!$A1775)</f>
        <v>0</v>
      </c>
      <c r="F1775">
        <f>SUMIFS('Energy balance options'!$F$7:$F$3000,'Energy balance options'!$B$7:$B$3000,HeatGen!F$2,'Energy balance options'!$A$7:$A$3000,HeatGen!$A1775)</f>
        <v>0</v>
      </c>
      <c r="G1775">
        <f>SUMIFS('Energy balance options'!$F$7:$F$3000,'Energy balance options'!$B$7:$B$3000,HeatGen!G$2,'Energy balance options'!$A$7:$A$3000,HeatGen!$A1775)</f>
        <v>0</v>
      </c>
      <c r="H1775">
        <f>SUMIFS('Energy balance options'!$F$7:$F$3000,'Energy balance options'!$B$7:$B$3000,HeatGen!H$2,'Energy balance options'!$A$7:$A$3000,HeatGen!$A1775)</f>
        <v>0</v>
      </c>
      <c r="I1775">
        <f>SUMIFS('Energy balance options'!$F$7:$F$3000,'Energy balance options'!$B$7:$B$3000,HeatGen!I$2,'Energy balance options'!$A$7:$A$3000,HeatGen!$A1775)</f>
        <v>0</v>
      </c>
      <c r="J1775">
        <f>SUMIFS('Energy balance options'!$F$7:$F$3000,'Energy balance options'!$B$7:$B$3000,HeatGen!J$2,'Energy balance options'!$A$7:$A$3000,HeatGen!$A1775)</f>
        <v>0</v>
      </c>
      <c r="K1775">
        <f>SUMIFS('Energy balance options'!$F$7:$F$3000,'Energy balance options'!$B$7:$B$3000,HeatGen!K$2,'Energy balance options'!$A$7:$A$3000,HeatGen!$A1775)</f>
        <v>0</v>
      </c>
      <c r="L1775">
        <f>SUMIFS('Energy balance options'!$F$7:$F$3000,'Energy balance options'!$B$7:$B$3000,HeatGen!L$2,'Energy balance options'!$A$7:$A$3000,HeatGen!$A1775)</f>
        <v>0</v>
      </c>
      <c r="M1775">
        <f>SUMIFS('Energy balance options'!$F$7:$F$3000,'Energy balance options'!$B$7:$B$3000,HeatGen!M$2,'Energy balance options'!$A$7:$A$3000,HeatGen!$A1775)</f>
        <v>0</v>
      </c>
      <c r="N1775">
        <f>SUMIFS('Energy balance options'!$F$7:$F$3000,'Energy balance options'!$B$7:$B$3000,HeatGen!N$2,'Energy balance options'!$A$7:$A$3000,HeatGen!$A1775)</f>
        <v>0</v>
      </c>
      <c r="P1775">
        <f>SUMIFS('Energy balance options'!$F$7:$F$3000,'Energy balance options'!$B$7:$B$3000,HeatGen!P$2,'Energy balance options'!$A$7:$A$3000,HeatGen!$A1775)</f>
        <v>0</v>
      </c>
      <c r="Q1775">
        <f>SUMIFS('Energy balance options'!$F$7:$F$3000,'Energy balance options'!$B$7:$B$3000,HeatGen!Q$2,'Energy balance options'!$A$7:$A$3000,HeatGen!$A1775)</f>
        <v>0</v>
      </c>
      <c r="R1775">
        <f>SUMIFS('Energy balance options'!$F$7:$F$3000,'Energy balance options'!$B$7:$B$3000,HeatGen!R$2,'Energy balance options'!$A$7:$A$3000,HeatGen!$A1775)</f>
        <v>0</v>
      </c>
      <c r="S1775">
        <f>SUMIFS('Energy balance options'!$G$7:$G$3000,'Energy balance options'!$B$7:$B$3000,HeatGen!S$2,'Energy balance options'!$A$7:$A$3000,HeatGen!$A1775)</f>
        <v>0</v>
      </c>
      <c r="T1775">
        <f>SUMIFS('Energy balance options'!$G$7:$G$3000,'Energy balance options'!$B$7:$B$3000,HeatGen!T$2,'Energy balance options'!$A$7:$A$3000,HeatGen!$A1775)</f>
        <v>0</v>
      </c>
      <c r="U1775">
        <f>SUMIFS('Energy balance options'!$G$7:$G$3000,'Energy balance options'!$B$7:$B$3000,HeatGen!U$2,'Energy balance options'!$A$7:$A$3000,HeatGen!$A1775)</f>
        <v>0</v>
      </c>
      <c r="V1775">
        <f>SUMIFS('Energy balance options'!$G$7:$G$3000,'Energy balance options'!$B$7:$B$3000,HeatGen!V$2,'Energy balance options'!$A$7:$A$3000,HeatGen!$A1775)</f>
        <v>0</v>
      </c>
      <c r="W1775">
        <f>SUMIFS('Energy balance options'!$G$7:$G$3000,'Energy balance options'!$B$7:$B$3000,HeatGen!W$2,'Energy balance options'!$A$7:$A$3000,HeatGen!$A1775)</f>
        <v>0</v>
      </c>
      <c r="X1775">
        <f>SUMIFS('Energy balance options'!$G$7:$G$3000,'Energy balance options'!$B$7:$B$3000,HeatGen!X$2,'Energy balance options'!$A$7:$A$3000,HeatGen!$A1775)</f>
        <v>0</v>
      </c>
      <c r="AG1775">
        <f t="shared" si="331"/>
        <v>0</v>
      </c>
      <c r="AH1775">
        <f t="shared" si="332"/>
        <v>0</v>
      </c>
      <c r="AI1775">
        <f t="shared" si="333"/>
        <v>0</v>
      </c>
      <c r="AJ1775">
        <f t="shared" si="334"/>
        <v>0</v>
      </c>
      <c r="AK1775">
        <f t="shared" si="335"/>
        <v>0</v>
      </c>
      <c r="AL1775">
        <f t="shared" si="336"/>
        <v>0</v>
      </c>
      <c r="AM1775">
        <f t="shared" si="337"/>
        <v>0</v>
      </c>
      <c r="AN1775">
        <f t="shared" si="338"/>
        <v>0</v>
      </c>
      <c r="AO1775">
        <f t="shared" si="339"/>
        <v>0</v>
      </c>
    </row>
    <row r="1776" spans="1:41" x14ac:dyDescent="0.2">
      <c r="A1776" s="9">
        <f>'Cost per option'!A1784</f>
        <v>0</v>
      </c>
      <c r="B1776" t="str">
        <f>_xlfn.IFNA(VLOOKUP(A1776,'Energy balance options'!A$7:C$3000,3,FALSE),"")</f>
        <v/>
      </c>
      <c r="C1776">
        <f>SUMIFS('Energy balance options'!$F$7:$F$3000,'Energy balance options'!$B$7:$B$3000,HeatGen!C$2,'Energy balance options'!$A$7:$A$3000,HeatGen!$A1776)</f>
        <v>0</v>
      </c>
      <c r="D1776">
        <f>SUMIFS('Energy balance options'!$F$7:$F$3000,'Energy balance options'!$B$7:$B$3000,HeatGen!D$2,'Energy balance options'!$A$7:$A$3000,HeatGen!$A1776)</f>
        <v>0</v>
      </c>
      <c r="E1776">
        <f>SUMIFS('Energy balance options'!$F$7:$F$3000,'Energy balance options'!$B$7:$B$3000,HeatGen!E$2,'Energy balance options'!$A$7:$A$3000,HeatGen!$A1776)</f>
        <v>0</v>
      </c>
      <c r="F1776">
        <f>SUMIFS('Energy balance options'!$F$7:$F$3000,'Energy balance options'!$B$7:$B$3000,HeatGen!F$2,'Energy balance options'!$A$7:$A$3000,HeatGen!$A1776)</f>
        <v>0</v>
      </c>
      <c r="G1776">
        <f>SUMIFS('Energy balance options'!$F$7:$F$3000,'Energy balance options'!$B$7:$B$3000,HeatGen!G$2,'Energy balance options'!$A$7:$A$3000,HeatGen!$A1776)</f>
        <v>0</v>
      </c>
      <c r="H1776">
        <f>SUMIFS('Energy balance options'!$F$7:$F$3000,'Energy balance options'!$B$7:$B$3000,HeatGen!H$2,'Energy balance options'!$A$7:$A$3000,HeatGen!$A1776)</f>
        <v>0</v>
      </c>
      <c r="I1776">
        <f>SUMIFS('Energy balance options'!$F$7:$F$3000,'Energy balance options'!$B$7:$B$3000,HeatGen!I$2,'Energy balance options'!$A$7:$A$3000,HeatGen!$A1776)</f>
        <v>0</v>
      </c>
      <c r="J1776">
        <f>SUMIFS('Energy balance options'!$F$7:$F$3000,'Energy balance options'!$B$7:$B$3000,HeatGen!J$2,'Energy balance options'!$A$7:$A$3000,HeatGen!$A1776)</f>
        <v>0</v>
      </c>
      <c r="K1776">
        <f>SUMIFS('Energy balance options'!$F$7:$F$3000,'Energy balance options'!$B$7:$B$3000,HeatGen!K$2,'Energy balance options'!$A$7:$A$3000,HeatGen!$A1776)</f>
        <v>0</v>
      </c>
      <c r="L1776">
        <f>SUMIFS('Energy balance options'!$F$7:$F$3000,'Energy balance options'!$B$7:$B$3000,HeatGen!L$2,'Energy balance options'!$A$7:$A$3000,HeatGen!$A1776)</f>
        <v>0</v>
      </c>
      <c r="M1776">
        <f>SUMIFS('Energy balance options'!$F$7:$F$3000,'Energy balance options'!$B$7:$B$3000,HeatGen!M$2,'Energy balance options'!$A$7:$A$3000,HeatGen!$A1776)</f>
        <v>0</v>
      </c>
      <c r="N1776">
        <f>SUMIFS('Energy balance options'!$F$7:$F$3000,'Energy balance options'!$B$7:$B$3000,HeatGen!N$2,'Energy balance options'!$A$7:$A$3000,HeatGen!$A1776)</f>
        <v>0</v>
      </c>
      <c r="P1776">
        <f>SUMIFS('Energy balance options'!$F$7:$F$3000,'Energy balance options'!$B$7:$B$3000,HeatGen!P$2,'Energy balance options'!$A$7:$A$3000,HeatGen!$A1776)</f>
        <v>0</v>
      </c>
      <c r="Q1776">
        <f>SUMIFS('Energy balance options'!$F$7:$F$3000,'Energy balance options'!$B$7:$B$3000,HeatGen!Q$2,'Energy balance options'!$A$7:$A$3000,HeatGen!$A1776)</f>
        <v>0</v>
      </c>
      <c r="R1776">
        <f>SUMIFS('Energy balance options'!$F$7:$F$3000,'Energy balance options'!$B$7:$B$3000,HeatGen!R$2,'Energy balance options'!$A$7:$A$3000,HeatGen!$A1776)</f>
        <v>0</v>
      </c>
      <c r="S1776">
        <f>SUMIFS('Energy balance options'!$G$7:$G$3000,'Energy balance options'!$B$7:$B$3000,HeatGen!S$2,'Energy balance options'!$A$7:$A$3000,HeatGen!$A1776)</f>
        <v>0</v>
      </c>
      <c r="T1776">
        <f>SUMIFS('Energy balance options'!$G$7:$G$3000,'Energy balance options'!$B$7:$B$3000,HeatGen!T$2,'Energy balance options'!$A$7:$A$3000,HeatGen!$A1776)</f>
        <v>0</v>
      </c>
      <c r="U1776">
        <f>SUMIFS('Energy balance options'!$G$7:$G$3000,'Energy balance options'!$B$7:$B$3000,HeatGen!U$2,'Energy balance options'!$A$7:$A$3000,HeatGen!$A1776)</f>
        <v>0</v>
      </c>
      <c r="V1776">
        <f>SUMIFS('Energy balance options'!$G$7:$G$3000,'Energy balance options'!$B$7:$B$3000,HeatGen!V$2,'Energy balance options'!$A$7:$A$3000,HeatGen!$A1776)</f>
        <v>0</v>
      </c>
      <c r="W1776">
        <f>SUMIFS('Energy balance options'!$G$7:$G$3000,'Energy balance options'!$B$7:$B$3000,HeatGen!W$2,'Energy balance options'!$A$7:$A$3000,HeatGen!$A1776)</f>
        <v>0</v>
      </c>
      <c r="X1776">
        <f>SUMIFS('Energy balance options'!$G$7:$G$3000,'Energy balance options'!$B$7:$B$3000,HeatGen!X$2,'Energy balance options'!$A$7:$A$3000,HeatGen!$A1776)</f>
        <v>0</v>
      </c>
      <c r="AG1776">
        <f t="shared" si="331"/>
        <v>0</v>
      </c>
      <c r="AH1776">
        <f t="shared" si="332"/>
        <v>0</v>
      </c>
      <c r="AI1776">
        <f t="shared" si="333"/>
        <v>0</v>
      </c>
      <c r="AJ1776">
        <f t="shared" si="334"/>
        <v>0</v>
      </c>
      <c r="AK1776">
        <f t="shared" si="335"/>
        <v>0</v>
      </c>
      <c r="AL1776">
        <f t="shared" si="336"/>
        <v>0</v>
      </c>
      <c r="AM1776">
        <f t="shared" si="337"/>
        <v>0</v>
      </c>
      <c r="AN1776">
        <f t="shared" si="338"/>
        <v>0</v>
      </c>
      <c r="AO1776">
        <f t="shared" si="339"/>
        <v>0</v>
      </c>
    </row>
    <row r="1777" spans="1:41" x14ac:dyDescent="0.2">
      <c r="A1777" s="9">
        <f>'Cost per option'!A1785</f>
        <v>0</v>
      </c>
      <c r="B1777" t="str">
        <f>_xlfn.IFNA(VLOOKUP(A1777,'Energy balance options'!A$7:C$3000,3,FALSE),"")</f>
        <v/>
      </c>
      <c r="C1777">
        <f>SUMIFS('Energy balance options'!$F$7:$F$3000,'Energy balance options'!$B$7:$B$3000,HeatGen!C$2,'Energy balance options'!$A$7:$A$3000,HeatGen!$A1777)</f>
        <v>0</v>
      </c>
      <c r="D1777">
        <f>SUMIFS('Energy balance options'!$F$7:$F$3000,'Energy balance options'!$B$7:$B$3000,HeatGen!D$2,'Energy balance options'!$A$7:$A$3000,HeatGen!$A1777)</f>
        <v>0</v>
      </c>
      <c r="E1777">
        <f>SUMIFS('Energy balance options'!$F$7:$F$3000,'Energy balance options'!$B$7:$B$3000,HeatGen!E$2,'Energy balance options'!$A$7:$A$3000,HeatGen!$A1777)</f>
        <v>0</v>
      </c>
      <c r="F1777">
        <f>SUMIFS('Energy balance options'!$F$7:$F$3000,'Energy balance options'!$B$7:$B$3000,HeatGen!F$2,'Energy balance options'!$A$7:$A$3000,HeatGen!$A1777)</f>
        <v>0</v>
      </c>
      <c r="G1777">
        <f>SUMIFS('Energy balance options'!$F$7:$F$3000,'Energy balance options'!$B$7:$B$3000,HeatGen!G$2,'Energy balance options'!$A$7:$A$3000,HeatGen!$A1777)</f>
        <v>0</v>
      </c>
      <c r="H1777">
        <f>SUMIFS('Energy balance options'!$F$7:$F$3000,'Energy balance options'!$B$7:$B$3000,HeatGen!H$2,'Energy balance options'!$A$7:$A$3000,HeatGen!$A1777)</f>
        <v>0</v>
      </c>
      <c r="I1777">
        <f>SUMIFS('Energy balance options'!$F$7:$F$3000,'Energy balance options'!$B$7:$B$3000,HeatGen!I$2,'Energy balance options'!$A$7:$A$3000,HeatGen!$A1777)</f>
        <v>0</v>
      </c>
      <c r="J1777">
        <f>SUMIFS('Energy balance options'!$F$7:$F$3000,'Energy balance options'!$B$7:$B$3000,HeatGen!J$2,'Energy balance options'!$A$7:$A$3000,HeatGen!$A1777)</f>
        <v>0</v>
      </c>
      <c r="K1777">
        <f>SUMIFS('Energy balance options'!$F$7:$F$3000,'Energy balance options'!$B$7:$B$3000,HeatGen!K$2,'Energy balance options'!$A$7:$A$3000,HeatGen!$A1777)</f>
        <v>0</v>
      </c>
      <c r="L1777">
        <f>SUMIFS('Energy balance options'!$F$7:$F$3000,'Energy balance options'!$B$7:$B$3000,HeatGen!L$2,'Energy balance options'!$A$7:$A$3000,HeatGen!$A1777)</f>
        <v>0</v>
      </c>
      <c r="M1777">
        <f>SUMIFS('Energy balance options'!$F$7:$F$3000,'Energy balance options'!$B$7:$B$3000,HeatGen!M$2,'Energy balance options'!$A$7:$A$3000,HeatGen!$A1777)</f>
        <v>0</v>
      </c>
      <c r="N1777">
        <f>SUMIFS('Energy balance options'!$F$7:$F$3000,'Energy balance options'!$B$7:$B$3000,HeatGen!N$2,'Energy balance options'!$A$7:$A$3000,HeatGen!$A1777)</f>
        <v>0</v>
      </c>
      <c r="P1777">
        <f>SUMIFS('Energy balance options'!$F$7:$F$3000,'Energy balance options'!$B$7:$B$3000,HeatGen!P$2,'Energy balance options'!$A$7:$A$3000,HeatGen!$A1777)</f>
        <v>0</v>
      </c>
      <c r="Q1777">
        <f>SUMIFS('Energy balance options'!$F$7:$F$3000,'Energy balance options'!$B$7:$B$3000,HeatGen!Q$2,'Energy balance options'!$A$7:$A$3000,HeatGen!$A1777)</f>
        <v>0</v>
      </c>
      <c r="R1777">
        <f>SUMIFS('Energy balance options'!$F$7:$F$3000,'Energy balance options'!$B$7:$B$3000,HeatGen!R$2,'Energy balance options'!$A$7:$A$3000,HeatGen!$A1777)</f>
        <v>0</v>
      </c>
      <c r="S1777">
        <f>SUMIFS('Energy balance options'!$G$7:$G$3000,'Energy balance options'!$B$7:$B$3000,HeatGen!S$2,'Energy balance options'!$A$7:$A$3000,HeatGen!$A1777)</f>
        <v>0</v>
      </c>
      <c r="T1777">
        <f>SUMIFS('Energy balance options'!$G$7:$G$3000,'Energy balance options'!$B$7:$B$3000,HeatGen!T$2,'Energy balance options'!$A$7:$A$3000,HeatGen!$A1777)</f>
        <v>0</v>
      </c>
      <c r="U1777">
        <f>SUMIFS('Energy balance options'!$G$7:$G$3000,'Energy balance options'!$B$7:$B$3000,HeatGen!U$2,'Energy balance options'!$A$7:$A$3000,HeatGen!$A1777)</f>
        <v>0</v>
      </c>
      <c r="V1777">
        <f>SUMIFS('Energy balance options'!$G$7:$G$3000,'Energy balance options'!$B$7:$B$3000,HeatGen!V$2,'Energy balance options'!$A$7:$A$3000,HeatGen!$A1777)</f>
        <v>0</v>
      </c>
      <c r="W1777">
        <f>SUMIFS('Energy balance options'!$G$7:$G$3000,'Energy balance options'!$B$7:$B$3000,HeatGen!W$2,'Energy balance options'!$A$7:$A$3000,HeatGen!$A1777)</f>
        <v>0</v>
      </c>
      <c r="X1777">
        <f>SUMIFS('Energy balance options'!$G$7:$G$3000,'Energy balance options'!$B$7:$B$3000,HeatGen!X$2,'Energy balance options'!$A$7:$A$3000,HeatGen!$A1777)</f>
        <v>0</v>
      </c>
      <c r="AG1777">
        <f t="shared" si="331"/>
        <v>0</v>
      </c>
      <c r="AH1777">
        <f t="shared" si="332"/>
        <v>0</v>
      </c>
      <c r="AI1777">
        <f t="shared" si="333"/>
        <v>0</v>
      </c>
      <c r="AJ1777">
        <f t="shared" si="334"/>
        <v>0</v>
      </c>
      <c r="AK1777">
        <f t="shared" si="335"/>
        <v>0</v>
      </c>
      <c r="AL1777">
        <f t="shared" si="336"/>
        <v>0</v>
      </c>
      <c r="AM1777">
        <f t="shared" si="337"/>
        <v>0</v>
      </c>
      <c r="AN1777">
        <f t="shared" si="338"/>
        <v>0</v>
      </c>
      <c r="AO1777">
        <f t="shared" si="339"/>
        <v>0</v>
      </c>
    </row>
    <row r="1778" spans="1:41" x14ac:dyDescent="0.2">
      <c r="A1778" s="9">
        <f>'Cost per option'!A1786</f>
        <v>0</v>
      </c>
      <c r="B1778" t="str">
        <f>_xlfn.IFNA(VLOOKUP(A1778,'Energy balance options'!A$7:C$3000,3,FALSE),"")</f>
        <v/>
      </c>
      <c r="C1778">
        <f>SUMIFS('Energy balance options'!$F$7:$F$3000,'Energy balance options'!$B$7:$B$3000,HeatGen!C$2,'Energy balance options'!$A$7:$A$3000,HeatGen!$A1778)</f>
        <v>0</v>
      </c>
      <c r="D1778">
        <f>SUMIFS('Energy balance options'!$F$7:$F$3000,'Energy balance options'!$B$7:$B$3000,HeatGen!D$2,'Energy balance options'!$A$7:$A$3000,HeatGen!$A1778)</f>
        <v>0</v>
      </c>
      <c r="E1778">
        <f>SUMIFS('Energy balance options'!$F$7:$F$3000,'Energy balance options'!$B$7:$B$3000,HeatGen!E$2,'Energy balance options'!$A$7:$A$3000,HeatGen!$A1778)</f>
        <v>0</v>
      </c>
      <c r="F1778">
        <f>SUMIFS('Energy balance options'!$F$7:$F$3000,'Energy balance options'!$B$7:$B$3000,HeatGen!F$2,'Energy balance options'!$A$7:$A$3000,HeatGen!$A1778)</f>
        <v>0</v>
      </c>
      <c r="G1778">
        <f>SUMIFS('Energy balance options'!$F$7:$F$3000,'Energy balance options'!$B$7:$B$3000,HeatGen!G$2,'Energy balance options'!$A$7:$A$3000,HeatGen!$A1778)</f>
        <v>0</v>
      </c>
      <c r="H1778">
        <f>SUMIFS('Energy balance options'!$F$7:$F$3000,'Energy balance options'!$B$7:$B$3000,HeatGen!H$2,'Energy balance options'!$A$7:$A$3000,HeatGen!$A1778)</f>
        <v>0</v>
      </c>
      <c r="I1778">
        <f>SUMIFS('Energy balance options'!$F$7:$F$3000,'Energy balance options'!$B$7:$B$3000,HeatGen!I$2,'Energy balance options'!$A$7:$A$3000,HeatGen!$A1778)</f>
        <v>0</v>
      </c>
      <c r="J1778">
        <f>SUMIFS('Energy balance options'!$F$7:$F$3000,'Energy balance options'!$B$7:$B$3000,HeatGen!J$2,'Energy balance options'!$A$7:$A$3000,HeatGen!$A1778)</f>
        <v>0</v>
      </c>
      <c r="K1778">
        <f>SUMIFS('Energy balance options'!$F$7:$F$3000,'Energy balance options'!$B$7:$B$3000,HeatGen!K$2,'Energy balance options'!$A$7:$A$3000,HeatGen!$A1778)</f>
        <v>0</v>
      </c>
      <c r="L1778">
        <f>SUMIFS('Energy balance options'!$F$7:$F$3000,'Energy balance options'!$B$7:$B$3000,HeatGen!L$2,'Energy balance options'!$A$7:$A$3000,HeatGen!$A1778)</f>
        <v>0</v>
      </c>
      <c r="M1778">
        <f>SUMIFS('Energy balance options'!$F$7:$F$3000,'Energy balance options'!$B$7:$B$3000,HeatGen!M$2,'Energy balance options'!$A$7:$A$3000,HeatGen!$A1778)</f>
        <v>0</v>
      </c>
      <c r="N1778">
        <f>SUMIFS('Energy balance options'!$F$7:$F$3000,'Energy balance options'!$B$7:$B$3000,HeatGen!N$2,'Energy balance options'!$A$7:$A$3000,HeatGen!$A1778)</f>
        <v>0</v>
      </c>
      <c r="P1778">
        <f>SUMIFS('Energy balance options'!$F$7:$F$3000,'Energy balance options'!$B$7:$B$3000,HeatGen!P$2,'Energy balance options'!$A$7:$A$3000,HeatGen!$A1778)</f>
        <v>0</v>
      </c>
      <c r="Q1778">
        <f>SUMIFS('Energy balance options'!$F$7:$F$3000,'Energy balance options'!$B$7:$B$3000,HeatGen!Q$2,'Energy balance options'!$A$7:$A$3000,HeatGen!$A1778)</f>
        <v>0</v>
      </c>
      <c r="R1778">
        <f>SUMIFS('Energy balance options'!$F$7:$F$3000,'Energy balance options'!$B$7:$B$3000,HeatGen!R$2,'Energy balance options'!$A$7:$A$3000,HeatGen!$A1778)</f>
        <v>0</v>
      </c>
      <c r="S1778">
        <f>SUMIFS('Energy balance options'!$G$7:$G$3000,'Energy balance options'!$B$7:$B$3000,HeatGen!S$2,'Energy balance options'!$A$7:$A$3000,HeatGen!$A1778)</f>
        <v>0</v>
      </c>
      <c r="T1778">
        <f>SUMIFS('Energy balance options'!$G$7:$G$3000,'Energy balance options'!$B$7:$B$3000,HeatGen!T$2,'Energy balance options'!$A$7:$A$3000,HeatGen!$A1778)</f>
        <v>0</v>
      </c>
      <c r="U1778">
        <f>SUMIFS('Energy balance options'!$G$7:$G$3000,'Energy balance options'!$B$7:$B$3000,HeatGen!U$2,'Energy balance options'!$A$7:$A$3000,HeatGen!$A1778)</f>
        <v>0</v>
      </c>
      <c r="V1778">
        <f>SUMIFS('Energy balance options'!$G$7:$G$3000,'Energy balance options'!$B$7:$B$3000,HeatGen!V$2,'Energy balance options'!$A$7:$A$3000,HeatGen!$A1778)</f>
        <v>0</v>
      </c>
      <c r="W1778">
        <f>SUMIFS('Energy balance options'!$G$7:$G$3000,'Energy balance options'!$B$7:$B$3000,HeatGen!W$2,'Energy balance options'!$A$7:$A$3000,HeatGen!$A1778)</f>
        <v>0</v>
      </c>
      <c r="X1778">
        <f>SUMIFS('Energy balance options'!$G$7:$G$3000,'Energy balance options'!$B$7:$B$3000,HeatGen!X$2,'Energy balance options'!$A$7:$A$3000,HeatGen!$A1778)</f>
        <v>0</v>
      </c>
      <c r="AG1778">
        <f t="shared" si="331"/>
        <v>0</v>
      </c>
      <c r="AH1778">
        <f t="shared" si="332"/>
        <v>0</v>
      </c>
      <c r="AI1778">
        <f t="shared" si="333"/>
        <v>0</v>
      </c>
      <c r="AJ1778">
        <f t="shared" si="334"/>
        <v>0</v>
      </c>
      <c r="AK1778">
        <f t="shared" si="335"/>
        <v>0</v>
      </c>
      <c r="AL1778">
        <f t="shared" si="336"/>
        <v>0</v>
      </c>
      <c r="AM1778">
        <f t="shared" si="337"/>
        <v>0</v>
      </c>
      <c r="AN1778">
        <f t="shared" si="338"/>
        <v>0</v>
      </c>
      <c r="AO1778">
        <f t="shared" si="339"/>
        <v>0</v>
      </c>
    </row>
    <row r="1779" spans="1:41" x14ac:dyDescent="0.2">
      <c r="A1779" s="9">
        <f>'Cost per option'!A1787</f>
        <v>0</v>
      </c>
      <c r="B1779" t="str">
        <f>_xlfn.IFNA(VLOOKUP(A1779,'Energy balance options'!A$7:C$3000,3,FALSE),"")</f>
        <v/>
      </c>
      <c r="C1779">
        <f>SUMIFS('Energy balance options'!$F$7:$F$3000,'Energy balance options'!$B$7:$B$3000,HeatGen!C$2,'Energy balance options'!$A$7:$A$3000,HeatGen!$A1779)</f>
        <v>0</v>
      </c>
      <c r="D1779">
        <f>SUMIFS('Energy balance options'!$F$7:$F$3000,'Energy balance options'!$B$7:$B$3000,HeatGen!D$2,'Energy balance options'!$A$7:$A$3000,HeatGen!$A1779)</f>
        <v>0</v>
      </c>
      <c r="E1779">
        <f>SUMIFS('Energy balance options'!$F$7:$F$3000,'Energy balance options'!$B$7:$B$3000,HeatGen!E$2,'Energy balance options'!$A$7:$A$3000,HeatGen!$A1779)</f>
        <v>0</v>
      </c>
      <c r="F1779">
        <f>SUMIFS('Energy balance options'!$F$7:$F$3000,'Energy balance options'!$B$7:$B$3000,HeatGen!F$2,'Energy balance options'!$A$7:$A$3000,HeatGen!$A1779)</f>
        <v>0</v>
      </c>
      <c r="G1779">
        <f>SUMIFS('Energy balance options'!$F$7:$F$3000,'Energy balance options'!$B$7:$B$3000,HeatGen!G$2,'Energy balance options'!$A$7:$A$3000,HeatGen!$A1779)</f>
        <v>0</v>
      </c>
      <c r="H1779">
        <f>SUMIFS('Energy balance options'!$F$7:$F$3000,'Energy balance options'!$B$7:$B$3000,HeatGen!H$2,'Energy balance options'!$A$7:$A$3000,HeatGen!$A1779)</f>
        <v>0</v>
      </c>
      <c r="I1779">
        <f>SUMIFS('Energy balance options'!$F$7:$F$3000,'Energy balance options'!$B$7:$B$3000,HeatGen!I$2,'Energy balance options'!$A$7:$A$3000,HeatGen!$A1779)</f>
        <v>0</v>
      </c>
      <c r="J1779">
        <f>SUMIFS('Energy balance options'!$F$7:$F$3000,'Energy balance options'!$B$7:$B$3000,HeatGen!J$2,'Energy balance options'!$A$7:$A$3000,HeatGen!$A1779)</f>
        <v>0</v>
      </c>
      <c r="K1779">
        <f>SUMIFS('Energy balance options'!$F$7:$F$3000,'Energy balance options'!$B$7:$B$3000,HeatGen!K$2,'Energy balance options'!$A$7:$A$3000,HeatGen!$A1779)</f>
        <v>0</v>
      </c>
      <c r="L1779">
        <f>SUMIFS('Energy balance options'!$F$7:$F$3000,'Energy balance options'!$B$7:$B$3000,HeatGen!L$2,'Energy balance options'!$A$7:$A$3000,HeatGen!$A1779)</f>
        <v>0</v>
      </c>
      <c r="M1779">
        <f>SUMIFS('Energy balance options'!$F$7:$F$3000,'Energy balance options'!$B$7:$B$3000,HeatGen!M$2,'Energy balance options'!$A$7:$A$3000,HeatGen!$A1779)</f>
        <v>0</v>
      </c>
      <c r="N1779">
        <f>SUMIFS('Energy balance options'!$F$7:$F$3000,'Energy balance options'!$B$7:$B$3000,HeatGen!N$2,'Energy balance options'!$A$7:$A$3000,HeatGen!$A1779)</f>
        <v>0</v>
      </c>
      <c r="P1779">
        <f>SUMIFS('Energy balance options'!$F$7:$F$3000,'Energy balance options'!$B$7:$B$3000,HeatGen!P$2,'Energy balance options'!$A$7:$A$3000,HeatGen!$A1779)</f>
        <v>0</v>
      </c>
      <c r="Q1779">
        <f>SUMIFS('Energy balance options'!$F$7:$F$3000,'Energy balance options'!$B$7:$B$3000,HeatGen!Q$2,'Energy balance options'!$A$7:$A$3000,HeatGen!$A1779)</f>
        <v>0</v>
      </c>
      <c r="R1779">
        <f>SUMIFS('Energy balance options'!$F$7:$F$3000,'Energy balance options'!$B$7:$B$3000,HeatGen!R$2,'Energy balance options'!$A$7:$A$3000,HeatGen!$A1779)</f>
        <v>0</v>
      </c>
      <c r="S1779">
        <f>SUMIFS('Energy balance options'!$G$7:$G$3000,'Energy balance options'!$B$7:$B$3000,HeatGen!S$2,'Energy balance options'!$A$7:$A$3000,HeatGen!$A1779)</f>
        <v>0</v>
      </c>
      <c r="T1779">
        <f>SUMIFS('Energy balance options'!$G$7:$G$3000,'Energy balance options'!$B$7:$B$3000,HeatGen!T$2,'Energy balance options'!$A$7:$A$3000,HeatGen!$A1779)</f>
        <v>0</v>
      </c>
      <c r="U1779">
        <f>SUMIFS('Energy balance options'!$G$7:$G$3000,'Energy balance options'!$B$7:$B$3000,HeatGen!U$2,'Energy balance options'!$A$7:$A$3000,HeatGen!$A1779)</f>
        <v>0</v>
      </c>
      <c r="V1779">
        <f>SUMIFS('Energy balance options'!$G$7:$G$3000,'Energy balance options'!$B$7:$B$3000,HeatGen!V$2,'Energy balance options'!$A$7:$A$3000,HeatGen!$A1779)</f>
        <v>0</v>
      </c>
      <c r="W1779">
        <f>SUMIFS('Energy balance options'!$G$7:$G$3000,'Energy balance options'!$B$7:$B$3000,HeatGen!W$2,'Energy balance options'!$A$7:$A$3000,HeatGen!$A1779)</f>
        <v>0</v>
      </c>
      <c r="X1779">
        <f>SUMIFS('Energy balance options'!$G$7:$G$3000,'Energy balance options'!$B$7:$B$3000,HeatGen!X$2,'Energy balance options'!$A$7:$A$3000,HeatGen!$A1779)</f>
        <v>0</v>
      </c>
      <c r="AG1779">
        <f t="shared" si="331"/>
        <v>0</v>
      </c>
      <c r="AH1779">
        <f t="shared" si="332"/>
        <v>0</v>
      </c>
      <c r="AI1779">
        <f t="shared" si="333"/>
        <v>0</v>
      </c>
      <c r="AJ1779">
        <f t="shared" si="334"/>
        <v>0</v>
      </c>
      <c r="AK1779">
        <f t="shared" si="335"/>
        <v>0</v>
      </c>
      <c r="AL1779">
        <f t="shared" si="336"/>
        <v>0</v>
      </c>
      <c r="AM1779">
        <f t="shared" si="337"/>
        <v>0</v>
      </c>
      <c r="AN1779">
        <f t="shared" si="338"/>
        <v>0</v>
      </c>
      <c r="AO1779">
        <f t="shared" si="339"/>
        <v>0</v>
      </c>
    </row>
    <row r="1780" spans="1:41" x14ac:dyDescent="0.2">
      <c r="A1780" s="9">
        <f>'Cost per option'!A1788</f>
        <v>0</v>
      </c>
      <c r="B1780" t="str">
        <f>_xlfn.IFNA(VLOOKUP(A1780,'Energy balance options'!A$7:C$3000,3,FALSE),"")</f>
        <v/>
      </c>
      <c r="C1780">
        <f>SUMIFS('Energy balance options'!$F$7:$F$3000,'Energy balance options'!$B$7:$B$3000,HeatGen!C$2,'Energy balance options'!$A$7:$A$3000,HeatGen!$A1780)</f>
        <v>0</v>
      </c>
      <c r="D1780">
        <f>SUMIFS('Energy balance options'!$F$7:$F$3000,'Energy balance options'!$B$7:$B$3000,HeatGen!D$2,'Energy balance options'!$A$7:$A$3000,HeatGen!$A1780)</f>
        <v>0</v>
      </c>
      <c r="E1780">
        <f>SUMIFS('Energy balance options'!$F$7:$F$3000,'Energy balance options'!$B$7:$B$3000,HeatGen!E$2,'Energy balance options'!$A$7:$A$3000,HeatGen!$A1780)</f>
        <v>0</v>
      </c>
      <c r="F1780">
        <f>SUMIFS('Energy balance options'!$F$7:$F$3000,'Energy balance options'!$B$7:$B$3000,HeatGen!F$2,'Energy balance options'!$A$7:$A$3000,HeatGen!$A1780)</f>
        <v>0</v>
      </c>
      <c r="G1780">
        <f>SUMIFS('Energy balance options'!$F$7:$F$3000,'Energy balance options'!$B$7:$B$3000,HeatGen!G$2,'Energy balance options'!$A$7:$A$3000,HeatGen!$A1780)</f>
        <v>0</v>
      </c>
      <c r="H1780">
        <f>SUMIFS('Energy balance options'!$F$7:$F$3000,'Energy balance options'!$B$7:$B$3000,HeatGen!H$2,'Energy balance options'!$A$7:$A$3000,HeatGen!$A1780)</f>
        <v>0</v>
      </c>
      <c r="I1780">
        <f>SUMIFS('Energy balance options'!$F$7:$F$3000,'Energy balance options'!$B$7:$B$3000,HeatGen!I$2,'Energy balance options'!$A$7:$A$3000,HeatGen!$A1780)</f>
        <v>0</v>
      </c>
      <c r="J1780">
        <f>SUMIFS('Energy balance options'!$F$7:$F$3000,'Energy balance options'!$B$7:$B$3000,HeatGen!J$2,'Energy balance options'!$A$7:$A$3000,HeatGen!$A1780)</f>
        <v>0</v>
      </c>
      <c r="K1780">
        <f>SUMIFS('Energy balance options'!$F$7:$F$3000,'Energy balance options'!$B$7:$B$3000,HeatGen!K$2,'Energy balance options'!$A$7:$A$3000,HeatGen!$A1780)</f>
        <v>0</v>
      </c>
      <c r="L1780">
        <f>SUMIFS('Energy balance options'!$F$7:$F$3000,'Energy balance options'!$B$7:$B$3000,HeatGen!L$2,'Energy balance options'!$A$7:$A$3000,HeatGen!$A1780)</f>
        <v>0</v>
      </c>
      <c r="M1780">
        <f>SUMIFS('Energy balance options'!$F$7:$F$3000,'Energy balance options'!$B$7:$B$3000,HeatGen!M$2,'Energy balance options'!$A$7:$A$3000,HeatGen!$A1780)</f>
        <v>0</v>
      </c>
      <c r="N1780">
        <f>SUMIFS('Energy balance options'!$F$7:$F$3000,'Energy balance options'!$B$7:$B$3000,HeatGen!N$2,'Energy balance options'!$A$7:$A$3000,HeatGen!$A1780)</f>
        <v>0</v>
      </c>
      <c r="P1780">
        <f>SUMIFS('Energy balance options'!$F$7:$F$3000,'Energy balance options'!$B$7:$B$3000,HeatGen!P$2,'Energy balance options'!$A$7:$A$3000,HeatGen!$A1780)</f>
        <v>0</v>
      </c>
      <c r="Q1780">
        <f>SUMIFS('Energy balance options'!$F$7:$F$3000,'Energy balance options'!$B$7:$B$3000,HeatGen!Q$2,'Energy balance options'!$A$7:$A$3000,HeatGen!$A1780)</f>
        <v>0</v>
      </c>
      <c r="R1780">
        <f>SUMIFS('Energy balance options'!$F$7:$F$3000,'Energy balance options'!$B$7:$B$3000,HeatGen!R$2,'Energy balance options'!$A$7:$A$3000,HeatGen!$A1780)</f>
        <v>0</v>
      </c>
      <c r="S1780">
        <f>SUMIFS('Energy balance options'!$G$7:$G$3000,'Energy balance options'!$B$7:$B$3000,HeatGen!S$2,'Energy balance options'!$A$7:$A$3000,HeatGen!$A1780)</f>
        <v>0</v>
      </c>
      <c r="T1780">
        <f>SUMIFS('Energy balance options'!$G$7:$G$3000,'Energy balance options'!$B$7:$B$3000,HeatGen!T$2,'Energy balance options'!$A$7:$A$3000,HeatGen!$A1780)</f>
        <v>0</v>
      </c>
      <c r="U1780">
        <f>SUMIFS('Energy balance options'!$G$7:$G$3000,'Energy balance options'!$B$7:$B$3000,HeatGen!U$2,'Energy balance options'!$A$7:$A$3000,HeatGen!$A1780)</f>
        <v>0</v>
      </c>
      <c r="V1780">
        <f>SUMIFS('Energy balance options'!$G$7:$G$3000,'Energy balance options'!$B$7:$B$3000,HeatGen!V$2,'Energy balance options'!$A$7:$A$3000,HeatGen!$A1780)</f>
        <v>0</v>
      </c>
      <c r="W1780">
        <f>SUMIFS('Energy balance options'!$G$7:$G$3000,'Energy balance options'!$B$7:$B$3000,HeatGen!W$2,'Energy balance options'!$A$7:$A$3000,HeatGen!$A1780)</f>
        <v>0</v>
      </c>
      <c r="X1780">
        <f>SUMIFS('Energy balance options'!$G$7:$G$3000,'Energy balance options'!$B$7:$B$3000,HeatGen!X$2,'Energy balance options'!$A$7:$A$3000,HeatGen!$A1780)</f>
        <v>0</v>
      </c>
      <c r="AG1780">
        <f t="shared" si="331"/>
        <v>0</v>
      </c>
      <c r="AH1780">
        <f t="shared" si="332"/>
        <v>0</v>
      </c>
      <c r="AI1780">
        <f t="shared" si="333"/>
        <v>0</v>
      </c>
      <c r="AJ1780">
        <f t="shared" si="334"/>
        <v>0</v>
      </c>
      <c r="AK1780">
        <f t="shared" si="335"/>
        <v>0</v>
      </c>
      <c r="AL1780">
        <f t="shared" si="336"/>
        <v>0</v>
      </c>
      <c r="AM1780">
        <f t="shared" si="337"/>
        <v>0</v>
      </c>
      <c r="AN1780">
        <f t="shared" si="338"/>
        <v>0</v>
      </c>
      <c r="AO1780">
        <f t="shared" si="339"/>
        <v>0</v>
      </c>
    </row>
    <row r="1781" spans="1:41" x14ac:dyDescent="0.2">
      <c r="A1781" s="9">
        <f>'Cost per option'!A1789</f>
        <v>0</v>
      </c>
      <c r="B1781" t="str">
        <f>_xlfn.IFNA(VLOOKUP(A1781,'Energy balance options'!A$7:C$3000,3,FALSE),"")</f>
        <v/>
      </c>
      <c r="C1781">
        <f>SUMIFS('Energy balance options'!$F$7:$F$3000,'Energy balance options'!$B$7:$B$3000,HeatGen!C$2,'Energy balance options'!$A$7:$A$3000,HeatGen!$A1781)</f>
        <v>0</v>
      </c>
      <c r="D1781">
        <f>SUMIFS('Energy balance options'!$F$7:$F$3000,'Energy balance options'!$B$7:$B$3000,HeatGen!D$2,'Energy balance options'!$A$7:$A$3000,HeatGen!$A1781)</f>
        <v>0</v>
      </c>
      <c r="E1781">
        <f>SUMIFS('Energy balance options'!$F$7:$F$3000,'Energy balance options'!$B$7:$B$3000,HeatGen!E$2,'Energy balance options'!$A$7:$A$3000,HeatGen!$A1781)</f>
        <v>0</v>
      </c>
      <c r="F1781">
        <f>SUMIFS('Energy balance options'!$F$7:$F$3000,'Energy balance options'!$B$7:$B$3000,HeatGen!F$2,'Energy balance options'!$A$7:$A$3000,HeatGen!$A1781)</f>
        <v>0</v>
      </c>
      <c r="G1781">
        <f>SUMIFS('Energy balance options'!$F$7:$F$3000,'Energy balance options'!$B$7:$B$3000,HeatGen!G$2,'Energy balance options'!$A$7:$A$3000,HeatGen!$A1781)</f>
        <v>0</v>
      </c>
      <c r="H1781">
        <f>SUMIFS('Energy balance options'!$F$7:$F$3000,'Energy balance options'!$B$7:$B$3000,HeatGen!H$2,'Energy balance options'!$A$7:$A$3000,HeatGen!$A1781)</f>
        <v>0</v>
      </c>
      <c r="I1781">
        <f>SUMIFS('Energy balance options'!$F$7:$F$3000,'Energy balance options'!$B$7:$B$3000,HeatGen!I$2,'Energy balance options'!$A$7:$A$3000,HeatGen!$A1781)</f>
        <v>0</v>
      </c>
      <c r="J1781">
        <f>SUMIFS('Energy balance options'!$F$7:$F$3000,'Energy balance options'!$B$7:$B$3000,HeatGen!J$2,'Energy balance options'!$A$7:$A$3000,HeatGen!$A1781)</f>
        <v>0</v>
      </c>
      <c r="K1781">
        <f>SUMIFS('Energy balance options'!$F$7:$F$3000,'Energy balance options'!$B$7:$B$3000,HeatGen!K$2,'Energy balance options'!$A$7:$A$3000,HeatGen!$A1781)</f>
        <v>0</v>
      </c>
      <c r="L1781">
        <f>SUMIFS('Energy balance options'!$F$7:$F$3000,'Energy balance options'!$B$7:$B$3000,HeatGen!L$2,'Energy balance options'!$A$7:$A$3000,HeatGen!$A1781)</f>
        <v>0</v>
      </c>
      <c r="M1781">
        <f>SUMIFS('Energy balance options'!$F$7:$F$3000,'Energy balance options'!$B$7:$B$3000,HeatGen!M$2,'Energy balance options'!$A$7:$A$3000,HeatGen!$A1781)</f>
        <v>0</v>
      </c>
      <c r="N1781">
        <f>SUMIFS('Energy balance options'!$F$7:$F$3000,'Energy balance options'!$B$7:$B$3000,HeatGen!N$2,'Energy balance options'!$A$7:$A$3000,HeatGen!$A1781)</f>
        <v>0</v>
      </c>
      <c r="P1781">
        <f>SUMIFS('Energy balance options'!$F$7:$F$3000,'Energy balance options'!$B$7:$B$3000,HeatGen!P$2,'Energy balance options'!$A$7:$A$3000,HeatGen!$A1781)</f>
        <v>0</v>
      </c>
      <c r="Q1781">
        <f>SUMIFS('Energy balance options'!$F$7:$F$3000,'Energy balance options'!$B$7:$B$3000,HeatGen!Q$2,'Energy balance options'!$A$7:$A$3000,HeatGen!$A1781)</f>
        <v>0</v>
      </c>
      <c r="R1781">
        <f>SUMIFS('Energy balance options'!$F$7:$F$3000,'Energy balance options'!$B$7:$B$3000,HeatGen!R$2,'Energy balance options'!$A$7:$A$3000,HeatGen!$A1781)</f>
        <v>0</v>
      </c>
      <c r="S1781">
        <f>SUMIFS('Energy balance options'!$G$7:$G$3000,'Energy balance options'!$B$7:$B$3000,HeatGen!S$2,'Energy balance options'!$A$7:$A$3000,HeatGen!$A1781)</f>
        <v>0</v>
      </c>
      <c r="T1781">
        <f>SUMIFS('Energy balance options'!$G$7:$G$3000,'Energy balance options'!$B$7:$B$3000,HeatGen!T$2,'Energy balance options'!$A$7:$A$3000,HeatGen!$A1781)</f>
        <v>0</v>
      </c>
      <c r="U1781">
        <f>SUMIFS('Energy balance options'!$G$7:$G$3000,'Energy balance options'!$B$7:$B$3000,HeatGen!U$2,'Energy balance options'!$A$7:$A$3000,HeatGen!$A1781)</f>
        <v>0</v>
      </c>
      <c r="V1781">
        <f>SUMIFS('Energy balance options'!$G$7:$G$3000,'Energy balance options'!$B$7:$B$3000,HeatGen!V$2,'Energy balance options'!$A$7:$A$3000,HeatGen!$A1781)</f>
        <v>0</v>
      </c>
      <c r="W1781">
        <f>SUMIFS('Energy balance options'!$G$7:$G$3000,'Energy balance options'!$B$7:$B$3000,HeatGen!W$2,'Energy balance options'!$A$7:$A$3000,HeatGen!$A1781)</f>
        <v>0</v>
      </c>
      <c r="X1781">
        <f>SUMIFS('Energy balance options'!$G$7:$G$3000,'Energy balance options'!$B$7:$B$3000,HeatGen!X$2,'Energy balance options'!$A$7:$A$3000,HeatGen!$A1781)</f>
        <v>0</v>
      </c>
      <c r="AG1781">
        <f t="shared" si="331"/>
        <v>0</v>
      </c>
      <c r="AH1781">
        <f t="shared" si="332"/>
        <v>0</v>
      </c>
      <c r="AI1781">
        <f t="shared" si="333"/>
        <v>0</v>
      </c>
      <c r="AJ1781">
        <f t="shared" si="334"/>
        <v>0</v>
      </c>
      <c r="AK1781">
        <f t="shared" si="335"/>
        <v>0</v>
      </c>
      <c r="AL1781">
        <f t="shared" si="336"/>
        <v>0</v>
      </c>
      <c r="AM1781">
        <f t="shared" si="337"/>
        <v>0</v>
      </c>
      <c r="AN1781">
        <f t="shared" si="338"/>
        <v>0</v>
      </c>
      <c r="AO1781">
        <f t="shared" si="339"/>
        <v>0</v>
      </c>
    </row>
    <row r="1782" spans="1:41" x14ac:dyDescent="0.2">
      <c r="A1782" s="9">
        <f>'Cost per option'!A1790</f>
        <v>0</v>
      </c>
      <c r="B1782" t="str">
        <f>_xlfn.IFNA(VLOOKUP(A1782,'Energy balance options'!A$7:C$3000,3,FALSE),"")</f>
        <v/>
      </c>
      <c r="C1782">
        <f>SUMIFS('Energy balance options'!$F$7:$F$3000,'Energy balance options'!$B$7:$B$3000,HeatGen!C$2,'Energy balance options'!$A$7:$A$3000,HeatGen!$A1782)</f>
        <v>0</v>
      </c>
      <c r="D1782">
        <f>SUMIFS('Energy balance options'!$F$7:$F$3000,'Energy balance options'!$B$7:$B$3000,HeatGen!D$2,'Energy balance options'!$A$7:$A$3000,HeatGen!$A1782)</f>
        <v>0</v>
      </c>
      <c r="E1782">
        <f>SUMIFS('Energy balance options'!$F$7:$F$3000,'Energy balance options'!$B$7:$B$3000,HeatGen!E$2,'Energy balance options'!$A$7:$A$3000,HeatGen!$A1782)</f>
        <v>0</v>
      </c>
      <c r="F1782">
        <f>SUMIFS('Energy balance options'!$F$7:$F$3000,'Energy balance options'!$B$7:$B$3000,HeatGen!F$2,'Energy balance options'!$A$7:$A$3000,HeatGen!$A1782)</f>
        <v>0</v>
      </c>
      <c r="G1782">
        <f>SUMIFS('Energy balance options'!$F$7:$F$3000,'Energy balance options'!$B$7:$B$3000,HeatGen!G$2,'Energy balance options'!$A$7:$A$3000,HeatGen!$A1782)</f>
        <v>0</v>
      </c>
      <c r="H1782">
        <f>SUMIFS('Energy balance options'!$F$7:$F$3000,'Energy balance options'!$B$7:$B$3000,HeatGen!H$2,'Energy balance options'!$A$7:$A$3000,HeatGen!$A1782)</f>
        <v>0</v>
      </c>
      <c r="I1782">
        <f>SUMIFS('Energy balance options'!$F$7:$F$3000,'Energy balance options'!$B$7:$B$3000,HeatGen!I$2,'Energy balance options'!$A$7:$A$3000,HeatGen!$A1782)</f>
        <v>0</v>
      </c>
      <c r="J1782">
        <f>SUMIFS('Energy balance options'!$F$7:$F$3000,'Energy balance options'!$B$7:$B$3000,HeatGen!J$2,'Energy balance options'!$A$7:$A$3000,HeatGen!$A1782)</f>
        <v>0</v>
      </c>
      <c r="K1782">
        <f>SUMIFS('Energy balance options'!$F$7:$F$3000,'Energy balance options'!$B$7:$B$3000,HeatGen!K$2,'Energy balance options'!$A$7:$A$3000,HeatGen!$A1782)</f>
        <v>0</v>
      </c>
      <c r="L1782">
        <f>SUMIFS('Energy balance options'!$F$7:$F$3000,'Energy balance options'!$B$7:$B$3000,HeatGen!L$2,'Energy balance options'!$A$7:$A$3000,HeatGen!$A1782)</f>
        <v>0</v>
      </c>
      <c r="M1782">
        <f>SUMIFS('Energy balance options'!$F$7:$F$3000,'Energy balance options'!$B$7:$B$3000,HeatGen!M$2,'Energy balance options'!$A$7:$A$3000,HeatGen!$A1782)</f>
        <v>0</v>
      </c>
      <c r="N1782">
        <f>SUMIFS('Energy balance options'!$F$7:$F$3000,'Energy balance options'!$B$7:$B$3000,HeatGen!N$2,'Energy balance options'!$A$7:$A$3000,HeatGen!$A1782)</f>
        <v>0</v>
      </c>
      <c r="P1782">
        <f>SUMIFS('Energy balance options'!$F$7:$F$3000,'Energy balance options'!$B$7:$B$3000,HeatGen!P$2,'Energy balance options'!$A$7:$A$3000,HeatGen!$A1782)</f>
        <v>0</v>
      </c>
      <c r="Q1782">
        <f>SUMIFS('Energy balance options'!$F$7:$F$3000,'Energy balance options'!$B$7:$B$3000,HeatGen!Q$2,'Energy balance options'!$A$7:$A$3000,HeatGen!$A1782)</f>
        <v>0</v>
      </c>
      <c r="R1782">
        <f>SUMIFS('Energy balance options'!$F$7:$F$3000,'Energy balance options'!$B$7:$B$3000,HeatGen!R$2,'Energy balance options'!$A$7:$A$3000,HeatGen!$A1782)</f>
        <v>0</v>
      </c>
      <c r="S1782">
        <f>SUMIFS('Energy balance options'!$G$7:$G$3000,'Energy balance options'!$B$7:$B$3000,HeatGen!S$2,'Energy balance options'!$A$7:$A$3000,HeatGen!$A1782)</f>
        <v>0</v>
      </c>
      <c r="T1782">
        <f>SUMIFS('Energy balance options'!$G$7:$G$3000,'Energy balance options'!$B$7:$B$3000,HeatGen!T$2,'Energy balance options'!$A$7:$A$3000,HeatGen!$A1782)</f>
        <v>0</v>
      </c>
      <c r="U1782">
        <f>SUMIFS('Energy balance options'!$G$7:$G$3000,'Energy balance options'!$B$7:$B$3000,HeatGen!U$2,'Energy balance options'!$A$7:$A$3000,HeatGen!$A1782)</f>
        <v>0</v>
      </c>
      <c r="V1782">
        <f>SUMIFS('Energy balance options'!$G$7:$G$3000,'Energy balance options'!$B$7:$B$3000,HeatGen!V$2,'Energy balance options'!$A$7:$A$3000,HeatGen!$A1782)</f>
        <v>0</v>
      </c>
      <c r="W1782">
        <f>SUMIFS('Energy balance options'!$G$7:$G$3000,'Energy balance options'!$B$7:$B$3000,HeatGen!W$2,'Energy balance options'!$A$7:$A$3000,HeatGen!$A1782)</f>
        <v>0</v>
      </c>
      <c r="X1782">
        <f>SUMIFS('Energy balance options'!$G$7:$G$3000,'Energy balance options'!$B$7:$B$3000,HeatGen!X$2,'Energy balance options'!$A$7:$A$3000,HeatGen!$A1782)</f>
        <v>0</v>
      </c>
      <c r="AG1782">
        <f t="shared" si="331"/>
        <v>0</v>
      </c>
      <c r="AH1782">
        <f t="shared" si="332"/>
        <v>0</v>
      </c>
      <c r="AI1782">
        <f t="shared" si="333"/>
        <v>0</v>
      </c>
      <c r="AJ1782">
        <f t="shared" si="334"/>
        <v>0</v>
      </c>
      <c r="AK1782">
        <f t="shared" si="335"/>
        <v>0</v>
      </c>
      <c r="AL1782">
        <f t="shared" si="336"/>
        <v>0</v>
      </c>
      <c r="AM1782">
        <f t="shared" si="337"/>
        <v>0</v>
      </c>
      <c r="AN1782">
        <f t="shared" si="338"/>
        <v>0</v>
      </c>
      <c r="AO1782">
        <f t="shared" si="339"/>
        <v>0</v>
      </c>
    </row>
    <row r="1783" spans="1:41" x14ac:dyDescent="0.2">
      <c r="A1783" s="9">
        <f>'Cost per option'!A1791</f>
        <v>0</v>
      </c>
      <c r="B1783" t="str">
        <f>_xlfn.IFNA(VLOOKUP(A1783,'Energy balance options'!A$7:C$3000,3,FALSE),"")</f>
        <v/>
      </c>
      <c r="C1783">
        <f>SUMIFS('Energy balance options'!$F$7:$F$3000,'Energy balance options'!$B$7:$B$3000,HeatGen!C$2,'Energy balance options'!$A$7:$A$3000,HeatGen!$A1783)</f>
        <v>0</v>
      </c>
      <c r="D1783">
        <f>SUMIFS('Energy balance options'!$F$7:$F$3000,'Energy balance options'!$B$7:$B$3000,HeatGen!D$2,'Energy balance options'!$A$7:$A$3000,HeatGen!$A1783)</f>
        <v>0</v>
      </c>
      <c r="E1783">
        <f>SUMIFS('Energy balance options'!$F$7:$F$3000,'Energy balance options'!$B$7:$B$3000,HeatGen!E$2,'Energy balance options'!$A$7:$A$3000,HeatGen!$A1783)</f>
        <v>0</v>
      </c>
      <c r="F1783">
        <f>SUMIFS('Energy balance options'!$F$7:$F$3000,'Energy balance options'!$B$7:$B$3000,HeatGen!F$2,'Energy balance options'!$A$7:$A$3000,HeatGen!$A1783)</f>
        <v>0</v>
      </c>
      <c r="G1783">
        <f>SUMIFS('Energy balance options'!$F$7:$F$3000,'Energy balance options'!$B$7:$B$3000,HeatGen!G$2,'Energy balance options'!$A$7:$A$3000,HeatGen!$A1783)</f>
        <v>0</v>
      </c>
      <c r="H1783">
        <f>SUMIFS('Energy balance options'!$F$7:$F$3000,'Energy balance options'!$B$7:$B$3000,HeatGen!H$2,'Energy balance options'!$A$7:$A$3000,HeatGen!$A1783)</f>
        <v>0</v>
      </c>
      <c r="I1783">
        <f>SUMIFS('Energy balance options'!$F$7:$F$3000,'Energy balance options'!$B$7:$B$3000,HeatGen!I$2,'Energy balance options'!$A$7:$A$3000,HeatGen!$A1783)</f>
        <v>0</v>
      </c>
      <c r="J1783">
        <f>SUMIFS('Energy balance options'!$F$7:$F$3000,'Energy balance options'!$B$7:$B$3000,HeatGen!J$2,'Energy balance options'!$A$7:$A$3000,HeatGen!$A1783)</f>
        <v>0</v>
      </c>
      <c r="K1783">
        <f>SUMIFS('Energy balance options'!$F$7:$F$3000,'Energy balance options'!$B$7:$B$3000,HeatGen!K$2,'Energy balance options'!$A$7:$A$3000,HeatGen!$A1783)</f>
        <v>0</v>
      </c>
      <c r="L1783">
        <f>SUMIFS('Energy balance options'!$F$7:$F$3000,'Energy balance options'!$B$7:$B$3000,HeatGen!L$2,'Energy balance options'!$A$7:$A$3000,HeatGen!$A1783)</f>
        <v>0</v>
      </c>
      <c r="M1783">
        <f>SUMIFS('Energy balance options'!$F$7:$F$3000,'Energy balance options'!$B$7:$B$3000,HeatGen!M$2,'Energy balance options'!$A$7:$A$3000,HeatGen!$A1783)</f>
        <v>0</v>
      </c>
      <c r="N1783">
        <f>SUMIFS('Energy balance options'!$F$7:$F$3000,'Energy balance options'!$B$7:$B$3000,HeatGen!N$2,'Energy balance options'!$A$7:$A$3000,HeatGen!$A1783)</f>
        <v>0</v>
      </c>
      <c r="P1783">
        <f>SUMIFS('Energy balance options'!$F$7:$F$3000,'Energy balance options'!$B$7:$B$3000,HeatGen!P$2,'Energy balance options'!$A$7:$A$3000,HeatGen!$A1783)</f>
        <v>0</v>
      </c>
      <c r="Q1783">
        <f>SUMIFS('Energy balance options'!$F$7:$F$3000,'Energy balance options'!$B$7:$B$3000,HeatGen!Q$2,'Energy balance options'!$A$7:$A$3000,HeatGen!$A1783)</f>
        <v>0</v>
      </c>
      <c r="R1783">
        <f>SUMIFS('Energy balance options'!$F$7:$F$3000,'Energy balance options'!$B$7:$B$3000,HeatGen!R$2,'Energy balance options'!$A$7:$A$3000,HeatGen!$A1783)</f>
        <v>0</v>
      </c>
      <c r="S1783">
        <f>SUMIFS('Energy balance options'!$G$7:$G$3000,'Energy balance options'!$B$7:$B$3000,HeatGen!S$2,'Energy balance options'!$A$7:$A$3000,HeatGen!$A1783)</f>
        <v>0</v>
      </c>
      <c r="T1783">
        <f>SUMIFS('Energy balance options'!$G$7:$G$3000,'Energy balance options'!$B$7:$B$3000,HeatGen!T$2,'Energy balance options'!$A$7:$A$3000,HeatGen!$A1783)</f>
        <v>0</v>
      </c>
      <c r="U1783">
        <f>SUMIFS('Energy balance options'!$G$7:$G$3000,'Energy balance options'!$B$7:$B$3000,HeatGen!U$2,'Energy balance options'!$A$7:$A$3000,HeatGen!$A1783)</f>
        <v>0</v>
      </c>
      <c r="V1783">
        <f>SUMIFS('Energy balance options'!$G$7:$G$3000,'Energy balance options'!$B$7:$B$3000,HeatGen!V$2,'Energy balance options'!$A$7:$A$3000,HeatGen!$A1783)</f>
        <v>0</v>
      </c>
      <c r="W1783">
        <f>SUMIFS('Energy balance options'!$G$7:$G$3000,'Energy balance options'!$B$7:$B$3000,HeatGen!W$2,'Energy balance options'!$A$7:$A$3000,HeatGen!$A1783)</f>
        <v>0</v>
      </c>
      <c r="X1783">
        <f>SUMIFS('Energy balance options'!$G$7:$G$3000,'Energy balance options'!$B$7:$B$3000,HeatGen!X$2,'Energy balance options'!$A$7:$A$3000,HeatGen!$A1783)</f>
        <v>0</v>
      </c>
      <c r="AG1783">
        <f t="shared" si="331"/>
        <v>0</v>
      </c>
      <c r="AH1783">
        <f t="shared" si="332"/>
        <v>0</v>
      </c>
      <c r="AI1783">
        <f t="shared" si="333"/>
        <v>0</v>
      </c>
      <c r="AJ1783">
        <f t="shared" si="334"/>
        <v>0</v>
      </c>
      <c r="AK1783">
        <f t="shared" si="335"/>
        <v>0</v>
      </c>
      <c r="AL1783">
        <f t="shared" si="336"/>
        <v>0</v>
      </c>
      <c r="AM1783">
        <f t="shared" si="337"/>
        <v>0</v>
      </c>
      <c r="AN1783">
        <f t="shared" si="338"/>
        <v>0</v>
      </c>
      <c r="AO1783">
        <f t="shared" si="339"/>
        <v>0</v>
      </c>
    </row>
    <row r="1784" spans="1:41" x14ac:dyDescent="0.2">
      <c r="A1784" s="9">
        <f>'Cost per option'!A1792</f>
        <v>0</v>
      </c>
      <c r="B1784" t="str">
        <f>_xlfn.IFNA(VLOOKUP(A1784,'Energy balance options'!A$7:C$3000,3,FALSE),"")</f>
        <v/>
      </c>
      <c r="C1784">
        <f>SUMIFS('Energy balance options'!$F$7:$F$3000,'Energy balance options'!$B$7:$B$3000,HeatGen!C$2,'Energy balance options'!$A$7:$A$3000,HeatGen!$A1784)</f>
        <v>0</v>
      </c>
      <c r="D1784">
        <f>SUMIFS('Energy balance options'!$F$7:$F$3000,'Energy balance options'!$B$7:$B$3000,HeatGen!D$2,'Energy balance options'!$A$7:$A$3000,HeatGen!$A1784)</f>
        <v>0</v>
      </c>
      <c r="E1784">
        <f>SUMIFS('Energy balance options'!$F$7:$F$3000,'Energy balance options'!$B$7:$B$3000,HeatGen!E$2,'Energy balance options'!$A$7:$A$3000,HeatGen!$A1784)</f>
        <v>0</v>
      </c>
      <c r="F1784">
        <f>SUMIFS('Energy balance options'!$F$7:$F$3000,'Energy balance options'!$B$7:$B$3000,HeatGen!F$2,'Energy balance options'!$A$7:$A$3000,HeatGen!$A1784)</f>
        <v>0</v>
      </c>
      <c r="G1784">
        <f>SUMIFS('Energy balance options'!$F$7:$F$3000,'Energy balance options'!$B$7:$B$3000,HeatGen!G$2,'Energy balance options'!$A$7:$A$3000,HeatGen!$A1784)</f>
        <v>0</v>
      </c>
      <c r="H1784">
        <f>SUMIFS('Energy balance options'!$F$7:$F$3000,'Energy balance options'!$B$7:$B$3000,HeatGen!H$2,'Energy balance options'!$A$7:$A$3000,HeatGen!$A1784)</f>
        <v>0</v>
      </c>
      <c r="I1784">
        <f>SUMIFS('Energy balance options'!$F$7:$F$3000,'Energy balance options'!$B$7:$B$3000,HeatGen!I$2,'Energy balance options'!$A$7:$A$3000,HeatGen!$A1784)</f>
        <v>0</v>
      </c>
      <c r="J1784">
        <f>SUMIFS('Energy balance options'!$F$7:$F$3000,'Energy balance options'!$B$7:$B$3000,HeatGen!J$2,'Energy balance options'!$A$7:$A$3000,HeatGen!$A1784)</f>
        <v>0</v>
      </c>
      <c r="K1784">
        <f>SUMIFS('Energy balance options'!$F$7:$F$3000,'Energy balance options'!$B$7:$B$3000,HeatGen!K$2,'Energy balance options'!$A$7:$A$3000,HeatGen!$A1784)</f>
        <v>0</v>
      </c>
      <c r="L1784">
        <f>SUMIFS('Energy balance options'!$F$7:$F$3000,'Energy balance options'!$B$7:$B$3000,HeatGen!L$2,'Energy balance options'!$A$7:$A$3000,HeatGen!$A1784)</f>
        <v>0</v>
      </c>
      <c r="M1784">
        <f>SUMIFS('Energy balance options'!$F$7:$F$3000,'Energy balance options'!$B$7:$B$3000,HeatGen!M$2,'Energy balance options'!$A$7:$A$3000,HeatGen!$A1784)</f>
        <v>0</v>
      </c>
      <c r="N1784">
        <f>SUMIFS('Energy balance options'!$F$7:$F$3000,'Energy balance options'!$B$7:$B$3000,HeatGen!N$2,'Energy balance options'!$A$7:$A$3000,HeatGen!$A1784)</f>
        <v>0</v>
      </c>
      <c r="P1784">
        <f>SUMIFS('Energy balance options'!$F$7:$F$3000,'Energy balance options'!$B$7:$B$3000,HeatGen!P$2,'Energy balance options'!$A$7:$A$3000,HeatGen!$A1784)</f>
        <v>0</v>
      </c>
      <c r="Q1784">
        <f>SUMIFS('Energy balance options'!$F$7:$F$3000,'Energy balance options'!$B$7:$B$3000,HeatGen!Q$2,'Energy balance options'!$A$7:$A$3000,HeatGen!$A1784)</f>
        <v>0</v>
      </c>
      <c r="R1784">
        <f>SUMIFS('Energy balance options'!$F$7:$F$3000,'Energy balance options'!$B$7:$B$3000,HeatGen!R$2,'Energy balance options'!$A$7:$A$3000,HeatGen!$A1784)</f>
        <v>0</v>
      </c>
      <c r="S1784">
        <f>SUMIFS('Energy balance options'!$G$7:$G$3000,'Energy balance options'!$B$7:$B$3000,HeatGen!S$2,'Energy balance options'!$A$7:$A$3000,HeatGen!$A1784)</f>
        <v>0</v>
      </c>
      <c r="T1784">
        <f>SUMIFS('Energy balance options'!$G$7:$G$3000,'Energy balance options'!$B$7:$B$3000,HeatGen!T$2,'Energy balance options'!$A$7:$A$3000,HeatGen!$A1784)</f>
        <v>0</v>
      </c>
      <c r="U1784">
        <f>SUMIFS('Energy balance options'!$G$7:$G$3000,'Energy balance options'!$B$7:$B$3000,HeatGen!U$2,'Energy balance options'!$A$7:$A$3000,HeatGen!$A1784)</f>
        <v>0</v>
      </c>
      <c r="V1784">
        <f>SUMIFS('Energy balance options'!$G$7:$G$3000,'Energy balance options'!$B$7:$B$3000,HeatGen!V$2,'Energy balance options'!$A$7:$A$3000,HeatGen!$A1784)</f>
        <v>0</v>
      </c>
      <c r="W1784">
        <f>SUMIFS('Energy balance options'!$G$7:$G$3000,'Energy balance options'!$B$7:$B$3000,HeatGen!W$2,'Energy balance options'!$A$7:$A$3000,HeatGen!$A1784)</f>
        <v>0</v>
      </c>
      <c r="X1784">
        <f>SUMIFS('Energy balance options'!$G$7:$G$3000,'Energy balance options'!$B$7:$B$3000,HeatGen!X$2,'Energy balance options'!$A$7:$A$3000,HeatGen!$A1784)</f>
        <v>0</v>
      </c>
      <c r="AG1784">
        <f t="shared" si="331"/>
        <v>0</v>
      </c>
      <c r="AH1784">
        <f t="shared" si="332"/>
        <v>0</v>
      </c>
      <c r="AI1784">
        <f t="shared" si="333"/>
        <v>0</v>
      </c>
      <c r="AJ1784">
        <f t="shared" si="334"/>
        <v>0</v>
      </c>
      <c r="AK1784">
        <f t="shared" si="335"/>
        <v>0</v>
      </c>
      <c r="AL1784">
        <f t="shared" si="336"/>
        <v>0</v>
      </c>
      <c r="AM1784">
        <f t="shared" si="337"/>
        <v>0</v>
      </c>
      <c r="AN1784">
        <f t="shared" si="338"/>
        <v>0</v>
      </c>
      <c r="AO1784">
        <f t="shared" si="339"/>
        <v>0</v>
      </c>
    </row>
    <row r="1785" spans="1:41" x14ac:dyDescent="0.2">
      <c r="A1785" s="9">
        <f>'Cost per option'!A1793</f>
        <v>0</v>
      </c>
      <c r="B1785" t="str">
        <f>_xlfn.IFNA(VLOOKUP(A1785,'Energy balance options'!A$7:C$3000,3,FALSE),"")</f>
        <v/>
      </c>
      <c r="C1785">
        <f>SUMIFS('Energy balance options'!$F$7:$F$3000,'Energy balance options'!$B$7:$B$3000,HeatGen!C$2,'Energy balance options'!$A$7:$A$3000,HeatGen!$A1785)</f>
        <v>0</v>
      </c>
      <c r="D1785">
        <f>SUMIFS('Energy balance options'!$F$7:$F$3000,'Energy balance options'!$B$7:$B$3000,HeatGen!D$2,'Energy balance options'!$A$7:$A$3000,HeatGen!$A1785)</f>
        <v>0</v>
      </c>
      <c r="E1785">
        <f>SUMIFS('Energy balance options'!$F$7:$F$3000,'Energy balance options'!$B$7:$B$3000,HeatGen!E$2,'Energy balance options'!$A$7:$A$3000,HeatGen!$A1785)</f>
        <v>0</v>
      </c>
      <c r="F1785">
        <f>SUMIFS('Energy balance options'!$F$7:$F$3000,'Energy balance options'!$B$7:$B$3000,HeatGen!F$2,'Energy balance options'!$A$7:$A$3000,HeatGen!$A1785)</f>
        <v>0</v>
      </c>
      <c r="G1785">
        <f>SUMIFS('Energy balance options'!$F$7:$F$3000,'Energy balance options'!$B$7:$B$3000,HeatGen!G$2,'Energy balance options'!$A$7:$A$3000,HeatGen!$A1785)</f>
        <v>0</v>
      </c>
      <c r="H1785">
        <f>SUMIFS('Energy balance options'!$F$7:$F$3000,'Energy balance options'!$B$7:$B$3000,HeatGen!H$2,'Energy balance options'!$A$7:$A$3000,HeatGen!$A1785)</f>
        <v>0</v>
      </c>
      <c r="I1785">
        <f>SUMIFS('Energy balance options'!$F$7:$F$3000,'Energy balance options'!$B$7:$B$3000,HeatGen!I$2,'Energy balance options'!$A$7:$A$3000,HeatGen!$A1785)</f>
        <v>0</v>
      </c>
      <c r="J1785">
        <f>SUMIFS('Energy balance options'!$F$7:$F$3000,'Energy balance options'!$B$7:$B$3000,HeatGen!J$2,'Energy balance options'!$A$7:$A$3000,HeatGen!$A1785)</f>
        <v>0</v>
      </c>
      <c r="K1785">
        <f>SUMIFS('Energy balance options'!$F$7:$F$3000,'Energy balance options'!$B$7:$B$3000,HeatGen!K$2,'Energy balance options'!$A$7:$A$3000,HeatGen!$A1785)</f>
        <v>0</v>
      </c>
      <c r="L1785">
        <f>SUMIFS('Energy balance options'!$F$7:$F$3000,'Energy balance options'!$B$7:$B$3000,HeatGen!L$2,'Energy balance options'!$A$7:$A$3000,HeatGen!$A1785)</f>
        <v>0</v>
      </c>
      <c r="M1785">
        <f>SUMIFS('Energy balance options'!$F$7:$F$3000,'Energy balance options'!$B$7:$B$3000,HeatGen!M$2,'Energy balance options'!$A$7:$A$3000,HeatGen!$A1785)</f>
        <v>0</v>
      </c>
      <c r="N1785">
        <f>SUMIFS('Energy balance options'!$F$7:$F$3000,'Energy balance options'!$B$7:$B$3000,HeatGen!N$2,'Energy balance options'!$A$7:$A$3000,HeatGen!$A1785)</f>
        <v>0</v>
      </c>
      <c r="P1785">
        <f>SUMIFS('Energy balance options'!$F$7:$F$3000,'Energy balance options'!$B$7:$B$3000,HeatGen!P$2,'Energy balance options'!$A$7:$A$3000,HeatGen!$A1785)</f>
        <v>0</v>
      </c>
      <c r="Q1785">
        <f>SUMIFS('Energy balance options'!$F$7:$F$3000,'Energy balance options'!$B$7:$B$3000,HeatGen!Q$2,'Energy balance options'!$A$7:$A$3000,HeatGen!$A1785)</f>
        <v>0</v>
      </c>
      <c r="R1785">
        <f>SUMIFS('Energy balance options'!$F$7:$F$3000,'Energy balance options'!$B$7:$B$3000,HeatGen!R$2,'Energy balance options'!$A$7:$A$3000,HeatGen!$A1785)</f>
        <v>0</v>
      </c>
      <c r="S1785">
        <f>SUMIFS('Energy balance options'!$G$7:$G$3000,'Energy balance options'!$B$7:$B$3000,HeatGen!S$2,'Energy balance options'!$A$7:$A$3000,HeatGen!$A1785)</f>
        <v>0</v>
      </c>
      <c r="T1785">
        <f>SUMIFS('Energy balance options'!$G$7:$G$3000,'Energy balance options'!$B$7:$B$3000,HeatGen!T$2,'Energy balance options'!$A$7:$A$3000,HeatGen!$A1785)</f>
        <v>0</v>
      </c>
      <c r="U1785">
        <f>SUMIFS('Energy balance options'!$G$7:$G$3000,'Energy balance options'!$B$7:$B$3000,HeatGen!U$2,'Energy balance options'!$A$7:$A$3000,HeatGen!$A1785)</f>
        <v>0</v>
      </c>
      <c r="V1785">
        <f>SUMIFS('Energy balance options'!$G$7:$G$3000,'Energy balance options'!$B$7:$B$3000,HeatGen!V$2,'Energy balance options'!$A$7:$A$3000,HeatGen!$A1785)</f>
        <v>0</v>
      </c>
      <c r="W1785">
        <f>SUMIFS('Energy balance options'!$G$7:$G$3000,'Energy balance options'!$B$7:$B$3000,HeatGen!W$2,'Energy balance options'!$A$7:$A$3000,HeatGen!$A1785)</f>
        <v>0</v>
      </c>
      <c r="X1785">
        <f>SUMIFS('Energy balance options'!$G$7:$G$3000,'Energy balance options'!$B$7:$B$3000,HeatGen!X$2,'Energy balance options'!$A$7:$A$3000,HeatGen!$A1785)</f>
        <v>0</v>
      </c>
      <c r="AG1785">
        <f t="shared" si="331"/>
        <v>0</v>
      </c>
      <c r="AH1785">
        <f t="shared" si="332"/>
        <v>0</v>
      </c>
      <c r="AI1785">
        <f t="shared" si="333"/>
        <v>0</v>
      </c>
      <c r="AJ1785">
        <f t="shared" si="334"/>
        <v>0</v>
      </c>
      <c r="AK1785">
        <f t="shared" si="335"/>
        <v>0</v>
      </c>
      <c r="AL1785">
        <f t="shared" si="336"/>
        <v>0</v>
      </c>
      <c r="AM1785">
        <f t="shared" si="337"/>
        <v>0</v>
      </c>
      <c r="AN1785">
        <f t="shared" si="338"/>
        <v>0</v>
      </c>
      <c r="AO1785">
        <f t="shared" si="339"/>
        <v>0</v>
      </c>
    </row>
    <row r="1786" spans="1:41" x14ac:dyDescent="0.2">
      <c r="A1786" s="9">
        <f>'Cost per option'!A1794</f>
        <v>0</v>
      </c>
      <c r="B1786" t="str">
        <f>_xlfn.IFNA(VLOOKUP(A1786,'Energy balance options'!A$7:C$3000,3,FALSE),"")</f>
        <v/>
      </c>
      <c r="C1786">
        <f>SUMIFS('Energy balance options'!$F$7:$F$3000,'Energy balance options'!$B$7:$B$3000,HeatGen!C$2,'Energy balance options'!$A$7:$A$3000,HeatGen!$A1786)</f>
        <v>0</v>
      </c>
      <c r="D1786">
        <f>SUMIFS('Energy balance options'!$F$7:$F$3000,'Energy balance options'!$B$7:$B$3000,HeatGen!D$2,'Energy balance options'!$A$7:$A$3000,HeatGen!$A1786)</f>
        <v>0</v>
      </c>
      <c r="E1786">
        <f>SUMIFS('Energy balance options'!$F$7:$F$3000,'Energy balance options'!$B$7:$B$3000,HeatGen!E$2,'Energy balance options'!$A$7:$A$3000,HeatGen!$A1786)</f>
        <v>0</v>
      </c>
      <c r="F1786">
        <f>SUMIFS('Energy balance options'!$F$7:$F$3000,'Energy balance options'!$B$7:$B$3000,HeatGen!F$2,'Energy balance options'!$A$7:$A$3000,HeatGen!$A1786)</f>
        <v>0</v>
      </c>
      <c r="G1786">
        <f>SUMIFS('Energy balance options'!$F$7:$F$3000,'Energy balance options'!$B$7:$B$3000,HeatGen!G$2,'Energy balance options'!$A$7:$A$3000,HeatGen!$A1786)</f>
        <v>0</v>
      </c>
      <c r="H1786">
        <f>SUMIFS('Energy balance options'!$F$7:$F$3000,'Energy balance options'!$B$7:$B$3000,HeatGen!H$2,'Energy balance options'!$A$7:$A$3000,HeatGen!$A1786)</f>
        <v>0</v>
      </c>
      <c r="I1786">
        <f>SUMIFS('Energy balance options'!$F$7:$F$3000,'Energy balance options'!$B$7:$B$3000,HeatGen!I$2,'Energy balance options'!$A$7:$A$3000,HeatGen!$A1786)</f>
        <v>0</v>
      </c>
      <c r="J1786">
        <f>SUMIFS('Energy balance options'!$F$7:$F$3000,'Energy balance options'!$B$7:$B$3000,HeatGen!J$2,'Energy balance options'!$A$7:$A$3000,HeatGen!$A1786)</f>
        <v>0</v>
      </c>
      <c r="K1786">
        <f>SUMIFS('Energy balance options'!$F$7:$F$3000,'Energy balance options'!$B$7:$B$3000,HeatGen!K$2,'Energy balance options'!$A$7:$A$3000,HeatGen!$A1786)</f>
        <v>0</v>
      </c>
      <c r="L1786">
        <f>SUMIFS('Energy balance options'!$F$7:$F$3000,'Energy balance options'!$B$7:$B$3000,HeatGen!L$2,'Energy balance options'!$A$7:$A$3000,HeatGen!$A1786)</f>
        <v>0</v>
      </c>
      <c r="M1786">
        <f>SUMIFS('Energy balance options'!$F$7:$F$3000,'Energy balance options'!$B$7:$B$3000,HeatGen!M$2,'Energy balance options'!$A$7:$A$3000,HeatGen!$A1786)</f>
        <v>0</v>
      </c>
      <c r="N1786">
        <f>SUMIFS('Energy balance options'!$F$7:$F$3000,'Energy balance options'!$B$7:$B$3000,HeatGen!N$2,'Energy balance options'!$A$7:$A$3000,HeatGen!$A1786)</f>
        <v>0</v>
      </c>
      <c r="P1786">
        <f>SUMIFS('Energy balance options'!$F$7:$F$3000,'Energy balance options'!$B$7:$B$3000,HeatGen!P$2,'Energy balance options'!$A$7:$A$3000,HeatGen!$A1786)</f>
        <v>0</v>
      </c>
      <c r="Q1786">
        <f>SUMIFS('Energy balance options'!$F$7:$F$3000,'Energy balance options'!$B$7:$B$3000,HeatGen!Q$2,'Energy balance options'!$A$7:$A$3000,HeatGen!$A1786)</f>
        <v>0</v>
      </c>
      <c r="R1786">
        <f>SUMIFS('Energy balance options'!$F$7:$F$3000,'Energy balance options'!$B$7:$B$3000,HeatGen!R$2,'Energy balance options'!$A$7:$A$3000,HeatGen!$A1786)</f>
        <v>0</v>
      </c>
      <c r="S1786">
        <f>SUMIFS('Energy balance options'!$G$7:$G$3000,'Energy balance options'!$B$7:$B$3000,HeatGen!S$2,'Energy balance options'!$A$7:$A$3000,HeatGen!$A1786)</f>
        <v>0</v>
      </c>
      <c r="T1786">
        <f>SUMIFS('Energy balance options'!$G$7:$G$3000,'Energy balance options'!$B$7:$B$3000,HeatGen!T$2,'Energy balance options'!$A$7:$A$3000,HeatGen!$A1786)</f>
        <v>0</v>
      </c>
      <c r="U1786">
        <f>SUMIFS('Energy balance options'!$G$7:$G$3000,'Energy balance options'!$B$7:$B$3000,HeatGen!U$2,'Energy balance options'!$A$7:$A$3000,HeatGen!$A1786)</f>
        <v>0</v>
      </c>
      <c r="V1786">
        <f>SUMIFS('Energy balance options'!$G$7:$G$3000,'Energy balance options'!$B$7:$B$3000,HeatGen!V$2,'Energy balance options'!$A$7:$A$3000,HeatGen!$A1786)</f>
        <v>0</v>
      </c>
      <c r="W1786">
        <f>SUMIFS('Energy balance options'!$G$7:$G$3000,'Energy balance options'!$B$7:$B$3000,HeatGen!W$2,'Energy balance options'!$A$7:$A$3000,HeatGen!$A1786)</f>
        <v>0</v>
      </c>
      <c r="X1786">
        <f>SUMIFS('Energy balance options'!$G$7:$G$3000,'Energy balance options'!$B$7:$B$3000,HeatGen!X$2,'Energy balance options'!$A$7:$A$3000,HeatGen!$A1786)</f>
        <v>0</v>
      </c>
      <c r="AG1786">
        <f t="shared" ref="AG1786:AG1849" si="340">IFERROR(P1786/SUM($H1786:$Y1786),0)*SUM($C1786:$G1786)</f>
        <v>0</v>
      </c>
      <c r="AH1786">
        <f t="shared" ref="AH1786:AH1849" si="341">IFERROR(Q1786/SUM($H1786:$Y1786),0)*SUM($C1786:$G1786)</f>
        <v>0</v>
      </c>
      <c r="AI1786">
        <f t="shared" ref="AI1786:AI1849" si="342">IFERROR(R1786/SUM($H1786:$Y1786),0)*SUM($C1786:$G1786)</f>
        <v>0</v>
      </c>
      <c r="AJ1786">
        <f t="shared" ref="AJ1786:AJ1849" si="343">IFERROR(S1786/SUM($H1786:$X1786),0)*SUM($C1786:$G1786)</f>
        <v>0</v>
      </c>
      <c r="AK1786">
        <f t="shared" ref="AK1786:AK1849" si="344">IFERROR(T1786/SUM($H1786:$X1786),0)*SUM($C1786:$G1786)</f>
        <v>0</v>
      </c>
      <c r="AL1786">
        <f t="shared" ref="AL1786:AL1849" si="345">IFERROR(U1786/SUM($H1786:$X1786),0)*SUM($C1786:$G1786)</f>
        <v>0</v>
      </c>
      <c r="AM1786">
        <f t="shared" ref="AM1786:AM1849" si="346">IFERROR(V1786/SUM($H1786:$X1786),0)*SUM($C1786:$G1786)</f>
        <v>0</v>
      </c>
      <c r="AN1786">
        <f t="shared" ref="AN1786:AN1849" si="347">IFERROR(W1786/SUM($H1786:$X1786),0)*SUM($C1786:$G1786)</f>
        <v>0</v>
      </c>
      <c r="AO1786">
        <f t="shared" ref="AO1786:AO1849" si="348">IFERROR(X1786/SUM($H1786:$X1786),0)*SUM($C1786:$G1786)</f>
        <v>0</v>
      </c>
    </row>
    <row r="1787" spans="1:41" x14ac:dyDescent="0.2">
      <c r="A1787" s="9">
        <f>'Cost per option'!A1795</f>
        <v>0</v>
      </c>
      <c r="B1787" t="str">
        <f>_xlfn.IFNA(VLOOKUP(A1787,'Energy balance options'!A$7:C$3000,3,FALSE),"")</f>
        <v/>
      </c>
      <c r="C1787">
        <f>SUMIFS('Energy balance options'!$F$7:$F$3000,'Energy balance options'!$B$7:$B$3000,HeatGen!C$2,'Energy balance options'!$A$7:$A$3000,HeatGen!$A1787)</f>
        <v>0</v>
      </c>
      <c r="D1787">
        <f>SUMIFS('Energy balance options'!$F$7:$F$3000,'Energy balance options'!$B$7:$B$3000,HeatGen!D$2,'Energy balance options'!$A$7:$A$3000,HeatGen!$A1787)</f>
        <v>0</v>
      </c>
      <c r="E1787">
        <f>SUMIFS('Energy balance options'!$F$7:$F$3000,'Energy balance options'!$B$7:$B$3000,HeatGen!E$2,'Energy balance options'!$A$7:$A$3000,HeatGen!$A1787)</f>
        <v>0</v>
      </c>
      <c r="F1787">
        <f>SUMIFS('Energy balance options'!$F$7:$F$3000,'Energy balance options'!$B$7:$B$3000,HeatGen!F$2,'Energy balance options'!$A$7:$A$3000,HeatGen!$A1787)</f>
        <v>0</v>
      </c>
      <c r="G1787">
        <f>SUMIFS('Energy balance options'!$F$7:$F$3000,'Energy balance options'!$B$7:$B$3000,HeatGen!G$2,'Energy balance options'!$A$7:$A$3000,HeatGen!$A1787)</f>
        <v>0</v>
      </c>
      <c r="H1787">
        <f>SUMIFS('Energy balance options'!$F$7:$F$3000,'Energy balance options'!$B$7:$B$3000,HeatGen!H$2,'Energy balance options'!$A$7:$A$3000,HeatGen!$A1787)</f>
        <v>0</v>
      </c>
      <c r="I1787">
        <f>SUMIFS('Energy balance options'!$F$7:$F$3000,'Energy balance options'!$B$7:$B$3000,HeatGen!I$2,'Energy balance options'!$A$7:$A$3000,HeatGen!$A1787)</f>
        <v>0</v>
      </c>
      <c r="J1787">
        <f>SUMIFS('Energy balance options'!$F$7:$F$3000,'Energy balance options'!$B$7:$B$3000,HeatGen!J$2,'Energy balance options'!$A$7:$A$3000,HeatGen!$A1787)</f>
        <v>0</v>
      </c>
      <c r="K1787">
        <f>SUMIFS('Energy balance options'!$F$7:$F$3000,'Energy balance options'!$B$7:$B$3000,HeatGen!K$2,'Energy balance options'!$A$7:$A$3000,HeatGen!$A1787)</f>
        <v>0</v>
      </c>
      <c r="L1787">
        <f>SUMIFS('Energy balance options'!$F$7:$F$3000,'Energy balance options'!$B$7:$B$3000,HeatGen!L$2,'Energy balance options'!$A$7:$A$3000,HeatGen!$A1787)</f>
        <v>0</v>
      </c>
      <c r="M1787">
        <f>SUMIFS('Energy balance options'!$F$7:$F$3000,'Energy balance options'!$B$7:$B$3000,HeatGen!M$2,'Energy balance options'!$A$7:$A$3000,HeatGen!$A1787)</f>
        <v>0</v>
      </c>
      <c r="N1787">
        <f>SUMIFS('Energy balance options'!$F$7:$F$3000,'Energy balance options'!$B$7:$B$3000,HeatGen!N$2,'Energy balance options'!$A$7:$A$3000,HeatGen!$A1787)</f>
        <v>0</v>
      </c>
      <c r="P1787">
        <f>SUMIFS('Energy balance options'!$F$7:$F$3000,'Energy balance options'!$B$7:$B$3000,HeatGen!P$2,'Energy balance options'!$A$7:$A$3000,HeatGen!$A1787)</f>
        <v>0</v>
      </c>
      <c r="Q1787">
        <f>SUMIFS('Energy balance options'!$F$7:$F$3000,'Energy balance options'!$B$7:$B$3000,HeatGen!Q$2,'Energy balance options'!$A$7:$A$3000,HeatGen!$A1787)</f>
        <v>0</v>
      </c>
      <c r="R1787">
        <f>SUMIFS('Energy balance options'!$F$7:$F$3000,'Energy balance options'!$B$7:$B$3000,HeatGen!R$2,'Energy balance options'!$A$7:$A$3000,HeatGen!$A1787)</f>
        <v>0</v>
      </c>
      <c r="S1787">
        <f>SUMIFS('Energy balance options'!$G$7:$G$3000,'Energy balance options'!$B$7:$B$3000,HeatGen!S$2,'Energy balance options'!$A$7:$A$3000,HeatGen!$A1787)</f>
        <v>0</v>
      </c>
      <c r="T1787">
        <f>SUMIFS('Energy balance options'!$G$7:$G$3000,'Energy balance options'!$B$7:$B$3000,HeatGen!T$2,'Energy balance options'!$A$7:$A$3000,HeatGen!$A1787)</f>
        <v>0</v>
      </c>
      <c r="U1787">
        <f>SUMIFS('Energy balance options'!$G$7:$G$3000,'Energy balance options'!$B$7:$B$3000,HeatGen!U$2,'Energy balance options'!$A$7:$A$3000,HeatGen!$A1787)</f>
        <v>0</v>
      </c>
      <c r="V1787">
        <f>SUMIFS('Energy balance options'!$G$7:$G$3000,'Energy balance options'!$B$7:$B$3000,HeatGen!V$2,'Energy balance options'!$A$7:$A$3000,HeatGen!$A1787)</f>
        <v>0</v>
      </c>
      <c r="W1787">
        <f>SUMIFS('Energy balance options'!$G$7:$G$3000,'Energy balance options'!$B$7:$B$3000,HeatGen!W$2,'Energy balance options'!$A$7:$A$3000,HeatGen!$A1787)</f>
        <v>0</v>
      </c>
      <c r="X1787">
        <f>SUMIFS('Energy balance options'!$G$7:$G$3000,'Energy balance options'!$B$7:$B$3000,HeatGen!X$2,'Energy balance options'!$A$7:$A$3000,HeatGen!$A1787)</f>
        <v>0</v>
      </c>
      <c r="AG1787">
        <f t="shared" si="340"/>
        <v>0</v>
      </c>
      <c r="AH1787">
        <f t="shared" si="341"/>
        <v>0</v>
      </c>
      <c r="AI1787">
        <f t="shared" si="342"/>
        <v>0</v>
      </c>
      <c r="AJ1787">
        <f t="shared" si="343"/>
        <v>0</v>
      </c>
      <c r="AK1787">
        <f t="shared" si="344"/>
        <v>0</v>
      </c>
      <c r="AL1787">
        <f t="shared" si="345"/>
        <v>0</v>
      </c>
      <c r="AM1787">
        <f t="shared" si="346"/>
        <v>0</v>
      </c>
      <c r="AN1787">
        <f t="shared" si="347"/>
        <v>0</v>
      </c>
      <c r="AO1787">
        <f t="shared" si="348"/>
        <v>0</v>
      </c>
    </row>
    <row r="1788" spans="1:41" x14ac:dyDescent="0.2">
      <c r="A1788" s="9">
        <f>'Cost per option'!A1796</f>
        <v>0</v>
      </c>
      <c r="B1788" t="str">
        <f>_xlfn.IFNA(VLOOKUP(A1788,'Energy balance options'!A$7:C$3000,3,FALSE),"")</f>
        <v/>
      </c>
      <c r="C1788">
        <f>SUMIFS('Energy balance options'!$F$7:$F$3000,'Energy balance options'!$B$7:$B$3000,HeatGen!C$2,'Energy balance options'!$A$7:$A$3000,HeatGen!$A1788)</f>
        <v>0</v>
      </c>
      <c r="D1788">
        <f>SUMIFS('Energy balance options'!$F$7:$F$3000,'Energy balance options'!$B$7:$B$3000,HeatGen!D$2,'Energy balance options'!$A$7:$A$3000,HeatGen!$A1788)</f>
        <v>0</v>
      </c>
      <c r="E1788">
        <f>SUMIFS('Energy balance options'!$F$7:$F$3000,'Energy balance options'!$B$7:$B$3000,HeatGen!E$2,'Energy balance options'!$A$7:$A$3000,HeatGen!$A1788)</f>
        <v>0</v>
      </c>
      <c r="F1788">
        <f>SUMIFS('Energy balance options'!$F$7:$F$3000,'Energy balance options'!$B$7:$B$3000,HeatGen!F$2,'Energy balance options'!$A$7:$A$3000,HeatGen!$A1788)</f>
        <v>0</v>
      </c>
      <c r="G1788">
        <f>SUMIFS('Energy balance options'!$F$7:$F$3000,'Energy balance options'!$B$7:$B$3000,HeatGen!G$2,'Energy balance options'!$A$7:$A$3000,HeatGen!$A1788)</f>
        <v>0</v>
      </c>
      <c r="H1788">
        <f>SUMIFS('Energy balance options'!$F$7:$F$3000,'Energy balance options'!$B$7:$B$3000,HeatGen!H$2,'Energy balance options'!$A$7:$A$3000,HeatGen!$A1788)</f>
        <v>0</v>
      </c>
      <c r="I1788">
        <f>SUMIFS('Energy balance options'!$F$7:$F$3000,'Energy balance options'!$B$7:$B$3000,HeatGen!I$2,'Energy balance options'!$A$7:$A$3000,HeatGen!$A1788)</f>
        <v>0</v>
      </c>
      <c r="J1788">
        <f>SUMIFS('Energy balance options'!$F$7:$F$3000,'Energy balance options'!$B$7:$B$3000,HeatGen!J$2,'Energy balance options'!$A$7:$A$3000,HeatGen!$A1788)</f>
        <v>0</v>
      </c>
      <c r="K1788">
        <f>SUMIFS('Energy balance options'!$F$7:$F$3000,'Energy balance options'!$B$7:$B$3000,HeatGen!K$2,'Energy balance options'!$A$7:$A$3000,HeatGen!$A1788)</f>
        <v>0</v>
      </c>
      <c r="L1788">
        <f>SUMIFS('Energy balance options'!$F$7:$F$3000,'Energy balance options'!$B$7:$B$3000,HeatGen!L$2,'Energy balance options'!$A$7:$A$3000,HeatGen!$A1788)</f>
        <v>0</v>
      </c>
      <c r="M1788">
        <f>SUMIFS('Energy balance options'!$F$7:$F$3000,'Energy balance options'!$B$7:$B$3000,HeatGen!M$2,'Energy balance options'!$A$7:$A$3000,HeatGen!$A1788)</f>
        <v>0</v>
      </c>
      <c r="N1788">
        <f>SUMIFS('Energy balance options'!$F$7:$F$3000,'Energy balance options'!$B$7:$B$3000,HeatGen!N$2,'Energy balance options'!$A$7:$A$3000,HeatGen!$A1788)</f>
        <v>0</v>
      </c>
      <c r="P1788">
        <f>SUMIFS('Energy balance options'!$F$7:$F$3000,'Energy balance options'!$B$7:$B$3000,HeatGen!P$2,'Energy balance options'!$A$7:$A$3000,HeatGen!$A1788)</f>
        <v>0</v>
      </c>
      <c r="Q1788">
        <f>SUMIFS('Energy balance options'!$F$7:$F$3000,'Energy balance options'!$B$7:$B$3000,HeatGen!Q$2,'Energy balance options'!$A$7:$A$3000,HeatGen!$A1788)</f>
        <v>0</v>
      </c>
      <c r="R1788">
        <f>SUMIFS('Energy balance options'!$F$7:$F$3000,'Energy balance options'!$B$7:$B$3000,HeatGen!R$2,'Energy balance options'!$A$7:$A$3000,HeatGen!$A1788)</f>
        <v>0</v>
      </c>
      <c r="S1788">
        <f>SUMIFS('Energy balance options'!$G$7:$G$3000,'Energy balance options'!$B$7:$B$3000,HeatGen!S$2,'Energy balance options'!$A$7:$A$3000,HeatGen!$A1788)</f>
        <v>0</v>
      </c>
      <c r="T1788">
        <f>SUMIFS('Energy balance options'!$G$7:$G$3000,'Energy balance options'!$B$7:$B$3000,HeatGen!T$2,'Energy balance options'!$A$7:$A$3000,HeatGen!$A1788)</f>
        <v>0</v>
      </c>
      <c r="U1788">
        <f>SUMIFS('Energy balance options'!$G$7:$G$3000,'Energy balance options'!$B$7:$B$3000,HeatGen!U$2,'Energy balance options'!$A$7:$A$3000,HeatGen!$A1788)</f>
        <v>0</v>
      </c>
      <c r="V1788">
        <f>SUMIFS('Energy balance options'!$G$7:$G$3000,'Energy balance options'!$B$7:$B$3000,HeatGen!V$2,'Energy balance options'!$A$7:$A$3000,HeatGen!$A1788)</f>
        <v>0</v>
      </c>
      <c r="W1788">
        <f>SUMIFS('Energy balance options'!$G$7:$G$3000,'Energy balance options'!$B$7:$B$3000,HeatGen!W$2,'Energy balance options'!$A$7:$A$3000,HeatGen!$A1788)</f>
        <v>0</v>
      </c>
      <c r="X1788">
        <f>SUMIFS('Energy balance options'!$G$7:$G$3000,'Energy balance options'!$B$7:$B$3000,HeatGen!X$2,'Energy balance options'!$A$7:$A$3000,HeatGen!$A1788)</f>
        <v>0</v>
      </c>
      <c r="AG1788">
        <f t="shared" si="340"/>
        <v>0</v>
      </c>
      <c r="AH1788">
        <f t="shared" si="341"/>
        <v>0</v>
      </c>
      <c r="AI1788">
        <f t="shared" si="342"/>
        <v>0</v>
      </c>
      <c r="AJ1788">
        <f t="shared" si="343"/>
        <v>0</v>
      </c>
      <c r="AK1788">
        <f t="shared" si="344"/>
        <v>0</v>
      </c>
      <c r="AL1788">
        <f t="shared" si="345"/>
        <v>0</v>
      </c>
      <c r="AM1788">
        <f t="shared" si="346"/>
        <v>0</v>
      </c>
      <c r="AN1788">
        <f t="shared" si="347"/>
        <v>0</v>
      </c>
      <c r="AO1788">
        <f t="shared" si="348"/>
        <v>0</v>
      </c>
    </row>
    <row r="1789" spans="1:41" x14ac:dyDescent="0.2">
      <c r="A1789" s="9">
        <f>'Cost per option'!A1797</f>
        <v>0</v>
      </c>
      <c r="B1789" t="str">
        <f>_xlfn.IFNA(VLOOKUP(A1789,'Energy balance options'!A$7:C$3000,3,FALSE),"")</f>
        <v/>
      </c>
      <c r="C1789">
        <f>SUMIFS('Energy balance options'!$F$7:$F$3000,'Energy balance options'!$B$7:$B$3000,HeatGen!C$2,'Energy balance options'!$A$7:$A$3000,HeatGen!$A1789)</f>
        <v>0</v>
      </c>
      <c r="D1789">
        <f>SUMIFS('Energy balance options'!$F$7:$F$3000,'Energy balance options'!$B$7:$B$3000,HeatGen!D$2,'Energy balance options'!$A$7:$A$3000,HeatGen!$A1789)</f>
        <v>0</v>
      </c>
      <c r="E1789">
        <f>SUMIFS('Energy balance options'!$F$7:$F$3000,'Energy balance options'!$B$7:$B$3000,HeatGen!E$2,'Energy balance options'!$A$7:$A$3000,HeatGen!$A1789)</f>
        <v>0</v>
      </c>
      <c r="F1789">
        <f>SUMIFS('Energy balance options'!$F$7:$F$3000,'Energy balance options'!$B$7:$B$3000,HeatGen!F$2,'Energy balance options'!$A$7:$A$3000,HeatGen!$A1789)</f>
        <v>0</v>
      </c>
      <c r="G1789">
        <f>SUMIFS('Energy balance options'!$F$7:$F$3000,'Energy balance options'!$B$7:$B$3000,HeatGen!G$2,'Energy balance options'!$A$7:$A$3000,HeatGen!$A1789)</f>
        <v>0</v>
      </c>
      <c r="H1789">
        <f>SUMIFS('Energy balance options'!$F$7:$F$3000,'Energy balance options'!$B$7:$B$3000,HeatGen!H$2,'Energy balance options'!$A$7:$A$3000,HeatGen!$A1789)</f>
        <v>0</v>
      </c>
      <c r="I1789">
        <f>SUMIFS('Energy balance options'!$F$7:$F$3000,'Energy balance options'!$B$7:$B$3000,HeatGen!I$2,'Energy balance options'!$A$7:$A$3000,HeatGen!$A1789)</f>
        <v>0</v>
      </c>
      <c r="J1789">
        <f>SUMIFS('Energy balance options'!$F$7:$F$3000,'Energy balance options'!$B$7:$B$3000,HeatGen!J$2,'Energy balance options'!$A$7:$A$3000,HeatGen!$A1789)</f>
        <v>0</v>
      </c>
      <c r="K1789">
        <f>SUMIFS('Energy balance options'!$F$7:$F$3000,'Energy balance options'!$B$7:$B$3000,HeatGen!K$2,'Energy balance options'!$A$7:$A$3000,HeatGen!$A1789)</f>
        <v>0</v>
      </c>
      <c r="L1789">
        <f>SUMIFS('Energy balance options'!$F$7:$F$3000,'Energy balance options'!$B$7:$B$3000,HeatGen!L$2,'Energy balance options'!$A$7:$A$3000,HeatGen!$A1789)</f>
        <v>0</v>
      </c>
      <c r="M1789">
        <f>SUMIFS('Energy balance options'!$F$7:$F$3000,'Energy balance options'!$B$7:$B$3000,HeatGen!M$2,'Energy balance options'!$A$7:$A$3000,HeatGen!$A1789)</f>
        <v>0</v>
      </c>
      <c r="N1789">
        <f>SUMIFS('Energy balance options'!$F$7:$F$3000,'Energy balance options'!$B$7:$B$3000,HeatGen!N$2,'Energy balance options'!$A$7:$A$3000,HeatGen!$A1789)</f>
        <v>0</v>
      </c>
      <c r="P1789">
        <f>SUMIFS('Energy balance options'!$F$7:$F$3000,'Energy balance options'!$B$7:$B$3000,HeatGen!P$2,'Energy balance options'!$A$7:$A$3000,HeatGen!$A1789)</f>
        <v>0</v>
      </c>
      <c r="Q1789">
        <f>SUMIFS('Energy balance options'!$F$7:$F$3000,'Energy balance options'!$B$7:$B$3000,HeatGen!Q$2,'Energy balance options'!$A$7:$A$3000,HeatGen!$A1789)</f>
        <v>0</v>
      </c>
      <c r="R1789">
        <f>SUMIFS('Energy balance options'!$F$7:$F$3000,'Energy balance options'!$B$7:$B$3000,HeatGen!R$2,'Energy balance options'!$A$7:$A$3000,HeatGen!$A1789)</f>
        <v>0</v>
      </c>
      <c r="S1789">
        <f>SUMIFS('Energy balance options'!$G$7:$G$3000,'Energy balance options'!$B$7:$B$3000,HeatGen!S$2,'Energy balance options'!$A$7:$A$3000,HeatGen!$A1789)</f>
        <v>0</v>
      </c>
      <c r="T1789">
        <f>SUMIFS('Energy balance options'!$G$7:$G$3000,'Energy balance options'!$B$7:$B$3000,HeatGen!T$2,'Energy balance options'!$A$7:$A$3000,HeatGen!$A1789)</f>
        <v>0</v>
      </c>
      <c r="U1789">
        <f>SUMIFS('Energy balance options'!$G$7:$G$3000,'Energy balance options'!$B$7:$B$3000,HeatGen!U$2,'Energy balance options'!$A$7:$A$3000,HeatGen!$A1789)</f>
        <v>0</v>
      </c>
      <c r="V1789">
        <f>SUMIFS('Energy balance options'!$G$7:$G$3000,'Energy balance options'!$B$7:$B$3000,HeatGen!V$2,'Energy balance options'!$A$7:$A$3000,HeatGen!$A1789)</f>
        <v>0</v>
      </c>
      <c r="W1789">
        <f>SUMIFS('Energy balance options'!$G$7:$G$3000,'Energy balance options'!$B$7:$B$3000,HeatGen!W$2,'Energy balance options'!$A$7:$A$3000,HeatGen!$A1789)</f>
        <v>0</v>
      </c>
      <c r="X1789">
        <f>SUMIFS('Energy balance options'!$G$7:$G$3000,'Energy balance options'!$B$7:$B$3000,HeatGen!X$2,'Energy balance options'!$A$7:$A$3000,HeatGen!$A1789)</f>
        <v>0</v>
      </c>
      <c r="AG1789">
        <f t="shared" si="340"/>
        <v>0</v>
      </c>
      <c r="AH1789">
        <f t="shared" si="341"/>
        <v>0</v>
      </c>
      <c r="AI1789">
        <f t="shared" si="342"/>
        <v>0</v>
      </c>
      <c r="AJ1789">
        <f t="shared" si="343"/>
        <v>0</v>
      </c>
      <c r="AK1789">
        <f t="shared" si="344"/>
        <v>0</v>
      </c>
      <c r="AL1789">
        <f t="shared" si="345"/>
        <v>0</v>
      </c>
      <c r="AM1789">
        <f t="shared" si="346"/>
        <v>0</v>
      </c>
      <c r="AN1789">
        <f t="shared" si="347"/>
        <v>0</v>
      </c>
      <c r="AO1789">
        <f t="shared" si="348"/>
        <v>0</v>
      </c>
    </row>
    <row r="1790" spans="1:41" x14ac:dyDescent="0.2">
      <c r="A1790" s="9">
        <f>'Cost per option'!A1798</f>
        <v>0</v>
      </c>
      <c r="B1790" t="str">
        <f>_xlfn.IFNA(VLOOKUP(A1790,'Energy balance options'!A$7:C$3000,3,FALSE),"")</f>
        <v/>
      </c>
      <c r="C1790">
        <f>SUMIFS('Energy balance options'!$F$7:$F$3000,'Energy balance options'!$B$7:$B$3000,HeatGen!C$2,'Energy balance options'!$A$7:$A$3000,HeatGen!$A1790)</f>
        <v>0</v>
      </c>
      <c r="D1790">
        <f>SUMIFS('Energy balance options'!$F$7:$F$3000,'Energy balance options'!$B$7:$B$3000,HeatGen!D$2,'Energy balance options'!$A$7:$A$3000,HeatGen!$A1790)</f>
        <v>0</v>
      </c>
      <c r="E1790">
        <f>SUMIFS('Energy balance options'!$F$7:$F$3000,'Energy balance options'!$B$7:$B$3000,HeatGen!E$2,'Energy balance options'!$A$7:$A$3000,HeatGen!$A1790)</f>
        <v>0</v>
      </c>
      <c r="F1790">
        <f>SUMIFS('Energy balance options'!$F$7:$F$3000,'Energy balance options'!$B$7:$B$3000,HeatGen!F$2,'Energy balance options'!$A$7:$A$3000,HeatGen!$A1790)</f>
        <v>0</v>
      </c>
      <c r="G1790">
        <f>SUMIFS('Energy balance options'!$F$7:$F$3000,'Energy balance options'!$B$7:$B$3000,HeatGen!G$2,'Energy balance options'!$A$7:$A$3000,HeatGen!$A1790)</f>
        <v>0</v>
      </c>
      <c r="H1790">
        <f>SUMIFS('Energy balance options'!$F$7:$F$3000,'Energy balance options'!$B$7:$B$3000,HeatGen!H$2,'Energy balance options'!$A$7:$A$3000,HeatGen!$A1790)</f>
        <v>0</v>
      </c>
      <c r="I1790">
        <f>SUMIFS('Energy balance options'!$F$7:$F$3000,'Energy balance options'!$B$7:$B$3000,HeatGen!I$2,'Energy balance options'!$A$7:$A$3000,HeatGen!$A1790)</f>
        <v>0</v>
      </c>
      <c r="J1790">
        <f>SUMIFS('Energy balance options'!$F$7:$F$3000,'Energy balance options'!$B$7:$B$3000,HeatGen!J$2,'Energy balance options'!$A$7:$A$3000,HeatGen!$A1790)</f>
        <v>0</v>
      </c>
      <c r="K1790">
        <f>SUMIFS('Energy balance options'!$F$7:$F$3000,'Energy balance options'!$B$7:$B$3000,HeatGen!K$2,'Energy balance options'!$A$7:$A$3000,HeatGen!$A1790)</f>
        <v>0</v>
      </c>
      <c r="L1790">
        <f>SUMIFS('Energy balance options'!$F$7:$F$3000,'Energy balance options'!$B$7:$B$3000,HeatGen!L$2,'Energy balance options'!$A$7:$A$3000,HeatGen!$A1790)</f>
        <v>0</v>
      </c>
      <c r="M1790">
        <f>SUMIFS('Energy balance options'!$F$7:$F$3000,'Energy balance options'!$B$7:$B$3000,HeatGen!M$2,'Energy balance options'!$A$7:$A$3000,HeatGen!$A1790)</f>
        <v>0</v>
      </c>
      <c r="N1790">
        <f>SUMIFS('Energy balance options'!$F$7:$F$3000,'Energy balance options'!$B$7:$B$3000,HeatGen!N$2,'Energy balance options'!$A$7:$A$3000,HeatGen!$A1790)</f>
        <v>0</v>
      </c>
      <c r="P1790">
        <f>SUMIFS('Energy balance options'!$F$7:$F$3000,'Energy balance options'!$B$7:$B$3000,HeatGen!P$2,'Energy balance options'!$A$7:$A$3000,HeatGen!$A1790)</f>
        <v>0</v>
      </c>
      <c r="Q1790">
        <f>SUMIFS('Energy balance options'!$F$7:$F$3000,'Energy balance options'!$B$7:$B$3000,HeatGen!Q$2,'Energy balance options'!$A$7:$A$3000,HeatGen!$A1790)</f>
        <v>0</v>
      </c>
      <c r="R1790">
        <f>SUMIFS('Energy balance options'!$F$7:$F$3000,'Energy balance options'!$B$7:$B$3000,HeatGen!R$2,'Energy balance options'!$A$7:$A$3000,HeatGen!$A1790)</f>
        <v>0</v>
      </c>
      <c r="S1790">
        <f>SUMIFS('Energy balance options'!$G$7:$G$3000,'Energy balance options'!$B$7:$B$3000,HeatGen!S$2,'Energy balance options'!$A$7:$A$3000,HeatGen!$A1790)</f>
        <v>0</v>
      </c>
      <c r="T1790">
        <f>SUMIFS('Energy balance options'!$G$7:$G$3000,'Energy balance options'!$B$7:$B$3000,HeatGen!T$2,'Energy balance options'!$A$7:$A$3000,HeatGen!$A1790)</f>
        <v>0</v>
      </c>
      <c r="U1790">
        <f>SUMIFS('Energy balance options'!$G$7:$G$3000,'Energy balance options'!$B$7:$B$3000,HeatGen!U$2,'Energy balance options'!$A$7:$A$3000,HeatGen!$A1790)</f>
        <v>0</v>
      </c>
      <c r="V1790">
        <f>SUMIFS('Energy balance options'!$G$7:$G$3000,'Energy balance options'!$B$7:$B$3000,HeatGen!V$2,'Energy balance options'!$A$7:$A$3000,HeatGen!$A1790)</f>
        <v>0</v>
      </c>
      <c r="W1790">
        <f>SUMIFS('Energy balance options'!$G$7:$G$3000,'Energy balance options'!$B$7:$B$3000,HeatGen!W$2,'Energy balance options'!$A$7:$A$3000,HeatGen!$A1790)</f>
        <v>0</v>
      </c>
      <c r="X1790">
        <f>SUMIFS('Energy balance options'!$G$7:$G$3000,'Energy balance options'!$B$7:$B$3000,HeatGen!X$2,'Energy balance options'!$A$7:$A$3000,HeatGen!$A1790)</f>
        <v>0</v>
      </c>
      <c r="AG1790">
        <f t="shared" si="340"/>
        <v>0</v>
      </c>
      <c r="AH1790">
        <f t="shared" si="341"/>
        <v>0</v>
      </c>
      <c r="AI1790">
        <f t="shared" si="342"/>
        <v>0</v>
      </c>
      <c r="AJ1790">
        <f t="shared" si="343"/>
        <v>0</v>
      </c>
      <c r="AK1790">
        <f t="shared" si="344"/>
        <v>0</v>
      </c>
      <c r="AL1790">
        <f t="shared" si="345"/>
        <v>0</v>
      </c>
      <c r="AM1790">
        <f t="shared" si="346"/>
        <v>0</v>
      </c>
      <c r="AN1790">
        <f t="shared" si="347"/>
        <v>0</v>
      </c>
      <c r="AO1790">
        <f t="shared" si="348"/>
        <v>0</v>
      </c>
    </row>
    <row r="1791" spans="1:41" x14ac:dyDescent="0.2">
      <c r="A1791" s="9">
        <f>'Cost per option'!A1799</f>
        <v>0</v>
      </c>
      <c r="B1791" t="str">
        <f>_xlfn.IFNA(VLOOKUP(A1791,'Energy balance options'!A$7:C$3000,3,FALSE),"")</f>
        <v/>
      </c>
      <c r="C1791">
        <f>SUMIFS('Energy balance options'!$F$7:$F$3000,'Energy balance options'!$B$7:$B$3000,HeatGen!C$2,'Energy balance options'!$A$7:$A$3000,HeatGen!$A1791)</f>
        <v>0</v>
      </c>
      <c r="D1791">
        <f>SUMIFS('Energy balance options'!$F$7:$F$3000,'Energy balance options'!$B$7:$B$3000,HeatGen!D$2,'Energy balance options'!$A$7:$A$3000,HeatGen!$A1791)</f>
        <v>0</v>
      </c>
      <c r="E1791">
        <f>SUMIFS('Energy balance options'!$F$7:$F$3000,'Energy balance options'!$B$7:$B$3000,HeatGen!E$2,'Energy balance options'!$A$7:$A$3000,HeatGen!$A1791)</f>
        <v>0</v>
      </c>
      <c r="F1791">
        <f>SUMIFS('Energy balance options'!$F$7:$F$3000,'Energy balance options'!$B$7:$B$3000,HeatGen!F$2,'Energy balance options'!$A$7:$A$3000,HeatGen!$A1791)</f>
        <v>0</v>
      </c>
      <c r="G1791">
        <f>SUMIFS('Energy balance options'!$F$7:$F$3000,'Energy balance options'!$B$7:$B$3000,HeatGen!G$2,'Energy balance options'!$A$7:$A$3000,HeatGen!$A1791)</f>
        <v>0</v>
      </c>
      <c r="H1791">
        <f>SUMIFS('Energy balance options'!$F$7:$F$3000,'Energy balance options'!$B$7:$B$3000,HeatGen!H$2,'Energy balance options'!$A$7:$A$3000,HeatGen!$A1791)</f>
        <v>0</v>
      </c>
      <c r="I1791">
        <f>SUMIFS('Energy balance options'!$F$7:$F$3000,'Energy balance options'!$B$7:$B$3000,HeatGen!I$2,'Energy balance options'!$A$7:$A$3000,HeatGen!$A1791)</f>
        <v>0</v>
      </c>
      <c r="J1791">
        <f>SUMIFS('Energy balance options'!$F$7:$F$3000,'Energy balance options'!$B$7:$B$3000,HeatGen!J$2,'Energy balance options'!$A$7:$A$3000,HeatGen!$A1791)</f>
        <v>0</v>
      </c>
      <c r="K1791">
        <f>SUMIFS('Energy balance options'!$F$7:$F$3000,'Energy balance options'!$B$7:$B$3000,HeatGen!K$2,'Energy balance options'!$A$7:$A$3000,HeatGen!$A1791)</f>
        <v>0</v>
      </c>
      <c r="L1791">
        <f>SUMIFS('Energy balance options'!$F$7:$F$3000,'Energy balance options'!$B$7:$B$3000,HeatGen!L$2,'Energy balance options'!$A$7:$A$3000,HeatGen!$A1791)</f>
        <v>0</v>
      </c>
      <c r="M1791">
        <f>SUMIFS('Energy balance options'!$F$7:$F$3000,'Energy balance options'!$B$7:$B$3000,HeatGen!M$2,'Energy balance options'!$A$7:$A$3000,HeatGen!$A1791)</f>
        <v>0</v>
      </c>
      <c r="N1791">
        <f>SUMIFS('Energy balance options'!$F$7:$F$3000,'Energy balance options'!$B$7:$B$3000,HeatGen!N$2,'Energy balance options'!$A$7:$A$3000,HeatGen!$A1791)</f>
        <v>0</v>
      </c>
      <c r="P1791">
        <f>SUMIFS('Energy balance options'!$F$7:$F$3000,'Energy balance options'!$B$7:$B$3000,HeatGen!P$2,'Energy balance options'!$A$7:$A$3000,HeatGen!$A1791)</f>
        <v>0</v>
      </c>
      <c r="Q1791">
        <f>SUMIFS('Energy balance options'!$F$7:$F$3000,'Energy balance options'!$B$7:$B$3000,HeatGen!Q$2,'Energy balance options'!$A$7:$A$3000,HeatGen!$A1791)</f>
        <v>0</v>
      </c>
      <c r="R1791">
        <f>SUMIFS('Energy balance options'!$F$7:$F$3000,'Energy balance options'!$B$7:$B$3000,HeatGen!R$2,'Energy balance options'!$A$7:$A$3000,HeatGen!$A1791)</f>
        <v>0</v>
      </c>
      <c r="S1791">
        <f>SUMIFS('Energy balance options'!$G$7:$G$3000,'Energy balance options'!$B$7:$B$3000,HeatGen!S$2,'Energy balance options'!$A$7:$A$3000,HeatGen!$A1791)</f>
        <v>0</v>
      </c>
      <c r="T1791">
        <f>SUMIFS('Energy balance options'!$G$7:$G$3000,'Energy balance options'!$B$7:$B$3000,HeatGen!T$2,'Energy balance options'!$A$7:$A$3000,HeatGen!$A1791)</f>
        <v>0</v>
      </c>
      <c r="U1791">
        <f>SUMIFS('Energy balance options'!$G$7:$G$3000,'Energy balance options'!$B$7:$B$3000,HeatGen!U$2,'Energy balance options'!$A$7:$A$3000,HeatGen!$A1791)</f>
        <v>0</v>
      </c>
      <c r="V1791">
        <f>SUMIFS('Energy balance options'!$G$7:$G$3000,'Energy balance options'!$B$7:$B$3000,HeatGen!V$2,'Energy balance options'!$A$7:$A$3000,HeatGen!$A1791)</f>
        <v>0</v>
      </c>
      <c r="W1791">
        <f>SUMIFS('Energy balance options'!$G$7:$G$3000,'Energy balance options'!$B$7:$B$3000,HeatGen!W$2,'Energy balance options'!$A$7:$A$3000,HeatGen!$A1791)</f>
        <v>0</v>
      </c>
      <c r="X1791">
        <f>SUMIFS('Energy balance options'!$G$7:$G$3000,'Energy balance options'!$B$7:$B$3000,HeatGen!X$2,'Energy balance options'!$A$7:$A$3000,HeatGen!$A1791)</f>
        <v>0</v>
      </c>
      <c r="AG1791">
        <f t="shared" si="340"/>
        <v>0</v>
      </c>
      <c r="AH1791">
        <f t="shared" si="341"/>
        <v>0</v>
      </c>
      <c r="AI1791">
        <f t="shared" si="342"/>
        <v>0</v>
      </c>
      <c r="AJ1791">
        <f t="shared" si="343"/>
        <v>0</v>
      </c>
      <c r="AK1791">
        <f t="shared" si="344"/>
        <v>0</v>
      </c>
      <c r="AL1791">
        <f t="shared" si="345"/>
        <v>0</v>
      </c>
      <c r="AM1791">
        <f t="shared" si="346"/>
        <v>0</v>
      </c>
      <c r="AN1791">
        <f t="shared" si="347"/>
        <v>0</v>
      </c>
      <c r="AO1791">
        <f t="shared" si="348"/>
        <v>0</v>
      </c>
    </row>
    <row r="1792" spans="1:41" x14ac:dyDescent="0.2">
      <c r="A1792" s="9">
        <f>'Cost per option'!A1800</f>
        <v>0</v>
      </c>
      <c r="B1792" t="str">
        <f>_xlfn.IFNA(VLOOKUP(A1792,'Energy balance options'!A$7:C$3000,3,FALSE),"")</f>
        <v/>
      </c>
      <c r="C1792">
        <f>SUMIFS('Energy balance options'!$F$7:$F$3000,'Energy balance options'!$B$7:$B$3000,HeatGen!C$2,'Energy balance options'!$A$7:$A$3000,HeatGen!$A1792)</f>
        <v>0</v>
      </c>
      <c r="D1792">
        <f>SUMIFS('Energy balance options'!$F$7:$F$3000,'Energy balance options'!$B$7:$B$3000,HeatGen!D$2,'Energy balance options'!$A$7:$A$3000,HeatGen!$A1792)</f>
        <v>0</v>
      </c>
      <c r="E1792">
        <f>SUMIFS('Energy balance options'!$F$7:$F$3000,'Energy balance options'!$B$7:$B$3000,HeatGen!E$2,'Energy balance options'!$A$7:$A$3000,HeatGen!$A1792)</f>
        <v>0</v>
      </c>
      <c r="F1792">
        <f>SUMIFS('Energy balance options'!$F$7:$F$3000,'Energy balance options'!$B$7:$B$3000,HeatGen!F$2,'Energy balance options'!$A$7:$A$3000,HeatGen!$A1792)</f>
        <v>0</v>
      </c>
      <c r="G1792">
        <f>SUMIFS('Energy balance options'!$F$7:$F$3000,'Energy balance options'!$B$7:$B$3000,HeatGen!G$2,'Energy balance options'!$A$7:$A$3000,HeatGen!$A1792)</f>
        <v>0</v>
      </c>
      <c r="H1792">
        <f>SUMIFS('Energy balance options'!$F$7:$F$3000,'Energy balance options'!$B$7:$B$3000,HeatGen!H$2,'Energy balance options'!$A$7:$A$3000,HeatGen!$A1792)</f>
        <v>0</v>
      </c>
      <c r="I1792">
        <f>SUMIFS('Energy balance options'!$F$7:$F$3000,'Energy balance options'!$B$7:$B$3000,HeatGen!I$2,'Energy balance options'!$A$7:$A$3000,HeatGen!$A1792)</f>
        <v>0</v>
      </c>
      <c r="J1792">
        <f>SUMIFS('Energy balance options'!$F$7:$F$3000,'Energy balance options'!$B$7:$B$3000,HeatGen!J$2,'Energy balance options'!$A$7:$A$3000,HeatGen!$A1792)</f>
        <v>0</v>
      </c>
      <c r="K1792">
        <f>SUMIFS('Energy balance options'!$F$7:$F$3000,'Energy balance options'!$B$7:$B$3000,HeatGen!K$2,'Energy balance options'!$A$7:$A$3000,HeatGen!$A1792)</f>
        <v>0</v>
      </c>
      <c r="L1792">
        <f>SUMIFS('Energy balance options'!$F$7:$F$3000,'Energy balance options'!$B$7:$B$3000,HeatGen!L$2,'Energy balance options'!$A$7:$A$3000,HeatGen!$A1792)</f>
        <v>0</v>
      </c>
      <c r="M1792">
        <f>SUMIFS('Energy balance options'!$F$7:$F$3000,'Energy balance options'!$B$7:$B$3000,HeatGen!M$2,'Energy balance options'!$A$7:$A$3000,HeatGen!$A1792)</f>
        <v>0</v>
      </c>
      <c r="N1792">
        <f>SUMIFS('Energy balance options'!$F$7:$F$3000,'Energy balance options'!$B$7:$B$3000,HeatGen!N$2,'Energy balance options'!$A$7:$A$3000,HeatGen!$A1792)</f>
        <v>0</v>
      </c>
      <c r="P1792">
        <f>SUMIFS('Energy balance options'!$F$7:$F$3000,'Energy balance options'!$B$7:$B$3000,HeatGen!P$2,'Energy balance options'!$A$7:$A$3000,HeatGen!$A1792)</f>
        <v>0</v>
      </c>
      <c r="Q1792">
        <f>SUMIFS('Energy balance options'!$F$7:$F$3000,'Energy balance options'!$B$7:$B$3000,HeatGen!Q$2,'Energy balance options'!$A$7:$A$3000,HeatGen!$A1792)</f>
        <v>0</v>
      </c>
      <c r="R1792">
        <f>SUMIFS('Energy balance options'!$F$7:$F$3000,'Energy balance options'!$B$7:$B$3000,HeatGen!R$2,'Energy balance options'!$A$7:$A$3000,HeatGen!$A1792)</f>
        <v>0</v>
      </c>
      <c r="S1792">
        <f>SUMIFS('Energy balance options'!$G$7:$G$3000,'Energy balance options'!$B$7:$B$3000,HeatGen!S$2,'Energy balance options'!$A$7:$A$3000,HeatGen!$A1792)</f>
        <v>0</v>
      </c>
      <c r="T1792">
        <f>SUMIFS('Energy balance options'!$G$7:$G$3000,'Energy balance options'!$B$7:$B$3000,HeatGen!T$2,'Energy balance options'!$A$7:$A$3000,HeatGen!$A1792)</f>
        <v>0</v>
      </c>
      <c r="U1792">
        <f>SUMIFS('Energy balance options'!$G$7:$G$3000,'Energy balance options'!$B$7:$B$3000,HeatGen!U$2,'Energy balance options'!$A$7:$A$3000,HeatGen!$A1792)</f>
        <v>0</v>
      </c>
      <c r="V1792">
        <f>SUMIFS('Energy balance options'!$G$7:$G$3000,'Energy balance options'!$B$7:$B$3000,HeatGen!V$2,'Energy balance options'!$A$7:$A$3000,HeatGen!$A1792)</f>
        <v>0</v>
      </c>
      <c r="W1792">
        <f>SUMIFS('Energy balance options'!$G$7:$G$3000,'Energy balance options'!$B$7:$B$3000,HeatGen!W$2,'Energy balance options'!$A$7:$A$3000,HeatGen!$A1792)</f>
        <v>0</v>
      </c>
      <c r="X1792">
        <f>SUMIFS('Energy balance options'!$G$7:$G$3000,'Energy balance options'!$B$7:$B$3000,HeatGen!X$2,'Energy balance options'!$A$7:$A$3000,HeatGen!$A1792)</f>
        <v>0</v>
      </c>
      <c r="AG1792">
        <f t="shared" si="340"/>
        <v>0</v>
      </c>
      <c r="AH1792">
        <f t="shared" si="341"/>
        <v>0</v>
      </c>
      <c r="AI1792">
        <f t="shared" si="342"/>
        <v>0</v>
      </c>
      <c r="AJ1792">
        <f t="shared" si="343"/>
        <v>0</v>
      </c>
      <c r="AK1792">
        <f t="shared" si="344"/>
        <v>0</v>
      </c>
      <c r="AL1792">
        <f t="shared" si="345"/>
        <v>0</v>
      </c>
      <c r="AM1792">
        <f t="shared" si="346"/>
        <v>0</v>
      </c>
      <c r="AN1792">
        <f t="shared" si="347"/>
        <v>0</v>
      </c>
      <c r="AO1792">
        <f t="shared" si="348"/>
        <v>0</v>
      </c>
    </row>
    <row r="1793" spans="1:41" x14ac:dyDescent="0.2">
      <c r="A1793" s="9">
        <f>'Cost per option'!A1801</f>
        <v>0</v>
      </c>
      <c r="B1793" t="str">
        <f>_xlfn.IFNA(VLOOKUP(A1793,'Energy balance options'!A$7:C$3000,3,FALSE),"")</f>
        <v/>
      </c>
      <c r="C1793">
        <f>SUMIFS('Energy balance options'!$F$7:$F$3000,'Energy balance options'!$B$7:$B$3000,HeatGen!C$2,'Energy balance options'!$A$7:$A$3000,HeatGen!$A1793)</f>
        <v>0</v>
      </c>
      <c r="D1793">
        <f>SUMIFS('Energy balance options'!$F$7:$F$3000,'Energy balance options'!$B$7:$B$3000,HeatGen!D$2,'Energy balance options'!$A$7:$A$3000,HeatGen!$A1793)</f>
        <v>0</v>
      </c>
      <c r="E1793">
        <f>SUMIFS('Energy balance options'!$F$7:$F$3000,'Energy balance options'!$B$7:$B$3000,HeatGen!E$2,'Energy balance options'!$A$7:$A$3000,HeatGen!$A1793)</f>
        <v>0</v>
      </c>
      <c r="F1793">
        <f>SUMIFS('Energy balance options'!$F$7:$F$3000,'Energy balance options'!$B$7:$B$3000,HeatGen!F$2,'Energy balance options'!$A$7:$A$3000,HeatGen!$A1793)</f>
        <v>0</v>
      </c>
      <c r="G1793">
        <f>SUMIFS('Energy balance options'!$F$7:$F$3000,'Energy balance options'!$B$7:$B$3000,HeatGen!G$2,'Energy balance options'!$A$7:$A$3000,HeatGen!$A1793)</f>
        <v>0</v>
      </c>
      <c r="H1793">
        <f>SUMIFS('Energy balance options'!$F$7:$F$3000,'Energy balance options'!$B$7:$B$3000,HeatGen!H$2,'Energy balance options'!$A$7:$A$3000,HeatGen!$A1793)</f>
        <v>0</v>
      </c>
      <c r="I1793">
        <f>SUMIFS('Energy balance options'!$F$7:$F$3000,'Energy balance options'!$B$7:$B$3000,HeatGen!I$2,'Energy balance options'!$A$7:$A$3000,HeatGen!$A1793)</f>
        <v>0</v>
      </c>
      <c r="J1793">
        <f>SUMIFS('Energy balance options'!$F$7:$F$3000,'Energy balance options'!$B$7:$B$3000,HeatGen!J$2,'Energy balance options'!$A$7:$A$3000,HeatGen!$A1793)</f>
        <v>0</v>
      </c>
      <c r="K1793">
        <f>SUMIFS('Energy balance options'!$F$7:$F$3000,'Energy balance options'!$B$7:$B$3000,HeatGen!K$2,'Energy balance options'!$A$7:$A$3000,HeatGen!$A1793)</f>
        <v>0</v>
      </c>
      <c r="L1793">
        <f>SUMIFS('Energy balance options'!$F$7:$F$3000,'Energy balance options'!$B$7:$B$3000,HeatGen!L$2,'Energy balance options'!$A$7:$A$3000,HeatGen!$A1793)</f>
        <v>0</v>
      </c>
      <c r="M1793">
        <f>SUMIFS('Energy balance options'!$F$7:$F$3000,'Energy balance options'!$B$7:$B$3000,HeatGen!M$2,'Energy balance options'!$A$7:$A$3000,HeatGen!$A1793)</f>
        <v>0</v>
      </c>
      <c r="N1793">
        <f>SUMIFS('Energy balance options'!$F$7:$F$3000,'Energy balance options'!$B$7:$B$3000,HeatGen!N$2,'Energy balance options'!$A$7:$A$3000,HeatGen!$A1793)</f>
        <v>0</v>
      </c>
      <c r="P1793">
        <f>SUMIFS('Energy balance options'!$F$7:$F$3000,'Energy balance options'!$B$7:$B$3000,HeatGen!P$2,'Energy balance options'!$A$7:$A$3000,HeatGen!$A1793)</f>
        <v>0</v>
      </c>
      <c r="Q1793">
        <f>SUMIFS('Energy balance options'!$F$7:$F$3000,'Energy balance options'!$B$7:$B$3000,HeatGen!Q$2,'Energy balance options'!$A$7:$A$3000,HeatGen!$A1793)</f>
        <v>0</v>
      </c>
      <c r="R1793">
        <f>SUMIFS('Energy balance options'!$F$7:$F$3000,'Energy balance options'!$B$7:$B$3000,HeatGen!R$2,'Energy balance options'!$A$7:$A$3000,HeatGen!$A1793)</f>
        <v>0</v>
      </c>
      <c r="S1793">
        <f>SUMIFS('Energy balance options'!$G$7:$G$3000,'Energy balance options'!$B$7:$B$3000,HeatGen!S$2,'Energy balance options'!$A$7:$A$3000,HeatGen!$A1793)</f>
        <v>0</v>
      </c>
      <c r="T1793">
        <f>SUMIFS('Energy balance options'!$G$7:$G$3000,'Energy balance options'!$B$7:$B$3000,HeatGen!T$2,'Energy balance options'!$A$7:$A$3000,HeatGen!$A1793)</f>
        <v>0</v>
      </c>
      <c r="U1793">
        <f>SUMIFS('Energy balance options'!$G$7:$G$3000,'Energy balance options'!$B$7:$B$3000,HeatGen!U$2,'Energy balance options'!$A$7:$A$3000,HeatGen!$A1793)</f>
        <v>0</v>
      </c>
      <c r="V1793">
        <f>SUMIFS('Energy balance options'!$G$7:$G$3000,'Energy balance options'!$B$7:$B$3000,HeatGen!V$2,'Energy balance options'!$A$7:$A$3000,HeatGen!$A1793)</f>
        <v>0</v>
      </c>
      <c r="W1793">
        <f>SUMIFS('Energy balance options'!$G$7:$G$3000,'Energy balance options'!$B$7:$B$3000,HeatGen!W$2,'Energy balance options'!$A$7:$A$3000,HeatGen!$A1793)</f>
        <v>0</v>
      </c>
      <c r="X1793">
        <f>SUMIFS('Energy balance options'!$G$7:$G$3000,'Energy balance options'!$B$7:$B$3000,HeatGen!X$2,'Energy balance options'!$A$7:$A$3000,HeatGen!$A1793)</f>
        <v>0</v>
      </c>
      <c r="AG1793">
        <f t="shared" si="340"/>
        <v>0</v>
      </c>
      <c r="AH1793">
        <f t="shared" si="341"/>
        <v>0</v>
      </c>
      <c r="AI1793">
        <f t="shared" si="342"/>
        <v>0</v>
      </c>
      <c r="AJ1793">
        <f t="shared" si="343"/>
        <v>0</v>
      </c>
      <c r="AK1793">
        <f t="shared" si="344"/>
        <v>0</v>
      </c>
      <c r="AL1793">
        <f t="shared" si="345"/>
        <v>0</v>
      </c>
      <c r="AM1793">
        <f t="shared" si="346"/>
        <v>0</v>
      </c>
      <c r="AN1793">
        <f t="shared" si="347"/>
        <v>0</v>
      </c>
      <c r="AO1793">
        <f t="shared" si="348"/>
        <v>0</v>
      </c>
    </row>
    <row r="1794" spans="1:41" x14ac:dyDescent="0.2">
      <c r="A1794" s="9">
        <f>'Cost per option'!A1802</f>
        <v>0</v>
      </c>
      <c r="B1794" t="str">
        <f>_xlfn.IFNA(VLOOKUP(A1794,'Energy balance options'!A$7:C$3000,3,FALSE),"")</f>
        <v/>
      </c>
      <c r="C1794">
        <f>SUMIFS('Energy balance options'!$F$7:$F$3000,'Energy balance options'!$B$7:$B$3000,HeatGen!C$2,'Energy balance options'!$A$7:$A$3000,HeatGen!$A1794)</f>
        <v>0</v>
      </c>
      <c r="D1794">
        <f>SUMIFS('Energy balance options'!$F$7:$F$3000,'Energy balance options'!$B$7:$B$3000,HeatGen!D$2,'Energy balance options'!$A$7:$A$3000,HeatGen!$A1794)</f>
        <v>0</v>
      </c>
      <c r="E1794">
        <f>SUMIFS('Energy balance options'!$F$7:$F$3000,'Energy balance options'!$B$7:$B$3000,HeatGen!E$2,'Energy balance options'!$A$7:$A$3000,HeatGen!$A1794)</f>
        <v>0</v>
      </c>
      <c r="F1794">
        <f>SUMIFS('Energy balance options'!$F$7:$F$3000,'Energy balance options'!$B$7:$B$3000,HeatGen!F$2,'Energy balance options'!$A$7:$A$3000,HeatGen!$A1794)</f>
        <v>0</v>
      </c>
      <c r="G1794">
        <f>SUMIFS('Energy balance options'!$F$7:$F$3000,'Energy balance options'!$B$7:$B$3000,HeatGen!G$2,'Energy balance options'!$A$7:$A$3000,HeatGen!$A1794)</f>
        <v>0</v>
      </c>
      <c r="H1794">
        <f>SUMIFS('Energy balance options'!$F$7:$F$3000,'Energy balance options'!$B$7:$B$3000,HeatGen!H$2,'Energy balance options'!$A$7:$A$3000,HeatGen!$A1794)</f>
        <v>0</v>
      </c>
      <c r="I1794">
        <f>SUMIFS('Energy balance options'!$F$7:$F$3000,'Energy balance options'!$B$7:$B$3000,HeatGen!I$2,'Energy balance options'!$A$7:$A$3000,HeatGen!$A1794)</f>
        <v>0</v>
      </c>
      <c r="J1794">
        <f>SUMIFS('Energy balance options'!$F$7:$F$3000,'Energy balance options'!$B$7:$B$3000,HeatGen!J$2,'Energy balance options'!$A$7:$A$3000,HeatGen!$A1794)</f>
        <v>0</v>
      </c>
      <c r="K1794">
        <f>SUMIFS('Energy balance options'!$F$7:$F$3000,'Energy balance options'!$B$7:$B$3000,HeatGen!K$2,'Energy balance options'!$A$7:$A$3000,HeatGen!$A1794)</f>
        <v>0</v>
      </c>
      <c r="L1794">
        <f>SUMIFS('Energy balance options'!$F$7:$F$3000,'Energy balance options'!$B$7:$B$3000,HeatGen!L$2,'Energy balance options'!$A$7:$A$3000,HeatGen!$A1794)</f>
        <v>0</v>
      </c>
      <c r="M1794">
        <f>SUMIFS('Energy balance options'!$F$7:$F$3000,'Energy balance options'!$B$7:$B$3000,HeatGen!M$2,'Energy balance options'!$A$7:$A$3000,HeatGen!$A1794)</f>
        <v>0</v>
      </c>
      <c r="N1794">
        <f>SUMIFS('Energy balance options'!$F$7:$F$3000,'Energy balance options'!$B$7:$B$3000,HeatGen!N$2,'Energy balance options'!$A$7:$A$3000,HeatGen!$A1794)</f>
        <v>0</v>
      </c>
      <c r="P1794">
        <f>SUMIFS('Energy balance options'!$F$7:$F$3000,'Energy balance options'!$B$7:$B$3000,HeatGen!P$2,'Energy balance options'!$A$7:$A$3000,HeatGen!$A1794)</f>
        <v>0</v>
      </c>
      <c r="Q1794">
        <f>SUMIFS('Energy balance options'!$F$7:$F$3000,'Energy balance options'!$B$7:$B$3000,HeatGen!Q$2,'Energy balance options'!$A$7:$A$3000,HeatGen!$A1794)</f>
        <v>0</v>
      </c>
      <c r="R1794">
        <f>SUMIFS('Energy balance options'!$F$7:$F$3000,'Energy balance options'!$B$7:$B$3000,HeatGen!R$2,'Energy balance options'!$A$7:$A$3000,HeatGen!$A1794)</f>
        <v>0</v>
      </c>
      <c r="S1794">
        <f>SUMIFS('Energy balance options'!$G$7:$G$3000,'Energy balance options'!$B$7:$B$3000,HeatGen!S$2,'Energy balance options'!$A$7:$A$3000,HeatGen!$A1794)</f>
        <v>0</v>
      </c>
      <c r="T1794">
        <f>SUMIFS('Energy balance options'!$G$7:$G$3000,'Energy balance options'!$B$7:$B$3000,HeatGen!T$2,'Energy balance options'!$A$7:$A$3000,HeatGen!$A1794)</f>
        <v>0</v>
      </c>
      <c r="U1794">
        <f>SUMIFS('Energy balance options'!$G$7:$G$3000,'Energy balance options'!$B$7:$B$3000,HeatGen!U$2,'Energy balance options'!$A$7:$A$3000,HeatGen!$A1794)</f>
        <v>0</v>
      </c>
      <c r="V1794">
        <f>SUMIFS('Energy balance options'!$G$7:$G$3000,'Energy balance options'!$B$7:$B$3000,HeatGen!V$2,'Energy balance options'!$A$7:$A$3000,HeatGen!$A1794)</f>
        <v>0</v>
      </c>
      <c r="W1794">
        <f>SUMIFS('Energy balance options'!$G$7:$G$3000,'Energy balance options'!$B$7:$B$3000,HeatGen!W$2,'Energy balance options'!$A$7:$A$3000,HeatGen!$A1794)</f>
        <v>0</v>
      </c>
      <c r="X1794">
        <f>SUMIFS('Energy balance options'!$G$7:$G$3000,'Energy balance options'!$B$7:$B$3000,HeatGen!X$2,'Energy balance options'!$A$7:$A$3000,HeatGen!$A1794)</f>
        <v>0</v>
      </c>
      <c r="AG1794">
        <f t="shared" si="340"/>
        <v>0</v>
      </c>
      <c r="AH1794">
        <f t="shared" si="341"/>
        <v>0</v>
      </c>
      <c r="AI1794">
        <f t="shared" si="342"/>
        <v>0</v>
      </c>
      <c r="AJ1794">
        <f t="shared" si="343"/>
        <v>0</v>
      </c>
      <c r="AK1794">
        <f t="shared" si="344"/>
        <v>0</v>
      </c>
      <c r="AL1794">
        <f t="shared" si="345"/>
        <v>0</v>
      </c>
      <c r="AM1794">
        <f t="shared" si="346"/>
        <v>0</v>
      </c>
      <c r="AN1794">
        <f t="shared" si="347"/>
        <v>0</v>
      </c>
      <c r="AO1794">
        <f t="shared" si="348"/>
        <v>0</v>
      </c>
    </row>
    <row r="1795" spans="1:41" x14ac:dyDescent="0.2">
      <c r="A1795" s="9">
        <f>'Cost per option'!A1803</f>
        <v>0</v>
      </c>
      <c r="B1795" t="str">
        <f>_xlfn.IFNA(VLOOKUP(A1795,'Energy balance options'!A$7:C$3000,3,FALSE),"")</f>
        <v/>
      </c>
      <c r="C1795">
        <f>SUMIFS('Energy balance options'!$F$7:$F$3000,'Energy balance options'!$B$7:$B$3000,HeatGen!C$2,'Energy balance options'!$A$7:$A$3000,HeatGen!$A1795)</f>
        <v>0</v>
      </c>
      <c r="D1795">
        <f>SUMIFS('Energy balance options'!$F$7:$F$3000,'Energy balance options'!$B$7:$B$3000,HeatGen!D$2,'Energy balance options'!$A$7:$A$3000,HeatGen!$A1795)</f>
        <v>0</v>
      </c>
      <c r="E1795">
        <f>SUMIFS('Energy balance options'!$F$7:$F$3000,'Energy balance options'!$B$7:$B$3000,HeatGen!E$2,'Energy balance options'!$A$7:$A$3000,HeatGen!$A1795)</f>
        <v>0</v>
      </c>
      <c r="F1795">
        <f>SUMIFS('Energy balance options'!$F$7:$F$3000,'Energy balance options'!$B$7:$B$3000,HeatGen!F$2,'Energy balance options'!$A$7:$A$3000,HeatGen!$A1795)</f>
        <v>0</v>
      </c>
      <c r="G1795">
        <f>SUMIFS('Energy balance options'!$F$7:$F$3000,'Energy balance options'!$B$7:$B$3000,HeatGen!G$2,'Energy balance options'!$A$7:$A$3000,HeatGen!$A1795)</f>
        <v>0</v>
      </c>
      <c r="H1795">
        <f>SUMIFS('Energy balance options'!$F$7:$F$3000,'Energy balance options'!$B$7:$B$3000,HeatGen!H$2,'Energy balance options'!$A$7:$A$3000,HeatGen!$A1795)</f>
        <v>0</v>
      </c>
      <c r="I1795">
        <f>SUMIFS('Energy balance options'!$F$7:$F$3000,'Energy balance options'!$B$7:$B$3000,HeatGen!I$2,'Energy balance options'!$A$7:$A$3000,HeatGen!$A1795)</f>
        <v>0</v>
      </c>
      <c r="J1795">
        <f>SUMIFS('Energy balance options'!$F$7:$F$3000,'Energy balance options'!$B$7:$B$3000,HeatGen!J$2,'Energy balance options'!$A$7:$A$3000,HeatGen!$A1795)</f>
        <v>0</v>
      </c>
      <c r="K1795">
        <f>SUMIFS('Energy balance options'!$F$7:$F$3000,'Energy balance options'!$B$7:$B$3000,HeatGen!K$2,'Energy balance options'!$A$7:$A$3000,HeatGen!$A1795)</f>
        <v>0</v>
      </c>
      <c r="L1795">
        <f>SUMIFS('Energy balance options'!$F$7:$F$3000,'Energy balance options'!$B$7:$B$3000,HeatGen!L$2,'Energy balance options'!$A$7:$A$3000,HeatGen!$A1795)</f>
        <v>0</v>
      </c>
      <c r="M1795">
        <f>SUMIFS('Energy balance options'!$F$7:$F$3000,'Energy balance options'!$B$7:$B$3000,HeatGen!M$2,'Energy balance options'!$A$7:$A$3000,HeatGen!$A1795)</f>
        <v>0</v>
      </c>
      <c r="N1795">
        <f>SUMIFS('Energy balance options'!$F$7:$F$3000,'Energy balance options'!$B$7:$B$3000,HeatGen!N$2,'Energy balance options'!$A$7:$A$3000,HeatGen!$A1795)</f>
        <v>0</v>
      </c>
      <c r="P1795">
        <f>SUMIFS('Energy balance options'!$F$7:$F$3000,'Energy balance options'!$B$7:$B$3000,HeatGen!P$2,'Energy balance options'!$A$7:$A$3000,HeatGen!$A1795)</f>
        <v>0</v>
      </c>
      <c r="Q1795">
        <f>SUMIFS('Energy balance options'!$F$7:$F$3000,'Energy balance options'!$B$7:$B$3000,HeatGen!Q$2,'Energy balance options'!$A$7:$A$3000,HeatGen!$A1795)</f>
        <v>0</v>
      </c>
      <c r="R1795">
        <f>SUMIFS('Energy balance options'!$F$7:$F$3000,'Energy balance options'!$B$7:$B$3000,HeatGen!R$2,'Energy balance options'!$A$7:$A$3000,HeatGen!$A1795)</f>
        <v>0</v>
      </c>
      <c r="S1795">
        <f>SUMIFS('Energy balance options'!$G$7:$G$3000,'Energy balance options'!$B$7:$B$3000,HeatGen!S$2,'Energy balance options'!$A$7:$A$3000,HeatGen!$A1795)</f>
        <v>0</v>
      </c>
      <c r="T1795">
        <f>SUMIFS('Energy balance options'!$G$7:$G$3000,'Energy balance options'!$B$7:$B$3000,HeatGen!T$2,'Energy balance options'!$A$7:$A$3000,HeatGen!$A1795)</f>
        <v>0</v>
      </c>
      <c r="U1795">
        <f>SUMIFS('Energy balance options'!$G$7:$G$3000,'Energy balance options'!$B$7:$B$3000,HeatGen!U$2,'Energy balance options'!$A$7:$A$3000,HeatGen!$A1795)</f>
        <v>0</v>
      </c>
      <c r="V1795">
        <f>SUMIFS('Energy balance options'!$G$7:$G$3000,'Energy balance options'!$B$7:$B$3000,HeatGen!V$2,'Energy balance options'!$A$7:$A$3000,HeatGen!$A1795)</f>
        <v>0</v>
      </c>
      <c r="W1795">
        <f>SUMIFS('Energy balance options'!$G$7:$G$3000,'Energy balance options'!$B$7:$B$3000,HeatGen!W$2,'Energy balance options'!$A$7:$A$3000,HeatGen!$A1795)</f>
        <v>0</v>
      </c>
      <c r="X1795">
        <f>SUMIFS('Energy balance options'!$G$7:$G$3000,'Energy balance options'!$B$7:$B$3000,HeatGen!X$2,'Energy balance options'!$A$7:$A$3000,HeatGen!$A1795)</f>
        <v>0</v>
      </c>
      <c r="AG1795">
        <f t="shared" si="340"/>
        <v>0</v>
      </c>
      <c r="AH1795">
        <f t="shared" si="341"/>
        <v>0</v>
      </c>
      <c r="AI1795">
        <f t="shared" si="342"/>
        <v>0</v>
      </c>
      <c r="AJ1795">
        <f t="shared" si="343"/>
        <v>0</v>
      </c>
      <c r="AK1795">
        <f t="shared" si="344"/>
        <v>0</v>
      </c>
      <c r="AL1795">
        <f t="shared" si="345"/>
        <v>0</v>
      </c>
      <c r="AM1795">
        <f t="shared" si="346"/>
        <v>0</v>
      </c>
      <c r="AN1795">
        <f t="shared" si="347"/>
        <v>0</v>
      </c>
      <c r="AO1795">
        <f t="shared" si="348"/>
        <v>0</v>
      </c>
    </row>
    <row r="1796" spans="1:41" x14ac:dyDescent="0.2">
      <c r="A1796" s="9">
        <f>'Cost per option'!A1804</f>
        <v>0</v>
      </c>
      <c r="B1796" t="str">
        <f>_xlfn.IFNA(VLOOKUP(A1796,'Energy balance options'!A$7:C$3000,3,FALSE),"")</f>
        <v/>
      </c>
      <c r="C1796">
        <f>SUMIFS('Energy balance options'!$F$7:$F$3000,'Energy balance options'!$B$7:$B$3000,HeatGen!C$2,'Energy balance options'!$A$7:$A$3000,HeatGen!$A1796)</f>
        <v>0</v>
      </c>
      <c r="D1796">
        <f>SUMIFS('Energy balance options'!$F$7:$F$3000,'Energy balance options'!$B$7:$B$3000,HeatGen!D$2,'Energy balance options'!$A$7:$A$3000,HeatGen!$A1796)</f>
        <v>0</v>
      </c>
      <c r="E1796">
        <f>SUMIFS('Energy balance options'!$F$7:$F$3000,'Energy balance options'!$B$7:$B$3000,HeatGen!E$2,'Energy balance options'!$A$7:$A$3000,HeatGen!$A1796)</f>
        <v>0</v>
      </c>
      <c r="F1796">
        <f>SUMIFS('Energy balance options'!$F$7:$F$3000,'Energy balance options'!$B$7:$B$3000,HeatGen!F$2,'Energy balance options'!$A$7:$A$3000,HeatGen!$A1796)</f>
        <v>0</v>
      </c>
      <c r="G1796">
        <f>SUMIFS('Energy balance options'!$F$7:$F$3000,'Energy balance options'!$B$7:$B$3000,HeatGen!G$2,'Energy balance options'!$A$7:$A$3000,HeatGen!$A1796)</f>
        <v>0</v>
      </c>
      <c r="H1796">
        <f>SUMIFS('Energy balance options'!$F$7:$F$3000,'Energy balance options'!$B$7:$B$3000,HeatGen!H$2,'Energy balance options'!$A$7:$A$3000,HeatGen!$A1796)</f>
        <v>0</v>
      </c>
      <c r="I1796">
        <f>SUMIFS('Energy balance options'!$F$7:$F$3000,'Energy balance options'!$B$7:$B$3000,HeatGen!I$2,'Energy balance options'!$A$7:$A$3000,HeatGen!$A1796)</f>
        <v>0</v>
      </c>
      <c r="J1796">
        <f>SUMIFS('Energy balance options'!$F$7:$F$3000,'Energy balance options'!$B$7:$B$3000,HeatGen!J$2,'Energy balance options'!$A$7:$A$3000,HeatGen!$A1796)</f>
        <v>0</v>
      </c>
      <c r="K1796">
        <f>SUMIFS('Energy balance options'!$F$7:$F$3000,'Energy balance options'!$B$7:$B$3000,HeatGen!K$2,'Energy balance options'!$A$7:$A$3000,HeatGen!$A1796)</f>
        <v>0</v>
      </c>
      <c r="L1796">
        <f>SUMIFS('Energy balance options'!$F$7:$F$3000,'Energy balance options'!$B$7:$B$3000,HeatGen!L$2,'Energy balance options'!$A$7:$A$3000,HeatGen!$A1796)</f>
        <v>0</v>
      </c>
      <c r="M1796">
        <f>SUMIFS('Energy balance options'!$F$7:$F$3000,'Energy balance options'!$B$7:$B$3000,HeatGen!M$2,'Energy balance options'!$A$7:$A$3000,HeatGen!$A1796)</f>
        <v>0</v>
      </c>
      <c r="N1796">
        <f>SUMIFS('Energy balance options'!$F$7:$F$3000,'Energy balance options'!$B$7:$B$3000,HeatGen!N$2,'Energy balance options'!$A$7:$A$3000,HeatGen!$A1796)</f>
        <v>0</v>
      </c>
      <c r="P1796">
        <f>SUMIFS('Energy balance options'!$F$7:$F$3000,'Energy balance options'!$B$7:$B$3000,HeatGen!P$2,'Energy balance options'!$A$7:$A$3000,HeatGen!$A1796)</f>
        <v>0</v>
      </c>
      <c r="Q1796">
        <f>SUMIFS('Energy balance options'!$F$7:$F$3000,'Energy balance options'!$B$7:$B$3000,HeatGen!Q$2,'Energy balance options'!$A$7:$A$3000,HeatGen!$A1796)</f>
        <v>0</v>
      </c>
      <c r="R1796">
        <f>SUMIFS('Energy balance options'!$F$7:$F$3000,'Energy balance options'!$B$7:$B$3000,HeatGen!R$2,'Energy balance options'!$A$7:$A$3000,HeatGen!$A1796)</f>
        <v>0</v>
      </c>
      <c r="S1796">
        <f>SUMIFS('Energy balance options'!$G$7:$G$3000,'Energy balance options'!$B$7:$B$3000,HeatGen!S$2,'Energy balance options'!$A$7:$A$3000,HeatGen!$A1796)</f>
        <v>0</v>
      </c>
      <c r="T1796">
        <f>SUMIFS('Energy balance options'!$G$7:$G$3000,'Energy balance options'!$B$7:$B$3000,HeatGen!T$2,'Energy balance options'!$A$7:$A$3000,HeatGen!$A1796)</f>
        <v>0</v>
      </c>
      <c r="U1796">
        <f>SUMIFS('Energy balance options'!$G$7:$G$3000,'Energy balance options'!$B$7:$B$3000,HeatGen!U$2,'Energy balance options'!$A$7:$A$3000,HeatGen!$A1796)</f>
        <v>0</v>
      </c>
      <c r="V1796">
        <f>SUMIFS('Energy balance options'!$G$7:$G$3000,'Energy balance options'!$B$7:$B$3000,HeatGen!V$2,'Energy balance options'!$A$7:$A$3000,HeatGen!$A1796)</f>
        <v>0</v>
      </c>
      <c r="W1796">
        <f>SUMIFS('Energy balance options'!$G$7:$G$3000,'Energy balance options'!$B$7:$B$3000,HeatGen!W$2,'Energy balance options'!$A$7:$A$3000,HeatGen!$A1796)</f>
        <v>0</v>
      </c>
      <c r="X1796">
        <f>SUMIFS('Energy balance options'!$G$7:$G$3000,'Energy balance options'!$B$7:$B$3000,HeatGen!X$2,'Energy balance options'!$A$7:$A$3000,HeatGen!$A1796)</f>
        <v>0</v>
      </c>
      <c r="AG1796">
        <f t="shared" si="340"/>
        <v>0</v>
      </c>
      <c r="AH1796">
        <f t="shared" si="341"/>
        <v>0</v>
      </c>
      <c r="AI1796">
        <f t="shared" si="342"/>
        <v>0</v>
      </c>
      <c r="AJ1796">
        <f t="shared" si="343"/>
        <v>0</v>
      </c>
      <c r="AK1796">
        <f t="shared" si="344"/>
        <v>0</v>
      </c>
      <c r="AL1796">
        <f t="shared" si="345"/>
        <v>0</v>
      </c>
      <c r="AM1796">
        <f t="shared" si="346"/>
        <v>0</v>
      </c>
      <c r="AN1796">
        <f t="shared" si="347"/>
        <v>0</v>
      </c>
      <c r="AO1796">
        <f t="shared" si="348"/>
        <v>0</v>
      </c>
    </row>
    <row r="1797" spans="1:41" x14ac:dyDescent="0.2">
      <c r="A1797" s="9">
        <f>'Cost per option'!A1805</f>
        <v>0</v>
      </c>
      <c r="B1797" t="str">
        <f>_xlfn.IFNA(VLOOKUP(A1797,'Energy balance options'!A$7:C$3000,3,FALSE),"")</f>
        <v/>
      </c>
      <c r="C1797">
        <f>SUMIFS('Energy balance options'!$F$7:$F$3000,'Energy balance options'!$B$7:$B$3000,HeatGen!C$2,'Energy balance options'!$A$7:$A$3000,HeatGen!$A1797)</f>
        <v>0</v>
      </c>
      <c r="D1797">
        <f>SUMIFS('Energy balance options'!$F$7:$F$3000,'Energy balance options'!$B$7:$B$3000,HeatGen!D$2,'Energy balance options'!$A$7:$A$3000,HeatGen!$A1797)</f>
        <v>0</v>
      </c>
      <c r="E1797">
        <f>SUMIFS('Energy balance options'!$F$7:$F$3000,'Energy balance options'!$B$7:$B$3000,HeatGen!E$2,'Energy balance options'!$A$7:$A$3000,HeatGen!$A1797)</f>
        <v>0</v>
      </c>
      <c r="F1797">
        <f>SUMIFS('Energy balance options'!$F$7:$F$3000,'Energy balance options'!$B$7:$B$3000,HeatGen!F$2,'Energy balance options'!$A$7:$A$3000,HeatGen!$A1797)</f>
        <v>0</v>
      </c>
      <c r="G1797">
        <f>SUMIFS('Energy balance options'!$F$7:$F$3000,'Energy balance options'!$B$7:$B$3000,HeatGen!G$2,'Energy balance options'!$A$7:$A$3000,HeatGen!$A1797)</f>
        <v>0</v>
      </c>
      <c r="H1797">
        <f>SUMIFS('Energy balance options'!$F$7:$F$3000,'Energy balance options'!$B$7:$B$3000,HeatGen!H$2,'Energy balance options'!$A$7:$A$3000,HeatGen!$A1797)</f>
        <v>0</v>
      </c>
      <c r="I1797">
        <f>SUMIFS('Energy balance options'!$F$7:$F$3000,'Energy balance options'!$B$7:$B$3000,HeatGen!I$2,'Energy balance options'!$A$7:$A$3000,HeatGen!$A1797)</f>
        <v>0</v>
      </c>
      <c r="J1797">
        <f>SUMIFS('Energy balance options'!$F$7:$F$3000,'Energy balance options'!$B$7:$B$3000,HeatGen!J$2,'Energy balance options'!$A$7:$A$3000,HeatGen!$A1797)</f>
        <v>0</v>
      </c>
      <c r="K1797">
        <f>SUMIFS('Energy balance options'!$F$7:$F$3000,'Energy balance options'!$B$7:$B$3000,HeatGen!K$2,'Energy balance options'!$A$7:$A$3000,HeatGen!$A1797)</f>
        <v>0</v>
      </c>
      <c r="L1797">
        <f>SUMIFS('Energy balance options'!$F$7:$F$3000,'Energy balance options'!$B$7:$B$3000,HeatGen!L$2,'Energy balance options'!$A$7:$A$3000,HeatGen!$A1797)</f>
        <v>0</v>
      </c>
      <c r="M1797">
        <f>SUMIFS('Energy balance options'!$F$7:$F$3000,'Energy balance options'!$B$7:$B$3000,HeatGen!M$2,'Energy balance options'!$A$7:$A$3000,HeatGen!$A1797)</f>
        <v>0</v>
      </c>
      <c r="N1797">
        <f>SUMIFS('Energy balance options'!$F$7:$F$3000,'Energy balance options'!$B$7:$B$3000,HeatGen!N$2,'Energy balance options'!$A$7:$A$3000,HeatGen!$A1797)</f>
        <v>0</v>
      </c>
      <c r="P1797">
        <f>SUMIFS('Energy balance options'!$F$7:$F$3000,'Energy balance options'!$B$7:$B$3000,HeatGen!P$2,'Energy balance options'!$A$7:$A$3000,HeatGen!$A1797)</f>
        <v>0</v>
      </c>
      <c r="Q1797">
        <f>SUMIFS('Energy balance options'!$F$7:$F$3000,'Energy balance options'!$B$7:$B$3000,HeatGen!Q$2,'Energy balance options'!$A$7:$A$3000,HeatGen!$A1797)</f>
        <v>0</v>
      </c>
      <c r="R1797">
        <f>SUMIFS('Energy balance options'!$F$7:$F$3000,'Energy balance options'!$B$7:$B$3000,HeatGen!R$2,'Energy balance options'!$A$7:$A$3000,HeatGen!$A1797)</f>
        <v>0</v>
      </c>
      <c r="S1797">
        <f>SUMIFS('Energy balance options'!$G$7:$G$3000,'Energy balance options'!$B$7:$B$3000,HeatGen!S$2,'Energy balance options'!$A$7:$A$3000,HeatGen!$A1797)</f>
        <v>0</v>
      </c>
      <c r="T1797">
        <f>SUMIFS('Energy balance options'!$G$7:$G$3000,'Energy balance options'!$B$7:$B$3000,HeatGen!T$2,'Energy balance options'!$A$7:$A$3000,HeatGen!$A1797)</f>
        <v>0</v>
      </c>
      <c r="U1797">
        <f>SUMIFS('Energy balance options'!$G$7:$G$3000,'Energy balance options'!$B$7:$B$3000,HeatGen!U$2,'Energy balance options'!$A$7:$A$3000,HeatGen!$A1797)</f>
        <v>0</v>
      </c>
      <c r="V1797">
        <f>SUMIFS('Energy balance options'!$G$7:$G$3000,'Energy balance options'!$B$7:$B$3000,HeatGen!V$2,'Energy balance options'!$A$7:$A$3000,HeatGen!$A1797)</f>
        <v>0</v>
      </c>
      <c r="W1797">
        <f>SUMIFS('Energy balance options'!$G$7:$G$3000,'Energy balance options'!$B$7:$B$3000,HeatGen!W$2,'Energy balance options'!$A$7:$A$3000,HeatGen!$A1797)</f>
        <v>0</v>
      </c>
      <c r="X1797">
        <f>SUMIFS('Energy balance options'!$G$7:$G$3000,'Energy balance options'!$B$7:$B$3000,HeatGen!X$2,'Energy balance options'!$A$7:$A$3000,HeatGen!$A1797)</f>
        <v>0</v>
      </c>
      <c r="AG1797">
        <f t="shared" si="340"/>
        <v>0</v>
      </c>
      <c r="AH1797">
        <f t="shared" si="341"/>
        <v>0</v>
      </c>
      <c r="AI1797">
        <f t="shared" si="342"/>
        <v>0</v>
      </c>
      <c r="AJ1797">
        <f t="shared" si="343"/>
        <v>0</v>
      </c>
      <c r="AK1797">
        <f t="shared" si="344"/>
        <v>0</v>
      </c>
      <c r="AL1797">
        <f t="shared" si="345"/>
        <v>0</v>
      </c>
      <c r="AM1797">
        <f t="shared" si="346"/>
        <v>0</v>
      </c>
      <c r="AN1797">
        <f t="shared" si="347"/>
        <v>0</v>
      </c>
      <c r="AO1797">
        <f t="shared" si="348"/>
        <v>0</v>
      </c>
    </row>
    <row r="1798" spans="1:41" x14ac:dyDescent="0.2">
      <c r="A1798" s="9">
        <f>'Cost per option'!A1806</f>
        <v>0</v>
      </c>
      <c r="B1798" t="str">
        <f>_xlfn.IFNA(VLOOKUP(A1798,'Energy balance options'!A$7:C$3000,3,FALSE),"")</f>
        <v/>
      </c>
      <c r="C1798">
        <f>SUMIFS('Energy balance options'!$F$7:$F$3000,'Energy balance options'!$B$7:$B$3000,HeatGen!C$2,'Energy balance options'!$A$7:$A$3000,HeatGen!$A1798)</f>
        <v>0</v>
      </c>
      <c r="D1798">
        <f>SUMIFS('Energy balance options'!$F$7:$F$3000,'Energy balance options'!$B$7:$B$3000,HeatGen!D$2,'Energy balance options'!$A$7:$A$3000,HeatGen!$A1798)</f>
        <v>0</v>
      </c>
      <c r="E1798">
        <f>SUMIFS('Energy balance options'!$F$7:$F$3000,'Energy balance options'!$B$7:$B$3000,HeatGen!E$2,'Energy balance options'!$A$7:$A$3000,HeatGen!$A1798)</f>
        <v>0</v>
      </c>
      <c r="F1798">
        <f>SUMIFS('Energy balance options'!$F$7:$F$3000,'Energy balance options'!$B$7:$B$3000,HeatGen!F$2,'Energy balance options'!$A$7:$A$3000,HeatGen!$A1798)</f>
        <v>0</v>
      </c>
      <c r="G1798">
        <f>SUMIFS('Energy balance options'!$F$7:$F$3000,'Energy balance options'!$B$7:$B$3000,HeatGen!G$2,'Energy balance options'!$A$7:$A$3000,HeatGen!$A1798)</f>
        <v>0</v>
      </c>
      <c r="H1798">
        <f>SUMIFS('Energy balance options'!$F$7:$F$3000,'Energy balance options'!$B$7:$B$3000,HeatGen!H$2,'Energy balance options'!$A$7:$A$3000,HeatGen!$A1798)</f>
        <v>0</v>
      </c>
      <c r="I1798">
        <f>SUMIFS('Energy balance options'!$F$7:$F$3000,'Energy balance options'!$B$7:$B$3000,HeatGen!I$2,'Energy balance options'!$A$7:$A$3000,HeatGen!$A1798)</f>
        <v>0</v>
      </c>
      <c r="J1798">
        <f>SUMIFS('Energy balance options'!$F$7:$F$3000,'Energy balance options'!$B$7:$B$3000,HeatGen!J$2,'Energy balance options'!$A$7:$A$3000,HeatGen!$A1798)</f>
        <v>0</v>
      </c>
      <c r="K1798">
        <f>SUMIFS('Energy balance options'!$F$7:$F$3000,'Energy balance options'!$B$7:$B$3000,HeatGen!K$2,'Energy balance options'!$A$7:$A$3000,HeatGen!$A1798)</f>
        <v>0</v>
      </c>
      <c r="L1798">
        <f>SUMIFS('Energy balance options'!$F$7:$F$3000,'Energy balance options'!$B$7:$B$3000,HeatGen!L$2,'Energy balance options'!$A$7:$A$3000,HeatGen!$A1798)</f>
        <v>0</v>
      </c>
      <c r="M1798">
        <f>SUMIFS('Energy balance options'!$F$7:$F$3000,'Energy balance options'!$B$7:$B$3000,HeatGen!M$2,'Energy balance options'!$A$7:$A$3000,HeatGen!$A1798)</f>
        <v>0</v>
      </c>
      <c r="N1798">
        <f>SUMIFS('Energy balance options'!$F$7:$F$3000,'Energy balance options'!$B$7:$B$3000,HeatGen!N$2,'Energy balance options'!$A$7:$A$3000,HeatGen!$A1798)</f>
        <v>0</v>
      </c>
      <c r="P1798">
        <f>SUMIFS('Energy balance options'!$F$7:$F$3000,'Energy balance options'!$B$7:$B$3000,HeatGen!P$2,'Energy balance options'!$A$7:$A$3000,HeatGen!$A1798)</f>
        <v>0</v>
      </c>
      <c r="Q1798">
        <f>SUMIFS('Energy balance options'!$F$7:$F$3000,'Energy balance options'!$B$7:$B$3000,HeatGen!Q$2,'Energy balance options'!$A$7:$A$3000,HeatGen!$A1798)</f>
        <v>0</v>
      </c>
      <c r="R1798">
        <f>SUMIFS('Energy balance options'!$F$7:$F$3000,'Energy balance options'!$B$7:$B$3000,HeatGen!R$2,'Energy balance options'!$A$7:$A$3000,HeatGen!$A1798)</f>
        <v>0</v>
      </c>
      <c r="S1798">
        <f>SUMIFS('Energy balance options'!$G$7:$G$3000,'Energy balance options'!$B$7:$B$3000,HeatGen!S$2,'Energy balance options'!$A$7:$A$3000,HeatGen!$A1798)</f>
        <v>0</v>
      </c>
      <c r="T1798">
        <f>SUMIFS('Energy balance options'!$G$7:$G$3000,'Energy balance options'!$B$7:$B$3000,HeatGen!T$2,'Energy balance options'!$A$7:$A$3000,HeatGen!$A1798)</f>
        <v>0</v>
      </c>
      <c r="U1798">
        <f>SUMIFS('Energy balance options'!$G$7:$G$3000,'Energy balance options'!$B$7:$B$3000,HeatGen!U$2,'Energy balance options'!$A$7:$A$3000,HeatGen!$A1798)</f>
        <v>0</v>
      </c>
      <c r="V1798">
        <f>SUMIFS('Energy balance options'!$G$7:$G$3000,'Energy balance options'!$B$7:$B$3000,HeatGen!V$2,'Energy balance options'!$A$7:$A$3000,HeatGen!$A1798)</f>
        <v>0</v>
      </c>
      <c r="W1798">
        <f>SUMIFS('Energy balance options'!$G$7:$G$3000,'Energy balance options'!$B$7:$B$3000,HeatGen!W$2,'Energy balance options'!$A$7:$A$3000,HeatGen!$A1798)</f>
        <v>0</v>
      </c>
      <c r="X1798">
        <f>SUMIFS('Energy balance options'!$G$7:$G$3000,'Energy balance options'!$B$7:$B$3000,HeatGen!X$2,'Energy balance options'!$A$7:$A$3000,HeatGen!$A1798)</f>
        <v>0</v>
      </c>
      <c r="AG1798">
        <f t="shared" si="340"/>
        <v>0</v>
      </c>
      <c r="AH1798">
        <f t="shared" si="341"/>
        <v>0</v>
      </c>
      <c r="AI1798">
        <f t="shared" si="342"/>
        <v>0</v>
      </c>
      <c r="AJ1798">
        <f t="shared" si="343"/>
        <v>0</v>
      </c>
      <c r="AK1798">
        <f t="shared" si="344"/>
        <v>0</v>
      </c>
      <c r="AL1798">
        <f t="shared" si="345"/>
        <v>0</v>
      </c>
      <c r="AM1798">
        <f t="shared" si="346"/>
        <v>0</v>
      </c>
      <c r="AN1798">
        <f t="shared" si="347"/>
        <v>0</v>
      </c>
      <c r="AO1798">
        <f t="shared" si="348"/>
        <v>0</v>
      </c>
    </row>
    <row r="1799" spans="1:41" x14ac:dyDescent="0.2">
      <c r="A1799" s="9">
        <f>'Cost per option'!A1807</f>
        <v>0</v>
      </c>
      <c r="B1799" t="str">
        <f>_xlfn.IFNA(VLOOKUP(A1799,'Energy balance options'!A$7:C$3000,3,FALSE),"")</f>
        <v/>
      </c>
      <c r="C1799">
        <f>SUMIFS('Energy balance options'!$F$7:$F$3000,'Energy balance options'!$B$7:$B$3000,HeatGen!C$2,'Energy balance options'!$A$7:$A$3000,HeatGen!$A1799)</f>
        <v>0</v>
      </c>
      <c r="D1799">
        <f>SUMIFS('Energy balance options'!$F$7:$F$3000,'Energy balance options'!$B$7:$B$3000,HeatGen!D$2,'Energy balance options'!$A$7:$A$3000,HeatGen!$A1799)</f>
        <v>0</v>
      </c>
      <c r="E1799">
        <f>SUMIFS('Energy balance options'!$F$7:$F$3000,'Energy balance options'!$B$7:$B$3000,HeatGen!E$2,'Energy balance options'!$A$7:$A$3000,HeatGen!$A1799)</f>
        <v>0</v>
      </c>
      <c r="F1799">
        <f>SUMIFS('Energy balance options'!$F$7:$F$3000,'Energy balance options'!$B$7:$B$3000,HeatGen!F$2,'Energy balance options'!$A$7:$A$3000,HeatGen!$A1799)</f>
        <v>0</v>
      </c>
      <c r="G1799">
        <f>SUMIFS('Energy balance options'!$F$7:$F$3000,'Energy balance options'!$B$7:$B$3000,HeatGen!G$2,'Energy balance options'!$A$7:$A$3000,HeatGen!$A1799)</f>
        <v>0</v>
      </c>
      <c r="H1799">
        <f>SUMIFS('Energy balance options'!$F$7:$F$3000,'Energy balance options'!$B$7:$B$3000,HeatGen!H$2,'Energy balance options'!$A$7:$A$3000,HeatGen!$A1799)</f>
        <v>0</v>
      </c>
      <c r="I1799">
        <f>SUMIFS('Energy balance options'!$F$7:$F$3000,'Energy balance options'!$B$7:$B$3000,HeatGen!I$2,'Energy balance options'!$A$7:$A$3000,HeatGen!$A1799)</f>
        <v>0</v>
      </c>
      <c r="J1799">
        <f>SUMIFS('Energy balance options'!$F$7:$F$3000,'Energy balance options'!$B$7:$B$3000,HeatGen!J$2,'Energy balance options'!$A$7:$A$3000,HeatGen!$A1799)</f>
        <v>0</v>
      </c>
      <c r="K1799">
        <f>SUMIFS('Energy balance options'!$F$7:$F$3000,'Energy balance options'!$B$7:$B$3000,HeatGen!K$2,'Energy balance options'!$A$7:$A$3000,HeatGen!$A1799)</f>
        <v>0</v>
      </c>
      <c r="L1799">
        <f>SUMIFS('Energy balance options'!$F$7:$F$3000,'Energy balance options'!$B$7:$B$3000,HeatGen!L$2,'Energy balance options'!$A$7:$A$3000,HeatGen!$A1799)</f>
        <v>0</v>
      </c>
      <c r="M1799">
        <f>SUMIFS('Energy balance options'!$F$7:$F$3000,'Energy balance options'!$B$7:$B$3000,HeatGen!M$2,'Energy balance options'!$A$7:$A$3000,HeatGen!$A1799)</f>
        <v>0</v>
      </c>
      <c r="N1799">
        <f>SUMIFS('Energy balance options'!$F$7:$F$3000,'Energy balance options'!$B$7:$B$3000,HeatGen!N$2,'Energy balance options'!$A$7:$A$3000,HeatGen!$A1799)</f>
        <v>0</v>
      </c>
      <c r="P1799">
        <f>SUMIFS('Energy balance options'!$F$7:$F$3000,'Energy balance options'!$B$7:$B$3000,HeatGen!P$2,'Energy balance options'!$A$7:$A$3000,HeatGen!$A1799)</f>
        <v>0</v>
      </c>
      <c r="Q1799">
        <f>SUMIFS('Energy balance options'!$F$7:$F$3000,'Energy balance options'!$B$7:$B$3000,HeatGen!Q$2,'Energy balance options'!$A$7:$A$3000,HeatGen!$A1799)</f>
        <v>0</v>
      </c>
      <c r="R1799">
        <f>SUMIFS('Energy balance options'!$F$7:$F$3000,'Energy balance options'!$B$7:$B$3000,HeatGen!R$2,'Energy balance options'!$A$7:$A$3000,HeatGen!$A1799)</f>
        <v>0</v>
      </c>
      <c r="S1799">
        <f>SUMIFS('Energy balance options'!$G$7:$G$3000,'Energy balance options'!$B$7:$B$3000,HeatGen!S$2,'Energy balance options'!$A$7:$A$3000,HeatGen!$A1799)</f>
        <v>0</v>
      </c>
      <c r="T1799">
        <f>SUMIFS('Energy balance options'!$G$7:$G$3000,'Energy balance options'!$B$7:$B$3000,HeatGen!T$2,'Energy balance options'!$A$7:$A$3000,HeatGen!$A1799)</f>
        <v>0</v>
      </c>
      <c r="U1799">
        <f>SUMIFS('Energy balance options'!$G$7:$G$3000,'Energy balance options'!$B$7:$B$3000,HeatGen!U$2,'Energy balance options'!$A$7:$A$3000,HeatGen!$A1799)</f>
        <v>0</v>
      </c>
      <c r="V1799">
        <f>SUMIFS('Energy balance options'!$G$7:$G$3000,'Energy balance options'!$B$7:$B$3000,HeatGen!V$2,'Energy balance options'!$A$7:$A$3000,HeatGen!$A1799)</f>
        <v>0</v>
      </c>
      <c r="W1799">
        <f>SUMIFS('Energy balance options'!$G$7:$G$3000,'Energy balance options'!$B$7:$B$3000,HeatGen!W$2,'Energy balance options'!$A$7:$A$3000,HeatGen!$A1799)</f>
        <v>0</v>
      </c>
      <c r="X1799">
        <f>SUMIFS('Energy balance options'!$G$7:$G$3000,'Energy balance options'!$B$7:$B$3000,HeatGen!X$2,'Energy balance options'!$A$7:$A$3000,HeatGen!$A1799)</f>
        <v>0</v>
      </c>
      <c r="AG1799">
        <f t="shared" si="340"/>
        <v>0</v>
      </c>
      <c r="AH1799">
        <f t="shared" si="341"/>
        <v>0</v>
      </c>
      <c r="AI1799">
        <f t="shared" si="342"/>
        <v>0</v>
      </c>
      <c r="AJ1799">
        <f t="shared" si="343"/>
        <v>0</v>
      </c>
      <c r="AK1799">
        <f t="shared" si="344"/>
        <v>0</v>
      </c>
      <c r="AL1799">
        <f t="shared" si="345"/>
        <v>0</v>
      </c>
      <c r="AM1799">
        <f t="shared" si="346"/>
        <v>0</v>
      </c>
      <c r="AN1799">
        <f t="shared" si="347"/>
        <v>0</v>
      </c>
      <c r="AO1799">
        <f t="shared" si="348"/>
        <v>0</v>
      </c>
    </row>
    <row r="1800" spans="1:41" x14ac:dyDescent="0.2">
      <c r="A1800" s="9">
        <f>'Cost per option'!A1808</f>
        <v>0</v>
      </c>
      <c r="B1800" t="str">
        <f>_xlfn.IFNA(VLOOKUP(A1800,'Energy balance options'!A$7:C$3000,3,FALSE),"")</f>
        <v/>
      </c>
      <c r="C1800">
        <f>SUMIFS('Energy balance options'!$F$7:$F$3000,'Energy balance options'!$B$7:$B$3000,HeatGen!C$2,'Energy balance options'!$A$7:$A$3000,HeatGen!$A1800)</f>
        <v>0</v>
      </c>
      <c r="D1800">
        <f>SUMIFS('Energy balance options'!$F$7:$F$3000,'Energy balance options'!$B$7:$B$3000,HeatGen!D$2,'Energy balance options'!$A$7:$A$3000,HeatGen!$A1800)</f>
        <v>0</v>
      </c>
      <c r="E1800">
        <f>SUMIFS('Energy balance options'!$F$7:$F$3000,'Energy balance options'!$B$7:$B$3000,HeatGen!E$2,'Energy balance options'!$A$7:$A$3000,HeatGen!$A1800)</f>
        <v>0</v>
      </c>
      <c r="F1800">
        <f>SUMIFS('Energy balance options'!$F$7:$F$3000,'Energy balance options'!$B$7:$B$3000,HeatGen!F$2,'Energy balance options'!$A$7:$A$3000,HeatGen!$A1800)</f>
        <v>0</v>
      </c>
      <c r="G1800">
        <f>SUMIFS('Energy balance options'!$F$7:$F$3000,'Energy balance options'!$B$7:$B$3000,HeatGen!G$2,'Energy balance options'!$A$7:$A$3000,HeatGen!$A1800)</f>
        <v>0</v>
      </c>
      <c r="H1800">
        <f>SUMIFS('Energy balance options'!$F$7:$F$3000,'Energy balance options'!$B$7:$B$3000,HeatGen!H$2,'Energy balance options'!$A$7:$A$3000,HeatGen!$A1800)</f>
        <v>0</v>
      </c>
      <c r="I1800">
        <f>SUMIFS('Energy balance options'!$F$7:$F$3000,'Energy balance options'!$B$7:$B$3000,HeatGen!I$2,'Energy balance options'!$A$7:$A$3000,HeatGen!$A1800)</f>
        <v>0</v>
      </c>
      <c r="J1800">
        <f>SUMIFS('Energy balance options'!$F$7:$F$3000,'Energy balance options'!$B$7:$B$3000,HeatGen!J$2,'Energy balance options'!$A$7:$A$3000,HeatGen!$A1800)</f>
        <v>0</v>
      </c>
      <c r="K1800">
        <f>SUMIFS('Energy balance options'!$F$7:$F$3000,'Energy balance options'!$B$7:$B$3000,HeatGen!K$2,'Energy balance options'!$A$7:$A$3000,HeatGen!$A1800)</f>
        <v>0</v>
      </c>
      <c r="L1800">
        <f>SUMIFS('Energy balance options'!$F$7:$F$3000,'Energy balance options'!$B$7:$B$3000,HeatGen!L$2,'Energy balance options'!$A$7:$A$3000,HeatGen!$A1800)</f>
        <v>0</v>
      </c>
      <c r="M1800">
        <f>SUMIFS('Energy balance options'!$F$7:$F$3000,'Energy balance options'!$B$7:$B$3000,HeatGen!M$2,'Energy balance options'!$A$7:$A$3000,HeatGen!$A1800)</f>
        <v>0</v>
      </c>
      <c r="N1800">
        <f>SUMIFS('Energy balance options'!$F$7:$F$3000,'Energy balance options'!$B$7:$B$3000,HeatGen!N$2,'Energy balance options'!$A$7:$A$3000,HeatGen!$A1800)</f>
        <v>0</v>
      </c>
      <c r="P1800">
        <f>SUMIFS('Energy balance options'!$F$7:$F$3000,'Energy balance options'!$B$7:$B$3000,HeatGen!P$2,'Energy balance options'!$A$7:$A$3000,HeatGen!$A1800)</f>
        <v>0</v>
      </c>
      <c r="Q1800">
        <f>SUMIFS('Energy balance options'!$F$7:$F$3000,'Energy balance options'!$B$7:$B$3000,HeatGen!Q$2,'Energy balance options'!$A$7:$A$3000,HeatGen!$A1800)</f>
        <v>0</v>
      </c>
      <c r="R1800">
        <f>SUMIFS('Energy balance options'!$F$7:$F$3000,'Energy balance options'!$B$7:$B$3000,HeatGen!R$2,'Energy balance options'!$A$7:$A$3000,HeatGen!$A1800)</f>
        <v>0</v>
      </c>
      <c r="S1800">
        <f>SUMIFS('Energy balance options'!$G$7:$G$3000,'Energy balance options'!$B$7:$B$3000,HeatGen!S$2,'Energy balance options'!$A$7:$A$3000,HeatGen!$A1800)</f>
        <v>0</v>
      </c>
      <c r="T1800">
        <f>SUMIFS('Energy balance options'!$G$7:$G$3000,'Energy balance options'!$B$7:$B$3000,HeatGen!T$2,'Energy balance options'!$A$7:$A$3000,HeatGen!$A1800)</f>
        <v>0</v>
      </c>
      <c r="U1800">
        <f>SUMIFS('Energy balance options'!$G$7:$G$3000,'Energy balance options'!$B$7:$B$3000,HeatGen!U$2,'Energy balance options'!$A$7:$A$3000,HeatGen!$A1800)</f>
        <v>0</v>
      </c>
      <c r="V1800">
        <f>SUMIFS('Energy balance options'!$G$7:$G$3000,'Energy balance options'!$B$7:$B$3000,HeatGen!V$2,'Energy balance options'!$A$7:$A$3000,HeatGen!$A1800)</f>
        <v>0</v>
      </c>
      <c r="W1800">
        <f>SUMIFS('Energy balance options'!$G$7:$G$3000,'Energy balance options'!$B$7:$B$3000,HeatGen!W$2,'Energy balance options'!$A$7:$A$3000,HeatGen!$A1800)</f>
        <v>0</v>
      </c>
      <c r="X1800">
        <f>SUMIFS('Energy balance options'!$G$7:$G$3000,'Energy balance options'!$B$7:$B$3000,HeatGen!X$2,'Energy balance options'!$A$7:$A$3000,HeatGen!$A1800)</f>
        <v>0</v>
      </c>
      <c r="AG1800">
        <f t="shared" si="340"/>
        <v>0</v>
      </c>
      <c r="AH1800">
        <f t="shared" si="341"/>
        <v>0</v>
      </c>
      <c r="AI1800">
        <f t="shared" si="342"/>
        <v>0</v>
      </c>
      <c r="AJ1800">
        <f t="shared" si="343"/>
        <v>0</v>
      </c>
      <c r="AK1800">
        <f t="shared" si="344"/>
        <v>0</v>
      </c>
      <c r="AL1800">
        <f t="shared" si="345"/>
        <v>0</v>
      </c>
      <c r="AM1800">
        <f t="shared" si="346"/>
        <v>0</v>
      </c>
      <c r="AN1800">
        <f t="shared" si="347"/>
        <v>0</v>
      </c>
      <c r="AO1800">
        <f t="shared" si="348"/>
        <v>0</v>
      </c>
    </row>
    <row r="1801" spans="1:41" x14ac:dyDescent="0.2">
      <c r="A1801" s="9">
        <f>'Cost per option'!A1809</f>
        <v>0</v>
      </c>
      <c r="B1801" t="str">
        <f>_xlfn.IFNA(VLOOKUP(A1801,'Energy balance options'!A$7:C$3000,3,FALSE),"")</f>
        <v/>
      </c>
      <c r="C1801">
        <f>SUMIFS('Energy balance options'!$F$7:$F$3000,'Energy balance options'!$B$7:$B$3000,HeatGen!C$2,'Energy balance options'!$A$7:$A$3000,HeatGen!$A1801)</f>
        <v>0</v>
      </c>
      <c r="D1801">
        <f>SUMIFS('Energy balance options'!$F$7:$F$3000,'Energy balance options'!$B$7:$B$3000,HeatGen!D$2,'Energy balance options'!$A$7:$A$3000,HeatGen!$A1801)</f>
        <v>0</v>
      </c>
      <c r="E1801">
        <f>SUMIFS('Energy balance options'!$F$7:$F$3000,'Energy balance options'!$B$7:$B$3000,HeatGen!E$2,'Energy balance options'!$A$7:$A$3000,HeatGen!$A1801)</f>
        <v>0</v>
      </c>
      <c r="F1801">
        <f>SUMIFS('Energy balance options'!$F$7:$F$3000,'Energy balance options'!$B$7:$B$3000,HeatGen!F$2,'Energy balance options'!$A$7:$A$3000,HeatGen!$A1801)</f>
        <v>0</v>
      </c>
      <c r="G1801">
        <f>SUMIFS('Energy balance options'!$F$7:$F$3000,'Energy balance options'!$B$7:$B$3000,HeatGen!G$2,'Energy balance options'!$A$7:$A$3000,HeatGen!$A1801)</f>
        <v>0</v>
      </c>
      <c r="H1801">
        <f>SUMIFS('Energy balance options'!$F$7:$F$3000,'Energy balance options'!$B$7:$B$3000,HeatGen!H$2,'Energy balance options'!$A$7:$A$3000,HeatGen!$A1801)</f>
        <v>0</v>
      </c>
      <c r="I1801">
        <f>SUMIFS('Energy balance options'!$F$7:$F$3000,'Energy balance options'!$B$7:$B$3000,HeatGen!I$2,'Energy balance options'!$A$7:$A$3000,HeatGen!$A1801)</f>
        <v>0</v>
      </c>
      <c r="J1801">
        <f>SUMIFS('Energy balance options'!$F$7:$F$3000,'Energy balance options'!$B$7:$B$3000,HeatGen!J$2,'Energy balance options'!$A$7:$A$3000,HeatGen!$A1801)</f>
        <v>0</v>
      </c>
      <c r="K1801">
        <f>SUMIFS('Energy balance options'!$F$7:$F$3000,'Energy balance options'!$B$7:$B$3000,HeatGen!K$2,'Energy balance options'!$A$7:$A$3000,HeatGen!$A1801)</f>
        <v>0</v>
      </c>
      <c r="L1801">
        <f>SUMIFS('Energy balance options'!$F$7:$F$3000,'Energy balance options'!$B$7:$B$3000,HeatGen!L$2,'Energy balance options'!$A$7:$A$3000,HeatGen!$A1801)</f>
        <v>0</v>
      </c>
      <c r="M1801">
        <f>SUMIFS('Energy balance options'!$F$7:$F$3000,'Energy balance options'!$B$7:$B$3000,HeatGen!M$2,'Energy balance options'!$A$7:$A$3000,HeatGen!$A1801)</f>
        <v>0</v>
      </c>
      <c r="N1801">
        <f>SUMIFS('Energy balance options'!$F$7:$F$3000,'Energy balance options'!$B$7:$B$3000,HeatGen!N$2,'Energy balance options'!$A$7:$A$3000,HeatGen!$A1801)</f>
        <v>0</v>
      </c>
      <c r="P1801">
        <f>SUMIFS('Energy balance options'!$F$7:$F$3000,'Energy balance options'!$B$7:$B$3000,HeatGen!P$2,'Energy balance options'!$A$7:$A$3000,HeatGen!$A1801)</f>
        <v>0</v>
      </c>
      <c r="Q1801">
        <f>SUMIFS('Energy balance options'!$F$7:$F$3000,'Energy balance options'!$B$7:$B$3000,HeatGen!Q$2,'Energy balance options'!$A$7:$A$3000,HeatGen!$A1801)</f>
        <v>0</v>
      </c>
      <c r="R1801">
        <f>SUMIFS('Energy balance options'!$F$7:$F$3000,'Energy balance options'!$B$7:$B$3000,HeatGen!R$2,'Energy balance options'!$A$7:$A$3000,HeatGen!$A1801)</f>
        <v>0</v>
      </c>
      <c r="S1801">
        <f>SUMIFS('Energy balance options'!$G$7:$G$3000,'Energy balance options'!$B$7:$B$3000,HeatGen!S$2,'Energy balance options'!$A$7:$A$3000,HeatGen!$A1801)</f>
        <v>0</v>
      </c>
      <c r="T1801">
        <f>SUMIFS('Energy balance options'!$G$7:$G$3000,'Energy balance options'!$B$7:$B$3000,HeatGen!T$2,'Energy balance options'!$A$7:$A$3000,HeatGen!$A1801)</f>
        <v>0</v>
      </c>
      <c r="U1801">
        <f>SUMIFS('Energy balance options'!$G$7:$G$3000,'Energy balance options'!$B$7:$B$3000,HeatGen!U$2,'Energy balance options'!$A$7:$A$3000,HeatGen!$A1801)</f>
        <v>0</v>
      </c>
      <c r="V1801">
        <f>SUMIFS('Energy balance options'!$G$7:$G$3000,'Energy balance options'!$B$7:$B$3000,HeatGen!V$2,'Energy balance options'!$A$7:$A$3000,HeatGen!$A1801)</f>
        <v>0</v>
      </c>
      <c r="W1801">
        <f>SUMIFS('Energy balance options'!$G$7:$G$3000,'Energy balance options'!$B$7:$B$3000,HeatGen!W$2,'Energy balance options'!$A$7:$A$3000,HeatGen!$A1801)</f>
        <v>0</v>
      </c>
      <c r="X1801">
        <f>SUMIFS('Energy balance options'!$G$7:$G$3000,'Energy balance options'!$B$7:$B$3000,HeatGen!X$2,'Energy balance options'!$A$7:$A$3000,HeatGen!$A1801)</f>
        <v>0</v>
      </c>
      <c r="AG1801">
        <f t="shared" si="340"/>
        <v>0</v>
      </c>
      <c r="AH1801">
        <f t="shared" si="341"/>
        <v>0</v>
      </c>
      <c r="AI1801">
        <f t="shared" si="342"/>
        <v>0</v>
      </c>
      <c r="AJ1801">
        <f t="shared" si="343"/>
        <v>0</v>
      </c>
      <c r="AK1801">
        <f t="shared" si="344"/>
        <v>0</v>
      </c>
      <c r="AL1801">
        <f t="shared" si="345"/>
        <v>0</v>
      </c>
      <c r="AM1801">
        <f t="shared" si="346"/>
        <v>0</v>
      </c>
      <c r="AN1801">
        <f t="shared" si="347"/>
        <v>0</v>
      </c>
      <c r="AO1801">
        <f t="shared" si="348"/>
        <v>0</v>
      </c>
    </row>
    <row r="1802" spans="1:41" x14ac:dyDescent="0.2">
      <c r="A1802" s="9">
        <f>'Cost per option'!A1810</f>
        <v>0</v>
      </c>
      <c r="B1802" t="str">
        <f>_xlfn.IFNA(VLOOKUP(A1802,'Energy balance options'!A$7:C$3000,3,FALSE),"")</f>
        <v/>
      </c>
      <c r="C1802">
        <f>SUMIFS('Energy balance options'!$F$7:$F$3000,'Energy balance options'!$B$7:$B$3000,HeatGen!C$2,'Energy balance options'!$A$7:$A$3000,HeatGen!$A1802)</f>
        <v>0</v>
      </c>
      <c r="D1802">
        <f>SUMIFS('Energy balance options'!$F$7:$F$3000,'Energy balance options'!$B$7:$B$3000,HeatGen!D$2,'Energy balance options'!$A$7:$A$3000,HeatGen!$A1802)</f>
        <v>0</v>
      </c>
      <c r="E1802">
        <f>SUMIFS('Energy balance options'!$F$7:$F$3000,'Energy balance options'!$B$7:$B$3000,HeatGen!E$2,'Energy balance options'!$A$7:$A$3000,HeatGen!$A1802)</f>
        <v>0</v>
      </c>
      <c r="F1802">
        <f>SUMIFS('Energy balance options'!$F$7:$F$3000,'Energy balance options'!$B$7:$B$3000,HeatGen!F$2,'Energy balance options'!$A$7:$A$3000,HeatGen!$A1802)</f>
        <v>0</v>
      </c>
      <c r="G1802">
        <f>SUMIFS('Energy balance options'!$F$7:$F$3000,'Energy balance options'!$B$7:$B$3000,HeatGen!G$2,'Energy balance options'!$A$7:$A$3000,HeatGen!$A1802)</f>
        <v>0</v>
      </c>
      <c r="H1802">
        <f>SUMIFS('Energy balance options'!$F$7:$F$3000,'Energy balance options'!$B$7:$B$3000,HeatGen!H$2,'Energy balance options'!$A$7:$A$3000,HeatGen!$A1802)</f>
        <v>0</v>
      </c>
      <c r="I1802">
        <f>SUMIFS('Energy balance options'!$F$7:$F$3000,'Energy balance options'!$B$7:$B$3000,HeatGen!I$2,'Energy balance options'!$A$7:$A$3000,HeatGen!$A1802)</f>
        <v>0</v>
      </c>
      <c r="J1802">
        <f>SUMIFS('Energy balance options'!$F$7:$F$3000,'Energy balance options'!$B$7:$B$3000,HeatGen!J$2,'Energy balance options'!$A$7:$A$3000,HeatGen!$A1802)</f>
        <v>0</v>
      </c>
      <c r="K1802">
        <f>SUMIFS('Energy balance options'!$F$7:$F$3000,'Energy balance options'!$B$7:$B$3000,HeatGen!K$2,'Energy balance options'!$A$7:$A$3000,HeatGen!$A1802)</f>
        <v>0</v>
      </c>
      <c r="L1802">
        <f>SUMIFS('Energy balance options'!$F$7:$F$3000,'Energy balance options'!$B$7:$B$3000,HeatGen!L$2,'Energy balance options'!$A$7:$A$3000,HeatGen!$A1802)</f>
        <v>0</v>
      </c>
      <c r="M1802">
        <f>SUMIFS('Energy balance options'!$F$7:$F$3000,'Energy balance options'!$B$7:$B$3000,HeatGen!M$2,'Energy balance options'!$A$7:$A$3000,HeatGen!$A1802)</f>
        <v>0</v>
      </c>
      <c r="N1802">
        <f>SUMIFS('Energy balance options'!$F$7:$F$3000,'Energy balance options'!$B$7:$B$3000,HeatGen!N$2,'Energy balance options'!$A$7:$A$3000,HeatGen!$A1802)</f>
        <v>0</v>
      </c>
      <c r="P1802">
        <f>SUMIFS('Energy balance options'!$F$7:$F$3000,'Energy balance options'!$B$7:$B$3000,HeatGen!P$2,'Energy balance options'!$A$7:$A$3000,HeatGen!$A1802)</f>
        <v>0</v>
      </c>
      <c r="Q1802">
        <f>SUMIFS('Energy balance options'!$F$7:$F$3000,'Energy balance options'!$B$7:$B$3000,HeatGen!Q$2,'Energy balance options'!$A$7:$A$3000,HeatGen!$A1802)</f>
        <v>0</v>
      </c>
      <c r="R1802">
        <f>SUMIFS('Energy balance options'!$F$7:$F$3000,'Energy balance options'!$B$7:$B$3000,HeatGen!R$2,'Energy balance options'!$A$7:$A$3000,HeatGen!$A1802)</f>
        <v>0</v>
      </c>
      <c r="S1802">
        <f>SUMIFS('Energy balance options'!$G$7:$G$3000,'Energy balance options'!$B$7:$B$3000,HeatGen!S$2,'Energy balance options'!$A$7:$A$3000,HeatGen!$A1802)</f>
        <v>0</v>
      </c>
      <c r="T1802">
        <f>SUMIFS('Energy balance options'!$G$7:$G$3000,'Energy balance options'!$B$7:$B$3000,HeatGen!T$2,'Energy balance options'!$A$7:$A$3000,HeatGen!$A1802)</f>
        <v>0</v>
      </c>
      <c r="U1802">
        <f>SUMIFS('Energy balance options'!$G$7:$G$3000,'Energy balance options'!$B$7:$B$3000,HeatGen!U$2,'Energy balance options'!$A$7:$A$3000,HeatGen!$A1802)</f>
        <v>0</v>
      </c>
      <c r="V1802">
        <f>SUMIFS('Energy balance options'!$G$7:$G$3000,'Energy balance options'!$B$7:$B$3000,HeatGen!V$2,'Energy balance options'!$A$7:$A$3000,HeatGen!$A1802)</f>
        <v>0</v>
      </c>
      <c r="W1802">
        <f>SUMIFS('Energy balance options'!$G$7:$G$3000,'Energy balance options'!$B$7:$B$3000,HeatGen!W$2,'Energy balance options'!$A$7:$A$3000,HeatGen!$A1802)</f>
        <v>0</v>
      </c>
      <c r="X1802">
        <f>SUMIFS('Energy balance options'!$G$7:$G$3000,'Energy balance options'!$B$7:$B$3000,HeatGen!X$2,'Energy balance options'!$A$7:$A$3000,HeatGen!$A1802)</f>
        <v>0</v>
      </c>
      <c r="AG1802">
        <f t="shared" si="340"/>
        <v>0</v>
      </c>
      <c r="AH1802">
        <f t="shared" si="341"/>
        <v>0</v>
      </c>
      <c r="AI1802">
        <f t="shared" si="342"/>
        <v>0</v>
      </c>
      <c r="AJ1802">
        <f t="shared" si="343"/>
        <v>0</v>
      </c>
      <c r="AK1802">
        <f t="shared" si="344"/>
        <v>0</v>
      </c>
      <c r="AL1802">
        <f t="shared" si="345"/>
        <v>0</v>
      </c>
      <c r="AM1802">
        <f t="shared" si="346"/>
        <v>0</v>
      </c>
      <c r="AN1802">
        <f t="shared" si="347"/>
        <v>0</v>
      </c>
      <c r="AO1802">
        <f t="shared" si="348"/>
        <v>0</v>
      </c>
    </row>
    <row r="1803" spans="1:41" x14ac:dyDescent="0.2">
      <c r="A1803" s="9">
        <f>'Cost per option'!A1811</f>
        <v>0</v>
      </c>
      <c r="B1803" t="str">
        <f>_xlfn.IFNA(VLOOKUP(A1803,'Energy balance options'!A$7:C$3000,3,FALSE),"")</f>
        <v/>
      </c>
      <c r="C1803">
        <f>SUMIFS('Energy balance options'!$F$7:$F$3000,'Energy balance options'!$B$7:$B$3000,HeatGen!C$2,'Energy balance options'!$A$7:$A$3000,HeatGen!$A1803)</f>
        <v>0</v>
      </c>
      <c r="D1803">
        <f>SUMIFS('Energy balance options'!$F$7:$F$3000,'Energy balance options'!$B$7:$B$3000,HeatGen!D$2,'Energy balance options'!$A$7:$A$3000,HeatGen!$A1803)</f>
        <v>0</v>
      </c>
      <c r="E1803">
        <f>SUMIFS('Energy balance options'!$F$7:$F$3000,'Energy balance options'!$B$7:$B$3000,HeatGen!E$2,'Energy balance options'!$A$7:$A$3000,HeatGen!$A1803)</f>
        <v>0</v>
      </c>
      <c r="F1803">
        <f>SUMIFS('Energy balance options'!$F$7:$F$3000,'Energy balance options'!$B$7:$B$3000,HeatGen!F$2,'Energy balance options'!$A$7:$A$3000,HeatGen!$A1803)</f>
        <v>0</v>
      </c>
      <c r="G1803">
        <f>SUMIFS('Energy balance options'!$F$7:$F$3000,'Energy balance options'!$B$7:$B$3000,HeatGen!G$2,'Energy balance options'!$A$7:$A$3000,HeatGen!$A1803)</f>
        <v>0</v>
      </c>
      <c r="H1803">
        <f>SUMIFS('Energy balance options'!$F$7:$F$3000,'Energy balance options'!$B$7:$B$3000,HeatGen!H$2,'Energy balance options'!$A$7:$A$3000,HeatGen!$A1803)</f>
        <v>0</v>
      </c>
      <c r="I1803">
        <f>SUMIFS('Energy balance options'!$F$7:$F$3000,'Energy balance options'!$B$7:$B$3000,HeatGen!I$2,'Energy balance options'!$A$7:$A$3000,HeatGen!$A1803)</f>
        <v>0</v>
      </c>
      <c r="J1803">
        <f>SUMIFS('Energy balance options'!$F$7:$F$3000,'Energy balance options'!$B$7:$B$3000,HeatGen!J$2,'Energy balance options'!$A$7:$A$3000,HeatGen!$A1803)</f>
        <v>0</v>
      </c>
      <c r="K1803">
        <f>SUMIFS('Energy balance options'!$F$7:$F$3000,'Energy balance options'!$B$7:$B$3000,HeatGen!K$2,'Energy balance options'!$A$7:$A$3000,HeatGen!$A1803)</f>
        <v>0</v>
      </c>
      <c r="L1803">
        <f>SUMIFS('Energy balance options'!$F$7:$F$3000,'Energy balance options'!$B$7:$B$3000,HeatGen!L$2,'Energy balance options'!$A$7:$A$3000,HeatGen!$A1803)</f>
        <v>0</v>
      </c>
      <c r="M1803">
        <f>SUMIFS('Energy balance options'!$F$7:$F$3000,'Energy balance options'!$B$7:$B$3000,HeatGen!M$2,'Energy balance options'!$A$7:$A$3000,HeatGen!$A1803)</f>
        <v>0</v>
      </c>
      <c r="N1803">
        <f>SUMIFS('Energy balance options'!$F$7:$F$3000,'Energy balance options'!$B$7:$B$3000,HeatGen!N$2,'Energy balance options'!$A$7:$A$3000,HeatGen!$A1803)</f>
        <v>0</v>
      </c>
      <c r="P1803">
        <f>SUMIFS('Energy balance options'!$F$7:$F$3000,'Energy balance options'!$B$7:$B$3000,HeatGen!P$2,'Energy balance options'!$A$7:$A$3000,HeatGen!$A1803)</f>
        <v>0</v>
      </c>
      <c r="Q1803">
        <f>SUMIFS('Energy balance options'!$F$7:$F$3000,'Energy balance options'!$B$7:$B$3000,HeatGen!Q$2,'Energy balance options'!$A$7:$A$3000,HeatGen!$A1803)</f>
        <v>0</v>
      </c>
      <c r="R1803">
        <f>SUMIFS('Energy balance options'!$F$7:$F$3000,'Energy balance options'!$B$7:$B$3000,HeatGen!R$2,'Energy balance options'!$A$7:$A$3000,HeatGen!$A1803)</f>
        <v>0</v>
      </c>
      <c r="S1803">
        <f>SUMIFS('Energy balance options'!$G$7:$G$3000,'Energy balance options'!$B$7:$B$3000,HeatGen!S$2,'Energy balance options'!$A$7:$A$3000,HeatGen!$A1803)</f>
        <v>0</v>
      </c>
      <c r="T1803">
        <f>SUMIFS('Energy balance options'!$G$7:$G$3000,'Energy balance options'!$B$7:$B$3000,HeatGen!T$2,'Energy balance options'!$A$7:$A$3000,HeatGen!$A1803)</f>
        <v>0</v>
      </c>
      <c r="U1803">
        <f>SUMIFS('Energy balance options'!$G$7:$G$3000,'Energy balance options'!$B$7:$B$3000,HeatGen!U$2,'Energy balance options'!$A$7:$A$3000,HeatGen!$A1803)</f>
        <v>0</v>
      </c>
      <c r="V1803">
        <f>SUMIFS('Energy balance options'!$G$7:$G$3000,'Energy balance options'!$B$7:$B$3000,HeatGen!V$2,'Energy balance options'!$A$7:$A$3000,HeatGen!$A1803)</f>
        <v>0</v>
      </c>
      <c r="W1803">
        <f>SUMIFS('Energy balance options'!$G$7:$G$3000,'Energy balance options'!$B$7:$B$3000,HeatGen!W$2,'Energy balance options'!$A$7:$A$3000,HeatGen!$A1803)</f>
        <v>0</v>
      </c>
      <c r="X1803">
        <f>SUMIFS('Energy balance options'!$G$7:$G$3000,'Energy balance options'!$B$7:$B$3000,HeatGen!X$2,'Energy balance options'!$A$7:$A$3000,HeatGen!$A1803)</f>
        <v>0</v>
      </c>
      <c r="AG1803">
        <f t="shared" si="340"/>
        <v>0</v>
      </c>
      <c r="AH1803">
        <f t="shared" si="341"/>
        <v>0</v>
      </c>
      <c r="AI1803">
        <f t="shared" si="342"/>
        <v>0</v>
      </c>
      <c r="AJ1803">
        <f t="shared" si="343"/>
        <v>0</v>
      </c>
      <c r="AK1803">
        <f t="shared" si="344"/>
        <v>0</v>
      </c>
      <c r="AL1803">
        <f t="shared" si="345"/>
        <v>0</v>
      </c>
      <c r="AM1803">
        <f t="shared" si="346"/>
        <v>0</v>
      </c>
      <c r="AN1803">
        <f t="shared" si="347"/>
        <v>0</v>
      </c>
      <c r="AO1803">
        <f t="shared" si="348"/>
        <v>0</v>
      </c>
    </row>
    <row r="1804" spans="1:41" x14ac:dyDescent="0.2">
      <c r="A1804" s="9">
        <f>'Cost per option'!A1812</f>
        <v>0</v>
      </c>
      <c r="B1804" t="str">
        <f>_xlfn.IFNA(VLOOKUP(A1804,'Energy balance options'!A$7:C$3000,3,FALSE),"")</f>
        <v/>
      </c>
      <c r="C1804">
        <f>SUMIFS('Energy balance options'!$F$7:$F$3000,'Energy balance options'!$B$7:$B$3000,HeatGen!C$2,'Energy balance options'!$A$7:$A$3000,HeatGen!$A1804)</f>
        <v>0</v>
      </c>
      <c r="D1804">
        <f>SUMIFS('Energy balance options'!$F$7:$F$3000,'Energy balance options'!$B$7:$B$3000,HeatGen!D$2,'Energy balance options'!$A$7:$A$3000,HeatGen!$A1804)</f>
        <v>0</v>
      </c>
      <c r="E1804">
        <f>SUMIFS('Energy balance options'!$F$7:$F$3000,'Energy balance options'!$B$7:$B$3000,HeatGen!E$2,'Energy balance options'!$A$7:$A$3000,HeatGen!$A1804)</f>
        <v>0</v>
      </c>
      <c r="F1804">
        <f>SUMIFS('Energy balance options'!$F$7:$F$3000,'Energy balance options'!$B$7:$B$3000,HeatGen!F$2,'Energy balance options'!$A$7:$A$3000,HeatGen!$A1804)</f>
        <v>0</v>
      </c>
      <c r="G1804">
        <f>SUMIFS('Energy balance options'!$F$7:$F$3000,'Energy balance options'!$B$7:$B$3000,HeatGen!G$2,'Energy balance options'!$A$7:$A$3000,HeatGen!$A1804)</f>
        <v>0</v>
      </c>
      <c r="H1804">
        <f>SUMIFS('Energy balance options'!$F$7:$F$3000,'Energy balance options'!$B$7:$B$3000,HeatGen!H$2,'Energy balance options'!$A$7:$A$3000,HeatGen!$A1804)</f>
        <v>0</v>
      </c>
      <c r="I1804">
        <f>SUMIFS('Energy balance options'!$F$7:$F$3000,'Energy balance options'!$B$7:$B$3000,HeatGen!I$2,'Energy balance options'!$A$7:$A$3000,HeatGen!$A1804)</f>
        <v>0</v>
      </c>
      <c r="J1804">
        <f>SUMIFS('Energy balance options'!$F$7:$F$3000,'Energy balance options'!$B$7:$B$3000,HeatGen!J$2,'Energy balance options'!$A$7:$A$3000,HeatGen!$A1804)</f>
        <v>0</v>
      </c>
      <c r="K1804">
        <f>SUMIFS('Energy balance options'!$F$7:$F$3000,'Energy balance options'!$B$7:$B$3000,HeatGen!K$2,'Energy balance options'!$A$7:$A$3000,HeatGen!$A1804)</f>
        <v>0</v>
      </c>
      <c r="L1804">
        <f>SUMIFS('Energy balance options'!$F$7:$F$3000,'Energy balance options'!$B$7:$B$3000,HeatGen!L$2,'Energy balance options'!$A$7:$A$3000,HeatGen!$A1804)</f>
        <v>0</v>
      </c>
      <c r="M1804">
        <f>SUMIFS('Energy balance options'!$F$7:$F$3000,'Energy balance options'!$B$7:$B$3000,HeatGen!M$2,'Energy balance options'!$A$7:$A$3000,HeatGen!$A1804)</f>
        <v>0</v>
      </c>
      <c r="N1804">
        <f>SUMIFS('Energy balance options'!$F$7:$F$3000,'Energy balance options'!$B$7:$B$3000,HeatGen!N$2,'Energy balance options'!$A$7:$A$3000,HeatGen!$A1804)</f>
        <v>0</v>
      </c>
      <c r="P1804">
        <f>SUMIFS('Energy balance options'!$F$7:$F$3000,'Energy balance options'!$B$7:$B$3000,HeatGen!P$2,'Energy balance options'!$A$7:$A$3000,HeatGen!$A1804)</f>
        <v>0</v>
      </c>
      <c r="Q1804">
        <f>SUMIFS('Energy balance options'!$F$7:$F$3000,'Energy balance options'!$B$7:$B$3000,HeatGen!Q$2,'Energy balance options'!$A$7:$A$3000,HeatGen!$A1804)</f>
        <v>0</v>
      </c>
      <c r="R1804">
        <f>SUMIFS('Energy balance options'!$F$7:$F$3000,'Energy balance options'!$B$7:$B$3000,HeatGen!R$2,'Energy balance options'!$A$7:$A$3000,HeatGen!$A1804)</f>
        <v>0</v>
      </c>
      <c r="S1804">
        <f>SUMIFS('Energy balance options'!$G$7:$G$3000,'Energy balance options'!$B$7:$B$3000,HeatGen!S$2,'Energy balance options'!$A$7:$A$3000,HeatGen!$A1804)</f>
        <v>0</v>
      </c>
      <c r="T1804">
        <f>SUMIFS('Energy balance options'!$G$7:$G$3000,'Energy balance options'!$B$7:$B$3000,HeatGen!T$2,'Energy balance options'!$A$7:$A$3000,HeatGen!$A1804)</f>
        <v>0</v>
      </c>
      <c r="U1804">
        <f>SUMIFS('Energy balance options'!$G$7:$G$3000,'Energy balance options'!$B$7:$B$3000,HeatGen!U$2,'Energy balance options'!$A$7:$A$3000,HeatGen!$A1804)</f>
        <v>0</v>
      </c>
      <c r="V1804">
        <f>SUMIFS('Energy balance options'!$G$7:$G$3000,'Energy balance options'!$B$7:$B$3000,HeatGen!V$2,'Energy balance options'!$A$7:$A$3000,HeatGen!$A1804)</f>
        <v>0</v>
      </c>
      <c r="W1804">
        <f>SUMIFS('Energy balance options'!$G$7:$G$3000,'Energy balance options'!$B$7:$B$3000,HeatGen!W$2,'Energy balance options'!$A$7:$A$3000,HeatGen!$A1804)</f>
        <v>0</v>
      </c>
      <c r="X1804">
        <f>SUMIFS('Energy balance options'!$G$7:$G$3000,'Energy balance options'!$B$7:$B$3000,HeatGen!X$2,'Energy balance options'!$A$7:$A$3000,HeatGen!$A1804)</f>
        <v>0</v>
      </c>
      <c r="AG1804">
        <f t="shared" si="340"/>
        <v>0</v>
      </c>
      <c r="AH1804">
        <f t="shared" si="341"/>
        <v>0</v>
      </c>
      <c r="AI1804">
        <f t="shared" si="342"/>
        <v>0</v>
      </c>
      <c r="AJ1804">
        <f t="shared" si="343"/>
        <v>0</v>
      </c>
      <c r="AK1804">
        <f t="shared" si="344"/>
        <v>0</v>
      </c>
      <c r="AL1804">
        <f t="shared" si="345"/>
        <v>0</v>
      </c>
      <c r="AM1804">
        <f t="shared" si="346"/>
        <v>0</v>
      </c>
      <c r="AN1804">
        <f t="shared" si="347"/>
        <v>0</v>
      </c>
      <c r="AO1804">
        <f t="shared" si="348"/>
        <v>0</v>
      </c>
    </row>
    <row r="1805" spans="1:41" x14ac:dyDescent="0.2">
      <c r="A1805" s="9">
        <f>'Cost per option'!A1813</f>
        <v>0</v>
      </c>
      <c r="B1805" t="str">
        <f>_xlfn.IFNA(VLOOKUP(A1805,'Energy balance options'!A$7:C$3000,3,FALSE),"")</f>
        <v/>
      </c>
      <c r="C1805">
        <f>SUMIFS('Energy balance options'!$F$7:$F$3000,'Energy balance options'!$B$7:$B$3000,HeatGen!C$2,'Energy balance options'!$A$7:$A$3000,HeatGen!$A1805)</f>
        <v>0</v>
      </c>
      <c r="D1805">
        <f>SUMIFS('Energy balance options'!$F$7:$F$3000,'Energy balance options'!$B$7:$B$3000,HeatGen!D$2,'Energy balance options'!$A$7:$A$3000,HeatGen!$A1805)</f>
        <v>0</v>
      </c>
      <c r="E1805">
        <f>SUMIFS('Energy balance options'!$F$7:$F$3000,'Energy balance options'!$B$7:$B$3000,HeatGen!E$2,'Energy balance options'!$A$7:$A$3000,HeatGen!$A1805)</f>
        <v>0</v>
      </c>
      <c r="F1805">
        <f>SUMIFS('Energy balance options'!$F$7:$F$3000,'Energy balance options'!$B$7:$B$3000,HeatGen!F$2,'Energy balance options'!$A$7:$A$3000,HeatGen!$A1805)</f>
        <v>0</v>
      </c>
      <c r="G1805">
        <f>SUMIFS('Energy balance options'!$F$7:$F$3000,'Energy balance options'!$B$7:$B$3000,HeatGen!G$2,'Energy balance options'!$A$7:$A$3000,HeatGen!$A1805)</f>
        <v>0</v>
      </c>
      <c r="H1805">
        <f>SUMIFS('Energy balance options'!$F$7:$F$3000,'Energy balance options'!$B$7:$B$3000,HeatGen!H$2,'Energy balance options'!$A$7:$A$3000,HeatGen!$A1805)</f>
        <v>0</v>
      </c>
      <c r="I1805">
        <f>SUMIFS('Energy balance options'!$F$7:$F$3000,'Energy balance options'!$B$7:$B$3000,HeatGen!I$2,'Energy balance options'!$A$7:$A$3000,HeatGen!$A1805)</f>
        <v>0</v>
      </c>
      <c r="J1805">
        <f>SUMIFS('Energy balance options'!$F$7:$F$3000,'Energy balance options'!$B$7:$B$3000,HeatGen!J$2,'Energy balance options'!$A$7:$A$3000,HeatGen!$A1805)</f>
        <v>0</v>
      </c>
      <c r="K1805">
        <f>SUMIFS('Energy balance options'!$F$7:$F$3000,'Energy balance options'!$B$7:$B$3000,HeatGen!K$2,'Energy balance options'!$A$7:$A$3000,HeatGen!$A1805)</f>
        <v>0</v>
      </c>
      <c r="L1805">
        <f>SUMIFS('Energy balance options'!$F$7:$F$3000,'Energy balance options'!$B$7:$B$3000,HeatGen!L$2,'Energy balance options'!$A$7:$A$3000,HeatGen!$A1805)</f>
        <v>0</v>
      </c>
      <c r="M1805">
        <f>SUMIFS('Energy balance options'!$F$7:$F$3000,'Energy balance options'!$B$7:$B$3000,HeatGen!M$2,'Energy balance options'!$A$7:$A$3000,HeatGen!$A1805)</f>
        <v>0</v>
      </c>
      <c r="N1805">
        <f>SUMIFS('Energy balance options'!$F$7:$F$3000,'Energy balance options'!$B$7:$B$3000,HeatGen!N$2,'Energy balance options'!$A$7:$A$3000,HeatGen!$A1805)</f>
        <v>0</v>
      </c>
      <c r="P1805">
        <f>SUMIFS('Energy balance options'!$F$7:$F$3000,'Energy balance options'!$B$7:$B$3000,HeatGen!P$2,'Energy balance options'!$A$7:$A$3000,HeatGen!$A1805)</f>
        <v>0</v>
      </c>
      <c r="Q1805">
        <f>SUMIFS('Energy balance options'!$F$7:$F$3000,'Energy balance options'!$B$7:$B$3000,HeatGen!Q$2,'Energy balance options'!$A$7:$A$3000,HeatGen!$A1805)</f>
        <v>0</v>
      </c>
      <c r="R1805">
        <f>SUMIFS('Energy balance options'!$F$7:$F$3000,'Energy balance options'!$B$7:$B$3000,HeatGen!R$2,'Energy balance options'!$A$7:$A$3000,HeatGen!$A1805)</f>
        <v>0</v>
      </c>
      <c r="S1805">
        <f>SUMIFS('Energy balance options'!$G$7:$G$3000,'Energy balance options'!$B$7:$B$3000,HeatGen!S$2,'Energy balance options'!$A$7:$A$3000,HeatGen!$A1805)</f>
        <v>0</v>
      </c>
      <c r="T1805">
        <f>SUMIFS('Energy balance options'!$G$7:$G$3000,'Energy balance options'!$B$7:$B$3000,HeatGen!T$2,'Energy balance options'!$A$7:$A$3000,HeatGen!$A1805)</f>
        <v>0</v>
      </c>
      <c r="U1805">
        <f>SUMIFS('Energy balance options'!$G$7:$G$3000,'Energy balance options'!$B$7:$B$3000,HeatGen!U$2,'Energy balance options'!$A$7:$A$3000,HeatGen!$A1805)</f>
        <v>0</v>
      </c>
      <c r="V1805">
        <f>SUMIFS('Energy balance options'!$G$7:$G$3000,'Energy balance options'!$B$7:$B$3000,HeatGen!V$2,'Energy balance options'!$A$7:$A$3000,HeatGen!$A1805)</f>
        <v>0</v>
      </c>
      <c r="W1805">
        <f>SUMIFS('Energy balance options'!$G$7:$G$3000,'Energy balance options'!$B$7:$B$3000,HeatGen!W$2,'Energy balance options'!$A$7:$A$3000,HeatGen!$A1805)</f>
        <v>0</v>
      </c>
      <c r="X1805">
        <f>SUMIFS('Energy balance options'!$G$7:$G$3000,'Energy balance options'!$B$7:$B$3000,HeatGen!X$2,'Energy balance options'!$A$7:$A$3000,HeatGen!$A1805)</f>
        <v>0</v>
      </c>
      <c r="AG1805">
        <f t="shared" si="340"/>
        <v>0</v>
      </c>
      <c r="AH1805">
        <f t="shared" si="341"/>
        <v>0</v>
      </c>
      <c r="AI1805">
        <f t="shared" si="342"/>
        <v>0</v>
      </c>
      <c r="AJ1805">
        <f t="shared" si="343"/>
        <v>0</v>
      </c>
      <c r="AK1805">
        <f t="shared" si="344"/>
        <v>0</v>
      </c>
      <c r="AL1805">
        <f t="shared" si="345"/>
        <v>0</v>
      </c>
      <c r="AM1805">
        <f t="shared" si="346"/>
        <v>0</v>
      </c>
      <c r="AN1805">
        <f t="shared" si="347"/>
        <v>0</v>
      </c>
      <c r="AO1805">
        <f t="shared" si="348"/>
        <v>0</v>
      </c>
    </row>
    <row r="1806" spans="1:41" x14ac:dyDescent="0.2">
      <c r="A1806" s="9">
        <f>'Cost per option'!A1814</f>
        <v>0</v>
      </c>
      <c r="B1806" t="str">
        <f>_xlfn.IFNA(VLOOKUP(A1806,'Energy balance options'!A$7:C$3000,3,FALSE),"")</f>
        <v/>
      </c>
      <c r="C1806">
        <f>SUMIFS('Energy balance options'!$F$7:$F$3000,'Energy balance options'!$B$7:$B$3000,HeatGen!C$2,'Energy balance options'!$A$7:$A$3000,HeatGen!$A1806)</f>
        <v>0</v>
      </c>
      <c r="D1806">
        <f>SUMIFS('Energy balance options'!$F$7:$F$3000,'Energy balance options'!$B$7:$B$3000,HeatGen!D$2,'Energy balance options'!$A$7:$A$3000,HeatGen!$A1806)</f>
        <v>0</v>
      </c>
      <c r="E1806">
        <f>SUMIFS('Energy balance options'!$F$7:$F$3000,'Energy balance options'!$B$7:$B$3000,HeatGen!E$2,'Energy balance options'!$A$7:$A$3000,HeatGen!$A1806)</f>
        <v>0</v>
      </c>
      <c r="F1806">
        <f>SUMIFS('Energy balance options'!$F$7:$F$3000,'Energy balance options'!$B$7:$B$3000,HeatGen!F$2,'Energy balance options'!$A$7:$A$3000,HeatGen!$A1806)</f>
        <v>0</v>
      </c>
      <c r="G1806">
        <f>SUMIFS('Energy balance options'!$F$7:$F$3000,'Energy balance options'!$B$7:$B$3000,HeatGen!G$2,'Energy balance options'!$A$7:$A$3000,HeatGen!$A1806)</f>
        <v>0</v>
      </c>
      <c r="H1806">
        <f>SUMIFS('Energy balance options'!$F$7:$F$3000,'Energy balance options'!$B$7:$B$3000,HeatGen!H$2,'Energy balance options'!$A$7:$A$3000,HeatGen!$A1806)</f>
        <v>0</v>
      </c>
      <c r="I1806">
        <f>SUMIFS('Energy balance options'!$F$7:$F$3000,'Energy balance options'!$B$7:$B$3000,HeatGen!I$2,'Energy balance options'!$A$7:$A$3000,HeatGen!$A1806)</f>
        <v>0</v>
      </c>
      <c r="J1806">
        <f>SUMIFS('Energy balance options'!$F$7:$F$3000,'Energy balance options'!$B$7:$B$3000,HeatGen!J$2,'Energy balance options'!$A$7:$A$3000,HeatGen!$A1806)</f>
        <v>0</v>
      </c>
      <c r="K1806">
        <f>SUMIFS('Energy balance options'!$F$7:$F$3000,'Energy balance options'!$B$7:$B$3000,HeatGen!K$2,'Energy balance options'!$A$7:$A$3000,HeatGen!$A1806)</f>
        <v>0</v>
      </c>
      <c r="L1806">
        <f>SUMIFS('Energy balance options'!$F$7:$F$3000,'Energy balance options'!$B$7:$B$3000,HeatGen!L$2,'Energy balance options'!$A$7:$A$3000,HeatGen!$A1806)</f>
        <v>0</v>
      </c>
      <c r="M1806">
        <f>SUMIFS('Energy balance options'!$F$7:$F$3000,'Energy balance options'!$B$7:$B$3000,HeatGen!M$2,'Energy balance options'!$A$7:$A$3000,HeatGen!$A1806)</f>
        <v>0</v>
      </c>
      <c r="N1806">
        <f>SUMIFS('Energy balance options'!$F$7:$F$3000,'Energy balance options'!$B$7:$B$3000,HeatGen!N$2,'Energy balance options'!$A$7:$A$3000,HeatGen!$A1806)</f>
        <v>0</v>
      </c>
      <c r="P1806">
        <f>SUMIFS('Energy balance options'!$F$7:$F$3000,'Energy balance options'!$B$7:$B$3000,HeatGen!P$2,'Energy balance options'!$A$7:$A$3000,HeatGen!$A1806)</f>
        <v>0</v>
      </c>
      <c r="Q1806">
        <f>SUMIFS('Energy balance options'!$F$7:$F$3000,'Energy balance options'!$B$7:$B$3000,HeatGen!Q$2,'Energy balance options'!$A$7:$A$3000,HeatGen!$A1806)</f>
        <v>0</v>
      </c>
      <c r="R1806">
        <f>SUMIFS('Energy balance options'!$F$7:$F$3000,'Energy balance options'!$B$7:$B$3000,HeatGen!R$2,'Energy balance options'!$A$7:$A$3000,HeatGen!$A1806)</f>
        <v>0</v>
      </c>
      <c r="S1806">
        <f>SUMIFS('Energy balance options'!$G$7:$G$3000,'Energy balance options'!$B$7:$B$3000,HeatGen!S$2,'Energy balance options'!$A$7:$A$3000,HeatGen!$A1806)</f>
        <v>0</v>
      </c>
      <c r="T1806">
        <f>SUMIFS('Energy balance options'!$G$7:$G$3000,'Energy balance options'!$B$7:$B$3000,HeatGen!T$2,'Energy balance options'!$A$7:$A$3000,HeatGen!$A1806)</f>
        <v>0</v>
      </c>
      <c r="U1806">
        <f>SUMIFS('Energy balance options'!$G$7:$G$3000,'Energy balance options'!$B$7:$B$3000,HeatGen!U$2,'Energy balance options'!$A$7:$A$3000,HeatGen!$A1806)</f>
        <v>0</v>
      </c>
      <c r="V1806">
        <f>SUMIFS('Energy balance options'!$G$7:$G$3000,'Energy balance options'!$B$7:$B$3000,HeatGen!V$2,'Energy balance options'!$A$7:$A$3000,HeatGen!$A1806)</f>
        <v>0</v>
      </c>
      <c r="W1806">
        <f>SUMIFS('Energy balance options'!$G$7:$G$3000,'Energy balance options'!$B$7:$B$3000,HeatGen!W$2,'Energy balance options'!$A$7:$A$3000,HeatGen!$A1806)</f>
        <v>0</v>
      </c>
      <c r="X1806">
        <f>SUMIFS('Energy balance options'!$G$7:$G$3000,'Energy balance options'!$B$7:$B$3000,HeatGen!X$2,'Energy balance options'!$A$7:$A$3000,HeatGen!$A1806)</f>
        <v>0</v>
      </c>
      <c r="AG1806">
        <f t="shared" si="340"/>
        <v>0</v>
      </c>
      <c r="AH1806">
        <f t="shared" si="341"/>
        <v>0</v>
      </c>
      <c r="AI1806">
        <f t="shared" si="342"/>
        <v>0</v>
      </c>
      <c r="AJ1806">
        <f t="shared" si="343"/>
        <v>0</v>
      </c>
      <c r="AK1806">
        <f t="shared" si="344"/>
        <v>0</v>
      </c>
      <c r="AL1806">
        <f t="shared" si="345"/>
        <v>0</v>
      </c>
      <c r="AM1806">
        <f t="shared" si="346"/>
        <v>0</v>
      </c>
      <c r="AN1806">
        <f t="shared" si="347"/>
        <v>0</v>
      </c>
      <c r="AO1806">
        <f t="shared" si="348"/>
        <v>0</v>
      </c>
    </row>
    <row r="1807" spans="1:41" x14ac:dyDescent="0.2">
      <c r="A1807" s="9">
        <f>'Cost per option'!A1815</f>
        <v>0</v>
      </c>
      <c r="B1807" t="str">
        <f>_xlfn.IFNA(VLOOKUP(A1807,'Energy balance options'!A$7:C$3000,3,FALSE),"")</f>
        <v/>
      </c>
      <c r="C1807">
        <f>SUMIFS('Energy balance options'!$F$7:$F$3000,'Energy balance options'!$B$7:$B$3000,HeatGen!C$2,'Energy balance options'!$A$7:$A$3000,HeatGen!$A1807)</f>
        <v>0</v>
      </c>
      <c r="D1807">
        <f>SUMIFS('Energy balance options'!$F$7:$F$3000,'Energy balance options'!$B$7:$B$3000,HeatGen!D$2,'Energy balance options'!$A$7:$A$3000,HeatGen!$A1807)</f>
        <v>0</v>
      </c>
      <c r="E1807">
        <f>SUMIFS('Energy balance options'!$F$7:$F$3000,'Energy balance options'!$B$7:$B$3000,HeatGen!E$2,'Energy balance options'!$A$7:$A$3000,HeatGen!$A1807)</f>
        <v>0</v>
      </c>
      <c r="F1807">
        <f>SUMIFS('Energy balance options'!$F$7:$F$3000,'Energy balance options'!$B$7:$B$3000,HeatGen!F$2,'Energy balance options'!$A$7:$A$3000,HeatGen!$A1807)</f>
        <v>0</v>
      </c>
      <c r="G1807">
        <f>SUMIFS('Energy balance options'!$F$7:$F$3000,'Energy balance options'!$B$7:$B$3000,HeatGen!G$2,'Energy balance options'!$A$7:$A$3000,HeatGen!$A1807)</f>
        <v>0</v>
      </c>
      <c r="H1807">
        <f>SUMIFS('Energy balance options'!$F$7:$F$3000,'Energy balance options'!$B$7:$B$3000,HeatGen!H$2,'Energy balance options'!$A$7:$A$3000,HeatGen!$A1807)</f>
        <v>0</v>
      </c>
      <c r="I1807">
        <f>SUMIFS('Energy balance options'!$F$7:$F$3000,'Energy balance options'!$B$7:$B$3000,HeatGen!I$2,'Energy balance options'!$A$7:$A$3000,HeatGen!$A1807)</f>
        <v>0</v>
      </c>
      <c r="J1807">
        <f>SUMIFS('Energy balance options'!$F$7:$F$3000,'Energy balance options'!$B$7:$B$3000,HeatGen!J$2,'Energy balance options'!$A$7:$A$3000,HeatGen!$A1807)</f>
        <v>0</v>
      </c>
      <c r="K1807">
        <f>SUMIFS('Energy balance options'!$F$7:$F$3000,'Energy balance options'!$B$7:$B$3000,HeatGen!K$2,'Energy balance options'!$A$7:$A$3000,HeatGen!$A1807)</f>
        <v>0</v>
      </c>
      <c r="L1807">
        <f>SUMIFS('Energy balance options'!$F$7:$F$3000,'Energy balance options'!$B$7:$B$3000,HeatGen!L$2,'Energy balance options'!$A$7:$A$3000,HeatGen!$A1807)</f>
        <v>0</v>
      </c>
      <c r="M1807">
        <f>SUMIFS('Energy balance options'!$F$7:$F$3000,'Energy balance options'!$B$7:$B$3000,HeatGen!M$2,'Energy balance options'!$A$7:$A$3000,HeatGen!$A1807)</f>
        <v>0</v>
      </c>
      <c r="N1807">
        <f>SUMIFS('Energy balance options'!$F$7:$F$3000,'Energy balance options'!$B$7:$B$3000,HeatGen!N$2,'Energy balance options'!$A$7:$A$3000,HeatGen!$A1807)</f>
        <v>0</v>
      </c>
      <c r="P1807">
        <f>SUMIFS('Energy balance options'!$F$7:$F$3000,'Energy balance options'!$B$7:$B$3000,HeatGen!P$2,'Energy balance options'!$A$7:$A$3000,HeatGen!$A1807)</f>
        <v>0</v>
      </c>
      <c r="Q1807">
        <f>SUMIFS('Energy balance options'!$F$7:$F$3000,'Energy balance options'!$B$7:$B$3000,HeatGen!Q$2,'Energy balance options'!$A$7:$A$3000,HeatGen!$A1807)</f>
        <v>0</v>
      </c>
      <c r="R1807">
        <f>SUMIFS('Energy balance options'!$F$7:$F$3000,'Energy balance options'!$B$7:$B$3000,HeatGen!R$2,'Energy balance options'!$A$7:$A$3000,HeatGen!$A1807)</f>
        <v>0</v>
      </c>
      <c r="S1807">
        <f>SUMIFS('Energy balance options'!$G$7:$G$3000,'Energy balance options'!$B$7:$B$3000,HeatGen!S$2,'Energy balance options'!$A$7:$A$3000,HeatGen!$A1807)</f>
        <v>0</v>
      </c>
      <c r="T1807">
        <f>SUMIFS('Energy balance options'!$G$7:$G$3000,'Energy balance options'!$B$7:$B$3000,HeatGen!T$2,'Energy balance options'!$A$7:$A$3000,HeatGen!$A1807)</f>
        <v>0</v>
      </c>
      <c r="U1807">
        <f>SUMIFS('Energy balance options'!$G$7:$G$3000,'Energy balance options'!$B$7:$B$3000,HeatGen!U$2,'Energy balance options'!$A$7:$A$3000,HeatGen!$A1807)</f>
        <v>0</v>
      </c>
      <c r="V1807">
        <f>SUMIFS('Energy balance options'!$G$7:$G$3000,'Energy balance options'!$B$7:$B$3000,HeatGen!V$2,'Energy balance options'!$A$7:$A$3000,HeatGen!$A1807)</f>
        <v>0</v>
      </c>
      <c r="W1807">
        <f>SUMIFS('Energy balance options'!$G$7:$G$3000,'Energy balance options'!$B$7:$B$3000,HeatGen!W$2,'Energy balance options'!$A$7:$A$3000,HeatGen!$A1807)</f>
        <v>0</v>
      </c>
      <c r="X1807">
        <f>SUMIFS('Energy balance options'!$G$7:$G$3000,'Energy balance options'!$B$7:$B$3000,HeatGen!X$2,'Energy balance options'!$A$7:$A$3000,HeatGen!$A1807)</f>
        <v>0</v>
      </c>
      <c r="AG1807">
        <f t="shared" si="340"/>
        <v>0</v>
      </c>
      <c r="AH1807">
        <f t="shared" si="341"/>
        <v>0</v>
      </c>
      <c r="AI1807">
        <f t="shared" si="342"/>
        <v>0</v>
      </c>
      <c r="AJ1807">
        <f t="shared" si="343"/>
        <v>0</v>
      </c>
      <c r="AK1807">
        <f t="shared" si="344"/>
        <v>0</v>
      </c>
      <c r="AL1807">
        <f t="shared" si="345"/>
        <v>0</v>
      </c>
      <c r="AM1807">
        <f t="shared" si="346"/>
        <v>0</v>
      </c>
      <c r="AN1807">
        <f t="shared" si="347"/>
        <v>0</v>
      </c>
      <c r="AO1807">
        <f t="shared" si="348"/>
        <v>0</v>
      </c>
    </row>
    <row r="1808" spans="1:41" x14ac:dyDescent="0.2">
      <c r="A1808" s="9">
        <f>'Cost per option'!A1816</f>
        <v>0</v>
      </c>
      <c r="B1808" t="str">
        <f>_xlfn.IFNA(VLOOKUP(A1808,'Energy balance options'!A$7:C$3000,3,FALSE),"")</f>
        <v/>
      </c>
      <c r="C1808">
        <f>SUMIFS('Energy balance options'!$F$7:$F$3000,'Energy balance options'!$B$7:$B$3000,HeatGen!C$2,'Energy balance options'!$A$7:$A$3000,HeatGen!$A1808)</f>
        <v>0</v>
      </c>
      <c r="D1808">
        <f>SUMIFS('Energy balance options'!$F$7:$F$3000,'Energy balance options'!$B$7:$B$3000,HeatGen!D$2,'Energy balance options'!$A$7:$A$3000,HeatGen!$A1808)</f>
        <v>0</v>
      </c>
      <c r="E1808">
        <f>SUMIFS('Energy balance options'!$F$7:$F$3000,'Energy balance options'!$B$7:$B$3000,HeatGen!E$2,'Energy balance options'!$A$7:$A$3000,HeatGen!$A1808)</f>
        <v>0</v>
      </c>
      <c r="F1808">
        <f>SUMIFS('Energy balance options'!$F$7:$F$3000,'Energy balance options'!$B$7:$B$3000,HeatGen!F$2,'Energy balance options'!$A$7:$A$3000,HeatGen!$A1808)</f>
        <v>0</v>
      </c>
      <c r="G1808">
        <f>SUMIFS('Energy balance options'!$F$7:$F$3000,'Energy balance options'!$B$7:$B$3000,HeatGen!G$2,'Energy balance options'!$A$7:$A$3000,HeatGen!$A1808)</f>
        <v>0</v>
      </c>
      <c r="H1808">
        <f>SUMIFS('Energy balance options'!$F$7:$F$3000,'Energy balance options'!$B$7:$B$3000,HeatGen!H$2,'Energy balance options'!$A$7:$A$3000,HeatGen!$A1808)</f>
        <v>0</v>
      </c>
      <c r="I1808">
        <f>SUMIFS('Energy balance options'!$F$7:$F$3000,'Energy balance options'!$B$7:$B$3000,HeatGen!I$2,'Energy balance options'!$A$7:$A$3000,HeatGen!$A1808)</f>
        <v>0</v>
      </c>
      <c r="J1808">
        <f>SUMIFS('Energy balance options'!$F$7:$F$3000,'Energy balance options'!$B$7:$B$3000,HeatGen!J$2,'Energy balance options'!$A$7:$A$3000,HeatGen!$A1808)</f>
        <v>0</v>
      </c>
      <c r="K1808">
        <f>SUMIFS('Energy balance options'!$F$7:$F$3000,'Energy balance options'!$B$7:$B$3000,HeatGen!K$2,'Energy balance options'!$A$7:$A$3000,HeatGen!$A1808)</f>
        <v>0</v>
      </c>
      <c r="L1808">
        <f>SUMIFS('Energy balance options'!$F$7:$F$3000,'Energy balance options'!$B$7:$B$3000,HeatGen!L$2,'Energy balance options'!$A$7:$A$3000,HeatGen!$A1808)</f>
        <v>0</v>
      </c>
      <c r="M1808">
        <f>SUMIFS('Energy balance options'!$F$7:$F$3000,'Energy balance options'!$B$7:$B$3000,HeatGen!M$2,'Energy balance options'!$A$7:$A$3000,HeatGen!$A1808)</f>
        <v>0</v>
      </c>
      <c r="N1808">
        <f>SUMIFS('Energy balance options'!$F$7:$F$3000,'Energy balance options'!$B$7:$B$3000,HeatGen!N$2,'Energy balance options'!$A$7:$A$3000,HeatGen!$A1808)</f>
        <v>0</v>
      </c>
      <c r="P1808">
        <f>SUMIFS('Energy balance options'!$F$7:$F$3000,'Energy balance options'!$B$7:$B$3000,HeatGen!P$2,'Energy balance options'!$A$7:$A$3000,HeatGen!$A1808)</f>
        <v>0</v>
      </c>
      <c r="Q1808">
        <f>SUMIFS('Energy balance options'!$F$7:$F$3000,'Energy balance options'!$B$7:$B$3000,HeatGen!Q$2,'Energy balance options'!$A$7:$A$3000,HeatGen!$A1808)</f>
        <v>0</v>
      </c>
      <c r="R1808">
        <f>SUMIFS('Energy balance options'!$F$7:$F$3000,'Energy balance options'!$B$7:$B$3000,HeatGen!R$2,'Energy balance options'!$A$7:$A$3000,HeatGen!$A1808)</f>
        <v>0</v>
      </c>
      <c r="S1808">
        <f>SUMIFS('Energy balance options'!$G$7:$G$3000,'Energy balance options'!$B$7:$B$3000,HeatGen!S$2,'Energy balance options'!$A$7:$A$3000,HeatGen!$A1808)</f>
        <v>0</v>
      </c>
      <c r="T1808">
        <f>SUMIFS('Energy balance options'!$G$7:$G$3000,'Energy balance options'!$B$7:$B$3000,HeatGen!T$2,'Energy balance options'!$A$7:$A$3000,HeatGen!$A1808)</f>
        <v>0</v>
      </c>
      <c r="U1808">
        <f>SUMIFS('Energy balance options'!$G$7:$G$3000,'Energy balance options'!$B$7:$B$3000,HeatGen!U$2,'Energy balance options'!$A$7:$A$3000,HeatGen!$A1808)</f>
        <v>0</v>
      </c>
      <c r="V1808">
        <f>SUMIFS('Energy balance options'!$G$7:$G$3000,'Energy balance options'!$B$7:$B$3000,HeatGen!V$2,'Energy balance options'!$A$7:$A$3000,HeatGen!$A1808)</f>
        <v>0</v>
      </c>
      <c r="W1808">
        <f>SUMIFS('Energy balance options'!$G$7:$G$3000,'Energy balance options'!$B$7:$B$3000,HeatGen!W$2,'Energy balance options'!$A$7:$A$3000,HeatGen!$A1808)</f>
        <v>0</v>
      </c>
      <c r="X1808">
        <f>SUMIFS('Energy balance options'!$G$7:$G$3000,'Energy balance options'!$B$7:$B$3000,HeatGen!X$2,'Energy balance options'!$A$7:$A$3000,HeatGen!$A1808)</f>
        <v>0</v>
      </c>
      <c r="AG1808">
        <f t="shared" si="340"/>
        <v>0</v>
      </c>
      <c r="AH1808">
        <f t="shared" si="341"/>
        <v>0</v>
      </c>
      <c r="AI1808">
        <f t="shared" si="342"/>
        <v>0</v>
      </c>
      <c r="AJ1808">
        <f t="shared" si="343"/>
        <v>0</v>
      </c>
      <c r="AK1808">
        <f t="shared" si="344"/>
        <v>0</v>
      </c>
      <c r="AL1808">
        <f t="shared" si="345"/>
        <v>0</v>
      </c>
      <c r="AM1808">
        <f t="shared" si="346"/>
        <v>0</v>
      </c>
      <c r="AN1808">
        <f t="shared" si="347"/>
        <v>0</v>
      </c>
      <c r="AO1808">
        <f t="shared" si="348"/>
        <v>0</v>
      </c>
    </row>
    <row r="1809" spans="1:41" x14ac:dyDescent="0.2">
      <c r="A1809" s="9">
        <f>'Cost per option'!A1817</f>
        <v>0</v>
      </c>
      <c r="B1809" t="str">
        <f>_xlfn.IFNA(VLOOKUP(A1809,'Energy balance options'!A$7:C$3000,3,FALSE),"")</f>
        <v/>
      </c>
      <c r="C1809">
        <f>SUMIFS('Energy balance options'!$F$7:$F$3000,'Energy balance options'!$B$7:$B$3000,HeatGen!C$2,'Energy balance options'!$A$7:$A$3000,HeatGen!$A1809)</f>
        <v>0</v>
      </c>
      <c r="D1809">
        <f>SUMIFS('Energy balance options'!$F$7:$F$3000,'Energy balance options'!$B$7:$B$3000,HeatGen!D$2,'Energy balance options'!$A$7:$A$3000,HeatGen!$A1809)</f>
        <v>0</v>
      </c>
      <c r="E1809">
        <f>SUMIFS('Energy balance options'!$F$7:$F$3000,'Energy balance options'!$B$7:$B$3000,HeatGen!E$2,'Energy balance options'!$A$7:$A$3000,HeatGen!$A1809)</f>
        <v>0</v>
      </c>
      <c r="F1809">
        <f>SUMIFS('Energy balance options'!$F$7:$F$3000,'Energy balance options'!$B$7:$B$3000,HeatGen!F$2,'Energy balance options'!$A$7:$A$3000,HeatGen!$A1809)</f>
        <v>0</v>
      </c>
      <c r="G1809">
        <f>SUMIFS('Energy balance options'!$F$7:$F$3000,'Energy balance options'!$B$7:$B$3000,HeatGen!G$2,'Energy balance options'!$A$7:$A$3000,HeatGen!$A1809)</f>
        <v>0</v>
      </c>
      <c r="H1809">
        <f>SUMIFS('Energy balance options'!$F$7:$F$3000,'Energy balance options'!$B$7:$B$3000,HeatGen!H$2,'Energy balance options'!$A$7:$A$3000,HeatGen!$A1809)</f>
        <v>0</v>
      </c>
      <c r="I1809">
        <f>SUMIFS('Energy balance options'!$F$7:$F$3000,'Energy balance options'!$B$7:$B$3000,HeatGen!I$2,'Energy balance options'!$A$7:$A$3000,HeatGen!$A1809)</f>
        <v>0</v>
      </c>
      <c r="J1809">
        <f>SUMIFS('Energy balance options'!$F$7:$F$3000,'Energy balance options'!$B$7:$B$3000,HeatGen!J$2,'Energy balance options'!$A$7:$A$3000,HeatGen!$A1809)</f>
        <v>0</v>
      </c>
      <c r="K1809">
        <f>SUMIFS('Energy balance options'!$F$7:$F$3000,'Energy balance options'!$B$7:$B$3000,HeatGen!K$2,'Energy balance options'!$A$7:$A$3000,HeatGen!$A1809)</f>
        <v>0</v>
      </c>
      <c r="L1809">
        <f>SUMIFS('Energy balance options'!$F$7:$F$3000,'Energy balance options'!$B$7:$B$3000,HeatGen!L$2,'Energy balance options'!$A$7:$A$3000,HeatGen!$A1809)</f>
        <v>0</v>
      </c>
      <c r="M1809">
        <f>SUMIFS('Energy balance options'!$F$7:$F$3000,'Energy balance options'!$B$7:$B$3000,HeatGen!M$2,'Energy balance options'!$A$7:$A$3000,HeatGen!$A1809)</f>
        <v>0</v>
      </c>
      <c r="N1809">
        <f>SUMIFS('Energy balance options'!$F$7:$F$3000,'Energy balance options'!$B$7:$B$3000,HeatGen!N$2,'Energy balance options'!$A$7:$A$3000,HeatGen!$A1809)</f>
        <v>0</v>
      </c>
      <c r="P1809">
        <f>SUMIFS('Energy balance options'!$F$7:$F$3000,'Energy balance options'!$B$7:$B$3000,HeatGen!P$2,'Energy balance options'!$A$7:$A$3000,HeatGen!$A1809)</f>
        <v>0</v>
      </c>
      <c r="Q1809">
        <f>SUMIFS('Energy balance options'!$F$7:$F$3000,'Energy balance options'!$B$7:$B$3000,HeatGen!Q$2,'Energy balance options'!$A$7:$A$3000,HeatGen!$A1809)</f>
        <v>0</v>
      </c>
      <c r="R1809">
        <f>SUMIFS('Energy balance options'!$F$7:$F$3000,'Energy balance options'!$B$7:$B$3000,HeatGen!R$2,'Energy balance options'!$A$7:$A$3000,HeatGen!$A1809)</f>
        <v>0</v>
      </c>
      <c r="S1809">
        <f>SUMIFS('Energy balance options'!$G$7:$G$3000,'Energy balance options'!$B$7:$B$3000,HeatGen!S$2,'Energy balance options'!$A$7:$A$3000,HeatGen!$A1809)</f>
        <v>0</v>
      </c>
      <c r="T1809">
        <f>SUMIFS('Energy balance options'!$G$7:$G$3000,'Energy balance options'!$B$7:$B$3000,HeatGen!T$2,'Energy balance options'!$A$7:$A$3000,HeatGen!$A1809)</f>
        <v>0</v>
      </c>
      <c r="U1809">
        <f>SUMIFS('Energy balance options'!$G$7:$G$3000,'Energy balance options'!$B$7:$B$3000,HeatGen!U$2,'Energy balance options'!$A$7:$A$3000,HeatGen!$A1809)</f>
        <v>0</v>
      </c>
      <c r="V1809">
        <f>SUMIFS('Energy balance options'!$G$7:$G$3000,'Energy balance options'!$B$7:$B$3000,HeatGen!V$2,'Energy balance options'!$A$7:$A$3000,HeatGen!$A1809)</f>
        <v>0</v>
      </c>
      <c r="W1809">
        <f>SUMIFS('Energy balance options'!$G$7:$G$3000,'Energy balance options'!$B$7:$B$3000,HeatGen!W$2,'Energy balance options'!$A$7:$A$3000,HeatGen!$A1809)</f>
        <v>0</v>
      </c>
      <c r="X1809">
        <f>SUMIFS('Energy balance options'!$G$7:$G$3000,'Energy balance options'!$B$7:$B$3000,HeatGen!X$2,'Energy balance options'!$A$7:$A$3000,HeatGen!$A1809)</f>
        <v>0</v>
      </c>
      <c r="AG1809">
        <f t="shared" si="340"/>
        <v>0</v>
      </c>
      <c r="AH1809">
        <f t="shared" si="341"/>
        <v>0</v>
      </c>
      <c r="AI1809">
        <f t="shared" si="342"/>
        <v>0</v>
      </c>
      <c r="AJ1809">
        <f t="shared" si="343"/>
        <v>0</v>
      </c>
      <c r="AK1809">
        <f t="shared" si="344"/>
        <v>0</v>
      </c>
      <c r="AL1809">
        <f t="shared" si="345"/>
        <v>0</v>
      </c>
      <c r="AM1809">
        <f t="shared" si="346"/>
        <v>0</v>
      </c>
      <c r="AN1809">
        <f t="shared" si="347"/>
        <v>0</v>
      </c>
      <c r="AO1809">
        <f t="shared" si="348"/>
        <v>0</v>
      </c>
    </row>
    <row r="1810" spans="1:41" x14ac:dyDescent="0.2">
      <c r="A1810" s="9">
        <f>'Cost per option'!A1818</f>
        <v>0</v>
      </c>
      <c r="B1810" t="str">
        <f>_xlfn.IFNA(VLOOKUP(A1810,'Energy balance options'!A$7:C$3000,3,FALSE),"")</f>
        <v/>
      </c>
      <c r="C1810">
        <f>SUMIFS('Energy balance options'!$F$7:$F$3000,'Energy balance options'!$B$7:$B$3000,HeatGen!C$2,'Energy balance options'!$A$7:$A$3000,HeatGen!$A1810)</f>
        <v>0</v>
      </c>
      <c r="D1810">
        <f>SUMIFS('Energy balance options'!$F$7:$F$3000,'Energy balance options'!$B$7:$B$3000,HeatGen!D$2,'Energy balance options'!$A$7:$A$3000,HeatGen!$A1810)</f>
        <v>0</v>
      </c>
      <c r="E1810">
        <f>SUMIFS('Energy balance options'!$F$7:$F$3000,'Energy balance options'!$B$7:$B$3000,HeatGen!E$2,'Energy balance options'!$A$7:$A$3000,HeatGen!$A1810)</f>
        <v>0</v>
      </c>
      <c r="F1810">
        <f>SUMIFS('Energy balance options'!$F$7:$F$3000,'Energy balance options'!$B$7:$B$3000,HeatGen!F$2,'Energy balance options'!$A$7:$A$3000,HeatGen!$A1810)</f>
        <v>0</v>
      </c>
      <c r="G1810">
        <f>SUMIFS('Energy balance options'!$F$7:$F$3000,'Energy balance options'!$B$7:$B$3000,HeatGen!G$2,'Energy balance options'!$A$7:$A$3000,HeatGen!$A1810)</f>
        <v>0</v>
      </c>
      <c r="H1810">
        <f>SUMIFS('Energy balance options'!$F$7:$F$3000,'Energy balance options'!$B$7:$B$3000,HeatGen!H$2,'Energy balance options'!$A$7:$A$3000,HeatGen!$A1810)</f>
        <v>0</v>
      </c>
      <c r="I1810">
        <f>SUMIFS('Energy balance options'!$F$7:$F$3000,'Energy balance options'!$B$7:$B$3000,HeatGen!I$2,'Energy balance options'!$A$7:$A$3000,HeatGen!$A1810)</f>
        <v>0</v>
      </c>
      <c r="J1810">
        <f>SUMIFS('Energy balance options'!$F$7:$F$3000,'Energy balance options'!$B$7:$B$3000,HeatGen!J$2,'Energy balance options'!$A$7:$A$3000,HeatGen!$A1810)</f>
        <v>0</v>
      </c>
      <c r="K1810">
        <f>SUMIFS('Energy balance options'!$F$7:$F$3000,'Energy balance options'!$B$7:$B$3000,HeatGen!K$2,'Energy balance options'!$A$7:$A$3000,HeatGen!$A1810)</f>
        <v>0</v>
      </c>
      <c r="L1810">
        <f>SUMIFS('Energy balance options'!$F$7:$F$3000,'Energy balance options'!$B$7:$B$3000,HeatGen!L$2,'Energy balance options'!$A$7:$A$3000,HeatGen!$A1810)</f>
        <v>0</v>
      </c>
      <c r="M1810">
        <f>SUMIFS('Energy balance options'!$F$7:$F$3000,'Energy balance options'!$B$7:$B$3000,HeatGen!M$2,'Energy balance options'!$A$7:$A$3000,HeatGen!$A1810)</f>
        <v>0</v>
      </c>
      <c r="N1810">
        <f>SUMIFS('Energy balance options'!$F$7:$F$3000,'Energy balance options'!$B$7:$B$3000,HeatGen!N$2,'Energy balance options'!$A$7:$A$3000,HeatGen!$A1810)</f>
        <v>0</v>
      </c>
      <c r="P1810">
        <f>SUMIFS('Energy balance options'!$F$7:$F$3000,'Energy balance options'!$B$7:$B$3000,HeatGen!P$2,'Energy balance options'!$A$7:$A$3000,HeatGen!$A1810)</f>
        <v>0</v>
      </c>
      <c r="Q1810">
        <f>SUMIFS('Energy balance options'!$F$7:$F$3000,'Energy balance options'!$B$7:$B$3000,HeatGen!Q$2,'Energy balance options'!$A$7:$A$3000,HeatGen!$A1810)</f>
        <v>0</v>
      </c>
      <c r="R1810">
        <f>SUMIFS('Energy balance options'!$F$7:$F$3000,'Energy balance options'!$B$7:$B$3000,HeatGen!R$2,'Energy balance options'!$A$7:$A$3000,HeatGen!$A1810)</f>
        <v>0</v>
      </c>
      <c r="S1810">
        <f>SUMIFS('Energy balance options'!$G$7:$G$3000,'Energy balance options'!$B$7:$B$3000,HeatGen!S$2,'Energy balance options'!$A$7:$A$3000,HeatGen!$A1810)</f>
        <v>0</v>
      </c>
      <c r="T1810">
        <f>SUMIFS('Energy balance options'!$G$7:$G$3000,'Energy balance options'!$B$7:$B$3000,HeatGen!T$2,'Energy balance options'!$A$7:$A$3000,HeatGen!$A1810)</f>
        <v>0</v>
      </c>
      <c r="U1810">
        <f>SUMIFS('Energy balance options'!$G$7:$G$3000,'Energy balance options'!$B$7:$B$3000,HeatGen!U$2,'Energy balance options'!$A$7:$A$3000,HeatGen!$A1810)</f>
        <v>0</v>
      </c>
      <c r="V1810">
        <f>SUMIFS('Energy balance options'!$G$7:$G$3000,'Energy balance options'!$B$7:$B$3000,HeatGen!V$2,'Energy balance options'!$A$7:$A$3000,HeatGen!$A1810)</f>
        <v>0</v>
      </c>
      <c r="W1810">
        <f>SUMIFS('Energy balance options'!$G$7:$G$3000,'Energy balance options'!$B$7:$B$3000,HeatGen!W$2,'Energy balance options'!$A$7:$A$3000,HeatGen!$A1810)</f>
        <v>0</v>
      </c>
      <c r="X1810">
        <f>SUMIFS('Energy balance options'!$G$7:$G$3000,'Energy balance options'!$B$7:$B$3000,HeatGen!X$2,'Energy balance options'!$A$7:$A$3000,HeatGen!$A1810)</f>
        <v>0</v>
      </c>
      <c r="AG1810">
        <f t="shared" si="340"/>
        <v>0</v>
      </c>
      <c r="AH1810">
        <f t="shared" si="341"/>
        <v>0</v>
      </c>
      <c r="AI1810">
        <f t="shared" si="342"/>
        <v>0</v>
      </c>
      <c r="AJ1810">
        <f t="shared" si="343"/>
        <v>0</v>
      </c>
      <c r="AK1810">
        <f t="shared" si="344"/>
        <v>0</v>
      </c>
      <c r="AL1810">
        <f t="shared" si="345"/>
        <v>0</v>
      </c>
      <c r="AM1810">
        <f t="shared" si="346"/>
        <v>0</v>
      </c>
      <c r="AN1810">
        <f t="shared" si="347"/>
        <v>0</v>
      </c>
      <c r="AO1810">
        <f t="shared" si="348"/>
        <v>0</v>
      </c>
    </row>
    <row r="1811" spans="1:41" x14ac:dyDescent="0.2">
      <c r="A1811" s="9">
        <f>'Cost per option'!A1819</f>
        <v>0</v>
      </c>
      <c r="B1811" t="str">
        <f>_xlfn.IFNA(VLOOKUP(A1811,'Energy balance options'!A$7:C$3000,3,FALSE),"")</f>
        <v/>
      </c>
      <c r="C1811">
        <f>SUMIFS('Energy balance options'!$F$7:$F$3000,'Energy balance options'!$B$7:$B$3000,HeatGen!C$2,'Energy balance options'!$A$7:$A$3000,HeatGen!$A1811)</f>
        <v>0</v>
      </c>
      <c r="D1811">
        <f>SUMIFS('Energy balance options'!$F$7:$F$3000,'Energy balance options'!$B$7:$B$3000,HeatGen!D$2,'Energy balance options'!$A$7:$A$3000,HeatGen!$A1811)</f>
        <v>0</v>
      </c>
      <c r="E1811">
        <f>SUMIFS('Energy balance options'!$F$7:$F$3000,'Energy balance options'!$B$7:$B$3000,HeatGen!E$2,'Energy balance options'!$A$7:$A$3000,HeatGen!$A1811)</f>
        <v>0</v>
      </c>
      <c r="F1811">
        <f>SUMIFS('Energy balance options'!$F$7:$F$3000,'Energy balance options'!$B$7:$B$3000,HeatGen!F$2,'Energy balance options'!$A$7:$A$3000,HeatGen!$A1811)</f>
        <v>0</v>
      </c>
      <c r="G1811">
        <f>SUMIFS('Energy balance options'!$F$7:$F$3000,'Energy balance options'!$B$7:$B$3000,HeatGen!G$2,'Energy balance options'!$A$7:$A$3000,HeatGen!$A1811)</f>
        <v>0</v>
      </c>
      <c r="H1811">
        <f>SUMIFS('Energy balance options'!$F$7:$F$3000,'Energy balance options'!$B$7:$B$3000,HeatGen!H$2,'Energy balance options'!$A$7:$A$3000,HeatGen!$A1811)</f>
        <v>0</v>
      </c>
      <c r="I1811">
        <f>SUMIFS('Energy balance options'!$F$7:$F$3000,'Energy balance options'!$B$7:$B$3000,HeatGen!I$2,'Energy balance options'!$A$7:$A$3000,HeatGen!$A1811)</f>
        <v>0</v>
      </c>
      <c r="J1811">
        <f>SUMIFS('Energy balance options'!$F$7:$F$3000,'Energy balance options'!$B$7:$B$3000,HeatGen!J$2,'Energy balance options'!$A$7:$A$3000,HeatGen!$A1811)</f>
        <v>0</v>
      </c>
      <c r="K1811">
        <f>SUMIFS('Energy balance options'!$F$7:$F$3000,'Energy balance options'!$B$7:$B$3000,HeatGen!K$2,'Energy balance options'!$A$7:$A$3000,HeatGen!$A1811)</f>
        <v>0</v>
      </c>
      <c r="L1811">
        <f>SUMIFS('Energy balance options'!$F$7:$F$3000,'Energy balance options'!$B$7:$B$3000,HeatGen!L$2,'Energy balance options'!$A$7:$A$3000,HeatGen!$A1811)</f>
        <v>0</v>
      </c>
      <c r="M1811">
        <f>SUMIFS('Energy balance options'!$F$7:$F$3000,'Energy balance options'!$B$7:$B$3000,HeatGen!M$2,'Energy balance options'!$A$7:$A$3000,HeatGen!$A1811)</f>
        <v>0</v>
      </c>
      <c r="N1811">
        <f>SUMIFS('Energy balance options'!$F$7:$F$3000,'Energy balance options'!$B$7:$B$3000,HeatGen!N$2,'Energy balance options'!$A$7:$A$3000,HeatGen!$A1811)</f>
        <v>0</v>
      </c>
      <c r="P1811">
        <f>SUMIFS('Energy balance options'!$F$7:$F$3000,'Energy balance options'!$B$7:$B$3000,HeatGen!P$2,'Energy balance options'!$A$7:$A$3000,HeatGen!$A1811)</f>
        <v>0</v>
      </c>
      <c r="Q1811">
        <f>SUMIFS('Energy balance options'!$F$7:$F$3000,'Energy balance options'!$B$7:$B$3000,HeatGen!Q$2,'Energy balance options'!$A$7:$A$3000,HeatGen!$A1811)</f>
        <v>0</v>
      </c>
      <c r="R1811">
        <f>SUMIFS('Energy balance options'!$F$7:$F$3000,'Energy balance options'!$B$7:$B$3000,HeatGen!R$2,'Energy balance options'!$A$7:$A$3000,HeatGen!$A1811)</f>
        <v>0</v>
      </c>
      <c r="S1811">
        <f>SUMIFS('Energy balance options'!$G$7:$G$3000,'Energy balance options'!$B$7:$B$3000,HeatGen!S$2,'Energy balance options'!$A$7:$A$3000,HeatGen!$A1811)</f>
        <v>0</v>
      </c>
      <c r="T1811">
        <f>SUMIFS('Energy balance options'!$G$7:$G$3000,'Energy balance options'!$B$7:$B$3000,HeatGen!T$2,'Energy balance options'!$A$7:$A$3000,HeatGen!$A1811)</f>
        <v>0</v>
      </c>
      <c r="U1811">
        <f>SUMIFS('Energy balance options'!$G$7:$G$3000,'Energy balance options'!$B$7:$B$3000,HeatGen!U$2,'Energy balance options'!$A$7:$A$3000,HeatGen!$A1811)</f>
        <v>0</v>
      </c>
      <c r="V1811">
        <f>SUMIFS('Energy balance options'!$G$7:$G$3000,'Energy balance options'!$B$7:$B$3000,HeatGen!V$2,'Energy balance options'!$A$7:$A$3000,HeatGen!$A1811)</f>
        <v>0</v>
      </c>
      <c r="W1811">
        <f>SUMIFS('Energy balance options'!$G$7:$G$3000,'Energy balance options'!$B$7:$B$3000,HeatGen!W$2,'Energy balance options'!$A$7:$A$3000,HeatGen!$A1811)</f>
        <v>0</v>
      </c>
      <c r="X1811">
        <f>SUMIFS('Energy balance options'!$G$7:$G$3000,'Energy balance options'!$B$7:$B$3000,HeatGen!X$2,'Energy balance options'!$A$7:$A$3000,HeatGen!$A1811)</f>
        <v>0</v>
      </c>
      <c r="AG1811">
        <f t="shared" si="340"/>
        <v>0</v>
      </c>
      <c r="AH1811">
        <f t="shared" si="341"/>
        <v>0</v>
      </c>
      <c r="AI1811">
        <f t="shared" si="342"/>
        <v>0</v>
      </c>
      <c r="AJ1811">
        <f t="shared" si="343"/>
        <v>0</v>
      </c>
      <c r="AK1811">
        <f t="shared" si="344"/>
        <v>0</v>
      </c>
      <c r="AL1811">
        <f t="shared" si="345"/>
        <v>0</v>
      </c>
      <c r="AM1811">
        <f t="shared" si="346"/>
        <v>0</v>
      </c>
      <c r="AN1811">
        <f t="shared" si="347"/>
        <v>0</v>
      </c>
      <c r="AO1811">
        <f t="shared" si="348"/>
        <v>0</v>
      </c>
    </row>
    <row r="1812" spans="1:41" x14ac:dyDescent="0.2">
      <c r="A1812" s="9">
        <f>'Cost per option'!A1820</f>
        <v>0</v>
      </c>
      <c r="B1812" t="str">
        <f>_xlfn.IFNA(VLOOKUP(A1812,'Energy balance options'!A$7:C$3000,3,FALSE),"")</f>
        <v/>
      </c>
      <c r="C1812">
        <f>SUMIFS('Energy balance options'!$F$7:$F$3000,'Energy balance options'!$B$7:$B$3000,HeatGen!C$2,'Energy balance options'!$A$7:$A$3000,HeatGen!$A1812)</f>
        <v>0</v>
      </c>
      <c r="D1812">
        <f>SUMIFS('Energy balance options'!$F$7:$F$3000,'Energy balance options'!$B$7:$B$3000,HeatGen!D$2,'Energy balance options'!$A$7:$A$3000,HeatGen!$A1812)</f>
        <v>0</v>
      </c>
      <c r="E1812">
        <f>SUMIFS('Energy balance options'!$F$7:$F$3000,'Energy balance options'!$B$7:$B$3000,HeatGen!E$2,'Energy balance options'!$A$7:$A$3000,HeatGen!$A1812)</f>
        <v>0</v>
      </c>
      <c r="F1812">
        <f>SUMIFS('Energy balance options'!$F$7:$F$3000,'Energy balance options'!$B$7:$B$3000,HeatGen!F$2,'Energy balance options'!$A$7:$A$3000,HeatGen!$A1812)</f>
        <v>0</v>
      </c>
      <c r="G1812">
        <f>SUMIFS('Energy balance options'!$F$7:$F$3000,'Energy balance options'!$B$7:$B$3000,HeatGen!G$2,'Energy balance options'!$A$7:$A$3000,HeatGen!$A1812)</f>
        <v>0</v>
      </c>
      <c r="H1812">
        <f>SUMIFS('Energy balance options'!$F$7:$F$3000,'Energy balance options'!$B$7:$B$3000,HeatGen!H$2,'Energy balance options'!$A$7:$A$3000,HeatGen!$A1812)</f>
        <v>0</v>
      </c>
      <c r="I1812">
        <f>SUMIFS('Energy balance options'!$F$7:$F$3000,'Energy balance options'!$B$7:$B$3000,HeatGen!I$2,'Energy balance options'!$A$7:$A$3000,HeatGen!$A1812)</f>
        <v>0</v>
      </c>
      <c r="J1812">
        <f>SUMIFS('Energy balance options'!$F$7:$F$3000,'Energy balance options'!$B$7:$B$3000,HeatGen!J$2,'Energy balance options'!$A$7:$A$3000,HeatGen!$A1812)</f>
        <v>0</v>
      </c>
      <c r="K1812">
        <f>SUMIFS('Energy balance options'!$F$7:$F$3000,'Energy balance options'!$B$7:$B$3000,HeatGen!K$2,'Energy balance options'!$A$7:$A$3000,HeatGen!$A1812)</f>
        <v>0</v>
      </c>
      <c r="L1812">
        <f>SUMIFS('Energy balance options'!$F$7:$F$3000,'Energy balance options'!$B$7:$B$3000,HeatGen!L$2,'Energy balance options'!$A$7:$A$3000,HeatGen!$A1812)</f>
        <v>0</v>
      </c>
      <c r="M1812">
        <f>SUMIFS('Energy balance options'!$F$7:$F$3000,'Energy balance options'!$B$7:$B$3000,HeatGen!M$2,'Energy balance options'!$A$7:$A$3000,HeatGen!$A1812)</f>
        <v>0</v>
      </c>
      <c r="N1812">
        <f>SUMIFS('Energy balance options'!$F$7:$F$3000,'Energy balance options'!$B$7:$B$3000,HeatGen!N$2,'Energy balance options'!$A$7:$A$3000,HeatGen!$A1812)</f>
        <v>0</v>
      </c>
      <c r="P1812">
        <f>SUMIFS('Energy balance options'!$F$7:$F$3000,'Energy balance options'!$B$7:$B$3000,HeatGen!P$2,'Energy balance options'!$A$7:$A$3000,HeatGen!$A1812)</f>
        <v>0</v>
      </c>
      <c r="Q1812">
        <f>SUMIFS('Energy balance options'!$F$7:$F$3000,'Energy balance options'!$B$7:$B$3000,HeatGen!Q$2,'Energy balance options'!$A$7:$A$3000,HeatGen!$A1812)</f>
        <v>0</v>
      </c>
      <c r="R1812">
        <f>SUMIFS('Energy balance options'!$F$7:$F$3000,'Energy balance options'!$B$7:$B$3000,HeatGen!R$2,'Energy balance options'!$A$7:$A$3000,HeatGen!$A1812)</f>
        <v>0</v>
      </c>
      <c r="S1812">
        <f>SUMIFS('Energy balance options'!$G$7:$G$3000,'Energy balance options'!$B$7:$B$3000,HeatGen!S$2,'Energy balance options'!$A$7:$A$3000,HeatGen!$A1812)</f>
        <v>0</v>
      </c>
      <c r="T1812">
        <f>SUMIFS('Energy balance options'!$G$7:$G$3000,'Energy balance options'!$B$7:$B$3000,HeatGen!T$2,'Energy balance options'!$A$7:$A$3000,HeatGen!$A1812)</f>
        <v>0</v>
      </c>
      <c r="U1812">
        <f>SUMIFS('Energy balance options'!$G$7:$G$3000,'Energy balance options'!$B$7:$B$3000,HeatGen!U$2,'Energy balance options'!$A$7:$A$3000,HeatGen!$A1812)</f>
        <v>0</v>
      </c>
      <c r="V1812">
        <f>SUMIFS('Energy balance options'!$G$7:$G$3000,'Energy balance options'!$B$7:$B$3000,HeatGen!V$2,'Energy balance options'!$A$7:$A$3000,HeatGen!$A1812)</f>
        <v>0</v>
      </c>
      <c r="W1812">
        <f>SUMIFS('Energy balance options'!$G$7:$G$3000,'Energy balance options'!$B$7:$B$3000,HeatGen!W$2,'Energy balance options'!$A$7:$A$3000,HeatGen!$A1812)</f>
        <v>0</v>
      </c>
      <c r="X1812">
        <f>SUMIFS('Energy balance options'!$G$7:$G$3000,'Energy balance options'!$B$7:$B$3000,HeatGen!X$2,'Energy balance options'!$A$7:$A$3000,HeatGen!$A1812)</f>
        <v>0</v>
      </c>
      <c r="AG1812">
        <f t="shared" si="340"/>
        <v>0</v>
      </c>
      <c r="AH1812">
        <f t="shared" si="341"/>
        <v>0</v>
      </c>
      <c r="AI1812">
        <f t="shared" si="342"/>
        <v>0</v>
      </c>
      <c r="AJ1812">
        <f t="shared" si="343"/>
        <v>0</v>
      </c>
      <c r="AK1812">
        <f t="shared" si="344"/>
        <v>0</v>
      </c>
      <c r="AL1812">
        <f t="shared" si="345"/>
        <v>0</v>
      </c>
      <c r="AM1812">
        <f t="shared" si="346"/>
        <v>0</v>
      </c>
      <c r="AN1812">
        <f t="shared" si="347"/>
        <v>0</v>
      </c>
      <c r="AO1812">
        <f t="shared" si="348"/>
        <v>0</v>
      </c>
    </row>
    <row r="1813" spans="1:41" x14ac:dyDescent="0.2">
      <c r="A1813" s="9">
        <f>'Cost per option'!A1821</f>
        <v>0</v>
      </c>
      <c r="B1813" t="str">
        <f>_xlfn.IFNA(VLOOKUP(A1813,'Energy balance options'!A$7:C$3000,3,FALSE),"")</f>
        <v/>
      </c>
      <c r="C1813">
        <f>SUMIFS('Energy balance options'!$F$7:$F$3000,'Energy balance options'!$B$7:$B$3000,HeatGen!C$2,'Energy balance options'!$A$7:$A$3000,HeatGen!$A1813)</f>
        <v>0</v>
      </c>
      <c r="D1813">
        <f>SUMIFS('Energy balance options'!$F$7:$F$3000,'Energy balance options'!$B$7:$B$3000,HeatGen!D$2,'Energy balance options'!$A$7:$A$3000,HeatGen!$A1813)</f>
        <v>0</v>
      </c>
      <c r="E1813">
        <f>SUMIFS('Energy balance options'!$F$7:$F$3000,'Energy balance options'!$B$7:$B$3000,HeatGen!E$2,'Energy balance options'!$A$7:$A$3000,HeatGen!$A1813)</f>
        <v>0</v>
      </c>
      <c r="F1813">
        <f>SUMIFS('Energy balance options'!$F$7:$F$3000,'Energy balance options'!$B$7:$B$3000,HeatGen!F$2,'Energy balance options'!$A$7:$A$3000,HeatGen!$A1813)</f>
        <v>0</v>
      </c>
      <c r="G1813">
        <f>SUMIFS('Energy balance options'!$F$7:$F$3000,'Energy balance options'!$B$7:$B$3000,HeatGen!G$2,'Energy balance options'!$A$7:$A$3000,HeatGen!$A1813)</f>
        <v>0</v>
      </c>
      <c r="H1813">
        <f>SUMIFS('Energy balance options'!$F$7:$F$3000,'Energy balance options'!$B$7:$B$3000,HeatGen!H$2,'Energy balance options'!$A$7:$A$3000,HeatGen!$A1813)</f>
        <v>0</v>
      </c>
      <c r="I1813">
        <f>SUMIFS('Energy balance options'!$F$7:$F$3000,'Energy balance options'!$B$7:$B$3000,HeatGen!I$2,'Energy balance options'!$A$7:$A$3000,HeatGen!$A1813)</f>
        <v>0</v>
      </c>
      <c r="J1813">
        <f>SUMIFS('Energy balance options'!$F$7:$F$3000,'Energy balance options'!$B$7:$B$3000,HeatGen!J$2,'Energy balance options'!$A$7:$A$3000,HeatGen!$A1813)</f>
        <v>0</v>
      </c>
      <c r="K1813">
        <f>SUMIFS('Energy balance options'!$F$7:$F$3000,'Energy balance options'!$B$7:$B$3000,HeatGen!K$2,'Energy balance options'!$A$7:$A$3000,HeatGen!$A1813)</f>
        <v>0</v>
      </c>
      <c r="L1813">
        <f>SUMIFS('Energy balance options'!$F$7:$F$3000,'Energy balance options'!$B$7:$B$3000,HeatGen!L$2,'Energy balance options'!$A$7:$A$3000,HeatGen!$A1813)</f>
        <v>0</v>
      </c>
      <c r="M1813">
        <f>SUMIFS('Energy balance options'!$F$7:$F$3000,'Energy balance options'!$B$7:$B$3000,HeatGen!M$2,'Energy balance options'!$A$7:$A$3000,HeatGen!$A1813)</f>
        <v>0</v>
      </c>
      <c r="N1813">
        <f>SUMIFS('Energy balance options'!$F$7:$F$3000,'Energy balance options'!$B$7:$B$3000,HeatGen!N$2,'Energy balance options'!$A$7:$A$3000,HeatGen!$A1813)</f>
        <v>0</v>
      </c>
      <c r="P1813">
        <f>SUMIFS('Energy balance options'!$F$7:$F$3000,'Energy balance options'!$B$7:$B$3000,HeatGen!P$2,'Energy balance options'!$A$7:$A$3000,HeatGen!$A1813)</f>
        <v>0</v>
      </c>
      <c r="Q1813">
        <f>SUMIFS('Energy balance options'!$F$7:$F$3000,'Energy balance options'!$B$7:$B$3000,HeatGen!Q$2,'Energy balance options'!$A$7:$A$3000,HeatGen!$A1813)</f>
        <v>0</v>
      </c>
      <c r="R1813">
        <f>SUMIFS('Energy balance options'!$F$7:$F$3000,'Energy balance options'!$B$7:$B$3000,HeatGen!R$2,'Energy balance options'!$A$7:$A$3000,HeatGen!$A1813)</f>
        <v>0</v>
      </c>
      <c r="S1813">
        <f>SUMIFS('Energy balance options'!$G$7:$G$3000,'Energy balance options'!$B$7:$B$3000,HeatGen!S$2,'Energy balance options'!$A$7:$A$3000,HeatGen!$A1813)</f>
        <v>0</v>
      </c>
      <c r="T1813">
        <f>SUMIFS('Energy balance options'!$G$7:$G$3000,'Energy balance options'!$B$7:$B$3000,HeatGen!T$2,'Energy balance options'!$A$7:$A$3000,HeatGen!$A1813)</f>
        <v>0</v>
      </c>
      <c r="U1813">
        <f>SUMIFS('Energy balance options'!$G$7:$G$3000,'Energy balance options'!$B$7:$B$3000,HeatGen!U$2,'Energy balance options'!$A$7:$A$3000,HeatGen!$A1813)</f>
        <v>0</v>
      </c>
      <c r="V1813">
        <f>SUMIFS('Energy balance options'!$G$7:$G$3000,'Energy balance options'!$B$7:$B$3000,HeatGen!V$2,'Energy balance options'!$A$7:$A$3000,HeatGen!$A1813)</f>
        <v>0</v>
      </c>
      <c r="W1813">
        <f>SUMIFS('Energy balance options'!$G$7:$G$3000,'Energy balance options'!$B$7:$B$3000,HeatGen!W$2,'Energy balance options'!$A$7:$A$3000,HeatGen!$A1813)</f>
        <v>0</v>
      </c>
      <c r="X1813">
        <f>SUMIFS('Energy balance options'!$G$7:$G$3000,'Energy balance options'!$B$7:$B$3000,HeatGen!X$2,'Energy balance options'!$A$7:$A$3000,HeatGen!$A1813)</f>
        <v>0</v>
      </c>
      <c r="AG1813">
        <f t="shared" si="340"/>
        <v>0</v>
      </c>
      <c r="AH1813">
        <f t="shared" si="341"/>
        <v>0</v>
      </c>
      <c r="AI1813">
        <f t="shared" si="342"/>
        <v>0</v>
      </c>
      <c r="AJ1813">
        <f t="shared" si="343"/>
        <v>0</v>
      </c>
      <c r="AK1813">
        <f t="shared" si="344"/>
        <v>0</v>
      </c>
      <c r="AL1813">
        <f t="shared" si="345"/>
        <v>0</v>
      </c>
      <c r="AM1813">
        <f t="shared" si="346"/>
        <v>0</v>
      </c>
      <c r="AN1813">
        <f t="shared" si="347"/>
        <v>0</v>
      </c>
      <c r="AO1813">
        <f t="shared" si="348"/>
        <v>0</v>
      </c>
    </row>
    <row r="1814" spans="1:41" x14ac:dyDescent="0.2">
      <c r="A1814" s="9">
        <f>'Cost per option'!A1822</f>
        <v>0</v>
      </c>
      <c r="B1814" t="str">
        <f>_xlfn.IFNA(VLOOKUP(A1814,'Energy balance options'!A$7:C$3000,3,FALSE),"")</f>
        <v/>
      </c>
      <c r="C1814">
        <f>SUMIFS('Energy balance options'!$F$7:$F$3000,'Energy balance options'!$B$7:$B$3000,HeatGen!C$2,'Energy balance options'!$A$7:$A$3000,HeatGen!$A1814)</f>
        <v>0</v>
      </c>
      <c r="D1814">
        <f>SUMIFS('Energy balance options'!$F$7:$F$3000,'Energy balance options'!$B$7:$B$3000,HeatGen!D$2,'Energy balance options'!$A$7:$A$3000,HeatGen!$A1814)</f>
        <v>0</v>
      </c>
      <c r="E1814">
        <f>SUMIFS('Energy balance options'!$F$7:$F$3000,'Energy balance options'!$B$7:$B$3000,HeatGen!E$2,'Energy balance options'!$A$7:$A$3000,HeatGen!$A1814)</f>
        <v>0</v>
      </c>
      <c r="F1814">
        <f>SUMIFS('Energy balance options'!$F$7:$F$3000,'Energy balance options'!$B$7:$B$3000,HeatGen!F$2,'Energy balance options'!$A$7:$A$3000,HeatGen!$A1814)</f>
        <v>0</v>
      </c>
      <c r="G1814">
        <f>SUMIFS('Energy balance options'!$F$7:$F$3000,'Energy balance options'!$B$7:$B$3000,HeatGen!G$2,'Energy balance options'!$A$7:$A$3000,HeatGen!$A1814)</f>
        <v>0</v>
      </c>
      <c r="H1814">
        <f>SUMIFS('Energy balance options'!$F$7:$F$3000,'Energy balance options'!$B$7:$B$3000,HeatGen!H$2,'Energy balance options'!$A$7:$A$3000,HeatGen!$A1814)</f>
        <v>0</v>
      </c>
      <c r="I1814">
        <f>SUMIFS('Energy balance options'!$F$7:$F$3000,'Energy balance options'!$B$7:$B$3000,HeatGen!I$2,'Energy balance options'!$A$7:$A$3000,HeatGen!$A1814)</f>
        <v>0</v>
      </c>
      <c r="J1814">
        <f>SUMIFS('Energy balance options'!$F$7:$F$3000,'Energy balance options'!$B$7:$B$3000,HeatGen!J$2,'Energy balance options'!$A$7:$A$3000,HeatGen!$A1814)</f>
        <v>0</v>
      </c>
      <c r="K1814">
        <f>SUMIFS('Energy balance options'!$F$7:$F$3000,'Energy balance options'!$B$7:$B$3000,HeatGen!K$2,'Energy balance options'!$A$7:$A$3000,HeatGen!$A1814)</f>
        <v>0</v>
      </c>
      <c r="L1814">
        <f>SUMIFS('Energy balance options'!$F$7:$F$3000,'Energy balance options'!$B$7:$B$3000,HeatGen!L$2,'Energy balance options'!$A$7:$A$3000,HeatGen!$A1814)</f>
        <v>0</v>
      </c>
      <c r="M1814">
        <f>SUMIFS('Energy balance options'!$F$7:$F$3000,'Energy balance options'!$B$7:$B$3000,HeatGen!M$2,'Energy balance options'!$A$7:$A$3000,HeatGen!$A1814)</f>
        <v>0</v>
      </c>
      <c r="N1814">
        <f>SUMIFS('Energy balance options'!$F$7:$F$3000,'Energy balance options'!$B$7:$B$3000,HeatGen!N$2,'Energy balance options'!$A$7:$A$3000,HeatGen!$A1814)</f>
        <v>0</v>
      </c>
      <c r="P1814">
        <f>SUMIFS('Energy balance options'!$F$7:$F$3000,'Energy balance options'!$B$7:$B$3000,HeatGen!P$2,'Energy balance options'!$A$7:$A$3000,HeatGen!$A1814)</f>
        <v>0</v>
      </c>
      <c r="Q1814">
        <f>SUMIFS('Energy balance options'!$F$7:$F$3000,'Energy balance options'!$B$7:$B$3000,HeatGen!Q$2,'Energy balance options'!$A$7:$A$3000,HeatGen!$A1814)</f>
        <v>0</v>
      </c>
      <c r="R1814">
        <f>SUMIFS('Energy balance options'!$F$7:$F$3000,'Energy balance options'!$B$7:$B$3000,HeatGen!R$2,'Energy balance options'!$A$7:$A$3000,HeatGen!$A1814)</f>
        <v>0</v>
      </c>
      <c r="S1814">
        <f>SUMIFS('Energy balance options'!$G$7:$G$3000,'Energy balance options'!$B$7:$B$3000,HeatGen!S$2,'Energy balance options'!$A$7:$A$3000,HeatGen!$A1814)</f>
        <v>0</v>
      </c>
      <c r="T1814">
        <f>SUMIFS('Energy balance options'!$G$7:$G$3000,'Energy balance options'!$B$7:$B$3000,HeatGen!T$2,'Energy balance options'!$A$7:$A$3000,HeatGen!$A1814)</f>
        <v>0</v>
      </c>
      <c r="U1814">
        <f>SUMIFS('Energy balance options'!$G$7:$G$3000,'Energy balance options'!$B$7:$B$3000,HeatGen!U$2,'Energy balance options'!$A$7:$A$3000,HeatGen!$A1814)</f>
        <v>0</v>
      </c>
      <c r="V1814">
        <f>SUMIFS('Energy balance options'!$G$7:$G$3000,'Energy balance options'!$B$7:$B$3000,HeatGen!V$2,'Energy balance options'!$A$7:$A$3000,HeatGen!$A1814)</f>
        <v>0</v>
      </c>
      <c r="W1814">
        <f>SUMIFS('Energy balance options'!$G$7:$G$3000,'Energy balance options'!$B$7:$B$3000,HeatGen!W$2,'Energy balance options'!$A$7:$A$3000,HeatGen!$A1814)</f>
        <v>0</v>
      </c>
      <c r="X1814">
        <f>SUMIFS('Energy balance options'!$G$7:$G$3000,'Energy balance options'!$B$7:$B$3000,HeatGen!X$2,'Energy balance options'!$A$7:$A$3000,HeatGen!$A1814)</f>
        <v>0</v>
      </c>
      <c r="AG1814">
        <f t="shared" si="340"/>
        <v>0</v>
      </c>
      <c r="AH1814">
        <f t="shared" si="341"/>
        <v>0</v>
      </c>
      <c r="AI1814">
        <f t="shared" si="342"/>
        <v>0</v>
      </c>
      <c r="AJ1814">
        <f t="shared" si="343"/>
        <v>0</v>
      </c>
      <c r="AK1814">
        <f t="shared" si="344"/>
        <v>0</v>
      </c>
      <c r="AL1814">
        <f t="shared" si="345"/>
        <v>0</v>
      </c>
      <c r="AM1814">
        <f t="shared" si="346"/>
        <v>0</v>
      </c>
      <c r="AN1814">
        <f t="shared" si="347"/>
        <v>0</v>
      </c>
      <c r="AO1814">
        <f t="shared" si="348"/>
        <v>0</v>
      </c>
    </row>
    <row r="1815" spans="1:41" x14ac:dyDescent="0.2">
      <c r="A1815" s="9">
        <f>'Cost per option'!A1823</f>
        <v>0</v>
      </c>
      <c r="B1815" t="str">
        <f>_xlfn.IFNA(VLOOKUP(A1815,'Energy balance options'!A$7:C$3000,3,FALSE),"")</f>
        <v/>
      </c>
      <c r="C1815">
        <f>SUMIFS('Energy balance options'!$F$7:$F$3000,'Energy balance options'!$B$7:$B$3000,HeatGen!C$2,'Energy balance options'!$A$7:$A$3000,HeatGen!$A1815)</f>
        <v>0</v>
      </c>
      <c r="D1815">
        <f>SUMIFS('Energy balance options'!$F$7:$F$3000,'Energy balance options'!$B$7:$B$3000,HeatGen!D$2,'Energy balance options'!$A$7:$A$3000,HeatGen!$A1815)</f>
        <v>0</v>
      </c>
      <c r="E1815">
        <f>SUMIFS('Energy balance options'!$F$7:$F$3000,'Energy balance options'!$B$7:$B$3000,HeatGen!E$2,'Energy balance options'!$A$7:$A$3000,HeatGen!$A1815)</f>
        <v>0</v>
      </c>
      <c r="F1815">
        <f>SUMIFS('Energy balance options'!$F$7:$F$3000,'Energy balance options'!$B$7:$B$3000,HeatGen!F$2,'Energy balance options'!$A$7:$A$3000,HeatGen!$A1815)</f>
        <v>0</v>
      </c>
      <c r="G1815">
        <f>SUMIFS('Energy balance options'!$F$7:$F$3000,'Energy balance options'!$B$7:$B$3000,HeatGen!G$2,'Energy balance options'!$A$7:$A$3000,HeatGen!$A1815)</f>
        <v>0</v>
      </c>
      <c r="H1815">
        <f>SUMIFS('Energy balance options'!$F$7:$F$3000,'Energy balance options'!$B$7:$B$3000,HeatGen!H$2,'Energy balance options'!$A$7:$A$3000,HeatGen!$A1815)</f>
        <v>0</v>
      </c>
      <c r="I1815">
        <f>SUMIFS('Energy balance options'!$F$7:$F$3000,'Energy balance options'!$B$7:$B$3000,HeatGen!I$2,'Energy balance options'!$A$7:$A$3000,HeatGen!$A1815)</f>
        <v>0</v>
      </c>
      <c r="J1815">
        <f>SUMIFS('Energy balance options'!$F$7:$F$3000,'Energy balance options'!$B$7:$B$3000,HeatGen!J$2,'Energy balance options'!$A$7:$A$3000,HeatGen!$A1815)</f>
        <v>0</v>
      </c>
      <c r="K1815">
        <f>SUMIFS('Energy balance options'!$F$7:$F$3000,'Energy balance options'!$B$7:$B$3000,HeatGen!K$2,'Energy balance options'!$A$7:$A$3000,HeatGen!$A1815)</f>
        <v>0</v>
      </c>
      <c r="L1815">
        <f>SUMIFS('Energy balance options'!$F$7:$F$3000,'Energy balance options'!$B$7:$B$3000,HeatGen!L$2,'Energy balance options'!$A$7:$A$3000,HeatGen!$A1815)</f>
        <v>0</v>
      </c>
      <c r="M1815">
        <f>SUMIFS('Energy balance options'!$F$7:$F$3000,'Energy balance options'!$B$7:$B$3000,HeatGen!M$2,'Energy balance options'!$A$7:$A$3000,HeatGen!$A1815)</f>
        <v>0</v>
      </c>
      <c r="N1815">
        <f>SUMIFS('Energy balance options'!$F$7:$F$3000,'Energy balance options'!$B$7:$B$3000,HeatGen!N$2,'Energy balance options'!$A$7:$A$3000,HeatGen!$A1815)</f>
        <v>0</v>
      </c>
      <c r="P1815">
        <f>SUMIFS('Energy balance options'!$F$7:$F$3000,'Energy balance options'!$B$7:$B$3000,HeatGen!P$2,'Energy balance options'!$A$7:$A$3000,HeatGen!$A1815)</f>
        <v>0</v>
      </c>
      <c r="Q1815">
        <f>SUMIFS('Energy balance options'!$F$7:$F$3000,'Energy balance options'!$B$7:$B$3000,HeatGen!Q$2,'Energy balance options'!$A$7:$A$3000,HeatGen!$A1815)</f>
        <v>0</v>
      </c>
      <c r="R1815">
        <f>SUMIFS('Energy balance options'!$F$7:$F$3000,'Energy balance options'!$B$7:$B$3000,HeatGen!R$2,'Energy balance options'!$A$7:$A$3000,HeatGen!$A1815)</f>
        <v>0</v>
      </c>
      <c r="S1815">
        <f>SUMIFS('Energy balance options'!$G$7:$G$3000,'Energy balance options'!$B$7:$B$3000,HeatGen!S$2,'Energy balance options'!$A$7:$A$3000,HeatGen!$A1815)</f>
        <v>0</v>
      </c>
      <c r="T1815">
        <f>SUMIFS('Energy balance options'!$G$7:$G$3000,'Energy balance options'!$B$7:$B$3000,HeatGen!T$2,'Energy balance options'!$A$7:$A$3000,HeatGen!$A1815)</f>
        <v>0</v>
      </c>
      <c r="U1815">
        <f>SUMIFS('Energy balance options'!$G$7:$G$3000,'Energy balance options'!$B$7:$B$3000,HeatGen!U$2,'Energy balance options'!$A$7:$A$3000,HeatGen!$A1815)</f>
        <v>0</v>
      </c>
      <c r="V1815">
        <f>SUMIFS('Energy balance options'!$G$7:$G$3000,'Energy balance options'!$B$7:$B$3000,HeatGen!V$2,'Energy balance options'!$A$7:$A$3000,HeatGen!$A1815)</f>
        <v>0</v>
      </c>
      <c r="W1815">
        <f>SUMIFS('Energy balance options'!$G$7:$G$3000,'Energy balance options'!$B$7:$B$3000,HeatGen!W$2,'Energy balance options'!$A$7:$A$3000,HeatGen!$A1815)</f>
        <v>0</v>
      </c>
      <c r="X1815">
        <f>SUMIFS('Energy balance options'!$G$7:$G$3000,'Energy balance options'!$B$7:$B$3000,HeatGen!X$2,'Energy balance options'!$A$7:$A$3000,HeatGen!$A1815)</f>
        <v>0</v>
      </c>
      <c r="AG1815">
        <f t="shared" si="340"/>
        <v>0</v>
      </c>
      <c r="AH1815">
        <f t="shared" si="341"/>
        <v>0</v>
      </c>
      <c r="AI1815">
        <f t="shared" si="342"/>
        <v>0</v>
      </c>
      <c r="AJ1815">
        <f t="shared" si="343"/>
        <v>0</v>
      </c>
      <c r="AK1815">
        <f t="shared" si="344"/>
        <v>0</v>
      </c>
      <c r="AL1815">
        <f t="shared" si="345"/>
        <v>0</v>
      </c>
      <c r="AM1815">
        <f t="shared" si="346"/>
        <v>0</v>
      </c>
      <c r="AN1815">
        <f t="shared" si="347"/>
        <v>0</v>
      </c>
      <c r="AO1815">
        <f t="shared" si="348"/>
        <v>0</v>
      </c>
    </row>
    <row r="1816" spans="1:41" x14ac:dyDescent="0.2">
      <c r="A1816" s="9">
        <f>'Cost per option'!A1824</f>
        <v>0</v>
      </c>
      <c r="B1816" t="str">
        <f>_xlfn.IFNA(VLOOKUP(A1816,'Energy balance options'!A$7:C$3000,3,FALSE),"")</f>
        <v/>
      </c>
      <c r="C1816">
        <f>SUMIFS('Energy balance options'!$F$7:$F$3000,'Energy balance options'!$B$7:$B$3000,HeatGen!C$2,'Energy balance options'!$A$7:$A$3000,HeatGen!$A1816)</f>
        <v>0</v>
      </c>
      <c r="D1816">
        <f>SUMIFS('Energy balance options'!$F$7:$F$3000,'Energy balance options'!$B$7:$B$3000,HeatGen!D$2,'Energy balance options'!$A$7:$A$3000,HeatGen!$A1816)</f>
        <v>0</v>
      </c>
      <c r="E1816">
        <f>SUMIFS('Energy balance options'!$F$7:$F$3000,'Energy balance options'!$B$7:$B$3000,HeatGen!E$2,'Energy balance options'!$A$7:$A$3000,HeatGen!$A1816)</f>
        <v>0</v>
      </c>
      <c r="F1816">
        <f>SUMIFS('Energy balance options'!$F$7:$F$3000,'Energy balance options'!$B$7:$B$3000,HeatGen!F$2,'Energy balance options'!$A$7:$A$3000,HeatGen!$A1816)</f>
        <v>0</v>
      </c>
      <c r="G1816">
        <f>SUMIFS('Energy balance options'!$F$7:$F$3000,'Energy balance options'!$B$7:$B$3000,HeatGen!G$2,'Energy balance options'!$A$7:$A$3000,HeatGen!$A1816)</f>
        <v>0</v>
      </c>
      <c r="H1816">
        <f>SUMIFS('Energy balance options'!$F$7:$F$3000,'Energy balance options'!$B$7:$B$3000,HeatGen!H$2,'Energy balance options'!$A$7:$A$3000,HeatGen!$A1816)</f>
        <v>0</v>
      </c>
      <c r="I1816">
        <f>SUMIFS('Energy balance options'!$F$7:$F$3000,'Energy balance options'!$B$7:$B$3000,HeatGen!I$2,'Energy balance options'!$A$7:$A$3000,HeatGen!$A1816)</f>
        <v>0</v>
      </c>
      <c r="J1816">
        <f>SUMIFS('Energy balance options'!$F$7:$F$3000,'Energy balance options'!$B$7:$B$3000,HeatGen!J$2,'Energy balance options'!$A$7:$A$3000,HeatGen!$A1816)</f>
        <v>0</v>
      </c>
      <c r="K1816">
        <f>SUMIFS('Energy balance options'!$F$7:$F$3000,'Energy balance options'!$B$7:$B$3000,HeatGen!K$2,'Energy balance options'!$A$7:$A$3000,HeatGen!$A1816)</f>
        <v>0</v>
      </c>
      <c r="L1816">
        <f>SUMIFS('Energy balance options'!$F$7:$F$3000,'Energy balance options'!$B$7:$B$3000,HeatGen!L$2,'Energy balance options'!$A$7:$A$3000,HeatGen!$A1816)</f>
        <v>0</v>
      </c>
      <c r="M1816">
        <f>SUMIFS('Energy balance options'!$F$7:$F$3000,'Energy balance options'!$B$7:$B$3000,HeatGen!M$2,'Energy balance options'!$A$7:$A$3000,HeatGen!$A1816)</f>
        <v>0</v>
      </c>
      <c r="N1816">
        <f>SUMIFS('Energy balance options'!$F$7:$F$3000,'Energy balance options'!$B$7:$B$3000,HeatGen!N$2,'Energy balance options'!$A$7:$A$3000,HeatGen!$A1816)</f>
        <v>0</v>
      </c>
      <c r="P1816">
        <f>SUMIFS('Energy balance options'!$F$7:$F$3000,'Energy balance options'!$B$7:$B$3000,HeatGen!P$2,'Energy balance options'!$A$7:$A$3000,HeatGen!$A1816)</f>
        <v>0</v>
      </c>
      <c r="Q1816">
        <f>SUMIFS('Energy balance options'!$F$7:$F$3000,'Energy balance options'!$B$7:$B$3000,HeatGen!Q$2,'Energy balance options'!$A$7:$A$3000,HeatGen!$A1816)</f>
        <v>0</v>
      </c>
      <c r="R1816">
        <f>SUMIFS('Energy balance options'!$F$7:$F$3000,'Energy balance options'!$B$7:$B$3000,HeatGen!R$2,'Energy balance options'!$A$7:$A$3000,HeatGen!$A1816)</f>
        <v>0</v>
      </c>
      <c r="S1816">
        <f>SUMIFS('Energy balance options'!$G$7:$G$3000,'Energy balance options'!$B$7:$B$3000,HeatGen!S$2,'Energy balance options'!$A$7:$A$3000,HeatGen!$A1816)</f>
        <v>0</v>
      </c>
      <c r="T1816">
        <f>SUMIFS('Energy balance options'!$G$7:$G$3000,'Energy balance options'!$B$7:$B$3000,HeatGen!T$2,'Energy balance options'!$A$7:$A$3000,HeatGen!$A1816)</f>
        <v>0</v>
      </c>
      <c r="U1816">
        <f>SUMIFS('Energy balance options'!$G$7:$G$3000,'Energy balance options'!$B$7:$B$3000,HeatGen!U$2,'Energy balance options'!$A$7:$A$3000,HeatGen!$A1816)</f>
        <v>0</v>
      </c>
      <c r="V1816">
        <f>SUMIFS('Energy balance options'!$G$7:$G$3000,'Energy balance options'!$B$7:$B$3000,HeatGen!V$2,'Energy balance options'!$A$7:$A$3000,HeatGen!$A1816)</f>
        <v>0</v>
      </c>
      <c r="W1816">
        <f>SUMIFS('Energy balance options'!$G$7:$G$3000,'Energy balance options'!$B$7:$B$3000,HeatGen!W$2,'Energy balance options'!$A$7:$A$3000,HeatGen!$A1816)</f>
        <v>0</v>
      </c>
      <c r="X1816">
        <f>SUMIFS('Energy balance options'!$G$7:$G$3000,'Energy balance options'!$B$7:$B$3000,HeatGen!X$2,'Energy balance options'!$A$7:$A$3000,HeatGen!$A1816)</f>
        <v>0</v>
      </c>
      <c r="AG1816">
        <f t="shared" si="340"/>
        <v>0</v>
      </c>
      <c r="AH1816">
        <f t="shared" si="341"/>
        <v>0</v>
      </c>
      <c r="AI1816">
        <f t="shared" si="342"/>
        <v>0</v>
      </c>
      <c r="AJ1816">
        <f t="shared" si="343"/>
        <v>0</v>
      </c>
      <c r="AK1816">
        <f t="shared" si="344"/>
        <v>0</v>
      </c>
      <c r="AL1816">
        <f t="shared" si="345"/>
        <v>0</v>
      </c>
      <c r="AM1816">
        <f t="shared" si="346"/>
        <v>0</v>
      </c>
      <c r="AN1816">
        <f t="shared" si="347"/>
        <v>0</v>
      </c>
      <c r="AO1816">
        <f t="shared" si="348"/>
        <v>0</v>
      </c>
    </row>
    <row r="1817" spans="1:41" x14ac:dyDescent="0.2">
      <c r="A1817" s="9">
        <f>'Cost per option'!A1825</f>
        <v>0</v>
      </c>
      <c r="B1817" t="str">
        <f>_xlfn.IFNA(VLOOKUP(A1817,'Energy balance options'!A$7:C$3000,3,FALSE),"")</f>
        <v/>
      </c>
      <c r="C1817">
        <f>SUMIFS('Energy balance options'!$F$7:$F$3000,'Energy balance options'!$B$7:$B$3000,HeatGen!C$2,'Energy balance options'!$A$7:$A$3000,HeatGen!$A1817)</f>
        <v>0</v>
      </c>
      <c r="D1817">
        <f>SUMIFS('Energy balance options'!$F$7:$F$3000,'Energy balance options'!$B$7:$B$3000,HeatGen!D$2,'Energy balance options'!$A$7:$A$3000,HeatGen!$A1817)</f>
        <v>0</v>
      </c>
      <c r="E1817">
        <f>SUMIFS('Energy balance options'!$F$7:$F$3000,'Energy balance options'!$B$7:$B$3000,HeatGen!E$2,'Energy balance options'!$A$7:$A$3000,HeatGen!$A1817)</f>
        <v>0</v>
      </c>
      <c r="F1817">
        <f>SUMIFS('Energy balance options'!$F$7:$F$3000,'Energy balance options'!$B$7:$B$3000,HeatGen!F$2,'Energy balance options'!$A$7:$A$3000,HeatGen!$A1817)</f>
        <v>0</v>
      </c>
      <c r="G1817">
        <f>SUMIFS('Energy balance options'!$F$7:$F$3000,'Energy balance options'!$B$7:$B$3000,HeatGen!G$2,'Energy balance options'!$A$7:$A$3000,HeatGen!$A1817)</f>
        <v>0</v>
      </c>
      <c r="H1817">
        <f>SUMIFS('Energy balance options'!$F$7:$F$3000,'Energy balance options'!$B$7:$B$3000,HeatGen!H$2,'Energy balance options'!$A$7:$A$3000,HeatGen!$A1817)</f>
        <v>0</v>
      </c>
      <c r="I1817">
        <f>SUMIFS('Energy balance options'!$F$7:$F$3000,'Energy balance options'!$B$7:$B$3000,HeatGen!I$2,'Energy balance options'!$A$7:$A$3000,HeatGen!$A1817)</f>
        <v>0</v>
      </c>
      <c r="J1817">
        <f>SUMIFS('Energy balance options'!$F$7:$F$3000,'Energy balance options'!$B$7:$B$3000,HeatGen!J$2,'Energy balance options'!$A$7:$A$3000,HeatGen!$A1817)</f>
        <v>0</v>
      </c>
      <c r="K1817">
        <f>SUMIFS('Energy balance options'!$F$7:$F$3000,'Energy balance options'!$B$7:$B$3000,HeatGen!K$2,'Energy balance options'!$A$7:$A$3000,HeatGen!$A1817)</f>
        <v>0</v>
      </c>
      <c r="L1817">
        <f>SUMIFS('Energy balance options'!$F$7:$F$3000,'Energy balance options'!$B$7:$B$3000,HeatGen!L$2,'Energy balance options'!$A$7:$A$3000,HeatGen!$A1817)</f>
        <v>0</v>
      </c>
      <c r="M1817">
        <f>SUMIFS('Energy balance options'!$F$7:$F$3000,'Energy balance options'!$B$7:$B$3000,HeatGen!M$2,'Energy balance options'!$A$7:$A$3000,HeatGen!$A1817)</f>
        <v>0</v>
      </c>
      <c r="N1817">
        <f>SUMIFS('Energy balance options'!$F$7:$F$3000,'Energy balance options'!$B$7:$B$3000,HeatGen!N$2,'Energy balance options'!$A$7:$A$3000,HeatGen!$A1817)</f>
        <v>0</v>
      </c>
      <c r="P1817">
        <f>SUMIFS('Energy balance options'!$F$7:$F$3000,'Energy balance options'!$B$7:$B$3000,HeatGen!P$2,'Energy balance options'!$A$7:$A$3000,HeatGen!$A1817)</f>
        <v>0</v>
      </c>
      <c r="Q1817">
        <f>SUMIFS('Energy balance options'!$F$7:$F$3000,'Energy balance options'!$B$7:$B$3000,HeatGen!Q$2,'Energy balance options'!$A$7:$A$3000,HeatGen!$A1817)</f>
        <v>0</v>
      </c>
      <c r="R1817">
        <f>SUMIFS('Energy balance options'!$F$7:$F$3000,'Energy balance options'!$B$7:$B$3000,HeatGen!R$2,'Energy balance options'!$A$7:$A$3000,HeatGen!$A1817)</f>
        <v>0</v>
      </c>
      <c r="S1817">
        <f>SUMIFS('Energy balance options'!$G$7:$G$3000,'Energy balance options'!$B$7:$B$3000,HeatGen!S$2,'Energy balance options'!$A$7:$A$3000,HeatGen!$A1817)</f>
        <v>0</v>
      </c>
      <c r="T1817">
        <f>SUMIFS('Energy balance options'!$G$7:$G$3000,'Energy balance options'!$B$7:$B$3000,HeatGen!T$2,'Energy balance options'!$A$7:$A$3000,HeatGen!$A1817)</f>
        <v>0</v>
      </c>
      <c r="U1817">
        <f>SUMIFS('Energy balance options'!$G$7:$G$3000,'Energy balance options'!$B$7:$B$3000,HeatGen!U$2,'Energy balance options'!$A$7:$A$3000,HeatGen!$A1817)</f>
        <v>0</v>
      </c>
      <c r="V1817">
        <f>SUMIFS('Energy balance options'!$G$7:$G$3000,'Energy balance options'!$B$7:$B$3000,HeatGen!V$2,'Energy balance options'!$A$7:$A$3000,HeatGen!$A1817)</f>
        <v>0</v>
      </c>
      <c r="W1817">
        <f>SUMIFS('Energy balance options'!$G$7:$G$3000,'Energy balance options'!$B$7:$B$3000,HeatGen!W$2,'Energy balance options'!$A$7:$A$3000,HeatGen!$A1817)</f>
        <v>0</v>
      </c>
      <c r="X1817">
        <f>SUMIFS('Energy balance options'!$G$7:$G$3000,'Energy balance options'!$B$7:$B$3000,HeatGen!X$2,'Energy balance options'!$A$7:$A$3000,HeatGen!$A1817)</f>
        <v>0</v>
      </c>
      <c r="AG1817">
        <f t="shared" si="340"/>
        <v>0</v>
      </c>
      <c r="AH1817">
        <f t="shared" si="341"/>
        <v>0</v>
      </c>
      <c r="AI1817">
        <f t="shared" si="342"/>
        <v>0</v>
      </c>
      <c r="AJ1817">
        <f t="shared" si="343"/>
        <v>0</v>
      </c>
      <c r="AK1817">
        <f t="shared" si="344"/>
        <v>0</v>
      </c>
      <c r="AL1817">
        <f t="shared" si="345"/>
        <v>0</v>
      </c>
      <c r="AM1817">
        <f t="shared" si="346"/>
        <v>0</v>
      </c>
      <c r="AN1817">
        <f t="shared" si="347"/>
        <v>0</v>
      </c>
      <c r="AO1817">
        <f t="shared" si="348"/>
        <v>0</v>
      </c>
    </row>
    <row r="1818" spans="1:41" x14ac:dyDescent="0.2">
      <c r="A1818" s="9">
        <f>'Cost per option'!A1826</f>
        <v>0</v>
      </c>
      <c r="B1818" t="str">
        <f>_xlfn.IFNA(VLOOKUP(A1818,'Energy balance options'!A$7:C$3000,3,FALSE),"")</f>
        <v/>
      </c>
      <c r="C1818">
        <f>SUMIFS('Energy balance options'!$F$7:$F$3000,'Energy balance options'!$B$7:$B$3000,HeatGen!C$2,'Energy balance options'!$A$7:$A$3000,HeatGen!$A1818)</f>
        <v>0</v>
      </c>
      <c r="D1818">
        <f>SUMIFS('Energy balance options'!$F$7:$F$3000,'Energy balance options'!$B$7:$B$3000,HeatGen!D$2,'Energy balance options'!$A$7:$A$3000,HeatGen!$A1818)</f>
        <v>0</v>
      </c>
      <c r="E1818">
        <f>SUMIFS('Energy balance options'!$F$7:$F$3000,'Energy balance options'!$B$7:$B$3000,HeatGen!E$2,'Energy balance options'!$A$7:$A$3000,HeatGen!$A1818)</f>
        <v>0</v>
      </c>
      <c r="F1818">
        <f>SUMIFS('Energy balance options'!$F$7:$F$3000,'Energy balance options'!$B$7:$B$3000,HeatGen!F$2,'Energy balance options'!$A$7:$A$3000,HeatGen!$A1818)</f>
        <v>0</v>
      </c>
      <c r="G1818">
        <f>SUMIFS('Energy balance options'!$F$7:$F$3000,'Energy balance options'!$B$7:$B$3000,HeatGen!G$2,'Energy balance options'!$A$7:$A$3000,HeatGen!$A1818)</f>
        <v>0</v>
      </c>
      <c r="H1818">
        <f>SUMIFS('Energy balance options'!$F$7:$F$3000,'Energy balance options'!$B$7:$B$3000,HeatGen!H$2,'Energy balance options'!$A$7:$A$3000,HeatGen!$A1818)</f>
        <v>0</v>
      </c>
      <c r="I1818">
        <f>SUMIFS('Energy balance options'!$F$7:$F$3000,'Energy balance options'!$B$7:$B$3000,HeatGen!I$2,'Energy balance options'!$A$7:$A$3000,HeatGen!$A1818)</f>
        <v>0</v>
      </c>
      <c r="J1818">
        <f>SUMIFS('Energy balance options'!$F$7:$F$3000,'Energy balance options'!$B$7:$B$3000,HeatGen!J$2,'Energy balance options'!$A$7:$A$3000,HeatGen!$A1818)</f>
        <v>0</v>
      </c>
      <c r="K1818">
        <f>SUMIFS('Energy balance options'!$F$7:$F$3000,'Energy balance options'!$B$7:$B$3000,HeatGen!K$2,'Energy balance options'!$A$7:$A$3000,HeatGen!$A1818)</f>
        <v>0</v>
      </c>
      <c r="L1818">
        <f>SUMIFS('Energy balance options'!$F$7:$F$3000,'Energy balance options'!$B$7:$B$3000,HeatGen!L$2,'Energy balance options'!$A$7:$A$3000,HeatGen!$A1818)</f>
        <v>0</v>
      </c>
      <c r="M1818">
        <f>SUMIFS('Energy balance options'!$F$7:$F$3000,'Energy balance options'!$B$7:$B$3000,HeatGen!M$2,'Energy balance options'!$A$7:$A$3000,HeatGen!$A1818)</f>
        <v>0</v>
      </c>
      <c r="N1818">
        <f>SUMIFS('Energy balance options'!$F$7:$F$3000,'Energy balance options'!$B$7:$B$3000,HeatGen!N$2,'Energy balance options'!$A$7:$A$3000,HeatGen!$A1818)</f>
        <v>0</v>
      </c>
      <c r="P1818">
        <f>SUMIFS('Energy balance options'!$F$7:$F$3000,'Energy balance options'!$B$7:$B$3000,HeatGen!P$2,'Energy balance options'!$A$7:$A$3000,HeatGen!$A1818)</f>
        <v>0</v>
      </c>
      <c r="Q1818">
        <f>SUMIFS('Energy balance options'!$F$7:$F$3000,'Energy balance options'!$B$7:$B$3000,HeatGen!Q$2,'Energy balance options'!$A$7:$A$3000,HeatGen!$A1818)</f>
        <v>0</v>
      </c>
      <c r="R1818">
        <f>SUMIFS('Energy balance options'!$F$7:$F$3000,'Energy balance options'!$B$7:$B$3000,HeatGen!R$2,'Energy balance options'!$A$7:$A$3000,HeatGen!$A1818)</f>
        <v>0</v>
      </c>
      <c r="S1818">
        <f>SUMIFS('Energy balance options'!$G$7:$G$3000,'Energy balance options'!$B$7:$B$3000,HeatGen!S$2,'Energy balance options'!$A$7:$A$3000,HeatGen!$A1818)</f>
        <v>0</v>
      </c>
      <c r="T1818">
        <f>SUMIFS('Energy balance options'!$G$7:$G$3000,'Energy balance options'!$B$7:$B$3000,HeatGen!T$2,'Energy balance options'!$A$7:$A$3000,HeatGen!$A1818)</f>
        <v>0</v>
      </c>
      <c r="U1818">
        <f>SUMIFS('Energy balance options'!$G$7:$G$3000,'Energy balance options'!$B$7:$B$3000,HeatGen!U$2,'Energy balance options'!$A$7:$A$3000,HeatGen!$A1818)</f>
        <v>0</v>
      </c>
      <c r="V1818">
        <f>SUMIFS('Energy balance options'!$G$7:$G$3000,'Energy balance options'!$B$7:$B$3000,HeatGen!V$2,'Energy balance options'!$A$7:$A$3000,HeatGen!$A1818)</f>
        <v>0</v>
      </c>
      <c r="W1818">
        <f>SUMIFS('Energy balance options'!$G$7:$G$3000,'Energy balance options'!$B$7:$B$3000,HeatGen!W$2,'Energy balance options'!$A$7:$A$3000,HeatGen!$A1818)</f>
        <v>0</v>
      </c>
      <c r="X1818">
        <f>SUMIFS('Energy balance options'!$G$7:$G$3000,'Energy balance options'!$B$7:$B$3000,HeatGen!X$2,'Energy balance options'!$A$7:$A$3000,HeatGen!$A1818)</f>
        <v>0</v>
      </c>
      <c r="AG1818">
        <f t="shared" si="340"/>
        <v>0</v>
      </c>
      <c r="AH1818">
        <f t="shared" si="341"/>
        <v>0</v>
      </c>
      <c r="AI1818">
        <f t="shared" si="342"/>
        <v>0</v>
      </c>
      <c r="AJ1818">
        <f t="shared" si="343"/>
        <v>0</v>
      </c>
      <c r="AK1818">
        <f t="shared" si="344"/>
        <v>0</v>
      </c>
      <c r="AL1818">
        <f t="shared" si="345"/>
        <v>0</v>
      </c>
      <c r="AM1818">
        <f t="shared" si="346"/>
        <v>0</v>
      </c>
      <c r="AN1818">
        <f t="shared" si="347"/>
        <v>0</v>
      </c>
      <c r="AO1818">
        <f t="shared" si="348"/>
        <v>0</v>
      </c>
    </row>
    <row r="1819" spans="1:41" x14ac:dyDescent="0.2">
      <c r="A1819" s="9">
        <f>'Cost per option'!A1827</f>
        <v>0</v>
      </c>
      <c r="B1819" t="str">
        <f>_xlfn.IFNA(VLOOKUP(A1819,'Energy balance options'!A$7:C$3000,3,FALSE),"")</f>
        <v/>
      </c>
      <c r="C1819">
        <f>SUMIFS('Energy balance options'!$F$7:$F$3000,'Energy balance options'!$B$7:$B$3000,HeatGen!C$2,'Energy balance options'!$A$7:$A$3000,HeatGen!$A1819)</f>
        <v>0</v>
      </c>
      <c r="D1819">
        <f>SUMIFS('Energy balance options'!$F$7:$F$3000,'Energy balance options'!$B$7:$B$3000,HeatGen!D$2,'Energy balance options'!$A$7:$A$3000,HeatGen!$A1819)</f>
        <v>0</v>
      </c>
      <c r="E1819">
        <f>SUMIFS('Energy balance options'!$F$7:$F$3000,'Energy balance options'!$B$7:$B$3000,HeatGen!E$2,'Energy balance options'!$A$7:$A$3000,HeatGen!$A1819)</f>
        <v>0</v>
      </c>
      <c r="F1819">
        <f>SUMIFS('Energy balance options'!$F$7:$F$3000,'Energy balance options'!$B$7:$B$3000,HeatGen!F$2,'Energy balance options'!$A$7:$A$3000,HeatGen!$A1819)</f>
        <v>0</v>
      </c>
      <c r="G1819">
        <f>SUMIFS('Energy balance options'!$F$7:$F$3000,'Energy balance options'!$B$7:$B$3000,HeatGen!G$2,'Energy balance options'!$A$7:$A$3000,HeatGen!$A1819)</f>
        <v>0</v>
      </c>
      <c r="H1819">
        <f>SUMIFS('Energy balance options'!$F$7:$F$3000,'Energy balance options'!$B$7:$B$3000,HeatGen!H$2,'Energy balance options'!$A$7:$A$3000,HeatGen!$A1819)</f>
        <v>0</v>
      </c>
      <c r="I1819">
        <f>SUMIFS('Energy balance options'!$F$7:$F$3000,'Energy balance options'!$B$7:$B$3000,HeatGen!I$2,'Energy balance options'!$A$7:$A$3000,HeatGen!$A1819)</f>
        <v>0</v>
      </c>
      <c r="J1819">
        <f>SUMIFS('Energy balance options'!$F$7:$F$3000,'Energy balance options'!$B$7:$B$3000,HeatGen!J$2,'Energy balance options'!$A$7:$A$3000,HeatGen!$A1819)</f>
        <v>0</v>
      </c>
      <c r="K1819">
        <f>SUMIFS('Energy balance options'!$F$7:$F$3000,'Energy balance options'!$B$7:$B$3000,HeatGen!K$2,'Energy balance options'!$A$7:$A$3000,HeatGen!$A1819)</f>
        <v>0</v>
      </c>
      <c r="L1819">
        <f>SUMIFS('Energy balance options'!$F$7:$F$3000,'Energy balance options'!$B$7:$B$3000,HeatGen!L$2,'Energy balance options'!$A$7:$A$3000,HeatGen!$A1819)</f>
        <v>0</v>
      </c>
      <c r="M1819">
        <f>SUMIFS('Energy balance options'!$F$7:$F$3000,'Energy balance options'!$B$7:$B$3000,HeatGen!M$2,'Energy balance options'!$A$7:$A$3000,HeatGen!$A1819)</f>
        <v>0</v>
      </c>
      <c r="N1819">
        <f>SUMIFS('Energy balance options'!$F$7:$F$3000,'Energy balance options'!$B$7:$B$3000,HeatGen!N$2,'Energy balance options'!$A$7:$A$3000,HeatGen!$A1819)</f>
        <v>0</v>
      </c>
      <c r="P1819">
        <f>SUMIFS('Energy balance options'!$F$7:$F$3000,'Energy balance options'!$B$7:$B$3000,HeatGen!P$2,'Energy balance options'!$A$7:$A$3000,HeatGen!$A1819)</f>
        <v>0</v>
      </c>
      <c r="Q1819">
        <f>SUMIFS('Energy balance options'!$F$7:$F$3000,'Energy balance options'!$B$7:$B$3000,HeatGen!Q$2,'Energy balance options'!$A$7:$A$3000,HeatGen!$A1819)</f>
        <v>0</v>
      </c>
      <c r="R1819">
        <f>SUMIFS('Energy balance options'!$F$7:$F$3000,'Energy balance options'!$B$7:$B$3000,HeatGen!R$2,'Energy balance options'!$A$7:$A$3000,HeatGen!$A1819)</f>
        <v>0</v>
      </c>
      <c r="S1819">
        <f>SUMIFS('Energy balance options'!$G$7:$G$3000,'Energy balance options'!$B$7:$B$3000,HeatGen!S$2,'Energy balance options'!$A$7:$A$3000,HeatGen!$A1819)</f>
        <v>0</v>
      </c>
      <c r="T1819">
        <f>SUMIFS('Energy balance options'!$G$7:$G$3000,'Energy balance options'!$B$7:$B$3000,HeatGen!T$2,'Energy balance options'!$A$7:$A$3000,HeatGen!$A1819)</f>
        <v>0</v>
      </c>
      <c r="U1819">
        <f>SUMIFS('Energy balance options'!$G$7:$G$3000,'Energy balance options'!$B$7:$B$3000,HeatGen!U$2,'Energy balance options'!$A$7:$A$3000,HeatGen!$A1819)</f>
        <v>0</v>
      </c>
      <c r="V1819">
        <f>SUMIFS('Energy balance options'!$G$7:$G$3000,'Energy balance options'!$B$7:$B$3000,HeatGen!V$2,'Energy balance options'!$A$7:$A$3000,HeatGen!$A1819)</f>
        <v>0</v>
      </c>
      <c r="W1819">
        <f>SUMIFS('Energy balance options'!$G$7:$G$3000,'Energy balance options'!$B$7:$B$3000,HeatGen!W$2,'Energy balance options'!$A$7:$A$3000,HeatGen!$A1819)</f>
        <v>0</v>
      </c>
      <c r="X1819">
        <f>SUMIFS('Energy balance options'!$G$7:$G$3000,'Energy balance options'!$B$7:$B$3000,HeatGen!X$2,'Energy balance options'!$A$7:$A$3000,HeatGen!$A1819)</f>
        <v>0</v>
      </c>
      <c r="AG1819">
        <f t="shared" si="340"/>
        <v>0</v>
      </c>
      <c r="AH1819">
        <f t="shared" si="341"/>
        <v>0</v>
      </c>
      <c r="AI1819">
        <f t="shared" si="342"/>
        <v>0</v>
      </c>
      <c r="AJ1819">
        <f t="shared" si="343"/>
        <v>0</v>
      </c>
      <c r="AK1819">
        <f t="shared" si="344"/>
        <v>0</v>
      </c>
      <c r="AL1819">
        <f t="shared" si="345"/>
        <v>0</v>
      </c>
      <c r="AM1819">
        <f t="shared" si="346"/>
        <v>0</v>
      </c>
      <c r="AN1819">
        <f t="shared" si="347"/>
        <v>0</v>
      </c>
      <c r="AO1819">
        <f t="shared" si="348"/>
        <v>0</v>
      </c>
    </row>
    <row r="1820" spans="1:41" x14ac:dyDescent="0.2">
      <c r="A1820" s="9">
        <f>'Cost per option'!A1828</f>
        <v>0</v>
      </c>
      <c r="B1820" t="str">
        <f>_xlfn.IFNA(VLOOKUP(A1820,'Energy balance options'!A$7:C$3000,3,FALSE),"")</f>
        <v/>
      </c>
      <c r="C1820">
        <f>SUMIFS('Energy balance options'!$F$7:$F$3000,'Energy balance options'!$B$7:$B$3000,HeatGen!C$2,'Energy balance options'!$A$7:$A$3000,HeatGen!$A1820)</f>
        <v>0</v>
      </c>
      <c r="D1820">
        <f>SUMIFS('Energy balance options'!$F$7:$F$3000,'Energy balance options'!$B$7:$B$3000,HeatGen!D$2,'Energy balance options'!$A$7:$A$3000,HeatGen!$A1820)</f>
        <v>0</v>
      </c>
      <c r="E1820">
        <f>SUMIFS('Energy balance options'!$F$7:$F$3000,'Energy balance options'!$B$7:$B$3000,HeatGen!E$2,'Energy balance options'!$A$7:$A$3000,HeatGen!$A1820)</f>
        <v>0</v>
      </c>
      <c r="F1820">
        <f>SUMIFS('Energy balance options'!$F$7:$F$3000,'Energy balance options'!$B$7:$B$3000,HeatGen!F$2,'Energy balance options'!$A$7:$A$3000,HeatGen!$A1820)</f>
        <v>0</v>
      </c>
      <c r="G1820">
        <f>SUMIFS('Energy balance options'!$F$7:$F$3000,'Energy balance options'!$B$7:$B$3000,HeatGen!G$2,'Energy balance options'!$A$7:$A$3000,HeatGen!$A1820)</f>
        <v>0</v>
      </c>
      <c r="H1820">
        <f>SUMIFS('Energy balance options'!$F$7:$F$3000,'Energy balance options'!$B$7:$B$3000,HeatGen!H$2,'Energy balance options'!$A$7:$A$3000,HeatGen!$A1820)</f>
        <v>0</v>
      </c>
      <c r="I1820">
        <f>SUMIFS('Energy balance options'!$F$7:$F$3000,'Energy balance options'!$B$7:$B$3000,HeatGen!I$2,'Energy balance options'!$A$7:$A$3000,HeatGen!$A1820)</f>
        <v>0</v>
      </c>
      <c r="J1820">
        <f>SUMIFS('Energy balance options'!$F$7:$F$3000,'Energy balance options'!$B$7:$B$3000,HeatGen!J$2,'Energy balance options'!$A$7:$A$3000,HeatGen!$A1820)</f>
        <v>0</v>
      </c>
      <c r="K1820">
        <f>SUMIFS('Energy balance options'!$F$7:$F$3000,'Energy balance options'!$B$7:$B$3000,HeatGen!K$2,'Energy balance options'!$A$7:$A$3000,HeatGen!$A1820)</f>
        <v>0</v>
      </c>
      <c r="L1820">
        <f>SUMIFS('Energy balance options'!$F$7:$F$3000,'Energy balance options'!$B$7:$B$3000,HeatGen!L$2,'Energy balance options'!$A$7:$A$3000,HeatGen!$A1820)</f>
        <v>0</v>
      </c>
      <c r="M1820">
        <f>SUMIFS('Energy balance options'!$F$7:$F$3000,'Energy balance options'!$B$7:$B$3000,HeatGen!M$2,'Energy balance options'!$A$7:$A$3000,HeatGen!$A1820)</f>
        <v>0</v>
      </c>
      <c r="N1820">
        <f>SUMIFS('Energy balance options'!$F$7:$F$3000,'Energy balance options'!$B$7:$B$3000,HeatGen!N$2,'Energy balance options'!$A$7:$A$3000,HeatGen!$A1820)</f>
        <v>0</v>
      </c>
      <c r="P1820">
        <f>SUMIFS('Energy balance options'!$F$7:$F$3000,'Energy balance options'!$B$7:$B$3000,HeatGen!P$2,'Energy balance options'!$A$7:$A$3000,HeatGen!$A1820)</f>
        <v>0</v>
      </c>
      <c r="Q1820">
        <f>SUMIFS('Energy balance options'!$F$7:$F$3000,'Energy balance options'!$B$7:$B$3000,HeatGen!Q$2,'Energy balance options'!$A$7:$A$3000,HeatGen!$A1820)</f>
        <v>0</v>
      </c>
      <c r="R1820">
        <f>SUMIFS('Energy balance options'!$F$7:$F$3000,'Energy balance options'!$B$7:$B$3000,HeatGen!R$2,'Energy balance options'!$A$7:$A$3000,HeatGen!$A1820)</f>
        <v>0</v>
      </c>
      <c r="S1820">
        <f>SUMIFS('Energy balance options'!$G$7:$G$3000,'Energy balance options'!$B$7:$B$3000,HeatGen!S$2,'Energy balance options'!$A$7:$A$3000,HeatGen!$A1820)</f>
        <v>0</v>
      </c>
      <c r="T1820">
        <f>SUMIFS('Energy balance options'!$G$7:$G$3000,'Energy balance options'!$B$7:$B$3000,HeatGen!T$2,'Energy balance options'!$A$7:$A$3000,HeatGen!$A1820)</f>
        <v>0</v>
      </c>
      <c r="U1820">
        <f>SUMIFS('Energy balance options'!$G$7:$G$3000,'Energy balance options'!$B$7:$B$3000,HeatGen!U$2,'Energy balance options'!$A$7:$A$3000,HeatGen!$A1820)</f>
        <v>0</v>
      </c>
      <c r="V1820">
        <f>SUMIFS('Energy balance options'!$G$7:$G$3000,'Energy balance options'!$B$7:$B$3000,HeatGen!V$2,'Energy balance options'!$A$7:$A$3000,HeatGen!$A1820)</f>
        <v>0</v>
      </c>
      <c r="W1820">
        <f>SUMIFS('Energy balance options'!$G$7:$G$3000,'Energy balance options'!$B$7:$B$3000,HeatGen!W$2,'Energy balance options'!$A$7:$A$3000,HeatGen!$A1820)</f>
        <v>0</v>
      </c>
      <c r="X1820">
        <f>SUMIFS('Energy balance options'!$G$7:$G$3000,'Energy balance options'!$B$7:$B$3000,HeatGen!X$2,'Energy balance options'!$A$7:$A$3000,HeatGen!$A1820)</f>
        <v>0</v>
      </c>
      <c r="AG1820">
        <f t="shared" si="340"/>
        <v>0</v>
      </c>
      <c r="AH1820">
        <f t="shared" si="341"/>
        <v>0</v>
      </c>
      <c r="AI1820">
        <f t="shared" si="342"/>
        <v>0</v>
      </c>
      <c r="AJ1820">
        <f t="shared" si="343"/>
        <v>0</v>
      </c>
      <c r="AK1820">
        <f t="shared" si="344"/>
        <v>0</v>
      </c>
      <c r="AL1820">
        <f t="shared" si="345"/>
        <v>0</v>
      </c>
      <c r="AM1820">
        <f t="shared" si="346"/>
        <v>0</v>
      </c>
      <c r="AN1820">
        <f t="shared" si="347"/>
        <v>0</v>
      </c>
      <c r="AO1820">
        <f t="shared" si="348"/>
        <v>0</v>
      </c>
    </row>
    <row r="1821" spans="1:41" x14ac:dyDescent="0.2">
      <c r="A1821" s="9">
        <f>'Cost per option'!A1829</f>
        <v>0</v>
      </c>
      <c r="B1821" t="str">
        <f>_xlfn.IFNA(VLOOKUP(A1821,'Energy balance options'!A$7:C$3000,3,FALSE),"")</f>
        <v/>
      </c>
      <c r="C1821">
        <f>SUMIFS('Energy balance options'!$F$7:$F$3000,'Energy balance options'!$B$7:$B$3000,HeatGen!C$2,'Energy balance options'!$A$7:$A$3000,HeatGen!$A1821)</f>
        <v>0</v>
      </c>
      <c r="D1821">
        <f>SUMIFS('Energy balance options'!$F$7:$F$3000,'Energy balance options'!$B$7:$B$3000,HeatGen!D$2,'Energy balance options'!$A$7:$A$3000,HeatGen!$A1821)</f>
        <v>0</v>
      </c>
      <c r="E1821">
        <f>SUMIFS('Energy balance options'!$F$7:$F$3000,'Energy balance options'!$B$7:$B$3000,HeatGen!E$2,'Energy balance options'!$A$7:$A$3000,HeatGen!$A1821)</f>
        <v>0</v>
      </c>
      <c r="F1821">
        <f>SUMIFS('Energy balance options'!$F$7:$F$3000,'Energy balance options'!$B$7:$B$3000,HeatGen!F$2,'Energy balance options'!$A$7:$A$3000,HeatGen!$A1821)</f>
        <v>0</v>
      </c>
      <c r="G1821">
        <f>SUMIFS('Energy balance options'!$F$7:$F$3000,'Energy balance options'!$B$7:$B$3000,HeatGen!G$2,'Energy balance options'!$A$7:$A$3000,HeatGen!$A1821)</f>
        <v>0</v>
      </c>
      <c r="H1821">
        <f>SUMIFS('Energy balance options'!$F$7:$F$3000,'Energy balance options'!$B$7:$B$3000,HeatGen!H$2,'Energy balance options'!$A$7:$A$3000,HeatGen!$A1821)</f>
        <v>0</v>
      </c>
      <c r="I1821">
        <f>SUMIFS('Energy balance options'!$F$7:$F$3000,'Energy balance options'!$B$7:$B$3000,HeatGen!I$2,'Energy balance options'!$A$7:$A$3000,HeatGen!$A1821)</f>
        <v>0</v>
      </c>
      <c r="J1821">
        <f>SUMIFS('Energy balance options'!$F$7:$F$3000,'Energy balance options'!$B$7:$B$3000,HeatGen!J$2,'Energy balance options'!$A$7:$A$3000,HeatGen!$A1821)</f>
        <v>0</v>
      </c>
      <c r="K1821">
        <f>SUMIFS('Energy balance options'!$F$7:$F$3000,'Energy balance options'!$B$7:$B$3000,HeatGen!K$2,'Energy balance options'!$A$7:$A$3000,HeatGen!$A1821)</f>
        <v>0</v>
      </c>
      <c r="L1821">
        <f>SUMIFS('Energy balance options'!$F$7:$F$3000,'Energy balance options'!$B$7:$B$3000,HeatGen!L$2,'Energy balance options'!$A$7:$A$3000,HeatGen!$A1821)</f>
        <v>0</v>
      </c>
      <c r="M1821">
        <f>SUMIFS('Energy balance options'!$F$7:$F$3000,'Energy balance options'!$B$7:$B$3000,HeatGen!M$2,'Energy balance options'!$A$7:$A$3000,HeatGen!$A1821)</f>
        <v>0</v>
      </c>
      <c r="N1821">
        <f>SUMIFS('Energy balance options'!$F$7:$F$3000,'Energy balance options'!$B$7:$B$3000,HeatGen!N$2,'Energy balance options'!$A$7:$A$3000,HeatGen!$A1821)</f>
        <v>0</v>
      </c>
      <c r="P1821">
        <f>SUMIFS('Energy balance options'!$F$7:$F$3000,'Energy balance options'!$B$7:$B$3000,HeatGen!P$2,'Energy balance options'!$A$7:$A$3000,HeatGen!$A1821)</f>
        <v>0</v>
      </c>
      <c r="Q1821">
        <f>SUMIFS('Energy balance options'!$F$7:$F$3000,'Energy balance options'!$B$7:$B$3000,HeatGen!Q$2,'Energy balance options'!$A$7:$A$3000,HeatGen!$A1821)</f>
        <v>0</v>
      </c>
      <c r="R1821">
        <f>SUMIFS('Energy balance options'!$F$7:$F$3000,'Energy balance options'!$B$7:$B$3000,HeatGen!R$2,'Energy balance options'!$A$7:$A$3000,HeatGen!$A1821)</f>
        <v>0</v>
      </c>
      <c r="S1821">
        <f>SUMIFS('Energy balance options'!$G$7:$G$3000,'Energy balance options'!$B$7:$B$3000,HeatGen!S$2,'Energy balance options'!$A$7:$A$3000,HeatGen!$A1821)</f>
        <v>0</v>
      </c>
      <c r="T1821">
        <f>SUMIFS('Energy balance options'!$G$7:$G$3000,'Energy balance options'!$B$7:$B$3000,HeatGen!T$2,'Energy balance options'!$A$7:$A$3000,HeatGen!$A1821)</f>
        <v>0</v>
      </c>
      <c r="U1821">
        <f>SUMIFS('Energy balance options'!$G$7:$G$3000,'Energy balance options'!$B$7:$B$3000,HeatGen!U$2,'Energy balance options'!$A$7:$A$3000,HeatGen!$A1821)</f>
        <v>0</v>
      </c>
      <c r="V1821">
        <f>SUMIFS('Energy balance options'!$G$7:$G$3000,'Energy balance options'!$B$7:$B$3000,HeatGen!V$2,'Energy balance options'!$A$7:$A$3000,HeatGen!$A1821)</f>
        <v>0</v>
      </c>
      <c r="W1821">
        <f>SUMIFS('Energy balance options'!$G$7:$G$3000,'Energy balance options'!$B$7:$B$3000,HeatGen!W$2,'Energy balance options'!$A$7:$A$3000,HeatGen!$A1821)</f>
        <v>0</v>
      </c>
      <c r="X1821">
        <f>SUMIFS('Energy balance options'!$G$7:$G$3000,'Energy balance options'!$B$7:$B$3000,HeatGen!X$2,'Energy balance options'!$A$7:$A$3000,HeatGen!$A1821)</f>
        <v>0</v>
      </c>
      <c r="AG1821">
        <f t="shared" si="340"/>
        <v>0</v>
      </c>
      <c r="AH1821">
        <f t="shared" si="341"/>
        <v>0</v>
      </c>
      <c r="AI1821">
        <f t="shared" si="342"/>
        <v>0</v>
      </c>
      <c r="AJ1821">
        <f t="shared" si="343"/>
        <v>0</v>
      </c>
      <c r="AK1821">
        <f t="shared" si="344"/>
        <v>0</v>
      </c>
      <c r="AL1821">
        <f t="shared" si="345"/>
        <v>0</v>
      </c>
      <c r="AM1821">
        <f t="shared" si="346"/>
        <v>0</v>
      </c>
      <c r="AN1821">
        <f t="shared" si="347"/>
        <v>0</v>
      </c>
      <c r="AO1821">
        <f t="shared" si="348"/>
        <v>0</v>
      </c>
    </row>
    <row r="1822" spans="1:41" x14ac:dyDescent="0.2">
      <c r="A1822" s="9">
        <f>'Cost per option'!A1830</f>
        <v>0</v>
      </c>
      <c r="B1822" t="str">
        <f>_xlfn.IFNA(VLOOKUP(A1822,'Energy balance options'!A$7:C$3000,3,FALSE),"")</f>
        <v/>
      </c>
      <c r="C1822">
        <f>SUMIFS('Energy balance options'!$F$7:$F$3000,'Energy balance options'!$B$7:$B$3000,HeatGen!C$2,'Energy balance options'!$A$7:$A$3000,HeatGen!$A1822)</f>
        <v>0</v>
      </c>
      <c r="D1822">
        <f>SUMIFS('Energy balance options'!$F$7:$F$3000,'Energy balance options'!$B$7:$B$3000,HeatGen!D$2,'Energy balance options'!$A$7:$A$3000,HeatGen!$A1822)</f>
        <v>0</v>
      </c>
      <c r="E1822">
        <f>SUMIFS('Energy balance options'!$F$7:$F$3000,'Energy balance options'!$B$7:$B$3000,HeatGen!E$2,'Energy balance options'!$A$7:$A$3000,HeatGen!$A1822)</f>
        <v>0</v>
      </c>
      <c r="F1822">
        <f>SUMIFS('Energy balance options'!$F$7:$F$3000,'Energy balance options'!$B$7:$B$3000,HeatGen!F$2,'Energy balance options'!$A$7:$A$3000,HeatGen!$A1822)</f>
        <v>0</v>
      </c>
      <c r="G1822">
        <f>SUMIFS('Energy balance options'!$F$7:$F$3000,'Energy balance options'!$B$7:$B$3000,HeatGen!G$2,'Energy balance options'!$A$7:$A$3000,HeatGen!$A1822)</f>
        <v>0</v>
      </c>
      <c r="H1822">
        <f>SUMIFS('Energy balance options'!$F$7:$F$3000,'Energy balance options'!$B$7:$B$3000,HeatGen!H$2,'Energy balance options'!$A$7:$A$3000,HeatGen!$A1822)</f>
        <v>0</v>
      </c>
      <c r="I1822">
        <f>SUMIFS('Energy balance options'!$F$7:$F$3000,'Energy balance options'!$B$7:$B$3000,HeatGen!I$2,'Energy balance options'!$A$7:$A$3000,HeatGen!$A1822)</f>
        <v>0</v>
      </c>
      <c r="J1822">
        <f>SUMIFS('Energy balance options'!$F$7:$F$3000,'Energy balance options'!$B$7:$B$3000,HeatGen!J$2,'Energy balance options'!$A$7:$A$3000,HeatGen!$A1822)</f>
        <v>0</v>
      </c>
      <c r="K1822">
        <f>SUMIFS('Energy balance options'!$F$7:$F$3000,'Energy balance options'!$B$7:$B$3000,HeatGen!K$2,'Energy balance options'!$A$7:$A$3000,HeatGen!$A1822)</f>
        <v>0</v>
      </c>
      <c r="L1822">
        <f>SUMIFS('Energy balance options'!$F$7:$F$3000,'Energy balance options'!$B$7:$B$3000,HeatGen!L$2,'Energy balance options'!$A$7:$A$3000,HeatGen!$A1822)</f>
        <v>0</v>
      </c>
      <c r="M1822">
        <f>SUMIFS('Energy balance options'!$F$7:$F$3000,'Energy balance options'!$B$7:$B$3000,HeatGen!M$2,'Energy balance options'!$A$7:$A$3000,HeatGen!$A1822)</f>
        <v>0</v>
      </c>
      <c r="N1822">
        <f>SUMIFS('Energy balance options'!$F$7:$F$3000,'Energy balance options'!$B$7:$B$3000,HeatGen!N$2,'Energy balance options'!$A$7:$A$3000,HeatGen!$A1822)</f>
        <v>0</v>
      </c>
      <c r="P1822">
        <f>SUMIFS('Energy balance options'!$F$7:$F$3000,'Energy balance options'!$B$7:$B$3000,HeatGen!P$2,'Energy balance options'!$A$7:$A$3000,HeatGen!$A1822)</f>
        <v>0</v>
      </c>
      <c r="Q1822">
        <f>SUMIFS('Energy balance options'!$F$7:$F$3000,'Energy balance options'!$B$7:$B$3000,HeatGen!Q$2,'Energy balance options'!$A$7:$A$3000,HeatGen!$A1822)</f>
        <v>0</v>
      </c>
      <c r="R1822">
        <f>SUMIFS('Energy balance options'!$F$7:$F$3000,'Energy balance options'!$B$7:$B$3000,HeatGen!R$2,'Energy balance options'!$A$7:$A$3000,HeatGen!$A1822)</f>
        <v>0</v>
      </c>
      <c r="S1822">
        <f>SUMIFS('Energy balance options'!$G$7:$G$3000,'Energy balance options'!$B$7:$B$3000,HeatGen!S$2,'Energy balance options'!$A$7:$A$3000,HeatGen!$A1822)</f>
        <v>0</v>
      </c>
      <c r="T1822">
        <f>SUMIFS('Energy balance options'!$G$7:$G$3000,'Energy balance options'!$B$7:$B$3000,HeatGen!T$2,'Energy balance options'!$A$7:$A$3000,HeatGen!$A1822)</f>
        <v>0</v>
      </c>
      <c r="U1822">
        <f>SUMIFS('Energy balance options'!$G$7:$G$3000,'Energy balance options'!$B$7:$B$3000,HeatGen!U$2,'Energy balance options'!$A$7:$A$3000,HeatGen!$A1822)</f>
        <v>0</v>
      </c>
      <c r="V1822">
        <f>SUMIFS('Energy balance options'!$G$7:$G$3000,'Energy balance options'!$B$7:$B$3000,HeatGen!V$2,'Energy balance options'!$A$7:$A$3000,HeatGen!$A1822)</f>
        <v>0</v>
      </c>
      <c r="W1822">
        <f>SUMIFS('Energy balance options'!$G$7:$G$3000,'Energy balance options'!$B$7:$B$3000,HeatGen!W$2,'Energy balance options'!$A$7:$A$3000,HeatGen!$A1822)</f>
        <v>0</v>
      </c>
      <c r="X1822">
        <f>SUMIFS('Energy balance options'!$G$7:$G$3000,'Energy balance options'!$B$7:$B$3000,HeatGen!X$2,'Energy balance options'!$A$7:$A$3000,HeatGen!$A1822)</f>
        <v>0</v>
      </c>
      <c r="AG1822">
        <f t="shared" si="340"/>
        <v>0</v>
      </c>
      <c r="AH1822">
        <f t="shared" si="341"/>
        <v>0</v>
      </c>
      <c r="AI1822">
        <f t="shared" si="342"/>
        <v>0</v>
      </c>
      <c r="AJ1822">
        <f t="shared" si="343"/>
        <v>0</v>
      </c>
      <c r="AK1822">
        <f t="shared" si="344"/>
        <v>0</v>
      </c>
      <c r="AL1822">
        <f t="shared" si="345"/>
        <v>0</v>
      </c>
      <c r="AM1822">
        <f t="shared" si="346"/>
        <v>0</v>
      </c>
      <c r="AN1822">
        <f t="shared" si="347"/>
        <v>0</v>
      </c>
      <c r="AO1822">
        <f t="shared" si="348"/>
        <v>0</v>
      </c>
    </row>
    <row r="1823" spans="1:41" x14ac:dyDescent="0.2">
      <c r="A1823" s="9">
        <f>'Cost per option'!A1831</f>
        <v>0</v>
      </c>
      <c r="B1823" t="str">
        <f>_xlfn.IFNA(VLOOKUP(A1823,'Energy balance options'!A$7:C$3000,3,FALSE),"")</f>
        <v/>
      </c>
      <c r="C1823">
        <f>SUMIFS('Energy balance options'!$F$7:$F$3000,'Energy balance options'!$B$7:$B$3000,HeatGen!C$2,'Energy balance options'!$A$7:$A$3000,HeatGen!$A1823)</f>
        <v>0</v>
      </c>
      <c r="D1823">
        <f>SUMIFS('Energy balance options'!$F$7:$F$3000,'Energy balance options'!$B$7:$B$3000,HeatGen!D$2,'Energy balance options'!$A$7:$A$3000,HeatGen!$A1823)</f>
        <v>0</v>
      </c>
      <c r="E1823">
        <f>SUMIFS('Energy balance options'!$F$7:$F$3000,'Energy balance options'!$B$7:$B$3000,HeatGen!E$2,'Energy balance options'!$A$7:$A$3000,HeatGen!$A1823)</f>
        <v>0</v>
      </c>
      <c r="F1823">
        <f>SUMIFS('Energy balance options'!$F$7:$F$3000,'Energy balance options'!$B$7:$B$3000,HeatGen!F$2,'Energy balance options'!$A$7:$A$3000,HeatGen!$A1823)</f>
        <v>0</v>
      </c>
      <c r="G1823">
        <f>SUMIFS('Energy balance options'!$F$7:$F$3000,'Energy balance options'!$B$7:$B$3000,HeatGen!G$2,'Energy balance options'!$A$7:$A$3000,HeatGen!$A1823)</f>
        <v>0</v>
      </c>
      <c r="H1823">
        <f>SUMIFS('Energy balance options'!$F$7:$F$3000,'Energy balance options'!$B$7:$B$3000,HeatGen!H$2,'Energy balance options'!$A$7:$A$3000,HeatGen!$A1823)</f>
        <v>0</v>
      </c>
      <c r="I1823">
        <f>SUMIFS('Energy balance options'!$F$7:$F$3000,'Energy balance options'!$B$7:$B$3000,HeatGen!I$2,'Energy balance options'!$A$7:$A$3000,HeatGen!$A1823)</f>
        <v>0</v>
      </c>
      <c r="J1823">
        <f>SUMIFS('Energy balance options'!$F$7:$F$3000,'Energy balance options'!$B$7:$B$3000,HeatGen!J$2,'Energy balance options'!$A$7:$A$3000,HeatGen!$A1823)</f>
        <v>0</v>
      </c>
      <c r="K1823">
        <f>SUMIFS('Energy balance options'!$F$7:$F$3000,'Energy balance options'!$B$7:$B$3000,HeatGen!K$2,'Energy balance options'!$A$7:$A$3000,HeatGen!$A1823)</f>
        <v>0</v>
      </c>
      <c r="L1823">
        <f>SUMIFS('Energy balance options'!$F$7:$F$3000,'Energy balance options'!$B$7:$B$3000,HeatGen!L$2,'Energy balance options'!$A$7:$A$3000,HeatGen!$A1823)</f>
        <v>0</v>
      </c>
      <c r="M1823">
        <f>SUMIFS('Energy balance options'!$F$7:$F$3000,'Energy balance options'!$B$7:$B$3000,HeatGen!M$2,'Energy balance options'!$A$7:$A$3000,HeatGen!$A1823)</f>
        <v>0</v>
      </c>
      <c r="N1823">
        <f>SUMIFS('Energy balance options'!$F$7:$F$3000,'Energy balance options'!$B$7:$B$3000,HeatGen!N$2,'Energy balance options'!$A$7:$A$3000,HeatGen!$A1823)</f>
        <v>0</v>
      </c>
      <c r="P1823">
        <f>SUMIFS('Energy balance options'!$F$7:$F$3000,'Energy balance options'!$B$7:$B$3000,HeatGen!P$2,'Energy balance options'!$A$7:$A$3000,HeatGen!$A1823)</f>
        <v>0</v>
      </c>
      <c r="Q1823">
        <f>SUMIFS('Energy balance options'!$F$7:$F$3000,'Energy balance options'!$B$7:$B$3000,HeatGen!Q$2,'Energy balance options'!$A$7:$A$3000,HeatGen!$A1823)</f>
        <v>0</v>
      </c>
      <c r="R1823">
        <f>SUMIFS('Energy balance options'!$F$7:$F$3000,'Energy balance options'!$B$7:$B$3000,HeatGen!R$2,'Energy balance options'!$A$7:$A$3000,HeatGen!$A1823)</f>
        <v>0</v>
      </c>
      <c r="S1823">
        <f>SUMIFS('Energy balance options'!$G$7:$G$3000,'Energy balance options'!$B$7:$B$3000,HeatGen!S$2,'Energy balance options'!$A$7:$A$3000,HeatGen!$A1823)</f>
        <v>0</v>
      </c>
      <c r="T1823">
        <f>SUMIFS('Energy balance options'!$G$7:$G$3000,'Energy balance options'!$B$7:$B$3000,HeatGen!T$2,'Energy balance options'!$A$7:$A$3000,HeatGen!$A1823)</f>
        <v>0</v>
      </c>
      <c r="U1823">
        <f>SUMIFS('Energy balance options'!$G$7:$G$3000,'Energy balance options'!$B$7:$B$3000,HeatGen!U$2,'Energy balance options'!$A$7:$A$3000,HeatGen!$A1823)</f>
        <v>0</v>
      </c>
      <c r="V1823">
        <f>SUMIFS('Energy balance options'!$G$7:$G$3000,'Energy balance options'!$B$7:$B$3000,HeatGen!V$2,'Energy balance options'!$A$7:$A$3000,HeatGen!$A1823)</f>
        <v>0</v>
      </c>
      <c r="W1823">
        <f>SUMIFS('Energy balance options'!$G$7:$G$3000,'Energy balance options'!$B$7:$B$3000,HeatGen!W$2,'Energy balance options'!$A$7:$A$3000,HeatGen!$A1823)</f>
        <v>0</v>
      </c>
      <c r="X1823">
        <f>SUMIFS('Energy balance options'!$G$7:$G$3000,'Energy balance options'!$B$7:$B$3000,HeatGen!X$2,'Energy balance options'!$A$7:$A$3000,HeatGen!$A1823)</f>
        <v>0</v>
      </c>
      <c r="AG1823">
        <f t="shared" si="340"/>
        <v>0</v>
      </c>
      <c r="AH1823">
        <f t="shared" si="341"/>
        <v>0</v>
      </c>
      <c r="AI1823">
        <f t="shared" si="342"/>
        <v>0</v>
      </c>
      <c r="AJ1823">
        <f t="shared" si="343"/>
        <v>0</v>
      </c>
      <c r="AK1823">
        <f t="shared" si="344"/>
        <v>0</v>
      </c>
      <c r="AL1823">
        <f t="shared" si="345"/>
        <v>0</v>
      </c>
      <c r="AM1823">
        <f t="shared" si="346"/>
        <v>0</v>
      </c>
      <c r="AN1823">
        <f t="shared" si="347"/>
        <v>0</v>
      </c>
      <c r="AO1823">
        <f t="shared" si="348"/>
        <v>0</v>
      </c>
    </row>
    <row r="1824" spans="1:41" x14ac:dyDescent="0.2">
      <c r="A1824" s="9">
        <f>'Cost per option'!A1832</f>
        <v>0</v>
      </c>
      <c r="B1824" t="str">
        <f>_xlfn.IFNA(VLOOKUP(A1824,'Energy balance options'!A$7:C$3000,3,FALSE),"")</f>
        <v/>
      </c>
      <c r="C1824">
        <f>SUMIFS('Energy balance options'!$F$7:$F$3000,'Energy balance options'!$B$7:$B$3000,HeatGen!C$2,'Energy balance options'!$A$7:$A$3000,HeatGen!$A1824)</f>
        <v>0</v>
      </c>
      <c r="D1824">
        <f>SUMIFS('Energy balance options'!$F$7:$F$3000,'Energy balance options'!$B$7:$B$3000,HeatGen!D$2,'Energy balance options'!$A$7:$A$3000,HeatGen!$A1824)</f>
        <v>0</v>
      </c>
      <c r="E1824">
        <f>SUMIFS('Energy balance options'!$F$7:$F$3000,'Energy balance options'!$B$7:$B$3000,HeatGen!E$2,'Energy balance options'!$A$7:$A$3000,HeatGen!$A1824)</f>
        <v>0</v>
      </c>
      <c r="F1824">
        <f>SUMIFS('Energy balance options'!$F$7:$F$3000,'Energy balance options'!$B$7:$B$3000,HeatGen!F$2,'Energy balance options'!$A$7:$A$3000,HeatGen!$A1824)</f>
        <v>0</v>
      </c>
      <c r="G1824">
        <f>SUMIFS('Energy balance options'!$F$7:$F$3000,'Energy balance options'!$B$7:$B$3000,HeatGen!G$2,'Energy balance options'!$A$7:$A$3000,HeatGen!$A1824)</f>
        <v>0</v>
      </c>
      <c r="H1824">
        <f>SUMIFS('Energy balance options'!$F$7:$F$3000,'Energy balance options'!$B$7:$B$3000,HeatGen!H$2,'Energy balance options'!$A$7:$A$3000,HeatGen!$A1824)</f>
        <v>0</v>
      </c>
      <c r="I1824">
        <f>SUMIFS('Energy balance options'!$F$7:$F$3000,'Energy balance options'!$B$7:$B$3000,HeatGen!I$2,'Energy balance options'!$A$7:$A$3000,HeatGen!$A1824)</f>
        <v>0</v>
      </c>
      <c r="J1824">
        <f>SUMIFS('Energy balance options'!$F$7:$F$3000,'Energy balance options'!$B$7:$B$3000,HeatGen!J$2,'Energy balance options'!$A$7:$A$3000,HeatGen!$A1824)</f>
        <v>0</v>
      </c>
      <c r="K1824">
        <f>SUMIFS('Energy balance options'!$F$7:$F$3000,'Energy balance options'!$B$7:$B$3000,HeatGen!K$2,'Energy balance options'!$A$7:$A$3000,HeatGen!$A1824)</f>
        <v>0</v>
      </c>
      <c r="L1824">
        <f>SUMIFS('Energy balance options'!$F$7:$F$3000,'Energy balance options'!$B$7:$B$3000,HeatGen!L$2,'Energy balance options'!$A$7:$A$3000,HeatGen!$A1824)</f>
        <v>0</v>
      </c>
      <c r="M1824">
        <f>SUMIFS('Energy balance options'!$F$7:$F$3000,'Energy balance options'!$B$7:$B$3000,HeatGen!M$2,'Energy balance options'!$A$7:$A$3000,HeatGen!$A1824)</f>
        <v>0</v>
      </c>
      <c r="N1824">
        <f>SUMIFS('Energy balance options'!$F$7:$F$3000,'Energy balance options'!$B$7:$B$3000,HeatGen!N$2,'Energy balance options'!$A$7:$A$3000,HeatGen!$A1824)</f>
        <v>0</v>
      </c>
      <c r="P1824">
        <f>SUMIFS('Energy balance options'!$F$7:$F$3000,'Energy balance options'!$B$7:$B$3000,HeatGen!P$2,'Energy balance options'!$A$7:$A$3000,HeatGen!$A1824)</f>
        <v>0</v>
      </c>
      <c r="Q1824">
        <f>SUMIFS('Energy balance options'!$F$7:$F$3000,'Energy balance options'!$B$7:$B$3000,HeatGen!Q$2,'Energy balance options'!$A$7:$A$3000,HeatGen!$A1824)</f>
        <v>0</v>
      </c>
      <c r="R1824">
        <f>SUMIFS('Energy balance options'!$F$7:$F$3000,'Energy balance options'!$B$7:$B$3000,HeatGen!R$2,'Energy balance options'!$A$7:$A$3000,HeatGen!$A1824)</f>
        <v>0</v>
      </c>
      <c r="S1824">
        <f>SUMIFS('Energy balance options'!$G$7:$G$3000,'Energy balance options'!$B$7:$B$3000,HeatGen!S$2,'Energy balance options'!$A$7:$A$3000,HeatGen!$A1824)</f>
        <v>0</v>
      </c>
      <c r="T1824">
        <f>SUMIFS('Energy balance options'!$G$7:$G$3000,'Energy balance options'!$B$7:$B$3000,HeatGen!T$2,'Energy balance options'!$A$7:$A$3000,HeatGen!$A1824)</f>
        <v>0</v>
      </c>
      <c r="U1824">
        <f>SUMIFS('Energy balance options'!$G$7:$G$3000,'Energy balance options'!$B$7:$B$3000,HeatGen!U$2,'Energy balance options'!$A$7:$A$3000,HeatGen!$A1824)</f>
        <v>0</v>
      </c>
      <c r="V1824">
        <f>SUMIFS('Energy balance options'!$G$7:$G$3000,'Energy balance options'!$B$7:$B$3000,HeatGen!V$2,'Energy balance options'!$A$7:$A$3000,HeatGen!$A1824)</f>
        <v>0</v>
      </c>
      <c r="W1824">
        <f>SUMIFS('Energy balance options'!$G$7:$G$3000,'Energy balance options'!$B$7:$B$3000,HeatGen!W$2,'Energy balance options'!$A$7:$A$3000,HeatGen!$A1824)</f>
        <v>0</v>
      </c>
      <c r="X1824">
        <f>SUMIFS('Energy balance options'!$G$7:$G$3000,'Energy balance options'!$B$7:$B$3000,HeatGen!X$2,'Energy balance options'!$A$7:$A$3000,HeatGen!$A1824)</f>
        <v>0</v>
      </c>
      <c r="AG1824">
        <f t="shared" si="340"/>
        <v>0</v>
      </c>
      <c r="AH1824">
        <f t="shared" si="341"/>
        <v>0</v>
      </c>
      <c r="AI1824">
        <f t="shared" si="342"/>
        <v>0</v>
      </c>
      <c r="AJ1824">
        <f t="shared" si="343"/>
        <v>0</v>
      </c>
      <c r="AK1824">
        <f t="shared" si="344"/>
        <v>0</v>
      </c>
      <c r="AL1824">
        <f t="shared" si="345"/>
        <v>0</v>
      </c>
      <c r="AM1824">
        <f t="shared" si="346"/>
        <v>0</v>
      </c>
      <c r="AN1824">
        <f t="shared" si="347"/>
        <v>0</v>
      </c>
      <c r="AO1824">
        <f t="shared" si="348"/>
        <v>0</v>
      </c>
    </row>
    <row r="1825" spans="1:41" x14ac:dyDescent="0.2">
      <c r="A1825" s="9">
        <f>'Cost per option'!A1833</f>
        <v>0</v>
      </c>
      <c r="B1825" t="str">
        <f>_xlfn.IFNA(VLOOKUP(A1825,'Energy balance options'!A$7:C$3000,3,FALSE),"")</f>
        <v/>
      </c>
      <c r="C1825">
        <f>SUMIFS('Energy balance options'!$F$7:$F$3000,'Energy balance options'!$B$7:$B$3000,HeatGen!C$2,'Energy balance options'!$A$7:$A$3000,HeatGen!$A1825)</f>
        <v>0</v>
      </c>
      <c r="D1825">
        <f>SUMIFS('Energy balance options'!$F$7:$F$3000,'Energy balance options'!$B$7:$B$3000,HeatGen!D$2,'Energy balance options'!$A$7:$A$3000,HeatGen!$A1825)</f>
        <v>0</v>
      </c>
      <c r="E1825">
        <f>SUMIFS('Energy balance options'!$F$7:$F$3000,'Energy balance options'!$B$7:$B$3000,HeatGen!E$2,'Energy balance options'!$A$7:$A$3000,HeatGen!$A1825)</f>
        <v>0</v>
      </c>
      <c r="F1825">
        <f>SUMIFS('Energy balance options'!$F$7:$F$3000,'Energy balance options'!$B$7:$B$3000,HeatGen!F$2,'Energy balance options'!$A$7:$A$3000,HeatGen!$A1825)</f>
        <v>0</v>
      </c>
      <c r="G1825">
        <f>SUMIFS('Energy balance options'!$F$7:$F$3000,'Energy balance options'!$B$7:$B$3000,HeatGen!G$2,'Energy balance options'!$A$7:$A$3000,HeatGen!$A1825)</f>
        <v>0</v>
      </c>
      <c r="H1825">
        <f>SUMIFS('Energy balance options'!$F$7:$F$3000,'Energy balance options'!$B$7:$B$3000,HeatGen!H$2,'Energy balance options'!$A$7:$A$3000,HeatGen!$A1825)</f>
        <v>0</v>
      </c>
      <c r="I1825">
        <f>SUMIFS('Energy balance options'!$F$7:$F$3000,'Energy balance options'!$B$7:$B$3000,HeatGen!I$2,'Energy balance options'!$A$7:$A$3000,HeatGen!$A1825)</f>
        <v>0</v>
      </c>
      <c r="J1825">
        <f>SUMIFS('Energy balance options'!$F$7:$F$3000,'Energy balance options'!$B$7:$B$3000,HeatGen!J$2,'Energy balance options'!$A$7:$A$3000,HeatGen!$A1825)</f>
        <v>0</v>
      </c>
      <c r="K1825">
        <f>SUMIFS('Energy balance options'!$F$7:$F$3000,'Energy balance options'!$B$7:$B$3000,HeatGen!K$2,'Energy balance options'!$A$7:$A$3000,HeatGen!$A1825)</f>
        <v>0</v>
      </c>
      <c r="L1825">
        <f>SUMIFS('Energy balance options'!$F$7:$F$3000,'Energy balance options'!$B$7:$B$3000,HeatGen!L$2,'Energy balance options'!$A$7:$A$3000,HeatGen!$A1825)</f>
        <v>0</v>
      </c>
      <c r="M1825">
        <f>SUMIFS('Energy balance options'!$F$7:$F$3000,'Energy balance options'!$B$7:$B$3000,HeatGen!M$2,'Energy balance options'!$A$7:$A$3000,HeatGen!$A1825)</f>
        <v>0</v>
      </c>
      <c r="N1825">
        <f>SUMIFS('Energy balance options'!$F$7:$F$3000,'Energy balance options'!$B$7:$B$3000,HeatGen!N$2,'Energy balance options'!$A$7:$A$3000,HeatGen!$A1825)</f>
        <v>0</v>
      </c>
      <c r="P1825">
        <f>SUMIFS('Energy balance options'!$F$7:$F$3000,'Energy balance options'!$B$7:$B$3000,HeatGen!P$2,'Energy balance options'!$A$7:$A$3000,HeatGen!$A1825)</f>
        <v>0</v>
      </c>
      <c r="Q1825">
        <f>SUMIFS('Energy balance options'!$F$7:$F$3000,'Energy balance options'!$B$7:$B$3000,HeatGen!Q$2,'Energy balance options'!$A$7:$A$3000,HeatGen!$A1825)</f>
        <v>0</v>
      </c>
      <c r="R1825">
        <f>SUMIFS('Energy balance options'!$F$7:$F$3000,'Energy balance options'!$B$7:$B$3000,HeatGen!R$2,'Energy balance options'!$A$7:$A$3000,HeatGen!$A1825)</f>
        <v>0</v>
      </c>
      <c r="S1825">
        <f>SUMIFS('Energy balance options'!$G$7:$G$3000,'Energy balance options'!$B$7:$B$3000,HeatGen!S$2,'Energy balance options'!$A$7:$A$3000,HeatGen!$A1825)</f>
        <v>0</v>
      </c>
      <c r="T1825">
        <f>SUMIFS('Energy balance options'!$G$7:$G$3000,'Energy balance options'!$B$7:$B$3000,HeatGen!T$2,'Energy balance options'!$A$7:$A$3000,HeatGen!$A1825)</f>
        <v>0</v>
      </c>
      <c r="U1825">
        <f>SUMIFS('Energy balance options'!$G$7:$G$3000,'Energy balance options'!$B$7:$B$3000,HeatGen!U$2,'Energy balance options'!$A$7:$A$3000,HeatGen!$A1825)</f>
        <v>0</v>
      </c>
      <c r="V1825">
        <f>SUMIFS('Energy balance options'!$G$7:$G$3000,'Energy balance options'!$B$7:$B$3000,HeatGen!V$2,'Energy balance options'!$A$7:$A$3000,HeatGen!$A1825)</f>
        <v>0</v>
      </c>
      <c r="W1825">
        <f>SUMIFS('Energy balance options'!$G$7:$G$3000,'Energy balance options'!$B$7:$B$3000,HeatGen!W$2,'Energy balance options'!$A$7:$A$3000,HeatGen!$A1825)</f>
        <v>0</v>
      </c>
      <c r="X1825">
        <f>SUMIFS('Energy balance options'!$G$7:$G$3000,'Energy balance options'!$B$7:$B$3000,HeatGen!X$2,'Energy balance options'!$A$7:$A$3000,HeatGen!$A1825)</f>
        <v>0</v>
      </c>
      <c r="AG1825">
        <f t="shared" si="340"/>
        <v>0</v>
      </c>
      <c r="AH1825">
        <f t="shared" si="341"/>
        <v>0</v>
      </c>
      <c r="AI1825">
        <f t="shared" si="342"/>
        <v>0</v>
      </c>
      <c r="AJ1825">
        <f t="shared" si="343"/>
        <v>0</v>
      </c>
      <c r="AK1825">
        <f t="shared" si="344"/>
        <v>0</v>
      </c>
      <c r="AL1825">
        <f t="shared" si="345"/>
        <v>0</v>
      </c>
      <c r="AM1825">
        <f t="shared" si="346"/>
        <v>0</v>
      </c>
      <c r="AN1825">
        <f t="shared" si="347"/>
        <v>0</v>
      </c>
      <c r="AO1825">
        <f t="shared" si="348"/>
        <v>0</v>
      </c>
    </row>
    <row r="1826" spans="1:41" x14ac:dyDescent="0.2">
      <c r="A1826" s="9">
        <f>'Cost per option'!A1834</f>
        <v>0</v>
      </c>
      <c r="B1826" t="str">
        <f>_xlfn.IFNA(VLOOKUP(A1826,'Energy balance options'!A$7:C$3000,3,FALSE),"")</f>
        <v/>
      </c>
      <c r="C1826">
        <f>SUMIFS('Energy balance options'!$F$7:$F$3000,'Energy balance options'!$B$7:$B$3000,HeatGen!C$2,'Energy balance options'!$A$7:$A$3000,HeatGen!$A1826)</f>
        <v>0</v>
      </c>
      <c r="D1826">
        <f>SUMIFS('Energy balance options'!$F$7:$F$3000,'Energy balance options'!$B$7:$B$3000,HeatGen!D$2,'Energy balance options'!$A$7:$A$3000,HeatGen!$A1826)</f>
        <v>0</v>
      </c>
      <c r="E1826">
        <f>SUMIFS('Energy balance options'!$F$7:$F$3000,'Energy balance options'!$B$7:$B$3000,HeatGen!E$2,'Energy balance options'!$A$7:$A$3000,HeatGen!$A1826)</f>
        <v>0</v>
      </c>
      <c r="F1826">
        <f>SUMIFS('Energy balance options'!$F$7:$F$3000,'Energy balance options'!$B$7:$B$3000,HeatGen!F$2,'Energy balance options'!$A$7:$A$3000,HeatGen!$A1826)</f>
        <v>0</v>
      </c>
      <c r="G1826">
        <f>SUMIFS('Energy balance options'!$F$7:$F$3000,'Energy balance options'!$B$7:$B$3000,HeatGen!G$2,'Energy balance options'!$A$7:$A$3000,HeatGen!$A1826)</f>
        <v>0</v>
      </c>
      <c r="H1826">
        <f>SUMIFS('Energy balance options'!$F$7:$F$3000,'Energy balance options'!$B$7:$B$3000,HeatGen!H$2,'Energy balance options'!$A$7:$A$3000,HeatGen!$A1826)</f>
        <v>0</v>
      </c>
      <c r="I1826">
        <f>SUMIFS('Energy balance options'!$F$7:$F$3000,'Energy balance options'!$B$7:$B$3000,HeatGen!I$2,'Energy balance options'!$A$7:$A$3000,HeatGen!$A1826)</f>
        <v>0</v>
      </c>
      <c r="J1826">
        <f>SUMIFS('Energy balance options'!$F$7:$F$3000,'Energy balance options'!$B$7:$B$3000,HeatGen!J$2,'Energy balance options'!$A$7:$A$3000,HeatGen!$A1826)</f>
        <v>0</v>
      </c>
      <c r="K1826">
        <f>SUMIFS('Energy balance options'!$F$7:$F$3000,'Energy balance options'!$B$7:$B$3000,HeatGen!K$2,'Energy balance options'!$A$7:$A$3000,HeatGen!$A1826)</f>
        <v>0</v>
      </c>
      <c r="L1826">
        <f>SUMIFS('Energy balance options'!$F$7:$F$3000,'Energy balance options'!$B$7:$B$3000,HeatGen!L$2,'Energy balance options'!$A$7:$A$3000,HeatGen!$A1826)</f>
        <v>0</v>
      </c>
      <c r="M1826">
        <f>SUMIFS('Energy balance options'!$F$7:$F$3000,'Energy balance options'!$B$7:$B$3000,HeatGen!M$2,'Energy balance options'!$A$7:$A$3000,HeatGen!$A1826)</f>
        <v>0</v>
      </c>
      <c r="N1826">
        <f>SUMIFS('Energy balance options'!$F$7:$F$3000,'Energy balance options'!$B$7:$B$3000,HeatGen!N$2,'Energy balance options'!$A$7:$A$3000,HeatGen!$A1826)</f>
        <v>0</v>
      </c>
      <c r="P1826">
        <f>SUMIFS('Energy balance options'!$F$7:$F$3000,'Energy balance options'!$B$7:$B$3000,HeatGen!P$2,'Energy balance options'!$A$7:$A$3000,HeatGen!$A1826)</f>
        <v>0</v>
      </c>
      <c r="Q1826">
        <f>SUMIFS('Energy balance options'!$F$7:$F$3000,'Energy balance options'!$B$7:$B$3000,HeatGen!Q$2,'Energy balance options'!$A$7:$A$3000,HeatGen!$A1826)</f>
        <v>0</v>
      </c>
      <c r="R1826">
        <f>SUMIFS('Energy balance options'!$F$7:$F$3000,'Energy balance options'!$B$7:$B$3000,HeatGen!R$2,'Energy balance options'!$A$7:$A$3000,HeatGen!$A1826)</f>
        <v>0</v>
      </c>
      <c r="S1826">
        <f>SUMIFS('Energy balance options'!$G$7:$G$3000,'Energy balance options'!$B$7:$B$3000,HeatGen!S$2,'Energy balance options'!$A$7:$A$3000,HeatGen!$A1826)</f>
        <v>0</v>
      </c>
      <c r="T1826">
        <f>SUMIFS('Energy balance options'!$G$7:$G$3000,'Energy balance options'!$B$7:$B$3000,HeatGen!T$2,'Energy balance options'!$A$7:$A$3000,HeatGen!$A1826)</f>
        <v>0</v>
      </c>
      <c r="U1826">
        <f>SUMIFS('Energy balance options'!$G$7:$G$3000,'Energy balance options'!$B$7:$B$3000,HeatGen!U$2,'Energy balance options'!$A$7:$A$3000,HeatGen!$A1826)</f>
        <v>0</v>
      </c>
      <c r="V1826">
        <f>SUMIFS('Energy balance options'!$G$7:$G$3000,'Energy balance options'!$B$7:$B$3000,HeatGen!V$2,'Energy balance options'!$A$7:$A$3000,HeatGen!$A1826)</f>
        <v>0</v>
      </c>
      <c r="W1826">
        <f>SUMIFS('Energy balance options'!$G$7:$G$3000,'Energy balance options'!$B$7:$B$3000,HeatGen!W$2,'Energy balance options'!$A$7:$A$3000,HeatGen!$A1826)</f>
        <v>0</v>
      </c>
      <c r="X1826">
        <f>SUMIFS('Energy balance options'!$G$7:$G$3000,'Energy balance options'!$B$7:$B$3000,HeatGen!X$2,'Energy balance options'!$A$7:$A$3000,HeatGen!$A1826)</f>
        <v>0</v>
      </c>
      <c r="AG1826">
        <f t="shared" si="340"/>
        <v>0</v>
      </c>
      <c r="AH1826">
        <f t="shared" si="341"/>
        <v>0</v>
      </c>
      <c r="AI1826">
        <f t="shared" si="342"/>
        <v>0</v>
      </c>
      <c r="AJ1826">
        <f t="shared" si="343"/>
        <v>0</v>
      </c>
      <c r="AK1826">
        <f t="shared" si="344"/>
        <v>0</v>
      </c>
      <c r="AL1826">
        <f t="shared" si="345"/>
        <v>0</v>
      </c>
      <c r="AM1826">
        <f t="shared" si="346"/>
        <v>0</v>
      </c>
      <c r="AN1826">
        <f t="shared" si="347"/>
        <v>0</v>
      </c>
      <c r="AO1826">
        <f t="shared" si="348"/>
        <v>0</v>
      </c>
    </row>
    <row r="1827" spans="1:41" x14ac:dyDescent="0.2">
      <c r="A1827" s="9">
        <f>'Cost per option'!A1835</f>
        <v>0</v>
      </c>
      <c r="B1827" t="str">
        <f>_xlfn.IFNA(VLOOKUP(A1827,'Energy balance options'!A$7:C$3000,3,FALSE),"")</f>
        <v/>
      </c>
      <c r="C1827">
        <f>SUMIFS('Energy balance options'!$F$7:$F$3000,'Energy balance options'!$B$7:$B$3000,HeatGen!C$2,'Energy balance options'!$A$7:$A$3000,HeatGen!$A1827)</f>
        <v>0</v>
      </c>
      <c r="D1827">
        <f>SUMIFS('Energy balance options'!$F$7:$F$3000,'Energy balance options'!$B$7:$B$3000,HeatGen!D$2,'Energy balance options'!$A$7:$A$3000,HeatGen!$A1827)</f>
        <v>0</v>
      </c>
      <c r="E1827">
        <f>SUMIFS('Energy balance options'!$F$7:$F$3000,'Energy balance options'!$B$7:$B$3000,HeatGen!E$2,'Energy balance options'!$A$7:$A$3000,HeatGen!$A1827)</f>
        <v>0</v>
      </c>
      <c r="F1827">
        <f>SUMIFS('Energy balance options'!$F$7:$F$3000,'Energy balance options'!$B$7:$B$3000,HeatGen!F$2,'Energy balance options'!$A$7:$A$3000,HeatGen!$A1827)</f>
        <v>0</v>
      </c>
      <c r="G1827">
        <f>SUMIFS('Energy balance options'!$F$7:$F$3000,'Energy balance options'!$B$7:$B$3000,HeatGen!G$2,'Energy balance options'!$A$7:$A$3000,HeatGen!$A1827)</f>
        <v>0</v>
      </c>
      <c r="H1827">
        <f>SUMIFS('Energy balance options'!$F$7:$F$3000,'Energy balance options'!$B$7:$B$3000,HeatGen!H$2,'Energy balance options'!$A$7:$A$3000,HeatGen!$A1827)</f>
        <v>0</v>
      </c>
      <c r="I1827">
        <f>SUMIFS('Energy balance options'!$F$7:$F$3000,'Energy balance options'!$B$7:$B$3000,HeatGen!I$2,'Energy balance options'!$A$7:$A$3000,HeatGen!$A1827)</f>
        <v>0</v>
      </c>
      <c r="J1827">
        <f>SUMIFS('Energy balance options'!$F$7:$F$3000,'Energy balance options'!$B$7:$B$3000,HeatGen!J$2,'Energy balance options'!$A$7:$A$3000,HeatGen!$A1827)</f>
        <v>0</v>
      </c>
      <c r="K1827">
        <f>SUMIFS('Energy balance options'!$F$7:$F$3000,'Energy balance options'!$B$7:$B$3000,HeatGen!K$2,'Energy balance options'!$A$7:$A$3000,HeatGen!$A1827)</f>
        <v>0</v>
      </c>
      <c r="L1827">
        <f>SUMIFS('Energy balance options'!$F$7:$F$3000,'Energy balance options'!$B$7:$B$3000,HeatGen!L$2,'Energy balance options'!$A$7:$A$3000,HeatGen!$A1827)</f>
        <v>0</v>
      </c>
      <c r="M1827">
        <f>SUMIFS('Energy balance options'!$F$7:$F$3000,'Energy balance options'!$B$7:$B$3000,HeatGen!M$2,'Energy balance options'!$A$7:$A$3000,HeatGen!$A1827)</f>
        <v>0</v>
      </c>
      <c r="N1827">
        <f>SUMIFS('Energy balance options'!$F$7:$F$3000,'Energy balance options'!$B$7:$B$3000,HeatGen!N$2,'Energy balance options'!$A$7:$A$3000,HeatGen!$A1827)</f>
        <v>0</v>
      </c>
      <c r="P1827">
        <f>SUMIFS('Energy balance options'!$F$7:$F$3000,'Energy balance options'!$B$7:$B$3000,HeatGen!P$2,'Energy balance options'!$A$7:$A$3000,HeatGen!$A1827)</f>
        <v>0</v>
      </c>
      <c r="Q1827">
        <f>SUMIFS('Energy balance options'!$F$7:$F$3000,'Energy balance options'!$B$7:$B$3000,HeatGen!Q$2,'Energy balance options'!$A$7:$A$3000,HeatGen!$A1827)</f>
        <v>0</v>
      </c>
      <c r="R1827">
        <f>SUMIFS('Energy balance options'!$F$7:$F$3000,'Energy balance options'!$B$7:$B$3000,HeatGen!R$2,'Energy balance options'!$A$7:$A$3000,HeatGen!$A1827)</f>
        <v>0</v>
      </c>
      <c r="S1827">
        <f>SUMIFS('Energy balance options'!$G$7:$G$3000,'Energy balance options'!$B$7:$B$3000,HeatGen!S$2,'Energy balance options'!$A$7:$A$3000,HeatGen!$A1827)</f>
        <v>0</v>
      </c>
      <c r="T1827">
        <f>SUMIFS('Energy balance options'!$G$7:$G$3000,'Energy balance options'!$B$7:$B$3000,HeatGen!T$2,'Energy balance options'!$A$7:$A$3000,HeatGen!$A1827)</f>
        <v>0</v>
      </c>
      <c r="U1827">
        <f>SUMIFS('Energy balance options'!$G$7:$G$3000,'Energy balance options'!$B$7:$B$3000,HeatGen!U$2,'Energy balance options'!$A$7:$A$3000,HeatGen!$A1827)</f>
        <v>0</v>
      </c>
      <c r="V1827">
        <f>SUMIFS('Energy balance options'!$G$7:$G$3000,'Energy balance options'!$B$7:$B$3000,HeatGen!V$2,'Energy balance options'!$A$7:$A$3000,HeatGen!$A1827)</f>
        <v>0</v>
      </c>
      <c r="W1827">
        <f>SUMIFS('Energy balance options'!$G$7:$G$3000,'Energy balance options'!$B$7:$B$3000,HeatGen!W$2,'Energy balance options'!$A$7:$A$3000,HeatGen!$A1827)</f>
        <v>0</v>
      </c>
      <c r="X1827">
        <f>SUMIFS('Energy balance options'!$G$7:$G$3000,'Energy balance options'!$B$7:$B$3000,HeatGen!X$2,'Energy balance options'!$A$7:$A$3000,HeatGen!$A1827)</f>
        <v>0</v>
      </c>
      <c r="AG1827">
        <f t="shared" si="340"/>
        <v>0</v>
      </c>
      <c r="AH1827">
        <f t="shared" si="341"/>
        <v>0</v>
      </c>
      <c r="AI1827">
        <f t="shared" si="342"/>
        <v>0</v>
      </c>
      <c r="AJ1827">
        <f t="shared" si="343"/>
        <v>0</v>
      </c>
      <c r="AK1827">
        <f t="shared" si="344"/>
        <v>0</v>
      </c>
      <c r="AL1827">
        <f t="shared" si="345"/>
        <v>0</v>
      </c>
      <c r="AM1827">
        <f t="shared" si="346"/>
        <v>0</v>
      </c>
      <c r="AN1827">
        <f t="shared" si="347"/>
        <v>0</v>
      </c>
      <c r="AO1827">
        <f t="shared" si="348"/>
        <v>0</v>
      </c>
    </row>
    <row r="1828" spans="1:41" x14ac:dyDescent="0.2">
      <c r="A1828" s="9">
        <f>'Cost per option'!A1836</f>
        <v>0</v>
      </c>
      <c r="B1828" t="str">
        <f>_xlfn.IFNA(VLOOKUP(A1828,'Energy balance options'!A$7:C$3000,3,FALSE),"")</f>
        <v/>
      </c>
      <c r="C1828">
        <f>SUMIFS('Energy balance options'!$F$7:$F$3000,'Energy balance options'!$B$7:$B$3000,HeatGen!C$2,'Energy balance options'!$A$7:$A$3000,HeatGen!$A1828)</f>
        <v>0</v>
      </c>
      <c r="D1828">
        <f>SUMIFS('Energy balance options'!$F$7:$F$3000,'Energy balance options'!$B$7:$B$3000,HeatGen!D$2,'Energy balance options'!$A$7:$A$3000,HeatGen!$A1828)</f>
        <v>0</v>
      </c>
      <c r="E1828">
        <f>SUMIFS('Energy balance options'!$F$7:$F$3000,'Energy balance options'!$B$7:$B$3000,HeatGen!E$2,'Energy balance options'!$A$7:$A$3000,HeatGen!$A1828)</f>
        <v>0</v>
      </c>
      <c r="F1828">
        <f>SUMIFS('Energy balance options'!$F$7:$F$3000,'Energy balance options'!$B$7:$B$3000,HeatGen!F$2,'Energy balance options'!$A$7:$A$3000,HeatGen!$A1828)</f>
        <v>0</v>
      </c>
      <c r="G1828">
        <f>SUMIFS('Energy balance options'!$F$7:$F$3000,'Energy balance options'!$B$7:$B$3000,HeatGen!G$2,'Energy balance options'!$A$7:$A$3000,HeatGen!$A1828)</f>
        <v>0</v>
      </c>
      <c r="H1828">
        <f>SUMIFS('Energy balance options'!$F$7:$F$3000,'Energy balance options'!$B$7:$B$3000,HeatGen!H$2,'Energy balance options'!$A$7:$A$3000,HeatGen!$A1828)</f>
        <v>0</v>
      </c>
      <c r="I1828">
        <f>SUMIFS('Energy balance options'!$F$7:$F$3000,'Energy balance options'!$B$7:$B$3000,HeatGen!I$2,'Energy balance options'!$A$7:$A$3000,HeatGen!$A1828)</f>
        <v>0</v>
      </c>
      <c r="J1828">
        <f>SUMIFS('Energy balance options'!$F$7:$F$3000,'Energy balance options'!$B$7:$B$3000,HeatGen!J$2,'Energy balance options'!$A$7:$A$3000,HeatGen!$A1828)</f>
        <v>0</v>
      </c>
      <c r="K1828">
        <f>SUMIFS('Energy balance options'!$F$7:$F$3000,'Energy balance options'!$B$7:$B$3000,HeatGen!K$2,'Energy balance options'!$A$7:$A$3000,HeatGen!$A1828)</f>
        <v>0</v>
      </c>
      <c r="L1828">
        <f>SUMIFS('Energy balance options'!$F$7:$F$3000,'Energy balance options'!$B$7:$B$3000,HeatGen!L$2,'Energy balance options'!$A$7:$A$3000,HeatGen!$A1828)</f>
        <v>0</v>
      </c>
      <c r="M1828">
        <f>SUMIFS('Energy balance options'!$F$7:$F$3000,'Energy balance options'!$B$7:$B$3000,HeatGen!M$2,'Energy balance options'!$A$7:$A$3000,HeatGen!$A1828)</f>
        <v>0</v>
      </c>
      <c r="N1828">
        <f>SUMIFS('Energy balance options'!$F$7:$F$3000,'Energy balance options'!$B$7:$B$3000,HeatGen!N$2,'Energy balance options'!$A$7:$A$3000,HeatGen!$A1828)</f>
        <v>0</v>
      </c>
      <c r="P1828">
        <f>SUMIFS('Energy balance options'!$F$7:$F$3000,'Energy balance options'!$B$7:$B$3000,HeatGen!P$2,'Energy balance options'!$A$7:$A$3000,HeatGen!$A1828)</f>
        <v>0</v>
      </c>
      <c r="Q1828">
        <f>SUMIFS('Energy balance options'!$F$7:$F$3000,'Energy balance options'!$B$7:$B$3000,HeatGen!Q$2,'Energy balance options'!$A$7:$A$3000,HeatGen!$A1828)</f>
        <v>0</v>
      </c>
      <c r="R1828">
        <f>SUMIFS('Energy balance options'!$F$7:$F$3000,'Energy balance options'!$B$7:$B$3000,HeatGen!R$2,'Energy balance options'!$A$7:$A$3000,HeatGen!$A1828)</f>
        <v>0</v>
      </c>
      <c r="S1828">
        <f>SUMIFS('Energy balance options'!$G$7:$G$3000,'Energy balance options'!$B$7:$B$3000,HeatGen!S$2,'Energy balance options'!$A$7:$A$3000,HeatGen!$A1828)</f>
        <v>0</v>
      </c>
      <c r="T1828">
        <f>SUMIFS('Energy balance options'!$G$7:$G$3000,'Energy balance options'!$B$7:$B$3000,HeatGen!T$2,'Energy balance options'!$A$7:$A$3000,HeatGen!$A1828)</f>
        <v>0</v>
      </c>
      <c r="U1828">
        <f>SUMIFS('Energy balance options'!$G$7:$G$3000,'Energy balance options'!$B$7:$B$3000,HeatGen!U$2,'Energy balance options'!$A$7:$A$3000,HeatGen!$A1828)</f>
        <v>0</v>
      </c>
      <c r="V1828">
        <f>SUMIFS('Energy balance options'!$G$7:$G$3000,'Energy balance options'!$B$7:$B$3000,HeatGen!V$2,'Energy balance options'!$A$7:$A$3000,HeatGen!$A1828)</f>
        <v>0</v>
      </c>
      <c r="W1828">
        <f>SUMIFS('Energy balance options'!$G$7:$G$3000,'Energy balance options'!$B$7:$B$3000,HeatGen!W$2,'Energy balance options'!$A$7:$A$3000,HeatGen!$A1828)</f>
        <v>0</v>
      </c>
      <c r="X1828">
        <f>SUMIFS('Energy balance options'!$G$7:$G$3000,'Energy balance options'!$B$7:$B$3000,HeatGen!X$2,'Energy balance options'!$A$7:$A$3000,HeatGen!$A1828)</f>
        <v>0</v>
      </c>
      <c r="AG1828">
        <f t="shared" si="340"/>
        <v>0</v>
      </c>
      <c r="AH1828">
        <f t="shared" si="341"/>
        <v>0</v>
      </c>
      <c r="AI1828">
        <f t="shared" si="342"/>
        <v>0</v>
      </c>
      <c r="AJ1828">
        <f t="shared" si="343"/>
        <v>0</v>
      </c>
      <c r="AK1828">
        <f t="shared" si="344"/>
        <v>0</v>
      </c>
      <c r="AL1828">
        <f t="shared" si="345"/>
        <v>0</v>
      </c>
      <c r="AM1828">
        <f t="shared" si="346"/>
        <v>0</v>
      </c>
      <c r="AN1828">
        <f t="shared" si="347"/>
        <v>0</v>
      </c>
      <c r="AO1828">
        <f t="shared" si="348"/>
        <v>0</v>
      </c>
    </row>
    <row r="1829" spans="1:41" x14ac:dyDescent="0.2">
      <c r="A1829" s="9">
        <f>'Cost per option'!A1837</f>
        <v>0</v>
      </c>
      <c r="B1829" t="str">
        <f>_xlfn.IFNA(VLOOKUP(A1829,'Energy balance options'!A$7:C$3000,3,FALSE),"")</f>
        <v/>
      </c>
      <c r="C1829">
        <f>SUMIFS('Energy balance options'!$F$7:$F$3000,'Energy balance options'!$B$7:$B$3000,HeatGen!C$2,'Energy balance options'!$A$7:$A$3000,HeatGen!$A1829)</f>
        <v>0</v>
      </c>
      <c r="D1829">
        <f>SUMIFS('Energy balance options'!$F$7:$F$3000,'Energy balance options'!$B$7:$B$3000,HeatGen!D$2,'Energy balance options'!$A$7:$A$3000,HeatGen!$A1829)</f>
        <v>0</v>
      </c>
      <c r="E1829">
        <f>SUMIFS('Energy balance options'!$F$7:$F$3000,'Energy balance options'!$B$7:$B$3000,HeatGen!E$2,'Energy balance options'!$A$7:$A$3000,HeatGen!$A1829)</f>
        <v>0</v>
      </c>
      <c r="F1829">
        <f>SUMIFS('Energy balance options'!$F$7:$F$3000,'Energy balance options'!$B$7:$B$3000,HeatGen!F$2,'Energy balance options'!$A$7:$A$3000,HeatGen!$A1829)</f>
        <v>0</v>
      </c>
      <c r="G1829">
        <f>SUMIFS('Energy balance options'!$F$7:$F$3000,'Energy balance options'!$B$7:$B$3000,HeatGen!G$2,'Energy balance options'!$A$7:$A$3000,HeatGen!$A1829)</f>
        <v>0</v>
      </c>
      <c r="H1829">
        <f>SUMIFS('Energy balance options'!$F$7:$F$3000,'Energy balance options'!$B$7:$B$3000,HeatGen!H$2,'Energy balance options'!$A$7:$A$3000,HeatGen!$A1829)</f>
        <v>0</v>
      </c>
      <c r="I1829">
        <f>SUMIFS('Energy balance options'!$F$7:$F$3000,'Energy balance options'!$B$7:$B$3000,HeatGen!I$2,'Energy balance options'!$A$7:$A$3000,HeatGen!$A1829)</f>
        <v>0</v>
      </c>
      <c r="J1829">
        <f>SUMIFS('Energy balance options'!$F$7:$F$3000,'Energy balance options'!$B$7:$B$3000,HeatGen!J$2,'Energy balance options'!$A$7:$A$3000,HeatGen!$A1829)</f>
        <v>0</v>
      </c>
      <c r="K1829">
        <f>SUMIFS('Energy balance options'!$F$7:$F$3000,'Energy balance options'!$B$7:$B$3000,HeatGen!K$2,'Energy balance options'!$A$7:$A$3000,HeatGen!$A1829)</f>
        <v>0</v>
      </c>
      <c r="L1829">
        <f>SUMIFS('Energy balance options'!$F$7:$F$3000,'Energy balance options'!$B$7:$B$3000,HeatGen!L$2,'Energy balance options'!$A$7:$A$3000,HeatGen!$A1829)</f>
        <v>0</v>
      </c>
      <c r="M1829">
        <f>SUMIFS('Energy balance options'!$F$7:$F$3000,'Energy balance options'!$B$7:$B$3000,HeatGen!M$2,'Energy balance options'!$A$7:$A$3000,HeatGen!$A1829)</f>
        <v>0</v>
      </c>
      <c r="N1829">
        <f>SUMIFS('Energy balance options'!$F$7:$F$3000,'Energy balance options'!$B$7:$B$3000,HeatGen!N$2,'Energy balance options'!$A$7:$A$3000,HeatGen!$A1829)</f>
        <v>0</v>
      </c>
      <c r="P1829">
        <f>SUMIFS('Energy balance options'!$F$7:$F$3000,'Energy balance options'!$B$7:$B$3000,HeatGen!P$2,'Energy balance options'!$A$7:$A$3000,HeatGen!$A1829)</f>
        <v>0</v>
      </c>
      <c r="Q1829">
        <f>SUMIFS('Energy balance options'!$F$7:$F$3000,'Energy balance options'!$B$7:$B$3000,HeatGen!Q$2,'Energy balance options'!$A$7:$A$3000,HeatGen!$A1829)</f>
        <v>0</v>
      </c>
      <c r="R1829">
        <f>SUMIFS('Energy balance options'!$F$7:$F$3000,'Energy balance options'!$B$7:$B$3000,HeatGen!R$2,'Energy balance options'!$A$7:$A$3000,HeatGen!$A1829)</f>
        <v>0</v>
      </c>
      <c r="S1829">
        <f>SUMIFS('Energy balance options'!$G$7:$G$3000,'Energy balance options'!$B$7:$B$3000,HeatGen!S$2,'Energy balance options'!$A$7:$A$3000,HeatGen!$A1829)</f>
        <v>0</v>
      </c>
      <c r="T1829">
        <f>SUMIFS('Energy balance options'!$G$7:$G$3000,'Energy balance options'!$B$7:$B$3000,HeatGen!T$2,'Energy balance options'!$A$7:$A$3000,HeatGen!$A1829)</f>
        <v>0</v>
      </c>
      <c r="U1829">
        <f>SUMIFS('Energy balance options'!$G$7:$G$3000,'Energy balance options'!$B$7:$B$3000,HeatGen!U$2,'Energy balance options'!$A$7:$A$3000,HeatGen!$A1829)</f>
        <v>0</v>
      </c>
      <c r="V1829">
        <f>SUMIFS('Energy balance options'!$G$7:$G$3000,'Energy balance options'!$B$7:$B$3000,HeatGen!V$2,'Energy balance options'!$A$7:$A$3000,HeatGen!$A1829)</f>
        <v>0</v>
      </c>
      <c r="W1829">
        <f>SUMIFS('Energy balance options'!$G$7:$G$3000,'Energy balance options'!$B$7:$B$3000,HeatGen!W$2,'Energy balance options'!$A$7:$A$3000,HeatGen!$A1829)</f>
        <v>0</v>
      </c>
      <c r="X1829">
        <f>SUMIFS('Energy balance options'!$G$7:$G$3000,'Energy balance options'!$B$7:$B$3000,HeatGen!X$2,'Energy balance options'!$A$7:$A$3000,HeatGen!$A1829)</f>
        <v>0</v>
      </c>
      <c r="AG1829">
        <f t="shared" si="340"/>
        <v>0</v>
      </c>
      <c r="AH1829">
        <f t="shared" si="341"/>
        <v>0</v>
      </c>
      <c r="AI1829">
        <f t="shared" si="342"/>
        <v>0</v>
      </c>
      <c r="AJ1829">
        <f t="shared" si="343"/>
        <v>0</v>
      </c>
      <c r="AK1829">
        <f t="shared" si="344"/>
        <v>0</v>
      </c>
      <c r="AL1829">
        <f t="shared" si="345"/>
        <v>0</v>
      </c>
      <c r="AM1829">
        <f t="shared" si="346"/>
        <v>0</v>
      </c>
      <c r="AN1829">
        <f t="shared" si="347"/>
        <v>0</v>
      </c>
      <c r="AO1829">
        <f t="shared" si="348"/>
        <v>0</v>
      </c>
    </row>
    <row r="1830" spans="1:41" x14ac:dyDescent="0.2">
      <c r="A1830" s="9">
        <f>'Cost per option'!A1838</f>
        <v>0</v>
      </c>
      <c r="B1830" t="str">
        <f>_xlfn.IFNA(VLOOKUP(A1830,'Energy balance options'!A$7:C$3000,3,FALSE),"")</f>
        <v/>
      </c>
      <c r="C1830">
        <f>SUMIFS('Energy balance options'!$F$7:$F$3000,'Energy balance options'!$B$7:$B$3000,HeatGen!C$2,'Energy balance options'!$A$7:$A$3000,HeatGen!$A1830)</f>
        <v>0</v>
      </c>
      <c r="D1830">
        <f>SUMIFS('Energy balance options'!$F$7:$F$3000,'Energy balance options'!$B$7:$B$3000,HeatGen!D$2,'Energy balance options'!$A$7:$A$3000,HeatGen!$A1830)</f>
        <v>0</v>
      </c>
      <c r="E1830">
        <f>SUMIFS('Energy balance options'!$F$7:$F$3000,'Energy balance options'!$B$7:$B$3000,HeatGen!E$2,'Energy balance options'!$A$7:$A$3000,HeatGen!$A1830)</f>
        <v>0</v>
      </c>
      <c r="F1830">
        <f>SUMIFS('Energy balance options'!$F$7:$F$3000,'Energy balance options'!$B$7:$B$3000,HeatGen!F$2,'Energy balance options'!$A$7:$A$3000,HeatGen!$A1830)</f>
        <v>0</v>
      </c>
      <c r="G1830">
        <f>SUMIFS('Energy balance options'!$F$7:$F$3000,'Energy balance options'!$B$7:$B$3000,HeatGen!G$2,'Energy balance options'!$A$7:$A$3000,HeatGen!$A1830)</f>
        <v>0</v>
      </c>
      <c r="H1830">
        <f>SUMIFS('Energy balance options'!$F$7:$F$3000,'Energy balance options'!$B$7:$B$3000,HeatGen!H$2,'Energy balance options'!$A$7:$A$3000,HeatGen!$A1830)</f>
        <v>0</v>
      </c>
      <c r="I1830">
        <f>SUMIFS('Energy balance options'!$F$7:$F$3000,'Energy balance options'!$B$7:$B$3000,HeatGen!I$2,'Energy balance options'!$A$7:$A$3000,HeatGen!$A1830)</f>
        <v>0</v>
      </c>
      <c r="J1830">
        <f>SUMIFS('Energy balance options'!$F$7:$F$3000,'Energy balance options'!$B$7:$B$3000,HeatGen!J$2,'Energy balance options'!$A$7:$A$3000,HeatGen!$A1830)</f>
        <v>0</v>
      </c>
      <c r="K1830">
        <f>SUMIFS('Energy balance options'!$F$7:$F$3000,'Energy balance options'!$B$7:$B$3000,HeatGen!K$2,'Energy balance options'!$A$7:$A$3000,HeatGen!$A1830)</f>
        <v>0</v>
      </c>
      <c r="L1830">
        <f>SUMIFS('Energy balance options'!$F$7:$F$3000,'Energy balance options'!$B$7:$B$3000,HeatGen!L$2,'Energy balance options'!$A$7:$A$3000,HeatGen!$A1830)</f>
        <v>0</v>
      </c>
      <c r="M1830">
        <f>SUMIFS('Energy balance options'!$F$7:$F$3000,'Energy balance options'!$B$7:$B$3000,HeatGen!M$2,'Energy balance options'!$A$7:$A$3000,HeatGen!$A1830)</f>
        <v>0</v>
      </c>
      <c r="N1830">
        <f>SUMIFS('Energy balance options'!$F$7:$F$3000,'Energy balance options'!$B$7:$B$3000,HeatGen!N$2,'Energy balance options'!$A$7:$A$3000,HeatGen!$A1830)</f>
        <v>0</v>
      </c>
      <c r="P1830">
        <f>SUMIFS('Energy balance options'!$F$7:$F$3000,'Energy balance options'!$B$7:$B$3000,HeatGen!P$2,'Energy balance options'!$A$7:$A$3000,HeatGen!$A1830)</f>
        <v>0</v>
      </c>
      <c r="Q1830">
        <f>SUMIFS('Energy balance options'!$F$7:$F$3000,'Energy balance options'!$B$7:$B$3000,HeatGen!Q$2,'Energy balance options'!$A$7:$A$3000,HeatGen!$A1830)</f>
        <v>0</v>
      </c>
      <c r="R1830">
        <f>SUMIFS('Energy balance options'!$F$7:$F$3000,'Energy balance options'!$B$7:$B$3000,HeatGen!R$2,'Energy balance options'!$A$7:$A$3000,HeatGen!$A1830)</f>
        <v>0</v>
      </c>
      <c r="S1830">
        <f>SUMIFS('Energy balance options'!$G$7:$G$3000,'Energy balance options'!$B$7:$B$3000,HeatGen!S$2,'Energy balance options'!$A$7:$A$3000,HeatGen!$A1830)</f>
        <v>0</v>
      </c>
      <c r="T1830">
        <f>SUMIFS('Energy balance options'!$G$7:$G$3000,'Energy balance options'!$B$7:$B$3000,HeatGen!T$2,'Energy balance options'!$A$7:$A$3000,HeatGen!$A1830)</f>
        <v>0</v>
      </c>
      <c r="U1830">
        <f>SUMIFS('Energy balance options'!$G$7:$G$3000,'Energy balance options'!$B$7:$B$3000,HeatGen!U$2,'Energy balance options'!$A$7:$A$3000,HeatGen!$A1830)</f>
        <v>0</v>
      </c>
      <c r="V1830">
        <f>SUMIFS('Energy balance options'!$G$7:$G$3000,'Energy balance options'!$B$7:$B$3000,HeatGen!V$2,'Energy balance options'!$A$7:$A$3000,HeatGen!$A1830)</f>
        <v>0</v>
      </c>
      <c r="W1830">
        <f>SUMIFS('Energy balance options'!$G$7:$G$3000,'Energy balance options'!$B$7:$B$3000,HeatGen!W$2,'Energy balance options'!$A$7:$A$3000,HeatGen!$A1830)</f>
        <v>0</v>
      </c>
      <c r="X1830">
        <f>SUMIFS('Energy balance options'!$G$7:$G$3000,'Energy balance options'!$B$7:$B$3000,HeatGen!X$2,'Energy balance options'!$A$7:$A$3000,HeatGen!$A1830)</f>
        <v>0</v>
      </c>
      <c r="AG1830">
        <f t="shared" si="340"/>
        <v>0</v>
      </c>
      <c r="AH1830">
        <f t="shared" si="341"/>
        <v>0</v>
      </c>
      <c r="AI1830">
        <f t="shared" si="342"/>
        <v>0</v>
      </c>
      <c r="AJ1830">
        <f t="shared" si="343"/>
        <v>0</v>
      </c>
      <c r="AK1830">
        <f t="shared" si="344"/>
        <v>0</v>
      </c>
      <c r="AL1830">
        <f t="shared" si="345"/>
        <v>0</v>
      </c>
      <c r="AM1830">
        <f t="shared" si="346"/>
        <v>0</v>
      </c>
      <c r="AN1830">
        <f t="shared" si="347"/>
        <v>0</v>
      </c>
      <c r="AO1830">
        <f t="shared" si="348"/>
        <v>0</v>
      </c>
    </row>
    <row r="1831" spans="1:41" x14ac:dyDescent="0.2">
      <c r="A1831" s="9">
        <f>'Cost per option'!A1839</f>
        <v>0</v>
      </c>
      <c r="B1831" t="str">
        <f>_xlfn.IFNA(VLOOKUP(A1831,'Energy balance options'!A$7:C$3000,3,FALSE),"")</f>
        <v/>
      </c>
      <c r="C1831">
        <f>SUMIFS('Energy balance options'!$F$7:$F$3000,'Energy balance options'!$B$7:$B$3000,HeatGen!C$2,'Energy balance options'!$A$7:$A$3000,HeatGen!$A1831)</f>
        <v>0</v>
      </c>
      <c r="D1831">
        <f>SUMIFS('Energy balance options'!$F$7:$F$3000,'Energy balance options'!$B$7:$B$3000,HeatGen!D$2,'Energy balance options'!$A$7:$A$3000,HeatGen!$A1831)</f>
        <v>0</v>
      </c>
      <c r="E1831">
        <f>SUMIFS('Energy balance options'!$F$7:$F$3000,'Energy balance options'!$B$7:$B$3000,HeatGen!E$2,'Energy balance options'!$A$7:$A$3000,HeatGen!$A1831)</f>
        <v>0</v>
      </c>
      <c r="F1831">
        <f>SUMIFS('Energy balance options'!$F$7:$F$3000,'Energy balance options'!$B$7:$B$3000,HeatGen!F$2,'Energy balance options'!$A$7:$A$3000,HeatGen!$A1831)</f>
        <v>0</v>
      </c>
      <c r="G1831">
        <f>SUMIFS('Energy balance options'!$F$7:$F$3000,'Energy balance options'!$B$7:$B$3000,HeatGen!G$2,'Energy balance options'!$A$7:$A$3000,HeatGen!$A1831)</f>
        <v>0</v>
      </c>
      <c r="H1831">
        <f>SUMIFS('Energy balance options'!$F$7:$F$3000,'Energy balance options'!$B$7:$B$3000,HeatGen!H$2,'Energy balance options'!$A$7:$A$3000,HeatGen!$A1831)</f>
        <v>0</v>
      </c>
      <c r="I1831">
        <f>SUMIFS('Energy balance options'!$F$7:$F$3000,'Energy balance options'!$B$7:$B$3000,HeatGen!I$2,'Energy balance options'!$A$7:$A$3000,HeatGen!$A1831)</f>
        <v>0</v>
      </c>
      <c r="J1831">
        <f>SUMIFS('Energy balance options'!$F$7:$F$3000,'Energy balance options'!$B$7:$B$3000,HeatGen!J$2,'Energy balance options'!$A$7:$A$3000,HeatGen!$A1831)</f>
        <v>0</v>
      </c>
      <c r="K1831">
        <f>SUMIFS('Energy balance options'!$F$7:$F$3000,'Energy balance options'!$B$7:$B$3000,HeatGen!K$2,'Energy balance options'!$A$7:$A$3000,HeatGen!$A1831)</f>
        <v>0</v>
      </c>
      <c r="L1831">
        <f>SUMIFS('Energy balance options'!$F$7:$F$3000,'Energy balance options'!$B$7:$B$3000,HeatGen!L$2,'Energy balance options'!$A$7:$A$3000,HeatGen!$A1831)</f>
        <v>0</v>
      </c>
      <c r="M1831">
        <f>SUMIFS('Energy balance options'!$F$7:$F$3000,'Energy balance options'!$B$7:$B$3000,HeatGen!M$2,'Energy balance options'!$A$7:$A$3000,HeatGen!$A1831)</f>
        <v>0</v>
      </c>
      <c r="N1831">
        <f>SUMIFS('Energy balance options'!$F$7:$F$3000,'Energy balance options'!$B$7:$B$3000,HeatGen!N$2,'Energy balance options'!$A$7:$A$3000,HeatGen!$A1831)</f>
        <v>0</v>
      </c>
      <c r="P1831">
        <f>SUMIFS('Energy balance options'!$F$7:$F$3000,'Energy balance options'!$B$7:$B$3000,HeatGen!P$2,'Energy balance options'!$A$7:$A$3000,HeatGen!$A1831)</f>
        <v>0</v>
      </c>
      <c r="Q1831">
        <f>SUMIFS('Energy balance options'!$F$7:$F$3000,'Energy balance options'!$B$7:$B$3000,HeatGen!Q$2,'Energy balance options'!$A$7:$A$3000,HeatGen!$A1831)</f>
        <v>0</v>
      </c>
      <c r="R1831">
        <f>SUMIFS('Energy balance options'!$F$7:$F$3000,'Energy balance options'!$B$7:$B$3000,HeatGen!R$2,'Energy balance options'!$A$7:$A$3000,HeatGen!$A1831)</f>
        <v>0</v>
      </c>
      <c r="S1831">
        <f>SUMIFS('Energy balance options'!$G$7:$G$3000,'Energy balance options'!$B$7:$B$3000,HeatGen!S$2,'Energy balance options'!$A$7:$A$3000,HeatGen!$A1831)</f>
        <v>0</v>
      </c>
      <c r="T1831">
        <f>SUMIFS('Energy balance options'!$G$7:$G$3000,'Energy balance options'!$B$7:$B$3000,HeatGen!T$2,'Energy balance options'!$A$7:$A$3000,HeatGen!$A1831)</f>
        <v>0</v>
      </c>
      <c r="U1831">
        <f>SUMIFS('Energy balance options'!$G$7:$G$3000,'Energy balance options'!$B$7:$B$3000,HeatGen!U$2,'Energy balance options'!$A$7:$A$3000,HeatGen!$A1831)</f>
        <v>0</v>
      </c>
      <c r="V1831">
        <f>SUMIFS('Energy balance options'!$G$7:$G$3000,'Energy balance options'!$B$7:$B$3000,HeatGen!V$2,'Energy balance options'!$A$7:$A$3000,HeatGen!$A1831)</f>
        <v>0</v>
      </c>
      <c r="W1831">
        <f>SUMIFS('Energy balance options'!$G$7:$G$3000,'Energy balance options'!$B$7:$B$3000,HeatGen!W$2,'Energy balance options'!$A$7:$A$3000,HeatGen!$A1831)</f>
        <v>0</v>
      </c>
      <c r="X1831">
        <f>SUMIFS('Energy balance options'!$G$7:$G$3000,'Energy balance options'!$B$7:$B$3000,HeatGen!X$2,'Energy balance options'!$A$7:$A$3000,HeatGen!$A1831)</f>
        <v>0</v>
      </c>
      <c r="AG1831">
        <f t="shared" si="340"/>
        <v>0</v>
      </c>
      <c r="AH1831">
        <f t="shared" si="341"/>
        <v>0</v>
      </c>
      <c r="AI1831">
        <f t="shared" si="342"/>
        <v>0</v>
      </c>
      <c r="AJ1831">
        <f t="shared" si="343"/>
        <v>0</v>
      </c>
      <c r="AK1831">
        <f t="shared" si="344"/>
        <v>0</v>
      </c>
      <c r="AL1831">
        <f t="shared" si="345"/>
        <v>0</v>
      </c>
      <c r="AM1831">
        <f t="shared" si="346"/>
        <v>0</v>
      </c>
      <c r="AN1831">
        <f t="shared" si="347"/>
        <v>0</v>
      </c>
      <c r="AO1831">
        <f t="shared" si="348"/>
        <v>0</v>
      </c>
    </row>
    <row r="1832" spans="1:41" x14ac:dyDescent="0.2">
      <c r="A1832" s="9">
        <f>'Cost per option'!A1840</f>
        <v>0</v>
      </c>
      <c r="B1832" t="str">
        <f>_xlfn.IFNA(VLOOKUP(A1832,'Energy balance options'!A$7:C$3000,3,FALSE),"")</f>
        <v/>
      </c>
      <c r="C1832">
        <f>SUMIFS('Energy balance options'!$F$7:$F$3000,'Energy balance options'!$B$7:$B$3000,HeatGen!C$2,'Energy balance options'!$A$7:$A$3000,HeatGen!$A1832)</f>
        <v>0</v>
      </c>
      <c r="D1832">
        <f>SUMIFS('Energy balance options'!$F$7:$F$3000,'Energy balance options'!$B$7:$B$3000,HeatGen!D$2,'Energy balance options'!$A$7:$A$3000,HeatGen!$A1832)</f>
        <v>0</v>
      </c>
      <c r="E1832">
        <f>SUMIFS('Energy balance options'!$F$7:$F$3000,'Energy balance options'!$B$7:$B$3000,HeatGen!E$2,'Energy balance options'!$A$7:$A$3000,HeatGen!$A1832)</f>
        <v>0</v>
      </c>
      <c r="F1832">
        <f>SUMIFS('Energy balance options'!$F$7:$F$3000,'Energy balance options'!$B$7:$B$3000,HeatGen!F$2,'Energy balance options'!$A$7:$A$3000,HeatGen!$A1832)</f>
        <v>0</v>
      </c>
      <c r="G1832">
        <f>SUMIFS('Energy balance options'!$F$7:$F$3000,'Energy balance options'!$B$7:$B$3000,HeatGen!G$2,'Energy balance options'!$A$7:$A$3000,HeatGen!$A1832)</f>
        <v>0</v>
      </c>
      <c r="H1832">
        <f>SUMIFS('Energy balance options'!$F$7:$F$3000,'Energy balance options'!$B$7:$B$3000,HeatGen!H$2,'Energy balance options'!$A$7:$A$3000,HeatGen!$A1832)</f>
        <v>0</v>
      </c>
      <c r="I1832">
        <f>SUMIFS('Energy balance options'!$F$7:$F$3000,'Energy balance options'!$B$7:$B$3000,HeatGen!I$2,'Energy balance options'!$A$7:$A$3000,HeatGen!$A1832)</f>
        <v>0</v>
      </c>
      <c r="J1832">
        <f>SUMIFS('Energy balance options'!$F$7:$F$3000,'Energy balance options'!$B$7:$B$3000,HeatGen!J$2,'Energy balance options'!$A$7:$A$3000,HeatGen!$A1832)</f>
        <v>0</v>
      </c>
      <c r="K1832">
        <f>SUMIFS('Energy balance options'!$F$7:$F$3000,'Energy balance options'!$B$7:$B$3000,HeatGen!K$2,'Energy balance options'!$A$7:$A$3000,HeatGen!$A1832)</f>
        <v>0</v>
      </c>
      <c r="L1832">
        <f>SUMIFS('Energy balance options'!$F$7:$F$3000,'Energy balance options'!$B$7:$B$3000,HeatGen!L$2,'Energy balance options'!$A$7:$A$3000,HeatGen!$A1832)</f>
        <v>0</v>
      </c>
      <c r="M1832">
        <f>SUMIFS('Energy balance options'!$F$7:$F$3000,'Energy balance options'!$B$7:$B$3000,HeatGen!M$2,'Energy balance options'!$A$7:$A$3000,HeatGen!$A1832)</f>
        <v>0</v>
      </c>
      <c r="N1832">
        <f>SUMIFS('Energy balance options'!$F$7:$F$3000,'Energy balance options'!$B$7:$B$3000,HeatGen!N$2,'Energy balance options'!$A$7:$A$3000,HeatGen!$A1832)</f>
        <v>0</v>
      </c>
      <c r="P1832">
        <f>SUMIFS('Energy balance options'!$F$7:$F$3000,'Energy balance options'!$B$7:$B$3000,HeatGen!P$2,'Energy balance options'!$A$7:$A$3000,HeatGen!$A1832)</f>
        <v>0</v>
      </c>
      <c r="Q1832">
        <f>SUMIFS('Energy balance options'!$F$7:$F$3000,'Energy balance options'!$B$7:$B$3000,HeatGen!Q$2,'Energy balance options'!$A$7:$A$3000,HeatGen!$A1832)</f>
        <v>0</v>
      </c>
      <c r="R1832">
        <f>SUMIFS('Energy balance options'!$F$7:$F$3000,'Energy balance options'!$B$7:$B$3000,HeatGen!R$2,'Energy balance options'!$A$7:$A$3000,HeatGen!$A1832)</f>
        <v>0</v>
      </c>
      <c r="S1832">
        <f>SUMIFS('Energy balance options'!$G$7:$G$3000,'Energy balance options'!$B$7:$B$3000,HeatGen!S$2,'Energy balance options'!$A$7:$A$3000,HeatGen!$A1832)</f>
        <v>0</v>
      </c>
      <c r="T1832">
        <f>SUMIFS('Energy balance options'!$G$7:$G$3000,'Energy balance options'!$B$7:$B$3000,HeatGen!T$2,'Energy balance options'!$A$7:$A$3000,HeatGen!$A1832)</f>
        <v>0</v>
      </c>
      <c r="U1832">
        <f>SUMIFS('Energy balance options'!$G$7:$G$3000,'Energy balance options'!$B$7:$B$3000,HeatGen!U$2,'Energy balance options'!$A$7:$A$3000,HeatGen!$A1832)</f>
        <v>0</v>
      </c>
      <c r="V1832">
        <f>SUMIFS('Energy balance options'!$G$7:$G$3000,'Energy balance options'!$B$7:$B$3000,HeatGen!V$2,'Energy balance options'!$A$7:$A$3000,HeatGen!$A1832)</f>
        <v>0</v>
      </c>
      <c r="W1832">
        <f>SUMIFS('Energy balance options'!$G$7:$G$3000,'Energy balance options'!$B$7:$B$3000,HeatGen!W$2,'Energy balance options'!$A$7:$A$3000,HeatGen!$A1832)</f>
        <v>0</v>
      </c>
      <c r="X1832">
        <f>SUMIFS('Energy balance options'!$G$7:$G$3000,'Energy balance options'!$B$7:$B$3000,HeatGen!X$2,'Energy balance options'!$A$7:$A$3000,HeatGen!$A1832)</f>
        <v>0</v>
      </c>
      <c r="AG1832">
        <f t="shared" si="340"/>
        <v>0</v>
      </c>
      <c r="AH1832">
        <f t="shared" si="341"/>
        <v>0</v>
      </c>
      <c r="AI1832">
        <f t="shared" si="342"/>
        <v>0</v>
      </c>
      <c r="AJ1832">
        <f t="shared" si="343"/>
        <v>0</v>
      </c>
      <c r="AK1832">
        <f t="shared" si="344"/>
        <v>0</v>
      </c>
      <c r="AL1832">
        <f t="shared" si="345"/>
        <v>0</v>
      </c>
      <c r="AM1832">
        <f t="shared" si="346"/>
        <v>0</v>
      </c>
      <c r="AN1832">
        <f t="shared" si="347"/>
        <v>0</v>
      </c>
      <c r="AO1832">
        <f t="shared" si="348"/>
        <v>0</v>
      </c>
    </row>
    <row r="1833" spans="1:41" x14ac:dyDescent="0.2">
      <c r="A1833" s="9">
        <f>'Cost per option'!A1841</f>
        <v>0</v>
      </c>
      <c r="B1833" t="str">
        <f>_xlfn.IFNA(VLOOKUP(A1833,'Energy balance options'!A$7:C$3000,3,FALSE),"")</f>
        <v/>
      </c>
      <c r="C1833">
        <f>SUMIFS('Energy balance options'!$F$7:$F$3000,'Energy balance options'!$B$7:$B$3000,HeatGen!C$2,'Energy balance options'!$A$7:$A$3000,HeatGen!$A1833)</f>
        <v>0</v>
      </c>
      <c r="D1833">
        <f>SUMIFS('Energy balance options'!$F$7:$F$3000,'Energy balance options'!$B$7:$B$3000,HeatGen!D$2,'Energy balance options'!$A$7:$A$3000,HeatGen!$A1833)</f>
        <v>0</v>
      </c>
      <c r="E1833">
        <f>SUMIFS('Energy balance options'!$F$7:$F$3000,'Energy balance options'!$B$7:$B$3000,HeatGen!E$2,'Energy balance options'!$A$7:$A$3000,HeatGen!$A1833)</f>
        <v>0</v>
      </c>
      <c r="F1833">
        <f>SUMIFS('Energy balance options'!$F$7:$F$3000,'Energy balance options'!$B$7:$B$3000,HeatGen!F$2,'Energy balance options'!$A$7:$A$3000,HeatGen!$A1833)</f>
        <v>0</v>
      </c>
      <c r="G1833">
        <f>SUMIFS('Energy balance options'!$F$7:$F$3000,'Energy balance options'!$B$7:$B$3000,HeatGen!G$2,'Energy balance options'!$A$7:$A$3000,HeatGen!$A1833)</f>
        <v>0</v>
      </c>
      <c r="H1833">
        <f>SUMIFS('Energy balance options'!$F$7:$F$3000,'Energy balance options'!$B$7:$B$3000,HeatGen!H$2,'Energy balance options'!$A$7:$A$3000,HeatGen!$A1833)</f>
        <v>0</v>
      </c>
      <c r="I1833">
        <f>SUMIFS('Energy balance options'!$F$7:$F$3000,'Energy balance options'!$B$7:$B$3000,HeatGen!I$2,'Energy balance options'!$A$7:$A$3000,HeatGen!$A1833)</f>
        <v>0</v>
      </c>
      <c r="J1833">
        <f>SUMIFS('Energy balance options'!$F$7:$F$3000,'Energy balance options'!$B$7:$B$3000,HeatGen!J$2,'Energy balance options'!$A$7:$A$3000,HeatGen!$A1833)</f>
        <v>0</v>
      </c>
      <c r="K1833">
        <f>SUMIFS('Energy balance options'!$F$7:$F$3000,'Energy balance options'!$B$7:$B$3000,HeatGen!K$2,'Energy balance options'!$A$7:$A$3000,HeatGen!$A1833)</f>
        <v>0</v>
      </c>
      <c r="L1833">
        <f>SUMIFS('Energy balance options'!$F$7:$F$3000,'Energy balance options'!$B$7:$B$3000,HeatGen!L$2,'Energy balance options'!$A$7:$A$3000,HeatGen!$A1833)</f>
        <v>0</v>
      </c>
      <c r="M1833">
        <f>SUMIFS('Energy balance options'!$F$7:$F$3000,'Energy balance options'!$B$7:$B$3000,HeatGen!M$2,'Energy balance options'!$A$7:$A$3000,HeatGen!$A1833)</f>
        <v>0</v>
      </c>
      <c r="N1833">
        <f>SUMIFS('Energy balance options'!$F$7:$F$3000,'Energy balance options'!$B$7:$B$3000,HeatGen!N$2,'Energy balance options'!$A$7:$A$3000,HeatGen!$A1833)</f>
        <v>0</v>
      </c>
      <c r="P1833">
        <f>SUMIFS('Energy balance options'!$F$7:$F$3000,'Energy balance options'!$B$7:$B$3000,HeatGen!P$2,'Energy balance options'!$A$7:$A$3000,HeatGen!$A1833)</f>
        <v>0</v>
      </c>
      <c r="Q1833">
        <f>SUMIFS('Energy balance options'!$F$7:$F$3000,'Energy balance options'!$B$7:$B$3000,HeatGen!Q$2,'Energy balance options'!$A$7:$A$3000,HeatGen!$A1833)</f>
        <v>0</v>
      </c>
      <c r="R1833">
        <f>SUMIFS('Energy balance options'!$F$7:$F$3000,'Energy balance options'!$B$7:$B$3000,HeatGen!R$2,'Energy balance options'!$A$7:$A$3000,HeatGen!$A1833)</f>
        <v>0</v>
      </c>
      <c r="S1833">
        <f>SUMIFS('Energy balance options'!$G$7:$G$3000,'Energy balance options'!$B$7:$B$3000,HeatGen!S$2,'Energy balance options'!$A$7:$A$3000,HeatGen!$A1833)</f>
        <v>0</v>
      </c>
      <c r="T1833">
        <f>SUMIFS('Energy balance options'!$G$7:$G$3000,'Energy balance options'!$B$7:$B$3000,HeatGen!T$2,'Energy balance options'!$A$7:$A$3000,HeatGen!$A1833)</f>
        <v>0</v>
      </c>
      <c r="U1833">
        <f>SUMIFS('Energy balance options'!$G$7:$G$3000,'Energy balance options'!$B$7:$B$3000,HeatGen!U$2,'Energy balance options'!$A$7:$A$3000,HeatGen!$A1833)</f>
        <v>0</v>
      </c>
      <c r="V1833">
        <f>SUMIFS('Energy balance options'!$G$7:$G$3000,'Energy balance options'!$B$7:$B$3000,HeatGen!V$2,'Energy balance options'!$A$7:$A$3000,HeatGen!$A1833)</f>
        <v>0</v>
      </c>
      <c r="W1833">
        <f>SUMIFS('Energy balance options'!$G$7:$G$3000,'Energy balance options'!$B$7:$B$3000,HeatGen!W$2,'Energy balance options'!$A$7:$A$3000,HeatGen!$A1833)</f>
        <v>0</v>
      </c>
      <c r="X1833">
        <f>SUMIFS('Energy balance options'!$G$7:$G$3000,'Energy balance options'!$B$7:$B$3000,HeatGen!X$2,'Energy balance options'!$A$7:$A$3000,HeatGen!$A1833)</f>
        <v>0</v>
      </c>
      <c r="AG1833">
        <f t="shared" si="340"/>
        <v>0</v>
      </c>
      <c r="AH1833">
        <f t="shared" si="341"/>
        <v>0</v>
      </c>
      <c r="AI1833">
        <f t="shared" si="342"/>
        <v>0</v>
      </c>
      <c r="AJ1833">
        <f t="shared" si="343"/>
        <v>0</v>
      </c>
      <c r="AK1833">
        <f t="shared" si="344"/>
        <v>0</v>
      </c>
      <c r="AL1833">
        <f t="shared" si="345"/>
        <v>0</v>
      </c>
      <c r="AM1833">
        <f t="shared" si="346"/>
        <v>0</v>
      </c>
      <c r="AN1833">
        <f t="shared" si="347"/>
        <v>0</v>
      </c>
      <c r="AO1833">
        <f t="shared" si="348"/>
        <v>0</v>
      </c>
    </row>
    <row r="1834" spans="1:41" x14ac:dyDescent="0.2">
      <c r="A1834" s="9">
        <f>'Cost per option'!A1842</f>
        <v>0</v>
      </c>
      <c r="B1834" t="str">
        <f>_xlfn.IFNA(VLOOKUP(A1834,'Energy balance options'!A$7:C$3000,3,FALSE),"")</f>
        <v/>
      </c>
      <c r="C1834">
        <f>SUMIFS('Energy balance options'!$F$7:$F$3000,'Energy balance options'!$B$7:$B$3000,HeatGen!C$2,'Energy balance options'!$A$7:$A$3000,HeatGen!$A1834)</f>
        <v>0</v>
      </c>
      <c r="D1834">
        <f>SUMIFS('Energy balance options'!$F$7:$F$3000,'Energy balance options'!$B$7:$B$3000,HeatGen!D$2,'Energy balance options'!$A$7:$A$3000,HeatGen!$A1834)</f>
        <v>0</v>
      </c>
      <c r="E1834">
        <f>SUMIFS('Energy balance options'!$F$7:$F$3000,'Energy balance options'!$B$7:$B$3000,HeatGen!E$2,'Energy balance options'!$A$7:$A$3000,HeatGen!$A1834)</f>
        <v>0</v>
      </c>
      <c r="F1834">
        <f>SUMIFS('Energy balance options'!$F$7:$F$3000,'Energy balance options'!$B$7:$B$3000,HeatGen!F$2,'Energy balance options'!$A$7:$A$3000,HeatGen!$A1834)</f>
        <v>0</v>
      </c>
      <c r="G1834">
        <f>SUMIFS('Energy balance options'!$F$7:$F$3000,'Energy balance options'!$B$7:$B$3000,HeatGen!G$2,'Energy balance options'!$A$7:$A$3000,HeatGen!$A1834)</f>
        <v>0</v>
      </c>
      <c r="H1834">
        <f>SUMIFS('Energy balance options'!$F$7:$F$3000,'Energy balance options'!$B$7:$B$3000,HeatGen!H$2,'Energy balance options'!$A$7:$A$3000,HeatGen!$A1834)</f>
        <v>0</v>
      </c>
      <c r="I1834">
        <f>SUMIFS('Energy balance options'!$F$7:$F$3000,'Energy balance options'!$B$7:$B$3000,HeatGen!I$2,'Energy balance options'!$A$7:$A$3000,HeatGen!$A1834)</f>
        <v>0</v>
      </c>
      <c r="J1834">
        <f>SUMIFS('Energy balance options'!$F$7:$F$3000,'Energy balance options'!$B$7:$B$3000,HeatGen!J$2,'Energy balance options'!$A$7:$A$3000,HeatGen!$A1834)</f>
        <v>0</v>
      </c>
      <c r="K1834">
        <f>SUMIFS('Energy balance options'!$F$7:$F$3000,'Energy balance options'!$B$7:$B$3000,HeatGen!K$2,'Energy balance options'!$A$7:$A$3000,HeatGen!$A1834)</f>
        <v>0</v>
      </c>
      <c r="L1834">
        <f>SUMIFS('Energy balance options'!$F$7:$F$3000,'Energy balance options'!$B$7:$B$3000,HeatGen!L$2,'Energy balance options'!$A$7:$A$3000,HeatGen!$A1834)</f>
        <v>0</v>
      </c>
      <c r="M1834">
        <f>SUMIFS('Energy balance options'!$F$7:$F$3000,'Energy balance options'!$B$7:$B$3000,HeatGen!M$2,'Energy balance options'!$A$7:$A$3000,HeatGen!$A1834)</f>
        <v>0</v>
      </c>
      <c r="N1834">
        <f>SUMIFS('Energy balance options'!$F$7:$F$3000,'Energy balance options'!$B$7:$B$3000,HeatGen!N$2,'Energy balance options'!$A$7:$A$3000,HeatGen!$A1834)</f>
        <v>0</v>
      </c>
      <c r="P1834">
        <f>SUMIFS('Energy balance options'!$F$7:$F$3000,'Energy balance options'!$B$7:$B$3000,HeatGen!P$2,'Energy balance options'!$A$7:$A$3000,HeatGen!$A1834)</f>
        <v>0</v>
      </c>
      <c r="Q1834">
        <f>SUMIFS('Energy balance options'!$F$7:$F$3000,'Energy balance options'!$B$7:$B$3000,HeatGen!Q$2,'Energy balance options'!$A$7:$A$3000,HeatGen!$A1834)</f>
        <v>0</v>
      </c>
      <c r="R1834">
        <f>SUMIFS('Energy balance options'!$F$7:$F$3000,'Energy balance options'!$B$7:$B$3000,HeatGen!R$2,'Energy balance options'!$A$7:$A$3000,HeatGen!$A1834)</f>
        <v>0</v>
      </c>
      <c r="S1834">
        <f>SUMIFS('Energy balance options'!$G$7:$G$3000,'Energy balance options'!$B$7:$B$3000,HeatGen!S$2,'Energy balance options'!$A$7:$A$3000,HeatGen!$A1834)</f>
        <v>0</v>
      </c>
      <c r="T1834">
        <f>SUMIFS('Energy balance options'!$G$7:$G$3000,'Energy balance options'!$B$7:$B$3000,HeatGen!T$2,'Energy balance options'!$A$7:$A$3000,HeatGen!$A1834)</f>
        <v>0</v>
      </c>
      <c r="U1834">
        <f>SUMIFS('Energy balance options'!$G$7:$G$3000,'Energy balance options'!$B$7:$B$3000,HeatGen!U$2,'Energy balance options'!$A$7:$A$3000,HeatGen!$A1834)</f>
        <v>0</v>
      </c>
      <c r="V1834">
        <f>SUMIFS('Energy balance options'!$G$7:$G$3000,'Energy balance options'!$B$7:$B$3000,HeatGen!V$2,'Energy balance options'!$A$7:$A$3000,HeatGen!$A1834)</f>
        <v>0</v>
      </c>
      <c r="W1834">
        <f>SUMIFS('Energy balance options'!$G$7:$G$3000,'Energy balance options'!$B$7:$B$3000,HeatGen!W$2,'Energy balance options'!$A$7:$A$3000,HeatGen!$A1834)</f>
        <v>0</v>
      </c>
      <c r="X1834">
        <f>SUMIFS('Energy balance options'!$G$7:$G$3000,'Energy balance options'!$B$7:$B$3000,HeatGen!X$2,'Energy balance options'!$A$7:$A$3000,HeatGen!$A1834)</f>
        <v>0</v>
      </c>
      <c r="AG1834">
        <f t="shared" si="340"/>
        <v>0</v>
      </c>
      <c r="AH1834">
        <f t="shared" si="341"/>
        <v>0</v>
      </c>
      <c r="AI1834">
        <f t="shared" si="342"/>
        <v>0</v>
      </c>
      <c r="AJ1834">
        <f t="shared" si="343"/>
        <v>0</v>
      </c>
      <c r="AK1834">
        <f t="shared" si="344"/>
        <v>0</v>
      </c>
      <c r="AL1834">
        <f t="shared" si="345"/>
        <v>0</v>
      </c>
      <c r="AM1834">
        <f t="shared" si="346"/>
        <v>0</v>
      </c>
      <c r="AN1834">
        <f t="shared" si="347"/>
        <v>0</v>
      </c>
      <c r="AO1834">
        <f t="shared" si="348"/>
        <v>0</v>
      </c>
    </row>
    <row r="1835" spans="1:41" x14ac:dyDescent="0.2">
      <c r="A1835" s="9">
        <f>'Cost per option'!A1843</f>
        <v>0</v>
      </c>
      <c r="B1835" t="str">
        <f>_xlfn.IFNA(VLOOKUP(A1835,'Energy balance options'!A$7:C$3000,3,FALSE),"")</f>
        <v/>
      </c>
      <c r="C1835">
        <f>SUMIFS('Energy balance options'!$F$7:$F$3000,'Energy balance options'!$B$7:$B$3000,HeatGen!C$2,'Energy balance options'!$A$7:$A$3000,HeatGen!$A1835)</f>
        <v>0</v>
      </c>
      <c r="D1835">
        <f>SUMIFS('Energy balance options'!$F$7:$F$3000,'Energy balance options'!$B$7:$B$3000,HeatGen!D$2,'Energy balance options'!$A$7:$A$3000,HeatGen!$A1835)</f>
        <v>0</v>
      </c>
      <c r="E1835">
        <f>SUMIFS('Energy balance options'!$F$7:$F$3000,'Energy balance options'!$B$7:$B$3000,HeatGen!E$2,'Energy balance options'!$A$7:$A$3000,HeatGen!$A1835)</f>
        <v>0</v>
      </c>
      <c r="F1835">
        <f>SUMIFS('Energy balance options'!$F$7:$F$3000,'Energy balance options'!$B$7:$B$3000,HeatGen!F$2,'Energy balance options'!$A$7:$A$3000,HeatGen!$A1835)</f>
        <v>0</v>
      </c>
      <c r="G1835">
        <f>SUMIFS('Energy balance options'!$F$7:$F$3000,'Energy balance options'!$B$7:$B$3000,HeatGen!G$2,'Energy balance options'!$A$7:$A$3000,HeatGen!$A1835)</f>
        <v>0</v>
      </c>
      <c r="H1835">
        <f>SUMIFS('Energy balance options'!$F$7:$F$3000,'Energy balance options'!$B$7:$B$3000,HeatGen!H$2,'Energy balance options'!$A$7:$A$3000,HeatGen!$A1835)</f>
        <v>0</v>
      </c>
      <c r="I1835">
        <f>SUMIFS('Energy balance options'!$F$7:$F$3000,'Energy balance options'!$B$7:$B$3000,HeatGen!I$2,'Energy balance options'!$A$7:$A$3000,HeatGen!$A1835)</f>
        <v>0</v>
      </c>
      <c r="J1835">
        <f>SUMIFS('Energy balance options'!$F$7:$F$3000,'Energy balance options'!$B$7:$B$3000,HeatGen!J$2,'Energy balance options'!$A$7:$A$3000,HeatGen!$A1835)</f>
        <v>0</v>
      </c>
      <c r="K1835">
        <f>SUMIFS('Energy balance options'!$F$7:$F$3000,'Energy balance options'!$B$7:$B$3000,HeatGen!K$2,'Energy balance options'!$A$7:$A$3000,HeatGen!$A1835)</f>
        <v>0</v>
      </c>
      <c r="L1835">
        <f>SUMIFS('Energy balance options'!$F$7:$F$3000,'Energy balance options'!$B$7:$B$3000,HeatGen!L$2,'Energy balance options'!$A$7:$A$3000,HeatGen!$A1835)</f>
        <v>0</v>
      </c>
      <c r="M1835">
        <f>SUMIFS('Energy balance options'!$F$7:$F$3000,'Energy balance options'!$B$7:$B$3000,HeatGen!M$2,'Energy balance options'!$A$7:$A$3000,HeatGen!$A1835)</f>
        <v>0</v>
      </c>
      <c r="N1835">
        <f>SUMIFS('Energy balance options'!$F$7:$F$3000,'Energy balance options'!$B$7:$B$3000,HeatGen!N$2,'Energy balance options'!$A$7:$A$3000,HeatGen!$A1835)</f>
        <v>0</v>
      </c>
      <c r="P1835">
        <f>SUMIFS('Energy balance options'!$F$7:$F$3000,'Energy balance options'!$B$7:$B$3000,HeatGen!P$2,'Energy balance options'!$A$7:$A$3000,HeatGen!$A1835)</f>
        <v>0</v>
      </c>
      <c r="Q1835">
        <f>SUMIFS('Energy balance options'!$F$7:$F$3000,'Energy balance options'!$B$7:$B$3000,HeatGen!Q$2,'Energy balance options'!$A$7:$A$3000,HeatGen!$A1835)</f>
        <v>0</v>
      </c>
      <c r="R1835">
        <f>SUMIFS('Energy balance options'!$F$7:$F$3000,'Energy balance options'!$B$7:$B$3000,HeatGen!R$2,'Energy balance options'!$A$7:$A$3000,HeatGen!$A1835)</f>
        <v>0</v>
      </c>
      <c r="S1835">
        <f>SUMIFS('Energy balance options'!$G$7:$G$3000,'Energy balance options'!$B$7:$B$3000,HeatGen!S$2,'Energy balance options'!$A$7:$A$3000,HeatGen!$A1835)</f>
        <v>0</v>
      </c>
      <c r="T1835">
        <f>SUMIFS('Energy balance options'!$G$7:$G$3000,'Energy balance options'!$B$7:$B$3000,HeatGen!T$2,'Energy balance options'!$A$7:$A$3000,HeatGen!$A1835)</f>
        <v>0</v>
      </c>
      <c r="U1835">
        <f>SUMIFS('Energy balance options'!$G$7:$G$3000,'Energy balance options'!$B$7:$B$3000,HeatGen!U$2,'Energy balance options'!$A$7:$A$3000,HeatGen!$A1835)</f>
        <v>0</v>
      </c>
      <c r="V1835">
        <f>SUMIFS('Energy balance options'!$G$7:$G$3000,'Energy balance options'!$B$7:$B$3000,HeatGen!V$2,'Energy balance options'!$A$7:$A$3000,HeatGen!$A1835)</f>
        <v>0</v>
      </c>
      <c r="W1835">
        <f>SUMIFS('Energy balance options'!$G$7:$G$3000,'Energy balance options'!$B$7:$B$3000,HeatGen!W$2,'Energy balance options'!$A$7:$A$3000,HeatGen!$A1835)</f>
        <v>0</v>
      </c>
      <c r="X1835">
        <f>SUMIFS('Energy balance options'!$G$7:$G$3000,'Energy balance options'!$B$7:$B$3000,HeatGen!X$2,'Energy balance options'!$A$7:$A$3000,HeatGen!$A1835)</f>
        <v>0</v>
      </c>
      <c r="AG1835">
        <f t="shared" si="340"/>
        <v>0</v>
      </c>
      <c r="AH1835">
        <f t="shared" si="341"/>
        <v>0</v>
      </c>
      <c r="AI1835">
        <f t="shared" si="342"/>
        <v>0</v>
      </c>
      <c r="AJ1835">
        <f t="shared" si="343"/>
        <v>0</v>
      </c>
      <c r="AK1835">
        <f t="shared" si="344"/>
        <v>0</v>
      </c>
      <c r="AL1835">
        <f t="shared" si="345"/>
        <v>0</v>
      </c>
      <c r="AM1835">
        <f t="shared" si="346"/>
        <v>0</v>
      </c>
      <c r="AN1835">
        <f t="shared" si="347"/>
        <v>0</v>
      </c>
      <c r="AO1835">
        <f t="shared" si="348"/>
        <v>0</v>
      </c>
    </row>
    <row r="1836" spans="1:41" x14ac:dyDescent="0.2">
      <c r="A1836" s="9">
        <f>'Cost per option'!A1844</f>
        <v>0</v>
      </c>
      <c r="B1836" t="str">
        <f>_xlfn.IFNA(VLOOKUP(A1836,'Energy balance options'!A$7:C$3000,3,FALSE),"")</f>
        <v/>
      </c>
      <c r="C1836">
        <f>SUMIFS('Energy balance options'!$F$7:$F$3000,'Energy balance options'!$B$7:$B$3000,HeatGen!C$2,'Energy balance options'!$A$7:$A$3000,HeatGen!$A1836)</f>
        <v>0</v>
      </c>
      <c r="D1836">
        <f>SUMIFS('Energy balance options'!$F$7:$F$3000,'Energy balance options'!$B$7:$B$3000,HeatGen!D$2,'Energy balance options'!$A$7:$A$3000,HeatGen!$A1836)</f>
        <v>0</v>
      </c>
      <c r="E1836">
        <f>SUMIFS('Energy balance options'!$F$7:$F$3000,'Energy balance options'!$B$7:$B$3000,HeatGen!E$2,'Energy balance options'!$A$7:$A$3000,HeatGen!$A1836)</f>
        <v>0</v>
      </c>
      <c r="F1836">
        <f>SUMIFS('Energy balance options'!$F$7:$F$3000,'Energy balance options'!$B$7:$B$3000,HeatGen!F$2,'Energy balance options'!$A$7:$A$3000,HeatGen!$A1836)</f>
        <v>0</v>
      </c>
      <c r="G1836">
        <f>SUMIFS('Energy balance options'!$F$7:$F$3000,'Energy balance options'!$B$7:$B$3000,HeatGen!G$2,'Energy balance options'!$A$7:$A$3000,HeatGen!$A1836)</f>
        <v>0</v>
      </c>
      <c r="H1836">
        <f>SUMIFS('Energy balance options'!$F$7:$F$3000,'Energy balance options'!$B$7:$B$3000,HeatGen!H$2,'Energy balance options'!$A$7:$A$3000,HeatGen!$A1836)</f>
        <v>0</v>
      </c>
      <c r="I1836">
        <f>SUMIFS('Energy balance options'!$F$7:$F$3000,'Energy balance options'!$B$7:$B$3000,HeatGen!I$2,'Energy balance options'!$A$7:$A$3000,HeatGen!$A1836)</f>
        <v>0</v>
      </c>
      <c r="J1836">
        <f>SUMIFS('Energy balance options'!$F$7:$F$3000,'Energy balance options'!$B$7:$B$3000,HeatGen!J$2,'Energy balance options'!$A$7:$A$3000,HeatGen!$A1836)</f>
        <v>0</v>
      </c>
      <c r="K1836">
        <f>SUMIFS('Energy balance options'!$F$7:$F$3000,'Energy balance options'!$B$7:$B$3000,HeatGen!K$2,'Energy balance options'!$A$7:$A$3000,HeatGen!$A1836)</f>
        <v>0</v>
      </c>
      <c r="L1836">
        <f>SUMIFS('Energy balance options'!$F$7:$F$3000,'Energy balance options'!$B$7:$B$3000,HeatGen!L$2,'Energy balance options'!$A$7:$A$3000,HeatGen!$A1836)</f>
        <v>0</v>
      </c>
      <c r="M1836">
        <f>SUMIFS('Energy balance options'!$F$7:$F$3000,'Energy balance options'!$B$7:$B$3000,HeatGen!M$2,'Energy balance options'!$A$7:$A$3000,HeatGen!$A1836)</f>
        <v>0</v>
      </c>
      <c r="N1836">
        <f>SUMIFS('Energy balance options'!$F$7:$F$3000,'Energy balance options'!$B$7:$B$3000,HeatGen!N$2,'Energy balance options'!$A$7:$A$3000,HeatGen!$A1836)</f>
        <v>0</v>
      </c>
      <c r="P1836">
        <f>SUMIFS('Energy balance options'!$F$7:$F$3000,'Energy balance options'!$B$7:$B$3000,HeatGen!P$2,'Energy balance options'!$A$7:$A$3000,HeatGen!$A1836)</f>
        <v>0</v>
      </c>
      <c r="Q1836">
        <f>SUMIFS('Energy balance options'!$F$7:$F$3000,'Energy balance options'!$B$7:$B$3000,HeatGen!Q$2,'Energy balance options'!$A$7:$A$3000,HeatGen!$A1836)</f>
        <v>0</v>
      </c>
      <c r="R1836">
        <f>SUMIFS('Energy balance options'!$F$7:$F$3000,'Energy balance options'!$B$7:$B$3000,HeatGen!R$2,'Energy balance options'!$A$7:$A$3000,HeatGen!$A1836)</f>
        <v>0</v>
      </c>
      <c r="S1836">
        <f>SUMIFS('Energy balance options'!$G$7:$G$3000,'Energy balance options'!$B$7:$B$3000,HeatGen!S$2,'Energy balance options'!$A$7:$A$3000,HeatGen!$A1836)</f>
        <v>0</v>
      </c>
      <c r="T1836">
        <f>SUMIFS('Energy balance options'!$G$7:$G$3000,'Energy balance options'!$B$7:$B$3000,HeatGen!T$2,'Energy balance options'!$A$7:$A$3000,HeatGen!$A1836)</f>
        <v>0</v>
      </c>
      <c r="U1836">
        <f>SUMIFS('Energy balance options'!$G$7:$G$3000,'Energy balance options'!$B$7:$B$3000,HeatGen!U$2,'Energy balance options'!$A$7:$A$3000,HeatGen!$A1836)</f>
        <v>0</v>
      </c>
      <c r="V1836">
        <f>SUMIFS('Energy balance options'!$G$7:$G$3000,'Energy balance options'!$B$7:$B$3000,HeatGen!V$2,'Energy balance options'!$A$7:$A$3000,HeatGen!$A1836)</f>
        <v>0</v>
      </c>
      <c r="W1836">
        <f>SUMIFS('Energy balance options'!$G$7:$G$3000,'Energy balance options'!$B$7:$B$3000,HeatGen!W$2,'Energy balance options'!$A$7:$A$3000,HeatGen!$A1836)</f>
        <v>0</v>
      </c>
      <c r="X1836">
        <f>SUMIFS('Energy balance options'!$G$7:$G$3000,'Energy balance options'!$B$7:$B$3000,HeatGen!X$2,'Energy balance options'!$A$7:$A$3000,HeatGen!$A1836)</f>
        <v>0</v>
      </c>
      <c r="AG1836">
        <f t="shared" si="340"/>
        <v>0</v>
      </c>
      <c r="AH1836">
        <f t="shared" si="341"/>
        <v>0</v>
      </c>
      <c r="AI1836">
        <f t="shared" si="342"/>
        <v>0</v>
      </c>
      <c r="AJ1836">
        <f t="shared" si="343"/>
        <v>0</v>
      </c>
      <c r="AK1836">
        <f t="shared" si="344"/>
        <v>0</v>
      </c>
      <c r="AL1836">
        <f t="shared" si="345"/>
        <v>0</v>
      </c>
      <c r="AM1836">
        <f t="shared" si="346"/>
        <v>0</v>
      </c>
      <c r="AN1836">
        <f t="shared" si="347"/>
        <v>0</v>
      </c>
      <c r="AO1836">
        <f t="shared" si="348"/>
        <v>0</v>
      </c>
    </row>
    <row r="1837" spans="1:41" x14ac:dyDescent="0.2">
      <c r="A1837" s="9">
        <f>'Cost per option'!A1845</f>
        <v>0</v>
      </c>
      <c r="B1837" t="str">
        <f>_xlfn.IFNA(VLOOKUP(A1837,'Energy balance options'!A$7:C$3000,3,FALSE),"")</f>
        <v/>
      </c>
      <c r="C1837">
        <f>SUMIFS('Energy balance options'!$F$7:$F$3000,'Energy balance options'!$B$7:$B$3000,HeatGen!C$2,'Energy balance options'!$A$7:$A$3000,HeatGen!$A1837)</f>
        <v>0</v>
      </c>
      <c r="D1837">
        <f>SUMIFS('Energy balance options'!$F$7:$F$3000,'Energy balance options'!$B$7:$B$3000,HeatGen!D$2,'Energy balance options'!$A$7:$A$3000,HeatGen!$A1837)</f>
        <v>0</v>
      </c>
      <c r="E1837">
        <f>SUMIFS('Energy balance options'!$F$7:$F$3000,'Energy balance options'!$B$7:$B$3000,HeatGen!E$2,'Energy balance options'!$A$7:$A$3000,HeatGen!$A1837)</f>
        <v>0</v>
      </c>
      <c r="F1837">
        <f>SUMIFS('Energy balance options'!$F$7:$F$3000,'Energy balance options'!$B$7:$B$3000,HeatGen!F$2,'Energy balance options'!$A$7:$A$3000,HeatGen!$A1837)</f>
        <v>0</v>
      </c>
      <c r="G1837">
        <f>SUMIFS('Energy balance options'!$F$7:$F$3000,'Energy balance options'!$B$7:$B$3000,HeatGen!G$2,'Energy balance options'!$A$7:$A$3000,HeatGen!$A1837)</f>
        <v>0</v>
      </c>
      <c r="H1837">
        <f>SUMIFS('Energy balance options'!$F$7:$F$3000,'Energy balance options'!$B$7:$B$3000,HeatGen!H$2,'Energy balance options'!$A$7:$A$3000,HeatGen!$A1837)</f>
        <v>0</v>
      </c>
      <c r="I1837">
        <f>SUMIFS('Energy balance options'!$F$7:$F$3000,'Energy balance options'!$B$7:$B$3000,HeatGen!I$2,'Energy balance options'!$A$7:$A$3000,HeatGen!$A1837)</f>
        <v>0</v>
      </c>
      <c r="J1837">
        <f>SUMIFS('Energy balance options'!$F$7:$F$3000,'Energy balance options'!$B$7:$B$3000,HeatGen!J$2,'Energy balance options'!$A$7:$A$3000,HeatGen!$A1837)</f>
        <v>0</v>
      </c>
      <c r="K1837">
        <f>SUMIFS('Energy balance options'!$F$7:$F$3000,'Energy balance options'!$B$7:$B$3000,HeatGen!K$2,'Energy balance options'!$A$7:$A$3000,HeatGen!$A1837)</f>
        <v>0</v>
      </c>
      <c r="L1837">
        <f>SUMIFS('Energy balance options'!$F$7:$F$3000,'Energy balance options'!$B$7:$B$3000,HeatGen!L$2,'Energy balance options'!$A$7:$A$3000,HeatGen!$A1837)</f>
        <v>0</v>
      </c>
      <c r="M1837">
        <f>SUMIFS('Energy balance options'!$F$7:$F$3000,'Energy balance options'!$B$7:$B$3000,HeatGen!M$2,'Energy balance options'!$A$7:$A$3000,HeatGen!$A1837)</f>
        <v>0</v>
      </c>
      <c r="N1837">
        <f>SUMIFS('Energy balance options'!$F$7:$F$3000,'Energy balance options'!$B$7:$B$3000,HeatGen!N$2,'Energy balance options'!$A$7:$A$3000,HeatGen!$A1837)</f>
        <v>0</v>
      </c>
      <c r="P1837">
        <f>SUMIFS('Energy balance options'!$F$7:$F$3000,'Energy balance options'!$B$7:$B$3000,HeatGen!P$2,'Energy balance options'!$A$7:$A$3000,HeatGen!$A1837)</f>
        <v>0</v>
      </c>
      <c r="Q1837">
        <f>SUMIFS('Energy balance options'!$F$7:$F$3000,'Energy balance options'!$B$7:$B$3000,HeatGen!Q$2,'Energy balance options'!$A$7:$A$3000,HeatGen!$A1837)</f>
        <v>0</v>
      </c>
      <c r="R1837">
        <f>SUMIFS('Energy balance options'!$F$7:$F$3000,'Energy balance options'!$B$7:$B$3000,HeatGen!R$2,'Energy balance options'!$A$7:$A$3000,HeatGen!$A1837)</f>
        <v>0</v>
      </c>
      <c r="S1837">
        <f>SUMIFS('Energy balance options'!$G$7:$G$3000,'Energy balance options'!$B$7:$B$3000,HeatGen!S$2,'Energy balance options'!$A$7:$A$3000,HeatGen!$A1837)</f>
        <v>0</v>
      </c>
      <c r="T1837">
        <f>SUMIFS('Energy balance options'!$G$7:$G$3000,'Energy balance options'!$B$7:$B$3000,HeatGen!T$2,'Energy balance options'!$A$7:$A$3000,HeatGen!$A1837)</f>
        <v>0</v>
      </c>
      <c r="U1837">
        <f>SUMIFS('Energy balance options'!$G$7:$G$3000,'Energy balance options'!$B$7:$B$3000,HeatGen!U$2,'Energy balance options'!$A$7:$A$3000,HeatGen!$A1837)</f>
        <v>0</v>
      </c>
      <c r="V1837">
        <f>SUMIFS('Energy balance options'!$G$7:$G$3000,'Energy balance options'!$B$7:$B$3000,HeatGen!V$2,'Energy balance options'!$A$7:$A$3000,HeatGen!$A1837)</f>
        <v>0</v>
      </c>
      <c r="W1837">
        <f>SUMIFS('Energy balance options'!$G$7:$G$3000,'Energy balance options'!$B$7:$B$3000,HeatGen!W$2,'Energy balance options'!$A$7:$A$3000,HeatGen!$A1837)</f>
        <v>0</v>
      </c>
      <c r="X1837">
        <f>SUMIFS('Energy balance options'!$G$7:$G$3000,'Energy balance options'!$B$7:$B$3000,HeatGen!X$2,'Energy balance options'!$A$7:$A$3000,HeatGen!$A1837)</f>
        <v>0</v>
      </c>
      <c r="AG1837">
        <f t="shared" si="340"/>
        <v>0</v>
      </c>
      <c r="AH1837">
        <f t="shared" si="341"/>
        <v>0</v>
      </c>
      <c r="AI1837">
        <f t="shared" si="342"/>
        <v>0</v>
      </c>
      <c r="AJ1837">
        <f t="shared" si="343"/>
        <v>0</v>
      </c>
      <c r="AK1837">
        <f t="shared" si="344"/>
        <v>0</v>
      </c>
      <c r="AL1837">
        <f t="shared" si="345"/>
        <v>0</v>
      </c>
      <c r="AM1837">
        <f t="shared" si="346"/>
        <v>0</v>
      </c>
      <c r="AN1837">
        <f t="shared" si="347"/>
        <v>0</v>
      </c>
      <c r="AO1837">
        <f t="shared" si="348"/>
        <v>0</v>
      </c>
    </row>
    <row r="1838" spans="1:41" x14ac:dyDescent="0.2">
      <c r="A1838" s="9">
        <f>'Cost per option'!A1846</f>
        <v>0</v>
      </c>
      <c r="B1838" t="str">
        <f>_xlfn.IFNA(VLOOKUP(A1838,'Energy balance options'!A$7:C$3000,3,FALSE),"")</f>
        <v/>
      </c>
      <c r="C1838">
        <f>SUMIFS('Energy balance options'!$F$7:$F$3000,'Energy balance options'!$B$7:$B$3000,HeatGen!C$2,'Energy balance options'!$A$7:$A$3000,HeatGen!$A1838)</f>
        <v>0</v>
      </c>
      <c r="D1838">
        <f>SUMIFS('Energy balance options'!$F$7:$F$3000,'Energy balance options'!$B$7:$B$3000,HeatGen!D$2,'Energy balance options'!$A$7:$A$3000,HeatGen!$A1838)</f>
        <v>0</v>
      </c>
      <c r="E1838">
        <f>SUMIFS('Energy balance options'!$F$7:$F$3000,'Energy balance options'!$B$7:$B$3000,HeatGen!E$2,'Energy balance options'!$A$7:$A$3000,HeatGen!$A1838)</f>
        <v>0</v>
      </c>
      <c r="F1838">
        <f>SUMIFS('Energy balance options'!$F$7:$F$3000,'Energy balance options'!$B$7:$B$3000,HeatGen!F$2,'Energy balance options'!$A$7:$A$3000,HeatGen!$A1838)</f>
        <v>0</v>
      </c>
      <c r="G1838">
        <f>SUMIFS('Energy balance options'!$F$7:$F$3000,'Energy balance options'!$B$7:$B$3000,HeatGen!G$2,'Energy balance options'!$A$7:$A$3000,HeatGen!$A1838)</f>
        <v>0</v>
      </c>
      <c r="H1838">
        <f>SUMIFS('Energy balance options'!$F$7:$F$3000,'Energy balance options'!$B$7:$B$3000,HeatGen!H$2,'Energy balance options'!$A$7:$A$3000,HeatGen!$A1838)</f>
        <v>0</v>
      </c>
      <c r="I1838">
        <f>SUMIFS('Energy balance options'!$F$7:$F$3000,'Energy balance options'!$B$7:$B$3000,HeatGen!I$2,'Energy balance options'!$A$7:$A$3000,HeatGen!$A1838)</f>
        <v>0</v>
      </c>
      <c r="J1838">
        <f>SUMIFS('Energy balance options'!$F$7:$F$3000,'Energy balance options'!$B$7:$B$3000,HeatGen!J$2,'Energy balance options'!$A$7:$A$3000,HeatGen!$A1838)</f>
        <v>0</v>
      </c>
      <c r="K1838">
        <f>SUMIFS('Energy balance options'!$F$7:$F$3000,'Energy balance options'!$B$7:$B$3000,HeatGen!K$2,'Energy balance options'!$A$7:$A$3000,HeatGen!$A1838)</f>
        <v>0</v>
      </c>
      <c r="L1838">
        <f>SUMIFS('Energy balance options'!$F$7:$F$3000,'Energy balance options'!$B$7:$B$3000,HeatGen!L$2,'Energy balance options'!$A$7:$A$3000,HeatGen!$A1838)</f>
        <v>0</v>
      </c>
      <c r="M1838">
        <f>SUMIFS('Energy balance options'!$F$7:$F$3000,'Energy balance options'!$B$7:$B$3000,HeatGen!M$2,'Energy balance options'!$A$7:$A$3000,HeatGen!$A1838)</f>
        <v>0</v>
      </c>
      <c r="N1838">
        <f>SUMIFS('Energy balance options'!$F$7:$F$3000,'Energy balance options'!$B$7:$B$3000,HeatGen!N$2,'Energy balance options'!$A$7:$A$3000,HeatGen!$A1838)</f>
        <v>0</v>
      </c>
      <c r="P1838">
        <f>SUMIFS('Energy balance options'!$F$7:$F$3000,'Energy balance options'!$B$7:$B$3000,HeatGen!P$2,'Energy balance options'!$A$7:$A$3000,HeatGen!$A1838)</f>
        <v>0</v>
      </c>
      <c r="Q1838">
        <f>SUMIFS('Energy balance options'!$F$7:$F$3000,'Energy balance options'!$B$7:$B$3000,HeatGen!Q$2,'Energy balance options'!$A$7:$A$3000,HeatGen!$A1838)</f>
        <v>0</v>
      </c>
      <c r="R1838">
        <f>SUMIFS('Energy balance options'!$F$7:$F$3000,'Energy balance options'!$B$7:$B$3000,HeatGen!R$2,'Energy balance options'!$A$7:$A$3000,HeatGen!$A1838)</f>
        <v>0</v>
      </c>
      <c r="S1838">
        <f>SUMIFS('Energy balance options'!$G$7:$G$3000,'Energy balance options'!$B$7:$B$3000,HeatGen!S$2,'Energy balance options'!$A$7:$A$3000,HeatGen!$A1838)</f>
        <v>0</v>
      </c>
      <c r="T1838">
        <f>SUMIFS('Energy balance options'!$G$7:$G$3000,'Energy balance options'!$B$7:$B$3000,HeatGen!T$2,'Energy balance options'!$A$7:$A$3000,HeatGen!$A1838)</f>
        <v>0</v>
      </c>
      <c r="U1838">
        <f>SUMIFS('Energy balance options'!$G$7:$G$3000,'Energy balance options'!$B$7:$B$3000,HeatGen!U$2,'Energy balance options'!$A$7:$A$3000,HeatGen!$A1838)</f>
        <v>0</v>
      </c>
      <c r="V1838">
        <f>SUMIFS('Energy balance options'!$G$7:$G$3000,'Energy balance options'!$B$7:$B$3000,HeatGen!V$2,'Energy balance options'!$A$7:$A$3000,HeatGen!$A1838)</f>
        <v>0</v>
      </c>
      <c r="W1838">
        <f>SUMIFS('Energy balance options'!$G$7:$G$3000,'Energy balance options'!$B$7:$B$3000,HeatGen!W$2,'Energy balance options'!$A$7:$A$3000,HeatGen!$A1838)</f>
        <v>0</v>
      </c>
      <c r="X1838">
        <f>SUMIFS('Energy balance options'!$G$7:$G$3000,'Energy balance options'!$B$7:$B$3000,HeatGen!X$2,'Energy balance options'!$A$7:$A$3000,HeatGen!$A1838)</f>
        <v>0</v>
      </c>
      <c r="AG1838">
        <f t="shared" si="340"/>
        <v>0</v>
      </c>
      <c r="AH1838">
        <f t="shared" si="341"/>
        <v>0</v>
      </c>
      <c r="AI1838">
        <f t="shared" si="342"/>
        <v>0</v>
      </c>
      <c r="AJ1838">
        <f t="shared" si="343"/>
        <v>0</v>
      </c>
      <c r="AK1838">
        <f t="shared" si="344"/>
        <v>0</v>
      </c>
      <c r="AL1838">
        <f t="shared" si="345"/>
        <v>0</v>
      </c>
      <c r="AM1838">
        <f t="shared" si="346"/>
        <v>0</v>
      </c>
      <c r="AN1838">
        <f t="shared" si="347"/>
        <v>0</v>
      </c>
      <c r="AO1838">
        <f t="shared" si="348"/>
        <v>0</v>
      </c>
    </row>
    <row r="1839" spans="1:41" x14ac:dyDescent="0.2">
      <c r="A1839" s="9">
        <f>'Cost per option'!A1847</f>
        <v>0</v>
      </c>
      <c r="B1839" t="str">
        <f>_xlfn.IFNA(VLOOKUP(A1839,'Energy balance options'!A$7:C$3000,3,FALSE),"")</f>
        <v/>
      </c>
      <c r="C1839">
        <f>SUMIFS('Energy balance options'!$F$7:$F$3000,'Energy balance options'!$B$7:$B$3000,HeatGen!C$2,'Energy balance options'!$A$7:$A$3000,HeatGen!$A1839)</f>
        <v>0</v>
      </c>
      <c r="D1839">
        <f>SUMIFS('Energy balance options'!$F$7:$F$3000,'Energy balance options'!$B$7:$B$3000,HeatGen!D$2,'Energy balance options'!$A$7:$A$3000,HeatGen!$A1839)</f>
        <v>0</v>
      </c>
      <c r="E1839">
        <f>SUMIFS('Energy balance options'!$F$7:$F$3000,'Energy balance options'!$B$7:$B$3000,HeatGen!E$2,'Energy balance options'!$A$7:$A$3000,HeatGen!$A1839)</f>
        <v>0</v>
      </c>
      <c r="F1839">
        <f>SUMIFS('Energy balance options'!$F$7:$F$3000,'Energy balance options'!$B$7:$B$3000,HeatGen!F$2,'Energy balance options'!$A$7:$A$3000,HeatGen!$A1839)</f>
        <v>0</v>
      </c>
      <c r="G1839">
        <f>SUMIFS('Energy balance options'!$F$7:$F$3000,'Energy balance options'!$B$7:$B$3000,HeatGen!G$2,'Energy balance options'!$A$7:$A$3000,HeatGen!$A1839)</f>
        <v>0</v>
      </c>
      <c r="H1839">
        <f>SUMIFS('Energy balance options'!$F$7:$F$3000,'Energy balance options'!$B$7:$B$3000,HeatGen!H$2,'Energy balance options'!$A$7:$A$3000,HeatGen!$A1839)</f>
        <v>0</v>
      </c>
      <c r="I1839">
        <f>SUMIFS('Energy balance options'!$F$7:$F$3000,'Energy balance options'!$B$7:$B$3000,HeatGen!I$2,'Energy balance options'!$A$7:$A$3000,HeatGen!$A1839)</f>
        <v>0</v>
      </c>
      <c r="J1839">
        <f>SUMIFS('Energy balance options'!$F$7:$F$3000,'Energy balance options'!$B$7:$B$3000,HeatGen!J$2,'Energy balance options'!$A$7:$A$3000,HeatGen!$A1839)</f>
        <v>0</v>
      </c>
      <c r="K1839">
        <f>SUMIFS('Energy balance options'!$F$7:$F$3000,'Energy balance options'!$B$7:$B$3000,HeatGen!K$2,'Energy balance options'!$A$7:$A$3000,HeatGen!$A1839)</f>
        <v>0</v>
      </c>
      <c r="L1839">
        <f>SUMIFS('Energy balance options'!$F$7:$F$3000,'Energy balance options'!$B$7:$B$3000,HeatGen!L$2,'Energy balance options'!$A$7:$A$3000,HeatGen!$A1839)</f>
        <v>0</v>
      </c>
      <c r="M1839">
        <f>SUMIFS('Energy balance options'!$F$7:$F$3000,'Energy balance options'!$B$7:$B$3000,HeatGen!M$2,'Energy balance options'!$A$7:$A$3000,HeatGen!$A1839)</f>
        <v>0</v>
      </c>
      <c r="N1839">
        <f>SUMIFS('Energy balance options'!$F$7:$F$3000,'Energy balance options'!$B$7:$B$3000,HeatGen!N$2,'Energy balance options'!$A$7:$A$3000,HeatGen!$A1839)</f>
        <v>0</v>
      </c>
      <c r="P1839">
        <f>SUMIFS('Energy balance options'!$F$7:$F$3000,'Energy balance options'!$B$7:$B$3000,HeatGen!P$2,'Energy balance options'!$A$7:$A$3000,HeatGen!$A1839)</f>
        <v>0</v>
      </c>
      <c r="Q1839">
        <f>SUMIFS('Energy balance options'!$F$7:$F$3000,'Energy balance options'!$B$7:$B$3000,HeatGen!Q$2,'Energy balance options'!$A$7:$A$3000,HeatGen!$A1839)</f>
        <v>0</v>
      </c>
      <c r="R1839">
        <f>SUMIFS('Energy balance options'!$F$7:$F$3000,'Energy balance options'!$B$7:$B$3000,HeatGen!R$2,'Energy balance options'!$A$7:$A$3000,HeatGen!$A1839)</f>
        <v>0</v>
      </c>
      <c r="S1839">
        <f>SUMIFS('Energy balance options'!$G$7:$G$3000,'Energy balance options'!$B$7:$B$3000,HeatGen!S$2,'Energy balance options'!$A$7:$A$3000,HeatGen!$A1839)</f>
        <v>0</v>
      </c>
      <c r="T1839">
        <f>SUMIFS('Energy balance options'!$G$7:$G$3000,'Energy balance options'!$B$7:$B$3000,HeatGen!T$2,'Energy balance options'!$A$7:$A$3000,HeatGen!$A1839)</f>
        <v>0</v>
      </c>
      <c r="U1839">
        <f>SUMIFS('Energy balance options'!$G$7:$G$3000,'Energy balance options'!$B$7:$B$3000,HeatGen!U$2,'Energy balance options'!$A$7:$A$3000,HeatGen!$A1839)</f>
        <v>0</v>
      </c>
      <c r="V1839">
        <f>SUMIFS('Energy balance options'!$G$7:$G$3000,'Energy balance options'!$B$7:$B$3000,HeatGen!V$2,'Energy balance options'!$A$7:$A$3000,HeatGen!$A1839)</f>
        <v>0</v>
      </c>
      <c r="W1839">
        <f>SUMIFS('Energy balance options'!$G$7:$G$3000,'Energy balance options'!$B$7:$B$3000,HeatGen!W$2,'Energy balance options'!$A$7:$A$3000,HeatGen!$A1839)</f>
        <v>0</v>
      </c>
      <c r="X1839">
        <f>SUMIFS('Energy balance options'!$G$7:$G$3000,'Energy balance options'!$B$7:$B$3000,HeatGen!X$2,'Energy balance options'!$A$7:$A$3000,HeatGen!$A1839)</f>
        <v>0</v>
      </c>
      <c r="AG1839">
        <f t="shared" si="340"/>
        <v>0</v>
      </c>
      <c r="AH1839">
        <f t="shared" si="341"/>
        <v>0</v>
      </c>
      <c r="AI1839">
        <f t="shared" si="342"/>
        <v>0</v>
      </c>
      <c r="AJ1839">
        <f t="shared" si="343"/>
        <v>0</v>
      </c>
      <c r="AK1839">
        <f t="shared" si="344"/>
        <v>0</v>
      </c>
      <c r="AL1839">
        <f t="shared" si="345"/>
        <v>0</v>
      </c>
      <c r="AM1839">
        <f t="shared" si="346"/>
        <v>0</v>
      </c>
      <c r="AN1839">
        <f t="shared" si="347"/>
        <v>0</v>
      </c>
      <c r="AO1839">
        <f t="shared" si="348"/>
        <v>0</v>
      </c>
    </row>
    <row r="1840" spans="1:41" x14ac:dyDescent="0.2">
      <c r="A1840" s="9">
        <f>'Cost per option'!A1848</f>
        <v>0</v>
      </c>
      <c r="B1840" t="str">
        <f>_xlfn.IFNA(VLOOKUP(A1840,'Energy balance options'!A$7:C$3000,3,FALSE),"")</f>
        <v/>
      </c>
      <c r="C1840">
        <f>SUMIFS('Energy balance options'!$F$7:$F$3000,'Energy balance options'!$B$7:$B$3000,HeatGen!C$2,'Energy balance options'!$A$7:$A$3000,HeatGen!$A1840)</f>
        <v>0</v>
      </c>
      <c r="D1840">
        <f>SUMIFS('Energy balance options'!$F$7:$F$3000,'Energy balance options'!$B$7:$B$3000,HeatGen!D$2,'Energy balance options'!$A$7:$A$3000,HeatGen!$A1840)</f>
        <v>0</v>
      </c>
      <c r="E1840">
        <f>SUMIFS('Energy balance options'!$F$7:$F$3000,'Energy balance options'!$B$7:$B$3000,HeatGen!E$2,'Energy balance options'!$A$7:$A$3000,HeatGen!$A1840)</f>
        <v>0</v>
      </c>
      <c r="F1840">
        <f>SUMIFS('Energy balance options'!$F$7:$F$3000,'Energy balance options'!$B$7:$B$3000,HeatGen!F$2,'Energy balance options'!$A$7:$A$3000,HeatGen!$A1840)</f>
        <v>0</v>
      </c>
      <c r="G1840">
        <f>SUMIFS('Energy balance options'!$F$7:$F$3000,'Energy balance options'!$B$7:$B$3000,HeatGen!G$2,'Energy balance options'!$A$7:$A$3000,HeatGen!$A1840)</f>
        <v>0</v>
      </c>
      <c r="H1840">
        <f>SUMIFS('Energy balance options'!$F$7:$F$3000,'Energy balance options'!$B$7:$B$3000,HeatGen!H$2,'Energy balance options'!$A$7:$A$3000,HeatGen!$A1840)</f>
        <v>0</v>
      </c>
      <c r="I1840">
        <f>SUMIFS('Energy balance options'!$F$7:$F$3000,'Energy balance options'!$B$7:$B$3000,HeatGen!I$2,'Energy balance options'!$A$7:$A$3000,HeatGen!$A1840)</f>
        <v>0</v>
      </c>
      <c r="J1840">
        <f>SUMIFS('Energy balance options'!$F$7:$F$3000,'Energy balance options'!$B$7:$B$3000,HeatGen!J$2,'Energy balance options'!$A$7:$A$3000,HeatGen!$A1840)</f>
        <v>0</v>
      </c>
      <c r="K1840">
        <f>SUMIFS('Energy balance options'!$F$7:$F$3000,'Energy balance options'!$B$7:$B$3000,HeatGen!K$2,'Energy balance options'!$A$7:$A$3000,HeatGen!$A1840)</f>
        <v>0</v>
      </c>
      <c r="L1840">
        <f>SUMIFS('Energy balance options'!$F$7:$F$3000,'Energy balance options'!$B$7:$B$3000,HeatGen!L$2,'Energy balance options'!$A$7:$A$3000,HeatGen!$A1840)</f>
        <v>0</v>
      </c>
      <c r="M1840">
        <f>SUMIFS('Energy balance options'!$F$7:$F$3000,'Energy balance options'!$B$7:$B$3000,HeatGen!M$2,'Energy balance options'!$A$7:$A$3000,HeatGen!$A1840)</f>
        <v>0</v>
      </c>
      <c r="N1840">
        <f>SUMIFS('Energy balance options'!$F$7:$F$3000,'Energy balance options'!$B$7:$B$3000,HeatGen!N$2,'Energy balance options'!$A$7:$A$3000,HeatGen!$A1840)</f>
        <v>0</v>
      </c>
      <c r="P1840">
        <f>SUMIFS('Energy balance options'!$F$7:$F$3000,'Energy balance options'!$B$7:$B$3000,HeatGen!P$2,'Energy balance options'!$A$7:$A$3000,HeatGen!$A1840)</f>
        <v>0</v>
      </c>
      <c r="Q1840">
        <f>SUMIFS('Energy balance options'!$F$7:$F$3000,'Energy balance options'!$B$7:$B$3000,HeatGen!Q$2,'Energy balance options'!$A$7:$A$3000,HeatGen!$A1840)</f>
        <v>0</v>
      </c>
      <c r="R1840">
        <f>SUMIFS('Energy balance options'!$F$7:$F$3000,'Energy balance options'!$B$7:$B$3000,HeatGen!R$2,'Energy balance options'!$A$7:$A$3000,HeatGen!$A1840)</f>
        <v>0</v>
      </c>
      <c r="S1840">
        <f>SUMIFS('Energy balance options'!$G$7:$G$3000,'Energy balance options'!$B$7:$B$3000,HeatGen!S$2,'Energy balance options'!$A$7:$A$3000,HeatGen!$A1840)</f>
        <v>0</v>
      </c>
      <c r="T1840">
        <f>SUMIFS('Energy balance options'!$G$7:$G$3000,'Energy balance options'!$B$7:$B$3000,HeatGen!T$2,'Energy balance options'!$A$7:$A$3000,HeatGen!$A1840)</f>
        <v>0</v>
      </c>
      <c r="U1840">
        <f>SUMIFS('Energy balance options'!$G$7:$G$3000,'Energy balance options'!$B$7:$B$3000,HeatGen!U$2,'Energy balance options'!$A$7:$A$3000,HeatGen!$A1840)</f>
        <v>0</v>
      </c>
      <c r="V1840">
        <f>SUMIFS('Energy balance options'!$G$7:$G$3000,'Energy balance options'!$B$7:$B$3000,HeatGen!V$2,'Energy balance options'!$A$7:$A$3000,HeatGen!$A1840)</f>
        <v>0</v>
      </c>
      <c r="W1840">
        <f>SUMIFS('Energy balance options'!$G$7:$G$3000,'Energy balance options'!$B$7:$B$3000,HeatGen!W$2,'Energy balance options'!$A$7:$A$3000,HeatGen!$A1840)</f>
        <v>0</v>
      </c>
      <c r="X1840">
        <f>SUMIFS('Energy balance options'!$G$7:$G$3000,'Energy balance options'!$B$7:$B$3000,HeatGen!X$2,'Energy balance options'!$A$7:$A$3000,HeatGen!$A1840)</f>
        <v>0</v>
      </c>
      <c r="AG1840">
        <f t="shared" si="340"/>
        <v>0</v>
      </c>
      <c r="AH1840">
        <f t="shared" si="341"/>
        <v>0</v>
      </c>
      <c r="AI1840">
        <f t="shared" si="342"/>
        <v>0</v>
      </c>
      <c r="AJ1840">
        <f t="shared" si="343"/>
        <v>0</v>
      </c>
      <c r="AK1840">
        <f t="shared" si="344"/>
        <v>0</v>
      </c>
      <c r="AL1840">
        <f t="shared" si="345"/>
        <v>0</v>
      </c>
      <c r="AM1840">
        <f t="shared" si="346"/>
        <v>0</v>
      </c>
      <c r="AN1840">
        <f t="shared" si="347"/>
        <v>0</v>
      </c>
      <c r="AO1840">
        <f t="shared" si="348"/>
        <v>0</v>
      </c>
    </row>
    <row r="1841" spans="1:41" x14ac:dyDescent="0.2">
      <c r="A1841" s="9">
        <f>'Cost per option'!A1849</f>
        <v>0</v>
      </c>
      <c r="B1841" t="str">
        <f>_xlfn.IFNA(VLOOKUP(A1841,'Energy balance options'!A$7:C$3000,3,FALSE),"")</f>
        <v/>
      </c>
      <c r="C1841">
        <f>SUMIFS('Energy balance options'!$F$7:$F$3000,'Energy balance options'!$B$7:$B$3000,HeatGen!C$2,'Energy balance options'!$A$7:$A$3000,HeatGen!$A1841)</f>
        <v>0</v>
      </c>
      <c r="D1841">
        <f>SUMIFS('Energy balance options'!$F$7:$F$3000,'Energy balance options'!$B$7:$B$3000,HeatGen!D$2,'Energy balance options'!$A$7:$A$3000,HeatGen!$A1841)</f>
        <v>0</v>
      </c>
      <c r="E1841">
        <f>SUMIFS('Energy balance options'!$F$7:$F$3000,'Energy balance options'!$B$7:$B$3000,HeatGen!E$2,'Energy balance options'!$A$7:$A$3000,HeatGen!$A1841)</f>
        <v>0</v>
      </c>
      <c r="F1841">
        <f>SUMIFS('Energy balance options'!$F$7:$F$3000,'Energy balance options'!$B$7:$B$3000,HeatGen!F$2,'Energy balance options'!$A$7:$A$3000,HeatGen!$A1841)</f>
        <v>0</v>
      </c>
      <c r="G1841">
        <f>SUMIFS('Energy balance options'!$F$7:$F$3000,'Energy balance options'!$B$7:$B$3000,HeatGen!G$2,'Energy balance options'!$A$7:$A$3000,HeatGen!$A1841)</f>
        <v>0</v>
      </c>
      <c r="H1841">
        <f>SUMIFS('Energy balance options'!$F$7:$F$3000,'Energy balance options'!$B$7:$B$3000,HeatGen!H$2,'Energy balance options'!$A$7:$A$3000,HeatGen!$A1841)</f>
        <v>0</v>
      </c>
      <c r="I1841">
        <f>SUMIFS('Energy balance options'!$F$7:$F$3000,'Energy balance options'!$B$7:$B$3000,HeatGen!I$2,'Energy balance options'!$A$7:$A$3000,HeatGen!$A1841)</f>
        <v>0</v>
      </c>
      <c r="J1841">
        <f>SUMIFS('Energy balance options'!$F$7:$F$3000,'Energy balance options'!$B$7:$B$3000,HeatGen!J$2,'Energy balance options'!$A$7:$A$3000,HeatGen!$A1841)</f>
        <v>0</v>
      </c>
      <c r="K1841">
        <f>SUMIFS('Energy balance options'!$F$7:$F$3000,'Energy balance options'!$B$7:$B$3000,HeatGen!K$2,'Energy balance options'!$A$7:$A$3000,HeatGen!$A1841)</f>
        <v>0</v>
      </c>
      <c r="L1841">
        <f>SUMIFS('Energy balance options'!$F$7:$F$3000,'Energy balance options'!$B$7:$B$3000,HeatGen!L$2,'Energy balance options'!$A$7:$A$3000,HeatGen!$A1841)</f>
        <v>0</v>
      </c>
      <c r="M1841">
        <f>SUMIFS('Energy balance options'!$F$7:$F$3000,'Energy balance options'!$B$7:$B$3000,HeatGen!M$2,'Energy balance options'!$A$7:$A$3000,HeatGen!$A1841)</f>
        <v>0</v>
      </c>
      <c r="N1841">
        <f>SUMIFS('Energy balance options'!$F$7:$F$3000,'Energy balance options'!$B$7:$B$3000,HeatGen!N$2,'Energy balance options'!$A$7:$A$3000,HeatGen!$A1841)</f>
        <v>0</v>
      </c>
      <c r="P1841">
        <f>SUMIFS('Energy balance options'!$F$7:$F$3000,'Energy balance options'!$B$7:$B$3000,HeatGen!P$2,'Energy balance options'!$A$7:$A$3000,HeatGen!$A1841)</f>
        <v>0</v>
      </c>
      <c r="Q1841">
        <f>SUMIFS('Energy balance options'!$F$7:$F$3000,'Energy balance options'!$B$7:$B$3000,HeatGen!Q$2,'Energy balance options'!$A$7:$A$3000,HeatGen!$A1841)</f>
        <v>0</v>
      </c>
      <c r="R1841">
        <f>SUMIFS('Energy balance options'!$F$7:$F$3000,'Energy balance options'!$B$7:$B$3000,HeatGen!R$2,'Energy balance options'!$A$7:$A$3000,HeatGen!$A1841)</f>
        <v>0</v>
      </c>
      <c r="S1841">
        <f>SUMIFS('Energy balance options'!$G$7:$G$3000,'Energy balance options'!$B$7:$B$3000,HeatGen!S$2,'Energy balance options'!$A$7:$A$3000,HeatGen!$A1841)</f>
        <v>0</v>
      </c>
      <c r="T1841">
        <f>SUMIFS('Energy balance options'!$G$7:$G$3000,'Energy balance options'!$B$7:$B$3000,HeatGen!T$2,'Energy balance options'!$A$7:$A$3000,HeatGen!$A1841)</f>
        <v>0</v>
      </c>
      <c r="U1841">
        <f>SUMIFS('Energy balance options'!$G$7:$G$3000,'Energy balance options'!$B$7:$B$3000,HeatGen!U$2,'Energy balance options'!$A$7:$A$3000,HeatGen!$A1841)</f>
        <v>0</v>
      </c>
      <c r="V1841">
        <f>SUMIFS('Energy balance options'!$G$7:$G$3000,'Energy balance options'!$B$7:$B$3000,HeatGen!V$2,'Energy balance options'!$A$7:$A$3000,HeatGen!$A1841)</f>
        <v>0</v>
      </c>
      <c r="W1841">
        <f>SUMIFS('Energy balance options'!$G$7:$G$3000,'Energy balance options'!$B$7:$B$3000,HeatGen!W$2,'Energy balance options'!$A$7:$A$3000,HeatGen!$A1841)</f>
        <v>0</v>
      </c>
      <c r="X1841">
        <f>SUMIFS('Energy balance options'!$G$7:$G$3000,'Energy balance options'!$B$7:$B$3000,HeatGen!X$2,'Energy balance options'!$A$7:$A$3000,HeatGen!$A1841)</f>
        <v>0</v>
      </c>
      <c r="AG1841">
        <f t="shared" si="340"/>
        <v>0</v>
      </c>
      <c r="AH1841">
        <f t="shared" si="341"/>
        <v>0</v>
      </c>
      <c r="AI1841">
        <f t="shared" si="342"/>
        <v>0</v>
      </c>
      <c r="AJ1841">
        <f t="shared" si="343"/>
        <v>0</v>
      </c>
      <c r="AK1841">
        <f t="shared" si="344"/>
        <v>0</v>
      </c>
      <c r="AL1841">
        <f t="shared" si="345"/>
        <v>0</v>
      </c>
      <c r="AM1841">
        <f t="shared" si="346"/>
        <v>0</v>
      </c>
      <c r="AN1841">
        <f t="shared" si="347"/>
        <v>0</v>
      </c>
      <c r="AO1841">
        <f t="shared" si="348"/>
        <v>0</v>
      </c>
    </row>
    <row r="1842" spans="1:41" x14ac:dyDescent="0.2">
      <c r="A1842" s="9">
        <f>'Cost per option'!A1850</f>
        <v>0</v>
      </c>
      <c r="B1842" t="str">
        <f>_xlfn.IFNA(VLOOKUP(A1842,'Energy balance options'!A$7:C$3000,3,FALSE),"")</f>
        <v/>
      </c>
      <c r="C1842">
        <f>SUMIFS('Energy balance options'!$F$7:$F$3000,'Energy balance options'!$B$7:$B$3000,HeatGen!C$2,'Energy balance options'!$A$7:$A$3000,HeatGen!$A1842)</f>
        <v>0</v>
      </c>
      <c r="D1842">
        <f>SUMIFS('Energy balance options'!$F$7:$F$3000,'Energy balance options'!$B$7:$B$3000,HeatGen!D$2,'Energy balance options'!$A$7:$A$3000,HeatGen!$A1842)</f>
        <v>0</v>
      </c>
      <c r="E1842">
        <f>SUMIFS('Energy balance options'!$F$7:$F$3000,'Energy balance options'!$B$7:$B$3000,HeatGen!E$2,'Energy balance options'!$A$7:$A$3000,HeatGen!$A1842)</f>
        <v>0</v>
      </c>
      <c r="F1842">
        <f>SUMIFS('Energy balance options'!$F$7:$F$3000,'Energy balance options'!$B$7:$B$3000,HeatGen!F$2,'Energy balance options'!$A$7:$A$3000,HeatGen!$A1842)</f>
        <v>0</v>
      </c>
      <c r="G1842">
        <f>SUMIFS('Energy balance options'!$F$7:$F$3000,'Energy balance options'!$B$7:$B$3000,HeatGen!G$2,'Energy balance options'!$A$7:$A$3000,HeatGen!$A1842)</f>
        <v>0</v>
      </c>
      <c r="H1842">
        <f>SUMIFS('Energy balance options'!$F$7:$F$3000,'Energy balance options'!$B$7:$B$3000,HeatGen!H$2,'Energy balance options'!$A$7:$A$3000,HeatGen!$A1842)</f>
        <v>0</v>
      </c>
      <c r="I1842">
        <f>SUMIFS('Energy balance options'!$F$7:$F$3000,'Energy balance options'!$B$7:$B$3000,HeatGen!I$2,'Energy balance options'!$A$7:$A$3000,HeatGen!$A1842)</f>
        <v>0</v>
      </c>
      <c r="J1842">
        <f>SUMIFS('Energy balance options'!$F$7:$F$3000,'Energy balance options'!$B$7:$B$3000,HeatGen!J$2,'Energy balance options'!$A$7:$A$3000,HeatGen!$A1842)</f>
        <v>0</v>
      </c>
      <c r="K1842">
        <f>SUMIFS('Energy balance options'!$F$7:$F$3000,'Energy balance options'!$B$7:$B$3000,HeatGen!K$2,'Energy balance options'!$A$7:$A$3000,HeatGen!$A1842)</f>
        <v>0</v>
      </c>
      <c r="L1842">
        <f>SUMIFS('Energy balance options'!$F$7:$F$3000,'Energy balance options'!$B$7:$B$3000,HeatGen!L$2,'Energy balance options'!$A$7:$A$3000,HeatGen!$A1842)</f>
        <v>0</v>
      </c>
      <c r="M1842">
        <f>SUMIFS('Energy balance options'!$F$7:$F$3000,'Energy balance options'!$B$7:$B$3000,HeatGen!M$2,'Energy balance options'!$A$7:$A$3000,HeatGen!$A1842)</f>
        <v>0</v>
      </c>
      <c r="N1842">
        <f>SUMIFS('Energy balance options'!$F$7:$F$3000,'Energy balance options'!$B$7:$B$3000,HeatGen!N$2,'Energy balance options'!$A$7:$A$3000,HeatGen!$A1842)</f>
        <v>0</v>
      </c>
      <c r="P1842">
        <f>SUMIFS('Energy balance options'!$F$7:$F$3000,'Energy balance options'!$B$7:$B$3000,HeatGen!P$2,'Energy balance options'!$A$7:$A$3000,HeatGen!$A1842)</f>
        <v>0</v>
      </c>
      <c r="Q1842">
        <f>SUMIFS('Energy balance options'!$F$7:$F$3000,'Energy balance options'!$B$7:$B$3000,HeatGen!Q$2,'Energy balance options'!$A$7:$A$3000,HeatGen!$A1842)</f>
        <v>0</v>
      </c>
      <c r="R1842">
        <f>SUMIFS('Energy balance options'!$F$7:$F$3000,'Energy balance options'!$B$7:$B$3000,HeatGen!R$2,'Energy balance options'!$A$7:$A$3000,HeatGen!$A1842)</f>
        <v>0</v>
      </c>
      <c r="S1842">
        <f>SUMIFS('Energy balance options'!$G$7:$G$3000,'Energy balance options'!$B$7:$B$3000,HeatGen!S$2,'Energy balance options'!$A$7:$A$3000,HeatGen!$A1842)</f>
        <v>0</v>
      </c>
      <c r="T1842">
        <f>SUMIFS('Energy balance options'!$G$7:$G$3000,'Energy balance options'!$B$7:$B$3000,HeatGen!T$2,'Energy balance options'!$A$7:$A$3000,HeatGen!$A1842)</f>
        <v>0</v>
      </c>
      <c r="U1842">
        <f>SUMIFS('Energy balance options'!$G$7:$G$3000,'Energy balance options'!$B$7:$B$3000,HeatGen!U$2,'Energy balance options'!$A$7:$A$3000,HeatGen!$A1842)</f>
        <v>0</v>
      </c>
      <c r="V1842">
        <f>SUMIFS('Energy balance options'!$G$7:$G$3000,'Energy balance options'!$B$7:$B$3000,HeatGen!V$2,'Energy balance options'!$A$7:$A$3000,HeatGen!$A1842)</f>
        <v>0</v>
      </c>
      <c r="W1842">
        <f>SUMIFS('Energy balance options'!$G$7:$G$3000,'Energy balance options'!$B$7:$B$3000,HeatGen!W$2,'Energy balance options'!$A$7:$A$3000,HeatGen!$A1842)</f>
        <v>0</v>
      </c>
      <c r="X1842">
        <f>SUMIFS('Energy balance options'!$G$7:$G$3000,'Energy balance options'!$B$7:$B$3000,HeatGen!X$2,'Energy balance options'!$A$7:$A$3000,HeatGen!$A1842)</f>
        <v>0</v>
      </c>
      <c r="AG1842">
        <f t="shared" si="340"/>
        <v>0</v>
      </c>
      <c r="AH1842">
        <f t="shared" si="341"/>
        <v>0</v>
      </c>
      <c r="AI1842">
        <f t="shared" si="342"/>
        <v>0</v>
      </c>
      <c r="AJ1842">
        <f t="shared" si="343"/>
        <v>0</v>
      </c>
      <c r="AK1842">
        <f t="shared" si="344"/>
        <v>0</v>
      </c>
      <c r="AL1842">
        <f t="shared" si="345"/>
        <v>0</v>
      </c>
      <c r="AM1842">
        <f t="shared" si="346"/>
        <v>0</v>
      </c>
      <c r="AN1842">
        <f t="shared" si="347"/>
        <v>0</v>
      </c>
      <c r="AO1842">
        <f t="shared" si="348"/>
        <v>0</v>
      </c>
    </row>
    <row r="1843" spans="1:41" x14ac:dyDescent="0.2">
      <c r="A1843" s="9">
        <f>'Cost per option'!A1851</f>
        <v>0</v>
      </c>
      <c r="B1843" t="str">
        <f>_xlfn.IFNA(VLOOKUP(A1843,'Energy balance options'!A$7:C$3000,3,FALSE),"")</f>
        <v/>
      </c>
      <c r="C1843">
        <f>SUMIFS('Energy balance options'!$F$7:$F$3000,'Energy balance options'!$B$7:$B$3000,HeatGen!C$2,'Energy balance options'!$A$7:$A$3000,HeatGen!$A1843)</f>
        <v>0</v>
      </c>
      <c r="D1843">
        <f>SUMIFS('Energy balance options'!$F$7:$F$3000,'Energy balance options'!$B$7:$B$3000,HeatGen!D$2,'Energy balance options'!$A$7:$A$3000,HeatGen!$A1843)</f>
        <v>0</v>
      </c>
      <c r="E1843">
        <f>SUMIFS('Energy balance options'!$F$7:$F$3000,'Energy balance options'!$B$7:$B$3000,HeatGen!E$2,'Energy balance options'!$A$7:$A$3000,HeatGen!$A1843)</f>
        <v>0</v>
      </c>
      <c r="F1843">
        <f>SUMIFS('Energy balance options'!$F$7:$F$3000,'Energy balance options'!$B$7:$B$3000,HeatGen!F$2,'Energy balance options'!$A$7:$A$3000,HeatGen!$A1843)</f>
        <v>0</v>
      </c>
      <c r="G1843">
        <f>SUMIFS('Energy balance options'!$F$7:$F$3000,'Energy balance options'!$B$7:$B$3000,HeatGen!G$2,'Energy balance options'!$A$7:$A$3000,HeatGen!$A1843)</f>
        <v>0</v>
      </c>
      <c r="H1843">
        <f>SUMIFS('Energy balance options'!$F$7:$F$3000,'Energy balance options'!$B$7:$B$3000,HeatGen!H$2,'Energy balance options'!$A$7:$A$3000,HeatGen!$A1843)</f>
        <v>0</v>
      </c>
      <c r="I1843">
        <f>SUMIFS('Energy balance options'!$F$7:$F$3000,'Energy balance options'!$B$7:$B$3000,HeatGen!I$2,'Energy balance options'!$A$7:$A$3000,HeatGen!$A1843)</f>
        <v>0</v>
      </c>
      <c r="J1843">
        <f>SUMIFS('Energy balance options'!$F$7:$F$3000,'Energy balance options'!$B$7:$B$3000,HeatGen!J$2,'Energy balance options'!$A$7:$A$3000,HeatGen!$A1843)</f>
        <v>0</v>
      </c>
      <c r="K1843">
        <f>SUMIFS('Energy balance options'!$F$7:$F$3000,'Energy balance options'!$B$7:$B$3000,HeatGen!K$2,'Energy balance options'!$A$7:$A$3000,HeatGen!$A1843)</f>
        <v>0</v>
      </c>
      <c r="L1843">
        <f>SUMIFS('Energy balance options'!$F$7:$F$3000,'Energy balance options'!$B$7:$B$3000,HeatGen!L$2,'Energy balance options'!$A$7:$A$3000,HeatGen!$A1843)</f>
        <v>0</v>
      </c>
      <c r="M1843">
        <f>SUMIFS('Energy balance options'!$F$7:$F$3000,'Energy balance options'!$B$7:$B$3000,HeatGen!M$2,'Energy balance options'!$A$7:$A$3000,HeatGen!$A1843)</f>
        <v>0</v>
      </c>
      <c r="N1843">
        <f>SUMIFS('Energy balance options'!$F$7:$F$3000,'Energy balance options'!$B$7:$B$3000,HeatGen!N$2,'Energy balance options'!$A$7:$A$3000,HeatGen!$A1843)</f>
        <v>0</v>
      </c>
      <c r="P1843">
        <f>SUMIFS('Energy balance options'!$F$7:$F$3000,'Energy balance options'!$B$7:$B$3000,HeatGen!P$2,'Energy balance options'!$A$7:$A$3000,HeatGen!$A1843)</f>
        <v>0</v>
      </c>
      <c r="Q1843">
        <f>SUMIFS('Energy balance options'!$F$7:$F$3000,'Energy balance options'!$B$7:$B$3000,HeatGen!Q$2,'Energy balance options'!$A$7:$A$3000,HeatGen!$A1843)</f>
        <v>0</v>
      </c>
      <c r="R1843">
        <f>SUMIFS('Energy balance options'!$F$7:$F$3000,'Energy balance options'!$B$7:$B$3000,HeatGen!R$2,'Energy balance options'!$A$7:$A$3000,HeatGen!$A1843)</f>
        <v>0</v>
      </c>
      <c r="S1843">
        <f>SUMIFS('Energy balance options'!$G$7:$G$3000,'Energy balance options'!$B$7:$B$3000,HeatGen!S$2,'Energy balance options'!$A$7:$A$3000,HeatGen!$A1843)</f>
        <v>0</v>
      </c>
      <c r="T1843">
        <f>SUMIFS('Energy balance options'!$G$7:$G$3000,'Energy balance options'!$B$7:$B$3000,HeatGen!T$2,'Energy balance options'!$A$7:$A$3000,HeatGen!$A1843)</f>
        <v>0</v>
      </c>
      <c r="U1843">
        <f>SUMIFS('Energy balance options'!$G$7:$G$3000,'Energy balance options'!$B$7:$B$3000,HeatGen!U$2,'Energy balance options'!$A$7:$A$3000,HeatGen!$A1843)</f>
        <v>0</v>
      </c>
      <c r="V1843">
        <f>SUMIFS('Energy balance options'!$G$7:$G$3000,'Energy balance options'!$B$7:$B$3000,HeatGen!V$2,'Energy balance options'!$A$7:$A$3000,HeatGen!$A1843)</f>
        <v>0</v>
      </c>
      <c r="W1843">
        <f>SUMIFS('Energy balance options'!$G$7:$G$3000,'Energy balance options'!$B$7:$B$3000,HeatGen!W$2,'Energy balance options'!$A$7:$A$3000,HeatGen!$A1843)</f>
        <v>0</v>
      </c>
      <c r="X1843">
        <f>SUMIFS('Energy balance options'!$G$7:$G$3000,'Energy balance options'!$B$7:$B$3000,HeatGen!X$2,'Energy balance options'!$A$7:$A$3000,HeatGen!$A1843)</f>
        <v>0</v>
      </c>
      <c r="AG1843">
        <f t="shared" si="340"/>
        <v>0</v>
      </c>
      <c r="AH1843">
        <f t="shared" si="341"/>
        <v>0</v>
      </c>
      <c r="AI1843">
        <f t="shared" si="342"/>
        <v>0</v>
      </c>
      <c r="AJ1843">
        <f t="shared" si="343"/>
        <v>0</v>
      </c>
      <c r="AK1843">
        <f t="shared" si="344"/>
        <v>0</v>
      </c>
      <c r="AL1843">
        <f t="shared" si="345"/>
        <v>0</v>
      </c>
      <c r="AM1843">
        <f t="shared" si="346"/>
        <v>0</v>
      </c>
      <c r="AN1843">
        <f t="shared" si="347"/>
        <v>0</v>
      </c>
      <c r="AO1843">
        <f t="shared" si="348"/>
        <v>0</v>
      </c>
    </row>
    <row r="1844" spans="1:41" x14ac:dyDescent="0.2">
      <c r="A1844" s="9">
        <f>'Cost per option'!A1852</f>
        <v>0</v>
      </c>
      <c r="B1844" t="str">
        <f>_xlfn.IFNA(VLOOKUP(A1844,'Energy balance options'!A$7:C$3000,3,FALSE),"")</f>
        <v/>
      </c>
      <c r="C1844">
        <f>SUMIFS('Energy balance options'!$F$7:$F$3000,'Energy balance options'!$B$7:$B$3000,HeatGen!C$2,'Energy balance options'!$A$7:$A$3000,HeatGen!$A1844)</f>
        <v>0</v>
      </c>
      <c r="D1844">
        <f>SUMIFS('Energy balance options'!$F$7:$F$3000,'Energy balance options'!$B$7:$B$3000,HeatGen!D$2,'Energy balance options'!$A$7:$A$3000,HeatGen!$A1844)</f>
        <v>0</v>
      </c>
      <c r="E1844">
        <f>SUMIFS('Energy balance options'!$F$7:$F$3000,'Energy balance options'!$B$7:$B$3000,HeatGen!E$2,'Energy balance options'!$A$7:$A$3000,HeatGen!$A1844)</f>
        <v>0</v>
      </c>
      <c r="F1844">
        <f>SUMIFS('Energy balance options'!$F$7:$F$3000,'Energy balance options'!$B$7:$B$3000,HeatGen!F$2,'Energy balance options'!$A$7:$A$3000,HeatGen!$A1844)</f>
        <v>0</v>
      </c>
      <c r="G1844">
        <f>SUMIFS('Energy balance options'!$F$7:$F$3000,'Energy balance options'!$B$7:$B$3000,HeatGen!G$2,'Energy balance options'!$A$7:$A$3000,HeatGen!$A1844)</f>
        <v>0</v>
      </c>
      <c r="H1844">
        <f>SUMIFS('Energy balance options'!$F$7:$F$3000,'Energy balance options'!$B$7:$B$3000,HeatGen!H$2,'Energy balance options'!$A$7:$A$3000,HeatGen!$A1844)</f>
        <v>0</v>
      </c>
      <c r="I1844">
        <f>SUMIFS('Energy balance options'!$F$7:$F$3000,'Energy balance options'!$B$7:$B$3000,HeatGen!I$2,'Energy balance options'!$A$7:$A$3000,HeatGen!$A1844)</f>
        <v>0</v>
      </c>
      <c r="J1844">
        <f>SUMIFS('Energy balance options'!$F$7:$F$3000,'Energy balance options'!$B$7:$B$3000,HeatGen!J$2,'Energy balance options'!$A$7:$A$3000,HeatGen!$A1844)</f>
        <v>0</v>
      </c>
      <c r="K1844">
        <f>SUMIFS('Energy balance options'!$F$7:$F$3000,'Energy balance options'!$B$7:$B$3000,HeatGen!K$2,'Energy balance options'!$A$7:$A$3000,HeatGen!$A1844)</f>
        <v>0</v>
      </c>
      <c r="L1844">
        <f>SUMIFS('Energy balance options'!$F$7:$F$3000,'Energy balance options'!$B$7:$B$3000,HeatGen!L$2,'Energy balance options'!$A$7:$A$3000,HeatGen!$A1844)</f>
        <v>0</v>
      </c>
      <c r="M1844">
        <f>SUMIFS('Energy balance options'!$F$7:$F$3000,'Energy balance options'!$B$7:$B$3000,HeatGen!M$2,'Energy balance options'!$A$7:$A$3000,HeatGen!$A1844)</f>
        <v>0</v>
      </c>
      <c r="N1844">
        <f>SUMIFS('Energy balance options'!$F$7:$F$3000,'Energy balance options'!$B$7:$B$3000,HeatGen!N$2,'Energy balance options'!$A$7:$A$3000,HeatGen!$A1844)</f>
        <v>0</v>
      </c>
      <c r="P1844">
        <f>SUMIFS('Energy balance options'!$F$7:$F$3000,'Energy balance options'!$B$7:$B$3000,HeatGen!P$2,'Energy balance options'!$A$7:$A$3000,HeatGen!$A1844)</f>
        <v>0</v>
      </c>
      <c r="Q1844">
        <f>SUMIFS('Energy balance options'!$F$7:$F$3000,'Energy balance options'!$B$7:$B$3000,HeatGen!Q$2,'Energy balance options'!$A$7:$A$3000,HeatGen!$A1844)</f>
        <v>0</v>
      </c>
      <c r="R1844">
        <f>SUMIFS('Energy balance options'!$F$7:$F$3000,'Energy balance options'!$B$7:$B$3000,HeatGen!R$2,'Energy balance options'!$A$7:$A$3000,HeatGen!$A1844)</f>
        <v>0</v>
      </c>
      <c r="S1844">
        <f>SUMIFS('Energy balance options'!$G$7:$G$3000,'Energy balance options'!$B$7:$B$3000,HeatGen!S$2,'Energy balance options'!$A$7:$A$3000,HeatGen!$A1844)</f>
        <v>0</v>
      </c>
      <c r="T1844">
        <f>SUMIFS('Energy balance options'!$G$7:$G$3000,'Energy balance options'!$B$7:$B$3000,HeatGen!T$2,'Energy balance options'!$A$7:$A$3000,HeatGen!$A1844)</f>
        <v>0</v>
      </c>
      <c r="U1844">
        <f>SUMIFS('Energy balance options'!$G$7:$G$3000,'Energy balance options'!$B$7:$B$3000,HeatGen!U$2,'Energy balance options'!$A$7:$A$3000,HeatGen!$A1844)</f>
        <v>0</v>
      </c>
      <c r="V1844">
        <f>SUMIFS('Energy balance options'!$G$7:$G$3000,'Energy balance options'!$B$7:$B$3000,HeatGen!V$2,'Energy balance options'!$A$7:$A$3000,HeatGen!$A1844)</f>
        <v>0</v>
      </c>
      <c r="W1844">
        <f>SUMIFS('Energy balance options'!$G$7:$G$3000,'Energy balance options'!$B$7:$B$3000,HeatGen!W$2,'Energy balance options'!$A$7:$A$3000,HeatGen!$A1844)</f>
        <v>0</v>
      </c>
      <c r="X1844">
        <f>SUMIFS('Energy balance options'!$G$7:$G$3000,'Energy balance options'!$B$7:$B$3000,HeatGen!X$2,'Energy balance options'!$A$7:$A$3000,HeatGen!$A1844)</f>
        <v>0</v>
      </c>
      <c r="AG1844">
        <f t="shared" si="340"/>
        <v>0</v>
      </c>
      <c r="AH1844">
        <f t="shared" si="341"/>
        <v>0</v>
      </c>
      <c r="AI1844">
        <f t="shared" si="342"/>
        <v>0</v>
      </c>
      <c r="AJ1844">
        <f t="shared" si="343"/>
        <v>0</v>
      </c>
      <c r="AK1844">
        <f t="shared" si="344"/>
        <v>0</v>
      </c>
      <c r="AL1844">
        <f t="shared" si="345"/>
        <v>0</v>
      </c>
      <c r="AM1844">
        <f t="shared" si="346"/>
        <v>0</v>
      </c>
      <c r="AN1844">
        <f t="shared" si="347"/>
        <v>0</v>
      </c>
      <c r="AO1844">
        <f t="shared" si="348"/>
        <v>0</v>
      </c>
    </row>
    <row r="1845" spans="1:41" x14ac:dyDescent="0.2">
      <c r="A1845" s="9">
        <f>'Cost per option'!A1853</f>
        <v>0</v>
      </c>
      <c r="B1845" t="str">
        <f>_xlfn.IFNA(VLOOKUP(A1845,'Energy balance options'!A$7:C$3000,3,FALSE),"")</f>
        <v/>
      </c>
      <c r="C1845">
        <f>SUMIFS('Energy balance options'!$F$7:$F$3000,'Energy balance options'!$B$7:$B$3000,HeatGen!C$2,'Energy balance options'!$A$7:$A$3000,HeatGen!$A1845)</f>
        <v>0</v>
      </c>
      <c r="D1845">
        <f>SUMIFS('Energy balance options'!$F$7:$F$3000,'Energy balance options'!$B$7:$B$3000,HeatGen!D$2,'Energy balance options'!$A$7:$A$3000,HeatGen!$A1845)</f>
        <v>0</v>
      </c>
      <c r="E1845">
        <f>SUMIFS('Energy balance options'!$F$7:$F$3000,'Energy balance options'!$B$7:$B$3000,HeatGen!E$2,'Energy balance options'!$A$7:$A$3000,HeatGen!$A1845)</f>
        <v>0</v>
      </c>
      <c r="F1845">
        <f>SUMIFS('Energy balance options'!$F$7:$F$3000,'Energy balance options'!$B$7:$B$3000,HeatGen!F$2,'Energy balance options'!$A$7:$A$3000,HeatGen!$A1845)</f>
        <v>0</v>
      </c>
      <c r="G1845">
        <f>SUMIFS('Energy balance options'!$F$7:$F$3000,'Energy balance options'!$B$7:$B$3000,HeatGen!G$2,'Energy balance options'!$A$7:$A$3000,HeatGen!$A1845)</f>
        <v>0</v>
      </c>
      <c r="H1845">
        <f>SUMIFS('Energy balance options'!$F$7:$F$3000,'Energy balance options'!$B$7:$B$3000,HeatGen!H$2,'Energy balance options'!$A$7:$A$3000,HeatGen!$A1845)</f>
        <v>0</v>
      </c>
      <c r="I1845">
        <f>SUMIFS('Energy balance options'!$F$7:$F$3000,'Energy balance options'!$B$7:$B$3000,HeatGen!I$2,'Energy balance options'!$A$7:$A$3000,HeatGen!$A1845)</f>
        <v>0</v>
      </c>
      <c r="J1845">
        <f>SUMIFS('Energy balance options'!$F$7:$F$3000,'Energy balance options'!$B$7:$B$3000,HeatGen!J$2,'Energy balance options'!$A$7:$A$3000,HeatGen!$A1845)</f>
        <v>0</v>
      </c>
      <c r="K1845">
        <f>SUMIFS('Energy balance options'!$F$7:$F$3000,'Energy balance options'!$B$7:$B$3000,HeatGen!K$2,'Energy balance options'!$A$7:$A$3000,HeatGen!$A1845)</f>
        <v>0</v>
      </c>
      <c r="L1845">
        <f>SUMIFS('Energy balance options'!$F$7:$F$3000,'Energy balance options'!$B$7:$B$3000,HeatGen!L$2,'Energy balance options'!$A$7:$A$3000,HeatGen!$A1845)</f>
        <v>0</v>
      </c>
      <c r="M1845">
        <f>SUMIFS('Energy balance options'!$F$7:$F$3000,'Energy balance options'!$B$7:$B$3000,HeatGen!M$2,'Energy balance options'!$A$7:$A$3000,HeatGen!$A1845)</f>
        <v>0</v>
      </c>
      <c r="N1845">
        <f>SUMIFS('Energy balance options'!$F$7:$F$3000,'Energy balance options'!$B$7:$B$3000,HeatGen!N$2,'Energy balance options'!$A$7:$A$3000,HeatGen!$A1845)</f>
        <v>0</v>
      </c>
      <c r="P1845">
        <f>SUMIFS('Energy balance options'!$F$7:$F$3000,'Energy balance options'!$B$7:$B$3000,HeatGen!P$2,'Energy balance options'!$A$7:$A$3000,HeatGen!$A1845)</f>
        <v>0</v>
      </c>
      <c r="Q1845">
        <f>SUMIFS('Energy balance options'!$F$7:$F$3000,'Energy balance options'!$B$7:$B$3000,HeatGen!Q$2,'Energy balance options'!$A$7:$A$3000,HeatGen!$A1845)</f>
        <v>0</v>
      </c>
      <c r="R1845">
        <f>SUMIFS('Energy balance options'!$F$7:$F$3000,'Energy balance options'!$B$7:$B$3000,HeatGen!R$2,'Energy balance options'!$A$7:$A$3000,HeatGen!$A1845)</f>
        <v>0</v>
      </c>
      <c r="S1845">
        <f>SUMIFS('Energy balance options'!$G$7:$G$3000,'Energy balance options'!$B$7:$B$3000,HeatGen!S$2,'Energy balance options'!$A$7:$A$3000,HeatGen!$A1845)</f>
        <v>0</v>
      </c>
      <c r="T1845">
        <f>SUMIFS('Energy balance options'!$G$7:$G$3000,'Energy balance options'!$B$7:$B$3000,HeatGen!T$2,'Energy balance options'!$A$7:$A$3000,HeatGen!$A1845)</f>
        <v>0</v>
      </c>
      <c r="U1845">
        <f>SUMIFS('Energy balance options'!$G$7:$G$3000,'Energy balance options'!$B$7:$B$3000,HeatGen!U$2,'Energy balance options'!$A$7:$A$3000,HeatGen!$A1845)</f>
        <v>0</v>
      </c>
      <c r="V1845">
        <f>SUMIFS('Energy balance options'!$G$7:$G$3000,'Energy balance options'!$B$7:$B$3000,HeatGen!V$2,'Energy balance options'!$A$7:$A$3000,HeatGen!$A1845)</f>
        <v>0</v>
      </c>
      <c r="W1845">
        <f>SUMIFS('Energy balance options'!$G$7:$G$3000,'Energy balance options'!$B$7:$B$3000,HeatGen!W$2,'Energy balance options'!$A$7:$A$3000,HeatGen!$A1845)</f>
        <v>0</v>
      </c>
      <c r="X1845">
        <f>SUMIFS('Energy balance options'!$G$7:$G$3000,'Energy balance options'!$B$7:$B$3000,HeatGen!X$2,'Energy balance options'!$A$7:$A$3000,HeatGen!$A1845)</f>
        <v>0</v>
      </c>
      <c r="AG1845">
        <f t="shared" si="340"/>
        <v>0</v>
      </c>
      <c r="AH1845">
        <f t="shared" si="341"/>
        <v>0</v>
      </c>
      <c r="AI1845">
        <f t="shared" si="342"/>
        <v>0</v>
      </c>
      <c r="AJ1845">
        <f t="shared" si="343"/>
        <v>0</v>
      </c>
      <c r="AK1845">
        <f t="shared" si="344"/>
        <v>0</v>
      </c>
      <c r="AL1845">
        <f t="shared" si="345"/>
        <v>0</v>
      </c>
      <c r="AM1845">
        <f t="shared" si="346"/>
        <v>0</v>
      </c>
      <c r="AN1845">
        <f t="shared" si="347"/>
        <v>0</v>
      </c>
      <c r="AO1845">
        <f t="shared" si="348"/>
        <v>0</v>
      </c>
    </row>
    <row r="1846" spans="1:41" x14ac:dyDescent="0.2">
      <c r="A1846" s="9">
        <f>'Cost per option'!A1854</f>
        <v>0</v>
      </c>
      <c r="B1846" t="str">
        <f>_xlfn.IFNA(VLOOKUP(A1846,'Energy balance options'!A$7:C$3000,3,FALSE),"")</f>
        <v/>
      </c>
      <c r="C1846">
        <f>SUMIFS('Energy balance options'!$F$7:$F$3000,'Energy balance options'!$B$7:$B$3000,HeatGen!C$2,'Energy balance options'!$A$7:$A$3000,HeatGen!$A1846)</f>
        <v>0</v>
      </c>
      <c r="D1846">
        <f>SUMIFS('Energy balance options'!$F$7:$F$3000,'Energy balance options'!$B$7:$B$3000,HeatGen!D$2,'Energy balance options'!$A$7:$A$3000,HeatGen!$A1846)</f>
        <v>0</v>
      </c>
      <c r="E1846">
        <f>SUMIFS('Energy balance options'!$F$7:$F$3000,'Energy balance options'!$B$7:$B$3000,HeatGen!E$2,'Energy balance options'!$A$7:$A$3000,HeatGen!$A1846)</f>
        <v>0</v>
      </c>
      <c r="F1846">
        <f>SUMIFS('Energy balance options'!$F$7:$F$3000,'Energy balance options'!$B$7:$B$3000,HeatGen!F$2,'Energy balance options'!$A$7:$A$3000,HeatGen!$A1846)</f>
        <v>0</v>
      </c>
      <c r="G1846">
        <f>SUMIFS('Energy balance options'!$F$7:$F$3000,'Energy balance options'!$B$7:$B$3000,HeatGen!G$2,'Energy balance options'!$A$7:$A$3000,HeatGen!$A1846)</f>
        <v>0</v>
      </c>
      <c r="H1846">
        <f>SUMIFS('Energy balance options'!$F$7:$F$3000,'Energy balance options'!$B$7:$B$3000,HeatGen!H$2,'Energy balance options'!$A$7:$A$3000,HeatGen!$A1846)</f>
        <v>0</v>
      </c>
      <c r="I1846">
        <f>SUMIFS('Energy balance options'!$F$7:$F$3000,'Energy balance options'!$B$7:$B$3000,HeatGen!I$2,'Energy balance options'!$A$7:$A$3000,HeatGen!$A1846)</f>
        <v>0</v>
      </c>
      <c r="J1846">
        <f>SUMIFS('Energy balance options'!$F$7:$F$3000,'Energy balance options'!$B$7:$B$3000,HeatGen!J$2,'Energy balance options'!$A$7:$A$3000,HeatGen!$A1846)</f>
        <v>0</v>
      </c>
      <c r="K1846">
        <f>SUMIFS('Energy balance options'!$F$7:$F$3000,'Energy balance options'!$B$7:$B$3000,HeatGen!K$2,'Energy balance options'!$A$7:$A$3000,HeatGen!$A1846)</f>
        <v>0</v>
      </c>
      <c r="L1846">
        <f>SUMIFS('Energy balance options'!$F$7:$F$3000,'Energy balance options'!$B$7:$B$3000,HeatGen!L$2,'Energy balance options'!$A$7:$A$3000,HeatGen!$A1846)</f>
        <v>0</v>
      </c>
      <c r="M1846">
        <f>SUMIFS('Energy balance options'!$F$7:$F$3000,'Energy balance options'!$B$7:$B$3000,HeatGen!M$2,'Energy balance options'!$A$7:$A$3000,HeatGen!$A1846)</f>
        <v>0</v>
      </c>
      <c r="N1846">
        <f>SUMIFS('Energy balance options'!$F$7:$F$3000,'Energy balance options'!$B$7:$B$3000,HeatGen!N$2,'Energy balance options'!$A$7:$A$3000,HeatGen!$A1846)</f>
        <v>0</v>
      </c>
      <c r="P1846">
        <f>SUMIFS('Energy balance options'!$F$7:$F$3000,'Energy balance options'!$B$7:$B$3000,HeatGen!P$2,'Energy balance options'!$A$7:$A$3000,HeatGen!$A1846)</f>
        <v>0</v>
      </c>
      <c r="Q1846">
        <f>SUMIFS('Energy balance options'!$F$7:$F$3000,'Energy balance options'!$B$7:$B$3000,HeatGen!Q$2,'Energy balance options'!$A$7:$A$3000,HeatGen!$A1846)</f>
        <v>0</v>
      </c>
      <c r="R1846">
        <f>SUMIFS('Energy balance options'!$F$7:$F$3000,'Energy balance options'!$B$7:$B$3000,HeatGen!R$2,'Energy balance options'!$A$7:$A$3000,HeatGen!$A1846)</f>
        <v>0</v>
      </c>
      <c r="S1846">
        <f>SUMIFS('Energy balance options'!$G$7:$G$3000,'Energy balance options'!$B$7:$B$3000,HeatGen!S$2,'Energy balance options'!$A$7:$A$3000,HeatGen!$A1846)</f>
        <v>0</v>
      </c>
      <c r="T1846">
        <f>SUMIFS('Energy balance options'!$G$7:$G$3000,'Energy balance options'!$B$7:$B$3000,HeatGen!T$2,'Energy balance options'!$A$7:$A$3000,HeatGen!$A1846)</f>
        <v>0</v>
      </c>
      <c r="U1846">
        <f>SUMIFS('Energy balance options'!$G$7:$G$3000,'Energy balance options'!$B$7:$B$3000,HeatGen!U$2,'Energy balance options'!$A$7:$A$3000,HeatGen!$A1846)</f>
        <v>0</v>
      </c>
      <c r="V1846">
        <f>SUMIFS('Energy balance options'!$G$7:$G$3000,'Energy balance options'!$B$7:$B$3000,HeatGen!V$2,'Energy balance options'!$A$7:$A$3000,HeatGen!$A1846)</f>
        <v>0</v>
      </c>
      <c r="W1846">
        <f>SUMIFS('Energy balance options'!$G$7:$G$3000,'Energy balance options'!$B$7:$B$3000,HeatGen!W$2,'Energy balance options'!$A$7:$A$3000,HeatGen!$A1846)</f>
        <v>0</v>
      </c>
      <c r="X1846">
        <f>SUMIFS('Energy balance options'!$G$7:$G$3000,'Energy balance options'!$B$7:$B$3000,HeatGen!X$2,'Energy balance options'!$A$7:$A$3000,HeatGen!$A1846)</f>
        <v>0</v>
      </c>
      <c r="AG1846">
        <f t="shared" si="340"/>
        <v>0</v>
      </c>
      <c r="AH1846">
        <f t="shared" si="341"/>
        <v>0</v>
      </c>
      <c r="AI1846">
        <f t="shared" si="342"/>
        <v>0</v>
      </c>
      <c r="AJ1846">
        <f t="shared" si="343"/>
        <v>0</v>
      </c>
      <c r="AK1846">
        <f t="shared" si="344"/>
        <v>0</v>
      </c>
      <c r="AL1846">
        <f t="shared" si="345"/>
        <v>0</v>
      </c>
      <c r="AM1846">
        <f t="shared" si="346"/>
        <v>0</v>
      </c>
      <c r="AN1846">
        <f t="shared" si="347"/>
        <v>0</v>
      </c>
      <c r="AO1846">
        <f t="shared" si="348"/>
        <v>0</v>
      </c>
    </row>
    <row r="1847" spans="1:41" x14ac:dyDescent="0.2">
      <c r="A1847" s="9">
        <f>'Cost per option'!A1855</f>
        <v>0</v>
      </c>
      <c r="B1847" t="str">
        <f>_xlfn.IFNA(VLOOKUP(A1847,'Energy balance options'!A$7:C$3000,3,FALSE),"")</f>
        <v/>
      </c>
      <c r="C1847">
        <f>SUMIFS('Energy balance options'!$F$7:$F$3000,'Energy balance options'!$B$7:$B$3000,HeatGen!C$2,'Energy balance options'!$A$7:$A$3000,HeatGen!$A1847)</f>
        <v>0</v>
      </c>
      <c r="D1847">
        <f>SUMIFS('Energy balance options'!$F$7:$F$3000,'Energy balance options'!$B$7:$B$3000,HeatGen!D$2,'Energy balance options'!$A$7:$A$3000,HeatGen!$A1847)</f>
        <v>0</v>
      </c>
      <c r="E1847">
        <f>SUMIFS('Energy balance options'!$F$7:$F$3000,'Energy balance options'!$B$7:$B$3000,HeatGen!E$2,'Energy balance options'!$A$7:$A$3000,HeatGen!$A1847)</f>
        <v>0</v>
      </c>
      <c r="F1847">
        <f>SUMIFS('Energy balance options'!$F$7:$F$3000,'Energy balance options'!$B$7:$B$3000,HeatGen!F$2,'Energy balance options'!$A$7:$A$3000,HeatGen!$A1847)</f>
        <v>0</v>
      </c>
      <c r="G1847">
        <f>SUMIFS('Energy balance options'!$F$7:$F$3000,'Energy balance options'!$B$7:$B$3000,HeatGen!G$2,'Energy balance options'!$A$7:$A$3000,HeatGen!$A1847)</f>
        <v>0</v>
      </c>
      <c r="H1847">
        <f>SUMIFS('Energy balance options'!$F$7:$F$3000,'Energy balance options'!$B$7:$B$3000,HeatGen!H$2,'Energy balance options'!$A$7:$A$3000,HeatGen!$A1847)</f>
        <v>0</v>
      </c>
      <c r="I1847">
        <f>SUMIFS('Energy balance options'!$F$7:$F$3000,'Energy balance options'!$B$7:$B$3000,HeatGen!I$2,'Energy balance options'!$A$7:$A$3000,HeatGen!$A1847)</f>
        <v>0</v>
      </c>
      <c r="J1847">
        <f>SUMIFS('Energy balance options'!$F$7:$F$3000,'Energy balance options'!$B$7:$B$3000,HeatGen!J$2,'Energy balance options'!$A$7:$A$3000,HeatGen!$A1847)</f>
        <v>0</v>
      </c>
      <c r="K1847">
        <f>SUMIFS('Energy balance options'!$F$7:$F$3000,'Energy balance options'!$B$7:$B$3000,HeatGen!K$2,'Energy balance options'!$A$7:$A$3000,HeatGen!$A1847)</f>
        <v>0</v>
      </c>
      <c r="L1847">
        <f>SUMIFS('Energy balance options'!$F$7:$F$3000,'Energy balance options'!$B$7:$B$3000,HeatGen!L$2,'Energy balance options'!$A$7:$A$3000,HeatGen!$A1847)</f>
        <v>0</v>
      </c>
      <c r="M1847">
        <f>SUMIFS('Energy balance options'!$F$7:$F$3000,'Energy balance options'!$B$7:$B$3000,HeatGen!M$2,'Energy balance options'!$A$7:$A$3000,HeatGen!$A1847)</f>
        <v>0</v>
      </c>
      <c r="N1847">
        <f>SUMIFS('Energy balance options'!$F$7:$F$3000,'Energy balance options'!$B$7:$B$3000,HeatGen!N$2,'Energy balance options'!$A$7:$A$3000,HeatGen!$A1847)</f>
        <v>0</v>
      </c>
      <c r="P1847">
        <f>SUMIFS('Energy balance options'!$F$7:$F$3000,'Energy balance options'!$B$7:$B$3000,HeatGen!P$2,'Energy balance options'!$A$7:$A$3000,HeatGen!$A1847)</f>
        <v>0</v>
      </c>
      <c r="Q1847">
        <f>SUMIFS('Energy balance options'!$F$7:$F$3000,'Energy balance options'!$B$7:$B$3000,HeatGen!Q$2,'Energy balance options'!$A$7:$A$3000,HeatGen!$A1847)</f>
        <v>0</v>
      </c>
      <c r="R1847">
        <f>SUMIFS('Energy balance options'!$F$7:$F$3000,'Energy balance options'!$B$7:$B$3000,HeatGen!R$2,'Energy balance options'!$A$7:$A$3000,HeatGen!$A1847)</f>
        <v>0</v>
      </c>
      <c r="S1847">
        <f>SUMIFS('Energy balance options'!$G$7:$G$3000,'Energy balance options'!$B$7:$B$3000,HeatGen!S$2,'Energy balance options'!$A$7:$A$3000,HeatGen!$A1847)</f>
        <v>0</v>
      </c>
      <c r="T1847">
        <f>SUMIFS('Energy balance options'!$G$7:$G$3000,'Energy balance options'!$B$7:$B$3000,HeatGen!T$2,'Energy balance options'!$A$7:$A$3000,HeatGen!$A1847)</f>
        <v>0</v>
      </c>
      <c r="U1847">
        <f>SUMIFS('Energy balance options'!$G$7:$G$3000,'Energy balance options'!$B$7:$B$3000,HeatGen!U$2,'Energy balance options'!$A$7:$A$3000,HeatGen!$A1847)</f>
        <v>0</v>
      </c>
      <c r="V1847">
        <f>SUMIFS('Energy balance options'!$G$7:$G$3000,'Energy balance options'!$B$7:$B$3000,HeatGen!V$2,'Energy balance options'!$A$7:$A$3000,HeatGen!$A1847)</f>
        <v>0</v>
      </c>
      <c r="W1847">
        <f>SUMIFS('Energy balance options'!$G$7:$G$3000,'Energy balance options'!$B$7:$B$3000,HeatGen!W$2,'Energy balance options'!$A$7:$A$3000,HeatGen!$A1847)</f>
        <v>0</v>
      </c>
      <c r="X1847">
        <f>SUMIFS('Energy balance options'!$G$7:$G$3000,'Energy balance options'!$B$7:$B$3000,HeatGen!X$2,'Energy balance options'!$A$7:$A$3000,HeatGen!$A1847)</f>
        <v>0</v>
      </c>
      <c r="AG1847">
        <f t="shared" si="340"/>
        <v>0</v>
      </c>
      <c r="AH1847">
        <f t="shared" si="341"/>
        <v>0</v>
      </c>
      <c r="AI1847">
        <f t="shared" si="342"/>
        <v>0</v>
      </c>
      <c r="AJ1847">
        <f t="shared" si="343"/>
        <v>0</v>
      </c>
      <c r="AK1847">
        <f t="shared" si="344"/>
        <v>0</v>
      </c>
      <c r="AL1847">
        <f t="shared" si="345"/>
        <v>0</v>
      </c>
      <c r="AM1847">
        <f t="shared" si="346"/>
        <v>0</v>
      </c>
      <c r="AN1847">
        <f t="shared" si="347"/>
        <v>0</v>
      </c>
      <c r="AO1847">
        <f t="shared" si="348"/>
        <v>0</v>
      </c>
    </row>
    <row r="1848" spans="1:41" x14ac:dyDescent="0.2">
      <c r="A1848" s="9">
        <f>'Cost per option'!A1856</f>
        <v>0</v>
      </c>
      <c r="B1848" t="str">
        <f>_xlfn.IFNA(VLOOKUP(A1848,'Energy balance options'!A$7:C$3000,3,FALSE),"")</f>
        <v/>
      </c>
      <c r="C1848">
        <f>SUMIFS('Energy balance options'!$F$7:$F$3000,'Energy balance options'!$B$7:$B$3000,HeatGen!C$2,'Energy balance options'!$A$7:$A$3000,HeatGen!$A1848)</f>
        <v>0</v>
      </c>
      <c r="D1848">
        <f>SUMIFS('Energy balance options'!$F$7:$F$3000,'Energy balance options'!$B$7:$B$3000,HeatGen!D$2,'Energy balance options'!$A$7:$A$3000,HeatGen!$A1848)</f>
        <v>0</v>
      </c>
      <c r="E1848">
        <f>SUMIFS('Energy balance options'!$F$7:$F$3000,'Energy balance options'!$B$7:$B$3000,HeatGen!E$2,'Energy balance options'!$A$7:$A$3000,HeatGen!$A1848)</f>
        <v>0</v>
      </c>
      <c r="F1848">
        <f>SUMIFS('Energy balance options'!$F$7:$F$3000,'Energy balance options'!$B$7:$B$3000,HeatGen!F$2,'Energy balance options'!$A$7:$A$3000,HeatGen!$A1848)</f>
        <v>0</v>
      </c>
      <c r="G1848">
        <f>SUMIFS('Energy balance options'!$F$7:$F$3000,'Energy balance options'!$B$7:$B$3000,HeatGen!G$2,'Energy balance options'!$A$7:$A$3000,HeatGen!$A1848)</f>
        <v>0</v>
      </c>
      <c r="H1848">
        <f>SUMIFS('Energy balance options'!$F$7:$F$3000,'Energy balance options'!$B$7:$B$3000,HeatGen!H$2,'Energy balance options'!$A$7:$A$3000,HeatGen!$A1848)</f>
        <v>0</v>
      </c>
      <c r="I1848">
        <f>SUMIFS('Energy balance options'!$F$7:$F$3000,'Energy balance options'!$B$7:$B$3000,HeatGen!I$2,'Energy balance options'!$A$7:$A$3000,HeatGen!$A1848)</f>
        <v>0</v>
      </c>
      <c r="J1848">
        <f>SUMIFS('Energy balance options'!$F$7:$F$3000,'Energy balance options'!$B$7:$B$3000,HeatGen!J$2,'Energy balance options'!$A$7:$A$3000,HeatGen!$A1848)</f>
        <v>0</v>
      </c>
      <c r="K1848">
        <f>SUMIFS('Energy balance options'!$F$7:$F$3000,'Energy balance options'!$B$7:$B$3000,HeatGen!K$2,'Energy balance options'!$A$7:$A$3000,HeatGen!$A1848)</f>
        <v>0</v>
      </c>
      <c r="L1848">
        <f>SUMIFS('Energy balance options'!$F$7:$F$3000,'Energy balance options'!$B$7:$B$3000,HeatGen!L$2,'Energy balance options'!$A$7:$A$3000,HeatGen!$A1848)</f>
        <v>0</v>
      </c>
      <c r="M1848">
        <f>SUMIFS('Energy balance options'!$F$7:$F$3000,'Energy balance options'!$B$7:$B$3000,HeatGen!M$2,'Energy balance options'!$A$7:$A$3000,HeatGen!$A1848)</f>
        <v>0</v>
      </c>
      <c r="N1848">
        <f>SUMIFS('Energy balance options'!$F$7:$F$3000,'Energy balance options'!$B$7:$B$3000,HeatGen!N$2,'Energy balance options'!$A$7:$A$3000,HeatGen!$A1848)</f>
        <v>0</v>
      </c>
      <c r="P1848">
        <f>SUMIFS('Energy balance options'!$F$7:$F$3000,'Energy balance options'!$B$7:$B$3000,HeatGen!P$2,'Energy balance options'!$A$7:$A$3000,HeatGen!$A1848)</f>
        <v>0</v>
      </c>
      <c r="Q1848">
        <f>SUMIFS('Energy balance options'!$F$7:$F$3000,'Energy balance options'!$B$7:$B$3000,HeatGen!Q$2,'Energy balance options'!$A$7:$A$3000,HeatGen!$A1848)</f>
        <v>0</v>
      </c>
      <c r="R1848">
        <f>SUMIFS('Energy balance options'!$F$7:$F$3000,'Energy balance options'!$B$7:$B$3000,HeatGen!R$2,'Energy balance options'!$A$7:$A$3000,HeatGen!$A1848)</f>
        <v>0</v>
      </c>
      <c r="S1848">
        <f>SUMIFS('Energy balance options'!$G$7:$G$3000,'Energy balance options'!$B$7:$B$3000,HeatGen!S$2,'Energy balance options'!$A$7:$A$3000,HeatGen!$A1848)</f>
        <v>0</v>
      </c>
      <c r="T1848">
        <f>SUMIFS('Energy balance options'!$G$7:$G$3000,'Energy balance options'!$B$7:$B$3000,HeatGen!T$2,'Energy balance options'!$A$7:$A$3000,HeatGen!$A1848)</f>
        <v>0</v>
      </c>
      <c r="U1848">
        <f>SUMIFS('Energy balance options'!$G$7:$G$3000,'Energy balance options'!$B$7:$B$3000,HeatGen!U$2,'Energy balance options'!$A$7:$A$3000,HeatGen!$A1848)</f>
        <v>0</v>
      </c>
      <c r="V1848">
        <f>SUMIFS('Energy balance options'!$G$7:$G$3000,'Energy balance options'!$B$7:$B$3000,HeatGen!V$2,'Energy balance options'!$A$7:$A$3000,HeatGen!$A1848)</f>
        <v>0</v>
      </c>
      <c r="W1848">
        <f>SUMIFS('Energy balance options'!$G$7:$G$3000,'Energy balance options'!$B$7:$B$3000,HeatGen!W$2,'Energy balance options'!$A$7:$A$3000,HeatGen!$A1848)</f>
        <v>0</v>
      </c>
      <c r="X1848">
        <f>SUMIFS('Energy balance options'!$G$7:$G$3000,'Energy balance options'!$B$7:$B$3000,HeatGen!X$2,'Energy balance options'!$A$7:$A$3000,HeatGen!$A1848)</f>
        <v>0</v>
      </c>
      <c r="AG1848">
        <f t="shared" si="340"/>
        <v>0</v>
      </c>
      <c r="AH1848">
        <f t="shared" si="341"/>
        <v>0</v>
      </c>
      <c r="AI1848">
        <f t="shared" si="342"/>
        <v>0</v>
      </c>
      <c r="AJ1848">
        <f t="shared" si="343"/>
        <v>0</v>
      </c>
      <c r="AK1848">
        <f t="shared" si="344"/>
        <v>0</v>
      </c>
      <c r="AL1848">
        <f t="shared" si="345"/>
        <v>0</v>
      </c>
      <c r="AM1848">
        <f t="shared" si="346"/>
        <v>0</v>
      </c>
      <c r="AN1848">
        <f t="shared" si="347"/>
        <v>0</v>
      </c>
      <c r="AO1848">
        <f t="shared" si="348"/>
        <v>0</v>
      </c>
    </row>
    <row r="1849" spans="1:41" x14ac:dyDescent="0.2">
      <c r="A1849" s="9">
        <f>'Cost per option'!A1857</f>
        <v>0</v>
      </c>
      <c r="B1849" t="str">
        <f>_xlfn.IFNA(VLOOKUP(A1849,'Energy balance options'!A$7:C$3000,3,FALSE),"")</f>
        <v/>
      </c>
      <c r="C1849">
        <f>SUMIFS('Energy balance options'!$F$7:$F$3000,'Energy balance options'!$B$7:$B$3000,HeatGen!C$2,'Energy balance options'!$A$7:$A$3000,HeatGen!$A1849)</f>
        <v>0</v>
      </c>
      <c r="D1849">
        <f>SUMIFS('Energy balance options'!$F$7:$F$3000,'Energy balance options'!$B$7:$B$3000,HeatGen!D$2,'Energy balance options'!$A$7:$A$3000,HeatGen!$A1849)</f>
        <v>0</v>
      </c>
      <c r="E1849">
        <f>SUMIFS('Energy balance options'!$F$7:$F$3000,'Energy balance options'!$B$7:$B$3000,HeatGen!E$2,'Energy balance options'!$A$7:$A$3000,HeatGen!$A1849)</f>
        <v>0</v>
      </c>
      <c r="F1849">
        <f>SUMIFS('Energy balance options'!$F$7:$F$3000,'Energy balance options'!$B$7:$B$3000,HeatGen!F$2,'Energy balance options'!$A$7:$A$3000,HeatGen!$A1849)</f>
        <v>0</v>
      </c>
      <c r="G1849">
        <f>SUMIFS('Energy balance options'!$F$7:$F$3000,'Energy balance options'!$B$7:$B$3000,HeatGen!G$2,'Energy balance options'!$A$7:$A$3000,HeatGen!$A1849)</f>
        <v>0</v>
      </c>
      <c r="H1849">
        <f>SUMIFS('Energy balance options'!$F$7:$F$3000,'Energy balance options'!$B$7:$B$3000,HeatGen!H$2,'Energy balance options'!$A$7:$A$3000,HeatGen!$A1849)</f>
        <v>0</v>
      </c>
      <c r="I1849">
        <f>SUMIFS('Energy balance options'!$F$7:$F$3000,'Energy balance options'!$B$7:$B$3000,HeatGen!I$2,'Energy balance options'!$A$7:$A$3000,HeatGen!$A1849)</f>
        <v>0</v>
      </c>
      <c r="J1849">
        <f>SUMIFS('Energy balance options'!$F$7:$F$3000,'Energy balance options'!$B$7:$B$3000,HeatGen!J$2,'Energy balance options'!$A$7:$A$3000,HeatGen!$A1849)</f>
        <v>0</v>
      </c>
      <c r="K1849">
        <f>SUMIFS('Energy balance options'!$F$7:$F$3000,'Energy balance options'!$B$7:$B$3000,HeatGen!K$2,'Energy balance options'!$A$7:$A$3000,HeatGen!$A1849)</f>
        <v>0</v>
      </c>
      <c r="L1849">
        <f>SUMIFS('Energy balance options'!$F$7:$F$3000,'Energy balance options'!$B$7:$B$3000,HeatGen!L$2,'Energy balance options'!$A$7:$A$3000,HeatGen!$A1849)</f>
        <v>0</v>
      </c>
      <c r="M1849">
        <f>SUMIFS('Energy balance options'!$F$7:$F$3000,'Energy balance options'!$B$7:$B$3000,HeatGen!M$2,'Energy balance options'!$A$7:$A$3000,HeatGen!$A1849)</f>
        <v>0</v>
      </c>
      <c r="N1849">
        <f>SUMIFS('Energy balance options'!$F$7:$F$3000,'Energy balance options'!$B$7:$B$3000,HeatGen!N$2,'Energy balance options'!$A$7:$A$3000,HeatGen!$A1849)</f>
        <v>0</v>
      </c>
      <c r="P1849">
        <f>SUMIFS('Energy balance options'!$F$7:$F$3000,'Energy balance options'!$B$7:$B$3000,HeatGen!P$2,'Energy balance options'!$A$7:$A$3000,HeatGen!$A1849)</f>
        <v>0</v>
      </c>
      <c r="Q1849">
        <f>SUMIFS('Energy balance options'!$F$7:$F$3000,'Energy balance options'!$B$7:$B$3000,HeatGen!Q$2,'Energy balance options'!$A$7:$A$3000,HeatGen!$A1849)</f>
        <v>0</v>
      </c>
      <c r="R1849">
        <f>SUMIFS('Energy balance options'!$F$7:$F$3000,'Energy balance options'!$B$7:$B$3000,HeatGen!R$2,'Energy balance options'!$A$7:$A$3000,HeatGen!$A1849)</f>
        <v>0</v>
      </c>
      <c r="S1849">
        <f>SUMIFS('Energy balance options'!$G$7:$G$3000,'Energy balance options'!$B$7:$B$3000,HeatGen!S$2,'Energy balance options'!$A$7:$A$3000,HeatGen!$A1849)</f>
        <v>0</v>
      </c>
      <c r="T1849">
        <f>SUMIFS('Energy balance options'!$G$7:$G$3000,'Energy balance options'!$B$7:$B$3000,HeatGen!T$2,'Energy balance options'!$A$7:$A$3000,HeatGen!$A1849)</f>
        <v>0</v>
      </c>
      <c r="U1849">
        <f>SUMIFS('Energy balance options'!$G$7:$G$3000,'Energy balance options'!$B$7:$B$3000,HeatGen!U$2,'Energy balance options'!$A$7:$A$3000,HeatGen!$A1849)</f>
        <v>0</v>
      </c>
      <c r="V1849">
        <f>SUMIFS('Energy balance options'!$G$7:$G$3000,'Energy balance options'!$B$7:$B$3000,HeatGen!V$2,'Energy balance options'!$A$7:$A$3000,HeatGen!$A1849)</f>
        <v>0</v>
      </c>
      <c r="W1849">
        <f>SUMIFS('Energy balance options'!$G$7:$G$3000,'Energy balance options'!$B$7:$B$3000,HeatGen!W$2,'Energy balance options'!$A$7:$A$3000,HeatGen!$A1849)</f>
        <v>0</v>
      </c>
      <c r="X1849">
        <f>SUMIFS('Energy balance options'!$G$7:$G$3000,'Energy balance options'!$B$7:$B$3000,HeatGen!X$2,'Energy balance options'!$A$7:$A$3000,HeatGen!$A1849)</f>
        <v>0</v>
      </c>
      <c r="AG1849">
        <f t="shared" si="340"/>
        <v>0</v>
      </c>
      <c r="AH1849">
        <f t="shared" si="341"/>
        <v>0</v>
      </c>
      <c r="AI1849">
        <f t="shared" si="342"/>
        <v>0</v>
      </c>
      <c r="AJ1849">
        <f t="shared" si="343"/>
        <v>0</v>
      </c>
      <c r="AK1849">
        <f t="shared" si="344"/>
        <v>0</v>
      </c>
      <c r="AL1849">
        <f t="shared" si="345"/>
        <v>0</v>
      </c>
      <c r="AM1849">
        <f t="shared" si="346"/>
        <v>0</v>
      </c>
      <c r="AN1849">
        <f t="shared" si="347"/>
        <v>0</v>
      </c>
      <c r="AO1849">
        <f t="shared" si="348"/>
        <v>0</v>
      </c>
    </row>
    <row r="1850" spans="1:41" x14ac:dyDescent="0.2">
      <c r="A1850" s="9">
        <f>'Cost per option'!A1858</f>
        <v>0</v>
      </c>
      <c r="B1850" t="str">
        <f>_xlfn.IFNA(VLOOKUP(A1850,'Energy balance options'!A$7:C$3000,3,FALSE),"")</f>
        <v/>
      </c>
      <c r="C1850">
        <f>SUMIFS('Energy balance options'!$F$7:$F$3000,'Energy balance options'!$B$7:$B$3000,HeatGen!C$2,'Energy balance options'!$A$7:$A$3000,HeatGen!$A1850)</f>
        <v>0</v>
      </c>
      <c r="D1850">
        <f>SUMIFS('Energy balance options'!$F$7:$F$3000,'Energy balance options'!$B$7:$B$3000,HeatGen!D$2,'Energy balance options'!$A$7:$A$3000,HeatGen!$A1850)</f>
        <v>0</v>
      </c>
      <c r="E1850">
        <f>SUMIFS('Energy balance options'!$F$7:$F$3000,'Energy balance options'!$B$7:$B$3000,HeatGen!E$2,'Energy balance options'!$A$7:$A$3000,HeatGen!$A1850)</f>
        <v>0</v>
      </c>
      <c r="F1850">
        <f>SUMIFS('Energy balance options'!$F$7:$F$3000,'Energy balance options'!$B$7:$B$3000,HeatGen!F$2,'Energy balance options'!$A$7:$A$3000,HeatGen!$A1850)</f>
        <v>0</v>
      </c>
      <c r="G1850">
        <f>SUMIFS('Energy balance options'!$F$7:$F$3000,'Energy balance options'!$B$7:$B$3000,HeatGen!G$2,'Energy balance options'!$A$7:$A$3000,HeatGen!$A1850)</f>
        <v>0</v>
      </c>
      <c r="H1850">
        <f>SUMIFS('Energy balance options'!$F$7:$F$3000,'Energy balance options'!$B$7:$B$3000,HeatGen!H$2,'Energy balance options'!$A$7:$A$3000,HeatGen!$A1850)</f>
        <v>0</v>
      </c>
      <c r="I1850">
        <f>SUMIFS('Energy balance options'!$F$7:$F$3000,'Energy balance options'!$B$7:$B$3000,HeatGen!I$2,'Energy balance options'!$A$7:$A$3000,HeatGen!$A1850)</f>
        <v>0</v>
      </c>
      <c r="J1850">
        <f>SUMIFS('Energy balance options'!$F$7:$F$3000,'Energy balance options'!$B$7:$B$3000,HeatGen!J$2,'Energy balance options'!$A$7:$A$3000,HeatGen!$A1850)</f>
        <v>0</v>
      </c>
      <c r="K1850">
        <f>SUMIFS('Energy balance options'!$F$7:$F$3000,'Energy balance options'!$B$7:$B$3000,HeatGen!K$2,'Energy balance options'!$A$7:$A$3000,HeatGen!$A1850)</f>
        <v>0</v>
      </c>
      <c r="L1850">
        <f>SUMIFS('Energy balance options'!$F$7:$F$3000,'Energy balance options'!$B$7:$B$3000,HeatGen!L$2,'Energy balance options'!$A$7:$A$3000,HeatGen!$A1850)</f>
        <v>0</v>
      </c>
      <c r="M1850">
        <f>SUMIFS('Energy balance options'!$F$7:$F$3000,'Energy balance options'!$B$7:$B$3000,HeatGen!M$2,'Energy balance options'!$A$7:$A$3000,HeatGen!$A1850)</f>
        <v>0</v>
      </c>
      <c r="N1850">
        <f>SUMIFS('Energy balance options'!$F$7:$F$3000,'Energy balance options'!$B$7:$B$3000,HeatGen!N$2,'Energy balance options'!$A$7:$A$3000,HeatGen!$A1850)</f>
        <v>0</v>
      </c>
      <c r="P1850">
        <f>SUMIFS('Energy balance options'!$F$7:$F$3000,'Energy balance options'!$B$7:$B$3000,HeatGen!P$2,'Energy balance options'!$A$7:$A$3000,HeatGen!$A1850)</f>
        <v>0</v>
      </c>
      <c r="Q1850">
        <f>SUMIFS('Energy balance options'!$F$7:$F$3000,'Energy balance options'!$B$7:$B$3000,HeatGen!Q$2,'Energy balance options'!$A$7:$A$3000,HeatGen!$A1850)</f>
        <v>0</v>
      </c>
      <c r="R1850">
        <f>SUMIFS('Energy balance options'!$F$7:$F$3000,'Energy balance options'!$B$7:$B$3000,HeatGen!R$2,'Energy balance options'!$A$7:$A$3000,HeatGen!$A1850)</f>
        <v>0</v>
      </c>
      <c r="S1850">
        <f>SUMIFS('Energy balance options'!$G$7:$G$3000,'Energy balance options'!$B$7:$B$3000,HeatGen!S$2,'Energy balance options'!$A$7:$A$3000,HeatGen!$A1850)</f>
        <v>0</v>
      </c>
      <c r="T1850">
        <f>SUMIFS('Energy balance options'!$G$7:$G$3000,'Energy balance options'!$B$7:$B$3000,HeatGen!T$2,'Energy balance options'!$A$7:$A$3000,HeatGen!$A1850)</f>
        <v>0</v>
      </c>
      <c r="U1850">
        <f>SUMIFS('Energy balance options'!$G$7:$G$3000,'Energy balance options'!$B$7:$B$3000,HeatGen!U$2,'Energy balance options'!$A$7:$A$3000,HeatGen!$A1850)</f>
        <v>0</v>
      </c>
      <c r="V1850">
        <f>SUMIFS('Energy balance options'!$G$7:$G$3000,'Energy balance options'!$B$7:$B$3000,HeatGen!V$2,'Energy balance options'!$A$7:$A$3000,HeatGen!$A1850)</f>
        <v>0</v>
      </c>
      <c r="W1850">
        <f>SUMIFS('Energy balance options'!$G$7:$G$3000,'Energy balance options'!$B$7:$B$3000,HeatGen!W$2,'Energy balance options'!$A$7:$A$3000,HeatGen!$A1850)</f>
        <v>0</v>
      </c>
      <c r="X1850">
        <f>SUMIFS('Energy balance options'!$G$7:$G$3000,'Energy balance options'!$B$7:$B$3000,HeatGen!X$2,'Energy balance options'!$A$7:$A$3000,HeatGen!$A1850)</f>
        <v>0</v>
      </c>
      <c r="AG1850">
        <f t="shared" ref="AG1850:AG1913" si="349">IFERROR(P1850/SUM($H1850:$Y1850),0)*SUM($C1850:$G1850)</f>
        <v>0</v>
      </c>
      <c r="AH1850">
        <f t="shared" ref="AH1850:AH1913" si="350">IFERROR(Q1850/SUM($H1850:$Y1850),0)*SUM($C1850:$G1850)</f>
        <v>0</v>
      </c>
      <c r="AI1850">
        <f t="shared" ref="AI1850:AI1913" si="351">IFERROR(R1850/SUM($H1850:$Y1850),0)*SUM($C1850:$G1850)</f>
        <v>0</v>
      </c>
      <c r="AJ1850">
        <f t="shared" ref="AJ1850:AJ1913" si="352">IFERROR(S1850/SUM($H1850:$X1850),0)*SUM($C1850:$G1850)</f>
        <v>0</v>
      </c>
      <c r="AK1850">
        <f t="shared" ref="AK1850:AK1913" si="353">IFERROR(T1850/SUM($H1850:$X1850),0)*SUM($C1850:$G1850)</f>
        <v>0</v>
      </c>
      <c r="AL1850">
        <f t="shared" ref="AL1850:AL1913" si="354">IFERROR(U1850/SUM($H1850:$X1850),0)*SUM($C1850:$G1850)</f>
        <v>0</v>
      </c>
      <c r="AM1850">
        <f t="shared" ref="AM1850:AM1913" si="355">IFERROR(V1850/SUM($H1850:$X1850),0)*SUM($C1850:$G1850)</f>
        <v>0</v>
      </c>
      <c r="AN1850">
        <f t="shared" ref="AN1850:AN1913" si="356">IFERROR(W1850/SUM($H1850:$X1850),0)*SUM($C1850:$G1850)</f>
        <v>0</v>
      </c>
      <c r="AO1850">
        <f t="shared" ref="AO1850:AO1913" si="357">IFERROR(X1850/SUM($H1850:$X1850),0)*SUM($C1850:$G1850)</f>
        <v>0</v>
      </c>
    </row>
    <row r="1851" spans="1:41" x14ac:dyDescent="0.2">
      <c r="A1851" s="9">
        <f>'Cost per option'!A1859</f>
        <v>0</v>
      </c>
      <c r="B1851" t="str">
        <f>_xlfn.IFNA(VLOOKUP(A1851,'Energy balance options'!A$7:C$3000,3,FALSE),"")</f>
        <v/>
      </c>
      <c r="C1851">
        <f>SUMIFS('Energy balance options'!$F$7:$F$3000,'Energy balance options'!$B$7:$B$3000,HeatGen!C$2,'Energy balance options'!$A$7:$A$3000,HeatGen!$A1851)</f>
        <v>0</v>
      </c>
      <c r="D1851">
        <f>SUMIFS('Energy balance options'!$F$7:$F$3000,'Energy balance options'!$B$7:$B$3000,HeatGen!D$2,'Energy balance options'!$A$7:$A$3000,HeatGen!$A1851)</f>
        <v>0</v>
      </c>
      <c r="E1851">
        <f>SUMIFS('Energy balance options'!$F$7:$F$3000,'Energy balance options'!$B$7:$B$3000,HeatGen!E$2,'Energy balance options'!$A$7:$A$3000,HeatGen!$A1851)</f>
        <v>0</v>
      </c>
      <c r="F1851">
        <f>SUMIFS('Energy balance options'!$F$7:$F$3000,'Energy balance options'!$B$7:$B$3000,HeatGen!F$2,'Energy balance options'!$A$7:$A$3000,HeatGen!$A1851)</f>
        <v>0</v>
      </c>
      <c r="G1851">
        <f>SUMIFS('Energy balance options'!$F$7:$F$3000,'Energy balance options'!$B$7:$B$3000,HeatGen!G$2,'Energy balance options'!$A$7:$A$3000,HeatGen!$A1851)</f>
        <v>0</v>
      </c>
      <c r="H1851">
        <f>SUMIFS('Energy balance options'!$F$7:$F$3000,'Energy balance options'!$B$7:$B$3000,HeatGen!H$2,'Energy balance options'!$A$7:$A$3000,HeatGen!$A1851)</f>
        <v>0</v>
      </c>
      <c r="I1851">
        <f>SUMIFS('Energy balance options'!$F$7:$F$3000,'Energy balance options'!$B$7:$B$3000,HeatGen!I$2,'Energy balance options'!$A$7:$A$3000,HeatGen!$A1851)</f>
        <v>0</v>
      </c>
      <c r="J1851">
        <f>SUMIFS('Energy balance options'!$F$7:$F$3000,'Energy balance options'!$B$7:$B$3000,HeatGen!J$2,'Energy balance options'!$A$7:$A$3000,HeatGen!$A1851)</f>
        <v>0</v>
      </c>
      <c r="K1851">
        <f>SUMIFS('Energy balance options'!$F$7:$F$3000,'Energy balance options'!$B$7:$B$3000,HeatGen!K$2,'Energy balance options'!$A$7:$A$3000,HeatGen!$A1851)</f>
        <v>0</v>
      </c>
      <c r="L1851">
        <f>SUMIFS('Energy balance options'!$F$7:$F$3000,'Energy balance options'!$B$7:$B$3000,HeatGen!L$2,'Energy balance options'!$A$7:$A$3000,HeatGen!$A1851)</f>
        <v>0</v>
      </c>
      <c r="M1851">
        <f>SUMIFS('Energy balance options'!$F$7:$F$3000,'Energy balance options'!$B$7:$B$3000,HeatGen!M$2,'Energy balance options'!$A$7:$A$3000,HeatGen!$A1851)</f>
        <v>0</v>
      </c>
      <c r="N1851">
        <f>SUMIFS('Energy balance options'!$F$7:$F$3000,'Energy balance options'!$B$7:$B$3000,HeatGen!N$2,'Energy balance options'!$A$7:$A$3000,HeatGen!$A1851)</f>
        <v>0</v>
      </c>
      <c r="P1851">
        <f>SUMIFS('Energy balance options'!$F$7:$F$3000,'Energy balance options'!$B$7:$B$3000,HeatGen!P$2,'Energy balance options'!$A$7:$A$3000,HeatGen!$A1851)</f>
        <v>0</v>
      </c>
      <c r="Q1851">
        <f>SUMIFS('Energy balance options'!$F$7:$F$3000,'Energy balance options'!$B$7:$B$3000,HeatGen!Q$2,'Energy balance options'!$A$7:$A$3000,HeatGen!$A1851)</f>
        <v>0</v>
      </c>
      <c r="R1851">
        <f>SUMIFS('Energy balance options'!$F$7:$F$3000,'Energy balance options'!$B$7:$B$3000,HeatGen!R$2,'Energy balance options'!$A$7:$A$3000,HeatGen!$A1851)</f>
        <v>0</v>
      </c>
      <c r="S1851">
        <f>SUMIFS('Energy balance options'!$G$7:$G$3000,'Energy balance options'!$B$7:$B$3000,HeatGen!S$2,'Energy balance options'!$A$7:$A$3000,HeatGen!$A1851)</f>
        <v>0</v>
      </c>
      <c r="T1851">
        <f>SUMIFS('Energy balance options'!$G$7:$G$3000,'Energy balance options'!$B$7:$B$3000,HeatGen!T$2,'Energy balance options'!$A$7:$A$3000,HeatGen!$A1851)</f>
        <v>0</v>
      </c>
      <c r="U1851">
        <f>SUMIFS('Energy balance options'!$G$7:$G$3000,'Energy balance options'!$B$7:$B$3000,HeatGen!U$2,'Energy balance options'!$A$7:$A$3000,HeatGen!$A1851)</f>
        <v>0</v>
      </c>
      <c r="V1851">
        <f>SUMIFS('Energy balance options'!$G$7:$G$3000,'Energy balance options'!$B$7:$B$3000,HeatGen!V$2,'Energy balance options'!$A$7:$A$3000,HeatGen!$A1851)</f>
        <v>0</v>
      </c>
      <c r="W1851">
        <f>SUMIFS('Energy balance options'!$G$7:$G$3000,'Energy balance options'!$B$7:$B$3000,HeatGen!W$2,'Energy balance options'!$A$7:$A$3000,HeatGen!$A1851)</f>
        <v>0</v>
      </c>
      <c r="X1851">
        <f>SUMIFS('Energy balance options'!$G$7:$G$3000,'Energy balance options'!$B$7:$B$3000,HeatGen!X$2,'Energy balance options'!$A$7:$A$3000,HeatGen!$A1851)</f>
        <v>0</v>
      </c>
      <c r="AG1851">
        <f t="shared" si="349"/>
        <v>0</v>
      </c>
      <c r="AH1851">
        <f t="shared" si="350"/>
        <v>0</v>
      </c>
      <c r="AI1851">
        <f t="shared" si="351"/>
        <v>0</v>
      </c>
      <c r="AJ1851">
        <f t="shared" si="352"/>
        <v>0</v>
      </c>
      <c r="AK1851">
        <f t="shared" si="353"/>
        <v>0</v>
      </c>
      <c r="AL1851">
        <f t="shared" si="354"/>
        <v>0</v>
      </c>
      <c r="AM1851">
        <f t="shared" si="355"/>
        <v>0</v>
      </c>
      <c r="AN1851">
        <f t="shared" si="356"/>
        <v>0</v>
      </c>
      <c r="AO1851">
        <f t="shared" si="357"/>
        <v>0</v>
      </c>
    </row>
    <row r="1852" spans="1:41" x14ac:dyDescent="0.2">
      <c r="A1852" s="9">
        <f>'Cost per option'!A1860</f>
        <v>0</v>
      </c>
      <c r="B1852" t="str">
        <f>_xlfn.IFNA(VLOOKUP(A1852,'Energy balance options'!A$7:C$3000,3,FALSE),"")</f>
        <v/>
      </c>
      <c r="C1852">
        <f>SUMIFS('Energy balance options'!$F$7:$F$3000,'Energy balance options'!$B$7:$B$3000,HeatGen!C$2,'Energy balance options'!$A$7:$A$3000,HeatGen!$A1852)</f>
        <v>0</v>
      </c>
      <c r="D1852">
        <f>SUMIFS('Energy balance options'!$F$7:$F$3000,'Energy balance options'!$B$7:$B$3000,HeatGen!D$2,'Energy balance options'!$A$7:$A$3000,HeatGen!$A1852)</f>
        <v>0</v>
      </c>
      <c r="E1852">
        <f>SUMIFS('Energy balance options'!$F$7:$F$3000,'Energy balance options'!$B$7:$B$3000,HeatGen!E$2,'Energy balance options'!$A$7:$A$3000,HeatGen!$A1852)</f>
        <v>0</v>
      </c>
      <c r="F1852">
        <f>SUMIFS('Energy balance options'!$F$7:$F$3000,'Energy balance options'!$B$7:$B$3000,HeatGen!F$2,'Energy balance options'!$A$7:$A$3000,HeatGen!$A1852)</f>
        <v>0</v>
      </c>
      <c r="G1852">
        <f>SUMIFS('Energy balance options'!$F$7:$F$3000,'Energy balance options'!$B$7:$B$3000,HeatGen!G$2,'Energy balance options'!$A$7:$A$3000,HeatGen!$A1852)</f>
        <v>0</v>
      </c>
      <c r="H1852">
        <f>SUMIFS('Energy balance options'!$F$7:$F$3000,'Energy balance options'!$B$7:$B$3000,HeatGen!H$2,'Energy balance options'!$A$7:$A$3000,HeatGen!$A1852)</f>
        <v>0</v>
      </c>
      <c r="I1852">
        <f>SUMIFS('Energy balance options'!$F$7:$F$3000,'Energy balance options'!$B$7:$B$3000,HeatGen!I$2,'Energy balance options'!$A$7:$A$3000,HeatGen!$A1852)</f>
        <v>0</v>
      </c>
      <c r="J1852">
        <f>SUMIFS('Energy balance options'!$F$7:$F$3000,'Energy balance options'!$B$7:$B$3000,HeatGen!J$2,'Energy balance options'!$A$7:$A$3000,HeatGen!$A1852)</f>
        <v>0</v>
      </c>
      <c r="K1852">
        <f>SUMIFS('Energy balance options'!$F$7:$F$3000,'Energy balance options'!$B$7:$B$3000,HeatGen!K$2,'Energy balance options'!$A$7:$A$3000,HeatGen!$A1852)</f>
        <v>0</v>
      </c>
      <c r="L1852">
        <f>SUMIFS('Energy balance options'!$F$7:$F$3000,'Energy balance options'!$B$7:$B$3000,HeatGen!L$2,'Energy balance options'!$A$7:$A$3000,HeatGen!$A1852)</f>
        <v>0</v>
      </c>
      <c r="M1852">
        <f>SUMIFS('Energy balance options'!$F$7:$F$3000,'Energy balance options'!$B$7:$B$3000,HeatGen!M$2,'Energy balance options'!$A$7:$A$3000,HeatGen!$A1852)</f>
        <v>0</v>
      </c>
      <c r="N1852">
        <f>SUMIFS('Energy balance options'!$F$7:$F$3000,'Energy balance options'!$B$7:$B$3000,HeatGen!N$2,'Energy balance options'!$A$7:$A$3000,HeatGen!$A1852)</f>
        <v>0</v>
      </c>
      <c r="P1852">
        <f>SUMIFS('Energy balance options'!$F$7:$F$3000,'Energy balance options'!$B$7:$B$3000,HeatGen!P$2,'Energy balance options'!$A$7:$A$3000,HeatGen!$A1852)</f>
        <v>0</v>
      </c>
      <c r="Q1852">
        <f>SUMIFS('Energy balance options'!$F$7:$F$3000,'Energy balance options'!$B$7:$B$3000,HeatGen!Q$2,'Energy balance options'!$A$7:$A$3000,HeatGen!$A1852)</f>
        <v>0</v>
      </c>
      <c r="R1852">
        <f>SUMIFS('Energy balance options'!$F$7:$F$3000,'Energy balance options'!$B$7:$B$3000,HeatGen!R$2,'Energy balance options'!$A$7:$A$3000,HeatGen!$A1852)</f>
        <v>0</v>
      </c>
      <c r="S1852">
        <f>SUMIFS('Energy balance options'!$G$7:$G$3000,'Energy balance options'!$B$7:$B$3000,HeatGen!S$2,'Energy balance options'!$A$7:$A$3000,HeatGen!$A1852)</f>
        <v>0</v>
      </c>
      <c r="T1852">
        <f>SUMIFS('Energy balance options'!$G$7:$G$3000,'Energy balance options'!$B$7:$B$3000,HeatGen!T$2,'Energy balance options'!$A$7:$A$3000,HeatGen!$A1852)</f>
        <v>0</v>
      </c>
      <c r="U1852">
        <f>SUMIFS('Energy balance options'!$G$7:$G$3000,'Energy balance options'!$B$7:$B$3000,HeatGen!U$2,'Energy balance options'!$A$7:$A$3000,HeatGen!$A1852)</f>
        <v>0</v>
      </c>
      <c r="V1852">
        <f>SUMIFS('Energy balance options'!$G$7:$G$3000,'Energy balance options'!$B$7:$B$3000,HeatGen!V$2,'Energy balance options'!$A$7:$A$3000,HeatGen!$A1852)</f>
        <v>0</v>
      </c>
      <c r="W1852">
        <f>SUMIFS('Energy balance options'!$G$7:$G$3000,'Energy balance options'!$B$7:$B$3000,HeatGen!W$2,'Energy balance options'!$A$7:$A$3000,HeatGen!$A1852)</f>
        <v>0</v>
      </c>
      <c r="X1852">
        <f>SUMIFS('Energy balance options'!$G$7:$G$3000,'Energy balance options'!$B$7:$B$3000,HeatGen!X$2,'Energy balance options'!$A$7:$A$3000,HeatGen!$A1852)</f>
        <v>0</v>
      </c>
      <c r="AG1852">
        <f t="shared" si="349"/>
        <v>0</v>
      </c>
      <c r="AH1852">
        <f t="shared" si="350"/>
        <v>0</v>
      </c>
      <c r="AI1852">
        <f t="shared" si="351"/>
        <v>0</v>
      </c>
      <c r="AJ1852">
        <f t="shared" si="352"/>
        <v>0</v>
      </c>
      <c r="AK1852">
        <f t="shared" si="353"/>
        <v>0</v>
      </c>
      <c r="AL1852">
        <f t="shared" si="354"/>
        <v>0</v>
      </c>
      <c r="AM1852">
        <f t="shared" si="355"/>
        <v>0</v>
      </c>
      <c r="AN1852">
        <f t="shared" si="356"/>
        <v>0</v>
      </c>
      <c r="AO1852">
        <f t="shared" si="357"/>
        <v>0</v>
      </c>
    </row>
    <row r="1853" spans="1:41" x14ac:dyDescent="0.2">
      <c r="A1853" s="9">
        <f>'Cost per option'!A1861</f>
        <v>0</v>
      </c>
      <c r="B1853" t="str">
        <f>_xlfn.IFNA(VLOOKUP(A1853,'Energy balance options'!A$7:C$3000,3,FALSE),"")</f>
        <v/>
      </c>
      <c r="C1853">
        <f>SUMIFS('Energy balance options'!$F$7:$F$3000,'Energy balance options'!$B$7:$B$3000,HeatGen!C$2,'Energy balance options'!$A$7:$A$3000,HeatGen!$A1853)</f>
        <v>0</v>
      </c>
      <c r="D1853">
        <f>SUMIFS('Energy balance options'!$F$7:$F$3000,'Energy balance options'!$B$7:$B$3000,HeatGen!D$2,'Energy balance options'!$A$7:$A$3000,HeatGen!$A1853)</f>
        <v>0</v>
      </c>
      <c r="E1853">
        <f>SUMIFS('Energy balance options'!$F$7:$F$3000,'Energy balance options'!$B$7:$B$3000,HeatGen!E$2,'Energy balance options'!$A$7:$A$3000,HeatGen!$A1853)</f>
        <v>0</v>
      </c>
      <c r="F1853">
        <f>SUMIFS('Energy balance options'!$F$7:$F$3000,'Energy balance options'!$B$7:$B$3000,HeatGen!F$2,'Energy balance options'!$A$7:$A$3000,HeatGen!$A1853)</f>
        <v>0</v>
      </c>
      <c r="G1853">
        <f>SUMIFS('Energy balance options'!$F$7:$F$3000,'Energy balance options'!$B$7:$B$3000,HeatGen!G$2,'Energy balance options'!$A$7:$A$3000,HeatGen!$A1853)</f>
        <v>0</v>
      </c>
      <c r="H1853">
        <f>SUMIFS('Energy balance options'!$F$7:$F$3000,'Energy balance options'!$B$7:$B$3000,HeatGen!H$2,'Energy balance options'!$A$7:$A$3000,HeatGen!$A1853)</f>
        <v>0</v>
      </c>
      <c r="I1853">
        <f>SUMIFS('Energy balance options'!$F$7:$F$3000,'Energy balance options'!$B$7:$B$3000,HeatGen!I$2,'Energy balance options'!$A$7:$A$3000,HeatGen!$A1853)</f>
        <v>0</v>
      </c>
      <c r="J1853">
        <f>SUMIFS('Energy balance options'!$F$7:$F$3000,'Energy balance options'!$B$7:$B$3000,HeatGen!J$2,'Energy balance options'!$A$7:$A$3000,HeatGen!$A1853)</f>
        <v>0</v>
      </c>
      <c r="K1853">
        <f>SUMIFS('Energy balance options'!$F$7:$F$3000,'Energy balance options'!$B$7:$B$3000,HeatGen!K$2,'Energy balance options'!$A$7:$A$3000,HeatGen!$A1853)</f>
        <v>0</v>
      </c>
      <c r="L1853">
        <f>SUMIFS('Energy balance options'!$F$7:$F$3000,'Energy balance options'!$B$7:$B$3000,HeatGen!L$2,'Energy balance options'!$A$7:$A$3000,HeatGen!$A1853)</f>
        <v>0</v>
      </c>
      <c r="M1853">
        <f>SUMIFS('Energy balance options'!$F$7:$F$3000,'Energy balance options'!$B$7:$B$3000,HeatGen!M$2,'Energy balance options'!$A$7:$A$3000,HeatGen!$A1853)</f>
        <v>0</v>
      </c>
      <c r="N1853">
        <f>SUMIFS('Energy balance options'!$F$7:$F$3000,'Energy balance options'!$B$7:$B$3000,HeatGen!N$2,'Energy balance options'!$A$7:$A$3000,HeatGen!$A1853)</f>
        <v>0</v>
      </c>
      <c r="P1853">
        <f>SUMIFS('Energy balance options'!$F$7:$F$3000,'Energy balance options'!$B$7:$B$3000,HeatGen!P$2,'Energy balance options'!$A$7:$A$3000,HeatGen!$A1853)</f>
        <v>0</v>
      </c>
      <c r="Q1853">
        <f>SUMIFS('Energy balance options'!$F$7:$F$3000,'Energy balance options'!$B$7:$B$3000,HeatGen!Q$2,'Energy balance options'!$A$7:$A$3000,HeatGen!$A1853)</f>
        <v>0</v>
      </c>
      <c r="R1853">
        <f>SUMIFS('Energy balance options'!$F$7:$F$3000,'Energy balance options'!$B$7:$B$3000,HeatGen!R$2,'Energy balance options'!$A$7:$A$3000,HeatGen!$A1853)</f>
        <v>0</v>
      </c>
      <c r="S1853">
        <f>SUMIFS('Energy balance options'!$G$7:$G$3000,'Energy balance options'!$B$7:$B$3000,HeatGen!S$2,'Energy balance options'!$A$7:$A$3000,HeatGen!$A1853)</f>
        <v>0</v>
      </c>
      <c r="T1853">
        <f>SUMIFS('Energy balance options'!$G$7:$G$3000,'Energy balance options'!$B$7:$B$3000,HeatGen!T$2,'Energy balance options'!$A$7:$A$3000,HeatGen!$A1853)</f>
        <v>0</v>
      </c>
      <c r="U1853">
        <f>SUMIFS('Energy balance options'!$G$7:$G$3000,'Energy balance options'!$B$7:$B$3000,HeatGen!U$2,'Energy balance options'!$A$7:$A$3000,HeatGen!$A1853)</f>
        <v>0</v>
      </c>
      <c r="V1853">
        <f>SUMIFS('Energy balance options'!$G$7:$G$3000,'Energy balance options'!$B$7:$B$3000,HeatGen!V$2,'Energy balance options'!$A$7:$A$3000,HeatGen!$A1853)</f>
        <v>0</v>
      </c>
      <c r="W1853">
        <f>SUMIFS('Energy balance options'!$G$7:$G$3000,'Energy balance options'!$B$7:$B$3000,HeatGen!W$2,'Energy balance options'!$A$7:$A$3000,HeatGen!$A1853)</f>
        <v>0</v>
      </c>
      <c r="X1853">
        <f>SUMIFS('Energy balance options'!$G$7:$G$3000,'Energy balance options'!$B$7:$B$3000,HeatGen!X$2,'Energy balance options'!$A$7:$A$3000,HeatGen!$A1853)</f>
        <v>0</v>
      </c>
      <c r="AG1853">
        <f t="shared" si="349"/>
        <v>0</v>
      </c>
      <c r="AH1853">
        <f t="shared" si="350"/>
        <v>0</v>
      </c>
      <c r="AI1853">
        <f t="shared" si="351"/>
        <v>0</v>
      </c>
      <c r="AJ1853">
        <f t="shared" si="352"/>
        <v>0</v>
      </c>
      <c r="AK1853">
        <f t="shared" si="353"/>
        <v>0</v>
      </c>
      <c r="AL1853">
        <f t="shared" si="354"/>
        <v>0</v>
      </c>
      <c r="AM1853">
        <f t="shared" si="355"/>
        <v>0</v>
      </c>
      <c r="AN1853">
        <f t="shared" si="356"/>
        <v>0</v>
      </c>
      <c r="AO1853">
        <f t="shared" si="357"/>
        <v>0</v>
      </c>
    </row>
    <row r="1854" spans="1:41" x14ac:dyDescent="0.2">
      <c r="A1854" s="9">
        <f>'Cost per option'!A1862</f>
        <v>0</v>
      </c>
      <c r="B1854" t="str">
        <f>_xlfn.IFNA(VLOOKUP(A1854,'Energy balance options'!A$7:C$3000,3,FALSE),"")</f>
        <v/>
      </c>
      <c r="C1854">
        <f>SUMIFS('Energy balance options'!$F$7:$F$3000,'Energy balance options'!$B$7:$B$3000,HeatGen!C$2,'Energy balance options'!$A$7:$A$3000,HeatGen!$A1854)</f>
        <v>0</v>
      </c>
      <c r="D1854">
        <f>SUMIFS('Energy balance options'!$F$7:$F$3000,'Energy balance options'!$B$7:$B$3000,HeatGen!D$2,'Energy balance options'!$A$7:$A$3000,HeatGen!$A1854)</f>
        <v>0</v>
      </c>
      <c r="E1854">
        <f>SUMIFS('Energy balance options'!$F$7:$F$3000,'Energy balance options'!$B$7:$B$3000,HeatGen!E$2,'Energy balance options'!$A$7:$A$3000,HeatGen!$A1854)</f>
        <v>0</v>
      </c>
      <c r="F1854">
        <f>SUMIFS('Energy balance options'!$F$7:$F$3000,'Energy balance options'!$B$7:$B$3000,HeatGen!F$2,'Energy balance options'!$A$7:$A$3000,HeatGen!$A1854)</f>
        <v>0</v>
      </c>
      <c r="G1854">
        <f>SUMIFS('Energy balance options'!$F$7:$F$3000,'Energy balance options'!$B$7:$B$3000,HeatGen!G$2,'Energy balance options'!$A$7:$A$3000,HeatGen!$A1854)</f>
        <v>0</v>
      </c>
      <c r="H1854">
        <f>SUMIFS('Energy balance options'!$F$7:$F$3000,'Energy balance options'!$B$7:$B$3000,HeatGen!H$2,'Energy balance options'!$A$7:$A$3000,HeatGen!$A1854)</f>
        <v>0</v>
      </c>
      <c r="I1854">
        <f>SUMIFS('Energy balance options'!$F$7:$F$3000,'Energy balance options'!$B$7:$B$3000,HeatGen!I$2,'Energy balance options'!$A$7:$A$3000,HeatGen!$A1854)</f>
        <v>0</v>
      </c>
      <c r="J1854">
        <f>SUMIFS('Energy balance options'!$F$7:$F$3000,'Energy balance options'!$B$7:$B$3000,HeatGen!J$2,'Energy balance options'!$A$7:$A$3000,HeatGen!$A1854)</f>
        <v>0</v>
      </c>
      <c r="K1854">
        <f>SUMIFS('Energy balance options'!$F$7:$F$3000,'Energy balance options'!$B$7:$B$3000,HeatGen!K$2,'Energy balance options'!$A$7:$A$3000,HeatGen!$A1854)</f>
        <v>0</v>
      </c>
      <c r="L1854">
        <f>SUMIFS('Energy balance options'!$F$7:$F$3000,'Energy balance options'!$B$7:$B$3000,HeatGen!L$2,'Energy balance options'!$A$7:$A$3000,HeatGen!$A1854)</f>
        <v>0</v>
      </c>
      <c r="M1854">
        <f>SUMIFS('Energy balance options'!$F$7:$F$3000,'Energy balance options'!$B$7:$B$3000,HeatGen!M$2,'Energy balance options'!$A$7:$A$3000,HeatGen!$A1854)</f>
        <v>0</v>
      </c>
      <c r="N1854">
        <f>SUMIFS('Energy balance options'!$F$7:$F$3000,'Energy balance options'!$B$7:$B$3000,HeatGen!N$2,'Energy balance options'!$A$7:$A$3000,HeatGen!$A1854)</f>
        <v>0</v>
      </c>
      <c r="P1854">
        <f>SUMIFS('Energy balance options'!$F$7:$F$3000,'Energy balance options'!$B$7:$B$3000,HeatGen!P$2,'Energy balance options'!$A$7:$A$3000,HeatGen!$A1854)</f>
        <v>0</v>
      </c>
      <c r="Q1854">
        <f>SUMIFS('Energy balance options'!$F$7:$F$3000,'Energy balance options'!$B$7:$B$3000,HeatGen!Q$2,'Energy balance options'!$A$7:$A$3000,HeatGen!$A1854)</f>
        <v>0</v>
      </c>
      <c r="R1854">
        <f>SUMIFS('Energy balance options'!$F$7:$F$3000,'Energy balance options'!$B$7:$B$3000,HeatGen!R$2,'Energy balance options'!$A$7:$A$3000,HeatGen!$A1854)</f>
        <v>0</v>
      </c>
      <c r="S1854">
        <f>SUMIFS('Energy balance options'!$G$7:$G$3000,'Energy balance options'!$B$7:$B$3000,HeatGen!S$2,'Energy balance options'!$A$7:$A$3000,HeatGen!$A1854)</f>
        <v>0</v>
      </c>
      <c r="T1854">
        <f>SUMIFS('Energy balance options'!$G$7:$G$3000,'Energy balance options'!$B$7:$B$3000,HeatGen!T$2,'Energy balance options'!$A$7:$A$3000,HeatGen!$A1854)</f>
        <v>0</v>
      </c>
      <c r="U1854">
        <f>SUMIFS('Energy balance options'!$G$7:$G$3000,'Energy balance options'!$B$7:$B$3000,HeatGen!U$2,'Energy balance options'!$A$7:$A$3000,HeatGen!$A1854)</f>
        <v>0</v>
      </c>
      <c r="V1854">
        <f>SUMIFS('Energy balance options'!$G$7:$G$3000,'Energy balance options'!$B$7:$B$3000,HeatGen!V$2,'Energy balance options'!$A$7:$A$3000,HeatGen!$A1854)</f>
        <v>0</v>
      </c>
      <c r="W1854">
        <f>SUMIFS('Energy balance options'!$G$7:$G$3000,'Energy balance options'!$B$7:$B$3000,HeatGen!W$2,'Energy balance options'!$A$7:$A$3000,HeatGen!$A1854)</f>
        <v>0</v>
      </c>
      <c r="X1854">
        <f>SUMIFS('Energy balance options'!$G$7:$G$3000,'Energy balance options'!$B$7:$B$3000,HeatGen!X$2,'Energy balance options'!$A$7:$A$3000,HeatGen!$A1854)</f>
        <v>0</v>
      </c>
      <c r="AG1854">
        <f t="shared" si="349"/>
        <v>0</v>
      </c>
      <c r="AH1854">
        <f t="shared" si="350"/>
        <v>0</v>
      </c>
      <c r="AI1854">
        <f t="shared" si="351"/>
        <v>0</v>
      </c>
      <c r="AJ1854">
        <f t="shared" si="352"/>
        <v>0</v>
      </c>
      <c r="AK1854">
        <f t="shared" si="353"/>
        <v>0</v>
      </c>
      <c r="AL1854">
        <f t="shared" si="354"/>
        <v>0</v>
      </c>
      <c r="AM1854">
        <f t="shared" si="355"/>
        <v>0</v>
      </c>
      <c r="AN1854">
        <f t="shared" si="356"/>
        <v>0</v>
      </c>
      <c r="AO1854">
        <f t="shared" si="357"/>
        <v>0</v>
      </c>
    </row>
    <row r="1855" spans="1:41" x14ac:dyDescent="0.2">
      <c r="A1855" s="9">
        <f>'Cost per option'!A1863</f>
        <v>0</v>
      </c>
      <c r="B1855" t="str">
        <f>_xlfn.IFNA(VLOOKUP(A1855,'Energy balance options'!A$7:C$3000,3,FALSE),"")</f>
        <v/>
      </c>
      <c r="C1855">
        <f>SUMIFS('Energy balance options'!$F$7:$F$3000,'Energy balance options'!$B$7:$B$3000,HeatGen!C$2,'Energy balance options'!$A$7:$A$3000,HeatGen!$A1855)</f>
        <v>0</v>
      </c>
      <c r="D1855">
        <f>SUMIFS('Energy balance options'!$F$7:$F$3000,'Energy balance options'!$B$7:$B$3000,HeatGen!D$2,'Energy balance options'!$A$7:$A$3000,HeatGen!$A1855)</f>
        <v>0</v>
      </c>
      <c r="E1855">
        <f>SUMIFS('Energy balance options'!$F$7:$F$3000,'Energy balance options'!$B$7:$B$3000,HeatGen!E$2,'Energy balance options'!$A$7:$A$3000,HeatGen!$A1855)</f>
        <v>0</v>
      </c>
      <c r="F1855">
        <f>SUMIFS('Energy balance options'!$F$7:$F$3000,'Energy balance options'!$B$7:$B$3000,HeatGen!F$2,'Energy balance options'!$A$7:$A$3000,HeatGen!$A1855)</f>
        <v>0</v>
      </c>
      <c r="G1855">
        <f>SUMIFS('Energy balance options'!$F$7:$F$3000,'Energy balance options'!$B$7:$B$3000,HeatGen!G$2,'Energy balance options'!$A$7:$A$3000,HeatGen!$A1855)</f>
        <v>0</v>
      </c>
      <c r="H1855">
        <f>SUMIFS('Energy balance options'!$F$7:$F$3000,'Energy balance options'!$B$7:$B$3000,HeatGen!H$2,'Energy balance options'!$A$7:$A$3000,HeatGen!$A1855)</f>
        <v>0</v>
      </c>
      <c r="I1855">
        <f>SUMIFS('Energy balance options'!$F$7:$F$3000,'Energy balance options'!$B$7:$B$3000,HeatGen!I$2,'Energy balance options'!$A$7:$A$3000,HeatGen!$A1855)</f>
        <v>0</v>
      </c>
      <c r="J1855">
        <f>SUMIFS('Energy balance options'!$F$7:$F$3000,'Energy balance options'!$B$7:$B$3000,HeatGen!J$2,'Energy balance options'!$A$7:$A$3000,HeatGen!$A1855)</f>
        <v>0</v>
      </c>
      <c r="K1855">
        <f>SUMIFS('Energy balance options'!$F$7:$F$3000,'Energy balance options'!$B$7:$B$3000,HeatGen!K$2,'Energy balance options'!$A$7:$A$3000,HeatGen!$A1855)</f>
        <v>0</v>
      </c>
      <c r="L1855">
        <f>SUMIFS('Energy balance options'!$F$7:$F$3000,'Energy balance options'!$B$7:$B$3000,HeatGen!L$2,'Energy balance options'!$A$7:$A$3000,HeatGen!$A1855)</f>
        <v>0</v>
      </c>
      <c r="M1855">
        <f>SUMIFS('Energy balance options'!$F$7:$F$3000,'Energy balance options'!$B$7:$B$3000,HeatGen!M$2,'Energy balance options'!$A$7:$A$3000,HeatGen!$A1855)</f>
        <v>0</v>
      </c>
      <c r="N1855">
        <f>SUMIFS('Energy balance options'!$F$7:$F$3000,'Energy balance options'!$B$7:$B$3000,HeatGen!N$2,'Energy balance options'!$A$7:$A$3000,HeatGen!$A1855)</f>
        <v>0</v>
      </c>
      <c r="P1855">
        <f>SUMIFS('Energy balance options'!$F$7:$F$3000,'Energy balance options'!$B$7:$B$3000,HeatGen!P$2,'Energy balance options'!$A$7:$A$3000,HeatGen!$A1855)</f>
        <v>0</v>
      </c>
      <c r="Q1855">
        <f>SUMIFS('Energy balance options'!$F$7:$F$3000,'Energy balance options'!$B$7:$B$3000,HeatGen!Q$2,'Energy balance options'!$A$7:$A$3000,HeatGen!$A1855)</f>
        <v>0</v>
      </c>
      <c r="R1855">
        <f>SUMIFS('Energy balance options'!$F$7:$F$3000,'Energy balance options'!$B$7:$B$3000,HeatGen!R$2,'Energy balance options'!$A$7:$A$3000,HeatGen!$A1855)</f>
        <v>0</v>
      </c>
      <c r="S1855">
        <f>SUMIFS('Energy balance options'!$G$7:$G$3000,'Energy balance options'!$B$7:$B$3000,HeatGen!S$2,'Energy balance options'!$A$7:$A$3000,HeatGen!$A1855)</f>
        <v>0</v>
      </c>
      <c r="T1855">
        <f>SUMIFS('Energy balance options'!$G$7:$G$3000,'Energy balance options'!$B$7:$B$3000,HeatGen!T$2,'Energy balance options'!$A$7:$A$3000,HeatGen!$A1855)</f>
        <v>0</v>
      </c>
      <c r="U1855">
        <f>SUMIFS('Energy balance options'!$G$7:$G$3000,'Energy balance options'!$B$7:$B$3000,HeatGen!U$2,'Energy balance options'!$A$7:$A$3000,HeatGen!$A1855)</f>
        <v>0</v>
      </c>
      <c r="V1855">
        <f>SUMIFS('Energy balance options'!$G$7:$G$3000,'Energy balance options'!$B$7:$B$3000,HeatGen!V$2,'Energy balance options'!$A$7:$A$3000,HeatGen!$A1855)</f>
        <v>0</v>
      </c>
      <c r="W1855">
        <f>SUMIFS('Energy balance options'!$G$7:$G$3000,'Energy balance options'!$B$7:$B$3000,HeatGen!W$2,'Energy balance options'!$A$7:$A$3000,HeatGen!$A1855)</f>
        <v>0</v>
      </c>
      <c r="X1855">
        <f>SUMIFS('Energy balance options'!$G$7:$G$3000,'Energy balance options'!$B$7:$B$3000,HeatGen!X$2,'Energy balance options'!$A$7:$A$3000,HeatGen!$A1855)</f>
        <v>0</v>
      </c>
      <c r="AG1855">
        <f t="shared" si="349"/>
        <v>0</v>
      </c>
      <c r="AH1855">
        <f t="shared" si="350"/>
        <v>0</v>
      </c>
      <c r="AI1855">
        <f t="shared" si="351"/>
        <v>0</v>
      </c>
      <c r="AJ1855">
        <f t="shared" si="352"/>
        <v>0</v>
      </c>
      <c r="AK1855">
        <f t="shared" si="353"/>
        <v>0</v>
      </c>
      <c r="AL1855">
        <f t="shared" si="354"/>
        <v>0</v>
      </c>
      <c r="AM1855">
        <f t="shared" si="355"/>
        <v>0</v>
      </c>
      <c r="AN1855">
        <f t="shared" si="356"/>
        <v>0</v>
      </c>
      <c r="AO1855">
        <f t="shared" si="357"/>
        <v>0</v>
      </c>
    </row>
    <row r="1856" spans="1:41" x14ac:dyDescent="0.2">
      <c r="A1856" s="9">
        <f>'Cost per option'!A1864</f>
        <v>0</v>
      </c>
      <c r="B1856" t="str">
        <f>_xlfn.IFNA(VLOOKUP(A1856,'Energy balance options'!A$7:C$3000,3,FALSE),"")</f>
        <v/>
      </c>
      <c r="C1856">
        <f>SUMIFS('Energy balance options'!$F$7:$F$3000,'Energy balance options'!$B$7:$B$3000,HeatGen!C$2,'Energy balance options'!$A$7:$A$3000,HeatGen!$A1856)</f>
        <v>0</v>
      </c>
      <c r="D1856">
        <f>SUMIFS('Energy balance options'!$F$7:$F$3000,'Energy balance options'!$B$7:$B$3000,HeatGen!D$2,'Energy balance options'!$A$7:$A$3000,HeatGen!$A1856)</f>
        <v>0</v>
      </c>
      <c r="E1856">
        <f>SUMIFS('Energy balance options'!$F$7:$F$3000,'Energy balance options'!$B$7:$B$3000,HeatGen!E$2,'Energy balance options'!$A$7:$A$3000,HeatGen!$A1856)</f>
        <v>0</v>
      </c>
      <c r="F1856">
        <f>SUMIFS('Energy balance options'!$F$7:$F$3000,'Energy balance options'!$B$7:$B$3000,HeatGen!F$2,'Energy balance options'!$A$7:$A$3000,HeatGen!$A1856)</f>
        <v>0</v>
      </c>
      <c r="G1856">
        <f>SUMIFS('Energy balance options'!$F$7:$F$3000,'Energy balance options'!$B$7:$B$3000,HeatGen!G$2,'Energy balance options'!$A$7:$A$3000,HeatGen!$A1856)</f>
        <v>0</v>
      </c>
      <c r="H1856">
        <f>SUMIFS('Energy balance options'!$F$7:$F$3000,'Energy balance options'!$B$7:$B$3000,HeatGen!H$2,'Energy balance options'!$A$7:$A$3000,HeatGen!$A1856)</f>
        <v>0</v>
      </c>
      <c r="I1856">
        <f>SUMIFS('Energy balance options'!$F$7:$F$3000,'Energy balance options'!$B$7:$B$3000,HeatGen!I$2,'Energy balance options'!$A$7:$A$3000,HeatGen!$A1856)</f>
        <v>0</v>
      </c>
      <c r="J1856">
        <f>SUMIFS('Energy balance options'!$F$7:$F$3000,'Energy balance options'!$B$7:$B$3000,HeatGen!J$2,'Energy balance options'!$A$7:$A$3000,HeatGen!$A1856)</f>
        <v>0</v>
      </c>
      <c r="K1856">
        <f>SUMIFS('Energy balance options'!$F$7:$F$3000,'Energy balance options'!$B$7:$B$3000,HeatGen!K$2,'Energy balance options'!$A$7:$A$3000,HeatGen!$A1856)</f>
        <v>0</v>
      </c>
      <c r="L1856">
        <f>SUMIFS('Energy balance options'!$F$7:$F$3000,'Energy balance options'!$B$7:$B$3000,HeatGen!L$2,'Energy balance options'!$A$7:$A$3000,HeatGen!$A1856)</f>
        <v>0</v>
      </c>
      <c r="M1856">
        <f>SUMIFS('Energy balance options'!$F$7:$F$3000,'Energy balance options'!$B$7:$B$3000,HeatGen!M$2,'Energy balance options'!$A$7:$A$3000,HeatGen!$A1856)</f>
        <v>0</v>
      </c>
      <c r="N1856">
        <f>SUMIFS('Energy balance options'!$F$7:$F$3000,'Energy balance options'!$B$7:$B$3000,HeatGen!N$2,'Energy balance options'!$A$7:$A$3000,HeatGen!$A1856)</f>
        <v>0</v>
      </c>
      <c r="P1856">
        <f>SUMIFS('Energy balance options'!$F$7:$F$3000,'Energy balance options'!$B$7:$B$3000,HeatGen!P$2,'Energy balance options'!$A$7:$A$3000,HeatGen!$A1856)</f>
        <v>0</v>
      </c>
      <c r="Q1856">
        <f>SUMIFS('Energy balance options'!$F$7:$F$3000,'Energy balance options'!$B$7:$B$3000,HeatGen!Q$2,'Energy balance options'!$A$7:$A$3000,HeatGen!$A1856)</f>
        <v>0</v>
      </c>
      <c r="R1856">
        <f>SUMIFS('Energy balance options'!$F$7:$F$3000,'Energy balance options'!$B$7:$B$3000,HeatGen!R$2,'Energy balance options'!$A$7:$A$3000,HeatGen!$A1856)</f>
        <v>0</v>
      </c>
      <c r="S1856">
        <f>SUMIFS('Energy balance options'!$G$7:$G$3000,'Energy balance options'!$B$7:$B$3000,HeatGen!S$2,'Energy balance options'!$A$7:$A$3000,HeatGen!$A1856)</f>
        <v>0</v>
      </c>
      <c r="T1856">
        <f>SUMIFS('Energy balance options'!$G$7:$G$3000,'Energy balance options'!$B$7:$B$3000,HeatGen!T$2,'Energy balance options'!$A$7:$A$3000,HeatGen!$A1856)</f>
        <v>0</v>
      </c>
      <c r="U1856">
        <f>SUMIFS('Energy balance options'!$G$7:$G$3000,'Energy balance options'!$B$7:$B$3000,HeatGen!U$2,'Energy balance options'!$A$7:$A$3000,HeatGen!$A1856)</f>
        <v>0</v>
      </c>
      <c r="V1856">
        <f>SUMIFS('Energy balance options'!$G$7:$G$3000,'Energy balance options'!$B$7:$B$3000,HeatGen!V$2,'Energy balance options'!$A$7:$A$3000,HeatGen!$A1856)</f>
        <v>0</v>
      </c>
      <c r="W1856">
        <f>SUMIFS('Energy balance options'!$G$7:$G$3000,'Energy balance options'!$B$7:$B$3000,HeatGen!W$2,'Energy balance options'!$A$7:$A$3000,HeatGen!$A1856)</f>
        <v>0</v>
      </c>
      <c r="X1856">
        <f>SUMIFS('Energy balance options'!$G$7:$G$3000,'Energy balance options'!$B$7:$B$3000,HeatGen!X$2,'Energy balance options'!$A$7:$A$3000,HeatGen!$A1856)</f>
        <v>0</v>
      </c>
      <c r="AG1856">
        <f t="shared" si="349"/>
        <v>0</v>
      </c>
      <c r="AH1856">
        <f t="shared" si="350"/>
        <v>0</v>
      </c>
      <c r="AI1856">
        <f t="shared" si="351"/>
        <v>0</v>
      </c>
      <c r="AJ1856">
        <f t="shared" si="352"/>
        <v>0</v>
      </c>
      <c r="AK1856">
        <f t="shared" si="353"/>
        <v>0</v>
      </c>
      <c r="AL1856">
        <f t="shared" si="354"/>
        <v>0</v>
      </c>
      <c r="AM1856">
        <f t="shared" si="355"/>
        <v>0</v>
      </c>
      <c r="AN1856">
        <f t="shared" si="356"/>
        <v>0</v>
      </c>
      <c r="AO1856">
        <f t="shared" si="357"/>
        <v>0</v>
      </c>
    </row>
    <row r="1857" spans="1:41" x14ac:dyDescent="0.2">
      <c r="A1857" s="9">
        <f>'Cost per option'!A1865</f>
        <v>0</v>
      </c>
      <c r="B1857" t="str">
        <f>_xlfn.IFNA(VLOOKUP(A1857,'Energy balance options'!A$7:C$3000,3,FALSE),"")</f>
        <v/>
      </c>
      <c r="C1857">
        <f>SUMIFS('Energy balance options'!$F$7:$F$3000,'Energy balance options'!$B$7:$B$3000,HeatGen!C$2,'Energy balance options'!$A$7:$A$3000,HeatGen!$A1857)</f>
        <v>0</v>
      </c>
      <c r="D1857">
        <f>SUMIFS('Energy balance options'!$F$7:$F$3000,'Energy balance options'!$B$7:$B$3000,HeatGen!D$2,'Energy balance options'!$A$7:$A$3000,HeatGen!$A1857)</f>
        <v>0</v>
      </c>
      <c r="E1857">
        <f>SUMIFS('Energy balance options'!$F$7:$F$3000,'Energy balance options'!$B$7:$B$3000,HeatGen!E$2,'Energy balance options'!$A$7:$A$3000,HeatGen!$A1857)</f>
        <v>0</v>
      </c>
      <c r="F1857">
        <f>SUMIFS('Energy balance options'!$F$7:$F$3000,'Energy balance options'!$B$7:$B$3000,HeatGen!F$2,'Energy balance options'!$A$7:$A$3000,HeatGen!$A1857)</f>
        <v>0</v>
      </c>
      <c r="G1857">
        <f>SUMIFS('Energy balance options'!$F$7:$F$3000,'Energy balance options'!$B$7:$B$3000,HeatGen!G$2,'Energy balance options'!$A$7:$A$3000,HeatGen!$A1857)</f>
        <v>0</v>
      </c>
      <c r="H1857">
        <f>SUMIFS('Energy balance options'!$F$7:$F$3000,'Energy balance options'!$B$7:$B$3000,HeatGen!H$2,'Energy balance options'!$A$7:$A$3000,HeatGen!$A1857)</f>
        <v>0</v>
      </c>
      <c r="I1857">
        <f>SUMIFS('Energy balance options'!$F$7:$F$3000,'Energy balance options'!$B$7:$B$3000,HeatGen!I$2,'Energy balance options'!$A$7:$A$3000,HeatGen!$A1857)</f>
        <v>0</v>
      </c>
      <c r="J1857">
        <f>SUMIFS('Energy balance options'!$F$7:$F$3000,'Energy balance options'!$B$7:$B$3000,HeatGen!J$2,'Energy balance options'!$A$7:$A$3000,HeatGen!$A1857)</f>
        <v>0</v>
      </c>
      <c r="K1857">
        <f>SUMIFS('Energy balance options'!$F$7:$F$3000,'Energy balance options'!$B$7:$B$3000,HeatGen!K$2,'Energy balance options'!$A$7:$A$3000,HeatGen!$A1857)</f>
        <v>0</v>
      </c>
      <c r="L1857">
        <f>SUMIFS('Energy balance options'!$F$7:$F$3000,'Energy balance options'!$B$7:$B$3000,HeatGen!L$2,'Energy balance options'!$A$7:$A$3000,HeatGen!$A1857)</f>
        <v>0</v>
      </c>
      <c r="M1857">
        <f>SUMIFS('Energy balance options'!$F$7:$F$3000,'Energy balance options'!$B$7:$B$3000,HeatGen!M$2,'Energy balance options'!$A$7:$A$3000,HeatGen!$A1857)</f>
        <v>0</v>
      </c>
      <c r="N1857">
        <f>SUMIFS('Energy balance options'!$F$7:$F$3000,'Energy balance options'!$B$7:$B$3000,HeatGen!N$2,'Energy balance options'!$A$7:$A$3000,HeatGen!$A1857)</f>
        <v>0</v>
      </c>
      <c r="P1857">
        <f>SUMIFS('Energy balance options'!$F$7:$F$3000,'Energy balance options'!$B$7:$B$3000,HeatGen!P$2,'Energy balance options'!$A$7:$A$3000,HeatGen!$A1857)</f>
        <v>0</v>
      </c>
      <c r="Q1857">
        <f>SUMIFS('Energy balance options'!$F$7:$F$3000,'Energy balance options'!$B$7:$B$3000,HeatGen!Q$2,'Energy balance options'!$A$7:$A$3000,HeatGen!$A1857)</f>
        <v>0</v>
      </c>
      <c r="R1857">
        <f>SUMIFS('Energy balance options'!$F$7:$F$3000,'Energy balance options'!$B$7:$B$3000,HeatGen!R$2,'Energy balance options'!$A$7:$A$3000,HeatGen!$A1857)</f>
        <v>0</v>
      </c>
      <c r="S1857">
        <f>SUMIFS('Energy balance options'!$G$7:$G$3000,'Energy balance options'!$B$7:$B$3000,HeatGen!S$2,'Energy balance options'!$A$7:$A$3000,HeatGen!$A1857)</f>
        <v>0</v>
      </c>
      <c r="T1857">
        <f>SUMIFS('Energy balance options'!$G$7:$G$3000,'Energy balance options'!$B$7:$B$3000,HeatGen!T$2,'Energy balance options'!$A$7:$A$3000,HeatGen!$A1857)</f>
        <v>0</v>
      </c>
      <c r="U1857">
        <f>SUMIFS('Energy balance options'!$G$7:$G$3000,'Energy balance options'!$B$7:$B$3000,HeatGen!U$2,'Energy balance options'!$A$7:$A$3000,HeatGen!$A1857)</f>
        <v>0</v>
      </c>
      <c r="V1857">
        <f>SUMIFS('Energy balance options'!$G$7:$G$3000,'Energy balance options'!$B$7:$B$3000,HeatGen!V$2,'Energy balance options'!$A$7:$A$3000,HeatGen!$A1857)</f>
        <v>0</v>
      </c>
      <c r="W1857">
        <f>SUMIFS('Energy balance options'!$G$7:$G$3000,'Energy balance options'!$B$7:$B$3000,HeatGen!W$2,'Energy balance options'!$A$7:$A$3000,HeatGen!$A1857)</f>
        <v>0</v>
      </c>
      <c r="X1857">
        <f>SUMIFS('Energy balance options'!$G$7:$G$3000,'Energy balance options'!$B$7:$B$3000,HeatGen!X$2,'Energy balance options'!$A$7:$A$3000,HeatGen!$A1857)</f>
        <v>0</v>
      </c>
      <c r="AG1857">
        <f t="shared" si="349"/>
        <v>0</v>
      </c>
      <c r="AH1857">
        <f t="shared" si="350"/>
        <v>0</v>
      </c>
      <c r="AI1857">
        <f t="shared" si="351"/>
        <v>0</v>
      </c>
      <c r="AJ1857">
        <f t="shared" si="352"/>
        <v>0</v>
      </c>
      <c r="AK1857">
        <f t="shared" si="353"/>
        <v>0</v>
      </c>
      <c r="AL1857">
        <f t="shared" si="354"/>
        <v>0</v>
      </c>
      <c r="AM1857">
        <f t="shared" si="355"/>
        <v>0</v>
      </c>
      <c r="AN1857">
        <f t="shared" si="356"/>
        <v>0</v>
      </c>
      <c r="AO1857">
        <f t="shared" si="357"/>
        <v>0</v>
      </c>
    </row>
    <row r="1858" spans="1:41" x14ac:dyDescent="0.2">
      <c r="A1858" s="9">
        <f>'Cost per option'!A1866</f>
        <v>0</v>
      </c>
      <c r="B1858" t="str">
        <f>_xlfn.IFNA(VLOOKUP(A1858,'Energy balance options'!A$7:C$3000,3,FALSE),"")</f>
        <v/>
      </c>
      <c r="C1858">
        <f>SUMIFS('Energy balance options'!$F$7:$F$3000,'Energy balance options'!$B$7:$B$3000,HeatGen!C$2,'Energy balance options'!$A$7:$A$3000,HeatGen!$A1858)</f>
        <v>0</v>
      </c>
      <c r="D1858">
        <f>SUMIFS('Energy balance options'!$F$7:$F$3000,'Energy balance options'!$B$7:$B$3000,HeatGen!D$2,'Energy balance options'!$A$7:$A$3000,HeatGen!$A1858)</f>
        <v>0</v>
      </c>
      <c r="E1858">
        <f>SUMIFS('Energy balance options'!$F$7:$F$3000,'Energy balance options'!$B$7:$B$3000,HeatGen!E$2,'Energy balance options'!$A$7:$A$3000,HeatGen!$A1858)</f>
        <v>0</v>
      </c>
      <c r="F1858">
        <f>SUMIFS('Energy balance options'!$F$7:$F$3000,'Energy balance options'!$B$7:$B$3000,HeatGen!F$2,'Energy balance options'!$A$7:$A$3000,HeatGen!$A1858)</f>
        <v>0</v>
      </c>
      <c r="G1858">
        <f>SUMIFS('Energy balance options'!$F$7:$F$3000,'Energy balance options'!$B$7:$B$3000,HeatGen!G$2,'Energy balance options'!$A$7:$A$3000,HeatGen!$A1858)</f>
        <v>0</v>
      </c>
      <c r="H1858">
        <f>SUMIFS('Energy balance options'!$F$7:$F$3000,'Energy balance options'!$B$7:$B$3000,HeatGen!H$2,'Energy balance options'!$A$7:$A$3000,HeatGen!$A1858)</f>
        <v>0</v>
      </c>
      <c r="I1858">
        <f>SUMIFS('Energy balance options'!$F$7:$F$3000,'Energy balance options'!$B$7:$B$3000,HeatGen!I$2,'Energy balance options'!$A$7:$A$3000,HeatGen!$A1858)</f>
        <v>0</v>
      </c>
      <c r="J1858">
        <f>SUMIFS('Energy balance options'!$F$7:$F$3000,'Energy balance options'!$B$7:$B$3000,HeatGen!J$2,'Energy balance options'!$A$7:$A$3000,HeatGen!$A1858)</f>
        <v>0</v>
      </c>
      <c r="K1858">
        <f>SUMIFS('Energy balance options'!$F$7:$F$3000,'Energy balance options'!$B$7:$B$3000,HeatGen!K$2,'Energy balance options'!$A$7:$A$3000,HeatGen!$A1858)</f>
        <v>0</v>
      </c>
      <c r="L1858">
        <f>SUMIFS('Energy balance options'!$F$7:$F$3000,'Energy balance options'!$B$7:$B$3000,HeatGen!L$2,'Energy balance options'!$A$7:$A$3000,HeatGen!$A1858)</f>
        <v>0</v>
      </c>
      <c r="M1858">
        <f>SUMIFS('Energy balance options'!$F$7:$F$3000,'Energy balance options'!$B$7:$B$3000,HeatGen!M$2,'Energy balance options'!$A$7:$A$3000,HeatGen!$A1858)</f>
        <v>0</v>
      </c>
      <c r="N1858">
        <f>SUMIFS('Energy balance options'!$F$7:$F$3000,'Energy balance options'!$B$7:$B$3000,HeatGen!N$2,'Energy balance options'!$A$7:$A$3000,HeatGen!$A1858)</f>
        <v>0</v>
      </c>
      <c r="P1858">
        <f>SUMIFS('Energy balance options'!$F$7:$F$3000,'Energy balance options'!$B$7:$B$3000,HeatGen!P$2,'Energy balance options'!$A$7:$A$3000,HeatGen!$A1858)</f>
        <v>0</v>
      </c>
      <c r="Q1858">
        <f>SUMIFS('Energy balance options'!$F$7:$F$3000,'Energy balance options'!$B$7:$B$3000,HeatGen!Q$2,'Energy balance options'!$A$7:$A$3000,HeatGen!$A1858)</f>
        <v>0</v>
      </c>
      <c r="R1858">
        <f>SUMIFS('Energy balance options'!$F$7:$F$3000,'Energy balance options'!$B$7:$B$3000,HeatGen!R$2,'Energy balance options'!$A$7:$A$3000,HeatGen!$A1858)</f>
        <v>0</v>
      </c>
      <c r="S1858">
        <f>SUMIFS('Energy balance options'!$G$7:$G$3000,'Energy balance options'!$B$7:$B$3000,HeatGen!S$2,'Energy balance options'!$A$7:$A$3000,HeatGen!$A1858)</f>
        <v>0</v>
      </c>
      <c r="T1858">
        <f>SUMIFS('Energy balance options'!$G$7:$G$3000,'Energy balance options'!$B$7:$B$3000,HeatGen!T$2,'Energy balance options'!$A$7:$A$3000,HeatGen!$A1858)</f>
        <v>0</v>
      </c>
      <c r="U1858">
        <f>SUMIFS('Energy balance options'!$G$7:$G$3000,'Energy balance options'!$B$7:$B$3000,HeatGen!U$2,'Energy balance options'!$A$7:$A$3000,HeatGen!$A1858)</f>
        <v>0</v>
      </c>
      <c r="V1858">
        <f>SUMIFS('Energy balance options'!$G$7:$G$3000,'Energy balance options'!$B$7:$B$3000,HeatGen!V$2,'Energy balance options'!$A$7:$A$3000,HeatGen!$A1858)</f>
        <v>0</v>
      </c>
      <c r="W1858">
        <f>SUMIFS('Energy balance options'!$G$7:$G$3000,'Energy balance options'!$B$7:$B$3000,HeatGen!W$2,'Energy balance options'!$A$7:$A$3000,HeatGen!$A1858)</f>
        <v>0</v>
      </c>
      <c r="X1858">
        <f>SUMIFS('Energy balance options'!$G$7:$G$3000,'Energy balance options'!$B$7:$B$3000,HeatGen!X$2,'Energy balance options'!$A$7:$A$3000,HeatGen!$A1858)</f>
        <v>0</v>
      </c>
      <c r="AG1858">
        <f t="shared" si="349"/>
        <v>0</v>
      </c>
      <c r="AH1858">
        <f t="shared" si="350"/>
        <v>0</v>
      </c>
      <c r="AI1858">
        <f t="shared" si="351"/>
        <v>0</v>
      </c>
      <c r="AJ1858">
        <f t="shared" si="352"/>
        <v>0</v>
      </c>
      <c r="AK1858">
        <f t="shared" si="353"/>
        <v>0</v>
      </c>
      <c r="AL1858">
        <f t="shared" si="354"/>
        <v>0</v>
      </c>
      <c r="AM1858">
        <f t="shared" si="355"/>
        <v>0</v>
      </c>
      <c r="AN1858">
        <f t="shared" si="356"/>
        <v>0</v>
      </c>
      <c r="AO1858">
        <f t="shared" si="357"/>
        <v>0</v>
      </c>
    </row>
    <row r="1859" spans="1:41" x14ac:dyDescent="0.2">
      <c r="A1859" s="9">
        <f>'Cost per option'!A1867</f>
        <v>0</v>
      </c>
      <c r="B1859" t="str">
        <f>_xlfn.IFNA(VLOOKUP(A1859,'Energy balance options'!A$7:C$3000,3,FALSE),"")</f>
        <v/>
      </c>
      <c r="C1859">
        <f>SUMIFS('Energy balance options'!$F$7:$F$3000,'Energy balance options'!$B$7:$B$3000,HeatGen!C$2,'Energy balance options'!$A$7:$A$3000,HeatGen!$A1859)</f>
        <v>0</v>
      </c>
      <c r="D1859">
        <f>SUMIFS('Energy balance options'!$F$7:$F$3000,'Energy balance options'!$B$7:$B$3000,HeatGen!D$2,'Energy balance options'!$A$7:$A$3000,HeatGen!$A1859)</f>
        <v>0</v>
      </c>
      <c r="E1859">
        <f>SUMIFS('Energy balance options'!$F$7:$F$3000,'Energy balance options'!$B$7:$B$3000,HeatGen!E$2,'Energy balance options'!$A$7:$A$3000,HeatGen!$A1859)</f>
        <v>0</v>
      </c>
      <c r="F1859">
        <f>SUMIFS('Energy balance options'!$F$7:$F$3000,'Energy balance options'!$B$7:$B$3000,HeatGen!F$2,'Energy balance options'!$A$7:$A$3000,HeatGen!$A1859)</f>
        <v>0</v>
      </c>
      <c r="G1859">
        <f>SUMIFS('Energy balance options'!$F$7:$F$3000,'Energy balance options'!$B$7:$B$3000,HeatGen!G$2,'Energy balance options'!$A$7:$A$3000,HeatGen!$A1859)</f>
        <v>0</v>
      </c>
      <c r="H1859">
        <f>SUMIFS('Energy balance options'!$F$7:$F$3000,'Energy balance options'!$B$7:$B$3000,HeatGen!H$2,'Energy balance options'!$A$7:$A$3000,HeatGen!$A1859)</f>
        <v>0</v>
      </c>
      <c r="I1859">
        <f>SUMIFS('Energy balance options'!$F$7:$F$3000,'Energy balance options'!$B$7:$B$3000,HeatGen!I$2,'Energy balance options'!$A$7:$A$3000,HeatGen!$A1859)</f>
        <v>0</v>
      </c>
      <c r="J1859">
        <f>SUMIFS('Energy balance options'!$F$7:$F$3000,'Energy balance options'!$B$7:$B$3000,HeatGen!J$2,'Energy balance options'!$A$7:$A$3000,HeatGen!$A1859)</f>
        <v>0</v>
      </c>
      <c r="K1859">
        <f>SUMIFS('Energy balance options'!$F$7:$F$3000,'Energy balance options'!$B$7:$B$3000,HeatGen!K$2,'Energy balance options'!$A$7:$A$3000,HeatGen!$A1859)</f>
        <v>0</v>
      </c>
      <c r="L1859">
        <f>SUMIFS('Energy balance options'!$F$7:$F$3000,'Energy balance options'!$B$7:$B$3000,HeatGen!L$2,'Energy balance options'!$A$7:$A$3000,HeatGen!$A1859)</f>
        <v>0</v>
      </c>
      <c r="M1859">
        <f>SUMIFS('Energy balance options'!$F$7:$F$3000,'Energy balance options'!$B$7:$B$3000,HeatGen!M$2,'Energy balance options'!$A$7:$A$3000,HeatGen!$A1859)</f>
        <v>0</v>
      </c>
      <c r="N1859">
        <f>SUMIFS('Energy balance options'!$F$7:$F$3000,'Energy balance options'!$B$7:$B$3000,HeatGen!N$2,'Energy balance options'!$A$7:$A$3000,HeatGen!$A1859)</f>
        <v>0</v>
      </c>
      <c r="P1859">
        <f>SUMIFS('Energy balance options'!$F$7:$F$3000,'Energy balance options'!$B$7:$B$3000,HeatGen!P$2,'Energy balance options'!$A$7:$A$3000,HeatGen!$A1859)</f>
        <v>0</v>
      </c>
      <c r="Q1859">
        <f>SUMIFS('Energy balance options'!$F$7:$F$3000,'Energy balance options'!$B$7:$B$3000,HeatGen!Q$2,'Energy balance options'!$A$7:$A$3000,HeatGen!$A1859)</f>
        <v>0</v>
      </c>
      <c r="R1859">
        <f>SUMIFS('Energy balance options'!$F$7:$F$3000,'Energy balance options'!$B$7:$B$3000,HeatGen!R$2,'Energy balance options'!$A$7:$A$3000,HeatGen!$A1859)</f>
        <v>0</v>
      </c>
      <c r="S1859">
        <f>SUMIFS('Energy balance options'!$G$7:$G$3000,'Energy balance options'!$B$7:$B$3000,HeatGen!S$2,'Energy balance options'!$A$7:$A$3000,HeatGen!$A1859)</f>
        <v>0</v>
      </c>
      <c r="T1859">
        <f>SUMIFS('Energy balance options'!$G$7:$G$3000,'Energy balance options'!$B$7:$B$3000,HeatGen!T$2,'Energy balance options'!$A$7:$A$3000,HeatGen!$A1859)</f>
        <v>0</v>
      </c>
      <c r="U1859">
        <f>SUMIFS('Energy balance options'!$G$7:$G$3000,'Energy balance options'!$B$7:$B$3000,HeatGen!U$2,'Energy balance options'!$A$7:$A$3000,HeatGen!$A1859)</f>
        <v>0</v>
      </c>
      <c r="V1859">
        <f>SUMIFS('Energy balance options'!$G$7:$G$3000,'Energy balance options'!$B$7:$B$3000,HeatGen!V$2,'Energy balance options'!$A$7:$A$3000,HeatGen!$A1859)</f>
        <v>0</v>
      </c>
      <c r="W1859">
        <f>SUMIFS('Energy balance options'!$G$7:$G$3000,'Energy balance options'!$B$7:$B$3000,HeatGen!W$2,'Energy balance options'!$A$7:$A$3000,HeatGen!$A1859)</f>
        <v>0</v>
      </c>
      <c r="X1859">
        <f>SUMIFS('Energy balance options'!$G$7:$G$3000,'Energy balance options'!$B$7:$B$3000,HeatGen!X$2,'Energy balance options'!$A$7:$A$3000,HeatGen!$A1859)</f>
        <v>0</v>
      </c>
      <c r="AG1859">
        <f t="shared" si="349"/>
        <v>0</v>
      </c>
      <c r="AH1859">
        <f t="shared" si="350"/>
        <v>0</v>
      </c>
      <c r="AI1859">
        <f t="shared" si="351"/>
        <v>0</v>
      </c>
      <c r="AJ1859">
        <f t="shared" si="352"/>
        <v>0</v>
      </c>
      <c r="AK1859">
        <f t="shared" si="353"/>
        <v>0</v>
      </c>
      <c r="AL1859">
        <f t="shared" si="354"/>
        <v>0</v>
      </c>
      <c r="AM1859">
        <f t="shared" si="355"/>
        <v>0</v>
      </c>
      <c r="AN1859">
        <f t="shared" si="356"/>
        <v>0</v>
      </c>
      <c r="AO1859">
        <f t="shared" si="357"/>
        <v>0</v>
      </c>
    </row>
    <row r="1860" spans="1:41" x14ac:dyDescent="0.2">
      <c r="A1860" s="9">
        <f>'Cost per option'!A1868</f>
        <v>0</v>
      </c>
      <c r="B1860" t="str">
        <f>_xlfn.IFNA(VLOOKUP(A1860,'Energy balance options'!A$7:C$3000,3,FALSE),"")</f>
        <v/>
      </c>
      <c r="C1860">
        <f>SUMIFS('Energy balance options'!$F$7:$F$3000,'Energy balance options'!$B$7:$B$3000,HeatGen!C$2,'Energy balance options'!$A$7:$A$3000,HeatGen!$A1860)</f>
        <v>0</v>
      </c>
      <c r="D1860">
        <f>SUMIFS('Energy balance options'!$F$7:$F$3000,'Energy balance options'!$B$7:$B$3000,HeatGen!D$2,'Energy balance options'!$A$7:$A$3000,HeatGen!$A1860)</f>
        <v>0</v>
      </c>
      <c r="E1860">
        <f>SUMIFS('Energy balance options'!$F$7:$F$3000,'Energy balance options'!$B$7:$B$3000,HeatGen!E$2,'Energy balance options'!$A$7:$A$3000,HeatGen!$A1860)</f>
        <v>0</v>
      </c>
      <c r="F1860">
        <f>SUMIFS('Energy balance options'!$F$7:$F$3000,'Energy balance options'!$B$7:$B$3000,HeatGen!F$2,'Energy balance options'!$A$7:$A$3000,HeatGen!$A1860)</f>
        <v>0</v>
      </c>
      <c r="G1860">
        <f>SUMIFS('Energy balance options'!$F$7:$F$3000,'Energy balance options'!$B$7:$B$3000,HeatGen!G$2,'Energy balance options'!$A$7:$A$3000,HeatGen!$A1860)</f>
        <v>0</v>
      </c>
      <c r="H1860">
        <f>SUMIFS('Energy balance options'!$F$7:$F$3000,'Energy balance options'!$B$7:$B$3000,HeatGen!H$2,'Energy balance options'!$A$7:$A$3000,HeatGen!$A1860)</f>
        <v>0</v>
      </c>
      <c r="I1860">
        <f>SUMIFS('Energy balance options'!$F$7:$F$3000,'Energy balance options'!$B$7:$B$3000,HeatGen!I$2,'Energy balance options'!$A$7:$A$3000,HeatGen!$A1860)</f>
        <v>0</v>
      </c>
      <c r="J1860">
        <f>SUMIFS('Energy balance options'!$F$7:$F$3000,'Energy balance options'!$B$7:$B$3000,HeatGen!J$2,'Energy balance options'!$A$7:$A$3000,HeatGen!$A1860)</f>
        <v>0</v>
      </c>
      <c r="K1860">
        <f>SUMIFS('Energy balance options'!$F$7:$F$3000,'Energy balance options'!$B$7:$B$3000,HeatGen!K$2,'Energy balance options'!$A$7:$A$3000,HeatGen!$A1860)</f>
        <v>0</v>
      </c>
      <c r="L1860">
        <f>SUMIFS('Energy balance options'!$F$7:$F$3000,'Energy balance options'!$B$7:$B$3000,HeatGen!L$2,'Energy balance options'!$A$7:$A$3000,HeatGen!$A1860)</f>
        <v>0</v>
      </c>
      <c r="M1860">
        <f>SUMIFS('Energy balance options'!$F$7:$F$3000,'Energy balance options'!$B$7:$B$3000,HeatGen!M$2,'Energy balance options'!$A$7:$A$3000,HeatGen!$A1860)</f>
        <v>0</v>
      </c>
      <c r="N1860">
        <f>SUMIFS('Energy balance options'!$F$7:$F$3000,'Energy balance options'!$B$7:$B$3000,HeatGen!N$2,'Energy balance options'!$A$7:$A$3000,HeatGen!$A1860)</f>
        <v>0</v>
      </c>
      <c r="P1860">
        <f>SUMIFS('Energy balance options'!$F$7:$F$3000,'Energy balance options'!$B$7:$B$3000,HeatGen!P$2,'Energy balance options'!$A$7:$A$3000,HeatGen!$A1860)</f>
        <v>0</v>
      </c>
      <c r="Q1860">
        <f>SUMIFS('Energy balance options'!$F$7:$F$3000,'Energy balance options'!$B$7:$B$3000,HeatGen!Q$2,'Energy balance options'!$A$7:$A$3000,HeatGen!$A1860)</f>
        <v>0</v>
      </c>
      <c r="R1860">
        <f>SUMIFS('Energy balance options'!$F$7:$F$3000,'Energy balance options'!$B$7:$B$3000,HeatGen!R$2,'Energy balance options'!$A$7:$A$3000,HeatGen!$A1860)</f>
        <v>0</v>
      </c>
      <c r="S1860">
        <f>SUMIFS('Energy balance options'!$G$7:$G$3000,'Energy balance options'!$B$7:$B$3000,HeatGen!S$2,'Energy balance options'!$A$7:$A$3000,HeatGen!$A1860)</f>
        <v>0</v>
      </c>
      <c r="T1860">
        <f>SUMIFS('Energy balance options'!$G$7:$G$3000,'Energy balance options'!$B$7:$B$3000,HeatGen!T$2,'Energy balance options'!$A$7:$A$3000,HeatGen!$A1860)</f>
        <v>0</v>
      </c>
      <c r="U1860">
        <f>SUMIFS('Energy balance options'!$G$7:$G$3000,'Energy balance options'!$B$7:$B$3000,HeatGen!U$2,'Energy balance options'!$A$7:$A$3000,HeatGen!$A1860)</f>
        <v>0</v>
      </c>
      <c r="V1860">
        <f>SUMIFS('Energy balance options'!$G$7:$G$3000,'Energy balance options'!$B$7:$B$3000,HeatGen!V$2,'Energy balance options'!$A$7:$A$3000,HeatGen!$A1860)</f>
        <v>0</v>
      </c>
      <c r="W1860">
        <f>SUMIFS('Energy balance options'!$G$7:$G$3000,'Energy balance options'!$B$7:$B$3000,HeatGen!W$2,'Energy balance options'!$A$7:$A$3000,HeatGen!$A1860)</f>
        <v>0</v>
      </c>
      <c r="X1860">
        <f>SUMIFS('Energy balance options'!$G$7:$G$3000,'Energy balance options'!$B$7:$B$3000,HeatGen!X$2,'Energy balance options'!$A$7:$A$3000,HeatGen!$A1860)</f>
        <v>0</v>
      </c>
      <c r="AG1860">
        <f t="shared" si="349"/>
        <v>0</v>
      </c>
      <c r="AH1860">
        <f t="shared" si="350"/>
        <v>0</v>
      </c>
      <c r="AI1860">
        <f t="shared" si="351"/>
        <v>0</v>
      </c>
      <c r="AJ1860">
        <f t="shared" si="352"/>
        <v>0</v>
      </c>
      <c r="AK1860">
        <f t="shared" si="353"/>
        <v>0</v>
      </c>
      <c r="AL1860">
        <f t="shared" si="354"/>
        <v>0</v>
      </c>
      <c r="AM1860">
        <f t="shared" si="355"/>
        <v>0</v>
      </c>
      <c r="AN1860">
        <f t="shared" si="356"/>
        <v>0</v>
      </c>
      <c r="AO1860">
        <f t="shared" si="357"/>
        <v>0</v>
      </c>
    </row>
    <row r="1861" spans="1:41" x14ac:dyDescent="0.2">
      <c r="A1861" s="9">
        <f>'Cost per option'!A1869</f>
        <v>0</v>
      </c>
      <c r="B1861" t="str">
        <f>_xlfn.IFNA(VLOOKUP(A1861,'Energy balance options'!A$7:C$3000,3,FALSE),"")</f>
        <v/>
      </c>
      <c r="C1861">
        <f>SUMIFS('Energy balance options'!$F$7:$F$3000,'Energy balance options'!$B$7:$B$3000,HeatGen!C$2,'Energy balance options'!$A$7:$A$3000,HeatGen!$A1861)</f>
        <v>0</v>
      </c>
      <c r="D1861">
        <f>SUMIFS('Energy balance options'!$F$7:$F$3000,'Energy balance options'!$B$7:$B$3000,HeatGen!D$2,'Energy balance options'!$A$7:$A$3000,HeatGen!$A1861)</f>
        <v>0</v>
      </c>
      <c r="E1861">
        <f>SUMIFS('Energy balance options'!$F$7:$F$3000,'Energy balance options'!$B$7:$B$3000,HeatGen!E$2,'Energy balance options'!$A$7:$A$3000,HeatGen!$A1861)</f>
        <v>0</v>
      </c>
      <c r="F1861">
        <f>SUMIFS('Energy balance options'!$F$7:$F$3000,'Energy balance options'!$B$7:$B$3000,HeatGen!F$2,'Energy balance options'!$A$7:$A$3000,HeatGen!$A1861)</f>
        <v>0</v>
      </c>
      <c r="G1861">
        <f>SUMIFS('Energy balance options'!$F$7:$F$3000,'Energy balance options'!$B$7:$B$3000,HeatGen!G$2,'Energy balance options'!$A$7:$A$3000,HeatGen!$A1861)</f>
        <v>0</v>
      </c>
      <c r="H1861">
        <f>SUMIFS('Energy balance options'!$F$7:$F$3000,'Energy balance options'!$B$7:$B$3000,HeatGen!H$2,'Energy balance options'!$A$7:$A$3000,HeatGen!$A1861)</f>
        <v>0</v>
      </c>
      <c r="I1861">
        <f>SUMIFS('Energy balance options'!$F$7:$F$3000,'Energy balance options'!$B$7:$B$3000,HeatGen!I$2,'Energy balance options'!$A$7:$A$3000,HeatGen!$A1861)</f>
        <v>0</v>
      </c>
      <c r="J1861">
        <f>SUMIFS('Energy balance options'!$F$7:$F$3000,'Energy balance options'!$B$7:$B$3000,HeatGen!J$2,'Energy balance options'!$A$7:$A$3000,HeatGen!$A1861)</f>
        <v>0</v>
      </c>
      <c r="K1861">
        <f>SUMIFS('Energy balance options'!$F$7:$F$3000,'Energy balance options'!$B$7:$B$3000,HeatGen!K$2,'Energy balance options'!$A$7:$A$3000,HeatGen!$A1861)</f>
        <v>0</v>
      </c>
      <c r="L1861">
        <f>SUMIFS('Energy balance options'!$F$7:$F$3000,'Energy balance options'!$B$7:$B$3000,HeatGen!L$2,'Energy balance options'!$A$7:$A$3000,HeatGen!$A1861)</f>
        <v>0</v>
      </c>
      <c r="M1861">
        <f>SUMIFS('Energy balance options'!$F$7:$F$3000,'Energy balance options'!$B$7:$B$3000,HeatGen!M$2,'Energy balance options'!$A$7:$A$3000,HeatGen!$A1861)</f>
        <v>0</v>
      </c>
      <c r="N1861">
        <f>SUMIFS('Energy balance options'!$F$7:$F$3000,'Energy balance options'!$B$7:$B$3000,HeatGen!N$2,'Energy balance options'!$A$7:$A$3000,HeatGen!$A1861)</f>
        <v>0</v>
      </c>
      <c r="P1861">
        <f>SUMIFS('Energy balance options'!$F$7:$F$3000,'Energy balance options'!$B$7:$B$3000,HeatGen!P$2,'Energy balance options'!$A$7:$A$3000,HeatGen!$A1861)</f>
        <v>0</v>
      </c>
      <c r="Q1861">
        <f>SUMIFS('Energy balance options'!$F$7:$F$3000,'Energy balance options'!$B$7:$B$3000,HeatGen!Q$2,'Energy balance options'!$A$7:$A$3000,HeatGen!$A1861)</f>
        <v>0</v>
      </c>
      <c r="R1861">
        <f>SUMIFS('Energy balance options'!$F$7:$F$3000,'Energy balance options'!$B$7:$B$3000,HeatGen!R$2,'Energy balance options'!$A$7:$A$3000,HeatGen!$A1861)</f>
        <v>0</v>
      </c>
      <c r="S1861">
        <f>SUMIFS('Energy balance options'!$G$7:$G$3000,'Energy balance options'!$B$7:$B$3000,HeatGen!S$2,'Energy balance options'!$A$7:$A$3000,HeatGen!$A1861)</f>
        <v>0</v>
      </c>
      <c r="T1861">
        <f>SUMIFS('Energy balance options'!$G$7:$G$3000,'Energy balance options'!$B$7:$B$3000,HeatGen!T$2,'Energy balance options'!$A$7:$A$3000,HeatGen!$A1861)</f>
        <v>0</v>
      </c>
      <c r="U1861">
        <f>SUMIFS('Energy balance options'!$G$7:$G$3000,'Energy balance options'!$B$7:$B$3000,HeatGen!U$2,'Energy balance options'!$A$7:$A$3000,HeatGen!$A1861)</f>
        <v>0</v>
      </c>
      <c r="V1861">
        <f>SUMIFS('Energy balance options'!$G$7:$G$3000,'Energy balance options'!$B$7:$B$3000,HeatGen!V$2,'Energy balance options'!$A$7:$A$3000,HeatGen!$A1861)</f>
        <v>0</v>
      </c>
      <c r="W1861">
        <f>SUMIFS('Energy balance options'!$G$7:$G$3000,'Energy balance options'!$B$7:$B$3000,HeatGen!W$2,'Energy balance options'!$A$7:$A$3000,HeatGen!$A1861)</f>
        <v>0</v>
      </c>
      <c r="X1861">
        <f>SUMIFS('Energy balance options'!$G$7:$G$3000,'Energy balance options'!$B$7:$B$3000,HeatGen!X$2,'Energy balance options'!$A$7:$A$3000,HeatGen!$A1861)</f>
        <v>0</v>
      </c>
      <c r="AG1861">
        <f t="shared" si="349"/>
        <v>0</v>
      </c>
      <c r="AH1861">
        <f t="shared" si="350"/>
        <v>0</v>
      </c>
      <c r="AI1861">
        <f t="shared" si="351"/>
        <v>0</v>
      </c>
      <c r="AJ1861">
        <f t="shared" si="352"/>
        <v>0</v>
      </c>
      <c r="AK1861">
        <f t="shared" si="353"/>
        <v>0</v>
      </c>
      <c r="AL1861">
        <f t="shared" si="354"/>
        <v>0</v>
      </c>
      <c r="AM1861">
        <f t="shared" si="355"/>
        <v>0</v>
      </c>
      <c r="AN1861">
        <f t="shared" si="356"/>
        <v>0</v>
      </c>
      <c r="AO1861">
        <f t="shared" si="357"/>
        <v>0</v>
      </c>
    </row>
    <row r="1862" spans="1:41" x14ac:dyDescent="0.2">
      <c r="A1862" s="9">
        <f>'Cost per option'!A1870</f>
        <v>0</v>
      </c>
      <c r="B1862" t="str">
        <f>_xlfn.IFNA(VLOOKUP(A1862,'Energy balance options'!A$7:C$3000,3,FALSE),"")</f>
        <v/>
      </c>
      <c r="C1862">
        <f>SUMIFS('Energy balance options'!$F$7:$F$3000,'Energy balance options'!$B$7:$B$3000,HeatGen!C$2,'Energy balance options'!$A$7:$A$3000,HeatGen!$A1862)</f>
        <v>0</v>
      </c>
      <c r="D1862">
        <f>SUMIFS('Energy balance options'!$F$7:$F$3000,'Energy balance options'!$B$7:$B$3000,HeatGen!D$2,'Energy balance options'!$A$7:$A$3000,HeatGen!$A1862)</f>
        <v>0</v>
      </c>
      <c r="E1862">
        <f>SUMIFS('Energy balance options'!$F$7:$F$3000,'Energy balance options'!$B$7:$B$3000,HeatGen!E$2,'Energy balance options'!$A$7:$A$3000,HeatGen!$A1862)</f>
        <v>0</v>
      </c>
      <c r="F1862">
        <f>SUMIFS('Energy balance options'!$F$7:$F$3000,'Energy balance options'!$B$7:$B$3000,HeatGen!F$2,'Energy balance options'!$A$7:$A$3000,HeatGen!$A1862)</f>
        <v>0</v>
      </c>
      <c r="G1862">
        <f>SUMIFS('Energy balance options'!$F$7:$F$3000,'Energy balance options'!$B$7:$B$3000,HeatGen!G$2,'Energy balance options'!$A$7:$A$3000,HeatGen!$A1862)</f>
        <v>0</v>
      </c>
      <c r="H1862">
        <f>SUMIFS('Energy balance options'!$F$7:$F$3000,'Energy balance options'!$B$7:$B$3000,HeatGen!H$2,'Energy balance options'!$A$7:$A$3000,HeatGen!$A1862)</f>
        <v>0</v>
      </c>
      <c r="I1862">
        <f>SUMIFS('Energy balance options'!$F$7:$F$3000,'Energy balance options'!$B$7:$B$3000,HeatGen!I$2,'Energy balance options'!$A$7:$A$3000,HeatGen!$A1862)</f>
        <v>0</v>
      </c>
      <c r="J1862">
        <f>SUMIFS('Energy balance options'!$F$7:$F$3000,'Energy balance options'!$B$7:$B$3000,HeatGen!J$2,'Energy balance options'!$A$7:$A$3000,HeatGen!$A1862)</f>
        <v>0</v>
      </c>
      <c r="K1862">
        <f>SUMIFS('Energy balance options'!$F$7:$F$3000,'Energy balance options'!$B$7:$B$3000,HeatGen!K$2,'Energy balance options'!$A$7:$A$3000,HeatGen!$A1862)</f>
        <v>0</v>
      </c>
      <c r="L1862">
        <f>SUMIFS('Energy balance options'!$F$7:$F$3000,'Energy balance options'!$B$7:$B$3000,HeatGen!L$2,'Energy balance options'!$A$7:$A$3000,HeatGen!$A1862)</f>
        <v>0</v>
      </c>
      <c r="M1862">
        <f>SUMIFS('Energy balance options'!$F$7:$F$3000,'Energy balance options'!$B$7:$B$3000,HeatGen!M$2,'Energy balance options'!$A$7:$A$3000,HeatGen!$A1862)</f>
        <v>0</v>
      </c>
      <c r="N1862">
        <f>SUMIFS('Energy balance options'!$F$7:$F$3000,'Energy balance options'!$B$7:$B$3000,HeatGen!N$2,'Energy balance options'!$A$7:$A$3000,HeatGen!$A1862)</f>
        <v>0</v>
      </c>
      <c r="P1862">
        <f>SUMIFS('Energy balance options'!$F$7:$F$3000,'Energy balance options'!$B$7:$B$3000,HeatGen!P$2,'Energy balance options'!$A$7:$A$3000,HeatGen!$A1862)</f>
        <v>0</v>
      </c>
      <c r="Q1862">
        <f>SUMIFS('Energy balance options'!$F$7:$F$3000,'Energy balance options'!$B$7:$B$3000,HeatGen!Q$2,'Energy balance options'!$A$7:$A$3000,HeatGen!$A1862)</f>
        <v>0</v>
      </c>
      <c r="R1862">
        <f>SUMIFS('Energy balance options'!$F$7:$F$3000,'Energy balance options'!$B$7:$B$3000,HeatGen!R$2,'Energy balance options'!$A$7:$A$3000,HeatGen!$A1862)</f>
        <v>0</v>
      </c>
      <c r="S1862">
        <f>SUMIFS('Energy balance options'!$G$7:$G$3000,'Energy balance options'!$B$7:$B$3000,HeatGen!S$2,'Energy balance options'!$A$7:$A$3000,HeatGen!$A1862)</f>
        <v>0</v>
      </c>
      <c r="T1862">
        <f>SUMIFS('Energy balance options'!$G$7:$G$3000,'Energy balance options'!$B$7:$B$3000,HeatGen!T$2,'Energy balance options'!$A$7:$A$3000,HeatGen!$A1862)</f>
        <v>0</v>
      </c>
      <c r="U1862">
        <f>SUMIFS('Energy balance options'!$G$7:$G$3000,'Energy balance options'!$B$7:$B$3000,HeatGen!U$2,'Energy balance options'!$A$7:$A$3000,HeatGen!$A1862)</f>
        <v>0</v>
      </c>
      <c r="V1862">
        <f>SUMIFS('Energy balance options'!$G$7:$G$3000,'Energy balance options'!$B$7:$B$3000,HeatGen!V$2,'Energy balance options'!$A$7:$A$3000,HeatGen!$A1862)</f>
        <v>0</v>
      </c>
      <c r="W1862">
        <f>SUMIFS('Energy balance options'!$G$7:$G$3000,'Energy balance options'!$B$7:$B$3000,HeatGen!W$2,'Energy balance options'!$A$7:$A$3000,HeatGen!$A1862)</f>
        <v>0</v>
      </c>
      <c r="X1862">
        <f>SUMIFS('Energy balance options'!$G$7:$G$3000,'Energy balance options'!$B$7:$B$3000,HeatGen!X$2,'Energy balance options'!$A$7:$A$3000,HeatGen!$A1862)</f>
        <v>0</v>
      </c>
      <c r="AG1862">
        <f t="shared" si="349"/>
        <v>0</v>
      </c>
      <c r="AH1862">
        <f t="shared" si="350"/>
        <v>0</v>
      </c>
      <c r="AI1862">
        <f t="shared" si="351"/>
        <v>0</v>
      </c>
      <c r="AJ1862">
        <f t="shared" si="352"/>
        <v>0</v>
      </c>
      <c r="AK1862">
        <f t="shared" si="353"/>
        <v>0</v>
      </c>
      <c r="AL1862">
        <f t="shared" si="354"/>
        <v>0</v>
      </c>
      <c r="AM1862">
        <f t="shared" si="355"/>
        <v>0</v>
      </c>
      <c r="AN1862">
        <f t="shared" si="356"/>
        <v>0</v>
      </c>
      <c r="AO1862">
        <f t="shared" si="357"/>
        <v>0</v>
      </c>
    </row>
    <row r="1863" spans="1:41" x14ac:dyDescent="0.2">
      <c r="A1863" s="9">
        <f>'Cost per option'!A1871</f>
        <v>0</v>
      </c>
      <c r="B1863" t="str">
        <f>_xlfn.IFNA(VLOOKUP(A1863,'Energy balance options'!A$7:C$3000,3,FALSE),"")</f>
        <v/>
      </c>
      <c r="C1863">
        <f>SUMIFS('Energy balance options'!$F$7:$F$3000,'Energy balance options'!$B$7:$B$3000,HeatGen!C$2,'Energy balance options'!$A$7:$A$3000,HeatGen!$A1863)</f>
        <v>0</v>
      </c>
      <c r="D1863">
        <f>SUMIFS('Energy balance options'!$F$7:$F$3000,'Energy balance options'!$B$7:$B$3000,HeatGen!D$2,'Energy balance options'!$A$7:$A$3000,HeatGen!$A1863)</f>
        <v>0</v>
      </c>
      <c r="E1863">
        <f>SUMIFS('Energy balance options'!$F$7:$F$3000,'Energy balance options'!$B$7:$B$3000,HeatGen!E$2,'Energy balance options'!$A$7:$A$3000,HeatGen!$A1863)</f>
        <v>0</v>
      </c>
      <c r="F1863">
        <f>SUMIFS('Energy balance options'!$F$7:$F$3000,'Energy balance options'!$B$7:$B$3000,HeatGen!F$2,'Energy balance options'!$A$7:$A$3000,HeatGen!$A1863)</f>
        <v>0</v>
      </c>
      <c r="G1863">
        <f>SUMIFS('Energy balance options'!$F$7:$F$3000,'Energy balance options'!$B$7:$B$3000,HeatGen!G$2,'Energy balance options'!$A$7:$A$3000,HeatGen!$A1863)</f>
        <v>0</v>
      </c>
      <c r="H1863">
        <f>SUMIFS('Energy balance options'!$F$7:$F$3000,'Energy balance options'!$B$7:$B$3000,HeatGen!H$2,'Energy balance options'!$A$7:$A$3000,HeatGen!$A1863)</f>
        <v>0</v>
      </c>
      <c r="I1863">
        <f>SUMIFS('Energy balance options'!$F$7:$F$3000,'Energy balance options'!$B$7:$B$3000,HeatGen!I$2,'Energy balance options'!$A$7:$A$3000,HeatGen!$A1863)</f>
        <v>0</v>
      </c>
      <c r="J1863">
        <f>SUMIFS('Energy balance options'!$F$7:$F$3000,'Energy balance options'!$B$7:$B$3000,HeatGen!J$2,'Energy balance options'!$A$7:$A$3000,HeatGen!$A1863)</f>
        <v>0</v>
      </c>
      <c r="K1863">
        <f>SUMIFS('Energy balance options'!$F$7:$F$3000,'Energy balance options'!$B$7:$B$3000,HeatGen!K$2,'Energy balance options'!$A$7:$A$3000,HeatGen!$A1863)</f>
        <v>0</v>
      </c>
      <c r="L1863">
        <f>SUMIFS('Energy balance options'!$F$7:$F$3000,'Energy balance options'!$B$7:$B$3000,HeatGen!L$2,'Energy balance options'!$A$7:$A$3000,HeatGen!$A1863)</f>
        <v>0</v>
      </c>
      <c r="M1863">
        <f>SUMIFS('Energy balance options'!$F$7:$F$3000,'Energy balance options'!$B$7:$B$3000,HeatGen!M$2,'Energy balance options'!$A$7:$A$3000,HeatGen!$A1863)</f>
        <v>0</v>
      </c>
      <c r="N1863">
        <f>SUMIFS('Energy balance options'!$F$7:$F$3000,'Energy balance options'!$B$7:$B$3000,HeatGen!N$2,'Energy balance options'!$A$7:$A$3000,HeatGen!$A1863)</f>
        <v>0</v>
      </c>
      <c r="P1863">
        <f>SUMIFS('Energy balance options'!$F$7:$F$3000,'Energy balance options'!$B$7:$B$3000,HeatGen!P$2,'Energy balance options'!$A$7:$A$3000,HeatGen!$A1863)</f>
        <v>0</v>
      </c>
      <c r="Q1863">
        <f>SUMIFS('Energy balance options'!$F$7:$F$3000,'Energy balance options'!$B$7:$B$3000,HeatGen!Q$2,'Energy balance options'!$A$7:$A$3000,HeatGen!$A1863)</f>
        <v>0</v>
      </c>
      <c r="R1863">
        <f>SUMIFS('Energy balance options'!$F$7:$F$3000,'Energy balance options'!$B$7:$B$3000,HeatGen!R$2,'Energy balance options'!$A$7:$A$3000,HeatGen!$A1863)</f>
        <v>0</v>
      </c>
      <c r="S1863">
        <f>SUMIFS('Energy balance options'!$G$7:$G$3000,'Energy balance options'!$B$7:$B$3000,HeatGen!S$2,'Energy balance options'!$A$7:$A$3000,HeatGen!$A1863)</f>
        <v>0</v>
      </c>
      <c r="T1863">
        <f>SUMIFS('Energy balance options'!$G$7:$G$3000,'Energy balance options'!$B$7:$B$3000,HeatGen!T$2,'Energy balance options'!$A$7:$A$3000,HeatGen!$A1863)</f>
        <v>0</v>
      </c>
      <c r="U1863">
        <f>SUMIFS('Energy balance options'!$G$7:$G$3000,'Energy balance options'!$B$7:$B$3000,HeatGen!U$2,'Energy balance options'!$A$7:$A$3000,HeatGen!$A1863)</f>
        <v>0</v>
      </c>
      <c r="V1863">
        <f>SUMIFS('Energy balance options'!$G$7:$G$3000,'Energy balance options'!$B$7:$B$3000,HeatGen!V$2,'Energy balance options'!$A$7:$A$3000,HeatGen!$A1863)</f>
        <v>0</v>
      </c>
      <c r="W1863">
        <f>SUMIFS('Energy balance options'!$G$7:$G$3000,'Energy balance options'!$B$7:$B$3000,HeatGen!W$2,'Energy balance options'!$A$7:$A$3000,HeatGen!$A1863)</f>
        <v>0</v>
      </c>
      <c r="X1863">
        <f>SUMIFS('Energy balance options'!$G$7:$G$3000,'Energy balance options'!$B$7:$B$3000,HeatGen!X$2,'Energy balance options'!$A$7:$A$3000,HeatGen!$A1863)</f>
        <v>0</v>
      </c>
      <c r="AG1863">
        <f t="shared" si="349"/>
        <v>0</v>
      </c>
      <c r="AH1863">
        <f t="shared" si="350"/>
        <v>0</v>
      </c>
      <c r="AI1863">
        <f t="shared" si="351"/>
        <v>0</v>
      </c>
      <c r="AJ1863">
        <f t="shared" si="352"/>
        <v>0</v>
      </c>
      <c r="AK1863">
        <f t="shared" si="353"/>
        <v>0</v>
      </c>
      <c r="AL1863">
        <f t="shared" si="354"/>
        <v>0</v>
      </c>
      <c r="AM1863">
        <f t="shared" si="355"/>
        <v>0</v>
      </c>
      <c r="AN1863">
        <f t="shared" si="356"/>
        <v>0</v>
      </c>
      <c r="AO1863">
        <f t="shared" si="357"/>
        <v>0</v>
      </c>
    </row>
    <row r="1864" spans="1:41" x14ac:dyDescent="0.2">
      <c r="A1864" s="9">
        <f>'Cost per option'!A1872</f>
        <v>0</v>
      </c>
      <c r="B1864" t="str">
        <f>_xlfn.IFNA(VLOOKUP(A1864,'Energy balance options'!A$7:C$3000,3,FALSE),"")</f>
        <v/>
      </c>
      <c r="C1864">
        <f>SUMIFS('Energy balance options'!$F$7:$F$3000,'Energy balance options'!$B$7:$B$3000,HeatGen!C$2,'Energy balance options'!$A$7:$A$3000,HeatGen!$A1864)</f>
        <v>0</v>
      </c>
      <c r="D1864">
        <f>SUMIFS('Energy balance options'!$F$7:$F$3000,'Energy balance options'!$B$7:$B$3000,HeatGen!D$2,'Energy balance options'!$A$7:$A$3000,HeatGen!$A1864)</f>
        <v>0</v>
      </c>
      <c r="E1864">
        <f>SUMIFS('Energy balance options'!$F$7:$F$3000,'Energy balance options'!$B$7:$B$3000,HeatGen!E$2,'Energy balance options'!$A$7:$A$3000,HeatGen!$A1864)</f>
        <v>0</v>
      </c>
      <c r="F1864">
        <f>SUMIFS('Energy balance options'!$F$7:$F$3000,'Energy balance options'!$B$7:$B$3000,HeatGen!F$2,'Energy balance options'!$A$7:$A$3000,HeatGen!$A1864)</f>
        <v>0</v>
      </c>
      <c r="G1864">
        <f>SUMIFS('Energy balance options'!$F$7:$F$3000,'Energy balance options'!$B$7:$B$3000,HeatGen!G$2,'Energy balance options'!$A$7:$A$3000,HeatGen!$A1864)</f>
        <v>0</v>
      </c>
      <c r="H1864">
        <f>SUMIFS('Energy balance options'!$F$7:$F$3000,'Energy balance options'!$B$7:$B$3000,HeatGen!H$2,'Energy balance options'!$A$7:$A$3000,HeatGen!$A1864)</f>
        <v>0</v>
      </c>
      <c r="I1864">
        <f>SUMIFS('Energy balance options'!$F$7:$F$3000,'Energy balance options'!$B$7:$B$3000,HeatGen!I$2,'Energy balance options'!$A$7:$A$3000,HeatGen!$A1864)</f>
        <v>0</v>
      </c>
      <c r="J1864">
        <f>SUMIFS('Energy balance options'!$F$7:$F$3000,'Energy balance options'!$B$7:$B$3000,HeatGen!J$2,'Energy balance options'!$A$7:$A$3000,HeatGen!$A1864)</f>
        <v>0</v>
      </c>
      <c r="K1864">
        <f>SUMIFS('Energy balance options'!$F$7:$F$3000,'Energy balance options'!$B$7:$B$3000,HeatGen!K$2,'Energy balance options'!$A$7:$A$3000,HeatGen!$A1864)</f>
        <v>0</v>
      </c>
      <c r="L1864">
        <f>SUMIFS('Energy balance options'!$F$7:$F$3000,'Energy balance options'!$B$7:$B$3000,HeatGen!L$2,'Energy balance options'!$A$7:$A$3000,HeatGen!$A1864)</f>
        <v>0</v>
      </c>
      <c r="M1864">
        <f>SUMIFS('Energy balance options'!$F$7:$F$3000,'Energy balance options'!$B$7:$B$3000,HeatGen!M$2,'Energy balance options'!$A$7:$A$3000,HeatGen!$A1864)</f>
        <v>0</v>
      </c>
      <c r="N1864">
        <f>SUMIFS('Energy balance options'!$F$7:$F$3000,'Energy balance options'!$B$7:$B$3000,HeatGen!N$2,'Energy balance options'!$A$7:$A$3000,HeatGen!$A1864)</f>
        <v>0</v>
      </c>
      <c r="P1864">
        <f>SUMIFS('Energy balance options'!$F$7:$F$3000,'Energy balance options'!$B$7:$B$3000,HeatGen!P$2,'Energy balance options'!$A$7:$A$3000,HeatGen!$A1864)</f>
        <v>0</v>
      </c>
      <c r="Q1864">
        <f>SUMIFS('Energy balance options'!$F$7:$F$3000,'Energy balance options'!$B$7:$B$3000,HeatGen!Q$2,'Energy balance options'!$A$7:$A$3000,HeatGen!$A1864)</f>
        <v>0</v>
      </c>
      <c r="R1864">
        <f>SUMIFS('Energy balance options'!$F$7:$F$3000,'Energy balance options'!$B$7:$B$3000,HeatGen!R$2,'Energy balance options'!$A$7:$A$3000,HeatGen!$A1864)</f>
        <v>0</v>
      </c>
      <c r="S1864">
        <f>SUMIFS('Energy balance options'!$G$7:$G$3000,'Energy balance options'!$B$7:$B$3000,HeatGen!S$2,'Energy balance options'!$A$7:$A$3000,HeatGen!$A1864)</f>
        <v>0</v>
      </c>
      <c r="T1864">
        <f>SUMIFS('Energy balance options'!$G$7:$G$3000,'Energy balance options'!$B$7:$B$3000,HeatGen!T$2,'Energy balance options'!$A$7:$A$3000,HeatGen!$A1864)</f>
        <v>0</v>
      </c>
      <c r="U1864">
        <f>SUMIFS('Energy balance options'!$G$7:$G$3000,'Energy balance options'!$B$7:$B$3000,HeatGen!U$2,'Energy balance options'!$A$7:$A$3000,HeatGen!$A1864)</f>
        <v>0</v>
      </c>
      <c r="V1864">
        <f>SUMIFS('Energy balance options'!$G$7:$G$3000,'Energy balance options'!$B$7:$B$3000,HeatGen!V$2,'Energy balance options'!$A$7:$A$3000,HeatGen!$A1864)</f>
        <v>0</v>
      </c>
      <c r="W1864">
        <f>SUMIFS('Energy balance options'!$G$7:$G$3000,'Energy balance options'!$B$7:$B$3000,HeatGen!W$2,'Energy balance options'!$A$7:$A$3000,HeatGen!$A1864)</f>
        <v>0</v>
      </c>
      <c r="X1864">
        <f>SUMIFS('Energy balance options'!$G$7:$G$3000,'Energy balance options'!$B$7:$B$3000,HeatGen!X$2,'Energy balance options'!$A$7:$A$3000,HeatGen!$A1864)</f>
        <v>0</v>
      </c>
      <c r="AG1864">
        <f t="shared" si="349"/>
        <v>0</v>
      </c>
      <c r="AH1864">
        <f t="shared" si="350"/>
        <v>0</v>
      </c>
      <c r="AI1864">
        <f t="shared" si="351"/>
        <v>0</v>
      </c>
      <c r="AJ1864">
        <f t="shared" si="352"/>
        <v>0</v>
      </c>
      <c r="AK1864">
        <f t="shared" si="353"/>
        <v>0</v>
      </c>
      <c r="AL1864">
        <f t="shared" si="354"/>
        <v>0</v>
      </c>
      <c r="AM1864">
        <f t="shared" si="355"/>
        <v>0</v>
      </c>
      <c r="AN1864">
        <f t="shared" si="356"/>
        <v>0</v>
      </c>
      <c r="AO1864">
        <f t="shared" si="357"/>
        <v>0</v>
      </c>
    </row>
    <row r="1865" spans="1:41" x14ac:dyDescent="0.2">
      <c r="A1865" s="9">
        <f>'Cost per option'!A1873</f>
        <v>0</v>
      </c>
      <c r="B1865" t="str">
        <f>_xlfn.IFNA(VLOOKUP(A1865,'Energy balance options'!A$7:C$3000,3,FALSE),"")</f>
        <v/>
      </c>
      <c r="C1865">
        <f>SUMIFS('Energy balance options'!$F$7:$F$3000,'Energy balance options'!$B$7:$B$3000,HeatGen!C$2,'Energy balance options'!$A$7:$A$3000,HeatGen!$A1865)</f>
        <v>0</v>
      </c>
      <c r="D1865">
        <f>SUMIFS('Energy balance options'!$F$7:$F$3000,'Energy balance options'!$B$7:$B$3000,HeatGen!D$2,'Energy balance options'!$A$7:$A$3000,HeatGen!$A1865)</f>
        <v>0</v>
      </c>
      <c r="E1865">
        <f>SUMIFS('Energy balance options'!$F$7:$F$3000,'Energy balance options'!$B$7:$B$3000,HeatGen!E$2,'Energy balance options'!$A$7:$A$3000,HeatGen!$A1865)</f>
        <v>0</v>
      </c>
      <c r="F1865">
        <f>SUMIFS('Energy balance options'!$F$7:$F$3000,'Energy balance options'!$B$7:$B$3000,HeatGen!F$2,'Energy balance options'!$A$7:$A$3000,HeatGen!$A1865)</f>
        <v>0</v>
      </c>
      <c r="G1865">
        <f>SUMIFS('Energy balance options'!$F$7:$F$3000,'Energy balance options'!$B$7:$B$3000,HeatGen!G$2,'Energy balance options'!$A$7:$A$3000,HeatGen!$A1865)</f>
        <v>0</v>
      </c>
      <c r="H1865">
        <f>SUMIFS('Energy balance options'!$F$7:$F$3000,'Energy balance options'!$B$7:$B$3000,HeatGen!H$2,'Energy balance options'!$A$7:$A$3000,HeatGen!$A1865)</f>
        <v>0</v>
      </c>
      <c r="I1865">
        <f>SUMIFS('Energy balance options'!$F$7:$F$3000,'Energy balance options'!$B$7:$B$3000,HeatGen!I$2,'Energy balance options'!$A$7:$A$3000,HeatGen!$A1865)</f>
        <v>0</v>
      </c>
      <c r="J1865">
        <f>SUMIFS('Energy balance options'!$F$7:$F$3000,'Energy balance options'!$B$7:$B$3000,HeatGen!J$2,'Energy balance options'!$A$7:$A$3000,HeatGen!$A1865)</f>
        <v>0</v>
      </c>
      <c r="K1865">
        <f>SUMIFS('Energy balance options'!$F$7:$F$3000,'Energy balance options'!$B$7:$B$3000,HeatGen!K$2,'Energy balance options'!$A$7:$A$3000,HeatGen!$A1865)</f>
        <v>0</v>
      </c>
      <c r="L1865">
        <f>SUMIFS('Energy balance options'!$F$7:$F$3000,'Energy balance options'!$B$7:$B$3000,HeatGen!L$2,'Energy balance options'!$A$7:$A$3000,HeatGen!$A1865)</f>
        <v>0</v>
      </c>
      <c r="M1865">
        <f>SUMIFS('Energy balance options'!$F$7:$F$3000,'Energy balance options'!$B$7:$B$3000,HeatGen!M$2,'Energy balance options'!$A$7:$A$3000,HeatGen!$A1865)</f>
        <v>0</v>
      </c>
      <c r="N1865">
        <f>SUMIFS('Energy balance options'!$F$7:$F$3000,'Energy balance options'!$B$7:$B$3000,HeatGen!N$2,'Energy balance options'!$A$7:$A$3000,HeatGen!$A1865)</f>
        <v>0</v>
      </c>
      <c r="P1865">
        <f>SUMIFS('Energy balance options'!$F$7:$F$3000,'Energy balance options'!$B$7:$B$3000,HeatGen!P$2,'Energy balance options'!$A$7:$A$3000,HeatGen!$A1865)</f>
        <v>0</v>
      </c>
      <c r="Q1865">
        <f>SUMIFS('Energy balance options'!$F$7:$F$3000,'Energy balance options'!$B$7:$B$3000,HeatGen!Q$2,'Energy balance options'!$A$7:$A$3000,HeatGen!$A1865)</f>
        <v>0</v>
      </c>
      <c r="R1865">
        <f>SUMIFS('Energy balance options'!$F$7:$F$3000,'Energy balance options'!$B$7:$B$3000,HeatGen!R$2,'Energy balance options'!$A$7:$A$3000,HeatGen!$A1865)</f>
        <v>0</v>
      </c>
      <c r="S1865">
        <f>SUMIFS('Energy balance options'!$G$7:$G$3000,'Energy balance options'!$B$7:$B$3000,HeatGen!S$2,'Energy balance options'!$A$7:$A$3000,HeatGen!$A1865)</f>
        <v>0</v>
      </c>
      <c r="T1865">
        <f>SUMIFS('Energy balance options'!$G$7:$G$3000,'Energy balance options'!$B$7:$B$3000,HeatGen!T$2,'Energy balance options'!$A$7:$A$3000,HeatGen!$A1865)</f>
        <v>0</v>
      </c>
      <c r="U1865">
        <f>SUMIFS('Energy balance options'!$G$7:$G$3000,'Energy balance options'!$B$7:$B$3000,HeatGen!U$2,'Energy balance options'!$A$7:$A$3000,HeatGen!$A1865)</f>
        <v>0</v>
      </c>
      <c r="V1865">
        <f>SUMIFS('Energy balance options'!$G$7:$G$3000,'Energy balance options'!$B$7:$B$3000,HeatGen!V$2,'Energy balance options'!$A$7:$A$3000,HeatGen!$A1865)</f>
        <v>0</v>
      </c>
      <c r="W1865">
        <f>SUMIFS('Energy balance options'!$G$7:$G$3000,'Energy balance options'!$B$7:$B$3000,HeatGen!W$2,'Energy balance options'!$A$7:$A$3000,HeatGen!$A1865)</f>
        <v>0</v>
      </c>
      <c r="X1865">
        <f>SUMIFS('Energy balance options'!$G$7:$G$3000,'Energy balance options'!$B$7:$B$3000,HeatGen!X$2,'Energy balance options'!$A$7:$A$3000,HeatGen!$A1865)</f>
        <v>0</v>
      </c>
      <c r="AG1865">
        <f t="shared" si="349"/>
        <v>0</v>
      </c>
      <c r="AH1865">
        <f t="shared" si="350"/>
        <v>0</v>
      </c>
      <c r="AI1865">
        <f t="shared" si="351"/>
        <v>0</v>
      </c>
      <c r="AJ1865">
        <f t="shared" si="352"/>
        <v>0</v>
      </c>
      <c r="AK1865">
        <f t="shared" si="353"/>
        <v>0</v>
      </c>
      <c r="AL1865">
        <f t="shared" si="354"/>
        <v>0</v>
      </c>
      <c r="AM1865">
        <f t="shared" si="355"/>
        <v>0</v>
      </c>
      <c r="AN1865">
        <f t="shared" si="356"/>
        <v>0</v>
      </c>
      <c r="AO1865">
        <f t="shared" si="357"/>
        <v>0</v>
      </c>
    </row>
    <row r="1866" spans="1:41" x14ac:dyDescent="0.2">
      <c r="A1866" s="9">
        <f>'Cost per option'!A1874</f>
        <v>0</v>
      </c>
      <c r="B1866" t="str">
        <f>_xlfn.IFNA(VLOOKUP(A1866,'Energy balance options'!A$7:C$3000,3,FALSE),"")</f>
        <v/>
      </c>
      <c r="C1866">
        <f>SUMIFS('Energy balance options'!$F$7:$F$3000,'Energy balance options'!$B$7:$B$3000,HeatGen!C$2,'Energy balance options'!$A$7:$A$3000,HeatGen!$A1866)</f>
        <v>0</v>
      </c>
      <c r="D1866">
        <f>SUMIFS('Energy balance options'!$F$7:$F$3000,'Energy balance options'!$B$7:$B$3000,HeatGen!D$2,'Energy balance options'!$A$7:$A$3000,HeatGen!$A1866)</f>
        <v>0</v>
      </c>
      <c r="E1866">
        <f>SUMIFS('Energy balance options'!$F$7:$F$3000,'Energy balance options'!$B$7:$B$3000,HeatGen!E$2,'Energy balance options'!$A$7:$A$3000,HeatGen!$A1866)</f>
        <v>0</v>
      </c>
      <c r="F1866">
        <f>SUMIFS('Energy balance options'!$F$7:$F$3000,'Energy balance options'!$B$7:$B$3000,HeatGen!F$2,'Energy balance options'!$A$7:$A$3000,HeatGen!$A1866)</f>
        <v>0</v>
      </c>
      <c r="G1866">
        <f>SUMIFS('Energy balance options'!$F$7:$F$3000,'Energy balance options'!$B$7:$B$3000,HeatGen!G$2,'Energy balance options'!$A$7:$A$3000,HeatGen!$A1866)</f>
        <v>0</v>
      </c>
      <c r="H1866">
        <f>SUMIFS('Energy balance options'!$F$7:$F$3000,'Energy balance options'!$B$7:$B$3000,HeatGen!H$2,'Energy balance options'!$A$7:$A$3000,HeatGen!$A1866)</f>
        <v>0</v>
      </c>
      <c r="I1866">
        <f>SUMIFS('Energy balance options'!$F$7:$F$3000,'Energy balance options'!$B$7:$B$3000,HeatGen!I$2,'Energy balance options'!$A$7:$A$3000,HeatGen!$A1866)</f>
        <v>0</v>
      </c>
      <c r="J1866">
        <f>SUMIFS('Energy balance options'!$F$7:$F$3000,'Energy balance options'!$B$7:$B$3000,HeatGen!J$2,'Energy balance options'!$A$7:$A$3000,HeatGen!$A1866)</f>
        <v>0</v>
      </c>
      <c r="K1866">
        <f>SUMIFS('Energy balance options'!$F$7:$F$3000,'Energy balance options'!$B$7:$B$3000,HeatGen!K$2,'Energy balance options'!$A$7:$A$3000,HeatGen!$A1866)</f>
        <v>0</v>
      </c>
      <c r="L1866">
        <f>SUMIFS('Energy balance options'!$F$7:$F$3000,'Energy balance options'!$B$7:$B$3000,HeatGen!L$2,'Energy balance options'!$A$7:$A$3000,HeatGen!$A1866)</f>
        <v>0</v>
      </c>
      <c r="M1866">
        <f>SUMIFS('Energy balance options'!$F$7:$F$3000,'Energy balance options'!$B$7:$B$3000,HeatGen!M$2,'Energy balance options'!$A$7:$A$3000,HeatGen!$A1866)</f>
        <v>0</v>
      </c>
      <c r="N1866">
        <f>SUMIFS('Energy balance options'!$F$7:$F$3000,'Energy balance options'!$B$7:$B$3000,HeatGen!N$2,'Energy balance options'!$A$7:$A$3000,HeatGen!$A1866)</f>
        <v>0</v>
      </c>
      <c r="P1866">
        <f>SUMIFS('Energy balance options'!$F$7:$F$3000,'Energy balance options'!$B$7:$B$3000,HeatGen!P$2,'Energy balance options'!$A$7:$A$3000,HeatGen!$A1866)</f>
        <v>0</v>
      </c>
      <c r="Q1866">
        <f>SUMIFS('Energy balance options'!$F$7:$F$3000,'Energy balance options'!$B$7:$B$3000,HeatGen!Q$2,'Energy balance options'!$A$7:$A$3000,HeatGen!$A1866)</f>
        <v>0</v>
      </c>
      <c r="R1866">
        <f>SUMIFS('Energy balance options'!$F$7:$F$3000,'Energy balance options'!$B$7:$B$3000,HeatGen!R$2,'Energy balance options'!$A$7:$A$3000,HeatGen!$A1866)</f>
        <v>0</v>
      </c>
      <c r="S1866">
        <f>SUMIFS('Energy balance options'!$G$7:$G$3000,'Energy balance options'!$B$7:$B$3000,HeatGen!S$2,'Energy balance options'!$A$7:$A$3000,HeatGen!$A1866)</f>
        <v>0</v>
      </c>
      <c r="T1866">
        <f>SUMIFS('Energy balance options'!$G$7:$G$3000,'Energy balance options'!$B$7:$B$3000,HeatGen!T$2,'Energy balance options'!$A$7:$A$3000,HeatGen!$A1866)</f>
        <v>0</v>
      </c>
      <c r="U1866">
        <f>SUMIFS('Energy balance options'!$G$7:$G$3000,'Energy balance options'!$B$7:$B$3000,HeatGen!U$2,'Energy balance options'!$A$7:$A$3000,HeatGen!$A1866)</f>
        <v>0</v>
      </c>
      <c r="V1866">
        <f>SUMIFS('Energy balance options'!$G$7:$G$3000,'Energy balance options'!$B$7:$B$3000,HeatGen!V$2,'Energy balance options'!$A$7:$A$3000,HeatGen!$A1866)</f>
        <v>0</v>
      </c>
      <c r="W1866">
        <f>SUMIFS('Energy balance options'!$G$7:$G$3000,'Energy balance options'!$B$7:$B$3000,HeatGen!W$2,'Energy balance options'!$A$7:$A$3000,HeatGen!$A1866)</f>
        <v>0</v>
      </c>
      <c r="X1866">
        <f>SUMIFS('Energy balance options'!$G$7:$G$3000,'Energy balance options'!$B$7:$B$3000,HeatGen!X$2,'Energy balance options'!$A$7:$A$3000,HeatGen!$A1866)</f>
        <v>0</v>
      </c>
      <c r="AG1866">
        <f t="shared" si="349"/>
        <v>0</v>
      </c>
      <c r="AH1866">
        <f t="shared" si="350"/>
        <v>0</v>
      </c>
      <c r="AI1866">
        <f t="shared" si="351"/>
        <v>0</v>
      </c>
      <c r="AJ1866">
        <f t="shared" si="352"/>
        <v>0</v>
      </c>
      <c r="AK1866">
        <f t="shared" si="353"/>
        <v>0</v>
      </c>
      <c r="AL1866">
        <f t="shared" si="354"/>
        <v>0</v>
      </c>
      <c r="AM1866">
        <f t="shared" si="355"/>
        <v>0</v>
      </c>
      <c r="AN1866">
        <f t="shared" si="356"/>
        <v>0</v>
      </c>
      <c r="AO1866">
        <f t="shared" si="357"/>
        <v>0</v>
      </c>
    </row>
    <row r="1867" spans="1:41" x14ac:dyDescent="0.2">
      <c r="A1867" s="9">
        <f>'Cost per option'!A1875</f>
        <v>0</v>
      </c>
      <c r="B1867" t="str">
        <f>_xlfn.IFNA(VLOOKUP(A1867,'Energy balance options'!A$7:C$3000,3,FALSE),"")</f>
        <v/>
      </c>
      <c r="C1867">
        <f>SUMIFS('Energy balance options'!$F$7:$F$3000,'Energy balance options'!$B$7:$B$3000,HeatGen!C$2,'Energy balance options'!$A$7:$A$3000,HeatGen!$A1867)</f>
        <v>0</v>
      </c>
      <c r="D1867">
        <f>SUMIFS('Energy balance options'!$F$7:$F$3000,'Energy balance options'!$B$7:$B$3000,HeatGen!D$2,'Energy balance options'!$A$7:$A$3000,HeatGen!$A1867)</f>
        <v>0</v>
      </c>
      <c r="E1867">
        <f>SUMIFS('Energy balance options'!$F$7:$F$3000,'Energy balance options'!$B$7:$B$3000,HeatGen!E$2,'Energy balance options'!$A$7:$A$3000,HeatGen!$A1867)</f>
        <v>0</v>
      </c>
      <c r="F1867">
        <f>SUMIFS('Energy balance options'!$F$7:$F$3000,'Energy balance options'!$B$7:$B$3000,HeatGen!F$2,'Energy balance options'!$A$7:$A$3000,HeatGen!$A1867)</f>
        <v>0</v>
      </c>
      <c r="G1867">
        <f>SUMIFS('Energy balance options'!$F$7:$F$3000,'Energy balance options'!$B$7:$B$3000,HeatGen!G$2,'Energy balance options'!$A$7:$A$3000,HeatGen!$A1867)</f>
        <v>0</v>
      </c>
      <c r="H1867">
        <f>SUMIFS('Energy balance options'!$F$7:$F$3000,'Energy balance options'!$B$7:$B$3000,HeatGen!H$2,'Energy balance options'!$A$7:$A$3000,HeatGen!$A1867)</f>
        <v>0</v>
      </c>
      <c r="I1867">
        <f>SUMIFS('Energy balance options'!$F$7:$F$3000,'Energy balance options'!$B$7:$B$3000,HeatGen!I$2,'Energy balance options'!$A$7:$A$3000,HeatGen!$A1867)</f>
        <v>0</v>
      </c>
      <c r="J1867">
        <f>SUMIFS('Energy balance options'!$F$7:$F$3000,'Energy balance options'!$B$7:$B$3000,HeatGen!J$2,'Energy balance options'!$A$7:$A$3000,HeatGen!$A1867)</f>
        <v>0</v>
      </c>
      <c r="K1867">
        <f>SUMIFS('Energy balance options'!$F$7:$F$3000,'Energy balance options'!$B$7:$B$3000,HeatGen!K$2,'Energy balance options'!$A$7:$A$3000,HeatGen!$A1867)</f>
        <v>0</v>
      </c>
      <c r="L1867">
        <f>SUMIFS('Energy balance options'!$F$7:$F$3000,'Energy balance options'!$B$7:$B$3000,HeatGen!L$2,'Energy balance options'!$A$7:$A$3000,HeatGen!$A1867)</f>
        <v>0</v>
      </c>
      <c r="M1867">
        <f>SUMIFS('Energy balance options'!$F$7:$F$3000,'Energy balance options'!$B$7:$B$3000,HeatGen!M$2,'Energy balance options'!$A$7:$A$3000,HeatGen!$A1867)</f>
        <v>0</v>
      </c>
      <c r="N1867">
        <f>SUMIFS('Energy balance options'!$F$7:$F$3000,'Energy balance options'!$B$7:$B$3000,HeatGen!N$2,'Energy balance options'!$A$7:$A$3000,HeatGen!$A1867)</f>
        <v>0</v>
      </c>
      <c r="P1867">
        <f>SUMIFS('Energy balance options'!$F$7:$F$3000,'Energy balance options'!$B$7:$B$3000,HeatGen!P$2,'Energy balance options'!$A$7:$A$3000,HeatGen!$A1867)</f>
        <v>0</v>
      </c>
      <c r="Q1867">
        <f>SUMIFS('Energy balance options'!$F$7:$F$3000,'Energy balance options'!$B$7:$B$3000,HeatGen!Q$2,'Energy balance options'!$A$7:$A$3000,HeatGen!$A1867)</f>
        <v>0</v>
      </c>
      <c r="R1867">
        <f>SUMIFS('Energy balance options'!$F$7:$F$3000,'Energy balance options'!$B$7:$B$3000,HeatGen!R$2,'Energy balance options'!$A$7:$A$3000,HeatGen!$A1867)</f>
        <v>0</v>
      </c>
      <c r="S1867">
        <f>SUMIFS('Energy balance options'!$G$7:$G$3000,'Energy balance options'!$B$7:$B$3000,HeatGen!S$2,'Energy balance options'!$A$7:$A$3000,HeatGen!$A1867)</f>
        <v>0</v>
      </c>
      <c r="T1867">
        <f>SUMIFS('Energy balance options'!$G$7:$G$3000,'Energy balance options'!$B$7:$B$3000,HeatGen!T$2,'Energy balance options'!$A$7:$A$3000,HeatGen!$A1867)</f>
        <v>0</v>
      </c>
      <c r="U1867">
        <f>SUMIFS('Energy balance options'!$G$7:$G$3000,'Energy balance options'!$B$7:$B$3000,HeatGen!U$2,'Energy balance options'!$A$7:$A$3000,HeatGen!$A1867)</f>
        <v>0</v>
      </c>
      <c r="V1867">
        <f>SUMIFS('Energy balance options'!$G$7:$G$3000,'Energy balance options'!$B$7:$B$3000,HeatGen!V$2,'Energy balance options'!$A$7:$A$3000,HeatGen!$A1867)</f>
        <v>0</v>
      </c>
      <c r="W1867">
        <f>SUMIFS('Energy balance options'!$G$7:$G$3000,'Energy balance options'!$B$7:$B$3000,HeatGen!W$2,'Energy balance options'!$A$7:$A$3000,HeatGen!$A1867)</f>
        <v>0</v>
      </c>
      <c r="X1867">
        <f>SUMIFS('Energy balance options'!$G$7:$G$3000,'Energy balance options'!$B$7:$B$3000,HeatGen!X$2,'Energy balance options'!$A$7:$A$3000,HeatGen!$A1867)</f>
        <v>0</v>
      </c>
      <c r="AG1867">
        <f t="shared" si="349"/>
        <v>0</v>
      </c>
      <c r="AH1867">
        <f t="shared" si="350"/>
        <v>0</v>
      </c>
      <c r="AI1867">
        <f t="shared" si="351"/>
        <v>0</v>
      </c>
      <c r="AJ1867">
        <f t="shared" si="352"/>
        <v>0</v>
      </c>
      <c r="AK1867">
        <f t="shared" si="353"/>
        <v>0</v>
      </c>
      <c r="AL1867">
        <f t="shared" si="354"/>
        <v>0</v>
      </c>
      <c r="AM1867">
        <f t="shared" si="355"/>
        <v>0</v>
      </c>
      <c r="AN1867">
        <f t="shared" si="356"/>
        <v>0</v>
      </c>
      <c r="AO1867">
        <f t="shared" si="357"/>
        <v>0</v>
      </c>
    </row>
    <row r="1868" spans="1:41" x14ac:dyDescent="0.2">
      <c r="A1868" s="9">
        <f>'Cost per option'!A1876</f>
        <v>0</v>
      </c>
      <c r="B1868" t="str">
        <f>_xlfn.IFNA(VLOOKUP(A1868,'Energy balance options'!A$7:C$3000,3,FALSE),"")</f>
        <v/>
      </c>
      <c r="C1868">
        <f>SUMIFS('Energy balance options'!$F$7:$F$3000,'Energy balance options'!$B$7:$B$3000,HeatGen!C$2,'Energy balance options'!$A$7:$A$3000,HeatGen!$A1868)</f>
        <v>0</v>
      </c>
      <c r="D1868">
        <f>SUMIFS('Energy balance options'!$F$7:$F$3000,'Energy balance options'!$B$7:$B$3000,HeatGen!D$2,'Energy balance options'!$A$7:$A$3000,HeatGen!$A1868)</f>
        <v>0</v>
      </c>
      <c r="E1868">
        <f>SUMIFS('Energy balance options'!$F$7:$F$3000,'Energy balance options'!$B$7:$B$3000,HeatGen!E$2,'Energy balance options'!$A$7:$A$3000,HeatGen!$A1868)</f>
        <v>0</v>
      </c>
      <c r="F1868">
        <f>SUMIFS('Energy balance options'!$F$7:$F$3000,'Energy balance options'!$B$7:$B$3000,HeatGen!F$2,'Energy balance options'!$A$7:$A$3000,HeatGen!$A1868)</f>
        <v>0</v>
      </c>
      <c r="G1868">
        <f>SUMIFS('Energy balance options'!$F$7:$F$3000,'Energy balance options'!$B$7:$B$3000,HeatGen!G$2,'Energy balance options'!$A$7:$A$3000,HeatGen!$A1868)</f>
        <v>0</v>
      </c>
      <c r="H1868">
        <f>SUMIFS('Energy balance options'!$F$7:$F$3000,'Energy balance options'!$B$7:$B$3000,HeatGen!H$2,'Energy balance options'!$A$7:$A$3000,HeatGen!$A1868)</f>
        <v>0</v>
      </c>
      <c r="I1868">
        <f>SUMIFS('Energy balance options'!$F$7:$F$3000,'Energy balance options'!$B$7:$B$3000,HeatGen!I$2,'Energy balance options'!$A$7:$A$3000,HeatGen!$A1868)</f>
        <v>0</v>
      </c>
      <c r="J1868">
        <f>SUMIFS('Energy balance options'!$F$7:$F$3000,'Energy balance options'!$B$7:$B$3000,HeatGen!J$2,'Energy balance options'!$A$7:$A$3000,HeatGen!$A1868)</f>
        <v>0</v>
      </c>
      <c r="K1868">
        <f>SUMIFS('Energy balance options'!$F$7:$F$3000,'Energy balance options'!$B$7:$B$3000,HeatGen!K$2,'Energy balance options'!$A$7:$A$3000,HeatGen!$A1868)</f>
        <v>0</v>
      </c>
      <c r="L1868">
        <f>SUMIFS('Energy balance options'!$F$7:$F$3000,'Energy balance options'!$B$7:$B$3000,HeatGen!L$2,'Energy balance options'!$A$7:$A$3000,HeatGen!$A1868)</f>
        <v>0</v>
      </c>
      <c r="M1868">
        <f>SUMIFS('Energy balance options'!$F$7:$F$3000,'Energy balance options'!$B$7:$B$3000,HeatGen!M$2,'Energy balance options'!$A$7:$A$3000,HeatGen!$A1868)</f>
        <v>0</v>
      </c>
      <c r="N1868">
        <f>SUMIFS('Energy balance options'!$F$7:$F$3000,'Energy balance options'!$B$7:$B$3000,HeatGen!N$2,'Energy balance options'!$A$7:$A$3000,HeatGen!$A1868)</f>
        <v>0</v>
      </c>
      <c r="P1868">
        <f>SUMIFS('Energy balance options'!$F$7:$F$3000,'Energy balance options'!$B$7:$B$3000,HeatGen!P$2,'Energy balance options'!$A$7:$A$3000,HeatGen!$A1868)</f>
        <v>0</v>
      </c>
      <c r="Q1868">
        <f>SUMIFS('Energy balance options'!$F$7:$F$3000,'Energy balance options'!$B$7:$B$3000,HeatGen!Q$2,'Energy balance options'!$A$7:$A$3000,HeatGen!$A1868)</f>
        <v>0</v>
      </c>
      <c r="R1868">
        <f>SUMIFS('Energy balance options'!$F$7:$F$3000,'Energy balance options'!$B$7:$B$3000,HeatGen!R$2,'Energy balance options'!$A$7:$A$3000,HeatGen!$A1868)</f>
        <v>0</v>
      </c>
      <c r="S1868">
        <f>SUMIFS('Energy balance options'!$G$7:$G$3000,'Energy balance options'!$B$7:$B$3000,HeatGen!S$2,'Energy balance options'!$A$7:$A$3000,HeatGen!$A1868)</f>
        <v>0</v>
      </c>
      <c r="T1868">
        <f>SUMIFS('Energy balance options'!$G$7:$G$3000,'Energy balance options'!$B$7:$B$3000,HeatGen!T$2,'Energy balance options'!$A$7:$A$3000,HeatGen!$A1868)</f>
        <v>0</v>
      </c>
      <c r="U1868">
        <f>SUMIFS('Energy balance options'!$G$7:$G$3000,'Energy balance options'!$B$7:$B$3000,HeatGen!U$2,'Energy balance options'!$A$7:$A$3000,HeatGen!$A1868)</f>
        <v>0</v>
      </c>
      <c r="V1868">
        <f>SUMIFS('Energy balance options'!$G$7:$G$3000,'Energy balance options'!$B$7:$B$3000,HeatGen!V$2,'Energy balance options'!$A$7:$A$3000,HeatGen!$A1868)</f>
        <v>0</v>
      </c>
      <c r="W1868">
        <f>SUMIFS('Energy balance options'!$G$7:$G$3000,'Energy balance options'!$B$7:$B$3000,HeatGen!W$2,'Energy balance options'!$A$7:$A$3000,HeatGen!$A1868)</f>
        <v>0</v>
      </c>
      <c r="X1868">
        <f>SUMIFS('Energy balance options'!$G$7:$G$3000,'Energy balance options'!$B$7:$B$3000,HeatGen!X$2,'Energy balance options'!$A$7:$A$3000,HeatGen!$A1868)</f>
        <v>0</v>
      </c>
      <c r="AG1868">
        <f t="shared" si="349"/>
        <v>0</v>
      </c>
      <c r="AH1868">
        <f t="shared" si="350"/>
        <v>0</v>
      </c>
      <c r="AI1868">
        <f t="shared" si="351"/>
        <v>0</v>
      </c>
      <c r="AJ1868">
        <f t="shared" si="352"/>
        <v>0</v>
      </c>
      <c r="AK1868">
        <f t="shared" si="353"/>
        <v>0</v>
      </c>
      <c r="AL1868">
        <f t="shared" si="354"/>
        <v>0</v>
      </c>
      <c r="AM1868">
        <f t="shared" si="355"/>
        <v>0</v>
      </c>
      <c r="AN1868">
        <f t="shared" si="356"/>
        <v>0</v>
      </c>
      <c r="AO1868">
        <f t="shared" si="357"/>
        <v>0</v>
      </c>
    </row>
    <row r="1869" spans="1:41" x14ac:dyDescent="0.2">
      <c r="A1869" s="9">
        <f>'Cost per option'!A1877</f>
        <v>0</v>
      </c>
      <c r="B1869" t="str">
        <f>_xlfn.IFNA(VLOOKUP(A1869,'Energy balance options'!A$7:C$3000,3,FALSE),"")</f>
        <v/>
      </c>
      <c r="C1869">
        <f>SUMIFS('Energy balance options'!$F$7:$F$3000,'Energy balance options'!$B$7:$B$3000,HeatGen!C$2,'Energy balance options'!$A$7:$A$3000,HeatGen!$A1869)</f>
        <v>0</v>
      </c>
      <c r="D1869">
        <f>SUMIFS('Energy balance options'!$F$7:$F$3000,'Energy balance options'!$B$7:$B$3000,HeatGen!D$2,'Energy balance options'!$A$7:$A$3000,HeatGen!$A1869)</f>
        <v>0</v>
      </c>
      <c r="E1869">
        <f>SUMIFS('Energy balance options'!$F$7:$F$3000,'Energy balance options'!$B$7:$B$3000,HeatGen!E$2,'Energy balance options'!$A$7:$A$3000,HeatGen!$A1869)</f>
        <v>0</v>
      </c>
      <c r="F1869">
        <f>SUMIFS('Energy balance options'!$F$7:$F$3000,'Energy balance options'!$B$7:$B$3000,HeatGen!F$2,'Energy balance options'!$A$7:$A$3000,HeatGen!$A1869)</f>
        <v>0</v>
      </c>
      <c r="G1869">
        <f>SUMIFS('Energy balance options'!$F$7:$F$3000,'Energy balance options'!$B$7:$B$3000,HeatGen!G$2,'Energy balance options'!$A$7:$A$3000,HeatGen!$A1869)</f>
        <v>0</v>
      </c>
      <c r="H1869">
        <f>SUMIFS('Energy balance options'!$F$7:$F$3000,'Energy balance options'!$B$7:$B$3000,HeatGen!H$2,'Energy balance options'!$A$7:$A$3000,HeatGen!$A1869)</f>
        <v>0</v>
      </c>
      <c r="I1869">
        <f>SUMIFS('Energy balance options'!$F$7:$F$3000,'Energy balance options'!$B$7:$B$3000,HeatGen!I$2,'Energy balance options'!$A$7:$A$3000,HeatGen!$A1869)</f>
        <v>0</v>
      </c>
      <c r="J1869">
        <f>SUMIFS('Energy balance options'!$F$7:$F$3000,'Energy balance options'!$B$7:$B$3000,HeatGen!J$2,'Energy balance options'!$A$7:$A$3000,HeatGen!$A1869)</f>
        <v>0</v>
      </c>
      <c r="K1869">
        <f>SUMIFS('Energy balance options'!$F$7:$F$3000,'Energy balance options'!$B$7:$B$3000,HeatGen!K$2,'Energy balance options'!$A$7:$A$3000,HeatGen!$A1869)</f>
        <v>0</v>
      </c>
      <c r="L1869">
        <f>SUMIFS('Energy balance options'!$F$7:$F$3000,'Energy balance options'!$B$7:$B$3000,HeatGen!L$2,'Energy balance options'!$A$7:$A$3000,HeatGen!$A1869)</f>
        <v>0</v>
      </c>
      <c r="M1869">
        <f>SUMIFS('Energy balance options'!$F$7:$F$3000,'Energy balance options'!$B$7:$B$3000,HeatGen!M$2,'Energy balance options'!$A$7:$A$3000,HeatGen!$A1869)</f>
        <v>0</v>
      </c>
      <c r="N1869">
        <f>SUMIFS('Energy balance options'!$F$7:$F$3000,'Energy balance options'!$B$7:$B$3000,HeatGen!N$2,'Energy balance options'!$A$7:$A$3000,HeatGen!$A1869)</f>
        <v>0</v>
      </c>
      <c r="P1869">
        <f>SUMIFS('Energy balance options'!$F$7:$F$3000,'Energy balance options'!$B$7:$B$3000,HeatGen!P$2,'Energy balance options'!$A$7:$A$3000,HeatGen!$A1869)</f>
        <v>0</v>
      </c>
      <c r="Q1869">
        <f>SUMIFS('Energy balance options'!$F$7:$F$3000,'Energy balance options'!$B$7:$B$3000,HeatGen!Q$2,'Energy balance options'!$A$7:$A$3000,HeatGen!$A1869)</f>
        <v>0</v>
      </c>
      <c r="R1869">
        <f>SUMIFS('Energy balance options'!$F$7:$F$3000,'Energy balance options'!$B$7:$B$3000,HeatGen!R$2,'Energy balance options'!$A$7:$A$3000,HeatGen!$A1869)</f>
        <v>0</v>
      </c>
      <c r="S1869">
        <f>SUMIFS('Energy balance options'!$G$7:$G$3000,'Energy balance options'!$B$7:$B$3000,HeatGen!S$2,'Energy balance options'!$A$7:$A$3000,HeatGen!$A1869)</f>
        <v>0</v>
      </c>
      <c r="T1869">
        <f>SUMIFS('Energy balance options'!$G$7:$G$3000,'Energy balance options'!$B$7:$B$3000,HeatGen!T$2,'Energy balance options'!$A$7:$A$3000,HeatGen!$A1869)</f>
        <v>0</v>
      </c>
      <c r="U1869">
        <f>SUMIFS('Energy balance options'!$G$7:$G$3000,'Energy balance options'!$B$7:$B$3000,HeatGen!U$2,'Energy balance options'!$A$7:$A$3000,HeatGen!$A1869)</f>
        <v>0</v>
      </c>
      <c r="V1869">
        <f>SUMIFS('Energy balance options'!$G$7:$G$3000,'Energy balance options'!$B$7:$B$3000,HeatGen!V$2,'Energy balance options'!$A$7:$A$3000,HeatGen!$A1869)</f>
        <v>0</v>
      </c>
      <c r="W1869">
        <f>SUMIFS('Energy balance options'!$G$7:$G$3000,'Energy balance options'!$B$7:$B$3000,HeatGen!W$2,'Energy balance options'!$A$7:$A$3000,HeatGen!$A1869)</f>
        <v>0</v>
      </c>
      <c r="X1869">
        <f>SUMIFS('Energy balance options'!$G$7:$G$3000,'Energy balance options'!$B$7:$B$3000,HeatGen!X$2,'Energy balance options'!$A$7:$A$3000,HeatGen!$A1869)</f>
        <v>0</v>
      </c>
      <c r="AG1869">
        <f t="shared" si="349"/>
        <v>0</v>
      </c>
      <c r="AH1869">
        <f t="shared" si="350"/>
        <v>0</v>
      </c>
      <c r="AI1869">
        <f t="shared" si="351"/>
        <v>0</v>
      </c>
      <c r="AJ1869">
        <f t="shared" si="352"/>
        <v>0</v>
      </c>
      <c r="AK1869">
        <f t="shared" si="353"/>
        <v>0</v>
      </c>
      <c r="AL1869">
        <f t="shared" si="354"/>
        <v>0</v>
      </c>
      <c r="AM1869">
        <f t="shared" si="355"/>
        <v>0</v>
      </c>
      <c r="AN1869">
        <f t="shared" si="356"/>
        <v>0</v>
      </c>
      <c r="AO1869">
        <f t="shared" si="357"/>
        <v>0</v>
      </c>
    </row>
    <row r="1870" spans="1:41" x14ac:dyDescent="0.2">
      <c r="A1870" s="9">
        <f>'Cost per option'!A1878</f>
        <v>0</v>
      </c>
      <c r="B1870" t="str">
        <f>_xlfn.IFNA(VLOOKUP(A1870,'Energy balance options'!A$7:C$3000,3,FALSE),"")</f>
        <v/>
      </c>
      <c r="C1870">
        <f>SUMIFS('Energy balance options'!$F$7:$F$3000,'Energy balance options'!$B$7:$B$3000,HeatGen!C$2,'Energy balance options'!$A$7:$A$3000,HeatGen!$A1870)</f>
        <v>0</v>
      </c>
      <c r="D1870">
        <f>SUMIFS('Energy balance options'!$F$7:$F$3000,'Energy balance options'!$B$7:$B$3000,HeatGen!D$2,'Energy balance options'!$A$7:$A$3000,HeatGen!$A1870)</f>
        <v>0</v>
      </c>
      <c r="E1870">
        <f>SUMIFS('Energy balance options'!$F$7:$F$3000,'Energy balance options'!$B$7:$B$3000,HeatGen!E$2,'Energy balance options'!$A$7:$A$3000,HeatGen!$A1870)</f>
        <v>0</v>
      </c>
      <c r="F1870">
        <f>SUMIFS('Energy balance options'!$F$7:$F$3000,'Energy balance options'!$B$7:$B$3000,HeatGen!F$2,'Energy balance options'!$A$7:$A$3000,HeatGen!$A1870)</f>
        <v>0</v>
      </c>
      <c r="G1870">
        <f>SUMIFS('Energy balance options'!$F$7:$F$3000,'Energy balance options'!$B$7:$B$3000,HeatGen!G$2,'Energy balance options'!$A$7:$A$3000,HeatGen!$A1870)</f>
        <v>0</v>
      </c>
      <c r="H1870">
        <f>SUMIFS('Energy balance options'!$F$7:$F$3000,'Energy balance options'!$B$7:$B$3000,HeatGen!H$2,'Energy balance options'!$A$7:$A$3000,HeatGen!$A1870)</f>
        <v>0</v>
      </c>
      <c r="I1870">
        <f>SUMIFS('Energy balance options'!$F$7:$F$3000,'Energy balance options'!$B$7:$B$3000,HeatGen!I$2,'Energy balance options'!$A$7:$A$3000,HeatGen!$A1870)</f>
        <v>0</v>
      </c>
      <c r="J1870">
        <f>SUMIFS('Energy balance options'!$F$7:$F$3000,'Energy balance options'!$B$7:$B$3000,HeatGen!J$2,'Energy balance options'!$A$7:$A$3000,HeatGen!$A1870)</f>
        <v>0</v>
      </c>
      <c r="K1870">
        <f>SUMIFS('Energy balance options'!$F$7:$F$3000,'Energy balance options'!$B$7:$B$3000,HeatGen!K$2,'Energy balance options'!$A$7:$A$3000,HeatGen!$A1870)</f>
        <v>0</v>
      </c>
      <c r="L1870">
        <f>SUMIFS('Energy balance options'!$F$7:$F$3000,'Energy balance options'!$B$7:$B$3000,HeatGen!L$2,'Energy balance options'!$A$7:$A$3000,HeatGen!$A1870)</f>
        <v>0</v>
      </c>
      <c r="M1870">
        <f>SUMIFS('Energy balance options'!$F$7:$F$3000,'Energy balance options'!$B$7:$B$3000,HeatGen!M$2,'Energy balance options'!$A$7:$A$3000,HeatGen!$A1870)</f>
        <v>0</v>
      </c>
      <c r="N1870">
        <f>SUMIFS('Energy balance options'!$F$7:$F$3000,'Energy balance options'!$B$7:$B$3000,HeatGen!N$2,'Energy balance options'!$A$7:$A$3000,HeatGen!$A1870)</f>
        <v>0</v>
      </c>
      <c r="P1870">
        <f>SUMIFS('Energy balance options'!$F$7:$F$3000,'Energy balance options'!$B$7:$B$3000,HeatGen!P$2,'Energy balance options'!$A$7:$A$3000,HeatGen!$A1870)</f>
        <v>0</v>
      </c>
      <c r="Q1870">
        <f>SUMIFS('Energy balance options'!$F$7:$F$3000,'Energy balance options'!$B$7:$B$3000,HeatGen!Q$2,'Energy balance options'!$A$7:$A$3000,HeatGen!$A1870)</f>
        <v>0</v>
      </c>
      <c r="R1870">
        <f>SUMIFS('Energy balance options'!$F$7:$F$3000,'Energy balance options'!$B$7:$B$3000,HeatGen!R$2,'Energy balance options'!$A$7:$A$3000,HeatGen!$A1870)</f>
        <v>0</v>
      </c>
      <c r="S1870">
        <f>SUMIFS('Energy balance options'!$G$7:$G$3000,'Energy balance options'!$B$7:$B$3000,HeatGen!S$2,'Energy balance options'!$A$7:$A$3000,HeatGen!$A1870)</f>
        <v>0</v>
      </c>
      <c r="T1870">
        <f>SUMIFS('Energy balance options'!$G$7:$G$3000,'Energy balance options'!$B$7:$B$3000,HeatGen!T$2,'Energy balance options'!$A$7:$A$3000,HeatGen!$A1870)</f>
        <v>0</v>
      </c>
      <c r="U1870">
        <f>SUMIFS('Energy balance options'!$G$7:$G$3000,'Energy balance options'!$B$7:$B$3000,HeatGen!U$2,'Energy balance options'!$A$7:$A$3000,HeatGen!$A1870)</f>
        <v>0</v>
      </c>
      <c r="V1870">
        <f>SUMIFS('Energy balance options'!$G$7:$G$3000,'Energy balance options'!$B$7:$B$3000,HeatGen!V$2,'Energy balance options'!$A$7:$A$3000,HeatGen!$A1870)</f>
        <v>0</v>
      </c>
      <c r="W1870">
        <f>SUMIFS('Energy balance options'!$G$7:$G$3000,'Energy balance options'!$B$7:$B$3000,HeatGen!W$2,'Energy balance options'!$A$7:$A$3000,HeatGen!$A1870)</f>
        <v>0</v>
      </c>
      <c r="X1870">
        <f>SUMIFS('Energy balance options'!$G$7:$G$3000,'Energy balance options'!$B$7:$B$3000,HeatGen!X$2,'Energy balance options'!$A$7:$A$3000,HeatGen!$A1870)</f>
        <v>0</v>
      </c>
      <c r="AG1870">
        <f t="shared" si="349"/>
        <v>0</v>
      </c>
      <c r="AH1870">
        <f t="shared" si="350"/>
        <v>0</v>
      </c>
      <c r="AI1870">
        <f t="shared" si="351"/>
        <v>0</v>
      </c>
      <c r="AJ1870">
        <f t="shared" si="352"/>
        <v>0</v>
      </c>
      <c r="AK1870">
        <f t="shared" si="353"/>
        <v>0</v>
      </c>
      <c r="AL1870">
        <f t="shared" si="354"/>
        <v>0</v>
      </c>
      <c r="AM1870">
        <f t="shared" si="355"/>
        <v>0</v>
      </c>
      <c r="AN1870">
        <f t="shared" si="356"/>
        <v>0</v>
      </c>
      <c r="AO1870">
        <f t="shared" si="357"/>
        <v>0</v>
      </c>
    </row>
    <row r="1871" spans="1:41" x14ac:dyDescent="0.2">
      <c r="A1871" s="9">
        <f>'Cost per option'!A1879</f>
        <v>0</v>
      </c>
      <c r="B1871" t="str">
        <f>_xlfn.IFNA(VLOOKUP(A1871,'Energy balance options'!A$7:C$3000,3,FALSE),"")</f>
        <v/>
      </c>
      <c r="C1871">
        <f>SUMIFS('Energy balance options'!$F$7:$F$3000,'Energy balance options'!$B$7:$B$3000,HeatGen!C$2,'Energy balance options'!$A$7:$A$3000,HeatGen!$A1871)</f>
        <v>0</v>
      </c>
      <c r="D1871">
        <f>SUMIFS('Energy balance options'!$F$7:$F$3000,'Energy balance options'!$B$7:$B$3000,HeatGen!D$2,'Energy balance options'!$A$7:$A$3000,HeatGen!$A1871)</f>
        <v>0</v>
      </c>
      <c r="E1871">
        <f>SUMIFS('Energy balance options'!$F$7:$F$3000,'Energy balance options'!$B$7:$B$3000,HeatGen!E$2,'Energy balance options'!$A$7:$A$3000,HeatGen!$A1871)</f>
        <v>0</v>
      </c>
      <c r="F1871">
        <f>SUMIFS('Energy balance options'!$F$7:$F$3000,'Energy balance options'!$B$7:$B$3000,HeatGen!F$2,'Energy balance options'!$A$7:$A$3000,HeatGen!$A1871)</f>
        <v>0</v>
      </c>
      <c r="G1871">
        <f>SUMIFS('Energy balance options'!$F$7:$F$3000,'Energy balance options'!$B$7:$B$3000,HeatGen!G$2,'Energy balance options'!$A$7:$A$3000,HeatGen!$A1871)</f>
        <v>0</v>
      </c>
      <c r="H1871">
        <f>SUMIFS('Energy balance options'!$F$7:$F$3000,'Energy balance options'!$B$7:$B$3000,HeatGen!H$2,'Energy balance options'!$A$7:$A$3000,HeatGen!$A1871)</f>
        <v>0</v>
      </c>
      <c r="I1871">
        <f>SUMIFS('Energy balance options'!$F$7:$F$3000,'Energy balance options'!$B$7:$B$3000,HeatGen!I$2,'Energy balance options'!$A$7:$A$3000,HeatGen!$A1871)</f>
        <v>0</v>
      </c>
      <c r="J1871">
        <f>SUMIFS('Energy balance options'!$F$7:$F$3000,'Energy balance options'!$B$7:$B$3000,HeatGen!J$2,'Energy balance options'!$A$7:$A$3000,HeatGen!$A1871)</f>
        <v>0</v>
      </c>
      <c r="K1871">
        <f>SUMIFS('Energy balance options'!$F$7:$F$3000,'Energy balance options'!$B$7:$B$3000,HeatGen!K$2,'Energy balance options'!$A$7:$A$3000,HeatGen!$A1871)</f>
        <v>0</v>
      </c>
      <c r="L1871">
        <f>SUMIFS('Energy balance options'!$F$7:$F$3000,'Energy balance options'!$B$7:$B$3000,HeatGen!L$2,'Energy balance options'!$A$7:$A$3000,HeatGen!$A1871)</f>
        <v>0</v>
      </c>
      <c r="M1871">
        <f>SUMIFS('Energy balance options'!$F$7:$F$3000,'Energy balance options'!$B$7:$B$3000,HeatGen!M$2,'Energy balance options'!$A$7:$A$3000,HeatGen!$A1871)</f>
        <v>0</v>
      </c>
      <c r="N1871">
        <f>SUMIFS('Energy balance options'!$F$7:$F$3000,'Energy balance options'!$B$7:$B$3000,HeatGen!N$2,'Energy balance options'!$A$7:$A$3000,HeatGen!$A1871)</f>
        <v>0</v>
      </c>
      <c r="P1871">
        <f>SUMIFS('Energy balance options'!$F$7:$F$3000,'Energy balance options'!$B$7:$B$3000,HeatGen!P$2,'Energy balance options'!$A$7:$A$3000,HeatGen!$A1871)</f>
        <v>0</v>
      </c>
      <c r="Q1871">
        <f>SUMIFS('Energy balance options'!$F$7:$F$3000,'Energy balance options'!$B$7:$B$3000,HeatGen!Q$2,'Energy balance options'!$A$7:$A$3000,HeatGen!$A1871)</f>
        <v>0</v>
      </c>
      <c r="R1871">
        <f>SUMIFS('Energy balance options'!$F$7:$F$3000,'Energy balance options'!$B$7:$B$3000,HeatGen!R$2,'Energy balance options'!$A$7:$A$3000,HeatGen!$A1871)</f>
        <v>0</v>
      </c>
      <c r="S1871">
        <f>SUMIFS('Energy balance options'!$G$7:$G$3000,'Energy balance options'!$B$7:$B$3000,HeatGen!S$2,'Energy balance options'!$A$7:$A$3000,HeatGen!$A1871)</f>
        <v>0</v>
      </c>
      <c r="T1871">
        <f>SUMIFS('Energy balance options'!$G$7:$G$3000,'Energy balance options'!$B$7:$B$3000,HeatGen!T$2,'Energy balance options'!$A$7:$A$3000,HeatGen!$A1871)</f>
        <v>0</v>
      </c>
      <c r="U1871">
        <f>SUMIFS('Energy balance options'!$G$7:$G$3000,'Energy balance options'!$B$7:$B$3000,HeatGen!U$2,'Energy balance options'!$A$7:$A$3000,HeatGen!$A1871)</f>
        <v>0</v>
      </c>
      <c r="V1871">
        <f>SUMIFS('Energy balance options'!$G$7:$G$3000,'Energy balance options'!$B$7:$B$3000,HeatGen!V$2,'Energy balance options'!$A$7:$A$3000,HeatGen!$A1871)</f>
        <v>0</v>
      </c>
      <c r="W1871">
        <f>SUMIFS('Energy balance options'!$G$7:$G$3000,'Energy balance options'!$B$7:$B$3000,HeatGen!W$2,'Energy balance options'!$A$7:$A$3000,HeatGen!$A1871)</f>
        <v>0</v>
      </c>
      <c r="X1871">
        <f>SUMIFS('Energy balance options'!$G$7:$G$3000,'Energy balance options'!$B$7:$B$3000,HeatGen!X$2,'Energy balance options'!$A$7:$A$3000,HeatGen!$A1871)</f>
        <v>0</v>
      </c>
      <c r="AG1871">
        <f t="shared" si="349"/>
        <v>0</v>
      </c>
      <c r="AH1871">
        <f t="shared" si="350"/>
        <v>0</v>
      </c>
      <c r="AI1871">
        <f t="shared" si="351"/>
        <v>0</v>
      </c>
      <c r="AJ1871">
        <f t="shared" si="352"/>
        <v>0</v>
      </c>
      <c r="AK1871">
        <f t="shared" si="353"/>
        <v>0</v>
      </c>
      <c r="AL1871">
        <f t="shared" si="354"/>
        <v>0</v>
      </c>
      <c r="AM1871">
        <f t="shared" si="355"/>
        <v>0</v>
      </c>
      <c r="AN1871">
        <f t="shared" si="356"/>
        <v>0</v>
      </c>
      <c r="AO1871">
        <f t="shared" si="357"/>
        <v>0</v>
      </c>
    </row>
    <row r="1872" spans="1:41" x14ac:dyDescent="0.2">
      <c r="A1872" s="9">
        <f>'Cost per option'!A1880</f>
        <v>0</v>
      </c>
      <c r="B1872" t="str">
        <f>_xlfn.IFNA(VLOOKUP(A1872,'Energy balance options'!A$7:C$3000,3,FALSE),"")</f>
        <v/>
      </c>
      <c r="C1872">
        <f>SUMIFS('Energy balance options'!$F$7:$F$3000,'Energy balance options'!$B$7:$B$3000,HeatGen!C$2,'Energy balance options'!$A$7:$A$3000,HeatGen!$A1872)</f>
        <v>0</v>
      </c>
      <c r="D1872">
        <f>SUMIFS('Energy balance options'!$F$7:$F$3000,'Energy balance options'!$B$7:$B$3000,HeatGen!D$2,'Energy balance options'!$A$7:$A$3000,HeatGen!$A1872)</f>
        <v>0</v>
      </c>
      <c r="E1872">
        <f>SUMIFS('Energy balance options'!$F$7:$F$3000,'Energy balance options'!$B$7:$B$3000,HeatGen!E$2,'Energy balance options'!$A$7:$A$3000,HeatGen!$A1872)</f>
        <v>0</v>
      </c>
      <c r="F1872">
        <f>SUMIFS('Energy balance options'!$F$7:$F$3000,'Energy balance options'!$B$7:$B$3000,HeatGen!F$2,'Energy balance options'!$A$7:$A$3000,HeatGen!$A1872)</f>
        <v>0</v>
      </c>
      <c r="G1872">
        <f>SUMIFS('Energy balance options'!$F$7:$F$3000,'Energy balance options'!$B$7:$B$3000,HeatGen!G$2,'Energy balance options'!$A$7:$A$3000,HeatGen!$A1872)</f>
        <v>0</v>
      </c>
      <c r="H1872">
        <f>SUMIFS('Energy balance options'!$F$7:$F$3000,'Energy balance options'!$B$7:$B$3000,HeatGen!H$2,'Energy balance options'!$A$7:$A$3000,HeatGen!$A1872)</f>
        <v>0</v>
      </c>
      <c r="I1872">
        <f>SUMIFS('Energy balance options'!$F$7:$F$3000,'Energy balance options'!$B$7:$B$3000,HeatGen!I$2,'Energy balance options'!$A$7:$A$3000,HeatGen!$A1872)</f>
        <v>0</v>
      </c>
      <c r="J1872">
        <f>SUMIFS('Energy balance options'!$F$7:$F$3000,'Energy balance options'!$B$7:$B$3000,HeatGen!J$2,'Energy balance options'!$A$7:$A$3000,HeatGen!$A1872)</f>
        <v>0</v>
      </c>
      <c r="K1872">
        <f>SUMIFS('Energy balance options'!$F$7:$F$3000,'Energy balance options'!$B$7:$B$3000,HeatGen!K$2,'Energy balance options'!$A$7:$A$3000,HeatGen!$A1872)</f>
        <v>0</v>
      </c>
      <c r="L1872">
        <f>SUMIFS('Energy balance options'!$F$7:$F$3000,'Energy balance options'!$B$7:$B$3000,HeatGen!L$2,'Energy balance options'!$A$7:$A$3000,HeatGen!$A1872)</f>
        <v>0</v>
      </c>
      <c r="M1872">
        <f>SUMIFS('Energy balance options'!$F$7:$F$3000,'Energy balance options'!$B$7:$B$3000,HeatGen!M$2,'Energy balance options'!$A$7:$A$3000,HeatGen!$A1872)</f>
        <v>0</v>
      </c>
      <c r="N1872">
        <f>SUMIFS('Energy balance options'!$F$7:$F$3000,'Energy balance options'!$B$7:$B$3000,HeatGen!N$2,'Energy balance options'!$A$7:$A$3000,HeatGen!$A1872)</f>
        <v>0</v>
      </c>
      <c r="P1872">
        <f>SUMIFS('Energy balance options'!$F$7:$F$3000,'Energy balance options'!$B$7:$B$3000,HeatGen!P$2,'Energy balance options'!$A$7:$A$3000,HeatGen!$A1872)</f>
        <v>0</v>
      </c>
      <c r="Q1872">
        <f>SUMIFS('Energy balance options'!$F$7:$F$3000,'Energy balance options'!$B$7:$B$3000,HeatGen!Q$2,'Energy balance options'!$A$7:$A$3000,HeatGen!$A1872)</f>
        <v>0</v>
      </c>
      <c r="R1872">
        <f>SUMIFS('Energy balance options'!$F$7:$F$3000,'Energy balance options'!$B$7:$B$3000,HeatGen!R$2,'Energy balance options'!$A$7:$A$3000,HeatGen!$A1872)</f>
        <v>0</v>
      </c>
      <c r="S1872">
        <f>SUMIFS('Energy balance options'!$G$7:$G$3000,'Energy balance options'!$B$7:$B$3000,HeatGen!S$2,'Energy balance options'!$A$7:$A$3000,HeatGen!$A1872)</f>
        <v>0</v>
      </c>
      <c r="T1872">
        <f>SUMIFS('Energy balance options'!$G$7:$G$3000,'Energy balance options'!$B$7:$B$3000,HeatGen!T$2,'Energy balance options'!$A$7:$A$3000,HeatGen!$A1872)</f>
        <v>0</v>
      </c>
      <c r="U1872">
        <f>SUMIFS('Energy balance options'!$G$7:$G$3000,'Energy balance options'!$B$7:$B$3000,HeatGen!U$2,'Energy balance options'!$A$7:$A$3000,HeatGen!$A1872)</f>
        <v>0</v>
      </c>
      <c r="V1872">
        <f>SUMIFS('Energy balance options'!$G$7:$G$3000,'Energy balance options'!$B$7:$B$3000,HeatGen!V$2,'Energy balance options'!$A$7:$A$3000,HeatGen!$A1872)</f>
        <v>0</v>
      </c>
      <c r="W1872">
        <f>SUMIFS('Energy balance options'!$G$7:$G$3000,'Energy balance options'!$B$7:$B$3000,HeatGen!W$2,'Energy balance options'!$A$7:$A$3000,HeatGen!$A1872)</f>
        <v>0</v>
      </c>
      <c r="X1872">
        <f>SUMIFS('Energy balance options'!$G$7:$G$3000,'Energy balance options'!$B$7:$B$3000,HeatGen!X$2,'Energy balance options'!$A$7:$A$3000,HeatGen!$A1872)</f>
        <v>0</v>
      </c>
      <c r="AG1872">
        <f t="shared" si="349"/>
        <v>0</v>
      </c>
      <c r="AH1872">
        <f t="shared" si="350"/>
        <v>0</v>
      </c>
      <c r="AI1872">
        <f t="shared" si="351"/>
        <v>0</v>
      </c>
      <c r="AJ1872">
        <f t="shared" si="352"/>
        <v>0</v>
      </c>
      <c r="AK1872">
        <f t="shared" si="353"/>
        <v>0</v>
      </c>
      <c r="AL1872">
        <f t="shared" si="354"/>
        <v>0</v>
      </c>
      <c r="AM1872">
        <f t="shared" si="355"/>
        <v>0</v>
      </c>
      <c r="AN1872">
        <f t="shared" si="356"/>
        <v>0</v>
      </c>
      <c r="AO1872">
        <f t="shared" si="357"/>
        <v>0</v>
      </c>
    </row>
    <row r="1873" spans="1:41" x14ac:dyDescent="0.2">
      <c r="A1873" s="9">
        <f>'Cost per option'!A1881</f>
        <v>0</v>
      </c>
      <c r="B1873" t="str">
        <f>_xlfn.IFNA(VLOOKUP(A1873,'Energy balance options'!A$7:C$3000,3,FALSE),"")</f>
        <v/>
      </c>
      <c r="C1873">
        <f>SUMIFS('Energy balance options'!$F$7:$F$3000,'Energy balance options'!$B$7:$B$3000,HeatGen!C$2,'Energy balance options'!$A$7:$A$3000,HeatGen!$A1873)</f>
        <v>0</v>
      </c>
      <c r="D1873">
        <f>SUMIFS('Energy balance options'!$F$7:$F$3000,'Energy balance options'!$B$7:$B$3000,HeatGen!D$2,'Energy balance options'!$A$7:$A$3000,HeatGen!$A1873)</f>
        <v>0</v>
      </c>
      <c r="E1873">
        <f>SUMIFS('Energy balance options'!$F$7:$F$3000,'Energy balance options'!$B$7:$B$3000,HeatGen!E$2,'Energy balance options'!$A$7:$A$3000,HeatGen!$A1873)</f>
        <v>0</v>
      </c>
      <c r="F1873">
        <f>SUMIFS('Energy balance options'!$F$7:$F$3000,'Energy balance options'!$B$7:$B$3000,HeatGen!F$2,'Energy balance options'!$A$7:$A$3000,HeatGen!$A1873)</f>
        <v>0</v>
      </c>
      <c r="G1873">
        <f>SUMIFS('Energy balance options'!$F$7:$F$3000,'Energy balance options'!$B$7:$B$3000,HeatGen!G$2,'Energy balance options'!$A$7:$A$3000,HeatGen!$A1873)</f>
        <v>0</v>
      </c>
      <c r="H1873">
        <f>SUMIFS('Energy balance options'!$F$7:$F$3000,'Energy balance options'!$B$7:$B$3000,HeatGen!H$2,'Energy balance options'!$A$7:$A$3000,HeatGen!$A1873)</f>
        <v>0</v>
      </c>
      <c r="I1873">
        <f>SUMIFS('Energy balance options'!$F$7:$F$3000,'Energy balance options'!$B$7:$B$3000,HeatGen!I$2,'Energy balance options'!$A$7:$A$3000,HeatGen!$A1873)</f>
        <v>0</v>
      </c>
      <c r="J1873">
        <f>SUMIFS('Energy balance options'!$F$7:$F$3000,'Energy balance options'!$B$7:$B$3000,HeatGen!J$2,'Energy balance options'!$A$7:$A$3000,HeatGen!$A1873)</f>
        <v>0</v>
      </c>
      <c r="K1873">
        <f>SUMIFS('Energy balance options'!$F$7:$F$3000,'Energy balance options'!$B$7:$B$3000,HeatGen!K$2,'Energy balance options'!$A$7:$A$3000,HeatGen!$A1873)</f>
        <v>0</v>
      </c>
      <c r="L1873">
        <f>SUMIFS('Energy balance options'!$F$7:$F$3000,'Energy balance options'!$B$7:$B$3000,HeatGen!L$2,'Energy balance options'!$A$7:$A$3000,HeatGen!$A1873)</f>
        <v>0</v>
      </c>
      <c r="M1873">
        <f>SUMIFS('Energy balance options'!$F$7:$F$3000,'Energy balance options'!$B$7:$B$3000,HeatGen!M$2,'Energy balance options'!$A$7:$A$3000,HeatGen!$A1873)</f>
        <v>0</v>
      </c>
      <c r="N1873">
        <f>SUMIFS('Energy balance options'!$F$7:$F$3000,'Energy balance options'!$B$7:$B$3000,HeatGen!N$2,'Energy balance options'!$A$7:$A$3000,HeatGen!$A1873)</f>
        <v>0</v>
      </c>
      <c r="P1873">
        <f>SUMIFS('Energy balance options'!$F$7:$F$3000,'Energy balance options'!$B$7:$B$3000,HeatGen!P$2,'Energy balance options'!$A$7:$A$3000,HeatGen!$A1873)</f>
        <v>0</v>
      </c>
      <c r="Q1873">
        <f>SUMIFS('Energy balance options'!$F$7:$F$3000,'Energy balance options'!$B$7:$B$3000,HeatGen!Q$2,'Energy balance options'!$A$7:$A$3000,HeatGen!$A1873)</f>
        <v>0</v>
      </c>
      <c r="R1873">
        <f>SUMIFS('Energy balance options'!$F$7:$F$3000,'Energy balance options'!$B$7:$B$3000,HeatGen!R$2,'Energy balance options'!$A$7:$A$3000,HeatGen!$A1873)</f>
        <v>0</v>
      </c>
      <c r="S1873">
        <f>SUMIFS('Energy balance options'!$G$7:$G$3000,'Energy balance options'!$B$7:$B$3000,HeatGen!S$2,'Energy balance options'!$A$7:$A$3000,HeatGen!$A1873)</f>
        <v>0</v>
      </c>
      <c r="T1873">
        <f>SUMIFS('Energy balance options'!$G$7:$G$3000,'Energy balance options'!$B$7:$B$3000,HeatGen!T$2,'Energy balance options'!$A$7:$A$3000,HeatGen!$A1873)</f>
        <v>0</v>
      </c>
      <c r="U1873">
        <f>SUMIFS('Energy balance options'!$G$7:$G$3000,'Energy balance options'!$B$7:$B$3000,HeatGen!U$2,'Energy balance options'!$A$7:$A$3000,HeatGen!$A1873)</f>
        <v>0</v>
      </c>
      <c r="V1873">
        <f>SUMIFS('Energy balance options'!$G$7:$G$3000,'Energy balance options'!$B$7:$B$3000,HeatGen!V$2,'Energy balance options'!$A$7:$A$3000,HeatGen!$A1873)</f>
        <v>0</v>
      </c>
      <c r="W1873">
        <f>SUMIFS('Energy balance options'!$G$7:$G$3000,'Energy balance options'!$B$7:$B$3000,HeatGen!W$2,'Energy balance options'!$A$7:$A$3000,HeatGen!$A1873)</f>
        <v>0</v>
      </c>
      <c r="X1873">
        <f>SUMIFS('Energy balance options'!$G$7:$G$3000,'Energy balance options'!$B$7:$B$3000,HeatGen!X$2,'Energy balance options'!$A$7:$A$3000,HeatGen!$A1873)</f>
        <v>0</v>
      </c>
      <c r="AG1873">
        <f t="shared" si="349"/>
        <v>0</v>
      </c>
      <c r="AH1873">
        <f t="shared" si="350"/>
        <v>0</v>
      </c>
      <c r="AI1873">
        <f t="shared" si="351"/>
        <v>0</v>
      </c>
      <c r="AJ1873">
        <f t="shared" si="352"/>
        <v>0</v>
      </c>
      <c r="AK1873">
        <f t="shared" si="353"/>
        <v>0</v>
      </c>
      <c r="AL1873">
        <f t="shared" si="354"/>
        <v>0</v>
      </c>
      <c r="AM1873">
        <f t="shared" si="355"/>
        <v>0</v>
      </c>
      <c r="AN1873">
        <f t="shared" si="356"/>
        <v>0</v>
      </c>
      <c r="AO1873">
        <f t="shared" si="357"/>
        <v>0</v>
      </c>
    </row>
    <row r="1874" spans="1:41" x14ac:dyDescent="0.2">
      <c r="A1874" s="9">
        <f>'Cost per option'!A1882</f>
        <v>0</v>
      </c>
      <c r="B1874" t="str">
        <f>_xlfn.IFNA(VLOOKUP(A1874,'Energy balance options'!A$7:C$3000,3,FALSE),"")</f>
        <v/>
      </c>
      <c r="C1874">
        <f>SUMIFS('Energy balance options'!$F$7:$F$3000,'Energy balance options'!$B$7:$B$3000,HeatGen!C$2,'Energy balance options'!$A$7:$A$3000,HeatGen!$A1874)</f>
        <v>0</v>
      </c>
      <c r="D1874">
        <f>SUMIFS('Energy balance options'!$F$7:$F$3000,'Energy balance options'!$B$7:$B$3000,HeatGen!D$2,'Energy balance options'!$A$7:$A$3000,HeatGen!$A1874)</f>
        <v>0</v>
      </c>
      <c r="E1874">
        <f>SUMIFS('Energy balance options'!$F$7:$F$3000,'Energy balance options'!$B$7:$B$3000,HeatGen!E$2,'Energy balance options'!$A$7:$A$3000,HeatGen!$A1874)</f>
        <v>0</v>
      </c>
      <c r="F1874">
        <f>SUMIFS('Energy balance options'!$F$7:$F$3000,'Energy balance options'!$B$7:$B$3000,HeatGen!F$2,'Energy balance options'!$A$7:$A$3000,HeatGen!$A1874)</f>
        <v>0</v>
      </c>
      <c r="G1874">
        <f>SUMIFS('Energy balance options'!$F$7:$F$3000,'Energy balance options'!$B$7:$B$3000,HeatGen!G$2,'Energy balance options'!$A$7:$A$3000,HeatGen!$A1874)</f>
        <v>0</v>
      </c>
      <c r="H1874">
        <f>SUMIFS('Energy balance options'!$F$7:$F$3000,'Energy balance options'!$B$7:$B$3000,HeatGen!H$2,'Energy balance options'!$A$7:$A$3000,HeatGen!$A1874)</f>
        <v>0</v>
      </c>
      <c r="I1874">
        <f>SUMIFS('Energy balance options'!$F$7:$F$3000,'Energy balance options'!$B$7:$B$3000,HeatGen!I$2,'Energy balance options'!$A$7:$A$3000,HeatGen!$A1874)</f>
        <v>0</v>
      </c>
      <c r="J1874">
        <f>SUMIFS('Energy balance options'!$F$7:$F$3000,'Energy balance options'!$B$7:$B$3000,HeatGen!J$2,'Energy balance options'!$A$7:$A$3000,HeatGen!$A1874)</f>
        <v>0</v>
      </c>
      <c r="K1874">
        <f>SUMIFS('Energy balance options'!$F$7:$F$3000,'Energy balance options'!$B$7:$B$3000,HeatGen!K$2,'Energy balance options'!$A$7:$A$3000,HeatGen!$A1874)</f>
        <v>0</v>
      </c>
      <c r="L1874">
        <f>SUMIFS('Energy balance options'!$F$7:$F$3000,'Energy balance options'!$B$7:$B$3000,HeatGen!L$2,'Energy balance options'!$A$7:$A$3000,HeatGen!$A1874)</f>
        <v>0</v>
      </c>
      <c r="M1874">
        <f>SUMIFS('Energy balance options'!$F$7:$F$3000,'Energy balance options'!$B$7:$B$3000,HeatGen!M$2,'Energy balance options'!$A$7:$A$3000,HeatGen!$A1874)</f>
        <v>0</v>
      </c>
      <c r="N1874">
        <f>SUMIFS('Energy balance options'!$F$7:$F$3000,'Energy balance options'!$B$7:$B$3000,HeatGen!N$2,'Energy balance options'!$A$7:$A$3000,HeatGen!$A1874)</f>
        <v>0</v>
      </c>
      <c r="P1874">
        <f>SUMIFS('Energy balance options'!$F$7:$F$3000,'Energy balance options'!$B$7:$B$3000,HeatGen!P$2,'Energy balance options'!$A$7:$A$3000,HeatGen!$A1874)</f>
        <v>0</v>
      </c>
      <c r="Q1874">
        <f>SUMIFS('Energy balance options'!$F$7:$F$3000,'Energy balance options'!$B$7:$B$3000,HeatGen!Q$2,'Energy balance options'!$A$7:$A$3000,HeatGen!$A1874)</f>
        <v>0</v>
      </c>
      <c r="R1874">
        <f>SUMIFS('Energy balance options'!$F$7:$F$3000,'Energy balance options'!$B$7:$B$3000,HeatGen!R$2,'Energy balance options'!$A$7:$A$3000,HeatGen!$A1874)</f>
        <v>0</v>
      </c>
      <c r="S1874">
        <f>SUMIFS('Energy balance options'!$G$7:$G$3000,'Energy balance options'!$B$7:$B$3000,HeatGen!S$2,'Energy balance options'!$A$7:$A$3000,HeatGen!$A1874)</f>
        <v>0</v>
      </c>
      <c r="T1874">
        <f>SUMIFS('Energy balance options'!$G$7:$G$3000,'Energy balance options'!$B$7:$B$3000,HeatGen!T$2,'Energy balance options'!$A$7:$A$3000,HeatGen!$A1874)</f>
        <v>0</v>
      </c>
      <c r="U1874">
        <f>SUMIFS('Energy balance options'!$G$7:$G$3000,'Energy balance options'!$B$7:$B$3000,HeatGen!U$2,'Energy balance options'!$A$7:$A$3000,HeatGen!$A1874)</f>
        <v>0</v>
      </c>
      <c r="V1874">
        <f>SUMIFS('Energy balance options'!$G$7:$G$3000,'Energy balance options'!$B$7:$B$3000,HeatGen!V$2,'Energy balance options'!$A$7:$A$3000,HeatGen!$A1874)</f>
        <v>0</v>
      </c>
      <c r="W1874">
        <f>SUMIFS('Energy balance options'!$G$7:$G$3000,'Energy balance options'!$B$7:$B$3000,HeatGen!W$2,'Energy balance options'!$A$7:$A$3000,HeatGen!$A1874)</f>
        <v>0</v>
      </c>
      <c r="X1874">
        <f>SUMIFS('Energy balance options'!$G$7:$G$3000,'Energy balance options'!$B$7:$B$3000,HeatGen!X$2,'Energy balance options'!$A$7:$A$3000,HeatGen!$A1874)</f>
        <v>0</v>
      </c>
      <c r="AG1874">
        <f t="shared" si="349"/>
        <v>0</v>
      </c>
      <c r="AH1874">
        <f t="shared" si="350"/>
        <v>0</v>
      </c>
      <c r="AI1874">
        <f t="shared" si="351"/>
        <v>0</v>
      </c>
      <c r="AJ1874">
        <f t="shared" si="352"/>
        <v>0</v>
      </c>
      <c r="AK1874">
        <f t="shared" si="353"/>
        <v>0</v>
      </c>
      <c r="AL1874">
        <f t="shared" si="354"/>
        <v>0</v>
      </c>
      <c r="AM1874">
        <f t="shared" si="355"/>
        <v>0</v>
      </c>
      <c r="AN1874">
        <f t="shared" si="356"/>
        <v>0</v>
      </c>
      <c r="AO1874">
        <f t="shared" si="357"/>
        <v>0</v>
      </c>
    </row>
    <row r="1875" spans="1:41" x14ac:dyDescent="0.2">
      <c r="A1875" s="9">
        <f>'Cost per option'!A1883</f>
        <v>0</v>
      </c>
      <c r="B1875" t="str">
        <f>_xlfn.IFNA(VLOOKUP(A1875,'Energy balance options'!A$7:C$3000,3,FALSE),"")</f>
        <v/>
      </c>
      <c r="C1875">
        <f>SUMIFS('Energy balance options'!$F$7:$F$3000,'Energy balance options'!$B$7:$B$3000,HeatGen!C$2,'Energy balance options'!$A$7:$A$3000,HeatGen!$A1875)</f>
        <v>0</v>
      </c>
      <c r="D1875">
        <f>SUMIFS('Energy balance options'!$F$7:$F$3000,'Energy balance options'!$B$7:$B$3000,HeatGen!D$2,'Energy balance options'!$A$7:$A$3000,HeatGen!$A1875)</f>
        <v>0</v>
      </c>
      <c r="E1875">
        <f>SUMIFS('Energy balance options'!$F$7:$F$3000,'Energy balance options'!$B$7:$B$3000,HeatGen!E$2,'Energy balance options'!$A$7:$A$3000,HeatGen!$A1875)</f>
        <v>0</v>
      </c>
      <c r="F1875">
        <f>SUMIFS('Energy balance options'!$F$7:$F$3000,'Energy balance options'!$B$7:$B$3000,HeatGen!F$2,'Energy balance options'!$A$7:$A$3000,HeatGen!$A1875)</f>
        <v>0</v>
      </c>
      <c r="G1875">
        <f>SUMIFS('Energy balance options'!$F$7:$F$3000,'Energy balance options'!$B$7:$B$3000,HeatGen!G$2,'Energy balance options'!$A$7:$A$3000,HeatGen!$A1875)</f>
        <v>0</v>
      </c>
      <c r="H1875">
        <f>SUMIFS('Energy balance options'!$F$7:$F$3000,'Energy balance options'!$B$7:$B$3000,HeatGen!H$2,'Energy balance options'!$A$7:$A$3000,HeatGen!$A1875)</f>
        <v>0</v>
      </c>
      <c r="I1875">
        <f>SUMIFS('Energy balance options'!$F$7:$F$3000,'Energy balance options'!$B$7:$B$3000,HeatGen!I$2,'Energy balance options'!$A$7:$A$3000,HeatGen!$A1875)</f>
        <v>0</v>
      </c>
      <c r="J1875">
        <f>SUMIFS('Energy balance options'!$F$7:$F$3000,'Energy balance options'!$B$7:$B$3000,HeatGen!J$2,'Energy balance options'!$A$7:$A$3000,HeatGen!$A1875)</f>
        <v>0</v>
      </c>
      <c r="K1875">
        <f>SUMIFS('Energy balance options'!$F$7:$F$3000,'Energy balance options'!$B$7:$B$3000,HeatGen!K$2,'Energy balance options'!$A$7:$A$3000,HeatGen!$A1875)</f>
        <v>0</v>
      </c>
      <c r="L1875">
        <f>SUMIFS('Energy balance options'!$F$7:$F$3000,'Energy balance options'!$B$7:$B$3000,HeatGen!L$2,'Energy balance options'!$A$7:$A$3000,HeatGen!$A1875)</f>
        <v>0</v>
      </c>
      <c r="M1875">
        <f>SUMIFS('Energy balance options'!$F$7:$F$3000,'Energy balance options'!$B$7:$B$3000,HeatGen!M$2,'Energy balance options'!$A$7:$A$3000,HeatGen!$A1875)</f>
        <v>0</v>
      </c>
      <c r="N1875">
        <f>SUMIFS('Energy balance options'!$F$7:$F$3000,'Energy balance options'!$B$7:$B$3000,HeatGen!N$2,'Energy balance options'!$A$7:$A$3000,HeatGen!$A1875)</f>
        <v>0</v>
      </c>
      <c r="P1875">
        <f>SUMIFS('Energy balance options'!$F$7:$F$3000,'Energy balance options'!$B$7:$B$3000,HeatGen!P$2,'Energy balance options'!$A$7:$A$3000,HeatGen!$A1875)</f>
        <v>0</v>
      </c>
      <c r="Q1875">
        <f>SUMIFS('Energy balance options'!$F$7:$F$3000,'Energy balance options'!$B$7:$B$3000,HeatGen!Q$2,'Energy balance options'!$A$7:$A$3000,HeatGen!$A1875)</f>
        <v>0</v>
      </c>
      <c r="R1875">
        <f>SUMIFS('Energy balance options'!$F$7:$F$3000,'Energy balance options'!$B$7:$B$3000,HeatGen!R$2,'Energy balance options'!$A$7:$A$3000,HeatGen!$A1875)</f>
        <v>0</v>
      </c>
      <c r="S1875">
        <f>SUMIFS('Energy balance options'!$G$7:$G$3000,'Energy balance options'!$B$7:$B$3000,HeatGen!S$2,'Energy balance options'!$A$7:$A$3000,HeatGen!$A1875)</f>
        <v>0</v>
      </c>
      <c r="T1875">
        <f>SUMIFS('Energy balance options'!$G$7:$G$3000,'Energy balance options'!$B$7:$B$3000,HeatGen!T$2,'Energy balance options'!$A$7:$A$3000,HeatGen!$A1875)</f>
        <v>0</v>
      </c>
      <c r="U1875">
        <f>SUMIFS('Energy balance options'!$G$7:$G$3000,'Energy balance options'!$B$7:$B$3000,HeatGen!U$2,'Energy balance options'!$A$7:$A$3000,HeatGen!$A1875)</f>
        <v>0</v>
      </c>
      <c r="V1875">
        <f>SUMIFS('Energy balance options'!$G$7:$G$3000,'Energy balance options'!$B$7:$B$3000,HeatGen!V$2,'Energy balance options'!$A$7:$A$3000,HeatGen!$A1875)</f>
        <v>0</v>
      </c>
      <c r="W1875">
        <f>SUMIFS('Energy balance options'!$G$7:$G$3000,'Energy balance options'!$B$7:$B$3000,HeatGen!W$2,'Energy balance options'!$A$7:$A$3000,HeatGen!$A1875)</f>
        <v>0</v>
      </c>
      <c r="X1875">
        <f>SUMIFS('Energy balance options'!$G$7:$G$3000,'Energy balance options'!$B$7:$B$3000,HeatGen!X$2,'Energy balance options'!$A$7:$A$3000,HeatGen!$A1875)</f>
        <v>0</v>
      </c>
      <c r="AG1875">
        <f t="shared" si="349"/>
        <v>0</v>
      </c>
      <c r="AH1875">
        <f t="shared" si="350"/>
        <v>0</v>
      </c>
      <c r="AI1875">
        <f t="shared" si="351"/>
        <v>0</v>
      </c>
      <c r="AJ1875">
        <f t="shared" si="352"/>
        <v>0</v>
      </c>
      <c r="AK1875">
        <f t="shared" si="353"/>
        <v>0</v>
      </c>
      <c r="AL1875">
        <f t="shared" si="354"/>
        <v>0</v>
      </c>
      <c r="AM1875">
        <f t="shared" si="355"/>
        <v>0</v>
      </c>
      <c r="AN1875">
        <f t="shared" si="356"/>
        <v>0</v>
      </c>
      <c r="AO1875">
        <f t="shared" si="357"/>
        <v>0</v>
      </c>
    </row>
    <row r="1876" spans="1:41" x14ac:dyDescent="0.2">
      <c r="A1876" s="9">
        <f>'Cost per option'!A1884</f>
        <v>0</v>
      </c>
      <c r="B1876" t="str">
        <f>_xlfn.IFNA(VLOOKUP(A1876,'Energy balance options'!A$7:C$3000,3,FALSE),"")</f>
        <v/>
      </c>
      <c r="C1876">
        <f>SUMIFS('Energy balance options'!$F$7:$F$3000,'Energy balance options'!$B$7:$B$3000,HeatGen!C$2,'Energy balance options'!$A$7:$A$3000,HeatGen!$A1876)</f>
        <v>0</v>
      </c>
      <c r="D1876">
        <f>SUMIFS('Energy balance options'!$F$7:$F$3000,'Energy balance options'!$B$7:$B$3000,HeatGen!D$2,'Energy balance options'!$A$7:$A$3000,HeatGen!$A1876)</f>
        <v>0</v>
      </c>
      <c r="E1876">
        <f>SUMIFS('Energy balance options'!$F$7:$F$3000,'Energy balance options'!$B$7:$B$3000,HeatGen!E$2,'Energy balance options'!$A$7:$A$3000,HeatGen!$A1876)</f>
        <v>0</v>
      </c>
      <c r="F1876">
        <f>SUMIFS('Energy balance options'!$F$7:$F$3000,'Energy balance options'!$B$7:$B$3000,HeatGen!F$2,'Energy balance options'!$A$7:$A$3000,HeatGen!$A1876)</f>
        <v>0</v>
      </c>
      <c r="G1876">
        <f>SUMIFS('Energy balance options'!$F$7:$F$3000,'Energy balance options'!$B$7:$B$3000,HeatGen!G$2,'Energy balance options'!$A$7:$A$3000,HeatGen!$A1876)</f>
        <v>0</v>
      </c>
      <c r="H1876">
        <f>SUMIFS('Energy balance options'!$F$7:$F$3000,'Energy balance options'!$B$7:$B$3000,HeatGen!H$2,'Energy balance options'!$A$7:$A$3000,HeatGen!$A1876)</f>
        <v>0</v>
      </c>
      <c r="I1876">
        <f>SUMIFS('Energy balance options'!$F$7:$F$3000,'Energy balance options'!$B$7:$B$3000,HeatGen!I$2,'Energy balance options'!$A$7:$A$3000,HeatGen!$A1876)</f>
        <v>0</v>
      </c>
      <c r="J1876">
        <f>SUMIFS('Energy balance options'!$F$7:$F$3000,'Energy balance options'!$B$7:$B$3000,HeatGen!J$2,'Energy balance options'!$A$7:$A$3000,HeatGen!$A1876)</f>
        <v>0</v>
      </c>
      <c r="K1876">
        <f>SUMIFS('Energy balance options'!$F$7:$F$3000,'Energy balance options'!$B$7:$B$3000,HeatGen!K$2,'Energy balance options'!$A$7:$A$3000,HeatGen!$A1876)</f>
        <v>0</v>
      </c>
      <c r="L1876">
        <f>SUMIFS('Energy balance options'!$F$7:$F$3000,'Energy balance options'!$B$7:$B$3000,HeatGen!L$2,'Energy balance options'!$A$7:$A$3000,HeatGen!$A1876)</f>
        <v>0</v>
      </c>
      <c r="M1876">
        <f>SUMIFS('Energy balance options'!$F$7:$F$3000,'Energy balance options'!$B$7:$B$3000,HeatGen!M$2,'Energy balance options'!$A$7:$A$3000,HeatGen!$A1876)</f>
        <v>0</v>
      </c>
      <c r="N1876">
        <f>SUMIFS('Energy balance options'!$F$7:$F$3000,'Energy balance options'!$B$7:$B$3000,HeatGen!N$2,'Energy balance options'!$A$7:$A$3000,HeatGen!$A1876)</f>
        <v>0</v>
      </c>
      <c r="P1876">
        <f>SUMIFS('Energy balance options'!$F$7:$F$3000,'Energy balance options'!$B$7:$B$3000,HeatGen!P$2,'Energy balance options'!$A$7:$A$3000,HeatGen!$A1876)</f>
        <v>0</v>
      </c>
      <c r="Q1876">
        <f>SUMIFS('Energy balance options'!$F$7:$F$3000,'Energy balance options'!$B$7:$B$3000,HeatGen!Q$2,'Energy balance options'!$A$7:$A$3000,HeatGen!$A1876)</f>
        <v>0</v>
      </c>
      <c r="R1876">
        <f>SUMIFS('Energy balance options'!$F$7:$F$3000,'Energy balance options'!$B$7:$B$3000,HeatGen!R$2,'Energy balance options'!$A$7:$A$3000,HeatGen!$A1876)</f>
        <v>0</v>
      </c>
      <c r="S1876">
        <f>SUMIFS('Energy balance options'!$G$7:$G$3000,'Energy balance options'!$B$7:$B$3000,HeatGen!S$2,'Energy balance options'!$A$7:$A$3000,HeatGen!$A1876)</f>
        <v>0</v>
      </c>
      <c r="T1876">
        <f>SUMIFS('Energy balance options'!$G$7:$G$3000,'Energy balance options'!$B$7:$B$3000,HeatGen!T$2,'Energy balance options'!$A$7:$A$3000,HeatGen!$A1876)</f>
        <v>0</v>
      </c>
      <c r="U1876">
        <f>SUMIFS('Energy balance options'!$G$7:$G$3000,'Energy balance options'!$B$7:$B$3000,HeatGen!U$2,'Energy balance options'!$A$7:$A$3000,HeatGen!$A1876)</f>
        <v>0</v>
      </c>
      <c r="V1876">
        <f>SUMIFS('Energy balance options'!$G$7:$G$3000,'Energy balance options'!$B$7:$B$3000,HeatGen!V$2,'Energy balance options'!$A$7:$A$3000,HeatGen!$A1876)</f>
        <v>0</v>
      </c>
      <c r="W1876">
        <f>SUMIFS('Energy balance options'!$G$7:$G$3000,'Energy balance options'!$B$7:$B$3000,HeatGen!W$2,'Energy balance options'!$A$7:$A$3000,HeatGen!$A1876)</f>
        <v>0</v>
      </c>
      <c r="X1876">
        <f>SUMIFS('Energy balance options'!$G$7:$G$3000,'Energy balance options'!$B$7:$B$3000,HeatGen!X$2,'Energy balance options'!$A$7:$A$3000,HeatGen!$A1876)</f>
        <v>0</v>
      </c>
      <c r="AG1876">
        <f t="shared" si="349"/>
        <v>0</v>
      </c>
      <c r="AH1876">
        <f t="shared" si="350"/>
        <v>0</v>
      </c>
      <c r="AI1876">
        <f t="shared" si="351"/>
        <v>0</v>
      </c>
      <c r="AJ1876">
        <f t="shared" si="352"/>
        <v>0</v>
      </c>
      <c r="AK1876">
        <f t="shared" si="353"/>
        <v>0</v>
      </c>
      <c r="AL1876">
        <f t="shared" si="354"/>
        <v>0</v>
      </c>
      <c r="AM1876">
        <f t="shared" si="355"/>
        <v>0</v>
      </c>
      <c r="AN1876">
        <f t="shared" si="356"/>
        <v>0</v>
      </c>
      <c r="AO1876">
        <f t="shared" si="357"/>
        <v>0</v>
      </c>
    </row>
    <row r="1877" spans="1:41" x14ac:dyDescent="0.2">
      <c r="A1877" s="9">
        <f>'Cost per option'!A1885</f>
        <v>0</v>
      </c>
      <c r="B1877" t="str">
        <f>_xlfn.IFNA(VLOOKUP(A1877,'Energy balance options'!A$7:C$3000,3,FALSE),"")</f>
        <v/>
      </c>
      <c r="C1877">
        <f>SUMIFS('Energy balance options'!$F$7:$F$3000,'Energy balance options'!$B$7:$B$3000,HeatGen!C$2,'Energy balance options'!$A$7:$A$3000,HeatGen!$A1877)</f>
        <v>0</v>
      </c>
      <c r="D1877">
        <f>SUMIFS('Energy balance options'!$F$7:$F$3000,'Energy balance options'!$B$7:$B$3000,HeatGen!D$2,'Energy balance options'!$A$7:$A$3000,HeatGen!$A1877)</f>
        <v>0</v>
      </c>
      <c r="E1877">
        <f>SUMIFS('Energy balance options'!$F$7:$F$3000,'Energy balance options'!$B$7:$B$3000,HeatGen!E$2,'Energy balance options'!$A$7:$A$3000,HeatGen!$A1877)</f>
        <v>0</v>
      </c>
      <c r="F1877">
        <f>SUMIFS('Energy balance options'!$F$7:$F$3000,'Energy balance options'!$B$7:$B$3000,HeatGen!F$2,'Energy balance options'!$A$7:$A$3000,HeatGen!$A1877)</f>
        <v>0</v>
      </c>
      <c r="G1877">
        <f>SUMIFS('Energy balance options'!$F$7:$F$3000,'Energy balance options'!$B$7:$B$3000,HeatGen!G$2,'Energy balance options'!$A$7:$A$3000,HeatGen!$A1877)</f>
        <v>0</v>
      </c>
      <c r="H1877">
        <f>SUMIFS('Energy balance options'!$F$7:$F$3000,'Energy balance options'!$B$7:$B$3000,HeatGen!H$2,'Energy balance options'!$A$7:$A$3000,HeatGen!$A1877)</f>
        <v>0</v>
      </c>
      <c r="I1877">
        <f>SUMIFS('Energy balance options'!$F$7:$F$3000,'Energy balance options'!$B$7:$B$3000,HeatGen!I$2,'Energy balance options'!$A$7:$A$3000,HeatGen!$A1877)</f>
        <v>0</v>
      </c>
      <c r="J1877">
        <f>SUMIFS('Energy balance options'!$F$7:$F$3000,'Energy balance options'!$B$7:$B$3000,HeatGen!J$2,'Energy balance options'!$A$7:$A$3000,HeatGen!$A1877)</f>
        <v>0</v>
      </c>
      <c r="K1877">
        <f>SUMIFS('Energy balance options'!$F$7:$F$3000,'Energy balance options'!$B$7:$B$3000,HeatGen!K$2,'Energy balance options'!$A$7:$A$3000,HeatGen!$A1877)</f>
        <v>0</v>
      </c>
      <c r="L1877">
        <f>SUMIFS('Energy balance options'!$F$7:$F$3000,'Energy balance options'!$B$7:$B$3000,HeatGen!L$2,'Energy balance options'!$A$7:$A$3000,HeatGen!$A1877)</f>
        <v>0</v>
      </c>
      <c r="M1877">
        <f>SUMIFS('Energy balance options'!$F$7:$F$3000,'Energy balance options'!$B$7:$B$3000,HeatGen!M$2,'Energy balance options'!$A$7:$A$3000,HeatGen!$A1877)</f>
        <v>0</v>
      </c>
      <c r="N1877">
        <f>SUMIFS('Energy balance options'!$F$7:$F$3000,'Energy balance options'!$B$7:$B$3000,HeatGen!N$2,'Energy balance options'!$A$7:$A$3000,HeatGen!$A1877)</f>
        <v>0</v>
      </c>
      <c r="P1877">
        <f>SUMIFS('Energy balance options'!$F$7:$F$3000,'Energy balance options'!$B$7:$B$3000,HeatGen!P$2,'Energy balance options'!$A$7:$A$3000,HeatGen!$A1877)</f>
        <v>0</v>
      </c>
      <c r="Q1877">
        <f>SUMIFS('Energy balance options'!$F$7:$F$3000,'Energy balance options'!$B$7:$B$3000,HeatGen!Q$2,'Energy balance options'!$A$7:$A$3000,HeatGen!$A1877)</f>
        <v>0</v>
      </c>
      <c r="R1877">
        <f>SUMIFS('Energy balance options'!$F$7:$F$3000,'Energy balance options'!$B$7:$B$3000,HeatGen!R$2,'Energy balance options'!$A$7:$A$3000,HeatGen!$A1877)</f>
        <v>0</v>
      </c>
      <c r="S1877">
        <f>SUMIFS('Energy balance options'!$G$7:$G$3000,'Energy balance options'!$B$7:$B$3000,HeatGen!S$2,'Energy balance options'!$A$7:$A$3000,HeatGen!$A1877)</f>
        <v>0</v>
      </c>
      <c r="T1877">
        <f>SUMIFS('Energy balance options'!$G$7:$G$3000,'Energy balance options'!$B$7:$B$3000,HeatGen!T$2,'Energy balance options'!$A$7:$A$3000,HeatGen!$A1877)</f>
        <v>0</v>
      </c>
      <c r="U1877">
        <f>SUMIFS('Energy balance options'!$G$7:$G$3000,'Energy balance options'!$B$7:$B$3000,HeatGen!U$2,'Energy balance options'!$A$7:$A$3000,HeatGen!$A1877)</f>
        <v>0</v>
      </c>
      <c r="V1877">
        <f>SUMIFS('Energy balance options'!$G$7:$G$3000,'Energy balance options'!$B$7:$B$3000,HeatGen!V$2,'Energy balance options'!$A$7:$A$3000,HeatGen!$A1877)</f>
        <v>0</v>
      </c>
      <c r="W1877">
        <f>SUMIFS('Energy balance options'!$G$7:$G$3000,'Energy balance options'!$B$7:$B$3000,HeatGen!W$2,'Energy balance options'!$A$7:$A$3000,HeatGen!$A1877)</f>
        <v>0</v>
      </c>
      <c r="X1877">
        <f>SUMIFS('Energy balance options'!$G$7:$G$3000,'Energy balance options'!$B$7:$B$3000,HeatGen!X$2,'Energy balance options'!$A$7:$A$3000,HeatGen!$A1877)</f>
        <v>0</v>
      </c>
      <c r="AG1877">
        <f t="shared" si="349"/>
        <v>0</v>
      </c>
      <c r="AH1877">
        <f t="shared" si="350"/>
        <v>0</v>
      </c>
      <c r="AI1877">
        <f t="shared" si="351"/>
        <v>0</v>
      </c>
      <c r="AJ1877">
        <f t="shared" si="352"/>
        <v>0</v>
      </c>
      <c r="AK1877">
        <f t="shared" si="353"/>
        <v>0</v>
      </c>
      <c r="AL1877">
        <f t="shared" si="354"/>
        <v>0</v>
      </c>
      <c r="AM1877">
        <f t="shared" si="355"/>
        <v>0</v>
      </c>
      <c r="AN1877">
        <f t="shared" si="356"/>
        <v>0</v>
      </c>
      <c r="AO1877">
        <f t="shared" si="357"/>
        <v>0</v>
      </c>
    </row>
    <row r="1878" spans="1:41" x14ac:dyDescent="0.2">
      <c r="A1878" s="9">
        <f>'Cost per option'!A1886</f>
        <v>0</v>
      </c>
      <c r="B1878" t="str">
        <f>_xlfn.IFNA(VLOOKUP(A1878,'Energy balance options'!A$7:C$3000,3,FALSE),"")</f>
        <v/>
      </c>
      <c r="C1878">
        <f>SUMIFS('Energy balance options'!$F$7:$F$3000,'Energy balance options'!$B$7:$B$3000,HeatGen!C$2,'Energy balance options'!$A$7:$A$3000,HeatGen!$A1878)</f>
        <v>0</v>
      </c>
      <c r="D1878">
        <f>SUMIFS('Energy balance options'!$F$7:$F$3000,'Energy balance options'!$B$7:$B$3000,HeatGen!D$2,'Energy balance options'!$A$7:$A$3000,HeatGen!$A1878)</f>
        <v>0</v>
      </c>
      <c r="E1878">
        <f>SUMIFS('Energy balance options'!$F$7:$F$3000,'Energy balance options'!$B$7:$B$3000,HeatGen!E$2,'Energy balance options'!$A$7:$A$3000,HeatGen!$A1878)</f>
        <v>0</v>
      </c>
      <c r="F1878">
        <f>SUMIFS('Energy balance options'!$F$7:$F$3000,'Energy balance options'!$B$7:$B$3000,HeatGen!F$2,'Energy balance options'!$A$7:$A$3000,HeatGen!$A1878)</f>
        <v>0</v>
      </c>
      <c r="G1878">
        <f>SUMIFS('Energy balance options'!$F$7:$F$3000,'Energy balance options'!$B$7:$B$3000,HeatGen!G$2,'Energy balance options'!$A$7:$A$3000,HeatGen!$A1878)</f>
        <v>0</v>
      </c>
      <c r="H1878">
        <f>SUMIFS('Energy balance options'!$F$7:$F$3000,'Energy balance options'!$B$7:$B$3000,HeatGen!H$2,'Energy balance options'!$A$7:$A$3000,HeatGen!$A1878)</f>
        <v>0</v>
      </c>
      <c r="I1878">
        <f>SUMIFS('Energy balance options'!$F$7:$F$3000,'Energy balance options'!$B$7:$B$3000,HeatGen!I$2,'Energy balance options'!$A$7:$A$3000,HeatGen!$A1878)</f>
        <v>0</v>
      </c>
      <c r="J1878">
        <f>SUMIFS('Energy balance options'!$F$7:$F$3000,'Energy balance options'!$B$7:$B$3000,HeatGen!J$2,'Energy balance options'!$A$7:$A$3000,HeatGen!$A1878)</f>
        <v>0</v>
      </c>
      <c r="K1878">
        <f>SUMIFS('Energy balance options'!$F$7:$F$3000,'Energy balance options'!$B$7:$B$3000,HeatGen!K$2,'Energy balance options'!$A$7:$A$3000,HeatGen!$A1878)</f>
        <v>0</v>
      </c>
      <c r="L1878">
        <f>SUMIFS('Energy balance options'!$F$7:$F$3000,'Energy balance options'!$B$7:$B$3000,HeatGen!L$2,'Energy balance options'!$A$7:$A$3000,HeatGen!$A1878)</f>
        <v>0</v>
      </c>
      <c r="M1878">
        <f>SUMIFS('Energy balance options'!$F$7:$F$3000,'Energy balance options'!$B$7:$B$3000,HeatGen!M$2,'Energy balance options'!$A$7:$A$3000,HeatGen!$A1878)</f>
        <v>0</v>
      </c>
      <c r="N1878">
        <f>SUMIFS('Energy balance options'!$F$7:$F$3000,'Energy balance options'!$B$7:$B$3000,HeatGen!N$2,'Energy balance options'!$A$7:$A$3000,HeatGen!$A1878)</f>
        <v>0</v>
      </c>
      <c r="P1878">
        <f>SUMIFS('Energy balance options'!$F$7:$F$3000,'Energy balance options'!$B$7:$B$3000,HeatGen!P$2,'Energy balance options'!$A$7:$A$3000,HeatGen!$A1878)</f>
        <v>0</v>
      </c>
      <c r="Q1878">
        <f>SUMIFS('Energy balance options'!$F$7:$F$3000,'Energy balance options'!$B$7:$B$3000,HeatGen!Q$2,'Energy balance options'!$A$7:$A$3000,HeatGen!$A1878)</f>
        <v>0</v>
      </c>
      <c r="R1878">
        <f>SUMIFS('Energy balance options'!$F$7:$F$3000,'Energy balance options'!$B$7:$B$3000,HeatGen!R$2,'Energy balance options'!$A$7:$A$3000,HeatGen!$A1878)</f>
        <v>0</v>
      </c>
      <c r="S1878">
        <f>SUMIFS('Energy balance options'!$G$7:$G$3000,'Energy balance options'!$B$7:$B$3000,HeatGen!S$2,'Energy balance options'!$A$7:$A$3000,HeatGen!$A1878)</f>
        <v>0</v>
      </c>
      <c r="T1878">
        <f>SUMIFS('Energy balance options'!$G$7:$G$3000,'Energy balance options'!$B$7:$B$3000,HeatGen!T$2,'Energy balance options'!$A$7:$A$3000,HeatGen!$A1878)</f>
        <v>0</v>
      </c>
      <c r="U1878">
        <f>SUMIFS('Energy balance options'!$G$7:$G$3000,'Energy balance options'!$B$7:$B$3000,HeatGen!U$2,'Energy balance options'!$A$7:$A$3000,HeatGen!$A1878)</f>
        <v>0</v>
      </c>
      <c r="V1878">
        <f>SUMIFS('Energy balance options'!$G$7:$G$3000,'Energy balance options'!$B$7:$B$3000,HeatGen!V$2,'Energy balance options'!$A$7:$A$3000,HeatGen!$A1878)</f>
        <v>0</v>
      </c>
      <c r="W1878">
        <f>SUMIFS('Energy balance options'!$G$7:$G$3000,'Energy balance options'!$B$7:$B$3000,HeatGen!W$2,'Energy balance options'!$A$7:$A$3000,HeatGen!$A1878)</f>
        <v>0</v>
      </c>
      <c r="X1878">
        <f>SUMIFS('Energy balance options'!$G$7:$G$3000,'Energy balance options'!$B$7:$B$3000,HeatGen!X$2,'Energy balance options'!$A$7:$A$3000,HeatGen!$A1878)</f>
        <v>0</v>
      </c>
      <c r="AG1878">
        <f t="shared" si="349"/>
        <v>0</v>
      </c>
      <c r="AH1878">
        <f t="shared" si="350"/>
        <v>0</v>
      </c>
      <c r="AI1878">
        <f t="shared" si="351"/>
        <v>0</v>
      </c>
      <c r="AJ1878">
        <f t="shared" si="352"/>
        <v>0</v>
      </c>
      <c r="AK1878">
        <f t="shared" si="353"/>
        <v>0</v>
      </c>
      <c r="AL1878">
        <f t="shared" si="354"/>
        <v>0</v>
      </c>
      <c r="AM1878">
        <f t="shared" si="355"/>
        <v>0</v>
      </c>
      <c r="AN1878">
        <f t="shared" si="356"/>
        <v>0</v>
      </c>
      <c r="AO1878">
        <f t="shared" si="357"/>
        <v>0</v>
      </c>
    </row>
    <row r="1879" spans="1:41" x14ac:dyDescent="0.2">
      <c r="A1879" s="9">
        <f>'Cost per option'!A1887</f>
        <v>0</v>
      </c>
      <c r="B1879" t="str">
        <f>_xlfn.IFNA(VLOOKUP(A1879,'Energy balance options'!A$7:C$3000,3,FALSE),"")</f>
        <v/>
      </c>
      <c r="C1879">
        <f>SUMIFS('Energy balance options'!$F$7:$F$3000,'Energy balance options'!$B$7:$B$3000,HeatGen!C$2,'Energy balance options'!$A$7:$A$3000,HeatGen!$A1879)</f>
        <v>0</v>
      </c>
      <c r="D1879">
        <f>SUMIFS('Energy balance options'!$F$7:$F$3000,'Energy balance options'!$B$7:$B$3000,HeatGen!D$2,'Energy balance options'!$A$7:$A$3000,HeatGen!$A1879)</f>
        <v>0</v>
      </c>
      <c r="E1879">
        <f>SUMIFS('Energy balance options'!$F$7:$F$3000,'Energy balance options'!$B$7:$B$3000,HeatGen!E$2,'Energy balance options'!$A$7:$A$3000,HeatGen!$A1879)</f>
        <v>0</v>
      </c>
      <c r="F1879">
        <f>SUMIFS('Energy balance options'!$F$7:$F$3000,'Energy balance options'!$B$7:$B$3000,HeatGen!F$2,'Energy balance options'!$A$7:$A$3000,HeatGen!$A1879)</f>
        <v>0</v>
      </c>
      <c r="G1879">
        <f>SUMIFS('Energy balance options'!$F$7:$F$3000,'Energy balance options'!$B$7:$B$3000,HeatGen!G$2,'Energy balance options'!$A$7:$A$3000,HeatGen!$A1879)</f>
        <v>0</v>
      </c>
      <c r="H1879">
        <f>SUMIFS('Energy balance options'!$F$7:$F$3000,'Energy balance options'!$B$7:$B$3000,HeatGen!H$2,'Energy balance options'!$A$7:$A$3000,HeatGen!$A1879)</f>
        <v>0</v>
      </c>
      <c r="I1879">
        <f>SUMIFS('Energy balance options'!$F$7:$F$3000,'Energy balance options'!$B$7:$B$3000,HeatGen!I$2,'Energy balance options'!$A$7:$A$3000,HeatGen!$A1879)</f>
        <v>0</v>
      </c>
      <c r="J1879">
        <f>SUMIFS('Energy balance options'!$F$7:$F$3000,'Energy balance options'!$B$7:$B$3000,HeatGen!J$2,'Energy balance options'!$A$7:$A$3000,HeatGen!$A1879)</f>
        <v>0</v>
      </c>
      <c r="K1879">
        <f>SUMIFS('Energy balance options'!$F$7:$F$3000,'Energy balance options'!$B$7:$B$3000,HeatGen!K$2,'Energy balance options'!$A$7:$A$3000,HeatGen!$A1879)</f>
        <v>0</v>
      </c>
      <c r="L1879">
        <f>SUMIFS('Energy balance options'!$F$7:$F$3000,'Energy balance options'!$B$7:$B$3000,HeatGen!L$2,'Energy balance options'!$A$7:$A$3000,HeatGen!$A1879)</f>
        <v>0</v>
      </c>
      <c r="M1879">
        <f>SUMIFS('Energy balance options'!$F$7:$F$3000,'Energy balance options'!$B$7:$B$3000,HeatGen!M$2,'Energy balance options'!$A$7:$A$3000,HeatGen!$A1879)</f>
        <v>0</v>
      </c>
      <c r="N1879">
        <f>SUMIFS('Energy balance options'!$F$7:$F$3000,'Energy balance options'!$B$7:$B$3000,HeatGen!N$2,'Energy balance options'!$A$7:$A$3000,HeatGen!$A1879)</f>
        <v>0</v>
      </c>
      <c r="P1879">
        <f>SUMIFS('Energy balance options'!$F$7:$F$3000,'Energy balance options'!$B$7:$B$3000,HeatGen!P$2,'Energy balance options'!$A$7:$A$3000,HeatGen!$A1879)</f>
        <v>0</v>
      </c>
      <c r="Q1879">
        <f>SUMIFS('Energy balance options'!$F$7:$F$3000,'Energy balance options'!$B$7:$B$3000,HeatGen!Q$2,'Energy balance options'!$A$7:$A$3000,HeatGen!$A1879)</f>
        <v>0</v>
      </c>
      <c r="R1879">
        <f>SUMIFS('Energy balance options'!$F$7:$F$3000,'Energy balance options'!$B$7:$B$3000,HeatGen!R$2,'Energy balance options'!$A$7:$A$3000,HeatGen!$A1879)</f>
        <v>0</v>
      </c>
      <c r="S1879">
        <f>SUMIFS('Energy balance options'!$G$7:$G$3000,'Energy balance options'!$B$7:$B$3000,HeatGen!S$2,'Energy balance options'!$A$7:$A$3000,HeatGen!$A1879)</f>
        <v>0</v>
      </c>
      <c r="T1879">
        <f>SUMIFS('Energy balance options'!$G$7:$G$3000,'Energy balance options'!$B$7:$B$3000,HeatGen!T$2,'Energy balance options'!$A$7:$A$3000,HeatGen!$A1879)</f>
        <v>0</v>
      </c>
      <c r="U1879">
        <f>SUMIFS('Energy balance options'!$G$7:$G$3000,'Energy balance options'!$B$7:$B$3000,HeatGen!U$2,'Energy balance options'!$A$7:$A$3000,HeatGen!$A1879)</f>
        <v>0</v>
      </c>
      <c r="V1879">
        <f>SUMIFS('Energy balance options'!$G$7:$G$3000,'Energy balance options'!$B$7:$B$3000,HeatGen!V$2,'Energy balance options'!$A$7:$A$3000,HeatGen!$A1879)</f>
        <v>0</v>
      </c>
      <c r="W1879">
        <f>SUMIFS('Energy balance options'!$G$7:$G$3000,'Energy balance options'!$B$7:$B$3000,HeatGen!W$2,'Energy balance options'!$A$7:$A$3000,HeatGen!$A1879)</f>
        <v>0</v>
      </c>
      <c r="X1879">
        <f>SUMIFS('Energy balance options'!$G$7:$G$3000,'Energy balance options'!$B$7:$B$3000,HeatGen!X$2,'Energy balance options'!$A$7:$A$3000,HeatGen!$A1879)</f>
        <v>0</v>
      </c>
      <c r="AG1879">
        <f t="shared" si="349"/>
        <v>0</v>
      </c>
      <c r="AH1879">
        <f t="shared" si="350"/>
        <v>0</v>
      </c>
      <c r="AI1879">
        <f t="shared" si="351"/>
        <v>0</v>
      </c>
      <c r="AJ1879">
        <f t="shared" si="352"/>
        <v>0</v>
      </c>
      <c r="AK1879">
        <f t="shared" si="353"/>
        <v>0</v>
      </c>
      <c r="AL1879">
        <f t="shared" si="354"/>
        <v>0</v>
      </c>
      <c r="AM1879">
        <f t="shared" si="355"/>
        <v>0</v>
      </c>
      <c r="AN1879">
        <f t="shared" si="356"/>
        <v>0</v>
      </c>
      <c r="AO1879">
        <f t="shared" si="357"/>
        <v>0</v>
      </c>
    </row>
    <row r="1880" spans="1:41" x14ac:dyDescent="0.2">
      <c r="A1880" s="9">
        <f>'Cost per option'!A1888</f>
        <v>0</v>
      </c>
      <c r="B1880" t="str">
        <f>_xlfn.IFNA(VLOOKUP(A1880,'Energy balance options'!A$7:C$3000,3,FALSE),"")</f>
        <v/>
      </c>
      <c r="C1880">
        <f>SUMIFS('Energy balance options'!$F$7:$F$3000,'Energy balance options'!$B$7:$B$3000,HeatGen!C$2,'Energy balance options'!$A$7:$A$3000,HeatGen!$A1880)</f>
        <v>0</v>
      </c>
      <c r="D1880">
        <f>SUMIFS('Energy balance options'!$F$7:$F$3000,'Energy balance options'!$B$7:$B$3000,HeatGen!D$2,'Energy balance options'!$A$7:$A$3000,HeatGen!$A1880)</f>
        <v>0</v>
      </c>
      <c r="E1880">
        <f>SUMIFS('Energy balance options'!$F$7:$F$3000,'Energy balance options'!$B$7:$B$3000,HeatGen!E$2,'Energy balance options'!$A$7:$A$3000,HeatGen!$A1880)</f>
        <v>0</v>
      </c>
      <c r="F1880">
        <f>SUMIFS('Energy balance options'!$F$7:$F$3000,'Energy balance options'!$B$7:$B$3000,HeatGen!F$2,'Energy balance options'!$A$7:$A$3000,HeatGen!$A1880)</f>
        <v>0</v>
      </c>
      <c r="G1880">
        <f>SUMIFS('Energy balance options'!$F$7:$F$3000,'Energy balance options'!$B$7:$B$3000,HeatGen!G$2,'Energy balance options'!$A$7:$A$3000,HeatGen!$A1880)</f>
        <v>0</v>
      </c>
      <c r="H1880">
        <f>SUMIFS('Energy balance options'!$F$7:$F$3000,'Energy balance options'!$B$7:$B$3000,HeatGen!H$2,'Energy balance options'!$A$7:$A$3000,HeatGen!$A1880)</f>
        <v>0</v>
      </c>
      <c r="I1880">
        <f>SUMIFS('Energy balance options'!$F$7:$F$3000,'Energy balance options'!$B$7:$B$3000,HeatGen!I$2,'Energy balance options'!$A$7:$A$3000,HeatGen!$A1880)</f>
        <v>0</v>
      </c>
      <c r="J1880">
        <f>SUMIFS('Energy balance options'!$F$7:$F$3000,'Energy balance options'!$B$7:$B$3000,HeatGen!J$2,'Energy balance options'!$A$7:$A$3000,HeatGen!$A1880)</f>
        <v>0</v>
      </c>
      <c r="K1880">
        <f>SUMIFS('Energy balance options'!$F$7:$F$3000,'Energy balance options'!$B$7:$B$3000,HeatGen!K$2,'Energy balance options'!$A$7:$A$3000,HeatGen!$A1880)</f>
        <v>0</v>
      </c>
      <c r="L1880">
        <f>SUMIFS('Energy balance options'!$F$7:$F$3000,'Energy balance options'!$B$7:$B$3000,HeatGen!L$2,'Energy balance options'!$A$7:$A$3000,HeatGen!$A1880)</f>
        <v>0</v>
      </c>
      <c r="M1880">
        <f>SUMIFS('Energy balance options'!$F$7:$F$3000,'Energy balance options'!$B$7:$B$3000,HeatGen!M$2,'Energy balance options'!$A$7:$A$3000,HeatGen!$A1880)</f>
        <v>0</v>
      </c>
      <c r="N1880">
        <f>SUMIFS('Energy balance options'!$F$7:$F$3000,'Energy balance options'!$B$7:$B$3000,HeatGen!N$2,'Energy balance options'!$A$7:$A$3000,HeatGen!$A1880)</f>
        <v>0</v>
      </c>
      <c r="P1880">
        <f>SUMIFS('Energy balance options'!$F$7:$F$3000,'Energy balance options'!$B$7:$B$3000,HeatGen!P$2,'Energy balance options'!$A$7:$A$3000,HeatGen!$A1880)</f>
        <v>0</v>
      </c>
      <c r="Q1880">
        <f>SUMIFS('Energy balance options'!$F$7:$F$3000,'Energy balance options'!$B$7:$B$3000,HeatGen!Q$2,'Energy balance options'!$A$7:$A$3000,HeatGen!$A1880)</f>
        <v>0</v>
      </c>
      <c r="R1880">
        <f>SUMIFS('Energy balance options'!$F$7:$F$3000,'Energy balance options'!$B$7:$B$3000,HeatGen!R$2,'Energy balance options'!$A$7:$A$3000,HeatGen!$A1880)</f>
        <v>0</v>
      </c>
      <c r="S1880">
        <f>SUMIFS('Energy balance options'!$G$7:$G$3000,'Energy balance options'!$B$7:$B$3000,HeatGen!S$2,'Energy balance options'!$A$7:$A$3000,HeatGen!$A1880)</f>
        <v>0</v>
      </c>
      <c r="T1880">
        <f>SUMIFS('Energy balance options'!$G$7:$G$3000,'Energy balance options'!$B$7:$B$3000,HeatGen!T$2,'Energy balance options'!$A$7:$A$3000,HeatGen!$A1880)</f>
        <v>0</v>
      </c>
      <c r="U1880">
        <f>SUMIFS('Energy balance options'!$G$7:$G$3000,'Energy balance options'!$B$7:$B$3000,HeatGen!U$2,'Energy balance options'!$A$7:$A$3000,HeatGen!$A1880)</f>
        <v>0</v>
      </c>
      <c r="V1880">
        <f>SUMIFS('Energy balance options'!$G$7:$G$3000,'Energy balance options'!$B$7:$B$3000,HeatGen!V$2,'Energy balance options'!$A$7:$A$3000,HeatGen!$A1880)</f>
        <v>0</v>
      </c>
      <c r="W1880">
        <f>SUMIFS('Energy balance options'!$G$7:$G$3000,'Energy balance options'!$B$7:$B$3000,HeatGen!W$2,'Energy balance options'!$A$7:$A$3000,HeatGen!$A1880)</f>
        <v>0</v>
      </c>
      <c r="X1880">
        <f>SUMIFS('Energy balance options'!$G$7:$G$3000,'Energy balance options'!$B$7:$B$3000,HeatGen!X$2,'Energy balance options'!$A$7:$A$3000,HeatGen!$A1880)</f>
        <v>0</v>
      </c>
      <c r="AG1880">
        <f t="shared" si="349"/>
        <v>0</v>
      </c>
      <c r="AH1880">
        <f t="shared" si="350"/>
        <v>0</v>
      </c>
      <c r="AI1880">
        <f t="shared" si="351"/>
        <v>0</v>
      </c>
      <c r="AJ1880">
        <f t="shared" si="352"/>
        <v>0</v>
      </c>
      <c r="AK1880">
        <f t="shared" si="353"/>
        <v>0</v>
      </c>
      <c r="AL1880">
        <f t="shared" si="354"/>
        <v>0</v>
      </c>
      <c r="AM1880">
        <f t="shared" si="355"/>
        <v>0</v>
      </c>
      <c r="AN1880">
        <f t="shared" si="356"/>
        <v>0</v>
      </c>
      <c r="AO1880">
        <f t="shared" si="357"/>
        <v>0</v>
      </c>
    </row>
    <row r="1881" spans="1:41" x14ac:dyDescent="0.2">
      <c r="A1881" s="9">
        <f>'Cost per option'!A1889</f>
        <v>0</v>
      </c>
      <c r="B1881" t="str">
        <f>_xlfn.IFNA(VLOOKUP(A1881,'Energy balance options'!A$7:C$3000,3,FALSE),"")</f>
        <v/>
      </c>
      <c r="C1881">
        <f>SUMIFS('Energy balance options'!$F$7:$F$3000,'Energy balance options'!$B$7:$B$3000,HeatGen!C$2,'Energy balance options'!$A$7:$A$3000,HeatGen!$A1881)</f>
        <v>0</v>
      </c>
      <c r="D1881">
        <f>SUMIFS('Energy balance options'!$F$7:$F$3000,'Energy balance options'!$B$7:$B$3000,HeatGen!D$2,'Energy balance options'!$A$7:$A$3000,HeatGen!$A1881)</f>
        <v>0</v>
      </c>
      <c r="E1881">
        <f>SUMIFS('Energy balance options'!$F$7:$F$3000,'Energy balance options'!$B$7:$B$3000,HeatGen!E$2,'Energy balance options'!$A$7:$A$3000,HeatGen!$A1881)</f>
        <v>0</v>
      </c>
      <c r="F1881">
        <f>SUMIFS('Energy balance options'!$F$7:$F$3000,'Energy balance options'!$B$7:$B$3000,HeatGen!F$2,'Energy balance options'!$A$7:$A$3000,HeatGen!$A1881)</f>
        <v>0</v>
      </c>
      <c r="G1881">
        <f>SUMIFS('Energy balance options'!$F$7:$F$3000,'Energy balance options'!$B$7:$B$3000,HeatGen!G$2,'Energy balance options'!$A$7:$A$3000,HeatGen!$A1881)</f>
        <v>0</v>
      </c>
      <c r="H1881">
        <f>SUMIFS('Energy balance options'!$F$7:$F$3000,'Energy balance options'!$B$7:$B$3000,HeatGen!H$2,'Energy balance options'!$A$7:$A$3000,HeatGen!$A1881)</f>
        <v>0</v>
      </c>
      <c r="I1881">
        <f>SUMIFS('Energy balance options'!$F$7:$F$3000,'Energy balance options'!$B$7:$B$3000,HeatGen!I$2,'Energy balance options'!$A$7:$A$3000,HeatGen!$A1881)</f>
        <v>0</v>
      </c>
      <c r="J1881">
        <f>SUMIFS('Energy balance options'!$F$7:$F$3000,'Energy balance options'!$B$7:$B$3000,HeatGen!J$2,'Energy balance options'!$A$7:$A$3000,HeatGen!$A1881)</f>
        <v>0</v>
      </c>
      <c r="K1881">
        <f>SUMIFS('Energy balance options'!$F$7:$F$3000,'Energy balance options'!$B$7:$B$3000,HeatGen!K$2,'Energy balance options'!$A$7:$A$3000,HeatGen!$A1881)</f>
        <v>0</v>
      </c>
      <c r="L1881">
        <f>SUMIFS('Energy balance options'!$F$7:$F$3000,'Energy balance options'!$B$7:$B$3000,HeatGen!L$2,'Energy balance options'!$A$7:$A$3000,HeatGen!$A1881)</f>
        <v>0</v>
      </c>
      <c r="M1881">
        <f>SUMIFS('Energy balance options'!$F$7:$F$3000,'Energy balance options'!$B$7:$B$3000,HeatGen!M$2,'Energy balance options'!$A$7:$A$3000,HeatGen!$A1881)</f>
        <v>0</v>
      </c>
      <c r="N1881">
        <f>SUMIFS('Energy balance options'!$F$7:$F$3000,'Energy balance options'!$B$7:$B$3000,HeatGen!N$2,'Energy balance options'!$A$7:$A$3000,HeatGen!$A1881)</f>
        <v>0</v>
      </c>
      <c r="P1881">
        <f>SUMIFS('Energy balance options'!$F$7:$F$3000,'Energy balance options'!$B$7:$B$3000,HeatGen!P$2,'Energy balance options'!$A$7:$A$3000,HeatGen!$A1881)</f>
        <v>0</v>
      </c>
      <c r="Q1881">
        <f>SUMIFS('Energy balance options'!$F$7:$F$3000,'Energy balance options'!$B$7:$B$3000,HeatGen!Q$2,'Energy balance options'!$A$7:$A$3000,HeatGen!$A1881)</f>
        <v>0</v>
      </c>
      <c r="R1881">
        <f>SUMIFS('Energy balance options'!$F$7:$F$3000,'Energy balance options'!$B$7:$B$3000,HeatGen!R$2,'Energy balance options'!$A$7:$A$3000,HeatGen!$A1881)</f>
        <v>0</v>
      </c>
      <c r="S1881">
        <f>SUMIFS('Energy balance options'!$G$7:$G$3000,'Energy balance options'!$B$7:$B$3000,HeatGen!S$2,'Energy balance options'!$A$7:$A$3000,HeatGen!$A1881)</f>
        <v>0</v>
      </c>
      <c r="T1881">
        <f>SUMIFS('Energy balance options'!$G$7:$G$3000,'Energy balance options'!$B$7:$B$3000,HeatGen!T$2,'Energy balance options'!$A$7:$A$3000,HeatGen!$A1881)</f>
        <v>0</v>
      </c>
      <c r="U1881">
        <f>SUMIFS('Energy balance options'!$G$7:$G$3000,'Energy balance options'!$B$7:$B$3000,HeatGen!U$2,'Energy balance options'!$A$7:$A$3000,HeatGen!$A1881)</f>
        <v>0</v>
      </c>
      <c r="V1881">
        <f>SUMIFS('Energy balance options'!$G$7:$G$3000,'Energy balance options'!$B$7:$B$3000,HeatGen!V$2,'Energy balance options'!$A$7:$A$3000,HeatGen!$A1881)</f>
        <v>0</v>
      </c>
      <c r="W1881">
        <f>SUMIFS('Energy balance options'!$G$7:$G$3000,'Energy balance options'!$B$7:$B$3000,HeatGen!W$2,'Energy balance options'!$A$7:$A$3000,HeatGen!$A1881)</f>
        <v>0</v>
      </c>
      <c r="X1881">
        <f>SUMIFS('Energy balance options'!$G$7:$G$3000,'Energy balance options'!$B$7:$B$3000,HeatGen!X$2,'Energy balance options'!$A$7:$A$3000,HeatGen!$A1881)</f>
        <v>0</v>
      </c>
      <c r="AG1881">
        <f t="shared" si="349"/>
        <v>0</v>
      </c>
      <c r="AH1881">
        <f t="shared" si="350"/>
        <v>0</v>
      </c>
      <c r="AI1881">
        <f t="shared" si="351"/>
        <v>0</v>
      </c>
      <c r="AJ1881">
        <f t="shared" si="352"/>
        <v>0</v>
      </c>
      <c r="AK1881">
        <f t="shared" si="353"/>
        <v>0</v>
      </c>
      <c r="AL1881">
        <f t="shared" si="354"/>
        <v>0</v>
      </c>
      <c r="AM1881">
        <f t="shared" si="355"/>
        <v>0</v>
      </c>
      <c r="AN1881">
        <f t="shared" si="356"/>
        <v>0</v>
      </c>
      <c r="AO1881">
        <f t="shared" si="357"/>
        <v>0</v>
      </c>
    </row>
    <row r="1882" spans="1:41" x14ac:dyDescent="0.2">
      <c r="A1882" s="9">
        <f>'Cost per option'!A1890</f>
        <v>0</v>
      </c>
      <c r="B1882" t="str">
        <f>_xlfn.IFNA(VLOOKUP(A1882,'Energy balance options'!A$7:C$3000,3,FALSE),"")</f>
        <v/>
      </c>
      <c r="C1882">
        <f>SUMIFS('Energy balance options'!$F$7:$F$3000,'Energy balance options'!$B$7:$B$3000,HeatGen!C$2,'Energy balance options'!$A$7:$A$3000,HeatGen!$A1882)</f>
        <v>0</v>
      </c>
      <c r="D1882">
        <f>SUMIFS('Energy balance options'!$F$7:$F$3000,'Energy balance options'!$B$7:$B$3000,HeatGen!D$2,'Energy balance options'!$A$7:$A$3000,HeatGen!$A1882)</f>
        <v>0</v>
      </c>
      <c r="E1882">
        <f>SUMIFS('Energy balance options'!$F$7:$F$3000,'Energy balance options'!$B$7:$B$3000,HeatGen!E$2,'Energy balance options'!$A$7:$A$3000,HeatGen!$A1882)</f>
        <v>0</v>
      </c>
      <c r="F1882">
        <f>SUMIFS('Energy balance options'!$F$7:$F$3000,'Energy balance options'!$B$7:$B$3000,HeatGen!F$2,'Energy balance options'!$A$7:$A$3000,HeatGen!$A1882)</f>
        <v>0</v>
      </c>
      <c r="G1882">
        <f>SUMIFS('Energy balance options'!$F$7:$F$3000,'Energy balance options'!$B$7:$B$3000,HeatGen!G$2,'Energy balance options'!$A$7:$A$3000,HeatGen!$A1882)</f>
        <v>0</v>
      </c>
      <c r="H1882">
        <f>SUMIFS('Energy balance options'!$F$7:$F$3000,'Energy balance options'!$B$7:$B$3000,HeatGen!H$2,'Energy balance options'!$A$7:$A$3000,HeatGen!$A1882)</f>
        <v>0</v>
      </c>
      <c r="I1882">
        <f>SUMIFS('Energy balance options'!$F$7:$F$3000,'Energy balance options'!$B$7:$B$3000,HeatGen!I$2,'Energy balance options'!$A$7:$A$3000,HeatGen!$A1882)</f>
        <v>0</v>
      </c>
      <c r="J1882">
        <f>SUMIFS('Energy balance options'!$F$7:$F$3000,'Energy balance options'!$B$7:$B$3000,HeatGen!J$2,'Energy balance options'!$A$7:$A$3000,HeatGen!$A1882)</f>
        <v>0</v>
      </c>
      <c r="K1882">
        <f>SUMIFS('Energy balance options'!$F$7:$F$3000,'Energy balance options'!$B$7:$B$3000,HeatGen!K$2,'Energy balance options'!$A$7:$A$3000,HeatGen!$A1882)</f>
        <v>0</v>
      </c>
      <c r="L1882">
        <f>SUMIFS('Energy balance options'!$F$7:$F$3000,'Energy balance options'!$B$7:$B$3000,HeatGen!L$2,'Energy balance options'!$A$7:$A$3000,HeatGen!$A1882)</f>
        <v>0</v>
      </c>
      <c r="M1882">
        <f>SUMIFS('Energy balance options'!$F$7:$F$3000,'Energy balance options'!$B$7:$B$3000,HeatGen!M$2,'Energy balance options'!$A$7:$A$3000,HeatGen!$A1882)</f>
        <v>0</v>
      </c>
      <c r="N1882">
        <f>SUMIFS('Energy balance options'!$F$7:$F$3000,'Energy balance options'!$B$7:$B$3000,HeatGen!N$2,'Energy balance options'!$A$7:$A$3000,HeatGen!$A1882)</f>
        <v>0</v>
      </c>
      <c r="P1882">
        <f>SUMIFS('Energy balance options'!$F$7:$F$3000,'Energy balance options'!$B$7:$B$3000,HeatGen!P$2,'Energy balance options'!$A$7:$A$3000,HeatGen!$A1882)</f>
        <v>0</v>
      </c>
      <c r="Q1882">
        <f>SUMIFS('Energy balance options'!$F$7:$F$3000,'Energy balance options'!$B$7:$B$3000,HeatGen!Q$2,'Energy balance options'!$A$7:$A$3000,HeatGen!$A1882)</f>
        <v>0</v>
      </c>
      <c r="R1882">
        <f>SUMIFS('Energy balance options'!$F$7:$F$3000,'Energy balance options'!$B$7:$B$3000,HeatGen!R$2,'Energy balance options'!$A$7:$A$3000,HeatGen!$A1882)</f>
        <v>0</v>
      </c>
      <c r="S1882">
        <f>SUMIFS('Energy balance options'!$G$7:$G$3000,'Energy balance options'!$B$7:$B$3000,HeatGen!S$2,'Energy balance options'!$A$7:$A$3000,HeatGen!$A1882)</f>
        <v>0</v>
      </c>
      <c r="T1882">
        <f>SUMIFS('Energy balance options'!$G$7:$G$3000,'Energy balance options'!$B$7:$B$3000,HeatGen!T$2,'Energy balance options'!$A$7:$A$3000,HeatGen!$A1882)</f>
        <v>0</v>
      </c>
      <c r="U1882">
        <f>SUMIFS('Energy balance options'!$G$7:$G$3000,'Energy balance options'!$B$7:$B$3000,HeatGen!U$2,'Energy balance options'!$A$7:$A$3000,HeatGen!$A1882)</f>
        <v>0</v>
      </c>
      <c r="V1882">
        <f>SUMIFS('Energy balance options'!$G$7:$G$3000,'Energy balance options'!$B$7:$B$3000,HeatGen!V$2,'Energy balance options'!$A$7:$A$3000,HeatGen!$A1882)</f>
        <v>0</v>
      </c>
      <c r="W1882">
        <f>SUMIFS('Energy balance options'!$G$7:$G$3000,'Energy balance options'!$B$7:$B$3000,HeatGen!W$2,'Energy balance options'!$A$7:$A$3000,HeatGen!$A1882)</f>
        <v>0</v>
      </c>
      <c r="X1882">
        <f>SUMIFS('Energy balance options'!$G$7:$G$3000,'Energy balance options'!$B$7:$B$3000,HeatGen!X$2,'Energy balance options'!$A$7:$A$3000,HeatGen!$A1882)</f>
        <v>0</v>
      </c>
      <c r="AG1882">
        <f t="shared" si="349"/>
        <v>0</v>
      </c>
      <c r="AH1882">
        <f t="shared" si="350"/>
        <v>0</v>
      </c>
      <c r="AI1882">
        <f t="shared" si="351"/>
        <v>0</v>
      </c>
      <c r="AJ1882">
        <f t="shared" si="352"/>
        <v>0</v>
      </c>
      <c r="AK1882">
        <f t="shared" si="353"/>
        <v>0</v>
      </c>
      <c r="AL1882">
        <f t="shared" si="354"/>
        <v>0</v>
      </c>
      <c r="AM1882">
        <f t="shared" si="355"/>
        <v>0</v>
      </c>
      <c r="AN1882">
        <f t="shared" si="356"/>
        <v>0</v>
      </c>
      <c r="AO1882">
        <f t="shared" si="357"/>
        <v>0</v>
      </c>
    </row>
    <row r="1883" spans="1:41" x14ac:dyDescent="0.2">
      <c r="A1883" s="9">
        <f>'Cost per option'!A1891</f>
        <v>0</v>
      </c>
      <c r="B1883" t="str">
        <f>_xlfn.IFNA(VLOOKUP(A1883,'Energy balance options'!A$7:C$3000,3,FALSE),"")</f>
        <v/>
      </c>
      <c r="C1883">
        <f>SUMIFS('Energy balance options'!$F$7:$F$3000,'Energy balance options'!$B$7:$B$3000,HeatGen!C$2,'Energy balance options'!$A$7:$A$3000,HeatGen!$A1883)</f>
        <v>0</v>
      </c>
      <c r="D1883">
        <f>SUMIFS('Energy balance options'!$F$7:$F$3000,'Energy balance options'!$B$7:$B$3000,HeatGen!D$2,'Energy balance options'!$A$7:$A$3000,HeatGen!$A1883)</f>
        <v>0</v>
      </c>
      <c r="E1883">
        <f>SUMIFS('Energy balance options'!$F$7:$F$3000,'Energy balance options'!$B$7:$B$3000,HeatGen!E$2,'Energy balance options'!$A$7:$A$3000,HeatGen!$A1883)</f>
        <v>0</v>
      </c>
      <c r="F1883">
        <f>SUMIFS('Energy balance options'!$F$7:$F$3000,'Energy balance options'!$B$7:$B$3000,HeatGen!F$2,'Energy balance options'!$A$7:$A$3000,HeatGen!$A1883)</f>
        <v>0</v>
      </c>
      <c r="G1883">
        <f>SUMIFS('Energy balance options'!$F$7:$F$3000,'Energy balance options'!$B$7:$B$3000,HeatGen!G$2,'Energy balance options'!$A$7:$A$3000,HeatGen!$A1883)</f>
        <v>0</v>
      </c>
      <c r="H1883">
        <f>SUMIFS('Energy balance options'!$F$7:$F$3000,'Energy balance options'!$B$7:$B$3000,HeatGen!H$2,'Energy balance options'!$A$7:$A$3000,HeatGen!$A1883)</f>
        <v>0</v>
      </c>
      <c r="I1883">
        <f>SUMIFS('Energy balance options'!$F$7:$F$3000,'Energy balance options'!$B$7:$B$3000,HeatGen!I$2,'Energy balance options'!$A$7:$A$3000,HeatGen!$A1883)</f>
        <v>0</v>
      </c>
      <c r="J1883">
        <f>SUMIFS('Energy balance options'!$F$7:$F$3000,'Energy balance options'!$B$7:$B$3000,HeatGen!J$2,'Energy balance options'!$A$7:$A$3000,HeatGen!$A1883)</f>
        <v>0</v>
      </c>
      <c r="K1883">
        <f>SUMIFS('Energy balance options'!$F$7:$F$3000,'Energy balance options'!$B$7:$B$3000,HeatGen!K$2,'Energy balance options'!$A$7:$A$3000,HeatGen!$A1883)</f>
        <v>0</v>
      </c>
      <c r="L1883">
        <f>SUMIFS('Energy balance options'!$F$7:$F$3000,'Energy balance options'!$B$7:$B$3000,HeatGen!L$2,'Energy balance options'!$A$7:$A$3000,HeatGen!$A1883)</f>
        <v>0</v>
      </c>
      <c r="M1883">
        <f>SUMIFS('Energy balance options'!$F$7:$F$3000,'Energy balance options'!$B$7:$B$3000,HeatGen!M$2,'Energy balance options'!$A$7:$A$3000,HeatGen!$A1883)</f>
        <v>0</v>
      </c>
      <c r="N1883">
        <f>SUMIFS('Energy balance options'!$F$7:$F$3000,'Energy balance options'!$B$7:$B$3000,HeatGen!N$2,'Energy balance options'!$A$7:$A$3000,HeatGen!$A1883)</f>
        <v>0</v>
      </c>
      <c r="P1883">
        <f>SUMIFS('Energy balance options'!$F$7:$F$3000,'Energy balance options'!$B$7:$B$3000,HeatGen!P$2,'Energy balance options'!$A$7:$A$3000,HeatGen!$A1883)</f>
        <v>0</v>
      </c>
      <c r="Q1883">
        <f>SUMIFS('Energy balance options'!$F$7:$F$3000,'Energy balance options'!$B$7:$B$3000,HeatGen!Q$2,'Energy balance options'!$A$7:$A$3000,HeatGen!$A1883)</f>
        <v>0</v>
      </c>
      <c r="R1883">
        <f>SUMIFS('Energy balance options'!$F$7:$F$3000,'Energy balance options'!$B$7:$B$3000,HeatGen!R$2,'Energy balance options'!$A$7:$A$3000,HeatGen!$A1883)</f>
        <v>0</v>
      </c>
      <c r="S1883">
        <f>SUMIFS('Energy balance options'!$G$7:$G$3000,'Energy balance options'!$B$7:$B$3000,HeatGen!S$2,'Energy balance options'!$A$7:$A$3000,HeatGen!$A1883)</f>
        <v>0</v>
      </c>
      <c r="T1883">
        <f>SUMIFS('Energy balance options'!$G$7:$G$3000,'Energy balance options'!$B$7:$B$3000,HeatGen!T$2,'Energy balance options'!$A$7:$A$3000,HeatGen!$A1883)</f>
        <v>0</v>
      </c>
      <c r="U1883">
        <f>SUMIFS('Energy balance options'!$G$7:$G$3000,'Energy balance options'!$B$7:$B$3000,HeatGen!U$2,'Energy balance options'!$A$7:$A$3000,HeatGen!$A1883)</f>
        <v>0</v>
      </c>
      <c r="V1883">
        <f>SUMIFS('Energy balance options'!$G$7:$G$3000,'Energy balance options'!$B$7:$B$3000,HeatGen!V$2,'Energy balance options'!$A$7:$A$3000,HeatGen!$A1883)</f>
        <v>0</v>
      </c>
      <c r="W1883">
        <f>SUMIFS('Energy balance options'!$G$7:$G$3000,'Energy balance options'!$B$7:$B$3000,HeatGen!W$2,'Energy balance options'!$A$7:$A$3000,HeatGen!$A1883)</f>
        <v>0</v>
      </c>
      <c r="X1883">
        <f>SUMIFS('Energy balance options'!$G$7:$G$3000,'Energy balance options'!$B$7:$B$3000,HeatGen!X$2,'Energy balance options'!$A$7:$A$3000,HeatGen!$A1883)</f>
        <v>0</v>
      </c>
      <c r="AG1883">
        <f t="shared" si="349"/>
        <v>0</v>
      </c>
      <c r="AH1883">
        <f t="shared" si="350"/>
        <v>0</v>
      </c>
      <c r="AI1883">
        <f t="shared" si="351"/>
        <v>0</v>
      </c>
      <c r="AJ1883">
        <f t="shared" si="352"/>
        <v>0</v>
      </c>
      <c r="AK1883">
        <f t="shared" si="353"/>
        <v>0</v>
      </c>
      <c r="AL1883">
        <f t="shared" si="354"/>
        <v>0</v>
      </c>
      <c r="AM1883">
        <f t="shared" si="355"/>
        <v>0</v>
      </c>
      <c r="AN1883">
        <f t="shared" si="356"/>
        <v>0</v>
      </c>
      <c r="AO1883">
        <f t="shared" si="357"/>
        <v>0</v>
      </c>
    </row>
    <row r="1884" spans="1:41" x14ac:dyDescent="0.2">
      <c r="A1884" s="9">
        <f>'Cost per option'!A1892</f>
        <v>0</v>
      </c>
      <c r="B1884" t="str">
        <f>_xlfn.IFNA(VLOOKUP(A1884,'Energy balance options'!A$7:C$3000,3,FALSE),"")</f>
        <v/>
      </c>
      <c r="C1884">
        <f>SUMIFS('Energy balance options'!$F$7:$F$3000,'Energy balance options'!$B$7:$B$3000,HeatGen!C$2,'Energy balance options'!$A$7:$A$3000,HeatGen!$A1884)</f>
        <v>0</v>
      </c>
      <c r="D1884">
        <f>SUMIFS('Energy balance options'!$F$7:$F$3000,'Energy balance options'!$B$7:$B$3000,HeatGen!D$2,'Energy balance options'!$A$7:$A$3000,HeatGen!$A1884)</f>
        <v>0</v>
      </c>
      <c r="E1884">
        <f>SUMIFS('Energy balance options'!$F$7:$F$3000,'Energy balance options'!$B$7:$B$3000,HeatGen!E$2,'Energy balance options'!$A$7:$A$3000,HeatGen!$A1884)</f>
        <v>0</v>
      </c>
      <c r="F1884">
        <f>SUMIFS('Energy balance options'!$F$7:$F$3000,'Energy balance options'!$B$7:$B$3000,HeatGen!F$2,'Energy balance options'!$A$7:$A$3000,HeatGen!$A1884)</f>
        <v>0</v>
      </c>
      <c r="G1884">
        <f>SUMIFS('Energy balance options'!$F$7:$F$3000,'Energy balance options'!$B$7:$B$3000,HeatGen!G$2,'Energy balance options'!$A$7:$A$3000,HeatGen!$A1884)</f>
        <v>0</v>
      </c>
      <c r="H1884">
        <f>SUMIFS('Energy balance options'!$F$7:$F$3000,'Energy balance options'!$B$7:$B$3000,HeatGen!H$2,'Energy balance options'!$A$7:$A$3000,HeatGen!$A1884)</f>
        <v>0</v>
      </c>
      <c r="I1884">
        <f>SUMIFS('Energy balance options'!$F$7:$F$3000,'Energy balance options'!$B$7:$B$3000,HeatGen!I$2,'Energy balance options'!$A$7:$A$3000,HeatGen!$A1884)</f>
        <v>0</v>
      </c>
      <c r="J1884">
        <f>SUMIFS('Energy balance options'!$F$7:$F$3000,'Energy balance options'!$B$7:$B$3000,HeatGen!J$2,'Energy balance options'!$A$7:$A$3000,HeatGen!$A1884)</f>
        <v>0</v>
      </c>
      <c r="K1884">
        <f>SUMIFS('Energy balance options'!$F$7:$F$3000,'Energy balance options'!$B$7:$B$3000,HeatGen!K$2,'Energy balance options'!$A$7:$A$3000,HeatGen!$A1884)</f>
        <v>0</v>
      </c>
      <c r="L1884">
        <f>SUMIFS('Energy balance options'!$F$7:$F$3000,'Energy balance options'!$B$7:$B$3000,HeatGen!L$2,'Energy balance options'!$A$7:$A$3000,HeatGen!$A1884)</f>
        <v>0</v>
      </c>
      <c r="M1884">
        <f>SUMIFS('Energy balance options'!$F$7:$F$3000,'Energy balance options'!$B$7:$B$3000,HeatGen!M$2,'Energy balance options'!$A$7:$A$3000,HeatGen!$A1884)</f>
        <v>0</v>
      </c>
      <c r="N1884">
        <f>SUMIFS('Energy balance options'!$F$7:$F$3000,'Energy balance options'!$B$7:$B$3000,HeatGen!N$2,'Energy balance options'!$A$7:$A$3000,HeatGen!$A1884)</f>
        <v>0</v>
      </c>
      <c r="P1884">
        <f>SUMIFS('Energy balance options'!$F$7:$F$3000,'Energy balance options'!$B$7:$B$3000,HeatGen!P$2,'Energy balance options'!$A$7:$A$3000,HeatGen!$A1884)</f>
        <v>0</v>
      </c>
      <c r="Q1884">
        <f>SUMIFS('Energy balance options'!$F$7:$F$3000,'Energy balance options'!$B$7:$B$3000,HeatGen!Q$2,'Energy balance options'!$A$7:$A$3000,HeatGen!$A1884)</f>
        <v>0</v>
      </c>
      <c r="R1884">
        <f>SUMIFS('Energy balance options'!$F$7:$F$3000,'Energy balance options'!$B$7:$B$3000,HeatGen!R$2,'Energy balance options'!$A$7:$A$3000,HeatGen!$A1884)</f>
        <v>0</v>
      </c>
      <c r="S1884">
        <f>SUMIFS('Energy balance options'!$G$7:$G$3000,'Energy balance options'!$B$7:$B$3000,HeatGen!S$2,'Energy balance options'!$A$7:$A$3000,HeatGen!$A1884)</f>
        <v>0</v>
      </c>
      <c r="T1884">
        <f>SUMIFS('Energy balance options'!$G$7:$G$3000,'Energy balance options'!$B$7:$B$3000,HeatGen!T$2,'Energy balance options'!$A$7:$A$3000,HeatGen!$A1884)</f>
        <v>0</v>
      </c>
      <c r="U1884">
        <f>SUMIFS('Energy balance options'!$G$7:$G$3000,'Energy balance options'!$B$7:$B$3000,HeatGen!U$2,'Energy balance options'!$A$7:$A$3000,HeatGen!$A1884)</f>
        <v>0</v>
      </c>
      <c r="V1884">
        <f>SUMIFS('Energy balance options'!$G$7:$G$3000,'Energy balance options'!$B$7:$B$3000,HeatGen!V$2,'Energy balance options'!$A$7:$A$3000,HeatGen!$A1884)</f>
        <v>0</v>
      </c>
      <c r="W1884">
        <f>SUMIFS('Energy balance options'!$G$7:$G$3000,'Energy balance options'!$B$7:$B$3000,HeatGen!W$2,'Energy balance options'!$A$7:$A$3000,HeatGen!$A1884)</f>
        <v>0</v>
      </c>
      <c r="X1884">
        <f>SUMIFS('Energy balance options'!$G$7:$G$3000,'Energy balance options'!$B$7:$B$3000,HeatGen!X$2,'Energy balance options'!$A$7:$A$3000,HeatGen!$A1884)</f>
        <v>0</v>
      </c>
      <c r="AG1884">
        <f t="shared" si="349"/>
        <v>0</v>
      </c>
      <c r="AH1884">
        <f t="shared" si="350"/>
        <v>0</v>
      </c>
      <c r="AI1884">
        <f t="shared" si="351"/>
        <v>0</v>
      </c>
      <c r="AJ1884">
        <f t="shared" si="352"/>
        <v>0</v>
      </c>
      <c r="AK1884">
        <f t="shared" si="353"/>
        <v>0</v>
      </c>
      <c r="AL1884">
        <f t="shared" si="354"/>
        <v>0</v>
      </c>
      <c r="AM1884">
        <f t="shared" si="355"/>
        <v>0</v>
      </c>
      <c r="AN1884">
        <f t="shared" si="356"/>
        <v>0</v>
      </c>
      <c r="AO1884">
        <f t="shared" si="357"/>
        <v>0</v>
      </c>
    </row>
    <row r="1885" spans="1:41" x14ac:dyDescent="0.2">
      <c r="A1885" s="9">
        <f>'Cost per option'!A1893</f>
        <v>0</v>
      </c>
      <c r="B1885" t="str">
        <f>_xlfn.IFNA(VLOOKUP(A1885,'Energy balance options'!A$7:C$3000,3,FALSE),"")</f>
        <v/>
      </c>
      <c r="C1885">
        <f>SUMIFS('Energy balance options'!$F$7:$F$3000,'Energy balance options'!$B$7:$B$3000,HeatGen!C$2,'Energy balance options'!$A$7:$A$3000,HeatGen!$A1885)</f>
        <v>0</v>
      </c>
      <c r="D1885">
        <f>SUMIFS('Energy balance options'!$F$7:$F$3000,'Energy balance options'!$B$7:$B$3000,HeatGen!D$2,'Energy balance options'!$A$7:$A$3000,HeatGen!$A1885)</f>
        <v>0</v>
      </c>
      <c r="E1885">
        <f>SUMIFS('Energy balance options'!$F$7:$F$3000,'Energy balance options'!$B$7:$B$3000,HeatGen!E$2,'Energy balance options'!$A$7:$A$3000,HeatGen!$A1885)</f>
        <v>0</v>
      </c>
      <c r="F1885">
        <f>SUMIFS('Energy balance options'!$F$7:$F$3000,'Energy balance options'!$B$7:$B$3000,HeatGen!F$2,'Energy balance options'!$A$7:$A$3000,HeatGen!$A1885)</f>
        <v>0</v>
      </c>
      <c r="G1885">
        <f>SUMIFS('Energy balance options'!$F$7:$F$3000,'Energy balance options'!$B$7:$B$3000,HeatGen!G$2,'Energy balance options'!$A$7:$A$3000,HeatGen!$A1885)</f>
        <v>0</v>
      </c>
      <c r="H1885">
        <f>SUMIFS('Energy balance options'!$F$7:$F$3000,'Energy balance options'!$B$7:$B$3000,HeatGen!H$2,'Energy balance options'!$A$7:$A$3000,HeatGen!$A1885)</f>
        <v>0</v>
      </c>
      <c r="I1885">
        <f>SUMIFS('Energy balance options'!$F$7:$F$3000,'Energy balance options'!$B$7:$B$3000,HeatGen!I$2,'Energy balance options'!$A$7:$A$3000,HeatGen!$A1885)</f>
        <v>0</v>
      </c>
      <c r="J1885">
        <f>SUMIFS('Energy balance options'!$F$7:$F$3000,'Energy balance options'!$B$7:$B$3000,HeatGen!J$2,'Energy balance options'!$A$7:$A$3000,HeatGen!$A1885)</f>
        <v>0</v>
      </c>
      <c r="K1885">
        <f>SUMIFS('Energy balance options'!$F$7:$F$3000,'Energy balance options'!$B$7:$B$3000,HeatGen!K$2,'Energy balance options'!$A$7:$A$3000,HeatGen!$A1885)</f>
        <v>0</v>
      </c>
      <c r="L1885">
        <f>SUMIFS('Energy balance options'!$F$7:$F$3000,'Energy balance options'!$B$7:$B$3000,HeatGen!L$2,'Energy balance options'!$A$7:$A$3000,HeatGen!$A1885)</f>
        <v>0</v>
      </c>
      <c r="M1885">
        <f>SUMIFS('Energy balance options'!$F$7:$F$3000,'Energy balance options'!$B$7:$B$3000,HeatGen!M$2,'Energy balance options'!$A$7:$A$3000,HeatGen!$A1885)</f>
        <v>0</v>
      </c>
      <c r="N1885">
        <f>SUMIFS('Energy balance options'!$F$7:$F$3000,'Energy balance options'!$B$7:$B$3000,HeatGen!N$2,'Energy balance options'!$A$7:$A$3000,HeatGen!$A1885)</f>
        <v>0</v>
      </c>
      <c r="P1885">
        <f>SUMIFS('Energy balance options'!$F$7:$F$3000,'Energy balance options'!$B$7:$B$3000,HeatGen!P$2,'Energy balance options'!$A$7:$A$3000,HeatGen!$A1885)</f>
        <v>0</v>
      </c>
      <c r="Q1885">
        <f>SUMIFS('Energy balance options'!$F$7:$F$3000,'Energy balance options'!$B$7:$B$3000,HeatGen!Q$2,'Energy balance options'!$A$7:$A$3000,HeatGen!$A1885)</f>
        <v>0</v>
      </c>
      <c r="R1885">
        <f>SUMIFS('Energy balance options'!$F$7:$F$3000,'Energy balance options'!$B$7:$B$3000,HeatGen!R$2,'Energy balance options'!$A$7:$A$3000,HeatGen!$A1885)</f>
        <v>0</v>
      </c>
      <c r="S1885">
        <f>SUMIFS('Energy balance options'!$G$7:$G$3000,'Energy balance options'!$B$7:$B$3000,HeatGen!S$2,'Energy balance options'!$A$7:$A$3000,HeatGen!$A1885)</f>
        <v>0</v>
      </c>
      <c r="T1885">
        <f>SUMIFS('Energy balance options'!$G$7:$G$3000,'Energy balance options'!$B$7:$B$3000,HeatGen!T$2,'Energy balance options'!$A$7:$A$3000,HeatGen!$A1885)</f>
        <v>0</v>
      </c>
      <c r="U1885">
        <f>SUMIFS('Energy balance options'!$G$7:$G$3000,'Energy balance options'!$B$7:$B$3000,HeatGen!U$2,'Energy balance options'!$A$7:$A$3000,HeatGen!$A1885)</f>
        <v>0</v>
      </c>
      <c r="V1885">
        <f>SUMIFS('Energy balance options'!$G$7:$G$3000,'Energy balance options'!$B$7:$B$3000,HeatGen!V$2,'Energy balance options'!$A$7:$A$3000,HeatGen!$A1885)</f>
        <v>0</v>
      </c>
      <c r="W1885">
        <f>SUMIFS('Energy balance options'!$G$7:$G$3000,'Energy balance options'!$B$7:$B$3000,HeatGen!W$2,'Energy balance options'!$A$7:$A$3000,HeatGen!$A1885)</f>
        <v>0</v>
      </c>
      <c r="X1885">
        <f>SUMIFS('Energy balance options'!$G$7:$G$3000,'Energy balance options'!$B$7:$B$3000,HeatGen!X$2,'Energy balance options'!$A$7:$A$3000,HeatGen!$A1885)</f>
        <v>0</v>
      </c>
      <c r="AG1885">
        <f t="shared" si="349"/>
        <v>0</v>
      </c>
      <c r="AH1885">
        <f t="shared" si="350"/>
        <v>0</v>
      </c>
      <c r="AI1885">
        <f t="shared" si="351"/>
        <v>0</v>
      </c>
      <c r="AJ1885">
        <f t="shared" si="352"/>
        <v>0</v>
      </c>
      <c r="AK1885">
        <f t="shared" si="353"/>
        <v>0</v>
      </c>
      <c r="AL1885">
        <f t="shared" si="354"/>
        <v>0</v>
      </c>
      <c r="AM1885">
        <f t="shared" si="355"/>
        <v>0</v>
      </c>
      <c r="AN1885">
        <f t="shared" si="356"/>
        <v>0</v>
      </c>
      <c r="AO1885">
        <f t="shared" si="357"/>
        <v>0</v>
      </c>
    </row>
    <row r="1886" spans="1:41" x14ac:dyDescent="0.2">
      <c r="A1886" s="9">
        <f>'Cost per option'!A1894</f>
        <v>0</v>
      </c>
      <c r="B1886" t="str">
        <f>_xlfn.IFNA(VLOOKUP(A1886,'Energy balance options'!A$7:C$3000,3,FALSE),"")</f>
        <v/>
      </c>
      <c r="C1886">
        <f>SUMIFS('Energy balance options'!$F$7:$F$3000,'Energy balance options'!$B$7:$B$3000,HeatGen!C$2,'Energy balance options'!$A$7:$A$3000,HeatGen!$A1886)</f>
        <v>0</v>
      </c>
      <c r="D1886">
        <f>SUMIFS('Energy balance options'!$F$7:$F$3000,'Energy balance options'!$B$7:$B$3000,HeatGen!D$2,'Energy balance options'!$A$7:$A$3000,HeatGen!$A1886)</f>
        <v>0</v>
      </c>
      <c r="E1886">
        <f>SUMIFS('Energy balance options'!$F$7:$F$3000,'Energy balance options'!$B$7:$B$3000,HeatGen!E$2,'Energy balance options'!$A$7:$A$3000,HeatGen!$A1886)</f>
        <v>0</v>
      </c>
      <c r="F1886">
        <f>SUMIFS('Energy balance options'!$F$7:$F$3000,'Energy balance options'!$B$7:$B$3000,HeatGen!F$2,'Energy balance options'!$A$7:$A$3000,HeatGen!$A1886)</f>
        <v>0</v>
      </c>
      <c r="G1886">
        <f>SUMIFS('Energy balance options'!$F$7:$F$3000,'Energy balance options'!$B$7:$B$3000,HeatGen!G$2,'Energy balance options'!$A$7:$A$3000,HeatGen!$A1886)</f>
        <v>0</v>
      </c>
      <c r="H1886">
        <f>SUMIFS('Energy balance options'!$F$7:$F$3000,'Energy balance options'!$B$7:$B$3000,HeatGen!H$2,'Energy balance options'!$A$7:$A$3000,HeatGen!$A1886)</f>
        <v>0</v>
      </c>
      <c r="I1886">
        <f>SUMIFS('Energy balance options'!$F$7:$F$3000,'Energy balance options'!$B$7:$B$3000,HeatGen!I$2,'Energy balance options'!$A$7:$A$3000,HeatGen!$A1886)</f>
        <v>0</v>
      </c>
      <c r="J1886">
        <f>SUMIFS('Energy balance options'!$F$7:$F$3000,'Energy balance options'!$B$7:$B$3000,HeatGen!J$2,'Energy balance options'!$A$7:$A$3000,HeatGen!$A1886)</f>
        <v>0</v>
      </c>
      <c r="K1886">
        <f>SUMIFS('Energy balance options'!$F$7:$F$3000,'Energy balance options'!$B$7:$B$3000,HeatGen!K$2,'Energy balance options'!$A$7:$A$3000,HeatGen!$A1886)</f>
        <v>0</v>
      </c>
      <c r="L1886">
        <f>SUMIFS('Energy balance options'!$F$7:$F$3000,'Energy balance options'!$B$7:$B$3000,HeatGen!L$2,'Energy balance options'!$A$7:$A$3000,HeatGen!$A1886)</f>
        <v>0</v>
      </c>
      <c r="M1886">
        <f>SUMIFS('Energy balance options'!$F$7:$F$3000,'Energy balance options'!$B$7:$B$3000,HeatGen!M$2,'Energy balance options'!$A$7:$A$3000,HeatGen!$A1886)</f>
        <v>0</v>
      </c>
      <c r="N1886">
        <f>SUMIFS('Energy balance options'!$F$7:$F$3000,'Energy balance options'!$B$7:$B$3000,HeatGen!N$2,'Energy balance options'!$A$7:$A$3000,HeatGen!$A1886)</f>
        <v>0</v>
      </c>
      <c r="P1886">
        <f>SUMIFS('Energy balance options'!$F$7:$F$3000,'Energy balance options'!$B$7:$B$3000,HeatGen!P$2,'Energy balance options'!$A$7:$A$3000,HeatGen!$A1886)</f>
        <v>0</v>
      </c>
      <c r="Q1886">
        <f>SUMIFS('Energy balance options'!$F$7:$F$3000,'Energy balance options'!$B$7:$B$3000,HeatGen!Q$2,'Energy balance options'!$A$7:$A$3000,HeatGen!$A1886)</f>
        <v>0</v>
      </c>
      <c r="R1886">
        <f>SUMIFS('Energy balance options'!$F$7:$F$3000,'Energy balance options'!$B$7:$B$3000,HeatGen!R$2,'Energy balance options'!$A$7:$A$3000,HeatGen!$A1886)</f>
        <v>0</v>
      </c>
      <c r="S1886">
        <f>SUMIFS('Energy balance options'!$G$7:$G$3000,'Energy balance options'!$B$7:$B$3000,HeatGen!S$2,'Energy balance options'!$A$7:$A$3000,HeatGen!$A1886)</f>
        <v>0</v>
      </c>
      <c r="T1886">
        <f>SUMIFS('Energy balance options'!$G$7:$G$3000,'Energy balance options'!$B$7:$B$3000,HeatGen!T$2,'Energy balance options'!$A$7:$A$3000,HeatGen!$A1886)</f>
        <v>0</v>
      </c>
      <c r="U1886">
        <f>SUMIFS('Energy balance options'!$G$7:$G$3000,'Energy balance options'!$B$7:$B$3000,HeatGen!U$2,'Energy balance options'!$A$7:$A$3000,HeatGen!$A1886)</f>
        <v>0</v>
      </c>
      <c r="V1886">
        <f>SUMIFS('Energy balance options'!$G$7:$G$3000,'Energy balance options'!$B$7:$B$3000,HeatGen!V$2,'Energy balance options'!$A$7:$A$3000,HeatGen!$A1886)</f>
        <v>0</v>
      </c>
      <c r="W1886">
        <f>SUMIFS('Energy balance options'!$G$7:$G$3000,'Energy balance options'!$B$7:$B$3000,HeatGen!W$2,'Energy balance options'!$A$7:$A$3000,HeatGen!$A1886)</f>
        <v>0</v>
      </c>
      <c r="X1886">
        <f>SUMIFS('Energy balance options'!$G$7:$G$3000,'Energy balance options'!$B$7:$B$3000,HeatGen!X$2,'Energy balance options'!$A$7:$A$3000,HeatGen!$A1886)</f>
        <v>0</v>
      </c>
      <c r="AG1886">
        <f t="shared" si="349"/>
        <v>0</v>
      </c>
      <c r="AH1886">
        <f t="shared" si="350"/>
        <v>0</v>
      </c>
      <c r="AI1886">
        <f t="shared" si="351"/>
        <v>0</v>
      </c>
      <c r="AJ1886">
        <f t="shared" si="352"/>
        <v>0</v>
      </c>
      <c r="AK1886">
        <f t="shared" si="353"/>
        <v>0</v>
      </c>
      <c r="AL1886">
        <f t="shared" si="354"/>
        <v>0</v>
      </c>
      <c r="AM1886">
        <f t="shared" si="355"/>
        <v>0</v>
      </c>
      <c r="AN1886">
        <f t="shared" si="356"/>
        <v>0</v>
      </c>
      <c r="AO1886">
        <f t="shared" si="357"/>
        <v>0</v>
      </c>
    </row>
    <row r="1887" spans="1:41" x14ac:dyDescent="0.2">
      <c r="A1887" s="9">
        <f>'Cost per option'!A1895</f>
        <v>0</v>
      </c>
      <c r="B1887" t="str">
        <f>_xlfn.IFNA(VLOOKUP(A1887,'Energy balance options'!A$7:C$3000,3,FALSE),"")</f>
        <v/>
      </c>
      <c r="C1887">
        <f>SUMIFS('Energy balance options'!$F$7:$F$3000,'Energy balance options'!$B$7:$B$3000,HeatGen!C$2,'Energy balance options'!$A$7:$A$3000,HeatGen!$A1887)</f>
        <v>0</v>
      </c>
      <c r="D1887">
        <f>SUMIFS('Energy balance options'!$F$7:$F$3000,'Energy balance options'!$B$7:$B$3000,HeatGen!D$2,'Energy balance options'!$A$7:$A$3000,HeatGen!$A1887)</f>
        <v>0</v>
      </c>
      <c r="E1887">
        <f>SUMIFS('Energy balance options'!$F$7:$F$3000,'Energy balance options'!$B$7:$B$3000,HeatGen!E$2,'Energy balance options'!$A$7:$A$3000,HeatGen!$A1887)</f>
        <v>0</v>
      </c>
      <c r="F1887">
        <f>SUMIFS('Energy balance options'!$F$7:$F$3000,'Energy balance options'!$B$7:$B$3000,HeatGen!F$2,'Energy balance options'!$A$7:$A$3000,HeatGen!$A1887)</f>
        <v>0</v>
      </c>
      <c r="G1887">
        <f>SUMIFS('Energy balance options'!$F$7:$F$3000,'Energy balance options'!$B$7:$B$3000,HeatGen!G$2,'Energy balance options'!$A$7:$A$3000,HeatGen!$A1887)</f>
        <v>0</v>
      </c>
      <c r="H1887">
        <f>SUMIFS('Energy balance options'!$F$7:$F$3000,'Energy balance options'!$B$7:$B$3000,HeatGen!H$2,'Energy balance options'!$A$7:$A$3000,HeatGen!$A1887)</f>
        <v>0</v>
      </c>
      <c r="I1887">
        <f>SUMIFS('Energy balance options'!$F$7:$F$3000,'Energy balance options'!$B$7:$B$3000,HeatGen!I$2,'Energy balance options'!$A$7:$A$3000,HeatGen!$A1887)</f>
        <v>0</v>
      </c>
      <c r="J1887">
        <f>SUMIFS('Energy balance options'!$F$7:$F$3000,'Energy balance options'!$B$7:$B$3000,HeatGen!J$2,'Energy balance options'!$A$7:$A$3000,HeatGen!$A1887)</f>
        <v>0</v>
      </c>
      <c r="K1887">
        <f>SUMIFS('Energy balance options'!$F$7:$F$3000,'Energy balance options'!$B$7:$B$3000,HeatGen!K$2,'Energy balance options'!$A$7:$A$3000,HeatGen!$A1887)</f>
        <v>0</v>
      </c>
      <c r="L1887">
        <f>SUMIFS('Energy balance options'!$F$7:$F$3000,'Energy balance options'!$B$7:$B$3000,HeatGen!L$2,'Energy balance options'!$A$7:$A$3000,HeatGen!$A1887)</f>
        <v>0</v>
      </c>
      <c r="M1887">
        <f>SUMIFS('Energy balance options'!$F$7:$F$3000,'Energy balance options'!$B$7:$B$3000,HeatGen!M$2,'Energy balance options'!$A$7:$A$3000,HeatGen!$A1887)</f>
        <v>0</v>
      </c>
      <c r="N1887">
        <f>SUMIFS('Energy balance options'!$F$7:$F$3000,'Energy balance options'!$B$7:$B$3000,HeatGen!N$2,'Energy balance options'!$A$7:$A$3000,HeatGen!$A1887)</f>
        <v>0</v>
      </c>
      <c r="P1887">
        <f>SUMIFS('Energy balance options'!$F$7:$F$3000,'Energy balance options'!$B$7:$B$3000,HeatGen!P$2,'Energy balance options'!$A$7:$A$3000,HeatGen!$A1887)</f>
        <v>0</v>
      </c>
      <c r="Q1887">
        <f>SUMIFS('Energy balance options'!$F$7:$F$3000,'Energy balance options'!$B$7:$B$3000,HeatGen!Q$2,'Energy balance options'!$A$7:$A$3000,HeatGen!$A1887)</f>
        <v>0</v>
      </c>
      <c r="R1887">
        <f>SUMIFS('Energy balance options'!$F$7:$F$3000,'Energy balance options'!$B$7:$B$3000,HeatGen!R$2,'Energy balance options'!$A$7:$A$3000,HeatGen!$A1887)</f>
        <v>0</v>
      </c>
      <c r="S1887">
        <f>SUMIFS('Energy balance options'!$G$7:$G$3000,'Energy balance options'!$B$7:$B$3000,HeatGen!S$2,'Energy balance options'!$A$7:$A$3000,HeatGen!$A1887)</f>
        <v>0</v>
      </c>
      <c r="T1887">
        <f>SUMIFS('Energy balance options'!$G$7:$G$3000,'Energy balance options'!$B$7:$B$3000,HeatGen!T$2,'Energy balance options'!$A$7:$A$3000,HeatGen!$A1887)</f>
        <v>0</v>
      </c>
      <c r="U1887">
        <f>SUMIFS('Energy balance options'!$G$7:$G$3000,'Energy balance options'!$B$7:$B$3000,HeatGen!U$2,'Energy balance options'!$A$7:$A$3000,HeatGen!$A1887)</f>
        <v>0</v>
      </c>
      <c r="V1887">
        <f>SUMIFS('Energy balance options'!$G$7:$G$3000,'Energy balance options'!$B$7:$B$3000,HeatGen!V$2,'Energy balance options'!$A$7:$A$3000,HeatGen!$A1887)</f>
        <v>0</v>
      </c>
      <c r="W1887">
        <f>SUMIFS('Energy balance options'!$G$7:$G$3000,'Energy balance options'!$B$7:$B$3000,HeatGen!W$2,'Energy balance options'!$A$7:$A$3000,HeatGen!$A1887)</f>
        <v>0</v>
      </c>
      <c r="X1887">
        <f>SUMIFS('Energy balance options'!$G$7:$G$3000,'Energy balance options'!$B$7:$B$3000,HeatGen!X$2,'Energy balance options'!$A$7:$A$3000,HeatGen!$A1887)</f>
        <v>0</v>
      </c>
      <c r="AG1887">
        <f t="shared" si="349"/>
        <v>0</v>
      </c>
      <c r="AH1887">
        <f t="shared" si="350"/>
        <v>0</v>
      </c>
      <c r="AI1887">
        <f t="shared" si="351"/>
        <v>0</v>
      </c>
      <c r="AJ1887">
        <f t="shared" si="352"/>
        <v>0</v>
      </c>
      <c r="AK1887">
        <f t="shared" si="353"/>
        <v>0</v>
      </c>
      <c r="AL1887">
        <f t="shared" si="354"/>
        <v>0</v>
      </c>
      <c r="AM1887">
        <f t="shared" si="355"/>
        <v>0</v>
      </c>
      <c r="AN1887">
        <f t="shared" si="356"/>
        <v>0</v>
      </c>
      <c r="AO1887">
        <f t="shared" si="357"/>
        <v>0</v>
      </c>
    </row>
    <row r="1888" spans="1:41" x14ac:dyDescent="0.2">
      <c r="A1888" s="9">
        <f>'Cost per option'!A1896</f>
        <v>0</v>
      </c>
      <c r="B1888" t="str">
        <f>_xlfn.IFNA(VLOOKUP(A1888,'Energy balance options'!A$7:C$3000,3,FALSE),"")</f>
        <v/>
      </c>
      <c r="C1888">
        <f>SUMIFS('Energy balance options'!$F$7:$F$3000,'Energy balance options'!$B$7:$B$3000,HeatGen!C$2,'Energy balance options'!$A$7:$A$3000,HeatGen!$A1888)</f>
        <v>0</v>
      </c>
      <c r="D1888">
        <f>SUMIFS('Energy balance options'!$F$7:$F$3000,'Energy balance options'!$B$7:$B$3000,HeatGen!D$2,'Energy balance options'!$A$7:$A$3000,HeatGen!$A1888)</f>
        <v>0</v>
      </c>
      <c r="E1888">
        <f>SUMIFS('Energy balance options'!$F$7:$F$3000,'Energy balance options'!$B$7:$B$3000,HeatGen!E$2,'Energy balance options'!$A$7:$A$3000,HeatGen!$A1888)</f>
        <v>0</v>
      </c>
      <c r="F1888">
        <f>SUMIFS('Energy balance options'!$F$7:$F$3000,'Energy balance options'!$B$7:$B$3000,HeatGen!F$2,'Energy balance options'!$A$7:$A$3000,HeatGen!$A1888)</f>
        <v>0</v>
      </c>
      <c r="G1888">
        <f>SUMIFS('Energy balance options'!$F$7:$F$3000,'Energy balance options'!$B$7:$B$3000,HeatGen!G$2,'Energy balance options'!$A$7:$A$3000,HeatGen!$A1888)</f>
        <v>0</v>
      </c>
      <c r="H1888">
        <f>SUMIFS('Energy balance options'!$F$7:$F$3000,'Energy balance options'!$B$7:$B$3000,HeatGen!H$2,'Energy balance options'!$A$7:$A$3000,HeatGen!$A1888)</f>
        <v>0</v>
      </c>
      <c r="I1888">
        <f>SUMIFS('Energy balance options'!$F$7:$F$3000,'Energy balance options'!$B$7:$B$3000,HeatGen!I$2,'Energy balance options'!$A$7:$A$3000,HeatGen!$A1888)</f>
        <v>0</v>
      </c>
      <c r="J1888">
        <f>SUMIFS('Energy balance options'!$F$7:$F$3000,'Energy balance options'!$B$7:$B$3000,HeatGen!J$2,'Energy balance options'!$A$7:$A$3000,HeatGen!$A1888)</f>
        <v>0</v>
      </c>
      <c r="K1888">
        <f>SUMIFS('Energy balance options'!$F$7:$F$3000,'Energy balance options'!$B$7:$B$3000,HeatGen!K$2,'Energy balance options'!$A$7:$A$3000,HeatGen!$A1888)</f>
        <v>0</v>
      </c>
      <c r="L1888">
        <f>SUMIFS('Energy balance options'!$F$7:$F$3000,'Energy balance options'!$B$7:$B$3000,HeatGen!L$2,'Energy balance options'!$A$7:$A$3000,HeatGen!$A1888)</f>
        <v>0</v>
      </c>
      <c r="M1888">
        <f>SUMIFS('Energy balance options'!$F$7:$F$3000,'Energy balance options'!$B$7:$B$3000,HeatGen!M$2,'Energy balance options'!$A$7:$A$3000,HeatGen!$A1888)</f>
        <v>0</v>
      </c>
      <c r="N1888">
        <f>SUMIFS('Energy balance options'!$F$7:$F$3000,'Energy balance options'!$B$7:$B$3000,HeatGen!N$2,'Energy balance options'!$A$7:$A$3000,HeatGen!$A1888)</f>
        <v>0</v>
      </c>
      <c r="P1888">
        <f>SUMIFS('Energy balance options'!$F$7:$F$3000,'Energy balance options'!$B$7:$B$3000,HeatGen!P$2,'Energy balance options'!$A$7:$A$3000,HeatGen!$A1888)</f>
        <v>0</v>
      </c>
      <c r="Q1888">
        <f>SUMIFS('Energy balance options'!$F$7:$F$3000,'Energy balance options'!$B$7:$B$3000,HeatGen!Q$2,'Energy balance options'!$A$7:$A$3000,HeatGen!$A1888)</f>
        <v>0</v>
      </c>
      <c r="R1888">
        <f>SUMIFS('Energy balance options'!$F$7:$F$3000,'Energy balance options'!$B$7:$B$3000,HeatGen!R$2,'Energy balance options'!$A$7:$A$3000,HeatGen!$A1888)</f>
        <v>0</v>
      </c>
      <c r="S1888">
        <f>SUMIFS('Energy balance options'!$G$7:$G$3000,'Energy balance options'!$B$7:$B$3000,HeatGen!S$2,'Energy balance options'!$A$7:$A$3000,HeatGen!$A1888)</f>
        <v>0</v>
      </c>
      <c r="T1888">
        <f>SUMIFS('Energy balance options'!$G$7:$G$3000,'Energy balance options'!$B$7:$B$3000,HeatGen!T$2,'Energy balance options'!$A$7:$A$3000,HeatGen!$A1888)</f>
        <v>0</v>
      </c>
      <c r="U1888">
        <f>SUMIFS('Energy balance options'!$G$7:$G$3000,'Energy balance options'!$B$7:$B$3000,HeatGen!U$2,'Energy balance options'!$A$7:$A$3000,HeatGen!$A1888)</f>
        <v>0</v>
      </c>
      <c r="V1888">
        <f>SUMIFS('Energy balance options'!$G$7:$G$3000,'Energy balance options'!$B$7:$B$3000,HeatGen!V$2,'Energy balance options'!$A$7:$A$3000,HeatGen!$A1888)</f>
        <v>0</v>
      </c>
      <c r="W1888">
        <f>SUMIFS('Energy balance options'!$G$7:$G$3000,'Energy balance options'!$B$7:$B$3000,HeatGen!W$2,'Energy balance options'!$A$7:$A$3000,HeatGen!$A1888)</f>
        <v>0</v>
      </c>
      <c r="X1888">
        <f>SUMIFS('Energy balance options'!$G$7:$G$3000,'Energy balance options'!$B$7:$B$3000,HeatGen!X$2,'Energy balance options'!$A$7:$A$3000,HeatGen!$A1888)</f>
        <v>0</v>
      </c>
      <c r="AG1888">
        <f t="shared" si="349"/>
        <v>0</v>
      </c>
      <c r="AH1888">
        <f t="shared" si="350"/>
        <v>0</v>
      </c>
      <c r="AI1888">
        <f t="shared" si="351"/>
        <v>0</v>
      </c>
      <c r="AJ1888">
        <f t="shared" si="352"/>
        <v>0</v>
      </c>
      <c r="AK1888">
        <f t="shared" si="353"/>
        <v>0</v>
      </c>
      <c r="AL1888">
        <f t="shared" si="354"/>
        <v>0</v>
      </c>
      <c r="AM1888">
        <f t="shared" si="355"/>
        <v>0</v>
      </c>
      <c r="AN1888">
        <f t="shared" si="356"/>
        <v>0</v>
      </c>
      <c r="AO1888">
        <f t="shared" si="357"/>
        <v>0</v>
      </c>
    </row>
    <row r="1889" spans="1:41" x14ac:dyDescent="0.2">
      <c r="A1889" s="9">
        <f>'Cost per option'!A1897</f>
        <v>0</v>
      </c>
      <c r="B1889" t="str">
        <f>_xlfn.IFNA(VLOOKUP(A1889,'Energy balance options'!A$7:C$3000,3,FALSE),"")</f>
        <v/>
      </c>
      <c r="C1889">
        <f>SUMIFS('Energy balance options'!$F$7:$F$3000,'Energy balance options'!$B$7:$B$3000,HeatGen!C$2,'Energy balance options'!$A$7:$A$3000,HeatGen!$A1889)</f>
        <v>0</v>
      </c>
      <c r="D1889">
        <f>SUMIFS('Energy balance options'!$F$7:$F$3000,'Energy balance options'!$B$7:$B$3000,HeatGen!D$2,'Energy balance options'!$A$7:$A$3000,HeatGen!$A1889)</f>
        <v>0</v>
      </c>
      <c r="E1889">
        <f>SUMIFS('Energy balance options'!$F$7:$F$3000,'Energy balance options'!$B$7:$B$3000,HeatGen!E$2,'Energy balance options'!$A$7:$A$3000,HeatGen!$A1889)</f>
        <v>0</v>
      </c>
      <c r="F1889">
        <f>SUMIFS('Energy balance options'!$F$7:$F$3000,'Energy balance options'!$B$7:$B$3000,HeatGen!F$2,'Energy balance options'!$A$7:$A$3000,HeatGen!$A1889)</f>
        <v>0</v>
      </c>
      <c r="G1889">
        <f>SUMIFS('Energy balance options'!$F$7:$F$3000,'Energy balance options'!$B$7:$B$3000,HeatGen!G$2,'Energy balance options'!$A$7:$A$3000,HeatGen!$A1889)</f>
        <v>0</v>
      </c>
      <c r="H1889">
        <f>SUMIFS('Energy balance options'!$F$7:$F$3000,'Energy balance options'!$B$7:$B$3000,HeatGen!H$2,'Energy balance options'!$A$7:$A$3000,HeatGen!$A1889)</f>
        <v>0</v>
      </c>
      <c r="I1889">
        <f>SUMIFS('Energy balance options'!$F$7:$F$3000,'Energy balance options'!$B$7:$B$3000,HeatGen!I$2,'Energy balance options'!$A$7:$A$3000,HeatGen!$A1889)</f>
        <v>0</v>
      </c>
      <c r="J1889">
        <f>SUMIFS('Energy balance options'!$F$7:$F$3000,'Energy balance options'!$B$7:$B$3000,HeatGen!J$2,'Energy balance options'!$A$7:$A$3000,HeatGen!$A1889)</f>
        <v>0</v>
      </c>
      <c r="K1889">
        <f>SUMIFS('Energy balance options'!$F$7:$F$3000,'Energy balance options'!$B$7:$B$3000,HeatGen!K$2,'Energy balance options'!$A$7:$A$3000,HeatGen!$A1889)</f>
        <v>0</v>
      </c>
      <c r="L1889">
        <f>SUMIFS('Energy balance options'!$F$7:$F$3000,'Energy balance options'!$B$7:$B$3000,HeatGen!L$2,'Energy balance options'!$A$7:$A$3000,HeatGen!$A1889)</f>
        <v>0</v>
      </c>
      <c r="M1889">
        <f>SUMIFS('Energy balance options'!$F$7:$F$3000,'Energy balance options'!$B$7:$B$3000,HeatGen!M$2,'Energy balance options'!$A$7:$A$3000,HeatGen!$A1889)</f>
        <v>0</v>
      </c>
      <c r="N1889">
        <f>SUMIFS('Energy balance options'!$F$7:$F$3000,'Energy balance options'!$B$7:$B$3000,HeatGen!N$2,'Energy balance options'!$A$7:$A$3000,HeatGen!$A1889)</f>
        <v>0</v>
      </c>
      <c r="P1889">
        <f>SUMIFS('Energy balance options'!$F$7:$F$3000,'Energy balance options'!$B$7:$B$3000,HeatGen!P$2,'Energy balance options'!$A$7:$A$3000,HeatGen!$A1889)</f>
        <v>0</v>
      </c>
      <c r="Q1889">
        <f>SUMIFS('Energy balance options'!$F$7:$F$3000,'Energy balance options'!$B$7:$B$3000,HeatGen!Q$2,'Energy balance options'!$A$7:$A$3000,HeatGen!$A1889)</f>
        <v>0</v>
      </c>
      <c r="R1889">
        <f>SUMIFS('Energy balance options'!$F$7:$F$3000,'Energy balance options'!$B$7:$B$3000,HeatGen!R$2,'Energy balance options'!$A$7:$A$3000,HeatGen!$A1889)</f>
        <v>0</v>
      </c>
      <c r="S1889">
        <f>SUMIFS('Energy balance options'!$G$7:$G$3000,'Energy balance options'!$B$7:$B$3000,HeatGen!S$2,'Energy balance options'!$A$7:$A$3000,HeatGen!$A1889)</f>
        <v>0</v>
      </c>
      <c r="T1889">
        <f>SUMIFS('Energy balance options'!$G$7:$G$3000,'Energy balance options'!$B$7:$B$3000,HeatGen!T$2,'Energy balance options'!$A$7:$A$3000,HeatGen!$A1889)</f>
        <v>0</v>
      </c>
      <c r="U1889">
        <f>SUMIFS('Energy balance options'!$G$7:$G$3000,'Energy balance options'!$B$7:$B$3000,HeatGen!U$2,'Energy balance options'!$A$7:$A$3000,HeatGen!$A1889)</f>
        <v>0</v>
      </c>
      <c r="V1889">
        <f>SUMIFS('Energy balance options'!$G$7:$G$3000,'Energy balance options'!$B$7:$B$3000,HeatGen!V$2,'Energy balance options'!$A$7:$A$3000,HeatGen!$A1889)</f>
        <v>0</v>
      </c>
      <c r="W1889">
        <f>SUMIFS('Energy balance options'!$G$7:$G$3000,'Energy balance options'!$B$7:$B$3000,HeatGen!W$2,'Energy balance options'!$A$7:$A$3000,HeatGen!$A1889)</f>
        <v>0</v>
      </c>
      <c r="X1889">
        <f>SUMIFS('Energy balance options'!$G$7:$G$3000,'Energy balance options'!$B$7:$B$3000,HeatGen!X$2,'Energy balance options'!$A$7:$A$3000,HeatGen!$A1889)</f>
        <v>0</v>
      </c>
      <c r="AG1889">
        <f t="shared" si="349"/>
        <v>0</v>
      </c>
      <c r="AH1889">
        <f t="shared" si="350"/>
        <v>0</v>
      </c>
      <c r="AI1889">
        <f t="shared" si="351"/>
        <v>0</v>
      </c>
      <c r="AJ1889">
        <f t="shared" si="352"/>
        <v>0</v>
      </c>
      <c r="AK1889">
        <f t="shared" si="353"/>
        <v>0</v>
      </c>
      <c r="AL1889">
        <f t="shared" si="354"/>
        <v>0</v>
      </c>
      <c r="AM1889">
        <f t="shared" si="355"/>
        <v>0</v>
      </c>
      <c r="AN1889">
        <f t="shared" si="356"/>
        <v>0</v>
      </c>
      <c r="AO1889">
        <f t="shared" si="357"/>
        <v>0</v>
      </c>
    </row>
    <row r="1890" spans="1:41" x14ac:dyDescent="0.2">
      <c r="A1890" s="9">
        <f>'Cost per option'!A1898</f>
        <v>0</v>
      </c>
      <c r="B1890" t="str">
        <f>_xlfn.IFNA(VLOOKUP(A1890,'Energy balance options'!A$7:C$3000,3,FALSE),"")</f>
        <v/>
      </c>
      <c r="C1890">
        <f>SUMIFS('Energy balance options'!$F$7:$F$3000,'Energy balance options'!$B$7:$B$3000,HeatGen!C$2,'Energy balance options'!$A$7:$A$3000,HeatGen!$A1890)</f>
        <v>0</v>
      </c>
      <c r="D1890">
        <f>SUMIFS('Energy balance options'!$F$7:$F$3000,'Energy balance options'!$B$7:$B$3000,HeatGen!D$2,'Energy balance options'!$A$7:$A$3000,HeatGen!$A1890)</f>
        <v>0</v>
      </c>
      <c r="E1890">
        <f>SUMIFS('Energy balance options'!$F$7:$F$3000,'Energy balance options'!$B$7:$B$3000,HeatGen!E$2,'Energy balance options'!$A$7:$A$3000,HeatGen!$A1890)</f>
        <v>0</v>
      </c>
      <c r="F1890">
        <f>SUMIFS('Energy balance options'!$F$7:$F$3000,'Energy balance options'!$B$7:$B$3000,HeatGen!F$2,'Energy balance options'!$A$7:$A$3000,HeatGen!$A1890)</f>
        <v>0</v>
      </c>
      <c r="G1890">
        <f>SUMIFS('Energy balance options'!$F$7:$F$3000,'Energy balance options'!$B$7:$B$3000,HeatGen!G$2,'Energy balance options'!$A$7:$A$3000,HeatGen!$A1890)</f>
        <v>0</v>
      </c>
      <c r="H1890">
        <f>SUMIFS('Energy balance options'!$F$7:$F$3000,'Energy balance options'!$B$7:$B$3000,HeatGen!H$2,'Energy balance options'!$A$7:$A$3000,HeatGen!$A1890)</f>
        <v>0</v>
      </c>
      <c r="I1890">
        <f>SUMIFS('Energy balance options'!$F$7:$F$3000,'Energy balance options'!$B$7:$B$3000,HeatGen!I$2,'Energy balance options'!$A$7:$A$3000,HeatGen!$A1890)</f>
        <v>0</v>
      </c>
      <c r="J1890">
        <f>SUMIFS('Energy balance options'!$F$7:$F$3000,'Energy balance options'!$B$7:$B$3000,HeatGen!J$2,'Energy balance options'!$A$7:$A$3000,HeatGen!$A1890)</f>
        <v>0</v>
      </c>
      <c r="K1890">
        <f>SUMIFS('Energy balance options'!$F$7:$F$3000,'Energy balance options'!$B$7:$B$3000,HeatGen!K$2,'Energy balance options'!$A$7:$A$3000,HeatGen!$A1890)</f>
        <v>0</v>
      </c>
      <c r="L1890">
        <f>SUMIFS('Energy balance options'!$F$7:$F$3000,'Energy balance options'!$B$7:$B$3000,HeatGen!L$2,'Energy balance options'!$A$7:$A$3000,HeatGen!$A1890)</f>
        <v>0</v>
      </c>
      <c r="M1890">
        <f>SUMIFS('Energy balance options'!$F$7:$F$3000,'Energy balance options'!$B$7:$B$3000,HeatGen!M$2,'Energy balance options'!$A$7:$A$3000,HeatGen!$A1890)</f>
        <v>0</v>
      </c>
      <c r="N1890">
        <f>SUMIFS('Energy balance options'!$F$7:$F$3000,'Energy balance options'!$B$7:$B$3000,HeatGen!N$2,'Energy balance options'!$A$7:$A$3000,HeatGen!$A1890)</f>
        <v>0</v>
      </c>
      <c r="P1890">
        <f>SUMIFS('Energy balance options'!$F$7:$F$3000,'Energy balance options'!$B$7:$B$3000,HeatGen!P$2,'Energy balance options'!$A$7:$A$3000,HeatGen!$A1890)</f>
        <v>0</v>
      </c>
      <c r="Q1890">
        <f>SUMIFS('Energy balance options'!$F$7:$F$3000,'Energy balance options'!$B$7:$B$3000,HeatGen!Q$2,'Energy balance options'!$A$7:$A$3000,HeatGen!$A1890)</f>
        <v>0</v>
      </c>
      <c r="R1890">
        <f>SUMIFS('Energy balance options'!$F$7:$F$3000,'Energy balance options'!$B$7:$B$3000,HeatGen!R$2,'Energy balance options'!$A$7:$A$3000,HeatGen!$A1890)</f>
        <v>0</v>
      </c>
      <c r="S1890">
        <f>SUMIFS('Energy balance options'!$G$7:$G$3000,'Energy balance options'!$B$7:$B$3000,HeatGen!S$2,'Energy balance options'!$A$7:$A$3000,HeatGen!$A1890)</f>
        <v>0</v>
      </c>
      <c r="T1890">
        <f>SUMIFS('Energy balance options'!$G$7:$G$3000,'Energy balance options'!$B$7:$B$3000,HeatGen!T$2,'Energy balance options'!$A$7:$A$3000,HeatGen!$A1890)</f>
        <v>0</v>
      </c>
      <c r="U1890">
        <f>SUMIFS('Energy balance options'!$G$7:$G$3000,'Energy balance options'!$B$7:$B$3000,HeatGen!U$2,'Energy balance options'!$A$7:$A$3000,HeatGen!$A1890)</f>
        <v>0</v>
      </c>
      <c r="V1890">
        <f>SUMIFS('Energy balance options'!$G$7:$G$3000,'Energy balance options'!$B$7:$B$3000,HeatGen!V$2,'Energy balance options'!$A$7:$A$3000,HeatGen!$A1890)</f>
        <v>0</v>
      </c>
      <c r="W1890">
        <f>SUMIFS('Energy balance options'!$G$7:$G$3000,'Energy balance options'!$B$7:$B$3000,HeatGen!W$2,'Energy balance options'!$A$7:$A$3000,HeatGen!$A1890)</f>
        <v>0</v>
      </c>
      <c r="X1890">
        <f>SUMIFS('Energy balance options'!$G$7:$G$3000,'Energy balance options'!$B$7:$B$3000,HeatGen!X$2,'Energy balance options'!$A$7:$A$3000,HeatGen!$A1890)</f>
        <v>0</v>
      </c>
      <c r="AG1890">
        <f t="shared" si="349"/>
        <v>0</v>
      </c>
      <c r="AH1890">
        <f t="shared" si="350"/>
        <v>0</v>
      </c>
      <c r="AI1890">
        <f t="shared" si="351"/>
        <v>0</v>
      </c>
      <c r="AJ1890">
        <f t="shared" si="352"/>
        <v>0</v>
      </c>
      <c r="AK1890">
        <f t="shared" si="353"/>
        <v>0</v>
      </c>
      <c r="AL1890">
        <f t="shared" si="354"/>
        <v>0</v>
      </c>
      <c r="AM1890">
        <f t="shared" si="355"/>
        <v>0</v>
      </c>
      <c r="AN1890">
        <f t="shared" si="356"/>
        <v>0</v>
      </c>
      <c r="AO1890">
        <f t="shared" si="357"/>
        <v>0</v>
      </c>
    </row>
    <row r="1891" spans="1:41" x14ac:dyDescent="0.2">
      <c r="A1891" s="9">
        <f>'Cost per option'!A1899</f>
        <v>0</v>
      </c>
      <c r="B1891" t="str">
        <f>_xlfn.IFNA(VLOOKUP(A1891,'Energy balance options'!A$7:C$3000,3,FALSE),"")</f>
        <v/>
      </c>
      <c r="C1891">
        <f>SUMIFS('Energy balance options'!$F$7:$F$3000,'Energy balance options'!$B$7:$B$3000,HeatGen!C$2,'Energy balance options'!$A$7:$A$3000,HeatGen!$A1891)</f>
        <v>0</v>
      </c>
      <c r="D1891">
        <f>SUMIFS('Energy balance options'!$F$7:$F$3000,'Energy balance options'!$B$7:$B$3000,HeatGen!D$2,'Energy balance options'!$A$7:$A$3000,HeatGen!$A1891)</f>
        <v>0</v>
      </c>
      <c r="E1891">
        <f>SUMIFS('Energy balance options'!$F$7:$F$3000,'Energy balance options'!$B$7:$B$3000,HeatGen!E$2,'Energy balance options'!$A$7:$A$3000,HeatGen!$A1891)</f>
        <v>0</v>
      </c>
      <c r="F1891">
        <f>SUMIFS('Energy balance options'!$F$7:$F$3000,'Energy balance options'!$B$7:$B$3000,HeatGen!F$2,'Energy balance options'!$A$7:$A$3000,HeatGen!$A1891)</f>
        <v>0</v>
      </c>
      <c r="G1891">
        <f>SUMIFS('Energy balance options'!$F$7:$F$3000,'Energy balance options'!$B$7:$B$3000,HeatGen!G$2,'Energy balance options'!$A$7:$A$3000,HeatGen!$A1891)</f>
        <v>0</v>
      </c>
      <c r="H1891">
        <f>SUMIFS('Energy balance options'!$F$7:$F$3000,'Energy balance options'!$B$7:$B$3000,HeatGen!H$2,'Energy balance options'!$A$7:$A$3000,HeatGen!$A1891)</f>
        <v>0</v>
      </c>
      <c r="I1891">
        <f>SUMIFS('Energy balance options'!$F$7:$F$3000,'Energy balance options'!$B$7:$B$3000,HeatGen!I$2,'Energy balance options'!$A$7:$A$3000,HeatGen!$A1891)</f>
        <v>0</v>
      </c>
      <c r="J1891">
        <f>SUMIFS('Energy balance options'!$F$7:$F$3000,'Energy balance options'!$B$7:$B$3000,HeatGen!J$2,'Energy balance options'!$A$7:$A$3000,HeatGen!$A1891)</f>
        <v>0</v>
      </c>
      <c r="K1891">
        <f>SUMIFS('Energy balance options'!$F$7:$F$3000,'Energy balance options'!$B$7:$B$3000,HeatGen!K$2,'Energy balance options'!$A$7:$A$3000,HeatGen!$A1891)</f>
        <v>0</v>
      </c>
      <c r="L1891">
        <f>SUMIFS('Energy balance options'!$F$7:$F$3000,'Energy balance options'!$B$7:$B$3000,HeatGen!L$2,'Energy balance options'!$A$7:$A$3000,HeatGen!$A1891)</f>
        <v>0</v>
      </c>
      <c r="M1891">
        <f>SUMIFS('Energy balance options'!$F$7:$F$3000,'Energy balance options'!$B$7:$B$3000,HeatGen!M$2,'Energy balance options'!$A$7:$A$3000,HeatGen!$A1891)</f>
        <v>0</v>
      </c>
      <c r="N1891">
        <f>SUMIFS('Energy balance options'!$F$7:$F$3000,'Energy balance options'!$B$7:$B$3000,HeatGen!N$2,'Energy balance options'!$A$7:$A$3000,HeatGen!$A1891)</f>
        <v>0</v>
      </c>
      <c r="P1891">
        <f>SUMIFS('Energy balance options'!$F$7:$F$3000,'Energy balance options'!$B$7:$B$3000,HeatGen!P$2,'Energy balance options'!$A$7:$A$3000,HeatGen!$A1891)</f>
        <v>0</v>
      </c>
      <c r="Q1891">
        <f>SUMIFS('Energy balance options'!$F$7:$F$3000,'Energy balance options'!$B$7:$B$3000,HeatGen!Q$2,'Energy balance options'!$A$7:$A$3000,HeatGen!$A1891)</f>
        <v>0</v>
      </c>
      <c r="R1891">
        <f>SUMIFS('Energy balance options'!$F$7:$F$3000,'Energy balance options'!$B$7:$B$3000,HeatGen!R$2,'Energy balance options'!$A$7:$A$3000,HeatGen!$A1891)</f>
        <v>0</v>
      </c>
      <c r="S1891">
        <f>SUMIFS('Energy balance options'!$G$7:$G$3000,'Energy balance options'!$B$7:$B$3000,HeatGen!S$2,'Energy balance options'!$A$7:$A$3000,HeatGen!$A1891)</f>
        <v>0</v>
      </c>
      <c r="T1891">
        <f>SUMIFS('Energy balance options'!$G$7:$G$3000,'Energy balance options'!$B$7:$B$3000,HeatGen!T$2,'Energy balance options'!$A$7:$A$3000,HeatGen!$A1891)</f>
        <v>0</v>
      </c>
      <c r="U1891">
        <f>SUMIFS('Energy balance options'!$G$7:$G$3000,'Energy balance options'!$B$7:$B$3000,HeatGen!U$2,'Energy balance options'!$A$7:$A$3000,HeatGen!$A1891)</f>
        <v>0</v>
      </c>
      <c r="V1891">
        <f>SUMIFS('Energy balance options'!$G$7:$G$3000,'Energy balance options'!$B$7:$B$3000,HeatGen!V$2,'Energy balance options'!$A$7:$A$3000,HeatGen!$A1891)</f>
        <v>0</v>
      </c>
      <c r="W1891">
        <f>SUMIFS('Energy balance options'!$G$7:$G$3000,'Energy balance options'!$B$7:$B$3000,HeatGen!W$2,'Energy balance options'!$A$7:$A$3000,HeatGen!$A1891)</f>
        <v>0</v>
      </c>
      <c r="X1891">
        <f>SUMIFS('Energy balance options'!$G$7:$G$3000,'Energy balance options'!$B$7:$B$3000,HeatGen!X$2,'Energy balance options'!$A$7:$A$3000,HeatGen!$A1891)</f>
        <v>0</v>
      </c>
      <c r="AG1891">
        <f t="shared" si="349"/>
        <v>0</v>
      </c>
      <c r="AH1891">
        <f t="shared" si="350"/>
        <v>0</v>
      </c>
      <c r="AI1891">
        <f t="shared" si="351"/>
        <v>0</v>
      </c>
      <c r="AJ1891">
        <f t="shared" si="352"/>
        <v>0</v>
      </c>
      <c r="AK1891">
        <f t="shared" si="353"/>
        <v>0</v>
      </c>
      <c r="AL1891">
        <f t="shared" si="354"/>
        <v>0</v>
      </c>
      <c r="AM1891">
        <f t="shared" si="355"/>
        <v>0</v>
      </c>
      <c r="AN1891">
        <f t="shared" si="356"/>
        <v>0</v>
      </c>
      <c r="AO1891">
        <f t="shared" si="357"/>
        <v>0</v>
      </c>
    </row>
    <row r="1892" spans="1:41" x14ac:dyDescent="0.2">
      <c r="A1892" s="9">
        <f>'Cost per option'!A1900</f>
        <v>0</v>
      </c>
      <c r="B1892" t="str">
        <f>_xlfn.IFNA(VLOOKUP(A1892,'Energy balance options'!A$7:C$3000,3,FALSE),"")</f>
        <v/>
      </c>
      <c r="C1892">
        <f>SUMIFS('Energy balance options'!$F$7:$F$3000,'Energy balance options'!$B$7:$B$3000,HeatGen!C$2,'Energy balance options'!$A$7:$A$3000,HeatGen!$A1892)</f>
        <v>0</v>
      </c>
      <c r="D1892">
        <f>SUMIFS('Energy balance options'!$F$7:$F$3000,'Energy balance options'!$B$7:$B$3000,HeatGen!D$2,'Energy balance options'!$A$7:$A$3000,HeatGen!$A1892)</f>
        <v>0</v>
      </c>
      <c r="E1892">
        <f>SUMIFS('Energy balance options'!$F$7:$F$3000,'Energy balance options'!$B$7:$B$3000,HeatGen!E$2,'Energy balance options'!$A$7:$A$3000,HeatGen!$A1892)</f>
        <v>0</v>
      </c>
      <c r="F1892">
        <f>SUMIFS('Energy balance options'!$F$7:$F$3000,'Energy balance options'!$B$7:$B$3000,HeatGen!F$2,'Energy balance options'!$A$7:$A$3000,HeatGen!$A1892)</f>
        <v>0</v>
      </c>
      <c r="G1892">
        <f>SUMIFS('Energy balance options'!$F$7:$F$3000,'Energy balance options'!$B$7:$B$3000,HeatGen!G$2,'Energy balance options'!$A$7:$A$3000,HeatGen!$A1892)</f>
        <v>0</v>
      </c>
      <c r="H1892">
        <f>SUMIFS('Energy balance options'!$F$7:$F$3000,'Energy balance options'!$B$7:$B$3000,HeatGen!H$2,'Energy balance options'!$A$7:$A$3000,HeatGen!$A1892)</f>
        <v>0</v>
      </c>
      <c r="I1892">
        <f>SUMIFS('Energy balance options'!$F$7:$F$3000,'Energy balance options'!$B$7:$B$3000,HeatGen!I$2,'Energy balance options'!$A$7:$A$3000,HeatGen!$A1892)</f>
        <v>0</v>
      </c>
      <c r="J1892">
        <f>SUMIFS('Energy balance options'!$F$7:$F$3000,'Energy balance options'!$B$7:$B$3000,HeatGen!J$2,'Energy balance options'!$A$7:$A$3000,HeatGen!$A1892)</f>
        <v>0</v>
      </c>
      <c r="K1892">
        <f>SUMIFS('Energy balance options'!$F$7:$F$3000,'Energy balance options'!$B$7:$B$3000,HeatGen!K$2,'Energy balance options'!$A$7:$A$3000,HeatGen!$A1892)</f>
        <v>0</v>
      </c>
      <c r="L1892">
        <f>SUMIFS('Energy balance options'!$F$7:$F$3000,'Energy balance options'!$B$7:$B$3000,HeatGen!L$2,'Energy balance options'!$A$7:$A$3000,HeatGen!$A1892)</f>
        <v>0</v>
      </c>
      <c r="M1892">
        <f>SUMIFS('Energy balance options'!$F$7:$F$3000,'Energy balance options'!$B$7:$B$3000,HeatGen!M$2,'Energy balance options'!$A$7:$A$3000,HeatGen!$A1892)</f>
        <v>0</v>
      </c>
      <c r="N1892">
        <f>SUMIFS('Energy balance options'!$F$7:$F$3000,'Energy balance options'!$B$7:$B$3000,HeatGen!N$2,'Energy balance options'!$A$7:$A$3000,HeatGen!$A1892)</f>
        <v>0</v>
      </c>
      <c r="P1892">
        <f>SUMIFS('Energy balance options'!$F$7:$F$3000,'Energy balance options'!$B$7:$B$3000,HeatGen!P$2,'Energy balance options'!$A$7:$A$3000,HeatGen!$A1892)</f>
        <v>0</v>
      </c>
      <c r="Q1892">
        <f>SUMIFS('Energy balance options'!$F$7:$F$3000,'Energy balance options'!$B$7:$B$3000,HeatGen!Q$2,'Energy balance options'!$A$7:$A$3000,HeatGen!$A1892)</f>
        <v>0</v>
      </c>
      <c r="R1892">
        <f>SUMIFS('Energy balance options'!$F$7:$F$3000,'Energy balance options'!$B$7:$B$3000,HeatGen!R$2,'Energy balance options'!$A$7:$A$3000,HeatGen!$A1892)</f>
        <v>0</v>
      </c>
      <c r="S1892">
        <f>SUMIFS('Energy balance options'!$G$7:$G$3000,'Energy balance options'!$B$7:$B$3000,HeatGen!S$2,'Energy balance options'!$A$7:$A$3000,HeatGen!$A1892)</f>
        <v>0</v>
      </c>
      <c r="T1892">
        <f>SUMIFS('Energy balance options'!$G$7:$G$3000,'Energy balance options'!$B$7:$B$3000,HeatGen!T$2,'Energy balance options'!$A$7:$A$3000,HeatGen!$A1892)</f>
        <v>0</v>
      </c>
      <c r="U1892">
        <f>SUMIFS('Energy balance options'!$G$7:$G$3000,'Energy balance options'!$B$7:$B$3000,HeatGen!U$2,'Energy balance options'!$A$7:$A$3000,HeatGen!$A1892)</f>
        <v>0</v>
      </c>
      <c r="V1892">
        <f>SUMIFS('Energy balance options'!$G$7:$G$3000,'Energy balance options'!$B$7:$B$3000,HeatGen!V$2,'Energy balance options'!$A$7:$A$3000,HeatGen!$A1892)</f>
        <v>0</v>
      </c>
      <c r="W1892">
        <f>SUMIFS('Energy balance options'!$G$7:$G$3000,'Energy balance options'!$B$7:$B$3000,HeatGen!W$2,'Energy balance options'!$A$7:$A$3000,HeatGen!$A1892)</f>
        <v>0</v>
      </c>
      <c r="X1892">
        <f>SUMIFS('Energy balance options'!$G$7:$G$3000,'Energy balance options'!$B$7:$B$3000,HeatGen!X$2,'Energy balance options'!$A$7:$A$3000,HeatGen!$A1892)</f>
        <v>0</v>
      </c>
      <c r="AG1892">
        <f t="shared" si="349"/>
        <v>0</v>
      </c>
      <c r="AH1892">
        <f t="shared" si="350"/>
        <v>0</v>
      </c>
      <c r="AI1892">
        <f t="shared" si="351"/>
        <v>0</v>
      </c>
      <c r="AJ1892">
        <f t="shared" si="352"/>
        <v>0</v>
      </c>
      <c r="AK1892">
        <f t="shared" si="353"/>
        <v>0</v>
      </c>
      <c r="AL1892">
        <f t="shared" si="354"/>
        <v>0</v>
      </c>
      <c r="AM1892">
        <f t="shared" si="355"/>
        <v>0</v>
      </c>
      <c r="AN1892">
        <f t="shared" si="356"/>
        <v>0</v>
      </c>
      <c r="AO1892">
        <f t="shared" si="357"/>
        <v>0</v>
      </c>
    </row>
    <row r="1893" spans="1:41" x14ac:dyDescent="0.2">
      <c r="A1893" s="9">
        <f>'Cost per option'!A1901</f>
        <v>0</v>
      </c>
      <c r="B1893" t="str">
        <f>_xlfn.IFNA(VLOOKUP(A1893,'Energy balance options'!A$7:C$3000,3,FALSE),"")</f>
        <v/>
      </c>
      <c r="C1893">
        <f>SUMIFS('Energy balance options'!$F$7:$F$3000,'Energy balance options'!$B$7:$B$3000,HeatGen!C$2,'Energy balance options'!$A$7:$A$3000,HeatGen!$A1893)</f>
        <v>0</v>
      </c>
      <c r="D1893">
        <f>SUMIFS('Energy balance options'!$F$7:$F$3000,'Energy balance options'!$B$7:$B$3000,HeatGen!D$2,'Energy balance options'!$A$7:$A$3000,HeatGen!$A1893)</f>
        <v>0</v>
      </c>
      <c r="E1893">
        <f>SUMIFS('Energy balance options'!$F$7:$F$3000,'Energy balance options'!$B$7:$B$3000,HeatGen!E$2,'Energy balance options'!$A$7:$A$3000,HeatGen!$A1893)</f>
        <v>0</v>
      </c>
      <c r="F1893">
        <f>SUMIFS('Energy balance options'!$F$7:$F$3000,'Energy balance options'!$B$7:$B$3000,HeatGen!F$2,'Energy balance options'!$A$7:$A$3000,HeatGen!$A1893)</f>
        <v>0</v>
      </c>
      <c r="G1893">
        <f>SUMIFS('Energy balance options'!$F$7:$F$3000,'Energy balance options'!$B$7:$B$3000,HeatGen!G$2,'Energy balance options'!$A$7:$A$3000,HeatGen!$A1893)</f>
        <v>0</v>
      </c>
      <c r="H1893">
        <f>SUMIFS('Energy balance options'!$F$7:$F$3000,'Energy balance options'!$B$7:$B$3000,HeatGen!H$2,'Energy balance options'!$A$7:$A$3000,HeatGen!$A1893)</f>
        <v>0</v>
      </c>
      <c r="I1893">
        <f>SUMIFS('Energy balance options'!$F$7:$F$3000,'Energy balance options'!$B$7:$B$3000,HeatGen!I$2,'Energy balance options'!$A$7:$A$3000,HeatGen!$A1893)</f>
        <v>0</v>
      </c>
      <c r="J1893">
        <f>SUMIFS('Energy balance options'!$F$7:$F$3000,'Energy balance options'!$B$7:$B$3000,HeatGen!J$2,'Energy balance options'!$A$7:$A$3000,HeatGen!$A1893)</f>
        <v>0</v>
      </c>
      <c r="K1893">
        <f>SUMIFS('Energy balance options'!$F$7:$F$3000,'Energy balance options'!$B$7:$B$3000,HeatGen!K$2,'Energy balance options'!$A$7:$A$3000,HeatGen!$A1893)</f>
        <v>0</v>
      </c>
      <c r="L1893">
        <f>SUMIFS('Energy balance options'!$F$7:$F$3000,'Energy balance options'!$B$7:$B$3000,HeatGen!L$2,'Energy balance options'!$A$7:$A$3000,HeatGen!$A1893)</f>
        <v>0</v>
      </c>
      <c r="M1893">
        <f>SUMIFS('Energy balance options'!$F$7:$F$3000,'Energy balance options'!$B$7:$B$3000,HeatGen!M$2,'Energy balance options'!$A$7:$A$3000,HeatGen!$A1893)</f>
        <v>0</v>
      </c>
      <c r="N1893">
        <f>SUMIFS('Energy balance options'!$F$7:$F$3000,'Energy balance options'!$B$7:$B$3000,HeatGen!N$2,'Energy balance options'!$A$7:$A$3000,HeatGen!$A1893)</f>
        <v>0</v>
      </c>
      <c r="P1893">
        <f>SUMIFS('Energy balance options'!$F$7:$F$3000,'Energy balance options'!$B$7:$B$3000,HeatGen!P$2,'Energy balance options'!$A$7:$A$3000,HeatGen!$A1893)</f>
        <v>0</v>
      </c>
      <c r="Q1893">
        <f>SUMIFS('Energy balance options'!$F$7:$F$3000,'Energy balance options'!$B$7:$B$3000,HeatGen!Q$2,'Energy balance options'!$A$7:$A$3000,HeatGen!$A1893)</f>
        <v>0</v>
      </c>
      <c r="R1893">
        <f>SUMIFS('Energy balance options'!$F$7:$F$3000,'Energy balance options'!$B$7:$B$3000,HeatGen!R$2,'Energy balance options'!$A$7:$A$3000,HeatGen!$A1893)</f>
        <v>0</v>
      </c>
      <c r="S1893">
        <f>SUMIFS('Energy balance options'!$G$7:$G$3000,'Energy balance options'!$B$7:$B$3000,HeatGen!S$2,'Energy balance options'!$A$7:$A$3000,HeatGen!$A1893)</f>
        <v>0</v>
      </c>
      <c r="T1893">
        <f>SUMIFS('Energy balance options'!$G$7:$G$3000,'Energy balance options'!$B$7:$B$3000,HeatGen!T$2,'Energy balance options'!$A$7:$A$3000,HeatGen!$A1893)</f>
        <v>0</v>
      </c>
      <c r="U1893">
        <f>SUMIFS('Energy balance options'!$G$7:$G$3000,'Energy balance options'!$B$7:$B$3000,HeatGen!U$2,'Energy balance options'!$A$7:$A$3000,HeatGen!$A1893)</f>
        <v>0</v>
      </c>
      <c r="V1893">
        <f>SUMIFS('Energy balance options'!$G$7:$G$3000,'Energy balance options'!$B$7:$B$3000,HeatGen!V$2,'Energy balance options'!$A$7:$A$3000,HeatGen!$A1893)</f>
        <v>0</v>
      </c>
      <c r="W1893">
        <f>SUMIFS('Energy balance options'!$G$7:$G$3000,'Energy balance options'!$B$7:$B$3000,HeatGen!W$2,'Energy balance options'!$A$7:$A$3000,HeatGen!$A1893)</f>
        <v>0</v>
      </c>
      <c r="X1893">
        <f>SUMIFS('Energy balance options'!$G$7:$G$3000,'Energy balance options'!$B$7:$B$3000,HeatGen!X$2,'Energy balance options'!$A$7:$A$3000,HeatGen!$A1893)</f>
        <v>0</v>
      </c>
      <c r="AG1893">
        <f t="shared" si="349"/>
        <v>0</v>
      </c>
      <c r="AH1893">
        <f t="shared" si="350"/>
        <v>0</v>
      </c>
      <c r="AI1893">
        <f t="shared" si="351"/>
        <v>0</v>
      </c>
      <c r="AJ1893">
        <f t="shared" si="352"/>
        <v>0</v>
      </c>
      <c r="AK1893">
        <f t="shared" si="353"/>
        <v>0</v>
      </c>
      <c r="AL1893">
        <f t="shared" si="354"/>
        <v>0</v>
      </c>
      <c r="AM1893">
        <f t="shared" si="355"/>
        <v>0</v>
      </c>
      <c r="AN1893">
        <f t="shared" si="356"/>
        <v>0</v>
      </c>
      <c r="AO1893">
        <f t="shared" si="357"/>
        <v>0</v>
      </c>
    </row>
    <row r="1894" spans="1:41" x14ac:dyDescent="0.2">
      <c r="A1894" s="9">
        <f>'Cost per option'!A1902</f>
        <v>0</v>
      </c>
      <c r="B1894" t="str">
        <f>_xlfn.IFNA(VLOOKUP(A1894,'Energy balance options'!A$7:C$3000,3,FALSE),"")</f>
        <v/>
      </c>
      <c r="C1894">
        <f>SUMIFS('Energy balance options'!$F$7:$F$3000,'Energy balance options'!$B$7:$B$3000,HeatGen!C$2,'Energy balance options'!$A$7:$A$3000,HeatGen!$A1894)</f>
        <v>0</v>
      </c>
      <c r="D1894">
        <f>SUMIFS('Energy balance options'!$F$7:$F$3000,'Energy balance options'!$B$7:$B$3000,HeatGen!D$2,'Energy balance options'!$A$7:$A$3000,HeatGen!$A1894)</f>
        <v>0</v>
      </c>
      <c r="E1894">
        <f>SUMIFS('Energy balance options'!$F$7:$F$3000,'Energy balance options'!$B$7:$B$3000,HeatGen!E$2,'Energy balance options'!$A$7:$A$3000,HeatGen!$A1894)</f>
        <v>0</v>
      </c>
      <c r="F1894">
        <f>SUMIFS('Energy balance options'!$F$7:$F$3000,'Energy balance options'!$B$7:$B$3000,HeatGen!F$2,'Energy balance options'!$A$7:$A$3000,HeatGen!$A1894)</f>
        <v>0</v>
      </c>
      <c r="G1894">
        <f>SUMIFS('Energy balance options'!$F$7:$F$3000,'Energy balance options'!$B$7:$B$3000,HeatGen!G$2,'Energy balance options'!$A$7:$A$3000,HeatGen!$A1894)</f>
        <v>0</v>
      </c>
      <c r="H1894">
        <f>SUMIFS('Energy balance options'!$F$7:$F$3000,'Energy balance options'!$B$7:$B$3000,HeatGen!H$2,'Energy balance options'!$A$7:$A$3000,HeatGen!$A1894)</f>
        <v>0</v>
      </c>
      <c r="I1894">
        <f>SUMIFS('Energy balance options'!$F$7:$F$3000,'Energy balance options'!$B$7:$B$3000,HeatGen!I$2,'Energy balance options'!$A$7:$A$3000,HeatGen!$A1894)</f>
        <v>0</v>
      </c>
      <c r="J1894">
        <f>SUMIFS('Energy balance options'!$F$7:$F$3000,'Energy balance options'!$B$7:$B$3000,HeatGen!J$2,'Energy balance options'!$A$7:$A$3000,HeatGen!$A1894)</f>
        <v>0</v>
      </c>
      <c r="K1894">
        <f>SUMIFS('Energy balance options'!$F$7:$F$3000,'Energy balance options'!$B$7:$B$3000,HeatGen!K$2,'Energy balance options'!$A$7:$A$3000,HeatGen!$A1894)</f>
        <v>0</v>
      </c>
      <c r="L1894">
        <f>SUMIFS('Energy balance options'!$F$7:$F$3000,'Energy balance options'!$B$7:$B$3000,HeatGen!L$2,'Energy balance options'!$A$7:$A$3000,HeatGen!$A1894)</f>
        <v>0</v>
      </c>
      <c r="M1894">
        <f>SUMIFS('Energy balance options'!$F$7:$F$3000,'Energy balance options'!$B$7:$B$3000,HeatGen!M$2,'Energy balance options'!$A$7:$A$3000,HeatGen!$A1894)</f>
        <v>0</v>
      </c>
      <c r="N1894">
        <f>SUMIFS('Energy balance options'!$F$7:$F$3000,'Energy balance options'!$B$7:$B$3000,HeatGen!N$2,'Energy balance options'!$A$7:$A$3000,HeatGen!$A1894)</f>
        <v>0</v>
      </c>
      <c r="P1894">
        <f>SUMIFS('Energy balance options'!$F$7:$F$3000,'Energy balance options'!$B$7:$B$3000,HeatGen!P$2,'Energy balance options'!$A$7:$A$3000,HeatGen!$A1894)</f>
        <v>0</v>
      </c>
      <c r="Q1894">
        <f>SUMIFS('Energy balance options'!$F$7:$F$3000,'Energy balance options'!$B$7:$B$3000,HeatGen!Q$2,'Energy balance options'!$A$7:$A$3000,HeatGen!$A1894)</f>
        <v>0</v>
      </c>
      <c r="R1894">
        <f>SUMIFS('Energy balance options'!$F$7:$F$3000,'Energy balance options'!$B$7:$B$3000,HeatGen!R$2,'Energy balance options'!$A$7:$A$3000,HeatGen!$A1894)</f>
        <v>0</v>
      </c>
      <c r="S1894">
        <f>SUMIFS('Energy balance options'!$G$7:$G$3000,'Energy balance options'!$B$7:$B$3000,HeatGen!S$2,'Energy balance options'!$A$7:$A$3000,HeatGen!$A1894)</f>
        <v>0</v>
      </c>
      <c r="T1894">
        <f>SUMIFS('Energy balance options'!$G$7:$G$3000,'Energy balance options'!$B$7:$B$3000,HeatGen!T$2,'Energy balance options'!$A$7:$A$3000,HeatGen!$A1894)</f>
        <v>0</v>
      </c>
      <c r="U1894">
        <f>SUMIFS('Energy balance options'!$G$7:$G$3000,'Energy balance options'!$B$7:$B$3000,HeatGen!U$2,'Energy balance options'!$A$7:$A$3000,HeatGen!$A1894)</f>
        <v>0</v>
      </c>
      <c r="V1894">
        <f>SUMIFS('Energy balance options'!$G$7:$G$3000,'Energy balance options'!$B$7:$B$3000,HeatGen!V$2,'Energy balance options'!$A$7:$A$3000,HeatGen!$A1894)</f>
        <v>0</v>
      </c>
      <c r="W1894">
        <f>SUMIFS('Energy balance options'!$G$7:$G$3000,'Energy balance options'!$B$7:$B$3000,HeatGen!W$2,'Energy balance options'!$A$7:$A$3000,HeatGen!$A1894)</f>
        <v>0</v>
      </c>
      <c r="X1894">
        <f>SUMIFS('Energy balance options'!$G$7:$G$3000,'Energy balance options'!$B$7:$B$3000,HeatGen!X$2,'Energy balance options'!$A$7:$A$3000,HeatGen!$A1894)</f>
        <v>0</v>
      </c>
      <c r="AG1894">
        <f t="shared" si="349"/>
        <v>0</v>
      </c>
      <c r="AH1894">
        <f t="shared" si="350"/>
        <v>0</v>
      </c>
      <c r="AI1894">
        <f t="shared" si="351"/>
        <v>0</v>
      </c>
      <c r="AJ1894">
        <f t="shared" si="352"/>
        <v>0</v>
      </c>
      <c r="AK1894">
        <f t="shared" si="353"/>
        <v>0</v>
      </c>
      <c r="AL1894">
        <f t="shared" si="354"/>
        <v>0</v>
      </c>
      <c r="AM1894">
        <f t="shared" si="355"/>
        <v>0</v>
      </c>
      <c r="AN1894">
        <f t="shared" si="356"/>
        <v>0</v>
      </c>
      <c r="AO1894">
        <f t="shared" si="357"/>
        <v>0</v>
      </c>
    </row>
    <row r="1895" spans="1:41" x14ac:dyDescent="0.2">
      <c r="A1895" s="9">
        <f>'Cost per option'!A1903</f>
        <v>0</v>
      </c>
      <c r="B1895" t="str">
        <f>_xlfn.IFNA(VLOOKUP(A1895,'Energy balance options'!A$7:C$3000,3,FALSE),"")</f>
        <v/>
      </c>
      <c r="C1895">
        <f>SUMIFS('Energy balance options'!$F$7:$F$3000,'Energy balance options'!$B$7:$B$3000,HeatGen!C$2,'Energy balance options'!$A$7:$A$3000,HeatGen!$A1895)</f>
        <v>0</v>
      </c>
      <c r="D1895">
        <f>SUMIFS('Energy balance options'!$F$7:$F$3000,'Energy balance options'!$B$7:$B$3000,HeatGen!D$2,'Energy balance options'!$A$7:$A$3000,HeatGen!$A1895)</f>
        <v>0</v>
      </c>
      <c r="E1895">
        <f>SUMIFS('Energy balance options'!$F$7:$F$3000,'Energy balance options'!$B$7:$B$3000,HeatGen!E$2,'Energy balance options'!$A$7:$A$3000,HeatGen!$A1895)</f>
        <v>0</v>
      </c>
      <c r="F1895">
        <f>SUMIFS('Energy balance options'!$F$7:$F$3000,'Energy balance options'!$B$7:$B$3000,HeatGen!F$2,'Energy balance options'!$A$7:$A$3000,HeatGen!$A1895)</f>
        <v>0</v>
      </c>
      <c r="G1895">
        <f>SUMIFS('Energy balance options'!$F$7:$F$3000,'Energy balance options'!$B$7:$B$3000,HeatGen!G$2,'Energy balance options'!$A$7:$A$3000,HeatGen!$A1895)</f>
        <v>0</v>
      </c>
      <c r="H1895">
        <f>SUMIFS('Energy balance options'!$F$7:$F$3000,'Energy balance options'!$B$7:$B$3000,HeatGen!H$2,'Energy balance options'!$A$7:$A$3000,HeatGen!$A1895)</f>
        <v>0</v>
      </c>
      <c r="I1895">
        <f>SUMIFS('Energy balance options'!$F$7:$F$3000,'Energy balance options'!$B$7:$B$3000,HeatGen!I$2,'Energy balance options'!$A$7:$A$3000,HeatGen!$A1895)</f>
        <v>0</v>
      </c>
      <c r="J1895">
        <f>SUMIFS('Energy balance options'!$F$7:$F$3000,'Energy balance options'!$B$7:$B$3000,HeatGen!J$2,'Energy balance options'!$A$7:$A$3000,HeatGen!$A1895)</f>
        <v>0</v>
      </c>
      <c r="K1895">
        <f>SUMIFS('Energy balance options'!$F$7:$F$3000,'Energy balance options'!$B$7:$B$3000,HeatGen!K$2,'Energy balance options'!$A$7:$A$3000,HeatGen!$A1895)</f>
        <v>0</v>
      </c>
      <c r="L1895">
        <f>SUMIFS('Energy balance options'!$F$7:$F$3000,'Energy balance options'!$B$7:$B$3000,HeatGen!L$2,'Energy balance options'!$A$7:$A$3000,HeatGen!$A1895)</f>
        <v>0</v>
      </c>
      <c r="M1895">
        <f>SUMIFS('Energy balance options'!$F$7:$F$3000,'Energy balance options'!$B$7:$B$3000,HeatGen!M$2,'Energy balance options'!$A$7:$A$3000,HeatGen!$A1895)</f>
        <v>0</v>
      </c>
      <c r="N1895">
        <f>SUMIFS('Energy balance options'!$F$7:$F$3000,'Energy balance options'!$B$7:$B$3000,HeatGen!N$2,'Energy balance options'!$A$7:$A$3000,HeatGen!$A1895)</f>
        <v>0</v>
      </c>
      <c r="P1895">
        <f>SUMIFS('Energy balance options'!$F$7:$F$3000,'Energy balance options'!$B$7:$B$3000,HeatGen!P$2,'Energy balance options'!$A$7:$A$3000,HeatGen!$A1895)</f>
        <v>0</v>
      </c>
      <c r="Q1895">
        <f>SUMIFS('Energy balance options'!$F$7:$F$3000,'Energy balance options'!$B$7:$B$3000,HeatGen!Q$2,'Energy balance options'!$A$7:$A$3000,HeatGen!$A1895)</f>
        <v>0</v>
      </c>
      <c r="R1895">
        <f>SUMIFS('Energy balance options'!$F$7:$F$3000,'Energy balance options'!$B$7:$B$3000,HeatGen!R$2,'Energy balance options'!$A$7:$A$3000,HeatGen!$A1895)</f>
        <v>0</v>
      </c>
      <c r="S1895">
        <f>SUMIFS('Energy balance options'!$G$7:$G$3000,'Energy balance options'!$B$7:$B$3000,HeatGen!S$2,'Energy balance options'!$A$7:$A$3000,HeatGen!$A1895)</f>
        <v>0</v>
      </c>
      <c r="T1895">
        <f>SUMIFS('Energy balance options'!$G$7:$G$3000,'Energy balance options'!$B$7:$B$3000,HeatGen!T$2,'Energy balance options'!$A$7:$A$3000,HeatGen!$A1895)</f>
        <v>0</v>
      </c>
      <c r="U1895">
        <f>SUMIFS('Energy balance options'!$G$7:$G$3000,'Energy balance options'!$B$7:$B$3000,HeatGen!U$2,'Energy balance options'!$A$7:$A$3000,HeatGen!$A1895)</f>
        <v>0</v>
      </c>
      <c r="V1895">
        <f>SUMIFS('Energy balance options'!$G$7:$G$3000,'Energy balance options'!$B$7:$B$3000,HeatGen!V$2,'Energy balance options'!$A$7:$A$3000,HeatGen!$A1895)</f>
        <v>0</v>
      </c>
      <c r="W1895">
        <f>SUMIFS('Energy balance options'!$G$7:$G$3000,'Energy balance options'!$B$7:$B$3000,HeatGen!W$2,'Energy balance options'!$A$7:$A$3000,HeatGen!$A1895)</f>
        <v>0</v>
      </c>
      <c r="X1895">
        <f>SUMIFS('Energy balance options'!$G$7:$G$3000,'Energy balance options'!$B$7:$B$3000,HeatGen!X$2,'Energy balance options'!$A$7:$A$3000,HeatGen!$A1895)</f>
        <v>0</v>
      </c>
      <c r="AG1895">
        <f t="shared" si="349"/>
        <v>0</v>
      </c>
      <c r="AH1895">
        <f t="shared" si="350"/>
        <v>0</v>
      </c>
      <c r="AI1895">
        <f t="shared" si="351"/>
        <v>0</v>
      </c>
      <c r="AJ1895">
        <f t="shared" si="352"/>
        <v>0</v>
      </c>
      <c r="AK1895">
        <f t="shared" si="353"/>
        <v>0</v>
      </c>
      <c r="AL1895">
        <f t="shared" si="354"/>
        <v>0</v>
      </c>
      <c r="AM1895">
        <f t="shared" si="355"/>
        <v>0</v>
      </c>
      <c r="AN1895">
        <f t="shared" si="356"/>
        <v>0</v>
      </c>
      <c r="AO1895">
        <f t="shared" si="357"/>
        <v>0</v>
      </c>
    </row>
    <row r="1896" spans="1:41" x14ac:dyDescent="0.2">
      <c r="A1896" s="9">
        <f>'Cost per option'!A1904</f>
        <v>0</v>
      </c>
      <c r="B1896" t="str">
        <f>_xlfn.IFNA(VLOOKUP(A1896,'Energy balance options'!A$7:C$3000,3,FALSE),"")</f>
        <v/>
      </c>
      <c r="C1896">
        <f>SUMIFS('Energy balance options'!$F$7:$F$3000,'Energy balance options'!$B$7:$B$3000,HeatGen!C$2,'Energy balance options'!$A$7:$A$3000,HeatGen!$A1896)</f>
        <v>0</v>
      </c>
      <c r="D1896">
        <f>SUMIFS('Energy balance options'!$F$7:$F$3000,'Energy balance options'!$B$7:$B$3000,HeatGen!D$2,'Energy balance options'!$A$7:$A$3000,HeatGen!$A1896)</f>
        <v>0</v>
      </c>
      <c r="E1896">
        <f>SUMIFS('Energy balance options'!$F$7:$F$3000,'Energy balance options'!$B$7:$B$3000,HeatGen!E$2,'Energy balance options'!$A$7:$A$3000,HeatGen!$A1896)</f>
        <v>0</v>
      </c>
      <c r="F1896">
        <f>SUMIFS('Energy balance options'!$F$7:$F$3000,'Energy balance options'!$B$7:$B$3000,HeatGen!F$2,'Energy balance options'!$A$7:$A$3000,HeatGen!$A1896)</f>
        <v>0</v>
      </c>
      <c r="G1896">
        <f>SUMIFS('Energy balance options'!$F$7:$F$3000,'Energy balance options'!$B$7:$B$3000,HeatGen!G$2,'Energy balance options'!$A$7:$A$3000,HeatGen!$A1896)</f>
        <v>0</v>
      </c>
      <c r="H1896">
        <f>SUMIFS('Energy balance options'!$F$7:$F$3000,'Energy balance options'!$B$7:$B$3000,HeatGen!H$2,'Energy balance options'!$A$7:$A$3000,HeatGen!$A1896)</f>
        <v>0</v>
      </c>
      <c r="I1896">
        <f>SUMIFS('Energy balance options'!$F$7:$F$3000,'Energy balance options'!$B$7:$B$3000,HeatGen!I$2,'Energy balance options'!$A$7:$A$3000,HeatGen!$A1896)</f>
        <v>0</v>
      </c>
      <c r="J1896">
        <f>SUMIFS('Energy balance options'!$F$7:$F$3000,'Energy balance options'!$B$7:$B$3000,HeatGen!J$2,'Energy balance options'!$A$7:$A$3000,HeatGen!$A1896)</f>
        <v>0</v>
      </c>
      <c r="K1896">
        <f>SUMIFS('Energy balance options'!$F$7:$F$3000,'Energy balance options'!$B$7:$B$3000,HeatGen!K$2,'Energy balance options'!$A$7:$A$3000,HeatGen!$A1896)</f>
        <v>0</v>
      </c>
      <c r="L1896">
        <f>SUMIFS('Energy balance options'!$F$7:$F$3000,'Energy balance options'!$B$7:$B$3000,HeatGen!L$2,'Energy balance options'!$A$7:$A$3000,HeatGen!$A1896)</f>
        <v>0</v>
      </c>
      <c r="M1896">
        <f>SUMIFS('Energy balance options'!$F$7:$F$3000,'Energy balance options'!$B$7:$B$3000,HeatGen!M$2,'Energy balance options'!$A$7:$A$3000,HeatGen!$A1896)</f>
        <v>0</v>
      </c>
      <c r="N1896">
        <f>SUMIFS('Energy balance options'!$F$7:$F$3000,'Energy balance options'!$B$7:$B$3000,HeatGen!N$2,'Energy balance options'!$A$7:$A$3000,HeatGen!$A1896)</f>
        <v>0</v>
      </c>
      <c r="P1896">
        <f>SUMIFS('Energy balance options'!$F$7:$F$3000,'Energy balance options'!$B$7:$B$3000,HeatGen!P$2,'Energy balance options'!$A$7:$A$3000,HeatGen!$A1896)</f>
        <v>0</v>
      </c>
      <c r="Q1896">
        <f>SUMIFS('Energy balance options'!$F$7:$F$3000,'Energy balance options'!$B$7:$B$3000,HeatGen!Q$2,'Energy balance options'!$A$7:$A$3000,HeatGen!$A1896)</f>
        <v>0</v>
      </c>
      <c r="R1896">
        <f>SUMIFS('Energy balance options'!$F$7:$F$3000,'Energy balance options'!$B$7:$B$3000,HeatGen!R$2,'Energy balance options'!$A$7:$A$3000,HeatGen!$A1896)</f>
        <v>0</v>
      </c>
      <c r="S1896">
        <f>SUMIFS('Energy balance options'!$G$7:$G$3000,'Energy balance options'!$B$7:$B$3000,HeatGen!S$2,'Energy balance options'!$A$7:$A$3000,HeatGen!$A1896)</f>
        <v>0</v>
      </c>
      <c r="T1896">
        <f>SUMIFS('Energy balance options'!$G$7:$G$3000,'Energy balance options'!$B$7:$B$3000,HeatGen!T$2,'Energy balance options'!$A$7:$A$3000,HeatGen!$A1896)</f>
        <v>0</v>
      </c>
      <c r="U1896">
        <f>SUMIFS('Energy balance options'!$G$7:$G$3000,'Energy balance options'!$B$7:$B$3000,HeatGen!U$2,'Energy balance options'!$A$7:$A$3000,HeatGen!$A1896)</f>
        <v>0</v>
      </c>
      <c r="V1896">
        <f>SUMIFS('Energy balance options'!$G$7:$G$3000,'Energy balance options'!$B$7:$B$3000,HeatGen!V$2,'Energy balance options'!$A$7:$A$3000,HeatGen!$A1896)</f>
        <v>0</v>
      </c>
      <c r="W1896">
        <f>SUMIFS('Energy balance options'!$G$7:$G$3000,'Energy balance options'!$B$7:$B$3000,HeatGen!W$2,'Energy balance options'!$A$7:$A$3000,HeatGen!$A1896)</f>
        <v>0</v>
      </c>
      <c r="X1896">
        <f>SUMIFS('Energy balance options'!$G$7:$G$3000,'Energy balance options'!$B$7:$B$3000,HeatGen!X$2,'Energy balance options'!$A$7:$A$3000,HeatGen!$A1896)</f>
        <v>0</v>
      </c>
      <c r="AG1896">
        <f t="shared" si="349"/>
        <v>0</v>
      </c>
      <c r="AH1896">
        <f t="shared" si="350"/>
        <v>0</v>
      </c>
      <c r="AI1896">
        <f t="shared" si="351"/>
        <v>0</v>
      </c>
      <c r="AJ1896">
        <f t="shared" si="352"/>
        <v>0</v>
      </c>
      <c r="AK1896">
        <f t="shared" si="353"/>
        <v>0</v>
      </c>
      <c r="AL1896">
        <f t="shared" si="354"/>
        <v>0</v>
      </c>
      <c r="AM1896">
        <f t="shared" si="355"/>
        <v>0</v>
      </c>
      <c r="AN1896">
        <f t="shared" si="356"/>
        <v>0</v>
      </c>
      <c r="AO1896">
        <f t="shared" si="357"/>
        <v>0</v>
      </c>
    </row>
    <row r="1897" spans="1:41" x14ac:dyDescent="0.2">
      <c r="A1897" s="9">
        <f>'Cost per option'!A1905</f>
        <v>0</v>
      </c>
      <c r="B1897" t="str">
        <f>_xlfn.IFNA(VLOOKUP(A1897,'Energy balance options'!A$7:C$3000,3,FALSE),"")</f>
        <v/>
      </c>
      <c r="C1897">
        <f>SUMIFS('Energy balance options'!$F$7:$F$3000,'Energy balance options'!$B$7:$B$3000,HeatGen!C$2,'Energy balance options'!$A$7:$A$3000,HeatGen!$A1897)</f>
        <v>0</v>
      </c>
      <c r="D1897">
        <f>SUMIFS('Energy balance options'!$F$7:$F$3000,'Energy balance options'!$B$7:$B$3000,HeatGen!D$2,'Energy balance options'!$A$7:$A$3000,HeatGen!$A1897)</f>
        <v>0</v>
      </c>
      <c r="E1897">
        <f>SUMIFS('Energy balance options'!$F$7:$F$3000,'Energy balance options'!$B$7:$B$3000,HeatGen!E$2,'Energy balance options'!$A$7:$A$3000,HeatGen!$A1897)</f>
        <v>0</v>
      </c>
      <c r="F1897">
        <f>SUMIFS('Energy balance options'!$F$7:$F$3000,'Energy balance options'!$B$7:$B$3000,HeatGen!F$2,'Energy balance options'!$A$7:$A$3000,HeatGen!$A1897)</f>
        <v>0</v>
      </c>
      <c r="G1897">
        <f>SUMIFS('Energy balance options'!$F$7:$F$3000,'Energy balance options'!$B$7:$B$3000,HeatGen!G$2,'Energy balance options'!$A$7:$A$3000,HeatGen!$A1897)</f>
        <v>0</v>
      </c>
      <c r="H1897">
        <f>SUMIFS('Energy balance options'!$F$7:$F$3000,'Energy balance options'!$B$7:$B$3000,HeatGen!H$2,'Energy balance options'!$A$7:$A$3000,HeatGen!$A1897)</f>
        <v>0</v>
      </c>
      <c r="I1897">
        <f>SUMIFS('Energy balance options'!$F$7:$F$3000,'Energy balance options'!$B$7:$B$3000,HeatGen!I$2,'Energy balance options'!$A$7:$A$3000,HeatGen!$A1897)</f>
        <v>0</v>
      </c>
      <c r="J1897">
        <f>SUMIFS('Energy balance options'!$F$7:$F$3000,'Energy balance options'!$B$7:$B$3000,HeatGen!J$2,'Energy balance options'!$A$7:$A$3000,HeatGen!$A1897)</f>
        <v>0</v>
      </c>
      <c r="K1897">
        <f>SUMIFS('Energy balance options'!$F$7:$F$3000,'Energy balance options'!$B$7:$B$3000,HeatGen!K$2,'Energy balance options'!$A$7:$A$3000,HeatGen!$A1897)</f>
        <v>0</v>
      </c>
      <c r="L1897">
        <f>SUMIFS('Energy balance options'!$F$7:$F$3000,'Energy balance options'!$B$7:$B$3000,HeatGen!L$2,'Energy balance options'!$A$7:$A$3000,HeatGen!$A1897)</f>
        <v>0</v>
      </c>
      <c r="M1897">
        <f>SUMIFS('Energy balance options'!$F$7:$F$3000,'Energy balance options'!$B$7:$B$3000,HeatGen!M$2,'Energy balance options'!$A$7:$A$3000,HeatGen!$A1897)</f>
        <v>0</v>
      </c>
      <c r="N1897">
        <f>SUMIFS('Energy balance options'!$F$7:$F$3000,'Energy balance options'!$B$7:$B$3000,HeatGen!N$2,'Energy balance options'!$A$7:$A$3000,HeatGen!$A1897)</f>
        <v>0</v>
      </c>
      <c r="P1897">
        <f>SUMIFS('Energy balance options'!$F$7:$F$3000,'Energy balance options'!$B$7:$B$3000,HeatGen!P$2,'Energy balance options'!$A$7:$A$3000,HeatGen!$A1897)</f>
        <v>0</v>
      </c>
      <c r="Q1897">
        <f>SUMIFS('Energy balance options'!$F$7:$F$3000,'Energy balance options'!$B$7:$B$3000,HeatGen!Q$2,'Energy balance options'!$A$7:$A$3000,HeatGen!$A1897)</f>
        <v>0</v>
      </c>
      <c r="R1897">
        <f>SUMIFS('Energy balance options'!$F$7:$F$3000,'Energy balance options'!$B$7:$B$3000,HeatGen!R$2,'Energy balance options'!$A$7:$A$3000,HeatGen!$A1897)</f>
        <v>0</v>
      </c>
      <c r="S1897">
        <f>SUMIFS('Energy balance options'!$G$7:$G$3000,'Energy balance options'!$B$7:$B$3000,HeatGen!S$2,'Energy balance options'!$A$7:$A$3000,HeatGen!$A1897)</f>
        <v>0</v>
      </c>
      <c r="T1897">
        <f>SUMIFS('Energy balance options'!$G$7:$G$3000,'Energy balance options'!$B$7:$B$3000,HeatGen!T$2,'Energy balance options'!$A$7:$A$3000,HeatGen!$A1897)</f>
        <v>0</v>
      </c>
      <c r="U1897">
        <f>SUMIFS('Energy balance options'!$G$7:$G$3000,'Energy balance options'!$B$7:$B$3000,HeatGen!U$2,'Energy balance options'!$A$7:$A$3000,HeatGen!$A1897)</f>
        <v>0</v>
      </c>
      <c r="V1897">
        <f>SUMIFS('Energy balance options'!$G$7:$G$3000,'Energy balance options'!$B$7:$B$3000,HeatGen!V$2,'Energy balance options'!$A$7:$A$3000,HeatGen!$A1897)</f>
        <v>0</v>
      </c>
      <c r="W1897">
        <f>SUMIFS('Energy balance options'!$G$7:$G$3000,'Energy balance options'!$B$7:$B$3000,HeatGen!W$2,'Energy balance options'!$A$7:$A$3000,HeatGen!$A1897)</f>
        <v>0</v>
      </c>
      <c r="X1897">
        <f>SUMIFS('Energy balance options'!$G$7:$G$3000,'Energy balance options'!$B$7:$B$3000,HeatGen!X$2,'Energy balance options'!$A$7:$A$3000,HeatGen!$A1897)</f>
        <v>0</v>
      </c>
      <c r="AG1897">
        <f t="shared" si="349"/>
        <v>0</v>
      </c>
      <c r="AH1897">
        <f t="shared" si="350"/>
        <v>0</v>
      </c>
      <c r="AI1897">
        <f t="shared" si="351"/>
        <v>0</v>
      </c>
      <c r="AJ1897">
        <f t="shared" si="352"/>
        <v>0</v>
      </c>
      <c r="AK1897">
        <f t="shared" si="353"/>
        <v>0</v>
      </c>
      <c r="AL1897">
        <f t="shared" si="354"/>
        <v>0</v>
      </c>
      <c r="AM1897">
        <f t="shared" si="355"/>
        <v>0</v>
      </c>
      <c r="AN1897">
        <f t="shared" si="356"/>
        <v>0</v>
      </c>
      <c r="AO1897">
        <f t="shared" si="357"/>
        <v>0</v>
      </c>
    </row>
    <row r="1898" spans="1:41" x14ac:dyDescent="0.2">
      <c r="A1898" s="9">
        <f>'Cost per option'!A1906</f>
        <v>0</v>
      </c>
      <c r="B1898" t="str">
        <f>_xlfn.IFNA(VLOOKUP(A1898,'Energy balance options'!A$7:C$3000,3,FALSE),"")</f>
        <v/>
      </c>
      <c r="C1898">
        <f>SUMIFS('Energy balance options'!$F$7:$F$3000,'Energy balance options'!$B$7:$B$3000,HeatGen!C$2,'Energy balance options'!$A$7:$A$3000,HeatGen!$A1898)</f>
        <v>0</v>
      </c>
      <c r="D1898">
        <f>SUMIFS('Energy balance options'!$F$7:$F$3000,'Energy balance options'!$B$7:$B$3000,HeatGen!D$2,'Energy balance options'!$A$7:$A$3000,HeatGen!$A1898)</f>
        <v>0</v>
      </c>
      <c r="E1898">
        <f>SUMIFS('Energy balance options'!$F$7:$F$3000,'Energy balance options'!$B$7:$B$3000,HeatGen!E$2,'Energy balance options'!$A$7:$A$3000,HeatGen!$A1898)</f>
        <v>0</v>
      </c>
      <c r="F1898">
        <f>SUMIFS('Energy balance options'!$F$7:$F$3000,'Energy balance options'!$B$7:$B$3000,HeatGen!F$2,'Energy balance options'!$A$7:$A$3000,HeatGen!$A1898)</f>
        <v>0</v>
      </c>
      <c r="G1898">
        <f>SUMIFS('Energy balance options'!$F$7:$F$3000,'Energy balance options'!$B$7:$B$3000,HeatGen!G$2,'Energy balance options'!$A$7:$A$3000,HeatGen!$A1898)</f>
        <v>0</v>
      </c>
      <c r="H1898">
        <f>SUMIFS('Energy balance options'!$F$7:$F$3000,'Energy balance options'!$B$7:$B$3000,HeatGen!H$2,'Energy balance options'!$A$7:$A$3000,HeatGen!$A1898)</f>
        <v>0</v>
      </c>
      <c r="I1898">
        <f>SUMIFS('Energy balance options'!$F$7:$F$3000,'Energy balance options'!$B$7:$B$3000,HeatGen!I$2,'Energy balance options'!$A$7:$A$3000,HeatGen!$A1898)</f>
        <v>0</v>
      </c>
      <c r="J1898">
        <f>SUMIFS('Energy balance options'!$F$7:$F$3000,'Energy balance options'!$B$7:$B$3000,HeatGen!J$2,'Energy balance options'!$A$7:$A$3000,HeatGen!$A1898)</f>
        <v>0</v>
      </c>
      <c r="K1898">
        <f>SUMIFS('Energy balance options'!$F$7:$F$3000,'Energy balance options'!$B$7:$B$3000,HeatGen!K$2,'Energy balance options'!$A$7:$A$3000,HeatGen!$A1898)</f>
        <v>0</v>
      </c>
      <c r="L1898">
        <f>SUMIFS('Energy balance options'!$F$7:$F$3000,'Energy balance options'!$B$7:$B$3000,HeatGen!L$2,'Energy balance options'!$A$7:$A$3000,HeatGen!$A1898)</f>
        <v>0</v>
      </c>
      <c r="M1898">
        <f>SUMIFS('Energy balance options'!$F$7:$F$3000,'Energy balance options'!$B$7:$B$3000,HeatGen!M$2,'Energy balance options'!$A$7:$A$3000,HeatGen!$A1898)</f>
        <v>0</v>
      </c>
      <c r="N1898">
        <f>SUMIFS('Energy balance options'!$F$7:$F$3000,'Energy balance options'!$B$7:$B$3000,HeatGen!N$2,'Energy balance options'!$A$7:$A$3000,HeatGen!$A1898)</f>
        <v>0</v>
      </c>
      <c r="P1898">
        <f>SUMIFS('Energy balance options'!$F$7:$F$3000,'Energy balance options'!$B$7:$B$3000,HeatGen!P$2,'Energy balance options'!$A$7:$A$3000,HeatGen!$A1898)</f>
        <v>0</v>
      </c>
      <c r="Q1898">
        <f>SUMIFS('Energy balance options'!$F$7:$F$3000,'Energy balance options'!$B$7:$B$3000,HeatGen!Q$2,'Energy balance options'!$A$7:$A$3000,HeatGen!$A1898)</f>
        <v>0</v>
      </c>
      <c r="R1898">
        <f>SUMIFS('Energy balance options'!$F$7:$F$3000,'Energy balance options'!$B$7:$B$3000,HeatGen!R$2,'Energy balance options'!$A$7:$A$3000,HeatGen!$A1898)</f>
        <v>0</v>
      </c>
      <c r="S1898">
        <f>SUMIFS('Energy balance options'!$G$7:$G$3000,'Energy balance options'!$B$7:$B$3000,HeatGen!S$2,'Energy balance options'!$A$7:$A$3000,HeatGen!$A1898)</f>
        <v>0</v>
      </c>
      <c r="T1898">
        <f>SUMIFS('Energy balance options'!$G$7:$G$3000,'Energy balance options'!$B$7:$B$3000,HeatGen!T$2,'Energy balance options'!$A$7:$A$3000,HeatGen!$A1898)</f>
        <v>0</v>
      </c>
      <c r="U1898">
        <f>SUMIFS('Energy balance options'!$G$7:$G$3000,'Energy balance options'!$B$7:$B$3000,HeatGen!U$2,'Energy balance options'!$A$7:$A$3000,HeatGen!$A1898)</f>
        <v>0</v>
      </c>
      <c r="V1898">
        <f>SUMIFS('Energy balance options'!$G$7:$G$3000,'Energy balance options'!$B$7:$B$3000,HeatGen!V$2,'Energy balance options'!$A$7:$A$3000,HeatGen!$A1898)</f>
        <v>0</v>
      </c>
      <c r="W1898">
        <f>SUMIFS('Energy balance options'!$G$7:$G$3000,'Energy balance options'!$B$7:$B$3000,HeatGen!W$2,'Energy balance options'!$A$7:$A$3000,HeatGen!$A1898)</f>
        <v>0</v>
      </c>
      <c r="X1898">
        <f>SUMIFS('Energy balance options'!$G$7:$G$3000,'Energy balance options'!$B$7:$B$3000,HeatGen!X$2,'Energy balance options'!$A$7:$A$3000,HeatGen!$A1898)</f>
        <v>0</v>
      </c>
      <c r="AG1898">
        <f t="shared" si="349"/>
        <v>0</v>
      </c>
      <c r="AH1898">
        <f t="shared" si="350"/>
        <v>0</v>
      </c>
      <c r="AI1898">
        <f t="shared" si="351"/>
        <v>0</v>
      </c>
      <c r="AJ1898">
        <f t="shared" si="352"/>
        <v>0</v>
      </c>
      <c r="AK1898">
        <f t="shared" si="353"/>
        <v>0</v>
      </c>
      <c r="AL1898">
        <f t="shared" si="354"/>
        <v>0</v>
      </c>
      <c r="AM1898">
        <f t="shared" si="355"/>
        <v>0</v>
      </c>
      <c r="AN1898">
        <f t="shared" si="356"/>
        <v>0</v>
      </c>
      <c r="AO1898">
        <f t="shared" si="357"/>
        <v>0</v>
      </c>
    </row>
    <row r="1899" spans="1:41" x14ac:dyDescent="0.2">
      <c r="A1899" s="9">
        <f>'Cost per option'!A1907</f>
        <v>0</v>
      </c>
      <c r="B1899" t="str">
        <f>_xlfn.IFNA(VLOOKUP(A1899,'Energy balance options'!A$7:C$3000,3,FALSE),"")</f>
        <v/>
      </c>
      <c r="C1899">
        <f>SUMIFS('Energy balance options'!$F$7:$F$3000,'Energy balance options'!$B$7:$B$3000,HeatGen!C$2,'Energy balance options'!$A$7:$A$3000,HeatGen!$A1899)</f>
        <v>0</v>
      </c>
      <c r="D1899">
        <f>SUMIFS('Energy balance options'!$F$7:$F$3000,'Energy balance options'!$B$7:$B$3000,HeatGen!D$2,'Energy balance options'!$A$7:$A$3000,HeatGen!$A1899)</f>
        <v>0</v>
      </c>
      <c r="E1899">
        <f>SUMIFS('Energy balance options'!$F$7:$F$3000,'Energy balance options'!$B$7:$B$3000,HeatGen!E$2,'Energy balance options'!$A$7:$A$3000,HeatGen!$A1899)</f>
        <v>0</v>
      </c>
      <c r="F1899">
        <f>SUMIFS('Energy balance options'!$F$7:$F$3000,'Energy balance options'!$B$7:$B$3000,HeatGen!F$2,'Energy balance options'!$A$7:$A$3000,HeatGen!$A1899)</f>
        <v>0</v>
      </c>
      <c r="G1899">
        <f>SUMIFS('Energy balance options'!$F$7:$F$3000,'Energy balance options'!$B$7:$B$3000,HeatGen!G$2,'Energy balance options'!$A$7:$A$3000,HeatGen!$A1899)</f>
        <v>0</v>
      </c>
      <c r="H1899">
        <f>SUMIFS('Energy balance options'!$F$7:$F$3000,'Energy balance options'!$B$7:$B$3000,HeatGen!H$2,'Energy balance options'!$A$7:$A$3000,HeatGen!$A1899)</f>
        <v>0</v>
      </c>
      <c r="I1899">
        <f>SUMIFS('Energy balance options'!$F$7:$F$3000,'Energy balance options'!$B$7:$B$3000,HeatGen!I$2,'Energy balance options'!$A$7:$A$3000,HeatGen!$A1899)</f>
        <v>0</v>
      </c>
      <c r="J1899">
        <f>SUMIFS('Energy balance options'!$F$7:$F$3000,'Energy balance options'!$B$7:$B$3000,HeatGen!J$2,'Energy balance options'!$A$7:$A$3000,HeatGen!$A1899)</f>
        <v>0</v>
      </c>
      <c r="K1899">
        <f>SUMIFS('Energy balance options'!$F$7:$F$3000,'Energy balance options'!$B$7:$B$3000,HeatGen!K$2,'Energy balance options'!$A$7:$A$3000,HeatGen!$A1899)</f>
        <v>0</v>
      </c>
      <c r="L1899">
        <f>SUMIFS('Energy balance options'!$F$7:$F$3000,'Energy balance options'!$B$7:$B$3000,HeatGen!L$2,'Energy balance options'!$A$7:$A$3000,HeatGen!$A1899)</f>
        <v>0</v>
      </c>
      <c r="M1899">
        <f>SUMIFS('Energy balance options'!$F$7:$F$3000,'Energy balance options'!$B$7:$B$3000,HeatGen!M$2,'Energy balance options'!$A$7:$A$3000,HeatGen!$A1899)</f>
        <v>0</v>
      </c>
      <c r="N1899">
        <f>SUMIFS('Energy balance options'!$F$7:$F$3000,'Energy balance options'!$B$7:$B$3000,HeatGen!N$2,'Energy balance options'!$A$7:$A$3000,HeatGen!$A1899)</f>
        <v>0</v>
      </c>
      <c r="P1899">
        <f>SUMIFS('Energy balance options'!$F$7:$F$3000,'Energy balance options'!$B$7:$B$3000,HeatGen!P$2,'Energy balance options'!$A$7:$A$3000,HeatGen!$A1899)</f>
        <v>0</v>
      </c>
      <c r="Q1899">
        <f>SUMIFS('Energy balance options'!$F$7:$F$3000,'Energy balance options'!$B$7:$B$3000,HeatGen!Q$2,'Energy balance options'!$A$7:$A$3000,HeatGen!$A1899)</f>
        <v>0</v>
      </c>
      <c r="R1899">
        <f>SUMIFS('Energy balance options'!$F$7:$F$3000,'Energy balance options'!$B$7:$B$3000,HeatGen!R$2,'Energy balance options'!$A$7:$A$3000,HeatGen!$A1899)</f>
        <v>0</v>
      </c>
      <c r="S1899">
        <f>SUMIFS('Energy balance options'!$G$7:$G$3000,'Energy balance options'!$B$7:$B$3000,HeatGen!S$2,'Energy balance options'!$A$7:$A$3000,HeatGen!$A1899)</f>
        <v>0</v>
      </c>
      <c r="T1899">
        <f>SUMIFS('Energy balance options'!$G$7:$G$3000,'Energy balance options'!$B$7:$B$3000,HeatGen!T$2,'Energy balance options'!$A$7:$A$3000,HeatGen!$A1899)</f>
        <v>0</v>
      </c>
      <c r="U1899">
        <f>SUMIFS('Energy balance options'!$G$7:$G$3000,'Energy balance options'!$B$7:$B$3000,HeatGen!U$2,'Energy balance options'!$A$7:$A$3000,HeatGen!$A1899)</f>
        <v>0</v>
      </c>
      <c r="V1899">
        <f>SUMIFS('Energy balance options'!$G$7:$G$3000,'Energy balance options'!$B$7:$B$3000,HeatGen!V$2,'Energy balance options'!$A$7:$A$3000,HeatGen!$A1899)</f>
        <v>0</v>
      </c>
      <c r="W1899">
        <f>SUMIFS('Energy balance options'!$G$7:$G$3000,'Energy balance options'!$B$7:$B$3000,HeatGen!W$2,'Energy balance options'!$A$7:$A$3000,HeatGen!$A1899)</f>
        <v>0</v>
      </c>
      <c r="X1899">
        <f>SUMIFS('Energy balance options'!$G$7:$G$3000,'Energy balance options'!$B$7:$B$3000,HeatGen!X$2,'Energy balance options'!$A$7:$A$3000,HeatGen!$A1899)</f>
        <v>0</v>
      </c>
      <c r="AG1899">
        <f t="shared" si="349"/>
        <v>0</v>
      </c>
      <c r="AH1899">
        <f t="shared" si="350"/>
        <v>0</v>
      </c>
      <c r="AI1899">
        <f t="shared" si="351"/>
        <v>0</v>
      </c>
      <c r="AJ1899">
        <f t="shared" si="352"/>
        <v>0</v>
      </c>
      <c r="AK1899">
        <f t="shared" si="353"/>
        <v>0</v>
      </c>
      <c r="AL1899">
        <f t="shared" si="354"/>
        <v>0</v>
      </c>
      <c r="AM1899">
        <f t="shared" si="355"/>
        <v>0</v>
      </c>
      <c r="AN1899">
        <f t="shared" si="356"/>
        <v>0</v>
      </c>
      <c r="AO1899">
        <f t="shared" si="357"/>
        <v>0</v>
      </c>
    </row>
    <row r="1900" spans="1:41" x14ac:dyDescent="0.2">
      <c r="A1900" s="9">
        <f>'Cost per option'!A1908</f>
        <v>0</v>
      </c>
      <c r="B1900" t="str">
        <f>_xlfn.IFNA(VLOOKUP(A1900,'Energy balance options'!A$7:C$3000,3,FALSE),"")</f>
        <v/>
      </c>
      <c r="C1900">
        <f>SUMIFS('Energy balance options'!$F$7:$F$3000,'Energy balance options'!$B$7:$B$3000,HeatGen!C$2,'Energy balance options'!$A$7:$A$3000,HeatGen!$A1900)</f>
        <v>0</v>
      </c>
      <c r="D1900">
        <f>SUMIFS('Energy balance options'!$F$7:$F$3000,'Energy balance options'!$B$7:$B$3000,HeatGen!D$2,'Energy balance options'!$A$7:$A$3000,HeatGen!$A1900)</f>
        <v>0</v>
      </c>
      <c r="E1900">
        <f>SUMIFS('Energy balance options'!$F$7:$F$3000,'Energy balance options'!$B$7:$B$3000,HeatGen!E$2,'Energy balance options'!$A$7:$A$3000,HeatGen!$A1900)</f>
        <v>0</v>
      </c>
      <c r="F1900">
        <f>SUMIFS('Energy balance options'!$F$7:$F$3000,'Energy balance options'!$B$7:$B$3000,HeatGen!F$2,'Energy balance options'!$A$7:$A$3000,HeatGen!$A1900)</f>
        <v>0</v>
      </c>
      <c r="G1900">
        <f>SUMIFS('Energy balance options'!$F$7:$F$3000,'Energy balance options'!$B$7:$B$3000,HeatGen!G$2,'Energy balance options'!$A$7:$A$3000,HeatGen!$A1900)</f>
        <v>0</v>
      </c>
      <c r="H1900">
        <f>SUMIFS('Energy balance options'!$F$7:$F$3000,'Energy balance options'!$B$7:$B$3000,HeatGen!H$2,'Energy balance options'!$A$7:$A$3000,HeatGen!$A1900)</f>
        <v>0</v>
      </c>
      <c r="I1900">
        <f>SUMIFS('Energy balance options'!$F$7:$F$3000,'Energy balance options'!$B$7:$B$3000,HeatGen!I$2,'Energy balance options'!$A$7:$A$3000,HeatGen!$A1900)</f>
        <v>0</v>
      </c>
      <c r="J1900">
        <f>SUMIFS('Energy balance options'!$F$7:$F$3000,'Energy balance options'!$B$7:$B$3000,HeatGen!J$2,'Energy balance options'!$A$7:$A$3000,HeatGen!$A1900)</f>
        <v>0</v>
      </c>
      <c r="K1900">
        <f>SUMIFS('Energy balance options'!$F$7:$F$3000,'Energy balance options'!$B$7:$B$3000,HeatGen!K$2,'Energy balance options'!$A$7:$A$3000,HeatGen!$A1900)</f>
        <v>0</v>
      </c>
      <c r="L1900">
        <f>SUMIFS('Energy balance options'!$F$7:$F$3000,'Energy balance options'!$B$7:$B$3000,HeatGen!L$2,'Energy balance options'!$A$7:$A$3000,HeatGen!$A1900)</f>
        <v>0</v>
      </c>
      <c r="M1900">
        <f>SUMIFS('Energy balance options'!$F$7:$F$3000,'Energy balance options'!$B$7:$B$3000,HeatGen!M$2,'Energy balance options'!$A$7:$A$3000,HeatGen!$A1900)</f>
        <v>0</v>
      </c>
      <c r="N1900">
        <f>SUMIFS('Energy balance options'!$F$7:$F$3000,'Energy balance options'!$B$7:$B$3000,HeatGen!N$2,'Energy balance options'!$A$7:$A$3000,HeatGen!$A1900)</f>
        <v>0</v>
      </c>
      <c r="P1900">
        <f>SUMIFS('Energy balance options'!$F$7:$F$3000,'Energy balance options'!$B$7:$B$3000,HeatGen!P$2,'Energy balance options'!$A$7:$A$3000,HeatGen!$A1900)</f>
        <v>0</v>
      </c>
      <c r="Q1900">
        <f>SUMIFS('Energy balance options'!$F$7:$F$3000,'Energy balance options'!$B$7:$B$3000,HeatGen!Q$2,'Energy balance options'!$A$7:$A$3000,HeatGen!$A1900)</f>
        <v>0</v>
      </c>
      <c r="R1900">
        <f>SUMIFS('Energy balance options'!$F$7:$F$3000,'Energy balance options'!$B$7:$B$3000,HeatGen!R$2,'Energy balance options'!$A$7:$A$3000,HeatGen!$A1900)</f>
        <v>0</v>
      </c>
      <c r="S1900">
        <f>SUMIFS('Energy balance options'!$G$7:$G$3000,'Energy balance options'!$B$7:$B$3000,HeatGen!S$2,'Energy balance options'!$A$7:$A$3000,HeatGen!$A1900)</f>
        <v>0</v>
      </c>
      <c r="T1900">
        <f>SUMIFS('Energy balance options'!$G$7:$G$3000,'Energy balance options'!$B$7:$B$3000,HeatGen!T$2,'Energy balance options'!$A$7:$A$3000,HeatGen!$A1900)</f>
        <v>0</v>
      </c>
      <c r="U1900">
        <f>SUMIFS('Energy balance options'!$G$7:$G$3000,'Energy balance options'!$B$7:$B$3000,HeatGen!U$2,'Energy balance options'!$A$7:$A$3000,HeatGen!$A1900)</f>
        <v>0</v>
      </c>
      <c r="V1900">
        <f>SUMIFS('Energy balance options'!$G$7:$G$3000,'Energy balance options'!$B$7:$B$3000,HeatGen!V$2,'Energy balance options'!$A$7:$A$3000,HeatGen!$A1900)</f>
        <v>0</v>
      </c>
      <c r="W1900">
        <f>SUMIFS('Energy balance options'!$G$7:$G$3000,'Energy balance options'!$B$7:$B$3000,HeatGen!W$2,'Energy balance options'!$A$7:$A$3000,HeatGen!$A1900)</f>
        <v>0</v>
      </c>
      <c r="X1900">
        <f>SUMIFS('Energy balance options'!$G$7:$G$3000,'Energy balance options'!$B$7:$B$3000,HeatGen!X$2,'Energy balance options'!$A$7:$A$3000,HeatGen!$A1900)</f>
        <v>0</v>
      </c>
      <c r="AG1900">
        <f t="shared" si="349"/>
        <v>0</v>
      </c>
      <c r="AH1900">
        <f t="shared" si="350"/>
        <v>0</v>
      </c>
      <c r="AI1900">
        <f t="shared" si="351"/>
        <v>0</v>
      </c>
      <c r="AJ1900">
        <f t="shared" si="352"/>
        <v>0</v>
      </c>
      <c r="AK1900">
        <f t="shared" si="353"/>
        <v>0</v>
      </c>
      <c r="AL1900">
        <f t="shared" si="354"/>
        <v>0</v>
      </c>
      <c r="AM1900">
        <f t="shared" si="355"/>
        <v>0</v>
      </c>
      <c r="AN1900">
        <f t="shared" si="356"/>
        <v>0</v>
      </c>
      <c r="AO1900">
        <f t="shared" si="357"/>
        <v>0</v>
      </c>
    </row>
    <row r="1901" spans="1:41" x14ac:dyDescent="0.2">
      <c r="A1901" s="9">
        <f>'Cost per option'!A1909</f>
        <v>0</v>
      </c>
      <c r="B1901" t="str">
        <f>_xlfn.IFNA(VLOOKUP(A1901,'Energy balance options'!A$7:C$3000,3,FALSE),"")</f>
        <v/>
      </c>
      <c r="C1901">
        <f>SUMIFS('Energy balance options'!$F$7:$F$3000,'Energy balance options'!$B$7:$B$3000,HeatGen!C$2,'Energy balance options'!$A$7:$A$3000,HeatGen!$A1901)</f>
        <v>0</v>
      </c>
      <c r="D1901">
        <f>SUMIFS('Energy balance options'!$F$7:$F$3000,'Energy balance options'!$B$7:$B$3000,HeatGen!D$2,'Energy balance options'!$A$7:$A$3000,HeatGen!$A1901)</f>
        <v>0</v>
      </c>
      <c r="E1901">
        <f>SUMIFS('Energy balance options'!$F$7:$F$3000,'Energy balance options'!$B$7:$B$3000,HeatGen!E$2,'Energy balance options'!$A$7:$A$3000,HeatGen!$A1901)</f>
        <v>0</v>
      </c>
      <c r="F1901">
        <f>SUMIFS('Energy balance options'!$F$7:$F$3000,'Energy balance options'!$B$7:$B$3000,HeatGen!F$2,'Energy balance options'!$A$7:$A$3000,HeatGen!$A1901)</f>
        <v>0</v>
      </c>
      <c r="G1901">
        <f>SUMIFS('Energy balance options'!$F$7:$F$3000,'Energy balance options'!$B$7:$B$3000,HeatGen!G$2,'Energy balance options'!$A$7:$A$3000,HeatGen!$A1901)</f>
        <v>0</v>
      </c>
      <c r="H1901">
        <f>SUMIFS('Energy balance options'!$F$7:$F$3000,'Energy balance options'!$B$7:$B$3000,HeatGen!H$2,'Energy balance options'!$A$7:$A$3000,HeatGen!$A1901)</f>
        <v>0</v>
      </c>
      <c r="I1901">
        <f>SUMIFS('Energy balance options'!$F$7:$F$3000,'Energy balance options'!$B$7:$B$3000,HeatGen!I$2,'Energy balance options'!$A$7:$A$3000,HeatGen!$A1901)</f>
        <v>0</v>
      </c>
      <c r="J1901">
        <f>SUMIFS('Energy balance options'!$F$7:$F$3000,'Energy balance options'!$B$7:$B$3000,HeatGen!J$2,'Energy balance options'!$A$7:$A$3000,HeatGen!$A1901)</f>
        <v>0</v>
      </c>
      <c r="K1901">
        <f>SUMIFS('Energy balance options'!$F$7:$F$3000,'Energy balance options'!$B$7:$B$3000,HeatGen!K$2,'Energy balance options'!$A$7:$A$3000,HeatGen!$A1901)</f>
        <v>0</v>
      </c>
      <c r="L1901">
        <f>SUMIFS('Energy balance options'!$F$7:$F$3000,'Energy balance options'!$B$7:$B$3000,HeatGen!L$2,'Energy balance options'!$A$7:$A$3000,HeatGen!$A1901)</f>
        <v>0</v>
      </c>
      <c r="M1901">
        <f>SUMIFS('Energy balance options'!$F$7:$F$3000,'Energy balance options'!$B$7:$B$3000,HeatGen!M$2,'Energy balance options'!$A$7:$A$3000,HeatGen!$A1901)</f>
        <v>0</v>
      </c>
      <c r="N1901">
        <f>SUMIFS('Energy balance options'!$F$7:$F$3000,'Energy balance options'!$B$7:$B$3000,HeatGen!N$2,'Energy balance options'!$A$7:$A$3000,HeatGen!$A1901)</f>
        <v>0</v>
      </c>
      <c r="P1901">
        <f>SUMIFS('Energy balance options'!$F$7:$F$3000,'Energy balance options'!$B$7:$B$3000,HeatGen!P$2,'Energy balance options'!$A$7:$A$3000,HeatGen!$A1901)</f>
        <v>0</v>
      </c>
      <c r="Q1901">
        <f>SUMIFS('Energy balance options'!$F$7:$F$3000,'Energy balance options'!$B$7:$B$3000,HeatGen!Q$2,'Energy balance options'!$A$7:$A$3000,HeatGen!$A1901)</f>
        <v>0</v>
      </c>
      <c r="R1901">
        <f>SUMIFS('Energy balance options'!$F$7:$F$3000,'Energy balance options'!$B$7:$B$3000,HeatGen!R$2,'Energy balance options'!$A$7:$A$3000,HeatGen!$A1901)</f>
        <v>0</v>
      </c>
      <c r="S1901">
        <f>SUMIFS('Energy balance options'!$G$7:$G$3000,'Energy balance options'!$B$7:$B$3000,HeatGen!S$2,'Energy balance options'!$A$7:$A$3000,HeatGen!$A1901)</f>
        <v>0</v>
      </c>
      <c r="T1901">
        <f>SUMIFS('Energy balance options'!$G$7:$G$3000,'Energy balance options'!$B$7:$B$3000,HeatGen!T$2,'Energy balance options'!$A$7:$A$3000,HeatGen!$A1901)</f>
        <v>0</v>
      </c>
      <c r="U1901">
        <f>SUMIFS('Energy balance options'!$G$7:$G$3000,'Energy balance options'!$B$7:$B$3000,HeatGen!U$2,'Energy balance options'!$A$7:$A$3000,HeatGen!$A1901)</f>
        <v>0</v>
      </c>
      <c r="V1901">
        <f>SUMIFS('Energy balance options'!$G$7:$G$3000,'Energy balance options'!$B$7:$B$3000,HeatGen!V$2,'Energy balance options'!$A$7:$A$3000,HeatGen!$A1901)</f>
        <v>0</v>
      </c>
      <c r="W1901">
        <f>SUMIFS('Energy balance options'!$G$7:$G$3000,'Energy balance options'!$B$7:$B$3000,HeatGen!W$2,'Energy balance options'!$A$7:$A$3000,HeatGen!$A1901)</f>
        <v>0</v>
      </c>
      <c r="X1901">
        <f>SUMIFS('Energy balance options'!$G$7:$G$3000,'Energy balance options'!$B$7:$B$3000,HeatGen!X$2,'Energy balance options'!$A$7:$A$3000,HeatGen!$A1901)</f>
        <v>0</v>
      </c>
      <c r="AG1901">
        <f t="shared" si="349"/>
        <v>0</v>
      </c>
      <c r="AH1901">
        <f t="shared" si="350"/>
        <v>0</v>
      </c>
      <c r="AI1901">
        <f t="shared" si="351"/>
        <v>0</v>
      </c>
      <c r="AJ1901">
        <f t="shared" si="352"/>
        <v>0</v>
      </c>
      <c r="AK1901">
        <f t="shared" si="353"/>
        <v>0</v>
      </c>
      <c r="AL1901">
        <f t="shared" si="354"/>
        <v>0</v>
      </c>
      <c r="AM1901">
        <f t="shared" si="355"/>
        <v>0</v>
      </c>
      <c r="AN1901">
        <f t="shared" si="356"/>
        <v>0</v>
      </c>
      <c r="AO1901">
        <f t="shared" si="357"/>
        <v>0</v>
      </c>
    </row>
    <row r="1902" spans="1:41" x14ac:dyDescent="0.2">
      <c r="A1902" s="9">
        <f>'Cost per option'!A1910</f>
        <v>0</v>
      </c>
      <c r="B1902" t="str">
        <f>_xlfn.IFNA(VLOOKUP(A1902,'Energy balance options'!A$7:C$3000,3,FALSE),"")</f>
        <v/>
      </c>
      <c r="C1902">
        <f>SUMIFS('Energy balance options'!$F$7:$F$3000,'Energy balance options'!$B$7:$B$3000,HeatGen!C$2,'Energy balance options'!$A$7:$A$3000,HeatGen!$A1902)</f>
        <v>0</v>
      </c>
      <c r="D1902">
        <f>SUMIFS('Energy balance options'!$F$7:$F$3000,'Energy balance options'!$B$7:$B$3000,HeatGen!D$2,'Energy balance options'!$A$7:$A$3000,HeatGen!$A1902)</f>
        <v>0</v>
      </c>
      <c r="E1902">
        <f>SUMIFS('Energy balance options'!$F$7:$F$3000,'Energy balance options'!$B$7:$B$3000,HeatGen!E$2,'Energy balance options'!$A$7:$A$3000,HeatGen!$A1902)</f>
        <v>0</v>
      </c>
      <c r="F1902">
        <f>SUMIFS('Energy balance options'!$F$7:$F$3000,'Energy balance options'!$B$7:$B$3000,HeatGen!F$2,'Energy balance options'!$A$7:$A$3000,HeatGen!$A1902)</f>
        <v>0</v>
      </c>
      <c r="G1902">
        <f>SUMIFS('Energy balance options'!$F$7:$F$3000,'Energy balance options'!$B$7:$B$3000,HeatGen!G$2,'Energy balance options'!$A$7:$A$3000,HeatGen!$A1902)</f>
        <v>0</v>
      </c>
      <c r="H1902">
        <f>SUMIFS('Energy balance options'!$F$7:$F$3000,'Energy balance options'!$B$7:$B$3000,HeatGen!H$2,'Energy balance options'!$A$7:$A$3000,HeatGen!$A1902)</f>
        <v>0</v>
      </c>
      <c r="I1902">
        <f>SUMIFS('Energy balance options'!$F$7:$F$3000,'Energy balance options'!$B$7:$B$3000,HeatGen!I$2,'Energy balance options'!$A$7:$A$3000,HeatGen!$A1902)</f>
        <v>0</v>
      </c>
      <c r="J1902">
        <f>SUMIFS('Energy balance options'!$F$7:$F$3000,'Energy balance options'!$B$7:$B$3000,HeatGen!J$2,'Energy balance options'!$A$7:$A$3000,HeatGen!$A1902)</f>
        <v>0</v>
      </c>
      <c r="K1902">
        <f>SUMIFS('Energy balance options'!$F$7:$F$3000,'Energy balance options'!$B$7:$B$3000,HeatGen!K$2,'Energy balance options'!$A$7:$A$3000,HeatGen!$A1902)</f>
        <v>0</v>
      </c>
      <c r="L1902">
        <f>SUMIFS('Energy balance options'!$F$7:$F$3000,'Energy balance options'!$B$7:$B$3000,HeatGen!L$2,'Energy balance options'!$A$7:$A$3000,HeatGen!$A1902)</f>
        <v>0</v>
      </c>
      <c r="M1902">
        <f>SUMIFS('Energy balance options'!$F$7:$F$3000,'Energy balance options'!$B$7:$B$3000,HeatGen!M$2,'Energy balance options'!$A$7:$A$3000,HeatGen!$A1902)</f>
        <v>0</v>
      </c>
      <c r="N1902">
        <f>SUMIFS('Energy balance options'!$F$7:$F$3000,'Energy balance options'!$B$7:$B$3000,HeatGen!N$2,'Energy balance options'!$A$7:$A$3000,HeatGen!$A1902)</f>
        <v>0</v>
      </c>
      <c r="P1902">
        <f>SUMIFS('Energy balance options'!$F$7:$F$3000,'Energy balance options'!$B$7:$B$3000,HeatGen!P$2,'Energy balance options'!$A$7:$A$3000,HeatGen!$A1902)</f>
        <v>0</v>
      </c>
      <c r="Q1902">
        <f>SUMIFS('Energy balance options'!$F$7:$F$3000,'Energy balance options'!$B$7:$B$3000,HeatGen!Q$2,'Energy balance options'!$A$7:$A$3000,HeatGen!$A1902)</f>
        <v>0</v>
      </c>
      <c r="R1902">
        <f>SUMIFS('Energy balance options'!$F$7:$F$3000,'Energy balance options'!$B$7:$B$3000,HeatGen!R$2,'Energy balance options'!$A$7:$A$3000,HeatGen!$A1902)</f>
        <v>0</v>
      </c>
      <c r="S1902">
        <f>SUMIFS('Energy balance options'!$G$7:$G$3000,'Energy balance options'!$B$7:$B$3000,HeatGen!S$2,'Energy balance options'!$A$7:$A$3000,HeatGen!$A1902)</f>
        <v>0</v>
      </c>
      <c r="T1902">
        <f>SUMIFS('Energy balance options'!$G$7:$G$3000,'Energy balance options'!$B$7:$B$3000,HeatGen!T$2,'Energy balance options'!$A$7:$A$3000,HeatGen!$A1902)</f>
        <v>0</v>
      </c>
      <c r="U1902">
        <f>SUMIFS('Energy balance options'!$G$7:$G$3000,'Energy balance options'!$B$7:$B$3000,HeatGen!U$2,'Energy balance options'!$A$7:$A$3000,HeatGen!$A1902)</f>
        <v>0</v>
      </c>
      <c r="V1902">
        <f>SUMIFS('Energy balance options'!$G$7:$G$3000,'Energy balance options'!$B$7:$B$3000,HeatGen!V$2,'Energy balance options'!$A$7:$A$3000,HeatGen!$A1902)</f>
        <v>0</v>
      </c>
      <c r="W1902">
        <f>SUMIFS('Energy balance options'!$G$7:$G$3000,'Energy balance options'!$B$7:$B$3000,HeatGen!W$2,'Energy balance options'!$A$7:$A$3000,HeatGen!$A1902)</f>
        <v>0</v>
      </c>
      <c r="X1902">
        <f>SUMIFS('Energy balance options'!$G$7:$G$3000,'Energy balance options'!$B$7:$B$3000,HeatGen!X$2,'Energy balance options'!$A$7:$A$3000,HeatGen!$A1902)</f>
        <v>0</v>
      </c>
      <c r="AG1902">
        <f t="shared" si="349"/>
        <v>0</v>
      </c>
      <c r="AH1902">
        <f t="shared" si="350"/>
        <v>0</v>
      </c>
      <c r="AI1902">
        <f t="shared" si="351"/>
        <v>0</v>
      </c>
      <c r="AJ1902">
        <f t="shared" si="352"/>
        <v>0</v>
      </c>
      <c r="AK1902">
        <f t="shared" si="353"/>
        <v>0</v>
      </c>
      <c r="AL1902">
        <f t="shared" si="354"/>
        <v>0</v>
      </c>
      <c r="AM1902">
        <f t="shared" si="355"/>
        <v>0</v>
      </c>
      <c r="AN1902">
        <f t="shared" si="356"/>
        <v>0</v>
      </c>
      <c r="AO1902">
        <f t="shared" si="357"/>
        <v>0</v>
      </c>
    </row>
    <row r="1903" spans="1:41" x14ac:dyDescent="0.2">
      <c r="A1903" s="9">
        <f>'Cost per option'!A1911</f>
        <v>0</v>
      </c>
      <c r="B1903" t="str">
        <f>_xlfn.IFNA(VLOOKUP(A1903,'Energy balance options'!A$7:C$3000,3,FALSE),"")</f>
        <v/>
      </c>
      <c r="C1903">
        <f>SUMIFS('Energy balance options'!$F$7:$F$3000,'Energy balance options'!$B$7:$B$3000,HeatGen!C$2,'Energy balance options'!$A$7:$A$3000,HeatGen!$A1903)</f>
        <v>0</v>
      </c>
      <c r="D1903">
        <f>SUMIFS('Energy balance options'!$F$7:$F$3000,'Energy balance options'!$B$7:$B$3000,HeatGen!D$2,'Energy balance options'!$A$7:$A$3000,HeatGen!$A1903)</f>
        <v>0</v>
      </c>
      <c r="E1903">
        <f>SUMIFS('Energy balance options'!$F$7:$F$3000,'Energy balance options'!$B$7:$B$3000,HeatGen!E$2,'Energy balance options'!$A$7:$A$3000,HeatGen!$A1903)</f>
        <v>0</v>
      </c>
      <c r="F1903">
        <f>SUMIFS('Energy balance options'!$F$7:$F$3000,'Energy balance options'!$B$7:$B$3000,HeatGen!F$2,'Energy balance options'!$A$7:$A$3000,HeatGen!$A1903)</f>
        <v>0</v>
      </c>
      <c r="G1903">
        <f>SUMIFS('Energy balance options'!$F$7:$F$3000,'Energy balance options'!$B$7:$B$3000,HeatGen!G$2,'Energy balance options'!$A$7:$A$3000,HeatGen!$A1903)</f>
        <v>0</v>
      </c>
      <c r="H1903">
        <f>SUMIFS('Energy balance options'!$F$7:$F$3000,'Energy balance options'!$B$7:$B$3000,HeatGen!H$2,'Energy balance options'!$A$7:$A$3000,HeatGen!$A1903)</f>
        <v>0</v>
      </c>
      <c r="I1903">
        <f>SUMIFS('Energy balance options'!$F$7:$F$3000,'Energy balance options'!$B$7:$B$3000,HeatGen!I$2,'Energy balance options'!$A$7:$A$3000,HeatGen!$A1903)</f>
        <v>0</v>
      </c>
      <c r="J1903">
        <f>SUMIFS('Energy balance options'!$F$7:$F$3000,'Energy balance options'!$B$7:$B$3000,HeatGen!J$2,'Energy balance options'!$A$7:$A$3000,HeatGen!$A1903)</f>
        <v>0</v>
      </c>
      <c r="K1903">
        <f>SUMIFS('Energy balance options'!$F$7:$F$3000,'Energy balance options'!$B$7:$B$3000,HeatGen!K$2,'Energy balance options'!$A$7:$A$3000,HeatGen!$A1903)</f>
        <v>0</v>
      </c>
      <c r="L1903">
        <f>SUMIFS('Energy balance options'!$F$7:$F$3000,'Energy balance options'!$B$7:$B$3000,HeatGen!L$2,'Energy balance options'!$A$7:$A$3000,HeatGen!$A1903)</f>
        <v>0</v>
      </c>
      <c r="M1903">
        <f>SUMIFS('Energy balance options'!$F$7:$F$3000,'Energy balance options'!$B$7:$B$3000,HeatGen!M$2,'Energy balance options'!$A$7:$A$3000,HeatGen!$A1903)</f>
        <v>0</v>
      </c>
      <c r="N1903">
        <f>SUMIFS('Energy balance options'!$F$7:$F$3000,'Energy balance options'!$B$7:$B$3000,HeatGen!N$2,'Energy balance options'!$A$7:$A$3000,HeatGen!$A1903)</f>
        <v>0</v>
      </c>
      <c r="P1903">
        <f>SUMIFS('Energy balance options'!$F$7:$F$3000,'Energy balance options'!$B$7:$B$3000,HeatGen!P$2,'Energy balance options'!$A$7:$A$3000,HeatGen!$A1903)</f>
        <v>0</v>
      </c>
      <c r="Q1903">
        <f>SUMIFS('Energy balance options'!$F$7:$F$3000,'Energy balance options'!$B$7:$B$3000,HeatGen!Q$2,'Energy balance options'!$A$7:$A$3000,HeatGen!$A1903)</f>
        <v>0</v>
      </c>
      <c r="R1903">
        <f>SUMIFS('Energy balance options'!$F$7:$F$3000,'Energy balance options'!$B$7:$B$3000,HeatGen!R$2,'Energy balance options'!$A$7:$A$3000,HeatGen!$A1903)</f>
        <v>0</v>
      </c>
      <c r="S1903">
        <f>SUMIFS('Energy balance options'!$G$7:$G$3000,'Energy balance options'!$B$7:$B$3000,HeatGen!S$2,'Energy balance options'!$A$7:$A$3000,HeatGen!$A1903)</f>
        <v>0</v>
      </c>
      <c r="T1903">
        <f>SUMIFS('Energy balance options'!$G$7:$G$3000,'Energy balance options'!$B$7:$B$3000,HeatGen!T$2,'Energy balance options'!$A$7:$A$3000,HeatGen!$A1903)</f>
        <v>0</v>
      </c>
      <c r="U1903">
        <f>SUMIFS('Energy balance options'!$G$7:$G$3000,'Energy balance options'!$B$7:$B$3000,HeatGen!U$2,'Energy balance options'!$A$7:$A$3000,HeatGen!$A1903)</f>
        <v>0</v>
      </c>
      <c r="V1903">
        <f>SUMIFS('Energy balance options'!$G$7:$G$3000,'Energy balance options'!$B$7:$B$3000,HeatGen!V$2,'Energy balance options'!$A$7:$A$3000,HeatGen!$A1903)</f>
        <v>0</v>
      </c>
      <c r="W1903">
        <f>SUMIFS('Energy balance options'!$G$7:$G$3000,'Energy balance options'!$B$7:$B$3000,HeatGen!W$2,'Energy balance options'!$A$7:$A$3000,HeatGen!$A1903)</f>
        <v>0</v>
      </c>
      <c r="X1903">
        <f>SUMIFS('Energy balance options'!$G$7:$G$3000,'Energy balance options'!$B$7:$B$3000,HeatGen!X$2,'Energy balance options'!$A$7:$A$3000,HeatGen!$A1903)</f>
        <v>0</v>
      </c>
      <c r="AG1903">
        <f t="shared" si="349"/>
        <v>0</v>
      </c>
      <c r="AH1903">
        <f t="shared" si="350"/>
        <v>0</v>
      </c>
      <c r="AI1903">
        <f t="shared" si="351"/>
        <v>0</v>
      </c>
      <c r="AJ1903">
        <f t="shared" si="352"/>
        <v>0</v>
      </c>
      <c r="AK1903">
        <f t="shared" si="353"/>
        <v>0</v>
      </c>
      <c r="AL1903">
        <f t="shared" si="354"/>
        <v>0</v>
      </c>
      <c r="AM1903">
        <f t="shared" si="355"/>
        <v>0</v>
      </c>
      <c r="AN1903">
        <f t="shared" si="356"/>
        <v>0</v>
      </c>
      <c r="AO1903">
        <f t="shared" si="357"/>
        <v>0</v>
      </c>
    </row>
    <row r="1904" spans="1:41" x14ac:dyDescent="0.2">
      <c r="A1904" s="9">
        <f>'Cost per option'!A1912</f>
        <v>0</v>
      </c>
      <c r="B1904" t="str">
        <f>_xlfn.IFNA(VLOOKUP(A1904,'Energy balance options'!A$7:C$3000,3,FALSE),"")</f>
        <v/>
      </c>
      <c r="C1904">
        <f>SUMIFS('Energy balance options'!$F$7:$F$3000,'Energy balance options'!$B$7:$B$3000,HeatGen!C$2,'Energy balance options'!$A$7:$A$3000,HeatGen!$A1904)</f>
        <v>0</v>
      </c>
      <c r="D1904">
        <f>SUMIFS('Energy balance options'!$F$7:$F$3000,'Energy balance options'!$B$7:$B$3000,HeatGen!D$2,'Energy balance options'!$A$7:$A$3000,HeatGen!$A1904)</f>
        <v>0</v>
      </c>
      <c r="E1904">
        <f>SUMIFS('Energy balance options'!$F$7:$F$3000,'Energy balance options'!$B$7:$B$3000,HeatGen!E$2,'Energy balance options'!$A$7:$A$3000,HeatGen!$A1904)</f>
        <v>0</v>
      </c>
      <c r="F1904">
        <f>SUMIFS('Energy balance options'!$F$7:$F$3000,'Energy balance options'!$B$7:$B$3000,HeatGen!F$2,'Energy balance options'!$A$7:$A$3000,HeatGen!$A1904)</f>
        <v>0</v>
      </c>
      <c r="G1904">
        <f>SUMIFS('Energy balance options'!$F$7:$F$3000,'Energy balance options'!$B$7:$B$3000,HeatGen!G$2,'Energy balance options'!$A$7:$A$3000,HeatGen!$A1904)</f>
        <v>0</v>
      </c>
      <c r="H1904">
        <f>SUMIFS('Energy balance options'!$F$7:$F$3000,'Energy balance options'!$B$7:$B$3000,HeatGen!H$2,'Energy balance options'!$A$7:$A$3000,HeatGen!$A1904)</f>
        <v>0</v>
      </c>
      <c r="I1904">
        <f>SUMIFS('Energy balance options'!$F$7:$F$3000,'Energy balance options'!$B$7:$B$3000,HeatGen!I$2,'Energy balance options'!$A$7:$A$3000,HeatGen!$A1904)</f>
        <v>0</v>
      </c>
      <c r="J1904">
        <f>SUMIFS('Energy balance options'!$F$7:$F$3000,'Energy balance options'!$B$7:$B$3000,HeatGen!J$2,'Energy balance options'!$A$7:$A$3000,HeatGen!$A1904)</f>
        <v>0</v>
      </c>
      <c r="K1904">
        <f>SUMIFS('Energy balance options'!$F$7:$F$3000,'Energy balance options'!$B$7:$B$3000,HeatGen!K$2,'Energy balance options'!$A$7:$A$3000,HeatGen!$A1904)</f>
        <v>0</v>
      </c>
      <c r="L1904">
        <f>SUMIFS('Energy balance options'!$F$7:$F$3000,'Energy balance options'!$B$7:$B$3000,HeatGen!L$2,'Energy balance options'!$A$7:$A$3000,HeatGen!$A1904)</f>
        <v>0</v>
      </c>
      <c r="M1904">
        <f>SUMIFS('Energy balance options'!$F$7:$F$3000,'Energy balance options'!$B$7:$B$3000,HeatGen!M$2,'Energy balance options'!$A$7:$A$3000,HeatGen!$A1904)</f>
        <v>0</v>
      </c>
      <c r="N1904">
        <f>SUMIFS('Energy balance options'!$F$7:$F$3000,'Energy balance options'!$B$7:$B$3000,HeatGen!N$2,'Energy balance options'!$A$7:$A$3000,HeatGen!$A1904)</f>
        <v>0</v>
      </c>
      <c r="P1904">
        <f>SUMIFS('Energy balance options'!$F$7:$F$3000,'Energy balance options'!$B$7:$B$3000,HeatGen!P$2,'Energy balance options'!$A$7:$A$3000,HeatGen!$A1904)</f>
        <v>0</v>
      </c>
      <c r="Q1904">
        <f>SUMIFS('Energy balance options'!$F$7:$F$3000,'Energy balance options'!$B$7:$B$3000,HeatGen!Q$2,'Energy balance options'!$A$7:$A$3000,HeatGen!$A1904)</f>
        <v>0</v>
      </c>
      <c r="R1904">
        <f>SUMIFS('Energy balance options'!$F$7:$F$3000,'Energy balance options'!$B$7:$B$3000,HeatGen!R$2,'Energy balance options'!$A$7:$A$3000,HeatGen!$A1904)</f>
        <v>0</v>
      </c>
      <c r="S1904">
        <f>SUMIFS('Energy balance options'!$G$7:$G$3000,'Energy balance options'!$B$7:$B$3000,HeatGen!S$2,'Energy balance options'!$A$7:$A$3000,HeatGen!$A1904)</f>
        <v>0</v>
      </c>
      <c r="T1904">
        <f>SUMIFS('Energy balance options'!$G$7:$G$3000,'Energy balance options'!$B$7:$B$3000,HeatGen!T$2,'Energy balance options'!$A$7:$A$3000,HeatGen!$A1904)</f>
        <v>0</v>
      </c>
      <c r="U1904">
        <f>SUMIFS('Energy balance options'!$G$7:$G$3000,'Energy balance options'!$B$7:$B$3000,HeatGen!U$2,'Energy balance options'!$A$7:$A$3000,HeatGen!$A1904)</f>
        <v>0</v>
      </c>
      <c r="V1904">
        <f>SUMIFS('Energy balance options'!$G$7:$G$3000,'Energy balance options'!$B$7:$B$3000,HeatGen!V$2,'Energy balance options'!$A$7:$A$3000,HeatGen!$A1904)</f>
        <v>0</v>
      </c>
      <c r="W1904">
        <f>SUMIFS('Energy balance options'!$G$7:$G$3000,'Energy balance options'!$B$7:$B$3000,HeatGen!W$2,'Energy balance options'!$A$7:$A$3000,HeatGen!$A1904)</f>
        <v>0</v>
      </c>
      <c r="X1904">
        <f>SUMIFS('Energy balance options'!$G$7:$G$3000,'Energy balance options'!$B$7:$B$3000,HeatGen!X$2,'Energy balance options'!$A$7:$A$3000,HeatGen!$A1904)</f>
        <v>0</v>
      </c>
      <c r="AG1904">
        <f t="shared" si="349"/>
        <v>0</v>
      </c>
      <c r="AH1904">
        <f t="shared" si="350"/>
        <v>0</v>
      </c>
      <c r="AI1904">
        <f t="shared" si="351"/>
        <v>0</v>
      </c>
      <c r="AJ1904">
        <f t="shared" si="352"/>
        <v>0</v>
      </c>
      <c r="AK1904">
        <f t="shared" si="353"/>
        <v>0</v>
      </c>
      <c r="AL1904">
        <f t="shared" si="354"/>
        <v>0</v>
      </c>
      <c r="AM1904">
        <f t="shared" si="355"/>
        <v>0</v>
      </c>
      <c r="AN1904">
        <f t="shared" si="356"/>
        <v>0</v>
      </c>
      <c r="AO1904">
        <f t="shared" si="357"/>
        <v>0</v>
      </c>
    </row>
    <row r="1905" spans="1:41" x14ac:dyDescent="0.2">
      <c r="A1905" s="9">
        <f>'Cost per option'!A1913</f>
        <v>0</v>
      </c>
      <c r="B1905" t="str">
        <f>_xlfn.IFNA(VLOOKUP(A1905,'Energy balance options'!A$7:C$3000,3,FALSE),"")</f>
        <v/>
      </c>
      <c r="C1905">
        <f>SUMIFS('Energy balance options'!$F$7:$F$3000,'Energy balance options'!$B$7:$B$3000,HeatGen!C$2,'Energy balance options'!$A$7:$A$3000,HeatGen!$A1905)</f>
        <v>0</v>
      </c>
      <c r="D1905">
        <f>SUMIFS('Energy balance options'!$F$7:$F$3000,'Energy balance options'!$B$7:$B$3000,HeatGen!D$2,'Energy balance options'!$A$7:$A$3000,HeatGen!$A1905)</f>
        <v>0</v>
      </c>
      <c r="E1905">
        <f>SUMIFS('Energy balance options'!$F$7:$F$3000,'Energy balance options'!$B$7:$B$3000,HeatGen!E$2,'Energy balance options'!$A$7:$A$3000,HeatGen!$A1905)</f>
        <v>0</v>
      </c>
      <c r="F1905">
        <f>SUMIFS('Energy balance options'!$F$7:$F$3000,'Energy balance options'!$B$7:$B$3000,HeatGen!F$2,'Energy balance options'!$A$7:$A$3000,HeatGen!$A1905)</f>
        <v>0</v>
      </c>
      <c r="G1905">
        <f>SUMIFS('Energy balance options'!$F$7:$F$3000,'Energy balance options'!$B$7:$B$3000,HeatGen!G$2,'Energy balance options'!$A$7:$A$3000,HeatGen!$A1905)</f>
        <v>0</v>
      </c>
      <c r="H1905">
        <f>SUMIFS('Energy balance options'!$F$7:$F$3000,'Energy balance options'!$B$7:$B$3000,HeatGen!H$2,'Energy balance options'!$A$7:$A$3000,HeatGen!$A1905)</f>
        <v>0</v>
      </c>
      <c r="I1905">
        <f>SUMIFS('Energy balance options'!$F$7:$F$3000,'Energy balance options'!$B$7:$B$3000,HeatGen!I$2,'Energy balance options'!$A$7:$A$3000,HeatGen!$A1905)</f>
        <v>0</v>
      </c>
      <c r="J1905">
        <f>SUMIFS('Energy balance options'!$F$7:$F$3000,'Energy balance options'!$B$7:$B$3000,HeatGen!J$2,'Energy balance options'!$A$7:$A$3000,HeatGen!$A1905)</f>
        <v>0</v>
      </c>
      <c r="K1905">
        <f>SUMIFS('Energy balance options'!$F$7:$F$3000,'Energy balance options'!$B$7:$B$3000,HeatGen!K$2,'Energy balance options'!$A$7:$A$3000,HeatGen!$A1905)</f>
        <v>0</v>
      </c>
      <c r="L1905">
        <f>SUMIFS('Energy balance options'!$F$7:$F$3000,'Energy balance options'!$B$7:$B$3000,HeatGen!L$2,'Energy balance options'!$A$7:$A$3000,HeatGen!$A1905)</f>
        <v>0</v>
      </c>
      <c r="M1905">
        <f>SUMIFS('Energy balance options'!$F$7:$F$3000,'Energy balance options'!$B$7:$B$3000,HeatGen!M$2,'Energy balance options'!$A$7:$A$3000,HeatGen!$A1905)</f>
        <v>0</v>
      </c>
      <c r="N1905">
        <f>SUMIFS('Energy balance options'!$F$7:$F$3000,'Energy balance options'!$B$7:$B$3000,HeatGen!N$2,'Energy balance options'!$A$7:$A$3000,HeatGen!$A1905)</f>
        <v>0</v>
      </c>
      <c r="P1905">
        <f>SUMIFS('Energy balance options'!$F$7:$F$3000,'Energy balance options'!$B$7:$B$3000,HeatGen!P$2,'Energy balance options'!$A$7:$A$3000,HeatGen!$A1905)</f>
        <v>0</v>
      </c>
      <c r="Q1905">
        <f>SUMIFS('Energy balance options'!$F$7:$F$3000,'Energy balance options'!$B$7:$B$3000,HeatGen!Q$2,'Energy balance options'!$A$7:$A$3000,HeatGen!$A1905)</f>
        <v>0</v>
      </c>
      <c r="R1905">
        <f>SUMIFS('Energy balance options'!$F$7:$F$3000,'Energy balance options'!$B$7:$B$3000,HeatGen!R$2,'Energy balance options'!$A$7:$A$3000,HeatGen!$A1905)</f>
        <v>0</v>
      </c>
      <c r="S1905">
        <f>SUMIFS('Energy balance options'!$G$7:$G$3000,'Energy balance options'!$B$7:$B$3000,HeatGen!S$2,'Energy balance options'!$A$7:$A$3000,HeatGen!$A1905)</f>
        <v>0</v>
      </c>
      <c r="T1905">
        <f>SUMIFS('Energy balance options'!$G$7:$G$3000,'Energy balance options'!$B$7:$B$3000,HeatGen!T$2,'Energy balance options'!$A$7:$A$3000,HeatGen!$A1905)</f>
        <v>0</v>
      </c>
      <c r="U1905">
        <f>SUMIFS('Energy balance options'!$G$7:$G$3000,'Energy balance options'!$B$7:$B$3000,HeatGen!U$2,'Energy balance options'!$A$7:$A$3000,HeatGen!$A1905)</f>
        <v>0</v>
      </c>
      <c r="V1905">
        <f>SUMIFS('Energy balance options'!$G$7:$G$3000,'Energy balance options'!$B$7:$B$3000,HeatGen!V$2,'Energy balance options'!$A$7:$A$3000,HeatGen!$A1905)</f>
        <v>0</v>
      </c>
      <c r="W1905">
        <f>SUMIFS('Energy balance options'!$G$7:$G$3000,'Energy balance options'!$B$7:$B$3000,HeatGen!W$2,'Energy balance options'!$A$7:$A$3000,HeatGen!$A1905)</f>
        <v>0</v>
      </c>
      <c r="X1905">
        <f>SUMIFS('Energy balance options'!$G$7:$G$3000,'Energy balance options'!$B$7:$B$3000,HeatGen!X$2,'Energy balance options'!$A$7:$A$3000,HeatGen!$A1905)</f>
        <v>0</v>
      </c>
      <c r="AG1905">
        <f t="shared" si="349"/>
        <v>0</v>
      </c>
      <c r="AH1905">
        <f t="shared" si="350"/>
        <v>0</v>
      </c>
      <c r="AI1905">
        <f t="shared" si="351"/>
        <v>0</v>
      </c>
      <c r="AJ1905">
        <f t="shared" si="352"/>
        <v>0</v>
      </c>
      <c r="AK1905">
        <f t="shared" si="353"/>
        <v>0</v>
      </c>
      <c r="AL1905">
        <f t="shared" si="354"/>
        <v>0</v>
      </c>
      <c r="AM1905">
        <f t="shared" si="355"/>
        <v>0</v>
      </c>
      <c r="AN1905">
        <f t="shared" si="356"/>
        <v>0</v>
      </c>
      <c r="AO1905">
        <f t="shared" si="357"/>
        <v>0</v>
      </c>
    </row>
    <row r="1906" spans="1:41" x14ac:dyDescent="0.2">
      <c r="A1906" s="9">
        <f>'Cost per option'!A1914</f>
        <v>0</v>
      </c>
      <c r="B1906" t="str">
        <f>_xlfn.IFNA(VLOOKUP(A1906,'Energy balance options'!A$7:C$3000,3,FALSE),"")</f>
        <v/>
      </c>
      <c r="C1906">
        <f>SUMIFS('Energy balance options'!$F$7:$F$3000,'Energy balance options'!$B$7:$B$3000,HeatGen!C$2,'Energy balance options'!$A$7:$A$3000,HeatGen!$A1906)</f>
        <v>0</v>
      </c>
      <c r="D1906">
        <f>SUMIFS('Energy balance options'!$F$7:$F$3000,'Energy balance options'!$B$7:$B$3000,HeatGen!D$2,'Energy balance options'!$A$7:$A$3000,HeatGen!$A1906)</f>
        <v>0</v>
      </c>
      <c r="E1906">
        <f>SUMIFS('Energy balance options'!$F$7:$F$3000,'Energy balance options'!$B$7:$B$3000,HeatGen!E$2,'Energy balance options'!$A$7:$A$3000,HeatGen!$A1906)</f>
        <v>0</v>
      </c>
      <c r="F1906">
        <f>SUMIFS('Energy balance options'!$F$7:$F$3000,'Energy balance options'!$B$7:$B$3000,HeatGen!F$2,'Energy balance options'!$A$7:$A$3000,HeatGen!$A1906)</f>
        <v>0</v>
      </c>
      <c r="G1906">
        <f>SUMIFS('Energy balance options'!$F$7:$F$3000,'Energy balance options'!$B$7:$B$3000,HeatGen!G$2,'Energy balance options'!$A$7:$A$3000,HeatGen!$A1906)</f>
        <v>0</v>
      </c>
      <c r="H1906">
        <f>SUMIFS('Energy balance options'!$F$7:$F$3000,'Energy balance options'!$B$7:$B$3000,HeatGen!H$2,'Energy balance options'!$A$7:$A$3000,HeatGen!$A1906)</f>
        <v>0</v>
      </c>
      <c r="I1906">
        <f>SUMIFS('Energy balance options'!$F$7:$F$3000,'Energy balance options'!$B$7:$B$3000,HeatGen!I$2,'Energy balance options'!$A$7:$A$3000,HeatGen!$A1906)</f>
        <v>0</v>
      </c>
      <c r="J1906">
        <f>SUMIFS('Energy balance options'!$F$7:$F$3000,'Energy balance options'!$B$7:$B$3000,HeatGen!J$2,'Energy balance options'!$A$7:$A$3000,HeatGen!$A1906)</f>
        <v>0</v>
      </c>
      <c r="K1906">
        <f>SUMIFS('Energy balance options'!$F$7:$F$3000,'Energy balance options'!$B$7:$B$3000,HeatGen!K$2,'Energy balance options'!$A$7:$A$3000,HeatGen!$A1906)</f>
        <v>0</v>
      </c>
      <c r="L1906">
        <f>SUMIFS('Energy balance options'!$F$7:$F$3000,'Energy balance options'!$B$7:$B$3000,HeatGen!L$2,'Energy balance options'!$A$7:$A$3000,HeatGen!$A1906)</f>
        <v>0</v>
      </c>
      <c r="M1906">
        <f>SUMIFS('Energy balance options'!$F$7:$F$3000,'Energy balance options'!$B$7:$B$3000,HeatGen!M$2,'Energy balance options'!$A$7:$A$3000,HeatGen!$A1906)</f>
        <v>0</v>
      </c>
      <c r="N1906">
        <f>SUMIFS('Energy balance options'!$F$7:$F$3000,'Energy balance options'!$B$7:$B$3000,HeatGen!N$2,'Energy balance options'!$A$7:$A$3000,HeatGen!$A1906)</f>
        <v>0</v>
      </c>
      <c r="P1906">
        <f>SUMIFS('Energy balance options'!$F$7:$F$3000,'Energy balance options'!$B$7:$B$3000,HeatGen!P$2,'Energy balance options'!$A$7:$A$3000,HeatGen!$A1906)</f>
        <v>0</v>
      </c>
      <c r="Q1906">
        <f>SUMIFS('Energy balance options'!$F$7:$F$3000,'Energy balance options'!$B$7:$B$3000,HeatGen!Q$2,'Energy balance options'!$A$7:$A$3000,HeatGen!$A1906)</f>
        <v>0</v>
      </c>
      <c r="R1906">
        <f>SUMIFS('Energy balance options'!$F$7:$F$3000,'Energy balance options'!$B$7:$B$3000,HeatGen!R$2,'Energy balance options'!$A$7:$A$3000,HeatGen!$A1906)</f>
        <v>0</v>
      </c>
      <c r="S1906">
        <f>SUMIFS('Energy balance options'!$G$7:$G$3000,'Energy balance options'!$B$7:$B$3000,HeatGen!S$2,'Energy balance options'!$A$7:$A$3000,HeatGen!$A1906)</f>
        <v>0</v>
      </c>
      <c r="T1906">
        <f>SUMIFS('Energy balance options'!$G$7:$G$3000,'Energy balance options'!$B$7:$B$3000,HeatGen!T$2,'Energy balance options'!$A$7:$A$3000,HeatGen!$A1906)</f>
        <v>0</v>
      </c>
      <c r="U1906">
        <f>SUMIFS('Energy balance options'!$G$7:$G$3000,'Energy balance options'!$B$7:$B$3000,HeatGen!U$2,'Energy balance options'!$A$7:$A$3000,HeatGen!$A1906)</f>
        <v>0</v>
      </c>
      <c r="V1906">
        <f>SUMIFS('Energy balance options'!$G$7:$G$3000,'Energy balance options'!$B$7:$B$3000,HeatGen!V$2,'Energy balance options'!$A$7:$A$3000,HeatGen!$A1906)</f>
        <v>0</v>
      </c>
      <c r="W1906">
        <f>SUMIFS('Energy balance options'!$G$7:$G$3000,'Energy balance options'!$B$7:$B$3000,HeatGen!W$2,'Energy balance options'!$A$7:$A$3000,HeatGen!$A1906)</f>
        <v>0</v>
      </c>
      <c r="X1906">
        <f>SUMIFS('Energy balance options'!$G$7:$G$3000,'Energy balance options'!$B$7:$B$3000,HeatGen!X$2,'Energy balance options'!$A$7:$A$3000,HeatGen!$A1906)</f>
        <v>0</v>
      </c>
      <c r="AG1906">
        <f t="shared" si="349"/>
        <v>0</v>
      </c>
      <c r="AH1906">
        <f t="shared" si="350"/>
        <v>0</v>
      </c>
      <c r="AI1906">
        <f t="shared" si="351"/>
        <v>0</v>
      </c>
      <c r="AJ1906">
        <f t="shared" si="352"/>
        <v>0</v>
      </c>
      <c r="AK1906">
        <f t="shared" si="353"/>
        <v>0</v>
      </c>
      <c r="AL1906">
        <f t="shared" si="354"/>
        <v>0</v>
      </c>
      <c r="AM1906">
        <f t="shared" si="355"/>
        <v>0</v>
      </c>
      <c r="AN1906">
        <f t="shared" si="356"/>
        <v>0</v>
      </c>
      <c r="AO1906">
        <f t="shared" si="357"/>
        <v>0</v>
      </c>
    </row>
    <row r="1907" spans="1:41" x14ac:dyDescent="0.2">
      <c r="A1907" s="9">
        <f>'Cost per option'!A1915</f>
        <v>0</v>
      </c>
      <c r="B1907" t="str">
        <f>_xlfn.IFNA(VLOOKUP(A1907,'Energy balance options'!A$7:C$3000,3,FALSE),"")</f>
        <v/>
      </c>
      <c r="C1907">
        <f>SUMIFS('Energy balance options'!$F$7:$F$3000,'Energy balance options'!$B$7:$B$3000,HeatGen!C$2,'Energy balance options'!$A$7:$A$3000,HeatGen!$A1907)</f>
        <v>0</v>
      </c>
      <c r="D1907">
        <f>SUMIFS('Energy balance options'!$F$7:$F$3000,'Energy balance options'!$B$7:$B$3000,HeatGen!D$2,'Energy balance options'!$A$7:$A$3000,HeatGen!$A1907)</f>
        <v>0</v>
      </c>
      <c r="E1907">
        <f>SUMIFS('Energy balance options'!$F$7:$F$3000,'Energy balance options'!$B$7:$B$3000,HeatGen!E$2,'Energy balance options'!$A$7:$A$3000,HeatGen!$A1907)</f>
        <v>0</v>
      </c>
      <c r="F1907">
        <f>SUMIFS('Energy balance options'!$F$7:$F$3000,'Energy balance options'!$B$7:$B$3000,HeatGen!F$2,'Energy balance options'!$A$7:$A$3000,HeatGen!$A1907)</f>
        <v>0</v>
      </c>
      <c r="G1907">
        <f>SUMIFS('Energy balance options'!$F$7:$F$3000,'Energy balance options'!$B$7:$B$3000,HeatGen!G$2,'Energy balance options'!$A$7:$A$3000,HeatGen!$A1907)</f>
        <v>0</v>
      </c>
      <c r="H1907">
        <f>SUMIFS('Energy balance options'!$F$7:$F$3000,'Energy balance options'!$B$7:$B$3000,HeatGen!H$2,'Energy balance options'!$A$7:$A$3000,HeatGen!$A1907)</f>
        <v>0</v>
      </c>
      <c r="I1907">
        <f>SUMIFS('Energy balance options'!$F$7:$F$3000,'Energy balance options'!$B$7:$B$3000,HeatGen!I$2,'Energy balance options'!$A$7:$A$3000,HeatGen!$A1907)</f>
        <v>0</v>
      </c>
      <c r="J1907">
        <f>SUMIFS('Energy balance options'!$F$7:$F$3000,'Energy balance options'!$B$7:$B$3000,HeatGen!J$2,'Energy balance options'!$A$7:$A$3000,HeatGen!$A1907)</f>
        <v>0</v>
      </c>
      <c r="K1907">
        <f>SUMIFS('Energy balance options'!$F$7:$F$3000,'Energy balance options'!$B$7:$B$3000,HeatGen!K$2,'Energy balance options'!$A$7:$A$3000,HeatGen!$A1907)</f>
        <v>0</v>
      </c>
      <c r="L1907">
        <f>SUMIFS('Energy balance options'!$F$7:$F$3000,'Energy balance options'!$B$7:$B$3000,HeatGen!L$2,'Energy balance options'!$A$7:$A$3000,HeatGen!$A1907)</f>
        <v>0</v>
      </c>
      <c r="M1907">
        <f>SUMIFS('Energy balance options'!$F$7:$F$3000,'Energy balance options'!$B$7:$B$3000,HeatGen!M$2,'Energy balance options'!$A$7:$A$3000,HeatGen!$A1907)</f>
        <v>0</v>
      </c>
      <c r="N1907">
        <f>SUMIFS('Energy balance options'!$F$7:$F$3000,'Energy balance options'!$B$7:$B$3000,HeatGen!N$2,'Energy balance options'!$A$7:$A$3000,HeatGen!$A1907)</f>
        <v>0</v>
      </c>
      <c r="P1907">
        <f>SUMIFS('Energy balance options'!$F$7:$F$3000,'Energy balance options'!$B$7:$B$3000,HeatGen!P$2,'Energy balance options'!$A$7:$A$3000,HeatGen!$A1907)</f>
        <v>0</v>
      </c>
      <c r="Q1907">
        <f>SUMIFS('Energy balance options'!$F$7:$F$3000,'Energy balance options'!$B$7:$B$3000,HeatGen!Q$2,'Energy balance options'!$A$7:$A$3000,HeatGen!$A1907)</f>
        <v>0</v>
      </c>
      <c r="R1907">
        <f>SUMIFS('Energy balance options'!$F$7:$F$3000,'Energy balance options'!$B$7:$B$3000,HeatGen!R$2,'Energy balance options'!$A$7:$A$3000,HeatGen!$A1907)</f>
        <v>0</v>
      </c>
      <c r="S1907">
        <f>SUMIFS('Energy balance options'!$G$7:$G$3000,'Energy balance options'!$B$7:$B$3000,HeatGen!S$2,'Energy balance options'!$A$7:$A$3000,HeatGen!$A1907)</f>
        <v>0</v>
      </c>
      <c r="T1907">
        <f>SUMIFS('Energy balance options'!$G$7:$G$3000,'Energy balance options'!$B$7:$B$3000,HeatGen!T$2,'Energy balance options'!$A$7:$A$3000,HeatGen!$A1907)</f>
        <v>0</v>
      </c>
      <c r="U1907">
        <f>SUMIFS('Energy balance options'!$G$7:$G$3000,'Energy balance options'!$B$7:$B$3000,HeatGen!U$2,'Energy balance options'!$A$7:$A$3000,HeatGen!$A1907)</f>
        <v>0</v>
      </c>
      <c r="V1907">
        <f>SUMIFS('Energy balance options'!$G$7:$G$3000,'Energy balance options'!$B$7:$B$3000,HeatGen!V$2,'Energy balance options'!$A$7:$A$3000,HeatGen!$A1907)</f>
        <v>0</v>
      </c>
      <c r="W1907">
        <f>SUMIFS('Energy balance options'!$G$7:$G$3000,'Energy balance options'!$B$7:$B$3000,HeatGen!W$2,'Energy balance options'!$A$7:$A$3000,HeatGen!$A1907)</f>
        <v>0</v>
      </c>
      <c r="X1907">
        <f>SUMIFS('Energy balance options'!$G$7:$G$3000,'Energy balance options'!$B$7:$B$3000,HeatGen!X$2,'Energy balance options'!$A$7:$A$3000,HeatGen!$A1907)</f>
        <v>0</v>
      </c>
      <c r="AG1907">
        <f t="shared" si="349"/>
        <v>0</v>
      </c>
      <c r="AH1907">
        <f t="shared" si="350"/>
        <v>0</v>
      </c>
      <c r="AI1907">
        <f t="shared" si="351"/>
        <v>0</v>
      </c>
      <c r="AJ1907">
        <f t="shared" si="352"/>
        <v>0</v>
      </c>
      <c r="AK1907">
        <f t="shared" si="353"/>
        <v>0</v>
      </c>
      <c r="AL1907">
        <f t="shared" si="354"/>
        <v>0</v>
      </c>
      <c r="AM1907">
        <f t="shared" si="355"/>
        <v>0</v>
      </c>
      <c r="AN1907">
        <f t="shared" si="356"/>
        <v>0</v>
      </c>
      <c r="AO1907">
        <f t="shared" si="357"/>
        <v>0</v>
      </c>
    </row>
    <row r="1908" spans="1:41" x14ac:dyDescent="0.2">
      <c r="A1908" s="9">
        <f>'Cost per option'!A1916</f>
        <v>0</v>
      </c>
      <c r="B1908" t="str">
        <f>_xlfn.IFNA(VLOOKUP(A1908,'Energy balance options'!A$7:C$3000,3,FALSE),"")</f>
        <v/>
      </c>
      <c r="C1908">
        <f>SUMIFS('Energy balance options'!$F$7:$F$3000,'Energy balance options'!$B$7:$B$3000,HeatGen!C$2,'Energy balance options'!$A$7:$A$3000,HeatGen!$A1908)</f>
        <v>0</v>
      </c>
      <c r="D1908">
        <f>SUMIFS('Energy balance options'!$F$7:$F$3000,'Energy balance options'!$B$7:$B$3000,HeatGen!D$2,'Energy balance options'!$A$7:$A$3000,HeatGen!$A1908)</f>
        <v>0</v>
      </c>
      <c r="E1908">
        <f>SUMIFS('Energy balance options'!$F$7:$F$3000,'Energy balance options'!$B$7:$B$3000,HeatGen!E$2,'Energy balance options'!$A$7:$A$3000,HeatGen!$A1908)</f>
        <v>0</v>
      </c>
      <c r="F1908">
        <f>SUMIFS('Energy balance options'!$F$7:$F$3000,'Energy balance options'!$B$7:$B$3000,HeatGen!F$2,'Energy balance options'!$A$7:$A$3000,HeatGen!$A1908)</f>
        <v>0</v>
      </c>
      <c r="G1908">
        <f>SUMIFS('Energy balance options'!$F$7:$F$3000,'Energy balance options'!$B$7:$B$3000,HeatGen!G$2,'Energy balance options'!$A$7:$A$3000,HeatGen!$A1908)</f>
        <v>0</v>
      </c>
      <c r="H1908">
        <f>SUMIFS('Energy balance options'!$F$7:$F$3000,'Energy balance options'!$B$7:$B$3000,HeatGen!H$2,'Energy balance options'!$A$7:$A$3000,HeatGen!$A1908)</f>
        <v>0</v>
      </c>
      <c r="I1908">
        <f>SUMIFS('Energy balance options'!$F$7:$F$3000,'Energy balance options'!$B$7:$B$3000,HeatGen!I$2,'Energy balance options'!$A$7:$A$3000,HeatGen!$A1908)</f>
        <v>0</v>
      </c>
      <c r="J1908">
        <f>SUMIFS('Energy balance options'!$F$7:$F$3000,'Energy balance options'!$B$7:$B$3000,HeatGen!J$2,'Energy balance options'!$A$7:$A$3000,HeatGen!$A1908)</f>
        <v>0</v>
      </c>
      <c r="K1908">
        <f>SUMIFS('Energy balance options'!$F$7:$F$3000,'Energy balance options'!$B$7:$B$3000,HeatGen!K$2,'Energy balance options'!$A$7:$A$3000,HeatGen!$A1908)</f>
        <v>0</v>
      </c>
      <c r="L1908">
        <f>SUMIFS('Energy balance options'!$F$7:$F$3000,'Energy balance options'!$B$7:$B$3000,HeatGen!L$2,'Energy balance options'!$A$7:$A$3000,HeatGen!$A1908)</f>
        <v>0</v>
      </c>
      <c r="M1908">
        <f>SUMIFS('Energy balance options'!$F$7:$F$3000,'Energy balance options'!$B$7:$B$3000,HeatGen!M$2,'Energy balance options'!$A$7:$A$3000,HeatGen!$A1908)</f>
        <v>0</v>
      </c>
      <c r="N1908">
        <f>SUMIFS('Energy balance options'!$F$7:$F$3000,'Energy balance options'!$B$7:$B$3000,HeatGen!N$2,'Energy balance options'!$A$7:$A$3000,HeatGen!$A1908)</f>
        <v>0</v>
      </c>
      <c r="P1908">
        <f>SUMIFS('Energy balance options'!$F$7:$F$3000,'Energy balance options'!$B$7:$B$3000,HeatGen!P$2,'Energy balance options'!$A$7:$A$3000,HeatGen!$A1908)</f>
        <v>0</v>
      </c>
      <c r="Q1908">
        <f>SUMIFS('Energy balance options'!$F$7:$F$3000,'Energy balance options'!$B$7:$B$3000,HeatGen!Q$2,'Energy balance options'!$A$7:$A$3000,HeatGen!$A1908)</f>
        <v>0</v>
      </c>
      <c r="R1908">
        <f>SUMIFS('Energy balance options'!$F$7:$F$3000,'Energy balance options'!$B$7:$B$3000,HeatGen!R$2,'Energy balance options'!$A$7:$A$3000,HeatGen!$A1908)</f>
        <v>0</v>
      </c>
      <c r="S1908">
        <f>SUMIFS('Energy balance options'!$G$7:$G$3000,'Energy balance options'!$B$7:$B$3000,HeatGen!S$2,'Energy balance options'!$A$7:$A$3000,HeatGen!$A1908)</f>
        <v>0</v>
      </c>
      <c r="T1908">
        <f>SUMIFS('Energy balance options'!$G$7:$G$3000,'Energy balance options'!$B$7:$B$3000,HeatGen!T$2,'Energy balance options'!$A$7:$A$3000,HeatGen!$A1908)</f>
        <v>0</v>
      </c>
      <c r="U1908">
        <f>SUMIFS('Energy balance options'!$G$7:$G$3000,'Energy balance options'!$B$7:$B$3000,HeatGen!U$2,'Energy balance options'!$A$7:$A$3000,HeatGen!$A1908)</f>
        <v>0</v>
      </c>
      <c r="V1908">
        <f>SUMIFS('Energy balance options'!$G$7:$G$3000,'Energy balance options'!$B$7:$B$3000,HeatGen!V$2,'Energy balance options'!$A$7:$A$3000,HeatGen!$A1908)</f>
        <v>0</v>
      </c>
      <c r="W1908">
        <f>SUMIFS('Energy balance options'!$G$7:$G$3000,'Energy balance options'!$B$7:$B$3000,HeatGen!W$2,'Energy balance options'!$A$7:$A$3000,HeatGen!$A1908)</f>
        <v>0</v>
      </c>
      <c r="X1908">
        <f>SUMIFS('Energy balance options'!$G$7:$G$3000,'Energy balance options'!$B$7:$B$3000,HeatGen!X$2,'Energy balance options'!$A$7:$A$3000,HeatGen!$A1908)</f>
        <v>0</v>
      </c>
      <c r="AG1908">
        <f t="shared" si="349"/>
        <v>0</v>
      </c>
      <c r="AH1908">
        <f t="shared" si="350"/>
        <v>0</v>
      </c>
      <c r="AI1908">
        <f t="shared" si="351"/>
        <v>0</v>
      </c>
      <c r="AJ1908">
        <f t="shared" si="352"/>
        <v>0</v>
      </c>
      <c r="AK1908">
        <f t="shared" si="353"/>
        <v>0</v>
      </c>
      <c r="AL1908">
        <f t="shared" si="354"/>
        <v>0</v>
      </c>
      <c r="AM1908">
        <f t="shared" si="355"/>
        <v>0</v>
      </c>
      <c r="AN1908">
        <f t="shared" si="356"/>
        <v>0</v>
      </c>
      <c r="AO1908">
        <f t="shared" si="357"/>
        <v>0</v>
      </c>
    </row>
    <row r="1909" spans="1:41" x14ac:dyDescent="0.2">
      <c r="A1909" s="9">
        <f>'Cost per option'!A1917</f>
        <v>0</v>
      </c>
      <c r="B1909" t="str">
        <f>_xlfn.IFNA(VLOOKUP(A1909,'Energy balance options'!A$7:C$3000,3,FALSE),"")</f>
        <v/>
      </c>
      <c r="C1909">
        <f>SUMIFS('Energy balance options'!$F$7:$F$3000,'Energy balance options'!$B$7:$B$3000,HeatGen!C$2,'Energy balance options'!$A$7:$A$3000,HeatGen!$A1909)</f>
        <v>0</v>
      </c>
      <c r="D1909">
        <f>SUMIFS('Energy balance options'!$F$7:$F$3000,'Energy balance options'!$B$7:$B$3000,HeatGen!D$2,'Energy balance options'!$A$7:$A$3000,HeatGen!$A1909)</f>
        <v>0</v>
      </c>
      <c r="E1909">
        <f>SUMIFS('Energy balance options'!$F$7:$F$3000,'Energy balance options'!$B$7:$B$3000,HeatGen!E$2,'Energy balance options'!$A$7:$A$3000,HeatGen!$A1909)</f>
        <v>0</v>
      </c>
      <c r="F1909">
        <f>SUMIFS('Energy balance options'!$F$7:$F$3000,'Energy balance options'!$B$7:$B$3000,HeatGen!F$2,'Energy balance options'!$A$7:$A$3000,HeatGen!$A1909)</f>
        <v>0</v>
      </c>
      <c r="G1909">
        <f>SUMIFS('Energy balance options'!$F$7:$F$3000,'Energy balance options'!$B$7:$B$3000,HeatGen!G$2,'Energy balance options'!$A$7:$A$3000,HeatGen!$A1909)</f>
        <v>0</v>
      </c>
      <c r="H1909">
        <f>SUMIFS('Energy balance options'!$F$7:$F$3000,'Energy balance options'!$B$7:$B$3000,HeatGen!H$2,'Energy balance options'!$A$7:$A$3000,HeatGen!$A1909)</f>
        <v>0</v>
      </c>
      <c r="I1909">
        <f>SUMIFS('Energy balance options'!$F$7:$F$3000,'Energy balance options'!$B$7:$B$3000,HeatGen!I$2,'Energy balance options'!$A$7:$A$3000,HeatGen!$A1909)</f>
        <v>0</v>
      </c>
      <c r="J1909">
        <f>SUMIFS('Energy balance options'!$F$7:$F$3000,'Energy balance options'!$B$7:$B$3000,HeatGen!J$2,'Energy balance options'!$A$7:$A$3000,HeatGen!$A1909)</f>
        <v>0</v>
      </c>
      <c r="K1909">
        <f>SUMIFS('Energy balance options'!$F$7:$F$3000,'Energy balance options'!$B$7:$B$3000,HeatGen!K$2,'Energy balance options'!$A$7:$A$3000,HeatGen!$A1909)</f>
        <v>0</v>
      </c>
      <c r="L1909">
        <f>SUMIFS('Energy balance options'!$F$7:$F$3000,'Energy balance options'!$B$7:$B$3000,HeatGen!L$2,'Energy balance options'!$A$7:$A$3000,HeatGen!$A1909)</f>
        <v>0</v>
      </c>
      <c r="M1909">
        <f>SUMIFS('Energy balance options'!$F$7:$F$3000,'Energy balance options'!$B$7:$B$3000,HeatGen!M$2,'Energy balance options'!$A$7:$A$3000,HeatGen!$A1909)</f>
        <v>0</v>
      </c>
      <c r="N1909">
        <f>SUMIFS('Energy balance options'!$F$7:$F$3000,'Energy balance options'!$B$7:$B$3000,HeatGen!N$2,'Energy balance options'!$A$7:$A$3000,HeatGen!$A1909)</f>
        <v>0</v>
      </c>
      <c r="P1909">
        <f>SUMIFS('Energy balance options'!$F$7:$F$3000,'Energy balance options'!$B$7:$B$3000,HeatGen!P$2,'Energy balance options'!$A$7:$A$3000,HeatGen!$A1909)</f>
        <v>0</v>
      </c>
      <c r="Q1909">
        <f>SUMIFS('Energy balance options'!$F$7:$F$3000,'Energy balance options'!$B$7:$B$3000,HeatGen!Q$2,'Energy balance options'!$A$7:$A$3000,HeatGen!$A1909)</f>
        <v>0</v>
      </c>
      <c r="R1909">
        <f>SUMIFS('Energy balance options'!$F$7:$F$3000,'Energy balance options'!$B$7:$B$3000,HeatGen!R$2,'Energy balance options'!$A$7:$A$3000,HeatGen!$A1909)</f>
        <v>0</v>
      </c>
      <c r="S1909">
        <f>SUMIFS('Energy balance options'!$G$7:$G$3000,'Energy balance options'!$B$7:$B$3000,HeatGen!S$2,'Energy balance options'!$A$7:$A$3000,HeatGen!$A1909)</f>
        <v>0</v>
      </c>
      <c r="T1909">
        <f>SUMIFS('Energy balance options'!$G$7:$G$3000,'Energy balance options'!$B$7:$B$3000,HeatGen!T$2,'Energy balance options'!$A$7:$A$3000,HeatGen!$A1909)</f>
        <v>0</v>
      </c>
      <c r="U1909">
        <f>SUMIFS('Energy balance options'!$G$7:$G$3000,'Energy balance options'!$B$7:$B$3000,HeatGen!U$2,'Energy balance options'!$A$7:$A$3000,HeatGen!$A1909)</f>
        <v>0</v>
      </c>
      <c r="V1909">
        <f>SUMIFS('Energy balance options'!$G$7:$G$3000,'Energy balance options'!$B$7:$B$3000,HeatGen!V$2,'Energy balance options'!$A$7:$A$3000,HeatGen!$A1909)</f>
        <v>0</v>
      </c>
      <c r="W1909">
        <f>SUMIFS('Energy balance options'!$G$7:$G$3000,'Energy balance options'!$B$7:$B$3000,HeatGen!W$2,'Energy balance options'!$A$7:$A$3000,HeatGen!$A1909)</f>
        <v>0</v>
      </c>
      <c r="X1909">
        <f>SUMIFS('Energy balance options'!$G$7:$G$3000,'Energy balance options'!$B$7:$B$3000,HeatGen!X$2,'Energy balance options'!$A$7:$A$3000,HeatGen!$A1909)</f>
        <v>0</v>
      </c>
      <c r="AG1909">
        <f t="shared" si="349"/>
        <v>0</v>
      </c>
      <c r="AH1909">
        <f t="shared" si="350"/>
        <v>0</v>
      </c>
      <c r="AI1909">
        <f t="shared" si="351"/>
        <v>0</v>
      </c>
      <c r="AJ1909">
        <f t="shared" si="352"/>
        <v>0</v>
      </c>
      <c r="AK1909">
        <f t="shared" si="353"/>
        <v>0</v>
      </c>
      <c r="AL1909">
        <f t="shared" si="354"/>
        <v>0</v>
      </c>
      <c r="AM1909">
        <f t="shared" si="355"/>
        <v>0</v>
      </c>
      <c r="AN1909">
        <f t="shared" si="356"/>
        <v>0</v>
      </c>
      <c r="AO1909">
        <f t="shared" si="357"/>
        <v>0</v>
      </c>
    </row>
    <row r="1910" spans="1:41" x14ac:dyDescent="0.2">
      <c r="A1910" s="9">
        <f>'Cost per option'!A1918</f>
        <v>0</v>
      </c>
      <c r="B1910" t="str">
        <f>_xlfn.IFNA(VLOOKUP(A1910,'Energy balance options'!A$7:C$3000,3,FALSE),"")</f>
        <v/>
      </c>
      <c r="C1910">
        <f>SUMIFS('Energy balance options'!$F$7:$F$3000,'Energy balance options'!$B$7:$B$3000,HeatGen!C$2,'Energy balance options'!$A$7:$A$3000,HeatGen!$A1910)</f>
        <v>0</v>
      </c>
      <c r="D1910">
        <f>SUMIFS('Energy balance options'!$F$7:$F$3000,'Energy balance options'!$B$7:$B$3000,HeatGen!D$2,'Energy balance options'!$A$7:$A$3000,HeatGen!$A1910)</f>
        <v>0</v>
      </c>
      <c r="E1910">
        <f>SUMIFS('Energy balance options'!$F$7:$F$3000,'Energy balance options'!$B$7:$B$3000,HeatGen!E$2,'Energy balance options'!$A$7:$A$3000,HeatGen!$A1910)</f>
        <v>0</v>
      </c>
      <c r="F1910">
        <f>SUMIFS('Energy balance options'!$F$7:$F$3000,'Energy balance options'!$B$7:$B$3000,HeatGen!F$2,'Energy balance options'!$A$7:$A$3000,HeatGen!$A1910)</f>
        <v>0</v>
      </c>
      <c r="G1910">
        <f>SUMIFS('Energy balance options'!$F$7:$F$3000,'Energy balance options'!$B$7:$B$3000,HeatGen!G$2,'Energy balance options'!$A$7:$A$3000,HeatGen!$A1910)</f>
        <v>0</v>
      </c>
      <c r="H1910">
        <f>SUMIFS('Energy balance options'!$F$7:$F$3000,'Energy balance options'!$B$7:$B$3000,HeatGen!H$2,'Energy balance options'!$A$7:$A$3000,HeatGen!$A1910)</f>
        <v>0</v>
      </c>
      <c r="I1910">
        <f>SUMIFS('Energy balance options'!$F$7:$F$3000,'Energy balance options'!$B$7:$B$3000,HeatGen!I$2,'Energy balance options'!$A$7:$A$3000,HeatGen!$A1910)</f>
        <v>0</v>
      </c>
      <c r="J1910">
        <f>SUMIFS('Energy balance options'!$F$7:$F$3000,'Energy balance options'!$B$7:$B$3000,HeatGen!J$2,'Energy balance options'!$A$7:$A$3000,HeatGen!$A1910)</f>
        <v>0</v>
      </c>
      <c r="K1910">
        <f>SUMIFS('Energy balance options'!$F$7:$F$3000,'Energy balance options'!$B$7:$B$3000,HeatGen!K$2,'Energy balance options'!$A$7:$A$3000,HeatGen!$A1910)</f>
        <v>0</v>
      </c>
      <c r="L1910">
        <f>SUMIFS('Energy balance options'!$F$7:$F$3000,'Energy balance options'!$B$7:$B$3000,HeatGen!L$2,'Energy balance options'!$A$7:$A$3000,HeatGen!$A1910)</f>
        <v>0</v>
      </c>
      <c r="M1910">
        <f>SUMIFS('Energy balance options'!$F$7:$F$3000,'Energy balance options'!$B$7:$B$3000,HeatGen!M$2,'Energy balance options'!$A$7:$A$3000,HeatGen!$A1910)</f>
        <v>0</v>
      </c>
      <c r="N1910">
        <f>SUMIFS('Energy balance options'!$F$7:$F$3000,'Energy balance options'!$B$7:$B$3000,HeatGen!N$2,'Energy balance options'!$A$7:$A$3000,HeatGen!$A1910)</f>
        <v>0</v>
      </c>
      <c r="P1910">
        <f>SUMIFS('Energy balance options'!$F$7:$F$3000,'Energy balance options'!$B$7:$B$3000,HeatGen!P$2,'Energy balance options'!$A$7:$A$3000,HeatGen!$A1910)</f>
        <v>0</v>
      </c>
      <c r="Q1910">
        <f>SUMIFS('Energy balance options'!$F$7:$F$3000,'Energy balance options'!$B$7:$B$3000,HeatGen!Q$2,'Energy balance options'!$A$7:$A$3000,HeatGen!$A1910)</f>
        <v>0</v>
      </c>
      <c r="R1910">
        <f>SUMIFS('Energy balance options'!$F$7:$F$3000,'Energy balance options'!$B$7:$B$3000,HeatGen!R$2,'Energy balance options'!$A$7:$A$3000,HeatGen!$A1910)</f>
        <v>0</v>
      </c>
      <c r="S1910">
        <f>SUMIFS('Energy balance options'!$G$7:$G$3000,'Energy balance options'!$B$7:$B$3000,HeatGen!S$2,'Energy balance options'!$A$7:$A$3000,HeatGen!$A1910)</f>
        <v>0</v>
      </c>
      <c r="T1910">
        <f>SUMIFS('Energy balance options'!$G$7:$G$3000,'Energy balance options'!$B$7:$B$3000,HeatGen!T$2,'Energy balance options'!$A$7:$A$3000,HeatGen!$A1910)</f>
        <v>0</v>
      </c>
      <c r="U1910">
        <f>SUMIFS('Energy balance options'!$G$7:$G$3000,'Energy balance options'!$B$7:$B$3000,HeatGen!U$2,'Energy balance options'!$A$7:$A$3000,HeatGen!$A1910)</f>
        <v>0</v>
      </c>
      <c r="V1910">
        <f>SUMIFS('Energy balance options'!$G$7:$G$3000,'Energy balance options'!$B$7:$B$3000,HeatGen!V$2,'Energy balance options'!$A$7:$A$3000,HeatGen!$A1910)</f>
        <v>0</v>
      </c>
      <c r="W1910">
        <f>SUMIFS('Energy balance options'!$G$7:$G$3000,'Energy balance options'!$B$7:$B$3000,HeatGen!W$2,'Energy balance options'!$A$7:$A$3000,HeatGen!$A1910)</f>
        <v>0</v>
      </c>
      <c r="X1910">
        <f>SUMIFS('Energy balance options'!$G$7:$G$3000,'Energy balance options'!$B$7:$B$3000,HeatGen!X$2,'Energy balance options'!$A$7:$A$3000,HeatGen!$A1910)</f>
        <v>0</v>
      </c>
      <c r="AG1910">
        <f t="shared" si="349"/>
        <v>0</v>
      </c>
      <c r="AH1910">
        <f t="shared" si="350"/>
        <v>0</v>
      </c>
      <c r="AI1910">
        <f t="shared" si="351"/>
        <v>0</v>
      </c>
      <c r="AJ1910">
        <f t="shared" si="352"/>
        <v>0</v>
      </c>
      <c r="AK1910">
        <f t="shared" si="353"/>
        <v>0</v>
      </c>
      <c r="AL1910">
        <f t="shared" si="354"/>
        <v>0</v>
      </c>
      <c r="AM1910">
        <f t="shared" si="355"/>
        <v>0</v>
      </c>
      <c r="AN1910">
        <f t="shared" si="356"/>
        <v>0</v>
      </c>
      <c r="AO1910">
        <f t="shared" si="357"/>
        <v>0</v>
      </c>
    </row>
    <row r="1911" spans="1:41" x14ac:dyDescent="0.2">
      <c r="A1911" s="9">
        <f>'Cost per option'!A1919</f>
        <v>0</v>
      </c>
      <c r="B1911" t="str">
        <f>_xlfn.IFNA(VLOOKUP(A1911,'Energy balance options'!A$7:C$3000,3,FALSE),"")</f>
        <v/>
      </c>
      <c r="C1911">
        <f>SUMIFS('Energy balance options'!$F$7:$F$3000,'Energy balance options'!$B$7:$B$3000,HeatGen!C$2,'Energy balance options'!$A$7:$A$3000,HeatGen!$A1911)</f>
        <v>0</v>
      </c>
      <c r="D1911">
        <f>SUMIFS('Energy balance options'!$F$7:$F$3000,'Energy balance options'!$B$7:$B$3000,HeatGen!D$2,'Energy balance options'!$A$7:$A$3000,HeatGen!$A1911)</f>
        <v>0</v>
      </c>
      <c r="E1911">
        <f>SUMIFS('Energy balance options'!$F$7:$F$3000,'Energy balance options'!$B$7:$B$3000,HeatGen!E$2,'Energy balance options'!$A$7:$A$3000,HeatGen!$A1911)</f>
        <v>0</v>
      </c>
      <c r="F1911">
        <f>SUMIFS('Energy balance options'!$F$7:$F$3000,'Energy balance options'!$B$7:$B$3000,HeatGen!F$2,'Energy balance options'!$A$7:$A$3000,HeatGen!$A1911)</f>
        <v>0</v>
      </c>
      <c r="G1911">
        <f>SUMIFS('Energy balance options'!$F$7:$F$3000,'Energy balance options'!$B$7:$B$3000,HeatGen!G$2,'Energy balance options'!$A$7:$A$3000,HeatGen!$A1911)</f>
        <v>0</v>
      </c>
      <c r="H1911">
        <f>SUMIFS('Energy balance options'!$F$7:$F$3000,'Energy balance options'!$B$7:$B$3000,HeatGen!H$2,'Energy balance options'!$A$7:$A$3000,HeatGen!$A1911)</f>
        <v>0</v>
      </c>
      <c r="I1911">
        <f>SUMIFS('Energy balance options'!$F$7:$F$3000,'Energy balance options'!$B$7:$B$3000,HeatGen!I$2,'Energy balance options'!$A$7:$A$3000,HeatGen!$A1911)</f>
        <v>0</v>
      </c>
      <c r="J1911">
        <f>SUMIFS('Energy balance options'!$F$7:$F$3000,'Energy balance options'!$B$7:$B$3000,HeatGen!J$2,'Energy balance options'!$A$7:$A$3000,HeatGen!$A1911)</f>
        <v>0</v>
      </c>
      <c r="K1911">
        <f>SUMIFS('Energy balance options'!$F$7:$F$3000,'Energy balance options'!$B$7:$B$3000,HeatGen!K$2,'Energy balance options'!$A$7:$A$3000,HeatGen!$A1911)</f>
        <v>0</v>
      </c>
      <c r="L1911">
        <f>SUMIFS('Energy balance options'!$F$7:$F$3000,'Energy balance options'!$B$7:$B$3000,HeatGen!L$2,'Energy balance options'!$A$7:$A$3000,HeatGen!$A1911)</f>
        <v>0</v>
      </c>
      <c r="M1911">
        <f>SUMIFS('Energy balance options'!$F$7:$F$3000,'Energy balance options'!$B$7:$B$3000,HeatGen!M$2,'Energy balance options'!$A$7:$A$3000,HeatGen!$A1911)</f>
        <v>0</v>
      </c>
      <c r="N1911">
        <f>SUMIFS('Energy balance options'!$F$7:$F$3000,'Energy balance options'!$B$7:$B$3000,HeatGen!N$2,'Energy balance options'!$A$7:$A$3000,HeatGen!$A1911)</f>
        <v>0</v>
      </c>
      <c r="P1911">
        <f>SUMIFS('Energy balance options'!$F$7:$F$3000,'Energy balance options'!$B$7:$B$3000,HeatGen!P$2,'Energy balance options'!$A$7:$A$3000,HeatGen!$A1911)</f>
        <v>0</v>
      </c>
      <c r="Q1911">
        <f>SUMIFS('Energy balance options'!$F$7:$F$3000,'Energy balance options'!$B$7:$B$3000,HeatGen!Q$2,'Energy balance options'!$A$7:$A$3000,HeatGen!$A1911)</f>
        <v>0</v>
      </c>
      <c r="R1911">
        <f>SUMIFS('Energy balance options'!$F$7:$F$3000,'Energy balance options'!$B$7:$B$3000,HeatGen!R$2,'Energy balance options'!$A$7:$A$3000,HeatGen!$A1911)</f>
        <v>0</v>
      </c>
      <c r="S1911">
        <f>SUMIFS('Energy balance options'!$G$7:$G$3000,'Energy balance options'!$B$7:$B$3000,HeatGen!S$2,'Energy balance options'!$A$7:$A$3000,HeatGen!$A1911)</f>
        <v>0</v>
      </c>
      <c r="T1911">
        <f>SUMIFS('Energy balance options'!$G$7:$G$3000,'Energy balance options'!$B$7:$B$3000,HeatGen!T$2,'Energy balance options'!$A$7:$A$3000,HeatGen!$A1911)</f>
        <v>0</v>
      </c>
      <c r="U1911">
        <f>SUMIFS('Energy balance options'!$G$7:$G$3000,'Energy balance options'!$B$7:$B$3000,HeatGen!U$2,'Energy balance options'!$A$7:$A$3000,HeatGen!$A1911)</f>
        <v>0</v>
      </c>
      <c r="V1911">
        <f>SUMIFS('Energy balance options'!$G$7:$G$3000,'Energy balance options'!$B$7:$B$3000,HeatGen!V$2,'Energy balance options'!$A$7:$A$3000,HeatGen!$A1911)</f>
        <v>0</v>
      </c>
      <c r="W1911">
        <f>SUMIFS('Energy balance options'!$G$7:$G$3000,'Energy balance options'!$B$7:$B$3000,HeatGen!W$2,'Energy balance options'!$A$7:$A$3000,HeatGen!$A1911)</f>
        <v>0</v>
      </c>
      <c r="X1911">
        <f>SUMIFS('Energy balance options'!$G$7:$G$3000,'Energy balance options'!$B$7:$B$3000,HeatGen!X$2,'Energy balance options'!$A$7:$A$3000,HeatGen!$A1911)</f>
        <v>0</v>
      </c>
      <c r="AG1911">
        <f t="shared" si="349"/>
        <v>0</v>
      </c>
      <c r="AH1911">
        <f t="shared" si="350"/>
        <v>0</v>
      </c>
      <c r="AI1911">
        <f t="shared" si="351"/>
        <v>0</v>
      </c>
      <c r="AJ1911">
        <f t="shared" si="352"/>
        <v>0</v>
      </c>
      <c r="AK1911">
        <f t="shared" si="353"/>
        <v>0</v>
      </c>
      <c r="AL1911">
        <f t="shared" si="354"/>
        <v>0</v>
      </c>
      <c r="AM1911">
        <f t="shared" si="355"/>
        <v>0</v>
      </c>
      <c r="AN1911">
        <f t="shared" si="356"/>
        <v>0</v>
      </c>
      <c r="AO1911">
        <f t="shared" si="357"/>
        <v>0</v>
      </c>
    </row>
    <row r="1912" spans="1:41" x14ac:dyDescent="0.2">
      <c r="A1912" s="9">
        <f>'Cost per option'!A1920</f>
        <v>0</v>
      </c>
      <c r="B1912" t="str">
        <f>_xlfn.IFNA(VLOOKUP(A1912,'Energy balance options'!A$7:C$3000,3,FALSE),"")</f>
        <v/>
      </c>
      <c r="C1912">
        <f>SUMIFS('Energy balance options'!$F$7:$F$3000,'Energy balance options'!$B$7:$B$3000,HeatGen!C$2,'Energy balance options'!$A$7:$A$3000,HeatGen!$A1912)</f>
        <v>0</v>
      </c>
      <c r="D1912">
        <f>SUMIFS('Energy balance options'!$F$7:$F$3000,'Energy balance options'!$B$7:$B$3000,HeatGen!D$2,'Energy balance options'!$A$7:$A$3000,HeatGen!$A1912)</f>
        <v>0</v>
      </c>
      <c r="E1912">
        <f>SUMIFS('Energy balance options'!$F$7:$F$3000,'Energy balance options'!$B$7:$B$3000,HeatGen!E$2,'Energy balance options'!$A$7:$A$3000,HeatGen!$A1912)</f>
        <v>0</v>
      </c>
      <c r="F1912">
        <f>SUMIFS('Energy balance options'!$F$7:$F$3000,'Energy balance options'!$B$7:$B$3000,HeatGen!F$2,'Energy balance options'!$A$7:$A$3000,HeatGen!$A1912)</f>
        <v>0</v>
      </c>
      <c r="G1912">
        <f>SUMIFS('Energy balance options'!$F$7:$F$3000,'Energy balance options'!$B$7:$B$3000,HeatGen!G$2,'Energy balance options'!$A$7:$A$3000,HeatGen!$A1912)</f>
        <v>0</v>
      </c>
      <c r="H1912">
        <f>SUMIFS('Energy balance options'!$F$7:$F$3000,'Energy balance options'!$B$7:$B$3000,HeatGen!H$2,'Energy balance options'!$A$7:$A$3000,HeatGen!$A1912)</f>
        <v>0</v>
      </c>
      <c r="I1912">
        <f>SUMIFS('Energy balance options'!$F$7:$F$3000,'Energy balance options'!$B$7:$B$3000,HeatGen!I$2,'Energy balance options'!$A$7:$A$3000,HeatGen!$A1912)</f>
        <v>0</v>
      </c>
      <c r="J1912">
        <f>SUMIFS('Energy balance options'!$F$7:$F$3000,'Energy balance options'!$B$7:$B$3000,HeatGen!J$2,'Energy balance options'!$A$7:$A$3000,HeatGen!$A1912)</f>
        <v>0</v>
      </c>
      <c r="K1912">
        <f>SUMIFS('Energy balance options'!$F$7:$F$3000,'Energy balance options'!$B$7:$B$3000,HeatGen!K$2,'Energy balance options'!$A$7:$A$3000,HeatGen!$A1912)</f>
        <v>0</v>
      </c>
      <c r="L1912">
        <f>SUMIFS('Energy balance options'!$F$7:$F$3000,'Energy balance options'!$B$7:$B$3000,HeatGen!L$2,'Energy balance options'!$A$7:$A$3000,HeatGen!$A1912)</f>
        <v>0</v>
      </c>
      <c r="M1912">
        <f>SUMIFS('Energy balance options'!$F$7:$F$3000,'Energy balance options'!$B$7:$B$3000,HeatGen!M$2,'Energy balance options'!$A$7:$A$3000,HeatGen!$A1912)</f>
        <v>0</v>
      </c>
      <c r="N1912">
        <f>SUMIFS('Energy balance options'!$F$7:$F$3000,'Energy balance options'!$B$7:$B$3000,HeatGen!N$2,'Energy balance options'!$A$7:$A$3000,HeatGen!$A1912)</f>
        <v>0</v>
      </c>
      <c r="P1912">
        <f>SUMIFS('Energy balance options'!$F$7:$F$3000,'Energy balance options'!$B$7:$B$3000,HeatGen!P$2,'Energy balance options'!$A$7:$A$3000,HeatGen!$A1912)</f>
        <v>0</v>
      </c>
      <c r="Q1912">
        <f>SUMIFS('Energy balance options'!$F$7:$F$3000,'Energy balance options'!$B$7:$B$3000,HeatGen!Q$2,'Energy balance options'!$A$7:$A$3000,HeatGen!$A1912)</f>
        <v>0</v>
      </c>
      <c r="R1912">
        <f>SUMIFS('Energy balance options'!$F$7:$F$3000,'Energy balance options'!$B$7:$B$3000,HeatGen!R$2,'Energy balance options'!$A$7:$A$3000,HeatGen!$A1912)</f>
        <v>0</v>
      </c>
      <c r="S1912">
        <f>SUMIFS('Energy balance options'!$G$7:$G$3000,'Energy balance options'!$B$7:$B$3000,HeatGen!S$2,'Energy balance options'!$A$7:$A$3000,HeatGen!$A1912)</f>
        <v>0</v>
      </c>
      <c r="T1912">
        <f>SUMIFS('Energy balance options'!$G$7:$G$3000,'Energy balance options'!$B$7:$B$3000,HeatGen!T$2,'Energy balance options'!$A$7:$A$3000,HeatGen!$A1912)</f>
        <v>0</v>
      </c>
      <c r="U1912">
        <f>SUMIFS('Energy balance options'!$G$7:$G$3000,'Energy balance options'!$B$7:$B$3000,HeatGen!U$2,'Energy balance options'!$A$7:$A$3000,HeatGen!$A1912)</f>
        <v>0</v>
      </c>
      <c r="V1912">
        <f>SUMIFS('Energy balance options'!$G$7:$G$3000,'Energy balance options'!$B$7:$B$3000,HeatGen!V$2,'Energy balance options'!$A$7:$A$3000,HeatGen!$A1912)</f>
        <v>0</v>
      </c>
      <c r="W1912">
        <f>SUMIFS('Energy balance options'!$G$7:$G$3000,'Energy balance options'!$B$7:$B$3000,HeatGen!W$2,'Energy balance options'!$A$7:$A$3000,HeatGen!$A1912)</f>
        <v>0</v>
      </c>
      <c r="X1912">
        <f>SUMIFS('Energy balance options'!$G$7:$G$3000,'Energy balance options'!$B$7:$B$3000,HeatGen!X$2,'Energy balance options'!$A$7:$A$3000,HeatGen!$A1912)</f>
        <v>0</v>
      </c>
      <c r="AG1912">
        <f t="shared" si="349"/>
        <v>0</v>
      </c>
      <c r="AH1912">
        <f t="shared" si="350"/>
        <v>0</v>
      </c>
      <c r="AI1912">
        <f t="shared" si="351"/>
        <v>0</v>
      </c>
      <c r="AJ1912">
        <f t="shared" si="352"/>
        <v>0</v>
      </c>
      <c r="AK1912">
        <f t="shared" si="353"/>
        <v>0</v>
      </c>
      <c r="AL1912">
        <f t="shared" si="354"/>
        <v>0</v>
      </c>
      <c r="AM1912">
        <f t="shared" si="355"/>
        <v>0</v>
      </c>
      <c r="AN1912">
        <f t="shared" si="356"/>
        <v>0</v>
      </c>
      <c r="AO1912">
        <f t="shared" si="357"/>
        <v>0</v>
      </c>
    </row>
    <row r="1913" spans="1:41" x14ac:dyDescent="0.2">
      <c r="A1913" s="9">
        <f>'Cost per option'!A1921</f>
        <v>0</v>
      </c>
      <c r="B1913" t="str">
        <f>_xlfn.IFNA(VLOOKUP(A1913,'Energy balance options'!A$7:C$3000,3,FALSE),"")</f>
        <v/>
      </c>
      <c r="C1913">
        <f>SUMIFS('Energy balance options'!$F$7:$F$3000,'Energy balance options'!$B$7:$B$3000,HeatGen!C$2,'Energy balance options'!$A$7:$A$3000,HeatGen!$A1913)</f>
        <v>0</v>
      </c>
      <c r="D1913">
        <f>SUMIFS('Energy balance options'!$F$7:$F$3000,'Energy balance options'!$B$7:$B$3000,HeatGen!D$2,'Energy balance options'!$A$7:$A$3000,HeatGen!$A1913)</f>
        <v>0</v>
      </c>
      <c r="E1913">
        <f>SUMIFS('Energy balance options'!$F$7:$F$3000,'Energy balance options'!$B$7:$B$3000,HeatGen!E$2,'Energy balance options'!$A$7:$A$3000,HeatGen!$A1913)</f>
        <v>0</v>
      </c>
      <c r="F1913">
        <f>SUMIFS('Energy balance options'!$F$7:$F$3000,'Energy balance options'!$B$7:$B$3000,HeatGen!F$2,'Energy balance options'!$A$7:$A$3000,HeatGen!$A1913)</f>
        <v>0</v>
      </c>
      <c r="G1913">
        <f>SUMIFS('Energy balance options'!$F$7:$F$3000,'Energy balance options'!$B$7:$B$3000,HeatGen!G$2,'Energy balance options'!$A$7:$A$3000,HeatGen!$A1913)</f>
        <v>0</v>
      </c>
      <c r="H1913">
        <f>SUMIFS('Energy balance options'!$F$7:$F$3000,'Energy balance options'!$B$7:$B$3000,HeatGen!H$2,'Energy balance options'!$A$7:$A$3000,HeatGen!$A1913)</f>
        <v>0</v>
      </c>
      <c r="I1913">
        <f>SUMIFS('Energy balance options'!$F$7:$F$3000,'Energy balance options'!$B$7:$B$3000,HeatGen!I$2,'Energy balance options'!$A$7:$A$3000,HeatGen!$A1913)</f>
        <v>0</v>
      </c>
      <c r="J1913">
        <f>SUMIFS('Energy balance options'!$F$7:$F$3000,'Energy balance options'!$B$7:$B$3000,HeatGen!J$2,'Energy balance options'!$A$7:$A$3000,HeatGen!$A1913)</f>
        <v>0</v>
      </c>
      <c r="K1913">
        <f>SUMIFS('Energy balance options'!$F$7:$F$3000,'Energy balance options'!$B$7:$B$3000,HeatGen!K$2,'Energy balance options'!$A$7:$A$3000,HeatGen!$A1913)</f>
        <v>0</v>
      </c>
      <c r="L1913">
        <f>SUMIFS('Energy balance options'!$F$7:$F$3000,'Energy balance options'!$B$7:$B$3000,HeatGen!L$2,'Energy balance options'!$A$7:$A$3000,HeatGen!$A1913)</f>
        <v>0</v>
      </c>
      <c r="M1913">
        <f>SUMIFS('Energy balance options'!$F$7:$F$3000,'Energy balance options'!$B$7:$B$3000,HeatGen!M$2,'Energy balance options'!$A$7:$A$3000,HeatGen!$A1913)</f>
        <v>0</v>
      </c>
      <c r="N1913">
        <f>SUMIFS('Energy balance options'!$F$7:$F$3000,'Energy balance options'!$B$7:$B$3000,HeatGen!N$2,'Energy balance options'!$A$7:$A$3000,HeatGen!$A1913)</f>
        <v>0</v>
      </c>
      <c r="P1913">
        <f>SUMIFS('Energy balance options'!$F$7:$F$3000,'Energy balance options'!$B$7:$B$3000,HeatGen!P$2,'Energy balance options'!$A$7:$A$3000,HeatGen!$A1913)</f>
        <v>0</v>
      </c>
      <c r="Q1913">
        <f>SUMIFS('Energy balance options'!$F$7:$F$3000,'Energy balance options'!$B$7:$B$3000,HeatGen!Q$2,'Energy balance options'!$A$7:$A$3000,HeatGen!$A1913)</f>
        <v>0</v>
      </c>
      <c r="R1913">
        <f>SUMIFS('Energy balance options'!$F$7:$F$3000,'Energy balance options'!$B$7:$B$3000,HeatGen!R$2,'Energy balance options'!$A$7:$A$3000,HeatGen!$A1913)</f>
        <v>0</v>
      </c>
      <c r="S1913">
        <f>SUMIFS('Energy balance options'!$G$7:$G$3000,'Energy balance options'!$B$7:$B$3000,HeatGen!S$2,'Energy balance options'!$A$7:$A$3000,HeatGen!$A1913)</f>
        <v>0</v>
      </c>
      <c r="T1913">
        <f>SUMIFS('Energy balance options'!$G$7:$G$3000,'Energy balance options'!$B$7:$B$3000,HeatGen!T$2,'Energy balance options'!$A$7:$A$3000,HeatGen!$A1913)</f>
        <v>0</v>
      </c>
      <c r="U1913">
        <f>SUMIFS('Energy balance options'!$G$7:$G$3000,'Energy balance options'!$B$7:$B$3000,HeatGen!U$2,'Energy balance options'!$A$7:$A$3000,HeatGen!$A1913)</f>
        <v>0</v>
      </c>
      <c r="V1913">
        <f>SUMIFS('Energy balance options'!$G$7:$G$3000,'Energy balance options'!$B$7:$B$3000,HeatGen!V$2,'Energy balance options'!$A$7:$A$3000,HeatGen!$A1913)</f>
        <v>0</v>
      </c>
      <c r="W1913">
        <f>SUMIFS('Energy balance options'!$G$7:$G$3000,'Energy balance options'!$B$7:$B$3000,HeatGen!W$2,'Energy balance options'!$A$7:$A$3000,HeatGen!$A1913)</f>
        <v>0</v>
      </c>
      <c r="X1913">
        <f>SUMIFS('Energy balance options'!$G$7:$G$3000,'Energy balance options'!$B$7:$B$3000,HeatGen!X$2,'Energy balance options'!$A$7:$A$3000,HeatGen!$A1913)</f>
        <v>0</v>
      </c>
      <c r="AG1913">
        <f t="shared" si="349"/>
        <v>0</v>
      </c>
      <c r="AH1913">
        <f t="shared" si="350"/>
        <v>0</v>
      </c>
      <c r="AI1913">
        <f t="shared" si="351"/>
        <v>0</v>
      </c>
      <c r="AJ1913">
        <f t="shared" si="352"/>
        <v>0</v>
      </c>
      <c r="AK1913">
        <f t="shared" si="353"/>
        <v>0</v>
      </c>
      <c r="AL1913">
        <f t="shared" si="354"/>
        <v>0</v>
      </c>
      <c r="AM1913">
        <f t="shared" si="355"/>
        <v>0</v>
      </c>
      <c r="AN1913">
        <f t="shared" si="356"/>
        <v>0</v>
      </c>
      <c r="AO1913">
        <f t="shared" si="357"/>
        <v>0</v>
      </c>
    </row>
    <row r="1914" spans="1:41" x14ac:dyDescent="0.2">
      <c r="A1914" s="9">
        <f>'Cost per option'!A1922</f>
        <v>0</v>
      </c>
      <c r="B1914" t="str">
        <f>_xlfn.IFNA(VLOOKUP(A1914,'Energy balance options'!A$7:C$3000,3,FALSE),"")</f>
        <v/>
      </c>
      <c r="C1914">
        <f>SUMIFS('Energy balance options'!$F$7:$F$3000,'Energy balance options'!$B$7:$B$3000,HeatGen!C$2,'Energy balance options'!$A$7:$A$3000,HeatGen!$A1914)</f>
        <v>0</v>
      </c>
      <c r="D1914">
        <f>SUMIFS('Energy balance options'!$F$7:$F$3000,'Energy balance options'!$B$7:$B$3000,HeatGen!D$2,'Energy balance options'!$A$7:$A$3000,HeatGen!$A1914)</f>
        <v>0</v>
      </c>
      <c r="E1914">
        <f>SUMIFS('Energy balance options'!$F$7:$F$3000,'Energy balance options'!$B$7:$B$3000,HeatGen!E$2,'Energy balance options'!$A$7:$A$3000,HeatGen!$A1914)</f>
        <v>0</v>
      </c>
      <c r="F1914">
        <f>SUMIFS('Energy balance options'!$F$7:$F$3000,'Energy balance options'!$B$7:$B$3000,HeatGen!F$2,'Energy balance options'!$A$7:$A$3000,HeatGen!$A1914)</f>
        <v>0</v>
      </c>
      <c r="G1914">
        <f>SUMIFS('Energy balance options'!$F$7:$F$3000,'Energy balance options'!$B$7:$B$3000,HeatGen!G$2,'Energy balance options'!$A$7:$A$3000,HeatGen!$A1914)</f>
        <v>0</v>
      </c>
      <c r="H1914">
        <f>SUMIFS('Energy balance options'!$F$7:$F$3000,'Energy balance options'!$B$7:$B$3000,HeatGen!H$2,'Energy balance options'!$A$7:$A$3000,HeatGen!$A1914)</f>
        <v>0</v>
      </c>
      <c r="I1914">
        <f>SUMIFS('Energy balance options'!$F$7:$F$3000,'Energy balance options'!$B$7:$B$3000,HeatGen!I$2,'Energy balance options'!$A$7:$A$3000,HeatGen!$A1914)</f>
        <v>0</v>
      </c>
      <c r="J1914">
        <f>SUMIFS('Energy balance options'!$F$7:$F$3000,'Energy balance options'!$B$7:$B$3000,HeatGen!J$2,'Energy balance options'!$A$7:$A$3000,HeatGen!$A1914)</f>
        <v>0</v>
      </c>
      <c r="K1914">
        <f>SUMIFS('Energy balance options'!$F$7:$F$3000,'Energy balance options'!$B$7:$B$3000,HeatGen!K$2,'Energy balance options'!$A$7:$A$3000,HeatGen!$A1914)</f>
        <v>0</v>
      </c>
      <c r="L1914">
        <f>SUMIFS('Energy balance options'!$F$7:$F$3000,'Energy balance options'!$B$7:$B$3000,HeatGen!L$2,'Energy balance options'!$A$7:$A$3000,HeatGen!$A1914)</f>
        <v>0</v>
      </c>
      <c r="M1914">
        <f>SUMIFS('Energy balance options'!$F$7:$F$3000,'Energy balance options'!$B$7:$B$3000,HeatGen!M$2,'Energy balance options'!$A$7:$A$3000,HeatGen!$A1914)</f>
        <v>0</v>
      </c>
      <c r="N1914">
        <f>SUMIFS('Energy balance options'!$F$7:$F$3000,'Energy balance options'!$B$7:$B$3000,HeatGen!N$2,'Energy balance options'!$A$7:$A$3000,HeatGen!$A1914)</f>
        <v>0</v>
      </c>
      <c r="P1914">
        <f>SUMIFS('Energy balance options'!$F$7:$F$3000,'Energy balance options'!$B$7:$B$3000,HeatGen!P$2,'Energy balance options'!$A$7:$A$3000,HeatGen!$A1914)</f>
        <v>0</v>
      </c>
      <c r="Q1914">
        <f>SUMIFS('Energy balance options'!$F$7:$F$3000,'Energy balance options'!$B$7:$B$3000,HeatGen!Q$2,'Energy balance options'!$A$7:$A$3000,HeatGen!$A1914)</f>
        <v>0</v>
      </c>
      <c r="R1914">
        <f>SUMIFS('Energy balance options'!$F$7:$F$3000,'Energy balance options'!$B$7:$B$3000,HeatGen!R$2,'Energy balance options'!$A$7:$A$3000,HeatGen!$A1914)</f>
        <v>0</v>
      </c>
      <c r="S1914">
        <f>SUMIFS('Energy balance options'!$G$7:$G$3000,'Energy balance options'!$B$7:$B$3000,HeatGen!S$2,'Energy balance options'!$A$7:$A$3000,HeatGen!$A1914)</f>
        <v>0</v>
      </c>
      <c r="T1914">
        <f>SUMIFS('Energy balance options'!$G$7:$G$3000,'Energy balance options'!$B$7:$B$3000,HeatGen!T$2,'Energy balance options'!$A$7:$A$3000,HeatGen!$A1914)</f>
        <v>0</v>
      </c>
      <c r="U1914">
        <f>SUMIFS('Energy balance options'!$G$7:$G$3000,'Energy balance options'!$B$7:$B$3000,HeatGen!U$2,'Energy balance options'!$A$7:$A$3000,HeatGen!$A1914)</f>
        <v>0</v>
      </c>
      <c r="V1914">
        <f>SUMIFS('Energy balance options'!$G$7:$G$3000,'Energy balance options'!$B$7:$B$3000,HeatGen!V$2,'Energy balance options'!$A$7:$A$3000,HeatGen!$A1914)</f>
        <v>0</v>
      </c>
      <c r="W1914">
        <f>SUMIFS('Energy balance options'!$G$7:$G$3000,'Energy balance options'!$B$7:$B$3000,HeatGen!W$2,'Energy balance options'!$A$7:$A$3000,HeatGen!$A1914)</f>
        <v>0</v>
      </c>
      <c r="X1914">
        <f>SUMIFS('Energy balance options'!$G$7:$G$3000,'Energy balance options'!$B$7:$B$3000,HeatGen!X$2,'Energy balance options'!$A$7:$A$3000,HeatGen!$A1914)</f>
        <v>0</v>
      </c>
      <c r="AG1914">
        <f t="shared" ref="AG1914:AG1977" si="358">IFERROR(P1914/SUM($H1914:$Y1914),0)*SUM($C1914:$G1914)</f>
        <v>0</v>
      </c>
      <c r="AH1914">
        <f t="shared" ref="AH1914:AH1977" si="359">IFERROR(Q1914/SUM($H1914:$Y1914),0)*SUM($C1914:$G1914)</f>
        <v>0</v>
      </c>
      <c r="AI1914">
        <f t="shared" ref="AI1914:AI1977" si="360">IFERROR(R1914/SUM($H1914:$Y1914),0)*SUM($C1914:$G1914)</f>
        <v>0</v>
      </c>
      <c r="AJ1914">
        <f t="shared" ref="AJ1914:AJ1977" si="361">IFERROR(S1914/SUM($H1914:$X1914),0)*SUM($C1914:$G1914)</f>
        <v>0</v>
      </c>
      <c r="AK1914">
        <f t="shared" ref="AK1914:AK1977" si="362">IFERROR(T1914/SUM($H1914:$X1914),0)*SUM($C1914:$G1914)</f>
        <v>0</v>
      </c>
      <c r="AL1914">
        <f t="shared" ref="AL1914:AL1977" si="363">IFERROR(U1914/SUM($H1914:$X1914),0)*SUM($C1914:$G1914)</f>
        <v>0</v>
      </c>
      <c r="AM1914">
        <f t="shared" ref="AM1914:AM1977" si="364">IFERROR(V1914/SUM($H1914:$X1914),0)*SUM($C1914:$G1914)</f>
        <v>0</v>
      </c>
      <c r="AN1914">
        <f t="shared" ref="AN1914:AN1977" si="365">IFERROR(W1914/SUM($H1914:$X1914),0)*SUM($C1914:$G1914)</f>
        <v>0</v>
      </c>
      <c r="AO1914">
        <f t="shared" ref="AO1914:AO1977" si="366">IFERROR(X1914/SUM($H1914:$X1914),0)*SUM($C1914:$G1914)</f>
        <v>0</v>
      </c>
    </row>
    <row r="1915" spans="1:41" x14ac:dyDescent="0.2">
      <c r="A1915" s="9">
        <f>'Cost per option'!A1923</f>
        <v>0</v>
      </c>
      <c r="B1915" t="str">
        <f>_xlfn.IFNA(VLOOKUP(A1915,'Energy balance options'!A$7:C$3000,3,FALSE),"")</f>
        <v/>
      </c>
      <c r="C1915">
        <f>SUMIFS('Energy balance options'!$F$7:$F$3000,'Energy balance options'!$B$7:$B$3000,HeatGen!C$2,'Energy balance options'!$A$7:$A$3000,HeatGen!$A1915)</f>
        <v>0</v>
      </c>
      <c r="D1915">
        <f>SUMIFS('Energy balance options'!$F$7:$F$3000,'Energy balance options'!$B$7:$B$3000,HeatGen!D$2,'Energy balance options'!$A$7:$A$3000,HeatGen!$A1915)</f>
        <v>0</v>
      </c>
      <c r="E1915">
        <f>SUMIFS('Energy balance options'!$F$7:$F$3000,'Energy balance options'!$B$7:$B$3000,HeatGen!E$2,'Energy balance options'!$A$7:$A$3000,HeatGen!$A1915)</f>
        <v>0</v>
      </c>
      <c r="F1915">
        <f>SUMIFS('Energy balance options'!$F$7:$F$3000,'Energy balance options'!$B$7:$B$3000,HeatGen!F$2,'Energy balance options'!$A$7:$A$3000,HeatGen!$A1915)</f>
        <v>0</v>
      </c>
      <c r="G1915">
        <f>SUMIFS('Energy balance options'!$F$7:$F$3000,'Energy balance options'!$B$7:$B$3000,HeatGen!G$2,'Energy balance options'!$A$7:$A$3000,HeatGen!$A1915)</f>
        <v>0</v>
      </c>
      <c r="H1915">
        <f>SUMIFS('Energy balance options'!$F$7:$F$3000,'Energy balance options'!$B$7:$B$3000,HeatGen!H$2,'Energy balance options'!$A$7:$A$3000,HeatGen!$A1915)</f>
        <v>0</v>
      </c>
      <c r="I1915">
        <f>SUMIFS('Energy balance options'!$F$7:$F$3000,'Energy balance options'!$B$7:$B$3000,HeatGen!I$2,'Energy balance options'!$A$7:$A$3000,HeatGen!$A1915)</f>
        <v>0</v>
      </c>
      <c r="J1915">
        <f>SUMIFS('Energy balance options'!$F$7:$F$3000,'Energy balance options'!$B$7:$B$3000,HeatGen!J$2,'Energy balance options'!$A$7:$A$3000,HeatGen!$A1915)</f>
        <v>0</v>
      </c>
      <c r="K1915">
        <f>SUMIFS('Energy balance options'!$F$7:$F$3000,'Energy balance options'!$B$7:$B$3000,HeatGen!K$2,'Energy balance options'!$A$7:$A$3000,HeatGen!$A1915)</f>
        <v>0</v>
      </c>
      <c r="L1915">
        <f>SUMIFS('Energy balance options'!$F$7:$F$3000,'Energy balance options'!$B$7:$B$3000,HeatGen!L$2,'Energy balance options'!$A$7:$A$3000,HeatGen!$A1915)</f>
        <v>0</v>
      </c>
      <c r="M1915">
        <f>SUMIFS('Energy balance options'!$F$7:$F$3000,'Energy balance options'!$B$7:$B$3000,HeatGen!M$2,'Energy balance options'!$A$7:$A$3000,HeatGen!$A1915)</f>
        <v>0</v>
      </c>
      <c r="N1915">
        <f>SUMIFS('Energy balance options'!$F$7:$F$3000,'Energy balance options'!$B$7:$B$3000,HeatGen!N$2,'Energy balance options'!$A$7:$A$3000,HeatGen!$A1915)</f>
        <v>0</v>
      </c>
      <c r="P1915">
        <f>SUMIFS('Energy balance options'!$F$7:$F$3000,'Energy balance options'!$B$7:$B$3000,HeatGen!P$2,'Energy balance options'!$A$7:$A$3000,HeatGen!$A1915)</f>
        <v>0</v>
      </c>
      <c r="Q1915">
        <f>SUMIFS('Energy balance options'!$F$7:$F$3000,'Energy balance options'!$B$7:$B$3000,HeatGen!Q$2,'Energy balance options'!$A$7:$A$3000,HeatGen!$A1915)</f>
        <v>0</v>
      </c>
      <c r="R1915">
        <f>SUMIFS('Energy balance options'!$F$7:$F$3000,'Energy balance options'!$B$7:$B$3000,HeatGen!R$2,'Energy balance options'!$A$7:$A$3000,HeatGen!$A1915)</f>
        <v>0</v>
      </c>
      <c r="S1915">
        <f>SUMIFS('Energy balance options'!$G$7:$G$3000,'Energy balance options'!$B$7:$B$3000,HeatGen!S$2,'Energy balance options'!$A$7:$A$3000,HeatGen!$A1915)</f>
        <v>0</v>
      </c>
      <c r="T1915">
        <f>SUMIFS('Energy balance options'!$G$7:$G$3000,'Energy balance options'!$B$7:$B$3000,HeatGen!T$2,'Energy balance options'!$A$7:$A$3000,HeatGen!$A1915)</f>
        <v>0</v>
      </c>
      <c r="U1915">
        <f>SUMIFS('Energy balance options'!$G$7:$G$3000,'Energy balance options'!$B$7:$B$3000,HeatGen!U$2,'Energy balance options'!$A$7:$A$3000,HeatGen!$A1915)</f>
        <v>0</v>
      </c>
      <c r="V1915">
        <f>SUMIFS('Energy balance options'!$G$7:$G$3000,'Energy balance options'!$B$7:$B$3000,HeatGen!V$2,'Energy balance options'!$A$7:$A$3000,HeatGen!$A1915)</f>
        <v>0</v>
      </c>
      <c r="W1915">
        <f>SUMIFS('Energy balance options'!$G$7:$G$3000,'Energy balance options'!$B$7:$B$3000,HeatGen!W$2,'Energy balance options'!$A$7:$A$3000,HeatGen!$A1915)</f>
        <v>0</v>
      </c>
      <c r="X1915">
        <f>SUMIFS('Energy balance options'!$G$7:$G$3000,'Energy balance options'!$B$7:$B$3000,HeatGen!X$2,'Energy balance options'!$A$7:$A$3000,HeatGen!$A1915)</f>
        <v>0</v>
      </c>
      <c r="AG1915">
        <f t="shared" si="358"/>
        <v>0</v>
      </c>
      <c r="AH1915">
        <f t="shared" si="359"/>
        <v>0</v>
      </c>
      <c r="AI1915">
        <f t="shared" si="360"/>
        <v>0</v>
      </c>
      <c r="AJ1915">
        <f t="shared" si="361"/>
        <v>0</v>
      </c>
      <c r="AK1915">
        <f t="shared" si="362"/>
        <v>0</v>
      </c>
      <c r="AL1915">
        <f t="shared" si="363"/>
        <v>0</v>
      </c>
      <c r="AM1915">
        <f t="shared" si="364"/>
        <v>0</v>
      </c>
      <c r="AN1915">
        <f t="shared" si="365"/>
        <v>0</v>
      </c>
      <c r="AO1915">
        <f t="shared" si="366"/>
        <v>0</v>
      </c>
    </row>
    <row r="1916" spans="1:41" x14ac:dyDescent="0.2">
      <c r="A1916" s="9">
        <f>'Cost per option'!A1924</f>
        <v>0</v>
      </c>
      <c r="B1916" t="str">
        <f>_xlfn.IFNA(VLOOKUP(A1916,'Energy balance options'!A$7:C$3000,3,FALSE),"")</f>
        <v/>
      </c>
      <c r="C1916">
        <f>SUMIFS('Energy balance options'!$F$7:$F$3000,'Energy balance options'!$B$7:$B$3000,HeatGen!C$2,'Energy balance options'!$A$7:$A$3000,HeatGen!$A1916)</f>
        <v>0</v>
      </c>
      <c r="D1916">
        <f>SUMIFS('Energy balance options'!$F$7:$F$3000,'Energy balance options'!$B$7:$B$3000,HeatGen!D$2,'Energy balance options'!$A$7:$A$3000,HeatGen!$A1916)</f>
        <v>0</v>
      </c>
      <c r="E1916">
        <f>SUMIFS('Energy balance options'!$F$7:$F$3000,'Energy balance options'!$B$7:$B$3000,HeatGen!E$2,'Energy balance options'!$A$7:$A$3000,HeatGen!$A1916)</f>
        <v>0</v>
      </c>
      <c r="F1916">
        <f>SUMIFS('Energy balance options'!$F$7:$F$3000,'Energy balance options'!$B$7:$B$3000,HeatGen!F$2,'Energy balance options'!$A$7:$A$3000,HeatGen!$A1916)</f>
        <v>0</v>
      </c>
      <c r="G1916">
        <f>SUMIFS('Energy balance options'!$F$7:$F$3000,'Energy balance options'!$B$7:$B$3000,HeatGen!G$2,'Energy balance options'!$A$7:$A$3000,HeatGen!$A1916)</f>
        <v>0</v>
      </c>
      <c r="H1916">
        <f>SUMIFS('Energy balance options'!$F$7:$F$3000,'Energy balance options'!$B$7:$B$3000,HeatGen!H$2,'Energy balance options'!$A$7:$A$3000,HeatGen!$A1916)</f>
        <v>0</v>
      </c>
      <c r="I1916">
        <f>SUMIFS('Energy balance options'!$F$7:$F$3000,'Energy balance options'!$B$7:$B$3000,HeatGen!I$2,'Energy balance options'!$A$7:$A$3000,HeatGen!$A1916)</f>
        <v>0</v>
      </c>
      <c r="J1916">
        <f>SUMIFS('Energy balance options'!$F$7:$F$3000,'Energy balance options'!$B$7:$B$3000,HeatGen!J$2,'Energy balance options'!$A$7:$A$3000,HeatGen!$A1916)</f>
        <v>0</v>
      </c>
      <c r="K1916">
        <f>SUMIFS('Energy balance options'!$F$7:$F$3000,'Energy balance options'!$B$7:$B$3000,HeatGen!K$2,'Energy balance options'!$A$7:$A$3000,HeatGen!$A1916)</f>
        <v>0</v>
      </c>
      <c r="L1916">
        <f>SUMIFS('Energy balance options'!$F$7:$F$3000,'Energy balance options'!$B$7:$B$3000,HeatGen!L$2,'Energy balance options'!$A$7:$A$3000,HeatGen!$A1916)</f>
        <v>0</v>
      </c>
      <c r="M1916">
        <f>SUMIFS('Energy balance options'!$F$7:$F$3000,'Energy balance options'!$B$7:$B$3000,HeatGen!M$2,'Energy balance options'!$A$7:$A$3000,HeatGen!$A1916)</f>
        <v>0</v>
      </c>
      <c r="N1916">
        <f>SUMIFS('Energy balance options'!$F$7:$F$3000,'Energy balance options'!$B$7:$B$3000,HeatGen!N$2,'Energy balance options'!$A$7:$A$3000,HeatGen!$A1916)</f>
        <v>0</v>
      </c>
      <c r="P1916">
        <f>SUMIFS('Energy balance options'!$F$7:$F$3000,'Energy balance options'!$B$7:$B$3000,HeatGen!P$2,'Energy balance options'!$A$7:$A$3000,HeatGen!$A1916)</f>
        <v>0</v>
      </c>
      <c r="Q1916">
        <f>SUMIFS('Energy balance options'!$F$7:$F$3000,'Energy balance options'!$B$7:$B$3000,HeatGen!Q$2,'Energy balance options'!$A$7:$A$3000,HeatGen!$A1916)</f>
        <v>0</v>
      </c>
      <c r="R1916">
        <f>SUMIFS('Energy balance options'!$F$7:$F$3000,'Energy balance options'!$B$7:$B$3000,HeatGen!R$2,'Energy balance options'!$A$7:$A$3000,HeatGen!$A1916)</f>
        <v>0</v>
      </c>
      <c r="S1916">
        <f>SUMIFS('Energy balance options'!$G$7:$G$3000,'Energy balance options'!$B$7:$B$3000,HeatGen!S$2,'Energy balance options'!$A$7:$A$3000,HeatGen!$A1916)</f>
        <v>0</v>
      </c>
      <c r="T1916">
        <f>SUMIFS('Energy balance options'!$G$7:$G$3000,'Energy balance options'!$B$7:$B$3000,HeatGen!T$2,'Energy balance options'!$A$7:$A$3000,HeatGen!$A1916)</f>
        <v>0</v>
      </c>
      <c r="U1916">
        <f>SUMIFS('Energy balance options'!$G$7:$G$3000,'Energy balance options'!$B$7:$B$3000,HeatGen!U$2,'Energy balance options'!$A$7:$A$3000,HeatGen!$A1916)</f>
        <v>0</v>
      </c>
      <c r="V1916">
        <f>SUMIFS('Energy balance options'!$G$7:$G$3000,'Energy balance options'!$B$7:$B$3000,HeatGen!V$2,'Energy balance options'!$A$7:$A$3000,HeatGen!$A1916)</f>
        <v>0</v>
      </c>
      <c r="W1916">
        <f>SUMIFS('Energy balance options'!$G$7:$G$3000,'Energy balance options'!$B$7:$B$3000,HeatGen!W$2,'Energy balance options'!$A$7:$A$3000,HeatGen!$A1916)</f>
        <v>0</v>
      </c>
      <c r="X1916">
        <f>SUMIFS('Energy balance options'!$G$7:$G$3000,'Energy balance options'!$B$7:$B$3000,HeatGen!X$2,'Energy balance options'!$A$7:$A$3000,HeatGen!$A1916)</f>
        <v>0</v>
      </c>
      <c r="AG1916">
        <f t="shared" si="358"/>
        <v>0</v>
      </c>
      <c r="AH1916">
        <f t="shared" si="359"/>
        <v>0</v>
      </c>
      <c r="AI1916">
        <f t="shared" si="360"/>
        <v>0</v>
      </c>
      <c r="AJ1916">
        <f t="shared" si="361"/>
        <v>0</v>
      </c>
      <c r="AK1916">
        <f t="shared" si="362"/>
        <v>0</v>
      </c>
      <c r="AL1916">
        <f t="shared" si="363"/>
        <v>0</v>
      </c>
      <c r="AM1916">
        <f t="shared" si="364"/>
        <v>0</v>
      </c>
      <c r="AN1916">
        <f t="shared" si="365"/>
        <v>0</v>
      </c>
      <c r="AO1916">
        <f t="shared" si="366"/>
        <v>0</v>
      </c>
    </row>
    <row r="1917" spans="1:41" x14ac:dyDescent="0.2">
      <c r="A1917" s="9">
        <f>'Cost per option'!A1925</f>
        <v>0</v>
      </c>
      <c r="B1917" t="str">
        <f>_xlfn.IFNA(VLOOKUP(A1917,'Energy balance options'!A$7:C$3000,3,FALSE),"")</f>
        <v/>
      </c>
      <c r="C1917">
        <f>SUMIFS('Energy balance options'!$F$7:$F$3000,'Energy balance options'!$B$7:$B$3000,HeatGen!C$2,'Energy balance options'!$A$7:$A$3000,HeatGen!$A1917)</f>
        <v>0</v>
      </c>
      <c r="D1917">
        <f>SUMIFS('Energy balance options'!$F$7:$F$3000,'Energy balance options'!$B$7:$B$3000,HeatGen!D$2,'Energy balance options'!$A$7:$A$3000,HeatGen!$A1917)</f>
        <v>0</v>
      </c>
      <c r="E1917">
        <f>SUMIFS('Energy balance options'!$F$7:$F$3000,'Energy balance options'!$B$7:$B$3000,HeatGen!E$2,'Energy balance options'!$A$7:$A$3000,HeatGen!$A1917)</f>
        <v>0</v>
      </c>
      <c r="F1917">
        <f>SUMIFS('Energy balance options'!$F$7:$F$3000,'Energy balance options'!$B$7:$B$3000,HeatGen!F$2,'Energy balance options'!$A$7:$A$3000,HeatGen!$A1917)</f>
        <v>0</v>
      </c>
      <c r="G1917">
        <f>SUMIFS('Energy balance options'!$F$7:$F$3000,'Energy balance options'!$B$7:$B$3000,HeatGen!G$2,'Energy balance options'!$A$7:$A$3000,HeatGen!$A1917)</f>
        <v>0</v>
      </c>
      <c r="H1917">
        <f>SUMIFS('Energy balance options'!$F$7:$F$3000,'Energy balance options'!$B$7:$B$3000,HeatGen!H$2,'Energy balance options'!$A$7:$A$3000,HeatGen!$A1917)</f>
        <v>0</v>
      </c>
      <c r="I1917">
        <f>SUMIFS('Energy balance options'!$F$7:$F$3000,'Energy balance options'!$B$7:$B$3000,HeatGen!I$2,'Energy balance options'!$A$7:$A$3000,HeatGen!$A1917)</f>
        <v>0</v>
      </c>
      <c r="J1917">
        <f>SUMIFS('Energy balance options'!$F$7:$F$3000,'Energy balance options'!$B$7:$B$3000,HeatGen!J$2,'Energy balance options'!$A$7:$A$3000,HeatGen!$A1917)</f>
        <v>0</v>
      </c>
      <c r="K1917">
        <f>SUMIFS('Energy balance options'!$F$7:$F$3000,'Energy balance options'!$B$7:$B$3000,HeatGen!K$2,'Energy balance options'!$A$7:$A$3000,HeatGen!$A1917)</f>
        <v>0</v>
      </c>
      <c r="L1917">
        <f>SUMIFS('Energy balance options'!$F$7:$F$3000,'Energy balance options'!$B$7:$B$3000,HeatGen!L$2,'Energy balance options'!$A$7:$A$3000,HeatGen!$A1917)</f>
        <v>0</v>
      </c>
      <c r="M1917">
        <f>SUMIFS('Energy balance options'!$F$7:$F$3000,'Energy balance options'!$B$7:$B$3000,HeatGen!M$2,'Energy balance options'!$A$7:$A$3000,HeatGen!$A1917)</f>
        <v>0</v>
      </c>
      <c r="N1917">
        <f>SUMIFS('Energy balance options'!$F$7:$F$3000,'Energy balance options'!$B$7:$B$3000,HeatGen!N$2,'Energy balance options'!$A$7:$A$3000,HeatGen!$A1917)</f>
        <v>0</v>
      </c>
      <c r="P1917">
        <f>SUMIFS('Energy balance options'!$F$7:$F$3000,'Energy balance options'!$B$7:$B$3000,HeatGen!P$2,'Energy balance options'!$A$7:$A$3000,HeatGen!$A1917)</f>
        <v>0</v>
      </c>
      <c r="Q1917">
        <f>SUMIFS('Energy balance options'!$F$7:$F$3000,'Energy balance options'!$B$7:$B$3000,HeatGen!Q$2,'Energy balance options'!$A$7:$A$3000,HeatGen!$A1917)</f>
        <v>0</v>
      </c>
      <c r="R1917">
        <f>SUMIFS('Energy balance options'!$F$7:$F$3000,'Energy balance options'!$B$7:$B$3000,HeatGen!R$2,'Energy balance options'!$A$7:$A$3000,HeatGen!$A1917)</f>
        <v>0</v>
      </c>
      <c r="S1917">
        <f>SUMIFS('Energy balance options'!$G$7:$G$3000,'Energy balance options'!$B$7:$B$3000,HeatGen!S$2,'Energy balance options'!$A$7:$A$3000,HeatGen!$A1917)</f>
        <v>0</v>
      </c>
      <c r="T1917">
        <f>SUMIFS('Energy balance options'!$G$7:$G$3000,'Energy balance options'!$B$7:$B$3000,HeatGen!T$2,'Energy balance options'!$A$7:$A$3000,HeatGen!$A1917)</f>
        <v>0</v>
      </c>
      <c r="U1917">
        <f>SUMIFS('Energy balance options'!$G$7:$G$3000,'Energy balance options'!$B$7:$B$3000,HeatGen!U$2,'Energy balance options'!$A$7:$A$3000,HeatGen!$A1917)</f>
        <v>0</v>
      </c>
      <c r="V1917">
        <f>SUMIFS('Energy balance options'!$G$7:$G$3000,'Energy balance options'!$B$7:$B$3000,HeatGen!V$2,'Energy balance options'!$A$7:$A$3000,HeatGen!$A1917)</f>
        <v>0</v>
      </c>
      <c r="W1917">
        <f>SUMIFS('Energy balance options'!$G$7:$G$3000,'Energy balance options'!$B$7:$B$3000,HeatGen!W$2,'Energy balance options'!$A$7:$A$3000,HeatGen!$A1917)</f>
        <v>0</v>
      </c>
      <c r="X1917">
        <f>SUMIFS('Energy balance options'!$G$7:$G$3000,'Energy balance options'!$B$7:$B$3000,HeatGen!X$2,'Energy balance options'!$A$7:$A$3000,HeatGen!$A1917)</f>
        <v>0</v>
      </c>
      <c r="AG1917">
        <f t="shared" si="358"/>
        <v>0</v>
      </c>
      <c r="AH1917">
        <f t="shared" si="359"/>
        <v>0</v>
      </c>
      <c r="AI1917">
        <f t="shared" si="360"/>
        <v>0</v>
      </c>
      <c r="AJ1917">
        <f t="shared" si="361"/>
        <v>0</v>
      </c>
      <c r="AK1917">
        <f t="shared" si="362"/>
        <v>0</v>
      </c>
      <c r="AL1917">
        <f t="shared" si="363"/>
        <v>0</v>
      </c>
      <c r="AM1917">
        <f t="shared" si="364"/>
        <v>0</v>
      </c>
      <c r="AN1917">
        <f t="shared" si="365"/>
        <v>0</v>
      </c>
      <c r="AO1917">
        <f t="shared" si="366"/>
        <v>0</v>
      </c>
    </row>
    <row r="1918" spans="1:41" x14ac:dyDescent="0.2">
      <c r="A1918" s="9">
        <f>'Cost per option'!A1926</f>
        <v>0</v>
      </c>
      <c r="B1918" t="str">
        <f>_xlfn.IFNA(VLOOKUP(A1918,'Energy balance options'!A$7:C$3000,3,FALSE),"")</f>
        <v/>
      </c>
      <c r="C1918">
        <f>SUMIFS('Energy balance options'!$F$7:$F$3000,'Energy balance options'!$B$7:$B$3000,HeatGen!C$2,'Energy balance options'!$A$7:$A$3000,HeatGen!$A1918)</f>
        <v>0</v>
      </c>
      <c r="D1918">
        <f>SUMIFS('Energy balance options'!$F$7:$F$3000,'Energy balance options'!$B$7:$B$3000,HeatGen!D$2,'Energy balance options'!$A$7:$A$3000,HeatGen!$A1918)</f>
        <v>0</v>
      </c>
      <c r="E1918">
        <f>SUMIFS('Energy balance options'!$F$7:$F$3000,'Energy balance options'!$B$7:$B$3000,HeatGen!E$2,'Energy balance options'!$A$7:$A$3000,HeatGen!$A1918)</f>
        <v>0</v>
      </c>
      <c r="F1918">
        <f>SUMIFS('Energy balance options'!$F$7:$F$3000,'Energy balance options'!$B$7:$B$3000,HeatGen!F$2,'Energy balance options'!$A$7:$A$3000,HeatGen!$A1918)</f>
        <v>0</v>
      </c>
      <c r="G1918">
        <f>SUMIFS('Energy balance options'!$F$7:$F$3000,'Energy balance options'!$B$7:$B$3000,HeatGen!G$2,'Energy balance options'!$A$7:$A$3000,HeatGen!$A1918)</f>
        <v>0</v>
      </c>
      <c r="H1918">
        <f>SUMIFS('Energy balance options'!$F$7:$F$3000,'Energy balance options'!$B$7:$B$3000,HeatGen!H$2,'Energy balance options'!$A$7:$A$3000,HeatGen!$A1918)</f>
        <v>0</v>
      </c>
      <c r="I1918">
        <f>SUMIFS('Energy balance options'!$F$7:$F$3000,'Energy balance options'!$B$7:$B$3000,HeatGen!I$2,'Energy balance options'!$A$7:$A$3000,HeatGen!$A1918)</f>
        <v>0</v>
      </c>
      <c r="J1918">
        <f>SUMIFS('Energy balance options'!$F$7:$F$3000,'Energy balance options'!$B$7:$B$3000,HeatGen!J$2,'Energy balance options'!$A$7:$A$3000,HeatGen!$A1918)</f>
        <v>0</v>
      </c>
      <c r="K1918">
        <f>SUMIFS('Energy balance options'!$F$7:$F$3000,'Energy balance options'!$B$7:$B$3000,HeatGen!K$2,'Energy balance options'!$A$7:$A$3000,HeatGen!$A1918)</f>
        <v>0</v>
      </c>
      <c r="L1918">
        <f>SUMIFS('Energy balance options'!$F$7:$F$3000,'Energy balance options'!$B$7:$B$3000,HeatGen!L$2,'Energy balance options'!$A$7:$A$3000,HeatGen!$A1918)</f>
        <v>0</v>
      </c>
      <c r="M1918">
        <f>SUMIFS('Energy balance options'!$F$7:$F$3000,'Energy balance options'!$B$7:$B$3000,HeatGen!M$2,'Energy balance options'!$A$7:$A$3000,HeatGen!$A1918)</f>
        <v>0</v>
      </c>
      <c r="N1918">
        <f>SUMIFS('Energy balance options'!$F$7:$F$3000,'Energy balance options'!$B$7:$B$3000,HeatGen!N$2,'Energy balance options'!$A$7:$A$3000,HeatGen!$A1918)</f>
        <v>0</v>
      </c>
      <c r="P1918">
        <f>SUMIFS('Energy balance options'!$F$7:$F$3000,'Energy balance options'!$B$7:$B$3000,HeatGen!P$2,'Energy balance options'!$A$7:$A$3000,HeatGen!$A1918)</f>
        <v>0</v>
      </c>
      <c r="Q1918">
        <f>SUMIFS('Energy balance options'!$F$7:$F$3000,'Energy balance options'!$B$7:$B$3000,HeatGen!Q$2,'Energy balance options'!$A$7:$A$3000,HeatGen!$A1918)</f>
        <v>0</v>
      </c>
      <c r="R1918">
        <f>SUMIFS('Energy balance options'!$F$7:$F$3000,'Energy balance options'!$B$7:$B$3000,HeatGen!R$2,'Energy balance options'!$A$7:$A$3000,HeatGen!$A1918)</f>
        <v>0</v>
      </c>
      <c r="S1918">
        <f>SUMIFS('Energy balance options'!$G$7:$G$3000,'Energy balance options'!$B$7:$B$3000,HeatGen!S$2,'Energy balance options'!$A$7:$A$3000,HeatGen!$A1918)</f>
        <v>0</v>
      </c>
      <c r="T1918">
        <f>SUMIFS('Energy balance options'!$G$7:$G$3000,'Energy balance options'!$B$7:$B$3000,HeatGen!T$2,'Energy balance options'!$A$7:$A$3000,HeatGen!$A1918)</f>
        <v>0</v>
      </c>
      <c r="U1918">
        <f>SUMIFS('Energy balance options'!$G$7:$G$3000,'Energy balance options'!$B$7:$B$3000,HeatGen!U$2,'Energy balance options'!$A$7:$A$3000,HeatGen!$A1918)</f>
        <v>0</v>
      </c>
      <c r="V1918">
        <f>SUMIFS('Energy balance options'!$G$7:$G$3000,'Energy balance options'!$B$7:$B$3000,HeatGen!V$2,'Energy balance options'!$A$7:$A$3000,HeatGen!$A1918)</f>
        <v>0</v>
      </c>
      <c r="W1918">
        <f>SUMIFS('Energy balance options'!$G$7:$G$3000,'Energy balance options'!$B$7:$B$3000,HeatGen!W$2,'Energy balance options'!$A$7:$A$3000,HeatGen!$A1918)</f>
        <v>0</v>
      </c>
      <c r="X1918">
        <f>SUMIFS('Energy balance options'!$G$7:$G$3000,'Energy balance options'!$B$7:$B$3000,HeatGen!X$2,'Energy balance options'!$A$7:$A$3000,HeatGen!$A1918)</f>
        <v>0</v>
      </c>
      <c r="AG1918">
        <f t="shared" si="358"/>
        <v>0</v>
      </c>
      <c r="AH1918">
        <f t="shared" si="359"/>
        <v>0</v>
      </c>
      <c r="AI1918">
        <f t="shared" si="360"/>
        <v>0</v>
      </c>
      <c r="AJ1918">
        <f t="shared" si="361"/>
        <v>0</v>
      </c>
      <c r="AK1918">
        <f t="shared" si="362"/>
        <v>0</v>
      </c>
      <c r="AL1918">
        <f t="shared" si="363"/>
        <v>0</v>
      </c>
      <c r="AM1918">
        <f t="shared" si="364"/>
        <v>0</v>
      </c>
      <c r="AN1918">
        <f t="shared" si="365"/>
        <v>0</v>
      </c>
      <c r="AO1918">
        <f t="shared" si="366"/>
        <v>0</v>
      </c>
    </row>
    <row r="1919" spans="1:41" x14ac:dyDescent="0.2">
      <c r="A1919" s="9">
        <f>'Cost per option'!A1927</f>
        <v>0</v>
      </c>
      <c r="B1919" t="str">
        <f>_xlfn.IFNA(VLOOKUP(A1919,'Energy balance options'!A$7:C$3000,3,FALSE),"")</f>
        <v/>
      </c>
      <c r="C1919">
        <f>SUMIFS('Energy balance options'!$F$7:$F$3000,'Energy balance options'!$B$7:$B$3000,HeatGen!C$2,'Energy balance options'!$A$7:$A$3000,HeatGen!$A1919)</f>
        <v>0</v>
      </c>
      <c r="D1919">
        <f>SUMIFS('Energy balance options'!$F$7:$F$3000,'Energy balance options'!$B$7:$B$3000,HeatGen!D$2,'Energy balance options'!$A$7:$A$3000,HeatGen!$A1919)</f>
        <v>0</v>
      </c>
      <c r="E1919">
        <f>SUMIFS('Energy balance options'!$F$7:$F$3000,'Energy balance options'!$B$7:$B$3000,HeatGen!E$2,'Energy balance options'!$A$7:$A$3000,HeatGen!$A1919)</f>
        <v>0</v>
      </c>
      <c r="F1919">
        <f>SUMIFS('Energy balance options'!$F$7:$F$3000,'Energy balance options'!$B$7:$B$3000,HeatGen!F$2,'Energy balance options'!$A$7:$A$3000,HeatGen!$A1919)</f>
        <v>0</v>
      </c>
      <c r="G1919">
        <f>SUMIFS('Energy balance options'!$F$7:$F$3000,'Energy balance options'!$B$7:$B$3000,HeatGen!G$2,'Energy balance options'!$A$7:$A$3000,HeatGen!$A1919)</f>
        <v>0</v>
      </c>
      <c r="H1919">
        <f>SUMIFS('Energy balance options'!$F$7:$F$3000,'Energy balance options'!$B$7:$B$3000,HeatGen!H$2,'Energy balance options'!$A$7:$A$3000,HeatGen!$A1919)</f>
        <v>0</v>
      </c>
      <c r="I1919">
        <f>SUMIFS('Energy balance options'!$F$7:$F$3000,'Energy balance options'!$B$7:$B$3000,HeatGen!I$2,'Energy balance options'!$A$7:$A$3000,HeatGen!$A1919)</f>
        <v>0</v>
      </c>
      <c r="J1919">
        <f>SUMIFS('Energy balance options'!$F$7:$F$3000,'Energy balance options'!$B$7:$B$3000,HeatGen!J$2,'Energy balance options'!$A$7:$A$3000,HeatGen!$A1919)</f>
        <v>0</v>
      </c>
      <c r="K1919">
        <f>SUMIFS('Energy balance options'!$F$7:$F$3000,'Energy balance options'!$B$7:$B$3000,HeatGen!K$2,'Energy balance options'!$A$7:$A$3000,HeatGen!$A1919)</f>
        <v>0</v>
      </c>
      <c r="L1919">
        <f>SUMIFS('Energy balance options'!$F$7:$F$3000,'Energy balance options'!$B$7:$B$3000,HeatGen!L$2,'Energy balance options'!$A$7:$A$3000,HeatGen!$A1919)</f>
        <v>0</v>
      </c>
      <c r="M1919">
        <f>SUMIFS('Energy balance options'!$F$7:$F$3000,'Energy balance options'!$B$7:$B$3000,HeatGen!M$2,'Energy balance options'!$A$7:$A$3000,HeatGen!$A1919)</f>
        <v>0</v>
      </c>
      <c r="N1919">
        <f>SUMIFS('Energy balance options'!$F$7:$F$3000,'Energy balance options'!$B$7:$B$3000,HeatGen!N$2,'Energy balance options'!$A$7:$A$3000,HeatGen!$A1919)</f>
        <v>0</v>
      </c>
      <c r="P1919">
        <f>SUMIFS('Energy balance options'!$F$7:$F$3000,'Energy balance options'!$B$7:$B$3000,HeatGen!P$2,'Energy balance options'!$A$7:$A$3000,HeatGen!$A1919)</f>
        <v>0</v>
      </c>
      <c r="Q1919">
        <f>SUMIFS('Energy balance options'!$F$7:$F$3000,'Energy balance options'!$B$7:$B$3000,HeatGen!Q$2,'Energy balance options'!$A$7:$A$3000,HeatGen!$A1919)</f>
        <v>0</v>
      </c>
      <c r="R1919">
        <f>SUMIFS('Energy balance options'!$F$7:$F$3000,'Energy balance options'!$B$7:$B$3000,HeatGen!R$2,'Energy balance options'!$A$7:$A$3000,HeatGen!$A1919)</f>
        <v>0</v>
      </c>
      <c r="S1919">
        <f>SUMIFS('Energy balance options'!$G$7:$G$3000,'Energy balance options'!$B$7:$B$3000,HeatGen!S$2,'Energy balance options'!$A$7:$A$3000,HeatGen!$A1919)</f>
        <v>0</v>
      </c>
      <c r="T1919">
        <f>SUMIFS('Energy balance options'!$G$7:$G$3000,'Energy balance options'!$B$7:$B$3000,HeatGen!T$2,'Energy balance options'!$A$7:$A$3000,HeatGen!$A1919)</f>
        <v>0</v>
      </c>
      <c r="U1919">
        <f>SUMIFS('Energy balance options'!$G$7:$G$3000,'Energy balance options'!$B$7:$B$3000,HeatGen!U$2,'Energy balance options'!$A$7:$A$3000,HeatGen!$A1919)</f>
        <v>0</v>
      </c>
      <c r="V1919">
        <f>SUMIFS('Energy balance options'!$G$7:$G$3000,'Energy balance options'!$B$7:$B$3000,HeatGen!V$2,'Energy balance options'!$A$7:$A$3000,HeatGen!$A1919)</f>
        <v>0</v>
      </c>
      <c r="W1919">
        <f>SUMIFS('Energy balance options'!$G$7:$G$3000,'Energy balance options'!$B$7:$B$3000,HeatGen!W$2,'Energy balance options'!$A$7:$A$3000,HeatGen!$A1919)</f>
        <v>0</v>
      </c>
      <c r="X1919">
        <f>SUMIFS('Energy balance options'!$G$7:$G$3000,'Energy balance options'!$B$7:$B$3000,HeatGen!X$2,'Energy balance options'!$A$7:$A$3000,HeatGen!$A1919)</f>
        <v>0</v>
      </c>
      <c r="AG1919">
        <f t="shared" si="358"/>
        <v>0</v>
      </c>
      <c r="AH1919">
        <f t="shared" si="359"/>
        <v>0</v>
      </c>
      <c r="AI1919">
        <f t="shared" si="360"/>
        <v>0</v>
      </c>
      <c r="AJ1919">
        <f t="shared" si="361"/>
        <v>0</v>
      </c>
      <c r="AK1919">
        <f t="shared" si="362"/>
        <v>0</v>
      </c>
      <c r="AL1919">
        <f t="shared" si="363"/>
        <v>0</v>
      </c>
      <c r="AM1919">
        <f t="shared" si="364"/>
        <v>0</v>
      </c>
      <c r="AN1919">
        <f t="shared" si="365"/>
        <v>0</v>
      </c>
      <c r="AO1919">
        <f t="shared" si="366"/>
        <v>0</v>
      </c>
    </row>
    <row r="1920" spans="1:41" x14ac:dyDescent="0.2">
      <c r="A1920" s="9">
        <f>'Cost per option'!A1928</f>
        <v>0</v>
      </c>
      <c r="B1920" t="str">
        <f>_xlfn.IFNA(VLOOKUP(A1920,'Energy balance options'!A$7:C$3000,3,FALSE),"")</f>
        <v/>
      </c>
      <c r="C1920">
        <f>SUMIFS('Energy balance options'!$F$7:$F$3000,'Energy balance options'!$B$7:$B$3000,HeatGen!C$2,'Energy balance options'!$A$7:$A$3000,HeatGen!$A1920)</f>
        <v>0</v>
      </c>
      <c r="D1920">
        <f>SUMIFS('Energy balance options'!$F$7:$F$3000,'Energy balance options'!$B$7:$B$3000,HeatGen!D$2,'Energy balance options'!$A$7:$A$3000,HeatGen!$A1920)</f>
        <v>0</v>
      </c>
      <c r="E1920">
        <f>SUMIFS('Energy balance options'!$F$7:$F$3000,'Energy balance options'!$B$7:$B$3000,HeatGen!E$2,'Energy balance options'!$A$7:$A$3000,HeatGen!$A1920)</f>
        <v>0</v>
      </c>
      <c r="F1920">
        <f>SUMIFS('Energy balance options'!$F$7:$F$3000,'Energy balance options'!$B$7:$B$3000,HeatGen!F$2,'Energy balance options'!$A$7:$A$3000,HeatGen!$A1920)</f>
        <v>0</v>
      </c>
      <c r="G1920">
        <f>SUMIFS('Energy balance options'!$F$7:$F$3000,'Energy balance options'!$B$7:$B$3000,HeatGen!G$2,'Energy balance options'!$A$7:$A$3000,HeatGen!$A1920)</f>
        <v>0</v>
      </c>
      <c r="H1920">
        <f>SUMIFS('Energy balance options'!$F$7:$F$3000,'Energy balance options'!$B$7:$B$3000,HeatGen!H$2,'Energy balance options'!$A$7:$A$3000,HeatGen!$A1920)</f>
        <v>0</v>
      </c>
      <c r="I1920">
        <f>SUMIFS('Energy balance options'!$F$7:$F$3000,'Energy balance options'!$B$7:$B$3000,HeatGen!I$2,'Energy balance options'!$A$7:$A$3000,HeatGen!$A1920)</f>
        <v>0</v>
      </c>
      <c r="J1920">
        <f>SUMIFS('Energy balance options'!$F$7:$F$3000,'Energy balance options'!$B$7:$B$3000,HeatGen!J$2,'Energy balance options'!$A$7:$A$3000,HeatGen!$A1920)</f>
        <v>0</v>
      </c>
      <c r="K1920">
        <f>SUMIFS('Energy balance options'!$F$7:$F$3000,'Energy balance options'!$B$7:$B$3000,HeatGen!K$2,'Energy balance options'!$A$7:$A$3000,HeatGen!$A1920)</f>
        <v>0</v>
      </c>
      <c r="L1920">
        <f>SUMIFS('Energy balance options'!$F$7:$F$3000,'Energy balance options'!$B$7:$B$3000,HeatGen!L$2,'Energy balance options'!$A$7:$A$3000,HeatGen!$A1920)</f>
        <v>0</v>
      </c>
      <c r="M1920">
        <f>SUMIFS('Energy balance options'!$F$7:$F$3000,'Energy balance options'!$B$7:$B$3000,HeatGen!M$2,'Energy balance options'!$A$7:$A$3000,HeatGen!$A1920)</f>
        <v>0</v>
      </c>
      <c r="N1920">
        <f>SUMIFS('Energy balance options'!$F$7:$F$3000,'Energy balance options'!$B$7:$B$3000,HeatGen!N$2,'Energy balance options'!$A$7:$A$3000,HeatGen!$A1920)</f>
        <v>0</v>
      </c>
      <c r="P1920">
        <f>SUMIFS('Energy balance options'!$F$7:$F$3000,'Energy balance options'!$B$7:$B$3000,HeatGen!P$2,'Energy balance options'!$A$7:$A$3000,HeatGen!$A1920)</f>
        <v>0</v>
      </c>
      <c r="Q1920">
        <f>SUMIFS('Energy balance options'!$F$7:$F$3000,'Energy balance options'!$B$7:$B$3000,HeatGen!Q$2,'Energy balance options'!$A$7:$A$3000,HeatGen!$A1920)</f>
        <v>0</v>
      </c>
      <c r="R1920">
        <f>SUMIFS('Energy balance options'!$F$7:$F$3000,'Energy balance options'!$B$7:$B$3000,HeatGen!R$2,'Energy balance options'!$A$7:$A$3000,HeatGen!$A1920)</f>
        <v>0</v>
      </c>
      <c r="S1920">
        <f>SUMIFS('Energy balance options'!$G$7:$G$3000,'Energy balance options'!$B$7:$B$3000,HeatGen!S$2,'Energy balance options'!$A$7:$A$3000,HeatGen!$A1920)</f>
        <v>0</v>
      </c>
      <c r="T1920">
        <f>SUMIFS('Energy balance options'!$G$7:$G$3000,'Energy balance options'!$B$7:$B$3000,HeatGen!T$2,'Energy balance options'!$A$7:$A$3000,HeatGen!$A1920)</f>
        <v>0</v>
      </c>
      <c r="U1920">
        <f>SUMIFS('Energy balance options'!$G$7:$G$3000,'Energy balance options'!$B$7:$B$3000,HeatGen!U$2,'Energy balance options'!$A$7:$A$3000,HeatGen!$A1920)</f>
        <v>0</v>
      </c>
      <c r="V1920">
        <f>SUMIFS('Energy balance options'!$G$7:$G$3000,'Energy balance options'!$B$7:$B$3000,HeatGen!V$2,'Energy balance options'!$A$7:$A$3000,HeatGen!$A1920)</f>
        <v>0</v>
      </c>
      <c r="W1920">
        <f>SUMIFS('Energy balance options'!$G$7:$G$3000,'Energy balance options'!$B$7:$B$3000,HeatGen!W$2,'Energy balance options'!$A$7:$A$3000,HeatGen!$A1920)</f>
        <v>0</v>
      </c>
      <c r="X1920">
        <f>SUMIFS('Energy balance options'!$G$7:$G$3000,'Energy balance options'!$B$7:$B$3000,HeatGen!X$2,'Energy balance options'!$A$7:$A$3000,HeatGen!$A1920)</f>
        <v>0</v>
      </c>
      <c r="AG1920">
        <f t="shared" si="358"/>
        <v>0</v>
      </c>
      <c r="AH1920">
        <f t="shared" si="359"/>
        <v>0</v>
      </c>
      <c r="AI1920">
        <f t="shared" si="360"/>
        <v>0</v>
      </c>
      <c r="AJ1920">
        <f t="shared" si="361"/>
        <v>0</v>
      </c>
      <c r="AK1920">
        <f t="shared" si="362"/>
        <v>0</v>
      </c>
      <c r="AL1920">
        <f t="shared" si="363"/>
        <v>0</v>
      </c>
      <c r="AM1920">
        <f t="shared" si="364"/>
        <v>0</v>
      </c>
      <c r="AN1920">
        <f t="shared" si="365"/>
        <v>0</v>
      </c>
      <c r="AO1920">
        <f t="shared" si="366"/>
        <v>0</v>
      </c>
    </row>
    <row r="1921" spans="1:41" x14ac:dyDescent="0.2">
      <c r="A1921" s="9">
        <f>'Cost per option'!A1929</f>
        <v>0</v>
      </c>
      <c r="B1921" t="str">
        <f>_xlfn.IFNA(VLOOKUP(A1921,'Energy balance options'!A$7:C$3000,3,FALSE),"")</f>
        <v/>
      </c>
      <c r="C1921">
        <f>SUMIFS('Energy balance options'!$F$7:$F$3000,'Energy balance options'!$B$7:$B$3000,HeatGen!C$2,'Energy balance options'!$A$7:$A$3000,HeatGen!$A1921)</f>
        <v>0</v>
      </c>
      <c r="D1921">
        <f>SUMIFS('Energy balance options'!$F$7:$F$3000,'Energy balance options'!$B$7:$B$3000,HeatGen!D$2,'Energy balance options'!$A$7:$A$3000,HeatGen!$A1921)</f>
        <v>0</v>
      </c>
      <c r="E1921">
        <f>SUMIFS('Energy balance options'!$F$7:$F$3000,'Energy balance options'!$B$7:$B$3000,HeatGen!E$2,'Energy balance options'!$A$7:$A$3000,HeatGen!$A1921)</f>
        <v>0</v>
      </c>
      <c r="F1921">
        <f>SUMIFS('Energy balance options'!$F$7:$F$3000,'Energy balance options'!$B$7:$B$3000,HeatGen!F$2,'Energy balance options'!$A$7:$A$3000,HeatGen!$A1921)</f>
        <v>0</v>
      </c>
      <c r="G1921">
        <f>SUMIFS('Energy balance options'!$F$7:$F$3000,'Energy balance options'!$B$7:$B$3000,HeatGen!G$2,'Energy balance options'!$A$7:$A$3000,HeatGen!$A1921)</f>
        <v>0</v>
      </c>
      <c r="H1921">
        <f>SUMIFS('Energy balance options'!$F$7:$F$3000,'Energy balance options'!$B$7:$B$3000,HeatGen!H$2,'Energy balance options'!$A$7:$A$3000,HeatGen!$A1921)</f>
        <v>0</v>
      </c>
      <c r="I1921">
        <f>SUMIFS('Energy balance options'!$F$7:$F$3000,'Energy balance options'!$B$7:$B$3000,HeatGen!I$2,'Energy balance options'!$A$7:$A$3000,HeatGen!$A1921)</f>
        <v>0</v>
      </c>
      <c r="J1921">
        <f>SUMIFS('Energy balance options'!$F$7:$F$3000,'Energy balance options'!$B$7:$B$3000,HeatGen!J$2,'Energy balance options'!$A$7:$A$3000,HeatGen!$A1921)</f>
        <v>0</v>
      </c>
      <c r="K1921">
        <f>SUMIFS('Energy balance options'!$F$7:$F$3000,'Energy balance options'!$B$7:$B$3000,HeatGen!K$2,'Energy balance options'!$A$7:$A$3000,HeatGen!$A1921)</f>
        <v>0</v>
      </c>
      <c r="L1921">
        <f>SUMIFS('Energy balance options'!$F$7:$F$3000,'Energy balance options'!$B$7:$B$3000,HeatGen!L$2,'Energy balance options'!$A$7:$A$3000,HeatGen!$A1921)</f>
        <v>0</v>
      </c>
      <c r="M1921">
        <f>SUMIFS('Energy balance options'!$F$7:$F$3000,'Energy balance options'!$B$7:$B$3000,HeatGen!M$2,'Energy balance options'!$A$7:$A$3000,HeatGen!$A1921)</f>
        <v>0</v>
      </c>
      <c r="N1921">
        <f>SUMIFS('Energy balance options'!$F$7:$F$3000,'Energy balance options'!$B$7:$B$3000,HeatGen!N$2,'Energy balance options'!$A$7:$A$3000,HeatGen!$A1921)</f>
        <v>0</v>
      </c>
      <c r="P1921">
        <f>SUMIFS('Energy balance options'!$F$7:$F$3000,'Energy balance options'!$B$7:$B$3000,HeatGen!P$2,'Energy balance options'!$A$7:$A$3000,HeatGen!$A1921)</f>
        <v>0</v>
      </c>
      <c r="Q1921">
        <f>SUMIFS('Energy balance options'!$F$7:$F$3000,'Energy balance options'!$B$7:$B$3000,HeatGen!Q$2,'Energy balance options'!$A$7:$A$3000,HeatGen!$A1921)</f>
        <v>0</v>
      </c>
      <c r="R1921">
        <f>SUMIFS('Energy balance options'!$F$7:$F$3000,'Energy balance options'!$B$7:$B$3000,HeatGen!R$2,'Energy balance options'!$A$7:$A$3000,HeatGen!$A1921)</f>
        <v>0</v>
      </c>
      <c r="S1921">
        <f>SUMIFS('Energy balance options'!$G$7:$G$3000,'Energy balance options'!$B$7:$B$3000,HeatGen!S$2,'Energy balance options'!$A$7:$A$3000,HeatGen!$A1921)</f>
        <v>0</v>
      </c>
      <c r="T1921">
        <f>SUMIFS('Energy balance options'!$G$7:$G$3000,'Energy balance options'!$B$7:$B$3000,HeatGen!T$2,'Energy balance options'!$A$7:$A$3000,HeatGen!$A1921)</f>
        <v>0</v>
      </c>
      <c r="U1921">
        <f>SUMIFS('Energy balance options'!$G$7:$G$3000,'Energy balance options'!$B$7:$B$3000,HeatGen!U$2,'Energy balance options'!$A$7:$A$3000,HeatGen!$A1921)</f>
        <v>0</v>
      </c>
      <c r="V1921">
        <f>SUMIFS('Energy balance options'!$G$7:$G$3000,'Energy balance options'!$B$7:$B$3000,HeatGen!V$2,'Energy balance options'!$A$7:$A$3000,HeatGen!$A1921)</f>
        <v>0</v>
      </c>
      <c r="W1921">
        <f>SUMIFS('Energy balance options'!$G$7:$G$3000,'Energy balance options'!$B$7:$B$3000,HeatGen!W$2,'Energy balance options'!$A$7:$A$3000,HeatGen!$A1921)</f>
        <v>0</v>
      </c>
      <c r="X1921">
        <f>SUMIFS('Energy balance options'!$G$7:$G$3000,'Energy balance options'!$B$7:$B$3000,HeatGen!X$2,'Energy balance options'!$A$7:$A$3000,HeatGen!$A1921)</f>
        <v>0</v>
      </c>
      <c r="AG1921">
        <f t="shared" si="358"/>
        <v>0</v>
      </c>
      <c r="AH1921">
        <f t="shared" si="359"/>
        <v>0</v>
      </c>
      <c r="AI1921">
        <f t="shared" si="360"/>
        <v>0</v>
      </c>
      <c r="AJ1921">
        <f t="shared" si="361"/>
        <v>0</v>
      </c>
      <c r="AK1921">
        <f t="shared" si="362"/>
        <v>0</v>
      </c>
      <c r="AL1921">
        <f t="shared" si="363"/>
        <v>0</v>
      </c>
      <c r="AM1921">
        <f t="shared" si="364"/>
        <v>0</v>
      </c>
      <c r="AN1921">
        <f t="shared" si="365"/>
        <v>0</v>
      </c>
      <c r="AO1921">
        <f t="shared" si="366"/>
        <v>0</v>
      </c>
    </row>
    <row r="1922" spans="1:41" x14ac:dyDescent="0.2">
      <c r="A1922" s="9">
        <f>'Cost per option'!A1930</f>
        <v>0</v>
      </c>
      <c r="B1922" t="str">
        <f>_xlfn.IFNA(VLOOKUP(A1922,'Energy balance options'!A$7:C$3000,3,FALSE),"")</f>
        <v/>
      </c>
      <c r="C1922">
        <f>SUMIFS('Energy balance options'!$F$7:$F$3000,'Energy balance options'!$B$7:$B$3000,HeatGen!C$2,'Energy balance options'!$A$7:$A$3000,HeatGen!$A1922)</f>
        <v>0</v>
      </c>
      <c r="D1922">
        <f>SUMIFS('Energy balance options'!$F$7:$F$3000,'Energy balance options'!$B$7:$B$3000,HeatGen!D$2,'Energy balance options'!$A$7:$A$3000,HeatGen!$A1922)</f>
        <v>0</v>
      </c>
      <c r="E1922">
        <f>SUMIFS('Energy balance options'!$F$7:$F$3000,'Energy balance options'!$B$7:$B$3000,HeatGen!E$2,'Energy balance options'!$A$7:$A$3000,HeatGen!$A1922)</f>
        <v>0</v>
      </c>
      <c r="F1922">
        <f>SUMIFS('Energy balance options'!$F$7:$F$3000,'Energy balance options'!$B$7:$B$3000,HeatGen!F$2,'Energy balance options'!$A$7:$A$3000,HeatGen!$A1922)</f>
        <v>0</v>
      </c>
      <c r="G1922">
        <f>SUMIFS('Energy balance options'!$F$7:$F$3000,'Energy balance options'!$B$7:$B$3000,HeatGen!G$2,'Energy balance options'!$A$7:$A$3000,HeatGen!$A1922)</f>
        <v>0</v>
      </c>
      <c r="H1922">
        <f>SUMIFS('Energy balance options'!$F$7:$F$3000,'Energy balance options'!$B$7:$B$3000,HeatGen!H$2,'Energy balance options'!$A$7:$A$3000,HeatGen!$A1922)</f>
        <v>0</v>
      </c>
      <c r="I1922">
        <f>SUMIFS('Energy balance options'!$F$7:$F$3000,'Energy balance options'!$B$7:$B$3000,HeatGen!I$2,'Energy balance options'!$A$7:$A$3000,HeatGen!$A1922)</f>
        <v>0</v>
      </c>
      <c r="J1922">
        <f>SUMIFS('Energy balance options'!$F$7:$F$3000,'Energy balance options'!$B$7:$B$3000,HeatGen!J$2,'Energy balance options'!$A$7:$A$3000,HeatGen!$A1922)</f>
        <v>0</v>
      </c>
      <c r="K1922">
        <f>SUMIFS('Energy balance options'!$F$7:$F$3000,'Energy balance options'!$B$7:$B$3000,HeatGen!K$2,'Energy balance options'!$A$7:$A$3000,HeatGen!$A1922)</f>
        <v>0</v>
      </c>
      <c r="L1922">
        <f>SUMIFS('Energy balance options'!$F$7:$F$3000,'Energy balance options'!$B$7:$B$3000,HeatGen!L$2,'Energy balance options'!$A$7:$A$3000,HeatGen!$A1922)</f>
        <v>0</v>
      </c>
      <c r="M1922">
        <f>SUMIFS('Energy balance options'!$F$7:$F$3000,'Energy balance options'!$B$7:$B$3000,HeatGen!M$2,'Energy balance options'!$A$7:$A$3000,HeatGen!$A1922)</f>
        <v>0</v>
      </c>
      <c r="N1922">
        <f>SUMIFS('Energy balance options'!$F$7:$F$3000,'Energy balance options'!$B$7:$B$3000,HeatGen!N$2,'Energy balance options'!$A$7:$A$3000,HeatGen!$A1922)</f>
        <v>0</v>
      </c>
      <c r="P1922">
        <f>SUMIFS('Energy balance options'!$F$7:$F$3000,'Energy balance options'!$B$7:$B$3000,HeatGen!P$2,'Energy balance options'!$A$7:$A$3000,HeatGen!$A1922)</f>
        <v>0</v>
      </c>
      <c r="Q1922">
        <f>SUMIFS('Energy balance options'!$F$7:$F$3000,'Energy balance options'!$B$7:$B$3000,HeatGen!Q$2,'Energy balance options'!$A$7:$A$3000,HeatGen!$A1922)</f>
        <v>0</v>
      </c>
      <c r="R1922">
        <f>SUMIFS('Energy balance options'!$F$7:$F$3000,'Energy balance options'!$B$7:$B$3000,HeatGen!R$2,'Energy balance options'!$A$7:$A$3000,HeatGen!$A1922)</f>
        <v>0</v>
      </c>
      <c r="S1922">
        <f>SUMIFS('Energy balance options'!$G$7:$G$3000,'Energy balance options'!$B$7:$B$3000,HeatGen!S$2,'Energy balance options'!$A$7:$A$3000,HeatGen!$A1922)</f>
        <v>0</v>
      </c>
      <c r="T1922">
        <f>SUMIFS('Energy balance options'!$G$7:$G$3000,'Energy balance options'!$B$7:$B$3000,HeatGen!T$2,'Energy balance options'!$A$7:$A$3000,HeatGen!$A1922)</f>
        <v>0</v>
      </c>
      <c r="U1922">
        <f>SUMIFS('Energy balance options'!$G$7:$G$3000,'Energy balance options'!$B$7:$B$3000,HeatGen!U$2,'Energy balance options'!$A$7:$A$3000,HeatGen!$A1922)</f>
        <v>0</v>
      </c>
      <c r="V1922">
        <f>SUMIFS('Energy balance options'!$G$7:$G$3000,'Energy balance options'!$B$7:$B$3000,HeatGen!V$2,'Energy balance options'!$A$7:$A$3000,HeatGen!$A1922)</f>
        <v>0</v>
      </c>
      <c r="W1922">
        <f>SUMIFS('Energy balance options'!$G$7:$G$3000,'Energy balance options'!$B$7:$B$3000,HeatGen!W$2,'Energy balance options'!$A$7:$A$3000,HeatGen!$A1922)</f>
        <v>0</v>
      </c>
      <c r="X1922">
        <f>SUMIFS('Energy balance options'!$G$7:$G$3000,'Energy balance options'!$B$7:$B$3000,HeatGen!X$2,'Energy balance options'!$A$7:$A$3000,HeatGen!$A1922)</f>
        <v>0</v>
      </c>
      <c r="AG1922">
        <f t="shared" si="358"/>
        <v>0</v>
      </c>
      <c r="AH1922">
        <f t="shared" si="359"/>
        <v>0</v>
      </c>
      <c r="AI1922">
        <f t="shared" si="360"/>
        <v>0</v>
      </c>
      <c r="AJ1922">
        <f t="shared" si="361"/>
        <v>0</v>
      </c>
      <c r="AK1922">
        <f t="shared" si="362"/>
        <v>0</v>
      </c>
      <c r="AL1922">
        <f t="shared" si="363"/>
        <v>0</v>
      </c>
      <c r="AM1922">
        <f t="shared" si="364"/>
        <v>0</v>
      </c>
      <c r="AN1922">
        <f t="shared" si="365"/>
        <v>0</v>
      </c>
      <c r="AO1922">
        <f t="shared" si="366"/>
        <v>0</v>
      </c>
    </row>
    <row r="1923" spans="1:41" x14ac:dyDescent="0.2">
      <c r="A1923" s="9">
        <f>'Cost per option'!A1931</f>
        <v>0</v>
      </c>
      <c r="B1923" t="str">
        <f>_xlfn.IFNA(VLOOKUP(A1923,'Energy balance options'!A$7:C$3000,3,FALSE),"")</f>
        <v/>
      </c>
      <c r="C1923">
        <f>SUMIFS('Energy balance options'!$F$7:$F$3000,'Energy balance options'!$B$7:$B$3000,HeatGen!C$2,'Energy balance options'!$A$7:$A$3000,HeatGen!$A1923)</f>
        <v>0</v>
      </c>
      <c r="D1923">
        <f>SUMIFS('Energy balance options'!$F$7:$F$3000,'Energy balance options'!$B$7:$B$3000,HeatGen!D$2,'Energy balance options'!$A$7:$A$3000,HeatGen!$A1923)</f>
        <v>0</v>
      </c>
      <c r="E1923">
        <f>SUMIFS('Energy balance options'!$F$7:$F$3000,'Energy balance options'!$B$7:$B$3000,HeatGen!E$2,'Energy balance options'!$A$7:$A$3000,HeatGen!$A1923)</f>
        <v>0</v>
      </c>
      <c r="F1923">
        <f>SUMIFS('Energy balance options'!$F$7:$F$3000,'Energy balance options'!$B$7:$B$3000,HeatGen!F$2,'Energy balance options'!$A$7:$A$3000,HeatGen!$A1923)</f>
        <v>0</v>
      </c>
      <c r="G1923">
        <f>SUMIFS('Energy balance options'!$F$7:$F$3000,'Energy balance options'!$B$7:$B$3000,HeatGen!G$2,'Energy balance options'!$A$7:$A$3000,HeatGen!$A1923)</f>
        <v>0</v>
      </c>
      <c r="H1923">
        <f>SUMIFS('Energy balance options'!$F$7:$F$3000,'Energy balance options'!$B$7:$B$3000,HeatGen!H$2,'Energy balance options'!$A$7:$A$3000,HeatGen!$A1923)</f>
        <v>0</v>
      </c>
      <c r="I1923">
        <f>SUMIFS('Energy balance options'!$F$7:$F$3000,'Energy balance options'!$B$7:$B$3000,HeatGen!I$2,'Energy balance options'!$A$7:$A$3000,HeatGen!$A1923)</f>
        <v>0</v>
      </c>
      <c r="J1923">
        <f>SUMIFS('Energy balance options'!$F$7:$F$3000,'Energy balance options'!$B$7:$B$3000,HeatGen!J$2,'Energy balance options'!$A$7:$A$3000,HeatGen!$A1923)</f>
        <v>0</v>
      </c>
      <c r="K1923">
        <f>SUMIFS('Energy balance options'!$F$7:$F$3000,'Energy balance options'!$B$7:$B$3000,HeatGen!K$2,'Energy balance options'!$A$7:$A$3000,HeatGen!$A1923)</f>
        <v>0</v>
      </c>
      <c r="L1923">
        <f>SUMIFS('Energy balance options'!$F$7:$F$3000,'Energy balance options'!$B$7:$B$3000,HeatGen!L$2,'Energy balance options'!$A$7:$A$3000,HeatGen!$A1923)</f>
        <v>0</v>
      </c>
      <c r="M1923">
        <f>SUMIFS('Energy balance options'!$F$7:$F$3000,'Energy balance options'!$B$7:$B$3000,HeatGen!M$2,'Energy balance options'!$A$7:$A$3000,HeatGen!$A1923)</f>
        <v>0</v>
      </c>
      <c r="N1923">
        <f>SUMIFS('Energy balance options'!$F$7:$F$3000,'Energy balance options'!$B$7:$B$3000,HeatGen!N$2,'Energy balance options'!$A$7:$A$3000,HeatGen!$A1923)</f>
        <v>0</v>
      </c>
      <c r="P1923">
        <f>SUMIFS('Energy balance options'!$F$7:$F$3000,'Energy balance options'!$B$7:$B$3000,HeatGen!P$2,'Energy balance options'!$A$7:$A$3000,HeatGen!$A1923)</f>
        <v>0</v>
      </c>
      <c r="Q1923">
        <f>SUMIFS('Energy balance options'!$F$7:$F$3000,'Energy balance options'!$B$7:$B$3000,HeatGen!Q$2,'Energy balance options'!$A$7:$A$3000,HeatGen!$A1923)</f>
        <v>0</v>
      </c>
      <c r="R1923">
        <f>SUMIFS('Energy balance options'!$F$7:$F$3000,'Energy balance options'!$B$7:$B$3000,HeatGen!R$2,'Energy balance options'!$A$7:$A$3000,HeatGen!$A1923)</f>
        <v>0</v>
      </c>
      <c r="S1923">
        <f>SUMIFS('Energy balance options'!$G$7:$G$3000,'Energy balance options'!$B$7:$B$3000,HeatGen!S$2,'Energy balance options'!$A$7:$A$3000,HeatGen!$A1923)</f>
        <v>0</v>
      </c>
      <c r="T1923">
        <f>SUMIFS('Energy balance options'!$G$7:$G$3000,'Energy balance options'!$B$7:$B$3000,HeatGen!T$2,'Energy balance options'!$A$7:$A$3000,HeatGen!$A1923)</f>
        <v>0</v>
      </c>
      <c r="U1923">
        <f>SUMIFS('Energy balance options'!$G$7:$G$3000,'Energy balance options'!$B$7:$B$3000,HeatGen!U$2,'Energy balance options'!$A$7:$A$3000,HeatGen!$A1923)</f>
        <v>0</v>
      </c>
      <c r="V1923">
        <f>SUMIFS('Energy balance options'!$G$7:$G$3000,'Energy balance options'!$B$7:$B$3000,HeatGen!V$2,'Energy balance options'!$A$7:$A$3000,HeatGen!$A1923)</f>
        <v>0</v>
      </c>
      <c r="W1923">
        <f>SUMIFS('Energy balance options'!$G$7:$G$3000,'Energy balance options'!$B$7:$B$3000,HeatGen!W$2,'Energy balance options'!$A$7:$A$3000,HeatGen!$A1923)</f>
        <v>0</v>
      </c>
      <c r="X1923">
        <f>SUMIFS('Energy balance options'!$G$7:$G$3000,'Energy balance options'!$B$7:$B$3000,HeatGen!X$2,'Energy balance options'!$A$7:$A$3000,HeatGen!$A1923)</f>
        <v>0</v>
      </c>
      <c r="AG1923">
        <f t="shared" si="358"/>
        <v>0</v>
      </c>
      <c r="AH1923">
        <f t="shared" si="359"/>
        <v>0</v>
      </c>
      <c r="AI1923">
        <f t="shared" si="360"/>
        <v>0</v>
      </c>
      <c r="AJ1923">
        <f t="shared" si="361"/>
        <v>0</v>
      </c>
      <c r="AK1923">
        <f t="shared" si="362"/>
        <v>0</v>
      </c>
      <c r="AL1923">
        <f t="shared" si="363"/>
        <v>0</v>
      </c>
      <c r="AM1923">
        <f t="shared" si="364"/>
        <v>0</v>
      </c>
      <c r="AN1923">
        <f t="shared" si="365"/>
        <v>0</v>
      </c>
      <c r="AO1923">
        <f t="shared" si="366"/>
        <v>0</v>
      </c>
    </row>
    <row r="1924" spans="1:41" x14ac:dyDescent="0.2">
      <c r="A1924" s="9">
        <f>'Cost per option'!A1932</f>
        <v>0</v>
      </c>
      <c r="B1924" t="str">
        <f>_xlfn.IFNA(VLOOKUP(A1924,'Energy balance options'!A$7:C$3000,3,FALSE),"")</f>
        <v/>
      </c>
      <c r="C1924">
        <f>SUMIFS('Energy balance options'!$F$7:$F$3000,'Energy balance options'!$B$7:$B$3000,HeatGen!C$2,'Energy balance options'!$A$7:$A$3000,HeatGen!$A1924)</f>
        <v>0</v>
      </c>
      <c r="D1924">
        <f>SUMIFS('Energy balance options'!$F$7:$F$3000,'Energy balance options'!$B$7:$B$3000,HeatGen!D$2,'Energy balance options'!$A$7:$A$3000,HeatGen!$A1924)</f>
        <v>0</v>
      </c>
      <c r="E1924">
        <f>SUMIFS('Energy balance options'!$F$7:$F$3000,'Energy balance options'!$B$7:$B$3000,HeatGen!E$2,'Energy balance options'!$A$7:$A$3000,HeatGen!$A1924)</f>
        <v>0</v>
      </c>
      <c r="F1924">
        <f>SUMIFS('Energy balance options'!$F$7:$F$3000,'Energy balance options'!$B$7:$B$3000,HeatGen!F$2,'Energy balance options'!$A$7:$A$3000,HeatGen!$A1924)</f>
        <v>0</v>
      </c>
      <c r="G1924">
        <f>SUMIFS('Energy balance options'!$F$7:$F$3000,'Energy balance options'!$B$7:$B$3000,HeatGen!G$2,'Energy balance options'!$A$7:$A$3000,HeatGen!$A1924)</f>
        <v>0</v>
      </c>
      <c r="H1924">
        <f>SUMIFS('Energy balance options'!$F$7:$F$3000,'Energy balance options'!$B$7:$B$3000,HeatGen!H$2,'Energy balance options'!$A$7:$A$3000,HeatGen!$A1924)</f>
        <v>0</v>
      </c>
      <c r="I1924">
        <f>SUMIFS('Energy balance options'!$F$7:$F$3000,'Energy balance options'!$B$7:$B$3000,HeatGen!I$2,'Energy balance options'!$A$7:$A$3000,HeatGen!$A1924)</f>
        <v>0</v>
      </c>
      <c r="J1924">
        <f>SUMIFS('Energy balance options'!$F$7:$F$3000,'Energy balance options'!$B$7:$B$3000,HeatGen!J$2,'Energy balance options'!$A$7:$A$3000,HeatGen!$A1924)</f>
        <v>0</v>
      </c>
      <c r="K1924">
        <f>SUMIFS('Energy balance options'!$F$7:$F$3000,'Energy balance options'!$B$7:$B$3000,HeatGen!K$2,'Energy balance options'!$A$7:$A$3000,HeatGen!$A1924)</f>
        <v>0</v>
      </c>
      <c r="L1924">
        <f>SUMIFS('Energy balance options'!$F$7:$F$3000,'Energy balance options'!$B$7:$B$3000,HeatGen!L$2,'Energy balance options'!$A$7:$A$3000,HeatGen!$A1924)</f>
        <v>0</v>
      </c>
      <c r="M1924">
        <f>SUMIFS('Energy balance options'!$F$7:$F$3000,'Energy balance options'!$B$7:$B$3000,HeatGen!M$2,'Energy balance options'!$A$7:$A$3000,HeatGen!$A1924)</f>
        <v>0</v>
      </c>
      <c r="N1924">
        <f>SUMIFS('Energy balance options'!$F$7:$F$3000,'Energy balance options'!$B$7:$B$3000,HeatGen!N$2,'Energy balance options'!$A$7:$A$3000,HeatGen!$A1924)</f>
        <v>0</v>
      </c>
      <c r="P1924">
        <f>SUMIFS('Energy balance options'!$F$7:$F$3000,'Energy balance options'!$B$7:$B$3000,HeatGen!P$2,'Energy balance options'!$A$7:$A$3000,HeatGen!$A1924)</f>
        <v>0</v>
      </c>
      <c r="Q1924">
        <f>SUMIFS('Energy balance options'!$F$7:$F$3000,'Energy balance options'!$B$7:$B$3000,HeatGen!Q$2,'Energy balance options'!$A$7:$A$3000,HeatGen!$A1924)</f>
        <v>0</v>
      </c>
      <c r="R1924">
        <f>SUMIFS('Energy balance options'!$F$7:$F$3000,'Energy balance options'!$B$7:$B$3000,HeatGen!R$2,'Energy balance options'!$A$7:$A$3000,HeatGen!$A1924)</f>
        <v>0</v>
      </c>
      <c r="S1924">
        <f>SUMIFS('Energy balance options'!$G$7:$G$3000,'Energy balance options'!$B$7:$B$3000,HeatGen!S$2,'Energy balance options'!$A$7:$A$3000,HeatGen!$A1924)</f>
        <v>0</v>
      </c>
      <c r="T1924">
        <f>SUMIFS('Energy balance options'!$G$7:$G$3000,'Energy balance options'!$B$7:$B$3000,HeatGen!T$2,'Energy balance options'!$A$7:$A$3000,HeatGen!$A1924)</f>
        <v>0</v>
      </c>
      <c r="U1924">
        <f>SUMIFS('Energy balance options'!$G$7:$G$3000,'Energy balance options'!$B$7:$B$3000,HeatGen!U$2,'Energy balance options'!$A$7:$A$3000,HeatGen!$A1924)</f>
        <v>0</v>
      </c>
      <c r="V1924">
        <f>SUMIFS('Energy balance options'!$G$7:$G$3000,'Energy balance options'!$B$7:$B$3000,HeatGen!V$2,'Energy balance options'!$A$7:$A$3000,HeatGen!$A1924)</f>
        <v>0</v>
      </c>
      <c r="W1924">
        <f>SUMIFS('Energy balance options'!$G$7:$G$3000,'Energy balance options'!$B$7:$B$3000,HeatGen!W$2,'Energy balance options'!$A$7:$A$3000,HeatGen!$A1924)</f>
        <v>0</v>
      </c>
      <c r="X1924">
        <f>SUMIFS('Energy balance options'!$G$7:$G$3000,'Energy balance options'!$B$7:$B$3000,HeatGen!X$2,'Energy balance options'!$A$7:$A$3000,HeatGen!$A1924)</f>
        <v>0</v>
      </c>
      <c r="AG1924">
        <f t="shared" si="358"/>
        <v>0</v>
      </c>
      <c r="AH1924">
        <f t="shared" si="359"/>
        <v>0</v>
      </c>
      <c r="AI1924">
        <f t="shared" si="360"/>
        <v>0</v>
      </c>
      <c r="AJ1924">
        <f t="shared" si="361"/>
        <v>0</v>
      </c>
      <c r="AK1924">
        <f t="shared" si="362"/>
        <v>0</v>
      </c>
      <c r="AL1924">
        <f t="shared" si="363"/>
        <v>0</v>
      </c>
      <c r="AM1924">
        <f t="shared" si="364"/>
        <v>0</v>
      </c>
      <c r="AN1924">
        <f t="shared" si="365"/>
        <v>0</v>
      </c>
      <c r="AO1924">
        <f t="shared" si="366"/>
        <v>0</v>
      </c>
    </row>
    <row r="1925" spans="1:41" x14ac:dyDescent="0.2">
      <c r="A1925" s="9">
        <f>'Cost per option'!A1933</f>
        <v>0</v>
      </c>
      <c r="B1925" t="str">
        <f>_xlfn.IFNA(VLOOKUP(A1925,'Energy balance options'!A$7:C$3000,3,FALSE),"")</f>
        <v/>
      </c>
      <c r="C1925">
        <f>SUMIFS('Energy balance options'!$F$7:$F$3000,'Energy balance options'!$B$7:$B$3000,HeatGen!C$2,'Energy balance options'!$A$7:$A$3000,HeatGen!$A1925)</f>
        <v>0</v>
      </c>
      <c r="D1925">
        <f>SUMIFS('Energy balance options'!$F$7:$F$3000,'Energy balance options'!$B$7:$B$3000,HeatGen!D$2,'Energy balance options'!$A$7:$A$3000,HeatGen!$A1925)</f>
        <v>0</v>
      </c>
      <c r="E1925">
        <f>SUMIFS('Energy balance options'!$F$7:$F$3000,'Energy balance options'!$B$7:$B$3000,HeatGen!E$2,'Energy balance options'!$A$7:$A$3000,HeatGen!$A1925)</f>
        <v>0</v>
      </c>
      <c r="F1925">
        <f>SUMIFS('Energy balance options'!$F$7:$F$3000,'Energy balance options'!$B$7:$B$3000,HeatGen!F$2,'Energy balance options'!$A$7:$A$3000,HeatGen!$A1925)</f>
        <v>0</v>
      </c>
      <c r="G1925">
        <f>SUMIFS('Energy balance options'!$F$7:$F$3000,'Energy balance options'!$B$7:$B$3000,HeatGen!G$2,'Energy balance options'!$A$7:$A$3000,HeatGen!$A1925)</f>
        <v>0</v>
      </c>
      <c r="H1925">
        <f>SUMIFS('Energy balance options'!$F$7:$F$3000,'Energy balance options'!$B$7:$B$3000,HeatGen!H$2,'Energy balance options'!$A$7:$A$3000,HeatGen!$A1925)</f>
        <v>0</v>
      </c>
      <c r="I1925">
        <f>SUMIFS('Energy balance options'!$F$7:$F$3000,'Energy balance options'!$B$7:$B$3000,HeatGen!I$2,'Energy balance options'!$A$7:$A$3000,HeatGen!$A1925)</f>
        <v>0</v>
      </c>
      <c r="J1925">
        <f>SUMIFS('Energy balance options'!$F$7:$F$3000,'Energy balance options'!$B$7:$B$3000,HeatGen!J$2,'Energy balance options'!$A$7:$A$3000,HeatGen!$A1925)</f>
        <v>0</v>
      </c>
      <c r="K1925">
        <f>SUMIFS('Energy balance options'!$F$7:$F$3000,'Energy balance options'!$B$7:$B$3000,HeatGen!K$2,'Energy balance options'!$A$7:$A$3000,HeatGen!$A1925)</f>
        <v>0</v>
      </c>
      <c r="L1925">
        <f>SUMIFS('Energy balance options'!$F$7:$F$3000,'Energy balance options'!$B$7:$B$3000,HeatGen!L$2,'Energy balance options'!$A$7:$A$3000,HeatGen!$A1925)</f>
        <v>0</v>
      </c>
      <c r="M1925">
        <f>SUMIFS('Energy balance options'!$F$7:$F$3000,'Energy balance options'!$B$7:$B$3000,HeatGen!M$2,'Energy balance options'!$A$7:$A$3000,HeatGen!$A1925)</f>
        <v>0</v>
      </c>
      <c r="N1925">
        <f>SUMIFS('Energy balance options'!$F$7:$F$3000,'Energy balance options'!$B$7:$B$3000,HeatGen!N$2,'Energy balance options'!$A$7:$A$3000,HeatGen!$A1925)</f>
        <v>0</v>
      </c>
      <c r="P1925">
        <f>SUMIFS('Energy balance options'!$F$7:$F$3000,'Energy balance options'!$B$7:$B$3000,HeatGen!P$2,'Energy balance options'!$A$7:$A$3000,HeatGen!$A1925)</f>
        <v>0</v>
      </c>
      <c r="Q1925">
        <f>SUMIFS('Energy balance options'!$F$7:$F$3000,'Energy balance options'!$B$7:$B$3000,HeatGen!Q$2,'Energy balance options'!$A$7:$A$3000,HeatGen!$A1925)</f>
        <v>0</v>
      </c>
      <c r="R1925">
        <f>SUMIFS('Energy balance options'!$F$7:$F$3000,'Energy balance options'!$B$7:$B$3000,HeatGen!R$2,'Energy balance options'!$A$7:$A$3000,HeatGen!$A1925)</f>
        <v>0</v>
      </c>
      <c r="S1925">
        <f>SUMIFS('Energy balance options'!$G$7:$G$3000,'Energy balance options'!$B$7:$B$3000,HeatGen!S$2,'Energy balance options'!$A$7:$A$3000,HeatGen!$A1925)</f>
        <v>0</v>
      </c>
      <c r="T1925">
        <f>SUMIFS('Energy balance options'!$G$7:$G$3000,'Energy balance options'!$B$7:$B$3000,HeatGen!T$2,'Energy balance options'!$A$7:$A$3000,HeatGen!$A1925)</f>
        <v>0</v>
      </c>
      <c r="U1925">
        <f>SUMIFS('Energy balance options'!$G$7:$G$3000,'Energy balance options'!$B$7:$B$3000,HeatGen!U$2,'Energy balance options'!$A$7:$A$3000,HeatGen!$A1925)</f>
        <v>0</v>
      </c>
      <c r="V1925">
        <f>SUMIFS('Energy balance options'!$G$7:$G$3000,'Energy balance options'!$B$7:$B$3000,HeatGen!V$2,'Energy balance options'!$A$7:$A$3000,HeatGen!$A1925)</f>
        <v>0</v>
      </c>
      <c r="W1925">
        <f>SUMIFS('Energy balance options'!$G$7:$G$3000,'Energy balance options'!$B$7:$B$3000,HeatGen!W$2,'Energy balance options'!$A$7:$A$3000,HeatGen!$A1925)</f>
        <v>0</v>
      </c>
      <c r="X1925">
        <f>SUMIFS('Energy balance options'!$G$7:$G$3000,'Energy balance options'!$B$7:$B$3000,HeatGen!X$2,'Energy balance options'!$A$7:$A$3000,HeatGen!$A1925)</f>
        <v>0</v>
      </c>
      <c r="AG1925">
        <f t="shared" si="358"/>
        <v>0</v>
      </c>
      <c r="AH1925">
        <f t="shared" si="359"/>
        <v>0</v>
      </c>
      <c r="AI1925">
        <f t="shared" si="360"/>
        <v>0</v>
      </c>
      <c r="AJ1925">
        <f t="shared" si="361"/>
        <v>0</v>
      </c>
      <c r="AK1925">
        <f t="shared" si="362"/>
        <v>0</v>
      </c>
      <c r="AL1925">
        <f t="shared" si="363"/>
        <v>0</v>
      </c>
      <c r="AM1925">
        <f t="shared" si="364"/>
        <v>0</v>
      </c>
      <c r="AN1925">
        <f t="shared" si="365"/>
        <v>0</v>
      </c>
      <c r="AO1925">
        <f t="shared" si="366"/>
        <v>0</v>
      </c>
    </row>
    <row r="1926" spans="1:41" x14ac:dyDescent="0.2">
      <c r="A1926" s="9">
        <f>'Cost per option'!A1934</f>
        <v>0</v>
      </c>
      <c r="B1926" t="str">
        <f>_xlfn.IFNA(VLOOKUP(A1926,'Energy balance options'!A$7:C$3000,3,FALSE),"")</f>
        <v/>
      </c>
      <c r="C1926">
        <f>SUMIFS('Energy balance options'!$F$7:$F$3000,'Energy balance options'!$B$7:$B$3000,HeatGen!C$2,'Energy balance options'!$A$7:$A$3000,HeatGen!$A1926)</f>
        <v>0</v>
      </c>
      <c r="D1926">
        <f>SUMIFS('Energy balance options'!$F$7:$F$3000,'Energy balance options'!$B$7:$B$3000,HeatGen!D$2,'Energy balance options'!$A$7:$A$3000,HeatGen!$A1926)</f>
        <v>0</v>
      </c>
      <c r="E1926">
        <f>SUMIFS('Energy balance options'!$F$7:$F$3000,'Energy balance options'!$B$7:$B$3000,HeatGen!E$2,'Energy balance options'!$A$7:$A$3000,HeatGen!$A1926)</f>
        <v>0</v>
      </c>
      <c r="F1926">
        <f>SUMIFS('Energy balance options'!$F$7:$F$3000,'Energy balance options'!$B$7:$B$3000,HeatGen!F$2,'Energy balance options'!$A$7:$A$3000,HeatGen!$A1926)</f>
        <v>0</v>
      </c>
      <c r="G1926">
        <f>SUMIFS('Energy balance options'!$F$7:$F$3000,'Energy balance options'!$B$7:$B$3000,HeatGen!G$2,'Energy balance options'!$A$7:$A$3000,HeatGen!$A1926)</f>
        <v>0</v>
      </c>
      <c r="H1926">
        <f>SUMIFS('Energy balance options'!$F$7:$F$3000,'Energy balance options'!$B$7:$B$3000,HeatGen!H$2,'Energy balance options'!$A$7:$A$3000,HeatGen!$A1926)</f>
        <v>0</v>
      </c>
      <c r="I1926">
        <f>SUMIFS('Energy balance options'!$F$7:$F$3000,'Energy balance options'!$B$7:$B$3000,HeatGen!I$2,'Energy balance options'!$A$7:$A$3000,HeatGen!$A1926)</f>
        <v>0</v>
      </c>
      <c r="J1926">
        <f>SUMIFS('Energy balance options'!$F$7:$F$3000,'Energy balance options'!$B$7:$B$3000,HeatGen!J$2,'Energy balance options'!$A$7:$A$3000,HeatGen!$A1926)</f>
        <v>0</v>
      </c>
      <c r="K1926">
        <f>SUMIFS('Energy balance options'!$F$7:$F$3000,'Energy balance options'!$B$7:$B$3000,HeatGen!K$2,'Energy balance options'!$A$7:$A$3000,HeatGen!$A1926)</f>
        <v>0</v>
      </c>
      <c r="L1926">
        <f>SUMIFS('Energy balance options'!$F$7:$F$3000,'Energy balance options'!$B$7:$B$3000,HeatGen!L$2,'Energy balance options'!$A$7:$A$3000,HeatGen!$A1926)</f>
        <v>0</v>
      </c>
      <c r="M1926">
        <f>SUMIFS('Energy balance options'!$F$7:$F$3000,'Energy balance options'!$B$7:$B$3000,HeatGen!M$2,'Energy balance options'!$A$7:$A$3000,HeatGen!$A1926)</f>
        <v>0</v>
      </c>
      <c r="N1926">
        <f>SUMIFS('Energy balance options'!$F$7:$F$3000,'Energy balance options'!$B$7:$B$3000,HeatGen!N$2,'Energy balance options'!$A$7:$A$3000,HeatGen!$A1926)</f>
        <v>0</v>
      </c>
      <c r="P1926">
        <f>SUMIFS('Energy balance options'!$F$7:$F$3000,'Energy balance options'!$B$7:$B$3000,HeatGen!P$2,'Energy balance options'!$A$7:$A$3000,HeatGen!$A1926)</f>
        <v>0</v>
      </c>
      <c r="Q1926">
        <f>SUMIFS('Energy balance options'!$F$7:$F$3000,'Energy balance options'!$B$7:$B$3000,HeatGen!Q$2,'Energy balance options'!$A$7:$A$3000,HeatGen!$A1926)</f>
        <v>0</v>
      </c>
      <c r="R1926">
        <f>SUMIFS('Energy balance options'!$F$7:$F$3000,'Energy balance options'!$B$7:$B$3000,HeatGen!R$2,'Energy balance options'!$A$7:$A$3000,HeatGen!$A1926)</f>
        <v>0</v>
      </c>
      <c r="S1926">
        <f>SUMIFS('Energy balance options'!$G$7:$G$3000,'Energy balance options'!$B$7:$B$3000,HeatGen!S$2,'Energy balance options'!$A$7:$A$3000,HeatGen!$A1926)</f>
        <v>0</v>
      </c>
      <c r="T1926">
        <f>SUMIFS('Energy balance options'!$G$7:$G$3000,'Energy balance options'!$B$7:$B$3000,HeatGen!T$2,'Energy balance options'!$A$7:$A$3000,HeatGen!$A1926)</f>
        <v>0</v>
      </c>
      <c r="U1926">
        <f>SUMIFS('Energy balance options'!$G$7:$G$3000,'Energy balance options'!$B$7:$B$3000,HeatGen!U$2,'Energy balance options'!$A$7:$A$3000,HeatGen!$A1926)</f>
        <v>0</v>
      </c>
      <c r="V1926">
        <f>SUMIFS('Energy balance options'!$G$7:$G$3000,'Energy balance options'!$B$7:$B$3000,HeatGen!V$2,'Energy balance options'!$A$7:$A$3000,HeatGen!$A1926)</f>
        <v>0</v>
      </c>
      <c r="W1926">
        <f>SUMIFS('Energy balance options'!$G$7:$G$3000,'Energy balance options'!$B$7:$B$3000,HeatGen!W$2,'Energy balance options'!$A$7:$A$3000,HeatGen!$A1926)</f>
        <v>0</v>
      </c>
      <c r="X1926">
        <f>SUMIFS('Energy balance options'!$G$7:$G$3000,'Energy balance options'!$B$7:$B$3000,HeatGen!X$2,'Energy balance options'!$A$7:$A$3000,HeatGen!$A1926)</f>
        <v>0</v>
      </c>
      <c r="AG1926">
        <f t="shared" si="358"/>
        <v>0</v>
      </c>
      <c r="AH1926">
        <f t="shared" si="359"/>
        <v>0</v>
      </c>
      <c r="AI1926">
        <f t="shared" si="360"/>
        <v>0</v>
      </c>
      <c r="AJ1926">
        <f t="shared" si="361"/>
        <v>0</v>
      </c>
      <c r="AK1926">
        <f t="shared" si="362"/>
        <v>0</v>
      </c>
      <c r="AL1926">
        <f t="shared" si="363"/>
        <v>0</v>
      </c>
      <c r="AM1926">
        <f t="shared" si="364"/>
        <v>0</v>
      </c>
      <c r="AN1926">
        <f t="shared" si="365"/>
        <v>0</v>
      </c>
      <c r="AO1926">
        <f t="shared" si="366"/>
        <v>0</v>
      </c>
    </row>
    <row r="1927" spans="1:41" x14ac:dyDescent="0.2">
      <c r="A1927" s="9">
        <f>'Cost per option'!A1935</f>
        <v>0</v>
      </c>
      <c r="B1927" t="str">
        <f>_xlfn.IFNA(VLOOKUP(A1927,'Energy balance options'!A$7:C$3000,3,FALSE),"")</f>
        <v/>
      </c>
      <c r="C1927">
        <f>SUMIFS('Energy balance options'!$F$7:$F$3000,'Energy balance options'!$B$7:$B$3000,HeatGen!C$2,'Energy balance options'!$A$7:$A$3000,HeatGen!$A1927)</f>
        <v>0</v>
      </c>
      <c r="D1927">
        <f>SUMIFS('Energy balance options'!$F$7:$F$3000,'Energy balance options'!$B$7:$B$3000,HeatGen!D$2,'Energy balance options'!$A$7:$A$3000,HeatGen!$A1927)</f>
        <v>0</v>
      </c>
      <c r="E1927">
        <f>SUMIFS('Energy balance options'!$F$7:$F$3000,'Energy balance options'!$B$7:$B$3000,HeatGen!E$2,'Energy balance options'!$A$7:$A$3000,HeatGen!$A1927)</f>
        <v>0</v>
      </c>
      <c r="F1927">
        <f>SUMIFS('Energy balance options'!$F$7:$F$3000,'Energy balance options'!$B$7:$B$3000,HeatGen!F$2,'Energy balance options'!$A$7:$A$3000,HeatGen!$A1927)</f>
        <v>0</v>
      </c>
      <c r="G1927">
        <f>SUMIFS('Energy balance options'!$F$7:$F$3000,'Energy balance options'!$B$7:$B$3000,HeatGen!G$2,'Energy balance options'!$A$7:$A$3000,HeatGen!$A1927)</f>
        <v>0</v>
      </c>
      <c r="H1927">
        <f>SUMIFS('Energy balance options'!$F$7:$F$3000,'Energy balance options'!$B$7:$B$3000,HeatGen!H$2,'Energy balance options'!$A$7:$A$3000,HeatGen!$A1927)</f>
        <v>0</v>
      </c>
      <c r="I1927">
        <f>SUMIFS('Energy balance options'!$F$7:$F$3000,'Energy balance options'!$B$7:$B$3000,HeatGen!I$2,'Energy balance options'!$A$7:$A$3000,HeatGen!$A1927)</f>
        <v>0</v>
      </c>
      <c r="J1927">
        <f>SUMIFS('Energy balance options'!$F$7:$F$3000,'Energy balance options'!$B$7:$B$3000,HeatGen!J$2,'Energy balance options'!$A$7:$A$3000,HeatGen!$A1927)</f>
        <v>0</v>
      </c>
      <c r="K1927">
        <f>SUMIFS('Energy balance options'!$F$7:$F$3000,'Energy balance options'!$B$7:$B$3000,HeatGen!K$2,'Energy balance options'!$A$7:$A$3000,HeatGen!$A1927)</f>
        <v>0</v>
      </c>
      <c r="L1927">
        <f>SUMIFS('Energy balance options'!$F$7:$F$3000,'Energy balance options'!$B$7:$B$3000,HeatGen!L$2,'Energy balance options'!$A$7:$A$3000,HeatGen!$A1927)</f>
        <v>0</v>
      </c>
      <c r="M1927">
        <f>SUMIFS('Energy balance options'!$F$7:$F$3000,'Energy balance options'!$B$7:$B$3000,HeatGen!M$2,'Energy balance options'!$A$7:$A$3000,HeatGen!$A1927)</f>
        <v>0</v>
      </c>
      <c r="N1927">
        <f>SUMIFS('Energy balance options'!$F$7:$F$3000,'Energy balance options'!$B$7:$B$3000,HeatGen!N$2,'Energy balance options'!$A$7:$A$3000,HeatGen!$A1927)</f>
        <v>0</v>
      </c>
      <c r="P1927">
        <f>SUMIFS('Energy balance options'!$F$7:$F$3000,'Energy balance options'!$B$7:$B$3000,HeatGen!P$2,'Energy balance options'!$A$7:$A$3000,HeatGen!$A1927)</f>
        <v>0</v>
      </c>
      <c r="Q1927">
        <f>SUMIFS('Energy balance options'!$F$7:$F$3000,'Energy balance options'!$B$7:$B$3000,HeatGen!Q$2,'Energy balance options'!$A$7:$A$3000,HeatGen!$A1927)</f>
        <v>0</v>
      </c>
      <c r="R1927">
        <f>SUMIFS('Energy balance options'!$F$7:$F$3000,'Energy balance options'!$B$7:$B$3000,HeatGen!R$2,'Energy balance options'!$A$7:$A$3000,HeatGen!$A1927)</f>
        <v>0</v>
      </c>
      <c r="S1927">
        <f>SUMIFS('Energy balance options'!$G$7:$G$3000,'Energy balance options'!$B$7:$B$3000,HeatGen!S$2,'Energy balance options'!$A$7:$A$3000,HeatGen!$A1927)</f>
        <v>0</v>
      </c>
      <c r="T1927">
        <f>SUMIFS('Energy balance options'!$G$7:$G$3000,'Energy balance options'!$B$7:$B$3000,HeatGen!T$2,'Energy balance options'!$A$7:$A$3000,HeatGen!$A1927)</f>
        <v>0</v>
      </c>
      <c r="U1927">
        <f>SUMIFS('Energy balance options'!$G$7:$G$3000,'Energy balance options'!$B$7:$B$3000,HeatGen!U$2,'Energy balance options'!$A$7:$A$3000,HeatGen!$A1927)</f>
        <v>0</v>
      </c>
      <c r="V1927">
        <f>SUMIFS('Energy balance options'!$G$7:$G$3000,'Energy balance options'!$B$7:$B$3000,HeatGen!V$2,'Energy balance options'!$A$7:$A$3000,HeatGen!$A1927)</f>
        <v>0</v>
      </c>
      <c r="W1927">
        <f>SUMIFS('Energy balance options'!$G$7:$G$3000,'Energy balance options'!$B$7:$B$3000,HeatGen!W$2,'Energy balance options'!$A$7:$A$3000,HeatGen!$A1927)</f>
        <v>0</v>
      </c>
      <c r="X1927">
        <f>SUMIFS('Energy balance options'!$G$7:$G$3000,'Energy balance options'!$B$7:$B$3000,HeatGen!X$2,'Energy balance options'!$A$7:$A$3000,HeatGen!$A1927)</f>
        <v>0</v>
      </c>
      <c r="AG1927">
        <f t="shared" si="358"/>
        <v>0</v>
      </c>
      <c r="AH1927">
        <f t="shared" si="359"/>
        <v>0</v>
      </c>
      <c r="AI1927">
        <f t="shared" si="360"/>
        <v>0</v>
      </c>
      <c r="AJ1927">
        <f t="shared" si="361"/>
        <v>0</v>
      </c>
      <c r="AK1927">
        <f t="shared" si="362"/>
        <v>0</v>
      </c>
      <c r="AL1927">
        <f t="shared" si="363"/>
        <v>0</v>
      </c>
      <c r="AM1927">
        <f t="shared" si="364"/>
        <v>0</v>
      </c>
      <c r="AN1927">
        <f t="shared" si="365"/>
        <v>0</v>
      </c>
      <c r="AO1927">
        <f t="shared" si="366"/>
        <v>0</v>
      </c>
    </row>
    <row r="1928" spans="1:41" x14ac:dyDescent="0.2">
      <c r="A1928" s="9">
        <f>'Cost per option'!A1936</f>
        <v>0</v>
      </c>
      <c r="B1928" t="str">
        <f>_xlfn.IFNA(VLOOKUP(A1928,'Energy balance options'!A$7:C$3000,3,FALSE),"")</f>
        <v/>
      </c>
      <c r="C1928">
        <f>SUMIFS('Energy balance options'!$F$7:$F$3000,'Energy balance options'!$B$7:$B$3000,HeatGen!C$2,'Energy balance options'!$A$7:$A$3000,HeatGen!$A1928)</f>
        <v>0</v>
      </c>
      <c r="D1928">
        <f>SUMIFS('Energy balance options'!$F$7:$F$3000,'Energy balance options'!$B$7:$B$3000,HeatGen!D$2,'Energy balance options'!$A$7:$A$3000,HeatGen!$A1928)</f>
        <v>0</v>
      </c>
      <c r="E1928">
        <f>SUMIFS('Energy balance options'!$F$7:$F$3000,'Energy balance options'!$B$7:$B$3000,HeatGen!E$2,'Energy balance options'!$A$7:$A$3000,HeatGen!$A1928)</f>
        <v>0</v>
      </c>
      <c r="F1928">
        <f>SUMIFS('Energy balance options'!$F$7:$F$3000,'Energy balance options'!$B$7:$B$3000,HeatGen!F$2,'Energy balance options'!$A$7:$A$3000,HeatGen!$A1928)</f>
        <v>0</v>
      </c>
      <c r="G1928">
        <f>SUMIFS('Energy balance options'!$F$7:$F$3000,'Energy balance options'!$B$7:$B$3000,HeatGen!G$2,'Energy balance options'!$A$7:$A$3000,HeatGen!$A1928)</f>
        <v>0</v>
      </c>
      <c r="H1928">
        <f>SUMIFS('Energy balance options'!$F$7:$F$3000,'Energy balance options'!$B$7:$B$3000,HeatGen!H$2,'Energy balance options'!$A$7:$A$3000,HeatGen!$A1928)</f>
        <v>0</v>
      </c>
      <c r="I1928">
        <f>SUMIFS('Energy balance options'!$F$7:$F$3000,'Energy balance options'!$B$7:$B$3000,HeatGen!I$2,'Energy balance options'!$A$7:$A$3000,HeatGen!$A1928)</f>
        <v>0</v>
      </c>
      <c r="J1928">
        <f>SUMIFS('Energy balance options'!$F$7:$F$3000,'Energy balance options'!$B$7:$B$3000,HeatGen!J$2,'Energy balance options'!$A$7:$A$3000,HeatGen!$A1928)</f>
        <v>0</v>
      </c>
      <c r="K1928">
        <f>SUMIFS('Energy balance options'!$F$7:$F$3000,'Energy balance options'!$B$7:$B$3000,HeatGen!K$2,'Energy balance options'!$A$7:$A$3000,HeatGen!$A1928)</f>
        <v>0</v>
      </c>
      <c r="L1928">
        <f>SUMIFS('Energy balance options'!$F$7:$F$3000,'Energy balance options'!$B$7:$B$3000,HeatGen!L$2,'Energy balance options'!$A$7:$A$3000,HeatGen!$A1928)</f>
        <v>0</v>
      </c>
      <c r="M1928">
        <f>SUMIFS('Energy balance options'!$F$7:$F$3000,'Energy balance options'!$B$7:$B$3000,HeatGen!M$2,'Energy balance options'!$A$7:$A$3000,HeatGen!$A1928)</f>
        <v>0</v>
      </c>
      <c r="N1928">
        <f>SUMIFS('Energy balance options'!$F$7:$F$3000,'Energy balance options'!$B$7:$B$3000,HeatGen!N$2,'Energy balance options'!$A$7:$A$3000,HeatGen!$A1928)</f>
        <v>0</v>
      </c>
      <c r="P1928">
        <f>SUMIFS('Energy balance options'!$F$7:$F$3000,'Energy balance options'!$B$7:$B$3000,HeatGen!P$2,'Energy balance options'!$A$7:$A$3000,HeatGen!$A1928)</f>
        <v>0</v>
      </c>
      <c r="Q1928">
        <f>SUMIFS('Energy balance options'!$F$7:$F$3000,'Energy balance options'!$B$7:$B$3000,HeatGen!Q$2,'Energy balance options'!$A$7:$A$3000,HeatGen!$A1928)</f>
        <v>0</v>
      </c>
      <c r="R1928">
        <f>SUMIFS('Energy balance options'!$F$7:$F$3000,'Energy balance options'!$B$7:$B$3000,HeatGen!R$2,'Energy balance options'!$A$7:$A$3000,HeatGen!$A1928)</f>
        <v>0</v>
      </c>
      <c r="S1928">
        <f>SUMIFS('Energy balance options'!$G$7:$G$3000,'Energy balance options'!$B$7:$B$3000,HeatGen!S$2,'Energy balance options'!$A$7:$A$3000,HeatGen!$A1928)</f>
        <v>0</v>
      </c>
      <c r="T1928">
        <f>SUMIFS('Energy balance options'!$G$7:$G$3000,'Energy balance options'!$B$7:$B$3000,HeatGen!T$2,'Energy balance options'!$A$7:$A$3000,HeatGen!$A1928)</f>
        <v>0</v>
      </c>
      <c r="U1928">
        <f>SUMIFS('Energy balance options'!$G$7:$G$3000,'Energy balance options'!$B$7:$B$3000,HeatGen!U$2,'Energy balance options'!$A$7:$A$3000,HeatGen!$A1928)</f>
        <v>0</v>
      </c>
      <c r="V1928">
        <f>SUMIFS('Energy balance options'!$G$7:$G$3000,'Energy balance options'!$B$7:$B$3000,HeatGen!V$2,'Energy balance options'!$A$7:$A$3000,HeatGen!$A1928)</f>
        <v>0</v>
      </c>
      <c r="W1928">
        <f>SUMIFS('Energy balance options'!$G$7:$G$3000,'Energy balance options'!$B$7:$B$3000,HeatGen!W$2,'Energy balance options'!$A$7:$A$3000,HeatGen!$A1928)</f>
        <v>0</v>
      </c>
      <c r="X1928">
        <f>SUMIFS('Energy balance options'!$G$7:$G$3000,'Energy balance options'!$B$7:$B$3000,HeatGen!X$2,'Energy balance options'!$A$7:$A$3000,HeatGen!$A1928)</f>
        <v>0</v>
      </c>
      <c r="AG1928">
        <f t="shared" si="358"/>
        <v>0</v>
      </c>
      <c r="AH1928">
        <f t="shared" si="359"/>
        <v>0</v>
      </c>
      <c r="AI1928">
        <f t="shared" si="360"/>
        <v>0</v>
      </c>
      <c r="AJ1928">
        <f t="shared" si="361"/>
        <v>0</v>
      </c>
      <c r="AK1928">
        <f t="shared" si="362"/>
        <v>0</v>
      </c>
      <c r="AL1928">
        <f t="shared" si="363"/>
        <v>0</v>
      </c>
      <c r="AM1928">
        <f t="shared" si="364"/>
        <v>0</v>
      </c>
      <c r="AN1928">
        <f t="shared" si="365"/>
        <v>0</v>
      </c>
      <c r="AO1928">
        <f t="shared" si="366"/>
        <v>0</v>
      </c>
    </row>
    <row r="1929" spans="1:41" x14ac:dyDescent="0.2">
      <c r="A1929" s="9">
        <f>'Cost per option'!A1937</f>
        <v>0</v>
      </c>
      <c r="B1929" t="str">
        <f>_xlfn.IFNA(VLOOKUP(A1929,'Energy balance options'!A$7:C$3000,3,FALSE),"")</f>
        <v/>
      </c>
      <c r="C1929">
        <f>SUMIFS('Energy balance options'!$F$7:$F$3000,'Energy balance options'!$B$7:$B$3000,HeatGen!C$2,'Energy balance options'!$A$7:$A$3000,HeatGen!$A1929)</f>
        <v>0</v>
      </c>
      <c r="D1929">
        <f>SUMIFS('Energy balance options'!$F$7:$F$3000,'Energy balance options'!$B$7:$B$3000,HeatGen!D$2,'Energy balance options'!$A$7:$A$3000,HeatGen!$A1929)</f>
        <v>0</v>
      </c>
      <c r="E1929">
        <f>SUMIFS('Energy balance options'!$F$7:$F$3000,'Energy balance options'!$B$7:$B$3000,HeatGen!E$2,'Energy balance options'!$A$7:$A$3000,HeatGen!$A1929)</f>
        <v>0</v>
      </c>
      <c r="F1929">
        <f>SUMIFS('Energy balance options'!$F$7:$F$3000,'Energy balance options'!$B$7:$B$3000,HeatGen!F$2,'Energy balance options'!$A$7:$A$3000,HeatGen!$A1929)</f>
        <v>0</v>
      </c>
      <c r="G1929">
        <f>SUMIFS('Energy balance options'!$F$7:$F$3000,'Energy balance options'!$B$7:$B$3000,HeatGen!G$2,'Energy balance options'!$A$7:$A$3000,HeatGen!$A1929)</f>
        <v>0</v>
      </c>
      <c r="H1929">
        <f>SUMIFS('Energy balance options'!$F$7:$F$3000,'Energy balance options'!$B$7:$B$3000,HeatGen!H$2,'Energy balance options'!$A$7:$A$3000,HeatGen!$A1929)</f>
        <v>0</v>
      </c>
      <c r="I1929">
        <f>SUMIFS('Energy balance options'!$F$7:$F$3000,'Energy balance options'!$B$7:$B$3000,HeatGen!I$2,'Energy balance options'!$A$7:$A$3000,HeatGen!$A1929)</f>
        <v>0</v>
      </c>
      <c r="J1929">
        <f>SUMIFS('Energy balance options'!$F$7:$F$3000,'Energy balance options'!$B$7:$B$3000,HeatGen!J$2,'Energy balance options'!$A$7:$A$3000,HeatGen!$A1929)</f>
        <v>0</v>
      </c>
      <c r="K1929">
        <f>SUMIFS('Energy balance options'!$F$7:$F$3000,'Energy balance options'!$B$7:$B$3000,HeatGen!K$2,'Energy balance options'!$A$7:$A$3000,HeatGen!$A1929)</f>
        <v>0</v>
      </c>
      <c r="L1929">
        <f>SUMIFS('Energy balance options'!$F$7:$F$3000,'Energy balance options'!$B$7:$B$3000,HeatGen!L$2,'Energy balance options'!$A$7:$A$3000,HeatGen!$A1929)</f>
        <v>0</v>
      </c>
      <c r="M1929">
        <f>SUMIFS('Energy balance options'!$F$7:$F$3000,'Energy balance options'!$B$7:$B$3000,HeatGen!M$2,'Energy balance options'!$A$7:$A$3000,HeatGen!$A1929)</f>
        <v>0</v>
      </c>
      <c r="N1929">
        <f>SUMIFS('Energy balance options'!$F$7:$F$3000,'Energy balance options'!$B$7:$B$3000,HeatGen!N$2,'Energy balance options'!$A$7:$A$3000,HeatGen!$A1929)</f>
        <v>0</v>
      </c>
      <c r="P1929">
        <f>SUMIFS('Energy balance options'!$F$7:$F$3000,'Energy balance options'!$B$7:$B$3000,HeatGen!P$2,'Energy balance options'!$A$7:$A$3000,HeatGen!$A1929)</f>
        <v>0</v>
      </c>
      <c r="Q1929">
        <f>SUMIFS('Energy balance options'!$F$7:$F$3000,'Energy balance options'!$B$7:$B$3000,HeatGen!Q$2,'Energy balance options'!$A$7:$A$3000,HeatGen!$A1929)</f>
        <v>0</v>
      </c>
      <c r="R1929">
        <f>SUMIFS('Energy balance options'!$F$7:$F$3000,'Energy balance options'!$B$7:$B$3000,HeatGen!R$2,'Energy balance options'!$A$7:$A$3000,HeatGen!$A1929)</f>
        <v>0</v>
      </c>
      <c r="S1929">
        <f>SUMIFS('Energy balance options'!$G$7:$G$3000,'Energy balance options'!$B$7:$B$3000,HeatGen!S$2,'Energy balance options'!$A$7:$A$3000,HeatGen!$A1929)</f>
        <v>0</v>
      </c>
      <c r="T1929">
        <f>SUMIFS('Energy balance options'!$G$7:$G$3000,'Energy balance options'!$B$7:$B$3000,HeatGen!T$2,'Energy balance options'!$A$7:$A$3000,HeatGen!$A1929)</f>
        <v>0</v>
      </c>
      <c r="U1929">
        <f>SUMIFS('Energy balance options'!$G$7:$G$3000,'Energy balance options'!$B$7:$B$3000,HeatGen!U$2,'Energy balance options'!$A$7:$A$3000,HeatGen!$A1929)</f>
        <v>0</v>
      </c>
      <c r="V1929">
        <f>SUMIFS('Energy balance options'!$G$7:$G$3000,'Energy balance options'!$B$7:$B$3000,HeatGen!V$2,'Energy balance options'!$A$7:$A$3000,HeatGen!$A1929)</f>
        <v>0</v>
      </c>
      <c r="W1929">
        <f>SUMIFS('Energy balance options'!$G$7:$G$3000,'Energy balance options'!$B$7:$B$3000,HeatGen!W$2,'Energy balance options'!$A$7:$A$3000,HeatGen!$A1929)</f>
        <v>0</v>
      </c>
      <c r="X1929">
        <f>SUMIFS('Energy balance options'!$G$7:$G$3000,'Energy balance options'!$B$7:$B$3000,HeatGen!X$2,'Energy balance options'!$A$7:$A$3000,HeatGen!$A1929)</f>
        <v>0</v>
      </c>
      <c r="AG1929">
        <f t="shared" si="358"/>
        <v>0</v>
      </c>
      <c r="AH1929">
        <f t="shared" si="359"/>
        <v>0</v>
      </c>
      <c r="AI1929">
        <f t="shared" si="360"/>
        <v>0</v>
      </c>
      <c r="AJ1929">
        <f t="shared" si="361"/>
        <v>0</v>
      </c>
      <c r="AK1929">
        <f t="shared" si="362"/>
        <v>0</v>
      </c>
      <c r="AL1929">
        <f t="shared" si="363"/>
        <v>0</v>
      </c>
      <c r="AM1929">
        <f t="shared" si="364"/>
        <v>0</v>
      </c>
      <c r="AN1929">
        <f t="shared" si="365"/>
        <v>0</v>
      </c>
      <c r="AO1929">
        <f t="shared" si="366"/>
        <v>0</v>
      </c>
    </row>
    <row r="1930" spans="1:41" x14ac:dyDescent="0.2">
      <c r="A1930" s="9">
        <f>'Cost per option'!A1938</f>
        <v>0</v>
      </c>
      <c r="B1930" t="str">
        <f>_xlfn.IFNA(VLOOKUP(A1930,'Energy balance options'!A$7:C$3000,3,FALSE),"")</f>
        <v/>
      </c>
      <c r="C1930">
        <f>SUMIFS('Energy balance options'!$F$7:$F$3000,'Energy balance options'!$B$7:$B$3000,HeatGen!C$2,'Energy balance options'!$A$7:$A$3000,HeatGen!$A1930)</f>
        <v>0</v>
      </c>
      <c r="D1930">
        <f>SUMIFS('Energy balance options'!$F$7:$F$3000,'Energy balance options'!$B$7:$B$3000,HeatGen!D$2,'Energy balance options'!$A$7:$A$3000,HeatGen!$A1930)</f>
        <v>0</v>
      </c>
      <c r="E1930">
        <f>SUMIFS('Energy balance options'!$F$7:$F$3000,'Energy balance options'!$B$7:$B$3000,HeatGen!E$2,'Energy balance options'!$A$7:$A$3000,HeatGen!$A1930)</f>
        <v>0</v>
      </c>
      <c r="F1930">
        <f>SUMIFS('Energy balance options'!$F$7:$F$3000,'Energy balance options'!$B$7:$B$3000,HeatGen!F$2,'Energy balance options'!$A$7:$A$3000,HeatGen!$A1930)</f>
        <v>0</v>
      </c>
      <c r="G1930">
        <f>SUMIFS('Energy balance options'!$F$7:$F$3000,'Energy balance options'!$B$7:$B$3000,HeatGen!G$2,'Energy balance options'!$A$7:$A$3000,HeatGen!$A1930)</f>
        <v>0</v>
      </c>
      <c r="H1930">
        <f>SUMIFS('Energy balance options'!$F$7:$F$3000,'Energy balance options'!$B$7:$B$3000,HeatGen!H$2,'Energy balance options'!$A$7:$A$3000,HeatGen!$A1930)</f>
        <v>0</v>
      </c>
      <c r="I1930">
        <f>SUMIFS('Energy balance options'!$F$7:$F$3000,'Energy balance options'!$B$7:$B$3000,HeatGen!I$2,'Energy balance options'!$A$7:$A$3000,HeatGen!$A1930)</f>
        <v>0</v>
      </c>
      <c r="J1930">
        <f>SUMIFS('Energy balance options'!$F$7:$F$3000,'Energy balance options'!$B$7:$B$3000,HeatGen!J$2,'Energy balance options'!$A$7:$A$3000,HeatGen!$A1930)</f>
        <v>0</v>
      </c>
      <c r="K1930">
        <f>SUMIFS('Energy balance options'!$F$7:$F$3000,'Energy balance options'!$B$7:$B$3000,HeatGen!K$2,'Energy balance options'!$A$7:$A$3000,HeatGen!$A1930)</f>
        <v>0</v>
      </c>
      <c r="L1930">
        <f>SUMIFS('Energy balance options'!$F$7:$F$3000,'Energy balance options'!$B$7:$B$3000,HeatGen!L$2,'Energy balance options'!$A$7:$A$3000,HeatGen!$A1930)</f>
        <v>0</v>
      </c>
      <c r="M1930">
        <f>SUMIFS('Energy balance options'!$F$7:$F$3000,'Energy balance options'!$B$7:$B$3000,HeatGen!M$2,'Energy balance options'!$A$7:$A$3000,HeatGen!$A1930)</f>
        <v>0</v>
      </c>
      <c r="N1930">
        <f>SUMIFS('Energy balance options'!$F$7:$F$3000,'Energy balance options'!$B$7:$B$3000,HeatGen!N$2,'Energy balance options'!$A$7:$A$3000,HeatGen!$A1930)</f>
        <v>0</v>
      </c>
      <c r="P1930">
        <f>SUMIFS('Energy balance options'!$F$7:$F$3000,'Energy balance options'!$B$7:$B$3000,HeatGen!P$2,'Energy balance options'!$A$7:$A$3000,HeatGen!$A1930)</f>
        <v>0</v>
      </c>
      <c r="Q1930">
        <f>SUMIFS('Energy balance options'!$F$7:$F$3000,'Energy balance options'!$B$7:$B$3000,HeatGen!Q$2,'Energy balance options'!$A$7:$A$3000,HeatGen!$A1930)</f>
        <v>0</v>
      </c>
      <c r="R1930">
        <f>SUMIFS('Energy balance options'!$F$7:$F$3000,'Energy balance options'!$B$7:$B$3000,HeatGen!R$2,'Energy balance options'!$A$7:$A$3000,HeatGen!$A1930)</f>
        <v>0</v>
      </c>
      <c r="S1930">
        <f>SUMIFS('Energy balance options'!$G$7:$G$3000,'Energy balance options'!$B$7:$B$3000,HeatGen!S$2,'Energy balance options'!$A$7:$A$3000,HeatGen!$A1930)</f>
        <v>0</v>
      </c>
      <c r="T1930">
        <f>SUMIFS('Energy balance options'!$G$7:$G$3000,'Energy balance options'!$B$7:$B$3000,HeatGen!T$2,'Energy balance options'!$A$7:$A$3000,HeatGen!$A1930)</f>
        <v>0</v>
      </c>
      <c r="U1930">
        <f>SUMIFS('Energy balance options'!$G$7:$G$3000,'Energy balance options'!$B$7:$B$3000,HeatGen!U$2,'Energy balance options'!$A$7:$A$3000,HeatGen!$A1930)</f>
        <v>0</v>
      </c>
      <c r="V1930">
        <f>SUMIFS('Energy balance options'!$G$7:$G$3000,'Energy balance options'!$B$7:$B$3000,HeatGen!V$2,'Energy balance options'!$A$7:$A$3000,HeatGen!$A1930)</f>
        <v>0</v>
      </c>
      <c r="W1930">
        <f>SUMIFS('Energy balance options'!$G$7:$G$3000,'Energy balance options'!$B$7:$B$3000,HeatGen!W$2,'Energy balance options'!$A$7:$A$3000,HeatGen!$A1930)</f>
        <v>0</v>
      </c>
      <c r="X1930">
        <f>SUMIFS('Energy balance options'!$G$7:$G$3000,'Energy balance options'!$B$7:$B$3000,HeatGen!X$2,'Energy balance options'!$A$7:$A$3000,HeatGen!$A1930)</f>
        <v>0</v>
      </c>
      <c r="AG1930">
        <f t="shared" si="358"/>
        <v>0</v>
      </c>
      <c r="AH1930">
        <f t="shared" si="359"/>
        <v>0</v>
      </c>
      <c r="AI1930">
        <f t="shared" si="360"/>
        <v>0</v>
      </c>
      <c r="AJ1930">
        <f t="shared" si="361"/>
        <v>0</v>
      </c>
      <c r="AK1930">
        <f t="shared" si="362"/>
        <v>0</v>
      </c>
      <c r="AL1930">
        <f t="shared" si="363"/>
        <v>0</v>
      </c>
      <c r="AM1930">
        <f t="shared" si="364"/>
        <v>0</v>
      </c>
      <c r="AN1930">
        <f t="shared" si="365"/>
        <v>0</v>
      </c>
      <c r="AO1930">
        <f t="shared" si="366"/>
        <v>0</v>
      </c>
    </row>
    <row r="1931" spans="1:41" x14ac:dyDescent="0.2">
      <c r="A1931" s="9">
        <f>'Cost per option'!A1939</f>
        <v>0</v>
      </c>
      <c r="B1931" t="str">
        <f>_xlfn.IFNA(VLOOKUP(A1931,'Energy balance options'!A$7:C$3000,3,FALSE),"")</f>
        <v/>
      </c>
      <c r="C1931">
        <f>SUMIFS('Energy balance options'!$F$7:$F$3000,'Energy balance options'!$B$7:$B$3000,HeatGen!C$2,'Energy balance options'!$A$7:$A$3000,HeatGen!$A1931)</f>
        <v>0</v>
      </c>
      <c r="D1931">
        <f>SUMIFS('Energy balance options'!$F$7:$F$3000,'Energy balance options'!$B$7:$B$3000,HeatGen!D$2,'Energy balance options'!$A$7:$A$3000,HeatGen!$A1931)</f>
        <v>0</v>
      </c>
      <c r="E1931">
        <f>SUMIFS('Energy balance options'!$F$7:$F$3000,'Energy balance options'!$B$7:$B$3000,HeatGen!E$2,'Energy balance options'!$A$7:$A$3000,HeatGen!$A1931)</f>
        <v>0</v>
      </c>
      <c r="F1931">
        <f>SUMIFS('Energy balance options'!$F$7:$F$3000,'Energy balance options'!$B$7:$B$3000,HeatGen!F$2,'Energy balance options'!$A$7:$A$3000,HeatGen!$A1931)</f>
        <v>0</v>
      </c>
      <c r="G1931">
        <f>SUMIFS('Energy balance options'!$F$7:$F$3000,'Energy balance options'!$B$7:$B$3000,HeatGen!G$2,'Energy balance options'!$A$7:$A$3000,HeatGen!$A1931)</f>
        <v>0</v>
      </c>
      <c r="H1931">
        <f>SUMIFS('Energy balance options'!$F$7:$F$3000,'Energy balance options'!$B$7:$B$3000,HeatGen!H$2,'Energy balance options'!$A$7:$A$3000,HeatGen!$A1931)</f>
        <v>0</v>
      </c>
      <c r="I1931">
        <f>SUMIFS('Energy balance options'!$F$7:$F$3000,'Energy balance options'!$B$7:$B$3000,HeatGen!I$2,'Energy balance options'!$A$7:$A$3000,HeatGen!$A1931)</f>
        <v>0</v>
      </c>
      <c r="J1931">
        <f>SUMIFS('Energy balance options'!$F$7:$F$3000,'Energy balance options'!$B$7:$B$3000,HeatGen!J$2,'Energy balance options'!$A$7:$A$3000,HeatGen!$A1931)</f>
        <v>0</v>
      </c>
      <c r="K1931">
        <f>SUMIFS('Energy balance options'!$F$7:$F$3000,'Energy balance options'!$B$7:$B$3000,HeatGen!K$2,'Energy balance options'!$A$7:$A$3000,HeatGen!$A1931)</f>
        <v>0</v>
      </c>
      <c r="L1931">
        <f>SUMIFS('Energy balance options'!$F$7:$F$3000,'Energy balance options'!$B$7:$B$3000,HeatGen!L$2,'Energy balance options'!$A$7:$A$3000,HeatGen!$A1931)</f>
        <v>0</v>
      </c>
      <c r="M1931">
        <f>SUMIFS('Energy balance options'!$F$7:$F$3000,'Energy balance options'!$B$7:$B$3000,HeatGen!M$2,'Energy balance options'!$A$7:$A$3000,HeatGen!$A1931)</f>
        <v>0</v>
      </c>
      <c r="N1931">
        <f>SUMIFS('Energy balance options'!$F$7:$F$3000,'Energy balance options'!$B$7:$B$3000,HeatGen!N$2,'Energy balance options'!$A$7:$A$3000,HeatGen!$A1931)</f>
        <v>0</v>
      </c>
      <c r="P1931">
        <f>SUMIFS('Energy balance options'!$F$7:$F$3000,'Energy balance options'!$B$7:$B$3000,HeatGen!P$2,'Energy balance options'!$A$7:$A$3000,HeatGen!$A1931)</f>
        <v>0</v>
      </c>
      <c r="Q1931">
        <f>SUMIFS('Energy balance options'!$F$7:$F$3000,'Energy balance options'!$B$7:$B$3000,HeatGen!Q$2,'Energy balance options'!$A$7:$A$3000,HeatGen!$A1931)</f>
        <v>0</v>
      </c>
      <c r="R1931">
        <f>SUMIFS('Energy balance options'!$F$7:$F$3000,'Energy balance options'!$B$7:$B$3000,HeatGen!R$2,'Energy balance options'!$A$7:$A$3000,HeatGen!$A1931)</f>
        <v>0</v>
      </c>
      <c r="S1931">
        <f>SUMIFS('Energy balance options'!$G$7:$G$3000,'Energy balance options'!$B$7:$B$3000,HeatGen!S$2,'Energy balance options'!$A$7:$A$3000,HeatGen!$A1931)</f>
        <v>0</v>
      </c>
      <c r="T1931">
        <f>SUMIFS('Energy balance options'!$G$7:$G$3000,'Energy balance options'!$B$7:$B$3000,HeatGen!T$2,'Energy balance options'!$A$7:$A$3000,HeatGen!$A1931)</f>
        <v>0</v>
      </c>
      <c r="U1931">
        <f>SUMIFS('Energy balance options'!$G$7:$G$3000,'Energy balance options'!$B$7:$B$3000,HeatGen!U$2,'Energy balance options'!$A$7:$A$3000,HeatGen!$A1931)</f>
        <v>0</v>
      </c>
      <c r="V1931">
        <f>SUMIFS('Energy balance options'!$G$7:$G$3000,'Energy balance options'!$B$7:$B$3000,HeatGen!V$2,'Energy balance options'!$A$7:$A$3000,HeatGen!$A1931)</f>
        <v>0</v>
      </c>
      <c r="W1931">
        <f>SUMIFS('Energy balance options'!$G$7:$G$3000,'Energy balance options'!$B$7:$B$3000,HeatGen!W$2,'Energy balance options'!$A$7:$A$3000,HeatGen!$A1931)</f>
        <v>0</v>
      </c>
      <c r="X1931">
        <f>SUMIFS('Energy balance options'!$G$7:$G$3000,'Energy balance options'!$B$7:$B$3000,HeatGen!X$2,'Energy balance options'!$A$7:$A$3000,HeatGen!$A1931)</f>
        <v>0</v>
      </c>
      <c r="AG1931">
        <f t="shared" si="358"/>
        <v>0</v>
      </c>
      <c r="AH1931">
        <f t="shared" si="359"/>
        <v>0</v>
      </c>
      <c r="AI1931">
        <f t="shared" si="360"/>
        <v>0</v>
      </c>
      <c r="AJ1931">
        <f t="shared" si="361"/>
        <v>0</v>
      </c>
      <c r="AK1931">
        <f t="shared" si="362"/>
        <v>0</v>
      </c>
      <c r="AL1931">
        <f t="shared" si="363"/>
        <v>0</v>
      </c>
      <c r="AM1931">
        <f t="shared" si="364"/>
        <v>0</v>
      </c>
      <c r="AN1931">
        <f t="shared" si="365"/>
        <v>0</v>
      </c>
      <c r="AO1931">
        <f t="shared" si="366"/>
        <v>0</v>
      </c>
    </row>
    <row r="1932" spans="1:41" x14ac:dyDescent="0.2">
      <c r="A1932" s="9">
        <f>'Cost per option'!A1940</f>
        <v>0</v>
      </c>
      <c r="B1932" t="str">
        <f>_xlfn.IFNA(VLOOKUP(A1932,'Energy balance options'!A$7:C$3000,3,FALSE),"")</f>
        <v/>
      </c>
      <c r="C1932">
        <f>SUMIFS('Energy balance options'!$F$7:$F$3000,'Energy balance options'!$B$7:$B$3000,HeatGen!C$2,'Energy balance options'!$A$7:$A$3000,HeatGen!$A1932)</f>
        <v>0</v>
      </c>
      <c r="D1932">
        <f>SUMIFS('Energy balance options'!$F$7:$F$3000,'Energy balance options'!$B$7:$B$3000,HeatGen!D$2,'Energy balance options'!$A$7:$A$3000,HeatGen!$A1932)</f>
        <v>0</v>
      </c>
      <c r="E1932">
        <f>SUMIFS('Energy balance options'!$F$7:$F$3000,'Energy balance options'!$B$7:$B$3000,HeatGen!E$2,'Energy balance options'!$A$7:$A$3000,HeatGen!$A1932)</f>
        <v>0</v>
      </c>
      <c r="F1932">
        <f>SUMIFS('Energy balance options'!$F$7:$F$3000,'Energy balance options'!$B$7:$B$3000,HeatGen!F$2,'Energy balance options'!$A$7:$A$3000,HeatGen!$A1932)</f>
        <v>0</v>
      </c>
      <c r="G1932">
        <f>SUMIFS('Energy balance options'!$F$7:$F$3000,'Energy balance options'!$B$7:$B$3000,HeatGen!G$2,'Energy balance options'!$A$7:$A$3000,HeatGen!$A1932)</f>
        <v>0</v>
      </c>
      <c r="H1932">
        <f>SUMIFS('Energy balance options'!$F$7:$F$3000,'Energy balance options'!$B$7:$B$3000,HeatGen!H$2,'Energy balance options'!$A$7:$A$3000,HeatGen!$A1932)</f>
        <v>0</v>
      </c>
      <c r="I1932">
        <f>SUMIFS('Energy balance options'!$F$7:$F$3000,'Energy balance options'!$B$7:$B$3000,HeatGen!I$2,'Energy balance options'!$A$7:$A$3000,HeatGen!$A1932)</f>
        <v>0</v>
      </c>
      <c r="J1932">
        <f>SUMIFS('Energy balance options'!$F$7:$F$3000,'Energy balance options'!$B$7:$B$3000,HeatGen!J$2,'Energy balance options'!$A$7:$A$3000,HeatGen!$A1932)</f>
        <v>0</v>
      </c>
      <c r="K1932">
        <f>SUMIFS('Energy balance options'!$F$7:$F$3000,'Energy balance options'!$B$7:$B$3000,HeatGen!K$2,'Energy balance options'!$A$7:$A$3000,HeatGen!$A1932)</f>
        <v>0</v>
      </c>
      <c r="L1932">
        <f>SUMIFS('Energy balance options'!$F$7:$F$3000,'Energy balance options'!$B$7:$B$3000,HeatGen!L$2,'Energy balance options'!$A$7:$A$3000,HeatGen!$A1932)</f>
        <v>0</v>
      </c>
      <c r="M1932">
        <f>SUMIFS('Energy balance options'!$F$7:$F$3000,'Energy balance options'!$B$7:$B$3000,HeatGen!M$2,'Energy balance options'!$A$7:$A$3000,HeatGen!$A1932)</f>
        <v>0</v>
      </c>
      <c r="N1932">
        <f>SUMIFS('Energy balance options'!$F$7:$F$3000,'Energy balance options'!$B$7:$B$3000,HeatGen!N$2,'Energy balance options'!$A$7:$A$3000,HeatGen!$A1932)</f>
        <v>0</v>
      </c>
      <c r="P1932">
        <f>SUMIFS('Energy balance options'!$F$7:$F$3000,'Energy balance options'!$B$7:$B$3000,HeatGen!P$2,'Energy balance options'!$A$7:$A$3000,HeatGen!$A1932)</f>
        <v>0</v>
      </c>
      <c r="Q1932">
        <f>SUMIFS('Energy balance options'!$F$7:$F$3000,'Energy balance options'!$B$7:$B$3000,HeatGen!Q$2,'Energy balance options'!$A$7:$A$3000,HeatGen!$A1932)</f>
        <v>0</v>
      </c>
      <c r="R1932">
        <f>SUMIFS('Energy balance options'!$F$7:$F$3000,'Energy balance options'!$B$7:$B$3000,HeatGen!R$2,'Energy balance options'!$A$7:$A$3000,HeatGen!$A1932)</f>
        <v>0</v>
      </c>
      <c r="S1932">
        <f>SUMIFS('Energy balance options'!$G$7:$G$3000,'Energy balance options'!$B$7:$B$3000,HeatGen!S$2,'Energy balance options'!$A$7:$A$3000,HeatGen!$A1932)</f>
        <v>0</v>
      </c>
      <c r="T1932">
        <f>SUMIFS('Energy balance options'!$G$7:$G$3000,'Energy balance options'!$B$7:$B$3000,HeatGen!T$2,'Energy balance options'!$A$7:$A$3000,HeatGen!$A1932)</f>
        <v>0</v>
      </c>
      <c r="U1932">
        <f>SUMIFS('Energy balance options'!$G$7:$G$3000,'Energy balance options'!$B$7:$B$3000,HeatGen!U$2,'Energy balance options'!$A$7:$A$3000,HeatGen!$A1932)</f>
        <v>0</v>
      </c>
      <c r="V1932">
        <f>SUMIFS('Energy balance options'!$G$7:$G$3000,'Energy balance options'!$B$7:$B$3000,HeatGen!V$2,'Energy balance options'!$A$7:$A$3000,HeatGen!$A1932)</f>
        <v>0</v>
      </c>
      <c r="W1932">
        <f>SUMIFS('Energy balance options'!$G$7:$G$3000,'Energy balance options'!$B$7:$B$3000,HeatGen!W$2,'Energy balance options'!$A$7:$A$3000,HeatGen!$A1932)</f>
        <v>0</v>
      </c>
      <c r="X1932">
        <f>SUMIFS('Energy balance options'!$G$7:$G$3000,'Energy balance options'!$B$7:$B$3000,HeatGen!X$2,'Energy balance options'!$A$7:$A$3000,HeatGen!$A1932)</f>
        <v>0</v>
      </c>
      <c r="AG1932">
        <f t="shared" si="358"/>
        <v>0</v>
      </c>
      <c r="AH1932">
        <f t="shared" si="359"/>
        <v>0</v>
      </c>
      <c r="AI1932">
        <f t="shared" si="360"/>
        <v>0</v>
      </c>
      <c r="AJ1932">
        <f t="shared" si="361"/>
        <v>0</v>
      </c>
      <c r="AK1932">
        <f t="shared" si="362"/>
        <v>0</v>
      </c>
      <c r="AL1932">
        <f t="shared" si="363"/>
        <v>0</v>
      </c>
      <c r="AM1932">
        <f t="shared" si="364"/>
        <v>0</v>
      </c>
      <c r="AN1932">
        <f t="shared" si="365"/>
        <v>0</v>
      </c>
      <c r="AO1932">
        <f t="shared" si="366"/>
        <v>0</v>
      </c>
    </row>
    <row r="1933" spans="1:41" x14ac:dyDescent="0.2">
      <c r="A1933" s="9">
        <f>'Cost per option'!A1941</f>
        <v>0</v>
      </c>
      <c r="B1933" t="str">
        <f>_xlfn.IFNA(VLOOKUP(A1933,'Energy balance options'!A$7:C$3000,3,FALSE),"")</f>
        <v/>
      </c>
      <c r="C1933">
        <f>SUMIFS('Energy balance options'!$F$7:$F$3000,'Energy balance options'!$B$7:$B$3000,HeatGen!C$2,'Energy balance options'!$A$7:$A$3000,HeatGen!$A1933)</f>
        <v>0</v>
      </c>
      <c r="D1933">
        <f>SUMIFS('Energy balance options'!$F$7:$F$3000,'Energy balance options'!$B$7:$B$3000,HeatGen!D$2,'Energy balance options'!$A$7:$A$3000,HeatGen!$A1933)</f>
        <v>0</v>
      </c>
      <c r="E1933">
        <f>SUMIFS('Energy balance options'!$F$7:$F$3000,'Energy balance options'!$B$7:$B$3000,HeatGen!E$2,'Energy balance options'!$A$7:$A$3000,HeatGen!$A1933)</f>
        <v>0</v>
      </c>
      <c r="F1933">
        <f>SUMIFS('Energy balance options'!$F$7:$F$3000,'Energy balance options'!$B$7:$B$3000,HeatGen!F$2,'Energy balance options'!$A$7:$A$3000,HeatGen!$A1933)</f>
        <v>0</v>
      </c>
      <c r="G1933">
        <f>SUMIFS('Energy balance options'!$F$7:$F$3000,'Energy balance options'!$B$7:$B$3000,HeatGen!G$2,'Energy balance options'!$A$7:$A$3000,HeatGen!$A1933)</f>
        <v>0</v>
      </c>
      <c r="H1933">
        <f>SUMIFS('Energy balance options'!$F$7:$F$3000,'Energy balance options'!$B$7:$B$3000,HeatGen!H$2,'Energy balance options'!$A$7:$A$3000,HeatGen!$A1933)</f>
        <v>0</v>
      </c>
      <c r="I1933">
        <f>SUMIFS('Energy balance options'!$F$7:$F$3000,'Energy balance options'!$B$7:$B$3000,HeatGen!I$2,'Energy balance options'!$A$7:$A$3000,HeatGen!$A1933)</f>
        <v>0</v>
      </c>
      <c r="J1933">
        <f>SUMIFS('Energy balance options'!$F$7:$F$3000,'Energy balance options'!$B$7:$B$3000,HeatGen!J$2,'Energy balance options'!$A$7:$A$3000,HeatGen!$A1933)</f>
        <v>0</v>
      </c>
      <c r="K1933">
        <f>SUMIFS('Energy balance options'!$F$7:$F$3000,'Energy balance options'!$B$7:$B$3000,HeatGen!K$2,'Energy balance options'!$A$7:$A$3000,HeatGen!$A1933)</f>
        <v>0</v>
      </c>
      <c r="L1933">
        <f>SUMIFS('Energy balance options'!$F$7:$F$3000,'Energy balance options'!$B$7:$B$3000,HeatGen!L$2,'Energy balance options'!$A$7:$A$3000,HeatGen!$A1933)</f>
        <v>0</v>
      </c>
      <c r="M1933">
        <f>SUMIFS('Energy balance options'!$F$7:$F$3000,'Energy balance options'!$B$7:$B$3000,HeatGen!M$2,'Energy balance options'!$A$7:$A$3000,HeatGen!$A1933)</f>
        <v>0</v>
      </c>
      <c r="N1933">
        <f>SUMIFS('Energy balance options'!$F$7:$F$3000,'Energy balance options'!$B$7:$B$3000,HeatGen!N$2,'Energy balance options'!$A$7:$A$3000,HeatGen!$A1933)</f>
        <v>0</v>
      </c>
      <c r="P1933">
        <f>SUMIFS('Energy balance options'!$F$7:$F$3000,'Energy balance options'!$B$7:$B$3000,HeatGen!P$2,'Energy balance options'!$A$7:$A$3000,HeatGen!$A1933)</f>
        <v>0</v>
      </c>
      <c r="Q1933">
        <f>SUMIFS('Energy balance options'!$F$7:$F$3000,'Energy balance options'!$B$7:$B$3000,HeatGen!Q$2,'Energy balance options'!$A$7:$A$3000,HeatGen!$A1933)</f>
        <v>0</v>
      </c>
      <c r="R1933">
        <f>SUMIFS('Energy balance options'!$F$7:$F$3000,'Energy balance options'!$B$7:$B$3000,HeatGen!R$2,'Energy balance options'!$A$7:$A$3000,HeatGen!$A1933)</f>
        <v>0</v>
      </c>
      <c r="S1933">
        <f>SUMIFS('Energy balance options'!$G$7:$G$3000,'Energy balance options'!$B$7:$B$3000,HeatGen!S$2,'Energy balance options'!$A$7:$A$3000,HeatGen!$A1933)</f>
        <v>0</v>
      </c>
      <c r="T1933">
        <f>SUMIFS('Energy balance options'!$G$7:$G$3000,'Energy balance options'!$B$7:$B$3000,HeatGen!T$2,'Energy balance options'!$A$7:$A$3000,HeatGen!$A1933)</f>
        <v>0</v>
      </c>
      <c r="U1933">
        <f>SUMIFS('Energy balance options'!$G$7:$G$3000,'Energy balance options'!$B$7:$B$3000,HeatGen!U$2,'Energy balance options'!$A$7:$A$3000,HeatGen!$A1933)</f>
        <v>0</v>
      </c>
      <c r="V1933">
        <f>SUMIFS('Energy balance options'!$G$7:$G$3000,'Energy balance options'!$B$7:$B$3000,HeatGen!V$2,'Energy balance options'!$A$7:$A$3000,HeatGen!$A1933)</f>
        <v>0</v>
      </c>
      <c r="W1933">
        <f>SUMIFS('Energy balance options'!$G$7:$G$3000,'Energy balance options'!$B$7:$B$3000,HeatGen!W$2,'Energy balance options'!$A$7:$A$3000,HeatGen!$A1933)</f>
        <v>0</v>
      </c>
      <c r="X1933">
        <f>SUMIFS('Energy balance options'!$G$7:$G$3000,'Energy balance options'!$B$7:$B$3000,HeatGen!X$2,'Energy balance options'!$A$7:$A$3000,HeatGen!$A1933)</f>
        <v>0</v>
      </c>
      <c r="AG1933">
        <f t="shared" si="358"/>
        <v>0</v>
      </c>
      <c r="AH1933">
        <f t="shared" si="359"/>
        <v>0</v>
      </c>
      <c r="AI1933">
        <f t="shared" si="360"/>
        <v>0</v>
      </c>
      <c r="AJ1933">
        <f t="shared" si="361"/>
        <v>0</v>
      </c>
      <c r="AK1933">
        <f t="shared" si="362"/>
        <v>0</v>
      </c>
      <c r="AL1933">
        <f t="shared" si="363"/>
        <v>0</v>
      </c>
      <c r="AM1933">
        <f t="shared" si="364"/>
        <v>0</v>
      </c>
      <c r="AN1933">
        <f t="shared" si="365"/>
        <v>0</v>
      </c>
      <c r="AO1933">
        <f t="shared" si="366"/>
        <v>0</v>
      </c>
    </row>
    <row r="1934" spans="1:41" x14ac:dyDescent="0.2">
      <c r="A1934" s="9">
        <f>'Cost per option'!A1942</f>
        <v>0</v>
      </c>
      <c r="B1934" t="str">
        <f>_xlfn.IFNA(VLOOKUP(A1934,'Energy balance options'!A$7:C$3000,3,FALSE),"")</f>
        <v/>
      </c>
      <c r="C1934">
        <f>SUMIFS('Energy balance options'!$F$7:$F$3000,'Energy balance options'!$B$7:$B$3000,HeatGen!C$2,'Energy balance options'!$A$7:$A$3000,HeatGen!$A1934)</f>
        <v>0</v>
      </c>
      <c r="D1934">
        <f>SUMIFS('Energy balance options'!$F$7:$F$3000,'Energy balance options'!$B$7:$B$3000,HeatGen!D$2,'Energy balance options'!$A$7:$A$3000,HeatGen!$A1934)</f>
        <v>0</v>
      </c>
      <c r="E1934">
        <f>SUMIFS('Energy balance options'!$F$7:$F$3000,'Energy balance options'!$B$7:$B$3000,HeatGen!E$2,'Energy balance options'!$A$7:$A$3000,HeatGen!$A1934)</f>
        <v>0</v>
      </c>
      <c r="F1934">
        <f>SUMIFS('Energy balance options'!$F$7:$F$3000,'Energy balance options'!$B$7:$B$3000,HeatGen!F$2,'Energy balance options'!$A$7:$A$3000,HeatGen!$A1934)</f>
        <v>0</v>
      </c>
      <c r="G1934">
        <f>SUMIFS('Energy balance options'!$F$7:$F$3000,'Energy balance options'!$B$7:$B$3000,HeatGen!G$2,'Energy balance options'!$A$7:$A$3000,HeatGen!$A1934)</f>
        <v>0</v>
      </c>
      <c r="H1934">
        <f>SUMIFS('Energy balance options'!$F$7:$F$3000,'Energy balance options'!$B$7:$B$3000,HeatGen!H$2,'Energy balance options'!$A$7:$A$3000,HeatGen!$A1934)</f>
        <v>0</v>
      </c>
      <c r="I1934">
        <f>SUMIFS('Energy balance options'!$F$7:$F$3000,'Energy balance options'!$B$7:$B$3000,HeatGen!I$2,'Energy balance options'!$A$7:$A$3000,HeatGen!$A1934)</f>
        <v>0</v>
      </c>
      <c r="J1934">
        <f>SUMIFS('Energy balance options'!$F$7:$F$3000,'Energy balance options'!$B$7:$B$3000,HeatGen!J$2,'Energy balance options'!$A$7:$A$3000,HeatGen!$A1934)</f>
        <v>0</v>
      </c>
      <c r="K1934">
        <f>SUMIFS('Energy balance options'!$F$7:$F$3000,'Energy balance options'!$B$7:$B$3000,HeatGen!K$2,'Energy balance options'!$A$7:$A$3000,HeatGen!$A1934)</f>
        <v>0</v>
      </c>
      <c r="L1934">
        <f>SUMIFS('Energy balance options'!$F$7:$F$3000,'Energy balance options'!$B$7:$B$3000,HeatGen!L$2,'Energy balance options'!$A$7:$A$3000,HeatGen!$A1934)</f>
        <v>0</v>
      </c>
      <c r="M1934">
        <f>SUMIFS('Energy balance options'!$F$7:$F$3000,'Energy balance options'!$B$7:$B$3000,HeatGen!M$2,'Energy balance options'!$A$7:$A$3000,HeatGen!$A1934)</f>
        <v>0</v>
      </c>
      <c r="N1934">
        <f>SUMIFS('Energy balance options'!$F$7:$F$3000,'Energy balance options'!$B$7:$B$3000,HeatGen!N$2,'Energy balance options'!$A$7:$A$3000,HeatGen!$A1934)</f>
        <v>0</v>
      </c>
      <c r="P1934">
        <f>SUMIFS('Energy balance options'!$F$7:$F$3000,'Energy balance options'!$B$7:$B$3000,HeatGen!P$2,'Energy balance options'!$A$7:$A$3000,HeatGen!$A1934)</f>
        <v>0</v>
      </c>
      <c r="Q1934">
        <f>SUMIFS('Energy balance options'!$F$7:$F$3000,'Energy balance options'!$B$7:$B$3000,HeatGen!Q$2,'Energy balance options'!$A$7:$A$3000,HeatGen!$A1934)</f>
        <v>0</v>
      </c>
      <c r="R1934">
        <f>SUMIFS('Energy balance options'!$F$7:$F$3000,'Energy balance options'!$B$7:$B$3000,HeatGen!R$2,'Energy balance options'!$A$7:$A$3000,HeatGen!$A1934)</f>
        <v>0</v>
      </c>
      <c r="S1934">
        <f>SUMIFS('Energy balance options'!$G$7:$G$3000,'Energy balance options'!$B$7:$B$3000,HeatGen!S$2,'Energy balance options'!$A$7:$A$3000,HeatGen!$A1934)</f>
        <v>0</v>
      </c>
      <c r="T1934">
        <f>SUMIFS('Energy balance options'!$G$7:$G$3000,'Energy balance options'!$B$7:$B$3000,HeatGen!T$2,'Energy balance options'!$A$7:$A$3000,HeatGen!$A1934)</f>
        <v>0</v>
      </c>
      <c r="U1934">
        <f>SUMIFS('Energy balance options'!$G$7:$G$3000,'Energy balance options'!$B$7:$B$3000,HeatGen!U$2,'Energy balance options'!$A$7:$A$3000,HeatGen!$A1934)</f>
        <v>0</v>
      </c>
      <c r="V1934">
        <f>SUMIFS('Energy balance options'!$G$7:$G$3000,'Energy balance options'!$B$7:$B$3000,HeatGen!V$2,'Energy balance options'!$A$7:$A$3000,HeatGen!$A1934)</f>
        <v>0</v>
      </c>
      <c r="W1934">
        <f>SUMIFS('Energy balance options'!$G$7:$G$3000,'Energy balance options'!$B$7:$B$3000,HeatGen!W$2,'Energy balance options'!$A$7:$A$3000,HeatGen!$A1934)</f>
        <v>0</v>
      </c>
      <c r="X1934">
        <f>SUMIFS('Energy balance options'!$G$7:$G$3000,'Energy balance options'!$B$7:$B$3000,HeatGen!X$2,'Energy balance options'!$A$7:$A$3000,HeatGen!$A1934)</f>
        <v>0</v>
      </c>
      <c r="AG1934">
        <f t="shared" si="358"/>
        <v>0</v>
      </c>
      <c r="AH1934">
        <f t="shared" si="359"/>
        <v>0</v>
      </c>
      <c r="AI1934">
        <f t="shared" si="360"/>
        <v>0</v>
      </c>
      <c r="AJ1934">
        <f t="shared" si="361"/>
        <v>0</v>
      </c>
      <c r="AK1934">
        <f t="shared" si="362"/>
        <v>0</v>
      </c>
      <c r="AL1934">
        <f t="shared" si="363"/>
        <v>0</v>
      </c>
      <c r="AM1934">
        <f t="shared" si="364"/>
        <v>0</v>
      </c>
      <c r="AN1934">
        <f t="shared" si="365"/>
        <v>0</v>
      </c>
      <c r="AO1934">
        <f t="shared" si="366"/>
        <v>0</v>
      </c>
    </row>
    <row r="1935" spans="1:41" x14ac:dyDescent="0.2">
      <c r="A1935" s="9">
        <f>'Cost per option'!A1943</f>
        <v>0</v>
      </c>
      <c r="B1935" t="str">
        <f>_xlfn.IFNA(VLOOKUP(A1935,'Energy balance options'!A$7:C$3000,3,FALSE),"")</f>
        <v/>
      </c>
      <c r="C1935">
        <f>SUMIFS('Energy balance options'!$F$7:$F$3000,'Energy balance options'!$B$7:$B$3000,HeatGen!C$2,'Energy balance options'!$A$7:$A$3000,HeatGen!$A1935)</f>
        <v>0</v>
      </c>
      <c r="D1935">
        <f>SUMIFS('Energy balance options'!$F$7:$F$3000,'Energy balance options'!$B$7:$B$3000,HeatGen!D$2,'Energy balance options'!$A$7:$A$3000,HeatGen!$A1935)</f>
        <v>0</v>
      </c>
      <c r="E1935">
        <f>SUMIFS('Energy balance options'!$F$7:$F$3000,'Energy balance options'!$B$7:$B$3000,HeatGen!E$2,'Energy balance options'!$A$7:$A$3000,HeatGen!$A1935)</f>
        <v>0</v>
      </c>
      <c r="F1935">
        <f>SUMIFS('Energy balance options'!$F$7:$F$3000,'Energy balance options'!$B$7:$B$3000,HeatGen!F$2,'Energy balance options'!$A$7:$A$3000,HeatGen!$A1935)</f>
        <v>0</v>
      </c>
      <c r="G1935">
        <f>SUMIFS('Energy balance options'!$F$7:$F$3000,'Energy balance options'!$B$7:$B$3000,HeatGen!G$2,'Energy balance options'!$A$7:$A$3000,HeatGen!$A1935)</f>
        <v>0</v>
      </c>
      <c r="H1935">
        <f>SUMIFS('Energy balance options'!$F$7:$F$3000,'Energy balance options'!$B$7:$B$3000,HeatGen!H$2,'Energy balance options'!$A$7:$A$3000,HeatGen!$A1935)</f>
        <v>0</v>
      </c>
      <c r="I1935">
        <f>SUMIFS('Energy balance options'!$F$7:$F$3000,'Energy balance options'!$B$7:$B$3000,HeatGen!I$2,'Energy balance options'!$A$7:$A$3000,HeatGen!$A1935)</f>
        <v>0</v>
      </c>
      <c r="J1935">
        <f>SUMIFS('Energy balance options'!$F$7:$F$3000,'Energy balance options'!$B$7:$B$3000,HeatGen!J$2,'Energy balance options'!$A$7:$A$3000,HeatGen!$A1935)</f>
        <v>0</v>
      </c>
      <c r="K1935">
        <f>SUMIFS('Energy balance options'!$F$7:$F$3000,'Energy balance options'!$B$7:$B$3000,HeatGen!K$2,'Energy balance options'!$A$7:$A$3000,HeatGen!$A1935)</f>
        <v>0</v>
      </c>
      <c r="L1935">
        <f>SUMIFS('Energy balance options'!$F$7:$F$3000,'Energy balance options'!$B$7:$B$3000,HeatGen!L$2,'Energy balance options'!$A$7:$A$3000,HeatGen!$A1935)</f>
        <v>0</v>
      </c>
      <c r="M1935">
        <f>SUMIFS('Energy balance options'!$F$7:$F$3000,'Energy balance options'!$B$7:$B$3000,HeatGen!M$2,'Energy balance options'!$A$7:$A$3000,HeatGen!$A1935)</f>
        <v>0</v>
      </c>
      <c r="N1935">
        <f>SUMIFS('Energy balance options'!$F$7:$F$3000,'Energy balance options'!$B$7:$B$3000,HeatGen!N$2,'Energy balance options'!$A$7:$A$3000,HeatGen!$A1935)</f>
        <v>0</v>
      </c>
      <c r="P1935">
        <f>SUMIFS('Energy balance options'!$F$7:$F$3000,'Energy balance options'!$B$7:$B$3000,HeatGen!P$2,'Energy balance options'!$A$7:$A$3000,HeatGen!$A1935)</f>
        <v>0</v>
      </c>
      <c r="Q1935">
        <f>SUMIFS('Energy balance options'!$F$7:$F$3000,'Energy balance options'!$B$7:$B$3000,HeatGen!Q$2,'Energy balance options'!$A$7:$A$3000,HeatGen!$A1935)</f>
        <v>0</v>
      </c>
      <c r="R1935">
        <f>SUMIFS('Energy balance options'!$F$7:$F$3000,'Energy balance options'!$B$7:$B$3000,HeatGen!R$2,'Energy balance options'!$A$7:$A$3000,HeatGen!$A1935)</f>
        <v>0</v>
      </c>
      <c r="S1935">
        <f>SUMIFS('Energy balance options'!$G$7:$G$3000,'Energy balance options'!$B$7:$B$3000,HeatGen!S$2,'Energy balance options'!$A$7:$A$3000,HeatGen!$A1935)</f>
        <v>0</v>
      </c>
      <c r="T1935">
        <f>SUMIFS('Energy balance options'!$G$7:$G$3000,'Energy balance options'!$B$7:$B$3000,HeatGen!T$2,'Energy balance options'!$A$7:$A$3000,HeatGen!$A1935)</f>
        <v>0</v>
      </c>
      <c r="U1935">
        <f>SUMIFS('Energy balance options'!$G$7:$G$3000,'Energy balance options'!$B$7:$B$3000,HeatGen!U$2,'Energy balance options'!$A$7:$A$3000,HeatGen!$A1935)</f>
        <v>0</v>
      </c>
      <c r="V1935">
        <f>SUMIFS('Energy balance options'!$G$7:$G$3000,'Energy balance options'!$B$7:$B$3000,HeatGen!V$2,'Energy balance options'!$A$7:$A$3000,HeatGen!$A1935)</f>
        <v>0</v>
      </c>
      <c r="W1935">
        <f>SUMIFS('Energy balance options'!$G$7:$G$3000,'Energy balance options'!$B$7:$B$3000,HeatGen!W$2,'Energy balance options'!$A$7:$A$3000,HeatGen!$A1935)</f>
        <v>0</v>
      </c>
      <c r="X1935">
        <f>SUMIFS('Energy balance options'!$G$7:$G$3000,'Energy balance options'!$B$7:$B$3000,HeatGen!X$2,'Energy balance options'!$A$7:$A$3000,HeatGen!$A1935)</f>
        <v>0</v>
      </c>
      <c r="AG1935">
        <f t="shared" si="358"/>
        <v>0</v>
      </c>
      <c r="AH1935">
        <f t="shared" si="359"/>
        <v>0</v>
      </c>
      <c r="AI1935">
        <f t="shared" si="360"/>
        <v>0</v>
      </c>
      <c r="AJ1935">
        <f t="shared" si="361"/>
        <v>0</v>
      </c>
      <c r="AK1935">
        <f t="shared" si="362"/>
        <v>0</v>
      </c>
      <c r="AL1935">
        <f t="shared" si="363"/>
        <v>0</v>
      </c>
      <c r="AM1935">
        <f t="shared" si="364"/>
        <v>0</v>
      </c>
      <c r="AN1935">
        <f t="shared" si="365"/>
        <v>0</v>
      </c>
      <c r="AO1935">
        <f t="shared" si="366"/>
        <v>0</v>
      </c>
    </row>
    <row r="1936" spans="1:41" x14ac:dyDescent="0.2">
      <c r="A1936" s="9">
        <f>'Cost per option'!A1944</f>
        <v>0</v>
      </c>
      <c r="B1936" t="str">
        <f>_xlfn.IFNA(VLOOKUP(A1936,'Energy balance options'!A$7:C$3000,3,FALSE),"")</f>
        <v/>
      </c>
      <c r="C1936">
        <f>SUMIFS('Energy balance options'!$F$7:$F$3000,'Energy balance options'!$B$7:$B$3000,HeatGen!C$2,'Energy balance options'!$A$7:$A$3000,HeatGen!$A1936)</f>
        <v>0</v>
      </c>
      <c r="D1936">
        <f>SUMIFS('Energy balance options'!$F$7:$F$3000,'Energy balance options'!$B$7:$B$3000,HeatGen!D$2,'Energy balance options'!$A$7:$A$3000,HeatGen!$A1936)</f>
        <v>0</v>
      </c>
      <c r="E1936">
        <f>SUMIFS('Energy balance options'!$F$7:$F$3000,'Energy balance options'!$B$7:$B$3000,HeatGen!E$2,'Energy balance options'!$A$7:$A$3000,HeatGen!$A1936)</f>
        <v>0</v>
      </c>
      <c r="F1936">
        <f>SUMIFS('Energy balance options'!$F$7:$F$3000,'Energy balance options'!$B$7:$B$3000,HeatGen!F$2,'Energy balance options'!$A$7:$A$3000,HeatGen!$A1936)</f>
        <v>0</v>
      </c>
      <c r="G1936">
        <f>SUMIFS('Energy balance options'!$F$7:$F$3000,'Energy balance options'!$B$7:$B$3000,HeatGen!G$2,'Energy balance options'!$A$7:$A$3000,HeatGen!$A1936)</f>
        <v>0</v>
      </c>
      <c r="H1936">
        <f>SUMIFS('Energy balance options'!$F$7:$F$3000,'Energy balance options'!$B$7:$B$3000,HeatGen!H$2,'Energy balance options'!$A$7:$A$3000,HeatGen!$A1936)</f>
        <v>0</v>
      </c>
      <c r="I1936">
        <f>SUMIFS('Energy balance options'!$F$7:$F$3000,'Energy balance options'!$B$7:$B$3000,HeatGen!I$2,'Energy balance options'!$A$7:$A$3000,HeatGen!$A1936)</f>
        <v>0</v>
      </c>
      <c r="J1936">
        <f>SUMIFS('Energy balance options'!$F$7:$F$3000,'Energy balance options'!$B$7:$B$3000,HeatGen!J$2,'Energy balance options'!$A$7:$A$3000,HeatGen!$A1936)</f>
        <v>0</v>
      </c>
      <c r="K1936">
        <f>SUMIFS('Energy balance options'!$F$7:$F$3000,'Energy balance options'!$B$7:$B$3000,HeatGen!K$2,'Energy balance options'!$A$7:$A$3000,HeatGen!$A1936)</f>
        <v>0</v>
      </c>
      <c r="L1936">
        <f>SUMIFS('Energy balance options'!$F$7:$F$3000,'Energy balance options'!$B$7:$B$3000,HeatGen!L$2,'Energy balance options'!$A$7:$A$3000,HeatGen!$A1936)</f>
        <v>0</v>
      </c>
      <c r="M1936">
        <f>SUMIFS('Energy balance options'!$F$7:$F$3000,'Energy balance options'!$B$7:$B$3000,HeatGen!M$2,'Energy balance options'!$A$7:$A$3000,HeatGen!$A1936)</f>
        <v>0</v>
      </c>
      <c r="N1936">
        <f>SUMIFS('Energy balance options'!$F$7:$F$3000,'Energy balance options'!$B$7:$B$3000,HeatGen!N$2,'Energy balance options'!$A$7:$A$3000,HeatGen!$A1936)</f>
        <v>0</v>
      </c>
      <c r="P1936">
        <f>SUMIFS('Energy balance options'!$F$7:$F$3000,'Energy balance options'!$B$7:$B$3000,HeatGen!P$2,'Energy balance options'!$A$7:$A$3000,HeatGen!$A1936)</f>
        <v>0</v>
      </c>
      <c r="Q1936">
        <f>SUMIFS('Energy balance options'!$F$7:$F$3000,'Energy balance options'!$B$7:$B$3000,HeatGen!Q$2,'Energy balance options'!$A$7:$A$3000,HeatGen!$A1936)</f>
        <v>0</v>
      </c>
      <c r="R1936">
        <f>SUMIFS('Energy balance options'!$F$7:$F$3000,'Energy balance options'!$B$7:$B$3000,HeatGen!R$2,'Energy balance options'!$A$7:$A$3000,HeatGen!$A1936)</f>
        <v>0</v>
      </c>
      <c r="S1936">
        <f>SUMIFS('Energy balance options'!$G$7:$G$3000,'Energy balance options'!$B$7:$B$3000,HeatGen!S$2,'Energy balance options'!$A$7:$A$3000,HeatGen!$A1936)</f>
        <v>0</v>
      </c>
      <c r="T1936">
        <f>SUMIFS('Energy balance options'!$G$7:$G$3000,'Energy balance options'!$B$7:$B$3000,HeatGen!T$2,'Energy balance options'!$A$7:$A$3000,HeatGen!$A1936)</f>
        <v>0</v>
      </c>
      <c r="U1936">
        <f>SUMIFS('Energy balance options'!$G$7:$G$3000,'Energy balance options'!$B$7:$B$3000,HeatGen!U$2,'Energy balance options'!$A$7:$A$3000,HeatGen!$A1936)</f>
        <v>0</v>
      </c>
      <c r="V1936">
        <f>SUMIFS('Energy balance options'!$G$7:$G$3000,'Energy balance options'!$B$7:$B$3000,HeatGen!V$2,'Energy balance options'!$A$7:$A$3000,HeatGen!$A1936)</f>
        <v>0</v>
      </c>
      <c r="W1936">
        <f>SUMIFS('Energy balance options'!$G$7:$G$3000,'Energy balance options'!$B$7:$B$3000,HeatGen!W$2,'Energy balance options'!$A$7:$A$3000,HeatGen!$A1936)</f>
        <v>0</v>
      </c>
      <c r="X1936">
        <f>SUMIFS('Energy balance options'!$G$7:$G$3000,'Energy balance options'!$B$7:$B$3000,HeatGen!X$2,'Energy balance options'!$A$7:$A$3000,HeatGen!$A1936)</f>
        <v>0</v>
      </c>
      <c r="AG1936">
        <f t="shared" si="358"/>
        <v>0</v>
      </c>
      <c r="AH1936">
        <f t="shared" si="359"/>
        <v>0</v>
      </c>
      <c r="AI1936">
        <f t="shared" si="360"/>
        <v>0</v>
      </c>
      <c r="AJ1936">
        <f t="shared" si="361"/>
        <v>0</v>
      </c>
      <c r="AK1936">
        <f t="shared" si="362"/>
        <v>0</v>
      </c>
      <c r="AL1936">
        <f t="shared" si="363"/>
        <v>0</v>
      </c>
      <c r="AM1936">
        <f t="shared" si="364"/>
        <v>0</v>
      </c>
      <c r="AN1936">
        <f t="shared" si="365"/>
        <v>0</v>
      </c>
      <c r="AO1936">
        <f t="shared" si="366"/>
        <v>0</v>
      </c>
    </row>
    <row r="1937" spans="1:41" x14ac:dyDescent="0.2">
      <c r="A1937" s="9">
        <f>'Cost per option'!A1945</f>
        <v>0</v>
      </c>
      <c r="B1937" t="str">
        <f>_xlfn.IFNA(VLOOKUP(A1937,'Energy balance options'!A$7:C$3000,3,FALSE),"")</f>
        <v/>
      </c>
      <c r="C1937">
        <f>SUMIFS('Energy balance options'!$F$7:$F$3000,'Energy balance options'!$B$7:$B$3000,HeatGen!C$2,'Energy balance options'!$A$7:$A$3000,HeatGen!$A1937)</f>
        <v>0</v>
      </c>
      <c r="D1937">
        <f>SUMIFS('Energy balance options'!$F$7:$F$3000,'Energy balance options'!$B$7:$B$3000,HeatGen!D$2,'Energy balance options'!$A$7:$A$3000,HeatGen!$A1937)</f>
        <v>0</v>
      </c>
      <c r="E1937">
        <f>SUMIFS('Energy balance options'!$F$7:$F$3000,'Energy balance options'!$B$7:$B$3000,HeatGen!E$2,'Energy balance options'!$A$7:$A$3000,HeatGen!$A1937)</f>
        <v>0</v>
      </c>
      <c r="F1937">
        <f>SUMIFS('Energy balance options'!$F$7:$F$3000,'Energy balance options'!$B$7:$B$3000,HeatGen!F$2,'Energy balance options'!$A$7:$A$3000,HeatGen!$A1937)</f>
        <v>0</v>
      </c>
      <c r="G1937">
        <f>SUMIFS('Energy balance options'!$F$7:$F$3000,'Energy balance options'!$B$7:$B$3000,HeatGen!G$2,'Energy balance options'!$A$7:$A$3000,HeatGen!$A1937)</f>
        <v>0</v>
      </c>
      <c r="H1937">
        <f>SUMIFS('Energy balance options'!$F$7:$F$3000,'Energy balance options'!$B$7:$B$3000,HeatGen!H$2,'Energy balance options'!$A$7:$A$3000,HeatGen!$A1937)</f>
        <v>0</v>
      </c>
      <c r="I1937">
        <f>SUMIFS('Energy balance options'!$F$7:$F$3000,'Energy balance options'!$B$7:$B$3000,HeatGen!I$2,'Energy balance options'!$A$7:$A$3000,HeatGen!$A1937)</f>
        <v>0</v>
      </c>
      <c r="J1937">
        <f>SUMIFS('Energy balance options'!$F$7:$F$3000,'Energy balance options'!$B$7:$B$3000,HeatGen!J$2,'Energy balance options'!$A$7:$A$3000,HeatGen!$A1937)</f>
        <v>0</v>
      </c>
      <c r="K1937">
        <f>SUMIFS('Energy balance options'!$F$7:$F$3000,'Energy balance options'!$B$7:$B$3000,HeatGen!K$2,'Energy balance options'!$A$7:$A$3000,HeatGen!$A1937)</f>
        <v>0</v>
      </c>
      <c r="L1937">
        <f>SUMIFS('Energy balance options'!$F$7:$F$3000,'Energy balance options'!$B$7:$B$3000,HeatGen!L$2,'Energy balance options'!$A$7:$A$3000,HeatGen!$A1937)</f>
        <v>0</v>
      </c>
      <c r="M1937">
        <f>SUMIFS('Energy balance options'!$F$7:$F$3000,'Energy balance options'!$B$7:$B$3000,HeatGen!M$2,'Energy balance options'!$A$7:$A$3000,HeatGen!$A1937)</f>
        <v>0</v>
      </c>
      <c r="N1937">
        <f>SUMIFS('Energy balance options'!$F$7:$F$3000,'Energy balance options'!$B$7:$B$3000,HeatGen!N$2,'Energy balance options'!$A$7:$A$3000,HeatGen!$A1937)</f>
        <v>0</v>
      </c>
      <c r="P1937">
        <f>SUMIFS('Energy balance options'!$F$7:$F$3000,'Energy balance options'!$B$7:$B$3000,HeatGen!P$2,'Energy balance options'!$A$7:$A$3000,HeatGen!$A1937)</f>
        <v>0</v>
      </c>
      <c r="Q1937">
        <f>SUMIFS('Energy balance options'!$F$7:$F$3000,'Energy balance options'!$B$7:$B$3000,HeatGen!Q$2,'Energy balance options'!$A$7:$A$3000,HeatGen!$A1937)</f>
        <v>0</v>
      </c>
      <c r="R1937">
        <f>SUMIFS('Energy balance options'!$F$7:$F$3000,'Energy balance options'!$B$7:$B$3000,HeatGen!R$2,'Energy balance options'!$A$7:$A$3000,HeatGen!$A1937)</f>
        <v>0</v>
      </c>
      <c r="S1937">
        <f>SUMIFS('Energy balance options'!$G$7:$G$3000,'Energy balance options'!$B$7:$B$3000,HeatGen!S$2,'Energy balance options'!$A$7:$A$3000,HeatGen!$A1937)</f>
        <v>0</v>
      </c>
      <c r="T1937">
        <f>SUMIFS('Energy balance options'!$G$7:$G$3000,'Energy balance options'!$B$7:$B$3000,HeatGen!T$2,'Energy balance options'!$A$7:$A$3000,HeatGen!$A1937)</f>
        <v>0</v>
      </c>
      <c r="U1937">
        <f>SUMIFS('Energy balance options'!$G$7:$G$3000,'Energy balance options'!$B$7:$B$3000,HeatGen!U$2,'Energy balance options'!$A$7:$A$3000,HeatGen!$A1937)</f>
        <v>0</v>
      </c>
      <c r="V1937">
        <f>SUMIFS('Energy balance options'!$G$7:$G$3000,'Energy balance options'!$B$7:$B$3000,HeatGen!V$2,'Energy balance options'!$A$7:$A$3000,HeatGen!$A1937)</f>
        <v>0</v>
      </c>
      <c r="W1937">
        <f>SUMIFS('Energy balance options'!$G$7:$G$3000,'Energy balance options'!$B$7:$B$3000,HeatGen!W$2,'Energy balance options'!$A$7:$A$3000,HeatGen!$A1937)</f>
        <v>0</v>
      </c>
      <c r="X1937">
        <f>SUMIFS('Energy balance options'!$G$7:$G$3000,'Energy balance options'!$B$7:$B$3000,HeatGen!X$2,'Energy balance options'!$A$7:$A$3000,HeatGen!$A1937)</f>
        <v>0</v>
      </c>
      <c r="AG1937">
        <f t="shared" si="358"/>
        <v>0</v>
      </c>
      <c r="AH1937">
        <f t="shared" si="359"/>
        <v>0</v>
      </c>
      <c r="AI1937">
        <f t="shared" si="360"/>
        <v>0</v>
      </c>
      <c r="AJ1937">
        <f t="shared" si="361"/>
        <v>0</v>
      </c>
      <c r="AK1937">
        <f t="shared" si="362"/>
        <v>0</v>
      </c>
      <c r="AL1937">
        <f t="shared" si="363"/>
        <v>0</v>
      </c>
      <c r="AM1937">
        <f t="shared" si="364"/>
        <v>0</v>
      </c>
      <c r="AN1937">
        <f t="shared" si="365"/>
        <v>0</v>
      </c>
      <c r="AO1937">
        <f t="shared" si="366"/>
        <v>0</v>
      </c>
    </row>
    <row r="1938" spans="1:41" x14ac:dyDescent="0.2">
      <c r="A1938" s="9">
        <f>'Cost per option'!A1946</f>
        <v>0</v>
      </c>
      <c r="B1938" t="str">
        <f>_xlfn.IFNA(VLOOKUP(A1938,'Energy balance options'!A$7:C$3000,3,FALSE),"")</f>
        <v/>
      </c>
      <c r="C1938">
        <f>SUMIFS('Energy balance options'!$F$7:$F$3000,'Energy balance options'!$B$7:$B$3000,HeatGen!C$2,'Energy balance options'!$A$7:$A$3000,HeatGen!$A1938)</f>
        <v>0</v>
      </c>
      <c r="D1938">
        <f>SUMIFS('Energy balance options'!$F$7:$F$3000,'Energy balance options'!$B$7:$B$3000,HeatGen!D$2,'Energy balance options'!$A$7:$A$3000,HeatGen!$A1938)</f>
        <v>0</v>
      </c>
      <c r="E1938">
        <f>SUMIFS('Energy balance options'!$F$7:$F$3000,'Energy balance options'!$B$7:$B$3000,HeatGen!E$2,'Energy balance options'!$A$7:$A$3000,HeatGen!$A1938)</f>
        <v>0</v>
      </c>
      <c r="F1938">
        <f>SUMIFS('Energy balance options'!$F$7:$F$3000,'Energy balance options'!$B$7:$B$3000,HeatGen!F$2,'Energy balance options'!$A$7:$A$3000,HeatGen!$A1938)</f>
        <v>0</v>
      </c>
      <c r="G1938">
        <f>SUMIFS('Energy balance options'!$F$7:$F$3000,'Energy balance options'!$B$7:$B$3000,HeatGen!G$2,'Energy balance options'!$A$7:$A$3000,HeatGen!$A1938)</f>
        <v>0</v>
      </c>
      <c r="H1938">
        <f>SUMIFS('Energy balance options'!$F$7:$F$3000,'Energy balance options'!$B$7:$B$3000,HeatGen!H$2,'Energy balance options'!$A$7:$A$3000,HeatGen!$A1938)</f>
        <v>0</v>
      </c>
      <c r="I1938">
        <f>SUMIFS('Energy balance options'!$F$7:$F$3000,'Energy balance options'!$B$7:$B$3000,HeatGen!I$2,'Energy balance options'!$A$7:$A$3000,HeatGen!$A1938)</f>
        <v>0</v>
      </c>
      <c r="J1938">
        <f>SUMIFS('Energy balance options'!$F$7:$F$3000,'Energy balance options'!$B$7:$B$3000,HeatGen!J$2,'Energy balance options'!$A$7:$A$3000,HeatGen!$A1938)</f>
        <v>0</v>
      </c>
      <c r="K1938">
        <f>SUMIFS('Energy balance options'!$F$7:$F$3000,'Energy balance options'!$B$7:$B$3000,HeatGen!K$2,'Energy balance options'!$A$7:$A$3000,HeatGen!$A1938)</f>
        <v>0</v>
      </c>
      <c r="L1938">
        <f>SUMIFS('Energy balance options'!$F$7:$F$3000,'Energy balance options'!$B$7:$B$3000,HeatGen!L$2,'Energy balance options'!$A$7:$A$3000,HeatGen!$A1938)</f>
        <v>0</v>
      </c>
      <c r="M1938">
        <f>SUMIFS('Energy balance options'!$F$7:$F$3000,'Energy balance options'!$B$7:$B$3000,HeatGen!M$2,'Energy balance options'!$A$7:$A$3000,HeatGen!$A1938)</f>
        <v>0</v>
      </c>
      <c r="N1938">
        <f>SUMIFS('Energy balance options'!$F$7:$F$3000,'Energy balance options'!$B$7:$B$3000,HeatGen!N$2,'Energy balance options'!$A$7:$A$3000,HeatGen!$A1938)</f>
        <v>0</v>
      </c>
      <c r="P1938">
        <f>SUMIFS('Energy balance options'!$F$7:$F$3000,'Energy balance options'!$B$7:$B$3000,HeatGen!P$2,'Energy balance options'!$A$7:$A$3000,HeatGen!$A1938)</f>
        <v>0</v>
      </c>
      <c r="Q1938">
        <f>SUMIFS('Energy balance options'!$F$7:$F$3000,'Energy balance options'!$B$7:$B$3000,HeatGen!Q$2,'Energy balance options'!$A$7:$A$3000,HeatGen!$A1938)</f>
        <v>0</v>
      </c>
      <c r="R1938">
        <f>SUMIFS('Energy balance options'!$F$7:$F$3000,'Energy balance options'!$B$7:$B$3000,HeatGen!R$2,'Energy balance options'!$A$7:$A$3000,HeatGen!$A1938)</f>
        <v>0</v>
      </c>
      <c r="S1938">
        <f>SUMIFS('Energy balance options'!$G$7:$G$3000,'Energy balance options'!$B$7:$B$3000,HeatGen!S$2,'Energy balance options'!$A$7:$A$3000,HeatGen!$A1938)</f>
        <v>0</v>
      </c>
      <c r="T1938">
        <f>SUMIFS('Energy balance options'!$G$7:$G$3000,'Energy balance options'!$B$7:$B$3000,HeatGen!T$2,'Energy balance options'!$A$7:$A$3000,HeatGen!$A1938)</f>
        <v>0</v>
      </c>
      <c r="U1938">
        <f>SUMIFS('Energy balance options'!$G$7:$G$3000,'Energy balance options'!$B$7:$B$3000,HeatGen!U$2,'Energy balance options'!$A$7:$A$3000,HeatGen!$A1938)</f>
        <v>0</v>
      </c>
      <c r="V1938">
        <f>SUMIFS('Energy balance options'!$G$7:$G$3000,'Energy balance options'!$B$7:$B$3000,HeatGen!V$2,'Energy balance options'!$A$7:$A$3000,HeatGen!$A1938)</f>
        <v>0</v>
      </c>
      <c r="W1938">
        <f>SUMIFS('Energy balance options'!$G$7:$G$3000,'Energy balance options'!$B$7:$B$3000,HeatGen!W$2,'Energy balance options'!$A$7:$A$3000,HeatGen!$A1938)</f>
        <v>0</v>
      </c>
      <c r="X1938">
        <f>SUMIFS('Energy balance options'!$G$7:$G$3000,'Energy balance options'!$B$7:$B$3000,HeatGen!X$2,'Energy balance options'!$A$7:$A$3000,HeatGen!$A1938)</f>
        <v>0</v>
      </c>
      <c r="AG1938">
        <f t="shared" si="358"/>
        <v>0</v>
      </c>
      <c r="AH1938">
        <f t="shared" si="359"/>
        <v>0</v>
      </c>
      <c r="AI1938">
        <f t="shared" si="360"/>
        <v>0</v>
      </c>
      <c r="AJ1938">
        <f t="shared" si="361"/>
        <v>0</v>
      </c>
      <c r="AK1938">
        <f t="shared" si="362"/>
        <v>0</v>
      </c>
      <c r="AL1938">
        <f t="shared" si="363"/>
        <v>0</v>
      </c>
      <c r="AM1938">
        <f t="shared" si="364"/>
        <v>0</v>
      </c>
      <c r="AN1938">
        <f t="shared" si="365"/>
        <v>0</v>
      </c>
      <c r="AO1938">
        <f t="shared" si="366"/>
        <v>0</v>
      </c>
    </row>
    <row r="1939" spans="1:41" x14ac:dyDescent="0.2">
      <c r="A1939" s="9">
        <f>'Cost per option'!A1947</f>
        <v>0</v>
      </c>
      <c r="B1939" t="str">
        <f>_xlfn.IFNA(VLOOKUP(A1939,'Energy balance options'!A$7:C$3000,3,FALSE),"")</f>
        <v/>
      </c>
      <c r="C1939">
        <f>SUMIFS('Energy balance options'!$F$7:$F$3000,'Energy balance options'!$B$7:$B$3000,HeatGen!C$2,'Energy balance options'!$A$7:$A$3000,HeatGen!$A1939)</f>
        <v>0</v>
      </c>
      <c r="D1939">
        <f>SUMIFS('Energy balance options'!$F$7:$F$3000,'Energy balance options'!$B$7:$B$3000,HeatGen!D$2,'Energy balance options'!$A$7:$A$3000,HeatGen!$A1939)</f>
        <v>0</v>
      </c>
      <c r="E1939">
        <f>SUMIFS('Energy balance options'!$F$7:$F$3000,'Energy balance options'!$B$7:$B$3000,HeatGen!E$2,'Energy balance options'!$A$7:$A$3000,HeatGen!$A1939)</f>
        <v>0</v>
      </c>
      <c r="F1939">
        <f>SUMIFS('Energy balance options'!$F$7:$F$3000,'Energy balance options'!$B$7:$B$3000,HeatGen!F$2,'Energy balance options'!$A$7:$A$3000,HeatGen!$A1939)</f>
        <v>0</v>
      </c>
      <c r="G1939">
        <f>SUMIFS('Energy balance options'!$F$7:$F$3000,'Energy balance options'!$B$7:$B$3000,HeatGen!G$2,'Energy balance options'!$A$7:$A$3000,HeatGen!$A1939)</f>
        <v>0</v>
      </c>
      <c r="H1939">
        <f>SUMIFS('Energy balance options'!$F$7:$F$3000,'Energy balance options'!$B$7:$B$3000,HeatGen!H$2,'Energy balance options'!$A$7:$A$3000,HeatGen!$A1939)</f>
        <v>0</v>
      </c>
      <c r="I1939">
        <f>SUMIFS('Energy balance options'!$F$7:$F$3000,'Energy balance options'!$B$7:$B$3000,HeatGen!I$2,'Energy balance options'!$A$7:$A$3000,HeatGen!$A1939)</f>
        <v>0</v>
      </c>
      <c r="J1939">
        <f>SUMIFS('Energy balance options'!$F$7:$F$3000,'Energy balance options'!$B$7:$B$3000,HeatGen!J$2,'Energy balance options'!$A$7:$A$3000,HeatGen!$A1939)</f>
        <v>0</v>
      </c>
      <c r="K1939">
        <f>SUMIFS('Energy balance options'!$F$7:$F$3000,'Energy balance options'!$B$7:$B$3000,HeatGen!K$2,'Energy balance options'!$A$7:$A$3000,HeatGen!$A1939)</f>
        <v>0</v>
      </c>
      <c r="L1939">
        <f>SUMIFS('Energy balance options'!$F$7:$F$3000,'Energy balance options'!$B$7:$B$3000,HeatGen!L$2,'Energy balance options'!$A$7:$A$3000,HeatGen!$A1939)</f>
        <v>0</v>
      </c>
      <c r="M1939">
        <f>SUMIFS('Energy balance options'!$F$7:$F$3000,'Energy balance options'!$B$7:$B$3000,HeatGen!M$2,'Energy balance options'!$A$7:$A$3000,HeatGen!$A1939)</f>
        <v>0</v>
      </c>
      <c r="N1939">
        <f>SUMIFS('Energy balance options'!$F$7:$F$3000,'Energy balance options'!$B$7:$B$3000,HeatGen!N$2,'Energy balance options'!$A$7:$A$3000,HeatGen!$A1939)</f>
        <v>0</v>
      </c>
      <c r="P1939">
        <f>SUMIFS('Energy balance options'!$F$7:$F$3000,'Energy balance options'!$B$7:$B$3000,HeatGen!P$2,'Energy balance options'!$A$7:$A$3000,HeatGen!$A1939)</f>
        <v>0</v>
      </c>
      <c r="Q1939">
        <f>SUMIFS('Energy balance options'!$F$7:$F$3000,'Energy balance options'!$B$7:$B$3000,HeatGen!Q$2,'Energy balance options'!$A$7:$A$3000,HeatGen!$A1939)</f>
        <v>0</v>
      </c>
      <c r="R1939">
        <f>SUMIFS('Energy balance options'!$F$7:$F$3000,'Energy balance options'!$B$7:$B$3000,HeatGen!R$2,'Energy balance options'!$A$7:$A$3000,HeatGen!$A1939)</f>
        <v>0</v>
      </c>
      <c r="S1939">
        <f>SUMIFS('Energy balance options'!$G$7:$G$3000,'Energy balance options'!$B$7:$B$3000,HeatGen!S$2,'Energy balance options'!$A$7:$A$3000,HeatGen!$A1939)</f>
        <v>0</v>
      </c>
      <c r="T1939">
        <f>SUMIFS('Energy balance options'!$G$7:$G$3000,'Energy balance options'!$B$7:$B$3000,HeatGen!T$2,'Energy balance options'!$A$7:$A$3000,HeatGen!$A1939)</f>
        <v>0</v>
      </c>
      <c r="U1939">
        <f>SUMIFS('Energy balance options'!$G$7:$G$3000,'Energy balance options'!$B$7:$B$3000,HeatGen!U$2,'Energy balance options'!$A$7:$A$3000,HeatGen!$A1939)</f>
        <v>0</v>
      </c>
      <c r="V1939">
        <f>SUMIFS('Energy balance options'!$G$7:$G$3000,'Energy balance options'!$B$7:$B$3000,HeatGen!V$2,'Energy balance options'!$A$7:$A$3000,HeatGen!$A1939)</f>
        <v>0</v>
      </c>
      <c r="W1939">
        <f>SUMIFS('Energy balance options'!$G$7:$G$3000,'Energy balance options'!$B$7:$B$3000,HeatGen!W$2,'Energy balance options'!$A$7:$A$3000,HeatGen!$A1939)</f>
        <v>0</v>
      </c>
      <c r="X1939">
        <f>SUMIFS('Energy balance options'!$G$7:$G$3000,'Energy balance options'!$B$7:$B$3000,HeatGen!X$2,'Energy balance options'!$A$7:$A$3000,HeatGen!$A1939)</f>
        <v>0</v>
      </c>
      <c r="AG1939">
        <f t="shared" si="358"/>
        <v>0</v>
      </c>
      <c r="AH1939">
        <f t="shared" si="359"/>
        <v>0</v>
      </c>
      <c r="AI1939">
        <f t="shared" si="360"/>
        <v>0</v>
      </c>
      <c r="AJ1939">
        <f t="shared" si="361"/>
        <v>0</v>
      </c>
      <c r="AK1939">
        <f t="shared" si="362"/>
        <v>0</v>
      </c>
      <c r="AL1939">
        <f t="shared" si="363"/>
        <v>0</v>
      </c>
      <c r="AM1939">
        <f t="shared" si="364"/>
        <v>0</v>
      </c>
      <c r="AN1939">
        <f t="shared" si="365"/>
        <v>0</v>
      </c>
      <c r="AO1939">
        <f t="shared" si="366"/>
        <v>0</v>
      </c>
    </row>
    <row r="1940" spans="1:41" x14ac:dyDescent="0.2">
      <c r="A1940" s="9">
        <f>'Cost per option'!A1948</f>
        <v>0</v>
      </c>
      <c r="B1940" t="str">
        <f>_xlfn.IFNA(VLOOKUP(A1940,'Energy balance options'!A$7:C$3000,3,FALSE),"")</f>
        <v/>
      </c>
      <c r="C1940">
        <f>SUMIFS('Energy balance options'!$F$7:$F$3000,'Energy balance options'!$B$7:$B$3000,HeatGen!C$2,'Energy balance options'!$A$7:$A$3000,HeatGen!$A1940)</f>
        <v>0</v>
      </c>
      <c r="D1940">
        <f>SUMIFS('Energy balance options'!$F$7:$F$3000,'Energy balance options'!$B$7:$B$3000,HeatGen!D$2,'Energy balance options'!$A$7:$A$3000,HeatGen!$A1940)</f>
        <v>0</v>
      </c>
      <c r="E1940">
        <f>SUMIFS('Energy balance options'!$F$7:$F$3000,'Energy balance options'!$B$7:$B$3000,HeatGen!E$2,'Energy balance options'!$A$7:$A$3000,HeatGen!$A1940)</f>
        <v>0</v>
      </c>
      <c r="F1940">
        <f>SUMIFS('Energy balance options'!$F$7:$F$3000,'Energy balance options'!$B$7:$B$3000,HeatGen!F$2,'Energy balance options'!$A$7:$A$3000,HeatGen!$A1940)</f>
        <v>0</v>
      </c>
      <c r="G1940">
        <f>SUMIFS('Energy balance options'!$F$7:$F$3000,'Energy balance options'!$B$7:$B$3000,HeatGen!G$2,'Energy balance options'!$A$7:$A$3000,HeatGen!$A1940)</f>
        <v>0</v>
      </c>
      <c r="H1940">
        <f>SUMIFS('Energy balance options'!$F$7:$F$3000,'Energy balance options'!$B$7:$B$3000,HeatGen!H$2,'Energy balance options'!$A$7:$A$3000,HeatGen!$A1940)</f>
        <v>0</v>
      </c>
      <c r="I1940">
        <f>SUMIFS('Energy balance options'!$F$7:$F$3000,'Energy balance options'!$B$7:$B$3000,HeatGen!I$2,'Energy balance options'!$A$7:$A$3000,HeatGen!$A1940)</f>
        <v>0</v>
      </c>
      <c r="J1940">
        <f>SUMIFS('Energy balance options'!$F$7:$F$3000,'Energy balance options'!$B$7:$B$3000,HeatGen!J$2,'Energy balance options'!$A$7:$A$3000,HeatGen!$A1940)</f>
        <v>0</v>
      </c>
      <c r="K1940">
        <f>SUMIFS('Energy balance options'!$F$7:$F$3000,'Energy balance options'!$B$7:$B$3000,HeatGen!K$2,'Energy balance options'!$A$7:$A$3000,HeatGen!$A1940)</f>
        <v>0</v>
      </c>
      <c r="L1940">
        <f>SUMIFS('Energy balance options'!$F$7:$F$3000,'Energy balance options'!$B$7:$B$3000,HeatGen!L$2,'Energy balance options'!$A$7:$A$3000,HeatGen!$A1940)</f>
        <v>0</v>
      </c>
      <c r="M1940">
        <f>SUMIFS('Energy balance options'!$F$7:$F$3000,'Energy balance options'!$B$7:$B$3000,HeatGen!M$2,'Energy balance options'!$A$7:$A$3000,HeatGen!$A1940)</f>
        <v>0</v>
      </c>
      <c r="N1940">
        <f>SUMIFS('Energy balance options'!$F$7:$F$3000,'Energy balance options'!$B$7:$B$3000,HeatGen!N$2,'Energy balance options'!$A$7:$A$3000,HeatGen!$A1940)</f>
        <v>0</v>
      </c>
      <c r="P1940">
        <f>SUMIFS('Energy balance options'!$F$7:$F$3000,'Energy balance options'!$B$7:$B$3000,HeatGen!P$2,'Energy balance options'!$A$7:$A$3000,HeatGen!$A1940)</f>
        <v>0</v>
      </c>
      <c r="Q1940">
        <f>SUMIFS('Energy balance options'!$F$7:$F$3000,'Energy balance options'!$B$7:$B$3000,HeatGen!Q$2,'Energy balance options'!$A$7:$A$3000,HeatGen!$A1940)</f>
        <v>0</v>
      </c>
      <c r="R1940">
        <f>SUMIFS('Energy balance options'!$F$7:$F$3000,'Energy balance options'!$B$7:$B$3000,HeatGen!R$2,'Energy balance options'!$A$7:$A$3000,HeatGen!$A1940)</f>
        <v>0</v>
      </c>
      <c r="S1940">
        <f>SUMIFS('Energy balance options'!$G$7:$G$3000,'Energy balance options'!$B$7:$B$3000,HeatGen!S$2,'Energy balance options'!$A$7:$A$3000,HeatGen!$A1940)</f>
        <v>0</v>
      </c>
      <c r="T1940">
        <f>SUMIFS('Energy balance options'!$G$7:$G$3000,'Energy balance options'!$B$7:$B$3000,HeatGen!T$2,'Energy balance options'!$A$7:$A$3000,HeatGen!$A1940)</f>
        <v>0</v>
      </c>
      <c r="U1940">
        <f>SUMIFS('Energy balance options'!$G$7:$G$3000,'Energy balance options'!$B$7:$B$3000,HeatGen!U$2,'Energy balance options'!$A$7:$A$3000,HeatGen!$A1940)</f>
        <v>0</v>
      </c>
      <c r="V1940">
        <f>SUMIFS('Energy balance options'!$G$7:$G$3000,'Energy balance options'!$B$7:$B$3000,HeatGen!V$2,'Energy balance options'!$A$7:$A$3000,HeatGen!$A1940)</f>
        <v>0</v>
      </c>
      <c r="W1940">
        <f>SUMIFS('Energy balance options'!$G$7:$G$3000,'Energy balance options'!$B$7:$B$3000,HeatGen!W$2,'Energy balance options'!$A$7:$A$3000,HeatGen!$A1940)</f>
        <v>0</v>
      </c>
      <c r="X1940">
        <f>SUMIFS('Energy balance options'!$G$7:$G$3000,'Energy balance options'!$B$7:$B$3000,HeatGen!X$2,'Energy balance options'!$A$7:$A$3000,HeatGen!$A1940)</f>
        <v>0</v>
      </c>
      <c r="AG1940">
        <f t="shared" si="358"/>
        <v>0</v>
      </c>
      <c r="AH1940">
        <f t="shared" si="359"/>
        <v>0</v>
      </c>
      <c r="AI1940">
        <f t="shared" si="360"/>
        <v>0</v>
      </c>
      <c r="AJ1940">
        <f t="shared" si="361"/>
        <v>0</v>
      </c>
      <c r="AK1940">
        <f t="shared" si="362"/>
        <v>0</v>
      </c>
      <c r="AL1940">
        <f t="shared" si="363"/>
        <v>0</v>
      </c>
      <c r="AM1940">
        <f t="shared" si="364"/>
        <v>0</v>
      </c>
      <c r="AN1940">
        <f t="shared" si="365"/>
        <v>0</v>
      </c>
      <c r="AO1940">
        <f t="shared" si="366"/>
        <v>0</v>
      </c>
    </row>
    <row r="1941" spans="1:41" x14ac:dyDescent="0.2">
      <c r="A1941" s="9">
        <f>'Cost per option'!A1949</f>
        <v>0</v>
      </c>
      <c r="B1941" t="str">
        <f>_xlfn.IFNA(VLOOKUP(A1941,'Energy balance options'!A$7:C$3000,3,FALSE),"")</f>
        <v/>
      </c>
      <c r="C1941">
        <f>SUMIFS('Energy balance options'!$F$7:$F$3000,'Energy balance options'!$B$7:$B$3000,HeatGen!C$2,'Energy balance options'!$A$7:$A$3000,HeatGen!$A1941)</f>
        <v>0</v>
      </c>
      <c r="D1941">
        <f>SUMIFS('Energy balance options'!$F$7:$F$3000,'Energy balance options'!$B$7:$B$3000,HeatGen!D$2,'Energy balance options'!$A$7:$A$3000,HeatGen!$A1941)</f>
        <v>0</v>
      </c>
      <c r="E1941">
        <f>SUMIFS('Energy balance options'!$F$7:$F$3000,'Energy balance options'!$B$7:$B$3000,HeatGen!E$2,'Energy balance options'!$A$7:$A$3000,HeatGen!$A1941)</f>
        <v>0</v>
      </c>
      <c r="F1941">
        <f>SUMIFS('Energy balance options'!$F$7:$F$3000,'Energy balance options'!$B$7:$B$3000,HeatGen!F$2,'Energy balance options'!$A$7:$A$3000,HeatGen!$A1941)</f>
        <v>0</v>
      </c>
      <c r="G1941">
        <f>SUMIFS('Energy balance options'!$F$7:$F$3000,'Energy balance options'!$B$7:$B$3000,HeatGen!G$2,'Energy balance options'!$A$7:$A$3000,HeatGen!$A1941)</f>
        <v>0</v>
      </c>
      <c r="H1941">
        <f>SUMIFS('Energy balance options'!$F$7:$F$3000,'Energy balance options'!$B$7:$B$3000,HeatGen!H$2,'Energy balance options'!$A$7:$A$3000,HeatGen!$A1941)</f>
        <v>0</v>
      </c>
      <c r="I1941">
        <f>SUMIFS('Energy balance options'!$F$7:$F$3000,'Energy balance options'!$B$7:$B$3000,HeatGen!I$2,'Energy balance options'!$A$7:$A$3000,HeatGen!$A1941)</f>
        <v>0</v>
      </c>
      <c r="J1941">
        <f>SUMIFS('Energy balance options'!$F$7:$F$3000,'Energy balance options'!$B$7:$B$3000,HeatGen!J$2,'Energy balance options'!$A$7:$A$3000,HeatGen!$A1941)</f>
        <v>0</v>
      </c>
      <c r="K1941">
        <f>SUMIFS('Energy balance options'!$F$7:$F$3000,'Energy balance options'!$B$7:$B$3000,HeatGen!K$2,'Energy balance options'!$A$7:$A$3000,HeatGen!$A1941)</f>
        <v>0</v>
      </c>
      <c r="L1941">
        <f>SUMIFS('Energy balance options'!$F$7:$F$3000,'Energy balance options'!$B$7:$B$3000,HeatGen!L$2,'Energy balance options'!$A$7:$A$3000,HeatGen!$A1941)</f>
        <v>0</v>
      </c>
      <c r="M1941">
        <f>SUMIFS('Energy balance options'!$F$7:$F$3000,'Energy balance options'!$B$7:$B$3000,HeatGen!M$2,'Energy balance options'!$A$7:$A$3000,HeatGen!$A1941)</f>
        <v>0</v>
      </c>
      <c r="N1941">
        <f>SUMIFS('Energy balance options'!$F$7:$F$3000,'Energy balance options'!$B$7:$B$3000,HeatGen!N$2,'Energy balance options'!$A$7:$A$3000,HeatGen!$A1941)</f>
        <v>0</v>
      </c>
      <c r="P1941">
        <f>SUMIFS('Energy balance options'!$F$7:$F$3000,'Energy balance options'!$B$7:$B$3000,HeatGen!P$2,'Energy balance options'!$A$7:$A$3000,HeatGen!$A1941)</f>
        <v>0</v>
      </c>
      <c r="Q1941">
        <f>SUMIFS('Energy balance options'!$F$7:$F$3000,'Energy balance options'!$B$7:$B$3000,HeatGen!Q$2,'Energy balance options'!$A$7:$A$3000,HeatGen!$A1941)</f>
        <v>0</v>
      </c>
      <c r="R1941">
        <f>SUMIFS('Energy balance options'!$F$7:$F$3000,'Energy balance options'!$B$7:$B$3000,HeatGen!R$2,'Energy balance options'!$A$7:$A$3000,HeatGen!$A1941)</f>
        <v>0</v>
      </c>
      <c r="S1941">
        <f>SUMIFS('Energy balance options'!$G$7:$G$3000,'Energy balance options'!$B$7:$B$3000,HeatGen!S$2,'Energy balance options'!$A$7:$A$3000,HeatGen!$A1941)</f>
        <v>0</v>
      </c>
      <c r="T1941">
        <f>SUMIFS('Energy balance options'!$G$7:$G$3000,'Energy balance options'!$B$7:$B$3000,HeatGen!T$2,'Energy balance options'!$A$7:$A$3000,HeatGen!$A1941)</f>
        <v>0</v>
      </c>
      <c r="U1941">
        <f>SUMIFS('Energy balance options'!$G$7:$G$3000,'Energy balance options'!$B$7:$B$3000,HeatGen!U$2,'Energy balance options'!$A$7:$A$3000,HeatGen!$A1941)</f>
        <v>0</v>
      </c>
      <c r="V1941">
        <f>SUMIFS('Energy balance options'!$G$7:$G$3000,'Energy balance options'!$B$7:$B$3000,HeatGen!V$2,'Energy balance options'!$A$7:$A$3000,HeatGen!$A1941)</f>
        <v>0</v>
      </c>
      <c r="W1941">
        <f>SUMIFS('Energy balance options'!$G$7:$G$3000,'Energy balance options'!$B$7:$B$3000,HeatGen!W$2,'Energy balance options'!$A$7:$A$3000,HeatGen!$A1941)</f>
        <v>0</v>
      </c>
      <c r="X1941">
        <f>SUMIFS('Energy balance options'!$G$7:$G$3000,'Energy balance options'!$B$7:$B$3000,HeatGen!X$2,'Energy balance options'!$A$7:$A$3000,HeatGen!$A1941)</f>
        <v>0</v>
      </c>
      <c r="AG1941">
        <f t="shared" si="358"/>
        <v>0</v>
      </c>
      <c r="AH1941">
        <f t="shared" si="359"/>
        <v>0</v>
      </c>
      <c r="AI1941">
        <f t="shared" si="360"/>
        <v>0</v>
      </c>
      <c r="AJ1941">
        <f t="shared" si="361"/>
        <v>0</v>
      </c>
      <c r="AK1941">
        <f t="shared" si="362"/>
        <v>0</v>
      </c>
      <c r="AL1941">
        <f t="shared" si="363"/>
        <v>0</v>
      </c>
      <c r="AM1941">
        <f t="shared" si="364"/>
        <v>0</v>
      </c>
      <c r="AN1941">
        <f t="shared" si="365"/>
        <v>0</v>
      </c>
      <c r="AO1941">
        <f t="shared" si="366"/>
        <v>0</v>
      </c>
    </row>
    <row r="1942" spans="1:41" x14ac:dyDescent="0.2">
      <c r="A1942" s="9">
        <f>'Cost per option'!A1950</f>
        <v>0</v>
      </c>
      <c r="B1942" t="str">
        <f>_xlfn.IFNA(VLOOKUP(A1942,'Energy balance options'!A$7:C$3000,3,FALSE),"")</f>
        <v/>
      </c>
      <c r="C1942">
        <f>SUMIFS('Energy balance options'!$F$7:$F$3000,'Energy balance options'!$B$7:$B$3000,HeatGen!C$2,'Energy balance options'!$A$7:$A$3000,HeatGen!$A1942)</f>
        <v>0</v>
      </c>
      <c r="D1942">
        <f>SUMIFS('Energy balance options'!$F$7:$F$3000,'Energy balance options'!$B$7:$B$3000,HeatGen!D$2,'Energy balance options'!$A$7:$A$3000,HeatGen!$A1942)</f>
        <v>0</v>
      </c>
      <c r="E1942">
        <f>SUMIFS('Energy balance options'!$F$7:$F$3000,'Energy balance options'!$B$7:$B$3000,HeatGen!E$2,'Energy balance options'!$A$7:$A$3000,HeatGen!$A1942)</f>
        <v>0</v>
      </c>
      <c r="F1942">
        <f>SUMIFS('Energy balance options'!$F$7:$F$3000,'Energy balance options'!$B$7:$B$3000,HeatGen!F$2,'Energy balance options'!$A$7:$A$3000,HeatGen!$A1942)</f>
        <v>0</v>
      </c>
      <c r="G1942">
        <f>SUMIFS('Energy balance options'!$F$7:$F$3000,'Energy balance options'!$B$7:$B$3000,HeatGen!G$2,'Energy balance options'!$A$7:$A$3000,HeatGen!$A1942)</f>
        <v>0</v>
      </c>
      <c r="H1942">
        <f>SUMIFS('Energy balance options'!$F$7:$F$3000,'Energy balance options'!$B$7:$B$3000,HeatGen!H$2,'Energy balance options'!$A$7:$A$3000,HeatGen!$A1942)</f>
        <v>0</v>
      </c>
      <c r="I1942">
        <f>SUMIFS('Energy balance options'!$F$7:$F$3000,'Energy balance options'!$B$7:$B$3000,HeatGen!I$2,'Energy balance options'!$A$7:$A$3000,HeatGen!$A1942)</f>
        <v>0</v>
      </c>
      <c r="J1942">
        <f>SUMIFS('Energy balance options'!$F$7:$F$3000,'Energy balance options'!$B$7:$B$3000,HeatGen!J$2,'Energy balance options'!$A$7:$A$3000,HeatGen!$A1942)</f>
        <v>0</v>
      </c>
      <c r="K1942">
        <f>SUMIFS('Energy balance options'!$F$7:$F$3000,'Energy balance options'!$B$7:$B$3000,HeatGen!K$2,'Energy balance options'!$A$7:$A$3000,HeatGen!$A1942)</f>
        <v>0</v>
      </c>
      <c r="L1942">
        <f>SUMIFS('Energy balance options'!$F$7:$F$3000,'Energy balance options'!$B$7:$B$3000,HeatGen!L$2,'Energy balance options'!$A$7:$A$3000,HeatGen!$A1942)</f>
        <v>0</v>
      </c>
      <c r="M1942">
        <f>SUMIFS('Energy balance options'!$F$7:$F$3000,'Energy balance options'!$B$7:$B$3000,HeatGen!M$2,'Energy balance options'!$A$7:$A$3000,HeatGen!$A1942)</f>
        <v>0</v>
      </c>
      <c r="N1942">
        <f>SUMIFS('Energy balance options'!$F$7:$F$3000,'Energy balance options'!$B$7:$B$3000,HeatGen!N$2,'Energy balance options'!$A$7:$A$3000,HeatGen!$A1942)</f>
        <v>0</v>
      </c>
      <c r="P1942">
        <f>SUMIFS('Energy balance options'!$F$7:$F$3000,'Energy balance options'!$B$7:$B$3000,HeatGen!P$2,'Energy balance options'!$A$7:$A$3000,HeatGen!$A1942)</f>
        <v>0</v>
      </c>
      <c r="Q1942">
        <f>SUMIFS('Energy balance options'!$F$7:$F$3000,'Energy balance options'!$B$7:$B$3000,HeatGen!Q$2,'Energy balance options'!$A$7:$A$3000,HeatGen!$A1942)</f>
        <v>0</v>
      </c>
      <c r="R1942">
        <f>SUMIFS('Energy balance options'!$F$7:$F$3000,'Energy balance options'!$B$7:$B$3000,HeatGen!R$2,'Energy balance options'!$A$7:$A$3000,HeatGen!$A1942)</f>
        <v>0</v>
      </c>
      <c r="S1942">
        <f>SUMIFS('Energy balance options'!$G$7:$G$3000,'Energy balance options'!$B$7:$B$3000,HeatGen!S$2,'Energy balance options'!$A$7:$A$3000,HeatGen!$A1942)</f>
        <v>0</v>
      </c>
      <c r="T1942">
        <f>SUMIFS('Energy balance options'!$G$7:$G$3000,'Energy balance options'!$B$7:$B$3000,HeatGen!T$2,'Energy balance options'!$A$7:$A$3000,HeatGen!$A1942)</f>
        <v>0</v>
      </c>
      <c r="U1942">
        <f>SUMIFS('Energy balance options'!$G$7:$G$3000,'Energy balance options'!$B$7:$B$3000,HeatGen!U$2,'Energy balance options'!$A$7:$A$3000,HeatGen!$A1942)</f>
        <v>0</v>
      </c>
      <c r="V1942">
        <f>SUMIFS('Energy balance options'!$G$7:$G$3000,'Energy balance options'!$B$7:$B$3000,HeatGen!V$2,'Energy balance options'!$A$7:$A$3000,HeatGen!$A1942)</f>
        <v>0</v>
      </c>
      <c r="W1942">
        <f>SUMIFS('Energy balance options'!$G$7:$G$3000,'Energy balance options'!$B$7:$B$3000,HeatGen!W$2,'Energy balance options'!$A$7:$A$3000,HeatGen!$A1942)</f>
        <v>0</v>
      </c>
      <c r="X1942">
        <f>SUMIFS('Energy balance options'!$G$7:$G$3000,'Energy balance options'!$B$7:$B$3000,HeatGen!X$2,'Energy balance options'!$A$7:$A$3000,HeatGen!$A1942)</f>
        <v>0</v>
      </c>
      <c r="AG1942">
        <f t="shared" si="358"/>
        <v>0</v>
      </c>
      <c r="AH1942">
        <f t="shared" si="359"/>
        <v>0</v>
      </c>
      <c r="AI1942">
        <f t="shared" si="360"/>
        <v>0</v>
      </c>
      <c r="AJ1942">
        <f t="shared" si="361"/>
        <v>0</v>
      </c>
      <c r="AK1942">
        <f t="shared" si="362"/>
        <v>0</v>
      </c>
      <c r="AL1942">
        <f t="shared" si="363"/>
        <v>0</v>
      </c>
      <c r="AM1942">
        <f t="shared" si="364"/>
        <v>0</v>
      </c>
      <c r="AN1942">
        <f t="shared" si="365"/>
        <v>0</v>
      </c>
      <c r="AO1942">
        <f t="shared" si="366"/>
        <v>0</v>
      </c>
    </row>
    <row r="1943" spans="1:41" x14ac:dyDescent="0.2">
      <c r="A1943" s="9">
        <f>'Cost per option'!A1951</f>
        <v>0</v>
      </c>
      <c r="B1943" t="str">
        <f>_xlfn.IFNA(VLOOKUP(A1943,'Energy balance options'!A$7:C$3000,3,FALSE),"")</f>
        <v/>
      </c>
      <c r="C1943">
        <f>SUMIFS('Energy balance options'!$F$7:$F$3000,'Energy balance options'!$B$7:$B$3000,HeatGen!C$2,'Energy balance options'!$A$7:$A$3000,HeatGen!$A1943)</f>
        <v>0</v>
      </c>
      <c r="D1943">
        <f>SUMIFS('Energy balance options'!$F$7:$F$3000,'Energy balance options'!$B$7:$B$3000,HeatGen!D$2,'Energy balance options'!$A$7:$A$3000,HeatGen!$A1943)</f>
        <v>0</v>
      </c>
      <c r="E1943">
        <f>SUMIFS('Energy balance options'!$F$7:$F$3000,'Energy balance options'!$B$7:$B$3000,HeatGen!E$2,'Energy balance options'!$A$7:$A$3000,HeatGen!$A1943)</f>
        <v>0</v>
      </c>
      <c r="F1943">
        <f>SUMIFS('Energy balance options'!$F$7:$F$3000,'Energy balance options'!$B$7:$B$3000,HeatGen!F$2,'Energy balance options'!$A$7:$A$3000,HeatGen!$A1943)</f>
        <v>0</v>
      </c>
      <c r="G1943">
        <f>SUMIFS('Energy balance options'!$F$7:$F$3000,'Energy balance options'!$B$7:$B$3000,HeatGen!G$2,'Energy balance options'!$A$7:$A$3000,HeatGen!$A1943)</f>
        <v>0</v>
      </c>
      <c r="H1943">
        <f>SUMIFS('Energy balance options'!$F$7:$F$3000,'Energy balance options'!$B$7:$B$3000,HeatGen!H$2,'Energy balance options'!$A$7:$A$3000,HeatGen!$A1943)</f>
        <v>0</v>
      </c>
      <c r="I1943">
        <f>SUMIFS('Energy balance options'!$F$7:$F$3000,'Energy balance options'!$B$7:$B$3000,HeatGen!I$2,'Energy balance options'!$A$7:$A$3000,HeatGen!$A1943)</f>
        <v>0</v>
      </c>
      <c r="J1943">
        <f>SUMIFS('Energy balance options'!$F$7:$F$3000,'Energy balance options'!$B$7:$B$3000,HeatGen!J$2,'Energy balance options'!$A$7:$A$3000,HeatGen!$A1943)</f>
        <v>0</v>
      </c>
      <c r="K1943">
        <f>SUMIFS('Energy balance options'!$F$7:$F$3000,'Energy balance options'!$B$7:$B$3000,HeatGen!K$2,'Energy balance options'!$A$7:$A$3000,HeatGen!$A1943)</f>
        <v>0</v>
      </c>
      <c r="L1943">
        <f>SUMIFS('Energy balance options'!$F$7:$F$3000,'Energy balance options'!$B$7:$B$3000,HeatGen!L$2,'Energy balance options'!$A$7:$A$3000,HeatGen!$A1943)</f>
        <v>0</v>
      </c>
      <c r="M1943">
        <f>SUMIFS('Energy balance options'!$F$7:$F$3000,'Energy balance options'!$B$7:$B$3000,HeatGen!M$2,'Energy balance options'!$A$7:$A$3000,HeatGen!$A1943)</f>
        <v>0</v>
      </c>
      <c r="N1943">
        <f>SUMIFS('Energy balance options'!$F$7:$F$3000,'Energy balance options'!$B$7:$B$3000,HeatGen!N$2,'Energy balance options'!$A$7:$A$3000,HeatGen!$A1943)</f>
        <v>0</v>
      </c>
      <c r="P1943">
        <f>SUMIFS('Energy balance options'!$F$7:$F$3000,'Energy balance options'!$B$7:$B$3000,HeatGen!P$2,'Energy balance options'!$A$7:$A$3000,HeatGen!$A1943)</f>
        <v>0</v>
      </c>
      <c r="Q1943">
        <f>SUMIFS('Energy balance options'!$F$7:$F$3000,'Energy balance options'!$B$7:$B$3000,HeatGen!Q$2,'Energy balance options'!$A$7:$A$3000,HeatGen!$A1943)</f>
        <v>0</v>
      </c>
      <c r="R1943">
        <f>SUMIFS('Energy balance options'!$F$7:$F$3000,'Energy balance options'!$B$7:$B$3000,HeatGen!R$2,'Energy balance options'!$A$7:$A$3000,HeatGen!$A1943)</f>
        <v>0</v>
      </c>
      <c r="S1943">
        <f>SUMIFS('Energy balance options'!$G$7:$G$3000,'Energy balance options'!$B$7:$B$3000,HeatGen!S$2,'Energy balance options'!$A$7:$A$3000,HeatGen!$A1943)</f>
        <v>0</v>
      </c>
      <c r="T1943">
        <f>SUMIFS('Energy balance options'!$G$7:$G$3000,'Energy balance options'!$B$7:$B$3000,HeatGen!T$2,'Energy balance options'!$A$7:$A$3000,HeatGen!$A1943)</f>
        <v>0</v>
      </c>
      <c r="U1943">
        <f>SUMIFS('Energy balance options'!$G$7:$G$3000,'Energy balance options'!$B$7:$B$3000,HeatGen!U$2,'Energy balance options'!$A$7:$A$3000,HeatGen!$A1943)</f>
        <v>0</v>
      </c>
      <c r="V1943">
        <f>SUMIFS('Energy balance options'!$G$7:$G$3000,'Energy balance options'!$B$7:$B$3000,HeatGen!V$2,'Energy balance options'!$A$7:$A$3000,HeatGen!$A1943)</f>
        <v>0</v>
      </c>
      <c r="W1943">
        <f>SUMIFS('Energy balance options'!$G$7:$G$3000,'Energy balance options'!$B$7:$B$3000,HeatGen!W$2,'Energy balance options'!$A$7:$A$3000,HeatGen!$A1943)</f>
        <v>0</v>
      </c>
      <c r="X1943">
        <f>SUMIFS('Energy balance options'!$G$7:$G$3000,'Energy balance options'!$B$7:$B$3000,HeatGen!X$2,'Energy balance options'!$A$7:$A$3000,HeatGen!$A1943)</f>
        <v>0</v>
      </c>
      <c r="AG1943">
        <f t="shared" si="358"/>
        <v>0</v>
      </c>
      <c r="AH1943">
        <f t="shared" si="359"/>
        <v>0</v>
      </c>
      <c r="AI1943">
        <f t="shared" si="360"/>
        <v>0</v>
      </c>
      <c r="AJ1943">
        <f t="shared" si="361"/>
        <v>0</v>
      </c>
      <c r="AK1943">
        <f t="shared" si="362"/>
        <v>0</v>
      </c>
      <c r="AL1943">
        <f t="shared" si="363"/>
        <v>0</v>
      </c>
      <c r="AM1943">
        <f t="shared" si="364"/>
        <v>0</v>
      </c>
      <c r="AN1943">
        <f t="shared" si="365"/>
        <v>0</v>
      </c>
      <c r="AO1943">
        <f t="shared" si="366"/>
        <v>0</v>
      </c>
    </row>
    <row r="1944" spans="1:41" x14ac:dyDescent="0.2">
      <c r="A1944" s="9">
        <f>'Cost per option'!A1952</f>
        <v>0</v>
      </c>
      <c r="B1944" t="str">
        <f>_xlfn.IFNA(VLOOKUP(A1944,'Energy balance options'!A$7:C$3000,3,FALSE),"")</f>
        <v/>
      </c>
      <c r="C1944">
        <f>SUMIFS('Energy balance options'!$F$7:$F$3000,'Energy balance options'!$B$7:$B$3000,HeatGen!C$2,'Energy balance options'!$A$7:$A$3000,HeatGen!$A1944)</f>
        <v>0</v>
      </c>
      <c r="D1944">
        <f>SUMIFS('Energy balance options'!$F$7:$F$3000,'Energy balance options'!$B$7:$B$3000,HeatGen!D$2,'Energy balance options'!$A$7:$A$3000,HeatGen!$A1944)</f>
        <v>0</v>
      </c>
      <c r="E1944">
        <f>SUMIFS('Energy balance options'!$F$7:$F$3000,'Energy balance options'!$B$7:$B$3000,HeatGen!E$2,'Energy balance options'!$A$7:$A$3000,HeatGen!$A1944)</f>
        <v>0</v>
      </c>
      <c r="F1944">
        <f>SUMIFS('Energy balance options'!$F$7:$F$3000,'Energy balance options'!$B$7:$B$3000,HeatGen!F$2,'Energy balance options'!$A$7:$A$3000,HeatGen!$A1944)</f>
        <v>0</v>
      </c>
      <c r="G1944">
        <f>SUMIFS('Energy balance options'!$F$7:$F$3000,'Energy balance options'!$B$7:$B$3000,HeatGen!G$2,'Energy balance options'!$A$7:$A$3000,HeatGen!$A1944)</f>
        <v>0</v>
      </c>
      <c r="H1944">
        <f>SUMIFS('Energy balance options'!$F$7:$F$3000,'Energy balance options'!$B$7:$B$3000,HeatGen!H$2,'Energy balance options'!$A$7:$A$3000,HeatGen!$A1944)</f>
        <v>0</v>
      </c>
      <c r="I1944">
        <f>SUMIFS('Energy balance options'!$F$7:$F$3000,'Energy balance options'!$B$7:$B$3000,HeatGen!I$2,'Energy balance options'!$A$7:$A$3000,HeatGen!$A1944)</f>
        <v>0</v>
      </c>
      <c r="J1944">
        <f>SUMIFS('Energy balance options'!$F$7:$F$3000,'Energy balance options'!$B$7:$B$3000,HeatGen!J$2,'Energy balance options'!$A$7:$A$3000,HeatGen!$A1944)</f>
        <v>0</v>
      </c>
      <c r="K1944">
        <f>SUMIFS('Energy balance options'!$F$7:$F$3000,'Energy balance options'!$B$7:$B$3000,HeatGen!K$2,'Energy balance options'!$A$7:$A$3000,HeatGen!$A1944)</f>
        <v>0</v>
      </c>
      <c r="L1944">
        <f>SUMIFS('Energy balance options'!$F$7:$F$3000,'Energy balance options'!$B$7:$B$3000,HeatGen!L$2,'Energy balance options'!$A$7:$A$3000,HeatGen!$A1944)</f>
        <v>0</v>
      </c>
      <c r="M1944">
        <f>SUMIFS('Energy balance options'!$F$7:$F$3000,'Energy balance options'!$B$7:$B$3000,HeatGen!M$2,'Energy balance options'!$A$7:$A$3000,HeatGen!$A1944)</f>
        <v>0</v>
      </c>
      <c r="N1944">
        <f>SUMIFS('Energy balance options'!$F$7:$F$3000,'Energy balance options'!$B$7:$B$3000,HeatGen!N$2,'Energy balance options'!$A$7:$A$3000,HeatGen!$A1944)</f>
        <v>0</v>
      </c>
      <c r="P1944">
        <f>SUMIFS('Energy balance options'!$F$7:$F$3000,'Energy balance options'!$B$7:$B$3000,HeatGen!P$2,'Energy balance options'!$A$7:$A$3000,HeatGen!$A1944)</f>
        <v>0</v>
      </c>
      <c r="Q1944">
        <f>SUMIFS('Energy balance options'!$F$7:$F$3000,'Energy balance options'!$B$7:$B$3000,HeatGen!Q$2,'Energy balance options'!$A$7:$A$3000,HeatGen!$A1944)</f>
        <v>0</v>
      </c>
      <c r="R1944">
        <f>SUMIFS('Energy balance options'!$F$7:$F$3000,'Energy balance options'!$B$7:$B$3000,HeatGen!R$2,'Energy balance options'!$A$7:$A$3000,HeatGen!$A1944)</f>
        <v>0</v>
      </c>
      <c r="S1944">
        <f>SUMIFS('Energy balance options'!$G$7:$G$3000,'Energy balance options'!$B$7:$B$3000,HeatGen!S$2,'Energy balance options'!$A$7:$A$3000,HeatGen!$A1944)</f>
        <v>0</v>
      </c>
      <c r="T1944">
        <f>SUMIFS('Energy balance options'!$G$7:$G$3000,'Energy balance options'!$B$7:$B$3000,HeatGen!T$2,'Energy balance options'!$A$7:$A$3000,HeatGen!$A1944)</f>
        <v>0</v>
      </c>
      <c r="U1944">
        <f>SUMIFS('Energy balance options'!$G$7:$G$3000,'Energy balance options'!$B$7:$B$3000,HeatGen!U$2,'Energy balance options'!$A$7:$A$3000,HeatGen!$A1944)</f>
        <v>0</v>
      </c>
      <c r="V1944">
        <f>SUMIFS('Energy balance options'!$G$7:$G$3000,'Energy balance options'!$B$7:$B$3000,HeatGen!V$2,'Energy balance options'!$A$7:$A$3000,HeatGen!$A1944)</f>
        <v>0</v>
      </c>
      <c r="W1944">
        <f>SUMIFS('Energy balance options'!$G$7:$G$3000,'Energy balance options'!$B$7:$B$3000,HeatGen!W$2,'Energy balance options'!$A$7:$A$3000,HeatGen!$A1944)</f>
        <v>0</v>
      </c>
      <c r="X1944">
        <f>SUMIFS('Energy balance options'!$G$7:$G$3000,'Energy balance options'!$B$7:$B$3000,HeatGen!X$2,'Energy balance options'!$A$7:$A$3000,HeatGen!$A1944)</f>
        <v>0</v>
      </c>
      <c r="AG1944">
        <f t="shared" si="358"/>
        <v>0</v>
      </c>
      <c r="AH1944">
        <f t="shared" si="359"/>
        <v>0</v>
      </c>
      <c r="AI1944">
        <f t="shared" si="360"/>
        <v>0</v>
      </c>
      <c r="AJ1944">
        <f t="shared" si="361"/>
        <v>0</v>
      </c>
      <c r="AK1944">
        <f t="shared" si="362"/>
        <v>0</v>
      </c>
      <c r="AL1944">
        <f t="shared" si="363"/>
        <v>0</v>
      </c>
      <c r="AM1944">
        <f t="shared" si="364"/>
        <v>0</v>
      </c>
      <c r="AN1944">
        <f t="shared" si="365"/>
        <v>0</v>
      </c>
      <c r="AO1944">
        <f t="shared" si="366"/>
        <v>0</v>
      </c>
    </row>
    <row r="1945" spans="1:41" x14ac:dyDescent="0.2">
      <c r="A1945" s="9">
        <f>'Cost per option'!A1953</f>
        <v>0</v>
      </c>
      <c r="B1945" t="str">
        <f>_xlfn.IFNA(VLOOKUP(A1945,'Energy balance options'!A$7:C$3000,3,FALSE),"")</f>
        <v/>
      </c>
      <c r="C1945">
        <f>SUMIFS('Energy balance options'!$F$7:$F$3000,'Energy balance options'!$B$7:$B$3000,HeatGen!C$2,'Energy balance options'!$A$7:$A$3000,HeatGen!$A1945)</f>
        <v>0</v>
      </c>
      <c r="D1945">
        <f>SUMIFS('Energy balance options'!$F$7:$F$3000,'Energy balance options'!$B$7:$B$3000,HeatGen!D$2,'Energy balance options'!$A$7:$A$3000,HeatGen!$A1945)</f>
        <v>0</v>
      </c>
      <c r="E1945">
        <f>SUMIFS('Energy balance options'!$F$7:$F$3000,'Energy balance options'!$B$7:$B$3000,HeatGen!E$2,'Energy balance options'!$A$7:$A$3000,HeatGen!$A1945)</f>
        <v>0</v>
      </c>
      <c r="F1945">
        <f>SUMIFS('Energy balance options'!$F$7:$F$3000,'Energy balance options'!$B$7:$B$3000,HeatGen!F$2,'Energy balance options'!$A$7:$A$3000,HeatGen!$A1945)</f>
        <v>0</v>
      </c>
      <c r="G1945">
        <f>SUMIFS('Energy balance options'!$F$7:$F$3000,'Energy balance options'!$B$7:$B$3000,HeatGen!G$2,'Energy balance options'!$A$7:$A$3000,HeatGen!$A1945)</f>
        <v>0</v>
      </c>
      <c r="H1945">
        <f>SUMIFS('Energy balance options'!$F$7:$F$3000,'Energy balance options'!$B$7:$B$3000,HeatGen!H$2,'Energy balance options'!$A$7:$A$3000,HeatGen!$A1945)</f>
        <v>0</v>
      </c>
      <c r="I1945">
        <f>SUMIFS('Energy balance options'!$F$7:$F$3000,'Energy balance options'!$B$7:$B$3000,HeatGen!I$2,'Energy balance options'!$A$7:$A$3000,HeatGen!$A1945)</f>
        <v>0</v>
      </c>
      <c r="J1945">
        <f>SUMIFS('Energy balance options'!$F$7:$F$3000,'Energy balance options'!$B$7:$B$3000,HeatGen!J$2,'Energy balance options'!$A$7:$A$3000,HeatGen!$A1945)</f>
        <v>0</v>
      </c>
      <c r="K1945">
        <f>SUMIFS('Energy balance options'!$F$7:$F$3000,'Energy balance options'!$B$7:$B$3000,HeatGen!K$2,'Energy balance options'!$A$7:$A$3000,HeatGen!$A1945)</f>
        <v>0</v>
      </c>
      <c r="L1945">
        <f>SUMIFS('Energy balance options'!$F$7:$F$3000,'Energy balance options'!$B$7:$B$3000,HeatGen!L$2,'Energy balance options'!$A$7:$A$3000,HeatGen!$A1945)</f>
        <v>0</v>
      </c>
      <c r="M1945">
        <f>SUMIFS('Energy balance options'!$F$7:$F$3000,'Energy balance options'!$B$7:$B$3000,HeatGen!M$2,'Energy balance options'!$A$7:$A$3000,HeatGen!$A1945)</f>
        <v>0</v>
      </c>
      <c r="N1945">
        <f>SUMIFS('Energy balance options'!$F$7:$F$3000,'Energy balance options'!$B$7:$B$3000,HeatGen!N$2,'Energy balance options'!$A$7:$A$3000,HeatGen!$A1945)</f>
        <v>0</v>
      </c>
      <c r="P1945">
        <f>SUMIFS('Energy balance options'!$F$7:$F$3000,'Energy balance options'!$B$7:$B$3000,HeatGen!P$2,'Energy balance options'!$A$7:$A$3000,HeatGen!$A1945)</f>
        <v>0</v>
      </c>
      <c r="Q1945">
        <f>SUMIFS('Energy balance options'!$F$7:$F$3000,'Energy balance options'!$B$7:$B$3000,HeatGen!Q$2,'Energy balance options'!$A$7:$A$3000,HeatGen!$A1945)</f>
        <v>0</v>
      </c>
      <c r="R1945">
        <f>SUMIFS('Energy balance options'!$F$7:$F$3000,'Energy balance options'!$B$7:$B$3000,HeatGen!R$2,'Energy balance options'!$A$7:$A$3000,HeatGen!$A1945)</f>
        <v>0</v>
      </c>
      <c r="S1945">
        <f>SUMIFS('Energy balance options'!$G$7:$G$3000,'Energy balance options'!$B$7:$B$3000,HeatGen!S$2,'Energy balance options'!$A$7:$A$3000,HeatGen!$A1945)</f>
        <v>0</v>
      </c>
      <c r="T1945">
        <f>SUMIFS('Energy balance options'!$G$7:$G$3000,'Energy balance options'!$B$7:$B$3000,HeatGen!T$2,'Energy balance options'!$A$7:$A$3000,HeatGen!$A1945)</f>
        <v>0</v>
      </c>
      <c r="U1945">
        <f>SUMIFS('Energy balance options'!$G$7:$G$3000,'Energy balance options'!$B$7:$B$3000,HeatGen!U$2,'Energy balance options'!$A$7:$A$3000,HeatGen!$A1945)</f>
        <v>0</v>
      </c>
      <c r="V1945">
        <f>SUMIFS('Energy balance options'!$G$7:$G$3000,'Energy balance options'!$B$7:$B$3000,HeatGen!V$2,'Energy balance options'!$A$7:$A$3000,HeatGen!$A1945)</f>
        <v>0</v>
      </c>
      <c r="W1945">
        <f>SUMIFS('Energy balance options'!$G$7:$G$3000,'Energy balance options'!$B$7:$B$3000,HeatGen!W$2,'Energy balance options'!$A$7:$A$3000,HeatGen!$A1945)</f>
        <v>0</v>
      </c>
      <c r="X1945">
        <f>SUMIFS('Energy balance options'!$G$7:$G$3000,'Energy balance options'!$B$7:$B$3000,HeatGen!X$2,'Energy balance options'!$A$7:$A$3000,HeatGen!$A1945)</f>
        <v>0</v>
      </c>
      <c r="AG1945">
        <f t="shared" si="358"/>
        <v>0</v>
      </c>
      <c r="AH1945">
        <f t="shared" si="359"/>
        <v>0</v>
      </c>
      <c r="AI1945">
        <f t="shared" si="360"/>
        <v>0</v>
      </c>
      <c r="AJ1945">
        <f t="shared" si="361"/>
        <v>0</v>
      </c>
      <c r="AK1945">
        <f t="shared" si="362"/>
        <v>0</v>
      </c>
      <c r="AL1945">
        <f t="shared" si="363"/>
        <v>0</v>
      </c>
      <c r="AM1945">
        <f t="shared" si="364"/>
        <v>0</v>
      </c>
      <c r="AN1945">
        <f t="shared" si="365"/>
        <v>0</v>
      </c>
      <c r="AO1945">
        <f t="shared" si="366"/>
        <v>0</v>
      </c>
    </row>
    <row r="1946" spans="1:41" x14ac:dyDescent="0.2">
      <c r="A1946" s="9">
        <f>'Cost per option'!A1954</f>
        <v>0</v>
      </c>
      <c r="B1946" t="str">
        <f>_xlfn.IFNA(VLOOKUP(A1946,'Energy balance options'!A$7:C$3000,3,FALSE),"")</f>
        <v/>
      </c>
      <c r="C1946">
        <f>SUMIFS('Energy balance options'!$F$7:$F$3000,'Energy balance options'!$B$7:$B$3000,HeatGen!C$2,'Energy balance options'!$A$7:$A$3000,HeatGen!$A1946)</f>
        <v>0</v>
      </c>
      <c r="D1946">
        <f>SUMIFS('Energy balance options'!$F$7:$F$3000,'Energy balance options'!$B$7:$B$3000,HeatGen!D$2,'Energy balance options'!$A$7:$A$3000,HeatGen!$A1946)</f>
        <v>0</v>
      </c>
      <c r="E1946">
        <f>SUMIFS('Energy balance options'!$F$7:$F$3000,'Energy balance options'!$B$7:$B$3000,HeatGen!E$2,'Energy balance options'!$A$7:$A$3000,HeatGen!$A1946)</f>
        <v>0</v>
      </c>
      <c r="F1946">
        <f>SUMIFS('Energy balance options'!$F$7:$F$3000,'Energy balance options'!$B$7:$B$3000,HeatGen!F$2,'Energy balance options'!$A$7:$A$3000,HeatGen!$A1946)</f>
        <v>0</v>
      </c>
      <c r="G1946">
        <f>SUMIFS('Energy balance options'!$F$7:$F$3000,'Energy balance options'!$B$7:$B$3000,HeatGen!G$2,'Energy balance options'!$A$7:$A$3000,HeatGen!$A1946)</f>
        <v>0</v>
      </c>
      <c r="H1946">
        <f>SUMIFS('Energy balance options'!$F$7:$F$3000,'Energy balance options'!$B$7:$B$3000,HeatGen!H$2,'Energy balance options'!$A$7:$A$3000,HeatGen!$A1946)</f>
        <v>0</v>
      </c>
      <c r="I1946">
        <f>SUMIFS('Energy balance options'!$F$7:$F$3000,'Energy balance options'!$B$7:$B$3000,HeatGen!I$2,'Energy balance options'!$A$7:$A$3000,HeatGen!$A1946)</f>
        <v>0</v>
      </c>
      <c r="J1946">
        <f>SUMIFS('Energy balance options'!$F$7:$F$3000,'Energy balance options'!$B$7:$B$3000,HeatGen!J$2,'Energy balance options'!$A$7:$A$3000,HeatGen!$A1946)</f>
        <v>0</v>
      </c>
      <c r="K1946">
        <f>SUMIFS('Energy balance options'!$F$7:$F$3000,'Energy balance options'!$B$7:$B$3000,HeatGen!K$2,'Energy balance options'!$A$7:$A$3000,HeatGen!$A1946)</f>
        <v>0</v>
      </c>
      <c r="L1946">
        <f>SUMIFS('Energy balance options'!$F$7:$F$3000,'Energy balance options'!$B$7:$B$3000,HeatGen!L$2,'Energy balance options'!$A$7:$A$3000,HeatGen!$A1946)</f>
        <v>0</v>
      </c>
      <c r="M1946">
        <f>SUMIFS('Energy balance options'!$F$7:$F$3000,'Energy balance options'!$B$7:$B$3000,HeatGen!M$2,'Energy balance options'!$A$7:$A$3000,HeatGen!$A1946)</f>
        <v>0</v>
      </c>
      <c r="N1946">
        <f>SUMIFS('Energy balance options'!$F$7:$F$3000,'Energy balance options'!$B$7:$B$3000,HeatGen!N$2,'Energy balance options'!$A$7:$A$3000,HeatGen!$A1946)</f>
        <v>0</v>
      </c>
      <c r="P1946">
        <f>SUMIFS('Energy balance options'!$F$7:$F$3000,'Energy balance options'!$B$7:$B$3000,HeatGen!P$2,'Energy balance options'!$A$7:$A$3000,HeatGen!$A1946)</f>
        <v>0</v>
      </c>
      <c r="Q1946">
        <f>SUMIFS('Energy balance options'!$F$7:$F$3000,'Energy balance options'!$B$7:$B$3000,HeatGen!Q$2,'Energy balance options'!$A$7:$A$3000,HeatGen!$A1946)</f>
        <v>0</v>
      </c>
      <c r="R1946">
        <f>SUMIFS('Energy balance options'!$F$7:$F$3000,'Energy balance options'!$B$7:$B$3000,HeatGen!R$2,'Energy balance options'!$A$7:$A$3000,HeatGen!$A1946)</f>
        <v>0</v>
      </c>
      <c r="S1946">
        <f>SUMIFS('Energy balance options'!$G$7:$G$3000,'Energy balance options'!$B$7:$B$3000,HeatGen!S$2,'Energy balance options'!$A$7:$A$3000,HeatGen!$A1946)</f>
        <v>0</v>
      </c>
      <c r="T1946">
        <f>SUMIFS('Energy balance options'!$G$7:$G$3000,'Energy balance options'!$B$7:$B$3000,HeatGen!T$2,'Energy balance options'!$A$7:$A$3000,HeatGen!$A1946)</f>
        <v>0</v>
      </c>
      <c r="U1946">
        <f>SUMIFS('Energy balance options'!$G$7:$G$3000,'Energy balance options'!$B$7:$B$3000,HeatGen!U$2,'Energy balance options'!$A$7:$A$3000,HeatGen!$A1946)</f>
        <v>0</v>
      </c>
      <c r="V1946">
        <f>SUMIFS('Energy balance options'!$G$7:$G$3000,'Energy balance options'!$B$7:$B$3000,HeatGen!V$2,'Energy balance options'!$A$7:$A$3000,HeatGen!$A1946)</f>
        <v>0</v>
      </c>
      <c r="W1946">
        <f>SUMIFS('Energy balance options'!$G$7:$G$3000,'Energy balance options'!$B$7:$B$3000,HeatGen!W$2,'Energy balance options'!$A$7:$A$3000,HeatGen!$A1946)</f>
        <v>0</v>
      </c>
      <c r="X1946">
        <f>SUMIFS('Energy balance options'!$G$7:$G$3000,'Energy balance options'!$B$7:$B$3000,HeatGen!X$2,'Energy balance options'!$A$7:$A$3000,HeatGen!$A1946)</f>
        <v>0</v>
      </c>
      <c r="AG1946">
        <f t="shared" si="358"/>
        <v>0</v>
      </c>
      <c r="AH1946">
        <f t="shared" si="359"/>
        <v>0</v>
      </c>
      <c r="AI1946">
        <f t="shared" si="360"/>
        <v>0</v>
      </c>
      <c r="AJ1946">
        <f t="shared" si="361"/>
        <v>0</v>
      </c>
      <c r="AK1946">
        <f t="shared" si="362"/>
        <v>0</v>
      </c>
      <c r="AL1946">
        <f t="shared" si="363"/>
        <v>0</v>
      </c>
      <c r="AM1946">
        <f t="shared" si="364"/>
        <v>0</v>
      </c>
      <c r="AN1946">
        <f t="shared" si="365"/>
        <v>0</v>
      </c>
      <c r="AO1946">
        <f t="shared" si="366"/>
        <v>0</v>
      </c>
    </row>
    <row r="1947" spans="1:41" x14ac:dyDescent="0.2">
      <c r="A1947" s="9">
        <f>'Cost per option'!A1955</f>
        <v>0</v>
      </c>
      <c r="B1947" t="str">
        <f>_xlfn.IFNA(VLOOKUP(A1947,'Energy balance options'!A$7:C$3000,3,FALSE),"")</f>
        <v/>
      </c>
      <c r="C1947">
        <f>SUMIFS('Energy balance options'!$F$7:$F$3000,'Energy balance options'!$B$7:$B$3000,HeatGen!C$2,'Energy balance options'!$A$7:$A$3000,HeatGen!$A1947)</f>
        <v>0</v>
      </c>
      <c r="D1947">
        <f>SUMIFS('Energy balance options'!$F$7:$F$3000,'Energy balance options'!$B$7:$B$3000,HeatGen!D$2,'Energy balance options'!$A$7:$A$3000,HeatGen!$A1947)</f>
        <v>0</v>
      </c>
      <c r="E1947">
        <f>SUMIFS('Energy balance options'!$F$7:$F$3000,'Energy balance options'!$B$7:$B$3000,HeatGen!E$2,'Energy balance options'!$A$7:$A$3000,HeatGen!$A1947)</f>
        <v>0</v>
      </c>
      <c r="F1947">
        <f>SUMIFS('Energy balance options'!$F$7:$F$3000,'Energy balance options'!$B$7:$B$3000,HeatGen!F$2,'Energy balance options'!$A$7:$A$3000,HeatGen!$A1947)</f>
        <v>0</v>
      </c>
      <c r="G1947">
        <f>SUMIFS('Energy balance options'!$F$7:$F$3000,'Energy balance options'!$B$7:$B$3000,HeatGen!G$2,'Energy balance options'!$A$7:$A$3000,HeatGen!$A1947)</f>
        <v>0</v>
      </c>
      <c r="H1947">
        <f>SUMIFS('Energy balance options'!$F$7:$F$3000,'Energy balance options'!$B$7:$B$3000,HeatGen!H$2,'Energy balance options'!$A$7:$A$3000,HeatGen!$A1947)</f>
        <v>0</v>
      </c>
      <c r="I1947">
        <f>SUMIFS('Energy balance options'!$F$7:$F$3000,'Energy balance options'!$B$7:$B$3000,HeatGen!I$2,'Energy balance options'!$A$7:$A$3000,HeatGen!$A1947)</f>
        <v>0</v>
      </c>
      <c r="J1947">
        <f>SUMIFS('Energy balance options'!$F$7:$F$3000,'Energy balance options'!$B$7:$B$3000,HeatGen!J$2,'Energy balance options'!$A$7:$A$3000,HeatGen!$A1947)</f>
        <v>0</v>
      </c>
      <c r="K1947">
        <f>SUMIFS('Energy balance options'!$F$7:$F$3000,'Energy balance options'!$B$7:$B$3000,HeatGen!K$2,'Energy balance options'!$A$7:$A$3000,HeatGen!$A1947)</f>
        <v>0</v>
      </c>
      <c r="L1947">
        <f>SUMIFS('Energy balance options'!$F$7:$F$3000,'Energy balance options'!$B$7:$B$3000,HeatGen!L$2,'Energy balance options'!$A$7:$A$3000,HeatGen!$A1947)</f>
        <v>0</v>
      </c>
      <c r="M1947">
        <f>SUMIFS('Energy balance options'!$F$7:$F$3000,'Energy balance options'!$B$7:$B$3000,HeatGen!M$2,'Energy balance options'!$A$7:$A$3000,HeatGen!$A1947)</f>
        <v>0</v>
      </c>
      <c r="N1947">
        <f>SUMIFS('Energy balance options'!$F$7:$F$3000,'Energy balance options'!$B$7:$B$3000,HeatGen!N$2,'Energy balance options'!$A$7:$A$3000,HeatGen!$A1947)</f>
        <v>0</v>
      </c>
      <c r="P1947">
        <f>SUMIFS('Energy balance options'!$F$7:$F$3000,'Energy balance options'!$B$7:$B$3000,HeatGen!P$2,'Energy balance options'!$A$7:$A$3000,HeatGen!$A1947)</f>
        <v>0</v>
      </c>
      <c r="Q1947">
        <f>SUMIFS('Energy balance options'!$F$7:$F$3000,'Energy balance options'!$B$7:$B$3000,HeatGen!Q$2,'Energy balance options'!$A$7:$A$3000,HeatGen!$A1947)</f>
        <v>0</v>
      </c>
      <c r="R1947">
        <f>SUMIFS('Energy balance options'!$F$7:$F$3000,'Energy balance options'!$B$7:$B$3000,HeatGen!R$2,'Energy balance options'!$A$7:$A$3000,HeatGen!$A1947)</f>
        <v>0</v>
      </c>
      <c r="S1947">
        <f>SUMIFS('Energy balance options'!$G$7:$G$3000,'Energy balance options'!$B$7:$B$3000,HeatGen!S$2,'Energy balance options'!$A$7:$A$3000,HeatGen!$A1947)</f>
        <v>0</v>
      </c>
      <c r="T1947">
        <f>SUMIFS('Energy balance options'!$G$7:$G$3000,'Energy balance options'!$B$7:$B$3000,HeatGen!T$2,'Energy balance options'!$A$7:$A$3000,HeatGen!$A1947)</f>
        <v>0</v>
      </c>
      <c r="U1947">
        <f>SUMIFS('Energy balance options'!$G$7:$G$3000,'Energy balance options'!$B$7:$B$3000,HeatGen!U$2,'Energy balance options'!$A$7:$A$3000,HeatGen!$A1947)</f>
        <v>0</v>
      </c>
      <c r="V1947">
        <f>SUMIFS('Energy balance options'!$G$7:$G$3000,'Energy balance options'!$B$7:$B$3000,HeatGen!V$2,'Energy balance options'!$A$7:$A$3000,HeatGen!$A1947)</f>
        <v>0</v>
      </c>
      <c r="W1947">
        <f>SUMIFS('Energy balance options'!$G$7:$G$3000,'Energy balance options'!$B$7:$B$3000,HeatGen!W$2,'Energy balance options'!$A$7:$A$3000,HeatGen!$A1947)</f>
        <v>0</v>
      </c>
      <c r="X1947">
        <f>SUMIFS('Energy balance options'!$G$7:$G$3000,'Energy balance options'!$B$7:$B$3000,HeatGen!X$2,'Energy balance options'!$A$7:$A$3000,HeatGen!$A1947)</f>
        <v>0</v>
      </c>
      <c r="AG1947">
        <f t="shared" si="358"/>
        <v>0</v>
      </c>
      <c r="AH1947">
        <f t="shared" si="359"/>
        <v>0</v>
      </c>
      <c r="AI1947">
        <f t="shared" si="360"/>
        <v>0</v>
      </c>
      <c r="AJ1947">
        <f t="shared" si="361"/>
        <v>0</v>
      </c>
      <c r="AK1947">
        <f t="shared" si="362"/>
        <v>0</v>
      </c>
      <c r="AL1947">
        <f t="shared" si="363"/>
        <v>0</v>
      </c>
      <c r="AM1947">
        <f t="shared" si="364"/>
        <v>0</v>
      </c>
      <c r="AN1947">
        <f t="shared" si="365"/>
        <v>0</v>
      </c>
      <c r="AO1947">
        <f t="shared" si="366"/>
        <v>0</v>
      </c>
    </row>
    <row r="1948" spans="1:41" x14ac:dyDescent="0.2">
      <c r="A1948" s="9">
        <f>'Cost per option'!A1956</f>
        <v>0</v>
      </c>
      <c r="B1948" t="str">
        <f>_xlfn.IFNA(VLOOKUP(A1948,'Energy balance options'!A$7:C$3000,3,FALSE),"")</f>
        <v/>
      </c>
      <c r="C1948">
        <f>SUMIFS('Energy balance options'!$F$7:$F$3000,'Energy balance options'!$B$7:$B$3000,HeatGen!C$2,'Energy balance options'!$A$7:$A$3000,HeatGen!$A1948)</f>
        <v>0</v>
      </c>
      <c r="D1948">
        <f>SUMIFS('Energy balance options'!$F$7:$F$3000,'Energy balance options'!$B$7:$B$3000,HeatGen!D$2,'Energy balance options'!$A$7:$A$3000,HeatGen!$A1948)</f>
        <v>0</v>
      </c>
      <c r="E1948">
        <f>SUMIFS('Energy balance options'!$F$7:$F$3000,'Energy balance options'!$B$7:$B$3000,HeatGen!E$2,'Energy balance options'!$A$7:$A$3000,HeatGen!$A1948)</f>
        <v>0</v>
      </c>
      <c r="F1948">
        <f>SUMIFS('Energy balance options'!$F$7:$F$3000,'Energy balance options'!$B$7:$B$3000,HeatGen!F$2,'Energy balance options'!$A$7:$A$3000,HeatGen!$A1948)</f>
        <v>0</v>
      </c>
      <c r="G1948">
        <f>SUMIFS('Energy balance options'!$F$7:$F$3000,'Energy balance options'!$B$7:$B$3000,HeatGen!G$2,'Energy balance options'!$A$7:$A$3000,HeatGen!$A1948)</f>
        <v>0</v>
      </c>
      <c r="H1948">
        <f>SUMIFS('Energy balance options'!$F$7:$F$3000,'Energy balance options'!$B$7:$B$3000,HeatGen!H$2,'Energy balance options'!$A$7:$A$3000,HeatGen!$A1948)</f>
        <v>0</v>
      </c>
      <c r="I1948">
        <f>SUMIFS('Energy balance options'!$F$7:$F$3000,'Energy balance options'!$B$7:$B$3000,HeatGen!I$2,'Energy balance options'!$A$7:$A$3000,HeatGen!$A1948)</f>
        <v>0</v>
      </c>
      <c r="J1948">
        <f>SUMIFS('Energy balance options'!$F$7:$F$3000,'Energy balance options'!$B$7:$B$3000,HeatGen!J$2,'Energy balance options'!$A$7:$A$3000,HeatGen!$A1948)</f>
        <v>0</v>
      </c>
      <c r="K1948">
        <f>SUMIFS('Energy balance options'!$F$7:$F$3000,'Energy balance options'!$B$7:$B$3000,HeatGen!K$2,'Energy balance options'!$A$7:$A$3000,HeatGen!$A1948)</f>
        <v>0</v>
      </c>
      <c r="L1948">
        <f>SUMIFS('Energy balance options'!$F$7:$F$3000,'Energy balance options'!$B$7:$B$3000,HeatGen!L$2,'Energy balance options'!$A$7:$A$3000,HeatGen!$A1948)</f>
        <v>0</v>
      </c>
      <c r="M1948">
        <f>SUMIFS('Energy balance options'!$F$7:$F$3000,'Energy balance options'!$B$7:$B$3000,HeatGen!M$2,'Energy balance options'!$A$7:$A$3000,HeatGen!$A1948)</f>
        <v>0</v>
      </c>
      <c r="N1948">
        <f>SUMIFS('Energy balance options'!$F$7:$F$3000,'Energy balance options'!$B$7:$B$3000,HeatGen!N$2,'Energy balance options'!$A$7:$A$3000,HeatGen!$A1948)</f>
        <v>0</v>
      </c>
      <c r="P1948">
        <f>SUMIFS('Energy balance options'!$F$7:$F$3000,'Energy balance options'!$B$7:$B$3000,HeatGen!P$2,'Energy balance options'!$A$7:$A$3000,HeatGen!$A1948)</f>
        <v>0</v>
      </c>
      <c r="Q1948">
        <f>SUMIFS('Energy balance options'!$F$7:$F$3000,'Energy balance options'!$B$7:$B$3000,HeatGen!Q$2,'Energy balance options'!$A$7:$A$3000,HeatGen!$A1948)</f>
        <v>0</v>
      </c>
      <c r="R1948">
        <f>SUMIFS('Energy balance options'!$F$7:$F$3000,'Energy balance options'!$B$7:$B$3000,HeatGen!R$2,'Energy balance options'!$A$7:$A$3000,HeatGen!$A1948)</f>
        <v>0</v>
      </c>
      <c r="S1948">
        <f>SUMIFS('Energy balance options'!$G$7:$G$3000,'Energy balance options'!$B$7:$B$3000,HeatGen!S$2,'Energy balance options'!$A$7:$A$3000,HeatGen!$A1948)</f>
        <v>0</v>
      </c>
      <c r="T1948">
        <f>SUMIFS('Energy balance options'!$G$7:$G$3000,'Energy balance options'!$B$7:$B$3000,HeatGen!T$2,'Energy balance options'!$A$7:$A$3000,HeatGen!$A1948)</f>
        <v>0</v>
      </c>
      <c r="U1948">
        <f>SUMIFS('Energy balance options'!$G$7:$G$3000,'Energy balance options'!$B$7:$B$3000,HeatGen!U$2,'Energy balance options'!$A$7:$A$3000,HeatGen!$A1948)</f>
        <v>0</v>
      </c>
      <c r="V1948">
        <f>SUMIFS('Energy balance options'!$G$7:$G$3000,'Energy balance options'!$B$7:$B$3000,HeatGen!V$2,'Energy balance options'!$A$7:$A$3000,HeatGen!$A1948)</f>
        <v>0</v>
      </c>
      <c r="W1948">
        <f>SUMIFS('Energy balance options'!$G$7:$G$3000,'Energy balance options'!$B$7:$B$3000,HeatGen!W$2,'Energy balance options'!$A$7:$A$3000,HeatGen!$A1948)</f>
        <v>0</v>
      </c>
      <c r="X1948">
        <f>SUMIFS('Energy balance options'!$G$7:$G$3000,'Energy balance options'!$B$7:$B$3000,HeatGen!X$2,'Energy balance options'!$A$7:$A$3000,HeatGen!$A1948)</f>
        <v>0</v>
      </c>
      <c r="AG1948">
        <f t="shared" si="358"/>
        <v>0</v>
      </c>
      <c r="AH1948">
        <f t="shared" si="359"/>
        <v>0</v>
      </c>
      <c r="AI1948">
        <f t="shared" si="360"/>
        <v>0</v>
      </c>
      <c r="AJ1948">
        <f t="shared" si="361"/>
        <v>0</v>
      </c>
      <c r="AK1948">
        <f t="shared" si="362"/>
        <v>0</v>
      </c>
      <c r="AL1948">
        <f t="shared" si="363"/>
        <v>0</v>
      </c>
      <c r="AM1948">
        <f t="shared" si="364"/>
        <v>0</v>
      </c>
      <c r="AN1948">
        <f t="shared" si="365"/>
        <v>0</v>
      </c>
      <c r="AO1948">
        <f t="shared" si="366"/>
        <v>0</v>
      </c>
    </row>
    <row r="1949" spans="1:41" x14ac:dyDescent="0.2">
      <c r="A1949" s="9">
        <f>'Cost per option'!A1957</f>
        <v>0</v>
      </c>
      <c r="B1949" t="str">
        <f>_xlfn.IFNA(VLOOKUP(A1949,'Energy balance options'!A$7:C$3000,3,FALSE),"")</f>
        <v/>
      </c>
      <c r="C1949">
        <f>SUMIFS('Energy balance options'!$F$7:$F$3000,'Energy balance options'!$B$7:$B$3000,HeatGen!C$2,'Energy balance options'!$A$7:$A$3000,HeatGen!$A1949)</f>
        <v>0</v>
      </c>
      <c r="D1949">
        <f>SUMIFS('Energy balance options'!$F$7:$F$3000,'Energy balance options'!$B$7:$B$3000,HeatGen!D$2,'Energy balance options'!$A$7:$A$3000,HeatGen!$A1949)</f>
        <v>0</v>
      </c>
      <c r="E1949">
        <f>SUMIFS('Energy balance options'!$F$7:$F$3000,'Energy balance options'!$B$7:$B$3000,HeatGen!E$2,'Energy balance options'!$A$7:$A$3000,HeatGen!$A1949)</f>
        <v>0</v>
      </c>
      <c r="F1949">
        <f>SUMIFS('Energy balance options'!$F$7:$F$3000,'Energy balance options'!$B$7:$B$3000,HeatGen!F$2,'Energy balance options'!$A$7:$A$3000,HeatGen!$A1949)</f>
        <v>0</v>
      </c>
      <c r="G1949">
        <f>SUMIFS('Energy balance options'!$F$7:$F$3000,'Energy balance options'!$B$7:$B$3000,HeatGen!G$2,'Energy balance options'!$A$7:$A$3000,HeatGen!$A1949)</f>
        <v>0</v>
      </c>
      <c r="H1949">
        <f>SUMIFS('Energy balance options'!$F$7:$F$3000,'Energy balance options'!$B$7:$B$3000,HeatGen!H$2,'Energy balance options'!$A$7:$A$3000,HeatGen!$A1949)</f>
        <v>0</v>
      </c>
      <c r="I1949">
        <f>SUMIFS('Energy balance options'!$F$7:$F$3000,'Energy balance options'!$B$7:$B$3000,HeatGen!I$2,'Energy balance options'!$A$7:$A$3000,HeatGen!$A1949)</f>
        <v>0</v>
      </c>
      <c r="J1949">
        <f>SUMIFS('Energy balance options'!$F$7:$F$3000,'Energy balance options'!$B$7:$B$3000,HeatGen!J$2,'Energy balance options'!$A$7:$A$3000,HeatGen!$A1949)</f>
        <v>0</v>
      </c>
      <c r="K1949">
        <f>SUMIFS('Energy balance options'!$F$7:$F$3000,'Energy balance options'!$B$7:$B$3000,HeatGen!K$2,'Energy balance options'!$A$7:$A$3000,HeatGen!$A1949)</f>
        <v>0</v>
      </c>
      <c r="L1949">
        <f>SUMIFS('Energy balance options'!$F$7:$F$3000,'Energy balance options'!$B$7:$B$3000,HeatGen!L$2,'Energy balance options'!$A$7:$A$3000,HeatGen!$A1949)</f>
        <v>0</v>
      </c>
      <c r="M1949">
        <f>SUMIFS('Energy balance options'!$F$7:$F$3000,'Energy balance options'!$B$7:$B$3000,HeatGen!M$2,'Energy balance options'!$A$7:$A$3000,HeatGen!$A1949)</f>
        <v>0</v>
      </c>
      <c r="N1949">
        <f>SUMIFS('Energy balance options'!$F$7:$F$3000,'Energy balance options'!$B$7:$B$3000,HeatGen!N$2,'Energy balance options'!$A$7:$A$3000,HeatGen!$A1949)</f>
        <v>0</v>
      </c>
      <c r="P1949">
        <f>SUMIFS('Energy balance options'!$F$7:$F$3000,'Energy balance options'!$B$7:$B$3000,HeatGen!P$2,'Energy balance options'!$A$7:$A$3000,HeatGen!$A1949)</f>
        <v>0</v>
      </c>
      <c r="Q1949">
        <f>SUMIFS('Energy balance options'!$F$7:$F$3000,'Energy balance options'!$B$7:$B$3000,HeatGen!Q$2,'Energy balance options'!$A$7:$A$3000,HeatGen!$A1949)</f>
        <v>0</v>
      </c>
      <c r="R1949">
        <f>SUMIFS('Energy balance options'!$F$7:$F$3000,'Energy balance options'!$B$7:$B$3000,HeatGen!R$2,'Energy balance options'!$A$7:$A$3000,HeatGen!$A1949)</f>
        <v>0</v>
      </c>
      <c r="S1949">
        <f>SUMIFS('Energy balance options'!$G$7:$G$3000,'Energy balance options'!$B$7:$B$3000,HeatGen!S$2,'Energy balance options'!$A$7:$A$3000,HeatGen!$A1949)</f>
        <v>0</v>
      </c>
      <c r="T1949">
        <f>SUMIFS('Energy balance options'!$G$7:$G$3000,'Energy balance options'!$B$7:$B$3000,HeatGen!T$2,'Energy balance options'!$A$7:$A$3000,HeatGen!$A1949)</f>
        <v>0</v>
      </c>
      <c r="U1949">
        <f>SUMIFS('Energy balance options'!$G$7:$G$3000,'Energy balance options'!$B$7:$B$3000,HeatGen!U$2,'Energy balance options'!$A$7:$A$3000,HeatGen!$A1949)</f>
        <v>0</v>
      </c>
      <c r="V1949">
        <f>SUMIFS('Energy balance options'!$G$7:$G$3000,'Energy balance options'!$B$7:$B$3000,HeatGen!V$2,'Energy balance options'!$A$7:$A$3000,HeatGen!$A1949)</f>
        <v>0</v>
      </c>
      <c r="W1949">
        <f>SUMIFS('Energy balance options'!$G$7:$G$3000,'Energy balance options'!$B$7:$B$3000,HeatGen!W$2,'Energy balance options'!$A$7:$A$3000,HeatGen!$A1949)</f>
        <v>0</v>
      </c>
      <c r="X1949">
        <f>SUMIFS('Energy balance options'!$G$7:$G$3000,'Energy balance options'!$B$7:$B$3000,HeatGen!X$2,'Energy balance options'!$A$7:$A$3000,HeatGen!$A1949)</f>
        <v>0</v>
      </c>
      <c r="AG1949">
        <f t="shared" si="358"/>
        <v>0</v>
      </c>
      <c r="AH1949">
        <f t="shared" si="359"/>
        <v>0</v>
      </c>
      <c r="AI1949">
        <f t="shared" si="360"/>
        <v>0</v>
      </c>
      <c r="AJ1949">
        <f t="shared" si="361"/>
        <v>0</v>
      </c>
      <c r="AK1949">
        <f t="shared" si="362"/>
        <v>0</v>
      </c>
      <c r="AL1949">
        <f t="shared" si="363"/>
        <v>0</v>
      </c>
      <c r="AM1949">
        <f t="shared" si="364"/>
        <v>0</v>
      </c>
      <c r="AN1949">
        <f t="shared" si="365"/>
        <v>0</v>
      </c>
      <c r="AO1949">
        <f t="shared" si="366"/>
        <v>0</v>
      </c>
    </row>
    <row r="1950" spans="1:41" x14ac:dyDescent="0.2">
      <c r="A1950" s="9">
        <f>'Cost per option'!A1958</f>
        <v>0</v>
      </c>
      <c r="B1950" t="str">
        <f>_xlfn.IFNA(VLOOKUP(A1950,'Energy balance options'!A$7:C$3000,3,FALSE),"")</f>
        <v/>
      </c>
      <c r="C1950">
        <f>SUMIFS('Energy balance options'!$F$7:$F$3000,'Energy balance options'!$B$7:$B$3000,HeatGen!C$2,'Energy balance options'!$A$7:$A$3000,HeatGen!$A1950)</f>
        <v>0</v>
      </c>
      <c r="D1950">
        <f>SUMIFS('Energy balance options'!$F$7:$F$3000,'Energy balance options'!$B$7:$B$3000,HeatGen!D$2,'Energy balance options'!$A$7:$A$3000,HeatGen!$A1950)</f>
        <v>0</v>
      </c>
      <c r="E1950">
        <f>SUMIFS('Energy balance options'!$F$7:$F$3000,'Energy balance options'!$B$7:$B$3000,HeatGen!E$2,'Energy balance options'!$A$7:$A$3000,HeatGen!$A1950)</f>
        <v>0</v>
      </c>
      <c r="F1950">
        <f>SUMIFS('Energy balance options'!$F$7:$F$3000,'Energy balance options'!$B$7:$B$3000,HeatGen!F$2,'Energy balance options'!$A$7:$A$3000,HeatGen!$A1950)</f>
        <v>0</v>
      </c>
      <c r="G1950">
        <f>SUMIFS('Energy balance options'!$F$7:$F$3000,'Energy balance options'!$B$7:$B$3000,HeatGen!G$2,'Energy balance options'!$A$7:$A$3000,HeatGen!$A1950)</f>
        <v>0</v>
      </c>
      <c r="H1950">
        <f>SUMIFS('Energy balance options'!$F$7:$F$3000,'Energy balance options'!$B$7:$B$3000,HeatGen!H$2,'Energy balance options'!$A$7:$A$3000,HeatGen!$A1950)</f>
        <v>0</v>
      </c>
      <c r="I1950">
        <f>SUMIFS('Energy balance options'!$F$7:$F$3000,'Energy balance options'!$B$7:$B$3000,HeatGen!I$2,'Energy balance options'!$A$7:$A$3000,HeatGen!$A1950)</f>
        <v>0</v>
      </c>
      <c r="J1950">
        <f>SUMIFS('Energy balance options'!$F$7:$F$3000,'Energy balance options'!$B$7:$B$3000,HeatGen!J$2,'Energy balance options'!$A$7:$A$3000,HeatGen!$A1950)</f>
        <v>0</v>
      </c>
      <c r="K1950">
        <f>SUMIFS('Energy balance options'!$F$7:$F$3000,'Energy balance options'!$B$7:$B$3000,HeatGen!K$2,'Energy balance options'!$A$7:$A$3000,HeatGen!$A1950)</f>
        <v>0</v>
      </c>
      <c r="L1950">
        <f>SUMIFS('Energy balance options'!$F$7:$F$3000,'Energy balance options'!$B$7:$B$3000,HeatGen!L$2,'Energy balance options'!$A$7:$A$3000,HeatGen!$A1950)</f>
        <v>0</v>
      </c>
      <c r="M1950">
        <f>SUMIFS('Energy balance options'!$F$7:$F$3000,'Energy balance options'!$B$7:$B$3000,HeatGen!M$2,'Energy balance options'!$A$7:$A$3000,HeatGen!$A1950)</f>
        <v>0</v>
      </c>
      <c r="N1950">
        <f>SUMIFS('Energy balance options'!$F$7:$F$3000,'Energy balance options'!$B$7:$B$3000,HeatGen!N$2,'Energy balance options'!$A$7:$A$3000,HeatGen!$A1950)</f>
        <v>0</v>
      </c>
      <c r="P1950">
        <f>SUMIFS('Energy balance options'!$F$7:$F$3000,'Energy balance options'!$B$7:$B$3000,HeatGen!P$2,'Energy balance options'!$A$7:$A$3000,HeatGen!$A1950)</f>
        <v>0</v>
      </c>
      <c r="Q1950">
        <f>SUMIFS('Energy balance options'!$F$7:$F$3000,'Energy balance options'!$B$7:$B$3000,HeatGen!Q$2,'Energy balance options'!$A$7:$A$3000,HeatGen!$A1950)</f>
        <v>0</v>
      </c>
      <c r="R1950">
        <f>SUMIFS('Energy balance options'!$F$7:$F$3000,'Energy balance options'!$B$7:$B$3000,HeatGen!R$2,'Energy balance options'!$A$7:$A$3000,HeatGen!$A1950)</f>
        <v>0</v>
      </c>
      <c r="S1950">
        <f>SUMIFS('Energy balance options'!$G$7:$G$3000,'Energy balance options'!$B$7:$B$3000,HeatGen!S$2,'Energy balance options'!$A$7:$A$3000,HeatGen!$A1950)</f>
        <v>0</v>
      </c>
      <c r="T1950">
        <f>SUMIFS('Energy balance options'!$G$7:$G$3000,'Energy balance options'!$B$7:$B$3000,HeatGen!T$2,'Energy balance options'!$A$7:$A$3000,HeatGen!$A1950)</f>
        <v>0</v>
      </c>
      <c r="U1950">
        <f>SUMIFS('Energy balance options'!$G$7:$G$3000,'Energy balance options'!$B$7:$B$3000,HeatGen!U$2,'Energy balance options'!$A$7:$A$3000,HeatGen!$A1950)</f>
        <v>0</v>
      </c>
      <c r="V1950">
        <f>SUMIFS('Energy balance options'!$G$7:$G$3000,'Energy balance options'!$B$7:$B$3000,HeatGen!V$2,'Energy balance options'!$A$7:$A$3000,HeatGen!$A1950)</f>
        <v>0</v>
      </c>
      <c r="W1950">
        <f>SUMIFS('Energy balance options'!$G$7:$G$3000,'Energy balance options'!$B$7:$B$3000,HeatGen!W$2,'Energy balance options'!$A$7:$A$3000,HeatGen!$A1950)</f>
        <v>0</v>
      </c>
      <c r="X1950">
        <f>SUMIFS('Energy balance options'!$G$7:$G$3000,'Energy balance options'!$B$7:$B$3000,HeatGen!X$2,'Energy balance options'!$A$7:$A$3000,HeatGen!$A1950)</f>
        <v>0</v>
      </c>
      <c r="AG1950">
        <f t="shared" si="358"/>
        <v>0</v>
      </c>
      <c r="AH1950">
        <f t="shared" si="359"/>
        <v>0</v>
      </c>
      <c r="AI1950">
        <f t="shared" si="360"/>
        <v>0</v>
      </c>
      <c r="AJ1950">
        <f t="shared" si="361"/>
        <v>0</v>
      </c>
      <c r="AK1950">
        <f t="shared" si="362"/>
        <v>0</v>
      </c>
      <c r="AL1950">
        <f t="shared" si="363"/>
        <v>0</v>
      </c>
      <c r="AM1950">
        <f t="shared" si="364"/>
        <v>0</v>
      </c>
      <c r="AN1950">
        <f t="shared" si="365"/>
        <v>0</v>
      </c>
      <c r="AO1950">
        <f t="shared" si="366"/>
        <v>0</v>
      </c>
    </row>
    <row r="1951" spans="1:41" x14ac:dyDescent="0.2">
      <c r="A1951" s="9">
        <f>'Cost per option'!A1959</f>
        <v>0</v>
      </c>
      <c r="B1951" t="str">
        <f>_xlfn.IFNA(VLOOKUP(A1951,'Energy balance options'!A$7:C$3000,3,FALSE),"")</f>
        <v/>
      </c>
      <c r="C1951">
        <f>SUMIFS('Energy balance options'!$F$7:$F$3000,'Energy balance options'!$B$7:$B$3000,HeatGen!C$2,'Energy balance options'!$A$7:$A$3000,HeatGen!$A1951)</f>
        <v>0</v>
      </c>
      <c r="D1951">
        <f>SUMIFS('Energy balance options'!$F$7:$F$3000,'Energy balance options'!$B$7:$B$3000,HeatGen!D$2,'Energy balance options'!$A$7:$A$3000,HeatGen!$A1951)</f>
        <v>0</v>
      </c>
      <c r="E1951">
        <f>SUMIFS('Energy balance options'!$F$7:$F$3000,'Energy balance options'!$B$7:$B$3000,HeatGen!E$2,'Energy balance options'!$A$7:$A$3000,HeatGen!$A1951)</f>
        <v>0</v>
      </c>
      <c r="F1951">
        <f>SUMIFS('Energy balance options'!$F$7:$F$3000,'Energy balance options'!$B$7:$B$3000,HeatGen!F$2,'Energy balance options'!$A$7:$A$3000,HeatGen!$A1951)</f>
        <v>0</v>
      </c>
      <c r="G1951">
        <f>SUMIFS('Energy balance options'!$F$7:$F$3000,'Energy balance options'!$B$7:$B$3000,HeatGen!G$2,'Energy balance options'!$A$7:$A$3000,HeatGen!$A1951)</f>
        <v>0</v>
      </c>
      <c r="H1951">
        <f>SUMIFS('Energy balance options'!$F$7:$F$3000,'Energy balance options'!$B$7:$B$3000,HeatGen!H$2,'Energy balance options'!$A$7:$A$3000,HeatGen!$A1951)</f>
        <v>0</v>
      </c>
      <c r="I1951">
        <f>SUMIFS('Energy balance options'!$F$7:$F$3000,'Energy balance options'!$B$7:$B$3000,HeatGen!I$2,'Energy balance options'!$A$7:$A$3000,HeatGen!$A1951)</f>
        <v>0</v>
      </c>
      <c r="J1951">
        <f>SUMIFS('Energy balance options'!$F$7:$F$3000,'Energy balance options'!$B$7:$B$3000,HeatGen!J$2,'Energy balance options'!$A$7:$A$3000,HeatGen!$A1951)</f>
        <v>0</v>
      </c>
      <c r="K1951">
        <f>SUMIFS('Energy balance options'!$F$7:$F$3000,'Energy balance options'!$B$7:$B$3000,HeatGen!K$2,'Energy balance options'!$A$7:$A$3000,HeatGen!$A1951)</f>
        <v>0</v>
      </c>
      <c r="L1951">
        <f>SUMIFS('Energy balance options'!$F$7:$F$3000,'Energy balance options'!$B$7:$B$3000,HeatGen!L$2,'Energy balance options'!$A$7:$A$3000,HeatGen!$A1951)</f>
        <v>0</v>
      </c>
      <c r="M1951">
        <f>SUMIFS('Energy balance options'!$F$7:$F$3000,'Energy balance options'!$B$7:$B$3000,HeatGen!M$2,'Energy balance options'!$A$7:$A$3000,HeatGen!$A1951)</f>
        <v>0</v>
      </c>
      <c r="N1951">
        <f>SUMIFS('Energy balance options'!$F$7:$F$3000,'Energy balance options'!$B$7:$B$3000,HeatGen!N$2,'Energy balance options'!$A$7:$A$3000,HeatGen!$A1951)</f>
        <v>0</v>
      </c>
      <c r="P1951">
        <f>SUMIFS('Energy balance options'!$F$7:$F$3000,'Energy balance options'!$B$7:$B$3000,HeatGen!P$2,'Energy balance options'!$A$7:$A$3000,HeatGen!$A1951)</f>
        <v>0</v>
      </c>
      <c r="Q1951">
        <f>SUMIFS('Energy balance options'!$F$7:$F$3000,'Energy balance options'!$B$7:$B$3000,HeatGen!Q$2,'Energy balance options'!$A$7:$A$3000,HeatGen!$A1951)</f>
        <v>0</v>
      </c>
      <c r="R1951">
        <f>SUMIFS('Energy balance options'!$F$7:$F$3000,'Energy balance options'!$B$7:$B$3000,HeatGen!R$2,'Energy balance options'!$A$7:$A$3000,HeatGen!$A1951)</f>
        <v>0</v>
      </c>
      <c r="S1951">
        <f>SUMIFS('Energy balance options'!$G$7:$G$3000,'Energy balance options'!$B$7:$B$3000,HeatGen!S$2,'Energy balance options'!$A$7:$A$3000,HeatGen!$A1951)</f>
        <v>0</v>
      </c>
      <c r="T1951">
        <f>SUMIFS('Energy balance options'!$G$7:$G$3000,'Energy balance options'!$B$7:$B$3000,HeatGen!T$2,'Energy balance options'!$A$7:$A$3000,HeatGen!$A1951)</f>
        <v>0</v>
      </c>
      <c r="U1951">
        <f>SUMIFS('Energy balance options'!$G$7:$G$3000,'Energy balance options'!$B$7:$B$3000,HeatGen!U$2,'Energy balance options'!$A$7:$A$3000,HeatGen!$A1951)</f>
        <v>0</v>
      </c>
      <c r="V1951">
        <f>SUMIFS('Energy balance options'!$G$7:$G$3000,'Energy balance options'!$B$7:$B$3000,HeatGen!V$2,'Energy balance options'!$A$7:$A$3000,HeatGen!$A1951)</f>
        <v>0</v>
      </c>
      <c r="W1951">
        <f>SUMIFS('Energy balance options'!$G$7:$G$3000,'Energy balance options'!$B$7:$B$3000,HeatGen!W$2,'Energy balance options'!$A$7:$A$3000,HeatGen!$A1951)</f>
        <v>0</v>
      </c>
      <c r="X1951">
        <f>SUMIFS('Energy balance options'!$G$7:$G$3000,'Energy balance options'!$B$7:$B$3000,HeatGen!X$2,'Energy balance options'!$A$7:$A$3000,HeatGen!$A1951)</f>
        <v>0</v>
      </c>
      <c r="AG1951">
        <f t="shared" si="358"/>
        <v>0</v>
      </c>
      <c r="AH1951">
        <f t="shared" si="359"/>
        <v>0</v>
      </c>
      <c r="AI1951">
        <f t="shared" si="360"/>
        <v>0</v>
      </c>
      <c r="AJ1951">
        <f t="shared" si="361"/>
        <v>0</v>
      </c>
      <c r="AK1951">
        <f t="shared" si="362"/>
        <v>0</v>
      </c>
      <c r="AL1951">
        <f t="shared" si="363"/>
        <v>0</v>
      </c>
      <c r="AM1951">
        <f t="shared" si="364"/>
        <v>0</v>
      </c>
      <c r="AN1951">
        <f t="shared" si="365"/>
        <v>0</v>
      </c>
      <c r="AO1951">
        <f t="shared" si="366"/>
        <v>0</v>
      </c>
    </row>
    <row r="1952" spans="1:41" x14ac:dyDescent="0.2">
      <c r="A1952" s="9">
        <f>'Cost per option'!A1960</f>
        <v>0</v>
      </c>
      <c r="B1952" t="str">
        <f>_xlfn.IFNA(VLOOKUP(A1952,'Energy balance options'!A$7:C$3000,3,FALSE),"")</f>
        <v/>
      </c>
      <c r="C1952">
        <f>SUMIFS('Energy balance options'!$F$7:$F$3000,'Energy balance options'!$B$7:$B$3000,HeatGen!C$2,'Energy balance options'!$A$7:$A$3000,HeatGen!$A1952)</f>
        <v>0</v>
      </c>
      <c r="D1952">
        <f>SUMIFS('Energy balance options'!$F$7:$F$3000,'Energy balance options'!$B$7:$B$3000,HeatGen!D$2,'Energy balance options'!$A$7:$A$3000,HeatGen!$A1952)</f>
        <v>0</v>
      </c>
      <c r="E1952">
        <f>SUMIFS('Energy balance options'!$F$7:$F$3000,'Energy balance options'!$B$7:$B$3000,HeatGen!E$2,'Energy balance options'!$A$7:$A$3000,HeatGen!$A1952)</f>
        <v>0</v>
      </c>
      <c r="F1952">
        <f>SUMIFS('Energy balance options'!$F$7:$F$3000,'Energy balance options'!$B$7:$B$3000,HeatGen!F$2,'Energy balance options'!$A$7:$A$3000,HeatGen!$A1952)</f>
        <v>0</v>
      </c>
      <c r="G1952">
        <f>SUMIFS('Energy balance options'!$F$7:$F$3000,'Energy balance options'!$B$7:$B$3000,HeatGen!G$2,'Energy balance options'!$A$7:$A$3000,HeatGen!$A1952)</f>
        <v>0</v>
      </c>
      <c r="H1952">
        <f>SUMIFS('Energy balance options'!$F$7:$F$3000,'Energy balance options'!$B$7:$B$3000,HeatGen!H$2,'Energy balance options'!$A$7:$A$3000,HeatGen!$A1952)</f>
        <v>0</v>
      </c>
      <c r="I1952">
        <f>SUMIFS('Energy balance options'!$F$7:$F$3000,'Energy balance options'!$B$7:$B$3000,HeatGen!I$2,'Energy balance options'!$A$7:$A$3000,HeatGen!$A1952)</f>
        <v>0</v>
      </c>
      <c r="J1952">
        <f>SUMIFS('Energy balance options'!$F$7:$F$3000,'Energy balance options'!$B$7:$B$3000,HeatGen!J$2,'Energy balance options'!$A$7:$A$3000,HeatGen!$A1952)</f>
        <v>0</v>
      </c>
      <c r="K1952">
        <f>SUMIFS('Energy balance options'!$F$7:$F$3000,'Energy balance options'!$B$7:$B$3000,HeatGen!K$2,'Energy balance options'!$A$7:$A$3000,HeatGen!$A1952)</f>
        <v>0</v>
      </c>
      <c r="L1952">
        <f>SUMIFS('Energy balance options'!$F$7:$F$3000,'Energy balance options'!$B$7:$B$3000,HeatGen!L$2,'Energy balance options'!$A$7:$A$3000,HeatGen!$A1952)</f>
        <v>0</v>
      </c>
      <c r="M1952">
        <f>SUMIFS('Energy balance options'!$F$7:$F$3000,'Energy balance options'!$B$7:$B$3000,HeatGen!M$2,'Energy balance options'!$A$7:$A$3000,HeatGen!$A1952)</f>
        <v>0</v>
      </c>
      <c r="N1952">
        <f>SUMIFS('Energy balance options'!$F$7:$F$3000,'Energy balance options'!$B$7:$B$3000,HeatGen!N$2,'Energy balance options'!$A$7:$A$3000,HeatGen!$A1952)</f>
        <v>0</v>
      </c>
      <c r="P1952">
        <f>SUMIFS('Energy balance options'!$F$7:$F$3000,'Energy balance options'!$B$7:$B$3000,HeatGen!P$2,'Energy balance options'!$A$7:$A$3000,HeatGen!$A1952)</f>
        <v>0</v>
      </c>
      <c r="Q1952">
        <f>SUMIFS('Energy balance options'!$F$7:$F$3000,'Energy balance options'!$B$7:$B$3000,HeatGen!Q$2,'Energy balance options'!$A$7:$A$3000,HeatGen!$A1952)</f>
        <v>0</v>
      </c>
      <c r="R1952">
        <f>SUMIFS('Energy balance options'!$F$7:$F$3000,'Energy balance options'!$B$7:$B$3000,HeatGen!R$2,'Energy balance options'!$A$7:$A$3000,HeatGen!$A1952)</f>
        <v>0</v>
      </c>
      <c r="S1952">
        <f>SUMIFS('Energy balance options'!$G$7:$G$3000,'Energy balance options'!$B$7:$B$3000,HeatGen!S$2,'Energy balance options'!$A$7:$A$3000,HeatGen!$A1952)</f>
        <v>0</v>
      </c>
      <c r="T1952">
        <f>SUMIFS('Energy balance options'!$G$7:$G$3000,'Energy balance options'!$B$7:$B$3000,HeatGen!T$2,'Energy balance options'!$A$7:$A$3000,HeatGen!$A1952)</f>
        <v>0</v>
      </c>
      <c r="U1952">
        <f>SUMIFS('Energy balance options'!$G$7:$G$3000,'Energy balance options'!$B$7:$B$3000,HeatGen!U$2,'Energy balance options'!$A$7:$A$3000,HeatGen!$A1952)</f>
        <v>0</v>
      </c>
      <c r="V1952">
        <f>SUMIFS('Energy balance options'!$G$7:$G$3000,'Energy balance options'!$B$7:$B$3000,HeatGen!V$2,'Energy balance options'!$A$7:$A$3000,HeatGen!$A1952)</f>
        <v>0</v>
      </c>
      <c r="W1952">
        <f>SUMIFS('Energy balance options'!$G$7:$G$3000,'Energy balance options'!$B$7:$B$3000,HeatGen!W$2,'Energy balance options'!$A$7:$A$3000,HeatGen!$A1952)</f>
        <v>0</v>
      </c>
      <c r="X1952">
        <f>SUMIFS('Energy balance options'!$G$7:$G$3000,'Energy balance options'!$B$7:$B$3000,HeatGen!X$2,'Energy balance options'!$A$7:$A$3000,HeatGen!$A1952)</f>
        <v>0</v>
      </c>
      <c r="AG1952">
        <f t="shared" si="358"/>
        <v>0</v>
      </c>
      <c r="AH1952">
        <f t="shared" si="359"/>
        <v>0</v>
      </c>
      <c r="AI1952">
        <f t="shared" si="360"/>
        <v>0</v>
      </c>
      <c r="AJ1952">
        <f t="shared" si="361"/>
        <v>0</v>
      </c>
      <c r="AK1952">
        <f t="shared" si="362"/>
        <v>0</v>
      </c>
      <c r="AL1952">
        <f t="shared" si="363"/>
        <v>0</v>
      </c>
      <c r="AM1952">
        <f t="shared" si="364"/>
        <v>0</v>
      </c>
      <c r="AN1952">
        <f t="shared" si="365"/>
        <v>0</v>
      </c>
      <c r="AO1952">
        <f t="shared" si="366"/>
        <v>0</v>
      </c>
    </row>
    <row r="1953" spans="1:41" x14ac:dyDescent="0.2">
      <c r="A1953" s="9">
        <f>'Cost per option'!A1961</f>
        <v>0</v>
      </c>
      <c r="B1953" t="str">
        <f>_xlfn.IFNA(VLOOKUP(A1953,'Energy balance options'!A$7:C$3000,3,FALSE),"")</f>
        <v/>
      </c>
      <c r="C1953">
        <f>SUMIFS('Energy balance options'!$F$7:$F$3000,'Energy balance options'!$B$7:$B$3000,HeatGen!C$2,'Energy balance options'!$A$7:$A$3000,HeatGen!$A1953)</f>
        <v>0</v>
      </c>
      <c r="D1953">
        <f>SUMIFS('Energy balance options'!$F$7:$F$3000,'Energy balance options'!$B$7:$B$3000,HeatGen!D$2,'Energy balance options'!$A$7:$A$3000,HeatGen!$A1953)</f>
        <v>0</v>
      </c>
      <c r="E1953">
        <f>SUMIFS('Energy balance options'!$F$7:$F$3000,'Energy balance options'!$B$7:$B$3000,HeatGen!E$2,'Energy balance options'!$A$7:$A$3000,HeatGen!$A1953)</f>
        <v>0</v>
      </c>
      <c r="F1953">
        <f>SUMIFS('Energy balance options'!$F$7:$F$3000,'Energy balance options'!$B$7:$B$3000,HeatGen!F$2,'Energy balance options'!$A$7:$A$3000,HeatGen!$A1953)</f>
        <v>0</v>
      </c>
      <c r="G1953">
        <f>SUMIFS('Energy balance options'!$F$7:$F$3000,'Energy balance options'!$B$7:$B$3000,HeatGen!G$2,'Energy balance options'!$A$7:$A$3000,HeatGen!$A1953)</f>
        <v>0</v>
      </c>
      <c r="H1953">
        <f>SUMIFS('Energy balance options'!$F$7:$F$3000,'Energy balance options'!$B$7:$B$3000,HeatGen!H$2,'Energy balance options'!$A$7:$A$3000,HeatGen!$A1953)</f>
        <v>0</v>
      </c>
      <c r="I1953">
        <f>SUMIFS('Energy balance options'!$F$7:$F$3000,'Energy balance options'!$B$7:$B$3000,HeatGen!I$2,'Energy balance options'!$A$7:$A$3000,HeatGen!$A1953)</f>
        <v>0</v>
      </c>
      <c r="J1953">
        <f>SUMIFS('Energy balance options'!$F$7:$F$3000,'Energy balance options'!$B$7:$B$3000,HeatGen!J$2,'Energy balance options'!$A$7:$A$3000,HeatGen!$A1953)</f>
        <v>0</v>
      </c>
      <c r="K1953">
        <f>SUMIFS('Energy balance options'!$F$7:$F$3000,'Energy balance options'!$B$7:$B$3000,HeatGen!K$2,'Energy balance options'!$A$7:$A$3000,HeatGen!$A1953)</f>
        <v>0</v>
      </c>
      <c r="L1953">
        <f>SUMIFS('Energy balance options'!$F$7:$F$3000,'Energy balance options'!$B$7:$B$3000,HeatGen!L$2,'Energy balance options'!$A$7:$A$3000,HeatGen!$A1953)</f>
        <v>0</v>
      </c>
      <c r="M1953">
        <f>SUMIFS('Energy balance options'!$F$7:$F$3000,'Energy balance options'!$B$7:$B$3000,HeatGen!M$2,'Energy balance options'!$A$7:$A$3000,HeatGen!$A1953)</f>
        <v>0</v>
      </c>
      <c r="N1953">
        <f>SUMIFS('Energy balance options'!$F$7:$F$3000,'Energy balance options'!$B$7:$B$3000,HeatGen!N$2,'Energy balance options'!$A$7:$A$3000,HeatGen!$A1953)</f>
        <v>0</v>
      </c>
      <c r="P1953">
        <f>SUMIFS('Energy balance options'!$F$7:$F$3000,'Energy balance options'!$B$7:$B$3000,HeatGen!P$2,'Energy balance options'!$A$7:$A$3000,HeatGen!$A1953)</f>
        <v>0</v>
      </c>
      <c r="Q1953">
        <f>SUMIFS('Energy balance options'!$F$7:$F$3000,'Energy balance options'!$B$7:$B$3000,HeatGen!Q$2,'Energy balance options'!$A$7:$A$3000,HeatGen!$A1953)</f>
        <v>0</v>
      </c>
      <c r="R1953">
        <f>SUMIFS('Energy balance options'!$F$7:$F$3000,'Energy balance options'!$B$7:$B$3000,HeatGen!R$2,'Energy balance options'!$A$7:$A$3000,HeatGen!$A1953)</f>
        <v>0</v>
      </c>
      <c r="S1953">
        <f>SUMIFS('Energy balance options'!$G$7:$G$3000,'Energy balance options'!$B$7:$B$3000,HeatGen!S$2,'Energy balance options'!$A$7:$A$3000,HeatGen!$A1953)</f>
        <v>0</v>
      </c>
      <c r="T1953">
        <f>SUMIFS('Energy balance options'!$G$7:$G$3000,'Energy balance options'!$B$7:$B$3000,HeatGen!T$2,'Energy balance options'!$A$7:$A$3000,HeatGen!$A1953)</f>
        <v>0</v>
      </c>
      <c r="U1953">
        <f>SUMIFS('Energy balance options'!$G$7:$G$3000,'Energy balance options'!$B$7:$B$3000,HeatGen!U$2,'Energy balance options'!$A$7:$A$3000,HeatGen!$A1953)</f>
        <v>0</v>
      </c>
      <c r="V1953">
        <f>SUMIFS('Energy balance options'!$G$7:$G$3000,'Energy balance options'!$B$7:$B$3000,HeatGen!V$2,'Energy balance options'!$A$7:$A$3000,HeatGen!$A1953)</f>
        <v>0</v>
      </c>
      <c r="W1953">
        <f>SUMIFS('Energy balance options'!$G$7:$G$3000,'Energy balance options'!$B$7:$B$3000,HeatGen!W$2,'Energy balance options'!$A$7:$A$3000,HeatGen!$A1953)</f>
        <v>0</v>
      </c>
      <c r="X1953">
        <f>SUMIFS('Energy balance options'!$G$7:$G$3000,'Energy balance options'!$B$7:$B$3000,HeatGen!X$2,'Energy balance options'!$A$7:$A$3000,HeatGen!$A1953)</f>
        <v>0</v>
      </c>
      <c r="AG1953">
        <f t="shared" si="358"/>
        <v>0</v>
      </c>
      <c r="AH1953">
        <f t="shared" si="359"/>
        <v>0</v>
      </c>
      <c r="AI1953">
        <f t="shared" si="360"/>
        <v>0</v>
      </c>
      <c r="AJ1953">
        <f t="shared" si="361"/>
        <v>0</v>
      </c>
      <c r="AK1953">
        <f t="shared" si="362"/>
        <v>0</v>
      </c>
      <c r="AL1953">
        <f t="shared" si="363"/>
        <v>0</v>
      </c>
      <c r="AM1953">
        <f t="shared" si="364"/>
        <v>0</v>
      </c>
      <c r="AN1953">
        <f t="shared" si="365"/>
        <v>0</v>
      </c>
      <c r="AO1953">
        <f t="shared" si="366"/>
        <v>0</v>
      </c>
    </row>
    <row r="1954" spans="1:41" x14ac:dyDescent="0.2">
      <c r="A1954" s="9">
        <f>'Cost per option'!A1962</f>
        <v>0</v>
      </c>
      <c r="B1954" t="str">
        <f>_xlfn.IFNA(VLOOKUP(A1954,'Energy balance options'!A$7:C$3000,3,FALSE),"")</f>
        <v/>
      </c>
      <c r="C1954">
        <f>SUMIFS('Energy balance options'!$F$7:$F$3000,'Energy balance options'!$B$7:$B$3000,HeatGen!C$2,'Energy balance options'!$A$7:$A$3000,HeatGen!$A1954)</f>
        <v>0</v>
      </c>
      <c r="D1954">
        <f>SUMIFS('Energy balance options'!$F$7:$F$3000,'Energy balance options'!$B$7:$B$3000,HeatGen!D$2,'Energy balance options'!$A$7:$A$3000,HeatGen!$A1954)</f>
        <v>0</v>
      </c>
      <c r="E1954">
        <f>SUMIFS('Energy balance options'!$F$7:$F$3000,'Energy balance options'!$B$7:$B$3000,HeatGen!E$2,'Energy balance options'!$A$7:$A$3000,HeatGen!$A1954)</f>
        <v>0</v>
      </c>
      <c r="F1954">
        <f>SUMIFS('Energy balance options'!$F$7:$F$3000,'Energy balance options'!$B$7:$B$3000,HeatGen!F$2,'Energy balance options'!$A$7:$A$3000,HeatGen!$A1954)</f>
        <v>0</v>
      </c>
      <c r="G1954">
        <f>SUMIFS('Energy balance options'!$F$7:$F$3000,'Energy balance options'!$B$7:$B$3000,HeatGen!G$2,'Energy balance options'!$A$7:$A$3000,HeatGen!$A1954)</f>
        <v>0</v>
      </c>
      <c r="H1954">
        <f>SUMIFS('Energy balance options'!$F$7:$F$3000,'Energy balance options'!$B$7:$B$3000,HeatGen!H$2,'Energy balance options'!$A$7:$A$3000,HeatGen!$A1954)</f>
        <v>0</v>
      </c>
      <c r="I1954">
        <f>SUMIFS('Energy balance options'!$F$7:$F$3000,'Energy balance options'!$B$7:$B$3000,HeatGen!I$2,'Energy balance options'!$A$7:$A$3000,HeatGen!$A1954)</f>
        <v>0</v>
      </c>
      <c r="J1954">
        <f>SUMIFS('Energy balance options'!$F$7:$F$3000,'Energy balance options'!$B$7:$B$3000,HeatGen!J$2,'Energy balance options'!$A$7:$A$3000,HeatGen!$A1954)</f>
        <v>0</v>
      </c>
      <c r="K1954">
        <f>SUMIFS('Energy balance options'!$F$7:$F$3000,'Energy balance options'!$B$7:$B$3000,HeatGen!K$2,'Energy balance options'!$A$7:$A$3000,HeatGen!$A1954)</f>
        <v>0</v>
      </c>
      <c r="L1954">
        <f>SUMIFS('Energy balance options'!$F$7:$F$3000,'Energy balance options'!$B$7:$B$3000,HeatGen!L$2,'Energy balance options'!$A$7:$A$3000,HeatGen!$A1954)</f>
        <v>0</v>
      </c>
      <c r="M1954">
        <f>SUMIFS('Energy balance options'!$F$7:$F$3000,'Energy balance options'!$B$7:$B$3000,HeatGen!M$2,'Energy balance options'!$A$7:$A$3000,HeatGen!$A1954)</f>
        <v>0</v>
      </c>
      <c r="N1954">
        <f>SUMIFS('Energy balance options'!$F$7:$F$3000,'Energy balance options'!$B$7:$B$3000,HeatGen!N$2,'Energy balance options'!$A$7:$A$3000,HeatGen!$A1954)</f>
        <v>0</v>
      </c>
      <c r="P1954">
        <f>SUMIFS('Energy balance options'!$F$7:$F$3000,'Energy balance options'!$B$7:$B$3000,HeatGen!P$2,'Energy balance options'!$A$7:$A$3000,HeatGen!$A1954)</f>
        <v>0</v>
      </c>
      <c r="Q1954">
        <f>SUMIFS('Energy balance options'!$F$7:$F$3000,'Energy balance options'!$B$7:$B$3000,HeatGen!Q$2,'Energy balance options'!$A$7:$A$3000,HeatGen!$A1954)</f>
        <v>0</v>
      </c>
      <c r="R1954">
        <f>SUMIFS('Energy balance options'!$F$7:$F$3000,'Energy balance options'!$B$7:$B$3000,HeatGen!R$2,'Energy balance options'!$A$7:$A$3000,HeatGen!$A1954)</f>
        <v>0</v>
      </c>
      <c r="S1954">
        <f>SUMIFS('Energy balance options'!$G$7:$G$3000,'Energy balance options'!$B$7:$B$3000,HeatGen!S$2,'Energy balance options'!$A$7:$A$3000,HeatGen!$A1954)</f>
        <v>0</v>
      </c>
      <c r="T1954">
        <f>SUMIFS('Energy balance options'!$G$7:$G$3000,'Energy balance options'!$B$7:$B$3000,HeatGen!T$2,'Energy balance options'!$A$7:$A$3000,HeatGen!$A1954)</f>
        <v>0</v>
      </c>
      <c r="U1954">
        <f>SUMIFS('Energy balance options'!$G$7:$G$3000,'Energy balance options'!$B$7:$B$3000,HeatGen!U$2,'Energy balance options'!$A$7:$A$3000,HeatGen!$A1954)</f>
        <v>0</v>
      </c>
      <c r="V1954">
        <f>SUMIFS('Energy balance options'!$G$7:$G$3000,'Energy balance options'!$B$7:$B$3000,HeatGen!V$2,'Energy balance options'!$A$7:$A$3000,HeatGen!$A1954)</f>
        <v>0</v>
      </c>
      <c r="W1954">
        <f>SUMIFS('Energy balance options'!$G$7:$G$3000,'Energy balance options'!$B$7:$B$3000,HeatGen!W$2,'Energy balance options'!$A$7:$A$3000,HeatGen!$A1954)</f>
        <v>0</v>
      </c>
      <c r="X1954">
        <f>SUMIFS('Energy balance options'!$G$7:$G$3000,'Energy balance options'!$B$7:$B$3000,HeatGen!X$2,'Energy balance options'!$A$7:$A$3000,HeatGen!$A1954)</f>
        <v>0</v>
      </c>
      <c r="AG1954">
        <f t="shared" si="358"/>
        <v>0</v>
      </c>
      <c r="AH1954">
        <f t="shared" si="359"/>
        <v>0</v>
      </c>
      <c r="AI1954">
        <f t="shared" si="360"/>
        <v>0</v>
      </c>
      <c r="AJ1954">
        <f t="shared" si="361"/>
        <v>0</v>
      </c>
      <c r="AK1954">
        <f t="shared" si="362"/>
        <v>0</v>
      </c>
      <c r="AL1954">
        <f t="shared" si="363"/>
        <v>0</v>
      </c>
      <c r="AM1954">
        <f t="shared" si="364"/>
        <v>0</v>
      </c>
      <c r="AN1954">
        <f t="shared" si="365"/>
        <v>0</v>
      </c>
      <c r="AO1954">
        <f t="shared" si="366"/>
        <v>0</v>
      </c>
    </row>
    <row r="1955" spans="1:41" x14ac:dyDescent="0.2">
      <c r="A1955" s="9">
        <f>'Cost per option'!A1963</f>
        <v>0</v>
      </c>
      <c r="B1955" t="str">
        <f>_xlfn.IFNA(VLOOKUP(A1955,'Energy balance options'!A$7:C$3000,3,FALSE),"")</f>
        <v/>
      </c>
      <c r="C1955">
        <f>SUMIFS('Energy balance options'!$F$7:$F$3000,'Energy balance options'!$B$7:$B$3000,HeatGen!C$2,'Energy balance options'!$A$7:$A$3000,HeatGen!$A1955)</f>
        <v>0</v>
      </c>
      <c r="D1955">
        <f>SUMIFS('Energy balance options'!$F$7:$F$3000,'Energy balance options'!$B$7:$B$3000,HeatGen!D$2,'Energy balance options'!$A$7:$A$3000,HeatGen!$A1955)</f>
        <v>0</v>
      </c>
      <c r="E1955">
        <f>SUMIFS('Energy balance options'!$F$7:$F$3000,'Energy balance options'!$B$7:$B$3000,HeatGen!E$2,'Energy balance options'!$A$7:$A$3000,HeatGen!$A1955)</f>
        <v>0</v>
      </c>
      <c r="F1955">
        <f>SUMIFS('Energy balance options'!$F$7:$F$3000,'Energy balance options'!$B$7:$B$3000,HeatGen!F$2,'Energy balance options'!$A$7:$A$3000,HeatGen!$A1955)</f>
        <v>0</v>
      </c>
      <c r="G1955">
        <f>SUMIFS('Energy balance options'!$F$7:$F$3000,'Energy balance options'!$B$7:$B$3000,HeatGen!G$2,'Energy balance options'!$A$7:$A$3000,HeatGen!$A1955)</f>
        <v>0</v>
      </c>
      <c r="H1955">
        <f>SUMIFS('Energy balance options'!$F$7:$F$3000,'Energy balance options'!$B$7:$B$3000,HeatGen!H$2,'Energy balance options'!$A$7:$A$3000,HeatGen!$A1955)</f>
        <v>0</v>
      </c>
      <c r="I1955">
        <f>SUMIFS('Energy balance options'!$F$7:$F$3000,'Energy balance options'!$B$7:$B$3000,HeatGen!I$2,'Energy balance options'!$A$7:$A$3000,HeatGen!$A1955)</f>
        <v>0</v>
      </c>
      <c r="J1955">
        <f>SUMIFS('Energy balance options'!$F$7:$F$3000,'Energy balance options'!$B$7:$B$3000,HeatGen!J$2,'Energy balance options'!$A$7:$A$3000,HeatGen!$A1955)</f>
        <v>0</v>
      </c>
      <c r="K1955">
        <f>SUMIFS('Energy balance options'!$F$7:$F$3000,'Energy balance options'!$B$7:$B$3000,HeatGen!K$2,'Energy balance options'!$A$7:$A$3000,HeatGen!$A1955)</f>
        <v>0</v>
      </c>
      <c r="L1955">
        <f>SUMIFS('Energy balance options'!$F$7:$F$3000,'Energy balance options'!$B$7:$B$3000,HeatGen!L$2,'Energy balance options'!$A$7:$A$3000,HeatGen!$A1955)</f>
        <v>0</v>
      </c>
      <c r="M1955">
        <f>SUMIFS('Energy balance options'!$F$7:$F$3000,'Energy balance options'!$B$7:$B$3000,HeatGen!M$2,'Energy balance options'!$A$7:$A$3000,HeatGen!$A1955)</f>
        <v>0</v>
      </c>
      <c r="N1955">
        <f>SUMIFS('Energy balance options'!$F$7:$F$3000,'Energy balance options'!$B$7:$B$3000,HeatGen!N$2,'Energy balance options'!$A$7:$A$3000,HeatGen!$A1955)</f>
        <v>0</v>
      </c>
      <c r="P1955">
        <f>SUMIFS('Energy balance options'!$F$7:$F$3000,'Energy balance options'!$B$7:$B$3000,HeatGen!P$2,'Energy balance options'!$A$7:$A$3000,HeatGen!$A1955)</f>
        <v>0</v>
      </c>
      <c r="Q1955">
        <f>SUMIFS('Energy balance options'!$F$7:$F$3000,'Energy balance options'!$B$7:$B$3000,HeatGen!Q$2,'Energy balance options'!$A$7:$A$3000,HeatGen!$A1955)</f>
        <v>0</v>
      </c>
      <c r="R1955">
        <f>SUMIFS('Energy balance options'!$F$7:$F$3000,'Energy balance options'!$B$7:$B$3000,HeatGen!R$2,'Energy balance options'!$A$7:$A$3000,HeatGen!$A1955)</f>
        <v>0</v>
      </c>
      <c r="S1955">
        <f>SUMIFS('Energy balance options'!$G$7:$G$3000,'Energy balance options'!$B$7:$B$3000,HeatGen!S$2,'Energy balance options'!$A$7:$A$3000,HeatGen!$A1955)</f>
        <v>0</v>
      </c>
      <c r="T1955">
        <f>SUMIFS('Energy balance options'!$G$7:$G$3000,'Energy balance options'!$B$7:$B$3000,HeatGen!T$2,'Energy balance options'!$A$7:$A$3000,HeatGen!$A1955)</f>
        <v>0</v>
      </c>
      <c r="U1955">
        <f>SUMIFS('Energy balance options'!$G$7:$G$3000,'Energy balance options'!$B$7:$B$3000,HeatGen!U$2,'Energy balance options'!$A$7:$A$3000,HeatGen!$A1955)</f>
        <v>0</v>
      </c>
      <c r="V1955">
        <f>SUMIFS('Energy balance options'!$G$7:$G$3000,'Energy balance options'!$B$7:$B$3000,HeatGen!V$2,'Energy balance options'!$A$7:$A$3000,HeatGen!$A1955)</f>
        <v>0</v>
      </c>
      <c r="W1955">
        <f>SUMIFS('Energy balance options'!$G$7:$G$3000,'Energy balance options'!$B$7:$B$3000,HeatGen!W$2,'Energy balance options'!$A$7:$A$3000,HeatGen!$A1955)</f>
        <v>0</v>
      </c>
      <c r="X1955">
        <f>SUMIFS('Energy balance options'!$G$7:$G$3000,'Energy balance options'!$B$7:$B$3000,HeatGen!X$2,'Energy balance options'!$A$7:$A$3000,HeatGen!$A1955)</f>
        <v>0</v>
      </c>
      <c r="AG1955">
        <f t="shared" si="358"/>
        <v>0</v>
      </c>
      <c r="AH1955">
        <f t="shared" si="359"/>
        <v>0</v>
      </c>
      <c r="AI1955">
        <f t="shared" si="360"/>
        <v>0</v>
      </c>
      <c r="AJ1955">
        <f t="shared" si="361"/>
        <v>0</v>
      </c>
      <c r="AK1955">
        <f t="shared" si="362"/>
        <v>0</v>
      </c>
      <c r="AL1955">
        <f t="shared" si="363"/>
        <v>0</v>
      </c>
      <c r="AM1955">
        <f t="shared" si="364"/>
        <v>0</v>
      </c>
      <c r="AN1955">
        <f t="shared" si="365"/>
        <v>0</v>
      </c>
      <c r="AO1955">
        <f t="shared" si="366"/>
        <v>0</v>
      </c>
    </row>
    <row r="1956" spans="1:41" x14ac:dyDescent="0.2">
      <c r="A1956" s="9">
        <f>'Cost per option'!A1964</f>
        <v>0</v>
      </c>
      <c r="B1956" t="str">
        <f>_xlfn.IFNA(VLOOKUP(A1956,'Energy balance options'!A$7:C$3000,3,FALSE),"")</f>
        <v/>
      </c>
      <c r="C1956">
        <f>SUMIFS('Energy balance options'!$F$7:$F$3000,'Energy balance options'!$B$7:$B$3000,HeatGen!C$2,'Energy balance options'!$A$7:$A$3000,HeatGen!$A1956)</f>
        <v>0</v>
      </c>
      <c r="D1956">
        <f>SUMIFS('Energy balance options'!$F$7:$F$3000,'Energy balance options'!$B$7:$B$3000,HeatGen!D$2,'Energy balance options'!$A$7:$A$3000,HeatGen!$A1956)</f>
        <v>0</v>
      </c>
      <c r="E1956">
        <f>SUMIFS('Energy balance options'!$F$7:$F$3000,'Energy balance options'!$B$7:$B$3000,HeatGen!E$2,'Energy balance options'!$A$7:$A$3000,HeatGen!$A1956)</f>
        <v>0</v>
      </c>
      <c r="F1956">
        <f>SUMIFS('Energy balance options'!$F$7:$F$3000,'Energy balance options'!$B$7:$B$3000,HeatGen!F$2,'Energy balance options'!$A$7:$A$3000,HeatGen!$A1956)</f>
        <v>0</v>
      </c>
      <c r="G1956">
        <f>SUMIFS('Energy balance options'!$F$7:$F$3000,'Energy balance options'!$B$7:$B$3000,HeatGen!G$2,'Energy balance options'!$A$7:$A$3000,HeatGen!$A1956)</f>
        <v>0</v>
      </c>
      <c r="H1956">
        <f>SUMIFS('Energy balance options'!$F$7:$F$3000,'Energy balance options'!$B$7:$B$3000,HeatGen!H$2,'Energy balance options'!$A$7:$A$3000,HeatGen!$A1956)</f>
        <v>0</v>
      </c>
      <c r="I1956">
        <f>SUMIFS('Energy balance options'!$F$7:$F$3000,'Energy balance options'!$B$7:$B$3000,HeatGen!I$2,'Energy balance options'!$A$7:$A$3000,HeatGen!$A1956)</f>
        <v>0</v>
      </c>
      <c r="J1956">
        <f>SUMIFS('Energy balance options'!$F$7:$F$3000,'Energy balance options'!$B$7:$B$3000,HeatGen!J$2,'Energy balance options'!$A$7:$A$3000,HeatGen!$A1956)</f>
        <v>0</v>
      </c>
      <c r="K1956">
        <f>SUMIFS('Energy balance options'!$F$7:$F$3000,'Energy balance options'!$B$7:$B$3000,HeatGen!K$2,'Energy balance options'!$A$7:$A$3000,HeatGen!$A1956)</f>
        <v>0</v>
      </c>
      <c r="L1956">
        <f>SUMIFS('Energy balance options'!$F$7:$F$3000,'Energy balance options'!$B$7:$B$3000,HeatGen!L$2,'Energy balance options'!$A$7:$A$3000,HeatGen!$A1956)</f>
        <v>0</v>
      </c>
      <c r="M1956">
        <f>SUMIFS('Energy balance options'!$F$7:$F$3000,'Energy balance options'!$B$7:$B$3000,HeatGen!M$2,'Energy balance options'!$A$7:$A$3000,HeatGen!$A1956)</f>
        <v>0</v>
      </c>
      <c r="N1956">
        <f>SUMIFS('Energy balance options'!$F$7:$F$3000,'Energy balance options'!$B$7:$B$3000,HeatGen!N$2,'Energy balance options'!$A$7:$A$3000,HeatGen!$A1956)</f>
        <v>0</v>
      </c>
      <c r="P1956">
        <f>SUMIFS('Energy balance options'!$F$7:$F$3000,'Energy balance options'!$B$7:$B$3000,HeatGen!P$2,'Energy balance options'!$A$7:$A$3000,HeatGen!$A1956)</f>
        <v>0</v>
      </c>
      <c r="Q1956">
        <f>SUMIFS('Energy balance options'!$F$7:$F$3000,'Energy balance options'!$B$7:$B$3000,HeatGen!Q$2,'Energy balance options'!$A$7:$A$3000,HeatGen!$A1956)</f>
        <v>0</v>
      </c>
      <c r="R1956">
        <f>SUMIFS('Energy balance options'!$F$7:$F$3000,'Energy balance options'!$B$7:$B$3000,HeatGen!R$2,'Energy balance options'!$A$7:$A$3000,HeatGen!$A1956)</f>
        <v>0</v>
      </c>
      <c r="S1956">
        <f>SUMIFS('Energy balance options'!$G$7:$G$3000,'Energy balance options'!$B$7:$B$3000,HeatGen!S$2,'Energy balance options'!$A$7:$A$3000,HeatGen!$A1956)</f>
        <v>0</v>
      </c>
      <c r="T1956">
        <f>SUMIFS('Energy balance options'!$G$7:$G$3000,'Energy balance options'!$B$7:$B$3000,HeatGen!T$2,'Energy balance options'!$A$7:$A$3000,HeatGen!$A1956)</f>
        <v>0</v>
      </c>
      <c r="U1956">
        <f>SUMIFS('Energy balance options'!$G$7:$G$3000,'Energy balance options'!$B$7:$B$3000,HeatGen!U$2,'Energy balance options'!$A$7:$A$3000,HeatGen!$A1956)</f>
        <v>0</v>
      </c>
      <c r="V1956">
        <f>SUMIFS('Energy balance options'!$G$7:$G$3000,'Energy balance options'!$B$7:$B$3000,HeatGen!V$2,'Energy balance options'!$A$7:$A$3000,HeatGen!$A1956)</f>
        <v>0</v>
      </c>
      <c r="W1956">
        <f>SUMIFS('Energy balance options'!$G$7:$G$3000,'Energy balance options'!$B$7:$B$3000,HeatGen!W$2,'Energy balance options'!$A$7:$A$3000,HeatGen!$A1956)</f>
        <v>0</v>
      </c>
      <c r="X1956">
        <f>SUMIFS('Energy balance options'!$G$7:$G$3000,'Energy balance options'!$B$7:$B$3000,HeatGen!X$2,'Energy balance options'!$A$7:$A$3000,HeatGen!$A1956)</f>
        <v>0</v>
      </c>
      <c r="AG1956">
        <f t="shared" si="358"/>
        <v>0</v>
      </c>
      <c r="AH1956">
        <f t="shared" si="359"/>
        <v>0</v>
      </c>
      <c r="AI1956">
        <f t="shared" si="360"/>
        <v>0</v>
      </c>
      <c r="AJ1956">
        <f t="shared" si="361"/>
        <v>0</v>
      </c>
      <c r="AK1956">
        <f t="shared" si="362"/>
        <v>0</v>
      </c>
      <c r="AL1956">
        <f t="shared" si="363"/>
        <v>0</v>
      </c>
      <c r="AM1956">
        <f t="shared" si="364"/>
        <v>0</v>
      </c>
      <c r="AN1956">
        <f t="shared" si="365"/>
        <v>0</v>
      </c>
      <c r="AO1956">
        <f t="shared" si="366"/>
        <v>0</v>
      </c>
    </row>
    <row r="1957" spans="1:41" x14ac:dyDescent="0.2">
      <c r="A1957" s="9">
        <f>'Cost per option'!A1965</f>
        <v>0</v>
      </c>
      <c r="B1957" t="str">
        <f>_xlfn.IFNA(VLOOKUP(A1957,'Energy balance options'!A$7:C$3000,3,FALSE),"")</f>
        <v/>
      </c>
      <c r="C1957">
        <f>SUMIFS('Energy balance options'!$F$7:$F$3000,'Energy balance options'!$B$7:$B$3000,HeatGen!C$2,'Energy balance options'!$A$7:$A$3000,HeatGen!$A1957)</f>
        <v>0</v>
      </c>
      <c r="D1957">
        <f>SUMIFS('Energy balance options'!$F$7:$F$3000,'Energy balance options'!$B$7:$B$3000,HeatGen!D$2,'Energy balance options'!$A$7:$A$3000,HeatGen!$A1957)</f>
        <v>0</v>
      </c>
      <c r="E1957">
        <f>SUMIFS('Energy balance options'!$F$7:$F$3000,'Energy balance options'!$B$7:$B$3000,HeatGen!E$2,'Energy balance options'!$A$7:$A$3000,HeatGen!$A1957)</f>
        <v>0</v>
      </c>
      <c r="F1957">
        <f>SUMIFS('Energy balance options'!$F$7:$F$3000,'Energy balance options'!$B$7:$B$3000,HeatGen!F$2,'Energy balance options'!$A$7:$A$3000,HeatGen!$A1957)</f>
        <v>0</v>
      </c>
      <c r="G1957">
        <f>SUMIFS('Energy balance options'!$F$7:$F$3000,'Energy balance options'!$B$7:$B$3000,HeatGen!G$2,'Energy balance options'!$A$7:$A$3000,HeatGen!$A1957)</f>
        <v>0</v>
      </c>
      <c r="H1957">
        <f>SUMIFS('Energy balance options'!$F$7:$F$3000,'Energy balance options'!$B$7:$B$3000,HeatGen!H$2,'Energy balance options'!$A$7:$A$3000,HeatGen!$A1957)</f>
        <v>0</v>
      </c>
      <c r="I1957">
        <f>SUMIFS('Energy balance options'!$F$7:$F$3000,'Energy balance options'!$B$7:$B$3000,HeatGen!I$2,'Energy balance options'!$A$7:$A$3000,HeatGen!$A1957)</f>
        <v>0</v>
      </c>
      <c r="J1957">
        <f>SUMIFS('Energy balance options'!$F$7:$F$3000,'Energy balance options'!$B$7:$B$3000,HeatGen!J$2,'Energy balance options'!$A$7:$A$3000,HeatGen!$A1957)</f>
        <v>0</v>
      </c>
      <c r="K1957">
        <f>SUMIFS('Energy balance options'!$F$7:$F$3000,'Energy balance options'!$B$7:$B$3000,HeatGen!K$2,'Energy balance options'!$A$7:$A$3000,HeatGen!$A1957)</f>
        <v>0</v>
      </c>
      <c r="L1957">
        <f>SUMIFS('Energy balance options'!$F$7:$F$3000,'Energy balance options'!$B$7:$B$3000,HeatGen!L$2,'Energy balance options'!$A$7:$A$3000,HeatGen!$A1957)</f>
        <v>0</v>
      </c>
      <c r="M1957">
        <f>SUMIFS('Energy balance options'!$F$7:$F$3000,'Energy balance options'!$B$7:$B$3000,HeatGen!M$2,'Energy balance options'!$A$7:$A$3000,HeatGen!$A1957)</f>
        <v>0</v>
      </c>
      <c r="N1957">
        <f>SUMIFS('Energy balance options'!$F$7:$F$3000,'Energy balance options'!$B$7:$B$3000,HeatGen!N$2,'Energy balance options'!$A$7:$A$3000,HeatGen!$A1957)</f>
        <v>0</v>
      </c>
      <c r="P1957">
        <f>SUMIFS('Energy balance options'!$F$7:$F$3000,'Energy balance options'!$B$7:$B$3000,HeatGen!P$2,'Energy balance options'!$A$7:$A$3000,HeatGen!$A1957)</f>
        <v>0</v>
      </c>
      <c r="Q1957">
        <f>SUMIFS('Energy balance options'!$F$7:$F$3000,'Energy balance options'!$B$7:$B$3000,HeatGen!Q$2,'Energy balance options'!$A$7:$A$3000,HeatGen!$A1957)</f>
        <v>0</v>
      </c>
      <c r="R1957">
        <f>SUMIFS('Energy balance options'!$F$7:$F$3000,'Energy balance options'!$B$7:$B$3000,HeatGen!R$2,'Energy balance options'!$A$7:$A$3000,HeatGen!$A1957)</f>
        <v>0</v>
      </c>
      <c r="S1957">
        <f>SUMIFS('Energy balance options'!$G$7:$G$3000,'Energy balance options'!$B$7:$B$3000,HeatGen!S$2,'Energy balance options'!$A$7:$A$3000,HeatGen!$A1957)</f>
        <v>0</v>
      </c>
      <c r="T1957">
        <f>SUMIFS('Energy balance options'!$G$7:$G$3000,'Energy balance options'!$B$7:$B$3000,HeatGen!T$2,'Energy balance options'!$A$7:$A$3000,HeatGen!$A1957)</f>
        <v>0</v>
      </c>
      <c r="U1957">
        <f>SUMIFS('Energy balance options'!$G$7:$G$3000,'Energy balance options'!$B$7:$B$3000,HeatGen!U$2,'Energy balance options'!$A$7:$A$3000,HeatGen!$A1957)</f>
        <v>0</v>
      </c>
      <c r="V1957">
        <f>SUMIFS('Energy balance options'!$G$7:$G$3000,'Energy balance options'!$B$7:$B$3000,HeatGen!V$2,'Energy balance options'!$A$7:$A$3000,HeatGen!$A1957)</f>
        <v>0</v>
      </c>
      <c r="W1957">
        <f>SUMIFS('Energy balance options'!$G$7:$G$3000,'Energy balance options'!$B$7:$B$3000,HeatGen!W$2,'Energy balance options'!$A$7:$A$3000,HeatGen!$A1957)</f>
        <v>0</v>
      </c>
      <c r="X1957">
        <f>SUMIFS('Energy balance options'!$G$7:$G$3000,'Energy balance options'!$B$7:$B$3000,HeatGen!X$2,'Energy balance options'!$A$7:$A$3000,HeatGen!$A1957)</f>
        <v>0</v>
      </c>
      <c r="AG1957">
        <f t="shared" si="358"/>
        <v>0</v>
      </c>
      <c r="AH1957">
        <f t="shared" si="359"/>
        <v>0</v>
      </c>
      <c r="AI1957">
        <f t="shared" si="360"/>
        <v>0</v>
      </c>
      <c r="AJ1957">
        <f t="shared" si="361"/>
        <v>0</v>
      </c>
      <c r="AK1957">
        <f t="shared" si="362"/>
        <v>0</v>
      </c>
      <c r="AL1957">
        <f t="shared" si="363"/>
        <v>0</v>
      </c>
      <c r="AM1957">
        <f t="shared" si="364"/>
        <v>0</v>
      </c>
      <c r="AN1957">
        <f t="shared" si="365"/>
        <v>0</v>
      </c>
      <c r="AO1957">
        <f t="shared" si="366"/>
        <v>0</v>
      </c>
    </row>
    <row r="1958" spans="1:41" x14ac:dyDescent="0.2">
      <c r="A1958" s="9">
        <f>'Cost per option'!A1966</f>
        <v>0</v>
      </c>
      <c r="B1958" t="str">
        <f>_xlfn.IFNA(VLOOKUP(A1958,'Energy balance options'!A$7:C$3000,3,FALSE),"")</f>
        <v/>
      </c>
      <c r="C1958">
        <f>SUMIFS('Energy balance options'!$F$7:$F$3000,'Energy balance options'!$B$7:$B$3000,HeatGen!C$2,'Energy balance options'!$A$7:$A$3000,HeatGen!$A1958)</f>
        <v>0</v>
      </c>
      <c r="D1958">
        <f>SUMIFS('Energy balance options'!$F$7:$F$3000,'Energy balance options'!$B$7:$B$3000,HeatGen!D$2,'Energy balance options'!$A$7:$A$3000,HeatGen!$A1958)</f>
        <v>0</v>
      </c>
      <c r="E1958">
        <f>SUMIFS('Energy balance options'!$F$7:$F$3000,'Energy balance options'!$B$7:$B$3000,HeatGen!E$2,'Energy balance options'!$A$7:$A$3000,HeatGen!$A1958)</f>
        <v>0</v>
      </c>
      <c r="F1958">
        <f>SUMIFS('Energy balance options'!$F$7:$F$3000,'Energy balance options'!$B$7:$B$3000,HeatGen!F$2,'Energy balance options'!$A$7:$A$3000,HeatGen!$A1958)</f>
        <v>0</v>
      </c>
      <c r="G1958">
        <f>SUMIFS('Energy balance options'!$F$7:$F$3000,'Energy balance options'!$B$7:$B$3000,HeatGen!G$2,'Energy balance options'!$A$7:$A$3000,HeatGen!$A1958)</f>
        <v>0</v>
      </c>
      <c r="H1958">
        <f>SUMIFS('Energy balance options'!$F$7:$F$3000,'Energy balance options'!$B$7:$B$3000,HeatGen!H$2,'Energy balance options'!$A$7:$A$3000,HeatGen!$A1958)</f>
        <v>0</v>
      </c>
      <c r="I1958">
        <f>SUMIFS('Energy balance options'!$F$7:$F$3000,'Energy balance options'!$B$7:$B$3000,HeatGen!I$2,'Energy balance options'!$A$7:$A$3000,HeatGen!$A1958)</f>
        <v>0</v>
      </c>
      <c r="J1958">
        <f>SUMIFS('Energy balance options'!$F$7:$F$3000,'Energy balance options'!$B$7:$B$3000,HeatGen!J$2,'Energy balance options'!$A$7:$A$3000,HeatGen!$A1958)</f>
        <v>0</v>
      </c>
      <c r="K1958">
        <f>SUMIFS('Energy balance options'!$F$7:$F$3000,'Energy balance options'!$B$7:$B$3000,HeatGen!K$2,'Energy balance options'!$A$7:$A$3000,HeatGen!$A1958)</f>
        <v>0</v>
      </c>
      <c r="L1958">
        <f>SUMIFS('Energy balance options'!$F$7:$F$3000,'Energy balance options'!$B$7:$B$3000,HeatGen!L$2,'Energy balance options'!$A$7:$A$3000,HeatGen!$A1958)</f>
        <v>0</v>
      </c>
      <c r="M1958">
        <f>SUMIFS('Energy balance options'!$F$7:$F$3000,'Energy balance options'!$B$7:$B$3000,HeatGen!M$2,'Energy balance options'!$A$7:$A$3000,HeatGen!$A1958)</f>
        <v>0</v>
      </c>
      <c r="N1958">
        <f>SUMIFS('Energy balance options'!$F$7:$F$3000,'Energy balance options'!$B$7:$B$3000,HeatGen!N$2,'Energy balance options'!$A$7:$A$3000,HeatGen!$A1958)</f>
        <v>0</v>
      </c>
      <c r="P1958">
        <f>SUMIFS('Energy balance options'!$F$7:$F$3000,'Energy balance options'!$B$7:$B$3000,HeatGen!P$2,'Energy balance options'!$A$7:$A$3000,HeatGen!$A1958)</f>
        <v>0</v>
      </c>
      <c r="Q1958">
        <f>SUMIFS('Energy balance options'!$F$7:$F$3000,'Energy balance options'!$B$7:$B$3000,HeatGen!Q$2,'Energy balance options'!$A$7:$A$3000,HeatGen!$A1958)</f>
        <v>0</v>
      </c>
      <c r="R1958">
        <f>SUMIFS('Energy balance options'!$F$7:$F$3000,'Energy balance options'!$B$7:$B$3000,HeatGen!R$2,'Energy balance options'!$A$7:$A$3000,HeatGen!$A1958)</f>
        <v>0</v>
      </c>
      <c r="S1958">
        <f>SUMIFS('Energy balance options'!$G$7:$G$3000,'Energy balance options'!$B$7:$B$3000,HeatGen!S$2,'Energy balance options'!$A$7:$A$3000,HeatGen!$A1958)</f>
        <v>0</v>
      </c>
      <c r="T1958">
        <f>SUMIFS('Energy balance options'!$G$7:$G$3000,'Energy balance options'!$B$7:$B$3000,HeatGen!T$2,'Energy balance options'!$A$7:$A$3000,HeatGen!$A1958)</f>
        <v>0</v>
      </c>
      <c r="U1958">
        <f>SUMIFS('Energy balance options'!$G$7:$G$3000,'Energy balance options'!$B$7:$B$3000,HeatGen!U$2,'Energy balance options'!$A$7:$A$3000,HeatGen!$A1958)</f>
        <v>0</v>
      </c>
      <c r="V1958">
        <f>SUMIFS('Energy balance options'!$G$7:$G$3000,'Energy balance options'!$B$7:$B$3000,HeatGen!V$2,'Energy balance options'!$A$7:$A$3000,HeatGen!$A1958)</f>
        <v>0</v>
      </c>
      <c r="W1958">
        <f>SUMIFS('Energy balance options'!$G$7:$G$3000,'Energy balance options'!$B$7:$B$3000,HeatGen!W$2,'Energy balance options'!$A$7:$A$3000,HeatGen!$A1958)</f>
        <v>0</v>
      </c>
      <c r="X1958">
        <f>SUMIFS('Energy balance options'!$G$7:$G$3000,'Energy balance options'!$B$7:$B$3000,HeatGen!X$2,'Energy balance options'!$A$7:$A$3000,HeatGen!$A1958)</f>
        <v>0</v>
      </c>
      <c r="AG1958">
        <f t="shared" si="358"/>
        <v>0</v>
      </c>
      <c r="AH1958">
        <f t="shared" si="359"/>
        <v>0</v>
      </c>
      <c r="AI1958">
        <f t="shared" si="360"/>
        <v>0</v>
      </c>
      <c r="AJ1958">
        <f t="shared" si="361"/>
        <v>0</v>
      </c>
      <c r="AK1958">
        <f t="shared" si="362"/>
        <v>0</v>
      </c>
      <c r="AL1958">
        <f t="shared" si="363"/>
        <v>0</v>
      </c>
      <c r="AM1958">
        <f t="shared" si="364"/>
        <v>0</v>
      </c>
      <c r="AN1958">
        <f t="shared" si="365"/>
        <v>0</v>
      </c>
      <c r="AO1958">
        <f t="shared" si="366"/>
        <v>0</v>
      </c>
    </row>
    <row r="1959" spans="1:41" x14ac:dyDescent="0.2">
      <c r="A1959" s="9">
        <f>'Cost per option'!A1967</f>
        <v>0</v>
      </c>
      <c r="B1959" t="str">
        <f>_xlfn.IFNA(VLOOKUP(A1959,'Energy balance options'!A$7:C$3000,3,FALSE),"")</f>
        <v/>
      </c>
      <c r="C1959">
        <f>SUMIFS('Energy balance options'!$F$7:$F$3000,'Energy balance options'!$B$7:$B$3000,HeatGen!C$2,'Energy balance options'!$A$7:$A$3000,HeatGen!$A1959)</f>
        <v>0</v>
      </c>
      <c r="D1959">
        <f>SUMIFS('Energy balance options'!$F$7:$F$3000,'Energy balance options'!$B$7:$B$3000,HeatGen!D$2,'Energy balance options'!$A$7:$A$3000,HeatGen!$A1959)</f>
        <v>0</v>
      </c>
      <c r="E1959">
        <f>SUMIFS('Energy balance options'!$F$7:$F$3000,'Energy balance options'!$B$7:$B$3000,HeatGen!E$2,'Energy balance options'!$A$7:$A$3000,HeatGen!$A1959)</f>
        <v>0</v>
      </c>
      <c r="F1959">
        <f>SUMIFS('Energy balance options'!$F$7:$F$3000,'Energy balance options'!$B$7:$B$3000,HeatGen!F$2,'Energy balance options'!$A$7:$A$3000,HeatGen!$A1959)</f>
        <v>0</v>
      </c>
      <c r="G1959">
        <f>SUMIFS('Energy balance options'!$F$7:$F$3000,'Energy balance options'!$B$7:$B$3000,HeatGen!G$2,'Energy balance options'!$A$7:$A$3000,HeatGen!$A1959)</f>
        <v>0</v>
      </c>
      <c r="H1959">
        <f>SUMIFS('Energy balance options'!$F$7:$F$3000,'Energy balance options'!$B$7:$B$3000,HeatGen!H$2,'Energy balance options'!$A$7:$A$3000,HeatGen!$A1959)</f>
        <v>0</v>
      </c>
      <c r="I1959">
        <f>SUMIFS('Energy balance options'!$F$7:$F$3000,'Energy balance options'!$B$7:$B$3000,HeatGen!I$2,'Energy balance options'!$A$7:$A$3000,HeatGen!$A1959)</f>
        <v>0</v>
      </c>
      <c r="J1959">
        <f>SUMIFS('Energy balance options'!$F$7:$F$3000,'Energy balance options'!$B$7:$B$3000,HeatGen!J$2,'Energy balance options'!$A$7:$A$3000,HeatGen!$A1959)</f>
        <v>0</v>
      </c>
      <c r="K1959">
        <f>SUMIFS('Energy balance options'!$F$7:$F$3000,'Energy balance options'!$B$7:$B$3000,HeatGen!K$2,'Energy balance options'!$A$7:$A$3000,HeatGen!$A1959)</f>
        <v>0</v>
      </c>
      <c r="L1959">
        <f>SUMIFS('Energy balance options'!$F$7:$F$3000,'Energy balance options'!$B$7:$B$3000,HeatGen!L$2,'Energy balance options'!$A$7:$A$3000,HeatGen!$A1959)</f>
        <v>0</v>
      </c>
      <c r="M1959">
        <f>SUMIFS('Energy balance options'!$F$7:$F$3000,'Energy balance options'!$B$7:$B$3000,HeatGen!M$2,'Energy balance options'!$A$7:$A$3000,HeatGen!$A1959)</f>
        <v>0</v>
      </c>
      <c r="N1959">
        <f>SUMIFS('Energy balance options'!$F$7:$F$3000,'Energy balance options'!$B$7:$B$3000,HeatGen!N$2,'Energy balance options'!$A$7:$A$3000,HeatGen!$A1959)</f>
        <v>0</v>
      </c>
      <c r="P1959">
        <f>SUMIFS('Energy balance options'!$F$7:$F$3000,'Energy balance options'!$B$7:$B$3000,HeatGen!P$2,'Energy balance options'!$A$7:$A$3000,HeatGen!$A1959)</f>
        <v>0</v>
      </c>
      <c r="Q1959">
        <f>SUMIFS('Energy balance options'!$F$7:$F$3000,'Energy balance options'!$B$7:$B$3000,HeatGen!Q$2,'Energy balance options'!$A$7:$A$3000,HeatGen!$A1959)</f>
        <v>0</v>
      </c>
      <c r="R1959">
        <f>SUMIFS('Energy balance options'!$F$7:$F$3000,'Energy balance options'!$B$7:$B$3000,HeatGen!R$2,'Energy balance options'!$A$7:$A$3000,HeatGen!$A1959)</f>
        <v>0</v>
      </c>
      <c r="S1959">
        <f>SUMIFS('Energy balance options'!$G$7:$G$3000,'Energy balance options'!$B$7:$B$3000,HeatGen!S$2,'Energy balance options'!$A$7:$A$3000,HeatGen!$A1959)</f>
        <v>0</v>
      </c>
      <c r="T1959">
        <f>SUMIFS('Energy balance options'!$G$7:$G$3000,'Energy balance options'!$B$7:$B$3000,HeatGen!T$2,'Energy balance options'!$A$7:$A$3000,HeatGen!$A1959)</f>
        <v>0</v>
      </c>
      <c r="U1959">
        <f>SUMIFS('Energy balance options'!$G$7:$G$3000,'Energy balance options'!$B$7:$B$3000,HeatGen!U$2,'Energy balance options'!$A$7:$A$3000,HeatGen!$A1959)</f>
        <v>0</v>
      </c>
      <c r="V1959">
        <f>SUMIFS('Energy balance options'!$G$7:$G$3000,'Energy balance options'!$B$7:$B$3000,HeatGen!V$2,'Energy balance options'!$A$7:$A$3000,HeatGen!$A1959)</f>
        <v>0</v>
      </c>
      <c r="W1959">
        <f>SUMIFS('Energy balance options'!$G$7:$G$3000,'Energy balance options'!$B$7:$B$3000,HeatGen!W$2,'Energy balance options'!$A$7:$A$3000,HeatGen!$A1959)</f>
        <v>0</v>
      </c>
      <c r="X1959">
        <f>SUMIFS('Energy balance options'!$G$7:$G$3000,'Energy balance options'!$B$7:$B$3000,HeatGen!X$2,'Energy balance options'!$A$7:$A$3000,HeatGen!$A1959)</f>
        <v>0</v>
      </c>
      <c r="AG1959">
        <f t="shared" si="358"/>
        <v>0</v>
      </c>
      <c r="AH1959">
        <f t="shared" si="359"/>
        <v>0</v>
      </c>
      <c r="AI1959">
        <f t="shared" si="360"/>
        <v>0</v>
      </c>
      <c r="AJ1959">
        <f t="shared" si="361"/>
        <v>0</v>
      </c>
      <c r="AK1959">
        <f t="shared" si="362"/>
        <v>0</v>
      </c>
      <c r="AL1959">
        <f t="shared" si="363"/>
        <v>0</v>
      </c>
      <c r="AM1959">
        <f t="shared" si="364"/>
        <v>0</v>
      </c>
      <c r="AN1959">
        <f t="shared" si="365"/>
        <v>0</v>
      </c>
      <c r="AO1959">
        <f t="shared" si="366"/>
        <v>0</v>
      </c>
    </row>
    <row r="1960" spans="1:41" x14ac:dyDescent="0.2">
      <c r="A1960" s="9">
        <f>'Cost per option'!A1968</f>
        <v>0</v>
      </c>
      <c r="B1960" t="str">
        <f>_xlfn.IFNA(VLOOKUP(A1960,'Energy balance options'!A$7:C$3000,3,FALSE),"")</f>
        <v/>
      </c>
      <c r="C1960">
        <f>SUMIFS('Energy balance options'!$F$7:$F$3000,'Energy balance options'!$B$7:$B$3000,HeatGen!C$2,'Energy balance options'!$A$7:$A$3000,HeatGen!$A1960)</f>
        <v>0</v>
      </c>
      <c r="D1960">
        <f>SUMIFS('Energy balance options'!$F$7:$F$3000,'Energy balance options'!$B$7:$B$3000,HeatGen!D$2,'Energy balance options'!$A$7:$A$3000,HeatGen!$A1960)</f>
        <v>0</v>
      </c>
      <c r="E1960">
        <f>SUMIFS('Energy balance options'!$F$7:$F$3000,'Energy balance options'!$B$7:$B$3000,HeatGen!E$2,'Energy balance options'!$A$7:$A$3000,HeatGen!$A1960)</f>
        <v>0</v>
      </c>
      <c r="F1960">
        <f>SUMIFS('Energy balance options'!$F$7:$F$3000,'Energy balance options'!$B$7:$B$3000,HeatGen!F$2,'Energy balance options'!$A$7:$A$3000,HeatGen!$A1960)</f>
        <v>0</v>
      </c>
      <c r="G1960">
        <f>SUMIFS('Energy balance options'!$F$7:$F$3000,'Energy balance options'!$B$7:$B$3000,HeatGen!G$2,'Energy balance options'!$A$7:$A$3000,HeatGen!$A1960)</f>
        <v>0</v>
      </c>
      <c r="H1960">
        <f>SUMIFS('Energy balance options'!$F$7:$F$3000,'Energy balance options'!$B$7:$B$3000,HeatGen!H$2,'Energy balance options'!$A$7:$A$3000,HeatGen!$A1960)</f>
        <v>0</v>
      </c>
      <c r="I1960">
        <f>SUMIFS('Energy balance options'!$F$7:$F$3000,'Energy balance options'!$B$7:$B$3000,HeatGen!I$2,'Energy balance options'!$A$7:$A$3000,HeatGen!$A1960)</f>
        <v>0</v>
      </c>
      <c r="J1960">
        <f>SUMIFS('Energy balance options'!$F$7:$F$3000,'Energy balance options'!$B$7:$B$3000,HeatGen!J$2,'Energy balance options'!$A$7:$A$3000,HeatGen!$A1960)</f>
        <v>0</v>
      </c>
      <c r="K1960">
        <f>SUMIFS('Energy balance options'!$F$7:$F$3000,'Energy balance options'!$B$7:$B$3000,HeatGen!K$2,'Energy balance options'!$A$7:$A$3000,HeatGen!$A1960)</f>
        <v>0</v>
      </c>
      <c r="L1960">
        <f>SUMIFS('Energy balance options'!$F$7:$F$3000,'Energy balance options'!$B$7:$B$3000,HeatGen!L$2,'Energy balance options'!$A$7:$A$3000,HeatGen!$A1960)</f>
        <v>0</v>
      </c>
      <c r="M1960">
        <f>SUMIFS('Energy balance options'!$F$7:$F$3000,'Energy balance options'!$B$7:$B$3000,HeatGen!M$2,'Energy balance options'!$A$7:$A$3000,HeatGen!$A1960)</f>
        <v>0</v>
      </c>
      <c r="N1960">
        <f>SUMIFS('Energy balance options'!$F$7:$F$3000,'Energy balance options'!$B$7:$B$3000,HeatGen!N$2,'Energy balance options'!$A$7:$A$3000,HeatGen!$A1960)</f>
        <v>0</v>
      </c>
      <c r="P1960">
        <f>SUMIFS('Energy balance options'!$F$7:$F$3000,'Energy balance options'!$B$7:$B$3000,HeatGen!P$2,'Energy balance options'!$A$7:$A$3000,HeatGen!$A1960)</f>
        <v>0</v>
      </c>
      <c r="Q1960">
        <f>SUMIFS('Energy balance options'!$F$7:$F$3000,'Energy balance options'!$B$7:$B$3000,HeatGen!Q$2,'Energy balance options'!$A$7:$A$3000,HeatGen!$A1960)</f>
        <v>0</v>
      </c>
      <c r="R1960">
        <f>SUMIFS('Energy balance options'!$F$7:$F$3000,'Energy balance options'!$B$7:$B$3000,HeatGen!R$2,'Energy balance options'!$A$7:$A$3000,HeatGen!$A1960)</f>
        <v>0</v>
      </c>
      <c r="S1960">
        <f>SUMIFS('Energy balance options'!$G$7:$G$3000,'Energy balance options'!$B$7:$B$3000,HeatGen!S$2,'Energy balance options'!$A$7:$A$3000,HeatGen!$A1960)</f>
        <v>0</v>
      </c>
      <c r="T1960">
        <f>SUMIFS('Energy balance options'!$G$7:$G$3000,'Energy balance options'!$B$7:$B$3000,HeatGen!T$2,'Energy balance options'!$A$7:$A$3000,HeatGen!$A1960)</f>
        <v>0</v>
      </c>
      <c r="U1960">
        <f>SUMIFS('Energy balance options'!$G$7:$G$3000,'Energy balance options'!$B$7:$B$3000,HeatGen!U$2,'Energy balance options'!$A$7:$A$3000,HeatGen!$A1960)</f>
        <v>0</v>
      </c>
      <c r="V1960">
        <f>SUMIFS('Energy balance options'!$G$7:$G$3000,'Energy balance options'!$B$7:$B$3000,HeatGen!V$2,'Energy balance options'!$A$7:$A$3000,HeatGen!$A1960)</f>
        <v>0</v>
      </c>
      <c r="W1960">
        <f>SUMIFS('Energy balance options'!$G$7:$G$3000,'Energy balance options'!$B$7:$B$3000,HeatGen!W$2,'Energy balance options'!$A$7:$A$3000,HeatGen!$A1960)</f>
        <v>0</v>
      </c>
      <c r="X1960">
        <f>SUMIFS('Energy balance options'!$G$7:$G$3000,'Energy balance options'!$B$7:$B$3000,HeatGen!X$2,'Energy balance options'!$A$7:$A$3000,HeatGen!$A1960)</f>
        <v>0</v>
      </c>
      <c r="AG1960">
        <f t="shared" si="358"/>
        <v>0</v>
      </c>
      <c r="AH1960">
        <f t="shared" si="359"/>
        <v>0</v>
      </c>
      <c r="AI1960">
        <f t="shared" si="360"/>
        <v>0</v>
      </c>
      <c r="AJ1960">
        <f t="shared" si="361"/>
        <v>0</v>
      </c>
      <c r="AK1960">
        <f t="shared" si="362"/>
        <v>0</v>
      </c>
      <c r="AL1960">
        <f t="shared" si="363"/>
        <v>0</v>
      </c>
      <c r="AM1960">
        <f t="shared" si="364"/>
        <v>0</v>
      </c>
      <c r="AN1960">
        <f t="shared" si="365"/>
        <v>0</v>
      </c>
      <c r="AO1960">
        <f t="shared" si="366"/>
        <v>0</v>
      </c>
    </row>
    <row r="1961" spans="1:41" x14ac:dyDescent="0.2">
      <c r="A1961" s="9">
        <f>'Cost per option'!A1969</f>
        <v>0</v>
      </c>
      <c r="B1961" t="str">
        <f>_xlfn.IFNA(VLOOKUP(A1961,'Energy balance options'!A$7:C$3000,3,FALSE),"")</f>
        <v/>
      </c>
      <c r="C1961">
        <f>SUMIFS('Energy balance options'!$F$7:$F$3000,'Energy balance options'!$B$7:$B$3000,HeatGen!C$2,'Energy balance options'!$A$7:$A$3000,HeatGen!$A1961)</f>
        <v>0</v>
      </c>
      <c r="D1961">
        <f>SUMIFS('Energy balance options'!$F$7:$F$3000,'Energy balance options'!$B$7:$B$3000,HeatGen!D$2,'Energy balance options'!$A$7:$A$3000,HeatGen!$A1961)</f>
        <v>0</v>
      </c>
      <c r="E1961">
        <f>SUMIFS('Energy balance options'!$F$7:$F$3000,'Energy balance options'!$B$7:$B$3000,HeatGen!E$2,'Energy balance options'!$A$7:$A$3000,HeatGen!$A1961)</f>
        <v>0</v>
      </c>
      <c r="F1961">
        <f>SUMIFS('Energy balance options'!$F$7:$F$3000,'Energy balance options'!$B$7:$B$3000,HeatGen!F$2,'Energy balance options'!$A$7:$A$3000,HeatGen!$A1961)</f>
        <v>0</v>
      </c>
      <c r="G1961">
        <f>SUMIFS('Energy balance options'!$F$7:$F$3000,'Energy balance options'!$B$7:$B$3000,HeatGen!G$2,'Energy balance options'!$A$7:$A$3000,HeatGen!$A1961)</f>
        <v>0</v>
      </c>
      <c r="H1961">
        <f>SUMIFS('Energy balance options'!$F$7:$F$3000,'Energy balance options'!$B$7:$B$3000,HeatGen!H$2,'Energy balance options'!$A$7:$A$3000,HeatGen!$A1961)</f>
        <v>0</v>
      </c>
      <c r="I1961">
        <f>SUMIFS('Energy balance options'!$F$7:$F$3000,'Energy balance options'!$B$7:$B$3000,HeatGen!I$2,'Energy balance options'!$A$7:$A$3000,HeatGen!$A1961)</f>
        <v>0</v>
      </c>
      <c r="J1961">
        <f>SUMIFS('Energy balance options'!$F$7:$F$3000,'Energy balance options'!$B$7:$B$3000,HeatGen!J$2,'Energy balance options'!$A$7:$A$3000,HeatGen!$A1961)</f>
        <v>0</v>
      </c>
      <c r="K1961">
        <f>SUMIFS('Energy balance options'!$F$7:$F$3000,'Energy balance options'!$B$7:$B$3000,HeatGen!K$2,'Energy balance options'!$A$7:$A$3000,HeatGen!$A1961)</f>
        <v>0</v>
      </c>
      <c r="L1961">
        <f>SUMIFS('Energy balance options'!$F$7:$F$3000,'Energy balance options'!$B$7:$B$3000,HeatGen!L$2,'Energy balance options'!$A$7:$A$3000,HeatGen!$A1961)</f>
        <v>0</v>
      </c>
      <c r="M1961">
        <f>SUMIFS('Energy balance options'!$F$7:$F$3000,'Energy balance options'!$B$7:$B$3000,HeatGen!M$2,'Energy balance options'!$A$7:$A$3000,HeatGen!$A1961)</f>
        <v>0</v>
      </c>
      <c r="N1961">
        <f>SUMIFS('Energy balance options'!$F$7:$F$3000,'Energy balance options'!$B$7:$B$3000,HeatGen!N$2,'Energy balance options'!$A$7:$A$3000,HeatGen!$A1961)</f>
        <v>0</v>
      </c>
      <c r="P1961">
        <f>SUMIFS('Energy balance options'!$F$7:$F$3000,'Energy balance options'!$B$7:$B$3000,HeatGen!P$2,'Energy balance options'!$A$7:$A$3000,HeatGen!$A1961)</f>
        <v>0</v>
      </c>
      <c r="Q1961">
        <f>SUMIFS('Energy balance options'!$F$7:$F$3000,'Energy balance options'!$B$7:$B$3000,HeatGen!Q$2,'Energy balance options'!$A$7:$A$3000,HeatGen!$A1961)</f>
        <v>0</v>
      </c>
      <c r="R1961">
        <f>SUMIFS('Energy balance options'!$F$7:$F$3000,'Energy balance options'!$B$7:$B$3000,HeatGen!R$2,'Energy balance options'!$A$7:$A$3000,HeatGen!$A1961)</f>
        <v>0</v>
      </c>
      <c r="S1961">
        <f>SUMIFS('Energy balance options'!$G$7:$G$3000,'Energy balance options'!$B$7:$B$3000,HeatGen!S$2,'Energy balance options'!$A$7:$A$3000,HeatGen!$A1961)</f>
        <v>0</v>
      </c>
      <c r="T1961">
        <f>SUMIFS('Energy balance options'!$G$7:$G$3000,'Energy balance options'!$B$7:$B$3000,HeatGen!T$2,'Energy balance options'!$A$7:$A$3000,HeatGen!$A1961)</f>
        <v>0</v>
      </c>
      <c r="U1961">
        <f>SUMIFS('Energy balance options'!$G$7:$G$3000,'Energy balance options'!$B$7:$B$3000,HeatGen!U$2,'Energy balance options'!$A$7:$A$3000,HeatGen!$A1961)</f>
        <v>0</v>
      </c>
      <c r="V1961">
        <f>SUMIFS('Energy balance options'!$G$7:$G$3000,'Energy balance options'!$B$7:$B$3000,HeatGen!V$2,'Energy balance options'!$A$7:$A$3000,HeatGen!$A1961)</f>
        <v>0</v>
      </c>
      <c r="W1961">
        <f>SUMIFS('Energy balance options'!$G$7:$G$3000,'Energy balance options'!$B$7:$B$3000,HeatGen!W$2,'Energy balance options'!$A$7:$A$3000,HeatGen!$A1961)</f>
        <v>0</v>
      </c>
      <c r="X1961">
        <f>SUMIFS('Energy balance options'!$G$7:$G$3000,'Energy balance options'!$B$7:$B$3000,HeatGen!X$2,'Energy balance options'!$A$7:$A$3000,HeatGen!$A1961)</f>
        <v>0</v>
      </c>
      <c r="AG1961">
        <f t="shared" si="358"/>
        <v>0</v>
      </c>
      <c r="AH1961">
        <f t="shared" si="359"/>
        <v>0</v>
      </c>
      <c r="AI1961">
        <f t="shared" si="360"/>
        <v>0</v>
      </c>
      <c r="AJ1961">
        <f t="shared" si="361"/>
        <v>0</v>
      </c>
      <c r="AK1961">
        <f t="shared" si="362"/>
        <v>0</v>
      </c>
      <c r="AL1961">
        <f t="shared" si="363"/>
        <v>0</v>
      </c>
      <c r="AM1961">
        <f t="shared" si="364"/>
        <v>0</v>
      </c>
      <c r="AN1961">
        <f t="shared" si="365"/>
        <v>0</v>
      </c>
      <c r="AO1961">
        <f t="shared" si="366"/>
        <v>0</v>
      </c>
    </row>
    <row r="1962" spans="1:41" x14ac:dyDescent="0.2">
      <c r="A1962" s="9">
        <f>'Cost per option'!A1970</f>
        <v>0</v>
      </c>
      <c r="B1962" t="str">
        <f>_xlfn.IFNA(VLOOKUP(A1962,'Energy balance options'!A$7:C$3000,3,FALSE),"")</f>
        <v/>
      </c>
      <c r="C1962">
        <f>SUMIFS('Energy balance options'!$F$7:$F$3000,'Energy balance options'!$B$7:$B$3000,HeatGen!C$2,'Energy balance options'!$A$7:$A$3000,HeatGen!$A1962)</f>
        <v>0</v>
      </c>
      <c r="D1962">
        <f>SUMIFS('Energy balance options'!$F$7:$F$3000,'Energy balance options'!$B$7:$B$3000,HeatGen!D$2,'Energy balance options'!$A$7:$A$3000,HeatGen!$A1962)</f>
        <v>0</v>
      </c>
      <c r="E1962">
        <f>SUMIFS('Energy balance options'!$F$7:$F$3000,'Energy balance options'!$B$7:$B$3000,HeatGen!E$2,'Energy balance options'!$A$7:$A$3000,HeatGen!$A1962)</f>
        <v>0</v>
      </c>
      <c r="F1962">
        <f>SUMIFS('Energy balance options'!$F$7:$F$3000,'Energy balance options'!$B$7:$B$3000,HeatGen!F$2,'Energy balance options'!$A$7:$A$3000,HeatGen!$A1962)</f>
        <v>0</v>
      </c>
      <c r="G1962">
        <f>SUMIFS('Energy balance options'!$F$7:$F$3000,'Energy balance options'!$B$7:$B$3000,HeatGen!G$2,'Energy balance options'!$A$7:$A$3000,HeatGen!$A1962)</f>
        <v>0</v>
      </c>
      <c r="H1962">
        <f>SUMIFS('Energy balance options'!$F$7:$F$3000,'Energy balance options'!$B$7:$B$3000,HeatGen!H$2,'Energy balance options'!$A$7:$A$3000,HeatGen!$A1962)</f>
        <v>0</v>
      </c>
      <c r="I1962">
        <f>SUMIFS('Energy balance options'!$F$7:$F$3000,'Energy balance options'!$B$7:$B$3000,HeatGen!I$2,'Energy balance options'!$A$7:$A$3000,HeatGen!$A1962)</f>
        <v>0</v>
      </c>
      <c r="J1962">
        <f>SUMIFS('Energy balance options'!$F$7:$F$3000,'Energy balance options'!$B$7:$B$3000,HeatGen!J$2,'Energy balance options'!$A$7:$A$3000,HeatGen!$A1962)</f>
        <v>0</v>
      </c>
      <c r="K1962">
        <f>SUMIFS('Energy balance options'!$F$7:$F$3000,'Energy balance options'!$B$7:$B$3000,HeatGen!K$2,'Energy balance options'!$A$7:$A$3000,HeatGen!$A1962)</f>
        <v>0</v>
      </c>
      <c r="L1962">
        <f>SUMIFS('Energy balance options'!$F$7:$F$3000,'Energy balance options'!$B$7:$B$3000,HeatGen!L$2,'Energy balance options'!$A$7:$A$3000,HeatGen!$A1962)</f>
        <v>0</v>
      </c>
      <c r="M1962">
        <f>SUMIFS('Energy balance options'!$F$7:$F$3000,'Energy balance options'!$B$7:$B$3000,HeatGen!M$2,'Energy balance options'!$A$7:$A$3000,HeatGen!$A1962)</f>
        <v>0</v>
      </c>
      <c r="N1962">
        <f>SUMIFS('Energy balance options'!$F$7:$F$3000,'Energy balance options'!$B$7:$B$3000,HeatGen!N$2,'Energy balance options'!$A$7:$A$3000,HeatGen!$A1962)</f>
        <v>0</v>
      </c>
      <c r="P1962">
        <f>SUMIFS('Energy balance options'!$F$7:$F$3000,'Energy balance options'!$B$7:$B$3000,HeatGen!P$2,'Energy balance options'!$A$7:$A$3000,HeatGen!$A1962)</f>
        <v>0</v>
      </c>
      <c r="Q1962">
        <f>SUMIFS('Energy balance options'!$F$7:$F$3000,'Energy balance options'!$B$7:$B$3000,HeatGen!Q$2,'Energy balance options'!$A$7:$A$3000,HeatGen!$A1962)</f>
        <v>0</v>
      </c>
      <c r="R1962">
        <f>SUMIFS('Energy balance options'!$F$7:$F$3000,'Energy balance options'!$B$7:$B$3000,HeatGen!R$2,'Energy balance options'!$A$7:$A$3000,HeatGen!$A1962)</f>
        <v>0</v>
      </c>
      <c r="S1962">
        <f>SUMIFS('Energy balance options'!$G$7:$G$3000,'Energy balance options'!$B$7:$B$3000,HeatGen!S$2,'Energy balance options'!$A$7:$A$3000,HeatGen!$A1962)</f>
        <v>0</v>
      </c>
      <c r="T1962">
        <f>SUMIFS('Energy balance options'!$G$7:$G$3000,'Energy balance options'!$B$7:$B$3000,HeatGen!T$2,'Energy balance options'!$A$7:$A$3000,HeatGen!$A1962)</f>
        <v>0</v>
      </c>
      <c r="U1962">
        <f>SUMIFS('Energy balance options'!$G$7:$G$3000,'Energy balance options'!$B$7:$B$3000,HeatGen!U$2,'Energy balance options'!$A$7:$A$3000,HeatGen!$A1962)</f>
        <v>0</v>
      </c>
      <c r="V1962">
        <f>SUMIFS('Energy balance options'!$G$7:$G$3000,'Energy balance options'!$B$7:$B$3000,HeatGen!V$2,'Energy balance options'!$A$7:$A$3000,HeatGen!$A1962)</f>
        <v>0</v>
      </c>
      <c r="W1962">
        <f>SUMIFS('Energy balance options'!$G$7:$G$3000,'Energy balance options'!$B$7:$B$3000,HeatGen!W$2,'Energy balance options'!$A$7:$A$3000,HeatGen!$A1962)</f>
        <v>0</v>
      </c>
      <c r="X1962">
        <f>SUMIFS('Energy balance options'!$G$7:$G$3000,'Energy balance options'!$B$7:$B$3000,HeatGen!X$2,'Energy balance options'!$A$7:$A$3000,HeatGen!$A1962)</f>
        <v>0</v>
      </c>
      <c r="AG1962">
        <f t="shared" si="358"/>
        <v>0</v>
      </c>
      <c r="AH1962">
        <f t="shared" si="359"/>
        <v>0</v>
      </c>
      <c r="AI1962">
        <f t="shared" si="360"/>
        <v>0</v>
      </c>
      <c r="AJ1962">
        <f t="shared" si="361"/>
        <v>0</v>
      </c>
      <c r="AK1962">
        <f t="shared" si="362"/>
        <v>0</v>
      </c>
      <c r="AL1962">
        <f t="shared" si="363"/>
        <v>0</v>
      </c>
      <c r="AM1962">
        <f t="shared" si="364"/>
        <v>0</v>
      </c>
      <c r="AN1962">
        <f t="shared" si="365"/>
        <v>0</v>
      </c>
      <c r="AO1962">
        <f t="shared" si="366"/>
        <v>0</v>
      </c>
    </row>
    <row r="1963" spans="1:41" x14ac:dyDescent="0.2">
      <c r="A1963" s="9">
        <f>'Cost per option'!A1971</f>
        <v>0</v>
      </c>
      <c r="B1963" t="str">
        <f>_xlfn.IFNA(VLOOKUP(A1963,'Energy balance options'!A$7:C$3000,3,FALSE),"")</f>
        <v/>
      </c>
      <c r="C1963">
        <f>SUMIFS('Energy balance options'!$F$7:$F$3000,'Energy balance options'!$B$7:$B$3000,HeatGen!C$2,'Energy balance options'!$A$7:$A$3000,HeatGen!$A1963)</f>
        <v>0</v>
      </c>
      <c r="D1963">
        <f>SUMIFS('Energy balance options'!$F$7:$F$3000,'Energy balance options'!$B$7:$B$3000,HeatGen!D$2,'Energy balance options'!$A$7:$A$3000,HeatGen!$A1963)</f>
        <v>0</v>
      </c>
      <c r="E1963">
        <f>SUMIFS('Energy balance options'!$F$7:$F$3000,'Energy balance options'!$B$7:$B$3000,HeatGen!E$2,'Energy balance options'!$A$7:$A$3000,HeatGen!$A1963)</f>
        <v>0</v>
      </c>
      <c r="F1963">
        <f>SUMIFS('Energy balance options'!$F$7:$F$3000,'Energy balance options'!$B$7:$B$3000,HeatGen!F$2,'Energy balance options'!$A$7:$A$3000,HeatGen!$A1963)</f>
        <v>0</v>
      </c>
      <c r="G1963">
        <f>SUMIFS('Energy balance options'!$F$7:$F$3000,'Energy balance options'!$B$7:$B$3000,HeatGen!G$2,'Energy balance options'!$A$7:$A$3000,HeatGen!$A1963)</f>
        <v>0</v>
      </c>
      <c r="H1963">
        <f>SUMIFS('Energy balance options'!$F$7:$F$3000,'Energy balance options'!$B$7:$B$3000,HeatGen!H$2,'Energy balance options'!$A$7:$A$3000,HeatGen!$A1963)</f>
        <v>0</v>
      </c>
      <c r="I1963">
        <f>SUMIFS('Energy balance options'!$F$7:$F$3000,'Energy balance options'!$B$7:$B$3000,HeatGen!I$2,'Energy balance options'!$A$7:$A$3000,HeatGen!$A1963)</f>
        <v>0</v>
      </c>
      <c r="J1963">
        <f>SUMIFS('Energy balance options'!$F$7:$F$3000,'Energy balance options'!$B$7:$B$3000,HeatGen!J$2,'Energy balance options'!$A$7:$A$3000,HeatGen!$A1963)</f>
        <v>0</v>
      </c>
      <c r="K1963">
        <f>SUMIFS('Energy balance options'!$F$7:$F$3000,'Energy balance options'!$B$7:$B$3000,HeatGen!K$2,'Energy balance options'!$A$7:$A$3000,HeatGen!$A1963)</f>
        <v>0</v>
      </c>
      <c r="L1963">
        <f>SUMIFS('Energy balance options'!$F$7:$F$3000,'Energy balance options'!$B$7:$B$3000,HeatGen!L$2,'Energy balance options'!$A$7:$A$3000,HeatGen!$A1963)</f>
        <v>0</v>
      </c>
      <c r="M1963">
        <f>SUMIFS('Energy balance options'!$F$7:$F$3000,'Energy balance options'!$B$7:$B$3000,HeatGen!M$2,'Energy balance options'!$A$7:$A$3000,HeatGen!$A1963)</f>
        <v>0</v>
      </c>
      <c r="N1963">
        <f>SUMIFS('Energy balance options'!$F$7:$F$3000,'Energy balance options'!$B$7:$B$3000,HeatGen!N$2,'Energy balance options'!$A$7:$A$3000,HeatGen!$A1963)</f>
        <v>0</v>
      </c>
      <c r="P1963">
        <f>SUMIFS('Energy balance options'!$F$7:$F$3000,'Energy balance options'!$B$7:$B$3000,HeatGen!P$2,'Energy balance options'!$A$7:$A$3000,HeatGen!$A1963)</f>
        <v>0</v>
      </c>
      <c r="Q1963">
        <f>SUMIFS('Energy balance options'!$F$7:$F$3000,'Energy balance options'!$B$7:$B$3000,HeatGen!Q$2,'Energy balance options'!$A$7:$A$3000,HeatGen!$A1963)</f>
        <v>0</v>
      </c>
      <c r="R1963">
        <f>SUMIFS('Energy balance options'!$F$7:$F$3000,'Energy balance options'!$B$7:$B$3000,HeatGen!R$2,'Energy balance options'!$A$7:$A$3000,HeatGen!$A1963)</f>
        <v>0</v>
      </c>
      <c r="S1963">
        <f>SUMIFS('Energy balance options'!$G$7:$G$3000,'Energy balance options'!$B$7:$B$3000,HeatGen!S$2,'Energy balance options'!$A$7:$A$3000,HeatGen!$A1963)</f>
        <v>0</v>
      </c>
      <c r="T1963">
        <f>SUMIFS('Energy balance options'!$G$7:$G$3000,'Energy balance options'!$B$7:$B$3000,HeatGen!T$2,'Energy balance options'!$A$7:$A$3000,HeatGen!$A1963)</f>
        <v>0</v>
      </c>
      <c r="U1963">
        <f>SUMIFS('Energy balance options'!$G$7:$G$3000,'Energy balance options'!$B$7:$B$3000,HeatGen!U$2,'Energy balance options'!$A$7:$A$3000,HeatGen!$A1963)</f>
        <v>0</v>
      </c>
      <c r="V1963">
        <f>SUMIFS('Energy balance options'!$G$7:$G$3000,'Energy balance options'!$B$7:$B$3000,HeatGen!V$2,'Energy balance options'!$A$7:$A$3000,HeatGen!$A1963)</f>
        <v>0</v>
      </c>
      <c r="W1963">
        <f>SUMIFS('Energy balance options'!$G$7:$G$3000,'Energy balance options'!$B$7:$B$3000,HeatGen!W$2,'Energy balance options'!$A$7:$A$3000,HeatGen!$A1963)</f>
        <v>0</v>
      </c>
      <c r="X1963">
        <f>SUMIFS('Energy balance options'!$G$7:$G$3000,'Energy balance options'!$B$7:$B$3000,HeatGen!X$2,'Energy balance options'!$A$7:$A$3000,HeatGen!$A1963)</f>
        <v>0</v>
      </c>
      <c r="AG1963">
        <f t="shared" si="358"/>
        <v>0</v>
      </c>
      <c r="AH1963">
        <f t="shared" si="359"/>
        <v>0</v>
      </c>
      <c r="AI1963">
        <f t="shared" si="360"/>
        <v>0</v>
      </c>
      <c r="AJ1963">
        <f t="shared" si="361"/>
        <v>0</v>
      </c>
      <c r="AK1963">
        <f t="shared" si="362"/>
        <v>0</v>
      </c>
      <c r="AL1963">
        <f t="shared" si="363"/>
        <v>0</v>
      </c>
      <c r="AM1963">
        <f t="shared" si="364"/>
        <v>0</v>
      </c>
      <c r="AN1963">
        <f t="shared" si="365"/>
        <v>0</v>
      </c>
      <c r="AO1963">
        <f t="shared" si="366"/>
        <v>0</v>
      </c>
    </row>
    <row r="1964" spans="1:41" x14ac:dyDescent="0.2">
      <c r="A1964" s="9">
        <f>'Cost per option'!A1972</f>
        <v>0</v>
      </c>
      <c r="B1964" t="str">
        <f>_xlfn.IFNA(VLOOKUP(A1964,'Energy balance options'!A$7:C$3000,3,FALSE),"")</f>
        <v/>
      </c>
      <c r="C1964">
        <f>SUMIFS('Energy balance options'!$F$7:$F$3000,'Energy balance options'!$B$7:$B$3000,HeatGen!C$2,'Energy balance options'!$A$7:$A$3000,HeatGen!$A1964)</f>
        <v>0</v>
      </c>
      <c r="D1964">
        <f>SUMIFS('Energy balance options'!$F$7:$F$3000,'Energy balance options'!$B$7:$B$3000,HeatGen!D$2,'Energy balance options'!$A$7:$A$3000,HeatGen!$A1964)</f>
        <v>0</v>
      </c>
      <c r="E1964">
        <f>SUMIFS('Energy balance options'!$F$7:$F$3000,'Energy balance options'!$B$7:$B$3000,HeatGen!E$2,'Energy balance options'!$A$7:$A$3000,HeatGen!$A1964)</f>
        <v>0</v>
      </c>
      <c r="F1964">
        <f>SUMIFS('Energy balance options'!$F$7:$F$3000,'Energy balance options'!$B$7:$B$3000,HeatGen!F$2,'Energy balance options'!$A$7:$A$3000,HeatGen!$A1964)</f>
        <v>0</v>
      </c>
      <c r="G1964">
        <f>SUMIFS('Energy balance options'!$F$7:$F$3000,'Energy balance options'!$B$7:$B$3000,HeatGen!G$2,'Energy balance options'!$A$7:$A$3000,HeatGen!$A1964)</f>
        <v>0</v>
      </c>
      <c r="H1964">
        <f>SUMIFS('Energy balance options'!$F$7:$F$3000,'Energy balance options'!$B$7:$B$3000,HeatGen!H$2,'Energy balance options'!$A$7:$A$3000,HeatGen!$A1964)</f>
        <v>0</v>
      </c>
      <c r="I1964">
        <f>SUMIFS('Energy balance options'!$F$7:$F$3000,'Energy balance options'!$B$7:$B$3000,HeatGen!I$2,'Energy balance options'!$A$7:$A$3000,HeatGen!$A1964)</f>
        <v>0</v>
      </c>
      <c r="J1964">
        <f>SUMIFS('Energy balance options'!$F$7:$F$3000,'Energy balance options'!$B$7:$B$3000,HeatGen!J$2,'Energy balance options'!$A$7:$A$3000,HeatGen!$A1964)</f>
        <v>0</v>
      </c>
      <c r="K1964">
        <f>SUMIFS('Energy balance options'!$F$7:$F$3000,'Energy balance options'!$B$7:$B$3000,HeatGen!K$2,'Energy balance options'!$A$7:$A$3000,HeatGen!$A1964)</f>
        <v>0</v>
      </c>
      <c r="L1964">
        <f>SUMIFS('Energy balance options'!$F$7:$F$3000,'Energy balance options'!$B$7:$B$3000,HeatGen!L$2,'Energy balance options'!$A$7:$A$3000,HeatGen!$A1964)</f>
        <v>0</v>
      </c>
      <c r="M1964">
        <f>SUMIFS('Energy balance options'!$F$7:$F$3000,'Energy balance options'!$B$7:$B$3000,HeatGen!M$2,'Energy balance options'!$A$7:$A$3000,HeatGen!$A1964)</f>
        <v>0</v>
      </c>
      <c r="N1964">
        <f>SUMIFS('Energy balance options'!$F$7:$F$3000,'Energy balance options'!$B$7:$B$3000,HeatGen!N$2,'Energy balance options'!$A$7:$A$3000,HeatGen!$A1964)</f>
        <v>0</v>
      </c>
      <c r="P1964">
        <f>SUMIFS('Energy balance options'!$F$7:$F$3000,'Energy balance options'!$B$7:$B$3000,HeatGen!P$2,'Energy balance options'!$A$7:$A$3000,HeatGen!$A1964)</f>
        <v>0</v>
      </c>
      <c r="Q1964">
        <f>SUMIFS('Energy balance options'!$F$7:$F$3000,'Energy balance options'!$B$7:$B$3000,HeatGen!Q$2,'Energy balance options'!$A$7:$A$3000,HeatGen!$A1964)</f>
        <v>0</v>
      </c>
      <c r="R1964">
        <f>SUMIFS('Energy balance options'!$F$7:$F$3000,'Energy balance options'!$B$7:$B$3000,HeatGen!R$2,'Energy balance options'!$A$7:$A$3000,HeatGen!$A1964)</f>
        <v>0</v>
      </c>
      <c r="S1964">
        <f>SUMIFS('Energy balance options'!$G$7:$G$3000,'Energy balance options'!$B$7:$B$3000,HeatGen!S$2,'Energy balance options'!$A$7:$A$3000,HeatGen!$A1964)</f>
        <v>0</v>
      </c>
      <c r="T1964">
        <f>SUMIFS('Energy balance options'!$G$7:$G$3000,'Energy balance options'!$B$7:$B$3000,HeatGen!T$2,'Energy balance options'!$A$7:$A$3000,HeatGen!$A1964)</f>
        <v>0</v>
      </c>
      <c r="U1964">
        <f>SUMIFS('Energy balance options'!$G$7:$G$3000,'Energy balance options'!$B$7:$B$3000,HeatGen!U$2,'Energy balance options'!$A$7:$A$3000,HeatGen!$A1964)</f>
        <v>0</v>
      </c>
      <c r="V1964">
        <f>SUMIFS('Energy balance options'!$G$7:$G$3000,'Energy balance options'!$B$7:$B$3000,HeatGen!V$2,'Energy balance options'!$A$7:$A$3000,HeatGen!$A1964)</f>
        <v>0</v>
      </c>
      <c r="W1964">
        <f>SUMIFS('Energy balance options'!$G$7:$G$3000,'Energy balance options'!$B$7:$B$3000,HeatGen!W$2,'Energy balance options'!$A$7:$A$3000,HeatGen!$A1964)</f>
        <v>0</v>
      </c>
      <c r="X1964">
        <f>SUMIFS('Energy balance options'!$G$7:$G$3000,'Energy balance options'!$B$7:$B$3000,HeatGen!X$2,'Energy balance options'!$A$7:$A$3000,HeatGen!$A1964)</f>
        <v>0</v>
      </c>
      <c r="AG1964">
        <f t="shared" si="358"/>
        <v>0</v>
      </c>
      <c r="AH1964">
        <f t="shared" si="359"/>
        <v>0</v>
      </c>
      <c r="AI1964">
        <f t="shared" si="360"/>
        <v>0</v>
      </c>
      <c r="AJ1964">
        <f t="shared" si="361"/>
        <v>0</v>
      </c>
      <c r="AK1964">
        <f t="shared" si="362"/>
        <v>0</v>
      </c>
      <c r="AL1964">
        <f t="shared" si="363"/>
        <v>0</v>
      </c>
      <c r="AM1964">
        <f t="shared" si="364"/>
        <v>0</v>
      </c>
      <c r="AN1964">
        <f t="shared" si="365"/>
        <v>0</v>
      </c>
      <c r="AO1964">
        <f t="shared" si="366"/>
        <v>0</v>
      </c>
    </row>
    <row r="1965" spans="1:41" x14ac:dyDescent="0.2">
      <c r="A1965" s="9">
        <f>'Cost per option'!A1973</f>
        <v>0</v>
      </c>
      <c r="B1965" t="str">
        <f>_xlfn.IFNA(VLOOKUP(A1965,'Energy balance options'!A$7:C$3000,3,FALSE),"")</f>
        <v/>
      </c>
      <c r="C1965">
        <f>SUMIFS('Energy balance options'!$F$7:$F$3000,'Energy balance options'!$B$7:$B$3000,HeatGen!C$2,'Energy balance options'!$A$7:$A$3000,HeatGen!$A1965)</f>
        <v>0</v>
      </c>
      <c r="D1965">
        <f>SUMIFS('Energy balance options'!$F$7:$F$3000,'Energy balance options'!$B$7:$B$3000,HeatGen!D$2,'Energy balance options'!$A$7:$A$3000,HeatGen!$A1965)</f>
        <v>0</v>
      </c>
      <c r="E1965">
        <f>SUMIFS('Energy balance options'!$F$7:$F$3000,'Energy balance options'!$B$7:$B$3000,HeatGen!E$2,'Energy balance options'!$A$7:$A$3000,HeatGen!$A1965)</f>
        <v>0</v>
      </c>
      <c r="F1965">
        <f>SUMIFS('Energy balance options'!$F$7:$F$3000,'Energy balance options'!$B$7:$B$3000,HeatGen!F$2,'Energy balance options'!$A$7:$A$3000,HeatGen!$A1965)</f>
        <v>0</v>
      </c>
      <c r="G1965">
        <f>SUMIFS('Energy balance options'!$F$7:$F$3000,'Energy balance options'!$B$7:$B$3000,HeatGen!G$2,'Energy balance options'!$A$7:$A$3000,HeatGen!$A1965)</f>
        <v>0</v>
      </c>
      <c r="H1965">
        <f>SUMIFS('Energy balance options'!$F$7:$F$3000,'Energy balance options'!$B$7:$B$3000,HeatGen!H$2,'Energy balance options'!$A$7:$A$3000,HeatGen!$A1965)</f>
        <v>0</v>
      </c>
      <c r="I1965">
        <f>SUMIFS('Energy balance options'!$F$7:$F$3000,'Energy balance options'!$B$7:$B$3000,HeatGen!I$2,'Energy balance options'!$A$7:$A$3000,HeatGen!$A1965)</f>
        <v>0</v>
      </c>
      <c r="J1965">
        <f>SUMIFS('Energy balance options'!$F$7:$F$3000,'Energy balance options'!$B$7:$B$3000,HeatGen!J$2,'Energy balance options'!$A$7:$A$3000,HeatGen!$A1965)</f>
        <v>0</v>
      </c>
      <c r="K1965">
        <f>SUMIFS('Energy balance options'!$F$7:$F$3000,'Energy balance options'!$B$7:$B$3000,HeatGen!K$2,'Energy balance options'!$A$7:$A$3000,HeatGen!$A1965)</f>
        <v>0</v>
      </c>
      <c r="L1965">
        <f>SUMIFS('Energy balance options'!$F$7:$F$3000,'Energy balance options'!$B$7:$B$3000,HeatGen!L$2,'Energy balance options'!$A$7:$A$3000,HeatGen!$A1965)</f>
        <v>0</v>
      </c>
      <c r="M1965">
        <f>SUMIFS('Energy balance options'!$F$7:$F$3000,'Energy balance options'!$B$7:$B$3000,HeatGen!M$2,'Energy balance options'!$A$7:$A$3000,HeatGen!$A1965)</f>
        <v>0</v>
      </c>
      <c r="N1965">
        <f>SUMIFS('Energy balance options'!$F$7:$F$3000,'Energy balance options'!$B$7:$B$3000,HeatGen!N$2,'Energy balance options'!$A$7:$A$3000,HeatGen!$A1965)</f>
        <v>0</v>
      </c>
      <c r="P1965">
        <f>SUMIFS('Energy balance options'!$F$7:$F$3000,'Energy balance options'!$B$7:$B$3000,HeatGen!P$2,'Energy balance options'!$A$7:$A$3000,HeatGen!$A1965)</f>
        <v>0</v>
      </c>
      <c r="Q1965">
        <f>SUMIFS('Energy balance options'!$F$7:$F$3000,'Energy balance options'!$B$7:$B$3000,HeatGen!Q$2,'Energy balance options'!$A$7:$A$3000,HeatGen!$A1965)</f>
        <v>0</v>
      </c>
      <c r="R1965">
        <f>SUMIFS('Energy balance options'!$F$7:$F$3000,'Energy balance options'!$B$7:$B$3000,HeatGen!R$2,'Energy balance options'!$A$7:$A$3000,HeatGen!$A1965)</f>
        <v>0</v>
      </c>
      <c r="S1965">
        <f>SUMIFS('Energy balance options'!$G$7:$G$3000,'Energy balance options'!$B$7:$B$3000,HeatGen!S$2,'Energy balance options'!$A$7:$A$3000,HeatGen!$A1965)</f>
        <v>0</v>
      </c>
      <c r="T1965">
        <f>SUMIFS('Energy balance options'!$G$7:$G$3000,'Energy balance options'!$B$7:$B$3000,HeatGen!T$2,'Energy balance options'!$A$7:$A$3000,HeatGen!$A1965)</f>
        <v>0</v>
      </c>
      <c r="U1965">
        <f>SUMIFS('Energy balance options'!$G$7:$G$3000,'Energy balance options'!$B$7:$B$3000,HeatGen!U$2,'Energy balance options'!$A$7:$A$3000,HeatGen!$A1965)</f>
        <v>0</v>
      </c>
      <c r="V1965">
        <f>SUMIFS('Energy balance options'!$G$7:$G$3000,'Energy balance options'!$B$7:$B$3000,HeatGen!V$2,'Energy balance options'!$A$7:$A$3000,HeatGen!$A1965)</f>
        <v>0</v>
      </c>
      <c r="W1965">
        <f>SUMIFS('Energy balance options'!$G$7:$G$3000,'Energy balance options'!$B$7:$B$3000,HeatGen!W$2,'Energy balance options'!$A$7:$A$3000,HeatGen!$A1965)</f>
        <v>0</v>
      </c>
      <c r="X1965">
        <f>SUMIFS('Energy balance options'!$G$7:$G$3000,'Energy balance options'!$B$7:$B$3000,HeatGen!X$2,'Energy balance options'!$A$7:$A$3000,HeatGen!$A1965)</f>
        <v>0</v>
      </c>
      <c r="AG1965">
        <f t="shared" si="358"/>
        <v>0</v>
      </c>
      <c r="AH1965">
        <f t="shared" si="359"/>
        <v>0</v>
      </c>
      <c r="AI1965">
        <f t="shared" si="360"/>
        <v>0</v>
      </c>
      <c r="AJ1965">
        <f t="shared" si="361"/>
        <v>0</v>
      </c>
      <c r="AK1965">
        <f t="shared" si="362"/>
        <v>0</v>
      </c>
      <c r="AL1965">
        <f t="shared" si="363"/>
        <v>0</v>
      </c>
      <c r="AM1965">
        <f t="shared" si="364"/>
        <v>0</v>
      </c>
      <c r="AN1965">
        <f t="shared" si="365"/>
        <v>0</v>
      </c>
      <c r="AO1965">
        <f t="shared" si="366"/>
        <v>0</v>
      </c>
    </row>
    <row r="1966" spans="1:41" x14ac:dyDescent="0.2">
      <c r="A1966" s="9">
        <f>'Cost per option'!A1974</f>
        <v>0</v>
      </c>
      <c r="B1966" t="str">
        <f>_xlfn.IFNA(VLOOKUP(A1966,'Energy balance options'!A$7:C$3000,3,FALSE),"")</f>
        <v/>
      </c>
      <c r="C1966">
        <f>SUMIFS('Energy balance options'!$F$7:$F$3000,'Energy balance options'!$B$7:$B$3000,HeatGen!C$2,'Energy balance options'!$A$7:$A$3000,HeatGen!$A1966)</f>
        <v>0</v>
      </c>
      <c r="D1966">
        <f>SUMIFS('Energy balance options'!$F$7:$F$3000,'Energy balance options'!$B$7:$B$3000,HeatGen!D$2,'Energy balance options'!$A$7:$A$3000,HeatGen!$A1966)</f>
        <v>0</v>
      </c>
      <c r="E1966">
        <f>SUMIFS('Energy balance options'!$F$7:$F$3000,'Energy balance options'!$B$7:$B$3000,HeatGen!E$2,'Energy balance options'!$A$7:$A$3000,HeatGen!$A1966)</f>
        <v>0</v>
      </c>
      <c r="F1966">
        <f>SUMIFS('Energy balance options'!$F$7:$F$3000,'Energy balance options'!$B$7:$B$3000,HeatGen!F$2,'Energy balance options'!$A$7:$A$3000,HeatGen!$A1966)</f>
        <v>0</v>
      </c>
      <c r="G1966">
        <f>SUMIFS('Energy balance options'!$F$7:$F$3000,'Energy balance options'!$B$7:$B$3000,HeatGen!G$2,'Energy balance options'!$A$7:$A$3000,HeatGen!$A1966)</f>
        <v>0</v>
      </c>
      <c r="H1966">
        <f>SUMIFS('Energy balance options'!$F$7:$F$3000,'Energy balance options'!$B$7:$B$3000,HeatGen!H$2,'Energy balance options'!$A$7:$A$3000,HeatGen!$A1966)</f>
        <v>0</v>
      </c>
      <c r="I1966">
        <f>SUMIFS('Energy balance options'!$F$7:$F$3000,'Energy balance options'!$B$7:$B$3000,HeatGen!I$2,'Energy balance options'!$A$7:$A$3000,HeatGen!$A1966)</f>
        <v>0</v>
      </c>
      <c r="J1966">
        <f>SUMIFS('Energy balance options'!$F$7:$F$3000,'Energy balance options'!$B$7:$B$3000,HeatGen!J$2,'Energy balance options'!$A$7:$A$3000,HeatGen!$A1966)</f>
        <v>0</v>
      </c>
      <c r="K1966">
        <f>SUMIFS('Energy balance options'!$F$7:$F$3000,'Energy balance options'!$B$7:$B$3000,HeatGen!K$2,'Energy balance options'!$A$7:$A$3000,HeatGen!$A1966)</f>
        <v>0</v>
      </c>
      <c r="L1966">
        <f>SUMIFS('Energy balance options'!$F$7:$F$3000,'Energy balance options'!$B$7:$B$3000,HeatGen!L$2,'Energy balance options'!$A$7:$A$3000,HeatGen!$A1966)</f>
        <v>0</v>
      </c>
      <c r="M1966">
        <f>SUMIFS('Energy balance options'!$F$7:$F$3000,'Energy balance options'!$B$7:$B$3000,HeatGen!M$2,'Energy balance options'!$A$7:$A$3000,HeatGen!$A1966)</f>
        <v>0</v>
      </c>
      <c r="N1966">
        <f>SUMIFS('Energy balance options'!$F$7:$F$3000,'Energy balance options'!$B$7:$B$3000,HeatGen!N$2,'Energy balance options'!$A$7:$A$3000,HeatGen!$A1966)</f>
        <v>0</v>
      </c>
      <c r="P1966">
        <f>SUMIFS('Energy balance options'!$F$7:$F$3000,'Energy balance options'!$B$7:$B$3000,HeatGen!P$2,'Energy balance options'!$A$7:$A$3000,HeatGen!$A1966)</f>
        <v>0</v>
      </c>
      <c r="Q1966">
        <f>SUMIFS('Energy balance options'!$F$7:$F$3000,'Energy balance options'!$B$7:$B$3000,HeatGen!Q$2,'Energy balance options'!$A$7:$A$3000,HeatGen!$A1966)</f>
        <v>0</v>
      </c>
      <c r="R1966">
        <f>SUMIFS('Energy balance options'!$F$7:$F$3000,'Energy balance options'!$B$7:$B$3000,HeatGen!R$2,'Energy balance options'!$A$7:$A$3000,HeatGen!$A1966)</f>
        <v>0</v>
      </c>
      <c r="S1966">
        <f>SUMIFS('Energy balance options'!$G$7:$G$3000,'Energy balance options'!$B$7:$B$3000,HeatGen!S$2,'Energy balance options'!$A$7:$A$3000,HeatGen!$A1966)</f>
        <v>0</v>
      </c>
      <c r="T1966">
        <f>SUMIFS('Energy balance options'!$G$7:$G$3000,'Energy balance options'!$B$7:$B$3000,HeatGen!T$2,'Energy balance options'!$A$7:$A$3000,HeatGen!$A1966)</f>
        <v>0</v>
      </c>
      <c r="U1966">
        <f>SUMIFS('Energy balance options'!$G$7:$G$3000,'Energy balance options'!$B$7:$B$3000,HeatGen!U$2,'Energy balance options'!$A$7:$A$3000,HeatGen!$A1966)</f>
        <v>0</v>
      </c>
      <c r="V1966">
        <f>SUMIFS('Energy balance options'!$G$7:$G$3000,'Energy balance options'!$B$7:$B$3000,HeatGen!V$2,'Energy balance options'!$A$7:$A$3000,HeatGen!$A1966)</f>
        <v>0</v>
      </c>
      <c r="W1966">
        <f>SUMIFS('Energy balance options'!$G$7:$G$3000,'Energy balance options'!$B$7:$B$3000,HeatGen!W$2,'Energy balance options'!$A$7:$A$3000,HeatGen!$A1966)</f>
        <v>0</v>
      </c>
      <c r="X1966">
        <f>SUMIFS('Energy balance options'!$G$7:$G$3000,'Energy balance options'!$B$7:$B$3000,HeatGen!X$2,'Energy balance options'!$A$7:$A$3000,HeatGen!$A1966)</f>
        <v>0</v>
      </c>
      <c r="AG1966">
        <f t="shared" si="358"/>
        <v>0</v>
      </c>
      <c r="AH1966">
        <f t="shared" si="359"/>
        <v>0</v>
      </c>
      <c r="AI1966">
        <f t="shared" si="360"/>
        <v>0</v>
      </c>
      <c r="AJ1966">
        <f t="shared" si="361"/>
        <v>0</v>
      </c>
      <c r="AK1966">
        <f t="shared" si="362"/>
        <v>0</v>
      </c>
      <c r="AL1966">
        <f t="shared" si="363"/>
        <v>0</v>
      </c>
      <c r="AM1966">
        <f t="shared" si="364"/>
        <v>0</v>
      </c>
      <c r="AN1966">
        <f t="shared" si="365"/>
        <v>0</v>
      </c>
      <c r="AO1966">
        <f t="shared" si="366"/>
        <v>0</v>
      </c>
    </row>
    <row r="1967" spans="1:41" x14ac:dyDescent="0.2">
      <c r="A1967" s="9">
        <f>'Cost per option'!A1975</f>
        <v>0</v>
      </c>
      <c r="B1967" t="str">
        <f>_xlfn.IFNA(VLOOKUP(A1967,'Energy balance options'!A$7:C$3000,3,FALSE),"")</f>
        <v/>
      </c>
      <c r="C1967">
        <f>SUMIFS('Energy balance options'!$F$7:$F$3000,'Energy balance options'!$B$7:$B$3000,HeatGen!C$2,'Energy balance options'!$A$7:$A$3000,HeatGen!$A1967)</f>
        <v>0</v>
      </c>
      <c r="D1967">
        <f>SUMIFS('Energy balance options'!$F$7:$F$3000,'Energy balance options'!$B$7:$B$3000,HeatGen!D$2,'Energy balance options'!$A$7:$A$3000,HeatGen!$A1967)</f>
        <v>0</v>
      </c>
      <c r="E1967">
        <f>SUMIFS('Energy balance options'!$F$7:$F$3000,'Energy balance options'!$B$7:$B$3000,HeatGen!E$2,'Energy balance options'!$A$7:$A$3000,HeatGen!$A1967)</f>
        <v>0</v>
      </c>
      <c r="F1967">
        <f>SUMIFS('Energy balance options'!$F$7:$F$3000,'Energy balance options'!$B$7:$B$3000,HeatGen!F$2,'Energy balance options'!$A$7:$A$3000,HeatGen!$A1967)</f>
        <v>0</v>
      </c>
      <c r="G1967">
        <f>SUMIFS('Energy balance options'!$F$7:$F$3000,'Energy balance options'!$B$7:$B$3000,HeatGen!G$2,'Energy balance options'!$A$7:$A$3000,HeatGen!$A1967)</f>
        <v>0</v>
      </c>
      <c r="H1967">
        <f>SUMIFS('Energy balance options'!$F$7:$F$3000,'Energy balance options'!$B$7:$B$3000,HeatGen!H$2,'Energy balance options'!$A$7:$A$3000,HeatGen!$A1967)</f>
        <v>0</v>
      </c>
      <c r="I1967">
        <f>SUMIFS('Energy balance options'!$F$7:$F$3000,'Energy balance options'!$B$7:$B$3000,HeatGen!I$2,'Energy balance options'!$A$7:$A$3000,HeatGen!$A1967)</f>
        <v>0</v>
      </c>
      <c r="J1967">
        <f>SUMIFS('Energy balance options'!$F$7:$F$3000,'Energy balance options'!$B$7:$B$3000,HeatGen!J$2,'Energy balance options'!$A$7:$A$3000,HeatGen!$A1967)</f>
        <v>0</v>
      </c>
      <c r="K1967">
        <f>SUMIFS('Energy balance options'!$F$7:$F$3000,'Energy balance options'!$B$7:$B$3000,HeatGen!K$2,'Energy balance options'!$A$7:$A$3000,HeatGen!$A1967)</f>
        <v>0</v>
      </c>
      <c r="L1967">
        <f>SUMIFS('Energy balance options'!$F$7:$F$3000,'Energy balance options'!$B$7:$B$3000,HeatGen!L$2,'Energy balance options'!$A$7:$A$3000,HeatGen!$A1967)</f>
        <v>0</v>
      </c>
      <c r="M1967">
        <f>SUMIFS('Energy balance options'!$F$7:$F$3000,'Energy balance options'!$B$7:$B$3000,HeatGen!M$2,'Energy balance options'!$A$7:$A$3000,HeatGen!$A1967)</f>
        <v>0</v>
      </c>
      <c r="N1967">
        <f>SUMIFS('Energy balance options'!$F$7:$F$3000,'Energy balance options'!$B$7:$B$3000,HeatGen!N$2,'Energy balance options'!$A$7:$A$3000,HeatGen!$A1967)</f>
        <v>0</v>
      </c>
      <c r="P1967">
        <f>SUMIFS('Energy balance options'!$F$7:$F$3000,'Energy balance options'!$B$7:$B$3000,HeatGen!P$2,'Energy balance options'!$A$7:$A$3000,HeatGen!$A1967)</f>
        <v>0</v>
      </c>
      <c r="Q1967">
        <f>SUMIFS('Energy balance options'!$F$7:$F$3000,'Energy balance options'!$B$7:$B$3000,HeatGen!Q$2,'Energy balance options'!$A$7:$A$3000,HeatGen!$A1967)</f>
        <v>0</v>
      </c>
      <c r="R1967">
        <f>SUMIFS('Energy balance options'!$F$7:$F$3000,'Energy balance options'!$B$7:$B$3000,HeatGen!R$2,'Energy balance options'!$A$7:$A$3000,HeatGen!$A1967)</f>
        <v>0</v>
      </c>
      <c r="S1967">
        <f>SUMIFS('Energy balance options'!$G$7:$G$3000,'Energy balance options'!$B$7:$B$3000,HeatGen!S$2,'Energy balance options'!$A$7:$A$3000,HeatGen!$A1967)</f>
        <v>0</v>
      </c>
      <c r="T1967">
        <f>SUMIFS('Energy balance options'!$G$7:$G$3000,'Energy balance options'!$B$7:$B$3000,HeatGen!T$2,'Energy balance options'!$A$7:$A$3000,HeatGen!$A1967)</f>
        <v>0</v>
      </c>
      <c r="U1967">
        <f>SUMIFS('Energy balance options'!$G$7:$G$3000,'Energy balance options'!$B$7:$B$3000,HeatGen!U$2,'Energy balance options'!$A$7:$A$3000,HeatGen!$A1967)</f>
        <v>0</v>
      </c>
      <c r="V1967">
        <f>SUMIFS('Energy balance options'!$G$7:$G$3000,'Energy balance options'!$B$7:$B$3000,HeatGen!V$2,'Energy balance options'!$A$7:$A$3000,HeatGen!$A1967)</f>
        <v>0</v>
      </c>
      <c r="W1967">
        <f>SUMIFS('Energy balance options'!$G$7:$G$3000,'Energy balance options'!$B$7:$B$3000,HeatGen!W$2,'Energy balance options'!$A$7:$A$3000,HeatGen!$A1967)</f>
        <v>0</v>
      </c>
      <c r="X1967">
        <f>SUMIFS('Energy balance options'!$G$7:$G$3000,'Energy balance options'!$B$7:$B$3000,HeatGen!X$2,'Energy balance options'!$A$7:$A$3000,HeatGen!$A1967)</f>
        <v>0</v>
      </c>
      <c r="AG1967">
        <f t="shared" si="358"/>
        <v>0</v>
      </c>
      <c r="AH1967">
        <f t="shared" si="359"/>
        <v>0</v>
      </c>
      <c r="AI1967">
        <f t="shared" si="360"/>
        <v>0</v>
      </c>
      <c r="AJ1967">
        <f t="shared" si="361"/>
        <v>0</v>
      </c>
      <c r="AK1967">
        <f t="shared" si="362"/>
        <v>0</v>
      </c>
      <c r="AL1967">
        <f t="shared" si="363"/>
        <v>0</v>
      </c>
      <c r="AM1967">
        <f t="shared" si="364"/>
        <v>0</v>
      </c>
      <c r="AN1967">
        <f t="shared" si="365"/>
        <v>0</v>
      </c>
      <c r="AO1967">
        <f t="shared" si="366"/>
        <v>0</v>
      </c>
    </row>
    <row r="1968" spans="1:41" x14ac:dyDescent="0.2">
      <c r="A1968" s="9">
        <f>'Cost per option'!A1976</f>
        <v>0</v>
      </c>
      <c r="B1968" t="str">
        <f>_xlfn.IFNA(VLOOKUP(A1968,'Energy balance options'!A$7:C$3000,3,FALSE),"")</f>
        <v/>
      </c>
      <c r="C1968">
        <f>SUMIFS('Energy balance options'!$F$7:$F$3000,'Energy balance options'!$B$7:$B$3000,HeatGen!C$2,'Energy balance options'!$A$7:$A$3000,HeatGen!$A1968)</f>
        <v>0</v>
      </c>
      <c r="D1968">
        <f>SUMIFS('Energy balance options'!$F$7:$F$3000,'Energy balance options'!$B$7:$B$3000,HeatGen!D$2,'Energy balance options'!$A$7:$A$3000,HeatGen!$A1968)</f>
        <v>0</v>
      </c>
      <c r="E1968">
        <f>SUMIFS('Energy balance options'!$F$7:$F$3000,'Energy balance options'!$B$7:$B$3000,HeatGen!E$2,'Energy balance options'!$A$7:$A$3000,HeatGen!$A1968)</f>
        <v>0</v>
      </c>
      <c r="F1968">
        <f>SUMIFS('Energy balance options'!$F$7:$F$3000,'Energy balance options'!$B$7:$B$3000,HeatGen!F$2,'Energy balance options'!$A$7:$A$3000,HeatGen!$A1968)</f>
        <v>0</v>
      </c>
      <c r="G1968">
        <f>SUMIFS('Energy balance options'!$F$7:$F$3000,'Energy balance options'!$B$7:$B$3000,HeatGen!G$2,'Energy balance options'!$A$7:$A$3000,HeatGen!$A1968)</f>
        <v>0</v>
      </c>
      <c r="H1968">
        <f>SUMIFS('Energy balance options'!$F$7:$F$3000,'Energy balance options'!$B$7:$B$3000,HeatGen!H$2,'Energy balance options'!$A$7:$A$3000,HeatGen!$A1968)</f>
        <v>0</v>
      </c>
      <c r="I1968">
        <f>SUMIFS('Energy balance options'!$F$7:$F$3000,'Energy balance options'!$B$7:$B$3000,HeatGen!I$2,'Energy balance options'!$A$7:$A$3000,HeatGen!$A1968)</f>
        <v>0</v>
      </c>
      <c r="J1968">
        <f>SUMIFS('Energy balance options'!$F$7:$F$3000,'Energy balance options'!$B$7:$B$3000,HeatGen!J$2,'Energy balance options'!$A$7:$A$3000,HeatGen!$A1968)</f>
        <v>0</v>
      </c>
      <c r="K1968">
        <f>SUMIFS('Energy balance options'!$F$7:$F$3000,'Energy balance options'!$B$7:$B$3000,HeatGen!K$2,'Energy balance options'!$A$7:$A$3000,HeatGen!$A1968)</f>
        <v>0</v>
      </c>
      <c r="L1968">
        <f>SUMIFS('Energy balance options'!$F$7:$F$3000,'Energy balance options'!$B$7:$B$3000,HeatGen!L$2,'Energy balance options'!$A$7:$A$3000,HeatGen!$A1968)</f>
        <v>0</v>
      </c>
      <c r="M1968">
        <f>SUMIFS('Energy balance options'!$F$7:$F$3000,'Energy balance options'!$B$7:$B$3000,HeatGen!M$2,'Energy balance options'!$A$7:$A$3000,HeatGen!$A1968)</f>
        <v>0</v>
      </c>
      <c r="N1968">
        <f>SUMIFS('Energy balance options'!$F$7:$F$3000,'Energy balance options'!$B$7:$B$3000,HeatGen!N$2,'Energy balance options'!$A$7:$A$3000,HeatGen!$A1968)</f>
        <v>0</v>
      </c>
      <c r="P1968">
        <f>SUMIFS('Energy balance options'!$F$7:$F$3000,'Energy balance options'!$B$7:$B$3000,HeatGen!P$2,'Energy balance options'!$A$7:$A$3000,HeatGen!$A1968)</f>
        <v>0</v>
      </c>
      <c r="Q1968">
        <f>SUMIFS('Energy balance options'!$F$7:$F$3000,'Energy balance options'!$B$7:$B$3000,HeatGen!Q$2,'Energy balance options'!$A$7:$A$3000,HeatGen!$A1968)</f>
        <v>0</v>
      </c>
      <c r="R1968">
        <f>SUMIFS('Energy balance options'!$F$7:$F$3000,'Energy balance options'!$B$7:$B$3000,HeatGen!R$2,'Energy balance options'!$A$7:$A$3000,HeatGen!$A1968)</f>
        <v>0</v>
      </c>
      <c r="S1968">
        <f>SUMIFS('Energy balance options'!$G$7:$G$3000,'Energy balance options'!$B$7:$B$3000,HeatGen!S$2,'Energy balance options'!$A$7:$A$3000,HeatGen!$A1968)</f>
        <v>0</v>
      </c>
      <c r="T1968">
        <f>SUMIFS('Energy balance options'!$G$7:$G$3000,'Energy balance options'!$B$7:$B$3000,HeatGen!T$2,'Energy balance options'!$A$7:$A$3000,HeatGen!$A1968)</f>
        <v>0</v>
      </c>
      <c r="U1968">
        <f>SUMIFS('Energy balance options'!$G$7:$G$3000,'Energy balance options'!$B$7:$B$3000,HeatGen!U$2,'Energy balance options'!$A$7:$A$3000,HeatGen!$A1968)</f>
        <v>0</v>
      </c>
      <c r="V1968">
        <f>SUMIFS('Energy balance options'!$G$7:$G$3000,'Energy balance options'!$B$7:$B$3000,HeatGen!V$2,'Energy balance options'!$A$7:$A$3000,HeatGen!$A1968)</f>
        <v>0</v>
      </c>
      <c r="W1968">
        <f>SUMIFS('Energy balance options'!$G$7:$G$3000,'Energy balance options'!$B$7:$B$3000,HeatGen!W$2,'Energy balance options'!$A$7:$A$3000,HeatGen!$A1968)</f>
        <v>0</v>
      </c>
      <c r="X1968">
        <f>SUMIFS('Energy balance options'!$G$7:$G$3000,'Energy balance options'!$B$7:$B$3000,HeatGen!X$2,'Energy balance options'!$A$7:$A$3000,HeatGen!$A1968)</f>
        <v>0</v>
      </c>
      <c r="AG1968">
        <f t="shared" si="358"/>
        <v>0</v>
      </c>
      <c r="AH1968">
        <f t="shared" si="359"/>
        <v>0</v>
      </c>
      <c r="AI1968">
        <f t="shared" si="360"/>
        <v>0</v>
      </c>
      <c r="AJ1968">
        <f t="shared" si="361"/>
        <v>0</v>
      </c>
      <c r="AK1968">
        <f t="shared" si="362"/>
        <v>0</v>
      </c>
      <c r="AL1968">
        <f t="shared" si="363"/>
        <v>0</v>
      </c>
      <c r="AM1968">
        <f t="shared" si="364"/>
        <v>0</v>
      </c>
      <c r="AN1968">
        <f t="shared" si="365"/>
        <v>0</v>
      </c>
      <c r="AO1968">
        <f t="shared" si="366"/>
        <v>0</v>
      </c>
    </row>
    <row r="1969" spans="1:41" x14ac:dyDescent="0.2">
      <c r="A1969" s="9">
        <f>'Cost per option'!A1977</f>
        <v>0</v>
      </c>
      <c r="B1969" t="str">
        <f>_xlfn.IFNA(VLOOKUP(A1969,'Energy balance options'!A$7:C$3000,3,FALSE),"")</f>
        <v/>
      </c>
      <c r="C1969">
        <f>SUMIFS('Energy balance options'!$F$7:$F$3000,'Energy balance options'!$B$7:$B$3000,HeatGen!C$2,'Energy balance options'!$A$7:$A$3000,HeatGen!$A1969)</f>
        <v>0</v>
      </c>
      <c r="D1969">
        <f>SUMIFS('Energy balance options'!$F$7:$F$3000,'Energy balance options'!$B$7:$B$3000,HeatGen!D$2,'Energy balance options'!$A$7:$A$3000,HeatGen!$A1969)</f>
        <v>0</v>
      </c>
      <c r="E1969">
        <f>SUMIFS('Energy balance options'!$F$7:$F$3000,'Energy balance options'!$B$7:$B$3000,HeatGen!E$2,'Energy balance options'!$A$7:$A$3000,HeatGen!$A1969)</f>
        <v>0</v>
      </c>
      <c r="F1969">
        <f>SUMIFS('Energy balance options'!$F$7:$F$3000,'Energy balance options'!$B$7:$B$3000,HeatGen!F$2,'Energy balance options'!$A$7:$A$3000,HeatGen!$A1969)</f>
        <v>0</v>
      </c>
      <c r="G1969">
        <f>SUMIFS('Energy balance options'!$F$7:$F$3000,'Energy balance options'!$B$7:$B$3000,HeatGen!G$2,'Energy balance options'!$A$7:$A$3000,HeatGen!$A1969)</f>
        <v>0</v>
      </c>
      <c r="H1969">
        <f>SUMIFS('Energy balance options'!$F$7:$F$3000,'Energy balance options'!$B$7:$B$3000,HeatGen!H$2,'Energy balance options'!$A$7:$A$3000,HeatGen!$A1969)</f>
        <v>0</v>
      </c>
      <c r="I1969">
        <f>SUMIFS('Energy balance options'!$F$7:$F$3000,'Energy balance options'!$B$7:$B$3000,HeatGen!I$2,'Energy balance options'!$A$7:$A$3000,HeatGen!$A1969)</f>
        <v>0</v>
      </c>
      <c r="J1969">
        <f>SUMIFS('Energy balance options'!$F$7:$F$3000,'Energy balance options'!$B$7:$B$3000,HeatGen!J$2,'Energy balance options'!$A$7:$A$3000,HeatGen!$A1969)</f>
        <v>0</v>
      </c>
      <c r="K1969">
        <f>SUMIFS('Energy balance options'!$F$7:$F$3000,'Energy balance options'!$B$7:$B$3000,HeatGen!K$2,'Energy balance options'!$A$7:$A$3000,HeatGen!$A1969)</f>
        <v>0</v>
      </c>
      <c r="L1969">
        <f>SUMIFS('Energy balance options'!$F$7:$F$3000,'Energy balance options'!$B$7:$B$3000,HeatGen!L$2,'Energy balance options'!$A$7:$A$3000,HeatGen!$A1969)</f>
        <v>0</v>
      </c>
      <c r="M1969">
        <f>SUMIFS('Energy balance options'!$F$7:$F$3000,'Energy balance options'!$B$7:$B$3000,HeatGen!M$2,'Energy balance options'!$A$7:$A$3000,HeatGen!$A1969)</f>
        <v>0</v>
      </c>
      <c r="N1969">
        <f>SUMIFS('Energy balance options'!$F$7:$F$3000,'Energy balance options'!$B$7:$B$3000,HeatGen!N$2,'Energy balance options'!$A$7:$A$3000,HeatGen!$A1969)</f>
        <v>0</v>
      </c>
      <c r="P1969">
        <f>SUMIFS('Energy balance options'!$F$7:$F$3000,'Energy balance options'!$B$7:$B$3000,HeatGen!P$2,'Energy balance options'!$A$7:$A$3000,HeatGen!$A1969)</f>
        <v>0</v>
      </c>
      <c r="Q1969">
        <f>SUMIFS('Energy balance options'!$F$7:$F$3000,'Energy balance options'!$B$7:$B$3000,HeatGen!Q$2,'Energy balance options'!$A$7:$A$3000,HeatGen!$A1969)</f>
        <v>0</v>
      </c>
      <c r="R1969">
        <f>SUMIFS('Energy balance options'!$F$7:$F$3000,'Energy balance options'!$B$7:$B$3000,HeatGen!R$2,'Energy balance options'!$A$7:$A$3000,HeatGen!$A1969)</f>
        <v>0</v>
      </c>
      <c r="S1969">
        <f>SUMIFS('Energy balance options'!$G$7:$G$3000,'Energy balance options'!$B$7:$B$3000,HeatGen!S$2,'Energy balance options'!$A$7:$A$3000,HeatGen!$A1969)</f>
        <v>0</v>
      </c>
      <c r="T1969">
        <f>SUMIFS('Energy balance options'!$G$7:$G$3000,'Energy balance options'!$B$7:$B$3000,HeatGen!T$2,'Energy balance options'!$A$7:$A$3000,HeatGen!$A1969)</f>
        <v>0</v>
      </c>
      <c r="U1969">
        <f>SUMIFS('Energy balance options'!$G$7:$G$3000,'Energy balance options'!$B$7:$B$3000,HeatGen!U$2,'Energy balance options'!$A$7:$A$3000,HeatGen!$A1969)</f>
        <v>0</v>
      </c>
      <c r="V1969">
        <f>SUMIFS('Energy balance options'!$G$7:$G$3000,'Energy balance options'!$B$7:$B$3000,HeatGen!V$2,'Energy balance options'!$A$7:$A$3000,HeatGen!$A1969)</f>
        <v>0</v>
      </c>
      <c r="W1969">
        <f>SUMIFS('Energy balance options'!$G$7:$G$3000,'Energy balance options'!$B$7:$B$3000,HeatGen!W$2,'Energy balance options'!$A$7:$A$3000,HeatGen!$A1969)</f>
        <v>0</v>
      </c>
      <c r="X1969">
        <f>SUMIFS('Energy balance options'!$G$7:$G$3000,'Energy balance options'!$B$7:$B$3000,HeatGen!X$2,'Energy balance options'!$A$7:$A$3000,HeatGen!$A1969)</f>
        <v>0</v>
      </c>
      <c r="AG1969">
        <f t="shared" si="358"/>
        <v>0</v>
      </c>
      <c r="AH1969">
        <f t="shared" si="359"/>
        <v>0</v>
      </c>
      <c r="AI1969">
        <f t="shared" si="360"/>
        <v>0</v>
      </c>
      <c r="AJ1969">
        <f t="shared" si="361"/>
        <v>0</v>
      </c>
      <c r="AK1969">
        <f t="shared" si="362"/>
        <v>0</v>
      </c>
      <c r="AL1969">
        <f t="shared" si="363"/>
        <v>0</v>
      </c>
      <c r="AM1969">
        <f t="shared" si="364"/>
        <v>0</v>
      </c>
      <c r="AN1969">
        <f t="shared" si="365"/>
        <v>0</v>
      </c>
      <c r="AO1969">
        <f t="shared" si="366"/>
        <v>0</v>
      </c>
    </row>
    <row r="1970" spans="1:41" x14ac:dyDescent="0.2">
      <c r="A1970" s="9">
        <f>'Cost per option'!A1978</f>
        <v>0</v>
      </c>
      <c r="B1970" t="str">
        <f>_xlfn.IFNA(VLOOKUP(A1970,'Energy balance options'!A$7:C$3000,3,FALSE),"")</f>
        <v/>
      </c>
      <c r="C1970">
        <f>SUMIFS('Energy balance options'!$F$7:$F$3000,'Energy balance options'!$B$7:$B$3000,HeatGen!C$2,'Energy balance options'!$A$7:$A$3000,HeatGen!$A1970)</f>
        <v>0</v>
      </c>
      <c r="D1970">
        <f>SUMIFS('Energy balance options'!$F$7:$F$3000,'Energy balance options'!$B$7:$B$3000,HeatGen!D$2,'Energy balance options'!$A$7:$A$3000,HeatGen!$A1970)</f>
        <v>0</v>
      </c>
      <c r="E1970">
        <f>SUMIFS('Energy balance options'!$F$7:$F$3000,'Energy balance options'!$B$7:$B$3000,HeatGen!E$2,'Energy balance options'!$A$7:$A$3000,HeatGen!$A1970)</f>
        <v>0</v>
      </c>
      <c r="F1970">
        <f>SUMIFS('Energy balance options'!$F$7:$F$3000,'Energy balance options'!$B$7:$B$3000,HeatGen!F$2,'Energy balance options'!$A$7:$A$3000,HeatGen!$A1970)</f>
        <v>0</v>
      </c>
      <c r="G1970">
        <f>SUMIFS('Energy balance options'!$F$7:$F$3000,'Energy balance options'!$B$7:$B$3000,HeatGen!G$2,'Energy balance options'!$A$7:$A$3000,HeatGen!$A1970)</f>
        <v>0</v>
      </c>
      <c r="H1970">
        <f>SUMIFS('Energy balance options'!$F$7:$F$3000,'Energy balance options'!$B$7:$B$3000,HeatGen!H$2,'Energy balance options'!$A$7:$A$3000,HeatGen!$A1970)</f>
        <v>0</v>
      </c>
      <c r="I1970">
        <f>SUMIFS('Energy balance options'!$F$7:$F$3000,'Energy balance options'!$B$7:$B$3000,HeatGen!I$2,'Energy balance options'!$A$7:$A$3000,HeatGen!$A1970)</f>
        <v>0</v>
      </c>
      <c r="J1970">
        <f>SUMIFS('Energy balance options'!$F$7:$F$3000,'Energy balance options'!$B$7:$B$3000,HeatGen!J$2,'Energy balance options'!$A$7:$A$3000,HeatGen!$A1970)</f>
        <v>0</v>
      </c>
      <c r="K1970">
        <f>SUMIFS('Energy balance options'!$F$7:$F$3000,'Energy balance options'!$B$7:$B$3000,HeatGen!K$2,'Energy balance options'!$A$7:$A$3000,HeatGen!$A1970)</f>
        <v>0</v>
      </c>
      <c r="L1970">
        <f>SUMIFS('Energy balance options'!$F$7:$F$3000,'Energy balance options'!$B$7:$B$3000,HeatGen!L$2,'Energy balance options'!$A$7:$A$3000,HeatGen!$A1970)</f>
        <v>0</v>
      </c>
      <c r="M1970">
        <f>SUMIFS('Energy balance options'!$F$7:$F$3000,'Energy balance options'!$B$7:$B$3000,HeatGen!M$2,'Energy balance options'!$A$7:$A$3000,HeatGen!$A1970)</f>
        <v>0</v>
      </c>
      <c r="N1970">
        <f>SUMIFS('Energy balance options'!$F$7:$F$3000,'Energy balance options'!$B$7:$B$3000,HeatGen!N$2,'Energy balance options'!$A$7:$A$3000,HeatGen!$A1970)</f>
        <v>0</v>
      </c>
      <c r="P1970">
        <f>SUMIFS('Energy balance options'!$F$7:$F$3000,'Energy balance options'!$B$7:$B$3000,HeatGen!P$2,'Energy balance options'!$A$7:$A$3000,HeatGen!$A1970)</f>
        <v>0</v>
      </c>
      <c r="Q1970">
        <f>SUMIFS('Energy balance options'!$F$7:$F$3000,'Energy balance options'!$B$7:$B$3000,HeatGen!Q$2,'Energy balance options'!$A$7:$A$3000,HeatGen!$A1970)</f>
        <v>0</v>
      </c>
      <c r="R1970">
        <f>SUMIFS('Energy balance options'!$F$7:$F$3000,'Energy balance options'!$B$7:$B$3000,HeatGen!R$2,'Energy balance options'!$A$7:$A$3000,HeatGen!$A1970)</f>
        <v>0</v>
      </c>
      <c r="S1970">
        <f>SUMIFS('Energy balance options'!$G$7:$G$3000,'Energy balance options'!$B$7:$B$3000,HeatGen!S$2,'Energy balance options'!$A$7:$A$3000,HeatGen!$A1970)</f>
        <v>0</v>
      </c>
      <c r="T1970">
        <f>SUMIFS('Energy balance options'!$G$7:$G$3000,'Energy balance options'!$B$7:$B$3000,HeatGen!T$2,'Energy balance options'!$A$7:$A$3000,HeatGen!$A1970)</f>
        <v>0</v>
      </c>
      <c r="U1970">
        <f>SUMIFS('Energy balance options'!$G$7:$G$3000,'Energy balance options'!$B$7:$B$3000,HeatGen!U$2,'Energy balance options'!$A$7:$A$3000,HeatGen!$A1970)</f>
        <v>0</v>
      </c>
      <c r="V1970">
        <f>SUMIFS('Energy balance options'!$G$7:$G$3000,'Energy balance options'!$B$7:$B$3000,HeatGen!V$2,'Energy balance options'!$A$7:$A$3000,HeatGen!$A1970)</f>
        <v>0</v>
      </c>
      <c r="W1970">
        <f>SUMIFS('Energy balance options'!$G$7:$G$3000,'Energy balance options'!$B$7:$B$3000,HeatGen!W$2,'Energy balance options'!$A$7:$A$3000,HeatGen!$A1970)</f>
        <v>0</v>
      </c>
      <c r="X1970">
        <f>SUMIFS('Energy balance options'!$G$7:$G$3000,'Energy balance options'!$B$7:$B$3000,HeatGen!X$2,'Energy balance options'!$A$7:$A$3000,HeatGen!$A1970)</f>
        <v>0</v>
      </c>
      <c r="AG1970">
        <f t="shared" si="358"/>
        <v>0</v>
      </c>
      <c r="AH1970">
        <f t="shared" si="359"/>
        <v>0</v>
      </c>
      <c r="AI1970">
        <f t="shared" si="360"/>
        <v>0</v>
      </c>
      <c r="AJ1970">
        <f t="shared" si="361"/>
        <v>0</v>
      </c>
      <c r="AK1970">
        <f t="shared" si="362"/>
        <v>0</v>
      </c>
      <c r="AL1970">
        <f t="shared" si="363"/>
        <v>0</v>
      </c>
      <c r="AM1970">
        <f t="shared" si="364"/>
        <v>0</v>
      </c>
      <c r="AN1970">
        <f t="shared" si="365"/>
        <v>0</v>
      </c>
      <c r="AO1970">
        <f t="shared" si="366"/>
        <v>0</v>
      </c>
    </row>
    <row r="1971" spans="1:41" x14ac:dyDescent="0.2">
      <c r="A1971" s="9">
        <f>'Cost per option'!A1979</f>
        <v>0</v>
      </c>
      <c r="B1971" t="str">
        <f>_xlfn.IFNA(VLOOKUP(A1971,'Energy balance options'!A$7:C$3000,3,FALSE),"")</f>
        <v/>
      </c>
      <c r="C1971">
        <f>SUMIFS('Energy balance options'!$F$7:$F$3000,'Energy balance options'!$B$7:$B$3000,HeatGen!C$2,'Energy balance options'!$A$7:$A$3000,HeatGen!$A1971)</f>
        <v>0</v>
      </c>
      <c r="D1971">
        <f>SUMIFS('Energy balance options'!$F$7:$F$3000,'Energy balance options'!$B$7:$B$3000,HeatGen!D$2,'Energy balance options'!$A$7:$A$3000,HeatGen!$A1971)</f>
        <v>0</v>
      </c>
      <c r="E1971">
        <f>SUMIFS('Energy balance options'!$F$7:$F$3000,'Energy balance options'!$B$7:$B$3000,HeatGen!E$2,'Energy balance options'!$A$7:$A$3000,HeatGen!$A1971)</f>
        <v>0</v>
      </c>
      <c r="F1971">
        <f>SUMIFS('Energy balance options'!$F$7:$F$3000,'Energy balance options'!$B$7:$B$3000,HeatGen!F$2,'Energy balance options'!$A$7:$A$3000,HeatGen!$A1971)</f>
        <v>0</v>
      </c>
      <c r="G1971">
        <f>SUMIFS('Energy balance options'!$F$7:$F$3000,'Energy balance options'!$B$7:$B$3000,HeatGen!G$2,'Energy balance options'!$A$7:$A$3000,HeatGen!$A1971)</f>
        <v>0</v>
      </c>
      <c r="H1971">
        <f>SUMIFS('Energy balance options'!$F$7:$F$3000,'Energy balance options'!$B$7:$B$3000,HeatGen!H$2,'Energy balance options'!$A$7:$A$3000,HeatGen!$A1971)</f>
        <v>0</v>
      </c>
      <c r="I1971">
        <f>SUMIFS('Energy balance options'!$F$7:$F$3000,'Energy balance options'!$B$7:$B$3000,HeatGen!I$2,'Energy balance options'!$A$7:$A$3000,HeatGen!$A1971)</f>
        <v>0</v>
      </c>
      <c r="J1971">
        <f>SUMIFS('Energy balance options'!$F$7:$F$3000,'Energy balance options'!$B$7:$B$3000,HeatGen!J$2,'Energy balance options'!$A$7:$A$3000,HeatGen!$A1971)</f>
        <v>0</v>
      </c>
      <c r="K1971">
        <f>SUMIFS('Energy balance options'!$F$7:$F$3000,'Energy balance options'!$B$7:$B$3000,HeatGen!K$2,'Energy balance options'!$A$7:$A$3000,HeatGen!$A1971)</f>
        <v>0</v>
      </c>
      <c r="L1971">
        <f>SUMIFS('Energy balance options'!$F$7:$F$3000,'Energy balance options'!$B$7:$B$3000,HeatGen!L$2,'Energy balance options'!$A$7:$A$3000,HeatGen!$A1971)</f>
        <v>0</v>
      </c>
      <c r="M1971">
        <f>SUMIFS('Energy balance options'!$F$7:$F$3000,'Energy balance options'!$B$7:$B$3000,HeatGen!M$2,'Energy balance options'!$A$7:$A$3000,HeatGen!$A1971)</f>
        <v>0</v>
      </c>
      <c r="N1971">
        <f>SUMIFS('Energy balance options'!$F$7:$F$3000,'Energy balance options'!$B$7:$B$3000,HeatGen!N$2,'Energy balance options'!$A$7:$A$3000,HeatGen!$A1971)</f>
        <v>0</v>
      </c>
      <c r="P1971">
        <f>SUMIFS('Energy balance options'!$F$7:$F$3000,'Energy balance options'!$B$7:$B$3000,HeatGen!P$2,'Energy balance options'!$A$7:$A$3000,HeatGen!$A1971)</f>
        <v>0</v>
      </c>
      <c r="Q1971">
        <f>SUMIFS('Energy balance options'!$F$7:$F$3000,'Energy balance options'!$B$7:$B$3000,HeatGen!Q$2,'Energy balance options'!$A$7:$A$3000,HeatGen!$A1971)</f>
        <v>0</v>
      </c>
      <c r="R1971">
        <f>SUMIFS('Energy balance options'!$F$7:$F$3000,'Energy balance options'!$B$7:$B$3000,HeatGen!R$2,'Energy balance options'!$A$7:$A$3000,HeatGen!$A1971)</f>
        <v>0</v>
      </c>
      <c r="S1971">
        <f>SUMIFS('Energy balance options'!$G$7:$G$3000,'Energy balance options'!$B$7:$B$3000,HeatGen!S$2,'Energy balance options'!$A$7:$A$3000,HeatGen!$A1971)</f>
        <v>0</v>
      </c>
      <c r="T1971">
        <f>SUMIFS('Energy balance options'!$G$7:$G$3000,'Energy balance options'!$B$7:$B$3000,HeatGen!T$2,'Energy balance options'!$A$7:$A$3000,HeatGen!$A1971)</f>
        <v>0</v>
      </c>
      <c r="U1971">
        <f>SUMIFS('Energy balance options'!$G$7:$G$3000,'Energy balance options'!$B$7:$B$3000,HeatGen!U$2,'Energy balance options'!$A$7:$A$3000,HeatGen!$A1971)</f>
        <v>0</v>
      </c>
      <c r="V1971">
        <f>SUMIFS('Energy balance options'!$G$7:$G$3000,'Energy balance options'!$B$7:$B$3000,HeatGen!V$2,'Energy balance options'!$A$7:$A$3000,HeatGen!$A1971)</f>
        <v>0</v>
      </c>
      <c r="W1971">
        <f>SUMIFS('Energy balance options'!$G$7:$G$3000,'Energy balance options'!$B$7:$B$3000,HeatGen!W$2,'Energy balance options'!$A$7:$A$3000,HeatGen!$A1971)</f>
        <v>0</v>
      </c>
      <c r="X1971">
        <f>SUMIFS('Energy balance options'!$G$7:$G$3000,'Energy balance options'!$B$7:$B$3000,HeatGen!X$2,'Energy balance options'!$A$7:$A$3000,HeatGen!$A1971)</f>
        <v>0</v>
      </c>
      <c r="AG1971">
        <f t="shared" si="358"/>
        <v>0</v>
      </c>
      <c r="AH1971">
        <f t="shared" si="359"/>
        <v>0</v>
      </c>
      <c r="AI1971">
        <f t="shared" si="360"/>
        <v>0</v>
      </c>
      <c r="AJ1971">
        <f t="shared" si="361"/>
        <v>0</v>
      </c>
      <c r="AK1971">
        <f t="shared" si="362"/>
        <v>0</v>
      </c>
      <c r="AL1971">
        <f t="shared" si="363"/>
        <v>0</v>
      </c>
      <c r="AM1971">
        <f t="shared" si="364"/>
        <v>0</v>
      </c>
      <c r="AN1971">
        <f t="shared" si="365"/>
        <v>0</v>
      </c>
      <c r="AO1971">
        <f t="shared" si="366"/>
        <v>0</v>
      </c>
    </row>
    <row r="1972" spans="1:41" x14ac:dyDescent="0.2">
      <c r="A1972" s="9">
        <f>'Cost per option'!A1980</f>
        <v>0</v>
      </c>
      <c r="B1972" t="str">
        <f>_xlfn.IFNA(VLOOKUP(A1972,'Energy balance options'!A$7:C$3000,3,FALSE),"")</f>
        <v/>
      </c>
      <c r="C1972">
        <f>SUMIFS('Energy balance options'!$F$7:$F$3000,'Energy balance options'!$B$7:$B$3000,HeatGen!C$2,'Energy balance options'!$A$7:$A$3000,HeatGen!$A1972)</f>
        <v>0</v>
      </c>
      <c r="D1972">
        <f>SUMIFS('Energy balance options'!$F$7:$F$3000,'Energy balance options'!$B$7:$B$3000,HeatGen!D$2,'Energy balance options'!$A$7:$A$3000,HeatGen!$A1972)</f>
        <v>0</v>
      </c>
      <c r="E1972">
        <f>SUMIFS('Energy balance options'!$F$7:$F$3000,'Energy balance options'!$B$7:$B$3000,HeatGen!E$2,'Energy balance options'!$A$7:$A$3000,HeatGen!$A1972)</f>
        <v>0</v>
      </c>
      <c r="F1972">
        <f>SUMIFS('Energy balance options'!$F$7:$F$3000,'Energy balance options'!$B$7:$B$3000,HeatGen!F$2,'Energy balance options'!$A$7:$A$3000,HeatGen!$A1972)</f>
        <v>0</v>
      </c>
      <c r="G1972">
        <f>SUMIFS('Energy balance options'!$F$7:$F$3000,'Energy balance options'!$B$7:$B$3000,HeatGen!G$2,'Energy balance options'!$A$7:$A$3000,HeatGen!$A1972)</f>
        <v>0</v>
      </c>
      <c r="H1972">
        <f>SUMIFS('Energy balance options'!$F$7:$F$3000,'Energy balance options'!$B$7:$B$3000,HeatGen!H$2,'Energy balance options'!$A$7:$A$3000,HeatGen!$A1972)</f>
        <v>0</v>
      </c>
      <c r="I1972">
        <f>SUMIFS('Energy balance options'!$F$7:$F$3000,'Energy balance options'!$B$7:$B$3000,HeatGen!I$2,'Energy balance options'!$A$7:$A$3000,HeatGen!$A1972)</f>
        <v>0</v>
      </c>
      <c r="J1972">
        <f>SUMIFS('Energy balance options'!$F$7:$F$3000,'Energy balance options'!$B$7:$B$3000,HeatGen!J$2,'Energy balance options'!$A$7:$A$3000,HeatGen!$A1972)</f>
        <v>0</v>
      </c>
      <c r="K1972">
        <f>SUMIFS('Energy balance options'!$F$7:$F$3000,'Energy balance options'!$B$7:$B$3000,HeatGen!K$2,'Energy balance options'!$A$7:$A$3000,HeatGen!$A1972)</f>
        <v>0</v>
      </c>
      <c r="L1972">
        <f>SUMIFS('Energy balance options'!$F$7:$F$3000,'Energy balance options'!$B$7:$B$3000,HeatGen!L$2,'Energy balance options'!$A$7:$A$3000,HeatGen!$A1972)</f>
        <v>0</v>
      </c>
      <c r="M1972">
        <f>SUMIFS('Energy balance options'!$F$7:$F$3000,'Energy balance options'!$B$7:$B$3000,HeatGen!M$2,'Energy balance options'!$A$7:$A$3000,HeatGen!$A1972)</f>
        <v>0</v>
      </c>
      <c r="N1972">
        <f>SUMIFS('Energy balance options'!$F$7:$F$3000,'Energy balance options'!$B$7:$B$3000,HeatGen!N$2,'Energy balance options'!$A$7:$A$3000,HeatGen!$A1972)</f>
        <v>0</v>
      </c>
      <c r="P1972">
        <f>SUMIFS('Energy balance options'!$F$7:$F$3000,'Energy balance options'!$B$7:$B$3000,HeatGen!P$2,'Energy balance options'!$A$7:$A$3000,HeatGen!$A1972)</f>
        <v>0</v>
      </c>
      <c r="Q1972">
        <f>SUMIFS('Energy balance options'!$F$7:$F$3000,'Energy balance options'!$B$7:$B$3000,HeatGen!Q$2,'Energy balance options'!$A$7:$A$3000,HeatGen!$A1972)</f>
        <v>0</v>
      </c>
      <c r="R1972">
        <f>SUMIFS('Energy balance options'!$F$7:$F$3000,'Energy balance options'!$B$7:$B$3000,HeatGen!R$2,'Energy balance options'!$A$7:$A$3000,HeatGen!$A1972)</f>
        <v>0</v>
      </c>
      <c r="S1972">
        <f>SUMIFS('Energy balance options'!$G$7:$G$3000,'Energy balance options'!$B$7:$B$3000,HeatGen!S$2,'Energy balance options'!$A$7:$A$3000,HeatGen!$A1972)</f>
        <v>0</v>
      </c>
      <c r="T1972">
        <f>SUMIFS('Energy balance options'!$G$7:$G$3000,'Energy balance options'!$B$7:$B$3000,HeatGen!T$2,'Energy balance options'!$A$7:$A$3000,HeatGen!$A1972)</f>
        <v>0</v>
      </c>
      <c r="U1972">
        <f>SUMIFS('Energy balance options'!$G$7:$G$3000,'Energy balance options'!$B$7:$B$3000,HeatGen!U$2,'Energy balance options'!$A$7:$A$3000,HeatGen!$A1972)</f>
        <v>0</v>
      </c>
      <c r="V1972">
        <f>SUMIFS('Energy balance options'!$G$7:$G$3000,'Energy balance options'!$B$7:$B$3000,HeatGen!V$2,'Energy balance options'!$A$7:$A$3000,HeatGen!$A1972)</f>
        <v>0</v>
      </c>
      <c r="W1972">
        <f>SUMIFS('Energy balance options'!$G$7:$G$3000,'Energy balance options'!$B$7:$B$3000,HeatGen!W$2,'Energy balance options'!$A$7:$A$3000,HeatGen!$A1972)</f>
        <v>0</v>
      </c>
      <c r="X1972">
        <f>SUMIFS('Energy balance options'!$G$7:$G$3000,'Energy balance options'!$B$7:$B$3000,HeatGen!X$2,'Energy balance options'!$A$7:$A$3000,HeatGen!$A1972)</f>
        <v>0</v>
      </c>
      <c r="AG1972">
        <f t="shared" si="358"/>
        <v>0</v>
      </c>
      <c r="AH1972">
        <f t="shared" si="359"/>
        <v>0</v>
      </c>
      <c r="AI1972">
        <f t="shared" si="360"/>
        <v>0</v>
      </c>
      <c r="AJ1972">
        <f t="shared" si="361"/>
        <v>0</v>
      </c>
      <c r="AK1972">
        <f t="shared" si="362"/>
        <v>0</v>
      </c>
      <c r="AL1972">
        <f t="shared" si="363"/>
        <v>0</v>
      </c>
      <c r="AM1972">
        <f t="shared" si="364"/>
        <v>0</v>
      </c>
      <c r="AN1972">
        <f t="shared" si="365"/>
        <v>0</v>
      </c>
      <c r="AO1972">
        <f t="shared" si="366"/>
        <v>0</v>
      </c>
    </row>
    <row r="1973" spans="1:41" x14ac:dyDescent="0.2">
      <c r="A1973" s="9">
        <f>'Cost per option'!A1981</f>
        <v>0</v>
      </c>
      <c r="B1973" t="str">
        <f>_xlfn.IFNA(VLOOKUP(A1973,'Energy balance options'!A$7:C$3000,3,FALSE),"")</f>
        <v/>
      </c>
      <c r="C1973">
        <f>SUMIFS('Energy balance options'!$F$7:$F$3000,'Energy balance options'!$B$7:$B$3000,HeatGen!C$2,'Energy balance options'!$A$7:$A$3000,HeatGen!$A1973)</f>
        <v>0</v>
      </c>
      <c r="D1973">
        <f>SUMIFS('Energy balance options'!$F$7:$F$3000,'Energy balance options'!$B$7:$B$3000,HeatGen!D$2,'Energy balance options'!$A$7:$A$3000,HeatGen!$A1973)</f>
        <v>0</v>
      </c>
      <c r="E1973">
        <f>SUMIFS('Energy balance options'!$F$7:$F$3000,'Energy balance options'!$B$7:$B$3000,HeatGen!E$2,'Energy balance options'!$A$7:$A$3000,HeatGen!$A1973)</f>
        <v>0</v>
      </c>
      <c r="F1973">
        <f>SUMIFS('Energy balance options'!$F$7:$F$3000,'Energy balance options'!$B$7:$B$3000,HeatGen!F$2,'Energy balance options'!$A$7:$A$3000,HeatGen!$A1973)</f>
        <v>0</v>
      </c>
      <c r="G1973">
        <f>SUMIFS('Energy balance options'!$F$7:$F$3000,'Energy balance options'!$B$7:$B$3000,HeatGen!G$2,'Energy balance options'!$A$7:$A$3000,HeatGen!$A1973)</f>
        <v>0</v>
      </c>
      <c r="H1973">
        <f>SUMIFS('Energy balance options'!$F$7:$F$3000,'Energy balance options'!$B$7:$B$3000,HeatGen!H$2,'Energy balance options'!$A$7:$A$3000,HeatGen!$A1973)</f>
        <v>0</v>
      </c>
      <c r="I1973">
        <f>SUMIFS('Energy balance options'!$F$7:$F$3000,'Energy balance options'!$B$7:$B$3000,HeatGen!I$2,'Energy balance options'!$A$7:$A$3000,HeatGen!$A1973)</f>
        <v>0</v>
      </c>
      <c r="J1973">
        <f>SUMIFS('Energy balance options'!$F$7:$F$3000,'Energy balance options'!$B$7:$B$3000,HeatGen!J$2,'Energy balance options'!$A$7:$A$3000,HeatGen!$A1973)</f>
        <v>0</v>
      </c>
      <c r="K1973">
        <f>SUMIFS('Energy balance options'!$F$7:$F$3000,'Energy balance options'!$B$7:$B$3000,HeatGen!K$2,'Energy balance options'!$A$7:$A$3000,HeatGen!$A1973)</f>
        <v>0</v>
      </c>
      <c r="L1973">
        <f>SUMIFS('Energy balance options'!$F$7:$F$3000,'Energy balance options'!$B$7:$B$3000,HeatGen!L$2,'Energy balance options'!$A$7:$A$3000,HeatGen!$A1973)</f>
        <v>0</v>
      </c>
      <c r="M1973">
        <f>SUMIFS('Energy balance options'!$F$7:$F$3000,'Energy balance options'!$B$7:$B$3000,HeatGen!M$2,'Energy balance options'!$A$7:$A$3000,HeatGen!$A1973)</f>
        <v>0</v>
      </c>
      <c r="N1973">
        <f>SUMIFS('Energy balance options'!$F$7:$F$3000,'Energy balance options'!$B$7:$B$3000,HeatGen!N$2,'Energy balance options'!$A$7:$A$3000,HeatGen!$A1973)</f>
        <v>0</v>
      </c>
      <c r="P1973">
        <f>SUMIFS('Energy balance options'!$F$7:$F$3000,'Energy balance options'!$B$7:$B$3000,HeatGen!P$2,'Energy balance options'!$A$7:$A$3000,HeatGen!$A1973)</f>
        <v>0</v>
      </c>
      <c r="Q1973">
        <f>SUMIFS('Energy balance options'!$F$7:$F$3000,'Energy balance options'!$B$7:$B$3000,HeatGen!Q$2,'Energy balance options'!$A$7:$A$3000,HeatGen!$A1973)</f>
        <v>0</v>
      </c>
      <c r="R1973">
        <f>SUMIFS('Energy balance options'!$F$7:$F$3000,'Energy balance options'!$B$7:$B$3000,HeatGen!R$2,'Energy balance options'!$A$7:$A$3000,HeatGen!$A1973)</f>
        <v>0</v>
      </c>
      <c r="S1973">
        <f>SUMIFS('Energy balance options'!$G$7:$G$3000,'Energy balance options'!$B$7:$B$3000,HeatGen!S$2,'Energy balance options'!$A$7:$A$3000,HeatGen!$A1973)</f>
        <v>0</v>
      </c>
      <c r="T1973">
        <f>SUMIFS('Energy balance options'!$G$7:$G$3000,'Energy balance options'!$B$7:$B$3000,HeatGen!T$2,'Energy balance options'!$A$7:$A$3000,HeatGen!$A1973)</f>
        <v>0</v>
      </c>
      <c r="U1973">
        <f>SUMIFS('Energy balance options'!$G$7:$G$3000,'Energy balance options'!$B$7:$B$3000,HeatGen!U$2,'Energy balance options'!$A$7:$A$3000,HeatGen!$A1973)</f>
        <v>0</v>
      </c>
      <c r="V1973">
        <f>SUMIFS('Energy balance options'!$G$7:$G$3000,'Energy balance options'!$B$7:$B$3000,HeatGen!V$2,'Energy balance options'!$A$7:$A$3000,HeatGen!$A1973)</f>
        <v>0</v>
      </c>
      <c r="W1973">
        <f>SUMIFS('Energy balance options'!$G$7:$G$3000,'Energy balance options'!$B$7:$B$3000,HeatGen!W$2,'Energy balance options'!$A$7:$A$3000,HeatGen!$A1973)</f>
        <v>0</v>
      </c>
      <c r="X1973">
        <f>SUMIFS('Energy balance options'!$G$7:$G$3000,'Energy balance options'!$B$7:$B$3000,HeatGen!X$2,'Energy balance options'!$A$7:$A$3000,HeatGen!$A1973)</f>
        <v>0</v>
      </c>
      <c r="AG1973">
        <f t="shared" si="358"/>
        <v>0</v>
      </c>
      <c r="AH1973">
        <f t="shared" si="359"/>
        <v>0</v>
      </c>
      <c r="AI1973">
        <f t="shared" si="360"/>
        <v>0</v>
      </c>
      <c r="AJ1973">
        <f t="shared" si="361"/>
        <v>0</v>
      </c>
      <c r="AK1973">
        <f t="shared" si="362"/>
        <v>0</v>
      </c>
      <c r="AL1973">
        <f t="shared" si="363"/>
        <v>0</v>
      </c>
      <c r="AM1973">
        <f t="shared" si="364"/>
        <v>0</v>
      </c>
      <c r="AN1973">
        <f t="shared" si="365"/>
        <v>0</v>
      </c>
      <c r="AO1973">
        <f t="shared" si="366"/>
        <v>0</v>
      </c>
    </row>
    <row r="1974" spans="1:41" x14ac:dyDescent="0.2">
      <c r="A1974" s="9">
        <f>'Cost per option'!A1982</f>
        <v>0</v>
      </c>
      <c r="B1974" t="str">
        <f>_xlfn.IFNA(VLOOKUP(A1974,'Energy balance options'!A$7:C$3000,3,FALSE),"")</f>
        <v/>
      </c>
      <c r="C1974">
        <f>SUMIFS('Energy balance options'!$F$7:$F$3000,'Energy balance options'!$B$7:$B$3000,HeatGen!C$2,'Energy balance options'!$A$7:$A$3000,HeatGen!$A1974)</f>
        <v>0</v>
      </c>
      <c r="D1974">
        <f>SUMIFS('Energy balance options'!$F$7:$F$3000,'Energy balance options'!$B$7:$B$3000,HeatGen!D$2,'Energy balance options'!$A$7:$A$3000,HeatGen!$A1974)</f>
        <v>0</v>
      </c>
      <c r="E1974">
        <f>SUMIFS('Energy balance options'!$F$7:$F$3000,'Energy balance options'!$B$7:$B$3000,HeatGen!E$2,'Energy balance options'!$A$7:$A$3000,HeatGen!$A1974)</f>
        <v>0</v>
      </c>
      <c r="F1974">
        <f>SUMIFS('Energy balance options'!$F$7:$F$3000,'Energy balance options'!$B$7:$B$3000,HeatGen!F$2,'Energy balance options'!$A$7:$A$3000,HeatGen!$A1974)</f>
        <v>0</v>
      </c>
      <c r="G1974">
        <f>SUMIFS('Energy balance options'!$F$7:$F$3000,'Energy balance options'!$B$7:$B$3000,HeatGen!G$2,'Energy balance options'!$A$7:$A$3000,HeatGen!$A1974)</f>
        <v>0</v>
      </c>
      <c r="H1974">
        <f>SUMIFS('Energy balance options'!$F$7:$F$3000,'Energy balance options'!$B$7:$B$3000,HeatGen!H$2,'Energy balance options'!$A$7:$A$3000,HeatGen!$A1974)</f>
        <v>0</v>
      </c>
      <c r="I1974">
        <f>SUMIFS('Energy balance options'!$F$7:$F$3000,'Energy balance options'!$B$7:$B$3000,HeatGen!I$2,'Energy balance options'!$A$7:$A$3000,HeatGen!$A1974)</f>
        <v>0</v>
      </c>
      <c r="J1974">
        <f>SUMIFS('Energy balance options'!$F$7:$F$3000,'Energy balance options'!$B$7:$B$3000,HeatGen!J$2,'Energy balance options'!$A$7:$A$3000,HeatGen!$A1974)</f>
        <v>0</v>
      </c>
      <c r="K1974">
        <f>SUMIFS('Energy balance options'!$F$7:$F$3000,'Energy balance options'!$B$7:$B$3000,HeatGen!K$2,'Energy balance options'!$A$7:$A$3000,HeatGen!$A1974)</f>
        <v>0</v>
      </c>
      <c r="L1974">
        <f>SUMIFS('Energy balance options'!$F$7:$F$3000,'Energy balance options'!$B$7:$B$3000,HeatGen!L$2,'Energy balance options'!$A$7:$A$3000,HeatGen!$A1974)</f>
        <v>0</v>
      </c>
      <c r="M1974">
        <f>SUMIFS('Energy balance options'!$F$7:$F$3000,'Energy balance options'!$B$7:$B$3000,HeatGen!M$2,'Energy balance options'!$A$7:$A$3000,HeatGen!$A1974)</f>
        <v>0</v>
      </c>
      <c r="N1974">
        <f>SUMIFS('Energy balance options'!$F$7:$F$3000,'Energy balance options'!$B$7:$B$3000,HeatGen!N$2,'Energy balance options'!$A$7:$A$3000,HeatGen!$A1974)</f>
        <v>0</v>
      </c>
      <c r="P1974">
        <f>SUMIFS('Energy balance options'!$F$7:$F$3000,'Energy balance options'!$B$7:$B$3000,HeatGen!P$2,'Energy balance options'!$A$7:$A$3000,HeatGen!$A1974)</f>
        <v>0</v>
      </c>
      <c r="Q1974">
        <f>SUMIFS('Energy balance options'!$F$7:$F$3000,'Energy balance options'!$B$7:$B$3000,HeatGen!Q$2,'Energy balance options'!$A$7:$A$3000,HeatGen!$A1974)</f>
        <v>0</v>
      </c>
      <c r="R1974">
        <f>SUMIFS('Energy balance options'!$F$7:$F$3000,'Energy balance options'!$B$7:$B$3000,HeatGen!R$2,'Energy balance options'!$A$7:$A$3000,HeatGen!$A1974)</f>
        <v>0</v>
      </c>
      <c r="S1974">
        <f>SUMIFS('Energy balance options'!$G$7:$G$3000,'Energy balance options'!$B$7:$B$3000,HeatGen!S$2,'Energy balance options'!$A$7:$A$3000,HeatGen!$A1974)</f>
        <v>0</v>
      </c>
      <c r="T1974">
        <f>SUMIFS('Energy balance options'!$G$7:$G$3000,'Energy balance options'!$B$7:$B$3000,HeatGen!T$2,'Energy balance options'!$A$7:$A$3000,HeatGen!$A1974)</f>
        <v>0</v>
      </c>
      <c r="U1974">
        <f>SUMIFS('Energy balance options'!$G$7:$G$3000,'Energy balance options'!$B$7:$B$3000,HeatGen!U$2,'Energy balance options'!$A$7:$A$3000,HeatGen!$A1974)</f>
        <v>0</v>
      </c>
      <c r="V1974">
        <f>SUMIFS('Energy balance options'!$G$7:$G$3000,'Energy balance options'!$B$7:$B$3000,HeatGen!V$2,'Energy balance options'!$A$7:$A$3000,HeatGen!$A1974)</f>
        <v>0</v>
      </c>
      <c r="W1974">
        <f>SUMIFS('Energy balance options'!$G$7:$G$3000,'Energy balance options'!$B$7:$B$3000,HeatGen!W$2,'Energy balance options'!$A$7:$A$3000,HeatGen!$A1974)</f>
        <v>0</v>
      </c>
      <c r="X1974">
        <f>SUMIFS('Energy balance options'!$G$7:$G$3000,'Energy balance options'!$B$7:$B$3000,HeatGen!X$2,'Energy balance options'!$A$7:$A$3000,HeatGen!$A1974)</f>
        <v>0</v>
      </c>
      <c r="AG1974">
        <f t="shared" si="358"/>
        <v>0</v>
      </c>
      <c r="AH1974">
        <f t="shared" si="359"/>
        <v>0</v>
      </c>
      <c r="AI1974">
        <f t="shared" si="360"/>
        <v>0</v>
      </c>
      <c r="AJ1974">
        <f t="shared" si="361"/>
        <v>0</v>
      </c>
      <c r="AK1974">
        <f t="shared" si="362"/>
        <v>0</v>
      </c>
      <c r="AL1974">
        <f t="shared" si="363"/>
        <v>0</v>
      </c>
      <c r="AM1974">
        <f t="shared" si="364"/>
        <v>0</v>
      </c>
      <c r="AN1974">
        <f t="shared" si="365"/>
        <v>0</v>
      </c>
      <c r="AO1974">
        <f t="shared" si="366"/>
        <v>0</v>
      </c>
    </row>
    <row r="1975" spans="1:41" x14ac:dyDescent="0.2">
      <c r="A1975" s="9">
        <f>'Cost per option'!A1983</f>
        <v>0</v>
      </c>
      <c r="B1975" t="str">
        <f>_xlfn.IFNA(VLOOKUP(A1975,'Energy balance options'!A$7:C$3000,3,FALSE),"")</f>
        <v/>
      </c>
      <c r="C1975">
        <f>SUMIFS('Energy balance options'!$F$7:$F$3000,'Energy balance options'!$B$7:$B$3000,HeatGen!C$2,'Energy balance options'!$A$7:$A$3000,HeatGen!$A1975)</f>
        <v>0</v>
      </c>
      <c r="D1975">
        <f>SUMIFS('Energy balance options'!$F$7:$F$3000,'Energy balance options'!$B$7:$B$3000,HeatGen!D$2,'Energy balance options'!$A$7:$A$3000,HeatGen!$A1975)</f>
        <v>0</v>
      </c>
      <c r="E1975">
        <f>SUMIFS('Energy balance options'!$F$7:$F$3000,'Energy balance options'!$B$7:$B$3000,HeatGen!E$2,'Energy balance options'!$A$7:$A$3000,HeatGen!$A1975)</f>
        <v>0</v>
      </c>
      <c r="F1975">
        <f>SUMIFS('Energy balance options'!$F$7:$F$3000,'Energy balance options'!$B$7:$B$3000,HeatGen!F$2,'Energy balance options'!$A$7:$A$3000,HeatGen!$A1975)</f>
        <v>0</v>
      </c>
      <c r="G1975">
        <f>SUMIFS('Energy balance options'!$F$7:$F$3000,'Energy balance options'!$B$7:$B$3000,HeatGen!G$2,'Energy balance options'!$A$7:$A$3000,HeatGen!$A1975)</f>
        <v>0</v>
      </c>
      <c r="H1975">
        <f>SUMIFS('Energy balance options'!$F$7:$F$3000,'Energy balance options'!$B$7:$B$3000,HeatGen!H$2,'Energy balance options'!$A$7:$A$3000,HeatGen!$A1975)</f>
        <v>0</v>
      </c>
      <c r="I1975">
        <f>SUMIFS('Energy balance options'!$F$7:$F$3000,'Energy balance options'!$B$7:$B$3000,HeatGen!I$2,'Energy balance options'!$A$7:$A$3000,HeatGen!$A1975)</f>
        <v>0</v>
      </c>
      <c r="J1975">
        <f>SUMIFS('Energy balance options'!$F$7:$F$3000,'Energy balance options'!$B$7:$B$3000,HeatGen!J$2,'Energy balance options'!$A$7:$A$3000,HeatGen!$A1975)</f>
        <v>0</v>
      </c>
      <c r="K1975">
        <f>SUMIFS('Energy balance options'!$F$7:$F$3000,'Energy balance options'!$B$7:$B$3000,HeatGen!K$2,'Energy balance options'!$A$7:$A$3000,HeatGen!$A1975)</f>
        <v>0</v>
      </c>
      <c r="L1975">
        <f>SUMIFS('Energy balance options'!$F$7:$F$3000,'Energy balance options'!$B$7:$B$3000,HeatGen!L$2,'Energy balance options'!$A$7:$A$3000,HeatGen!$A1975)</f>
        <v>0</v>
      </c>
      <c r="M1975">
        <f>SUMIFS('Energy balance options'!$F$7:$F$3000,'Energy balance options'!$B$7:$B$3000,HeatGen!M$2,'Energy balance options'!$A$7:$A$3000,HeatGen!$A1975)</f>
        <v>0</v>
      </c>
      <c r="N1975">
        <f>SUMIFS('Energy balance options'!$F$7:$F$3000,'Energy balance options'!$B$7:$B$3000,HeatGen!N$2,'Energy balance options'!$A$7:$A$3000,HeatGen!$A1975)</f>
        <v>0</v>
      </c>
      <c r="P1975">
        <f>SUMIFS('Energy balance options'!$F$7:$F$3000,'Energy balance options'!$B$7:$B$3000,HeatGen!P$2,'Energy balance options'!$A$7:$A$3000,HeatGen!$A1975)</f>
        <v>0</v>
      </c>
      <c r="Q1975">
        <f>SUMIFS('Energy balance options'!$F$7:$F$3000,'Energy balance options'!$B$7:$B$3000,HeatGen!Q$2,'Energy balance options'!$A$7:$A$3000,HeatGen!$A1975)</f>
        <v>0</v>
      </c>
      <c r="R1975">
        <f>SUMIFS('Energy balance options'!$F$7:$F$3000,'Energy balance options'!$B$7:$B$3000,HeatGen!R$2,'Energy balance options'!$A$7:$A$3000,HeatGen!$A1975)</f>
        <v>0</v>
      </c>
      <c r="S1975">
        <f>SUMIFS('Energy balance options'!$G$7:$G$3000,'Energy balance options'!$B$7:$B$3000,HeatGen!S$2,'Energy balance options'!$A$7:$A$3000,HeatGen!$A1975)</f>
        <v>0</v>
      </c>
      <c r="T1975">
        <f>SUMIFS('Energy balance options'!$G$7:$G$3000,'Energy balance options'!$B$7:$B$3000,HeatGen!T$2,'Energy balance options'!$A$7:$A$3000,HeatGen!$A1975)</f>
        <v>0</v>
      </c>
      <c r="U1975">
        <f>SUMIFS('Energy balance options'!$G$7:$G$3000,'Energy balance options'!$B$7:$B$3000,HeatGen!U$2,'Energy balance options'!$A$7:$A$3000,HeatGen!$A1975)</f>
        <v>0</v>
      </c>
      <c r="V1975">
        <f>SUMIFS('Energy balance options'!$G$7:$G$3000,'Energy balance options'!$B$7:$B$3000,HeatGen!V$2,'Energy balance options'!$A$7:$A$3000,HeatGen!$A1975)</f>
        <v>0</v>
      </c>
      <c r="W1975">
        <f>SUMIFS('Energy balance options'!$G$7:$G$3000,'Energy balance options'!$B$7:$B$3000,HeatGen!W$2,'Energy balance options'!$A$7:$A$3000,HeatGen!$A1975)</f>
        <v>0</v>
      </c>
      <c r="X1975">
        <f>SUMIFS('Energy balance options'!$G$7:$G$3000,'Energy balance options'!$B$7:$B$3000,HeatGen!X$2,'Energy balance options'!$A$7:$A$3000,HeatGen!$A1975)</f>
        <v>0</v>
      </c>
      <c r="AG1975">
        <f t="shared" si="358"/>
        <v>0</v>
      </c>
      <c r="AH1975">
        <f t="shared" si="359"/>
        <v>0</v>
      </c>
      <c r="AI1975">
        <f t="shared" si="360"/>
        <v>0</v>
      </c>
      <c r="AJ1975">
        <f t="shared" si="361"/>
        <v>0</v>
      </c>
      <c r="AK1975">
        <f t="shared" si="362"/>
        <v>0</v>
      </c>
      <c r="AL1975">
        <f t="shared" si="363"/>
        <v>0</v>
      </c>
      <c r="AM1975">
        <f t="shared" si="364"/>
        <v>0</v>
      </c>
      <c r="AN1975">
        <f t="shared" si="365"/>
        <v>0</v>
      </c>
      <c r="AO1975">
        <f t="shared" si="366"/>
        <v>0</v>
      </c>
    </row>
    <row r="1976" spans="1:41" x14ac:dyDescent="0.2">
      <c r="A1976" s="9">
        <f>'Cost per option'!A1984</f>
        <v>0</v>
      </c>
      <c r="B1976" t="str">
        <f>_xlfn.IFNA(VLOOKUP(A1976,'Energy balance options'!A$7:C$3000,3,FALSE),"")</f>
        <v/>
      </c>
      <c r="C1976">
        <f>SUMIFS('Energy balance options'!$F$7:$F$3000,'Energy balance options'!$B$7:$B$3000,HeatGen!C$2,'Energy balance options'!$A$7:$A$3000,HeatGen!$A1976)</f>
        <v>0</v>
      </c>
      <c r="D1976">
        <f>SUMIFS('Energy balance options'!$F$7:$F$3000,'Energy balance options'!$B$7:$B$3000,HeatGen!D$2,'Energy balance options'!$A$7:$A$3000,HeatGen!$A1976)</f>
        <v>0</v>
      </c>
      <c r="E1976">
        <f>SUMIFS('Energy balance options'!$F$7:$F$3000,'Energy balance options'!$B$7:$B$3000,HeatGen!E$2,'Energy balance options'!$A$7:$A$3000,HeatGen!$A1976)</f>
        <v>0</v>
      </c>
      <c r="F1976">
        <f>SUMIFS('Energy balance options'!$F$7:$F$3000,'Energy balance options'!$B$7:$B$3000,HeatGen!F$2,'Energy balance options'!$A$7:$A$3000,HeatGen!$A1976)</f>
        <v>0</v>
      </c>
      <c r="G1976">
        <f>SUMIFS('Energy balance options'!$F$7:$F$3000,'Energy balance options'!$B$7:$B$3000,HeatGen!G$2,'Energy balance options'!$A$7:$A$3000,HeatGen!$A1976)</f>
        <v>0</v>
      </c>
      <c r="H1976">
        <f>SUMIFS('Energy balance options'!$F$7:$F$3000,'Energy balance options'!$B$7:$B$3000,HeatGen!H$2,'Energy balance options'!$A$7:$A$3000,HeatGen!$A1976)</f>
        <v>0</v>
      </c>
      <c r="I1976">
        <f>SUMIFS('Energy balance options'!$F$7:$F$3000,'Energy balance options'!$B$7:$B$3000,HeatGen!I$2,'Energy balance options'!$A$7:$A$3000,HeatGen!$A1976)</f>
        <v>0</v>
      </c>
      <c r="J1976">
        <f>SUMIFS('Energy balance options'!$F$7:$F$3000,'Energy balance options'!$B$7:$B$3000,HeatGen!J$2,'Energy balance options'!$A$7:$A$3000,HeatGen!$A1976)</f>
        <v>0</v>
      </c>
      <c r="K1976">
        <f>SUMIFS('Energy balance options'!$F$7:$F$3000,'Energy balance options'!$B$7:$B$3000,HeatGen!K$2,'Energy balance options'!$A$7:$A$3000,HeatGen!$A1976)</f>
        <v>0</v>
      </c>
      <c r="L1976">
        <f>SUMIFS('Energy balance options'!$F$7:$F$3000,'Energy balance options'!$B$7:$B$3000,HeatGen!L$2,'Energy balance options'!$A$7:$A$3000,HeatGen!$A1976)</f>
        <v>0</v>
      </c>
      <c r="M1976">
        <f>SUMIFS('Energy balance options'!$F$7:$F$3000,'Energy balance options'!$B$7:$B$3000,HeatGen!M$2,'Energy balance options'!$A$7:$A$3000,HeatGen!$A1976)</f>
        <v>0</v>
      </c>
      <c r="N1976">
        <f>SUMIFS('Energy balance options'!$F$7:$F$3000,'Energy balance options'!$B$7:$B$3000,HeatGen!N$2,'Energy balance options'!$A$7:$A$3000,HeatGen!$A1976)</f>
        <v>0</v>
      </c>
      <c r="P1976">
        <f>SUMIFS('Energy balance options'!$F$7:$F$3000,'Energy balance options'!$B$7:$B$3000,HeatGen!P$2,'Energy balance options'!$A$7:$A$3000,HeatGen!$A1976)</f>
        <v>0</v>
      </c>
      <c r="Q1976">
        <f>SUMIFS('Energy balance options'!$F$7:$F$3000,'Energy balance options'!$B$7:$B$3000,HeatGen!Q$2,'Energy balance options'!$A$7:$A$3000,HeatGen!$A1976)</f>
        <v>0</v>
      </c>
      <c r="R1976">
        <f>SUMIFS('Energy balance options'!$F$7:$F$3000,'Energy balance options'!$B$7:$B$3000,HeatGen!R$2,'Energy balance options'!$A$7:$A$3000,HeatGen!$A1976)</f>
        <v>0</v>
      </c>
      <c r="S1976">
        <f>SUMIFS('Energy balance options'!$G$7:$G$3000,'Energy balance options'!$B$7:$B$3000,HeatGen!S$2,'Energy balance options'!$A$7:$A$3000,HeatGen!$A1976)</f>
        <v>0</v>
      </c>
      <c r="T1976">
        <f>SUMIFS('Energy balance options'!$G$7:$G$3000,'Energy balance options'!$B$7:$B$3000,HeatGen!T$2,'Energy balance options'!$A$7:$A$3000,HeatGen!$A1976)</f>
        <v>0</v>
      </c>
      <c r="U1976">
        <f>SUMIFS('Energy balance options'!$G$7:$G$3000,'Energy balance options'!$B$7:$B$3000,HeatGen!U$2,'Energy balance options'!$A$7:$A$3000,HeatGen!$A1976)</f>
        <v>0</v>
      </c>
      <c r="V1976">
        <f>SUMIFS('Energy balance options'!$G$7:$G$3000,'Energy balance options'!$B$7:$B$3000,HeatGen!V$2,'Energy balance options'!$A$7:$A$3000,HeatGen!$A1976)</f>
        <v>0</v>
      </c>
      <c r="W1976">
        <f>SUMIFS('Energy balance options'!$G$7:$G$3000,'Energy balance options'!$B$7:$B$3000,HeatGen!W$2,'Energy balance options'!$A$7:$A$3000,HeatGen!$A1976)</f>
        <v>0</v>
      </c>
      <c r="X1976">
        <f>SUMIFS('Energy balance options'!$G$7:$G$3000,'Energy balance options'!$B$7:$B$3000,HeatGen!X$2,'Energy balance options'!$A$7:$A$3000,HeatGen!$A1976)</f>
        <v>0</v>
      </c>
      <c r="AG1976">
        <f t="shared" si="358"/>
        <v>0</v>
      </c>
      <c r="AH1976">
        <f t="shared" si="359"/>
        <v>0</v>
      </c>
      <c r="AI1976">
        <f t="shared" si="360"/>
        <v>0</v>
      </c>
      <c r="AJ1976">
        <f t="shared" si="361"/>
        <v>0</v>
      </c>
      <c r="AK1976">
        <f t="shared" si="362"/>
        <v>0</v>
      </c>
      <c r="AL1976">
        <f t="shared" si="363"/>
        <v>0</v>
      </c>
      <c r="AM1976">
        <f t="shared" si="364"/>
        <v>0</v>
      </c>
      <c r="AN1976">
        <f t="shared" si="365"/>
        <v>0</v>
      </c>
      <c r="AO1976">
        <f t="shared" si="366"/>
        <v>0</v>
      </c>
    </row>
    <row r="1977" spans="1:41" x14ac:dyDescent="0.2">
      <c r="A1977" s="9">
        <f>'Cost per option'!A1985</f>
        <v>0</v>
      </c>
      <c r="B1977" t="str">
        <f>_xlfn.IFNA(VLOOKUP(A1977,'Energy balance options'!A$7:C$3000,3,FALSE),"")</f>
        <v/>
      </c>
      <c r="C1977">
        <f>SUMIFS('Energy balance options'!$F$7:$F$3000,'Energy balance options'!$B$7:$B$3000,HeatGen!C$2,'Energy balance options'!$A$7:$A$3000,HeatGen!$A1977)</f>
        <v>0</v>
      </c>
      <c r="D1977">
        <f>SUMIFS('Energy balance options'!$F$7:$F$3000,'Energy balance options'!$B$7:$B$3000,HeatGen!D$2,'Energy balance options'!$A$7:$A$3000,HeatGen!$A1977)</f>
        <v>0</v>
      </c>
      <c r="E1977">
        <f>SUMIFS('Energy balance options'!$F$7:$F$3000,'Energy balance options'!$B$7:$B$3000,HeatGen!E$2,'Energy balance options'!$A$7:$A$3000,HeatGen!$A1977)</f>
        <v>0</v>
      </c>
      <c r="F1977">
        <f>SUMIFS('Energy balance options'!$F$7:$F$3000,'Energy balance options'!$B$7:$B$3000,HeatGen!F$2,'Energy balance options'!$A$7:$A$3000,HeatGen!$A1977)</f>
        <v>0</v>
      </c>
      <c r="G1977">
        <f>SUMIFS('Energy balance options'!$F$7:$F$3000,'Energy balance options'!$B$7:$B$3000,HeatGen!G$2,'Energy balance options'!$A$7:$A$3000,HeatGen!$A1977)</f>
        <v>0</v>
      </c>
      <c r="H1977">
        <f>SUMIFS('Energy balance options'!$F$7:$F$3000,'Energy balance options'!$B$7:$B$3000,HeatGen!H$2,'Energy balance options'!$A$7:$A$3000,HeatGen!$A1977)</f>
        <v>0</v>
      </c>
      <c r="I1977">
        <f>SUMIFS('Energy balance options'!$F$7:$F$3000,'Energy balance options'!$B$7:$B$3000,HeatGen!I$2,'Energy balance options'!$A$7:$A$3000,HeatGen!$A1977)</f>
        <v>0</v>
      </c>
      <c r="J1977">
        <f>SUMIFS('Energy balance options'!$F$7:$F$3000,'Energy balance options'!$B$7:$B$3000,HeatGen!J$2,'Energy balance options'!$A$7:$A$3000,HeatGen!$A1977)</f>
        <v>0</v>
      </c>
      <c r="K1977">
        <f>SUMIFS('Energy balance options'!$F$7:$F$3000,'Energy balance options'!$B$7:$B$3000,HeatGen!K$2,'Energy balance options'!$A$7:$A$3000,HeatGen!$A1977)</f>
        <v>0</v>
      </c>
      <c r="L1977">
        <f>SUMIFS('Energy balance options'!$F$7:$F$3000,'Energy balance options'!$B$7:$B$3000,HeatGen!L$2,'Energy balance options'!$A$7:$A$3000,HeatGen!$A1977)</f>
        <v>0</v>
      </c>
      <c r="M1977">
        <f>SUMIFS('Energy balance options'!$F$7:$F$3000,'Energy balance options'!$B$7:$B$3000,HeatGen!M$2,'Energy balance options'!$A$7:$A$3000,HeatGen!$A1977)</f>
        <v>0</v>
      </c>
      <c r="N1977">
        <f>SUMIFS('Energy balance options'!$F$7:$F$3000,'Energy balance options'!$B$7:$B$3000,HeatGen!N$2,'Energy balance options'!$A$7:$A$3000,HeatGen!$A1977)</f>
        <v>0</v>
      </c>
      <c r="P1977">
        <f>SUMIFS('Energy balance options'!$F$7:$F$3000,'Energy balance options'!$B$7:$B$3000,HeatGen!P$2,'Energy balance options'!$A$7:$A$3000,HeatGen!$A1977)</f>
        <v>0</v>
      </c>
      <c r="Q1977">
        <f>SUMIFS('Energy balance options'!$F$7:$F$3000,'Energy balance options'!$B$7:$B$3000,HeatGen!Q$2,'Energy balance options'!$A$7:$A$3000,HeatGen!$A1977)</f>
        <v>0</v>
      </c>
      <c r="R1977">
        <f>SUMIFS('Energy balance options'!$F$7:$F$3000,'Energy balance options'!$B$7:$B$3000,HeatGen!R$2,'Energy balance options'!$A$7:$A$3000,HeatGen!$A1977)</f>
        <v>0</v>
      </c>
      <c r="S1977">
        <f>SUMIFS('Energy balance options'!$G$7:$G$3000,'Energy balance options'!$B$7:$B$3000,HeatGen!S$2,'Energy balance options'!$A$7:$A$3000,HeatGen!$A1977)</f>
        <v>0</v>
      </c>
      <c r="T1977">
        <f>SUMIFS('Energy balance options'!$G$7:$G$3000,'Energy balance options'!$B$7:$B$3000,HeatGen!T$2,'Energy balance options'!$A$7:$A$3000,HeatGen!$A1977)</f>
        <v>0</v>
      </c>
      <c r="U1977">
        <f>SUMIFS('Energy balance options'!$G$7:$G$3000,'Energy balance options'!$B$7:$B$3000,HeatGen!U$2,'Energy balance options'!$A$7:$A$3000,HeatGen!$A1977)</f>
        <v>0</v>
      </c>
      <c r="V1977">
        <f>SUMIFS('Energy balance options'!$G$7:$G$3000,'Energy balance options'!$B$7:$B$3000,HeatGen!V$2,'Energy balance options'!$A$7:$A$3000,HeatGen!$A1977)</f>
        <v>0</v>
      </c>
      <c r="W1977">
        <f>SUMIFS('Energy balance options'!$G$7:$G$3000,'Energy balance options'!$B$7:$B$3000,HeatGen!W$2,'Energy balance options'!$A$7:$A$3000,HeatGen!$A1977)</f>
        <v>0</v>
      </c>
      <c r="X1977">
        <f>SUMIFS('Energy balance options'!$G$7:$G$3000,'Energy balance options'!$B$7:$B$3000,HeatGen!X$2,'Energy balance options'!$A$7:$A$3000,HeatGen!$A1977)</f>
        <v>0</v>
      </c>
      <c r="AG1977">
        <f t="shared" si="358"/>
        <v>0</v>
      </c>
      <c r="AH1977">
        <f t="shared" si="359"/>
        <v>0</v>
      </c>
      <c r="AI1977">
        <f t="shared" si="360"/>
        <v>0</v>
      </c>
      <c r="AJ1977">
        <f t="shared" si="361"/>
        <v>0</v>
      </c>
      <c r="AK1977">
        <f t="shared" si="362"/>
        <v>0</v>
      </c>
      <c r="AL1977">
        <f t="shared" si="363"/>
        <v>0</v>
      </c>
      <c r="AM1977">
        <f t="shared" si="364"/>
        <v>0</v>
      </c>
      <c r="AN1977">
        <f t="shared" si="365"/>
        <v>0</v>
      </c>
      <c r="AO1977">
        <f t="shared" si="366"/>
        <v>0</v>
      </c>
    </row>
    <row r="1978" spans="1:41" x14ac:dyDescent="0.2">
      <c r="A1978" s="9">
        <f>'Cost per option'!A1986</f>
        <v>0</v>
      </c>
      <c r="B1978" t="str">
        <f>_xlfn.IFNA(VLOOKUP(A1978,'Energy balance options'!A$7:C$3000,3,FALSE),"")</f>
        <v/>
      </c>
      <c r="C1978">
        <f>SUMIFS('Energy balance options'!$F$7:$F$3000,'Energy balance options'!$B$7:$B$3000,HeatGen!C$2,'Energy balance options'!$A$7:$A$3000,HeatGen!$A1978)</f>
        <v>0</v>
      </c>
      <c r="D1978">
        <f>SUMIFS('Energy balance options'!$F$7:$F$3000,'Energy balance options'!$B$7:$B$3000,HeatGen!D$2,'Energy balance options'!$A$7:$A$3000,HeatGen!$A1978)</f>
        <v>0</v>
      </c>
      <c r="E1978">
        <f>SUMIFS('Energy balance options'!$F$7:$F$3000,'Energy balance options'!$B$7:$B$3000,HeatGen!E$2,'Energy balance options'!$A$7:$A$3000,HeatGen!$A1978)</f>
        <v>0</v>
      </c>
      <c r="F1978">
        <f>SUMIFS('Energy balance options'!$F$7:$F$3000,'Energy balance options'!$B$7:$B$3000,HeatGen!F$2,'Energy balance options'!$A$7:$A$3000,HeatGen!$A1978)</f>
        <v>0</v>
      </c>
      <c r="G1978">
        <f>SUMIFS('Energy balance options'!$F$7:$F$3000,'Energy balance options'!$B$7:$B$3000,HeatGen!G$2,'Energy balance options'!$A$7:$A$3000,HeatGen!$A1978)</f>
        <v>0</v>
      </c>
      <c r="H1978">
        <f>SUMIFS('Energy balance options'!$F$7:$F$3000,'Energy balance options'!$B$7:$B$3000,HeatGen!H$2,'Energy balance options'!$A$7:$A$3000,HeatGen!$A1978)</f>
        <v>0</v>
      </c>
      <c r="I1978">
        <f>SUMIFS('Energy balance options'!$F$7:$F$3000,'Energy balance options'!$B$7:$B$3000,HeatGen!I$2,'Energy balance options'!$A$7:$A$3000,HeatGen!$A1978)</f>
        <v>0</v>
      </c>
      <c r="J1978">
        <f>SUMIFS('Energy balance options'!$F$7:$F$3000,'Energy balance options'!$B$7:$B$3000,HeatGen!J$2,'Energy balance options'!$A$7:$A$3000,HeatGen!$A1978)</f>
        <v>0</v>
      </c>
      <c r="K1978">
        <f>SUMIFS('Energy balance options'!$F$7:$F$3000,'Energy balance options'!$B$7:$B$3000,HeatGen!K$2,'Energy balance options'!$A$7:$A$3000,HeatGen!$A1978)</f>
        <v>0</v>
      </c>
      <c r="L1978">
        <f>SUMIFS('Energy balance options'!$F$7:$F$3000,'Energy balance options'!$B$7:$B$3000,HeatGen!L$2,'Energy balance options'!$A$7:$A$3000,HeatGen!$A1978)</f>
        <v>0</v>
      </c>
      <c r="M1978">
        <f>SUMIFS('Energy balance options'!$F$7:$F$3000,'Energy balance options'!$B$7:$B$3000,HeatGen!M$2,'Energy balance options'!$A$7:$A$3000,HeatGen!$A1978)</f>
        <v>0</v>
      </c>
      <c r="N1978">
        <f>SUMIFS('Energy balance options'!$F$7:$F$3000,'Energy balance options'!$B$7:$B$3000,HeatGen!N$2,'Energy balance options'!$A$7:$A$3000,HeatGen!$A1978)</f>
        <v>0</v>
      </c>
      <c r="P1978">
        <f>SUMIFS('Energy balance options'!$F$7:$F$3000,'Energy balance options'!$B$7:$B$3000,HeatGen!P$2,'Energy balance options'!$A$7:$A$3000,HeatGen!$A1978)</f>
        <v>0</v>
      </c>
      <c r="Q1978">
        <f>SUMIFS('Energy balance options'!$F$7:$F$3000,'Energy balance options'!$B$7:$B$3000,HeatGen!Q$2,'Energy balance options'!$A$7:$A$3000,HeatGen!$A1978)</f>
        <v>0</v>
      </c>
      <c r="R1978">
        <f>SUMIFS('Energy balance options'!$F$7:$F$3000,'Energy balance options'!$B$7:$B$3000,HeatGen!R$2,'Energy balance options'!$A$7:$A$3000,HeatGen!$A1978)</f>
        <v>0</v>
      </c>
      <c r="S1978">
        <f>SUMIFS('Energy balance options'!$G$7:$G$3000,'Energy balance options'!$B$7:$B$3000,HeatGen!S$2,'Energy balance options'!$A$7:$A$3000,HeatGen!$A1978)</f>
        <v>0</v>
      </c>
      <c r="T1978">
        <f>SUMIFS('Energy balance options'!$G$7:$G$3000,'Energy balance options'!$B$7:$B$3000,HeatGen!T$2,'Energy balance options'!$A$7:$A$3000,HeatGen!$A1978)</f>
        <v>0</v>
      </c>
      <c r="U1978">
        <f>SUMIFS('Energy balance options'!$G$7:$G$3000,'Energy balance options'!$B$7:$B$3000,HeatGen!U$2,'Energy balance options'!$A$7:$A$3000,HeatGen!$A1978)</f>
        <v>0</v>
      </c>
      <c r="V1978">
        <f>SUMIFS('Energy balance options'!$G$7:$G$3000,'Energy balance options'!$B$7:$B$3000,HeatGen!V$2,'Energy balance options'!$A$7:$A$3000,HeatGen!$A1978)</f>
        <v>0</v>
      </c>
      <c r="W1978">
        <f>SUMIFS('Energy balance options'!$G$7:$G$3000,'Energy balance options'!$B$7:$B$3000,HeatGen!W$2,'Energy balance options'!$A$7:$A$3000,HeatGen!$A1978)</f>
        <v>0</v>
      </c>
      <c r="X1978">
        <f>SUMIFS('Energy balance options'!$G$7:$G$3000,'Energy balance options'!$B$7:$B$3000,HeatGen!X$2,'Energy balance options'!$A$7:$A$3000,HeatGen!$A1978)</f>
        <v>0</v>
      </c>
      <c r="AG1978">
        <f t="shared" ref="AG1978:AG1989" si="367">IFERROR(P1978/SUM($H1978:$Y1978),0)*SUM($C1978:$G1978)</f>
        <v>0</v>
      </c>
      <c r="AH1978">
        <f t="shared" ref="AH1978:AH1989" si="368">IFERROR(Q1978/SUM($H1978:$Y1978),0)*SUM($C1978:$G1978)</f>
        <v>0</v>
      </c>
      <c r="AI1978">
        <f t="shared" ref="AI1978:AI1989" si="369">IFERROR(R1978/SUM($H1978:$Y1978),0)*SUM($C1978:$G1978)</f>
        <v>0</v>
      </c>
      <c r="AJ1978">
        <f t="shared" ref="AJ1978:AJ1989" si="370">IFERROR(S1978/SUM($H1978:$X1978),0)*SUM($C1978:$G1978)</f>
        <v>0</v>
      </c>
      <c r="AK1978">
        <f t="shared" ref="AK1978:AK1989" si="371">IFERROR(T1978/SUM($H1978:$X1978),0)*SUM($C1978:$G1978)</f>
        <v>0</v>
      </c>
      <c r="AL1978">
        <f t="shared" ref="AL1978:AL1989" si="372">IFERROR(U1978/SUM($H1978:$X1978),0)*SUM($C1978:$G1978)</f>
        <v>0</v>
      </c>
      <c r="AM1978">
        <f t="shared" ref="AM1978:AM1989" si="373">IFERROR(V1978/SUM($H1978:$X1978),0)*SUM($C1978:$G1978)</f>
        <v>0</v>
      </c>
      <c r="AN1978">
        <f t="shared" ref="AN1978:AN1989" si="374">IFERROR(W1978/SUM($H1978:$X1978),0)*SUM($C1978:$G1978)</f>
        <v>0</v>
      </c>
      <c r="AO1978">
        <f t="shared" ref="AO1978:AO1989" si="375">IFERROR(X1978/SUM($H1978:$X1978),0)*SUM($C1978:$G1978)</f>
        <v>0</v>
      </c>
    </row>
    <row r="1979" spans="1:41" x14ac:dyDescent="0.2">
      <c r="A1979" s="9">
        <f>'Cost per option'!A1987</f>
        <v>0</v>
      </c>
      <c r="B1979" t="str">
        <f>_xlfn.IFNA(VLOOKUP(A1979,'Energy balance options'!A$7:C$3000,3,FALSE),"")</f>
        <v/>
      </c>
      <c r="C1979">
        <f>SUMIFS('Energy balance options'!$F$7:$F$3000,'Energy balance options'!$B$7:$B$3000,HeatGen!C$2,'Energy balance options'!$A$7:$A$3000,HeatGen!$A1979)</f>
        <v>0</v>
      </c>
      <c r="D1979">
        <f>SUMIFS('Energy balance options'!$F$7:$F$3000,'Energy balance options'!$B$7:$B$3000,HeatGen!D$2,'Energy balance options'!$A$7:$A$3000,HeatGen!$A1979)</f>
        <v>0</v>
      </c>
      <c r="E1979">
        <f>SUMIFS('Energy balance options'!$F$7:$F$3000,'Energy balance options'!$B$7:$B$3000,HeatGen!E$2,'Energy balance options'!$A$7:$A$3000,HeatGen!$A1979)</f>
        <v>0</v>
      </c>
      <c r="F1979">
        <f>SUMIFS('Energy balance options'!$F$7:$F$3000,'Energy balance options'!$B$7:$B$3000,HeatGen!F$2,'Energy balance options'!$A$7:$A$3000,HeatGen!$A1979)</f>
        <v>0</v>
      </c>
      <c r="G1979">
        <f>SUMIFS('Energy balance options'!$F$7:$F$3000,'Energy balance options'!$B$7:$B$3000,HeatGen!G$2,'Energy balance options'!$A$7:$A$3000,HeatGen!$A1979)</f>
        <v>0</v>
      </c>
      <c r="H1979">
        <f>SUMIFS('Energy balance options'!$F$7:$F$3000,'Energy balance options'!$B$7:$B$3000,HeatGen!H$2,'Energy balance options'!$A$7:$A$3000,HeatGen!$A1979)</f>
        <v>0</v>
      </c>
      <c r="I1979">
        <f>SUMIFS('Energy balance options'!$F$7:$F$3000,'Energy balance options'!$B$7:$B$3000,HeatGen!I$2,'Energy balance options'!$A$7:$A$3000,HeatGen!$A1979)</f>
        <v>0</v>
      </c>
      <c r="J1979">
        <f>SUMIFS('Energy balance options'!$F$7:$F$3000,'Energy balance options'!$B$7:$B$3000,HeatGen!J$2,'Energy balance options'!$A$7:$A$3000,HeatGen!$A1979)</f>
        <v>0</v>
      </c>
      <c r="K1979">
        <f>SUMIFS('Energy balance options'!$F$7:$F$3000,'Energy balance options'!$B$7:$B$3000,HeatGen!K$2,'Energy balance options'!$A$7:$A$3000,HeatGen!$A1979)</f>
        <v>0</v>
      </c>
      <c r="L1979">
        <f>SUMIFS('Energy balance options'!$F$7:$F$3000,'Energy balance options'!$B$7:$B$3000,HeatGen!L$2,'Energy balance options'!$A$7:$A$3000,HeatGen!$A1979)</f>
        <v>0</v>
      </c>
      <c r="M1979">
        <f>SUMIFS('Energy balance options'!$F$7:$F$3000,'Energy balance options'!$B$7:$B$3000,HeatGen!M$2,'Energy balance options'!$A$7:$A$3000,HeatGen!$A1979)</f>
        <v>0</v>
      </c>
      <c r="N1979">
        <f>SUMIFS('Energy balance options'!$F$7:$F$3000,'Energy balance options'!$B$7:$B$3000,HeatGen!N$2,'Energy balance options'!$A$7:$A$3000,HeatGen!$A1979)</f>
        <v>0</v>
      </c>
      <c r="P1979">
        <f>SUMIFS('Energy balance options'!$F$7:$F$3000,'Energy balance options'!$B$7:$B$3000,HeatGen!P$2,'Energy balance options'!$A$7:$A$3000,HeatGen!$A1979)</f>
        <v>0</v>
      </c>
      <c r="Q1979">
        <f>SUMIFS('Energy balance options'!$F$7:$F$3000,'Energy balance options'!$B$7:$B$3000,HeatGen!Q$2,'Energy balance options'!$A$7:$A$3000,HeatGen!$A1979)</f>
        <v>0</v>
      </c>
      <c r="R1979">
        <f>SUMIFS('Energy balance options'!$F$7:$F$3000,'Energy balance options'!$B$7:$B$3000,HeatGen!R$2,'Energy balance options'!$A$7:$A$3000,HeatGen!$A1979)</f>
        <v>0</v>
      </c>
      <c r="S1979">
        <f>SUMIFS('Energy balance options'!$G$7:$G$3000,'Energy balance options'!$B$7:$B$3000,HeatGen!S$2,'Energy balance options'!$A$7:$A$3000,HeatGen!$A1979)</f>
        <v>0</v>
      </c>
      <c r="T1979">
        <f>SUMIFS('Energy balance options'!$G$7:$G$3000,'Energy balance options'!$B$7:$B$3000,HeatGen!T$2,'Energy balance options'!$A$7:$A$3000,HeatGen!$A1979)</f>
        <v>0</v>
      </c>
      <c r="U1979">
        <f>SUMIFS('Energy balance options'!$G$7:$G$3000,'Energy balance options'!$B$7:$B$3000,HeatGen!U$2,'Energy balance options'!$A$7:$A$3000,HeatGen!$A1979)</f>
        <v>0</v>
      </c>
      <c r="V1979">
        <f>SUMIFS('Energy balance options'!$G$7:$G$3000,'Energy balance options'!$B$7:$B$3000,HeatGen!V$2,'Energy balance options'!$A$7:$A$3000,HeatGen!$A1979)</f>
        <v>0</v>
      </c>
      <c r="W1979">
        <f>SUMIFS('Energy balance options'!$G$7:$G$3000,'Energy balance options'!$B$7:$B$3000,HeatGen!W$2,'Energy balance options'!$A$7:$A$3000,HeatGen!$A1979)</f>
        <v>0</v>
      </c>
      <c r="X1979">
        <f>SUMIFS('Energy balance options'!$G$7:$G$3000,'Energy balance options'!$B$7:$B$3000,HeatGen!X$2,'Energy balance options'!$A$7:$A$3000,HeatGen!$A1979)</f>
        <v>0</v>
      </c>
      <c r="AG1979">
        <f t="shared" si="367"/>
        <v>0</v>
      </c>
      <c r="AH1979">
        <f t="shared" si="368"/>
        <v>0</v>
      </c>
      <c r="AI1979">
        <f t="shared" si="369"/>
        <v>0</v>
      </c>
      <c r="AJ1979">
        <f t="shared" si="370"/>
        <v>0</v>
      </c>
      <c r="AK1979">
        <f t="shared" si="371"/>
        <v>0</v>
      </c>
      <c r="AL1979">
        <f t="shared" si="372"/>
        <v>0</v>
      </c>
      <c r="AM1979">
        <f t="shared" si="373"/>
        <v>0</v>
      </c>
      <c r="AN1979">
        <f t="shared" si="374"/>
        <v>0</v>
      </c>
      <c r="AO1979">
        <f t="shared" si="375"/>
        <v>0</v>
      </c>
    </row>
    <row r="1980" spans="1:41" x14ac:dyDescent="0.2">
      <c r="A1980" s="9">
        <f>'Cost per option'!A1988</f>
        <v>0</v>
      </c>
      <c r="B1980" t="str">
        <f>_xlfn.IFNA(VLOOKUP(A1980,'Energy balance options'!A$7:C$3000,3,FALSE),"")</f>
        <v/>
      </c>
      <c r="C1980">
        <f>SUMIFS('Energy balance options'!$F$7:$F$3000,'Energy balance options'!$B$7:$B$3000,HeatGen!C$2,'Energy balance options'!$A$7:$A$3000,HeatGen!$A1980)</f>
        <v>0</v>
      </c>
      <c r="D1980">
        <f>SUMIFS('Energy balance options'!$F$7:$F$3000,'Energy balance options'!$B$7:$B$3000,HeatGen!D$2,'Energy balance options'!$A$7:$A$3000,HeatGen!$A1980)</f>
        <v>0</v>
      </c>
      <c r="E1980">
        <f>SUMIFS('Energy balance options'!$F$7:$F$3000,'Energy balance options'!$B$7:$B$3000,HeatGen!E$2,'Energy balance options'!$A$7:$A$3000,HeatGen!$A1980)</f>
        <v>0</v>
      </c>
      <c r="F1980">
        <f>SUMIFS('Energy balance options'!$F$7:$F$3000,'Energy balance options'!$B$7:$B$3000,HeatGen!F$2,'Energy balance options'!$A$7:$A$3000,HeatGen!$A1980)</f>
        <v>0</v>
      </c>
      <c r="G1980">
        <f>SUMIFS('Energy balance options'!$F$7:$F$3000,'Energy balance options'!$B$7:$B$3000,HeatGen!G$2,'Energy balance options'!$A$7:$A$3000,HeatGen!$A1980)</f>
        <v>0</v>
      </c>
      <c r="H1980">
        <f>SUMIFS('Energy balance options'!$F$7:$F$3000,'Energy balance options'!$B$7:$B$3000,HeatGen!H$2,'Energy balance options'!$A$7:$A$3000,HeatGen!$A1980)</f>
        <v>0</v>
      </c>
      <c r="I1980">
        <f>SUMIFS('Energy balance options'!$F$7:$F$3000,'Energy balance options'!$B$7:$B$3000,HeatGen!I$2,'Energy balance options'!$A$7:$A$3000,HeatGen!$A1980)</f>
        <v>0</v>
      </c>
      <c r="J1980">
        <f>SUMIFS('Energy balance options'!$F$7:$F$3000,'Energy balance options'!$B$7:$B$3000,HeatGen!J$2,'Energy balance options'!$A$7:$A$3000,HeatGen!$A1980)</f>
        <v>0</v>
      </c>
      <c r="K1980">
        <f>SUMIFS('Energy balance options'!$F$7:$F$3000,'Energy balance options'!$B$7:$B$3000,HeatGen!K$2,'Energy balance options'!$A$7:$A$3000,HeatGen!$A1980)</f>
        <v>0</v>
      </c>
      <c r="L1980">
        <f>SUMIFS('Energy balance options'!$F$7:$F$3000,'Energy balance options'!$B$7:$B$3000,HeatGen!L$2,'Energy balance options'!$A$7:$A$3000,HeatGen!$A1980)</f>
        <v>0</v>
      </c>
      <c r="M1980">
        <f>SUMIFS('Energy balance options'!$F$7:$F$3000,'Energy balance options'!$B$7:$B$3000,HeatGen!M$2,'Energy balance options'!$A$7:$A$3000,HeatGen!$A1980)</f>
        <v>0</v>
      </c>
      <c r="N1980">
        <f>SUMIFS('Energy balance options'!$F$7:$F$3000,'Energy balance options'!$B$7:$B$3000,HeatGen!N$2,'Energy balance options'!$A$7:$A$3000,HeatGen!$A1980)</f>
        <v>0</v>
      </c>
      <c r="P1980">
        <f>SUMIFS('Energy balance options'!$F$7:$F$3000,'Energy balance options'!$B$7:$B$3000,HeatGen!P$2,'Energy balance options'!$A$7:$A$3000,HeatGen!$A1980)</f>
        <v>0</v>
      </c>
      <c r="Q1980">
        <f>SUMIFS('Energy balance options'!$F$7:$F$3000,'Energy balance options'!$B$7:$B$3000,HeatGen!Q$2,'Energy balance options'!$A$7:$A$3000,HeatGen!$A1980)</f>
        <v>0</v>
      </c>
      <c r="R1980">
        <f>SUMIFS('Energy balance options'!$F$7:$F$3000,'Energy balance options'!$B$7:$B$3000,HeatGen!R$2,'Energy balance options'!$A$7:$A$3000,HeatGen!$A1980)</f>
        <v>0</v>
      </c>
      <c r="S1980">
        <f>SUMIFS('Energy balance options'!$G$7:$G$3000,'Energy balance options'!$B$7:$B$3000,HeatGen!S$2,'Energy balance options'!$A$7:$A$3000,HeatGen!$A1980)</f>
        <v>0</v>
      </c>
      <c r="T1980">
        <f>SUMIFS('Energy balance options'!$G$7:$G$3000,'Energy balance options'!$B$7:$B$3000,HeatGen!T$2,'Energy balance options'!$A$7:$A$3000,HeatGen!$A1980)</f>
        <v>0</v>
      </c>
      <c r="U1980">
        <f>SUMIFS('Energy balance options'!$G$7:$G$3000,'Energy balance options'!$B$7:$B$3000,HeatGen!U$2,'Energy balance options'!$A$7:$A$3000,HeatGen!$A1980)</f>
        <v>0</v>
      </c>
      <c r="V1980">
        <f>SUMIFS('Energy balance options'!$G$7:$G$3000,'Energy balance options'!$B$7:$B$3000,HeatGen!V$2,'Energy balance options'!$A$7:$A$3000,HeatGen!$A1980)</f>
        <v>0</v>
      </c>
      <c r="W1980">
        <f>SUMIFS('Energy balance options'!$G$7:$G$3000,'Energy balance options'!$B$7:$B$3000,HeatGen!W$2,'Energy balance options'!$A$7:$A$3000,HeatGen!$A1980)</f>
        <v>0</v>
      </c>
      <c r="X1980">
        <f>SUMIFS('Energy balance options'!$G$7:$G$3000,'Energy balance options'!$B$7:$B$3000,HeatGen!X$2,'Energy balance options'!$A$7:$A$3000,HeatGen!$A1980)</f>
        <v>0</v>
      </c>
      <c r="AG1980">
        <f t="shared" si="367"/>
        <v>0</v>
      </c>
      <c r="AH1980">
        <f t="shared" si="368"/>
        <v>0</v>
      </c>
      <c r="AI1980">
        <f t="shared" si="369"/>
        <v>0</v>
      </c>
      <c r="AJ1980">
        <f t="shared" si="370"/>
        <v>0</v>
      </c>
      <c r="AK1980">
        <f t="shared" si="371"/>
        <v>0</v>
      </c>
      <c r="AL1980">
        <f t="shared" si="372"/>
        <v>0</v>
      </c>
      <c r="AM1980">
        <f t="shared" si="373"/>
        <v>0</v>
      </c>
      <c r="AN1980">
        <f t="shared" si="374"/>
        <v>0</v>
      </c>
      <c r="AO1980">
        <f t="shared" si="375"/>
        <v>0</v>
      </c>
    </row>
    <row r="1981" spans="1:41" x14ac:dyDescent="0.2">
      <c r="A1981" s="9">
        <f>'Cost per option'!A1989</f>
        <v>0</v>
      </c>
      <c r="B1981" t="str">
        <f>_xlfn.IFNA(VLOOKUP(A1981,'Energy balance options'!A$7:C$3000,3,FALSE),"")</f>
        <v/>
      </c>
      <c r="C1981">
        <f>SUMIFS('Energy balance options'!$F$7:$F$3000,'Energy balance options'!$B$7:$B$3000,HeatGen!C$2,'Energy balance options'!$A$7:$A$3000,HeatGen!$A1981)</f>
        <v>0</v>
      </c>
      <c r="D1981">
        <f>SUMIFS('Energy balance options'!$F$7:$F$3000,'Energy balance options'!$B$7:$B$3000,HeatGen!D$2,'Energy balance options'!$A$7:$A$3000,HeatGen!$A1981)</f>
        <v>0</v>
      </c>
      <c r="E1981">
        <f>SUMIFS('Energy balance options'!$F$7:$F$3000,'Energy balance options'!$B$7:$B$3000,HeatGen!E$2,'Energy balance options'!$A$7:$A$3000,HeatGen!$A1981)</f>
        <v>0</v>
      </c>
      <c r="F1981">
        <f>SUMIFS('Energy balance options'!$F$7:$F$3000,'Energy balance options'!$B$7:$B$3000,HeatGen!F$2,'Energy balance options'!$A$7:$A$3000,HeatGen!$A1981)</f>
        <v>0</v>
      </c>
      <c r="G1981">
        <f>SUMIFS('Energy balance options'!$F$7:$F$3000,'Energy balance options'!$B$7:$B$3000,HeatGen!G$2,'Energy balance options'!$A$7:$A$3000,HeatGen!$A1981)</f>
        <v>0</v>
      </c>
      <c r="H1981">
        <f>SUMIFS('Energy balance options'!$F$7:$F$3000,'Energy balance options'!$B$7:$B$3000,HeatGen!H$2,'Energy balance options'!$A$7:$A$3000,HeatGen!$A1981)</f>
        <v>0</v>
      </c>
      <c r="I1981">
        <f>SUMIFS('Energy balance options'!$F$7:$F$3000,'Energy balance options'!$B$7:$B$3000,HeatGen!I$2,'Energy balance options'!$A$7:$A$3000,HeatGen!$A1981)</f>
        <v>0</v>
      </c>
      <c r="J1981">
        <f>SUMIFS('Energy balance options'!$F$7:$F$3000,'Energy balance options'!$B$7:$B$3000,HeatGen!J$2,'Energy balance options'!$A$7:$A$3000,HeatGen!$A1981)</f>
        <v>0</v>
      </c>
      <c r="K1981">
        <f>SUMIFS('Energy balance options'!$F$7:$F$3000,'Energy balance options'!$B$7:$B$3000,HeatGen!K$2,'Energy balance options'!$A$7:$A$3000,HeatGen!$A1981)</f>
        <v>0</v>
      </c>
      <c r="L1981">
        <f>SUMIFS('Energy balance options'!$F$7:$F$3000,'Energy balance options'!$B$7:$B$3000,HeatGen!L$2,'Energy balance options'!$A$7:$A$3000,HeatGen!$A1981)</f>
        <v>0</v>
      </c>
      <c r="M1981">
        <f>SUMIFS('Energy balance options'!$F$7:$F$3000,'Energy balance options'!$B$7:$B$3000,HeatGen!M$2,'Energy balance options'!$A$7:$A$3000,HeatGen!$A1981)</f>
        <v>0</v>
      </c>
      <c r="N1981">
        <f>SUMIFS('Energy balance options'!$F$7:$F$3000,'Energy balance options'!$B$7:$B$3000,HeatGen!N$2,'Energy balance options'!$A$7:$A$3000,HeatGen!$A1981)</f>
        <v>0</v>
      </c>
      <c r="P1981">
        <f>SUMIFS('Energy balance options'!$F$7:$F$3000,'Energy balance options'!$B$7:$B$3000,HeatGen!P$2,'Energy balance options'!$A$7:$A$3000,HeatGen!$A1981)</f>
        <v>0</v>
      </c>
      <c r="Q1981">
        <f>SUMIFS('Energy balance options'!$F$7:$F$3000,'Energy balance options'!$B$7:$B$3000,HeatGen!Q$2,'Energy balance options'!$A$7:$A$3000,HeatGen!$A1981)</f>
        <v>0</v>
      </c>
      <c r="R1981">
        <f>SUMIFS('Energy balance options'!$F$7:$F$3000,'Energy balance options'!$B$7:$B$3000,HeatGen!R$2,'Energy balance options'!$A$7:$A$3000,HeatGen!$A1981)</f>
        <v>0</v>
      </c>
      <c r="S1981">
        <f>SUMIFS('Energy balance options'!$G$7:$G$3000,'Energy balance options'!$B$7:$B$3000,HeatGen!S$2,'Energy balance options'!$A$7:$A$3000,HeatGen!$A1981)</f>
        <v>0</v>
      </c>
      <c r="T1981">
        <f>SUMIFS('Energy balance options'!$G$7:$G$3000,'Energy balance options'!$B$7:$B$3000,HeatGen!T$2,'Energy balance options'!$A$7:$A$3000,HeatGen!$A1981)</f>
        <v>0</v>
      </c>
      <c r="U1981">
        <f>SUMIFS('Energy balance options'!$G$7:$G$3000,'Energy balance options'!$B$7:$B$3000,HeatGen!U$2,'Energy balance options'!$A$7:$A$3000,HeatGen!$A1981)</f>
        <v>0</v>
      </c>
      <c r="V1981">
        <f>SUMIFS('Energy balance options'!$G$7:$G$3000,'Energy balance options'!$B$7:$B$3000,HeatGen!V$2,'Energy balance options'!$A$7:$A$3000,HeatGen!$A1981)</f>
        <v>0</v>
      </c>
      <c r="W1981">
        <f>SUMIFS('Energy balance options'!$G$7:$G$3000,'Energy balance options'!$B$7:$B$3000,HeatGen!W$2,'Energy balance options'!$A$7:$A$3000,HeatGen!$A1981)</f>
        <v>0</v>
      </c>
      <c r="X1981">
        <f>SUMIFS('Energy balance options'!$G$7:$G$3000,'Energy balance options'!$B$7:$B$3000,HeatGen!X$2,'Energy balance options'!$A$7:$A$3000,HeatGen!$A1981)</f>
        <v>0</v>
      </c>
      <c r="AG1981">
        <f t="shared" si="367"/>
        <v>0</v>
      </c>
      <c r="AH1981">
        <f t="shared" si="368"/>
        <v>0</v>
      </c>
      <c r="AI1981">
        <f t="shared" si="369"/>
        <v>0</v>
      </c>
      <c r="AJ1981">
        <f t="shared" si="370"/>
        <v>0</v>
      </c>
      <c r="AK1981">
        <f t="shared" si="371"/>
        <v>0</v>
      </c>
      <c r="AL1981">
        <f t="shared" si="372"/>
        <v>0</v>
      </c>
      <c r="AM1981">
        <f t="shared" si="373"/>
        <v>0</v>
      </c>
      <c r="AN1981">
        <f t="shared" si="374"/>
        <v>0</v>
      </c>
      <c r="AO1981">
        <f t="shared" si="375"/>
        <v>0</v>
      </c>
    </row>
    <row r="1982" spans="1:41" x14ac:dyDescent="0.2">
      <c r="A1982" s="9">
        <f>'Cost per option'!A1990</f>
        <v>0</v>
      </c>
      <c r="B1982" t="str">
        <f>_xlfn.IFNA(VLOOKUP(A1982,'Energy balance options'!A$7:C$3000,3,FALSE),"")</f>
        <v/>
      </c>
      <c r="C1982">
        <f>SUMIFS('Energy balance options'!$F$7:$F$3000,'Energy balance options'!$B$7:$B$3000,HeatGen!C$2,'Energy balance options'!$A$7:$A$3000,HeatGen!$A1982)</f>
        <v>0</v>
      </c>
      <c r="D1982">
        <f>SUMIFS('Energy balance options'!$F$7:$F$3000,'Energy balance options'!$B$7:$B$3000,HeatGen!D$2,'Energy balance options'!$A$7:$A$3000,HeatGen!$A1982)</f>
        <v>0</v>
      </c>
      <c r="E1982">
        <f>SUMIFS('Energy balance options'!$F$7:$F$3000,'Energy balance options'!$B$7:$B$3000,HeatGen!E$2,'Energy balance options'!$A$7:$A$3000,HeatGen!$A1982)</f>
        <v>0</v>
      </c>
      <c r="F1982">
        <f>SUMIFS('Energy balance options'!$F$7:$F$3000,'Energy balance options'!$B$7:$B$3000,HeatGen!F$2,'Energy balance options'!$A$7:$A$3000,HeatGen!$A1982)</f>
        <v>0</v>
      </c>
      <c r="G1982">
        <f>SUMIFS('Energy balance options'!$F$7:$F$3000,'Energy balance options'!$B$7:$B$3000,HeatGen!G$2,'Energy balance options'!$A$7:$A$3000,HeatGen!$A1982)</f>
        <v>0</v>
      </c>
      <c r="H1982">
        <f>SUMIFS('Energy balance options'!$F$7:$F$3000,'Energy balance options'!$B$7:$B$3000,HeatGen!H$2,'Energy balance options'!$A$7:$A$3000,HeatGen!$A1982)</f>
        <v>0</v>
      </c>
      <c r="I1982">
        <f>SUMIFS('Energy balance options'!$F$7:$F$3000,'Energy balance options'!$B$7:$B$3000,HeatGen!I$2,'Energy balance options'!$A$7:$A$3000,HeatGen!$A1982)</f>
        <v>0</v>
      </c>
      <c r="J1982">
        <f>SUMIFS('Energy balance options'!$F$7:$F$3000,'Energy balance options'!$B$7:$B$3000,HeatGen!J$2,'Energy balance options'!$A$7:$A$3000,HeatGen!$A1982)</f>
        <v>0</v>
      </c>
      <c r="K1982">
        <f>SUMIFS('Energy balance options'!$F$7:$F$3000,'Energy balance options'!$B$7:$B$3000,HeatGen!K$2,'Energy balance options'!$A$7:$A$3000,HeatGen!$A1982)</f>
        <v>0</v>
      </c>
      <c r="L1982">
        <f>SUMIFS('Energy balance options'!$F$7:$F$3000,'Energy balance options'!$B$7:$B$3000,HeatGen!L$2,'Energy balance options'!$A$7:$A$3000,HeatGen!$A1982)</f>
        <v>0</v>
      </c>
      <c r="M1982">
        <f>SUMIFS('Energy balance options'!$F$7:$F$3000,'Energy balance options'!$B$7:$B$3000,HeatGen!M$2,'Energy balance options'!$A$7:$A$3000,HeatGen!$A1982)</f>
        <v>0</v>
      </c>
      <c r="N1982">
        <f>SUMIFS('Energy balance options'!$F$7:$F$3000,'Energy balance options'!$B$7:$B$3000,HeatGen!N$2,'Energy balance options'!$A$7:$A$3000,HeatGen!$A1982)</f>
        <v>0</v>
      </c>
      <c r="P1982">
        <f>SUMIFS('Energy balance options'!$F$7:$F$3000,'Energy balance options'!$B$7:$B$3000,HeatGen!P$2,'Energy balance options'!$A$7:$A$3000,HeatGen!$A1982)</f>
        <v>0</v>
      </c>
      <c r="Q1982">
        <f>SUMIFS('Energy balance options'!$F$7:$F$3000,'Energy balance options'!$B$7:$B$3000,HeatGen!Q$2,'Energy balance options'!$A$7:$A$3000,HeatGen!$A1982)</f>
        <v>0</v>
      </c>
      <c r="R1982">
        <f>SUMIFS('Energy balance options'!$F$7:$F$3000,'Energy balance options'!$B$7:$B$3000,HeatGen!R$2,'Energy balance options'!$A$7:$A$3000,HeatGen!$A1982)</f>
        <v>0</v>
      </c>
      <c r="S1982">
        <f>SUMIFS('Energy balance options'!$G$7:$G$3000,'Energy balance options'!$B$7:$B$3000,HeatGen!S$2,'Energy balance options'!$A$7:$A$3000,HeatGen!$A1982)</f>
        <v>0</v>
      </c>
      <c r="T1982">
        <f>SUMIFS('Energy balance options'!$G$7:$G$3000,'Energy balance options'!$B$7:$B$3000,HeatGen!T$2,'Energy balance options'!$A$7:$A$3000,HeatGen!$A1982)</f>
        <v>0</v>
      </c>
      <c r="U1982">
        <f>SUMIFS('Energy balance options'!$G$7:$G$3000,'Energy balance options'!$B$7:$B$3000,HeatGen!U$2,'Energy balance options'!$A$7:$A$3000,HeatGen!$A1982)</f>
        <v>0</v>
      </c>
      <c r="V1982">
        <f>SUMIFS('Energy balance options'!$G$7:$G$3000,'Energy balance options'!$B$7:$B$3000,HeatGen!V$2,'Energy balance options'!$A$7:$A$3000,HeatGen!$A1982)</f>
        <v>0</v>
      </c>
      <c r="W1982">
        <f>SUMIFS('Energy balance options'!$G$7:$G$3000,'Energy balance options'!$B$7:$B$3000,HeatGen!W$2,'Energy balance options'!$A$7:$A$3000,HeatGen!$A1982)</f>
        <v>0</v>
      </c>
      <c r="X1982">
        <f>SUMIFS('Energy balance options'!$G$7:$G$3000,'Energy balance options'!$B$7:$B$3000,HeatGen!X$2,'Energy balance options'!$A$7:$A$3000,HeatGen!$A1982)</f>
        <v>0</v>
      </c>
      <c r="AG1982">
        <f t="shared" si="367"/>
        <v>0</v>
      </c>
      <c r="AH1982">
        <f t="shared" si="368"/>
        <v>0</v>
      </c>
      <c r="AI1982">
        <f t="shared" si="369"/>
        <v>0</v>
      </c>
      <c r="AJ1982">
        <f t="shared" si="370"/>
        <v>0</v>
      </c>
      <c r="AK1982">
        <f t="shared" si="371"/>
        <v>0</v>
      </c>
      <c r="AL1982">
        <f t="shared" si="372"/>
        <v>0</v>
      </c>
      <c r="AM1982">
        <f t="shared" si="373"/>
        <v>0</v>
      </c>
      <c r="AN1982">
        <f t="shared" si="374"/>
        <v>0</v>
      </c>
      <c r="AO1982">
        <f t="shared" si="375"/>
        <v>0</v>
      </c>
    </row>
    <row r="1983" spans="1:41" x14ac:dyDescent="0.2">
      <c r="A1983" s="9">
        <f>'Cost per option'!A1991</f>
        <v>0</v>
      </c>
      <c r="B1983" t="str">
        <f>_xlfn.IFNA(VLOOKUP(A1983,'Energy balance options'!A$7:C$3000,3,FALSE),"")</f>
        <v/>
      </c>
      <c r="C1983">
        <f>SUMIFS('Energy balance options'!$F$7:$F$3000,'Energy balance options'!$B$7:$B$3000,HeatGen!C$2,'Energy balance options'!$A$7:$A$3000,HeatGen!$A1983)</f>
        <v>0</v>
      </c>
      <c r="D1983">
        <f>SUMIFS('Energy balance options'!$F$7:$F$3000,'Energy balance options'!$B$7:$B$3000,HeatGen!D$2,'Energy balance options'!$A$7:$A$3000,HeatGen!$A1983)</f>
        <v>0</v>
      </c>
      <c r="E1983">
        <f>SUMIFS('Energy balance options'!$F$7:$F$3000,'Energy balance options'!$B$7:$B$3000,HeatGen!E$2,'Energy balance options'!$A$7:$A$3000,HeatGen!$A1983)</f>
        <v>0</v>
      </c>
      <c r="F1983">
        <f>SUMIFS('Energy balance options'!$F$7:$F$3000,'Energy balance options'!$B$7:$B$3000,HeatGen!F$2,'Energy balance options'!$A$7:$A$3000,HeatGen!$A1983)</f>
        <v>0</v>
      </c>
      <c r="G1983">
        <f>SUMIFS('Energy balance options'!$F$7:$F$3000,'Energy balance options'!$B$7:$B$3000,HeatGen!G$2,'Energy balance options'!$A$7:$A$3000,HeatGen!$A1983)</f>
        <v>0</v>
      </c>
      <c r="H1983">
        <f>SUMIFS('Energy balance options'!$F$7:$F$3000,'Energy balance options'!$B$7:$B$3000,HeatGen!H$2,'Energy balance options'!$A$7:$A$3000,HeatGen!$A1983)</f>
        <v>0</v>
      </c>
      <c r="I1983">
        <f>SUMIFS('Energy balance options'!$F$7:$F$3000,'Energy balance options'!$B$7:$B$3000,HeatGen!I$2,'Energy balance options'!$A$7:$A$3000,HeatGen!$A1983)</f>
        <v>0</v>
      </c>
      <c r="J1983">
        <f>SUMIFS('Energy balance options'!$F$7:$F$3000,'Energy balance options'!$B$7:$B$3000,HeatGen!J$2,'Energy balance options'!$A$7:$A$3000,HeatGen!$A1983)</f>
        <v>0</v>
      </c>
      <c r="K1983">
        <f>SUMIFS('Energy balance options'!$F$7:$F$3000,'Energy balance options'!$B$7:$B$3000,HeatGen!K$2,'Energy balance options'!$A$7:$A$3000,HeatGen!$A1983)</f>
        <v>0</v>
      </c>
      <c r="L1983">
        <f>SUMIFS('Energy balance options'!$F$7:$F$3000,'Energy balance options'!$B$7:$B$3000,HeatGen!L$2,'Energy balance options'!$A$7:$A$3000,HeatGen!$A1983)</f>
        <v>0</v>
      </c>
      <c r="M1983">
        <f>SUMIFS('Energy balance options'!$F$7:$F$3000,'Energy balance options'!$B$7:$B$3000,HeatGen!M$2,'Energy balance options'!$A$7:$A$3000,HeatGen!$A1983)</f>
        <v>0</v>
      </c>
      <c r="N1983">
        <f>SUMIFS('Energy balance options'!$F$7:$F$3000,'Energy balance options'!$B$7:$B$3000,HeatGen!N$2,'Energy balance options'!$A$7:$A$3000,HeatGen!$A1983)</f>
        <v>0</v>
      </c>
      <c r="P1983">
        <f>SUMIFS('Energy balance options'!$F$7:$F$3000,'Energy balance options'!$B$7:$B$3000,HeatGen!P$2,'Energy balance options'!$A$7:$A$3000,HeatGen!$A1983)</f>
        <v>0</v>
      </c>
      <c r="Q1983">
        <f>SUMIFS('Energy balance options'!$F$7:$F$3000,'Energy balance options'!$B$7:$B$3000,HeatGen!Q$2,'Energy balance options'!$A$7:$A$3000,HeatGen!$A1983)</f>
        <v>0</v>
      </c>
      <c r="R1983">
        <f>SUMIFS('Energy balance options'!$F$7:$F$3000,'Energy balance options'!$B$7:$B$3000,HeatGen!R$2,'Energy balance options'!$A$7:$A$3000,HeatGen!$A1983)</f>
        <v>0</v>
      </c>
      <c r="S1983">
        <f>SUMIFS('Energy balance options'!$G$7:$G$3000,'Energy balance options'!$B$7:$B$3000,HeatGen!S$2,'Energy balance options'!$A$7:$A$3000,HeatGen!$A1983)</f>
        <v>0</v>
      </c>
      <c r="T1983">
        <f>SUMIFS('Energy balance options'!$G$7:$G$3000,'Energy balance options'!$B$7:$B$3000,HeatGen!T$2,'Energy balance options'!$A$7:$A$3000,HeatGen!$A1983)</f>
        <v>0</v>
      </c>
      <c r="U1983">
        <f>SUMIFS('Energy balance options'!$G$7:$G$3000,'Energy balance options'!$B$7:$B$3000,HeatGen!U$2,'Energy balance options'!$A$7:$A$3000,HeatGen!$A1983)</f>
        <v>0</v>
      </c>
      <c r="V1983">
        <f>SUMIFS('Energy balance options'!$G$7:$G$3000,'Energy balance options'!$B$7:$B$3000,HeatGen!V$2,'Energy balance options'!$A$7:$A$3000,HeatGen!$A1983)</f>
        <v>0</v>
      </c>
      <c r="W1983">
        <f>SUMIFS('Energy balance options'!$G$7:$G$3000,'Energy balance options'!$B$7:$B$3000,HeatGen!W$2,'Energy balance options'!$A$7:$A$3000,HeatGen!$A1983)</f>
        <v>0</v>
      </c>
      <c r="X1983">
        <f>SUMIFS('Energy balance options'!$G$7:$G$3000,'Energy balance options'!$B$7:$B$3000,HeatGen!X$2,'Energy balance options'!$A$7:$A$3000,HeatGen!$A1983)</f>
        <v>0</v>
      </c>
      <c r="AG1983">
        <f t="shared" si="367"/>
        <v>0</v>
      </c>
      <c r="AH1983">
        <f t="shared" si="368"/>
        <v>0</v>
      </c>
      <c r="AI1983">
        <f t="shared" si="369"/>
        <v>0</v>
      </c>
      <c r="AJ1983">
        <f t="shared" si="370"/>
        <v>0</v>
      </c>
      <c r="AK1983">
        <f t="shared" si="371"/>
        <v>0</v>
      </c>
      <c r="AL1983">
        <f t="shared" si="372"/>
        <v>0</v>
      </c>
      <c r="AM1983">
        <f t="shared" si="373"/>
        <v>0</v>
      </c>
      <c r="AN1983">
        <f t="shared" si="374"/>
        <v>0</v>
      </c>
      <c r="AO1983">
        <f t="shared" si="375"/>
        <v>0</v>
      </c>
    </row>
    <row r="1984" spans="1:41" x14ac:dyDescent="0.2">
      <c r="A1984" s="9">
        <f>'Cost per option'!A1992</f>
        <v>0</v>
      </c>
      <c r="B1984" t="str">
        <f>_xlfn.IFNA(VLOOKUP(A1984,'Energy balance options'!A$7:C$3000,3,FALSE),"")</f>
        <v/>
      </c>
      <c r="C1984">
        <f>SUMIFS('Energy balance options'!$F$7:$F$3000,'Energy balance options'!$B$7:$B$3000,HeatGen!C$2,'Energy balance options'!$A$7:$A$3000,HeatGen!$A1984)</f>
        <v>0</v>
      </c>
      <c r="D1984">
        <f>SUMIFS('Energy balance options'!$F$7:$F$3000,'Energy balance options'!$B$7:$B$3000,HeatGen!D$2,'Energy balance options'!$A$7:$A$3000,HeatGen!$A1984)</f>
        <v>0</v>
      </c>
      <c r="E1984">
        <f>SUMIFS('Energy balance options'!$F$7:$F$3000,'Energy balance options'!$B$7:$B$3000,HeatGen!E$2,'Energy balance options'!$A$7:$A$3000,HeatGen!$A1984)</f>
        <v>0</v>
      </c>
      <c r="F1984">
        <f>SUMIFS('Energy balance options'!$F$7:$F$3000,'Energy balance options'!$B$7:$B$3000,HeatGen!F$2,'Energy balance options'!$A$7:$A$3000,HeatGen!$A1984)</f>
        <v>0</v>
      </c>
      <c r="G1984">
        <f>SUMIFS('Energy balance options'!$F$7:$F$3000,'Energy balance options'!$B$7:$B$3000,HeatGen!G$2,'Energy balance options'!$A$7:$A$3000,HeatGen!$A1984)</f>
        <v>0</v>
      </c>
      <c r="H1984">
        <f>SUMIFS('Energy balance options'!$F$7:$F$3000,'Energy balance options'!$B$7:$B$3000,HeatGen!H$2,'Energy balance options'!$A$7:$A$3000,HeatGen!$A1984)</f>
        <v>0</v>
      </c>
      <c r="I1984">
        <f>SUMIFS('Energy balance options'!$F$7:$F$3000,'Energy balance options'!$B$7:$B$3000,HeatGen!I$2,'Energy balance options'!$A$7:$A$3000,HeatGen!$A1984)</f>
        <v>0</v>
      </c>
      <c r="J1984">
        <f>SUMIFS('Energy balance options'!$F$7:$F$3000,'Energy balance options'!$B$7:$B$3000,HeatGen!J$2,'Energy balance options'!$A$7:$A$3000,HeatGen!$A1984)</f>
        <v>0</v>
      </c>
      <c r="K1984">
        <f>SUMIFS('Energy balance options'!$F$7:$F$3000,'Energy balance options'!$B$7:$B$3000,HeatGen!K$2,'Energy balance options'!$A$7:$A$3000,HeatGen!$A1984)</f>
        <v>0</v>
      </c>
      <c r="L1984">
        <f>SUMIFS('Energy balance options'!$F$7:$F$3000,'Energy balance options'!$B$7:$B$3000,HeatGen!L$2,'Energy balance options'!$A$7:$A$3000,HeatGen!$A1984)</f>
        <v>0</v>
      </c>
      <c r="M1984">
        <f>SUMIFS('Energy balance options'!$F$7:$F$3000,'Energy balance options'!$B$7:$B$3000,HeatGen!M$2,'Energy balance options'!$A$7:$A$3000,HeatGen!$A1984)</f>
        <v>0</v>
      </c>
      <c r="N1984">
        <f>SUMIFS('Energy balance options'!$F$7:$F$3000,'Energy balance options'!$B$7:$B$3000,HeatGen!N$2,'Energy balance options'!$A$7:$A$3000,HeatGen!$A1984)</f>
        <v>0</v>
      </c>
      <c r="P1984">
        <f>SUMIFS('Energy balance options'!$F$7:$F$3000,'Energy balance options'!$B$7:$B$3000,HeatGen!P$2,'Energy balance options'!$A$7:$A$3000,HeatGen!$A1984)</f>
        <v>0</v>
      </c>
      <c r="Q1984">
        <f>SUMIFS('Energy balance options'!$F$7:$F$3000,'Energy balance options'!$B$7:$B$3000,HeatGen!Q$2,'Energy balance options'!$A$7:$A$3000,HeatGen!$A1984)</f>
        <v>0</v>
      </c>
      <c r="R1984">
        <f>SUMIFS('Energy balance options'!$F$7:$F$3000,'Energy balance options'!$B$7:$B$3000,HeatGen!R$2,'Energy balance options'!$A$7:$A$3000,HeatGen!$A1984)</f>
        <v>0</v>
      </c>
      <c r="S1984">
        <f>SUMIFS('Energy balance options'!$G$7:$G$3000,'Energy balance options'!$B$7:$B$3000,HeatGen!S$2,'Energy balance options'!$A$7:$A$3000,HeatGen!$A1984)</f>
        <v>0</v>
      </c>
      <c r="T1984">
        <f>SUMIFS('Energy balance options'!$G$7:$G$3000,'Energy balance options'!$B$7:$B$3000,HeatGen!T$2,'Energy balance options'!$A$7:$A$3000,HeatGen!$A1984)</f>
        <v>0</v>
      </c>
      <c r="U1984">
        <f>SUMIFS('Energy balance options'!$G$7:$G$3000,'Energy balance options'!$B$7:$B$3000,HeatGen!U$2,'Energy balance options'!$A$7:$A$3000,HeatGen!$A1984)</f>
        <v>0</v>
      </c>
      <c r="V1984">
        <f>SUMIFS('Energy balance options'!$G$7:$G$3000,'Energy balance options'!$B$7:$B$3000,HeatGen!V$2,'Energy balance options'!$A$7:$A$3000,HeatGen!$A1984)</f>
        <v>0</v>
      </c>
      <c r="W1984">
        <f>SUMIFS('Energy balance options'!$G$7:$G$3000,'Energy balance options'!$B$7:$B$3000,HeatGen!W$2,'Energy balance options'!$A$7:$A$3000,HeatGen!$A1984)</f>
        <v>0</v>
      </c>
      <c r="X1984">
        <f>SUMIFS('Energy balance options'!$G$7:$G$3000,'Energy balance options'!$B$7:$B$3000,HeatGen!X$2,'Energy balance options'!$A$7:$A$3000,HeatGen!$A1984)</f>
        <v>0</v>
      </c>
      <c r="AG1984">
        <f t="shared" si="367"/>
        <v>0</v>
      </c>
      <c r="AH1984">
        <f t="shared" si="368"/>
        <v>0</v>
      </c>
      <c r="AI1984">
        <f t="shared" si="369"/>
        <v>0</v>
      </c>
      <c r="AJ1984">
        <f t="shared" si="370"/>
        <v>0</v>
      </c>
      <c r="AK1984">
        <f t="shared" si="371"/>
        <v>0</v>
      </c>
      <c r="AL1984">
        <f t="shared" si="372"/>
        <v>0</v>
      </c>
      <c r="AM1984">
        <f t="shared" si="373"/>
        <v>0</v>
      </c>
      <c r="AN1984">
        <f t="shared" si="374"/>
        <v>0</v>
      </c>
      <c r="AO1984">
        <f t="shared" si="375"/>
        <v>0</v>
      </c>
    </row>
    <row r="1985" spans="1:41" x14ac:dyDescent="0.2">
      <c r="A1985" s="9">
        <f>'Cost per option'!A1993</f>
        <v>0</v>
      </c>
      <c r="B1985" t="str">
        <f>_xlfn.IFNA(VLOOKUP(A1985,'Energy balance options'!A$7:C$3000,3,FALSE),"")</f>
        <v/>
      </c>
      <c r="C1985">
        <f>SUMIFS('Energy balance options'!$F$7:$F$3000,'Energy balance options'!$B$7:$B$3000,HeatGen!C$2,'Energy balance options'!$A$7:$A$3000,HeatGen!$A1985)</f>
        <v>0</v>
      </c>
      <c r="D1985">
        <f>SUMIFS('Energy balance options'!$F$7:$F$3000,'Energy balance options'!$B$7:$B$3000,HeatGen!D$2,'Energy balance options'!$A$7:$A$3000,HeatGen!$A1985)</f>
        <v>0</v>
      </c>
      <c r="E1985">
        <f>SUMIFS('Energy balance options'!$F$7:$F$3000,'Energy balance options'!$B$7:$B$3000,HeatGen!E$2,'Energy balance options'!$A$7:$A$3000,HeatGen!$A1985)</f>
        <v>0</v>
      </c>
      <c r="F1985">
        <f>SUMIFS('Energy balance options'!$F$7:$F$3000,'Energy balance options'!$B$7:$B$3000,HeatGen!F$2,'Energy balance options'!$A$7:$A$3000,HeatGen!$A1985)</f>
        <v>0</v>
      </c>
      <c r="G1985">
        <f>SUMIFS('Energy balance options'!$F$7:$F$3000,'Energy balance options'!$B$7:$B$3000,HeatGen!G$2,'Energy balance options'!$A$7:$A$3000,HeatGen!$A1985)</f>
        <v>0</v>
      </c>
      <c r="H1985">
        <f>SUMIFS('Energy balance options'!$F$7:$F$3000,'Energy balance options'!$B$7:$B$3000,HeatGen!H$2,'Energy balance options'!$A$7:$A$3000,HeatGen!$A1985)</f>
        <v>0</v>
      </c>
      <c r="I1985">
        <f>SUMIFS('Energy balance options'!$F$7:$F$3000,'Energy balance options'!$B$7:$B$3000,HeatGen!I$2,'Energy balance options'!$A$7:$A$3000,HeatGen!$A1985)</f>
        <v>0</v>
      </c>
      <c r="J1985">
        <f>SUMIFS('Energy balance options'!$F$7:$F$3000,'Energy balance options'!$B$7:$B$3000,HeatGen!J$2,'Energy balance options'!$A$7:$A$3000,HeatGen!$A1985)</f>
        <v>0</v>
      </c>
      <c r="K1985">
        <f>SUMIFS('Energy balance options'!$F$7:$F$3000,'Energy balance options'!$B$7:$B$3000,HeatGen!K$2,'Energy balance options'!$A$7:$A$3000,HeatGen!$A1985)</f>
        <v>0</v>
      </c>
      <c r="L1985">
        <f>SUMIFS('Energy balance options'!$F$7:$F$3000,'Energy balance options'!$B$7:$B$3000,HeatGen!L$2,'Energy balance options'!$A$7:$A$3000,HeatGen!$A1985)</f>
        <v>0</v>
      </c>
      <c r="M1985">
        <f>SUMIFS('Energy balance options'!$F$7:$F$3000,'Energy balance options'!$B$7:$B$3000,HeatGen!M$2,'Energy balance options'!$A$7:$A$3000,HeatGen!$A1985)</f>
        <v>0</v>
      </c>
      <c r="N1985">
        <f>SUMIFS('Energy balance options'!$F$7:$F$3000,'Energy balance options'!$B$7:$B$3000,HeatGen!N$2,'Energy balance options'!$A$7:$A$3000,HeatGen!$A1985)</f>
        <v>0</v>
      </c>
      <c r="P1985">
        <f>SUMIFS('Energy balance options'!$F$7:$F$3000,'Energy balance options'!$B$7:$B$3000,HeatGen!P$2,'Energy balance options'!$A$7:$A$3000,HeatGen!$A1985)</f>
        <v>0</v>
      </c>
      <c r="Q1985">
        <f>SUMIFS('Energy balance options'!$F$7:$F$3000,'Energy balance options'!$B$7:$B$3000,HeatGen!Q$2,'Energy balance options'!$A$7:$A$3000,HeatGen!$A1985)</f>
        <v>0</v>
      </c>
      <c r="R1985">
        <f>SUMIFS('Energy balance options'!$F$7:$F$3000,'Energy balance options'!$B$7:$B$3000,HeatGen!R$2,'Energy balance options'!$A$7:$A$3000,HeatGen!$A1985)</f>
        <v>0</v>
      </c>
      <c r="S1985">
        <f>SUMIFS('Energy balance options'!$G$7:$G$3000,'Energy balance options'!$B$7:$B$3000,HeatGen!S$2,'Energy balance options'!$A$7:$A$3000,HeatGen!$A1985)</f>
        <v>0</v>
      </c>
      <c r="T1985">
        <f>SUMIFS('Energy balance options'!$G$7:$G$3000,'Energy balance options'!$B$7:$B$3000,HeatGen!T$2,'Energy balance options'!$A$7:$A$3000,HeatGen!$A1985)</f>
        <v>0</v>
      </c>
      <c r="U1985">
        <f>SUMIFS('Energy balance options'!$G$7:$G$3000,'Energy balance options'!$B$7:$B$3000,HeatGen!U$2,'Energy balance options'!$A$7:$A$3000,HeatGen!$A1985)</f>
        <v>0</v>
      </c>
      <c r="V1985">
        <f>SUMIFS('Energy balance options'!$G$7:$G$3000,'Energy balance options'!$B$7:$B$3000,HeatGen!V$2,'Energy balance options'!$A$7:$A$3000,HeatGen!$A1985)</f>
        <v>0</v>
      </c>
      <c r="W1985">
        <f>SUMIFS('Energy balance options'!$G$7:$G$3000,'Energy balance options'!$B$7:$B$3000,HeatGen!W$2,'Energy balance options'!$A$7:$A$3000,HeatGen!$A1985)</f>
        <v>0</v>
      </c>
      <c r="X1985">
        <f>SUMIFS('Energy balance options'!$G$7:$G$3000,'Energy balance options'!$B$7:$B$3000,HeatGen!X$2,'Energy balance options'!$A$7:$A$3000,HeatGen!$A1985)</f>
        <v>0</v>
      </c>
      <c r="AG1985">
        <f t="shared" si="367"/>
        <v>0</v>
      </c>
      <c r="AH1985">
        <f t="shared" si="368"/>
        <v>0</v>
      </c>
      <c r="AI1985">
        <f t="shared" si="369"/>
        <v>0</v>
      </c>
      <c r="AJ1985">
        <f t="shared" si="370"/>
        <v>0</v>
      </c>
      <c r="AK1985">
        <f t="shared" si="371"/>
        <v>0</v>
      </c>
      <c r="AL1985">
        <f t="shared" si="372"/>
        <v>0</v>
      </c>
      <c r="AM1985">
        <f t="shared" si="373"/>
        <v>0</v>
      </c>
      <c r="AN1985">
        <f t="shared" si="374"/>
        <v>0</v>
      </c>
      <c r="AO1985">
        <f t="shared" si="375"/>
        <v>0</v>
      </c>
    </row>
    <row r="1986" spans="1:41" x14ac:dyDescent="0.2">
      <c r="A1986" s="9">
        <f>'Cost per option'!A1994</f>
        <v>0</v>
      </c>
      <c r="B1986" t="str">
        <f>_xlfn.IFNA(VLOOKUP(A1986,'Energy balance options'!A$7:C$3000,3,FALSE),"")</f>
        <v/>
      </c>
      <c r="C1986">
        <f>SUMIFS('Energy balance options'!$F$7:$F$3000,'Energy balance options'!$B$7:$B$3000,HeatGen!C$2,'Energy balance options'!$A$7:$A$3000,HeatGen!$A1986)</f>
        <v>0</v>
      </c>
      <c r="D1986">
        <f>SUMIFS('Energy balance options'!$F$7:$F$3000,'Energy balance options'!$B$7:$B$3000,HeatGen!D$2,'Energy balance options'!$A$7:$A$3000,HeatGen!$A1986)</f>
        <v>0</v>
      </c>
      <c r="E1986">
        <f>SUMIFS('Energy balance options'!$F$7:$F$3000,'Energy balance options'!$B$7:$B$3000,HeatGen!E$2,'Energy balance options'!$A$7:$A$3000,HeatGen!$A1986)</f>
        <v>0</v>
      </c>
      <c r="F1986">
        <f>SUMIFS('Energy balance options'!$F$7:$F$3000,'Energy balance options'!$B$7:$B$3000,HeatGen!F$2,'Energy balance options'!$A$7:$A$3000,HeatGen!$A1986)</f>
        <v>0</v>
      </c>
      <c r="G1986">
        <f>SUMIFS('Energy balance options'!$F$7:$F$3000,'Energy balance options'!$B$7:$B$3000,HeatGen!G$2,'Energy balance options'!$A$7:$A$3000,HeatGen!$A1986)</f>
        <v>0</v>
      </c>
      <c r="H1986">
        <f>SUMIFS('Energy balance options'!$F$7:$F$3000,'Energy balance options'!$B$7:$B$3000,HeatGen!H$2,'Energy balance options'!$A$7:$A$3000,HeatGen!$A1986)</f>
        <v>0</v>
      </c>
      <c r="I1986">
        <f>SUMIFS('Energy balance options'!$F$7:$F$3000,'Energy balance options'!$B$7:$B$3000,HeatGen!I$2,'Energy balance options'!$A$7:$A$3000,HeatGen!$A1986)</f>
        <v>0</v>
      </c>
      <c r="J1986">
        <f>SUMIFS('Energy balance options'!$F$7:$F$3000,'Energy balance options'!$B$7:$B$3000,HeatGen!J$2,'Energy balance options'!$A$7:$A$3000,HeatGen!$A1986)</f>
        <v>0</v>
      </c>
      <c r="K1986">
        <f>SUMIFS('Energy balance options'!$F$7:$F$3000,'Energy balance options'!$B$7:$B$3000,HeatGen!K$2,'Energy balance options'!$A$7:$A$3000,HeatGen!$A1986)</f>
        <v>0</v>
      </c>
      <c r="L1986">
        <f>SUMIFS('Energy balance options'!$F$7:$F$3000,'Energy balance options'!$B$7:$B$3000,HeatGen!L$2,'Energy balance options'!$A$7:$A$3000,HeatGen!$A1986)</f>
        <v>0</v>
      </c>
      <c r="M1986">
        <f>SUMIFS('Energy balance options'!$F$7:$F$3000,'Energy balance options'!$B$7:$B$3000,HeatGen!M$2,'Energy balance options'!$A$7:$A$3000,HeatGen!$A1986)</f>
        <v>0</v>
      </c>
      <c r="N1986">
        <f>SUMIFS('Energy balance options'!$F$7:$F$3000,'Energy balance options'!$B$7:$B$3000,HeatGen!N$2,'Energy balance options'!$A$7:$A$3000,HeatGen!$A1986)</f>
        <v>0</v>
      </c>
      <c r="P1986">
        <f>SUMIFS('Energy balance options'!$F$7:$F$3000,'Energy balance options'!$B$7:$B$3000,HeatGen!P$2,'Energy balance options'!$A$7:$A$3000,HeatGen!$A1986)</f>
        <v>0</v>
      </c>
      <c r="Q1986">
        <f>SUMIFS('Energy balance options'!$F$7:$F$3000,'Energy balance options'!$B$7:$B$3000,HeatGen!Q$2,'Energy balance options'!$A$7:$A$3000,HeatGen!$A1986)</f>
        <v>0</v>
      </c>
      <c r="R1986">
        <f>SUMIFS('Energy balance options'!$F$7:$F$3000,'Energy balance options'!$B$7:$B$3000,HeatGen!R$2,'Energy balance options'!$A$7:$A$3000,HeatGen!$A1986)</f>
        <v>0</v>
      </c>
      <c r="S1986">
        <f>SUMIFS('Energy balance options'!$G$7:$G$3000,'Energy balance options'!$B$7:$B$3000,HeatGen!S$2,'Energy balance options'!$A$7:$A$3000,HeatGen!$A1986)</f>
        <v>0</v>
      </c>
      <c r="T1986">
        <f>SUMIFS('Energy balance options'!$G$7:$G$3000,'Energy balance options'!$B$7:$B$3000,HeatGen!T$2,'Energy balance options'!$A$7:$A$3000,HeatGen!$A1986)</f>
        <v>0</v>
      </c>
      <c r="U1986">
        <f>SUMIFS('Energy balance options'!$G$7:$G$3000,'Energy balance options'!$B$7:$B$3000,HeatGen!U$2,'Energy balance options'!$A$7:$A$3000,HeatGen!$A1986)</f>
        <v>0</v>
      </c>
      <c r="V1986">
        <f>SUMIFS('Energy balance options'!$G$7:$G$3000,'Energy balance options'!$B$7:$B$3000,HeatGen!V$2,'Energy balance options'!$A$7:$A$3000,HeatGen!$A1986)</f>
        <v>0</v>
      </c>
      <c r="W1986">
        <f>SUMIFS('Energy balance options'!$G$7:$G$3000,'Energy balance options'!$B$7:$B$3000,HeatGen!W$2,'Energy balance options'!$A$7:$A$3000,HeatGen!$A1986)</f>
        <v>0</v>
      </c>
      <c r="X1986">
        <f>SUMIFS('Energy balance options'!$G$7:$G$3000,'Energy balance options'!$B$7:$B$3000,HeatGen!X$2,'Energy balance options'!$A$7:$A$3000,HeatGen!$A1986)</f>
        <v>0</v>
      </c>
      <c r="AG1986">
        <f t="shared" si="367"/>
        <v>0</v>
      </c>
      <c r="AH1986">
        <f t="shared" si="368"/>
        <v>0</v>
      </c>
      <c r="AI1986">
        <f t="shared" si="369"/>
        <v>0</v>
      </c>
      <c r="AJ1986">
        <f t="shared" si="370"/>
        <v>0</v>
      </c>
      <c r="AK1986">
        <f t="shared" si="371"/>
        <v>0</v>
      </c>
      <c r="AL1986">
        <f t="shared" si="372"/>
        <v>0</v>
      </c>
      <c r="AM1986">
        <f t="shared" si="373"/>
        <v>0</v>
      </c>
      <c r="AN1986">
        <f t="shared" si="374"/>
        <v>0</v>
      </c>
      <c r="AO1986">
        <f t="shared" si="375"/>
        <v>0</v>
      </c>
    </row>
    <row r="1987" spans="1:41" x14ac:dyDescent="0.2">
      <c r="A1987" s="9">
        <f>'Cost per option'!A1995</f>
        <v>0</v>
      </c>
      <c r="B1987" t="str">
        <f>_xlfn.IFNA(VLOOKUP(A1987,'Energy balance options'!A$7:C$3000,3,FALSE),"")</f>
        <v/>
      </c>
      <c r="C1987">
        <f>SUMIFS('Energy balance options'!$F$7:$F$3000,'Energy balance options'!$B$7:$B$3000,HeatGen!C$2,'Energy balance options'!$A$7:$A$3000,HeatGen!$A1987)</f>
        <v>0</v>
      </c>
      <c r="D1987">
        <f>SUMIFS('Energy balance options'!$F$7:$F$3000,'Energy balance options'!$B$7:$B$3000,HeatGen!D$2,'Energy balance options'!$A$7:$A$3000,HeatGen!$A1987)</f>
        <v>0</v>
      </c>
      <c r="E1987">
        <f>SUMIFS('Energy balance options'!$F$7:$F$3000,'Energy balance options'!$B$7:$B$3000,HeatGen!E$2,'Energy balance options'!$A$7:$A$3000,HeatGen!$A1987)</f>
        <v>0</v>
      </c>
      <c r="F1987">
        <f>SUMIFS('Energy balance options'!$F$7:$F$3000,'Energy balance options'!$B$7:$B$3000,HeatGen!F$2,'Energy balance options'!$A$7:$A$3000,HeatGen!$A1987)</f>
        <v>0</v>
      </c>
      <c r="G1987">
        <f>SUMIFS('Energy balance options'!$F$7:$F$3000,'Energy balance options'!$B$7:$B$3000,HeatGen!G$2,'Energy balance options'!$A$7:$A$3000,HeatGen!$A1987)</f>
        <v>0</v>
      </c>
      <c r="H1987">
        <f>SUMIFS('Energy balance options'!$F$7:$F$3000,'Energy balance options'!$B$7:$B$3000,HeatGen!H$2,'Energy balance options'!$A$7:$A$3000,HeatGen!$A1987)</f>
        <v>0</v>
      </c>
      <c r="I1987">
        <f>SUMIFS('Energy balance options'!$F$7:$F$3000,'Energy balance options'!$B$7:$B$3000,HeatGen!I$2,'Energy balance options'!$A$7:$A$3000,HeatGen!$A1987)</f>
        <v>0</v>
      </c>
      <c r="J1987">
        <f>SUMIFS('Energy balance options'!$F$7:$F$3000,'Energy balance options'!$B$7:$B$3000,HeatGen!J$2,'Energy balance options'!$A$7:$A$3000,HeatGen!$A1987)</f>
        <v>0</v>
      </c>
      <c r="K1987">
        <f>SUMIFS('Energy balance options'!$F$7:$F$3000,'Energy balance options'!$B$7:$B$3000,HeatGen!K$2,'Energy balance options'!$A$7:$A$3000,HeatGen!$A1987)</f>
        <v>0</v>
      </c>
      <c r="L1987">
        <f>SUMIFS('Energy balance options'!$F$7:$F$3000,'Energy balance options'!$B$7:$B$3000,HeatGen!L$2,'Energy balance options'!$A$7:$A$3000,HeatGen!$A1987)</f>
        <v>0</v>
      </c>
      <c r="M1987">
        <f>SUMIFS('Energy balance options'!$F$7:$F$3000,'Energy balance options'!$B$7:$B$3000,HeatGen!M$2,'Energy balance options'!$A$7:$A$3000,HeatGen!$A1987)</f>
        <v>0</v>
      </c>
      <c r="N1987">
        <f>SUMIFS('Energy balance options'!$F$7:$F$3000,'Energy balance options'!$B$7:$B$3000,HeatGen!N$2,'Energy balance options'!$A$7:$A$3000,HeatGen!$A1987)</f>
        <v>0</v>
      </c>
      <c r="P1987">
        <f>SUMIFS('Energy balance options'!$F$7:$F$3000,'Energy balance options'!$B$7:$B$3000,HeatGen!P$2,'Energy balance options'!$A$7:$A$3000,HeatGen!$A1987)</f>
        <v>0</v>
      </c>
      <c r="Q1987">
        <f>SUMIFS('Energy balance options'!$F$7:$F$3000,'Energy balance options'!$B$7:$B$3000,HeatGen!Q$2,'Energy balance options'!$A$7:$A$3000,HeatGen!$A1987)</f>
        <v>0</v>
      </c>
      <c r="R1987">
        <f>SUMIFS('Energy balance options'!$F$7:$F$3000,'Energy balance options'!$B$7:$B$3000,HeatGen!R$2,'Energy balance options'!$A$7:$A$3000,HeatGen!$A1987)</f>
        <v>0</v>
      </c>
      <c r="S1987">
        <f>SUMIFS('Energy balance options'!$G$7:$G$3000,'Energy balance options'!$B$7:$B$3000,HeatGen!S$2,'Energy balance options'!$A$7:$A$3000,HeatGen!$A1987)</f>
        <v>0</v>
      </c>
      <c r="T1987">
        <f>SUMIFS('Energy balance options'!$G$7:$G$3000,'Energy balance options'!$B$7:$B$3000,HeatGen!T$2,'Energy balance options'!$A$7:$A$3000,HeatGen!$A1987)</f>
        <v>0</v>
      </c>
      <c r="U1987">
        <f>SUMIFS('Energy balance options'!$G$7:$G$3000,'Energy balance options'!$B$7:$B$3000,HeatGen!U$2,'Energy balance options'!$A$7:$A$3000,HeatGen!$A1987)</f>
        <v>0</v>
      </c>
      <c r="V1987">
        <f>SUMIFS('Energy balance options'!$G$7:$G$3000,'Energy balance options'!$B$7:$B$3000,HeatGen!V$2,'Energy balance options'!$A$7:$A$3000,HeatGen!$A1987)</f>
        <v>0</v>
      </c>
      <c r="W1987">
        <f>SUMIFS('Energy balance options'!$G$7:$G$3000,'Energy balance options'!$B$7:$B$3000,HeatGen!W$2,'Energy balance options'!$A$7:$A$3000,HeatGen!$A1987)</f>
        <v>0</v>
      </c>
      <c r="X1987">
        <f>SUMIFS('Energy balance options'!$G$7:$G$3000,'Energy balance options'!$B$7:$B$3000,HeatGen!X$2,'Energy balance options'!$A$7:$A$3000,HeatGen!$A1987)</f>
        <v>0</v>
      </c>
      <c r="AG1987">
        <f t="shared" si="367"/>
        <v>0</v>
      </c>
      <c r="AH1987">
        <f t="shared" si="368"/>
        <v>0</v>
      </c>
      <c r="AI1987">
        <f t="shared" si="369"/>
        <v>0</v>
      </c>
      <c r="AJ1987">
        <f t="shared" si="370"/>
        <v>0</v>
      </c>
      <c r="AK1987">
        <f t="shared" si="371"/>
        <v>0</v>
      </c>
      <c r="AL1987">
        <f t="shared" si="372"/>
        <v>0</v>
      </c>
      <c r="AM1987">
        <f t="shared" si="373"/>
        <v>0</v>
      </c>
      <c r="AN1987">
        <f t="shared" si="374"/>
        <v>0</v>
      </c>
      <c r="AO1987">
        <f t="shared" si="375"/>
        <v>0</v>
      </c>
    </row>
    <row r="1988" spans="1:41" x14ac:dyDescent="0.2">
      <c r="A1988" s="9">
        <f>'Cost per option'!A1996</f>
        <v>0</v>
      </c>
      <c r="B1988" t="str">
        <f>_xlfn.IFNA(VLOOKUP(A1988,'Energy balance options'!A$7:C$3000,3,FALSE),"")</f>
        <v/>
      </c>
      <c r="C1988">
        <f>SUMIFS('Energy balance options'!$F$7:$F$3000,'Energy balance options'!$B$7:$B$3000,HeatGen!C$2,'Energy balance options'!$A$7:$A$3000,HeatGen!$A1988)</f>
        <v>0</v>
      </c>
      <c r="D1988">
        <f>SUMIFS('Energy balance options'!$F$7:$F$3000,'Energy balance options'!$B$7:$B$3000,HeatGen!D$2,'Energy balance options'!$A$7:$A$3000,HeatGen!$A1988)</f>
        <v>0</v>
      </c>
      <c r="E1988">
        <f>SUMIFS('Energy balance options'!$F$7:$F$3000,'Energy balance options'!$B$7:$B$3000,HeatGen!E$2,'Energy balance options'!$A$7:$A$3000,HeatGen!$A1988)</f>
        <v>0</v>
      </c>
      <c r="F1988">
        <f>SUMIFS('Energy balance options'!$F$7:$F$3000,'Energy balance options'!$B$7:$B$3000,HeatGen!F$2,'Energy balance options'!$A$7:$A$3000,HeatGen!$A1988)</f>
        <v>0</v>
      </c>
      <c r="G1988">
        <f>SUMIFS('Energy balance options'!$F$7:$F$3000,'Energy balance options'!$B$7:$B$3000,HeatGen!G$2,'Energy balance options'!$A$7:$A$3000,HeatGen!$A1988)</f>
        <v>0</v>
      </c>
      <c r="H1988">
        <f>SUMIFS('Energy balance options'!$F$7:$F$3000,'Energy balance options'!$B$7:$B$3000,HeatGen!H$2,'Energy balance options'!$A$7:$A$3000,HeatGen!$A1988)</f>
        <v>0</v>
      </c>
      <c r="I1988">
        <f>SUMIFS('Energy balance options'!$F$7:$F$3000,'Energy balance options'!$B$7:$B$3000,HeatGen!I$2,'Energy balance options'!$A$7:$A$3000,HeatGen!$A1988)</f>
        <v>0</v>
      </c>
      <c r="J1988">
        <f>SUMIFS('Energy balance options'!$F$7:$F$3000,'Energy balance options'!$B$7:$B$3000,HeatGen!J$2,'Energy balance options'!$A$7:$A$3000,HeatGen!$A1988)</f>
        <v>0</v>
      </c>
      <c r="K1988">
        <f>SUMIFS('Energy balance options'!$F$7:$F$3000,'Energy balance options'!$B$7:$B$3000,HeatGen!K$2,'Energy balance options'!$A$7:$A$3000,HeatGen!$A1988)</f>
        <v>0</v>
      </c>
      <c r="L1988">
        <f>SUMIFS('Energy balance options'!$F$7:$F$3000,'Energy balance options'!$B$7:$B$3000,HeatGen!L$2,'Energy balance options'!$A$7:$A$3000,HeatGen!$A1988)</f>
        <v>0</v>
      </c>
      <c r="M1988">
        <f>SUMIFS('Energy balance options'!$F$7:$F$3000,'Energy balance options'!$B$7:$B$3000,HeatGen!M$2,'Energy balance options'!$A$7:$A$3000,HeatGen!$A1988)</f>
        <v>0</v>
      </c>
      <c r="N1988">
        <f>SUMIFS('Energy balance options'!$F$7:$F$3000,'Energy balance options'!$B$7:$B$3000,HeatGen!N$2,'Energy balance options'!$A$7:$A$3000,HeatGen!$A1988)</f>
        <v>0</v>
      </c>
      <c r="P1988">
        <f>SUMIFS('Energy balance options'!$F$7:$F$3000,'Energy balance options'!$B$7:$B$3000,HeatGen!P$2,'Energy balance options'!$A$7:$A$3000,HeatGen!$A1988)</f>
        <v>0</v>
      </c>
      <c r="Q1988">
        <f>SUMIFS('Energy balance options'!$F$7:$F$3000,'Energy balance options'!$B$7:$B$3000,HeatGen!Q$2,'Energy balance options'!$A$7:$A$3000,HeatGen!$A1988)</f>
        <v>0</v>
      </c>
      <c r="R1988">
        <f>SUMIFS('Energy balance options'!$F$7:$F$3000,'Energy balance options'!$B$7:$B$3000,HeatGen!R$2,'Energy balance options'!$A$7:$A$3000,HeatGen!$A1988)</f>
        <v>0</v>
      </c>
      <c r="S1988">
        <f>SUMIFS('Energy balance options'!$G$7:$G$3000,'Energy balance options'!$B$7:$B$3000,HeatGen!S$2,'Energy balance options'!$A$7:$A$3000,HeatGen!$A1988)</f>
        <v>0</v>
      </c>
      <c r="T1988">
        <f>SUMIFS('Energy balance options'!$G$7:$G$3000,'Energy balance options'!$B$7:$B$3000,HeatGen!T$2,'Energy balance options'!$A$7:$A$3000,HeatGen!$A1988)</f>
        <v>0</v>
      </c>
      <c r="U1988">
        <f>SUMIFS('Energy balance options'!$G$7:$G$3000,'Energy balance options'!$B$7:$B$3000,HeatGen!U$2,'Energy balance options'!$A$7:$A$3000,HeatGen!$A1988)</f>
        <v>0</v>
      </c>
      <c r="V1988">
        <f>SUMIFS('Energy balance options'!$G$7:$G$3000,'Energy balance options'!$B$7:$B$3000,HeatGen!V$2,'Energy balance options'!$A$7:$A$3000,HeatGen!$A1988)</f>
        <v>0</v>
      </c>
      <c r="W1988">
        <f>SUMIFS('Energy balance options'!$G$7:$G$3000,'Energy balance options'!$B$7:$B$3000,HeatGen!W$2,'Energy balance options'!$A$7:$A$3000,HeatGen!$A1988)</f>
        <v>0</v>
      </c>
      <c r="X1988">
        <f>SUMIFS('Energy balance options'!$G$7:$G$3000,'Energy balance options'!$B$7:$B$3000,HeatGen!X$2,'Energy balance options'!$A$7:$A$3000,HeatGen!$A1988)</f>
        <v>0</v>
      </c>
      <c r="AG1988">
        <f t="shared" si="367"/>
        <v>0</v>
      </c>
      <c r="AH1988">
        <f t="shared" si="368"/>
        <v>0</v>
      </c>
      <c r="AI1988">
        <f t="shared" si="369"/>
        <v>0</v>
      </c>
      <c r="AJ1988">
        <f t="shared" si="370"/>
        <v>0</v>
      </c>
      <c r="AK1988">
        <f t="shared" si="371"/>
        <v>0</v>
      </c>
      <c r="AL1988">
        <f t="shared" si="372"/>
        <v>0</v>
      </c>
      <c r="AM1988">
        <f t="shared" si="373"/>
        <v>0</v>
      </c>
      <c r="AN1988">
        <f t="shared" si="374"/>
        <v>0</v>
      </c>
      <c r="AO1988">
        <f t="shared" si="375"/>
        <v>0</v>
      </c>
    </row>
    <row r="1989" spans="1:41" x14ac:dyDescent="0.2">
      <c r="A1989" s="9">
        <f>'Cost per option'!A1997</f>
        <v>0</v>
      </c>
      <c r="B1989" t="str">
        <f>_xlfn.IFNA(VLOOKUP(A1989,'Energy balance options'!A$7:C$3000,3,FALSE),"")</f>
        <v/>
      </c>
      <c r="C1989">
        <f>SUMIFS('Energy balance options'!$F$7:$F$3000,'Energy balance options'!$B$7:$B$3000,HeatGen!C$2,'Energy balance options'!$A$7:$A$3000,HeatGen!$A1989)</f>
        <v>0</v>
      </c>
      <c r="D1989">
        <f>SUMIFS('Energy balance options'!$F$7:$F$3000,'Energy balance options'!$B$7:$B$3000,HeatGen!D$2,'Energy balance options'!$A$7:$A$3000,HeatGen!$A1989)</f>
        <v>0</v>
      </c>
      <c r="E1989">
        <f>SUMIFS('Energy balance options'!$F$7:$F$3000,'Energy balance options'!$B$7:$B$3000,HeatGen!E$2,'Energy balance options'!$A$7:$A$3000,HeatGen!$A1989)</f>
        <v>0</v>
      </c>
      <c r="F1989">
        <f>SUMIFS('Energy balance options'!$F$7:$F$3000,'Energy balance options'!$B$7:$B$3000,HeatGen!F$2,'Energy balance options'!$A$7:$A$3000,HeatGen!$A1989)</f>
        <v>0</v>
      </c>
      <c r="G1989">
        <f>SUMIFS('Energy balance options'!$F$7:$F$3000,'Energy balance options'!$B$7:$B$3000,HeatGen!G$2,'Energy balance options'!$A$7:$A$3000,HeatGen!$A1989)</f>
        <v>0</v>
      </c>
      <c r="H1989">
        <f>SUMIFS('Energy balance options'!$F$7:$F$3000,'Energy balance options'!$B$7:$B$3000,HeatGen!H$2,'Energy balance options'!$A$7:$A$3000,HeatGen!$A1989)</f>
        <v>0</v>
      </c>
      <c r="I1989">
        <f>SUMIFS('Energy balance options'!$F$7:$F$3000,'Energy balance options'!$B$7:$B$3000,HeatGen!I$2,'Energy balance options'!$A$7:$A$3000,HeatGen!$A1989)</f>
        <v>0</v>
      </c>
      <c r="J1989">
        <f>SUMIFS('Energy balance options'!$F$7:$F$3000,'Energy balance options'!$B$7:$B$3000,HeatGen!J$2,'Energy balance options'!$A$7:$A$3000,HeatGen!$A1989)</f>
        <v>0</v>
      </c>
      <c r="K1989">
        <f>SUMIFS('Energy balance options'!$F$7:$F$3000,'Energy balance options'!$B$7:$B$3000,HeatGen!K$2,'Energy balance options'!$A$7:$A$3000,HeatGen!$A1989)</f>
        <v>0</v>
      </c>
      <c r="L1989">
        <f>SUMIFS('Energy balance options'!$F$7:$F$3000,'Energy balance options'!$B$7:$B$3000,HeatGen!L$2,'Energy balance options'!$A$7:$A$3000,HeatGen!$A1989)</f>
        <v>0</v>
      </c>
      <c r="M1989">
        <f>SUMIFS('Energy balance options'!$F$7:$F$3000,'Energy balance options'!$B$7:$B$3000,HeatGen!M$2,'Energy balance options'!$A$7:$A$3000,HeatGen!$A1989)</f>
        <v>0</v>
      </c>
      <c r="N1989">
        <f>SUMIFS('Energy balance options'!$F$7:$F$3000,'Energy balance options'!$B$7:$B$3000,HeatGen!N$2,'Energy balance options'!$A$7:$A$3000,HeatGen!$A1989)</f>
        <v>0</v>
      </c>
      <c r="P1989">
        <f>SUMIFS('Energy balance options'!$F$7:$F$3000,'Energy balance options'!$B$7:$B$3000,HeatGen!P$2,'Energy balance options'!$A$7:$A$3000,HeatGen!$A1989)</f>
        <v>0</v>
      </c>
      <c r="Q1989">
        <f>SUMIFS('Energy balance options'!$F$7:$F$3000,'Energy balance options'!$B$7:$B$3000,HeatGen!Q$2,'Energy balance options'!$A$7:$A$3000,HeatGen!$A1989)</f>
        <v>0</v>
      </c>
      <c r="R1989">
        <f>SUMIFS('Energy balance options'!$F$7:$F$3000,'Energy balance options'!$B$7:$B$3000,HeatGen!R$2,'Energy balance options'!$A$7:$A$3000,HeatGen!$A1989)</f>
        <v>0</v>
      </c>
      <c r="S1989">
        <f>SUMIFS('Energy balance options'!$G$7:$G$3000,'Energy balance options'!$B$7:$B$3000,HeatGen!S$2,'Energy balance options'!$A$7:$A$3000,HeatGen!$A1989)</f>
        <v>0</v>
      </c>
      <c r="T1989">
        <f>SUMIFS('Energy balance options'!$G$7:$G$3000,'Energy balance options'!$B$7:$B$3000,HeatGen!T$2,'Energy balance options'!$A$7:$A$3000,HeatGen!$A1989)</f>
        <v>0</v>
      </c>
      <c r="U1989">
        <f>SUMIFS('Energy balance options'!$G$7:$G$3000,'Energy balance options'!$B$7:$B$3000,HeatGen!U$2,'Energy balance options'!$A$7:$A$3000,HeatGen!$A1989)</f>
        <v>0</v>
      </c>
      <c r="V1989">
        <f>SUMIFS('Energy balance options'!$G$7:$G$3000,'Energy balance options'!$B$7:$B$3000,HeatGen!V$2,'Energy balance options'!$A$7:$A$3000,HeatGen!$A1989)</f>
        <v>0</v>
      </c>
      <c r="W1989">
        <f>SUMIFS('Energy balance options'!$G$7:$G$3000,'Energy balance options'!$B$7:$B$3000,HeatGen!W$2,'Energy balance options'!$A$7:$A$3000,HeatGen!$A1989)</f>
        <v>0</v>
      </c>
      <c r="X1989">
        <f>SUMIFS('Energy balance options'!$G$7:$G$3000,'Energy balance options'!$B$7:$B$3000,HeatGen!X$2,'Energy balance options'!$A$7:$A$3000,HeatGen!$A1989)</f>
        <v>0</v>
      </c>
      <c r="AG1989">
        <f t="shared" si="367"/>
        <v>0</v>
      </c>
      <c r="AH1989">
        <f t="shared" si="368"/>
        <v>0</v>
      </c>
      <c r="AI1989">
        <f t="shared" si="369"/>
        <v>0</v>
      </c>
      <c r="AJ1989">
        <f t="shared" si="370"/>
        <v>0</v>
      </c>
      <c r="AK1989">
        <f t="shared" si="371"/>
        <v>0</v>
      </c>
      <c r="AL1989">
        <f t="shared" si="372"/>
        <v>0</v>
      </c>
      <c r="AM1989">
        <f t="shared" si="373"/>
        <v>0</v>
      </c>
      <c r="AN1989">
        <f t="shared" si="374"/>
        <v>0</v>
      </c>
      <c r="AO1989">
        <f t="shared" si="375"/>
        <v>0</v>
      </c>
    </row>
  </sheetData>
  <autoFilter ref="A2:O1989" xr:uid="{6313908E-7C11-4936-9075-6DD708DB9B12}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9111-6B71-475B-8878-7B3D5A9E31C7}">
  <sheetPr>
    <tabColor theme="4"/>
  </sheetPr>
  <dimension ref="A1:AV46"/>
  <sheetViews>
    <sheetView topLeftCell="A73" workbookViewId="0">
      <selection activeCell="A54" sqref="A54"/>
    </sheetView>
  </sheetViews>
  <sheetFormatPr baseColWidth="10" defaultColWidth="8.83203125" defaultRowHeight="15" x14ac:dyDescent="0.2"/>
  <cols>
    <col min="1" max="1" width="29.33203125" customWidth="1"/>
    <col min="2" max="2" width="10.33203125" bestFit="1" customWidth="1"/>
    <col min="6" max="7" width="10.5" bestFit="1" customWidth="1"/>
    <col min="8" max="8" width="9.5" bestFit="1" customWidth="1"/>
    <col min="9" max="9" width="9.1640625" bestFit="1" customWidth="1"/>
    <col min="10" max="10" width="9.5" bestFit="1" customWidth="1"/>
  </cols>
  <sheetData>
    <row r="1" spans="1:18" s="184" customFormat="1" x14ac:dyDescent="0.2">
      <c r="F1" s="184" t="s">
        <v>477</v>
      </c>
    </row>
    <row r="2" spans="1:18" s="184" customFormat="1" x14ac:dyDescent="0.2">
      <c r="B2" s="184" t="s">
        <v>481</v>
      </c>
    </row>
    <row r="3" spans="1:18" s="184" customFormat="1" x14ac:dyDescent="0.2">
      <c r="B3" s="184" t="s">
        <v>53</v>
      </c>
      <c r="F3" s="184" t="s">
        <v>53</v>
      </c>
      <c r="G3" s="184" t="s">
        <v>402</v>
      </c>
      <c r="H3" s="184" t="s">
        <v>401</v>
      </c>
      <c r="I3" s="184" t="s">
        <v>404</v>
      </c>
      <c r="J3" s="184" t="s">
        <v>400</v>
      </c>
      <c r="N3" s="184" t="s">
        <v>53</v>
      </c>
      <c r="O3" s="184" t="s">
        <v>402</v>
      </c>
      <c r="P3" s="184" t="s">
        <v>401</v>
      </c>
      <c r="Q3" s="184" t="s">
        <v>404</v>
      </c>
      <c r="R3" s="184" t="s">
        <v>400</v>
      </c>
    </row>
    <row r="4" spans="1:18" x14ac:dyDescent="0.2">
      <c r="A4" t="s">
        <v>371</v>
      </c>
      <c r="B4" s="2">
        <f>-SUMIFS('Energy balance options'!$D$7:$D$3000,'Energy balance options'!$B$7:$B$3000,HeatPlot!B$3,'Energy balance options'!$C$7:$C$3000,HeatPlot!$A4)</f>
        <v>0</v>
      </c>
      <c r="C4" s="2"/>
      <c r="D4" s="2"/>
      <c r="E4" s="2"/>
      <c r="F4" s="9">
        <f>-SUMIFS('Energy balance options'!$F$7:$F$3000,'Energy balance options'!$B$7:$B$3000,HeatPlot!F$3,'Energy balance options'!$C$7:$C$3000,HeatPlot!$A4)</f>
        <v>0.5376911419</v>
      </c>
      <c r="G4" s="9">
        <f>-SUMIFS('Energy balance options'!$F$7:$F$3000,'Energy balance options'!$B$7:$B$3000,HeatPlot!G$3,'Energy balance options'!$C$7:$C$3000,HeatPlot!$A4)</f>
        <v>0.19779872000000001</v>
      </c>
      <c r="H4" s="9">
        <f>-SUMIFS('Energy balance options'!$F$7:$F$3000,'Energy balance options'!$B$7:$B$3000,HeatPlot!H$3,'Energy balance options'!$C$7:$C$3000,HeatPlot!$A4)</f>
        <v>0.10269899820944001</v>
      </c>
      <c r="I4" s="9">
        <f>-SUMIFS('Energy balance options'!$F$7:$F$3000,'Energy balance options'!$B$7:$B$3000,HeatPlot!I$3,'Energy balance options'!$C$7:$C$3000,HeatPlot!$A4)</f>
        <v>0.10269895553832001</v>
      </c>
      <c r="J4" s="9">
        <f>-SUMIFS('Energy balance options'!$F$7:$F$3000,'Energy balance options'!$B$7:$B$3000,HeatPlot!J$3,'Energy balance options'!$C$7:$C$3000,HeatPlot!$A4)</f>
        <v>0.46218387662436999</v>
      </c>
      <c r="L4" t="s">
        <v>482</v>
      </c>
      <c r="M4" t="s">
        <v>54</v>
      </c>
      <c r="N4">
        <f t="shared" ref="N4:R15" si="0">SUM(B26,H26,N26,T26,Z26,AL26,AR26)</f>
        <v>19.322275431132432</v>
      </c>
      <c r="O4">
        <f t="shared" si="0"/>
        <v>17.061312001322982</v>
      </c>
      <c r="P4">
        <f t="shared" si="0"/>
        <v>8.6820179581087533</v>
      </c>
      <c r="Q4">
        <f t="shared" si="0"/>
        <v>3.1440294650473</v>
      </c>
      <c r="R4">
        <f t="shared" si="0"/>
        <v>0.47172381082690001</v>
      </c>
    </row>
    <row r="5" spans="1:18" x14ac:dyDescent="0.2">
      <c r="A5" t="s">
        <v>366</v>
      </c>
      <c r="B5" s="2">
        <f>-SUMIFS('Energy balance options'!$D$7:$D$3000,'Energy balance options'!$B$7:$B$3000,HeatPlot!B$3,'Energy balance options'!$C$7:$C$3000,HeatPlot!$A5)</f>
        <v>-1.946492960111056E-6</v>
      </c>
      <c r="C5" s="2"/>
      <c r="D5" s="2"/>
      <c r="E5" s="2"/>
      <c r="F5" s="9">
        <f>-SUMIFS('Energy balance options'!$F$7:$F$3000,'Energy balance options'!$B$7:$B$3000,HeatPlot!F$3,'Energy balance options'!$C$7:$C$3000,HeatPlot!$A5)</f>
        <v>2.1476230545070401</v>
      </c>
      <c r="G5" s="9">
        <f>-SUMIFS('Energy balance options'!$F$7:$F$3000,'Energy balance options'!$B$7:$B$3000,HeatPlot!G$3,'Energy balance options'!$C$7:$C$3000,HeatPlot!$A5)</f>
        <v>0</v>
      </c>
      <c r="H5" s="9">
        <f>-SUMIFS('Energy balance options'!$F$7:$F$3000,'Energy balance options'!$B$7:$B$3000,HeatPlot!H$3,'Energy balance options'!$C$7:$C$3000,HeatPlot!$A5)</f>
        <v>0.32214429366210001</v>
      </c>
      <c r="I5" s="9">
        <f>-SUMIFS('Energy balance options'!$F$7:$F$3000,'Energy balance options'!$B$7:$B$3000,HeatPlot!I$3,'Energy balance options'!$C$7:$C$3000,HeatPlot!$A5)</f>
        <v>0.32214386644912002</v>
      </c>
      <c r="J5" s="9">
        <f>-SUMIFS('Energy balance options'!$F$7:$F$3000,'Energy balance options'!$B$7:$B$3000,HeatPlot!J$3,'Energy balance options'!$C$7:$C$3000,HeatPlot!$A5)</f>
        <v>5.2872970704945903</v>
      </c>
      <c r="L5" t="s">
        <v>483</v>
      </c>
      <c r="M5" t="s">
        <v>55</v>
      </c>
      <c r="N5">
        <f t="shared" si="0"/>
        <v>7.6177377126506443</v>
      </c>
      <c r="O5">
        <f t="shared" si="0"/>
        <v>2.0486385444999996E-4</v>
      </c>
      <c r="P5">
        <f t="shared" si="0"/>
        <v>1.4736812038000001E-4</v>
      </c>
      <c r="Q5">
        <f t="shared" si="0"/>
        <v>0</v>
      </c>
      <c r="R5">
        <f t="shared" si="0"/>
        <v>7.0565108260000004E-5</v>
      </c>
    </row>
    <row r="6" spans="1:18" x14ac:dyDescent="0.2">
      <c r="A6" t="s">
        <v>362</v>
      </c>
      <c r="B6" s="2">
        <f>-SUMIFS('Energy balance options'!$D$7:$D$3000,'Energy balance options'!$B$7:$B$3000,HeatPlot!B$3,'Energy balance options'!$C$7:$C$3000,HeatPlot!$A6)</f>
        <v>14.419621057139683</v>
      </c>
      <c r="C6" s="2"/>
      <c r="D6" s="2"/>
      <c r="E6" s="2"/>
      <c r="F6" s="9">
        <f>-SUMIFS('Energy balance options'!$F$7:$F$3000,'Energy balance options'!$B$7:$B$3000,HeatPlot!F$3,'Energy balance options'!$C$7:$C$3000,HeatPlot!$A6)-F19</f>
        <v>14.419402062103515</v>
      </c>
      <c r="G6" s="9">
        <f>-SUMIFS('Energy balance options'!$F$7:$F$3000,'Energy balance options'!$B$7:$B$3000,HeatPlot!G$3,'Energy balance options'!$C$7:$C$3000,HeatPlot!$A6)</f>
        <v>53.505379217186913</v>
      </c>
      <c r="H6" s="9">
        <f>-SUMIFS('Energy balance options'!$F$7:$F$3000,'Energy balance options'!$B$7:$B$3000,HeatPlot!H$3,'Energy balance options'!$C$7:$C$3000,HeatPlot!$A6)</f>
        <v>3.05745604506791</v>
      </c>
      <c r="I6" s="9">
        <f>-SUMIFS('Energy balance options'!$F$7:$F$3000,'Energy balance options'!$B$7:$B$3000,HeatPlot!I$3,'Energy balance options'!$C$7:$C$3000,HeatPlot!$A6)</f>
        <v>12.229115156934531</v>
      </c>
      <c r="J6" s="9">
        <f>-SUMIFS('Energy balance options'!$F$7:$F$3000,'Energy balance options'!$B$7:$B$3000,HeatPlot!J$3,'Energy balance options'!$C$7:$C$3000,HeatPlot!$A6)</f>
        <v>0</v>
      </c>
      <c r="L6" t="s">
        <v>7</v>
      </c>
      <c r="M6" t="s">
        <v>52</v>
      </c>
      <c r="N6">
        <f t="shared" si="0"/>
        <v>3.9918099899289006</v>
      </c>
      <c r="O6">
        <f>SUM(C28,I28,O28,U28,AA28,AM28,AS28)</f>
        <v>7.9176334590893838</v>
      </c>
      <c r="P6">
        <f t="shared" si="0"/>
        <v>4.9560065320563211</v>
      </c>
      <c r="Q6">
        <f t="shared" si="0"/>
        <v>1.4160437782999999E-4</v>
      </c>
      <c r="R6">
        <f t="shared" si="0"/>
        <v>6.584028152E-5</v>
      </c>
    </row>
    <row r="7" spans="1:18" x14ac:dyDescent="0.2">
      <c r="A7" t="s">
        <v>367</v>
      </c>
      <c r="B7" s="2">
        <f>-SUMIFS('Energy balance options'!$D$7:$D$3000,'Energy balance options'!$B$7:$B$3000,HeatPlot!B$3,'Energy balance options'!$C$7:$C$3000,HeatPlot!$A7)</f>
        <v>1.2689020383416878E-7</v>
      </c>
      <c r="C7" s="2"/>
      <c r="D7" s="2"/>
      <c r="E7" s="2"/>
      <c r="F7" s="9">
        <f>-SUMIFS('Energy balance options'!$F$7:$F$3000,'Energy balance options'!$B$7:$B$3000,HeatPlot!F$3,'Energy balance options'!$C$7:$C$3000,HeatPlot!$A7)</f>
        <v>21.112097530900002</v>
      </c>
      <c r="G7" s="9">
        <f>-SUMIFS('Energy balance options'!$F$7:$F$3000,'Energy balance options'!$B$7:$B$3000,HeatPlot!G$3,'Energy balance options'!$C$7:$C$3000,HeatPlot!$A7)</f>
        <v>12.818000565896639</v>
      </c>
      <c r="H7" s="9">
        <f>-SUMIFS('Energy balance options'!$F$7:$F$3000,'Energy balance options'!$B$7:$B$3000,HeatPlot!H$3,'Energy balance options'!$C$7:$C$3000,HeatPlot!$A7)</f>
        <v>3.3930003314044903</v>
      </c>
      <c r="I7" s="9">
        <f>-SUMIFS('Energy balance options'!$F$7:$F$3000,'Energy balance options'!$B$7:$B$3000,HeatPlot!I$3,'Energy balance options'!$C$7:$C$3000,HeatPlot!$A7)</f>
        <v>0</v>
      </c>
      <c r="J7" s="9">
        <f>-SUMIFS('Energy balance options'!$F$7:$F$3000,'Energy balance options'!$B$7:$B$3000,HeatPlot!J$3,'Energy balance options'!$C$7:$C$3000,HeatPlot!$A7)</f>
        <v>0</v>
      </c>
      <c r="L7" t="s">
        <v>484</v>
      </c>
      <c r="M7" t="s">
        <v>403</v>
      </c>
      <c r="N7">
        <f t="shared" si="0"/>
        <v>1.3043532472933116E-2</v>
      </c>
      <c r="O7">
        <f t="shared" si="0"/>
        <v>41.530542302263278</v>
      </c>
      <c r="P7">
        <f t="shared" si="0"/>
        <v>60.153653339682336</v>
      </c>
      <c r="Q7">
        <f t="shared" si="0"/>
        <v>12.208551870000001</v>
      </c>
      <c r="R7">
        <f t="shared" si="0"/>
        <v>0</v>
      </c>
    </row>
    <row r="8" spans="1:18" x14ac:dyDescent="0.2">
      <c r="A8" t="s">
        <v>361</v>
      </c>
      <c r="B8" s="2">
        <f>-SUMIFS('Energy balance options'!$D$7:$D$3000,'Energy balance options'!$B$7:$B$3000,HeatPlot!B$3,'Energy balance options'!$C$7:$C$3000,HeatPlot!$A8)</f>
        <v>3.4591346884231295E-7</v>
      </c>
      <c r="C8" s="2"/>
      <c r="D8" s="2"/>
      <c r="E8" s="2"/>
      <c r="F8" s="9">
        <f>-SUMIFS('Energy balance options'!$F$7:$F$3000,'Energy balance options'!$B$7:$B$3000,HeatPlot!F$3,'Energy balance options'!$C$7:$C$3000,HeatPlot!$A8)</f>
        <v>22.442654037966335</v>
      </c>
      <c r="G8" s="9">
        <f>-SUMIFS('Energy balance options'!$F$7:$F$3000,'Energy balance options'!$B$7:$B$3000,HeatPlot!G$3,'Energy balance options'!$C$7:$C$3000,HeatPlot!$A8)</f>
        <v>13.260965312619291</v>
      </c>
      <c r="H8" s="9">
        <f>-SUMIFS('Energy balance options'!$F$7:$F$3000,'Energy balance options'!$B$7:$B$3000,HeatPlot!H$3,'Energy balance options'!$C$7:$C$3000,HeatPlot!$A8)</f>
        <v>3.0207832954130995</v>
      </c>
      <c r="I8" s="9">
        <f>-SUMIFS('Energy balance options'!$F$7:$F$3000,'Energy balance options'!$B$7:$B$3000,HeatPlot!I$3,'Energy balance options'!$C$7:$C$3000,HeatPlot!$A8)</f>
        <v>3.0207826967031597</v>
      </c>
      <c r="J8" s="9">
        <f>-SUMIFS('Energy balance options'!$F$7:$F$3000,'Energy balance options'!$B$7:$B$3000,HeatPlot!J$3,'Energy balance options'!$C$7:$C$3000,HeatPlot!$A8)</f>
        <v>1.3277378672077198</v>
      </c>
      <c r="L8" t="s">
        <v>495</v>
      </c>
      <c r="M8" t="s">
        <v>53</v>
      </c>
      <c r="N8">
        <f t="shared" si="0"/>
        <v>0</v>
      </c>
      <c r="O8">
        <f t="shared" si="0"/>
        <v>3.2798670568855951E-4</v>
      </c>
      <c r="P8">
        <f t="shared" si="0"/>
        <v>0</v>
      </c>
      <c r="Q8">
        <f t="shared" si="0"/>
        <v>0</v>
      </c>
      <c r="R8">
        <f t="shared" si="0"/>
        <v>0</v>
      </c>
    </row>
    <row r="9" spans="1:18" x14ac:dyDescent="0.2">
      <c r="A9" t="s">
        <v>485</v>
      </c>
      <c r="B9" s="2">
        <f>-SUMIFS('Energy balance options'!$D$7:$D$3000,'Energy balance options'!$B$7:$B$3000,HeatPlot!B$3,'Energy balance options'!$C$7:$C$3000,HeatPlot!$A9)</f>
        <v>0</v>
      </c>
      <c r="C9" s="2"/>
      <c r="D9" s="2"/>
      <c r="E9" s="2"/>
      <c r="F9" s="9">
        <f>-SUMIFS('Energy balance options'!$F$7:$F$3000,'Energy balance options'!$B$7:$B$3000,HeatPlot!F$3,'Energy balance options'!$C$7:$C$3000,HeatPlot!$A9)</f>
        <v>0</v>
      </c>
      <c r="G9" s="9">
        <f>-SUMIFS('Energy balance options'!$F$7:$F$3000,'Energy balance options'!$B$7:$B$3000,HeatPlot!G$3,'Energy balance options'!$C$7:$C$3000,HeatPlot!$A9)</f>
        <v>0</v>
      </c>
      <c r="H9" s="9">
        <f>-SUMIFS('Energy balance options'!$F$7:$F$3000,'Energy balance options'!$B$7:$B$3000,HeatPlot!H$3,'Energy balance options'!$C$7:$C$3000,HeatPlot!$A9)</f>
        <v>0</v>
      </c>
      <c r="I9" s="9">
        <f>-SUMIFS('Energy balance options'!$F$7:$F$3000,'Energy balance options'!$B$7:$B$3000,HeatPlot!I$3,'Energy balance options'!$C$7:$C$3000,HeatPlot!$A9)</f>
        <v>0</v>
      </c>
      <c r="J9" s="9">
        <f>-SUMIFS('Energy balance options'!$F$7:$F$3000,'Energy balance options'!$B$7:$B$3000,HeatPlot!J$3,'Energy balance options'!$C$7:$C$3000,HeatPlot!$A9)</f>
        <v>0</v>
      </c>
      <c r="L9" t="s">
        <v>486</v>
      </c>
      <c r="M9" t="s">
        <v>399</v>
      </c>
      <c r="N9">
        <f t="shared" si="0"/>
        <v>1.0742184609052556E-3</v>
      </c>
      <c r="O9">
        <f t="shared" si="0"/>
        <v>19.801565229547926</v>
      </c>
      <c r="P9">
        <f t="shared" si="0"/>
        <v>13.823195801258306</v>
      </c>
      <c r="Q9">
        <f t="shared" si="0"/>
        <v>0.32201773620000002</v>
      </c>
      <c r="R9">
        <f t="shared" si="0"/>
        <v>6.6053585981099996</v>
      </c>
    </row>
    <row r="10" spans="1:18" x14ac:dyDescent="0.2">
      <c r="A10" t="s">
        <v>358</v>
      </c>
      <c r="B10" s="2">
        <f>-SUMIFS('Energy balance options'!$D$7:$D$3000,'Energy balance options'!$B$7:$B$3000,HeatPlot!B$3,'Energy balance options'!$C$7:$C$3000,HeatPlot!$A10)</f>
        <v>2.1778849048086046</v>
      </c>
      <c r="C10" s="2"/>
      <c r="D10" s="2"/>
      <c r="E10" s="2"/>
      <c r="F10" s="9">
        <f>-SUMIFS('Energy balance options'!$F$7:$F$3000,'Energy balance options'!$B$7:$B$3000,HeatPlot!F$3,'Energy balance options'!$C$7:$C$3000,HeatPlot!$A10)</f>
        <v>2.1779407628661982</v>
      </c>
      <c r="G10" s="9">
        <f>-SUMIFS('Energy balance options'!$F$7:$F$3000,'Energy balance options'!$B$7:$B$3000,HeatPlot!G$3,'Energy balance options'!$C$7:$C$3000,HeatPlot!$A10)</f>
        <v>1.2476183804438041</v>
      </c>
      <c r="H10" s="9">
        <f>-SUMIFS('Energy balance options'!$F$7:$F$3000,'Energy balance options'!$B$7:$B$3000,HeatPlot!H$3,'Energy balance options'!$C$7:$C$3000,HeatPlot!$A10)</f>
        <v>79.037463312192415</v>
      </c>
      <c r="I10" s="9">
        <f>-SUMIFS('Energy balance options'!$F$7:$F$3000,'Energy balance options'!$B$7:$B$3000,HeatPlot!I$3,'Energy balance options'!$C$7:$C$3000,HeatPlot!$A10)</f>
        <v>0</v>
      </c>
      <c r="J10" s="9">
        <f>-SUMIFS('Energy balance options'!$F$7:$F$3000,'Energy balance options'!$B$7:$B$3000,HeatPlot!J$3,'Energy balance options'!$C$7:$C$3000,HeatPlot!$A10)</f>
        <v>0</v>
      </c>
      <c r="L10" t="s">
        <v>487</v>
      </c>
      <c r="M10" t="s">
        <v>407</v>
      </c>
      <c r="N10">
        <f t="shared" si="0"/>
        <v>0.34446958823282603</v>
      </c>
      <c r="O10">
        <f t="shared" si="0"/>
        <v>0</v>
      </c>
      <c r="P10">
        <f t="shared" si="0"/>
        <v>0</v>
      </c>
      <c r="Q10">
        <f t="shared" si="0"/>
        <v>0</v>
      </c>
      <c r="R10">
        <f t="shared" si="0"/>
        <v>0</v>
      </c>
    </row>
    <row r="11" spans="1:18" x14ac:dyDescent="0.2">
      <c r="A11" t="s">
        <v>368</v>
      </c>
      <c r="B11" s="2">
        <f>-SUMIFS('Energy balance options'!$D$7:$D$3000,'Energy balance options'!$B$7:$B$3000,HeatPlot!B$3,'Energy balance options'!$C$7:$C$3000,HeatPlot!$A11)</f>
        <v>5.9329320138002348</v>
      </c>
      <c r="C11" s="2" t="s">
        <v>488</v>
      </c>
      <c r="D11" s="2"/>
      <c r="E11" s="2"/>
      <c r="F11" s="9">
        <f>-SUMIFS('Energy balance options'!$F$7:$F$3000,'Energy balance options'!$B$7:$B$3000,HeatPlot!F$3,'Energy balance options'!$C$7:$C$3000,HeatPlot!$A11)</f>
        <v>5.9329320138002348</v>
      </c>
      <c r="G11" s="9">
        <f>-SUMIFS('Energy balance options'!$F$7:$F$3000,'Energy balance options'!$B$7:$B$3000,HeatPlot!G$3,'Energy balance options'!$C$7:$C$3000,HeatPlot!$A11)</f>
        <v>5.7750002236340396</v>
      </c>
      <c r="H11" s="9">
        <f>-SUMIFS('Energy balance options'!$F$7:$F$3000,'Energy balance options'!$B$7:$B$3000,HeatPlot!H$3,'Energy balance options'!$C$7:$C$3000,HeatPlot!$A11)</f>
        <v>0</v>
      </c>
      <c r="I11" s="9">
        <f>-SUMIFS('Energy balance options'!$F$7:$F$3000,'Energy balance options'!$B$7:$B$3000,HeatPlot!I$3,'Energy balance options'!$C$7:$C$3000,HeatPlot!$A11)</f>
        <v>0</v>
      </c>
      <c r="J11" s="9">
        <f>-SUMIFS('Energy balance options'!$F$7:$F$3000,'Energy balance options'!$B$7:$B$3000,HeatPlot!J$3,'Energy balance options'!$C$7:$C$3000,HeatPlot!$A11)</f>
        <v>0</v>
      </c>
      <c r="L11" t="s">
        <v>489</v>
      </c>
      <c r="M11" t="s">
        <v>408</v>
      </c>
      <c r="N11">
        <f t="shared" si="0"/>
        <v>5.9679513295492317</v>
      </c>
      <c r="O11">
        <f t="shared" si="0"/>
        <v>0</v>
      </c>
      <c r="P11">
        <f t="shared" si="0"/>
        <v>0</v>
      </c>
      <c r="Q11">
        <f t="shared" si="0"/>
        <v>0</v>
      </c>
      <c r="R11">
        <f t="shared" si="0"/>
        <v>0</v>
      </c>
    </row>
    <row r="12" spans="1:18" x14ac:dyDescent="0.2">
      <c r="B12" s="2"/>
      <c r="C12" s="2"/>
      <c r="D12" s="2"/>
      <c r="E12" s="2"/>
      <c r="F12" s="9"/>
      <c r="G12" s="9"/>
      <c r="H12" s="9"/>
      <c r="I12" s="9"/>
      <c r="J12" s="9"/>
      <c r="L12" t="s">
        <v>490</v>
      </c>
      <c r="M12" t="s">
        <v>397</v>
      </c>
      <c r="N12">
        <f t="shared" si="0"/>
        <v>2.8406821307628971</v>
      </c>
      <c r="O12">
        <f t="shared" si="0"/>
        <v>0</v>
      </c>
      <c r="P12">
        <f t="shared" si="0"/>
        <v>0</v>
      </c>
      <c r="Q12">
        <f t="shared" si="0"/>
        <v>0</v>
      </c>
      <c r="R12">
        <f t="shared" si="0"/>
        <v>0</v>
      </c>
    </row>
    <row r="13" spans="1:18" x14ac:dyDescent="0.2">
      <c r="L13" t="s">
        <v>491</v>
      </c>
      <c r="M13" t="s">
        <v>409</v>
      </c>
      <c r="N13">
        <f t="shared" si="0"/>
        <v>2.9403891142581031</v>
      </c>
      <c r="O13">
        <f t="shared" si="0"/>
        <v>0</v>
      </c>
      <c r="P13">
        <f t="shared" si="0"/>
        <v>0</v>
      </c>
      <c r="Q13">
        <f t="shared" si="0"/>
        <v>0</v>
      </c>
      <c r="R13">
        <f t="shared" si="0"/>
        <v>0</v>
      </c>
    </row>
    <row r="14" spans="1:18" x14ac:dyDescent="0.2">
      <c r="L14" t="s">
        <v>492</v>
      </c>
      <c r="M14" t="s">
        <v>405</v>
      </c>
      <c r="N14">
        <f t="shared" si="0"/>
        <v>6.3308262941104996</v>
      </c>
      <c r="O14">
        <f t="shared" si="0"/>
        <v>0</v>
      </c>
      <c r="P14">
        <f t="shared" si="0"/>
        <v>0</v>
      </c>
      <c r="Q14">
        <f t="shared" si="0"/>
        <v>0</v>
      </c>
      <c r="R14">
        <f t="shared" si="0"/>
        <v>0</v>
      </c>
    </row>
    <row r="15" spans="1:18" x14ac:dyDescent="0.2">
      <c r="L15" t="s">
        <v>406</v>
      </c>
      <c r="N15">
        <f t="shared" si="0"/>
        <v>17.677439977797732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</row>
    <row r="16" spans="1:18" x14ac:dyDescent="0.2">
      <c r="L16" t="s">
        <v>83</v>
      </c>
      <c r="M16" t="s">
        <v>83</v>
      </c>
      <c r="N16">
        <f t="shared" ref="N16:N19" si="1">SUM(B38,H38,N38,T38,Z38,AL38,AR38)</f>
        <v>2.0596669329412003</v>
      </c>
      <c r="O16">
        <f t="shared" ref="O16:O19" si="2">SUM(C38,I38,O38,U38,AA38,AM38,AS38)</f>
        <v>0</v>
      </c>
      <c r="P16">
        <f t="shared" ref="P16:P19" si="3">SUM(D38,J38,P38,V38,AB38,AN38,AT38)</f>
        <v>0</v>
      </c>
      <c r="Q16">
        <f t="shared" ref="Q16:Q19" si="4">SUM(E38,K38,Q38,W38,AC38,AO38,AU38)</f>
        <v>0</v>
      </c>
      <c r="R16">
        <f t="shared" ref="R16:R19" si="5">SUM(F38,L38,R38,X38,AD38,AP38,AV38)</f>
        <v>0</v>
      </c>
    </row>
    <row r="17" spans="1:48" x14ac:dyDescent="0.2">
      <c r="L17" t="s">
        <v>97</v>
      </c>
      <c r="M17" t="s">
        <v>398</v>
      </c>
      <c r="N17">
        <f t="shared" si="1"/>
        <v>11.091241284792121</v>
      </c>
      <c r="O17">
        <f t="shared" si="2"/>
        <v>0</v>
      </c>
      <c r="P17">
        <f t="shared" si="3"/>
        <v>0</v>
      </c>
      <c r="Q17">
        <f t="shared" si="4"/>
        <v>0</v>
      </c>
      <c r="R17">
        <f t="shared" si="5"/>
        <v>0</v>
      </c>
    </row>
    <row r="18" spans="1:48" x14ac:dyDescent="0.2">
      <c r="L18" t="s">
        <v>496</v>
      </c>
      <c r="M18" t="s">
        <v>396</v>
      </c>
      <c r="N18">
        <f t="shared" si="1"/>
        <v>2.9896472792761197</v>
      </c>
      <c r="O18">
        <f t="shared" si="2"/>
        <v>7.8331527696978862E-2</v>
      </c>
      <c r="P18">
        <f t="shared" si="3"/>
        <v>0</v>
      </c>
      <c r="Q18">
        <f t="shared" si="4"/>
        <v>0</v>
      </c>
      <c r="R18">
        <f t="shared" si="5"/>
        <v>0</v>
      </c>
    </row>
    <row r="19" spans="1:48" x14ac:dyDescent="0.2">
      <c r="F19">
        <f>SUM(B30:AV30)</f>
        <v>3.2798670568855951E-4</v>
      </c>
      <c r="L19" t="s">
        <v>99</v>
      </c>
      <c r="M19" t="s">
        <v>395</v>
      </c>
      <c r="N19">
        <f t="shared" si="1"/>
        <v>2.0596551751105001</v>
      </c>
      <c r="O19">
        <f t="shared" si="2"/>
        <v>0</v>
      </c>
      <c r="P19">
        <f t="shared" si="3"/>
        <v>0</v>
      </c>
      <c r="Q19">
        <f t="shared" si="4"/>
        <v>0</v>
      </c>
      <c r="R19">
        <f t="shared" si="5"/>
        <v>0</v>
      </c>
    </row>
    <row r="20" spans="1:48" x14ac:dyDescent="0.2">
      <c r="L20" t="s">
        <v>98</v>
      </c>
      <c r="M20" t="s">
        <v>394</v>
      </c>
      <c r="N20">
        <f t="shared" ref="N20" si="6">SUM(B42,H42,N42,T42,Z42,AL42,AR42)</f>
        <v>2.0596551751105001</v>
      </c>
      <c r="O20">
        <f t="shared" ref="O20" si="7">SUM(C42,I42,O42,U42,AA42,AM42,AS42)</f>
        <v>0.41484504929999999</v>
      </c>
      <c r="P20">
        <f t="shared" ref="P20" si="8">SUM(D42,J42,P42,V42,AB42,AN42,AT42)</f>
        <v>7.0862336316893863E-7</v>
      </c>
      <c r="Q20">
        <f t="shared" ref="Q20" si="9">SUM(E42,K42,Q42,W42,AC42,AO42,AU42)</f>
        <v>0</v>
      </c>
      <c r="R20">
        <f t="shared" ref="R20" si="10">SUM(F42,L42,R42,X42,AD42,AP42,AV42)</f>
        <v>0</v>
      </c>
    </row>
    <row r="22" spans="1:48" x14ac:dyDescent="0.2">
      <c r="B22" s="2"/>
      <c r="C22" s="2"/>
      <c r="D22" s="2"/>
      <c r="E22" s="2"/>
      <c r="F22" s="9">
        <f>SUM(F4:F20)</f>
        <v>68.770668590749011</v>
      </c>
      <c r="G22" s="9">
        <f>SUM(G4:G11)</f>
        <v>86.804762419780687</v>
      </c>
      <c r="H22" s="9">
        <f>SUM(H4:H11)</f>
        <v>88.933546275949453</v>
      </c>
      <c r="I22" s="9">
        <f>SUM(I4:I11)</f>
        <v>15.674740675625131</v>
      </c>
      <c r="J22" s="9">
        <f>SUM(J4:J11)</f>
        <v>7.0772188143266801</v>
      </c>
      <c r="N22" s="9">
        <f>SUM(N4:N20)</f>
        <v>87.307565166587551</v>
      </c>
      <c r="O22" s="9">
        <f t="shared" ref="O22:R22" si="11">SUM(O4:O20)</f>
        <v>86.804762419780673</v>
      </c>
      <c r="P22" s="9">
        <f t="shared" si="11"/>
        <v>87.615021707849465</v>
      </c>
      <c r="Q22" s="9">
        <f t="shared" si="11"/>
        <v>15.674740675625131</v>
      </c>
      <c r="R22" s="9">
        <f t="shared" si="11"/>
        <v>7.0772188143266792</v>
      </c>
    </row>
    <row r="24" spans="1:48" s="4" customFormat="1" x14ac:dyDescent="0.2">
      <c r="B24" s="4" t="s">
        <v>371</v>
      </c>
      <c r="H24" s="4" t="s">
        <v>366</v>
      </c>
      <c r="N24" s="4" t="s">
        <v>362</v>
      </c>
      <c r="T24" s="4" t="s">
        <v>367</v>
      </c>
      <c r="Z24" s="4" t="s">
        <v>361</v>
      </c>
      <c r="AF24" s="4" t="s">
        <v>485</v>
      </c>
      <c r="AL24" s="4" t="s">
        <v>358</v>
      </c>
      <c r="AR24" s="4" t="s">
        <v>368</v>
      </c>
    </row>
    <row r="25" spans="1:48" s="4" customFormat="1" x14ac:dyDescent="0.2">
      <c r="B25" s="4" t="s">
        <v>53</v>
      </c>
      <c r="C25" s="4" t="s">
        <v>402</v>
      </c>
      <c r="D25" s="4" t="s">
        <v>401</v>
      </c>
      <c r="E25" s="4" t="s">
        <v>404</v>
      </c>
      <c r="F25" s="4" t="s">
        <v>400</v>
      </c>
      <c r="H25" s="4" t="s">
        <v>53</v>
      </c>
      <c r="I25" s="4" t="s">
        <v>402</v>
      </c>
      <c r="J25" s="4" t="s">
        <v>401</v>
      </c>
      <c r="K25" s="4" t="s">
        <v>404</v>
      </c>
      <c r="L25" s="4" t="s">
        <v>400</v>
      </c>
      <c r="N25" s="4" t="s">
        <v>53</v>
      </c>
      <c r="O25" s="4" t="s">
        <v>402</v>
      </c>
      <c r="P25" s="4" t="s">
        <v>401</v>
      </c>
      <c r="Q25" s="4" t="s">
        <v>404</v>
      </c>
      <c r="R25" s="4" t="s">
        <v>400</v>
      </c>
      <c r="T25" s="4" t="s">
        <v>53</v>
      </c>
      <c r="U25" s="4" t="s">
        <v>402</v>
      </c>
      <c r="V25" s="4" t="s">
        <v>401</v>
      </c>
      <c r="W25" s="4" t="s">
        <v>404</v>
      </c>
      <c r="X25" s="4" t="s">
        <v>400</v>
      </c>
      <c r="Z25" s="4" t="s">
        <v>53</v>
      </c>
      <c r="AA25" s="4" t="s">
        <v>402</v>
      </c>
      <c r="AB25" s="4" t="s">
        <v>401</v>
      </c>
      <c r="AC25" s="4" t="s">
        <v>404</v>
      </c>
      <c r="AD25" s="4" t="s">
        <v>400</v>
      </c>
      <c r="AF25" s="4" t="s">
        <v>53</v>
      </c>
      <c r="AG25" s="4" t="s">
        <v>402</v>
      </c>
      <c r="AH25" s="4" t="s">
        <v>401</v>
      </c>
      <c r="AI25" s="4" t="s">
        <v>404</v>
      </c>
      <c r="AJ25" s="4" t="s">
        <v>400</v>
      </c>
      <c r="AL25" s="4" t="s">
        <v>53</v>
      </c>
      <c r="AM25" s="4" t="s">
        <v>402</v>
      </c>
      <c r="AN25" s="4" t="s">
        <v>401</v>
      </c>
      <c r="AO25" s="4" t="s">
        <v>404</v>
      </c>
      <c r="AP25" s="4" t="s">
        <v>400</v>
      </c>
      <c r="AR25" s="4" t="s">
        <v>53</v>
      </c>
      <c r="AS25" s="4" t="s">
        <v>402</v>
      </c>
      <c r="AT25" s="4" t="s">
        <v>401</v>
      </c>
      <c r="AU25" s="4" t="s">
        <v>404</v>
      </c>
      <c r="AV25" s="4" t="s">
        <v>400</v>
      </c>
    </row>
    <row r="26" spans="1:48" x14ac:dyDescent="0.2">
      <c r="A26" t="s">
        <v>54</v>
      </c>
      <c r="B26">
        <f>-SUMIFS(HeatGen!$Y:$Y,HeatGen!C:C,"&lt;0",HeatGen!$B:$B,HeatPlot!$B$24)</f>
        <v>0</v>
      </c>
      <c r="C26">
        <f>-SUMIFS(HeatGen!$Y:$Y,HeatGen!D:D,"&lt;0",HeatGen!$B:$B,HeatPlot!$B$24)</f>
        <v>0</v>
      </c>
      <c r="D26">
        <f>-SUMIFS(HeatGen!$Y:$Y,HeatGen!E:E,"&lt;0",HeatGen!$B:$B,HeatPlot!$B$24)</f>
        <v>5.8583103540000001E-2</v>
      </c>
      <c r="E26">
        <f>-SUMIFS(HeatGen!$Y:$Y,HeatGen!F:F,"&lt;0",HeatGen!$B:$B,HeatPlot!$B$24)</f>
        <v>0.10266588760000001</v>
      </c>
      <c r="F26">
        <f>-SUMIFS(HeatGen!$Y:$Y,HeatGen!G:G,"&lt;0",HeatGen!$B:$B,HeatPlot!$B$24)</f>
        <v>0.4621202445</v>
      </c>
      <c r="H26">
        <f>-SUMIFS(HeatGen!$Y:$Y,HeatGen!C:C,"&lt;0",HeatGen!$B:$B,HeatPlot!$H$24)</f>
        <v>2.3646569865092773E-6</v>
      </c>
      <c r="I26">
        <f>-SUMIFS(HeatGen!$Y:$Y,HeatGen!D:D,"&lt;0",HeatGen!$B:$B,HeatPlot!$H$24)</f>
        <v>0</v>
      </c>
      <c r="J26">
        <f>-SUMIFS(HeatGen!$Y:$Y,HeatGen!E:E,"&lt;0",HeatGen!$B:$B,HeatPlot!$H$24)</f>
        <v>0.20438915138635741</v>
      </c>
      <c r="K26">
        <f>-SUMIFS(HeatGen!$Y:$Y,HeatGen!F:F,"&lt;0",HeatGen!$B:$B,HeatPlot!$H$24)</f>
        <v>1.0584509729999999E-4</v>
      </c>
      <c r="L26">
        <f>-SUMIFS(HeatGen!$Y:$Y,HeatGen!G:G,"&lt;0",HeatGen!$B:$B,HeatPlot!$H$24)</f>
        <v>1.3515609389999999E-4</v>
      </c>
      <c r="N26">
        <f>-SUMIFS(HeatGen!$Y:$Y,HeatGen!C:C,"&lt;0",HeatGen!$B:$B,HeatPlot!$N$24)</f>
        <v>4.8401780655055573</v>
      </c>
      <c r="O26">
        <f>-SUMIFS(HeatGen!$Y:$Y,HeatGen!D:D,"&lt;0",HeatGen!$B:$B,HeatPlot!$N$24)</f>
        <v>7.5928687712357936</v>
      </c>
      <c r="P26">
        <f>-SUMIFS(HeatGen!$Y:$Y,HeatGen!E:E,"&lt;0",HeatGen!$B:$B,HeatPlot!$N$24)</f>
        <v>7.2113219516175729E-4</v>
      </c>
      <c r="Q26">
        <f>-SUMIFS(HeatGen!$Y:$Y,HeatGen!F:F,"&lt;0",HeatGen!$B:$B,HeatPlot!$N$24)</f>
        <v>2.0525125219999999E-2</v>
      </c>
      <c r="R26">
        <f>-SUMIFS(HeatGen!$Y:$Y,HeatGen!G:G,"&lt;0",HeatGen!$B:$B,HeatPlot!$N$24)</f>
        <v>0</v>
      </c>
      <c r="T26">
        <f>-SUMIFS(HeatGen!$Y:$Y,HeatGen!C:C,"&lt;0",HeatGen!$B:$B,HeatPlot!$T$24)</f>
        <v>2.7779358360000002</v>
      </c>
      <c r="U26">
        <f>-SUMIFS(HeatGen!$Y:$Y,HeatGen!D:D,"&lt;0",HeatGen!$B:$B,HeatPlot!$T$24)</f>
        <v>0.62924419130999998</v>
      </c>
      <c r="V26">
        <f>-SUMIFS(HeatGen!$Y:$Y,HeatGen!E:E,"&lt;0",HeatGen!$B:$B,HeatPlot!$T$24)</f>
        <v>0.1580694772</v>
      </c>
      <c r="W26">
        <f>-SUMIFS(HeatGen!$Y:$Y,HeatGen!F:F,"&lt;0",HeatGen!$B:$B,HeatPlot!$T$24)</f>
        <v>0</v>
      </c>
      <c r="X26">
        <f>-SUMIFS(HeatGen!$Y:$Y,HeatGen!G:G,"&lt;0",HeatGen!$B:$B,HeatPlot!$T$24)</f>
        <v>0</v>
      </c>
      <c r="Z26">
        <f>-SUMIFS(HeatGen!$Y:$Y,HeatGen!C:C,"&lt;0",HeatGen!$B:$B,HeatPlot!$Z$24)</f>
        <v>11.70415775</v>
      </c>
      <c r="AA26">
        <f>-SUMIFS(HeatGen!$Y:$Y,HeatGen!D:D,"&lt;0",HeatGen!$B:$B,HeatPlot!$Z$24)</f>
        <v>8.8358937802971873</v>
      </c>
      <c r="AB26">
        <f>-SUMIFS(HeatGen!$Y:$Y,HeatGen!E:E,"&lt;0",HeatGen!$B:$B,HeatPlot!$Z$24)</f>
        <v>1.3887566872386372</v>
      </c>
      <c r="AC26">
        <f>-SUMIFS(HeatGen!$Y:$Y,HeatGen!F:F,"&lt;0",HeatGen!$B:$B,HeatPlot!$Z$24)</f>
        <v>3.0207326071299998</v>
      </c>
      <c r="AD26">
        <f>-SUMIFS(HeatGen!$Y:$Y,HeatGen!G:G,"&lt;0",HeatGen!$B:$B,HeatPlot!$Z$24)</f>
        <v>9.4684102329999995E-3</v>
      </c>
      <c r="AF26">
        <f>-SUMIFS(HeatGen!$Y:$Y,HeatGen!C:C,"&lt;0",HeatGen!$B:$B,HeatPlot!$AF$24)</f>
        <v>0</v>
      </c>
      <c r="AG26">
        <f>-SUMIFS(HeatGen!$Y:$Y,HeatGen!D:D,"&lt;0",HeatGen!$B:$B,HeatPlot!$AF$24)</f>
        <v>0</v>
      </c>
      <c r="AH26">
        <f>-SUMIFS(HeatGen!$Y:$Y,HeatGen!E:E,"&lt;0",HeatGen!$B:$B,HeatPlot!$AF$24)</f>
        <v>0</v>
      </c>
      <c r="AI26">
        <f>-SUMIFS(HeatGen!$Y:$Y,HeatGen!F:F,"&lt;0",HeatGen!$B:$B,HeatPlot!$AF$24)</f>
        <v>0</v>
      </c>
      <c r="AJ26">
        <f>-SUMIFS(HeatGen!$Y:$Y,HeatGen!G:G,"&lt;0",HeatGen!$B:$B,HeatPlot!$AF$24)</f>
        <v>0</v>
      </c>
      <c r="AL26">
        <f>-SUMIFS(HeatGen!$Y:$Y,HeatGen!C:C,"&lt;0",HeatGen!$B:$B,HeatPlot!$AL$24)</f>
        <v>1.414969886E-6</v>
      </c>
      <c r="AM26">
        <f>-SUMIFS(HeatGen!$Y:$Y,HeatGen!D:D,"&lt;0",HeatGen!$B:$B,HeatPlot!$AL$24)</f>
        <v>0</v>
      </c>
      <c r="AN26">
        <f>-SUMIFS(HeatGen!$Y:$Y,HeatGen!E:E,"&lt;0",HeatGen!$B:$B,HeatPlot!$AL$24)</f>
        <v>6.8714984065485973</v>
      </c>
      <c r="AO26">
        <f>-SUMIFS(HeatGen!$Y:$Y,HeatGen!F:F,"&lt;0",HeatGen!$B:$B,HeatPlot!$AL$24)</f>
        <v>0</v>
      </c>
      <c r="AP26">
        <f>-SUMIFS(HeatGen!$Y:$Y,HeatGen!G:G,"&lt;0",HeatGen!$B:$B,HeatPlot!$AL$24)</f>
        <v>0</v>
      </c>
      <c r="AR26">
        <f>-SUMIFS(HeatGen!$Y:$Y,HeatGen!C:C,"&lt;0",HeatGen!$B:$B,HeatPlot!$AR$24)</f>
        <v>0</v>
      </c>
      <c r="AS26">
        <f>-SUMIFS(HeatGen!$Y:$Y,HeatGen!D:D,"&lt;0",HeatGen!$B:$B,HeatPlot!$AR$24)</f>
        <v>3.30525848E-3</v>
      </c>
      <c r="AT26">
        <f>-SUMIFS(HeatGen!$Y:$Y,HeatGen!E:E,"&lt;0",HeatGen!$B:$B,HeatPlot!$AR$24)</f>
        <v>0</v>
      </c>
      <c r="AU26">
        <f>-SUMIFS(HeatGen!$Y:$Y,HeatGen!F:F,"&lt;0",HeatGen!$B:$B,HeatPlot!$AR$24)</f>
        <v>0</v>
      </c>
      <c r="AV26">
        <f>-SUMIFS(HeatGen!$Y:$Y,HeatGen!G:G,"&lt;0",HeatGen!$B:$B,HeatPlot!$AR$24)</f>
        <v>0</v>
      </c>
    </row>
    <row r="27" spans="1:48" x14ac:dyDescent="0.2">
      <c r="A27" t="s">
        <v>55</v>
      </c>
      <c r="B27">
        <f>-SUMIFS(HeatGen!$Z:$Z,HeatGen!C:C,"&lt;0",HeatGen!$B:$B,HeatPlot!$B$24)</f>
        <v>0</v>
      </c>
      <c r="C27">
        <f>-SUMIFS(HeatGen!$Z:$Z,HeatGen!D:D,"&lt;0",HeatGen!$B:$B,HeatPlot!$B$24)</f>
        <v>0</v>
      </c>
      <c r="D27">
        <f>-SUMIFS(HeatGen!$Z:$Z,HeatGen!E:E,"&lt;0",HeatGen!$B:$B,HeatPlot!$B$24)</f>
        <v>1.436240944E-5</v>
      </c>
      <c r="E27">
        <f>-SUMIFS(HeatGen!$Z:$Z,HeatGen!F:F,"&lt;0",HeatGen!$B:$B,HeatPlot!$B$24)</f>
        <v>0</v>
      </c>
      <c r="F27">
        <f>-SUMIFS(HeatGen!$Z:$Z,HeatGen!G:G,"&lt;0",HeatGen!$B:$B,HeatPlot!$B$24)</f>
        <v>2.4733104649999998E-5</v>
      </c>
      <c r="H27">
        <f>-SUMIFS(HeatGen!$Z:$Z,HeatGen!C:C,"&lt;0",HeatGen!$B:$B,HeatPlot!$H$24)</f>
        <v>0</v>
      </c>
      <c r="I27">
        <f>-SUMIFS(HeatGen!$Z:$Z,HeatGen!D:D,"&lt;0",HeatGen!$B:$B,HeatPlot!$H$24)</f>
        <v>0</v>
      </c>
      <c r="J27">
        <f>-SUMIFS(HeatGen!$Z:$Z,HeatGen!E:E,"&lt;0",HeatGen!$B:$B,HeatPlot!$H$24)</f>
        <v>1.3016933500000001E-5</v>
      </c>
      <c r="K27">
        <f>-SUMIFS(HeatGen!$Z:$Z,HeatGen!F:F,"&lt;0",HeatGen!$B:$B,HeatPlot!$H$24)</f>
        <v>0</v>
      </c>
      <c r="L27">
        <f>-SUMIFS(HeatGen!$Z:$Z,HeatGen!G:G,"&lt;0",HeatGen!$B:$B,HeatPlot!$H$24)</f>
        <v>2.3386138890000002E-5</v>
      </c>
      <c r="N27">
        <f>-SUMIFS(HeatGen!$Z:$Z,HeatGen!C:C,"&lt;0",HeatGen!$B:$B,HeatPlot!$N$24)</f>
        <v>7.6176942176698539</v>
      </c>
      <c r="O27">
        <f>-SUMIFS(HeatGen!$Z:$Z,HeatGen!D:D,"&lt;0",HeatGen!$B:$B,HeatPlot!$N$24)</f>
        <v>1.4622549112999999E-4</v>
      </c>
      <c r="P27">
        <f>-SUMIFS(HeatGen!$Z:$Z,HeatGen!E:E,"&lt;0",HeatGen!$B:$B,HeatPlot!$N$24)</f>
        <v>5.0980735720000001E-5</v>
      </c>
      <c r="Q27">
        <f>-SUMIFS(HeatGen!$Z:$Z,HeatGen!F:F,"&lt;0",HeatGen!$B:$B,HeatPlot!$N$24)</f>
        <v>0</v>
      </c>
      <c r="R27">
        <f>-SUMIFS(HeatGen!$Z:$Z,HeatGen!G:G,"&lt;0",HeatGen!$B:$B,HeatPlot!$N$24)</f>
        <v>0</v>
      </c>
      <c r="T27">
        <f>-SUMIFS(HeatGen!$Z:$Z,HeatGen!C:C,"&lt;0",HeatGen!$B:$B,HeatPlot!$T$24)</f>
        <v>0</v>
      </c>
      <c r="U27">
        <f>-SUMIFS(HeatGen!$Z:$Z,HeatGen!D:D,"&lt;0",HeatGen!$B:$B,HeatPlot!$T$24)</f>
        <v>1.9109535439999999E-5</v>
      </c>
      <c r="V27">
        <f>-SUMIFS(HeatGen!$Z:$Z,HeatGen!E:E,"&lt;0",HeatGen!$B:$B,HeatPlot!$T$24)</f>
        <v>1.8640204490000001E-5</v>
      </c>
      <c r="W27">
        <f>-SUMIFS(HeatGen!$Z:$Z,HeatGen!F:F,"&lt;0",HeatGen!$B:$B,HeatPlot!$T$24)</f>
        <v>0</v>
      </c>
      <c r="X27">
        <f>-SUMIFS(HeatGen!$Z:$Z,HeatGen!G:G,"&lt;0",HeatGen!$B:$B,HeatPlot!$T$24)</f>
        <v>0</v>
      </c>
      <c r="Z27">
        <f>-SUMIFS(HeatGen!$Z:$Z,HeatGen!C:C,"&lt;0",HeatGen!$B:$B,HeatPlot!$Z$24)</f>
        <v>4.3494980789999998E-5</v>
      </c>
      <c r="AA27">
        <f>-SUMIFS(HeatGen!$Z:$Z,HeatGen!D:D,"&lt;0",HeatGen!$B:$B,HeatPlot!$Z$24)</f>
        <v>2.0492673839999999E-5</v>
      </c>
      <c r="AB27">
        <f>-SUMIFS(HeatGen!$Z:$Z,HeatGen!E:E,"&lt;0",HeatGen!$B:$B,HeatPlot!$Z$24)</f>
        <v>3.1980030710000002E-5</v>
      </c>
      <c r="AC27">
        <f>-SUMIFS(HeatGen!$Z:$Z,HeatGen!F:F,"&lt;0",HeatGen!$B:$B,HeatPlot!$Z$24)</f>
        <v>0</v>
      </c>
      <c r="AD27">
        <f>-SUMIFS(HeatGen!$Z:$Z,HeatGen!G:G,"&lt;0",HeatGen!$B:$B,HeatPlot!$Z$24)</f>
        <v>2.244586472E-5</v>
      </c>
      <c r="AF27">
        <f>-SUMIFS(HeatGen!$Z:$Z,HeatGen!C:C,"&lt;0",HeatGen!$B:$B,HeatPlot!$AF$24)</f>
        <v>0</v>
      </c>
      <c r="AG27">
        <f>-SUMIFS(HeatGen!$Z:$Z,HeatGen!D:D,"&lt;0",HeatGen!$B:$B,HeatPlot!$AF$24)</f>
        <v>0</v>
      </c>
      <c r="AH27">
        <f>-SUMIFS(HeatGen!$Z:$Z,HeatGen!E:E,"&lt;0",HeatGen!$B:$B,HeatPlot!$AF$24)</f>
        <v>0</v>
      </c>
      <c r="AI27">
        <f>-SUMIFS(HeatGen!$Z:$Z,HeatGen!F:F,"&lt;0",HeatGen!$B:$B,HeatPlot!$AF$24)</f>
        <v>0</v>
      </c>
      <c r="AJ27">
        <f>-SUMIFS(HeatGen!$Z:$Z,HeatGen!G:G,"&lt;0",HeatGen!$B:$B,HeatPlot!$AF$24)</f>
        <v>0</v>
      </c>
      <c r="AL27">
        <f>-SUMIFS(HeatGen!$Z:$Z,HeatGen!C:C,"&lt;0",HeatGen!$B:$B,HeatPlot!$AL$24)</f>
        <v>0</v>
      </c>
      <c r="AM27">
        <f>-SUMIFS(HeatGen!$Z:$Z,HeatGen!D:D,"&lt;0",HeatGen!$B:$B,HeatPlot!$AL$24)</f>
        <v>0</v>
      </c>
      <c r="AN27">
        <f>-SUMIFS(HeatGen!$Z:$Z,HeatGen!E:E,"&lt;0",HeatGen!$B:$B,HeatPlot!$AL$24)</f>
        <v>1.8387806520000001E-5</v>
      </c>
      <c r="AO27">
        <f>-SUMIFS(HeatGen!$Z:$Z,HeatGen!F:F,"&lt;0",HeatGen!$B:$B,HeatPlot!$AL$24)</f>
        <v>0</v>
      </c>
      <c r="AP27">
        <f>-SUMIFS(HeatGen!$Z:$Z,HeatGen!G:G,"&lt;0",HeatGen!$B:$B,HeatPlot!$AL$24)</f>
        <v>0</v>
      </c>
      <c r="AR27">
        <f>-SUMIFS(HeatGen!$Z:$Z,HeatGen!C:C,"&lt;0",HeatGen!$B:$B,HeatPlot!$AR$24)</f>
        <v>0</v>
      </c>
      <c r="AS27">
        <f>-SUMIFS(HeatGen!$Z:$Z,HeatGen!D:D,"&lt;0",HeatGen!$B:$B,HeatPlot!$AR$24)</f>
        <v>1.9036154039999999E-5</v>
      </c>
      <c r="AT27">
        <f>-SUMIFS(HeatGen!$Z:$Z,HeatGen!E:E,"&lt;0",HeatGen!$B:$B,HeatPlot!$AR$24)</f>
        <v>0</v>
      </c>
      <c r="AU27">
        <f>-SUMIFS(HeatGen!$Z:$Z,HeatGen!F:F,"&lt;0",HeatGen!$B:$B,HeatPlot!$AR$24)</f>
        <v>0</v>
      </c>
      <c r="AV27">
        <f>-SUMIFS(HeatGen!$Z:$Z,HeatGen!G:G,"&lt;0",HeatGen!$B:$B,HeatPlot!$AR$24)</f>
        <v>0</v>
      </c>
    </row>
    <row r="28" spans="1:48" x14ac:dyDescent="0.2">
      <c r="A28" t="s">
        <v>52</v>
      </c>
      <c r="B28">
        <f>-SUMIFS(HeatGen!$AA:$AA,HeatGen!C:C,"&lt;0",HeatGen!$B:$B,HeatPlot!$B$24)</f>
        <v>0.15362604069999999</v>
      </c>
      <c r="C28">
        <f>-SUMIFS(HeatGen!$AA:$AA,HeatGen!D:D,"&lt;0",HeatGen!$B:$B,HeatPlot!$B$24)</f>
        <v>0.19779872000000001</v>
      </c>
      <c r="D28">
        <f>-SUMIFS(HeatGen!$AA:$AA,HeatGen!E:E,"&lt;0",HeatGen!$B:$B,HeatPlot!$B$24)</f>
        <v>4.410153226E-2</v>
      </c>
      <c r="E28">
        <f>-SUMIFS(HeatGen!$AA:$AA,HeatGen!F:F,"&lt;0",HeatGen!$B:$B,HeatPlot!$B$24)</f>
        <v>3.3067938320000001E-5</v>
      </c>
      <c r="F28">
        <f>-SUMIFS(HeatGen!$AA:$AA,HeatGen!G:G,"&lt;0",HeatGen!$B:$B,HeatPlot!$B$24)</f>
        <v>3.8899019720000001E-5</v>
      </c>
      <c r="H28">
        <f>-SUMIFS(HeatGen!$AA:$AA,HeatGen!C:C,"&lt;0",HeatGen!$B:$B,HeatPlot!$H$24)</f>
        <v>0</v>
      </c>
      <c r="I28">
        <f>-SUMIFS(HeatGen!$AA:$AA,HeatGen!D:D,"&lt;0",HeatGen!$B:$B,HeatPlot!$H$24)</f>
        <v>0</v>
      </c>
      <c r="J28">
        <f>-SUMIFS(HeatGen!$AA:$AA,HeatGen!E:E,"&lt;0",HeatGen!$B:$B,HeatPlot!$H$24)</f>
        <v>9.0440947699821309E-3</v>
      </c>
      <c r="K28">
        <f>-SUMIFS(HeatGen!$AA:$AA,HeatGen!F:F,"&lt;0",HeatGen!$B:$B,HeatPlot!$H$24)</f>
        <v>2.0285151819999999E-5</v>
      </c>
      <c r="L28">
        <f>-SUMIFS(HeatGen!$AA:$AA,HeatGen!G:G,"&lt;0",HeatGen!$B:$B,HeatPlot!$H$24)</f>
        <v>2.6941261799999999E-5</v>
      </c>
      <c r="N28">
        <f>-SUMIFS(HeatGen!$AA:$AA,HeatGen!C:C,"&lt;0",HeatGen!$B:$B,HeatPlot!$N$24)</f>
        <v>1.5303561190644013E-5</v>
      </c>
      <c r="O28">
        <f>-SUMIFS(HeatGen!$AA:$AA,HeatGen!D:D,"&lt;0",HeatGen!$B:$B,HeatPlot!$N$24)</f>
        <v>4.9238825613541666</v>
      </c>
      <c r="P28">
        <f>-SUMIFS(HeatGen!$AA:$AA,HeatGen!E:E,"&lt;0",HeatGen!$B:$B,HeatPlot!$N$24)</f>
        <v>0.34201000726293324</v>
      </c>
      <c r="Q28">
        <f>-SUMIFS(HeatGen!$AA:$AA,HeatGen!F:F,"&lt;0",HeatGen!$B:$B,HeatPlot!$N$24)</f>
        <v>3.8161714529999997E-5</v>
      </c>
      <c r="R28">
        <f>-SUMIFS(HeatGen!$AA:$AA,HeatGen!G:G,"&lt;0",HeatGen!$B:$B,HeatPlot!$N$24)</f>
        <v>0</v>
      </c>
      <c r="T28">
        <f>-SUMIFS(HeatGen!$AA:$AA,HeatGen!C:C,"&lt;0",HeatGen!$B:$B,HeatPlot!$T$24)</f>
        <v>0.78075241438988452</v>
      </c>
      <c r="U28">
        <f>-SUMIFS(HeatGen!$AA:$AA,HeatGen!D:D,"&lt;0",HeatGen!$B:$B,HeatPlot!$T$24)</f>
        <v>6.2023773280880245E-5</v>
      </c>
      <c r="V28">
        <f>-SUMIFS(HeatGen!$AA:$AA,HeatGen!E:E,"&lt;0",HeatGen!$B:$B,HeatPlot!$T$24)</f>
        <v>0</v>
      </c>
      <c r="W28">
        <f>-SUMIFS(HeatGen!$AA:$AA,HeatGen!F:F,"&lt;0",HeatGen!$B:$B,HeatPlot!$T$24)</f>
        <v>0</v>
      </c>
      <c r="X28">
        <f>-SUMIFS(HeatGen!$AA:$AA,HeatGen!G:G,"&lt;0",HeatGen!$B:$B,HeatPlot!$T$24)</f>
        <v>0</v>
      </c>
      <c r="Z28">
        <f>-SUMIFS(HeatGen!$AA:$AA,HeatGen!C:C,"&lt;0",HeatGen!$B:$B,HeatPlot!$Z$24)</f>
        <v>3.0574161134295856</v>
      </c>
      <c r="AA28">
        <f>-SUMIFS(HeatGen!$AA:$AA,HeatGen!D:D,"&lt;0",HeatGen!$B:$B,HeatPlot!$Z$24)</f>
        <v>2.7954358325724042</v>
      </c>
      <c r="AB28">
        <f>-SUMIFS(HeatGen!$AA:$AA,HeatGen!E:E,"&lt;0",HeatGen!$B:$B,HeatPlot!$Z$24)</f>
        <v>0.41798001994932615</v>
      </c>
      <c r="AC28">
        <f>-SUMIFS(HeatGen!$AA:$AA,HeatGen!F:F,"&lt;0",HeatGen!$B:$B,HeatPlot!$Z$24)</f>
        <v>5.0089573159999999E-5</v>
      </c>
      <c r="AD28">
        <f>-SUMIFS(HeatGen!$AA:$AA,HeatGen!G:G,"&lt;0",HeatGen!$B:$B,HeatPlot!$Z$24)</f>
        <v>0</v>
      </c>
      <c r="AF28">
        <f>-SUMIFS(HeatGen!$AA:$AA,HeatGen!C:C,"&lt;0",HeatGen!$B:$B,HeatPlot!$AF$24)</f>
        <v>0</v>
      </c>
      <c r="AG28">
        <f>-SUMIFS(HeatGen!$AA:$AA,HeatGen!D:D,"&lt;0",HeatGen!$B:$B,HeatPlot!$AF$24)</f>
        <v>0</v>
      </c>
      <c r="AH28">
        <f>-SUMIFS(HeatGen!$AA:$AA,HeatGen!E:E,"&lt;0",HeatGen!$B:$B,HeatPlot!$AF$24)</f>
        <v>0</v>
      </c>
      <c r="AI28">
        <f>-SUMIFS(HeatGen!$AA:$AA,HeatGen!F:F,"&lt;0",HeatGen!$B:$B,HeatPlot!$AF$24)</f>
        <v>0</v>
      </c>
      <c r="AJ28">
        <f>-SUMIFS(HeatGen!$AA:$AA,HeatGen!G:G,"&lt;0",HeatGen!$B:$B,HeatPlot!$AF$24)</f>
        <v>0</v>
      </c>
      <c r="AL28">
        <f>-SUMIFS(HeatGen!$AA:$AA,HeatGen!C:C,"&lt;0",HeatGen!$B:$B,HeatPlot!$AL$24)</f>
        <v>1.1784823974431493E-7</v>
      </c>
      <c r="AM28">
        <f>-SUMIFS(HeatGen!$AA:$AA,HeatGen!D:D,"&lt;0",HeatGen!$B:$B,HeatPlot!$AL$24)</f>
        <v>4.5432138953258836E-4</v>
      </c>
      <c r="AN28">
        <f>-SUMIFS(HeatGen!$AA:$AA,HeatGen!E:E,"&lt;0",HeatGen!$B:$B,HeatPlot!$AL$24)</f>
        <v>4.1428708778140795</v>
      </c>
      <c r="AO28">
        <f>-SUMIFS(HeatGen!$AA:$AA,HeatGen!F:F,"&lt;0",HeatGen!$B:$B,HeatPlot!$AL$24)</f>
        <v>0</v>
      </c>
      <c r="AP28">
        <f>-SUMIFS(HeatGen!$AA:$AA,HeatGen!G:G,"&lt;0",HeatGen!$B:$B,HeatPlot!$AL$24)</f>
        <v>0</v>
      </c>
      <c r="AR28">
        <f>-SUMIFS(HeatGen!$AA:$AA,HeatGen!C:C,"&lt;0",HeatGen!$B:$B,HeatPlot!$AR$24)</f>
        <v>0</v>
      </c>
      <c r="AS28">
        <f>-SUMIFS(HeatGen!$AA:$AA,HeatGen!D:D,"&lt;0",HeatGen!$B:$B,HeatPlot!$AR$24)</f>
        <v>0</v>
      </c>
      <c r="AT28">
        <f>-SUMIFS(HeatGen!$AA:$AA,HeatGen!E:E,"&lt;0",HeatGen!$B:$B,HeatPlot!$AR$24)</f>
        <v>0</v>
      </c>
      <c r="AU28">
        <f>-SUMIFS(HeatGen!$AA:$AA,HeatGen!F:F,"&lt;0",HeatGen!$B:$B,HeatPlot!$AR$24)</f>
        <v>0</v>
      </c>
      <c r="AV28">
        <f>-SUMIFS(HeatGen!$AA:$AA,HeatGen!G:G,"&lt;0",HeatGen!$B:$B,HeatPlot!$AR$24)</f>
        <v>0</v>
      </c>
    </row>
    <row r="29" spans="1:48" x14ac:dyDescent="0.2">
      <c r="A29" t="s">
        <v>493</v>
      </c>
      <c r="B29">
        <f>-SUMIFS(HeatGen!$AB:$AB,HeatGen!C:C,"&lt;0",HeatGen!$B:$B,HeatPlot!$B$24)</f>
        <v>0</v>
      </c>
      <c r="C29">
        <f>-SUMIFS(HeatGen!$AB:$AB,HeatGen!D:D,"&lt;0",HeatGen!$B:$B,HeatPlot!$B$24)</f>
        <v>0</v>
      </c>
      <c r="D29">
        <f>-SUMIFS(HeatGen!$AB:$AB,HeatGen!E:E,"&lt;0",HeatGen!$B:$B,HeatPlot!$B$24)</f>
        <v>0</v>
      </c>
      <c r="E29">
        <f>-SUMIFS(HeatGen!$AB:$AB,HeatGen!F:F,"&lt;0",HeatGen!$B:$B,HeatPlot!$B$24)</f>
        <v>0</v>
      </c>
      <c r="F29">
        <f>-SUMIFS(HeatGen!$AB:$AB,HeatGen!G:G,"&lt;0",HeatGen!$B:$B,HeatPlot!$B$24)</f>
        <v>0</v>
      </c>
      <c r="H29">
        <f>-SUMIFS(HeatGen!$AB:$AB,HeatGen!C:C,"&lt;0",HeatGen!$B:$B,HeatPlot!$H$24)</f>
        <v>3.228753898271282E-3</v>
      </c>
      <c r="I29">
        <f>-SUMIFS(HeatGen!$AB:$AB,HeatGen!D:D,"&lt;0",HeatGen!$B:$B,HeatPlot!$H$24)</f>
        <v>0</v>
      </c>
      <c r="J29">
        <f>-SUMIFS(HeatGen!$AB:$AB,HeatGen!E:E,"&lt;0",HeatGen!$B:$B,HeatPlot!$H$24)</f>
        <v>0</v>
      </c>
      <c r="K29">
        <f>-SUMIFS(HeatGen!$AB:$AB,HeatGen!F:F,"&lt;0",HeatGen!$B:$B,HeatPlot!$H$24)</f>
        <v>0</v>
      </c>
      <c r="L29">
        <f>-SUMIFS(HeatGen!$AB:$AB,HeatGen!G:G,"&lt;0",HeatGen!$B:$B,HeatPlot!$H$24)</f>
        <v>0</v>
      </c>
      <c r="N29">
        <f>-SUMIFS(HeatGen!$AB:$AB,HeatGen!C:C,"&lt;0",HeatGen!$B:$B,HeatPlot!$N$24)</f>
        <v>5.0376412993763369E-3</v>
      </c>
      <c r="O29">
        <f>-SUMIFS(HeatGen!$AB:$AB,HeatGen!D:D,"&lt;0",HeatGen!$B:$B,HeatPlot!$N$24)</f>
        <v>40.28342567</v>
      </c>
      <c r="P29">
        <f>-SUMIFS(HeatGen!$AB:$AB,HeatGen!E:E,"&lt;0",HeatGen!$B:$B,HeatPlot!$N$24)</f>
        <v>2.7142234992125869</v>
      </c>
      <c r="Q29">
        <f>-SUMIFS(HeatGen!$AB:$AB,HeatGen!F:F,"&lt;0",HeatGen!$B:$B,HeatPlot!$N$24)</f>
        <v>12.208551870000001</v>
      </c>
      <c r="R29">
        <f>-SUMIFS(HeatGen!$AB:$AB,HeatGen!G:G,"&lt;0",HeatGen!$B:$B,HeatPlot!$N$24)</f>
        <v>0</v>
      </c>
      <c r="T29">
        <f>-SUMIFS(HeatGen!$AB:$AB,HeatGen!C:C,"&lt;0",HeatGen!$B:$B,HeatPlot!$T$24)</f>
        <v>0</v>
      </c>
      <c r="U29">
        <f>-SUMIFS(HeatGen!$AB:$AB,HeatGen!D:D,"&lt;0",HeatGen!$B:$B,HeatPlot!$T$24)</f>
        <v>0</v>
      </c>
      <c r="V29">
        <f>-SUMIFS(HeatGen!$AB:$AB,HeatGen!E:E,"&lt;0",HeatGen!$B:$B,HeatPlot!$T$24)</f>
        <v>0</v>
      </c>
      <c r="W29">
        <f>-SUMIFS(HeatGen!$AB:$AB,HeatGen!F:F,"&lt;0",HeatGen!$B:$B,HeatPlot!$T$24)</f>
        <v>0</v>
      </c>
      <c r="X29">
        <f>-SUMIFS(HeatGen!$AB:$AB,HeatGen!G:G,"&lt;0",HeatGen!$B:$B,HeatPlot!$T$24)</f>
        <v>0</v>
      </c>
      <c r="Z29">
        <f>-SUMIFS(HeatGen!$AB:$AB,HeatGen!C:C,"&lt;0",HeatGen!$B:$B,HeatPlot!$Z$24)</f>
        <v>9.6899288317492545E-4</v>
      </c>
      <c r="AA29">
        <f>-SUMIFS(HeatGen!$AB:$AB,HeatGen!D:D,"&lt;0",HeatGen!$B:$B,HeatPlot!$Z$24)</f>
        <v>0</v>
      </c>
      <c r="AB29">
        <f>-SUMIFS(HeatGen!$AB:$AB,HeatGen!E:E,"&lt;0",HeatGen!$B:$B,HeatPlot!$Z$24)</f>
        <v>0</v>
      </c>
      <c r="AC29">
        <f>-SUMIFS(HeatGen!$AB:$AB,HeatGen!F:F,"&lt;0",HeatGen!$B:$B,HeatPlot!$Z$24)</f>
        <v>0</v>
      </c>
      <c r="AD29">
        <f>-SUMIFS(HeatGen!$AB:$AB,HeatGen!G:G,"&lt;0",HeatGen!$B:$B,HeatPlot!$Z$24)</f>
        <v>0</v>
      </c>
      <c r="AF29">
        <f>-SUMIFS(HeatGen!$AB:$AB,HeatGen!C:C,"&lt;0",HeatGen!$B:$B,HeatPlot!$AF$24)</f>
        <v>0</v>
      </c>
      <c r="AG29">
        <f>-SUMIFS(HeatGen!$AB:$AB,HeatGen!D:D,"&lt;0",HeatGen!$B:$B,HeatPlot!$AF$24)</f>
        <v>0</v>
      </c>
      <c r="AH29">
        <f>-SUMIFS(HeatGen!$AB:$AB,HeatGen!E:E,"&lt;0",HeatGen!$B:$B,HeatPlot!$AF$24)</f>
        <v>0</v>
      </c>
      <c r="AI29">
        <f>-SUMIFS(HeatGen!$AB:$AB,HeatGen!F:F,"&lt;0",HeatGen!$B:$B,HeatPlot!$AF$24)</f>
        <v>0</v>
      </c>
      <c r="AJ29">
        <f>-SUMIFS(HeatGen!$AB:$AB,HeatGen!G:G,"&lt;0",HeatGen!$B:$B,HeatPlot!$AF$24)</f>
        <v>0</v>
      </c>
      <c r="AL29">
        <f>-SUMIFS(HeatGen!$AB:$AB,HeatGen!C:C,"&lt;0",HeatGen!$B:$B,HeatPlot!$AL$24)</f>
        <v>3.8081443921105713E-3</v>
      </c>
      <c r="AM29">
        <f>-SUMIFS(HeatGen!$AB:$AB,HeatGen!D:D,"&lt;0",HeatGen!$B:$B,HeatPlot!$AL$24)</f>
        <v>1.2471166322632781</v>
      </c>
      <c r="AN29">
        <f>-SUMIFS(HeatGen!$AB:$AB,HeatGen!E:E,"&lt;0",HeatGen!$B:$B,HeatPlot!$AL$24)</f>
        <v>57.439429840469749</v>
      </c>
      <c r="AO29">
        <f>-SUMIFS(HeatGen!$AB:$AB,HeatGen!F:F,"&lt;0",HeatGen!$B:$B,HeatPlot!$AL$24)</f>
        <v>0</v>
      </c>
      <c r="AP29">
        <f>-SUMIFS(HeatGen!$AB:$AB,HeatGen!G:G,"&lt;0",HeatGen!$B:$B,HeatPlot!$AL$24)</f>
        <v>0</v>
      </c>
      <c r="AR29">
        <f>-SUMIFS(HeatGen!$AB:$AB,HeatGen!C:C,"&lt;0",HeatGen!$B:$B,HeatPlot!$AR$24)</f>
        <v>0</v>
      </c>
      <c r="AS29">
        <f>-SUMIFS(HeatGen!$AB:$AB,HeatGen!D:D,"&lt;0",HeatGen!$B:$B,HeatPlot!$AR$24)</f>
        <v>0</v>
      </c>
      <c r="AT29">
        <f>-SUMIFS(HeatGen!$AB:$AB,HeatGen!E:E,"&lt;0",HeatGen!$B:$B,HeatPlot!$AR$24)</f>
        <v>0</v>
      </c>
      <c r="AU29">
        <f>-SUMIFS(HeatGen!$AB:$AB,HeatGen!F:F,"&lt;0",HeatGen!$B:$B,HeatPlot!$AR$24)</f>
        <v>0</v>
      </c>
      <c r="AV29">
        <f>-SUMIFS(HeatGen!$AB:$AB,HeatGen!G:G,"&lt;0",HeatGen!$B:$B,HeatPlot!$AR$24)</f>
        <v>0</v>
      </c>
    </row>
    <row r="30" spans="1:48" x14ac:dyDescent="0.2">
      <c r="A30" t="s">
        <v>53</v>
      </c>
      <c r="B30">
        <f>-SUMIFS(HeatGen!$AC:$AC,HeatGen!C:C,"&lt;0",HeatGen!$B:$B,HeatPlot!$B$24)</f>
        <v>0</v>
      </c>
      <c r="C30">
        <f>-SUMIFS(HeatGen!$AC:$AC,HeatGen!D:D,"&lt;0",HeatGen!$B:$B,HeatPlot!$B$24)</f>
        <v>0</v>
      </c>
      <c r="D30">
        <f>-SUMIFS(HeatGen!$AC:$AC,HeatGen!E:E,"&lt;0",HeatGen!$B:$B,HeatPlot!$B$24)</f>
        <v>0</v>
      </c>
      <c r="E30">
        <f>-SUMIFS(HeatGen!$AC:$AC,HeatGen!F:F,"&lt;0",HeatGen!$B:$B,HeatPlot!$B$24)</f>
        <v>0</v>
      </c>
      <c r="F30">
        <f>-SUMIFS(HeatGen!$AC:$AC,HeatGen!G:G,"&lt;0",HeatGen!$B:$B,HeatPlot!$B$24)</f>
        <v>0</v>
      </c>
      <c r="H30">
        <f>-SUMIFS(HeatGen!$AC:$AC,HeatGen!C:C,"&lt;0",HeatGen!$B:$B,HeatPlot!$H$24)</f>
        <v>0</v>
      </c>
      <c r="I30">
        <f>-SUMIFS(HeatGen!$AC:$AC,HeatGen!D:D,"&lt;0",HeatGen!$B:$B,HeatPlot!$H$24)</f>
        <v>0</v>
      </c>
      <c r="J30">
        <f>-SUMIFS(HeatGen!$AC:$AC,HeatGen!E:E,"&lt;0",HeatGen!$B:$B,HeatPlot!$H$24)</f>
        <v>0</v>
      </c>
      <c r="K30">
        <f>-SUMIFS(HeatGen!$AC:$AC,HeatGen!F:F,"&lt;0",HeatGen!$B:$B,HeatPlot!$H$24)</f>
        <v>0</v>
      </c>
      <c r="L30">
        <f>-SUMIFS(HeatGen!$AC:$AC,HeatGen!G:G,"&lt;0",HeatGen!$B:$B,HeatPlot!$H$24)</f>
        <v>0</v>
      </c>
      <c r="N30">
        <f>-SUMIFS(HeatGen!$AC:$AC,HeatGen!C:C,"&lt;0",HeatGen!$B:$B,HeatPlot!$N$24)</f>
        <v>0</v>
      </c>
      <c r="O30">
        <f>-SUMIFS(HeatGen!$AC:$AC,HeatGen!D:D,"&lt;0",HeatGen!$B:$B,HeatPlot!$N$24)</f>
        <v>1.0893471672871621E-4</v>
      </c>
      <c r="P30">
        <f>-SUMIFS(HeatGen!$AC:$AC,HeatGen!E:E,"&lt;0",HeatGen!$B:$B,HeatPlot!$N$24)</f>
        <v>0</v>
      </c>
      <c r="Q30">
        <f>-SUMIFS(HeatGen!$AC:$AC,HeatGen!F:F,"&lt;0",HeatGen!$B:$B,HeatPlot!$N$24)</f>
        <v>0</v>
      </c>
      <c r="R30">
        <f>-SUMIFS(HeatGen!$AC:$AC,HeatGen!G:G,"&lt;0",HeatGen!$B:$B,HeatPlot!$N$24)</f>
        <v>0</v>
      </c>
      <c r="T30">
        <f>-SUMIFS(HeatGen!$AC:$AC,HeatGen!C:C,"&lt;0",HeatGen!$B:$B,HeatPlot!$T$24)</f>
        <v>0</v>
      </c>
      <c r="U30">
        <f>-SUMIFS(HeatGen!$AC:$AC,HeatGen!D:D,"&lt;0",HeatGen!$B:$B,HeatPlot!$T$24)</f>
        <v>9.6770091139281082E-5</v>
      </c>
      <c r="V30">
        <f>-SUMIFS(HeatGen!$AC:$AC,HeatGen!E:E,"&lt;0",HeatGen!$B:$B,HeatPlot!$T$24)</f>
        <v>0</v>
      </c>
      <c r="W30">
        <f>-SUMIFS(HeatGen!$AC:$AC,HeatGen!F:F,"&lt;0",HeatGen!$B:$B,HeatPlot!$T$24)</f>
        <v>0</v>
      </c>
      <c r="X30">
        <f>-SUMIFS(HeatGen!$AC:$AC,HeatGen!G:G,"&lt;0",HeatGen!$B:$B,HeatPlot!$T$24)</f>
        <v>0</v>
      </c>
      <c r="Z30">
        <f>-SUMIFS(HeatGen!$AC:$AC,HeatGen!C:C,"&lt;0",HeatGen!$B:$B,HeatPlot!$Z$24)</f>
        <v>0</v>
      </c>
      <c r="AA30">
        <f>-SUMIFS(HeatGen!$AC:$AC,HeatGen!D:D,"&lt;0",HeatGen!$B:$B,HeatPlot!$Z$24)</f>
        <v>7.4855106827228908E-5</v>
      </c>
      <c r="AB30">
        <f>-SUMIFS(HeatGen!$AC:$AC,HeatGen!E:E,"&lt;0",HeatGen!$B:$B,HeatPlot!$Z$24)</f>
        <v>0</v>
      </c>
      <c r="AC30">
        <f>-SUMIFS(HeatGen!$AC:$AC,HeatGen!F:F,"&lt;0",HeatGen!$B:$B,HeatPlot!$Z$24)</f>
        <v>0</v>
      </c>
      <c r="AD30">
        <f>-SUMIFS(HeatGen!$AC:$AC,HeatGen!G:G,"&lt;0",HeatGen!$B:$B,HeatPlot!$Z$24)</f>
        <v>0</v>
      </c>
      <c r="AF30">
        <f>-SUMIFS(HeatGen!$AC:$AC,HeatGen!C:C,"&lt;0",HeatGen!$B:$B,HeatPlot!$AF$24)</f>
        <v>0</v>
      </c>
      <c r="AG30">
        <f>-SUMIFS(HeatGen!$AC:$AC,HeatGen!D:D,"&lt;0",HeatGen!$B:$B,HeatPlot!$AF$24)</f>
        <v>0</v>
      </c>
      <c r="AH30">
        <f>-SUMIFS(HeatGen!$AC:$AC,HeatGen!E:E,"&lt;0",HeatGen!$B:$B,HeatPlot!$AF$24)</f>
        <v>0</v>
      </c>
      <c r="AI30">
        <f>-SUMIFS(HeatGen!$AC:$AC,HeatGen!F:F,"&lt;0",HeatGen!$B:$B,HeatPlot!$AF$24)</f>
        <v>0</v>
      </c>
      <c r="AJ30">
        <f>-SUMIFS(HeatGen!$AC:$AC,HeatGen!G:G,"&lt;0",HeatGen!$B:$B,HeatPlot!$AF$24)</f>
        <v>0</v>
      </c>
      <c r="AL30">
        <f>-SUMIFS(HeatGen!$AC:$AC,HeatGen!C:C,"&lt;0",HeatGen!$B:$B,HeatPlot!$AL$24)</f>
        <v>0</v>
      </c>
      <c r="AM30">
        <f>-SUMIFS(HeatGen!$AC:$AC,HeatGen!D:D,"&lt;0",HeatGen!$B:$B,HeatPlot!$AL$24)</f>
        <v>4.7426790993333336E-5</v>
      </c>
      <c r="AN30">
        <f>-SUMIFS(HeatGen!$AC:$AC,HeatGen!E:E,"&lt;0",HeatGen!$B:$B,HeatPlot!$AL$24)</f>
        <v>0</v>
      </c>
      <c r="AO30">
        <f>-SUMIFS(HeatGen!$AC:$AC,HeatGen!F:F,"&lt;0",HeatGen!$B:$B,HeatPlot!$AL$24)</f>
        <v>0</v>
      </c>
      <c r="AP30">
        <f>-SUMIFS(HeatGen!$AC:$AC,HeatGen!G:G,"&lt;0",HeatGen!$B:$B,HeatPlot!$AL$24)</f>
        <v>0</v>
      </c>
      <c r="AR30">
        <f>-SUMIFS(HeatGen!$AC:$AC,HeatGen!C:C,"&lt;0",HeatGen!$B:$B,HeatPlot!$AR$24)</f>
        <v>0</v>
      </c>
      <c r="AS30">
        <f>-SUMIFS(HeatGen!$AC:$AC,HeatGen!D:D,"&lt;0",HeatGen!$B:$B,HeatPlot!$AR$24)</f>
        <v>0</v>
      </c>
      <c r="AT30">
        <f>-SUMIFS(HeatGen!$AC:$AC,HeatGen!E:E,"&lt;0",HeatGen!$B:$B,HeatPlot!$AR$24)</f>
        <v>0</v>
      </c>
      <c r="AU30">
        <f>-SUMIFS(HeatGen!$AC:$AC,HeatGen!F:F,"&lt;0",HeatGen!$B:$B,HeatPlot!$AR$24)</f>
        <v>0</v>
      </c>
      <c r="AV30">
        <f>-SUMIFS(HeatGen!$AC:$AC,HeatGen!G:G,"&lt;0",HeatGen!$B:$B,HeatPlot!$AR$24)</f>
        <v>0</v>
      </c>
    </row>
    <row r="31" spans="1:48" x14ac:dyDescent="0.2">
      <c r="A31" t="s">
        <v>399</v>
      </c>
      <c r="B31">
        <f>-SUMIFS(HeatGen!$AD:$AD,HeatGen!C:C,"&lt;0",HeatGen!$B:$B,HeatPlot!$B$24)</f>
        <v>0</v>
      </c>
      <c r="C31">
        <f>-SUMIFS(HeatGen!$AD:$AD,HeatGen!D:D,"&lt;0",HeatGen!$B:$B,HeatPlot!$B$24)</f>
        <v>0</v>
      </c>
      <c r="D31">
        <f>-SUMIFS(HeatGen!$AD:$AD,HeatGen!E:E,"&lt;0",HeatGen!$B:$B,HeatPlot!$B$24)</f>
        <v>0</v>
      </c>
      <c r="E31">
        <f>-SUMIFS(HeatGen!$AD:$AD,HeatGen!F:F,"&lt;0",HeatGen!$B:$B,HeatPlot!$B$24)</f>
        <v>0</v>
      </c>
      <c r="F31">
        <f>-SUMIFS(HeatGen!$AD:$AD,HeatGen!G:G,"&lt;0",HeatGen!$B:$B,HeatPlot!$B$24)</f>
        <v>0</v>
      </c>
      <c r="H31">
        <f>-SUMIFS(HeatGen!$AD:$AD,HeatGen!C:C,"&lt;0",HeatGen!$B:$B,HeatPlot!$H$24)</f>
        <v>0</v>
      </c>
      <c r="I31">
        <f>-SUMIFS(HeatGen!$AD:$AD,HeatGen!D:D,"&lt;0",HeatGen!$B:$B,HeatPlot!$H$24)</f>
        <v>0</v>
      </c>
      <c r="J31">
        <f>-SUMIFS(HeatGen!$AD:$AD,HeatGen!E:E,"&lt;0",HeatGen!$B:$B,HeatPlot!$H$24)</f>
        <v>2.7001074722604731E-3</v>
      </c>
      <c r="K31">
        <f>-SUMIFS(HeatGen!$AD:$AD,HeatGen!F:F,"&lt;0",HeatGen!$B:$B,HeatPlot!$H$24)</f>
        <v>0.32201773620000002</v>
      </c>
      <c r="L31">
        <f>-SUMIFS(HeatGen!$AD:$AD,HeatGen!G:G,"&lt;0",HeatGen!$B:$B,HeatPlot!$H$24)</f>
        <v>5.2871115870000001</v>
      </c>
      <c r="N31">
        <f>-SUMIFS(HeatGen!$AD:$AD,HeatGen!C:C,"&lt;0",HeatGen!$B:$B,HeatPlot!$N$24)</f>
        <v>0</v>
      </c>
      <c r="O31">
        <f>-SUMIFS(HeatGen!$AD:$AD,HeatGen!D:D,"&lt;0",HeatGen!$B:$B,HeatPlot!$N$24)</f>
        <v>0.70459419729999995</v>
      </c>
      <c r="P31">
        <f>-SUMIFS(HeatGen!$AD:$AD,HeatGen!E:E,"&lt;0",HeatGen!$B:$B,HeatPlot!$N$24)</f>
        <v>4.4971703814501235E-4</v>
      </c>
      <c r="Q31">
        <f>-SUMIFS(HeatGen!$AD:$AD,HeatGen!F:F,"&lt;0",HeatGen!$B:$B,HeatPlot!$N$24)</f>
        <v>0</v>
      </c>
      <c r="R31">
        <f>-SUMIFS(HeatGen!$AD:$AD,HeatGen!G:G,"&lt;0",HeatGen!$B:$B,HeatPlot!$N$24)</f>
        <v>0</v>
      </c>
      <c r="T31">
        <f>-SUMIFS(HeatGen!$AD:$AD,HeatGen!C:C,"&lt;0",HeatGen!$B:$B,HeatPlot!$T$24)</f>
        <v>0</v>
      </c>
      <c r="U31">
        <f>-SUMIFS(HeatGen!$AD:$AD,HeatGen!D:D,"&lt;0",HeatGen!$B:$B,HeatPlot!$T$24)</f>
        <v>11.773280850000001</v>
      </c>
      <c r="V31">
        <f>-SUMIFS(HeatGen!$AD:$AD,HeatGen!E:E,"&lt;0",HeatGen!$B:$B,HeatPlot!$T$24)</f>
        <v>3.234912214</v>
      </c>
      <c r="W31">
        <f>-SUMIFS(HeatGen!$AD:$AD,HeatGen!F:F,"&lt;0",HeatGen!$B:$B,HeatPlot!$T$24)</f>
        <v>0</v>
      </c>
      <c r="X31">
        <f>-SUMIFS(HeatGen!$AD:$AD,HeatGen!G:G,"&lt;0",HeatGen!$B:$B,HeatPlot!$T$24)</f>
        <v>0</v>
      </c>
      <c r="Z31">
        <f>-SUMIFS(HeatGen!$AD:$AD,HeatGen!C:C,"&lt;0",HeatGen!$B:$B,HeatPlot!$Z$24)</f>
        <v>1.01202118E-3</v>
      </c>
      <c r="AA31">
        <f>-SUMIFS(HeatGen!$AD:$AD,HeatGen!D:D,"&lt;0",HeatGen!$B:$B,HeatPlot!$Z$24)</f>
        <v>1.552014253247924</v>
      </c>
      <c r="AB31">
        <f>-SUMIFS(HeatGen!$AD:$AD,HeatGen!E:E,"&lt;0",HeatGen!$B:$B,HeatPlot!$Z$24)</f>
        <v>1.4879631944266479E-3</v>
      </c>
      <c r="AC31">
        <f>-SUMIFS(HeatGen!$AD:$AD,HeatGen!F:F,"&lt;0",HeatGen!$B:$B,HeatPlot!$Z$24)</f>
        <v>0</v>
      </c>
      <c r="AD31">
        <f>-SUMIFS(HeatGen!$AD:$AD,HeatGen!G:G,"&lt;0",HeatGen!$B:$B,HeatPlot!$Z$24)</f>
        <v>1.31824701111</v>
      </c>
      <c r="AF31">
        <f>-SUMIFS(HeatGen!$AD:$AD,HeatGen!C:C,"&lt;0",HeatGen!$B:$B,HeatPlot!$AF$24)</f>
        <v>0</v>
      </c>
      <c r="AG31">
        <f>-SUMIFS(HeatGen!$AD:$AD,HeatGen!D:D,"&lt;0",HeatGen!$B:$B,HeatPlot!$AF$24)</f>
        <v>0</v>
      </c>
      <c r="AH31">
        <f>-SUMIFS(HeatGen!$AD:$AD,HeatGen!E:E,"&lt;0",HeatGen!$B:$B,HeatPlot!$AF$24)</f>
        <v>0</v>
      </c>
      <c r="AI31">
        <f>-SUMIFS(HeatGen!$AD:$AD,HeatGen!F:F,"&lt;0",HeatGen!$B:$B,HeatPlot!$AF$24)</f>
        <v>0</v>
      </c>
      <c r="AJ31">
        <f>-SUMIFS(HeatGen!$AD:$AD,HeatGen!G:G,"&lt;0",HeatGen!$B:$B,HeatPlot!$AF$24)</f>
        <v>0</v>
      </c>
      <c r="AL31">
        <f>-SUMIFS(HeatGen!$AD:$AD,HeatGen!C:C,"&lt;0",HeatGen!$B:$B,HeatPlot!$AL$24)</f>
        <v>6.2197280905255682E-5</v>
      </c>
      <c r="AM31">
        <f>-SUMIFS(HeatGen!$AD:$AD,HeatGen!D:D,"&lt;0",HeatGen!$B:$B,HeatPlot!$AL$24)</f>
        <v>0</v>
      </c>
      <c r="AN31">
        <f>-SUMIFS(HeatGen!$AD:$AD,HeatGen!E:E,"&lt;0",HeatGen!$B:$B,HeatPlot!$AL$24)</f>
        <v>10.583645799553475</v>
      </c>
      <c r="AO31">
        <f>-SUMIFS(HeatGen!$AD:$AD,HeatGen!F:F,"&lt;0",HeatGen!$B:$B,HeatPlot!$AL$24)</f>
        <v>0</v>
      </c>
      <c r="AP31">
        <f>-SUMIFS(HeatGen!$AD:$AD,HeatGen!G:G,"&lt;0",HeatGen!$B:$B,HeatPlot!$AL$24)</f>
        <v>0</v>
      </c>
      <c r="AR31">
        <f>-SUMIFS(HeatGen!$AD:$AD,HeatGen!C:C,"&lt;0",HeatGen!$B:$B,HeatPlot!$AR$24)</f>
        <v>0</v>
      </c>
      <c r="AS31">
        <f>-SUMIFS(HeatGen!$AD:$AD,HeatGen!D:D,"&lt;0",HeatGen!$B:$B,HeatPlot!$AR$24)</f>
        <v>5.7716759289999997</v>
      </c>
      <c r="AT31">
        <f>-SUMIFS(HeatGen!$AD:$AD,HeatGen!E:E,"&lt;0",HeatGen!$B:$B,HeatPlot!$AR$24)</f>
        <v>0</v>
      </c>
      <c r="AU31">
        <f>-SUMIFS(HeatGen!$AD:$AD,HeatGen!F:F,"&lt;0",HeatGen!$B:$B,HeatPlot!$AR$24)</f>
        <v>0</v>
      </c>
      <c r="AV31">
        <f>-SUMIFS(HeatGen!$AD:$AD,HeatGen!G:G,"&lt;0",HeatGen!$B:$B,HeatPlot!$AR$24)</f>
        <v>0</v>
      </c>
    </row>
    <row r="32" spans="1:48" x14ac:dyDescent="0.2">
      <c r="A32" t="s">
        <v>407</v>
      </c>
      <c r="B32">
        <f>-SUMIFS(HeatGen!$AE:$AE,HeatGen!C:C,"&lt;0",HeatGen!$B:$B,HeatPlot!$B$24)</f>
        <v>0</v>
      </c>
      <c r="C32">
        <f>-SUMIFS(HeatGen!$AE:$AE,HeatGen!D:D,"&lt;0",HeatGen!$B:$B,HeatPlot!$B$24)</f>
        <v>0</v>
      </c>
      <c r="D32">
        <f>-SUMIFS(HeatGen!$AE:$AE,HeatGen!E:E,"&lt;0",HeatGen!$B:$B,HeatPlot!$B$24)</f>
        <v>0</v>
      </c>
      <c r="E32">
        <f>-SUMIFS(HeatGen!$AE:$AE,HeatGen!F:F,"&lt;0",HeatGen!$B:$B,HeatPlot!$B$24)</f>
        <v>0</v>
      </c>
      <c r="F32">
        <f>-SUMIFS(HeatGen!$AE:$AE,HeatGen!G:G,"&lt;0",HeatGen!$B:$B,HeatPlot!$B$24)</f>
        <v>0</v>
      </c>
      <c r="H32">
        <f>-SUMIFS(HeatGen!$AE:$AE,HeatGen!C:C,"&lt;0",HeatGen!$B:$B,HeatPlot!$H$24)</f>
        <v>0.10311863837609861</v>
      </c>
      <c r="I32">
        <f>-SUMIFS(HeatGen!$AE:$AE,HeatGen!D:D,"&lt;0",HeatGen!$B:$B,HeatPlot!$H$24)</f>
        <v>0</v>
      </c>
      <c r="J32">
        <f>-SUMIFS(HeatGen!$AE:$AE,HeatGen!E:E,"&lt;0",HeatGen!$B:$B,HeatPlot!$H$24)</f>
        <v>0</v>
      </c>
      <c r="K32">
        <f>-SUMIFS(HeatGen!$AE:$AE,HeatGen!F:F,"&lt;0",HeatGen!$B:$B,HeatPlot!$H$24)</f>
        <v>0</v>
      </c>
      <c r="L32">
        <f>-SUMIFS(HeatGen!$AE:$AE,HeatGen!G:G,"&lt;0",HeatGen!$B:$B,HeatPlot!$H$24)</f>
        <v>0</v>
      </c>
      <c r="N32">
        <f>-SUMIFS(HeatGen!$AE:$AE,HeatGen!C:C,"&lt;0",HeatGen!$B:$B,HeatPlot!$N$24)</f>
        <v>0.11211315935421849</v>
      </c>
      <c r="O32">
        <f>-SUMIFS(HeatGen!$AE:$AE,HeatGen!D:D,"&lt;0",HeatGen!$B:$B,HeatPlot!$N$24)</f>
        <v>0</v>
      </c>
      <c r="P32">
        <f>-SUMIFS(HeatGen!$AE:$AE,HeatGen!E:E,"&lt;0",HeatGen!$B:$B,HeatPlot!$N$24)</f>
        <v>0</v>
      </c>
      <c r="Q32">
        <f>-SUMIFS(HeatGen!$AE:$AE,HeatGen!F:F,"&lt;0",HeatGen!$B:$B,HeatPlot!$N$24)</f>
        <v>0</v>
      </c>
      <c r="R32">
        <f>-SUMIFS(HeatGen!$AE:$AE,HeatGen!G:G,"&lt;0",HeatGen!$B:$B,HeatPlot!$N$24)</f>
        <v>0</v>
      </c>
      <c r="T32">
        <f>-SUMIFS(HeatGen!$AE:$AE,HeatGen!C:C,"&lt;0",HeatGen!$B:$B,HeatPlot!$T$24)</f>
        <v>0</v>
      </c>
      <c r="U32">
        <f>-SUMIFS(HeatGen!$AE:$AE,HeatGen!D:D,"&lt;0",HeatGen!$B:$B,HeatPlot!$T$24)</f>
        <v>0</v>
      </c>
      <c r="V32">
        <f>-SUMIFS(HeatGen!$AE:$AE,HeatGen!E:E,"&lt;0",HeatGen!$B:$B,HeatPlot!$T$24)</f>
        <v>0</v>
      </c>
      <c r="W32">
        <f>-SUMIFS(HeatGen!$AE:$AE,HeatGen!F:F,"&lt;0",HeatGen!$B:$B,HeatPlot!$T$24)</f>
        <v>0</v>
      </c>
      <c r="X32">
        <f>-SUMIFS(HeatGen!$AE:$AE,HeatGen!G:G,"&lt;0",HeatGen!$B:$B,HeatPlot!$T$24)</f>
        <v>0</v>
      </c>
      <c r="Z32">
        <f>-SUMIFS(HeatGen!$AE:$AE,HeatGen!C:C,"&lt;0",HeatGen!$B:$B,HeatPlot!$Z$24)</f>
        <v>1.4824077237952857E-2</v>
      </c>
      <c r="AA32">
        <f>-SUMIFS(HeatGen!$AE:$AE,HeatGen!D:D,"&lt;0",HeatGen!$B:$B,HeatPlot!$Z$24)</f>
        <v>0</v>
      </c>
      <c r="AB32">
        <f>-SUMIFS(HeatGen!$AE:$AE,HeatGen!E:E,"&lt;0",HeatGen!$B:$B,HeatPlot!$Z$24)</f>
        <v>0</v>
      </c>
      <c r="AC32">
        <f>-SUMIFS(HeatGen!$AE:$AE,HeatGen!F:F,"&lt;0",HeatGen!$B:$B,HeatPlot!$Z$24)</f>
        <v>0</v>
      </c>
      <c r="AD32">
        <f>-SUMIFS(HeatGen!$AE:$AE,HeatGen!G:G,"&lt;0",HeatGen!$B:$B,HeatPlot!$Z$24)</f>
        <v>0</v>
      </c>
      <c r="AF32">
        <f>-SUMIFS(HeatGen!$AE:$AE,HeatGen!C:C,"&lt;0",HeatGen!$B:$B,HeatPlot!$AF$24)</f>
        <v>0</v>
      </c>
      <c r="AG32">
        <f>-SUMIFS(HeatGen!$AE:$AE,HeatGen!D:D,"&lt;0",HeatGen!$B:$B,HeatPlot!$AF$24)</f>
        <v>0</v>
      </c>
      <c r="AH32">
        <f>-SUMIFS(HeatGen!$AE:$AE,HeatGen!E:E,"&lt;0",HeatGen!$B:$B,HeatPlot!$AF$24)</f>
        <v>0</v>
      </c>
      <c r="AI32">
        <f>-SUMIFS(HeatGen!$AE:$AE,HeatGen!F:F,"&lt;0",HeatGen!$B:$B,HeatPlot!$AF$24)</f>
        <v>0</v>
      </c>
      <c r="AJ32">
        <f>-SUMIFS(HeatGen!$AE:$AE,HeatGen!G:G,"&lt;0",HeatGen!$B:$B,HeatPlot!$AF$24)</f>
        <v>0</v>
      </c>
      <c r="AL32">
        <f>-SUMIFS(HeatGen!$AE:$AE,HeatGen!C:C,"&lt;0",HeatGen!$B:$B,HeatPlot!$AL$24)</f>
        <v>0.11441371326455609</v>
      </c>
      <c r="AM32">
        <f>-SUMIFS(HeatGen!$AE:$AE,HeatGen!D:D,"&lt;0",HeatGen!$B:$B,HeatPlot!$AL$24)</f>
        <v>0</v>
      </c>
      <c r="AN32">
        <f>-SUMIFS(HeatGen!$AE:$AE,HeatGen!E:E,"&lt;0",HeatGen!$B:$B,HeatPlot!$AL$24)</f>
        <v>0</v>
      </c>
      <c r="AO32">
        <f>-SUMIFS(HeatGen!$AE:$AE,HeatGen!F:F,"&lt;0",HeatGen!$B:$B,HeatPlot!$AL$24)</f>
        <v>0</v>
      </c>
      <c r="AP32">
        <f>-SUMIFS(HeatGen!$AE:$AE,HeatGen!G:G,"&lt;0",HeatGen!$B:$B,HeatPlot!$AL$24)</f>
        <v>0</v>
      </c>
      <c r="AR32">
        <f>-SUMIFS(HeatGen!$AE:$AE,HeatGen!C:C,"&lt;0",HeatGen!$B:$B,HeatPlot!$AR$24)</f>
        <v>0</v>
      </c>
      <c r="AS32">
        <f>-SUMIFS(HeatGen!$AE:$AE,HeatGen!D:D,"&lt;0",HeatGen!$B:$B,HeatPlot!$AR$24)</f>
        <v>0</v>
      </c>
      <c r="AT32">
        <f>-SUMIFS(HeatGen!$AE:$AE,HeatGen!E:E,"&lt;0",HeatGen!$B:$B,HeatPlot!$AR$24)</f>
        <v>0</v>
      </c>
      <c r="AU32">
        <f>-SUMIFS(HeatGen!$AE:$AE,HeatGen!F:F,"&lt;0",HeatGen!$B:$B,HeatPlot!$AR$24)</f>
        <v>0</v>
      </c>
      <c r="AV32">
        <f>-SUMIFS(HeatGen!$AE:$AE,HeatGen!G:G,"&lt;0",HeatGen!$B:$B,HeatPlot!$AR$24)</f>
        <v>0</v>
      </c>
    </row>
    <row r="33" spans="1:48" x14ac:dyDescent="0.2">
      <c r="A33" t="s">
        <v>408</v>
      </c>
      <c r="B33">
        <f>-SUMIFS(HeatGen!$AF:$AF,HeatGen!C:C,"&lt;0",HeatGen!$B:$B,HeatPlot!$B$24)</f>
        <v>0</v>
      </c>
      <c r="C33">
        <f>-SUMIFS(HeatGen!$AF:$AF,HeatGen!D:D,"&lt;0",HeatGen!$B:$B,HeatPlot!$B$24)</f>
        <v>0</v>
      </c>
      <c r="D33">
        <f>-SUMIFS(HeatGen!$AF:$AF,HeatGen!E:E,"&lt;0",HeatGen!$B:$B,HeatPlot!$B$24)</f>
        <v>0</v>
      </c>
      <c r="E33">
        <f>-SUMIFS(HeatGen!$AF:$AF,HeatGen!F:F,"&lt;0",HeatGen!$B:$B,HeatPlot!$B$24)</f>
        <v>0</v>
      </c>
      <c r="F33">
        <f>-SUMIFS(HeatGen!$AF:$AF,HeatGen!G:G,"&lt;0",HeatGen!$B:$B,HeatPlot!$B$24)</f>
        <v>0</v>
      </c>
      <c r="H33">
        <f>-SUMIFS(HeatGen!$AF:$AF,HeatGen!C:C,"&lt;0",HeatGen!$B:$B,HeatPlot!$H$24)</f>
        <v>2.0412694169863292</v>
      </c>
      <c r="I33">
        <f>-SUMIFS(HeatGen!$AF:$AF,HeatGen!D:D,"&lt;0",HeatGen!$B:$B,HeatPlot!$H$24)</f>
        <v>0</v>
      </c>
      <c r="J33">
        <f>-SUMIFS(HeatGen!$AF:$AF,HeatGen!E:E,"&lt;0",HeatGen!$B:$B,HeatPlot!$H$24)</f>
        <v>0</v>
      </c>
      <c r="K33">
        <f>-SUMIFS(HeatGen!$AF:$AF,HeatGen!F:F,"&lt;0",HeatGen!$B:$B,HeatPlot!$H$24)</f>
        <v>0</v>
      </c>
      <c r="L33">
        <f>-SUMIFS(HeatGen!$AF:$AF,HeatGen!G:G,"&lt;0",HeatGen!$B:$B,HeatPlot!$H$24)</f>
        <v>0</v>
      </c>
      <c r="N33">
        <f>-SUMIFS(HeatGen!$AF:$AF,HeatGen!C:C,"&lt;0",HeatGen!$B:$B,HeatPlot!$N$24)</f>
        <v>1.8446407521102552</v>
      </c>
      <c r="O33">
        <f>-SUMIFS(HeatGen!$AF:$AF,HeatGen!D:D,"&lt;0",HeatGen!$B:$B,HeatPlot!$N$24)</f>
        <v>0</v>
      </c>
      <c r="P33">
        <f>-SUMIFS(HeatGen!$AF:$AF,HeatGen!E:E,"&lt;0",HeatGen!$B:$B,HeatPlot!$N$24)</f>
        <v>0</v>
      </c>
      <c r="Q33">
        <f>-SUMIFS(HeatGen!$AF:$AF,HeatGen!F:F,"&lt;0",HeatGen!$B:$B,HeatPlot!$N$24)</f>
        <v>0</v>
      </c>
      <c r="R33">
        <f>-SUMIFS(HeatGen!$AF:$AF,HeatGen!G:G,"&lt;0",HeatGen!$B:$B,HeatPlot!$N$24)</f>
        <v>0</v>
      </c>
      <c r="T33">
        <f>-SUMIFS(HeatGen!$AF:$AF,HeatGen!C:C,"&lt;0",HeatGen!$B:$B,HeatPlot!$T$24)</f>
        <v>0</v>
      </c>
      <c r="U33">
        <f>-SUMIFS(HeatGen!$AF:$AF,HeatGen!D:D,"&lt;0",HeatGen!$B:$B,HeatPlot!$T$24)</f>
        <v>0</v>
      </c>
      <c r="V33">
        <f>-SUMIFS(HeatGen!$AF:$AF,HeatGen!E:E,"&lt;0",HeatGen!$B:$B,HeatPlot!$T$24)</f>
        <v>0</v>
      </c>
      <c r="W33">
        <f>-SUMIFS(HeatGen!$AF:$AF,HeatGen!F:F,"&lt;0",HeatGen!$B:$B,HeatPlot!$T$24)</f>
        <v>0</v>
      </c>
      <c r="X33">
        <f>-SUMIFS(HeatGen!$AF:$AF,HeatGen!G:G,"&lt;0",HeatGen!$B:$B,HeatPlot!$T$24)</f>
        <v>0</v>
      </c>
      <c r="Z33">
        <f>-SUMIFS(HeatGen!$AF:$AF,HeatGen!C:C,"&lt;0",HeatGen!$B:$B,HeatPlot!$Z$24)</f>
        <v>2.238598534214721E-2</v>
      </c>
      <c r="AA33">
        <f>-SUMIFS(HeatGen!$AF:$AF,HeatGen!D:D,"&lt;0",HeatGen!$B:$B,HeatPlot!$Z$24)</f>
        <v>0</v>
      </c>
      <c r="AB33">
        <f>-SUMIFS(HeatGen!$AF:$AF,HeatGen!E:E,"&lt;0",HeatGen!$B:$B,HeatPlot!$Z$24)</f>
        <v>0</v>
      </c>
      <c r="AC33">
        <f>-SUMIFS(HeatGen!$AF:$AF,HeatGen!F:F,"&lt;0",HeatGen!$B:$B,HeatPlot!$Z$24)</f>
        <v>0</v>
      </c>
      <c r="AD33">
        <f>-SUMIFS(HeatGen!$AF:$AF,HeatGen!G:G,"&lt;0",HeatGen!$B:$B,HeatPlot!$Z$24)</f>
        <v>0</v>
      </c>
      <c r="AF33">
        <f>-SUMIFS(HeatGen!$AF:$AF,HeatGen!C:C,"&lt;0",HeatGen!$B:$B,HeatPlot!$AF$24)</f>
        <v>0</v>
      </c>
      <c r="AG33">
        <f>-SUMIFS(HeatGen!$AF:$AF,HeatGen!D:D,"&lt;0",HeatGen!$B:$B,HeatPlot!$AF$24)</f>
        <v>0</v>
      </c>
      <c r="AH33">
        <f>-SUMIFS(HeatGen!$AF:$AF,HeatGen!E:E,"&lt;0",HeatGen!$B:$B,HeatPlot!$AF$24)</f>
        <v>0</v>
      </c>
      <c r="AI33">
        <f>-SUMIFS(HeatGen!$AF:$AF,HeatGen!F:F,"&lt;0",HeatGen!$B:$B,HeatPlot!$AF$24)</f>
        <v>0</v>
      </c>
      <c r="AJ33">
        <f>-SUMIFS(HeatGen!$AF:$AF,HeatGen!G:G,"&lt;0",HeatGen!$B:$B,HeatPlot!$AF$24)</f>
        <v>0</v>
      </c>
      <c r="AL33">
        <f>-SUMIFS(HeatGen!$AF:$AF,HeatGen!C:C,"&lt;0",HeatGen!$B:$B,HeatPlot!$AL$24)</f>
        <v>2.0596551751105001</v>
      </c>
      <c r="AM33">
        <f>-SUMIFS(HeatGen!$AF:$AF,HeatGen!D:D,"&lt;0",HeatGen!$B:$B,HeatPlot!$AL$24)</f>
        <v>0</v>
      </c>
      <c r="AN33">
        <f>-SUMIFS(HeatGen!$AF:$AF,HeatGen!E:E,"&lt;0",HeatGen!$B:$B,HeatPlot!$AL$24)</f>
        <v>0</v>
      </c>
      <c r="AO33">
        <f>-SUMIFS(HeatGen!$AF:$AF,HeatGen!F:F,"&lt;0",HeatGen!$B:$B,HeatPlot!$AL$24)</f>
        <v>0</v>
      </c>
      <c r="AP33">
        <f>-SUMIFS(HeatGen!$AF:$AF,HeatGen!G:G,"&lt;0",HeatGen!$B:$B,HeatPlot!$AL$24)</f>
        <v>0</v>
      </c>
      <c r="AR33">
        <f>-SUMIFS(HeatGen!$AF:$AF,HeatGen!C:C,"&lt;0",HeatGen!$B:$B,HeatPlot!$AR$24)</f>
        <v>0</v>
      </c>
      <c r="AS33">
        <f>-SUMIFS(HeatGen!$AF:$AF,HeatGen!D:D,"&lt;0",HeatGen!$B:$B,HeatPlot!$AR$24)</f>
        <v>0</v>
      </c>
      <c r="AT33">
        <f>-SUMIFS(HeatGen!$AF:$AF,HeatGen!E:E,"&lt;0",HeatGen!$B:$B,HeatPlot!$AR$24)</f>
        <v>0</v>
      </c>
      <c r="AU33">
        <f>-SUMIFS(HeatGen!$AF:$AF,HeatGen!F:F,"&lt;0",HeatGen!$B:$B,HeatPlot!$AR$24)</f>
        <v>0</v>
      </c>
      <c r="AV33">
        <f>-SUMIFS(HeatGen!$AF:$AF,HeatGen!G:G,"&lt;0",HeatGen!$B:$B,HeatPlot!$AR$24)</f>
        <v>0</v>
      </c>
    </row>
    <row r="34" spans="1:48" x14ac:dyDescent="0.2">
      <c r="A34" t="s">
        <v>397</v>
      </c>
      <c r="B34">
        <f>-SUMIFS(HeatGen!$AG:$AG,HeatGen!C:C,"&lt;0",HeatGen!$B:$B,HeatPlot!$B$24)</f>
        <v>0</v>
      </c>
      <c r="C34">
        <f>-SUMIFS(HeatGen!$AG:$AG,HeatGen!D:D,"&lt;0",HeatGen!$B:$B,HeatPlot!$B$24)</f>
        <v>0</v>
      </c>
      <c r="D34">
        <f>-SUMIFS(HeatGen!$AG:$AG,HeatGen!E:E,"&lt;0",HeatGen!$B:$B,HeatPlot!$B$24)</f>
        <v>0</v>
      </c>
      <c r="E34">
        <f>-SUMIFS(HeatGen!$AG:$AG,HeatGen!F:F,"&lt;0",HeatGen!$B:$B,HeatPlot!$B$24)</f>
        <v>0</v>
      </c>
      <c r="F34">
        <f>-SUMIFS(HeatGen!$AG:$AG,HeatGen!G:G,"&lt;0",HeatGen!$B:$B,HeatPlot!$B$24)</f>
        <v>0</v>
      </c>
      <c r="H34">
        <f>-SUMIFS(HeatGen!$AG:$AG,HeatGen!C:C,"&lt;0",HeatGen!$B:$B,HeatPlot!$H$24)</f>
        <v>0</v>
      </c>
      <c r="I34">
        <f>-SUMIFS(HeatGen!$AG:$AG,HeatGen!D:D,"&lt;0",HeatGen!$B:$B,HeatPlot!$H$24)</f>
        <v>0</v>
      </c>
      <c r="J34">
        <f>-SUMIFS(HeatGen!$AG:$AG,HeatGen!E:E,"&lt;0",HeatGen!$B:$B,HeatPlot!$H$24)</f>
        <v>0</v>
      </c>
      <c r="K34">
        <f>-SUMIFS(HeatGen!$AG:$AG,HeatGen!F:F,"&lt;0",HeatGen!$B:$B,HeatPlot!$H$24)</f>
        <v>0</v>
      </c>
      <c r="L34">
        <f>-SUMIFS(HeatGen!$AG:$AG,HeatGen!G:G,"&lt;0",HeatGen!$B:$B,HeatPlot!$H$24)</f>
        <v>0</v>
      </c>
      <c r="N34">
        <f>-SUMIFS(HeatGen!$AG:$AG,HeatGen!C:C,"&lt;0",HeatGen!$B:$B,HeatPlot!$N$24)</f>
        <v>0</v>
      </c>
      <c r="O34">
        <f>-SUMIFS(HeatGen!$AG:$AG,HeatGen!D:D,"&lt;0",HeatGen!$B:$B,HeatPlot!$N$24)</f>
        <v>0</v>
      </c>
      <c r="P34">
        <f>-SUMIFS(HeatGen!$AG:$AG,HeatGen!E:E,"&lt;0",HeatGen!$B:$B,HeatPlot!$N$24)</f>
        <v>0</v>
      </c>
      <c r="Q34">
        <f>-SUMIFS(HeatGen!$AG:$AG,HeatGen!F:F,"&lt;0",HeatGen!$B:$B,HeatPlot!$N$24)</f>
        <v>0</v>
      </c>
      <c r="R34">
        <f>-SUMIFS(HeatGen!$AG:$AG,HeatGen!G:G,"&lt;0",HeatGen!$B:$B,HeatPlot!$N$24)</f>
        <v>0</v>
      </c>
      <c r="T34">
        <f>-SUMIFS(HeatGen!$AG:$AG,HeatGen!C:C,"&lt;0",HeatGen!$B:$B,HeatPlot!$T$24)</f>
        <v>0</v>
      </c>
      <c r="U34">
        <f>-SUMIFS(HeatGen!$AG:$AG,HeatGen!D:D,"&lt;0",HeatGen!$B:$B,HeatPlot!$T$24)</f>
        <v>0</v>
      </c>
      <c r="V34">
        <f>-SUMIFS(HeatGen!$AG:$AG,HeatGen!E:E,"&lt;0",HeatGen!$B:$B,HeatPlot!$T$24)</f>
        <v>0</v>
      </c>
      <c r="W34">
        <f>-SUMIFS(HeatGen!$AG:$AG,HeatGen!F:F,"&lt;0",HeatGen!$B:$B,HeatPlot!$T$24)</f>
        <v>0</v>
      </c>
      <c r="X34">
        <f>-SUMIFS(HeatGen!$AG:$AG,HeatGen!G:G,"&lt;0",HeatGen!$B:$B,HeatPlot!$T$24)</f>
        <v>0</v>
      </c>
      <c r="Z34">
        <f>-SUMIFS(HeatGen!$AG:$AG,HeatGen!C:C,"&lt;0",HeatGen!$B:$B,HeatPlot!$Z$24)</f>
        <v>0</v>
      </c>
      <c r="AA34">
        <f>-SUMIFS(HeatGen!$AG:$AG,HeatGen!D:D,"&lt;0",HeatGen!$B:$B,HeatPlot!$Z$24)</f>
        <v>0</v>
      </c>
      <c r="AB34">
        <f>-SUMIFS(HeatGen!$AG:$AG,HeatGen!E:E,"&lt;0",HeatGen!$B:$B,HeatPlot!$Z$24)</f>
        <v>0</v>
      </c>
      <c r="AC34">
        <f>-SUMIFS(HeatGen!$AG:$AG,HeatGen!F:F,"&lt;0",HeatGen!$B:$B,HeatPlot!$Z$24)</f>
        <v>0</v>
      </c>
      <c r="AD34">
        <f>-SUMIFS(HeatGen!$AG:$AG,HeatGen!G:G,"&lt;0",HeatGen!$B:$B,HeatPlot!$Z$24)</f>
        <v>0</v>
      </c>
      <c r="AF34">
        <f>-SUMIFS(HeatGen!$AG:$AG,HeatGen!C:C,"&lt;0",HeatGen!$B:$B,HeatPlot!$AF$24)</f>
        <v>0</v>
      </c>
      <c r="AG34">
        <f>-SUMIFS(HeatGen!$AG:$AG,HeatGen!D:D,"&lt;0",HeatGen!$B:$B,HeatPlot!$AF$24)</f>
        <v>0</v>
      </c>
      <c r="AH34">
        <f>-SUMIFS(HeatGen!$AG:$AG,HeatGen!E:E,"&lt;0",HeatGen!$B:$B,HeatPlot!$AF$24)</f>
        <v>0</v>
      </c>
      <c r="AI34">
        <f>-SUMIFS(HeatGen!$AG:$AG,HeatGen!F:F,"&lt;0",HeatGen!$B:$B,HeatPlot!$AF$24)</f>
        <v>0</v>
      </c>
      <c r="AJ34">
        <f>-SUMIFS(HeatGen!$AG:$AG,HeatGen!G:G,"&lt;0",HeatGen!$B:$B,HeatPlot!$AF$24)</f>
        <v>0</v>
      </c>
      <c r="AL34">
        <f>-SUMIFS(HeatGen!$AF:$AF,HeatGen!C:C,"&lt;0",HeatGen!$B:$B,HeatPlot!$AL$24)</f>
        <v>2.0596551751105001</v>
      </c>
      <c r="AM34">
        <f>-SUMIFS(HeatGen!$AF:$AF,HeatGen!D:D,"&lt;0",HeatGen!$B:$B,HeatPlot!$AL$24)</f>
        <v>0</v>
      </c>
      <c r="AN34">
        <f>-SUMIFS(HeatGen!$AG:$AG,HeatGen!E:E,"&lt;0",HeatGen!$B:$B,HeatPlot!$AL$24)</f>
        <v>0</v>
      </c>
      <c r="AO34">
        <f>-SUMIFS(HeatGen!$AF:$AF,HeatGen!F:F,"&lt;0",HeatGen!$B:$B,HeatPlot!$AL$24)</f>
        <v>0</v>
      </c>
      <c r="AP34">
        <f>-SUMIFS(HeatGen!$AF:$AF,HeatGen!G:G,"&lt;0",HeatGen!$B:$B,HeatPlot!$AL$24)</f>
        <v>0</v>
      </c>
      <c r="AR34">
        <f>-SUMIFS(HeatGen!$AG:$AG,HeatGen!C:C,"&lt;0",HeatGen!$B:$B,HeatPlot!$AR$24)</f>
        <v>0.7810269556523971</v>
      </c>
      <c r="AS34">
        <f>-SUMIFS(HeatGen!$AG:$AG,HeatGen!D:D,"&lt;0",HeatGen!$B:$B,HeatPlot!$AR$24)</f>
        <v>0</v>
      </c>
      <c r="AT34">
        <f>-SUMIFS(HeatGen!$AG:$AG,HeatGen!E:E,"&lt;0",HeatGen!$B:$B,HeatPlot!$AR$24)</f>
        <v>0</v>
      </c>
      <c r="AU34">
        <f>-SUMIFS(HeatGen!$AG:$AG,HeatGen!F:F,"&lt;0",HeatGen!$B:$B,HeatPlot!$AR$24)</f>
        <v>0</v>
      </c>
      <c r="AV34">
        <f>-SUMIFS(HeatGen!$AG:$AG,HeatGen!G:G,"&lt;0",HeatGen!$B:$B,HeatPlot!$AR$24)</f>
        <v>0</v>
      </c>
    </row>
    <row r="35" spans="1:48" x14ac:dyDescent="0.2">
      <c r="A35" t="s">
        <v>409</v>
      </c>
      <c r="B35">
        <f>-SUMIFS(HeatGen!$AH:$AH,HeatGen!C:C,"&lt;0",HeatGen!$B:$B,HeatPlot!$B$24)</f>
        <v>0</v>
      </c>
      <c r="C35">
        <f>-SUMIFS(HeatGen!$AH:$AH,HeatGen!D:D,"&lt;0",HeatGen!$B:$B,HeatPlot!$B$24)</f>
        <v>0</v>
      </c>
      <c r="D35">
        <f>-SUMIFS(HeatGen!$AH:$AH,HeatGen!E:E,"&lt;0",HeatGen!$B:$B,HeatPlot!$B$24)</f>
        <v>0</v>
      </c>
      <c r="E35">
        <f>-SUMIFS(HeatGen!$AH:$AH,HeatGen!F:F,"&lt;0",HeatGen!$B:$B,HeatPlot!$B$24)</f>
        <v>0</v>
      </c>
      <c r="F35">
        <f>-SUMIFS(HeatGen!$AH:$AH,HeatGen!G:G,"&lt;0",HeatGen!$B:$B,HeatPlot!$B$24)</f>
        <v>0</v>
      </c>
      <c r="H35">
        <f>-SUMIFS(HeatGen!$AH:$AH,HeatGen!C:C,"&lt;0",HeatGen!$B:$B,HeatPlot!$H$24)</f>
        <v>0</v>
      </c>
      <c r="I35">
        <f>-SUMIFS(HeatGen!$AH:$AH,HeatGen!D:D,"&lt;0",HeatGen!$B:$B,HeatPlot!$H$24)</f>
        <v>0</v>
      </c>
      <c r="J35">
        <f>-SUMIFS(HeatGen!$AH:$AH,HeatGen!E:E,"&lt;0",HeatGen!$B:$B,HeatPlot!$H$24)</f>
        <v>0</v>
      </c>
      <c r="K35">
        <f>-SUMIFS(HeatGen!$AH:$AH,HeatGen!F:F,"&lt;0",HeatGen!$B:$B,HeatPlot!$H$24)</f>
        <v>0</v>
      </c>
      <c r="L35">
        <f>-SUMIFS(HeatGen!$AH:$AH,HeatGen!G:G,"&lt;0",HeatGen!$B:$B,HeatPlot!$H$24)</f>
        <v>0</v>
      </c>
      <c r="N35">
        <f>-SUMIFS(HeatGen!$AH:$AH,HeatGen!C:C,"&lt;0",HeatGen!$B:$B,HeatPlot!$N$24)</f>
        <v>0</v>
      </c>
      <c r="O35">
        <f>-SUMIFS(HeatGen!$AH:$AH,HeatGen!D:D,"&lt;0",HeatGen!$B:$B,HeatPlot!$N$24)</f>
        <v>0</v>
      </c>
      <c r="P35">
        <f>-SUMIFS(HeatGen!$AH:$AH,HeatGen!E:E,"&lt;0",HeatGen!$B:$B,HeatPlot!$N$24)</f>
        <v>0</v>
      </c>
      <c r="Q35">
        <f>-SUMIFS(HeatGen!$AH:$AH,HeatGen!F:F,"&lt;0",HeatGen!$B:$B,HeatPlot!$N$24)</f>
        <v>0</v>
      </c>
      <c r="R35">
        <f>-SUMIFS(HeatGen!$AH:$AH,HeatGen!G:G,"&lt;0",HeatGen!$B:$B,HeatPlot!$N$24)</f>
        <v>0</v>
      </c>
      <c r="T35">
        <f>-SUMIFS(HeatGen!$AH:$AH,HeatGen!C:C,"&lt;0",HeatGen!$B:$B,HeatPlot!$T$24)</f>
        <v>0</v>
      </c>
      <c r="U35">
        <f>-SUMIFS(HeatGen!$AH:$AH,HeatGen!D:D,"&lt;0",HeatGen!$B:$B,HeatPlot!$T$24)</f>
        <v>0</v>
      </c>
      <c r="V35">
        <f>-SUMIFS(HeatGen!$AH:$AH,HeatGen!E:E,"&lt;0",HeatGen!$B:$B,HeatPlot!$T$24)</f>
        <v>0</v>
      </c>
      <c r="W35">
        <f>-SUMIFS(HeatGen!$AH:$AH,HeatGen!F:F,"&lt;0",HeatGen!$B:$B,HeatPlot!$T$24)</f>
        <v>0</v>
      </c>
      <c r="X35">
        <f>-SUMIFS(HeatGen!$AH:$AH,HeatGen!G:G,"&lt;0",HeatGen!$B:$B,HeatPlot!$T$24)</f>
        <v>0</v>
      </c>
      <c r="Z35">
        <f>-SUMIFS(HeatGen!$AH:$AH,HeatGen!C:C,"&lt;0",HeatGen!$B:$B,HeatPlot!$Z$24)</f>
        <v>0</v>
      </c>
      <c r="AA35">
        <f>-SUMIFS(HeatGen!$AH:$AH,HeatGen!D:D,"&lt;0",HeatGen!$B:$B,HeatPlot!$Z$24)</f>
        <v>0</v>
      </c>
      <c r="AB35">
        <f>-SUMIFS(HeatGen!$AH:$AH,HeatGen!E:E,"&lt;0",HeatGen!$B:$B,HeatPlot!$Z$24)</f>
        <v>0</v>
      </c>
      <c r="AC35">
        <f>-SUMIFS(HeatGen!$AH:$AH,HeatGen!F:F,"&lt;0",HeatGen!$B:$B,HeatPlot!$Z$24)</f>
        <v>0</v>
      </c>
      <c r="AD35">
        <f>-SUMIFS(HeatGen!$AH:$AH,HeatGen!G:G,"&lt;0",HeatGen!$B:$B,HeatPlot!$Z$24)</f>
        <v>0</v>
      </c>
      <c r="AF35">
        <f>-SUMIFS(HeatGen!$AH:$AH,HeatGen!C:C,"&lt;0",HeatGen!$B:$B,HeatPlot!$AF$24)</f>
        <v>0</v>
      </c>
      <c r="AG35">
        <f>-SUMIFS(HeatGen!$AH:$AH,HeatGen!D:D,"&lt;0",HeatGen!$B:$B,HeatPlot!$AF$24)</f>
        <v>0</v>
      </c>
      <c r="AH35">
        <f>-SUMIFS(HeatGen!$AH:$AH,HeatGen!E:E,"&lt;0",HeatGen!$B:$B,HeatPlot!$AF$24)</f>
        <v>0</v>
      </c>
      <c r="AI35">
        <f>-SUMIFS(HeatGen!$AH:$AH,HeatGen!F:F,"&lt;0",HeatGen!$B:$B,HeatPlot!$AF$24)</f>
        <v>0</v>
      </c>
      <c r="AJ35">
        <f>-SUMIFS(HeatGen!$AH:$AH,HeatGen!G:G,"&lt;0",HeatGen!$B:$B,HeatPlot!$AF$24)</f>
        <v>0</v>
      </c>
      <c r="AL35">
        <f>-SUMIFS(HeatGen!$AF:$AF,HeatGen!C:C,"&lt;0",HeatGen!$B:$B,HeatPlot!$AL$24)</f>
        <v>2.0596551751105001</v>
      </c>
      <c r="AM35">
        <f>-SUMIFS(HeatGen!$AF:$AF,HeatGen!D:D,"&lt;0",HeatGen!$B:$B,HeatPlot!$AL$24)</f>
        <v>0</v>
      </c>
      <c r="AN35">
        <f>-SUMIFS(HeatGen!$AH:$AH,HeatGen!E:E,"&lt;0",HeatGen!$B:$B,HeatPlot!$AL$24)</f>
        <v>0</v>
      </c>
      <c r="AO35">
        <f>-SUMIFS(HeatGen!$AF:$AF,HeatGen!F:F,"&lt;0",HeatGen!$B:$B,HeatPlot!$AL$24)</f>
        <v>0</v>
      </c>
      <c r="AP35">
        <f>-SUMIFS(HeatGen!$AF:$AF,HeatGen!G:G,"&lt;0",HeatGen!$B:$B,HeatPlot!$AL$24)</f>
        <v>0</v>
      </c>
      <c r="AR35">
        <f>-SUMIFS(HeatGen!$AH:$AH,HeatGen!C:C,"&lt;0",HeatGen!$B:$B,HeatPlot!$AR$24)</f>
        <v>0.88073393914760301</v>
      </c>
      <c r="AS35">
        <f>-SUMIFS(HeatGen!$AH:$AH,HeatGen!D:D,"&lt;0",HeatGen!$B:$B,HeatPlot!$AR$24)</f>
        <v>0</v>
      </c>
      <c r="AT35">
        <f>-SUMIFS(HeatGen!$AH:$AH,HeatGen!E:E,"&lt;0",HeatGen!$B:$B,HeatPlot!$AR$24)</f>
        <v>0</v>
      </c>
      <c r="AU35">
        <f>-SUMIFS(HeatGen!$AH:$AH,HeatGen!F:F,"&lt;0",HeatGen!$B:$B,HeatPlot!$AR$24)</f>
        <v>0</v>
      </c>
      <c r="AV35">
        <f>-SUMIFS(HeatGen!$AH:$AH,HeatGen!G:G,"&lt;0",HeatGen!$B:$B,HeatPlot!$AR$24)</f>
        <v>0</v>
      </c>
    </row>
    <row r="36" spans="1:48" x14ac:dyDescent="0.2">
      <c r="A36" t="s">
        <v>405</v>
      </c>
      <c r="B36">
        <f>-SUMIFS(HeatGen!$AI:$AI,HeatGen!C:C,"&lt;0",HeatGen!$B:$B,HeatPlot!$B$24)</f>
        <v>0</v>
      </c>
      <c r="C36">
        <f>-SUMIFS(HeatGen!$AI:$AI,HeatGen!D:D,"&lt;0",HeatGen!$B:$B,HeatPlot!$B$24)</f>
        <v>0</v>
      </c>
      <c r="D36">
        <f>-SUMIFS(HeatGen!$AI:$AI,HeatGen!E:E,"&lt;0",HeatGen!$B:$B,HeatPlot!$B$24)</f>
        <v>0</v>
      </c>
      <c r="E36">
        <f>-SUMIFS(HeatGen!$AI:$AI,HeatGen!F:F,"&lt;0",HeatGen!$B:$B,HeatPlot!$B$24)</f>
        <v>0</v>
      </c>
      <c r="F36">
        <f>-SUMIFS(HeatGen!$AI:$AI,HeatGen!G:G,"&lt;0",HeatGen!$B:$B,HeatPlot!$B$24)</f>
        <v>0</v>
      </c>
      <c r="H36">
        <f>-SUMIFS(HeatGen!$AI:$AI,HeatGen!C:C,"&lt;0",HeatGen!$B:$B,HeatPlot!$H$24)</f>
        <v>0</v>
      </c>
      <c r="I36">
        <f>-SUMIFS(HeatGen!$AI:$AI,HeatGen!D:D,"&lt;0",HeatGen!$B:$B,HeatPlot!$H$24)</f>
        <v>0</v>
      </c>
      <c r="J36">
        <f>-SUMIFS(HeatGen!$AI:$AI,HeatGen!E:E,"&lt;0",HeatGen!$B:$B,HeatPlot!$H$24)</f>
        <v>0</v>
      </c>
      <c r="K36">
        <f>-SUMIFS(HeatGen!$AI:$AI,HeatGen!F:F,"&lt;0",HeatGen!$B:$B,HeatPlot!$H$24)</f>
        <v>0</v>
      </c>
      <c r="L36">
        <f>-SUMIFS(HeatGen!$AI:$AI,HeatGen!G:G,"&lt;0",HeatGen!$B:$B,HeatPlot!$H$24)</f>
        <v>0</v>
      </c>
      <c r="N36">
        <f>-SUMIFS(HeatGen!$AI:$AI,HeatGen!C:C,"&lt;0",HeatGen!$B:$B,HeatPlot!$N$24)</f>
        <v>0</v>
      </c>
      <c r="O36">
        <f>-SUMIFS(HeatGen!$AI:$AI,HeatGen!D:D,"&lt;0",HeatGen!$B:$B,HeatPlot!$N$24)</f>
        <v>0</v>
      </c>
      <c r="P36">
        <f>-SUMIFS(HeatGen!$AI:$AI,HeatGen!E:E,"&lt;0",HeatGen!$B:$B,HeatPlot!$N$24)</f>
        <v>0</v>
      </c>
      <c r="Q36">
        <f>-SUMIFS(HeatGen!$AI:$AI,HeatGen!F:F,"&lt;0",HeatGen!$B:$B,HeatPlot!$N$24)</f>
        <v>0</v>
      </c>
      <c r="R36">
        <f>-SUMIFS(HeatGen!$AI:$AI,HeatGen!G:G,"&lt;0",HeatGen!$B:$B,HeatPlot!$N$24)</f>
        <v>0</v>
      </c>
      <c r="T36">
        <f>-SUMIFS(HeatGen!$AI:$AI,HeatGen!C:C,"&lt;0",HeatGen!$B:$B,HeatPlot!$T$24)</f>
        <v>0</v>
      </c>
      <c r="U36">
        <f>-SUMIFS(HeatGen!$AI:$AI,HeatGen!D:D,"&lt;0",HeatGen!$B:$B,HeatPlot!$T$24)</f>
        <v>0</v>
      </c>
      <c r="V36">
        <f>-SUMIFS(HeatGen!$AI:$AI,HeatGen!E:E,"&lt;0",HeatGen!$B:$B,HeatPlot!$T$24)</f>
        <v>0</v>
      </c>
      <c r="W36">
        <f>-SUMIFS(HeatGen!$AI:$AI,HeatGen!F:F,"&lt;0",HeatGen!$B:$B,HeatPlot!$T$24)</f>
        <v>0</v>
      </c>
      <c r="X36">
        <f>-SUMIFS(HeatGen!$AI:$AI,HeatGen!G:G,"&lt;0",HeatGen!$B:$B,HeatPlot!$T$24)</f>
        <v>0</v>
      </c>
      <c r="Z36">
        <f>-SUMIFS(HeatGen!$AI:$AI,HeatGen!C:C,"&lt;0",HeatGen!$B:$B,HeatPlot!$Z$24)</f>
        <v>0</v>
      </c>
      <c r="AA36">
        <f>-SUMIFS(HeatGen!$AI:$AI,HeatGen!D:D,"&lt;0",HeatGen!$B:$B,HeatPlot!$Z$24)</f>
        <v>0</v>
      </c>
      <c r="AB36">
        <f>-SUMIFS(HeatGen!$AI:$AI,HeatGen!E:E,"&lt;0",HeatGen!$B:$B,HeatPlot!$Z$24)</f>
        <v>0</v>
      </c>
      <c r="AC36">
        <f>-SUMIFS(HeatGen!$AI:$AI,HeatGen!F:F,"&lt;0",HeatGen!$B:$B,HeatPlot!$Z$24)</f>
        <v>0</v>
      </c>
      <c r="AD36">
        <f>-SUMIFS(HeatGen!$AI:$AI,HeatGen!G:G,"&lt;0",HeatGen!$B:$B,HeatPlot!$Z$24)</f>
        <v>0</v>
      </c>
      <c r="AF36">
        <f>-SUMIFS(HeatGen!$AI:$AI,HeatGen!C:C,"&lt;0",HeatGen!$B:$B,HeatPlot!$AF$24)</f>
        <v>0</v>
      </c>
      <c r="AG36">
        <f>-SUMIFS(HeatGen!$AI:$AI,HeatGen!D:D,"&lt;0",HeatGen!$B:$B,HeatPlot!$AF$24)</f>
        <v>0</v>
      </c>
      <c r="AH36">
        <f>-SUMIFS(HeatGen!$AI:$AI,HeatGen!E:E,"&lt;0",HeatGen!$B:$B,HeatPlot!$AF$24)</f>
        <v>0</v>
      </c>
      <c r="AI36">
        <f>-SUMIFS(HeatGen!$AI:$AI,HeatGen!F:F,"&lt;0",HeatGen!$B:$B,HeatPlot!$AF$24)</f>
        <v>0</v>
      </c>
      <c r="AJ36">
        <f>-SUMIFS(HeatGen!$AI:$AI,HeatGen!G:G,"&lt;0",HeatGen!$B:$B,HeatPlot!$AF$24)</f>
        <v>0</v>
      </c>
      <c r="AL36">
        <f>-SUMIFS(HeatGen!$AF:$AF,HeatGen!C:C,"&lt;0",HeatGen!$B:$B,HeatPlot!$AL$24)</f>
        <v>2.0596551751105001</v>
      </c>
      <c r="AM36">
        <f>-SUMIFS(HeatGen!$AF:$AF,HeatGen!D:D,"&lt;0",HeatGen!$B:$B,HeatPlot!$AL$24)</f>
        <v>0</v>
      </c>
      <c r="AN36">
        <f>-SUMIFS(HeatGen!$AI:$AI,HeatGen!E:E,"&lt;0",HeatGen!$B:$B,HeatPlot!$AL$24)</f>
        <v>0</v>
      </c>
      <c r="AO36">
        <f>-SUMIFS(HeatGen!$AF:$AF,HeatGen!F:F,"&lt;0",HeatGen!$B:$B,HeatPlot!$AL$24)</f>
        <v>0</v>
      </c>
      <c r="AP36">
        <f>-SUMIFS(HeatGen!$AF:$AF,HeatGen!G:G,"&lt;0",HeatGen!$B:$B,HeatPlot!$AL$24)</f>
        <v>0</v>
      </c>
      <c r="AR36">
        <f>-SUMIFS(HeatGen!$AI:$AI,HeatGen!C:C,"&lt;0",HeatGen!$B:$B,HeatPlot!$AR$24)</f>
        <v>4.2711711189999999</v>
      </c>
      <c r="AS36">
        <f>-SUMIFS(HeatGen!$AI:$AI,HeatGen!D:D,"&lt;0",HeatGen!$B:$B,HeatPlot!$AR$24)</f>
        <v>0</v>
      </c>
      <c r="AT36">
        <f>-SUMIFS(HeatGen!$AI:$AI,HeatGen!E:E,"&lt;0",HeatGen!$B:$B,HeatPlot!$AR$24)</f>
        <v>0</v>
      </c>
      <c r="AU36">
        <f>-SUMIFS(HeatGen!$AI:$AI,HeatGen!F:F,"&lt;0",HeatGen!$B:$B,HeatPlot!$AR$24)</f>
        <v>0</v>
      </c>
      <c r="AV36">
        <f>-SUMIFS(HeatGen!$AI:$AI,HeatGen!G:G,"&lt;0",HeatGen!$B:$B,HeatPlot!$AR$24)</f>
        <v>0</v>
      </c>
    </row>
    <row r="37" spans="1:48" x14ac:dyDescent="0.2">
      <c r="A37" t="s">
        <v>406</v>
      </c>
      <c r="B37">
        <f>-SUMIFS(HeatGen!$AJ:$AJ,HeatGen!C:C,"&lt;0",HeatGen!$B:$B,HeatPlot!$B$24)</f>
        <v>0</v>
      </c>
      <c r="C37">
        <f>-SUMIFS(HeatGen!$AJ:$AJ,HeatGen!D:D,"&lt;0",HeatGen!$B:$B,HeatPlot!$B$24)</f>
        <v>0</v>
      </c>
      <c r="D37">
        <f>-SUMIFS(HeatGen!$AJ:$AJ,HeatGen!E:E,"&lt;0",HeatGen!$B:$B,HeatPlot!$B$24)</f>
        <v>0</v>
      </c>
      <c r="E37">
        <f>-SUMIFS(HeatGen!$AJ:$AJ,HeatGen!F:F,"&lt;0",HeatGen!$B:$B,HeatPlot!$B$24)</f>
        <v>0</v>
      </c>
      <c r="F37">
        <f>-SUMIFS(HeatGen!$AJ:$AJ,HeatGen!G:G,"&lt;0",HeatGen!$B:$B,HeatPlot!$B$24)</f>
        <v>0</v>
      </c>
      <c r="H37">
        <f>-SUMIFS(HeatGen!$AJ:$AJ,HeatGen!C:C,"&lt;0",HeatGen!$B:$B,HeatPlot!$H$24)</f>
        <v>0</v>
      </c>
      <c r="I37">
        <f>-SUMIFS(HeatGen!$AJ:$AJ,HeatGen!D:D,"&lt;0",HeatGen!$B:$B,HeatPlot!$H$24)</f>
        <v>0</v>
      </c>
      <c r="J37">
        <f>-SUMIFS(HeatGen!$AJ:$AJ,HeatGen!E:E,"&lt;0",HeatGen!$B:$B,HeatPlot!$H$24)</f>
        <v>0</v>
      </c>
      <c r="K37">
        <f>-SUMIFS(HeatGen!$AJ:$AJ,HeatGen!F:F,"&lt;0",HeatGen!$B:$B,HeatPlot!$H$24)</f>
        <v>0</v>
      </c>
      <c r="L37">
        <f>-SUMIFS(HeatGen!$AJ:$AJ,HeatGen!G:G,"&lt;0",HeatGen!$B:$B,HeatPlot!$H$24)</f>
        <v>0</v>
      </c>
      <c r="N37">
        <f>-SUMIFS(HeatGen!$AJ:$AJ,HeatGen!C:C,"&lt;0",HeatGen!$B:$B,HeatPlot!$N$24)</f>
        <v>0</v>
      </c>
      <c r="O37">
        <f>-SUMIFS(HeatGen!$AJ:$AJ,HeatGen!D:D,"&lt;0",HeatGen!$B:$B,HeatPlot!$N$24)</f>
        <v>0</v>
      </c>
      <c r="P37">
        <f>-SUMIFS(HeatGen!$AJ:$AJ,HeatGen!E:E,"&lt;0",HeatGen!$B:$B,HeatPlot!$N$24)</f>
        <v>0</v>
      </c>
      <c r="Q37">
        <f>-SUMIFS(HeatGen!$AJ:$AJ,HeatGen!F:F,"&lt;0",HeatGen!$B:$B,HeatPlot!$N$24)</f>
        <v>0</v>
      </c>
      <c r="R37">
        <f>-SUMIFS(HeatGen!$AJ:$AJ,HeatGen!G:G,"&lt;0",HeatGen!$B:$B,HeatPlot!$N$24)</f>
        <v>0</v>
      </c>
      <c r="T37">
        <f>-SUMIFS(HeatGen!$AJ:$AJ,HeatGen!C:C,"&lt;0",HeatGen!$B:$B,HeatPlot!$T$24)</f>
        <v>15.617784802687233</v>
      </c>
      <c r="U37">
        <f>-SUMIFS(HeatGen!$AJ:$AJ,HeatGen!D:D,"&lt;0",HeatGen!$B:$B,HeatPlot!$T$24)</f>
        <v>0</v>
      </c>
      <c r="V37">
        <f>-SUMIFS(HeatGen!$AJ:$AJ,HeatGen!E:E,"&lt;0",HeatGen!$B:$B,HeatPlot!$T$24)</f>
        <v>0</v>
      </c>
      <c r="W37">
        <f>-SUMIFS(HeatGen!$AJ:$AJ,HeatGen!F:F,"&lt;0",HeatGen!$B:$B,HeatPlot!$T$24)</f>
        <v>0</v>
      </c>
      <c r="X37">
        <f>-SUMIFS(HeatGen!$AJ:$AJ,HeatGen!G:G,"&lt;0",HeatGen!$B:$B,HeatPlot!$T$24)</f>
        <v>0</v>
      </c>
      <c r="Z37">
        <f>-SUMIFS(HeatGen!$AJ:$AJ,HeatGen!C:C,"&lt;0",HeatGen!$B:$B,HeatPlot!$Z$24)</f>
        <v>0</v>
      </c>
      <c r="AA37">
        <f>-SUMIFS(HeatGen!$AJ:$AJ,HeatGen!D:D,"&lt;0",HeatGen!$B:$B,HeatPlot!$Z$24)</f>
        <v>0</v>
      </c>
      <c r="AB37">
        <f>-SUMIFS(HeatGen!$AJ:$AJ,HeatGen!E:E,"&lt;0",HeatGen!$B:$B,HeatPlot!$Z$24)</f>
        <v>0</v>
      </c>
      <c r="AC37">
        <f>-SUMIFS(HeatGen!$AJ:$AJ,HeatGen!F:F,"&lt;0",HeatGen!$B:$B,HeatPlot!$Z$24)</f>
        <v>0</v>
      </c>
      <c r="AD37">
        <f>-SUMIFS(HeatGen!$AJ:$AJ,HeatGen!G:G,"&lt;0",HeatGen!$B:$B,HeatPlot!$Z$24)</f>
        <v>0</v>
      </c>
      <c r="AF37">
        <f>-SUMIFS(HeatGen!$AJ:$AJ,HeatGen!C:C,"&lt;0",HeatGen!$B:$B,HeatPlot!$AF$24)</f>
        <v>0</v>
      </c>
      <c r="AG37">
        <f>-SUMIFS(HeatGen!$AJ:$AJ,HeatGen!D:D,"&lt;0",HeatGen!$B:$B,HeatPlot!$AF$24)</f>
        <v>0</v>
      </c>
      <c r="AH37">
        <f>-SUMIFS(HeatGen!$AJ:$AJ,HeatGen!E:E,"&lt;0",HeatGen!$B:$B,HeatPlot!$AF$24)</f>
        <v>0</v>
      </c>
      <c r="AI37">
        <f>-SUMIFS(HeatGen!$AJ:$AJ,HeatGen!F:F,"&lt;0",HeatGen!$B:$B,HeatPlot!$AF$24)</f>
        <v>0</v>
      </c>
      <c r="AJ37">
        <f>-SUMIFS(HeatGen!$AJ:$AJ,HeatGen!G:G,"&lt;0",HeatGen!$B:$B,HeatPlot!$AF$24)</f>
        <v>0</v>
      </c>
      <c r="AL37">
        <f>-SUMIFS(HeatGen!$AF:$AF,HeatGen!C:C,"&lt;0",HeatGen!$B:$B,HeatPlot!$AL$24)</f>
        <v>2.0596551751105001</v>
      </c>
      <c r="AM37">
        <f>-SUMIFS(HeatGen!$AF:$AF,HeatGen!D:D,"&lt;0",HeatGen!$B:$B,HeatPlot!$AL$24)</f>
        <v>0</v>
      </c>
      <c r="AN37">
        <f>-SUMIFS(HeatGen!$AJ:$AJ,HeatGen!E:E,"&lt;0",HeatGen!$B:$B,HeatPlot!$AL$24)</f>
        <v>0</v>
      </c>
      <c r="AO37">
        <f>-SUMIFS(HeatGen!$AF:$AF,HeatGen!F:F,"&lt;0",HeatGen!$B:$B,HeatPlot!$AL$24)</f>
        <v>0</v>
      </c>
      <c r="AP37">
        <f>-SUMIFS(HeatGen!$AF:$AF,HeatGen!G:G,"&lt;0",HeatGen!$B:$B,HeatPlot!$AL$24)</f>
        <v>0</v>
      </c>
      <c r="AR37">
        <f>-SUMIFS(HeatGen!$AJ:$AJ,HeatGen!C:C,"&lt;0",HeatGen!$B:$B,HeatPlot!$AR$24)</f>
        <v>0</v>
      </c>
      <c r="AS37">
        <f>-SUMIFS(HeatGen!$AJ:$AJ,HeatGen!D:D,"&lt;0",HeatGen!$B:$B,HeatPlot!$AR$24)</f>
        <v>0</v>
      </c>
      <c r="AT37">
        <f>-SUMIFS(HeatGen!$AJ:$AJ,HeatGen!E:E,"&lt;0",HeatGen!$B:$B,HeatPlot!$AR$24)</f>
        <v>0</v>
      </c>
      <c r="AU37">
        <f>-SUMIFS(HeatGen!$AJ:$AJ,HeatGen!F:F,"&lt;0",HeatGen!$B:$B,HeatPlot!$AR$24)</f>
        <v>0</v>
      </c>
      <c r="AV37">
        <f>-SUMIFS(HeatGen!$AJ:$AJ,HeatGen!G:G,"&lt;0",HeatGen!$B:$B,HeatPlot!$AR$24)</f>
        <v>0</v>
      </c>
    </row>
    <row r="38" spans="1:48" x14ac:dyDescent="0.2">
      <c r="A38" t="s">
        <v>83</v>
      </c>
      <c r="B38">
        <f>-SUMIFS(HeatGen!$AK:$AK,HeatGen!C:C,"&lt;0",HeatGen!$B:$B,HeatPlot!$B$24)</f>
        <v>0</v>
      </c>
      <c r="C38">
        <f>-SUMIFS(HeatGen!$AK:$AK,HeatGen!D:D,"&lt;0",HeatGen!$B:$B,HeatPlot!$B$24)</f>
        <v>0</v>
      </c>
      <c r="D38">
        <f>-SUMIFS(HeatGen!$AK:$AK,HeatGen!E:E,"&lt;0",HeatGen!$B:$B,HeatPlot!$B$24)</f>
        <v>0</v>
      </c>
      <c r="E38">
        <f>-SUMIFS(HeatGen!$AK:$AK,HeatGen!F:F,"&lt;0",HeatGen!$B:$B,HeatPlot!$B$24)</f>
        <v>0</v>
      </c>
      <c r="F38">
        <f>-SUMIFS(HeatGen!$AK:$AK,HeatGen!G:G,"&lt;0",HeatGen!$B:$B,HeatPlot!$B$24)</f>
        <v>0</v>
      </c>
      <c r="H38">
        <f>-SUMIFS(HeatGen!$AK:$AK,HeatGen!C:C,"&lt;0",HeatGen!$B:$B,HeatPlot!$H$24)</f>
        <v>0</v>
      </c>
      <c r="I38">
        <f>-SUMIFS(HeatGen!$AK:$AK,HeatGen!D:D,"&lt;0",HeatGen!$B:$B,HeatPlot!$H$24)</f>
        <v>0</v>
      </c>
      <c r="J38">
        <f>-SUMIFS(HeatGen!$AK:$AK,HeatGen!E:E,"&lt;0",HeatGen!$B:$B,HeatPlot!$H$24)</f>
        <v>0</v>
      </c>
      <c r="K38">
        <f>-SUMIFS(HeatGen!$AK:$AK,HeatGen!F:F,"&lt;0",HeatGen!$B:$B,HeatPlot!$H$24)</f>
        <v>0</v>
      </c>
      <c r="L38">
        <f>-SUMIFS(HeatGen!$AK:$AK,HeatGen!G:G,"&lt;0",HeatGen!$B:$B,HeatPlot!$H$24)</f>
        <v>0</v>
      </c>
      <c r="N38">
        <f>-SUMIFS(HeatGen!$AK:$AK,HeatGen!C:C,"&lt;0",HeatGen!$B:$B,HeatPlot!$N$24)</f>
        <v>1.1757830699999999E-5</v>
      </c>
      <c r="O38">
        <f>-SUMIFS(HeatGen!$AK:$AK,HeatGen!D:D,"&lt;0",HeatGen!$B:$B,HeatPlot!$N$24)</f>
        <v>0</v>
      </c>
      <c r="P38">
        <f>-SUMIFS(HeatGen!$AK:$AK,HeatGen!E:E,"&lt;0",HeatGen!$B:$B,HeatPlot!$N$24)</f>
        <v>0</v>
      </c>
      <c r="Q38">
        <f>-SUMIFS(HeatGen!$AK:$AK,HeatGen!F:F,"&lt;0",HeatGen!$B:$B,HeatPlot!$N$24)</f>
        <v>0</v>
      </c>
      <c r="R38">
        <f>-SUMIFS(HeatGen!$AK:$AK,HeatGen!G:G,"&lt;0",HeatGen!$B:$B,HeatPlot!$N$24)</f>
        <v>0</v>
      </c>
      <c r="T38">
        <f>-SUMIFS(HeatGen!$AK:$AK,HeatGen!C:C,"&lt;0",HeatGen!$B:$B,HeatPlot!$T$24)</f>
        <v>0</v>
      </c>
      <c r="U38">
        <f>-SUMIFS(HeatGen!$AK:$AK,HeatGen!D:D,"&lt;0",HeatGen!$B:$B,HeatPlot!$T$24)</f>
        <v>0</v>
      </c>
      <c r="V38">
        <f>-SUMIFS(HeatGen!$AK:$AK,HeatGen!E:E,"&lt;0",HeatGen!$B:$B,HeatPlot!$T$24)</f>
        <v>0</v>
      </c>
      <c r="W38">
        <f>-SUMIFS(HeatGen!$AK:$AK,HeatGen!F:F,"&lt;0",HeatGen!$B:$B,HeatPlot!$T$24)</f>
        <v>0</v>
      </c>
      <c r="X38">
        <f>-SUMIFS(HeatGen!$AK:$AK,HeatGen!G:G,"&lt;0",HeatGen!$B:$B,HeatPlot!$T$24)</f>
        <v>0</v>
      </c>
      <c r="Z38">
        <f>-SUMIFS(HeatGen!$AK:$AK,HeatGen!C:C,"&lt;0",HeatGen!$B:$B,HeatPlot!$Z$24)</f>
        <v>0</v>
      </c>
      <c r="AA38">
        <f>-SUMIFS(HeatGen!$AK:$AK,HeatGen!D:D,"&lt;0",HeatGen!$B:$B,HeatPlot!$Z$24)</f>
        <v>0</v>
      </c>
      <c r="AB38">
        <f>-SUMIFS(HeatGen!$AK:$AK,HeatGen!E:E,"&lt;0",HeatGen!$B:$B,HeatPlot!$Z$24)</f>
        <v>0</v>
      </c>
      <c r="AC38">
        <f>-SUMIFS(HeatGen!$AK:$AK,HeatGen!F:F,"&lt;0",HeatGen!$B:$B,HeatPlot!$Z$24)</f>
        <v>0</v>
      </c>
      <c r="AD38">
        <f>-SUMIFS(HeatGen!$AK:$AK,HeatGen!G:G,"&lt;0",HeatGen!$B:$B,HeatPlot!$Z$24)</f>
        <v>0</v>
      </c>
      <c r="AF38">
        <f>-SUMIFS(HeatGen!$AK:$AK,HeatGen!C:C,"&lt;0",HeatGen!$B:$B,HeatPlot!$AF$24)</f>
        <v>0</v>
      </c>
      <c r="AG38">
        <f>-SUMIFS(HeatGen!$AK:$AK,HeatGen!D:D,"&lt;0",HeatGen!$B:$B,HeatPlot!$AF$24)</f>
        <v>0</v>
      </c>
      <c r="AH38">
        <f>-SUMIFS(HeatGen!$AK:$AK,HeatGen!E:E,"&lt;0",HeatGen!$B:$B,HeatPlot!$AF$24)</f>
        <v>0</v>
      </c>
      <c r="AI38">
        <f>-SUMIFS(HeatGen!$AK:$AK,HeatGen!F:F,"&lt;0",HeatGen!$B:$B,HeatPlot!$AF$24)</f>
        <v>0</v>
      </c>
      <c r="AJ38">
        <f>-SUMIFS(HeatGen!$AK:$AK,HeatGen!G:G,"&lt;0",HeatGen!$B:$B,HeatPlot!$AF$24)</f>
        <v>0</v>
      </c>
      <c r="AL38">
        <f>-SUMIFS(HeatGen!$AF:$AF,HeatGen!C:C,"&lt;0",HeatGen!$B:$B,HeatPlot!$AL$24)</f>
        <v>2.0596551751105001</v>
      </c>
      <c r="AM38">
        <f>-SUMIFS(HeatGen!$AF:$AF,HeatGen!D:D,"&lt;0",HeatGen!$B:$B,HeatPlot!$AL$24)</f>
        <v>0</v>
      </c>
      <c r="AN38">
        <f>-SUMIFS(HeatGen!$AK:$AK,HeatGen!E:E,"&lt;0",HeatGen!$B:$B,HeatPlot!$AL$24)</f>
        <v>0</v>
      </c>
      <c r="AO38">
        <f>-SUMIFS(HeatGen!$AF:$AF,HeatGen!F:F,"&lt;0",HeatGen!$B:$B,HeatPlot!$AL$24)</f>
        <v>0</v>
      </c>
      <c r="AP38">
        <f>-SUMIFS(HeatGen!$AF:$AF,HeatGen!G:G,"&lt;0",HeatGen!$B:$B,HeatPlot!$AL$24)</f>
        <v>0</v>
      </c>
      <c r="AR38">
        <f>-SUMIFS(HeatGen!$AK:$AK,HeatGen!C:C,"&lt;0",HeatGen!$B:$B,HeatPlot!$AR$24)</f>
        <v>0</v>
      </c>
      <c r="AS38">
        <f>-SUMIFS(HeatGen!$AK:$AK,HeatGen!D:D,"&lt;0",HeatGen!$B:$B,HeatPlot!$AR$24)</f>
        <v>0</v>
      </c>
      <c r="AT38">
        <f>-SUMIFS(HeatGen!$AK:$AK,HeatGen!E:E,"&lt;0",HeatGen!$B:$B,HeatPlot!$AR$24)</f>
        <v>0</v>
      </c>
      <c r="AU38">
        <f>-SUMIFS(HeatGen!$AK:$AK,HeatGen!F:F,"&lt;0",HeatGen!$B:$B,HeatPlot!$AR$24)</f>
        <v>0</v>
      </c>
      <c r="AV38">
        <f>-SUMIFS(HeatGen!$AK:$AK,HeatGen!G:G,"&lt;0",HeatGen!$B:$B,HeatPlot!$AR$24)</f>
        <v>0</v>
      </c>
    </row>
    <row r="39" spans="1:48" x14ac:dyDescent="0.2">
      <c r="A39" t="s">
        <v>398</v>
      </c>
      <c r="B39">
        <f>-SUMIFS(HeatGen!$AL:$AL,HeatGen!C:C,"&lt;0",HeatGen!$B:$B,HeatPlot!$B$24)</f>
        <v>0.38406510119999998</v>
      </c>
      <c r="C39">
        <f>-SUMIFS(HeatGen!$AL:$AL,HeatGen!D:D,"&lt;0",HeatGen!$B:$B,HeatPlot!$B$24)</f>
        <v>0</v>
      </c>
      <c r="D39">
        <f>-SUMIFS(HeatGen!$AL:$AL,HeatGen!E:E,"&lt;0",HeatGen!$B:$B,HeatPlot!$B$24)</f>
        <v>0</v>
      </c>
      <c r="E39">
        <f>-SUMIFS(HeatGen!$AL:$AL,HeatGen!F:F,"&lt;0",HeatGen!$B:$B,HeatPlot!$B$24)</f>
        <v>0</v>
      </c>
      <c r="F39">
        <f>-SUMIFS(HeatGen!$AL:$AL,HeatGen!G:G,"&lt;0",HeatGen!$B:$B,HeatPlot!$B$24)</f>
        <v>0</v>
      </c>
      <c r="H39">
        <f>-SUMIFS(HeatGen!$AL:$AL,HeatGen!C:C,"&lt;0",HeatGen!$B:$B,HeatPlot!$H$24)</f>
        <v>3.8805893544907233E-6</v>
      </c>
      <c r="I39">
        <f>-SUMIFS(HeatGen!$AL:$AL,HeatGen!D:D,"&lt;0",HeatGen!$B:$B,HeatPlot!$H$24)</f>
        <v>0</v>
      </c>
      <c r="J39">
        <f>-SUMIFS(HeatGen!$AL:$AL,HeatGen!E:E,"&lt;0",HeatGen!$B:$B,HeatPlot!$H$24)</f>
        <v>0</v>
      </c>
      <c r="K39">
        <f>-SUMIFS(HeatGen!$AL:$AL,HeatGen!F:F,"&lt;0",HeatGen!$B:$B,HeatPlot!$H$24)</f>
        <v>0</v>
      </c>
      <c r="L39">
        <f>-SUMIFS(HeatGen!$AL:$AL,HeatGen!G:G,"&lt;0",HeatGen!$B:$B,HeatPlot!$H$24)</f>
        <v>0</v>
      </c>
      <c r="N39">
        <f>-SUMIFS(HeatGen!$AL:$AL,HeatGen!C:C,"&lt;0",HeatGen!$B:$B,HeatPlot!$N$24)</f>
        <v>3.9151322318018905E-5</v>
      </c>
      <c r="O39">
        <f>-SUMIFS(HeatGen!$AL:$AL,HeatGen!D:D,"&lt;0",HeatGen!$B:$B,HeatPlot!$N$24)</f>
        <v>0</v>
      </c>
      <c r="P39">
        <f>-SUMIFS(HeatGen!$AL:$AL,HeatGen!E:E,"&lt;0",HeatGen!$B:$B,HeatPlot!$N$24)</f>
        <v>0</v>
      </c>
      <c r="Q39">
        <f>-SUMIFS(HeatGen!$AL:$AL,HeatGen!F:F,"&lt;0",HeatGen!$B:$B,HeatPlot!$N$24)</f>
        <v>0</v>
      </c>
      <c r="R39">
        <f>-SUMIFS(HeatGen!$AL:$AL,HeatGen!G:G,"&lt;0",HeatGen!$B:$B,HeatPlot!$N$24)</f>
        <v>0</v>
      </c>
      <c r="T39">
        <f>-SUMIFS(HeatGen!$AL:$AL,HeatGen!C:C,"&lt;0",HeatGen!$B:$B,HeatPlot!$T$24)</f>
        <v>1.0057207401415489</v>
      </c>
      <c r="U39">
        <f>-SUMIFS(HeatGen!$AL:$AL,HeatGen!D:D,"&lt;0",HeatGen!$B:$B,HeatPlot!$T$24)</f>
        <v>0</v>
      </c>
      <c r="V39">
        <f>-SUMIFS(HeatGen!$AL:$AL,HeatGen!E:E,"&lt;0",HeatGen!$B:$B,HeatPlot!$T$24)</f>
        <v>0</v>
      </c>
      <c r="W39">
        <f>-SUMIFS(HeatGen!$AL:$AL,HeatGen!F:F,"&lt;0",HeatGen!$B:$B,HeatPlot!$T$24)</f>
        <v>0</v>
      </c>
      <c r="X39">
        <f>-SUMIFS(HeatGen!$AL:$AL,HeatGen!G:G,"&lt;0",HeatGen!$B:$B,HeatPlot!$T$24)</f>
        <v>0</v>
      </c>
      <c r="Z39">
        <f>-SUMIFS(HeatGen!$AL:$AL,HeatGen!C:C,"&lt;0",HeatGen!$B:$B,HeatPlot!$Z$24)</f>
        <v>7.6417572364283997</v>
      </c>
      <c r="AA39">
        <f>-SUMIFS(HeatGen!$AL:$AL,HeatGen!D:D,"&lt;0",HeatGen!$B:$B,HeatPlot!$Z$24)</f>
        <v>0</v>
      </c>
      <c r="AB39">
        <f>-SUMIFS(HeatGen!$AL:$AL,HeatGen!E:E,"&lt;0",HeatGen!$B:$B,HeatPlot!$Z$24)</f>
        <v>0</v>
      </c>
      <c r="AC39">
        <f>-SUMIFS(HeatGen!$AL:$AL,HeatGen!F:F,"&lt;0",HeatGen!$B:$B,HeatPlot!$Z$24)</f>
        <v>0</v>
      </c>
      <c r="AD39">
        <f>-SUMIFS(HeatGen!$AL:$AL,HeatGen!G:G,"&lt;0",HeatGen!$B:$B,HeatPlot!$Z$24)</f>
        <v>0</v>
      </c>
      <c r="AF39">
        <f>-SUMIFS(HeatGen!$AL:$AL,HeatGen!C:C,"&lt;0",HeatGen!$B:$B,HeatPlot!$AF$24)</f>
        <v>0</v>
      </c>
      <c r="AG39">
        <f>-SUMIFS(HeatGen!$AL:$AL,HeatGen!D:D,"&lt;0",HeatGen!$B:$B,HeatPlot!$AF$24)</f>
        <v>0</v>
      </c>
      <c r="AH39">
        <f>-SUMIFS(HeatGen!$AL:$AL,HeatGen!E:E,"&lt;0",HeatGen!$B:$B,HeatPlot!$AF$24)</f>
        <v>0</v>
      </c>
      <c r="AI39">
        <f>-SUMIFS(HeatGen!$AL:$AL,HeatGen!F:F,"&lt;0",HeatGen!$B:$B,HeatPlot!$AF$24)</f>
        <v>0</v>
      </c>
      <c r="AJ39">
        <f>-SUMIFS(HeatGen!$AL:$AL,HeatGen!G:G,"&lt;0",HeatGen!$B:$B,HeatPlot!$AF$24)</f>
        <v>0</v>
      </c>
      <c r="AL39">
        <f>-SUMIFS(HeatGen!$AF:$AF,HeatGen!C:C,"&lt;0",HeatGen!$B:$B,HeatPlot!$AL$24)</f>
        <v>2.0596551751105001</v>
      </c>
      <c r="AM39">
        <f>-SUMIFS(HeatGen!$AF:$AF,HeatGen!D:D,"&lt;0",HeatGen!$B:$B,HeatPlot!$AL$24)</f>
        <v>0</v>
      </c>
      <c r="AN39">
        <f>-SUMIFS(HeatGen!$AL:$AL,HeatGen!E:E,"&lt;0",HeatGen!$B:$B,HeatPlot!$AL$24)</f>
        <v>0</v>
      </c>
      <c r="AO39">
        <f>-SUMIFS(HeatGen!$AF:$AF,HeatGen!F:F,"&lt;0",HeatGen!$B:$B,HeatPlot!$AL$24)</f>
        <v>0</v>
      </c>
      <c r="AP39">
        <f>-SUMIFS(HeatGen!$AF:$AF,HeatGen!G:G,"&lt;0",HeatGen!$B:$B,HeatPlot!$AL$24)</f>
        <v>0</v>
      </c>
      <c r="AR39">
        <f>-SUMIFS(HeatGen!$AL:$AL,HeatGen!C:C,"&lt;0",HeatGen!$B:$B,HeatPlot!$AR$24)</f>
        <v>0</v>
      </c>
      <c r="AS39">
        <f>-SUMIFS(HeatGen!$AL:$AL,HeatGen!D:D,"&lt;0",HeatGen!$B:$B,HeatPlot!$AR$24)</f>
        <v>0</v>
      </c>
      <c r="AT39">
        <f>-SUMIFS(HeatGen!$AL:$AL,HeatGen!E:E,"&lt;0",HeatGen!$B:$B,HeatPlot!$AR$24)</f>
        <v>0</v>
      </c>
      <c r="AU39">
        <f>-SUMIFS(HeatGen!$AL:$AL,HeatGen!F:F,"&lt;0",HeatGen!$B:$B,HeatPlot!$AR$24)</f>
        <v>0</v>
      </c>
      <c r="AV39">
        <f>-SUMIFS(HeatGen!$AL:$AL,HeatGen!G:G,"&lt;0",HeatGen!$B:$B,HeatPlot!$AR$24)</f>
        <v>0</v>
      </c>
    </row>
    <row r="40" spans="1:48" x14ac:dyDescent="0.2">
      <c r="A40" t="s">
        <v>396</v>
      </c>
      <c r="B40">
        <f>-SUMIFS(HeatGen!$AM:$AM,HeatGen!C:C,"&lt;0",HeatGen!$B:$B,HeatPlot!$B$24)</f>
        <v>0</v>
      </c>
      <c r="C40">
        <f>-SUMIFS(HeatGen!$AM:$AM,HeatGen!D:D,"&lt;0",HeatGen!$B:$B,HeatPlot!$B$24)</f>
        <v>0</v>
      </c>
      <c r="D40">
        <f>-SUMIFS(HeatGen!$AM:$AM,HeatGen!E:E,"&lt;0",HeatGen!$B:$B,HeatPlot!$B$24)</f>
        <v>0</v>
      </c>
      <c r="E40">
        <f>-SUMIFS(HeatGen!$AM:$AM,HeatGen!F:F,"&lt;0",HeatGen!$B:$B,HeatPlot!$B$24)</f>
        <v>0</v>
      </c>
      <c r="F40">
        <f>-SUMIFS(HeatGen!$AM:$AM,HeatGen!G:G,"&lt;0",HeatGen!$B:$B,HeatPlot!$B$24)</f>
        <v>0</v>
      </c>
      <c r="H40">
        <f>-SUMIFS(HeatGen!$AM:$AM,HeatGen!C:C,"&lt;0",HeatGen!$B:$B,HeatPlot!$H$24)</f>
        <v>0</v>
      </c>
      <c r="I40">
        <f>-SUMIFS(HeatGen!$AM:$AM,HeatGen!D:D,"&lt;0",HeatGen!$B:$B,HeatPlot!$H$24)</f>
        <v>0</v>
      </c>
      <c r="J40">
        <f>-SUMIFS(HeatGen!$AM:$AM,HeatGen!E:E,"&lt;0",HeatGen!$B:$B,HeatPlot!$H$24)</f>
        <v>0</v>
      </c>
      <c r="K40">
        <f>-SUMIFS(HeatGen!$AM:$AM,HeatGen!F:F,"&lt;0",HeatGen!$B:$B,HeatPlot!$H$24)</f>
        <v>0</v>
      </c>
      <c r="L40">
        <f>-SUMIFS(HeatGen!$AM:$AM,HeatGen!G:G,"&lt;0",HeatGen!$B:$B,HeatPlot!$H$24)</f>
        <v>0</v>
      </c>
      <c r="N40">
        <f>-SUMIFS(HeatGen!$AM:$AM,HeatGen!C:C,"&lt;0",HeatGen!$B:$B,HeatPlot!$N$24)</f>
        <v>0</v>
      </c>
      <c r="O40">
        <f>-SUMIFS(HeatGen!$AM:$AM,HeatGen!D:D,"&lt;0",HeatGen!$B:$B,HeatPlot!$N$24)</f>
        <v>3.5285708909347184E-4</v>
      </c>
      <c r="P40">
        <f>-SUMIFS(HeatGen!$AM:$AM,HeatGen!E:E,"&lt;0",HeatGen!$B:$B,HeatPlot!$N$24)</f>
        <v>0</v>
      </c>
      <c r="Q40">
        <f>-SUMIFS(HeatGen!$AM:$AM,HeatGen!F:F,"&lt;0",HeatGen!$B:$B,HeatPlot!$N$24)</f>
        <v>0</v>
      </c>
      <c r="R40">
        <f>-SUMIFS(HeatGen!$AM:$AM,HeatGen!G:G,"&lt;0",HeatGen!$B:$B,HeatPlot!$N$24)</f>
        <v>0</v>
      </c>
      <c r="T40">
        <f>-SUMIFS(HeatGen!$AM:$AM,HeatGen!C:C,"&lt;0",HeatGen!$B:$B,HeatPlot!$T$24)</f>
        <v>0.92990373768133483</v>
      </c>
      <c r="U40">
        <f>-SUMIFS(HeatGen!$AM:$AM,HeatGen!D:D,"&lt;0",HeatGen!$B:$B,HeatPlot!$T$24)</f>
        <v>4.5257188677983872E-4</v>
      </c>
      <c r="V40">
        <f>-SUMIFS(HeatGen!$AM:$AM,HeatGen!E:E,"&lt;0",HeatGen!$B:$B,HeatPlot!$T$24)</f>
        <v>0</v>
      </c>
      <c r="W40">
        <f>-SUMIFS(HeatGen!$AM:$AM,HeatGen!F:F,"&lt;0",HeatGen!$B:$B,HeatPlot!$T$24)</f>
        <v>0</v>
      </c>
      <c r="X40">
        <f>-SUMIFS(HeatGen!$AM:$AM,HeatGen!G:G,"&lt;0",HeatGen!$B:$B,HeatPlot!$T$24)</f>
        <v>0</v>
      </c>
      <c r="Z40">
        <f>-SUMIFS(HeatGen!$AM:$AM,HeatGen!C:C,"&lt;0",HeatGen!$B:$B,HeatPlot!$Z$24)</f>
        <v>8.8366484284830432E-5</v>
      </c>
      <c r="AA40">
        <f>-SUMIFS(HeatGen!$AM:$AM,HeatGen!D:D,"&lt;0",HeatGen!$B:$B,HeatPlot!$Z$24)</f>
        <v>7.7526098721105552E-2</v>
      </c>
      <c r="AB40">
        <f>-SUMIFS(HeatGen!$AM:$AM,HeatGen!E:E,"&lt;0",HeatGen!$B:$B,HeatPlot!$Z$24)</f>
        <v>0</v>
      </c>
      <c r="AC40">
        <f>-SUMIFS(HeatGen!$AM:$AM,HeatGen!F:F,"&lt;0",HeatGen!$B:$B,HeatPlot!$Z$24)</f>
        <v>0</v>
      </c>
      <c r="AD40">
        <f>-SUMIFS(HeatGen!$AM:$AM,HeatGen!G:G,"&lt;0",HeatGen!$B:$B,HeatPlot!$Z$24)</f>
        <v>0</v>
      </c>
      <c r="AF40">
        <f>-SUMIFS(HeatGen!$AM:$AM,HeatGen!C:C,"&lt;0",HeatGen!$B:$B,HeatPlot!$AF$24)</f>
        <v>0</v>
      </c>
      <c r="AG40">
        <f>-SUMIFS(HeatGen!$AM:$AM,HeatGen!D:D,"&lt;0",HeatGen!$B:$B,HeatPlot!$AF$24)</f>
        <v>0</v>
      </c>
      <c r="AH40">
        <f>-SUMIFS(HeatGen!$AM:$AM,HeatGen!E:E,"&lt;0",HeatGen!$B:$B,HeatPlot!$AF$24)</f>
        <v>0</v>
      </c>
      <c r="AI40">
        <f>-SUMIFS(HeatGen!$AM:$AM,HeatGen!F:F,"&lt;0",HeatGen!$B:$B,HeatPlot!$AF$24)</f>
        <v>0</v>
      </c>
      <c r="AJ40">
        <f>-SUMIFS(HeatGen!$AM:$AM,HeatGen!G:G,"&lt;0",HeatGen!$B:$B,HeatPlot!$AF$24)</f>
        <v>0</v>
      </c>
      <c r="AL40">
        <f>-SUMIFS(HeatGen!$AF:$AF,HeatGen!C:C,"&lt;0",HeatGen!$B:$B,HeatPlot!$AL$24)</f>
        <v>2.0596551751105001</v>
      </c>
      <c r="AM40">
        <f>-SUMIFS(HeatGen!$AF:$AF,HeatGen!D:D,"&lt;0",HeatGen!$B:$B,HeatPlot!$AL$24)</f>
        <v>0</v>
      </c>
      <c r="AN40">
        <f>-SUMIFS(HeatGen!$AM:$AM,HeatGen!E:E,"&lt;0",HeatGen!$B:$B,HeatPlot!$AL$24)</f>
        <v>0</v>
      </c>
      <c r="AO40">
        <f>-SUMIFS(HeatGen!$AF:$AF,HeatGen!F:F,"&lt;0",HeatGen!$B:$B,HeatPlot!$AL$24)</f>
        <v>0</v>
      </c>
      <c r="AP40">
        <f>-SUMIFS(HeatGen!$AF:$AF,HeatGen!G:G,"&lt;0",HeatGen!$B:$B,HeatPlot!$AL$24)</f>
        <v>0</v>
      </c>
      <c r="AR40">
        <f>-SUMIFS(HeatGen!$AM:$AM,HeatGen!C:C,"&lt;0",HeatGen!$B:$B,HeatPlot!$AR$24)</f>
        <v>0</v>
      </c>
      <c r="AS40">
        <f>-SUMIFS(HeatGen!$AM:$AM,HeatGen!D:D,"&lt;0",HeatGen!$B:$B,HeatPlot!$AR$24)</f>
        <v>0</v>
      </c>
      <c r="AT40">
        <f>-SUMIFS(HeatGen!$AM:$AM,HeatGen!E:E,"&lt;0",HeatGen!$B:$B,HeatPlot!$AR$24)</f>
        <v>0</v>
      </c>
      <c r="AU40">
        <f>-SUMIFS(HeatGen!$AM:$AM,HeatGen!F:F,"&lt;0",HeatGen!$B:$B,HeatPlot!$AR$24)</f>
        <v>0</v>
      </c>
      <c r="AV40">
        <f>-SUMIFS(HeatGen!$AM:$AM,HeatGen!G:G,"&lt;0",HeatGen!$B:$B,HeatPlot!$AR$24)</f>
        <v>0</v>
      </c>
    </row>
    <row r="41" spans="1:48" x14ac:dyDescent="0.2">
      <c r="A41" t="s">
        <v>395</v>
      </c>
      <c r="B41">
        <f>-SUMIFS(HeatGen!$AN:$AN,HeatGen!C:C,"&lt;0",HeatGen!$B:$B,HeatPlot!$B$24)</f>
        <v>0</v>
      </c>
      <c r="C41">
        <f>-SUMIFS(HeatGen!$AN:$AN,HeatGen!D:D,"&lt;0",HeatGen!$B:$B,HeatPlot!$B$24)</f>
        <v>0</v>
      </c>
      <c r="D41">
        <f>-SUMIFS(HeatGen!$AN:$AN,HeatGen!E:E,"&lt;0",HeatGen!$B:$B,HeatPlot!$B$24)</f>
        <v>0</v>
      </c>
      <c r="E41">
        <f>-SUMIFS(HeatGen!$AN:$AN,HeatGen!F:F,"&lt;0",HeatGen!$B:$B,HeatPlot!$B$24)</f>
        <v>0</v>
      </c>
      <c r="F41">
        <f>-SUMIFS(HeatGen!$AN:$AN,HeatGen!G:G,"&lt;0",HeatGen!$B:$B,HeatPlot!$B$24)</f>
        <v>0</v>
      </c>
      <c r="H41">
        <f>-SUMIFS(HeatGen!$AN:$AN,HeatGen!C:C,"&lt;0",HeatGen!$B:$B,HeatPlot!$H$24)</f>
        <v>0</v>
      </c>
      <c r="I41">
        <f>-SUMIFS(HeatGen!$AN:$AN,HeatGen!D:D,"&lt;0",HeatGen!$B:$B,HeatPlot!$H$24)</f>
        <v>0</v>
      </c>
      <c r="J41">
        <f>-SUMIFS(HeatGen!$AN:$AN,HeatGen!E:E,"&lt;0",HeatGen!$B:$B,HeatPlot!$H$24)</f>
        <v>0</v>
      </c>
      <c r="K41">
        <f>-SUMIFS(HeatGen!$AN:$AN,HeatGen!F:F,"&lt;0",HeatGen!$B:$B,HeatPlot!$H$24)</f>
        <v>0</v>
      </c>
      <c r="L41">
        <f>-SUMIFS(HeatGen!$AN:$AN,HeatGen!G:G,"&lt;0",HeatGen!$B:$B,HeatPlot!$H$24)</f>
        <v>0</v>
      </c>
      <c r="N41">
        <f>-SUMIFS(HeatGen!$AN:$AN,HeatGen!C:C,"&lt;0",HeatGen!$B:$B,HeatPlot!$N$24)</f>
        <v>0</v>
      </c>
      <c r="O41">
        <f>-SUMIFS(HeatGen!$AN:$AN,HeatGen!D:D,"&lt;0",HeatGen!$B:$B,HeatPlot!$N$24)</f>
        <v>0</v>
      </c>
      <c r="P41">
        <f>-SUMIFS(HeatGen!$AN:$AN,HeatGen!E:E,"&lt;0",HeatGen!$B:$B,HeatPlot!$N$24)</f>
        <v>0</v>
      </c>
      <c r="Q41">
        <f>-SUMIFS(HeatGen!$AN:$AN,HeatGen!F:F,"&lt;0",HeatGen!$B:$B,HeatPlot!$N$24)</f>
        <v>0</v>
      </c>
      <c r="R41">
        <f>-SUMIFS(HeatGen!$AN:$AN,HeatGen!G:G,"&lt;0",HeatGen!$B:$B,HeatPlot!$N$24)</f>
        <v>0</v>
      </c>
      <c r="T41">
        <f>-SUMIFS(HeatGen!$AN:$AN,HeatGen!C:C,"&lt;0",HeatGen!$B:$B,HeatPlot!$T$24)</f>
        <v>0</v>
      </c>
      <c r="U41">
        <f>-SUMIFS(HeatGen!$AN:$AN,HeatGen!D:D,"&lt;0",HeatGen!$B:$B,HeatPlot!$T$24)</f>
        <v>0</v>
      </c>
      <c r="V41">
        <f>-SUMIFS(HeatGen!$AN:$AN,HeatGen!E:E,"&lt;0",HeatGen!$B:$B,HeatPlot!$T$24)</f>
        <v>0</v>
      </c>
      <c r="W41">
        <f>-SUMIFS(HeatGen!$AN:$AN,HeatGen!F:F,"&lt;0",HeatGen!$B:$B,HeatPlot!$T$24)</f>
        <v>0</v>
      </c>
      <c r="X41">
        <f>-SUMIFS(HeatGen!$AN:$AN,HeatGen!G:G,"&lt;0",HeatGen!$B:$B,HeatPlot!$T$24)</f>
        <v>0</v>
      </c>
      <c r="Z41">
        <f>-SUMIFS(HeatGen!$AN:$AN,HeatGen!C:C,"&lt;0",HeatGen!$B:$B,HeatPlot!$Z$24)</f>
        <v>0</v>
      </c>
      <c r="AA41">
        <f>-SUMIFS(HeatGen!$AN:$AN,HeatGen!D:D,"&lt;0",HeatGen!$B:$B,HeatPlot!$Z$24)</f>
        <v>0</v>
      </c>
      <c r="AB41">
        <f>-SUMIFS(HeatGen!$AN:$AN,HeatGen!E:E,"&lt;0",HeatGen!$B:$B,HeatPlot!$Z$24)</f>
        <v>0</v>
      </c>
      <c r="AC41">
        <f>-SUMIFS(HeatGen!$AN:$AN,HeatGen!F:F,"&lt;0",HeatGen!$B:$B,HeatPlot!$Z$24)</f>
        <v>0</v>
      </c>
      <c r="AD41">
        <f>-SUMIFS(HeatGen!$AN:$AN,HeatGen!G:G,"&lt;0",HeatGen!$B:$B,HeatPlot!$Z$24)</f>
        <v>0</v>
      </c>
      <c r="AF41">
        <f>-SUMIFS(HeatGen!$AN:$AN,HeatGen!C:C,"&lt;0",HeatGen!$B:$B,HeatPlot!$AF$24)</f>
        <v>0</v>
      </c>
      <c r="AG41">
        <f>-SUMIFS(HeatGen!$AN:$AN,HeatGen!D:D,"&lt;0",HeatGen!$B:$B,HeatPlot!$AF$24)</f>
        <v>0</v>
      </c>
      <c r="AH41">
        <f>-SUMIFS(HeatGen!$AN:$AN,HeatGen!E:E,"&lt;0",HeatGen!$B:$B,HeatPlot!$AF$24)</f>
        <v>0</v>
      </c>
      <c r="AI41">
        <f>-SUMIFS(HeatGen!$AN:$AN,HeatGen!F:F,"&lt;0",HeatGen!$B:$B,HeatPlot!$AF$24)</f>
        <v>0</v>
      </c>
      <c r="AJ41">
        <f>-SUMIFS(HeatGen!$AN:$AN,HeatGen!G:G,"&lt;0",HeatGen!$B:$B,HeatPlot!$AF$24)</f>
        <v>0</v>
      </c>
      <c r="AL41">
        <f>-SUMIFS(HeatGen!$AF:$AF,HeatGen!C:C,"&lt;0",HeatGen!$B:$B,HeatPlot!$AL$24)</f>
        <v>2.0596551751105001</v>
      </c>
      <c r="AM41">
        <f>-SUMIFS(HeatGen!$AF:$AF,HeatGen!D:D,"&lt;0",HeatGen!$B:$B,HeatPlot!$AL$24)</f>
        <v>0</v>
      </c>
      <c r="AN41">
        <f>-SUMIFS(HeatGen!$AN:$AN,HeatGen!E:E,"&lt;0",HeatGen!$B:$B,HeatPlot!$AL$24)</f>
        <v>0</v>
      </c>
      <c r="AO41">
        <f>-SUMIFS(HeatGen!$AF:$AF,HeatGen!F:F,"&lt;0",HeatGen!$B:$B,HeatPlot!$AL$24)</f>
        <v>0</v>
      </c>
      <c r="AP41">
        <f>-SUMIFS(HeatGen!$AF:$AF,HeatGen!G:G,"&lt;0",HeatGen!$B:$B,HeatPlot!$AL$24)</f>
        <v>0</v>
      </c>
      <c r="AR41">
        <f>-SUMIFS(HeatGen!$AN:$AN,HeatGen!C:C,"&lt;0",HeatGen!$B:$B,HeatPlot!$AR$24)</f>
        <v>0</v>
      </c>
      <c r="AS41">
        <f>-SUMIFS(HeatGen!$AN:$AN,HeatGen!D:D,"&lt;0",HeatGen!$B:$B,HeatPlot!$AR$24)</f>
        <v>0</v>
      </c>
      <c r="AT41">
        <f>-SUMIFS(HeatGen!$AN:$AN,HeatGen!E:E,"&lt;0",HeatGen!$B:$B,HeatPlot!$AR$24)</f>
        <v>0</v>
      </c>
      <c r="AU41">
        <f>-SUMIFS(HeatGen!$AN:$AN,HeatGen!F:F,"&lt;0",HeatGen!$B:$B,HeatPlot!$AR$24)</f>
        <v>0</v>
      </c>
      <c r="AV41">
        <f>-SUMIFS(HeatGen!$AN:$AN,HeatGen!G:G,"&lt;0",HeatGen!$B:$B,HeatPlot!$AR$24)</f>
        <v>0</v>
      </c>
    </row>
    <row r="42" spans="1:48" x14ac:dyDescent="0.2">
      <c r="A42" t="s">
        <v>394</v>
      </c>
      <c r="B42">
        <f>-SUMIFS(HeatGen!$AO:$AO,HeatGen!C:C,"&lt;0",HeatGen!$B:$B,HeatPlot!$B$24)</f>
        <v>0</v>
      </c>
      <c r="C42">
        <f>-SUMIFS(HeatGen!$AO:$AO,HeatGen!D:D,"&lt;0",HeatGen!$B:$B,HeatPlot!$B$24)</f>
        <v>0</v>
      </c>
      <c r="D42">
        <f>-SUMIFS(HeatGen!$AO:$AO,HeatGen!E:E,"&lt;0",HeatGen!$B:$B,HeatPlot!$B$24)</f>
        <v>0</v>
      </c>
      <c r="E42">
        <f>-SUMIFS(HeatGen!$AO:$AO,HeatGen!F:F,"&lt;0",HeatGen!$B:$B,HeatPlot!$B$24)</f>
        <v>0</v>
      </c>
      <c r="F42">
        <f>-SUMIFS(HeatGen!$AO:$AO,HeatGen!G:G,"&lt;0",HeatGen!$B:$B,HeatPlot!$B$24)</f>
        <v>0</v>
      </c>
      <c r="H42">
        <f>-SUMIFS(HeatGen!$AO:$AO,HeatGen!C:C,"&lt;0",HeatGen!$B:$B,HeatPlot!$H$24)</f>
        <v>0</v>
      </c>
      <c r="I42">
        <f>-SUMIFS(HeatGen!$AO:$AO,HeatGen!D:D,"&lt;0",HeatGen!$B:$B,HeatPlot!$H$24)</f>
        <v>0</v>
      </c>
      <c r="J42">
        <f>-SUMIFS(HeatGen!$AO:$AO,HeatGen!E:E,"&lt;0",HeatGen!$B:$B,HeatPlot!$H$24)</f>
        <v>0</v>
      </c>
      <c r="K42">
        <f>-SUMIFS(HeatGen!$AO:$AO,HeatGen!F:F,"&lt;0",HeatGen!$B:$B,HeatPlot!$H$24)</f>
        <v>0</v>
      </c>
      <c r="L42">
        <f>-SUMIFS(HeatGen!$AO:$AO,HeatGen!G:G,"&lt;0",HeatGen!$B:$B,HeatPlot!$H$24)</f>
        <v>0</v>
      </c>
      <c r="N42">
        <f>-SUMIFS(HeatGen!$AO:$AO,HeatGen!C:C,"&lt;0",HeatGen!$B:$B,HeatPlot!$N$24)</f>
        <v>0</v>
      </c>
      <c r="O42">
        <f>-SUMIFS(HeatGen!$AO:$AO,HeatGen!D:D,"&lt;0",HeatGen!$B:$B,HeatPlot!$N$24)</f>
        <v>0</v>
      </c>
      <c r="P42">
        <f>-SUMIFS(HeatGen!$AO:$AO,HeatGen!E:E,"&lt;0",HeatGen!$B:$B,HeatPlot!$N$24)</f>
        <v>7.0862336316893863E-7</v>
      </c>
      <c r="Q42">
        <f>-SUMIFS(HeatGen!$AO:$AO,HeatGen!F:F,"&lt;0",HeatGen!$B:$B,HeatPlot!$N$24)</f>
        <v>0</v>
      </c>
      <c r="R42">
        <f>-SUMIFS(HeatGen!$AO:$AO,HeatGen!G:G,"&lt;0",HeatGen!$B:$B,HeatPlot!$N$24)</f>
        <v>0</v>
      </c>
      <c r="T42">
        <f>-SUMIFS(HeatGen!$AO:$AO,HeatGen!C:C,"&lt;0",HeatGen!$B:$B,HeatPlot!$T$24)</f>
        <v>0</v>
      </c>
      <c r="U42">
        <f>-SUMIFS(HeatGen!$AO:$AO,HeatGen!D:D,"&lt;0",HeatGen!$B:$B,HeatPlot!$T$24)</f>
        <v>0.41484504929999999</v>
      </c>
      <c r="V42">
        <f>-SUMIFS(HeatGen!$AO:$AO,HeatGen!E:E,"&lt;0",HeatGen!$B:$B,HeatPlot!$T$24)</f>
        <v>0</v>
      </c>
      <c r="W42">
        <f>-SUMIFS(HeatGen!$AO:$AO,HeatGen!F:F,"&lt;0",HeatGen!$B:$B,HeatPlot!$T$24)</f>
        <v>0</v>
      </c>
      <c r="X42">
        <f>-SUMIFS(HeatGen!$AO:$AO,HeatGen!G:G,"&lt;0",HeatGen!$B:$B,HeatPlot!$T$24)</f>
        <v>0</v>
      </c>
      <c r="Z42">
        <f>-SUMIFS(HeatGen!$AO:$AO,HeatGen!C:C,"&lt;0",HeatGen!$B:$B,HeatPlot!$Z$24)</f>
        <v>0</v>
      </c>
      <c r="AA42">
        <f>-SUMIFS(HeatGen!$AO:$AO,HeatGen!D:D,"&lt;0",HeatGen!$B:$B,HeatPlot!$Z$24)</f>
        <v>0</v>
      </c>
      <c r="AB42">
        <f>-SUMIFS(HeatGen!$AO:$AO,HeatGen!E:E,"&lt;0",HeatGen!$B:$B,HeatPlot!$Z$24)</f>
        <v>0</v>
      </c>
      <c r="AC42">
        <f>-SUMIFS(HeatGen!$AO:$AO,HeatGen!F:F,"&lt;0",HeatGen!$B:$B,HeatPlot!$Z$24)</f>
        <v>0</v>
      </c>
      <c r="AD42">
        <f>-SUMIFS(HeatGen!$AO:$AO,HeatGen!G:G,"&lt;0",HeatGen!$B:$B,HeatPlot!$Z$24)</f>
        <v>0</v>
      </c>
      <c r="AF42">
        <f>-SUMIFS(HeatGen!$AO:$AO,HeatGen!C:C,"&lt;0",HeatGen!$B:$B,HeatPlot!$AF$24)</f>
        <v>0</v>
      </c>
      <c r="AG42">
        <f>-SUMIFS(HeatGen!$AO:$AO,HeatGen!D:D,"&lt;0",HeatGen!$B:$B,HeatPlot!$AF$24)</f>
        <v>0</v>
      </c>
      <c r="AH42">
        <f>-SUMIFS(HeatGen!$AO:$AO,HeatGen!E:E,"&lt;0",HeatGen!$B:$B,HeatPlot!$AF$24)</f>
        <v>0</v>
      </c>
      <c r="AI42">
        <f>-SUMIFS(HeatGen!$AO:$AO,HeatGen!F:F,"&lt;0",HeatGen!$B:$B,HeatPlot!$AF$24)</f>
        <v>0</v>
      </c>
      <c r="AJ42">
        <f>-SUMIFS(HeatGen!$AO:$AO,HeatGen!G:G,"&lt;0",HeatGen!$B:$B,HeatPlot!$AF$24)</f>
        <v>0</v>
      </c>
      <c r="AL42">
        <f>-SUMIFS(HeatGen!$AF:$AF,HeatGen!C:C,"&lt;0",HeatGen!$B:$B,HeatPlot!$AL$24)</f>
        <v>2.0596551751105001</v>
      </c>
      <c r="AM42">
        <f>-SUMIFS(HeatGen!$AF:$AF,HeatGen!D:D,"&lt;0",HeatGen!$B:$B,HeatPlot!$AL$24)</f>
        <v>0</v>
      </c>
      <c r="AN42">
        <f>-SUMIFS(HeatGen!$AO:$AO,HeatGen!E:E,"&lt;0",HeatGen!$B:$B,HeatPlot!$AL$24)</f>
        <v>0</v>
      </c>
      <c r="AO42">
        <f>-SUMIFS(HeatGen!$AF:$AF,HeatGen!F:F,"&lt;0",HeatGen!$B:$B,HeatPlot!$AL$24)</f>
        <v>0</v>
      </c>
      <c r="AP42">
        <f>-SUMIFS(HeatGen!$AF:$AF,HeatGen!G:G,"&lt;0",HeatGen!$B:$B,HeatPlot!$AL$24)</f>
        <v>0</v>
      </c>
      <c r="AR42">
        <f>-SUMIFS(HeatGen!$AO:$AO,HeatGen!C:C,"&lt;0",HeatGen!$B:$B,HeatPlot!$AR$24)</f>
        <v>0</v>
      </c>
      <c r="AS42">
        <f>-SUMIFS(HeatGen!$AO:$AO,HeatGen!D:D,"&lt;0",HeatGen!$B:$B,HeatPlot!$AR$24)</f>
        <v>0</v>
      </c>
      <c r="AT42">
        <f>-SUMIFS(HeatGen!$AO:$AO,HeatGen!E:E,"&lt;0",HeatGen!$B:$B,HeatPlot!$AR$24)</f>
        <v>0</v>
      </c>
      <c r="AU42">
        <f>-SUMIFS(HeatGen!$AO:$AO,HeatGen!F:F,"&lt;0",HeatGen!$B:$B,HeatPlot!$AR$24)</f>
        <v>0</v>
      </c>
      <c r="AV42">
        <f>-SUMIFS(HeatGen!$AO:$AO,HeatGen!G:G,"&lt;0",HeatGen!$B:$B,HeatPlot!$AR$24)</f>
        <v>0</v>
      </c>
    </row>
    <row r="44" spans="1:48" x14ac:dyDescent="0.2">
      <c r="B44">
        <f>SUM(B26:B42)</f>
        <v>0.5376911419</v>
      </c>
      <c r="C44">
        <f t="shared" ref="C44:AV44" si="12">SUM(C26:C42)</f>
        <v>0.19779872000000001</v>
      </c>
      <c r="D44">
        <f t="shared" si="12"/>
        <v>0.10269899820944001</v>
      </c>
      <c r="E44">
        <f t="shared" si="12"/>
        <v>0.10269895553832001</v>
      </c>
      <c r="F44">
        <f t="shared" si="12"/>
        <v>0.46218387662436999</v>
      </c>
      <c r="H44">
        <f t="shared" si="12"/>
        <v>2.1476230545070401</v>
      </c>
      <c r="I44">
        <f t="shared" si="12"/>
        <v>0</v>
      </c>
      <c r="J44">
        <f t="shared" si="12"/>
        <v>0.21614637056210001</v>
      </c>
      <c r="K44">
        <f t="shared" si="12"/>
        <v>0.32214386644912002</v>
      </c>
      <c r="L44">
        <f t="shared" si="12"/>
        <v>5.2872970704945903</v>
      </c>
      <c r="N44">
        <f t="shared" si="12"/>
        <v>14.419730048653468</v>
      </c>
      <c r="O44">
        <f t="shared" si="12"/>
        <v>53.505379217186906</v>
      </c>
      <c r="P44">
        <f t="shared" si="12"/>
        <v>3.05745604506791</v>
      </c>
      <c r="Q44">
        <f t="shared" si="12"/>
        <v>12.229115156934531</v>
      </c>
      <c r="R44">
        <f t="shared" si="12"/>
        <v>0</v>
      </c>
      <c r="T44">
        <f t="shared" si="12"/>
        <v>21.112097530900002</v>
      </c>
      <c r="U44">
        <f t="shared" si="12"/>
        <v>12.818000565896641</v>
      </c>
      <c r="V44">
        <f t="shared" si="12"/>
        <v>3.3930003314044899</v>
      </c>
      <c r="W44">
        <f t="shared" si="12"/>
        <v>0</v>
      </c>
      <c r="X44">
        <f t="shared" si="12"/>
        <v>0</v>
      </c>
      <c r="Y44">
        <f t="shared" si="12"/>
        <v>0</v>
      </c>
      <c r="Z44">
        <f t="shared" si="12"/>
        <v>22.442654037966335</v>
      </c>
      <c r="AA44">
        <f t="shared" si="12"/>
        <v>13.260965312619289</v>
      </c>
      <c r="AB44">
        <f t="shared" si="12"/>
        <v>1.8082566504131001</v>
      </c>
      <c r="AC44">
        <f t="shared" si="12"/>
        <v>3.0207826967031597</v>
      </c>
      <c r="AD44">
        <f t="shared" si="12"/>
        <v>1.32773786720772</v>
      </c>
      <c r="AF44">
        <f t="shared" si="12"/>
        <v>0</v>
      </c>
      <c r="AG44">
        <f t="shared" si="12"/>
        <v>0</v>
      </c>
      <c r="AH44">
        <f t="shared" si="12"/>
        <v>0</v>
      </c>
      <c r="AI44">
        <f t="shared" si="12"/>
        <v>0</v>
      </c>
      <c r="AJ44">
        <f t="shared" si="12"/>
        <v>0</v>
      </c>
      <c r="AK44">
        <f t="shared" si="12"/>
        <v>0</v>
      </c>
      <c r="AL44">
        <f t="shared" si="12"/>
        <v>20.714837338860697</v>
      </c>
      <c r="AM44">
        <f t="shared" si="12"/>
        <v>1.2476183804438039</v>
      </c>
      <c r="AN44">
        <f t="shared" si="12"/>
        <v>79.037463312192429</v>
      </c>
      <c r="AO44">
        <f t="shared" si="12"/>
        <v>0</v>
      </c>
      <c r="AP44">
        <f t="shared" si="12"/>
        <v>0</v>
      </c>
      <c r="AR44">
        <f t="shared" si="12"/>
        <v>5.9329320138000003</v>
      </c>
      <c r="AS44">
        <f t="shared" si="12"/>
        <v>5.7750002236340396</v>
      </c>
      <c r="AT44">
        <f t="shared" si="12"/>
        <v>0</v>
      </c>
      <c r="AU44">
        <f t="shared" si="12"/>
        <v>0</v>
      </c>
      <c r="AV44">
        <f t="shared" si="12"/>
        <v>0</v>
      </c>
    </row>
    <row r="45" spans="1:48" x14ac:dyDescent="0.2">
      <c r="B45">
        <f>INDEX($F$4:$J$11,MATCH($B$24,$A$4:$A$11,0),MATCH(B$25,$F$3:$J$3,0))</f>
        <v>0.5376911419</v>
      </c>
      <c r="C45">
        <f>INDEX($F$4:$J$11,MATCH($B$24,$A$4:$A$11,0),MATCH(C$25,$F$3:$J$3,0))</f>
        <v>0.19779872000000001</v>
      </c>
      <c r="D45">
        <f>INDEX($F$4:$J$11,MATCH($B$24,$A$4:$A$11,0),MATCH(D$25,$F$3:$J$3,0))</f>
        <v>0.10269899820944001</v>
      </c>
      <c r="E45">
        <f>INDEX($F$4:$J$11,MATCH($B$24,$A$4:$A$11,0),MATCH(E$25,$F$3:$J$3,0))</f>
        <v>0.10269895553832001</v>
      </c>
      <c r="F45">
        <f>INDEX($F$4:$J$11,MATCH($B$24,$A$4:$A$11,0),MATCH(F$25,$F$3:$J$3,0))</f>
        <v>0.46218387662436999</v>
      </c>
      <c r="H45">
        <f>INDEX($F$4:$J$11,MATCH($H$24,$A$4:$A$11,0),MATCH(H$25,$F$3:$J$3,0))</f>
        <v>2.1476230545070401</v>
      </c>
      <c r="I45">
        <f>INDEX($F$4:$J$11,MATCH($H$24,$A$4:$A$11,0),MATCH(I$25,$F$3:$J$3,0))</f>
        <v>0</v>
      </c>
      <c r="J45">
        <f>INDEX($F$4:$J$11,MATCH($H$24,$A$4:$A$11,0),MATCH(J$25,$F$3:$J$3,0))</f>
        <v>0.32214429366210001</v>
      </c>
      <c r="K45">
        <f>INDEX($F$4:$J$11,MATCH($H$24,$A$4:$A$11,0),MATCH(K$25,$F$3:$J$3,0))</f>
        <v>0.32214386644912002</v>
      </c>
      <c r="L45">
        <f>INDEX($F$4:$J$11,MATCH($H$24,$A$4:$A$11,0),MATCH(L$25,$F$3:$J$3,0))</f>
        <v>5.2872970704945903</v>
      </c>
      <c r="N45">
        <f>INDEX($F$4:$J$11,MATCH($N$24,$A$4:$A$11,0),MATCH(N$25,$F$3:$J$3,0))</f>
        <v>14.419402062103515</v>
      </c>
      <c r="O45">
        <f>INDEX($F$4:$J$11,MATCH($N$24,$A$4:$A$11,0),MATCH(O$25,$F$3:$J$3,0))</f>
        <v>53.505379217186913</v>
      </c>
      <c r="P45">
        <f>INDEX($F$4:$J$11,MATCH($N$24,$A$4:$A$11,0),MATCH(P$25,$F$3:$J$3,0))</f>
        <v>3.05745604506791</v>
      </c>
      <c r="Q45">
        <f>INDEX($F$4:$J$11,MATCH($N$24,$A$4:$A$11,0),MATCH(Q$25,$F$3:$J$3,0))</f>
        <v>12.229115156934531</v>
      </c>
      <c r="R45">
        <f>INDEX($F$4:$J$11,MATCH($N$24,$A$4:$A$11,0),MATCH(R$25,$F$3:$J$3,0))</f>
        <v>0</v>
      </c>
      <c r="T45">
        <f>INDEX($F$4:$J$11,MATCH($T$24,$A$4:$A$11,0),MATCH(T$25,$F$3:$J$3,0))</f>
        <v>21.112097530900002</v>
      </c>
      <c r="U45">
        <f>INDEX($F$4:$J$11,MATCH($T$24,$A$4:$A$11,0),MATCH(U$25,$F$3:$J$3,0))</f>
        <v>12.818000565896639</v>
      </c>
      <c r="V45">
        <f>INDEX($F$4:$J$11,MATCH($T$24,$A$4:$A$11,0),MATCH(V$25,$F$3:$J$3,0))</f>
        <v>3.3930003314044903</v>
      </c>
      <c r="W45">
        <f>INDEX($F$4:$J$11,MATCH($T$24,$A$4:$A$11,0),MATCH(W$25,$F$3:$J$3,0))</f>
        <v>0</v>
      </c>
      <c r="X45">
        <f>INDEX($F$4:$J$11,MATCH($T$24,$A$4:$A$11,0),MATCH(X$25,$F$3:$J$3,0))</f>
        <v>0</v>
      </c>
      <c r="Z45">
        <f>INDEX($F$4:$J$11,MATCH($Z$24,$A$4:$A$11,0),MATCH(Z$25,$F$3:$J$3,0))</f>
        <v>22.442654037966335</v>
      </c>
      <c r="AA45">
        <f>INDEX($F$4:$J$11,MATCH($Z$24,$A$4:$A$11,0),MATCH(AA$25,$F$3:$J$3,0))</f>
        <v>13.260965312619291</v>
      </c>
      <c r="AB45">
        <f>INDEX($F$4:$J$11,MATCH($Z$24,$A$4:$A$11,0),MATCH(AB$25,$F$3:$J$3,0))</f>
        <v>3.0207832954130995</v>
      </c>
      <c r="AC45">
        <f>INDEX($F$4:$J$11,MATCH($Z$24,$A$4:$A$11,0),MATCH(AC$25,$F$3:$J$3,0))</f>
        <v>3.0207826967031597</v>
      </c>
      <c r="AD45">
        <f>INDEX($F$4:$J$11,MATCH($Z$24,$A$4:$A$11,0),MATCH(AD$25,$F$3:$J$3,0))</f>
        <v>1.3277378672077198</v>
      </c>
      <c r="AF45">
        <f>INDEX($F$4:$J$11,MATCH($AF$24,$A$4:$A$11,0),MATCH(AF$25,$F$3:$J$3,0))</f>
        <v>0</v>
      </c>
      <c r="AG45">
        <f>INDEX($F$4:$J$11,MATCH($AF$24,$A$4:$A$11,0),MATCH(AG$25,$F$3:$J$3,0))</f>
        <v>0</v>
      </c>
      <c r="AH45">
        <f>INDEX($F$4:$J$11,MATCH($AF$24,$A$4:$A$11,0),MATCH(AH$25,$F$3:$J$3,0))</f>
        <v>0</v>
      </c>
      <c r="AI45">
        <f>INDEX($F$4:$J$11,MATCH($AF$24,$A$4:$A$11,0),MATCH(AI$25,$F$3:$J$3,0))</f>
        <v>0</v>
      </c>
      <c r="AJ45">
        <f>INDEX($F$4:$J$11,MATCH($AF$24,$A$4:$A$11,0),MATCH(AJ$25,$F$3:$J$3,0))</f>
        <v>0</v>
      </c>
      <c r="AL45">
        <f>INDEX($F$4:$J$11,MATCH($AL$24,$A$4:$A$11,0),MATCH(AL$25,$F$3:$J$3,0))</f>
        <v>2.1779407628661982</v>
      </c>
      <c r="AM45">
        <f>INDEX($F$4:$J$11,MATCH($AL$24,$A$4:$A$11,0),MATCH(AM$25,$F$3:$J$3,0))</f>
        <v>1.2476183804438041</v>
      </c>
      <c r="AN45">
        <f>INDEX($F$4:$J$11,MATCH($AL$24,$A$4:$A$11,0),MATCH(AN$25,$F$3:$J$3,0))</f>
        <v>79.037463312192415</v>
      </c>
      <c r="AO45">
        <f>INDEX($F$4:$J$11,MATCH($AL$24,$A$4:$A$11,0),MATCH(AO$25,$F$3:$J$3,0))</f>
        <v>0</v>
      </c>
      <c r="AP45">
        <f>INDEX($F$4:$J$11,MATCH($AL$24,$A$4:$A$11,0),MATCH(AP$25,$F$3:$J$3,0))</f>
        <v>0</v>
      </c>
      <c r="AR45">
        <f>INDEX($F$4:$J$11,MATCH($AR$24,$A$4:$A$11,0),MATCH(AR$25,$F$3:$J$3,0))</f>
        <v>5.9329320138002348</v>
      </c>
      <c r="AS45">
        <f>INDEX($F$4:$J$11,MATCH($AR$24,$A$4:$A$11,0),MATCH(AS$25,$F$3:$J$3,0))</f>
        <v>5.7750002236340396</v>
      </c>
      <c r="AT45">
        <f>INDEX($F$4:$J$11,MATCH($AR$24,$A$4:$A$11,0),MATCH(AT$25,$F$3:$J$3,0))</f>
        <v>0</v>
      </c>
      <c r="AU45">
        <f>INDEX($F$4:$J$11,MATCH($AR$24,$A$4:$A$11,0),MATCH(AU$25,$F$3:$J$3,0))</f>
        <v>0</v>
      </c>
      <c r="AV45">
        <f>INDEX($F$4:$J$11,MATCH($AR$24,$A$4:$A$11,0),MATCH(AV$25,$F$3:$J$3,0))</f>
        <v>0</v>
      </c>
    </row>
    <row r="46" spans="1:48" x14ac:dyDescent="0.2">
      <c r="A46" t="s">
        <v>494</v>
      </c>
      <c r="B46" s="48">
        <f>B45-B44</f>
        <v>0</v>
      </c>
      <c r="C46" s="48">
        <f t="shared" ref="C46:AP46" si="13">C45-C44</f>
        <v>0</v>
      </c>
      <c r="D46" s="48">
        <f t="shared" si="13"/>
        <v>0</v>
      </c>
      <c r="E46" s="48">
        <f t="shared" si="13"/>
        <v>0</v>
      </c>
      <c r="F46" s="48">
        <f t="shared" si="13"/>
        <v>0</v>
      </c>
      <c r="G46" s="48"/>
      <c r="H46" s="48">
        <f t="shared" si="13"/>
        <v>0</v>
      </c>
      <c r="I46" s="48">
        <f t="shared" si="13"/>
        <v>0</v>
      </c>
      <c r="J46" s="48">
        <f t="shared" si="13"/>
        <v>0.1059979231</v>
      </c>
      <c r="K46" s="48">
        <f t="shared" si="13"/>
        <v>0</v>
      </c>
      <c r="L46" s="48">
        <f t="shared" si="13"/>
        <v>0</v>
      </c>
      <c r="M46" s="48"/>
      <c r="N46" s="48">
        <f t="shared" si="13"/>
        <v>-3.2798654995325194E-4</v>
      </c>
      <c r="O46" s="48">
        <f t="shared" si="13"/>
        <v>0</v>
      </c>
      <c r="P46" s="48">
        <f t="shared" si="13"/>
        <v>0</v>
      </c>
      <c r="Q46" s="48">
        <f t="shared" si="13"/>
        <v>0</v>
      </c>
      <c r="R46" s="48">
        <f t="shared" si="13"/>
        <v>0</v>
      </c>
      <c r="S46" s="48"/>
      <c r="T46" s="48">
        <f t="shared" si="13"/>
        <v>0</v>
      </c>
      <c r="U46" s="48">
        <f t="shared" si="13"/>
        <v>0</v>
      </c>
      <c r="V46" s="48">
        <f t="shared" si="13"/>
        <v>0</v>
      </c>
      <c r="W46" s="48">
        <f t="shared" si="13"/>
        <v>0</v>
      </c>
      <c r="X46" s="48">
        <f t="shared" si="13"/>
        <v>0</v>
      </c>
      <c r="Y46" s="48"/>
      <c r="Z46" s="48">
        <f t="shared" si="13"/>
        <v>0</v>
      </c>
      <c r="AA46" s="48">
        <f t="shared" si="13"/>
        <v>0</v>
      </c>
      <c r="AB46" s="48">
        <f t="shared" si="13"/>
        <v>1.2125266449999994</v>
      </c>
      <c r="AC46" s="48">
        <f t="shared" si="13"/>
        <v>0</v>
      </c>
      <c r="AD46" s="48">
        <f t="shared" si="13"/>
        <v>0</v>
      </c>
      <c r="AE46" s="48"/>
      <c r="AF46" s="48">
        <f t="shared" si="13"/>
        <v>0</v>
      </c>
      <c r="AG46" s="48">
        <f t="shared" si="13"/>
        <v>0</v>
      </c>
      <c r="AH46" s="48">
        <f t="shared" si="13"/>
        <v>0</v>
      </c>
      <c r="AI46" s="48">
        <f t="shared" si="13"/>
        <v>0</v>
      </c>
      <c r="AJ46" s="48">
        <f t="shared" si="13"/>
        <v>0</v>
      </c>
      <c r="AK46" s="48"/>
      <c r="AL46" s="48">
        <f t="shared" si="13"/>
        <v>-18.536896575994497</v>
      </c>
      <c r="AM46" s="48">
        <f t="shared" si="13"/>
        <v>0</v>
      </c>
      <c r="AN46" s="48">
        <f t="shared" si="13"/>
        <v>0</v>
      </c>
      <c r="AO46" s="48">
        <f t="shared" si="13"/>
        <v>0</v>
      </c>
      <c r="AP46" s="48">
        <f t="shared" si="13"/>
        <v>0</v>
      </c>
      <c r="AQ46" s="48"/>
      <c r="AR46" s="48">
        <f t="shared" ref="AR46:AV46" si="14">AR45-AR44</f>
        <v>2.3447910280083306E-13</v>
      </c>
      <c r="AS46" s="48">
        <f t="shared" si="14"/>
        <v>0</v>
      </c>
      <c r="AT46" s="48">
        <f t="shared" si="14"/>
        <v>0</v>
      </c>
      <c r="AU46" s="48">
        <f t="shared" si="14"/>
        <v>0</v>
      </c>
      <c r="AV46" s="48">
        <f t="shared" si="14"/>
        <v>0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eam Document" ma:contentTypeID="0x010100A35317DCC28344A7B82488658A034A5C0100E7B00C7758183E45AD87F99891643999" ma:contentTypeVersion="3" ma:contentTypeDescription=" " ma:contentTypeScope="" ma:versionID="8ba36e9c6a488cd5bf95c5592f778083">
  <xsd:schema xmlns:xsd="http://www.w3.org/2001/XMLSchema" xmlns:xs="http://www.w3.org/2001/XMLSchema" xmlns:p="http://schemas.microsoft.com/office/2006/metadata/properties" xmlns:ns2="060c2a0d-989f-4264-ae19-adcc13e5e194" xmlns:ns3="2f6a910d-138e-42c1-8e8a-320c1b7cf3f7" targetNamespace="http://schemas.microsoft.com/office/2006/metadata/properties" ma:root="true" ma:fieldsID="c126b0d56476efba83ec773e9bbd19e8" ns2:_="" ns3:_="">
    <xsd:import namespace="060c2a0d-989f-4264-ae19-adcc13e5e194"/>
    <xsd:import namespace="2f6a910d-138e-42c1-8e8a-320c1b7cf3f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TNOC_ClusterName" minOccurs="0"/>
                <xsd:element ref="ns3:TNOC_ClusterId" minOccurs="0"/>
                <xsd:element ref="ns2:h15fbb78f4cb41d290e72f301ea2865f" minOccurs="0"/>
                <xsd:element ref="ns2:TaxCatchAll" minOccurs="0"/>
                <xsd:element ref="ns2:TaxCatchAllLabel" minOccurs="0"/>
                <xsd:element ref="ns2:n2a7a23bcc2241cb9261f9a914c7c1bb" minOccurs="0"/>
                <xsd:element ref="ns2:lca20d149a844688b6abf34073d5c21d" minOccurs="0"/>
                <xsd:element ref="ns2:cf581d8792c646118aad2c2c4ecdfa8c" minOccurs="0"/>
                <xsd:element ref="ns2:bac4ab11065f4f6c809c820c57e320e5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c2a0d-989f-4264-ae19-adcc13e5e19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15fbb78f4cb41d290e72f301ea2865f" ma:index="13" nillable="true" ma:taxonomy="true" ma:internalName="h15fbb78f4cb41d290e72f301ea2865f" ma:taxonomyFieldName="TNOC_ClusterType" ma:displayName="Cluster type" ma:fieldId="{115fbb78-f4cb-41d2-90e7-2f301ea2865f}" ma:sspId="a682c4c3-502a-4a9b-b221-eaa5680648a3" ma:termSetId="e7feef8e-5ede-44cd-b7d5-7ed7dacef0b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description="" ma:hidden="true" ma:list="{9585d41f-0903-4043-b7e5-1821e08bb1f5}" ma:internalName="TaxCatchAll" ma:showField="CatchAllData" ma:web="060c2a0d-989f-4264-ae19-adcc13e5e1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description="" ma:hidden="true" ma:list="{9585d41f-0903-4043-b7e5-1821e08bb1f5}" ma:internalName="TaxCatchAllLabel" ma:readOnly="true" ma:showField="CatchAllDataLabel" ma:web="060c2a0d-989f-4264-ae19-adcc13e5e1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2a7a23bcc2241cb9261f9a914c7c1bb" ma:index="17" nillable="true" ma:taxonomy="true" ma:internalName="n2a7a23bcc2241cb9261f9a914c7c1bb" ma:taxonomyFieldName="TNOC_DocumentClassification" ma:displayName="Document classification" ma:fieldId="{72a7a23b-cc22-41cb-9261-f9a914c7c1bb}" ma:sspId="a682c4c3-502a-4a9b-b221-eaa5680648a3" ma:termSetId="ff8f31fd-7572-41dc-9fe4-bd4c6d280f3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ca20d149a844688b6abf34073d5c21d" ma:index="19" nillable="true" ma:taxonomy="true" ma:internalName="lca20d149a844688b6abf34073d5c21d" ma:taxonomyFieldName="TNOC_DocumentType" ma:displayName="Document type" ma:fieldId="{5ca20d14-9a84-4688-b6ab-f34073d5c21d}" ma:sspId="a682c4c3-502a-4a9b-b221-eaa5680648a3" ma:termSetId="e8a13a9e-c4f3-4184-b8d9-8210abad494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f581d8792c646118aad2c2c4ecdfa8c" ma:index="22" nillable="true" ma:taxonomy="true" ma:internalName="cf581d8792c646118aad2c2c4ecdfa8c" ma:taxonomyFieldName="TNOC_DocumentSetType" ma:displayName="Document set type" ma:fieldId="{cf581d87-92c6-4611-8aad-2c2c4ecdfa8c}" ma:sspId="a682c4c3-502a-4a9b-b221-eaa5680648a3" ma:termSetId="a8d4306b-62bf-468f-9587-ff078c86432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ac4ab11065f4f6c809c820c57e320e5" ma:index="24" nillable="true" ma:taxonomy="true" ma:internalName="bac4ab11065f4f6c809c820c57e320e5" ma:taxonomyFieldName="TNOC_DocumentCategory" ma:displayName="Document category" ma:fieldId="{bac4ab11-065f-4f6c-809c-820c57e320e5}" ma:sspId="a682c4c3-502a-4a9b-b221-eaa5680648a3" ma:termSetId="94d42b6a-4155-4fa6-95e9-087bc306ce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26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6a910d-138e-42c1-8e8a-320c1b7cf3f7" elementFormDefault="qualified">
    <xsd:import namespace="http://schemas.microsoft.com/office/2006/documentManagement/types"/>
    <xsd:import namespace="http://schemas.microsoft.com/office/infopath/2007/PartnerControls"/>
    <xsd:element name="TNOC_ClusterName" ma:index="11" nillable="true" ma:displayName="Cluster name" ma:internalName="TNOC_ClusterName">
      <xsd:simpleType>
        <xsd:restriction base="dms:Text">
          <xsd:maxLength value="255"/>
        </xsd:restriction>
      </xsd:simpleType>
    </xsd:element>
    <xsd:element name="TNOC_ClusterId" ma:index="12" nillable="true" ma:displayName="Cluster ID" ma:internalName="TNOC_ClusterId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21" ma:displayName="Author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NOC_ClusterName xmlns="2f6a910d-138e-42c1-8e8a-320c1b7cf3f7">OPERA model</TNOC_ClusterName>
    <TNOC_ClusterId xmlns="2f6a910d-138e-42c1-8e8a-320c1b7cf3f7">93153</TNOC_ClusterId>
    <n2a7a23bcc2241cb9261f9a914c7c1bb xmlns="060c2a0d-989f-4264-ae19-adcc13e5e194">
      <Terms xmlns="http://schemas.microsoft.com/office/infopath/2007/PartnerControls">
        <TermInfo xmlns="http://schemas.microsoft.com/office/infopath/2007/PartnerControls">
          <TermName xmlns="http://schemas.microsoft.com/office/infopath/2007/PartnerControls">TNO Internal</TermName>
          <TermId xmlns="http://schemas.microsoft.com/office/infopath/2007/PartnerControls">1a23c89f-ef54-4907-86fd-8242403ff722</TermId>
        </TermInfo>
      </Terms>
    </n2a7a23bcc2241cb9261f9a914c7c1bb>
    <cf581d8792c646118aad2c2c4ecdfa8c xmlns="060c2a0d-989f-4264-ae19-adcc13e5e194">
      <Terms xmlns="http://schemas.microsoft.com/office/infopath/2007/PartnerControls"/>
    </cf581d8792c646118aad2c2c4ecdfa8c>
    <h15fbb78f4cb41d290e72f301ea2865f xmlns="060c2a0d-989f-4264-ae19-adcc13e5e194">
      <Terms xmlns="http://schemas.microsoft.com/office/infopath/2007/PartnerControls">
        <TermInfo xmlns="http://schemas.microsoft.com/office/infopath/2007/PartnerControls">
          <TermName xmlns="http://schemas.microsoft.com/office/infopath/2007/PartnerControls">Team</TermName>
          <TermId xmlns="http://schemas.microsoft.com/office/infopath/2007/PartnerControls">c614ed86-6527-4042-aa9d-da80e2b69463</TermId>
        </TermInfo>
      </Terms>
    </h15fbb78f4cb41d290e72f301ea2865f>
    <TaxCatchAll xmlns="060c2a0d-989f-4264-ae19-adcc13e5e194">
      <Value>2</Value>
      <Value>1</Value>
    </TaxCatchAll>
    <bac4ab11065f4f6c809c820c57e320e5 xmlns="060c2a0d-989f-4264-ae19-adcc13e5e194">
      <Terms xmlns="http://schemas.microsoft.com/office/infopath/2007/PartnerControls"/>
    </bac4ab11065f4f6c809c820c57e320e5>
    <lca20d149a844688b6abf34073d5c21d xmlns="060c2a0d-989f-4264-ae19-adcc13e5e194">
      <Terms xmlns="http://schemas.microsoft.com/office/infopath/2007/PartnerControls"/>
    </lca20d149a844688b6abf34073d5c21d>
    <_dlc_DocId xmlns="060c2a0d-989f-4264-ae19-adcc13e5e194">HCVFWV3M3CAU-1315926461-99000</_dlc_DocId>
    <_dlc_DocIdUrl xmlns="060c2a0d-989f-4264-ae19-adcc13e5e194">
      <Url>https://city.tno.nl/teams/T93153/_layouts/15/DocIdRedir.aspx?ID=HCVFWV3M3CAU-1315926461-99000</Url>
      <Description>HCVFWV3M3CAU-1315926461-99000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69FB5ADB-F516-496C-A970-A73176D4BC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0c2a0d-989f-4264-ae19-adcc13e5e194"/>
    <ds:schemaRef ds:uri="2f6a910d-138e-42c1-8e8a-320c1b7cf3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55CD59-F3B4-489A-9CF7-B716042932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EE11A6-421D-4EC1-90CA-0ED8CC975DB8}">
  <ds:schemaRefs>
    <ds:schemaRef ds:uri="http://purl.org/dc/terms/"/>
    <ds:schemaRef ds:uri="http://purl.org/dc/elements/1.1/"/>
    <ds:schemaRef ds:uri="http://schemas.microsoft.com/office/2006/metadata/properties"/>
    <ds:schemaRef ds:uri="060c2a0d-989f-4264-ae19-adcc13e5e194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2f6a910d-138e-42c1-8e8a-320c1b7cf3f7"/>
  </ds:schemaRefs>
</ds:datastoreItem>
</file>

<file path=customXml/itemProps4.xml><?xml version="1.0" encoding="utf-8"?>
<ds:datastoreItem xmlns:ds="http://schemas.openxmlformats.org/officeDocument/2006/customXml" ds:itemID="{B5E86AC2-7BD5-4180-8F3A-230F4BD884D8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General Information</vt:lpstr>
      <vt:lpstr>Summary</vt:lpstr>
      <vt:lpstr>GHG emissions</vt:lpstr>
      <vt:lpstr>Service Demand</vt:lpstr>
      <vt:lpstr>Energy balance options</vt:lpstr>
      <vt:lpstr>Prod-Cons 2nd energy carriers</vt:lpstr>
      <vt:lpstr>Refinery sector</vt:lpstr>
      <vt:lpstr>Emission per option-sector</vt:lpstr>
      <vt:lpstr>CO2 emissions per sector</vt:lpstr>
      <vt:lpstr>Capacity per option</vt:lpstr>
      <vt:lpstr>Cost per option</vt:lpstr>
      <vt:lpstr>Cost per sector</vt:lpstr>
      <vt:lpstr>Energy savings options</vt:lpstr>
      <vt:lpstr>Interregional Flows</vt:lpstr>
      <vt:lpstr>Regional Service Demand</vt:lpstr>
      <vt:lpstr>Rg Electricity Balance Options</vt:lpstr>
      <vt:lpstr>Rg Heat Balance Options</vt:lpstr>
      <vt:lpstr>Rg Ht100to200 Balance Options</vt:lpstr>
      <vt:lpstr>Rg Ht200to400 Balance Options</vt:lpstr>
      <vt:lpstr>Rg HtD200to400 Balance Options</vt:lpstr>
      <vt:lpstr>Rg HtHT400 Balance Options</vt:lpstr>
      <vt:lpstr>Rg NG Balance Options</vt:lpstr>
      <vt:lpstr>Rg H2 Balance Options</vt:lpstr>
      <vt:lpstr>Rg Capacity per option</vt:lpstr>
      <vt:lpstr>Rg Energy balance options</vt:lpstr>
      <vt:lpstr>Savings BE</vt:lpstr>
      <vt:lpstr>Storage</vt:lpstr>
      <vt:lpstr>Constraint - National</vt:lpstr>
      <vt:lpstr>Constraints - Regional</vt:lpstr>
      <vt:lpstr>Constraints - Regional with ts</vt:lpstr>
      <vt:lpstr>Prices</vt:lpstr>
      <vt:lpstr>Elec and H2 trade and prices</vt:lpstr>
      <vt:lpstr>Carbon balance options</vt:lpstr>
      <vt:lpstr>Carbon balance</vt:lpstr>
      <vt:lpstr>Sankey results - all ec</vt:lpstr>
      <vt:lpstr>Sankey results</vt:lpstr>
      <vt:lpstr>Final energy per sector</vt:lpstr>
      <vt:lpstr>Primary energy per sector</vt:lpstr>
      <vt:lpstr>Carbon Plot</vt:lpstr>
      <vt:lpstr>HeatGen</vt:lpstr>
      <vt:lpstr>HeatPlot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J. van Stralen</dc:creator>
  <cp:lastModifiedBy>Ahmed Elberry</cp:lastModifiedBy>
  <dcterms:created xsi:type="dcterms:W3CDTF">2019-08-19T11:17:18Z</dcterms:created>
  <dcterms:modified xsi:type="dcterms:W3CDTF">2025-09-09T12:38:03Z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0x010100A35317DCC28344A7B82488658A034A5C0100E7B00C7758183E45AD87F99891643999</vt:lpwstr>
  </property>
  <property fmtid="{D5CDD505-2E9C-101B-9397-08002B2CF9AE}" pid="3" name="TNOC_DocumentClassification">
    <vt:lpwstr>1;#TNO Internal|1a23c89f-ef54-4907-86fd-8242403ff722</vt:lpwstr>
  </property>
  <property fmtid="{D5CDD505-2E9C-101B-9397-08002B2CF9AE}" pid="4" name="TNOC_DocumentType">
    <vt:lpwstr/>
  </property>
  <property fmtid="{D5CDD505-2E9C-101B-9397-08002B2CF9AE}" pid="5" name="TNOC_DocumentCategory">
    <vt:lpwstr/>
  </property>
  <property fmtid="{D5CDD505-2E9C-101B-9397-08002B2CF9AE}" pid="6" name="TNOC_ClusterType">
    <vt:lpwstr>2;#Team|c614ed86-6527-4042-aa9d-da80e2b69463</vt:lpwstr>
  </property>
  <property fmtid="{D5CDD505-2E9C-101B-9397-08002B2CF9AE}" pid="7" name="_dlc_DocIdItemGuid">
    <vt:lpwstr>e8c91680-9965-468c-99b3-ec7e777bb19b</vt:lpwstr>
  </property>
  <property fmtid="{D5CDD505-2E9C-101B-9397-08002B2CF9AE}" pid="8" name="TNOC_DocumentSetType">
    <vt:lpwstr/>
  </property>
</Properties>
</file>